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gastat-my.sharepoint.com/personal/mmosayter_stats_gov_sa/Documents/Almosaiteer_Folder/Reports/Annual/2025/الهيكل القديم/"/>
    </mc:Choice>
  </mc:AlternateContent>
  <xr:revisionPtr revIDLastSave="17" documentId="14_{3C7BBE34-B626-4483-9D3C-DD2DCDB6E911}" xr6:coauthVersionLast="47" xr6:coauthVersionMax="47" xr10:uidLastSave="{948419C4-EADF-4503-9289-59F107386A21}"/>
  <workbookProtection workbookAlgorithmName="SHA-512" workbookHashValue="b/idzHAr9mYg35gI+6Yjq6M863iyMc0njc4r6naOcTTrQGDju9zO18Y1Rhe21dYpvpZlPlNTU/LG/BqyzuWX+Q==" workbookSaltValue="Fzl37RvqG1714zoIudb4MQ==" workbookSpinCount="100000" lockStructure="1"/>
  <bookViews>
    <workbookView xWindow="-108" yWindow="-108" windowWidth="23256" windowHeight="13896" tabRatio="842" xr2:uid="{00000000-000D-0000-FFFF-FFFF00000000}"/>
  </bookViews>
  <sheets>
    <sheet name="Home الرئيسية" sheetId="15" r:id="rId1"/>
    <sheet name="1.1" sheetId="42" r:id="rId2"/>
    <sheet name="1.2" sheetId="43" r:id="rId3"/>
    <sheet name="2" sheetId="11" r:id="rId4"/>
    <sheet name="3" sheetId="17" r:id="rId5"/>
    <sheet name="4" sheetId="18" r:id="rId6"/>
    <sheet name="5" sheetId="34" r:id="rId7"/>
    <sheet name="6.1" sheetId="39" r:id="rId8"/>
    <sheet name="6.2" sheetId="75" r:id="rId9"/>
    <sheet name="7.1" sheetId="69" r:id="rId10"/>
    <sheet name="7.2" sheetId="70" r:id="rId11"/>
    <sheet name="7.3" sheetId="71" r:id="rId12"/>
    <sheet name="7.4" sheetId="83" r:id="rId13"/>
    <sheet name="8" sheetId="25" r:id="rId14"/>
    <sheet name="9" sheetId="28" r:id="rId15"/>
    <sheet name="10" sheetId="44" r:id="rId16"/>
    <sheet name="11.1" sheetId="78" r:id="rId17"/>
    <sheet name="11.2" sheetId="79" r:id="rId18"/>
    <sheet name="TXM" sheetId="80" state="hidden" r:id="rId19"/>
    <sheet name="Countries" sheetId="81" state="hidden" r:id="rId20"/>
    <sheet name="12.1" sheetId="84" r:id="rId21"/>
    <sheet name="12.2" sheetId="85" r:id="rId22"/>
    <sheet name="13.1" sheetId="86" r:id="rId23"/>
    <sheet name="13.2" sheetId="87" r:id="rId24"/>
    <sheet name="14.1" sheetId="88" r:id="rId25"/>
    <sheet name="14.2" sheetId="89" r:id="rId26"/>
  </sheets>
  <definedNames>
    <definedName name="_xlnm._FilterDatabase" localSheetId="16" hidden="1">'11.1'!#REF!</definedName>
    <definedName name="_xlnm._FilterDatabase" localSheetId="18" hidden="1">TXM!$A$4:$AF$4</definedName>
    <definedName name="mil" localSheetId="24">#REF!</definedName>
    <definedName name="mil" localSheetId="25">#REF!</definedName>
    <definedName name="mil">#REF!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Z38" i="71" l="1"/>
  <c r="CY38" i="71"/>
  <c r="CX38" i="71"/>
  <c r="CW38" i="71"/>
  <c r="CV38" i="71"/>
  <c r="CU38" i="71"/>
  <c r="CT38" i="71"/>
  <c r="CS38" i="71"/>
  <c r="CR38" i="71"/>
  <c r="CQ38" i="71"/>
  <c r="CP38" i="71"/>
  <c r="CO38" i="71"/>
  <c r="CN38" i="71"/>
  <c r="CM38" i="71"/>
  <c r="CL38" i="71"/>
  <c r="CK38" i="71"/>
  <c r="CJ38" i="71"/>
  <c r="CI38" i="71"/>
  <c r="CH38" i="71"/>
  <c r="CG38" i="71"/>
  <c r="CF38" i="71"/>
  <c r="CE38" i="71"/>
  <c r="CD38" i="71"/>
  <c r="CC38" i="71"/>
  <c r="CB38" i="71"/>
  <c r="CA38" i="71"/>
  <c r="BZ38" i="71"/>
  <c r="BY38" i="71"/>
  <c r="BX38" i="71"/>
  <c r="BW38" i="71"/>
  <c r="BV38" i="71"/>
  <c r="BU38" i="71"/>
  <c r="BT38" i="71"/>
  <c r="BS38" i="71"/>
  <c r="BR38" i="71"/>
  <c r="BQ38" i="71"/>
  <c r="BP38" i="71"/>
  <c r="BO38" i="71"/>
  <c r="BN38" i="71"/>
  <c r="BM38" i="71"/>
  <c r="BL38" i="71"/>
  <c r="BK38" i="71"/>
  <c r="BJ38" i="71"/>
  <c r="BI38" i="71"/>
  <c r="BH38" i="71"/>
  <c r="BG38" i="71"/>
  <c r="BF38" i="71"/>
  <c r="BE38" i="71"/>
  <c r="BD38" i="71"/>
  <c r="BC38" i="71"/>
  <c r="BB38" i="71"/>
  <c r="BA38" i="71"/>
  <c r="AZ38" i="71"/>
  <c r="AY38" i="71"/>
  <c r="AX38" i="71"/>
  <c r="AW38" i="71"/>
  <c r="AV38" i="71"/>
  <c r="AU38" i="71"/>
  <c r="AT38" i="71"/>
  <c r="AS38" i="71"/>
  <c r="AR38" i="71"/>
  <c r="AQ38" i="71"/>
  <c r="AP38" i="71"/>
  <c r="AO38" i="71"/>
  <c r="AN38" i="71"/>
  <c r="AM38" i="71"/>
  <c r="AL38" i="71"/>
  <c r="AK38" i="71"/>
  <c r="AJ38" i="71"/>
  <c r="AI38" i="71"/>
  <c r="AH38" i="71"/>
  <c r="AG38" i="71"/>
  <c r="AF38" i="71"/>
  <c r="AE38" i="71"/>
  <c r="AD38" i="71"/>
  <c r="AC38" i="71"/>
  <c r="AB38" i="71"/>
  <c r="AA38" i="71"/>
  <c r="Z38" i="71"/>
  <c r="Y38" i="71"/>
  <c r="X38" i="71"/>
  <c r="W38" i="71"/>
  <c r="V38" i="71"/>
  <c r="U38" i="71"/>
  <c r="T38" i="71"/>
  <c r="S38" i="71"/>
  <c r="R38" i="71"/>
  <c r="Q38" i="71"/>
  <c r="P38" i="71"/>
  <c r="O38" i="71"/>
  <c r="N38" i="71"/>
  <c r="M38" i="71"/>
  <c r="L38" i="71"/>
  <c r="K38" i="71"/>
  <c r="J38" i="71"/>
  <c r="I38" i="71"/>
  <c r="H38" i="71"/>
  <c r="G38" i="71"/>
  <c r="F38" i="71"/>
  <c r="E38" i="71"/>
  <c r="D38" i="71"/>
  <c r="C38" i="71"/>
  <c r="CZ14" i="71"/>
  <c r="CY14" i="71"/>
  <c r="CX14" i="71"/>
  <c r="CW14" i="71"/>
  <c r="CV14" i="71"/>
  <c r="CU14" i="71"/>
  <c r="CT14" i="71"/>
  <c r="CS14" i="71"/>
  <c r="CR14" i="71"/>
  <c r="CQ14" i="71"/>
  <c r="CP14" i="71"/>
  <c r="CO14" i="71"/>
  <c r="CN14" i="71"/>
  <c r="CM14" i="71"/>
  <c r="CL14" i="71"/>
  <c r="CK14" i="71"/>
  <c r="CJ14" i="71"/>
  <c r="CI14" i="71"/>
  <c r="CH14" i="71"/>
  <c r="CG14" i="71"/>
  <c r="CF14" i="71"/>
  <c r="CE14" i="71"/>
  <c r="CD14" i="71"/>
  <c r="CC14" i="71"/>
  <c r="CB14" i="71"/>
  <c r="CA14" i="71"/>
  <c r="BZ14" i="71"/>
  <c r="BY14" i="71"/>
  <c r="BX14" i="71"/>
  <c r="BW14" i="71"/>
  <c r="BV14" i="71"/>
  <c r="BU14" i="71"/>
  <c r="BT14" i="71"/>
  <c r="BS14" i="71"/>
  <c r="BR14" i="71"/>
  <c r="BQ14" i="71"/>
  <c r="BP14" i="71"/>
  <c r="BO14" i="71"/>
  <c r="BN14" i="71"/>
  <c r="BM14" i="71"/>
  <c r="BL14" i="71"/>
  <c r="BK14" i="71"/>
  <c r="BJ14" i="71"/>
  <c r="BI14" i="71"/>
  <c r="BH14" i="71"/>
  <c r="BG14" i="71"/>
  <c r="BF14" i="71"/>
  <c r="BE14" i="71"/>
  <c r="BD14" i="71"/>
  <c r="BC14" i="71"/>
  <c r="BB14" i="71"/>
  <c r="BA14" i="71"/>
  <c r="AZ14" i="71"/>
  <c r="AY14" i="71"/>
  <c r="AX14" i="71"/>
  <c r="AW14" i="71"/>
  <c r="AV14" i="71"/>
  <c r="AU14" i="71"/>
  <c r="AT14" i="71"/>
  <c r="AS14" i="71"/>
  <c r="AR14" i="71"/>
  <c r="AQ14" i="71"/>
  <c r="AP14" i="71"/>
  <c r="AO14" i="71"/>
  <c r="AN14" i="71"/>
  <c r="AM14" i="71"/>
  <c r="AL14" i="71"/>
  <c r="AK14" i="71"/>
  <c r="AJ14" i="71"/>
  <c r="AI14" i="71"/>
  <c r="AH14" i="71"/>
  <c r="AG14" i="71"/>
  <c r="AF14" i="71"/>
  <c r="AE14" i="71"/>
  <c r="AD14" i="71"/>
  <c r="AC14" i="71"/>
  <c r="AB14" i="71"/>
  <c r="AA14" i="71"/>
  <c r="Z14" i="71"/>
  <c r="Y14" i="71"/>
  <c r="X14" i="71"/>
  <c r="W14" i="71"/>
  <c r="V14" i="71"/>
  <c r="U14" i="71"/>
  <c r="T14" i="71"/>
  <c r="S14" i="71"/>
  <c r="R14" i="71"/>
  <c r="Q14" i="71"/>
  <c r="P14" i="71"/>
  <c r="O14" i="71"/>
  <c r="N14" i="71"/>
  <c r="M14" i="71"/>
  <c r="L14" i="71"/>
  <c r="K14" i="71"/>
  <c r="J14" i="71"/>
  <c r="I14" i="71"/>
  <c r="H14" i="71"/>
  <c r="G14" i="71"/>
  <c r="F14" i="71"/>
  <c r="E14" i="71"/>
  <c r="D14" i="71"/>
  <c r="C14" i="71"/>
  <c r="CZ9" i="71"/>
  <c r="CY9" i="71"/>
  <c r="CX9" i="71"/>
  <c r="CW9" i="71"/>
  <c r="CV9" i="71"/>
  <c r="CU9" i="71"/>
  <c r="CT9" i="71"/>
  <c r="CS9" i="71"/>
  <c r="CR9" i="71"/>
  <c r="CQ9" i="71"/>
  <c r="CP9" i="71"/>
  <c r="CO9" i="71"/>
  <c r="CN9" i="71"/>
  <c r="CM9" i="71"/>
  <c r="CL9" i="71"/>
  <c r="CK9" i="71"/>
  <c r="CJ9" i="71"/>
  <c r="CI9" i="71"/>
  <c r="CH9" i="71"/>
  <c r="CG9" i="71"/>
  <c r="CF9" i="71"/>
  <c r="CE9" i="71"/>
  <c r="CD9" i="71"/>
  <c r="CC9" i="71"/>
  <c r="CB9" i="71"/>
  <c r="CA9" i="71"/>
  <c r="BZ9" i="71"/>
  <c r="BY9" i="71"/>
  <c r="BX9" i="71"/>
  <c r="BW9" i="71"/>
  <c r="BV9" i="71"/>
  <c r="BU9" i="71"/>
  <c r="BT9" i="71"/>
  <c r="BS9" i="71"/>
  <c r="BR9" i="71"/>
  <c r="BQ9" i="71"/>
  <c r="BP9" i="71"/>
  <c r="BO9" i="71"/>
  <c r="BN9" i="71"/>
  <c r="BM9" i="71"/>
  <c r="BL9" i="71"/>
  <c r="BK9" i="71"/>
  <c r="BJ9" i="71"/>
  <c r="BI9" i="71"/>
  <c r="BH9" i="71"/>
  <c r="BG9" i="71"/>
  <c r="BF9" i="71"/>
  <c r="BE9" i="71"/>
  <c r="BD9" i="71"/>
  <c r="BC9" i="71"/>
  <c r="BB9" i="71"/>
  <c r="BA9" i="71"/>
  <c r="AZ9" i="71"/>
  <c r="AY9" i="71"/>
  <c r="AX9" i="71"/>
  <c r="AW9" i="71"/>
  <c r="AV9" i="71"/>
  <c r="AU9" i="71"/>
  <c r="AT9" i="71"/>
  <c r="AS9" i="71"/>
  <c r="AR9" i="71"/>
  <c r="AQ9" i="71"/>
  <c r="AP9" i="71"/>
  <c r="AO9" i="71"/>
  <c r="AN9" i="71"/>
  <c r="AM9" i="71"/>
  <c r="AL9" i="71"/>
  <c r="AK9" i="71"/>
  <c r="AJ9" i="71"/>
  <c r="AI9" i="71"/>
  <c r="AH9" i="71"/>
  <c r="AG9" i="71"/>
  <c r="AF9" i="71"/>
  <c r="AE9" i="71"/>
  <c r="AD9" i="71"/>
  <c r="AC9" i="71"/>
  <c r="AB9" i="71"/>
  <c r="AA9" i="71"/>
  <c r="Z9" i="71"/>
  <c r="Y9" i="71"/>
  <c r="X9" i="71"/>
  <c r="W9" i="71"/>
  <c r="V9" i="71"/>
  <c r="U9" i="71"/>
  <c r="T9" i="71"/>
  <c r="S9" i="71"/>
  <c r="R9" i="71"/>
  <c r="Q9" i="71"/>
  <c r="P9" i="71"/>
  <c r="O9" i="71"/>
  <c r="N9" i="71"/>
  <c r="M9" i="71"/>
  <c r="L9" i="71"/>
  <c r="K9" i="71"/>
  <c r="J9" i="71"/>
  <c r="I9" i="71"/>
  <c r="H9" i="71"/>
  <c r="G9" i="71"/>
  <c r="F9" i="71"/>
  <c r="E9" i="71"/>
  <c r="D9" i="71"/>
  <c r="C9" i="71"/>
  <c r="E3607" i="80" l="1"/>
  <c r="E3608" i="80"/>
  <c r="E3609" i="80"/>
  <c r="E3610" i="80"/>
  <c r="E3611" i="80"/>
  <c r="E3612" i="80"/>
  <c r="E3613" i="80"/>
  <c r="E3614" i="80"/>
  <c r="E3615" i="80"/>
  <c r="E3616" i="80"/>
  <c r="E3617" i="80"/>
  <c r="E3618" i="80"/>
  <c r="E3619" i="80"/>
  <c r="E3620" i="80"/>
  <c r="E3621" i="80"/>
  <c r="E3622" i="80"/>
  <c r="E3623" i="80"/>
  <c r="E3624" i="80"/>
  <c r="E3625" i="80"/>
  <c r="E3626" i="80"/>
  <c r="E3627" i="80"/>
  <c r="E3628" i="80"/>
  <c r="E3629" i="80"/>
  <c r="E3630" i="80"/>
  <c r="E3631" i="80"/>
  <c r="E3632" i="80"/>
  <c r="E3633" i="80"/>
  <c r="E3634" i="80"/>
  <c r="E3635" i="80"/>
  <c r="E3636" i="80"/>
  <c r="E3637" i="80"/>
  <c r="E3638" i="80"/>
  <c r="E3639" i="80"/>
  <c r="E3640" i="80"/>
  <c r="E3641" i="80"/>
  <c r="E3642" i="80"/>
  <c r="E3643" i="80"/>
  <c r="E3644" i="80"/>
  <c r="E3645" i="80"/>
  <c r="E3646" i="80"/>
  <c r="E3647" i="80"/>
  <c r="E3648" i="80"/>
  <c r="E3649" i="80"/>
  <c r="E3650" i="80"/>
  <c r="E3651" i="80"/>
  <c r="E3652" i="80"/>
  <c r="E3653" i="80"/>
  <c r="E3654" i="80"/>
  <c r="E3655" i="80"/>
  <c r="E3656" i="80"/>
  <c r="E3657" i="80"/>
  <c r="E3658" i="80"/>
  <c r="E3659" i="80"/>
  <c r="E3660" i="80"/>
  <c r="E3661" i="80"/>
  <c r="E3662" i="80"/>
  <c r="E3663" i="80"/>
  <c r="E3664" i="80"/>
  <c r="E3665" i="80"/>
  <c r="E3666" i="80"/>
  <c r="E3667" i="80"/>
  <c r="E3668" i="80"/>
  <c r="E3669" i="80"/>
  <c r="E3670" i="80"/>
  <c r="E3671" i="80"/>
  <c r="E3672" i="80"/>
  <c r="E3673" i="80"/>
  <c r="E3674" i="80"/>
  <c r="E3675" i="80"/>
  <c r="E3676" i="80"/>
  <c r="E3677" i="80"/>
  <c r="E3678" i="80"/>
  <c r="E3679" i="80"/>
  <c r="E3680" i="80"/>
  <c r="E3681" i="80"/>
  <c r="E3682" i="80"/>
  <c r="E3683" i="80"/>
  <c r="E3684" i="80"/>
  <c r="E3685" i="80"/>
  <c r="E3686" i="80"/>
  <c r="E3687" i="80"/>
  <c r="E3688" i="80"/>
  <c r="E3689" i="80"/>
  <c r="E3690" i="80"/>
  <c r="E3691" i="80"/>
  <c r="E3692" i="80"/>
  <c r="E3693" i="80"/>
  <c r="E3694" i="80"/>
  <c r="E3695" i="80"/>
  <c r="E3696" i="80"/>
  <c r="E3697" i="80"/>
  <c r="E3698" i="80"/>
  <c r="E3699" i="80"/>
  <c r="E3700" i="80"/>
  <c r="E3701" i="80"/>
  <c r="E3702" i="80"/>
  <c r="E3703" i="80"/>
  <c r="E3704" i="80"/>
  <c r="E3705" i="80"/>
  <c r="E3706" i="80"/>
  <c r="E3707" i="80"/>
  <c r="E3708" i="80"/>
  <c r="E3709" i="80"/>
  <c r="E3710" i="80"/>
  <c r="E3711" i="80"/>
  <c r="E3712" i="80"/>
  <c r="E3713" i="80"/>
  <c r="E3714" i="80"/>
  <c r="E3715" i="80"/>
  <c r="E3716" i="80"/>
  <c r="E3717" i="80"/>
  <c r="E3718" i="80"/>
  <c r="E3719" i="80"/>
  <c r="E3720" i="80"/>
  <c r="E3721" i="80"/>
  <c r="E3722" i="80"/>
  <c r="E3723" i="80"/>
  <c r="E3724" i="80"/>
  <c r="E3725" i="80"/>
  <c r="E3726" i="80"/>
  <c r="E3727" i="80"/>
  <c r="E3728" i="80"/>
  <c r="E3729" i="80"/>
  <c r="E3730" i="80"/>
  <c r="E3731" i="80"/>
  <c r="E3732" i="80"/>
  <c r="E3733" i="80"/>
  <c r="E3734" i="80"/>
  <c r="E3735" i="80"/>
  <c r="E3736" i="80"/>
  <c r="E3737" i="80"/>
  <c r="E3738" i="80"/>
  <c r="E3739" i="80"/>
  <c r="E3740" i="80"/>
  <c r="E3741" i="80"/>
  <c r="E3742" i="80"/>
  <c r="E3743" i="80"/>
  <c r="E3744" i="80"/>
  <c r="E3745" i="80"/>
  <c r="E3746" i="80"/>
  <c r="E3747" i="80"/>
  <c r="E3748" i="80"/>
  <c r="E3749" i="80"/>
  <c r="E3750" i="80"/>
  <c r="E3751" i="80"/>
  <c r="E3752" i="80"/>
  <c r="E3753" i="80"/>
  <c r="E3754" i="80"/>
  <c r="E3755" i="80"/>
  <c r="E3756" i="80"/>
  <c r="E3757" i="80"/>
  <c r="E3758" i="80"/>
  <c r="E3759" i="80"/>
  <c r="E3760" i="80"/>
  <c r="E3761" i="80"/>
  <c r="E3762" i="80"/>
  <c r="E3763" i="80"/>
  <c r="E3764" i="80"/>
  <c r="E3765" i="80"/>
  <c r="E3766" i="80"/>
  <c r="E3767" i="80"/>
  <c r="E3768" i="80"/>
  <c r="E3769" i="80"/>
  <c r="E3770" i="80"/>
  <c r="E3771" i="80"/>
  <c r="E3772" i="80"/>
  <c r="E3773" i="80"/>
  <c r="E3774" i="80"/>
  <c r="E3775" i="80"/>
  <c r="E3776" i="80"/>
  <c r="E3777" i="80"/>
  <c r="E3778" i="80"/>
  <c r="E3779" i="80"/>
  <c r="E3780" i="80"/>
  <c r="E3781" i="80"/>
  <c r="E3782" i="80"/>
  <c r="E3783" i="80"/>
  <c r="E3784" i="80"/>
  <c r="E3785" i="80"/>
  <c r="E3786" i="80"/>
  <c r="E3787" i="80"/>
  <c r="E3788" i="80"/>
  <c r="E3789" i="80"/>
  <c r="E3790" i="80"/>
  <c r="E3791" i="80"/>
  <c r="E3792" i="80"/>
  <c r="E3793" i="80"/>
  <c r="E3794" i="80"/>
  <c r="E3795" i="80"/>
  <c r="E3796" i="80"/>
  <c r="E3797" i="80"/>
  <c r="E3798" i="80"/>
  <c r="E3799" i="80"/>
  <c r="E3800" i="80"/>
  <c r="E3801" i="80"/>
  <c r="E3802" i="80"/>
  <c r="E3803" i="80"/>
  <c r="E3804" i="80"/>
  <c r="E3805" i="80"/>
  <c r="E3806" i="80"/>
  <c r="E3807" i="80"/>
  <c r="E3808" i="80"/>
  <c r="E3809" i="80"/>
  <c r="E3810" i="80"/>
  <c r="E3811" i="80"/>
  <c r="E3812" i="80"/>
  <c r="E3813" i="80"/>
  <c r="E3814" i="80"/>
  <c r="E3815" i="80"/>
  <c r="E3816" i="80"/>
  <c r="E3817" i="80"/>
  <c r="E3818" i="80"/>
  <c r="E3819" i="80"/>
  <c r="E3820" i="80"/>
  <c r="E3821" i="80"/>
  <c r="E3822" i="80"/>
  <c r="E3823" i="80"/>
  <c r="E3824" i="80"/>
  <c r="E3825" i="80"/>
  <c r="E3826" i="80"/>
  <c r="E3827" i="80"/>
  <c r="E3828" i="80"/>
  <c r="E3829" i="80"/>
  <c r="E3830" i="80"/>
  <c r="E3831" i="80"/>
  <c r="E3832" i="80"/>
  <c r="E3833" i="80"/>
  <c r="E3834" i="80"/>
  <c r="E3835" i="80"/>
  <c r="E3836" i="80"/>
  <c r="E3837" i="80"/>
  <c r="E3838" i="80"/>
  <c r="E3839" i="80"/>
  <c r="E3840" i="80"/>
  <c r="E3841" i="80"/>
  <c r="E3842" i="80"/>
  <c r="E3843" i="80"/>
  <c r="E3844" i="80"/>
  <c r="E3845" i="80"/>
  <c r="E3846" i="80"/>
  <c r="E3847" i="80"/>
  <c r="E3848" i="80"/>
  <c r="E3849" i="80"/>
  <c r="E3850" i="80"/>
  <c r="E3851" i="80"/>
  <c r="E3852" i="80"/>
  <c r="E3853" i="80"/>
  <c r="E3854" i="80"/>
  <c r="E3855" i="80"/>
  <c r="E3856" i="80"/>
  <c r="E3857" i="80"/>
  <c r="E3858" i="80"/>
  <c r="E3859" i="80"/>
  <c r="E3860" i="80"/>
  <c r="E3861" i="80"/>
  <c r="E3862" i="80"/>
  <c r="E3863" i="80"/>
  <c r="E3864" i="80"/>
  <c r="E3865" i="80"/>
  <c r="E3866" i="80"/>
  <c r="E3867" i="80"/>
  <c r="E3868" i="80"/>
  <c r="E3869" i="80"/>
  <c r="E3870" i="80"/>
  <c r="E3871" i="80"/>
  <c r="E3872" i="80"/>
  <c r="E3873" i="80"/>
  <c r="E3874" i="80"/>
  <c r="E3875" i="80"/>
  <c r="E3876" i="80"/>
  <c r="E3877" i="80"/>
  <c r="E3878" i="80"/>
  <c r="E3879" i="80"/>
  <c r="E3880" i="80"/>
  <c r="E3881" i="80"/>
  <c r="E3882" i="80"/>
  <c r="E3883" i="80"/>
  <c r="E3884" i="80"/>
  <c r="E3885" i="80"/>
  <c r="E3886" i="80"/>
  <c r="E3887" i="80"/>
  <c r="E3888" i="80"/>
  <c r="E3889" i="80"/>
  <c r="E3890" i="80"/>
  <c r="E3891" i="80"/>
  <c r="E3892" i="80"/>
  <c r="E3893" i="80"/>
  <c r="E3894" i="80"/>
  <c r="E3895" i="80"/>
  <c r="E3896" i="80"/>
  <c r="E3897" i="80"/>
  <c r="E3898" i="80"/>
  <c r="E3899" i="80"/>
  <c r="E3900" i="80"/>
  <c r="E3901" i="80"/>
  <c r="E3902" i="80"/>
  <c r="E3903" i="80"/>
  <c r="E3904" i="80"/>
  <c r="E3905" i="80"/>
  <c r="E3906" i="80"/>
  <c r="E3907" i="80"/>
  <c r="E3908" i="80"/>
  <c r="E3909" i="80"/>
  <c r="E3910" i="80"/>
  <c r="E3911" i="80"/>
  <c r="E3912" i="80"/>
  <c r="E3913" i="80"/>
  <c r="E3914" i="80"/>
  <c r="E3915" i="80"/>
  <c r="E3916" i="80"/>
  <c r="E3917" i="80"/>
  <c r="E3918" i="80"/>
  <c r="E3919" i="80"/>
  <c r="E3920" i="80"/>
  <c r="E3921" i="80"/>
  <c r="E3922" i="80"/>
  <c r="E3923" i="80"/>
  <c r="E3924" i="80"/>
  <c r="E3925" i="80"/>
  <c r="E3926" i="80"/>
  <c r="E3927" i="80"/>
  <c r="E3928" i="80"/>
  <c r="E3929" i="80"/>
  <c r="E3930" i="80"/>
  <c r="E3931" i="80"/>
  <c r="E3932" i="80"/>
  <c r="E3933" i="80"/>
  <c r="E3934" i="80"/>
  <c r="E3935" i="80"/>
  <c r="E3936" i="80"/>
  <c r="E3937" i="80"/>
  <c r="E3938" i="80"/>
  <c r="E3939" i="80"/>
  <c r="E3940" i="80"/>
  <c r="E3941" i="80"/>
  <c r="E3942" i="80"/>
  <c r="E3943" i="80"/>
  <c r="E3944" i="80"/>
  <c r="E3945" i="80"/>
  <c r="E3946" i="80"/>
  <c r="E3947" i="80"/>
  <c r="E3948" i="80"/>
  <c r="E3949" i="80"/>
  <c r="E3950" i="80"/>
  <c r="E3951" i="80"/>
  <c r="E3952" i="80"/>
  <c r="E3953" i="80"/>
  <c r="E3954" i="80"/>
  <c r="E3955" i="80"/>
  <c r="E3956" i="80"/>
  <c r="E3957" i="80"/>
  <c r="E3958" i="80"/>
  <c r="E3959" i="80"/>
  <c r="E3960" i="80"/>
  <c r="E3961" i="80"/>
  <c r="E3962" i="80"/>
  <c r="E3963" i="80"/>
  <c r="E3964" i="80"/>
  <c r="E3965" i="80"/>
  <c r="E3966" i="80"/>
  <c r="E3967" i="80"/>
  <c r="E3968" i="80"/>
  <c r="E3969" i="80"/>
  <c r="E3970" i="80"/>
  <c r="E3971" i="80"/>
  <c r="E3972" i="80"/>
  <c r="E3973" i="80"/>
  <c r="E3974" i="80"/>
  <c r="E3975" i="80"/>
  <c r="E3976" i="80"/>
  <c r="E3977" i="80"/>
  <c r="E3978" i="80"/>
  <c r="E3979" i="80"/>
  <c r="E3980" i="80"/>
  <c r="E3981" i="80"/>
  <c r="E3982" i="80"/>
  <c r="E3983" i="80"/>
  <c r="E3984" i="80"/>
  <c r="E3985" i="80"/>
  <c r="E3986" i="80"/>
  <c r="E3987" i="80"/>
  <c r="E3988" i="80"/>
  <c r="E3989" i="80"/>
  <c r="E3990" i="80"/>
  <c r="E3991" i="80"/>
  <c r="E3992" i="80"/>
  <c r="E3993" i="80"/>
  <c r="E3994" i="80"/>
  <c r="E3995" i="80"/>
  <c r="E3996" i="80"/>
  <c r="E3997" i="80"/>
  <c r="E3998" i="80"/>
  <c r="E3999" i="80"/>
  <c r="E4000" i="80"/>
  <c r="E4001" i="80"/>
  <c r="E4002" i="80"/>
  <c r="E4003" i="80"/>
  <c r="E4004" i="80"/>
  <c r="E4005" i="80"/>
  <c r="E4006" i="80"/>
  <c r="E4007" i="80"/>
  <c r="E4008" i="80"/>
  <c r="E4009" i="80"/>
  <c r="E4010" i="80"/>
  <c r="E4011" i="80"/>
  <c r="E4012" i="80"/>
  <c r="E4013" i="80"/>
  <c r="E4014" i="80"/>
  <c r="E4015" i="80"/>
  <c r="E4016" i="80"/>
  <c r="E4017" i="80"/>
  <c r="E4018" i="80"/>
  <c r="E4019" i="80"/>
  <c r="E4020" i="80"/>
  <c r="E4021" i="80"/>
  <c r="E4022" i="80"/>
  <c r="E4023" i="80"/>
  <c r="E4024" i="80"/>
  <c r="E4025" i="80"/>
  <c r="E4026" i="80"/>
  <c r="E4027" i="80"/>
  <c r="E4028" i="80"/>
  <c r="E4029" i="80"/>
  <c r="E4030" i="80"/>
  <c r="E4031" i="80"/>
  <c r="E4032" i="80"/>
  <c r="E4033" i="80"/>
  <c r="E4034" i="80"/>
  <c r="E4035" i="80"/>
  <c r="E4036" i="80"/>
  <c r="E4037" i="80"/>
  <c r="E4038" i="80"/>
  <c r="E4039" i="80"/>
  <c r="E4040" i="80"/>
  <c r="E4041" i="80"/>
  <c r="E4042" i="80"/>
  <c r="E4043" i="80"/>
  <c r="E4044" i="80"/>
  <c r="E4045" i="80"/>
  <c r="E4046" i="80"/>
  <c r="E4047" i="80"/>
  <c r="E4048" i="80"/>
  <c r="E4049" i="80"/>
  <c r="E4050" i="80"/>
  <c r="E4051" i="80"/>
  <c r="E4052" i="80"/>
  <c r="E4053" i="80"/>
  <c r="E4054" i="80"/>
  <c r="E4055" i="80"/>
  <c r="E4056" i="80"/>
  <c r="E4057" i="80"/>
  <c r="E4058" i="80"/>
  <c r="E4059" i="80"/>
  <c r="E4060" i="80"/>
  <c r="E4061" i="80"/>
  <c r="E4062" i="80"/>
  <c r="E4063" i="80"/>
  <c r="E4064" i="80"/>
  <c r="E4065" i="80"/>
  <c r="E4066" i="80"/>
  <c r="E4067" i="80"/>
  <c r="E4068" i="80"/>
  <c r="E4069" i="80"/>
  <c r="E4070" i="80"/>
  <c r="E4071" i="80"/>
  <c r="E4072" i="80"/>
  <c r="E4073" i="80"/>
  <c r="E4074" i="80"/>
  <c r="E4075" i="80"/>
  <c r="E4076" i="80"/>
  <c r="E4077" i="80"/>
  <c r="E4078" i="80"/>
  <c r="E4079" i="80"/>
  <c r="E4080" i="80"/>
  <c r="E4081" i="80"/>
  <c r="E4082" i="80"/>
  <c r="E4083" i="80"/>
  <c r="E4084" i="80"/>
  <c r="E4085" i="80"/>
  <c r="E4086" i="80"/>
  <c r="E4087" i="80"/>
  <c r="E4088" i="80"/>
  <c r="E4089" i="80"/>
  <c r="E4090" i="80"/>
  <c r="E4091" i="80"/>
  <c r="E4092" i="80"/>
  <c r="E4093" i="80"/>
  <c r="E4094" i="80"/>
  <c r="E4095" i="80"/>
  <c r="E4096" i="80"/>
  <c r="E4097" i="80"/>
  <c r="E4098" i="80"/>
  <c r="E4099" i="80"/>
  <c r="E4100" i="80"/>
  <c r="E4101" i="80"/>
  <c r="E4102" i="80"/>
  <c r="E4103" i="80"/>
  <c r="E4104" i="80"/>
  <c r="E4105" i="80"/>
  <c r="E4106" i="80"/>
  <c r="E4107" i="80"/>
  <c r="E4108" i="80"/>
  <c r="E4109" i="80"/>
  <c r="E4110" i="80"/>
  <c r="E4111" i="80"/>
  <c r="E4112" i="80"/>
  <c r="E4113" i="80"/>
  <c r="E4114" i="80"/>
  <c r="E4115" i="80"/>
  <c r="E4116" i="80"/>
  <c r="E4117" i="80"/>
  <c r="E4118" i="80"/>
  <c r="E4119" i="80"/>
  <c r="E4120" i="80"/>
  <c r="E4121" i="80"/>
  <c r="E4122" i="80"/>
  <c r="E4123" i="80"/>
  <c r="E4124" i="80"/>
  <c r="E4125" i="80"/>
  <c r="E4126" i="80"/>
  <c r="E4127" i="80"/>
  <c r="E4128" i="80"/>
  <c r="E4129" i="80"/>
  <c r="E4130" i="80"/>
  <c r="E4131" i="80"/>
  <c r="E4132" i="80"/>
  <c r="E4133" i="80"/>
  <c r="E4134" i="80"/>
  <c r="E4135" i="80"/>
  <c r="E4136" i="80"/>
  <c r="E4137" i="80"/>
  <c r="E4138" i="80"/>
  <c r="E4139" i="80"/>
  <c r="E4140" i="80"/>
  <c r="E4141" i="80"/>
  <c r="E4142" i="80"/>
  <c r="E4143" i="80"/>
  <c r="E4144" i="80"/>
  <c r="E4145" i="80"/>
  <c r="E4146" i="80"/>
  <c r="E4147" i="80"/>
  <c r="E4148" i="80"/>
  <c r="E4149" i="80"/>
  <c r="E4150" i="80"/>
  <c r="E4151" i="80"/>
  <c r="E4152" i="80"/>
  <c r="E4153" i="80"/>
  <c r="E4154" i="80"/>
  <c r="E4155" i="80"/>
  <c r="E4156" i="80"/>
  <c r="E4157" i="80"/>
  <c r="E4158" i="80"/>
  <c r="E4159" i="80"/>
  <c r="E4160" i="80"/>
  <c r="E4161" i="80"/>
  <c r="E4162" i="80"/>
  <c r="E4163" i="80"/>
  <c r="E4164" i="80"/>
  <c r="E4165" i="80"/>
  <c r="E4166" i="80"/>
  <c r="E4167" i="80"/>
  <c r="E4168" i="80"/>
  <c r="E4169" i="80"/>
  <c r="E4170" i="80"/>
  <c r="E4171" i="80"/>
  <c r="E4172" i="80"/>
  <c r="E4173" i="80"/>
  <c r="E4174" i="80"/>
  <c r="E4175" i="80"/>
  <c r="E4176" i="80"/>
  <c r="E4177" i="80"/>
  <c r="E4178" i="80"/>
  <c r="E4179" i="80"/>
  <c r="E4180" i="80"/>
  <c r="E4181" i="80"/>
  <c r="E4182" i="80"/>
  <c r="E4183" i="80"/>
  <c r="E4184" i="80"/>
  <c r="E4185" i="80"/>
  <c r="E4186" i="80"/>
  <c r="E4187" i="80"/>
  <c r="E4188" i="80"/>
  <c r="E4189" i="80"/>
  <c r="E4190" i="80"/>
  <c r="E4191" i="80"/>
  <c r="E4192" i="80"/>
  <c r="E4193" i="80"/>
  <c r="E4194" i="80"/>
  <c r="E4195" i="80"/>
  <c r="E4196" i="80"/>
  <c r="E4197" i="80"/>
  <c r="E4198" i="80"/>
  <c r="E4199" i="80"/>
  <c r="E4200" i="80"/>
  <c r="E4201" i="80"/>
  <c r="E4202" i="80"/>
  <c r="E4203" i="80"/>
  <c r="E4204" i="80"/>
  <c r="E4205" i="80"/>
  <c r="E4206" i="80"/>
  <c r="E4207" i="80"/>
  <c r="E4208" i="80"/>
  <c r="E4209" i="80"/>
  <c r="E4210" i="80"/>
  <c r="E4211" i="80"/>
  <c r="E4212" i="80"/>
  <c r="E4213" i="80"/>
  <c r="E4214" i="80"/>
  <c r="E4215" i="80"/>
  <c r="E4216" i="80"/>
  <c r="E4217" i="80"/>
  <c r="E4218" i="80"/>
  <c r="E4219" i="80"/>
  <c r="E4220" i="80"/>
  <c r="E4221" i="80"/>
  <c r="E4222" i="80"/>
  <c r="E4223" i="80"/>
  <c r="E4224" i="80"/>
  <c r="E4225" i="80"/>
  <c r="E4226" i="80"/>
  <c r="E4227" i="80"/>
  <c r="E4228" i="80"/>
  <c r="E4229" i="80"/>
  <c r="E4230" i="80"/>
  <c r="E4231" i="80"/>
  <c r="E4232" i="80"/>
  <c r="E4233" i="80"/>
  <c r="E4234" i="80"/>
  <c r="E4235" i="80"/>
  <c r="E4236" i="80"/>
  <c r="E4237" i="80"/>
  <c r="E4238" i="80"/>
  <c r="E4239" i="80"/>
  <c r="E4240" i="80"/>
  <c r="E4241" i="80"/>
  <c r="E4242" i="80"/>
  <c r="E4243" i="80"/>
  <c r="E4244" i="80"/>
  <c r="E4245" i="80"/>
  <c r="E4246" i="80"/>
  <c r="E4247" i="80"/>
  <c r="E4248" i="80"/>
  <c r="E4249" i="80"/>
  <c r="E4250" i="80"/>
  <c r="E4251" i="80"/>
  <c r="E4252" i="80"/>
  <c r="E4253" i="80"/>
  <c r="E4254" i="80"/>
  <c r="E4255" i="80"/>
  <c r="E4256" i="80"/>
  <c r="E4257" i="80"/>
  <c r="E4258" i="80"/>
  <c r="E4259" i="80"/>
  <c r="E4260" i="80"/>
  <c r="E4261" i="80"/>
  <c r="E4262" i="80"/>
  <c r="E4263" i="80"/>
  <c r="E4264" i="80"/>
  <c r="E4265" i="80"/>
  <c r="E4266" i="80"/>
  <c r="E4267" i="80"/>
  <c r="E4268" i="80"/>
  <c r="E4269" i="80"/>
  <c r="E4270" i="80"/>
  <c r="E4271" i="80"/>
  <c r="E4272" i="80"/>
  <c r="E4273" i="80"/>
  <c r="E4274" i="80"/>
  <c r="E4275" i="80"/>
  <c r="E4276" i="80"/>
  <c r="E4277" i="80"/>
  <c r="E4278" i="80"/>
  <c r="E4279" i="80"/>
  <c r="E4280" i="80"/>
  <c r="E4281" i="80"/>
  <c r="E4282" i="80"/>
  <c r="E4283" i="80"/>
  <c r="E4284" i="80"/>
  <c r="E4285" i="80"/>
  <c r="E4286" i="80"/>
  <c r="E4287" i="80"/>
  <c r="E4288" i="80"/>
  <c r="E4289" i="80"/>
  <c r="E4290" i="80"/>
  <c r="E4291" i="80"/>
  <c r="E4292" i="80"/>
  <c r="E4293" i="80"/>
  <c r="E4294" i="80"/>
  <c r="E4295" i="80"/>
  <c r="E4296" i="80"/>
  <c r="E4297" i="80"/>
  <c r="E4298" i="80"/>
  <c r="E4299" i="80"/>
  <c r="E4300" i="80"/>
  <c r="E4301" i="80"/>
  <c r="E4302" i="80"/>
  <c r="E4303" i="80"/>
  <c r="E4304" i="80"/>
  <c r="E4305" i="80"/>
  <c r="E4306" i="80"/>
  <c r="E4307" i="80"/>
  <c r="E4308" i="80"/>
  <c r="E4309" i="80"/>
  <c r="E4310" i="80"/>
  <c r="E4311" i="80"/>
  <c r="E4312" i="80"/>
  <c r="E4313" i="80"/>
  <c r="E4314" i="80"/>
  <c r="E4315" i="80"/>
  <c r="E4316" i="80"/>
  <c r="E4317" i="80"/>
  <c r="E4318" i="80"/>
  <c r="E4319" i="80"/>
  <c r="E4320" i="80"/>
  <c r="E4321" i="80"/>
  <c r="E4322" i="80"/>
  <c r="E4323" i="80"/>
  <c r="E4324" i="80"/>
  <c r="E4325" i="80"/>
  <c r="E4326" i="80"/>
  <c r="E4327" i="80"/>
  <c r="E4328" i="80"/>
  <c r="E4329" i="80"/>
  <c r="E4330" i="80"/>
  <c r="E4331" i="80"/>
  <c r="E4332" i="80"/>
  <c r="E4333" i="80"/>
  <c r="E4334" i="80"/>
  <c r="E4335" i="80"/>
  <c r="E4336" i="80"/>
  <c r="E4337" i="80"/>
  <c r="E4338" i="80"/>
  <c r="E4339" i="80"/>
  <c r="E4340" i="80"/>
  <c r="E4341" i="80"/>
  <c r="E4342" i="80"/>
  <c r="E4343" i="80"/>
  <c r="E4344" i="80"/>
  <c r="E4345" i="80"/>
  <c r="E4346" i="80"/>
  <c r="E4347" i="80"/>
  <c r="E4348" i="80"/>
  <c r="E4349" i="80"/>
  <c r="E4350" i="80"/>
  <c r="E4351" i="80"/>
  <c r="E4352" i="80"/>
  <c r="E4353" i="80"/>
  <c r="E4354" i="80"/>
  <c r="E4355" i="80"/>
  <c r="E4356" i="80"/>
  <c r="E4357" i="80"/>
  <c r="E4358" i="80"/>
  <c r="E4359" i="80"/>
  <c r="E4360" i="80"/>
  <c r="E4361" i="80"/>
  <c r="E4362" i="80"/>
  <c r="E4363" i="80"/>
  <c r="E4364" i="80"/>
  <c r="E4365" i="80"/>
  <c r="E4366" i="80"/>
  <c r="E4367" i="80"/>
  <c r="E4368" i="80"/>
  <c r="E4369" i="80"/>
  <c r="E4370" i="80"/>
  <c r="E4371" i="80"/>
  <c r="E4372" i="80"/>
  <c r="E4373" i="80"/>
  <c r="E4374" i="80"/>
  <c r="E4375" i="80"/>
  <c r="E4376" i="80"/>
  <c r="E4377" i="80"/>
  <c r="E4378" i="80"/>
  <c r="E4379" i="80"/>
  <c r="E4380" i="80"/>
  <c r="E4381" i="80"/>
  <c r="E4382" i="80"/>
  <c r="E4383" i="80"/>
  <c r="E4384" i="80"/>
  <c r="E4385" i="80"/>
  <c r="E4386" i="80"/>
  <c r="E4387" i="80"/>
  <c r="E4388" i="80"/>
  <c r="E4389" i="80"/>
  <c r="E4390" i="80"/>
  <c r="E4391" i="80"/>
  <c r="E4392" i="80"/>
  <c r="E4393" i="80"/>
  <c r="E4394" i="80"/>
  <c r="E4395" i="80"/>
  <c r="E4396" i="80"/>
  <c r="E4397" i="80"/>
  <c r="E4398" i="80"/>
  <c r="E4399" i="80"/>
  <c r="E4400" i="80"/>
  <c r="E4401" i="80"/>
  <c r="E4402" i="80"/>
  <c r="E4403" i="80"/>
  <c r="E4404" i="80"/>
  <c r="E4405" i="80"/>
  <c r="E4406" i="80"/>
  <c r="E4407" i="80"/>
  <c r="E4408" i="80"/>
  <c r="E4409" i="80"/>
  <c r="E4410" i="80"/>
  <c r="E4411" i="80"/>
  <c r="E4412" i="80"/>
  <c r="E4413" i="80"/>
  <c r="E4414" i="80"/>
  <c r="E4415" i="80"/>
  <c r="E4416" i="80"/>
  <c r="E4417" i="80"/>
  <c r="E4418" i="80"/>
  <c r="E4419" i="80"/>
  <c r="E4420" i="80"/>
  <c r="E4421" i="80"/>
  <c r="E4422" i="80"/>
  <c r="E4423" i="80"/>
  <c r="E4424" i="80"/>
  <c r="E4425" i="80"/>
  <c r="E4426" i="80"/>
  <c r="E4427" i="80"/>
  <c r="E4428" i="80"/>
  <c r="E4429" i="80"/>
  <c r="E4430" i="80"/>
  <c r="E4431" i="80"/>
  <c r="E4432" i="80"/>
  <c r="E4433" i="80"/>
  <c r="E4434" i="80"/>
  <c r="E4435" i="80"/>
  <c r="E4436" i="80"/>
  <c r="E4437" i="80"/>
  <c r="E4438" i="80"/>
  <c r="E4439" i="80"/>
  <c r="E4440" i="80"/>
  <c r="E4441" i="80"/>
  <c r="E4442" i="80"/>
  <c r="E4443" i="80"/>
  <c r="E4444" i="80"/>
  <c r="E4445" i="80"/>
  <c r="E4446" i="80"/>
  <c r="E4447" i="80"/>
  <c r="E4448" i="80"/>
  <c r="E4449" i="80"/>
  <c r="E4450" i="80"/>
  <c r="E4451" i="80"/>
  <c r="E4452" i="80"/>
  <c r="E4453" i="80"/>
  <c r="E4454" i="80"/>
  <c r="E4455" i="80"/>
  <c r="E4456" i="80"/>
  <c r="E4457" i="80"/>
  <c r="E4458" i="80"/>
  <c r="E4459" i="80"/>
  <c r="E4460" i="80"/>
  <c r="E4461" i="80"/>
  <c r="E4462" i="80"/>
  <c r="E4463" i="80"/>
  <c r="E4464" i="80"/>
  <c r="E4465" i="80"/>
  <c r="E4466" i="80"/>
  <c r="E4467" i="80"/>
  <c r="E4468" i="80"/>
  <c r="E4469" i="80"/>
  <c r="E4470" i="80"/>
  <c r="E4471" i="80"/>
  <c r="E4472" i="80"/>
  <c r="E4473" i="80"/>
  <c r="E4474" i="80"/>
  <c r="E4475" i="80"/>
  <c r="E4476" i="80"/>
  <c r="E4477" i="80"/>
  <c r="E4478" i="80"/>
  <c r="E4479" i="80"/>
  <c r="E4480" i="80"/>
  <c r="E4481" i="80"/>
  <c r="E4482" i="80"/>
  <c r="E4483" i="80"/>
  <c r="E4484" i="80"/>
  <c r="E4485" i="80"/>
  <c r="E4486" i="80"/>
  <c r="E4487" i="80"/>
  <c r="E4488" i="80"/>
  <c r="E4489" i="80"/>
  <c r="E4490" i="80"/>
  <c r="E4491" i="80"/>
  <c r="E4492" i="80"/>
  <c r="E4493" i="80"/>
  <c r="E4494" i="80"/>
  <c r="E4495" i="80"/>
  <c r="E4496" i="80"/>
  <c r="E4497" i="80"/>
  <c r="E4498" i="80"/>
  <c r="E4499" i="80"/>
  <c r="E4500" i="80"/>
  <c r="E4501" i="80"/>
  <c r="E4502" i="80"/>
  <c r="E4503" i="80"/>
  <c r="E4504" i="80"/>
  <c r="E4505" i="80"/>
  <c r="E4506" i="80"/>
  <c r="E4507" i="80"/>
  <c r="E4508" i="80"/>
  <c r="E4509" i="80"/>
  <c r="E4510" i="80"/>
  <c r="E4511" i="80"/>
  <c r="E4512" i="80"/>
  <c r="E4513" i="80"/>
  <c r="E4514" i="80"/>
  <c r="E4515" i="80"/>
  <c r="E4516" i="80"/>
  <c r="E4517" i="80"/>
  <c r="E4518" i="80"/>
  <c r="E4519" i="80"/>
  <c r="E4520" i="80"/>
  <c r="E4521" i="80"/>
  <c r="E4522" i="80"/>
  <c r="E4523" i="80"/>
  <c r="E4524" i="80"/>
  <c r="E4525" i="80"/>
  <c r="E4526" i="80"/>
  <c r="E4527" i="80"/>
  <c r="E4528" i="80"/>
  <c r="E4529" i="80"/>
  <c r="E4530" i="80"/>
  <c r="E4531" i="80"/>
  <c r="E4532" i="80"/>
  <c r="E4533" i="80"/>
  <c r="E4534" i="80"/>
  <c r="E4535" i="80"/>
  <c r="E4536" i="80"/>
  <c r="E4537" i="80"/>
  <c r="E4538" i="80"/>
  <c r="E4539" i="80"/>
  <c r="E4540" i="80"/>
  <c r="E4541" i="80"/>
  <c r="E4542" i="80"/>
  <c r="E4543" i="80"/>
  <c r="E4544" i="80"/>
  <c r="E4545" i="80"/>
  <c r="E4546" i="80"/>
  <c r="E4547" i="80"/>
  <c r="E4548" i="80"/>
  <c r="E4549" i="80"/>
  <c r="E4550" i="80"/>
  <c r="E4551" i="80"/>
  <c r="E4552" i="80"/>
  <c r="E4553" i="80"/>
  <c r="E4554" i="80"/>
  <c r="E4555" i="80"/>
  <c r="E4556" i="80"/>
  <c r="E4557" i="80"/>
  <c r="E4558" i="80"/>
  <c r="E4559" i="80"/>
  <c r="E4560" i="80"/>
  <c r="E4561" i="80"/>
  <c r="E4562" i="80"/>
  <c r="E4563" i="80"/>
  <c r="E4564" i="80"/>
  <c r="E4565" i="80"/>
  <c r="E4566" i="80"/>
  <c r="E4567" i="80"/>
  <c r="E4568" i="80"/>
  <c r="E4569" i="80"/>
  <c r="E4570" i="80"/>
  <c r="E4571" i="80"/>
  <c r="E4572" i="80"/>
  <c r="E4573" i="80"/>
  <c r="E4574" i="80"/>
  <c r="E4575" i="80"/>
  <c r="E4576" i="80"/>
  <c r="E4577" i="80"/>
  <c r="E4578" i="80"/>
  <c r="E4579" i="80"/>
  <c r="E4580" i="80"/>
  <c r="E4581" i="80"/>
  <c r="E4582" i="80"/>
  <c r="E4583" i="80"/>
  <c r="E4584" i="80"/>
  <c r="E4585" i="80"/>
  <c r="E4586" i="80"/>
  <c r="E4587" i="80"/>
  <c r="E4588" i="80"/>
  <c r="E4589" i="80"/>
  <c r="E4590" i="80"/>
  <c r="E4591" i="80"/>
  <c r="E4592" i="80"/>
  <c r="E4593" i="80"/>
  <c r="E4594" i="80"/>
  <c r="E4595" i="80"/>
  <c r="E4596" i="80"/>
  <c r="E4597" i="80"/>
  <c r="E4598" i="80"/>
  <c r="E4599" i="80"/>
  <c r="E4600" i="80"/>
  <c r="E4601" i="80"/>
  <c r="E4602" i="80"/>
  <c r="E4603" i="80"/>
  <c r="E4604" i="80"/>
  <c r="E4605" i="80"/>
  <c r="E4606" i="80"/>
  <c r="E4607" i="80"/>
  <c r="E4608" i="80"/>
  <c r="E4609" i="80"/>
  <c r="E4610" i="80"/>
  <c r="E4611" i="80"/>
  <c r="E4612" i="80"/>
  <c r="E4613" i="80"/>
  <c r="E4614" i="80"/>
  <c r="E4615" i="80"/>
  <c r="E4616" i="80"/>
  <c r="E4617" i="80"/>
  <c r="E4618" i="80"/>
  <c r="E4619" i="80"/>
  <c r="E4620" i="80"/>
  <c r="E4621" i="80"/>
  <c r="E4622" i="80"/>
  <c r="E4623" i="80"/>
  <c r="E4624" i="80"/>
  <c r="E4625" i="80"/>
  <c r="E4626" i="80"/>
  <c r="E4627" i="80"/>
  <c r="E4628" i="80"/>
  <c r="E4629" i="80"/>
  <c r="E4630" i="80"/>
  <c r="E4631" i="80"/>
  <c r="E4632" i="80"/>
  <c r="E4633" i="80"/>
  <c r="E4634" i="80"/>
  <c r="E4635" i="80"/>
  <c r="E4636" i="80"/>
  <c r="E4637" i="80"/>
  <c r="E4638" i="80"/>
  <c r="E4639" i="80"/>
  <c r="E4640" i="80"/>
  <c r="E4641" i="80"/>
  <c r="E4642" i="80"/>
  <c r="E4643" i="80"/>
  <c r="E4644" i="80"/>
  <c r="E4645" i="80"/>
  <c r="E4646" i="80"/>
  <c r="E4647" i="80"/>
  <c r="E4648" i="80"/>
  <c r="E4649" i="80"/>
  <c r="E4650" i="80"/>
  <c r="E4651" i="80"/>
  <c r="E4652" i="80"/>
  <c r="E4653" i="80"/>
  <c r="E4654" i="80"/>
  <c r="E4655" i="80"/>
  <c r="E4656" i="80"/>
  <c r="E4657" i="80"/>
  <c r="E4658" i="80"/>
  <c r="E4659" i="80"/>
  <c r="E4660" i="80"/>
  <c r="E4661" i="80"/>
  <c r="E4662" i="80"/>
  <c r="E4663" i="80"/>
  <c r="E4664" i="80"/>
  <c r="E4665" i="80"/>
  <c r="E4666" i="80"/>
  <c r="E4667" i="80"/>
  <c r="E4668" i="80"/>
  <c r="E4669" i="80"/>
  <c r="E4670" i="80"/>
  <c r="E4671" i="80"/>
  <c r="E4672" i="80"/>
  <c r="E4673" i="80"/>
  <c r="E4674" i="80"/>
  <c r="E4675" i="80"/>
  <c r="E4676" i="80"/>
  <c r="E4677" i="80"/>
  <c r="E4678" i="80"/>
  <c r="E4679" i="80"/>
  <c r="E4680" i="80"/>
  <c r="E4681" i="80"/>
  <c r="E4682" i="80"/>
  <c r="E4683" i="80"/>
  <c r="E4684" i="80"/>
  <c r="E4685" i="80"/>
  <c r="E4686" i="80"/>
  <c r="E4687" i="80"/>
  <c r="E4688" i="80"/>
  <c r="E4689" i="80"/>
  <c r="E4690" i="80"/>
  <c r="E4691" i="80"/>
  <c r="E4692" i="80"/>
  <c r="E4693" i="80"/>
  <c r="E4694" i="80"/>
  <c r="E4695" i="80"/>
  <c r="E4696" i="80"/>
  <c r="E4697" i="80"/>
  <c r="E4698" i="80"/>
  <c r="E4699" i="80"/>
  <c r="E4700" i="80"/>
  <c r="E4701" i="80"/>
  <c r="E4702" i="80"/>
  <c r="E4703" i="80"/>
  <c r="E4704" i="80"/>
  <c r="E4705" i="80"/>
  <c r="E4706" i="80"/>
  <c r="E4707" i="80"/>
  <c r="E4708" i="80"/>
  <c r="E4709" i="80"/>
  <c r="E4710" i="80"/>
  <c r="E4711" i="80"/>
  <c r="E4712" i="80"/>
  <c r="E4713" i="80"/>
  <c r="E4714" i="80"/>
  <c r="E4715" i="80"/>
  <c r="E4716" i="80"/>
  <c r="E4717" i="80"/>
  <c r="E4718" i="80"/>
  <c r="E4719" i="80"/>
  <c r="E4720" i="80"/>
  <c r="E4721" i="80"/>
  <c r="E4722" i="80"/>
  <c r="E4723" i="80"/>
  <c r="E4724" i="80"/>
  <c r="E4725" i="80"/>
  <c r="E4726" i="80"/>
  <c r="E4727" i="80"/>
  <c r="E4728" i="80"/>
  <c r="E4729" i="80"/>
  <c r="E4730" i="80"/>
  <c r="E4731" i="80"/>
  <c r="E4732" i="80"/>
  <c r="E4733" i="80"/>
  <c r="E4734" i="80"/>
  <c r="E4735" i="80"/>
  <c r="E4736" i="80"/>
  <c r="E4737" i="80"/>
  <c r="E4738" i="80"/>
  <c r="E4739" i="80"/>
  <c r="E4740" i="80"/>
  <c r="E4741" i="80"/>
  <c r="E4742" i="80"/>
  <c r="E4743" i="80"/>
  <c r="E4744" i="80"/>
  <c r="E4745" i="80"/>
  <c r="E4746" i="80"/>
  <c r="E4747" i="80"/>
  <c r="E4748" i="80"/>
  <c r="E4749" i="80"/>
  <c r="E4750" i="80"/>
  <c r="E4751" i="80"/>
  <c r="E4752" i="80"/>
  <c r="E4753" i="80"/>
  <c r="E4754" i="80"/>
  <c r="E4755" i="80"/>
  <c r="E4756" i="80"/>
  <c r="E4757" i="80"/>
  <c r="E4758" i="80"/>
  <c r="E4759" i="80"/>
  <c r="E4760" i="80"/>
  <c r="E4761" i="80"/>
  <c r="E4762" i="80"/>
  <c r="E4763" i="80"/>
  <c r="E4764" i="80"/>
  <c r="E4765" i="80"/>
  <c r="E4766" i="80"/>
  <c r="E4767" i="80"/>
  <c r="E4768" i="80"/>
  <c r="E4769" i="80"/>
  <c r="E4770" i="80"/>
  <c r="E4771" i="80"/>
  <c r="E4772" i="80"/>
  <c r="E4773" i="80"/>
  <c r="E4774" i="80"/>
  <c r="E4775" i="80"/>
  <c r="E4776" i="80"/>
  <c r="E4777" i="80"/>
  <c r="E4778" i="80"/>
  <c r="E4779" i="80"/>
  <c r="E4780" i="80"/>
  <c r="E4781" i="80"/>
  <c r="E4782" i="80"/>
  <c r="E4783" i="80"/>
  <c r="E4784" i="80"/>
  <c r="E4785" i="80"/>
  <c r="E4786" i="80"/>
  <c r="E4787" i="80"/>
  <c r="E4788" i="80"/>
  <c r="E4789" i="80"/>
  <c r="E4790" i="80"/>
  <c r="E4791" i="80"/>
  <c r="E4792" i="80"/>
  <c r="E4793" i="80"/>
  <c r="E4794" i="80"/>
  <c r="E4795" i="80"/>
  <c r="E4796" i="80"/>
  <c r="E4797" i="80"/>
  <c r="E4798" i="80"/>
  <c r="E4799" i="80"/>
  <c r="E4800" i="80"/>
  <c r="E4801" i="80"/>
  <c r="E4802" i="80"/>
  <c r="E4803" i="80"/>
  <c r="E4804" i="80"/>
  <c r="E4805" i="80"/>
  <c r="E4806" i="80"/>
  <c r="E4807" i="80"/>
  <c r="E4808" i="80"/>
  <c r="E4809" i="80"/>
  <c r="E4810" i="80"/>
  <c r="E4811" i="80"/>
  <c r="E4812" i="80"/>
  <c r="E4813" i="80"/>
  <c r="E4814" i="80"/>
  <c r="E4815" i="80"/>
  <c r="E4816" i="80"/>
  <c r="E4817" i="80"/>
  <c r="E4818" i="80"/>
  <c r="E4819" i="80"/>
  <c r="E4820" i="80"/>
  <c r="E4821" i="80"/>
  <c r="E4822" i="80"/>
  <c r="E4823" i="80"/>
  <c r="E4824" i="80"/>
  <c r="E4825" i="80"/>
  <c r="E4826" i="80"/>
  <c r="E4827" i="80"/>
  <c r="E4828" i="80"/>
  <c r="E4829" i="80"/>
  <c r="E4830" i="80"/>
  <c r="E4831" i="80"/>
  <c r="E4832" i="80"/>
  <c r="E4833" i="80"/>
  <c r="E4834" i="80"/>
  <c r="E4835" i="80"/>
  <c r="E4836" i="80"/>
  <c r="E4837" i="80"/>
  <c r="E4838" i="80"/>
  <c r="E4839" i="80"/>
  <c r="E4840" i="80"/>
  <c r="E4841" i="80"/>
  <c r="E4842" i="80"/>
  <c r="E4843" i="80"/>
  <c r="E4844" i="80"/>
  <c r="E4845" i="80"/>
  <c r="E4846" i="80"/>
  <c r="E4847" i="80"/>
  <c r="E4848" i="80"/>
  <c r="E4849" i="80"/>
  <c r="E4850" i="80"/>
  <c r="E4851" i="80"/>
  <c r="E4852" i="80"/>
  <c r="E4853" i="80"/>
  <c r="E4854" i="80"/>
  <c r="E4855" i="80"/>
  <c r="E4856" i="80"/>
  <c r="E4857" i="80"/>
  <c r="E4858" i="80"/>
  <c r="E4859" i="80"/>
  <c r="E4860" i="80"/>
  <c r="E4861" i="80"/>
  <c r="E4862" i="80"/>
  <c r="E4863" i="80"/>
  <c r="E4864" i="80"/>
  <c r="E4865" i="80"/>
  <c r="E4866" i="80"/>
  <c r="E4867" i="80"/>
  <c r="E4868" i="80"/>
  <c r="E4869" i="80"/>
  <c r="E4870" i="80"/>
  <c r="E4871" i="80"/>
  <c r="E4872" i="80"/>
  <c r="E4873" i="80"/>
  <c r="E4874" i="80"/>
  <c r="E4875" i="80"/>
  <c r="E4876" i="80"/>
  <c r="E4877" i="80"/>
  <c r="E4878" i="80"/>
  <c r="E4879" i="80"/>
  <c r="E4880" i="80"/>
  <c r="E4881" i="80"/>
  <c r="E4882" i="80"/>
  <c r="E4883" i="80"/>
  <c r="E4884" i="80"/>
  <c r="E4885" i="80"/>
  <c r="E4886" i="80"/>
  <c r="E4887" i="80"/>
  <c r="E4888" i="80"/>
  <c r="E4889" i="80"/>
  <c r="E4890" i="80"/>
  <c r="E4891" i="80"/>
  <c r="E4892" i="80"/>
  <c r="E4893" i="80"/>
  <c r="E4894" i="80"/>
  <c r="E4895" i="80"/>
  <c r="E4896" i="80"/>
  <c r="E4897" i="80"/>
  <c r="E4898" i="80"/>
  <c r="E4899" i="80"/>
  <c r="E4900" i="80"/>
  <c r="E4901" i="80"/>
  <c r="E4902" i="80"/>
  <c r="E4903" i="80"/>
  <c r="E4904" i="80"/>
  <c r="E4905" i="80"/>
  <c r="E4906" i="80"/>
  <c r="E4907" i="80"/>
  <c r="E4908" i="80"/>
  <c r="E4909" i="80"/>
  <c r="E4910" i="80"/>
  <c r="E4911" i="80"/>
  <c r="E4912" i="80"/>
  <c r="E4913" i="80"/>
  <c r="E4914" i="80"/>
  <c r="E4915" i="80"/>
  <c r="E4916" i="80"/>
  <c r="E4917" i="80"/>
  <c r="E4918" i="80"/>
  <c r="E4919" i="80"/>
  <c r="E4920" i="80"/>
  <c r="E4921" i="80"/>
  <c r="E4922" i="80"/>
  <c r="E4923" i="80"/>
  <c r="E4924" i="80"/>
  <c r="E4925" i="80"/>
  <c r="E4926" i="80"/>
  <c r="E4927" i="80"/>
  <c r="E4928" i="80"/>
  <c r="E4929" i="80"/>
  <c r="E4930" i="80"/>
  <c r="E4931" i="80"/>
  <c r="E4932" i="80"/>
  <c r="E4933" i="80"/>
  <c r="E4934" i="80"/>
  <c r="E4935" i="80"/>
  <c r="E4936" i="80"/>
  <c r="E4937" i="80"/>
  <c r="E4938" i="80"/>
  <c r="E4939" i="80"/>
  <c r="E4940" i="80"/>
  <c r="E4941" i="80"/>
  <c r="E4942" i="80"/>
  <c r="E4943" i="80"/>
  <c r="E4944" i="80"/>
  <c r="E4945" i="80"/>
  <c r="E4946" i="80"/>
  <c r="E4947" i="80"/>
  <c r="E4948" i="80"/>
  <c r="E4949" i="80"/>
  <c r="E4950" i="80"/>
  <c r="E4951" i="80"/>
  <c r="E4952" i="80"/>
  <c r="E4953" i="80"/>
  <c r="E4954" i="80"/>
  <c r="E4955" i="80"/>
  <c r="E4956" i="80"/>
  <c r="E4957" i="80"/>
  <c r="E4958" i="80"/>
  <c r="E4959" i="80"/>
  <c r="E4960" i="80"/>
  <c r="E4961" i="80"/>
  <c r="E4962" i="80"/>
  <c r="E4963" i="80"/>
  <c r="E4964" i="80"/>
  <c r="E4965" i="80"/>
  <c r="E4966" i="80"/>
  <c r="E4967" i="80"/>
  <c r="E4968" i="80"/>
  <c r="E4969" i="80"/>
  <c r="E4970" i="80"/>
  <c r="E4971" i="80"/>
  <c r="E4972" i="80"/>
  <c r="E4973" i="80"/>
  <c r="E4974" i="80"/>
  <c r="E4975" i="80"/>
  <c r="E4976" i="80"/>
  <c r="E4977" i="80"/>
  <c r="E4978" i="80"/>
  <c r="E4979" i="80"/>
  <c r="E4980" i="80"/>
  <c r="E4981" i="80"/>
  <c r="E4982" i="80"/>
  <c r="E4983" i="80"/>
  <c r="E4984" i="80"/>
  <c r="E4985" i="80"/>
  <c r="E4986" i="80"/>
  <c r="E4987" i="80"/>
  <c r="E4988" i="80"/>
  <c r="E4989" i="80"/>
  <c r="E4990" i="80"/>
  <c r="E4991" i="80"/>
  <c r="E4992" i="80"/>
  <c r="E4993" i="80"/>
  <c r="E4994" i="80"/>
  <c r="E4995" i="80"/>
  <c r="E4996" i="80"/>
  <c r="E4997" i="80"/>
  <c r="E4998" i="80"/>
  <c r="E4999" i="80"/>
  <c r="E5000" i="80"/>
  <c r="E5001" i="80"/>
  <c r="E5002" i="80"/>
  <c r="E5003" i="80"/>
  <c r="E5004" i="80"/>
  <c r="E5005" i="80"/>
  <c r="E5006" i="80"/>
  <c r="E5007" i="80"/>
  <c r="E5008" i="80"/>
  <c r="E5009" i="80"/>
  <c r="E5010" i="80"/>
  <c r="E5011" i="80"/>
  <c r="E5012" i="80"/>
  <c r="E5013" i="80"/>
  <c r="E5014" i="80"/>
  <c r="E5015" i="80"/>
  <c r="E5016" i="80"/>
  <c r="E5017" i="80"/>
  <c r="E5018" i="80"/>
  <c r="E5019" i="80"/>
  <c r="E5020" i="80"/>
  <c r="E5021" i="80"/>
  <c r="E5022" i="80"/>
  <c r="E5023" i="80"/>
  <c r="E5024" i="80"/>
  <c r="E5025" i="80"/>
  <c r="E5026" i="80"/>
  <c r="E5027" i="80"/>
  <c r="E5028" i="80"/>
  <c r="E5029" i="80"/>
  <c r="E5030" i="80"/>
  <c r="E5031" i="80"/>
  <c r="E5032" i="80"/>
  <c r="E5033" i="80"/>
  <c r="E5034" i="80"/>
  <c r="E5035" i="80"/>
  <c r="E5036" i="80"/>
  <c r="E5037" i="80"/>
  <c r="E5038" i="80"/>
  <c r="E5039" i="80"/>
  <c r="E5040" i="80"/>
  <c r="E5041" i="80"/>
  <c r="E5042" i="80"/>
  <c r="E5043" i="80"/>
  <c r="E5044" i="80"/>
  <c r="E5045" i="80"/>
  <c r="E5046" i="80"/>
  <c r="E5047" i="80"/>
  <c r="E5048" i="80"/>
  <c r="E5049" i="80"/>
  <c r="E5050" i="80"/>
  <c r="E5051" i="80"/>
  <c r="E5052" i="80"/>
  <c r="E5053" i="80"/>
  <c r="E5054" i="80"/>
  <c r="E5055" i="80"/>
  <c r="E5056" i="80"/>
  <c r="E5057" i="80"/>
  <c r="E5058" i="80"/>
  <c r="E5059" i="80"/>
  <c r="E5060" i="80"/>
  <c r="E5061" i="80"/>
  <c r="E5062" i="80"/>
  <c r="E5063" i="80"/>
  <c r="E5064" i="80"/>
  <c r="E5065" i="80"/>
  <c r="E5066" i="80"/>
  <c r="E5067" i="80"/>
  <c r="E5068" i="80"/>
  <c r="E5069" i="80"/>
  <c r="E5070" i="80"/>
  <c r="E5071" i="80"/>
  <c r="E5072" i="80"/>
  <c r="E5073" i="80"/>
  <c r="E5074" i="80"/>
  <c r="E5075" i="80"/>
  <c r="E5076" i="80"/>
  <c r="E5077" i="80"/>
  <c r="E5078" i="80"/>
  <c r="E5079" i="80"/>
  <c r="E5080" i="80"/>
  <c r="E5081" i="80"/>
  <c r="E5082" i="80"/>
  <c r="E5083" i="80"/>
  <c r="E5084" i="80"/>
  <c r="E5085" i="80"/>
  <c r="E5086" i="80"/>
  <c r="E5087" i="80"/>
  <c r="E5088" i="80"/>
  <c r="E5089" i="80"/>
  <c r="E5090" i="80"/>
  <c r="E5091" i="80"/>
  <c r="E5092" i="80"/>
  <c r="E5093" i="80"/>
  <c r="E5094" i="80"/>
  <c r="E5095" i="80"/>
  <c r="E5096" i="80"/>
  <c r="E5097" i="80"/>
  <c r="E5098" i="80"/>
  <c r="E5099" i="80"/>
  <c r="E5100" i="80"/>
  <c r="E5101" i="80"/>
  <c r="E5102" i="80"/>
  <c r="E5103" i="80"/>
  <c r="E5104" i="80"/>
  <c r="E5105" i="80"/>
  <c r="E5106" i="80"/>
  <c r="E5107" i="80"/>
  <c r="E5108" i="80"/>
  <c r="E5109" i="80"/>
  <c r="E5110" i="80"/>
  <c r="E5111" i="80"/>
  <c r="E5112" i="80"/>
  <c r="E5113" i="80"/>
  <c r="E5114" i="80"/>
  <c r="E5115" i="80"/>
  <c r="E5116" i="80"/>
  <c r="E5117" i="80"/>
  <c r="E5118" i="80"/>
  <c r="E5119" i="80"/>
  <c r="E5120" i="80"/>
  <c r="E5121" i="80"/>
  <c r="E5122" i="80"/>
  <c r="E5123" i="80"/>
  <c r="E5124" i="80"/>
  <c r="E5125" i="80"/>
  <c r="E5126" i="80"/>
  <c r="E5127" i="80"/>
  <c r="E5128" i="80"/>
  <c r="E5129" i="80"/>
  <c r="E5130" i="80"/>
  <c r="E5131" i="80"/>
  <c r="E5132" i="80"/>
  <c r="E5133" i="80"/>
  <c r="E5134" i="80"/>
  <c r="E5135" i="80"/>
  <c r="E5136" i="80"/>
  <c r="E5137" i="80"/>
  <c r="E5138" i="80"/>
  <c r="E5139" i="80"/>
  <c r="E5140" i="80"/>
  <c r="E5141" i="80"/>
  <c r="E5142" i="80"/>
  <c r="E5143" i="80"/>
  <c r="E5144" i="80"/>
  <c r="E5145" i="80"/>
  <c r="E5146" i="80"/>
  <c r="E5147" i="80"/>
  <c r="E5148" i="80"/>
  <c r="E5149" i="80"/>
  <c r="E5150" i="80"/>
  <c r="E5151" i="80"/>
  <c r="E5152" i="80"/>
  <c r="E5153" i="80"/>
  <c r="E5154" i="80"/>
  <c r="E5155" i="80"/>
  <c r="E5156" i="80"/>
  <c r="E5157" i="80"/>
  <c r="E5158" i="80"/>
  <c r="E5159" i="80"/>
  <c r="E5160" i="80"/>
  <c r="E5161" i="80"/>
  <c r="E5162" i="80"/>
  <c r="E5163" i="80"/>
  <c r="E5164" i="80"/>
  <c r="E5165" i="80"/>
  <c r="E5166" i="80"/>
  <c r="E5167" i="80"/>
  <c r="E5168" i="80"/>
  <c r="E5169" i="80"/>
  <c r="E5170" i="80"/>
  <c r="E5171" i="80"/>
  <c r="E5172" i="80"/>
  <c r="E5173" i="80"/>
  <c r="E5174" i="80"/>
  <c r="E5175" i="80"/>
  <c r="E5176" i="80"/>
  <c r="E5177" i="80"/>
  <c r="E5178" i="80"/>
  <c r="E5179" i="80"/>
  <c r="E5180" i="80"/>
  <c r="E5181" i="80"/>
  <c r="E5182" i="80"/>
  <c r="E5183" i="80"/>
  <c r="E5184" i="80"/>
  <c r="E5185" i="80"/>
  <c r="E5186" i="80"/>
  <c r="E5187" i="80"/>
  <c r="E5188" i="80"/>
  <c r="E5189" i="80"/>
  <c r="E5190" i="80"/>
  <c r="E5191" i="80"/>
  <c r="E5192" i="80"/>
  <c r="E5193" i="80"/>
  <c r="E5194" i="80"/>
  <c r="E5195" i="80"/>
  <c r="E5196" i="80"/>
  <c r="E5197" i="80"/>
  <c r="E5198" i="80"/>
  <c r="E5199" i="80"/>
  <c r="E5200" i="80"/>
  <c r="E5201" i="80"/>
  <c r="E5202" i="80"/>
  <c r="E5203" i="80"/>
  <c r="E5204" i="80"/>
  <c r="E5205" i="80"/>
  <c r="E5206" i="80"/>
  <c r="E5207" i="80"/>
  <c r="E5208" i="80"/>
  <c r="E5209" i="80"/>
  <c r="E5210" i="80"/>
  <c r="E5211" i="80"/>
  <c r="E5212" i="80"/>
  <c r="E5213" i="80"/>
  <c r="E5214" i="80"/>
  <c r="E5215" i="80"/>
  <c r="E5216" i="80"/>
  <c r="E5217" i="80"/>
  <c r="E5218" i="80"/>
  <c r="E5219" i="80"/>
  <c r="E5220" i="80"/>
  <c r="E5221" i="80"/>
  <c r="E5222" i="80"/>
  <c r="E5223" i="80"/>
  <c r="E5224" i="80"/>
  <c r="E5225" i="80"/>
  <c r="E5226" i="80"/>
  <c r="E5227" i="80"/>
  <c r="E5228" i="80"/>
  <c r="E5229" i="80"/>
  <c r="E5230" i="80"/>
  <c r="E5231" i="80"/>
  <c r="E5232" i="80"/>
  <c r="E5233" i="80"/>
  <c r="E5234" i="80"/>
  <c r="E5235" i="80"/>
  <c r="E5236" i="80"/>
  <c r="E5237" i="80"/>
  <c r="E5238" i="80"/>
  <c r="E5239" i="80"/>
  <c r="E5240" i="80"/>
  <c r="E5241" i="80"/>
  <c r="E5242" i="80"/>
  <c r="E5243" i="80"/>
  <c r="E5244" i="80"/>
  <c r="E5245" i="80"/>
  <c r="E5246" i="80"/>
  <c r="E5247" i="80"/>
  <c r="E5248" i="80"/>
  <c r="E5249" i="80"/>
  <c r="E5250" i="80"/>
  <c r="E5251" i="80"/>
  <c r="E5252" i="80"/>
  <c r="E5253" i="80"/>
  <c r="E5254" i="80"/>
  <c r="E5255" i="80"/>
  <c r="E5256" i="80"/>
  <c r="E5257" i="80"/>
  <c r="E5258" i="80"/>
  <c r="E5259" i="80"/>
  <c r="E5260" i="80"/>
  <c r="E5261" i="80"/>
  <c r="E5262" i="80"/>
  <c r="E5263" i="80"/>
  <c r="E5264" i="80"/>
  <c r="E5265" i="80"/>
  <c r="E5266" i="80"/>
  <c r="E5267" i="80"/>
  <c r="E5268" i="80"/>
  <c r="E5269" i="80"/>
  <c r="E5270" i="80"/>
  <c r="E5271" i="80"/>
  <c r="E5272" i="80"/>
  <c r="E5273" i="80"/>
  <c r="E5274" i="80"/>
  <c r="E5275" i="80"/>
  <c r="E5276" i="80"/>
  <c r="E5277" i="80"/>
  <c r="E5278" i="80"/>
  <c r="E5279" i="80"/>
  <c r="E5280" i="80"/>
  <c r="E5281" i="80"/>
  <c r="E5282" i="80"/>
  <c r="E5283" i="80"/>
  <c r="E5284" i="80"/>
  <c r="E5285" i="80"/>
  <c r="E5286" i="80"/>
  <c r="E5287" i="80"/>
  <c r="E5288" i="80"/>
  <c r="E5289" i="80"/>
  <c r="E5290" i="80"/>
  <c r="E5291" i="80"/>
  <c r="E5292" i="80"/>
  <c r="E5293" i="80"/>
  <c r="E5294" i="80"/>
  <c r="E5295" i="80"/>
  <c r="E5296" i="80"/>
  <c r="E5297" i="80"/>
  <c r="E5298" i="80"/>
  <c r="E5299" i="80"/>
  <c r="E5300" i="80"/>
  <c r="E5301" i="80"/>
  <c r="E5302" i="80"/>
  <c r="E5303" i="80"/>
  <c r="E5304" i="80"/>
  <c r="E5305" i="80"/>
  <c r="E5306" i="80"/>
  <c r="E5307" i="80"/>
  <c r="E5308" i="80"/>
  <c r="E5309" i="80"/>
  <c r="E5310" i="80"/>
  <c r="E5311" i="80"/>
  <c r="E5312" i="80"/>
  <c r="E5313" i="80"/>
  <c r="E5314" i="80"/>
  <c r="E5315" i="80"/>
  <c r="E5316" i="80"/>
  <c r="E5317" i="80"/>
  <c r="E5318" i="80"/>
  <c r="E5319" i="80"/>
  <c r="E5320" i="80"/>
  <c r="E5321" i="80"/>
  <c r="E5322" i="80"/>
  <c r="E5323" i="80"/>
  <c r="E5324" i="80"/>
  <c r="E5325" i="80"/>
  <c r="E5326" i="80"/>
  <c r="E5327" i="80"/>
  <c r="E5328" i="80"/>
  <c r="E5329" i="80"/>
  <c r="E5330" i="80"/>
  <c r="E5331" i="80"/>
  <c r="E5332" i="80"/>
  <c r="E5333" i="80"/>
  <c r="E5334" i="80"/>
  <c r="E5335" i="80"/>
  <c r="E5336" i="80"/>
  <c r="E5337" i="80"/>
  <c r="E5338" i="80"/>
  <c r="E5339" i="80"/>
  <c r="E5340" i="80"/>
  <c r="E5341" i="80"/>
  <c r="E5342" i="80"/>
  <c r="E5343" i="80"/>
  <c r="E5344" i="80"/>
  <c r="E5345" i="80"/>
  <c r="E5346" i="80"/>
  <c r="E5347" i="80"/>
  <c r="E5348" i="80"/>
  <c r="E5349" i="80"/>
  <c r="E5350" i="80"/>
  <c r="E5351" i="80"/>
  <c r="E5352" i="80"/>
  <c r="E5353" i="80"/>
  <c r="E5354" i="80"/>
  <c r="E5355" i="80"/>
  <c r="E5356" i="80"/>
  <c r="E5357" i="80"/>
  <c r="E5358" i="80"/>
  <c r="E5359" i="80"/>
  <c r="E5360" i="80"/>
  <c r="E5361" i="80"/>
  <c r="E5362" i="80"/>
  <c r="E5363" i="80"/>
  <c r="E5364" i="80"/>
  <c r="E5365" i="80"/>
  <c r="E5366" i="80"/>
  <c r="E5367" i="80"/>
  <c r="E5368" i="80"/>
  <c r="E5369" i="80"/>
  <c r="E5370" i="80"/>
  <c r="E5371" i="80"/>
  <c r="E5372" i="80"/>
  <c r="E5373" i="80"/>
  <c r="E5374" i="80"/>
  <c r="E5375" i="80"/>
  <c r="E5376" i="80"/>
  <c r="E5377" i="80"/>
  <c r="E5378" i="80"/>
  <c r="E5379" i="80"/>
  <c r="E5380" i="80"/>
  <c r="E5381" i="80"/>
  <c r="E5382" i="80"/>
  <c r="E5383" i="80"/>
  <c r="E5384" i="80"/>
  <c r="E5385" i="80"/>
  <c r="E5386" i="80"/>
  <c r="E5387" i="80"/>
  <c r="E5388" i="80"/>
  <c r="E5389" i="80"/>
  <c r="E5390" i="80"/>
  <c r="E5391" i="80"/>
  <c r="E5392" i="80"/>
  <c r="E5393" i="80"/>
  <c r="E5394" i="80"/>
  <c r="E5395" i="80"/>
  <c r="E5396" i="80"/>
  <c r="E5397" i="80"/>
  <c r="E5398" i="80"/>
  <c r="E5399" i="80"/>
  <c r="E5400" i="80"/>
  <c r="E5401" i="80"/>
  <c r="E5402" i="80"/>
  <c r="E5403" i="80"/>
  <c r="E5404" i="80"/>
  <c r="E5405" i="80"/>
  <c r="E5406" i="80"/>
  <c r="E5407" i="80"/>
  <c r="E5408" i="80"/>
  <c r="E5409" i="80"/>
  <c r="E5410" i="80"/>
  <c r="E5411" i="80"/>
  <c r="E5412" i="80"/>
  <c r="E5413" i="80"/>
  <c r="E5414" i="80"/>
  <c r="E5415" i="80"/>
  <c r="E5416" i="80"/>
  <c r="E5417" i="80"/>
  <c r="E5418" i="80"/>
  <c r="E5419" i="80"/>
  <c r="E5420" i="80"/>
  <c r="E5421" i="80"/>
  <c r="E5422" i="80"/>
  <c r="E5423" i="80"/>
  <c r="E5424" i="80"/>
  <c r="E5425" i="80"/>
  <c r="E5426" i="80"/>
  <c r="E5427" i="80"/>
  <c r="E5428" i="80"/>
  <c r="E5429" i="80"/>
  <c r="E5430" i="80"/>
  <c r="E5431" i="80"/>
  <c r="E5432" i="80"/>
  <c r="E5433" i="80"/>
  <c r="E5434" i="80"/>
  <c r="E5435" i="80"/>
  <c r="E5436" i="80"/>
  <c r="E5437" i="80"/>
  <c r="E5438" i="80"/>
  <c r="E5439" i="80"/>
  <c r="E5440" i="80"/>
  <c r="E5441" i="80"/>
  <c r="E5442" i="80"/>
  <c r="E5443" i="80"/>
  <c r="E5444" i="80"/>
  <c r="E5445" i="80"/>
  <c r="E5446" i="80"/>
  <c r="E5447" i="80"/>
  <c r="E5448" i="80"/>
  <c r="E5449" i="80"/>
  <c r="E5450" i="80"/>
  <c r="E5451" i="80"/>
  <c r="E5452" i="80"/>
  <c r="E5453" i="80"/>
  <c r="E5454" i="80"/>
  <c r="E5455" i="80"/>
  <c r="E5456" i="80"/>
  <c r="E5457" i="80"/>
  <c r="E5458" i="80"/>
  <c r="E5459" i="80"/>
  <c r="E5460" i="80"/>
  <c r="E5461" i="80"/>
  <c r="E5462" i="80"/>
  <c r="E5463" i="80"/>
  <c r="E5464" i="80"/>
  <c r="E5465" i="80"/>
  <c r="E5466" i="80"/>
  <c r="E5467" i="80"/>
  <c r="E5468" i="80"/>
  <c r="E5469" i="80"/>
  <c r="E5470" i="80"/>
  <c r="E5471" i="80"/>
  <c r="E5472" i="80"/>
  <c r="E5473" i="80"/>
  <c r="E5474" i="80"/>
  <c r="E5475" i="80"/>
  <c r="E5476" i="80"/>
  <c r="E5477" i="80"/>
  <c r="E5478" i="80"/>
  <c r="E5479" i="80"/>
  <c r="E5480" i="80"/>
  <c r="E5481" i="80"/>
  <c r="E5482" i="80"/>
  <c r="E5483" i="80"/>
  <c r="E5484" i="80"/>
  <c r="E5485" i="80"/>
  <c r="E5486" i="80"/>
  <c r="E5487" i="80"/>
  <c r="E5488" i="80"/>
  <c r="E5489" i="80"/>
  <c r="E5490" i="80"/>
  <c r="E5491" i="80"/>
  <c r="E5492" i="80"/>
  <c r="E5493" i="80"/>
  <c r="E5494" i="80"/>
  <c r="E5495" i="80"/>
  <c r="E5496" i="80"/>
  <c r="E5497" i="80"/>
  <c r="E5498" i="80"/>
  <c r="E5499" i="80"/>
  <c r="E5500" i="80"/>
  <c r="E5501" i="80"/>
  <c r="E5502" i="80"/>
  <c r="E5503" i="80"/>
  <c r="E5504" i="80"/>
  <c r="E5505" i="80"/>
  <c r="E5506" i="80"/>
  <c r="E5507" i="80"/>
  <c r="E5508" i="80"/>
  <c r="E5509" i="80"/>
  <c r="E5510" i="80"/>
  <c r="E5511" i="80"/>
  <c r="E5512" i="80"/>
  <c r="E5513" i="80"/>
  <c r="E5514" i="80"/>
  <c r="E5515" i="80"/>
  <c r="E5516" i="80"/>
  <c r="E5517" i="80"/>
  <c r="E5518" i="80"/>
  <c r="E5519" i="80"/>
  <c r="E5520" i="80"/>
  <c r="E5521" i="80"/>
  <c r="E5522" i="80"/>
  <c r="E5523" i="80"/>
  <c r="E5524" i="80"/>
  <c r="E5525" i="80"/>
  <c r="E5526" i="80"/>
  <c r="E5527" i="80"/>
  <c r="E5528" i="80"/>
  <c r="E5529" i="80"/>
  <c r="E5530" i="80"/>
  <c r="E5531" i="80"/>
  <c r="E5532" i="80"/>
  <c r="E5533" i="80"/>
  <c r="E5534" i="80"/>
  <c r="E5535" i="80"/>
  <c r="E5536" i="80"/>
  <c r="E5537" i="80"/>
  <c r="E5538" i="80"/>
  <c r="E5539" i="80"/>
  <c r="E5540" i="80"/>
  <c r="E5541" i="80"/>
  <c r="E5542" i="80"/>
  <c r="E5543" i="80"/>
  <c r="E5544" i="80"/>
  <c r="E5545" i="80"/>
  <c r="E5546" i="80"/>
  <c r="E5547" i="80"/>
  <c r="E5548" i="80"/>
  <c r="E5549" i="80"/>
  <c r="E5550" i="80"/>
  <c r="E5551" i="80"/>
  <c r="E5552" i="80"/>
  <c r="E5553" i="80"/>
  <c r="E5554" i="80"/>
  <c r="E5555" i="80"/>
  <c r="E5556" i="80"/>
  <c r="E5557" i="80"/>
  <c r="E5558" i="80"/>
  <c r="E5559" i="80"/>
  <c r="E5560" i="80"/>
  <c r="E5561" i="80"/>
  <c r="E5562" i="80"/>
  <c r="E5563" i="80"/>
  <c r="E5564" i="80"/>
  <c r="E5565" i="80"/>
  <c r="E5566" i="80"/>
  <c r="E5567" i="80"/>
  <c r="E5568" i="80"/>
  <c r="E5569" i="80"/>
  <c r="E5570" i="80"/>
  <c r="E5571" i="80"/>
  <c r="E5572" i="80"/>
  <c r="E5573" i="80"/>
  <c r="E5574" i="80"/>
  <c r="E5575" i="80"/>
  <c r="E5576" i="80"/>
  <c r="E5577" i="80"/>
  <c r="E5578" i="80"/>
  <c r="E5579" i="80"/>
  <c r="E5580" i="80"/>
  <c r="E5581" i="80"/>
  <c r="E5582" i="80"/>
  <c r="E5583" i="80"/>
  <c r="E5584" i="80"/>
  <c r="E5585" i="80"/>
  <c r="E5586" i="80"/>
  <c r="E5587" i="80"/>
  <c r="E5588" i="80"/>
  <c r="E5589" i="80"/>
  <c r="E5590" i="80"/>
  <c r="E5591" i="80"/>
  <c r="E5592" i="80"/>
  <c r="E5593" i="80"/>
  <c r="E5594" i="80"/>
  <c r="E5595" i="80"/>
  <c r="E5596" i="80"/>
  <c r="E5597" i="80"/>
  <c r="E5598" i="80"/>
  <c r="E5599" i="80"/>
  <c r="E5600" i="80"/>
  <c r="E5601" i="80"/>
  <c r="E5602" i="80"/>
  <c r="E5603" i="80"/>
  <c r="E5604" i="80"/>
  <c r="E5605" i="80"/>
  <c r="E5606" i="80"/>
  <c r="E5607" i="80"/>
  <c r="E5608" i="80"/>
  <c r="E5609" i="80"/>
  <c r="E5610" i="80"/>
  <c r="E5611" i="80"/>
  <c r="E5612" i="80"/>
  <c r="E5613" i="80"/>
  <c r="E5614" i="80"/>
  <c r="E5615" i="80"/>
  <c r="E5616" i="80"/>
  <c r="E5617" i="80"/>
  <c r="E5618" i="80"/>
  <c r="E5619" i="80"/>
  <c r="E5620" i="80"/>
  <c r="E5621" i="80"/>
  <c r="E5622" i="80"/>
  <c r="E5623" i="80"/>
  <c r="E5624" i="80"/>
  <c r="E5625" i="80"/>
  <c r="E5626" i="80"/>
  <c r="E5627" i="80"/>
  <c r="E5628" i="80"/>
  <c r="E5629" i="80"/>
  <c r="E5630" i="80"/>
  <c r="E5631" i="80"/>
  <c r="E5632" i="80"/>
  <c r="E5633" i="80"/>
  <c r="E5634" i="80"/>
  <c r="E5635" i="80"/>
  <c r="E5636" i="80"/>
  <c r="E5637" i="80"/>
  <c r="E5638" i="80"/>
  <c r="E5639" i="80"/>
  <c r="E5640" i="80"/>
  <c r="E5641" i="80"/>
  <c r="E5642" i="80"/>
  <c r="E5643" i="80"/>
  <c r="E5644" i="80"/>
  <c r="E5645" i="80"/>
  <c r="E5646" i="80"/>
  <c r="E5647" i="80"/>
  <c r="E5648" i="80"/>
  <c r="E5649" i="80"/>
  <c r="E5650" i="80"/>
  <c r="E5651" i="80"/>
  <c r="E5652" i="80"/>
  <c r="E5653" i="80"/>
  <c r="E5654" i="80"/>
  <c r="E5655" i="80"/>
  <c r="E5656" i="80"/>
  <c r="E5657" i="80"/>
  <c r="E5658" i="80"/>
  <c r="E5659" i="80"/>
  <c r="E5660" i="80"/>
  <c r="E5661" i="80"/>
  <c r="E5662" i="80"/>
  <c r="E5663" i="80"/>
  <c r="E5664" i="80"/>
  <c r="E5665" i="80"/>
  <c r="E5666" i="80"/>
  <c r="E5667" i="80"/>
  <c r="E5668" i="80"/>
  <c r="E5669" i="80"/>
  <c r="E5670" i="80"/>
  <c r="E5671" i="80"/>
  <c r="E5672" i="80"/>
  <c r="E5673" i="80"/>
  <c r="E5674" i="80"/>
  <c r="E5675" i="80"/>
  <c r="E5676" i="80"/>
  <c r="E5677" i="80"/>
  <c r="E5678" i="80"/>
  <c r="E5679" i="80"/>
  <c r="E5680" i="80"/>
  <c r="E5681" i="80"/>
  <c r="E5682" i="80"/>
  <c r="E5683" i="80"/>
  <c r="E5684" i="80"/>
  <c r="E5685" i="80"/>
  <c r="E5686" i="80"/>
  <c r="E5687" i="80"/>
  <c r="E5688" i="80"/>
  <c r="E5689" i="80"/>
  <c r="E5690" i="80"/>
  <c r="E5691" i="80"/>
  <c r="E5692" i="80"/>
  <c r="E5693" i="80"/>
  <c r="E5694" i="80"/>
  <c r="E5695" i="80"/>
  <c r="E5696" i="80"/>
  <c r="E5697" i="80"/>
  <c r="E5698" i="80"/>
  <c r="E5699" i="80"/>
  <c r="E5700" i="80"/>
  <c r="E5701" i="80"/>
  <c r="E5702" i="80"/>
  <c r="E5703" i="80"/>
  <c r="E5704" i="80"/>
  <c r="E5705" i="80"/>
  <c r="E5706" i="80"/>
  <c r="E5707" i="80"/>
  <c r="E5708" i="80"/>
  <c r="E5709" i="80"/>
  <c r="E5710" i="80"/>
  <c r="E5711" i="80"/>
  <c r="E5712" i="80"/>
  <c r="E5713" i="80"/>
  <c r="E5714" i="80"/>
  <c r="E5715" i="80"/>
  <c r="E5716" i="80"/>
  <c r="E5717" i="80"/>
  <c r="E5718" i="80"/>
  <c r="E5719" i="80"/>
  <c r="E5720" i="80"/>
  <c r="E5721" i="80"/>
  <c r="E5722" i="80"/>
  <c r="E5723" i="80"/>
  <c r="E5724" i="80"/>
  <c r="E5725" i="80"/>
  <c r="E5726" i="80"/>
  <c r="E5727" i="80"/>
  <c r="E5728" i="80"/>
  <c r="E5729" i="80"/>
  <c r="E5730" i="80"/>
  <c r="E5731" i="80"/>
  <c r="E5732" i="80"/>
  <c r="E5733" i="80"/>
  <c r="E5734" i="80"/>
  <c r="E5735" i="80"/>
  <c r="E5736" i="80"/>
  <c r="E5737" i="80"/>
  <c r="E5738" i="80"/>
  <c r="E5739" i="80"/>
  <c r="E5740" i="80"/>
  <c r="E5741" i="80"/>
  <c r="E5742" i="80"/>
  <c r="E5743" i="80"/>
  <c r="E5744" i="80"/>
  <c r="E5745" i="80"/>
  <c r="E5746" i="80"/>
  <c r="E5747" i="80"/>
  <c r="E5748" i="80"/>
  <c r="E5749" i="80"/>
  <c r="E5750" i="80"/>
  <c r="E5751" i="80"/>
  <c r="E5752" i="80"/>
  <c r="E5753" i="80"/>
  <c r="E5754" i="80"/>
  <c r="E5755" i="80"/>
  <c r="E5756" i="80"/>
  <c r="E5757" i="80"/>
  <c r="E5758" i="80"/>
  <c r="E5759" i="80"/>
  <c r="E5760" i="80"/>
  <c r="E5761" i="80"/>
  <c r="E5762" i="80"/>
  <c r="E5763" i="80"/>
  <c r="E5764" i="80"/>
  <c r="E5765" i="80"/>
  <c r="E5766" i="80"/>
  <c r="E5767" i="80"/>
  <c r="E5768" i="80"/>
  <c r="E5769" i="80"/>
  <c r="E5770" i="80"/>
  <c r="E5771" i="80"/>
  <c r="E5772" i="80"/>
  <c r="E5773" i="80"/>
  <c r="E5774" i="80"/>
  <c r="E5775" i="80"/>
  <c r="E5776" i="80"/>
  <c r="E5777" i="80"/>
  <c r="E5778" i="80"/>
  <c r="E5779" i="80"/>
  <c r="E5780" i="80"/>
  <c r="E5781" i="80"/>
  <c r="E5782" i="80"/>
  <c r="E5783" i="80"/>
  <c r="E5784" i="80"/>
  <c r="E5785" i="80"/>
  <c r="E5786" i="80"/>
  <c r="E5787" i="80"/>
  <c r="E5788" i="80"/>
  <c r="E5789" i="80"/>
  <c r="E5790" i="80"/>
  <c r="E5791" i="80"/>
  <c r="E5792" i="80"/>
  <c r="E5793" i="80"/>
  <c r="E5794" i="80"/>
  <c r="E5795" i="80"/>
  <c r="E5796" i="80"/>
  <c r="E5797" i="80"/>
  <c r="E5798" i="80"/>
  <c r="E5799" i="80"/>
  <c r="E5800" i="80"/>
  <c r="E5801" i="80"/>
  <c r="E5802" i="80"/>
  <c r="E5803" i="80"/>
  <c r="E5804" i="80"/>
  <c r="E5805" i="80"/>
  <c r="E5806" i="80"/>
  <c r="E5807" i="80"/>
  <c r="E5808" i="80"/>
  <c r="E5809" i="80"/>
  <c r="E5810" i="80"/>
  <c r="E5811" i="80"/>
  <c r="E5812" i="80"/>
  <c r="E5813" i="80"/>
  <c r="E5814" i="80"/>
  <c r="E5815" i="80"/>
  <c r="E5816" i="80"/>
  <c r="E5817" i="80"/>
  <c r="E5818" i="80"/>
  <c r="E5819" i="80"/>
  <c r="E5820" i="80"/>
  <c r="E5821" i="80"/>
  <c r="E5822" i="80"/>
  <c r="E5823" i="80"/>
  <c r="E5824" i="80"/>
  <c r="E5825" i="80"/>
  <c r="E5826" i="80"/>
  <c r="E5827" i="80"/>
  <c r="E5828" i="80"/>
  <c r="E5829" i="80"/>
  <c r="E5830" i="80"/>
  <c r="E5831" i="80"/>
  <c r="E5832" i="80"/>
  <c r="E5833" i="80"/>
  <c r="E5834" i="80"/>
  <c r="E5835" i="80"/>
  <c r="E5836" i="80"/>
  <c r="E5837" i="80"/>
  <c r="E5838" i="80"/>
  <c r="E5839" i="80"/>
  <c r="E5840" i="80"/>
  <c r="E5841" i="80"/>
  <c r="E5842" i="80"/>
  <c r="E5843" i="80"/>
  <c r="E5844" i="80"/>
  <c r="E5845" i="80"/>
  <c r="E5846" i="80"/>
  <c r="E5847" i="80"/>
  <c r="E5848" i="80"/>
  <c r="E5849" i="80"/>
  <c r="E5850" i="80"/>
  <c r="E5851" i="80"/>
  <c r="E5852" i="80"/>
  <c r="E5853" i="80"/>
  <c r="E5854" i="80"/>
  <c r="E5855" i="80"/>
  <c r="E5856" i="80"/>
  <c r="E5857" i="80"/>
  <c r="E5858" i="80"/>
  <c r="E5859" i="80"/>
  <c r="E5860" i="80"/>
  <c r="E5861" i="80"/>
  <c r="E5862" i="80"/>
  <c r="E5863" i="80"/>
  <c r="E5864" i="80"/>
  <c r="E5865" i="80"/>
  <c r="E5866" i="80"/>
  <c r="E5867" i="80"/>
  <c r="E5868" i="80"/>
  <c r="E5869" i="80"/>
  <c r="E5870" i="80"/>
  <c r="E5871" i="80"/>
  <c r="E5872" i="80"/>
  <c r="E5873" i="80"/>
  <c r="E5874" i="80"/>
  <c r="E5875" i="80"/>
  <c r="E5876" i="80"/>
  <c r="E5877" i="80"/>
  <c r="E5878" i="80"/>
  <c r="E5879" i="80"/>
  <c r="E5880" i="80"/>
  <c r="E5881" i="80"/>
  <c r="E5882" i="80"/>
  <c r="E5883" i="80"/>
  <c r="E5884" i="80"/>
  <c r="E5885" i="80"/>
  <c r="E5886" i="80"/>
  <c r="E5887" i="80"/>
  <c r="E5888" i="80"/>
  <c r="E5889" i="80"/>
  <c r="E5890" i="80"/>
  <c r="E5891" i="80"/>
  <c r="E5892" i="80"/>
  <c r="E5893" i="80"/>
  <c r="E5894" i="80"/>
  <c r="E5895" i="80"/>
  <c r="E5896" i="80"/>
  <c r="E5897" i="80"/>
  <c r="E5898" i="80"/>
  <c r="E5899" i="80"/>
  <c r="E5900" i="80"/>
  <c r="E5901" i="80"/>
  <c r="E5902" i="80"/>
  <c r="E5903" i="80"/>
  <c r="E5904" i="80"/>
  <c r="E5905" i="80"/>
  <c r="E5906" i="80"/>
  <c r="E5907" i="80"/>
  <c r="E5908" i="80"/>
  <c r="E5909" i="80"/>
  <c r="E5910" i="80"/>
  <c r="E5911" i="80"/>
  <c r="E5912" i="80"/>
  <c r="E5913" i="80"/>
  <c r="E5914" i="80"/>
  <c r="E5915" i="80"/>
  <c r="E5916" i="80"/>
  <c r="E5917" i="80"/>
  <c r="E5918" i="80"/>
  <c r="E5919" i="80"/>
  <c r="E5920" i="80"/>
  <c r="E5921" i="80"/>
  <c r="E5922" i="80"/>
  <c r="E5923" i="80"/>
  <c r="E5924" i="80"/>
  <c r="E5925" i="80"/>
  <c r="E5926" i="80"/>
  <c r="E5927" i="80"/>
  <c r="E5928" i="80"/>
  <c r="E5929" i="80"/>
  <c r="E5930" i="80"/>
  <c r="E5931" i="80"/>
  <c r="E5932" i="80"/>
  <c r="E5933" i="80"/>
  <c r="E5934" i="80"/>
  <c r="E5935" i="80"/>
  <c r="E5936" i="80"/>
  <c r="E5937" i="80"/>
  <c r="E5938" i="80"/>
  <c r="E5939" i="80"/>
  <c r="E5940" i="80"/>
  <c r="E5941" i="80"/>
  <c r="E5942" i="80"/>
  <c r="E5943" i="80"/>
  <c r="E5944" i="80"/>
  <c r="E5945" i="80"/>
  <c r="E5946" i="80"/>
  <c r="E5947" i="80"/>
  <c r="E5948" i="80"/>
  <c r="E5949" i="80"/>
  <c r="E5950" i="80"/>
  <c r="E5951" i="80"/>
  <c r="E5952" i="80"/>
  <c r="E5953" i="80"/>
  <c r="E5954" i="80"/>
  <c r="E5955" i="80"/>
  <c r="E5956" i="80"/>
  <c r="E5957" i="80"/>
  <c r="E5958" i="80"/>
  <c r="E5959" i="80"/>
  <c r="E5960" i="80"/>
  <c r="E5961" i="80"/>
  <c r="E5962" i="80"/>
  <c r="E5963" i="80"/>
  <c r="E5964" i="80"/>
  <c r="E5965" i="80"/>
  <c r="E5966" i="80"/>
  <c r="E5967" i="80"/>
  <c r="E5968" i="80"/>
  <c r="E5969" i="80"/>
  <c r="E5970" i="80"/>
  <c r="E5971" i="80"/>
  <c r="E5972" i="80"/>
  <c r="E5973" i="80"/>
  <c r="E5974" i="80"/>
  <c r="E5975" i="80"/>
  <c r="E5976" i="80"/>
  <c r="E5977" i="80"/>
  <c r="E5978" i="80"/>
  <c r="E5979" i="80"/>
  <c r="E5980" i="80"/>
  <c r="E5981" i="80"/>
  <c r="E5982" i="80"/>
  <c r="E5983" i="80"/>
  <c r="E5984" i="80"/>
  <c r="E5985" i="80"/>
  <c r="E5986" i="80"/>
  <c r="E5987" i="80"/>
  <c r="E5988" i="80"/>
  <c r="E5989" i="80"/>
  <c r="E5990" i="80"/>
  <c r="E5991" i="80"/>
  <c r="E5992" i="80"/>
  <c r="E5993" i="80"/>
  <c r="E5994" i="80"/>
  <c r="E5995" i="80"/>
  <c r="E5996" i="80"/>
  <c r="E5997" i="80"/>
  <c r="E5998" i="80"/>
  <c r="E5999" i="80"/>
  <c r="E6000" i="80"/>
  <c r="E6001" i="80"/>
  <c r="E6002" i="80"/>
  <c r="E6003" i="80"/>
  <c r="E6004" i="80"/>
  <c r="E6005" i="80"/>
  <c r="E6006" i="80"/>
  <c r="E6007" i="80"/>
  <c r="E6008" i="80"/>
  <c r="E6009" i="80"/>
  <c r="E6010" i="80"/>
  <c r="E6011" i="80"/>
  <c r="E6012" i="80"/>
  <c r="E6013" i="80"/>
  <c r="E6014" i="80"/>
  <c r="E6015" i="80"/>
  <c r="E6016" i="80"/>
  <c r="E6017" i="80"/>
  <c r="E6018" i="80"/>
  <c r="E6019" i="80"/>
  <c r="E6020" i="80"/>
  <c r="E6021" i="80"/>
  <c r="E6022" i="80"/>
  <c r="E6023" i="80"/>
  <c r="E6024" i="80"/>
  <c r="E6025" i="80"/>
  <c r="E6026" i="80"/>
  <c r="E6027" i="80"/>
  <c r="E6028" i="80"/>
  <c r="E6029" i="80"/>
  <c r="E6030" i="80"/>
  <c r="E6031" i="80"/>
  <c r="E6032" i="80"/>
  <c r="E6033" i="80"/>
  <c r="E6034" i="80"/>
  <c r="E6035" i="80"/>
  <c r="E6036" i="80"/>
  <c r="E6037" i="80"/>
  <c r="E6038" i="80"/>
  <c r="E6039" i="80"/>
  <c r="E6040" i="80"/>
  <c r="E6041" i="80"/>
  <c r="E6042" i="80"/>
  <c r="E6043" i="80"/>
  <c r="E6044" i="80"/>
  <c r="E6045" i="80"/>
  <c r="E6046" i="80"/>
  <c r="E6047" i="80"/>
  <c r="E6048" i="80"/>
  <c r="E6049" i="80"/>
  <c r="E6050" i="80"/>
  <c r="E6051" i="80"/>
  <c r="E6052" i="80"/>
  <c r="E6053" i="80"/>
  <c r="E6054" i="80"/>
  <c r="E6055" i="80"/>
  <c r="E6056" i="80"/>
  <c r="E6057" i="80"/>
  <c r="E6058" i="80"/>
  <c r="E6059" i="80"/>
  <c r="E6060" i="80"/>
  <c r="E6061" i="80"/>
  <c r="E6062" i="80"/>
  <c r="E6063" i="80"/>
  <c r="E6064" i="80"/>
  <c r="E6065" i="80"/>
  <c r="E6066" i="80"/>
  <c r="E6067" i="80"/>
  <c r="E6068" i="80"/>
  <c r="E6069" i="80"/>
  <c r="E6070" i="80"/>
  <c r="E6071" i="80"/>
  <c r="E6072" i="80"/>
  <c r="E6073" i="80"/>
  <c r="E6074" i="80"/>
  <c r="E6075" i="80"/>
  <c r="E6076" i="80"/>
  <c r="E6077" i="80"/>
  <c r="E6078" i="80"/>
  <c r="E6079" i="80"/>
  <c r="E6080" i="80"/>
  <c r="E6081" i="80"/>
  <c r="E6082" i="80"/>
  <c r="E6083" i="80"/>
  <c r="E6084" i="80"/>
  <c r="E6085" i="80"/>
  <c r="E6086" i="80"/>
  <c r="E6087" i="80"/>
  <c r="E6088" i="80"/>
  <c r="E6089" i="80"/>
  <c r="E6090" i="80"/>
  <c r="E6091" i="80"/>
  <c r="E6092" i="80"/>
  <c r="E6093" i="80"/>
  <c r="E6094" i="80"/>
  <c r="E6095" i="80"/>
  <c r="E6096" i="80"/>
  <c r="E6097" i="80"/>
  <c r="E6098" i="80"/>
  <c r="E6099" i="80"/>
  <c r="E6100" i="80"/>
  <c r="E6101" i="80"/>
  <c r="E6102" i="80"/>
  <c r="E6103" i="80"/>
  <c r="E6104" i="80"/>
  <c r="E6105" i="80"/>
  <c r="E6106" i="80"/>
  <c r="E6107" i="80"/>
  <c r="E6108" i="80"/>
  <c r="E6109" i="80"/>
  <c r="E6110" i="80"/>
  <c r="E6111" i="80"/>
  <c r="E6112" i="80"/>
  <c r="E6113" i="80"/>
  <c r="E6114" i="80"/>
  <c r="E6115" i="80"/>
  <c r="E6116" i="80"/>
  <c r="E6117" i="80"/>
  <c r="E6118" i="80"/>
  <c r="E6119" i="80"/>
  <c r="E6120" i="80"/>
  <c r="E6121" i="80"/>
  <c r="E6122" i="80"/>
  <c r="E6123" i="80"/>
  <c r="E6124" i="80"/>
  <c r="E6125" i="80"/>
  <c r="E6126" i="80"/>
  <c r="E6127" i="80"/>
  <c r="E6128" i="80"/>
  <c r="E6129" i="80"/>
  <c r="E6130" i="80"/>
  <c r="E6131" i="80"/>
  <c r="E6132" i="80"/>
  <c r="E6133" i="80"/>
  <c r="E6134" i="80"/>
  <c r="E6135" i="80"/>
  <c r="E6136" i="80"/>
  <c r="E6137" i="80"/>
  <c r="E6138" i="80"/>
  <c r="E6139" i="80"/>
  <c r="E6140" i="80"/>
  <c r="E6141" i="80"/>
  <c r="E6142" i="80"/>
  <c r="E6143" i="80"/>
  <c r="E6144" i="80"/>
  <c r="E6145" i="80"/>
  <c r="E6146" i="80"/>
  <c r="E6147" i="80"/>
  <c r="E6148" i="80"/>
  <c r="E6149" i="80"/>
  <c r="E6150" i="80"/>
  <c r="E6151" i="80"/>
  <c r="E6152" i="80"/>
  <c r="E6153" i="80"/>
  <c r="E6154" i="80"/>
  <c r="E6155" i="80"/>
  <c r="E6156" i="80"/>
  <c r="E6157" i="80"/>
  <c r="E6158" i="80"/>
  <c r="E6159" i="80"/>
  <c r="E6160" i="80"/>
  <c r="E6161" i="80"/>
  <c r="E6162" i="80"/>
  <c r="E6163" i="80"/>
  <c r="E6164" i="80"/>
  <c r="E6165" i="80"/>
  <c r="E6166" i="80"/>
  <c r="E6167" i="80"/>
  <c r="E6168" i="80"/>
  <c r="E6169" i="80"/>
  <c r="E6170" i="80"/>
  <c r="E6171" i="80"/>
  <c r="E6172" i="80"/>
  <c r="E6173" i="80"/>
  <c r="E6174" i="80"/>
  <c r="E6175" i="80"/>
  <c r="E6176" i="80"/>
  <c r="E6177" i="80"/>
  <c r="E6178" i="80"/>
  <c r="E6179" i="80"/>
  <c r="E6180" i="80"/>
  <c r="E6181" i="80"/>
  <c r="E6182" i="80"/>
  <c r="E6183" i="80"/>
  <c r="E6184" i="80"/>
  <c r="E6185" i="80"/>
  <c r="E6186" i="80"/>
  <c r="E6187" i="80"/>
  <c r="E6188" i="80"/>
  <c r="E6189" i="80"/>
  <c r="E6190" i="80"/>
  <c r="E6191" i="80"/>
  <c r="E6192" i="80"/>
  <c r="E6193" i="80"/>
  <c r="E6194" i="80"/>
  <c r="E6195" i="80"/>
  <c r="E6196" i="80"/>
  <c r="E6197" i="80"/>
  <c r="E6198" i="80"/>
  <c r="E6199" i="80"/>
  <c r="E6200" i="80"/>
  <c r="E6201" i="80"/>
  <c r="E6202" i="80"/>
  <c r="E6203" i="80"/>
  <c r="E6204" i="80"/>
  <c r="E6205" i="80"/>
  <c r="E6206" i="80"/>
  <c r="E6207" i="80"/>
  <c r="E6208" i="80"/>
  <c r="E6209" i="80"/>
  <c r="E6210" i="80"/>
  <c r="E6211" i="80"/>
  <c r="E6212" i="80"/>
  <c r="E6213" i="80"/>
  <c r="E6214" i="80"/>
  <c r="E6215" i="80"/>
  <c r="E6216" i="80"/>
  <c r="E6217" i="80"/>
  <c r="E6218" i="80"/>
  <c r="E6219" i="80"/>
  <c r="E6220" i="80"/>
  <c r="E6221" i="80"/>
  <c r="E6222" i="80"/>
  <c r="E6223" i="80"/>
  <c r="E6224" i="80"/>
  <c r="E6225" i="80"/>
  <c r="E6226" i="80"/>
  <c r="E6227" i="80"/>
  <c r="E6228" i="80"/>
  <c r="E6229" i="80"/>
  <c r="E6230" i="80"/>
  <c r="E6231" i="80"/>
  <c r="E6232" i="80"/>
  <c r="E6233" i="80"/>
  <c r="E6234" i="80"/>
  <c r="E6235" i="80"/>
  <c r="E6236" i="80"/>
  <c r="E6237" i="80"/>
  <c r="E6238" i="80"/>
  <c r="E6239" i="80"/>
  <c r="E6240" i="80"/>
  <c r="E6241" i="80"/>
  <c r="E6242" i="80"/>
  <c r="E6243" i="80"/>
  <c r="E6244" i="80"/>
  <c r="E6245" i="80"/>
  <c r="E6246" i="80"/>
  <c r="E6247" i="80"/>
  <c r="E6248" i="80"/>
  <c r="E6249" i="80"/>
  <c r="E6250" i="80"/>
  <c r="E6251" i="80"/>
  <c r="E6252" i="80"/>
  <c r="E6253" i="80"/>
  <c r="E6254" i="80"/>
  <c r="E6255" i="80"/>
  <c r="E6256" i="80"/>
  <c r="E6257" i="80"/>
  <c r="E6258" i="80"/>
  <c r="E6259" i="80"/>
  <c r="E6260" i="80"/>
  <c r="E6261" i="80"/>
  <c r="E6262" i="80"/>
  <c r="E6263" i="80"/>
  <c r="E6264" i="80"/>
  <c r="E6265" i="80"/>
  <c r="E6266" i="80"/>
  <c r="E6267" i="80"/>
  <c r="E6268" i="80"/>
  <c r="E6269" i="80"/>
  <c r="E6270" i="80"/>
  <c r="E6271" i="80"/>
  <c r="E6272" i="80"/>
  <c r="E6273" i="80"/>
  <c r="E6274" i="80"/>
  <c r="E6275" i="80"/>
  <c r="E6276" i="80"/>
  <c r="E6277" i="80"/>
  <c r="E6278" i="80"/>
  <c r="E6279" i="80"/>
  <c r="E6280" i="80"/>
  <c r="E6281" i="80"/>
  <c r="E6282" i="80"/>
  <c r="E6283" i="80"/>
  <c r="E6284" i="80"/>
  <c r="E6285" i="80"/>
  <c r="E6286" i="80"/>
  <c r="E6287" i="80"/>
  <c r="E6288" i="80"/>
  <c r="E6289" i="80"/>
  <c r="E6290" i="80"/>
  <c r="E6291" i="80"/>
  <c r="E6292" i="80"/>
  <c r="E6293" i="80"/>
  <c r="E6294" i="80"/>
  <c r="E6295" i="80"/>
  <c r="E6296" i="80"/>
  <c r="E6297" i="80"/>
  <c r="E6298" i="80"/>
  <c r="E6299" i="80"/>
  <c r="E6300" i="80"/>
  <c r="E6301" i="80"/>
  <c r="E6302" i="80"/>
  <c r="E6303" i="80"/>
  <c r="E6304" i="80"/>
  <c r="E6305" i="80"/>
  <c r="E6306" i="80"/>
  <c r="E6307" i="80"/>
  <c r="E6308" i="80"/>
  <c r="E6309" i="80"/>
  <c r="E6310" i="80"/>
  <c r="E6311" i="80"/>
  <c r="E6312" i="80"/>
  <c r="E6313" i="80"/>
  <c r="E6314" i="80"/>
  <c r="E6315" i="80"/>
  <c r="E6316" i="80"/>
  <c r="E6317" i="80"/>
  <c r="E6318" i="80"/>
  <c r="E6319" i="80"/>
  <c r="E6320" i="80"/>
  <c r="E6321" i="80"/>
  <c r="E6322" i="80"/>
  <c r="E6323" i="80"/>
  <c r="E6324" i="80"/>
  <c r="E6325" i="80"/>
  <c r="E6326" i="80"/>
  <c r="E6327" i="80"/>
  <c r="E6328" i="80"/>
  <c r="E6329" i="80"/>
  <c r="E6330" i="80"/>
  <c r="E6331" i="80"/>
  <c r="E6332" i="80"/>
  <c r="E6333" i="80"/>
  <c r="E6334" i="80"/>
  <c r="E6335" i="80"/>
  <c r="E6336" i="80"/>
  <c r="E6337" i="80"/>
  <c r="E6338" i="80"/>
  <c r="E6339" i="80"/>
  <c r="E6340" i="80"/>
  <c r="E6341" i="80"/>
  <c r="E6342" i="80"/>
  <c r="E6343" i="80"/>
  <c r="E6344" i="80"/>
  <c r="E6345" i="80"/>
  <c r="E6346" i="80"/>
  <c r="E6347" i="80"/>
  <c r="E6348" i="80"/>
  <c r="E6349" i="80"/>
  <c r="E6350" i="80"/>
  <c r="E6351" i="80"/>
  <c r="E6352" i="80"/>
  <c r="E6353" i="80"/>
  <c r="E6354" i="80"/>
  <c r="E6355" i="80"/>
  <c r="E6356" i="80"/>
  <c r="E6357" i="80"/>
  <c r="E6358" i="80"/>
  <c r="E6359" i="80"/>
  <c r="E6360" i="80"/>
  <c r="E6361" i="80"/>
  <c r="E6362" i="80"/>
  <c r="E6363" i="80"/>
  <c r="E6364" i="80"/>
  <c r="E6365" i="80"/>
  <c r="E6366" i="80"/>
  <c r="E6367" i="80"/>
  <c r="E6368" i="80"/>
  <c r="E6369" i="80"/>
  <c r="E6370" i="80"/>
  <c r="E6371" i="80"/>
  <c r="E6372" i="80"/>
  <c r="E6373" i="80"/>
  <c r="E6374" i="80"/>
  <c r="E6375" i="80"/>
  <c r="E6376" i="80"/>
  <c r="E6377" i="80"/>
  <c r="E6378" i="80"/>
  <c r="E6379" i="80"/>
  <c r="E6380" i="80"/>
  <c r="E6381" i="80"/>
  <c r="E6382" i="80"/>
  <c r="E6383" i="80"/>
  <c r="E6384" i="80"/>
  <c r="E6385" i="80"/>
  <c r="E6386" i="80"/>
  <c r="E6387" i="80"/>
  <c r="E6388" i="80"/>
  <c r="E6389" i="80"/>
  <c r="E6390" i="80"/>
  <c r="E6391" i="80"/>
  <c r="E6392" i="80"/>
  <c r="E6393" i="80"/>
  <c r="E6394" i="80"/>
  <c r="E6395" i="80"/>
  <c r="E6396" i="80"/>
  <c r="E6397" i="80"/>
  <c r="E6398" i="80"/>
  <c r="E6399" i="80"/>
  <c r="E6400" i="80"/>
  <c r="E6401" i="80"/>
  <c r="E6402" i="80"/>
  <c r="E6403" i="80"/>
  <c r="E6404" i="80"/>
  <c r="E6405" i="80"/>
  <c r="E6406" i="80"/>
  <c r="E6407" i="80"/>
  <c r="E6408" i="80"/>
  <c r="E6409" i="80"/>
  <c r="E6410" i="80"/>
  <c r="E6411" i="80"/>
  <c r="E6412" i="80"/>
  <c r="E6413" i="80"/>
  <c r="E6414" i="80"/>
  <c r="E6415" i="80"/>
  <c r="E6416" i="80"/>
  <c r="E6417" i="80"/>
  <c r="E6418" i="80"/>
  <c r="E6419" i="80"/>
  <c r="E6420" i="80"/>
  <c r="E6421" i="80"/>
  <c r="E6422" i="80"/>
  <c r="E6423" i="80"/>
  <c r="E6424" i="80"/>
  <c r="E6425" i="80"/>
  <c r="E6426" i="80"/>
  <c r="E6427" i="80"/>
  <c r="E6428" i="80"/>
  <c r="E6429" i="80"/>
  <c r="E6430" i="80"/>
  <c r="E6431" i="80"/>
  <c r="E6432" i="80"/>
  <c r="E6433" i="80"/>
  <c r="E6434" i="80"/>
  <c r="E6435" i="80"/>
  <c r="E6436" i="80"/>
  <c r="E6437" i="80"/>
  <c r="E6438" i="80"/>
  <c r="E6439" i="80"/>
  <c r="E6440" i="80"/>
  <c r="E6441" i="80"/>
  <c r="E6442" i="80"/>
  <c r="E6443" i="80"/>
  <c r="E6444" i="80"/>
  <c r="E6445" i="80"/>
  <c r="E6446" i="80"/>
  <c r="E6447" i="80"/>
  <c r="E6448" i="80"/>
  <c r="E6449" i="80"/>
  <c r="E6450" i="80"/>
  <c r="E6451" i="80"/>
  <c r="E6452" i="80"/>
  <c r="E6453" i="80"/>
  <c r="E6454" i="80"/>
  <c r="E6455" i="80"/>
  <c r="E6456" i="80"/>
  <c r="E6457" i="80"/>
  <c r="E6458" i="80"/>
  <c r="E6459" i="80"/>
  <c r="E6460" i="80"/>
  <c r="E6461" i="80"/>
  <c r="E6462" i="80"/>
  <c r="E6463" i="80"/>
  <c r="E6464" i="80"/>
  <c r="E6465" i="80"/>
  <c r="E6466" i="80"/>
  <c r="E6467" i="80"/>
  <c r="E6468" i="80"/>
  <c r="E6469" i="80"/>
  <c r="E6470" i="80"/>
  <c r="E6471" i="80"/>
  <c r="E6472" i="80"/>
  <c r="E6473" i="80"/>
  <c r="E6474" i="80"/>
  <c r="E6475" i="80"/>
  <c r="E6476" i="80"/>
  <c r="E6477" i="80"/>
  <c r="E6478" i="80"/>
  <c r="E6479" i="80"/>
  <c r="E6480" i="80"/>
  <c r="E6481" i="80"/>
  <c r="E6482" i="80"/>
  <c r="E6483" i="80"/>
  <c r="E6484" i="80"/>
  <c r="E6485" i="80"/>
  <c r="E6486" i="80"/>
  <c r="E6487" i="80"/>
  <c r="E6488" i="80"/>
  <c r="E6489" i="80"/>
  <c r="E6490" i="80"/>
  <c r="E6491" i="80"/>
  <c r="E6492" i="80"/>
  <c r="E6493" i="80"/>
  <c r="E6494" i="80"/>
  <c r="E6495" i="80"/>
  <c r="E6496" i="80"/>
  <c r="E6497" i="80"/>
  <c r="E6498" i="80"/>
  <c r="E6499" i="80"/>
  <c r="E6500" i="80"/>
  <c r="E6501" i="80"/>
  <c r="E6502" i="80"/>
  <c r="E6503" i="80"/>
  <c r="E6504" i="80"/>
  <c r="E6505" i="80"/>
  <c r="E6506" i="80"/>
  <c r="E6507" i="80"/>
  <c r="E6508" i="80"/>
  <c r="E6509" i="80"/>
  <c r="E6510" i="80"/>
  <c r="E6511" i="80"/>
  <c r="E6512" i="80"/>
  <c r="E6513" i="80"/>
  <c r="E6514" i="80"/>
  <c r="E6515" i="80"/>
  <c r="E6516" i="80"/>
  <c r="E6517" i="80"/>
  <c r="E6518" i="80"/>
  <c r="E6519" i="80"/>
  <c r="E6520" i="80"/>
  <c r="E6521" i="80"/>
  <c r="E6522" i="80"/>
  <c r="E6523" i="80"/>
  <c r="E6524" i="80"/>
  <c r="E6525" i="80"/>
  <c r="E6526" i="80"/>
  <c r="E6527" i="80"/>
  <c r="E6528" i="80"/>
  <c r="E6529" i="80"/>
  <c r="E6530" i="80"/>
  <c r="E6531" i="80"/>
  <c r="E6532" i="80"/>
  <c r="E6533" i="80"/>
  <c r="E6534" i="80"/>
  <c r="E6535" i="80"/>
  <c r="E6536" i="80"/>
  <c r="E6537" i="80"/>
  <c r="E6538" i="80"/>
  <c r="E6539" i="80"/>
  <c r="E6540" i="80"/>
  <c r="E6541" i="80"/>
  <c r="E6542" i="80"/>
  <c r="E6543" i="80"/>
  <c r="E6544" i="80"/>
  <c r="E6545" i="80"/>
  <c r="E6546" i="80"/>
  <c r="E6547" i="80"/>
  <c r="E6548" i="80"/>
  <c r="E6549" i="80"/>
  <c r="E6550" i="80"/>
  <c r="E6551" i="80"/>
  <c r="E6552" i="80"/>
  <c r="E6553" i="80"/>
  <c r="E6554" i="80"/>
  <c r="E6555" i="80"/>
  <c r="E6556" i="80"/>
  <c r="E6557" i="80"/>
  <c r="E6558" i="80"/>
  <c r="E6559" i="80"/>
  <c r="E6560" i="80"/>
  <c r="E6561" i="80"/>
  <c r="E6562" i="80"/>
  <c r="E6563" i="80"/>
  <c r="E6564" i="80"/>
  <c r="E6565" i="80"/>
  <c r="E6566" i="80"/>
  <c r="E6567" i="80"/>
  <c r="E6568" i="80"/>
  <c r="E6569" i="80"/>
  <c r="E6570" i="80"/>
  <c r="E6571" i="80"/>
  <c r="E6572" i="80"/>
  <c r="E6573" i="80"/>
  <c r="E6574" i="80"/>
  <c r="E6575" i="80"/>
  <c r="E6576" i="80"/>
  <c r="E6577" i="80"/>
  <c r="E6578" i="80"/>
  <c r="E6579" i="80"/>
  <c r="E6580" i="80"/>
  <c r="E6581" i="80"/>
  <c r="E6582" i="80"/>
  <c r="E6583" i="80"/>
  <c r="E6584" i="80"/>
  <c r="E6585" i="80"/>
  <c r="E6586" i="80"/>
  <c r="E6587" i="80"/>
  <c r="E6588" i="80"/>
  <c r="E6589" i="80"/>
  <c r="E6590" i="80"/>
  <c r="E6591" i="80"/>
  <c r="E6592" i="80"/>
  <c r="E6593" i="80"/>
  <c r="E6594" i="80"/>
  <c r="E6595" i="80"/>
  <c r="E6596" i="80"/>
  <c r="E6597" i="80"/>
  <c r="E6598" i="80"/>
  <c r="E6599" i="80"/>
  <c r="E6600" i="80"/>
  <c r="E6601" i="80"/>
  <c r="E6602" i="80"/>
  <c r="E6603" i="80"/>
  <c r="E6604" i="80"/>
  <c r="E6605" i="80"/>
  <c r="E6606" i="80"/>
  <c r="E6607" i="80"/>
  <c r="E6608" i="80"/>
  <c r="E6609" i="80"/>
  <c r="E6610" i="80"/>
  <c r="E6611" i="80"/>
  <c r="E6612" i="80"/>
  <c r="E6613" i="80"/>
  <c r="E6614" i="80"/>
  <c r="E6615" i="80"/>
  <c r="E6616" i="80"/>
  <c r="E6617" i="80"/>
  <c r="E6618" i="80"/>
  <c r="E6619" i="80"/>
  <c r="E6620" i="80"/>
  <c r="E6621" i="80"/>
  <c r="E6622" i="80"/>
  <c r="E6623" i="80"/>
  <c r="E6624" i="80"/>
  <c r="E6625" i="80"/>
  <c r="E6626" i="80"/>
  <c r="E6627" i="80"/>
  <c r="E6628" i="80"/>
  <c r="E6629" i="80"/>
  <c r="E6630" i="80"/>
  <c r="E6631" i="80"/>
  <c r="E6632" i="80"/>
  <c r="E6633" i="80"/>
  <c r="E6634" i="80"/>
  <c r="E6635" i="80"/>
  <c r="E6636" i="80"/>
  <c r="E6637" i="80"/>
  <c r="E6638" i="80"/>
  <c r="E6639" i="80"/>
  <c r="E6640" i="80"/>
  <c r="E6641" i="80"/>
  <c r="E6642" i="80"/>
  <c r="E6643" i="80"/>
  <c r="E6644" i="80"/>
  <c r="E6645" i="80"/>
  <c r="E6646" i="80"/>
  <c r="E6647" i="80"/>
  <c r="E6648" i="80"/>
  <c r="E6649" i="80"/>
  <c r="E6650" i="80"/>
  <c r="E6651" i="80"/>
  <c r="E6652" i="80"/>
  <c r="E6653" i="80"/>
  <c r="E6654" i="80"/>
  <c r="E6655" i="80"/>
  <c r="E6656" i="80"/>
  <c r="E6657" i="80"/>
  <c r="E6658" i="80"/>
  <c r="E6659" i="80"/>
  <c r="E6660" i="80"/>
  <c r="E6661" i="80"/>
  <c r="E6662" i="80"/>
  <c r="E6663" i="80"/>
  <c r="E6664" i="80"/>
  <c r="E6665" i="80"/>
  <c r="E6666" i="80"/>
  <c r="E6667" i="80"/>
  <c r="E6668" i="80"/>
  <c r="E6669" i="80"/>
  <c r="E6670" i="80"/>
  <c r="E6671" i="80"/>
  <c r="E6672" i="80"/>
  <c r="E6673" i="80"/>
  <c r="E6674" i="80"/>
  <c r="E6675" i="80"/>
  <c r="E6676" i="80"/>
  <c r="E6677" i="80"/>
  <c r="E6678" i="80"/>
  <c r="E6679" i="80"/>
  <c r="E6680" i="80"/>
  <c r="E6681" i="80"/>
  <c r="E6682" i="80"/>
  <c r="E6683" i="80"/>
  <c r="E6684" i="80"/>
  <c r="E6685" i="80"/>
  <c r="E6686" i="80"/>
  <c r="E6687" i="80"/>
  <c r="E6688" i="80"/>
  <c r="E6689" i="80"/>
  <c r="E6690" i="80"/>
  <c r="E6691" i="80"/>
  <c r="E6692" i="80"/>
  <c r="E6693" i="80"/>
  <c r="E6694" i="80"/>
  <c r="E6695" i="80"/>
  <c r="E6696" i="80"/>
  <c r="E6697" i="80"/>
  <c r="E6698" i="80"/>
  <c r="E6699" i="80"/>
  <c r="E6700" i="80"/>
  <c r="E6701" i="80"/>
  <c r="E6702" i="80"/>
  <c r="E6703" i="80"/>
  <c r="E6704" i="80"/>
  <c r="E6705" i="80"/>
  <c r="E6706" i="80"/>
  <c r="E6707" i="80"/>
  <c r="E6708" i="80"/>
  <c r="E6709" i="80"/>
  <c r="E6710" i="80"/>
  <c r="E6711" i="80"/>
  <c r="E6712" i="80"/>
  <c r="E6713" i="80"/>
  <c r="E6714" i="80"/>
  <c r="E6715" i="80"/>
  <c r="E6716" i="80"/>
  <c r="E6717" i="80"/>
  <c r="E6718" i="80"/>
  <c r="E6719" i="80"/>
  <c r="E6720" i="80"/>
  <c r="E6721" i="80"/>
  <c r="E6722" i="80"/>
  <c r="E6723" i="80"/>
  <c r="E6724" i="80"/>
  <c r="E6725" i="80"/>
  <c r="E6726" i="80"/>
  <c r="E6727" i="80"/>
  <c r="E6728" i="80"/>
  <c r="E6729" i="80"/>
  <c r="E6730" i="80"/>
  <c r="E6731" i="80"/>
  <c r="E6732" i="80"/>
  <c r="E6733" i="80"/>
  <c r="E6734" i="80"/>
  <c r="E6735" i="80"/>
  <c r="E6736" i="80"/>
  <c r="E6737" i="80"/>
  <c r="E6738" i="80"/>
  <c r="E6739" i="80"/>
  <c r="E6740" i="80"/>
  <c r="E6741" i="80"/>
  <c r="E6742" i="80"/>
  <c r="E6743" i="80"/>
  <c r="E6744" i="80"/>
  <c r="E6745" i="80"/>
  <c r="E6746" i="80"/>
  <c r="E6747" i="80"/>
  <c r="E6748" i="80"/>
  <c r="E6749" i="80"/>
  <c r="E6750" i="80"/>
  <c r="E6751" i="80"/>
  <c r="E6752" i="80"/>
  <c r="E6753" i="80"/>
  <c r="E6754" i="80"/>
  <c r="E6755" i="80"/>
  <c r="E6756" i="80"/>
  <c r="E6757" i="80"/>
  <c r="E6758" i="80"/>
  <c r="E6759" i="80"/>
  <c r="E6760" i="80"/>
  <c r="E6761" i="80"/>
  <c r="E6762" i="80"/>
  <c r="E6763" i="80"/>
  <c r="E6764" i="80"/>
  <c r="E6765" i="80"/>
  <c r="E6766" i="80"/>
  <c r="E6767" i="80"/>
  <c r="E6768" i="80"/>
  <c r="E6769" i="80"/>
  <c r="E6770" i="80"/>
  <c r="E6771" i="80"/>
  <c r="E6772" i="80"/>
  <c r="E6773" i="80"/>
  <c r="E6774" i="80"/>
  <c r="E6775" i="80"/>
  <c r="E6776" i="80"/>
  <c r="E6777" i="80"/>
  <c r="E6778" i="80"/>
  <c r="E6779" i="80"/>
  <c r="E6780" i="80"/>
  <c r="E6781" i="80"/>
  <c r="E6782" i="80"/>
  <c r="E6783" i="80"/>
  <c r="E6784" i="80"/>
  <c r="E6785" i="80"/>
  <c r="E6786" i="80"/>
  <c r="E6787" i="80"/>
  <c r="E6788" i="80"/>
  <c r="E6789" i="80"/>
  <c r="E6790" i="80"/>
  <c r="E6791" i="80"/>
  <c r="E6792" i="80"/>
  <c r="E6793" i="80"/>
  <c r="E6794" i="80"/>
  <c r="E6795" i="80"/>
  <c r="E6796" i="80"/>
  <c r="E6797" i="80"/>
  <c r="E6798" i="80"/>
  <c r="E6799" i="80"/>
  <c r="E6800" i="80"/>
  <c r="E6801" i="80"/>
  <c r="E6802" i="80"/>
  <c r="E6803" i="80"/>
  <c r="E6804" i="80"/>
  <c r="E6805" i="80"/>
  <c r="E6806" i="80"/>
  <c r="E6807" i="80"/>
  <c r="E6808" i="80"/>
  <c r="E6809" i="80"/>
  <c r="E6810" i="80"/>
  <c r="E6811" i="80"/>
  <c r="E6812" i="80"/>
  <c r="E6813" i="80"/>
  <c r="E6814" i="80"/>
  <c r="E6815" i="80"/>
  <c r="E6816" i="80"/>
  <c r="E6817" i="80"/>
  <c r="E6818" i="80"/>
  <c r="E6819" i="80"/>
  <c r="E6820" i="80"/>
  <c r="E6821" i="80"/>
  <c r="E6822" i="80"/>
  <c r="E6823" i="80"/>
  <c r="E6824" i="80"/>
  <c r="E6825" i="80"/>
  <c r="E6826" i="80"/>
  <c r="E6827" i="80"/>
  <c r="E6828" i="80"/>
  <c r="E6829" i="80"/>
  <c r="E6830" i="80"/>
  <c r="E6831" i="80"/>
  <c r="E6832" i="80"/>
  <c r="E6833" i="80"/>
  <c r="E6834" i="80"/>
  <c r="E6835" i="80"/>
  <c r="E6836" i="80"/>
  <c r="E6837" i="80"/>
  <c r="E6838" i="80"/>
  <c r="E6839" i="80"/>
  <c r="E6840" i="80"/>
  <c r="E6841" i="80"/>
  <c r="E6842" i="80"/>
  <c r="E6843" i="80"/>
  <c r="E6844" i="80"/>
  <c r="E6845" i="80"/>
  <c r="E6846" i="80"/>
  <c r="E6847" i="80"/>
  <c r="E6848" i="80"/>
  <c r="E6849" i="80"/>
  <c r="E6850" i="80"/>
  <c r="E6851" i="80"/>
  <c r="E6852" i="80"/>
  <c r="E6853" i="80"/>
  <c r="E6854" i="80"/>
  <c r="E6855" i="80"/>
  <c r="E6856" i="80"/>
  <c r="E6857" i="80"/>
  <c r="E6858" i="80"/>
  <c r="E6859" i="80"/>
  <c r="E6860" i="80"/>
  <c r="E6861" i="80"/>
  <c r="E6862" i="80"/>
  <c r="E6863" i="80"/>
  <c r="E6864" i="80"/>
  <c r="E6865" i="80"/>
  <c r="E6866" i="80"/>
  <c r="E6867" i="80"/>
  <c r="E6868" i="80"/>
  <c r="E6869" i="80"/>
  <c r="E6870" i="80"/>
  <c r="E6871" i="80"/>
  <c r="E6872" i="80"/>
  <c r="E6873" i="80"/>
  <c r="E6874" i="80"/>
  <c r="E6875" i="80"/>
  <c r="E6876" i="80"/>
  <c r="E6877" i="80"/>
  <c r="E6878" i="80"/>
  <c r="E6879" i="80"/>
  <c r="E6880" i="80"/>
  <c r="E6881" i="80"/>
  <c r="E6882" i="80"/>
  <c r="E6883" i="80"/>
  <c r="E6884" i="80"/>
  <c r="E6885" i="80"/>
  <c r="E6886" i="80"/>
  <c r="E6887" i="80"/>
  <c r="E6888" i="80"/>
  <c r="E6889" i="80"/>
  <c r="E6890" i="80"/>
  <c r="E6891" i="80"/>
  <c r="E6892" i="80"/>
  <c r="E6893" i="80"/>
  <c r="E6894" i="80"/>
  <c r="E6895" i="80"/>
  <c r="E6896" i="80"/>
  <c r="E6897" i="80"/>
  <c r="E6898" i="80"/>
  <c r="E6899" i="80"/>
  <c r="E6900" i="80"/>
  <c r="E6901" i="80"/>
  <c r="E6902" i="80"/>
  <c r="E6903" i="80"/>
  <c r="E6904" i="80"/>
  <c r="E6905" i="80"/>
  <c r="E6906" i="80"/>
  <c r="E6907" i="80"/>
  <c r="E6908" i="80"/>
  <c r="E6909" i="80"/>
  <c r="E6910" i="80"/>
  <c r="E6911" i="80"/>
  <c r="E6912" i="80"/>
  <c r="E6913" i="80"/>
  <c r="E6914" i="80"/>
  <c r="E6915" i="80"/>
  <c r="E6916" i="80"/>
  <c r="E6917" i="80"/>
  <c r="E6918" i="80"/>
  <c r="E6919" i="80"/>
  <c r="E6920" i="80"/>
  <c r="E6921" i="80"/>
  <c r="E6922" i="80"/>
  <c r="E6923" i="80"/>
  <c r="E6924" i="80"/>
  <c r="E6925" i="80"/>
  <c r="E6926" i="80"/>
  <c r="E6927" i="80"/>
  <c r="E6928" i="80"/>
  <c r="E6929" i="80"/>
  <c r="E6930" i="80"/>
  <c r="E6931" i="80"/>
  <c r="E6932" i="80"/>
  <c r="E6933" i="80"/>
  <c r="E6934" i="80"/>
  <c r="E6935" i="80"/>
  <c r="E6936" i="80"/>
  <c r="E6937" i="80"/>
  <c r="E6938" i="80"/>
  <c r="E6939" i="80"/>
  <c r="E6940" i="80"/>
  <c r="E6941" i="80"/>
  <c r="E6942" i="80"/>
  <c r="E6943" i="80"/>
  <c r="E6944" i="80"/>
  <c r="E6945" i="80"/>
  <c r="E6946" i="80"/>
  <c r="E6947" i="80"/>
  <c r="E6948" i="80"/>
  <c r="E6949" i="80"/>
  <c r="E6950" i="80"/>
  <c r="E6951" i="80"/>
  <c r="E6952" i="80"/>
  <c r="E6953" i="80"/>
  <c r="E6954" i="80"/>
  <c r="E6955" i="80"/>
  <c r="E6956" i="80"/>
  <c r="E6957" i="80"/>
  <c r="E6958" i="80"/>
  <c r="E6959" i="80"/>
  <c r="E6960" i="80"/>
  <c r="E6961" i="80"/>
  <c r="E6962" i="80"/>
  <c r="E6963" i="80"/>
  <c r="E6964" i="80"/>
  <c r="E6965" i="80"/>
  <c r="E6966" i="80"/>
  <c r="E6967" i="80"/>
  <c r="E6968" i="80"/>
  <c r="E6969" i="80"/>
  <c r="E6970" i="80"/>
  <c r="E6971" i="80"/>
  <c r="E6972" i="80"/>
  <c r="E6973" i="80"/>
  <c r="E6974" i="80"/>
  <c r="E6975" i="80"/>
  <c r="E6976" i="80"/>
  <c r="E6977" i="80"/>
  <c r="E6978" i="80"/>
  <c r="E6979" i="80"/>
  <c r="E6980" i="80"/>
  <c r="E6981" i="80"/>
  <c r="E6982" i="80"/>
  <c r="E6983" i="80"/>
  <c r="E6984" i="80"/>
  <c r="E6985" i="80"/>
  <c r="E6986" i="80"/>
  <c r="E6987" i="80"/>
  <c r="E6988" i="80"/>
  <c r="E6989" i="80"/>
  <c r="E6990" i="80"/>
  <c r="E6991" i="80"/>
  <c r="E6992" i="80"/>
  <c r="E6993" i="80"/>
  <c r="E6994" i="80"/>
  <c r="E6995" i="80"/>
  <c r="E6996" i="80"/>
  <c r="E6997" i="80"/>
  <c r="E6998" i="80"/>
  <c r="E6999" i="80"/>
  <c r="E7000" i="80"/>
  <c r="E7001" i="80"/>
  <c r="E7002" i="80"/>
  <c r="E7003" i="80"/>
  <c r="E7004" i="80"/>
  <c r="E7005" i="80"/>
  <c r="E7006" i="80"/>
  <c r="E7007" i="80"/>
  <c r="E7008" i="80"/>
  <c r="E7009" i="80"/>
  <c r="E7010" i="80"/>
  <c r="E7011" i="80"/>
  <c r="E7012" i="80"/>
  <c r="E7013" i="80"/>
  <c r="E7014" i="80"/>
  <c r="E7015" i="80"/>
  <c r="E7016" i="80"/>
  <c r="E7017" i="80"/>
  <c r="E7018" i="80"/>
  <c r="E7019" i="80"/>
  <c r="E7020" i="80"/>
  <c r="E7021" i="80"/>
  <c r="E7022" i="80"/>
  <c r="E7023" i="80"/>
  <c r="E7024" i="80"/>
  <c r="E7025" i="80"/>
  <c r="E7026" i="80"/>
  <c r="E7027" i="80"/>
  <c r="E7028" i="80"/>
  <c r="E7029" i="80"/>
  <c r="E7030" i="80"/>
  <c r="E7031" i="80"/>
  <c r="E7032" i="80"/>
  <c r="E7033" i="80"/>
  <c r="E7034" i="80"/>
  <c r="E7035" i="80"/>
  <c r="E7036" i="80"/>
  <c r="E7037" i="80"/>
  <c r="E7038" i="80"/>
  <c r="E7039" i="80"/>
  <c r="E7040" i="80"/>
  <c r="E7041" i="80"/>
  <c r="E7042" i="80"/>
  <c r="E7043" i="80"/>
  <c r="E7044" i="80"/>
  <c r="E7045" i="80"/>
  <c r="E7046" i="80"/>
  <c r="E7047" i="80"/>
  <c r="E7048" i="80"/>
  <c r="E7049" i="80"/>
  <c r="E7050" i="80"/>
  <c r="E7051" i="80"/>
  <c r="E7052" i="80"/>
  <c r="E7053" i="80"/>
  <c r="E7054" i="80"/>
  <c r="E7055" i="80"/>
  <c r="E7056" i="80"/>
  <c r="E7057" i="80"/>
  <c r="E7058" i="80"/>
  <c r="E7059" i="80"/>
  <c r="E7060" i="80"/>
  <c r="E7061" i="80"/>
  <c r="E7062" i="80"/>
  <c r="E7063" i="80"/>
  <c r="E7064" i="80"/>
  <c r="E7065" i="80"/>
  <c r="E7066" i="80"/>
  <c r="E7067" i="80"/>
  <c r="E7068" i="80"/>
  <c r="E7069" i="80"/>
  <c r="E7070" i="80"/>
  <c r="E7071" i="80"/>
  <c r="E7072" i="80"/>
  <c r="E7073" i="80"/>
  <c r="E7074" i="80"/>
  <c r="E7075" i="80"/>
  <c r="E7076" i="80"/>
  <c r="E7077" i="80"/>
  <c r="E7078" i="80"/>
  <c r="E7079" i="80"/>
  <c r="E7080" i="80"/>
  <c r="E7081" i="80"/>
  <c r="E7082" i="80"/>
  <c r="E7083" i="80"/>
  <c r="E7084" i="80"/>
  <c r="E7085" i="80"/>
  <c r="E7086" i="80"/>
  <c r="E7087" i="80"/>
  <c r="E7088" i="80"/>
  <c r="E7089" i="80"/>
  <c r="E7090" i="80"/>
  <c r="E7091" i="80"/>
  <c r="E7092" i="80"/>
  <c r="E7093" i="80"/>
  <c r="E7094" i="80"/>
  <c r="E7095" i="80"/>
  <c r="E7096" i="80"/>
  <c r="E7097" i="80"/>
  <c r="E7098" i="80"/>
  <c r="E7099" i="80"/>
  <c r="E7100" i="80"/>
  <c r="E7101" i="80"/>
  <c r="E7102" i="80"/>
  <c r="E7103" i="80"/>
  <c r="E7104" i="80"/>
  <c r="E7105" i="80"/>
  <c r="E7106" i="80"/>
  <c r="E7107" i="80"/>
  <c r="E7108" i="80"/>
  <c r="E7109" i="80"/>
  <c r="E7110" i="80"/>
  <c r="E7111" i="80"/>
  <c r="E7112" i="80"/>
  <c r="E7113" i="80"/>
  <c r="E7114" i="80"/>
  <c r="E7115" i="80"/>
  <c r="E7116" i="80"/>
  <c r="E7117" i="80"/>
  <c r="E7118" i="80"/>
  <c r="E7119" i="80"/>
  <c r="E7120" i="80"/>
  <c r="E7121" i="80"/>
  <c r="E7122" i="80"/>
  <c r="E7123" i="80"/>
  <c r="E7124" i="80"/>
  <c r="E7125" i="80"/>
  <c r="E7126" i="80"/>
  <c r="E7127" i="80"/>
  <c r="E7128" i="80"/>
  <c r="E7129" i="80"/>
  <c r="E7130" i="80"/>
  <c r="E7131" i="80"/>
  <c r="E7132" i="80"/>
  <c r="E7133" i="80"/>
  <c r="E7134" i="80"/>
  <c r="E7135" i="80"/>
  <c r="E7136" i="80"/>
  <c r="E7137" i="80"/>
  <c r="E7138" i="80"/>
  <c r="E7139" i="80"/>
  <c r="E7140" i="80"/>
  <c r="E7141" i="80"/>
  <c r="E7142" i="80"/>
  <c r="E7143" i="80"/>
  <c r="E7144" i="80"/>
  <c r="E7145" i="80"/>
  <c r="E7146" i="80"/>
  <c r="E7147" i="80"/>
  <c r="E7148" i="80"/>
  <c r="E7149" i="80"/>
  <c r="E7150" i="80"/>
  <c r="E7151" i="80"/>
  <c r="E7152" i="80"/>
  <c r="E7153" i="80"/>
  <c r="E7154" i="80"/>
  <c r="E7155" i="80"/>
  <c r="E7156" i="80"/>
  <c r="E7157" i="80"/>
  <c r="E7158" i="80"/>
  <c r="E7159" i="80"/>
  <c r="E7160" i="80"/>
  <c r="E7161" i="80"/>
  <c r="E7162" i="80"/>
  <c r="E7163" i="80"/>
  <c r="E7164" i="80"/>
  <c r="E7165" i="80"/>
  <c r="E7166" i="80"/>
  <c r="E7167" i="80"/>
  <c r="E7168" i="80"/>
  <c r="E7169" i="80"/>
  <c r="E7170" i="80"/>
  <c r="E7171" i="80"/>
  <c r="E7172" i="80"/>
  <c r="E7173" i="80"/>
  <c r="E7174" i="80"/>
  <c r="E7175" i="80"/>
  <c r="E7176" i="80"/>
  <c r="E7177" i="80"/>
  <c r="E7178" i="80"/>
  <c r="E7179" i="80"/>
  <c r="E7180" i="80"/>
  <c r="E7181" i="80"/>
  <c r="E7182" i="80"/>
  <c r="E7183" i="80"/>
  <c r="E7184" i="80"/>
  <c r="E7185" i="80"/>
  <c r="E7186" i="80"/>
  <c r="E7187" i="80"/>
  <c r="E7188" i="80"/>
  <c r="E7189" i="80"/>
  <c r="E7190" i="80"/>
  <c r="E7191" i="80"/>
  <c r="E7192" i="80"/>
  <c r="E7193" i="80"/>
  <c r="E7194" i="80"/>
  <c r="E7195" i="80"/>
  <c r="E7196" i="80"/>
  <c r="E7197" i="80"/>
  <c r="E7198" i="80"/>
  <c r="E7199" i="80"/>
  <c r="E7200" i="80"/>
  <c r="E7201" i="80"/>
  <c r="E7202" i="80"/>
  <c r="E7203" i="80"/>
  <c r="E7204" i="80"/>
  <c r="E7205" i="80"/>
  <c r="E7206" i="80"/>
  <c r="E7207" i="80"/>
  <c r="E7208" i="80"/>
  <c r="E7209" i="80"/>
  <c r="E7210" i="80"/>
  <c r="E7211" i="80"/>
  <c r="E7212" i="80"/>
  <c r="E7213" i="80"/>
  <c r="E7214" i="80"/>
  <c r="E7215" i="80"/>
  <c r="E7216" i="80"/>
  <c r="E7217" i="80"/>
  <c r="E7218" i="80"/>
  <c r="E7219" i="80"/>
  <c r="E7220" i="80"/>
  <c r="E7221" i="80"/>
  <c r="E7222" i="80"/>
  <c r="E7223" i="80"/>
  <c r="E7224" i="80"/>
  <c r="E7225" i="80"/>
  <c r="E7226" i="80"/>
  <c r="E7227" i="80"/>
  <c r="E7228" i="80"/>
  <c r="E7229" i="80"/>
  <c r="E7230" i="80"/>
  <c r="E7231" i="80"/>
  <c r="E7232" i="80"/>
  <c r="E7233" i="80"/>
  <c r="E7234" i="80"/>
  <c r="E7235" i="80"/>
  <c r="E7236" i="80"/>
  <c r="E7237" i="80"/>
  <c r="E7238" i="80"/>
  <c r="E7239" i="80"/>
  <c r="E7240" i="80"/>
  <c r="E7241" i="80"/>
  <c r="E7242" i="80"/>
  <c r="E7243" i="80"/>
  <c r="E7244" i="80"/>
  <c r="E7245" i="80"/>
  <c r="E7246" i="80"/>
  <c r="E7247" i="80"/>
  <c r="E7248" i="80"/>
  <c r="E7249" i="80"/>
  <c r="E7250" i="80"/>
  <c r="E7251" i="80"/>
  <c r="E7252" i="80"/>
  <c r="E7253" i="80"/>
  <c r="E7254" i="80"/>
  <c r="E7255" i="80"/>
  <c r="E7256" i="80"/>
  <c r="E7257" i="80"/>
  <c r="E7258" i="80"/>
  <c r="E7259" i="80"/>
  <c r="E7260" i="80"/>
  <c r="E7261" i="80"/>
  <c r="E7262" i="80"/>
  <c r="E7263" i="80"/>
  <c r="E7264" i="80"/>
  <c r="E7265" i="80"/>
  <c r="E7266" i="80"/>
  <c r="E7267" i="80"/>
  <c r="E7268" i="80"/>
  <c r="E7269" i="80"/>
  <c r="E7270" i="80"/>
  <c r="E7271" i="80"/>
  <c r="E7272" i="80"/>
  <c r="E7273" i="80"/>
  <c r="E7274" i="80"/>
  <c r="E7275" i="80"/>
  <c r="E7276" i="80"/>
  <c r="E7277" i="80"/>
  <c r="E7278" i="80"/>
  <c r="E7279" i="80"/>
  <c r="E7280" i="80"/>
  <c r="E7281" i="80"/>
  <c r="E7282" i="80"/>
  <c r="E7283" i="80"/>
  <c r="E7284" i="80"/>
  <c r="E7285" i="80"/>
  <c r="E7286" i="80"/>
  <c r="E7287" i="80"/>
  <c r="E7288" i="80"/>
  <c r="E7289" i="80"/>
  <c r="E7290" i="80"/>
  <c r="E7291" i="80"/>
  <c r="E7292" i="80"/>
  <c r="E7293" i="80"/>
  <c r="E7294" i="80"/>
  <c r="E7295" i="80"/>
  <c r="E7296" i="80"/>
  <c r="E7297" i="80"/>
  <c r="E7298" i="80"/>
  <c r="E7299" i="80"/>
  <c r="E7300" i="80"/>
  <c r="E7301" i="80"/>
  <c r="E7302" i="80"/>
  <c r="E7303" i="80"/>
  <c r="E7304" i="80"/>
  <c r="E7305" i="80"/>
  <c r="E7306" i="80"/>
  <c r="E7307" i="80"/>
  <c r="E7308" i="80"/>
  <c r="E7309" i="80"/>
  <c r="E7310" i="80"/>
  <c r="E7311" i="80"/>
  <c r="E7312" i="80"/>
  <c r="E7313" i="80"/>
  <c r="E7314" i="80"/>
  <c r="E7315" i="80"/>
  <c r="E7316" i="80"/>
  <c r="E7317" i="80"/>
  <c r="E7318" i="80"/>
  <c r="E7319" i="80"/>
  <c r="E7320" i="80"/>
  <c r="E7321" i="80"/>
  <c r="E7322" i="80"/>
  <c r="E7323" i="80"/>
  <c r="E7324" i="80"/>
  <c r="E7325" i="80"/>
  <c r="E7326" i="80"/>
  <c r="E7327" i="80"/>
  <c r="E7328" i="80"/>
  <c r="E7329" i="80"/>
  <c r="E7330" i="80"/>
  <c r="E7331" i="80"/>
  <c r="E7332" i="80"/>
  <c r="E7333" i="80"/>
  <c r="E7334" i="80"/>
  <c r="E7335" i="80"/>
  <c r="E7336" i="80"/>
  <c r="E7337" i="80"/>
  <c r="E7338" i="80"/>
  <c r="E7339" i="80"/>
  <c r="E7340" i="80"/>
  <c r="E7341" i="80"/>
  <c r="E7342" i="80"/>
  <c r="E7343" i="80"/>
  <c r="E7344" i="80"/>
  <c r="E7345" i="80"/>
  <c r="E7346" i="80"/>
  <c r="E7347" i="80"/>
  <c r="E7348" i="80"/>
  <c r="E7349" i="80"/>
  <c r="E7350" i="80"/>
  <c r="E7351" i="80"/>
  <c r="E7352" i="80"/>
  <c r="E7353" i="80"/>
  <c r="E7354" i="80"/>
  <c r="E7355" i="80"/>
  <c r="E7356" i="80"/>
  <c r="E7357" i="80"/>
  <c r="E7358" i="80"/>
  <c r="E7359" i="80"/>
  <c r="E7360" i="80"/>
  <c r="E7361" i="80"/>
  <c r="E7362" i="80"/>
  <c r="E7363" i="80"/>
  <c r="E7364" i="80"/>
  <c r="E7365" i="80"/>
  <c r="E7366" i="80"/>
  <c r="E7367" i="80"/>
  <c r="E7368" i="80"/>
  <c r="E7369" i="80"/>
  <c r="E7370" i="80"/>
  <c r="E7371" i="80"/>
  <c r="E7372" i="80"/>
  <c r="E7373" i="80"/>
  <c r="E7374" i="80"/>
  <c r="E7375" i="80"/>
  <c r="E7376" i="80"/>
  <c r="E7377" i="80"/>
  <c r="E7378" i="80"/>
  <c r="E7379" i="80"/>
  <c r="E7380" i="80"/>
  <c r="E7381" i="80"/>
  <c r="E7382" i="80"/>
  <c r="E7383" i="80"/>
  <c r="E7384" i="80"/>
  <c r="E7385" i="80"/>
  <c r="E7386" i="80"/>
  <c r="E7387" i="80"/>
  <c r="E7388" i="80"/>
  <c r="E7389" i="80"/>
  <c r="E7390" i="80"/>
  <c r="E7391" i="80"/>
  <c r="E7392" i="80"/>
  <c r="E7393" i="80"/>
  <c r="E7394" i="80"/>
  <c r="E7395" i="80"/>
  <c r="E7396" i="80"/>
  <c r="E7397" i="80"/>
  <c r="E7398" i="80"/>
  <c r="E7399" i="80"/>
  <c r="E7400" i="80"/>
  <c r="E7401" i="80"/>
  <c r="E7402" i="80"/>
  <c r="E7403" i="80"/>
  <c r="E7404" i="80"/>
  <c r="E7405" i="80"/>
  <c r="E7406" i="80"/>
  <c r="E7407" i="80"/>
  <c r="E7408" i="80"/>
  <c r="E7409" i="80"/>
  <c r="E7410" i="80"/>
  <c r="E7411" i="80"/>
  <c r="E7412" i="80"/>
  <c r="E7413" i="80"/>
  <c r="E7414" i="80"/>
  <c r="E7415" i="80"/>
  <c r="E7416" i="80"/>
  <c r="E7417" i="80"/>
  <c r="E7418" i="80"/>
  <c r="E7419" i="80"/>
  <c r="E7420" i="80"/>
  <c r="E7421" i="80"/>
  <c r="E7422" i="80"/>
  <c r="E7423" i="80"/>
  <c r="E7424" i="80"/>
  <c r="E7425" i="80"/>
  <c r="E7426" i="80"/>
  <c r="E7427" i="80"/>
  <c r="E7428" i="80"/>
  <c r="E7429" i="80"/>
  <c r="E7430" i="80"/>
  <c r="E7431" i="80"/>
  <c r="E7432" i="80"/>
  <c r="E7433" i="80"/>
  <c r="E7434" i="80"/>
  <c r="E7435" i="80"/>
  <c r="E7436" i="80"/>
  <c r="E7437" i="80"/>
  <c r="E7438" i="80"/>
  <c r="E7439" i="80"/>
  <c r="E7440" i="80"/>
  <c r="E7441" i="80"/>
  <c r="E7442" i="80"/>
  <c r="E7443" i="80"/>
  <c r="E7444" i="80"/>
  <c r="E7445" i="80"/>
  <c r="E7446" i="80"/>
  <c r="E7447" i="80"/>
  <c r="E7448" i="80"/>
  <c r="E7449" i="80"/>
  <c r="E7450" i="80"/>
  <c r="E7451" i="80"/>
  <c r="E7452" i="80"/>
  <c r="E7453" i="80"/>
  <c r="E7454" i="80"/>
  <c r="E7455" i="80"/>
  <c r="E7456" i="80"/>
  <c r="E7457" i="80"/>
  <c r="E7458" i="80"/>
  <c r="E7459" i="80"/>
  <c r="E7460" i="80"/>
  <c r="E7461" i="80"/>
  <c r="E7462" i="80"/>
  <c r="E7463" i="80"/>
  <c r="E7464" i="80"/>
  <c r="E7465" i="80"/>
  <c r="E7466" i="80"/>
  <c r="E7467" i="80"/>
  <c r="E7468" i="80"/>
  <c r="E7469" i="80"/>
  <c r="E7470" i="80"/>
  <c r="E7471" i="80"/>
  <c r="E7472" i="80"/>
  <c r="E7473" i="80"/>
  <c r="E7474" i="80"/>
  <c r="E7475" i="80"/>
  <c r="E7476" i="80"/>
  <c r="E7477" i="80"/>
  <c r="E7478" i="80"/>
  <c r="E7479" i="80"/>
  <c r="E7480" i="80"/>
  <c r="E7481" i="80"/>
  <c r="E7482" i="80"/>
  <c r="E7483" i="80"/>
  <c r="E7484" i="80"/>
  <c r="E7485" i="80"/>
  <c r="E7486" i="80"/>
  <c r="E7487" i="80"/>
  <c r="E7488" i="80"/>
  <c r="E7489" i="80"/>
  <c r="E7490" i="80"/>
  <c r="E7491" i="80"/>
  <c r="E7492" i="80"/>
  <c r="E7493" i="80"/>
  <c r="E7494" i="80"/>
  <c r="E7495" i="80"/>
  <c r="E7496" i="80"/>
  <c r="E7497" i="80"/>
  <c r="E7498" i="80"/>
  <c r="E7499" i="80"/>
  <c r="E7500" i="80"/>
  <c r="E7501" i="80"/>
  <c r="E7502" i="80"/>
  <c r="E7503" i="80"/>
  <c r="E7504" i="80"/>
  <c r="E7505" i="80"/>
  <c r="E7506" i="80"/>
  <c r="E7507" i="80"/>
  <c r="E7508" i="80"/>
  <c r="E7509" i="80"/>
  <c r="E7510" i="80"/>
  <c r="E7511" i="80"/>
  <c r="E7512" i="80"/>
  <c r="E7513" i="80"/>
  <c r="E7514" i="80"/>
  <c r="E7515" i="80"/>
  <c r="E7516" i="80"/>
  <c r="E7517" i="80"/>
  <c r="E7518" i="80"/>
  <c r="E7519" i="80"/>
  <c r="E7520" i="80"/>
  <c r="E7521" i="80"/>
  <c r="E7522" i="80"/>
  <c r="E7523" i="80"/>
  <c r="E7524" i="80"/>
  <c r="E7525" i="80"/>
  <c r="E7526" i="80"/>
  <c r="E7527" i="80"/>
  <c r="E7528" i="80"/>
  <c r="E7529" i="80"/>
  <c r="E7530" i="80"/>
  <c r="E7531" i="80"/>
  <c r="E7532" i="80"/>
  <c r="E7533" i="80"/>
  <c r="E7534" i="80"/>
  <c r="E7535" i="80"/>
  <c r="E7536" i="80"/>
  <c r="E7537" i="80"/>
  <c r="E7538" i="80"/>
  <c r="E7539" i="80"/>
  <c r="E7540" i="80"/>
  <c r="E7541" i="80"/>
  <c r="E7542" i="80"/>
  <c r="E7543" i="80"/>
  <c r="E7544" i="80"/>
  <c r="E7545" i="80"/>
  <c r="E7546" i="80"/>
  <c r="E7547" i="80"/>
  <c r="E7548" i="80"/>
  <c r="E7549" i="80"/>
  <c r="E7550" i="80"/>
  <c r="E7551" i="80"/>
  <c r="E7552" i="80"/>
  <c r="E7553" i="80"/>
  <c r="E7554" i="80"/>
  <c r="E7555" i="80"/>
  <c r="E7556" i="80"/>
  <c r="E7557" i="80"/>
  <c r="E7558" i="80"/>
  <c r="E7559" i="80"/>
  <c r="E7560" i="80"/>
  <c r="E7561" i="80"/>
  <c r="E7562" i="80"/>
  <c r="E7563" i="80"/>
  <c r="E7564" i="80"/>
  <c r="E7565" i="80"/>
  <c r="E7566" i="80"/>
  <c r="E7567" i="80"/>
  <c r="E7568" i="80"/>
  <c r="E7569" i="80"/>
  <c r="E7570" i="80"/>
  <c r="E7571" i="80"/>
  <c r="E7572" i="80"/>
  <c r="E7573" i="80"/>
  <c r="E7574" i="80"/>
  <c r="E7575" i="80"/>
  <c r="E7576" i="80"/>
  <c r="E7577" i="80"/>
  <c r="E7578" i="80"/>
  <c r="E7579" i="80"/>
  <c r="E7580" i="80"/>
  <c r="E7581" i="80"/>
  <c r="E7582" i="80"/>
  <c r="E7583" i="80"/>
  <c r="E7584" i="80"/>
  <c r="E7585" i="80"/>
  <c r="E7586" i="80"/>
  <c r="E7587" i="80"/>
  <c r="E7588" i="80"/>
  <c r="E7589" i="80"/>
  <c r="E7590" i="80"/>
  <c r="E7591" i="80"/>
  <c r="E7592" i="80"/>
  <c r="E7593" i="80"/>
  <c r="E7594" i="80"/>
  <c r="E7595" i="80"/>
  <c r="E7596" i="80"/>
  <c r="E7597" i="80"/>
  <c r="E7598" i="80"/>
  <c r="E7599" i="80"/>
  <c r="E7600" i="80"/>
  <c r="E7601" i="80"/>
  <c r="E7602" i="80"/>
  <c r="E7603" i="80"/>
  <c r="E7604" i="80"/>
  <c r="E7605" i="80"/>
  <c r="E7606" i="80"/>
  <c r="E7607" i="80"/>
  <c r="E7608" i="80"/>
  <c r="E7609" i="80"/>
  <c r="E7610" i="80"/>
  <c r="E7611" i="80"/>
  <c r="E7612" i="80"/>
  <c r="E7613" i="80"/>
  <c r="E7614" i="80"/>
  <c r="E7615" i="80"/>
  <c r="E7616" i="80"/>
  <c r="E7617" i="80"/>
  <c r="E7618" i="80"/>
  <c r="E7619" i="80"/>
  <c r="E7620" i="80"/>
  <c r="E7621" i="80"/>
  <c r="E7622" i="80"/>
  <c r="E7623" i="80"/>
  <c r="E7624" i="80"/>
  <c r="E7625" i="80"/>
  <c r="E7626" i="80"/>
  <c r="E7627" i="80"/>
  <c r="E7628" i="80"/>
  <c r="E7629" i="80"/>
  <c r="E7630" i="80"/>
  <c r="E7631" i="80"/>
  <c r="E7632" i="80"/>
  <c r="E7633" i="80"/>
  <c r="E7634" i="80"/>
  <c r="E7635" i="80"/>
  <c r="E7636" i="80"/>
  <c r="E7637" i="80"/>
  <c r="E7638" i="80"/>
  <c r="E7639" i="80"/>
  <c r="E7640" i="80"/>
  <c r="E7641" i="80"/>
  <c r="E7642" i="80"/>
  <c r="E7643" i="80"/>
  <c r="E7644" i="80"/>
  <c r="E7645" i="80"/>
  <c r="E7646" i="80"/>
  <c r="E7647" i="80"/>
  <c r="E7648" i="80"/>
  <c r="E7649" i="80"/>
  <c r="E7650" i="80"/>
  <c r="E7651" i="80"/>
  <c r="E7652" i="80"/>
  <c r="E7653" i="80"/>
  <c r="E7654" i="80"/>
  <c r="E7655" i="80"/>
  <c r="E7656" i="80"/>
  <c r="E7657" i="80"/>
  <c r="E7658" i="80"/>
  <c r="E7659" i="80"/>
  <c r="E7660" i="80"/>
  <c r="E7661" i="80"/>
  <c r="E7662" i="80"/>
  <c r="E7663" i="80"/>
  <c r="E7664" i="80"/>
  <c r="E7665" i="80"/>
  <c r="E7666" i="80"/>
  <c r="E7667" i="80"/>
  <c r="E7668" i="80"/>
  <c r="E7669" i="80"/>
  <c r="E7670" i="80"/>
  <c r="E7671" i="80"/>
  <c r="E7672" i="80"/>
  <c r="E7673" i="80"/>
  <c r="E7674" i="80"/>
  <c r="E7675" i="80"/>
  <c r="E7676" i="80"/>
  <c r="E7677" i="80"/>
  <c r="E7678" i="80"/>
  <c r="E7679" i="80"/>
  <c r="E7680" i="80"/>
  <c r="E7681" i="80"/>
  <c r="E7682" i="80"/>
  <c r="E7683" i="80"/>
  <c r="E7684" i="80"/>
  <c r="E7685" i="80"/>
  <c r="E7686" i="80"/>
  <c r="E7687" i="80"/>
  <c r="E7688" i="80"/>
  <c r="E7689" i="80"/>
  <c r="E7690" i="80"/>
  <c r="E7691" i="80"/>
  <c r="E7692" i="80"/>
  <c r="E7693" i="80"/>
  <c r="E7694" i="80"/>
  <c r="E7695" i="80"/>
  <c r="E7696" i="80"/>
  <c r="E7697" i="80"/>
  <c r="E7698" i="80"/>
  <c r="E7699" i="80"/>
  <c r="E7700" i="80"/>
  <c r="E7701" i="80"/>
  <c r="E7702" i="80"/>
  <c r="E7703" i="80"/>
  <c r="E7704" i="80"/>
  <c r="E7705" i="80"/>
  <c r="E7706" i="80"/>
  <c r="E7707" i="80"/>
  <c r="E7708" i="80"/>
  <c r="E7709" i="80"/>
  <c r="E7710" i="80"/>
  <c r="E7711" i="80"/>
  <c r="E7712" i="80"/>
  <c r="E7713" i="80"/>
  <c r="E7714" i="80"/>
  <c r="E7715" i="80"/>
  <c r="E7716" i="80"/>
  <c r="E7717" i="80"/>
  <c r="E7718" i="80"/>
  <c r="E7719" i="80"/>
  <c r="E7720" i="80"/>
  <c r="E7721" i="80"/>
  <c r="E7722" i="80"/>
  <c r="E7723" i="80"/>
  <c r="E7724" i="80"/>
  <c r="E7725" i="80"/>
  <c r="E7726" i="80"/>
  <c r="E7727" i="80"/>
  <c r="E7728" i="80"/>
  <c r="E7729" i="80"/>
  <c r="E7730" i="80"/>
  <c r="E7731" i="80"/>
  <c r="E7732" i="80"/>
  <c r="E7733" i="80"/>
  <c r="E7734" i="80"/>
  <c r="E7735" i="80"/>
  <c r="E7736" i="80"/>
  <c r="E7737" i="80"/>
  <c r="E7738" i="80"/>
  <c r="E7739" i="80"/>
  <c r="E7740" i="80"/>
  <c r="E7741" i="80"/>
  <c r="E7742" i="80"/>
  <c r="E7743" i="80"/>
  <c r="E7744" i="80"/>
  <c r="E7745" i="80"/>
  <c r="E7746" i="80"/>
  <c r="E7747" i="80"/>
  <c r="E7748" i="80"/>
  <c r="E7749" i="80"/>
  <c r="E7750" i="80"/>
  <c r="E7751" i="80"/>
  <c r="E7752" i="80"/>
  <c r="E7753" i="80"/>
  <c r="E7754" i="80"/>
  <c r="E7755" i="80"/>
  <c r="E7756" i="80"/>
  <c r="E7757" i="80"/>
  <c r="E7758" i="80"/>
  <c r="E7759" i="80"/>
  <c r="E7760" i="80"/>
  <c r="E7761" i="80"/>
  <c r="E7762" i="80"/>
  <c r="E7763" i="80"/>
  <c r="E7764" i="80"/>
  <c r="E7765" i="80"/>
  <c r="E7766" i="80"/>
  <c r="E7767" i="80"/>
  <c r="E7768" i="80"/>
  <c r="E7769" i="80"/>
  <c r="E7770" i="80"/>
  <c r="E7771" i="80"/>
  <c r="E7772" i="80"/>
  <c r="E7773" i="80"/>
  <c r="E7774" i="80"/>
  <c r="E7775" i="80"/>
  <c r="E7776" i="80"/>
  <c r="E7777" i="80"/>
  <c r="E7778" i="80"/>
  <c r="E7779" i="80"/>
  <c r="E7780" i="80"/>
  <c r="E7781" i="80"/>
  <c r="E7782" i="80"/>
  <c r="E7783" i="80"/>
  <c r="E7784" i="80"/>
  <c r="E7785" i="80"/>
  <c r="E7786" i="80"/>
  <c r="E7787" i="80"/>
  <c r="E7788" i="80"/>
  <c r="E7789" i="80"/>
  <c r="E7790" i="80"/>
  <c r="E7791" i="80"/>
  <c r="E7792" i="80"/>
  <c r="E7793" i="80"/>
  <c r="E7794" i="80"/>
  <c r="E7795" i="80"/>
  <c r="E7796" i="80"/>
  <c r="E7797" i="80"/>
  <c r="E7798" i="80"/>
  <c r="E7799" i="80"/>
  <c r="E7800" i="80"/>
  <c r="E7801" i="80"/>
  <c r="E7802" i="80"/>
  <c r="E7803" i="80"/>
  <c r="E7804" i="80"/>
  <c r="E7805" i="80"/>
  <c r="E7806" i="80"/>
  <c r="E7807" i="80"/>
  <c r="E7808" i="80"/>
  <c r="E7809" i="80"/>
  <c r="E7810" i="80"/>
  <c r="E7811" i="80"/>
  <c r="E7812" i="80"/>
  <c r="E7813" i="80"/>
  <c r="E7814" i="80"/>
  <c r="E7815" i="80"/>
  <c r="E7816" i="80"/>
  <c r="E7817" i="80"/>
  <c r="E7818" i="80"/>
  <c r="E7819" i="80"/>
  <c r="E7820" i="80"/>
  <c r="E7821" i="80"/>
  <c r="E7822" i="80"/>
  <c r="E7823" i="80"/>
  <c r="E7824" i="80"/>
  <c r="E7825" i="80"/>
  <c r="E7826" i="80"/>
  <c r="E7827" i="80"/>
  <c r="E7828" i="80"/>
  <c r="E7829" i="80"/>
  <c r="E7830" i="80"/>
  <c r="E7831" i="80"/>
  <c r="E7832" i="80"/>
  <c r="E7833" i="80"/>
  <c r="E7834" i="80"/>
  <c r="E7835" i="80"/>
  <c r="E7836" i="80"/>
  <c r="E7837" i="80"/>
  <c r="E7838" i="80"/>
  <c r="E7839" i="80"/>
  <c r="E7840" i="80"/>
  <c r="E7841" i="80"/>
  <c r="E7842" i="80"/>
  <c r="E7843" i="80"/>
  <c r="E7844" i="80"/>
  <c r="E7845" i="80"/>
  <c r="E7846" i="80"/>
  <c r="E7847" i="80"/>
  <c r="E7848" i="80"/>
  <c r="E7849" i="80"/>
  <c r="E7850" i="80"/>
  <c r="E7851" i="80"/>
  <c r="E7852" i="80"/>
  <c r="E7853" i="80"/>
  <c r="E7854" i="80"/>
  <c r="E7855" i="80"/>
  <c r="E7856" i="80"/>
  <c r="E7857" i="80"/>
  <c r="E7858" i="80"/>
  <c r="E7859" i="80"/>
  <c r="E7860" i="80"/>
  <c r="E7861" i="80"/>
  <c r="E7862" i="80"/>
  <c r="E7863" i="80"/>
  <c r="E7864" i="80"/>
  <c r="E7865" i="80"/>
  <c r="E7866" i="80"/>
  <c r="E7867" i="80"/>
  <c r="E7868" i="80"/>
  <c r="E7869" i="80"/>
  <c r="E7870" i="80"/>
  <c r="E7871" i="80"/>
  <c r="E7872" i="80"/>
  <c r="E7873" i="80"/>
  <c r="E7874" i="80"/>
  <c r="E7875" i="80"/>
  <c r="E7876" i="80"/>
  <c r="E7877" i="80"/>
  <c r="E7878" i="80"/>
  <c r="E7879" i="80"/>
  <c r="E7880" i="80"/>
  <c r="E7881" i="80"/>
  <c r="E7882" i="80"/>
  <c r="E7883" i="80"/>
  <c r="E7884" i="80"/>
  <c r="E7885" i="80"/>
  <c r="E7886" i="80"/>
  <c r="E7887" i="80"/>
  <c r="E7888" i="80"/>
  <c r="E7889" i="80"/>
  <c r="E7890" i="80"/>
  <c r="E7891" i="80"/>
  <c r="E7892" i="80"/>
  <c r="E7893" i="80"/>
  <c r="E7894" i="80"/>
  <c r="E7895" i="80"/>
  <c r="E7896" i="80"/>
  <c r="E7897" i="80"/>
  <c r="E7898" i="80"/>
  <c r="E7899" i="80"/>
  <c r="E7900" i="80"/>
  <c r="E7901" i="80"/>
  <c r="E7902" i="80"/>
  <c r="E7903" i="80"/>
  <c r="E7904" i="80"/>
  <c r="E7905" i="80"/>
  <c r="E7906" i="80"/>
  <c r="E7907" i="80"/>
  <c r="E7908" i="80"/>
  <c r="E7909" i="80"/>
  <c r="E7910" i="80"/>
  <c r="E7911" i="80"/>
  <c r="E7912" i="80"/>
  <c r="E7913" i="80"/>
  <c r="E7914" i="80"/>
  <c r="E7915" i="80"/>
  <c r="E7916" i="80"/>
  <c r="E7917" i="80"/>
  <c r="E7918" i="80"/>
  <c r="E7919" i="80"/>
  <c r="E7920" i="80"/>
  <c r="E7921" i="80"/>
  <c r="E7922" i="80"/>
  <c r="E7923" i="80"/>
  <c r="E7924" i="80"/>
  <c r="E7925" i="80"/>
  <c r="E7926" i="80"/>
  <c r="E7927" i="80"/>
  <c r="E7928" i="80"/>
  <c r="E7929" i="80"/>
  <c r="E7930" i="80"/>
  <c r="E7931" i="80"/>
  <c r="E7932" i="80"/>
  <c r="E7933" i="80"/>
  <c r="E7934" i="80"/>
  <c r="E7935" i="80"/>
  <c r="E7936" i="80"/>
  <c r="E7937" i="80"/>
  <c r="E7938" i="80"/>
  <c r="E7939" i="80"/>
  <c r="E7940" i="80"/>
  <c r="E7941" i="80"/>
  <c r="E7942" i="80"/>
  <c r="E7943" i="80"/>
  <c r="E7944" i="80"/>
  <c r="E7945" i="80"/>
  <c r="E7946" i="80"/>
  <c r="E7947" i="80"/>
  <c r="E7948" i="80"/>
  <c r="E7949" i="80"/>
  <c r="E7950" i="80"/>
  <c r="E7951" i="80"/>
  <c r="E7952" i="80"/>
  <c r="E7953" i="80"/>
  <c r="E7954" i="80"/>
  <c r="E7955" i="80"/>
  <c r="E7956" i="80"/>
  <c r="E7957" i="80"/>
  <c r="E7958" i="80"/>
  <c r="E7959" i="80"/>
  <c r="E7960" i="80"/>
  <c r="E7961" i="80"/>
  <c r="E7962" i="80"/>
  <c r="E7963" i="80"/>
  <c r="E7964" i="80"/>
  <c r="E7965" i="80"/>
  <c r="E7966" i="80"/>
  <c r="E7967" i="80"/>
  <c r="E7968" i="80"/>
  <c r="E7969" i="80"/>
  <c r="E7970" i="80"/>
  <c r="E7971" i="80"/>
  <c r="E7972" i="80"/>
  <c r="E7973" i="80"/>
  <c r="E7974" i="80"/>
  <c r="E7975" i="80"/>
  <c r="E7976" i="80"/>
  <c r="E7977" i="80"/>
  <c r="E7978" i="80"/>
  <c r="E7979" i="80"/>
  <c r="E7980" i="80"/>
  <c r="E7981" i="80"/>
  <c r="E7982" i="80"/>
  <c r="E7983" i="80"/>
  <c r="E7984" i="80"/>
  <c r="E7985" i="80"/>
  <c r="E7986" i="80"/>
  <c r="E7987" i="80"/>
  <c r="E7988" i="80"/>
  <c r="E7989" i="80"/>
  <c r="E7990" i="80"/>
  <c r="E7991" i="80"/>
  <c r="E7992" i="80"/>
  <c r="E7993" i="80"/>
  <c r="E7994" i="80"/>
  <c r="E7995" i="80"/>
  <c r="E7996" i="80"/>
  <c r="E7997" i="80"/>
  <c r="E7998" i="80"/>
  <c r="E7999" i="80"/>
  <c r="E8000" i="80"/>
  <c r="E8001" i="80"/>
  <c r="E8002" i="80"/>
  <c r="E8003" i="80"/>
  <c r="E8004" i="80"/>
  <c r="E8005" i="80"/>
  <c r="E8006" i="80"/>
  <c r="E8007" i="80"/>
  <c r="E8008" i="80"/>
  <c r="E8009" i="80"/>
  <c r="E8010" i="80"/>
  <c r="E8011" i="80"/>
  <c r="E8012" i="80"/>
  <c r="E8013" i="80"/>
  <c r="E8014" i="80"/>
  <c r="E8015" i="80"/>
  <c r="E8016" i="80"/>
  <c r="E8017" i="80"/>
  <c r="E8018" i="80"/>
  <c r="E8019" i="80"/>
  <c r="E8020" i="80"/>
  <c r="E8021" i="80"/>
  <c r="E8022" i="80"/>
  <c r="E8023" i="80"/>
  <c r="E8024" i="80"/>
  <c r="E8025" i="80"/>
  <c r="E8026" i="80"/>
  <c r="E8027" i="80"/>
  <c r="E8028" i="80"/>
  <c r="E8029" i="80"/>
  <c r="E8030" i="80"/>
  <c r="E8031" i="80"/>
  <c r="E8032" i="80"/>
  <c r="E8033" i="80"/>
  <c r="E8034" i="80"/>
  <c r="E8035" i="80"/>
  <c r="E8036" i="80"/>
  <c r="E8037" i="80"/>
  <c r="E8038" i="80"/>
  <c r="E8039" i="80"/>
  <c r="E8040" i="80"/>
  <c r="E8041" i="80"/>
  <c r="E8042" i="80"/>
  <c r="E8043" i="80"/>
  <c r="E8044" i="80"/>
  <c r="E8045" i="80"/>
  <c r="E8046" i="80"/>
  <c r="E8047" i="80"/>
  <c r="E8048" i="80"/>
  <c r="E8049" i="80"/>
  <c r="E8050" i="80"/>
  <c r="E8051" i="80"/>
  <c r="E8052" i="80"/>
  <c r="E8053" i="80"/>
  <c r="E8054" i="80"/>
  <c r="E8055" i="80"/>
  <c r="E8056" i="80"/>
  <c r="E8057" i="80"/>
  <c r="E8058" i="80"/>
  <c r="E8059" i="80"/>
  <c r="E8060" i="80"/>
  <c r="E8061" i="80"/>
  <c r="E8062" i="80"/>
  <c r="E8063" i="80"/>
  <c r="E8064" i="80"/>
  <c r="E8065" i="80"/>
  <c r="E8066" i="80"/>
  <c r="E8067" i="80"/>
  <c r="E8068" i="80"/>
  <c r="E8069" i="80"/>
  <c r="E8070" i="80"/>
  <c r="E8071" i="80"/>
  <c r="E8072" i="80"/>
  <c r="E8073" i="80"/>
  <c r="E8074" i="80"/>
  <c r="E8075" i="80"/>
  <c r="E8076" i="80"/>
  <c r="E8077" i="80"/>
  <c r="E8078" i="80"/>
  <c r="E8079" i="80"/>
  <c r="E8080" i="80"/>
  <c r="E8081" i="80"/>
  <c r="E8082" i="80"/>
  <c r="E8083" i="80"/>
  <c r="E8084" i="80"/>
  <c r="E8085" i="80"/>
  <c r="E8086" i="80"/>
  <c r="E8087" i="80"/>
  <c r="E8088" i="80"/>
  <c r="E8089" i="80"/>
  <c r="E8090" i="80"/>
  <c r="E8091" i="80"/>
  <c r="E8092" i="80"/>
  <c r="E8093" i="80"/>
  <c r="E8094" i="80"/>
  <c r="E8095" i="80"/>
  <c r="E8096" i="80"/>
  <c r="E8097" i="80"/>
  <c r="E8098" i="80"/>
  <c r="E8099" i="80"/>
  <c r="E8100" i="80"/>
  <c r="E8101" i="80"/>
  <c r="E8102" i="80"/>
  <c r="E8103" i="80"/>
  <c r="E8104" i="80"/>
  <c r="E8105" i="80"/>
  <c r="E8106" i="80"/>
  <c r="E8107" i="80"/>
  <c r="E8108" i="80"/>
  <c r="E8109" i="80"/>
  <c r="E8110" i="80"/>
  <c r="E8111" i="80"/>
  <c r="E8112" i="80"/>
  <c r="E8113" i="80"/>
  <c r="E8114" i="80"/>
  <c r="E8115" i="80"/>
  <c r="E8116" i="80"/>
  <c r="E8117" i="80"/>
  <c r="E8118" i="80"/>
  <c r="E8119" i="80"/>
  <c r="E8120" i="80"/>
  <c r="E8121" i="80"/>
  <c r="E8122" i="80"/>
  <c r="E8123" i="80"/>
  <c r="E8124" i="80"/>
  <c r="E8125" i="80"/>
  <c r="E8126" i="80"/>
  <c r="E8127" i="80"/>
  <c r="E8128" i="80"/>
  <c r="E8129" i="80"/>
  <c r="E8130" i="80"/>
  <c r="E8131" i="80"/>
  <c r="E8132" i="80"/>
  <c r="E8133" i="80"/>
  <c r="E8134" i="80"/>
  <c r="E8135" i="80"/>
  <c r="E8136" i="80"/>
  <c r="E8137" i="80"/>
  <c r="E8138" i="80"/>
  <c r="E8139" i="80"/>
  <c r="E8140" i="80"/>
  <c r="E8141" i="80"/>
  <c r="E8142" i="80"/>
  <c r="E8143" i="80"/>
  <c r="E8144" i="80"/>
  <c r="E8145" i="80"/>
  <c r="E8146" i="80"/>
  <c r="E8147" i="80"/>
  <c r="E8148" i="80"/>
  <c r="E8149" i="80"/>
  <c r="E8150" i="80"/>
  <c r="E8151" i="80"/>
  <c r="E8152" i="80"/>
  <c r="E8153" i="80"/>
  <c r="E8154" i="80"/>
  <c r="E8155" i="80"/>
  <c r="E8156" i="80"/>
  <c r="E8157" i="80"/>
  <c r="E8158" i="80"/>
  <c r="E8159" i="80"/>
  <c r="E8160" i="80"/>
  <c r="E8161" i="80"/>
  <c r="E8162" i="80"/>
  <c r="E8163" i="80"/>
  <c r="E8164" i="80"/>
  <c r="E8165" i="80"/>
  <c r="E8166" i="80"/>
  <c r="E8167" i="80"/>
  <c r="E8168" i="80"/>
  <c r="E8169" i="80"/>
  <c r="E8170" i="80"/>
  <c r="E8171" i="80"/>
  <c r="E8172" i="80"/>
  <c r="E8173" i="80"/>
  <c r="E8174" i="80"/>
  <c r="E8175" i="80"/>
  <c r="E8176" i="80"/>
  <c r="E8177" i="80"/>
  <c r="E8178" i="80"/>
  <c r="E8179" i="80"/>
  <c r="E8180" i="80"/>
  <c r="E8181" i="80"/>
  <c r="E8182" i="80"/>
  <c r="E8183" i="80"/>
  <c r="E8184" i="80"/>
  <c r="E8185" i="80"/>
  <c r="E8186" i="80"/>
  <c r="E8187" i="80"/>
  <c r="E8188" i="80"/>
  <c r="E8189" i="80"/>
  <c r="E8190" i="80"/>
  <c r="E8191" i="80"/>
  <c r="E8192" i="80"/>
  <c r="E8193" i="80"/>
  <c r="E8194" i="80"/>
  <c r="E8195" i="80"/>
  <c r="E8196" i="80"/>
  <c r="E8197" i="80"/>
  <c r="E8198" i="80"/>
  <c r="E8199" i="80"/>
  <c r="E8200" i="80"/>
  <c r="E8201" i="80"/>
  <c r="E8202" i="80"/>
  <c r="E8203" i="80"/>
  <c r="E8204" i="80"/>
  <c r="E8205" i="80"/>
  <c r="E8206" i="80"/>
  <c r="E8207" i="80"/>
  <c r="E8208" i="80"/>
  <c r="E8209" i="80"/>
  <c r="E8210" i="80"/>
  <c r="E8211" i="80"/>
  <c r="E8212" i="80"/>
  <c r="E8213" i="80"/>
  <c r="E8214" i="80"/>
  <c r="E8215" i="80"/>
  <c r="E8216" i="80"/>
  <c r="E8217" i="80"/>
  <c r="E8218" i="80"/>
  <c r="E8219" i="80"/>
  <c r="E8220" i="80"/>
  <c r="E8221" i="80"/>
  <c r="E8222" i="80"/>
  <c r="E8223" i="80"/>
  <c r="E8224" i="80"/>
  <c r="E8225" i="80"/>
  <c r="E8226" i="80"/>
  <c r="E8227" i="80"/>
  <c r="E8228" i="80"/>
  <c r="E8229" i="80"/>
  <c r="E8230" i="80"/>
  <c r="E8231" i="80"/>
  <c r="E8232" i="80"/>
  <c r="E8233" i="80"/>
  <c r="E8234" i="80"/>
  <c r="E8235" i="80"/>
  <c r="E8236" i="80"/>
  <c r="E8237" i="80"/>
  <c r="E8238" i="80"/>
  <c r="E8239" i="80"/>
  <c r="E8240" i="80"/>
  <c r="E8241" i="80"/>
  <c r="E8242" i="80"/>
  <c r="E8243" i="80"/>
  <c r="E8244" i="80"/>
  <c r="E8245" i="80"/>
  <c r="E8246" i="80"/>
  <c r="E8247" i="80"/>
  <c r="E8248" i="80"/>
  <c r="E8249" i="80"/>
  <c r="E8250" i="80"/>
  <c r="E8251" i="80"/>
  <c r="E8252" i="80"/>
  <c r="E8253" i="80"/>
  <c r="E8254" i="80"/>
  <c r="E8255" i="80"/>
  <c r="E8256" i="80"/>
  <c r="E8257" i="80"/>
  <c r="E8258" i="80"/>
  <c r="E8259" i="80"/>
  <c r="E8260" i="80"/>
  <c r="E8261" i="80"/>
  <c r="E8262" i="80"/>
  <c r="E8263" i="80"/>
  <c r="E8264" i="80"/>
  <c r="E8265" i="80"/>
  <c r="E8266" i="80"/>
  <c r="E8267" i="80"/>
  <c r="E8268" i="80"/>
  <c r="E8269" i="80"/>
  <c r="E8270" i="80"/>
  <c r="E8271" i="80"/>
  <c r="E8272" i="80"/>
  <c r="E8273" i="80"/>
  <c r="E8274" i="80"/>
  <c r="E8275" i="80"/>
  <c r="E8276" i="80"/>
  <c r="E8277" i="80"/>
  <c r="E8278" i="80"/>
  <c r="E8279" i="80"/>
  <c r="E8280" i="80"/>
  <c r="E8281" i="80"/>
  <c r="E8282" i="80"/>
  <c r="E8283" i="80"/>
  <c r="E8284" i="80"/>
  <c r="E8285" i="80"/>
  <c r="E8286" i="80"/>
  <c r="E8287" i="80"/>
  <c r="E8288" i="80"/>
  <c r="E8289" i="80"/>
  <c r="E8290" i="80"/>
  <c r="E8291" i="80"/>
  <c r="E8292" i="80"/>
  <c r="E8293" i="80"/>
  <c r="E8294" i="80"/>
  <c r="E8295" i="80"/>
  <c r="E8296" i="80"/>
  <c r="E8297" i="80"/>
  <c r="E8298" i="80"/>
  <c r="E8299" i="80"/>
  <c r="E8300" i="80"/>
  <c r="E8301" i="80"/>
  <c r="E8302" i="80"/>
  <c r="E8303" i="80"/>
  <c r="E8304" i="80"/>
  <c r="E8305" i="80"/>
  <c r="E8306" i="80"/>
  <c r="E8307" i="80"/>
  <c r="E8308" i="80"/>
  <c r="E8309" i="80"/>
  <c r="E8310" i="80"/>
  <c r="E8311" i="80"/>
  <c r="E8312" i="80"/>
  <c r="E8313" i="80"/>
  <c r="E8314" i="80"/>
  <c r="E8315" i="80"/>
  <c r="E8316" i="80"/>
  <c r="E8317" i="80"/>
  <c r="E8318" i="80"/>
  <c r="E8319" i="80"/>
  <c r="E8320" i="80"/>
  <c r="E8321" i="80"/>
  <c r="E8322" i="80"/>
  <c r="E8323" i="80"/>
  <c r="E8324" i="80"/>
  <c r="E8325" i="80"/>
  <c r="E8326" i="80"/>
  <c r="E8327" i="80"/>
  <c r="E8328" i="80"/>
  <c r="E8329" i="80"/>
  <c r="E8330" i="80"/>
  <c r="E8331" i="80"/>
  <c r="E8332" i="80"/>
  <c r="E8333" i="80"/>
  <c r="E8334" i="80"/>
  <c r="E8335" i="80"/>
  <c r="E8336" i="80"/>
  <c r="E8337" i="80"/>
  <c r="E8338" i="80"/>
  <c r="E8339" i="80"/>
  <c r="E8340" i="80"/>
  <c r="E8341" i="80"/>
  <c r="E8342" i="80"/>
  <c r="E8343" i="80"/>
  <c r="E8344" i="80"/>
  <c r="E8345" i="80"/>
  <c r="E8346" i="80"/>
  <c r="E8347" i="80"/>
  <c r="E8348" i="80"/>
  <c r="E8349" i="80"/>
  <c r="E8350" i="80"/>
  <c r="E8351" i="80"/>
  <c r="E8352" i="80"/>
  <c r="E8353" i="80"/>
  <c r="E8354" i="80"/>
  <c r="E8355" i="80"/>
  <c r="E8356" i="80"/>
  <c r="E8357" i="80"/>
  <c r="E8358" i="80"/>
  <c r="E8359" i="80"/>
  <c r="E8360" i="80"/>
  <c r="E8361" i="80"/>
  <c r="E8362" i="80"/>
  <c r="E8363" i="80"/>
  <c r="E8364" i="80"/>
  <c r="E8365" i="80"/>
  <c r="E8366" i="80"/>
  <c r="E8367" i="80"/>
  <c r="E8368" i="80"/>
  <c r="E8369" i="80"/>
  <c r="E8370" i="80"/>
  <c r="E8371" i="80"/>
  <c r="E8372" i="80"/>
  <c r="E8373" i="80"/>
  <c r="E8374" i="80"/>
  <c r="E8375" i="80"/>
  <c r="E8376" i="80"/>
  <c r="E8377" i="80"/>
  <c r="E8378" i="80"/>
  <c r="E8379" i="80"/>
  <c r="E8380" i="80"/>
  <c r="E8381" i="80"/>
  <c r="E8382" i="80"/>
  <c r="E8383" i="80"/>
  <c r="E8384" i="80"/>
  <c r="E8385" i="80"/>
  <c r="E8386" i="80"/>
  <c r="E8387" i="80"/>
  <c r="E8388" i="80"/>
  <c r="E8389" i="80"/>
  <c r="E8390" i="80"/>
  <c r="E8391" i="80"/>
  <c r="E8392" i="80"/>
  <c r="E8393" i="80"/>
  <c r="E8394" i="80"/>
  <c r="E8395" i="80"/>
  <c r="E8396" i="80"/>
  <c r="E8397" i="80"/>
  <c r="E8398" i="80"/>
  <c r="E8399" i="80"/>
  <c r="E8400" i="80"/>
  <c r="E8401" i="80"/>
  <c r="E8402" i="80"/>
  <c r="E8403" i="80"/>
  <c r="E8404" i="80"/>
  <c r="E8405" i="80"/>
  <c r="E8406" i="80"/>
  <c r="E8407" i="80"/>
  <c r="E8408" i="80"/>
  <c r="E8409" i="80"/>
  <c r="E8410" i="80"/>
  <c r="E8411" i="80"/>
  <c r="E8412" i="80"/>
  <c r="E8413" i="80"/>
  <c r="E8414" i="80"/>
  <c r="E8415" i="80"/>
  <c r="E8416" i="80"/>
  <c r="E8417" i="80"/>
  <c r="E8418" i="80"/>
  <c r="E8419" i="80"/>
  <c r="E8420" i="80"/>
  <c r="E8421" i="80"/>
  <c r="E8422" i="80"/>
  <c r="E8423" i="80"/>
  <c r="E8424" i="80"/>
  <c r="E8425" i="80"/>
  <c r="E8426" i="80"/>
  <c r="E8427" i="80"/>
  <c r="E8428" i="80"/>
  <c r="E8429" i="80"/>
  <c r="E8430" i="80"/>
  <c r="E8431" i="80"/>
  <c r="E8432" i="80"/>
  <c r="E8433" i="80"/>
  <c r="E8434" i="80"/>
  <c r="E8435" i="80"/>
  <c r="E8436" i="80"/>
  <c r="E8437" i="80"/>
  <c r="E8438" i="80"/>
  <c r="E8439" i="80"/>
  <c r="E8440" i="80"/>
  <c r="E8441" i="80"/>
  <c r="E8442" i="80"/>
  <c r="E8443" i="80"/>
  <c r="E8444" i="80"/>
  <c r="E8445" i="80"/>
  <c r="E8446" i="80"/>
  <c r="E8447" i="80"/>
  <c r="E8448" i="80"/>
  <c r="E8449" i="80"/>
  <c r="E8450" i="80"/>
  <c r="E8451" i="80"/>
  <c r="E8452" i="80"/>
  <c r="E8453" i="80"/>
  <c r="E8454" i="80"/>
  <c r="E8455" i="80"/>
  <c r="E8456" i="80"/>
  <c r="E8457" i="80"/>
  <c r="E8458" i="80"/>
  <c r="E8459" i="80"/>
  <c r="E8460" i="80"/>
  <c r="E8461" i="80"/>
  <c r="E8462" i="80"/>
  <c r="E8463" i="80"/>
  <c r="E8464" i="80"/>
  <c r="E8465" i="80"/>
  <c r="E8466" i="80"/>
  <c r="E8467" i="80"/>
  <c r="E8468" i="80"/>
  <c r="E8469" i="80"/>
  <c r="E8470" i="80"/>
  <c r="E8471" i="80"/>
  <c r="E8472" i="80"/>
  <c r="E8473" i="80"/>
  <c r="E8474" i="80"/>
  <c r="E8475" i="80"/>
  <c r="E8476" i="80"/>
  <c r="E8477" i="80"/>
  <c r="E8478" i="80"/>
  <c r="E8479" i="80"/>
  <c r="E8480" i="80"/>
  <c r="E8481" i="80"/>
  <c r="E8482" i="80"/>
  <c r="E8483" i="80"/>
  <c r="E8484" i="80"/>
  <c r="E8485" i="80"/>
  <c r="E8486" i="80"/>
  <c r="E8487" i="80"/>
  <c r="E8488" i="80"/>
  <c r="E8489" i="80"/>
  <c r="E8490" i="80"/>
  <c r="E8491" i="80"/>
  <c r="E8492" i="80"/>
  <c r="E8493" i="80"/>
  <c r="E8494" i="80"/>
  <c r="E8495" i="80"/>
  <c r="E8496" i="80"/>
  <c r="E8497" i="80"/>
  <c r="E8498" i="80"/>
  <c r="E8499" i="80"/>
  <c r="E8500" i="80"/>
  <c r="E8501" i="80"/>
  <c r="E8502" i="80"/>
  <c r="E8503" i="80"/>
  <c r="E8504" i="80"/>
  <c r="E8505" i="80"/>
  <c r="E8506" i="80"/>
  <c r="E8507" i="80"/>
  <c r="E8508" i="80"/>
  <c r="E8509" i="80"/>
  <c r="E8510" i="80"/>
  <c r="E8511" i="80"/>
  <c r="E8512" i="80"/>
  <c r="E8513" i="80"/>
  <c r="E8514" i="80"/>
  <c r="E8515" i="80"/>
  <c r="E8516" i="80"/>
  <c r="E8517" i="80"/>
  <c r="E8518" i="80"/>
  <c r="E8519" i="80"/>
  <c r="E8520" i="80"/>
  <c r="E8521" i="80"/>
  <c r="E8522" i="80"/>
  <c r="E8523" i="80"/>
  <c r="E8524" i="80"/>
  <c r="E8525" i="80"/>
  <c r="E8526" i="80"/>
  <c r="E8527" i="80"/>
  <c r="E8528" i="80"/>
  <c r="E8529" i="80"/>
  <c r="E8530" i="80"/>
  <c r="E8531" i="80"/>
  <c r="E8532" i="80"/>
  <c r="E8533" i="80"/>
  <c r="E8534" i="80"/>
  <c r="E8535" i="80"/>
  <c r="E8536" i="80"/>
  <c r="E8537" i="80"/>
  <c r="E8538" i="80"/>
  <c r="E8539" i="80"/>
  <c r="E8540" i="80"/>
  <c r="E8541" i="80"/>
  <c r="E8542" i="80"/>
  <c r="E8543" i="80"/>
  <c r="E8544" i="80"/>
  <c r="E8545" i="80"/>
  <c r="E8546" i="80"/>
  <c r="E8547" i="80"/>
  <c r="E8548" i="80"/>
  <c r="E8549" i="80"/>
  <c r="E8550" i="80"/>
  <c r="E8551" i="80"/>
  <c r="E8552" i="80"/>
  <c r="E8553" i="80"/>
  <c r="E8554" i="80"/>
  <c r="E8555" i="80"/>
  <c r="E8556" i="80"/>
  <c r="E8557" i="80"/>
  <c r="E8558" i="80"/>
  <c r="E8559" i="80"/>
  <c r="E8560" i="80"/>
  <c r="E8561" i="80"/>
  <c r="E8562" i="80"/>
  <c r="E8563" i="80"/>
  <c r="E8564" i="80"/>
  <c r="E8565" i="80"/>
  <c r="E8566" i="80"/>
  <c r="E8567" i="80"/>
  <c r="E8568" i="80"/>
  <c r="E8569" i="80"/>
  <c r="E8570" i="80"/>
  <c r="E8571" i="80"/>
  <c r="E8572" i="80"/>
  <c r="E8573" i="80"/>
  <c r="E8574" i="80"/>
  <c r="E8575" i="80"/>
  <c r="E8576" i="80"/>
  <c r="E8577" i="80"/>
  <c r="E8578" i="80"/>
  <c r="E8579" i="80"/>
  <c r="E8580" i="80"/>
  <c r="E8581" i="80"/>
  <c r="E8582" i="80"/>
  <c r="E8583" i="80"/>
  <c r="E8584" i="80"/>
  <c r="E8585" i="80"/>
  <c r="E8586" i="80"/>
  <c r="E8587" i="80"/>
  <c r="E8588" i="80"/>
  <c r="E8589" i="80"/>
  <c r="E8590" i="80"/>
  <c r="E8591" i="80"/>
  <c r="E8592" i="80"/>
  <c r="E8593" i="80"/>
  <c r="E8594" i="80"/>
  <c r="E8595" i="80"/>
  <c r="E8596" i="80"/>
  <c r="E8597" i="80"/>
  <c r="E8598" i="80"/>
  <c r="E8599" i="80"/>
  <c r="E8600" i="80"/>
  <c r="E8601" i="80"/>
  <c r="E8602" i="80"/>
  <c r="E8603" i="80"/>
  <c r="E8604" i="80"/>
  <c r="E8605" i="80"/>
  <c r="E8606" i="80"/>
  <c r="E8607" i="80"/>
  <c r="E8608" i="80"/>
  <c r="E8609" i="80"/>
  <c r="E8610" i="80"/>
  <c r="E8611" i="80"/>
  <c r="E8612" i="80"/>
  <c r="E8613" i="80"/>
  <c r="E8614" i="80"/>
  <c r="E8615" i="80"/>
  <c r="E8616" i="80"/>
  <c r="E8617" i="80"/>
  <c r="E8618" i="80"/>
  <c r="E8619" i="80"/>
  <c r="E8620" i="80"/>
  <c r="E8621" i="80"/>
  <c r="E8622" i="80"/>
  <c r="E8623" i="80"/>
  <c r="E8624" i="80"/>
  <c r="E8625" i="80"/>
  <c r="E8626" i="80"/>
  <c r="E8627" i="80"/>
  <c r="E8628" i="80"/>
  <c r="E8629" i="80"/>
  <c r="E8630" i="80"/>
  <c r="E8631" i="80"/>
  <c r="E8632" i="80"/>
  <c r="E8633" i="80"/>
  <c r="E8634" i="80"/>
  <c r="E8635" i="80"/>
  <c r="E8636" i="80"/>
  <c r="E8637" i="80"/>
  <c r="E8638" i="80"/>
  <c r="E8639" i="80"/>
  <c r="E8640" i="80"/>
  <c r="E8641" i="80"/>
  <c r="E8642" i="80"/>
  <c r="E8643" i="80"/>
  <c r="E8644" i="80"/>
  <c r="E8645" i="80"/>
  <c r="E8646" i="80"/>
  <c r="E8647" i="80"/>
  <c r="E8648" i="80"/>
  <c r="E8649" i="80"/>
  <c r="E8650" i="80"/>
  <c r="E8651" i="80"/>
  <c r="E8652" i="80"/>
  <c r="E8653" i="80"/>
  <c r="E8654" i="80"/>
  <c r="E8655" i="80"/>
  <c r="E8656" i="80"/>
  <c r="E8657" i="80"/>
  <c r="E8658" i="80"/>
  <c r="E8659" i="80"/>
  <c r="E8660" i="80"/>
  <c r="E8661" i="80"/>
  <c r="E8662" i="80"/>
  <c r="E8663" i="80"/>
  <c r="E8664" i="80"/>
  <c r="E8665" i="80"/>
  <c r="E8666" i="80"/>
  <c r="E8667" i="80"/>
  <c r="E8668" i="80"/>
  <c r="E8669" i="80"/>
  <c r="E8670" i="80"/>
  <c r="E8671" i="80"/>
  <c r="E8672" i="80"/>
  <c r="E8673" i="80"/>
  <c r="E8674" i="80"/>
  <c r="E8675" i="80"/>
  <c r="E8676" i="80"/>
  <c r="E8677" i="80"/>
  <c r="E8678" i="80"/>
  <c r="E8679" i="80"/>
  <c r="E8680" i="80"/>
  <c r="E8681" i="80"/>
  <c r="E8682" i="80"/>
  <c r="E8683" i="80"/>
  <c r="E8684" i="80"/>
  <c r="E8685" i="80"/>
  <c r="E8686" i="80"/>
  <c r="E8687" i="80"/>
  <c r="E8688" i="80"/>
  <c r="E8689" i="80"/>
  <c r="E8690" i="80"/>
  <c r="E8691" i="80"/>
  <c r="E8692" i="80"/>
  <c r="E8693" i="80"/>
  <c r="E8694" i="80"/>
  <c r="E8695" i="80"/>
  <c r="E8696" i="80"/>
  <c r="E8697" i="80"/>
  <c r="E8698" i="80"/>
  <c r="E8699" i="80"/>
  <c r="E8700" i="80"/>
  <c r="E8701" i="80"/>
  <c r="E8702" i="80"/>
  <c r="E8703" i="80"/>
  <c r="E8704" i="80"/>
  <c r="E8705" i="80"/>
  <c r="E8706" i="80"/>
  <c r="E8707" i="80"/>
  <c r="E8708" i="80"/>
  <c r="E8709" i="80"/>
  <c r="E8710" i="80"/>
  <c r="E8711" i="80"/>
  <c r="E8712" i="80"/>
  <c r="E8713" i="80"/>
  <c r="E8714" i="80"/>
  <c r="E8715" i="80"/>
  <c r="E8716" i="80"/>
  <c r="E8717" i="80"/>
  <c r="E8718" i="80"/>
  <c r="E8719" i="80"/>
  <c r="E8720" i="80"/>
  <c r="E8721" i="80"/>
  <c r="E8722" i="80"/>
  <c r="E8723" i="80"/>
  <c r="E8724" i="80"/>
  <c r="E8725" i="80"/>
  <c r="E8726" i="80"/>
  <c r="E8727" i="80"/>
  <c r="E8728" i="80"/>
  <c r="E8729" i="80"/>
  <c r="E8730" i="80"/>
  <c r="E8731" i="80"/>
  <c r="E8732" i="80"/>
  <c r="E8733" i="80"/>
  <c r="E8734" i="80"/>
  <c r="E8735" i="80"/>
  <c r="E8736" i="80"/>
  <c r="E8737" i="80"/>
  <c r="E8738" i="80"/>
  <c r="E8739" i="80"/>
  <c r="E8740" i="80"/>
  <c r="E8741" i="80"/>
  <c r="E8742" i="80"/>
  <c r="E8743" i="80"/>
  <c r="E8744" i="80"/>
  <c r="E8745" i="80"/>
  <c r="E8746" i="80"/>
  <c r="E8747" i="80"/>
  <c r="E8748" i="80"/>
  <c r="E8749" i="80"/>
  <c r="E8750" i="80"/>
  <c r="E8751" i="80"/>
  <c r="E8752" i="80"/>
  <c r="E8753" i="80"/>
  <c r="E8754" i="80"/>
  <c r="E8755" i="80"/>
  <c r="E8756" i="80"/>
  <c r="E8757" i="80"/>
  <c r="E8758" i="80"/>
  <c r="E8759" i="80"/>
  <c r="E8760" i="80"/>
  <c r="E8761" i="80"/>
  <c r="E8762" i="80"/>
  <c r="E8763" i="80"/>
  <c r="E8764" i="80"/>
  <c r="E8765" i="80"/>
  <c r="E8766" i="80"/>
  <c r="E8767" i="80"/>
  <c r="E8768" i="80"/>
  <c r="E8769" i="80"/>
  <c r="E8770" i="80"/>
  <c r="E8771" i="80"/>
  <c r="E8772" i="80"/>
  <c r="E8773" i="80"/>
  <c r="E8774" i="80"/>
  <c r="E8775" i="80"/>
  <c r="E8776" i="80"/>
  <c r="E8777" i="80"/>
  <c r="E8778" i="80"/>
  <c r="E8779" i="80"/>
  <c r="E8780" i="80"/>
  <c r="E8781" i="80"/>
  <c r="E8782" i="80"/>
  <c r="E8783" i="80"/>
  <c r="E8784" i="80"/>
  <c r="E8785" i="80"/>
  <c r="E8786" i="80"/>
  <c r="E8787" i="80"/>
  <c r="E8788" i="80"/>
  <c r="E8789" i="80"/>
  <c r="E8790" i="80"/>
  <c r="E8791" i="80"/>
  <c r="E8792" i="80"/>
  <c r="E8793" i="80"/>
  <c r="E8794" i="80"/>
  <c r="E8795" i="80"/>
  <c r="E8796" i="80"/>
  <c r="E8797" i="80"/>
  <c r="E8798" i="80"/>
  <c r="E8799" i="80"/>
  <c r="E8800" i="80"/>
  <c r="E8801" i="80"/>
  <c r="E8802" i="80"/>
  <c r="E8803" i="80"/>
  <c r="E8804" i="80"/>
  <c r="E8805" i="80"/>
  <c r="E8806" i="80"/>
  <c r="E8807" i="80"/>
  <c r="E8808" i="80"/>
  <c r="E8809" i="80"/>
  <c r="E8810" i="80"/>
  <c r="E8811" i="80"/>
  <c r="E8812" i="80"/>
  <c r="E8813" i="80"/>
  <c r="E8814" i="80"/>
  <c r="E8815" i="80"/>
  <c r="E8816" i="80"/>
  <c r="E8817" i="80"/>
  <c r="E8818" i="80"/>
  <c r="E8819" i="80"/>
  <c r="E8820" i="80"/>
  <c r="E8821" i="80"/>
  <c r="E8822" i="80"/>
  <c r="E8823" i="80"/>
  <c r="E8824" i="80"/>
  <c r="E8825" i="80"/>
  <c r="E8826" i="80"/>
  <c r="E8827" i="80"/>
  <c r="E8828" i="80"/>
  <c r="E8829" i="80"/>
  <c r="E8830" i="80"/>
  <c r="E8831" i="80"/>
  <c r="E8832" i="80"/>
  <c r="E8833" i="80"/>
  <c r="E8834" i="80"/>
  <c r="E8835" i="80"/>
  <c r="E8836" i="80"/>
  <c r="E8837" i="80"/>
  <c r="E8838" i="80"/>
  <c r="E8839" i="80"/>
  <c r="E8840" i="80"/>
  <c r="E8841" i="80"/>
  <c r="E8842" i="80"/>
  <c r="E8843" i="80"/>
  <c r="E8844" i="80"/>
  <c r="E8845" i="80"/>
  <c r="E8846" i="80"/>
  <c r="E8847" i="80"/>
  <c r="E8848" i="80"/>
  <c r="E8849" i="80"/>
  <c r="E8850" i="80"/>
  <c r="E8851" i="80"/>
  <c r="E8852" i="80"/>
  <c r="E8853" i="80"/>
  <c r="E8854" i="80"/>
  <c r="E8855" i="80"/>
  <c r="E8856" i="80"/>
  <c r="E8857" i="80"/>
  <c r="E8858" i="80"/>
  <c r="E8859" i="80"/>
  <c r="E8860" i="80"/>
  <c r="E8861" i="80"/>
  <c r="E8862" i="80"/>
  <c r="E8863" i="80"/>
  <c r="E8864" i="80"/>
  <c r="E8865" i="80"/>
  <c r="E8866" i="80"/>
  <c r="E8867" i="80"/>
  <c r="E8868" i="80"/>
  <c r="E8869" i="80"/>
  <c r="E8870" i="80"/>
  <c r="E8871" i="80"/>
  <c r="E8872" i="80"/>
  <c r="E8873" i="80"/>
  <c r="E8874" i="80"/>
  <c r="E8875" i="80"/>
  <c r="E8876" i="80"/>
  <c r="E8877" i="80"/>
  <c r="E8878" i="80"/>
  <c r="E8879" i="80"/>
  <c r="E8880" i="80"/>
  <c r="E8881" i="80"/>
  <c r="E8882" i="80"/>
  <c r="E8883" i="80"/>
  <c r="E8884" i="80"/>
  <c r="E8885" i="80"/>
  <c r="E8886" i="80"/>
  <c r="E8887" i="80"/>
  <c r="E8888" i="80"/>
  <c r="E8889" i="80"/>
  <c r="E8890" i="80"/>
  <c r="E8891" i="80"/>
  <c r="E8892" i="80"/>
  <c r="E8893" i="80"/>
  <c r="E8894" i="80"/>
  <c r="E8895" i="80"/>
  <c r="E8896" i="80"/>
  <c r="E8897" i="80"/>
  <c r="E8898" i="80"/>
  <c r="E8899" i="80"/>
  <c r="E8900" i="80"/>
  <c r="E8901" i="80"/>
  <c r="E8902" i="80"/>
  <c r="E8903" i="80"/>
  <c r="E8904" i="80"/>
  <c r="E8905" i="80"/>
  <c r="E8906" i="80"/>
  <c r="E8907" i="80"/>
  <c r="E8908" i="80"/>
  <c r="E8909" i="80"/>
  <c r="E8910" i="80"/>
  <c r="E8911" i="80"/>
  <c r="E8912" i="80"/>
  <c r="E8913" i="80"/>
  <c r="E8914" i="80"/>
  <c r="E8915" i="80"/>
  <c r="E8916" i="80"/>
  <c r="E8917" i="80"/>
  <c r="E8918" i="80"/>
  <c r="E8919" i="80"/>
  <c r="E8920" i="80"/>
  <c r="E8921" i="80"/>
  <c r="E8922" i="80"/>
  <c r="E8923" i="80"/>
  <c r="E8924" i="80"/>
  <c r="E8925" i="80"/>
  <c r="E8926" i="80"/>
  <c r="E8927" i="80"/>
  <c r="E8928" i="80"/>
  <c r="E8929" i="80"/>
  <c r="E8930" i="80"/>
  <c r="E8931" i="80"/>
  <c r="E8932" i="80"/>
  <c r="E8933" i="80"/>
  <c r="E8934" i="80"/>
  <c r="E8935" i="80"/>
  <c r="E8936" i="80"/>
  <c r="E8937" i="80"/>
  <c r="E8938" i="80"/>
  <c r="E8939" i="80"/>
  <c r="E8940" i="80"/>
  <c r="E8941" i="80"/>
  <c r="E8942" i="80"/>
  <c r="E8943" i="80"/>
  <c r="E8944" i="80"/>
  <c r="E8945" i="80"/>
  <c r="E8946" i="80"/>
  <c r="E8947" i="80"/>
  <c r="E8948" i="80"/>
  <c r="E8949" i="80"/>
  <c r="E8950" i="80"/>
  <c r="E8951" i="80"/>
  <c r="E8952" i="80"/>
  <c r="E8953" i="80"/>
  <c r="E8954" i="80"/>
  <c r="E8955" i="80"/>
  <c r="E8956" i="80"/>
  <c r="E8957" i="80"/>
  <c r="E8958" i="80"/>
  <c r="E8959" i="80"/>
  <c r="E8960" i="80"/>
  <c r="E8961" i="80"/>
  <c r="E8962" i="80"/>
  <c r="E8963" i="80"/>
  <c r="E8964" i="80"/>
  <c r="E8965" i="80"/>
  <c r="E8966" i="80"/>
  <c r="E8967" i="80"/>
  <c r="E8968" i="80"/>
  <c r="E8969" i="80"/>
  <c r="E8970" i="80"/>
  <c r="E8971" i="80"/>
  <c r="E8972" i="80"/>
  <c r="E8973" i="80"/>
  <c r="E8974" i="80"/>
  <c r="E8975" i="80"/>
  <c r="E8976" i="80"/>
  <c r="E8977" i="80"/>
  <c r="E8978" i="80"/>
  <c r="E8979" i="80"/>
  <c r="E8980" i="80"/>
  <c r="E8981" i="80"/>
  <c r="E8982" i="80"/>
  <c r="E8983" i="80"/>
  <c r="E8984" i="80"/>
  <c r="E8985" i="80"/>
  <c r="E8986" i="80"/>
  <c r="E8987" i="80"/>
  <c r="E8988" i="80"/>
  <c r="E8989" i="80"/>
  <c r="E8990" i="80"/>
  <c r="E8991" i="80"/>
  <c r="E8992" i="80"/>
  <c r="E8993" i="80"/>
  <c r="E8994" i="80"/>
  <c r="E8995" i="80"/>
  <c r="E8996" i="80"/>
  <c r="E8997" i="80"/>
  <c r="E8998" i="80"/>
  <c r="E8999" i="80"/>
  <c r="E9000" i="80"/>
  <c r="M8032" i="80"/>
  <c r="M8033" i="80"/>
  <c r="M8034" i="80"/>
  <c r="M8035" i="80"/>
  <c r="M8036" i="80"/>
  <c r="M8037" i="80"/>
  <c r="M8038" i="80"/>
  <c r="M8039" i="80"/>
  <c r="M8040" i="80"/>
  <c r="M8041" i="80"/>
  <c r="M8042" i="80"/>
  <c r="M8043" i="80"/>
  <c r="M8044" i="80"/>
  <c r="M8045" i="80"/>
  <c r="M8046" i="80"/>
  <c r="M8047" i="80"/>
  <c r="M8048" i="80"/>
  <c r="M8049" i="80"/>
  <c r="M8050" i="80"/>
  <c r="M8051" i="80"/>
  <c r="M8052" i="80"/>
  <c r="M8053" i="80"/>
  <c r="M8054" i="80"/>
  <c r="M8055" i="80"/>
  <c r="M8056" i="80"/>
  <c r="M8057" i="80"/>
  <c r="M8058" i="80"/>
  <c r="M8059" i="80"/>
  <c r="M8060" i="80"/>
  <c r="M8061" i="80"/>
  <c r="M8062" i="80"/>
  <c r="M8063" i="80"/>
  <c r="M8064" i="80"/>
  <c r="M8065" i="80"/>
  <c r="M8066" i="80"/>
  <c r="M8067" i="80"/>
  <c r="M8068" i="80"/>
  <c r="M8069" i="80"/>
  <c r="M8070" i="80"/>
  <c r="M8071" i="80"/>
  <c r="M8072" i="80"/>
  <c r="M8073" i="80"/>
  <c r="M8074" i="80"/>
  <c r="M8075" i="80"/>
  <c r="M8076" i="80"/>
  <c r="M8077" i="80"/>
  <c r="M8078" i="80"/>
  <c r="M8079" i="80"/>
  <c r="M8080" i="80"/>
  <c r="M8081" i="80"/>
  <c r="M8082" i="80"/>
  <c r="M8083" i="80"/>
  <c r="M8084" i="80"/>
  <c r="M8085" i="80"/>
  <c r="M8086" i="80"/>
  <c r="M8087" i="80"/>
  <c r="M8088" i="80"/>
  <c r="M8089" i="80"/>
  <c r="M8090" i="80"/>
  <c r="M8091" i="80"/>
  <c r="M8092" i="80"/>
  <c r="M8093" i="80"/>
  <c r="M8094" i="80"/>
  <c r="M8095" i="80"/>
  <c r="M8096" i="80"/>
  <c r="M8097" i="80"/>
  <c r="M8098" i="80"/>
  <c r="M8099" i="80"/>
  <c r="M8100" i="80"/>
  <c r="M8101" i="80"/>
  <c r="M8102" i="80"/>
  <c r="M8103" i="80"/>
  <c r="M8104" i="80"/>
  <c r="M8105" i="80"/>
  <c r="M8106" i="80"/>
  <c r="M8107" i="80"/>
  <c r="M8108" i="80"/>
  <c r="M8109" i="80"/>
  <c r="M8110" i="80"/>
  <c r="M8111" i="80"/>
  <c r="M8112" i="80"/>
  <c r="M8113" i="80"/>
  <c r="M8114" i="80"/>
  <c r="M8115" i="80"/>
  <c r="M8116" i="80"/>
  <c r="M8117" i="80"/>
  <c r="M8118" i="80"/>
  <c r="M8119" i="80"/>
  <c r="M8120" i="80"/>
  <c r="M8121" i="80"/>
  <c r="M8122" i="80"/>
  <c r="M8123" i="80"/>
  <c r="M8124" i="80"/>
  <c r="M8125" i="80"/>
  <c r="M8126" i="80"/>
  <c r="M8127" i="80"/>
  <c r="M8128" i="80"/>
  <c r="M8129" i="80"/>
  <c r="M8130" i="80"/>
  <c r="M8131" i="80"/>
  <c r="M8132" i="80"/>
  <c r="M8133" i="80"/>
  <c r="M8134" i="80"/>
  <c r="M8135" i="80"/>
  <c r="M8136" i="80"/>
  <c r="M8137" i="80"/>
  <c r="M8138" i="80"/>
  <c r="M8139" i="80"/>
  <c r="M8140" i="80"/>
  <c r="M8141" i="80"/>
  <c r="M8142" i="80"/>
  <c r="M8143" i="80"/>
  <c r="M8144" i="80"/>
  <c r="M8145" i="80"/>
  <c r="M8146" i="80"/>
  <c r="M8147" i="80"/>
  <c r="M8148" i="80"/>
  <c r="M8149" i="80"/>
  <c r="M8150" i="80"/>
  <c r="M8151" i="80"/>
  <c r="M8152" i="80"/>
  <c r="M8153" i="80"/>
  <c r="M8154" i="80"/>
  <c r="M8155" i="80"/>
  <c r="M8156" i="80"/>
  <c r="M8157" i="80"/>
  <c r="M8158" i="80"/>
  <c r="M8159" i="80"/>
  <c r="M8160" i="80"/>
  <c r="M8161" i="80"/>
  <c r="M8162" i="80"/>
  <c r="M8163" i="80"/>
  <c r="M8164" i="80"/>
  <c r="M8165" i="80"/>
  <c r="M8166" i="80"/>
  <c r="M8167" i="80"/>
  <c r="M8168" i="80"/>
  <c r="M8169" i="80"/>
  <c r="M8170" i="80"/>
  <c r="M8171" i="80"/>
  <c r="M8172" i="80"/>
  <c r="M8173" i="80"/>
  <c r="M8174" i="80"/>
  <c r="M8175" i="80"/>
  <c r="M8176" i="80"/>
  <c r="M8177" i="80"/>
  <c r="M8178" i="80"/>
  <c r="M8179" i="80"/>
  <c r="M8180" i="80"/>
  <c r="M8181" i="80"/>
  <c r="M8182" i="80"/>
  <c r="M8183" i="80"/>
  <c r="M8184" i="80"/>
  <c r="M8185" i="80"/>
  <c r="M8186" i="80"/>
  <c r="M8187" i="80"/>
  <c r="M8188" i="80"/>
  <c r="M8189" i="80"/>
  <c r="M8190" i="80"/>
  <c r="M8191" i="80"/>
  <c r="M8192" i="80"/>
  <c r="M8193" i="80"/>
  <c r="M8194" i="80"/>
  <c r="M8195" i="80"/>
  <c r="M8196" i="80"/>
  <c r="M8197" i="80"/>
  <c r="M8198" i="80"/>
  <c r="M8199" i="80"/>
  <c r="M8200" i="80"/>
  <c r="M8201" i="80"/>
  <c r="M8202" i="80"/>
  <c r="M8203" i="80"/>
  <c r="M8204" i="80"/>
  <c r="M8205" i="80"/>
  <c r="M8206" i="80"/>
  <c r="M8207" i="80"/>
  <c r="M8208" i="80"/>
  <c r="M8209" i="80"/>
  <c r="M8210" i="80"/>
  <c r="M8211" i="80"/>
  <c r="M8212" i="80"/>
  <c r="M8213" i="80"/>
  <c r="M8214" i="80"/>
  <c r="M8215" i="80"/>
  <c r="M8216" i="80"/>
  <c r="M8217" i="80"/>
  <c r="M8218" i="80"/>
  <c r="M8219" i="80"/>
  <c r="M8220" i="80"/>
  <c r="M8221" i="80"/>
  <c r="M8222" i="80"/>
  <c r="M8223" i="80"/>
  <c r="M8224" i="80"/>
  <c r="M8225" i="80"/>
  <c r="M8226" i="80"/>
  <c r="M8227" i="80"/>
  <c r="M8228" i="80"/>
  <c r="M8229" i="80"/>
  <c r="M8230" i="80"/>
  <c r="M8231" i="80"/>
  <c r="M8232" i="80"/>
  <c r="M8233" i="80"/>
  <c r="M8234" i="80"/>
  <c r="M8235" i="80"/>
  <c r="M8236" i="80"/>
  <c r="M8237" i="80"/>
  <c r="M8238" i="80"/>
  <c r="M8239" i="80"/>
  <c r="M8240" i="80"/>
  <c r="M8241" i="80"/>
  <c r="M8242" i="80"/>
  <c r="M8243" i="80"/>
  <c r="M8244" i="80"/>
  <c r="M8245" i="80"/>
  <c r="M8246" i="80"/>
  <c r="M8247" i="80"/>
  <c r="M8248" i="80"/>
  <c r="M8249" i="80"/>
  <c r="M8250" i="80"/>
  <c r="M8251" i="80"/>
  <c r="M8252" i="80"/>
  <c r="M8253" i="80"/>
  <c r="M8254" i="80"/>
  <c r="M8255" i="80"/>
  <c r="M8256" i="80"/>
  <c r="M8257" i="80"/>
  <c r="M8258" i="80"/>
  <c r="M8259" i="80"/>
  <c r="M8260" i="80"/>
  <c r="M8261" i="80"/>
  <c r="M8262" i="80"/>
  <c r="M8263" i="80"/>
  <c r="M8264" i="80"/>
  <c r="M8265" i="80"/>
  <c r="M8266" i="80"/>
  <c r="M8267" i="80"/>
  <c r="M8268" i="80"/>
  <c r="M8269" i="80"/>
  <c r="M8270" i="80"/>
  <c r="M8271" i="80"/>
  <c r="M8272" i="80"/>
  <c r="M8273" i="80"/>
  <c r="M8274" i="80"/>
  <c r="M8275" i="80"/>
  <c r="M8276" i="80"/>
  <c r="M8277" i="80"/>
  <c r="M8278" i="80"/>
  <c r="M8279" i="80"/>
  <c r="M8280" i="80"/>
  <c r="M8281" i="80"/>
  <c r="M8282" i="80"/>
  <c r="M8283" i="80"/>
  <c r="M8284" i="80"/>
  <c r="M8285" i="80"/>
  <c r="M8286" i="80"/>
  <c r="M8287" i="80"/>
  <c r="M8288" i="80"/>
  <c r="M8289" i="80"/>
  <c r="M8290" i="80"/>
  <c r="M8291" i="80"/>
  <c r="M8292" i="80"/>
  <c r="M8293" i="80"/>
  <c r="M8294" i="80"/>
  <c r="M8295" i="80"/>
  <c r="M8296" i="80"/>
  <c r="M8297" i="80"/>
  <c r="M8298" i="80"/>
  <c r="M8299" i="80"/>
  <c r="M8300" i="80"/>
  <c r="M8301" i="80"/>
  <c r="M8302" i="80"/>
  <c r="M8303" i="80"/>
  <c r="M8304" i="80"/>
  <c r="M8305" i="80"/>
  <c r="M8306" i="80"/>
  <c r="M8307" i="80"/>
  <c r="M8308" i="80"/>
  <c r="M8309" i="80"/>
  <c r="M8310" i="80"/>
  <c r="M8311" i="80"/>
  <c r="M8312" i="80"/>
  <c r="M8313" i="80"/>
  <c r="M8314" i="80"/>
  <c r="M8315" i="80"/>
  <c r="M8316" i="80"/>
  <c r="M8317" i="80"/>
  <c r="M8318" i="80"/>
  <c r="M8319" i="80"/>
  <c r="M8320" i="80"/>
  <c r="M8321" i="80"/>
  <c r="M8322" i="80"/>
  <c r="M8323" i="80"/>
  <c r="M8324" i="80"/>
  <c r="M8325" i="80"/>
  <c r="M8326" i="80"/>
  <c r="M8327" i="80"/>
  <c r="M8328" i="80"/>
  <c r="M8329" i="80"/>
  <c r="M8330" i="80"/>
  <c r="M8331" i="80"/>
  <c r="M8332" i="80"/>
  <c r="M8333" i="80"/>
  <c r="M8334" i="80"/>
  <c r="M8335" i="80"/>
  <c r="M8336" i="80"/>
  <c r="M8337" i="80"/>
  <c r="M8338" i="80"/>
  <c r="M8339" i="80"/>
  <c r="M8340" i="80"/>
  <c r="M8341" i="80"/>
  <c r="M8342" i="80"/>
  <c r="M8343" i="80"/>
  <c r="M8344" i="80"/>
  <c r="M8345" i="80"/>
  <c r="M8346" i="80"/>
  <c r="M8347" i="80"/>
  <c r="M8348" i="80"/>
  <c r="M8349" i="80"/>
  <c r="M8350" i="80"/>
  <c r="M8351" i="80"/>
  <c r="M8352" i="80"/>
  <c r="M8353" i="80"/>
  <c r="M8354" i="80"/>
  <c r="M8355" i="80"/>
  <c r="M8356" i="80"/>
  <c r="M8357" i="80"/>
  <c r="M8358" i="80"/>
  <c r="M8359" i="80"/>
  <c r="M8360" i="80"/>
  <c r="M8361" i="80"/>
  <c r="M8362" i="80"/>
  <c r="M8363" i="80"/>
  <c r="M8364" i="80"/>
  <c r="M8365" i="80"/>
  <c r="M8366" i="80"/>
  <c r="M8367" i="80"/>
  <c r="M8368" i="80"/>
  <c r="M8369" i="80"/>
  <c r="M8370" i="80"/>
  <c r="M8371" i="80"/>
  <c r="M8372" i="80"/>
  <c r="M8373" i="80"/>
  <c r="M8374" i="80"/>
  <c r="M8375" i="80"/>
  <c r="M8376" i="80"/>
  <c r="M8377" i="80"/>
  <c r="M8378" i="80"/>
  <c r="M8379" i="80"/>
  <c r="M8380" i="80"/>
  <c r="M8381" i="80"/>
  <c r="M8382" i="80"/>
  <c r="M8383" i="80"/>
  <c r="M8384" i="80"/>
  <c r="M8385" i="80"/>
  <c r="M8386" i="80"/>
  <c r="M8387" i="80"/>
  <c r="M8388" i="80"/>
  <c r="M8389" i="80"/>
  <c r="M8390" i="80"/>
  <c r="M8391" i="80"/>
  <c r="M8392" i="80"/>
  <c r="M8393" i="80"/>
  <c r="M8394" i="80"/>
  <c r="M8395" i="80"/>
  <c r="M8396" i="80"/>
  <c r="M8397" i="80"/>
  <c r="M8398" i="80"/>
  <c r="M8399" i="80"/>
  <c r="M8400" i="80"/>
  <c r="M8401" i="80"/>
  <c r="M8402" i="80"/>
  <c r="M8403" i="80"/>
  <c r="M8404" i="80"/>
  <c r="M8405" i="80"/>
  <c r="M8406" i="80"/>
  <c r="M8407" i="80"/>
  <c r="M8408" i="80"/>
  <c r="M8409" i="80"/>
  <c r="M8410" i="80"/>
  <c r="M8411" i="80"/>
  <c r="M8412" i="80"/>
  <c r="M8413" i="80"/>
  <c r="M8414" i="80"/>
  <c r="M8415" i="80"/>
  <c r="M8416" i="80"/>
  <c r="M8417" i="80"/>
  <c r="M8418" i="80"/>
  <c r="M8419" i="80"/>
  <c r="M8420" i="80"/>
  <c r="M8421" i="80"/>
  <c r="M8422" i="80"/>
  <c r="M8423" i="80"/>
  <c r="M8424" i="80"/>
  <c r="M8425" i="80"/>
  <c r="M8426" i="80"/>
  <c r="M8427" i="80"/>
  <c r="M8428" i="80"/>
  <c r="M8429" i="80"/>
  <c r="M8430" i="80"/>
  <c r="M8431" i="80"/>
  <c r="M8432" i="80"/>
  <c r="M8433" i="80"/>
  <c r="M8434" i="80"/>
  <c r="M8435" i="80"/>
  <c r="M8436" i="80"/>
  <c r="M8437" i="80"/>
  <c r="M8438" i="80"/>
  <c r="M8439" i="80"/>
  <c r="M8440" i="80"/>
  <c r="M8441" i="80"/>
  <c r="M8442" i="80"/>
  <c r="M8443" i="80"/>
  <c r="M8444" i="80"/>
  <c r="M8445" i="80"/>
  <c r="M8446" i="80"/>
  <c r="M8447" i="80"/>
  <c r="M8448" i="80"/>
  <c r="M8449" i="80"/>
  <c r="M8450" i="80"/>
  <c r="M8451" i="80"/>
  <c r="M8452" i="80"/>
  <c r="M8453" i="80"/>
  <c r="M8454" i="80"/>
  <c r="M8455" i="80"/>
  <c r="M8456" i="80"/>
  <c r="M8457" i="80"/>
  <c r="M8458" i="80"/>
  <c r="M8459" i="80"/>
  <c r="M8460" i="80"/>
  <c r="M8461" i="80"/>
  <c r="M8462" i="80"/>
  <c r="M8463" i="80"/>
  <c r="M8464" i="80"/>
  <c r="M8465" i="80"/>
  <c r="M8466" i="80"/>
  <c r="M8467" i="80"/>
  <c r="M8468" i="80"/>
  <c r="M8469" i="80"/>
  <c r="M8470" i="80"/>
  <c r="M8471" i="80"/>
  <c r="M8472" i="80"/>
  <c r="M8473" i="80"/>
  <c r="M8474" i="80"/>
  <c r="M8475" i="80"/>
  <c r="M8476" i="80"/>
  <c r="M8477" i="80"/>
  <c r="M8478" i="80"/>
  <c r="M8479" i="80"/>
  <c r="M8480" i="80"/>
  <c r="M8481" i="80"/>
  <c r="M8482" i="80"/>
  <c r="M8483" i="80"/>
  <c r="M8484" i="80"/>
  <c r="M8485" i="80"/>
  <c r="M8486" i="80"/>
  <c r="M8487" i="80"/>
  <c r="M8488" i="80"/>
  <c r="M8489" i="80"/>
  <c r="M8490" i="80"/>
  <c r="M8491" i="80"/>
  <c r="M8492" i="80"/>
  <c r="M8493" i="80"/>
  <c r="M8494" i="80"/>
  <c r="M8495" i="80"/>
  <c r="M8496" i="80"/>
  <c r="M8497" i="80"/>
  <c r="M8498" i="80"/>
  <c r="M8499" i="80"/>
  <c r="M8500" i="80"/>
  <c r="M8501" i="80"/>
  <c r="M8502" i="80"/>
  <c r="M8503" i="80"/>
  <c r="M8504" i="80"/>
  <c r="M8505" i="80"/>
  <c r="M8506" i="80"/>
  <c r="M8507" i="80"/>
  <c r="M8508" i="80"/>
  <c r="M8509" i="80"/>
  <c r="M8510" i="80"/>
  <c r="M8511" i="80"/>
  <c r="M8512" i="80"/>
  <c r="M8513" i="80"/>
  <c r="M8514" i="80"/>
  <c r="M8515" i="80"/>
  <c r="M8516" i="80"/>
  <c r="M8517" i="80"/>
  <c r="M8518" i="80"/>
  <c r="M8519" i="80"/>
  <c r="M8520" i="80"/>
  <c r="M8521" i="80"/>
  <c r="M8522" i="80"/>
  <c r="M8523" i="80"/>
  <c r="M8524" i="80"/>
  <c r="M8525" i="80"/>
  <c r="M8526" i="80"/>
  <c r="M8527" i="80"/>
  <c r="M8528" i="80"/>
  <c r="M8529" i="80"/>
  <c r="M8530" i="80"/>
  <c r="M8531" i="80"/>
  <c r="M8532" i="80"/>
  <c r="M8533" i="80"/>
  <c r="M8534" i="80"/>
  <c r="M8535" i="80"/>
  <c r="M8536" i="80"/>
  <c r="M8537" i="80"/>
  <c r="M8538" i="80"/>
  <c r="M8539" i="80"/>
  <c r="M8540" i="80"/>
  <c r="M8541" i="80"/>
  <c r="M8542" i="80"/>
  <c r="M8543" i="80"/>
  <c r="M8544" i="80"/>
  <c r="M8545" i="80"/>
  <c r="M8546" i="80"/>
  <c r="M8547" i="80"/>
  <c r="M8548" i="80"/>
  <c r="M8549" i="80"/>
  <c r="M8550" i="80"/>
  <c r="M8551" i="80"/>
  <c r="M8552" i="80"/>
  <c r="M8553" i="80"/>
  <c r="M8554" i="80"/>
  <c r="M8555" i="80"/>
  <c r="M8556" i="80"/>
  <c r="M8557" i="80"/>
  <c r="M8558" i="80"/>
  <c r="M8559" i="80"/>
  <c r="M8560" i="80"/>
  <c r="M8561" i="80"/>
  <c r="M8562" i="80"/>
  <c r="M8563" i="80"/>
  <c r="M8564" i="80"/>
  <c r="M8565" i="80"/>
  <c r="M8566" i="80"/>
  <c r="M8567" i="80"/>
  <c r="M8568" i="80"/>
  <c r="M8569" i="80"/>
  <c r="M8570" i="80"/>
  <c r="M8571" i="80"/>
  <c r="M8572" i="80"/>
  <c r="M8573" i="80"/>
  <c r="M8574" i="80"/>
  <c r="M8575" i="80"/>
  <c r="M8576" i="80"/>
  <c r="M8577" i="80"/>
  <c r="M8578" i="80"/>
  <c r="M8579" i="80"/>
  <c r="M8580" i="80"/>
  <c r="M8581" i="80"/>
  <c r="M8582" i="80"/>
  <c r="M8583" i="80"/>
  <c r="M8584" i="80"/>
  <c r="M8585" i="80"/>
  <c r="M8586" i="80"/>
  <c r="M8587" i="80"/>
  <c r="M8588" i="80"/>
  <c r="M8589" i="80"/>
  <c r="M8590" i="80"/>
  <c r="M8591" i="80"/>
  <c r="M8592" i="80"/>
  <c r="M8593" i="80"/>
  <c r="M8594" i="80"/>
  <c r="M8595" i="80"/>
  <c r="M8596" i="80"/>
  <c r="M8597" i="80"/>
  <c r="M8598" i="80"/>
  <c r="M8599" i="80"/>
  <c r="M8600" i="80"/>
  <c r="M8601" i="80"/>
  <c r="M8602" i="80"/>
  <c r="M8603" i="80"/>
  <c r="M8604" i="80"/>
  <c r="M8605" i="80"/>
  <c r="M8606" i="80"/>
  <c r="M8607" i="80"/>
  <c r="M8608" i="80"/>
  <c r="M8609" i="80"/>
  <c r="M8610" i="80"/>
  <c r="M8611" i="80"/>
  <c r="M8612" i="80"/>
  <c r="M8613" i="80"/>
  <c r="M8614" i="80"/>
  <c r="M8615" i="80"/>
  <c r="M8616" i="80"/>
  <c r="M8617" i="80"/>
  <c r="M8618" i="80"/>
  <c r="M8619" i="80"/>
  <c r="M8620" i="80"/>
  <c r="M8621" i="80"/>
  <c r="M8622" i="80"/>
  <c r="M8623" i="80"/>
  <c r="M8624" i="80"/>
  <c r="M8625" i="80"/>
  <c r="M8626" i="80"/>
  <c r="M8627" i="80"/>
  <c r="M8628" i="80"/>
  <c r="M8629" i="80"/>
  <c r="M8630" i="80"/>
  <c r="M8631" i="80"/>
  <c r="M8632" i="80"/>
  <c r="M8633" i="80"/>
  <c r="M8634" i="80"/>
  <c r="M8635" i="80"/>
  <c r="M8636" i="80"/>
  <c r="M8637" i="80"/>
  <c r="M8638" i="80"/>
  <c r="M8639" i="80"/>
  <c r="M8640" i="80"/>
  <c r="M8641" i="80"/>
  <c r="M8642" i="80"/>
  <c r="M8643" i="80"/>
  <c r="M8644" i="80"/>
  <c r="M8645" i="80"/>
  <c r="M8646" i="80"/>
  <c r="M8647" i="80"/>
  <c r="M8648" i="80"/>
  <c r="M8649" i="80"/>
  <c r="M8650" i="80"/>
  <c r="M8651" i="80"/>
  <c r="M8652" i="80"/>
  <c r="M8653" i="80"/>
  <c r="M8654" i="80"/>
  <c r="M8655" i="80"/>
  <c r="M8656" i="80"/>
  <c r="M8657" i="80"/>
  <c r="M8658" i="80"/>
  <c r="M8659" i="80"/>
  <c r="M8660" i="80"/>
  <c r="M8661" i="80"/>
  <c r="M8662" i="80"/>
  <c r="M8663" i="80"/>
  <c r="M8664" i="80"/>
  <c r="M8665" i="80"/>
  <c r="M8666" i="80"/>
  <c r="M8667" i="80"/>
  <c r="M8668" i="80"/>
  <c r="M8669" i="80"/>
  <c r="M8670" i="80"/>
  <c r="M8671" i="80"/>
  <c r="M8672" i="80"/>
  <c r="M8673" i="80"/>
  <c r="M8674" i="80"/>
  <c r="M8675" i="80"/>
  <c r="M8676" i="80"/>
  <c r="M8677" i="80"/>
  <c r="M8678" i="80"/>
  <c r="M8679" i="80"/>
  <c r="M8680" i="80"/>
  <c r="M8681" i="80"/>
  <c r="M8682" i="80"/>
  <c r="M8683" i="80"/>
  <c r="M8684" i="80"/>
  <c r="M8685" i="80"/>
  <c r="M8686" i="80"/>
  <c r="M8687" i="80"/>
  <c r="M8688" i="80"/>
  <c r="M8689" i="80"/>
  <c r="M8690" i="80"/>
  <c r="M8691" i="80"/>
  <c r="M8692" i="80"/>
  <c r="M8693" i="80"/>
  <c r="M8694" i="80"/>
  <c r="M8695" i="80"/>
  <c r="M8696" i="80"/>
  <c r="M8697" i="80"/>
  <c r="M8698" i="80"/>
  <c r="M8699" i="80"/>
  <c r="M8700" i="80"/>
  <c r="M8701" i="80"/>
  <c r="M8702" i="80"/>
  <c r="M8703" i="80"/>
  <c r="M8704" i="80"/>
  <c r="M8705" i="80"/>
  <c r="M8706" i="80"/>
  <c r="M8707" i="80"/>
  <c r="M8708" i="80"/>
  <c r="M8709" i="80"/>
  <c r="M8710" i="80"/>
  <c r="M8711" i="80"/>
  <c r="M8712" i="80"/>
  <c r="M8713" i="80"/>
  <c r="M8714" i="80"/>
  <c r="M8715" i="80"/>
  <c r="M8716" i="80"/>
  <c r="M8717" i="80"/>
  <c r="M8718" i="80"/>
  <c r="M8719" i="80"/>
  <c r="M8720" i="80"/>
  <c r="M8721" i="80"/>
  <c r="M8722" i="80"/>
  <c r="M8723" i="80"/>
  <c r="M8724" i="80"/>
  <c r="M8725" i="80"/>
  <c r="M8726" i="80"/>
  <c r="M8727" i="80"/>
  <c r="M8728" i="80"/>
  <c r="M8729" i="80"/>
  <c r="M8730" i="80"/>
  <c r="M8731" i="80"/>
  <c r="M8732" i="80"/>
  <c r="M8733" i="80"/>
  <c r="M8734" i="80"/>
  <c r="M8735" i="80"/>
  <c r="M8736" i="80"/>
  <c r="M8737" i="80"/>
  <c r="M8738" i="80"/>
  <c r="M8739" i="80"/>
  <c r="M8740" i="80"/>
  <c r="M8741" i="80"/>
  <c r="M8742" i="80"/>
  <c r="M8743" i="80"/>
  <c r="M8744" i="80"/>
  <c r="M8745" i="80"/>
  <c r="M8746" i="80"/>
  <c r="M8747" i="80"/>
  <c r="M8748" i="80"/>
  <c r="M8749" i="80"/>
  <c r="M8750" i="80"/>
  <c r="M8751" i="80"/>
  <c r="M8752" i="80"/>
  <c r="M8753" i="80"/>
  <c r="M8754" i="80"/>
  <c r="M8755" i="80"/>
  <c r="M8756" i="80"/>
  <c r="M8757" i="80"/>
  <c r="M8758" i="80"/>
  <c r="M8759" i="80"/>
  <c r="M8760" i="80"/>
  <c r="M8761" i="80"/>
  <c r="M8762" i="80"/>
  <c r="M8763" i="80"/>
  <c r="M8764" i="80"/>
  <c r="M8765" i="80"/>
  <c r="M8766" i="80"/>
  <c r="M8767" i="80"/>
  <c r="M8768" i="80"/>
  <c r="M8769" i="80"/>
  <c r="M8770" i="80"/>
  <c r="M8771" i="80"/>
  <c r="M8772" i="80"/>
  <c r="M8773" i="80"/>
  <c r="M8774" i="80"/>
  <c r="M8775" i="80"/>
  <c r="M8776" i="80"/>
  <c r="M8777" i="80"/>
  <c r="M8778" i="80"/>
  <c r="M8779" i="80"/>
  <c r="M8780" i="80"/>
  <c r="M8781" i="80"/>
  <c r="M8782" i="80"/>
  <c r="M8783" i="80"/>
  <c r="M8784" i="80"/>
  <c r="M8785" i="80"/>
  <c r="M8786" i="80"/>
  <c r="M8787" i="80"/>
  <c r="M8788" i="80"/>
  <c r="M8789" i="80"/>
  <c r="M8790" i="80"/>
  <c r="M8791" i="80"/>
  <c r="M8792" i="80"/>
  <c r="M8793" i="80"/>
  <c r="M8794" i="80"/>
  <c r="M8795" i="80"/>
  <c r="M8796" i="80"/>
  <c r="M8797" i="80"/>
  <c r="M8798" i="80"/>
  <c r="M8799" i="80"/>
  <c r="M8800" i="80"/>
  <c r="M8801" i="80"/>
  <c r="M8802" i="80"/>
  <c r="M8803" i="80"/>
  <c r="M8804" i="80"/>
  <c r="M8805" i="80"/>
  <c r="M8806" i="80"/>
  <c r="M8807" i="80"/>
  <c r="M8808" i="80"/>
  <c r="M8809" i="80"/>
  <c r="M8810" i="80"/>
  <c r="M8811" i="80"/>
  <c r="M8812" i="80"/>
  <c r="M8813" i="80"/>
  <c r="M8814" i="80"/>
  <c r="M8815" i="80"/>
  <c r="M8816" i="80"/>
  <c r="M8817" i="80"/>
  <c r="M8818" i="80"/>
  <c r="M8819" i="80"/>
  <c r="M8820" i="80"/>
  <c r="M8821" i="80"/>
  <c r="M8822" i="80"/>
  <c r="M8823" i="80"/>
  <c r="M8824" i="80"/>
  <c r="M8825" i="80"/>
  <c r="M8826" i="80"/>
  <c r="M8827" i="80"/>
  <c r="M8828" i="80"/>
  <c r="M8829" i="80"/>
  <c r="M8830" i="80"/>
  <c r="M8831" i="80"/>
  <c r="M8832" i="80"/>
  <c r="M8833" i="80"/>
  <c r="M8834" i="80"/>
  <c r="M8835" i="80"/>
  <c r="M8836" i="80"/>
  <c r="M8837" i="80"/>
  <c r="M8838" i="80"/>
  <c r="M8839" i="80"/>
  <c r="M8840" i="80"/>
  <c r="M8841" i="80"/>
  <c r="M8842" i="80"/>
  <c r="M8843" i="80"/>
  <c r="M8844" i="80"/>
  <c r="M8845" i="80"/>
  <c r="M8846" i="80"/>
  <c r="M8847" i="80"/>
  <c r="M8848" i="80"/>
  <c r="M8849" i="80"/>
  <c r="M8850" i="80"/>
  <c r="M8851" i="80"/>
  <c r="M8852" i="80"/>
  <c r="M8853" i="80"/>
  <c r="M8854" i="80"/>
  <c r="M8855" i="80"/>
  <c r="M8856" i="80"/>
  <c r="M8857" i="80"/>
  <c r="M8858" i="80"/>
  <c r="M8859" i="80"/>
  <c r="M8860" i="80"/>
  <c r="M8861" i="80"/>
  <c r="M8862" i="80"/>
  <c r="M8863" i="80"/>
  <c r="M8864" i="80"/>
  <c r="M8865" i="80"/>
  <c r="M8866" i="80"/>
  <c r="M8867" i="80"/>
  <c r="M8868" i="80"/>
  <c r="M8869" i="80"/>
  <c r="M8870" i="80"/>
  <c r="M8871" i="80"/>
  <c r="M8872" i="80"/>
  <c r="M8873" i="80"/>
  <c r="M8874" i="80"/>
  <c r="M8875" i="80"/>
  <c r="M8876" i="80"/>
  <c r="M8877" i="80"/>
  <c r="M8878" i="80"/>
  <c r="M8879" i="80"/>
  <c r="M8880" i="80"/>
  <c r="M8881" i="80"/>
  <c r="M8882" i="80"/>
  <c r="M8883" i="80"/>
  <c r="M8884" i="80"/>
  <c r="M8885" i="80"/>
  <c r="M8886" i="80"/>
  <c r="M8887" i="80"/>
  <c r="M8888" i="80"/>
  <c r="M8889" i="80"/>
  <c r="M8890" i="80"/>
  <c r="M8891" i="80"/>
  <c r="M8892" i="80"/>
  <c r="M8893" i="80"/>
  <c r="M8894" i="80"/>
  <c r="M8895" i="80"/>
  <c r="M8896" i="80"/>
  <c r="M8897" i="80"/>
  <c r="M8898" i="80"/>
  <c r="M8899" i="80"/>
  <c r="M8900" i="80"/>
  <c r="M8901" i="80"/>
  <c r="M8902" i="80"/>
  <c r="M8903" i="80"/>
  <c r="M8904" i="80"/>
  <c r="M8905" i="80"/>
  <c r="M8906" i="80"/>
  <c r="M8907" i="80"/>
  <c r="M8908" i="80"/>
  <c r="M8909" i="80"/>
  <c r="M8910" i="80"/>
  <c r="M8911" i="80"/>
  <c r="M8912" i="80"/>
  <c r="M8913" i="80"/>
  <c r="M8914" i="80"/>
  <c r="M8915" i="80"/>
  <c r="M8916" i="80"/>
  <c r="M8917" i="80"/>
  <c r="M8918" i="80"/>
  <c r="M8919" i="80"/>
  <c r="M8920" i="80"/>
  <c r="M8921" i="80"/>
  <c r="M8922" i="80"/>
  <c r="M8923" i="80"/>
  <c r="M8924" i="80"/>
  <c r="M8925" i="80"/>
  <c r="M8926" i="80"/>
  <c r="M8927" i="80"/>
  <c r="M8928" i="80"/>
  <c r="M8929" i="80"/>
  <c r="M8930" i="80"/>
  <c r="M8931" i="80"/>
  <c r="M8932" i="80"/>
  <c r="M8933" i="80"/>
  <c r="M8934" i="80"/>
  <c r="M8935" i="80"/>
  <c r="M8936" i="80"/>
  <c r="M8937" i="80"/>
  <c r="M8938" i="80"/>
  <c r="M8939" i="80"/>
  <c r="M8940" i="80"/>
  <c r="M8941" i="80"/>
  <c r="M8942" i="80"/>
  <c r="M8943" i="80"/>
  <c r="M8944" i="80"/>
  <c r="M8945" i="80"/>
  <c r="M8946" i="80"/>
  <c r="M8947" i="80"/>
  <c r="M8948" i="80"/>
  <c r="M8949" i="80"/>
  <c r="M8950" i="80"/>
  <c r="M8951" i="80"/>
  <c r="M8952" i="80"/>
  <c r="M8953" i="80"/>
  <c r="M8954" i="80"/>
  <c r="M8955" i="80"/>
  <c r="M8956" i="80"/>
  <c r="M8957" i="80"/>
  <c r="M8958" i="80"/>
  <c r="M8959" i="80"/>
  <c r="M8960" i="80"/>
  <c r="M8961" i="80"/>
  <c r="M8962" i="80"/>
  <c r="M8963" i="80"/>
  <c r="M8964" i="80"/>
  <c r="M8965" i="80"/>
  <c r="M8966" i="80"/>
  <c r="M8967" i="80"/>
  <c r="M8968" i="80"/>
  <c r="M8969" i="80"/>
  <c r="M8970" i="80"/>
  <c r="M8971" i="80"/>
  <c r="M8972" i="80"/>
  <c r="M8973" i="80"/>
  <c r="M8974" i="80"/>
  <c r="M8975" i="80"/>
  <c r="M8976" i="80"/>
  <c r="M8977" i="80"/>
  <c r="M8978" i="80"/>
  <c r="M8979" i="80"/>
  <c r="M8980" i="80"/>
  <c r="M8981" i="80"/>
  <c r="M8982" i="80"/>
  <c r="M8983" i="80"/>
  <c r="M8984" i="80"/>
  <c r="M8985" i="80"/>
  <c r="M8986" i="80"/>
  <c r="M8987" i="80"/>
  <c r="M8988" i="80"/>
  <c r="M8989" i="80"/>
  <c r="M8990" i="80"/>
  <c r="M8991" i="80"/>
  <c r="M8992" i="80"/>
  <c r="M8993" i="80"/>
  <c r="M8994" i="80"/>
  <c r="M8995" i="80"/>
  <c r="M8996" i="80"/>
  <c r="M8997" i="80"/>
  <c r="M8998" i="80"/>
  <c r="M8999" i="80"/>
  <c r="M9000" i="80"/>
  <c r="T3422" i="80"/>
  <c r="T3423" i="80"/>
  <c r="T3424" i="80"/>
  <c r="T3425" i="80"/>
  <c r="T3426" i="80"/>
  <c r="T3427" i="80"/>
  <c r="T3428" i="80"/>
  <c r="T3429" i="80"/>
  <c r="T3430" i="80"/>
  <c r="T3431" i="80"/>
  <c r="T3432" i="80"/>
  <c r="T3433" i="80"/>
  <c r="T3434" i="80"/>
  <c r="T3435" i="80"/>
  <c r="T3436" i="80"/>
  <c r="T3437" i="80"/>
  <c r="T3438" i="80"/>
  <c r="T3439" i="80"/>
  <c r="T3440" i="80"/>
  <c r="T3441" i="80"/>
  <c r="T3442" i="80"/>
  <c r="T3443" i="80"/>
  <c r="T3444" i="80"/>
  <c r="T3445" i="80"/>
  <c r="T3446" i="80"/>
  <c r="T3447" i="80"/>
  <c r="T3448" i="80"/>
  <c r="T3449" i="80"/>
  <c r="T3450" i="80"/>
  <c r="T3451" i="80"/>
  <c r="T3452" i="80"/>
  <c r="T3453" i="80"/>
  <c r="T3454" i="80"/>
  <c r="T3455" i="80"/>
  <c r="T3456" i="80"/>
  <c r="T3457" i="80"/>
  <c r="T3458" i="80"/>
  <c r="T3459" i="80"/>
  <c r="T3460" i="80"/>
  <c r="T3461" i="80"/>
  <c r="T3462" i="80"/>
  <c r="T3463" i="80"/>
  <c r="T3464" i="80"/>
  <c r="T3465" i="80"/>
  <c r="T3466" i="80"/>
  <c r="T3467" i="80"/>
  <c r="T3468" i="80"/>
  <c r="T3469" i="80"/>
  <c r="T3470" i="80"/>
  <c r="T3471" i="80"/>
  <c r="T3472" i="80"/>
  <c r="T3473" i="80"/>
  <c r="T3474" i="80"/>
  <c r="T3475" i="80"/>
  <c r="T3476" i="80"/>
  <c r="T3477" i="80"/>
  <c r="T3478" i="80"/>
  <c r="T3479" i="80"/>
  <c r="T3480" i="80"/>
  <c r="T3481" i="80"/>
  <c r="T3482" i="80"/>
  <c r="T3483" i="80"/>
  <c r="T3484" i="80"/>
  <c r="T3485" i="80"/>
  <c r="T3486" i="80"/>
  <c r="T3487" i="80"/>
  <c r="T3488" i="80"/>
  <c r="T3489" i="80"/>
  <c r="T3490" i="80"/>
  <c r="T3491" i="80"/>
  <c r="T3492" i="80"/>
  <c r="T3493" i="80"/>
  <c r="T3494" i="80"/>
  <c r="T3495" i="80"/>
  <c r="T3496" i="80"/>
  <c r="T3497" i="80"/>
  <c r="T3498" i="80"/>
  <c r="T3499" i="80"/>
  <c r="T3500" i="80"/>
  <c r="T3501" i="80"/>
  <c r="T3502" i="80"/>
  <c r="T3503" i="80"/>
  <c r="T3504" i="80"/>
  <c r="T3505" i="80"/>
  <c r="T3506" i="80"/>
  <c r="T3507" i="80"/>
  <c r="T3508" i="80"/>
  <c r="T3509" i="80"/>
  <c r="T3510" i="80"/>
  <c r="T3511" i="80"/>
  <c r="T3512" i="80"/>
  <c r="T3513" i="80"/>
  <c r="T3514" i="80"/>
  <c r="T3515" i="80"/>
  <c r="T3516" i="80"/>
  <c r="T3517" i="80"/>
  <c r="T3518" i="80"/>
  <c r="T3519" i="80"/>
  <c r="T3520" i="80"/>
  <c r="T3521" i="80"/>
  <c r="T3522" i="80"/>
  <c r="T3523" i="80"/>
  <c r="T3524" i="80"/>
  <c r="T3525" i="80"/>
  <c r="T3526" i="80"/>
  <c r="T3527" i="80"/>
  <c r="T3528" i="80"/>
  <c r="T3529" i="80"/>
  <c r="T3530" i="80"/>
  <c r="T3531" i="80"/>
  <c r="T3532" i="80"/>
  <c r="T3533" i="80"/>
  <c r="T3534" i="80"/>
  <c r="T3535" i="80"/>
  <c r="T3536" i="80"/>
  <c r="T3537" i="80"/>
  <c r="T3538" i="80"/>
  <c r="T3539" i="80"/>
  <c r="T3540" i="80"/>
  <c r="T3541" i="80"/>
  <c r="T3542" i="80"/>
  <c r="T3543" i="80"/>
  <c r="T3544" i="80"/>
  <c r="T3545" i="80"/>
  <c r="T3546" i="80"/>
  <c r="T3547" i="80"/>
  <c r="T3548" i="80"/>
  <c r="T3549" i="80"/>
  <c r="T3550" i="80"/>
  <c r="T3551" i="80"/>
  <c r="T3552" i="80"/>
  <c r="T3553" i="80"/>
  <c r="T3554" i="80"/>
  <c r="T3555" i="80"/>
  <c r="T3556" i="80"/>
  <c r="T3557" i="80"/>
  <c r="T3558" i="80"/>
  <c r="T3559" i="80"/>
  <c r="T3560" i="80"/>
  <c r="T3561" i="80"/>
  <c r="T3562" i="80"/>
  <c r="T3563" i="80"/>
  <c r="T3564" i="80"/>
  <c r="T3565" i="80"/>
  <c r="T3566" i="80"/>
  <c r="T3567" i="80"/>
  <c r="T3568" i="80"/>
  <c r="T3569" i="80"/>
  <c r="T3570" i="80"/>
  <c r="T3571" i="80"/>
  <c r="T3572" i="80"/>
  <c r="T3573" i="80"/>
  <c r="T3574" i="80"/>
  <c r="T3575" i="80"/>
  <c r="T3576" i="80"/>
  <c r="T3577" i="80"/>
  <c r="T3578" i="80"/>
  <c r="T3579" i="80"/>
  <c r="T3580" i="80"/>
  <c r="T3581" i="80"/>
  <c r="T3582" i="80"/>
  <c r="T3583" i="80"/>
  <c r="T3584" i="80"/>
  <c r="T3585" i="80"/>
  <c r="T3586" i="80"/>
  <c r="T3587" i="80"/>
  <c r="T3588" i="80"/>
  <c r="T3589" i="80"/>
  <c r="T3590" i="80"/>
  <c r="T3591" i="80"/>
  <c r="T3592" i="80"/>
  <c r="T3593" i="80"/>
  <c r="T3594" i="80"/>
  <c r="T3595" i="80"/>
  <c r="T3596" i="80"/>
  <c r="T3597" i="80"/>
  <c r="T3598" i="80"/>
  <c r="T3599" i="80"/>
  <c r="T3600" i="80"/>
  <c r="T3601" i="80"/>
  <c r="T3602" i="80"/>
  <c r="T3603" i="80"/>
  <c r="T3604" i="80"/>
  <c r="T3605" i="80"/>
  <c r="T3606" i="80"/>
  <c r="T3607" i="80"/>
  <c r="T3608" i="80"/>
  <c r="T3609" i="80"/>
  <c r="T3610" i="80"/>
  <c r="T3611" i="80"/>
  <c r="T3612" i="80"/>
  <c r="T3613" i="80"/>
  <c r="T3614" i="80"/>
  <c r="T3615" i="80"/>
  <c r="T3616" i="80"/>
  <c r="T3617" i="80"/>
  <c r="T3618" i="80"/>
  <c r="T3619" i="80"/>
  <c r="T3620" i="80"/>
  <c r="T3621" i="80"/>
  <c r="T3622" i="80"/>
  <c r="T3623" i="80"/>
  <c r="T3624" i="80"/>
  <c r="T3625" i="80"/>
  <c r="T3626" i="80"/>
  <c r="T3627" i="80"/>
  <c r="T3628" i="80"/>
  <c r="T3629" i="80"/>
  <c r="T3630" i="80"/>
  <c r="T3631" i="80"/>
  <c r="T3632" i="80"/>
  <c r="T3633" i="80"/>
  <c r="T3634" i="80"/>
  <c r="T3635" i="80"/>
  <c r="T3636" i="80"/>
  <c r="T3637" i="80"/>
  <c r="T3638" i="80"/>
  <c r="T3639" i="80"/>
  <c r="T3640" i="80"/>
  <c r="T3641" i="80"/>
  <c r="T3642" i="80"/>
  <c r="T3643" i="80"/>
  <c r="T3644" i="80"/>
  <c r="T3645" i="80"/>
  <c r="T3646" i="80"/>
  <c r="T3647" i="80"/>
  <c r="T3648" i="80"/>
  <c r="T3649" i="80"/>
  <c r="T3650" i="80"/>
  <c r="T3651" i="80"/>
  <c r="T3652" i="80"/>
  <c r="T3653" i="80"/>
  <c r="T3654" i="80"/>
  <c r="T3655" i="80"/>
  <c r="T3656" i="80"/>
  <c r="T3657" i="80"/>
  <c r="T3658" i="80"/>
  <c r="T3659" i="80"/>
  <c r="T3660" i="80"/>
  <c r="T3661" i="80"/>
  <c r="T3662" i="80"/>
  <c r="T3663" i="80"/>
  <c r="T3664" i="80"/>
  <c r="T3665" i="80"/>
  <c r="T3666" i="80"/>
  <c r="T3667" i="80"/>
  <c r="T3668" i="80"/>
  <c r="T3669" i="80"/>
  <c r="T3670" i="80"/>
  <c r="T3671" i="80"/>
  <c r="T3672" i="80"/>
  <c r="T3673" i="80"/>
  <c r="T3674" i="80"/>
  <c r="T3675" i="80"/>
  <c r="T3676" i="80"/>
  <c r="T3677" i="80"/>
  <c r="T3678" i="80"/>
  <c r="T3679" i="80"/>
  <c r="T3680" i="80"/>
  <c r="T3681" i="80"/>
  <c r="T3682" i="80"/>
  <c r="T3683" i="80"/>
  <c r="T3684" i="80"/>
  <c r="T3685" i="80"/>
  <c r="T3686" i="80"/>
  <c r="T3687" i="80"/>
  <c r="T3688" i="80"/>
  <c r="T3689" i="80"/>
  <c r="T3690" i="80"/>
  <c r="T3691" i="80"/>
  <c r="T3692" i="80"/>
  <c r="T3693" i="80"/>
  <c r="T3694" i="80"/>
  <c r="T3695" i="80"/>
  <c r="T3696" i="80"/>
  <c r="T3697" i="80"/>
  <c r="T3698" i="80"/>
  <c r="T3699" i="80"/>
  <c r="T3700" i="80"/>
  <c r="T3701" i="80"/>
  <c r="T3702" i="80"/>
  <c r="T3703" i="80"/>
  <c r="T3704" i="80"/>
  <c r="T3705" i="80"/>
  <c r="T3706" i="80"/>
  <c r="T3707" i="80"/>
  <c r="T3708" i="80"/>
  <c r="T3709" i="80"/>
  <c r="T3710" i="80"/>
  <c r="T3711" i="80"/>
  <c r="T3712" i="80"/>
  <c r="T3713" i="80"/>
  <c r="T3714" i="80"/>
  <c r="T3715" i="80"/>
  <c r="T3716" i="80"/>
  <c r="T3717" i="80"/>
  <c r="T3718" i="80"/>
  <c r="T3719" i="80"/>
  <c r="T3720" i="80"/>
  <c r="T3721" i="80"/>
  <c r="T3722" i="80"/>
  <c r="T3723" i="80"/>
  <c r="T3724" i="80"/>
  <c r="T3725" i="80"/>
  <c r="T3726" i="80"/>
  <c r="T3727" i="80"/>
  <c r="T3728" i="80"/>
  <c r="T3729" i="80"/>
  <c r="T3730" i="80"/>
  <c r="T3731" i="80"/>
  <c r="T3732" i="80"/>
  <c r="T3733" i="80"/>
  <c r="T3734" i="80"/>
  <c r="T3735" i="80"/>
  <c r="T3736" i="80"/>
  <c r="T3737" i="80"/>
  <c r="T3738" i="80"/>
  <c r="T3739" i="80"/>
  <c r="T3740" i="80"/>
  <c r="T3741" i="80"/>
  <c r="T3742" i="80"/>
  <c r="T3743" i="80"/>
  <c r="T3744" i="80"/>
  <c r="T3745" i="80"/>
  <c r="T3746" i="80"/>
  <c r="T3747" i="80"/>
  <c r="T3748" i="80"/>
  <c r="T3749" i="80"/>
  <c r="T3750" i="80"/>
  <c r="T3751" i="80"/>
  <c r="T3752" i="80"/>
  <c r="T3753" i="80"/>
  <c r="T3754" i="80"/>
  <c r="T3755" i="80"/>
  <c r="T3756" i="80"/>
  <c r="T3757" i="80"/>
  <c r="T3758" i="80"/>
  <c r="T3759" i="80"/>
  <c r="T3760" i="80"/>
  <c r="T3761" i="80"/>
  <c r="T3762" i="80"/>
  <c r="T3763" i="80"/>
  <c r="T3764" i="80"/>
  <c r="T3765" i="80"/>
  <c r="T3766" i="80"/>
  <c r="T3767" i="80"/>
  <c r="T3768" i="80"/>
  <c r="T3769" i="80"/>
  <c r="T3770" i="80"/>
  <c r="T3771" i="80"/>
  <c r="T3772" i="80"/>
  <c r="T3773" i="80"/>
  <c r="T3774" i="80"/>
  <c r="T3775" i="80"/>
  <c r="T3776" i="80"/>
  <c r="T3777" i="80"/>
  <c r="T3778" i="80"/>
  <c r="T3779" i="80"/>
  <c r="T3780" i="80"/>
  <c r="T3781" i="80"/>
  <c r="T3782" i="80"/>
  <c r="T3783" i="80"/>
  <c r="T3784" i="80"/>
  <c r="T3785" i="80"/>
  <c r="T3786" i="80"/>
  <c r="T3787" i="80"/>
  <c r="T3788" i="80"/>
  <c r="T3789" i="80"/>
  <c r="T3790" i="80"/>
  <c r="T3791" i="80"/>
  <c r="T3792" i="80"/>
  <c r="T3793" i="80"/>
  <c r="T3794" i="80"/>
  <c r="T3795" i="80"/>
  <c r="T3796" i="80"/>
  <c r="T3797" i="80"/>
  <c r="T3798" i="80"/>
  <c r="T3799" i="80"/>
  <c r="T3800" i="80"/>
  <c r="T3801" i="80"/>
  <c r="T3802" i="80"/>
  <c r="T3803" i="80"/>
  <c r="T3804" i="80"/>
  <c r="T3805" i="80"/>
  <c r="T3806" i="80"/>
  <c r="T3807" i="80"/>
  <c r="T3808" i="80"/>
  <c r="T3809" i="80"/>
  <c r="T3810" i="80"/>
  <c r="T3811" i="80"/>
  <c r="T3812" i="80"/>
  <c r="T3813" i="80"/>
  <c r="T3814" i="80"/>
  <c r="T3815" i="80"/>
  <c r="T3816" i="80"/>
  <c r="T3817" i="80"/>
  <c r="T3818" i="80"/>
  <c r="T3819" i="80"/>
  <c r="T3820" i="80"/>
  <c r="T3821" i="80"/>
  <c r="T3822" i="80"/>
  <c r="T3823" i="80"/>
  <c r="T3824" i="80"/>
  <c r="T3825" i="80"/>
  <c r="T3826" i="80"/>
  <c r="T3827" i="80"/>
  <c r="T3828" i="80"/>
  <c r="T3829" i="80"/>
  <c r="T3830" i="80"/>
  <c r="T3831" i="80"/>
  <c r="T3832" i="80"/>
  <c r="T3833" i="80"/>
  <c r="T3834" i="80"/>
  <c r="T3835" i="80"/>
  <c r="T3836" i="80"/>
  <c r="T3837" i="80"/>
  <c r="T3838" i="80"/>
  <c r="T3839" i="80"/>
  <c r="T3840" i="80"/>
  <c r="T3841" i="80"/>
  <c r="T3842" i="80"/>
  <c r="T3843" i="80"/>
  <c r="T3844" i="80"/>
  <c r="T3845" i="80"/>
  <c r="T3846" i="80"/>
  <c r="T3847" i="80"/>
  <c r="T3848" i="80"/>
  <c r="T3849" i="80"/>
  <c r="T3850" i="80"/>
  <c r="T3851" i="80"/>
  <c r="T3852" i="80"/>
  <c r="T3853" i="80"/>
  <c r="T3854" i="80"/>
  <c r="T3855" i="80"/>
  <c r="T3856" i="80"/>
  <c r="T3857" i="80"/>
  <c r="T3858" i="80"/>
  <c r="T3859" i="80"/>
  <c r="T3860" i="80"/>
  <c r="T3861" i="80"/>
  <c r="T3862" i="80"/>
  <c r="T3863" i="80"/>
  <c r="T3864" i="80"/>
  <c r="T3865" i="80"/>
  <c r="T3866" i="80"/>
  <c r="T3867" i="80"/>
  <c r="T3868" i="80"/>
  <c r="T3869" i="80"/>
  <c r="T3870" i="80"/>
  <c r="T3871" i="80"/>
  <c r="T3872" i="80"/>
  <c r="T3873" i="80"/>
  <c r="T3874" i="80"/>
  <c r="T3875" i="80"/>
  <c r="T3876" i="80"/>
  <c r="T3877" i="80"/>
  <c r="T3878" i="80"/>
  <c r="T3879" i="80"/>
  <c r="T3880" i="80"/>
  <c r="T3881" i="80"/>
  <c r="T3882" i="80"/>
  <c r="T3883" i="80"/>
  <c r="T3884" i="80"/>
  <c r="T3885" i="80"/>
  <c r="T3886" i="80"/>
  <c r="T3887" i="80"/>
  <c r="T3888" i="80"/>
  <c r="T3889" i="80"/>
  <c r="T3890" i="80"/>
  <c r="T3891" i="80"/>
  <c r="T3892" i="80"/>
  <c r="T3893" i="80"/>
  <c r="T3894" i="80"/>
  <c r="T3895" i="80"/>
  <c r="T3896" i="80"/>
  <c r="T3897" i="80"/>
  <c r="T3898" i="80"/>
  <c r="T3899" i="80"/>
  <c r="T3900" i="80"/>
  <c r="T3901" i="80"/>
  <c r="T3902" i="80"/>
  <c r="T3903" i="80"/>
  <c r="T3904" i="80"/>
  <c r="T3905" i="80"/>
  <c r="T3906" i="80"/>
  <c r="T3907" i="80"/>
  <c r="T3908" i="80"/>
  <c r="T3909" i="80"/>
  <c r="T3910" i="80"/>
  <c r="T3911" i="80"/>
  <c r="T3912" i="80"/>
  <c r="T3913" i="80"/>
  <c r="T3914" i="80"/>
  <c r="T3915" i="80"/>
  <c r="T3916" i="80"/>
  <c r="T3917" i="80"/>
  <c r="T3918" i="80"/>
  <c r="T3919" i="80"/>
  <c r="T3920" i="80"/>
  <c r="T3921" i="80"/>
  <c r="T3922" i="80"/>
  <c r="T3923" i="80"/>
  <c r="T3924" i="80"/>
  <c r="T3925" i="80"/>
  <c r="T3926" i="80"/>
  <c r="T3927" i="80"/>
  <c r="T3928" i="80"/>
  <c r="T3929" i="80"/>
  <c r="T3930" i="80"/>
  <c r="T3931" i="80"/>
  <c r="T3932" i="80"/>
  <c r="T3933" i="80"/>
  <c r="T3934" i="80"/>
  <c r="T3935" i="80"/>
  <c r="T3936" i="80"/>
  <c r="T3937" i="80"/>
  <c r="T3938" i="80"/>
  <c r="T3939" i="80"/>
  <c r="T3940" i="80"/>
  <c r="T3941" i="80"/>
  <c r="T3942" i="80"/>
  <c r="T3943" i="80"/>
  <c r="T3944" i="80"/>
  <c r="T3945" i="80"/>
  <c r="T3946" i="80"/>
  <c r="T3947" i="80"/>
  <c r="T3948" i="80"/>
  <c r="T3949" i="80"/>
  <c r="T3950" i="80"/>
  <c r="T3951" i="80"/>
  <c r="T3952" i="80"/>
  <c r="T3953" i="80"/>
  <c r="T3954" i="80"/>
  <c r="T3955" i="80"/>
  <c r="T3956" i="80"/>
  <c r="T3957" i="80"/>
  <c r="T3958" i="80"/>
  <c r="T3959" i="80"/>
  <c r="T3960" i="80"/>
  <c r="T3961" i="80"/>
  <c r="T3962" i="80"/>
  <c r="T3963" i="80"/>
  <c r="T3964" i="80"/>
  <c r="T3965" i="80"/>
  <c r="T3966" i="80"/>
  <c r="T3967" i="80"/>
  <c r="T3968" i="80"/>
  <c r="T3969" i="80"/>
  <c r="T3970" i="80"/>
  <c r="T3971" i="80"/>
  <c r="T3972" i="80"/>
  <c r="T3973" i="80"/>
  <c r="T3974" i="80"/>
  <c r="T3975" i="80"/>
  <c r="T3976" i="80"/>
  <c r="T3977" i="80"/>
  <c r="T3978" i="80"/>
  <c r="T3979" i="80"/>
  <c r="T3980" i="80"/>
  <c r="T3981" i="80"/>
  <c r="T3982" i="80"/>
  <c r="T3983" i="80"/>
  <c r="T3984" i="80"/>
  <c r="T3985" i="80"/>
  <c r="T3986" i="80"/>
  <c r="T3987" i="80"/>
  <c r="T3988" i="80"/>
  <c r="T3989" i="80"/>
  <c r="T3990" i="80"/>
  <c r="T3991" i="80"/>
  <c r="T3992" i="80"/>
  <c r="T3993" i="80"/>
  <c r="T3994" i="80"/>
  <c r="T3995" i="80"/>
  <c r="T3996" i="80"/>
  <c r="T3997" i="80"/>
  <c r="T3998" i="80"/>
  <c r="T3999" i="80"/>
  <c r="T4000" i="80"/>
  <c r="T4001" i="80"/>
  <c r="T4002" i="80"/>
  <c r="T4003" i="80"/>
  <c r="T4004" i="80"/>
  <c r="T4005" i="80"/>
  <c r="T4006" i="80"/>
  <c r="T4007" i="80"/>
  <c r="T4008" i="80"/>
  <c r="T4009" i="80"/>
  <c r="T4010" i="80"/>
  <c r="T4011" i="80"/>
  <c r="T4012" i="80"/>
  <c r="T4013" i="80"/>
  <c r="T4014" i="80"/>
  <c r="T4015" i="80"/>
  <c r="T4016" i="80"/>
  <c r="T4017" i="80"/>
  <c r="T4018" i="80"/>
  <c r="T4019" i="80"/>
  <c r="T4020" i="80"/>
  <c r="T4021" i="80"/>
  <c r="T4022" i="80"/>
  <c r="T4023" i="80"/>
  <c r="T4024" i="80"/>
  <c r="T4025" i="80"/>
  <c r="T4026" i="80"/>
  <c r="T4027" i="80"/>
  <c r="T4028" i="80"/>
  <c r="T4029" i="80"/>
  <c r="T4030" i="80"/>
  <c r="T4031" i="80"/>
  <c r="T4032" i="80"/>
  <c r="T4033" i="80"/>
  <c r="T4034" i="80"/>
  <c r="T4035" i="80"/>
  <c r="T4036" i="80"/>
  <c r="T4037" i="80"/>
  <c r="T4038" i="80"/>
  <c r="T4039" i="80"/>
  <c r="T4040" i="80"/>
  <c r="T4041" i="80"/>
  <c r="T4042" i="80"/>
  <c r="T4043" i="80"/>
  <c r="T4044" i="80"/>
  <c r="T4045" i="80"/>
  <c r="T4046" i="80"/>
  <c r="T4047" i="80"/>
  <c r="T4048" i="80"/>
  <c r="T4049" i="80"/>
  <c r="T4050" i="80"/>
  <c r="T4051" i="80"/>
  <c r="T4052" i="80"/>
  <c r="T4053" i="80"/>
  <c r="T4054" i="80"/>
  <c r="T4055" i="80"/>
  <c r="T4056" i="80"/>
  <c r="T4057" i="80"/>
  <c r="T4058" i="80"/>
  <c r="T4059" i="80"/>
  <c r="T4060" i="80"/>
  <c r="T4061" i="80"/>
  <c r="T4062" i="80"/>
  <c r="T4063" i="80"/>
  <c r="T4064" i="80"/>
  <c r="T4065" i="80"/>
  <c r="T4066" i="80"/>
  <c r="T4067" i="80"/>
  <c r="T4068" i="80"/>
  <c r="T4069" i="80"/>
  <c r="T4070" i="80"/>
  <c r="T4071" i="80"/>
  <c r="T4072" i="80"/>
  <c r="T4073" i="80"/>
  <c r="T4074" i="80"/>
  <c r="T4075" i="80"/>
  <c r="T4076" i="80"/>
  <c r="T4077" i="80"/>
  <c r="T4078" i="80"/>
  <c r="T4079" i="80"/>
  <c r="T4080" i="80"/>
  <c r="T4081" i="80"/>
  <c r="T4082" i="80"/>
  <c r="T4083" i="80"/>
  <c r="T4084" i="80"/>
  <c r="T4085" i="80"/>
  <c r="T4086" i="80"/>
  <c r="T4087" i="80"/>
  <c r="T4088" i="80"/>
  <c r="T4089" i="80"/>
  <c r="T4090" i="80"/>
  <c r="T4091" i="80"/>
  <c r="T4092" i="80"/>
  <c r="T4093" i="80"/>
  <c r="T4094" i="80"/>
  <c r="T4095" i="80"/>
  <c r="T4096" i="80"/>
  <c r="T4097" i="80"/>
  <c r="T4098" i="80"/>
  <c r="T4099" i="80"/>
  <c r="T4100" i="80"/>
  <c r="T4101" i="80"/>
  <c r="T4102" i="80"/>
  <c r="T4103" i="80"/>
  <c r="T4104" i="80"/>
  <c r="T4105" i="80"/>
  <c r="T4106" i="80"/>
  <c r="T4107" i="80"/>
  <c r="T4108" i="80"/>
  <c r="T4109" i="80"/>
  <c r="T4110" i="80"/>
  <c r="T4111" i="80"/>
  <c r="T4112" i="80"/>
  <c r="T4113" i="80"/>
  <c r="T4114" i="80"/>
  <c r="T4115" i="80"/>
  <c r="T4116" i="80"/>
  <c r="T4117" i="80"/>
  <c r="T4118" i="80"/>
  <c r="T4119" i="80"/>
  <c r="T4120" i="80"/>
  <c r="T4121" i="80"/>
  <c r="T4122" i="80"/>
  <c r="T4123" i="80"/>
  <c r="T4124" i="80"/>
  <c r="T4125" i="80"/>
  <c r="T4126" i="80"/>
  <c r="T4127" i="80"/>
  <c r="T4128" i="80"/>
  <c r="T4129" i="80"/>
  <c r="T4130" i="80"/>
  <c r="T4131" i="80"/>
  <c r="T4132" i="80"/>
  <c r="T4133" i="80"/>
  <c r="T4134" i="80"/>
  <c r="T4135" i="80"/>
  <c r="T4136" i="80"/>
  <c r="T4137" i="80"/>
  <c r="T4138" i="80"/>
  <c r="T4139" i="80"/>
  <c r="T4140" i="80"/>
  <c r="T4141" i="80"/>
  <c r="T4142" i="80"/>
  <c r="T4143" i="80"/>
  <c r="T4144" i="80"/>
  <c r="T4145" i="80"/>
  <c r="T4146" i="80"/>
  <c r="T4147" i="80"/>
  <c r="T4148" i="80"/>
  <c r="T4149" i="80"/>
  <c r="T4150" i="80"/>
  <c r="T4151" i="80"/>
  <c r="T4152" i="80"/>
  <c r="T4153" i="80"/>
  <c r="T4154" i="80"/>
  <c r="T4155" i="80"/>
  <c r="T4156" i="80"/>
  <c r="T4157" i="80"/>
  <c r="T4158" i="80"/>
  <c r="T4159" i="80"/>
  <c r="T4160" i="80"/>
  <c r="T4161" i="80"/>
  <c r="T4162" i="80"/>
  <c r="T4163" i="80"/>
  <c r="T4164" i="80"/>
  <c r="T4165" i="80"/>
  <c r="T4166" i="80"/>
  <c r="T4167" i="80"/>
  <c r="T4168" i="80"/>
  <c r="T4169" i="80"/>
  <c r="T4170" i="80"/>
  <c r="T4171" i="80"/>
  <c r="T4172" i="80"/>
  <c r="T4173" i="80"/>
  <c r="T4174" i="80"/>
  <c r="T4175" i="80"/>
  <c r="T4176" i="80"/>
  <c r="T4177" i="80"/>
  <c r="T4178" i="80"/>
  <c r="T4179" i="80"/>
  <c r="T4180" i="80"/>
  <c r="T4181" i="80"/>
  <c r="T4182" i="80"/>
  <c r="T4183" i="80"/>
  <c r="T4184" i="80"/>
  <c r="T4185" i="80"/>
  <c r="T4186" i="80"/>
  <c r="T4187" i="80"/>
  <c r="T4188" i="80"/>
  <c r="T4189" i="80"/>
  <c r="T4190" i="80"/>
  <c r="T4191" i="80"/>
  <c r="T4192" i="80"/>
  <c r="T4193" i="80"/>
  <c r="T4194" i="80"/>
  <c r="T4195" i="80"/>
  <c r="T4196" i="80"/>
  <c r="T4197" i="80"/>
  <c r="T4198" i="80"/>
  <c r="T4199" i="80"/>
  <c r="T4200" i="80"/>
  <c r="T4201" i="80"/>
  <c r="T4202" i="80"/>
  <c r="T4203" i="80"/>
  <c r="T4204" i="80"/>
  <c r="T4205" i="80"/>
  <c r="T4206" i="80"/>
  <c r="T4207" i="80"/>
  <c r="T4208" i="80"/>
  <c r="T4209" i="80"/>
  <c r="T4210" i="80"/>
  <c r="T4211" i="80"/>
  <c r="T4212" i="80"/>
  <c r="T4213" i="80"/>
  <c r="T4214" i="80"/>
  <c r="T4215" i="80"/>
  <c r="T4216" i="80"/>
  <c r="T4217" i="80"/>
  <c r="T4218" i="80"/>
  <c r="T4219" i="80"/>
  <c r="T4220" i="80"/>
  <c r="T4221" i="80"/>
  <c r="T4222" i="80"/>
  <c r="T4223" i="80"/>
  <c r="T4224" i="80"/>
  <c r="T4225" i="80"/>
  <c r="T4226" i="80"/>
  <c r="T4227" i="80"/>
  <c r="T4228" i="80"/>
  <c r="T4229" i="80"/>
  <c r="T4230" i="80"/>
  <c r="T4231" i="80"/>
  <c r="T4232" i="80"/>
  <c r="T4233" i="80"/>
  <c r="T4234" i="80"/>
  <c r="T4235" i="80"/>
  <c r="T4236" i="80"/>
  <c r="T4237" i="80"/>
  <c r="T4238" i="80"/>
  <c r="T4239" i="80"/>
  <c r="T4240" i="80"/>
  <c r="T4241" i="80"/>
  <c r="T4242" i="80"/>
  <c r="T4243" i="80"/>
  <c r="T4244" i="80"/>
  <c r="T4245" i="80"/>
  <c r="T4246" i="80"/>
  <c r="T4247" i="80"/>
  <c r="T4248" i="80"/>
  <c r="T4249" i="80"/>
  <c r="T4250" i="80"/>
  <c r="T4251" i="80"/>
  <c r="T4252" i="80"/>
  <c r="T4253" i="80"/>
  <c r="T4254" i="80"/>
  <c r="T4255" i="80"/>
  <c r="T4256" i="80"/>
  <c r="T4257" i="80"/>
  <c r="T4258" i="80"/>
  <c r="T4259" i="80"/>
  <c r="T4260" i="80"/>
  <c r="T4261" i="80"/>
  <c r="T4262" i="80"/>
  <c r="T4263" i="80"/>
  <c r="T4264" i="80"/>
  <c r="T4265" i="80"/>
  <c r="T4266" i="80"/>
  <c r="T4267" i="80"/>
  <c r="T4268" i="80"/>
  <c r="T4269" i="80"/>
  <c r="T4270" i="80"/>
  <c r="T4271" i="80"/>
  <c r="T4272" i="80"/>
  <c r="T4273" i="80"/>
  <c r="T4274" i="80"/>
  <c r="T4275" i="80"/>
  <c r="T4276" i="80"/>
  <c r="T4277" i="80"/>
  <c r="T4278" i="80"/>
  <c r="T4279" i="80"/>
  <c r="T4280" i="80"/>
  <c r="T4281" i="80"/>
  <c r="T4282" i="80"/>
  <c r="T4283" i="80"/>
  <c r="T4284" i="80"/>
  <c r="T4285" i="80"/>
  <c r="T4286" i="80"/>
  <c r="T4287" i="80"/>
  <c r="T4288" i="80"/>
  <c r="T4289" i="80"/>
  <c r="T4290" i="80"/>
  <c r="T4291" i="80"/>
  <c r="T4292" i="80"/>
  <c r="T4293" i="80"/>
  <c r="T4294" i="80"/>
  <c r="T4295" i="80"/>
  <c r="T4296" i="80"/>
  <c r="T4297" i="80"/>
  <c r="T4298" i="80"/>
  <c r="T4299" i="80"/>
  <c r="T4300" i="80"/>
  <c r="T4301" i="80"/>
  <c r="T4302" i="80"/>
  <c r="T4303" i="80"/>
  <c r="T4304" i="80"/>
  <c r="T4305" i="80"/>
  <c r="T4306" i="80"/>
  <c r="T4307" i="80"/>
  <c r="T4308" i="80"/>
  <c r="T4309" i="80"/>
  <c r="T4310" i="80"/>
  <c r="T4311" i="80"/>
  <c r="T4312" i="80"/>
  <c r="T4313" i="80"/>
  <c r="T4314" i="80"/>
  <c r="T4315" i="80"/>
  <c r="T4316" i="80"/>
  <c r="T4317" i="80"/>
  <c r="T4318" i="80"/>
  <c r="T4319" i="80"/>
  <c r="T4320" i="80"/>
  <c r="T4321" i="80"/>
  <c r="T4322" i="80"/>
  <c r="T4323" i="80"/>
  <c r="T4324" i="80"/>
  <c r="T4325" i="80"/>
  <c r="T4326" i="80"/>
  <c r="T4327" i="80"/>
  <c r="T4328" i="80"/>
  <c r="T4329" i="80"/>
  <c r="T4330" i="80"/>
  <c r="T4331" i="80"/>
  <c r="T4332" i="80"/>
  <c r="T4333" i="80"/>
  <c r="T4334" i="80"/>
  <c r="T4335" i="80"/>
  <c r="T4336" i="80"/>
  <c r="T4337" i="80"/>
  <c r="T4338" i="80"/>
  <c r="T4339" i="80"/>
  <c r="T4340" i="80"/>
  <c r="T4341" i="80"/>
  <c r="T4342" i="80"/>
  <c r="T4343" i="80"/>
  <c r="T4344" i="80"/>
  <c r="T4345" i="80"/>
  <c r="T4346" i="80"/>
  <c r="T4347" i="80"/>
  <c r="T4348" i="80"/>
  <c r="T4349" i="80"/>
  <c r="T4350" i="80"/>
  <c r="T4351" i="80"/>
  <c r="T4352" i="80"/>
  <c r="T4353" i="80"/>
  <c r="T4354" i="80"/>
  <c r="T4355" i="80"/>
  <c r="T4356" i="80"/>
  <c r="T4357" i="80"/>
  <c r="T4358" i="80"/>
  <c r="T4359" i="80"/>
  <c r="T4360" i="80"/>
  <c r="T4361" i="80"/>
  <c r="T4362" i="80"/>
  <c r="T4363" i="80"/>
  <c r="T4364" i="80"/>
  <c r="T4365" i="80"/>
  <c r="T4366" i="80"/>
  <c r="T4367" i="80"/>
  <c r="T4368" i="80"/>
  <c r="T4369" i="80"/>
  <c r="T4370" i="80"/>
  <c r="T4371" i="80"/>
  <c r="T4372" i="80"/>
  <c r="T4373" i="80"/>
  <c r="T4374" i="80"/>
  <c r="T4375" i="80"/>
  <c r="T4376" i="80"/>
  <c r="T4377" i="80"/>
  <c r="T4378" i="80"/>
  <c r="T4379" i="80"/>
  <c r="T4380" i="80"/>
  <c r="T4381" i="80"/>
  <c r="T4382" i="80"/>
  <c r="T4383" i="80"/>
  <c r="T4384" i="80"/>
  <c r="T4385" i="80"/>
  <c r="T4386" i="80"/>
  <c r="T4387" i="80"/>
  <c r="T4388" i="80"/>
  <c r="T4389" i="80"/>
  <c r="T4390" i="80"/>
  <c r="T4391" i="80"/>
  <c r="T4392" i="80"/>
  <c r="T4393" i="80"/>
  <c r="T4394" i="80"/>
  <c r="T4395" i="80"/>
  <c r="T4396" i="80"/>
  <c r="T4397" i="80"/>
  <c r="T4398" i="80"/>
  <c r="T4399" i="80"/>
  <c r="T4400" i="80"/>
  <c r="T4401" i="80"/>
  <c r="T4402" i="80"/>
  <c r="T4403" i="80"/>
  <c r="T4404" i="80"/>
  <c r="T4405" i="80"/>
  <c r="T4406" i="80"/>
  <c r="T4407" i="80"/>
  <c r="T4408" i="80"/>
  <c r="T4409" i="80"/>
  <c r="T4410" i="80"/>
  <c r="T4411" i="80"/>
  <c r="T4412" i="80"/>
  <c r="T4413" i="80"/>
  <c r="T4414" i="80"/>
  <c r="T4415" i="80"/>
  <c r="T4416" i="80"/>
  <c r="T4417" i="80"/>
  <c r="T4418" i="80"/>
  <c r="T4419" i="80"/>
  <c r="T4420" i="80"/>
  <c r="T4421" i="80"/>
  <c r="T4422" i="80"/>
  <c r="T4423" i="80"/>
  <c r="T4424" i="80"/>
  <c r="T4425" i="80"/>
  <c r="T4426" i="80"/>
  <c r="T4427" i="80"/>
  <c r="T4428" i="80"/>
  <c r="T4429" i="80"/>
  <c r="T4430" i="80"/>
  <c r="T4431" i="80"/>
  <c r="T4432" i="80"/>
  <c r="T4433" i="80"/>
  <c r="T4434" i="80"/>
  <c r="T4435" i="80"/>
  <c r="T4436" i="80"/>
  <c r="T4437" i="80"/>
  <c r="T4438" i="80"/>
  <c r="T4439" i="80"/>
  <c r="T4440" i="80"/>
  <c r="T4441" i="80"/>
  <c r="T4442" i="80"/>
  <c r="T4443" i="80"/>
  <c r="T4444" i="80"/>
  <c r="T4445" i="80"/>
  <c r="T4446" i="80"/>
  <c r="T4447" i="80"/>
  <c r="T4448" i="80"/>
  <c r="T4449" i="80"/>
  <c r="T4450" i="80"/>
  <c r="T4451" i="80"/>
  <c r="T4452" i="80"/>
  <c r="T4453" i="80"/>
  <c r="T4454" i="80"/>
  <c r="T4455" i="80"/>
  <c r="T4456" i="80"/>
  <c r="T4457" i="80"/>
  <c r="T4458" i="80"/>
  <c r="T4459" i="80"/>
  <c r="T4460" i="80"/>
  <c r="T4461" i="80"/>
  <c r="T4462" i="80"/>
  <c r="T4463" i="80"/>
  <c r="T4464" i="80"/>
  <c r="T4465" i="80"/>
  <c r="T4466" i="80"/>
  <c r="T4467" i="80"/>
  <c r="T4468" i="80"/>
  <c r="T4469" i="80"/>
  <c r="T4470" i="80"/>
  <c r="T4471" i="80"/>
  <c r="T4472" i="80"/>
  <c r="T4473" i="80"/>
  <c r="T4474" i="80"/>
  <c r="T4475" i="80"/>
  <c r="T4476" i="80"/>
  <c r="T4477" i="80"/>
  <c r="T4478" i="80"/>
  <c r="T4479" i="80"/>
  <c r="T4480" i="80"/>
  <c r="T4481" i="80"/>
  <c r="T4482" i="80"/>
  <c r="T4483" i="80"/>
  <c r="T4484" i="80"/>
  <c r="T4485" i="80"/>
  <c r="T4486" i="80"/>
  <c r="T4487" i="80"/>
  <c r="T4488" i="80"/>
  <c r="T4489" i="80"/>
  <c r="T4490" i="80"/>
  <c r="T4491" i="80"/>
  <c r="T4492" i="80"/>
  <c r="T4493" i="80"/>
  <c r="T4494" i="80"/>
  <c r="T4495" i="80"/>
  <c r="T4496" i="80"/>
  <c r="T4497" i="80"/>
  <c r="T4498" i="80"/>
  <c r="T4499" i="80"/>
  <c r="T4500" i="80"/>
  <c r="T4501" i="80"/>
  <c r="T4502" i="80"/>
  <c r="T4503" i="80"/>
  <c r="T4504" i="80"/>
  <c r="T4505" i="80"/>
  <c r="T4506" i="80"/>
  <c r="T4507" i="80"/>
  <c r="T4508" i="80"/>
  <c r="T4509" i="80"/>
  <c r="T4510" i="80"/>
  <c r="T4511" i="80"/>
  <c r="T4512" i="80"/>
  <c r="T4513" i="80"/>
  <c r="T4514" i="80"/>
  <c r="T4515" i="80"/>
  <c r="T4516" i="80"/>
  <c r="T4517" i="80"/>
  <c r="T4518" i="80"/>
  <c r="T4519" i="80"/>
  <c r="T4520" i="80"/>
  <c r="T4521" i="80"/>
  <c r="T4522" i="80"/>
  <c r="T4523" i="80"/>
  <c r="T4524" i="80"/>
  <c r="T4525" i="80"/>
  <c r="T4526" i="80"/>
  <c r="T4527" i="80"/>
  <c r="T4528" i="80"/>
  <c r="T4529" i="80"/>
  <c r="T4530" i="80"/>
  <c r="T4531" i="80"/>
  <c r="T4532" i="80"/>
  <c r="T4533" i="80"/>
  <c r="T4534" i="80"/>
  <c r="T4535" i="80"/>
  <c r="T4536" i="80"/>
  <c r="T4537" i="80"/>
  <c r="T4538" i="80"/>
  <c r="T4539" i="80"/>
  <c r="T4540" i="80"/>
  <c r="T4541" i="80"/>
  <c r="T4542" i="80"/>
  <c r="T4543" i="80"/>
  <c r="T4544" i="80"/>
  <c r="T4545" i="80"/>
  <c r="T4546" i="80"/>
  <c r="T4547" i="80"/>
  <c r="T4548" i="80"/>
  <c r="T4549" i="80"/>
  <c r="T4550" i="80"/>
  <c r="T4551" i="80"/>
  <c r="T4552" i="80"/>
  <c r="T4553" i="80"/>
  <c r="T4554" i="80"/>
  <c r="T4555" i="80"/>
  <c r="T4556" i="80"/>
  <c r="T4557" i="80"/>
  <c r="T4558" i="80"/>
  <c r="T4559" i="80"/>
  <c r="T4560" i="80"/>
  <c r="T4561" i="80"/>
  <c r="T4562" i="80"/>
  <c r="T4563" i="80"/>
  <c r="T4564" i="80"/>
  <c r="T4565" i="80"/>
  <c r="T4566" i="80"/>
  <c r="T4567" i="80"/>
  <c r="T4568" i="80"/>
  <c r="T4569" i="80"/>
  <c r="T4570" i="80"/>
  <c r="T4571" i="80"/>
  <c r="T4572" i="80"/>
  <c r="T4573" i="80"/>
  <c r="T4574" i="80"/>
  <c r="T4575" i="80"/>
  <c r="T4576" i="80"/>
  <c r="T4577" i="80"/>
  <c r="T4578" i="80"/>
  <c r="T4579" i="80"/>
  <c r="T4580" i="80"/>
  <c r="T4581" i="80"/>
  <c r="T4582" i="80"/>
  <c r="T4583" i="80"/>
  <c r="T4584" i="80"/>
  <c r="T4585" i="80"/>
  <c r="T4586" i="80"/>
  <c r="T4587" i="80"/>
  <c r="T4588" i="80"/>
  <c r="T4589" i="80"/>
  <c r="T4590" i="80"/>
  <c r="T4591" i="80"/>
  <c r="T4592" i="80"/>
  <c r="T4593" i="80"/>
  <c r="T4594" i="80"/>
  <c r="T4595" i="80"/>
  <c r="T4596" i="80"/>
  <c r="T4597" i="80"/>
  <c r="T4598" i="80"/>
  <c r="T4599" i="80"/>
  <c r="T4600" i="80"/>
  <c r="T4601" i="80"/>
  <c r="T4602" i="80"/>
  <c r="T4603" i="80"/>
  <c r="T4604" i="80"/>
  <c r="T4605" i="80"/>
  <c r="T4606" i="80"/>
  <c r="T4607" i="80"/>
  <c r="T4608" i="80"/>
  <c r="T4609" i="80"/>
  <c r="T4610" i="80"/>
  <c r="T4611" i="80"/>
  <c r="T4612" i="80"/>
  <c r="T4613" i="80"/>
  <c r="T4614" i="80"/>
  <c r="T4615" i="80"/>
  <c r="T4616" i="80"/>
  <c r="T4617" i="80"/>
  <c r="T4618" i="80"/>
  <c r="T4619" i="80"/>
  <c r="T4620" i="80"/>
  <c r="T4621" i="80"/>
  <c r="T4622" i="80"/>
  <c r="T4623" i="80"/>
  <c r="T4624" i="80"/>
  <c r="T4625" i="80"/>
  <c r="T4626" i="80"/>
  <c r="T4627" i="80"/>
  <c r="T4628" i="80"/>
  <c r="T4629" i="80"/>
  <c r="T4630" i="80"/>
  <c r="T4631" i="80"/>
  <c r="T4632" i="80"/>
  <c r="T4633" i="80"/>
  <c r="T4634" i="80"/>
  <c r="T4635" i="80"/>
  <c r="T4636" i="80"/>
  <c r="T4637" i="80"/>
  <c r="T4638" i="80"/>
  <c r="T4639" i="80"/>
  <c r="T4640" i="80"/>
  <c r="T4641" i="80"/>
  <c r="T4642" i="80"/>
  <c r="T4643" i="80"/>
  <c r="T4644" i="80"/>
  <c r="T4645" i="80"/>
  <c r="T4646" i="80"/>
  <c r="T4647" i="80"/>
  <c r="T4648" i="80"/>
  <c r="T4649" i="80"/>
  <c r="T4650" i="80"/>
  <c r="T4651" i="80"/>
  <c r="T4652" i="80"/>
  <c r="T4653" i="80"/>
  <c r="T4654" i="80"/>
  <c r="T4655" i="80"/>
  <c r="T4656" i="80"/>
  <c r="T4657" i="80"/>
  <c r="T4658" i="80"/>
  <c r="T4659" i="80"/>
  <c r="T4660" i="80"/>
  <c r="T4661" i="80"/>
  <c r="T4662" i="80"/>
  <c r="T4663" i="80"/>
  <c r="T4664" i="80"/>
  <c r="T4665" i="80"/>
  <c r="T4666" i="80"/>
  <c r="T4667" i="80"/>
  <c r="T4668" i="80"/>
  <c r="T4669" i="80"/>
  <c r="T4670" i="80"/>
  <c r="T4671" i="80"/>
  <c r="T4672" i="80"/>
  <c r="T4673" i="80"/>
  <c r="T4674" i="80"/>
  <c r="T4675" i="80"/>
  <c r="T4676" i="80"/>
  <c r="T4677" i="80"/>
  <c r="T4678" i="80"/>
  <c r="T4679" i="80"/>
  <c r="T4680" i="80"/>
  <c r="T4681" i="80"/>
  <c r="T4682" i="80"/>
  <c r="T4683" i="80"/>
  <c r="T4684" i="80"/>
  <c r="T4685" i="80"/>
  <c r="T4686" i="80"/>
  <c r="T4687" i="80"/>
  <c r="T4688" i="80"/>
  <c r="T4689" i="80"/>
  <c r="T4690" i="80"/>
  <c r="T4691" i="80"/>
  <c r="T4692" i="80"/>
  <c r="T4693" i="80"/>
  <c r="T4694" i="80"/>
  <c r="T4695" i="80"/>
  <c r="T4696" i="80"/>
  <c r="T4697" i="80"/>
  <c r="T4698" i="80"/>
  <c r="T4699" i="80"/>
  <c r="T4700" i="80"/>
  <c r="T4701" i="80"/>
  <c r="T4702" i="80"/>
  <c r="T4703" i="80"/>
  <c r="T4704" i="80"/>
  <c r="T4705" i="80"/>
  <c r="T4706" i="80"/>
  <c r="T4707" i="80"/>
  <c r="T4708" i="80"/>
  <c r="T4709" i="80"/>
  <c r="T4710" i="80"/>
  <c r="T4711" i="80"/>
  <c r="T4712" i="80"/>
  <c r="T4713" i="80"/>
  <c r="T4714" i="80"/>
  <c r="T4715" i="80"/>
  <c r="T4716" i="80"/>
  <c r="T4717" i="80"/>
  <c r="T4718" i="80"/>
  <c r="T4719" i="80"/>
  <c r="T4720" i="80"/>
  <c r="T4721" i="80"/>
  <c r="T4722" i="80"/>
  <c r="T4723" i="80"/>
  <c r="T4724" i="80"/>
  <c r="T4725" i="80"/>
  <c r="T4726" i="80"/>
  <c r="T4727" i="80"/>
  <c r="T4728" i="80"/>
  <c r="T4729" i="80"/>
  <c r="T4730" i="80"/>
  <c r="T4731" i="80"/>
  <c r="T4732" i="80"/>
  <c r="T4733" i="80"/>
  <c r="T4734" i="80"/>
  <c r="T4735" i="80"/>
  <c r="T4736" i="80"/>
  <c r="T4737" i="80"/>
  <c r="T4738" i="80"/>
  <c r="T4739" i="80"/>
  <c r="T4740" i="80"/>
  <c r="T4741" i="80"/>
  <c r="T4742" i="80"/>
  <c r="T4743" i="80"/>
  <c r="T4744" i="80"/>
  <c r="T4745" i="80"/>
  <c r="T4746" i="80"/>
  <c r="T4747" i="80"/>
  <c r="T4748" i="80"/>
  <c r="T4749" i="80"/>
  <c r="T4750" i="80"/>
  <c r="T4751" i="80"/>
  <c r="T4752" i="80"/>
  <c r="T4753" i="80"/>
  <c r="T4754" i="80"/>
  <c r="T4755" i="80"/>
  <c r="T4756" i="80"/>
  <c r="T4757" i="80"/>
  <c r="T4758" i="80"/>
  <c r="T4759" i="80"/>
  <c r="T4760" i="80"/>
  <c r="T4761" i="80"/>
  <c r="T4762" i="80"/>
  <c r="T4763" i="80"/>
  <c r="T4764" i="80"/>
  <c r="T4765" i="80"/>
  <c r="T4766" i="80"/>
  <c r="T4767" i="80"/>
  <c r="T4768" i="80"/>
  <c r="T4769" i="80"/>
  <c r="T4770" i="80"/>
  <c r="T4771" i="80"/>
  <c r="T4772" i="80"/>
  <c r="T4773" i="80"/>
  <c r="T4774" i="80"/>
  <c r="T4775" i="80"/>
  <c r="T4776" i="80"/>
  <c r="T4777" i="80"/>
  <c r="T4778" i="80"/>
  <c r="T4779" i="80"/>
  <c r="T4780" i="80"/>
  <c r="T4781" i="80"/>
  <c r="T4782" i="80"/>
  <c r="T4783" i="80"/>
  <c r="T4784" i="80"/>
  <c r="T4785" i="80"/>
  <c r="T4786" i="80"/>
  <c r="T4787" i="80"/>
  <c r="T4788" i="80"/>
  <c r="T4789" i="80"/>
  <c r="T4790" i="80"/>
  <c r="T4791" i="80"/>
  <c r="T4792" i="80"/>
  <c r="T4793" i="80"/>
  <c r="T4794" i="80"/>
  <c r="T4795" i="80"/>
  <c r="T4796" i="80"/>
  <c r="T4797" i="80"/>
  <c r="T4798" i="80"/>
  <c r="T4799" i="80"/>
  <c r="T4800" i="80"/>
  <c r="T4801" i="80"/>
  <c r="T4802" i="80"/>
  <c r="T4803" i="80"/>
  <c r="T4804" i="80"/>
  <c r="T4805" i="80"/>
  <c r="T4806" i="80"/>
  <c r="T4807" i="80"/>
  <c r="T4808" i="80"/>
  <c r="T4809" i="80"/>
  <c r="T4810" i="80"/>
  <c r="T4811" i="80"/>
  <c r="T4812" i="80"/>
  <c r="T4813" i="80"/>
  <c r="T4814" i="80"/>
  <c r="T4815" i="80"/>
  <c r="T4816" i="80"/>
  <c r="T4817" i="80"/>
  <c r="T4818" i="80"/>
  <c r="T4819" i="80"/>
  <c r="T4820" i="80"/>
  <c r="T4821" i="80"/>
  <c r="T4822" i="80"/>
  <c r="T4823" i="80"/>
  <c r="T4824" i="80"/>
  <c r="T4825" i="80"/>
  <c r="T4826" i="80"/>
  <c r="T4827" i="80"/>
  <c r="T4828" i="80"/>
  <c r="T4829" i="80"/>
  <c r="T4830" i="80"/>
  <c r="T4831" i="80"/>
  <c r="T4832" i="80"/>
  <c r="T4833" i="80"/>
  <c r="T4834" i="80"/>
  <c r="T4835" i="80"/>
  <c r="T4836" i="80"/>
  <c r="T4837" i="80"/>
  <c r="T4838" i="80"/>
  <c r="T4839" i="80"/>
  <c r="T4840" i="80"/>
  <c r="T4841" i="80"/>
  <c r="T4842" i="80"/>
  <c r="T4843" i="80"/>
  <c r="T4844" i="80"/>
  <c r="T4845" i="80"/>
  <c r="T4846" i="80"/>
  <c r="T4847" i="80"/>
  <c r="T4848" i="80"/>
  <c r="T4849" i="80"/>
  <c r="T4850" i="80"/>
  <c r="T4851" i="80"/>
  <c r="T4852" i="80"/>
  <c r="T4853" i="80"/>
  <c r="T4854" i="80"/>
  <c r="T4855" i="80"/>
  <c r="T4856" i="80"/>
  <c r="T4857" i="80"/>
  <c r="T4858" i="80"/>
  <c r="T4859" i="80"/>
  <c r="T4860" i="80"/>
  <c r="T4861" i="80"/>
  <c r="T4862" i="80"/>
  <c r="T4863" i="80"/>
  <c r="T4864" i="80"/>
  <c r="T4865" i="80"/>
  <c r="T4866" i="80"/>
  <c r="T4867" i="80"/>
  <c r="T4868" i="80"/>
  <c r="T4869" i="80"/>
  <c r="T4870" i="80"/>
  <c r="T4871" i="80"/>
  <c r="T4872" i="80"/>
  <c r="T4873" i="80"/>
  <c r="T4874" i="80"/>
  <c r="T4875" i="80"/>
  <c r="T4876" i="80"/>
  <c r="T4877" i="80"/>
  <c r="T4878" i="80"/>
  <c r="T4879" i="80"/>
  <c r="T4880" i="80"/>
  <c r="T4881" i="80"/>
  <c r="T4882" i="80"/>
  <c r="T4883" i="80"/>
  <c r="T4884" i="80"/>
  <c r="T4885" i="80"/>
  <c r="T4886" i="80"/>
  <c r="T4887" i="80"/>
  <c r="T4888" i="80"/>
  <c r="T4889" i="80"/>
  <c r="T4890" i="80"/>
  <c r="T4891" i="80"/>
  <c r="T4892" i="80"/>
  <c r="T4893" i="80"/>
  <c r="T4894" i="80"/>
  <c r="T4895" i="80"/>
  <c r="T4896" i="80"/>
  <c r="T4897" i="80"/>
  <c r="T4898" i="80"/>
  <c r="T4899" i="80"/>
  <c r="T4900" i="80"/>
  <c r="T4901" i="80"/>
  <c r="T4902" i="80"/>
  <c r="T4903" i="80"/>
  <c r="T4904" i="80"/>
  <c r="T4905" i="80"/>
  <c r="T4906" i="80"/>
  <c r="T4907" i="80"/>
  <c r="T4908" i="80"/>
  <c r="T4909" i="80"/>
  <c r="T4910" i="80"/>
  <c r="T4911" i="80"/>
  <c r="T4912" i="80"/>
  <c r="T4913" i="80"/>
  <c r="T4914" i="80"/>
  <c r="T4915" i="80"/>
  <c r="T4916" i="80"/>
  <c r="T4917" i="80"/>
  <c r="T4918" i="80"/>
  <c r="T4919" i="80"/>
  <c r="T4920" i="80"/>
  <c r="T4921" i="80"/>
  <c r="T4922" i="80"/>
  <c r="T4923" i="80"/>
  <c r="T4924" i="80"/>
  <c r="T4925" i="80"/>
  <c r="T4926" i="80"/>
  <c r="T4927" i="80"/>
  <c r="T4928" i="80"/>
  <c r="T4929" i="80"/>
  <c r="T4930" i="80"/>
  <c r="T4931" i="80"/>
  <c r="T4932" i="80"/>
  <c r="T4933" i="80"/>
  <c r="T4934" i="80"/>
  <c r="T4935" i="80"/>
  <c r="T4936" i="80"/>
  <c r="T4937" i="80"/>
  <c r="T4938" i="80"/>
  <c r="T4939" i="80"/>
  <c r="T4940" i="80"/>
  <c r="T4941" i="80"/>
  <c r="T4942" i="80"/>
  <c r="T4943" i="80"/>
  <c r="T4944" i="80"/>
  <c r="T4945" i="80"/>
  <c r="T4946" i="80"/>
  <c r="T4947" i="80"/>
  <c r="T4948" i="80"/>
  <c r="T4949" i="80"/>
  <c r="T4950" i="80"/>
  <c r="T4951" i="80"/>
  <c r="T4952" i="80"/>
  <c r="T4953" i="80"/>
  <c r="T4954" i="80"/>
  <c r="T4955" i="80"/>
  <c r="T4956" i="80"/>
  <c r="T4957" i="80"/>
  <c r="T4958" i="80"/>
  <c r="T4959" i="80"/>
  <c r="T4960" i="80"/>
  <c r="T4961" i="80"/>
  <c r="T4962" i="80"/>
  <c r="T4963" i="80"/>
  <c r="T4964" i="80"/>
  <c r="T4965" i="80"/>
  <c r="T4966" i="80"/>
  <c r="T4967" i="80"/>
  <c r="T4968" i="80"/>
  <c r="T4969" i="80"/>
  <c r="T4970" i="80"/>
  <c r="T4971" i="80"/>
  <c r="T4972" i="80"/>
  <c r="T4973" i="80"/>
  <c r="T4974" i="80"/>
  <c r="T4975" i="80"/>
  <c r="T4976" i="80"/>
  <c r="T4977" i="80"/>
  <c r="T4978" i="80"/>
  <c r="T4979" i="80"/>
  <c r="T4980" i="80"/>
  <c r="T4981" i="80"/>
  <c r="T4982" i="80"/>
  <c r="T4983" i="80"/>
  <c r="T4984" i="80"/>
  <c r="T4985" i="80"/>
  <c r="T4986" i="80"/>
  <c r="T4987" i="80"/>
  <c r="T4988" i="80"/>
  <c r="T4989" i="80"/>
  <c r="T4990" i="80"/>
  <c r="T4991" i="80"/>
  <c r="T4992" i="80"/>
  <c r="T4993" i="80"/>
  <c r="T4994" i="80"/>
  <c r="T4995" i="80"/>
  <c r="T4996" i="80"/>
  <c r="T4997" i="80"/>
  <c r="T4998" i="80"/>
  <c r="T4999" i="80"/>
  <c r="T5000" i="80"/>
  <c r="T5001" i="80"/>
  <c r="T5002" i="80"/>
  <c r="T5003" i="80"/>
  <c r="T5004" i="80"/>
  <c r="T5005" i="80"/>
  <c r="T5006" i="80"/>
  <c r="T5007" i="80"/>
  <c r="T5008" i="80"/>
  <c r="T5009" i="80"/>
  <c r="T5010" i="80"/>
  <c r="T5011" i="80"/>
  <c r="T5012" i="80"/>
  <c r="T5013" i="80"/>
  <c r="T5014" i="80"/>
  <c r="T5015" i="80"/>
  <c r="T5016" i="80"/>
  <c r="T5017" i="80"/>
  <c r="T5018" i="80"/>
  <c r="T5019" i="80"/>
  <c r="T5020" i="80"/>
  <c r="T5021" i="80"/>
  <c r="T5022" i="80"/>
  <c r="T5023" i="80"/>
  <c r="T5024" i="80"/>
  <c r="T5025" i="80"/>
  <c r="T5026" i="80"/>
  <c r="T5027" i="80"/>
  <c r="T5028" i="80"/>
  <c r="T5029" i="80"/>
  <c r="T5030" i="80"/>
  <c r="T5031" i="80"/>
  <c r="T5032" i="80"/>
  <c r="T5033" i="80"/>
  <c r="T5034" i="80"/>
  <c r="T5035" i="80"/>
  <c r="T5036" i="80"/>
  <c r="T5037" i="80"/>
  <c r="T5038" i="80"/>
  <c r="T5039" i="80"/>
  <c r="T5040" i="80"/>
  <c r="T5041" i="80"/>
  <c r="T5042" i="80"/>
  <c r="T5043" i="80"/>
  <c r="T5044" i="80"/>
  <c r="T5045" i="80"/>
  <c r="T5046" i="80"/>
  <c r="T5047" i="80"/>
  <c r="T5048" i="80"/>
  <c r="T5049" i="80"/>
  <c r="T5050" i="80"/>
  <c r="T5051" i="80"/>
  <c r="T5052" i="80"/>
  <c r="T5053" i="80"/>
  <c r="T5054" i="80"/>
  <c r="T5055" i="80"/>
  <c r="T5056" i="80"/>
  <c r="T5057" i="80"/>
  <c r="T5058" i="80"/>
  <c r="T5059" i="80"/>
  <c r="T5060" i="80"/>
  <c r="T5061" i="80"/>
  <c r="T5062" i="80"/>
  <c r="T5063" i="80"/>
  <c r="T5064" i="80"/>
  <c r="T5065" i="80"/>
  <c r="T5066" i="80"/>
  <c r="T5067" i="80"/>
  <c r="T5068" i="80"/>
  <c r="T5069" i="80"/>
  <c r="T5070" i="80"/>
  <c r="T5071" i="80"/>
  <c r="T5072" i="80"/>
  <c r="T5073" i="80"/>
  <c r="T5074" i="80"/>
  <c r="T5075" i="80"/>
  <c r="T5076" i="80"/>
  <c r="T5077" i="80"/>
  <c r="T5078" i="80"/>
  <c r="T5079" i="80"/>
  <c r="T5080" i="80"/>
  <c r="T5081" i="80"/>
  <c r="T5082" i="80"/>
  <c r="T5083" i="80"/>
  <c r="T5084" i="80"/>
  <c r="T5085" i="80"/>
  <c r="T5086" i="80"/>
  <c r="T5087" i="80"/>
  <c r="T5088" i="80"/>
  <c r="T5089" i="80"/>
  <c r="T5090" i="80"/>
  <c r="T5091" i="80"/>
  <c r="T5092" i="80"/>
  <c r="T5093" i="80"/>
  <c r="T5094" i="80"/>
  <c r="T5095" i="80"/>
  <c r="T5096" i="80"/>
  <c r="T5097" i="80"/>
  <c r="T5098" i="80"/>
  <c r="T5099" i="80"/>
  <c r="T5100" i="80"/>
  <c r="T5101" i="80"/>
  <c r="T5102" i="80"/>
  <c r="T5103" i="80"/>
  <c r="T5104" i="80"/>
  <c r="T5105" i="80"/>
  <c r="T5106" i="80"/>
  <c r="T5107" i="80"/>
  <c r="T5108" i="80"/>
  <c r="T5109" i="80"/>
  <c r="T5110" i="80"/>
  <c r="T5111" i="80"/>
  <c r="T5112" i="80"/>
  <c r="T5113" i="80"/>
  <c r="T5114" i="80"/>
  <c r="T5115" i="80"/>
  <c r="T5116" i="80"/>
  <c r="T5117" i="80"/>
  <c r="T5118" i="80"/>
  <c r="T5119" i="80"/>
  <c r="T5120" i="80"/>
  <c r="T5121" i="80"/>
  <c r="T5122" i="80"/>
  <c r="T5123" i="80"/>
  <c r="T5124" i="80"/>
  <c r="T5125" i="80"/>
  <c r="T5126" i="80"/>
  <c r="T5127" i="80"/>
  <c r="T5128" i="80"/>
  <c r="T5129" i="80"/>
  <c r="T5130" i="80"/>
  <c r="T5131" i="80"/>
  <c r="T5132" i="80"/>
  <c r="T5133" i="80"/>
  <c r="T5134" i="80"/>
  <c r="T5135" i="80"/>
  <c r="T5136" i="80"/>
  <c r="T5137" i="80"/>
  <c r="T5138" i="80"/>
  <c r="T5139" i="80"/>
  <c r="T5140" i="80"/>
  <c r="T5141" i="80"/>
  <c r="T5142" i="80"/>
  <c r="T5143" i="80"/>
  <c r="T5144" i="80"/>
  <c r="T5145" i="80"/>
  <c r="T5146" i="80"/>
  <c r="T5147" i="80"/>
  <c r="T5148" i="80"/>
  <c r="T5149" i="80"/>
  <c r="T5150" i="80"/>
  <c r="T5151" i="80"/>
  <c r="T5152" i="80"/>
  <c r="T5153" i="80"/>
  <c r="T5154" i="80"/>
  <c r="T5155" i="80"/>
  <c r="T5156" i="80"/>
  <c r="T5157" i="80"/>
  <c r="T5158" i="80"/>
  <c r="T5159" i="80"/>
  <c r="T5160" i="80"/>
  <c r="T5161" i="80"/>
  <c r="T5162" i="80"/>
  <c r="T5163" i="80"/>
  <c r="T5164" i="80"/>
  <c r="T5165" i="80"/>
  <c r="T5166" i="80"/>
  <c r="T5167" i="80"/>
  <c r="T5168" i="80"/>
  <c r="T5169" i="80"/>
  <c r="T5170" i="80"/>
  <c r="T5171" i="80"/>
  <c r="T5172" i="80"/>
  <c r="T5173" i="80"/>
  <c r="T5174" i="80"/>
  <c r="T5175" i="80"/>
  <c r="T5176" i="80"/>
  <c r="T5177" i="80"/>
  <c r="T5178" i="80"/>
  <c r="T5179" i="80"/>
  <c r="T5180" i="80"/>
  <c r="T5181" i="80"/>
  <c r="T5182" i="80"/>
  <c r="T5183" i="80"/>
  <c r="T5184" i="80"/>
  <c r="T5185" i="80"/>
  <c r="T5186" i="80"/>
  <c r="T5187" i="80"/>
  <c r="T5188" i="80"/>
  <c r="T5189" i="80"/>
  <c r="T5190" i="80"/>
  <c r="T5191" i="80"/>
  <c r="T5192" i="80"/>
  <c r="T5193" i="80"/>
  <c r="T5194" i="80"/>
  <c r="T5195" i="80"/>
  <c r="T5196" i="80"/>
  <c r="T5197" i="80"/>
  <c r="T5198" i="80"/>
  <c r="T5199" i="80"/>
  <c r="T5200" i="80"/>
  <c r="T5201" i="80"/>
  <c r="T5202" i="80"/>
  <c r="T5203" i="80"/>
  <c r="T5204" i="80"/>
  <c r="T5205" i="80"/>
  <c r="T5206" i="80"/>
  <c r="T5207" i="80"/>
  <c r="T5208" i="80"/>
  <c r="T5209" i="80"/>
  <c r="T5210" i="80"/>
  <c r="T5211" i="80"/>
  <c r="T5212" i="80"/>
  <c r="T5213" i="80"/>
  <c r="T5214" i="80"/>
  <c r="T5215" i="80"/>
  <c r="T5216" i="80"/>
  <c r="T5217" i="80"/>
  <c r="T5218" i="80"/>
  <c r="T5219" i="80"/>
  <c r="T5220" i="80"/>
  <c r="T5221" i="80"/>
  <c r="T5222" i="80"/>
  <c r="T5223" i="80"/>
  <c r="T5224" i="80"/>
  <c r="T5225" i="80"/>
  <c r="T5226" i="80"/>
  <c r="T5227" i="80"/>
  <c r="T5228" i="80"/>
  <c r="T5229" i="80"/>
  <c r="T5230" i="80"/>
  <c r="T5231" i="80"/>
  <c r="T5232" i="80"/>
  <c r="T5233" i="80"/>
  <c r="T5234" i="80"/>
  <c r="T5235" i="80"/>
  <c r="T5236" i="80"/>
  <c r="T5237" i="80"/>
  <c r="T5238" i="80"/>
  <c r="T5239" i="80"/>
  <c r="T5240" i="80"/>
  <c r="T5241" i="80"/>
  <c r="T5242" i="80"/>
  <c r="T5243" i="80"/>
  <c r="T5244" i="80"/>
  <c r="T5245" i="80"/>
  <c r="T5246" i="80"/>
  <c r="T5247" i="80"/>
  <c r="T5248" i="80"/>
  <c r="T5249" i="80"/>
  <c r="T5250" i="80"/>
  <c r="T5251" i="80"/>
  <c r="T5252" i="80"/>
  <c r="T5253" i="80"/>
  <c r="T5254" i="80"/>
  <c r="T5255" i="80"/>
  <c r="T5256" i="80"/>
  <c r="T5257" i="80"/>
  <c r="T5258" i="80"/>
  <c r="T5259" i="80"/>
  <c r="T5260" i="80"/>
  <c r="T5261" i="80"/>
  <c r="T5262" i="80"/>
  <c r="T5263" i="80"/>
  <c r="T5264" i="80"/>
  <c r="T5265" i="80"/>
  <c r="T5266" i="80"/>
  <c r="T5267" i="80"/>
  <c r="T5268" i="80"/>
  <c r="T5269" i="80"/>
  <c r="T5270" i="80"/>
  <c r="T5271" i="80"/>
  <c r="T5272" i="80"/>
  <c r="T5273" i="80"/>
  <c r="T5274" i="80"/>
  <c r="T5275" i="80"/>
  <c r="T5276" i="80"/>
  <c r="T5277" i="80"/>
  <c r="T5278" i="80"/>
  <c r="T5279" i="80"/>
  <c r="T5280" i="80"/>
  <c r="T5281" i="80"/>
  <c r="T5282" i="80"/>
  <c r="T5283" i="80"/>
  <c r="T5284" i="80"/>
  <c r="T5285" i="80"/>
  <c r="T5286" i="80"/>
  <c r="T5287" i="80"/>
  <c r="T5288" i="80"/>
  <c r="T5289" i="80"/>
  <c r="T5290" i="80"/>
  <c r="T5291" i="80"/>
  <c r="T5292" i="80"/>
  <c r="T5293" i="80"/>
  <c r="T5294" i="80"/>
  <c r="T5295" i="80"/>
  <c r="T5296" i="80"/>
  <c r="T5297" i="80"/>
  <c r="T5298" i="80"/>
  <c r="T5299" i="80"/>
  <c r="T5300" i="80"/>
  <c r="T5301" i="80"/>
  <c r="T5302" i="80"/>
  <c r="T5303" i="80"/>
  <c r="T5304" i="80"/>
  <c r="T5305" i="80"/>
  <c r="T5306" i="80"/>
  <c r="T5307" i="80"/>
  <c r="T5308" i="80"/>
  <c r="T5309" i="80"/>
  <c r="T5310" i="80"/>
  <c r="T5311" i="80"/>
  <c r="T5312" i="80"/>
  <c r="T5313" i="80"/>
  <c r="T5314" i="80"/>
  <c r="T5315" i="80"/>
  <c r="T5316" i="80"/>
  <c r="T5317" i="80"/>
  <c r="T5318" i="80"/>
  <c r="T5319" i="80"/>
  <c r="T5320" i="80"/>
  <c r="T5321" i="80"/>
  <c r="T5322" i="80"/>
  <c r="T5323" i="80"/>
  <c r="T5324" i="80"/>
  <c r="T5325" i="80"/>
  <c r="T5326" i="80"/>
  <c r="T5327" i="80"/>
  <c r="T5328" i="80"/>
  <c r="T5329" i="80"/>
  <c r="T5330" i="80"/>
  <c r="T5331" i="80"/>
  <c r="T5332" i="80"/>
  <c r="T5333" i="80"/>
  <c r="T5334" i="80"/>
  <c r="T5335" i="80"/>
  <c r="T5336" i="80"/>
  <c r="T5337" i="80"/>
  <c r="T5338" i="80"/>
  <c r="T5339" i="80"/>
  <c r="T5340" i="80"/>
  <c r="T5341" i="80"/>
  <c r="T5342" i="80"/>
  <c r="T5343" i="80"/>
  <c r="T5344" i="80"/>
  <c r="T5345" i="80"/>
  <c r="T5346" i="80"/>
  <c r="T5347" i="80"/>
  <c r="T5348" i="80"/>
  <c r="T5349" i="80"/>
  <c r="T5350" i="80"/>
  <c r="T5351" i="80"/>
  <c r="T5352" i="80"/>
  <c r="T5353" i="80"/>
  <c r="T5354" i="80"/>
  <c r="T5355" i="80"/>
  <c r="T5356" i="80"/>
  <c r="T5357" i="80"/>
  <c r="T5358" i="80"/>
  <c r="T5359" i="80"/>
  <c r="T5360" i="80"/>
  <c r="T5361" i="80"/>
  <c r="T5362" i="80"/>
  <c r="T5363" i="80"/>
  <c r="T5364" i="80"/>
  <c r="T5365" i="80"/>
  <c r="T5366" i="80"/>
  <c r="T5367" i="80"/>
  <c r="T5368" i="80"/>
  <c r="T5369" i="80"/>
  <c r="T5370" i="80"/>
  <c r="T5371" i="80"/>
  <c r="T5372" i="80"/>
  <c r="T5373" i="80"/>
  <c r="T5374" i="80"/>
  <c r="T5375" i="80"/>
  <c r="T5376" i="80"/>
  <c r="T5377" i="80"/>
  <c r="T5378" i="80"/>
  <c r="T5379" i="80"/>
  <c r="T5380" i="80"/>
  <c r="T5381" i="80"/>
  <c r="T5382" i="80"/>
  <c r="T5383" i="80"/>
  <c r="T5384" i="80"/>
  <c r="T5385" i="80"/>
  <c r="T5386" i="80"/>
  <c r="T5387" i="80"/>
  <c r="T5388" i="80"/>
  <c r="T5389" i="80"/>
  <c r="T5390" i="80"/>
  <c r="T5391" i="80"/>
  <c r="T5392" i="80"/>
  <c r="T5393" i="80"/>
  <c r="T5394" i="80"/>
  <c r="T5395" i="80"/>
  <c r="T5396" i="80"/>
  <c r="T5397" i="80"/>
  <c r="T5398" i="80"/>
  <c r="T5399" i="80"/>
  <c r="T5400" i="80"/>
  <c r="T5401" i="80"/>
  <c r="T5402" i="80"/>
  <c r="T5403" i="80"/>
  <c r="T5404" i="80"/>
  <c r="T5405" i="80"/>
  <c r="T5406" i="80"/>
  <c r="T5407" i="80"/>
  <c r="T5408" i="80"/>
  <c r="T5409" i="80"/>
  <c r="T5410" i="80"/>
  <c r="T5411" i="80"/>
  <c r="T5412" i="80"/>
  <c r="T5413" i="80"/>
  <c r="T5414" i="80"/>
  <c r="T5415" i="80"/>
  <c r="T5416" i="80"/>
  <c r="T5417" i="80"/>
  <c r="T5418" i="80"/>
  <c r="T5419" i="80"/>
  <c r="T5420" i="80"/>
  <c r="T5421" i="80"/>
  <c r="T5422" i="80"/>
  <c r="T5423" i="80"/>
  <c r="T5424" i="80"/>
  <c r="T5425" i="80"/>
  <c r="T5426" i="80"/>
  <c r="T5427" i="80"/>
  <c r="T5428" i="80"/>
  <c r="T5429" i="80"/>
  <c r="T5430" i="80"/>
  <c r="T5431" i="80"/>
  <c r="T5432" i="80"/>
  <c r="T5433" i="80"/>
  <c r="T5434" i="80"/>
  <c r="T5435" i="80"/>
  <c r="T5436" i="80"/>
  <c r="T5437" i="80"/>
  <c r="T5438" i="80"/>
  <c r="T5439" i="80"/>
  <c r="T5440" i="80"/>
  <c r="T5441" i="80"/>
  <c r="T5442" i="80"/>
  <c r="T5443" i="80"/>
  <c r="T5444" i="80"/>
  <c r="T5445" i="80"/>
  <c r="T5446" i="80"/>
  <c r="T5447" i="80"/>
  <c r="T5448" i="80"/>
  <c r="T5449" i="80"/>
  <c r="T5450" i="80"/>
  <c r="T5451" i="80"/>
  <c r="T5452" i="80"/>
  <c r="T5453" i="80"/>
  <c r="T5454" i="80"/>
  <c r="T5455" i="80"/>
  <c r="T5456" i="80"/>
  <c r="T5457" i="80"/>
  <c r="T5458" i="80"/>
  <c r="T5459" i="80"/>
  <c r="T5460" i="80"/>
  <c r="T5461" i="80"/>
  <c r="T5462" i="80"/>
  <c r="T5463" i="80"/>
  <c r="T5464" i="80"/>
  <c r="T5465" i="80"/>
  <c r="T5466" i="80"/>
  <c r="T5467" i="80"/>
  <c r="T5468" i="80"/>
  <c r="T5469" i="80"/>
  <c r="T5470" i="80"/>
  <c r="T5471" i="80"/>
  <c r="T5472" i="80"/>
  <c r="T5473" i="80"/>
  <c r="T5474" i="80"/>
  <c r="T5475" i="80"/>
  <c r="T5476" i="80"/>
  <c r="T5477" i="80"/>
  <c r="T5478" i="80"/>
  <c r="T5479" i="80"/>
  <c r="T5480" i="80"/>
  <c r="T5481" i="80"/>
  <c r="T5482" i="80"/>
  <c r="T5483" i="80"/>
  <c r="T5484" i="80"/>
  <c r="T5485" i="80"/>
  <c r="T5486" i="80"/>
  <c r="T5487" i="80"/>
  <c r="T5488" i="80"/>
  <c r="T5489" i="80"/>
  <c r="T5490" i="80"/>
  <c r="T5491" i="80"/>
  <c r="T5492" i="80"/>
  <c r="T5493" i="80"/>
  <c r="T5494" i="80"/>
  <c r="T5495" i="80"/>
  <c r="T5496" i="80"/>
  <c r="T5497" i="80"/>
  <c r="T5498" i="80"/>
  <c r="T5499" i="80"/>
  <c r="T5500" i="80"/>
  <c r="T5501" i="80"/>
  <c r="T5502" i="80"/>
  <c r="T5503" i="80"/>
  <c r="T5504" i="80"/>
  <c r="T5505" i="80"/>
  <c r="T5506" i="80"/>
  <c r="T5507" i="80"/>
  <c r="T5508" i="80"/>
  <c r="T5509" i="80"/>
  <c r="T5510" i="80"/>
  <c r="T5511" i="80"/>
  <c r="T5512" i="80"/>
  <c r="T5513" i="80"/>
  <c r="T5514" i="80"/>
  <c r="T5515" i="80"/>
  <c r="T5516" i="80"/>
  <c r="T5517" i="80"/>
  <c r="T5518" i="80"/>
  <c r="T5519" i="80"/>
  <c r="T5520" i="80"/>
  <c r="T5521" i="80"/>
  <c r="T5522" i="80"/>
  <c r="T5523" i="80"/>
  <c r="T5524" i="80"/>
  <c r="T5525" i="80"/>
  <c r="T5526" i="80"/>
  <c r="T5527" i="80"/>
  <c r="T5528" i="80"/>
  <c r="T5529" i="80"/>
  <c r="T5530" i="80"/>
  <c r="T5531" i="80"/>
  <c r="T5532" i="80"/>
  <c r="T5533" i="80"/>
  <c r="T5534" i="80"/>
  <c r="T5535" i="80"/>
  <c r="T5536" i="80"/>
  <c r="T5537" i="80"/>
  <c r="T5538" i="80"/>
  <c r="T5539" i="80"/>
  <c r="T5540" i="80"/>
  <c r="T5541" i="80"/>
  <c r="T5542" i="80"/>
  <c r="T5543" i="80"/>
  <c r="T5544" i="80"/>
  <c r="T5545" i="80"/>
  <c r="T5546" i="80"/>
  <c r="T5547" i="80"/>
  <c r="T5548" i="80"/>
  <c r="T5549" i="80"/>
  <c r="T5550" i="80"/>
  <c r="T5551" i="80"/>
  <c r="T5552" i="80"/>
  <c r="T5553" i="80"/>
  <c r="T5554" i="80"/>
  <c r="T5555" i="80"/>
  <c r="T5556" i="80"/>
  <c r="T5557" i="80"/>
  <c r="T5558" i="80"/>
  <c r="T5559" i="80"/>
  <c r="T5560" i="80"/>
  <c r="T5561" i="80"/>
  <c r="T5562" i="80"/>
  <c r="T5563" i="80"/>
  <c r="T5564" i="80"/>
  <c r="T5565" i="80"/>
  <c r="T5566" i="80"/>
  <c r="T5567" i="80"/>
  <c r="T5568" i="80"/>
  <c r="T5569" i="80"/>
  <c r="T5570" i="80"/>
  <c r="T5571" i="80"/>
  <c r="T5572" i="80"/>
  <c r="T5573" i="80"/>
  <c r="T5574" i="80"/>
  <c r="T5575" i="80"/>
  <c r="T5576" i="80"/>
  <c r="T5577" i="80"/>
  <c r="T5578" i="80"/>
  <c r="T5579" i="80"/>
  <c r="T5580" i="80"/>
  <c r="T5581" i="80"/>
  <c r="T5582" i="80"/>
  <c r="T5583" i="80"/>
  <c r="T5584" i="80"/>
  <c r="T5585" i="80"/>
  <c r="T5586" i="80"/>
  <c r="T5587" i="80"/>
  <c r="T5588" i="80"/>
  <c r="T5589" i="80"/>
  <c r="T5590" i="80"/>
  <c r="T5591" i="80"/>
  <c r="T5592" i="80"/>
  <c r="T5593" i="80"/>
  <c r="T5594" i="80"/>
  <c r="T5595" i="80"/>
  <c r="T5596" i="80"/>
  <c r="T5597" i="80"/>
  <c r="T5598" i="80"/>
  <c r="T5599" i="80"/>
  <c r="T5600" i="80"/>
  <c r="T5601" i="80"/>
  <c r="T5602" i="80"/>
  <c r="T5603" i="80"/>
  <c r="T5604" i="80"/>
  <c r="T5605" i="80"/>
  <c r="T5606" i="80"/>
  <c r="T5607" i="80"/>
  <c r="T5608" i="80"/>
  <c r="T5609" i="80"/>
  <c r="T5610" i="80"/>
  <c r="T5611" i="80"/>
  <c r="T5612" i="80"/>
  <c r="T5613" i="80"/>
  <c r="T5614" i="80"/>
  <c r="T5615" i="80"/>
  <c r="T5616" i="80"/>
  <c r="T5617" i="80"/>
  <c r="T5618" i="80"/>
  <c r="T5619" i="80"/>
  <c r="T5620" i="80"/>
  <c r="T5621" i="80"/>
  <c r="T5622" i="80"/>
  <c r="T5623" i="80"/>
  <c r="T5624" i="80"/>
  <c r="T5625" i="80"/>
  <c r="T5626" i="80"/>
  <c r="T5627" i="80"/>
  <c r="T5628" i="80"/>
  <c r="T5629" i="80"/>
  <c r="T5630" i="80"/>
  <c r="T5631" i="80"/>
  <c r="T5632" i="80"/>
  <c r="T5633" i="80"/>
  <c r="T5634" i="80"/>
  <c r="T5635" i="80"/>
  <c r="T5636" i="80"/>
  <c r="T5637" i="80"/>
  <c r="T5638" i="80"/>
  <c r="T5639" i="80"/>
  <c r="T5640" i="80"/>
  <c r="T5641" i="80"/>
  <c r="T5642" i="80"/>
  <c r="T5643" i="80"/>
  <c r="T5644" i="80"/>
  <c r="T5645" i="80"/>
  <c r="T5646" i="80"/>
  <c r="T5647" i="80"/>
  <c r="T5648" i="80"/>
  <c r="T5649" i="80"/>
  <c r="T5650" i="80"/>
  <c r="T5651" i="80"/>
  <c r="T5652" i="80"/>
  <c r="T5653" i="80"/>
  <c r="T5654" i="80"/>
  <c r="T5655" i="80"/>
  <c r="T5656" i="80"/>
  <c r="T5657" i="80"/>
  <c r="T5658" i="80"/>
  <c r="T5659" i="80"/>
  <c r="T5660" i="80"/>
  <c r="T5661" i="80"/>
  <c r="T5662" i="80"/>
  <c r="T5663" i="80"/>
  <c r="T5664" i="80"/>
  <c r="T5665" i="80"/>
  <c r="T5666" i="80"/>
  <c r="T5667" i="80"/>
  <c r="T5668" i="80"/>
  <c r="T5669" i="80"/>
  <c r="T5670" i="80"/>
  <c r="T5671" i="80"/>
  <c r="T5672" i="80"/>
  <c r="T5673" i="80"/>
  <c r="T5674" i="80"/>
  <c r="T5675" i="80"/>
  <c r="T5676" i="80"/>
  <c r="T5677" i="80"/>
  <c r="T5678" i="80"/>
  <c r="T5679" i="80"/>
  <c r="T5680" i="80"/>
  <c r="T5681" i="80"/>
  <c r="T5682" i="80"/>
  <c r="T5683" i="80"/>
  <c r="T5684" i="80"/>
  <c r="T5685" i="80"/>
  <c r="T5686" i="80"/>
  <c r="T5687" i="80"/>
  <c r="T5688" i="80"/>
  <c r="T5689" i="80"/>
  <c r="T5690" i="80"/>
  <c r="T5691" i="80"/>
  <c r="T5692" i="80"/>
  <c r="T5693" i="80"/>
  <c r="T5694" i="80"/>
  <c r="T5695" i="80"/>
  <c r="T5696" i="80"/>
  <c r="T5697" i="80"/>
  <c r="T5698" i="80"/>
  <c r="T5699" i="80"/>
  <c r="T5700" i="80"/>
  <c r="T5701" i="80"/>
  <c r="T5702" i="80"/>
  <c r="T5703" i="80"/>
  <c r="T5704" i="80"/>
  <c r="T5705" i="80"/>
  <c r="T5706" i="80"/>
  <c r="T5707" i="80"/>
  <c r="T5708" i="80"/>
  <c r="T5709" i="80"/>
  <c r="T5710" i="80"/>
  <c r="T5711" i="80"/>
  <c r="T5712" i="80"/>
  <c r="T5713" i="80"/>
  <c r="T5714" i="80"/>
  <c r="T5715" i="80"/>
  <c r="T5716" i="80"/>
  <c r="T5717" i="80"/>
  <c r="T5718" i="80"/>
  <c r="T5719" i="80"/>
  <c r="T5720" i="80"/>
  <c r="T5721" i="80"/>
  <c r="T5722" i="80"/>
  <c r="T5723" i="80"/>
  <c r="T5724" i="80"/>
  <c r="T5725" i="80"/>
  <c r="T5726" i="80"/>
  <c r="T5727" i="80"/>
  <c r="T5728" i="80"/>
  <c r="T5729" i="80"/>
  <c r="T5730" i="80"/>
  <c r="T5731" i="80"/>
  <c r="T5732" i="80"/>
  <c r="T5733" i="80"/>
  <c r="T5734" i="80"/>
  <c r="T5735" i="80"/>
  <c r="T5736" i="80"/>
  <c r="T5737" i="80"/>
  <c r="T5738" i="80"/>
  <c r="T5739" i="80"/>
  <c r="T5740" i="80"/>
  <c r="T5741" i="80"/>
  <c r="T5742" i="80"/>
  <c r="T5743" i="80"/>
  <c r="T5744" i="80"/>
  <c r="T5745" i="80"/>
  <c r="T5746" i="80"/>
  <c r="T5747" i="80"/>
  <c r="T5748" i="80"/>
  <c r="T5749" i="80"/>
  <c r="T5750" i="80"/>
  <c r="T5751" i="80"/>
  <c r="T5752" i="80"/>
  <c r="T5753" i="80"/>
  <c r="T5754" i="80"/>
  <c r="T5755" i="80"/>
  <c r="T5756" i="80"/>
  <c r="T5757" i="80"/>
  <c r="T5758" i="80"/>
  <c r="T5759" i="80"/>
  <c r="T5760" i="80"/>
  <c r="T5761" i="80"/>
  <c r="T5762" i="80"/>
  <c r="T5763" i="80"/>
  <c r="T5764" i="80"/>
  <c r="T5765" i="80"/>
  <c r="T5766" i="80"/>
  <c r="T5767" i="80"/>
  <c r="T5768" i="80"/>
  <c r="T5769" i="80"/>
  <c r="T5770" i="80"/>
  <c r="T5771" i="80"/>
  <c r="T5772" i="80"/>
  <c r="T5773" i="80"/>
  <c r="T5774" i="80"/>
  <c r="T5775" i="80"/>
  <c r="T5776" i="80"/>
  <c r="T5777" i="80"/>
  <c r="T5778" i="80"/>
  <c r="T5779" i="80"/>
  <c r="T5780" i="80"/>
  <c r="T5781" i="80"/>
  <c r="T5782" i="80"/>
  <c r="T5783" i="80"/>
  <c r="T5784" i="80"/>
  <c r="T5785" i="80"/>
  <c r="T5786" i="80"/>
  <c r="T5787" i="80"/>
  <c r="T5788" i="80"/>
  <c r="T5789" i="80"/>
  <c r="T5790" i="80"/>
  <c r="T5791" i="80"/>
  <c r="T5792" i="80"/>
  <c r="T5793" i="80"/>
  <c r="T5794" i="80"/>
  <c r="T5795" i="80"/>
  <c r="T5796" i="80"/>
  <c r="T5797" i="80"/>
  <c r="T5798" i="80"/>
  <c r="T5799" i="80"/>
  <c r="T5800" i="80"/>
  <c r="T5801" i="80"/>
  <c r="T5802" i="80"/>
  <c r="T5803" i="80"/>
  <c r="T5804" i="80"/>
  <c r="T5805" i="80"/>
  <c r="T5806" i="80"/>
  <c r="T5807" i="80"/>
  <c r="T5808" i="80"/>
  <c r="T5809" i="80"/>
  <c r="T5810" i="80"/>
  <c r="T5811" i="80"/>
  <c r="T5812" i="80"/>
  <c r="T5813" i="80"/>
  <c r="T5814" i="80"/>
  <c r="T5815" i="80"/>
  <c r="T5816" i="80"/>
  <c r="T5817" i="80"/>
  <c r="T5818" i="80"/>
  <c r="T5819" i="80"/>
  <c r="T5820" i="80"/>
  <c r="T5821" i="80"/>
  <c r="T5822" i="80"/>
  <c r="T5823" i="80"/>
  <c r="T5824" i="80"/>
  <c r="T5825" i="80"/>
  <c r="T5826" i="80"/>
  <c r="T5827" i="80"/>
  <c r="T5828" i="80"/>
  <c r="T5829" i="80"/>
  <c r="T5830" i="80"/>
  <c r="T5831" i="80"/>
  <c r="T5832" i="80"/>
  <c r="T5833" i="80"/>
  <c r="T5834" i="80"/>
  <c r="T5835" i="80"/>
  <c r="T5836" i="80"/>
  <c r="T5837" i="80"/>
  <c r="T5838" i="80"/>
  <c r="T5839" i="80"/>
  <c r="T5840" i="80"/>
  <c r="T5841" i="80"/>
  <c r="T5842" i="80"/>
  <c r="T5843" i="80"/>
  <c r="T5844" i="80"/>
  <c r="T5845" i="80"/>
  <c r="T5846" i="80"/>
  <c r="T5847" i="80"/>
  <c r="T5848" i="80"/>
  <c r="T5849" i="80"/>
  <c r="T5850" i="80"/>
  <c r="T5851" i="80"/>
  <c r="T5852" i="80"/>
  <c r="T5853" i="80"/>
  <c r="T5854" i="80"/>
  <c r="T5855" i="80"/>
  <c r="T5856" i="80"/>
  <c r="T5857" i="80"/>
  <c r="T5858" i="80"/>
  <c r="T5859" i="80"/>
  <c r="T5860" i="80"/>
  <c r="T5861" i="80"/>
  <c r="T5862" i="80"/>
  <c r="T5863" i="80"/>
  <c r="T5864" i="80"/>
  <c r="T5865" i="80"/>
  <c r="T5866" i="80"/>
  <c r="T5867" i="80"/>
  <c r="T5868" i="80"/>
  <c r="T5869" i="80"/>
  <c r="T5870" i="80"/>
  <c r="T5871" i="80"/>
  <c r="T5872" i="80"/>
  <c r="T5873" i="80"/>
  <c r="T5874" i="80"/>
  <c r="T5875" i="80"/>
  <c r="T5876" i="80"/>
  <c r="T5877" i="80"/>
  <c r="T5878" i="80"/>
  <c r="T5879" i="80"/>
  <c r="T5880" i="80"/>
  <c r="T5881" i="80"/>
  <c r="T5882" i="80"/>
  <c r="T5883" i="80"/>
  <c r="T5884" i="80"/>
  <c r="T5885" i="80"/>
  <c r="T5886" i="80"/>
  <c r="T5887" i="80"/>
  <c r="T5888" i="80"/>
  <c r="T5889" i="80"/>
  <c r="T5890" i="80"/>
  <c r="T5891" i="80"/>
  <c r="T5892" i="80"/>
  <c r="T5893" i="80"/>
  <c r="T5894" i="80"/>
  <c r="T5895" i="80"/>
  <c r="T5896" i="80"/>
  <c r="T5897" i="80"/>
  <c r="T5898" i="80"/>
  <c r="T5899" i="80"/>
  <c r="T5900" i="80"/>
  <c r="T5901" i="80"/>
  <c r="T5902" i="80"/>
  <c r="T5903" i="80"/>
  <c r="T5904" i="80"/>
  <c r="T5905" i="80"/>
  <c r="T5906" i="80"/>
  <c r="T5907" i="80"/>
  <c r="T5908" i="80"/>
  <c r="T5909" i="80"/>
  <c r="T5910" i="80"/>
  <c r="T5911" i="80"/>
  <c r="T5912" i="80"/>
  <c r="T5913" i="80"/>
  <c r="T5914" i="80"/>
  <c r="T5915" i="80"/>
  <c r="T5916" i="80"/>
  <c r="T5917" i="80"/>
  <c r="T5918" i="80"/>
  <c r="T5919" i="80"/>
  <c r="T5920" i="80"/>
  <c r="T5921" i="80"/>
  <c r="T5922" i="80"/>
  <c r="T5923" i="80"/>
  <c r="T5924" i="80"/>
  <c r="T5925" i="80"/>
  <c r="T5926" i="80"/>
  <c r="T5927" i="80"/>
  <c r="T5928" i="80"/>
  <c r="T5929" i="80"/>
  <c r="T5930" i="80"/>
  <c r="T5931" i="80"/>
  <c r="T5932" i="80"/>
  <c r="T5933" i="80"/>
  <c r="T5934" i="80"/>
  <c r="T5935" i="80"/>
  <c r="T5936" i="80"/>
  <c r="T5937" i="80"/>
  <c r="T5938" i="80"/>
  <c r="T5939" i="80"/>
  <c r="T5940" i="80"/>
  <c r="T5941" i="80"/>
  <c r="T5942" i="80"/>
  <c r="T5943" i="80"/>
  <c r="T5944" i="80"/>
  <c r="T5945" i="80"/>
  <c r="T5946" i="80"/>
  <c r="T5947" i="80"/>
  <c r="T5948" i="80"/>
  <c r="T5949" i="80"/>
  <c r="T5950" i="80"/>
  <c r="T5951" i="80"/>
  <c r="T5952" i="80"/>
  <c r="T5953" i="80"/>
  <c r="T5954" i="80"/>
  <c r="T5955" i="80"/>
  <c r="T5956" i="80"/>
  <c r="T5957" i="80"/>
  <c r="T5958" i="80"/>
  <c r="T5959" i="80"/>
  <c r="T5960" i="80"/>
  <c r="T5961" i="80"/>
  <c r="T5962" i="80"/>
  <c r="T5963" i="80"/>
  <c r="T5964" i="80"/>
  <c r="T5965" i="80"/>
  <c r="T5966" i="80"/>
  <c r="T5967" i="80"/>
  <c r="T5968" i="80"/>
  <c r="T5969" i="80"/>
  <c r="T5970" i="80"/>
  <c r="T5971" i="80"/>
  <c r="T5972" i="80"/>
  <c r="T5973" i="80"/>
  <c r="T5974" i="80"/>
  <c r="T5975" i="80"/>
  <c r="T5976" i="80"/>
  <c r="T5977" i="80"/>
  <c r="T5978" i="80"/>
  <c r="T5979" i="80"/>
  <c r="T5980" i="80"/>
  <c r="T5981" i="80"/>
  <c r="T5982" i="80"/>
  <c r="T5983" i="80"/>
  <c r="T5984" i="80"/>
  <c r="T5985" i="80"/>
  <c r="T5986" i="80"/>
  <c r="T5987" i="80"/>
  <c r="T5988" i="80"/>
  <c r="T5989" i="80"/>
  <c r="T5990" i="80"/>
  <c r="T5991" i="80"/>
  <c r="T5992" i="80"/>
  <c r="T5993" i="80"/>
  <c r="T5994" i="80"/>
  <c r="T5995" i="80"/>
  <c r="T5996" i="80"/>
  <c r="T5997" i="80"/>
  <c r="T5998" i="80"/>
  <c r="T5999" i="80"/>
  <c r="T6000" i="80"/>
  <c r="T6001" i="80"/>
  <c r="T6002" i="80"/>
  <c r="T6003" i="80"/>
  <c r="T6004" i="80"/>
  <c r="T6005" i="80"/>
  <c r="T6006" i="80"/>
  <c r="T6007" i="80"/>
  <c r="T6008" i="80"/>
  <c r="T6009" i="80"/>
  <c r="T6010" i="80"/>
  <c r="T6011" i="80"/>
  <c r="T6012" i="80"/>
  <c r="T6013" i="80"/>
  <c r="T6014" i="80"/>
  <c r="T6015" i="80"/>
  <c r="T6016" i="80"/>
  <c r="T6017" i="80"/>
  <c r="T6018" i="80"/>
  <c r="T6019" i="80"/>
  <c r="T6020" i="80"/>
  <c r="T6021" i="80"/>
  <c r="T6022" i="80"/>
  <c r="T6023" i="80"/>
  <c r="T6024" i="80"/>
  <c r="T6025" i="80"/>
  <c r="T6026" i="80"/>
  <c r="T6027" i="80"/>
  <c r="T6028" i="80"/>
  <c r="T6029" i="80"/>
  <c r="T6030" i="80"/>
  <c r="T6031" i="80"/>
  <c r="T6032" i="80"/>
  <c r="T6033" i="80"/>
  <c r="T6034" i="80"/>
  <c r="T6035" i="80"/>
  <c r="T6036" i="80"/>
  <c r="T6037" i="80"/>
  <c r="T6038" i="80"/>
  <c r="T6039" i="80"/>
  <c r="T6040" i="80"/>
  <c r="T6041" i="80"/>
  <c r="T6042" i="80"/>
  <c r="T6043" i="80"/>
  <c r="T6044" i="80"/>
  <c r="T6045" i="80"/>
  <c r="T6046" i="80"/>
  <c r="T6047" i="80"/>
  <c r="T6048" i="80"/>
  <c r="T6049" i="80"/>
  <c r="T6050" i="80"/>
  <c r="T6051" i="80"/>
  <c r="T6052" i="80"/>
  <c r="T6053" i="80"/>
  <c r="T6054" i="80"/>
  <c r="T6055" i="80"/>
  <c r="T6056" i="80"/>
  <c r="T6057" i="80"/>
  <c r="T6058" i="80"/>
  <c r="T6059" i="80"/>
  <c r="T6060" i="80"/>
  <c r="T6061" i="80"/>
  <c r="T6062" i="80"/>
  <c r="T6063" i="80"/>
  <c r="T6064" i="80"/>
  <c r="T6065" i="80"/>
  <c r="T6066" i="80"/>
  <c r="T6067" i="80"/>
  <c r="T6068" i="80"/>
  <c r="T6069" i="80"/>
  <c r="T6070" i="80"/>
  <c r="T6071" i="80"/>
  <c r="T6072" i="80"/>
  <c r="T6073" i="80"/>
  <c r="T6074" i="80"/>
  <c r="T6075" i="80"/>
  <c r="T6076" i="80"/>
  <c r="T6077" i="80"/>
  <c r="T6078" i="80"/>
  <c r="T6079" i="80"/>
  <c r="T6080" i="80"/>
  <c r="T6081" i="80"/>
  <c r="T6082" i="80"/>
  <c r="T6083" i="80"/>
  <c r="T6084" i="80"/>
  <c r="T6085" i="80"/>
  <c r="T6086" i="80"/>
  <c r="T6087" i="80"/>
  <c r="T6088" i="80"/>
  <c r="T6089" i="80"/>
  <c r="T6090" i="80"/>
  <c r="T6091" i="80"/>
  <c r="T6092" i="80"/>
  <c r="T6093" i="80"/>
  <c r="T6094" i="80"/>
  <c r="T6095" i="80"/>
  <c r="T6096" i="80"/>
  <c r="T6097" i="80"/>
  <c r="T6098" i="80"/>
  <c r="T6099" i="80"/>
  <c r="T6100" i="80"/>
  <c r="T6101" i="80"/>
  <c r="T6102" i="80"/>
  <c r="T6103" i="80"/>
  <c r="T6104" i="80"/>
  <c r="T6105" i="80"/>
  <c r="T6106" i="80"/>
  <c r="T6107" i="80"/>
  <c r="T6108" i="80"/>
  <c r="T6109" i="80"/>
  <c r="T6110" i="80"/>
  <c r="T6111" i="80"/>
  <c r="T6112" i="80"/>
  <c r="T6113" i="80"/>
  <c r="T6114" i="80"/>
  <c r="T6115" i="80"/>
  <c r="T6116" i="80"/>
  <c r="T6117" i="80"/>
  <c r="T6118" i="80"/>
  <c r="T6119" i="80"/>
  <c r="T6120" i="80"/>
  <c r="T6121" i="80"/>
  <c r="T6122" i="80"/>
  <c r="T6123" i="80"/>
  <c r="T6124" i="80"/>
  <c r="T6125" i="80"/>
  <c r="T6126" i="80"/>
  <c r="T6127" i="80"/>
  <c r="T6128" i="80"/>
  <c r="T6129" i="80"/>
  <c r="T6130" i="80"/>
  <c r="T6131" i="80"/>
  <c r="T6132" i="80"/>
  <c r="T6133" i="80"/>
  <c r="T6134" i="80"/>
  <c r="T6135" i="80"/>
  <c r="T6136" i="80"/>
  <c r="T6137" i="80"/>
  <c r="T6138" i="80"/>
  <c r="T6139" i="80"/>
  <c r="T6140" i="80"/>
  <c r="T6141" i="80"/>
  <c r="T6142" i="80"/>
  <c r="T6143" i="80"/>
  <c r="T6144" i="80"/>
  <c r="T6145" i="80"/>
  <c r="T6146" i="80"/>
  <c r="T6147" i="80"/>
  <c r="T6148" i="80"/>
  <c r="T6149" i="80"/>
  <c r="T6150" i="80"/>
  <c r="T6151" i="80"/>
  <c r="T6152" i="80"/>
  <c r="T6153" i="80"/>
  <c r="T6154" i="80"/>
  <c r="T6155" i="80"/>
  <c r="T6156" i="80"/>
  <c r="T6157" i="80"/>
  <c r="T6158" i="80"/>
  <c r="T6159" i="80"/>
  <c r="T6160" i="80"/>
  <c r="T6161" i="80"/>
  <c r="T6162" i="80"/>
  <c r="T6163" i="80"/>
  <c r="T6164" i="80"/>
  <c r="T6165" i="80"/>
  <c r="T6166" i="80"/>
  <c r="T6167" i="80"/>
  <c r="T6168" i="80"/>
  <c r="T6169" i="80"/>
  <c r="T6170" i="80"/>
  <c r="T6171" i="80"/>
  <c r="T6172" i="80"/>
  <c r="T6173" i="80"/>
  <c r="T6174" i="80"/>
  <c r="T6175" i="80"/>
  <c r="T6176" i="80"/>
  <c r="T6177" i="80"/>
  <c r="T6178" i="80"/>
  <c r="T6179" i="80"/>
  <c r="T6180" i="80"/>
  <c r="T6181" i="80"/>
  <c r="T6182" i="80"/>
  <c r="T6183" i="80"/>
  <c r="T6184" i="80"/>
  <c r="T6185" i="80"/>
  <c r="T6186" i="80"/>
  <c r="T6187" i="80"/>
  <c r="T6188" i="80"/>
  <c r="T6189" i="80"/>
  <c r="T6190" i="80"/>
  <c r="T6191" i="80"/>
  <c r="T6192" i="80"/>
  <c r="T6193" i="80"/>
  <c r="T6194" i="80"/>
  <c r="T6195" i="80"/>
  <c r="T6196" i="80"/>
  <c r="T6197" i="80"/>
  <c r="T6198" i="80"/>
  <c r="T6199" i="80"/>
  <c r="T6200" i="80"/>
  <c r="T6201" i="80"/>
  <c r="T6202" i="80"/>
  <c r="T6203" i="80"/>
  <c r="T6204" i="80"/>
  <c r="T6205" i="80"/>
  <c r="T6206" i="80"/>
  <c r="T6207" i="80"/>
  <c r="T6208" i="80"/>
  <c r="T6209" i="80"/>
  <c r="T6210" i="80"/>
  <c r="T6211" i="80"/>
  <c r="T6212" i="80"/>
  <c r="T6213" i="80"/>
  <c r="T6214" i="80"/>
  <c r="T6215" i="80"/>
  <c r="T6216" i="80"/>
  <c r="T6217" i="80"/>
  <c r="T6218" i="80"/>
  <c r="T6219" i="80"/>
  <c r="T6220" i="80"/>
  <c r="T6221" i="80"/>
  <c r="T6222" i="80"/>
  <c r="T6223" i="80"/>
  <c r="T6224" i="80"/>
  <c r="T6225" i="80"/>
  <c r="T6226" i="80"/>
  <c r="T6227" i="80"/>
  <c r="T6228" i="80"/>
  <c r="T6229" i="80"/>
  <c r="T6230" i="80"/>
  <c r="T6231" i="80"/>
  <c r="T6232" i="80"/>
  <c r="T6233" i="80"/>
  <c r="T6234" i="80"/>
  <c r="T6235" i="80"/>
  <c r="T6236" i="80"/>
  <c r="T6237" i="80"/>
  <c r="T6238" i="80"/>
  <c r="T6239" i="80"/>
  <c r="T6240" i="80"/>
  <c r="T6241" i="80"/>
  <c r="T6242" i="80"/>
  <c r="T6243" i="80"/>
  <c r="T6244" i="80"/>
  <c r="T6245" i="80"/>
  <c r="T6246" i="80"/>
  <c r="T6247" i="80"/>
  <c r="T6248" i="80"/>
  <c r="T6249" i="80"/>
  <c r="T6250" i="80"/>
  <c r="T6251" i="80"/>
  <c r="T6252" i="80"/>
  <c r="T6253" i="80"/>
  <c r="T6254" i="80"/>
  <c r="T6255" i="80"/>
  <c r="T6256" i="80"/>
  <c r="T6257" i="80"/>
  <c r="T6258" i="80"/>
  <c r="T6259" i="80"/>
  <c r="T6260" i="80"/>
  <c r="T6261" i="80"/>
  <c r="T6262" i="80"/>
  <c r="T6263" i="80"/>
  <c r="T6264" i="80"/>
  <c r="T6265" i="80"/>
  <c r="T6266" i="80"/>
  <c r="T6267" i="80"/>
  <c r="T6268" i="80"/>
  <c r="T6269" i="80"/>
  <c r="T6270" i="80"/>
  <c r="T6271" i="80"/>
  <c r="T6272" i="80"/>
  <c r="T6273" i="80"/>
  <c r="T6274" i="80"/>
  <c r="T6275" i="80"/>
  <c r="T6276" i="80"/>
  <c r="T6277" i="80"/>
  <c r="T6278" i="80"/>
  <c r="T6279" i="80"/>
  <c r="T6280" i="80"/>
  <c r="T6281" i="80"/>
  <c r="T6282" i="80"/>
  <c r="T6283" i="80"/>
  <c r="T6284" i="80"/>
  <c r="T6285" i="80"/>
  <c r="T6286" i="80"/>
  <c r="T6287" i="80"/>
  <c r="T6288" i="80"/>
  <c r="T6289" i="80"/>
  <c r="T6290" i="80"/>
  <c r="T6291" i="80"/>
  <c r="T6292" i="80"/>
  <c r="T6293" i="80"/>
  <c r="T6294" i="80"/>
  <c r="T6295" i="80"/>
  <c r="T6296" i="80"/>
  <c r="T6297" i="80"/>
  <c r="T6298" i="80"/>
  <c r="T6299" i="80"/>
  <c r="T6300" i="80"/>
  <c r="T6301" i="80"/>
  <c r="T6302" i="80"/>
  <c r="T6303" i="80"/>
  <c r="T6304" i="80"/>
  <c r="T6305" i="80"/>
  <c r="T6306" i="80"/>
  <c r="T6307" i="80"/>
  <c r="T6308" i="80"/>
  <c r="T6309" i="80"/>
  <c r="T6310" i="80"/>
  <c r="T6311" i="80"/>
  <c r="T6312" i="80"/>
  <c r="T6313" i="80"/>
  <c r="T6314" i="80"/>
  <c r="T6315" i="80"/>
  <c r="T6316" i="80"/>
  <c r="T6317" i="80"/>
  <c r="T6318" i="80"/>
  <c r="T6319" i="80"/>
  <c r="T6320" i="80"/>
  <c r="T6321" i="80"/>
  <c r="T6322" i="80"/>
  <c r="T6323" i="80"/>
  <c r="T6324" i="80"/>
  <c r="T6325" i="80"/>
  <c r="T6326" i="80"/>
  <c r="T6327" i="80"/>
  <c r="T6328" i="80"/>
  <c r="T6329" i="80"/>
  <c r="T6330" i="80"/>
  <c r="T6331" i="80"/>
  <c r="T6332" i="80"/>
  <c r="T6333" i="80"/>
  <c r="T6334" i="80"/>
  <c r="T6335" i="80"/>
  <c r="T6336" i="80"/>
  <c r="T6337" i="80"/>
  <c r="T6338" i="80"/>
  <c r="T6339" i="80"/>
  <c r="T6340" i="80"/>
  <c r="T6341" i="80"/>
  <c r="T6342" i="80"/>
  <c r="T6343" i="80"/>
  <c r="T6344" i="80"/>
  <c r="T6345" i="80"/>
  <c r="T6346" i="80"/>
  <c r="T6347" i="80"/>
  <c r="T6348" i="80"/>
  <c r="T6349" i="80"/>
  <c r="T6350" i="80"/>
  <c r="T6351" i="80"/>
  <c r="T6352" i="80"/>
  <c r="T6353" i="80"/>
  <c r="T6354" i="80"/>
  <c r="T6355" i="80"/>
  <c r="T6356" i="80"/>
  <c r="T6357" i="80"/>
  <c r="T6358" i="80"/>
  <c r="T6359" i="80"/>
  <c r="T6360" i="80"/>
  <c r="T6361" i="80"/>
  <c r="T6362" i="80"/>
  <c r="T6363" i="80"/>
  <c r="T6364" i="80"/>
  <c r="T6365" i="80"/>
  <c r="T6366" i="80"/>
  <c r="T6367" i="80"/>
  <c r="T6368" i="80"/>
  <c r="T6369" i="80"/>
  <c r="T6370" i="80"/>
  <c r="T6371" i="80"/>
  <c r="T6372" i="80"/>
  <c r="T6373" i="80"/>
  <c r="T6374" i="80"/>
  <c r="T6375" i="80"/>
  <c r="T6376" i="80"/>
  <c r="T6377" i="80"/>
  <c r="T6378" i="80"/>
  <c r="T6379" i="80"/>
  <c r="T6380" i="80"/>
  <c r="T6381" i="80"/>
  <c r="T6382" i="80"/>
  <c r="T6383" i="80"/>
  <c r="T6384" i="80"/>
  <c r="T6385" i="80"/>
  <c r="T6386" i="80"/>
  <c r="T6387" i="80"/>
  <c r="T6388" i="80"/>
  <c r="T6389" i="80"/>
  <c r="T6390" i="80"/>
  <c r="T6391" i="80"/>
  <c r="T6392" i="80"/>
  <c r="T6393" i="80"/>
  <c r="T6394" i="80"/>
  <c r="T6395" i="80"/>
  <c r="T6396" i="80"/>
  <c r="T6397" i="80"/>
  <c r="T6398" i="80"/>
  <c r="T6399" i="80"/>
  <c r="T6400" i="80"/>
  <c r="T6401" i="80"/>
  <c r="T6402" i="80"/>
  <c r="T6403" i="80"/>
  <c r="T6404" i="80"/>
  <c r="T6405" i="80"/>
  <c r="T6406" i="80"/>
  <c r="T6407" i="80"/>
  <c r="T6408" i="80"/>
  <c r="T6409" i="80"/>
  <c r="T6410" i="80"/>
  <c r="T6411" i="80"/>
  <c r="T6412" i="80"/>
  <c r="T6413" i="80"/>
  <c r="T6414" i="80"/>
  <c r="T6415" i="80"/>
  <c r="T6416" i="80"/>
  <c r="T6417" i="80"/>
  <c r="T6418" i="80"/>
  <c r="T6419" i="80"/>
  <c r="T6420" i="80"/>
  <c r="T6421" i="80"/>
  <c r="T6422" i="80"/>
  <c r="T6423" i="80"/>
  <c r="T6424" i="80"/>
  <c r="T6425" i="80"/>
  <c r="T6426" i="80"/>
  <c r="T6427" i="80"/>
  <c r="T6428" i="80"/>
  <c r="T6429" i="80"/>
  <c r="T6430" i="80"/>
  <c r="T6431" i="80"/>
  <c r="T6432" i="80"/>
  <c r="T6433" i="80"/>
  <c r="T6434" i="80"/>
  <c r="T6435" i="80"/>
  <c r="T6436" i="80"/>
  <c r="T6437" i="80"/>
  <c r="T6438" i="80"/>
  <c r="T6439" i="80"/>
  <c r="T6440" i="80"/>
  <c r="T6441" i="80"/>
  <c r="T6442" i="80"/>
  <c r="T6443" i="80"/>
  <c r="T6444" i="80"/>
  <c r="T6445" i="80"/>
  <c r="T6446" i="80"/>
  <c r="T6447" i="80"/>
  <c r="T6448" i="80"/>
  <c r="T6449" i="80"/>
  <c r="T6450" i="80"/>
  <c r="T6451" i="80"/>
  <c r="T6452" i="80"/>
  <c r="T6453" i="80"/>
  <c r="T6454" i="80"/>
  <c r="T6455" i="80"/>
  <c r="T6456" i="80"/>
  <c r="T6457" i="80"/>
  <c r="T6458" i="80"/>
  <c r="T6459" i="80"/>
  <c r="T6460" i="80"/>
  <c r="T6461" i="80"/>
  <c r="T6462" i="80"/>
  <c r="T6463" i="80"/>
  <c r="T6464" i="80"/>
  <c r="T6465" i="80"/>
  <c r="T6466" i="80"/>
  <c r="T6467" i="80"/>
  <c r="T6468" i="80"/>
  <c r="T6469" i="80"/>
  <c r="T6470" i="80"/>
  <c r="T6471" i="80"/>
  <c r="T6472" i="80"/>
  <c r="T6473" i="80"/>
  <c r="T6474" i="80"/>
  <c r="T6475" i="80"/>
  <c r="T6476" i="80"/>
  <c r="T6477" i="80"/>
  <c r="T6478" i="80"/>
  <c r="T6479" i="80"/>
  <c r="T6480" i="80"/>
  <c r="T6481" i="80"/>
  <c r="T6482" i="80"/>
  <c r="T6483" i="80"/>
  <c r="T6484" i="80"/>
  <c r="T6485" i="80"/>
  <c r="T6486" i="80"/>
  <c r="T6487" i="80"/>
  <c r="T6488" i="80"/>
  <c r="T6489" i="80"/>
  <c r="T6490" i="80"/>
  <c r="T6491" i="80"/>
  <c r="T6492" i="80"/>
  <c r="T6493" i="80"/>
  <c r="T6494" i="80"/>
  <c r="T6495" i="80"/>
  <c r="T6496" i="80"/>
  <c r="T6497" i="80"/>
  <c r="T6498" i="80"/>
  <c r="T6499" i="80"/>
  <c r="T6500" i="80"/>
  <c r="T6501" i="80"/>
  <c r="T6502" i="80"/>
  <c r="T6503" i="80"/>
  <c r="T6504" i="80"/>
  <c r="T6505" i="80"/>
  <c r="T6506" i="80"/>
  <c r="T6507" i="80"/>
  <c r="T6508" i="80"/>
  <c r="T6509" i="80"/>
  <c r="T6510" i="80"/>
  <c r="T6511" i="80"/>
  <c r="T6512" i="80"/>
  <c r="T6513" i="80"/>
  <c r="T6514" i="80"/>
  <c r="T6515" i="80"/>
  <c r="T6516" i="80"/>
  <c r="T6517" i="80"/>
  <c r="T6518" i="80"/>
  <c r="T6519" i="80"/>
  <c r="T6520" i="80"/>
  <c r="T6521" i="80"/>
  <c r="T6522" i="80"/>
  <c r="T6523" i="80"/>
  <c r="T6524" i="80"/>
  <c r="T6525" i="80"/>
  <c r="T6526" i="80"/>
  <c r="T6527" i="80"/>
  <c r="T6528" i="80"/>
  <c r="T6529" i="80"/>
  <c r="T6530" i="80"/>
  <c r="T6531" i="80"/>
  <c r="T6532" i="80"/>
  <c r="T6533" i="80"/>
  <c r="T6534" i="80"/>
  <c r="T6535" i="80"/>
  <c r="T6536" i="80"/>
  <c r="T6537" i="80"/>
  <c r="T6538" i="80"/>
  <c r="T6539" i="80"/>
  <c r="T6540" i="80"/>
  <c r="T6541" i="80"/>
  <c r="T6542" i="80"/>
  <c r="T6543" i="80"/>
  <c r="T6544" i="80"/>
  <c r="T6545" i="80"/>
  <c r="T6546" i="80"/>
  <c r="T6547" i="80"/>
  <c r="T6548" i="80"/>
  <c r="T6549" i="80"/>
  <c r="T6550" i="80"/>
  <c r="T6551" i="80"/>
  <c r="T6552" i="80"/>
  <c r="T6553" i="80"/>
  <c r="T6554" i="80"/>
  <c r="T6555" i="80"/>
  <c r="T6556" i="80"/>
  <c r="T6557" i="80"/>
  <c r="T6558" i="80"/>
  <c r="T6559" i="80"/>
  <c r="T6560" i="80"/>
  <c r="T6561" i="80"/>
  <c r="T6562" i="80"/>
  <c r="T6563" i="80"/>
  <c r="T6564" i="80"/>
  <c r="T6565" i="80"/>
  <c r="T6566" i="80"/>
  <c r="T6567" i="80"/>
  <c r="T6568" i="80"/>
  <c r="T6569" i="80"/>
  <c r="T6570" i="80"/>
  <c r="T6571" i="80"/>
  <c r="T6572" i="80"/>
  <c r="T6573" i="80"/>
  <c r="T6574" i="80"/>
  <c r="T6575" i="80"/>
  <c r="T6576" i="80"/>
  <c r="T6577" i="80"/>
  <c r="T6578" i="80"/>
  <c r="T6579" i="80"/>
  <c r="T6580" i="80"/>
  <c r="T6581" i="80"/>
  <c r="T6582" i="80"/>
  <c r="T6583" i="80"/>
  <c r="T6584" i="80"/>
  <c r="T6585" i="80"/>
  <c r="T6586" i="80"/>
  <c r="T6587" i="80"/>
  <c r="T6588" i="80"/>
  <c r="T6589" i="80"/>
  <c r="T6590" i="80"/>
  <c r="T6591" i="80"/>
  <c r="T6592" i="80"/>
  <c r="T6593" i="80"/>
  <c r="T6594" i="80"/>
  <c r="T6595" i="80"/>
  <c r="T6596" i="80"/>
  <c r="T6597" i="80"/>
  <c r="T6598" i="80"/>
  <c r="T6599" i="80"/>
  <c r="T6600" i="80"/>
  <c r="T6601" i="80"/>
  <c r="T6602" i="80"/>
  <c r="T6603" i="80"/>
  <c r="T6604" i="80"/>
  <c r="T6605" i="80"/>
  <c r="T6606" i="80"/>
  <c r="T6607" i="80"/>
  <c r="T6608" i="80"/>
  <c r="T6609" i="80"/>
  <c r="T6610" i="80"/>
  <c r="T6611" i="80"/>
  <c r="T6612" i="80"/>
  <c r="T6613" i="80"/>
  <c r="T6614" i="80"/>
  <c r="T6615" i="80"/>
  <c r="T6616" i="80"/>
  <c r="T6617" i="80"/>
  <c r="T6618" i="80"/>
  <c r="T6619" i="80"/>
  <c r="T6620" i="80"/>
  <c r="T6621" i="80"/>
  <c r="T6622" i="80"/>
  <c r="T6623" i="80"/>
  <c r="T6624" i="80"/>
  <c r="T6625" i="80"/>
  <c r="T6626" i="80"/>
  <c r="T6627" i="80"/>
  <c r="T6628" i="80"/>
  <c r="T6629" i="80"/>
  <c r="T6630" i="80"/>
  <c r="T6631" i="80"/>
  <c r="T6632" i="80"/>
  <c r="T6633" i="80"/>
  <c r="T6634" i="80"/>
  <c r="T6635" i="80"/>
  <c r="T6636" i="80"/>
  <c r="T6637" i="80"/>
  <c r="T6638" i="80"/>
  <c r="T6639" i="80"/>
  <c r="T6640" i="80"/>
  <c r="T6641" i="80"/>
  <c r="T6642" i="80"/>
  <c r="T6643" i="80"/>
  <c r="T6644" i="80"/>
  <c r="T6645" i="80"/>
  <c r="T6646" i="80"/>
  <c r="T6647" i="80"/>
  <c r="T6648" i="80"/>
  <c r="T6649" i="80"/>
  <c r="T6650" i="80"/>
  <c r="T6651" i="80"/>
  <c r="T6652" i="80"/>
  <c r="T6653" i="80"/>
  <c r="T6654" i="80"/>
  <c r="T6655" i="80"/>
  <c r="T6656" i="80"/>
  <c r="T6657" i="80"/>
  <c r="T6658" i="80"/>
  <c r="T6659" i="80"/>
  <c r="T6660" i="80"/>
  <c r="T6661" i="80"/>
  <c r="T6662" i="80"/>
  <c r="T6663" i="80"/>
  <c r="T6664" i="80"/>
  <c r="T6665" i="80"/>
  <c r="T6666" i="80"/>
  <c r="T6667" i="80"/>
  <c r="T6668" i="80"/>
  <c r="T6669" i="80"/>
  <c r="T6670" i="80"/>
  <c r="T6671" i="80"/>
  <c r="T6672" i="80"/>
  <c r="T6673" i="80"/>
  <c r="T6674" i="80"/>
  <c r="T6675" i="80"/>
  <c r="T6676" i="80"/>
  <c r="T6677" i="80"/>
  <c r="T6678" i="80"/>
  <c r="T6679" i="80"/>
  <c r="T6680" i="80"/>
  <c r="T6681" i="80"/>
  <c r="T6682" i="80"/>
  <c r="T6683" i="80"/>
  <c r="T6684" i="80"/>
  <c r="T6685" i="80"/>
  <c r="T6686" i="80"/>
  <c r="T6687" i="80"/>
  <c r="T6688" i="80"/>
  <c r="T6689" i="80"/>
  <c r="T6690" i="80"/>
  <c r="T6691" i="80"/>
  <c r="T6692" i="80"/>
  <c r="T6693" i="80"/>
  <c r="T6694" i="80"/>
  <c r="T6695" i="80"/>
  <c r="T6696" i="80"/>
  <c r="T6697" i="80"/>
  <c r="T6698" i="80"/>
  <c r="T6699" i="80"/>
  <c r="T6700" i="80"/>
  <c r="T6701" i="80"/>
  <c r="T6702" i="80"/>
  <c r="T6703" i="80"/>
  <c r="T6704" i="80"/>
  <c r="T6705" i="80"/>
  <c r="T6706" i="80"/>
  <c r="T6707" i="80"/>
  <c r="T6708" i="80"/>
  <c r="T6709" i="80"/>
  <c r="T6710" i="80"/>
  <c r="T6711" i="80"/>
  <c r="T6712" i="80"/>
  <c r="T6713" i="80"/>
  <c r="T6714" i="80"/>
  <c r="T6715" i="80"/>
  <c r="T6716" i="80"/>
  <c r="T6717" i="80"/>
  <c r="T6718" i="80"/>
  <c r="T6719" i="80"/>
  <c r="T6720" i="80"/>
  <c r="T6721" i="80"/>
  <c r="T6722" i="80"/>
  <c r="T6723" i="80"/>
  <c r="T6724" i="80"/>
  <c r="T6725" i="80"/>
  <c r="T6726" i="80"/>
  <c r="T6727" i="80"/>
  <c r="T6728" i="80"/>
  <c r="T6729" i="80"/>
  <c r="T6730" i="80"/>
  <c r="T6731" i="80"/>
  <c r="T6732" i="80"/>
  <c r="T6733" i="80"/>
  <c r="T6734" i="80"/>
  <c r="T6735" i="80"/>
  <c r="T6736" i="80"/>
  <c r="T6737" i="80"/>
  <c r="T6738" i="80"/>
  <c r="T6739" i="80"/>
  <c r="T6740" i="80"/>
  <c r="T6741" i="80"/>
  <c r="T6742" i="80"/>
  <c r="T6743" i="80"/>
  <c r="T6744" i="80"/>
  <c r="T6745" i="80"/>
  <c r="T6746" i="80"/>
  <c r="T6747" i="80"/>
  <c r="T6748" i="80"/>
  <c r="T6749" i="80"/>
  <c r="T6750" i="80"/>
  <c r="T6751" i="80"/>
  <c r="T6752" i="80"/>
  <c r="T6753" i="80"/>
  <c r="T6754" i="80"/>
  <c r="T6755" i="80"/>
  <c r="T6756" i="80"/>
  <c r="T6757" i="80"/>
  <c r="T6758" i="80"/>
  <c r="T6759" i="80"/>
  <c r="T6760" i="80"/>
  <c r="T6761" i="80"/>
  <c r="T6762" i="80"/>
  <c r="T6763" i="80"/>
  <c r="T6764" i="80"/>
  <c r="T6765" i="80"/>
  <c r="T6766" i="80"/>
  <c r="T6767" i="80"/>
  <c r="T6768" i="80"/>
  <c r="T6769" i="80"/>
  <c r="T6770" i="80"/>
  <c r="T6771" i="80"/>
  <c r="T6772" i="80"/>
  <c r="T6773" i="80"/>
  <c r="T6774" i="80"/>
  <c r="T6775" i="80"/>
  <c r="T6776" i="80"/>
  <c r="T6777" i="80"/>
  <c r="T6778" i="80"/>
  <c r="T6779" i="80"/>
  <c r="T6780" i="80"/>
  <c r="T6781" i="80"/>
  <c r="T6782" i="80"/>
  <c r="T6783" i="80"/>
  <c r="T6784" i="80"/>
  <c r="T6785" i="80"/>
  <c r="T6786" i="80"/>
  <c r="T6787" i="80"/>
  <c r="T6788" i="80"/>
  <c r="T6789" i="80"/>
  <c r="T6790" i="80"/>
  <c r="T6791" i="80"/>
  <c r="T6792" i="80"/>
  <c r="T6793" i="80"/>
  <c r="T6794" i="80"/>
  <c r="T6795" i="80"/>
  <c r="T6796" i="80"/>
  <c r="T6797" i="80"/>
  <c r="T6798" i="80"/>
  <c r="T6799" i="80"/>
  <c r="T6800" i="80"/>
  <c r="T6801" i="80"/>
  <c r="T6802" i="80"/>
  <c r="T6803" i="80"/>
  <c r="T6804" i="80"/>
  <c r="T6805" i="80"/>
  <c r="T6806" i="80"/>
  <c r="T6807" i="80"/>
  <c r="T6808" i="80"/>
  <c r="T6809" i="80"/>
  <c r="T6810" i="80"/>
  <c r="T6811" i="80"/>
  <c r="T6812" i="80"/>
  <c r="T6813" i="80"/>
  <c r="T6814" i="80"/>
  <c r="T6815" i="80"/>
  <c r="T6816" i="80"/>
  <c r="T6817" i="80"/>
  <c r="T6818" i="80"/>
  <c r="T6819" i="80"/>
  <c r="T6820" i="80"/>
  <c r="T6821" i="80"/>
  <c r="T6822" i="80"/>
  <c r="T6823" i="80"/>
  <c r="T6824" i="80"/>
  <c r="T6825" i="80"/>
  <c r="T6826" i="80"/>
  <c r="T6827" i="80"/>
  <c r="T6828" i="80"/>
  <c r="T6829" i="80"/>
  <c r="T6830" i="80"/>
  <c r="T6831" i="80"/>
  <c r="T6832" i="80"/>
  <c r="T6833" i="80"/>
  <c r="T6834" i="80"/>
  <c r="T6835" i="80"/>
  <c r="T6836" i="80"/>
  <c r="T6837" i="80"/>
  <c r="T6838" i="80"/>
  <c r="T6839" i="80"/>
  <c r="T6840" i="80"/>
  <c r="T6841" i="80"/>
  <c r="T6842" i="80"/>
  <c r="T6843" i="80"/>
  <c r="T6844" i="80"/>
  <c r="T6845" i="80"/>
  <c r="T6846" i="80"/>
  <c r="T6847" i="80"/>
  <c r="T6848" i="80"/>
  <c r="T6849" i="80"/>
  <c r="T6850" i="80"/>
  <c r="T6851" i="80"/>
  <c r="T6852" i="80"/>
  <c r="T6853" i="80"/>
  <c r="T6854" i="80"/>
  <c r="T6855" i="80"/>
  <c r="T6856" i="80"/>
  <c r="T6857" i="80"/>
  <c r="T6858" i="80"/>
  <c r="T6859" i="80"/>
  <c r="T6860" i="80"/>
  <c r="T6861" i="80"/>
  <c r="T6862" i="80"/>
  <c r="T6863" i="80"/>
  <c r="T6864" i="80"/>
  <c r="T6865" i="80"/>
  <c r="T6866" i="80"/>
  <c r="T6867" i="80"/>
  <c r="T6868" i="80"/>
  <c r="T6869" i="80"/>
  <c r="T6870" i="80"/>
  <c r="T6871" i="80"/>
  <c r="T6872" i="80"/>
  <c r="T6873" i="80"/>
  <c r="T6874" i="80"/>
  <c r="T6875" i="80"/>
  <c r="T6876" i="80"/>
  <c r="T6877" i="80"/>
  <c r="T6878" i="80"/>
  <c r="T6879" i="80"/>
  <c r="T6880" i="80"/>
  <c r="T6881" i="80"/>
  <c r="T6882" i="80"/>
  <c r="T6883" i="80"/>
  <c r="T6884" i="80"/>
  <c r="T6885" i="80"/>
  <c r="T6886" i="80"/>
  <c r="T6887" i="80"/>
  <c r="T6888" i="80"/>
  <c r="T6889" i="80"/>
  <c r="T6890" i="80"/>
  <c r="T6891" i="80"/>
  <c r="T6892" i="80"/>
  <c r="T6893" i="80"/>
  <c r="T6894" i="80"/>
  <c r="T6895" i="80"/>
  <c r="T6896" i="80"/>
  <c r="T6897" i="80"/>
  <c r="T6898" i="80"/>
  <c r="T6899" i="80"/>
  <c r="T6900" i="80"/>
  <c r="T6901" i="80"/>
  <c r="T6902" i="80"/>
  <c r="T6903" i="80"/>
  <c r="T6904" i="80"/>
  <c r="T6905" i="80"/>
  <c r="T6906" i="80"/>
  <c r="T6907" i="80"/>
  <c r="T6908" i="80"/>
  <c r="T6909" i="80"/>
  <c r="T6910" i="80"/>
  <c r="T6911" i="80"/>
  <c r="T6912" i="80"/>
  <c r="T6913" i="80"/>
  <c r="T6914" i="80"/>
  <c r="T6915" i="80"/>
  <c r="T6916" i="80"/>
  <c r="T6917" i="80"/>
  <c r="T6918" i="80"/>
  <c r="T6919" i="80"/>
  <c r="T6920" i="80"/>
  <c r="T6921" i="80"/>
  <c r="T6922" i="80"/>
  <c r="T6923" i="80"/>
  <c r="T6924" i="80"/>
  <c r="T6925" i="80"/>
  <c r="T6926" i="80"/>
  <c r="T6927" i="80"/>
  <c r="T6928" i="80"/>
  <c r="T6929" i="80"/>
  <c r="T6930" i="80"/>
  <c r="T6931" i="80"/>
  <c r="T6932" i="80"/>
  <c r="T6933" i="80"/>
  <c r="T6934" i="80"/>
  <c r="T6935" i="80"/>
  <c r="T6936" i="80"/>
  <c r="T6937" i="80"/>
  <c r="T6938" i="80"/>
  <c r="T6939" i="80"/>
  <c r="T6940" i="80"/>
  <c r="T6941" i="80"/>
  <c r="T6942" i="80"/>
  <c r="T6943" i="80"/>
  <c r="T6944" i="80"/>
  <c r="T6945" i="80"/>
  <c r="T6946" i="80"/>
  <c r="T6947" i="80"/>
  <c r="T6948" i="80"/>
  <c r="T6949" i="80"/>
  <c r="T6950" i="80"/>
  <c r="T6951" i="80"/>
  <c r="T6952" i="80"/>
  <c r="T6953" i="80"/>
  <c r="T6954" i="80"/>
  <c r="T6955" i="80"/>
  <c r="T6956" i="80"/>
  <c r="T6957" i="80"/>
  <c r="T6958" i="80"/>
  <c r="T6959" i="80"/>
  <c r="T6960" i="80"/>
  <c r="T6961" i="80"/>
  <c r="T6962" i="80"/>
  <c r="T6963" i="80"/>
  <c r="T6964" i="80"/>
  <c r="T6965" i="80"/>
  <c r="T6966" i="80"/>
  <c r="T6967" i="80"/>
  <c r="T6968" i="80"/>
  <c r="T6969" i="80"/>
  <c r="T6970" i="80"/>
  <c r="T6971" i="80"/>
  <c r="T6972" i="80"/>
  <c r="T6973" i="80"/>
  <c r="T6974" i="80"/>
  <c r="T6975" i="80"/>
  <c r="T6976" i="80"/>
  <c r="T6977" i="80"/>
  <c r="T6978" i="80"/>
  <c r="T6979" i="80"/>
  <c r="T6980" i="80"/>
  <c r="T6981" i="80"/>
  <c r="T6982" i="80"/>
  <c r="T6983" i="80"/>
  <c r="T6984" i="80"/>
  <c r="T6985" i="80"/>
  <c r="T6986" i="80"/>
  <c r="T6987" i="80"/>
  <c r="T6988" i="80"/>
  <c r="T6989" i="80"/>
  <c r="T6990" i="80"/>
  <c r="T6991" i="80"/>
  <c r="T6992" i="80"/>
  <c r="T6993" i="80"/>
  <c r="T6994" i="80"/>
  <c r="T6995" i="80"/>
  <c r="T6996" i="80"/>
  <c r="T6997" i="80"/>
  <c r="T6998" i="80"/>
  <c r="T6999" i="80"/>
  <c r="T7000" i="80"/>
  <c r="T7001" i="80"/>
  <c r="T7002" i="80"/>
  <c r="T7003" i="80"/>
  <c r="T7004" i="80"/>
  <c r="T7005" i="80"/>
  <c r="T7006" i="80"/>
  <c r="T7007" i="80"/>
  <c r="T7008" i="80"/>
  <c r="T7009" i="80"/>
  <c r="T7010" i="80"/>
  <c r="T7011" i="80"/>
  <c r="T7012" i="80"/>
  <c r="T7013" i="80"/>
  <c r="T7014" i="80"/>
  <c r="T7015" i="80"/>
  <c r="T7016" i="80"/>
  <c r="T7017" i="80"/>
  <c r="T7018" i="80"/>
  <c r="T7019" i="80"/>
  <c r="T7020" i="80"/>
  <c r="T7021" i="80"/>
  <c r="T7022" i="80"/>
  <c r="T7023" i="80"/>
  <c r="T7024" i="80"/>
  <c r="T7025" i="80"/>
  <c r="T7026" i="80"/>
  <c r="T7027" i="80"/>
  <c r="T7028" i="80"/>
  <c r="T7029" i="80"/>
  <c r="T7030" i="80"/>
  <c r="T7031" i="80"/>
  <c r="T7032" i="80"/>
  <c r="T7033" i="80"/>
  <c r="T7034" i="80"/>
  <c r="T7035" i="80"/>
  <c r="T7036" i="80"/>
  <c r="T7037" i="80"/>
  <c r="T7038" i="80"/>
  <c r="T7039" i="80"/>
  <c r="T7040" i="80"/>
  <c r="T7041" i="80"/>
  <c r="T7042" i="80"/>
  <c r="T7043" i="80"/>
  <c r="T7044" i="80"/>
  <c r="T7045" i="80"/>
  <c r="T7046" i="80"/>
  <c r="T7047" i="80"/>
  <c r="T7048" i="80"/>
  <c r="T7049" i="80"/>
  <c r="T7050" i="80"/>
  <c r="T7051" i="80"/>
  <c r="T7052" i="80"/>
  <c r="T7053" i="80"/>
  <c r="T7054" i="80"/>
  <c r="T7055" i="80"/>
  <c r="T7056" i="80"/>
  <c r="T7057" i="80"/>
  <c r="T7058" i="80"/>
  <c r="T7059" i="80"/>
  <c r="T7060" i="80"/>
  <c r="T7061" i="80"/>
  <c r="T7062" i="80"/>
  <c r="T7063" i="80"/>
  <c r="T7064" i="80"/>
  <c r="T7065" i="80"/>
  <c r="T7066" i="80"/>
  <c r="T7067" i="80"/>
  <c r="T7068" i="80"/>
  <c r="T7069" i="80"/>
  <c r="T7070" i="80"/>
  <c r="T7071" i="80"/>
  <c r="T7072" i="80"/>
  <c r="T7073" i="80"/>
  <c r="T7074" i="80"/>
  <c r="T7075" i="80"/>
  <c r="T7076" i="80"/>
  <c r="T7077" i="80"/>
  <c r="T7078" i="80"/>
  <c r="T7079" i="80"/>
  <c r="T7080" i="80"/>
  <c r="T7081" i="80"/>
  <c r="T7082" i="80"/>
  <c r="T7083" i="80"/>
  <c r="T7084" i="80"/>
  <c r="T7085" i="80"/>
  <c r="T7086" i="80"/>
  <c r="T7087" i="80"/>
  <c r="T7088" i="80"/>
  <c r="T7089" i="80"/>
  <c r="T7090" i="80"/>
  <c r="T7091" i="80"/>
  <c r="T7092" i="80"/>
  <c r="T7093" i="80"/>
  <c r="T7094" i="80"/>
  <c r="T7095" i="80"/>
  <c r="T7096" i="80"/>
  <c r="T7097" i="80"/>
  <c r="T7098" i="80"/>
  <c r="T7099" i="80"/>
  <c r="T7100" i="80"/>
  <c r="T7101" i="80"/>
  <c r="T7102" i="80"/>
  <c r="T7103" i="80"/>
  <c r="T7104" i="80"/>
  <c r="T7105" i="80"/>
  <c r="T7106" i="80"/>
  <c r="T7107" i="80"/>
  <c r="T7108" i="80"/>
  <c r="T7109" i="80"/>
  <c r="T7110" i="80"/>
  <c r="T7111" i="80"/>
  <c r="T7112" i="80"/>
  <c r="T7113" i="80"/>
  <c r="T7114" i="80"/>
  <c r="T7115" i="80"/>
  <c r="T7116" i="80"/>
  <c r="T7117" i="80"/>
  <c r="T7118" i="80"/>
  <c r="T7119" i="80"/>
  <c r="T7120" i="80"/>
  <c r="T7121" i="80"/>
  <c r="T7122" i="80"/>
  <c r="T7123" i="80"/>
  <c r="T7124" i="80"/>
  <c r="T7125" i="80"/>
  <c r="T7126" i="80"/>
  <c r="T7127" i="80"/>
  <c r="T7128" i="80"/>
  <c r="T7129" i="80"/>
  <c r="T7130" i="80"/>
  <c r="T7131" i="80"/>
  <c r="T7132" i="80"/>
  <c r="T7133" i="80"/>
  <c r="T7134" i="80"/>
  <c r="T7135" i="80"/>
  <c r="T7136" i="80"/>
  <c r="T7137" i="80"/>
  <c r="T7138" i="80"/>
  <c r="T7139" i="80"/>
  <c r="T7140" i="80"/>
  <c r="T7141" i="80"/>
  <c r="T7142" i="80"/>
  <c r="T7143" i="80"/>
  <c r="T7144" i="80"/>
  <c r="T7145" i="80"/>
  <c r="T7146" i="80"/>
  <c r="T7147" i="80"/>
  <c r="T7148" i="80"/>
  <c r="T7149" i="80"/>
  <c r="T7150" i="80"/>
  <c r="T7151" i="80"/>
  <c r="T7152" i="80"/>
  <c r="T7153" i="80"/>
  <c r="T7154" i="80"/>
  <c r="T7155" i="80"/>
  <c r="T7156" i="80"/>
  <c r="T7157" i="80"/>
  <c r="T7158" i="80"/>
  <c r="T7159" i="80"/>
  <c r="T7160" i="80"/>
  <c r="T7161" i="80"/>
  <c r="T7162" i="80"/>
  <c r="T7163" i="80"/>
  <c r="T7164" i="80"/>
  <c r="T7165" i="80"/>
  <c r="T7166" i="80"/>
  <c r="T7167" i="80"/>
  <c r="T7168" i="80"/>
  <c r="T7169" i="80"/>
  <c r="T7170" i="80"/>
  <c r="T7171" i="80"/>
  <c r="T7172" i="80"/>
  <c r="T7173" i="80"/>
  <c r="T7174" i="80"/>
  <c r="T7175" i="80"/>
  <c r="T7176" i="80"/>
  <c r="T7177" i="80"/>
  <c r="T7178" i="80"/>
  <c r="T7179" i="80"/>
  <c r="T7180" i="80"/>
  <c r="T7181" i="80"/>
  <c r="T7182" i="80"/>
  <c r="T7183" i="80"/>
  <c r="T7184" i="80"/>
  <c r="T7185" i="80"/>
  <c r="T7186" i="80"/>
  <c r="T7187" i="80"/>
  <c r="T7188" i="80"/>
  <c r="T7189" i="80"/>
  <c r="T7190" i="80"/>
  <c r="T7191" i="80"/>
  <c r="T7192" i="80"/>
  <c r="T7193" i="80"/>
  <c r="T7194" i="80"/>
  <c r="T7195" i="80"/>
  <c r="T7196" i="80"/>
  <c r="T7197" i="80"/>
  <c r="T7198" i="80"/>
  <c r="T7199" i="80"/>
  <c r="T7200" i="80"/>
  <c r="T7201" i="80"/>
  <c r="T7202" i="80"/>
  <c r="T7203" i="80"/>
  <c r="T7204" i="80"/>
  <c r="T7205" i="80"/>
  <c r="T7206" i="80"/>
  <c r="T7207" i="80"/>
  <c r="T7208" i="80"/>
  <c r="T7209" i="80"/>
  <c r="T7210" i="80"/>
  <c r="T7211" i="80"/>
  <c r="T7212" i="80"/>
  <c r="T7213" i="80"/>
  <c r="T7214" i="80"/>
  <c r="T7215" i="80"/>
  <c r="T7216" i="80"/>
  <c r="T7217" i="80"/>
  <c r="T7218" i="80"/>
  <c r="T7219" i="80"/>
  <c r="T7220" i="80"/>
  <c r="T7221" i="80"/>
  <c r="T7222" i="80"/>
  <c r="T7223" i="80"/>
  <c r="T7224" i="80"/>
  <c r="T7225" i="80"/>
  <c r="T7226" i="80"/>
  <c r="T7227" i="80"/>
  <c r="T7228" i="80"/>
  <c r="T7229" i="80"/>
  <c r="T7230" i="80"/>
  <c r="T7231" i="80"/>
  <c r="T7232" i="80"/>
  <c r="T7233" i="80"/>
  <c r="T7234" i="80"/>
  <c r="T7235" i="80"/>
  <c r="T7236" i="80"/>
  <c r="T7237" i="80"/>
  <c r="T7238" i="80"/>
  <c r="T7239" i="80"/>
  <c r="T7240" i="80"/>
  <c r="T7241" i="80"/>
  <c r="T7242" i="80"/>
  <c r="T7243" i="80"/>
  <c r="T7244" i="80"/>
  <c r="T7245" i="80"/>
  <c r="T7246" i="80"/>
  <c r="T7247" i="80"/>
  <c r="T7248" i="80"/>
  <c r="T7249" i="80"/>
  <c r="T7250" i="80"/>
  <c r="T7251" i="80"/>
  <c r="T7252" i="80"/>
  <c r="T7253" i="80"/>
  <c r="T7254" i="80"/>
  <c r="T7255" i="80"/>
  <c r="T7256" i="80"/>
  <c r="T7257" i="80"/>
  <c r="T7258" i="80"/>
  <c r="T7259" i="80"/>
  <c r="T7260" i="80"/>
  <c r="T7261" i="80"/>
  <c r="T7262" i="80"/>
  <c r="T7263" i="80"/>
  <c r="T7264" i="80"/>
  <c r="T7265" i="80"/>
  <c r="T7266" i="80"/>
  <c r="T7267" i="80"/>
  <c r="T7268" i="80"/>
  <c r="T7269" i="80"/>
  <c r="T7270" i="80"/>
  <c r="T7271" i="80"/>
  <c r="T7272" i="80"/>
  <c r="T7273" i="80"/>
  <c r="T7274" i="80"/>
  <c r="T7275" i="80"/>
  <c r="T7276" i="80"/>
  <c r="T7277" i="80"/>
  <c r="T7278" i="80"/>
  <c r="T7279" i="80"/>
  <c r="T7280" i="80"/>
  <c r="T7281" i="80"/>
  <c r="T7282" i="80"/>
  <c r="T7283" i="80"/>
  <c r="T7284" i="80"/>
  <c r="T7285" i="80"/>
  <c r="T7286" i="80"/>
  <c r="T7287" i="80"/>
  <c r="T7288" i="80"/>
  <c r="T7289" i="80"/>
  <c r="T7290" i="80"/>
  <c r="T7291" i="80"/>
  <c r="T7292" i="80"/>
  <c r="T7293" i="80"/>
  <c r="T7294" i="80"/>
  <c r="T7295" i="80"/>
  <c r="T7296" i="80"/>
  <c r="T7297" i="80"/>
  <c r="T7298" i="80"/>
  <c r="T7299" i="80"/>
  <c r="T7300" i="80"/>
  <c r="T7301" i="80"/>
  <c r="T7302" i="80"/>
  <c r="T7303" i="80"/>
  <c r="T7304" i="80"/>
  <c r="T7305" i="80"/>
  <c r="T7306" i="80"/>
  <c r="T7307" i="80"/>
  <c r="T7308" i="80"/>
  <c r="T7309" i="80"/>
  <c r="T7310" i="80"/>
  <c r="T7311" i="80"/>
  <c r="T7312" i="80"/>
  <c r="T7313" i="80"/>
  <c r="T7314" i="80"/>
  <c r="T7315" i="80"/>
  <c r="T7316" i="80"/>
  <c r="T7317" i="80"/>
  <c r="T7318" i="80"/>
  <c r="T7319" i="80"/>
  <c r="T7320" i="80"/>
  <c r="T7321" i="80"/>
  <c r="T7322" i="80"/>
  <c r="T7323" i="80"/>
  <c r="T7324" i="80"/>
  <c r="T7325" i="80"/>
  <c r="T7326" i="80"/>
  <c r="T7327" i="80"/>
  <c r="T7328" i="80"/>
  <c r="T7329" i="80"/>
  <c r="T7330" i="80"/>
  <c r="T7331" i="80"/>
  <c r="T7332" i="80"/>
  <c r="T7333" i="80"/>
  <c r="T7334" i="80"/>
  <c r="T7335" i="80"/>
  <c r="T7336" i="80"/>
  <c r="T7337" i="80"/>
  <c r="T7338" i="80"/>
  <c r="T7339" i="80"/>
  <c r="T7340" i="80"/>
  <c r="T7341" i="80"/>
  <c r="T7342" i="80"/>
  <c r="T7343" i="80"/>
  <c r="T7344" i="80"/>
  <c r="T7345" i="80"/>
  <c r="T7346" i="80"/>
  <c r="T7347" i="80"/>
  <c r="T7348" i="80"/>
  <c r="T7349" i="80"/>
  <c r="T7350" i="80"/>
  <c r="T7351" i="80"/>
  <c r="T7352" i="80"/>
  <c r="T7353" i="80"/>
  <c r="T7354" i="80"/>
  <c r="T7355" i="80"/>
  <c r="T7356" i="80"/>
  <c r="T7357" i="80"/>
  <c r="T7358" i="80"/>
  <c r="T7359" i="80"/>
  <c r="T7360" i="80"/>
  <c r="T7361" i="80"/>
  <c r="T7362" i="80"/>
  <c r="T7363" i="80"/>
  <c r="T7364" i="80"/>
  <c r="T7365" i="80"/>
  <c r="T7366" i="80"/>
  <c r="T7367" i="80"/>
  <c r="T7368" i="80"/>
  <c r="T7369" i="80"/>
  <c r="T7370" i="80"/>
  <c r="T7371" i="80"/>
  <c r="T7372" i="80"/>
  <c r="T7373" i="80"/>
  <c r="T7374" i="80"/>
  <c r="T7375" i="80"/>
  <c r="T7376" i="80"/>
  <c r="T7377" i="80"/>
  <c r="T7378" i="80"/>
  <c r="T7379" i="80"/>
  <c r="T7380" i="80"/>
  <c r="T7381" i="80"/>
  <c r="T7382" i="80"/>
  <c r="T7383" i="80"/>
  <c r="T7384" i="80"/>
  <c r="T7385" i="80"/>
  <c r="T7386" i="80"/>
  <c r="T7387" i="80"/>
  <c r="T7388" i="80"/>
  <c r="T7389" i="80"/>
  <c r="T7390" i="80"/>
  <c r="T7391" i="80"/>
  <c r="T7392" i="80"/>
  <c r="T7393" i="80"/>
  <c r="T7394" i="80"/>
  <c r="T7395" i="80"/>
  <c r="T7396" i="80"/>
  <c r="T7397" i="80"/>
  <c r="T7398" i="80"/>
  <c r="T7399" i="80"/>
  <c r="T7400" i="80"/>
  <c r="T7401" i="80"/>
  <c r="T7402" i="80"/>
  <c r="T7403" i="80"/>
  <c r="T7404" i="80"/>
  <c r="T7405" i="80"/>
  <c r="T7406" i="80"/>
  <c r="T7407" i="80"/>
  <c r="T7408" i="80"/>
  <c r="T7409" i="80"/>
  <c r="T7410" i="80"/>
  <c r="T7411" i="80"/>
  <c r="T7412" i="80"/>
  <c r="T7413" i="80"/>
  <c r="T7414" i="80"/>
  <c r="T7415" i="80"/>
  <c r="T7416" i="80"/>
  <c r="T7417" i="80"/>
  <c r="T7418" i="80"/>
  <c r="T7419" i="80"/>
  <c r="T7420" i="80"/>
  <c r="T7421" i="80"/>
  <c r="T7422" i="80"/>
  <c r="T7423" i="80"/>
  <c r="T7424" i="80"/>
  <c r="T7425" i="80"/>
  <c r="T7426" i="80"/>
  <c r="T7427" i="80"/>
  <c r="T7428" i="80"/>
  <c r="T7429" i="80"/>
  <c r="T7430" i="80"/>
  <c r="T7431" i="80"/>
  <c r="T7432" i="80"/>
  <c r="T7433" i="80"/>
  <c r="T7434" i="80"/>
  <c r="T7435" i="80"/>
  <c r="T7436" i="80"/>
  <c r="T7437" i="80"/>
  <c r="T7438" i="80"/>
  <c r="T7439" i="80"/>
  <c r="T7440" i="80"/>
  <c r="T7441" i="80"/>
  <c r="T7442" i="80"/>
  <c r="T7443" i="80"/>
  <c r="T7444" i="80"/>
  <c r="T7445" i="80"/>
  <c r="T7446" i="80"/>
  <c r="T7447" i="80"/>
  <c r="T7448" i="80"/>
  <c r="T7449" i="80"/>
  <c r="T7450" i="80"/>
  <c r="T7451" i="80"/>
  <c r="T7452" i="80"/>
  <c r="T7453" i="80"/>
  <c r="T7454" i="80"/>
  <c r="T7455" i="80"/>
  <c r="T7456" i="80"/>
  <c r="T7457" i="80"/>
  <c r="T7458" i="80"/>
  <c r="T7459" i="80"/>
  <c r="T7460" i="80"/>
  <c r="T7461" i="80"/>
  <c r="T7462" i="80"/>
  <c r="T7463" i="80"/>
  <c r="T7464" i="80"/>
  <c r="T7465" i="80"/>
  <c r="T7466" i="80"/>
  <c r="T7467" i="80"/>
  <c r="T7468" i="80"/>
  <c r="T7469" i="80"/>
  <c r="T7470" i="80"/>
  <c r="T7471" i="80"/>
  <c r="T7472" i="80"/>
  <c r="T7473" i="80"/>
  <c r="T7474" i="80"/>
  <c r="T7475" i="80"/>
  <c r="T7476" i="80"/>
  <c r="T7477" i="80"/>
  <c r="T7478" i="80"/>
  <c r="T7479" i="80"/>
  <c r="T7480" i="80"/>
  <c r="T7481" i="80"/>
  <c r="T7482" i="80"/>
  <c r="T7483" i="80"/>
  <c r="T7484" i="80"/>
  <c r="T7485" i="80"/>
  <c r="T7486" i="80"/>
  <c r="T7487" i="80"/>
  <c r="T7488" i="80"/>
  <c r="T7489" i="80"/>
  <c r="T7490" i="80"/>
  <c r="T7491" i="80"/>
  <c r="T7492" i="80"/>
  <c r="T7493" i="80"/>
  <c r="T7494" i="80"/>
  <c r="T7495" i="80"/>
  <c r="T7496" i="80"/>
  <c r="T7497" i="80"/>
  <c r="T7498" i="80"/>
  <c r="T7499" i="80"/>
  <c r="T7500" i="80"/>
  <c r="T7501" i="80"/>
  <c r="T7502" i="80"/>
  <c r="T7503" i="80"/>
  <c r="T7504" i="80"/>
  <c r="T7505" i="80"/>
  <c r="T7506" i="80"/>
  <c r="T7507" i="80"/>
  <c r="T7508" i="80"/>
  <c r="T7509" i="80"/>
  <c r="T7510" i="80"/>
  <c r="T7511" i="80"/>
  <c r="T7512" i="80"/>
  <c r="T7513" i="80"/>
  <c r="T7514" i="80"/>
  <c r="T7515" i="80"/>
  <c r="T7516" i="80"/>
  <c r="T7517" i="80"/>
  <c r="T7518" i="80"/>
  <c r="T7519" i="80"/>
  <c r="T7520" i="80"/>
  <c r="T7521" i="80"/>
  <c r="T7522" i="80"/>
  <c r="T7523" i="80"/>
  <c r="T7524" i="80"/>
  <c r="T7525" i="80"/>
  <c r="T7526" i="80"/>
  <c r="T7527" i="80"/>
  <c r="T7528" i="80"/>
  <c r="T7529" i="80"/>
  <c r="T7530" i="80"/>
  <c r="T7531" i="80"/>
  <c r="T7532" i="80"/>
  <c r="T7533" i="80"/>
  <c r="T7534" i="80"/>
  <c r="T7535" i="80"/>
  <c r="T7536" i="80"/>
  <c r="T7537" i="80"/>
  <c r="T7538" i="80"/>
  <c r="T7539" i="80"/>
  <c r="T7540" i="80"/>
  <c r="T7541" i="80"/>
  <c r="T7542" i="80"/>
  <c r="T7543" i="80"/>
  <c r="T7544" i="80"/>
  <c r="T7545" i="80"/>
  <c r="T7546" i="80"/>
  <c r="T7547" i="80"/>
  <c r="T7548" i="80"/>
  <c r="T7549" i="80"/>
  <c r="T7550" i="80"/>
  <c r="T7551" i="80"/>
  <c r="T7552" i="80"/>
  <c r="T7553" i="80"/>
  <c r="T7554" i="80"/>
  <c r="T7555" i="80"/>
  <c r="T7556" i="80"/>
  <c r="T7557" i="80"/>
  <c r="T7558" i="80"/>
  <c r="T7559" i="80"/>
  <c r="T7560" i="80"/>
  <c r="T7561" i="80"/>
  <c r="T7562" i="80"/>
  <c r="T7563" i="80"/>
  <c r="T7564" i="80"/>
  <c r="T7565" i="80"/>
  <c r="T7566" i="80"/>
  <c r="T7567" i="80"/>
  <c r="T7568" i="80"/>
  <c r="T7569" i="80"/>
  <c r="T7570" i="80"/>
  <c r="T7571" i="80"/>
  <c r="T7572" i="80"/>
  <c r="T7573" i="80"/>
  <c r="T7574" i="80"/>
  <c r="T7575" i="80"/>
  <c r="T7576" i="80"/>
  <c r="T7577" i="80"/>
  <c r="T7578" i="80"/>
  <c r="T7579" i="80"/>
  <c r="T7580" i="80"/>
  <c r="T7581" i="80"/>
  <c r="T7582" i="80"/>
  <c r="T7583" i="80"/>
  <c r="T7584" i="80"/>
  <c r="T7585" i="80"/>
  <c r="T7586" i="80"/>
  <c r="T7587" i="80"/>
  <c r="T7588" i="80"/>
  <c r="T7589" i="80"/>
  <c r="T7590" i="80"/>
  <c r="T7591" i="80"/>
  <c r="T7592" i="80"/>
  <c r="T7593" i="80"/>
  <c r="T7594" i="80"/>
  <c r="T7595" i="80"/>
  <c r="T7596" i="80"/>
  <c r="T7597" i="80"/>
  <c r="T7598" i="80"/>
  <c r="T7599" i="80"/>
  <c r="T7600" i="80"/>
  <c r="T7601" i="80"/>
  <c r="T7602" i="80"/>
  <c r="T7603" i="80"/>
  <c r="T7604" i="80"/>
  <c r="T7605" i="80"/>
  <c r="T7606" i="80"/>
  <c r="T7607" i="80"/>
  <c r="T7608" i="80"/>
  <c r="T7609" i="80"/>
  <c r="T7610" i="80"/>
  <c r="T7611" i="80"/>
  <c r="T7612" i="80"/>
  <c r="T7613" i="80"/>
  <c r="T7614" i="80"/>
  <c r="T7615" i="80"/>
  <c r="T7616" i="80"/>
  <c r="T7617" i="80"/>
  <c r="T7618" i="80"/>
  <c r="T7619" i="80"/>
  <c r="T7620" i="80"/>
  <c r="T7621" i="80"/>
  <c r="T7622" i="80"/>
  <c r="T7623" i="80"/>
  <c r="T7624" i="80"/>
  <c r="T7625" i="80"/>
  <c r="T7626" i="80"/>
  <c r="T7627" i="80"/>
  <c r="T7628" i="80"/>
  <c r="T7629" i="80"/>
  <c r="T7630" i="80"/>
  <c r="T7631" i="80"/>
  <c r="T7632" i="80"/>
  <c r="T7633" i="80"/>
  <c r="T7634" i="80"/>
  <c r="T7635" i="80"/>
  <c r="T7636" i="80"/>
  <c r="T7637" i="80"/>
  <c r="T7638" i="80"/>
  <c r="T7639" i="80"/>
  <c r="T7640" i="80"/>
  <c r="T7641" i="80"/>
  <c r="T7642" i="80"/>
  <c r="T7643" i="80"/>
  <c r="T7644" i="80"/>
  <c r="T7645" i="80"/>
  <c r="T7646" i="80"/>
  <c r="T7647" i="80"/>
  <c r="T7648" i="80"/>
  <c r="T7649" i="80"/>
  <c r="T7650" i="80"/>
  <c r="T7651" i="80"/>
  <c r="T7652" i="80"/>
  <c r="T7653" i="80"/>
  <c r="T7654" i="80"/>
  <c r="T7655" i="80"/>
  <c r="T7656" i="80"/>
  <c r="T7657" i="80"/>
  <c r="T7658" i="80"/>
  <c r="T7659" i="80"/>
  <c r="T7660" i="80"/>
  <c r="T7661" i="80"/>
  <c r="T7662" i="80"/>
  <c r="T7663" i="80"/>
  <c r="T7664" i="80"/>
  <c r="T7665" i="80"/>
  <c r="T7666" i="80"/>
  <c r="T7667" i="80"/>
  <c r="T7668" i="80"/>
  <c r="T7669" i="80"/>
  <c r="T7670" i="80"/>
  <c r="T7671" i="80"/>
  <c r="T7672" i="80"/>
  <c r="T7673" i="80"/>
  <c r="T7674" i="80"/>
  <c r="T7675" i="80"/>
  <c r="T7676" i="80"/>
  <c r="T7677" i="80"/>
  <c r="T7678" i="80"/>
  <c r="T7679" i="80"/>
  <c r="T7680" i="80"/>
  <c r="T7681" i="80"/>
  <c r="T7682" i="80"/>
  <c r="T7683" i="80"/>
  <c r="T7684" i="80"/>
  <c r="T7685" i="80"/>
  <c r="T7686" i="80"/>
  <c r="T7687" i="80"/>
  <c r="T7688" i="80"/>
  <c r="T7689" i="80"/>
  <c r="T7690" i="80"/>
  <c r="T7691" i="80"/>
  <c r="T7692" i="80"/>
  <c r="T7693" i="80"/>
  <c r="T7694" i="80"/>
  <c r="T7695" i="80"/>
  <c r="T7696" i="80"/>
  <c r="T7697" i="80"/>
  <c r="T7698" i="80"/>
  <c r="T7699" i="80"/>
  <c r="T7700" i="80"/>
  <c r="T7701" i="80"/>
  <c r="T7702" i="80"/>
  <c r="T7703" i="80"/>
  <c r="T7704" i="80"/>
  <c r="T7705" i="80"/>
  <c r="T7706" i="80"/>
  <c r="T7707" i="80"/>
  <c r="T7708" i="80"/>
  <c r="T7709" i="80"/>
  <c r="T7710" i="80"/>
  <c r="T7711" i="80"/>
  <c r="T7712" i="80"/>
  <c r="T7713" i="80"/>
  <c r="T7714" i="80"/>
  <c r="T7715" i="80"/>
  <c r="T7716" i="80"/>
  <c r="T7717" i="80"/>
  <c r="T7718" i="80"/>
  <c r="T7719" i="80"/>
  <c r="T7720" i="80"/>
  <c r="T7721" i="80"/>
  <c r="T7722" i="80"/>
  <c r="T7723" i="80"/>
  <c r="T7724" i="80"/>
  <c r="T7725" i="80"/>
  <c r="T7726" i="80"/>
  <c r="T7727" i="80"/>
  <c r="T7728" i="80"/>
  <c r="T7729" i="80"/>
  <c r="T7730" i="80"/>
  <c r="T7731" i="80"/>
  <c r="T7732" i="80"/>
  <c r="T7733" i="80"/>
  <c r="T7734" i="80"/>
  <c r="T7735" i="80"/>
  <c r="T7736" i="80"/>
  <c r="T7737" i="80"/>
  <c r="T7738" i="80"/>
  <c r="T7739" i="80"/>
  <c r="T7740" i="80"/>
  <c r="T7741" i="80"/>
  <c r="T7742" i="80"/>
  <c r="T7743" i="80"/>
  <c r="T7744" i="80"/>
  <c r="T7745" i="80"/>
  <c r="T7746" i="80"/>
  <c r="T7747" i="80"/>
  <c r="T7748" i="80"/>
  <c r="T7749" i="80"/>
  <c r="T7750" i="80"/>
  <c r="T7751" i="80"/>
  <c r="T7752" i="80"/>
  <c r="T7753" i="80"/>
  <c r="T7754" i="80"/>
  <c r="T7755" i="80"/>
  <c r="T7756" i="80"/>
  <c r="T7757" i="80"/>
  <c r="T7758" i="80"/>
  <c r="T7759" i="80"/>
  <c r="T7760" i="80"/>
  <c r="T7761" i="80"/>
  <c r="T7762" i="80"/>
  <c r="T7763" i="80"/>
  <c r="T7764" i="80"/>
  <c r="T7765" i="80"/>
  <c r="T7766" i="80"/>
  <c r="T7767" i="80"/>
  <c r="T7768" i="80"/>
  <c r="T7769" i="80"/>
  <c r="T7770" i="80"/>
  <c r="T7771" i="80"/>
  <c r="T7772" i="80"/>
  <c r="T7773" i="80"/>
  <c r="T7774" i="80"/>
  <c r="T7775" i="80"/>
  <c r="T7776" i="80"/>
  <c r="T7777" i="80"/>
  <c r="T7778" i="80"/>
  <c r="T7779" i="80"/>
  <c r="T7780" i="80"/>
  <c r="T7781" i="80"/>
  <c r="T7782" i="80"/>
  <c r="T7783" i="80"/>
  <c r="T7784" i="80"/>
  <c r="T7785" i="80"/>
  <c r="T7786" i="80"/>
  <c r="T7787" i="80"/>
  <c r="T7788" i="80"/>
  <c r="T7789" i="80"/>
  <c r="T7790" i="80"/>
  <c r="T7791" i="80"/>
  <c r="T7792" i="80"/>
  <c r="T7793" i="80"/>
  <c r="T7794" i="80"/>
  <c r="T7795" i="80"/>
  <c r="T7796" i="80"/>
  <c r="T7797" i="80"/>
  <c r="T7798" i="80"/>
  <c r="T7799" i="80"/>
  <c r="T7800" i="80"/>
  <c r="T7801" i="80"/>
  <c r="T7802" i="80"/>
  <c r="T7803" i="80"/>
  <c r="T7804" i="80"/>
  <c r="T7805" i="80"/>
  <c r="T7806" i="80"/>
  <c r="T7807" i="80"/>
  <c r="T7808" i="80"/>
  <c r="T7809" i="80"/>
  <c r="T7810" i="80"/>
  <c r="T7811" i="80"/>
  <c r="T7812" i="80"/>
  <c r="T7813" i="80"/>
  <c r="T7814" i="80"/>
  <c r="T7815" i="80"/>
  <c r="T7816" i="80"/>
  <c r="T7817" i="80"/>
  <c r="T7818" i="80"/>
  <c r="T7819" i="80"/>
  <c r="T7820" i="80"/>
  <c r="T7821" i="80"/>
  <c r="T7822" i="80"/>
  <c r="T7823" i="80"/>
  <c r="T7824" i="80"/>
  <c r="T7825" i="80"/>
  <c r="T7826" i="80"/>
  <c r="T7827" i="80"/>
  <c r="T7828" i="80"/>
  <c r="T7829" i="80"/>
  <c r="T7830" i="80"/>
  <c r="T7831" i="80"/>
  <c r="T7832" i="80"/>
  <c r="T7833" i="80"/>
  <c r="T7834" i="80"/>
  <c r="T7835" i="80"/>
  <c r="T7836" i="80"/>
  <c r="T7837" i="80"/>
  <c r="T7838" i="80"/>
  <c r="T7839" i="80"/>
  <c r="T7840" i="80"/>
  <c r="T7841" i="80"/>
  <c r="T7842" i="80"/>
  <c r="T7843" i="80"/>
  <c r="T7844" i="80"/>
  <c r="T7845" i="80"/>
  <c r="T7846" i="80"/>
  <c r="T7847" i="80"/>
  <c r="T7848" i="80"/>
  <c r="T7849" i="80"/>
  <c r="T7850" i="80"/>
  <c r="T7851" i="80"/>
  <c r="T7852" i="80"/>
  <c r="T7853" i="80"/>
  <c r="T7854" i="80"/>
  <c r="T7855" i="80"/>
  <c r="T7856" i="80"/>
  <c r="T7857" i="80"/>
  <c r="T7858" i="80"/>
  <c r="T7859" i="80"/>
  <c r="T7860" i="80"/>
  <c r="T7861" i="80"/>
  <c r="T7862" i="80"/>
  <c r="T7863" i="80"/>
  <c r="T7864" i="80"/>
  <c r="T7865" i="80"/>
  <c r="T7866" i="80"/>
  <c r="T7867" i="80"/>
  <c r="T7868" i="80"/>
  <c r="T7869" i="80"/>
  <c r="T7870" i="80"/>
  <c r="T7871" i="80"/>
  <c r="T7872" i="80"/>
  <c r="T7873" i="80"/>
  <c r="T7874" i="80"/>
  <c r="T7875" i="80"/>
  <c r="T7876" i="80"/>
  <c r="T7877" i="80"/>
  <c r="T7878" i="80"/>
  <c r="T7879" i="80"/>
  <c r="T7880" i="80"/>
  <c r="T7881" i="80"/>
  <c r="T7882" i="80"/>
  <c r="T7883" i="80"/>
  <c r="T7884" i="80"/>
  <c r="T7885" i="80"/>
  <c r="T7886" i="80"/>
  <c r="T7887" i="80"/>
  <c r="T7888" i="80"/>
  <c r="T7889" i="80"/>
  <c r="T7890" i="80"/>
  <c r="T7891" i="80"/>
  <c r="T7892" i="80"/>
  <c r="T7893" i="80"/>
  <c r="T7894" i="80"/>
  <c r="T7895" i="80"/>
  <c r="T7896" i="80"/>
  <c r="T7897" i="80"/>
  <c r="T7898" i="80"/>
  <c r="T7899" i="80"/>
  <c r="T7900" i="80"/>
  <c r="T7901" i="80"/>
  <c r="T7902" i="80"/>
  <c r="T7903" i="80"/>
  <c r="T7904" i="80"/>
  <c r="T7905" i="80"/>
  <c r="T7906" i="80"/>
  <c r="T7907" i="80"/>
  <c r="T7908" i="80"/>
  <c r="T7909" i="80"/>
  <c r="T7910" i="80"/>
  <c r="T7911" i="80"/>
  <c r="T7912" i="80"/>
  <c r="T7913" i="80"/>
  <c r="T7914" i="80"/>
  <c r="T7915" i="80"/>
  <c r="T7916" i="80"/>
  <c r="T7917" i="80"/>
  <c r="T7918" i="80"/>
  <c r="T7919" i="80"/>
  <c r="T7920" i="80"/>
  <c r="T7921" i="80"/>
  <c r="T7922" i="80"/>
  <c r="T7923" i="80"/>
  <c r="T7924" i="80"/>
  <c r="T7925" i="80"/>
  <c r="T7926" i="80"/>
  <c r="T7927" i="80"/>
  <c r="T7928" i="80"/>
  <c r="T7929" i="80"/>
  <c r="T7930" i="80"/>
  <c r="T7931" i="80"/>
  <c r="T7932" i="80"/>
  <c r="T7933" i="80"/>
  <c r="T7934" i="80"/>
  <c r="T7935" i="80"/>
  <c r="T7936" i="80"/>
  <c r="T7937" i="80"/>
  <c r="T7938" i="80"/>
  <c r="T7939" i="80"/>
  <c r="T7940" i="80"/>
  <c r="T7941" i="80"/>
  <c r="T7942" i="80"/>
  <c r="T7943" i="80"/>
  <c r="T7944" i="80"/>
  <c r="T7945" i="80"/>
  <c r="T7946" i="80"/>
  <c r="T7947" i="80"/>
  <c r="T7948" i="80"/>
  <c r="T7949" i="80"/>
  <c r="T7950" i="80"/>
  <c r="T7951" i="80"/>
  <c r="T7952" i="80"/>
  <c r="T7953" i="80"/>
  <c r="T7954" i="80"/>
  <c r="T7955" i="80"/>
  <c r="T7956" i="80"/>
  <c r="T7957" i="80"/>
  <c r="T7958" i="80"/>
  <c r="T7959" i="80"/>
  <c r="T7960" i="80"/>
  <c r="T7961" i="80"/>
  <c r="T7962" i="80"/>
  <c r="T7963" i="80"/>
  <c r="T7964" i="80"/>
  <c r="T7965" i="80"/>
  <c r="T7966" i="80"/>
  <c r="T7967" i="80"/>
  <c r="T7968" i="80"/>
  <c r="T7969" i="80"/>
  <c r="T7970" i="80"/>
  <c r="T7971" i="80"/>
  <c r="T7972" i="80"/>
  <c r="T7973" i="80"/>
  <c r="T7974" i="80"/>
  <c r="T7975" i="80"/>
  <c r="T7976" i="80"/>
  <c r="T7977" i="80"/>
  <c r="T7978" i="80"/>
  <c r="T7979" i="80"/>
  <c r="T7980" i="80"/>
  <c r="T7981" i="80"/>
  <c r="T7982" i="80"/>
  <c r="T7983" i="80"/>
  <c r="T7984" i="80"/>
  <c r="T7985" i="80"/>
  <c r="T7986" i="80"/>
  <c r="T7987" i="80"/>
  <c r="T7988" i="80"/>
  <c r="T7989" i="80"/>
  <c r="T7990" i="80"/>
  <c r="T7991" i="80"/>
  <c r="T7992" i="80"/>
  <c r="T7993" i="80"/>
  <c r="T7994" i="80"/>
  <c r="T7995" i="80"/>
  <c r="T7996" i="80"/>
  <c r="T7997" i="80"/>
  <c r="T7998" i="80"/>
  <c r="T7999" i="80"/>
  <c r="T8000" i="80"/>
  <c r="T8001" i="80"/>
  <c r="T8002" i="80"/>
  <c r="T8003" i="80"/>
  <c r="T8004" i="80"/>
  <c r="T8005" i="80"/>
  <c r="T8006" i="80"/>
  <c r="T8007" i="80"/>
  <c r="T8008" i="80"/>
  <c r="T8009" i="80"/>
  <c r="T8010" i="80"/>
  <c r="T8011" i="80"/>
  <c r="T8012" i="80"/>
  <c r="T8013" i="80"/>
  <c r="T8014" i="80"/>
  <c r="T8015" i="80"/>
  <c r="T8016" i="80"/>
  <c r="T8017" i="80"/>
  <c r="T8018" i="80"/>
  <c r="T8019" i="80"/>
  <c r="T8020" i="80"/>
  <c r="T8021" i="80"/>
  <c r="T8022" i="80"/>
  <c r="T8023" i="80"/>
  <c r="T8024" i="80"/>
  <c r="T8025" i="80"/>
  <c r="T8026" i="80"/>
  <c r="T8027" i="80"/>
  <c r="T8028" i="80"/>
  <c r="T8029" i="80"/>
  <c r="T8030" i="80"/>
  <c r="T8031" i="80"/>
  <c r="T8032" i="80"/>
  <c r="T8033" i="80"/>
  <c r="T8034" i="80"/>
  <c r="T8035" i="80"/>
  <c r="T8036" i="80"/>
  <c r="T8037" i="80"/>
  <c r="T8038" i="80"/>
  <c r="T8039" i="80"/>
  <c r="T8040" i="80"/>
  <c r="T8041" i="80"/>
  <c r="T8042" i="80"/>
  <c r="T8043" i="80"/>
  <c r="T8044" i="80"/>
  <c r="T8045" i="80"/>
  <c r="T8046" i="80"/>
  <c r="T8047" i="80"/>
  <c r="T8048" i="80"/>
  <c r="T8049" i="80"/>
  <c r="T8050" i="80"/>
  <c r="T8051" i="80"/>
  <c r="T8052" i="80"/>
  <c r="T8053" i="80"/>
  <c r="T8054" i="80"/>
  <c r="T8055" i="80"/>
  <c r="T8056" i="80"/>
  <c r="T8057" i="80"/>
  <c r="T8058" i="80"/>
  <c r="T8059" i="80"/>
  <c r="T8060" i="80"/>
  <c r="T8061" i="80"/>
  <c r="T8062" i="80"/>
  <c r="T8063" i="80"/>
  <c r="T8064" i="80"/>
  <c r="T8065" i="80"/>
  <c r="T8066" i="80"/>
  <c r="T8067" i="80"/>
  <c r="T8068" i="80"/>
  <c r="T8069" i="80"/>
  <c r="T8070" i="80"/>
  <c r="T8071" i="80"/>
  <c r="T8072" i="80"/>
  <c r="T8073" i="80"/>
  <c r="T8074" i="80"/>
  <c r="T8075" i="80"/>
  <c r="T8076" i="80"/>
  <c r="T8077" i="80"/>
  <c r="T8078" i="80"/>
  <c r="T8079" i="80"/>
  <c r="T8080" i="80"/>
  <c r="T8081" i="80"/>
  <c r="T8082" i="80"/>
  <c r="T8083" i="80"/>
  <c r="T8084" i="80"/>
  <c r="T8085" i="80"/>
  <c r="T8086" i="80"/>
  <c r="T8087" i="80"/>
  <c r="T8088" i="80"/>
  <c r="T8089" i="80"/>
  <c r="T8090" i="80"/>
  <c r="T8091" i="80"/>
  <c r="T8092" i="80"/>
  <c r="T8093" i="80"/>
  <c r="T8094" i="80"/>
  <c r="T8095" i="80"/>
  <c r="T8096" i="80"/>
  <c r="T8097" i="80"/>
  <c r="T8098" i="80"/>
  <c r="T8099" i="80"/>
  <c r="T8100" i="80"/>
  <c r="T8101" i="80"/>
  <c r="T8102" i="80"/>
  <c r="T8103" i="80"/>
  <c r="T8104" i="80"/>
  <c r="T8105" i="80"/>
  <c r="T8106" i="80"/>
  <c r="T8107" i="80"/>
  <c r="T8108" i="80"/>
  <c r="T8109" i="80"/>
  <c r="T8110" i="80"/>
  <c r="T8111" i="80"/>
  <c r="T8112" i="80"/>
  <c r="T8113" i="80"/>
  <c r="T8114" i="80"/>
  <c r="T8115" i="80"/>
  <c r="T8116" i="80"/>
  <c r="T8117" i="80"/>
  <c r="T8118" i="80"/>
  <c r="T8119" i="80"/>
  <c r="T8120" i="80"/>
  <c r="T8121" i="80"/>
  <c r="T8122" i="80"/>
  <c r="T8123" i="80"/>
  <c r="T8124" i="80"/>
  <c r="T8125" i="80"/>
  <c r="T8126" i="80"/>
  <c r="T8127" i="80"/>
  <c r="T8128" i="80"/>
  <c r="T8129" i="80"/>
  <c r="T8130" i="80"/>
  <c r="T8131" i="80"/>
  <c r="T8132" i="80"/>
  <c r="T8133" i="80"/>
  <c r="T8134" i="80"/>
  <c r="T8135" i="80"/>
  <c r="T8136" i="80"/>
  <c r="T8137" i="80"/>
  <c r="T8138" i="80"/>
  <c r="T8139" i="80"/>
  <c r="T8140" i="80"/>
  <c r="T8141" i="80"/>
  <c r="T8142" i="80"/>
  <c r="T8143" i="80"/>
  <c r="T8144" i="80"/>
  <c r="T8145" i="80"/>
  <c r="T8146" i="80"/>
  <c r="T8147" i="80"/>
  <c r="T8148" i="80"/>
  <c r="T8149" i="80"/>
  <c r="T8150" i="80"/>
  <c r="T8151" i="80"/>
  <c r="T8152" i="80"/>
  <c r="T8153" i="80"/>
  <c r="T8154" i="80"/>
  <c r="T8155" i="80"/>
  <c r="T8156" i="80"/>
  <c r="T8157" i="80"/>
  <c r="T8158" i="80"/>
  <c r="T8159" i="80"/>
  <c r="T8160" i="80"/>
  <c r="T8161" i="80"/>
  <c r="T8162" i="80"/>
  <c r="T8163" i="80"/>
  <c r="T8164" i="80"/>
  <c r="T8165" i="80"/>
  <c r="T8166" i="80"/>
  <c r="T8167" i="80"/>
  <c r="T8168" i="80"/>
  <c r="T8169" i="80"/>
  <c r="T8170" i="80"/>
  <c r="T8171" i="80"/>
  <c r="T8172" i="80"/>
  <c r="T8173" i="80"/>
  <c r="T8174" i="80"/>
  <c r="T8175" i="80"/>
  <c r="T8176" i="80"/>
  <c r="T8177" i="80"/>
  <c r="T8178" i="80"/>
  <c r="T8179" i="80"/>
  <c r="T8180" i="80"/>
  <c r="T8181" i="80"/>
  <c r="T8182" i="80"/>
  <c r="T8183" i="80"/>
  <c r="T8184" i="80"/>
  <c r="T8185" i="80"/>
  <c r="T8186" i="80"/>
  <c r="T8187" i="80"/>
  <c r="T8188" i="80"/>
  <c r="T8189" i="80"/>
  <c r="T8190" i="80"/>
  <c r="T8191" i="80"/>
  <c r="T8192" i="80"/>
  <c r="T8193" i="80"/>
  <c r="T8194" i="80"/>
  <c r="T8195" i="80"/>
  <c r="T8196" i="80"/>
  <c r="T8197" i="80"/>
  <c r="T8198" i="80"/>
  <c r="T8199" i="80"/>
  <c r="T8200" i="80"/>
  <c r="T8201" i="80"/>
  <c r="T8202" i="80"/>
  <c r="T8203" i="80"/>
  <c r="T8204" i="80"/>
  <c r="T8205" i="80"/>
  <c r="T8206" i="80"/>
  <c r="T8207" i="80"/>
  <c r="T8208" i="80"/>
  <c r="T8209" i="80"/>
  <c r="T8210" i="80"/>
  <c r="T8211" i="80"/>
  <c r="T8212" i="80"/>
  <c r="T8213" i="80"/>
  <c r="T8214" i="80"/>
  <c r="T8215" i="80"/>
  <c r="T8216" i="80"/>
  <c r="T8217" i="80"/>
  <c r="T8218" i="80"/>
  <c r="T8219" i="80"/>
  <c r="T8220" i="80"/>
  <c r="T8221" i="80"/>
  <c r="T8222" i="80"/>
  <c r="T8223" i="80"/>
  <c r="T8224" i="80"/>
  <c r="T8225" i="80"/>
  <c r="T8226" i="80"/>
  <c r="T8227" i="80"/>
  <c r="T8228" i="80"/>
  <c r="T8229" i="80"/>
  <c r="T8230" i="80"/>
  <c r="T8231" i="80"/>
  <c r="T8232" i="80"/>
  <c r="T8233" i="80"/>
  <c r="T8234" i="80"/>
  <c r="T8235" i="80"/>
  <c r="T8236" i="80"/>
  <c r="T8237" i="80"/>
  <c r="T8238" i="80"/>
  <c r="T8239" i="80"/>
  <c r="T8240" i="80"/>
  <c r="T8241" i="80"/>
  <c r="T8242" i="80"/>
  <c r="T8243" i="80"/>
  <c r="T8244" i="80"/>
  <c r="T8245" i="80"/>
  <c r="T8246" i="80"/>
  <c r="T8247" i="80"/>
  <c r="T8248" i="80"/>
  <c r="T8249" i="80"/>
  <c r="T8250" i="80"/>
  <c r="T8251" i="80"/>
  <c r="T8252" i="80"/>
  <c r="T8253" i="80"/>
  <c r="T8254" i="80"/>
  <c r="T8255" i="80"/>
  <c r="T8256" i="80"/>
  <c r="T8257" i="80"/>
  <c r="T8258" i="80"/>
  <c r="T8259" i="80"/>
  <c r="T8260" i="80"/>
  <c r="T8261" i="80"/>
  <c r="T8262" i="80"/>
  <c r="T8263" i="80"/>
  <c r="T8264" i="80"/>
  <c r="T8265" i="80"/>
  <c r="T8266" i="80"/>
  <c r="T8267" i="80"/>
  <c r="T8268" i="80"/>
  <c r="T8269" i="80"/>
  <c r="T8270" i="80"/>
  <c r="T8271" i="80"/>
  <c r="T8272" i="80"/>
  <c r="T8273" i="80"/>
  <c r="T8274" i="80"/>
  <c r="T8275" i="80"/>
  <c r="T8276" i="80"/>
  <c r="T8277" i="80"/>
  <c r="T8278" i="80"/>
  <c r="T8279" i="80"/>
  <c r="T8280" i="80"/>
  <c r="T8281" i="80"/>
  <c r="T8282" i="80"/>
  <c r="T8283" i="80"/>
  <c r="T8284" i="80"/>
  <c r="T8285" i="80"/>
  <c r="T8286" i="80"/>
  <c r="T8287" i="80"/>
  <c r="T8288" i="80"/>
  <c r="T8289" i="80"/>
  <c r="T8290" i="80"/>
  <c r="T8291" i="80"/>
  <c r="T8292" i="80"/>
  <c r="T8293" i="80"/>
  <c r="T8294" i="80"/>
  <c r="T8295" i="80"/>
  <c r="T8296" i="80"/>
  <c r="T8297" i="80"/>
  <c r="T8298" i="80"/>
  <c r="T8299" i="80"/>
  <c r="T8300" i="80"/>
  <c r="T8301" i="80"/>
  <c r="T8302" i="80"/>
  <c r="T8303" i="80"/>
  <c r="T8304" i="80"/>
  <c r="T8305" i="80"/>
  <c r="T8306" i="80"/>
  <c r="T8307" i="80"/>
  <c r="T8308" i="80"/>
  <c r="T8309" i="80"/>
  <c r="T8310" i="80"/>
  <c r="T8311" i="80"/>
  <c r="T8312" i="80"/>
  <c r="T8313" i="80"/>
  <c r="T8314" i="80"/>
  <c r="T8315" i="80"/>
  <c r="T8316" i="80"/>
  <c r="T8317" i="80"/>
  <c r="T8318" i="80"/>
  <c r="T8319" i="80"/>
  <c r="T8320" i="80"/>
  <c r="T8321" i="80"/>
  <c r="T8322" i="80"/>
  <c r="T8323" i="80"/>
  <c r="T8324" i="80"/>
  <c r="T8325" i="80"/>
  <c r="T8326" i="80"/>
  <c r="T8327" i="80"/>
  <c r="T8328" i="80"/>
  <c r="T8329" i="80"/>
  <c r="T8330" i="80"/>
  <c r="T8331" i="80"/>
  <c r="T8332" i="80"/>
  <c r="T8333" i="80"/>
  <c r="T8334" i="80"/>
  <c r="T8335" i="80"/>
  <c r="T8336" i="80"/>
  <c r="T8337" i="80"/>
  <c r="T8338" i="80"/>
  <c r="T8339" i="80"/>
  <c r="T8340" i="80"/>
  <c r="T8341" i="80"/>
  <c r="T8342" i="80"/>
  <c r="T8343" i="80"/>
  <c r="T8344" i="80"/>
  <c r="T8345" i="80"/>
  <c r="T8346" i="80"/>
  <c r="T8347" i="80"/>
  <c r="T8348" i="80"/>
  <c r="T8349" i="80"/>
  <c r="T8350" i="80"/>
  <c r="T8351" i="80"/>
  <c r="T8352" i="80"/>
  <c r="T8353" i="80"/>
  <c r="T8354" i="80"/>
  <c r="T8355" i="80"/>
  <c r="T8356" i="80"/>
  <c r="T8357" i="80"/>
  <c r="T8358" i="80"/>
  <c r="T8359" i="80"/>
  <c r="T8360" i="80"/>
  <c r="T8361" i="80"/>
  <c r="T8362" i="80"/>
  <c r="T8363" i="80"/>
  <c r="T8364" i="80"/>
  <c r="T8365" i="80"/>
  <c r="T8366" i="80"/>
  <c r="T8367" i="80"/>
  <c r="T8368" i="80"/>
  <c r="T8369" i="80"/>
  <c r="T8370" i="80"/>
  <c r="T8371" i="80"/>
  <c r="T8372" i="80"/>
  <c r="T8373" i="80"/>
  <c r="T8374" i="80"/>
  <c r="T8375" i="80"/>
  <c r="T8376" i="80"/>
  <c r="T8377" i="80"/>
  <c r="T8378" i="80"/>
  <c r="T8379" i="80"/>
  <c r="T8380" i="80"/>
  <c r="T8381" i="80"/>
  <c r="T8382" i="80"/>
  <c r="T8383" i="80"/>
  <c r="T8384" i="80"/>
  <c r="T8385" i="80"/>
  <c r="T8386" i="80"/>
  <c r="T8387" i="80"/>
  <c r="T8388" i="80"/>
  <c r="T8389" i="80"/>
  <c r="T8390" i="80"/>
  <c r="T8391" i="80"/>
  <c r="T8392" i="80"/>
  <c r="T8393" i="80"/>
  <c r="T8394" i="80"/>
  <c r="T8395" i="80"/>
  <c r="T8396" i="80"/>
  <c r="T8397" i="80"/>
  <c r="T8398" i="80"/>
  <c r="T8399" i="80"/>
  <c r="T8400" i="80"/>
  <c r="T8401" i="80"/>
  <c r="T8402" i="80"/>
  <c r="T8403" i="80"/>
  <c r="T8404" i="80"/>
  <c r="T8405" i="80"/>
  <c r="T8406" i="80"/>
  <c r="T8407" i="80"/>
  <c r="T8408" i="80"/>
  <c r="T8409" i="80"/>
  <c r="T8410" i="80"/>
  <c r="T8411" i="80"/>
  <c r="T8412" i="80"/>
  <c r="T8413" i="80"/>
  <c r="T8414" i="80"/>
  <c r="T8415" i="80"/>
  <c r="T8416" i="80"/>
  <c r="T8417" i="80"/>
  <c r="T8418" i="80"/>
  <c r="T8419" i="80"/>
  <c r="T8420" i="80"/>
  <c r="T8421" i="80"/>
  <c r="T8422" i="80"/>
  <c r="T8423" i="80"/>
  <c r="T8424" i="80"/>
  <c r="T8425" i="80"/>
  <c r="T8426" i="80"/>
  <c r="T8427" i="80"/>
  <c r="T8428" i="80"/>
  <c r="T8429" i="80"/>
  <c r="T8430" i="80"/>
  <c r="T8431" i="80"/>
  <c r="T8432" i="80"/>
  <c r="T8433" i="80"/>
  <c r="T8434" i="80"/>
  <c r="T8435" i="80"/>
  <c r="T8436" i="80"/>
  <c r="T8437" i="80"/>
  <c r="T8438" i="80"/>
  <c r="T8439" i="80"/>
  <c r="T8440" i="80"/>
  <c r="T8441" i="80"/>
  <c r="T8442" i="80"/>
  <c r="T8443" i="80"/>
  <c r="T8444" i="80"/>
  <c r="T8445" i="80"/>
  <c r="T8446" i="80"/>
  <c r="T8447" i="80"/>
  <c r="T8448" i="80"/>
  <c r="T8449" i="80"/>
  <c r="T8450" i="80"/>
  <c r="T8451" i="80"/>
  <c r="T8452" i="80"/>
  <c r="T8453" i="80"/>
  <c r="T8454" i="80"/>
  <c r="T8455" i="80"/>
  <c r="T8456" i="80"/>
  <c r="T8457" i="80"/>
  <c r="T8458" i="80"/>
  <c r="T8459" i="80"/>
  <c r="T8460" i="80"/>
  <c r="T8461" i="80"/>
  <c r="T8462" i="80"/>
  <c r="T8463" i="80"/>
  <c r="T8464" i="80"/>
  <c r="T8465" i="80"/>
  <c r="T8466" i="80"/>
  <c r="T8467" i="80"/>
  <c r="T8468" i="80"/>
  <c r="T8469" i="80"/>
  <c r="T8470" i="80"/>
  <c r="T8471" i="80"/>
  <c r="T8472" i="80"/>
  <c r="T8473" i="80"/>
  <c r="T8474" i="80"/>
  <c r="T8475" i="80"/>
  <c r="T8476" i="80"/>
  <c r="T8477" i="80"/>
  <c r="T8478" i="80"/>
  <c r="T8479" i="80"/>
  <c r="T8480" i="80"/>
  <c r="T8481" i="80"/>
  <c r="T8482" i="80"/>
  <c r="T8483" i="80"/>
  <c r="T8484" i="80"/>
  <c r="T8485" i="80"/>
  <c r="T8486" i="80"/>
  <c r="T8487" i="80"/>
  <c r="T8488" i="80"/>
  <c r="T8489" i="80"/>
  <c r="T8490" i="80"/>
  <c r="T8491" i="80"/>
  <c r="T8492" i="80"/>
  <c r="T8493" i="80"/>
  <c r="T8494" i="80"/>
  <c r="T8495" i="80"/>
  <c r="T8496" i="80"/>
  <c r="T8497" i="80"/>
  <c r="T8498" i="80"/>
  <c r="T8499" i="80"/>
  <c r="T8500" i="80"/>
  <c r="T8501" i="80"/>
  <c r="T8502" i="80"/>
  <c r="T8503" i="80"/>
  <c r="T8504" i="80"/>
  <c r="T8505" i="80"/>
  <c r="T8506" i="80"/>
  <c r="T8507" i="80"/>
  <c r="T8508" i="80"/>
  <c r="T8509" i="80"/>
  <c r="T8510" i="80"/>
  <c r="T8511" i="80"/>
  <c r="T8512" i="80"/>
  <c r="T8513" i="80"/>
  <c r="T8514" i="80"/>
  <c r="T8515" i="80"/>
  <c r="T8516" i="80"/>
  <c r="T8517" i="80"/>
  <c r="T8518" i="80"/>
  <c r="T8519" i="80"/>
  <c r="T8520" i="80"/>
  <c r="T8521" i="80"/>
  <c r="T8522" i="80"/>
  <c r="T8523" i="80"/>
  <c r="T8524" i="80"/>
  <c r="T8525" i="80"/>
  <c r="T8526" i="80"/>
  <c r="T8527" i="80"/>
  <c r="T8528" i="80"/>
  <c r="T8529" i="80"/>
  <c r="T8530" i="80"/>
  <c r="T8531" i="80"/>
  <c r="T8532" i="80"/>
  <c r="T8533" i="80"/>
  <c r="T8534" i="80"/>
  <c r="T8535" i="80"/>
  <c r="T8536" i="80"/>
  <c r="T8537" i="80"/>
  <c r="T8538" i="80"/>
  <c r="T8539" i="80"/>
  <c r="T8540" i="80"/>
  <c r="T8541" i="80"/>
  <c r="T8542" i="80"/>
  <c r="T8543" i="80"/>
  <c r="T8544" i="80"/>
  <c r="T8545" i="80"/>
  <c r="T8546" i="80"/>
  <c r="T8547" i="80"/>
  <c r="T8548" i="80"/>
  <c r="T8549" i="80"/>
  <c r="T8550" i="80"/>
  <c r="T8551" i="80"/>
  <c r="T8552" i="80"/>
  <c r="T8553" i="80"/>
  <c r="T8554" i="80"/>
  <c r="T8555" i="80"/>
  <c r="T8556" i="80"/>
  <c r="T8557" i="80"/>
  <c r="T8558" i="80"/>
  <c r="T8559" i="80"/>
  <c r="T8560" i="80"/>
  <c r="T8561" i="80"/>
  <c r="T8562" i="80"/>
  <c r="T8563" i="80"/>
  <c r="T8564" i="80"/>
  <c r="T8565" i="80"/>
  <c r="T8566" i="80"/>
  <c r="T8567" i="80"/>
  <c r="T8568" i="80"/>
  <c r="T8569" i="80"/>
  <c r="T8570" i="80"/>
  <c r="T8571" i="80"/>
  <c r="T8572" i="80"/>
  <c r="T8573" i="80"/>
  <c r="T8574" i="80"/>
  <c r="T8575" i="80"/>
  <c r="T8576" i="80"/>
  <c r="T8577" i="80"/>
  <c r="T8578" i="80"/>
  <c r="T8579" i="80"/>
  <c r="T8580" i="80"/>
  <c r="T8581" i="80"/>
  <c r="T8582" i="80"/>
  <c r="T8583" i="80"/>
  <c r="T8584" i="80"/>
  <c r="T8585" i="80"/>
  <c r="T8586" i="80"/>
  <c r="T8587" i="80"/>
  <c r="T8588" i="80"/>
  <c r="T8589" i="80"/>
  <c r="T8590" i="80"/>
  <c r="T8591" i="80"/>
  <c r="T8592" i="80"/>
  <c r="T8593" i="80"/>
  <c r="T8594" i="80"/>
  <c r="T8595" i="80"/>
  <c r="T8596" i="80"/>
  <c r="T8597" i="80"/>
  <c r="T8598" i="80"/>
  <c r="T8599" i="80"/>
  <c r="T8600" i="80"/>
  <c r="T8601" i="80"/>
  <c r="T8602" i="80"/>
  <c r="T8603" i="80"/>
  <c r="T8604" i="80"/>
  <c r="T8605" i="80"/>
  <c r="T8606" i="80"/>
  <c r="T8607" i="80"/>
  <c r="T8608" i="80"/>
  <c r="T8609" i="80"/>
  <c r="T8610" i="80"/>
  <c r="T8611" i="80"/>
  <c r="T8612" i="80"/>
  <c r="T8613" i="80"/>
  <c r="T8614" i="80"/>
  <c r="T8615" i="80"/>
  <c r="T8616" i="80"/>
  <c r="T8617" i="80"/>
  <c r="T8618" i="80"/>
  <c r="T8619" i="80"/>
  <c r="T8620" i="80"/>
  <c r="T8621" i="80"/>
  <c r="T8622" i="80"/>
  <c r="T8623" i="80"/>
  <c r="T8624" i="80"/>
  <c r="T8625" i="80"/>
  <c r="T8626" i="80"/>
  <c r="T8627" i="80"/>
  <c r="T8628" i="80"/>
  <c r="T8629" i="80"/>
  <c r="T8630" i="80"/>
  <c r="T8631" i="80"/>
  <c r="T8632" i="80"/>
  <c r="T8633" i="80"/>
  <c r="T8634" i="80"/>
  <c r="T8635" i="80"/>
  <c r="T8636" i="80"/>
  <c r="T8637" i="80"/>
  <c r="T8638" i="80"/>
  <c r="T8639" i="80"/>
  <c r="T8640" i="80"/>
  <c r="T8641" i="80"/>
  <c r="T8642" i="80"/>
  <c r="T8643" i="80"/>
  <c r="T8644" i="80"/>
  <c r="T8645" i="80"/>
  <c r="T8646" i="80"/>
  <c r="T8647" i="80"/>
  <c r="T8648" i="80"/>
  <c r="T8649" i="80"/>
  <c r="T8650" i="80"/>
  <c r="T8651" i="80"/>
  <c r="T8652" i="80"/>
  <c r="T8653" i="80"/>
  <c r="T8654" i="80"/>
  <c r="T8655" i="80"/>
  <c r="T8656" i="80"/>
  <c r="T8657" i="80"/>
  <c r="T8658" i="80"/>
  <c r="T8659" i="80"/>
  <c r="T8660" i="80"/>
  <c r="T8661" i="80"/>
  <c r="T8662" i="80"/>
  <c r="T8663" i="80"/>
  <c r="T8664" i="80"/>
  <c r="T8665" i="80"/>
  <c r="T8666" i="80"/>
  <c r="T8667" i="80"/>
  <c r="T8668" i="80"/>
  <c r="T8669" i="80"/>
  <c r="T8670" i="80"/>
  <c r="T8671" i="80"/>
  <c r="T8672" i="80"/>
  <c r="T8673" i="80"/>
  <c r="T8674" i="80"/>
  <c r="T8675" i="80"/>
  <c r="T8676" i="80"/>
  <c r="T8677" i="80"/>
  <c r="T8678" i="80"/>
  <c r="T8679" i="80"/>
  <c r="T8680" i="80"/>
  <c r="T8681" i="80"/>
  <c r="T8682" i="80"/>
  <c r="T8683" i="80"/>
  <c r="T8684" i="80"/>
  <c r="T8685" i="80"/>
  <c r="T8686" i="80"/>
  <c r="T8687" i="80"/>
  <c r="T8688" i="80"/>
  <c r="T8689" i="80"/>
  <c r="T8690" i="80"/>
  <c r="T8691" i="80"/>
  <c r="T8692" i="80"/>
  <c r="T8693" i="80"/>
  <c r="T8694" i="80"/>
  <c r="T8695" i="80"/>
  <c r="T8696" i="80"/>
  <c r="T8697" i="80"/>
  <c r="T8698" i="80"/>
  <c r="T8699" i="80"/>
  <c r="T8700" i="80"/>
  <c r="T8701" i="80"/>
  <c r="T8702" i="80"/>
  <c r="T8703" i="80"/>
  <c r="T8704" i="80"/>
  <c r="T8705" i="80"/>
  <c r="T8706" i="80"/>
  <c r="T8707" i="80"/>
  <c r="T8708" i="80"/>
  <c r="T8709" i="80"/>
  <c r="T8710" i="80"/>
  <c r="T8711" i="80"/>
  <c r="T8712" i="80"/>
  <c r="T8713" i="80"/>
  <c r="T8714" i="80"/>
  <c r="T8715" i="80"/>
  <c r="T8716" i="80"/>
  <c r="T8717" i="80"/>
  <c r="T8718" i="80"/>
  <c r="T8719" i="80"/>
  <c r="T8720" i="80"/>
  <c r="T8721" i="80"/>
  <c r="T8722" i="80"/>
  <c r="T8723" i="80"/>
  <c r="T8724" i="80"/>
  <c r="T8725" i="80"/>
  <c r="T8726" i="80"/>
  <c r="T8727" i="80"/>
  <c r="T8728" i="80"/>
  <c r="T8729" i="80"/>
  <c r="T8730" i="80"/>
  <c r="T8731" i="80"/>
  <c r="T8732" i="80"/>
  <c r="T8733" i="80"/>
  <c r="T8734" i="80"/>
  <c r="T8735" i="80"/>
  <c r="T8736" i="80"/>
  <c r="T8737" i="80"/>
  <c r="T8738" i="80"/>
  <c r="T8739" i="80"/>
  <c r="T8740" i="80"/>
  <c r="T8741" i="80"/>
  <c r="T8742" i="80"/>
  <c r="T8743" i="80"/>
  <c r="T8744" i="80"/>
  <c r="T8745" i="80"/>
  <c r="T8746" i="80"/>
  <c r="T8747" i="80"/>
  <c r="T8748" i="80"/>
  <c r="T8749" i="80"/>
  <c r="T8750" i="80"/>
  <c r="T8751" i="80"/>
  <c r="T8752" i="80"/>
  <c r="T8753" i="80"/>
  <c r="T8754" i="80"/>
  <c r="T8755" i="80"/>
  <c r="T8756" i="80"/>
  <c r="T8757" i="80"/>
  <c r="T8758" i="80"/>
  <c r="T8759" i="80"/>
  <c r="T8760" i="80"/>
  <c r="T8761" i="80"/>
  <c r="T8762" i="80"/>
  <c r="T8763" i="80"/>
  <c r="T8764" i="80"/>
  <c r="T8765" i="80"/>
  <c r="T8766" i="80"/>
  <c r="T8767" i="80"/>
  <c r="T8768" i="80"/>
  <c r="T8769" i="80"/>
  <c r="T8770" i="80"/>
  <c r="T8771" i="80"/>
  <c r="T8772" i="80"/>
  <c r="T8773" i="80"/>
  <c r="T8774" i="80"/>
  <c r="T8775" i="80"/>
  <c r="T8776" i="80"/>
  <c r="T8777" i="80"/>
  <c r="T8778" i="80"/>
  <c r="T8779" i="80"/>
  <c r="T8780" i="80"/>
  <c r="T8781" i="80"/>
  <c r="T8782" i="80"/>
  <c r="T8783" i="80"/>
  <c r="T8784" i="80"/>
  <c r="T8785" i="80"/>
  <c r="T8786" i="80"/>
  <c r="T8787" i="80"/>
  <c r="T8788" i="80"/>
  <c r="T8789" i="80"/>
  <c r="T8790" i="80"/>
  <c r="T8791" i="80"/>
  <c r="T8792" i="80"/>
  <c r="T8793" i="80"/>
  <c r="T8794" i="80"/>
  <c r="T8795" i="80"/>
  <c r="T8796" i="80"/>
  <c r="T8797" i="80"/>
  <c r="T8798" i="80"/>
  <c r="T8799" i="80"/>
  <c r="T8800" i="80"/>
  <c r="T8801" i="80"/>
  <c r="T8802" i="80"/>
  <c r="T8803" i="80"/>
  <c r="T8804" i="80"/>
  <c r="T8805" i="80"/>
  <c r="T8806" i="80"/>
  <c r="T8807" i="80"/>
  <c r="T8808" i="80"/>
  <c r="T8809" i="80"/>
  <c r="T8810" i="80"/>
  <c r="T8811" i="80"/>
  <c r="T8812" i="80"/>
  <c r="T8813" i="80"/>
  <c r="T8814" i="80"/>
  <c r="T8815" i="80"/>
  <c r="T8816" i="80"/>
  <c r="T8817" i="80"/>
  <c r="T8818" i="80"/>
  <c r="T8819" i="80"/>
  <c r="T8820" i="80"/>
  <c r="T8821" i="80"/>
  <c r="T8822" i="80"/>
  <c r="T8823" i="80"/>
  <c r="T8824" i="80"/>
  <c r="T8825" i="80"/>
  <c r="T8826" i="80"/>
  <c r="T8827" i="80"/>
  <c r="T8828" i="80"/>
  <c r="T8829" i="80"/>
  <c r="T8830" i="80"/>
  <c r="T8831" i="80"/>
  <c r="T8832" i="80"/>
  <c r="T8833" i="80"/>
  <c r="T8834" i="80"/>
  <c r="T8835" i="80"/>
  <c r="T8836" i="80"/>
  <c r="T8837" i="80"/>
  <c r="T8838" i="80"/>
  <c r="T8839" i="80"/>
  <c r="T8840" i="80"/>
  <c r="T8841" i="80"/>
  <c r="T8842" i="80"/>
  <c r="T8843" i="80"/>
  <c r="T8844" i="80"/>
  <c r="T8845" i="80"/>
  <c r="T8846" i="80"/>
  <c r="T8847" i="80"/>
  <c r="T8848" i="80"/>
  <c r="T8849" i="80"/>
  <c r="T8850" i="80"/>
  <c r="T8851" i="80"/>
  <c r="T8852" i="80"/>
  <c r="T8853" i="80"/>
  <c r="T8854" i="80"/>
  <c r="T8855" i="80"/>
  <c r="T8856" i="80"/>
  <c r="T8857" i="80"/>
  <c r="T8858" i="80"/>
  <c r="T8859" i="80"/>
  <c r="T8860" i="80"/>
  <c r="T8861" i="80"/>
  <c r="T8862" i="80"/>
  <c r="T8863" i="80"/>
  <c r="T8864" i="80"/>
  <c r="T8865" i="80"/>
  <c r="T8866" i="80"/>
  <c r="T8867" i="80"/>
  <c r="T8868" i="80"/>
  <c r="T8869" i="80"/>
  <c r="T8870" i="80"/>
  <c r="T8871" i="80"/>
  <c r="T8872" i="80"/>
  <c r="T8873" i="80"/>
  <c r="T8874" i="80"/>
  <c r="T8875" i="80"/>
  <c r="T8876" i="80"/>
  <c r="T8877" i="80"/>
  <c r="T8878" i="80"/>
  <c r="T8879" i="80"/>
  <c r="T8880" i="80"/>
  <c r="T8881" i="80"/>
  <c r="T8882" i="80"/>
  <c r="T8883" i="80"/>
  <c r="T8884" i="80"/>
  <c r="T8885" i="80"/>
  <c r="T8886" i="80"/>
  <c r="T8887" i="80"/>
  <c r="T8888" i="80"/>
  <c r="T8889" i="80"/>
  <c r="T8890" i="80"/>
  <c r="T8891" i="80"/>
  <c r="T8892" i="80"/>
  <c r="T8893" i="80"/>
  <c r="T8894" i="80"/>
  <c r="T8895" i="80"/>
  <c r="T8896" i="80"/>
  <c r="T8897" i="80"/>
  <c r="T8898" i="80"/>
  <c r="T8899" i="80"/>
  <c r="T8900" i="80"/>
  <c r="T8901" i="80"/>
  <c r="T8902" i="80"/>
  <c r="T8903" i="80"/>
  <c r="T8904" i="80"/>
  <c r="T8905" i="80"/>
  <c r="T8906" i="80"/>
  <c r="T8907" i="80"/>
  <c r="T8908" i="80"/>
  <c r="T8909" i="80"/>
  <c r="T8910" i="80"/>
  <c r="T8911" i="80"/>
  <c r="T8912" i="80"/>
  <c r="T8913" i="80"/>
  <c r="T8914" i="80"/>
  <c r="T8915" i="80"/>
  <c r="T8916" i="80"/>
  <c r="T8917" i="80"/>
  <c r="T8918" i="80"/>
  <c r="T8919" i="80"/>
  <c r="T8920" i="80"/>
  <c r="T8921" i="80"/>
  <c r="T8922" i="80"/>
  <c r="T8923" i="80"/>
  <c r="T8924" i="80"/>
  <c r="T8925" i="80"/>
  <c r="T8926" i="80"/>
  <c r="T8927" i="80"/>
  <c r="T8928" i="80"/>
  <c r="T8929" i="80"/>
  <c r="T8930" i="80"/>
  <c r="T8931" i="80"/>
  <c r="T8932" i="80"/>
  <c r="T8933" i="80"/>
  <c r="T8934" i="80"/>
  <c r="T8935" i="80"/>
  <c r="T8936" i="80"/>
  <c r="T8937" i="80"/>
  <c r="T8938" i="80"/>
  <c r="T8939" i="80"/>
  <c r="T8940" i="80"/>
  <c r="T8941" i="80"/>
  <c r="T8942" i="80"/>
  <c r="T8943" i="80"/>
  <c r="T8944" i="80"/>
  <c r="T8945" i="80"/>
  <c r="T8946" i="80"/>
  <c r="T8947" i="80"/>
  <c r="T8948" i="80"/>
  <c r="T8949" i="80"/>
  <c r="T8950" i="80"/>
  <c r="T8951" i="80"/>
  <c r="T8952" i="80"/>
  <c r="T8953" i="80"/>
  <c r="T8954" i="80"/>
  <c r="T8955" i="80"/>
  <c r="T8956" i="80"/>
  <c r="T8957" i="80"/>
  <c r="T8958" i="80"/>
  <c r="T8959" i="80"/>
  <c r="T8960" i="80"/>
  <c r="T8961" i="80"/>
  <c r="T8962" i="80"/>
  <c r="T8963" i="80"/>
  <c r="T8964" i="80"/>
  <c r="T8965" i="80"/>
  <c r="T8966" i="80"/>
  <c r="T8967" i="80"/>
  <c r="T8968" i="80"/>
  <c r="T8969" i="80"/>
  <c r="T8970" i="80"/>
  <c r="T8971" i="80"/>
  <c r="T8972" i="80"/>
  <c r="T8973" i="80"/>
  <c r="T8974" i="80"/>
  <c r="T8975" i="80"/>
  <c r="T8976" i="80"/>
  <c r="T8977" i="80"/>
  <c r="T8978" i="80"/>
  <c r="T8979" i="80"/>
  <c r="T8980" i="80"/>
  <c r="T8981" i="80"/>
  <c r="T8982" i="80"/>
  <c r="T8983" i="80"/>
  <c r="T8984" i="80"/>
  <c r="T8985" i="80"/>
  <c r="T8986" i="80"/>
  <c r="T8987" i="80"/>
  <c r="T8988" i="80"/>
  <c r="T8989" i="80"/>
  <c r="T8990" i="80"/>
  <c r="T8991" i="80"/>
  <c r="T8992" i="80"/>
  <c r="T8993" i="80"/>
  <c r="T8994" i="80"/>
  <c r="T8995" i="80"/>
  <c r="T8996" i="80"/>
  <c r="T8997" i="80"/>
  <c r="T8998" i="80"/>
  <c r="T8999" i="80"/>
  <c r="T9000" i="80"/>
  <c r="T6" i="80" l="1"/>
  <c r="T7" i="80"/>
  <c r="T8" i="80"/>
  <c r="T9" i="80"/>
  <c r="T10" i="80"/>
  <c r="T11" i="80"/>
  <c r="T12" i="80"/>
  <c r="T13" i="80"/>
  <c r="T14" i="80"/>
  <c r="T15" i="80"/>
  <c r="T16" i="80"/>
  <c r="T17" i="80"/>
  <c r="T18" i="80"/>
  <c r="T19" i="80"/>
  <c r="T20" i="80"/>
  <c r="T21" i="80"/>
  <c r="T22" i="80"/>
  <c r="T23" i="80"/>
  <c r="T24" i="80"/>
  <c r="T25" i="80"/>
  <c r="T26" i="80"/>
  <c r="T27" i="80"/>
  <c r="T28" i="80"/>
  <c r="T29" i="80"/>
  <c r="T30" i="80"/>
  <c r="T31" i="80"/>
  <c r="T32" i="80"/>
  <c r="T33" i="80"/>
  <c r="T34" i="80"/>
  <c r="T35" i="80"/>
  <c r="T36" i="80"/>
  <c r="T37" i="80"/>
  <c r="T38" i="80"/>
  <c r="T39" i="80"/>
  <c r="T40" i="80"/>
  <c r="T41" i="80"/>
  <c r="T42" i="80"/>
  <c r="T43" i="80"/>
  <c r="T44" i="80"/>
  <c r="T45" i="80"/>
  <c r="T46" i="80"/>
  <c r="T47" i="80"/>
  <c r="T48" i="80"/>
  <c r="T49" i="80"/>
  <c r="T50" i="80"/>
  <c r="T51" i="80"/>
  <c r="T52" i="80"/>
  <c r="T53" i="80"/>
  <c r="T54" i="80"/>
  <c r="T55" i="80"/>
  <c r="T56" i="80"/>
  <c r="T57" i="80"/>
  <c r="T58" i="80"/>
  <c r="T59" i="80"/>
  <c r="T60" i="80"/>
  <c r="T61" i="80"/>
  <c r="T62" i="80"/>
  <c r="T63" i="80"/>
  <c r="T64" i="80"/>
  <c r="T65" i="80"/>
  <c r="T66" i="80"/>
  <c r="T67" i="80"/>
  <c r="T68" i="80"/>
  <c r="T69" i="80"/>
  <c r="T70" i="80"/>
  <c r="T71" i="80"/>
  <c r="T72" i="80"/>
  <c r="T73" i="80"/>
  <c r="T74" i="80"/>
  <c r="T75" i="80"/>
  <c r="T76" i="80"/>
  <c r="T77" i="80"/>
  <c r="T78" i="80"/>
  <c r="T79" i="80"/>
  <c r="T80" i="80"/>
  <c r="T81" i="80"/>
  <c r="T82" i="80"/>
  <c r="T83" i="80"/>
  <c r="T84" i="80"/>
  <c r="T85" i="80"/>
  <c r="T86" i="80"/>
  <c r="T87" i="80"/>
  <c r="T88" i="80"/>
  <c r="T89" i="80"/>
  <c r="T90" i="80"/>
  <c r="T91" i="80"/>
  <c r="T92" i="80"/>
  <c r="T93" i="80"/>
  <c r="T94" i="80"/>
  <c r="T95" i="80"/>
  <c r="T96" i="80"/>
  <c r="T97" i="80"/>
  <c r="T98" i="80"/>
  <c r="T99" i="80"/>
  <c r="T100" i="80"/>
  <c r="T101" i="80"/>
  <c r="T102" i="80"/>
  <c r="T103" i="80"/>
  <c r="T104" i="80"/>
  <c r="T105" i="80"/>
  <c r="T106" i="80"/>
  <c r="T107" i="80"/>
  <c r="T108" i="80"/>
  <c r="T109" i="80"/>
  <c r="T110" i="80"/>
  <c r="T111" i="80"/>
  <c r="T112" i="80"/>
  <c r="T113" i="80"/>
  <c r="T114" i="80"/>
  <c r="T115" i="80"/>
  <c r="T116" i="80"/>
  <c r="T117" i="80"/>
  <c r="T118" i="80"/>
  <c r="T119" i="80"/>
  <c r="T120" i="80"/>
  <c r="T121" i="80"/>
  <c r="T122" i="80"/>
  <c r="T123" i="80"/>
  <c r="T124" i="80"/>
  <c r="T125" i="80"/>
  <c r="T126" i="80"/>
  <c r="T127" i="80"/>
  <c r="T128" i="80"/>
  <c r="T129" i="80"/>
  <c r="T130" i="80"/>
  <c r="T131" i="80"/>
  <c r="T132" i="80"/>
  <c r="T133" i="80"/>
  <c r="T134" i="80"/>
  <c r="T135" i="80"/>
  <c r="T136" i="80"/>
  <c r="T137" i="80"/>
  <c r="T138" i="80"/>
  <c r="T139" i="80"/>
  <c r="T140" i="80"/>
  <c r="T141" i="80"/>
  <c r="T142" i="80"/>
  <c r="T143" i="80"/>
  <c r="T144" i="80"/>
  <c r="T145" i="80"/>
  <c r="T146" i="80"/>
  <c r="T147" i="80"/>
  <c r="T148" i="80"/>
  <c r="T149" i="80"/>
  <c r="T150" i="80"/>
  <c r="T151" i="80"/>
  <c r="T152" i="80"/>
  <c r="T153" i="80"/>
  <c r="T154" i="80"/>
  <c r="T155" i="80"/>
  <c r="T156" i="80"/>
  <c r="T157" i="80"/>
  <c r="T158" i="80"/>
  <c r="T159" i="80"/>
  <c r="T160" i="80"/>
  <c r="T161" i="80"/>
  <c r="T162" i="80"/>
  <c r="T163" i="80"/>
  <c r="T164" i="80"/>
  <c r="T165" i="80"/>
  <c r="T166" i="80"/>
  <c r="T167" i="80"/>
  <c r="T168" i="80"/>
  <c r="T169" i="80"/>
  <c r="T170" i="80"/>
  <c r="T171" i="80"/>
  <c r="T172" i="80"/>
  <c r="T173" i="80"/>
  <c r="T174" i="80"/>
  <c r="T175" i="80"/>
  <c r="T176" i="80"/>
  <c r="T177" i="80"/>
  <c r="T178" i="80"/>
  <c r="T179" i="80"/>
  <c r="T180" i="80"/>
  <c r="T181" i="80"/>
  <c r="T182" i="80"/>
  <c r="T183" i="80"/>
  <c r="T184" i="80"/>
  <c r="T185" i="80"/>
  <c r="T186" i="80"/>
  <c r="T187" i="80"/>
  <c r="T188" i="80"/>
  <c r="T189" i="80"/>
  <c r="T190" i="80"/>
  <c r="T191" i="80"/>
  <c r="T192" i="80"/>
  <c r="T193" i="80"/>
  <c r="T194" i="80"/>
  <c r="T195" i="80"/>
  <c r="T196" i="80"/>
  <c r="T197" i="80"/>
  <c r="T198" i="80"/>
  <c r="T199" i="80"/>
  <c r="T200" i="80"/>
  <c r="T201" i="80"/>
  <c r="T202" i="80"/>
  <c r="T203" i="80"/>
  <c r="T204" i="80"/>
  <c r="T205" i="80"/>
  <c r="T206" i="80"/>
  <c r="T207" i="80"/>
  <c r="T208" i="80"/>
  <c r="T209" i="80"/>
  <c r="T210" i="80"/>
  <c r="T211" i="80"/>
  <c r="T212" i="80"/>
  <c r="T213" i="80"/>
  <c r="T214" i="80"/>
  <c r="T215" i="80"/>
  <c r="T216" i="80"/>
  <c r="T217" i="80"/>
  <c r="T218" i="80"/>
  <c r="T219" i="80"/>
  <c r="T220" i="80"/>
  <c r="T221" i="80"/>
  <c r="T222" i="80"/>
  <c r="T223" i="80"/>
  <c r="T224" i="80"/>
  <c r="T225" i="80"/>
  <c r="T226" i="80"/>
  <c r="T227" i="80"/>
  <c r="T228" i="80"/>
  <c r="T229" i="80"/>
  <c r="T230" i="80"/>
  <c r="T231" i="80"/>
  <c r="T232" i="80"/>
  <c r="T233" i="80"/>
  <c r="T234" i="80"/>
  <c r="T235" i="80"/>
  <c r="T236" i="80"/>
  <c r="T237" i="80"/>
  <c r="T238" i="80"/>
  <c r="T239" i="80"/>
  <c r="T240" i="80"/>
  <c r="T241" i="80"/>
  <c r="T242" i="80"/>
  <c r="T243" i="80"/>
  <c r="T244" i="80"/>
  <c r="T245" i="80"/>
  <c r="T246" i="80"/>
  <c r="T247" i="80"/>
  <c r="T248" i="80"/>
  <c r="T249" i="80"/>
  <c r="T250" i="80"/>
  <c r="T251" i="80"/>
  <c r="T252" i="80"/>
  <c r="T253" i="80"/>
  <c r="T254" i="80"/>
  <c r="T255" i="80"/>
  <c r="T256" i="80"/>
  <c r="T257" i="80"/>
  <c r="T258" i="80"/>
  <c r="T259" i="80"/>
  <c r="T260" i="80"/>
  <c r="T261" i="80"/>
  <c r="T262" i="80"/>
  <c r="T263" i="80"/>
  <c r="T264" i="80"/>
  <c r="T265" i="80"/>
  <c r="T266" i="80"/>
  <c r="T267" i="80"/>
  <c r="T268" i="80"/>
  <c r="T269" i="80"/>
  <c r="T270" i="80"/>
  <c r="T271" i="80"/>
  <c r="T272" i="80"/>
  <c r="T273" i="80"/>
  <c r="T274" i="80"/>
  <c r="T275" i="80"/>
  <c r="T276" i="80"/>
  <c r="T277" i="80"/>
  <c r="T278" i="80"/>
  <c r="T279" i="80"/>
  <c r="T280" i="80"/>
  <c r="T281" i="80"/>
  <c r="T282" i="80"/>
  <c r="T283" i="80"/>
  <c r="T284" i="80"/>
  <c r="T285" i="80"/>
  <c r="T286" i="80"/>
  <c r="T287" i="80"/>
  <c r="T288" i="80"/>
  <c r="T289" i="80"/>
  <c r="T290" i="80"/>
  <c r="T291" i="80"/>
  <c r="T292" i="80"/>
  <c r="T293" i="80"/>
  <c r="T294" i="80"/>
  <c r="T295" i="80"/>
  <c r="T296" i="80"/>
  <c r="T297" i="80"/>
  <c r="T298" i="80"/>
  <c r="T299" i="80"/>
  <c r="T300" i="80"/>
  <c r="T301" i="80"/>
  <c r="T302" i="80"/>
  <c r="T303" i="80"/>
  <c r="T304" i="80"/>
  <c r="T305" i="80"/>
  <c r="T306" i="80"/>
  <c r="T307" i="80"/>
  <c r="T308" i="80"/>
  <c r="T309" i="80"/>
  <c r="T310" i="80"/>
  <c r="T311" i="80"/>
  <c r="T312" i="80"/>
  <c r="T313" i="80"/>
  <c r="T314" i="80"/>
  <c r="T315" i="80"/>
  <c r="T316" i="80"/>
  <c r="T317" i="80"/>
  <c r="T318" i="80"/>
  <c r="T319" i="80"/>
  <c r="T320" i="80"/>
  <c r="T321" i="80"/>
  <c r="T322" i="80"/>
  <c r="T323" i="80"/>
  <c r="T324" i="80"/>
  <c r="T325" i="80"/>
  <c r="T326" i="80"/>
  <c r="T327" i="80"/>
  <c r="T328" i="80"/>
  <c r="T329" i="80"/>
  <c r="T330" i="80"/>
  <c r="T331" i="80"/>
  <c r="T332" i="80"/>
  <c r="T333" i="80"/>
  <c r="T334" i="80"/>
  <c r="T335" i="80"/>
  <c r="T336" i="80"/>
  <c r="T337" i="80"/>
  <c r="T338" i="80"/>
  <c r="T339" i="80"/>
  <c r="T340" i="80"/>
  <c r="T341" i="80"/>
  <c r="T342" i="80"/>
  <c r="T343" i="80"/>
  <c r="T344" i="80"/>
  <c r="T345" i="80"/>
  <c r="T346" i="80"/>
  <c r="T347" i="80"/>
  <c r="T348" i="80"/>
  <c r="T349" i="80"/>
  <c r="T350" i="80"/>
  <c r="T351" i="80"/>
  <c r="T352" i="80"/>
  <c r="T353" i="80"/>
  <c r="T354" i="80"/>
  <c r="T355" i="80"/>
  <c r="T356" i="80"/>
  <c r="T357" i="80"/>
  <c r="T358" i="80"/>
  <c r="T359" i="80"/>
  <c r="T360" i="80"/>
  <c r="T361" i="80"/>
  <c r="T362" i="80"/>
  <c r="T363" i="80"/>
  <c r="T364" i="80"/>
  <c r="T365" i="80"/>
  <c r="T366" i="80"/>
  <c r="T367" i="80"/>
  <c r="T368" i="80"/>
  <c r="T369" i="80"/>
  <c r="T370" i="80"/>
  <c r="T371" i="80"/>
  <c r="T372" i="80"/>
  <c r="T373" i="80"/>
  <c r="T374" i="80"/>
  <c r="T375" i="80"/>
  <c r="T376" i="80"/>
  <c r="T377" i="80"/>
  <c r="T378" i="80"/>
  <c r="T379" i="80"/>
  <c r="T380" i="80"/>
  <c r="T381" i="80"/>
  <c r="T382" i="80"/>
  <c r="T383" i="80"/>
  <c r="T384" i="80"/>
  <c r="T385" i="80"/>
  <c r="T386" i="80"/>
  <c r="T387" i="80"/>
  <c r="T388" i="80"/>
  <c r="T389" i="80"/>
  <c r="T390" i="80"/>
  <c r="T391" i="80"/>
  <c r="T392" i="80"/>
  <c r="T393" i="80"/>
  <c r="T394" i="80"/>
  <c r="T395" i="80"/>
  <c r="T396" i="80"/>
  <c r="T397" i="80"/>
  <c r="T398" i="80"/>
  <c r="T399" i="80"/>
  <c r="T400" i="80"/>
  <c r="T401" i="80"/>
  <c r="T402" i="80"/>
  <c r="T403" i="80"/>
  <c r="T404" i="80"/>
  <c r="T405" i="80"/>
  <c r="T406" i="80"/>
  <c r="T407" i="80"/>
  <c r="T408" i="80"/>
  <c r="T409" i="80"/>
  <c r="T410" i="80"/>
  <c r="T411" i="80"/>
  <c r="T412" i="80"/>
  <c r="T413" i="80"/>
  <c r="T414" i="80"/>
  <c r="T415" i="80"/>
  <c r="T416" i="80"/>
  <c r="T417" i="80"/>
  <c r="T418" i="80"/>
  <c r="T419" i="80"/>
  <c r="T420" i="80"/>
  <c r="T421" i="80"/>
  <c r="T422" i="80"/>
  <c r="T423" i="80"/>
  <c r="T424" i="80"/>
  <c r="T425" i="80"/>
  <c r="T426" i="80"/>
  <c r="T427" i="80"/>
  <c r="T428" i="80"/>
  <c r="T429" i="80"/>
  <c r="T430" i="80"/>
  <c r="T431" i="80"/>
  <c r="T432" i="80"/>
  <c r="T433" i="80"/>
  <c r="T434" i="80"/>
  <c r="T435" i="80"/>
  <c r="T436" i="80"/>
  <c r="T437" i="80"/>
  <c r="T438" i="80"/>
  <c r="T439" i="80"/>
  <c r="T440" i="80"/>
  <c r="T441" i="80"/>
  <c r="T442" i="80"/>
  <c r="T443" i="80"/>
  <c r="T444" i="80"/>
  <c r="T445" i="80"/>
  <c r="T446" i="80"/>
  <c r="T447" i="80"/>
  <c r="T448" i="80"/>
  <c r="T449" i="80"/>
  <c r="T450" i="80"/>
  <c r="T451" i="80"/>
  <c r="T452" i="80"/>
  <c r="T453" i="80"/>
  <c r="T454" i="80"/>
  <c r="T455" i="80"/>
  <c r="T456" i="80"/>
  <c r="T457" i="80"/>
  <c r="T458" i="80"/>
  <c r="T459" i="80"/>
  <c r="T460" i="80"/>
  <c r="T461" i="80"/>
  <c r="T462" i="80"/>
  <c r="T463" i="80"/>
  <c r="T464" i="80"/>
  <c r="T465" i="80"/>
  <c r="T466" i="80"/>
  <c r="T467" i="80"/>
  <c r="T468" i="80"/>
  <c r="T469" i="80"/>
  <c r="T470" i="80"/>
  <c r="T471" i="80"/>
  <c r="T472" i="80"/>
  <c r="T473" i="80"/>
  <c r="T474" i="80"/>
  <c r="T475" i="80"/>
  <c r="T476" i="80"/>
  <c r="T477" i="80"/>
  <c r="T478" i="80"/>
  <c r="T479" i="80"/>
  <c r="T480" i="80"/>
  <c r="T481" i="80"/>
  <c r="T482" i="80"/>
  <c r="T483" i="80"/>
  <c r="T484" i="80"/>
  <c r="T485" i="80"/>
  <c r="T486" i="80"/>
  <c r="T487" i="80"/>
  <c r="T488" i="80"/>
  <c r="T489" i="80"/>
  <c r="T490" i="80"/>
  <c r="T491" i="80"/>
  <c r="T492" i="80"/>
  <c r="T493" i="80"/>
  <c r="T494" i="80"/>
  <c r="T495" i="80"/>
  <c r="T496" i="80"/>
  <c r="T497" i="80"/>
  <c r="T498" i="80"/>
  <c r="T499" i="80"/>
  <c r="T500" i="80"/>
  <c r="T501" i="80"/>
  <c r="T502" i="80"/>
  <c r="T503" i="80"/>
  <c r="T504" i="80"/>
  <c r="T505" i="80"/>
  <c r="T506" i="80"/>
  <c r="T507" i="80"/>
  <c r="T508" i="80"/>
  <c r="T509" i="80"/>
  <c r="T510" i="80"/>
  <c r="T511" i="80"/>
  <c r="T512" i="80"/>
  <c r="T513" i="80"/>
  <c r="T514" i="80"/>
  <c r="T515" i="80"/>
  <c r="T516" i="80"/>
  <c r="T517" i="80"/>
  <c r="T518" i="80"/>
  <c r="T519" i="80"/>
  <c r="T520" i="80"/>
  <c r="T521" i="80"/>
  <c r="T522" i="80"/>
  <c r="T523" i="80"/>
  <c r="T524" i="80"/>
  <c r="T525" i="80"/>
  <c r="T526" i="80"/>
  <c r="T527" i="80"/>
  <c r="T528" i="80"/>
  <c r="T529" i="80"/>
  <c r="T530" i="80"/>
  <c r="T531" i="80"/>
  <c r="T532" i="80"/>
  <c r="T533" i="80"/>
  <c r="T534" i="80"/>
  <c r="T535" i="80"/>
  <c r="T536" i="80"/>
  <c r="T537" i="80"/>
  <c r="T538" i="80"/>
  <c r="T539" i="80"/>
  <c r="T540" i="80"/>
  <c r="T541" i="80"/>
  <c r="T542" i="80"/>
  <c r="T543" i="80"/>
  <c r="T544" i="80"/>
  <c r="T545" i="80"/>
  <c r="T546" i="80"/>
  <c r="T547" i="80"/>
  <c r="T548" i="80"/>
  <c r="T549" i="80"/>
  <c r="T550" i="80"/>
  <c r="T551" i="80"/>
  <c r="T552" i="80"/>
  <c r="T553" i="80"/>
  <c r="T554" i="80"/>
  <c r="T555" i="80"/>
  <c r="T556" i="80"/>
  <c r="T557" i="80"/>
  <c r="T558" i="80"/>
  <c r="T559" i="80"/>
  <c r="T560" i="80"/>
  <c r="T561" i="80"/>
  <c r="T562" i="80"/>
  <c r="T563" i="80"/>
  <c r="T564" i="80"/>
  <c r="T565" i="80"/>
  <c r="T566" i="80"/>
  <c r="T567" i="80"/>
  <c r="T568" i="80"/>
  <c r="T569" i="80"/>
  <c r="T570" i="80"/>
  <c r="T571" i="80"/>
  <c r="T572" i="80"/>
  <c r="T573" i="80"/>
  <c r="T574" i="80"/>
  <c r="T575" i="80"/>
  <c r="T576" i="80"/>
  <c r="T577" i="80"/>
  <c r="T578" i="80"/>
  <c r="T579" i="80"/>
  <c r="T580" i="80"/>
  <c r="T581" i="80"/>
  <c r="T582" i="80"/>
  <c r="T583" i="80"/>
  <c r="T584" i="80"/>
  <c r="T585" i="80"/>
  <c r="T586" i="80"/>
  <c r="T587" i="80"/>
  <c r="T588" i="80"/>
  <c r="T589" i="80"/>
  <c r="T590" i="80"/>
  <c r="T591" i="80"/>
  <c r="T592" i="80"/>
  <c r="T593" i="80"/>
  <c r="T594" i="80"/>
  <c r="T595" i="80"/>
  <c r="T596" i="80"/>
  <c r="T597" i="80"/>
  <c r="T598" i="80"/>
  <c r="T599" i="80"/>
  <c r="T600" i="80"/>
  <c r="T601" i="80"/>
  <c r="T602" i="80"/>
  <c r="T603" i="80"/>
  <c r="T604" i="80"/>
  <c r="T605" i="80"/>
  <c r="T606" i="80"/>
  <c r="T607" i="80"/>
  <c r="T608" i="80"/>
  <c r="T609" i="80"/>
  <c r="T610" i="80"/>
  <c r="T611" i="80"/>
  <c r="T612" i="80"/>
  <c r="T613" i="80"/>
  <c r="T614" i="80"/>
  <c r="T615" i="80"/>
  <c r="T616" i="80"/>
  <c r="T617" i="80"/>
  <c r="T618" i="80"/>
  <c r="T619" i="80"/>
  <c r="T620" i="80"/>
  <c r="T621" i="80"/>
  <c r="T622" i="80"/>
  <c r="T623" i="80"/>
  <c r="T624" i="80"/>
  <c r="T625" i="80"/>
  <c r="T626" i="80"/>
  <c r="T627" i="80"/>
  <c r="T628" i="80"/>
  <c r="T629" i="80"/>
  <c r="T630" i="80"/>
  <c r="T631" i="80"/>
  <c r="T632" i="80"/>
  <c r="T633" i="80"/>
  <c r="T634" i="80"/>
  <c r="T635" i="80"/>
  <c r="T636" i="80"/>
  <c r="T637" i="80"/>
  <c r="T638" i="80"/>
  <c r="T639" i="80"/>
  <c r="T640" i="80"/>
  <c r="T641" i="80"/>
  <c r="T642" i="80"/>
  <c r="T643" i="80"/>
  <c r="T644" i="80"/>
  <c r="T645" i="80"/>
  <c r="T646" i="80"/>
  <c r="T647" i="80"/>
  <c r="T648" i="80"/>
  <c r="T649" i="80"/>
  <c r="T650" i="80"/>
  <c r="T651" i="80"/>
  <c r="T652" i="80"/>
  <c r="T653" i="80"/>
  <c r="T654" i="80"/>
  <c r="T655" i="80"/>
  <c r="T656" i="80"/>
  <c r="T657" i="80"/>
  <c r="T658" i="80"/>
  <c r="T659" i="80"/>
  <c r="T660" i="80"/>
  <c r="T661" i="80"/>
  <c r="T662" i="80"/>
  <c r="T663" i="80"/>
  <c r="T664" i="80"/>
  <c r="T665" i="80"/>
  <c r="T666" i="80"/>
  <c r="T667" i="80"/>
  <c r="T668" i="80"/>
  <c r="T669" i="80"/>
  <c r="T670" i="80"/>
  <c r="T671" i="80"/>
  <c r="T672" i="80"/>
  <c r="T673" i="80"/>
  <c r="T674" i="80"/>
  <c r="T675" i="80"/>
  <c r="T676" i="80"/>
  <c r="T677" i="80"/>
  <c r="T678" i="80"/>
  <c r="T679" i="80"/>
  <c r="T680" i="80"/>
  <c r="T681" i="80"/>
  <c r="T682" i="80"/>
  <c r="T683" i="80"/>
  <c r="T684" i="80"/>
  <c r="T685" i="80"/>
  <c r="T686" i="80"/>
  <c r="T687" i="80"/>
  <c r="T688" i="80"/>
  <c r="T689" i="80"/>
  <c r="T690" i="80"/>
  <c r="T691" i="80"/>
  <c r="T692" i="80"/>
  <c r="T693" i="80"/>
  <c r="T694" i="80"/>
  <c r="T695" i="80"/>
  <c r="T696" i="80"/>
  <c r="T697" i="80"/>
  <c r="T698" i="80"/>
  <c r="T699" i="80"/>
  <c r="T700" i="80"/>
  <c r="T701" i="80"/>
  <c r="T702" i="80"/>
  <c r="T703" i="80"/>
  <c r="T704" i="80"/>
  <c r="T705" i="80"/>
  <c r="T706" i="80"/>
  <c r="T707" i="80"/>
  <c r="T708" i="80"/>
  <c r="T709" i="80"/>
  <c r="T710" i="80"/>
  <c r="T711" i="80"/>
  <c r="T712" i="80"/>
  <c r="T713" i="80"/>
  <c r="T714" i="80"/>
  <c r="T715" i="80"/>
  <c r="T716" i="80"/>
  <c r="T717" i="80"/>
  <c r="T718" i="80"/>
  <c r="T719" i="80"/>
  <c r="T720" i="80"/>
  <c r="T721" i="80"/>
  <c r="T722" i="80"/>
  <c r="T723" i="80"/>
  <c r="T724" i="80"/>
  <c r="T725" i="80"/>
  <c r="T726" i="80"/>
  <c r="T727" i="80"/>
  <c r="T728" i="80"/>
  <c r="T729" i="80"/>
  <c r="T730" i="80"/>
  <c r="T731" i="80"/>
  <c r="T732" i="80"/>
  <c r="T733" i="80"/>
  <c r="T734" i="80"/>
  <c r="T735" i="80"/>
  <c r="T736" i="80"/>
  <c r="T737" i="80"/>
  <c r="T738" i="80"/>
  <c r="T739" i="80"/>
  <c r="T740" i="80"/>
  <c r="T741" i="80"/>
  <c r="T742" i="80"/>
  <c r="T743" i="80"/>
  <c r="T744" i="80"/>
  <c r="T745" i="80"/>
  <c r="T746" i="80"/>
  <c r="T747" i="80"/>
  <c r="T748" i="80"/>
  <c r="T749" i="80"/>
  <c r="T750" i="80"/>
  <c r="T751" i="80"/>
  <c r="T752" i="80"/>
  <c r="T753" i="80"/>
  <c r="T754" i="80"/>
  <c r="T755" i="80"/>
  <c r="T756" i="80"/>
  <c r="T757" i="80"/>
  <c r="T758" i="80"/>
  <c r="T759" i="80"/>
  <c r="T760" i="80"/>
  <c r="T761" i="80"/>
  <c r="T762" i="80"/>
  <c r="T763" i="80"/>
  <c r="T764" i="80"/>
  <c r="T765" i="80"/>
  <c r="T766" i="80"/>
  <c r="T767" i="80"/>
  <c r="T768" i="80"/>
  <c r="T769" i="80"/>
  <c r="T770" i="80"/>
  <c r="T771" i="80"/>
  <c r="T772" i="80"/>
  <c r="T773" i="80"/>
  <c r="T774" i="80"/>
  <c r="T775" i="80"/>
  <c r="T776" i="80"/>
  <c r="T777" i="80"/>
  <c r="T778" i="80"/>
  <c r="T779" i="80"/>
  <c r="T780" i="80"/>
  <c r="T781" i="80"/>
  <c r="T782" i="80"/>
  <c r="T783" i="80"/>
  <c r="T784" i="80"/>
  <c r="T785" i="80"/>
  <c r="T786" i="80"/>
  <c r="T787" i="80"/>
  <c r="T788" i="80"/>
  <c r="T789" i="80"/>
  <c r="T790" i="80"/>
  <c r="T791" i="80"/>
  <c r="T792" i="80"/>
  <c r="T793" i="80"/>
  <c r="T794" i="80"/>
  <c r="T795" i="80"/>
  <c r="T796" i="80"/>
  <c r="T797" i="80"/>
  <c r="T798" i="80"/>
  <c r="T799" i="80"/>
  <c r="T800" i="80"/>
  <c r="T801" i="80"/>
  <c r="T802" i="80"/>
  <c r="T803" i="80"/>
  <c r="T804" i="80"/>
  <c r="T805" i="80"/>
  <c r="T806" i="80"/>
  <c r="T807" i="80"/>
  <c r="T808" i="80"/>
  <c r="T809" i="80"/>
  <c r="T810" i="80"/>
  <c r="T811" i="80"/>
  <c r="T812" i="80"/>
  <c r="T813" i="80"/>
  <c r="T814" i="80"/>
  <c r="T815" i="80"/>
  <c r="T816" i="80"/>
  <c r="T817" i="80"/>
  <c r="T818" i="80"/>
  <c r="T819" i="80"/>
  <c r="T820" i="80"/>
  <c r="T821" i="80"/>
  <c r="T822" i="80"/>
  <c r="T823" i="80"/>
  <c r="T824" i="80"/>
  <c r="T825" i="80"/>
  <c r="T826" i="80"/>
  <c r="T827" i="80"/>
  <c r="T828" i="80"/>
  <c r="T829" i="80"/>
  <c r="T830" i="80"/>
  <c r="T831" i="80"/>
  <c r="T832" i="80"/>
  <c r="T833" i="80"/>
  <c r="T834" i="80"/>
  <c r="T835" i="80"/>
  <c r="T836" i="80"/>
  <c r="T837" i="80"/>
  <c r="T838" i="80"/>
  <c r="T839" i="80"/>
  <c r="T840" i="80"/>
  <c r="T841" i="80"/>
  <c r="T842" i="80"/>
  <c r="T843" i="80"/>
  <c r="T844" i="80"/>
  <c r="T845" i="80"/>
  <c r="T846" i="80"/>
  <c r="T847" i="80"/>
  <c r="T848" i="80"/>
  <c r="T849" i="80"/>
  <c r="T850" i="80"/>
  <c r="T851" i="80"/>
  <c r="T852" i="80"/>
  <c r="T853" i="80"/>
  <c r="T854" i="80"/>
  <c r="T855" i="80"/>
  <c r="T856" i="80"/>
  <c r="T857" i="80"/>
  <c r="T858" i="80"/>
  <c r="T859" i="80"/>
  <c r="T860" i="80"/>
  <c r="T861" i="80"/>
  <c r="T862" i="80"/>
  <c r="T863" i="80"/>
  <c r="T864" i="80"/>
  <c r="T865" i="80"/>
  <c r="T866" i="80"/>
  <c r="T867" i="80"/>
  <c r="T868" i="80"/>
  <c r="T869" i="80"/>
  <c r="T870" i="80"/>
  <c r="T871" i="80"/>
  <c r="T872" i="80"/>
  <c r="T873" i="80"/>
  <c r="T874" i="80"/>
  <c r="T875" i="80"/>
  <c r="T876" i="80"/>
  <c r="T877" i="80"/>
  <c r="T878" i="80"/>
  <c r="T879" i="80"/>
  <c r="T880" i="80"/>
  <c r="T881" i="80"/>
  <c r="T882" i="80"/>
  <c r="T883" i="80"/>
  <c r="T884" i="80"/>
  <c r="T885" i="80"/>
  <c r="T886" i="80"/>
  <c r="T887" i="80"/>
  <c r="T888" i="80"/>
  <c r="T889" i="80"/>
  <c r="T890" i="80"/>
  <c r="T891" i="80"/>
  <c r="T892" i="80"/>
  <c r="T893" i="80"/>
  <c r="T894" i="80"/>
  <c r="T895" i="80"/>
  <c r="T896" i="80"/>
  <c r="T897" i="80"/>
  <c r="T898" i="80"/>
  <c r="T899" i="80"/>
  <c r="T900" i="80"/>
  <c r="T901" i="80"/>
  <c r="T902" i="80"/>
  <c r="T903" i="80"/>
  <c r="T904" i="80"/>
  <c r="T905" i="80"/>
  <c r="T906" i="80"/>
  <c r="T907" i="80"/>
  <c r="T908" i="80"/>
  <c r="T909" i="80"/>
  <c r="T910" i="80"/>
  <c r="T911" i="80"/>
  <c r="T912" i="80"/>
  <c r="T913" i="80"/>
  <c r="T914" i="80"/>
  <c r="T915" i="80"/>
  <c r="T916" i="80"/>
  <c r="T917" i="80"/>
  <c r="T918" i="80"/>
  <c r="T919" i="80"/>
  <c r="T920" i="80"/>
  <c r="T921" i="80"/>
  <c r="T922" i="80"/>
  <c r="T923" i="80"/>
  <c r="T924" i="80"/>
  <c r="T925" i="80"/>
  <c r="T926" i="80"/>
  <c r="T927" i="80"/>
  <c r="T928" i="80"/>
  <c r="T929" i="80"/>
  <c r="T930" i="80"/>
  <c r="T931" i="80"/>
  <c r="T932" i="80"/>
  <c r="T933" i="80"/>
  <c r="T934" i="80"/>
  <c r="T935" i="80"/>
  <c r="T936" i="80"/>
  <c r="T937" i="80"/>
  <c r="T938" i="80"/>
  <c r="T939" i="80"/>
  <c r="T940" i="80"/>
  <c r="T941" i="80"/>
  <c r="T942" i="80"/>
  <c r="T943" i="80"/>
  <c r="T944" i="80"/>
  <c r="T945" i="80"/>
  <c r="T946" i="80"/>
  <c r="T947" i="80"/>
  <c r="T948" i="80"/>
  <c r="T949" i="80"/>
  <c r="T950" i="80"/>
  <c r="T951" i="80"/>
  <c r="T952" i="80"/>
  <c r="T953" i="80"/>
  <c r="T1019" i="80"/>
  <c r="T1020" i="80"/>
  <c r="T1021" i="80"/>
  <c r="T1022" i="80"/>
  <c r="T1023" i="80"/>
  <c r="T1024" i="80"/>
  <c r="T1025" i="80"/>
  <c r="T1026" i="80"/>
  <c r="T1027" i="80"/>
  <c r="T1028" i="80"/>
  <c r="T1029" i="80"/>
  <c r="T1030" i="80"/>
  <c r="T1031" i="80"/>
  <c r="T1032" i="80"/>
  <c r="T1033" i="80"/>
  <c r="T1034" i="80"/>
  <c r="T1035" i="80"/>
  <c r="T1036" i="80"/>
  <c r="T1037" i="80"/>
  <c r="T1038" i="80"/>
  <c r="T1039" i="80"/>
  <c r="T1040" i="80"/>
  <c r="T1041" i="80"/>
  <c r="T1042" i="80"/>
  <c r="T1043" i="80"/>
  <c r="T1044" i="80"/>
  <c r="T1045" i="80"/>
  <c r="T1046" i="80"/>
  <c r="T1047" i="80"/>
  <c r="T1048" i="80"/>
  <c r="T1049" i="80"/>
  <c r="T1050" i="80"/>
  <c r="T1051" i="80"/>
  <c r="T1052" i="80"/>
  <c r="T1053" i="80"/>
  <c r="T1054" i="80"/>
  <c r="T1055" i="80"/>
  <c r="T1056" i="80"/>
  <c r="T1057" i="80"/>
  <c r="T1058" i="80"/>
  <c r="T1059" i="80"/>
  <c r="T1060" i="80"/>
  <c r="T1061" i="80"/>
  <c r="T1062" i="80"/>
  <c r="T1063" i="80"/>
  <c r="T1064" i="80"/>
  <c r="T1065" i="80"/>
  <c r="T1066" i="80"/>
  <c r="T1067" i="80"/>
  <c r="T1068" i="80"/>
  <c r="T1069" i="80"/>
  <c r="T1070" i="80"/>
  <c r="T1071" i="80"/>
  <c r="T1072" i="80"/>
  <c r="T1073" i="80"/>
  <c r="T1074" i="80"/>
  <c r="T1075" i="80"/>
  <c r="T1076" i="80"/>
  <c r="T1077" i="80"/>
  <c r="T1078" i="80"/>
  <c r="T1079" i="80"/>
  <c r="T1080" i="80"/>
  <c r="T1081" i="80"/>
  <c r="T1082" i="80"/>
  <c r="T1083" i="80"/>
  <c r="T1084" i="80"/>
  <c r="T1085" i="80"/>
  <c r="T1086" i="80"/>
  <c r="T1087" i="80"/>
  <c r="T1088" i="80"/>
  <c r="T1089" i="80"/>
  <c r="T1090" i="80"/>
  <c r="T1091" i="80"/>
  <c r="T1092" i="80"/>
  <c r="T1093" i="80"/>
  <c r="T1094" i="80"/>
  <c r="T1095" i="80"/>
  <c r="T1096" i="80"/>
  <c r="T1097" i="80"/>
  <c r="T1098" i="80"/>
  <c r="T1099" i="80"/>
  <c r="T1100" i="80"/>
  <c r="T1101" i="80"/>
  <c r="T1102" i="80"/>
  <c r="T1103" i="80"/>
  <c r="T1104" i="80"/>
  <c r="T1105" i="80"/>
  <c r="T1106" i="80"/>
  <c r="T1107" i="80"/>
  <c r="T1108" i="80"/>
  <c r="T1109" i="80"/>
  <c r="T1110" i="80"/>
  <c r="T1111" i="80"/>
  <c r="T1112" i="80"/>
  <c r="T1113" i="80"/>
  <c r="T1114" i="80"/>
  <c r="T1115" i="80"/>
  <c r="T1116" i="80"/>
  <c r="T1117" i="80"/>
  <c r="T1118" i="80"/>
  <c r="T1119" i="80"/>
  <c r="T1120" i="80"/>
  <c r="T1121" i="80"/>
  <c r="T1122" i="80"/>
  <c r="T1123" i="80"/>
  <c r="T1124" i="80"/>
  <c r="T1125" i="80"/>
  <c r="T1126" i="80"/>
  <c r="T1127" i="80"/>
  <c r="T1128" i="80"/>
  <c r="T1129" i="80"/>
  <c r="T1130" i="80"/>
  <c r="T1131" i="80"/>
  <c r="T1132" i="80"/>
  <c r="T1133" i="80"/>
  <c r="T1134" i="80"/>
  <c r="T1135" i="80"/>
  <c r="T1136" i="80"/>
  <c r="T1137" i="80"/>
  <c r="T1138" i="80"/>
  <c r="T1139" i="80"/>
  <c r="T1140" i="80"/>
  <c r="T1141" i="80"/>
  <c r="T1142" i="80"/>
  <c r="T1143" i="80"/>
  <c r="T1144" i="80"/>
  <c r="T1145" i="80"/>
  <c r="T1146" i="80"/>
  <c r="T1147" i="80"/>
  <c r="T1148" i="80"/>
  <c r="T1149" i="80"/>
  <c r="T1150" i="80"/>
  <c r="T1151" i="80"/>
  <c r="T1152" i="80"/>
  <c r="T1153" i="80"/>
  <c r="T1154" i="80"/>
  <c r="T1155" i="80"/>
  <c r="T1156" i="80"/>
  <c r="T1157" i="80"/>
  <c r="T1158" i="80"/>
  <c r="T1159" i="80"/>
  <c r="T1160" i="80"/>
  <c r="T1161" i="80"/>
  <c r="T1162" i="80"/>
  <c r="T1163" i="80"/>
  <c r="T1164" i="80"/>
  <c r="T1165" i="80"/>
  <c r="T1166" i="80"/>
  <c r="T1167" i="80"/>
  <c r="T1168" i="80"/>
  <c r="T1169" i="80"/>
  <c r="T1170" i="80"/>
  <c r="T1171" i="80"/>
  <c r="T1172" i="80"/>
  <c r="T1173" i="80"/>
  <c r="T1174" i="80"/>
  <c r="T1175" i="80"/>
  <c r="T1176" i="80"/>
  <c r="T1177" i="80"/>
  <c r="T1178" i="80"/>
  <c r="T1179" i="80"/>
  <c r="T1180" i="80"/>
  <c r="T1181" i="80"/>
  <c r="T1182" i="80"/>
  <c r="T1183" i="80"/>
  <c r="T1184" i="80"/>
  <c r="T1185" i="80"/>
  <c r="T1186" i="80"/>
  <c r="T1187" i="80"/>
  <c r="T1188" i="80"/>
  <c r="T1189" i="80"/>
  <c r="T1190" i="80"/>
  <c r="T1191" i="80"/>
  <c r="T1192" i="80"/>
  <c r="T1193" i="80"/>
  <c r="T1194" i="80"/>
  <c r="T1195" i="80"/>
  <c r="T1196" i="80"/>
  <c r="T1197" i="80"/>
  <c r="T1198" i="80"/>
  <c r="T1199" i="80"/>
  <c r="T1200" i="80"/>
  <c r="T1201" i="80"/>
  <c r="T1202" i="80"/>
  <c r="T1203" i="80"/>
  <c r="T1204" i="80"/>
  <c r="T1205" i="80"/>
  <c r="T1206" i="80"/>
  <c r="T1207" i="80"/>
  <c r="T1208" i="80"/>
  <c r="T1209" i="80"/>
  <c r="T1210" i="80"/>
  <c r="T1211" i="80"/>
  <c r="T1212" i="80"/>
  <c r="T1213" i="80"/>
  <c r="T1214" i="80"/>
  <c r="T1215" i="80"/>
  <c r="T1216" i="80"/>
  <c r="T1217" i="80"/>
  <c r="T1218" i="80"/>
  <c r="T1219" i="80"/>
  <c r="T1220" i="80"/>
  <c r="T1221" i="80"/>
  <c r="T1222" i="80"/>
  <c r="T1223" i="80"/>
  <c r="T1224" i="80"/>
  <c r="T1225" i="80"/>
  <c r="T1226" i="80"/>
  <c r="T1227" i="80"/>
  <c r="T1228" i="80"/>
  <c r="T1229" i="80"/>
  <c r="T1230" i="80"/>
  <c r="T1231" i="80"/>
  <c r="T1232" i="80"/>
  <c r="T1233" i="80"/>
  <c r="T1234" i="80"/>
  <c r="T1235" i="80"/>
  <c r="T1236" i="80"/>
  <c r="T1237" i="80"/>
  <c r="T1238" i="80"/>
  <c r="T1239" i="80"/>
  <c r="T1240" i="80"/>
  <c r="T1241" i="80"/>
  <c r="T1242" i="80"/>
  <c r="T1243" i="80"/>
  <c r="T1244" i="80"/>
  <c r="T1245" i="80"/>
  <c r="T1246" i="80"/>
  <c r="T1247" i="80"/>
  <c r="T1248" i="80"/>
  <c r="T1249" i="80"/>
  <c r="T1250" i="80"/>
  <c r="T1251" i="80"/>
  <c r="T1252" i="80"/>
  <c r="T1253" i="80"/>
  <c r="T1254" i="80"/>
  <c r="T1255" i="80"/>
  <c r="T1256" i="80"/>
  <c r="T1257" i="80"/>
  <c r="T1258" i="80"/>
  <c r="T1259" i="80"/>
  <c r="T1260" i="80"/>
  <c r="T1261" i="80"/>
  <c r="T1262" i="80"/>
  <c r="T1263" i="80"/>
  <c r="T1264" i="80"/>
  <c r="T1265" i="80"/>
  <c r="T1266" i="80"/>
  <c r="T1267" i="80"/>
  <c r="T1268" i="80"/>
  <c r="T1269" i="80"/>
  <c r="T1270" i="80"/>
  <c r="T1271" i="80"/>
  <c r="T1272" i="80"/>
  <c r="T1273" i="80"/>
  <c r="T1274" i="80"/>
  <c r="T1275" i="80"/>
  <c r="T1276" i="80"/>
  <c r="T1277" i="80"/>
  <c r="T1278" i="80"/>
  <c r="T1279" i="80"/>
  <c r="T1280" i="80"/>
  <c r="T1281" i="80"/>
  <c r="T1282" i="80"/>
  <c r="T1283" i="80"/>
  <c r="T1284" i="80"/>
  <c r="T1285" i="80"/>
  <c r="T1286" i="80"/>
  <c r="T1287" i="80"/>
  <c r="T1288" i="80"/>
  <c r="T1289" i="80"/>
  <c r="T1290" i="80"/>
  <c r="T1291" i="80"/>
  <c r="T1292" i="80"/>
  <c r="T1293" i="80"/>
  <c r="T1294" i="80"/>
  <c r="T1295" i="80"/>
  <c r="T1296" i="80"/>
  <c r="T1297" i="80"/>
  <c r="T1298" i="80"/>
  <c r="T1299" i="80"/>
  <c r="T1300" i="80"/>
  <c r="T1301" i="80"/>
  <c r="T1302" i="80"/>
  <c r="T1303" i="80"/>
  <c r="T1304" i="80"/>
  <c r="T1305" i="80"/>
  <c r="T1306" i="80"/>
  <c r="T1307" i="80"/>
  <c r="T1308" i="80"/>
  <c r="T1309" i="80"/>
  <c r="T1310" i="80"/>
  <c r="T1311" i="80"/>
  <c r="T1312" i="80"/>
  <c r="T1313" i="80"/>
  <c r="T1314" i="80"/>
  <c r="T1315" i="80"/>
  <c r="T1316" i="80"/>
  <c r="T1317" i="80"/>
  <c r="T1318" i="80"/>
  <c r="T1319" i="80"/>
  <c r="T1320" i="80"/>
  <c r="T1321" i="80"/>
  <c r="T1322" i="80"/>
  <c r="T1323" i="80"/>
  <c r="T1324" i="80"/>
  <c r="T1325" i="80"/>
  <c r="T1326" i="80"/>
  <c r="T1327" i="80"/>
  <c r="T1328" i="80"/>
  <c r="T1329" i="80"/>
  <c r="T1330" i="80"/>
  <c r="T1331" i="80"/>
  <c r="T1332" i="80"/>
  <c r="T1333" i="80"/>
  <c r="T1334" i="80"/>
  <c r="T1335" i="80"/>
  <c r="T1336" i="80"/>
  <c r="T1337" i="80"/>
  <c r="T1338" i="80"/>
  <c r="T1339" i="80"/>
  <c r="T1340" i="80"/>
  <c r="T1341" i="80"/>
  <c r="T1342" i="80"/>
  <c r="T1343" i="80"/>
  <c r="T1344" i="80"/>
  <c r="T1345" i="80"/>
  <c r="T1346" i="80"/>
  <c r="T1347" i="80"/>
  <c r="T1348" i="80"/>
  <c r="T1349" i="80"/>
  <c r="T1350" i="80"/>
  <c r="T1351" i="80"/>
  <c r="T1352" i="80"/>
  <c r="T1353" i="80"/>
  <c r="T1354" i="80"/>
  <c r="T1355" i="80"/>
  <c r="T1356" i="80"/>
  <c r="T1357" i="80"/>
  <c r="T1358" i="80"/>
  <c r="T1359" i="80"/>
  <c r="T1360" i="80"/>
  <c r="T1361" i="80"/>
  <c r="T1362" i="80"/>
  <c r="T1363" i="80"/>
  <c r="T1364" i="80"/>
  <c r="T1365" i="80"/>
  <c r="T1366" i="80"/>
  <c r="T1367" i="80"/>
  <c r="T1368" i="80"/>
  <c r="T1369" i="80"/>
  <c r="T1370" i="80"/>
  <c r="T1371" i="80"/>
  <c r="T1372" i="80"/>
  <c r="T1373" i="80"/>
  <c r="T1374" i="80"/>
  <c r="T1375" i="80"/>
  <c r="T1376" i="80"/>
  <c r="T1377" i="80"/>
  <c r="T1378" i="80"/>
  <c r="T1379" i="80"/>
  <c r="T1380" i="80"/>
  <c r="T1381" i="80"/>
  <c r="T1382" i="80"/>
  <c r="T1383" i="80"/>
  <c r="T1384" i="80"/>
  <c r="T1385" i="80"/>
  <c r="T1386" i="80"/>
  <c r="T1387" i="80"/>
  <c r="T1388" i="80"/>
  <c r="T1389" i="80"/>
  <c r="T1390" i="80"/>
  <c r="T1391" i="80"/>
  <c r="T1392" i="80"/>
  <c r="T1393" i="80"/>
  <c r="T1394" i="80"/>
  <c r="T1395" i="80"/>
  <c r="T1396" i="80"/>
  <c r="T1397" i="80"/>
  <c r="T1398" i="80"/>
  <c r="T1399" i="80"/>
  <c r="T1400" i="80"/>
  <c r="T1401" i="80"/>
  <c r="T1402" i="80"/>
  <c r="T1403" i="80"/>
  <c r="T1404" i="80"/>
  <c r="T1405" i="80"/>
  <c r="T1406" i="80"/>
  <c r="T1407" i="80"/>
  <c r="T1408" i="80"/>
  <c r="T1409" i="80"/>
  <c r="T1410" i="80"/>
  <c r="T1411" i="80"/>
  <c r="T1412" i="80"/>
  <c r="T1413" i="80"/>
  <c r="T1414" i="80"/>
  <c r="T1415" i="80"/>
  <c r="T1416" i="80"/>
  <c r="T1417" i="80"/>
  <c r="T1418" i="80"/>
  <c r="T1419" i="80"/>
  <c r="T1420" i="80"/>
  <c r="T1421" i="80"/>
  <c r="T1422" i="80"/>
  <c r="T1423" i="80"/>
  <c r="T1424" i="80"/>
  <c r="T1425" i="80"/>
  <c r="T1426" i="80"/>
  <c r="T1427" i="80"/>
  <c r="T1428" i="80"/>
  <c r="T1429" i="80"/>
  <c r="T1430" i="80"/>
  <c r="T1431" i="80"/>
  <c r="T1432" i="80"/>
  <c r="T1433" i="80"/>
  <c r="T1434" i="80"/>
  <c r="T1435" i="80"/>
  <c r="T1436" i="80"/>
  <c r="T1437" i="80"/>
  <c r="T1438" i="80"/>
  <c r="T1439" i="80"/>
  <c r="T1440" i="80"/>
  <c r="T1441" i="80"/>
  <c r="T1442" i="80"/>
  <c r="T1443" i="80"/>
  <c r="T1444" i="80"/>
  <c r="T1445" i="80"/>
  <c r="T1446" i="80"/>
  <c r="T1447" i="80"/>
  <c r="T1448" i="80"/>
  <c r="T1449" i="80"/>
  <c r="T1450" i="80"/>
  <c r="T1451" i="80"/>
  <c r="T1452" i="80"/>
  <c r="T1453" i="80"/>
  <c r="T1454" i="80"/>
  <c r="T1455" i="80"/>
  <c r="T1456" i="80"/>
  <c r="T1457" i="80"/>
  <c r="T1458" i="80"/>
  <c r="T1459" i="80"/>
  <c r="T1460" i="80"/>
  <c r="T1461" i="80"/>
  <c r="T1462" i="80"/>
  <c r="T1463" i="80"/>
  <c r="T1464" i="80"/>
  <c r="T1465" i="80"/>
  <c r="T1466" i="80"/>
  <c r="T1467" i="80"/>
  <c r="T1468" i="80"/>
  <c r="T1469" i="80"/>
  <c r="T1470" i="80"/>
  <c r="T1471" i="80"/>
  <c r="T1472" i="80"/>
  <c r="T1473" i="80"/>
  <c r="T1474" i="80"/>
  <c r="T1475" i="80"/>
  <c r="T1476" i="80"/>
  <c r="T1477" i="80"/>
  <c r="T1478" i="80"/>
  <c r="T1479" i="80"/>
  <c r="T1480" i="80"/>
  <c r="T1481" i="80"/>
  <c r="T1482" i="80"/>
  <c r="T1483" i="80"/>
  <c r="T1484" i="80"/>
  <c r="T1485" i="80"/>
  <c r="T1486" i="80"/>
  <c r="T1487" i="80"/>
  <c r="T1488" i="80"/>
  <c r="T1489" i="80"/>
  <c r="T1490" i="80"/>
  <c r="T1491" i="80"/>
  <c r="T1492" i="80"/>
  <c r="T1493" i="80"/>
  <c r="T1494" i="80"/>
  <c r="T1495" i="80"/>
  <c r="T1496" i="80"/>
  <c r="T1497" i="80"/>
  <c r="T1498" i="80"/>
  <c r="T1499" i="80"/>
  <c r="T1500" i="80"/>
  <c r="T1501" i="80"/>
  <c r="T1502" i="80"/>
  <c r="T1503" i="80"/>
  <c r="T1504" i="80"/>
  <c r="T1505" i="80"/>
  <c r="T1506" i="80"/>
  <c r="T1507" i="80"/>
  <c r="T1508" i="80"/>
  <c r="T1509" i="80"/>
  <c r="T1510" i="80"/>
  <c r="T1511" i="80"/>
  <c r="T1512" i="80"/>
  <c r="T1513" i="80"/>
  <c r="T1514" i="80"/>
  <c r="T1515" i="80"/>
  <c r="T1516" i="80"/>
  <c r="T1517" i="80"/>
  <c r="T1518" i="80"/>
  <c r="T1519" i="80"/>
  <c r="T1520" i="80"/>
  <c r="T1521" i="80"/>
  <c r="T1522" i="80"/>
  <c r="T1523" i="80"/>
  <c r="T1524" i="80"/>
  <c r="T1525" i="80"/>
  <c r="T1526" i="80"/>
  <c r="T1527" i="80"/>
  <c r="T1528" i="80"/>
  <c r="T1529" i="80"/>
  <c r="T1530" i="80"/>
  <c r="T1531" i="80"/>
  <c r="T1532" i="80"/>
  <c r="T1533" i="80"/>
  <c r="T1534" i="80"/>
  <c r="T1535" i="80"/>
  <c r="T1536" i="80"/>
  <c r="T1537" i="80"/>
  <c r="T1538" i="80"/>
  <c r="T1539" i="80"/>
  <c r="T1540" i="80"/>
  <c r="T1541" i="80"/>
  <c r="T1542" i="80"/>
  <c r="T1543" i="80"/>
  <c r="T1544" i="80"/>
  <c r="T1545" i="80"/>
  <c r="T1546" i="80"/>
  <c r="T1547" i="80"/>
  <c r="T1548" i="80"/>
  <c r="T1549" i="80"/>
  <c r="T1550" i="80"/>
  <c r="T1551" i="80"/>
  <c r="T1552" i="80"/>
  <c r="T1553" i="80"/>
  <c r="T1554" i="80"/>
  <c r="T1555" i="80"/>
  <c r="T1556" i="80"/>
  <c r="T1557" i="80"/>
  <c r="T1558" i="80"/>
  <c r="T1559" i="80"/>
  <c r="T1560" i="80"/>
  <c r="T1561" i="80"/>
  <c r="T1562" i="80"/>
  <c r="T1563" i="80"/>
  <c r="T1564" i="80"/>
  <c r="T1565" i="80"/>
  <c r="T1566" i="80"/>
  <c r="T1567" i="80"/>
  <c r="T1568" i="80"/>
  <c r="T1569" i="80"/>
  <c r="T1570" i="80"/>
  <c r="T1571" i="80"/>
  <c r="T1572" i="80"/>
  <c r="T1573" i="80"/>
  <c r="T1574" i="80"/>
  <c r="T1575" i="80"/>
  <c r="T1576" i="80"/>
  <c r="T1577" i="80"/>
  <c r="T1578" i="80"/>
  <c r="T1579" i="80"/>
  <c r="T1580" i="80"/>
  <c r="T1581" i="80"/>
  <c r="T1582" i="80"/>
  <c r="T1583" i="80"/>
  <c r="T1584" i="80"/>
  <c r="T1585" i="80"/>
  <c r="T1586" i="80"/>
  <c r="T1587" i="80"/>
  <c r="T1588" i="80"/>
  <c r="T1589" i="80"/>
  <c r="T1590" i="80"/>
  <c r="T1591" i="80"/>
  <c r="T1592" i="80"/>
  <c r="T1593" i="80"/>
  <c r="T1594" i="80"/>
  <c r="T1595" i="80"/>
  <c r="T1596" i="80"/>
  <c r="T1597" i="80"/>
  <c r="T1598" i="80"/>
  <c r="T1599" i="80"/>
  <c r="T1600" i="80"/>
  <c r="T1601" i="80"/>
  <c r="T1602" i="80"/>
  <c r="T1603" i="80"/>
  <c r="T1604" i="80"/>
  <c r="T1605" i="80"/>
  <c r="T1606" i="80"/>
  <c r="T1607" i="80"/>
  <c r="T1608" i="80"/>
  <c r="T1609" i="80"/>
  <c r="T1610" i="80"/>
  <c r="T1611" i="80"/>
  <c r="T1612" i="80"/>
  <c r="T1613" i="80"/>
  <c r="T1614" i="80"/>
  <c r="T1615" i="80"/>
  <c r="T1616" i="80"/>
  <c r="T1617" i="80"/>
  <c r="T1618" i="80"/>
  <c r="T1619" i="80"/>
  <c r="T1620" i="80"/>
  <c r="T1621" i="80"/>
  <c r="T1622" i="80"/>
  <c r="T1623" i="80"/>
  <c r="T1624" i="80"/>
  <c r="T1625" i="80"/>
  <c r="T1626" i="80"/>
  <c r="T1627" i="80"/>
  <c r="T1628" i="80"/>
  <c r="T1629" i="80"/>
  <c r="T1630" i="80"/>
  <c r="T1631" i="80"/>
  <c r="T1632" i="80"/>
  <c r="T1633" i="80"/>
  <c r="T1634" i="80"/>
  <c r="T1635" i="80"/>
  <c r="T1636" i="80"/>
  <c r="T1637" i="80"/>
  <c r="T1638" i="80"/>
  <c r="T1639" i="80"/>
  <c r="T1640" i="80"/>
  <c r="T1641" i="80"/>
  <c r="T1642" i="80"/>
  <c r="T1643" i="80"/>
  <c r="T1644" i="80"/>
  <c r="T1645" i="80"/>
  <c r="T1646" i="80"/>
  <c r="T1647" i="80"/>
  <c r="T1648" i="80"/>
  <c r="T1649" i="80"/>
  <c r="T1650" i="80"/>
  <c r="T1651" i="80"/>
  <c r="T1652" i="80"/>
  <c r="T1653" i="80"/>
  <c r="T1654" i="80"/>
  <c r="T1655" i="80"/>
  <c r="T1656" i="80"/>
  <c r="T1657" i="80"/>
  <c r="T1658" i="80"/>
  <c r="T1659" i="80"/>
  <c r="T1660" i="80"/>
  <c r="T1661" i="80"/>
  <c r="T1662" i="80"/>
  <c r="T1663" i="80"/>
  <c r="T1664" i="80"/>
  <c r="T1665" i="80"/>
  <c r="T1666" i="80"/>
  <c r="T1667" i="80"/>
  <c r="T1668" i="80"/>
  <c r="T1669" i="80"/>
  <c r="T1670" i="80"/>
  <c r="T1671" i="80"/>
  <c r="T1672" i="80"/>
  <c r="T1673" i="80"/>
  <c r="T1674" i="80"/>
  <c r="T1675" i="80"/>
  <c r="T1676" i="80"/>
  <c r="T1677" i="80"/>
  <c r="T1678" i="80"/>
  <c r="T1679" i="80"/>
  <c r="T1680" i="80"/>
  <c r="T1681" i="80"/>
  <c r="T1682" i="80"/>
  <c r="T1683" i="80"/>
  <c r="T1684" i="80"/>
  <c r="T1685" i="80"/>
  <c r="T1686" i="80"/>
  <c r="T1687" i="80"/>
  <c r="T1688" i="80"/>
  <c r="T1689" i="80"/>
  <c r="T1690" i="80"/>
  <c r="T1691" i="80"/>
  <c r="T1692" i="80"/>
  <c r="T1693" i="80"/>
  <c r="T1694" i="80"/>
  <c r="T1695" i="80"/>
  <c r="T1696" i="80"/>
  <c r="T1697" i="80"/>
  <c r="T1698" i="80"/>
  <c r="T1699" i="80"/>
  <c r="T1700" i="80"/>
  <c r="T1701" i="80"/>
  <c r="T1702" i="80"/>
  <c r="T1703" i="80"/>
  <c r="T1704" i="80"/>
  <c r="T1705" i="80"/>
  <c r="T1706" i="80"/>
  <c r="T1707" i="80"/>
  <c r="T1708" i="80"/>
  <c r="T1709" i="80"/>
  <c r="T1710" i="80"/>
  <c r="T1711" i="80"/>
  <c r="T1712" i="80"/>
  <c r="T1713" i="80"/>
  <c r="T1714" i="80"/>
  <c r="T1715" i="80"/>
  <c r="T1716" i="80"/>
  <c r="T1717" i="80"/>
  <c r="T1718" i="80"/>
  <c r="T1719" i="80"/>
  <c r="T1720" i="80"/>
  <c r="T1721" i="80"/>
  <c r="T1722" i="80"/>
  <c r="T1723" i="80"/>
  <c r="T1724" i="80"/>
  <c r="T1725" i="80"/>
  <c r="T1726" i="80"/>
  <c r="T1727" i="80"/>
  <c r="T1728" i="80"/>
  <c r="T1729" i="80"/>
  <c r="T1730" i="80"/>
  <c r="T1731" i="80"/>
  <c r="T1732" i="80"/>
  <c r="T1733" i="80"/>
  <c r="T1734" i="80"/>
  <c r="T1735" i="80"/>
  <c r="T1736" i="80"/>
  <c r="T1737" i="80"/>
  <c r="T1738" i="80"/>
  <c r="T1739" i="80"/>
  <c r="T1740" i="80"/>
  <c r="T1741" i="80"/>
  <c r="T1742" i="80"/>
  <c r="T1743" i="80"/>
  <c r="T1744" i="80"/>
  <c r="T1745" i="80"/>
  <c r="T1746" i="80"/>
  <c r="T1747" i="80"/>
  <c r="T1748" i="80"/>
  <c r="T1749" i="80"/>
  <c r="T1750" i="80"/>
  <c r="T1751" i="80"/>
  <c r="T1752" i="80"/>
  <c r="T1753" i="80"/>
  <c r="T1754" i="80"/>
  <c r="T1755" i="80"/>
  <c r="T1756" i="80"/>
  <c r="T1757" i="80"/>
  <c r="T1758" i="80"/>
  <c r="T1759" i="80"/>
  <c r="T1760" i="80"/>
  <c r="T1761" i="80"/>
  <c r="T1762" i="80"/>
  <c r="T1763" i="80"/>
  <c r="T1764" i="80"/>
  <c r="T1765" i="80"/>
  <c r="T1766" i="80"/>
  <c r="T1767" i="80"/>
  <c r="T1768" i="80"/>
  <c r="T1769" i="80"/>
  <c r="T1770" i="80"/>
  <c r="T1771" i="80"/>
  <c r="T1772" i="80"/>
  <c r="T1773" i="80"/>
  <c r="T1774" i="80"/>
  <c r="T1775" i="80"/>
  <c r="T1776" i="80"/>
  <c r="T1777" i="80"/>
  <c r="T1778" i="80"/>
  <c r="T1779" i="80"/>
  <c r="T1780" i="80"/>
  <c r="T1781" i="80"/>
  <c r="T1782" i="80"/>
  <c r="T1783" i="80"/>
  <c r="T1784" i="80"/>
  <c r="T1785" i="80"/>
  <c r="T1786" i="80"/>
  <c r="T1787" i="80"/>
  <c r="T1788" i="80"/>
  <c r="T1789" i="80"/>
  <c r="T1790" i="80"/>
  <c r="T1791" i="80"/>
  <c r="T1792" i="80"/>
  <c r="T1793" i="80"/>
  <c r="T1794" i="80"/>
  <c r="T1795" i="80"/>
  <c r="T1796" i="80"/>
  <c r="T1797" i="80"/>
  <c r="T1798" i="80"/>
  <c r="T1799" i="80"/>
  <c r="T1800" i="80"/>
  <c r="T1801" i="80"/>
  <c r="T1802" i="80"/>
  <c r="T1803" i="80"/>
  <c r="T1804" i="80"/>
  <c r="T1805" i="80"/>
  <c r="T1806" i="80"/>
  <c r="T1807" i="80"/>
  <c r="T1808" i="80"/>
  <c r="T1809" i="80"/>
  <c r="T1810" i="80"/>
  <c r="T1811" i="80"/>
  <c r="T1812" i="80"/>
  <c r="T1813" i="80"/>
  <c r="T1814" i="80"/>
  <c r="T1815" i="80"/>
  <c r="T1816" i="80"/>
  <c r="T1817" i="80"/>
  <c r="T1818" i="80"/>
  <c r="T1819" i="80"/>
  <c r="T1820" i="80"/>
  <c r="T1821" i="80"/>
  <c r="T1822" i="80"/>
  <c r="T1823" i="80"/>
  <c r="T1824" i="80"/>
  <c r="T1825" i="80"/>
  <c r="T1826" i="80"/>
  <c r="T1827" i="80"/>
  <c r="T1828" i="80"/>
  <c r="T1829" i="80"/>
  <c r="T1830" i="80"/>
  <c r="T1831" i="80"/>
  <c r="T1832" i="80"/>
  <c r="T1833" i="80"/>
  <c r="T1834" i="80"/>
  <c r="T1835" i="80"/>
  <c r="T1836" i="80"/>
  <c r="T1837" i="80"/>
  <c r="T1838" i="80"/>
  <c r="T1839" i="80"/>
  <c r="T1840" i="80"/>
  <c r="T1841" i="80"/>
  <c r="T1842" i="80"/>
  <c r="T1843" i="80"/>
  <c r="T1844" i="80"/>
  <c r="T1845" i="80"/>
  <c r="T1846" i="80"/>
  <c r="T1847" i="80"/>
  <c r="T1848" i="80"/>
  <c r="T1849" i="80"/>
  <c r="T1850" i="80"/>
  <c r="T1851" i="80"/>
  <c r="T1852" i="80"/>
  <c r="T1853" i="80"/>
  <c r="T1854" i="80"/>
  <c r="T1855" i="80"/>
  <c r="T1856" i="80"/>
  <c r="T1857" i="80"/>
  <c r="T1858" i="80"/>
  <c r="T1859" i="80"/>
  <c r="T1860" i="80"/>
  <c r="T1861" i="80"/>
  <c r="T1862" i="80"/>
  <c r="T1863" i="80"/>
  <c r="T1864" i="80"/>
  <c r="T1865" i="80"/>
  <c r="T1866" i="80"/>
  <c r="T1867" i="80"/>
  <c r="T1868" i="80"/>
  <c r="T1869" i="80"/>
  <c r="T1870" i="80"/>
  <c r="T1871" i="80"/>
  <c r="T1872" i="80"/>
  <c r="T1873" i="80"/>
  <c r="T1874" i="80"/>
  <c r="T1875" i="80"/>
  <c r="T1876" i="80"/>
  <c r="T1877" i="80"/>
  <c r="T1878" i="80"/>
  <c r="T1879" i="80"/>
  <c r="T1880" i="80"/>
  <c r="T1881" i="80"/>
  <c r="T1882" i="80"/>
  <c r="T1883" i="80"/>
  <c r="T1884" i="80"/>
  <c r="T1885" i="80"/>
  <c r="T1886" i="80"/>
  <c r="T1887" i="80"/>
  <c r="T1888" i="80"/>
  <c r="T1889" i="80"/>
  <c r="T1890" i="80"/>
  <c r="T1891" i="80"/>
  <c r="T1892" i="80"/>
  <c r="T1893" i="80"/>
  <c r="T1894" i="80"/>
  <c r="T1895" i="80"/>
  <c r="T1896" i="80"/>
  <c r="T1897" i="80"/>
  <c r="T1898" i="80"/>
  <c r="T1899" i="80"/>
  <c r="T1900" i="80"/>
  <c r="T1901" i="80"/>
  <c r="T1902" i="80"/>
  <c r="T1903" i="80"/>
  <c r="T1904" i="80"/>
  <c r="T1905" i="80"/>
  <c r="T1906" i="80"/>
  <c r="T1907" i="80"/>
  <c r="T1908" i="80"/>
  <c r="T1909" i="80"/>
  <c r="T1910" i="80"/>
  <c r="T1911" i="80"/>
  <c r="T1912" i="80"/>
  <c r="T1913" i="80"/>
  <c r="T1914" i="80"/>
  <c r="T1915" i="80"/>
  <c r="T1916" i="80"/>
  <c r="T1917" i="80"/>
  <c r="T1918" i="80"/>
  <c r="T1919" i="80"/>
  <c r="T1920" i="80"/>
  <c r="T1921" i="80"/>
  <c r="T1922" i="80"/>
  <c r="T1923" i="80"/>
  <c r="T1924" i="80"/>
  <c r="T1925" i="80"/>
  <c r="T1926" i="80"/>
  <c r="T1927" i="80"/>
  <c r="T1928" i="80"/>
  <c r="T1929" i="80"/>
  <c r="T1930" i="80"/>
  <c r="T1931" i="80"/>
  <c r="T1932" i="80"/>
  <c r="T1933" i="80"/>
  <c r="T1934" i="80"/>
  <c r="T1935" i="80"/>
  <c r="T1936" i="80"/>
  <c r="T1937" i="80"/>
  <c r="T1938" i="80"/>
  <c r="T1939" i="80"/>
  <c r="T1940" i="80"/>
  <c r="T1941" i="80"/>
  <c r="T1942" i="80"/>
  <c r="T1943" i="80"/>
  <c r="T1944" i="80"/>
  <c r="T1945" i="80"/>
  <c r="T1946" i="80"/>
  <c r="T1947" i="80"/>
  <c r="T1948" i="80"/>
  <c r="T1949" i="80"/>
  <c r="T1950" i="80"/>
  <c r="T1951" i="80"/>
  <c r="T1952" i="80"/>
  <c r="T1953" i="80"/>
  <c r="T1954" i="80"/>
  <c r="T1955" i="80"/>
  <c r="T1956" i="80"/>
  <c r="T1957" i="80"/>
  <c r="T1958" i="80"/>
  <c r="T1959" i="80"/>
  <c r="T1960" i="80"/>
  <c r="T1961" i="80"/>
  <c r="T1962" i="80"/>
  <c r="T1963" i="80"/>
  <c r="T1964" i="80"/>
  <c r="T1965" i="80"/>
  <c r="T1966" i="80"/>
  <c r="T1967" i="80"/>
  <c r="T1968" i="80"/>
  <c r="T1969" i="80"/>
  <c r="T1970" i="80"/>
  <c r="T1971" i="80"/>
  <c r="T1972" i="80"/>
  <c r="T1973" i="80"/>
  <c r="T1974" i="80"/>
  <c r="T1975" i="80"/>
  <c r="T1976" i="80"/>
  <c r="T1977" i="80"/>
  <c r="T1978" i="80"/>
  <c r="T1979" i="80"/>
  <c r="T1980" i="80"/>
  <c r="T1981" i="80"/>
  <c r="T1982" i="80"/>
  <c r="T1983" i="80"/>
  <c r="T1984" i="80"/>
  <c r="T1985" i="80"/>
  <c r="T1986" i="80"/>
  <c r="T1987" i="80"/>
  <c r="T1988" i="80"/>
  <c r="T1989" i="80"/>
  <c r="T1990" i="80"/>
  <c r="T1991" i="80"/>
  <c r="T1992" i="80"/>
  <c r="T1993" i="80"/>
  <c r="T1994" i="80"/>
  <c r="T1995" i="80"/>
  <c r="T1996" i="80"/>
  <c r="T1997" i="80"/>
  <c r="T1998" i="80"/>
  <c r="T1999" i="80"/>
  <c r="T2000" i="80"/>
  <c r="T2001" i="80"/>
  <c r="T2002" i="80"/>
  <c r="T2003" i="80"/>
  <c r="T2004" i="80"/>
  <c r="T2005" i="80"/>
  <c r="T2006" i="80"/>
  <c r="T2007" i="80"/>
  <c r="T2008" i="80"/>
  <c r="T2009" i="80"/>
  <c r="T2010" i="80"/>
  <c r="T2011" i="80"/>
  <c r="T2012" i="80"/>
  <c r="T2013" i="80"/>
  <c r="T2014" i="80"/>
  <c r="T2015" i="80"/>
  <c r="T2016" i="80"/>
  <c r="T2017" i="80"/>
  <c r="T2018" i="80"/>
  <c r="T2019" i="80"/>
  <c r="T2020" i="80"/>
  <c r="T2021" i="80"/>
  <c r="T2022" i="80"/>
  <c r="T2023" i="80"/>
  <c r="T2024" i="80"/>
  <c r="T2025" i="80"/>
  <c r="T2026" i="80"/>
  <c r="T2027" i="80"/>
  <c r="T2028" i="80"/>
  <c r="T2029" i="80"/>
  <c r="T2030" i="80"/>
  <c r="T2031" i="80"/>
  <c r="T2032" i="80"/>
  <c r="T2033" i="80"/>
  <c r="T2034" i="80"/>
  <c r="T2035" i="80"/>
  <c r="T2036" i="80"/>
  <c r="T2037" i="80"/>
  <c r="T2038" i="80"/>
  <c r="T2039" i="80"/>
  <c r="T2040" i="80"/>
  <c r="T2041" i="80"/>
  <c r="T2042" i="80"/>
  <c r="T2043" i="80"/>
  <c r="T2044" i="80"/>
  <c r="T2045" i="80"/>
  <c r="T2046" i="80"/>
  <c r="T2047" i="80"/>
  <c r="T2048" i="80"/>
  <c r="T2049" i="80"/>
  <c r="T2050" i="80"/>
  <c r="T2051" i="80"/>
  <c r="T2052" i="80"/>
  <c r="T2053" i="80"/>
  <c r="T2054" i="80"/>
  <c r="T2055" i="80"/>
  <c r="T2056" i="80"/>
  <c r="T2057" i="80"/>
  <c r="T2058" i="80"/>
  <c r="T2059" i="80"/>
  <c r="T2060" i="80"/>
  <c r="T2061" i="80"/>
  <c r="T2062" i="80"/>
  <c r="T2063" i="80"/>
  <c r="T2064" i="80"/>
  <c r="T2065" i="80"/>
  <c r="T2066" i="80"/>
  <c r="T2067" i="80"/>
  <c r="T2068" i="80"/>
  <c r="T2069" i="80"/>
  <c r="T2070" i="80"/>
  <c r="T2071" i="80"/>
  <c r="T2072" i="80"/>
  <c r="T2073" i="80"/>
  <c r="T2074" i="80"/>
  <c r="T2075" i="80"/>
  <c r="T2076" i="80"/>
  <c r="T2077" i="80"/>
  <c r="T2078" i="80"/>
  <c r="T2079" i="80"/>
  <c r="T2080" i="80"/>
  <c r="T2081" i="80"/>
  <c r="T2082" i="80"/>
  <c r="T2083" i="80"/>
  <c r="T2084" i="80"/>
  <c r="T2085" i="80"/>
  <c r="T2086" i="80"/>
  <c r="T2087" i="80"/>
  <c r="T2088" i="80"/>
  <c r="T2089" i="80"/>
  <c r="T2090" i="80"/>
  <c r="T2091" i="80"/>
  <c r="T2092" i="80"/>
  <c r="T2093" i="80"/>
  <c r="T2094" i="80"/>
  <c r="T2095" i="80"/>
  <c r="T2096" i="80"/>
  <c r="T2097" i="80"/>
  <c r="T2098" i="80"/>
  <c r="T2099" i="80"/>
  <c r="T2100" i="80"/>
  <c r="T2101" i="80"/>
  <c r="T2102" i="80"/>
  <c r="T2103" i="80"/>
  <c r="T2104" i="80"/>
  <c r="T2105" i="80"/>
  <c r="T2106" i="80"/>
  <c r="T2107" i="80"/>
  <c r="T2108" i="80"/>
  <c r="T2109" i="80"/>
  <c r="T2110" i="80"/>
  <c r="T2111" i="80"/>
  <c r="T2112" i="80"/>
  <c r="T2113" i="80"/>
  <c r="T2114" i="80"/>
  <c r="T2115" i="80"/>
  <c r="T2116" i="80"/>
  <c r="T2117" i="80"/>
  <c r="T2118" i="80"/>
  <c r="T2119" i="80"/>
  <c r="T2120" i="80"/>
  <c r="T2121" i="80"/>
  <c r="T2122" i="80"/>
  <c r="T2123" i="80"/>
  <c r="T2124" i="80"/>
  <c r="T2125" i="80"/>
  <c r="T2126" i="80"/>
  <c r="T2127" i="80"/>
  <c r="T2128" i="80"/>
  <c r="T2129" i="80"/>
  <c r="T2130" i="80"/>
  <c r="T2131" i="80"/>
  <c r="T2132" i="80"/>
  <c r="T2133" i="80"/>
  <c r="T2134" i="80"/>
  <c r="T2135" i="80"/>
  <c r="T2136" i="80"/>
  <c r="T2137" i="80"/>
  <c r="T2138" i="80"/>
  <c r="T2139" i="80"/>
  <c r="T2140" i="80"/>
  <c r="T2141" i="80"/>
  <c r="T2142" i="80"/>
  <c r="T2143" i="80"/>
  <c r="T2144" i="80"/>
  <c r="T2145" i="80"/>
  <c r="T2146" i="80"/>
  <c r="T2147" i="80"/>
  <c r="T2148" i="80"/>
  <c r="T2149" i="80"/>
  <c r="T2150" i="80"/>
  <c r="T2151" i="80"/>
  <c r="T2152" i="80"/>
  <c r="T2153" i="80"/>
  <c r="T2154" i="80"/>
  <c r="T2155" i="80"/>
  <c r="T2156" i="80"/>
  <c r="T2157" i="80"/>
  <c r="T2158" i="80"/>
  <c r="T2159" i="80"/>
  <c r="T2160" i="80"/>
  <c r="T2161" i="80"/>
  <c r="T2162" i="80"/>
  <c r="T2163" i="80"/>
  <c r="T2164" i="80"/>
  <c r="T2165" i="80"/>
  <c r="T2166" i="80"/>
  <c r="T2167" i="80"/>
  <c r="T2168" i="80"/>
  <c r="T2169" i="80"/>
  <c r="T2170" i="80"/>
  <c r="T2171" i="80"/>
  <c r="T2172" i="80"/>
  <c r="T2173" i="80"/>
  <c r="T2174" i="80"/>
  <c r="T2175" i="80"/>
  <c r="T2176" i="80"/>
  <c r="T2177" i="80"/>
  <c r="T2178" i="80"/>
  <c r="T2179" i="80"/>
  <c r="T2180" i="80"/>
  <c r="T2181" i="80"/>
  <c r="T2182" i="80"/>
  <c r="T2183" i="80"/>
  <c r="T2184" i="80"/>
  <c r="T2185" i="80"/>
  <c r="T2186" i="80"/>
  <c r="T2187" i="80"/>
  <c r="T2188" i="80"/>
  <c r="T2189" i="80"/>
  <c r="T2190" i="80"/>
  <c r="T2191" i="80"/>
  <c r="T2192" i="80"/>
  <c r="T2193" i="80"/>
  <c r="T2194" i="80"/>
  <c r="T2195" i="80"/>
  <c r="T2196" i="80"/>
  <c r="T2197" i="80"/>
  <c r="T2198" i="80"/>
  <c r="T2199" i="80"/>
  <c r="T2200" i="80"/>
  <c r="T2201" i="80"/>
  <c r="T2202" i="80"/>
  <c r="T2203" i="80"/>
  <c r="T2204" i="80"/>
  <c r="T2205" i="80"/>
  <c r="T2206" i="80"/>
  <c r="T2207" i="80"/>
  <c r="T2208" i="80"/>
  <c r="T2209" i="80"/>
  <c r="T2210" i="80"/>
  <c r="T2211" i="80"/>
  <c r="T2212" i="80"/>
  <c r="T2213" i="80"/>
  <c r="T2214" i="80"/>
  <c r="T2215" i="80"/>
  <c r="T2216" i="80"/>
  <c r="T2217" i="80"/>
  <c r="T2218" i="80"/>
  <c r="T2219" i="80"/>
  <c r="T2220" i="80"/>
  <c r="T2221" i="80"/>
  <c r="T2222" i="80"/>
  <c r="T2223" i="80"/>
  <c r="T2224" i="80"/>
  <c r="T2225" i="80"/>
  <c r="T2226" i="80"/>
  <c r="T2227" i="80"/>
  <c r="T2228" i="80"/>
  <c r="T2229" i="80"/>
  <c r="T2230" i="80"/>
  <c r="T2231" i="80"/>
  <c r="T2232" i="80"/>
  <c r="T2233" i="80"/>
  <c r="T2234" i="80"/>
  <c r="T2235" i="80"/>
  <c r="T2236" i="80"/>
  <c r="T2237" i="80"/>
  <c r="T2238" i="80"/>
  <c r="T2239" i="80"/>
  <c r="T2240" i="80"/>
  <c r="T2241" i="80"/>
  <c r="T2242" i="80"/>
  <c r="T2243" i="80"/>
  <c r="T2244" i="80"/>
  <c r="T2245" i="80"/>
  <c r="T2246" i="80"/>
  <c r="T2247" i="80"/>
  <c r="T2248" i="80"/>
  <c r="T2249" i="80"/>
  <c r="T2250" i="80"/>
  <c r="T2251" i="80"/>
  <c r="T2252" i="80"/>
  <c r="T2253" i="80"/>
  <c r="T2254" i="80"/>
  <c r="T2255" i="80"/>
  <c r="T2256" i="80"/>
  <c r="T2257" i="80"/>
  <c r="T2258" i="80"/>
  <c r="T2259" i="80"/>
  <c r="T2260" i="80"/>
  <c r="T2261" i="80"/>
  <c r="T2262" i="80"/>
  <c r="T2263" i="80"/>
  <c r="T2264" i="80"/>
  <c r="T2265" i="80"/>
  <c r="T2266" i="80"/>
  <c r="T2267" i="80"/>
  <c r="T2268" i="80"/>
  <c r="T2269" i="80"/>
  <c r="T2270" i="80"/>
  <c r="T2271" i="80"/>
  <c r="T2272" i="80"/>
  <c r="T2273" i="80"/>
  <c r="T2274" i="80"/>
  <c r="T2275" i="80"/>
  <c r="T2276" i="80"/>
  <c r="T2277" i="80"/>
  <c r="T2278" i="80"/>
  <c r="T2279" i="80"/>
  <c r="T2280" i="80"/>
  <c r="T2281" i="80"/>
  <c r="T2282" i="80"/>
  <c r="T2283" i="80"/>
  <c r="T2284" i="80"/>
  <c r="T2285" i="80"/>
  <c r="T2286" i="80"/>
  <c r="T2287" i="80"/>
  <c r="T2288" i="80"/>
  <c r="T2289" i="80"/>
  <c r="T2290" i="80"/>
  <c r="T2291" i="80"/>
  <c r="T2292" i="80"/>
  <c r="T2293" i="80"/>
  <c r="T2294" i="80"/>
  <c r="T2295" i="80"/>
  <c r="T2296" i="80"/>
  <c r="T2297" i="80"/>
  <c r="T2298" i="80"/>
  <c r="T2299" i="80"/>
  <c r="T2300" i="80"/>
  <c r="T2301" i="80"/>
  <c r="T2302" i="80"/>
  <c r="T2303" i="80"/>
  <c r="T2304" i="80"/>
  <c r="T2305" i="80"/>
  <c r="T2306" i="80"/>
  <c r="T2307" i="80"/>
  <c r="T2308" i="80"/>
  <c r="T2309" i="80"/>
  <c r="T2310" i="80"/>
  <c r="T2311" i="80"/>
  <c r="T2312" i="80"/>
  <c r="T2313" i="80"/>
  <c r="T2314" i="80"/>
  <c r="T2315" i="80"/>
  <c r="T2316" i="80"/>
  <c r="T2317" i="80"/>
  <c r="T2318" i="80"/>
  <c r="T2319" i="80"/>
  <c r="T2320" i="80"/>
  <c r="T2321" i="80"/>
  <c r="T2322" i="80"/>
  <c r="T2323" i="80"/>
  <c r="T2324" i="80"/>
  <c r="T2325" i="80"/>
  <c r="T2326" i="80"/>
  <c r="T2327" i="80"/>
  <c r="T2328" i="80"/>
  <c r="T2329" i="80"/>
  <c r="T2330" i="80"/>
  <c r="T2331" i="80"/>
  <c r="T2332" i="80"/>
  <c r="T2333" i="80"/>
  <c r="T2334" i="80"/>
  <c r="T2335" i="80"/>
  <c r="T2336" i="80"/>
  <c r="T2337" i="80"/>
  <c r="T2338" i="80"/>
  <c r="T2339" i="80"/>
  <c r="T2340" i="80"/>
  <c r="T2341" i="80"/>
  <c r="T2342" i="80"/>
  <c r="T2343" i="80"/>
  <c r="T2344" i="80"/>
  <c r="T2345" i="80"/>
  <c r="T2346" i="80"/>
  <c r="T2347" i="80"/>
  <c r="T2348" i="80"/>
  <c r="T2349" i="80"/>
  <c r="T2350" i="80"/>
  <c r="T2351" i="80"/>
  <c r="T2352" i="80"/>
  <c r="T2353" i="80"/>
  <c r="T2354" i="80"/>
  <c r="T2355" i="80"/>
  <c r="T2356" i="80"/>
  <c r="T2357" i="80"/>
  <c r="T2358" i="80"/>
  <c r="T2359" i="80"/>
  <c r="T2360" i="80"/>
  <c r="T2361" i="80"/>
  <c r="T2362" i="80"/>
  <c r="T2363" i="80"/>
  <c r="T2364" i="80"/>
  <c r="T2365" i="80"/>
  <c r="T2366" i="80"/>
  <c r="T2367" i="80"/>
  <c r="T2368" i="80"/>
  <c r="T2369" i="80"/>
  <c r="T2370" i="80"/>
  <c r="T2371" i="80"/>
  <c r="T2372" i="80"/>
  <c r="T2373" i="80"/>
  <c r="T2374" i="80"/>
  <c r="T2375" i="80"/>
  <c r="T2376" i="80"/>
  <c r="T2377" i="80"/>
  <c r="T2378" i="80"/>
  <c r="T2379" i="80"/>
  <c r="T2380" i="80"/>
  <c r="T2381" i="80"/>
  <c r="T2382" i="80"/>
  <c r="T2383" i="80"/>
  <c r="T2384" i="80"/>
  <c r="T2385" i="80"/>
  <c r="T2386" i="80"/>
  <c r="T2387" i="80"/>
  <c r="T2388" i="80"/>
  <c r="T2389" i="80"/>
  <c r="T2390" i="80"/>
  <c r="T2391" i="80"/>
  <c r="T2392" i="80"/>
  <c r="T2393" i="80"/>
  <c r="T2394" i="80"/>
  <c r="T2395" i="80"/>
  <c r="T2396" i="80"/>
  <c r="T2397" i="80"/>
  <c r="T2398" i="80"/>
  <c r="T2399" i="80"/>
  <c r="T2400" i="80"/>
  <c r="T2401" i="80"/>
  <c r="T2402" i="80"/>
  <c r="T2403" i="80"/>
  <c r="T2404" i="80"/>
  <c r="T2405" i="80"/>
  <c r="T2406" i="80"/>
  <c r="T2407" i="80"/>
  <c r="T2408" i="80"/>
  <c r="T2409" i="80"/>
  <c r="T2410" i="80"/>
  <c r="T2411" i="80"/>
  <c r="T2412" i="80"/>
  <c r="T2413" i="80"/>
  <c r="T2414" i="80"/>
  <c r="T2415" i="80"/>
  <c r="T2416" i="80"/>
  <c r="T2417" i="80"/>
  <c r="T2418" i="80"/>
  <c r="T2419" i="80"/>
  <c r="T2420" i="80"/>
  <c r="T2421" i="80"/>
  <c r="T2422" i="80"/>
  <c r="T2423" i="80"/>
  <c r="T2424" i="80"/>
  <c r="T2425" i="80"/>
  <c r="T2426" i="80"/>
  <c r="T2427" i="80"/>
  <c r="T2428" i="80"/>
  <c r="T2429" i="80"/>
  <c r="T2430" i="80"/>
  <c r="T2431" i="80"/>
  <c r="T2432" i="80"/>
  <c r="T2433" i="80"/>
  <c r="T2434" i="80"/>
  <c r="T2435" i="80"/>
  <c r="T2436" i="80"/>
  <c r="T2437" i="80"/>
  <c r="T2438" i="80"/>
  <c r="T2439" i="80"/>
  <c r="T2440" i="80"/>
  <c r="T2441" i="80"/>
  <c r="T2442" i="80"/>
  <c r="T2443" i="80"/>
  <c r="T2444" i="80"/>
  <c r="T2445" i="80"/>
  <c r="T2446" i="80"/>
  <c r="T2447" i="80"/>
  <c r="T2448" i="80"/>
  <c r="T2449" i="80"/>
  <c r="T2450" i="80"/>
  <c r="T2451" i="80"/>
  <c r="T2452" i="80"/>
  <c r="T2453" i="80"/>
  <c r="T2454" i="80"/>
  <c r="T2455" i="80"/>
  <c r="T2456" i="80"/>
  <c r="T2457" i="80"/>
  <c r="T2458" i="80"/>
  <c r="T2459" i="80"/>
  <c r="T2460" i="80"/>
  <c r="T2461" i="80"/>
  <c r="T2462" i="80"/>
  <c r="T2463" i="80"/>
  <c r="T2464" i="80"/>
  <c r="T2465" i="80"/>
  <c r="T2466" i="80"/>
  <c r="T2467" i="80"/>
  <c r="T2468" i="80"/>
  <c r="T2469" i="80"/>
  <c r="T2470" i="80"/>
  <c r="T2471" i="80"/>
  <c r="T2472" i="80"/>
  <c r="T2473" i="80"/>
  <c r="T2474" i="80"/>
  <c r="T2475" i="80"/>
  <c r="T2476" i="80"/>
  <c r="T2477" i="80"/>
  <c r="T2478" i="80"/>
  <c r="T2479" i="80"/>
  <c r="T2480" i="80"/>
  <c r="T2481" i="80"/>
  <c r="T2482" i="80"/>
  <c r="T2483" i="80"/>
  <c r="T2484" i="80"/>
  <c r="T2485" i="80"/>
  <c r="T2486" i="80"/>
  <c r="T2487" i="80"/>
  <c r="T2488" i="80"/>
  <c r="T2489" i="80"/>
  <c r="T2490" i="80"/>
  <c r="T2491" i="80"/>
  <c r="T2492" i="80"/>
  <c r="T2493" i="80"/>
  <c r="T2494" i="80"/>
  <c r="T2495" i="80"/>
  <c r="T2496" i="80"/>
  <c r="T2497" i="80"/>
  <c r="T2498" i="80"/>
  <c r="T2499" i="80"/>
  <c r="T2500" i="80"/>
  <c r="T2501" i="80"/>
  <c r="T2502" i="80"/>
  <c r="T2503" i="80"/>
  <c r="T2504" i="80"/>
  <c r="T2505" i="80"/>
  <c r="T2506" i="80"/>
  <c r="T2507" i="80"/>
  <c r="T2508" i="80"/>
  <c r="T2509" i="80"/>
  <c r="T2510" i="80"/>
  <c r="T2511" i="80"/>
  <c r="T2512" i="80"/>
  <c r="T2513" i="80"/>
  <c r="T2514" i="80"/>
  <c r="T2515" i="80"/>
  <c r="T2516" i="80"/>
  <c r="T2517" i="80"/>
  <c r="T2518" i="80"/>
  <c r="T2519" i="80"/>
  <c r="T2520" i="80"/>
  <c r="T2521" i="80"/>
  <c r="T2522" i="80"/>
  <c r="T2523" i="80"/>
  <c r="T2524" i="80"/>
  <c r="T2525" i="80"/>
  <c r="T2526" i="80"/>
  <c r="T2527" i="80"/>
  <c r="T2528" i="80"/>
  <c r="T2529" i="80"/>
  <c r="T2530" i="80"/>
  <c r="T2531" i="80"/>
  <c r="T2532" i="80"/>
  <c r="T2533" i="80"/>
  <c r="T2534" i="80"/>
  <c r="T2535" i="80"/>
  <c r="T2536" i="80"/>
  <c r="T2537" i="80"/>
  <c r="T2538" i="80"/>
  <c r="T2539" i="80"/>
  <c r="T2540" i="80"/>
  <c r="T2541" i="80"/>
  <c r="T2542" i="80"/>
  <c r="T2543" i="80"/>
  <c r="T2544" i="80"/>
  <c r="T2545" i="80"/>
  <c r="T2546" i="80"/>
  <c r="T2547" i="80"/>
  <c r="T2548" i="80"/>
  <c r="T2549" i="80"/>
  <c r="T2550" i="80"/>
  <c r="T2551" i="80"/>
  <c r="T2552" i="80"/>
  <c r="T2553" i="80"/>
  <c r="T2554" i="80"/>
  <c r="T2555" i="80"/>
  <c r="T2556" i="80"/>
  <c r="T2557" i="80"/>
  <c r="T2558" i="80"/>
  <c r="T2559" i="80"/>
  <c r="T2560" i="80"/>
  <c r="T2561" i="80"/>
  <c r="T2562" i="80"/>
  <c r="T2563" i="80"/>
  <c r="T2564" i="80"/>
  <c r="T2565" i="80"/>
  <c r="T2566" i="80"/>
  <c r="T2567" i="80"/>
  <c r="T2568" i="80"/>
  <c r="T2569" i="80"/>
  <c r="T2570" i="80"/>
  <c r="T2571" i="80"/>
  <c r="T2572" i="80"/>
  <c r="T2573" i="80"/>
  <c r="T2574" i="80"/>
  <c r="T2575" i="80"/>
  <c r="T2576" i="80"/>
  <c r="T2577" i="80"/>
  <c r="T2578" i="80"/>
  <c r="T2579" i="80"/>
  <c r="T2580" i="80"/>
  <c r="T2581" i="80"/>
  <c r="T2582" i="80"/>
  <c r="T2583" i="80"/>
  <c r="T2584" i="80"/>
  <c r="T2585" i="80"/>
  <c r="T2586" i="80"/>
  <c r="T2587" i="80"/>
  <c r="T2588" i="80"/>
  <c r="T2589" i="80"/>
  <c r="T2590" i="80"/>
  <c r="T2591" i="80"/>
  <c r="T2592" i="80"/>
  <c r="T2593" i="80"/>
  <c r="T2594" i="80"/>
  <c r="T2595" i="80"/>
  <c r="T2596" i="80"/>
  <c r="T2597" i="80"/>
  <c r="T2598" i="80"/>
  <c r="T2599" i="80"/>
  <c r="T2600" i="80"/>
  <c r="T2601" i="80"/>
  <c r="T2602" i="80"/>
  <c r="T2603" i="80"/>
  <c r="T2604" i="80"/>
  <c r="T2605" i="80"/>
  <c r="T2606" i="80"/>
  <c r="T2607" i="80"/>
  <c r="T2608" i="80"/>
  <c r="T2609" i="80"/>
  <c r="T2610" i="80"/>
  <c r="T2611" i="80"/>
  <c r="T2612" i="80"/>
  <c r="T2613" i="80"/>
  <c r="T2614" i="80"/>
  <c r="T2615" i="80"/>
  <c r="T2616" i="80"/>
  <c r="T2617" i="80"/>
  <c r="T2618" i="80"/>
  <c r="T2619" i="80"/>
  <c r="T2620" i="80"/>
  <c r="T2621" i="80"/>
  <c r="T2622" i="80"/>
  <c r="T2623" i="80"/>
  <c r="T2624" i="80"/>
  <c r="T2625" i="80"/>
  <c r="T2626" i="80"/>
  <c r="T2627" i="80"/>
  <c r="T2628" i="80"/>
  <c r="T2629" i="80"/>
  <c r="T2630" i="80"/>
  <c r="T2631" i="80"/>
  <c r="T2632" i="80"/>
  <c r="T2633" i="80"/>
  <c r="T2634" i="80"/>
  <c r="T2635" i="80"/>
  <c r="T2636" i="80"/>
  <c r="T2637" i="80"/>
  <c r="T2638" i="80"/>
  <c r="T2639" i="80"/>
  <c r="T2640" i="80"/>
  <c r="T2641" i="80"/>
  <c r="T2642" i="80"/>
  <c r="T2643" i="80"/>
  <c r="T2644" i="80"/>
  <c r="T2645" i="80"/>
  <c r="T2646" i="80"/>
  <c r="T2647" i="80"/>
  <c r="T2648" i="80"/>
  <c r="T2649" i="80"/>
  <c r="T2650" i="80"/>
  <c r="T2651" i="80"/>
  <c r="T2652" i="80"/>
  <c r="T2653" i="80"/>
  <c r="T2654" i="80"/>
  <c r="T2655" i="80"/>
  <c r="T2656" i="80"/>
  <c r="T2657" i="80"/>
  <c r="T2658" i="80"/>
  <c r="T2659" i="80"/>
  <c r="T2660" i="80"/>
  <c r="T2661" i="80"/>
  <c r="T2662" i="80"/>
  <c r="T2663" i="80"/>
  <c r="T2664" i="80"/>
  <c r="T2665" i="80"/>
  <c r="T2666" i="80"/>
  <c r="T2667" i="80"/>
  <c r="T2668" i="80"/>
  <c r="T2669" i="80"/>
  <c r="T2670" i="80"/>
  <c r="T2671" i="80"/>
  <c r="T2672" i="80"/>
  <c r="T2673" i="80"/>
  <c r="T2674" i="80"/>
  <c r="T2675" i="80"/>
  <c r="T2676" i="80"/>
  <c r="T2677" i="80"/>
  <c r="T2678" i="80"/>
  <c r="T2679" i="80"/>
  <c r="T2680" i="80"/>
  <c r="T2681" i="80"/>
  <c r="T2682" i="80"/>
  <c r="T2683" i="80"/>
  <c r="T2684" i="80"/>
  <c r="T2685" i="80"/>
  <c r="T2686" i="80"/>
  <c r="T2687" i="80"/>
  <c r="T2688" i="80"/>
  <c r="T2689" i="80"/>
  <c r="T2690" i="80"/>
  <c r="T2691" i="80"/>
  <c r="T2692" i="80"/>
  <c r="T2693" i="80"/>
  <c r="T2694" i="80"/>
  <c r="T2695" i="80"/>
  <c r="T2696" i="80"/>
  <c r="T2697" i="80"/>
  <c r="T2698" i="80"/>
  <c r="T2699" i="80"/>
  <c r="T2700" i="80"/>
  <c r="T2701" i="80"/>
  <c r="T2702" i="80"/>
  <c r="T2703" i="80"/>
  <c r="T2704" i="80"/>
  <c r="T2705" i="80"/>
  <c r="T2706" i="80"/>
  <c r="T2707" i="80"/>
  <c r="T2708" i="80"/>
  <c r="T2709" i="80"/>
  <c r="T2710" i="80"/>
  <c r="T2711" i="80"/>
  <c r="T2712" i="80"/>
  <c r="T2713" i="80"/>
  <c r="T2714" i="80"/>
  <c r="T2715" i="80"/>
  <c r="T2716" i="80"/>
  <c r="T2717" i="80"/>
  <c r="T2718" i="80"/>
  <c r="T2719" i="80"/>
  <c r="T2720" i="80"/>
  <c r="T2721" i="80"/>
  <c r="T2722" i="80"/>
  <c r="T2723" i="80"/>
  <c r="T2724" i="80"/>
  <c r="T2725" i="80"/>
  <c r="T2726" i="80"/>
  <c r="T2727" i="80"/>
  <c r="T2728" i="80"/>
  <c r="T2729" i="80"/>
  <c r="T2730" i="80"/>
  <c r="T2731" i="80"/>
  <c r="T2732" i="80"/>
  <c r="T2733" i="80"/>
  <c r="T2734" i="80"/>
  <c r="T2735" i="80"/>
  <c r="T2736" i="80"/>
  <c r="T2737" i="80"/>
  <c r="T2738" i="80"/>
  <c r="T2739" i="80"/>
  <c r="T2740" i="80"/>
  <c r="T2741" i="80"/>
  <c r="T2742" i="80"/>
  <c r="T2743" i="80"/>
  <c r="T2744" i="80"/>
  <c r="T2745" i="80"/>
  <c r="T2746" i="80"/>
  <c r="T2747" i="80"/>
  <c r="T2748" i="80"/>
  <c r="T2749" i="80"/>
  <c r="T2750" i="80"/>
  <c r="T2751" i="80"/>
  <c r="T2752" i="80"/>
  <c r="T2753" i="80"/>
  <c r="T2754" i="80"/>
  <c r="T2755" i="80"/>
  <c r="T2756" i="80"/>
  <c r="T2757" i="80"/>
  <c r="T2758" i="80"/>
  <c r="T2759" i="80"/>
  <c r="T2760" i="80"/>
  <c r="T2761" i="80"/>
  <c r="T2762" i="80"/>
  <c r="T2763" i="80"/>
  <c r="T2764" i="80"/>
  <c r="T2765" i="80"/>
  <c r="T2766" i="80"/>
  <c r="T2767" i="80"/>
  <c r="T2768" i="80"/>
  <c r="T2769" i="80"/>
  <c r="T2770" i="80"/>
  <c r="T2771" i="80"/>
  <c r="T2772" i="80"/>
  <c r="T2773" i="80"/>
  <c r="T2774" i="80"/>
  <c r="T2775" i="80"/>
  <c r="T2776" i="80"/>
  <c r="T2777" i="80"/>
  <c r="T2778" i="80"/>
  <c r="T2779" i="80"/>
  <c r="T2780" i="80"/>
  <c r="T2781" i="80"/>
  <c r="T2782" i="80"/>
  <c r="T2783" i="80"/>
  <c r="T2784" i="80"/>
  <c r="T2785" i="80"/>
  <c r="T2786" i="80"/>
  <c r="T2787" i="80"/>
  <c r="T2788" i="80"/>
  <c r="T2789" i="80"/>
  <c r="T2790" i="80"/>
  <c r="T2791" i="80"/>
  <c r="T2792" i="80"/>
  <c r="T2793" i="80"/>
  <c r="T2794" i="80"/>
  <c r="T2795" i="80"/>
  <c r="T2796" i="80"/>
  <c r="T2797" i="80"/>
  <c r="T2798" i="80"/>
  <c r="T2799" i="80"/>
  <c r="T2800" i="80"/>
  <c r="T2801" i="80"/>
  <c r="T2802" i="80"/>
  <c r="T2803" i="80"/>
  <c r="T2804" i="80"/>
  <c r="T2805" i="80"/>
  <c r="T2806" i="80"/>
  <c r="T2807" i="80"/>
  <c r="T2808" i="80"/>
  <c r="T2809" i="80"/>
  <c r="T2810" i="80"/>
  <c r="T2811" i="80"/>
  <c r="T2812" i="80"/>
  <c r="T2813" i="80"/>
  <c r="T2814" i="80"/>
  <c r="T2815" i="80"/>
  <c r="T2816" i="80"/>
  <c r="T2817" i="80"/>
  <c r="T2818" i="80"/>
  <c r="T2819" i="80"/>
  <c r="T2820" i="80"/>
  <c r="T2821" i="80"/>
  <c r="T2822" i="80"/>
  <c r="T2823" i="80"/>
  <c r="T2824" i="80"/>
  <c r="T2825" i="80"/>
  <c r="T2826" i="80"/>
  <c r="T2827" i="80"/>
  <c r="T2828" i="80"/>
  <c r="T2829" i="80"/>
  <c r="T2830" i="80"/>
  <c r="T2831" i="80"/>
  <c r="T2832" i="80"/>
  <c r="T2833" i="80"/>
  <c r="T2834" i="80"/>
  <c r="T2835" i="80"/>
  <c r="T2836" i="80"/>
  <c r="T2837" i="80"/>
  <c r="T2838" i="80"/>
  <c r="T2839" i="80"/>
  <c r="T2840" i="80"/>
  <c r="T2841" i="80"/>
  <c r="T2842" i="80"/>
  <c r="T2843" i="80"/>
  <c r="T2844" i="80"/>
  <c r="T2845" i="80"/>
  <c r="T2846" i="80"/>
  <c r="T2847" i="80"/>
  <c r="T2848" i="80"/>
  <c r="T2849" i="80"/>
  <c r="T2850" i="80"/>
  <c r="T2851" i="80"/>
  <c r="T2852" i="80"/>
  <c r="T2853" i="80"/>
  <c r="T2854" i="80"/>
  <c r="T2855" i="80"/>
  <c r="T2856" i="80"/>
  <c r="T2857" i="80"/>
  <c r="T2858" i="80"/>
  <c r="T2859" i="80"/>
  <c r="T2860" i="80"/>
  <c r="T2861" i="80"/>
  <c r="T2862" i="80"/>
  <c r="T2863" i="80"/>
  <c r="T2864" i="80"/>
  <c r="T2865" i="80"/>
  <c r="T2866" i="80"/>
  <c r="T2867" i="80"/>
  <c r="T2868" i="80"/>
  <c r="T2869" i="80"/>
  <c r="T2870" i="80"/>
  <c r="T2871" i="80"/>
  <c r="T2872" i="80"/>
  <c r="T2873" i="80"/>
  <c r="T2874" i="80"/>
  <c r="T2875" i="80"/>
  <c r="T2876" i="80"/>
  <c r="T2877" i="80"/>
  <c r="T2878" i="80"/>
  <c r="T2879" i="80"/>
  <c r="T2880" i="80"/>
  <c r="T2881" i="80"/>
  <c r="T2882" i="80"/>
  <c r="T2883" i="80"/>
  <c r="T2884" i="80"/>
  <c r="T2885" i="80"/>
  <c r="T2886" i="80"/>
  <c r="T2887" i="80"/>
  <c r="T2888" i="80"/>
  <c r="T2889" i="80"/>
  <c r="T2890" i="80"/>
  <c r="T2891" i="80"/>
  <c r="T2892" i="80"/>
  <c r="T2893" i="80"/>
  <c r="T2894" i="80"/>
  <c r="T2895" i="80"/>
  <c r="T2896" i="80"/>
  <c r="T2897" i="80"/>
  <c r="T2898" i="80"/>
  <c r="T2899" i="80"/>
  <c r="T2900" i="80"/>
  <c r="T2901" i="80"/>
  <c r="T2902" i="80"/>
  <c r="T2903" i="80"/>
  <c r="T2904" i="80"/>
  <c r="T2905" i="80"/>
  <c r="T2906" i="80"/>
  <c r="T2907" i="80"/>
  <c r="T2908" i="80"/>
  <c r="T2909" i="80"/>
  <c r="T2910" i="80"/>
  <c r="T2911" i="80"/>
  <c r="T2912" i="80"/>
  <c r="T2913" i="80"/>
  <c r="T2914" i="80"/>
  <c r="T2915" i="80"/>
  <c r="T2916" i="80"/>
  <c r="T2917" i="80"/>
  <c r="T2918" i="80"/>
  <c r="T2919" i="80"/>
  <c r="T2920" i="80"/>
  <c r="T2921" i="80"/>
  <c r="T2922" i="80"/>
  <c r="T2923" i="80"/>
  <c r="T2924" i="80"/>
  <c r="T2925" i="80"/>
  <c r="T2926" i="80"/>
  <c r="T2927" i="80"/>
  <c r="T2928" i="80"/>
  <c r="T2929" i="80"/>
  <c r="T2930" i="80"/>
  <c r="T2931" i="80"/>
  <c r="T2932" i="80"/>
  <c r="T2933" i="80"/>
  <c r="T2934" i="80"/>
  <c r="T2935" i="80"/>
  <c r="T2936" i="80"/>
  <c r="T2937" i="80"/>
  <c r="T2938" i="80"/>
  <c r="T2939" i="80"/>
  <c r="T2940" i="80"/>
  <c r="T2941" i="80"/>
  <c r="T2942" i="80"/>
  <c r="T2943" i="80"/>
  <c r="T2944" i="80"/>
  <c r="T2945" i="80"/>
  <c r="T2946" i="80"/>
  <c r="T2947" i="80"/>
  <c r="T2948" i="80"/>
  <c r="T2949" i="80"/>
  <c r="T2950" i="80"/>
  <c r="T2951" i="80"/>
  <c r="T2952" i="80"/>
  <c r="T2953" i="80"/>
  <c r="T2954" i="80"/>
  <c r="T2955" i="80"/>
  <c r="T2956" i="80"/>
  <c r="T2957" i="80"/>
  <c r="T2958" i="80"/>
  <c r="T2959" i="80"/>
  <c r="T2960" i="80"/>
  <c r="T2961" i="80"/>
  <c r="T2962" i="80"/>
  <c r="T2963" i="80"/>
  <c r="T2964" i="80"/>
  <c r="T2965" i="80"/>
  <c r="T2966" i="80"/>
  <c r="T2967" i="80"/>
  <c r="T2968" i="80"/>
  <c r="T2969" i="80"/>
  <c r="T2970" i="80"/>
  <c r="T2971" i="80"/>
  <c r="T2972" i="80"/>
  <c r="T2973" i="80"/>
  <c r="T2974" i="80"/>
  <c r="T2975" i="80"/>
  <c r="T2976" i="80"/>
  <c r="T2977" i="80"/>
  <c r="T2978" i="80"/>
  <c r="T2979" i="80"/>
  <c r="T2980" i="80"/>
  <c r="T2981" i="80"/>
  <c r="T2982" i="80"/>
  <c r="T2983" i="80"/>
  <c r="T2984" i="80"/>
  <c r="T2985" i="80"/>
  <c r="T2986" i="80"/>
  <c r="T2987" i="80"/>
  <c r="T2988" i="80"/>
  <c r="T2989" i="80"/>
  <c r="T2990" i="80"/>
  <c r="T2991" i="80"/>
  <c r="T2992" i="80"/>
  <c r="T2993" i="80"/>
  <c r="T2994" i="80"/>
  <c r="T2995" i="80"/>
  <c r="T2996" i="80"/>
  <c r="T2997" i="80"/>
  <c r="T2998" i="80"/>
  <c r="T2999" i="80"/>
  <c r="T3000" i="80"/>
  <c r="T3001" i="80"/>
  <c r="T3002" i="80"/>
  <c r="T3003" i="80"/>
  <c r="T3004" i="80"/>
  <c r="T3005" i="80"/>
  <c r="T3006" i="80"/>
  <c r="T3007" i="80"/>
  <c r="T3008" i="80"/>
  <c r="T3009" i="80"/>
  <c r="T3010" i="80"/>
  <c r="T3011" i="80"/>
  <c r="T3012" i="80"/>
  <c r="T3013" i="80"/>
  <c r="T3014" i="80"/>
  <c r="T3015" i="80"/>
  <c r="T3016" i="80"/>
  <c r="T3017" i="80"/>
  <c r="T3018" i="80"/>
  <c r="T3019" i="80"/>
  <c r="T3020" i="80"/>
  <c r="T3021" i="80"/>
  <c r="T3022" i="80"/>
  <c r="T3023" i="80"/>
  <c r="T3024" i="80"/>
  <c r="T3025" i="80"/>
  <c r="T3026" i="80"/>
  <c r="T3027" i="80"/>
  <c r="T3028" i="80"/>
  <c r="T3029" i="80"/>
  <c r="T3030" i="80"/>
  <c r="T3031" i="80"/>
  <c r="T3032" i="80"/>
  <c r="T3033" i="80"/>
  <c r="T3034" i="80"/>
  <c r="T3035" i="80"/>
  <c r="T3036" i="80"/>
  <c r="T3037" i="80"/>
  <c r="T3038" i="80"/>
  <c r="T3039" i="80"/>
  <c r="T3040" i="80"/>
  <c r="T3041" i="80"/>
  <c r="T3042" i="80"/>
  <c r="T3043" i="80"/>
  <c r="T3044" i="80"/>
  <c r="T3045" i="80"/>
  <c r="T3046" i="80"/>
  <c r="T3047" i="80"/>
  <c r="T3048" i="80"/>
  <c r="T3049" i="80"/>
  <c r="T3050" i="80"/>
  <c r="T3051" i="80"/>
  <c r="T3052" i="80"/>
  <c r="T3053" i="80"/>
  <c r="T3054" i="80"/>
  <c r="T3055" i="80"/>
  <c r="T3056" i="80"/>
  <c r="T3057" i="80"/>
  <c r="T3058" i="80"/>
  <c r="T3059" i="80"/>
  <c r="T3060" i="80"/>
  <c r="T3061" i="80"/>
  <c r="T3062" i="80"/>
  <c r="T3063" i="80"/>
  <c r="T3064" i="80"/>
  <c r="T3065" i="80"/>
  <c r="T3066" i="80"/>
  <c r="T3067" i="80"/>
  <c r="T3068" i="80"/>
  <c r="T3069" i="80"/>
  <c r="T3070" i="80"/>
  <c r="T3071" i="80"/>
  <c r="T3072" i="80"/>
  <c r="T3073" i="80"/>
  <c r="T3074" i="80"/>
  <c r="T3075" i="80"/>
  <c r="T3076" i="80"/>
  <c r="T3077" i="80"/>
  <c r="T3078" i="80"/>
  <c r="T3079" i="80"/>
  <c r="T3080" i="80"/>
  <c r="T3081" i="80"/>
  <c r="T3082" i="80"/>
  <c r="T3083" i="80"/>
  <c r="T3084" i="80"/>
  <c r="T3085" i="80"/>
  <c r="T3086" i="80"/>
  <c r="T3087" i="80"/>
  <c r="T3088" i="80"/>
  <c r="T3089" i="80"/>
  <c r="T3090" i="80"/>
  <c r="T3091" i="80"/>
  <c r="T3092" i="80"/>
  <c r="T3093" i="80"/>
  <c r="T3094" i="80"/>
  <c r="T3095" i="80"/>
  <c r="T3096" i="80"/>
  <c r="T3097" i="80"/>
  <c r="T3098" i="80"/>
  <c r="T3099" i="80"/>
  <c r="T3100" i="80"/>
  <c r="T3101" i="80"/>
  <c r="T3102" i="80"/>
  <c r="T3103" i="80"/>
  <c r="T3104" i="80"/>
  <c r="T3105" i="80"/>
  <c r="T3106" i="80"/>
  <c r="T3107" i="80"/>
  <c r="T3108" i="80"/>
  <c r="T3109" i="80"/>
  <c r="T3110" i="80"/>
  <c r="T3111" i="80"/>
  <c r="T3112" i="80"/>
  <c r="T3113" i="80"/>
  <c r="T3114" i="80"/>
  <c r="T3115" i="80"/>
  <c r="T3116" i="80"/>
  <c r="T3117" i="80"/>
  <c r="T3118" i="80"/>
  <c r="T3119" i="80"/>
  <c r="T3120" i="80"/>
  <c r="T3121" i="80"/>
  <c r="T3122" i="80"/>
  <c r="T3123" i="80"/>
  <c r="T3124" i="80"/>
  <c r="T3125" i="80"/>
  <c r="T3126" i="80"/>
  <c r="T3127" i="80"/>
  <c r="T3128" i="80"/>
  <c r="T3129" i="80"/>
  <c r="T3130" i="80"/>
  <c r="T3131" i="80"/>
  <c r="T3132" i="80"/>
  <c r="T3133" i="80"/>
  <c r="T3134" i="80"/>
  <c r="T3135" i="80"/>
  <c r="T3136" i="80"/>
  <c r="T3137" i="80"/>
  <c r="T3138" i="80"/>
  <c r="T3139" i="80"/>
  <c r="T3140" i="80"/>
  <c r="T3141" i="80"/>
  <c r="T3142" i="80"/>
  <c r="T3143" i="80"/>
  <c r="T3144" i="80"/>
  <c r="T3145" i="80"/>
  <c r="T3146" i="80"/>
  <c r="T3147" i="80"/>
  <c r="T3148" i="80"/>
  <c r="T3149" i="80"/>
  <c r="T3150" i="80"/>
  <c r="T3151" i="80"/>
  <c r="T3152" i="80"/>
  <c r="T3153" i="80"/>
  <c r="T3154" i="80"/>
  <c r="T3155" i="80"/>
  <c r="T3156" i="80"/>
  <c r="T3157" i="80"/>
  <c r="T3158" i="80"/>
  <c r="T3159" i="80"/>
  <c r="T3160" i="80"/>
  <c r="T3161" i="80"/>
  <c r="T3162" i="80"/>
  <c r="T3163" i="80"/>
  <c r="T3164" i="80"/>
  <c r="T3165" i="80"/>
  <c r="T3166" i="80"/>
  <c r="T3167" i="80"/>
  <c r="T3168" i="80"/>
  <c r="T3169" i="80"/>
  <c r="T3170" i="80"/>
  <c r="T3171" i="80"/>
  <c r="T3172" i="80"/>
  <c r="T3173" i="80"/>
  <c r="T3174" i="80"/>
  <c r="T3175" i="80"/>
  <c r="T3176" i="80"/>
  <c r="T3177" i="80"/>
  <c r="T3178" i="80"/>
  <c r="T3179" i="80"/>
  <c r="T3180" i="80"/>
  <c r="T3181" i="80"/>
  <c r="T3182" i="80"/>
  <c r="T3183" i="80"/>
  <c r="T3184" i="80"/>
  <c r="T3185" i="80"/>
  <c r="T3186" i="80"/>
  <c r="T3187" i="80"/>
  <c r="T3188" i="80"/>
  <c r="T3189" i="80"/>
  <c r="T3190" i="80"/>
  <c r="T3191" i="80"/>
  <c r="T3192" i="80"/>
  <c r="T3193" i="80"/>
  <c r="T3194" i="80"/>
  <c r="T3195" i="80"/>
  <c r="T3196" i="80"/>
  <c r="T3197" i="80"/>
  <c r="T3198" i="80"/>
  <c r="T3199" i="80"/>
  <c r="T3200" i="80"/>
  <c r="T3201" i="80"/>
  <c r="T3202" i="80"/>
  <c r="T3203" i="80"/>
  <c r="T3204" i="80"/>
  <c r="T3205" i="80"/>
  <c r="T3206" i="80"/>
  <c r="T3207" i="80"/>
  <c r="T3208" i="80"/>
  <c r="T3209" i="80"/>
  <c r="T3210" i="80"/>
  <c r="T3211" i="80"/>
  <c r="T3212" i="80"/>
  <c r="T3213" i="80"/>
  <c r="T3214" i="80"/>
  <c r="T3215" i="80"/>
  <c r="T3216" i="80"/>
  <c r="T3217" i="80"/>
  <c r="T3218" i="80"/>
  <c r="T3219" i="80"/>
  <c r="T3220" i="80"/>
  <c r="T3221" i="80"/>
  <c r="T3222" i="80"/>
  <c r="T3223" i="80"/>
  <c r="T3224" i="80"/>
  <c r="T3225" i="80"/>
  <c r="T3226" i="80"/>
  <c r="T3227" i="80"/>
  <c r="T3228" i="80"/>
  <c r="T3229" i="80"/>
  <c r="T3230" i="80"/>
  <c r="T3231" i="80"/>
  <c r="T3232" i="80"/>
  <c r="T3233" i="80"/>
  <c r="T3234" i="80"/>
  <c r="T3235" i="80"/>
  <c r="T3236" i="80"/>
  <c r="T3237" i="80"/>
  <c r="T3238" i="80"/>
  <c r="T3239" i="80"/>
  <c r="T3240" i="80"/>
  <c r="T3241" i="80"/>
  <c r="T3242" i="80"/>
  <c r="T3243" i="80"/>
  <c r="T3244" i="80"/>
  <c r="T3245" i="80"/>
  <c r="T3246" i="80"/>
  <c r="T3247" i="80"/>
  <c r="T3248" i="80"/>
  <c r="T3249" i="80"/>
  <c r="T3250" i="80"/>
  <c r="T3251" i="80"/>
  <c r="T3252" i="80"/>
  <c r="T3253" i="80"/>
  <c r="T3254" i="80"/>
  <c r="T3255" i="80"/>
  <c r="T3256" i="80"/>
  <c r="T3257" i="80"/>
  <c r="T3258" i="80"/>
  <c r="T3259" i="80"/>
  <c r="T3260" i="80"/>
  <c r="T3261" i="80"/>
  <c r="T3262" i="80"/>
  <c r="T3263" i="80"/>
  <c r="T3264" i="80"/>
  <c r="T3265" i="80"/>
  <c r="T3266" i="80"/>
  <c r="T3267" i="80"/>
  <c r="T3268" i="80"/>
  <c r="T3269" i="80"/>
  <c r="T3270" i="80"/>
  <c r="T3271" i="80"/>
  <c r="T3272" i="80"/>
  <c r="T3273" i="80"/>
  <c r="T3274" i="80"/>
  <c r="T3275" i="80"/>
  <c r="T3276" i="80"/>
  <c r="T3277" i="80"/>
  <c r="T3278" i="80"/>
  <c r="T3279" i="80"/>
  <c r="T3280" i="80"/>
  <c r="T3281" i="80"/>
  <c r="T3282" i="80"/>
  <c r="T3283" i="80"/>
  <c r="T3284" i="80"/>
  <c r="T3285" i="80"/>
  <c r="T3286" i="80"/>
  <c r="T3287" i="80"/>
  <c r="T3288" i="80"/>
  <c r="T3289" i="80"/>
  <c r="T3290" i="80"/>
  <c r="T3291" i="80"/>
  <c r="T3292" i="80"/>
  <c r="T3293" i="80"/>
  <c r="T3294" i="80"/>
  <c r="T3295" i="80"/>
  <c r="T3296" i="80"/>
  <c r="T3297" i="80"/>
  <c r="T3298" i="80"/>
  <c r="T3299" i="80"/>
  <c r="T3300" i="80"/>
  <c r="T3301" i="80"/>
  <c r="T3302" i="80"/>
  <c r="T3303" i="80"/>
  <c r="T3304" i="80"/>
  <c r="T3305" i="80"/>
  <c r="T3306" i="80"/>
  <c r="T3307" i="80"/>
  <c r="T3308" i="80"/>
  <c r="T3309" i="80"/>
  <c r="T3310" i="80"/>
  <c r="T3311" i="80"/>
  <c r="T3312" i="80"/>
  <c r="T3313" i="80"/>
  <c r="T3314" i="80"/>
  <c r="T3315" i="80"/>
  <c r="T3316" i="80"/>
  <c r="T3317" i="80"/>
  <c r="T3318" i="80"/>
  <c r="T3319" i="80"/>
  <c r="T3320" i="80"/>
  <c r="T3321" i="80"/>
  <c r="T3322" i="80"/>
  <c r="T3323" i="80"/>
  <c r="T3324" i="80"/>
  <c r="T3325" i="80"/>
  <c r="T3326" i="80"/>
  <c r="T3327" i="80"/>
  <c r="T3328" i="80"/>
  <c r="T3329" i="80"/>
  <c r="T3330" i="80"/>
  <c r="T3331" i="80"/>
  <c r="T3332" i="80"/>
  <c r="T3333" i="80"/>
  <c r="T3334" i="80"/>
  <c r="T3335" i="80"/>
  <c r="T3336" i="80"/>
  <c r="T3337" i="80"/>
  <c r="T3338" i="80"/>
  <c r="T3339" i="80"/>
  <c r="T3340" i="80"/>
  <c r="T3341" i="80"/>
  <c r="T3342" i="80"/>
  <c r="T3343" i="80"/>
  <c r="T3344" i="80"/>
  <c r="T3345" i="80"/>
  <c r="T3346" i="80"/>
  <c r="T3347" i="80"/>
  <c r="T3348" i="80"/>
  <c r="T3349" i="80"/>
  <c r="T3350" i="80"/>
  <c r="T3351" i="80"/>
  <c r="T3352" i="80"/>
  <c r="T3353" i="80"/>
  <c r="T3354" i="80"/>
  <c r="T3355" i="80"/>
  <c r="T3356" i="80"/>
  <c r="T3357" i="80"/>
  <c r="T3358" i="80"/>
  <c r="T3359" i="80"/>
  <c r="T3360" i="80"/>
  <c r="T3361" i="80"/>
  <c r="T3362" i="80"/>
  <c r="T3363" i="80"/>
  <c r="T3364" i="80"/>
  <c r="T3365" i="80"/>
  <c r="T3366" i="80"/>
  <c r="T3367" i="80"/>
  <c r="T3368" i="80"/>
  <c r="T3369" i="80"/>
  <c r="T3370" i="80"/>
  <c r="T3371" i="80"/>
  <c r="T3372" i="80"/>
  <c r="T3373" i="80"/>
  <c r="T3374" i="80"/>
  <c r="T3375" i="80"/>
  <c r="T3376" i="80"/>
  <c r="T3377" i="80"/>
  <c r="T3378" i="80"/>
  <c r="T3379" i="80"/>
  <c r="T3380" i="80"/>
  <c r="T3381" i="80"/>
  <c r="T3382" i="80"/>
  <c r="T3383" i="80"/>
  <c r="T3384" i="80"/>
  <c r="T3385" i="80"/>
  <c r="T3386" i="80"/>
  <c r="T3387" i="80"/>
  <c r="T3388" i="80"/>
  <c r="T3389" i="80"/>
  <c r="T3390" i="80"/>
  <c r="T3391" i="80"/>
  <c r="T3392" i="80"/>
  <c r="T3393" i="80"/>
  <c r="T3394" i="80"/>
  <c r="T3395" i="80"/>
  <c r="T3396" i="80"/>
  <c r="T3397" i="80"/>
  <c r="T3398" i="80"/>
  <c r="T3399" i="80"/>
  <c r="T3400" i="80"/>
  <c r="T3401" i="80"/>
  <c r="T3402" i="80"/>
  <c r="T3403" i="80"/>
  <c r="T3404" i="80"/>
  <c r="T3405" i="80"/>
  <c r="T3406" i="80"/>
  <c r="T3407" i="80"/>
  <c r="T3408" i="80"/>
  <c r="T3409" i="80"/>
  <c r="T3410" i="80"/>
  <c r="T3411" i="80"/>
  <c r="T3412" i="80"/>
  <c r="T3413" i="80"/>
  <c r="T3414" i="80"/>
  <c r="T3415" i="80"/>
  <c r="T3416" i="80"/>
  <c r="T3417" i="80"/>
  <c r="T3418" i="80"/>
  <c r="T3419" i="80"/>
  <c r="T3420" i="80"/>
  <c r="T3421" i="80"/>
  <c r="T5" i="80"/>
  <c r="M6" i="80"/>
  <c r="M7" i="80"/>
  <c r="M8" i="80"/>
  <c r="M9" i="80"/>
  <c r="M10" i="80"/>
  <c r="M11" i="80"/>
  <c r="M12" i="80"/>
  <c r="M13" i="80"/>
  <c r="M14" i="80"/>
  <c r="M15" i="80"/>
  <c r="M16" i="80"/>
  <c r="M17" i="80"/>
  <c r="M18" i="80"/>
  <c r="M19" i="80"/>
  <c r="M20" i="80"/>
  <c r="M21" i="80"/>
  <c r="M22" i="80"/>
  <c r="M23" i="80"/>
  <c r="M24" i="80"/>
  <c r="M25" i="80"/>
  <c r="M26" i="80"/>
  <c r="M27" i="80"/>
  <c r="M28" i="80"/>
  <c r="M29" i="80"/>
  <c r="M30" i="80"/>
  <c r="M31" i="80"/>
  <c r="M32" i="80"/>
  <c r="M33" i="80"/>
  <c r="M34" i="80"/>
  <c r="M35" i="80"/>
  <c r="M36" i="80"/>
  <c r="M37" i="80"/>
  <c r="M38" i="80"/>
  <c r="M39" i="80"/>
  <c r="M40" i="80"/>
  <c r="M41" i="80"/>
  <c r="M42" i="80"/>
  <c r="M43" i="80"/>
  <c r="M44" i="80"/>
  <c r="M45" i="80"/>
  <c r="M46" i="80"/>
  <c r="M47" i="80"/>
  <c r="M48" i="80"/>
  <c r="M49" i="80"/>
  <c r="M50" i="80"/>
  <c r="M51" i="80"/>
  <c r="M52" i="80"/>
  <c r="M53" i="80"/>
  <c r="M54" i="80"/>
  <c r="M55" i="80"/>
  <c r="M56" i="80"/>
  <c r="M57" i="80"/>
  <c r="M58" i="80"/>
  <c r="M59" i="80"/>
  <c r="M60" i="80"/>
  <c r="M61" i="80"/>
  <c r="M62" i="80"/>
  <c r="M63" i="80"/>
  <c r="M64" i="80"/>
  <c r="M65" i="80"/>
  <c r="M66" i="80"/>
  <c r="M67" i="80"/>
  <c r="M68" i="80"/>
  <c r="M69" i="80"/>
  <c r="M70" i="80"/>
  <c r="M71" i="80"/>
  <c r="M72" i="80"/>
  <c r="M73" i="80"/>
  <c r="M74" i="80"/>
  <c r="M75" i="80"/>
  <c r="M76" i="80"/>
  <c r="M77" i="80"/>
  <c r="M78" i="80"/>
  <c r="M79" i="80"/>
  <c r="M80" i="80"/>
  <c r="M81" i="80"/>
  <c r="M82" i="80"/>
  <c r="M83" i="80"/>
  <c r="M84" i="80"/>
  <c r="M85" i="80"/>
  <c r="M86" i="80"/>
  <c r="M87" i="80"/>
  <c r="M88" i="80"/>
  <c r="M89" i="80"/>
  <c r="M90" i="80"/>
  <c r="M91" i="80"/>
  <c r="M92" i="80"/>
  <c r="M93" i="80"/>
  <c r="M94" i="80"/>
  <c r="M95" i="80"/>
  <c r="M96" i="80"/>
  <c r="M97" i="80"/>
  <c r="M98" i="80"/>
  <c r="M99" i="80"/>
  <c r="M100" i="80"/>
  <c r="M101" i="80"/>
  <c r="M102" i="80"/>
  <c r="M103" i="80"/>
  <c r="M104" i="80"/>
  <c r="M105" i="80"/>
  <c r="M106" i="80"/>
  <c r="M107" i="80"/>
  <c r="M108" i="80"/>
  <c r="M109" i="80"/>
  <c r="M110" i="80"/>
  <c r="M111" i="80"/>
  <c r="M112" i="80"/>
  <c r="M113" i="80"/>
  <c r="M114" i="80"/>
  <c r="M115" i="80"/>
  <c r="M116" i="80"/>
  <c r="M117" i="80"/>
  <c r="M118" i="80"/>
  <c r="M119" i="80"/>
  <c r="M120" i="80"/>
  <c r="M121" i="80"/>
  <c r="M122" i="80"/>
  <c r="M123" i="80"/>
  <c r="M124" i="80"/>
  <c r="M125" i="80"/>
  <c r="M126" i="80"/>
  <c r="M127" i="80"/>
  <c r="M128" i="80"/>
  <c r="M129" i="80"/>
  <c r="M130" i="80"/>
  <c r="M131" i="80"/>
  <c r="M132" i="80"/>
  <c r="M133" i="80"/>
  <c r="M134" i="80"/>
  <c r="M135" i="80"/>
  <c r="M136" i="80"/>
  <c r="M137" i="80"/>
  <c r="M138" i="80"/>
  <c r="M139" i="80"/>
  <c r="M140" i="80"/>
  <c r="M141" i="80"/>
  <c r="M142" i="80"/>
  <c r="M143" i="80"/>
  <c r="M144" i="80"/>
  <c r="M145" i="80"/>
  <c r="M146" i="80"/>
  <c r="M147" i="80"/>
  <c r="M148" i="80"/>
  <c r="M149" i="80"/>
  <c r="M150" i="80"/>
  <c r="M151" i="80"/>
  <c r="M152" i="80"/>
  <c r="M153" i="80"/>
  <c r="M154" i="80"/>
  <c r="M155" i="80"/>
  <c r="M156" i="80"/>
  <c r="M157" i="80"/>
  <c r="M158" i="80"/>
  <c r="M159" i="80"/>
  <c r="M160" i="80"/>
  <c r="M161" i="80"/>
  <c r="M162" i="80"/>
  <c r="M163" i="80"/>
  <c r="M164" i="80"/>
  <c r="M165" i="80"/>
  <c r="M166" i="80"/>
  <c r="M167" i="80"/>
  <c r="M168" i="80"/>
  <c r="M169" i="80"/>
  <c r="M170" i="80"/>
  <c r="M171" i="80"/>
  <c r="M172" i="80"/>
  <c r="M173" i="80"/>
  <c r="M174" i="80"/>
  <c r="M175" i="80"/>
  <c r="M176" i="80"/>
  <c r="M177" i="80"/>
  <c r="M178" i="80"/>
  <c r="M179" i="80"/>
  <c r="M180" i="80"/>
  <c r="M181" i="80"/>
  <c r="M182" i="80"/>
  <c r="M183" i="80"/>
  <c r="M184" i="80"/>
  <c r="M185" i="80"/>
  <c r="M186" i="80"/>
  <c r="M187" i="80"/>
  <c r="M188" i="80"/>
  <c r="M189" i="80"/>
  <c r="M190" i="80"/>
  <c r="M191" i="80"/>
  <c r="M192" i="80"/>
  <c r="M193" i="80"/>
  <c r="M194" i="80"/>
  <c r="M195" i="80"/>
  <c r="M196" i="80"/>
  <c r="M197" i="80"/>
  <c r="M198" i="80"/>
  <c r="M199" i="80"/>
  <c r="M200" i="80"/>
  <c r="M201" i="80"/>
  <c r="M202" i="80"/>
  <c r="M203" i="80"/>
  <c r="M204" i="80"/>
  <c r="M205" i="80"/>
  <c r="M206" i="80"/>
  <c r="M207" i="80"/>
  <c r="M208" i="80"/>
  <c r="M209" i="80"/>
  <c r="M210" i="80"/>
  <c r="M211" i="80"/>
  <c r="M212" i="80"/>
  <c r="M213" i="80"/>
  <c r="M214" i="80"/>
  <c r="M215" i="80"/>
  <c r="M216" i="80"/>
  <c r="M217" i="80"/>
  <c r="M218" i="80"/>
  <c r="M219" i="80"/>
  <c r="M220" i="80"/>
  <c r="M221" i="80"/>
  <c r="M222" i="80"/>
  <c r="M223" i="80"/>
  <c r="M224" i="80"/>
  <c r="M225" i="80"/>
  <c r="M226" i="80"/>
  <c r="M227" i="80"/>
  <c r="M228" i="80"/>
  <c r="M229" i="80"/>
  <c r="M230" i="80"/>
  <c r="M231" i="80"/>
  <c r="M232" i="80"/>
  <c r="M233" i="80"/>
  <c r="M234" i="80"/>
  <c r="M235" i="80"/>
  <c r="M236" i="80"/>
  <c r="M237" i="80"/>
  <c r="M238" i="80"/>
  <c r="M239" i="80"/>
  <c r="M240" i="80"/>
  <c r="M241" i="80"/>
  <c r="M242" i="80"/>
  <c r="M243" i="80"/>
  <c r="M244" i="80"/>
  <c r="M245" i="80"/>
  <c r="M246" i="80"/>
  <c r="M247" i="80"/>
  <c r="M248" i="80"/>
  <c r="M249" i="80"/>
  <c r="M250" i="80"/>
  <c r="M251" i="80"/>
  <c r="M252" i="80"/>
  <c r="M253" i="80"/>
  <c r="M254" i="80"/>
  <c r="M255" i="80"/>
  <c r="M256" i="80"/>
  <c r="M257" i="80"/>
  <c r="M258" i="80"/>
  <c r="M259" i="80"/>
  <c r="M260" i="80"/>
  <c r="M261" i="80"/>
  <c r="M262" i="80"/>
  <c r="M263" i="80"/>
  <c r="M264" i="80"/>
  <c r="M265" i="80"/>
  <c r="M266" i="80"/>
  <c r="M267" i="80"/>
  <c r="M268" i="80"/>
  <c r="M269" i="80"/>
  <c r="M270" i="80"/>
  <c r="M271" i="80"/>
  <c r="M272" i="80"/>
  <c r="M273" i="80"/>
  <c r="M274" i="80"/>
  <c r="M275" i="80"/>
  <c r="M276" i="80"/>
  <c r="M277" i="80"/>
  <c r="M278" i="80"/>
  <c r="M279" i="80"/>
  <c r="M280" i="80"/>
  <c r="M281" i="80"/>
  <c r="M282" i="80"/>
  <c r="M283" i="80"/>
  <c r="M284" i="80"/>
  <c r="M285" i="80"/>
  <c r="M286" i="80"/>
  <c r="M287" i="80"/>
  <c r="M288" i="80"/>
  <c r="M289" i="80"/>
  <c r="M290" i="80"/>
  <c r="M291" i="80"/>
  <c r="M292" i="80"/>
  <c r="M293" i="80"/>
  <c r="M294" i="80"/>
  <c r="M295" i="80"/>
  <c r="M296" i="80"/>
  <c r="M297" i="80"/>
  <c r="M298" i="80"/>
  <c r="M299" i="80"/>
  <c r="M300" i="80"/>
  <c r="M301" i="80"/>
  <c r="M302" i="80"/>
  <c r="M303" i="80"/>
  <c r="M304" i="80"/>
  <c r="M305" i="80"/>
  <c r="M306" i="80"/>
  <c r="M307" i="80"/>
  <c r="M308" i="80"/>
  <c r="M309" i="80"/>
  <c r="M310" i="80"/>
  <c r="M311" i="80"/>
  <c r="M312" i="80"/>
  <c r="M313" i="80"/>
  <c r="M314" i="80"/>
  <c r="M315" i="80"/>
  <c r="M316" i="80"/>
  <c r="M317" i="80"/>
  <c r="M318" i="80"/>
  <c r="M319" i="80"/>
  <c r="M320" i="80"/>
  <c r="M321" i="80"/>
  <c r="M322" i="80"/>
  <c r="M323" i="80"/>
  <c r="M324" i="80"/>
  <c r="M325" i="80"/>
  <c r="M326" i="80"/>
  <c r="M327" i="80"/>
  <c r="M328" i="80"/>
  <c r="M329" i="80"/>
  <c r="M330" i="80"/>
  <c r="M331" i="80"/>
  <c r="M332" i="80"/>
  <c r="M333" i="80"/>
  <c r="M334" i="80"/>
  <c r="M335" i="80"/>
  <c r="M336" i="80"/>
  <c r="M337" i="80"/>
  <c r="M338" i="80"/>
  <c r="M339" i="80"/>
  <c r="M340" i="80"/>
  <c r="M341" i="80"/>
  <c r="M342" i="80"/>
  <c r="M343" i="80"/>
  <c r="M344" i="80"/>
  <c r="M345" i="80"/>
  <c r="M346" i="80"/>
  <c r="M347" i="80"/>
  <c r="M348" i="80"/>
  <c r="M349" i="80"/>
  <c r="M350" i="80"/>
  <c r="M351" i="80"/>
  <c r="M352" i="80"/>
  <c r="M353" i="80"/>
  <c r="M354" i="80"/>
  <c r="M355" i="80"/>
  <c r="M356" i="80"/>
  <c r="M357" i="80"/>
  <c r="M358" i="80"/>
  <c r="M359" i="80"/>
  <c r="M360" i="80"/>
  <c r="M361" i="80"/>
  <c r="M362" i="80"/>
  <c r="M363" i="80"/>
  <c r="M364" i="80"/>
  <c r="M365" i="80"/>
  <c r="M366" i="80"/>
  <c r="M367" i="80"/>
  <c r="M368" i="80"/>
  <c r="M369" i="80"/>
  <c r="M370" i="80"/>
  <c r="M371" i="80"/>
  <c r="M372" i="80"/>
  <c r="M373" i="80"/>
  <c r="M374" i="80"/>
  <c r="M375" i="80"/>
  <c r="M376" i="80"/>
  <c r="M377" i="80"/>
  <c r="M378" i="80"/>
  <c r="M379" i="80"/>
  <c r="M380" i="80"/>
  <c r="M381" i="80"/>
  <c r="M382" i="80"/>
  <c r="M383" i="80"/>
  <c r="M384" i="80"/>
  <c r="M385" i="80"/>
  <c r="M386" i="80"/>
  <c r="M387" i="80"/>
  <c r="M388" i="80"/>
  <c r="M389" i="80"/>
  <c r="M390" i="80"/>
  <c r="M391" i="80"/>
  <c r="M392" i="80"/>
  <c r="M393" i="80"/>
  <c r="M394" i="80"/>
  <c r="M395" i="80"/>
  <c r="M396" i="80"/>
  <c r="M397" i="80"/>
  <c r="M398" i="80"/>
  <c r="M399" i="80"/>
  <c r="M400" i="80"/>
  <c r="M401" i="80"/>
  <c r="M402" i="80"/>
  <c r="M403" i="80"/>
  <c r="M404" i="80"/>
  <c r="M405" i="80"/>
  <c r="M406" i="80"/>
  <c r="M407" i="80"/>
  <c r="M408" i="80"/>
  <c r="M409" i="80"/>
  <c r="M410" i="80"/>
  <c r="M411" i="80"/>
  <c r="M412" i="80"/>
  <c r="M413" i="80"/>
  <c r="M414" i="80"/>
  <c r="M415" i="80"/>
  <c r="M416" i="80"/>
  <c r="M417" i="80"/>
  <c r="M418" i="80"/>
  <c r="M419" i="80"/>
  <c r="M420" i="80"/>
  <c r="M421" i="80"/>
  <c r="M422" i="80"/>
  <c r="M423" i="80"/>
  <c r="M424" i="80"/>
  <c r="M425" i="80"/>
  <c r="M426" i="80"/>
  <c r="M427" i="80"/>
  <c r="M428" i="80"/>
  <c r="M429" i="80"/>
  <c r="M430" i="80"/>
  <c r="M431" i="80"/>
  <c r="M432" i="80"/>
  <c r="M433" i="80"/>
  <c r="M434" i="80"/>
  <c r="M435" i="80"/>
  <c r="M436" i="80"/>
  <c r="M437" i="80"/>
  <c r="M438" i="80"/>
  <c r="M439" i="80"/>
  <c r="M440" i="80"/>
  <c r="M441" i="80"/>
  <c r="M442" i="80"/>
  <c r="M443" i="80"/>
  <c r="M444" i="80"/>
  <c r="M445" i="80"/>
  <c r="M446" i="80"/>
  <c r="M447" i="80"/>
  <c r="M448" i="80"/>
  <c r="M449" i="80"/>
  <c r="M450" i="80"/>
  <c r="M451" i="80"/>
  <c r="M452" i="80"/>
  <c r="M453" i="80"/>
  <c r="M454" i="80"/>
  <c r="M455" i="80"/>
  <c r="M456" i="80"/>
  <c r="M457" i="80"/>
  <c r="M458" i="80"/>
  <c r="M459" i="80"/>
  <c r="M460" i="80"/>
  <c r="M461" i="80"/>
  <c r="M462" i="80"/>
  <c r="M463" i="80"/>
  <c r="M464" i="80"/>
  <c r="M465" i="80"/>
  <c r="M466" i="80"/>
  <c r="M467" i="80"/>
  <c r="M468" i="80"/>
  <c r="M469" i="80"/>
  <c r="M470" i="80"/>
  <c r="M471" i="80"/>
  <c r="M472" i="80"/>
  <c r="M473" i="80"/>
  <c r="M474" i="80"/>
  <c r="M475" i="80"/>
  <c r="M476" i="80"/>
  <c r="M477" i="80"/>
  <c r="M478" i="80"/>
  <c r="M479" i="80"/>
  <c r="M480" i="80"/>
  <c r="M481" i="80"/>
  <c r="M482" i="80"/>
  <c r="M483" i="80"/>
  <c r="M484" i="80"/>
  <c r="M485" i="80"/>
  <c r="M486" i="80"/>
  <c r="M487" i="80"/>
  <c r="M488" i="80"/>
  <c r="M489" i="80"/>
  <c r="M490" i="80"/>
  <c r="M491" i="80"/>
  <c r="M492" i="80"/>
  <c r="M493" i="80"/>
  <c r="M494" i="80"/>
  <c r="M495" i="80"/>
  <c r="M496" i="80"/>
  <c r="M497" i="80"/>
  <c r="M498" i="80"/>
  <c r="M499" i="80"/>
  <c r="M500" i="80"/>
  <c r="M501" i="80"/>
  <c r="M502" i="80"/>
  <c r="M503" i="80"/>
  <c r="M504" i="80"/>
  <c r="M505" i="80"/>
  <c r="M506" i="80"/>
  <c r="M507" i="80"/>
  <c r="M508" i="80"/>
  <c r="M509" i="80"/>
  <c r="M510" i="80"/>
  <c r="M511" i="80"/>
  <c r="M512" i="80"/>
  <c r="M513" i="80"/>
  <c r="M514" i="80"/>
  <c r="M515" i="80"/>
  <c r="M516" i="80"/>
  <c r="M517" i="80"/>
  <c r="M518" i="80"/>
  <c r="M519" i="80"/>
  <c r="M520" i="80"/>
  <c r="M521" i="80"/>
  <c r="M522" i="80"/>
  <c r="M523" i="80"/>
  <c r="M524" i="80"/>
  <c r="M525" i="80"/>
  <c r="M526" i="80"/>
  <c r="M527" i="80"/>
  <c r="M528" i="80"/>
  <c r="M529" i="80"/>
  <c r="M530" i="80"/>
  <c r="M531" i="80"/>
  <c r="M532" i="80"/>
  <c r="M533" i="80"/>
  <c r="M534" i="80"/>
  <c r="M535" i="80"/>
  <c r="M536" i="80"/>
  <c r="M537" i="80"/>
  <c r="M538" i="80"/>
  <c r="M539" i="80"/>
  <c r="M540" i="80"/>
  <c r="M541" i="80"/>
  <c r="M542" i="80"/>
  <c r="M543" i="80"/>
  <c r="M544" i="80"/>
  <c r="M545" i="80"/>
  <c r="M546" i="80"/>
  <c r="M547" i="80"/>
  <c r="M548" i="80"/>
  <c r="M549" i="80"/>
  <c r="M550" i="80"/>
  <c r="M551" i="80"/>
  <c r="M552" i="80"/>
  <c r="M553" i="80"/>
  <c r="M554" i="80"/>
  <c r="M555" i="80"/>
  <c r="M556" i="80"/>
  <c r="M557" i="80"/>
  <c r="M558" i="80"/>
  <c r="M559" i="80"/>
  <c r="M560" i="80"/>
  <c r="M561" i="80"/>
  <c r="M562" i="80"/>
  <c r="M563" i="80"/>
  <c r="M564" i="80"/>
  <c r="M565" i="80"/>
  <c r="M566" i="80"/>
  <c r="M567" i="80"/>
  <c r="M568" i="80"/>
  <c r="M569" i="80"/>
  <c r="M570" i="80"/>
  <c r="M571" i="80"/>
  <c r="M572" i="80"/>
  <c r="M573" i="80"/>
  <c r="M574" i="80"/>
  <c r="M575" i="80"/>
  <c r="M576" i="80"/>
  <c r="M577" i="80"/>
  <c r="M578" i="80"/>
  <c r="M579" i="80"/>
  <c r="M580" i="80"/>
  <c r="M581" i="80"/>
  <c r="M582" i="80"/>
  <c r="M583" i="80"/>
  <c r="M584" i="80"/>
  <c r="M585" i="80"/>
  <c r="M586" i="80"/>
  <c r="M587" i="80"/>
  <c r="M588" i="80"/>
  <c r="M589" i="80"/>
  <c r="M590" i="80"/>
  <c r="M591" i="80"/>
  <c r="M592" i="80"/>
  <c r="M593" i="80"/>
  <c r="M594" i="80"/>
  <c r="M595" i="80"/>
  <c r="M596" i="80"/>
  <c r="M597" i="80"/>
  <c r="M598" i="80"/>
  <c r="M599" i="80"/>
  <c r="M600" i="80"/>
  <c r="M601" i="80"/>
  <c r="M602" i="80"/>
  <c r="M603" i="80"/>
  <c r="M604" i="80"/>
  <c r="M605" i="80"/>
  <c r="M606" i="80"/>
  <c r="M607" i="80"/>
  <c r="M608" i="80"/>
  <c r="M609" i="80"/>
  <c r="M610" i="80"/>
  <c r="M611" i="80"/>
  <c r="M612" i="80"/>
  <c r="M613" i="80"/>
  <c r="M614" i="80"/>
  <c r="M615" i="80"/>
  <c r="M616" i="80"/>
  <c r="M617" i="80"/>
  <c r="M618" i="80"/>
  <c r="M619" i="80"/>
  <c r="M620" i="80"/>
  <c r="M621" i="80"/>
  <c r="M622" i="80"/>
  <c r="M623" i="80"/>
  <c r="M624" i="80"/>
  <c r="M625" i="80"/>
  <c r="M626" i="80"/>
  <c r="M627" i="80"/>
  <c r="M628" i="80"/>
  <c r="M629" i="80"/>
  <c r="M630" i="80"/>
  <c r="M631" i="80"/>
  <c r="M632" i="80"/>
  <c r="M633" i="80"/>
  <c r="M634" i="80"/>
  <c r="M635" i="80"/>
  <c r="M636" i="80"/>
  <c r="M637" i="80"/>
  <c r="M638" i="80"/>
  <c r="M639" i="80"/>
  <c r="M640" i="80"/>
  <c r="M641" i="80"/>
  <c r="M642" i="80"/>
  <c r="M643" i="80"/>
  <c r="M644" i="80"/>
  <c r="M645" i="80"/>
  <c r="M646" i="80"/>
  <c r="M647" i="80"/>
  <c r="M648" i="80"/>
  <c r="M649" i="80"/>
  <c r="M650" i="80"/>
  <c r="M651" i="80"/>
  <c r="M652" i="80"/>
  <c r="M653" i="80"/>
  <c r="M654" i="80"/>
  <c r="M655" i="80"/>
  <c r="M656" i="80"/>
  <c r="M657" i="80"/>
  <c r="M658" i="80"/>
  <c r="M659" i="80"/>
  <c r="M660" i="80"/>
  <c r="M661" i="80"/>
  <c r="M662" i="80"/>
  <c r="M663" i="80"/>
  <c r="M664" i="80"/>
  <c r="M665" i="80"/>
  <c r="M666" i="80"/>
  <c r="M667" i="80"/>
  <c r="M668" i="80"/>
  <c r="M669" i="80"/>
  <c r="M670" i="80"/>
  <c r="M671" i="80"/>
  <c r="M672" i="80"/>
  <c r="M673" i="80"/>
  <c r="M674" i="80"/>
  <c r="M675" i="80"/>
  <c r="M676" i="80"/>
  <c r="M677" i="80"/>
  <c r="M678" i="80"/>
  <c r="M679" i="80"/>
  <c r="M680" i="80"/>
  <c r="M681" i="80"/>
  <c r="M682" i="80"/>
  <c r="M683" i="80"/>
  <c r="M684" i="80"/>
  <c r="M685" i="80"/>
  <c r="M686" i="80"/>
  <c r="M687" i="80"/>
  <c r="M688" i="80"/>
  <c r="M689" i="80"/>
  <c r="M690" i="80"/>
  <c r="M691" i="80"/>
  <c r="M692" i="80"/>
  <c r="M693" i="80"/>
  <c r="M694" i="80"/>
  <c r="M695" i="80"/>
  <c r="M696" i="80"/>
  <c r="M697" i="80"/>
  <c r="M698" i="80"/>
  <c r="M699" i="80"/>
  <c r="M700" i="80"/>
  <c r="M701" i="80"/>
  <c r="M702" i="80"/>
  <c r="M703" i="80"/>
  <c r="M704" i="80"/>
  <c r="M705" i="80"/>
  <c r="M706" i="80"/>
  <c r="M707" i="80"/>
  <c r="M708" i="80"/>
  <c r="M709" i="80"/>
  <c r="M710" i="80"/>
  <c r="M711" i="80"/>
  <c r="M712" i="80"/>
  <c r="M713" i="80"/>
  <c r="M714" i="80"/>
  <c r="M715" i="80"/>
  <c r="M716" i="80"/>
  <c r="M717" i="80"/>
  <c r="M718" i="80"/>
  <c r="M719" i="80"/>
  <c r="M720" i="80"/>
  <c r="M721" i="80"/>
  <c r="M722" i="80"/>
  <c r="M723" i="80"/>
  <c r="M724" i="80"/>
  <c r="M725" i="80"/>
  <c r="M726" i="80"/>
  <c r="M727" i="80"/>
  <c r="M728" i="80"/>
  <c r="M729" i="80"/>
  <c r="M730" i="80"/>
  <c r="M731" i="80"/>
  <c r="M732" i="80"/>
  <c r="M733" i="80"/>
  <c r="M734" i="80"/>
  <c r="M735" i="80"/>
  <c r="M736" i="80"/>
  <c r="M737" i="80"/>
  <c r="M738" i="80"/>
  <c r="M739" i="80"/>
  <c r="M740" i="80"/>
  <c r="M741" i="80"/>
  <c r="M742" i="80"/>
  <c r="M743" i="80"/>
  <c r="M744" i="80"/>
  <c r="M745" i="80"/>
  <c r="M746" i="80"/>
  <c r="M747" i="80"/>
  <c r="M748" i="80"/>
  <c r="M749" i="80"/>
  <c r="M750" i="80"/>
  <c r="M751" i="80"/>
  <c r="M752" i="80"/>
  <c r="M753" i="80"/>
  <c r="M754" i="80"/>
  <c r="M755" i="80"/>
  <c r="M756" i="80"/>
  <c r="M757" i="80"/>
  <c r="M758" i="80"/>
  <c r="M759" i="80"/>
  <c r="M760" i="80"/>
  <c r="M761" i="80"/>
  <c r="M762" i="80"/>
  <c r="M763" i="80"/>
  <c r="M764" i="80"/>
  <c r="M765" i="80"/>
  <c r="M766" i="80"/>
  <c r="M767" i="80"/>
  <c r="M768" i="80"/>
  <c r="M769" i="80"/>
  <c r="M770" i="80"/>
  <c r="M771" i="80"/>
  <c r="M772" i="80"/>
  <c r="M773" i="80"/>
  <c r="M774" i="80"/>
  <c r="M775" i="80"/>
  <c r="M776" i="80"/>
  <c r="M777" i="80"/>
  <c r="M778" i="80"/>
  <c r="M779" i="80"/>
  <c r="M780" i="80"/>
  <c r="M781" i="80"/>
  <c r="M782" i="80"/>
  <c r="M783" i="80"/>
  <c r="M784" i="80"/>
  <c r="M785" i="80"/>
  <c r="M786" i="80"/>
  <c r="M787" i="80"/>
  <c r="M788" i="80"/>
  <c r="M789" i="80"/>
  <c r="M790" i="80"/>
  <c r="M791" i="80"/>
  <c r="M792" i="80"/>
  <c r="M793" i="80"/>
  <c r="M794" i="80"/>
  <c r="M795" i="80"/>
  <c r="M796" i="80"/>
  <c r="M797" i="80"/>
  <c r="M798" i="80"/>
  <c r="M799" i="80"/>
  <c r="M800" i="80"/>
  <c r="M801" i="80"/>
  <c r="M802" i="80"/>
  <c r="M803" i="80"/>
  <c r="M804" i="80"/>
  <c r="M805" i="80"/>
  <c r="M806" i="80"/>
  <c r="M807" i="80"/>
  <c r="M808" i="80"/>
  <c r="M809" i="80"/>
  <c r="M810" i="80"/>
  <c r="M811" i="80"/>
  <c r="M812" i="80"/>
  <c r="M813" i="80"/>
  <c r="M814" i="80"/>
  <c r="M815" i="80"/>
  <c r="M816" i="80"/>
  <c r="M817" i="80"/>
  <c r="M818" i="80"/>
  <c r="M819" i="80"/>
  <c r="M820" i="80"/>
  <c r="M821" i="80"/>
  <c r="M822" i="80"/>
  <c r="M823" i="80"/>
  <c r="M824" i="80"/>
  <c r="M825" i="80"/>
  <c r="M826" i="80"/>
  <c r="M827" i="80"/>
  <c r="M828" i="80"/>
  <c r="M829" i="80"/>
  <c r="M830" i="80"/>
  <c r="M831" i="80"/>
  <c r="M832" i="80"/>
  <c r="M833" i="80"/>
  <c r="M834" i="80"/>
  <c r="M835" i="80"/>
  <c r="M836" i="80"/>
  <c r="M837" i="80"/>
  <c r="M838" i="80"/>
  <c r="M839" i="80"/>
  <c r="M840" i="80"/>
  <c r="M841" i="80"/>
  <c r="M842" i="80"/>
  <c r="M843" i="80"/>
  <c r="M844" i="80"/>
  <c r="M845" i="80"/>
  <c r="M846" i="80"/>
  <c r="M847" i="80"/>
  <c r="M848" i="80"/>
  <c r="M849" i="80"/>
  <c r="M850" i="80"/>
  <c r="M851" i="80"/>
  <c r="M852" i="80"/>
  <c r="M853" i="80"/>
  <c r="M854" i="80"/>
  <c r="M855" i="80"/>
  <c r="M856" i="80"/>
  <c r="M857" i="80"/>
  <c r="M858" i="80"/>
  <c r="M859" i="80"/>
  <c r="M860" i="80"/>
  <c r="M861" i="80"/>
  <c r="M862" i="80"/>
  <c r="M863" i="80"/>
  <c r="M864" i="80"/>
  <c r="M865" i="80"/>
  <c r="M866" i="80"/>
  <c r="M867" i="80"/>
  <c r="M868" i="80"/>
  <c r="M869" i="80"/>
  <c r="M870" i="80"/>
  <c r="M871" i="80"/>
  <c r="M872" i="80"/>
  <c r="M873" i="80"/>
  <c r="M874" i="80"/>
  <c r="M875" i="80"/>
  <c r="M876" i="80"/>
  <c r="M877" i="80"/>
  <c r="M878" i="80"/>
  <c r="M879" i="80"/>
  <c r="M880" i="80"/>
  <c r="M881" i="80"/>
  <c r="M882" i="80"/>
  <c r="M883" i="80"/>
  <c r="M884" i="80"/>
  <c r="M885" i="80"/>
  <c r="M886" i="80"/>
  <c r="M887" i="80"/>
  <c r="M888" i="80"/>
  <c r="M889" i="80"/>
  <c r="M890" i="80"/>
  <c r="M891" i="80"/>
  <c r="M892" i="80"/>
  <c r="M893" i="80"/>
  <c r="M894" i="80"/>
  <c r="M895" i="80"/>
  <c r="M896" i="80"/>
  <c r="M897" i="80"/>
  <c r="M898" i="80"/>
  <c r="M899" i="80"/>
  <c r="M900" i="80"/>
  <c r="M901" i="80"/>
  <c r="M902" i="80"/>
  <c r="M903" i="80"/>
  <c r="M904" i="80"/>
  <c r="M905" i="80"/>
  <c r="M906" i="80"/>
  <c r="M907" i="80"/>
  <c r="M908" i="80"/>
  <c r="M909" i="80"/>
  <c r="M910" i="80"/>
  <c r="M911" i="80"/>
  <c r="M912" i="80"/>
  <c r="M913" i="80"/>
  <c r="M914" i="80"/>
  <c r="M915" i="80"/>
  <c r="M916" i="80"/>
  <c r="M917" i="80"/>
  <c r="M918" i="80"/>
  <c r="M919" i="80"/>
  <c r="M920" i="80"/>
  <c r="M921" i="80"/>
  <c r="M922" i="80"/>
  <c r="M923" i="80"/>
  <c r="M924" i="80"/>
  <c r="M925" i="80"/>
  <c r="M926" i="80"/>
  <c r="M927" i="80"/>
  <c r="M928" i="80"/>
  <c r="M929" i="80"/>
  <c r="M930" i="80"/>
  <c r="M931" i="80"/>
  <c r="M932" i="80"/>
  <c r="M933" i="80"/>
  <c r="M934" i="80"/>
  <c r="M935" i="80"/>
  <c r="M936" i="80"/>
  <c r="M937" i="80"/>
  <c r="M938" i="80"/>
  <c r="M939" i="80"/>
  <c r="M940" i="80"/>
  <c r="M941" i="80"/>
  <c r="M942" i="80"/>
  <c r="M943" i="80"/>
  <c r="M944" i="80"/>
  <c r="M945" i="80"/>
  <c r="M946" i="80"/>
  <c r="M947" i="80"/>
  <c r="M948" i="80"/>
  <c r="M949" i="80"/>
  <c r="M950" i="80"/>
  <c r="M951" i="80"/>
  <c r="M952" i="80"/>
  <c r="M953" i="80"/>
  <c r="M954" i="80"/>
  <c r="M955" i="80"/>
  <c r="M956" i="80"/>
  <c r="M957" i="80"/>
  <c r="M958" i="80"/>
  <c r="M959" i="80"/>
  <c r="M960" i="80"/>
  <c r="M961" i="80"/>
  <c r="M962" i="80"/>
  <c r="M963" i="80"/>
  <c r="M964" i="80"/>
  <c r="M965" i="80"/>
  <c r="M966" i="80"/>
  <c r="M967" i="80"/>
  <c r="M968" i="80"/>
  <c r="M969" i="80"/>
  <c r="M970" i="80"/>
  <c r="M971" i="80"/>
  <c r="M972" i="80"/>
  <c r="M973" i="80"/>
  <c r="M974" i="80"/>
  <c r="M975" i="80"/>
  <c r="M976" i="80"/>
  <c r="M977" i="80"/>
  <c r="M978" i="80"/>
  <c r="M979" i="80"/>
  <c r="M980" i="80"/>
  <c r="M981" i="80"/>
  <c r="M982" i="80"/>
  <c r="M983" i="80"/>
  <c r="M984" i="80"/>
  <c r="M985" i="80"/>
  <c r="M986" i="80"/>
  <c r="M987" i="80"/>
  <c r="M988" i="80"/>
  <c r="M989" i="80"/>
  <c r="M990" i="80"/>
  <c r="M991" i="80"/>
  <c r="M992" i="80"/>
  <c r="M993" i="80"/>
  <c r="M994" i="80"/>
  <c r="M995" i="80"/>
  <c r="M996" i="80"/>
  <c r="M997" i="80"/>
  <c r="M998" i="80"/>
  <c r="M999" i="80"/>
  <c r="M1000" i="80"/>
  <c r="M1001" i="80"/>
  <c r="M1002" i="80"/>
  <c r="M1003" i="80"/>
  <c r="M1004" i="80"/>
  <c r="M1005" i="80"/>
  <c r="M1006" i="80"/>
  <c r="M1007" i="80"/>
  <c r="M1008" i="80"/>
  <c r="M1009" i="80"/>
  <c r="M1010" i="80"/>
  <c r="M1011" i="80"/>
  <c r="M1012" i="80"/>
  <c r="M1013" i="80"/>
  <c r="M1014" i="80"/>
  <c r="M1015" i="80"/>
  <c r="M1016" i="80"/>
  <c r="M1017" i="80"/>
  <c r="M1018" i="80"/>
  <c r="M1019" i="80"/>
  <c r="M1020" i="80"/>
  <c r="M1021" i="80"/>
  <c r="M1022" i="80"/>
  <c r="M1023" i="80"/>
  <c r="M1024" i="80"/>
  <c r="M1025" i="80"/>
  <c r="M1026" i="80"/>
  <c r="M1027" i="80"/>
  <c r="M1028" i="80"/>
  <c r="M1029" i="80"/>
  <c r="M1030" i="80"/>
  <c r="M1031" i="80"/>
  <c r="M1032" i="80"/>
  <c r="M1033" i="80"/>
  <c r="M1034" i="80"/>
  <c r="M1035" i="80"/>
  <c r="M1036" i="80"/>
  <c r="M1037" i="80"/>
  <c r="M1038" i="80"/>
  <c r="M1039" i="80"/>
  <c r="M1040" i="80"/>
  <c r="M1041" i="80"/>
  <c r="M1042" i="80"/>
  <c r="M1043" i="80"/>
  <c r="M1044" i="80"/>
  <c r="M1045" i="80"/>
  <c r="M1046" i="80"/>
  <c r="M1047" i="80"/>
  <c r="M1048" i="80"/>
  <c r="M1049" i="80"/>
  <c r="M1050" i="80"/>
  <c r="M1051" i="80"/>
  <c r="M1052" i="80"/>
  <c r="M1053" i="80"/>
  <c r="M1054" i="80"/>
  <c r="M1055" i="80"/>
  <c r="M1056" i="80"/>
  <c r="M1057" i="80"/>
  <c r="M1058" i="80"/>
  <c r="M1059" i="80"/>
  <c r="M1060" i="80"/>
  <c r="M1061" i="80"/>
  <c r="M1062" i="80"/>
  <c r="M1063" i="80"/>
  <c r="M1064" i="80"/>
  <c r="M1065" i="80"/>
  <c r="M1066" i="80"/>
  <c r="M1067" i="80"/>
  <c r="M1068" i="80"/>
  <c r="M1069" i="80"/>
  <c r="M1070" i="80"/>
  <c r="M1071" i="80"/>
  <c r="M1072" i="80"/>
  <c r="M1073" i="80"/>
  <c r="M1074" i="80"/>
  <c r="M1075" i="80"/>
  <c r="M1076" i="80"/>
  <c r="M1077" i="80"/>
  <c r="M1078" i="80"/>
  <c r="M1079" i="80"/>
  <c r="M1080" i="80"/>
  <c r="M1081" i="80"/>
  <c r="M1082" i="80"/>
  <c r="M1083" i="80"/>
  <c r="M1084" i="80"/>
  <c r="M1085" i="80"/>
  <c r="M1086" i="80"/>
  <c r="M1087" i="80"/>
  <c r="M1088" i="80"/>
  <c r="M1089" i="80"/>
  <c r="M1090" i="80"/>
  <c r="M1091" i="80"/>
  <c r="M1092" i="80"/>
  <c r="M1093" i="80"/>
  <c r="M1094" i="80"/>
  <c r="M1095" i="80"/>
  <c r="M1096" i="80"/>
  <c r="M1097" i="80"/>
  <c r="M1098" i="80"/>
  <c r="M1099" i="80"/>
  <c r="M1100" i="80"/>
  <c r="M1101" i="80"/>
  <c r="M1102" i="80"/>
  <c r="M1103" i="80"/>
  <c r="M1104" i="80"/>
  <c r="M1105" i="80"/>
  <c r="M1106" i="80"/>
  <c r="M1107" i="80"/>
  <c r="M1108" i="80"/>
  <c r="M1109" i="80"/>
  <c r="M1110" i="80"/>
  <c r="M1111" i="80"/>
  <c r="M1112" i="80"/>
  <c r="M1113" i="80"/>
  <c r="M1114" i="80"/>
  <c r="M1115" i="80"/>
  <c r="M1116" i="80"/>
  <c r="M1117" i="80"/>
  <c r="M1118" i="80"/>
  <c r="M1119" i="80"/>
  <c r="M1120" i="80"/>
  <c r="M1121" i="80"/>
  <c r="M1122" i="80"/>
  <c r="M1123" i="80"/>
  <c r="M1124" i="80"/>
  <c r="M1125" i="80"/>
  <c r="M1126" i="80"/>
  <c r="M1127" i="80"/>
  <c r="M1128" i="80"/>
  <c r="M1129" i="80"/>
  <c r="M1130" i="80"/>
  <c r="M1131" i="80"/>
  <c r="M1132" i="80"/>
  <c r="M1133" i="80"/>
  <c r="M1134" i="80"/>
  <c r="M1135" i="80"/>
  <c r="M1136" i="80"/>
  <c r="M1137" i="80"/>
  <c r="M1138" i="80"/>
  <c r="M1139" i="80"/>
  <c r="M1140" i="80"/>
  <c r="M1141" i="80"/>
  <c r="M1142" i="80"/>
  <c r="M1143" i="80"/>
  <c r="M1144" i="80"/>
  <c r="M1145" i="80"/>
  <c r="M1146" i="80"/>
  <c r="M1147" i="80"/>
  <c r="M1148" i="80"/>
  <c r="M1149" i="80"/>
  <c r="M1150" i="80"/>
  <c r="M1151" i="80"/>
  <c r="M1152" i="80"/>
  <c r="M1153" i="80"/>
  <c r="M1154" i="80"/>
  <c r="M1155" i="80"/>
  <c r="M1156" i="80"/>
  <c r="M1157" i="80"/>
  <c r="M1158" i="80"/>
  <c r="M1159" i="80"/>
  <c r="M1160" i="80"/>
  <c r="M1161" i="80"/>
  <c r="M1162" i="80"/>
  <c r="M1163" i="80"/>
  <c r="M1164" i="80"/>
  <c r="M1165" i="80"/>
  <c r="M1166" i="80"/>
  <c r="M1167" i="80"/>
  <c r="M1168" i="80"/>
  <c r="M1169" i="80"/>
  <c r="M1170" i="80"/>
  <c r="M1171" i="80"/>
  <c r="M1172" i="80"/>
  <c r="M1173" i="80"/>
  <c r="M1174" i="80"/>
  <c r="M1175" i="80"/>
  <c r="M1176" i="80"/>
  <c r="M1177" i="80"/>
  <c r="M1178" i="80"/>
  <c r="M1179" i="80"/>
  <c r="M1180" i="80"/>
  <c r="M1181" i="80"/>
  <c r="M1182" i="80"/>
  <c r="M1183" i="80"/>
  <c r="M1184" i="80"/>
  <c r="M1185" i="80"/>
  <c r="M1186" i="80"/>
  <c r="M1187" i="80"/>
  <c r="M1188" i="80"/>
  <c r="M1189" i="80"/>
  <c r="M1190" i="80"/>
  <c r="M1191" i="80"/>
  <c r="M1192" i="80"/>
  <c r="M1193" i="80"/>
  <c r="M1194" i="80"/>
  <c r="M1195" i="80"/>
  <c r="M1196" i="80"/>
  <c r="M1197" i="80"/>
  <c r="M1198" i="80"/>
  <c r="M1199" i="80"/>
  <c r="M1200" i="80"/>
  <c r="M1201" i="80"/>
  <c r="M1202" i="80"/>
  <c r="M1203" i="80"/>
  <c r="M1204" i="80"/>
  <c r="M1205" i="80"/>
  <c r="M1206" i="80"/>
  <c r="M1207" i="80"/>
  <c r="M1208" i="80"/>
  <c r="M1209" i="80"/>
  <c r="M1210" i="80"/>
  <c r="M1211" i="80"/>
  <c r="M1212" i="80"/>
  <c r="M1213" i="80"/>
  <c r="M1214" i="80"/>
  <c r="M1215" i="80"/>
  <c r="M1216" i="80"/>
  <c r="M1217" i="80"/>
  <c r="M1218" i="80"/>
  <c r="M1219" i="80"/>
  <c r="M1220" i="80"/>
  <c r="M1221" i="80"/>
  <c r="M1222" i="80"/>
  <c r="M1223" i="80"/>
  <c r="M1224" i="80"/>
  <c r="M1225" i="80"/>
  <c r="M1226" i="80"/>
  <c r="M1227" i="80"/>
  <c r="M1228" i="80"/>
  <c r="M1229" i="80"/>
  <c r="M1230" i="80"/>
  <c r="M1231" i="80"/>
  <c r="M1232" i="80"/>
  <c r="M1233" i="80"/>
  <c r="M1234" i="80"/>
  <c r="M1235" i="80"/>
  <c r="M1236" i="80"/>
  <c r="M1237" i="80"/>
  <c r="M1238" i="80"/>
  <c r="M1239" i="80"/>
  <c r="M1240" i="80"/>
  <c r="M1241" i="80"/>
  <c r="M1242" i="80"/>
  <c r="M1243" i="80"/>
  <c r="M1244" i="80"/>
  <c r="M1245" i="80"/>
  <c r="M1246" i="80"/>
  <c r="M1247" i="80"/>
  <c r="M1248" i="80"/>
  <c r="M1249" i="80"/>
  <c r="M1250" i="80"/>
  <c r="M1251" i="80"/>
  <c r="M1252" i="80"/>
  <c r="M1253" i="80"/>
  <c r="M1254" i="80"/>
  <c r="M1255" i="80"/>
  <c r="M1256" i="80"/>
  <c r="M1257" i="80"/>
  <c r="M1258" i="80"/>
  <c r="M1259" i="80"/>
  <c r="M1260" i="80"/>
  <c r="M1261" i="80"/>
  <c r="M1262" i="80"/>
  <c r="M1263" i="80"/>
  <c r="M1264" i="80"/>
  <c r="M1265" i="80"/>
  <c r="M1266" i="80"/>
  <c r="M1267" i="80"/>
  <c r="M1268" i="80"/>
  <c r="M1269" i="80"/>
  <c r="M1270" i="80"/>
  <c r="M1271" i="80"/>
  <c r="M1272" i="80"/>
  <c r="M1273" i="80"/>
  <c r="M1274" i="80"/>
  <c r="M1275" i="80"/>
  <c r="M1276" i="80"/>
  <c r="M1277" i="80"/>
  <c r="M1278" i="80"/>
  <c r="M1279" i="80"/>
  <c r="M1280" i="80"/>
  <c r="M1281" i="80"/>
  <c r="M1282" i="80"/>
  <c r="M1283" i="80"/>
  <c r="M1284" i="80"/>
  <c r="M1285" i="80"/>
  <c r="M1286" i="80"/>
  <c r="M1287" i="80"/>
  <c r="M1288" i="80"/>
  <c r="M1289" i="80"/>
  <c r="M1290" i="80"/>
  <c r="M1291" i="80"/>
  <c r="M1292" i="80"/>
  <c r="M1293" i="80"/>
  <c r="M1294" i="80"/>
  <c r="M1295" i="80"/>
  <c r="M1296" i="80"/>
  <c r="M1297" i="80"/>
  <c r="M1298" i="80"/>
  <c r="M1299" i="80"/>
  <c r="M1300" i="80"/>
  <c r="M1301" i="80"/>
  <c r="M1302" i="80"/>
  <c r="M1303" i="80"/>
  <c r="M1304" i="80"/>
  <c r="M1305" i="80"/>
  <c r="M1306" i="80"/>
  <c r="M1307" i="80"/>
  <c r="M1308" i="80"/>
  <c r="M1309" i="80"/>
  <c r="M1310" i="80"/>
  <c r="M1311" i="80"/>
  <c r="M1312" i="80"/>
  <c r="M1313" i="80"/>
  <c r="M1314" i="80"/>
  <c r="M1315" i="80"/>
  <c r="M1316" i="80"/>
  <c r="M1317" i="80"/>
  <c r="M1318" i="80"/>
  <c r="M1319" i="80"/>
  <c r="M1320" i="80"/>
  <c r="M1321" i="80"/>
  <c r="M1322" i="80"/>
  <c r="M1323" i="80"/>
  <c r="M1324" i="80"/>
  <c r="M1325" i="80"/>
  <c r="M1326" i="80"/>
  <c r="M1327" i="80"/>
  <c r="M1328" i="80"/>
  <c r="M1329" i="80"/>
  <c r="M1330" i="80"/>
  <c r="M1331" i="80"/>
  <c r="M1332" i="80"/>
  <c r="M1333" i="80"/>
  <c r="M1334" i="80"/>
  <c r="M1335" i="80"/>
  <c r="M1336" i="80"/>
  <c r="M1337" i="80"/>
  <c r="M1338" i="80"/>
  <c r="M1339" i="80"/>
  <c r="M1340" i="80"/>
  <c r="M1341" i="80"/>
  <c r="M1342" i="80"/>
  <c r="M1343" i="80"/>
  <c r="M1344" i="80"/>
  <c r="M1345" i="80"/>
  <c r="M1346" i="80"/>
  <c r="M1347" i="80"/>
  <c r="M1348" i="80"/>
  <c r="M1349" i="80"/>
  <c r="M1350" i="80"/>
  <c r="M1351" i="80"/>
  <c r="M1352" i="80"/>
  <c r="M1353" i="80"/>
  <c r="M1354" i="80"/>
  <c r="M1355" i="80"/>
  <c r="M1356" i="80"/>
  <c r="M1357" i="80"/>
  <c r="M1358" i="80"/>
  <c r="M1359" i="80"/>
  <c r="M1360" i="80"/>
  <c r="M1361" i="80"/>
  <c r="M1362" i="80"/>
  <c r="M1363" i="80"/>
  <c r="M1364" i="80"/>
  <c r="M1365" i="80"/>
  <c r="M1366" i="80"/>
  <c r="M1367" i="80"/>
  <c r="M1368" i="80"/>
  <c r="M1369" i="80"/>
  <c r="M1370" i="80"/>
  <c r="M1371" i="80"/>
  <c r="M1372" i="80"/>
  <c r="M1373" i="80"/>
  <c r="M1374" i="80"/>
  <c r="M1375" i="80"/>
  <c r="M1376" i="80"/>
  <c r="M1377" i="80"/>
  <c r="M1378" i="80"/>
  <c r="M1379" i="80"/>
  <c r="M1380" i="80"/>
  <c r="M1381" i="80"/>
  <c r="M1382" i="80"/>
  <c r="M1383" i="80"/>
  <c r="M1384" i="80"/>
  <c r="M1385" i="80"/>
  <c r="M1386" i="80"/>
  <c r="M1387" i="80"/>
  <c r="M1388" i="80"/>
  <c r="M1389" i="80"/>
  <c r="M1390" i="80"/>
  <c r="M1391" i="80"/>
  <c r="M1392" i="80"/>
  <c r="M1393" i="80"/>
  <c r="M1394" i="80"/>
  <c r="M1395" i="80"/>
  <c r="M1396" i="80"/>
  <c r="M1397" i="80"/>
  <c r="M1398" i="80"/>
  <c r="M1399" i="80"/>
  <c r="M1400" i="80"/>
  <c r="M1401" i="80"/>
  <c r="M1402" i="80"/>
  <c r="M1403" i="80"/>
  <c r="M1404" i="80"/>
  <c r="M1405" i="80"/>
  <c r="M1406" i="80"/>
  <c r="M1407" i="80"/>
  <c r="M1408" i="80"/>
  <c r="M1409" i="80"/>
  <c r="M1410" i="80"/>
  <c r="M1411" i="80"/>
  <c r="M1412" i="80"/>
  <c r="M1413" i="80"/>
  <c r="M1414" i="80"/>
  <c r="M1415" i="80"/>
  <c r="M1416" i="80"/>
  <c r="M1417" i="80"/>
  <c r="M1418" i="80"/>
  <c r="M1419" i="80"/>
  <c r="M1420" i="80"/>
  <c r="M1421" i="80"/>
  <c r="M1422" i="80"/>
  <c r="M1423" i="80"/>
  <c r="M1424" i="80"/>
  <c r="M1425" i="80"/>
  <c r="M1426" i="80"/>
  <c r="M1427" i="80"/>
  <c r="M1428" i="80"/>
  <c r="M1429" i="80"/>
  <c r="M1430" i="80"/>
  <c r="M1431" i="80"/>
  <c r="M1432" i="80"/>
  <c r="M1433" i="80"/>
  <c r="M1434" i="80"/>
  <c r="M1435" i="80"/>
  <c r="M1436" i="80"/>
  <c r="M1437" i="80"/>
  <c r="M1438" i="80"/>
  <c r="M1439" i="80"/>
  <c r="M1440" i="80"/>
  <c r="M1441" i="80"/>
  <c r="M1442" i="80"/>
  <c r="M1443" i="80"/>
  <c r="M1444" i="80"/>
  <c r="M1445" i="80"/>
  <c r="M1446" i="80"/>
  <c r="M1447" i="80"/>
  <c r="M1448" i="80"/>
  <c r="M1449" i="80"/>
  <c r="M1450" i="80"/>
  <c r="M1451" i="80"/>
  <c r="M1452" i="80"/>
  <c r="M1453" i="80"/>
  <c r="M1454" i="80"/>
  <c r="M1455" i="80"/>
  <c r="M1456" i="80"/>
  <c r="M1457" i="80"/>
  <c r="M1458" i="80"/>
  <c r="M1459" i="80"/>
  <c r="M1460" i="80"/>
  <c r="M1461" i="80"/>
  <c r="M1462" i="80"/>
  <c r="M1463" i="80"/>
  <c r="M1464" i="80"/>
  <c r="M1465" i="80"/>
  <c r="M1466" i="80"/>
  <c r="M1467" i="80"/>
  <c r="M1468" i="80"/>
  <c r="M1469" i="80"/>
  <c r="M1470" i="80"/>
  <c r="M1471" i="80"/>
  <c r="M1472" i="80"/>
  <c r="M1473" i="80"/>
  <c r="M1474" i="80"/>
  <c r="M1475" i="80"/>
  <c r="M1476" i="80"/>
  <c r="M1477" i="80"/>
  <c r="M1478" i="80"/>
  <c r="M1479" i="80"/>
  <c r="M1480" i="80"/>
  <c r="M1481" i="80"/>
  <c r="M1482" i="80"/>
  <c r="M1483" i="80"/>
  <c r="M1484" i="80"/>
  <c r="M1485" i="80"/>
  <c r="M1486" i="80"/>
  <c r="M1487" i="80"/>
  <c r="M1488" i="80"/>
  <c r="M1489" i="80"/>
  <c r="M1490" i="80"/>
  <c r="M1491" i="80"/>
  <c r="M1492" i="80"/>
  <c r="M1493" i="80"/>
  <c r="M1494" i="80"/>
  <c r="M1495" i="80"/>
  <c r="M1496" i="80"/>
  <c r="M1497" i="80"/>
  <c r="M1498" i="80"/>
  <c r="M1499" i="80"/>
  <c r="M1500" i="80"/>
  <c r="M1501" i="80"/>
  <c r="M1502" i="80"/>
  <c r="M1503" i="80"/>
  <c r="M1504" i="80"/>
  <c r="M1505" i="80"/>
  <c r="M1506" i="80"/>
  <c r="M1507" i="80"/>
  <c r="M1508" i="80"/>
  <c r="M1509" i="80"/>
  <c r="M1510" i="80"/>
  <c r="M1511" i="80"/>
  <c r="M1512" i="80"/>
  <c r="M1513" i="80"/>
  <c r="M1514" i="80"/>
  <c r="M1515" i="80"/>
  <c r="M1516" i="80"/>
  <c r="M1517" i="80"/>
  <c r="M1518" i="80"/>
  <c r="M1519" i="80"/>
  <c r="M1520" i="80"/>
  <c r="M1521" i="80"/>
  <c r="M1522" i="80"/>
  <c r="M1523" i="80"/>
  <c r="M1524" i="80"/>
  <c r="M1525" i="80"/>
  <c r="M1526" i="80"/>
  <c r="M1527" i="80"/>
  <c r="M1528" i="80"/>
  <c r="M1529" i="80"/>
  <c r="M1530" i="80"/>
  <c r="M1531" i="80"/>
  <c r="M1532" i="80"/>
  <c r="M1533" i="80"/>
  <c r="M1534" i="80"/>
  <c r="M1535" i="80"/>
  <c r="M1536" i="80"/>
  <c r="M1537" i="80"/>
  <c r="M1538" i="80"/>
  <c r="M1539" i="80"/>
  <c r="M1540" i="80"/>
  <c r="M1541" i="80"/>
  <c r="M1542" i="80"/>
  <c r="M1543" i="80"/>
  <c r="M1544" i="80"/>
  <c r="M1545" i="80"/>
  <c r="M1546" i="80"/>
  <c r="M1547" i="80"/>
  <c r="M1548" i="80"/>
  <c r="M1549" i="80"/>
  <c r="M1550" i="80"/>
  <c r="M1551" i="80"/>
  <c r="M1552" i="80"/>
  <c r="M1553" i="80"/>
  <c r="M1554" i="80"/>
  <c r="M1555" i="80"/>
  <c r="M1556" i="80"/>
  <c r="M1557" i="80"/>
  <c r="M1558" i="80"/>
  <c r="M1559" i="80"/>
  <c r="M1560" i="80"/>
  <c r="M1561" i="80"/>
  <c r="M1562" i="80"/>
  <c r="M1563" i="80"/>
  <c r="M1564" i="80"/>
  <c r="M1565" i="80"/>
  <c r="M1566" i="80"/>
  <c r="M1567" i="80"/>
  <c r="M1568" i="80"/>
  <c r="M1569" i="80"/>
  <c r="M1570" i="80"/>
  <c r="M1571" i="80"/>
  <c r="M1572" i="80"/>
  <c r="M1573" i="80"/>
  <c r="M1574" i="80"/>
  <c r="M1575" i="80"/>
  <c r="M1576" i="80"/>
  <c r="M1577" i="80"/>
  <c r="M1578" i="80"/>
  <c r="M1579" i="80"/>
  <c r="M1580" i="80"/>
  <c r="M1581" i="80"/>
  <c r="M1582" i="80"/>
  <c r="M1583" i="80"/>
  <c r="M1584" i="80"/>
  <c r="M1585" i="80"/>
  <c r="M1586" i="80"/>
  <c r="M1587" i="80"/>
  <c r="M1588" i="80"/>
  <c r="M1589" i="80"/>
  <c r="M1590" i="80"/>
  <c r="M1591" i="80"/>
  <c r="M1592" i="80"/>
  <c r="M1593" i="80"/>
  <c r="M1594" i="80"/>
  <c r="M1595" i="80"/>
  <c r="M1596" i="80"/>
  <c r="M1597" i="80"/>
  <c r="M1598" i="80"/>
  <c r="M1599" i="80"/>
  <c r="M1600" i="80"/>
  <c r="M1601" i="80"/>
  <c r="M1602" i="80"/>
  <c r="M1603" i="80"/>
  <c r="M1604" i="80"/>
  <c r="M1605" i="80"/>
  <c r="M1606" i="80"/>
  <c r="M1607" i="80"/>
  <c r="M1608" i="80"/>
  <c r="M1609" i="80"/>
  <c r="M1610" i="80"/>
  <c r="M1611" i="80"/>
  <c r="M1612" i="80"/>
  <c r="M1613" i="80"/>
  <c r="M1614" i="80"/>
  <c r="M1615" i="80"/>
  <c r="M1616" i="80"/>
  <c r="M1617" i="80"/>
  <c r="M1618" i="80"/>
  <c r="M1619" i="80"/>
  <c r="M1620" i="80"/>
  <c r="M1621" i="80"/>
  <c r="M1622" i="80"/>
  <c r="M1623" i="80"/>
  <c r="M1624" i="80"/>
  <c r="M1625" i="80"/>
  <c r="M1626" i="80"/>
  <c r="M1627" i="80"/>
  <c r="M1628" i="80"/>
  <c r="M1629" i="80"/>
  <c r="M1630" i="80"/>
  <c r="M1631" i="80"/>
  <c r="M1632" i="80"/>
  <c r="M1633" i="80"/>
  <c r="M1634" i="80"/>
  <c r="M1635" i="80"/>
  <c r="M1636" i="80"/>
  <c r="M1637" i="80"/>
  <c r="M1638" i="80"/>
  <c r="M1639" i="80"/>
  <c r="M1640" i="80"/>
  <c r="M1641" i="80"/>
  <c r="M1642" i="80"/>
  <c r="M1643" i="80"/>
  <c r="M1644" i="80"/>
  <c r="M1645" i="80"/>
  <c r="M1646" i="80"/>
  <c r="M1647" i="80"/>
  <c r="M1648" i="80"/>
  <c r="M1649" i="80"/>
  <c r="M1650" i="80"/>
  <c r="M1651" i="80"/>
  <c r="M1652" i="80"/>
  <c r="M1653" i="80"/>
  <c r="M1654" i="80"/>
  <c r="M1655" i="80"/>
  <c r="M1656" i="80"/>
  <c r="M1657" i="80"/>
  <c r="M1658" i="80"/>
  <c r="M1659" i="80"/>
  <c r="M1660" i="80"/>
  <c r="M1661" i="80"/>
  <c r="M1662" i="80"/>
  <c r="M1663" i="80"/>
  <c r="M1664" i="80"/>
  <c r="M1665" i="80"/>
  <c r="M1666" i="80"/>
  <c r="M1667" i="80"/>
  <c r="M1668" i="80"/>
  <c r="M1669" i="80"/>
  <c r="M1670" i="80"/>
  <c r="M1671" i="80"/>
  <c r="M1672" i="80"/>
  <c r="M1673" i="80"/>
  <c r="M1674" i="80"/>
  <c r="M1675" i="80"/>
  <c r="M1676" i="80"/>
  <c r="M1677" i="80"/>
  <c r="M1678" i="80"/>
  <c r="M1679" i="80"/>
  <c r="M1680" i="80"/>
  <c r="M1681" i="80"/>
  <c r="M1682" i="80"/>
  <c r="M1683" i="80"/>
  <c r="M1684" i="80"/>
  <c r="M1685" i="80"/>
  <c r="M1686" i="80"/>
  <c r="M1687" i="80"/>
  <c r="M1688" i="80"/>
  <c r="M1689" i="80"/>
  <c r="M1690" i="80"/>
  <c r="M1691" i="80"/>
  <c r="M1692" i="80"/>
  <c r="M1693" i="80"/>
  <c r="M1694" i="80"/>
  <c r="M1695" i="80"/>
  <c r="M1696" i="80"/>
  <c r="M1697" i="80"/>
  <c r="M1698" i="80"/>
  <c r="M1699" i="80"/>
  <c r="M1700" i="80"/>
  <c r="M1701" i="80"/>
  <c r="M1702" i="80"/>
  <c r="M1703" i="80"/>
  <c r="M1704" i="80"/>
  <c r="M1705" i="80"/>
  <c r="M1706" i="80"/>
  <c r="M1707" i="80"/>
  <c r="M1708" i="80"/>
  <c r="M1709" i="80"/>
  <c r="M1710" i="80"/>
  <c r="M1711" i="80"/>
  <c r="M1712" i="80"/>
  <c r="M1713" i="80"/>
  <c r="M1714" i="80"/>
  <c r="M1715" i="80"/>
  <c r="M1716" i="80"/>
  <c r="M1717" i="80"/>
  <c r="M1718" i="80"/>
  <c r="M1719" i="80"/>
  <c r="M1720" i="80"/>
  <c r="M1721" i="80"/>
  <c r="M1722" i="80"/>
  <c r="M1723" i="80"/>
  <c r="M1724" i="80"/>
  <c r="M1725" i="80"/>
  <c r="M1726" i="80"/>
  <c r="M1727" i="80"/>
  <c r="M1728" i="80"/>
  <c r="M1729" i="80"/>
  <c r="M1730" i="80"/>
  <c r="M1731" i="80"/>
  <c r="M1732" i="80"/>
  <c r="M1733" i="80"/>
  <c r="M1734" i="80"/>
  <c r="M1735" i="80"/>
  <c r="M1736" i="80"/>
  <c r="M1737" i="80"/>
  <c r="M1738" i="80"/>
  <c r="M1739" i="80"/>
  <c r="M1740" i="80"/>
  <c r="M1741" i="80"/>
  <c r="M1742" i="80"/>
  <c r="M1743" i="80"/>
  <c r="M1744" i="80"/>
  <c r="M1745" i="80"/>
  <c r="M1746" i="80"/>
  <c r="M1747" i="80"/>
  <c r="M1748" i="80"/>
  <c r="M1749" i="80"/>
  <c r="M1750" i="80"/>
  <c r="M1751" i="80"/>
  <c r="M1752" i="80"/>
  <c r="M1753" i="80"/>
  <c r="M1754" i="80"/>
  <c r="M1755" i="80"/>
  <c r="M1756" i="80"/>
  <c r="M1757" i="80"/>
  <c r="M1758" i="80"/>
  <c r="M1759" i="80"/>
  <c r="M1760" i="80"/>
  <c r="M1761" i="80"/>
  <c r="M1762" i="80"/>
  <c r="M1763" i="80"/>
  <c r="M1764" i="80"/>
  <c r="M1765" i="80"/>
  <c r="M1766" i="80"/>
  <c r="M1767" i="80"/>
  <c r="M1768" i="80"/>
  <c r="M1769" i="80"/>
  <c r="M1770" i="80"/>
  <c r="M1771" i="80"/>
  <c r="M1772" i="80"/>
  <c r="M1773" i="80"/>
  <c r="M1774" i="80"/>
  <c r="M1775" i="80"/>
  <c r="M1776" i="80"/>
  <c r="M1777" i="80"/>
  <c r="M1778" i="80"/>
  <c r="M1779" i="80"/>
  <c r="M1780" i="80"/>
  <c r="M1781" i="80"/>
  <c r="M1782" i="80"/>
  <c r="M1783" i="80"/>
  <c r="M1784" i="80"/>
  <c r="M1785" i="80"/>
  <c r="M1786" i="80"/>
  <c r="M1787" i="80"/>
  <c r="M1788" i="80"/>
  <c r="M1789" i="80"/>
  <c r="M1790" i="80"/>
  <c r="M1791" i="80"/>
  <c r="M1792" i="80"/>
  <c r="M1793" i="80"/>
  <c r="M1794" i="80"/>
  <c r="M1795" i="80"/>
  <c r="M1796" i="80"/>
  <c r="M1797" i="80"/>
  <c r="M1798" i="80"/>
  <c r="M1799" i="80"/>
  <c r="M1800" i="80"/>
  <c r="M1801" i="80"/>
  <c r="M1802" i="80"/>
  <c r="M1803" i="80"/>
  <c r="M1804" i="80"/>
  <c r="M1805" i="80"/>
  <c r="M1806" i="80"/>
  <c r="M1807" i="80"/>
  <c r="M1808" i="80"/>
  <c r="M1809" i="80"/>
  <c r="M1810" i="80"/>
  <c r="M1811" i="80"/>
  <c r="M1812" i="80"/>
  <c r="M1813" i="80"/>
  <c r="M1814" i="80"/>
  <c r="M1815" i="80"/>
  <c r="M1816" i="80"/>
  <c r="M1817" i="80"/>
  <c r="M1818" i="80"/>
  <c r="M1819" i="80"/>
  <c r="M1820" i="80"/>
  <c r="M1821" i="80"/>
  <c r="M1822" i="80"/>
  <c r="M1823" i="80"/>
  <c r="M1824" i="80"/>
  <c r="M1825" i="80"/>
  <c r="M1826" i="80"/>
  <c r="M1827" i="80"/>
  <c r="M1828" i="80"/>
  <c r="M1829" i="80"/>
  <c r="M1830" i="80"/>
  <c r="M1831" i="80"/>
  <c r="M1832" i="80"/>
  <c r="M1833" i="80"/>
  <c r="M1834" i="80"/>
  <c r="M1835" i="80"/>
  <c r="M1836" i="80"/>
  <c r="M1837" i="80"/>
  <c r="M1838" i="80"/>
  <c r="M1839" i="80"/>
  <c r="M1840" i="80"/>
  <c r="M1841" i="80"/>
  <c r="M1842" i="80"/>
  <c r="M1843" i="80"/>
  <c r="M1844" i="80"/>
  <c r="M1845" i="80"/>
  <c r="M1846" i="80"/>
  <c r="M1847" i="80"/>
  <c r="M1848" i="80"/>
  <c r="M1849" i="80"/>
  <c r="M1850" i="80"/>
  <c r="M1851" i="80"/>
  <c r="M1852" i="80"/>
  <c r="M1853" i="80"/>
  <c r="M1854" i="80"/>
  <c r="M1855" i="80"/>
  <c r="M1856" i="80"/>
  <c r="M1857" i="80"/>
  <c r="M1858" i="80"/>
  <c r="M1859" i="80"/>
  <c r="M1860" i="80"/>
  <c r="M1861" i="80"/>
  <c r="M1862" i="80"/>
  <c r="M1863" i="80"/>
  <c r="M1864" i="80"/>
  <c r="M1865" i="80"/>
  <c r="M1866" i="80"/>
  <c r="M1867" i="80"/>
  <c r="M1868" i="80"/>
  <c r="M1869" i="80"/>
  <c r="M1870" i="80"/>
  <c r="M1871" i="80"/>
  <c r="M1872" i="80"/>
  <c r="M1873" i="80"/>
  <c r="M1874" i="80"/>
  <c r="M1875" i="80"/>
  <c r="M1876" i="80"/>
  <c r="M1877" i="80"/>
  <c r="M1878" i="80"/>
  <c r="M1879" i="80"/>
  <c r="M1880" i="80"/>
  <c r="M1881" i="80"/>
  <c r="M1882" i="80"/>
  <c r="M1883" i="80"/>
  <c r="M1884" i="80"/>
  <c r="M1885" i="80"/>
  <c r="M1886" i="80"/>
  <c r="M1887" i="80"/>
  <c r="M1888" i="80"/>
  <c r="M1889" i="80"/>
  <c r="M1890" i="80"/>
  <c r="M1891" i="80"/>
  <c r="M1892" i="80"/>
  <c r="M1893" i="80"/>
  <c r="M1894" i="80"/>
  <c r="M1895" i="80"/>
  <c r="M1896" i="80"/>
  <c r="M1897" i="80"/>
  <c r="M1898" i="80"/>
  <c r="M1899" i="80"/>
  <c r="M1900" i="80"/>
  <c r="M1901" i="80"/>
  <c r="M1902" i="80"/>
  <c r="M1903" i="80"/>
  <c r="M1904" i="80"/>
  <c r="M1905" i="80"/>
  <c r="M1906" i="80"/>
  <c r="M1907" i="80"/>
  <c r="M1908" i="80"/>
  <c r="M1909" i="80"/>
  <c r="M1910" i="80"/>
  <c r="M1911" i="80"/>
  <c r="M1912" i="80"/>
  <c r="M1913" i="80"/>
  <c r="M1914" i="80"/>
  <c r="M1915" i="80"/>
  <c r="M1916" i="80"/>
  <c r="M1917" i="80"/>
  <c r="M1918" i="80"/>
  <c r="M1919" i="80"/>
  <c r="M1920" i="80"/>
  <c r="M1921" i="80"/>
  <c r="M1922" i="80"/>
  <c r="M1923" i="80"/>
  <c r="M1924" i="80"/>
  <c r="M1925" i="80"/>
  <c r="M1926" i="80"/>
  <c r="M1927" i="80"/>
  <c r="M1928" i="80"/>
  <c r="M1929" i="80"/>
  <c r="M1930" i="80"/>
  <c r="M1931" i="80"/>
  <c r="M1932" i="80"/>
  <c r="M1933" i="80"/>
  <c r="M1934" i="80"/>
  <c r="M1935" i="80"/>
  <c r="M1936" i="80"/>
  <c r="M1937" i="80"/>
  <c r="M1938" i="80"/>
  <c r="M1939" i="80"/>
  <c r="M1940" i="80"/>
  <c r="M1941" i="80"/>
  <c r="M1942" i="80"/>
  <c r="M1943" i="80"/>
  <c r="M1944" i="80"/>
  <c r="M1945" i="80"/>
  <c r="M1946" i="80"/>
  <c r="M1947" i="80"/>
  <c r="M1948" i="80"/>
  <c r="M1949" i="80"/>
  <c r="M1950" i="80"/>
  <c r="M1951" i="80"/>
  <c r="M1952" i="80"/>
  <c r="M1953" i="80"/>
  <c r="M1954" i="80"/>
  <c r="M1955" i="80"/>
  <c r="M1956" i="80"/>
  <c r="M1957" i="80"/>
  <c r="M1958" i="80"/>
  <c r="M1959" i="80"/>
  <c r="M1960" i="80"/>
  <c r="M1961" i="80"/>
  <c r="M1962" i="80"/>
  <c r="M1963" i="80"/>
  <c r="M1964" i="80"/>
  <c r="M1965" i="80"/>
  <c r="M1966" i="80"/>
  <c r="M1967" i="80"/>
  <c r="M1968" i="80"/>
  <c r="M1969" i="80"/>
  <c r="M1970" i="80"/>
  <c r="M1971" i="80"/>
  <c r="M1972" i="80"/>
  <c r="M1973" i="80"/>
  <c r="M1974" i="80"/>
  <c r="M1975" i="80"/>
  <c r="M1976" i="80"/>
  <c r="M1977" i="80"/>
  <c r="M1978" i="80"/>
  <c r="M1979" i="80"/>
  <c r="M1980" i="80"/>
  <c r="M1981" i="80"/>
  <c r="M1982" i="80"/>
  <c r="M1983" i="80"/>
  <c r="M1984" i="80"/>
  <c r="M1985" i="80"/>
  <c r="M1986" i="80"/>
  <c r="M1987" i="80"/>
  <c r="M1988" i="80"/>
  <c r="M1989" i="80"/>
  <c r="M1990" i="80"/>
  <c r="M1991" i="80"/>
  <c r="M1992" i="80"/>
  <c r="M1993" i="80"/>
  <c r="M1994" i="80"/>
  <c r="M1995" i="80"/>
  <c r="M1996" i="80"/>
  <c r="M1997" i="80"/>
  <c r="M1998" i="80"/>
  <c r="M1999" i="80"/>
  <c r="M2000" i="80"/>
  <c r="M2001" i="80"/>
  <c r="M2002" i="80"/>
  <c r="M2003" i="80"/>
  <c r="M2004" i="80"/>
  <c r="M2005" i="80"/>
  <c r="M2006" i="80"/>
  <c r="M2007" i="80"/>
  <c r="M2008" i="80"/>
  <c r="M2009" i="80"/>
  <c r="M2010" i="80"/>
  <c r="M2011" i="80"/>
  <c r="M2012" i="80"/>
  <c r="M2013" i="80"/>
  <c r="M2014" i="80"/>
  <c r="M2015" i="80"/>
  <c r="M2016" i="80"/>
  <c r="M2017" i="80"/>
  <c r="M2018" i="80"/>
  <c r="M2019" i="80"/>
  <c r="M2020" i="80"/>
  <c r="M2021" i="80"/>
  <c r="M2022" i="80"/>
  <c r="M2023" i="80"/>
  <c r="M2024" i="80"/>
  <c r="M2025" i="80"/>
  <c r="M2026" i="80"/>
  <c r="M2027" i="80"/>
  <c r="M2028" i="80"/>
  <c r="M2029" i="80"/>
  <c r="M2030" i="80"/>
  <c r="M2031" i="80"/>
  <c r="M2032" i="80"/>
  <c r="M2033" i="80"/>
  <c r="M2034" i="80"/>
  <c r="M2035" i="80"/>
  <c r="M2036" i="80"/>
  <c r="M2037" i="80"/>
  <c r="M2038" i="80"/>
  <c r="M2039" i="80"/>
  <c r="M2040" i="80"/>
  <c r="M2041" i="80"/>
  <c r="M2042" i="80"/>
  <c r="M2043" i="80"/>
  <c r="M2044" i="80"/>
  <c r="M2045" i="80"/>
  <c r="M2046" i="80"/>
  <c r="M2047" i="80"/>
  <c r="M2048" i="80"/>
  <c r="M2049" i="80"/>
  <c r="M2050" i="80"/>
  <c r="M2051" i="80"/>
  <c r="M2052" i="80"/>
  <c r="M2053" i="80"/>
  <c r="M2054" i="80"/>
  <c r="M2055" i="80"/>
  <c r="M2056" i="80"/>
  <c r="M2057" i="80"/>
  <c r="M2058" i="80"/>
  <c r="M2059" i="80"/>
  <c r="M2060" i="80"/>
  <c r="M2061" i="80"/>
  <c r="M2062" i="80"/>
  <c r="M2063" i="80"/>
  <c r="M2064" i="80"/>
  <c r="M2065" i="80"/>
  <c r="M2066" i="80"/>
  <c r="M2067" i="80"/>
  <c r="M2068" i="80"/>
  <c r="M2069" i="80"/>
  <c r="M2070" i="80"/>
  <c r="M2071" i="80"/>
  <c r="M2072" i="80"/>
  <c r="M2073" i="80"/>
  <c r="M2074" i="80"/>
  <c r="M2075" i="80"/>
  <c r="M2076" i="80"/>
  <c r="M2077" i="80"/>
  <c r="M2078" i="80"/>
  <c r="M2079" i="80"/>
  <c r="M2080" i="80"/>
  <c r="M2081" i="80"/>
  <c r="M2082" i="80"/>
  <c r="M2083" i="80"/>
  <c r="M2084" i="80"/>
  <c r="M2085" i="80"/>
  <c r="M2086" i="80"/>
  <c r="M2087" i="80"/>
  <c r="M2088" i="80"/>
  <c r="M2089" i="80"/>
  <c r="M2090" i="80"/>
  <c r="M2091" i="80"/>
  <c r="M2092" i="80"/>
  <c r="M2093" i="80"/>
  <c r="M2094" i="80"/>
  <c r="M2095" i="80"/>
  <c r="M2096" i="80"/>
  <c r="M2097" i="80"/>
  <c r="M2098" i="80"/>
  <c r="M2099" i="80"/>
  <c r="M2100" i="80"/>
  <c r="M2101" i="80"/>
  <c r="M2102" i="80"/>
  <c r="M2200" i="80"/>
  <c r="M2201" i="80"/>
  <c r="M2202" i="80"/>
  <c r="M2203" i="80"/>
  <c r="M2204" i="80"/>
  <c r="M2205" i="80"/>
  <c r="M2206" i="80"/>
  <c r="M2207" i="80"/>
  <c r="M2208" i="80"/>
  <c r="M2209" i="80"/>
  <c r="M2210" i="80"/>
  <c r="M2211" i="80"/>
  <c r="M2212" i="80"/>
  <c r="M2213" i="80"/>
  <c r="M2214" i="80"/>
  <c r="M2215" i="80"/>
  <c r="M2216" i="80"/>
  <c r="M2217" i="80"/>
  <c r="M2218" i="80"/>
  <c r="M2219" i="80"/>
  <c r="M2220" i="80"/>
  <c r="M2221" i="80"/>
  <c r="M2222" i="80"/>
  <c r="M2223" i="80"/>
  <c r="M2224" i="80"/>
  <c r="M2225" i="80"/>
  <c r="M2226" i="80"/>
  <c r="M2227" i="80"/>
  <c r="M2228" i="80"/>
  <c r="M2229" i="80"/>
  <c r="M2230" i="80"/>
  <c r="M2231" i="80"/>
  <c r="M2232" i="80"/>
  <c r="M2233" i="80"/>
  <c r="M2234" i="80"/>
  <c r="M2235" i="80"/>
  <c r="M2236" i="80"/>
  <c r="M2237" i="80"/>
  <c r="M2238" i="80"/>
  <c r="M2239" i="80"/>
  <c r="M2240" i="80"/>
  <c r="M2241" i="80"/>
  <c r="M2242" i="80"/>
  <c r="M2243" i="80"/>
  <c r="M2244" i="80"/>
  <c r="M2245" i="80"/>
  <c r="M2246" i="80"/>
  <c r="M2247" i="80"/>
  <c r="M2248" i="80"/>
  <c r="M2249" i="80"/>
  <c r="M2250" i="80"/>
  <c r="M2251" i="80"/>
  <c r="M2252" i="80"/>
  <c r="M2253" i="80"/>
  <c r="M2254" i="80"/>
  <c r="M2255" i="80"/>
  <c r="M2256" i="80"/>
  <c r="M2257" i="80"/>
  <c r="M2258" i="80"/>
  <c r="M2259" i="80"/>
  <c r="M2260" i="80"/>
  <c r="M2261" i="80"/>
  <c r="M2262" i="80"/>
  <c r="M2263" i="80"/>
  <c r="M2264" i="80"/>
  <c r="M2265" i="80"/>
  <c r="M2266" i="80"/>
  <c r="M2267" i="80"/>
  <c r="M2268" i="80"/>
  <c r="M2269" i="80"/>
  <c r="M2270" i="80"/>
  <c r="M2271" i="80"/>
  <c r="M2272" i="80"/>
  <c r="M2273" i="80"/>
  <c r="M2274" i="80"/>
  <c r="M2275" i="80"/>
  <c r="M2276" i="80"/>
  <c r="M2277" i="80"/>
  <c r="M2278" i="80"/>
  <c r="M2279" i="80"/>
  <c r="M2280" i="80"/>
  <c r="M2281" i="80"/>
  <c r="M2282" i="80"/>
  <c r="M2283" i="80"/>
  <c r="M2284" i="80"/>
  <c r="M2285" i="80"/>
  <c r="M2286" i="80"/>
  <c r="M2287" i="80"/>
  <c r="M2288" i="80"/>
  <c r="M2289" i="80"/>
  <c r="M2290" i="80"/>
  <c r="M2291" i="80"/>
  <c r="M2292" i="80"/>
  <c r="M2293" i="80"/>
  <c r="M2294" i="80"/>
  <c r="M2295" i="80"/>
  <c r="M2296" i="80"/>
  <c r="M2297" i="80"/>
  <c r="M2298" i="80"/>
  <c r="M2299" i="80"/>
  <c r="M2300" i="80"/>
  <c r="M2301" i="80"/>
  <c r="M2302" i="80"/>
  <c r="M2303" i="80"/>
  <c r="M2304" i="80"/>
  <c r="M2305" i="80"/>
  <c r="M2306" i="80"/>
  <c r="M2307" i="80"/>
  <c r="M2308" i="80"/>
  <c r="M2309" i="80"/>
  <c r="M2310" i="80"/>
  <c r="M2311" i="80"/>
  <c r="M2312" i="80"/>
  <c r="M2313" i="80"/>
  <c r="M2314" i="80"/>
  <c r="M2315" i="80"/>
  <c r="M2316" i="80"/>
  <c r="M2317" i="80"/>
  <c r="M2318" i="80"/>
  <c r="M2319" i="80"/>
  <c r="M2320" i="80"/>
  <c r="M2321" i="80"/>
  <c r="M2322" i="80"/>
  <c r="M2323" i="80"/>
  <c r="M2324" i="80"/>
  <c r="M2325" i="80"/>
  <c r="M2326" i="80"/>
  <c r="M2327" i="80"/>
  <c r="M2328" i="80"/>
  <c r="M2329" i="80"/>
  <c r="M2330" i="80"/>
  <c r="M2331" i="80"/>
  <c r="M2332" i="80"/>
  <c r="M2333" i="80"/>
  <c r="M2334" i="80"/>
  <c r="M2335" i="80"/>
  <c r="M2336" i="80"/>
  <c r="M2337" i="80"/>
  <c r="M2338" i="80"/>
  <c r="M2339" i="80"/>
  <c r="M2340" i="80"/>
  <c r="M2341" i="80"/>
  <c r="M2342" i="80"/>
  <c r="M2343" i="80"/>
  <c r="M2344" i="80"/>
  <c r="M2345" i="80"/>
  <c r="M2346" i="80"/>
  <c r="M2347" i="80"/>
  <c r="M2348" i="80"/>
  <c r="M2349" i="80"/>
  <c r="M2350" i="80"/>
  <c r="M2351" i="80"/>
  <c r="M2352" i="80"/>
  <c r="M2353" i="80"/>
  <c r="M2354" i="80"/>
  <c r="M2355" i="80"/>
  <c r="M2356" i="80"/>
  <c r="M2357" i="80"/>
  <c r="M2358" i="80"/>
  <c r="M2359" i="80"/>
  <c r="M2360" i="80"/>
  <c r="M2361" i="80"/>
  <c r="M2362" i="80"/>
  <c r="M2363" i="80"/>
  <c r="M2364" i="80"/>
  <c r="M2365" i="80"/>
  <c r="M2366" i="80"/>
  <c r="M2367" i="80"/>
  <c r="M2368" i="80"/>
  <c r="M2369" i="80"/>
  <c r="M2370" i="80"/>
  <c r="M2371" i="80"/>
  <c r="M2372" i="80"/>
  <c r="M2373" i="80"/>
  <c r="M2374" i="80"/>
  <c r="M2375" i="80"/>
  <c r="M2376" i="80"/>
  <c r="M2377" i="80"/>
  <c r="M2378" i="80"/>
  <c r="M2379" i="80"/>
  <c r="M2380" i="80"/>
  <c r="M2381" i="80"/>
  <c r="M2382" i="80"/>
  <c r="M2383" i="80"/>
  <c r="M2384" i="80"/>
  <c r="M2385" i="80"/>
  <c r="M2386" i="80"/>
  <c r="M2387" i="80"/>
  <c r="M2388" i="80"/>
  <c r="M2389" i="80"/>
  <c r="M2390" i="80"/>
  <c r="M2391" i="80"/>
  <c r="M2392" i="80"/>
  <c r="M2393" i="80"/>
  <c r="M2394" i="80"/>
  <c r="M2395" i="80"/>
  <c r="M2396" i="80"/>
  <c r="M2397" i="80"/>
  <c r="M2398" i="80"/>
  <c r="M2399" i="80"/>
  <c r="M2400" i="80"/>
  <c r="M2401" i="80"/>
  <c r="M2402" i="80"/>
  <c r="M2403" i="80"/>
  <c r="M2404" i="80"/>
  <c r="M2405" i="80"/>
  <c r="M2406" i="80"/>
  <c r="M2407" i="80"/>
  <c r="M2408" i="80"/>
  <c r="M2409" i="80"/>
  <c r="M2410" i="80"/>
  <c r="M2411" i="80"/>
  <c r="M2412" i="80"/>
  <c r="M2413" i="80"/>
  <c r="M2414" i="80"/>
  <c r="M2415" i="80"/>
  <c r="M2416" i="80"/>
  <c r="M2417" i="80"/>
  <c r="M2418" i="80"/>
  <c r="M2419" i="80"/>
  <c r="M2420" i="80"/>
  <c r="M2421" i="80"/>
  <c r="M2422" i="80"/>
  <c r="M2423" i="80"/>
  <c r="M2424" i="80"/>
  <c r="M2425" i="80"/>
  <c r="M2426" i="80"/>
  <c r="M2427" i="80"/>
  <c r="M2428" i="80"/>
  <c r="M2429" i="80"/>
  <c r="M2430" i="80"/>
  <c r="M2431" i="80"/>
  <c r="M2432" i="80"/>
  <c r="M2433" i="80"/>
  <c r="M2434" i="80"/>
  <c r="M2435" i="80"/>
  <c r="M2436" i="80"/>
  <c r="M2437" i="80"/>
  <c r="M2438" i="80"/>
  <c r="M2439" i="80"/>
  <c r="M2440" i="80"/>
  <c r="M2441" i="80"/>
  <c r="M2442" i="80"/>
  <c r="M2443" i="80"/>
  <c r="M2444" i="80"/>
  <c r="M2445" i="80"/>
  <c r="M2446" i="80"/>
  <c r="M2447" i="80"/>
  <c r="M2448" i="80"/>
  <c r="M2449" i="80"/>
  <c r="M2450" i="80"/>
  <c r="M2451" i="80"/>
  <c r="M2452" i="80"/>
  <c r="M2453" i="80"/>
  <c r="M2454" i="80"/>
  <c r="M2455" i="80"/>
  <c r="M2456" i="80"/>
  <c r="M2457" i="80"/>
  <c r="M2458" i="80"/>
  <c r="M2459" i="80"/>
  <c r="M2460" i="80"/>
  <c r="M2461" i="80"/>
  <c r="M2462" i="80"/>
  <c r="M2463" i="80"/>
  <c r="M2464" i="80"/>
  <c r="M2465" i="80"/>
  <c r="M2466" i="80"/>
  <c r="M2467" i="80"/>
  <c r="M2468" i="80"/>
  <c r="M2469" i="80"/>
  <c r="M2470" i="80"/>
  <c r="M2471" i="80"/>
  <c r="M2472" i="80"/>
  <c r="M2473" i="80"/>
  <c r="M2474" i="80"/>
  <c r="M2475" i="80"/>
  <c r="M2476" i="80"/>
  <c r="M2477" i="80"/>
  <c r="M2478" i="80"/>
  <c r="M2479" i="80"/>
  <c r="M2480" i="80"/>
  <c r="M2481" i="80"/>
  <c r="M2482" i="80"/>
  <c r="M2483" i="80"/>
  <c r="M2484" i="80"/>
  <c r="M2485" i="80"/>
  <c r="M2486" i="80"/>
  <c r="M2487" i="80"/>
  <c r="M2488" i="80"/>
  <c r="M2489" i="80"/>
  <c r="M2490" i="80"/>
  <c r="M2491" i="80"/>
  <c r="M2492" i="80"/>
  <c r="M2493" i="80"/>
  <c r="M2494" i="80"/>
  <c r="M2495" i="80"/>
  <c r="M2496" i="80"/>
  <c r="M2497" i="80"/>
  <c r="M2498" i="80"/>
  <c r="M2499" i="80"/>
  <c r="M2500" i="80"/>
  <c r="M2501" i="80"/>
  <c r="M2502" i="80"/>
  <c r="M2503" i="80"/>
  <c r="M2504" i="80"/>
  <c r="M2505" i="80"/>
  <c r="M2506" i="80"/>
  <c r="M2507" i="80"/>
  <c r="M2508" i="80"/>
  <c r="M2509" i="80"/>
  <c r="M2510" i="80"/>
  <c r="M2511" i="80"/>
  <c r="M2512" i="80"/>
  <c r="M2513" i="80"/>
  <c r="M2514" i="80"/>
  <c r="M2515" i="80"/>
  <c r="M2516" i="80"/>
  <c r="M2517" i="80"/>
  <c r="M2518" i="80"/>
  <c r="M2519" i="80"/>
  <c r="M2520" i="80"/>
  <c r="M2521" i="80"/>
  <c r="M2522" i="80"/>
  <c r="M2523" i="80"/>
  <c r="M2524" i="80"/>
  <c r="M2525" i="80"/>
  <c r="M2526" i="80"/>
  <c r="M2527" i="80"/>
  <c r="M2528" i="80"/>
  <c r="M2529" i="80"/>
  <c r="M2530" i="80"/>
  <c r="M2531" i="80"/>
  <c r="M2532" i="80"/>
  <c r="M2533" i="80"/>
  <c r="M2534" i="80"/>
  <c r="M2535" i="80"/>
  <c r="M2536" i="80"/>
  <c r="M2537" i="80"/>
  <c r="M2538" i="80"/>
  <c r="M2539" i="80"/>
  <c r="M2540" i="80"/>
  <c r="M2541" i="80"/>
  <c r="M2542" i="80"/>
  <c r="M2543" i="80"/>
  <c r="M2544" i="80"/>
  <c r="M2545" i="80"/>
  <c r="M2546" i="80"/>
  <c r="M2547" i="80"/>
  <c r="M2548" i="80"/>
  <c r="M2549" i="80"/>
  <c r="M2550" i="80"/>
  <c r="M2551" i="80"/>
  <c r="M2552" i="80"/>
  <c r="M2553" i="80"/>
  <c r="M2554" i="80"/>
  <c r="M2555" i="80"/>
  <c r="M2556" i="80"/>
  <c r="M2557" i="80"/>
  <c r="M2558" i="80"/>
  <c r="M2559" i="80"/>
  <c r="M2560" i="80"/>
  <c r="M2561" i="80"/>
  <c r="M2562" i="80"/>
  <c r="M2563" i="80"/>
  <c r="M2564" i="80"/>
  <c r="M2565" i="80"/>
  <c r="M2566" i="80"/>
  <c r="M2567" i="80"/>
  <c r="M2568" i="80"/>
  <c r="M2569" i="80"/>
  <c r="M2570" i="80"/>
  <c r="M2571" i="80"/>
  <c r="M2572" i="80"/>
  <c r="M2573" i="80"/>
  <c r="M2574" i="80"/>
  <c r="M2575" i="80"/>
  <c r="M2576" i="80"/>
  <c r="M2577" i="80"/>
  <c r="M2578" i="80"/>
  <c r="M2579" i="80"/>
  <c r="M2580" i="80"/>
  <c r="M2581" i="80"/>
  <c r="M2582" i="80"/>
  <c r="M2583" i="80"/>
  <c r="M2584" i="80"/>
  <c r="M2585" i="80"/>
  <c r="M2586" i="80"/>
  <c r="M2587" i="80"/>
  <c r="M2588" i="80"/>
  <c r="M2589" i="80"/>
  <c r="M2590" i="80"/>
  <c r="M2591" i="80"/>
  <c r="M2592" i="80"/>
  <c r="M2593" i="80"/>
  <c r="M2594" i="80"/>
  <c r="M2595" i="80"/>
  <c r="M2596" i="80"/>
  <c r="M2597" i="80"/>
  <c r="M2598" i="80"/>
  <c r="M2599" i="80"/>
  <c r="M2600" i="80"/>
  <c r="M2601" i="80"/>
  <c r="M2602" i="80"/>
  <c r="M2603" i="80"/>
  <c r="M2604" i="80"/>
  <c r="M2605" i="80"/>
  <c r="M2606" i="80"/>
  <c r="M2607" i="80"/>
  <c r="M2608" i="80"/>
  <c r="M2609" i="80"/>
  <c r="M2610" i="80"/>
  <c r="M2611" i="80"/>
  <c r="M2612" i="80"/>
  <c r="M2613" i="80"/>
  <c r="M2614" i="80"/>
  <c r="M2615" i="80"/>
  <c r="M2616" i="80"/>
  <c r="M2617" i="80"/>
  <c r="M2618" i="80"/>
  <c r="M2619" i="80"/>
  <c r="M2620" i="80"/>
  <c r="M2621" i="80"/>
  <c r="M2622" i="80"/>
  <c r="M2623" i="80"/>
  <c r="M2624" i="80"/>
  <c r="M2625" i="80"/>
  <c r="M2626" i="80"/>
  <c r="M2627" i="80"/>
  <c r="M2628" i="80"/>
  <c r="M2629" i="80"/>
  <c r="M2630" i="80"/>
  <c r="M2631" i="80"/>
  <c r="M2632" i="80"/>
  <c r="M2633" i="80"/>
  <c r="M2634" i="80"/>
  <c r="M2635" i="80"/>
  <c r="M2636" i="80"/>
  <c r="M2637" i="80"/>
  <c r="M2638" i="80"/>
  <c r="M2639" i="80"/>
  <c r="M2640" i="80"/>
  <c r="M2641" i="80"/>
  <c r="M2642" i="80"/>
  <c r="M2643" i="80"/>
  <c r="M2644" i="80"/>
  <c r="M2645" i="80"/>
  <c r="M2646" i="80"/>
  <c r="M2647" i="80"/>
  <c r="M2648" i="80"/>
  <c r="M2649" i="80"/>
  <c r="M2650" i="80"/>
  <c r="M2651" i="80"/>
  <c r="M2652" i="80"/>
  <c r="M2653" i="80"/>
  <c r="M2654" i="80"/>
  <c r="M2655" i="80"/>
  <c r="M2656" i="80"/>
  <c r="M2657" i="80"/>
  <c r="M2658" i="80"/>
  <c r="M2659" i="80"/>
  <c r="M2660" i="80"/>
  <c r="M2661" i="80"/>
  <c r="M2662" i="80"/>
  <c r="M2663" i="80"/>
  <c r="M2664" i="80"/>
  <c r="M2665" i="80"/>
  <c r="M2666" i="80"/>
  <c r="M2667" i="80"/>
  <c r="M2668" i="80"/>
  <c r="M2669" i="80"/>
  <c r="M2670" i="80"/>
  <c r="M2671" i="80"/>
  <c r="M2672" i="80"/>
  <c r="M2673" i="80"/>
  <c r="M2674" i="80"/>
  <c r="M2675" i="80"/>
  <c r="M2676" i="80"/>
  <c r="M2677" i="80"/>
  <c r="M2678" i="80"/>
  <c r="M2679" i="80"/>
  <c r="M2680" i="80"/>
  <c r="M2681" i="80"/>
  <c r="M2682" i="80"/>
  <c r="M2683" i="80"/>
  <c r="M2684" i="80"/>
  <c r="M2685" i="80"/>
  <c r="M2686" i="80"/>
  <c r="M2687" i="80"/>
  <c r="M2688" i="80"/>
  <c r="M2689" i="80"/>
  <c r="M2690" i="80"/>
  <c r="M2691" i="80"/>
  <c r="M2692" i="80"/>
  <c r="M2693" i="80"/>
  <c r="M2694" i="80"/>
  <c r="M2695" i="80"/>
  <c r="M2696" i="80"/>
  <c r="M2697" i="80"/>
  <c r="M2698" i="80"/>
  <c r="M2699" i="80"/>
  <c r="M2700" i="80"/>
  <c r="M2701" i="80"/>
  <c r="M2702" i="80"/>
  <c r="M2703" i="80"/>
  <c r="M2704" i="80"/>
  <c r="M2705" i="80"/>
  <c r="M2706" i="80"/>
  <c r="M2707" i="80"/>
  <c r="M2708" i="80"/>
  <c r="M2709" i="80"/>
  <c r="M2710" i="80"/>
  <c r="M2711" i="80"/>
  <c r="M2712" i="80"/>
  <c r="M2713" i="80"/>
  <c r="M2714" i="80"/>
  <c r="M2715" i="80"/>
  <c r="M2716" i="80"/>
  <c r="M2717" i="80"/>
  <c r="M2718" i="80"/>
  <c r="M2719" i="80"/>
  <c r="M2720" i="80"/>
  <c r="M2721" i="80"/>
  <c r="M2722" i="80"/>
  <c r="M2723" i="80"/>
  <c r="M2724" i="80"/>
  <c r="M2725" i="80"/>
  <c r="M2726" i="80"/>
  <c r="M2727" i="80"/>
  <c r="M2728" i="80"/>
  <c r="M2729" i="80"/>
  <c r="M2730" i="80"/>
  <c r="M2731" i="80"/>
  <c r="M2732" i="80"/>
  <c r="M2733" i="80"/>
  <c r="M2734" i="80"/>
  <c r="M2735" i="80"/>
  <c r="M2736" i="80"/>
  <c r="M2737" i="80"/>
  <c r="M2738" i="80"/>
  <c r="M2739" i="80"/>
  <c r="M2740" i="80"/>
  <c r="M2741" i="80"/>
  <c r="M2742" i="80"/>
  <c r="M2743" i="80"/>
  <c r="M2744" i="80"/>
  <c r="M2745" i="80"/>
  <c r="M2746" i="80"/>
  <c r="M2747" i="80"/>
  <c r="M2748" i="80"/>
  <c r="M2749" i="80"/>
  <c r="M2750" i="80"/>
  <c r="M2751" i="80"/>
  <c r="M2752" i="80"/>
  <c r="M2753" i="80"/>
  <c r="M2754" i="80"/>
  <c r="M2755" i="80"/>
  <c r="M2756" i="80"/>
  <c r="M2757" i="80"/>
  <c r="M2758" i="80"/>
  <c r="M2759" i="80"/>
  <c r="M2760" i="80"/>
  <c r="M2761" i="80"/>
  <c r="M2762" i="80"/>
  <c r="M2763" i="80"/>
  <c r="M2764" i="80"/>
  <c r="M2765" i="80"/>
  <c r="M2766" i="80"/>
  <c r="M2767" i="80"/>
  <c r="M2768" i="80"/>
  <c r="M2769" i="80"/>
  <c r="M2770" i="80"/>
  <c r="M2771" i="80"/>
  <c r="M2772" i="80"/>
  <c r="M2773" i="80"/>
  <c r="M2774" i="80"/>
  <c r="M2775" i="80"/>
  <c r="M2776" i="80"/>
  <c r="M2777" i="80"/>
  <c r="M2778" i="80"/>
  <c r="M2779" i="80"/>
  <c r="M2780" i="80"/>
  <c r="M2781" i="80"/>
  <c r="M2782" i="80"/>
  <c r="M2783" i="80"/>
  <c r="M2784" i="80"/>
  <c r="M2785" i="80"/>
  <c r="M2786" i="80"/>
  <c r="M2787" i="80"/>
  <c r="M2788" i="80"/>
  <c r="M2789" i="80"/>
  <c r="M2790" i="80"/>
  <c r="M2791" i="80"/>
  <c r="M2792" i="80"/>
  <c r="M2793" i="80"/>
  <c r="M2794" i="80"/>
  <c r="M2795" i="80"/>
  <c r="M2796" i="80"/>
  <c r="M2797" i="80"/>
  <c r="M2798" i="80"/>
  <c r="M2799" i="80"/>
  <c r="M2800" i="80"/>
  <c r="M2801" i="80"/>
  <c r="M2802" i="80"/>
  <c r="M2803" i="80"/>
  <c r="M2804" i="80"/>
  <c r="M2805" i="80"/>
  <c r="M2806" i="80"/>
  <c r="M2807" i="80"/>
  <c r="M2808" i="80"/>
  <c r="M2809" i="80"/>
  <c r="M2810" i="80"/>
  <c r="M2811" i="80"/>
  <c r="M2812" i="80"/>
  <c r="M2813" i="80"/>
  <c r="M2814" i="80"/>
  <c r="M2815" i="80"/>
  <c r="M2816" i="80"/>
  <c r="M2817" i="80"/>
  <c r="M2818" i="80"/>
  <c r="M2819" i="80"/>
  <c r="M2820" i="80"/>
  <c r="M2821" i="80"/>
  <c r="M2822" i="80"/>
  <c r="M2823" i="80"/>
  <c r="M2824" i="80"/>
  <c r="M2825" i="80"/>
  <c r="M2826" i="80"/>
  <c r="M2827" i="80"/>
  <c r="M2828" i="80"/>
  <c r="M2829" i="80"/>
  <c r="M2830" i="80"/>
  <c r="M2831" i="80"/>
  <c r="M2832" i="80"/>
  <c r="M2833" i="80"/>
  <c r="M2834" i="80"/>
  <c r="M2835" i="80"/>
  <c r="M2836" i="80"/>
  <c r="M2837" i="80"/>
  <c r="M2838" i="80"/>
  <c r="M2839" i="80"/>
  <c r="M2840" i="80"/>
  <c r="M2841" i="80"/>
  <c r="M2842" i="80"/>
  <c r="M2843" i="80"/>
  <c r="M2844" i="80"/>
  <c r="M2845" i="80"/>
  <c r="M2846" i="80"/>
  <c r="M2847" i="80"/>
  <c r="M2848" i="80"/>
  <c r="M2849" i="80"/>
  <c r="M2850" i="80"/>
  <c r="M2851" i="80"/>
  <c r="M2852" i="80"/>
  <c r="M2853" i="80"/>
  <c r="M2854" i="80"/>
  <c r="M2855" i="80"/>
  <c r="M2856" i="80"/>
  <c r="M2857" i="80"/>
  <c r="M2858" i="80"/>
  <c r="M2859" i="80"/>
  <c r="M2860" i="80"/>
  <c r="M2861" i="80"/>
  <c r="M2862" i="80"/>
  <c r="M2863" i="80"/>
  <c r="M2864" i="80"/>
  <c r="M2865" i="80"/>
  <c r="M2866" i="80"/>
  <c r="M2867" i="80"/>
  <c r="M2868" i="80"/>
  <c r="M2869" i="80"/>
  <c r="M2870" i="80"/>
  <c r="M2871" i="80"/>
  <c r="M2872" i="80"/>
  <c r="M2873" i="80"/>
  <c r="M2874" i="80"/>
  <c r="M2875" i="80"/>
  <c r="M2876" i="80"/>
  <c r="M2877" i="80"/>
  <c r="M2878" i="80"/>
  <c r="M2879" i="80"/>
  <c r="M2880" i="80"/>
  <c r="M2881" i="80"/>
  <c r="M2882" i="80"/>
  <c r="M2883" i="80"/>
  <c r="M2884" i="80"/>
  <c r="M2885" i="80"/>
  <c r="M2886" i="80"/>
  <c r="M2887" i="80"/>
  <c r="M2888" i="80"/>
  <c r="M2889" i="80"/>
  <c r="M2890" i="80"/>
  <c r="M2891" i="80"/>
  <c r="M2892" i="80"/>
  <c r="M2893" i="80"/>
  <c r="M2894" i="80"/>
  <c r="M2895" i="80"/>
  <c r="M2896" i="80"/>
  <c r="M2897" i="80"/>
  <c r="M2898" i="80"/>
  <c r="M2899" i="80"/>
  <c r="M2900" i="80"/>
  <c r="M2901" i="80"/>
  <c r="M2902" i="80"/>
  <c r="M2903" i="80"/>
  <c r="M2904" i="80"/>
  <c r="M2905" i="80"/>
  <c r="M2906" i="80"/>
  <c r="M2907" i="80"/>
  <c r="M2908" i="80"/>
  <c r="M2909" i="80"/>
  <c r="M2910" i="80"/>
  <c r="M2911" i="80"/>
  <c r="M2912" i="80"/>
  <c r="M2913" i="80"/>
  <c r="M2914" i="80"/>
  <c r="M2915" i="80"/>
  <c r="M2916" i="80"/>
  <c r="M2917" i="80"/>
  <c r="M2918" i="80"/>
  <c r="M2919" i="80"/>
  <c r="M2920" i="80"/>
  <c r="M2921" i="80"/>
  <c r="M2922" i="80"/>
  <c r="M2923" i="80"/>
  <c r="M2924" i="80"/>
  <c r="M2925" i="80"/>
  <c r="M2926" i="80"/>
  <c r="M2927" i="80"/>
  <c r="M2928" i="80"/>
  <c r="M2929" i="80"/>
  <c r="M2930" i="80"/>
  <c r="M2931" i="80"/>
  <c r="M2932" i="80"/>
  <c r="M2933" i="80"/>
  <c r="M2934" i="80"/>
  <c r="M2935" i="80"/>
  <c r="M2936" i="80"/>
  <c r="M2937" i="80"/>
  <c r="M2938" i="80"/>
  <c r="M2939" i="80"/>
  <c r="M2940" i="80"/>
  <c r="M2941" i="80"/>
  <c r="M2942" i="80"/>
  <c r="M2943" i="80"/>
  <c r="M2944" i="80"/>
  <c r="M2945" i="80"/>
  <c r="M2946" i="80"/>
  <c r="M2947" i="80"/>
  <c r="M2948" i="80"/>
  <c r="M2949" i="80"/>
  <c r="M2950" i="80"/>
  <c r="M2951" i="80"/>
  <c r="M2952" i="80"/>
  <c r="M2953" i="80"/>
  <c r="M2954" i="80"/>
  <c r="M2955" i="80"/>
  <c r="M2956" i="80"/>
  <c r="M2957" i="80"/>
  <c r="M2958" i="80"/>
  <c r="M2959" i="80"/>
  <c r="M2960" i="80"/>
  <c r="M2961" i="80"/>
  <c r="M2962" i="80"/>
  <c r="M2963" i="80"/>
  <c r="M2964" i="80"/>
  <c r="M2965" i="80"/>
  <c r="M2966" i="80"/>
  <c r="M2967" i="80"/>
  <c r="M2968" i="80"/>
  <c r="M2969" i="80"/>
  <c r="M2970" i="80"/>
  <c r="M2971" i="80"/>
  <c r="M2972" i="80"/>
  <c r="M2973" i="80"/>
  <c r="M2974" i="80"/>
  <c r="M2975" i="80"/>
  <c r="M2976" i="80"/>
  <c r="M2977" i="80"/>
  <c r="M2978" i="80"/>
  <c r="M2979" i="80"/>
  <c r="M2980" i="80"/>
  <c r="M2981" i="80"/>
  <c r="M2982" i="80"/>
  <c r="M2983" i="80"/>
  <c r="M2984" i="80"/>
  <c r="M2985" i="80"/>
  <c r="M2986" i="80"/>
  <c r="M2987" i="80"/>
  <c r="M2988" i="80"/>
  <c r="M2989" i="80"/>
  <c r="M2990" i="80"/>
  <c r="M2991" i="80"/>
  <c r="M2992" i="80"/>
  <c r="M2993" i="80"/>
  <c r="M2994" i="80"/>
  <c r="M2995" i="80"/>
  <c r="M2996" i="80"/>
  <c r="M2997" i="80"/>
  <c r="M2998" i="80"/>
  <c r="M2999" i="80"/>
  <c r="M3000" i="80"/>
  <c r="M3001" i="80"/>
  <c r="M3002" i="80"/>
  <c r="M3003" i="80"/>
  <c r="M3004" i="80"/>
  <c r="M3005" i="80"/>
  <c r="M3006" i="80"/>
  <c r="M3007" i="80"/>
  <c r="M3008" i="80"/>
  <c r="M3009" i="80"/>
  <c r="M3010" i="80"/>
  <c r="M3011" i="80"/>
  <c r="M3012" i="80"/>
  <c r="M3013" i="80"/>
  <c r="M3014" i="80"/>
  <c r="M3015" i="80"/>
  <c r="M3016" i="80"/>
  <c r="M3017" i="80"/>
  <c r="M3018" i="80"/>
  <c r="M3019" i="80"/>
  <c r="M3020" i="80"/>
  <c r="M3021" i="80"/>
  <c r="M3022" i="80"/>
  <c r="M3023" i="80"/>
  <c r="M3024" i="80"/>
  <c r="M3025" i="80"/>
  <c r="M3026" i="80"/>
  <c r="M3027" i="80"/>
  <c r="M3028" i="80"/>
  <c r="M3029" i="80"/>
  <c r="M3030" i="80"/>
  <c r="M3031" i="80"/>
  <c r="M3032" i="80"/>
  <c r="M3033" i="80"/>
  <c r="M3034" i="80"/>
  <c r="M3035" i="80"/>
  <c r="M3036" i="80"/>
  <c r="M3037" i="80"/>
  <c r="M3038" i="80"/>
  <c r="M3039" i="80"/>
  <c r="M3040" i="80"/>
  <c r="M3041" i="80"/>
  <c r="M3042" i="80"/>
  <c r="M3043" i="80"/>
  <c r="M3044" i="80"/>
  <c r="M3045" i="80"/>
  <c r="M3046" i="80"/>
  <c r="M3047" i="80"/>
  <c r="M3048" i="80"/>
  <c r="M3049" i="80"/>
  <c r="M3050" i="80"/>
  <c r="M3051" i="80"/>
  <c r="M3052" i="80"/>
  <c r="M3053" i="80"/>
  <c r="M3054" i="80"/>
  <c r="M3055" i="80"/>
  <c r="M3056" i="80"/>
  <c r="M3057" i="80"/>
  <c r="M3058" i="80"/>
  <c r="M3059" i="80"/>
  <c r="M3060" i="80"/>
  <c r="M3061" i="80"/>
  <c r="M3062" i="80"/>
  <c r="M3063" i="80"/>
  <c r="M3064" i="80"/>
  <c r="M3065" i="80"/>
  <c r="M3066" i="80"/>
  <c r="M3067" i="80"/>
  <c r="M3068" i="80"/>
  <c r="M3069" i="80"/>
  <c r="M3070" i="80"/>
  <c r="M3071" i="80"/>
  <c r="M3072" i="80"/>
  <c r="M3073" i="80"/>
  <c r="M3074" i="80"/>
  <c r="M3075" i="80"/>
  <c r="M3076" i="80"/>
  <c r="M3077" i="80"/>
  <c r="M3078" i="80"/>
  <c r="M3079" i="80"/>
  <c r="M3080" i="80"/>
  <c r="M3081" i="80"/>
  <c r="M3082" i="80"/>
  <c r="M3083" i="80"/>
  <c r="M3084" i="80"/>
  <c r="M3085" i="80"/>
  <c r="M3086" i="80"/>
  <c r="M3087" i="80"/>
  <c r="M3088" i="80"/>
  <c r="M3089" i="80"/>
  <c r="M3090" i="80"/>
  <c r="M3091" i="80"/>
  <c r="M3092" i="80"/>
  <c r="M3093" i="80"/>
  <c r="M3094" i="80"/>
  <c r="M3095" i="80"/>
  <c r="M3096" i="80"/>
  <c r="M3097" i="80"/>
  <c r="M3098" i="80"/>
  <c r="M3099" i="80"/>
  <c r="M3100" i="80"/>
  <c r="M3101" i="80"/>
  <c r="M3102" i="80"/>
  <c r="M3103" i="80"/>
  <c r="M3104" i="80"/>
  <c r="M3105" i="80"/>
  <c r="M3106" i="80"/>
  <c r="M3107" i="80"/>
  <c r="M3108" i="80"/>
  <c r="M3109" i="80"/>
  <c r="M3110" i="80"/>
  <c r="M3111" i="80"/>
  <c r="M3112" i="80"/>
  <c r="M3113" i="80"/>
  <c r="M3114" i="80"/>
  <c r="M3115" i="80"/>
  <c r="M3116" i="80"/>
  <c r="M3117" i="80"/>
  <c r="M3118" i="80"/>
  <c r="M3119" i="80"/>
  <c r="M3120" i="80"/>
  <c r="M3121" i="80"/>
  <c r="M3122" i="80"/>
  <c r="M3123" i="80"/>
  <c r="M3124" i="80"/>
  <c r="M3125" i="80"/>
  <c r="M3126" i="80"/>
  <c r="M3127" i="80"/>
  <c r="M3128" i="80"/>
  <c r="M3129" i="80"/>
  <c r="M3130" i="80"/>
  <c r="M3131" i="80"/>
  <c r="M3132" i="80"/>
  <c r="M3133" i="80"/>
  <c r="M3134" i="80"/>
  <c r="M3135" i="80"/>
  <c r="M3136" i="80"/>
  <c r="M3137" i="80"/>
  <c r="M3138" i="80"/>
  <c r="M3139" i="80"/>
  <c r="M3140" i="80"/>
  <c r="M3141" i="80"/>
  <c r="M3142" i="80"/>
  <c r="M3143" i="80"/>
  <c r="M3144" i="80"/>
  <c r="M3145" i="80"/>
  <c r="M3146" i="80"/>
  <c r="M3147" i="80"/>
  <c r="M3148" i="80"/>
  <c r="M3149" i="80"/>
  <c r="M3150" i="80"/>
  <c r="M3151" i="80"/>
  <c r="M3152" i="80"/>
  <c r="M3153" i="80"/>
  <c r="M3154" i="80"/>
  <c r="M3155" i="80"/>
  <c r="M3156" i="80"/>
  <c r="M3157" i="80"/>
  <c r="M3158" i="80"/>
  <c r="M3159" i="80"/>
  <c r="M3160" i="80"/>
  <c r="M3161" i="80"/>
  <c r="M3162" i="80"/>
  <c r="M3163" i="80"/>
  <c r="M3164" i="80"/>
  <c r="M3165" i="80"/>
  <c r="M3166" i="80"/>
  <c r="M3167" i="80"/>
  <c r="M3168" i="80"/>
  <c r="M3169" i="80"/>
  <c r="M3170" i="80"/>
  <c r="M3171" i="80"/>
  <c r="M3172" i="80"/>
  <c r="M3173" i="80"/>
  <c r="M3174" i="80"/>
  <c r="M3175" i="80"/>
  <c r="M3176" i="80"/>
  <c r="M3177" i="80"/>
  <c r="M3178" i="80"/>
  <c r="M3179" i="80"/>
  <c r="M3180" i="80"/>
  <c r="M3181" i="80"/>
  <c r="M3182" i="80"/>
  <c r="M3183" i="80"/>
  <c r="M3184" i="80"/>
  <c r="M3185" i="80"/>
  <c r="M3186" i="80"/>
  <c r="M3187" i="80"/>
  <c r="M3188" i="80"/>
  <c r="M3189" i="80"/>
  <c r="M3190" i="80"/>
  <c r="M3191" i="80"/>
  <c r="M3192" i="80"/>
  <c r="M3193" i="80"/>
  <c r="M3194" i="80"/>
  <c r="M3195" i="80"/>
  <c r="M3196" i="80"/>
  <c r="M3197" i="80"/>
  <c r="M3198" i="80"/>
  <c r="M3199" i="80"/>
  <c r="M3200" i="80"/>
  <c r="M3201" i="80"/>
  <c r="M3202" i="80"/>
  <c r="M3203" i="80"/>
  <c r="M3204" i="80"/>
  <c r="M3205" i="80"/>
  <c r="M3206" i="80"/>
  <c r="M3207" i="80"/>
  <c r="M3208" i="80"/>
  <c r="M3209" i="80"/>
  <c r="M3210" i="80"/>
  <c r="M3211" i="80"/>
  <c r="M3212" i="80"/>
  <c r="M3213" i="80"/>
  <c r="M3214" i="80"/>
  <c r="M3215" i="80"/>
  <c r="M3216" i="80"/>
  <c r="M3217" i="80"/>
  <c r="M3218" i="80"/>
  <c r="M3219" i="80"/>
  <c r="M3220" i="80"/>
  <c r="M3221" i="80"/>
  <c r="M3222" i="80"/>
  <c r="M3223" i="80"/>
  <c r="M3224" i="80"/>
  <c r="M3225" i="80"/>
  <c r="M3226" i="80"/>
  <c r="M3227" i="80"/>
  <c r="M3228" i="80"/>
  <c r="M3229" i="80"/>
  <c r="M3230" i="80"/>
  <c r="M3231" i="80"/>
  <c r="M3232" i="80"/>
  <c r="M3233" i="80"/>
  <c r="M3234" i="80"/>
  <c r="M3235" i="80"/>
  <c r="M3236" i="80"/>
  <c r="M3237" i="80"/>
  <c r="M3238" i="80"/>
  <c r="M3239" i="80"/>
  <c r="M3240" i="80"/>
  <c r="M3241" i="80"/>
  <c r="M3242" i="80"/>
  <c r="M3243" i="80"/>
  <c r="M3244" i="80"/>
  <c r="M3245" i="80"/>
  <c r="M3246" i="80"/>
  <c r="M3247" i="80"/>
  <c r="M3248" i="80"/>
  <c r="M3249" i="80"/>
  <c r="M3250" i="80"/>
  <c r="M3251" i="80"/>
  <c r="M3252" i="80"/>
  <c r="M3253" i="80"/>
  <c r="M3254" i="80"/>
  <c r="M3255" i="80"/>
  <c r="M3256" i="80"/>
  <c r="M3257" i="80"/>
  <c r="M3258" i="80"/>
  <c r="M3259" i="80"/>
  <c r="M3260" i="80"/>
  <c r="M3261" i="80"/>
  <c r="M3262" i="80"/>
  <c r="M3263" i="80"/>
  <c r="M3264" i="80"/>
  <c r="M3265" i="80"/>
  <c r="M3266" i="80"/>
  <c r="M3267" i="80"/>
  <c r="M3268" i="80"/>
  <c r="M3269" i="80"/>
  <c r="M3270" i="80"/>
  <c r="M3271" i="80"/>
  <c r="M3272" i="80"/>
  <c r="M3273" i="80"/>
  <c r="M3274" i="80"/>
  <c r="M3275" i="80"/>
  <c r="M3276" i="80"/>
  <c r="M3277" i="80"/>
  <c r="M3278" i="80"/>
  <c r="M3279" i="80"/>
  <c r="M3280" i="80"/>
  <c r="M3281" i="80"/>
  <c r="M3282" i="80"/>
  <c r="M3283" i="80"/>
  <c r="M3284" i="80"/>
  <c r="M3285" i="80"/>
  <c r="M3286" i="80"/>
  <c r="M3287" i="80"/>
  <c r="M3288" i="80"/>
  <c r="M3289" i="80"/>
  <c r="M3290" i="80"/>
  <c r="M3291" i="80"/>
  <c r="M3292" i="80"/>
  <c r="M3293" i="80"/>
  <c r="M3294" i="80"/>
  <c r="M3295" i="80"/>
  <c r="M3296" i="80"/>
  <c r="M3297" i="80"/>
  <c r="M3298" i="80"/>
  <c r="M3299" i="80"/>
  <c r="M3300" i="80"/>
  <c r="M3301" i="80"/>
  <c r="M3302" i="80"/>
  <c r="M3303" i="80"/>
  <c r="M3304" i="80"/>
  <c r="M3305" i="80"/>
  <c r="M3306" i="80"/>
  <c r="M3307" i="80"/>
  <c r="M3308" i="80"/>
  <c r="M3309" i="80"/>
  <c r="M3310" i="80"/>
  <c r="M3311" i="80"/>
  <c r="M3312" i="80"/>
  <c r="M3313" i="80"/>
  <c r="M3314" i="80"/>
  <c r="M3315" i="80"/>
  <c r="M3316" i="80"/>
  <c r="M3317" i="80"/>
  <c r="M3318" i="80"/>
  <c r="M3319" i="80"/>
  <c r="M3320" i="80"/>
  <c r="M3321" i="80"/>
  <c r="M3322" i="80"/>
  <c r="M3323" i="80"/>
  <c r="M3324" i="80"/>
  <c r="M3325" i="80"/>
  <c r="M3326" i="80"/>
  <c r="M3327" i="80"/>
  <c r="M3328" i="80"/>
  <c r="M3329" i="80"/>
  <c r="M3330" i="80"/>
  <c r="M3331" i="80"/>
  <c r="M3332" i="80"/>
  <c r="M3333" i="80"/>
  <c r="M3334" i="80"/>
  <c r="M3335" i="80"/>
  <c r="M3336" i="80"/>
  <c r="M3337" i="80"/>
  <c r="M3338" i="80"/>
  <c r="M3339" i="80"/>
  <c r="M3340" i="80"/>
  <c r="M3341" i="80"/>
  <c r="M3342" i="80"/>
  <c r="M3343" i="80"/>
  <c r="M3344" i="80"/>
  <c r="M3345" i="80"/>
  <c r="M3346" i="80"/>
  <c r="M3347" i="80"/>
  <c r="M3348" i="80"/>
  <c r="M3349" i="80"/>
  <c r="M3350" i="80"/>
  <c r="M3351" i="80"/>
  <c r="M3352" i="80"/>
  <c r="M3353" i="80"/>
  <c r="M3354" i="80"/>
  <c r="M3355" i="80"/>
  <c r="M3356" i="80"/>
  <c r="M3357" i="80"/>
  <c r="M3358" i="80"/>
  <c r="M3359" i="80"/>
  <c r="M3360" i="80"/>
  <c r="M3361" i="80"/>
  <c r="M3362" i="80"/>
  <c r="M3363" i="80"/>
  <c r="M3364" i="80"/>
  <c r="M3365" i="80"/>
  <c r="M3366" i="80"/>
  <c r="M3367" i="80"/>
  <c r="M3368" i="80"/>
  <c r="M3369" i="80"/>
  <c r="M3370" i="80"/>
  <c r="M3371" i="80"/>
  <c r="M3372" i="80"/>
  <c r="M3373" i="80"/>
  <c r="M3374" i="80"/>
  <c r="M3375" i="80"/>
  <c r="M3376" i="80"/>
  <c r="M3377" i="80"/>
  <c r="M3378" i="80"/>
  <c r="M3379" i="80"/>
  <c r="M3380" i="80"/>
  <c r="M3381" i="80"/>
  <c r="M3382" i="80"/>
  <c r="M3383" i="80"/>
  <c r="M3384" i="80"/>
  <c r="M3385" i="80"/>
  <c r="M3386" i="80"/>
  <c r="M3387" i="80"/>
  <c r="M3388" i="80"/>
  <c r="M3389" i="80"/>
  <c r="M3390" i="80"/>
  <c r="M3391" i="80"/>
  <c r="M3392" i="80"/>
  <c r="M3393" i="80"/>
  <c r="M3394" i="80"/>
  <c r="M3395" i="80"/>
  <c r="M3396" i="80"/>
  <c r="M3397" i="80"/>
  <c r="M3398" i="80"/>
  <c r="M3399" i="80"/>
  <c r="M3400" i="80"/>
  <c r="M3401" i="80"/>
  <c r="M3402" i="80"/>
  <c r="M3403" i="80"/>
  <c r="M3404" i="80"/>
  <c r="M3405" i="80"/>
  <c r="M3406" i="80"/>
  <c r="M3407" i="80"/>
  <c r="M3408" i="80"/>
  <c r="M3409" i="80"/>
  <c r="M3410" i="80"/>
  <c r="M3411" i="80"/>
  <c r="M3412" i="80"/>
  <c r="M3413" i="80"/>
  <c r="M3414" i="80"/>
  <c r="M3415" i="80"/>
  <c r="M3416" i="80"/>
  <c r="M3417" i="80"/>
  <c r="M3418" i="80"/>
  <c r="M3419" i="80"/>
  <c r="M3420" i="80"/>
  <c r="M3421" i="80"/>
  <c r="M3422" i="80"/>
  <c r="M3423" i="80"/>
  <c r="M3424" i="80"/>
  <c r="M3425" i="80"/>
  <c r="M3426" i="80"/>
  <c r="M3427" i="80"/>
  <c r="M3428" i="80"/>
  <c r="M3429" i="80"/>
  <c r="M3430" i="80"/>
  <c r="M3431" i="80"/>
  <c r="M3432" i="80"/>
  <c r="M3433" i="80"/>
  <c r="M3434" i="80"/>
  <c r="M3435" i="80"/>
  <c r="M3436" i="80"/>
  <c r="M3437" i="80"/>
  <c r="M3438" i="80"/>
  <c r="M3439" i="80"/>
  <c r="M3440" i="80"/>
  <c r="M3441" i="80"/>
  <c r="M3442" i="80"/>
  <c r="M3443" i="80"/>
  <c r="M3444" i="80"/>
  <c r="M3445" i="80"/>
  <c r="M3446" i="80"/>
  <c r="M3447" i="80"/>
  <c r="M3448" i="80"/>
  <c r="M3449" i="80"/>
  <c r="M3450" i="80"/>
  <c r="M3451" i="80"/>
  <c r="M3452" i="80"/>
  <c r="M3453" i="80"/>
  <c r="M3454" i="80"/>
  <c r="M3455" i="80"/>
  <c r="M3456" i="80"/>
  <c r="M3457" i="80"/>
  <c r="M3458" i="80"/>
  <c r="M3459" i="80"/>
  <c r="M3460" i="80"/>
  <c r="M3461" i="80"/>
  <c r="M3462" i="80"/>
  <c r="M3463" i="80"/>
  <c r="M3464" i="80"/>
  <c r="M3465" i="80"/>
  <c r="M3466" i="80"/>
  <c r="M3467" i="80"/>
  <c r="M3468" i="80"/>
  <c r="M3469" i="80"/>
  <c r="M3470" i="80"/>
  <c r="M3471" i="80"/>
  <c r="M3472" i="80"/>
  <c r="M3473" i="80"/>
  <c r="M3474" i="80"/>
  <c r="M3475" i="80"/>
  <c r="M3476" i="80"/>
  <c r="M3477" i="80"/>
  <c r="M3478" i="80"/>
  <c r="M3479" i="80"/>
  <c r="M3480" i="80"/>
  <c r="M3481" i="80"/>
  <c r="M3482" i="80"/>
  <c r="M3483" i="80"/>
  <c r="M3484" i="80"/>
  <c r="M3485" i="80"/>
  <c r="M3486" i="80"/>
  <c r="M3487" i="80"/>
  <c r="M3488" i="80"/>
  <c r="M3489" i="80"/>
  <c r="M3490" i="80"/>
  <c r="M3491" i="80"/>
  <c r="M3492" i="80"/>
  <c r="M3493" i="80"/>
  <c r="M3494" i="80"/>
  <c r="M3495" i="80"/>
  <c r="M3496" i="80"/>
  <c r="M3497" i="80"/>
  <c r="M3498" i="80"/>
  <c r="M3499" i="80"/>
  <c r="M3500" i="80"/>
  <c r="M3501" i="80"/>
  <c r="M3502" i="80"/>
  <c r="M3503" i="80"/>
  <c r="M3504" i="80"/>
  <c r="M3505" i="80"/>
  <c r="M3506" i="80"/>
  <c r="M3507" i="80"/>
  <c r="M3508" i="80"/>
  <c r="M3509" i="80"/>
  <c r="M3510" i="80"/>
  <c r="M3511" i="80"/>
  <c r="M3512" i="80"/>
  <c r="M3513" i="80"/>
  <c r="M3514" i="80"/>
  <c r="M3515" i="80"/>
  <c r="M3516" i="80"/>
  <c r="M3517" i="80"/>
  <c r="M3518" i="80"/>
  <c r="M3519" i="80"/>
  <c r="M3520" i="80"/>
  <c r="M3521" i="80"/>
  <c r="M3522" i="80"/>
  <c r="M3523" i="80"/>
  <c r="M3524" i="80"/>
  <c r="M3525" i="80"/>
  <c r="M3526" i="80"/>
  <c r="M3527" i="80"/>
  <c r="M3528" i="80"/>
  <c r="M3529" i="80"/>
  <c r="M3530" i="80"/>
  <c r="M3531" i="80"/>
  <c r="M3532" i="80"/>
  <c r="M3533" i="80"/>
  <c r="M3534" i="80"/>
  <c r="M3535" i="80"/>
  <c r="M3536" i="80"/>
  <c r="M3537" i="80"/>
  <c r="M3538" i="80"/>
  <c r="M3539" i="80"/>
  <c r="M3540" i="80"/>
  <c r="M3541" i="80"/>
  <c r="M3542" i="80"/>
  <c r="M3543" i="80"/>
  <c r="M3544" i="80"/>
  <c r="M3545" i="80"/>
  <c r="M3546" i="80"/>
  <c r="M3547" i="80"/>
  <c r="M3548" i="80"/>
  <c r="M3549" i="80"/>
  <c r="M3550" i="80"/>
  <c r="M3551" i="80"/>
  <c r="M3552" i="80"/>
  <c r="M3553" i="80"/>
  <c r="M3554" i="80"/>
  <c r="M3555" i="80"/>
  <c r="M3556" i="80"/>
  <c r="M3557" i="80"/>
  <c r="M3558" i="80"/>
  <c r="M3559" i="80"/>
  <c r="M3560" i="80"/>
  <c r="M3561" i="80"/>
  <c r="M3562" i="80"/>
  <c r="M3563" i="80"/>
  <c r="M3564" i="80"/>
  <c r="M3565" i="80"/>
  <c r="M3566" i="80"/>
  <c r="M3567" i="80"/>
  <c r="M3568" i="80"/>
  <c r="M3569" i="80"/>
  <c r="M3570" i="80"/>
  <c r="M3571" i="80"/>
  <c r="M3572" i="80"/>
  <c r="M3573" i="80"/>
  <c r="M3574" i="80"/>
  <c r="M3575" i="80"/>
  <c r="M3576" i="80"/>
  <c r="M3577" i="80"/>
  <c r="M3578" i="80"/>
  <c r="M3579" i="80"/>
  <c r="M3580" i="80"/>
  <c r="M3581" i="80"/>
  <c r="M3582" i="80"/>
  <c r="M3583" i="80"/>
  <c r="M3584" i="80"/>
  <c r="M3585" i="80"/>
  <c r="M3586" i="80"/>
  <c r="M3587" i="80"/>
  <c r="M3588" i="80"/>
  <c r="M3589" i="80"/>
  <c r="M3590" i="80"/>
  <c r="M3591" i="80"/>
  <c r="M3592" i="80"/>
  <c r="M3593" i="80"/>
  <c r="M3594" i="80"/>
  <c r="M3595" i="80"/>
  <c r="M3596" i="80"/>
  <c r="M3597" i="80"/>
  <c r="M3598" i="80"/>
  <c r="M3599" i="80"/>
  <c r="M3600" i="80"/>
  <c r="M3601" i="80"/>
  <c r="M3602" i="80"/>
  <c r="M3603" i="80"/>
  <c r="M3604" i="80"/>
  <c r="M3605" i="80"/>
  <c r="M3606" i="80"/>
  <c r="M3607" i="80"/>
  <c r="M3608" i="80"/>
  <c r="M3609" i="80"/>
  <c r="M3610" i="80"/>
  <c r="M3611" i="80"/>
  <c r="M3612" i="80"/>
  <c r="M3613" i="80"/>
  <c r="M3614" i="80"/>
  <c r="M3615" i="80"/>
  <c r="M3616" i="80"/>
  <c r="M3617" i="80"/>
  <c r="M3618" i="80"/>
  <c r="M3619" i="80"/>
  <c r="M3620" i="80"/>
  <c r="M3621" i="80"/>
  <c r="M3622" i="80"/>
  <c r="M3623" i="80"/>
  <c r="M3624" i="80"/>
  <c r="M3625" i="80"/>
  <c r="M3626" i="80"/>
  <c r="M3627" i="80"/>
  <c r="M3628" i="80"/>
  <c r="M3629" i="80"/>
  <c r="M3630" i="80"/>
  <c r="M3631" i="80"/>
  <c r="M3632" i="80"/>
  <c r="M3633" i="80"/>
  <c r="M3634" i="80"/>
  <c r="M3635" i="80"/>
  <c r="M3636" i="80"/>
  <c r="M3637" i="80"/>
  <c r="M3638" i="80"/>
  <c r="M3639" i="80"/>
  <c r="M3640" i="80"/>
  <c r="M3641" i="80"/>
  <c r="M3642" i="80"/>
  <c r="M3643" i="80"/>
  <c r="M3644" i="80"/>
  <c r="M3645" i="80"/>
  <c r="M3646" i="80"/>
  <c r="M3647" i="80"/>
  <c r="M3648" i="80"/>
  <c r="M3649" i="80"/>
  <c r="M3650" i="80"/>
  <c r="M3651" i="80"/>
  <c r="M3652" i="80"/>
  <c r="M3653" i="80"/>
  <c r="M3654" i="80"/>
  <c r="M3655" i="80"/>
  <c r="M3656" i="80"/>
  <c r="M3657" i="80"/>
  <c r="M3658" i="80"/>
  <c r="M3659" i="80"/>
  <c r="M3660" i="80"/>
  <c r="M3661" i="80"/>
  <c r="M3662" i="80"/>
  <c r="M3663" i="80"/>
  <c r="M3664" i="80"/>
  <c r="M3665" i="80"/>
  <c r="M3666" i="80"/>
  <c r="M3667" i="80"/>
  <c r="M3668" i="80"/>
  <c r="M3669" i="80"/>
  <c r="M3670" i="80"/>
  <c r="M3671" i="80"/>
  <c r="M3672" i="80"/>
  <c r="M3673" i="80"/>
  <c r="M3674" i="80"/>
  <c r="M3675" i="80"/>
  <c r="M3676" i="80"/>
  <c r="M3677" i="80"/>
  <c r="M3678" i="80"/>
  <c r="M3679" i="80"/>
  <c r="M3680" i="80"/>
  <c r="M3681" i="80"/>
  <c r="M3682" i="80"/>
  <c r="M3683" i="80"/>
  <c r="M3684" i="80"/>
  <c r="M3685" i="80"/>
  <c r="M3686" i="80"/>
  <c r="M3687" i="80"/>
  <c r="M3688" i="80"/>
  <c r="M3689" i="80"/>
  <c r="M3690" i="80"/>
  <c r="M3691" i="80"/>
  <c r="M3692" i="80"/>
  <c r="M3693" i="80"/>
  <c r="M3694" i="80"/>
  <c r="M3695" i="80"/>
  <c r="M3696" i="80"/>
  <c r="M3697" i="80"/>
  <c r="M3698" i="80"/>
  <c r="M3699" i="80"/>
  <c r="M3700" i="80"/>
  <c r="M3701" i="80"/>
  <c r="M3702" i="80"/>
  <c r="M3703" i="80"/>
  <c r="M3704" i="80"/>
  <c r="M3705" i="80"/>
  <c r="M3706" i="80"/>
  <c r="M3707" i="80"/>
  <c r="M3708" i="80"/>
  <c r="M3709" i="80"/>
  <c r="M3710" i="80"/>
  <c r="M3711" i="80"/>
  <c r="M3712" i="80"/>
  <c r="M3713" i="80"/>
  <c r="M3714" i="80"/>
  <c r="M3715" i="80"/>
  <c r="M3716" i="80"/>
  <c r="M3717" i="80"/>
  <c r="M3718" i="80"/>
  <c r="M3719" i="80"/>
  <c r="M3720" i="80"/>
  <c r="M3721" i="80"/>
  <c r="M3722" i="80"/>
  <c r="M3723" i="80"/>
  <c r="M3724" i="80"/>
  <c r="M3725" i="80"/>
  <c r="M3726" i="80"/>
  <c r="M3727" i="80"/>
  <c r="M3728" i="80"/>
  <c r="M3729" i="80"/>
  <c r="M3730" i="80"/>
  <c r="M3731" i="80"/>
  <c r="M3732" i="80"/>
  <c r="M3733" i="80"/>
  <c r="M3734" i="80"/>
  <c r="M3735" i="80"/>
  <c r="M3736" i="80"/>
  <c r="M3737" i="80"/>
  <c r="M3738" i="80"/>
  <c r="M3739" i="80"/>
  <c r="M3740" i="80"/>
  <c r="M3741" i="80"/>
  <c r="M3742" i="80"/>
  <c r="M3743" i="80"/>
  <c r="M3744" i="80"/>
  <c r="M3745" i="80"/>
  <c r="M3746" i="80"/>
  <c r="M3747" i="80"/>
  <c r="M3748" i="80"/>
  <c r="M3749" i="80"/>
  <c r="M3750" i="80"/>
  <c r="M3751" i="80"/>
  <c r="M3752" i="80"/>
  <c r="M3753" i="80"/>
  <c r="M3754" i="80"/>
  <c r="M3755" i="80"/>
  <c r="M3756" i="80"/>
  <c r="M3757" i="80"/>
  <c r="M3758" i="80"/>
  <c r="M3759" i="80"/>
  <c r="M3760" i="80"/>
  <c r="M3761" i="80"/>
  <c r="M3762" i="80"/>
  <c r="M3763" i="80"/>
  <c r="M3764" i="80"/>
  <c r="M3765" i="80"/>
  <c r="M3766" i="80"/>
  <c r="M3767" i="80"/>
  <c r="M3768" i="80"/>
  <c r="M3769" i="80"/>
  <c r="M3770" i="80"/>
  <c r="M3771" i="80"/>
  <c r="M3772" i="80"/>
  <c r="M3773" i="80"/>
  <c r="M3774" i="80"/>
  <c r="M3775" i="80"/>
  <c r="M3776" i="80"/>
  <c r="M3777" i="80"/>
  <c r="M3778" i="80"/>
  <c r="M3779" i="80"/>
  <c r="M3780" i="80"/>
  <c r="M3781" i="80"/>
  <c r="M3782" i="80"/>
  <c r="M3783" i="80"/>
  <c r="M3784" i="80"/>
  <c r="M3785" i="80"/>
  <c r="M3786" i="80"/>
  <c r="M3787" i="80"/>
  <c r="M3788" i="80"/>
  <c r="M3789" i="80"/>
  <c r="M3790" i="80"/>
  <c r="M3791" i="80"/>
  <c r="M3792" i="80"/>
  <c r="M3793" i="80"/>
  <c r="M3794" i="80"/>
  <c r="M3795" i="80"/>
  <c r="M3796" i="80"/>
  <c r="M3797" i="80"/>
  <c r="M3798" i="80"/>
  <c r="M3799" i="80"/>
  <c r="M3800" i="80"/>
  <c r="M3801" i="80"/>
  <c r="M3802" i="80"/>
  <c r="M3803" i="80"/>
  <c r="M3804" i="80"/>
  <c r="M3805" i="80"/>
  <c r="M3806" i="80"/>
  <c r="M3807" i="80"/>
  <c r="M3808" i="80"/>
  <c r="M3809" i="80"/>
  <c r="M3810" i="80"/>
  <c r="M3811" i="80"/>
  <c r="M3812" i="80"/>
  <c r="M3813" i="80"/>
  <c r="M3814" i="80"/>
  <c r="M3815" i="80"/>
  <c r="M3816" i="80"/>
  <c r="M3817" i="80"/>
  <c r="M3818" i="80"/>
  <c r="M3819" i="80"/>
  <c r="M3820" i="80"/>
  <c r="M3821" i="80"/>
  <c r="M3822" i="80"/>
  <c r="M3823" i="80"/>
  <c r="M3824" i="80"/>
  <c r="M3825" i="80"/>
  <c r="M3826" i="80"/>
  <c r="M3827" i="80"/>
  <c r="M3828" i="80"/>
  <c r="M3829" i="80"/>
  <c r="M3830" i="80"/>
  <c r="M3831" i="80"/>
  <c r="M3832" i="80"/>
  <c r="M3833" i="80"/>
  <c r="M3834" i="80"/>
  <c r="M3835" i="80"/>
  <c r="M3836" i="80"/>
  <c r="M3837" i="80"/>
  <c r="M3838" i="80"/>
  <c r="M3839" i="80"/>
  <c r="M3840" i="80"/>
  <c r="M3841" i="80"/>
  <c r="M3842" i="80"/>
  <c r="M3843" i="80"/>
  <c r="M3844" i="80"/>
  <c r="M3845" i="80"/>
  <c r="M3846" i="80"/>
  <c r="M3847" i="80"/>
  <c r="M3848" i="80"/>
  <c r="M3849" i="80"/>
  <c r="M3850" i="80"/>
  <c r="M3851" i="80"/>
  <c r="M3852" i="80"/>
  <c r="M3853" i="80"/>
  <c r="M3854" i="80"/>
  <c r="M3855" i="80"/>
  <c r="M3856" i="80"/>
  <c r="M3857" i="80"/>
  <c r="M3858" i="80"/>
  <c r="M3859" i="80"/>
  <c r="M3860" i="80"/>
  <c r="M3861" i="80"/>
  <c r="M3862" i="80"/>
  <c r="M3863" i="80"/>
  <c r="M3864" i="80"/>
  <c r="M3865" i="80"/>
  <c r="M3866" i="80"/>
  <c r="M3867" i="80"/>
  <c r="M3868" i="80"/>
  <c r="M3869" i="80"/>
  <c r="M3870" i="80"/>
  <c r="M3871" i="80"/>
  <c r="M3872" i="80"/>
  <c r="M3873" i="80"/>
  <c r="M3874" i="80"/>
  <c r="M3875" i="80"/>
  <c r="M3876" i="80"/>
  <c r="M3877" i="80"/>
  <c r="M3878" i="80"/>
  <c r="M3879" i="80"/>
  <c r="M3880" i="80"/>
  <c r="M3881" i="80"/>
  <c r="M3882" i="80"/>
  <c r="M3883" i="80"/>
  <c r="M3884" i="80"/>
  <c r="M3885" i="80"/>
  <c r="M3886" i="80"/>
  <c r="M3887" i="80"/>
  <c r="M3888" i="80"/>
  <c r="M3889" i="80"/>
  <c r="M3890" i="80"/>
  <c r="M3891" i="80"/>
  <c r="M3892" i="80"/>
  <c r="M3893" i="80"/>
  <c r="M3894" i="80"/>
  <c r="M3895" i="80"/>
  <c r="M3896" i="80"/>
  <c r="M3897" i="80"/>
  <c r="M3898" i="80"/>
  <c r="M3899" i="80"/>
  <c r="M3900" i="80"/>
  <c r="M3901" i="80"/>
  <c r="M3902" i="80"/>
  <c r="M3903" i="80"/>
  <c r="M3904" i="80"/>
  <c r="M3905" i="80"/>
  <c r="M3906" i="80"/>
  <c r="M3907" i="80"/>
  <c r="M3908" i="80"/>
  <c r="M3909" i="80"/>
  <c r="M3910" i="80"/>
  <c r="M3911" i="80"/>
  <c r="M3912" i="80"/>
  <c r="M3913" i="80"/>
  <c r="M3914" i="80"/>
  <c r="M3915" i="80"/>
  <c r="M3916" i="80"/>
  <c r="M3917" i="80"/>
  <c r="M3918" i="80"/>
  <c r="M3919" i="80"/>
  <c r="M3920" i="80"/>
  <c r="M3921" i="80"/>
  <c r="M3922" i="80"/>
  <c r="M3923" i="80"/>
  <c r="M3924" i="80"/>
  <c r="M3925" i="80"/>
  <c r="M3926" i="80"/>
  <c r="M3927" i="80"/>
  <c r="M3928" i="80"/>
  <c r="M3929" i="80"/>
  <c r="M3930" i="80"/>
  <c r="M3931" i="80"/>
  <c r="M3932" i="80"/>
  <c r="M3933" i="80"/>
  <c r="M3934" i="80"/>
  <c r="M3935" i="80"/>
  <c r="M3936" i="80"/>
  <c r="M3937" i="80"/>
  <c r="M3938" i="80"/>
  <c r="M3939" i="80"/>
  <c r="M3940" i="80"/>
  <c r="M3941" i="80"/>
  <c r="M3942" i="80"/>
  <c r="M3943" i="80"/>
  <c r="M3944" i="80"/>
  <c r="M3945" i="80"/>
  <c r="M3946" i="80"/>
  <c r="M3947" i="80"/>
  <c r="M3948" i="80"/>
  <c r="M3949" i="80"/>
  <c r="M3950" i="80"/>
  <c r="M3951" i="80"/>
  <c r="M3952" i="80"/>
  <c r="M3953" i="80"/>
  <c r="M3954" i="80"/>
  <c r="M3955" i="80"/>
  <c r="M3956" i="80"/>
  <c r="M3957" i="80"/>
  <c r="M3958" i="80"/>
  <c r="M3959" i="80"/>
  <c r="M3960" i="80"/>
  <c r="M3961" i="80"/>
  <c r="M3962" i="80"/>
  <c r="M3963" i="80"/>
  <c r="M3964" i="80"/>
  <c r="M3965" i="80"/>
  <c r="M3966" i="80"/>
  <c r="M3967" i="80"/>
  <c r="M3968" i="80"/>
  <c r="M3969" i="80"/>
  <c r="M3970" i="80"/>
  <c r="M3971" i="80"/>
  <c r="M3972" i="80"/>
  <c r="M3973" i="80"/>
  <c r="M3974" i="80"/>
  <c r="M3975" i="80"/>
  <c r="M3976" i="80"/>
  <c r="M3977" i="80"/>
  <c r="M3978" i="80"/>
  <c r="M3979" i="80"/>
  <c r="M3980" i="80"/>
  <c r="M3981" i="80"/>
  <c r="M3982" i="80"/>
  <c r="M3983" i="80"/>
  <c r="M3984" i="80"/>
  <c r="M3985" i="80"/>
  <c r="M3986" i="80"/>
  <c r="M3987" i="80"/>
  <c r="M3988" i="80"/>
  <c r="M3989" i="80"/>
  <c r="M3990" i="80"/>
  <c r="M3991" i="80"/>
  <c r="M3992" i="80"/>
  <c r="M3993" i="80"/>
  <c r="M3994" i="80"/>
  <c r="M3995" i="80"/>
  <c r="M3996" i="80"/>
  <c r="M3997" i="80"/>
  <c r="M3998" i="80"/>
  <c r="M3999" i="80"/>
  <c r="M4000" i="80"/>
  <c r="M4001" i="80"/>
  <c r="M4002" i="80"/>
  <c r="M4003" i="80"/>
  <c r="M4004" i="80"/>
  <c r="M4005" i="80"/>
  <c r="M4006" i="80"/>
  <c r="M4007" i="80"/>
  <c r="M4008" i="80"/>
  <c r="M4009" i="80"/>
  <c r="M4010" i="80"/>
  <c r="M4011" i="80"/>
  <c r="M4012" i="80"/>
  <c r="M4013" i="80"/>
  <c r="M4014" i="80"/>
  <c r="M4015" i="80"/>
  <c r="M4016" i="80"/>
  <c r="M4017" i="80"/>
  <c r="M4018" i="80"/>
  <c r="M4019" i="80"/>
  <c r="M4020" i="80"/>
  <c r="M4021" i="80"/>
  <c r="M4022" i="80"/>
  <c r="M4023" i="80"/>
  <c r="M4024" i="80"/>
  <c r="M4025" i="80"/>
  <c r="M4026" i="80"/>
  <c r="M4027" i="80"/>
  <c r="M4028" i="80"/>
  <c r="M4029" i="80"/>
  <c r="M4030" i="80"/>
  <c r="M4031" i="80"/>
  <c r="M4032" i="80"/>
  <c r="M4033" i="80"/>
  <c r="M4034" i="80"/>
  <c r="M4035" i="80"/>
  <c r="M4036" i="80"/>
  <c r="M4037" i="80"/>
  <c r="M4038" i="80"/>
  <c r="M4039" i="80"/>
  <c r="M4040" i="80"/>
  <c r="M4041" i="80"/>
  <c r="M4042" i="80"/>
  <c r="M4043" i="80"/>
  <c r="M4044" i="80"/>
  <c r="M4045" i="80"/>
  <c r="M4046" i="80"/>
  <c r="M4047" i="80"/>
  <c r="M4048" i="80"/>
  <c r="M4049" i="80"/>
  <c r="M4050" i="80"/>
  <c r="M4051" i="80"/>
  <c r="M4052" i="80"/>
  <c r="M4053" i="80"/>
  <c r="M4054" i="80"/>
  <c r="M4055" i="80"/>
  <c r="M4056" i="80"/>
  <c r="M4057" i="80"/>
  <c r="M4058" i="80"/>
  <c r="M4059" i="80"/>
  <c r="M4060" i="80"/>
  <c r="M4061" i="80"/>
  <c r="M4062" i="80"/>
  <c r="M4063" i="80"/>
  <c r="M4064" i="80"/>
  <c r="M4065" i="80"/>
  <c r="M4066" i="80"/>
  <c r="M4067" i="80"/>
  <c r="M4068" i="80"/>
  <c r="M4069" i="80"/>
  <c r="M4070" i="80"/>
  <c r="M4071" i="80"/>
  <c r="M4072" i="80"/>
  <c r="M4073" i="80"/>
  <c r="M4074" i="80"/>
  <c r="M4075" i="80"/>
  <c r="M4076" i="80"/>
  <c r="M4077" i="80"/>
  <c r="M4078" i="80"/>
  <c r="M4079" i="80"/>
  <c r="M4080" i="80"/>
  <c r="M4081" i="80"/>
  <c r="M4082" i="80"/>
  <c r="M4083" i="80"/>
  <c r="M4084" i="80"/>
  <c r="M4085" i="80"/>
  <c r="M4086" i="80"/>
  <c r="M4087" i="80"/>
  <c r="M4088" i="80"/>
  <c r="M4089" i="80"/>
  <c r="M4090" i="80"/>
  <c r="M4091" i="80"/>
  <c r="M4092" i="80"/>
  <c r="M4093" i="80"/>
  <c r="M4094" i="80"/>
  <c r="M4095" i="80"/>
  <c r="M4096" i="80"/>
  <c r="M4097" i="80"/>
  <c r="M4098" i="80"/>
  <c r="M4099" i="80"/>
  <c r="M4100" i="80"/>
  <c r="M4101" i="80"/>
  <c r="M4102" i="80"/>
  <c r="M4103" i="80"/>
  <c r="M4104" i="80"/>
  <c r="M4105" i="80"/>
  <c r="M4106" i="80"/>
  <c r="M4107" i="80"/>
  <c r="M4108" i="80"/>
  <c r="M4109" i="80"/>
  <c r="M4110" i="80"/>
  <c r="M4111" i="80"/>
  <c r="M4112" i="80"/>
  <c r="M4113" i="80"/>
  <c r="M4114" i="80"/>
  <c r="M4115" i="80"/>
  <c r="M4116" i="80"/>
  <c r="M4117" i="80"/>
  <c r="M4118" i="80"/>
  <c r="M4119" i="80"/>
  <c r="M4120" i="80"/>
  <c r="M4121" i="80"/>
  <c r="M4122" i="80"/>
  <c r="M4123" i="80"/>
  <c r="M4124" i="80"/>
  <c r="M4125" i="80"/>
  <c r="M4126" i="80"/>
  <c r="M4127" i="80"/>
  <c r="M4128" i="80"/>
  <c r="M4129" i="80"/>
  <c r="M4130" i="80"/>
  <c r="M4131" i="80"/>
  <c r="M4132" i="80"/>
  <c r="M4133" i="80"/>
  <c r="M4134" i="80"/>
  <c r="M4135" i="80"/>
  <c r="M4136" i="80"/>
  <c r="M4137" i="80"/>
  <c r="M4138" i="80"/>
  <c r="M4139" i="80"/>
  <c r="M4140" i="80"/>
  <c r="M4141" i="80"/>
  <c r="M4142" i="80"/>
  <c r="M4143" i="80"/>
  <c r="M4144" i="80"/>
  <c r="M4145" i="80"/>
  <c r="M4146" i="80"/>
  <c r="M4147" i="80"/>
  <c r="M4148" i="80"/>
  <c r="M4149" i="80"/>
  <c r="M4150" i="80"/>
  <c r="M4151" i="80"/>
  <c r="M4152" i="80"/>
  <c r="M4153" i="80"/>
  <c r="M4154" i="80"/>
  <c r="M4155" i="80"/>
  <c r="M4156" i="80"/>
  <c r="M4157" i="80"/>
  <c r="M4158" i="80"/>
  <c r="M4159" i="80"/>
  <c r="M4160" i="80"/>
  <c r="M4161" i="80"/>
  <c r="M4162" i="80"/>
  <c r="M4163" i="80"/>
  <c r="M4164" i="80"/>
  <c r="M4165" i="80"/>
  <c r="M4166" i="80"/>
  <c r="M4167" i="80"/>
  <c r="M4168" i="80"/>
  <c r="M4169" i="80"/>
  <c r="M4170" i="80"/>
  <c r="M4171" i="80"/>
  <c r="M4172" i="80"/>
  <c r="M4173" i="80"/>
  <c r="M4174" i="80"/>
  <c r="M4175" i="80"/>
  <c r="M4176" i="80"/>
  <c r="M4177" i="80"/>
  <c r="M4178" i="80"/>
  <c r="M4179" i="80"/>
  <c r="M4180" i="80"/>
  <c r="M4181" i="80"/>
  <c r="M4182" i="80"/>
  <c r="M4183" i="80"/>
  <c r="M4184" i="80"/>
  <c r="M4185" i="80"/>
  <c r="M4186" i="80"/>
  <c r="M4187" i="80"/>
  <c r="M4188" i="80"/>
  <c r="M4189" i="80"/>
  <c r="M4190" i="80"/>
  <c r="M4191" i="80"/>
  <c r="M4192" i="80"/>
  <c r="M4193" i="80"/>
  <c r="M4194" i="80"/>
  <c r="M4195" i="80"/>
  <c r="M4196" i="80"/>
  <c r="M4197" i="80"/>
  <c r="M4198" i="80"/>
  <c r="M4199" i="80"/>
  <c r="M4200" i="80"/>
  <c r="M4201" i="80"/>
  <c r="M4202" i="80"/>
  <c r="M4203" i="80"/>
  <c r="M4204" i="80"/>
  <c r="M4205" i="80"/>
  <c r="M4206" i="80"/>
  <c r="M4207" i="80"/>
  <c r="M4208" i="80"/>
  <c r="M4209" i="80"/>
  <c r="M4210" i="80"/>
  <c r="M4211" i="80"/>
  <c r="M4212" i="80"/>
  <c r="M4213" i="80"/>
  <c r="M4214" i="80"/>
  <c r="M4215" i="80"/>
  <c r="M4216" i="80"/>
  <c r="M4217" i="80"/>
  <c r="M4218" i="80"/>
  <c r="M4219" i="80"/>
  <c r="M4220" i="80"/>
  <c r="M4221" i="80"/>
  <c r="M4222" i="80"/>
  <c r="M4223" i="80"/>
  <c r="M4224" i="80"/>
  <c r="M4225" i="80"/>
  <c r="M4226" i="80"/>
  <c r="M4227" i="80"/>
  <c r="M4228" i="80"/>
  <c r="M4229" i="80"/>
  <c r="M4230" i="80"/>
  <c r="M4231" i="80"/>
  <c r="M4232" i="80"/>
  <c r="M4233" i="80"/>
  <c r="M4234" i="80"/>
  <c r="M4235" i="80"/>
  <c r="M4236" i="80"/>
  <c r="M4237" i="80"/>
  <c r="M4238" i="80"/>
  <c r="M4239" i="80"/>
  <c r="M4240" i="80"/>
  <c r="M4241" i="80"/>
  <c r="M4242" i="80"/>
  <c r="M4243" i="80"/>
  <c r="M4244" i="80"/>
  <c r="M4245" i="80"/>
  <c r="M4246" i="80"/>
  <c r="M4247" i="80"/>
  <c r="M4248" i="80"/>
  <c r="M4249" i="80"/>
  <c r="M4250" i="80"/>
  <c r="M4251" i="80"/>
  <c r="M4252" i="80"/>
  <c r="M4253" i="80"/>
  <c r="M4254" i="80"/>
  <c r="M4255" i="80"/>
  <c r="M4256" i="80"/>
  <c r="M4257" i="80"/>
  <c r="M4258" i="80"/>
  <c r="M4259" i="80"/>
  <c r="M4260" i="80"/>
  <c r="M4261" i="80"/>
  <c r="M4262" i="80"/>
  <c r="M4263" i="80"/>
  <c r="M4264" i="80"/>
  <c r="M4265" i="80"/>
  <c r="M4266" i="80"/>
  <c r="M4267" i="80"/>
  <c r="M4268" i="80"/>
  <c r="M4269" i="80"/>
  <c r="M4270" i="80"/>
  <c r="M4271" i="80"/>
  <c r="M4272" i="80"/>
  <c r="M4273" i="80"/>
  <c r="M4274" i="80"/>
  <c r="M4275" i="80"/>
  <c r="M4276" i="80"/>
  <c r="M4277" i="80"/>
  <c r="M4278" i="80"/>
  <c r="M4279" i="80"/>
  <c r="M4280" i="80"/>
  <c r="M4281" i="80"/>
  <c r="M4282" i="80"/>
  <c r="M4283" i="80"/>
  <c r="M4284" i="80"/>
  <c r="M4285" i="80"/>
  <c r="M4286" i="80"/>
  <c r="M4287" i="80"/>
  <c r="M4288" i="80"/>
  <c r="M4289" i="80"/>
  <c r="M4290" i="80"/>
  <c r="M4291" i="80"/>
  <c r="M4292" i="80"/>
  <c r="M4293" i="80"/>
  <c r="M4294" i="80"/>
  <c r="M4295" i="80"/>
  <c r="M4296" i="80"/>
  <c r="M4297" i="80"/>
  <c r="M4298" i="80"/>
  <c r="M4299" i="80"/>
  <c r="M4300" i="80"/>
  <c r="M4301" i="80"/>
  <c r="M4302" i="80"/>
  <c r="M4303" i="80"/>
  <c r="M4304" i="80"/>
  <c r="M4305" i="80"/>
  <c r="M4306" i="80"/>
  <c r="M4307" i="80"/>
  <c r="M4308" i="80"/>
  <c r="M4309" i="80"/>
  <c r="M4310" i="80"/>
  <c r="M4311" i="80"/>
  <c r="M4312" i="80"/>
  <c r="M4313" i="80"/>
  <c r="M4314" i="80"/>
  <c r="M4315" i="80"/>
  <c r="M4316" i="80"/>
  <c r="M4317" i="80"/>
  <c r="M4318" i="80"/>
  <c r="M4319" i="80"/>
  <c r="M4320" i="80"/>
  <c r="M4321" i="80"/>
  <c r="M4322" i="80"/>
  <c r="M4323" i="80"/>
  <c r="M4324" i="80"/>
  <c r="M4325" i="80"/>
  <c r="M4326" i="80"/>
  <c r="M4327" i="80"/>
  <c r="M4328" i="80"/>
  <c r="M4329" i="80"/>
  <c r="M4330" i="80"/>
  <c r="M4331" i="80"/>
  <c r="M4332" i="80"/>
  <c r="M4333" i="80"/>
  <c r="M4334" i="80"/>
  <c r="M4335" i="80"/>
  <c r="M4336" i="80"/>
  <c r="M4337" i="80"/>
  <c r="M4338" i="80"/>
  <c r="M4339" i="80"/>
  <c r="M4340" i="80"/>
  <c r="M4341" i="80"/>
  <c r="M4342" i="80"/>
  <c r="M4343" i="80"/>
  <c r="M4344" i="80"/>
  <c r="M4345" i="80"/>
  <c r="M4346" i="80"/>
  <c r="M4347" i="80"/>
  <c r="M4348" i="80"/>
  <c r="M4349" i="80"/>
  <c r="M4350" i="80"/>
  <c r="M4351" i="80"/>
  <c r="M4352" i="80"/>
  <c r="M4353" i="80"/>
  <c r="M4354" i="80"/>
  <c r="M4355" i="80"/>
  <c r="M4356" i="80"/>
  <c r="M4357" i="80"/>
  <c r="M4358" i="80"/>
  <c r="M4359" i="80"/>
  <c r="M4360" i="80"/>
  <c r="M4361" i="80"/>
  <c r="M4362" i="80"/>
  <c r="M4363" i="80"/>
  <c r="M4364" i="80"/>
  <c r="M4365" i="80"/>
  <c r="M4366" i="80"/>
  <c r="M4367" i="80"/>
  <c r="M4368" i="80"/>
  <c r="M4369" i="80"/>
  <c r="M4370" i="80"/>
  <c r="M4371" i="80"/>
  <c r="M4372" i="80"/>
  <c r="M4373" i="80"/>
  <c r="M4374" i="80"/>
  <c r="M4375" i="80"/>
  <c r="M4376" i="80"/>
  <c r="M4377" i="80"/>
  <c r="M4378" i="80"/>
  <c r="M4379" i="80"/>
  <c r="M4380" i="80"/>
  <c r="M4381" i="80"/>
  <c r="M4382" i="80"/>
  <c r="M4383" i="80"/>
  <c r="M4384" i="80"/>
  <c r="M4385" i="80"/>
  <c r="M4386" i="80"/>
  <c r="M4387" i="80"/>
  <c r="M4388" i="80"/>
  <c r="M4389" i="80"/>
  <c r="M4390" i="80"/>
  <c r="M4391" i="80"/>
  <c r="M4392" i="80"/>
  <c r="M4393" i="80"/>
  <c r="M4394" i="80"/>
  <c r="M4395" i="80"/>
  <c r="M4396" i="80"/>
  <c r="M4397" i="80"/>
  <c r="M4398" i="80"/>
  <c r="M4399" i="80"/>
  <c r="M4400" i="80"/>
  <c r="M4401" i="80"/>
  <c r="M4402" i="80"/>
  <c r="M4403" i="80"/>
  <c r="M4404" i="80"/>
  <c r="M4405" i="80"/>
  <c r="M4406" i="80"/>
  <c r="M4407" i="80"/>
  <c r="M4408" i="80"/>
  <c r="M4409" i="80"/>
  <c r="M4410" i="80"/>
  <c r="M4411" i="80"/>
  <c r="M4412" i="80"/>
  <c r="M4413" i="80"/>
  <c r="M4414" i="80"/>
  <c r="M4415" i="80"/>
  <c r="M4416" i="80"/>
  <c r="M4417" i="80"/>
  <c r="M4418" i="80"/>
  <c r="M4419" i="80"/>
  <c r="M4420" i="80"/>
  <c r="M4421" i="80"/>
  <c r="M4422" i="80"/>
  <c r="M4423" i="80"/>
  <c r="M4424" i="80"/>
  <c r="M4425" i="80"/>
  <c r="M4426" i="80"/>
  <c r="M4427" i="80"/>
  <c r="M4428" i="80"/>
  <c r="M4429" i="80"/>
  <c r="M4430" i="80"/>
  <c r="M4431" i="80"/>
  <c r="M4432" i="80"/>
  <c r="M4433" i="80"/>
  <c r="M4434" i="80"/>
  <c r="M4435" i="80"/>
  <c r="M4436" i="80"/>
  <c r="M4437" i="80"/>
  <c r="M4438" i="80"/>
  <c r="M4439" i="80"/>
  <c r="M4440" i="80"/>
  <c r="M4441" i="80"/>
  <c r="M4442" i="80"/>
  <c r="M4443" i="80"/>
  <c r="M4444" i="80"/>
  <c r="M4445" i="80"/>
  <c r="M4446" i="80"/>
  <c r="M4447" i="80"/>
  <c r="M4448" i="80"/>
  <c r="M4449" i="80"/>
  <c r="M4450" i="80"/>
  <c r="M4451" i="80"/>
  <c r="M4452" i="80"/>
  <c r="M4453" i="80"/>
  <c r="M4454" i="80"/>
  <c r="M4455" i="80"/>
  <c r="M4456" i="80"/>
  <c r="M4457" i="80"/>
  <c r="M4458" i="80"/>
  <c r="M4459" i="80"/>
  <c r="M4460" i="80"/>
  <c r="M4461" i="80"/>
  <c r="M4462" i="80"/>
  <c r="M4463" i="80"/>
  <c r="M4464" i="80"/>
  <c r="M4465" i="80"/>
  <c r="M4466" i="80"/>
  <c r="M4467" i="80"/>
  <c r="M4468" i="80"/>
  <c r="M4469" i="80"/>
  <c r="M4470" i="80"/>
  <c r="M4471" i="80"/>
  <c r="M4472" i="80"/>
  <c r="M4473" i="80"/>
  <c r="M4474" i="80"/>
  <c r="M4475" i="80"/>
  <c r="M4476" i="80"/>
  <c r="M4477" i="80"/>
  <c r="M4478" i="80"/>
  <c r="M4479" i="80"/>
  <c r="M4480" i="80"/>
  <c r="M4481" i="80"/>
  <c r="M4482" i="80"/>
  <c r="M4483" i="80"/>
  <c r="M4484" i="80"/>
  <c r="M4485" i="80"/>
  <c r="M4486" i="80"/>
  <c r="M4487" i="80"/>
  <c r="M4488" i="80"/>
  <c r="M4489" i="80"/>
  <c r="M4490" i="80"/>
  <c r="M4491" i="80"/>
  <c r="M4492" i="80"/>
  <c r="M4493" i="80"/>
  <c r="M4494" i="80"/>
  <c r="M4495" i="80"/>
  <c r="M4496" i="80"/>
  <c r="M4497" i="80"/>
  <c r="M4498" i="80"/>
  <c r="M4499" i="80"/>
  <c r="M4500" i="80"/>
  <c r="M4501" i="80"/>
  <c r="M4502" i="80"/>
  <c r="M4503" i="80"/>
  <c r="M4504" i="80"/>
  <c r="M4505" i="80"/>
  <c r="M4506" i="80"/>
  <c r="M4507" i="80"/>
  <c r="M4508" i="80"/>
  <c r="M4509" i="80"/>
  <c r="M4510" i="80"/>
  <c r="M4511" i="80"/>
  <c r="M4512" i="80"/>
  <c r="M4513" i="80"/>
  <c r="M4514" i="80"/>
  <c r="M4515" i="80"/>
  <c r="M4516" i="80"/>
  <c r="M4517" i="80"/>
  <c r="M4518" i="80"/>
  <c r="M4519" i="80"/>
  <c r="M4520" i="80"/>
  <c r="M4521" i="80"/>
  <c r="M4522" i="80"/>
  <c r="M4523" i="80"/>
  <c r="M4524" i="80"/>
  <c r="M4525" i="80"/>
  <c r="M4526" i="80"/>
  <c r="M4527" i="80"/>
  <c r="M4528" i="80"/>
  <c r="M4529" i="80"/>
  <c r="M4530" i="80"/>
  <c r="M4531" i="80"/>
  <c r="M4532" i="80"/>
  <c r="M4533" i="80"/>
  <c r="M4534" i="80"/>
  <c r="M4535" i="80"/>
  <c r="M4536" i="80"/>
  <c r="M4537" i="80"/>
  <c r="M4538" i="80"/>
  <c r="M4539" i="80"/>
  <c r="M4540" i="80"/>
  <c r="M4541" i="80"/>
  <c r="M4542" i="80"/>
  <c r="M4543" i="80"/>
  <c r="M4544" i="80"/>
  <c r="M4545" i="80"/>
  <c r="M4546" i="80"/>
  <c r="M4547" i="80"/>
  <c r="M4548" i="80"/>
  <c r="M4549" i="80"/>
  <c r="M4550" i="80"/>
  <c r="M4551" i="80"/>
  <c r="M4552" i="80"/>
  <c r="M4553" i="80"/>
  <c r="M4554" i="80"/>
  <c r="M4555" i="80"/>
  <c r="M4556" i="80"/>
  <c r="M4557" i="80"/>
  <c r="M4558" i="80"/>
  <c r="M4559" i="80"/>
  <c r="M4560" i="80"/>
  <c r="M4561" i="80"/>
  <c r="M4562" i="80"/>
  <c r="M4563" i="80"/>
  <c r="M4564" i="80"/>
  <c r="M4565" i="80"/>
  <c r="M4566" i="80"/>
  <c r="M4567" i="80"/>
  <c r="M4568" i="80"/>
  <c r="M4569" i="80"/>
  <c r="M4570" i="80"/>
  <c r="M4571" i="80"/>
  <c r="M4572" i="80"/>
  <c r="M4573" i="80"/>
  <c r="M4574" i="80"/>
  <c r="M4575" i="80"/>
  <c r="M4576" i="80"/>
  <c r="M4577" i="80"/>
  <c r="M4578" i="80"/>
  <c r="M4579" i="80"/>
  <c r="M4580" i="80"/>
  <c r="M4581" i="80"/>
  <c r="M4582" i="80"/>
  <c r="M4583" i="80"/>
  <c r="M4584" i="80"/>
  <c r="M4585" i="80"/>
  <c r="M4586" i="80"/>
  <c r="M4587" i="80"/>
  <c r="M4588" i="80"/>
  <c r="M4589" i="80"/>
  <c r="M4590" i="80"/>
  <c r="M4591" i="80"/>
  <c r="M4592" i="80"/>
  <c r="M4593" i="80"/>
  <c r="M4594" i="80"/>
  <c r="M4595" i="80"/>
  <c r="M4596" i="80"/>
  <c r="M4597" i="80"/>
  <c r="M4598" i="80"/>
  <c r="M4599" i="80"/>
  <c r="M4600" i="80"/>
  <c r="M4601" i="80"/>
  <c r="M4602" i="80"/>
  <c r="M4603" i="80"/>
  <c r="M4604" i="80"/>
  <c r="M4605" i="80"/>
  <c r="M4606" i="80"/>
  <c r="M4607" i="80"/>
  <c r="M4608" i="80"/>
  <c r="M4609" i="80"/>
  <c r="M4610" i="80"/>
  <c r="M4611" i="80"/>
  <c r="M4612" i="80"/>
  <c r="M4613" i="80"/>
  <c r="M4614" i="80"/>
  <c r="M4615" i="80"/>
  <c r="M4616" i="80"/>
  <c r="M4617" i="80"/>
  <c r="M4618" i="80"/>
  <c r="M4619" i="80"/>
  <c r="M4620" i="80"/>
  <c r="M4621" i="80"/>
  <c r="M4622" i="80"/>
  <c r="M4623" i="80"/>
  <c r="M4624" i="80"/>
  <c r="M4625" i="80"/>
  <c r="M4626" i="80"/>
  <c r="M4627" i="80"/>
  <c r="M4628" i="80"/>
  <c r="M4629" i="80"/>
  <c r="M4630" i="80"/>
  <c r="M4631" i="80"/>
  <c r="M4632" i="80"/>
  <c r="M4633" i="80"/>
  <c r="M4634" i="80"/>
  <c r="M4635" i="80"/>
  <c r="M4636" i="80"/>
  <c r="M4637" i="80"/>
  <c r="M4638" i="80"/>
  <c r="M4639" i="80"/>
  <c r="M4640" i="80"/>
  <c r="M4641" i="80"/>
  <c r="M4642" i="80"/>
  <c r="M4643" i="80"/>
  <c r="M4644" i="80"/>
  <c r="M4645" i="80"/>
  <c r="M4646" i="80"/>
  <c r="M4647" i="80"/>
  <c r="M4648" i="80"/>
  <c r="M4649" i="80"/>
  <c r="M4650" i="80"/>
  <c r="M4651" i="80"/>
  <c r="M4652" i="80"/>
  <c r="M4653" i="80"/>
  <c r="M4654" i="80"/>
  <c r="M4655" i="80"/>
  <c r="M4656" i="80"/>
  <c r="M4657" i="80"/>
  <c r="M4658" i="80"/>
  <c r="M4659" i="80"/>
  <c r="M4660" i="80"/>
  <c r="M4661" i="80"/>
  <c r="M4662" i="80"/>
  <c r="M4663" i="80"/>
  <c r="M4664" i="80"/>
  <c r="M4665" i="80"/>
  <c r="M4666" i="80"/>
  <c r="M4667" i="80"/>
  <c r="M4668" i="80"/>
  <c r="M4669" i="80"/>
  <c r="M4670" i="80"/>
  <c r="M4671" i="80"/>
  <c r="M4672" i="80"/>
  <c r="M4673" i="80"/>
  <c r="M4674" i="80"/>
  <c r="M4675" i="80"/>
  <c r="M4676" i="80"/>
  <c r="M4677" i="80"/>
  <c r="M4678" i="80"/>
  <c r="M4679" i="80"/>
  <c r="M4680" i="80"/>
  <c r="M4681" i="80"/>
  <c r="M4682" i="80"/>
  <c r="M4683" i="80"/>
  <c r="M4684" i="80"/>
  <c r="M4685" i="80"/>
  <c r="M4686" i="80"/>
  <c r="M4687" i="80"/>
  <c r="M4688" i="80"/>
  <c r="M4689" i="80"/>
  <c r="M4690" i="80"/>
  <c r="M4691" i="80"/>
  <c r="M4692" i="80"/>
  <c r="M4693" i="80"/>
  <c r="M4694" i="80"/>
  <c r="M4695" i="80"/>
  <c r="M4696" i="80"/>
  <c r="M4697" i="80"/>
  <c r="M4698" i="80"/>
  <c r="M4699" i="80"/>
  <c r="M4700" i="80"/>
  <c r="M4701" i="80"/>
  <c r="M4702" i="80"/>
  <c r="M4703" i="80"/>
  <c r="M4704" i="80"/>
  <c r="M4705" i="80"/>
  <c r="M4706" i="80"/>
  <c r="M4707" i="80"/>
  <c r="M4708" i="80"/>
  <c r="M4709" i="80"/>
  <c r="M4710" i="80"/>
  <c r="M4711" i="80"/>
  <c r="M4712" i="80"/>
  <c r="M4713" i="80"/>
  <c r="M4714" i="80"/>
  <c r="M4715" i="80"/>
  <c r="M4716" i="80"/>
  <c r="M4717" i="80"/>
  <c r="M4718" i="80"/>
  <c r="M4719" i="80"/>
  <c r="M4720" i="80"/>
  <c r="M4721" i="80"/>
  <c r="M4722" i="80"/>
  <c r="M4723" i="80"/>
  <c r="M4724" i="80"/>
  <c r="M4725" i="80"/>
  <c r="M4726" i="80"/>
  <c r="M4727" i="80"/>
  <c r="M4728" i="80"/>
  <c r="M4729" i="80"/>
  <c r="M4730" i="80"/>
  <c r="M4731" i="80"/>
  <c r="M4732" i="80"/>
  <c r="M4733" i="80"/>
  <c r="M4734" i="80"/>
  <c r="M4735" i="80"/>
  <c r="M4736" i="80"/>
  <c r="M4737" i="80"/>
  <c r="M4738" i="80"/>
  <c r="M4739" i="80"/>
  <c r="M4740" i="80"/>
  <c r="M4741" i="80"/>
  <c r="M4742" i="80"/>
  <c r="M4743" i="80"/>
  <c r="M4744" i="80"/>
  <c r="M4745" i="80"/>
  <c r="M4746" i="80"/>
  <c r="M4747" i="80"/>
  <c r="M4748" i="80"/>
  <c r="M4749" i="80"/>
  <c r="M4750" i="80"/>
  <c r="M4751" i="80"/>
  <c r="M4752" i="80"/>
  <c r="M4753" i="80"/>
  <c r="M4754" i="80"/>
  <c r="M4755" i="80"/>
  <c r="M4756" i="80"/>
  <c r="M4757" i="80"/>
  <c r="M4758" i="80"/>
  <c r="M4759" i="80"/>
  <c r="M4760" i="80"/>
  <c r="M4761" i="80"/>
  <c r="M4762" i="80"/>
  <c r="M4763" i="80"/>
  <c r="M4764" i="80"/>
  <c r="M4765" i="80"/>
  <c r="M4766" i="80"/>
  <c r="M4767" i="80"/>
  <c r="M4768" i="80"/>
  <c r="M4769" i="80"/>
  <c r="M4770" i="80"/>
  <c r="M4771" i="80"/>
  <c r="M4772" i="80"/>
  <c r="M4773" i="80"/>
  <c r="M4774" i="80"/>
  <c r="M4775" i="80"/>
  <c r="M4776" i="80"/>
  <c r="M4777" i="80"/>
  <c r="M4778" i="80"/>
  <c r="M4779" i="80"/>
  <c r="M4780" i="80"/>
  <c r="M4781" i="80"/>
  <c r="M4782" i="80"/>
  <c r="M4783" i="80"/>
  <c r="M4784" i="80"/>
  <c r="M4785" i="80"/>
  <c r="M4786" i="80"/>
  <c r="M4787" i="80"/>
  <c r="M4788" i="80"/>
  <c r="M4789" i="80"/>
  <c r="M4790" i="80"/>
  <c r="M4791" i="80"/>
  <c r="M4792" i="80"/>
  <c r="M4793" i="80"/>
  <c r="M4794" i="80"/>
  <c r="M4795" i="80"/>
  <c r="M4796" i="80"/>
  <c r="M4797" i="80"/>
  <c r="M4798" i="80"/>
  <c r="M4799" i="80"/>
  <c r="M4800" i="80"/>
  <c r="M4801" i="80"/>
  <c r="M4802" i="80"/>
  <c r="M4803" i="80"/>
  <c r="M4804" i="80"/>
  <c r="M4805" i="80"/>
  <c r="M4806" i="80"/>
  <c r="M4807" i="80"/>
  <c r="M4808" i="80"/>
  <c r="M4809" i="80"/>
  <c r="M4810" i="80"/>
  <c r="M4811" i="80"/>
  <c r="M4812" i="80"/>
  <c r="M4813" i="80"/>
  <c r="M4814" i="80"/>
  <c r="M4815" i="80"/>
  <c r="M4816" i="80"/>
  <c r="M4817" i="80"/>
  <c r="M4818" i="80"/>
  <c r="M4819" i="80"/>
  <c r="M4820" i="80"/>
  <c r="M4821" i="80"/>
  <c r="M4822" i="80"/>
  <c r="M4823" i="80"/>
  <c r="M4824" i="80"/>
  <c r="M4825" i="80"/>
  <c r="M4826" i="80"/>
  <c r="M4827" i="80"/>
  <c r="M4828" i="80"/>
  <c r="M4829" i="80"/>
  <c r="M4830" i="80"/>
  <c r="M4831" i="80"/>
  <c r="M4832" i="80"/>
  <c r="M4833" i="80"/>
  <c r="M4834" i="80"/>
  <c r="M4835" i="80"/>
  <c r="M4836" i="80"/>
  <c r="M4837" i="80"/>
  <c r="M4838" i="80"/>
  <c r="M4839" i="80"/>
  <c r="M4840" i="80"/>
  <c r="M4841" i="80"/>
  <c r="M4842" i="80"/>
  <c r="M4843" i="80"/>
  <c r="M4844" i="80"/>
  <c r="M4845" i="80"/>
  <c r="M4846" i="80"/>
  <c r="M4847" i="80"/>
  <c r="M4848" i="80"/>
  <c r="M4849" i="80"/>
  <c r="M4850" i="80"/>
  <c r="M4851" i="80"/>
  <c r="M4852" i="80"/>
  <c r="M4853" i="80"/>
  <c r="M4854" i="80"/>
  <c r="M4855" i="80"/>
  <c r="M4856" i="80"/>
  <c r="M4857" i="80"/>
  <c r="M4858" i="80"/>
  <c r="M4859" i="80"/>
  <c r="M4860" i="80"/>
  <c r="M4861" i="80"/>
  <c r="M4862" i="80"/>
  <c r="M4863" i="80"/>
  <c r="M4864" i="80"/>
  <c r="M4865" i="80"/>
  <c r="M4866" i="80"/>
  <c r="M4867" i="80"/>
  <c r="M4868" i="80"/>
  <c r="M4869" i="80"/>
  <c r="M4870" i="80"/>
  <c r="M4871" i="80"/>
  <c r="M4872" i="80"/>
  <c r="M4873" i="80"/>
  <c r="M4874" i="80"/>
  <c r="M4875" i="80"/>
  <c r="M4876" i="80"/>
  <c r="M4877" i="80"/>
  <c r="M4878" i="80"/>
  <c r="M4879" i="80"/>
  <c r="M4880" i="80"/>
  <c r="M4881" i="80"/>
  <c r="M4882" i="80"/>
  <c r="M4883" i="80"/>
  <c r="M4884" i="80"/>
  <c r="M4885" i="80"/>
  <c r="M4886" i="80"/>
  <c r="M4887" i="80"/>
  <c r="M4888" i="80"/>
  <c r="M4889" i="80"/>
  <c r="M4890" i="80"/>
  <c r="M4891" i="80"/>
  <c r="M4892" i="80"/>
  <c r="M4893" i="80"/>
  <c r="M4894" i="80"/>
  <c r="M4895" i="80"/>
  <c r="M4896" i="80"/>
  <c r="M4897" i="80"/>
  <c r="M4898" i="80"/>
  <c r="M4899" i="80"/>
  <c r="M4900" i="80"/>
  <c r="M4901" i="80"/>
  <c r="M4902" i="80"/>
  <c r="M4903" i="80"/>
  <c r="M4904" i="80"/>
  <c r="M4905" i="80"/>
  <c r="M4906" i="80"/>
  <c r="M4907" i="80"/>
  <c r="M4908" i="80"/>
  <c r="M4909" i="80"/>
  <c r="M4910" i="80"/>
  <c r="M4911" i="80"/>
  <c r="M4912" i="80"/>
  <c r="M4913" i="80"/>
  <c r="M4914" i="80"/>
  <c r="M4915" i="80"/>
  <c r="M4916" i="80"/>
  <c r="M4917" i="80"/>
  <c r="M4918" i="80"/>
  <c r="M4919" i="80"/>
  <c r="M4920" i="80"/>
  <c r="M4921" i="80"/>
  <c r="M4922" i="80"/>
  <c r="M4923" i="80"/>
  <c r="M4924" i="80"/>
  <c r="M4925" i="80"/>
  <c r="M4926" i="80"/>
  <c r="M4927" i="80"/>
  <c r="M4928" i="80"/>
  <c r="M4929" i="80"/>
  <c r="M4930" i="80"/>
  <c r="M4931" i="80"/>
  <c r="M4932" i="80"/>
  <c r="M4933" i="80"/>
  <c r="M4934" i="80"/>
  <c r="M4935" i="80"/>
  <c r="M4936" i="80"/>
  <c r="M4937" i="80"/>
  <c r="M4938" i="80"/>
  <c r="M4939" i="80"/>
  <c r="M4940" i="80"/>
  <c r="M4941" i="80"/>
  <c r="M4942" i="80"/>
  <c r="M4943" i="80"/>
  <c r="M4944" i="80"/>
  <c r="M4945" i="80"/>
  <c r="M4946" i="80"/>
  <c r="M4947" i="80"/>
  <c r="M4948" i="80"/>
  <c r="M4949" i="80"/>
  <c r="M4950" i="80"/>
  <c r="M4951" i="80"/>
  <c r="M4952" i="80"/>
  <c r="M4953" i="80"/>
  <c r="M4954" i="80"/>
  <c r="M4955" i="80"/>
  <c r="M4956" i="80"/>
  <c r="M4957" i="80"/>
  <c r="M4958" i="80"/>
  <c r="M4959" i="80"/>
  <c r="M4960" i="80"/>
  <c r="M4961" i="80"/>
  <c r="M4962" i="80"/>
  <c r="M4963" i="80"/>
  <c r="M4964" i="80"/>
  <c r="M4965" i="80"/>
  <c r="M4966" i="80"/>
  <c r="M4967" i="80"/>
  <c r="M4968" i="80"/>
  <c r="M4969" i="80"/>
  <c r="M4970" i="80"/>
  <c r="M4971" i="80"/>
  <c r="M4972" i="80"/>
  <c r="M4973" i="80"/>
  <c r="M4974" i="80"/>
  <c r="M4975" i="80"/>
  <c r="M4976" i="80"/>
  <c r="M4977" i="80"/>
  <c r="M4978" i="80"/>
  <c r="M4979" i="80"/>
  <c r="M4980" i="80"/>
  <c r="M4981" i="80"/>
  <c r="M4982" i="80"/>
  <c r="M4983" i="80"/>
  <c r="M4984" i="80"/>
  <c r="M4985" i="80"/>
  <c r="M4986" i="80"/>
  <c r="M4987" i="80"/>
  <c r="M4988" i="80"/>
  <c r="M4989" i="80"/>
  <c r="M4990" i="80"/>
  <c r="M4991" i="80"/>
  <c r="M4992" i="80"/>
  <c r="M4993" i="80"/>
  <c r="M4994" i="80"/>
  <c r="M4995" i="80"/>
  <c r="M4996" i="80"/>
  <c r="M4997" i="80"/>
  <c r="M4998" i="80"/>
  <c r="M4999" i="80"/>
  <c r="M5000" i="80"/>
  <c r="M5001" i="80"/>
  <c r="M5002" i="80"/>
  <c r="M5003" i="80"/>
  <c r="M5004" i="80"/>
  <c r="M5005" i="80"/>
  <c r="M5006" i="80"/>
  <c r="M5007" i="80"/>
  <c r="M5008" i="80"/>
  <c r="M5009" i="80"/>
  <c r="M5010" i="80"/>
  <c r="M5011" i="80"/>
  <c r="M5012" i="80"/>
  <c r="M5013" i="80"/>
  <c r="M5014" i="80"/>
  <c r="M5015" i="80"/>
  <c r="M5016" i="80"/>
  <c r="M5017" i="80"/>
  <c r="M5018" i="80"/>
  <c r="M5019" i="80"/>
  <c r="M5020" i="80"/>
  <c r="M5021" i="80"/>
  <c r="M5022" i="80"/>
  <c r="M5023" i="80"/>
  <c r="M5024" i="80"/>
  <c r="M5025" i="80"/>
  <c r="M5026" i="80"/>
  <c r="M5027" i="80"/>
  <c r="M5028" i="80"/>
  <c r="M5029" i="80"/>
  <c r="M5030" i="80"/>
  <c r="M5031" i="80"/>
  <c r="M5032" i="80"/>
  <c r="M5033" i="80"/>
  <c r="M5034" i="80"/>
  <c r="M5035" i="80"/>
  <c r="M5036" i="80"/>
  <c r="M5037" i="80"/>
  <c r="M5038" i="80"/>
  <c r="M5039" i="80"/>
  <c r="M5040" i="80"/>
  <c r="M5041" i="80"/>
  <c r="M5042" i="80"/>
  <c r="M5043" i="80"/>
  <c r="M5044" i="80"/>
  <c r="M5045" i="80"/>
  <c r="M5046" i="80"/>
  <c r="M5047" i="80"/>
  <c r="M5048" i="80"/>
  <c r="M5049" i="80"/>
  <c r="M5050" i="80"/>
  <c r="M5051" i="80"/>
  <c r="M5052" i="80"/>
  <c r="M5053" i="80"/>
  <c r="M5054" i="80"/>
  <c r="M5055" i="80"/>
  <c r="M5056" i="80"/>
  <c r="M5057" i="80"/>
  <c r="M5058" i="80"/>
  <c r="M5059" i="80"/>
  <c r="M5060" i="80"/>
  <c r="M5061" i="80"/>
  <c r="M5062" i="80"/>
  <c r="M5063" i="80"/>
  <c r="M5064" i="80"/>
  <c r="M5065" i="80"/>
  <c r="M5066" i="80"/>
  <c r="M5067" i="80"/>
  <c r="M5068" i="80"/>
  <c r="M5069" i="80"/>
  <c r="M5070" i="80"/>
  <c r="M5071" i="80"/>
  <c r="M5072" i="80"/>
  <c r="M5073" i="80"/>
  <c r="M5074" i="80"/>
  <c r="M5075" i="80"/>
  <c r="M5076" i="80"/>
  <c r="M5077" i="80"/>
  <c r="M5078" i="80"/>
  <c r="M5079" i="80"/>
  <c r="M5080" i="80"/>
  <c r="M5081" i="80"/>
  <c r="M5082" i="80"/>
  <c r="M5083" i="80"/>
  <c r="M5084" i="80"/>
  <c r="M5085" i="80"/>
  <c r="M5086" i="80"/>
  <c r="M5087" i="80"/>
  <c r="M5088" i="80"/>
  <c r="M5089" i="80"/>
  <c r="M5090" i="80"/>
  <c r="M5091" i="80"/>
  <c r="M5092" i="80"/>
  <c r="M5093" i="80"/>
  <c r="M5094" i="80"/>
  <c r="M5095" i="80"/>
  <c r="M5096" i="80"/>
  <c r="M5097" i="80"/>
  <c r="M5098" i="80"/>
  <c r="M5099" i="80"/>
  <c r="M5100" i="80"/>
  <c r="M5101" i="80"/>
  <c r="M5102" i="80"/>
  <c r="M5103" i="80"/>
  <c r="M5104" i="80"/>
  <c r="M5105" i="80"/>
  <c r="M5106" i="80"/>
  <c r="M5107" i="80"/>
  <c r="M5108" i="80"/>
  <c r="M5109" i="80"/>
  <c r="M5110" i="80"/>
  <c r="M5111" i="80"/>
  <c r="M5112" i="80"/>
  <c r="M5113" i="80"/>
  <c r="M5114" i="80"/>
  <c r="M5115" i="80"/>
  <c r="M5116" i="80"/>
  <c r="M5117" i="80"/>
  <c r="M5118" i="80"/>
  <c r="M5119" i="80"/>
  <c r="M5120" i="80"/>
  <c r="M5121" i="80"/>
  <c r="M5122" i="80"/>
  <c r="M5123" i="80"/>
  <c r="M5124" i="80"/>
  <c r="M5125" i="80"/>
  <c r="M5126" i="80"/>
  <c r="M5127" i="80"/>
  <c r="M5128" i="80"/>
  <c r="M5129" i="80"/>
  <c r="M5130" i="80"/>
  <c r="M5131" i="80"/>
  <c r="M5132" i="80"/>
  <c r="M5133" i="80"/>
  <c r="M5134" i="80"/>
  <c r="M5135" i="80"/>
  <c r="M5136" i="80"/>
  <c r="M5137" i="80"/>
  <c r="M5138" i="80"/>
  <c r="M5139" i="80"/>
  <c r="M5140" i="80"/>
  <c r="M5141" i="80"/>
  <c r="M5142" i="80"/>
  <c r="M5143" i="80"/>
  <c r="M5144" i="80"/>
  <c r="M5145" i="80"/>
  <c r="M5146" i="80"/>
  <c r="M5147" i="80"/>
  <c r="M5148" i="80"/>
  <c r="M5149" i="80"/>
  <c r="M5150" i="80"/>
  <c r="M5151" i="80"/>
  <c r="M5152" i="80"/>
  <c r="M5153" i="80"/>
  <c r="M5154" i="80"/>
  <c r="M5155" i="80"/>
  <c r="M5156" i="80"/>
  <c r="M5157" i="80"/>
  <c r="M5158" i="80"/>
  <c r="M5159" i="80"/>
  <c r="M5160" i="80"/>
  <c r="M5161" i="80"/>
  <c r="M5162" i="80"/>
  <c r="M5163" i="80"/>
  <c r="M5164" i="80"/>
  <c r="M5165" i="80"/>
  <c r="M5166" i="80"/>
  <c r="M5167" i="80"/>
  <c r="M5168" i="80"/>
  <c r="M5169" i="80"/>
  <c r="M5170" i="80"/>
  <c r="M5171" i="80"/>
  <c r="M5172" i="80"/>
  <c r="M5173" i="80"/>
  <c r="M5174" i="80"/>
  <c r="M5175" i="80"/>
  <c r="M5176" i="80"/>
  <c r="M5177" i="80"/>
  <c r="M5178" i="80"/>
  <c r="M5179" i="80"/>
  <c r="M5180" i="80"/>
  <c r="M5181" i="80"/>
  <c r="M5182" i="80"/>
  <c r="M5183" i="80"/>
  <c r="M5184" i="80"/>
  <c r="M5185" i="80"/>
  <c r="M5186" i="80"/>
  <c r="M5187" i="80"/>
  <c r="M5188" i="80"/>
  <c r="M5189" i="80"/>
  <c r="M5190" i="80"/>
  <c r="M5191" i="80"/>
  <c r="M5192" i="80"/>
  <c r="M5193" i="80"/>
  <c r="M5194" i="80"/>
  <c r="M5195" i="80"/>
  <c r="M5196" i="80"/>
  <c r="M5197" i="80"/>
  <c r="M5198" i="80"/>
  <c r="M5199" i="80"/>
  <c r="M5200" i="80"/>
  <c r="M5201" i="80"/>
  <c r="M5202" i="80"/>
  <c r="M5203" i="80"/>
  <c r="M5204" i="80"/>
  <c r="M5205" i="80"/>
  <c r="M5206" i="80"/>
  <c r="M5207" i="80"/>
  <c r="M5208" i="80"/>
  <c r="M5209" i="80"/>
  <c r="M5210" i="80"/>
  <c r="M5211" i="80"/>
  <c r="M5212" i="80"/>
  <c r="M5213" i="80"/>
  <c r="M5214" i="80"/>
  <c r="M5215" i="80"/>
  <c r="M5216" i="80"/>
  <c r="M5217" i="80"/>
  <c r="M5218" i="80"/>
  <c r="M5219" i="80"/>
  <c r="M5220" i="80"/>
  <c r="M5221" i="80"/>
  <c r="M5222" i="80"/>
  <c r="M5223" i="80"/>
  <c r="M5224" i="80"/>
  <c r="M5225" i="80"/>
  <c r="M5226" i="80"/>
  <c r="M5227" i="80"/>
  <c r="M5228" i="80"/>
  <c r="M5229" i="80"/>
  <c r="M5230" i="80"/>
  <c r="M5231" i="80"/>
  <c r="M5232" i="80"/>
  <c r="M5233" i="80"/>
  <c r="M5234" i="80"/>
  <c r="M5235" i="80"/>
  <c r="M5236" i="80"/>
  <c r="M5237" i="80"/>
  <c r="M5238" i="80"/>
  <c r="M5239" i="80"/>
  <c r="M5240" i="80"/>
  <c r="M5241" i="80"/>
  <c r="M5242" i="80"/>
  <c r="M5243" i="80"/>
  <c r="M5244" i="80"/>
  <c r="M5245" i="80"/>
  <c r="M5246" i="80"/>
  <c r="M5247" i="80"/>
  <c r="M5248" i="80"/>
  <c r="M5249" i="80"/>
  <c r="M5250" i="80"/>
  <c r="M5251" i="80"/>
  <c r="M5252" i="80"/>
  <c r="M5253" i="80"/>
  <c r="M5254" i="80"/>
  <c r="M5255" i="80"/>
  <c r="M5256" i="80"/>
  <c r="M5257" i="80"/>
  <c r="M5258" i="80"/>
  <c r="M5259" i="80"/>
  <c r="M5260" i="80"/>
  <c r="M5261" i="80"/>
  <c r="M5262" i="80"/>
  <c r="M5263" i="80"/>
  <c r="M5264" i="80"/>
  <c r="M5265" i="80"/>
  <c r="M5266" i="80"/>
  <c r="M5267" i="80"/>
  <c r="M5268" i="80"/>
  <c r="M5269" i="80"/>
  <c r="M5270" i="80"/>
  <c r="M5271" i="80"/>
  <c r="M5272" i="80"/>
  <c r="M5273" i="80"/>
  <c r="M5274" i="80"/>
  <c r="M5275" i="80"/>
  <c r="M5276" i="80"/>
  <c r="M5277" i="80"/>
  <c r="M5278" i="80"/>
  <c r="M5279" i="80"/>
  <c r="M5280" i="80"/>
  <c r="M5281" i="80"/>
  <c r="M5282" i="80"/>
  <c r="M5283" i="80"/>
  <c r="M5284" i="80"/>
  <c r="M5285" i="80"/>
  <c r="M5286" i="80"/>
  <c r="M5287" i="80"/>
  <c r="M5288" i="80"/>
  <c r="M5289" i="80"/>
  <c r="M5290" i="80"/>
  <c r="M5291" i="80"/>
  <c r="M5292" i="80"/>
  <c r="M5293" i="80"/>
  <c r="M5294" i="80"/>
  <c r="M5295" i="80"/>
  <c r="M5296" i="80"/>
  <c r="M5297" i="80"/>
  <c r="M5298" i="80"/>
  <c r="M5299" i="80"/>
  <c r="M5300" i="80"/>
  <c r="M5301" i="80"/>
  <c r="M5302" i="80"/>
  <c r="M5303" i="80"/>
  <c r="M5304" i="80"/>
  <c r="M5305" i="80"/>
  <c r="M5306" i="80"/>
  <c r="M5307" i="80"/>
  <c r="M5308" i="80"/>
  <c r="M5309" i="80"/>
  <c r="M5310" i="80"/>
  <c r="M5311" i="80"/>
  <c r="M5312" i="80"/>
  <c r="M5313" i="80"/>
  <c r="M5314" i="80"/>
  <c r="M5315" i="80"/>
  <c r="M5316" i="80"/>
  <c r="M5317" i="80"/>
  <c r="M5318" i="80"/>
  <c r="M5319" i="80"/>
  <c r="M5320" i="80"/>
  <c r="M5321" i="80"/>
  <c r="M5322" i="80"/>
  <c r="M5323" i="80"/>
  <c r="M5324" i="80"/>
  <c r="M5325" i="80"/>
  <c r="M5326" i="80"/>
  <c r="M5327" i="80"/>
  <c r="M5328" i="80"/>
  <c r="M5329" i="80"/>
  <c r="M5330" i="80"/>
  <c r="M5331" i="80"/>
  <c r="M5332" i="80"/>
  <c r="M5333" i="80"/>
  <c r="M5334" i="80"/>
  <c r="M5335" i="80"/>
  <c r="M5336" i="80"/>
  <c r="M5337" i="80"/>
  <c r="M5338" i="80"/>
  <c r="M5339" i="80"/>
  <c r="M5340" i="80"/>
  <c r="M5341" i="80"/>
  <c r="M5342" i="80"/>
  <c r="M5343" i="80"/>
  <c r="M5344" i="80"/>
  <c r="M5345" i="80"/>
  <c r="M5346" i="80"/>
  <c r="M5347" i="80"/>
  <c r="M5348" i="80"/>
  <c r="M5349" i="80"/>
  <c r="M5350" i="80"/>
  <c r="M5351" i="80"/>
  <c r="M5352" i="80"/>
  <c r="M5353" i="80"/>
  <c r="M5354" i="80"/>
  <c r="M5355" i="80"/>
  <c r="M5356" i="80"/>
  <c r="M5357" i="80"/>
  <c r="M5358" i="80"/>
  <c r="M5359" i="80"/>
  <c r="M5360" i="80"/>
  <c r="M5361" i="80"/>
  <c r="M5362" i="80"/>
  <c r="M5363" i="80"/>
  <c r="M5364" i="80"/>
  <c r="M5365" i="80"/>
  <c r="M5366" i="80"/>
  <c r="M5367" i="80"/>
  <c r="M5368" i="80"/>
  <c r="M5369" i="80"/>
  <c r="M5370" i="80"/>
  <c r="M5371" i="80"/>
  <c r="M5372" i="80"/>
  <c r="M5373" i="80"/>
  <c r="M5374" i="80"/>
  <c r="M5375" i="80"/>
  <c r="M5376" i="80"/>
  <c r="M5377" i="80"/>
  <c r="M5378" i="80"/>
  <c r="M5379" i="80"/>
  <c r="M5380" i="80"/>
  <c r="M5381" i="80"/>
  <c r="M5382" i="80"/>
  <c r="M5383" i="80"/>
  <c r="M5384" i="80"/>
  <c r="M5385" i="80"/>
  <c r="M5386" i="80"/>
  <c r="M5387" i="80"/>
  <c r="M5388" i="80"/>
  <c r="M5389" i="80"/>
  <c r="M5390" i="80"/>
  <c r="M5391" i="80"/>
  <c r="M5392" i="80"/>
  <c r="M5393" i="80"/>
  <c r="M5394" i="80"/>
  <c r="M5395" i="80"/>
  <c r="M5396" i="80"/>
  <c r="M5397" i="80"/>
  <c r="M5398" i="80"/>
  <c r="M5399" i="80"/>
  <c r="M5400" i="80"/>
  <c r="M5401" i="80"/>
  <c r="M5402" i="80"/>
  <c r="M5403" i="80"/>
  <c r="M5404" i="80"/>
  <c r="M5405" i="80"/>
  <c r="M5406" i="80"/>
  <c r="M5407" i="80"/>
  <c r="M5408" i="80"/>
  <c r="M5409" i="80"/>
  <c r="M5410" i="80"/>
  <c r="M5411" i="80"/>
  <c r="M5412" i="80"/>
  <c r="M5413" i="80"/>
  <c r="M5414" i="80"/>
  <c r="M5415" i="80"/>
  <c r="M5416" i="80"/>
  <c r="M5417" i="80"/>
  <c r="M5418" i="80"/>
  <c r="M5419" i="80"/>
  <c r="M5420" i="80"/>
  <c r="M5421" i="80"/>
  <c r="M5422" i="80"/>
  <c r="M5423" i="80"/>
  <c r="M5424" i="80"/>
  <c r="M5425" i="80"/>
  <c r="M5426" i="80"/>
  <c r="M5427" i="80"/>
  <c r="M5428" i="80"/>
  <c r="M5429" i="80"/>
  <c r="M5430" i="80"/>
  <c r="M5431" i="80"/>
  <c r="M5432" i="80"/>
  <c r="M5433" i="80"/>
  <c r="M5434" i="80"/>
  <c r="M5435" i="80"/>
  <c r="M5436" i="80"/>
  <c r="M5437" i="80"/>
  <c r="M5438" i="80"/>
  <c r="M5439" i="80"/>
  <c r="M5440" i="80"/>
  <c r="M5441" i="80"/>
  <c r="M5442" i="80"/>
  <c r="M5443" i="80"/>
  <c r="M5444" i="80"/>
  <c r="M5445" i="80"/>
  <c r="M5446" i="80"/>
  <c r="M5447" i="80"/>
  <c r="M5448" i="80"/>
  <c r="M5449" i="80"/>
  <c r="M5450" i="80"/>
  <c r="M5451" i="80"/>
  <c r="M5452" i="80"/>
  <c r="M5453" i="80"/>
  <c r="M5454" i="80"/>
  <c r="M5455" i="80"/>
  <c r="M5456" i="80"/>
  <c r="M5457" i="80"/>
  <c r="M5458" i="80"/>
  <c r="M5459" i="80"/>
  <c r="M5460" i="80"/>
  <c r="M5461" i="80"/>
  <c r="M5462" i="80"/>
  <c r="M5463" i="80"/>
  <c r="M5464" i="80"/>
  <c r="M5465" i="80"/>
  <c r="M5466" i="80"/>
  <c r="M5467" i="80"/>
  <c r="M5468" i="80"/>
  <c r="M5469" i="80"/>
  <c r="M5470" i="80"/>
  <c r="M5471" i="80"/>
  <c r="M5472" i="80"/>
  <c r="M5473" i="80"/>
  <c r="M5474" i="80"/>
  <c r="M5475" i="80"/>
  <c r="M5476" i="80"/>
  <c r="M5477" i="80"/>
  <c r="M5478" i="80"/>
  <c r="M5479" i="80"/>
  <c r="M5480" i="80"/>
  <c r="M5481" i="80"/>
  <c r="M5482" i="80"/>
  <c r="M5483" i="80"/>
  <c r="M5484" i="80"/>
  <c r="M5485" i="80"/>
  <c r="M5486" i="80"/>
  <c r="M5487" i="80"/>
  <c r="M5488" i="80"/>
  <c r="M5489" i="80"/>
  <c r="M5490" i="80"/>
  <c r="M5491" i="80"/>
  <c r="M5492" i="80"/>
  <c r="M5493" i="80"/>
  <c r="M5494" i="80"/>
  <c r="M5495" i="80"/>
  <c r="M5496" i="80"/>
  <c r="M5497" i="80"/>
  <c r="M5498" i="80"/>
  <c r="M5499" i="80"/>
  <c r="M5500" i="80"/>
  <c r="M5501" i="80"/>
  <c r="M5502" i="80"/>
  <c r="M5503" i="80"/>
  <c r="M5504" i="80"/>
  <c r="M5505" i="80"/>
  <c r="M5506" i="80"/>
  <c r="M5507" i="80"/>
  <c r="M5508" i="80"/>
  <c r="M5509" i="80"/>
  <c r="M5510" i="80"/>
  <c r="M5511" i="80"/>
  <c r="M5512" i="80"/>
  <c r="M5513" i="80"/>
  <c r="M5514" i="80"/>
  <c r="M5515" i="80"/>
  <c r="M5516" i="80"/>
  <c r="M5517" i="80"/>
  <c r="M5518" i="80"/>
  <c r="M5519" i="80"/>
  <c r="M5520" i="80"/>
  <c r="M5521" i="80"/>
  <c r="M5522" i="80"/>
  <c r="M5523" i="80"/>
  <c r="M5524" i="80"/>
  <c r="M5525" i="80"/>
  <c r="M5526" i="80"/>
  <c r="M5527" i="80"/>
  <c r="M5528" i="80"/>
  <c r="M5529" i="80"/>
  <c r="M5530" i="80"/>
  <c r="M5531" i="80"/>
  <c r="M5532" i="80"/>
  <c r="M5533" i="80"/>
  <c r="M5534" i="80"/>
  <c r="M5535" i="80"/>
  <c r="M5536" i="80"/>
  <c r="M5537" i="80"/>
  <c r="M5538" i="80"/>
  <c r="M5539" i="80"/>
  <c r="M5540" i="80"/>
  <c r="M5541" i="80"/>
  <c r="M5542" i="80"/>
  <c r="M5543" i="80"/>
  <c r="M5544" i="80"/>
  <c r="M5545" i="80"/>
  <c r="M5546" i="80"/>
  <c r="M5547" i="80"/>
  <c r="M5548" i="80"/>
  <c r="M5549" i="80"/>
  <c r="M5550" i="80"/>
  <c r="M5551" i="80"/>
  <c r="M5552" i="80"/>
  <c r="M5553" i="80"/>
  <c r="M5554" i="80"/>
  <c r="M5555" i="80"/>
  <c r="M5556" i="80"/>
  <c r="M5557" i="80"/>
  <c r="M5558" i="80"/>
  <c r="M5559" i="80"/>
  <c r="M5560" i="80"/>
  <c r="M5561" i="80"/>
  <c r="M5562" i="80"/>
  <c r="M5563" i="80"/>
  <c r="M5564" i="80"/>
  <c r="M5565" i="80"/>
  <c r="M5566" i="80"/>
  <c r="M5567" i="80"/>
  <c r="M5568" i="80"/>
  <c r="M5569" i="80"/>
  <c r="M5570" i="80"/>
  <c r="M5571" i="80"/>
  <c r="M5572" i="80"/>
  <c r="M5573" i="80"/>
  <c r="M5574" i="80"/>
  <c r="M5575" i="80"/>
  <c r="M5576" i="80"/>
  <c r="M5577" i="80"/>
  <c r="M5578" i="80"/>
  <c r="M5579" i="80"/>
  <c r="M5580" i="80"/>
  <c r="M5581" i="80"/>
  <c r="M5582" i="80"/>
  <c r="M5583" i="80"/>
  <c r="M5584" i="80"/>
  <c r="M5585" i="80"/>
  <c r="M5586" i="80"/>
  <c r="M5587" i="80"/>
  <c r="M5588" i="80"/>
  <c r="M5589" i="80"/>
  <c r="M5590" i="80"/>
  <c r="M5591" i="80"/>
  <c r="M5592" i="80"/>
  <c r="M5593" i="80"/>
  <c r="M5594" i="80"/>
  <c r="M5595" i="80"/>
  <c r="M5596" i="80"/>
  <c r="M5597" i="80"/>
  <c r="M5598" i="80"/>
  <c r="M5599" i="80"/>
  <c r="M5600" i="80"/>
  <c r="M5601" i="80"/>
  <c r="M5602" i="80"/>
  <c r="M5603" i="80"/>
  <c r="M5604" i="80"/>
  <c r="M5605" i="80"/>
  <c r="M5606" i="80"/>
  <c r="M5607" i="80"/>
  <c r="M5608" i="80"/>
  <c r="M5609" i="80"/>
  <c r="M5610" i="80"/>
  <c r="M5611" i="80"/>
  <c r="M5612" i="80"/>
  <c r="M5613" i="80"/>
  <c r="M5614" i="80"/>
  <c r="M5615" i="80"/>
  <c r="M5616" i="80"/>
  <c r="M5617" i="80"/>
  <c r="M5618" i="80"/>
  <c r="M5619" i="80"/>
  <c r="M5620" i="80"/>
  <c r="M5621" i="80"/>
  <c r="M5622" i="80"/>
  <c r="M5623" i="80"/>
  <c r="M5624" i="80"/>
  <c r="M5625" i="80"/>
  <c r="M5626" i="80"/>
  <c r="M5627" i="80"/>
  <c r="M5628" i="80"/>
  <c r="M5629" i="80"/>
  <c r="M5630" i="80"/>
  <c r="M5631" i="80"/>
  <c r="M5632" i="80"/>
  <c r="M5633" i="80"/>
  <c r="M5634" i="80"/>
  <c r="M5635" i="80"/>
  <c r="M5636" i="80"/>
  <c r="M5637" i="80"/>
  <c r="M5638" i="80"/>
  <c r="M5639" i="80"/>
  <c r="M5640" i="80"/>
  <c r="M5641" i="80"/>
  <c r="M5642" i="80"/>
  <c r="M5643" i="80"/>
  <c r="M5644" i="80"/>
  <c r="M5645" i="80"/>
  <c r="M5646" i="80"/>
  <c r="M5647" i="80"/>
  <c r="M5648" i="80"/>
  <c r="M5649" i="80"/>
  <c r="M5650" i="80"/>
  <c r="M5651" i="80"/>
  <c r="M5652" i="80"/>
  <c r="M5653" i="80"/>
  <c r="M5654" i="80"/>
  <c r="M5655" i="80"/>
  <c r="M5656" i="80"/>
  <c r="M5657" i="80"/>
  <c r="M5658" i="80"/>
  <c r="M5659" i="80"/>
  <c r="M5660" i="80"/>
  <c r="M5661" i="80"/>
  <c r="M5662" i="80"/>
  <c r="M5663" i="80"/>
  <c r="M5664" i="80"/>
  <c r="M5665" i="80"/>
  <c r="M5666" i="80"/>
  <c r="M5667" i="80"/>
  <c r="M5668" i="80"/>
  <c r="M5669" i="80"/>
  <c r="M5670" i="80"/>
  <c r="M5671" i="80"/>
  <c r="M5672" i="80"/>
  <c r="M5673" i="80"/>
  <c r="M5674" i="80"/>
  <c r="M5675" i="80"/>
  <c r="M5676" i="80"/>
  <c r="M5677" i="80"/>
  <c r="M5678" i="80"/>
  <c r="M5679" i="80"/>
  <c r="M5680" i="80"/>
  <c r="M5681" i="80"/>
  <c r="M5682" i="80"/>
  <c r="M5683" i="80"/>
  <c r="M5684" i="80"/>
  <c r="M5685" i="80"/>
  <c r="M5686" i="80"/>
  <c r="M5687" i="80"/>
  <c r="M5688" i="80"/>
  <c r="M5689" i="80"/>
  <c r="M5690" i="80"/>
  <c r="M5691" i="80"/>
  <c r="M5692" i="80"/>
  <c r="M5693" i="80"/>
  <c r="M5694" i="80"/>
  <c r="M5695" i="80"/>
  <c r="M5696" i="80"/>
  <c r="M5697" i="80"/>
  <c r="M5698" i="80"/>
  <c r="M5699" i="80"/>
  <c r="M5700" i="80"/>
  <c r="M5701" i="80"/>
  <c r="M5702" i="80"/>
  <c r="M5703" i="80"/>
  <c r="M5704" i="80"/>
  <c r="M5705" i="80"/>
  <c r="M5706" i="80"/>
  <c r="M5707" i="80"/>
  <c r="M5708" i="80"/>
  <c r="M5709" i="80"/>
  <c r="M5710" i="80"/>
  <c r="M5711" i="80"/>
  <c r="M5712" i="80"/>
  <c r="M5713" i="80"/>
  <c r="M5714" i="80"/>
  <c r="M5715" i="80"/>
  <c r="M5716" i="80"/>
  <c r="M5717" i="80"/>
  <c r="M5718" i="80"/>
  <c r="M5719" i="80"/>
  <c r="M5720" i="80"/>
  <c r="M5721" i="80"/>
  <c r="M5722" i="80"/>
  <c r="M5723" i="80"/>
  <c r="M5724" i="80"/>
  <c r="M5725" i="80"/>
  <c r="M5726" i="80"/>
  <c r="M5727" i="80"/>
  <c r="M5728" i="80"/>
  <c r="M5729" i="80"/>
  <c r="M5730" i="80"/>
  <c r="M5731" i="80"/>
  <c r="M5732" i="80"/>
  <c r="M5733" i="80"/>
  <c r="M5734" i="80"/>
  <c r="M5735" i="80"/>
  <c r="M5736" i="80"/>
  <c r="M5737" i="80"/>
  <c r="M5738" i="80"/>
  <c r="M5739" i="80"/>
  <c r="M5740" i="80"/>
  <c r="M5741" i="80"/>
  <c r="M5742" i="80"/>
  <c r="M5743" i="80"/>
  <c r="M5744" i="80"/>
  <c r="M5745" i="80"/>
  <c r="M5746" i="80"/>
  <c r="M5747" i="80"/>
  <c r="M5748" i="80"/>
  <c r="M5749" i="80"/>
  <c r="M5750" i="80"/>
  <c r="M5751" i="80"/>
  <c r="M5752" i="80"/>
  <c r="M5753" i="80"/>
  <c r="M5754" i="80"/>
  <c r="M5755" i="80"/>
  <c r="M5756" i="80"/>
  <c r="M5757" i="80"/>
  <c r="M5758" i="80"/>
  <c r="M5759" i="80"/>
  <c r="M5760" i="80"/>
  <c r="M5761" i="80"/>
  <c r="M5762" i="80"/>
  <c r="M5763" i="80"/>
  <c r="M5764" i="80"/>
  <c r="M5765" i="80"/>
  <c r="M5766" i="80"/>
  <c r="M5767" i="80"/>
  <c r="M5768" i="80"/>
  <c r="M5769" i="80"/>
  <c r="M5770" i="80"/>
  <c r="M5771" i="80"/>
  <c r="M5772" i="80"/>
  <c r="M5773" i="80"/>
  <c r="M5774" i="80"/>
  <c r="M5775" i="80"/>
  <c r="M5776" i="80"/>
  <c r="M5777" i="80"/>
  <c r="M5778" i="80"/>
  <c r="M5779" i="80"/>
  <c r="M5780" i="80"/>
  <c r="M5781" i="80"/>
  <c r="M5782" i="80"/>
  <c r="M5783" i="80"/>
  <c r="M5784" i="80"/>
  <c r="M5785" i="80"/>
  <c r="M5786" i="80"/>
  <c r="M5787" i="80"/>
  <c r="M5788" i="80"/>
  <c r="M5789" i="80"/>
  <c r="M5790" i="80"/>
  <c r="M5791" i="80"/>
  <c r="M5792" i="80"/>
  <c r="M5793" i="80"/>
  <c r="M5794" i="80"/>
  <c r="M5795" i="80"/>
  <c r="M5796" i="80"/>
  <c r="M5797" i="80"/>
  <c r="M5798" i="80"/>
  <c r="M5799" i="80"/>
  <c r="M5800" i="80"/>
  <c r="M5801" i="80"/>
  <c r="M5802" i="80"/>
  <c r="M5803" i="80"/>
  <c r="M5804" i="80"/>
  <c r="M5805" i="80"/>
  <c r="M5806" i="80"/>
  <c r="M5807" i="80"/>
  <c r="M5808" i="80"/>
  <c r="M5809" i="80"/>
  <c r="M5810" i="80"/>
  <c r="M5811" i="80"/>
  <c r="M5812" i="80"/>
  <c r="M5813" i="80"/>
  <c r="M5814" i="80"/>
  <c r="M5815" i="80"/>
  <c r="M5816" i="80"/>
  <c r="M5817" i="80"/>
  <c r="M5818" i="80"/>
  <c r="M5819" i="80"/>
  <c r="M5820" i="80"/>
  <c r="M5821" i="80"/>
  <c r="M5822" i="80"/>
  <c r="M5823" i="80"/>
  <c r="M5824" i="80"/>
  <c r="M5825" i="80"/>
  <c r="M5826" i="80"/>
  <c r="M5827" i="80"/>
  <c r="M5828" i="80"/>
  <c r="M5829" i="80"/>
  <c r="M5830" i="80"/>
  <c r="M5831" i="80"/>
  <c r="M5832" i="80"/>
  <c r="M5833" i="80"/>
  <c r="M5834" i="80"/>
  <c r="M5835" i="80"/>
  <c r="M5836" i="80"/>
  <c r="M5837" i="80"/>
  <c r="M5838" i="80"/>
  <c r="M5839" i="80"/>
  <c r="M5840" i="80"/>
  <c r="M5841" i="80"/>
  <c r="M5842" i="80"/>
  <c r="M5843" i="80"/>
  <c r="M5844" i="80"/>
  <c r="M5845" i="80"/>
  <c r="M5846" i="80"/>
  <c r="M5847" i="80"/>
  <c r="M5848" i="80"/>
  <c r="M5849" i="80"/>
  <c r="M5850" i="80"/>
  <c r="M5851" i="80"/>
  <c r="M5852" i="80"/>
  <c r="M5853" i="80"/>
  <c r="M5854" i="80"/>
  <c r="M5855" i="80"/>
  <c r="M5856" i="80"/>
  <c r="M5857" i="80"/>
  <c r="M5858" i="80"/>
  <c r="M5859" i="80"/>
  <c r="M5860" i="80"/>
  <c r="M5861" i="80"/>
  <c r="M5862" i="80"/>
  <c r="M5863" i="80"/>
  <c r="M5864" i="80"/>
  <c r="M5865" i="80"/>
  <c r="M5866" i="80"/>
  <c r="M5867" i="80"/>
  <c r="M5868" i="80"/>
  <c r="M5869" i="80"/>
  <c r="M5870" i="80"/>
  <c r="M5871" i="80"/>
  <c r="M5872" i="80"/>
  <c r="M5873" i="80"/>
  <c r="M5874" i="80"/>
  <c r="M5875" i="80"/>
  <c r="M5876" i="80"/>
  <c r="M5877" i="80"/>
  <c r="M5878" i="80"/>
  <c r="M5879" i="80"/>
  <c r="M5880" i="80"/>
  <c r="M5881" i="80"/>
  <c r="M5882" i="80"/>
  <c r="M5883" i="80"/>
  <c r="M5884" i="80"/>
  <c r="M5885" i="80"/>
  <c r="M5886" i="80"/>
  <c r="M5887" i="80"/>
  <c r="M5888" i="80"/>
  <c r="M5889" i="80"/>
  <c r="M5890" i="80"/>
  <c r="M5891" i="80"/>
  <c r="M5892" i="80"/>
  <c r="M5893" i="80"/>
  <c r="M5894" i="80"/>
  <c r="M5895" i="80"/>
  <c r="M5896" i="80"/>
  <c r="M5897" i="80"/>
  <c r="M5898" i="80"/>
  <c r="M5899" i="80"/>
  <c r="M5900" i="80"/>
  <c r="M5901" i="80"/>
  <c r="M5902" i="80"/>
  <c r="M5903" i="80"/>
  <c r="M5904" i="80"/>
  <c r="M5905" i="80"/>
  <c r="M5906" i="80"/>
  <c r="M5907" i="80"/>
  <c r="M5908" i="80"/>
  <c r="M5909" i="80"/>
  <c r="M5910" i="80"/>
  <c r="M5911" i="80"/>
  <c r="M5912" i="80"/>
  <c r="M5913" i="80"/>
  <c r="M5914" i="80"/>
  <c r="M5915" i="80"/>
  <c r="M5916" i="80"/>
  <c r="M5917" i="80"/>
  <c r="M5918" i="80"/>
  <c r="M5919" i="80"/>
  <c r="M5920" i="80"/>
  <c r="M5921" i="80"/>
  <c r="M5922" i="80"/>
  <c r="M5923" i="80"/>
  <c r="M5924" i="80"/>
  <c r="M5925" i="80"/>
  <c r="M5926" i="80"/>
  <c r="M5927" i="80"/>
  <c r="M5928" i="80"/>
  <c r="M5929" i="80"/>
  <c r="M5930" i="80"/>
  <c r="M5931" i="80"/>
  <c r="M5932" i="80"/>
  <c r="M5933" i="80"/>
  <c r="M5934" i="80"/>
  <c r="M5935" i="80"/>
  <c r="M5936" i="80"/>
  <c r="M5937" i="80"/>
  <c r="M5938" i="80"/>
  <c r="M5939" i="80"/>
  <c r="M5940" i="80"/>
  <c r="M5941" i="80"/>
  <c r="M5942" i="80"/>
  <c r="M5943" i="80"/>
  <c r="M5944" i="80"/>
  <c r="M5945" i="80"/>
  <c r="M5946" i="80"/>
  <c r="M5947" i="80"/>
  <c r="M5948" i="80"/>
  <c r="M5949" i="80"/>
  <c r="M5950" i="80"/>
  <c r="M5951" i="80"/>
  <c r="M5952" i="80"/>
  <c r="M5953" i="80"/>
  <c r="M5954" i="80"/>
  <c r="M5955" i="80"/>
  <c r="M5956" i="80"/>
  <c r="M5957" i="80"/>
  <c r="M5958" i="80"/>
  <c r="M5959" i="80"/>
  <c r="M5960" i="80"/>
  <c r="M5961" i="80"/>
  <c r="M5962" i="80"/>
  <c r="M5963" i="80"/>
  <c r="M5964" i="80"/>
  <c r="M5965" i="80"/>
  <c r="M5966" i="80"/>
  <c r="M5967" i="80"/>
  <c r="M5968" i="80"/>
  <c r="M5969" i="80"/>
  <c r="M5970" i="80"/>
  <c r="M5971" i="80"/>
  <c r="M5972" i="80"/>
  <c r="M5973" i="80"/>
  <c r="M5974" i="80"/>
  <c r="M5975" i="80"/>
  <c r="M5976" i="80"/>
  <c r="M5977" i="80"/>
  <c r="M5978" i="80"/>
  <c r="M5979" i="80"/>
  <c r="M5980" i="80"/>
  <c r="M5981" i="80"/>
  <c r="M5982" i="80"/>
  <c r="M5983" i="80"/>
  <c r="M5984" i="80"/>
  <c r="M5985" i="80"/>
  <c r="M5986" i="80"/>
  <c r="M5987" i="80"/>
  <c r="M5988" i="80"/>
  <c r="M5989" i="80"/>
  <c r="M5990" i="80"/>
  <c r="M5991" i="80"/>
  <c r="M5992" i="80"/>
  <c r="M5993" i="80"/>
  <c r="M5994" i="80"/>
  <c r="M5995" i="80"/>
  <c r="M5996" i="80"/>
  <c r="M5997" i="80"/>
  <c r="M5998" i="80"/>
  <c r="M5999" i="80"/>
  <c r="M6000" i="80"/>
  <c r="M6001" i="80"/>
  <c r="M6002" i="80"/>
  <c r="M6003" i="80"/>
  <c r="M6004" i="80"/>
  <c r="M6005" i="80"/>
  <c r="M6006" i="80"/>
  <c r="M6007" i="80"/>
  <c r="M6008" i="80"/>
  <c r="M6009" i="80"/>
  <c r="M6010" i="80"/>
  <c r="M6011" i="80"/>
  <c r="M6012" i="80"/>
  <c r="M6013" i="80"/>
  <c r="M6014" i="80"/>
  <c r="M6015" i="80"/>
  <c r="M6016" i="80"/>
  <c r="M6017" i="80"/>
  <c r="M6018" i="80"/>
  <c r="M6019" i="80"/>
  <c r="M6020" i="80"/>
  <c r="M6021" i="80"/>
  <c r="M6022" i="80"/>
  <c r="M6023" i="80"/>
  <c r="M6024" i="80"/>
  <c r="M6025" i="80"/>
  <c r="M6026" i="80"/>
  <c r="M6027" i="80"/>
  <c r="M6028" i="80"/>
  <c r="M6029" i="80"/>
  <c r="M6030" i="80"/>
  <c r="M6031" i="80"/>
  <c r="M6032" i="80"/>
  <c r="M6033" i="80"/>
  <c r="M6034" i="80"/>
  <c r="M6035" i="80"/>
  <c r="M6036" i="80"/>
  <c r="M6037" i="80"/>
  <c r="M6038" i="80"/>
  <c r="M6039" i="80"/>
  <c r="M6040" i="80"/>
  <c r="M6041" i="80"/>
  <c r="M6042" i="80"/>
  <c r="M6043" i="80"/>
  <c r="M6044" i="80"/>
  <c r="M6045" i="80"/>
  <c r="M6046" i="80"/>
  <c r="M6047" i="80"/>
  <c r="M6048" i="80"/>
  <c r="M6049" i="80"/>
  <c r="M6050" i="80"/>
  <c r="M6051" i="80"/>
  <c r="M6052" i="80"/>
  <c r="M6053" i="80"/>
  <c r="M6054" i="80"/>
  <c r="M6055" i="80"/>
  <c r="M6056" i="80"/>
  <c r="M6057" i="80"/>
  <c r="M6058" i="80"/>
  <c r="M6059" i="80"/>
  <c r="M6060" i="80"/>
  <c r="M6061" i="80"/>
  <c r="M6062" i="80"/>
  <c r="M6063" i="80"/>
  <c r="M6064" i="80"/>
  <c r="M6065" i="80"/>
  <c r="M6066" i="80"/>
  <c r="M6067" i="80"/>
  <c r="M6068" i="80"/>
  <c r="M6069" i="80"/>
  <c r="M6070" i="80"/>
  <c r="M6071" i="80"/>
  <c r="M6072" i="80"/>
  <c r="M6073" i="80"/>
  <c r="M6074" i="80"/>
  <c r="M6075" i="80"/>
  <c r="M6076" i="80"/>
  <c r="M6077" i="80"/>
  <c r="M6078" i="80"/>
  <c r="M6079" i="80"/>
  <c r="M6080" i="80"/>
  <c r="M6081" i="80"/>
  <c r="M6082" i="80"/>
  <c r="M6083" i="80"/>
  <c r="M6084" i="80"/>
  <c r="M6085" i="80"/>
  <c r="M6086" i="80"/>
  <c r="M6087" i="80"/>
  <c r="M6088" i="80"/>
  <c r="M6089" i="80"/>
  <c r="M6090" i="80"/>
  <c r="M6091" i="80"/>
  <c r="M6092" i="80"/>
  <c r="M6093" i="80"/>
  <c r="M6094" i="80"/>
  <c r="M6095" i="80"/>
  <c r="M6096" i="80"/>
  <c r="M6097" i="80"/>
  <c r="M6098" i="80"/>
  <c r="M6099" i="80"/>
  <c r="M6100" i="80"/>
  <c r="M6101" i="80"/>
  <c r="M6102" i="80"/>
  <c r="M6103" i="80"/>
  <c r="M6104" i="80"/>
  <c r="M6105" i="80"/>
  <c r="M6106" i="80"/>
  <c r="M6107" i="80"/>
  <c r="M6108" i="80"/>
  <c r="M6109" i="80"/>
  <c r="M6110" i="80"/>
  <c r="M6111" i="80"/>
  <c r="M6112" i="80"/>
  <c r="M6113" i="80"/>
  <c r="M6114" i="80"/>
  <c r="M6115" i="80"/>
  <c r="M6116" i="80"/>
  <c r="M6117" i="80"/>
  <c r="M6118" i="80"/>
  <c r="M6119" i="80"/>
  <c r="M6120" i="80"/>
  <c r="M6121" i="80"/>
  <c r="M6122" i="80"/>
  <c r="M6123" i="80"/>
  <c r="M6124" i="80"/>
  <c r="M6125" i="80"/>
  <c r="M6126" i="80"/>
  <c r="M6127" i="80"/>
  <c r="M6128" i="80"/>
  <c r="M6129" i="80"/>
  <c r="M6130" i="80"/>
  <c r="M6131" i="80"/>
  <c r="M6132" i="80"/>
  <c r="M6133" i="80"/>
  <c r="M6134" i="80"/>
  <c r="M6135" i="80"/>
  <c r="M6136" i="80"/>
  <c r="M6137" i="80"/>
  <c r="M6138" i="80"/>
  <c r="M6139" i="80"/>
  <c r="M6140" i="80"/>
  <c r="M6141" i="80"/>
  <c r="M6142" i="80"/>
  <c r="M6143" i="80"/>
  <c r="M6144" i="80"/>
  <c r="M6145" i="80"/>
  <c r="M6146" i="80"/>
  <c r="M6147" i="80"/>
  <c r="M6148" i="80"/>
  <c r="M6149" i="80"/>
  <c r="M6150" i="80"/>
  <c r="M6151" i="80"/>
  <c r="M6152" i="80"/>
  <c r="M6153" i="80"/>
  <c r="M6154" i="80"/>
  <c r="M6155" i="80"/>
  <c r="M6156" i="80"/>
  <c r="M6157" i="80"/>
  <c r="M6158" i="80"/>
  <c r="M6159" i="80"/>
  <c r="M6160" i="80"/>
  <c r="M6161" i="80"/>
  <c r="M6162" i="80"/>
  <c r="M6163" i="80"/>
  <c r="M6164" i="80"/>
  <c r="M6165" i="80"/>
  <c r="M6166" i="80"/>
  <c r="M6167" i="80"/>
  <c r="M6168" i="80"/>
  <c r="M6169" i="80"/>
  <c r="M6170" i="80"/>
  <c r="M6171" i="80"/>
  <c r="M6172" i="80"/>
  <c r="M6173" i="80"/>
  <c r="M6174" i="80"/>
  <c r="M6175" i="80"/>
  <c r="M6176" i="80"/>
  <c r="M6177" i="80"/>
  <c r="M6178" i="80"/>
  <c r="M6179" i="80"/>
  <c r="M6180" i="80"/>
  <c r="M6181" i="80"/>
  <c r="M6182" i="80"/>
  <c r="M6183" i="80"/>
  <c r="M6184" i="80"/>
  <c r="M6185" i="80"/>
  <c r="M6186" i="80"/>
  <c r="M6187" i="80"/>
  <c r="M6188" i="80"/>
  <c r="M6189" i="80"/>
  <c r="M6190" i="80"/>
  <c r="M6191" i="80"/>
  <c r="M6192" i="80"/>
  <c r="M6193" i="80"/>
  <c r="M6194" i="80"/>
  <c r="M6195" i="80"/>
  <c r="M6196" i="80"/>
  <c r="M6197" i="80"/>
  <c r="M6198" i="80"/>
  <c r="M6199" i="80"/>
  <c r="M6200" i="80"/>
  <c r="M6201" i="80"/>
  <c r="M6202" i="80"/>
  <c r="M6203" i="80"/>
  <c r="M6204" i="80"/>
  <c r="M6205" i="80"/>
  <c r="M6206" i="80"/>
  <c r="M6207" i="80"/>
  <c r="M6208" i="80"/>
  <c r="M6209" i="80"/>
  <c r="M6210" i="80"/>
  <c r="M6211" i="80"/>
  <c r="M6212" i="80"/>
  <c r="M6213" i="80"/>
  <c r="M6214" i="80"/>
  <c r="M6215" i="80"/>
  <c r="M6216" i="80"/>
  <c r="M6217" i="80"/>
  <c r="M6218" i="80"/>
  <c r="M6219" i="80"/>
  <c r="M6220" i="80"/>
  <c r="M6221" i="80"/>
  <c r="M6222" i="80"/>
  <c r="M6223" i="80"/>
  <c r="M6224" i="80"/>
  <c r="M6225" i="80"/>
  <c r="M6226" i="80"/>
  <c r="M6227" i="80"/>
  <c r="M6228" i="80"/>
  <c r="M6229" i="80"/>
  <c r="M6230" i="80"/>
  <c r="M6231" i="80"/>
  <c r="M6232" i="80"/>
  <c r="M6233" i="80"/>
  <c r="M6234" i="80"/>
  <c r="M6235" i="80"/>
  <c r="M6236" i="80"/>
  <c r="M6237" i="80"/>
  <c r="M6238" i="80"/>
  <c r="M6239" i="80"/>
  <c r="M6240" i="80"/>
  <c r="M6241" i="80"/>
  <c r="M6242" i="80"/>
  <c r="M6243" i="80"/>
  <c r="M6244" i="80"/>
  <c r="M6245" i="80"/>
  <c r="M6246" i="80"/>
  <c r="M6247" i="80"/>
  <c r="M6248" i="80"/>
  <c r="M6249" i="80"/>
  <c r="M6250" i="80"/>
  <c r="M6251" i="80"/>
  <c r="M6252" i="80"/>
  <c r="M6253" i="80"/>
  <c r="M6254" i="80"/>
  <c r="M6255" i="80"/>
  <c r="M6256" i="80"/>
  <c r="M6257" i="80"/>
  <c r="M6258" i="80"/>
  <c r="M6259" i="80"/>
  <c r="M6260" i="80"/>
  <c r="M6261" i="80"/>
  <c r="M6262" i="80"/>
  <c r="M6263" i="80"/>
  <c r="M6264" i="80"/>
  <c r="M6265" i="80"/>
  <c r="M6266" i="80"/>
  <c r="M6267" i="80"/>
  <c r="M6268" i="80"/>
  <c r="M6269" i="80"/>
  <c r="M6270" i="80"/>
  <c r="M6271" i="80"/>
  <c r="M6272" i="80"/>
  <c r="M6273" i="80"/>
  <c r="M6274" i="80"/>
  <c r="M6275" i="80"/>
  <c r="M6276" i="80"/>
  <c r="M6277" i="80"/>
  <c r="M6278" i="80"/>
  <c r="M6279" i="80"/>
  <c r="M6280" i="80"/>
  <c r="M6281" i="80"/>
  <c r="M6282" i="80"/>
  <c r="M6283" i="80"/>
  <c r="M6284" i="80"/>
  <c r="M6285" i="80"/>
  <c r="M6286" i="80"/>
  <c r="M6287" i="80"/>
  <c r="M6288" i="80"/>
  <c r="M6289" i="80"/>
  <c r="M6290" i="80"/>
  <c r="M6291" i="80"/>
  <c r="M6292" i="80"/>
  <c r="M6293" i="80"/>
  <c r="M6294" i="80"/>
  <c r="M6295" i="80"/>
  <c r="M6296" i="80"/>
  <c r="M6297" i="80"/>
  <c r="M6298" i="80"/>
  <c r="M6299" i="80"/>
  <c r="M6300" i="80"/>
  <c r="M6301" i="80"/>
  <c r="M6302" i="80"/>
  <c r="M6303" i="80"/>
  <c r="M6304" i="80"/>
  <c r="M6305" i="80"/>
  <c r="M6306" i="80"/>
  <c r="M6307" i="80"/>
  <c r="M6308" i="80"/>
  <c r="M6309" i="80"/>
  <c r="M6310" i="80"/>
  <c r="M6311" i="80"/>
  <c r="M6312" i="80"/>
  <c r="M6313" i="80"/>
  <c r="M6314" i="80"/>
  <c r="M6315" i="80"/>
  <c r="M6316" i="80"/>
  <c r="M6317" i="80"/>
  <c r="M6318" i="80"/>
  <c r="M6319" i="80"/>
  <c r="M6320" i="80"/>
  <c r="M6321" i="80"/>
  <c r="M6322" i="80"/>
  <c r="M6323" i="80"/>
  <c r="M6324" i="80"/>
  <c r="M6325" i="80"/>
  <c r="M6326" i="80"/>
  <c r="M6327" i="80"/>
  <c r="M6328" i="80"/>
  <c r="M6329" i="80"/>
  <c r="M6330" i="80"/>
  <c r="M6331" i="80"/>
  <c r="M6332" i="80"/>
  <c r="M6333" i="80"/>
  <c r="M6334" i="80"/>
  <c r="M6335" i="80"/>
  <c r="M6336" i="80"/>
  <c r="M6337" i="80"/>
  <c r="M6338" i="80"/>
  <c r="M6339" i="80"/>
  <c r="M6340" i="80"/>
  <c r="M6341" i="80"/>
  <c r="M6342" i="80"/>
  <c r="M6343" i="80"/>
  <c r="M6344" i="80"/>
  <c r="M6345" i="80"/>
  <c r="M6346" i="80"/>
  <c r="M6347" i="80"/>
  <c r="M6348" i="80"/>
  <c r="M6349" i="80"/>
  <c r="M6350" i="80"/>
  <c r="M6351" i="80"/>
  <c r="M6352" i="80"/>
  <c r="M6353" i="80"/>
  <c r="M6354" i="80"/>
  <c r="M6355" i="80"/>
  <c r="M6356" i="80"/>
  <c r="M6357" i="80"/>
  <c r="M6358" i="80"/>
  <c r="M6359" i="80"/>
  <c r="M6360" i="80"/>
  <c r="M6361" i="80"/>
  <c r="M6362" i="80"/>
  <c r="M6363" i="80"/>
  <c r="M6364" i="80"/>
  <c r="M6365" i="80"/>
  <c r="M6366" i="80"/>
  <c r="M6367" i="80"/>
  <c r="M6368" i="80"/>
  <c r="M6369" i="80"/>
  <c r="M6370" i="80"/>
  <c r="M6371" i="80"/>
  <c r="M6372" i="80"/>
  <c r="M6373" i="80"/>
  <c r="M6374" i="80"/>
  <c r="M6375" i="80"/>
  <c r="M6376" i="80"/>
  <c r="M6377" i="80"/>
  <c r="M6378" i="80"/>
  <c r="M6379" i="80"/>
  <c r="M6380" i="80"/>
  <c r="M6381" i="80"/>
  <c r="M6382" i="80"/>
  <c r="M6383" i="80"/>
  <c r="M6384" i="80"/>
  <c r="M6385" i="80"/>
  <c r="M6386" i="80"/>
  <c r="M6387" i="80"/>
  <c r="M6388" i="80"/>
  <c r="M6389" i="80"/>
  <c r="M6390" i="80"/>
  <c r="M6391" i="80"/>
  <c r="M6392" i="80"/>
  <c r="M6393" i="80"/>
  <c r="M6394" i="80"/>
  <c r="M6395" i="80"/>
  <c r="M6396" i="80"/>
  <c r="M6397" i="80"/>
  <c r="M6398" i="80"/>
  <c r="M6399" i="80"/>
  <c r="M6400" i="80"/>
  <c r="M6401" i="80"/>
  <c r="M6402" i="80"/>
  <c r="M6403" i="80"/>
  <c r="M6404" i="80"/>
  <c r="M6405" i="80"/>
  <c r="M6406" i="80"/>
  <c r="M6407" i="80"/>
  <c r="M6408" i="80"/>
  <c r="M6409" i="80"/>
  <c r="M6410" i="80"/>
  <c r="M6411" i="80"/>
  <c r="M6412" i="80"/>
  <c r="M6413" i="80"/>
  <c r="M6414" i="80"/>
  <c r="M6415" i="80"/>
  <c r="M6416" i="80"/>
  <c r="M6417" i="80"/>
  <c r="M6418" i="80"/>
  <c r="M6419" i="80"/>
  <c r="M6420" i="80"/>
  <c r="M6421" i="80"/>
  <c r="M6422" i="80"/>
  <c r="M6423" i="80"/>
  <c r="M6424" i="80"/>
  <c r="M6425" i="80"/>
  <c r="M6426" i="80"/>
  <c r="M6427" i="80"/>
  <c r="M6428" i="80"/>
  <c r="M6429" i="80"/>
  <c r="M6430" i="80"/>
  <c r="M6431" i="80"/>
  <c r="M6432" i="80"/>
  <c r="M6433" i="80"/>
  <c r="M6434" i="80"/>
  <c r="M6435" i="80"/>
  <c r="M6436" i="80"/>
  <c r="M6437" i="80"/>
  <c r="M6438" i="80"/>
  <c r="M6439" i="80"/>
  <c r="M6440" i="80"/>
  <c r="M6441" i="80"/>
  <c r="M6442" i="80"/>
  <c r="M6443" i="80"/>
  <c r="M6444" i="80"/>
  <c r="M6445" i="80"/>
  <c r="M6446" i="80"/>
  <c r="M6447" i="80"/>
  <c r="M6448" i="80"/>
  <c r="M6449" i="80"/>
  <c r="M6450" i="80"/>
  <c r="M6451" i="80"/>
  <c r="M6452" i="80"/>
  <c r="M6453" i="80"/>
  <c r="M6454" i="80"/>
  <c r="M6455" i="80"/>
  <c r="M6456" i="80"/>
  <c r="M6457" i="80"/>
  <c r="M6458" i="80"/>
  <c r="M6459" i="80"/>
  <c r="M6460" i="80"/>
  <c r="M6461" i="80"/>
  <c r="M6462" i="80"/>
  <c r="M6463" i="80"/>
  <c r="M6464" i="80"/>
  <c r="M6465" i="80"/>
  <c r="M6466" i="80"/>
  <c r="M6467" i="80"/>
  <c r="M6468" i="80"/>
  <c r="M6469" i="80"/>
  <c r="M6470" i="80"/>
  <c r="M6471" i="80"/>
  <c r="M6472" i="80"/>
  <c r="M6473" i="80"/>
  <c r="M6474" i="80"/>
  <c r="M6475" i="80"/>
  <c r="M6476" i="80"/>
  <c r="M6477" i="80"/>
  <c r="M6478" i="80"/>
  <c r="M6479" i="80"/>
  <c r="M6480" i="80"/>
  <c r="M6481" i="80"/>
  <c r="M6482" i="80"/>
  <c r="M6483" i="80"/>
  <c r="M6484" i="80"/>
  <c r="M6485" i="80"/>
  <c r="M6486" i="80"/>
  <c r="M6487" i="80"/>
  <c r="M6488" i="80"/>
  <c r="M6489" i="80"/>
  <c r="M6490" i="80"/>
  <c r="M6491" i="80"/>
  <c r="M6492" i="80"/>
  <c r="M6493" i="80"/>
  <c r="M6494" i="80"/>
  <c r="M6495" i="80"/>
  <c r="M6496" i="80"/>
  <c r="M6497" i="80"/>
  <c r="M6498" i="80"/>
  <c r="M6499" i="80"/>
  <c r="M6500" i="80"/>
  <c r="M6501" i="80"/>
  <c r="M6502" i="80"/>
  <c r="M6503" i="80"/>
  <c r="M6504" i="80"/>
  <c r="M6505" i="80"/>
  <c r="M6506" i="80"/>
  <c r="M6507" i="80"/>
  <c r="M6508" i="80"/>
  <c r="M6509" i="80"/>
  <c r="M6510" i="80"/>
  <c r="M6511" i="80"/>
  <c r="M6512" i="80"/>
  <c r="M6513" i="80"/>
  <c r="M6514" i="80"/>
  <c r="M6515" i="80"/>
  <c r="M6516" i="80"/>
  <c r="M6517" i="80"/>
  <c r="M6518" i="80"/>
  <c r="M6519" i="80"/>
  <c r="M6520" i="80"/>
  <c r="M6521" i="80"/>
  <c r="M6522" i="80"/>
  <c r="M6523" i="80"/>
  <c r="M6524" i="80"/>
  <c r="M6525" i="80"/>
  <c r="M6526" i="80"/>
  <c r="M6527" i="80"/>
  <c r="M6528" i="80"/>
  <c r="M6529" i="80"/>
  <c r="M6530" i="80"/>
  <c r="M6531" i="80"/>
  <c r="M6532" i="80"/>
  <c r="M6533" i="80"/>
  <c r="M6534" i="80"/>
  <c r="M6535" i="80"/>
  <c r="M6536" i="80"/>
  <c r="M6537" i="80"/>
  <c r="M6538" i="80"/>
  <c r="M6539" i="80"/>
  <c r="M6540" i="80"/>
  <c r="M6541" i="80"/>
  <c r="M6542" i="80"/>
  <c r="M6543" i="80"/>
  <c r="M6544" i="80"/>
  <c r="M6545" i="80"/>
  <c r="M6546" i="80"/>
  <c r="M6547" i="80"/>
  <c r="M6548" i="80"/>
  <c r="M6549" i="80"/>
  <c r="M6550" i="80"/>
  <c r="M6551" i="80"/>
  <c r="M6552" i="80"/>
  <c r="M6553" i="80"/>
  <c r="M6554" i="80"/>
  <c r="M6555" i="80"/>
  <c r="M6556" i="80"/>
  <c r="M6557" i="80"/>
  <c r="M6558" i="80"/>
  <c r="M6559" i="80"/>
  <c r="M6560" i="80"/>
  <c r="M6561" i="80"/>
  <c r="M6562" i="80"/>
  <c r="M6563" i="80"/>
  <c r="M6564" i="80"/>
  <c r="M6565" i="80"/>
  <c r="M6566" i="80"/>
  <c r="M6567" i="80"/>
  <c r="M6568" i="80"/>
  <c r="M6569" i="80"/>
  <c r="M6570" i="80"/>
  <c r="M6571" i="80"/>
  <c r="M6572" i="80"/>
  <c r="M6573" i="80"/>
  <c r="M6574" i="80"/>
  <c r="M6575" i="80"/>
  <c r="M6576" i="80"/>
  <c r="M6577" i="80"/>
  <c r="M6578" i="80"/>
  <c r="M6579" i="80"/>
  <c r="M6580" i="80"/>
  <c r="M6581" i="80"/>
  <c r="M6582" i="80"/>
  <c r="M6583" i="80"/>
  <c r="M6584" i="80"/>
  <c r="M6585" i="80"/>
  <c r="M6586" i="80"/>
  <c r="M6587" i="80"/>
  <c r="M6588" i="80"/>
  <c r="M6589" i="80"/>
  <c r="M6590" i="80"/>
  <c r="M6591" i="80"/>
  <c r="M6592" i="80"/>
  <c r="M6593" i="80"/>
  <c r="M6594" i="80"/>
  <c r="M6595" i="80"/>
  <c r="M6596" i="80"/>
  <c r="M6597" i="80"/>
  <c r="M6598" i="80"/>
  <c r="M6599" i="80"/>
  <c r="M6600" i="80"/>
  <c r="M6601" i="80"/>
  <c r="M6602" i="80"/>
  <c r="M6603" i="80"/>
  <c r="M6604" i="80"/>
  <c r="M6605" i="80"/>
  <c r="M6606" i="80"/>
  <c r="M6607" i="80"/>
  <c r="M6608" i="80"/>
  <c r="M6609" i="80"/>
  <c r="M6610" i="80"/>
  <c r="M6611" i="80"/>
  <c r="M6612" i="80"/>
  <c r="M6613" i="80"/>
  <c r="M6614" i="80"/>
  <c r="M6615" i="80"/>
  <c r="M6616" i="80"/>
  <c r="M6617" i="80"/>
  <c r="M6618" i="80"/>
  <c r="M6619" i="80"/>
  <c r="M6620" i="80"/>
  <c r="M6621" i="80"/>
  <c r="M6622" i="80"/>
  <c r="M6623" i="80"/>
  <c r="M6624" i="80"/>
  <c r="M6625" i="80"/>
  <c r="M6626" i="80"/>
  <c r="M6627" i="80"/>
  <c r="M6628" i="80"/>
  <c r="M6629" i="80"/>
  <c r="M6630" i="80"/>
  <c r="M6631" i="80"/>
  <c r="M6632" i="80"/>
  <c r="M6633" i="80"/>
  <c r="M6634" i="80"/>
  <c r="M6635" i="80"/>
  <c r="M6636" i="80"/>
  <c r="M6637" i="80"/>
  <c r="M6638" i="80"/>
  <c r="M6639" i="80"/>
  <c r="M6640" i="80"/>
  <c r="M6641" i="80"/>
  <c r="M6642" i="80"/>
  <c r="M6643" i="80"/>
  <c r="M6644" i="80"/>
  <c r="M6645" i="80"/>
  <c r="M6646" i="80"/>
  <c r="M6647" i="80"/>
  <c r="M6648" i="80"/>
  <c r="M6649" i="80"/>
  <c r="M6650" i="80"/>
  <c r="M6651" i="80"/>
  <c r="M6652" i="80"/>
  <c r="M6653" i="80"/>
  <c r="M6654" i="80"/>
  <c r="M6655" i="80"/>
  <c r="M6656" i="80"/>
  <c r="M6657" i="80"/>
  <c r="M6658" i="80"/>
  <c r="M6659" i="80"/>
  <c r="M6660" i="80"/>
  <c r="M6661" i="80"/>
  <c r="M6662" i="80"/>
  <c r="M6663" i="80"/>
  <c r="M6664" i="80"/>
  <c r="M6665" i="80"/>
  <c r="M6666" i="80"/>
  <c r="M6667" i="80"/>
  <c r="M6668" i="80"/>
  <c r="M6669" i="80"/>
  <c r="M6670" i="80"/>
  <c r="M6671" i="80"/>
  <c r="M6672" i="80"/>
  <c r="M6673" i="80"/>
  <c r="M6674" i="80"/>
  <c r="M6675" i="80"/>
  <c r="M6676" i="80"/>
  <c r="M6677" i="80"/>
  <c r="M6678" i="80"/>
  <c r="M6679" i="80"/>
  <c r="M6680" i="80"/>
  <c r="M6681" i="80"/>
  <c r="M6682" i="80"/>
  <c r="M6683" i="80"/>
  <c r="M6684" i="80"/>
  <c r="M6685" i="80"/>
  <c r="M6686" i="80"/>
  <c r="M6687" i="80"/>
  <c r="M6688" i="80"/>
  <c r="M6689" i="80"/>
  <c r="M6690" i="80"/>
  <c r="M6691" i="80"/>
  <c r="M6692" i="80"/>
  <c r="M6693" i="80"/>
  <c r="M6694" i="80"/>
  <c r="M6695" i="80"/>
  <c r="M6696" i="80"/>
  <c r="M6697" i="80"/>
  <c r="M6698" i="80"/>
  <c r="M6699" i="80"/>
  <c r="M6700" i="80"/>
  <c r="M6701" i="80"/>
  <c r="M6702" i="80"/>
  <c r="M6703" i="80"/>
  <c r="M6704" i="80"/>
  <c r="M6705" i="80"/>
  <c r="M6706" i="80"/>
  <c r="M6707" i="80"/>
  <c r="M6708" i="80"/>
  <c r="M6709" i="80"/>
  <c r="M6710" i="80"/>
  <c r="M6711" i="80"/>
  <c r="M6712" i="80"/>
  <c r="M6713" i="80"/>
  <c r="M6714" i="80"/>
  <c r="M6715" i="80"/>
  <c r="M6716" i="80"/>
  <c r="M6717" i="80"/>
  <c r="M6718" i="80"/>
  <c r="M6719" i="80"/>
  <c r="M6720" i="80"/>
  <c r="M6721" i="80"/>
  <c r="M6722" i="80"/>
  <c r="M6723" i="80"/>
  <c r="M6724" i="80"/>
  <c r="M6725" i="80"/>
  <c r="M6726" i="80"/>
  <c r="M6727" i="80"/>
  <c r="M6728" i="80"/>
  <c r="M6729" i="80"/>
  <c r="M6730" i="80"/>
  <c r="M6731" i="80"/>
  <c r="M6732" i="80"/>
  <c r="M6733" i="80"/>
  <c r="M6734" i="80"/>
  <c r="M6735" i="80"/>
  <c r="M6736" i="80"/>
  <c r="M6737" i="80"/>
  <c r="M6738" i="80"/>
  <c r="M6739" i="80"/>
  <c r="M6740" i="80"/>
  <c r="M6741" i="80"/>
  <c r="M6742" i="80"/>
  <c r="M6743" i="80"/>
  <c r="M6744" i="80"/>
  <c r="M6745" i="80"/>
  <c r="M6746" i="80"/>
  <c r="M6747" i="80"/>
  <c r="M6748" i="80"/>
  <c r="M6749" i="80"/>
  <c r="M6750" i="80"/>
  <c r="M6751" i="80"/>
  <c r="M6752" i="80"/>
  <c r="M6753" i="80"/>
  <c r="M6754" i="80"/>
  <c r="M6755" i="80"/>
  <c r="M6756" i="80"/>
  <c r="M6757" i="80"/>
  <c r="M6758" i="80"/>
  <c r="M6759" i="80"/>
  <c r="M6760" i="80"/>
  <c r="M6761" i="80"/>
  <c r="M6762" i="80"/>
  <c r="M6763" i="80"/>
  <c r="M6764" i="80"/>
  <c r="M6765" i="80"/>
  <c r="M6766" i="80"/>
  <c r="M6767" i="80"/>
  <c r="M6768" i="80"/>
  <c r="M6769" i="80"/>
  <c r="M6770" i="80"/>
  <c r="M6771" i="80"/>
  <c r="M6772" i="80"/>
  <c r="M6773" i="80"/>
  <c r="M6774" i="80"/>
  <c r="M6775" i="80"/>
  <c r="M6776" i="80"/>
  <c r="M6777" i="80"/>
  <c r="M6778" i="80"/>
  <c r="M6779" i="80"/>
  <c r="M6780" i="80"/>
  <c r="M6781" i="80"/>
  <c r="M6782" i="80"/>
  <c r="M6783" i="80"/>
  <c r="M6784" i="80"/>
  <c r="M6785" i="80"/>
  <c r="M6786" i="80"/>
  <c r="M6787" i="80"/>
  <c r="M6788" i="80"/>
  <c r="M6789" i="80"/>
  <c r="M6790" i="80"/>
  <c r="M6791" i="80"/>
  <c r="M6792" i="80"/>
  <c r="M6793" i="80"/>
  <c r="M6794" i="80"/>
  <c r="M6795" i="80"/>
  <c r="M6796" i="80"/>
  <c r="M6797" i="80"/>
  <c r="M6798" i="80"/>
  <c r="M6799" i="80"/>
  <c r="M6800" i="80"/>
  <c r="M6801" i="80"/>
  <c r="M6802" i="80"/>
  <c r="M6803" i="80"/>
  <c r="M6804" i="80"/>
  <c r="M6805" i="80"/>
  <c r="M6806" i="80"/>
  <c r="M6807" i="80"/>
  <c r="M6808" i="80"/>
  <c r="M6809" i="80"/>
  <c r="M6810" i="80"/>
  <c r="M6811" i="80"/>
  <c r="M6812" i="80"/>
  <c r="M6813" i="80"/>
  <c r="M6814" i="80"/>
  <c r="M6815" i="80"/>
  <c r="M6816" i="80"/>
  <c r="M6817" i="80"/>
  <c r="M6818" i="80"/>
  <c r="M6819" i="80"/>
  <c r="M6820" i="80"/>
  <c r="M6821" i="80"/>
  <c r="M6822" i="80"/>
  <c r="M6823" i="80"/>
  <c r="M6824" i="80"/>
  <c r="M6825" i="80"/>
  <c r="M6826" i="80"/>
  <c r="M6827" i="80"/>
  <c r="M6828" i="80"/>
  <c r="M6829" i="80"/>
  <c r="M6830" i="80"/>
  <c r="M6831" i="80"/>
  <c r="M6832" i="80"/>
  <c r="M6833" i="80"/>
  <c r="M6834" i="80"/>
  <c r="M6835" i="80"/>
  <c r="M6836" i="80"/>
  <c r="M6837" i="80"/>
  <c r="M6838" i="80"/>
  <c r="M6839" i="80"/>
  <c r="M6840" i="80"/>
  <c r="M6841" i="80"/>
  <c r="M6842" i="80"/>
  <c r="M6843" i="80"/>
  <c r="M6844" i="80"/>
  <c r="M6845" i="80"/>
  <c r="M6846" i="80"/>
  <c r="M6847" i="80"/>
  <c r="M6848" i="80"/>
  <c r="M6849" i="80"/>
  <c r="M6850" i="80"/>
  <c r="M6851" i="80"/>
  <c r="M6852" i="80"/>
  <c r="M6853" i="80"/>
  <c r="M6854" i="80"/>
  <c r="M6855" i="80"/>
  <c r="M6856" i="80"/>
  <c r="M6857" i="80"/>
  <c r="M6858" i="80"/>
  <c r="M6859" i="80"/>
  <c r="M6860" i="80"/>
  <c r="M6861" i="80"/>
  <c r="M6862" i="80"/>
  <c r="M6863" i="80"/>
  <c r="M6864" i="80"/>
  <c r="M6865" i="80"/>
  <c r="M6866" i="80"/>
  <c r="M6867" i="80"/>
  <c r="M6868" i="80"/>
  <c r="M6869" i="80"/>
  <c r="M6870" i="80"/>
  <c r="M6871" i="80"/>
  <c r="M6872" i="80"/>
  <c r="M6873" i="80"/>
  <c r="M6874" i="80"/>
  <c r="M6875" i="80"/>
  <c r="M6876" i="80"/>
  <c r="M6877" i="80"/>
  <c r="M6878" i="80"/>
  <c r="M6879" i="80"/>
  <c r="M6880" i="80"/>
  <c r="M6881" i="80"/>
  <c r="M6882" i="80"/>
  <c r="M6883" i="80"/>
  <c r="M6884" i="80"/>
  <c r="M6885" i="80"/>
  <c r="M6886" i="80"/>
  <c r="M6887" i="80"/>
  <c r="M6888" i="80"/>
  <c r="M6889" i="80"/>
  <c r="M6890" i="80"/>
  <c r="M6891" i="80"/>
  <c r="M6892" i="80"/>
  <c r="M6893" i="80"/>
  <c r="M6894" i="80"/>
  <c r="M6895" i="80"/>
  <c r="M6896" i="80"/>
  <c r="M6897" i="80"/>
  <c r="M6898" i="80"/>
  <c r="M6899" i="80"/>
  <c r="M6900" i="80"/>
  <c r="M6901" i="80"/>
  <c r="M6902" i="80"/>
  <c r="M6903" i="80"/>
  <c r="M6904" i="80"/>
  <c r="M6905" i="80"/>
  <c r="M6906" i="80"/>
  <c r="M6907" i="80"/>
  <c r="M6908" i="80"/>
  <c r="M6909" i="80"/>
  <c r="M6910" i="80"/>
  <c r="M6911" i="80"/>
  <c r="M6912" i="80"/>
  <c r="M6913" i="80"/>
  <c r="M6914" i="80"/>
  <c r="M6915" i="80"/>
  <c r="M6916" i="80"/>
  <c r="M6917" i="80"/>
  <c r="M6918" i="80"/>
  <c r="M6919" i="80"/>
  <c r="M6920" i="80"/>
  <c r="M6921" i="80"/>
  <c r="M6922" i="80"/>
  <c r="M6923" i="80"/>
  <c r="M6924" i="80"/>
  <c r="M6925" i="80"/>
  <c r="M6926" i="80"/>
  <c r="M6927" i="80"/>
  <c r="M6928" i="80"/>
  <c r="M6929" i="80"/>
  <c r="M6930" i="80"/>
  <c r="M6931" i="80"/>
  <c r="M6932" i="80"/>
  <c r="M6933" i="80"/>
  <c r="M6934" i="80"/>
  <c r="M6935" i="80"/>
  <c r="M6936" i="80"/>
  <c r="M6937" i="80"/>
  <c r="M6938" i="80"/>
  <c r="M6939" i="80"/>
  <c r="M6940" i="80"/>
  <c r="M6941" i="80"/>
  <c r="M6942" i="80"/>
  <c r="M6943" i="80"/>
  <c r="M6944" i="80"/>
  <c r="M6945" i="80"/>
  <c r="M6946" i="80"/>
  <c r="M6947" i="80"/>
  <c r="M6948" i="80"/>
  <c r="M6949" i="80"/>
  <c r="M6950" i="80"/>
  <c r="M6951" i="80"/>
  <c r="M6952" i="80"/>
  <c r="M6953" i="80"/>
  <c r="M6954" i="80"/>
  <c r="M6955" i="80"/>
  <c r="M6956" i="80"/>
  <c r="M6957" i="80"/>
  <c r="M6958" i="80"/>
  <c r="M6959" i="80"/>
  <c r="M6960" i="80"/>
  <c r="M6961" i="80"/>
  <c r="M6962" i="80"/>
  <c r="M6963" i="80"/>
  <c r="M6964" i="80"/>
  <c r="M6965" i="80"/>
  <c r="M6966" i="80"/>
  <c r="M6967" i="80"/>
  <c r="M6968" i="80"/>
  <c r="M6969" i="80"/>
  <c r="M6970" i="80"/>
  <c r="M6971" i="80"/>
  <c r="M6972" i="80"/>
  <c r="M6973" i="80"/>
  <c r="M6974" i="80"/>
  <c r="M6975" i="80"/>
  <c r="M6976" i="80"/>
  <c r="M6977" i="80"/>
  <c r="M6978" i="80"/>
  <c r="M6979" i="80"/>
  <c r="M6980" i="80"/>
  <c r="M6981" i="80"/>
  <c r="M6982" i="80"/>
  <c r="M6983" i="80"/>
  <c r="M6984" i="80"/>
  <c r="M6985" i="80"/>
  <c r="M6986" i="80"/>
  <c r="M6987" i="80"/>
  <c r="M6988" i="80"/>
  <c r="M6989" i="80"/>
  <c r="M6990" i="80"/>
  <c r="M6991" i="80"/>
  <c r="M6992" i="80"/>
  <c r="M6993" i="80"/>
  <c r="M6994" i="80"/>
  <c r="M6995" i="80"/>
  <c r="M6996" i="80"/>
  <c r="M6997" i="80"/>
  <c r="M6998" i="80"/>
  <c r="M6999" i="80"/>
  <c r="M7000" i="80"/>
  <c r="M7001" i="80"/>
  <c r="M7002" i="80"/>
  <c r="M7003" i="80"/>
  <c r="M7004" i="80"/>
  <c r="M7005" i="80"/>
  <c r="M7006" i="80"/>
  <c r="M7007" i="80"/>
  <c r="M7008" i="80"/>
  <c r="M7009" i="80"/>
  <c r="M7010" i="80"/>
  <c r="M7011" i="80"/>
  <c r="M7012" i="80"/>
  <c r="M7013" i="80"/>
  <c r="M7014" i="80"/>
  <c r="M7015" i="80"/>
  <c r="M7016" i="80"/>
  <c r="M7017" i="80"/>
  <c r="M7018" i="80"/>
  <c r="M7019" i="80"/>
  <c r="M7020" i="80"/>
  <c r="M7021" i="80"/>
  <c r="M7022" i="80"/>
  <c r="M7023" i="80"/>
  <c r="M7024" i="80"/>
  <c r="M7025" i="80"/>
  <c r="M7026" i="80"/>
  <c r="M7027" i="80"/>
  <c r="M7028" i="80"/>
  <c r="M7029" i="80"/>
  <c r="M7030" i="80"/>
  <c r="M7031" i="80"/>
  <c r="M7032" i="80"/>
  <c r="M7033" i="80"/>
  <c r="M7034" i="80"/>
  <c r="M7035" i="80"/>
  <c r="M7036" i="80"/>
  <c r="M7037" i="80"/>
  <c r="M7038" i="80"/>
  <c r="M7039" i="80"/>
  <c r="M7040" i="80"/>
  <c r="M7041" i="80"/>
  <c r="M7042" i="80"/>
  <c r="M7043" i="80"/>
  <c r="M7044" i="80"/>
  <c r="M7045" i="80"/>
  <c r="M7046" i="80"/>
  <c r="M7047" i="80"/>
  <c r="M7048" i="80"/>
  <c r="M7049" i="80"/>
  <c r="M7050" i="80"/>
  <c r="M7051" i="80"/>
  <c r="M7052" i="80"/>
  <c r="M7053" i="80"/>
  <c r="M7054" i="80"/>
  <c r="M7055" i="80"/>
  <c r="M7056" i="80"/>
  <c r="M7057" i="80"/>
  <c r="M7058" i="80"/>
  <c r="M7059" i="80"/>
  <c r="M7060" i="80"/>
  <c r="M7061" i="80"/>
  <c r="M7062" i="80"/>
  <c r="M7063" i="80"/>
  <c r="M7064" i="80"/>
  <c r="M7065" i="80"/>
  <c r="M7066" i="80"/>
  <c r="M7067" i="80"/>
  <c r="M7068" i="80"/>
  <c r="M7069" i="80"/>
  <c r="M7070" i="80"/>
  <c r="M7071" i="80"/>
  <c r="M7072" i="80"/>
  <c r="M7073" i="80"/>
  <c r="M7074" i="80"/>
  <c r="M7075" i="80"/>
  <c r="M7076" i="80"/>
  <c r="M7077" i="80"/>
  <c r="M7078" i="80"/>
  <c r="M7079" i="80"/>
  <c r="M7080" i="80"/>
  <c r="M7081" i="80"/>
  <c r="M7082" i="80"/>
  <c r="M7083" i="80"/>
  <c r="M7084" i="80"/>
  <c r="M7085" i="80"/>
  <c r="M7086" i="80"/>
  <c r="M7087" i="80"/>
  <c r="M7088" i="80"/>
  <c r="M7089" i="80"/>
  <c r="M7090" i="80"/>
  <c r="M7091" i="80"/>
  <c r="M7092" i="80"/>
  <c r="M7093" i="80"/>
  <c r="M7094" i="80"/>
  <c r="M7095" i="80"/>
  <c r="M7096" i="80"/>
  <c r="M7097" i="80"/>
  <c r="M7098" i="80"/>
  <c r="M7099" i="80"/>
  <c r="M7100" i="80"/>
  <c r="M7101" i="80"/>
  <c r="M7102" i="80"/>
  <c r="M7103" i="80"/>
  <c r="M7104" i="80"/>
  <c r="M7105" i="80"/>
  <c r="M7106" i="80"/>
  <c r="M7107" i="80"/>
  <c r="M7108" i="80"/>
  <c r="M7109" i="80"/>
  <c r="M7110" i="80"/>
  <c r="M7111" i="80"/>
  <c r="M7112" i="80"/>
  <c r="M7113" i="80"/>
  <c r="M7114" i="80"/>
  <c r="M7115" i="80"/>
  <c r="M7116" i="80"/>
  <c r="M7117" i="80"/>
  <c r="M7118" i="80"/>
  <c r="M7119" i="80"/>
  <c r="M7120" i="80"/>
  <c r="M7121" i="80"/>
  <c r="M7122" i="80"/>
  <c r="M7123" i="80"/>
  <c r="M7124" i="80"/>
  <c r="M7125" i="80"/>
  <c r="M7126" i="80"/>
  <c r="M7127" i="80"/>
  <c r="M7128" i="80"/>
  <c r="M7129" i="80"/>
  <c r="M7130" i="80"/>
  <c r="M7131" i="80"/>
  <c r="M7132" i="80"/>
  <c r="M7133" i="80"/>
  <c r="M7134" i="80"/>
  <c r="M7135" i="80"/>
  <c r="M7136" i="80"/>
  <c r="M7137" i="80"/>
  <c r="M7138" i="80"/>
  <c r="M7139" i="80"/>
  <c r="M7140" i="80"/>
  <c r="M7141" i="80"/>
  <c r="M7142" i="80"/>
  <c r="M7143" i="80"/>
  <c r="M7144" i="80"/>
  <c r="M7145" i="80"/>
  <c r="M7146" i="80"/>
  <c r="M7147" i="80"/>
  <c r="M7148" i="80"/>
  <c r="M7149" i="80"/>
  <c r="M7150" i="80"/>
  <c r="M7151" i="80"/>
  <c r="M7152" i="80"/>
  <c r="M7153" i="80"/>
  <c r="M7154" i="80"/>
  <c r="M7155" i="80"/>
  <c r="M7156" i="80"/>
  <c r="M7157" i="80"/>
  <c r="M7158" i="80"/>
  <c r="M7159" i="80"/>
  <c r="M7160" i="80"/>
  <c r="M7161" i="80"/>
  <c r="M7162" i="80"/>
  <c r="M7163" i="80"/>
  <c r="M7164" i="80"/>
  <c r="M7165" i="80"/>
  <c r="M7166" i="80"/>
  <c r="M7167" i="80"/>
  <c r="M7168" i="80"/>
  <c r="M7169" i="80"/>
  <c r="M7170" i="80"/>
  <c r="M7171" i="80"/>
  <c r="M7172" i="80"/>
  <c r="M7173" i="80"/>
  <c r="M7174" i="80"/>
  <c r="M7175" i="80"/>
  <c r="M7176" i="80"/>
  <c r="M7177" i="80"/>
  <c r="M7178" i="80"/>
  <c r="M7179" i="80"/>
  <c r="M7180" i="80"/>
  <c r="M7181" i="80"/>
  <c r="M7182" i="80"/>
  <c r="M7183" i="80"/>
  <c r="M7184" i="80"/>
  <c r="M7185" i="80"/>
  <c r="M7186" i="80"/>
  <c r="M7187" i="80"/>
  <c r="M7188" i="80"/>
  <c r="M7189" i="80"/>
  <c r="M7190" i="80"/>
  <c r="M7191" i="80"/>
  <c r="M7192" i="80"/>
  <c r="M7193" i="80"/>
  <c r="M7194" i="80"/>
  <c r="M7195" i="80"/>
  <c r="M7196" i="80"/>
  <c r="M7197" i="80"/>
  <c r="M7198" i="80"/>
  <c r="M7199" i="80"/>
  <c r="M7200" i="80"/>
  <c r="M7201" i="80"/>
  <c r="M7202" i="80"/>
  <c r="M7203" i="80"/>
  <c r="M7204" i="80"/>
  <c r="M7205" i="80"/>
  <c r="M7206" i="80"/>
  <c r="M7207" i="80"/>
  <c r="M7208" i="80"/>
  <c r="M7209" i="80"/>
  <c r="M7210" i="80"/>
  <c r="M7211" i="80"/>
  <c r="M7212" i="80"/>
  <c r="M7213" i="80"/>
  <c r="M7214" i="80"/>
  <c r="M7215" i="80"/>
  <c r="M7216" i="80"/>
  <c r="M7217" i="80"/>
  <c r="M7218" i="80"/>
  <c r="M7219" i="80"/>
  <c r="M7220" i="80"/>
  <c r="M7221" i="80"/>
  <c r="M7222" i="80"/>
  <c r="M7223" i="80"/>
  <c r="M7224" i="80"/>
  <c r="M7225" i="80"/>
  <c r="M7226" i="80"/>
  <c r="M7227" i="80"/>
  <c r="M7228" i="80"/>
  <c r="M7229" i="80"/>
  <c r="M7230" i="80"/>
  <c r="M7231" i="80"/>
  <c r="M7232" i="80"/>
  <c r="M7233" i="80"/>
  <c r="M7234" i="80"/>
  <c r="M7235" i="80"/>
  <c r="M7236" i="80"/>
  <c r="M7237" i="80"/>
  <c r="M7238" i="80"/>
  <c r="M7239" i="80"/>
  <c r="M7240" i="80"/>
  <c r="M7241" i="80"/>
  <c r="M7242" i="80"/>
  <c r="M7243" i="80"/>
  <c r="M7244" i="80"/>
  <c r="M7245" i="80"/>
  <c r="M7246" i="80"/>
  <c r="M7247" i="80"/>
  <c r="M7248" i="80"/>
  <c r="M7249" i="80"/>
  <c r="M7250" i="80"/>
  <c r="M7251" i="80"/>
  <c r="M7252" i="80"/>
  <c r="M7253" i="80"/>
  <c r="M7254" i="80"/>
  <c r="M7255" i="80"/>
  <c r="M7256" i="80"/>
  <c r="M7257" i="80"/>
  <c r="M7258" i="80"/>
  <c r="M7259" i="80"/>
  <c r="M7260" i="80"/>
  <c r="M7261" i="80"/>
  <c r="M7262" i="80"/>
  <c r="M7263" i="80"/>
  <c r="M7264" i="80"/>
  <c r="M7265" i="80"/>
  <c r="M7266" i="80"/>
  <c r="M7267" i="80"/>
  <c r="M7268" i="80"/>
  <c r="M7269" i="80"/>
  <c r="M7270" i="80"/>
  <c r="M7271" i="80"/>
  <c r="M7272" i="80"/>
  <c r="M7273" i="80"/>
  <c r="M7274" i="80"/>
  <c r="M7275" i="80"/>
  <c r="M7276" i="80"/>
  <c r="M7277" i="80"/>
  <c r="M7278" i="80"/>
  <c r="M7279" i="80"/>
  <c r="M7280" i="80"/>
  <c r="M7281" i="80"/>
  <c r="M7282" i="80"/>
  <c r="M7283" i="80"/>
  <c r="M7284" i="80"/>
  <c r="M7285" i="80"/>
  <c r="M7286" i="80"/>
  <c r="M7287" i="80"/>
  <c r="M7288" i="80"/>
  <c r="M7289" i="80"/>
  <c r="M7290" i="80"/>
  <c r="M7291" i="80"/>
  <c r="M7292" i="80"/>
  <c r="M7293" i="80"/>
  <c r="M7294" i="80"/>
  <c r="M7295" i="80"/>
  <c r="M7296" i="80"/>
  <c r="M7297" i="80"/>
  <c r="M7298" i="80"/>
  <c r="M7299" i="80"/>
  <c r="M7300" i="80"/>
  <c r="M7301" i="80"/>
  <c r="M7302" i="80"/>
  <c r="M7303" i="80"/>
  <c r="M7304" i="80"/>
  <c r="M7305" i="80"/>
  <c r="M7306" i="80"/>
  <c r="M7307" i="80"/>
  <c r="M7308" i="80"/>
  <c r="M7309" i="80"/>
  <c r="M7310" i="80"/>
  <c r="M7311" i="80"/>
  <c r="M7312" i="80"/>
  <c r="M7313" i="80"/>
  <c r="M7314" i="80"/>
  <c r="M7315" i="80"/>
  <c r="M7316" i="80"/>
  <c r="M7317" i="80"/>
  <c r="M7318" i="80"/>
  <c r="M7319" i="80"/>
  <c r="M7320" i="80"/>
  <c r="M7321" i="80"/>
  <c r="M7322" i="80"/>
  <c r="M7323" i="80"/>
  <c r="M7324" i="80"/>
  <c r="M7325" i="80"/>
  <c r="M7326" i="80"/>
  <c r="M7327" i="80"/>
  <c r="M7328" i="80"/>
  <c r="M7329" i="80"/>
  <c r="M7330" i="80"/>
  <c r="M7331" i="80"/>
  <c r="M7332" i="80"/>
  <c r="M7333" i="80"/>
  <c r="M7334" i="80"/>
  <c r="M7335" i="80"/>
  <c r="M7336" i="80"/>
  <c r="M7337" i="80"/>
  <c r="M7338" i="80"/>
  <c r="M7339" i="80"/>
  <c r="M7340" i="80"/>
  <c r="M7341" i="80"/>
  <c r="M7342" i="80"/>
  <c r="M7343" i="80"/>
  <c r="M7344" i="80"/>
  <c r="M7345" i="80"/>
  <c r="M7346" i="80"/>
  <c r="M7347" i="80"/>
  <c r="M7348" i="80"/>
  <c r="M7349" i="80"/>
  <c r="M7350" i="80"/>
  <c r="M7351" i="80"/>
  <c r="M7352" i="80"/>
  <c r="M7353" i="80"/>
  <c r="M7354" i="80"/>
  <c r="M7355" i="80"/>
  <c r="M7356" i="80"/>
  <c r="M7357" i="80"/>
  <c r="M7358" i="80"/>
  <c r="M7359" i="80"/>
  <c r="M7360" i="80"/>
  <c r="M7361" i="80"/>
  <c r="M7362" i="80"/>
  <c r="M7363" i="80"/>
  <c r="M7364" i="80"/>
  <c r="M7365" i="80"/>
  <c r="M7366" i="80"/>
  <c r="M7367" i="80"/>
  <c r="M7368" i="80"/>
  <c r="M7369" i="80"/>
  <c r="M7370" i="80"/>
  <c r="M7371" i="80"/>
  <c r="M7372" i="80"/>
  <c r="M7373" i="80"/>
  <c r="M7374" i="80"/>
  <c r="M7375" i="80"/>
  <c r="M7376" i="80"/>
  <c r="M7377" i="80"/>
  <c r="M7378" i="80"/>
  <c r="M7379" i="80"/>
  <c r="M7380" i="80"/>
  <c r="M7381" i="80"/>
  <c r="M7382" i="80"/>
  <c r="M7383" i="80"/>
  <c r="M7384" i="80"/>
  <c r="M7385" i="80"/>
  <c r="M7386" i="80"/>
  <c r="M7387" i="80"/>
  <c r="M7388" i="80"/>
  <c r="M7389" i="80"/>
  <c r="M7390" i="80"/>
  <c r="M7391" i="80"/>
  <c r="M7392" i="80"/>
  <c r="M7393" i="80"/>
  <c r="M7394" i="80"/>
  <c r="M7395" i="80"/>
  <c r="M7396" i="80"/>
  <c r="M7397" i="80"/>
  <c r="M7398" i="80"/>
  <c r="M7399" i="80"/>
  <c r="M7400" i="80"/>
  <c r="M7401" i="80"/>
  <c r="M7402" i="80"/>
  <c r="M7403" i="80"/>
  <c r="M7404" i="80"/>
  <c r="M7405" i="80"/>
  <c r="M7406" i="80"/>
  <c r="M7407" i="80"/>
  <c r="M7408" i="80"/>
  <c r="M7409" i="80"/>
  <c r="M7410" i="80"/>
  <c r="M7411" i="80"/>
  <c r="M7412" i="80"/>
  <c r="M7413" i="80"/>
  <c r="M7414" i="80"/>
  <c r="M7415" i="80"/>
  <c r="M7416" i="80"/>
  <c r="M7417" i="80"/>
  <c r="M7418" i="80"/>
  <c r="M7419" i="80"/>
  <c r="M7420" i="80"/>
  <c r="M7421" i="80"/>
  <c r="M7422" i="80"/>
  <c r="M7423" i="80"/>
  <c r="M7424" i="80"/>
  <c r="M7425" i="80"/>
  <c r="M7426" i="80"/>
  <c r="M7427" i="80"/>
  <c r="M7428" i="80"/>
  <c r="M7429" i="80"/>
  <c r="M7430" i="80"/>
  <c r="M7431" i="80"/>
  <c r="M7432" i="80"/>
  <c r="M7433" i="80"/>
  <c r="M7434" i="80"/>
  <c r="M7435" i="80"/>
  <c r="M7436" i="80"/>
  <c r="M7437" i="80"/>
  <c r="M7438" i="80"/>
  <c r="M7439" i="80"/>
  <c r="M7440" i="80"/>
  <c r="M7441" i="80"/>
  <c r="M7442" i="80"/>
  <c r="M7443" i="80"/>
  <c r="M7444" i="80"/>
  <c r="M7445" i="80"/>
  <c r="M7446" i="80"/>
  <c r="M7447" i="80"/>
  <c r="M7448" i="80"/>
  <c r="M7449" i="80"/>
  <c r="M7450" i="80"/>
  <c r="M7451" i="80"/>
  <c r="M7452" i="80"/>
  <c r="M7453" i="80"/>
  <c r="M7454" i="80"/>
  <c r="M7455" i="80"/>
  <c r="M7456" i="80"/>
  <c r="M7457" i="80"/>
  <c r="M7458" i="80"/>
  <c r="M7459" i="80"/>
  <c r="M7460" i="80"/>
  <c r="M7461" i="80"/>
  <c r="M7462" i="80"/>
  <c r="M7463" i="80"/>
  <c r="M7464" i="80"/>
  <c r="M7465" i="80"/>
  <c r="M7466" i="80"/>
  <c r="M7467" i="80"/>
  <c r="M7468" i="80"/>
  <c r="M7469" i="80"/>
  <c r="M7470" i="80"/>
  <c r="M7471" i="80"/>
  <c r="M7472" i="80"/>
  <c r="M7473" i="80"/>
  <c r="M7474" i="80"/>
  <c r="M7475" i="80"/>
  <c r="M7476" i="80"/>
  <c r="M7477" i="80"/>
  <c r="M7478" i="80"/>
  <c r="M7479" i="80"/>
  <c r="M7480" i="80"/>
  <c r="M7481" i="80"/>
  <c r="M7482" i="80"/>
  <c r="M7483" i="80"/>
  <c r="M7484" i="80"/>
  <c r="M7485" i="80"/>
  <c r="M7486" i="80"/>
  <c r="M7487" i="80"/>
  <c r="M7488" i="80"/>
  <c r="M7489" i="80"/>
  <c r="M7490" i="80"/>
  <c r="M7491" i="80"/>
  <c r="M7492" i="80"/>
  <c r="M7493" i="80"/>
  <c r="M7494" i="80"/>
  <c r="M7495" i="80"/>
  <c r="M7496" i="80"/>
  <c r="M7497" i="80"/>
  <c r="M7498" i="80"/>
  <c r="M7499" i="80"/>
  <c r="M7500" i="80"/>
  <c r="M7501" i="80"/>
  <c r="M7502" i="80"/>
  <c r="M7503" i="80"/>
  <c r="M7504" i="80"/>
  <c r="M7505" i="80"/>
  <c r="M7506" i="80"/>
  <c r="M7507" i="80"/>
  <c r="M7508" i="80"/>
  <c r="M7509" i="80"/>
  <c r="M7510" i="80"/>
  <c r="M7511" i="80"/>
  <c r="M7512" i="80"/>
  <c r="M7513" i="80"/>
  <c r="M7514" i="80"/>
  <c r="M7515" i="80"/>
  <c r="M7516" i="80"/>
  <c r="M7517" i="80"/>
  <c r="M7518" i="80"/>
  <c r="M7519" i="80"/>
  <c r="M7520" i="80"/>
  <c r="M7521" i="80"/>
  <c r="M7522" i="80"/>
  <c r="M7523" i="80"/>
  <c r="M7524" i="80"/>
  <c r="M7525" i="80"/>
  <c r="M7526" i="80"/>
  <c r="M7527" i="80"/>
  <c r="M7528" i="80"/>
  <c r="M7529" i="80"/>
  <c r="M7530" i="80"/>
  <c r="M7531" i="80"/>
  <c r="M7532" i="80"/>
  <c r="M7533" i="80"/>
  <c r="M7534" i="80"/>
  <c r="M7535" i="80"/>
  <c r="M7536" i="80"/>
  <c r="M7537" i="80"/>
  <c r="M7538" i="80"/>
  <c r="M7539" i="80"/>
  <c r="M7540" i="80"/>
  <c r="M7541" i="80"/>
  <c r="M7542" i="80"/>
  <c r="M7543" i="80"/>
  <c r="M7544" i="80"/>
  <c r="M7545" i="80"/>
  <c r="M7546" i="80"/>
  <c r="M7547" i="80"/>
  <c r="M7548" i="80"/>
  <c r="M7549" i="80"/>
  <c r="M7550" i="80"/>
  <c r="M7551" i="80"/>
  <c r="M7552" i="80"/>
  <c r="M7553" i="80"/>
  <c r="M7554" i="80"/>
  <c r="M7555" i="80"/>
  <c r="M7556" i="80"/>
  <c r="M7557" i="80"/>
  <c r="M7558" i="80"/>
  <c r="M7559" i="80"/>
  <c r="M7560" i="80"/>
  <c r="M7561" i="80"/>
  <c r="M7562" i="80"/>
  <c r="M7563" i="80"/>
  <c r="M7564" i="80"/>
  <c r="M7565" i="80"/>
  <c r="M7566" i="80"/>
  <c r="M7567" i="80"/>
  <c r="M7568" i="80"/>
  <c r="M7569" i="80"/>
  <c r="M7570" i="80"/>
  <c r="M7571" i="80"/>
  <c r="M7572" i="80"/>
  <c r="M7573" i="80"/>
  <c r="M7574" i="80"/>
  <c r="M7575" i="80"/>
  <c r="M7576" i="80"/>
  <c r="M7577" i="80"/>
  <c r="M7578" i="80"/>
  <c r="M7579" i="80"/>
  <c r="M7580" i="80"/>
  <c r="M7581" i="80"/>
  <c r="M7582" i="80"/>
  <c r="M7583" i="80"/>
  <c r="M7584" i="80"/>
  <c r="M7585" i="80"/>
  <c r="M7586" i="80"/>
  <c r="M7587" i="80"/>
  <c r="M7588" i="80"/>
  <c r="M7589" i="80"/>
  <c r="M7590" i="80"/>
  <c r="M7591" i="80"/>
  <c r="M7592" i="80"/>
  <c r="M7593" i="80"/>
  <c r="M7594" i="80"/>
  <c r="M7595" i="80"/>
  <c r="M7596" i="80"/>
  <c r="M7597" i="80"/>
  <c r="M7598" i="80"/>
  <c r="M7599" i="80"/>
  <c r="M7600" i="80"/>
  <c r="M7601" i="80"/>
  <c r="M7602" i="80"/>
  <c r="M7603" i="80"/>
  <c r="M7604" i="80"/>
  <c r="M7605" i="80"/>
  <c r="M7606" i="80"/>
  <c r="M7607" i="80"/>
  <c r="M7608" i="80"/>
  <c r="M7609" i="80"/>
  <c r="M7610" i="80"/>
  <c r="M7611" i="80"/>
  <c r="M7612" i="80"/>
  <c r="M7613" i="80"/>
  <c r="M7614" i="80"/>
  <c r="M7615" i="80"/>
  <c r="M7616" i="80"/>
  <c r="M7617" i="80"/>
  <c r="M7618" i="80"/>
  <c r="M7619" i="80"/>
  <c r="M7620" i="80"/>
  <c r="M7621" i="80"/>
  <c r="M7622" i="80"/>
  <c r="M7623" i="80"/>
  <c r="M7624" i="80"/>
  <c r="M7625" i="80"/>
  <c r="M7626" i="80"/>
  <c r="M7627" i="80"/>
  <c r="M7628" i="80"/>
  <c r="M7629" i="80"/>
  <c r="M7630" i="80"/>
  <c r="M7631" i="80"/>
  <c r="M7632" i="80"/>
  <c r="M7633" i="80"/>
  <c r="M7634" i="80"/>
  <c r="M7635" i="80"/>
  <c r="M7636" i="80"/>
  <c r="M7637" i="80"/>
  <c r="M7638" i="80"/>
  <c r="M7639" i="80"/>
  <c r="M7640" i="80"/>
  <c r="M7641" i="80"/>
  <c r="M7642" i="80"/>
  <c r="M7643" i="80"/>
  <c r="M7644" i="80"/>
  <c r="M7645" i="80"/>
  <c r="M7646" i="80"/>
  <c r="M7647" i="80"/>
  <c r="M7648" i="80"/>
  <c r="M7649" i="80"/>
  <c r="M7650" i="80"/>
  <c r="M7651" i="80"/>
  <c r="M7652" i="80"/>
  <c r="M7653" i="80"/>
  <c r="M7654" i="80"/>
  <c r="M7655" i="80"/>
  <c r="M7656" i="80"/>
  <c r="M7657" i="80"/>
  <c r="M7658" i="80"/>
  <c r="M7659" i="80"/>
  <c r="M7660" i="80"/>
  <c r="M7661" i="80"/>
  <c r="M7662" i="80"/>
  <c r="M7663" i="80"/>
  <c r="M7664" i="80"/>
  <c r="M7665" i="80"/>
  <c r="M7666" i="80"/>
  <c r="M7667" i="80"/>
  <c r="M7668" i="80"/>
  <c r="M7669" i="80"/>
  <c r="M7670" i="80"/>
  <c r="M7671" i="80"/>
  <c r="M7672" i="80"/>
  <c r="M7673" i="80"/>
  <c r="M7674" i="80"/>
  <c r="M7675" i="80"/>
  <c r="M7676" i="80"/>
  <c r="M7677" i="80"/>
  <c r="M7678" i="80"/>
  <c r="M7679" i="80"/>
  <c r="M7680" i="80"/>
  <c r="M7681" i="80"/>
  <c r="M7682" i="80"/>
  <c r="M7683" i="80"/>
  <c r="M7684" i="80"/>
  <c r="M7685" i="80"/>
  <c r="M7686" i="80"/>
  <c r="M7687" i="80"/>
  <c r="M7688" i="80"/>
  <c r="M7689" i="80"/>
  <c r="M7690" i="80"/>
  <c r="M7691" i="80"/>
  <c r="M7692" i="80"/>
  <c r="M7693" i="80"/>
  <c r="M7694" i="80"/>
  <c r="M7695" i="80"/>
  <c r="M7696" i="80"/>
  <c r="M7697" i="80"/>
  <c r="M7698" i="80"/>
  <c r="M7699" i="80"/>
  <c r="M7700" i="80"/>
  <c r="M7701" i="80"/>
  <c r="M7702" i="80"/>
  <c r="M7703" i="80"/>
  <c r="M7704" i="80"/>
  <c r="M7705" i="80"/>
  <c r="M7706" i="80"/>
  <c r="M7707" i="80"/>
  <c r="M7708" i="80"/>
  <c r="M7709" i="80"/>
  <c r="M7710" i="80"/>
  <c r="M7711" i="80"/>
  <c r="M7712" i="80"/>
  <c r="M7713" i="80"/>
  <c r="M7714" i="80"/>
  <c r="M7715" i="80"/>
  <c r="M7716" i="80"/>
  <c r="M7717" i="80"/>
  <c r="M7718" i="80"/>
  <c r="M7719" i="80"/>
  <c r="M7720" i="80"/>
  <c r="M7721" i="80"/>
  <c r="M7722" i="80"/>
  <c r="M7723" i="80"/>
  <c r="M7724" i="80"/>
  <c r="M7725" i="80"/>
  <c r="M7726" i="80"/>
  <c r="M7727" i="80"/>
  <c r="M7728" i="80"/>
  <c r="M7729" i="80"/>
  <c r="M7730" i="80"/>
  <c r="M7731" i="80"/>
  <c r="M7732" i="80"/>
  <c r="M7733" i="80"/>
  <c r="M7734" i="80"/>
  <c r="M7735" i="80"/>
  <c r="M7736" i="80"/>
  <c r="M7737" i="80"/>
  <c r="M7738" i="80"/>
  <c r="M7739" i="80"/>
  <c r="M7740" i="80"/>
  <c r="M7741" i="80"/>
  <c r="M7742" i="80"/>
  <c r="M7743" i="80"/>
  <c r="M7744" i="80"/>
  <c r="M7745" i="80"/>
  <c r="M7746" i="80"/>
  <c r="M7747" i="80"/>
  <c r="M7748" i="80"/>
  <c r="M7749" i="80"/>
  <c r="M7750" i="80"/>
  <c r="M7751" i="80"/>
  <c r="M7752" i="80"/>
  <c r="M7753" i="80"/>
  <c r="M7754" i="80"/>
  <c r="M7755" i="80"/>
  <c r="M7756" i="80"/>
  <c r="M7757" i="80"/>
  <c r="M7758" i="80"/>
  <c r="M7759" i="80"/>
  <c r="M7760" i="80"/>
  <c r="M7761" i="80"/>
  <c r="M7762" i="80"/>
  <c r="M7763" i="80"/>
  <c r="M7764" i="80"/>
  <c r="M7765" i="80"/>
  <c r="M7766" i="80"/>
  <c r="M7767" i="80"/>
  <c r="M7768" i="80"/>
  <c r="M7769" i="80"/>
  <c r="M7770" i="80"/>
  <c r="M7771" i="80"/>
  <c r="M7772" i="80"/>
  <c r="M7773" i="80"/>
  <c r="M7774" i="80"/>
  <c r="M7775" i="80"/>
  <c r="M7776" i="80"/>
  <c r="M7777" i="80"/>
  <c r="M7778" i="80"/>
  <c r="M7779" i="80"/>
  <c r="M7780" i="80"/>
  <c r="M7781" i="80"/>
  <c r="M7782" i="80"/>
  <c r="M7783" i="80"/>
  <c r="M7784" i="80"/>
  <c r="M7785" i="80"/>
  <c r="M7786" i="80"/>
  <c r="M7787" i="80"/>
  <c r="M7788" i="80"/>
  <c r="M7789" i="80"/>
  <c r="M7790" i="80"/>
  <c r="M7791" i="80"/>
  <c r="M7792" i="80"/>
  <c r="M7793" i="80"/>
  <c r="M7794" i="80"/>
  <c r="M7795" i="80"/>
  <c r="M7796" i="80"/>
  <c r="M7797" i="80"/>
  <c r="M7798" i="80"/>
  <c r="M7799" i="80"/>
  <c r="M7800" i="80"/>
  <c r="M7801" i="80"/>
  <c r="M7802" i="80"/>
  <c r="M7803" i="80"/>
  <c r="M7804" i="80"/>
  <c r="M7805" i="80"/>
  <c r="M7806" i="80"/>
  <c r="M7807" i="80"/>
  <c r="M7808" i="80"/>
  <c r="M7809" i="80"/>
  <c r="M7810" i="80"/>
  <c r="M7811" i="80"/>
  <c r="M7812" i="80"/>
  <c r="M7813" i="80"/>
  <c r="M7814" i="80"/>
  <c r="M7815" i="80"/>
  <c r="M7816" i="80"/>
  <c r="M7817" i="80"/>
  <c r="M7818" i="80"/>
  <c r="M7819" i="80"/>
  <c r="M7820" i="80"/>
  <c r="M7821" i="80"/>
  <c r="M7822" i="80"/>
  <c r="M7823" i="80"/>
  <c r="M7824" i="80"/>
  <c r="M7825" i="80"/>
  <c r="M7826" i="80"/>
  <c r="M7827" i="80"/>
  <c r="M7828" i="80"/>
  <c r="M7829" i="80"/>
  <c r="M7830" i="80"/>
  <c r="M7831" i="80"/>
  <c r="M7832" i="80"/>
  <c r="M7833" i="80"/>
  <c r="M7834" i="80"/>
  <c r="M7835" i="80"/>
  <c r="M7836" i="80"/>
  <c r="M7837" i="80"/>
  <c r="M7838" i="80"/>
  <c r="M7839" i="80"/>
  <c r="M7840" i="80"/>
  <c r="M7841" i="80"/>
  <c r="M7842" i="80"/>
  <c r="M7843" i="80"/>
  <c r="M7844" i="80"/>
  <c r="M7845" i="80"/>
  <c r="M7846" i="80"/>
  <c r="M7847" i="80"/>
  <c r="M7848" i="80"/>
  <c r="M7849" i="80"/>
  <c r="M7850" i="80"/>
  <c r="M7851" i="80"/>
  <c r="M7852" i="80"/>
  <c r="M7853" i="80"/>
  <c r="M7854" i="80"/>
  <c r="M7855" i="80"/>
  <c r="M7856" i="80"/>
  <c r="M7857" i="80"/>
  <c r="M7858" i="80"/>
  <c r="M7859" i="80"/>
  <c r="M7860" i="80"/>
  <c r="M7861" i="80"/>
  <c r="M7862" i="80"/>
  <c r="M7863" i="80"/>
  <c r="M7864" i="80"/>
  <c r="M7865" i="80"/>
  <c r="M7866" i="80"/>
  <c r="M7867" i="80"/>
  <c r="M7868" i="80"/>
  <c r="M7869" i="80"/>
  <c r="M7870" i="80"/>
  <c r="M7871" i="80"/>
  <c r="M7872" i="80"/>
  <c r="M7873" i="80"/>
  <c r="M7874" i="80"/>
  <c r="M7875" i="80"/>
  <c r="M7876" i="80"/>
  <c r="M7877" i="80"/>
  <c r="M7878" i="80"/>
  <c r="M7879" i="80"/>
  <c r="M7880" i="80"/>
  <c r="M7881" i="80"/>
  <c r="M7882" i="80"/>
  <c r="M7883" i="80"/>
  <c r="M7884" i="80"/>
  <c r="M7885" i="80"/>
  <c r="M7886" i="80"/>
  <c r="M7887" i="80"/>
  <c r="M7888" i="80"/>
  <c r="M7889" i="80"/>
  <c r="M7890" i="80"/>
  <c r="M7891" i="80"/>
  <c r="M7892" i="80"/>
  <c r="M7893" i="80"/>
  <c r="M7894" i="80"/>
  <c r="M7895" i="80"/>
  <c r="M7896" i="80"/>
  <c r="M7897" i="80"/>
  <c r="M7898" i="80"/>
  <c r="M7899" i="80"/>
  <c r="M7900" i="80"/>
  <c r="M7901" i="80"/>
  <c r="M7902" i="80"/>
  <c r="M7903" i="80"/>
  <c r="M7904" i="80"/>
  <c r="M7905" i="80"/>
  <c r="M7906" i="80"/>
  <c r="M7907" i="80"/>
  <c r="M7908" i="80"/>
  <c r="M7909" i="80"/>
  <c r="M7910" i="80"/>
  <c r="M7911" i="80"/>
  <c r="M7912" i="80"/>
  <c r="M7913" i="80"/>
  <c r="M7914" i="80"/>
  <c r="M7915" i="80"/>
  <c r="M7916" i="80"/>
  <c r="M7917" i="80"/>
  <c r="M7918" i="80"/>
  <c r="M7919" i="80"/>
  <c r="M7920" i="80"/>
  <c r="M7921" i="80"/>
  <c r="M7922" i="80"/>
  <c r="M7923" i="80"/>
  <c r="M7924" i="80"/>
  <c r="M7925" i="80"/>
  <c r="M7926" i="80"/>
  <c r="M7927" i="80"/>
  <c r="M7928" i="80"/>
  <c r="M7929" i="80"/>
  <c r="M7930" i="80"/>
  <c r="M7931" i="80"/>
  <c r="M7932" i="80"/>
  <c r="M7933" i="80"/>
  <c r="M7934" i="80"/>
  <c r="M7935" i="80"/>
  <c r="M7936" i="80"/>
  <c r="M7937" i="80"/>
  <c r="M7938" i="80"/>
  <c r="M7939" i="80"/>
  <c r="M7940" i="80"/>
  <c r="M7941" i="80"/>
  <c r="M7942" i="80"/>
  <c r="M7943" i="80"/>
  <c r="M7944" i="80"/>
  <c r="M7945" i="80"/>
  <c r="M7946" i="80"/>
  <c r="M7947" i="80"/>
  <c r="M7948" i="80"/>
  <c r="M7949" i="80"/>
  <c r="M7950" i="80"/>
  <c r="M7951" i="80"/>
  <c r="M7952" i="80"/>
  <c r="M7953" i="80"/>
  <c r="M7954" i="80"/>
  <c r="M7955" i="80"/>
  <c r="M7956" i="80"/>
  <c r="M7957" i="80"/>
  <c r="M7958" i="80"/>
  <c r="M7959" i="80"/>
  <c r="M7960" i="80"/>
  <c r="M7961" i="80"/>
  <c r="M7962" i="80"/>
  <c r="M7963" i="80"/>
  <c r="M7964" i="80"/>
  <c r="M7965" i="80"/>
  <c r="M7966" i="80"/>
  <c r="M7967" i="80"/>
  <c r="M7968" i="80"/>
  <c r="M7969" i="80"/>
  <c r="M7970" i="80"/>
  <c r="M7971" i="80"/>
  <c r="M7972" i="80"/>
  <c r="M7973" i="80"/>
  <c r="M7974" i="80"/>
  <c r="M7975" i="80"/>
  <c r="M7976" i="80"/>
  <c r="M7977" i="80"/>
  <c r="M7978" i="80"/>
  <c r="M7979" i="80"/>
  <c r="M7980" i="80"/>
  <c r="M7981" i="80"/>
  <c r="M7982" i="80"/>
  <c r="M7983" i="80"/>
  <c r="M7984" i="80"/>
  <c r="M7985" i="80"/>
  <c r="M7986" i="80"/>
  <c r="M7987" i="80"/>
  <c r="M7988" i="80"/>
  <c r="M7989" i="80"/>
  <c r="M7990" i="80"/>
  <c r="M7991" i="80"/>
  <c r="M7992" i="80"/>
  <c r="M7993" i="80"/>
  <c r="M7994" i="80"/>
  <c r="M7995" i="80"/>
  <c r="M7996" i="80"/>
  <c r="M7997" i="80"/>
  <c r="M7998" i="80"/>
  <c r="M7999" i="80"/>
  <c r="M8000" i="80"/>
  <c r="M8001" i="80"/>
  <c r="M8002" i="80"/>
  <c r="M8003" i="80"/>
  <c r="M8004" i="80"/>
  <c r="M8005" i="80"/>
  <c r="M8006" i="80"/>
  <c r="M8007" i="80"/>
  <c r="M8008" i="80"/>
  <c r="M8009" i="80"/>
  <c r="M8010" i="80"/>
  <c r="M8011" i="80"/>
  <c r="M8012" i="80"/>
  <c r="M8013" i="80"/>
  <c r="M8014" i="80"/>
  <c r="M8015" i="80"/>
  <c r="M8016" i="80"/>
  <c r="M8017" i="80"/>
  <c r="M8018" i="80"/>
  <c r="M8019" i="80"/>
  <c r="M8020" i="80"/>
  <c r="M8021" i="80"/>
  <c r="M8022" i="80"/>
  <c r="M8023" i="80"/>
  <c r="M8024" i="80"/>
  <c r="M8025" i="80"/>
  <c r="M8026" i="80"/>
  <c r="M8027" i="80"/>
  <c r="M8028" i="80"/>
  <c r="M8029" i="80"/>
  <c r="M8030" i="80"/>
  <c r="M8031" i="80"/>
  <c r="M5" i="80"/>
  <c r="E6" i="80"/>
  <c r="E7" i="80"/>
  <c r="E8" i="80"/>
  <c r="E9" i="80"/>
  <c r="E10" i="80"/>
  <c r="E11" i="80"/>
  <c r="E12" i="80"/>
  <c r="E13" i="80"/>
  <c r="E14" i="80"/>
  <c r="E15" i="80"/>
  <c r="E16" i="80"/>
  <c r="E17" i="80"/>
  <c r="E18" i="80"/>
  <c r="E19" i="80"/>
  <c r="E20" i="80"/>
  <c r="E21" i="80"/>
  <c r="E22" i="80"/>
  <c r="E23" i="80"/>
  <c r="E24" i="80"/>
  <c r="E25" i="80"/>
  <c r="E26" i="80"/>
  <c r="E27" i="80"/>
  <c r="E28" i="80"/>
  <c r="E29" i="80"/>
  <c r="E30" i="80"/>
  <c r="E31" i="80"/>
  <c r="E32" i="80"/>
  <c r="E33" i="80"/>
  <c r="E34" i="80"/>
  <c r="E35" i="80"/>
  <c r="E36" i="80"/>
  <c r="E37" i="80"/>
  <c r="E38" i="80"/>
  <c r="E39" i="80"/>
  <c r="E40" i="80"/>
  <c r="E41" i="80"/>
  <c r="E42" i="80"/>
  <c r="E43" i="80"/>
  <c r="E44" i="80"/>
  <c r="E45" i="80"/>
  <c r="E46" i="80"/>
  <c r="E47" i="80"/>
  <c r="E48" i="80"/>
  <c r="E49" i="80"/>
  <c r="E50" i="80"/>
  <c r="E51" i="80"/>
  <c r="E52" i="80"/>
  <c r="E53" i="80"/>
  <c r="E54" i="80"/>
  <c r="E55" i="80"/>
  <c r="E56" i="80"/>
  <c r="E57" i="80"/>
  <c r="E58" i="80"/>
  <c r="E59" i="80"/>
  <c r="E60" i="80"/>
  <c r="E61" i="80"/>
  <c r="E62" i="80"/>
  <c r="E63" i="80"/>
  <c r="E64" i="80"/>
  <c r="E65" i="80"/>
  <c r="E66" i="80"/>
  <c r="E67" i="80"/>
  <c r="E68" i="80"/>
  <c r="E69" i="80"/>
  <c r="E70" i="80"/>
  <c r="E71" i="80"/>
  <c r="E72" i="80"/>
  <c r="E73" i="80"/>
  <c r="E74" i="80"/>
  <c r="E75" i="80"/>
  <c r="E76" i="80"/>
  <c r="E77" i="80"/>
  <c r="E78" i="80"/>
  <c r="E79" i="80"/>
  <c r="E80" i="80"/>
  <c r="E81" i="80"/>
  <c r="E82" i="80"/>
  <c r="E83" i="80"/>
  <c r="E84" i="80"/>
  <c r="E85" i="80"/>
  <c r="E86" i="80"/>
  <c r="E87" i="80"/>
  <c r="E88" i="80"/>
  <c r="E89" i="80"/>
  <c r="E90" i="80"/>
  <c r="E91" i="80"/>
  <c r="E92" i="80"/>
  <c r="E93" i="80"/>
  <c r="E94" i="80"/>
  <c r="E95" i="80"/>
  <c r="E96" i="80"/>
  <c r="E97" i="80"/>
  <c r="E98" i="80"/>
  <c r="E99" i="80"/>
  <c r="E100" i="80"/>
  <c r="E101" i="80"/>
  <c r="E102" i="80"/>
  <c r="E103" i="80"/>
  <c r="E104" i="80"/>
  <c r="E105" i="80"/>
  <c r="E106" i="80"/>
  <c r="E107" i="80"/>
  <c r="E108" i="80"/>
  <c r="E109" i="80"/>
  <c r="E110" i="80"/>
  <c r="E111" i="80"/>
  <c r="E112" i="80"/>
  <c r="E113" i="80"/>
  <c r="E114" i="80"/>
  <c r="E115" i="80"/>
  <c r="E116" i="80"/>
  <c r="E117" i="80"/>
  <c r="E118" i="80"/>
  <c r="E119" i="80"/>
  <c r="E120" i="80"/>
  <c r="E121" i="80"/>
  <c r="E122" i="80"/>
  <c r="E123" i="80"/>
  <c r="E124" i="80"/>
  <c r="E125" i="80"/>
  <c r="E126" i="80"/>
  <c r="E127" i="80"/>
  <c r="E128" i="80"/>
  <c r="E129" i="80"/>
  <c r="E130" i="80"/>
  <c r="E131" i="80"/>
  <c r="E132" i="80"/>
  <c r="E133" i="80"/>
  <c r="E134" i="80"/>
  <c r="E135" i="80"/>
  <c r="E136" i="80"/>
  <c r="E137" i="80"/>
  <c r="E138" i="80"/>
  <c r="E139" i="80"/>
  <c r="E140" i="80"/>
  <c r="E141" i="80"/>
  <c r="E142" i="80"/>
  <c r="E143" i="80"/>
  <c r="E144" i="80"/>
  <c r="E145" i="80"/>
  <c r="E146" i="80"/>
  <c r="E147" i="80"/>
  <c r="E148" i="80"/>
  <c r="E149" i="80"/>
  <c r="E150" i="80"/>
  <c r="E151" i="80"/>
  <c r="E152" i="80"/>
  <c r="E153" i="80"/>
  <c r="E154" i="80"/>
  <c r="E155" i="80"/>
  <c r="E156" i="80"/>
  <c r="E157" i="80"/>
  <c r="E158" i="80"/>
  <c r="E159" i="80"/>
  <c r="E160" i="80"/>
  <c r="E161" i="80"/>
  <c r="E162" i="80"/>
  <c r="E163" i="80"/>
  <c r="E164" i="80"/>
  <c r="E165" i="80"/>
  <c r="E166" i="80"/>
  <c r="E167" i="80"/>
  <c r="E168" i="80"/>
  <c r="E169" i="80"/>
  <c r="E170" i="80"/>
  <c r="E171" i="80"/>
  <c r="E172" i="80"/>
  <c r="E173" i="80"/>
  <c r="E174" i="80"/>
  <c r="E175" i="80"/>
  <c r="E176" i="80"/>
  <c r="E177" i="80"/>
  <c r="E178" i="80"/>
  <c r="E179" i="80"/>
  <c r="E180" i="80"/>
  <c r="E181" i="80"/>
  <c r="E182" i="80"/>
  <c r="E183" i="80"/>
  <c r="E184" i="80"/>
  <c r="E185" i="80"/>
  <c r="E186" i="80"/>
  <c r="E187" i="80"/>
  <c r="E188" i="80"/>
  <c r="E189" i="80"/>
  <c r="E190" i="80"/>
  <c r="E191" i="80"/>
  <c r="E192" i="80"/>
  <c r="E193" i="80"/>
  <c r="E194" i="80"/>
  <c r="E195" i="80"/>
  <c r="E196" i="80"/>
  <c r="E197" i="80"/>
  <c r="E198" i="80"/>
  <c r="E199" i="80"/>
  <c r="E200" i="80"/>
  <c r="E201" i="80"/>
  <c r="E202" i="80"/>
  <c r="E203" i="80"/>
  <c r="E204" i="80"/>
  <c r="E205" i="80"/>
  <c r="E206" i="80"/>
  <c r="E207" i="80"/>
  <c r="E208" i="80"/>
  <c r="E209" i="80"/>
  <c r="E210" i="80"/>
  <c r="E211" i="80"/>
  <c r="E212" i="80"/>
  <c r="E213" i="80"/>
  <c r="E214" i="80"/>
  <c r="E215" i="80"/>
  <c r="E216" i="80"/>
  <c r="E217" i="80"/>
  <c r="E218" i="80"/>
  <c r="E219" i="80"/>
  <c r="E220" i="80"/>
  <c r="E221" i="80"/>
  <c r="E222" i="80"/>
  <c r="E223" i="80"/>
  <c r="E224" i="80"/>
  <c r="E225" i="80"/>
  <c r="E226" i="80"/>
  <c r="E227" i="80"/>
  <c r="E228" i="80"/>
  <c r="E229" i="80"/>
  <c r="E230" i="80"/>
  <c r="E231" i="80"/>
  <c r="E232" i="80"/>
  <c r="E233" i="80"/>
  <c r="E234" i="80"/>
  <c r="E235" i="80"/>
  <c r="E236" i="80"/>
  <c r="E237" i="80"/>
  <c r="E238" i="80"/>
  <c r="E239" i="80"/>
  <c r="E240" i="80"/>
  <c r="E241" i="80"/>
  <c r="E242" i="80"/>
  <c r="E243" i="80"/>
  <c r="E244" i="80"/>
  <c r="E245" i="80"/>
  <c r="E246" i="80"/>
  <c r="E247" i="80"/>
  <c r="E248" i="80"/>
  <c r="E249" i="80"/>
  <c r="E250" i="80"/>
  <c r="E251" i="80"/>
  <c r="E252" i="80"/>
  <c r="E253" i="80"/>
  <c r="E254" i="80"/>
  <c r="E255" i="80"/>
  <c r="E256" i="80"/>
  <c r="E257" i="80"/>
  <c r="E258" i="80"/>
  <c r="E259" i="80"/>
  <c r="E260" i="80"/>
  <c r="E261" i="80"/>
  <c r="E262" i="80"/>
  <c r="E263" i="80"/>
  <c r="E264" i="80"/>
  <c r="E265" i="80"/>
  <c r="E266" i="80"/>
  <c r="E267" i="80"/>
  <c r="E268" i="80"/>
  <c r="E269" i="80"/>
  <c r="E270" i="80"/>
  <c r="E271" i="80"/>
  <c r="E272" i="80"/>
  <c r="E273" i="80"/>
  <c r="E274" i="80"/>
  <c r="E275" i="80"/>
  <c r="E276" i="80"/>
  <c r="E277" i="80"/>
  <c r="E278" i="80"/>
  <c r="E279" i="80"/>
  <c r="E280" i="80"/>
  <c r="E281" i="80"/>
  <c r="E282" i="80"/>
  <c r="E283" i="80"/>
  <c r="E284" i="80"/>
  <c r="E285" i="80"/>
  <c r="E286" i="80"/>
  <c r="E287" i="80"/>
  <c r="E288" i="80"/>
  <c r="E289" i="80"/>
  <c r="E290" i="80"/>
  <c r="E291" i="80"/>
  <c r="E292" i="80"/>
  <c r="E293" i="80"/>
  <c r="E294" i="80"/>
  <c r="E295" i="80"/>
  <c r="E296" i="80"/>
  <c r="E297" i="80"/>
  <c r="E298" i="80"/>
  <c r="E299" i="80"/>
  <c r="E300" i="80"/>
  <c r="E301" i="80"/>
  <c r="E302" i="80"/>
  <c r="E303" i="80"/>
  <c r="E304" i="80"/>
  <c r="E305" i="80"/>
  <c r="E306" i="80"/>
  <c r="E307" i="80"/>
  <c r="E308" i="80"/>
  <c r="E309" i="80"/>
  <c r="E310" i="80"/>
  <c r="E311" i="80"/>
  <c r="E312" i="80"/>
  <c r="E313" i="80"/>
  <c r="E314" i="80"/>
  <c r="E315" i="80"/>
  <c r="E316" i="80"/>
  <c r="E317" i="80"/>
  <c r="E318" i="80"/>
  <c r="E319" i="80"/>
  <c r="E320" i="80"/>
  <c r="E321" i="80"/>
  <c r="E322" i="80"/>
  <c r="E323" i="80"/>
  <c r="E324" i="80"/>
  <c r="E325" i="80"/>
  <c r="E326" i="80"/>
  <c r="E327" i="80"/>
  <c r="E328" i="80"/>
  <c r="E329" i="80"/>
  <c r="E330" i="80"/>
  <c r="E331" i="80"/>
  <c r="E332" i="80"/>
  <c r="E333" i="80"/>
  <c r="E334" i="80"/>
  <c r="E335" i="80"/>
  <c r="E336" i="80"/>
  <c r="E337" i="80"/>
  <c r="E338" i="80"/>
  <c r="E339" i="80"/>
  <c r="E340" i="80"/>
  <c r="E341" i="80"/>
  <c r="E342" i="80"/>
  <c r="E343" i="80"/>
  <c r="E344" i="80"/>
  <c r="E345" i="80"/>
  <c r="E346" i="80"/>
  <c r="E347" i="80"/>
  <c r="E348" i="80"/>
  <c r="E349" i="80"/>
  <c r="E350" i="80"/>
  <c r="E351" i="80"/>
  <c r="E352" i="80"/>
  <c r="E353" i="80"/>
  <c r="E354" i="80"/>
  <c r="E355" i="80"/>
  <c r="E356" i="80"/>
  <c r="E357" i="80"/>
  <c r="E358" i="80"/>
  <c r="E359" i="80"/>
  <c r="E360" i="80"/>
  <c r="E361" i="80"/>
  <c r="E362" i="80"/>
  <c r="E363" i="80"/>
  <c r="E364" i="80"/>
  <c r="E365" i="80"/>
  <c r="E366" i="80"/>
  <c r="E367" i="80"/>
  <c r="E368" i="80"/>
  <c r="E369" i="80"/>
  <c r="E370" i="80"/>
  <c r="E371" i="80"/>
  <c r="E372" i="80"/>
  <c r="E373" i="80"/>
  <c r="E374" i="80"/>
  <c r="E375" i="80"/>
  <c r="E376" i="80"/>
  <c r="E377" i="80"/>
  <c r="E378" i="80"/>
  <c r="E379" i="80"/>
  <c r="E380" i="80"/>
  <c r="E381" i="80"/>
  <c r="E382" i="80"/>
  <c r="E383" i="80"/>
  <c r="E384" i="80"/>
  <c r="E385" i="80"/>
  <c r="E386" i="80"/>
  <c r="E387" i="80"/>
  <c r="E388" i="80"/>
  <c r="E389" i="80"/>
  <c r="E390" i="80"/>
  <c r="E391" i="80"/>
  <c r="E392" i="80"/>
  <c r="E393" i="80"/>
  <c r="E394" i="80"/>
  <c r="E395" i="80"/>
  <c r="E396" i="80"/>
  <c r="E397" i="80"/>
  <c r="E398" i="80"/>
  <c r="E399" i="80"/>
  <c r="E400" i="80"/>
  <c r="E401" i="80"/>
  <c r="E402" i="80"/>
  <c r="E403" i="80"/>
  <c r="E404" i="80"/>
  <c r="E405" i="80"/>
  <c r="E406" i="80"/>
  <c r="E407" i="80"/>
  <c r="E408" i="80"/>
  <c r="E409" i="80"/>
  <c r="E410" i="80"/>
  <c r="E411" i="80"/>
  <c r="E412" i="80"/>
  <c r="E413" i="80"/>
  <c r="E414" i="80"/>
  <c r="E415" i="80"/>
  <c r="E416" i="80"/>
  <c r="E417" i="80"/>
  <c r="E418" i="80"/>
  <c r="E419" i="80"/>
  <c r="E420" i="80"/>
  <c r="E421" i="80"/>
  <c r="E422" i="80"/>
  <c r="E423" i="80"/>
  <c r="E424" i="80"/>
  <c r="E425" i="80"/>
  <c r="E426" i="80"/>
  <c r="E427" i="80"/>
  <c r="E428" i="80"/>
  <c r="E429" i="80"/>
  <c r="E430" i="80"/>
  <c r="E431" i="80"/>
  <c r="E432" i="80"/>
  <c r="E433" i="80"/>
  <c r="E434" i="80"/>
  <c r="E435" i="80"/>
  <c r="E436" i="80"/>
  <c r="E437" i="80"/>
  <c r="E438" i="80"/>
  <c r="E439" i="80"/>
  <c r="E440" i="80"/>
  <c r="E441" i="80"/>
  <c r="E442" i="80"/>
  <c r="E443" i="80"/>
  <c r="E444" i="80"/>
  <c r="E445" i="80"/>
  <c r="E446" i="80"/>
  <c r="E447" i="80"/>
  <c r="E448" i="80"/>
  <c r="E449" i="80"/>
  <c r="E450" i="80"/>
  <c r="E451" i="80"/>
  <c r="E452" i="80"/>
  <c r="E453" i="80"/>
  <c r="E454" i="80"/>
  <c r="E455" i="80"/>
  <c r="E456" i="80"/>
  <c r="E457" i="80"/>
  <c r="E458" i="80"/>
  <c r="E459" i="80"/>
  <c r="E460" i="80"/>
  <c r="E461" i="80"/>
  <c r="E462" i="80"/>
  <c r="E463" i="80"/>
  <c r="E464" i="80"/>
  <c r="E465" i="80"/>
  <c r="E466" i="80"/>
  <c r="E467" i="80"/>
  <c r="E468" i="80"/>
  <c r="E469" i="80"/>
  <c r="E470" i="80"/>
  <c r="E471" i="80"/>
  <c r="E472" i="80"/>
  <c r="E473" i="80"/>
  <c r="E474" i="80"/>
  <c r="E475" i="80"/>
  <c r="E476" i="80"/>
  <c r="E477" i="80"/>
  <c r="E478" i="80"/>
  <c r="E479" i="80"/>
  <c r="E480" i="80"/>
  <c r="E481" i="80"/>
  <c r="E482" i="80"/>
  <c r="E483" i="80"/>
  <c r="E484" i="80"/>
  <c r="E485" i="80"/>
  <c r="E486" i="80"/>
  <c r="E487" i="80"/>
  <c r="E488" i="80"/>
  <c r="E489" i="80"/>
  <c r="E490" i="80"/>
  <c r="E491" i="80"/>
  <c r="E492" i="80"/>
  <c r="E493" i="80"/>
  <c r="E494" i="80"/>
  <c r="E495" i="80"/>
  <c r="E496" i="80"/>
  <c r="E497" i="80"/>
  <c r="E498" i="80"/>
  <c r="E499" i="80"/>
  <c r="E500" i="80"/>
  <c r="E501" i="80"/>
  <c r="E502" i="80"/>
  <c r="E503" i="80"/>
  <c r="E504" i="80"/>
  <c r="E505" i="80"/>
  <c r="E506" i="80"/>
  <c r="E507" i="80"/>
  <c r="E508" i="80"/>
  <c r="E509" i="80"/>
  <c r="E510" i="80"/>
  <c r="E511" i="80"/>
  <c r="E512" i="80"/>
  <c r="E513" i="80"/>
  <c r="E514" i="80"/>
  <c r="E515" i="80"/>
  <c r="E516" i="80"/>
  <c r="E517" i="80"/>
  <c r="E518" i="80"/>
  <c r="E519" i="80"/>
  <c r="E520" i="80"/>
  <c r="E521" i="80"/>
  <c r="E522" i="80"/>
  <c r="E523" i="80"/>
  <c r="E524" i="80"/>
  <c r="E525" i="80"/>
  <c r="E526" i="80"/>
  <c r="E527" i="80"/>
  <c r="E528" i="80"/>
  <c r="E529" i="80"/>
  <c r="E530" i="80"/>
  <c r="E531" i="80"/>
  <c r="E532" i="80"/>
  <c r="E533" i="80"/>
  <c r="E534" i="80"/>
  <c r="E535" i="80"/>
  <c r="E536" i="80"/>
  <c r="E537" i="80"/>
  <c r="E538" i="80"/>
  <c r="E539" i="80"/>
  <c r="E540" i="80"/>
  <c r="E541" i="80"/>
  <c r="E542" i="80"/>
  <c r="E543" i="80"/>
  <c r="E544" i="80"/>
  <c r="E545" i="80"/>
  <c r="E546" i="80"/>
  <c r="E547" i="80"/>
  <c r="E548" i="80"/>
  <c r="E549" i="80"/>
  <c r="E550" i="80"/>
  <c r="E551" i="80"/>
  <c r="E552" i="80"/>
  <c r="E553" i="80"/>
  <c r="E554" i="80"/>
  <c r="E555" i="80"/>
  <c r="E556" i="80"/>
  <c r="E557" i="80"/>
  <c r="E558" i="80"/>
  <c r="E559" i="80"/>
  <c r="E560" i="80"/>
  <c r="E561" i="80"/>
  <c r="E562" i="80"/>
  <c r="E563" i="80"/>
  <c r="E564" i="80"/>
  <c r="E565" i="80"/>
  <c r="E566" i="80"/>
  <c r="E567" i="80"/>
  <c r="E568" i="80"/>
  <c r="E569" i="80"/>
  <c r="E570" i="80"/>
  <c r="E571" i="80"/>
  <c r="E572" i="80"/>
  <c r="E573" i="80"/>
  <c r="E574" i="80"/>
  <c r="E575" i="80"/>
  <c r="E576" i="80"/>
  <c r="E577" i="80"/>
  <c r="E578" i="80"/>
  <c r="E579" i="80"/>
  <c r="E580" i="80"/>
  <c r="E581" i="80"/>
  <c r="E582" i="80"/>
  <c r="E583" i="80"/>
  <c r="E584" i="80"/>
  <c r="E585" i="80"/>
  <c r="E586" i="80"/>
  <c r="E587" i="80"/>
  <c r="E588" i="80"/>
  <c r="E589" i="80"/>
  <c r="E590" i="80"/>
  <c r="E591" i="80"/>
  <c r="E592" i="80"/>
  <c r="E593" i="80"/>
  <c r="E594" i="80"/>
  <c r="E595" i="80"/>
  <c r="E596" i="80"/>
  <c r="E597" i="80"/>
  <c r="E598" i="80"/>
  <c r="E599" i="80"/>
  <c r="E600" i="80"/>
  <c r="E601" i="80"/>
  <c r="E602" i="80"/>
  <c r="E603" i="80"/>
  <c r="E604" i="80"/>
  <c r="E605" i="80"/>
  <c r="E606" i="80"/>
  <c r="E607" i="80"/>
  <c r="E608" i="80"/>
  <c r="E609" i="80"/>
  <c r="E610" i="80"/>
  <c r="E611" i="80"/>
  <c r="E612" i="80"/>
  <c r="E613" i="80"/>
  <c r="E614" i="80"/>
  <c r="E615" i="80"/>
  <c r="E616" i="80"/>
  <c r="E617" i="80"/>
  <c r="E618" i="80"/>
  <c r="E619" i="80"/>
  <c r="E620" i="80"/>
  <c r="E621" i="80"/>
  <c r="E622" i="80"/>
  <c r="E623" i="80"/>
  <c r="E624" i="80"/>
  <c r="E625" i="80"/>
  <c r="E626" i="80"/>
  <c r="E627" i="80"/>
  <c r="E628" i="80"/>
  <c r="E629" i="80"/>
  <c r="E630" i="80"/>
  <c r="E631" i="80"/>
  <c r="E632" i="80"/>
  <c r="E633" i="80"/>
  <c r="E634" i="80"/>
  <c r="E635" i="80"/>
  <c r="E636" i="80"/>
  <c r="E637" i="80"/>
  <c r="E638" i="80"/>
  <c r="E639" i="80"/>
  <c r="E640" i="80"/>
  <c r="E641" i="80"/>
  <c r="E642" i="80"/>
  <c r="E643" i="80"/>
  <c r="E644" i="80"/>
  <c r="E645" i="80"/>
  <c r="E646" i="80"/>
  <c r="E647" i="80"/>
  <c r="E648" i="80"/>
  <c r="E649" i="80"/>
  <c r="E650" i="80"/>
  <c r="E651" i="80"/>
  <c r="E652" i="80"/>
  <c r="E653" i="80"/>
  <c r="E654" i="80"/>
  <c r="E655" i="80"/>
  <c r="E656" i="80"/>
  <c r="E657" i="80"/>
  <c r="E658" i="80"/>
  <c r="E659" i="80"/>
  <c r="E660" i="80"/>
  <c r="E661" i="80"/>
  <c r="E662" i="80"/>
  <c r="E663" i="80"/>
  <c r="E664" i="80"/>
  <c r="E665" i="80"/>
  <c r="E666" i="80"/>
  <c r="E667" i="80"/>
  <c r="E668" i="80"/>
  <c r="E669" i="80"/>
  <c r="E670" i="80"/>
  <c r="E671" i="80"/>
  <c r="E672" i="80"/>
  <c r="E673" i="80"/>
  <c r="E674" i="80"/>
  <c r="E675" i="80"/>
  <c r="E676" i="80"/>
  <c r="E677" i="80"/>
  <c r="E678" i="80"/>
  <c r="E679" i="80"/>
  <c r="E680" i="80"/>
  <c r="E681" i="80"/>
  <c r="E682" i="80"/>
  <c r="E683" i="80"/>
  <c r="E684" i="80"/>
  <c r="E685" i="80"/>
  <c r="E686" i="80"/>
  <c r="E687" i="80"/>
  <c r="E688" i="80"/>
  <c r="E689" i="80"/>
  <c r="E690" i="80"/>
  <c r="E691" i="80"/>
  <c r="E692" i="80"/>
  <c r="E693" i="80"/>
  <c r="E694" i="80"/>
  <c r="E695" i="80"/>
  <c r="E696" i="80"/>
  <c r="E697" i="80"/>
  <c r="E698" i="80"/>
  <c r="E699" i="80"/>
  <c r="E700" i="80"/>
  <c r="E701" i="80"/>
  <c r="E702" i="80"/>
  <c r="E703" i="80"/>
  <c r="E704" i="80"/>
  <c r="E705" i="80"/>
  <c r="E706" i="80"/>
  <c r="E707" i="80"/>
  <c r="E708" i="80"/>
  <c r="E709" i="80"/>
  <c r="E710" i="80"/>
  <c r="E711" i="80"/>
  <c r="E712" i="80"/>
  <c r="E713" i="80"/>
  <c r="E714" i="80"/>
  <c r="E715" i="80"/>
  <c r="E716" i="80"/>
  <c r="E717" i="80"/>
  <c r="E718" i="80"/>
  <c r="E719" i="80"/>
  <c r="E720" i="80"/>
  <c r="E721" i="80"/>
  <c r="E722" i="80"/>
  <c r="E723" i="80"/>
  <c r="E724" i="80"/>
  <c r="E725" i="80"/>
  <c r="E726" i="80"/>
  <c r="E727" i="80"/>
  <c r="E728" i="80"/>
  <c r="E729" i="80"/>
  <c r="E730" i="80"/>
  <c r="E731" i="80"/>
  <c r="E732" i="80"/>
  <c r="E733" i="80"/>
  <c r="E734" i="80"/>
  <c r="E735" i="80"/>
  <c r="E736" i="80"/>
  <c r="E737" i="80"/>
  <c r="E738" i="80"/>
  <c r="E739" i="80"/>
  <c r="E740" i="80"/>
  <c r="E741" i="80"/>
  <c r="E742" i="80"/>
  <c r="E743" i="80"/>
  <c r="E744" i="80"/>
  <c r="E745" i="80"/>
  <c r="E746" i="80"/>
  <c r="E747" i="80"/>
  <c r="E748" i="80"/>
  <c r="E749" i="80"/>
  <c r="E750" i="80"/>
  <c r="E751" i="80"/>
  <c r="E752" i="80"/>
  <c r="E753" i="80"/>
  <c r="E754" i="80"/>
  <c r="E755" i="80"/>
  <c r="E756" i="80"/>
  <c r="E757" i="80"/>
  <c r="E758" i="80"/>
  <c r="E759" i="80"/>
  <c r="E760" i="80"/>
  <c r="E761" i="80"/>
  <c r="E762" i="80"/>
  <c r="E763" i="80"/>
  <c r="E764" i="80"/>
  <c r="E765" i="80"/>
  <c r="E766" i="80"/>
  <c r="E767" i="80"/>
  <c r="E768" i="80"/>
  <c r="E769" i="80"/>
  <c r="E770" i="80"/>
  <c r="E771" i="80"/>
  <c r="E772" i="80"/>
  <c r="E773" i="80"/>
  <c r="E774" i="80"/>
  <c r="E775" i="80"/>
  <c r="E776" i="80"/>
  <c r="E777" i="80"/>
  <c r="E778" i="80"/>
  <c r="E779" i="80"/>
  <c r="E780" i="80"/>
  <c r="E781" i="80"/>
  <c r="E782" i="80"/>
  <c r="E783" i="80"/>
  <c r="E784" i="80"/>
  <c r="E785" i="80"/>
  <c r="E786" i="80"/>
  <c r="E787" i="80"/>
  <c r="E788" i="80"/>
  <c r="E789" i="80"/>
  <c r="E790" i="80"/>
  <c r="E791" i="80"/>
  <c r="E792" i="80"/>
  <c r="E793" i="80"/>
  <c r="E794" i="80"/>
  <c r="E795" i="80"/>
  <c r="E796" i="80"/>
  <c r="E797" i="80"/>
  <c r="E798" i="80"/>
  <c r="E799" i="80"/>
  <c r="E800" i="80"/>
  <c r="E801" i="80"/>
  <c r="E802" i="80"/>
  <c r="E803" i="80"/>
  <c r="E804" i="80"/>
  <c r="E805" i="80"/>
  <c r="E806" i="80"/>
  <c r="E807" i="80"/>
  <c r="E808" i="80"/>
  <c r="E809" i="80"/>
  <c r="E810" i="80"/>
  <c r="E811" i="80"/>
  <c r="E812" i="80"/>
  <c r="E813" i="80"/>
  <c r="E814" i="80"/>
  <c r="E815" i="80"/>
  <c r="E816" i="80"/>
  <c r="E817" i="80"/>
  <c r="E818" i="80"/>
  <c r="E819" i="80"/>
  <c r="E820" i="80"/>
  <c r="E821" i="80"/>
  <c r="E822" i="80"/>
  <c r="E823" i="80"/>
  <c r="E824" i="80"/>
  <c r="E825" i="80"/>
  <c r="E826" i="80"/>
  <c r="E827" i="80"/>
  <c r="E828" i="80"/>
  <c r="E829" i="80"/>
  <c r="E830" i="80"/>
  <c r="E831" i="80"/>
  <c r="E832" i="80"/>
  <c r="E833" i="80"/>
  <c r="E834" i="80"/>
  <c r="E835" i="80"/>
  <c r="E836" i="80"/>
  <c r="E837" i="80"/>
  <c r="E838" i="80"/>
  <c r="E839" i="80"/>
  <c r="E840" i="80"/>
  <c r="E841" i="80"/>
  <c r="E842" i="80"/>
  <c r="E843" i="80"/>
  <c r="E844" i="80"/>
  <c r="E845" i="80"/>
  <c r="E846" i="80"/>
  <c r="E847" i="80"/>
  <c r="E848" i="80"/>
  <c r="E849" i="80"/>
  <c r="E850" i="80"/>
  <c r="E851" i="80"/>
  <c r="E852" i="80"/>
  <c r="E853" i="80"/>
  <c r="E854" i="80"/>
  <c r="E855" i="80"/>
  <c r="E856" i="80"/>
  <c r="E857" i="80"/>
  <c r="E858" i="80"/>
  <c r="E859" i="80"/>
  <c r="E860" i="80"/>
  <c r="E861" i="80"/>
  <c r="E862" i="80"/>
  <c r="E863" i="80"/>
  <c r="E864" i="80"/>
  <c r="E865" i="80"/>
  <c r="E866" i="80"/>
  <c r="E867" i="80"/>
  <c r="E868" i="80"/>
  <c r="E869" i="80"/>
  <c r="E870" i="80"/>
  <c r="E871" i="80"/>
  <c r="E872" i="80"/>
  <c r="E873" i="80"/>
  <c r="E874" i="80"/>
  <c r="E875" i="80"/>
  <c r="E876" i="80"/>
  <c r="E877" i="80"/>
  <c r="E878" i="80"/>
  <c r="E879" i="80"/>
  <c r="E880" i="80"/>
  <c r="E881" i="80"/>
  <c r="E882" i="80"/>
  <c r="E883" i="80"/>
  <c r="E884" i="80"/>
  <c r="E885" i="80"/>
  <c r="E886" i="80"/>
  <c r="E887" i="80"/>
  <c r="E888" i="80"/>
  <c r="E889" i="80"/>
  <c r="E890" i="80"/>
  <c r="E891" i="80"/>
  <c r="E892" i="80"/>
  <c r="E893" i="80"/>
  <c r="E894" i="80"/>
  <c r="E895" i="80"/>
  <c r="E896" i="80"/>
  <c r="E897" i="80"/>
  <c r="E898" i="80"/>
  <c r="E899" i="80"/>
  <c r="E900" i="80"/>
  <c r="E901" i="80"/>
  <c r="E902" i="80"/>
  <c r="E903" i="80"/>
  <c r="E904" i="80"/>
  <c r="E905" i="80"/>
  <c r="E906" i="80"/>
  <c r="E907" i="80"/>
  <c r="E908" i="80"/>
  <c r="E909" i="80"/>
  <c r="E910" i="80"/>
  <c r="E911" i="80"/>
  <c r="E912" i="80"/>
  <c r="E913" i="80"/>
  <c r="E914" i="80"/>
  <c r="E915" i="80"/>
  <c r="E916" i="80"/>
  <c r="E917" i="80"/>
  <c r="E918" i="80"/>
  <c r="E919" i="80"/>
  <c r="E920" i="80"/>
  <c r="E921" i="80"/>
  <c r="E922" i="80"/>
  <c r="E923" i="80"/>
  <c r="E924" i="80"/>
  <c r="E925" i="80"/>
  <c r="E926" i="80"/>
  <c r="E927" i="80"/>
  <c r="E928" i="80"/>
  <c r="E929" i="80"/>
  <c r="E930" i="80"/>
  <c r="E931" i="80"/>
  <c r="E932" i="80"/>
  <c r="E933" i="80"/>
  <c r="E934" i="80"/>
  <c r="E935" i="80"/>
  <c r="E936" i="80"/>
  <c r="E937" i="80"/>
  <c r="E938" i="80"/>
  <c r="E939" i="80"/>
  <c r="E940" i="80"/>
  <c r="E941" i="80"/>
  <c r="E942" i="80"/>
  <c r="E943" i="80"/>
  <c r="E944" i="80"/>
  <c r="E945" i="80"/>
  <c r="E946" i="80"/>
  <c r="E947" i="80"/>
  <c r="E948" i="80"/>
  <c r="E949" i="80"/>
  <c r="E950" i="80"/>
  <c r="E1002" i="80"/>
  <c r="E1003" i="80"/>
  <c r="E1004" i="80"/>
  <c r="E1005" i="80"/>
  <c r="E1006" i="80"/>
  <c r="E1007" i="80"/>
  <c r="E1008" i="80"/>
  <c r="E1009" i="80"/>
  <c r="E1010" i="80"/>
  <c r="E1011" i="80"/>
  <c r="E1012" i="80"/>
  <c r="E1013" i="80"/>
  <c r="E1014" i="80"/>
  <c r="E1015" i="80"/>
  <c r="E1016" i="80"/>
  <c r="E1017" i="80"/>
  <c r="E1018" i="80"/>
  <c r="E1019" i="80"/>
  <c r="E1020" i="80"/>
  <c r="E1021" i="80"/>
  <c r="E1022" i="80"/>
  <c r="E1023" i="80"/>
  <c r="E1024" i="80"/>
  <c r="E1025" i="80"/>
  <c r="E1026" i="80"/>
  <c r="E1027" i="80"/>
  <c r="E1028" i="80"/>
  <c r="E1029" i="80"/>
  <c r="E1030" i="80"/>
  <c r="E1031" i="80"/>
  <c r="E1032" i="80"/>
  <c r="E1033" i="80"/>
  <c r="E1034" i="80"/>
  <c r="E1035" i="80"/>
  <c r="E1036" i="80"/>
  <c r="E1037" i="80"/>
  <c r="E1038" i="80"/>
  <c r="E1039" i="80"/>
  <c r="E1040" i="80"/>
  <c r="E1041" i="80"/>
  <c r="E1042" i="80"/>
  <c r="E1043" i="80"/>
  <c r="E1044" i="80"/>
  <c r="E1045" i="80"/>
  <c r="E1046" i="80"/>
  <c r="E1047" i="80"/>
  <c r="E1048" i="80"/>
  <c r="E1049" i="80"/>
  <c r="E1050" i="80"/>
  <c r="E1051" i="80"/>
  <c r="E1052" i="80"/>
  <c r="E1053" i="80"/>
  <c r="E1054" i="80"/>
  <c r="E1055" i="80"/>
  <c r="E1056" i="80"/>
  <c r="E1057" i="80"/>
  <c r="E1058" i="80"/>
  <c r="E1059" i="80"/>
  <c r="E1060" i="80"/>
  <c r="E1061" i="80"/>
  <c r="E1062" i="80"/>
  <c r="E1063" i="80"/>
  <c r="E1064" i="80"/>
  <c r="E1065" i="80"/>
  <c r="E1066" i="80"/>
  <c r="E1067" i="80"/>
  <c r="E1068" i="80"/>
  <c r="E1069" i="80"/>
  <c r="E1070" i="80"/>
  <c r="E1071" i="80"/>
  <c r="E1072" i="80"/>
  <c r="E1073" i="80"/>
  <c r="E1074" i="80"/>
  <c r="E1075" i="80"/>
  <c r="E1076" i="80"/>
  <c r="E1077" i="80"/>
  <c r="E1078" i="80"/>
  <c r="E1079" i="80"/>
  <c r="E1080" i="80"/>
  <c r="E1081" i="80"/>
  <c r="E1082" i="80"/>
  <c r="E1083" i="80"/>
  <c r="E1084" i="80"/>
  <c r="E1085" i="80"/>
  <c r="E1086" i="80"/>
  <c r="E1087" i="80"/>
  <c r="E1088" i="80"/>
  <c r="E1089" i="80"/>
  <c r="E1090" i="80"/>
  <c r="E1091" i="80"/>
  <c r="E1092" i="80"/>
  <c r="E1093" i="80"/>
  <c r="E1094" i="80"/>
  <c r="E1095" i="80"/>
  <c r="E1096" i="80"/>
  <c r="E1097" i="80"/>
  <c r="E1098" i="80"/>
  <c r="E1099" i="80"/>
  <c r="E1100" i="80"/>
  <c r="E1101" i="80"/>
  <c r="E1102" i="80"/>
  <c r="E1103" i="80"/>
  <c r="E1104" i="80"/>
  <c r="E1105" i="80"/>
  <c r="E1106" i="80"/>
  <c r="E1107" i="80"/>
  <c r="E1108" i="80"/>
  <c r="E1109" i="80"/>
  <c r="E1110" i="80"/>
  <c r="E1111" i="80"/>
  <c r="E1112" i="80"/>
  <c r="E1113" i="80"/>
  <c r="E1114" i="80"/>
  <c r="E1115" i="80"/>
  <c r="E1116" i="80"/>
  <c r="E1117" i="80"/>
  <c r="E1118" i="80"/>
  <c r="E1119" i="80"/>
  <c r="E1120" i="80"/>
  <c r="E1121" i="80"/>
  <c r="E1122" i="80"/>
  <c r="E1123" i="80"/>
  <c r="E1124" i="80"/>
  <c r="E1125" i="80"/>
  <c r="E1126" i="80"/>
  <c r="E1127" i="80"/>
  <c r="E1128" i="80"/>
  <c r="E1129" i="80"/>
  <c r="E1130" i="80"/>
  <c r="E1131" i="80"/>
  <c r="E1132" i="80"/>
  <c r="E1133" i="80"/>
  <c r="E1134" i="80"/>
  <c r="E1135" i="80"/>
  <c r="E1136" i="80"/>
  <c r="E1137" i="80"/>
  <c r="E1138" i="80"/>
  <c r="E1139" i="80"/>
  <c r="E1140" i="80"/>
  <c r="E1141" i="80"/>
  <c r="E1142" i="80"/>
  <c r="E1143" i="80"/>
  <c r="E1144" i="80"/>
  <c r="E1145" i="80"/>
  <c r="E1146" i="80"/>
  <c r="E1147" i="80"/>
  <c r="E1148" i="80"/>
  <c r="E1149" i="80"/>
  <c r="E1150" i="80"/>
  <c r="E1151" i="80"/>
  <c r="E1152" i="80"/>
  <c r="E1153" i="80"/>
  <c r="E1154" i="80"/>
  <c r="E1155" i="80"/>
  <c r="E1156" i="80"/>
  <c r="E1157" i="80"/>
  <c r="E1158" i="80"/>
  <c r="E1159" i="80"/>
  <c r="E1160" i="80"/>
  <c r="E1161" i="80"/>
  <c r="E1162" i="80"/>
  <c r="E1163" i="80"/>
  <c r="E1164" i="80"/>
  <c r="E1165" i="80"/>
  <c r="E1166" i="80"/>
  <c r="E1167" i="80"/>
  <c r="E1168" i="80"/>
  <c r="E1169" i="80"/>
  <c r="E1170" i="80"/>
  <c r="E1171" i="80"/>
  <c r="E1172" i="80"/>
  <c r="E1173" i="80"/>
  <c r="E1174" i="80"/>
  <c r="E1175" i="80"/>
  <c r="E1176" i="80"/>
  <c r="E1177" i="80"/>
  <c r="E1178" i="80"/>
  <c r="E1179" i="80"/>
  <c r="E1180" i="80"/>
  <c r="E1181" i="80"/>
  <c r="E1182" i="80"/>
  <c r="E1183" i="80"/>
  <c r="E1184" i="80"/>
  <c r="E1185" i="80"/>
  <c r="E1186" i="80"/>
  <c r="E1187" i="80"/>
  <c r="E1188" i="80"/>
  <c r="E1189" i="80"/>
  <c r="E1190" i="80"/>
  <c r="E1191" i="80"/>
  <c r="E1192" i="80"/>
  <c r="E1193" i="80"/>
  <c r="E1194" i="80"/>
  <c r="E1195" i="80"/>
  <c r="E1196" i="80"/>
  <c r="E1197" i="80"/>
  <c r="E1198" i="80"/>
  <c r="E1199" i="80"/>
  <c r="E1200" i="80"/>
  <c r="E1201" i="80"/>
  <c r="E1202" i="80"/>
  <c r="E1203" i="80"/>
  <c r="E1204" i="80"/>
  <c r="E1205" i="80"/>
  <c r="E1206" i="80"/>
  <c r="E1207" i="80"/>
  <c r="E1208" i="80"/>
  <c r="E1209" i="80"/>
  <c r="E1210" i="80"/>
  <c r="E1211" i="80"/>
  <c r="E1212" i="80"/>
  <c r="E1213" i="80"/>
  <c r="E1214" i="80"/>
  <c r="E1215" i="80"/>
  <c r="E1216" i="80"/>
  <c r="E1217" i="80"/>
  <c r="E1218" i="80"/>
  <c r="E1219" i="80"/>
  <c r="E1220" i="80"/>
  <c r="E1221" i="80"/>
  <c r="E1222" i="80"/>
  <c r="E1223" i="80"/>
  <c r="E1224" i="80"/>
  <c r="E1225" i="80"/>
  <c r="E1226" i="80"/>
  <c r="E1227" i="80"/>
  <c r="E1228" i="80"/>
  <c r="E1229" i="80"/>
  <c r="E1230" i="80"/>
  <c r="E1231" i="80"/>
  <c r="E1232" i="80"/>
  <c r="E1233" i="80"/>
  <c r="E1234" i="80"/>
  <c r="E1235" i="80"/>
  <c r="E1236" i="80"/>
  <c r="E1237" i="80"/>
  <c r="E1238" i="80"/>
  <c r="E1239" i="80"/>
  <c r="E1240" i="80"/>
  <c r="E1241" i="80"/>
  <c r="E1242" i="80"/>
  <c r="E1243" i="80"/>
  <c r="E1244" i="80"/>
  <c r="E1245" i="80"/>
  <c r="E1246" i="80"/>
  <c r="E1247" i="80"/>
  <c r="E1248" i="80"/>
  <c r="E1249" i="80"/>
  <c r="E1250" i="80"/>
  <c r="E1251" i="80"/>
  <c r="E1252" i="80"/>
  <c r="E1253" i="80"/>
  <c r="E1254" i="80"/>
  <c r="E1255" i="80"/>
  <c r="E1256" i="80"/>
  <c r="E1257" i="80"/>
  <c r="E1258" i="80"/>
  <c r="E1259" i="80"/>
  <c r="E1260" i="80"/>
  <c r="E1261" i="80"/>
  <c r="E1262" i="80"/>
  <c r="E1263" i="80"/>
  <c r="E1264" i="80"/>
  <c r="E1265" i="80"/>
  <c r="E1266" i="80"/>
  <c r="E1267" i="80"/>
  <c r="E1268" i="80"/>
  <c r="E1269" i="80"/>
  <c r="E1270" i="80"/>
  <c r="E1271" i="80"/>
  <c r="E1272" i="80"/>
  <c r="E1273" i="80"/>
  <c r="E1274" i="80"/>
  <c r="E1275" i="80"/>
  <c r="E1276" i="80"/>
  <c r="E1277" i="80"/>
  <c r="E1278" i="80"/>
  <c r="E1279" i="80"/>
  <c r="E1280" i="80"/>
  <c r="E1281" i="80"/>
  <c r="E1282" i="80"/>
  <c r="E1283" i="80"/>
  <c r="E1284" i="80"/>
  <c r="E1285" i="80"/>
  <c r="E1286" i="80"/>
  <c r="E1287" i="80"/>
  <c r="E1288" i="80"/>
  <c r="E1289" i="80"/>
  <c r="E1290" i="80"/>
  <c r="E1291" i="80"/>
  <c r="E1292" i="80"/>
  <c r="E1293" i="80"/>
  <c r="E1294" i="80"/>
  <c r="E1295" i="80"/>
  <c r="E1296" i="80"/>
  <c r="E1297" i="80"/>
  <c r="E1298" i="80"/>
  <c r="E1299" i="80"/>
  <c r="E1300" i="80"/>
  <c r="E1301" i="80"/>
  <c r="E1302" i="80"/>
  <c r="E1303" i="80"/>
  <c r="E1304" i="80"/>
  <c r="E1305" i="80"/>
  <c r="E1306" i="80"/>
  <c r="E1307" i="80"/>
  <c r="E1308" i="80"/>
  <c r="E1309" i="80"/>
  <c r="E1310" i="80"/>
  <c r="E1311" i="80"/>
  <c r="E1312" i="80"/>
  <c r="E1313" i="80"/>
  <c r="E1314" i="80"/>
  <c r="E1315" i="80"/>
  <c r="E1316" i="80"/>
  <c r="E1317" i="80"/>
  <c r="E1318" i="80"/>
  <c r="E1319" i="80"/>
  <c r="E1320" i="80"/>
  <c r="E1321" i="80"/>
  <c r="E1322" i="80"/>
  <c r="E1323" i="80"/>
  <c r="E1324" i="80"/>
  <c r="E1325" i="80"/>
  <c r="E1326" i="80"/>
  <c r="E1327" i="80"/>
  <c r="E1328" i="80"/>
  <c r="E1329" i="80"/>
  <c r="E1330" i="80"/>
  <c r="E1331" i="80"/>
  <c r="E1332" i="80"/>
  <c r="E1333" i="80"/>
  <c r="E1334" i="80"/>
  <c r="E1335" i="80"/>
  <c r="E1336" i="80"/>
  <c r="E1337" i="80"/>
  <c r="E1338" i="80"/>
  <c r="E1339" i="80"/>
  <c r="E1340" i="80"/>
  <c r="E1341" i="80"/>
  <c r="E1342" i="80"/>
  <c r="E1343" i="80"/>
  <c r="E1344" i="80"/>
  <c r="E1345" i="80"/>
  <c r="E1346" i="80"/>
  <c r="E1347" i="80"/>
  <c r="E1348" i="80"/>
  <c r="E1349" i="80"/>
  <c r="E1350" i="80"/>
  <c r="E1351" i="80"/>
  <c r="E1352" i="80"/>
  <c r="E1353" i="80"/>
  <c r="E1354" i="80"/>
  <c r="E1355" i="80"/>
  <c r="E1356" i="80"/>
  <c r="E1357" i="80"/>
  <c r="E1358" i="80"/>
  <c r="E1359" i="80"/>
  <c r="E1360" i="80"/>
  <c r="E1361" i="80"/>
  <c r="E1362" i="80"/>
  <c r="E1363" i="80"/>
  <c r="E1364" i="80"/>
  <c r="E1365" i="80"/>
  <c r="E1366" i="80"/>
  <c r="E1367" i="80"/>
  <c r="E1368" i="80"/>
  <c r="E1369" i="80"/>
  <c r="E1370" i="80"/>
  <c r="E1371" i="80"/>
  <c r="E1372" i="80"/>
  <c r="E1373" i="80"/>
  <c r="E1374" i="80"/>
  <c r="E1375" i="80"/>
  <c r="E1376" i="80"/>
  <c r="E1377" i="80"/>
  <c r="E1378" i="80"/>
  <c r="E1379" i="80"/>
  <c r="E1380" i="80"/>
  <c r="E1381" i="80"/>
  <c r="E1382" i="80"/>
  <c r="E1383" i="80"/>
  <c r="E1384" i="80"/>
  <c r="E1385" i="80"/>
  <c r="E1386" i="80"/>
  <c r="E1387" i="80"/>
  <c r="E1388" i="80"/>
  <c r="E1389" i="80"/>
  <c r="E1390" i="80"/>
  <c r="E1391" i="80"/>
  <c r="E1392" i="80"/>
  <c r="E1393" i="80"/>
  <c r="E1394" i="80"/>
  <c r="E1395" i="80"/>
  <c r="E1396" i="80"/>
  <c r="E1397" i="80"/>
  <c r="E1398" i="80"/>
  <c r="E1399" i="80"/>
  <c r="E1400" i="80"/>
  <c r="E1401" i="80"/>
  <c r="E1402" i="80"/>
  <c r="E1403" i="80"/>
  <c r="E1404" i="80"/>
  <c r="E1405" i="80"/>
  <c r="E1406" i="80"/>
  <c r="E1407" i="80"/>
  <c r="E1408" i="80"/>
  <c r="E1409" i="80"/>
  <c r="E1410" i="80"/>
  <c r="E1411" i="80"/>
  <c r="E1412" i="80"/>
  <c r="E1413" i="80"/>
  <c r="E1414" i="80"/>
  <c r="E1415" i="80"/>
  <c r="E1416" i="80"/>
  <c r="E1417" i="80"/>
  <c r="E1418" i="80"/>
  <c r="E1419" i="80"/>
  <c r="E1420" i="80"/>
  <c r="E1421" i="80"/>
  <c r="E1422" i="80"/>
  <c r="E1423" i="80"/>
  <c r="E1424" i="80"/>
  <c r="E1425" i="80"/>
  <c r="E1426" i="80"/>
  <c r="E1427" i="80"/>
  <c r="E1428" i="80"/>
  <c r="E1429" i="80"/>
  <c r="E1430" i="80"/>
  <c r="E1431" i="80"/>
  <c r="E1432" i="80"/>
  <c r="E1433" i="80"/>
  <c r="E1434" i="80"/>
  <c r="E1435" i="80"/>
  <c r="E1436" i="80"/>
  <c r="E1437" i="80"/>
  <c r="E1438" i="80"/>
  <c r="E1439" i="80"/>
  <c r="E1440" i="80"/>
  <c r="E1441" i="80"/>
  <c r="E1442" i="80"/>
  <c r="E1443" i="80"/>
  <c r="E1444" i="80"/>
  <c r="E1445" i="80"/>
  <c r="E1446" i="80"/>
  <c r="E1447" i="80"/>
  <c r="E1448" i="80"/>
  <c r="E1449" i="80"/>
  <c r="E1450" i="80"/>
  <c r="E1451" i="80"/>
  <c r="E1452" i="80"/>
  <c r="E1453" i="80"/>
  <c r="E1454" i="80"/>
  <c r="E1455" i="80"/>
  <c r="E1456" i="80"/>
  <c r="E1457" i="80"/>
  <c r="E1458" i="80"/>
  <c r="E1459" i="80"/>
  <c r="E1460" i="80"/>
  <c r="E1461" i="80"/>
  <c r="E1462" i="80"/>
  <c r="E1463" i="80"/>
  <c r="E1464" i="80"/>
  <c r="E1465" i="80"/>
  <c r="E1466" i="80"/>
  <c r="E1467" i="80"/>
  <c r="E1468" i="80"/>
  <c r="E1469" i="80"/>
  <c r="E1470" i="80"/>
  <c r="E1471" i="80"/>
  <c r="E1472" i="80"/>
  <c r="E1473" i="80"/>
  <c r="E1474" i="80"/>
  <c r="E1475" i="80"/>
  <c r="E1476" i="80"/>
  <c r="E1477" i="80"/>
  <c r="E1478" i="80"/>
  <c r="E1479" i="80"/>
  <c r="E1480" i="80"/>
  <c r="E1481" i="80"/>
  <c r="E1482" i="80"/>
  <c r="E1483" i="80"/>
  <c r="E1484" i="80"/>
  <c r="E1485" i="80"/>
  <c r="E1486" i="80"/>
  <c r="E1487" i="80"/>
  <c r="E1488" i="80"/>
  <c r="E1489" i="80"/>
  <c r="E1490" i="80"/>
  <c r="E1491" i="80"/>
  <c r="E1492" i="80"/>
  <c r="E1493" i="80"/>
  <c r="E1494" i="80"/>
  <c r="E1495" i="80"/>
  <c r="E1496" i="80"/>
  <c r="E1497" i="80"/>
  <c r="E1498" i="80"/>
  <c r="E1499" i="80"/>
  <c r="E1500" i="80"/>
  <c r="E1501" i="80"/>
  <c r="E1502" i="80"/>
  <c r="E1503" i="80"/>
  <c r="E1504" i="80"/>
  <c r="E1505" i="80"/>
  <c r="E1506" i="80"/>
  <c r="E1507" i="80"/>
  <c r="E1508" i="80"/>
  <c r="E1509" i="80"/>
  <c r="E1510" i="80"/>
  <c r="E1511" i="80"/>
  <c r="E1512" i="80"/>
  <c r="E1513" i="80"/>
  <c r="E1514" i="80"/>
  <c r="E1515" i="80"/>
  <c r="E1516" i="80"/>
  <c r="E1517" i="80"/>
  <c r="E1518" i="80"/>
  <c r="E1519" i="80"/>
  <c r="E1520" i="80"/>
  <c r="E1521" i="80"/>
  <c r="E1522" i="80"/>
  <c r="E1523" i="80"/>
  <c r="E1524" i="80"/>
  <c r="E1525" i="80"/>
  <c r="E1526" i="80"/>
  <c r="E1527" i="80"/>
  <c r="E1528" i="80"/>
  <c r="E1529" i="80"/>
  <c r="E1530" i="80"/>
  <c r="E1531" i="80"/>
  <c r="E1532" i="80"/>
  <c r="E1533" i="80"/>
  <c r="E1534" i="80"/>
  <c r="E1535" i="80"/>
  <c r="E1536" i="80"/>
  <c r="E1537" i="80"/>
  <c r="E1538" i="80"/>
  <c r="E1539" i="80"/>
  <c r="E1540" i="80"/>
  <c r="E1541" i="80"/>
  <c r="E1542" i="80"/>
  <c r="E1543" i="80"/>
  <c r="E1544" i="80"/>
  <c r="E1545" i="80"/>
  <c r="E1546" i="80"/>
  <c r="E1547" i="80"/>
  <c r="E1548" i="80"/>
  <c r="E1549" i="80"/>
  <c r="E1550" i="80"/>
  <c r="E1551" i="80"/>
  <c r="E1552" i="80"/>
  <c r="E1553" i="80"/>
  <c r="E1554" i="80"/>
  <c r="E1555" i="80"/>
  <c r="E1556" i="80"/>
  <c r="E1557" i="80"/>
  <c r="E1558" i="80"/>
  <c r="E1559" i="80"/>
  <c r="E1560" i="80"/>
  <c r="E1561" i="80"/>
  <c r="E1562" i="80"/>
  <c r="E1563" i="80"/>
  <c r="E1564" i="80"/>
  <c r="E1565" i="80"/>
  <c r="E1566" i="80"/>
  <c r="E1567" i="80"/>
  <c r="E1568" i="80"/>
  <c r="E1569" i="80"/>
  <c r="E1570" i="80"/>
  <c r="E1571" i="80"/>
  <c r="E1572" i="80"/>
  <c r="E1573" i="80"/>
  <c r="E1574" i="80"/>
  <c r="E1575" i="80"/>
  <c r="E1576" i="80"/>
  <c r="E1577" i="80"/>
  <c r="E1578" i="80"/>
  <c r="E1579" i="80"/>
  <c r="E1580" i="80"/>
  <c r="E1581" i="80"/>
  <c r="E1582" i="80"/>
  <c r="E1583" i="80"/>
  <c r="E1584" i="80"/>
  <c r="E1585" i="80"/>
  <c r="E1586" i="80"/>
  <c r="E1587" i="80"/>
  <c r="E1588" i="80"/>
  <c r="E1589" i="80"/>
  <c r="E1590" i="80"/>
  <c r="E1591" i="80"/>
  <c r="E1592" i="80"/>
  <c r="E1593" i="80"/>
  <c r="E1594" i="80"/>
  <c r="E1595" i="80"/>
  <c r="E1596" i="80"/>
  <c r="E1597" i="80"/>
  <c r="E1598" i="80"/>
  <c r="E1599" i="80"/>
  <c r="E1600" i="80"/>
  <c r="E1601" i="80"/>
  <c r="E1602" i="80"/>
  <c r="E1603" i="80"/>
  <c r="E1604" i="80"/>
  <c r="E1605" i="80"/>
  <c r="E1606" i="80"/>
  <c r="E1607" i="80"/>
  <c r="E1608" i="80"/>
  <c r="E1609" i="80"/>
  <c r="E1610" i="80"/>
  <c r="E1611" i="80"/>
  <c r="E1612" i="80"/>
  <c r="E1613" i="80"/>
  <c r="E1614" i="80"/>
  <c r="E1615" i="80"/>
  <c r="E1616" i="80"/>
  <c r="E1617" i="80"/>
  <c r="E1618" i="80"/>
  <c r="E1619" i="80"/>
  <c r="E1620" i="80"/>
  <c r="E1621" i="80"/>
  <c r="E1622" i="80"/>
  <c r="E1623" i="80"/>
  <c r="E1624" i="80"/>
  <c r="E1625" i="80"/>
  <c r="E1626" i="80"/>
  <c r="E1627" i="80"/>
  <c r="E1628" i="80"/>
  <c r="E1629" i="80"/>
  <c r="E1630" i="80"/>
  <c r="E1631" i="80"/>
  <c r="E1632" i="80"/>
  <c r="E1633" i="80"/>
  <c r="E1634" i="80"/>
  <c r="E1635" i="80"/>
  <c r="E1636" i="80"/>
  <c r="E1637" i="80"/>
  <c r="E1638" i="80"/>
  <c r="E1639" i="80"/>
  <c r="E1640" i="80"/>
  <c r="E1641" i="80"/>
  <c r="E1642" i="80"/>
  <c r="E1643" i="80"/>
  <c r="E1644" i="80"/>
  <c r="E1645" i="80"/>
  <c r="E1646" i="80"/>
  <c r="E1647" i="80"/>
  <c r="E1648" i="80"/>
  <c r="E1649" i="80"/>
  <c r="E1650" i="80"/>
  <c r="E1651" i="80"/>
  <c r="E1652" i="80"/>
  <c r="E1653" i="80"/>
  <c r="E1654" i="80"/>
  <c r="E1655" i="80"/>
  <c r="E1656" i="80"/>
  <c r="E1657" i="80"/>
  <c r="E1658" i="80"/>
  <c r="E1659" i="80"/>
  <c r="E1660" i="80"/>
  <c r="E1661" i="80"/>
  <c r="E1662" i="80"/>
  <c r="E1663" i="80"/>
  <c r="E1664" i="80"/>
  <c r="E1665" i="80"/>
  <c r="E1666" i="80"/>
  <c r="E1667" i="80"/>
  <c r="E1668" i="80"/>
  <c r="E1669" i="80"/>
  <c r="E1670" i="80"/>
  <c r="E1671" i="80"/>
  <c r="E1672" i="80"/>
  <c r="E1673" i="80"/>
  <c r="E1674" i="80"/>
  <c r="E1675" i="80"/>
  <c r="E1676" i="80"/>
  <c r="E1677" i="80"/>
  <c r="E1678" i="80"/>
  <c r="E1679" i="80"/>
  <c r="E1680" i="80"/>
  <c r="E1681" i="80"/>
  <c r="E1682" i="80"/>
  <c r="E1683" i="80"/>
  <c r="E1684" i="80"/>
  <c r="E1685" i="80"/>
  <c r="E1686" i="80"/>
  <c r="E1687" i="80"/>
  <c r="E1688" i="80"/>
  <c r="E1689" i="80"/>
  <c r="E1690" i="80"/>
  <c r="E1691" i="80"/>
  <c r="E1692" i="80"/>
  <c r="E1693" i="80"/>
  <c r="E1694" i="80"/>
  <c r="E1695" i="80"/>
  <c r="E1696" i="80"/>
  <c r="E1697" i="80"/>
  <c r="E1698" i="80"/>
  <c r="E1699" i="80"/>
  <c r="E1700" i="80"/>
  <c r="E1701" i="80"/>
  <c r="E1702" i="80"/>
  <c r="E1703" i="80"/>
  <c r="E1704" i="80"/>
  <c r="E1705" i="80"/>
  <c r="E1706" i="80"/>
  <c r="E1707" i="80"/>
  <c r="E1708" i="80"/>
  <c r="E1709" i="80"/>
  <c r="E1710" i="80"/>
  <c r="E1711" i="80"/>
  <c r="E1712" i="80"/>
  <c r="E1713" i="80"/>
  <c r="E1714" i="80"/>
  <c r="E1715" i="80"/>
  <c r="E1716" i="80"/>
  <c r="E1717" i="80"/>
  <c r="E1718" i="80"/>
  <c r="E1719" i="80"/>
  <c r="E1720" i="80"/>
  <c r="E1721" i="80"/>
  <c r="E1722" i="80"/>
  <c r="E1723" i="80"/>
  <c r="E1724" i="80"/>
  <c r="E1725" i="80"/>
  <c r="E1726" i="80"/>
  <c r="E1727" i="80"/>
  <c r="E1728" i="80"/>
  <c r="E1729" i="80"/>
  <c r="E1730" i="80"/>
  <c r="E1731" i="80"/>
  <c r="E1732" i="80"/>
  <c r="E1733" i="80"/>
  <c r="E1734" i="80"/>
  <c r="E1735" i="80"/>
  <c r="E1736" i="80"/>
  <c r="E1737" i="80"/>
  <c r="E1738" i="80"/>
  <c r="E1739" i="80"/>
  <c r="E1740" i="80"/>
  <c r="E1741" i="80"/>
  <c r="E1742" i="80"/>
  <c r="E1743" i="80"/>
  <c r="E1744" i="80"/>
  <c r="E1745" i="80"/>
  <c r="E1746" i="80"/>
  <c r="E1747" i="80"/>
  <c r="E1748" i="80"/>
  <c r="E1749" i="80"/>
  <c r="E1750" i="80"/>
  <c r="E1751" i="80"/>
  <c r="E1752" i="80"/>
  <c r="E1753" i="80"/>
  <c r="E1754" i="80"/>
  <c r="E1755" i="80"/>
  <c r="E1756" i="80"/>
  <c r="E1757" i="80"/>
  <c r="E1758" i="80"/>
  <c r="E1759" i="80"/>
  <c r="E1760" i="80"/>
  <c r="E1761" i="80"/>
  <c r="E1762" i="80"/>
  <c r="E1763" i="80"/>
  <c r="E1764" i="80"/>
  <c r="E1765" i="80"/>
  <c r="E1766" i="80"/>
  <c r="E1767" i="80"/>
  <c r="E1768" i="80"/>
  <c r="E1769" i="80"/>
  <c r="E1770" i="80"/>
  <c r="E1771" i="80"/>
  <c r="E1772" i="80"/>
  <c r="E1773" i="80"/>
  <c r="E1774" i="80"/>
  <c r="E1775" i="80"/>
  <c r="E1776" i="80"/>
  <c r="E1777" i="80"/>
  <c r="E1778" i="80"/>
  <c r="E1779" i="80"/>
  <c r="E1780" i="80"/>
  <c r="E1781" i="80"/>
  <c r="E1782" i="80"/>
  <c r="E1783" i="80"/>
  <c r="E1784" i="80"/>
  <c r="E1785" i="80"/>
  <c r="E1786" i="80"/>
  <c r="E1787" i="80"/>
  <c r="E1788" i="80"/>
  <c r="E1789" i="80"/>
  <c r="E1790" i="80"/>
  <c r="E1791" i="80"/>
  <c r="E1792" i="80"/>
  <c r="E1793" i="80"/>
  <c r="E1794" i="80"/>
  <c r="E1795" i="80"/>
  <c r="E1796" i="80"/>
  <c r="E1797" i="80"/>
  <c r="E1798" i="80"/>
  <c r="E1799" i="80"/>
  <c r="E1800" i="80"/>
  <c r="E1801" i="80"/>
  <c r="E1802" i="80"/>
  <c r="E1803" i="80"/>
  <c r="E1804" i="80"/>
  <c r="E1805" i="80"/>
  <c r="E1806" i="80"/>
  <c r="E1807" i="80"/>
  <c r="E1808" i="80"/>
  <c r="E1809" i="80"/>
  <c r="E1810" i="80"/>
  <c r="E1811" i="80"/>
  <c r="E1812" i="80"/>
  <c r="E1813" i="80"/>
  <c r="E1814" i="80"/>
  <c r="E1815" i="80"/>
  <c r="E1816" i="80"/>
  <c r="E1817" i="80"/>
  <c r="E1818" i="80"/>
  <c r="E1819" i="80"/>
  <c r="E1820" i="80"/>
  <c r="E1821" i="80"/>
  <c r="E1822" i="80"/>
  <c r="E1823" i="80"/>
  <c r="E1824" i="80"/>
  <c r="E1825" i="80"/>
  <c r="E1826" i="80"/>
  <c r="E1827" i="80"/>
  <c r="E1828" i="80"/>
  <c r="E1829" i="80"/>
  <c r="E1830" i="80"/>
  <c r="E1831" i="80"/>
  <c r="E1832" i="80"/>
  <c r="E1833" i="80"/>
  <c r="E1834" i="80"/>
  <c r="E1835" i="80"/>
  <c r="E1836" i="80"/>
  <c r="E1837" i="80"/>
  <c r="E1838" i="80"/>
  <c r="E1839" i="80"/>
  <c r="E1840" i="80"/>
  <c r="E1841" i="80"/>
  <c r="E1842" i="80"/>
  <c r="E1843" i="80"/>
  <c r="E1844" i="80"/>
  <c r="E1845" i="80"/>
  <c r="E1846" i="80"/>
  <c r="E1847" i="80"/>
  <c r="E1848" i="80"/>
  <c r="E1849" i="80"/>
  <c r="E1850" i="80"/>
  <c r="E1851" i="80"/>
  <c r="E1852" i="80"/>
  <c r="E1853" i="80"/>
  <c r="E1854" i="80"/>
  <c r="E1855" i="80"/>
  <c r="E1856" i="80"/>
  <c r="E1857" i="80"/>
  <c r="E1858" i="80"/>
  <c r="E1859" i="80"/>
  <c r="E1860" i="80"/>
  <c r="E1861" i="80"/>
  <c r="E1862" i="80"/>
  <c r="E1863" i="80"/>
  <c r="E1864" i="80"/>
  <c r="E1865" i="80"/>
  <c r="E1866" i="80"/>
  <c r="E1867" i="80"/>
  <c r="E1868" i="80"/>
  <c r="E1869" i="80"/>
  <c r="E1870" i="80"/>
  <c r="E1871" i="80"/>
  <c r="E1872" i="80"/>
  <c r="E1873" i="80"/>
  <c r="E1874" i="80"/>
  <c r="E1875" i="80"/>
  <c r="E1876" i="80"/>
  <c r="E1877" i="80"/>
  <c r="E1878" i="80"/>
  <c r="E1879" i="80"/>
  <c r="E1880" i="80"/>
  <c r="E1881" i="80"/>
  <c r="E1882" i="80"/>
  <c r="E1883" i="80"/>
  <c r="E1884" i="80"/>
  <c r="E1885" i="80"/>
  <c r="E1886" i="80"/>
  <c r="E1887" i="80"/>
  <c r="E1888" i="80"/>
  <c r="E1889" i="80"/>
  <c r="E1890" i="80"/>
  <c r="E1891" i="80"/>
  <c r="E1892" i="80"/>
  <c r="E1893" i="80"/>
  <c r="E1894" i="80"/>
  <c r="E1895" i="80"/>
  <c r="E1896" i="80"/>
  <c r="E1897" i="80"/>
  <c r="E1898" i="80"/>
  <c r="E1899" i="80"/>
  <c r="E1900" i="80"/>
  <c r="E1901" i="80"/>
  <c r="E1902" i="80"/>
  <c r="E1903" i="80"/>
  <c r="E1904" i="80"/>
  <c r="E1905" i="80"/>
  <c r="E1906" i="80"/>
  <c r="E1907" i="80"/>
  <c r="E1908" i="80"/>
  <c r="E1909" i="80"/>
  <c r="E1910" i="80"/>
  <c r="E1911" i="80"/>
  <c r="E1912" i="80"/>
  <c r="E1913" i="80"/>
  <c r="E1914" i="80"/>
  <c r="E1915" i="80"/>
  <c r="E1916" i="80"/>
  <c r="E1917" i="80"/>
  <c r="E1918" i="80"/>
  <c r="E1919" i="80"/>
  <c r="E1920" i="80"/>
  <c r="E1921" i="80"/>
  <c r="E1922" i="80"/>
  <c r="E1923" i="80"/>
  <c r="E1924" i="80"/>
  <c r="E1925" i="80"/>
  <c r="E1926" i="80"/>
  <c r="E1927" i="80"/>
  <c r="E1928" i="80"/>
  <c r="E1929" i="80"/>
  <c r="E1930" i="80"/>
  <c r="E1931" i="80"/>
  <c r="E1932" i="80"/>
  <c r="E1933" i="80"/>
  <c r="E1934" i="80"/>
  <c r="E1935" i="80"/>
  <c r="E1936" i="80"/>
  <c r="E1937" i="80"/>
  <c r="E1938" i="80"/>
  <c r="E1939" i="80"/>
  <c r="E1940" i="80"/>
  <c r="E1941" i="80"/>
  <c r="E1942" i="80"/>
  <c r="E1943" i="80"/>
  <c r="E1944" i="80"/>
  <c r="E1945" i="80"/>
  <c r="E1946" i="80"/>
  <c r="E1947" i="80"/>
  <c r="E1948" i="80"/>
  <c r="E1949" i="80"/>
  <c r="E1950" i="80"/>
  <c r="E1951" i="80"/>
  <c r="E1952" i="80"/>
  <c r="E1953" i="80"/>
  <c r="E1954" i="80"/>
  <c r="E1955" i="80"/>
  <c r="E1956" i="80"/>
  <c r="E1957" i="80"/>
  <c r="E1958" i="80"/>
  <c r="E1959" i="80"/>
  <c r="E1960" i="80"/>
  <c r="E1961" i="80"/>
  <c r="E1962" i="80"/>
  <c r="E1963" i="80"/>
  <c r="E1964" i="80"/>
  <c r="E1965" i="80"/>
  <c r="E1966" i="80"/>
  <c r="E1967" i="80"/>
  <c r="E1968" i="80"/>
  <c r="E1969" i="80"/>
  <c r="E1970" i="80"/>
  <c r="E1971" i="80"/>
  <c r="E1972" i="80"/>
  <c r="E1973" i="80"/>
  <c r="E1974" i="80"/>
  <c r="E1975" i="80"/>
  <c r="E1976" i="80"/>
  <c r="E1977" i="80"/>
  <c r="E1978" i="80"/>
  <c r="E1979" i="80"/>
  <c r="E1980" i="80"/>
  <c r="E1981" i="80"/>
  <c r="E1982" i="80"/>
  <c r="E1983" i="80"/>
  <c r="E1984" i="80"/>
  <c r="E1985" i="80"/>
  <c r="E1986" i="80"/>
  <c r="E1987" i="80"/>
  <c r="E1988" i="80"/>
  <c r="E1989" i="80"/>
  <c r="E1990" i="80"/>
  <c r="E1991" i="80"/>
  <c r="E1992" i="80"/>
  <c r="E1993" i="80"/>
  <c r="E1994" i="80"/>
  <c r="E1995" i="80"/>
  <c r="E1996" i="80"/>
  <c r="E1997" i="80"/>
  <c r="E1998" i="80"/>
  <c r="E1999" i="80"/>
  <c r="E2000" i="80"/>
  <c r="E2001" i="80"/>
  <c r="E2002" i="80"/>
  <c r="E2003" i="80"/>
  <c r="E2004" i="80"/>
  <c r="E2005" i="80"/>
  <c r="E2006" i="80"/>
  <c r="E2007" i="80"/>
  <c r="E2008" i="80"/>
  <c r="E2009" i="80"/>
  <c r="E2010" i="80"/>
  <c r="E2011" i="80"/>
  <c r="E2012" i="80"/>
  <c r="E2013" i="80"/>
  <c r="E2014" i="80"/>
  <c r="E2015" i="80"/>
  <c r="E2016" i="80"/>
  <c r="E2017" i="80"/>
  <c r="E2018" i="80"/>
  <c r="E2019" i="80"/>
  <c r="E2020" i="80"/>
  <c r="E2021" i="80"/>
  <c r="E2022" i="80"/>
  <c r="E2023" i="80"/>
  <c r="E2024" i="80"/>
  <c r="E2025" i="80"/>
  <c r="E2026" i="80"/>
  <c r="E2027" i="80"/>
  <c r="E2028" i="80"/>
  <c r="E2029" i="80"/>
  <c r="E2030" i="80"/>
  <c r="E2031" i="80"/>
  <c r="E2032" i="80"/>
  <c r="E2033" i="80"/>
  <c r="E2034" i="80"/>
  <c r="E2035" i="80"/>
  <c r="E2036" i="80"/>
  <c r="E2037" i="80"/>
  <c r="E2038" i="80"/>
  <c r="E2039" i="80"/>
  <c r="E2040" i="80"/>
  <c r="E2041" i="80"/>
  <c r="E2042" i="80"/>
  <c r="E2043" i="80"/>
  <c r="E2044" i="80"/>
  <c r="E2045" i="80"/>
  <c r="E2046" i="80"/>
  <c r="E2047" i="80"/>
  <c r="E2048" i="80"/>
  <c r="E2049" i="80"/>
  <c r="E2050" i="80"/>
  <c r="E2051" i="80"/>
  <c r="E2052" i="80"/>
  <c r="E2053" i="80"/>
  <c r="E2054" i="80"/>
  <c r="E2055" i="80"/>
  <c r="E2056" i="80"/>
  <c r="E2057" i="80"/>
  <c r="E2058" i="80"/>
  <c r="E2059" i="80"/>
  <c r="E2060" i="80"/>
  <c r="E2061" i="80"/>
  <c r="E2062" i="80"/>
  <c r="E2063" i="80"/>
  <c r="E2064" i="80"/>
  <c r="E2065" i="80"/>
  <c r="E2066" i="80"/>
  <c r="E2067" i="80"/>
  <c r="E2068" i="80"/>
  <c r="E2069" i="80"/>
  <c r="E2070" i="80"/>
  <c r="E2071" i="80"/>
  <c r="E2072" i="80"/>
  <c r="E2073" i="80"/>
  <c r="E2074" i="80"/>
  <c r="E2075" i="80"/>
  <c r="E2076" i="80"/>
  <c r="E2077" i="80"/>
  <c r="E2078" i="80"/>
  <c r="E2079" i="80"/>
  <c r="E2080" i="80"/>
  <c r="E2081" i="80"/>
  <c r="E2082" i="80"/>
  <c r="E2083" i="80"/>
  <c r="E2084" i="80"/>
  <c r="E2085" i="80"/>
  <c r="E2086" i="80"/>
  <c r="E2087" i="80"/>
  <c r="E2088" i="80"/>
  <c r="E2089" i="80"/>
  <c r="E2090" i="80"/>
  <c r="E2091" i="80"/>
  <c r="E2092" i="80"/>
  <c r="E2093" i="80"/>
  <c r="E2094" i="80"/>
  <c r="E2095" i="80"/>
  <c r="E2096" i="80"/>
  <c r="E2097" i="80"/>
  <c r="E2098" i="80"/>
  <c r="E2099" i="80"/>
  <c r="E2100" i="80"/>
  <c r="E2101" i="80"/>
  <c r="E2102" i="80"/>
  <c r="E2103" i="80"/>
  <c r="E2104" i="80"/>
  <c r="E2105" i="80"/>
  <c r="E2106" i="80"/>
  <c r="E2107" i="80"/>
  <c r="E2108" i="80"/>
  <c r="E2109" i="80"/>
  <c r="E2110" i="80"/>
  <c r="E2111" i="80"/>
  <c r="E2112" i="80"/>
  <c r="E2113" i="80"/>
  <c r="E2114" i="80"/>
  <c r="E2115" i="80"/>
  <c r="E2116" i="80"/>
  <c r="E2117" i="80"/>
  <c r="E2118" i="80"/>
  <c r="E2119" i="80"/>
  <c r="E2120" i="80"/>
  <c r="E2121" i="80"/>
  <c r="E2122" i="80"/>
  <c r="E2123" i="80"/>
  <c r="E2124" i="80"/>
  <c r="E2125" i="80"/>
  <c r="E2126" i="80"/>
  <c r="E2127" i="80"/>
  <c r="E2128" i="80"/>
  <c r="E2129" i="80"/>
  <c r="E2130" i="80"/>
  <c r="E2131" i="80"/>
  <c r="E2132" i="80"/>
  <c r="E2133" i="80"/>
  <c r="E2134" i="80"/>
  <c r="E2135" i="80"/>
  <c r="E2136" i="80"/>
  <c r="E2137" i="80"/>
  <c r="E2138" i="80"/>
  <c r="E2139" i="80"/>
  <c r="E2140" i="80"/>
  <c r="E2141" i="80"/>
  <c r="E2142" i="80"/>
  <c r="E2143" i="80"/>
  <c r="E2144" i="80"/>
  <c r="E2145" i="80"/>
  <c r="E2146" i="80"/>
  <c r="E2147" i="80"/>
  <c r="E2148" i="80"/>
  <c r="E2149" i="80"/>
  <c r="E2150" i="80"/>
  <c r="E2151" i="80"/>
  <c r="E2152" i="80"/>
  <c r="E2153" i="80"/>
  <c r="E2154" i="80"/>
  <c r="E2155" i="80"/>
  <c r="E2156" i="80"/>
  <c r="E2157" i="80"/>
  <c r="E2158" i="80"/>
  <c r="E2159" i="80"/>
  <c r="E2160" i="80"/>
  <c r="E2161" i="80"/>
  <c r="E2162" i="80"/>
  <c r="E2163" i="80"/>
  <c r="E2164" i="80"/>
  <c r="E2165" i="80"/>
  <c r="E2166" i="80"/>
  <c r="E2167" i="80"/>
  <c r="E2168" i="80"/>
  <c r="E2169" i="80"/>
  <c r="E2170" i="80"/>
  <c r="E2171" i="80"/>
  <c r="E2172" i="80"/>
  <c r="E2173" i="80"/>
  <c r="E2174" i="80"/>
  <c r="E2175" i="80"/>
  <c r="E2176" i="80"/>
  <c r="E2177" i="80"/>
  <c r="E2178" i="80"/>
  <c r="E2179" i="80"/>
  <c r="E2180" i="80"/>
  <c r="E2181" i="80"/>
  <c r="E2182" i="80"/>
  <c r="E2183" i="80"/>
  <c r="E2184" i="80"/>
  <c r="E2185" i="80"/>
  <c r="E2186" i="80"/>
  <c r="E2187" i="80"/>
  <c r="E2188" i="80"/>
  <c r="E2189" i="80"/>
  <c r="E2190" i="80"/>
  <c r="E2191" i="80"/>
  <c r="E2192" i="80"/>
  <c r="E2193" i="80"/>
  <c r="E2194" i="80"/>
  <c r="E2195" i="80"/>
  <c r="E2196" i="80"/>
  <c r="E2197" i="80"/>
  <c r="E2198" i="80"/>
  <c r="E2199" i="80"/>
  <c r="E2200" i="80"/>
  <c r="E2201" i="80"/>
  <c r="E2202" i="80"/>
  <c r="E2203" i="80"/>
  <c r="E2204" i="80"/>
  <c r="E2205" i="80"/>
  <c r="E2206" i="80"/>
  <c r="E2207" i="80"/>
  <c r="E2208" i="80"/>
  <c r="E2209" i="80"/>
  <c r="E2210" i="80"/>
  <c r="E2211" i="80"/>
  <c r="E2212" i="80"/>
  <c r="E2213" i="80"/>
  <c r="E2214" i="80"/>
  <c r="E2215" i="80"/>
  <c r="E2216" i="80"/>
  <c r="E2217" i="80"/>
  <c r="E2218" i="80"/>
  <c r="E2219" i="80"/>
  <c r="E2220" i="80"/>
  <c r="E2221" i="80"/>
  <c r="E2222" i="80"/>
  <c r="E2223" i="80"/>
  <c r="E2224" i="80"/>
  <c r="E2225" i="80"/>
  <c r="E2226" i="80"/>
  <c r="E2227" i="80"/>
  <c r="E2228" i="80"/>
  <c r="E2229" i="80"/>
  <c r="E2230" i="80"/>
  <c r="E2231" i="80"/>
  <c r="E2232" i="80"/>
  <c r="E2233" i="80"/>
  <c r="E2234" i="80"/>
  <c r="E2235" i="80"/>
  <c r="E2236" i="80"/>
  <c r="E2237" i="80"/>
  <c r="E2238" i="80"/>
  <c r="E2239" i="80"/>
  <c r="E2240" i="80"/>
  <c r="E2241" i="80"/>
  <c r="E2242" i="80"/>
  <c r="E2243" i="80"/>
  <c r="E2244" i="80"/>
  <c r="E2245" i="80"/>
  <c r="E2246" i="80"/>
  <c r="E2247" i="80"/>
  <c r="E2248" i="80"/>
  <c r="E2249" i="80"/>
  <c r="E2250" i="80"/>
  <c r="E2251" i="80"/>
  <c r="E2252" i="80"/>
  <c r="E2253" i="80"/>
  <c r="E2254" i="80"/>
  <c r="E2255" i="80"/>
  <c r="E2256" i="80"/>
  <c r="E2257" i="80"/>
  <c r="E2258" i="80"/>
  <c r="E2259" i="80"/>
  <c r="E2260" i="80"/>
  <c r="E2261" i="80"/>
  <c r="E2262" i="80"/>
  <c r="E2263" i="80"/>
  <c r="E2264" i="80"/>
  <c r="E2265" i="80"/>
  <c r="E2266" i="80"/>
  <c r="E2267" i="80"/>
  <c r="E2268" i="80"/>
  <c r="E2269" i="80"/>
  <c r="E2270" i="80"/>
  <c r="E2271" i="80"/>
  <c r="E2272" i="80"/>
  <c r="E2273" i="80"/>
  <c r="E2274" i="80"/>
  <c r="E2275" i="80"/>
  <c r="E2276" i="80"/>
  <c r="E2277" i="80"/>
  <c r="E2278" i="80"/>
  <c r="E2279" i="80"/>
  <c r="E2280" i="80"/>
  <c r="E2281" i="80"/>
  <c r="E2282" i="80"/>
  <c r="E2283" i="80"/>
  <c r="E2284" i="80"/>
  <c r="E2285" i="80"/>
  <c r="E2286" i="80"/>
  <c r="E2287" i="80"/>
  <c r="E2288" i="80"/>
  <c r="E2289" i="80"/>
  <c r="E2290" i="80"/>
  <c r="E2291" i="80"/>
  <c r="E2292" i="80"/>
  <c r="E2293" i="80"/>
  <c r="E2294" i="80"/>
  <c r="E2295" i="80"/>
  <c r="E2296" i="80"/>
  <c r="E2297" i="80"/>
  <c r="E2298" i="80"/>
  <c r="E2299" i="80"/>
  <c r="E2300" i="80"/>
  <c r="E2301" i="80"/>
  <c r="E2302" i="80"/>
  <c r="E2303" i="80"/>
  <c r="E2304" i="80"/>
  <c r="E2305" i="80"/>
  <c r="E2306" i="80"/>
  <c r="E2307" i="80"/>
  <c r="E2308" i="80"/>
  <c r="E2309" i="80"/>
  <c r="E2310" i="80"/>
  <c r="E2311" i="80"/>
  <c r="E2312" i="80"/>
  <c r="E2313" i="80"/>
  <c r="E2314" i="80"/>
  <c r="E2315" i="80"/>
  <c r="E2316" i="80"/>
  <c r="E2317" i="80"/>
  <c r="E2318" i="80"/>
  <c r="E2319" i="80"/>
  <c r="E2320" i="80"/>
  <c r="E2321" i="80"/>
  <c r="E2322" i="80"/>
  <c r="E2323" i="80"/>
  <c r="E2324" i="80"/>
  <c r="E2325" i="80"/>
  <c r="E2326" i="80"/>
  <c r="E2327" i="80"/>
  <c r="E2328" i="80"/>
  <c r="E2329" i="80"/>
  <c r="E2330" i="80"/>
  <c r="E2331" i="80"/>
  <c r="E2332" i="80"/>
  <c r="E2333" i="80"/>
  <c r="E2334" i="80"/>
  <c r="E2335" i="80"/>
  <c r="E2336" i="80"/>
  <c r="E2337" i="80"/>
  <c r="E2338" i="80"/>
  <c r="E2339" i="80"/>
  <c r="E2340" i="80"/>
  <c r="E2341" i="80"/>
  <c r="E2342" i="80"/>
  <c r="E2343" i="80"/>
  <c r="E2344" i="80"/>
  <c r="E2345" i="80"/>
  <c r="E2346" i="80"/>
  <c r="E2347" i="80"/>
  <c r="E2348" i="80"/>
  <c r="E2349" i="80"/>
  <c r="E2350" i="80"/>
  <c r="E2351" i="80"/>
  <c r="E2352" i="80"/>
  <c r="E2353" i="80"/>
  <c r="E2354" i="80"/>
  <c r="E2355" i="80"/>
  <c r="E2356" i="80"/>
  <c r="E2357" i="80"/>
  <c r="E2358" i="80"/>
  <c r="E2359" i="80"/>
  <c r="E2360" i="80"/>
  <c r="E2361" i="80"/>
  <c r="E2362" i="80"/>
  <c r="E2363" i="80"/>
  <c r="E2364" i="80"/>
  <c r="E2365" i="80"/>
  <c r="E2366" i="80"/>
  <c r="E2367" i="80"/>
  <c r="E2368" i="80"/>
  <c r="E2369" i="80"/>
  <c r="E2370" i="80"/>
  <c r="E2371" i="80"/>
  <c r="E2372" i="80"/>
  <c r="E2373" i="80"/>
  <c r="E2374" i="80"/>
  <c r="E2375" i="80"/>
  <c r="E2376" i="80"/>
  <c r="E2377" i="80"/>
  <c r="E2378" i="80"/>
  <c r="E2379" i="80"/>
  <c r="E2380" i="80"/>
  <c r="E2381" i="80"/>
  <c r="E2382" i="80"/>
  <c r="E2383" i="80"/>
  <c r="E2384" i="80"/>
  <c r="E2385" i="80"/>
  <c r="E2386" i="80"/>
  <c r="E2387" i="80"/>
  <c r="E2388" i="80"/>
  <c r="E2389" i="80"/>
  <c r="E2390" i="80"/>
  <c r="E2391" i="80"/>
  <c r="E2392" i="80"/>
  <c r="E2393" i="80"/>
  <c r="E2394" i="80"/>
  <c r="E2395" i="80"/>
  <c r="E2396" i="80"/>
  <c r="E2397" i="80"/>
  <c r="E2398" i="80"/>
  <c r="E2399" i="80"/>
  <c r="E2400" i="80"/>
  <c r="E2401" i="80"/>
  <c r="E2402" i="80"/>
  <c r="E2403" i="80"/>
  <c r="E2404" i="80"/>
  <c r="E2405" i="80"/>
  <c r="E2406" i="80"/>
  <c r="E2407" i="80"/>
  <c r="E2408" i="80"/>
  <c r="E2409" i="80"/>
  <c r="E2410" i="80"/>
  <c r="E2411" i="80"/>
  <c r="E2412" i="80"/>
  <c r="E2413" i="80"/>
  <c r="E2414" i="80"/>
  <c r="E2415" i="80"/>
  <c r="E2416" i="80"/>
  <c r="E2417" i="80"/>
  <c r="E2418" i="80"/>
  <c r="E2419" i="80"/>
  <c r="E2420" i="80"/>
  <c r="E2421" i="80"/>
  <c r="E2422" i="80"/>
  <c r="E2423" i="80"/>
  <c r="E2424" i="80"/>
  <c r="E2425" i="80"/>
  <c r="E2426" i="80"/>
  <c r="E2427" i="80"/>
  <c r="E2428" i="80"/>
  <c r="E2429" i="80"/>
  <c r="E2430" i="80"/>
  <c r="E2431" i="80"/>
  <c r="E2432" i="80"/>
  <c r="E2433" i="80"/>
  <c r="E2434" i="80"/>
  <c r="E2435" i="80"/>
  <c r="E2436" i="80"/>
  <c r="E2437" i="80"/>
  <c r="E2438" i="80"/>
  <c r="E2439" i="80"/>
  <c r="E2440" i="80"/>
  <c r="E2441" i="80"/>
  <c r="E2442" i="80"/>
  <c r="E2443" i="80"/>
  <c r="E2444" i="80"/>
  <c r="E2445" i="80"/>
  <c r="E2446" i="80"/>
  <c r="E2447" i="80"/>
  <c r="E2448" i="80"/>
  <c r="E2449" i="80"/>
  <c r="E2450" i="80"/>
  <c r="E2451" i="80"/>
  <c r="E2452" i="80"/>
  <c r="E2453" i="80"/>
  <c r="E2454" i="80"/>
  <c r="E2455" i="80"/>
  <c r="E2456" i="80"/>
  <c r="E2457" i="80"/>
  <c r="E2458" i="80"/>
  <c r="E2459" i="80"/>
  <c r="E2460" i="80"/>
  <c r="E2461" i="80"/>
  <c r="E2462" i="80"/>
  <c r="E2463" i="80"/>
  <c r="E2464" i="80"/>
  <c r="E2465" i="80"/>
  <c r="E2466" i="80"/>
  <c r="E2467" i="80"/>
  <c r="E2468" i="80"/>
  <c r="E2469" i="80"/>
  <c r="E2470" i="80"/>
  <c r="E2471" i="80"/>
  <c r="E2472" i="80"/>
  <c r="E2473" i="80"/>
  <c r="E2474" i="80"/>
  <c r="E2475" i="80"/>
  <c r="E2476" i="80"/>
  <c r="E2477" i="80"/>
  <c r="E2478" i="80"/>
  <c r="E2479" i="80"/>
  <c r="E2480" i="80"/>
  <c r="E2481" i="80"/>
  <c r="E2482" i="80"/>
  <c r="E2483" i="80"/>
  <c r="E2484" i="80"/>
  <c r="E2485" i="80"/>
  <c r="E2486" i="80"/>
  <c r="E2487" i="80"/>
  <c r="E2488" i="80"/>
  <c r="E2489" i="80"/>
  <c r="E2490" i="80"/>
  <c r="E2491" i="80"/>
  <c r="E2492" i="80"/>
  <c r="E2493" i="80"/>
  <c r="E2494" i="80"/>
  <c r="E2495" i="80"/>
  <c r="E2496" i="80"/>
  <c r="E2497" i="80"/>
  <c r="E2498" i="80"/>
  <c r="E2499" i="80"/>
  <c r="E2500" i="80"/>
  <c r="E2501" i="80"/>
  <c r="E2502" i="80"/>
  <c r="E2503" i="80"/>
  <c r="E2504" i="80"/>
  <c r="E2505" i="80"/>
  <c r="E2506" i="80"/>
  <c r="E2507" i="80"/>
  <c r="E2508" i="80"/>
  <c r="E2509" i="80"/>
  <c r="E2510" i="80"/>
  <c r="E2511" i="80"/>
  <c r="E2512" i="80"/>
  <c r="E2513" i="80"/>
  <c r="E2514" i="80"/>
  <c r="E2515" i="80"/>
  <c r="E2516" i="80"/>
  <c r="E2517" i="80"/>
  <c r="E2518" i="80"/>
  <c r="E2519" i="80"/>
  <c r="E2520" i="80"/>
  <c r="E2521" i="80"/>
  <c r="E2522" i="80"/>
  <c r="E2523" i="80"/>
  <c r="E2524" i="80"/>
  <c r="E2525" i="80"/>
  <c r="E2526" i="80"/>
  <c r="E2527" i="80"/>
  <c r="E2528" i="80"/>
  <c r="E2529" i="80"/>
  <c r="E2530" i="80"/>
  <c r="E2531" i="80"/>
  <c r="E2532" i="80"/>
  <c r="E2533" i="80"/>
  <c r="E2534" i="80"/>
  <c r="E2535" i="80"/>
  <c r="E2536" i="80"/>
  <c r="E2537" i="80"/>
  <c r="E2538" i="80"/>
  <c r="E2539" i="80"/>
  <c r="E2540" i="80"/>
  <c r="E2541" i="80"/>
  <c r="E2542" i="80"/>
  <c r="E2543" i="80"/>
  <c r="E2544" i="80"/>
  <c r="E2545" i="80"/>
  <c r="E2546" i="80"/>
  <c r="E2547" i="80"/>
  <c r="E2548" i="80"/>
  <c r="E2549" i="80"/>
  <c r="E2550" i="80"/>
  <c r="E2551" i="80"/>
  <c r="E2552" i="80"/>
  <c r="E2553" i="80"/>
  <c r="E2554" i="80"/>
  <c r="E2555" i="80"/>
  <c r="E2556" i="80"/>
  <c r="E2557" i="80"/>
  <c r="E2558" i="80"/>
  <c r="E2559" i="80"/>
  <c r="E2560" i="80"/>
  <c r="E2561" i="80"/>
  <c r="E2562" i="80"/>
  <c r="E2563" i="80"/>
  <c r="E2564" i="80"/>
  <c r="E2565" i="80"/>
  <c r="E2566" i="80"/>
  <c r="E2567" i="80"/>
  <c r="E2568" i="80"/>
  <c r="E2569" i="80"/>
  <c r="E2570" i="80"/>
  <c r="E2571" i="80"/>
  <c r="E2572" i="80"/>
  <c r="E2573" i="80"/>
  <c r="E2574" i="80"/>
  <c r="E2575" i="80"/>
  <c r="E2576" i="80"/>
  <c r="E2577" i="80"/>
  <c r="E2578" i="80"/>
  <c r="E2579" i="80"/>
  <c r="E2580" i="80"/>
  <c r="E2581" i="80"/>
  <c r="E2582" i="80"/>
  <c r="E2583" i="80"/>
  <c r="E2584" i="80"/>
  <c r="E2585" i="80"/>
  <c r="E2586" i="80"/>
  <c r="E2587" i="80"/>
  <c r="E2588" i="80"/>
  <c r="E2589" i="80"/>
  <c r="E2590" i="80"/>
  <c r="E2591" i="80"/>
  <c r="E2592" i="80"/>
  <c r="E2593" i="80"/>
  <c r="E2594" i="80"/>
  <c r="E2595" i="80"/>
  <c r="E2596" i="80"/>
  <c r="E2597" i="80"/>
  <c r="E2598" i="80"/>
  <c r="E2599" i="80"/>
  <c r="E2600" i="80"/>
  <c r="E2601" i="80"/>
  <c r="E2602" i="80"/>
  <c r="E2603" i="80"/>
  <c r="E2604" i="80"/>
  <c r="E2605" i="80"/>
  <c r="E2606" i="80"/>
  <c r="E2607" i="80"/>
  <c r="E2608" i="80"/>
  <c r="E2609" i="80"/>
  <c r="E2610" i="80"/>
  <c r="E2611" i="80"/>
  <c r="E2612" i="80"/>
  <c r="E2613" i="80"/>
  <c r="E2614" i="80"/>
  <c r="E2615" i="80"/>
  <c r="E2616" i="80"/>
  <c r="E2617" i="80"/>
  <c r="E2618" i="80"/>
  <c r="E2619" i="80"/>
  <c r="E2620" i="80"/>
  <c r="E2621" i="80"/>
  <c r="E2622" i="80"/>
  <c r="E2623" i="80"/>
  <c r="E2624" i="80"/>
  <c r="E2625" i="80"/>
  <c r="E2626" i="80"/>
  <c r="E2627" i="80"/>
  <c r="E2628" i="80"/>
  <c r="E2629" i="80"/>
  <c r="E2630" i="80"/>
  <c r="E2631" i="80"/>
  <c r="E2632" i="80"/>
  <c r="E2633" i="80"/>
  <c r="E2634" i="80"/>
  <c r="E2635" i="80"/>
  <c r="E2636" i="80"/>
  <c r="E2637" i="80"/>
  <c r="E2638" i="80"/>
  <c r="E2639" i="80"/>
  <c r="E2640" i="80"/>
  <c r="E2641" i="80"/>
  <c r="E2642" i="80"/>
  <c r="E2643" i="80"/>
  <c r="E2644" i="80"/>
  <c r="E2645" i="80"/>
  <c r="E2646" i="80"/>
  <c r="E2647" i="80"/>
  <c r="E2648" i="80"/>
  <c r="E2649" i="80"/>
  <c r="E2650" i="80"/>
  <c r="E2651" i="80"/>
  <c r="E2652" i="80"/>
  <c r="E2653" i="80"/>
  <c r="E2654" i="80"/>
  <c r="E2655" i="80"/>
  <c r="E2656" i="80"/>
  <c r="E2657" i="80"/>
  <c r="E2658" i="80"/>
  <c r="E2659" i="80"/>
  <c r="E2660" i="80"/>
  <c r="E2661" i="80"/>
  <c r="E2662" i="80"/>
  <c r="E2663" i="80"/>
  <c r="E2664" i="80"/>
  <c r="E2665" i="80"/>
  <c r="E2666" i="80"/>
  <c r="E2667" i="80"/>
  <c r="E2668" i="80"/>
  <c r="E2669" i="80"/>
  <c r="E2670" i="80"/>
  <c r="E2671" i="80"/>
  <c r="E2672" i="80"/>
  <c r="E2673" i="80"/>
  <c r="E2674" i="80"/>
  <c r="E2675" i="80"/>
  <c r="E2676" i="80"/>
  <c r="E2677" i="80"/>
  <c r="E2678" i="80"/>
  <c r="E2679" i="80"/>
  <c r="E2680" i="80"/>
  <c r="E2681" i="80"/>
  <c r="E2682" i="80"/>
  <c r="E2683" i="80"/>
  <c r="E2684" i="80"/>
  <c r="E2685" i="80"/>
  <c r="E2686" i="80"/>
  <c r="E2687" i="80"/>
  <c r="E2688" i="80"/>
  <c r="E2689" i="80"/>
  <c r="E2690" i="80"/>
  <c r="E2691" i="80"/>
  <c r="E2692" i="80"/>
  <c r="E2693" i="80"/>
  <c r="E2694" i="80"/>
  <c r="E2695" i="80"/>
  <c r="E2696" i="80"/>
  <c r="E2697" i="80"/>
  <c r="E2698" i="80"/>
  <c r="E2699" i="80"/>
  <c r="E2700" i="80"/>
  <c r="E2701" i="80"/>
  <c r="E2702" i="80"/>
  <c r="E2703" i="80"/>
  <c r="E2704" i="80"/>
  <c r="E2705" i="80"/>
  <c r="E2706" i="80"/>
  <c r="E2707" i="80"/>
  <c r="E2708" i="80"/>
  <c r="E2709" i="80"/>
  <c r="E2710" i="80"/>
  <c r="E2711" i="80"/>
  <c r="E2712" i="80"/>
  <c r="E2713" i="80"/>
  <c r="E2714" i="80"/>
  <c r="E2715" i="80"/>
  <c r="E2716" i="80"/>
  <c r="E2717" i="80"/>
  <c r="E2718" i="80"/>
  <c r="E2719" i="80"/>
  <c r="E2720" i="80"/>
  <c r="E2721" i="80"/>
  <c r="E2722" i="80"/>
  <c r="E2723" i="80"/>
  <c r="E2724" i="80"/>
  <c r="E2725" i="80"/>
  <c r="E2726" i="80"/>
  <c r="E2727" i="80"/>
  <c r="E2728" i="80"/>
  <c r="E2729" i="80"/>
  <c r="E2730" i="80"/>
  <c r="E2731" i="80"/>
  <c r="E2732" i="80"/>
  <c r="E2733" i="80"/>
  <c r="E2734" i="80"/>
  <c r="E2735" i="80"/>
  <c r="E2736" i="80"/>
  <c r="E2737" i="80"/>
  <c r="E2738" i="80"/>
  <c r="E2739" i="80"/>
  <c r="E2740" i="80"/>
  <c r="E2741" i="80"/>
  <c r="E2742" i="80"/>
  <c r="E2743" i="80"/>
  <c r="E2744" i="80"/>
  <c r="E2745" i="80"/>
  <c r="E2746" i="80"/>
  <c r="E2747" i="80"/>
  <c r="E2748" i="80"/>
  <c r="E2749" i="80"/>
  <c r="E2750" i="80"/>
  <c r="E2751" i="80"/>
  <c r="E2752" i="80"/>
  <c r="E2753" i="80"/>
  <c r="E2754" i="80"/>
  <c r="E2755" i="80"/>
  <c r="E2756" i="80"/>
  <c r="E2757" i="80"/>
  <c r="E2758" i="80"/>
  <c r="E2759" i="80"/>
  <c r="E2760" i="80"/>
  <c r="E2761" i="80"/>
  <c r="E2762" i="80"/>
  <c r="E2763" i="80"/>
  <c r="E2764" i="80"/>
  <c r="E2765" i="80"/>
  <c r="E2766" i="80"/>
  <c r="E2767" i="80"/>
  <c r="E2768" i="80"/>
  <c r="E2769" i="80"/>
  <c r="E2770" i="80"/>
  <c r="E2771" i="80"/>
  <c r="E2772" i="80"/>
  <c r="E2773" i="80"/>
  <c r="E2774" i="80"/>
  <c r="E2775" i="80"/>
  <c r="E2776" i="80"/>
  <c r="E2777" i="80"/>
  <c r="E2778" i="80"/>
  <c r="E2779" i="80"/>
  <c r="E2780" i="80"/>
  <c r="E2781" i="80"/>
  <c r="E2782" i="80"/>
  <c r="E2783" i="80"/>
  <c r="E2784" i="80"/>
  <c r="E2785" i="80"/>
  <c r="E2786" i="80"/>
  <c r="E2787" i="80"/>
  <c r="E2788" i="80"/>
  <c r="E2789" i="80"/>
  <c r="E2790" i="80"/>
  <c r="E2791" i="80"/>
  <c r="E2792" i="80"/>
  <c r="E2793" i="80"/>
  <c r="E2794" i="80"/>
  <c r="E2795" i="80"/>
  <c r="E2796" i="80"/>
  <c r="E2797" i="80"/>
  <c r="E2798" i="80"/>
  <c r="E2799" i="80"/>
  <c r="E2800" i="80"/>
  <c r="E2801" i="80"/>
  <c r="E2802" i="80"/>
  <c r="E2803" i="80"/>
  <c r="E2804" i="80"/>
  <c r="E2805" i="80"/>
  <c r="E2806" i="80"/>
  <c r="E2807" i="80"/>
  <c r="E2808" i="80"/>
  <c r="E2809" i="80"/>
  <c r="E2810" i="80"/>
  <c r="E2811" i="80"/>
  <c r="E2812" i="80"/>
  <c r="E2813" i="80"/>
  <c r="E2814" i="80"/>
  <c r="E2815" i="80"/>
  <c r="E2816" i="80"/>
  <c r="E2817" i="80"/>
  <c r="E2818" i="80"/>
  <c r="E2819" i="80"/>
  <c r="E2820" i="80"/>
  <c r="E2821" i="80"/>
  <c r="E2822" i="80"/>
  <c r="E2823" i="80"/>
  <c r="E2824" i="80"/>
  <c r="E2825" i="80"/>
  <c r="E2826" i="80"/>
  <c r="E2827" i="80"/>
  <c r="E2828" i="80"/>
  <c r="E2829" i="80"/>
  <c r="E2830" i="80"/>
  <c r="E2831" i="80"/>
  <c r="E2832" i="80"/>
  <c r="E2833" i="80"/>
  <c r="E2834" i="80"/>
  <c r="E2835" i="80"/>
  <c r="E2836" i="80"/>
  <c r="E2837" i="80"/>
  <c r="E2838" i="80"/>
  <c r="E2839" i="80"/>
  <c r="E2840" i="80"/>
  <c r="E2841" i="80"/>
  <c r="E2842" i="80"/>
  <c r="E2843" i="80"/>
  <c r="E2844" i="80"/>
  <c r="E2845" i="80"/>
  <c r="E2846" i="80"/>
  <c r="E2847" i="80"/>
  <c r="E2848" i="80"/>
  <c r="E2849" i="80"/>
  <c r="E2850" i="80"/>
  <c r="E2851" i="80"/>
  <c r="E2852" i="80"/>
  <c r="E2853" i="80"/>
  <c r="E2854" i="80"/>
  <c r="E2855" i="80"/>
  <c r="E2856" i="80"/>
  <c r="E2857" i="80"/>
  <c r="E2858" i="80"/>
  <c r="E2859" i="80"/>
  <c r="E2860" i="80"/>
  <c r="E2861" i="80"/>
  <c r="E2862" i="80"/>
  <c r="E2863" i="80"/>
  <c r="E2864" i="80"/>
  <c r="E2865" i="80"/>
  <c r="E2866" i="80"/>
  <c r="E2867" i="80"/>
  <c r="E2868" i="80"/>
  <c r="E2869" i="80"/>
  <c r="E2870" i="80"/>
  <c r="E2871" i="80"/>
  <c r="E2872" i="80"/>
  <c r="E2873" i="80"/>
  <c r="E2874" i="80"/>
  <c r="E2875" i="80"/>
  <c r="E2876" i="80"/>
  <c r="E2877" i="80"/>
  <c r="E2878" i="80"/>
  <c r="E2879" i="80"/>
  <c r="E2880" i="80"/>
  <c r="E2881" i="80"/>
  <c r="E2882" i="80"/>
  <c r="E2883" i="80"/>
  <c r="E2884" i="80"/>
  <c r="E2885" i="80"/>
  <c r="E2886" i="80"/>
  <c r="E2887" i="80"/>
  <c r="E2888" i="80"/>
  <c r="E2889" i="80"/>
  <c r="E2890" i="80"/>
  <c r="E2891" i="80"/>
  <c r="E2892" i="80"/>
  <c r="E2893" i="80"/>
  <c r="E2894" i="80"/>
  <c r="E2895" i="80"/>
  <c r="E2896" i="80"/>
  <c r="E2897" i="80"/>
  <c r="E2898" i="80"/>
  <c r="E2899" i="80"/>
  <c r="E2900" i="80"/>
  <c r="E2901" i="80"/>
  <c r="E2902" i="80"/>
  <c r="E2903" i="80"/>
  <c r="E2904" i="80"/>
  <c r="E2905" i="80"/>
  <c r="E2906" i="80"/>
  <c r="E2907" i="80"/>
  <c r="E2908" i="80"/>
  <c r="E2909" i="80"/>
  <c r="E2910" i="80"/>
  <c r="E2911" i="80"/>
  <c r="E2912" i="80"/>
  <c r="E2913" i="80"/>
  <c r="E2914" i="80"/>
  <c r="E2915" i="80"/>
  <c r="E2916" i="80"/>
  <c r="E2917" i="80"/>
  <c r="E2918" i="80"/>
  <c r="E2919" i="80"/>
  <c r="E2920" i="80"/>
  <c r="E2921" i="80"/>
  <c r="E2922" i="80"/>
  <c r="E2923" i="80"/>
  <c r="E2924" i="80"/>
  <c r="E2925" i="80"/>
  <c r="E2926" i="80"/>
  <c r="E2927" i="80"/>
  <c r="E2928" i="80"/>
  <c r="E2929" i="80"/>
  <c r="E2930" i="80"/>
  <c r="E2931" i="80"/>
  <c r="E2932" i="80"/>
  <c r="E2933" i="80"/>
  <c r="E2934" i="80"/>
  <c r="E2935" i="80"/>
  <c r="E2936" i="80"/>
  <c r="E2937" i="80"/>
  <c r="E2938" i="80"/>
  <c r="E2939" i="80"/>
  <c r="E2940" i="80"/>
  <c r="E2941" i="80"/>
  <c r="E2942" i="80"/>
  <c r="E2943" i="80"/>
  <c r="E2944" i="80"/>
  <c r="E2945" i="80"/>
  <c r="E2946" i="80"/>
  <c r="E2947" i="80"/>
  <c r="E2948" i="80"/>
  <c r="E2949" i="80"/>
  <c r="E2950" i="80"/>
  <c r="E2951" i="80"/>
  <c r="E2952" i="80"/>
  <c r="E2953" i="80"/>
  <c r="E2954" i="80"/>
  <c r="E2955" i="80"/>
  <c r="E2956" i="80"/>
  <c r="E2957" i="80"/>
  <c r="E2958" i="80"/>
  <c r="E2959" i="80"/>
  <c r="E2960" i="80"/>
  <c r="E2961" i="80"/>
  <c r="E2962" i="80"/>
  <c r="E2963" i="80"/>
  <c r="E2964" i="80"/>
  <c r="E2965" i="80"/>
  <c r="E2966" i="80"/>
  <c r="E2967" i="80"/>
  <c r="E2968" i="80"/>
  <c r="E2969" i="80"/>
  <c r="E2970" i="80"/>
  <c r="E2971" i="80"/>
  <c r="E2972" i="80"/>
  <c r="E2973" i="80"/>
  <c r="E2974" i="80"/>
  <c r="E2975" i="80"/>
  <c r="E2976" i="80"/>
  <c r="E2977" i="80"/>
  <c r="E2978" i="80"/>
  <c r="E2979" i="80"/>
  <c r="E2980" i="80"/>
  <c r="E2981" i="80"/>
  <c r="E2982" i="80"/>
  <c r="E2983" i="80"/>
  <c r="E2984" i="80"/>
  <c r="E2985" i="80"/>
  <c r="E2986" i="80"/>
  <c r="E2987" i="80"/>
  <c r="E2988" i="80"/>
  <c r="E2989" i="80"/>
  <c r="E2990" i="80"/>
  <c r="E2991" i="80"/>
  <c r="E2992" i="80"/>
  <c r="E2993" i="80"/>
  <c r="E2994" i="80"/>
  <c r="E2995" i="80"/>
  <c r="E2996" i="80"/>
  <c r="E2997" i="80"/>
  <c r="E2998" i="80"/>
  <c r="E2999" i="80"/>
  <c r="E3000" i="80"/>
  <c r="E3001" i="80"/>
  <c r="E3002" i="80"/>
  <c r="E3003" i="80"/>
  <c r="E3004" i="80"/>
  <c r="E3005" i="80"/>
  <c r="E3006" i="80"/>
  <c r="E3007" i="80"/>
  <c r="E3008" i="80"/>
  <c r="E3009" i="80"/>
  <c r="E3010" i="80"/>
  <c r="E3011" i="80"/>
  <c r="E3012" i="80"/>
  <c r="E3013" i="80"/>
  <c r="E3014" i="80"/>
  <c r="E3015" i="80"/>
  <c r="E3016" i="80"/>
  <c r="E3017" i="80"/>
  <c r="E3018" i="80"/>
  <c r="E3019" i="80"/>
  <c r="E3020" i="80"/>
  <c r="E3021" i="80"/>
  <c r="E3022" i="80"/>
  <c r="E3023" i="80"/>
  <c r="E3024" i="80"/>
  <c r="E3025" i="80"/>
  <c r="E3026" i="80"/>
  <c r="E3027" i="80"/>
  <c r="E3028" i="80"/>
  <c r="E3029" i="80"/>
  <c r="E3030" i="80"/>
  <c r="E3031" i="80"/>
  <c r="E3032" i="80"/>
  <c r="E3033" i="80"/>
  <c r="E3034" i="80"/>
  <c r="E3035" i="80"/>
  <c r="E3036" i="80"/>
  <c r="E3037" i="80"/>
  <c r="E3038" i="80"/>
  <c r="E3039" i="80"/>
  <c r="E3040" i="80"/>
  <c r="E3041" i="80"/>
  <c r="E3042" i="80"/>
  <c r="E3043" i="80"/>
  <c r="E3044" i="80"/>
  <c r="E3045" i="80"/>
  <c r="E3046" i="80"/>
  <c r="E3047" i="80"/>
  <c r="E3048" i="80"/>
  <c r="E3049" i="80"/>
  <c r="E3050" i="80"/>
  <c r="E3051" i="80"/>
  <c r="E3052" i="80"/>
  <c r="E3053" i="80"/>
  <c r="E3054" i="80"/>
  <c r="E3055" i="80"/>
  <c r="E3056" i="80"/>
  <c r="E3057" i="80"/>
  <c r="E3058" i="80"/>
  <c r="E3059" i="80"/>
  <c r="E3060" i="80"/>
  <c r="E3061" i="80"/>
  <c r="E3062" i="80"/>
  <c r="E3063" i="80"/>
  <c r="E3064" i="80"/>
  <c r="E3065" i="80"/>
  <c r="E3066" i="80"/>
  <c r="E3067" i="80"/>
  <c r="E3068" i="80"/>
  <c r="E3069" i="80"/>
  <c r="E3070" i="80"/>
  <c r="E3071" i="80"/>
  <c r="E3072" i="80"/>
  <c r="E3073" i="80"/>
  <c r="E3074" i="80"/>
  <c r="E3075" i="80"/>
  <c r="E3076" i="80"/>
  <c r="E3077" i="80"/>
  <c r="E3078" i="80"/>
  <c r="E3079" i="80"/>
  <c r="E3080" i="80"/>
  <c r="E3081" i="80"/>
  <c r="E3082" i="80"/>
  <c r="E3083" i="80"/>
  <c r="E3084" i="80"/>
  <c r="E3085" i="80"/>
  <c r="E3086" i="80"/>
  <c r="E3087" i="80"/>
  <c r="E3088" i="80"/>
  <c r="E3089" i="80"/>
  <c r="E3090" i="80"/>
  <c r="E3091" i="80"/>
  <c r="E3092" i="80"/>
  <c r="E3093" i="80"/>
  <c r="E3094" i="80"/>
  <c r="E3095" i="80"/>
  <c r="E3096" i="80"/>
  <c r="E3097" i="80"/>
  <c r="E3098" i="80"/>
  <c r="E3099" i="80"/>
  <c r="E3100" i="80"/>
  <c r="E3101" i="80"/>
  <c r="E3102" i="80"/>
  <c r="E3103" i="80"/>
  <c r="E3104" i="80"/>
  <c r="E3105" i="80"/>
  <c r="E3106" i="80"/>
  <c r="E3107" i="80"/>
  <c r="E3108" i="80"/>
  <c r="E3109" i="80"/>
  <c r="E3110" i="80"/>
  <c r="E3111" i="80"/>
  <c r="E3112" i="80"/>
  <c r="E3113" i="80"/>
  <c r="E3114" i="80"/>
  <c r="E3115" i="80"/>
  <c r="E3116" i="80"/>
  <c r="E3117" i="80"/>
  <c r="E3118" i="80"/>
  <c r="E3119" i="80"/>
  <c r="E3120" i="80"/>
  <c r="E3121" i="80"/>
  <c r="E3122" i="80"/>
  <c r="E3123" i="80"/>
  <c r="E3124" i="80"/>
  <c r="E3125" i="80"/>
  <c r="E3126" i="80"/>
  <c r="E3127" i="80"/>
  <c r="E3128" i="80"/>
  <c r="E3129" i="80"/>
  <c r="E3130" i="80"/>
  <c r="E3131" i="80"/>
  <c r="E3132" i="80"/>
  <c r="E3133" i="80"/>
  <c r="E3134" i="80"/>
  <c r="E3135" i="80"/>
  <c r="E3136" i="80"/>
  <c r="E3137" i="80"/>
  <c r="E3138" i="80"/>
  <c r="E3139" i="80"/>
  <c r="E3140" i="80"/>
  <c r="E3141" i="80"/>
  <c r="E3142" i="80"/>
  <c r="E3143" i="80"/>
  <c r="E3144" i="80"/>
  <c r="E3145" i="80"/>
  <c r="E3146" i="80"/>
  <c r="E3147" i="80"/>
  <c r="E3148" i="80"/>
  <c r="E3149" i="80"/>
  <c r="E3150" i="80"/>
  <c r="E3151" i="80"/>
  <c r="E3152" i="80"/>
  <c r="E3153" i="80"/>
  <c r="E3154" i="80"/>
  <c r="E3155" i="80"/>
  <c r="E3156" i="80"/>
  <c r="E3157" i="80"/>
  <c r="E3158" i="80"/>
  <c r="E3159" i="80"/>
  <c r="E3160" i="80"/>
  <c r="E3161" i="80"/>
  <c r="E3162" i="80"/>
  <c r="E3163" i="80"/>
  <c r="E3164" i="80"/>
  <c r="E3165" i="80"/>
  <c r="E3166" i="80"/>
  <c r="E3167" i="80"/>
  <c r="E3168" i="80"/>
  <c r="E3169" i="80"/>
  <c r="E3170" i="80"/>
  <c r="E3171" i="80"/>
  <c r="E3172" i="80"/>
  <c r="E3173" i="80"/>
  <c r="E3174" i="80"/>
  <c r="E3175" i="80"/>
  <c r="E3176" i="80"/>
  <c r="E3177" i="80"/>
  <c r="E3178" i="80"/>
  <c r="E3179" i="80"/>
  <c r="E3180" i="80"/>
  <c r="E3181" i="80"/>
  <c r="E3182" i="80"/>
  <c r="E3183" i="80"/>
  <c r="E3184" i="80"/>
  <c r="E3185" i="80"/>
  <c r="E3186" i="80"/>
  <c r="E3187" i="80"/>
  <c r="E3188" i="80"/>
  <c r="E3189" i="80"/>
  <c r="E3190" i="80"/>
  <c r="E3191" i="80"/>
  <c r="E3192" i="80"/>
  <c r="E3193" i="80"/>
  <c r="E3194" i="80"/>
  <c r="E3195" i="80"/>
  <c r="E3196" i="80"/>
  <c r="E3197" i="80"/>
  <c r="E3198" i="80"/>
  <c r="E3199" i="80"/>
  <c r="E3200" i="80"/>
  <c r="E3201" i="80"/>
  <c r="E3202" i="80"/>
  <c r="E3203" i="80"/>
  <c r="E3204" i="80"/>
  <c r="E3205" i="80"/>
  <c r="E3206" i="80"/>
  <c r="E3207" i="80"/>
  <c r="E3208" i="80"/>
  <c r="E3209" i="80"/>
  <c r="E3210" i="80"/>
  <c r="E3211" i="80"/>
  <c r="E3212" i="80"/>
  <c r="E3213" i="80"/>
  <c r="E3214" i="80"/>
  <c r="E3215" i="80"/>
  <c r="E3216" i="80"/>
  <c r="E3217" i="80"/>
  <c r="E3218" i="80"/>
  <c r="E3219" i="80"/>
  <c r="E3220" i="80"/>
  <c r="E3221" i="80"/>
  <c r="E3222" i="80"/>
  <c r="E3223" i="80"/>
  <c r="E3224" i="80"/>
  <c r="E3225" i="80"/>
  <c r="E3226" i="80"/>
  <c r="E3227" i="80"/>
  <c r="E3228" i="80"/>
  <c r="E3229" i="80"/>
  <c r="E3230" i="80"/>
  <c r="E3231" i="80"/>
  <c r="E3232" i="80"/>
  <c r="E3233" i="80"/>
  <c r="E3234" i="80"/>
  <c r="E3235" i="80"/>
  <c r="E3236" i="80"/>
  <c r="E3237" i="80"/>
  <c r="E3238" i="80"/>
  <c r="E3239" i="80"/>
  <c r="E3240" i="80"/>
  <c r="E3241" i="80"/>
  <c r="E3242" i="80"/>
  <c r="E3243" i="80"/>
  <c r="E3244" i="80"/>
  <c r="E3245" i="80"/>
  <c r="E3246" i="80"/>
  <c r="E3247" i="80"/>
  <c r="E3248" i="80"/>
  <c r="E3249" i="80"/>
  <c r="E3250" i="80"/>
  <c r="E3251" i="80"/>
  <c r="E3252" i="80"/>
  <c r="E3253" i="80"/>
  <c r="E3254" i="80"/>
  <c r="E3255" i="80"/>
  <c r="E3256" i="80"/>
  <c r="E3257" i="80"/>
  <c r="E3258" i="80"/>
  <c r="E3259" i="80"/>
  <c r="E3260" i="80"/>
  <c r="E3261" i="80"/>
  <c r="E3262" i="80"/>
  <c r="E3263" i="80"/>
  <c r="E3264" i="80"/>
  <c r="E3265" i="80"/>
  <c r="E3266" i="80"/>
  <c r="E3267" i="80"/>
  <c r="E3268" i="80"/>
  <c r="E3269" i="80"/>
  <c r="E3270" i="80"/>
  <c r="E3271" i="80"/>
  <c r="E3272" i="80"/>
  <c r="E3273" i="80"/>
  <c r="E3274" i="80"/>
  <c r="E3275" i="80"/>
  <c r="E3276" i="80"/>
  <c r="E3277" i="80"/>
  <c r="E3278" i="80"/>
  <c r="E3279" i="80"/>
  <c r="E3280" i="80"/>
  <c r="E3281" i="80"/>
  <c r="E3282" i="80"/>
  <c r="E3283" i="80"/>
  <c r="E3284" i="80"/>
  <c r="E3285" i="80"/>
  <c r="E3286" i="80"/>
  <c r="E3287" i="80"/>
  <c r="E3288" i="80"/>
  <c r="E3289" i="80"/>
  <c r="E3290" i="80"/>
  <c r="E3291" i="80"/>
  <c r="E3292" i="80"/>
  <c r="E3293" i="80"/>
  <c r="E3294" i="80"/>
  <c r="E3295" i="80"/>
  <c r="E3296" i="80"/>
  <c r="E3297" i="80"/>
  <c r="E3298" i="80"/>
  <c r="E3299" i="80"/>
  <c r="E3300" i="80"/>
  <c r="E3301" i="80"/>
  <c r="E3302" i="80"/>
  <c r="E3303" i="80"/>
  <c r="E3304" i="80"/>
  <c r="E3305" i="80"/>
  <c r="E3306" i="80"/>
  <c r="E3307" i="80"/>
  <c r="E3308" i="80"/>
  <c r="E3309" i="80"/>
  <c r="E3310" i="80"/>
  <c r="E3311" i="80"/>
  <c r="E3312" i="80"/>
  <c r="E3313" i="80"/>
  <c r="E3314" i="80"/>
  <c r="E3315" i="80"/>
  <c r="E3316" i="80"/>
  <c r="E3317" i="80"/>
  <c r="E3318" i="80"/>
  <c r="E3319" i="80"/>
  <c r="E3320" i="80"/>
  <c r="E3321" i="80"/>
  <c r="E3322" i="80"/>
  <c r="E3323" i="80"/>
  <c r="E3324" i="80"/>
  <c r="E3325" i="80"/>
  <c r="E3326" i="80"/>
  <c r="E3327" i="80"/>
  <c r="E3328" i="80"/>
  <c r="E3329" i="80"/>
  <c r="E3330" i="80"/>
  <c r="E3331" i="80"/>
  <c r="E3332" i="80"/>
  <c r="E3333" i="80"/>
  <c r="E3334" i="80"/>
  <c r="E3335" i="80"/>
  <c r="E3336" i="80"/>
  <c r="E3337" i="80"/>
  <c r="E3338" i="80"/>
  <c r="E3339" i="80"/>
  <c r="E3340" i="80"/>
  <c r="E3341" i="80"/>
  <c r="E3342" i="80"/>
  <c r="E3343" i="80"/>
  <c r="E3344" i="80"/>
  <c r="E3345" i="80"/>
  <c r="E3346" i="80"/>
  <c r="E3347" i="80"/>
  <c r="E3348" i="80"/>
  <c r="E3349" i="80"/>
  <c r="E3350" i="80"/>
  <c r="E3351" i="80"/>
  <c r="E3352" i="80"/>
  <c r="E3353" i="80"/>
  <c r="E3354" i="80"/>
  <c r="E3355" i="80"/>
  <c r="E3356" i="80"/>
  <c r="E3357" i="80"/>
  <c r="E3358" i="80"/>
  <c r="E3359" i="80"/>
  <c r="E3360" i="80"/>
  <c r="E3361" i="80"/>
  <c r="E3362" i="80"/>
  <c r="E3363" i="80"/>
  <c r="E3364" i="80"/>
  <c r="E3365" i="80"/>
  <c r="E3366" i="80"/>
  <c r="E3367" i="80"/>
  <c r="E3368" i="80"/>
  <c r="E3369" i="80"/>
  <c r="E3370" i="80"/>
  <c r="E3371" i="80"/>
  <c r="E3372" i="80"/>
  <c r="E3373" i="80"/>
  <c r="E3374" i="80"/>
  <c r="E3375" i="80"/>
  <c r="E3376" i="80"/>
  <c r="E3377" i="80"/>
  <c r="E3378" i="80"/>
  <c r="E3379" i="80"/>
  <c r="E3380" i="80"/>
  <c r="E3381" i="80"/>
  <c r="E3382" i="80"/>
  <c r="E3383" i="80"/>
  <c r="E3384" i="80"/>
  <c r="E3385" i="80"/>
  <c r="E3386" i="80"/>
  <c r="E3387" i="80"/>
  <c r="E3388" i="80"/>
  <c r="E3389" i="80"/>
  <c r="E3390" i="80"/>
  <c r="E3391" i="80"/>
  <c r="E3392" i="80"/>
  <c r="E3393" i="80"/>
  <c r="E3394" i="80"/>
  <c r="E3395" i="80"/>
  <c r="E3396" i="80"/>
  <c r="E3397" i="80"/>
  <c r="E3398" i="80"/>
  <c r="E3399" i="80"/>
  <c r="E3400" i="80"/>
  <c r="E3401" i="80"/>
  <c r="E3402" i="80"/>
  <c r="E3403" i="80"/>
  <c r="E3404" i="80"/>
  <c r="E3405" i="80"/>
  <c r="E3406" i="80"/>
  <c r="E3407" i="80"/>
  <c r="E3408" i="80"/>
  <c r="E3409" i="80"/>
  <c r="E3410" i="80"/>
  <c r="E3411" i="80"/>
  <c r="E3412" i="80"/>
  <c r="E3413" i="80"/>
  <c r="E3414" i="80"/>
  <c r="E3415" i="80"/>
  <c r="E3416" i="80"/>
  <c r="E3417" i="80"/>
  <c r="E3418" i="80"/>
  <c r="E3419" i="80"/>
  <c r="E3420" i="80"/>
  <c r="E3421" i="80"/>
  <c r="E3422" i="80"/>
  <c r="E3423" i="80"/>
  <c r="E3424" i="80"/>
  <c r="E3425" i="80"/>
  <c r="E3426" i="80"/>
  <c r="E3427" i="80"/>
  <c r="E3428" i="80"/>
  <c r="E3429" i="80"/>
  <c r="E3430" i="80"/>
  <c r="E3431" i="80"/>
  <c r="E3432" i="80"/>
  <c r="E3433" i="80"/>
  <c r="E3434" i="80"/>
  <c r="E3435" i="80"/>
  <c r="E3436" i="80"/>
  <c r="E3437" i="80"/>
  <c r="E3438" i="80"/>
  <c r="E3439" i="80"/>
  <c r="E3440" i="80"/>
  <c r="E3441" i="80"/>
  <c r="E3442" i="80"/>
  <c r="E3443" i="80"/>
  <c r="E3444" i="80"/>
  <c r="E3445" i="80"/>
  <c r="E3446" i="80"/>
  <c r="E3447" i="80"/>
  <c r="E3448" i="80"/>
  <c r="E3449" i="80"/>
  <c r="E3450" i="80"/>
  <c r="E3451" i="80"/>
  <c r="E3452" i="80"/>
  <c r="E3453" i="80"/>
  <c r="E3454" i="80"/>
  <c r="E3455" i="80"/>
  <c r="E3456" i="80"/>
  <c r="E3457" i="80"/>
  <c r="E3458" i="80"/>
  <c r="E3459" i="80"/>
  <c r="E3460" i="80"/>
  <c r="E3461" i="80"/>
  <c r="E3462" i="80"/>
  <c r="E3463" i="80"/>
  <c r="E3464" i="80"/>
  <c r="E3465" i="80"/>
  <c r="E3466" i="80"/>
  <c r="E3467" i="80"/>
  <c r="E3468" i="80"/>
  <c r="E3469" i="80"/>
  <c r="E3470" i="80"/>
  <c r="E3471" i="80"/>
  <c r="E3472" i="80"/>
  <c r="E3473" i="80"/>
  <c r="E3474" i="80"/>
  <c r="E3475" i="80"/>
  <c r="E3476" i="80"/>
  <c r="E3477" i="80"/>
  <c r="E3478" i="80"/>
  <c r="E3479" i="80"/>
  <c r="E3480" i="80"/>
  <c r="E3481" i="80"/>
  <c r="E3482" i="80"/>
  <c r="E3483" i="80"/>
  <c r="E3484" i="80"/>
  <c r="E3485" i="80"/>
  <c r="E3486" i="80"/>
  <c r="E3487" i="80"/>
  <c r="E3488" i="80"/>
  <c r="E3489" i="80"/>
  <c r="E3490" i="80"/>
  <c r="E3491" i="80"/>
  <c r="E3492" i="80"/>
  <c r="E3493" i="80"/>
  <c r="E3494" i="80"/>
  <c r="E3495" i="80"/>
  <c r="E3496" i="80"/>
  <c r="E3497" i="80"/>
  <c r="E3498" i="80"/>
  <c r="E3499" i="80"/>
  <c r="E3500" i="80"/>
  <c r="E3501" i="80"/>
  <c r="E3502" i="80"/>
  <c r="E3503" i="80"/>
  <c r="E3504" i="80"/>
  <c r="E3505" i="80"/>
  <c r="E3506" i="80"/>
  <c r="E3507" i="80"/>
  <c r="E3508" i="80"/>
  <c r="E3509" i="80"/>
  <c r="E3510" i="80"/>
  <c r="E3511" i="80"/>
  <c r="E3512" i="80"/>
  <c r="E3513" i="80"/>
  <c r="E3514" i="80"/>
  <c r="E3515" i="80"/>
  <c r="E3516" i="80"/>
  <c r="E3517" i="80"/>
  <c r="E3518" i="80"/>
  <c r="E3519" i="80"/>
  <c r="E3520" i="80"/>
  <c r="E3521" i="80"/>
  <c r="E3522" i="80"/>
  <c r="E3523" i="80"/>
  <c r="E3524" i="80"/>
  <c r="E3525" i="80"/>
  <c r="E3526" i="80"/>
  <c r="E3527" i="80"/>
  <c r="E3528" i="80"/>
  <c r="E3529" i="80"/>
  <c r="E3530" i="80"/>
  <c r="E3531" i="80"/>
  <c r="E3532" i="80"/>
  <c r="E3533" i="80"/>
  <c r="E3534" i="80"/>
  <c r="E3535" i="80"/>
  <c r="E3536" i="80"/>
  <c r="E3537" i="80"/>
  <c r="E3538" i="80"/>
  <c r="E3539" i="80"/>
  <c r="E3540" i="80"/>
  <c r="E3541" i="80"/>
  <c r="E3542" i="80"/>
  <c r="E3543" i="80"/>
  <c r="E3544" i="80"/>
  <c r="E3545" i="80"/>
  <c r="E3546" i="80"/>
  <c r="E3547" i="80"/>
  <c r="E3548" i="80"/>
  <c r="E3549" i="80"/>
  <c r="E3550" i="80"/>
  <c r="E3551" i="80"/>
  <c r="E3552" i="80"/>
  <c r="E3553" i="80"/>
  <c r="E3554" i="80"/>
  <c r="E3555" i="80"/>
  <c r="E3556" i="80"/>
  <c r="E3557" i="80"/>
  <c r="E3558" i="80"/>
  <c r="E3559" i="80"/>
  <c r="E3560" i="80"/>
  <c r="E3561" i="80"/>
  <c r="E3562" i="80"/>
  <c r="E3563" i="80"/>
  <c r="E3564" i="80"/>
  <c r="E3565" i="80"/>
  <c r="E3566" i="80"/>
  <c r="E3567" i="80"/>
  <c r="E3568" i="80"/>
  <c r="E3569" i="80"/>
  <c r="E3570" i="80"/>
  <c r="E3571" i="80"/>
  <c r="E3572" i="80"/>
  <c r="E3573" i="80"/>
  <c r="E3574" i="80"/>
  <c r="E3575" i="80"/>
  <c r="E3576" i="80"/>
  <c r="E3577" i="80"/>
  <c r="E3578" i="80"/>
  <c r="E3579" i="80"/>
  <c r="E3580" i="80"/>
  <c r="E3581" i="80"/>
  <c r="E3582" i="80"/>
  <c r="E3583" i="80"/>
  <c r="E3584" i="80"/>
  <c r="E3585" i="80"/>
  <c r="E3586" i="80"/>
  <c r="E3587" i="80"/>
  <c r="E3588" i="80"/>
  <c r="E3589" i="80"/>
  <c r="E3590" i="80"/>
  <c r="E3591" i="80"/>
  <c r="E3592" i="80"/>
  <c r="E3593" i="80"/>
  <c r="E3594" i="80"/>
  <c r="E3595" i="80"/>
  <c r="E3596" i="80"/>
  <c r="E3597" i="80"/>
  <c r="E3598" i="80"/>
  <c r="E3599" i="80"/>
  <c r="E3600" i="80"/>
  <c r="E3601" i="80"/>
  <c r="E3602" i="80"/>
  <c r="E3603" i="80"/>
  <c r="E3604" i="80"/>
  <c r="E3605" i="80"/>
  <c r="E3606" i="80"/>
  <c r="E5" i="80"/>
  <c r="S6" i="80"/>
  <c r="S7" i="80"/>
  <c r="S8" i="80"/>
  <c r="S9" i="80"/>
  <c r="S10" i="80"/>
  <c r="S11" i="80"/>
  <c r="S12" i="80"/>
  <c r="S13" i="80"/>
  <c r="S14" i="80"/>
  <c r="S15" i="80"/>
  <c r="S16" i="80"/>
  <c r="S17" i="80"/>
  <c r="S18" i="80"/>
  <c r="S19" i="80"/>
  <c r="S20" i="80"/>
  <c r="S21" i="80"/>
  <c r="S22" i="80"/>
  <c r="S23" i="80"/>
  <c r="S24" i="80"/>
  <c r="S25" i="80"/>
  <c r="S26" i="80"/>
  <c r="S27" i="80"/>
  <c r="S28" i="80"/>
  <c r="S29" i="80"/>
  <c r="S30" i="80"/>
  <c r="S31" i="80"/>
  <c r="S32" i="80"/>
  <c r="S33" i="80"/>
  <c r="S34" i="80"/>
  <c r="S35" i="80"/>
  <c r="S36" i="80"/>
  <c r="S37" i="80"/>
  <c r="S38" i="80"/>
  <c r="S39" i="80"/>
  <c r="S40" i="80"/>
  <c r="S41" i="80"/>
  <c r="S42" i="80"/>
  <c r="S43" i="80"/>
  <c r="S44" i="80"/>
  <c r="S45" i="80"/>
  <c r="S46" i="80"/>
  <c r="S47" i="80"/>
  <c r="S48" i="80"/>
  <c r="S49" i="80"/>
  <c r="S50" i="80"/>
  <c r="S51" i="80"/>
  <c r="S52" i="80"/>
  <c r="S53" i="80"/>
  <c r="S54" i="80"/>
  <c r="S55" i="80"/>
  <c r="S56" i="80"/>
  <c r="S57" i="80"/>
  <c r="S58" i="80"/>
  <c r="S59" i="80"/>
  <c r="S60" i="80"/>
  <c r="S61" i="80"/>
  <c r="S62" i="80"/>
  <c r="S63" i="80"/>
  <c r="S64" i="80"/>
  <c r="S65" i="80"/>
  <c r="S66" i="80"/>
  <c r="S67" i="80"/>
  <c r="S68" i="80"/>
  <c r="S69" i="80"/>
  <c r="S70" i="80"/>
  <c r="S71" i="80"/>
  <c r="S72" i="80"/>
  <c r="S73" i="80"/>
  <c r="S74" i="80"/>
  <c r="S75" i="80"/>
  <c r="S76" i="80"/>
  <c r="S77" i="80"/>
  <c r="S78" i="80"/>
  <c r="S79" i="80"/>
  <c r="S80" i="80"/>
  <c r="S81" i="80"/>
  <c r="S82" i="80"/>
  <c r="S83" i="80"/>
  <c r="S84" i="80"/>
  <c r="S85" i="80"/>
  <c r="S86" i="80"/>
  <c r="S87" i="80"/>
  <c r="S88" i="80"/>
  <c r="S89" i="80"/>
  <c r="S90" i="80"/>
  <c r="S91" i="80"/>
  <c r="S92" i="80"/>
  <c r="S93" i="80"/>
  <c r="S94" i="80"/>
  <c r="S95" i="80"/>
  <c r="S96" i="80"/>
  <c r="S97" i="80"/>
  <c r="S98" i="80"/>
  <c r="S99" i="80"/>
  <c r="S100" i="80"/>
  <c r="S101" i="80"/>
  <c r="S102" i="80"/>
  <c r="S103" i="80"/>
  <c r="S104" i="80"/>
  <c r="S105" i="80"/>
  <c r="S106" i="80"/>
  <c r="S107" i="80"/>
  <c r="S108" i="80"/>
  <c r="S109" i="80"/>
  <c r="S110" i="80"/>
  <c r="S111" i="80"/>
  <c r="S112" i="80"/>
  <c r="S113" i="80"/>
  <c r="S114" i="80"/>
  <c r="S115" i="80"/>
  <c r="S116" i="80"/>
  <c r="S117" i="80"/>
  <c r="S118" i="80"/>
  <c r="S119" i="80"/>
  <c r="S120" i="80"/>
  <c r="S121" i="80"/>
  <c r="S122" i="80"/>
  <c r="S123" i="80"/>
  <c r="S124" i="80"/>
  <c r="S125" i="80"/>
  <c r="S126" i="80"/>
  <c r="S127" i="80"/>
  <c r="S128" i="80"/>
  <c r="S129" i="80"/>
  <c r="S130" i="80"/>
  <c r="S131" i="80"/>
  <c r="S132" i="80"/>
  <c r="S133" i="80"/>
  <c r="S134" i="80"/>
  <c r="S135" i="80"/>
  <c r="S136" i="80"/>
  <c r="S137" i="80"/>
  <c r="S138" i="80"/>
  <c r="S139" i="80"/>
  <c r="S140" i="80"/>
  <c r="S141" i="80"/>
  <c r="S142" i="80"/>
  <c r="S143" i="80"/>
  <c r="S144" i="80"/>
  <c r="S145" i="80"/>
  <c r="S146" i="80"/>
  <c r="S147" i="80"/>
  <c r="S148" i="80"/>
  <c r="S149" i="80"/>
  <c r="S150" i="80"/>
  <c r="S151" i="80"/>
  <c r="S152" i="80"/>
  <c r="S153" i="80"/>
  <c r="S154" i="80"/>
  <c r="S155" i="80"/>
  <c r="S156" i="80"/>
  <c r="S157" i="80"/>
  <c r="S158" i="80"/>
  <c r="S159" i="80"/>
  <c r="S160" i="80"/>
  <c r="S161" i="80"/>
  <c r="S162" i="80"/>
  <c r="S163" i="80"/>
  <c r="S164" i="80"/>
  <c r="S165" i="80"/>
  <c r="S166" i="80"/>
  <c r="S167" i="80"/>
  <c r="S168" i="80"/>
  <c r="S169" i="80"/>
  <c r="S170" i="80"/>
  <c r="S171" i="80"/>
  <c r="S172" i="80"/>
  <c r="S173" i="80"/>
  <c r="S174" i="80"/>
  <c r="S175" i="80"/>
  <c r="S176" i="80"/>
  <c r="S177" i="80"/>
  <c r="S178" i="80"/>
  <c r="S179" i="80"/>
  <c r="S180" i="80"/>
  <c r="S181" i="80"/>
  <c r="S182" i="80"/>
  <c r="S183" i="80"/>
  <c r="S184" i="80"/>
  <c r="S185" i="80"/>
  <c r="S186" i="80"/>
  <c r="S187" i="80"/>
  <c r="S188" i="80"/>
  <c r="S189" i="80"/>
  <c r="S190" i="80"/>
  <c r="S191" i="80"/>
  <c r="S192" i="80"/>
  <c r="S193" i="80"/>
  <c r="S194" i="80"/>
  <c r="S195" i="80"/>
  <c r="S196" i="80"/>
  <c r="S197" i="80"/>
  <c r="S198" i="80"/>
  <c r="S199" i="80"/>
  <c r="S200" i="80"/>
  <c r="S201" i="80"/>
  <c r="S202" i="80"/>
  <c r="S203" i="80"/>
  <c r="S204" i="80"/>
  <c r="S205" i="80"/>
  <c r="S206" i="80"/>
  <c r="S207" i="80"/>
  <c r="S208" i="80"/>
  <c r="S209" i="80"/>
  <c r="S210" i="80"/>
  <c r="S211" i="80"/>
  <c r="S212" i="80"/>
  <c r="S213" i="80"/>
  <c r="S214" i="80"/>
  <c r="S215" i="80"/>
  <c r="S216" i="80"/>
  <c r="S217" i="80"/>
  <c r="S218" i="80"/>
  <c r="S219" i="80"/>
  <c r="S220" i="80"/>
  <c r="S221" i="80"/>
  <c r="S222" i="80"/>
  <c r="S223" i="80"/>
  <c r="S224" i="80"/>
  <c r="S225" i="80"/>
  <c r="S226" i="80"/>
  <c r="S227" i="80"/>
  <c r="S228" i="80"/>
  <c r="S229" i="80"/>
  <c r="S230" i="80"/>
  <c r="S231" i="80"/>
  <c r="S232" i="80"/>
  <c r="S233" i="80"/>
  <c r="S234" i="80"/>
  <c r="S235" i="80"/>
  <c r="S236" i="80"/>
  <c r="S237" i="80"/>
  <c r="S238" i="80"/>
  <c r="S239" i="80"/>
  <c r="S240" i="80"/>
  <c r="S241" i="80"/>
  <c r="S242" i="80"/>
  <c r="S243" i="80"/>
  <c r="S244" i="80"/>
  <c r="S245" i="80"/>
  <c r="S246" i="80"/>
  <c r="S247" i="80"/>
  <c r="S248" i="80"/>
  <c r="S249" i="80"/>
  <c r="S250" i="80"/>
  <c r="S251" i="80"/>
  <c r="S252" i="80"/>
  <c r="S253" i="80"/>
  <c r="S254" i="80"/>
  <c r="S255" i="80"/>
  <c r="S256" i="80"/>
  <c r="S257" i="80"/>
  <c r="S258" i="80"/>
  <c r="S259" i="80"/>
  <c r="S260" i="80"/>
  <c r="S261" i="80"/>
  <c r="S262" i="80"/>
  <c r="S263" i="80"/>
  <c r="S264" i="80"/>
  <c r="S265" i="80"/>
  <c r="S266" i="80"/>
  <c r="S267" i="80"/>
  <c r="S268" i="80"/>
  <c r="S269" i="80"/>
  <c r="S270" i="80"/>
  <c r="S271" i="80"/>
  <c r="S272" i="80"/>
  <c r="S273" i="80"/>
  <c r="S274" i="80"/>
  <c r="S275" i="80"/>
  <c r="S276" i="80"/>
  <c r="S277" i="80"/>
  <c r="S278" i="80"/>
  <c r="S279" i="80"/>
  <c r="S280" i="80"/>
  <c r="S281" i="80"/>
  <c r="S282" i="80"/>
  <c r="S283" i="80"/>
  <c r="S284" i="80"/>
  <c r="S285" i="80"/>
  <c r="S286" i="80"/>
  <c r="S287" i="80"/>
  <c r="S288" i="80"/>
  <c r="S289" i="80"/>
  <c r="S290" i="80"/>
  <c r="S291" i="80"/>
  <c r="S292" i="80"/>
  <c r="S293" i="80"/>
  <c r="S294" i="80"/>
  <c r="S295" i="80"/>
  <c r="S296" i="80"/>
  <c r="S297" i="80"/>
  <c r="S298" i="80"/>
  <c r="S299" i="80"/>
  <c r="S300" i="80"/>
  <c r="S301" i="80"/>
  <c r="S302" i="80"/>
  <c r="S303" i="80"/>
  <c r="S304" i="80"/>
  <c r="S305" i="80"/>
  <c r="S306" i="80"/>
  <c r="S307" i="80"/>
  <c r="S308" i="80"/>
  <c r="S309" i="80"/>
  <c r="S310" i="80"/>
  <c r="S311" i="80"/>
  <c r="S312" i="80"/>
  <c r="S313" i="80"/>
  <c r="S314" i="80"/>
  <c r="S315" i="80"/>
  <c r="S316" i="80"/>
  <c r="S317" i="80"/>
  <c r="S318" i="80"/>
  <c r="S319" i="80"/>
  <c r="S320" i="80"/>
  <c r="S321" i="80"/>
  <c r="S322" i="80"/>
  <c r="S323" i="80"/>
  <c r="S324" i="80"/>
  <c r="S325" i="80"/>
  <c r="S326" i="80"/>
  <c r="S327" i="80"/>
  <c r="S328" i="80"/>
  <c r="S329" i="80"/>
  <c r="S330" i="80"/>
  <c r="S331" i="80"/>
  <c r="S332" i="80"/>
  <c r="S333" i="80"/>
  <c r="S334" i="80"/>
  <c r="S335" i="80"/>
  <c r="S336" i="80"/>
  <c r="S337" i="80"/>
  <c r="S338" i="80"/>
  <c r="S339" i="80"/>
  <c r="S340" i="80"/>
  <c r="S341" i="80"/>
  <c r="S342" i="80"/>
  <c r="S343" i="80"/>
  <c r="S344" i="80"/>
  <c r="S345" i="80"/>
  <c r="S346" i="80"/>
  <c r="S347" i="80"/>
  <c r="S348" i="80"/>
  <c r="S349" i="80"/>
  <c r="S350" i="80"/>
  <c r="S351" i="80"/>
  <c r="S352" i="80"/>
  <c r="S353" i="80"/>
  <c r="S354" i="80"/>
  <c r="S355" i="80"/>
  <c r="S356" i="80"/>
  <c r="S357" i="80"/>
  <c r="S358" i="80"/>
  <c r="S359" i="80"/>
  <c r="S360" i="80"/>
  <c r="S361" i="80"/>
  <c r="S362" i="80"/>
  <c r="S363" i="80"/>
  <c r="S364" i="80"/>
  <c r="S365" i="80"/>
  <c r="S366" i="80"/>
  <c r="S367" i="80"/>
  <c r="S368" i="80"/>
  <c r="S369" i="80"/>
  <c r="S370" i="80"/>
  <c r="S371" i="80"/>
  <c r="S372" i="80"/>
  <c r="S373" i="80"/>
  <c r="S374" i="80"/>
  <c r="S375" i="80"/>
  <c r="S376" i="80"/>
  <c r="S377" i="80"/>
  <c r="S378" i="80"/>
  <c r="S379" i="80"/>
  <c r="S380" i="80"/>
  <c r="S381" i="80"/>
  <c r="S382" i="80"/>
  <c r="S383" i="80"/>
  <c r="S384" i="80"/>
  <c r="S385" i="80"/>
  <c r="S386" i="80"/>
  <c r="S387" i="80"/>
  <c r="S388" i="80"/>
  <c r="S389" i="80"/>
  <c r="S390" i="80"/>
  <c r="S391" i="80"/>
  <c r="S392" i="80"/>
  <c r="S393" i="80"/>
  <c r="S394" i="80"/>
  <c r="S395" i="80"/>
  <c r="S396" i="80"/>
  <c r="S397" i="80"/>
  <c r="S398" i="80"/>
  <c r="S399" i="80"/>
  <c r="S400" i="80"/>
  <c r="S401" i="80"/>
  <c r="S402" i="80"/>
  <c r="S403" i="80"/>
  <c r="S404" i="80"/>
  <c r="S405" i="80"/>
  <c r="S406" i="80"/>
  <c r="S407" i="80"/>
  <c r="S408" i="80"/>
  <c r="S409" i="80"/>
  <c r="S410" i="80"/>
  <c r="S411" i="80"/>
  <c r="S412" i="80"/>
  <c r="S413" i="80"/>
  <c r="S414" i="80"/>
  <c r="S415" i="80"/>
  <c r="S416" i="80"/>
  <c r="S417" i="80"/>
  <c r="S418" i="80"/>
  <c r="S419" i="80"/>
  <c r="S420" i="80"/>
  <c r="S421" i="80"/>
  <c r="S422" i="80"/>
  <c r="S423" i="80"/>
  <c r="S424" i="80"/>
  <c r="S425" i="80"/>
  <c r="S426" i="80"/>
  <c r="S427" i="80"/>
  <c r="S428" i="80"/>
  <c r="S429" i="80"/>
  <c r="S430" i="80"/>
  <c r="S431" i="80"/>
  <c r="S432" i="80"/>
  <c r="S433" i="80"/>
  <c r="S434" i="80"/>
  <c r="S435" i="80"/>
  <c r="S436" i="80"/>
  <c r="S437" i="80"/>
  <c r="S438" i="80"/>
  <c r="S439" i="80"/>
  <c r="S440" i="80"/>
  <c r="S441" i="80"/>
  <c r="S442" i="80"/>
  <c r="S443" i="80"/>
  <c r="S444" i="80"/>
  <c r="S445" i="80"/>
  <c r="S446" i="80"/>
  <c r="S447" i="80"/>
  <c r="S448" i="80"/>
  <c r="S449" i="80"/>
  <c r="S450" i="80"/>
  <c r="S451" i="80"/>
  <c r="S452" i="80"/>
  <c r="S453" i="80"/>
  <c r="S454" i="80"/>
  <c r="S455" i="80"/>
  <c r="S456" i="80"/>
  <c r="S457" i="80"/>
  <c r="S458" i="80"/>
  <c r="S459" i="80"/>
  <c r="S460" i="80"/>
  <c r="S461" i="80"/>
  <c r="S462" i="80"/>
  <c r="S463" i="80"/>
  <c r="S464" i="80"/>
  <c r="S465" i="80"/>
  <c r="S466" i="80"/>
  <c r="S467" i="80"/>
  <c r="S468" i="80"/>
  <c r="S469" i="80"/>
  <c r="S470" i="80"/>
  <c r="S471" i="80"/>
  <c r="S472" i="80"/>
  <c r="S473" i="80"/>
  <c r="S474" i="80"/>
  <c r="S475" i="80"/>
  <c r="S476" i="80"/>
  <c r="S477" i="80"/>
  <c r="S478" i="80"/>
  <c r="S479" i="80"/>
  <c r="S480" i="80"/>
  <c r="S481" i="80"/>
  <c r="S482" i="80"/>
  <c r="S483" i="80"/>
  <c r="S484" i="80"/>
  <c r="S485" i="80"/>
  <c r="S486" i="80"/>
  <c r="S487" i="80"/>
  <c r="S488" i="80"/>
  <c r="S489" i="80"/>
  <c r="S490" i="80"/>
  <c r="S491" i="80"/>
  <c r="S492" i="80"/>
  <c r="S493" i="80"/>
  <c r="S494" i="80"/>
  <c r="S495" i="80"/>
  <c r="S496" i="80"/>
  <c r="S497" i="80"/>
  <c r="S498" i="80"/>
  <c r="S499" i="80"/>
  <c r="S500" i="80"/>
  <c r="S501" i="80"/>
  <c r="S502" i="80"/>
  <c r="S503" i="80"/>
  <c r="S504" i="80"/>
  <c r="S505" i="80"/>
  <c r="S506" i="80"/>
  <c r="S507" i="80"/>
  <c r="S508" i="80"/>
  <c r="S509" i="80"/>
  <c r="S510" i="80"/>
  <c r="S511" i="80"/>
  <c r="S512" i="80"/>
  <c r="S513" i="80"/>
  <c r="S514" i="80"/>
  <c r="S515" i="80"/>
  <c r="S516" i="80"/>
  <c r="S517" i="80"/>
  <c r="S518" i="80"/>
  <c r="S519" i="80"/>
  <c r="S520" i="80"/>
  <c r="S521" i="80"/>
  <c r="S522" i="80"/>
  <c r="S523" i="80"/>
  <c r="S524" i="80"/>
  <c r="S525" i="80"/>
  <c r="S526" i="80"/>
  <c r="S527" i="80"/>
  <c r="S528" i="80"/>
  <c r="S529" i="80"/>
  <c r="S530" i="80"/>
  <c r="S531" i="80"/>
  <c r="S532" i="80"/>
  <c r="S533" i="80"/>
  <c r="S534" i="80"/>
  <c r="S535" i="80"/>
  <c r="S536" i="80"/>
  <c r="S537" i="80"/>
  <c r="S538" i="80"/>
  <c r="S539" i="80"/>
  <c r="S540" i="80"/>
  <c r="S541" i="80"/>
  <c r="S542" i="80"/>
  <c r="S543" i="80"/>
  <c r="S544" i="80"/>
  <c r="S545" i="80"/>
  <c r="S546" i="80"/>
  <c r="S547" i="80"/>
  <c r="S548" i="80"/>
  <c r="S549" i="80"/>
  <c r="S550" i="80"/>
  <c r="S551" i="80"/>
  <c r="S552" i="80"/>
  <c r="S553" i="80"/>
  <c r="S554" i="80"/>
  <c r="S555" i="80"/>
  <c r="S556" i="80"/>
  <c r="S557" i="80"/>
  <c r="S558" i="80"/>
  <c r="S559" i="80"/>
  <c r="S560" i="80"/>
  <c r="S561" i="80"/>
  <c r="S562" i="80"/>
  <c r="S563" i="80"/>
  <c r="S564" i="80"/>
  <c r="S565" i="80"/>
  <c r="S566" i="80"/>
  <c r="S567" i="80"/>
  <c r="S568" i="80"/>
  <c r="S569" i="80"/>
  <c r="S570" i="80"/>
  <c r="S571" i="80"/>
  <c r="S572" i="80"/>
  <c r="S573" i="80"/>
  <c r="S574" i="80"/>
  <c r="S575" i="80"/>
  <c r="S576" i="80"/>
  <c r="S577" i="80"/>
  <c r="S578" i="80"/>
  <c r="S579" i="80"/>
  <c r="S580" i="80"/>
  <c r="S581" i="80"/>
  <c r="S582" i="80"/>
  <c r="S583" i="80"/>
  <c r="S584" i="80"/>
  <c r="S585" i="80"/>
  <c r="S586" i="80"/>
  <c r="S587" i="80"/>
  <c r="S588" i="80"/>
  <c r="S589" i="80"/>
  <c r="S590" i="80"/>
  <c r="S591" i="80"/>
  <c r="S592" i="80"/>
  <c r="S593" i="80"/>
  <c r="S594" i="80"/>
  <c r="S595" i="80"/>
  <c r="S596" i="80"/>
  <c r="S597" i="80"/>
  <c r="S598" i="80"/>
  <c r="S599" i="80"/>
  <c r="S600" i="80"/>
  <c r="S601" i="80"/>
  <c r="S602" i="80"/>
  <c r="S603" i="80"/>
  <c r="S604" i="80"/>
  <c r="S605" i="80"/>
  <c r="S606" i="80"/>
  <c r="S607" i="80"/>
  <c r="S608" i="80"/>
  <c r="S609" i="80"/>
  <c r="S610" i="80"/>
  <c r="S611" i="80"/>
  <c r="S612" i="80"/>
  <c r="S613" i="80"/>
  <c r="S614" i="80"/>
  <c r="S615" i="80"/>
  <c r="S616" i="80"/>
  <c r="S617" i="80"/>
  <c r="S618" i="80"/>
  <c r="S619" i="80"/>
  <c r="S620" i="80"/>
  <c r="S621" i="80"/>
  <c r="S622" i="80"/>
  <c r="S623" i="80"/>
  <c r="S624" i="80"/>
  <c r="S625" i="80"/>
  <c r="S626" i="80"/>
  <c r="S627" i="80"/>
  <c r="S628" i="80"/>
  <c r="S629" i="80"/>
  <c r="S630" i="80"/>
  <c r="S631" i="80"/>
  <c r="S632" i="80"/>
  <c r="S633" i="80"/>
  <c r="S634" i="80"/>
  <c r="S635" i="80"/>
  <c r="S636" i="80"/>
  <c r="S637" i="80"/>
  <c r="S638" i="80"/>
  <c r="S639" i="80"/>
  <c r="S640" i="80"/>
  <c r="S641" i="80"/>
  <c r="S642" i="80"/>
  <c r="S643" i="80"/>
  <c r="S644" i="80"/>
  <c r="S645" i="80"/>
  <c r="S646" i="80"/>
  <c r="S647" i="80"/>
  <c r="S648" i="80"/>
  <c r="S649" i="80"/>
  <c r="S650" i="80"/>
  <c r="S651" i="80"/>
  <c r="S652" i="80"/>
  <c r="S653" i="80"/>
  <c r="S654" i="80"/>
  <c r="S655" i="80"/>
  <c r="S656" i="80"/>
  <c r="S657" i="80"/>
  <c r="S658" i="80"/>
  <c r="S659" i="80"/>
  <c r="S660" i="80"/>
  <c r="S661" i="80"/>
  <c r="S662" i="80"/>
  <c r="S663" i="80"/>
  <c r="S664" i="80"/>
  <c r="S665" i="80"/>
  <c r="S666" i="80"/>
  <c r="S667" i="80"/>
  <c r="S668" i="80"/>
  <c r="S669" i="80"/>
  <c r="S670" i="80"/>
  <c r="S671" i="80"/>
  <c r="S672" i="80"/>
  <c r="S673" i="80"/>
  <c r="S674" i="80"/>
  <c r="S675" i="80"/>
  <c r="S676" i="80"/>
  <c r="S677" i="80"/>
  <c r="S678" i="80"/>
  <c r="S679" i="80"/>
  <c r="S680" i="80"/>
  <c r="S681" i="80"/>
  <c r="S682" i="80"/>
  <c r="S683" i="80"/>
  <c r="S684" i="80"/>
  <c r="S685" i="80"/>
  <c r="S686" i="80"/>
  <c r="S687" i="80"/>
  <c r="S688" i="80"/>
  <c r="S689" i="80"/>
  <c r="S690" i="80"/>
  <c r="S691" i="80"/>
  <c r="S692" i="80"/>
  <c r="S693" i="80"/>
  <c r="S694" i="80"/>
  <c r="S695" i="80"/>
  <c r="S696" i="80"/>
  <c r="S697" i="80"/>
  <c r="S698" i="80"/>
  <c r="S699" i="80"/>
  <c r="S700" i="80"/>
  <c r="S701" i="80"/>
  <c r="S702" i="80"/>
  <c r="S703" i="80"/>
  <c r="S704" i="80"/>
  <c r="S705" i="80"/>
  <c r="S706" i="80"/>
  <c r="S707" i="80"/>
  <c r="S708" i="80"/>
  <c r="S709" i="80"/>
  <c r="S710" i="80"/>
  <c r="S711" i="80"/>
  <c r="S712" i="80"/>
  <c r="S713" i="80"/>
  <c r="S714" i="80"/>
  <c r="S715" i="80"/>
  <c r="S716" i="80"/>
  <c r="S717" i="80"/>
  <c r="S718" i="80"/>
  <c r="S719" i="80"/>
  <c r="S720" i="80"/>
  <c r="S721" i="80"/>
  <c r="S722" i="80"/>
  <c r="S723" i="80"/>
  <c r="S724" i="80"/>
  <c r="S725" i="80"/>
  <c r="S726" i="80"/>
  <c r="S727" i="80"/>
  <c r="S728" i="80"/>
  <c r="S729" i="80"/>
  <c r="S730" i="80"/>
  <c r="S731" i="80"/>
  <c r="S732" i="80"/>
  <c r="S733" i="80"/>
  <c r="S734" i="80"/>
  <c r="S735" i="80"/>
  <c r="S736" i="80"/>
  <c r="S737" i="80"/>
  <c r="S738" i="80"/>
  <c r="S739" i="80"/>
  <c r="S740" i="80"/>
  <c r="S741" i="80"/>
  <c r="S742" i="80"/>
  <c r="S743" i="80"/>
  <c r="S744" i="80"/>
  <c r="S745" i="80"/>
  <c r="S746" i="80"/>
  <c r="S747" i="80"/>
  <c r="S748" i="80"/>
  <c r="S749" i="80"/>
  <c r="S750" i="80"/>
  <c r="S751" i="80"/>
  <c r="S752" i="80"/>
  <c r="S753" i="80"/>
  <c r="S754" i="80"/>
  <c r="S755" i="80"/>
  <c r="S756" i="80"/>
  <c r="S757" i="80"/>
  <c r="S758" i="80"/>
  <c r="S759" i="80"/>
  <c r="S760" i="80"/>
  <c r="S761" i="80"/>
  <c r="S762" i="80"/>
  <c r="S763" i="80"/>
  <c r="S764" i="80"/>
  <c r="S765" i="80"/>
  <c r="S766" i="80"/>
  <c r="S767" i="80"/>
  <c r="S768" i="80"/>
  <c r="S769" i="80"/>
  <c r="S770" i="80"/>
  <c r="S771" i="80"/>
  <c r="S772" i="80"/>
  <c r="S773" i="80"/>
  <c r="S774" i="80"/>
  <c r="S775" i="80"/>
  <c r="S776" i="80"/>
  <c r="S777" i="80"/>
  <c r="S778" i="80"/>
  <c r="S779" i="80"/>
  <c r="S780" i="80"/>
  <c r="S781" i="80"/>
  <c r="S782" i="80"/>
  <c r="S783" i="80"/>
  <c r="S784" i="80"/>
  <c r="S785" i="80"/>
  <c r="S786" i="80"/>
  <c r="S787" i="80"/>
  <c r="S788" i="80"/>
  <c r="S789" i="80"/>
  <c r="S790" i="80"/>
  <c r="S791" i="80"/>
  <c r="S792" i="80"/>
  <c r="S793" i="80"/>
  <c r="S794" i="80"/>
  <c r="S795" i="80"/>
  <c r="S796" i="80"/>
  <c r="S797" i="80"/>
  <c r="S798" i="80"/>
  <c r="S799" i="80"/>
  <c r="S800" i="80"/>
  <c r="S801" i="80"/>
  <c r="S802" i="80"/>
  <c r="S803" i="80"/>
  <c r="S804" i="80"/>
  <c r="S805" i="80"/>
  <c r="S806" i="80"/>
  <c r="S807" i="80"/>
  <c r="S808" i="80"/>
  <c r="S809" i="80"/>
  <c r="S810" i="80"/>
  <c r="S811" i="80"/>
  <c r="S812" i="80"/>
  <c r="S813" i="80"/>
  <c r="S814" i="80"/>
  <c r="S815" i="80"/>
  <c r="S816" i="80"/>
  <c r="S817" i="80"/>
  <c r="S818" i="80"/>
  <c r="S819" i="80"/>
  <c r="S820" i="80"/>
  <c r="S821" i="80"/>
  <c r="S822" i="80"/>
  <c r="S823" i="80"/>
  <c r="S824" i="80"/>
  <c r="S825" i="80"/>
  <c r="S826" i="80"/>
  <c r="S827" i="80"/>
  <c r="S828" i="80"/>
  <c r="S829" i="80"/>
  <c r="S830" i="80"/>
  <c r="S831" i="80"/>
  <c r="S832" i="80"/>
  <c r="S833" i="80"/>
  <c r="S834" i="80"/>
  <c r="S835" i="80"/>
  <c r="S836" i="80"/>
  <c r="S837" i="80"/>
  <c r="S838" i="80"/>
  <c r="S839" i="80"/>
  <c r="S840" i="80"/>
  <c r="S841" i="80"/>
  <c r="S842" i="80"/>
  <c r="S843" i="80"/>
  <c r="S844" i="80"/>
  <c r="S845" i="80"/>
  <c r="S846" i="80"/>
  <c r="S847" i="80"/>
  <c r="S848" i="80"/>
  <c r="S849" i="80"/>
  <c r="S850" i="80"/>
  <c r="S851" i="80"/>
  <c r="S852" i="80"/>
  <c r="S853" i="80"/>
  <c r="S854" i="80"/>
  <c r="S855" i="80"/>
  <c r="S856" i="80"/>
  <c r="S857" i="80"/>
  <c r="S858" i="80"/>
  <c r="S859" i="80"/>
  <c r="S860" i="80"/>
  <c r="S861" i="80"/>
  <c r="S862" i="80"/>
  <c r="S863" i="80"/>
  <c r="S864" i="80"/>
  <c r="S865" i="80"/>
  <c r="S866" i="80"/>
  <c r="S867" i="80"/>
  <c r="S868" i="80"/>
  <c r="S869" i="80"/>
  <c r="S870" i="80"/>
  <c r="S871" i="80"/>
  <c r="S872" i="80"/>
  <c r="S873" i="80"/>
  <c r="S874" i="80"/>
  <c r="S875" i="80"/>
  <c r="S876" i="80"/>
  <c r="S877" i="80"/>
  <c r="S878" i="80"/>
  <c r="S879" i="80"/>
  <c r="S880" i="80"/>
  <c r="S881" i="80"/>
  <c r="S882" i="80"/>
  <c r="S883" i="80"/>
  <c r="S884" i="80"/>
  <c r="S885" i="80"/>
  <c r="S886" i="80"/>
  <c r="S887" i="80"/>
  <c r="S888" i="80"/>
  <c r="S889" i="80"/>
  <c r="S890" i="80"/>
  <c r="S891" i="80"/>
  <c r="S892" i="80"/>
  <c r="S893" i="80"/>
  <c r="S894" i="80"/>
  <c r="S895" i="80"/>
  <c r="S896" i="80"/>
  <c r="S897" i="80"/>
  <c r="S898" i="80"/>
  <c r="S899" i="80"/>
  <c r="S900" i="80"/>
  <c r="S901" i="80"/>
  <c r="S902" i="80"/>
  <c r="S903" i="80"/>
  <c r="S904" i="80"/>
  <c r="S905" i="80"/>
  <c r="S906" i="80"/>
  <c r="S907" i="80"/>
  <c r="S908" i="80"/>
  <c r="S909" i="80"/>
  <c r="S910" i="80"/>
  <c r="S911" i="80"/>
  <c r="S912" i="80"/>
  <c r="S913" i="80"/>
  <c r="S914" i="80"/>
  <c r="S915" i="80"/>
  <c r="S916" i="80"/>
  <c r="S917" i="80"/>
  <c r="S918" i="80"/>
  <c r="S919" i="80"/>
  <c r="S920" i="80"/>
  <c r="S921" i="80"/>
  <c r="S922" i="80"/>
  <c r="S923" i="80"/>
  <c r="S924" i="80"/>
  <c r="S925" i="80"/>
  <c r="S926" i="80"/>
  <c r="S927" i="80"/>
  <c r="S928" i="80"/>
  <c r="S929" i="80"/>
  <c r="S930" i="80"/>
  <c r="S931" i="80"/>
  <c r="S932" i="80"/>
  <c r="S933" i="80"/>
  <c r="S934" i="80"/>
  <c r="S935" i="80"/>
  <c r="S936" i="80"/>
  <c r="S937" i="80"/>
  <c r="S938" i="80"/>
  <c r="S939" i="80"/>
  <c r="S940" i="80"/>
  <c r="S941" i="80"/>
  <c r="S942" i="80"/>
  <c r="S943" i="80"/>
  <c r="S944" i="80"/>
  <c r="S945" i="80"/>
  <c r="S946" i="80"/>
  <c r="S947" i="80"/>
  <c r="S948" i="80"/>
  <c r="S949" i="80"/>
  <c r="S950" i="80"/>
  <c r="S951" i="80"/>
  <c r="S952" i="80"/>
  <c r="S953" i="80"/>
  <c r="S954" i="80"/>
  <c r="T954" i="80" s="1"/>
  <c r="S955" i="80"/>
  <c r="T955" i="80" s="1"/>
  <c r="S956" i="80"/>
  <c r="T956" i="80" s="1"/>
  <c r="S957" i="80"/>
  <c r="T957" i="80" s="1"/>
  <c r="S958" i="80"/>
  <c r="T958" i="80" s="1"/>
  <c r="S959" i="80"/>
  <c r="T959" i="80" s="1"/>
  <c r="S960" i="80"/>
  <c r="T960" i="80" s="1"/>
  <c r="S961" i="80"/>
  <c r="T961" i="80" s="1"/>
  <c r="S962" i="80"/>
  <c r="T962" i="80" s="1"/>
  <c r="S963" i="80"/>
  <c r="T963" i="80" s="1"/>
  <c r="S964" i="80"/>
  <c r="T964" i="80" s="1"/>
  <c r="S965" i="80"/>
  <c r="T965" i="80" s="1"/>
  <c r="S966" i="80"/>
  <c r="T966" i="80" s="1"/>
  <c r="S967" i="80"/>
  <c r="T967" i="80" s="1"/>
  <c r="S968" i="80"/>
  <c r="T968" i="80" s="1"/>
  <c r="S969" i="80"/>
  <c r="T969" i="80" s="1"/>
  <c r="S970" i="80"/>
  <c r="T970" i="80" s="1"/>
  <c r="S971" i="80"/>
  <c r="T971" i="80" s="1"/>
  <c r="S972" i="80"/>
  <c r="T972" i="80" s="1"/>
  <c r="S973" i="80"/>
  <c r="T973" i="80" s="1"/>
  <c r="S974" i="80"/>
  <c r="T974" i="80" s="1"/>
  <c r="S975" i="80"/>
  <c r="T975" i="80" s="1"/>
  <c r="S976" i="80"/>
  <c r="T976" i="80" s="1"/>
  <c r="S977" i="80"/>
  <c r="T977" i="80" s="1"/>
  <c r="S978" i="80"/>
  <c r="T978" i="80" s="1"/>
  <c r="S979" i="80"/>
  <c r="T979" i="80" s="1"/>
  <c r="S980" i="80"/>
  <c r="T980" i="80" s="1"/>
  <c r="S981" i="80"/>
  <c r="T981" i="80" s="1"/>
  <c r="S982" i="80"/>
  <c r="T982" i="80" s="1"/>
  <c r="S983" i="80"/>
  <c r="T983" i="80" s="1"/>
  <c r="S984" i="80"/>
  <c r="T984" i="80" s="1"/>
  <c r="S985" i="80"/>
  <c r="T985" i="80" s="1"/>
  <c r="S986" i="80"/>
  <c r="T986" i="80" s="1"/>
  <c r="S987" i="80"/>
  <c r="T987" i="80" s="1"/>
  <c r="S988" i="80"/>
  <c r="T988" i="80" s="1"/>
  <c r="S989" i="80"/>
  <c r="T989" i="80" s="1"/>
  <c r="S990" i="80"/>
  <c r="T990" i="80" s="1"/>
  <c r="S991" i="80"/>
  <c r="T991" i="80" s="1"/>
  <c r="S992" i="80"/>
  <c r="T992" i="80" s="1"/>
  <c r="S993" i="80"/>
  <c r="T993" i="80" s="1"/>
  <c r="S994" i="80"/>
  <c r="T994" i="80" s="1"/>
  <c r="S995" i="80"/>
  <c r="T995" i="80" s="1"/>
  <c r="S996" i="80"/>
  <c r="T996" i="80" s="1"/>
  <c r="S997" i="80"/>
  <c r="T997" i="80" s="1"/>
  <c r="S998" i="80"/>
  <c r="T998" i="80" s="1"/>
  <c r="S999" i="80"/>
  <c r="T999" i="80" s="1"/>
  <c r="S1000" i="80"/>
  <c r="T1000" i="80" s="1"/>
  <c r="S1001" i="80"/>
  <c r="T1001" i="80" s="1"/>
  <c r="S1002" i="80"/>
  <c r="T1002" i="80" s="1"/>
  <c r="S1003" i="80"/>
  <c r="T1003" i="80" s="1"/>
  <c r="S1004" i="80"/>
  <c r="T1004" i="80" s="1"/>
  <c r="S1005" i="80"/>
  <c r="T1005" i="80" s="1"/>
  <c r="S1006" i="80"/>
  <c r="T1006" i="80" s="1"/>
  <c r="S1007" i="80"/>
  <c r="T1007" i="80" s="1"/>
  <c r="S1008" i="80"/>
  <c r="T1008" i="80" s="1"/>
  <c r="S1009" i="80"/>
  <c r="T1009" i="80" s="1"/>
  <c r="S1010" i="80"/>
  <c r="T1010" i="80" s="1"/>
  <c r="S1011" i="80"/>
  <c r="T1011" i="80" s="1"/>
  <c r="S1012" i="80"/>
  <c r="T1012" i="80" s="1"/>
  <c r="S1013" i="80"/>
  <c r="T1013" i="80" s="1"/>
  <c r="S1014" i="80"/>
  <c r="T1014" i="80" s="1"/>
  <c r="S1015" i="80"/>
  <c r="T1015" i="80" s="1"/>
  <c r="S1016" i="80"/>
  <c r="T1016" i="80" s="1"/>
  <c r="S1017" i="80"/>
  <c r="T1017" i="80" s="1"/>
  <c r="S1018" i="80"/>
  <c r="T1018" i="80" s="1"/>
  <c r="S1019" i="80"/>
  <c r="S1020" i="80"/>
  <c r="S1021" i="80"/>
  <c r="S1022" i="80"/>
  <c r="S1023" i="80"/>
  <c r="S1024" i="80"/>
  <c r="S1025" i="80"/>
  <c r="S1026" i="80"/>
  <c r="S1027" i="80"/>
  <c r="S1028" i="80"/>
  <c r="S1029" i="80"/>
  <c r="S1030" i="80"/>
  <c r="S1031" i="80"/>
  <c r="S1032" i="80"/>
  <c r="S1033" i="80"/>
  <c r="S1034" i="80"/>
  <c r="S1035" i="80"/>
  <c r="S1036" i="80"/>
  <c r="S1037" i="80"/>
  <c r="S1038" i="80"/>
  <c r="S1039" i="80"/>
  <c r="S1040" i="80"/>
  <c r="S1041" i="80"/>
  <c r="S1042" i="80"/>
  <c r="S1043" i="80"/>
  <c r="S1044" i="80"/>
  <c r="S1045" i="80"/>
  <c r="S1046" i="80"/>
  <c r="S1047" i="80"/>
  <c r="S1048" i="80"/>
  <c r="S1049" i="80"/>
  <c r="S1050" i="80"/>
  <c r="S1051" i="80"/>
  <c r="S1052" i="80"/>
  <c r="S1053" i="80"/>
  <c r="S1054" i="80"/>
  <c r="S1055" i="80"/>
  <c r="S1056" i="80"/>
  <c r="S1057" i="80"/>
  <c r="S1058" i="80"/>
  <c r="S1059" i="80"/>
  <c r="S1060" i="80"/>
  <c r="S1061" i="80"/>
  <c r="S1062" i="80"/>
  <c r="S1063" i="80"/>
  <c r="S1064" i="80"/>
  <c r="S1065" i="80"/>
  <c r="S1066" i="80"/>
  <c r="S1067" i="80"/>
  <c r="S1068" i="80"/>
  <c r="S1069" i="80"/>
  <c r="S1070" i="80"/>
  <c r="S1071" i="80"/>
  <c r="S1072" i="80"/>
  <c r="S1073" i="80"/>
  <c r="S1074" i="80"/>
  <c r="S1075" i="80"/>
  <c r="S1076" i="80"/>
  <c r="S1077" i="80"/>
  <c r="S1078" i="80"/>
  <c r="S1079" i="80"/>
  <c r="S1080" i="80"/>
  <c r="S1081" i="80"/>
  <c r="S1082" i="80"/>
  <c r="S1083" i="80"/>
  <c r="S1084" i="80"/>
  <c r="S1085" i="80"/>
  <c r="S1086" i="80"/>
  <c r="S1087" i="80"/>
  <c r="S1088" i="80"/>
  <c r="S1089" i="80"/>
  <c r="S1090" i="80"/>
  <c r="S1091" i="80"/>
  <c r="S1092" i="80"/>
  <c r="S1093" i="80"/>
  <c r="S1094" i="80"/>
  <c r="S1095" i="80"/>
  <c r="S1096" i="80"/>
  <c r="S1097" i="80"/>
  <c r="S1098" i="80"/>
  <c r="S1099" i="80"/>
  <c r="S1100" i="80"/>
  <c r="S1101" i="80"/>
  <c r="S1102" i="80"/>
  <c r="S1103" i="80"/>
  <c r="S1104" i="80"/>
  <c r="S1105" i="80"/>
  <c r="S1106" i="80"/>
  <c r="S1107" i="80"/>
  <c r="S1108" i="80"/>
  <c r="S1109" i="80"/>
  <c r="S1110" i="80"/>
  <c r="S1111" i="80"/>
  <c r="S1112" i="80"/>
  <c r="S1113" i="80"/>
  <c r="S1114" i="80"/>
  <c r="S1115" i="80"/>
  <c r="S1116" i="80"/>
  <c r="S1117" i="80"/>
  <c r="S1118" i="80"/>
  <c r="S1119" i="80"/>
  <c r="S1120" i="80"/>
  <c r="S1121" i="80"/>
  <c r="S1122" i="80"/>
  <c r="S1123" i="80"/>
  <c r="S1124" i="80"/>
  <c r="S1125" i="80"/>
  <c r="S1126" i="80"/>
  <c r="S1127" i="80"/>
  <c r="S1128" i="80"/>
  <c r="S1129" i="80"/>
  <c r="S1130" i="80"/>
  <c r="S1131" i="80"/>
  <c r="S1132" i="80"/>
  <c r="S1133" i="80"/>
  <c r="S1134" i="80"/>
  <c r="S1135" i="80"/>
  <c r="S1136" i="80"/>
  <c r="S1137" i="80"/>
  <c r="S1138" i="80"/>
  <c r="S1139" i="80"/>
  <c r="S1140" i="80"/>
  <c r="S1141" i="80"/>
  <c r="S1142" i="80"/>
  <c r="S1143" i="80"/>
  <c r="S1144" i="80"/>
  <c r="S1145" i="80"/>
  <c r="S1146" i="80"/>
  <c r="S1147" i="80"/>
  <c r="S1148" i="80"/>
  <c r="S1149" i="80"/>
  <c r="S1150" i="80"/>
  <c r="S1151" i="80"/>
  <c r="S1152" i="80"/>
  <c r="S1153" i="80"/>
  <c r="S1154" i="80"/>
  <c r="S1155" i="80"/>
  <c r="S1156" i="80"/>
  <c r="S1157" i="80"/>
  <c r="S1158" i="80"/>
  <c r="S1159" i="80"/>
  <c r="S1160" i="80"/>
  <c r="S1161" i="80"/>
  <c r="S1162" i="80"/>
  <c r="S1163" i="80"/>
  <c r="S1164" i="80"/>
  <c r="S1165" i="80"/>
  <c r="S1166" i="80"/>
  <c r="S1167" i="80"/>
  <c r="S1168" i="80"/>
  <c r="S1169" i="80"/>
  <c r="S1170" i="80"/>
  <c r="S1171" i="80"/>
  <c r="S1172" i="80"/>
  <c r="S1173" i="80"/>
  <c r="S1174" i="80"/>
  <c r="S1175" i="80"/>
  <c r="S1176" i="80"/>
  <c r="S1177" i="80"/>
  <c r="S1178" i="80"/>
  <c r="S1179" i="80"/>
  <c r="S1180" i="80"/>
  <c r="S1181" i="80"/>
  <c r="S1182" i="80"/>
  <c r="S1183" i="80"/>
  <c r="S1184" i="80"/>
  <c r="S1185" i="80"/>
  <c r="S1186" i="80"/>
  <c r="S1187" i="80"/>
  <c r="S1188" i="80"/>
  <c r="S1189" i="80"/>
  <c r="S1190" i="80"/>
  <c r="S1191" i="80"/>
  <c r="S1192" i="80"/>
  <c r="S1193" i="80"/>
  <c r="S1194" i="80"/>
  <c r="S1195" i="80"/>
  <c r="S1196" i="80"/>
  <c r="S1197" i="80"/>
  <c r="S1198" i="80"/>
  <c r="S1199" i="80"/>
  <c r="S1200" i="80"/>
  <c r="S1201" i="80"/>
  <c r="S1202" i="80"/>
  <c r="S1203" i="80"/>
  <c r="S1204" i="80"/>
  <c r="S1205" i="80"/>
  <c r="S1206" i="80"/>
  <c r="S1207" i="80"/>
  <c r="S1208" i="80"/>
  <c r="S1209" i="80"/>
  <c r="S1210" i="80"/>
  <c r="S1211" i="80"/>
  <c r="S1212" i="80"/>
  <c r="S1213" i="80"/>
  <c r="S1214" i="80"/>
  <c r="S1215" i="80"/>
  <c r="S1216" i="80"/>
  <c r="S1217" i="80"/>
  <c r="S1218" i="80"/>
  <c r="S1219" i="80"/>
  <c r="S1220" i="80"/>
  <c r="S1221" i="80"/>
  <c r="S1222" i="80"/>
  <c r="S1223" i="80"/>
  <c r="S1224" i="80"/>
  <c r="S1225" i="80"/>
  <c r="S1226" i="80"/>
  <c r="S1227" i="80"/>
  <c r="S1228" i="80"/>
  <c r="S1229" i="80"/>
  <c r="S1230" i="80"/>
  <c r="S1231" i="80"/>
  <c r="S1232" i="80"/>
  <c r="S1233" i="80"/>
  <c r="S1234" i="80"/>
  <c r="S1235" i="80"/>
  <c r="S1236" i="80"/>
  <c r="S1237" i="80"/>
  <c r="S1238" i="80"/>
  <c r="S1239" i="80"/>
  <c r="S1240" i="80"/>
  <c r="S1241" i="80"/>
  <c r="S1242" i="80"/>
  <c r="S1243" i="80"/>
  <c r="S1244" i="80"/>
  <c r="S1245" i="80"/>
  <c r="S1246" i="80"/>
  <c r="S1247" i="80"/>
  <c r="S1248" i="80"/>
  <c r="S1249" i="80"/>
  <c r="S1250" i="80"/>
  <c r="S1251" i="80"/>
  <c r="S1252" i="80"/>
  <c r="S1253" i="80"/>
  <c r="S1254" i="80"/>
  <c r="S1255" i="80"/>
  <c r="S1256" i="80"/>
  <c r="S1257" i="80"/>
  <c r="S1258" i="80"/>
  <c r="S1259" i="80"/>
  <c r="S1260" i="80"/>
  <c r="S1261" i="80"/>
  <c r="S1262" i="80"/>
  <c r="S1263" i="80"/>
  <c r="S1264" i="80"/>
  <c r="S1265" i="80"/>
  <c r="S1266" i="80"/>
  <c r="S1267" i="80"/>
  <c r="S1268" i="80"/>
  <c r="S1269" i="80"/>
  <c r="S1270" i="80"/>
  <c r="S1271" i="80"/>
  <c r="S1272" i="80"/>
  <c r="S1273" i="80"/>
  <c r="S1274" i="80"/>
  <c r="S1275" i="80"/>
  <c r="S1276" i="80"/>
  <c r="S1277" i="80"/>
  <c r="S1278" i="80"/>
  <c r="S1279" i="80"/>
  <c r="S1280" i="80"/>
  <c r="S1281" i="80"/>
  <c r="S1282" i="80"/>
  <c r="S1283" i="80"/>
  <c r="S1284" i="80"/>
  <c r="S1285" i="80"/>
  <c r="S1286" i="80"/>
  <c r="S1287" i="80"/>
  <c r="S1288" i="80"/>
  <c r="S1289" i="80"/>
  <c r="S1290" i="80"/>
  <c r="S1291" i="80"/>
  <c r="S1292" i="80"/>
  <c r="S1293" i="80"/>
  <c r="S1294" i="80"/>
  <c r="S1295" i="80"/>
  <c r="S1296" i="80"/>
  <c r="S1297" i="80"/>
  <c r="S1298" i="80"/>
  <c r="S1299" i="80"/>
  <c r="S1300" i="80"/>
  <c r="S1301" i="80"/>
  <c r="S1302" i="80"/>
  <c r="S1303" i="80"/>
  <c r="S1304" i="80"/>
  <c r="S1305" i="80"/>
  <c r="S1306" i="80"/>
  <c r="S1307" i="80"/>
  <c r="S1308" i="80"/>
  <c r="S1309" i="80"/>
  <c r="S1310" i="80"/>
  <c r="S1311" i="80"/>
  <c r="S1312" i="80"/>
  <c r="S1313" i="80"/>
  <c r="S1314" i="80"/>
  <c r="S1315" i="80"/>
  <c r="S1316" i="80"/>
  <c r="S1317" i="80"/>
  <c r="S1318" i="80"/>
  <c r="S1319" i="80"/>
  <c r="S1320" i="80"/>
  <c r="S1321" i="80"/>
  <c r="S1322" i="80"/>
  <c r="S1323" i="80"/>
  <c r="S1324" i="80"/>
  <c r="S1325" i="80"/>
  <c r="S1326" i="80"/>
  <c r="S1327" i="80"/>
  <c r="S1328" i="80"/>
  <c r="S1329" i="80"/>
  <c r="S1330" i="80"/>
  <c r="S1331" i="80"/>
  <c r="S1332" i="80"/>
  <c r="S1333" i="80"/>
  <c r="S1334" i="80"/>
  <c r="S1335" i="80"/>
  <c r="S1336" i="80"/>
  <c r="S1337" i="80"/>
  <c r="S1338" i="80"/>
  <c r="S1339" i="80"/>
  <c r="S1340" i="80"/>
  <c r="S1341" i="80"/>
  <c r="S1342" i="80"/>
  <c r="S1343" i="80"/>
  <c r="S1344" i="80"/>
  <c r="S1345" i="80"/>
  <c r="S1346" i="80"/>
  <c r="S1347" i="80"/>
  <c r="S1348" i="80"/>
  <c r="S1349" i="80"/>
  <c r="S1350" i="80"/>
  <c r="S1351" i="80"/>
  <c r="S1352" i="80"/>
  <c r="S1353" i="80"/>
  <c r="S1354" i="80"/>
  <c r="S1355" i="80"/>
  <c r="S1356" i="80"/>
  <c r="S1357" i="80"/>
  <c r="S1358" i="80"/>
  <c r="S1359" i="80"/>
  <c r="S1360" i="80"/>
  <c r="S1361" i="80"/>
  <c r="S1362" i="80"/>
  <c r="S1363" i="80"/>
  <c r="S1364" i="80"/>
  <c r="S1365" i="80"/>
  <c r="S1366" i="80"/>
  <c r="S1367" i="80"/>
  <c r="S1368" i="80"/>
  <c r="S1369" i="80"/>
  <c r="S1370" i="80"/>
  <c r="S1371" i="80"/>
  <c r="S1372" i="80"/>
  <c r="S1373" i="80"/>
  <c r="S1374" i="80"/>
  <c r="S1375" i="80"/>
  <c r="S1376" i="80"/>
  <c r="S1377" i="80"/>
  <c r="S1378" i="80"/>
  <c r="S1379" i="80"/>
  <c r="S1380" i="80"/>
  <c r="S1381" i="80"/>
  <c r="S1382" i="80"/>
  <c r="S1383" i="80"/>
  <c r="S1384" i="80"/>
  <c r="S1385" i="80"/>
  <c r="S1386" i="80"/>
  <c r="S1387" i="80"/>
  <c r="S1388" i="80"/>
  <c r="S1389" i="80"/>
  <c r="S1390" i="80"/>
  <c r="S1391" i="80"/>
  <c r="S1392" i="80"/>
  <c r="S1393" i="80"/>
  <c r="S1394" i="80"/>
  <c r="S1395" i="80"/>
  <c r="S1396" i="80"/>
  <c r="S1397" i="80"/>
  <c r="S1398" i="80"/>
  <c r="S1399" i="80"/>
  <c r="S1400" i="80"/>
  <c r="S1401" i="80"/>
  <c r="S1402" i="80"/>
  <c r="S1403" i="80"/>
  <c r="S1404" i="80"/>
  <c r="S1405" i="80"/>
  <c r="S1406" i="80"/>
  <c r="S1407" i="80"/>
  <c r="S1408" i="80"/>
  <c r="S1409" i="80"/>
  <c r="S1410" i="80"/>
  <c r="S1411" i="80"/>
  <c r="S1412" i="80"/>
  <c r="S1413" i="80"/>
  <c r="S1414" i="80"/>
  <c r="S1415" i="80"/>
  <c r="S1416" i="80"/>
  <c r="S1417" i="80"/>
  <c r="S1418" i="80"/>
  <c r="S1419" i="80"/>
  <c r="S1420" i="80"/>
  <c r="S1421" i="80"/>
  <c r="S1422" i="80"/>
  <c r="S1423" i="80"/>
  <c r="S1424" i="80"/>
  <c r="S1425" i="80"/>
  <c r="S1426" i="80"/>
  <c r="S1427" i="80"/>
  <c r="S1428" i="80"/>
  <c r="S1429" i="80"/>
  <c r="S1430" i="80"/>
  <c r="S1431" i="80"/>
  <c r="S1432" i="80"/>
  <c r="S1433" i="80"/>
  <c r="S1434" i="80"/>
  <c r="S1435" i="80"/>
  <c r="S1436" i="80"/>
  <c r="S1437" i="80"/>
  <c r="S1438" i="80"/>
  <c r="S1439" i="80"/>
  <c r="S1440" i="80"/>
  <c r="S1441" i="80"/>
  <c r="S1442" i="80"/>
  <c r="S1443" i="80"/>
  <c r="S1444" i="80"/>
  <c r="S1445" i="80"/>
  <c r="S1446" i="80"/>
  <c r="S1447" i="80"/>
  <c r="S1448" i="80"/>
  <c r="S1449" i="80"/>
  <c r="S1450" i="80"/>
  <c r="S1451" i="80"/>
  <c r="S1452" i="80"/>
  <c r="S1453" i="80"/>
  <c r="S1454" i="80"/>
  <c r="S1455" i="80"/>
  <c r="S1456" i="80"/>
  <c r="S1457" i="80"/>
  <c r="S1458" i="80"/>
  <c r="S1459" i="80"/>
  <c r="S1460" i="80"/>
  <c r="S1461" i="80"/>
  <c r="S1462" i="80"/>
  <c r="S1463" i="80"/>
  <c r="S1464" i="80"/>
  <c r="S1465" i="80"/>
  <c r="S1466" i="80"/>
  <c r="S1467" i="80"/>
  <c r="S1468" i="80"/>
  <c r="S1469" i="80"/>
  <c r="S1470" i="80"/>
  <c r="S1471" i="80"/>
  <c r="S1472" i="80"/>
  <c r="S1473" i="80"/>
  <c r="S1474" i="80"/>
  <c r="S1475" i="80"/>
  <c r="S1476" i="80"/>
  <c r="S1477" i="80"/>
  <c r="S1478" i="80"/>
  <c r="S1479" i="80"/>
  <c r="S1480" i="80"/>
  <c r="S1481" i="80"/>
  <c r="S1482" i="80"/>
  <c r="S1483" i="80"/>
  <c r="S1484" i="80"/>
  <c r="S1485" i="80"/>
  <c r="S1486" i="80"/>
  <c r="S1487" i="80"/>
  <c r="S1488" i="80"/>
  <c r="S1489" i="80"/>
  <c r="S1490" i="80"/>
  <c r="S1491" i="80"/>
  <c r="S1492" i="80"/>
  <c r="S1493" i="80"/>
  <c r="S1494" i="80"/>
  <c r="S1495" i="80"/>
  <c r="S1496" i="80"/>
  <c r="S1497" i="80"/>
  <c r="S1498" i="80"/>
  <c r="S1499" i="80"/>
  <c r="S1500" i="80"/>
  <c r="S1501" i="80"/>
  <c r="S1502" i="80"/>
  <c r="S1503" i="80"/>
  <c r="S1504" i="80"/>
  <c r="S1505" i="80"/>
  <c r="S1506" i="80"/>
  <c r="S1507" i="80"/>
  <c r="S1508" i="80"/>
  <c r="S1509" i="80"/>
  <c r="S1510" i="80"/>
  <c r="S1511" i="80"/>
  <c r="S1512" i="80"/>
  <c r="S1513" i="80"/>
  <c r="S1514" i="80"/>
  <c r="S1515" i="80"/>
  <c r="S1516" i="80"/>
  <c r="S1517" i="80"/>
  <c r="S1518" i="80"/>
  <c r="S1519" i="80"/>
  <c r="S1520" i="80"/>
  <c r="S1521" i="80"/>
  <c r="S1522" i="80"/>
  <c r="S1523" i="80"/>
  <c r="S1524" i="80"/>
  <c r="S1525" i="80"/>
  <c r="S1526" i="80"/>
  <c r="S1527" i="80"/>
  <c r="S1528" i="80"/>
  <c r="S1529" i="80"/>
  <c r="S1530" i="80"/>
  <c r="S1531" i="80"/>
  <c r="S1532" i="80"/>
  <c r="S1533" i="80"/>
  <c r="S1534" i="80"/>
  <c r="S1535" i="80"/>
  <c r="S1536" i="80"/>
  <c r="S1537" i="80"/>
  <c r="S1538" i="80"/>
  <c r="S1539" i="80"/>
  <c r="S1540" i="80"/>
  <c r="S1541" i="80"/>
  <c r="S1542" i="80"/>
  <c r="S1543" i="80"/>
  <c r="S1544" i="80"/>
  <c r="S1545" i="80"/>
  <c r="S1546" i="80"/>
  <c r="S1547" i="80"/>
  <c r="S1548" i="80"/>
  <c r="S1549" i="80"/>
  <c r="S1550" i="80"/>
  <c r="S1551" i="80"/>
  <c r="S1552" i="80"/>
  <c r="S1553" i="80"/>
  <c r="S1554" i="80"/>
  <c r="S1555" i="80"/>
  <c r="S1556" i="80"/>
  <c r="S1557" i="80"/>
  <c r="S1558" i="80"/>
  <c r="S1559" i="80"/>
  <c r="S1560" i="80"/>
  <c r="S1561" i="80"/>
  <c r="S1562" i="80"/>
  <c r="S1563" i="80"/>
  <c r="S1564" i="80"/>
  <c r="S1565" i="80"/>
  <c r="S1566" i="80"/>
  <c r="S1567" i="80"/>
  <c r="S1568" i="80"/>
  <c r="S1569" i="80"/>
  <c r="S1570" i="80"/>
  <c r="S1571" i="80"/>
  <c r="S1572" i="80"/>
  <c r="S1573" i="80"/>
  <c r="S1574" i="80"/>
  <c r="S1575" i="80"/>
  <c r="S1576" i="80"/>
  <c r="S1577" i="80"/>
  <c r="S1578" i="80"/>
  <c r="S1579" i="80"/>
  <c r="S1580" i="80"/>
  <c r="S1581" i="80"/>
  <c r="S1582" i="80"/>
  <c r="S1583" i="80"/>
  <c r="S1584" i="80"/>
  <c r="S1585" i="80"/>
  <c r="S1586" i="80"/>
  <c r="S1587" i="80"/>
  <c r="S1588" i="80"/>
  <c r="S1589" i="80"/>
  <c r="S1590" i="80"/>
  <c r="S1591" i="80"/>
  <c r="S1592" i="80"/>
  <c r="S1593" i="80"/>
  <c r="S1594" i="80"/>
  <c r="S1595" i="80"/>
  <c r="S1596" i="80"/>
  <c r="S1597" i="80"/>
  <c r="S1598" i="80"/>
  <c r="S1599" i="80"/>
  <c r="S1600" i="80"/>
  <c r="S1601" i="80"/>
  <c r="S1602" i="80"/>
  <c r="S1603" i="80"/>
  <c r="S1604" i="80"/>
  <c r="S1605" i="80"/>
  <c r="S1606" i="80"/>
  <c r="S1607" i="80"/>
  <c r="S1608" i="80"/>
  <c r="S1609" i="80"/>
  <c r="S1610" i="80"/>
  <c r="S1611" i="80"/>
  <c r="S1612" i="80"/>
  <c r="S1613" i="80"/>
  <c r="S1614" i="80"/>
  <c r="S1615" i="80"/>
  <c r="S1616" i="80"/>
  <c r="S1617" i="80"/>
  <c r="S1618" i="80"/>
  <c r="S1619" i="80"/>
  <c r="S1620" i="80"/>
  <c r="S1621" i="80"/>
  <c r="S1622" i="80"/>
  <c r="S1623" i="80"/>
  <c r="S1624" i="80"/>
  <c r="S1625" i="80"/>
  <c r="S1626" i="80"/>
  <c r="S1627" i="80"/>
  <c r="S1628" i="80"/>
  <c r="S1629" i="80"/>
  <c r="S1630" i="80"/>
  <c r="S1631" i="80"/>
  <c r="S1632" i="80"/>
  <c r="S1633" i="80"/>
  <c r="S1634" i="80"/>
  <c r="S1635" i="80"/>
  <c r="S1636" i="80"/>
  <c r="S1637" i="80"/>
  <c r="S1638" i="80"/>
  <c r="S1639" i="80"/>
  <c r="S1640" i="80"/>
  <c r="S1641" i="80"/>
  <c r="S1642" i="80"/>
  <c r="S1643" i="80"/>
  <c r="S1644" i="80"/>
  <c r="S1645" i="80"/>
  <c r="S1646" i="80"/>
  <c r="S1647" i="80"/>
  <c r="S1648" i="80"/>
  <c r="S1649" i="80"/>
  <c r="S1650" i="80"/>
  <c r="S1651" i="80"/>
  <c r="S1652" i="80"/>
  <c r="S1653" i="80"/>
  <c r="S1654" i="80"/>
  <c r="S1655" i="80"/>
  <c r="S1656" i="80"/>
  <c r="S1657" i="80"/>
  <c r="S1658" i="80"/>
  <c r="S1659" i="80"/>
  <c r="S1660" i="80"/>
  <c r="S1661" i="80"/>
  <c r="S1662" i="80"/>
  <c r="S1663" i="80"/>
  <c r="S1664" i="80"/>
  <c r="S1665" i="80"/>
  <c r="S1666" i="80"/>
  <c r="S1667" i="80"/>
  <c r="S1668" i="80"/>
  <c r="S1669" i="80"/>
  <c r="S1670" i="80"/>
  <c r="S1671" i="80"/>
  <c r="S1672" i="80"/>
  <c r="S1673" i="80"/>
  <c r="S1674" i="80"/>
  <c r="S1675" i="80"/>
  <c r="S1676" i="80"/>
  <c r="S1677" i="80"/>
  <c r="S1678" i="80"/>
  <c r="S1679" i="80"/>
  <c r="S1680" i="80"/>
  <c r="S1681" i="80"/>
  <c r="S1682" i="80"/>
  <c r="S1683" i="80"/>
  <c r="S1684" i="80"/>
  <c r="S1685" i="80"/>
  <c r="S1686" i="80"/>
  <c r="S1687" i="80"/>
  <c r="S1688" i="80"/>
  <c r="S1689" i="80"/>
  <c r="S1690" i="80"/>
  <c r="S1691" i="80"/>
  <c r="S1692" i="80"/>
  <c r="S1693" i="80"/>
  <c r="S1694" i="80"/>
  <c r="S1695" i="80"/>
  <c r="S1696" i="80"/>
  <c r="S1697" i="80"/>
  <c r="S1698" i="80"/>
  <c r="S1699" i="80"/>
  <c r="S1700" i="80"/>
  <c r="S1701" i="80"/>
  <c r="S1702" i="80"/>
  <c r="S1703" i="80"/>
  <c r="S1704" i="80"/>
  <c r="S1705" i="80"/>
  <c r="S1706" i="80"/>
  <c r="S1707" i="80"/>
  <c r="S1708" i="80"/>
  <c r="S1709" i="80"/>
  <c r="S1710" i="80"/>
  <c r="S1711" i="80"/>
  <c r="S1712" i="80"/>
  <c r="S1713" i="80"/>
  <c r="S1714" i="80"/>
  <c r="S1715" i="80"/>
  <c r="S1716" i="80"/>
  <c r="S1717" i="80"/>
  <c r="S1718" i="80"/>
  <c r="S1719" i="80"/>
  <c r="S1720" i="80"/>
  <c r="S1721" i="80"/>
  <c r="S1722" i="80"/>
  <c r="S1723" i="80"/>
  <c r="S1724" i="80"/>
  <c r="S1725" i="80"/>
  <c r="S1726" i="80"/>
  <c r="S1727" i="80"/>
  <c r="S1728" i="80"/>
  <c r="S1729" i="80"/>
  <c r="S1730" i="80"/>
  <c r="S1731" i="80"/>
  <c r="S1732" i="80"/>
  <c r="S1733" i="80"/>
  <c r="S1734" i="80"/>
  <c r="S1735" i="80"/>
  <c r="S1736" i="80"/>
  <c r="S1737" i="80"/>
  <c r="S1738" i="80"/>
  <c r="S1739" i="80"/>
  <c r="S1740" i="80"/>
  <c r="S1741" i="80"/>
  <c r="S1742" i="80"/>
  <c r="S1743" i="80"/>
  <c r="S1744" i="80"/>
  <c r="S1745" i="80"/>
  <c r="S1746" i="80"/>
  <c r="S1747" i="80"/>
  <c r="S1748" i="80"/>
  <c r="S1749" i="80"/>
  <c r="S1750" i="80"/>
  <c r="S1751" i="80"/>
  <c r="S1752" i="80"/>
  <c r="S1753" i="80"/>
  <c r="S1754" i="80"/>
  <c r="S1755" i="80"/>
  <c r="S1756" i="80"/>
  <c r="S1757" i="80"/>
  <c r="S1758" i="80"/>
  <c r="S1759" i="80"/>
  <c r="S1760" i="80"/>
  <c r="S1761" i="80"/>
  <c r="S1762" i="80"/>
  <c r="S1763" i="80"/>
  <c r="S1764" i="80"/>
  <c r="S1765" i="80"/>
  <c r="S1766" i="80"/>
  <c r="S1767" i="80"/>
  <c r="S1768" i="80"/>
  <c r="S1769" i="80"/>
  <c r="S1770" i="80"/>
  <c r="S1771" i="80"/>
  <c r="S1772" i="80"/>
  <c r="S1773" i="80"/>
  <c r="S1774" i="80"/>
  <c r="S1775" i="80"/>
  <c r="S1776" i="80"/>
  <c r="S1777" i="80"/>
  <c r="S1778" i="80"/>
  <c r="S1779" i="80"/>
  <c r="S1780" i="80"/>
  <c r="S1781" i="80"/>
  <c r="S1782" i="80"/>
  <c r="S1783" i="80"/>
  <c r="S1784" i="80"/>
  <c r="S1785" i="80"/>
  <c r="S1786" i="80"/>
  <c r="S1787" i="80"/>
  <c r="S1788" i="80"/>
  <c r="S1789" i="80"/>
  <c r="S1790" i="80"/>
  <c r="S1791" i="80"/>
  <c r="S1792" i="80"/>
  <c r="S1793" i="80"/>
  <c r="S1794" i="80"/>
  <c r="S1795" i="80"/>
  <c r="S1796" i="80"/>
  <c r="S1797" i="80"/>
  <c r="S1798" i="80"/>
  <c r="S1799" i="80"/>
  <c r="S1800" i="80"/>
  <c r="S1801" i="80"/>
  <c r="S1802" i="80"/>
  <c r="S1803" i="80"/>
  <c r="S1804" i="80"/>
  <c r="S1805" i="80"/>
  <c r="S1806" i="80"/>
  <c r="S1807" i="80"/>
  <c r="S1808" i="80"/>
  <c r="S1809" i="80"/>
  <c r="S1810" i="80"/>
  <c r="S1811" i="80"/>
  <c r="S1812" i="80"/>
  <c r="S1813" i="80"/>
  <c r="S1814" i="80"/>
  <c r="S1815" i="80"/>
  <c r="S1816" i="80"/>
  <c r="S1817" i="80"/>
  <c r="S1818" i="80"/>
  <c r="S1819" i="80"/>
  <c r="S1820" i="80"/>
  <c r="S1821" i="80"/>
  <c r="S1822" i="80"/>
  <c r="S1823" i="80"/>
  <c r="S1824" i="80"/>
  <c r="S1825" i="80"/>
  <c r="S1826" i="80"/>
  <c r="S1827" i="80"/>
  <c r="S1828" i="80"/>
  <c r="S1829" i="80"/>
  <c r="S1830" i="80"/>
  <c r="S1831" i="80"/>
  <c r="S1832" i="80"/>
  <c r="S1833" i="80"/>
  <c r="S1834" i="80"/>
  <c r="S1835" i="80"/>
  <c r="S1836" i="80"/>
  <c r="S1837" i="80"/>
  <c r="S1838" i="80"/>
  <c r="S1839" i="80"/>
  <c r="S1840" i="80"/>
  <c r="S1841" i="80"/>
  <c r="S1842" i="80"/>
  <c r="S1843" i="80"/>
  <c r="S1844" i="80"/>
  <c r="S1845" i="80"/>
  <c r="S1846" i="80"/>
  <c r="S1847" i="80"/>
  <c r="S1848" i="80"/>
  <c r="S1849" i="80"/>
  <c r="S1850" i="80"/>
  <c r="S1851" i="80"/>
  <c r="S1852" i="80"/>
  <c r="S1853" i="80"/>
  <c r="S1854" i="80"/>
  <c r="S1855" i="80"/>
  <c r="S1856" i="80"/>
  <c r="S1857" i="80"/>
  <c r="S1858" i="80"/>
  <c r="S1859" i="80"/>
  <c r="S1860" i="80"/>
  <c r="S1861" i="80"/>
  <c r="S1862" i="80"/>
  <c r="S1863" i="80"/>
  <c r="S1864" i="80"/>
  <c r="S1865" i="80"/>
  <c r="S1866" i="80"/>
  <c r="S1867" i="80"/>
  <c r="S1868" i="80"/>
  <c r="S1869" i="80"/>
  <c r="S1870" i="80"/>
  <c r="S1871" i="80"/>
  <c r="S1872" i="80"/>
  <c r="S1873" i="80"/>
  <c r="S1874" i="80"/>
  <c r="S1875" i="80"/>
  <c r="S1876" i="80"/>
  <c r="S1877" i="80"/>
  <c r="S1878" i="80"/>
  <c r="S1879" i="80"/>
  <c r="S1880" i="80"/>
  <c r="S1881" i="80"/>
  <c r="S1882" i="80"/>
  <c r="S1883" i="80"/>
  <c r="S1884" i="80"/>
  <c r="S1885" i="80"/>
  <c r="S1886" i="80"/>
  <c r="S1887" i="80"/>
  <c r="S1888" i="80"/>
  <c r="S1889" i="80"/>
  <c r="S1890" i="80"/>
  <c r="S1891" i="80"/>
  <c r="S1892" i="80"/>
  <c r="S1893" i="80"/>
  <c r="S1894" i="80"/>
  <c r="S1895" i="80"/>
  <c r="S1896" i="80"/>
  <c r="S1897" i="80"/>
  <c r="S1898" i="80"/>
  <c r="S1899" i="80"/>
  <c r="S1900" i="80"/>
  <c r="S1901" i="80"/>
  <c r="S1902" i="80"/>
  <c r="S1903" i="80"/>
  <c r="S1904" i="80"/>
  <c r="S1905" i="80"/>
  <c r="S1906" i="80"/>
  <c r="S1907" i="80"/>
  <c r="S1908" i="80"/>
  <c r="S1909" i="80"/>
  <c r="S1910" i="80"/>
  <c r="S1911" i="80"/>
  <c r="S1912" i="80"/>
  <c r="S1913" i="80"/>
  <c r="S1914" i="80"/>
  <c r="S1915" i="80"/>
  <c r="S1916" i="80"/>
  <c r="S1917" i="80"/>
  <c r="S1918" i="80"/>
  <c r="S1919" i="80"/>
  <c r="S1920" i="80"/>
  <c r="S1921" i="80"/>
  <c r="S1922" i="80"/>
  <c r="S1923" i="80"/>
  <c r="S1924" i="80"/>
  <c r="S1925" i="80"/>
  <c r="S1926" i="80"/>
  <c r="S1927" i="80"/>
  <c r="S1928" i="80"/>
  <c r="S1929" i="80"/>
  <c r="S1930" i="80"/>
  <c r="S1931" i="80"/>
  <c r="S1932" i="80"/>
  <c r="S1933" i="80"/>
  <c r="S1934" i="80"/>
  <c r="S1935" i="80"/>
  <c r="S1936" i="80"/>
  <c r="S1937" i="80"/>
  <c r="S1938" i="80"/>
  <c r="S1939" i="80"/>
  <c r="S1940" i="80"/>
  <c r="S1941" i="80"/>
  <c r="S1942" i="80"/>
  <c r="S1943" i="80"/>
  <c r="S1944" i="80"/>
  <c r="S1945" i="80"/>
  <c r="S1946" i="80"/>
  <c r="S1947" i="80"/>
  <c r="S1948" i="80"/>
  <c r="S1949" i="80"/>
  <c r="S1950" i="80"/>
  <c r="S1951" i="80"/>
  <c r="S1952" i="80"/>
  <c r="S1953" i="80"/>
  <c r="S1954" i="80"/>
  <c r="S1955" i="80"/>
  <c r="S1956" i="80"/>
  <c r="S1957" i="80"/>
  <c r="S1958" i="80"/>
  <c r="S1959" i="80"/>
  <c r="S1960" i="80"/>
  <c r="S1961" i="80"/>
  <c r="S1962" i="80"/>
  <c r="S1963" i="80"/>
  <c r="S1964" i="80"/>
  <c r="S1965" i="80"/>
  <c r="S1966" i="80"/>
  <c r="S1967" i="80"/>
  <c r="S1968" i="80"/>
  <c r="S1969" i="80"/>
  <c r="S1970" i="80"/>
  <c r="S1971" i="80"/>
  <c r="S1972" i="80"/>
  <c r="S1973" i="80"/>
  <c r="S1974" i="80"/>
  <c r="S1975" i="80"/>
  <c r="S1976" i="80"/>
  <c r="S1977" i="80"/>
  <c r="S1978" i="80"/>
  <c r="S1979" i="80"/>
  <c r="S1980" i="80"/>
  <c r="S1981" i="80"/>
  <c r="S1982" i="80"/>
  <c r="S1983" i="80"/>
  <c r="S1984" i="80"/>
  <c r="S1985" i="80"/>
  <c r="S1986" i="80"/>
  <c r="S1987" i="80"/>
  <c r="S1988" i="80"/>
  <c r="S1989" i="80"/>
  <c r="S1990" i="80"/>
  <c r="S1991" i="80"/>
  <c r="S1992" i="80"/>
  <c r="S1993" i="80"/>
  <c r="S1994" i="80"/>
  <c r="S1995" i="80"/>
  <c r="S1996" i="80"/>
  <c r="S1997" i="80"/>
  <c r="S1998" i="80"/>
  <c r="S1999" i="80"/>
  <c r="S2000" i="80"/>
  <c r="S2001" i="80"/>
  <c r="S2002" i="80"/>
  <c r="S2003" i="80"/>
  <c r="S2004" i="80"/>
  <c r="S2005" i="80"/>
  <c r="S2006" i="80"/>
  <c r="S2007" i="80"/>
  <c r="S2008" i="80"/>
  <c r="S2009" i="80"/>
  <c r="S2010" i="80"/>
  <c r="S2011" i="80"/>
  <c r="S2012" i="80"/>
  <c r="S2013" i="80"/>
  <c r="S2014" i="80"/>
  <c r="S2015" i="80"/>
  <c r="S2016" i="80"/>
  <c r="S2017" i="80"/>
  <c r="S2018" i="80"/>
  <c r="S2019" i="80"/>
  <c r="S2020" i="80"/>
  <c r="S2021" i="80"/>
  <c r="S2022" i="80"/>
  <c r="S2023" i="80"/>
  <c r="S2024" i="80"/>
  <c r="S2025" i="80"/>
  <c r="S2026" i="80"/>
  <c r="S2027" i="80"/>
  <c r="S2028" i="80"/>
  <c r="S2029" i="80"/>
  <c r="S2030" i="80"/>
  <c r="S2031" i="80"/>
  <c r="S2032" i="80"/>
  <c r="S2033" i="80"/>
  <c r="S2034" i="80"/>
  <c r="S2035" i="80"/>
  <c r="S2036" i="80"/>
  <c r="S2037" i="80"/>
  <c r="S2038" i="80"/>
  <c r="S2039" i="80"/>
  <c r="S2040" i="80"/>
  <c r="S2041" i="80"/>
  <c r="S2042" i="80"/>
  <c r="S2043" i="80"/>
  <c r="S2044" i="80"/>
  <c r="S2045" i="80"/>
  <c r="S2046" i="80"/>
  <c r="S2047" i="80"/>
  <c r="S2048" i="80"/>
  <c r="S2049" i="80"/>
  <c r="S2050" i="80"/>
  <c r="S2051" i="80"/>
  <c r="S2052" i="80"/>
  <c r="S2053" i="80"/>
  <c r="S2054" i="80"/>
  <c r="S2055" i="80"/>
  <c r="S2056" i="80"/>
  <c r="S2057" i="80"/>
  <c r="S2058" i="80"/>
  <c r="S2059" i="80"/>
  <c r="S2060" i="80"/>
  <c r="S2061" i="80"/>
  <c r="S2062" i="80"/>
  <c r="S2063" i="80"/>
  <c r="S2064" i="80"/>
  <c r="S2065" i="80"/>
  <c r="S2066" i="80"/>
  <c r="S2067" i="80"/>
  <c r="S2068" i="80"/>
  <c r="S2069" i="80"/>
  <c r="S2070" i="80"/>
  <c r="S2071" i="80"/>
  <c r="S2072" i="80"/>
  <c r="S2073" i="80"/>
  <c r="S2074" i="80"/>
  <c r="S2075" i="80"/>
  <c r="S2076" i="80"/>
  <c r="S2077" i="80"/>
  <c r="S2078" i="80"/>
  <c r="S2079" i="80"/>
  <c r="S2080" i="80"/>
  <c r="S2081" i="80"/>
  <c r="S2082" i="80"/>
  <c r="S2083" i="80"/>
  <c r="S2084" i="80"/>
  <c r="S2085" i="80"/>
  <c r="S2086" i="80"/>
  <c r="S2087" i="80"/>
  <c r="S2088" i="80"/>
  <c r="S2089" i="80"/>
  <c r="S2090" i="80"/>
  <c r="S2091" i="80"/>
  <c r="S2092" i="80"/>
  <c r="S2093" i="80"/>
  <c r="S2094" i="80"/>
  <c r="S2095" i="80"/>
  <c r="S2096" i="80"/>
  <c r="S2097" i="80"/>
  <c r="S2098" i="80"/>
  <c r="S2099" i="80"/>
  <c r="S2100" i="80"/>
  <c r="S2101" i="80"/>
  <c r="S2102" i="80"/>
  <c r="S2103" i="80"/>
  <c r="S2104" i="80"/>
  <c r="S2105" i="80"/>
  <c r="S2106" i="80"/>
  <c r="S2107" i="80"/>
  <c r="S2108" i="80"/>
  <c r="S2109" i="80"/>
  <c r="S2110" i="80"/>
  <c r="S2111" i="80"/>
  <c r="S2112" i="80"/>
  <c r="S2113" i="80"/>
  <c r="S2114" i="80"/>
  <c r="S2115" i="80"/>
  <c r="S2116" i="80"/>
  <c r="S2117" i="80"/>
  <c r="S2118" i="80"/>
  <c r="S2119" i="80"/>
  <c r="S2120" i="80"/>
  <c r="S2121" i="80"/>
  <c r="S2122" i="80"/>
  <c r="S2123" i="80"/>
  <c r="S2124" i="80"/>
  <c r="S2125" i="80"/>
  <c r="S2126" i="80"/>
  <c r="S2127" i="80"/>
  <c r="S2128" i="80"/>
  <c r="S2129" i="80"/>
  <c r="S2130" i="80"/>
  <c r="S2131" i="80"/>
  <c r="S2132" i="80"/>
  <c r="S2133" i="80"/>
  <c r="S2134" i="80"/>
  <c r="S2135" i="80"/>
  <c r="S2136" i="80"/>
  <c r="S2137" i="80"/>
  <c r="S2138" i="80"/>
  <c r="S2139" i="80"/>
  <c r="S2140" i="80"/>
  <c r="S2141" i="80"/>
  <c r="S2142" i="80"/>
  <c r="S2143" i="80"/>
  <c r="S2144" i="80"/>
  <c r="S2145" i="80"/>
  <c r="S2146" i="80"/>
  <c r="S2147" i="80"/>
  <c r="S2148" i="80"/>
  <c r="S2149" i="80"/>
  <c r="S2150" i="80"/>
  <c r="S2151" i="80"/>
  <c r="S2152" i="80"/>
  <c r="S2153" i="80"/>
  <c r="S2154" i="80"/>
  <c r="S2155" i="80"/>
  <c r="S2156" i="80"/>
  <c r="S2157" i="80"/>
  <c r="S2158" i="80"/>
  <c r="S2159" i="80"/>
  <c r="S2160" i="80"/>
  <c r="S2161" i="80"/>
  <c r="S2162" i="80"/>
  <c r="S2163" i="80"/>
  <c r="S2164" i="80"/>
  <c r="S2165" i="80"/>
  <c r="S2166" i="80"/>
  <c r="S2167" i="80"/>
  <c r="S2168" i="80"/>
  <c r="S2169" i="80"/>
  <c r="S2170" i="80"/>
  <c r="S2171" i="80"/>
  <c r="S2172" i="80"/>
  <c r="S2173" i="80"/>
  <c r="S2174" i="80"/>
  <c r="S2175" i="80"/>
  <c r="S2176" i="80"/>
  <c r="S2177" i="80"/>
  <c r="S2178" i="80"/>
  <c r="S2179" i="80"/>
  <c r="S2180" i="80"/>
  <c r="S2181" i="80"/>
  <c r="S2182" i="80"/>
  <c r="S2183" i="80"/>
  <c r="S2184" i="80"/>
  <c r="S2185" i="80"/>
  <c r="S2186" i="80"/>
  <c r="S2187" i="80"/>
  <c r="S2188" i="80"/>
  <c r="S2189" i="80"/>
  <c r="S2190" i="80"/>
  <c r="S2191" i="80"/>
  <c r="S2192" i="80"/>
  <c r="S2193" i="80"/>
  <c r="S2194" i="80"/>
  <c r="S2195" i="80"/>
  <c r="S2196" i="80"/>
  <c r="S2197" i="80"/>
  <c r="S2198" i="80"/>
  <c r="S2199" i="80"/>
  <c r="S2200" i="80"/>
  <c r="S2201" i="80"/>
  <c r="S2202" i="80"/>
  <c r="S2203" i="80"/>
  <c r="S2204" i="80"/>
  <c r="S2205" i="80"/>
  <c r="S2206" i="80"/>
  <c r="S2207" i="80"/>
  <c r="S2208" i="80"/>
  <c r="S2209" i="80"/>
  <c r="S2210" i="80"/>
  <c r="S2211" i="80"/>
  <c r="S2212" i="80"/>
  <c r="S2213" i="80"/>
  <c r="S2214" i="80"/>
  <c r="S2215" i="80"/>
  <c r="S2216" i="80"/>
  <c r="S2217" i="80"/>
  <c r="S2218" i="80"/>
  <c r="S2219" i="80"/>
  <c r="S2220" i="80"/>
  <c r="S2221" i="80"/>
  <c r="S2222" i="80"/>
  <c r="S2223" i="80"/>
  <c r="S2224" i="80"/>
  <c r="S2225" i="80"/>
  <c r="S2226" i="80"/>
  <c r="S2227" i="80"/>
  <c r="S2228" i="80"/>
  <c r="S2229" i="80"/>
  <c r="S2230" i="80"/>
  <c r="S2231" i="80"/>
  <c r="S2232" i="80"/>
  <c r="S2233" i="80"/>
  <c r="S2234" i="80"/>
  <c r="S2235" i="80"/>
  <c r="S2236" i="80"/>
  <c r="S2237" i="80"/>
  <c r="S2238" i="80"/>
  <c r="S2239" i="80"/>
  <c r="S2240" i="80"/>
  <c r="S2241" i="80"/>
  <c r="S2242" i="80"/>
  <c r="S2243" i="80"/>
  <c r="S2244" i="80"/>
  <c r="S2245" i="80"/>
  <c r="S2246" i="80"/>
  <c r="S2247" i="80"/>
  <c r="S2248" i="80"/>
  <c r="S2249" i="80"/>
  <c r="S2250" i="80"/>
  <c r="S2251" i="80"/>
  <c r="S2252" i="80"/>
  <c r="S2253" i="80"/>
  <c r="S2254" i="80"/>
  <c r="S2255" i="80"/>
  <c r="S2256" i="80"/>
  <c r="S2257" i="80"/>
  <c r="S2258" i="80"/>
  <c r="S2259" i="80"/>
  <c r="S2260" i="80"/>
  <c r="S2261" i="80"/>
  <c r="S2262" i="80"/>
  <c r="S2263" i="80"/>
  <c r="S2264" i="80"/>
  <c r="S2265" i="80"/>
  <c r="S2266" i="80"/>
  <c r="S2267" i="80"/>
  <c r="S2268" i="80"/>
  <c r="S2269" i="80"/>
  <c r="S2270" i="80"/>
  <c r="S2271" i="80"/>
  <c r="S2272" i="80"/>
  <c r="S2273" i="80"/>
  <c r="S2274" i="80"/>
  <c r="S2275" i="80"/>
  <c r="S2276" i="80"/>
  <c r="S2277" i="80"/>
  <c r="S2278" i="80"/>
  <c r="S2279" i="80"/>
  <c r="S2280" i="80"/>
  <c r="S2281" i="80"/>
  <c r="S2282" i="80"/>
  <c r="S2283" i="80"/>
  <c r="S2284" i="80"/>
  <c r="S2285" i="80"/>
  <c r="S2286" i="80"/>
  <c r="S2287" i="80"/>
  <c r="S2288" i="80"/>
  <c r="S2289" i="80"/>
  <c r="S2290" i="80"/>
  <c r="S2291" i="80"/>
  <c r="S2292" i="80"/>
  <c r="S2293" i="80"/>
  <c r="S2294" i="80"/>
  <c r="S2295" i="80"/>
  <c r="S2296" i="80"/>
  <c r="S2297" i="80"/>
  <c r="S2298" i="80"/>
  <c r="S2299" i="80"/>
  <c r="S2300" i="80"/>
  <c r="S2301" i="80"/>
  <c r="S2302" i="80"/>
  <c r="S2303" i="80"/>
  <c r="S2304" i="80"/>
  <c r="S2305" i="80"/>
  <c r="S2306" i="80"/>
  <c r="S2307" i="80"/>
  <c r="S2308" i="80"/>
  <c r="S2309" i="80"/>
  <c r="S2310" i="80"/>
  <c r="S2311" i="80"/>
  <c r="S2312" i="80"/>
  <c r="S2313" i="80"/>
  <c r="S2314" i="80"/>
  <c r="S2315" i="80"/>
  <c r="S2316" i="80"/>
  <c r="S2317" i="80"/>
  <c r="S2318" i="80"/>
  <c r="S2319" i="80"/>
  <c r="S2320" i="80"/>
  <c r="S2321" i="80"/>
  <c r="S2322" i="80"/>
  <c r="S2323" i="80"/>
  <c r="S2324" i="80"/>
  <c r="S2325" i="80"/>
  <c r="S2326" i="80"/>
  <c r="S2327" i="80"/>
  <c r="S2328" i="80"/>
  <c r="S2329" i="80"/>
  <c r="S2330" i="80"/>
  <c r="S2331" i="80"/>
  <c r="S2332" i="80"/>
  <c r="S2333" i="80"/>
  <c r="S2334" i="80"/>
  <c r="S2335" i="80"/>
  <c r="S2336" i="80"/>
  <c r="S2337" i="80"/>
  <c r="S2338" i="80"/>
  <c r="S2339" i="80"/>
  <c r="S2340" i="80"/>
  <c r="S2341" i="80"/>
  <c r="S2342" i="80"/>
  <c r="S2343" i="80"/>
  <c r="S2344" i="80"/>
  <c r="S2345" i="80"/>
  <c r="S2346" i="80"/>
  <c r="S2347" i="80"/>
  <c r="S2348" i="80"/>
  <c r="S2349" i="80"/>
  <c r="S2350" i="80"/>
  <c r="S2351" i="80"/>
  <c r="S2352" i="80"/>
  <c r="S2353" i="80"/>
  <c r="S2354" i="80"/>
  <c r="S2355" i="80"/>
  <c r="S2356" i="80"/>
  <c r="S2357" i="80"/>
  <c r="S2358" i="80"/>
  <c r="S2359" i="80"/>
  <c r="S2360" i="80"/>
  <c r="S2361" i="80"/>
  <c r="S2362" i="80"/>
  <c r="S2363" i="80"/>
  <c r="S2364" i="80"/>
  <c r="S2365" i="80"/>
  <c r="S2366" i="80"/>
  <c r="S2367" i="80"/>
  <c r="S2368" i="80"/>
  <c r="S2369" i="80"/>
  <c r="S2370" i="80"/>
  <c r="S2371" i="80"/>
  <c r="S2372" i="80"/>
  <c r="S2373" i="80"/>
  <c r="S2374" i="80"/>
  <c r="S2375" i="80"/>
  <c r="S2376" i="80"/>
  <c r="S2377" i="80"/>
  <c r="S2378" i="80"/>
  <c r="S2379" i="80"/>
  <c r="S2380" i="80"/>
  <c r="S2381" i="80"/>
  <c r="S2382" i="80"/>
  <c r="S2383" i="80"/>
  <c r="S2384" i="80"/>
  <c r="S2385" i="80"/>
  <c r="S2386" i="80"/>
  <c r="S2387" i="80"/>
  <c r="S2388" i="80"/>
  <c r="S2389" i="80"/>
  <c r="S2390" i="80"/>
  <c r="S2391" i="80"/>
  <c r="S2392" i="80"/>
  <c r="S2393" i="80"/>
  <c r="S2394" i="80"/>
  <c r="S2395" i="80"/>
  <c r="S2396" i="80"/>
  <c r="S2397" i="80"/>
  <c r="S2398" i="80"/>
  <c r="S2399" i="80"/>
  <c r="S2400" i="80"/>
  <c r="S2401" i="80"/>
  <c r="S2402" i="80"/>
  <c r="S2403" i="80"/>
  <c r="S2404" i="80"/>
  <c r="S2405" i="80"/>
  <c r="S2406" i="80"/>
  <c r="S2407" i="80"/>
  <c r="S2408" i="80"/>
  <c r="S2409" i="80"/>
  <c r="S2410" i="80"/>
  <c r="S2411" i="80"/>
  <c r="S2412" i="80"/>
  <c r="S2413" i="80"/>
  <c r="S2414" i="80"/>
  <c r="S2415" i="80"/>
  <c r="S2416" i="80"/>
  <c r="S2417" i="80"/>
  <c r="S2418" i="80"/>
  <c r="S2419" i="80"/>
  <c r="S2420" i="80"/>
  <c r="S2421" i="80"/>
  <c r="S2422" i="80"/>
  <c r="S2423" i="80"/>
  <c r="S2424" i="80"/>
  <c r="S2425" i="80"/>
  <c r="S2426" i="80"/>
  <c r="S2427" i="80"/>
  <c r="S2428" i="80"/>
  <c r="S2429" i="80"/>
  <c r="S2430" i="80"/>
  <c r="S2431" i="80"/>
  <c r="S2432" i="80"/>
  <c r="S2433" i="80"/>
  <c r="S2434" i="80"/>
  <c r="S2435" i="80"/>
  <c r="S2436" i="80"/>
  <c r="S2437" i="80"/>
  <c r="S2438" i="80"/>
  <c r="S2439" i="80"/>
  <c r="S2440" i="80"/>
  <c r="S2441" i="80"/>
  <c r="S2442" i="80"/>
  <c r="S2443" i="80"/>
  <c r="S2444" i="80"/>
  <c r="S2445" i="80"/>
  <c r="S2446" i="80"/>
  <c r="S2447" i="80"/>
  <c r="S2448" i="80"/>
  <c r="S2449" i="80"/>
  <c r="S2450" i="80"/>
  <c r="S2451" i="80"/>
  <c r="S2452" i="80"/>
  <c r="S2453" i="80"/>
  <c r="S2454" i="80"/>
  <c r="S2455" i="80"/>
  <c r="S2456" i="80"/>
  <c r="S2457" i="80"/>
  <c r="S2458" i="80"/>
  <c r="S2459" i="80"/>
  <c r="S2460" i="80"/>
  <c r="S2461" i="80"/>
  <c r="S2462" i="80"/>
  <c r="S2463" i="80"/>
  <c r="S2464" i="80"/>
  <c r="S2465" i="80"/>
  <c r="S2466" i="80"/>
  <c r="S2467" i="80"/>
  <c r="S2468" i="80"/>
  <c r="S2469" i="80"/>
  <c r="S2470" i="80"/>
  <c r="S2471" i="80"/>
  <c r="S2472" i="80"/>
  <c r="S2473" i="80"/>
  <c r="S2474" i="80"/>
  <c r="S2475" i="80"/>
  <c r="S2476" i="80"/>
  <c r="S2477" i="80"/>
  <c r="S2478" i="80"/>
  <c r="S2479" i="80"/>
  <c r="S2480" i="80"/>
  <c r="S2481" i="80"/>
  <c r="S2482" i="80"/>
  <c r="S2483" i="80"/>
  <c r="S2484" i="80"/>
  <c r="S2485" i="80"/>
  <c r="S2486" i="80"/>
  <c r="S2487" i="80"/>
  <c r="S2488" i="80"/>
  <c r="S2489" i="80"/>
  <c r="S2490" i="80"/>
  <c r="S2491" i="80"/>
  <c r="S2492" i="80"/>
  <c r="S2493" i="80"/>
  <c r="S2494" i="80"/>
  <c r="S2495" i="80"/>
  <c r="S2496" i="80"/>
  <c r="S2497" i="80"/>
  <c r="S2498" i="80"/>
  <c r="S2499" i="80"/>
  <c r="S2500" i="80"/>
  <c r="S2501" i="80"/>
  <c r="S2502" i="80"/>
  <c r="S2503" i="80"/>
  <c r="S2504" i="80"/>
  <c r="S2505" i="80"/>
  <c r="S2506" i="80"/>
  <c r="S2507" i="80"/>
  <c r="S2508" i="80"/>
  <c r="S2509" i="80"/>
  <c r="S2510" i="80"/>
  <c r="S2511" i="80"/>
  <c r="S2512" i="80"/>
  <c r="S2513" i="80"/>
  <c r="S2514" i="80"/>
  <c r="S2515" i="80"/>
  <c r="S2516" i="80"/>
  <c r="S2517" i="80"/>
  <c r="S2518" i="80"/>
  <c r="S2519" i="80"/>
  <c r="S2520" i="80"/>
  <c r="S2521" i="80"/>
  <c r="S2522" i="80"/>
  <c r="S2523" i="80"/>
  <c r="S2524" i="80"/>
  <c r="S2525" i="80"/>
  <c r="S2526" i="80"/>
  <c r="S2527" i="80"/>
  <c r="S2528" i="80"/>
  <c r="S2529" i="80"/>
  <c r="S2530" i="80"/>
  <c r="S2531" i="80"/>
  <c r="S2532" i="80"/>
  <c r="S2533" i="80"/>
  <c r="S2534" i="80"/>
  <c r="S2535" i="80"/>
  <c r="S2536" i="80"/>
  <c r="S2537" i="80"/>
  <c r="S2538" i="80"/>
  <c r="S2539" i="80"/>
  <c r="S2540" i="80"/>
  <c r="S2541" i="80"/>
  <c r="S2542" i="80"/>
  <c r="S2543" i="80"/>
  <c r="S2544" i="80"/>
  <c r="S2545" i="80"/>
  <c r="S2546" i="80"/>
  <c r="S2547" i="80"/>
  <c r="S2548" i="80"/>
  <c r="S2549" i="80"/>
  <c r="S2550" i="80"/>
  <c r="S2551" i="80"/>
  <c r="S2552" i="80"/>
  <c r="S2553" i="80"/>
  <c r="S2554" i="80"/>
  <c r="S2555" i="80"/>
  <c r="S2556" i="80"/>
  <c r="S2557" i="80"/>
  <c r="S2558" i="80"/>
  <c r="S2559" i="80"/>
  <c r="S2560" i="80"/>
  <c r="S2561" i="80"/>
  <c r="S2562" i="80"/>
  <c r="S2563" i="80"/>
  <c r="S2564" i="80"/>
  <c r="S2565" i="80"/>
  <c r="S2566" i="80"/>
  <c r="S2567" i="80"/>
  <c r="S2568" i="80"/>
  <c r="S2569" i="80"/>
  <c r="S2570" i="80"/>
  <c r="S2571" i="80"/>
  <c r="S2572" i="80"/>
  <c r="S2573" i="80"/>
  <c r="S2574" i="80"/>
  <c r="S2575" i="80"/>
  <c r="S2576" i="80"/>
  <c r="S2577" i="80"/>
  <c r="S2578" i="80"/>
  <c r="S2579" i="80"/>
  <c r="S2580" i="80"/>
  <c r="S2581" i="80"/>
  <c r="S2582" i="80"/>
  <c r="S2583" i="80"/>
  <c r="S2584" i="80"/>
  <c r="S2585" i="80"/>
  <c r="S2586" i="80"/>
  <c r="S2587" i="80"/>
  <c r="S2588" i="80"/>
  <c r="S2589" i="80"/>
  <c r="S2590" i="80"/>
  <c r="S2591" i="80"/>
  <c r="S2592" i="80"/>
  <c r="S2593" i="80"/>
  <c r="S2594" i="80"/>
  <c r="S2595" i="80"/>
  <c r="S2596" i="80"/>
  <c r="S2597" i="80"/>
  <c r="S2598" i="80"/>
  <c r="S2599" i="80"/>
  <c r="S2600" i="80"/>
  <c r="S2601" i="80"/>
  <c r="S2602" i="80"/>
  <c r="S2603" i="80"/>
  <c r="S2604" i="80"/>
  <c r="S2605" i="80"/>
  <c r="S2606" i="80"/>
  <c r="S2607" i="80"/>
  <c r="S2608" i="80"/>
  <c r="S2609" i="80"/>
  <c r="S2610" i="80"/>
  <c r="S2611" i="80"/>
  <c r="S2612" i="80"/>
  <c r="S2613" i="80"/>
  <c r="S2614" i="80"/>
  <c r="S2615" i="80"/>
  <c r="S2616" i="80"/>
  <c r="S2617" i="80"/>
  <c r="S2618" i="80"/>
  <c r="S2619" i="80"/>
  <c r="S2620" i="80"/>
  <c r="S2621" i="80"/>
  <c r="S2622" i="80"/>
  <c r="S2623" i="80"/>
  <c r="S2624" i="80"/>
  <c r="S2625" i="80"/>
  <c r="S2626" i="80"/>
  <c r="S2627" i="80"/>
  <c r="S2628" i="80"/>
  <c r="S2629" i="80"/>
  <c r="S2630" i="80"/>
  <c r="S2631" i="80"/>
  <c r="S2632" i="80"/>
  <c r="S2633" i="80"/>
  <c r="S2634" i="80"/>
  <c r="S2635" i="80"/>
  <c r="S2636" i="80"/>
  <c r="S2637" i="80"/>
  <c r="S2638" i="80"/>
  <c r="S2639" i="80"/>
  <c r="S2640" i="80"/>
  <c r="S2641" i="80"/>
  <c r="S2642" i="80"/>
  <c r="S2643" i="80"/>
  <c r="S2644" i="80"/>
  <c r="S2645" i="80"/>
  <c r="S2646" i="80"/>
  <c r="S2647" i="80"/>
  <c r="S2648" i="80"/>
  <c r="S2649" i="80"/>
  <c r="S2650" i="80"/>
  <c r="S2651" i="80"/>
  <c r="S2652" i="80"/>
  <c r="S2653" i="80"/>
  <c r="S2654" i="80"/>
  <c r="S2655" i="80"/>
  <c r="S2656" i="80"/>
  <c r="S2657" i="80"/>
  <c r="S2658" i="80"/>
  <c r="S2659" i="80"/>
  <c r="S2660" i="80"/>
  <c r="S2661" i="80"/>
  <c r="S2662" i="80"/>
  <c r="S2663" i="80"/>
  <c r="S2664" i="80"/>
  <c r="S2665" i="80"/>
  <c r="S2666" i="80"/>
  <c r="S2667" i="80"/>
  <c r="S2668" i="80"/>
  <c r="S2669" i="80"/>
  <c r="S2670" i="80"/>
  <c r="S2671" i="80"/>
  <c r="S2672" i="80"/>
  <c r="S2673" i="80"/>
  <c r="S2674" i="80"/>
  <c r="S2675" i="80"/>
  <c r="S2676" i="80"/>
  <c r="S2677" i="80"/>
  <c r="S2678" i="80"/>
  <c r="S2679" i="80"/>
  <c r="S2680" i="80"/>
  <c r="S2681" i="80"/>
  <c r="S2682" i="80"/>
  <c r="S2683" i="80"/>
  <c r="S2684" i="80"/>
  <c r="S2685" i="80"/>
  <c r="S2686" i="80"/>
  <c r="S2687" i="80"/>
  <c r="S2688" i="80"/>
  <c r="S2689" i="80"/>
  <c r="S2690" i="80"/>
  <c r="S2691" i="80"/>
  <c r="S2692" i="80"/>
  <c r="S2693" i="80"/>
  <c r="S2694" i="80"/>
  <c r="S2695" i="80"/>
  <c r="S2696" i="80"/>
  <c r="S2697" i="80"/>
  <c r="S2698" i="80"/>
  <c r="S2699" i="80"/>
  <c r="S2700" i="80"/>
  <c r="S2701" i="80"/>
  <c r="S2702" i="80"/>
  <c r="S2703" i="80"/>
  <c r="S2704" i="80"/>
  <c r="S2705" i="80"/>
  <c r="S2706" i="80"/>
  <c r="S2707" i="80"/>
  <c r="S2708" i="80"/>
  <c r="S2709" i="80"/>
  <c r="S2710" i="80"/>
  <c r="S2711" i="80"/>
  <c r="S2712" i="80"/>
  <c r="S2713" i="80"/>
  <c r="S2714" i="80"/>
  <c r="S2715" i="80"/>
  <c r="S2716" i="80"/>
  <c r="S2717" i="80"/>
  <c r="S2718" i="80"/>
  <c r="S2719" i="80"/>
  <c r="S2720" i="80"/>
  <c r="S2721" i="80"/>
  <c r="S2722" i="80"/>
  <c r="S2723" i="80"/>
  <c r="S2724" i="80"/>
  <c r="S2725" i="80"/>
  <c r="S2726" i="80"/>
  <c r="S2727" i="80"/>
  <c r="S2728" i="80"/>
  <c r="S2729" i="80"/>
  <c r="S2730" i="80"/>
  <c r="S2731" i="80"/>
  <c r="S2732" i="80"/>
  <c r="S2733" i="80"/>
  <c r="S2734" i="80"/>
  <c r="S2735" i="80"/>
  <c r="S2736" i="80"/>
  <c r="S2737" i="80"/>
  <c r="S2738" i="80"/>
  <c r="S2739" i="80"/>
  <c r="S2740" i="80"/>
  <c r="S2741" i="80"/>
  <c r="S2742" i="80"/>
  <c r="S2743" i="80"/>
  <c r="S2744" i="80"/>
  <c r="S2745" i="80"/>
  <c r="S2746" i="80"/>
  <c r="S2747" i="80"/>
  <c r="S2748" i="80"/>
  <c r="S2749" i="80"/>
  <c r="S2750" i="80"/>
  <c r="S2751" i="80"/>
  <c r="S2752" i="80"/>
  <c r="S2753" i="80"/>
  <c r="S2754" i="80"/>
  <c r="S2755" i="80"/>
  <c r="S2756" i="80"/>
  <c r="S2757" i="80"/>
  <c r="S2758" i="80"/>
  <c r="S2759" i="80"/>
  <c r="S2760" i="80"/>
  <c r="S2761" i="80"/>
  <c r="S2762" i="80"/>
  <c r="S2763" i="80"/>
  <c r="S2764" i="80"/>
  <c r="S2765" i="80"/>
  <c r="S2766" i="80"/>
  <c r="S2767" i="80"/>
  <c r="S2768" i="80"/>
  <c r="S2769" i="80"/>
  <c r="S2770" i="80"/>
  <c r="S2771" i="80"/>
  <c r="S2772" i="80"/>
  <c r="S2773" i="80"/>
  <c r="S2774" i="80"/>
  <c r="S2775" i="80"/>
  <c r="S2776" i="80"/>
  <c r="S2777" i="80"/>
  <c r="S2778" i="80"/>
  <c r="S2779" i="80"/>
  <c r="S2780" i="80"/>
  <c r="S2781" i="80"/>
  <c r="S2782" i="80"/>
  <c r="S2783" i="80"/>
  <c r="S2784" i="80"/>
  <c r="S2785" i="80"/>
  <c r="S2786" i="80"/>
  <c r="S2787" i="80"/>
  <c r="S2788" i="80"/>
  <c r="S2789" i="80"/>
  <c r="S2790" i="80"/>
  <c r="S2791" i="80"/>
  <c r="S2792" i="80"/>
  <c r="S2793" i="80"/>
  <c r="S2794" i="80"/>
  <c r="S2795" i="80"/>
  <c r="S2796" i="80"/>
  <c r="S2797" i="80"/>
  <c r="S2798" i="80"/>
  <c r="S2799" i="80"/>
  <c r="S2800" i="80"/>
  <c r="S2801" i="80"/>
  <c r="S2802" i="80"/>
  <c r="S2803" i="80"/>
  <c r="S2804" i="80"/>
  <c r="S2805" i="80"/>
  <c r="S2806" i="80"/>
  <c r="S2807" i="80"/>
  <c r="S2808" i="80"/>
  <c r="S2809" i="80"/>
  <c r="S2810" i="80"/>
  <c r="S2811" i="80"/>
  <c r="S2812" i="80"/>
  <c r="S2813" i="80"/>
  <c r="S2814" i="80"/>
  <c r="S2815" i="80"/>
  <c r="S2816" i="80"/>
  <c r="S2817" i="80"/>
  <c r="S2818" i="80"/>
  <c r="S2819" i="80"/>
  <c r="S2820" i="80"/>
  <c r="S2821" i="80"/>
  <c r="S2822" i="80"/>
  <c r="S2823" i="80"/>
  <c r="S2824" i="80"/>
  <c r="S2825" i="80"/>
  <c r="S2826" i="80"/>
  <c r="S2827" i="80"/>
  <c r="S2828" i="80"/>
  <c r="S2829" i="80"/>
  <c r="S2830" i="80"/>
  <c r="S2831" i="80"/>
  <c r="S2832" i="80"/>
  <c r="S2833" i="80"/>
  <c r="S2834" i="80"/>
  <c r="S2835" i="80"/>
  <c r="S2836" i="80"/>
  <c r="S2837" i="80"/>
  <c r="S2838" i="80"/>
  <c r="S2839" i="80"/>
  <c r="S2840" i="80"/>
  <c r="S2841" i="80"/>
  <c r="S2842" i="80"/>
  <c r="S2843" i="80"/>
  <c r="S2844" i="80"/>
  <c r="S2845" i="80"/>
  <c r="S2846" i="80"/>
  <c r="S2847" i="80"/>
  <c r="S2848" i="80"/>
  <c r="S2849" i="80"/>
  <c r="S2850" i="80"/>
  <c r="S2851" i="80"/>
  <c r="S2852" i="80"/>
  <c r="S2853" i="80"/>
  <c r="S2854" i="80"/>
  <c r="S2855" i="80"/>
  <c r="S2856" i="80"/>
  <c r="S2857" i="80"/>
  <c r="S2858" i="80"/>
  <c r="S2859" i="80"/>
  <c r="S2860" i="80"/>
  <c r="S2861" i="80"/>
  <c r="S2862" i="80"/>
  <c r="S2863" i="80"/>
  <c r="S2864" i="80"/>
  <c r="S2865" i="80"/>
  <c r="S2866" i="80"/>
  <c r="S2867" i="80"/>
  <c r="S2868" i="80"/>
  <c r="S2869" i="80"/>
  <c r="S2870" i="80"/>
  <c r="S2871" i="80"/>
  <c r="S2872" i="80"/>
  <c r="S2873" i="80"/>
  <c r="S2874" i="80"/>
  <c r="S2875" i="80"/>
  <c r="S2876" i="80"/>
  <c r="S2877" i="80"/>
  <c r="S2878" i="80"/>
  <c r="S2879" i="80"/>
  <c r="S2880" i="80"/>
  <c r="S2881" i="80"/>
  <c r="S2882" i="80"/>
  <c r="S2883" i="80"/>
  <c r="S2884" i="80"/>
  <c r="S2885" i="80"/>
  <c r="S2886" i="80"/>
  <c r="S2887" i="80"/>
  <c r="S2888" i="80"/>
  <c r="S2889" i="80"/>
  <c r="S2890" i="80"/>
  <c r="S2891" i="80"/>
  <c r="S2892" i="80"/>
  <c r="S2893" i="80"/>
  <c r="S2894" i="80"/>
  <c r="S2895" i="80"/>
  <c r="S2896" i="80"/>
  <c r="S2897" i="80"/>
  <c r="S2898" i="80"/>
  <c r="S2899" i="80"/>
  <c r="S2900" i="80"/>
  <c r="S2901" i="80"/>
  <c r="S2902" i="80"/>
  <c r="S2903" i="80"/>
  <c r="S2904" i="80"/>
  <c r="S2905" i="80"/>
  <c r="S2906" i="80"/>
  <c r="S2907" i="80"/>
  <c r="S2908" i="80"/>
  <c r="S2909" i="80"/>
  <c r="S2910" i="80"/>
  <c r="S2911" i="80"/>
  <c r="S2912" i="80"/>
  <c r="S2913" i="80"/>
  <c r="S2914" i="80"/>
  <c r="S2915" i="80"/>
  <c r="S2916" i="80"/>
  <c r="S2917" i="80"/>
  <c r="S2918" i="80"/>
  <c r="S2919" i="80"/>
  <c r="S2920" i="80"/>
  <c r="S2921" i="80"/>
  <c r="S2922" i="80"/>
  <c r="S2923" i="80"/>
  <c r="S2924" i="80"/>
  <c r="S2925" i="80"/>
  <c r="S2926" i="80"/>
  <c r="S2927" i="80"/>
  <c r="S2928" i="80"/>
  <c r="S2929" i="80"/>
  <c r="S2930" i="80"/>
  <c r="S2931" i="80"/>
  <c r="S2932" i="80"/>
  <c r="S2933" i="80"/>
  <c r="S2934" i="80"/>
  <c r="S2935" i="80"/>
  <c r="S2936" i="80"/>
  <c r="S2937" i="80"/>
  <c r="S2938" i="80"/>
  <c r="S2939" i="80"/>
  <c r="S2940" i="80"/>
  <c r="S2941" i="80"/>
  <c r="S2942" i="80"/>
  <c r="S2943" i="80"/>
  <c r="S2944" i="80"/>
  <c r="S2945" i="80"/>
  <c r="S2946" i="80"/>
  <c r="S2947" i="80"/>
  <c r="S2948" i="80"/>
  <c r="S2949" i="80"/>
  <c r="S2950" i="80"/>
  <c r="S2951" i="80"/>
  <c r="S2952" i="80"/>
  <c r="S2953" i="80"/>
  <c r="S2954" i="80"/>
  <c r="S2955" i="80"/>
  <c r="S2956" i="80"/>
  <c r="S2957" i="80"/>
  <c r="S2958" i="80"/>
  <c r="S2959" i="80"/>
  <c r="S2960" i="80"/>
  <c r="S2961" i="80"/>
  <c r="S2962" i="80"/>
  <c r="S2963" i="80"/>
  <c r="S2964" i="80"/>
  <c r="S2965" i="80"/>
  <c r="S2966" i="80"/>
  <c r="S2967" i="80"/>
  <c r="S2968" i="80"/>
  <c r="S2969" i="80"/>
  <c r="S2970" i="80"/>
  <c r="S2971" i="80"/>
  <c r="S2972" i="80"/>
  <c r="S2973" i="80"/>
  <c r="S2974" i="80"/>
  <c r="S2975" i="80"/>
  <c r="S2976" i="80"/>
  <c r="S2977" i="80"/>
  <c r="S2978" i="80"/>
  <c r="S2979" i="80"/>
  <c r="S2980" i="80"/>
  <c r="S2981" i="80"/>
  <c r="S2982" i="80"/>
  <c r="S2983" i="80"/>
  <c r="S2984" i="80"/>
  <c r="S2985" i="80"/>
  <c r="S2986" i="80"/>
  <c r="S2987" i="80"/>
  <c r="S2988" i="80"/>
  <c r="S2989" i="80"/>
  <c r="S2990" i="80"/>
  <c r="S2991" i="80"/>
  <c r="S2992" i="80"/>
  <c r="S2993" i="80"/>
  <c r="S2994" i="80"/>
  <c r="S2995" i="80"/>
  <c r="S2996" i="80"/>
  <c r="S2997" i="80"/>
  <c r="S2998" i="80"/>
  <c r="S2999" i="80"/>
  <c r="S3000" i="80"/>
  <c r="S3001" i="80"/>
  <c r="S3002" i="80"/>
  <c r="S3003" i="80"/>
  <c r="S3004" i="80"/>
  <c r="S3005" i="80"/>
  <c r="S3006" i="80"/>
  <c r="S3007" i="80"/>
  <c r="S3008" i="80"/>
  <c r="S3009" i="80"/>
  <c r="S3010" i="80"/>
  <c r="S3011" i="80"/>
  <c r="S3012" i="80"/>
  <c r="S3013" i="80"/>
  <c r="S3014" i="80"/>
  <c r="S3015" i="80"/>
  <c r="S3016" i="80"/>
  <c r="S3017" i="80"/>
  <c r="S3018" i="80"/>
  <c r="S3019" i="80"/>
  <c r="S3020" i="80"/>
  <c r="S3021" i="80"/>
  <c r="S3022" i="80"/>
  <c r="S3023" i="80"/>
  <c r="S3024" i="80"/>
  <c r="S3025" i="80"/>
  <c r="S3026" i="80"/>
  <c r="S3027" i="80"/>
  <c r="S3028" i="80"/>
  <c r="S3029" i="80"/>
  <c r="S3030" i="80"/>
  <c r="S3031" i="80"/>
  <c r="S3032" i="80"/>
  <c r="S3033" i="80"/>
  <c r="S3034" i="80"/>
  <c r="S3035" i="80"/>
  <c r="S3036" i="80"/>
  <c r="S3037" i="80"/>
  <c r="S3038" i="80"/>
  <c r="S3039" i="80"/>
  <c r="S3040" i="80"/>
  <c r="S3041" i="80"/>
  <c r="S3042" i="80"/>
  <c r="S3043" i="80"/>
  <c r="S3044" i="80"/>
  <c r="S3045" i="80"/>
  <c r="S3046" i="80"/>
  <c r="S3047" i="80"/>
  <c r="S3048" i="80"/>
  <c r="S3049" i="80"/>
  <c r="S3050" i="80"/>
  <c r="S3051" i="80"/>
  <c r="S3052" i="80"/>
  <c r="S3053" i="80"/>
  <c r="S3054" i="80"/>
  <c r="S3055" i="80"/>
  <c r="S3056" i="80"/>
  <c r="S3057" i="80"/>
  <c r="S3058" i="80"/>
  <c r="S3059" i="80"/>
  <c r="S3060" i="80"/>
  <c r="S3061" i="80"/>
  <c r="S3062" i="80"/>
  <c r="S3063" i="80"/>
  <c r="S3064" i="80"/>
  <c r="S3065" i="80"/>
  <c r="S3066" i="80"/>
  <c r="S3067" i="80"/>
  <c r="S3068" i="80"/>
  <c r="S3069" i="80"/>
  <c r="S3070" i="80"/>
  <c r="S3071" i="80"/>
  <c r="S3072" i="80"/>
  <c r="S3073" i="80"/>
  <c r="S3074" i="80"/>
  <c r="S3075" i="80"/>
  <c r="S3076" i="80"/>
  <c r="S3077" i="80"/>
  <c r="S3078" i="80"/>
  <c r="S3079" i="80"/>
  <c r="S3080" i="80"/>
  <c r="S3081" i="80"/>
  <c r="S3082" i="80"/>
  <c r="S3083" i="80"/>
  <c r="S3084" i="80"/>
  <c r="S3085" i="80"/>
  <c r="S3086" i="80"/>
  <c r="S3087" i="80"/>
  <c r="S3088" i="80"/>
  <c r="S3089" i="80"/>
  <c r="S3090" i="80"/>
  <c r="S3091" i="80"/>
  <c r="S3092" i="80"/>
  <c r="S3093" i="80"/>
  <c r="S3094" i="80"/>
  <c r="S3095" i="80"/>
  <c r="S3096" i="80"/>
  <c r="S3097" i="80"/>
  <c r="S3098" i="80"/>
  <c r="S3099" i="80"/>
  <c r="S3100" i="80"/>
  <c r="S3101" i="80"/>
  <c r="S3102" i="80"/>
  <c r="S3103" i="80"/>
  <c r="S3104" i="80"/>
  <c r="S3105" i="80"/>
  <c r="S3106" i="80"/>
  <c r="S3107" i="80"/>
  <c r="S3108" i="80"/>
  <c r="S3109" i="80"/>
  <c r="S3110" i="80"/>
  <c r="S3111" i="80"/>
  <c r="S3112" i="80"/>
  <c r="S3113" i="80"/>
  <c r="S3114" i="80"/>
  <c r="S3115" i="80"/>
  <c r="S3116" i="80"/>
  <c r="S3117" i="80"/>
  <c r="S3118" i="80"/>
  <c r="S3119" i="80"/>
  <c r="S3120" i="80"/>
  <c r="S3121" i="80"/>
  <c r="S3122" i="80"/>
  <c r="S3123" i="80"/>
  <c r="S3124" i="80"/>
  <c r="S3125" i="80"/>
  <c r="S3126" i="80"/>
  <c r="S3127" i="80"/>
  <c r="S3128" i="80"/>
  <c r="S3129" i="80"/>
  <c r="S3130" i="80"/>
  <c r="S3131" i="80"/>
  <c r="S3132" i="80"/>
  <c r="S3133" i="80"/>
  <c r="S3134" i="80"/>
  <c r="S3135" i="80"/>
  <c r="S3136" i="80"/>
  <c r="S3137" i="80"/>
  <c r="S3138" i="80"/>
  <c r="S3139" i="80"/>
  <c r="S3140" i="80"/>
  <c r="S3141" i="80"/>
  <c r="S3142" i="80"/>
  <c r="S3143" i="80"/>
  <c r="S3144" i="80"/>
  <c r="S3145" i="80"/>
  <c r="S3146" i="80"/>
  <c r="S3147" i="80"/>
  <c r="S3148" i="80"/>
  <c r="S3149" i="80"/>
  <c r="S3150" i="80"/>
  <c r="S3151" i="80"/>
  <c r="S3152" i="80"/>
  <c r="S3153" i="80"/>
  <c r="S3154" i="80"/>
  <c r="S3155" i="80"/>
  <c r="S3156" i="80"/>
  <c r="S3157" i="80"/>
  <c r="S3158" i="80"/>
  <c r="S3159" i="80"/>
  <c r="S3160" i="80"/>
  <c r="S3161" i="80"/>
  <c r="S3162" i="80"/>
  <c r="S3163" i="80"/>
  <c r="S3164" i="80"/>
  <c r="S3165" i="80"/>
  <c r="S3166" i="80"/>
  <c r="S3167" i="80"/>
  <c r="S3168" i="80"/>
  <c r="S3169" i="80"/>
  <c r="S3170" i="80"/>
  <c r="S3171" i="80"/>
  <c r="S3172" i="80"/>
  <c r="S3173" i="80"/>
  <c r="S3174" i="80"/>
  <c r="S3175" i="80"/>
  <c r="S3176" i="80"/>
  <c r="S3177" i="80"/>
  <c r="S3178" i="80"/>
  <c r="S3179" i="80"/>
  <c r="S3180" i="80"/>
  <c r="S3181" i="80"/>
  <c r="S3182" i="80"/>
  <c r="S3183" i="80"/>
  <c r="S3184" i="80"/>
  <c r="S3185" i="80"/>
  <c r="S3186" i="80"/>
  <c r="S3187" i="80"/>
  <c r="S3188" i="80"/>
  <c r="S3189" i="80"/>
  <c r="S3190" i="80"/>
  <c r="S3191" i="80"/>
  <c r="S3192" i="80"/>
  <c r="S3193" i="80"/>
  <c r="S3194" i="80"/>
  <c r="S3195" i="80"/>
  <c r="S3196" i="80"/>
  <c r="S3197" i="80"/>
  <c r="S3198" i="80"/>
  <c r="S3199" i="80"/>
  <c r="S3200" i="80"/>
  <c r="S3201" i="80"/>
  <c r="S3202" i="80"/>
  <c r="S3203" i="80"/>
  <c r="S3204" i="80"/>
  <c r="S3205" i="80"/>
  <c r="S3206" i="80"/>
  <c r="S3207" i="80"/>
  <c r="S3208" i="80"/>
  <c r="S3209" i="80"/>
  <c r="S3210" i="80"/>
  <c r="S3211" i="80"/>
  <c r="S3212" i="80"/>
  <c r="S3213" i="80"/>
  <c r="S3214" i="80"/>
  <c r="S3215" i="80"/>
  <c r="S3216" i="80"/>
  <c r="S3217" i="80"/>
  <c r="S3218" i="80"/>
  <c r="S3219" i="80"/>
  <c r="S3220" i="80"/>
  <c r="S3221" i="80"/>
  <c r="S3222" i="80"/>
  <c r="S3223" i="80"/>
  <c r="S3224" i="80"/>
  <c r="S3225" i="80"/>
  <c r="S3226" i="80"/>
  <c r="S3227" i="80"/>
  <c r="S3228" i="80"/>
  <c r="S3229" i="80"/>
  <c r="S3230" i="80"/>
  <c r="S3231" i="80"/>
  <c r="S3232" i="80"/>
  <c r="S3233" i="80"/>
  <c r="S3234" i="80"/>
  <c r="S3235" i="80"/>
  <c r="S3236" i="80"/>
  <c r="S3237" i="80"/>
  <c r="S3238" i="80"/>
  <c r="S3239" i="80"/>
  <c r="S3240" i="80"/>
  <c r="S3241" i="80"/>
  <c r="S3242" i="80"/>
  <c r="S3243" i="80"/>
  <c r="S3244" i="80"/>
  <c r="S3245" i="80"/>
  <c r="S3246" i="80"/>
  <c r="S3247" i="80"/>
  <c r="S3248" i="80"/>
  <c r="S3249" i="80"/>
  <c r="S3250" i="80"/>
  <c r="S3251" i="80"/>
  <c r="S3252" i="80"/>
  <c r="S3253" i="80"/>
  <c r="S3254" i="80"/>
  <c r="S3255" i="80"/>
  <c r="S3256" i="80"/>
  <c r="S3257" i="80"/>
  <c r="S3258" i="80"/>
  <c r="S3259" i="80"/>
  <c r="S3260" i="80"/>
  <c r="S3261" i="80"/>
  <c r="S3262" i="80"/>
  <c r="S3263" i="80"/>
  <c r="S3264" i="80"/>
  <c r="S3265" i="80"/>
  <c r="S3266" i="80"/>
  <c r="S3267" i="80"/>
  <c r="S3268" i="80"/>
  <c r="S3269" i="80"/>
  <c r="S3270" i="80"/>
  <c r="S3271" i="80"/>
  <c r="S3272" i="80"/>
  <c r="S3273" i="80"/>
  <c r="S3274" i="80"/>
  <c r="S3275" i="80"/>
  <c r="S3276" i="80"/>
  <c r="S3277" i="80"/>
  <c r="S3278" i="80"/>
  <c r="S3279" i="80"/>
  <c r="S3280" i="80"/>
  <c r="S3281" i="80"/>
  <c r="S3282" i="80"/>
  <c r="S3283" i="80"/>
  <c r="S3284" i="80"/>
  <c r="S3285" i="80"/>
  <c r="S3286" i="80"/>
  <c r="S3287" i="80"/>
  <c r="S3288" i="80"/>
  <c r="S3289" i="80"/>
  <c r="S3290" i="80"/>
  <c r="S3291" i="80"/>
  <c r="S3292" i="80"/>
  <c r="S3293" i="80"/>
  <c r="S3294" i="80"/>
  <c r="S3295" i="80"/>
  <c r="S3296" i="80"/>
  <c r="S3297" i="80"/>
  <c r="S3298" i="80"/>
  <c r="S3299" i="80"/>
  <c r="S3300" i="80"/>
  <c r="S3301" i="80"/>
  <c r="S3302" i="80"/>
  <c r="S3303" i="80"/>
  <c r="S3304" i="80"/>
  <c r="S3305" i="80"/>
  <c r="S3306" i="80"/>
  <c r="S3307" i="80"/>
  <c r="S3308" i="80"/>
  <c r="S3309" i="80"/>
  <c r="S3310" i="80"/>
  <c r="S3311" i="80"/>
  <c r="S3312" i="80"/>
  <c r="S3313" i="80"/>
  <c r="S3314" i="80"/>
  <c r="S3315" i="80"/>
  <c r="S3316" i="80"/>
  <c r="S3317" i="80"/>
  <c r="S3318" i="80"/>
  <c r="S3319" i="80"/>
  <c r="S3320" i="80"/>
  <c r="S3321" i="80"/>
  <c r="S3322" i="80"/>
  <c r="S3323" i="80"/>
  <c r="S3324" i="80"/>
  <c r="S3325" i="80"/>
  <c r="S3326" i="80"/>
  <c r="S3327" i="80"/>
  <c r="S3328" i="80"/>
  <c r="S3329" i="80"/>
  <c r="S3330" i="80"/>
  <c r="S3331" i="80"/>
  <c r="S3332" i="80"/>
  <c r="S3333" i="80"/>
  <c r="S3334" i="80"/>
  <c r="S3335" i="80"/>
  <c r="S3336" i="80"/>
  <c r="S3337" i="80"/>
  <c r="S3338" i="80"/>
  <c r="S3339" i="80"/>
  <c r="S3340" i="80"/>
  <c r="S3341" i="80"/>
  <c r="S3342" i="80"/>
  <c r="S3343" i="80"/>
  <c r="S3344" i="80"/>
  <c r="S3345" i="80"/>
  <c r="S3346" i="80"/>
  <c r="S3347" i="80"/>
  <c r="S3348" i="80"/>
  <c r="S3349" i="80"/>
  <c r="S3350" i="80"/>
  <c r="S3351" i="80"/>
  <c r="S3352" i="80"/>
  <c r="S3353" i="80"/>
  <c r="S3354" i="80"/>
  <c r="S3355" i="80"/>
  <c r="S3356" i="80"/>
  <c r="S3357" i="80"/>
  <c r="S3358" i="80"/>
  <c r="S3359" i="80"/>
  <c r="S3360" i="80"/>
  <c r="S3361" i="80"/>
  <c r="S3362" i="80"/>
  <c r="S3363" i="80"/>
  <c r="S3364" i="80"/>
  <c r="S3365" i="80"/>
  <c r="S3366" i="80"/>
  <c r="S3367" i="80"/>
  <c r="S3368" i="80"/>
  <c r="S3369" i="80"/>
  <c r="S3370" i="80"/>
  <c r="S3371" i="80"/>
  <c r="S3372" i="80"/>
  <c r="S3373" i="80"/>
  <c r="S3374" i="80"/>
  <c r="S3375" i="80"/>
  <c r="S3376" i="80"/>
  <c r="S3377" i="80"/>
  <c r="S3378" i="80"/>
  <c r="S3379" i="80"/>
  <c r="S3380" i="80"/>
  <c r="S3381" i="80"/>
  <c r="S3382" i="80"/>
  <c r="S3383" i="80"/>
  <c r="S3384" i="80"/>
  <c r="S3385" i="80"/>
  <c r="S3386" i="80"/>
  <c r="S3387" i="80"/>
  <c r="S3388" i="80"/>
  <c r="S3389" i="80"/>
  <c r="S3390" i="80"/>
  <c r="S3391" i="80"/>
  <c r="S3392" i="80"/>
  <c r="S3393" i="80"/>
  <c r="S3394" i="80"/>
  <c r="S3395" i="80"/>
  <c r="S3396" i="80"/>
  <c r="S3397" i="80"/>
  <c r="S3398" i="80"/>
  <c r="S3399" i="80"/>
  <c r="S3400" i="80"/>
  <c r="S3401" i="80"/>
  <c r="S3402" i="80"/>
  <c r="S3403" i="80"/>
  <c r="S3404" i="80"/>
  <c r="S3405" i="80"/>
  <c r="S3406" i="80"/>
  <c r="S3407" i="80"/>
  <c r="S3408" i="80"/>
  <c r="S3409" i="80"/>
  <c r="S3410" i="80"/>
  <c r="S3411" i="80"/>
  <c r="S3412" i="80"/>
  <c r="S3413" i="80"/>
  <c r="S3414" i="80"/>
  <c r="S3415" i="80"/>
  <c r="S3416" i="80"/>
  <c r="S3417" i="80"/>
  <c r="S3418" i="80"/>
  <c r="S3419" i="80"/>
  <c r="S3420" i="80"/>
  <c r="S3421" i="80"/>
  <c r="S3422" i="80"/>
  <c r="S3423" i="80"/>
  <c r="S3424" i="80"/>
  <c r="S3425" i="80"/>
  <c r="S3426" i="80"/>
  <c r="S3427" i="80"/>
  <c r="S3428" i="80"/>
  <c r="S3429" i="80"/>
  <c r="S3430" i="80"/>
  <c r="S3431" i="80"/>
  <c r="S3432" i="80"/>
  <c r="S3433" i="80"/>
  <c r="S3434" i="80"/>
  <c r="S3435" i="80"/>
  <c r="S3436" i="80"/>
  <c r="S3437" i="80"/>
  <c r="S3438" i="80"/>
  <c r="S3439" i="80"/>
  <c r="S3440" i="80"/>
  <c r="S3441" i="80"/>
  <c r="S3442" i="80"/>
  <c r="S3443" i="80"/>
  <c r="S3444" i="80"/>
  <c r="S3445" i="80"/>
  <c r="S3446" i="80"/>
  <c r="S3447" i="80"/>
  <c r="S3448" i="80"/>
  <c r="S3449" i="80"/>
  <c r="S3450" i="80"/>
  <c r="S3451" i="80"/>
  <c r="S3452" i="80"/>
  <c r="S3453" i="80"/>
  <c r="S3454" i="80"/>
  <c r="S3455" i="80"/>
  <c r="S3456" i="80"/>
  <c r="S3457" i="80"/>
  <c r="S3458" i="80"/>
  <c r="S3459" i="80"/>
  <c r="S3460" i="80"/>
  <c r="S3461" i="80"/>
  <c r="S3462" i="80"/>
  <c r="S3463" i="80"/>
  <c r="S3464" i="80"/>
  <c r="S3465" i="80"/>
  <c r="S3466" i="80"/>
  <c r="S3467" i="80"/>
  <c r="S3468" i="80"/>
  <c r="S3469" i="80"/>
  <c r="S3470" i="80"/>
  <c r="S3471" i="80"/>
  <c r="S3472" i="80"/>
  <c r="S3473" i="80"/>
  <c r="S3474" i="80"/>
  <c r="S3475" i="80"/>
  <c r="S3476" i="80"/>
  <c r="S3477" i="80"/>
  <c r="S3478" i="80"/>
  <c r="S3479" i="80"/>
  <c r="S3480" i="80"/>
  <c r="S3481" i="80"/>
  <c r="S3482" i="80"/>
  <c r="S3483" i="80"/>
  <c r="S3484" i="80"/>
  <c r="S3485" i="80"/>
  <c r="S3486" i="80"/>
  <c r="S3487" i="80"/>
  <c r="S3488" i="80"/>
  <c r="S3489" i="80"/>
  <c r="S3490" i="80"/>
  <c r="S3491" i="80"/>
  <c r="S3492" i="80"/>
  <c r="S3493" i="80"/>
  <c r="S3494" i="80"/>
  <c r="S3495" i="80"/>
  <c r="S3496" i="80"/>
  <c r="S3497" i="80"/>
  <c r="S3498" i="80"/>
  <c r="S3499" i="80"/>
  <c r="S3500" i="80"/>
  <c r="S3501" i="80"/>
  <c r="S3502" i="80"/>
  <c r="S3503" i="80"/>
  <c r="S3504" i="80"/>
  <c r="S3505" i="80"/>
  <c r="S3506" i="80"/>
  <c r="S3507" i="80"/>
  <c r="S3508" i="80"/>
  <c r="S3509" i="80"/>
  <c r="S3510" i="80"/>
  <c r="S3511" i="80"/>
  <c r="S3512" i="80"/>
  <c r="S3513" i="80"/>
  <c r="S3514" i="80"/>
  <c r="S3515" i="80"/>
  <c r="S3516" i="80"/>
  <c r="S3517" i="80"/>
  <c r="S3518" i="80"/>
  <c r="S3519" i="80"/>
  <c r="S3520" i="80"/>
  <c r="S3521" i="80"/>
  <c r="S3522" i="80"/>
  <c r="S3523" i="80"/>
  <c r="S3524" i="80"/>
  <c r="S3525" i="80"/>
  <c r="S3526" i="80"/>
  <c r="S3527" i="80"/>
  <c r="S3528" i="80"/>
  <c r="S3529" i="80"/>
  <c r="S3530" i="80"/>
  <c r="S3531" i="80"/>
  <c r="S3532" i="80"/>
  <c r="S3533" i="80"/>
  <c r="S3534" i="80"/>
  <c r="S3535" i="80"/>
  <c r="S3536" i="80"/>
  <c r="S3537" i="80"/>
  <c r="S3538" i="80"/>
  <c r="S3539" i="80"/>
  <c r="S3540" i="80"/>
  <c r="S3541" i="80"/>
  <c r="S3542" i="80"/>
  <c r="S3543" i="80"/>
  <c r="S3544" i="80"/>
  <c r="S3545" i="80"/>
  <c r="S3546" i="80"/>
  <c r="S3547" i="80"/>
  <c r="S3548" i="80"/>
  <c r="S3549" i="80"/>
  <c r="S3550" i="80"/>
  <c r="S3551" i="80"/>
  <c r="S3552" i="80"/>
  <c r="S3553" i="80"/>
  <c r="S3554" i="80"/>
  <c r="S3555" i="80"/>
  <c r="S3556" i="80"/>
  <c r="S3557" i="80"/>
  <c r="S3558" i="80"/>
  <c r="S3559" i="80"/>
  <c r="S3560" i="80"/>
  <c r="S3561" i="80"/>
  <c r="S3562" i="80"/>
  <c r="S3563" i="80"/>
  <c r="S3564" i="80"/>
  <c r="S3565" i="80"/>
  <c r="S3566" i="80"/>
  <c r="S3567" i="80"/>
  <c r="S3568" i="80"/>
  <c r="S3569" i="80"/>
  <c r="S3570" i="80"/>
  <c r="S3571" i="80"/>
  <c r="S3572" i="80"/>
  <c r="S3573" i="80"/>
  <c r="S3574" i="80"/>
  <c r="S3575" i="80"/>
  <c r="S3576" i="80"/>
  <c r="S3577" i="80"/>
  <c r="S3578" i="80"/>
  <c r="S3579" i="80"/>
  <c r="S3580" i="80"/>
  <c r="S3581" i="80"/>
  <c r="S3582" i="80"/>
  <c r="S3583" i="80"/>
  <c r="S3584" i="80"/>
  <c r="S3585" i="80"/>
  <c r="S3586" i="80"/>
  <c r="S3587" i="80"/>
  <c r="S3588" i="80"/>
  <c r="S3589" i="80"/>
  <c r="S3590" i="80"/>
  <c r="S3591" i="80"/>
  <c r="S3592" i="80"/>
  <c r="S3593" i="80"/>
  <c r="S3594" i="80"/>
  <c r="S3595" i="80"/>
  <c r="S3596" i="80"/>
  <c r="S3597" i="80"/>
  <c r="S3598" i="80"/>
  <c r="S3599" i="80"/>
  <c r="S3600" i="80"/>
  <c r="S3601" i="80"/>
  <c r="S3602" i="80"/>
  <c r="S3603" i="80"/>
  <c r="S3604" i="80"/>
  <c r="S3605" i="80"/>
  <c r="S3606" i="80"/>
  <c r="S3607" i="80"/>
  <c r="S3608" i="80"/>
  <c r="S3609" i="80"/>
  <c r="S3610" i="80"/>
  <c r="S3611" i="80"/>
  <c r="S3612" i="80"/>
  <c r="S3613" i="80"/>
  <c r="S3614" i="80"/>
  <c r="S3615" i="80"/>
  <c r="S3616" i="80"/>
  <c r="S3617" i="80"/>
  <c r="S3618" i="80"/>
  <c r="S3619" i="80"/>
  <c r="S3620" i="80"/>
  <c r="S3621" i="80"/>
  <c r="S3622" i="80"/>
  <c r="S3623" i="80"/>
  <c r="S3624" i="80"/>
  <c r="S3625" i="80"/>
  <c r="S3626" i="80"/>
  <c r="S3627" i="80"/>
  <c r="S3628" i="80"/>
  <c r="S3629" i="80"/>
  <c r="S3630" i="80"/>
  <c r="S3631" i="80"/>
  <c r="S3632" i="80"/>
  <c r="S3633" i="80"/>
  <c r="S3634" i="80"/>
  <c r="S3635" i="80"/>
  <c r="S3636" i="80"/>
  <c r="S3637" i="80"/>
  <c r="S3638" i="80"/>
  <c r="S3639" i="80"/>
  <c r="S3640" i="80"/>
  <c r="S3641" i="80"/>
  <c r="S3642" i="80"/>
  <c r="S3643" i="80"/>
  <c r="S3644" i="80"/>
  <c r="S3645" i="80"/>
  <c r="S3646" i="80"/>
  <c r="S3647" i="80"/>
  <c r="S3648" i="80"/>
  <c r="S3649" i="80"/>
  <c r="S3650" i="80"/>
  <c r="S3651" i="80"/>
  <c r="S3652" i="80"/>
  <c r="S3653" i="80"/>
  <c r="S3654" i="80"/>
  <c r="S3655" i="80"/>
  <c r="S3656" i="80"/>
  <c r="S3657" i="80"/>
  <c r="S3658" i="80"/>
  <c r="S3659" i="80"/>
  <c r="S3660" i="80"/>
  <c r="S3661" i="80"/>
  <c r="S3662" i="80"/>
  <c r="S3663" i="80"/>
  <c r="S3664" i="80"/>
  <c r="S3665" i="80"/>
  <c r="S3666" i="80"/>
  <c r="S3667" i="80"/>
  <c r="S3668" i="80"/>
  <c r="S3669" i="80"/>
  <c r="S3670" i="80"/>
  <c r="S3671" i="80"/>
  <c r="S3672" i="80"/>
  <c r="S3673" i="80"/>
  <c r="S3674" i="80"/>
  <c r="S3675" i="80"/>
  <c r="S3676" i="80"/>
  <c r="S3677" i="80"/>
  <c r="S3678" i="80"/>
  <c r="S3679" i="80"/>
  <c r="S3680" i="80"/>
  <c r="S3681" i="80"/>
  <c r="S3682" i="80"/>
  <c r="S3683" i="80"/>
  <c r="S3684" i="80"/>
  <c r="S3685" i="80"/>
  <c r="S3686" i="80"/>
  <c r="S3687" i="80"/>
  <c r="S3688" i="80"/>
  <c r="S3689" i="80"/>
  <c r="S3690" i="80"/>
  <c r="S3691" i="80"/>
  <c r="S3692" i="80"/>
  <c r="S3693" i="80"/>
  <c r="S3694" i="80"/>
  <c r="S3695" i="80"/>
  <c r="S3696" i="80"/>
  <c r="S3697" i="80"/>
  <c r="S3698" i="80"/>
  <c r="S3699" i="80"/>
  <c r="S3700" i="80"/>
  <c r="S3701" i="80"/>
  <c r="S3702" i="80"/>
  <c r="S3703" i="80"/>
  <c r="S3704" i="80"/>
  <c r="S3705" i="80"/>
  <c r="S3706" i="80"/>
  <c r="S3707" i="80"/>
  <c r="S3708" i="80"/>
  <c r="S3709" i="80"/>
  <c r="S3710" i="80"/>
  <c r="S3711" i="80"/>
  <c r="S3712" i="80"/>
  <c r="S3713" i="80"/>
  <c r="S3714" i="80"/>
  <c r="S3715" i="80"/>
  <c r="S3716" i="80"/>
  <c r="S3717" i="80"/>
  <c r="S3718" i="80"/>
  <c r="S3719" i="80"/>
  <c r="S3720" i="80"/>
  <c r="S3721" i="80"/>
  <c r="S3722" i="80"/>
  <c r="S3723" i="80"/>
  <c r="S3724" i="80"/>
  <c r="S3725" i="80"/>
  <c r="S3726" i="80"/>
  <c r="S3727" i="80"/>
  <c r="S3728" i="80"/>
  <c r="S3729" i="80"/>
  <c r="S3730" i="80"/>
  <c r="S3731" i="80"/>
  <c r="S3732" i="80"/>
  <c r="S3733" i="80"/>
  <c r="S3734" i="80"/>
  <c r="S3735" i="80"/>
  <c r="S3736" i="80"/>
  <c r="S3737" i="80"/>
  <c r="S3738" i="80"/>
  <c r="S3739" i="80"/>
  <c r="S3740" i="80"/>
  <c r="S3741" i="80"/>
  <c r="S3742" i="80"/>
  <c r="S3743" i="80"/>
  <c r="S3744" i="80"/>
  <c r="S3745" i="80"/>
  <c r="S3746" i="80"/>
  <c r="S3747" i="80"/>
  <c r="S3748" i="80"/>
  <c r="S3749" i="80"/>
  <c r="S3750" i="80"/>
  <c r="S3751" i="80"/>
  <c r="S3752" i="80"/>
  <c r="S3753" i="80"/>
  <c r="S3754" i="80"/>
  <c r="S3755" i="80"/>
  <c r="S3756" i="80"/>
  <c r="S3757" i="80"/>
  <c r="S3758" i="80"/>
  <c r="S3759" i="80"/>
  <c r="S3760" i="80"/>
  <c r="S3761" i="80"/>
  <c r="S3762" i="80"/>
  <c r="S3763" i="80"/>
  <c r="S3764" i="80"/>
  <c r="S3765" i="80"/>
  <c r="S3766" i="80"/>
  <c r="S3767" i="80"/>
  <c r="S3768" i="80"/>
  <c r="S3769" i="80"/>
  <c r="S3770" i="80"/>
  <c r="S3771" i="80"/>
  <c r="S3772" i="80"/>
  <c r="S3773" i="80"/>
  <c r="S3774" i="80"/>
  <c r="S3775" i="80"/>
  <c r="S3776" i="80"/>
  <c r="S3777" i="80"/>
  <c r="S3778" i="80"/>
  <c r="S3779" i="80"/>
  <c r="S3780" i="80"/>
  <c r="S3781" i="80"/>
  <c r="S3782" i="80"/>
  <c r="S3783" i="80"/>
  <c r="S3784" i="80"/>
  <c r="S3785" i="80"/>
  <c r="S3786" i="80"/>
  <c r="S3787" i="80"/>
  <c r="S3788" i="80"/>
  <c r="S3789" i="80"/>
  <c r="S3790" i="80"/>
  <c r="S3791" i="80"/>
  <c r="S3792" i="80"/>
  <c r="S3793" i="80"/>
  <c r="S3794" i="80"/>
  <c r="S3795" i="80"/>
  <c r="S3796" i="80"/>
  <c r="S3797" i="80"/>
  <c r="S3798" i="80"/>
  <c r="S3799" i="80"/>
  <c r="S3800" i="80"/>
  <c r="S3801" i="80"/>
  <c r="S3802" i="80"/>
  <c r="S3803" i="80"/>
  <c r="S3804" i="80"/>
  <c r="S3805" i="80"/>
  <c r="S3806" i="80"/>
  <c r="S3807" i="80"/>
  <c r="S3808" i="80"/>
  <c r="S3809" i="80"/>
  <c r="S3810" i="80"/>
  <c r="S3811" i="80"/>
  <c r="S3812" i="80"/>
  <c r="S3813" i="80"/>
  <c r="S3814" i="80"/>
  <c r="S3815" i="80"/>
  <c r="S3816" i="80"/>
  <c r="S3817" i="80"/>
  <c r="S3818" i="80"/>
  <c r="S3819" i="80"/>
  <c r="S3820" i="80"/>
  <c r="S3821" i="80"/>
  <c r="S3822" i="80"/>
  <c r="S3823" i="80"/>
  <c r="S3824" i="80"/>
  <c r="S3825" i="80"/>
  <c r="S3826" i="80"/>
  <c r="S3827" i="80"/>
  <c r="S3828" i="80"/>
  <c r="S3829" i="80"/>
  <c r="S3830" i="80"/>
  <c r="S3831" i="80"/>
  <c r="S3832" i="80"/>
  <c r="S3833" i="80"/>
  <c r="S3834" i="80"/>
  <c r="S3835" i="80"/>
  <c r="S3836" i="80"/>
  <c r="S3837" i="80"/>
  <c r="S3838" i="80"/>
  <c r="S3839" i="80"/>
  <c r="S3840" i="80"/>
  <c r="S3841" i="80"/>
  <c r="S3842" i="80"/>
  <c r="S3843" i="80"/>
  <c r="S3844" i="80"/>
  <c r="S3845" i="80"/>
  <c r="S3846" i="80"/>
  <c r="S3847" i="80"/>
  <c r="S3848" i="80"/>
  <c r="S3849" i="80"/>
  <c r="S3850" i="80"/>
  <c r="S3851" i="80"/>
  <c r="S3852" i="80"/>
  <c r="S3853" i="80"/>
  <c r="S3854" i="80"/>
  <c r="S3855" i="80"/>
  <c r="S3856" i="80"/>
  <c r="S3857" i="80"/>
  <c r="S3858" i="80"/>
  <c r="S3859" i="80"/>
  <c r="S3860" i="80"/>
  <c r="S3861" i="80"/>
  <c r="S3862" i="80"/>
  <c r="S3863" i="80"/>
  <c r="S3864" i="80"/>
  <c r="S3865" i="80"/>
  <c r="S3866" i="80"/>
  <c r="S3867" i="80"/>
  <c r="S3868" i="80"/>
  <c r="S3869" i="80"/>
  <c r="S3870" i="80"/>
  <c r="S3871" i="80"/>
  <c r="S3872" i="80"/>
  <c r="S3873" i="80"/>
  <c r="S3874" i="80"/>
  <c r="S3875" i="80"/>
  <c r="S3876" i="80"/>
  <c r="S3877" i="80"/>
  <c r="S3878" i="80"/>
  <c r="S3879" i="80"/>
  <c r="S3880" i="80"/>
  <c r="S3881" i="80"/>
  <c r="S3882" i="80"/>
  <c r="S3883" i="80"/>
  <c r="S3884" i="80"/>
  <c r="S3885" i="80"/>
  <c r="S3886" i="80"/>
  <c r="S3887" i="80"/>
  <c r="S3888" i="80"/>
  <c r="S3889" i="80"/>
  <c r="S3890" i="80"/>
  <c r="S3891" i="80"/>
  <c r="S3892" i="80"/>
  <c r="S3893" i="80"/>
  <c r="S3894" i="80"/>
  <c r="S3895" i="80"/>
  <c r="S3896" i="80"/>
  <c r="S3897" i="80"/>
  <c r="S3898" i="80"/>
  <c r="S3899" i="80"/>
  <c r="S3900" i="80"/>
  <c r="S3901" i="80"/>
  <c r="S3902" i="80"/>
  <c r="S3903" i="80"/>
  <c r="S3904" i="80"/>
  <c r="S3905" i="80"/>
  <c r="S3906" i="80"/>
  <c r="S3907" i="80"/>
  <c r="S3908" i="80"/>
  <c r="S3909" i="80"/>
  <c r="S3910" i="80"/>
  <c r="S3911" i="80"/>
  <c r="S3912" i="80"/>
  <c r="S3913" i="80"/>
  <c r="S3914" i="80"/>
  <c r="S3915" i="80"/>
  <c r="S3916" i="80"/>
  <c r="S3917" i="80"/>
  <c r="S3918" i="80"/>
  <c r="S3919" i="80"/>
  <c r="S3920" i="80"/>
  <c r="S3921" i="80"/>
  <c r="S3922" i="80"/>
  <c r="S3923" i="80"/>
  <c r="S3924" i="80"/>
  <c r="S3925" i="80"/>
  <c r="S3926" i="80"/>
  <c r="S3927" i="80"/>
  <c r="S3928" i="80"/>
  <c r="S3929" i="80"/>
  <c r="S3930" i="80"/>
  <c r="S3931" i="80"/>
  <c r="S3932" i="80"/>
  <c r="S3933" i="80"/>
  <c r="S3934" i="80"/>
  <c r="S3935" i="80"/>
  <c r="S3936" i="80"/>
  <c r="S3937" i="80"/>
  <c r="S3938" i="80"/>
  <c r="S3939" i="80"/>
  <c r="S3940" i="80"/>
  <c r="S3941" i="80"/>
  <c r="S3942" i="80"/>
  <c r="S3943" i="80"/>
  <c r="S3944" i="80"/>
  <c r="S3945" i="80"/>
  <c r="S3946" i="80"/>
  <c r="S3947" i="80"/>
  <c r="S3948" i="80"/>
  <c r="S3949" i="80"/>
  <c r="S3950" i="80"/>
  <c r="S3951" i="80"/>
  <c r="S3952" i="80"/>
  <c r="S3953" i="80"/>
  <c r="S3954" i="80"/>
  <c r="S3955" i="80"/>
  <c r="S3956" i="80"/>
  <c r="S3957" i="80"/>
  <c r="S3958" i="80"/>
  <c r="S3959" i="80"/>
  <c r="S3960" i="80"/>
  <c r="S3961" i="80"/>
  <c r="S3962" i="80"/>
  <c r="S3963" i="80"/>
  <c r="S3964" i="80"/>
  <c r="S3965" i="80"/>
  <c r="S3966" i="80"/>
  <c r="S3967" i="80"/>
  <c r="S3968" i="80"/>
  <c r="S3969" i="80"/>
  <c r="S3970" i="80"/>
  <c r="S3971" i="80"/>
  <c r="S3972" i="80"/>
  <c r="S3973" i="80"/>
  <c r="S3974" i="80"/>
  <c r="S3975" i="80"/>
  <c r="S3976" i="80"/>
  <c r="S3977" i="80"/>
  <c r="S3978" i="80"/>
  <c r="S3979" i="80"/>
  <c r="S3980" i="80"/>
  <c r="S3981" i="80"/>
  <c r="S3982" i="80"/>
  <c r="S3983" i="80"/>
  <c r="S3984" i="80"/>
  <c r="S3985" i="80"/>
  <c r="S3986" i="80"/>
  <c r="S3987" i="80"/>
  <c r="S3988" i="80"/>
  <c r="S3989" i="80"/>
  <c r="S3990" i="80"/>
  <c r="S3991" i="80"/>
  <c r="S3992" i="80"/>
  <c r="S3993" i="80"/>
  <c r="S3994" i="80"/>
  <c r="S3995" i="80"/>
  <c r="S3996" i="80"/>
  <c r="S3997" i="80"/>
  <c r="S3998" i="80"/>
  <c r="S3999" i="80"/>
  <c r="S4000" i="80"/>
  <c r="S4001" i="80"/>
  <c r="S4002" i="80"/>
  <c r="S4003" i="80"/>
  <c r="S4004" i="80"/>
  <c r="S4005" i="80"/>
  <c r="S4006" i="80"/>
  <c r="S4007" i="80"/>
  <c r="S4008" i="80"/>
  <c r="S4009" i="80"/>
  <c r="S4010" i="80"/>
  <c r="S4011" i="80"/>
  <c r="S4012" i="80"/>
  <c r="S4013" i="80"/>
  <c r="S4014" i="80"/>
  <c r="S4015" i="80"/>
  <c r="S4016" i="80"/>
  <c r="S4017" i="80"/>
  <c r="S4018" i="80"/>
  <c r="S4019" i="80"/>
  <c r="S4020" i="80"/>
  <c r="S4021" i="80"/>
  <c r="S4022" i="80"/>
  <c r="S4023" i="80"/>
  <c r="S4024" i="80"/>
  <c r="S4025" i="80"/>
  <c r="S4026" i="80"/>
  <c r="S4027" i="80"/>
  <c r="S4028" i="80"/>
  <c r="S4029" i="80"/>
  <c r="S4030" i="80"/>
  <c r="S4031" i="80"/>
  <c r="S4032" i="80"/>
  <c r="S4033" i="80"/>
  <c r="S4034" i="80"/>
  <c r="S4035" i="80"/>
  <c r="S4036" i="80"/>
  <c r="S4037" i="80"/>
  <c r="S4038" i="80"/>
  <c r="S4039" i="80"/>
  <c r="S4040" i="80"/>
  <c r="S4041" i="80"/>
  <c r="S4042" i="80"/>
  <c r="S4043" i="80"/>
  <c r="S4044" i="80"/>
  <c r="S4045" i="80"/>
  <c r="S4046" i="80"/>
  <c r="S4047" i="80"/>
  <c r="S4048" i="80"/>
  <c r="S4049" i="80"/>
  <c r="S4050" i="80"/>
  <c r="S4051" i="80"/>
  <c r="S4052" i="80"/>
  <c r="S4053" i="80"/>
  <c r="S4054" i="80"/>
  <c r="S4055" i="80"/>
  <c r="S4056" i="80"/>
  <c r="S4057" i="80"/>
  <c r="S4058" i="80"/>
  <c r="S4059" i="80"/>
  <c r="S4060" i="80"/>
  <c r="S4061" i="80"/>
  <c r="S4062" i="80"/>
  <c r="S4063" i="80"/>
  <c r="S4064" i="80"/>
  <c r="S4065" i="80"/>
  <c r="S4066" i="80"/>
  <c r="S4067" i="80"/>
  <c r="S4068" i="80"/>
  <c r="S4069" i="80"/>
  <c r="S4070" i="80"/>
  <c r="S4071" i="80"/>
  <c r="S4072" i="80"/>
  <c r="S4073" i="80"/>
  <c r="S4074" i="80"/>
  <c r="S4075" i="80"/>
  <c r="S4076" i="80"/>
  <c r="S4077" i="80"/>
  <c r="S4078" i="80"/>
  <c r="S4079" i="80"/>
  <c r="S4080" i="80"/>
  <c r="S4081" i="80"/>
  <c r="S4082" i="80"/>
  <c r="S4083" i="80"/>
  <c r="S4084" i="80"/>
  <c r="S4085" i="80"/>
  <c r="S4086" i="80"/>
  <c r="S4087" i="80"/>
  <c r="S4088" i="80"/>
  <c r="S4089" i="80"/>
  <c r="S4090" i="80"/>
  <c r="S4091" i="80"/>
  <c r="S4092" i="80"/>
  <c r="S4093" i="80"/>
  <c r="S4094" i="80"/>
  <c r="S4095" i="80"/>
  <c r="S4096" i="80"/>
  <c r="S4097" i="80"/>
  <c r="S4098" i="80"/>
  <c r="S4099" i="80"/>
  <c r="S4100" i="80"/>
  <c r="S4101" i="80"/>
  <c r="S4102" i="80"/>
  <c r="S4103" i="80"/>
  <c r="S4104" i="80"/>
  <c r="S4105" i="80"/>
  <c r="S4106" i="80"/>
  <c r="S4107" i="80"/>
  <c r="S4108" i="80"/>
  <c r="S4109" i="80"/>
  <c r="S4110" i="80"/>
  <c r="S4111" i="80"/>
  <c r="S4112" i="80"/>
  <c r="S4113" i="80"/>
  <c r="S4114" i="80"/>
  <c r="S4115" i="80"/>
  <c r="S4116" i="80"/>
  <c r="S4117" i="80"/>
  <c r="S4118" i="80"/>
  <c r="S4119" i="80"/>
  <c r="S4120" i="80"/>
  <c r="S4121" i="80"/>
  <c r="S4122" i="80"/>
  <c r="S4123" i="80"/>
  <c r="S4124" i="80"/>
  <c r="S4125" i="80"/>
  <c r="S4126" i="80"/>
  <c r="S4127" i="80"/>
  <c r="S4128" i="80"/>
  <c r="S4129" i="80"/>
  <c r="S4130" i="80"/>
  <c r="S4131" i="80"/>
  <c r="S4132" i="80"/>
  <c r="S4133" i="80"/>
  <c r="S4134" i="80"/>
  <c r="S4135" i="80"/>
  <c r="S4136" i="80"/>
  <c r="S4137" i="80"/>
  <c r="S4138" i="80"/>
  <c r="S4139" i="80"/>
  <c r="S4140" i="80"/>
  <c r="S4141" i="80"/>
  <c r="S4142" i="80"/>
  <c r="S4143" i="80"/>
  <c r="S4144" i="80"/>
  <c r="S4145" i="80"/>
  <c r="S4146" i="80"/>
  <c r="S4147" i="80"/>
  <c r="S4148" i="80"/>
  <c r="S4149" i="80"/>
  <c r="S4150" i="80"/>
  <c r="S4151" i="80"/>
  <c r="S4152" i="80"/>
  <c r="S4153" i="80"/>
  <c r="S4154" i="80"/>
  <c r="S4155" i="80"/>
  <c r="S4156" i="80"/>
  <c r="S4157" i="80"/>
  <c r="S4158" i="80"/>
  <c r="S4159" i="80"/>
  <c r="S4160" i="80"/>
  <c r="S4161" i="80"/>
  <c r="S4162" i="80"/>
  <c r="S4163" i="80"/>
  <c r="S4164" i="80"/>
  <c r="S4165" i="80"/>
  <c r="S4166" i="80"/>
  <c r="S4167" i="80"/>
  <c r="S4168" i="80"/>
  <c r="S4169" i="80"/>
  <c r="S4170" i="80"/>
  <c r="S4171" i="80"/>
  <c r="S4172" i="80"/>
  <c r="S4173" i="80"/>
  <c r="S4174" i="80"/>
  <c r="S4175" i="80"/>
  <c r="S4176" i="80"/>
  <c r="S4177" i="80"/>
  <c r="S4178" i="80"/>
  <c r="S4179" i="80"/>
  <c r="S4180" i="80"/>
  <c r="S4181" i="80"/>
  <c r="S4182" i="80"/>
  <c r="S4183" i="80"/>
  <c r="S4184" i="80"/>
  <c r="S4185" i="80"/>
  <c r="S4186" i="80"/>
  <c r="S4187" i="80"/>
  <c r="S4188" i="80"/>
  <c r="S4189" i="80"/>
  <c r="S4190" i="80"/>
  <c r="S4191" i="80"/>
  <c r="S4192" i="80"/>
  <c r="S4193" i="80"/>
  <c r="S4194" i="80"/>
  <c r="S4195" i="80"/>
  <c r="S4196" i="80"/>
  <c r="S4197" i="80"/>
  <c r="S4198" i="80"/>
  <c r="S4199" i="80"/>
  <c r="S4200" i="80"/>
  <c r="S4201" i="80"/>
  <c r="S4202" i="80"/>
  <c r="S4203" i="80"/>
  <c r="S4204" i="80"/>
  <c r="S4205" i="80"/>
  <c r="S4206" i="80"/>
  <c r="S4207" i="80"/>
  <c r="S4208" i="80"/>
  <c r="S4209" i="80"/>
  <c r="S4210" i="80"/>
  <c r="S4211" i="80"/>
  <c r="S4212" i="80"/>
  <c r="S4213" i="80"/>
  <c r="S4214" i="80"/>
  <c r="S4215" i="80"/>
  <c r="S4216" i="80"/>
  <c r="S4217" i="80"/>
  <c r="S4218" i="80"/>
  <c r="S4219" i="80"/>
  <c r="S4220" i="80"/>
  <c r="S4221" i="80"/>
  <c r="S4222" i="80"/>
  <c r="S4223" i="80"/>
  <c r="S4224" i="80"/>
  <c r="S4225" i="80"/>
  <c r="S4226" i="80"/>
  <c r="S4227" i="80"/>
  <c r="S4228" i="80"/>
  <c r="S4229" i="80"/>
  <c r="S4230" i="80"/>
  <c r="S4231" i="80"/>
  <c r="S4232" i="80"/>
  <c r="S4233" i="80"/>
  <c r="S4234" i="80"/>
  <c r="S4235" i="80"/>
  <c r="S4236" i="80"/>
  <c r="S4237" i="80"/>
  <c r="S4238" i="80"/>
  <c r="S4239" i="80"/>
  <c r="S4240" i="80"/>
  <c r="S4241" i="80"/>
  <c r="S4242" i="80"/>
  <c r="S4243" i="80"/>
  <c r="S4244" i="80"/>
  <c r="S4245" i="80"/>
  <c r="S4246" i="80"/>
  <c r="S4247" i="80"/>
  <c r="S4248" i="80"/>
  <c r="S4249" i="80"/>
  <c r="S4250" i="80"/>
  <c r="S4251" i="80"/>
  <c r="S4252" i="80"/>
  <c r="S4253" i="80"/>
  <c r="S4254" i="80"/>
  <c r="S4255" i="80"/>
  <c r="S4256" i="80"/>
  <c r="S4257" i="80"/>
  <c r="S4258" i="80"/>
  <c r="S4259" i="80"/>
  <c r="S4260" i="80"/>
  <c r="S4261" i="80"/>
  <c r="S4262" i="80"/>
  <c r="S4263" i="80"/>
  <c r="S4264" i="80"/>
  <c r="S4265" i="80"/>
  <c r="S4266" i="80"/>
  <c r="S4267" i="80"/>
  <c r="S4268" i="80"/>
  <c r="S4269" i="80"/>
  <c r="S4270" i="80"/>
  <c r="S4271" i="80"/>
  <c r="S4272" i="80"/>
  <c r="S4273" i="80"/>
  <c r="S4274" i="80"/>
  <c r="S4275" i="80"/>
  <c r="S4276" i="80"/>
  <c r="S4277" i="80"/>
  <c r="S4278" i="80"/>
  <c r="S4279" i="80"/>
  <c r="S4280" i="80"/>
  <c r="S4281" i="80"/>
  <c r="S4282" i="80"/>
  <c r="S4283" i="80"/>
  <c r="S4284" i="80"/>
  <c r="S4285" i="80"/>
  <c r="S4286" i="80"/>
  <c r="S4287" i="80"/>
  <c r="S4288" i="80"/>
  <c r="S4289" i="80"/>
  <c r="S4290" i="80"/>
  <c r="S4291" i="80"/>
  <c r="S4292" i="80"/>
  <c r="S4293" i="80"/>
  <c r="S4294" i="80"/>
  <c r="S4295" i="80"/>
  <c r="S4296" i="80"/>
  <c r="S4297" i="80"/>
  <c r="S4298" i="80"/>
  <c r="S4299" i="80"/>
  <c r="S4300" i="80"/>
  <c r="S4301" i="80"/>
  <c r="S4302" i="80"/>
  <c r="S4303" i="80"/>
  <c r="S4304" i="80"/>
  <c r="S4305" i="80"/>
  <c r="S4306" i="80"/>
  <c r="S4307" i="80"/>
  <c r="S4308" i="80"/>
  <c r="S4309" i="80"/>
  <c r="S4310" i="80"/>
  <c r="S4311" i="80"/>
  <c r="S4312" i="80"/>
  <c r="S4313" i="80"/>
  <c r="S4314" i="80"/>
  <c r="S4315" i="80"/>
  <c r="S4316" i="80"/>
  <c r="S4317" i="80"/>
  <c r="S4318" i="80"/>
  <c r="S4319" i="80"/>
  <c r="S4320" i="80"/>
  <c r="S4321" i="80"/>
  <c r="S4322" i="80"/>
  <c r="S4323" i="80"/>
  <c r="S4324" i="80"/>
  <c r="S4325" i="80"/>
  <c r="S4326" i="80"/>
  <c r="S4327" i="80"/>
  <c r="S4328" i="80"/>
  <c r="S4329" i="80"/>
  <c r="S4330" i="80"/>
  <c r="S4331" i="80"/>
  <c r="S4332" i="80"/>
  <c r="S4333" i="80"/>
  <c r="S4334" i="80"/>
  <c r="S4335" i="80"/>
  <c r="S4336" i="80"/>
  <c r="S4337" i="80"/>
  <c r="S4338" i="80"/>
  <c r="S4339" i="80"/>
  <c r="S4340" i="80"/>
  <c r="S4341" i="80"/>
  <c r="S4342" i="80"/>
  <c r="S4343" i="80"/>
  <c r="S4344" i="80"/>
  <c r="S4345" i="80"/>
  <c r="S4346" i="80"/>
  <c r="S4347" i="80"/>
  <c r="S4348" i="80"/>
  <c r="S4349" i="80"/>
  <c r="S4350" i="80"/>
  <c r="S4351" i="80"/>
  <c r="S4352" i="80"/>
  <c r="S4353" i="80"/>
  <c r="S4354" i="80"/>
  <c r="S4355" i="80"/>
  <c r="S4356" i="80"/>
  <c r="S4357" i="80"/>
  <c r="S4358" i="80"/>
  <c r="S4359" i="80"/>
  <c r="S4360" i="80"/>
  <c r="S4361" i="80"/>
  <c r="S4362" i="80"/>
  <c r="S4363" i="80"/>
  <c r="S4364" i="80"/>
  <c r="S4365" i="80"/>
  <c r="S4366" i="80"/>
  <c r="S4367" i="80"/>
  <c r="S4368" i="80"/>
  <c r="S4369" i="80"/>
  <c r="S4370" i="80"/>
  <c r="S4371" i="80"/>
  <c r="S4372" i="80"/>
  <c r="S4373" i="80"/>
  <c r="S4374" i="80"/>
  <c r="S4375" i="80"/>
  <c r="S4376" i="80"/>
  <c r="S4377" i="80"/>
  <c r="S4378" i="80"/>
  <c r="S4379" i="80"/>
  <c r="S4380" i="80"/>
  <c r="S4381" i="80"/>
  <c r="S4382" i="80"/>
  <c r="S4383" i="80"/>
  <c r="S4384" i="80"/>
  <c r="S4385" i="80"/>
  <c r="S4386" i="80"/>
  <c r="S4387" i="80"/>
  <c r="S4388" i="80"/>
  <c r="S4389" i="80"/>
  <c r="S4390" i="80"/>
  <c r="S4391" i="80"/>
  <c r="S4392" i="80"/>
  <c r="S4393" i="80"/>
  <c r="S4394" i="80"/>
  <c r="S4395" i="80"/>
  <c r="S4396" i="80"/>
  <c r="S4397" i="80"/>
  <c r="S4398" i="80"/>
  <c r="S4399" i="80"/>
  <c r="S4400" i="80"/>
  <c r="S4401" i="80"/>
  <c r="S4402" i="80"/>
  <c r="S4403" i="80"/>
  <c r="S4404" i="80"/>
  <c r="S4405" i="80"/>
  <c r="S4406" i="80"/>
  <c r="S4407" i="80"/>
  <c r="S4408" i="80"/>
  <c r="S4409" i="80"/>
  <c r="S4410" i="80"/>
  <c r="S4411" i="80"/>
  <c r="S4412" i="80"/>
  <c r="S4413" i="80"/>
  <c r="S4414" i="80"/>
  <c r="S4415" i="80"/>
  <c r="S4416" i="80"/>
  <c r="S4417" i="80"/>
  <c r="S4418" i="80"/>
  <c r="S4419" i="80"/>
  <c r="S4420" i="80"/>
  <c r="S4421" i="80"/>
  <c r="S4422" i="80"/>
  <c r="S4423" i="80"/>
  <c r="S4424" i="80"/>
  <c r="S4425" i="80"/>
  <c r="S4426" i="80"/>
  <c r="S4427" i="80"/>
  <c r="S4428" i="80"/>
  <c r="S4429" i="80"/>
  <c r="S4430" i="80"/>
  <c r="S4431" i="80"/>
  <c r="S4432" i="80"/>
  <c r="S4433" i="80"/>
  <c r="S4434" i="80"/>
  <c r="S4435" i="80"/>
  <c r="S4436" i="80"/>
  <c r="S4437" i="80"/>
  <c r="S4438" i="80"/>
  <c r="S4439" i="80"/>
  <c r="S4440" i="80"/>
  <c r="S4441" i="80"/>
  <c r="S4442" i="80"/>
  <c r="S4443" i="80"/>
  <c r="S4444" i="80"/>
  <c r="S4445" i="80"/>
  <c r="S4446" i="80"/>
  <c r="S4447" i="80"/>
  <c r="S4448" i="80"/>
  <c r="S4449" i="80"/>
  <c r="S4450" i="80"/>
  <c r="S4451" i="80"/>
  <c r="S4452" i="80"/>
  <c r="S4453" i="80"/>
  <c r="S4454" i="80"/>
  <c r="S4455" i="80"/>
  <c r="S4456" i="80"/>
  <c r="S4457" i="80"/>
  <c r="S4458" i="80"/>
  <c r="S4459" i="80"/>
  <c r="S4460" i="80"/>
  <c r="S4461" i="80"/>
  <c r="S4462" i="80"/>
  <c r="S4463" i="80"/>
  <c r="S4464" i="80"/>
  <c r="S4465" i="80"/>
  <c r="S4466" i="80"/>
  <c r="S4467" i="80"/>
  <c r="S4468" i="80"/>
  <c r="S4469" i="80"/>
  <c r="S4470" i="80"/>
  <c r="S4471" i="80"/>
  <c r="S4472" i="80"/>
  <c r="S4473" i="80"/>
  <c r="S4474" i="80"/>
  <c r="S4475" i="80"/>
  <c r="S4476" i="80"/>
  <c r="S4477" i="80"/>
  <c r="S4478" i="80"/>
  <c r="S4479" i="80"/>
  <c r="S4480" i="80"/>
  <c r="S4481" i="80"/>
  <c r="S4482" i="80"/>
  <c r="S4483" i="80"/>
  <c r="S4484" i="80"/>
  <c r="S4485" i="80"/>
  <c r="S4486" i="80"/>
  <c r="S4487" i="80"/>
  <c r="S4488" i="80"/>
  <c r="S4489" i="80"/>
  <c r="S4490" i="80"/>
  <c r="S4491" i="80"/>
  <c r="S4492" i="80"/>
  <c r="S4493" i="80"/>
  <c r="S4494" i="80"/>
  <c r="S4495" i="80"/>
  <c r="S4496" i="80"/>
  <c r="S4497" i="80"/>
  <c r="S4498" i="80"/>
  <c r="S4499" i="80"/>
  <c r="S4500" i="80"/>
  <c r="S4501" i="80"/>
  <c r="S4502" i="80"/>
  <c r="S4503" i="80"/>
  <c r="S4504" i="80"/>
  <c r="S4505" i="80"/>
  <c r="S4506" i="80"/>
  <c r="S4507" i="80"/>
  <c r="S4508" i="80"/>
  <c r="S4509" i="80"/>
  <c r="S4510" i="80"/>
  <c r="S4511" i="80"/>
  <c r="S4512" i="80"/>
  <c r="S4513" i="80"/>
  <c r="S4514" i="80"/>
  <c r="S4515" i="80"/>
  <c r="S4516" i="80"/>
  <c r="S4517" i="80"/>
  <c r="S4518" i="80"/>
  <c r="S4519" i="80"/>
  <c r="S4520" i="80"/>
  <c r="S4521" i="80"/>
  <c r="S4522" i="80"/>
  <c r="S4523" i="80"/>
  <c r="S4524" i="80"/>
  <c r="S4525" i="80"/>
  <c r="S4526" i="80"/>
  <c r="S4527" i="80"/>
  <c r="S4528" i="80"/>
  <c r="S4529" i="80"/>
  <c r="S4530" i="80"/>
  <c r="S4531" i="80"/>
  <c r="S4532" i="80"/>
  <c r="S4533" i="80"/>
  <c r="S4534" i="80"/>
  <c r="S4535" i="80"/>
  <c r="S4536" i="80"/>
  <c r="S4537" i="80"/>
  <c r="S4538" i="80"/>
  <c r="S4539" i="80"/>
  <c r="S4540" i="80"/>
  <c r="S4541" i="80"/>
  <c r="S4542" i="80"/>
  <c r="S4543" i="80"/>
  <c r="S4544" i="80"/>
  <c r="S4545" i="80"/>
  <c r="S4546" i="80"/>
  <c r="S4547" i="80"/>
  <c r="S4548" i="80"/>
  <c r="S4549" i="80"/>
  <c r="S4550" i="80"/>
  <c r="S4551" i="80"/>
  <c r="S4552" i="80"/>
  <c r="S4553" i="80"/>
  <c r="S4554" i="80"/>
  <c r="S4555" i="80"/>
  <c r="S4556" i="80"/>
  <c r="S4557" i="80"/>
  <c r="S4558" i="80"/>
  <c r="S4559" i="80"/>
  <c r="S4560" i="80"/>
  <c r="S4561" i="80"/>
  <c r="S4562" i="80"/>
  <c r="S4563" i="80"/>
  <c r="S4564" i="80"/>
  <c r="S4565" i="80"/>
  <c r="S4566" i="80"/>
  <c r="S4567" i="80"/>
  <c r="S4568" i="80"/>
  <c r="S4569" i="80"/>
  <c r="S4570" i="80"/>
  <c r="S4571" i="80"/>
  <c r="S4572" i="80"/>
  <c r="S4573" i="80"/>
  <c r="S4574" i="80"/>
  <c r="S4575" i="80"/>
  <c r="S4576" i="80"/>
  <c r="S4577" i="80"/>
  <c r="S4578" i="80"/>
  <c r="S4579" i="80"/>
  <c r="S4580" i="80"/>
  <c r="S4581" i="80"/>
  <c r="S4582" i="80"/>
  <c r="S4583" i="80"/>
  <c r="S4584" i="80"/>
  <c r="S4585" i="80"/>
  <c r="S4586" i="80"/>
  <c r="S4587" i="80"/>
  <c r="S4588" i="80"/>
  <c r="S4589" i="80"/>
  <c r="S4590" i="80"/>
  <c r="S4591" i="80"/>
  <c r="S4592" i="80"/>
  <c r="S4593" i="80"/>
  <c r="S4594" i="80"/>
  <c r="S4595" i="80"/>
  <c r="S4596" i="80"/>
  <c r="S4597" i="80"/>
  <c r="S4598" i="80"/>
  <c r="S4599" i="80"/>
  <c r="S4600" i="80"/>
  <c r="S4601" i="80"/>
  <c r="S4602" i="80"/>
  <c r="S4603" i="80"/>
  <c r="S4604" i="80"/>
  <c r="S4605" i="80"/>
  <c r="S4606" i="80"/>
  <c r="S4607" i="80"/>
  <c r="S4608" i="80"/>
  <c r="S4609" i="80"/>
  <c r="S4610" i="80"/>
  <c r="S4611" i="80"/>
  <c r="S4612" i="80"/>
  <c r="S4613" i="80"/>
  <c r="S4614" i="80"/>
  <c r="S4615" i="80"/>
  <c r="S4616" i="80"/>
  <c r="S4617" i="80"/>
  <c r="S4618" i="80"/>
  <c r="S4619" i="80"/>
  <c r="S4620" i="80"/>
  <c r="S4621" i="80"/>
  <c r="S4622" i="80"/>
  <c r="S4623" i="80"/>
  <c r="S4624" i="80"/>
  <c r="S4625" i="80"/>
  <c r="S4626" i="80"/>
  <c r="S4627" i="80"/>
  <c r="S4628" i="80"/>
  <c r="S4629" i="80"/>
  <c r="S4630" i="80"/>
  <c r="S4631" i="80"/>
  <c r="S4632" i="80"/>
  <c r="S4633" i="80"/>
  <c r="S4634" i="80"/>
  <c r="S4635" i="80"/>
  <c r="S4636" i="80"/>
  <c r="S4637" i="80"/>
  <c r="S4638" i="80"/>
  <c r="S4639" i="80"/>
  <c r="S4640" i="80"/>
  <c r="S4641" i="80"/>
  <c r="S4642" i="80"/>
  <c r="S4643" i="80"/>
  <c r="S4644" i="80"/>
  <c r="S4645" i="80"/>
  <c r="S4646" i="80"/>
  <c r="S4647" i="80"/>
  <c r="S4648" i="80"/>
  <c r="S4649" i="80"/>
  <c r="S4650" i="80"/>
  <c r="S4651" i="80"/>
  <c r="S4652" i="80"/>
  <c r="S4653" i="80"/>
  <c r="S4654" i="80"/>
  <c r="S4655" i="80"/>
  <c r="S4656" i="80"/>
  <c r="S4657" i="80"/>
  <c r="S4658" i="80"/>
  <c r="S4659" i="80"/>
  <c r="S4660" i="80"/>
  <c r="S4661" i="80"/>
  <c r="S4662" i="80"/>
  <c r="S4663" i="80"/>
  <c r="S4664" i="80"/>
  <c r="S4665" i="80"/>
  <c r="S4666" i="80"/>
  <c r="S4667" i="80"/>
  <c r="S4668" i="80"/>
  <c r="S4669" i="80"/>
  <c r="S4670" i="80"/>
  <c r="S4671" i="80"/>
  <c r="S4672" i="80"/>
  <c r="S4673" i="80"/>
  <c r="S4674" i="80"/>
  <c r="S4675" i="80"/>
  <c r="S4676" i="80"/>
  <c r="S4677" i="80"/>
  <c r="S4678" i="80"/>
  <c r="S4679" i="80"/>
  <c r="S4680" i="80"/>
  <c r="S4681" i="80"/>
  <c r="S4682" i="80"/>
  <c r="S4683" i="80"/>
  <c r="S4684" i="80"/>
  <c r="S4685" i="80"/>
  <c r="S4686" i="80"/>
  <c r="S4687" i="80"/>
  <c r="S4688" i="80"/>
  <c r="S4689" i="80"/>
  <c r="S4690" i="80"/>
  <c r="S4691" i="80"/>
  <c r="S4692" i="80"/>
  <c r="S4693" i="80"/>
  <c r="S4694" i="80"/>
  <c r="S4695" i="80"/>
  <c r="S4696" i="80"/>
  <c r="S4697" i="80"/>
  <c r="S4698" i="80"/>
  <c r="S4699" i="80"/>
  <c r="S4700" i="80"/>
  <c r="S4701" i="80"/>
  <c r="S4702" i="80"/>
  <c r="S4703" i="80"/>
  <c r="S4704" i="80"/>
  <c r="S4705" i="80"/>
  <c r="S4706" i="80"/>
  <c r="S4707" i="80"/>
  <c r="S4708" i="80"/>
  <c r="S4709" i="80"/>
  <c r="S4710" i="80"/>
  <c r="S4711" i="80"/>
  <c r="S4712" i="80"/>
  <c r="S4713" i="80"/>
  <c r="S4714" i="80"/>
  <c r="S4715" i="80"/>
  <c r="S4716" i="80"/>
  <c r="S4717" i="80"/>
  <c r="S4718" i="80"/>
  <c r="S4719" i="80"/>
  <c r="S4720" i="80"/>
  <c r="S4721" i="80"/>
  <c r="S4722" i="80"/>
  <c r="S4723" i="80"/>
  <c r="S4724" i="80"/>
  <c r="S4725" i="80"/>
  <c r="S4726" i="80"/>
  <c r="S4727" i="80"/>
  <c r="S4728" i="80"/>
  <c r="S4729" i="80"/>
  <c r="S4730" i="80"/>
  <c r="S4731" i="80"/>
  <c r="S4732" i="80"/>
  <c r="S4733" i="80"/>
  <c r="S4734" i="80"/>
  <c r="S4735" i="80"/>
  <c r="S4736" i="80"/>
  <c r="S4737" i="80"/>
  <c r="S4738" i="80"/>
  <c r="S4739" i="80"/>
  <c r="S4740" i="80"/>
  <c r="S4741" i="80"/>
  <c r="S4742" i="80"/>
  <c r="S4743" i="80"/>
  <c r="S4744" i="80"/>
  <c r="S4745" i="80"/>
  <c r="S4746" i="80"/>
  <c r="S4747" i="80"/>
  <c r="S4748" i="80"/>
  <c r="S4749" i="80"/>
  <c r="S4750" i="80"/>
  <c r="S4751" i="80"/>
  <c r="S4752" i="80"/>
  <c r="S4753" i="80"/>
  <c r="S4754" i="80"/>
  <c r="S4755" i="80"/>
  <c r="S4756" i="80"/>
  <c r="S4757" i="80"/>
  <c r="S4758" i="80"/>
  <c r="S4759" i="80"/>
  <c r="S4760" i="80"/>
  <c r="S4761" i="80"/>
  <c r="S4762" i="80"/>
  <c r="S4763" i="80"/>
  <c r="S4764" i="80"/>
  <c r="S4765" i="80"/>
  <c r="S4766" i="80"/>
  <c r="S4767" i="80"/>
  <c r="S4768" i="80"/>
  <c r="S4769" i="80"/>
  <c r="S4770" i="80"/>
  <c r="S4771" i="80"/>
  <c r="S4772" i="80"/>
  <c r="S4773" i="80"/>
  <c r="S4774" i="80"/>
  <c r="S4775" i="80"/>
  <c r="S4776" i="80"/>
  <c r="S4777" i="80"/>
  <c r="S4778" i="80"/>
  <c r="S4779" i="80"/>
  <c r="S4780" i="80"/>
  <c r="S4781" i="80"/>
  <c r="S4782" i="80"/>
  <c r="S4783" i="80"/>
  <c r="S4784" i="80"/>
  <c r="S4785" i="80"/>
  <c r="S4786" i="80"/>
  <c r="S4787" i="80"/>
  <c r="S4788" i="80"/>
  <c r="S4789" i="80"/>
  <c r="S4790" i="80"/>
  <c r="S4791" i="80"/>
  <c r="S4792" i="80"/>
  <c r="S4793" i="80"/>
  <c r="S4794" i="80"/>
  <c r="S4795" i="80"/>
  <c r="S4796" i="80"/>
  <c r="S4797" i="80"/>
  <c r="S4798" i="80"/>
  <c r="S4799" i="80"/>
  <c r="S4800" i="80"/>
  <c r="S4801" i="80"/>
  <c r="S4802" i="80"/>
  <c r="S4803" i="80"/>
  <c r="S4804" i="80"/>
  <c r="S4805" i="80"/>
  <c r="S4806" i="80"/>
  <c r="S4807" i="80"/>
  <c r="S4808" i="80"/>
  <c r="S4809" i="80"/>
  <c r="S4810" i="80"/>
  <c r="S4811" i="80"/>
  <c r="S4812" i="80"/>
  <c r="S4813" i="80"/>
  <c r="S4814" i="80"/>
  <c r="S4815" i="80"/>
  <c r="S4816" i="80"/>
  <c r="S4817" i="80"/>
  <c r="S4818" i="80"/>
  <c r="S4819" i="80"/>
  <c r="S4820" i="80"/>
  <c r="S4821" i="80"/>
  <c r="S4822" i="80"/>
  <c r="S4823" i="80"/>
  <c r="S4824" i="80"/>
  <c r="S4825" i="80"/>
  <c r="S4826" i="80"/>
  <c r="S4827" i="80"/>
  <c r="S4828" i="80"/>
  <c r="S4829" i="80"/>
  <c r="S4830" i="80"/>
  <c r="S4831" i="80"/>
  <c r="S4832" i="80"/>
  <c r="S4833" i="80"/>
  <c r="S4834" i="80"/>
  <c r="S4835" i="80"/>
  <c r="S4836" i="80"/>
  <c r="S4837" i="80"/>
  <c r="S4838" i="80"/>
  <c r="S4839" i="80"/>
  <c r="S4840" i="80"/>
  <c r="S4841" i="80"/>
  <c r="S4842" i="80"/>
  <c r="S4843" i="80"/>
  <c r="S4844" i="80"/>
  <c r="S4845" i="80"/>
  <c r="S4846" i="80"/>
  <c r="S4847" i="80"/>
  <c r="S4848" i="80"/>
  <c r="S4849" i="80"/>
  <c r="S4850" i="80"/>
  <c r="S4851" i="80"/>
  <c r="S4852" i="80"/>
  <c r="S4853" i="80"/>
  <c r="S4854" i="80"/>
  <c r="S4855" i="80"/>
  <c r="S4856" i="80"/>
  <c r="S4857" i="80"/>
  <c r="S4858" i="80"/>
  <c r="S4859" i="80"/>
  <c r="S4860" i="80"/>
  <c r="S4861" i="80"/>
  <c r="S4862" i="80"/>
  <c r="S4863" i="80"/>
  <c r="S4864" i="80"/>
  <c r="S4865" i="80"/>
  <c r="S4866" i="80"/>
  <c r="S4867" i="80"/>
  <c r="S4868" i="80"/>
  <c r="S4869" i="80"/>
  <c r="S4870" i="80"/>
  <c r="S4871" i="80"/>
  <c r="S4872" i="80"/>
  <c r="S4873" i="80"/>
  <c r="S4874" i="80"/>
  <c r="S4875" i="80"/>
  <c r="S4876" i="80"/>
  <c r="S4877" i="80"/>
  <c r="S4878" i="80"/>
  <c r="S4879" i="80"/>
  <c r="S4880" i="80"/>
  <c r="S4881" i="80"/>
  <c r="S4882" i="80"/>
  <c r="S4883" i="80"/>
  <c r="S4884" i="80"/>
  <c r="S4885" i="80"/>
  <c r="S4886" i="80"/>
  <c r="S4887" i="80"/>
  <c r="S4888" i="80"/>
  <c r="S4889" i="80"/>
  <c r="S4890" i="80"/>
  <c r="S4891" i="80"/>
  <c r="S4892" i="80"/>
  <c r="S4893" i="80"/>
  <c r="S4894" i="80"/>
  <c r="S4895" i="80"/>
  <c r="S4896" i="80"/>
  <c r="S4897" i="80"/>
  <c r="S4898" i="80"/>
  <c r="S4899" i="80"/>
  <c r="S4900" i="80"/>
  <c r="S4901" i="80"/>
  <c r="S4902" i="80"/>
  <c r="S4903" i="80"/>
  <c r="S4904" i="80"/>
  <c r="S4905" i="80"/>
  <c r="S4906" i="80"/>
  <c r="S4907" i="80"/>
  <c r="S4908" i="80"/>
  <c r="S4909" i="80"/>
  <c r="S4910" i="80"/>
  <c r="S4911" i="80"/>
  <c r="S4912" i="80"/>
  <c r="S4913" i="80"/>
  <c r="S4914" i="80"/>
  <c r="S4915" i="80"/>
  <c r="S4916" i="80"/>
  <c r="S4917" i="80"/>
  <c r="S4918" i="80"/>
  <c r="S4919" i="80"/>
  <c r="S4920" i="80"/>
  <c r="S4921" i="80"/>
  <c r="S4922" i="80"/>
  <c r="S4923" i="80"/>
  <c r="S4924" i="80"/>
  <c r="S4925" i="80"/>
  <c r="S4926" i="80"/>
  <c r="S4927" i="80"/>
  <c r="S4928" i="80"/>
  <c r="S4929" i="80"/>
  <c r="S4930" i="80"/>
  <c r="S4931" i="80"/>
  <c r="S4932" i="80"/>
  <c r="S4933" i="80"/>
  <c r="S4934" i="80"/>
  <c r="S4935" i="80"/>
  <c r="S4936" i="80"/>
  <c r="S4937" i="80"/>
  <c r="S4938" i="80"/>
  <c r="S4939" i="80"/>
  <c r="S4940" i="80"/>
  <c r="S4941" i="80"/>
  <c r="S4942" i="80"/>
  <c r="S4943" i="80"/>
  <c r="S4944" i="80"/>
  <c r="S4945" i="80"/>
  <c r="S4946" i="80"/>
  <c r="S4947" i="80"/>
  <c r="S4948" i="80"/>
  <c r="S4949" i="80"/>
  <c r="S4950" i="80"/>
  <c r="S4951" i="80"/>
  <c r="S4952" i="80"/>
  <c r="S4953" i="80"/>
  <c r="S4954" i="80"/>
  <c r="S4955" i="80"/>
  <c r="S4956" i="80"/>
  <c r="S4957" i="80"/>
  <c r="S4958" i="80"/>
  <c r="S4959" i="80"/>
  <c r="S4960" i="80"/>
  <c r="S4961" i="80"/>
  <c r="S4962" i="80"/>
  <c r="S4963" i="80"/>
  <c r="S4964" i="80"/>
  <c r="S4965" i="80"/>
  <c r="S4966" i="80"/>
  <c r="S4967" i="80"/>
  <c r="S4968" i="80"/>
  <c r="S4969" i="80"/>
  <c r="S4970" i="80"/>
  <c r="S4971" i="80"/>
  <c r="S4972" i="80"/>
  <c r="S4973" i="80"/>
  <c r="S4974" i="80"/>
  <c r="S4975" i="80"/>
  <c r="S4976" i="80"/>
  <c r="S4977" i="80"/>
  <c r="S4978" i="80"/>
  <c r="S4979" i="80"/>
  <c r="S4980" i="80"/>
  <c r="S4981" i="80"/>
  <c r="S4982" i="80"/>
  <c r="S4983" i="80"/>
  <c r="S4984" i="80"/>
  <c r="S4985" i="80"/>
  <c r="S4986" i="80"/>
  <c r="S4987" i="80"/>
  <c r="S4988" i="80"/>
  <c r="S4989" i="80"/>
  <c r="S4990" i="80"/>
  <c r="S4991" i="80"/>
  <c r="S4992" i="80"/>
  <c r="S4993" i="80"/>
  <c r="S4994" i="80"/>
  <c r="S4995" i="80"/>
  <c r="S4996" i="80"/>
  <c r="S4997" i="80"/>
  <c r="S4998" i="80"/>
  <c r="S4999" i="80"/>
  <c r="S5000" i="80"/>
  <c r="S5001" i="80"/>
  <c r="S5002" i="80"/>
  <c r="S5003" i="80"/>
  <c r="S5004" i="80"/>
  <c r="S5005" i="80"/>
  <c r="S5006" i="80"/>
  <c r="S5007" i="80"/>
  <c r="S5008" i="80"/>
  <c r="S5009" i="80"/>
  <c r="S5010" i="80"/>
  <c r="S5011" i="80"/>
  <c r="S5012" i="80"/>
  <c r="S5013" i="80"/>
  <c r="S5014" i="80"/>
  <c r="S5015" i="80"/>
  <c r="S5016" i="80"/>
  <c r="S5017" i="80"/>
  <c r="S5018" i="80"/>
  <c r="S5019" i="80"/>
  <c r="S5020" i="80"/>
  <c r="S5021" i="80"/>
  <c r="S5022" i="80"/>
  <c r="S5023" i="80"/>
  <c r="S5024" i="80"/>
  <c r="S5025" i="80"/>
  <c r="S5026" i="80"/>
  <c r="S5027" i="80"/>
  <c r="S5028" i="80"/>
  <c r="S5029" i="80"/>
  <c r="S5030" i="80"/>
  <c r="S5031" i="80"/>
  <c r="S5032" i="80"/>
  <c r="S5033" i="80"/>
  <c r="S5034" i="80"/>
  <c r="S5035" i="80"/>
  <c r="S5036" i="80"/>
  <c r="S5037" i="80"/>
  <c r="S5038" i="80"/>
  <c r="S5039" i="80"/>
  <c r="S5040" i="80"/>
  <c r="S5041" i="80"/>
  <c r="S5042" i="80"/>
  <c r="S5043" i="80"/>
  <c r="S5044" i="80"/>
  <c r="S5045" i="80"/>
  <c r="S5046" i="80"/>
  <c r="S5047" i="80"/>
  <c r="S5048" i="80"/>
  <c r="S5049" i="80"/>
  <c r="S5050" i="80"/>
  <c r="S5051" i="80"/>
  <c r="S5052" i="80"/>
  <c r="S5053" i="80"/>
  <c r="S5054" i="80"/>
  <c r="S5055" i="80"/>
  <c r="S5056" i="80"/>
  <c r="S5057" i="80"/>
  <c r="S5058" i="80"/>
  <c r="S5059" i="80"/>
  <c r="S5060" i="80"/>
  <c r="S5061" i="80"/>
  <c r="S5062" i="80"/>
  <c r="S5063" i="80"/>
  <c r="S5064" i="80"/>
  <c r="S5065" i="80"/>
  <c r="S5066" i="80"/>
  <c r="S5067" i="80"/>
  <c r="S5068" i="80"/>
  <c r="S5069" i="80"/>
  <c r="S5070" i="80"/>
  <c r="S5071" i="80"/>
  <c r="S5072" i="80"/>
  <c r="S5073" i="80"/>
  <c r="S5074" i="80"/>
  <c r="S5075" i="80"/>
  <c r="S5076" i="80"/>
  <c r="S5077" i="80"/>
  <c r="S5078" i="80"/>
  <c r="S5079" i="80"/>
  <c r="S5080" i="80"/>
  <c r="S5081" i="80"/>
  <c r="S5082" i="80"/>
  <c r="S5083" i="80"/>
  <c r="S5084" i="80"/>
  <c r="S5085" i="80"/>
  <c r="S5086" i="80"/>
  <c r="S5087" i="80"/>
  <c r="S5088" i="80"/>
  <c r="S5089" i="80"/>
  <c r="S5090" i="80"/>
  <c r="S5091" i="80"/>
  <c r="S5092" i="80"/>
  <c r="S5093" i="80"/>
  <c r="S5094" i="80"/>
  <c r="S5095" i="80"/>
  <c r="S5096" i="80"/>
  <c r="S5097" i="80"/>
  <c r="S5098" i="80"/>
  <c r="S5099" i="80"/>
  <c r="S5100" i="80"/>
  <c r="S5101" i="80"/>
  <c r="S5102" i="80"/>
  <c r="S5103" i="80"/>
  <c r="S5104" i="80"/>
  <c r="S5105" i="80"/>
  <c r="S5106" i="80"/>
  <c r="S5107" i="80"/>
  <c r="S5108" i="80"/>
  <c r="S5109" i="80"/>
  <c r="S5110" i="80"/>
  <c r="S5111" i="80"/>
  <c r="S5112" i="80"/>
  <c r="S5113" i="80"/>
  <c r="S5114" i="80"/>
  <c r="S5115" i="80"/>
  <c r="S5116" i="80"/>
  <c r="S5117" i="80"/>
  <c r="S5118" i="80"/>
  <c r="S5119" i="80"/>
  <c r="S5120" i="80"/>
  <c r="S5121" i="80"/>
  <c r="S5122" i="80"/>
  <c r="S5123" i="80"/>
  <c r="S5124" i="80"/>
  <c r="S5125" i="80"/>
  <c r="S5126" i="80"/>
  <c r="S5127" i="80"/>
  <c r="S5128" i="80"/>
  <c r="S5129" i="80"/>
  <c r="S5130" i="80"/>
  <c r="S5131" i="80"/>
  <c r="S5132" i="80"/>
  <c r="S5133" i="80"/>
  <c r="S5134" i="80"/>
  <c r="S5135" i="80"/>
  <c r="S5136" i="80"/>
  <c r="S5137" i="80"/>
  <c r="S5138" i="80"/>
  <c r="S5139" i="80"/>
  <c r="S5140" i="80"/>
  <c r="S5141" i="80"/>
  <c r="S5142" i="80"/>
  <c r="S5143" i="80"/>
  <c r="S5144" i="80"/>
  <c r="S5145" i="80"/>
  <c r="S5146" i="80"/>
  <c r="S5147" i="80"/>
  <c r="S5148" i="80"/>
  <c r="S5149" i="80"/>
  <c r="S5150" i="80"/>
  <c r="S5151" i="80"/>
  <c r="S5152" i="80"/>
  <c r="S5153" i="80"/>
  <c r="S5154" i="80"/>
  <c r="S5155" i="80"/>
  <c r="S5156" i="80"/>
  <c r="S5157" i="80"/>
  <c r="S5158" i="80"/>
  <c r="S5159" i="80"/>
  <c r="S5160" i="80"/>
  <c r="S5161" i="80"/>
  <c r="S5162" i="80"/>
  <c r="S5163" i="80"/>
  <c r="S5164" i="80"/>
  <c r="S5165" i="80"/>
  <c r="S5166" i="80"/>
  <c r="S5167" i="80"/>
  <c r="S5168" i="80"/>
  <c r="S5169" i="80"/>
  <c r="S5170" i="80"/>
  <c r="S5171" i="80"/>
  <c r="S5172" i="80"/>
  <c r="S5173" i="80"/>
  <c r="S5174" i="80"/>
  <c r="S5175" i="80"/>
  <c r="S5176" i="80"/>
  <c r="S5177" i="80"/>
  <c r="S5178" i="80"/>
  <c r="S5179" i="80"/>
  <c r="S5180" i="80"/>
  <c r="S5181" i="80"/>
  <c r="S5182" i="80"/>
  <c r="S5183" i="80"/>
  <c r="S5184" i="80"/>
  <c r="S5185" i="80"/>
  <c r="S5186" i="80"/>
  <c r="S5187" i="80"/>
  <c r="S5188" i="80"/>
  <c r="S5189" i="80"/>
  <c r="S5190" i="80"/>
  <c r="S5191" i="80"/>
  <c r="S5192" i="80"/>
  <c r="S5193" i="80"/>
  <c r="S5194" i="80"/>
  <c r="S5195" i="80"/>
  <c r="S5196" i="80"/>
  <c r="S5197" i="80"/>
  <c r="S5198" i="80"/>
  <c r="S5199" i="80"/>
  <c r="S5200" i="80"/>
  <c r="S5201" i="80"/>
  <c r="S5202" i="80"/>
  <c r="S5203" i="80"/>
  <c r="S5204" i="80"/>
  <c r="S5205" i="80"/>
  <c r="S5206" i="80"/>
  <c r="S5207" i="80"/>
  <c r="S5208" i="80"/>
  <c r="S5209" i="80"/>
  <c r="S5210" i="80"/>
  <c r="S5211" i="80"/>
  <c r="S5212" i="80"/>
  <c r="S5213" i="80"/>
  <c r="S5214" i="80"/>
  <c r="S5215" i="80"/>
  <c r="S5216" i="80"/>
  <c r="S5217" i="80"/>
  <c r="S5218" i="80"/>
  <c r="S5219" i="80"/>
  <c r="S5220" i="80"/>
  <c r="S5221" i="80"/>
  <c r="S5222" i="80"/>
  <c r="S5223" i="80"/>
  <c r="S5224" i="80"/>
  <c r="S5225" i="80"/>
  <c r="S5226" i="80"/>
  <c r="S5227" i="80"/>
  <c r="S5228" i="80"/>
  <c r="S5229" i="80"/>
  <c r="S5230" i="80"/>
  <c r="S5231" i="80"/>
  <c r="S5232" i="80"/>
  <c r="S5233" i="80"/>
  <c r="S5234" i="80"/>
  <c r="S5235" i="80"/>
  <c r="S5236" i="80"/>
  <c r="S5237" i="80"/>
  <c r="S5238" i="80"/>
  <c r="S5239" i="80"/>
  <c r="S5240" i="80"/>
  <c r="S5241" i="80"/>
  <c r="S5242" i="80"/>
  <c r="S5243" i="80"/>
  <c r="S5244" i="80"/>
  <c r="S5245" i="80"/>
  <c r="S5246" i="80"/>
  <c r="S5247" i="80"/>
  <c r="S5248" i="80"/>
  <c r="S5249" i="80"/>
  <c r="S5250" i="80"/>
  <c r="S5251" i="80"/>
  <c r="S5252" i="80"/>
  <c r="S5253" i="80"/>
  <c r="S5254" i="80"/>
  <c r="S5255" i="80"/>
  <c r="S5256" i="80"/>
  <c r="S5257" i="80"/>
  <c r="S5258" i="80"/>
  <c r="S5259" i="80"/>
  <c r="S5260" i="80"/>
  <c r="S5261" i="80"/>
  <c r="S5262" i="80"/>
  <c r="S5263" i="80"/>
  <c r="S5264" i="80"/>
  <c r="S5265" i="80"/>
  <c r="S5266" i="80"/>
  <c r="S5267" i="80"/>
  <c r="S5268" i="80"/>
  <c r="S5269" i="80"/>
  <c r="S5270" i="80"/>
  <c r="S5271" i="80"/>
  <c r="S5272" i="80"/>
  <c r="S5273" i="80"/>
  <c r="S5274" i="80"/>
  <c r="S5275" i="80"/>
  <c r="S5276" i="80"/>
  <c r="S5277" i="80"/>
  <c r="S5278" i="80"/>
  <c r="S5279" i="80"/>
  <c r="S5280" i="80"/>
  <c r="S5281" i="80"/>
  <c r="S5282" i="80"/>
  <c r="S5283" i="80"/>
  <c r="S5284" i="80"/>
  <c r="S5285" i="80"/>
  <c r="S5286" i="80"/>
  <c r="S5287" i="80"/>
  <c r="S5288" i="80"/>
  <c r="S5289" i="80"/>
  <c r="S5290" i="80"/>
  <c r="S5291" i="80"/>
  <c r="S5292" i="80"/>
  <c r="S5293" i="80"/>
  <c r="S5294" i="80"/>
  <c r="S5295" i="80"/>
  <c r="S5296" i="80"/>
  <c r="S5297" i="80"/>
  <c r="S5298" i="80"/>
  <c r="S5299" i="80"/>
  <c r="S5300" i="80"/>
  <c r="S5301" i="80"/>
  <c r="S5302" i="80"/>
  <c r="S5303" i="80"/>
  <c r="S5304" i="80"/>
  <c r="S5305" i="80"/>
  <c r="S5306" i="80"/>
  <c r="S5307" i="80"/>
  <c r="S5308" i="80"/>
  <c r="S5309" i="80"/>
  <c r="S5310" i="80"/>
  <c r="S5311" i="80"/>
  <c r="S5312" i="80"/>
  <c r="S5313" i="80"/>
  <c r="S5314" i="80"/>
  <c r="S5315" i="80"/>
  <c r="S5316" i="80"/>
  <c r="S5317" i="80"/>
  <c r="S5318" i="80"/>
  <c r="S5319" i="80"/>
  <c r="S5320" i="80"/>
  <c r="S5321" i="80"/>
  <c r="S5322" i="80"/>
  <c r="S5323" i="80"/>
  <c r="S5324" i="80"/>
  <c r="S5325" i="80"/>
  <c r="S5326" i="80"/>
  <c r="S5327" i="80"/>
  <c r="S5328" i="80"/>
  <c r="S5329" i="80"/>
  <c r="S5330" i="80"/>
  <c r="S5331" i="80"/>
  <c r="S5332" i="80"/>
  <c r="S5333" i="80"/>
  <c r="S5334" i="80"/>
  <c r="S5335" i="80"/>
  <c r="S5336" i="80"/>
  <c r="S5337" i="80"/>
  <c r="S5338" i="80"/>
  <c r="S5339" i="80"/>
  <c r="S5340" i="80"/>
  <c r="S5341" i="80"/>
  <c r="S5342" i="80"/>
  <c r="S5343" i="80"/>
  <c r="S5344" i="80"/>
  <c r="S5345" i="80"/>
  <c r="S5346" i="80"/>
  <c r="S5347" i="80"/>
  <c r="S5348" i="80"/>
  <c r="S5349" i="80"/>
  <c r="S5350" i="80"/>
  <c r="S5351" i="80"/>
  <c r="S5352" i="80"/>
  <c r="S5353" i="80"/>
  <c r="S5354" i="80"/>
  <c r="S5355" i="80"/>
  <c r="S5356" i="80"/>
  <c r="S5357" i="80"/>
  <c r="S5358" i="80"/>
  <c r="S5359" i="80"/>
  <c r="S5360" i="80"/>
  <c r="S5361" i="80"/>
  <c r="S5362" i="80"/>
  <c r="S5363" i="80"/>
  <c r="S5364" i="80"/>
  <c r="S5365" i="80"/>
  <c r="S5366" i="80"/>
  <c r="S5367" i="80"/>
  <c r="S5368" i="80"/>
  <c r="S5369" i="80"/>
  <c r="S5370" i="80"/>
  <c r="S5371" i="80"/>
  <c r="S5372" i="80"/>
  <c r="S5373" i="80"/>
  <c r="S5374" i="80"/>
  <c r="S5375" i="80"/>
  <c r="S5376" i="80"/>
  <c r="S5377" i="80"/>
  <c r="S5378" i="80"/>
  <c r="S5379" i="80"/>
  <c r="S5380" i="80"/>
  <c r="S5381" i="80"/>
  <c r="S5382" i="80"/>
  <c r="S5383" i="80"/>
  <c r="S5384" i="80"/>
  <c r="S5385" i="80"/>
  <c r="S5386" i="80"/>
  <c r="S5387" i="80"/>
  <c r="S5388" i="80"/>
  <c r="S5389" i="80"/>
  <c r="S5390" i="80"/>
  <c r="S5391" i="80"/>
  <c r="S5392" i="80"/>
  <c r="S5393" i="80"/>
  <c r="S5394" i="80"/>
  <c r="S5395" i="80"/>
  <c r="S5396" i="80"/>
  <c r="S5397" i="80"/>
  <c r="S5398" i="80"/>
  <c r="S5399" i="80"/>
  <c r="S5400" i="80"/>
  <c r="S5401" i="80"/>
  <c r="S5402" i="80"/>
  <c r="S5403" i="80"/>
  <c r="S5404" i="80"/>
  <c r="S5405" i="80"/>
  <c r="S5406" i="80"/>
  <c r="S5407" i="80"/>
  <c r="S5408" i="80"/>
  <c r="S5409" i="80"/>
  <c r="S5410" i="80"/>
  <c r="S5411" i="80"/>
  <c r="S5412" i="80"/>
  <c r="S5413" i="80"/>
  <c r="S5414" i="80"/>
  <c r="S5415" i="80"/>
  <c r="S5416" i="80"/>
  <c r="S5417" i="80"/>
  <c r="S5418" i="80"/>
  <c r="S5419" i="80"/>
  <c r="S5420" i="80"/>
  <c r="S5421" i="80"/>
  <c r="S5422" i="80"/>
  <c r="S5423" i="80"/>
  <c r="S5424" i="80"/>
  <c r="S5425" i="80"/>
  <c r="S5426" i="80"/>
  <c r="S5427" i="80"/>
  <c r="S5428" i="80"/>
  <c r="S5429" i="80"/>
  <c r="S5430" i="80"/>
  <c r="S5431" i="80"/>
  <c r="S5432" i="80"/>
  <c r="S5433" i="80"/>
  <c r="S5434" i="80"/>
  <c r="S5435" i="80"/>
  <c r="S5436" i="80"/>
  <c r="S5437" i="80"/>
  <c r="S5438" i="80"/>
  <c r="S5439" i="80"/>
  <c r="S5440" i="80"/>
  <c r="S5441" i="80"/>
  <c r="S5442" i="80"/>
  <c r="S5443" i="80"/>
  <c r="S5444" i="80"/>
  <c r="S5445" i="80"/>
  <c r="S5446" i="80"/>
  <c r="S5447" i="80"/>
  <c r="S5448" i="80"/>
  <c r="S5449" i="80"/>
  <c r="S5450" i="80"/>
  <c r="S5451" i="80"/>
  <c r="S5452" i="80"/>
  <c r="S5453" i="80"/>
  <c r="S5454" i="80"/>
  <c r="S5455" i="80"/>
  <c r="S5456" i="80"/>
  <c r="S5457" i="80"/>
  <c r="S5458" i="80"/>
  <c r="S5459" i="80"/>
  <c r="S5460" i="80"/>
  <c r="S5461" i="80"/>
  <c r="S5462" i="80"/>
  <c r="S5463" i="80"/>
  <c r="S5464" i="80"/>
  <c r="S5465" i="80"/>
  <c r="S5466" i="80"/>
  <c r="S5467" i="80"/>
  <c r="S5468" i="80"/>
  <c r="S5469" i="80"/>
  <c r="S5470" i="80"/>
  <c r="S5471" i="80"/>
  <c r="S5472" i="80"/>
  <c r="S5473" i="80"/>
  <c r="S5474" i="80"/>
  <c r="S5475" i="80"/>
  <c r="S5476" i="80"/>
  <c r="S5477" i="80"/>
  <c r="S5478" i="80"/>
  <c r="S5479" i="80"/>
  <c r="S5480" i="80"/>
  <c r="S5481" i="80"/>
  <c r="S5482" i="80"/>
  <c r="S5483" i="80"/>
  <c r="S5484" i="80"/>
  <c r="S5485" i="80"/>
  <c r="S5486" i="80"/>
  <c r="S5487" i="80"/>
  <c r="S5488" i="80"/>
  <c r="S5489" i="80"/>
  <c r="S5490" i="80"/>
  <c r="S5491" i="80"/>
  <c r="S5492" i="80"/>
  <c r="S5493" i="80"/>
  <c r="S5494" i="80"/>
  <c r="S5495" i="80"/>
  <c r="S5496" i="80"/>
  <c r="S5497" i="80"/>
  <c r="S5498" i="80"/>
  <c r="S5499" i="80"/>
  <c r="S5500" i="80"/>
  <c r="S5501" i="80"/>
  <c r="S5502" i="80"/>
  <c r="S5503" i="80"/>
  <c r="S5504" i="80"/>
  <c r="S5505" i="80"/>
  <c r="S5506" i="80"/>
  <c r="S5507" i="80"/>
  <c r="S5508" i="80"/>
  <c r="S5509" i="80"/>
  <c r="S5510" i="80"/>
  <c r="S5511" i="80"/>
  <c r="S5512" i="80"/>
  <c r="S5513" i="80"/>
  <c r="S5514" i="80"/>
  <c r="S5515" i="80"/>
  <c r="S5516" i="80"/>
  <c r="S5517" i="80"/>
  <c r="S5518" i="80"/>
  <c r="S5519" i="80"/>
  <c r="S5520" i="80"/>
  <c r="S5521" i="80"/>
  <c r="S5522" i="80"/>
  <c r="S5523" i="80"/>
  <c r="S5524" i="80"/>
  <c r="S5525" i="80"/>
  <c r="S5526" i="80"/>
  <c r="S5527" i="80"/>
  <c r="S5528" i="80"/>
  <c r="S5529" i="80"/>
  <c r="S5530" i="80"/>
  <c r="S5531" i="80"/>
  <c r="S5532" i="80"/>
  <c r="S5533" i="80"/>
  <c r="S5534" i="80"/>
  <c r="S5535" i="80"/>
  <c r="S5536" i="80"/>
  <c r="S5537" i="80"/>
  <c r="S5538" i="80"/>
  <c r="S5539" i="80"/>
  <c r="S5540" i="80"/>
  <c r="S5541" i="80"/>
  <c r="S5542" i="80"/>
  <c r="S5543" i="80"/>
  <c r="S5544" i="80"/>
  <c r="S5545" i="80"/>
  <c r="S5546" i="80"/>
  <c r="S5547" i="80"/>
  <c r="S5548" i="80"/>
  <c r="S5549" i="80"/>
  <c r="S5550" i="80"/>
  <c r="S5551" i="80"/>
  <c r="S5552" i="80"/>
  <c r="S5553" i="80"/>
  <c r="S5554" i="80"/>
  <c r="S5555" i="80"/>
  <c r="S5556" i="80"/>
  <c r="S5557" i="80"/>
  <c r="S5558" i="80"/>
  <c r="S5559" i="80"/>
  <c r="S5560" i="80"/>
  <c r="S5561" i="80"/>
  <c r="S5562" i="80"/>
  <c r="S5563" i="80"/>
  <c r="S5564" i="80"/>
  <c r="S5565" i="80"/>
  <c r="S5566" i="80"/>
  <c r="S5567" i="80"/>
  <c r="S5568" i="80"/>
  <c r="S5569" i="80"/>
  <c r="S5570" i="80"/>
  <c r="S5571" i="80"/>
  <c r="S5572" i="80"/>
  <c r="S5573" i="80"/>
  <c r="S5574" i="80"/>
  <c r="S5575" i="80"/>
  <c r="S5576" i="80"/>
  <c r="S5577" i="80"/>
  <c r="S5578" i="80"/>
  <c r="S5579" i="80"/>
  <c r="S5580" i="80"/>
  <c r="S5581" i="80"/>
  <c r="S5582" i="80"/>
  <c r="S5583" i="80"/>
  <c r="S5584" i="80"/>
  <c r="S5585" i="80"/>
  <c r="S5586" i="80"/>
  <c r="S5587" i="80"/>
  <c r="S5588" i="80"/>
  <c r="S5589" i="80"/>
  <c r="S5590" i="80"/>
  <c r="S5591" i="80"/>
  <c r="S5592" i="80"/>
  <c r="S5593" i="80"/>
  <c r="S5594" i="80"/>
  <c r="S5595" i="80"/>
  <c r="S5596" i="80"/>
  <c r="S5597" i="80"/>
  <c r="S5598" i="80"/>
  <c r="S5599" i="80"/>
  <c r="S5600" i="80"/>
  <c r="S5601" i="80"/>
  <c r="S5602" i="80"/>
  <c r="S5603" i="80"/>
  <c r="S5604" i="80"/>
  <c r="S5605" i="80"/>
  <c r="S5606" i="80"/>
  <c r="S5607" i="80"/>
  <c r="S5608" i="80"/>
  <c r="S5609" i="80"/>
  <c r="S5610" i="80"/>
  <c r="S5611" i="80"/>
  <c r="S5612" i="80"/>
  <c r="S5613" i="80"/>
  <c r="S5614" i="80"/>
  <c r="S5615" i="80"/>
  <c r="S5616" i="80"/>
  <c r="S5617" i="80"/>
  <c r="S5618" i="80"/>
  <c r="S5619" i="80"/>
  <c r="S5620" i="80"/>
  <c r="S5621" i="80"/>
  <c r="S5622" i="80"/>
  <c r="S5623" i="80"/>
  <c r="S5624" i="80"/>
  <c r="S5625" i="80"/>
  <c r="S5626" i="80"/>
  <c r="S5627" i="80"/>
  <c r="S5628" i="80"/>
  <c r="S5629" i="80"/>
  <c r="S5630" i="80"/>
  <c r="S5631" i="80"/>
  <c r="S5632" i="80"/>
  <c r="S5633" i="80"/>
  <c r="S5634" i="80"/>
  <c r="S5635" i="80"/>
  <c r="S5636" i="80"/>
  <c r="S5637" i="80"/>
  <c r="S5638" i="80"/>
  <c r="S5639" i="80"/>
  <c r="S5640" i="80"/>
  <c r="S5641" i="80"/>
  <c r="S5642" i="80"/>
  <c r="S5643" i="80"/>
  <c r="S5644" i="80"/>
  <c r="S5645" i="80"/>
  <c r="S5646" i="80"/>
  <c r="S5647" i="80"/>
  <c r="S5648" i="80"/>
  <c r="S5649" i="80"/>
  <c r="S5650" i="80"/>
  <c r="S5651" i="80"/>
  <c r="S5652" i="80"/>
  <c r="S5653" i="80"/>
  <c r="S5654" i="80"/>
  <c r="S5655" i="80"/>
  <c r="S5656" i="80"/>
  <c r="S5657" i="80"/>
  <c r="S5658" i="80"/>
  <c r="S5659" i="80"/>
  <c r="S5660" i="80"/>
  <c r="S5661" i="80"/>
  <c r="S5662" i="80"/>
  <c r="S5663" i="80"/>
  <c r="S5664" i="80"/>
  <c r="S5665" i="80"/>
  <c r="S5666" i="80"/>
  <c r="S5667" i="80"/>
  <c r="S5668" i="80"/>
  <c r="S5669" i="80"/>
  <c r="S5670" i="80"/>
  <c r="S5671" i="80"/>
  <c r="S5672" i="80"/>
  <c r="S5673" i="80"/>
  <c r="S5674" i="80"/>
  <c r="S5675" i="80"/>
  <c r="S5676" i="80"/>
  <c r="S5677" i="80"/>
  <c r="S5678" i="80"/>
  <c r="S5679" i="80"/>
  <c r="S5680" i="80"/>
  <c r="S5681" i="80"/>
  <c r="S5682" i="80"/>
  <c r="S5683" i="80"/>
  <c r="S5684" i="80"/>
  <c r="S5685" i="80"/>
  <c r="S5686" i="80"/>
  <c r="S5687" i="80"/>
  <c r="S5688" i="80"/>
  <c r="S5689" i="80"/>
  <c r="S5690" i="80"/>
  <c r="S5691" i="80"/>
  <c r="S5692" i="80"/>
  <c r="S5693" i="80"/>
  <c r="S5694" i="80"/>
  <c r="S5695" i="80"/>
  <c r="S5696" i="80"/>
  <c r="S5697" i="80"/>
  <c r="S5698" i="80"/>
  <c r="S5699" i="80"/>
  <c r="S5700" i="80"/>
  <c r="S5701" i="80"/>
  <c r="S5702" i="80"/>
  <c r="S5703" i="80"/>
  <c r="S5704" i="80"/>
  <c r="S5705" i="80"/>
  <c r="S5706" i="80"/>
  <c r="S5707" i="80"/>
  <c r="S5708" i="80"/>
  <c r="S5709" i="80"/>
  <c r="S5710" i="80"/>
  <c r="S5711" i="80"/>
  <c r="S5712" i="80"/>
  <c r="S5713" i="80"/>
  <c r="S5714" i="80"/>
  <c r="S5715" i="80"/>
  <c r="S5716" i="80"/>
  <c r="S5717" i="80"/>
  <c r="S5718" i="80"/>
  <c r="S5719" i="80"/>
  <c r="S5720" i="80"/>
  <c r="S5721" i="80"/>
  <c r="S5722" i="80"/>
  <c r="S5723" i="80"/>
  <c r="S5724" i="80"/>
  <c r="S5725" i="80"/>
  <c r="S5726" i="80"/>
  <c r="S5727" i="80"/>
  <c r="S5728" i="80"/>
  <c r="S5729" i="80"/>
  <c r="S5730" i="80"/>
  <c r="S5731" i="80"/>
  <c r="S5732" i="80"/>
  <c r="S5733" i="80"/>
  <c r="S5734" i="80"/>
  <c r="S5735" i="80"/>
  <c r="S5736" i="80"/>
  <c r="S5737" i="80"/>
  <c r="S5738" i="80"/>
  <c r="S5739" i="80"/>
  <c r="S5740" i="80"/>
  <c r="S5741" i="80"/>
  <c r="S5742" i="80"/>
  <c r="S5743" i="80"/>
  <c r="S5744" i="80"/>
  <c r="S5745" i="80"/>
  <c r="S5746" i="80"/>
  <c r="S5747" i="80"/>
  <c r="S5748" i="80"/>
  <c r="S5749" i="80"/>
  <c r="S5750" i="80"/>
  <c r="S5751" i="80"/>
  <c r="S5752" i="80"/>
  <c r="S5753" i="80"/>
  <c r="S5754" i="80"/>
  <c r="S5755" i="80"/>
  <c r="S5756" i="80"/>
  <c r="S5757" i="80"/>
  <c r="S5758" i="80"/>
  <c r="S5759" i="80"/>
  <c r="S5760" i="80"/>
  <c r="S5761" i="80"/>
  <c r="S5762" i="80"/>
  <c r="S5763" i="80"/>
  <c r="S5764" i="80"/>
  <c r="S5765" i="80"/>
  <c r="S5766" i="80"/>
  <c r="S5767" i="80"/>
  <c r="S5768" i="80"/>
  <c r="S5769" i="80"/>
  <c r="S5770" i="80"/>
  <c r="S5771" i="80"/>
  <c r="S5772" i="80"/>
  <c r="S5773" i="80"/>
  <c r="S5774" i="80"/>
  <c r="S5775" i="80"/>
  <c r="S5776" i="80"/>
  <c r="S5777" i="80"/>
  <c r="S5778" i="80"/>
  <c r="S5779" i="80"/>
  <c r="S5780" i="80"/>
  <c r="S5781" i="80"/>
  <c r="S5782" i="80"/>
  <c r="S5783" i="80"/>
  <c r="S5784" i="80"/>
  <c r="S5785" i="80"/>
  <c r="S5786" i="80"/>
  <c r="S5787" i="80"/>
  <c r="S5788" i="80"/>
  <c r="S5789" i="80"/>
  <c r="S5790" i="80"/>
  <c r="S5791" i="80"/>
  <c r="S5792" i="80"/>
  <c r="S5793" i="80"/>
  <c r="S5794" i="80"/>
  <c r="S5795" i="80"/>
  <c r="S5796" i="80"/>
  <c r="S5797" i="80"/>
  <c r="S5798" i="80"/>
  <c r="S5799" i="80"/>
  <c r="S5800" i="80"/>
  <c r="S5801" i="80"/>
  <c r="S5802" i="80"/>
  <c r="S5803" i="80"/>
  <c r="S5804" i="80"/>
  <c r="S5805" i="80"/>
  <c r="S5806" i="80"/>
  <c r="S5807" i="80"/>
  <c r="S5808" i="80"/>
  <c r="S5809" i="80"/>
  <c r="S5810" i="80"/>
  <c r="S5811" i="80"/>
  <c r="S5812" i="80"/>
  <c r="S5813" i="80"/>
  <c r="S5814" i="80"/>
  <c r="S5815" i="80"/>
  <c r="S5816" i="80"/>
  <c r="S5817" i="80"/>
  <c r="S5818" i="80"/>
  <c r="S5819" i="80"/>
  <c r="S5820" i="80"/>
  <c r="S5821" i="80"/>
  <c r="S5822" i="80"/>
  <c r="S5823" i="80"/>
  <c r="S5824" i="80"/>
  <c r="S5825" i="80"/>
  <c r="S5826" i="80"/>
  <c r="S5827" i="80"/>
  <c r="S5828" i="80"/>
  <c r="S5829" i="80"/>
  <c r="S5830" i="80"/>
  <c r="S5831" i="80"/>
  <c r="S5832" i="80"/>
  <c r="S5833" i="80"/>
  <c r="S5834" i="80"/>
  <c r="S5835" i="80"/>
  <c r="S5836" i="80"/>
  <c r="S5837" i="80"/>
  <c r="S5838" i="80"/>
  <c r="S5839" i="80"/>
  <c r="S5840" i="80"/>
  <c r="S5841" i="80"/>
  <c r="S5842" i="80"/>
  <c r="S5843" i="80"/>
  <c r="S5844" i="80"/>
  <c r="S5845" i="80"/>
  <c r="S5846" i="80"/>
  <c r="S5847" i="80"/>
  <c r="S5848" i="80"/>
  <c r="S5849" i="80"/>
  <c r="S5850" i="80"/>
  <c r="S5851" i="80"/>
  <c r="S5852" i="80"/>
  <c r="S5853" i="80"/>
  <c r="S5854" i="80"/>
  <c r="S5855" i="80"/>
  <c r="S5856" i="80"/>
  <c r="S5857" i="80"/>
  <c r="S5858" i="80"/>
  <c r="S5859" i="80"/>
  <c r="S5860" i="80"/>
  <c r="S5861" i="80"/>
  <c r="S5862" i="80"/>
  <c r="S5863" i="80"/>
  <c r="S5864" i="80"/>
  <c r="S5865" i="80"/>
  <c r="S5866" i="80"/>
  <c r="S5867" i="80"/>
  <c r="S5868" i="80"/>
  <c r="S5869" i="80"/>
  <c r="S5870" i="80"/>
  <c r="S5871" i="80"/>
  <c r="S5872" i="80"/>
  <c r="S5873" i="80"/>
  <c r="S5874" i="80"/>
  <c r="S5875" i="80"/>
  <c r="S5876" i="80"/>
  <c r="S5877" i="80"/>
  <c r="S5878" i="80"/>
  <c r="S5879" i="80"/>
  <c r="S5880" i="80"/>
  <c r="S5881" i="80"/>
  <c r="S5882" i="80"/>
  <c r="S5883" i="80"/>
  <c r="S5884" i="80"/>
  <c r="S5885" i="80"/>
  <c r="S5886" i="80"/>
  <c r="S5887" i="80"/>
  <c r="S5888" i="80"/>
  <c r="S5889" i="80"/>
  <c r="S5890" i="80"/>
  <c r="S5891" i="80"/>
  <c r="S5892" i="80"/>
  <c r="S5893" i="80"/>
  <c r="S5894" i="80"/>
  <c r="S5895" i="80"/>
  <c r="S5896" i="80"/>
  <c r="S5897" i="80"/>
  <c r="S5898" i="80"/>
  <c r="S5899" i="80"/>
  <c r="S5900" i="80"/>
  <c r="S5901" i="80"/>
  <c r="S5902" i="80"/>
  <c r="S5903" i="80"/>
  <c r="S5904" i="80"/>
  <c r="S5905" i="80"/>
  <c r="S5906" i="80"/>
  <c r="S5907" i="80"/>
  <c r="S5908" i="80"/>
  <c r="S5909" i="80"/>
  <c r="S5910" i="80"/>
  <c r="S5911" i="80"/>
  <c r="S5912" i="80"/>
  <c r="S5913" i="80"/>
  <c r="S5914" i="80"/>
  <c r="S5915" i="80"/>
  <c r="S5916" i="80"/>
  <c r="S5917" i="80"/>
  <c r="S5918" i="80"/>
  <c r="S5919" i="80"/>
  <c r="S5920" i="80"/>
  <c r="S5921" i="80"/>
  <c r="S5922" i="80"/>
  <c r="S5923" i="80"/>
  <c r="S5924" i="80"/>
  <c r="S5925" i="80"/>
  <c r="S5926" i="80"/>
  <c r="S5927" i="80"/>
  <c r="S5928" i="80"/>
  <c r="S5929" i="80"/>
  <c r="S5930" i="80"/>
  <c r="S5931" i="80"/>
  <c r="S5932" i="80"/>
  <c r="S5933" i="80"/>
  <c r="S5934" i="80"/>
  <c r="S5935" i="80"/>
  <c r="S5936" i="80"/>
  <c r="S5937" i="80"/>
  <c r="S5938" i="80"/>
  <c r="S5939" i="80"/>
  <c r="S5940" i="80"/>
  <c r="S5941" i="80"/>
  <c r="S5942" i="80"/>
  <c r="S5943" i="80"/>
  <c r="S5944" i="80"/>
  <c r="S5945" i="80"/>
  <c r="S5946" i="80"/>
  <c r="S5947" i="80"/>
  <c r="S5948" i="80"/>
  <c r="S5949" i="80"/>
  <c r="S5950" i="80"/>
  <c r="S5951" i="80"/>
  <c r="S5952" i="80"/>
  <c r="S5953" i="80"/>
  <c r="S5954" i="80"/>
  <c r="S5955" i="80"/>
  <c r="S5956" i="80"/>
  <c r="S5957" i="80"/>
  <c r="S5958" i="80"/>
  <c r="S5959" i="80"/>
  <c r="S5960" i="80"/>
  <c r="S5961" i="80"/>
  <c r="S5962" i="80"/>
  <c r="S5963" i="80"/>
  <c r="S5964" i="80"/>
  <c r="S5965" i="80"/>
  <c r="S5966" i="80"/>
  <c r="S5967" i="80"/>
  <c r="S5968" i="80"/>
  <c r="S5969" i="80"/>
  <c r="S5970" i="80"/>
  <c r="S5971" i="80"/>
  <c r="S5972" i="80"/>
  <c r="S5973" i="80"/>
  <c r="S5974" i="80"/>
  <c r="S5975" i="80"/>
  <c r="S5976" i="80"/>
  <c r="S5977" i="80"/>
  <c r="S5978" i="80"/>
  <c r="S5979" i="80"/>
  <c r="S5980" i="80"/>
  <c r="S5981" i="80"/>
  <c r="S5982" i="80"/>
  <c r="S5983" i="80"/>
  <c r="S5984" i="80"/>
  <c r="S5985" i="80"/>
  <c r="S5986" i="80"/>
  <c r="S5987" i="80"/>
  <c r="S5988" i="80"/>
  <c r="S5989" i="80"/>
  <c r="S5990" i="80"/>
  <c r="S5991" i="80"/>
  <c r="S5992" i="80"/>
  <c r="S5993" i="80"/>
  <c r="S5994" i="80"/>
  <c r="S5995" i="80"/>
  <c r="S5996" i="80"/>
  <c r="S5997" i="80"/>
  <c r="S5998" i="80"/>
  <c r="S5999" i="80"/>
  <c r="S6000" i="80"/>
  <c r="S6001" i="80"/>
  <c r="S6002" i="80"/>
  <c r="S6003" i="80"/>
  <c r="S6004" i="80"/>
  <c r="S6005" i="80"/>
  <c r="S6006" i="80"/>
  <c r="S6007" i="80"/>
  <c r="S6008" i="80"/>
  <c r="S6009" i="80"/>
  <c r="S6010" i="80"/>
  <c r="S6011" i="80"/>
  <c r="S6012" i="80"/>
  <c r="S6013" i="80"/>
  <c r="S6014" i="80"/>
  <c r="S6015" i="80"/>
  <c r="S6016" i="80"/>
  <c r="S6017" i="80"/>
  <c r="S6018" i="80"/>
  <c r="S6019" i="80"/>
  <c r="S6020" i="80"/>
  <c r="S6021" i="80"/>
  <c r="S6022" i="80"/>
  <c r="S6023" i="80"/>
  <c r="S6024" i="80"/>
  <c r="S6025" i="80"/>
  <c r="S6026" i="80"/>
  <c r="S6027" i="80"/>
  <c r="S6028" i="80"/>
  <c r="S6029" i="80"/>
  <c r="S6030" i="80"/>
  <c r="S6031" i="80"/>
  <c r="S6032" i="80"/>
  <c r="S6033" i="80"/>
  <c r="S6034" i="80"/>
  <c r="S6035" i="80"/>
  <c r="S6036" i="80"/>
  <c r="S6037" i="80"/>
  <c r="S6038" i="80"/>
  <c r="S6039" i="80"/>
  <c r="S6040" i="80"/>
  <c r="S6041" i="80"/>
  <c r="S6042" i="80"/>
  <c r="S6043" i="80"/>
  <c r="S6044" i="80"/>
  <c r="S6045" i="80"/>
  <c r="S6046" i="80"/>
  <c r="S6047" i="80"/>
  <c r="S6048" i="80"/>
  <c r="S6049" i="80"/>
  <c r="S6050" i="80"/>
  <c r="S6051" i="80"/>
  <c r="S6052" i="80"/>
  <c r="S6053" i="80"/>
  <c r="S6054" i="80"/>
  <c r="S6055" i="80"/>
  <c r="S6056" i="80"/>
  <c r="S6057" i="80"/>
  <c r="S6058" i="80"/>
  <c r="S6059" i="80"/>
  <c r="S6060" i="80"/>
  <c r="S6061" i="80"/>
  <c r="S6062" i="80"/>
  <c r="S6063" i="80"/>
  <c r="S6064" i="80"/>
  <c r="S6065" i="80"/>
  <c r="S6066" i="80"/>
  <c r="S6067" i="80"/>
  <c r="S6068" i="80"/>
  <c r="S6069" i="80"/>
  <c r="S6070" i="80"/>
  <c r="S6071" i="80"/>
  <c r="S6072" i="80"/>
  <c r="S6073" i="80"/>
  <c r="S6074" i="80"/>
  <c r="S6075" i="80"/>
  <c r="S6076" i="80"/>
  <c r="S6077" i="80"/>
  <c r="S6078" i="80"/>
  <c r="S6079" i="80"/>
  <c r="S6080" i="80"/>
  <c r="S6081" i="80"/>
  <c r="S6082" i="80"/>
  <c r="S6083" i="80"/>
  <c r="S6084" i="80"/>
  <c r="S6085" i="80"/>
  <c r="S6086" i="80"/>
  <c r="S6087" i="80"/>
  <c r="S6088" i="80"/>
  <c r="S6089" i="80"/>
  <c r="S6090" i="80"/>
  <c r="S6091" i="80"/>
  <c r="S6092" i="80"/>
  <c r="S6093" i="80"/>
  <c r="S6094" i="80"/>
  <c r="S6095" i="80"/>
  <c r="S6096" i="80"/>
  <c r="S6097" i="80"/>
  <c r="S6098" i="80"/>
  <c r="S6099" i="80"/>
  <c r="S6100" i="80"/>
  <c r="S6101" i="80"/>
  <c r="S6102" i="80"/>
  <c r="S6103" i="80"/>
  <c r="S6104" i="80"/>
  <c r="S6105" i="80"/>
  <c r="S6106" i="80"/>
  <c r="S6107" i="80"/>
  <c r="S6108" i="80"/>
  <c r="S6109" i="80"/>
  <c r="S6110" i="80"/>
  <c r="S6111" i="80"/>
  <c r="S6112" i="80"/>
  <c r="S6113" i="80"/>
  <c r="S6114" i="80"/>
  <c r="S6115" i="80"/>
  <c r="S6116" i="80"/>
  <c r="S6117" i="80"/>
  <c r="S6118" i="80"/>
  <c r="S6119" i="80"/>
  <c r="S6120" i="80"/>
  <c r="S6121" i="80"/>
  <c r="S6122" i="80"/>
  <c r="S6123" i="80"/>
  <c r="S6124" i="80"/>
  <c r="S6125" i="80"/>
  <c r="S6126" i="80"/>
  <c r="S6127" i="80"/>
  <c r="S6128" i="80"/>
  <c r="S6129" i="80"/>
  <c r="S6130" i="80"/>
  <c r="S6131" i="80"/>
  <c r="S6132" i="80"/>
  <c r="S6133" i="80"/>
  <c r="S6134" i="80"/>
  <c r="S6135" i="80"/>
  <c r="S6136" i="80"/>
  <c r="S6137" i="80"/>
  <c r="S6138" i="80"/>
  <c r="S6139" i="80"/>
  <c r="S6140" i="80"/>
  <c r="S6141" i="80"/>
  <c r="S6142" i="80"/>
  <c r="S6143" i="80"/>
  <c r="S6144" i="80"/>
  <c r="S6145" i="80"/>
  <c r="S6146" i="80"/>
  <c r="S6147" i="80"/>
  <c r="S6148" i="80"/>
  <c r="S6149" i="80"/>
  <c r="S6150" i="80"/>
  <c r="S6151" i="80"/>
  <c r="S6152" i="80"/>
  <c r="S6153" i="80"/>
  <c r="S6154" i="80"/>
  <c r="S6155" i="80"/>
  <c r="S6156" i="80"/>
  <c r="S6157" i="80"/>
  <c r="S6158" i="80"/>
  <c r="S6159" i="80"/>
  <c r="S6160" i="80"/>
  <c r="S6161" i="80"/>
  <c r="S6162" i="80"/>
  <c r="S6163" i="80"/>
  <c r="S6164" i="80"/>
  <c r="S6165" i="80"/>
  <c r="S6166" i="80"/>
  <c r="S6167" i="80"/>
  <c r="S6168" i="80"/>
  <c r="S6169" i="80"/>
  <c r="S6170" i="80"/>
  <c r="S6171" i="80"/>
  <c r="S6172" i="80"/>
  <c r="S6173" i="80"/>
  <c r="S6174" i="80"/>
  <c r="S6175" i="80"/>
  <c r="S6176" i="80"/>
  <c r="S6177" i="80"/>
  <c r="S6178" i="80"/>
  <c r="S6179" i="80"/>
  <c r="S6180" i="80"/>
  <c r="S6181" i="80"/>
  <c r="S6182" i="80"/>
  <c r="S6183" i="80"/>
  <c r="S6184" i="80"/>
  <c r="S6185" i="80"/>
  <c r="S6186" i="80"/>
  <c r="S6187" i="80"/>
  <c r="S6188" i="80"/>
  <c r="S6189" i="80"/>
  <c r="S6190" i="80"/>
  <c r="S6191" i="80"/>
  <c r="S6192" i="80"/>
  <c r="S6193" i="80"/>
  <c r="S6194" i="80"/>
  <c r="S6195" i="80"/>
  <c r="S6196" i="80"/>
  <c r="S6197" i="80"/>
  <c r="S6198" i="80"/>
  <c r="S6199" i="80"/>
  <c r="S6200" i="80"/>
  <c r="S6201" i="80"/>
  <c r="S6202" i="80"/>
  <c r="S6203" i="80"/>
  <c r="S6204" i="80"/>
  <c r="S6205" i="80"/>
  <c r="S6206" i="80"/>
  <c r="S6207" i="80"/>
  <c r="S6208" i="80"/>
  <c r="S6209" i="80"/>
  <c r="S6210" i="80"/>
  <c r="S6211" i="80"/>
  <c r="S6212" i="80"/>
  <c r="S6213" i="80"/>
  <c r="S6214" i="80"/>
  <c r="S6215" i="80"/>
  <c r="S6216" i="80"/>
  <c r="S6217" i="80"/>
  <c r="S6218" i="80"/>
  <c r="S6219" i="80"/>
  <c r="S6220" i="80"/>
  <c r="S6221" i="80"/>
  <c r="S6222" i="80"/>
  <c r="S6223" i="80"/>
  <c r="S6224" i="80"/>
  <c r="S6225" i="80"/>
  <c r="S6226" i="80"/>
  <c r="S6227" i="80"/>
  <c r="S6228" i="80"/>
  <c r="S6229" i="80"/>
  <c r="S6230" i="80"/>
  <c r="S6231" i="80"/>
  <c r="S6232" i="80"/>
  <c r="S6233" i="80"/>
  <c r="S6234" i="80"/>
  <c r="S6235" i="80"/>
  <c r="S6236" i="80"/>
  <c r="S6237" i="80"/>
  <c r="S6238" i="80"/>
  <c r="S6239" i="80"/>
  <c r="S6240" i="80"/>
  <c r="S6241" i="80"/>
  <c r="S6242" i="80"/>
  <c r="S6243" i="80"/>
  <c r="S6244" i="80"/>
  <c r="S6245" i="80"/>
  <c r="S6246" i="80"/>
  <c r="S6247" i="80"/>
  <c r="S6248" i="80"/>
  <c r="S6249" i="80"/>
  <c r="S6250" i="80"/>
  <c r="S6251" i="80"/>
  <c r="S6252" i="80"/>
  <c r="S6253" i="80"/>
  <c r="S6254" i="80"/>
  <c r="S6255" i="80"/>
  <c r="S6256" i="80"/>
  <c r="S6257" i="80"/>
  <c r="S6258" i="80"/>
  <c r="S6259" i="80"/>
  <c r="S6260" i="80"/>
  <c r="S6261" i="80"/>
  <c r="S6262" i="80"/>
  <c r="S6263" i="80"/>
  <c r="S6264" i="80"/>
  <c r="S6265" i="80"/>
  <c r="S6266" i="80"/>
  <c r="S6267" i="80"/>
  <c r="S6268" i="80"/>
  <c r="S6269" i="80"/>
  <c r="S6270" i="80"/>
  <c r="S6271" i="80"/>
  <c r="S6272" i="80"/>
  <c r="S6273" i="80"/>
  <c r="S6274" i="80"/>
  <c r="S6275" i="80"/>
  <c r="S6276" i="80"/>
  <c r="S6277" i="80"/>
  <c r="S6278" i="80"/>
  <c r="S6279" i="80"/>
  <c r="S6280" i="80"/>
  <c r="S6281" i="80"/>
  <c r="S6282" i="80"/>
  <c r="S6283" i="80"/>
  <c r="S6284" i="80"/>
  <c r="S6285" i="80"/>
  <c r="S6286" i="80"/>
  <c r="S6287" i="80"/>
  <c r="S6288" i="80"/>
  <c r="S6289" i="80"/>
  <c r="S6290" i="80"/>
  <c r="S6291" i="80"/>
  <c r="S6292" i="80"/>
  <c r="S6293" i="80"/>
  <c r="S6294" i="80"/>
  <c r="S6295" i="80"/>
  <c r="S6296" i="80"/>
  <c r="S6297" i="80"/>
  <c r="S6298" i="80"/>
  <c r="S6299" i="80"/>
  <c r="S6300" i="80"/>
  <c r="S6301" i="80"/>
  <c r="S6302" i="80"/>
  <c r="S6303" i="80"/>
  <c r="S6304" i="80"/>
  <c r="S6305" i="80"/>
  <c r="S6306" i="80"/>
  <c r="S6307" i="80"/>
  <c r="S6308" i="80"/>
  <c r="S6309" i="80"/>
  <c r="S6310" i="80"/>
  <c r="S6311" i="80"/>
  <c r="S6312" i="80"/>
  <c r="S6313" i="80"/>
  <c r="S6314" i="80"/>
  <c r="S6315" i="80"/>
  <c r="S6316" i="80"/>
  <c r="S6317" i="80"/>
  <c r="S6318" i="80"/>
  <c r="S6319" i="80"/>
  <c r="S6320" i="80"/>
  <c r="S6321" i="80"/>
  <c r="S6322" i="80"/>
  <c r="S6323" i="80"/>
  <c r="S6324" i="80"/>
  <c r="S6325" i="80"/>
  <c r="S6326" i="80"/>
  <c r="S6327" i="80"/>
  <c r="S6328" i="80"/>
  <c r="S6329" i="80"/>
  <c r="S6330" i="80"/>
  <c r="S6331" i="80"/>
  <c r="S6332" i="80"/>
  <c r="S6333" i="80"/>
  <c r="S6334" i="80"/>
  <c r="S6335" i="80"/>
  <c r="S6336" i="80"/>
  <c r="S6337" i="80"/>
  <c r="S6338" i="80"/>
  <c r="S6339" i="80"/>
  <c r="S6340" i="80"/>
  <c r="S6341" i="80"/>
  <c r="S6342" i="80"/>
  <c r="S6343" i="80"/>
  <c r="S6344" i="80"/>
  <c r="S6345" i="80"/>
  <c r="S6346" i="80"/>
  <c r="S6347" i="80"/>
  <c r="S6348" i="80"/>
  <c r="S6349" i="80"/>
  <c r="S6350" i="80"/>
  <c r="S6351" i="80"/>
  <c r="S6352" i="80"/>
  <c r="S6353" i="80"/>
  <c r="S6354" i="80"/>
  <c r="S6355" i="80"/>
  <c r="S6356" i="80"/>
  <c r="S6357" i="80"/>
  <c r="S6358" i="80"/>
  <c r="S6359" i="80"/>
  <c r="S6360" i="80"/>
  <c r="S6361" i="80"/>
  <c r="S6362" i="80"/>
  <c r="S6363" i="80"/>
  <c r="S6364" i="80"/>
  <c r="S6365" i="80"/>
  <c r="S6366" i="80"/>
  <c r="S6367" i="80"/>
  <c r="S6368" i="80"/>
  <c r="S6369" i="80"/>
  <c r="S6370" i="80"/>
  <c r="S6371" i="80"/>
  <c r="S6372" i="80"/>
  <c r="S6373" i="80"/>
  <c r="S6374" i="80"/>
  <c r="S6375" i="80"/>
  <c r="S6376" i="80"/>
  <c r="S6377" i="80"/>
  <c r="S6378" i="80"/>
  <c r="S6379" i="80"/>
  <c r="S6380" i="80"/>
  <c r="S6381" i="80"/>
  <c r="S6382" i="80"/>
  <c r="S6383" i="80"/>
  <c r="S6384" i="80"/>
  <c r="S6385" i="80"/>
  <c r="S6386" i="80"/>
  <c r="S6387" i="80"/>
  <c r="S6388" i="80"/>
  <c r="S6389" i="80"/>
  <c r="S6390" i="80"/>
  <c r="S6391" i="80"/>
  <c r="S6392" i="80"/>
  <c r="S6393" i="80"/>
  <c r="S6394" i="80"/>
  <c r="S6395" i="80"/>
  <c r="S6396" i="80"/>
  <c r="S6397" i="80"/>
  <c r="S6398" i="80"/>
  <c r="S6399" i="80"/>
  <c r="S6400" i="80"/>
  <c r="S6401" i="80"/>
  <c r="S6402" i="80"/>
  <c r="S6403" i="80"/>
  <c r="S6404" i="80"/>
  <c r="S6405" i="80"/>
  <c r="S6406" i="80"/>
  <c r="S6407" i="80"/>
  <c r="S6408" i="80"/>
  <c r="S6409" i="80"/>
  <c r="S6410" i="80"/>
  <c r="S6411" i="80"/>
  <c r="S6412" i="80"/>
  <c r="S6413" i="80"/>
  <c r="S6414" i="80"/>
  <c r="S6415" i="80"/>
  <c r="S6416" i="80"/>
  <c r="S6417" i="80"/>
  <c r="S6418" i="80"/>
  <c r="S6419" i="80"/>
  <c r="S6420" i="80"/>
  <c r="S6421" i="80"/>
  <c r="S6422" i="80"/>
  <c r="S6423" i="80"/>
  <c r="S6424" i="80"/>
  <c r="S6425" i="80"/>
  <c r="S6426" i="80"/>
  <c r="S6427" i="80"/>
  <c r="S6428" i="80"/>
  <c r="S6429" i="80"/>
  <c r="S6430" i="80"/>
  <c r="S6431" i="80"/>
  <c r="S6432" i="80"/>
  <c r="S6433" i="80"/>
  <c r="S6434" i="80"/>
  <c r="S6435" i="80"/>
  <c r="S6436" i="80"/>
  <c r="S6437" i="80"/>
  <c r="S6438" i="80"/>
  <c r="S6439" i="80"/>
  <c r="S6440" i="80"/>
  <c r="S6441" i="80"/>
  <c r="S6442" i="80"/>
  <c r="S6443" i="80"/>
  <c r="S6444" i="80"/>
  <c r="S6445" i="80"/>
  <c r="S6446" i="80"/>
  <c r="S6447" i="80"/>
  <c r="S6448" i="80"/>
  <c r="S6449" i="80"/>
  <c r="S6450" i="80"/>
  <c r="S6451" i="80"/>
  <c r="S6452" i="80"/>
  <c r="S6453" i="80"/>
  <c r="S6454" i="80"/>
  <c r="S6455" i="80"/>
  <c r="S6456" i="80"/>
  <c r="S6457" i="80"/>
  <c r="S6458" i="80"/>
  <c r="S6459" i="80"/>
  <c r="S6460" i="80"/>
  <c r="S6461" i="80"/>
  <c r="S6462" i="80"/>
  <c r="S6463" i="80"/>
  <c r="S6464" i="80"/>
  <c r="S6465" i="80"/>
  <c r="S6466" i="80"/>
  <c r="S6467" i="80"/>
  <c r="S6468" i="80"/>
  <c r="S6469" i="80"/>
  <c r="S6470" i="80"/>
  <c r="S6471" i="80"/>
  <c r="S6472" i="80"/>
  <c r="S6473" i="80"/>
  <c r="S6474" i="80"/>
  <c r="S6475" i="80"/>
  <c r="S6476" i="80"/>
  <c r="S6477" i="80"/>
  <c r="S6478" i="80"/>
  <c r="S6479" i="80"/>
  <c r="S6480" i="80"/>
  <c r="S6481" i="80"/>
  <c r="S6482" i="80"/>
  <c r="S6483" i="80"/>
  <c r="S6484" i="80"/>
  <c r="S6485" i="80"/>
  <c r="S6486" i="80"/>
  <c r="S6487" i="80"/>
  <c r="S6488" i="80"/>
  <c r="S6489" i="80"/>
  <c r="S6490" i="80"/>
  <c r="S6491" i="80"/>
  <c r="S6492" i="80"/>
  <c r="S6493" i="80"/>
  <c r="S6494" i="80"/>
  <c r="S6495" i="80"/>
  <c r="S6496" i="80"/>
  <c r="S6497" i="80"/>
  <c r="S6498" i="80"/>
  <c r="S6499" i="80"/>
  <c r="S6500" i="80"/>
  <c r="S6501" i="80"/>
  <c r="S6502" i="80"/>
  <c r="S6503" i="80"/>
  <c r="S6504" i="80"/>
  <c r="S6505" i="80"/>
  <c r="S6506" i="80"/>
  <c r="S6507" i="80"/>
  <c r="S6508" i="80"/>
  <c r="S6509" i="80"/>
  <c r="S6510" i="80"/>
  <c r="S6511" i="80"/>
  <c r="S6512" i="80"/>
  <c r="S6513" i="80"/>
  <c r="S6514" i="80"/>
  <c r="S6515" i="80"/>
  <c r="S6516" i="80"/>
  <c r="S6517" i="80"/>
  <c r="S6518" i="80"/>
  <c r="S6519" i="80"/>
  <c r="S6520" i="80"/>
  <c r="S6521" i="80"/>
  <c r="S6522" i="80"/>
  <c r="S6523" i="80"/>
  <c r="S6524" i="80"/>
  <c r="S6525" i="80"/>
  <c r="S6526" i="80"/>
  <c r="S6527" i="80"/>
  <c r="S6528" i="80"/>
  <c r="S6529" i="80"/>
  <c r="S6530" i="80"/>
  <c r="S6531" i="80"/>
  <c r="S6532" i="80"/>
  <c r="S6533" i="80"/>
  <c r="S6534" i="80"/>
  <c r="S6535" i="80"/>
  <c r="S6536" i="80"/>
  <c r="S6537" i="80"/>
  <c r="S6538" i="80"/>
  <c r="S6539" i="80"/>
  <c r="S6540" i="80"/>
  <c r="S6541" i="80"/>
  <c r="S6542" i="80"/>
  <c r="S6543" i="80"/>
  <c r="S6544" i="80"/>
  <c r="S6545" i="80"/>
  <c r="S6546" i="80"/>
  <c r="S6547" i="80"/>
  <c r="S6548" i="80"/>
  <c r="S6549" i="80"/>
  <c r="S6550" i="80"/>
  <c r="S6551" i="80"/>
  <c r="S6552" i="80"/>
  <c r="S6553" i="80"/>
  <c r="S6554" i="80"/>
  <c r="S6555" i="80"/>
  <c r="S6556" i="80"/>
  <c r="S6557" i="80"/>
  <c r="S6558" i="80"/>
  <c r="S6559" i="80"/>
  <c r="S6560" i="80"/>
  <c r="S6561" i="80"/>
  <c r="S6562" i="80"/>
  <c r="S6563" i="80"/>
  <c r="S6564" i="80"/>
  <c r="S6565" i="80"/>
  <c r="S6566" i="80"/>
  <c r="S6567" i="80"/>
  <c r="S6568" i="80"/>
  <c r="S6569" i="80"/>
  <c r="S6570" i="80"/>
  <c r="S6571" i="80"/>
  <c r="S6572" i="80"/>
  <c r="S6573" i="80"/>
  <c r="S6574" i="80"/>
  <c r="S6575" i="80"/>
  <c r="S6576" i="80"/>
  <c r="S6577" i="80"/>
  <c r="S6578" i="80"/>
  <c r="S6579" i="80"/>
  <c r="S6580" i="80"/>
  <c r="S6581" i="80"/>
  <c r="S6582" i="80"/>
  <c r="S6583" i="80"/>
  <c r="S6584" i="80"/>
  <c r="S6585" i="80"/>
  <c r="S6586" i="80"/>
  <c r="S6587" i="80"/>
  <c r="S6588" i="80"/>
  <c r="S6589" i="80"/>
  <c r="S6590" i="80"/>
  <c r="S6591" i="80"/>
  <c r="S6592" i="80"/>
  <c r="S6593" i="80"/>
  <c r="S6594" i="80"/>
  <c r="S6595" i="80"/>
  <c r="S6596" i="80"/>
  <c r="S6597" i="80"/>
  <c r="S6598" i="80"/>
  <c r="S6599" i="80"/>
  <c r="S6600" i="80"/>
  <c r="S6601" i="80"/>
  <c r="S6602" i="80"/>
  <c r="S6603" i="80"/>
  <c r="S6604" i="80"/>
  <c r="S6605" i="80"/>
  <c r="S6606" i="80"/>
  <c r="S6607" i="80"/>
  <c r="S6608" i="80"/>
  <c r="S6609" i="80"/>
  <c r="S6610" i="80"/>
  <c r="S6611" i="80"/>
  <c r="S6612" i="80"/>
  <c r="S6613" i="80"/>
  <c r="S6614" i="80"/>
  <c r="S6615" i="80"/>
  <c r="S6616" i="80"/>
  <c r="S6617" i="80"/>
  <c r="S6618" i="80"/>
  <c r="S6619" i="80"/>
  <c r="S6620" i="80"/>
  <c r="S6621" i="80"/>
  <c r="S6622" i="80"/>
  <c r="S6623" i="80"/>
  <c r="S6624" i="80"/>
  <c r="S6625" i="80"/>
  <c r="S6626" i="80"/>
  <c r="S6627" i="80"/>
  <c r="S6628" i="80"/>
  <c r="S6629" i="80"/>
  <c r="S6630" i="80"/>
  <c r="S6631" i="80"/>
  <c r="S6632" i="80"/>
  <c r="S6633" i="80"/>
  <c r="S6634" i="80"/>
  <c r="S6635" i="80"/>
  <c r="S6636" i="80"/>
  <c r="S6637" i="80"/>
  <c r="S6638" i="80"/>
  <c r="S6639" i="80"/>
  <c r="S6640" i="80"/>
  <c r="S6641" i="80"/>
  <c r="S6642" i="80"/>
  <c r="S6643" i="80"/>
  <c r="S6644" i="80"/>
  <c r="S6645" i="80"/>
  <c r="S6646" i="80"/>
  <c r="S6647" i="80"/>
  <c r="S6648" i="80"/>
  <c r="S6649" i="80"/>
  <c r="S6650" i="80"/>
  <c r="S6651" i="80"/>
  <c r="S6652" i="80"/>
  <c r="S6653" i="80"/>
  <c r="S6654" i="80"/>
  <c r="S6655" i="80"/>
  <c r="S6656" i="80"/>
  <c r="S6657" i="80"/>
  <c r="S6658" i="80"/>
  <c r="S6659" i="80"/>
  <c r="S6660" i="80"/>
  <c r="S6661" i="80"/>
  <c r="S6662" i="80"/>
  <c r="S6663" i="80"/>
  <c r="S6664" i="80"/>
  <c r="S6665" i="80"/>
  <c r="S6666" i="80"/>
  <c r="S6667" i="80"/>
  <c r="S6668" i="80"/>
  <c r="S6669" i="80"/>
  <c r="S6670" i="80"/>
  <c r="S6671" i="80"/>
  <c r="S6672" i="80"/>
  <c r="S6673" i="80"/>
  <c r="S6674" i="80"/>
  <c r="S6675" i="80"/>
  <c r="S6676" i="80"/>
  <c r="S6677" i="80"/>
  <c r="S6678" i="80"/>
  <c r="S6679" i="80"/>
  <c r="S6680" i="80"/>
  <c r="S6681" i="80"/>
  <c r="S6682" i="80"/>
  <c r="S6683" i="80"/>
  <c r="S6684" i="80"/>
  <c r="S6685" i="80"/>
  <c r="S6686" i="80"/>
  <c r="S6687" i="80"/>
  <c r="S6688" i="80"/>
  <c r="S6689" i="80"/>
  <c r="S6690" i="80"/>
  <c r="S6691" i="80"/>
  <c r="S6692" i="80"/>
  <c r="S6693" i="80"/>
  <c r="S6694" i="80"/>
  <c r="S6695" i="80"/>
  <c r="S6696" i="80"/>
  <c r="S6697" i="80"/>
  <c r="S6698" i="80"/>
  <c r="S6699" i="80"/>
  <c r="S6700" i="80"/>
  <c r="S6701" i="80"/>
  <c r="S6702" i="80"/>
  <c r="S6703" i="80"/>
  <c r="S6704" i="80"/>
  <c r="S6705" i="80"/>
  <c r="S6706" i="80"/>
  <c r="S6707" i="80"/>
  <c r="S6708" i="80"/>
  <c r="S6709" i="80"/>
  <c r="S6710" i="80"/>
  <c r="S6711" i="80"/>
  <c r="S6712" i="80"/>
  <c r="S6713" i="80"/>
  <c r="S6714" i="80"/>
  <c r="S6715" i="80"/>
  <c r="S6716" i="80"/>
  <c r="S6717" i="80"/>
  <c r="S6718" i="80"/>
  <c r="S6719" i="80"/>
  <c r="S6720" i="80"/>
  <c r="S6721" i="80"/>
  <c r="S6722" i="80"/>
  <c r="S6723" i="80"/>
  <c r="S6724" i="80"/>
  <c r="S6725" i="80"/>
  <c r="S6726" i="80"/>
  <c r="S6727" i="80"/>
  <c r="S6728" i="80"/>
  <c r="S6729" i="80"/>
  <c r="S6730" i="80"/>
  <c r="S6731" i="80"/>
  <c r="S6732" i="80"/>
  <c r="S6733" i="80"/>
  <c r="S6734" i="80"/>
  <c r="S6735" i="80"/>
  <c r="S6736" i="80"/>
  <c r="S6737" i="80"/>
  <c r="S6738" i="80"/>
  <c r="S6739" i="80"/>
  <c r="S6740" i="80"/>
  <c r="S6741" i="80"/>
  <c r="S6742" i="80"/>
  <c r="S6743" i="80"/>
  <c r="S6744" i="80"/>
  <c r="S6745" i="80"/>
  <c r="S6746" i="80"/>
  <c r="S6747" i="80"/>
  <c r="S6748" i="80"/>
  <c r="S6749" i="80"/>
  <c r="S6750" i="80"/>
  <c r="S6751" i="80"/>
  <c r="S6752" i="80"/>
  <c r="S6753" i="80"/>
  <c r="S6754" i="80"/>
  <c r="S6755" i="80"/>
  <c r="S6756" i="80"/>
  <c r="S6757" i="80"/>
  <c r="S6758" i="80"/>
  <c r="S6759" i="80"/>
  <c r="S6760" i="80"/>
  <c r="S6761" i="80"/>
  <c r="S6762" i="80"/>
  <c r="S6763" i="80"/>
  <c r="S6764" i="80"/>
  <c r="S6765" i="80"/>
  <c r="S6766" i="80"/>
  <c r="S6767" i="80"/>
  <c r="S6768" i="80"/>
  <c r="S6769" i="80"/>
  <c r="S6770" i="80"/>
  <c r="S6771" i="80"/>
  <c r="S6772" i="80"/>
  <c r="S6773" i="80"/>
  <c r="S6774" i="80"/>
  <c r="S6775" i="80"/>
  <c r="S6776" i="80"/>
  <c r="S6777" i="80"/>
  <c r="S6778" i="80"/>
  <c r="S6779" i="80"/>
  <c r="S6780" i="80"/>
  <c r="S6781" i="80"/>
  <c r="S6782" i="80"/>
  <c r="S6783" i="80"/>
  <c r="S6784" i="80"/>
  <c r="S6785" i="80"/>
  <c r="S6786" i="80"/>
  <c r="S6787" i="80"/>
  <c r="S6788" i="80"/>
  <c r="S6789" i="80"/>
  <c r="S6790" i="80"/>
  <c r="S6791" i="80"/>
  <c r="S6792" i="80"/>
  <c r="S6793" i="80"/>
  <c r="S6794" i="80"/>
  <c r="S6795" i="80"/>
  <c r="S6796" i="80"/>
  <c r="S6797" i="80"/>
  <c r="S6798" i="80"/>
  <c r="S6799" i="80"/>
  <c r="S6800" i="80"/>
  <c r="S6801" i="80"/>
  <c r="S6802" i="80"/>
  <c r="S6803" i="80"/>
  <c r="S6804" i="80"/>
  <c r="S6805" i="80"/>
  <c r="S6806" i="80"/>
  <c r="S6807" i="80"/>
  <c r="S6808" i="80"/>
  <c r="S6809" i="80"/>
  <c r="S6810" i="80"/>
  <c r="S6811" i="80"/>
  <c r="S6812" i="80"/>
  <c r="S6813" i="80"/>
  <c r="S6814" i="80"/>
  <c r="S6815" i="80"/>
  <c r="S6816" i="80"/>
  <c r="S6817" i="80"/>
  <c r="S6818" i="80"/>
  <c r="S6819" i="80"/>
  <c r="S6820" i="80"/>
  <c r="S6821" i="80"/>
  <c r="S6822" i="80"/>
  <c r="S6823" i="80"/>
  <c r="S6824" i="80"/>
  <c r="S6825" i="80"/>
  <c r="S6826" i="80"/>
  <c r="S6827" i="80"/>
  <c r="S6828" i="80"/>
  <c r="S6829" i="80"/>
  <c r="S6830" i="80"/>
  <c r="S6831" i="80"/>
  <c r="S6832" i="80"/>
  <c r="S6833" i="80"/>
  <c r="S6834" i="80"/>
  <c r="S6835" i="80"/>
  <c r="S6836" i="80"/>
  <c r="S6837" i="80"/>
  <c r="S6838" i="80"/>
  <c r="S6839" i="80"/>
  <c r="S6840" i="80"/>
  <c r="S6841" i="80"/>
  <c r="S6842" i="80"/>
  <c r="S6843" i="80"/>
  <c r="S6844" i="80"/>
  <c r="S6845" i="80"/>
  <c r="S6846" i="80"/>
  <c r="S6847" i="80"/>
  <c r="S6848" i="80"/>
  <c r="S6849" i="80"/>
  <c r="S6850" i="80"/>
  <c r="S6851" i="80"/>
  <c r="S6852" i="80"/>
  <c r="S6853" i="80"/>
  <c r="S6854" i="80"/>
  <c r="S6855" i="80"/>
  <c r="S6856" i="80"/>
  <c r="S6857" i="80"/>
  <c r="S6858" i="80"/>
  <c r="S6859" i="80"/>
  <c r="S6860" i="80"/>
  <c r="S6861" i="80"/>
  <c r="S6862" i="80"/>
  <c r="S6863" i="80"/>
  <c r="S6864" i="80"/>
  <c r="S6865" i="80"/>
  <c r="S6866" i="80"/>
  <c r="S6867" i="80"/>
  <c r="S6868" i="80"/>
  <c r="S6869" i="80"/>
  <c r="S6870" i="80"/>
  <c r="S6871" i="80"/>
  <c r="S6872" i="80"/>
  <c r="S6873" i="80"/>
  <c r="S6874" i="80"/>
  <c r="S6875" i="80"/>
  <c r="S6876" i="80"/>
  <c r="S6877" i="80"/>
  <c r="S6878" i="80"/>
  <c r="S6879" i="80"/>
  <c r="S6880" i="80"/>
  <c r="S6881" i="80"/>
  <c r="S6882" i="80"/>
  <c r="S6883" i="80"/>
  <c r="S6884" i="80"/>
  <c r="S6885" i="80"/>
  <c r="S6886" i="80"/>
  <c r="S6887" i="80"/>
  <c r="S6888" i="80"/>
  <c r="S6889" i="80"/>
  <c r="S6890" i="80"/>
  <c r="S6891" i="80"/>
  <c r="S6892" i="80"/>
  <c r="S6893" i="80"/>
  <c r="S6894" i="80"/>
  <c r="S6895" i="80"/>
  <c r="S6896" i="80"/>
  <c r="S6897" i="80"/>
  <c r="S6898" i="80"/>
  <c r="S6899" i="80"/>
  <c r="S6900" i="80"/>
  <c r="S6901" i="80"/>
  <c r="S6902" i="80"/>
  <c r="S6903" i="80"/>
  <c r="S6904" i="80"/>
  <c r="S6905" i="80"/>
  <c r="S6906" i="80"/>
  <c r="S6907" i="80"/>
  <c r="S6908" i="80"/>
  <c r="S6909" i="80"/>
  <c r="S6910" i="80"/>
  <c r="S6911" i="80"/>
  <c r="S6912" i="80"/>
  <c r="S6913" i="80"/>
  <c r="S6914" i="80"/>
  <c r="S6915" i="80"/>
  <c r="S6916" i="80"/>
  <c r="S6917" i="80"/>
  <c r="S6918" i="80"/>
  <c r="S6919" i="80"/>
  <c r="S6920" i="80"/>
  <c r="S6921" i="80"/>
  <c r="S6922" i="80"/>
  <c r="S6923" i="80"/>
  <c r="S6924" i="80"/>
  <c r="S6925" i="80"/>
  <c r="S6926" i="80"/>
  <c r="S6927" i="80"/>
  <c r="S6928" i="80"/>
  <c r="S6929" i="80"/>
  <c r="S6930" i="80"/>
  <c r="S6931" i="80"/>
  <c r="S6932" i="80"/>
  <c r="S6933" i="80"/>
  <c r="S6934" i="80"/>
  <c r="S6935" i="80"/>
  <c r="S6936" i="80"/>
  <c r="S6937" i="80"/>
  <c r="S6938" i="80"/>
  <c r="S6939" i="80"/>
  <c r="S6940" i="80"/>
  <c r="S6941" i="80"/>
  <c r="S6942" i="80"/>
  <c r="S6943" i="80"/>
  <c r="S6944" i="80"/>
  <c r="S6945" i="80"/>
  <c r="S6946" i="80"/>
  <c r="S6947" i="80"/>
  <c r="S6948" i="80"/>
  <c r="S6949" i="80"/>
  <c r="S6950" i="80"/>
  <c r="S6951" i="80"/>
  <c r="S6952" i="80"/>
  <c r="S6953" i="80"/>
  <c r="S6954" i="80"/>
  <c r="S6955" i="80"/>
  <c r="S6956" i="80"/>
  <c r="S6957" i="80"/>
  <c r="S6958" i="80"/>
  <c r="S6959" i="80"/>
  <c r="S6960" i="80"/>
  <c r="S6961" i="80"/>
  <c r="S6962" i="80"/>
  <c r="S6963" i="80"/>
  <c r="S6964" i="80"/>
  <c r="S6965" i="80"/>
  <c r="S6966" i="80"/>
  <c r="S6967" i="80"/>
  <c r="S6968" i="80"/>
  <c r="S6969" i="80"/>
  <c r="S6970" i="80"/>
  <c r="S6971" i="80"/>
  <c r="S6972" i="80"/>
  <c r="S6973" i="80"/>
  <c r="S6974" i="80"/>
  <c r="S6975" i="80"/>
  <c r="S6976" i="80"/>
  <c r="S6977" i="80"/>
  <c r="S6978" i="80"/>
  <c r="S6979" i="80"/>
  <c r="S6980" i="80"/>
  <c r="S6981" i="80"/>
  <c r="S6982" i="80"/>
  <c r="S6983" i="80"/>
  <c r="S6984" i="80"/>
  <c r="S6985" i="80"/>
  <c r="S6986" i="80"/>
  <c r="S6987" i="80"/>
  <c r="S6988" i="80"/>
  <c r="S6989" i="80"/>
  <c r="S6990" i="80"/>
  <c r="S6991" i="80"/>
  <c r="S6992" i="80"/>
  <c r="S6993" i="80"/>
  <c r="S6994" i="80"/>
  <c r="S6995" i="80"/>
  <c r="S6996" i="80"/>
  <c r="S6997" i="80"/>
  <c r="S6998" i="80"/>
  <c r="S6999" i="80"/>
  <c r="S7000" i="80"/>
  <c r="S7001" i="80"/>
  <c r="S7002" i="80"/>
  <c r="S7003" i="80"/>
  <c r="S7004" i="80"/>
  <c r="S7005" i="80"/>
  <c r="S7006" i="80"/>
  <c r="S7007" i="80"/>
  <c r="S7008" i="80"/>
  <c r="S7009" i="80"/>
  <c r="S7010" i="80"/>
  <c r="S7011" i="80"/>
  <c r="S7012" i="80"/>
  <c r="S7013" i="80"/>
  <c r="S7014" i="80"/>
  <c r="S7015" i="80"/>
  <c r="S7016" i="80"/>
  <c r="S7017" i="80"/>
  <c r="S7018" i="80"/>
  <c r="S7019" i="80"/>
  <c r="S7020" i="80"/>
  <c r="S7021" i="80"/>
  <c r="S7022" i="80"/>
  <c r="S7023" i="80"/>
  <c r="S7024" i="80"/>
  <c r="S7025" i="80"/>
  <c r="S7026" i="80"/>
  <c r="S7027" i="80"/>
  <c r="S7028" i="80"/>
  <c r="S7029" i="80"/>
  <c r="S7030" i="80"/>
  <c r="S7031" i="80"/>
  <c r="S7032" i="80"/>
  <c r="S7033" i="80"/>
  <c r="S7034" i="80"/>
  <c r="S7035" i="80"/>
  <c r="S7036" i="80"/>
  <c r="S7037" i="80"/>
  <c r="S7038" i="80"/>
  <c r="S7039" i="80"/>
  <c r="S7040" i="80"/>
  <c r="S7041" i="80"/>
  <c r="S7042" i="80"/>
  <c r="S7043" i="80"/>
  <c r="S7044" i="80"/>
  <c r="S7045" i="80"/>
  <c r="S7046" i="80"/>
  <c r="S7047" i="80"/>
  <c r="S7048" i="80"/>
  <c r="S7049" i="80"/>
  <c r="S7050" i="80"/>
  <c r="S7051" i="80"/>
  <c r="S7052" i="80"/>
  <c r="S7053" i="80"/>
  <c r="S7054" i="80"/>
  <c r="S7055" i="80"/>
  <c r="S7056" i="80"/>
  <c r="S7057" i="80"/>
  <c r="S7058" i="80"/>
  <c r="S7059" i="80"/>
  <c r="S7060" i="80"/>
  <c r="S7061" i="80"/>
  <c r="S7062" i="80"/>
  <c r="S7063" i="80"/>
  <c r="S7064" i="80"/>
  <c r="S7065" i="80"/>
  <c r="S7066" i="80"/>
  <c r="S7067" i="80"/>
  <c r="S7068" i="80"/>
  <c r="S7069" i="80"/>
  <c r="S7070" i="80"/>
  <c r="S7071" i="80"/>
  <c r="S7072" i="80"/>
  <c r="S7073" i="80"/>
  <c r="S7074" i="80"/>
  <c r="S7075" i="80"/>
  <c r="S7076" i="80"/>
  <c r="S7077" i="80"/>
  <c r="S7078" i="80"/>
  <c r="S7079" i="80"/>
  <c r="S7080" i="80"/>
  <c r="S7081" i="80"/>
  <c r="S7082" i="80"/>
  <c r="S7083" i="80"/>
  <c r="S7084" i="80"/>
  <c r="S7085" i="80"/>
  <c r="S7086" i="80"/>
  <c r="S7087" i="80"/>
  <c r="S7088" i="80"/>
  <c r="S7089" i="80"/>
  <c r="S7090" i="80"/>
  <c r="S7091" i="80"/>
  <c r="S7092" i="80"/>
  <c r="S7093" i="80"/>
  <c r="S7094" i="80"/>
  <c r="S7095" i="80"/>
  <c r="S7096" i="80"/>
  <c r="S7097" i="80"/>
  <c r="S7098" i="80"/>
  <c r="S7099" i="80"/>
  <c r="S7100" i="80"/>
  <c r="S7101" i="80"/>
  <c r="S7102" i="80"/>
  <c r="S7103" i="80"/>
  <c r="S7104" i="80"/>
  <c r="S7105" i="80"/>
  <c r="S7106" i="80"/>
  <c r="S7107" i="80"/>
  <c r="S7108" i="80"/>
  <c r="S7109" i="80"/>
  <c r="S7110" i="80"/>
  <c r="S7111" i="80"/>
  <c r="S7112" i="80"/>
  <c r="S7113" i="80"/>
  <c r="S7114" i="80"/>
  <c r="S7115" i="80"/>
  <c r="S7116" i="80"/>
  <c r="S7117" i="80"/>
  <c r="S7118" i="80"/>
  <c r="S7119" i="80"/>
  <c r="S7120" i="80"/>
  <c r="S7121" i="80"/>
  <c r="S7122" i="80"/>
  <c r="S7123" i="80"/>
  <c r="S7124" i="80"/>
  <c r="S7125" i="80"/>
  <c r="S7126" i="80"/>
  <c r="S7127" i="80"/>
  <c r="S7128" i="80"/>
  <c r="S7129" i="80"/>
  <c r="S7130" i="80"/>
  <c r="S7131" i="80"/>
  <c r="S7132" i="80"/>
  <c r="S7133" i="80"/>
  <c r="S7134" i="80"/>
  <c r="S7135" i="80"/>
  <c r="S7136" i="80"/>
  <c r="S7137" i="80"/>
  <c r="S7138" i="80"/>
  <c r="S7139" i="80"/>
  <c r="S7140" i="80"/>
  <c r="S7141" i="80"/>
  <c r="S7142" i="80"/>
  <c r="S7143" i="80"/>
  <c r="S7144" i="80"/>
  <c r="S7145" i="80"/>
  <c r="S7146" i="80"/>
  <c r="S7147" i="80"/>
  <c r="S7148" i="80"/>
  <c r="S7149" i="80"/>
  <c r="S7150" i="80"/>
  <c r="S7151" i="80"/>
  <c r="S7152" i="80"/>
  <c r="S7153" i="80"/>
  <c r="S7154" i="80"/>
  <c r="S7155" i="80"/>
  <c r="S7156" i="80"/>
  <c r="S7157" i="80"/>
  <c r="S7158" i="80"/>
  <c r="S7159" i="80"/>
  <c r="S7160" i="80"/>
  <c r="S7161" i="80"/>
  <c r="S7162" i="80"/>
  <c r="S7163" i="80"/>
  <c r="S7164" i="80"/>
  <c r="S7165" i="80"/>
  <c r="S7166" i="80"/>
  <c r="S7167" i="80"/>
  <c r="S7168" i="80"/>
  <c r="S7169" i="80"/>
  <c r="S7170" i="80"/>
  <c r="S7171" i="80"/>
  <c r="S7172" i="80"/>
  <c r="S7173" i="80"/>
  <c r="S7174" i="80"/>
  <c r="S7175" i="80"/>
  <c r="S7176" i="80"/>
  <c r="S7177" i="80"/>
  <c r="S7178" i="80"/>
  <c r="S7179" i="80"/>
  <c r="S7180" i="80"/>
  <c r="S7181" i="80"/>
  <c r="S7182" i="80"/>
  <c r="S7183" i="80"/>
  <c r="S7184" i="80"/>
  <c r="S7185" i="80"/>
  <c r="S7186" i="80"/>
  <c r="S7187" i="80"/>
  <c r="S7188" i="80"/>
  <c r="S7189" i="80"/>
  <c r="S7190" i="80"/>
  <c r="S7191" i="80"/>
  <c r="S7192" i="80"/>
  <c r="S7193" i="80"/>
  <c r="S7194" i="80"/>
  <c r="S7195" i="80"/>
  <c r="S7196" i="80"/>
  <c r="S7197" i="80"/>
  <c r="S7198" i="80"/>
  <c r="S7199" i="80"/>
  <c r="S7200" i="80"/>
  <c r="S7201" i="80"/>
  <c r="S7202" i="80"/>
  <c r="S7203" i="80"/>
  <c r="S7204" i="80"/>
  <c r="S7205" i="80"/>
  <c r="S7206" i="80"/>
  <c r="S7207" i="80"/>
  <c r="S7208" i="80"/>
  <c r="S7209" i="80"/>
  <c r="S7210" i="80"/>
  <c r="S7211" i="80"/>
  <c r="S7212" i="80"/>
  <c r="S7213" i="80"/>
  <c r="S7214" i="80"/>
  <c r="S7215" i="80"/>
  <c r="S7216" i="80"/>
  <c r="S7217" i="80"/>
  <c r="S7218" i="80"/>
  <c r="S7219" i="80"/>
  <c r="S7220" i="80"/>
  <c r="S7221" i="80"/>
  <c r="S7222" i="80"/>
  <c r="S7223" i="80"/>
  <c r="S7224" i="80"/>
  <c r="S7225" i="80"/>
  <c r="S7226" i="80"/>
  <c r="S7227" i="80"/>
  <c r="S7228" i="80"/>
  <c r="S7229" i="80"/>
  <c r="S7230" i="80"/>
  <c r="S7231" i="80"/>
  <c r="S7232" i="80"/>
  <c r="S7233" i="80"/>
  <c r="S7234" i="80"/>
  <c r="S7235" i="80"/>
  <c r="S7236" i="80"/>
  <c r="S7237" i="80"/>
  <c r="S7238" i="80"/>
  <c r="S7239" i="80"/>
  <c r="S7240" i="80"/>
  <c r="S7241" i="80"/>
  <c r="S7242" i="80"/>
  <c r="S7243" i="80"/>
  <c r="S7244" i="80"/>
  <c r="S7245" i="80"/>
  <c r="S7246" i="80"/>
  <c r="S7247" i="80"/>
  <c r="S7248" i="80"/>
  <c r="S7249" i="80"/>
  <c r="S7250" i="80"/>
  <c r="S7251" i="80"/>
  <c r="S7252" i="80"/>
  <c r="S7253" i="80"/>
  <c r="S7254" i="80"/>
  <c r="S7255" i="80"/>
  <c r="S7256" i="80"/>
  <c r="S7257" i="80"/>
  <c r="S7258" i="80"/>
  <c r="S7259" i="80"/>
  <c r="S7260" i="80"/>
  <c r="S7261" i="80"/>
  <c r="S7262" i="80"/>
  <c r="S7263" i="80"/>
  <c r="S7264" i="80"/>
  <c r="S7265" i="80"/>
  <c r="S7266" i="80"/>
  <c r="S7267" i="80"/>
  <c r="S7268" i="80"/>
  <c r="S7269" i="80"/>
  <c r="S7270" i="80"/>
  <c r="S7271" i="80"/>
  <c r="S7272" i="80"/>
  <c r="S7273" i="80"/>
  <c r="S7274" i="80"/>
  <c r="S7275" i="80"/>
  <c r="S7276" i="80"/>
  <c r="S7277" i="80"/>
  <c r="S7278" i="80"/>
  <c r="S7279" i="80"/>
  <c r="S7280" i="80"/>
  <c r="S7281" i="80"/>
  <c r="S7282" i="80"/>
  <c r="S7283" i="80"/>
  <c r="S7284" i="80"/>
  <c r="S7285" i="80"/>
  <c r="S7286" i="80"/>
  <c r="S7287" i="80"/>
  <c r="S7288" i="80"/>
  <c r="S7289" i="80"/>
  <c r="S7290" i="80"/>
  <c r="S7291" i="80"/>
  <c r="S7292" i="80"/>
  <c r="S7293" i="80"/>
  <c r="S7294" i="80"/>
  <c r="S7295" i="80"/>
  <c r="S7296" i="80"/>
  <c r="S7297" i="80"/>
  <c r="S7298" i="80"/>
  <c r="S7299" i="80"/>
  <c r="S7300" i="80"/>
  <c r="S7301" i="80"/>
  <c r="S7302" i="80"/>
  <c r="S7303" i="80"/>
  <c r="S7304" i="80"/>
  <c r="S7305" i="80"/>
  <c r="S7306" i="80"/>
  <c r="S7307" i="80"/>
  <c r="S7308" i="80"/>
  <c r="S7309" i="80"/>
  <c r="S7310" i="80"/>
  <c r="S7311" i="80"/>
  <c r="S7312" i="80"/>
  <c r="S7313" i="80"/>
  <c r="S7314" i="80"/>
  <c r="S7315" i="80"/>
  <c r="S7316" i="80"/>
  <c r="S7317" i="80"/>
  <c r="S7318" i="80"/>
  <c r="S7319" i="80"/>
  <c r="S7320" i="80"/>
  <c r="S7321" i="80"/>
  <c r="S7322" i="80"/>
  <c r="S7323" i="80"/>
  <c r="S7324" i="80"/>
  <c r="S7325" i="80"/>
  <c r="S7326" i="80"/>
  <c r="S7327" i="80"/>
  <c r="S7328" i="80"/>
  <c r="S7329" i="80"/>
  <c r="S7330" i="80"/>
  <c r="S7331" i="80"/>
  <c r="S7332" i="80"/>
  <c r="S7333" i="80"/>
  <c r="S7334" i="80"/>
  <c r="S7335" i="80"/>
  <c r="S7336" i="80"/>
  <c r="S7337" i="80"/>
  <c r="S7338" i="80"/>
  <c r="S7339" i="80"/>
  <c r="S7340" i="80"/>
  <c r="S7341" i="80"/>
  <c r="S7342" i="80"/>
  <c r="S7343" i="80"/>
  <c r="S7344" i="80"/>
  <c r="S7345" i="80"/>
  <c r="S7346" i="80"/>
  <c r="S7347" i="80"/>
  <c r="S7348" i="80"/>
  <c r="S7349" i="80"/>
  <c r="S7350" i="80"/>
  <c r="S7351" i="80"/>
  <c r="S7352" i="80"/>
  <c r="S7353" i="80"/>
  <c r="S7354" i="80"/>
  <c r="S7355" i="80"/>
  <c r="S7356" i="80"/>
  <c r="S7357" i="80"/>
  <c r="S7358" i="80"/>
  <c r="S7359" i="80"/>
  <c r="S7360" i="80"/>
  <c r="S7361" i="80"/>
  <c r="S7362" i="80"/>
  <c r="S7363" i="80"/>
  <c r="S7364" i="80"/>
  <c r="S7365" i="80"/>
  <c r="S7366" i="80"/>
  <c r="S7367" i="80"/>
  <c r="S7368" i="80"/>
  <c r="S7369" i="80"/>
  <c r="S7370" i="80"/>
  <c r="S7371" i="80"/>
  <c r="S7372" i="80"/>
  <c r="S7373" i="80"/>
  <c r="S7374" i="80"/>
  <c r="S7375" i="80"/>
  <c r="S7376" i="80"/>
  <c r="S7377" i="80"/>
  <c r="S7378" i="80"/>
  <c r="S7379" i="80"/>
  <c r="S7380" i="80"/>
  <c r="S7381" i="80"/>
  <c r="S7382" i="80"/>
  <c r="S7383" i="80"/>
  <c r="S7384" i="80"/>
  <c r="S7385" i="80"/>
  <c r="S7386" i="80"/>
  <c r="S7387" i="80"/>
  <c r="S7388" i="80"/>
  <c r="S7389" i="80"/>
  <c r="S7390" i="80"/>
  <c r="S7391" i="80"/>
  <c r="S7392" i="80"/>
  <c r="S7393" i="80"/>
  <c r="S7394" i="80"/>
  <c r="S7395" i="80"/>
  <c r="S7396" i="80"/>
  <c r="S7397" i="80"/>
  <c r="S7398" i="80"/>
  <c r="S7399" i="80"/>
  <c r="S7400" i="80"/>
  <c r="S7401" i="80"/>
  <c r="S7402" i="80"/>
  <c r="S7403" i="80"/>
  <c r="S7404" i="80"/>
  <c r="S7405" i="80"/>
  <c r="S7406" i="80"/>
  <c r="S7407" i="80"/>
  <c r="S7408" i="80"/>
  <c r="S7409" i="80"/>
  <c r="S7410" i="80"/>
  <c r="S7411" i="80"/>
  <c r="S7412" i="80"/>
  <c r="S7413" i="80"/>
  <c r="S7414" i="80"/>
  <c r="S7415" i="80"/>
  <c r="S7416" i="80"/>
  <c r="S7417" i="80"/>
  <c r="S7418" i="80"/>
  <c r="S7419" i="80"/>
  <c r="S7420" i="80"/>
  <c r="S7421" i="80"/>
  <c r="S7422" i="80"/>
  <c r="S7423" i="80"/>
  <c r="S7424" i="80"/>
  <c r="S7425" i="80"/>
  <c r="S7426" i="80"/>
  <c r="S7427" i="80"/>
  <c r="S7428" i="80"/>
  <c r="S7429" i="80"/>
  <c r="S7430" i="80"/>
  <c r="S7431" i="80"/>
  <c r="S7432" i="80"/>
  <c r="S7433" i="80"/>
  <c r="S7434" i="80"/>
  <c r="S7435" i="80"/>
  <c r="S7436" i="80"/>
  <c r="S7437" i="80"/>
  <c r="S7438" i="80"/>
  <c r="S7439" i="80"/>
  <c r="S7440" i="80"/>
  <c r="S7441" i="80"/>
  <c r="S7442" i="80"/>
  <c r="S7443" i="80"/>
  <c r="S7444" i="80"/>
  <c r="S7445" i="80"/>
  <c r="S7446" i="80"/>
  <c r="S7447" i="80"/>
  <c r="S7448" i="80"/>
  <c r="S7449" i="80"/>
  <c r="S7450" i="80"/>
  <c r="S7451" i="80"/>
  <c r="S7452" i="80"/>
  <c r="S7453" i="80"/>
  <c r="S7454" i="80"/>
  <c r="S7455" i="80"/>
  <c r="S7456" i="80"/>
  <c r="S7457" i="80"/>
  <c r="S7458" i="80"/>
  <c r="S7459" i="80"/>
  <c r="S7460" i="80"/>
  <c r="S7461" i="80"/>
  <c r="S7462" i="80"/>
  <c r="S7463" i="80"/>
  <c r="S7464" i="80"/>
  <c r="S7465" i="80"/>
  <c r="S7466" i="80"/>
  <c r="S7467" i="80"/>
  <c r="S7468" i="80"/>
  <c r="S7469" i="80"/>
  <c r="S7470" i="80"/>
  <c r="S7471" i="80"/>
  <c r="S7472" i="80"/>
  <c r="S7473" i="80"/>
  <c r="S7474" i="80"/>
  <c r="S7475" i="80"/>
  <c r="S7476" i="80"/>
  <c r="S7477" i="80"/>
  <c r="S7478" i="80"/>
  <c r="S7479" i="80"/>
  <c r="S7480" i="80"/>
  <c r="S7481" i="80"/>
  <c r="S7482" i="80"/>
  <c r="S7483" i="80"/>
  <c r="S7484" i="80"/>
  <c r="S7485" i="80"/>
  <c r="S7486" i="80"/>
  <c r="S7487" i="80"/>
  <c r="S7488" i="80"/>
  <c r="S7489" i="80"/>
  <c r="S7490" i="80"/>
  <c r="S7491" i="80"/>
  <c r="S7492" i="80"/>
  <c r="S7493" i="80"/>
  <c r="S7494" i="80"/>
  <c r="S7495" i="80"/>
  <c r="S7496" i="80"/>
  <c r="S7497" i="80"/>
  <c r="S7498" i="80"/>
  <c r="S7499" i="80"/>
  <c r="S7500" i="80"/>
  <c r="S7501" i="80"/>
  <c r="S7502" i="80"/>
  <c r="S7503" i="80"/>
  <c r="S7504" i="80"/>
  <c r="S7505" i="80"/>
  <c r="S7506" i="80"/>
  <c r="S7507" i="80"/>
  <c r="S7508" i="80"/>
  <c r="S7509" i="80"/>
  <c r="S7510" i="80"/>
  <c r="S7511" i="80"/>
  <c r="S7512" i="80"/>
  <c r="S7513" i="80"/>
  <c r="S7514" i="80"/>
  <c r="S7515" i="80"/>
  <c r="S7516" i="80"/>
  <c r="S7517" i="80"/>
  <c r="S7518" i="80"/>
  <c r="S7519" i="80"/>
  <c r="S7520" i="80"/>
  <c r="S7521" i="80"/>
  <c r="S7522" i="80"/>
  <c r="S7523" i="80"/>
  <c r="S7524" i="80"/>
  <c r="S7525" i="80"/>
  <c r="S7526" i="80"/>
  <c r="S7527" i="80"/>
  <c r="S7528" i="80"/>
  <c r="S7529" i="80"/>
  <c r="S7530" i="80"/>
  <c r="S7531" i="80"/>
  <c r="S7532" i="80"/>
  <c r="S7533" i="80"/>
  <c r="S7534" i="80"/>
  <c r="S7535" i="80"/>
  <c r="S7536" i="80"/>
  <c r="S7537" i="80"/>
  <c r="S7538" i="80"/>
  <c r="S7539" i="80"/>
  <c r="S7540" i="80"/>
  <c r="S7541" i="80"/>
  <c r="S7542" i="80"/>
  <c r="S7543" i="80"/>
  <c r="S7544" i="80"/>
  <c r="S7545" i="80"/>
  <c r="S7546" i="80"/>
  <c r="S7547" i="80"/>
  <c r="S7548" i="80"/>
  <c r="S7549" i="80"/>
  <c r="S7550" i="80"/>
  <c r="S7551" i="80"/>
  <c r="S7552" i="80"/>
  <c r="S7553" i="80"/>
  <c r="S7554" i="80"/>
  <c r="S7555" i="80"/>
  <c r="S7556" i="80"/>
  <c r="S7557" i="80"/>
  <c r="S7558" i="80"/>
  <c r="S7559" i="80"/>
  <c r="S7560" i="80"/>
  <c r="S7561" i="80"/>
  <c r="S7562" i="80"/>
  <c r="S7563" i="80"/>
  <c r="S7564" i="80"/>
  <c r="S7565" i="80"/>
  <c r="S7566" i="80"/>
  <c r="S7567" i="80"/>
  <c r="S7568" i="80"/>
  <c r="S7569" i="80"/>
  <c r="S7570" i="80"/>
  <c r="S7571" i="80"/>
  <c r="S7572" i="80"/>
  <c r="S7573" i="80"/>
  <c r="S7574" i="80"/>
  <c r="S7575" i="80"/>
  <c r="S7576" i="80"/>
  <c r="S7577" i="80"/>
  <c r="S7578" i="80"/>
  <c r="S7579" i="80"/>
  <c r="S7580" i="80"/>
  <c r="S7581" i="80"/>
  <c r="S7582" i="80"/>
  <c r="S7583" i="80"/>
  <c r="S7584" i="80"/>
  <c r="S7585" i="80"/>
  <c r="S7586" i="80"/>
  <c r="S7587" i="80"/>
  <c r="S7588" i="80"/>
  <c r="S7589" i="80"/>
  <c r="S7590" i="80"/>
  <c r="S7591" i="80"/>
  <c r="S7592" i="80"/>
  <c r="S7593" i="80"/>
  <c r="S7594" i="80"/>
  <c r="S7595" i="80"/>
  <c r="S7596" i="80"/>
  <c r="S7597" i="80"/>
  <c r="S7598" i="80"/>
  <c r="S7599" i="80"/>
  <c r="S7600" i="80"/>
  <c r="S7601" i="80"/>
  <c r="S7602" i="80"/>
  <c r="S7603" i="80"/>
  <c r="S7604" i="80"/>
  <c r="S7605" i="80"/>
  <c r="S7606" i="80"/>
  <c r="S7607" i="80"/>
  <c r="S7608" i="80"/>
  <c r="S7609" i="80"/>
  <c r="S7610" i="80"/>
  <c r="S7611" i="80"/>
  <c r="S7612" i="80"/>
  <c r="S7613" i="80"/>
  <c r="S7614" i="80"/>
  <c r="S7615" i="80"/>
  <c r="S7616" i="80"/>
  <c r="S7617" i="80"/>
  <c r="S7618" i="80"/>
  <c r="S7619" i="80"/>
  <c r="S7620" i="80"/>
  <c r="S7621" i="80"/>
  <c r="S7622" i="80"/>
  <c r="S7623" i="80"/>
  <c r="S7624" i="80"/>
  <c r="S7625" i="80"/>
  <c r="S7626" i="80"/>
  <c r="S7627" i="80"/>
  <c r="S7628" i="80"/>
  <c r="S7629" i="80"/>
  <c r="S7630" i="80"/>
  <c r="S7631" i="80"/>
  <c r="S7632" i="80"/>
  <c r="S7633" i="80"/>
  <c r="S7634" i="80"/>
  <c r="S7635" i="80"/>
  <c r="S7636" i="80"/>
  <c r="S7637" i="80"/>
  <c r="S7638" i="80"/>
  <c r="S7639" i="80"/>
  <c r="S7640" i="80"/>
  <c r="S7641" i="80"/>
  <c r="S7642" i="80"/>
  <c r="S7643" i="80"/>
  <c r="S7644" i="80"/>
  <c r="S7645" i="80"/>
  <c r="S7646" i="80"/>
  <c r="S7647" i="80"/>
  <c r="S7648" i="80"/>
  <c r="S7649" i="80"/>
  <c r="S7650" i="80"/>
  <c r="S7651" i="80"/>
  <c r="S7652" i="80"/>
  <c r="S7653" i="80"/>
  <c r="S7654" i="80"/>
  <c r="S7655" i="80"/>
  <c r="S7656" i="80"/>
  <c r="S7657" i="80"/>
  <c r="S7658" i="80"/>
  <c r="S7659" i="80"/>
  <c r="S7660" i="80"/>
  <c r="S7661" i="80"/>
  <c r="S7662" i="80"/>
  <c r="S7663" i="80"/>
  <c r="S7664" i="80"/>
  <c r="S7665" i="80"/>
  <c r="S7666" i="80"/>
  <c r="S7667" i="80"/>
  <c r="S7668" i="80"/>
  <c r="S7669" i="80"/>
  <c r="S7670" i="80"/>
  <c r="S7671" i="80"/>
  <c r="S7672" i="80"/>
  <c r="S7673" i="80"/>
  <c r="S7674" i="80"/>
  <c r="S7675" i="80"/>
  <c r="S7676" i="80"/>
  <c r="S7677" i="80"/>
  <c r="S7678" i="80"/>
  <c r="S7679" i="80"/>
  <c r="S7680" i="80"/>
  <c r="S7681" i="80"/>
  <c r="S7682" i="80"/>
  <c r="S7683" i="80"/>
  <c r="S7684" i="80"/>
  <c r="S7685" i="80"/>
  <c r="S7686" i="80"/>
  <c r="S7687" i="80"/>
  <c r="S7688" i="80"/>
  <c r="S7689" i="80"/>
  <c r="S7690" i="80"/>
  <c r="S7691" i="80"/>
  <c r="S7692" i="80"/>
  <c r="S7693" i="80"/>
  <c r="S7694" i="80"/>
  <c r="S7695" i="80"/>
  <c r="S7696" i="80"/>
  <c r="S7697" i="80"/>
  <c r="S7698" i="80"/>
  <c r="S7699" i="80"/>
  <c r="S7700" i="80"/>
  <c r="S7701" i="80"/>
  <c r="S7702" i="80"/>
  <c r="S7703" i="80"/>
  <c r="S7704" i="80"/>
  <c r="S7705" i="80"/>
  <c r="S7706" i="80"/>
  <c r="S7707" i="80"/>
  <c r="S7708" i="80"/>
  <c r="S7709" i="80"/>
  <c r="S7710" i="80"/>
  <c r="S7711" i="80"/>
  <c r="S7712" i="80"/>
  <c r="S7713" i="80"/>
  <c r="S7714" i="80"/>
  <c r="S7715" i="80"/>
  <c r="S7716" i="80"/>
  <c r="S7717" i="80"/>
  <c r="S7718" i="80"/>
  <c r="S7719" i="80"/>
  <c r="S7720" i="80"/>
  <c r="S7721" i="80"/>
  <c r="S7722" i="80"/>
  <c r="S7723" i="80"/>
  <c r="S7724" i="80"/>
  <c r="S7725" i="80"/>
  <c r="S7726" i="80"/>
  <c r="S7727" i="80"/>
  <c r="S7728" i="80"/>
  <c r="S7729" i="80"/>
  <c r="S7730" i="80"/>
  <c r="S7731" i="80"/>
  <c r="S7732" i="80"/>
  <c r="S7733" i="80"/>
  <c r="S7734" i="80"/>
  <c r="S7735" i="80"/>
  <c r="S7736" i="80"/>
  <c r="S7737" i="80"/>
  <c r="S7738" i="80"/>
  <c r="S7739" i="80"/>
  <c r="S7740" i="80"/>
  <c r="S7741" i="80"/>
  <c r="S7742" i="80"/>
  <c r="S7743" i="80"/>
  <c r="S7744" i="80"/>
  <c r="S7745" i="80"/>
  <c r="S7746" i="80"/>
  <c r="S7747" i="80"/>
  <c r="S7748" i="80"/>
  <c r="S7749" i="80"/>
  <c r="S7750" i="80"/>
  <c r="S7751" i="80"/>
  <c r="S7752" i="80"/>
  <c r="S7753" i="80"/>
  <c r="S7754" i="80"/>
  <c r="S7755" i="80"/>
  <c r="S7756" i="80"/>
  <c r="S7757" i="80"/>
  <c r="S7758" i="80"/>
  <c r="S7759" i="80"/>
  <c r="S7760" i="80"/>
  <c r="S7761" i="80"/>
  <c r="S7762" i="80"/>
  <c r="S7763" i="80"/>
  <c r="S7764" i="80"/>
  <c r="S7765" i="80"/>
  <c r="S7766" i="80"/>
  <c r="S7767" i="80"/>
  <c r="S7768" i="80"/>
  <c r="S7769" i="80"/>
  <c r="S7770" i="80"/>
  <c r="S7771" i="80"/>
  <c r="S7772" i="80"/>
  <c r="S7773" i="80"/>
  <c r="S7774" i="80"/>
  <c r="S7775" i="80"/>
  <c r="S7776" i="80"/>
  <c r="S7777" i="80"/>
  <c r="S7778" i="80"/>
  <c r="S7779" i="80"/>
  <c r="S7780" i="80"/>
  <c r="S7781" i="80"/>
  <c r="S7782" i="80"/>
  <c r="S7783" i="80"/>
  <c r="S7784" i="80"/>
  <c r="S7785" i="80"/>
  <c r="S7786" i="80"/>
  <c r="S7787" i="80"/>
  <c r="S7788" i="80"/>
  <c r="S7789" i="80"/>
  <c r="S7790" i="80"/>
  <c r="S7791" i="80"/>
  <c r="S7792" i="80"/>
  <c r="S7793" i="80"/>
  <c r="S7794" i="80"/>
  <c r="S7795" i="80"/>
  <c r="S7796" i="80"/>
  <c r="S7797" i="80"/>
  <c r="S7798" i="80"/>
  <c r="S7799" i="80"/>
  <c r="S7800" i="80"/>
  <c r="S7801" i="80"/>
  <c r="S7802" i="80"/>
  <c r="S7803" i="80"/>
  <c r="S7804" i="80"/>
  <c r="S7805" i="80"/>
  <c r="S7806" i="80"/>
  <c r="S7807" i="80"/>
  <c r="S7808" i="80"/>
  <c r="S7809" i="80"/>
  <c r="S7810" i="80"/>
  <c r="S7811" i="80"/>
  <c r="S7812" i="80"/>
  <c r="S7813" i="80"/>
  <c r="S7814" i="80"/>
  <c r="S7815" i="80"/>
  <c r="S7816" i="80"/>
  <c r="S7817" i="80"/>
  <c r="S7818" i="80"/>
  <c r="S7819" i="80"/>
  <c r="S7820" i="80"/>
  <c r="S7821" i="80"/>
  <c r="S7822" i="80"/>
  <c r="S7823" i="80"/>
  <c r="S7824" i="80"/>
  <c r="S7825" i="80"/>
  <c r="S7826" i="80"/>
  <c r="S7827" i="80"/>
  <c r="S7828" i="80"/>
  <c r="S7829" i="80"/>
  <c r="S7830" i="80"/>
  <c r="S7831" i="80"/>
  <c r="S7832" i="80"/>
  <c r="S7833" i="80"/>
  <c r="S7834" i="80"/>
  <c r="S7835" i="80"/>
  <c r="S7836" i="80"/>
  <c r="S7837" i="80"/>
  <c r="S7838" i="80"/>
  <c r="S7839" i="80"/>
  <c r="S7840" i="80"/>
  <c r="S7841" i="80"/>
  <c r="S7842" i="80"/>
  <c r="S7843" i="80"/>
  <c r="S7844" i="80"/>
  <c r="S7845" i="80"/>
  <c r="S7846" i="80"/>
  <c r="S7847" i="80"/>
  <c r="S7848" i="80"/>
  <c r="S7849" i="80"/>
  <c r="S7850" i="80"/>
  <c r="S7851" i="80"/>
  <c r="S7852" i="80"/>
  <c r="S7853" i="80"/>
  <c r="S7854" i="80"/>
  <c r="S7855" i="80"/>
  <c r="S7856" i="80"/>
  <c r="S7857" i="80"/>
  <c r="S7858" i="80"/>
  <c r="S7859" i="80"/>
  <c r="S7860" i="80"/>
  <c r="S7861" i="80"/>
  <c r="S7862" i="80"/>
  <c r="S7863" i="80"/>
  <c r="S7864" i="80"/>
  <c r="S7865" i="80"/>
  <c r="S7866" i="80"/>
  <c r="S7867" i="80"/>
  <c r="S7868" i="80"/>
  <c r="S7869" i="80"/>
  <c r="S7870" i="80"/>
  <c r="S7871" i="80"/>
  <c r="S7872" i="80"/>
  <c r="S7873" i="80"/>
  <c r="S7874" i="80"/>
  <c r="S7875" i="80"/>
  <c r="S7876" i="80"/>
  <c r="S7877" i="80"/>
  <c r="S7878" i="80"/>
  <c r="S7879" i="80"/>
  <c r="S7880" i="80"/>
  <c r="S7881" i="80"/>
  <c r="S7882" i="80"/>
  <c r="S7883" i="80"/>
  <c r="S7884" i="80"/>
  <c r="S7885" i="80"/>
  <c r="S7886" i="80"/>
  <c r="S7887" i="80"/>
  <c r="S7888" i="80"/>
  <c r="S7889" i="80"/>
  <c r="S7890" i="80"/>
  <c r="S7891" i="80"/>
  <c r="S7892" i="80"/>
  <c r="S7893" i="80"/>
  <c r="S7894" i="80"/>
  <c r="S7895" i="80"/>
  <c r="S7896" i="80"/>
  <c r="S7897" i="80"/>
  <c r="S7898" i="80"/>
  <c r="S7899" i="80"/>
  <c r="S7900" i="80"/>
  <c r="S7901" i="80"/>
  <c r="S7902" i="80"/>
  <c r="S7903" i="80"/>
  <c r="S7904" i="80"/>
  <c r="S7905" i="80"/>
  <c r="S7906" i="80"/>
  <c r="S7907" i="80"/>
  <c r="S7908" i="80"/>
  <c r="S7909" i="80"/>
  <c r="S7910" i="80"/>
  <c r="S7911" i="80"/>
  <c r="S7912" i="80"/>
  <c r="S7913" i="80"/>
  <c r="S7914" i="80"/>
  <c r="S7915" i="80"/>
  <c r="S7916" i="80"/>
  <c r="S7917" i="80"/>
  <c r="S7918" i="80"/>
  <c r="S7919" i="80"/>
  <c r="S7920" i="80"/>
  <c r="S7921" i="80"/>
  <c r="S7922" i="80"/>
  <c r="S7923" i="80"/>
  <c r="S7924" i="80"/>
  <c r="S7925" i="80"/>
  <c r="S7926" i="80"/>
  <c r="S7927" i="80"/>
  <c r="S7928" i="80"/>
  <c r="S7929" i="80"/>
  <c r="S7930" i="80"/>
  <c r="S7931" i="80"/>
  <c r="S7932" i="80"/>
  <c r="S7933" i="80"/>
  <c r="S7934" i="80"/>
  <c r="S7935" i="80"/>
  <c r="S7936" i="80"/>
  <c r="S7937" i="80"/>
  <c r="S7938" i="80"/>
  <c r="S7939" i="80"/>
  <c r="S7940" i="80"/>
  <c r="S7941" i="80"/>
  <c r="S7942" i="80"/>
  <c r="S7943" i="80"/>
  <c r="S7944" i="80"/>
  <c r="S7945" i="80"/>
  <c r="S7946" i="80"/>
  <c r="S7947" i="80"/>
  <c r="S7948" i="80"/>
  <c r="S7949" i="80"/>
  <c r="S7950" i="80"/>
  <c r="S7951" i="80"/>
  <c r="S7952" i="80"/>
  <c r="S7953" i="80"/>
  <c r="S7954" i="80"/>
  <c r="S7955" i="80"/>
  <c r="S7956" i="80"/>
  <c r="S7957" i="80"/>
  <c r="S7958" i="80"/>
  <c r="S7959" i="80"/>
  <c r="S7960" i="80"/>
  <c r="S7961" i="80"/>
  <c r="S7962" i="80"/>
  <c r="S7963" i="80"/>
  <c r="S7964" i="80"/>
  <c r="S7965" i="80"/>
  <c r="S7966" i="80"/>
  <c r="S7967" i="80"/>
  <c r="S7968" i="80"/>
  <c r="S7969" i="80"/>
  <c r="S7970" i="80"/>
  <c r="S7971" i="80"/>
  <c r="S7972" i="80"/>
  <c r="S7973" i="80"/>
  <c r="S7974" i="80"/>
  <c r="S7975" i="80"/>
  <c r="S7976" i="80"/>
  <c r="S7977" i="80"/>
  <c r="S7978" i="80"/>
  <c r="S7979" i="80"/>
  <c r="S7980" i="80"/>
  <c r="S7981" i="80"/>
  <c r="S7982" i="80"/>
  <c r="S7983" i="80"/>
  <c r="S7984" i="80"/>
  <c r="S7985" i="80"/>
  <c r="S7986" i="80"/>
  <c r="S7987" i="80"/>
  <c r="S7988" i="80"/>
  <c r="S7989" i="80"/>
  <c r="S7990" i="80"/>
  <c r="S7991" i="80"/>
  <c r="S7992" i="80"/>
  <c r="S7993" i="80"/>
  <c r="S7994" i="80"/>
  <c r="S7995" i="80"/>
  <c r="S7996" i="80"/>
  <c r="S7997" i="80"/>
  <c r="S7998" i="80"/>
  <c r="S7999" i="80"/>
  <c r="S8000" i="80"/>
  <c r="S8001" i="80"/>
  <c r="S8002" i="80"/>
  <c r="S8003" i="80"/>
  <c r="S8004" i="80"/>
  <c r="S8005" i="80"/>
  <c r="S8006" i="80"/>
  <c r="S8007" i="80"/>
  <c r="S8008" i="80"/>
  <c r="S8009" i="80"/>
  <c r="S8010" i="80"/>
  <c r="S8011" i="80"/>
  <c r="S8012" i="80"/>
  <c r="S8013" i="80"/>
  <c r="S8014" i="80"/>
  <c r="S8015" i="80"/>
  <c r="S8016" i="80"/>
  <c r="S8017" i="80"/>
  <c r="S8018" i="80"/>
  <c r="S8019" i="80"/>
  <c r="S8020" i="80"/>
  <c r="S8021" i="80"/>
  <c r="S8022" i="80"/>
  <c r="S8023" i="80"/>
  <c r="S8024" i="80"/>
  <c r="S8025" i="80"/>
  <c r="S8026" i="80"/>
  <c r="S8027" i="80"/>
  <c r="S8028" i="80"/>
  <c r="S8029" i="80"/>
  <c r="S8030" i="80"/>
  <c r="S8031" i="80"/>
  <c r="S8032" i="80"/>
  <c r="S8033" i="80"/>
  <c r="S8034" i="80"/>
  <c r="S8035" i="80"/>
  <c r="S8036" i="80"/>
  <c r="S8037" i="80"/>
  <c r="S8038" i="80"/>
  <c r="S8039" i="80"/>
  <c r="S8040" i="80"/>
  <c r="S8041" i="80"/>
  <c r="S8042" i="80"/>
  <c r="S8043" i="80"/>
  <c r="S8044" i="80"/>
  <c r="S8045" i="80"/>
  <c r="S8046" i="80"/>
  <c r="S8047" i="80"/>
  <c r="S8048" i="80"/>
  <c r="S8049" i="80"/>
  <c r="S8050" i="80"/>
  <c r="S8051" i="80"/>
  <c r="S8052" i="80"/>
  <c r="S8053" i="80"/>
  <c r="S8054" i="80"/>
  <c r="S8055" i="80"/>
  <c r="S8056" i="80"/>
  <c r="S8057" i="80"/>
  <c r="S8058" i="80"/>
  <c r="S8059" i="80"/>
  <c r="S8060" i="80"/>
  <c r="S8061" i="80"/>
  <c r="S8062" i="80"/>
  <c r="S8063" i="80"/>
  <c r="S8064" i="80"/>
  <c r="S8065" i="80"/>
  <c r="S8066" i="80"/>
  <c r="S8067" i="80"/>
  <c r="S8068" i="80"/>
  <c r="S8069" i="80"/>
  <c r="S8070" i="80"/>
  <c r="S8071" i="80"/>
  <c r="S8072" i="80"/>
  <c r="S8073" i="80"/>
  <c r="S8074" i="80"/>
  <c r="S8075" i="80"/>
  <c r="S8076" i="80"/>
  <c r="S8077" i="80"/>
  <c r="S8078" i="80"/>
  <c r="S8079" i="80"/>
  <c r="S8080" i="80"/>
  <c r="S8081" i="80"/>
  <c r="S8082" i="80"/>
  <c r="S8083" i="80"/>
  <c r="S8084" i="80"/>
  <c r="S8085" i="80"/>
  <c r="S8086" i="80"/>
  <c r="S8087" i="80"/>
  <c r="S8088" i="80"/>
  <c r="S8089" i="80"/>
  <c r="S8090" i="80"/>
  <c r="S8091" i="80"/>
  <c r="S8092" i="80"/>
  <c r="S8093" i="80"/>
  <c r="S8094" i="80"/>
  <c r="S8095" i="80"/>
  <c r="S8096" i="80"/>
  <c r="S8097" i="80"/>
  <c r="S8098" i="80"/>
  <c r="S8099" i="80"/>
  <c r="S8100" i="80"/>
  <c r="S8101" i="80"/>
  <c r="S8102" i="80"/>
  <c r="S8103" i="80"/>
  <c r="S8104" i="80"/>
  <c r="S8105" i="80"/>
  <c r="S8106" i="80"/>
  <c r="S8107" i="80"/>
  <c r="S8108" i="80"/>
  <c r="S8109" i="80"/>
  <c r="S8110" i="80"/>
  <c r="S8111" i="80"/>
  <c r="S8112" i="80"/>
  <c r="S8113" i="80"/>
  <c r="S8114" i="80"/>
  <c r="S8115" i="80"/>
  <c r="S8116" i="80"/>
  <c r="S8117" i="80"/>
  <c r="S8118" i="80"/>
  <c r="S8119" i="80"/>
  <c r="S8120" i="80"/>
  <c r="S8121" i="80"/>
  <c r="S8122" i="80"/>
  <c r="S8123" i="80"/>
  <c r="S8124" i="80"/>
  <c r="S8125" i="80"/>
  <c r="S8126" i="80"/>
  <c r="S8127" i="80"/>
  <c r="S8128" i="80"/>
  <c r="S8129" i="80"/>
  <c r="S8130" i="80"/>
  <c r="S8131" i="80"/>
  <c r="S8132" i="80"/>
  <c r="S8133" i="80"/>
  <c r="S8134" i="80"/>
  <c r="S8135" i="80"/>
  <c r="S8136" i="80"/>
  <c r="S8137" i="80"/>
  <c r="S8138" i="80"/>
  <c r="S8139" i="80"/>
  <c r="S8140" i="80"/>
  <c r="S8141" i="80"/>
  <c r="S8142" i="80"/>
  <c r="S8143" i="80"/>
  <c r="S8144" i="80"/>
  <c r="S8145" i="80"/>
  <c r="S8146" i="80"/>
  <c r="S8147" i="80"/>
  <c r="S8148" i="80"/>
  <c r="S8149" i="80"/>
  <c r="S8150" i="80"/>
  <c r="S8151" i="80"/>
  <c r="S8152" i="80"/>
  <c r="S8153" i="80"/>
  <c r="S8154" i="80"/>
  <c r="S8155" i="80"/>
  <c r="S8156" i="80"/>
  <c r="S8157" i="80"/>
  <c r="S8158" i="80"/>
  <c r="S8159" i="80"/>
  <c r="S8160" i="80"/>
  <c r="S8161" i="80"/>
  <c r="S8162" i="80"/>
  <c r="S8163" i="80"/>
  <c r="S8164" i="80"/>
  <c r="S8165" i="80"/>
  <c r="S8166" i="80"/>
  <c r="S8167" i="80"/>
  <c r="S8168" i="80"/>
  <c r="S8169" i="80"/>
  <c r="S8170" i="80"/>
  <c r="S8171" i="80"/>
  <c r="S8172" i="80"/>
  <c r="S8173" i="80"/>
  <c r="S8174" i="80"/>
  <c r="S8175" i="80"/>
  <c r="S8176" i="80"/>
  <c r="S8177" i="80"/>
  <c r="S8178" i="80"/>
  <c r="S8179" i="80"/>
  <c r="S8180" i="80"/>
  <c r="S8181" i="80"/>
  <c r="S8182" i="80"/>
  <c r="S8183" i="80"/>
  <c r="S8184" i="80"/>
  <c r="S8185" i="80"/>
  <c r="S8186" i="80"/>
  <c r="S8187" i="80"/>
  <c r="S8188" i="80"/>
  <c r="S8189" i="80"/>
  <c r="S8190" i="80"/>
  <c r="S8191" i="80"/>
  <c r="S8192" i="80"/>
  <c r="S8193" i="80"/>
  <c r="S8194" i="80"/>
  <c r="S8195" i="80"/>
  <c r="S8196" i="80"/>
  <c r="S8197" i="80"/>
  <c r="S8198" i="80"/>
  <c r="S8199" i="80"/>
  <c r="S8200" i="80"/>
  <c r="S8201" i="80"/>
  <c r="S8202" i="80"/>
  <c r="S8203" i="80"/>
  <c r="S8204" i="80"/>
  <c r="S8205" i="80"/>
  <c r="S8206" i="80"/>
  <c r="S8207" i="80"/>
  <c r="S8208" i="80"/>
  <c r="S8209" i="80"/>
  <c r="S8210" i="80"/>
  <c r="S8211" i="80"/>
  <c r="S8212" i="80"/>
  <c r="S8213" i="80"/>
  <c r="S8214" i="80"/>
  <c r="S8215" i="80"/>
  <c r="S8216" i="80"/>
  <c r="S8217" i="80"/>
  <c r="S8218" i="80"/>
  <c r="S8219" i="80"/>
  <c r="S8220" i="80"/>
  <c r="S8221" i="80"/>
  <c r="S8222" i="80"/>
  <c r="S8223" i="80"/>
  <c r="S8224" i="80"/>
  <c r="S8225" i="80"/>
  <c r="S8226" i="80"/>
  <c r="S8227" i="80"/>
  <c r="S8228" i="80"/>
  <c r="S8229" i="80"/>
  <c r="S8230" i="80"/>
  <c r="S8231" i="80"/>
  <c r="S8232" i="80"/>
  <c r="S8233" i="80"/>
  <c r="S8234" i="80"/>
  <c r="S8235" i="80"/>
  <c r="S8236" i="80"/>
  <c r="S8237" i="80"/>
  <c r="S8238" i="80"/>
  <c r="S8239" i="80"/>
  <c r="S8240" i="80"/>
  <c r="S8241" i="80"/>
  <c r="S8242" i="80"/>
  <c r="S8243" i="80"/>
  <c r="S8244" i="80"/>
  <c r="S8245" i="80"/>
  <c r="S8246" i="80"/>
  <c r="S8247" i="80"/>
  <c r="S8248" i="80"/>
  <c r="S8249" i="80"/>
  <c r="S8250" i="80"/>
  <c r="S8251" i="80"/>
  <c r="S8252" i="80"/>
  <c r="S8253" i="80"/>
  <c r="S8254" i="80"/>
  <c r="S8255" i="80"/>
  <c r="S8256" i="80"/>
  <c r="S8257" i="80"/>
  <c r="S8258" i="80"/>
  <c r="S8259" i="80"/>
  <c r="S8260" i="80"/>
  <c r="S8261" i="80"/>
  <c r="S8262" i="80"/>
  <c r="S8263" i="80"/>
  <c r="S8264" i="80"/>
  <c r="S8265" i="80"/>
  <c r="S8266" i="80"/>
  <c r="S8267" i="80"/>
  <c r="S8268" i="80"/>
  <c r="S8269" i="80"/>
  <c r="S8270" i="80"/>
  <c r="S8271" i="80"/>
  <c r="S8272" i="80"/>
  <c r="S8273" i="80"/>
  <c r="S8274" i="80"/>
  <c r="S8275" i="80"/>
  <c r="S8276" i="80"/>
  <c r="S8277" i="80"/>
  <c r="S8278" i="80"/>
  <c r="S8279" i="80"/>
  <c r="S8280" i="80"/>
  <c r="S8281" i="80"/>
  <c r="S8282" i="80"/>
  <c r="S8283" i="80"/>
  <c r="S8284" i="80"/>
  <c r="S8285" i="80"/>
  <c r="S8286" i="80"/>
  <c r="S8287" i="80"/>
  <c r="S8288" i="80"/>
  <c r="S8289" i="80"/>
  <c r="S8290" i="80"/>
  <c r="S8291" i="80"/>
  <c r="S8292" i="80"/>
  <c r="S8293" i="80"/>
  <c r="S8294" i="80"/>
  <c r="S8295" i="80"/>
  <c r="S8296" i="80"/>
  <c r="S8297" i="80"/>
  <c r="S8298" i="80"/>
  <c r="S8299" i="80"/>
  <c r="S8300" i="80"/>
  <c r="S8301" i="80"/>
  <c r="S8302" i="80"/>
  <c r="S8303" i="80"/>
  <c r="S8304" i="80"/>
  <c r="S8305" i="80"/>
  <c r="S8306" i="80"/>
  <c r="S8307" i="80"/>
  <c r="S8308" i="80"/>
  <c r="S8309" i="80"/>
  <c r="S8310" i="80"/>
  <c r="S8311" i="80"/>
  <c r="S8312" i="80"/>
  <c r="S8313" i="80"/>
  <c r="S8314" i="80"/>
  <c r="S8315" i="80"/>
  <c r="S8316" i="80"/>
  <c r="S8317" i="80"/>
  <c r="S8318" i="80"/>
  <c r="S8319" i="80"/>
  <c r="S8320" i="80"/>
  <c r="S8321" i="80"/>
  <c r="S8322" i="80"/>
  <c r="S8323" i="80"/>
  <c r="S8324" i="80"/>
  <c r="S8325" i="80"/>
  <c r="S8326" i="80"/>
  <c r="S8327" i="80"/>
  <c r="S8328" i="80"/>
  <c r="S8329" i="80"/>
  <c r="S8330" i="80"/>
  <c r="S8331" i="80"/>
  <c r="S8332" i="80"/>
  <c r="S8333" i="80"/>
  <c r="S8334" i="80"/>
  <c r="S8335" i="80"/>
  <c r="S8336" i="80"/>
  <c r="S8337" i="80"/>
  <c r="S8338" i="80"/>
  <c r="S8339" i="80"/>
  <c r="S8340" i="80"/>
  <c r="S8341" i="80"/>
  <c r="S8342" i="80"/>
  <c r="S8343" i="80"/>
  <c r="S8344" i="80"/>
  <c r="S8345" i="80"/>
  <c r="S8346" i="80"/>
  <c r="S8347" i="80"/>
  <c r="S8348" i="80"/>
  <c r="S8349" i="80"/>
  <c r="S8350" i="80"/>
  <c r="S8351" i="80"/>
  <c r="S8352" i="80"/>
  <c r="S8353" i="80"/>
  <c r="S8354" i="80"/>
  <c r="S8355" i="80"/>
  <c r="S8356" i="80"/>
  <c r="S8357" i="80"/>
  <c r="S8358" i="80"/>
  <c r="S8359" i="80"/>
  <c r="S8360" i="80"/>
  <c r="S8361" i="80"/>
  <c r="S8362" i="80"/>
  <c r="S8363" i="80"/>
  <c r="S8364" i="80"/>
  <c r="S8365" i="80"/>
  <c r="S8366" i="80"/>
  <c r="S8367" i="80"/>
  <c r="S8368" i="80"/>
  <c r="S8369" i="80"/>
  <c r="S8370" i="80"/>
  <c r="S8371" i="80"/>
  <c r="S8372" i="80"/>
  <c r="S8373" i="80"/>
  <c r="S8374" i="80"/>
  <c r="S8375" i="80"/>
  <c r="S8376" i="80"/>
  <c r="S8377" i="80"/>
  <c r="S8378" i="80"/>
  <c r="S8379" i="80"/>
  <c r="S8380" i="80"/>
  <c r="S8381" i="80"/>
  <c r="S8382" i="80"/>
  <c r="S8383" i="80"/>
  <c r="S8384" i="80"/>
  <c r="S8385" i="80"/>
  <c r="S8386" i="80"/>
  <c r="S8387" i="80"/>
  <c r="S8388" i="80"/>
  <c r="S8389" i="80"/>
  <c r="S8390" i="80"/>
  <c r="S8391" i="80"/>
  <c r="S8392" i="80"/>
  <c r="S8393" i="80"/>
  <c r="S8394" i="80"/>
  <c r="S8395" i="80"/>
  <c r="S8396" i="80"/>
  <c r="S8397" i="80"/>
  <c r="S8398" i="80"/>
  <c r="S8399" i="80"/>
  <c r="S8400" i="80"/>
  <c r="S8401" i="80"/>
  <c r="S8402" i="80"/>
  <c r="S8403" i="80"/>
  <c r="S8404" i="80"/>
  <c r="S8405" i="80"/>
  <c r="S8406" i="80"/>
  <c r="S8407" i="80"/>
  <c r="S8408" i="80"/>
  <c r="S8409" i="80"/>
  <c r="S8410" i="80"/>
  <c r="S8411" i="80"/>
  <c r="S8412" i="80"/>
  <c r="S8413" i="80"/>
  <c r="S8414" i="80"/>
  <c r="S8415" i="80"/>
  <c r="S8416" i="80"/>
  <c r="S8417" i="80"/>
  <c r="S8418" i="80"/>
  <c r="S8419" i="80"/>
  <c r="S8420" i="80"/>
  <c r="S8421" i="80"/>
  <c r="S8422" i="80"/>
  <c r="S8423" i="80"/>
  <c r="S8424" i="80"/>
  <c r="S8425" i="80"/>
  <c r="S8426" i="80"/>
  <c r="S8427" i="80"/>
  <c r="S8428" i="80"/>
  <c r="S8429" i="80"/>
  <c r="S8430" i="80"/>
  <c r="S8431" i="80"/>
  <c r="S8432" i="80"/>
  <c r="S8433" i="80"/>
  <c r="S8434" i="80"/>
  <c r="S8435" i="80"/>
  <c r="S8436" i="80"/>
  <c r="S8437" i="80"/>
  <c r="S8438" i="80"/>
  <c r="S8439" i="80"/>
  <c r="S8440" i="80"/>
  <c r="S8441" i="80"/>
  <c r="S8442" i="80"/>
  <c r="S8443" i="80"/>
  <c r="S8444" i="80"/>
  <c r="S8445" i="80"/>
  <c r="S8446" i="80"/>
  <c r="S8447" i="80"/>
  <c r="S8448" i="80"/>
  <c r="S8449" i="80"/>
  <c r="S8450" i="80"/>
  <c r="S8451" i="80"/>
  <c r="S8452" i="80"/>
  <c r="S8453" i="80"/>
  <c r="S8454" i="80"/>
  <c r="S8455" i="80"/>
  <c r="S8456" i="80"/>
  <c r="S8457" i="80"/>
  <c r="S8458" i="80"/>
  <c r="S8459" i="80"/>
  <c r="S8460" i="80"/>
  <c r="S8461" i="80"/>
  <c r="S8462" i="80"/>
  <c r="S8463" i="80"/>
  <c r="S8464" i="80"/>
  <c r="S8465" i="80"/>
  <c r="S8466" i="80"/>
  <c r="S8467" i="80"/>
  <c r="S8468" i="80"/>
  <c r="S8469" i="80"/>
  <c r="S8470" i="80"/>
  <c r="S8471" i="80"/>
  <c r="S8472" i="80"/>
  <c r="S8473" i="80"/>
  <c r="S8474" i="80"/>
  <c r="S8475" i="80"/>
  <c r="S8476" i="80"/>
  <c r="S8477" i="80"/>
  <c r="S8478" i="80"/>
  <c r="S8479" i="80"/>
  <c r="S8480" i="80"/>
  <c r="S8481" i="80"/>
  <c r="S8482" i="80"/>
  <c r="S8483" i="80"/>
  <c r="S8484" i="80"/>
  <c r="S8485" i="80"/>
  <c r="S8486" i="80"/>
  <c r="S8487" i="80"/>
  <c r="S8488" i="80"/>
  <c r="S8489" i="80"/>
  <c r="S8490" i="80"/>
  <c r="S8491" i="80"/>
  <c r="S8492" i="80"/>
  <c r="S8493" i="80"/>
  <c r="S8494" i="80"/>
  <c r="S8495" i="80"/>
  <c r="S8496" i="80"/>
  <c r="S8497" i="80"/>
  <c r="S8498" i="80"/>
  <c r="S8499" i="80"/>
  <c r="S8500" i="80"/>
  <c r="S8501" i="80"/>
  <c r="S8502" i="80"/>
  <c r="S8503" i="80"/>
  <c r="S8504" i="80"/>
  <c r="S8505" i="80"/>
  <c r="S8506" i="80"/>
  <c r="S8507" i="80"/>
  <c r="S8508" i="80"/>
  <c r="S8509" i="80"/>
  <c r="S8510" i="80"/>
  <c r="S8511" i="80"/>
  <c r="S8512" i="80"/>
  <c r="S8513" i="80"/>
  <c r="S8514" i="80"/>
  <c r="S8515" i="80"/>
  <c r="S8516" i="80"/>
  <c r="S8517" i="80"/>
  <c r="S8518" i="80"/>
  <c r="S8519" i="80"/>
  <c r="S8520" i="80"/>
  <c r="S8521" i="80"/>
  <c r="S8522" i="80"/>
  <c r="S8523" i="80"/>
  <c r="S8524" i="80"/>
  <c r="S8525" i="80"/>
  <c r="S8526" i="80"/>
  <c r="S8527" i="80"/>
  <c r="S8528" i="80"/>
  <c r="S8529" i="80"/>
  <c r="S8530" i="80"/>
  <c r="S8531" i="80"/>
  <c r="S8532" i="80"/>
  <c r="S8533" i="80"/>
  <c r="S8534" i="80"/>
  <c r="S8535" i="80"/>
  <c r="S8536" i="80"/>
  <c r="S8537" i="80"/>
  <c r="S8538" i="80"/>
  <c r="S8539" i="80"/>
  <c r="S8540" i="80"/>
  <c r="S8541" i="80"/>
  <c r="S8542" i="80"/>
  <c r="S8543" i="80"/>
  <c r="S8544" i="80"/>
  <c r="S8545" i="80"/>
  <c r="S8546" i="80"/>
  <c r="S8547" i="80"/>
  <c r="S8548" i="80"/>
  <c r="S8549" i="80"/>
  <c r="S8550" i="80"/>
  <c r="S8551" i="80"/>
  <c r="S8552" i="80"/>
  <c r="S8553" i="80"/>
  <c r="S8554" i="80"/>
  <c r="S8555" i="80"/>
  <c r="S8556" i="80"/>
  <c r="S8557" i="80"/>
  <c r="S8558" i="80"/>
  <c r="S8559" i="80"/>
  <c r="S8560" i="80"/>
  <c r="S8561" i="80"/>
  <c r="S8562" i="80"/>
  <c r="S8563" i="80"/>
  <c r="S8564" i="80"/>
  <c r="S8565" i="80"/>
  <c r="S8566" i="80"/>
  <c r="S8567" i="80"/>
  <c r="S8568" i="80"/>
  <c r="S8569" i="80"/>
  <c r="S8570" i="80"/>
  <c r="S8571" i="80"/>
  <c r="S8572" i="80"/>
  <c r="S8573" i="80"/>
  <c r="S8574" i="80"/>
  <c r="S8575" i="80"/>
  <c r="S8576" i="80"/>
  <c r="S8577" i="80"/>
  <c r="S8578" i="80"/>
  <c r="S8579" i="80"/>
  <c r="S8580" i="80"/>
  <c r="S8581" i="80"/>
  <c r="S8582" i="80"/>
  <c r="S8583" i="80"/>
  <c r="S8584" i="80"/>
  <c r="S8585" i="80"/>
  <c r="S8586" i="80"/>
  <c r="S8587" i="80"/>
  <c r="S8588" i="80"/>
  <c r="S8589" i="80"/>
  <c r="S8590" i="80"/>
  <c r="S8591" i="80"/>
  <c r="S8592" i="80"/>
  <c r="S8593" i="80"/>
  <c r="S8594" i="80"/>
  <c r="S8595" i="80"/>
  <c r="S8596" i="80"/>
  <c r="S8597" i="80"/>
  <c r="S8598" i="80"/>
  <c r="S8599" i="80"/>
  <c r="S8600" i="80"/>
  <c r="S8601" i="80"/>
  <c r="S8602" i="80"/>
  <c r="S8603" i="80"/>
  <c r="S8604" i="80"/>
  <c r="S8605" i="80"/>
  <c r="S8606" i="80"/>
  <c r="S8607" i="80"/>
  <c r="S8608" i="80"/>
  <c r="S8609" i="80"/>
  <c r="S8610" i="80"/>
  <c r="S8611" i="80"/>
  <c r="S8612" i="80"/>
  <c r="S8613" i="80"/>
  <c r="S8614" i="80"/>
  <c r="S8615" i="80"/>
  <c r="S8616" i="80"/>
  <c r="S8617" i="80"/>
  <c r="S8618" i="80"/>
  <c r="S8619" i="80"/>
  <c r="S8620" i="80"/>
  <c r="S8621" i="80"/>
  <c r="S8622" i="80"/>
  <c r="S8623" i="80"/>
  <c r="S8624" i="80"/>
  <c r="S8625" i="80"/>
  <c r="S8626" i="80"/>
  <c r="S8627" i="80"/>
  <c r="S8628" i="80"/>
  <c r="S8629" i="80"/>
  <c r="S8630" i="80"/>
  <c r="S8631" i="80"/>
  <c r="S8632" i="80"/>
  <c r="S8633" i="80"/>
  <c r="S8634" i="80"/>
  <c r="S8635" i="80"/>
  <c r="S8636" i="80"/>
  <c r="S8637" i="80"/>
  <c r="S8638" i="80"/>
  <c r="S8639" i="80"/>
  <c r="S8640" i="80"/>
  <c r="S8641" i="80"/>
  <c r="S8642" i="80"/>
  <c r="S8643" i="80"/>
  <c r="S8644" i="80"/>
  <c r="S8645" i="80"/>
  <c r="S8646" i="80"/>
  <c r="S8647" i="80"/>
  <c r="S8648" i="80"/>
  <c r="S8649" i="80"/>
  <c r="S8650" i="80"/>
  <c r="S8651" i="80"/>
  <c r="S8652" i="80"/>
  <c r="S8653" i="80"/>
  <c r="S8654" i="80"/>
  <c r="S8655" i="80"/>
  <c r="S8656" i="80"/>
  <c r="S8657" i="80"/>
  <c r="S8658" i="80"/>
  <c r="S8659" i="80"/>
  <c r="S8660" i="80"/>
  <c r="S8661" i="80"/>
  <c r="S8662" i="80"/>
  <c r="S8663" i="80"/>
  <c r="S8664" i="80"/>
  <c r="S8665" i="80"/>
  <c r="S8666" i="80"/>
  <c r="S8667" i="80"/>
  <c r="S8668" i="80"/>
  <c r="S8669" i="80"/>
  <c r="S8670" i="80"/>
  <c r="S8671" i="80"/>
  <c r="S8672" i="80"/>
  <c r="S8673" i="80"/>
  <c r="S8674" i="80"/>
  <c r="S8675" i="80"/>
  <c r="S8676" i="80"/>
  <c r="S8677" i="80"/>
  <c r="S8678" i="80"/>
  <c r="S8679" i="80"/>
  <c r="S8680" i="80"/>
  <c r="S8681" i="80"/>
  <c r="S8682" i="80"/>
  <c r="S8683" i="80"/>
  <c r="S8684" i="80"/>
  <c r="S8685" i="80"/>
  <c r="S8686" i="80"/>
  <c r="S8687" i="80"/>
  <c r="S8688" i="80"/>
  <c r="S8689" i="80"/>
  <c r="S8690" i="80"/>
  <c r="S8691" i="80"/>
  <c r="S8692" i="80"/>
  <c r="S8693" i="80"/>
  <c r="S8694" i="80"/>
  <c r="S8695" i="80"/>
  <c r="S8696" i="80"/>
  <c r="S8697" i="80"/>
  <c r="S8698" i="80"/>
  <c r="S8699" i="80"/>
  <c r="S8700" i="80"/>
  <c r="S8701" i="80"/>
  <c r="S8702" i="80"/>
  <c r="S8703" i="80"/>
  <c r="S8704" i="80"/>
  <c r="S8705" i="80"/>
  <c r="S8706" i="80"/>
  <c r="S8707" i="80"/>
  <c r="S8708" i="80"/>
  <c r="S8709" i="80"/>
  <c r="S8710" i="80"/>
  <c r="S8711" i="80"/>
  <c r="S8712" i="80"/>
  <c r="S8713" i="80"/>
  <c r="S8714" i="80"/>
  <c r="S8715" i="80"/>
  <c r="S8716" i="80"/>
  <c r="S8717" i="80"/>
  <c r="S8718" i="80"/>
  <c r="S8719" i="80"/>
  <c r="S8720" i="80"/>
  <c r="S8721" i="80"/>
  <c r="S8722" i="80"/>
  <c r="S8723" i="80"/>
  <c r="S8724" i="80"/>
  <c r="S8725" i="80"/>
  <c r="S8726" i="80"/>
  <c r="S8727" i="80"/>
  <c r="S8728" i="80"/>
  <c r="S8729" i="80"/>
  <c r="S8730" i="80"/>
  <c r="S8731" i="80"/>
  <c r="S8732" i="80"/>
  <c r="S8733" i="80"/>
  <c r="S8734" i="80"/>
  <c r="S8735" i="80"/>
  <c r="S8736" i="80"/>
  <c r="S8737" i="80"/>
  <c r="S8738" i="80"/>
  <c r="S8739" i="80"/>
  <c r="S8740" i="80"/>
  <c r="S8741" i="80"/>
  <c r="S8742" i="80"/>
  <c r="S8743" i="80"/>
  <c r="S8744" i="80"/>
  <c r="S8745" i="80"/>
  <c r="S8746" i="80"/>
  <c r="S8747" i="80"/>
  <c r="S8748" i="80"/>
  <c r="S8749" i="80"/>
  <c r="S8750" i="80"/>
  <c r="S8751" i="80"/>
  <c r="S8752" i="80"/>
  <c r="S8753" i="80"/>
  <c r="S8754" i="80"/>
  <c r="S8755" i="80"/>
  <c r="S8756" i="80"/>
  <c r="S8757" i="80"/>
  <c r="S8758" i="80"/>
  <c r="S8759" i="80"/>
  <c r="S8760" i="80"/>
  <c r="S8761" i="80"/>
  <c r="S8762" i="80"/>
  <c r="S8763" i="80"/>
  <c r="S8764" i="80"/>
  <c r="S8765" i="80"/>
  <c r="S8766" i="80"/>
  <c r="S8767" i="80"/>
  <c r="S8768" i="80"/>
  <c r="S8769" i="80"/>
  <c r="S8770" i="80"/>
  <c r="S8771" i="80"/>
  <c r="S8772" i="80"/>
  <c r="S8773" i="80"/>
  <c r="S8774" i="80"/>
  <c r="S8775" i="80"/>
  <c r="S8776" i="80"/>
  <c r="S8777" i="80"/>
  <c r="S8778" i="80"/>
  <c r="S8779" i="80"/>
  <c r="S8780" i="80"/>
  <c r="S8781" i="80"/>
  <c r="S8782" i="80"/>
  <c r="S8783" i="80"/>
  <c r="S8784" i="80"/>
  <c r="S8785" i="80"/>
  <c r="S8786" i="80"/>
  <c r="S8787" i="80"/>
  <c r="S8788" i="80"/>
  <c r="S8789" i="80"/>
  <c r="S8790" i="80"/>
  <c r="S8791" i="80"/>
  <c r="S8792" i="80"/>
  <c r="S8793" i="80"/>
  <c r="S8794" i="80"/>
  <c r="S8795" i="80"/>
  <c r="S8796" i="80"/>
  <c r="S8797" i="80"/>
  <c r="S8798" i="80"/>
  <c r="S8799" i="80"/>
  <c r="S8800" i="80"/>
  <c r="S8801" i="80"/>
  <c r="S8802" i="80"/>
  <c r="S8803" i="80"/>
  <c r="S8804" i="80"/>
  <c r="S8805" i="80"/>
  <c r="S8806" i="80"/>
  <c r="S8807" i="80"/>
  <c r="S8808" i="80"/>
  <c r="S8809" i="80"/>
  <c r="S8810" i="80"/>
  <c r="S8811" i="80"/>
  <c r="S8812" i="80"/>
  <c r="S8813" i="80"/>
  <c r="S8814" i="80"/>
  <c r="S8815" i="80"/>
  <c r="S8816" i="80"/>
  <c r="S8817" i="80"/>
  <c r="S8818" i="80"/>
  <c r="S8819" i="80"/>
  <c r="S8820" i="80"/>
  <c r="S8821" i="80"/>
  <c r="S8822" i="80"/>
  <c r="S8823" i="80"/>
  <c r="S8824" i="80"/>
  <c r="S8825" i="80"/>
  <c r="S8826" i="80"/>
  <c r="S8827" i="80"/>
  <c r="S8828" i="80"/>
  <c r="S8829" i="80"/>
  <c r="S8830" i="80"/>
  <c r="S8831" i="80"/>
  <c r="S8832" i="80"/>
  <c r="S8833" i="80"/>
  <c r="S8834" i="80"/>
  <c r="S8835" i="80"/>
  <c r="S8836" i="80"/>
  <c r="S8837" i="80"/>
  <c r="S8838" i="80"/>
  <c r="S8839" i="80"/>
  <c r="S8840" i="80"/>
  <c r="S8841" i="80"/>
  <c r="S8842" i="80"/>
  <c r="S8843" i="80"/>
  <c r="S8844" i="80"/>
  <c r="S8845" i="80"/>
  <c r="S8846" i="80"/>
  <c r="S8847" i="80"/>
  <c r="S8848" i="80"/>
  <c r="S8849" i="80"/>
  <c r="S8850" i="80"/>
  <c r="S8851" i="80"/>
  <c r="S8852" i="80"/>
  <c r="S8853" i="80"/>
  <c r="S8854" i="80"/>
  <c r="S8855" i="80"/>
  <c r="S8856" i="80"/>
  <c r="S8857" i="80"/>
  <c r="S8858" i="80"/>
  <c r="S8859" i="80"/>
  <c r="S8860" i="80"/>
  <c r="S8861" i="80"/>
  <c r="S8862" i="80"/>
  <c r="S8863" i="80"/>
  <c r="S8864" i="80"/>
  <c r="S8865" i="80"/>
  <c r="S8866" i="80"/>
  <c r="S8867" i="80"/>
  <c r="S8868" i="80"/>
  <c r="S8869" i="80"/>
  <c r="S8870" i="80"/>
  <c r="S8871" i="80"/>
  <c r="S8872" i="80"/>
  <c r="S8873" i="80"/>
  <c r="S8874" i="80"/>
  <c r="S8875" i="80"/>
  <c r="S8876" i="80"/>
  <c r="S8877" i="80"/>
  <c r="S8878" i="80"/>
  <c r="S8879" i="80"/>
  <c r="S8880" i="80"/>
  <c r="S8881" i="80"/>
  <c r="S8882" i="80"/>
  <c r="S8883" i="80"/>
  <c r="S8884" i="80"/>
  <c r="S8885" i="80"/>
  <c r="S8886" i="80"/>
  <c r="S8887" i="80"/>
  <c r="S8888" i="80"/>
  <c r="S8889" i="80"/>
  <c r="S8890" i="80"/>
  <c r="S8891" i="80"/>
  <c r="S8892" i="80"/>
  <c r="S8893" i="80"/>
  <c r="S8894" i="80"/>
  <c r="S8895" i="80"/>
  <c r="S8896" i="80"/>
  <c r="S8897" i="80"/>
  <c r="S8898" i="80"/>
  <c r="S8899" i="80"/>
  <c r="S8900" i="80"/>
  <c r="S8901" i="80"/>
  <c r="S8902" i="80"/>
  <c r="S8903" i="80"/>
  <c r="S8904" i="80"/>
  <c r="S8905" i="80"/>
  <c r="S8906" i="80"/>
  <c r="S8907" i="80"/>
  <c r="S8908" i="80"/>
  <c r="S8909" i="80"/>
  <c r="S8910" i="80"/>
  <c r="S8911" i="80"/>
  <c r="S8912" i="80"/>
  <c r="S8913" i="80"/>
  <c r="S8914" i="80"/>
  <c r="S8915" i="80"/>
  <c r="S8916" i="80"/>
  <c r="S8917" i="80"/>
  <c r="S8918" i="80"/>
  <c r="S8919" i="80"/>
  <c r="S8920" i="80"/>
  <c r="S8921" i="80"/>
  <c r="S8922" i="80"/>
  <c r="S8923" i="80"/>
  <c r="S8924" i="80"/>
  <c r="S8925" i="80"/>
  <c r="S8926" i="80"/>
  <c r="S8927" i="80"/>
  <c r="S8928" i="80"/>
  <c r="S8929" i="80"/>
  <c r="S8930" i="80"/>
  <c r="S8931" i="80"/>
  <c r="S8932" i="80"/>
  <c r="S8933" i="80"/>
  <c r="S8934" i="80"/>
  <c r="S8935" i="80"/>
  <c r="S8936" i="80"/>
  <c r="S8937" i="80"/>
  <c r="S8938" i="80"/>
  <c r="S8939" i="80"/>
  <c r="S8940" i="80"/>
  <c r="S8941" i="80"/>
  <c r="S8942" i="80"/>
  <c r="S8943" i="80"/>
  <c r="S8944" i="80"/>
  <c r="S8945" i="80"/>
  <c r="S8946" i="80"/>
  <c r="S8947" i="80"/>
  <c r="S8948" i="80"/>
  <c r="S8949" i="80"/>
  <c r="S8950" i="80"/>
  <c r="S8951" i="80"/>
  <c r="S8952" i="80"/>
  <c r="S8953" i="80"/>
  <c r="S8954" i="80"/>
  <c r="S8955" i="80"/>
  <c r="S8956" i="80"/>
  <c r="S8957" i="80"/>
  <c r="S8958" i="80"/>
  <c r="S8959" i="80"/>
  <c r="S8960" i="80"/>
  <c r="S8961" i="80"/>
  <c r="S8962" i="80"/>
  <c r="S8963" i="80"/>
  <c r="S8964" i="80"/>
  <c r="S8965" i="80"/>
  <c r="S8966" i="80"/>
  <c r="S8967" i="80"/>
  <c r="S8968" i="80"/>
  <c r="S8969" i="80"/>
  <c r="S8970" i="80"/>
  <c r="S8971" i="80"/>
  <c r="S8972" i="80"/>
  <c r="S8973" i="80"/>
  <c r="S8974" i="80"/>
  <c r="S8975" i="80"/>
  <c r="S8976" i="80"/>
  <c r="S8977" i="80"/>
  <c r="S8978" i="80"/>
  <c r="S8979" i="80"/>
  <c r="S8980" i="80"/>
  <c r="S8981" i="80"/>
  <c r="S8982" i="80"/>
  <c r="S8983" i="80"/>
  <c r="S8984" i="80"/>
  <c r="S8985" i="80"/>
  <c r="S8986" i="80"/>
  <c r="S8987" i="80"/>
  <c r="S8988" i="80"/>
  <c r="S8989" i="80"/>
  <c r="S8990" i="80"/>
  <c r="S8991" i="80"/>
  <c r="S8992" i="80"/>
  <c r="S8993" i="80"/>
  <c r="S8994" i="80"/>
  <c r="S8995" i="80"/>
  <c r="S8996" i="80"/>
  <c r="S8997" i="80"/>
  <c r="S8998" i="80"/>
  <c r="S8999" i="80"/>
  <c r="S9000" i="80"/>
  <c r="L6" i="80"/>
  <c r="L7" i="80"/>
  <c r="L8" i="80"/>
  <c r="L9" i="80"/>
  <c r="L10" i="80"/>
  <c r="L11" i="80"/>
  <c r="L12" i="80"/>
  <c r="L13" i="80"/>
  <c r="L14" i="80"/>
  <c r="L15" i="80"/>
  <c r="L16" i="80"/>
  <c r="L17" i="80"/>
  <c r="L18" i="80"/>
  <c r="L19" i="80"/>
  <c r="L20" i="80"/>
  <c r="L21" i="80"/>
  <c r="L22" i="80"/>
  <c r="L23" i="80"/>
  <c r="L24" i="80"/>
  <c r="L25" i="80"/>
  <c r="L26" i="80"/>
  <c r="L27" i="80"/>
  <c r="L28" i="80"/>
  <c r="L29" i="80"/>
  <c r="L30" i="80"/>
  <c r="L31" i="80"/>
  <c r="L32" i="80"/>
  <c r="L33" i="80"/>
  <c r="L34" i="80"/>
  <c r="L35" i="80"/>
  <c r="L36" i="80"/>
  <c r="L37" i="80"/>
  <c r="L38" i="80"/>
  <c r="L39" i="80"/>
  <c r="L40" i="80"/>
  <c r="L41" i="80"/>
  <c r="L42" i="80"/>
  <c r="L43" i="80"/>
  <c r="L44" i="80"/>
  <c r="L45" i="80"/>
  <c r="L46" i="80"/>
  <c r="L47" i="80"/>
  <c r="L48" i="80"/>
  <c r="L49" i="80"/>
  <c r="L50" i="80"/>
  <c r="L51" i="80"/>
  <c r="L52" i="80"/>
  <c r="L53" i="80"/>
  <c r="L54" i="80"/>
  <c r="L55" i="80"/>
  <c r="L56" i="80"/>
  <c r="L57" i="80"/>
  <c r="L58" i="80"/>
  <c r="L59" i="80"/>
  <c r="L60" i="80"/>
  <c r="L61" i="80"/>
  <c r="L62" i="80"/>
  <c r="L63" i="80"/>
  <c r="L64" i="80"/>
  <c r="L65" i="80"/>
  <c r="L66" i="80"/>
  <c r="L67" i="80"/>
  <c r="L68" i="80"/>
  <c r="L69" i="80"/>
  <c r="L70" i="80"/>
  <c r="L71" i="80"/>
  <c r="L72" i="80"/>
  <c r="L73" i="80"/>
  <c r="L74" i="80"/>
  <c r="L75" i="80"/>
  <c r="L76" i="80"/>
  <c r="L77" i="80"/>
  <c r="L78" i="80"/>
  <c r="L79" i="80"/>
  <c r="L80" i="80"/>
  <c r="L81" i="80"/>
  <c r="L82" i="80"/>
  <c r="L83" i="80"/>
  <c r="L84" i="80"/>
  <c r="L85" i="80"/>
  <c r="L86" i="80"/>
  <c r="L87" i="80"/>
  <c r="L88" i="80"/>
  <c r="L89" i="80"/>
  <c r="L90" i="80"/>
  <c r="L91" i="80"/>
  <c r="L92" i="80"/>
  <c r="L93" i="80"/>
  <c r="L94" i="80"/>
  <c r="L95" i="80"/>
  <c r="L96" i="80"/>
  <c r="L97" i="80"/>
  <c r="L98" i="80"/>
  <c r="L99" i="80"/>
  <c r="L100" i="80"/>
  <c r="L101" i="80"/>
  <c r="L102" i="80"/>
  <c r="L103" i="80"/>
  <c r="L104" i="80"/>
  <c r="L105" i="80"/>
  <c r="L106" i="80"/>
  <c r="L107" i="80"/>
  <c r="L108" i="80"/>
  <c r="L109" i="80"/>
  <c r="L110" i="80"/>
  <c r="L111" i="80"/>
  <c r="L112" i="80"/>
  <c r="L113" i="80"/>
  <c r="L114" i="80"/>
  <c r="L115" i="80"/>
  <c r="L116" i="80"/>
  <c r="L117" i="80"/>
  <c r="L118" i="80"/>
  <c r="L119" i="80"/>
  <c r="L120" i="80"/>
  <c r="L121" i="80"/>
  <c r="L122" i="80"/>
  <c r="L123" i="80"/>
  <c r="L124" i="80"/>
  <c r="L125" i="80"/>
  <c r="L126" i="80"/>
  <c r="L127" i="80"/>
  <c r="L128" i="80"/>
  <c r="L129" i="80"/>
  <c r="L130" i="80"/>
  <c r="L131" i="80"/>
  <c r="L132" i="80"/>
  <c r="L133" i="80"/>
  <c r="L134" i="80"/>
  <c r="L135" i="80"/>
  <c r="L136" i="80"/>
  <c r="L137" i="80"/>
  <c r="L138" i="80"/>
  <c r="L139" i="80"/>
  <c r="L140" i="80"/>
  <c r="L141" i="80"/>
  <c r="L142" i="80"/>
  <c r="L143" i="80"/>
  <c r="L144" i="80"/>
  <c r="L145" i="80"/>
  <c r="L146" i="80"/>
  <c r="L147" i="80"/>
  <c r="L148" i="80"/>
  <c r="L149" i="80"/>
  <c r="L150" i="80"/>
  <c r="L151" i="80"/>
  <c r="L152" i="80"/>
  <c r="L153" i="80"/>
  <c r="L154" i="80"/>
  <c r="L155" i="80"/>
  <c r="L156" i="80"/>
  <c r="L157" i="80"/>
  <c r="L158" i="80"/>
  <c r="L159" i="80"/>
  <c r="L160" i="80"/>
  <c r="L161" i="80"/>
  <c r="L162" i="80"/>
  <c r="L163" i="80"/>
  <c r="L164" i="80"/>
  <c r="L165" i="80"/>
  <c r="L166" i="80"/>
  <c r="L167" i="80"/>
  <c r="L168" i="80"/>
  <c r="L169" i="80"/>
  <c r="L170" i="80"/>
  <c r="L171" i="80"/>
  <c r="L172" i="80"/>
  <c r="L173" i="80"/>
  <c r="L174" i="80"/>
  <c r="L175" i="80"/>
  <c r="L176" i="80"/>
  <c r="L177" i="80"/>
  <c r="L178" i="80"/>
  <c r="L179" i="80"/>
  <c r="L180" i="80"/>
  <c r="L181" i="80"/>
  <c r="L182" i="80"/>
  <c r="L183" i="80"/>
  <c r="L184" i="80"/>
  <c r="L185" i="80"/>
  <c r="L186" i="80"/>
  <c r="L187" i="80"/>
  <c r="L188" i="80"/>
  <c r="L189" i="80"/>
  <c r="L190" i="80"/>
  <c r="L191" i="80"/>
  <c r="L192" i="80"/>
  <c r="L193" i="80"/>
  <c r="L194" i="80"/>
  <c r="L195" i="80"/>
  <c r="L196" i="80"/>
  <c r="L197" i="80"/>
  <c r="L198" i="80"/>
  <c r="L199" i="80"/>
  <c r="L200" i="80"/>
  <c r="L201" i="80"/>
  <c r="L202" i="80"/>
  <c r="L203" i="80"/>
  <c r="L204" i="80"/>
  <c r="L205" i="80"/>
  <c r="L206" i="80"/>
  <c r="L207" i="80"/>
  <c r="L208" i="80"/>
  <c r="L209" i="80"/>
  <c r="L210" i="80"/>
  <c r="L211" i="80"/>
  <c r="L212" i="80"/>
  <c r="L213" i="80"/>
  <c r="L214" i="80"/>
  <c r="L215" i="80"/>
  <c r="L216" i="80"/>
  <c r="L217" i="80"/>
  <c r="L218" i="80"/>
  <c r="L219" i="80"/>
  <c r="L220" i="80"/>
  <c r="L221" i="80"/>
  <c r="L222" i="80"/>
  <c r="L223" i="80"/>
  <c r="L224" i="80"/>
  <c r="L225" i="80"/>
  <c r="L226" i="80"/>
  <c r="L227" i="80"/>
  <c r="L228" i="80"/>
  <c r="L229" i="80"/>
  <c r="L230" i="80"/>
  <c r="L231" i="80"/>
  <c r="L232" i="80"/>
  <c r="L233" i="80"/>
  <c r="L234" i="80"/>
  <c r="L235" i="80"/>
  <c r="L236" i="80"/>
  <c r="L237" i="80"/>
  <c r="L238" i="80"/>
  <c r="L239" i="80"/>
  <c r="L240" i="80"/>
  <c r="L241" i="80"/>
  <c r="L242" i="80"/>
  <c r="L243" i="80"/>
  <c r="L244" i="80"/>
  <c r="L245" i="80"/>
  <c r="L246" i="80"/>
  <c r="L247" i="80"/>
  <c r="L248" i="80"/>
  <c r="L249" i="80"/>
  <c r="L250" i="80"/>
  <c r="L251" i="80"/>
  <c r="L252" i="80"/>
  <c r="L253" i="80"/>
  <c r="L254" i="80"/>
  <c r="L255" i="80"/>
  <c r="L256" i="80"/>
  <c r="L257" i="80"/>
  <c r="L258" i="80"/>
  <c r="L259" i="80"/>
  <c r="L260" i="80"/>
  <c r="L261" i="80"/>
  <c r="L262" i="80"/>
  <c r="L263" i="80"/>
  <c r="L264" i="80"/>
  <c r="L265" i="80"/>
  <c r="L266" i="80"/>
  <c r="L267" i="80"/>
  <c r="L268" i="80"/>
  <c r="L269" i="80"/>
  <c r="L270" i="80"/>
  <c r="L271" i="80"/>
  <c r="L272" i="80"/>
  <c r="L273" i="80"/>
  <c r="L274" i="80"/>
  <c r="L275" i="80"/>
  <c r="L276" i="80"/>
  <c r="L277" i="80"/>
  <c r="L278" i="80"/>
  <c r="L279" i="80"/>
  <c r="L280" i="80"/>
  <c r="L281" i="80"/>
  <c r="L282" i="80"/>
  <c r="L283" i="80"/>
  <c r="L284" i="80"/>
  <c r="L285" i="80"/>
  <c r="L286" i="80"/>
  <c r="L287" i="80"/>
  <c r="L288" i="80"/>
  <c r="L289" i="80"/>
  <c r="L290" i="80"/>
  <c r="L291" i="80"/>
  <c r="L292" i="80"/>
  <c r="L293" i="80"/>
  <c r="L294" i="80"/>
  <c r="L295" i="80"/>
  <c r="L296" i="80"/>
  <c r="L297" i="80"/>
  <c r="L298" i="80"/>
  <c r="L299" i="80"/>
  <c r="L300" i="80"/>
  <c r="L301" i="80"/>
  <c r="L302" i="80"/>
  <c r="L303" i="80"/>
  <c r="L304" i="80"/>
  <c r="L305" i="80"/>
  <c r="L306" i="80"/>
  <c r="L307" i="80"/>
  <c r="L308" i="80"/>
  <c r="L309" i="80"/>
  <c r="L310" i="80"/>
  <c r="L311" i="80"/>
  <c r="L312" i="80"/>
  <c r="L313" i="80"/>
  <c r="L314" i="80"/>
  <c r="L315" i="80"/>
  <c r="L316" i="80"/>
  <c r="L317" i="80"/>
  <c r="L318" i="80"/>
  <c r="L319" i="80"/>
  <c r="L320" i="80"/>
  <c r="L321" i="80"/>
  <c r="L322" i="80"/>
  <c r="L323" i="80"/>
  <c r="L324" i="80"/>
  <c r="L325" i="80"/>
  <c r="L326" i="80"/>
  <c r="L327" i="80"/>
  <c r="L328" i="80"/>
  <c r="L329" i="80"/>
  <c r="L330" i="80"/>
  <c r="L331" i="80"/>
  <c r="L332" i="80"/>
  <c r="L333" i="80"/>
  <c r="L334" i="80"/>
  <c r="L335" i="80"/>
  <c r="L336" i="80"/>
  <c r="L337" i="80"/>
  <c r="L338" i="80"/>
  <c r="L339" i="80"/>
  <c r="L340" i="80"/>
  <c r="L341" i="80"/>
  <c r="L342" i="80"/>
  <c r="L343" i="80"/>
  <c r="L344" i="80"/>
  <c r="L345" i="80"/>
  <c r="L346" i="80"/>
  <c r="L347" i="80"/>
  <c r="L348" i="80"/>
  <c r="L349" i="80"/>
  <c r="L350" i="80"/>
  <c r="L351" i="80"/>
  <c r="L352" i="80"/>
  <c r="L353" i="80"/>
  <c r="L354" i="80"/>
  <c r="L355" i="80"/>
  <c r="L356" i="80"/>
  <c r="L357" i="80"/>
  <c r="L358" i="80"/>
  <c r="L359" i="80"/>
  <c r="L360" i="80"/>
  <c r="L361" i="80"/>
  <c r="L362" i="80"/>
  <c r="L363" i="80"/>
  <c r="L364" i="80"/>
  <c r="L365" i="80"/>
  <c r="L366" i="80"/>
  <c r="L367" i="80"/>
  <c r="L368" i="80"/>
  <c r="L369" i="80"/>
  <c r="L370" i="80"/>
  <c r="L371" i="80"/>
  <c r="L372" i="80"/>
  <c r="L373" i="80"/>
  <c r="L374" i="80"/>
  <c r="L375" i="80"/>
  <c r="L376" i="80"/>
  <c r="L377" i="80"/>
  <c r="L378" i="80"/>
  <c r="L379" i="80"/>
  <c r="L380" i="80"/>
  <c r="L381" i="80"/>
  <c r="L382" i="80"/>
  <c r="L383" i="80"/>
  <c r="L384" i="80"/>
  <c r="L385" i="80"/>
  <c r="L386" i="80"/>
  <c r="L387" i="80"/>
  <c r="L388" i="80"/>
  <c r="L389" i="80"/>
  <c r="L390" i="80"/>
  <c r="L391" i="80"/>
  <c r="L392" i="80"/>
  <c r="L393" i="80"/>
  <c r="L394" i="80"/>
  <c r="L395" i="80"/>
  <c r="L396" i="80"/>
  <c r="L397" i="80"/>
  <c r="L398" i="80"/>
  <c r="L399" i="80"/>
  <c r="L400" i="80"/>
  <c r="L401" i="80"/>
  <c r="L402" i="80"/>
  <c r="L403" i="80"/>
  <c r="L404" i="80"/>
  <c r="L405" i="80"/>
  <c r="L406" i="80"/>
  <c r="L407" i="80"/>
  <c r="L408" i="80"/>
  <c r="L409" i="80"/>
  <c r="L410" i="80"/>
  <c r="L411" i="80"/>
  <c r="L412" i="80"/>
  <c r="L413" i="80"/>
  <c r="L414" i="80"/>
  <c r="L415" i="80"/>
  <c r="L416" i="80"/>
  <c r="L417" i="80"/>
  <c r="L418" i="80"/>
  <c r="L419" i="80"/>
  <c r="L420" i="80"/>
  <c r="L421" i="80"/>
  <c r="L422" i="80"/>
  <c r="L423" i="80"/>
  <c r="L424" i="80"/>
  <c r="L425" i="80"/>
  <c r="L426" i="80"/>
  <c r="L427" i="80"/>
  <c r="L428" i="80"/>
  <c r="L429" i="80"/>
  <c r="L430" i="80"/>
  <c r="L431" i="80"/>
  <c r="L432" i="80"/>
  <c r="L433" i="80"/>
  <c r="L434" i="80"/>
  <c r="L435" i="80"/>
  <c r="L436" i="80"/>
  <c r="L437" i="80"/>
  <c r="L438" i="80"/>
  <c r="L439" i="80"/>
  <c r="L440" i="80"/>
  <c r="L441" i="80"/>
  <c r="L442" i="80"/>
  <c r="L443" i="80"/>
  <c r="L444" i="80"/>
  <c r="L445" i="80"/>
  <c r="L446" i="80"/>
  <c r="L447" i="80"/>
  <c r="L448" i="80"/>
  <c r="L449" i="80"/>
  <c r="L450" i="80"/>
  <c r="L451" i="80"/>
  <c r="L452" i="80"/>
  <c r="L453" i="80"/>
  <c r="L454" i="80"/>
  <c r="L455" i="80"/>
  <c r="L456" i="80"/>
  <c r="L457" i="80"/>
  <c r="L458" i="80"/>
  <c r="L459" i="80"/>
  <c r="L460" i="80"/>
  <c r="L461" i="80"/>
  <c r="L462" i="80"/>
  <c r="L463" i="80"/>
  <c r="L464" i="80"/>
  <c r="L465" i="80"/>
  <c r="L466" i="80"/>
  <c r="L467" i="80"/>
  <c r="L468" i="80"/>
  <c r="L469" i="80"/>
  <c r="L470" i="80"/>
  <c r="L471" i="80"/>
  <c r="L472" i="80"/>
  <c r="L473" i="80"/>
  <c r="L474" i="80"/>
  <c r="L475" i="80"/>
  <c r="L476" i="80"/>
  <c r="L477" i="80"/>
  <c r="L478" i="80"/>
  <c r="L479" i="80"/>
  <c r="L480" i="80"/>
  <c r="L481" i="80"/>
  <c r="L482" i="80"/>
  <c r="L483" i="80"/>
  <c r="L484" i="80"/>
  <c r="L485" i="80"/>
  <c r="L486" i="80"/>
  <c r="L487" i="80"/>
  <c r="L488" i="80"/>
  <c r="L489" i="80"/>
  <c r="L490" i="80"/>
  <c r="L491" i="80"/>
  <c r="L492" i="80"/>
  <c r="L493" i="80"/>
  <c r="L494" i="80"/>
  <c r="L495" i="80"/>
  <c r="L496" i="80"/>
  <c r="L497" i="80"/>
  <c r="L498" i="80"/>
  <c r="L499" i="80"/>
  <c r="L500" i="80"/>
  <c r="L501" i="80"/>
  <c r="L502" i="80"/>
  <c r="L503" i="80"/>
  <c r="L504" i="80"/>
  <c r="L505" i="80"/>
  <c r="L506" i="80"/>
  <c r="L507" i="80"/>
  <c r="L508" i="80"/>
  <c r="L509" i="80"/>
  <c r="L510" i="80"/>
  <c r="L511" i="80"/>
  <c r="L512" i="80"/>
  <c r="L513" i="80"/>
  <c r="L514" i="80"/>
  <c r="L515" i="80"/>
  <c r="L516" i="80"/>
  <c r="L517" i="80"/>
  <c r="L518" i="80"/>
  <c r="L519" i="80"/>
  <c r="L520" i="80"/>
  <c r="L521" i="80"/>
  <c r="L522" i="80"/>
  <c r="L523" i="80"/>
  <c r="L524" i="80"/>
  <c r="L525" i="80"/>
  <c r="L526" i="80"/>
  <c r="L527" i="80"/>
  <c r="L528" i="80"/>
  <c r="L529" i="80"/>
  <c r="L530" i="80"/>
  <c r="L531" i="80"/>
  <c r="L532" i="80"/>
  <c r="L533" i="80"/>
  <c r="L534" i="80"/>
  <c r="L535" i="80"/>
  <c r="L536" i="80"/>
  <c r="L537" i="80"/>
  <c r="L538" i="80"/>
  <c r="L539" i="80"/>
  <c r="L540" i="80"/>
  <c r="L541" i="80"/>
  <c r="L542" i="80"/>
  <c r="L543" i="80"/>
  <c r="L544" i="80"/>
  <c r="L545" i="80"/>
  <c r="L546" i="80"/>
  <c r="L547" i="80"/>
  <c r="L548" i="80"/>
  <c r="L549" i="80"/>
  <c r="L550" i="80"/>
  <c r="L551" i="80"/>
  <c r="L552" i="80"/>
  <c r="L553" i="80"/>
  <c r="L554" i="80"/>
  <c r="L555" i="80"/>
  <c r="L556" i="80"/>
  <c r="L557" i="80"/>
  <c r="L558" i="80"/>
  <c r="L559" i="80"/>
  <c r="L560" i="80"/>
  <c r="L561" i="80"/>
  <c r="L562" i="80"/>
  <c r="L563" i="80"/>
  <c r="L564" i="80"/>
  <c r="L565" i="80"/>
  <c r="L566" i="80"/>
  <c r="L567" i="80"/>
  <c r="L568" i="80"/>
  <c r="L569" i="80"/>
  <c r="L570" i="80"/>
  <c r="L571" i="80"/>
  <c r="L572" i="80"/>
  <c r="L573" i="80"/>
  <c r="L574" i="80"/>
  <c r="L575" i="80"/>
  <c r="L576" i="80"/>
  <c r="L577" i="80"/>
  <c r="L578" i="80"/>
  <c r="L579" i="80"/>
  <c r="L580" i="80"/>
  <c r="L581" i="80"/>
  <c r="L582" i="80"/>
  <c r="L583" i="80"/>
  <c r="L584" i="80"/>
  <c r="L585" i="80"/>
  <c r="L586" i="80"/>
  <c r="L587" i="80"/>
  <c r="L588" i="80"/>
  <c r="L589" i="80"/>
  <c r="L590" i="80"/>
  <c r="L591" i="80"/>
  <c r="L592" i="80"/>
  <c r="L593" i="80"/>
  <c r="L594" i="80"/>
  <c r="L595" i="80"/>
  <c r="L596" i="80"/>
  <c r="L597" i="80"/>
  <c r="L598" i="80"/>
  <c r="L599" i="80"/>
  <c r="L600" i="80"/>
  <c r="L601" i="80"/>
  <c r="L602" i="80"/>
  <c r="L603" i="80"/>
  <c r="L604" i="80"/>
  <c r="L605" i="80"/>
  <c r="L606" i="80"/>
  <c r="L607" i="80"/>
  <c r="L608" i="80"/>
  <c r="L609" i="80"/>
  <c r="L610" i="80"/>
  <c r="L611" i="80"/>
  <c r="L612" i="80"/>
  <c r="L613" i="80"/>
  <c r="L614" i="80"/>
  <c r="L615" i="80"/>
  <c r="L616" i="80"/>
  <c r="L617" i="80"/>
  <c r="L618" i="80"/>
  <c r="L619" i="80"/>
  <c r="L620" i="80"/>
  <c r="L621" i="80"/>
  <c r="L622" i="80"/>
  <c r="L623" i="80"/>
  <c r="L624" i="80"/>
  <c r="L625" i="80"/>
  <c r="L626" i="80"/>
  <c r="L627" i="80"/>
  <c r="L628" i="80"/>
  <c r="L629" i="80"/>
  <c r="L630" i="80"/>
  <c r="L631" i="80"/>
  <c r="L632" i="80"/>
  <c r="L633" i="80"/>
  <c r="L634" i="80"/>
  <c r="L635" i="80"/>
  <c r="L636" i="80"/>
  <c r="L637" i="80"/>
  <c r="L638" i="80"/>
  <c r="L639" i="80"/>
  <c r="L640" i="80"/>
  <c r="L641" i="80"/>
  <c r="L642" i="80"/>
  <c r="L643" i="80"/>
  <c r="L644" i="80"/>
  <c r="L645" i="80"/>
  <c r="L646" i="80"/>
  <c r="L647" i="80"/>
  <c r="L648" i="80"/>
  <c r="L649" i="80"/>
  <c r="L650" i="80"/>
  <c r="L651" i="80"/>
  <c r="L652" i="80"/>
  <c r="L653" i="80"/>
  <c r="L654" i="80"/>
  <c r="L655" i="80"/>
  <c r="L656" i="80"/>
  <c r="L657" i="80"/>
  <c r="L658" i="80"/>
  <c r="L659" i="80"/>
  <c r="L660" i="80"/>
  <c r="L661" i="80"/>
  <c r="L662" i="80"/>
  <c r="L663" i="80"/>
  <c r="L664" i="80"/>
  <c r="L665" i="80"/>
  <c r="L666" i="80"/>
  <c r="L667" i="80"/>
  <c r="L668" i="80"/>
  <c r="L669" i="80"/>
  <c r="L670" i="80"/>
  <c r="L671" i="80"/>
  <c r="L672" i="80"/>
  <c r="L673" i="80"/>
  <c r="L674" i="80"/>
  <c r="L675" i="80"/>
  <c r="L676" i="80"/>
  <c r="L677" i="80"/>
  <c r="L678" i="80"/>
  <c r="L679" i="80"/>
  <c r="L680" i="80"/>
  <c r="L681" i="80"/>
  <c r="L682" i="80"/>
  <c r="L683" i="80"/>
  <c r="L684" i="80"/>
  <c r="L685" i="80"/>
  <c r="L686" i="80"/>
  <c r="L687" i="80"/>
  <c r="L688" i="80"/>
  <c r="L689" i="80"/>
  <c r="L690" i="80"/>
  <c r="L691" i="80"/>
  <c r="L692" i="80"/>
  <c r="L693" i="80"/>
  <c r="L694" i="80"/>
  <c r="L695" i="80"/>
  <c r="L696" i="80"/>
  <c r="L697" i="80"/>
  <c r="L698" i="80"/>
  <c r="L699" i="80"/>
  <c r="L700" i="80"/>
  <c r="L701" i="80"/>
  <c r="L702" i="80"/>
  <c r="L703" i="80"/>
  <c r="L704" i="80"/>
  <c r="L705" i="80"/>
  <c r="L706" i="80"/>
  <c r="L707" i="80"/>
  <c r="L708" i="80"/>
  <c r="L709" i="80"/>
  <c r="L710" i="80"/>
  <c r="L711" i="80"/>
  <c r="L712" i="80"/>
  <c r="L713" i="80"/>
  <c r="L714" i="80"/>
  <c r="L715" i="80"/>
  <c r="L716" i="80"/>
  <c r="L717" i="80"/>
  <c r="L718" i="80"/>
  <c r="L719" i="80"/>
  <c r="L720" i="80"/>
  <c r="L721" i="80"/>
  <c r="L722" i="80"/>
  <c r="L723" i="80"/>
  <c r="L724" i="80"/>
  <c r="L725" i="80"/>
  <c r="L726" i="80"/>
  <c r="L727" i="80"/>
  <c r="L728" i="80"/>
  <c r="L729" i="80"/>
  <c r="L730" i="80"/>
  <c r="L731" i="80"/>
  <c r="L732" i="80"/>
  <c r="L733" i="80"/>
  <c r="L734" i="80"/>
  <c r="L735" i="80"/>
  <c r="L736" i="80"/>
  <c r="L737" i="80"/>
  <c r="L738" i="80"/>
  <c r="L739" i="80"/>
  <c r="L740" i="80"/>
  <c r="L741" i="80"/>
  <c r="L742" i="80"/>
  <c r="L743" i="80"/>
  <c r="L744" i="80"/>
  <c r="L745" i="80"/>
  <c r="L746" i="80"/>
  <c r="L747" i="80"/>
  <c r="L748" i="80"/>
  <c r="L749" i="80"/>
  <c r="L750" i="80"/>
  <c r="L751" i="80"/>
  <c r="L752" i="80"/>
  <c r="L753" i="80"/>
  <c r="L754" i="80"/>
  <c r="L755" i="80"/>
  <c r="L756" i="80"/>
  <c r="L757" i="80"/>
  <c r="L758" i="80"/>
  <c r="L759" i="80"/>
  <c r="L760" i="80"/>
  <c r="L761" i="80"/>
  <c r="L762" i="80"/>
  <c r="L763" i="80"/>
  <c r="L764" i="80"/>
  <c r="L765" i="80"/>
  <c r="L766" i="80"/>
  <c r="L767" i="80"/>
  <c r="L768" i="80"/>
  <c r="L769" i="80"/>
  <c r="L770" i="80"/>
  <c r="L771" i="80"/>
  <c r="L772" i="80"/>
  <c r="L773" i="80"/>
  <c r="L774" i="80"/>
  <c r="L775" i="80"/>
  <c r="L776" i="80"/>
  <c r="L777" i="80"/>
  <c r="L778" i="80"/>
  <c r="L779" i="80"/>
  <c r="L780" i="80"/>
  <c r="L781" i="80"/>
  <c r="L782" i="80"/>
  <c r="L783" i="80"/>
  <c r="L784" i="80"/>
  <c r="L785" i="80"/>
  <c r="L786" i="80"/>
  <c r="L787" i="80"/>
  <c r="L788" i="80"/>
  <c r="L789" i="80"/>
  <c r="L790" i="80"/>
  <c r="L791" i="80"/>
  <c r="L792" i="80"/>
  <c r="L793" i="80"/>
  <c r="L794" i="80"/>
  <c r="L795" i="80"/>
  <c r="L796" i="80"/>
  <c r="L797" i="80"/>
  <c r="L798" i="80"/>
  <c r="L799" i="80"/>
  <c r="L800" i="80"/>
  <c r="L801" i="80"/>
  <c r="L802" i="80"/>
  <c r="L803" i="80"/>
  <c r="L804" i="80"/>
  <c r="L805" i="80"/>
  <c r="L806" i="80"/>
  <c r="L807" i="80"/>
  <c r="L808" i="80"/>
  <c r="L809" i="80"/>
  <c r="L810" i="80"/>
  <c r="L811" i="80"/>
  <c r="L812" i="80"/>
  <c r="L813" i="80"/>
  <c r="L814" i="80"/>
  <c r="L815" i="80"/>
  <c r="L816" i="80"/>
  <c r="L817" i="80"/>
  <c r="L818" i="80"/>
  <c r="L819" i="80"/>
  <c r="L820" i="80"/>
  <c r="L821" i="80"/>
  <c r="L822" i="80"/>
  <c r="L823" i="80"/>
  <c r="L824" i="80"/>
  <c r="L825" i="80"/>
  <c r="L826" i="80"/>
  <c r="L827" i="80"/>
  <c r="L828" i="80"/>
  <c r="L829" i="80"/>
  <c r="L830" i="80"/>
  <c r="L831" i="80"/>
  <c r="L832" i="80"/>
  <c r="L833" i="80"/>
  <c r="L834" i="80"/>
  <c r="L835" i="80"/>
  <c r="L836" i="80"/>
  <c r="L837" i="80"/>
  <c r="L838" i="80"/>
  <c r="L839" i="80"/>
  <c r="L840" i="80"/>
  <c r="L841" i="80"/>
  <c r="L842" i="80"/>
  <c r="L843" i="80"/>
  <c r="L844" i="80"/>
  <c r="L845" i="80"/>
  <c r="L846" i="80"/>
  <c r="L847" i="80"/>
  <c r="L848" i="80"/>
  <c r="L849" i="80"/>
  <c r="L850" i="80"/>
  <c r="L851" i="80"/>
  <c r="L852" i="80"/>
  <c r="L853" i="80"/>
  <c r="L854" i="80"/>
  <c r="L855" i="80"/>
  <c r="L856" i="80"/>
  <c r="L857" i="80"/>
  <c r="L858" i="80"/>
  <c r="L859" i="80"/>
  <c r="L860" i="80"/>
  <c r="L861" i="80"/>
  <c r="L862" i="80"/>
  <c r="L863" i="80"/>
  <c r="L864" i="80"/>
  <c r="L865" i="80"/>
  <c r="L866" i="80"/>
  <c r="L867" i="80"/>
  <c r="L868" i="80"/>
  <c r="L869" i="80"/>
  <c r="L870" i="80"/>
  <c r="L871" i="80"/>
  <c r="L872" i="80"/>
  <c r="L873" i="80"/>
  <c r="L874" i="80"/>
  <c r="L875" i="80"/>
  <c r="L876" i="80"/>
  <c r="L877" i="80"/>
  <c r="L878" i="80"/>
  <c r="L879" i="80"/>
  <c r="L880" i="80"/>
  <c r="L881" i="80"/>
  <c r="L882" i="80"/>
  <c r="L883" i="80"/>
  <c r="L884" i="80"/>
  <c r="L885" i="80"/>
  <c r="L886" i="80"/>
  <c r="L887" i="80"/>
  <c r="L888" i="80"/>
  <c r="L889" i="80"/>
  <c r="L890" i="80"/>
  <c r="L891" i="80"/>
  <c r="L892" i="80"/>
  <c r="L893" i="80"/>
  <c r="L894" i="80"/>
  <c r="L895" i="80"/>
  <c r="L896" i="80"/>
  <c r="L897" i="80"/>
  <c r="L898" i="80"/>
  <c r="L899" i="80"/>
  <c r="L900" i="80"/>
  <c r="L901" i="80"/>
  <c r="L902" i="80"/>
  <c r="L903" i="80"/>
  <c r="L904" i="80"/>
  <c r="L905" i="80"/>
  <c r="L906" i="80"/>
  <c r="L907" i="80"/>
  <c r="L908" i="80"/>
  <c r="L909" i="80"/>
  <c r="L910" i="80"/>
  <c r="L911" i="80"/>
  <c r="L912" i="80"/>
  <c r="L913" i="80"/>
  <c r="L914" i="80"/>
  <c r="L915" i="80"/>
  <c r="L916" i="80"/>
  <c r="L917" i="80"/>
  <c r="L918" i="80"/>
  <c r="L919" i="80"/>
  <c r="L920" i="80"/>
  <c r="L921" i="80"/>
  <c r="L922" i="80"/>
  <c r="L923" i="80"/>
  <c r="L924" i="80"/>
  <c r="L925" i="80"/>
  <c r="L926" i="80"/>
  <c r="L927" i="80"/>
  <c r="L928" i="80"/>
  <c r="L929" i="80"/>
  <c r="L930" i="80"/>
  <c r="L931" i="80"/>
  <c r="L932" i="80"/>
  <c r="L933" i="80"/>
  <c r="L934" i="80"/>
  <c r="L935" i="80"/>
  <c r="L936" i="80"/>
  <c r="L937" i="80"/>
  <c r="L938" i="80"/>
  <c r="L939" i="80"/>
  <c r="L940" i="80"/>
  <c r="L941" i="80"/>
  <c r="L942" i="80"/>
  <c r="L943" i="80"/>
  <c r="L944" i="80"/>
  <c r="L945" i="80"/>
  <c r="L946" i="80"/>
  <c r="L947" i="80"/>
  <c r="L948" i="80"/>
  <c r="L949" i="80"/>
  <c r="L950" i="80"/>
  <c r="L951" i="80"/>
  <c r="L952" i="80"/>
  <c r="L953" i="80"/>
  <c r="L954" i="80"/>
  <c r="L955" i="80"/>
  <c r="L956" i="80"/>
  <c r="L957" i="80"/>
  <c r="L958" i="80"/>
  <c r="L959" i="80"/>
  <c r="L960" i="80"/>
  <c r="L961" i="80"/>
  <c r="L962" i="80"/>
  <c r="L963" i="80"/>
  <c r="L964" i="80"/>
  <c r="L965" i="80"/>
  <c r="L966" i="80"/>
  <c r="L967" i="80"/>
  <c r="L968" i="80"/>
  <c r="L969" i="80"/>
  <c r="L970" i="80"/>
  <c r="L971" i="80"/>
  <c r="L972" i="80"/>
  <c r="L973" i="80"/>
  <c r="L974" i="80"/>
  <c r="L975" i="80"/>
  <c r="L976" i="80"/>
  <c r="L977" i="80"/>
  <c r="L978" i="80"/>
  <c r="L979" i="80"/>
  <c r="L980" i="80"/>
  <c r="L981" i="80"/>
  <c r="L982" i="80"/>
  <c r="L983" i="80"/>
  <c r="L984" i="80"/>
  <c r="L985" i="80"/>
  <c r="L986" i="80"/>
  <c r="L987" i="80"/>
  <c r="L988" i="80"/>
  <c r="L989" i="80"/>
  <c r="L990" i="80"/>
  <c r="L991" i="80"/>
  <c r="L992" i="80"/>
  <c r="L993" i="80"/>
  <c r="L994" i="80"/>
  <c r="L995" i="80"/>
  <c r="L996" i="80"/>
  <c r="L997" i="80"/>
  <c r="L998" i="80"/>
  <c r="L999" i="80"/>
  <c r="L1000" i="80"/>
  <c r="L1001" i="80"/>
  <c r="L1002" i="80"/>
  <c r="L1003" i="80"/>
  <c r="L1004" i="80"/>
  <c r="L1005" i="80"/>
  <c r="L1006" i="80"/>
  <c r="L1007" i="80"/>
  <c r="L1008" i="80"/>
  <c r="L1009" i="80"/>
  <c r="L1010" i="80"/>
  <c r="L1011" i="80"/>
  <c r="L1012" i="80"/>
  <c r="L1013" i="80"/>
  <c r="L1014" i="80"/>
  <c r="L1015" i="80"/>
  <c r="L1016" i="80"/>
  <c r="L1017" i="80"/>
  <c r="L1018" i="80"/>
  <c r="L1019" i="80"/>
  <c r="L1020" i="80"/>
  <c r="L1021" i="80"/>
  <c r="L1022" i="80"/>
  <c r="L1023" i="80"/>
  <c r="L1024" i="80"/>
  <c r="L1025" i="80"/>
  <c r="L1026" i="80"/>
  <c r="L1027" i="80"/>
  <c r="L1028" i="80"/>
  <c r="L1029" i="80"/>
  <c r="L1030" i="80"/>
  <c r="L1031" i="80"/>
  <c r="L1032" i="80"/>
  <c r="L1033" i="80"/>
  <c r="L1034" i="80"/>
  <c r="L1035" i="80"/>
  <c r="L1036" i="80"/>
  <c r="L1037" i="80"/>
  <c r="L1038" i="80"/>
  <c r="L1039" i="80"/>
  <c r="L1040" i="80"/>
  <c r="L1041" i="80"/>
  <c r="L1042" i="80"/>
  <c r="L1043" i="80"/>
  <c r="L1044" i="80"/>
  <c r="L1045" i="80"/>
  <c r="L1046" i="80"/>
  <c r="L1047" i="80"/>
  <c r="L1048" i="80"/>
  <c r="L1049" i="80"/>
  <c r="L1050" i="80"/>
  <c r="L1051" i="80"/>
  <c r="L1052" i="80"/>
  <c r="L1053" i="80"/>
  <c r="L1054" i="80"/>
  <c r="L1055" i="80"/>
  <c r="L1056" i="80"/>
  <c r="L1057" i="80"/>
  <c r="L1058" i="80"/>
  <c r="L1059" i="80"/>
  <c r="L1060" i="80"/>
  <c r="L1061" i="80"/>
  <c r="L1062" i="80"/>
  <c r="L1063" i="80"/>
  <c r="L1064" i="80"/>
  <c r="L1065" i="80"/>
  <c r="L1066" i="80"/>
  <c r="L1067" i="80"/>
  <c r="L1068" i="80"/>
  <c r="L1069" i="80"/>
  <c r="L1070" i="80"/>
  <c r="L1071" i="80"/>
  <c r="L1072" i="80"/>
  <c r="L1073" i="80"/>
  <c r="L1074" i="80"/>
  <c r="L1075" i="80"/>
  <c r="L1076" i="80"/>
  <c r="L1077" i="80"/>
  <c r="L1078" i="80"/>
  <c r="L1079" i="80"/>
  <c r="L1080" i="80"/>
  <c r="L1081" i="80"/>
  <c r="L1082" i="80"/>
  <c r="L1083" i="80"/>
  <c r="L1084" i="80"/>
  <c r="L1085" i="80"/>
  <c r="L1086" i="80"/>
  <c r="L1087" i="80"/>
  <c r="L1088" i="80"/>
  <c r="L1089" i="80"/>
  <c r="L1090" i="80"/>
  <c r="L1091" i="80"/>
  <c r="L1092" i="80"/>
  <c r="L1093" i="80"/>
  <c r="L1094" i="80"/>
  <c r="L1095" i="80"/>
  <c r="L1096" i="80"/>
  <c r="L1097" i="80"/>
  <c r="L1098" i="80"/>
  <c r="L1099" i="80"/>
  <c r="L1100" i="80"/>
  <c r="L1101" i="80"/>
  <c r="L1102" i="80"/>
  <c r="L1103" i="80"/>
  <c r="L1104" i="80"/>
  <c r="L1105" i="80"/>
  <c r="L1106" i="80"/>
  <c r="L1107" i="80"/>
  <c r="L1108" i="80"/>
  <c r="L1109" i="80"/>
  <c r="L1110" i="80"/>
  <c r="L1111" i="80"/>
  <c r="L1112" i="80"/>
  <c r="L1113" i="80"/>
  <c r="L1114" i="80"/>
  <c r="L1115" i="80"/>
  <c r="L1116" i="80"/>
  <c r="L1117" i="80"/>
  <c r="L1118" i="80"/>
  <c r="L1119" i="80"/>
  <c r="L1120" i="80"/>
  <c r="L1121" i="80"/>
  <c r="L1122" i="80"/>
  <c r="L1123" i="80"/>
  <c r="L1124" i="80"/>
  <c r="L1125" i="80"/>
  <c r="L1126" i="80"/>
  <c r="L1127" i="80"/>
  <c r="L1128" i="80"/>
  <c r="L1129" i="80"/>
  <c r="L1130" i="80"/>
  <c r="L1131" i="80"/>
  <c r="L1132" i="80"/>
  <c r="L1133" i="80"/>
  <c r="L1134" i="80"/>
  <c r="L1135" i="80"/>
  <c r="L1136" i="80"/>
  <c r="L1137" i="80"/>
  <c r="L1138" i="80"/>
  <c r="L1139" i="80"/>
  <c r="L1140" i="80"/>
  <c r="L1141" i="80"/>
  <c r="L1142" i="80"/>
  <c r="L1143" i="80"/>
  <c r="L1144" i="80"/>
  <c r="L1145" i="80"/>
  <c r="L1146" i="80"/>
  <c r="L1147" i="80"/>
  <c r="L1148" i="80"/>
  <c r="L1149" i="80"/>
  <c r="L1150" i="80"/>
  <c r="L1151" i="80"/>
  <c r="L1152" i="80"/>
  <c r="L1153" i="80"/>
  <c r="L1154" i="80"/>
  <c r="L1155" i="80"/>
  <c r="L1156" i="80"/>
  <c r="L1157" i="80"/>
  <c r="L1158" i="80"/>
  <c r="L1159" i="80"/>
  <c r="L1160" i="80"/>
  <c r="L1161" i="80"/>
  <c r="L1162" i="80"/>
  <c r="L1163" i="80"/>
  <c r="L1164" i="80"/>
  <c r="L1165" i="80"/>
  <c r="L1166" i="80"/>
  <c r="L1167" i="80"/>
  <c r="L1168" i="80"/>
  <c r="L1169" i="80"/>
  <c r="L1170" i="80"/>
  <c r="L1171" i="80"/>
  <c r="L1172" i="80"/>
  <c r="L1173" i="80"/>
  <c r="L1174" i="80"/>
  <c r="L1175" i="80"/>
  <c r="L1176" i="80"/>
  <c r="L1177" i="80"/>
  <c r="L1178" i="80"/>
  <c r="L1179" i="80"/>
  <c r="L1180" i="80"/>
  <c r="L1181" i="80"/>
  <c r="L1182" i="80"/>
  <c r="L1183" i="80"/>
  <c r="L1184" i="80"/>
  <c r="L1185" i="80"/>
  <c r="L1186" i="80"/>
  <c r="L1187" i="80"/>
  <c r="L1188" i="80"/>
  <c r="L1189" i="80"/>
  <c r="L1190" i="80"/>
  <c r="L1191" i="80"/>
  <c r="L1192" i="80"/>
  <c r="L1193" i="80"/>
  <c r="L1194" i="80"/>
  <c r="L1195" i="80"/>
  <c r="L1196" i="80"/>
  <c r="L1197" i="80"/>
  <c r="L1198" i="80"/>
  <c r="L1199" i="80"/>
  <c r="L1200" i="80"/>
  <c r="L1201" i="80"/>
  <c r="L1202" i="80"/>
  <c r="L1203" i="80"/>
  <c r="L1204" i="80"/>
  <c r="L1205" i="80"/>
  <c r="L1206" i="80"/>
  <c r="L1207" i="80"/>
  <c r="L1208" i="80"/>
  <c r="L1209" i="80"/>
  <c r="L1210" i="80"/>
  <c r="L1211" i="80"/>
  <c r="L1212" i="80"/>
  <c r="L1213" i="80"/>
  <c r="L1214" i="80"/>
  <c r="L1215" i="80"/>
  <c r="L1216" i="80"/>
  <c r="L1217" i="80"/>
  <c r="L1218" i="80"/>
  <c r="L1219" i="80"/>
  <c r="L1220" i="80"/>
  <c r="L1221" i="80"/>
  <c r="L1222" i="80"/>
  <c r="L1223" i="80"/>
  <c r="L1224" i="80"/>
  <c r="L1225" i="80"/>
  <c r="L1226" i="80"/>
  <c r="L1227" i="80"/>
  <c r="L1228" i="80"/>
  <c r="L1229" i="80"/>
  <c r="L1230" i="80"/>
  <c r="L1231" i="80"/>
  <c r="L1232" i="80"/>
  <c r="L1233" i="80"/>
  <c r="L1234" i="80"/>
  <c r="L1235" i="80"/>
  <c r="L1236" i="80"/>
  <c r="L1237" i="80"/>
  <c r="L1238" i="80"/>
  <c r="L1239" i="80"/>
  <c r="L1240" i="80"/>
  <c r="L1241" i="80"/>
  <c r="L1242" i="80"/>
  <c r="L1243" i="80"/>
  <c r="L1244" i="80"/>
  <c r="L1245" i="80"/>
  <c r="L1246" i="80"/>
  <c r="L1247" i="80"/>
  <c r="L1248" i="80"/>
  <c r="L1249" i="80"/>
  <c r="L1250" i="80"/>
  <c r="L1251" i="80"/>
  <c r="L1252" i="80"/>
  <c r="L1253" i="80"/>
  <c r="L1254" i="80"/>
  <c r="L1255" i="80"/>
  <c r="L1256" i="80"/>
  <c r="L1257" i="80"/>
  <c r="L1258" i="80"/>
  <c r="L1259" i="80"/>
  <c r="L1260" i="80"/>
  <c r="L1261" i="80"/>
  <c r="L1262" i="80"/>
  <c r="L1263" i="80"/>
  <c r="L1264" i="80"/>
  <c r="L1265" i="80"/>
  <c r="L1266" i="80"/>
  <c r="L1267" i="80"/>
  <c r="L1268" i="80"/>
  <c r="L1269" i="80"/>
  <c r="L1270" i="80"/>
  <c r="L1271" i="80"/>
  <c r="L1272" i="80"/>
  <c r="L1273" i="80"/>
  <c r="L1274" i="80"/>
  <c r="L1275" i="80"/>
  <c r="L1276" i="80"/>
  <c r="L1277" i="80"/>
  <c r="L1278" i="80"/>
  <c r="L1279" i="80"/>
  <c r="L1280" i="80"/>
  <c r="L1281" i="80"/>
  <c r="L1282" i="80"/>
  <c r="L1283" i="80"/>
  <c r="L1284" i="80"/>
  <c r="L1285" i="80"/>
  <c r="L1286" i="80"/>
  <c r="L1287" i="80"/>
  <c r="L1288" i="80"/>
  <c r="L1289" i="80"/>
  <c r="L1290" i="80"/>
  <c r="L1291" i="80"/>
  <c r="L1292" i="80"/>
  <c r="L1293" i="80"/>
  <c r="L1294" i="80"/>
  <c r="L1295" i="80"/>
  <c r="L1296" i="80"/>
  <c r="L1297" i="80"/>
  <c r="L1298" i="80"/>
  <c r="L1299" i="80"/>
  <c r="L1300" i="80"/>
  <c r="L1301" i="80"/>
  <c r="L1302" i="80"/>
  <c r="L1303" i="80"/>
  <c r="L1304" i="80"/>
  <c r="L1305" i="80"/>
  <c r="L1306" i="80"/>
  <c r="L1307" i="80"/>
  <c r="L1308" i="80"/>
  <c r="L1309" i="80"/>
  <c r="L1310" i="80"/>
  <c r="L1311" i="80"/>
  <c r="L1312" i="80"/>
  <c r="L1313" i="80"/>
  <c r="L1314" i="80"/>
  <c r="L1315" i="80"/>
  <c r="L1316" i="80"/>
  <c r="L1317" i="80"/>
  <c r="L1318" i="80"/>
  <c r="L1319" i="80"/>
  <c r="L1320" i="80"/>
  <c r="L1321" i="80"/>
  <c r="L1322" i="80"/>
  <c r="L1323" i="80"/>
  <c r="L1324" i="80"/>
  <c r="L1325" i="80"/>
  <c r="L1326" i="80"/>
  <c r="L1327" i="80"/>
  <c r="L1328" i="80"/>
  <c r="L1329" i="80"/>
  <c r="L1330" i="80"/>
  <c r="L1331" i="80"/>
  <c r="L1332" i="80"/>
  <c r="L1333" i="80"/>
  <c r="L1334" i="80"/>
  <c r="L1335" i="80"/>
  <c r="L1336" i="80"/>
  <c r="L1337" i="80"/>
  <c r="L1338" i="80"/>
  <c r="L1339" i="80"/>
  <c r="L1340" i="80"/>
  <c r="L1341" i="80"/>
  <c r="L1342" i="80"/>
  <c r="L1343" i="80"/>
  <c r="L1344" i="80"/>
  <c r="L1345" i="80"/>
  <c r="L1346" i="80"/>
  <c r="L1347" i="80"/>
  <c r="L1348" i="80"/>
  <c r="L1349" i="80"/>
  <c r="L1350" i="80"/>
  <c r="L1351" i="80"/>
  <c r="L1352" i="80"/>
  <c r="L1353" i="80"/>
  <c r="L1354" i="80"/>
  <c r="L1355" i="80"/>
  <c r="L1356" i="80"/>
  <c r="L1357" i="80"/>
  <c r="L1358" i="80"/>
  <c r="L1359" i="80"/>
  <c r="L1360" i="80"/>
  <c r="L1361" i="80"/>
  <c r="L1362" i="80"/>
  <c r="L1363" i="80"/>
  <c r="L1364" i="80"/>
  <c r="L1365" i="80"/>
  <c r="L1366" i="80"/>
  <c r="L1367" i="80"/>
  <c r="L1368" i="80"/>
  <c r="L1369" i="80"/>
  <c r="L1370" i="80"/>
  <c r="L1371" i="80"/>
  <c r="L1372" i="80"/>
  <c r="L1373" i="80"/>
  <c r="L1374" i="80"/>
  <c r="L1375" i="80"/>
  <c r="L1376" i="80"/>
  <c r="L1377" i="80"/>
  <c r="L1378" i="80"/>
  <c r="L1379" i="80"/>
  <c r="L1380" i="80"/>
  <c r="L1381" i="80"/>
  <c r="L1382" i="80"/>
  <c r="L1383" i="80"/>
  <c r="L1384" i="80"/>
  <c r="L1385" i="80"/>
  <c r="L1386" i="80"/>
  <c r="L1387" i="80"/>
  <c r="L1388" i="80"/>
  <c r="L1389" i="80"/>
  <c r="L1390" i="80"/>
  <c r="L1391" i="80"/>
  <c r="L1392" i="80"/>
  <c r="L1393" i="80"/>
  <c r="L1394" i="80"/>
  <c r="L1395" i="80"/>
  <c r="L1396" i="80"/>
  <c r="L1397" i="80"/>
  <c r="L1398" i="80"/>
  <c r="L1399" i="80"/>
  <c r="L1400" i="80"/>
  <c r="L1401" i="80"/>
  <c r="L1402" i="80"/>
  <c r="L1403" i="80"/>
  <c r="L1404" i="80"/>
  <c r="L1405" i="80"/>
  <c r="L1406" i="80"/>
  <c r="L1407" i="80"/>
  <c r="L1408" i="80"/>
  <c r="L1409" i="80"/>
  <c r="L1410" i="80"/>
  <c r="L1411" i="80"/>
  <c r="L1412" i="80"/>
  <c r="L1413" i="80"/>
  <c r="L1414" i="80"/>
  <c r="L1415" i="80"/>
  <c r="L1416" i="80"/>
  <c r="L1417" i="80"/>
  <c r="L1418" i="80"/>
  <c r="L1419" i="80"/>
  <c r="L1420" i="80"/>
  <c r="L1421" i="80"/>
  <c r="L1422" i="80"/>
  <c r="L1423" i="80"/>
  <c r="L1424" i="80"/>
  <c r="L1425" i="80"/>
  <c r="L1426" i="80"/>
  <c r="L1427" i="80"/>
  <c r="L1428" i="80"/>
  <c r="L1429" i="80"/>
  <c r="L1430" i="80"/>
  <c r="L1431" i="80"/>
  <c r="L1432" i="80"/>
  <c r="L1433" i="80"/>
  <c r="L1434" i="80"/>
  <c r="L1435" i="80"/>
  <c r="L1436" i="80"/>
  <c r="L1437" i="80"/>
  <c r="L1438" i="80"/>
  <c r="L1439" i="80"/>
  <c r="L1440" i="80"/>
  <c r="L1441" i="80"/>
  <c r="L1442" i="80"/>
  <c r="L1443" i="80"/>
  <c r="L1444" i="80"/>
  <c r="L1445" i="80"/>
  <c r="L1446" i="80"/>
  <c r="L1447" i="80"/>
  <c r="L1448" i="80"/>
  <c r="L1449" i="80"/>
  <c r="L1450" i="80"/>
  <c r="L1451" i="80"/>
  <c r="L1452" i="80"/>
  <c r="L1453" i="80"/>
  <c r="L1454" i="80"/>
  <c r="L1455" i="80"/>
  <c r="L1456" i="80"/>
  <c r="L1457" i="80"/>
  <c r="L1458" i="80"/>
  <c r="L1459" i="80"/>
  <c r="L1460" i="80"/>
  <c r="L1461" i="80"/>
  <c r="L1462" i="80"/>
  <c r="L1463" i="80"/>
  <c r="L1464" i="80"/>
  <c r="L1465" i="80"/>
  <c r="L1466" i="80"/>
  <c r="L1467" i="80"/>
  <c r="L1468" i="80"/>
  <c r="L1469" i="80"/>
  <c r="L1470" i="80"/>
  <c r="L1471" i="80"/>
  <c r="L1472" i="80"/>
  <c r="L1473" i="80"/>
  <c r="L1474" i="80"/>
  <c r="L1475" i="80"/>
  <c r="L1476" i="80"/>
  <c r="L1477" i="80"/>
  <c r="L1478" i="80"/>
  <c r="L1479" i="80"/>
  <c r="L1480" i="80"/>
  <c r="L1481" i="80"/>
  <c r="L1482" i="80"/>
  <c r="L1483" i="80"/>
  <c r="L1484" i="80"/>
  <c r="L1485" i="80"/>
  <c r="L1486" i="80"/>
  <c r="L1487" i="80"/>
  <c r="L1488" i="80"/>
  <c r="L1489" i="80"/>
  <c r="L1490" i="80"/>
  <c r="L1491" i="80"/>
  <c r="L1492" i="80"/>
  <c r="L1493" i="80"/>
  <c r="L1494" i="80"/>
  <c r="L1495" i="80"/>
  <c r="L1496" i="80"/>
  <c r="L1497" i="80"/>
  <c r="L1498" i="80"/>
  <c r="L1499" i="80"/>
  <c r="L1500" i="80"/>
  <c r="L1501" i="80"/>
  <c r="L1502" i="80"/>
  <c r="L1503" i="80"/>
  <c r="L1504" i="80"/>
  <c r="L1505" i="80"/>
  <c r="L1506" i="80"/>
  <c r="L1507" i="80"/>
  <c r="L1508" i="80"/>
  <c r="L1509" i="80"/>
  <c r="L1510" i="80"/>
  <c r="L1511" i="80"/>
  <c r="L1512" i="80"/>
  <c r="L1513" i="80"/>
  <c r="L1514" i="80"/>
  <c r="L1515" i="80"/>
  <c r="L1516" i="80"/>
  <c r="L1517" i="80"/>
  <c r="L1518" i="80"/>
  <c r="L1519" i="80"/>
  <c r="L1520" i="80"/>
  <c r="L1521" i="80"/>
  <c r="L1522" i="80"/>
  <c r="L1523" i="80"/>
  <c r="L1524" i="80"/>
  <c r="L1525" i="80"/>
  <c r="L1526" i="80"/>
  <c r="L1527" i="80"/>
  <c r="L1528" i="80"/>
  <c r="L1529" i="80"/>
  <c r="L1530" i="80"/>
  <c r="L1531" i="80"/>
  <c r="L1532" i="80"/>
  <c r="L1533" i="80"/>
  <c r="L1534" i="80"/>
  <c r="L1535" i="80"/>
  <c r="L1536" i="80"/>
  <c r="L1537" i="80"/>
  <c r="L1538" i="80"/>
  <c r="L1539" i="80"/>
  <c r="L1540" i="80"/>
  <c r="L1541" i="80"/>
  <c r="L1542" i="80"/>
  <c r="L1543" i="80"/>
  <c r="L1544" i="80"/>
  <c r="L1545" i="80"/>
  <c r="L1546" i="80"/>
  <c r="L1547" i="80"/>
  <c r="L1548" i="80"/>
  <c r="L1549" i="80"/>
  <c r="L1550" i="80"/>
  <c r="L1551" i="80"/>
  <c r="L1552" i="80"/>
  <c r="L1553" i="80"/>
  <c r="L1554" i="80"/>
  <c r="L1555" i="80"/>
  <c r="L1556" i="80"/>
  <c r="L1557" i="80"/>
  <c r="L1558" i="80"/>
  <c r="L1559" i="80"/>
  <c r="L1560" i="80"/>
  <c r="L1561" i="80"/>
  <c r="L1562" i="80"/>
  <c r="L1563" i="80"/>
  <c r="L1564" i="80"/>
  <c r="L1565" i="80"/>
  <c r="L1566" i="80"/>
  <c r="L1567" i="80"/>
  <c r="L1568" i="80"/>
  <c r="L1569" i="80"/>
  <c r="L1570" i="80"/>
  <c r="L1571" i="80"/>
  <c r="L1572" i="80"/>
  <c r="L1573" i="80"/>
  <c r="L1574" i="80"/>
  <c r="L1575" i="80"/>
  <c r="L1576" i="80"/>
  <c r="L1577" i="80"/>
  <c r="L1578" i="80"/>
  <c r="L1579" i="80"/>
  <c r="L1580" i="80"/>
  <c r="L1581" i="80"/>
  <c r="L1582" i="80"/>
  <c r="L1583" i="80"/>
  <c r="L1584" i="80"/>
  <c r="L1585" i="80"/>
  <c r="L1586" i="80"/>
  <c r="L1587" i="80"/>
  <c r="L1588" i="80"/>
  <c r="L1589" i="80"/>
  <c r="L1590" i="80"/>
  <c r="L1591" i="80"/>
  <c r="L1592" i="80"/>
  <c r="L1593" i="80"/>
  <c r="L1594" i="80"/>
  <c r="L1595" i="80"/>
  <c r="L1596" i="80"/>
  <c r="L1597" i="80"/>
  <c r="L1598" i="80"/>
  <c r="L1599" i="80"/>
  <c r="L1600" i="80"/>
  <c r="L1601" i="80"/>
  <c r="L1602" i="80"/>
  <c r="L1603" i="80"/>
  <c r="L1604" i="80"/>
  <c r="L1605" i="80"/>
  <c r="L1606" i="80"/>
  <c r="L1607" i="80"/>
  <c r="L1608" i="80"/>
  <c r="L1609" i="80"/>
  <c r="L1610" i="80"/>
  <c r="L1611" i="80"/>
  <c r="L1612" i="80"/>
  <c r="L1613" i="80"/>
  <c r="L1614" i="80"/>
  <c r="L1615" i="80"/>
  <c r="L1616" i="80"/>
  <c r="L1617" i="80"/>
  <c r="L1618" i="80"/>
  <c r="L1619" i="80"/>
  <c r="L1620" i="80"/>
  <c r="L1621" i="80"/>
  <c r="L1622" i="80"/>
  <c r="L1623" i="80"/>
  <c r="L1624" i="80"/>
  <c r="L1625" i="80"/>
  <c r="L1626" i="80"/>
  <c r="L1627" i="80"/>
  <c r="L1628" i="80"/>
  <c r="L1629" i="80"/>
  <c r="L1630" i="80"/>
  <c r="L1631" i="80"/>
  <c r="L1632" i="80"/>
  <c r="L1633" i="80"/>
  <c r="L1634" i="80"/>
  <c r="L1635" i="80"/>
  <c r="L1636" i="80"/>
  <c r="L1637" i="80"/>
  <c r="L1638" i="80"/>
  <c r="L1639" i="80"/>
  <c r="L1640" i="80"/>
  <c r="L1641" i="80"/>
  <c r="L1642" i="80"/>
  <c r="L1643" i="80"/>
  <c r="L1644" i="80"/>
  <c r="L1645" i="80"/>
  <c r="L1646" i="80"/>
  <c r="L1647" i="80"/>
  <c r="L1648" i="80"/>
  <c r="L1649" i="80"/>
  <c r="L1650" i="80"/>
  <c r="L1651" i="80"/>
  <c r="L1652" i="80"/>
  <c r="L1653" i="80"/>
  <c r="L1654" i="80"/>
  <c r="L1655" i="80"/>
  <c r="L1656" i="80"/>
  <c r="L1657" i="80"/>
  <c r="L1658" i="80"/>
  <c r="L1659" i="80"/>
  <c r="L1660" i="80"/>
  <c r="L1661" i="80"/>
  <c r="L1662" i="80"/>
  <c r="L1663" i="80"/>
  <c r="L1664" i="80"/>
  <c r="L1665" i="80"/>
  <c r="L1666" i="80"/>
  <c r="L1667" i="80"/>
  <c r="L1668" i="80"/>
  <c r="L1669" i="80"/>
  <c r="L1670" i="80"/>
  <c r="L1671" i="80"/>
  <c r="L1672" i="80"/>
  <c r="L1673" i="80"/>
  <c r="L1674" i="80"/>
  <c r="L1675" i="80"/>
  <c r="L1676" i="80"/>
  <c r="L1677" i="80"/>
  <c r="L1678" i="80"/>
  <c r="L1679" i="80"/>
  <c r="L1680" i="80"/>
  <c r="L1681" i="80"/>
  <c r="L1682" i="80"/>
  <c r="L1683" i="80"/>
  <c r="L1684" i="80"/>
  <c r="L1685" i="80"/>
  <c r="L1686" i="80"/>
  <c r="L1687" i="80"/>
  <c r="L1688" i="80"/>
  <c r="L1689" i="80"/>
  <c r="L1690" i="80"/>
  <c r="L1691" i="80"/>
  <c r="L1692" i="80"/>
  <c r="L1693" i="80"/>
  <c r="L1694" i="80"/>
  <c r="L1695" i="80"/>
  <c r="L1696" i="80"/>
  <c r="L1697" i="80"/>
  <c r="L1698" i="80"/>
  <c r="L1699" i="80"/>
  <c r="L1700" i="80"/>
  <c r="L1701" i="80"/>
  <c r="L1702" i="80"/>
  <c r="L1703" i="80"/>
  <c r="L1704" i="80"/>
  <c r="L1705" i="80"/>
  <c r="L1706" i="80"/>
  <c r="L1707" i="80"/>
  <c r="L1708" i="80"/>
  <c r="L1709" i="80"/>
  <c r="L1710" i="80"/>
  <c r="L1711" i="80"/>
  <c r="L1712" i="80"/>
  <c r="L1713" i="80"/>
  <c r="L1714" i="80"/>
  <c r="L1715" i="80"/>
  <c r="L1716" i="80"/>
  <c r="L1717" i="80"/>
  <c r="L1718" i="80"/>
  <c r="L1719" i="80"/>
  <c r="L1720" i="80"/>
  <c r="L1721" i="80"/>
  <c r="L1722" i="80"/>
  <c r="L1723" i="80"/>
  <c r="L1724" i="80"/>
  <c r="L1725" i="80"/>
  <c r="L1726" i="80"/>
  <c r="L1727" i="80"/>
  <c r="L1728" i="80"/>
  <c r="L1729" i="80"/>
  <c r="L1730" i="80"/>
  <c r="L1731" i="80"/>
  <c r="L1732" i="80"/>
  <c r="L1733" i="80"/>
  <c r="L1734" i="80"/>
  <c r="L1735" i="80"/>
  <c r="L1736" i="80"/>
  <c r="L1737" i="80"/>
  <c r="L1738" i="80"/>
  <c r="L1739" i="80"/>
  <c r="L1740" i="80"/>
  <c r="L1741" i="80"/>
  <c r="L1742" i="80"/>
  <c r="L1743" i="80"/>
  <c r="L1744" i="80"/>
  <c r="L1745" i="80"/>
  <c r="L1746" i="80"/>
  <c r="L1747" i="80"/>
  <c r="L1748" i="80"/>
  <c r="L1749" i="80"/>
  <c r="L1750" i="80"/>
  <c r="L1751" i="80"/>
  <c r="L1752" i="80"/>
  <c r="L1753" i="80"/>
  <c r="L1754" i="80"/>
  <c r="L1755" i="80"/>
  <c r="L1756" i="80"/>
  <c r="L1757" i="80"/>
  <c r="L1758" i="80"/>
  <c r="L1759" i="80"/>
  <c r="L1760" i="80"/>
  <c r="L1761" i="80"/>
  <c r="L1762" i="80"/>
  <c r="L1763" i="80"/>
  <c r="L1764" i="80"/>
  <c r="L1765" i="80"/>
  <c r="L1766" i="80"/>
  <c r="L1767" i="80"/>
  <c r="L1768" i="80"/>
  <c r="L1769" i="80"/>
  <c r="L1770" i="80"/>
  <c r="L1771" i="80"/>
  <c r="L1772" i="80"/>
  <c r="L1773" i="80"/>
  <c r="L1774" i="80"/>
  <c r="L1775" i="80"/>
  <c r="L1776" i="80"/>
  <c r="L1777" i="80"/>
  <c r="L1778" i="80"/>
  <c r="L1779" i="80"/>
  <c r="L1780" i="80"/>
  <c r="L1781" i="80"/>
  <c r="L1782" i="80"/>
  <c r="L1783" i="80"/>
  <c r="L1784" i="80"/>
  <c r="L1785" i="80"/>
  <c r="L1786" i="80"/>
  <c r="L1787" i="80"/>
  <c r="L1788" i="80"/>
  <c r="L1789" i="80"/>
  <c r="L1790" i="80"/>
  <c r="L1791" i="80"/>
  <c r="L1792" i="80"/>
  <c r="L1793" i="80"/>
  <c r="L1794" i="80"/>
  <c r="L1795" i="80"/>
  <c r="L1796" i="80"/>
  <c r="L1797" i="80"/>
  <c r="L1798" i="80"/>
  <c r="L1799" i="80"/>
  <c r="L1800" i="80"/>
  <c r="L1801" i="80"/>
  <c r="L1802" i="80"/>
  <c r="L1803" i="80"/>
  <c r="L1804" i="80"/>
  <c r="L1805" i="80"/>
  <c r="L1806" i="80"/>
  <c r="L1807" i="80"/>
  <c r="L1808" i="80"/>
  <c r="L1809" i="80"/>
  <c r="L1810" i="80"/>
  <c r="L1811" i="80"/>
  <c r="L1812" i="80"/>
  <c r="L1813" i="80"/>
  <c r="L1814" i="80"/>
  <c r="L1815" i="80"/>
  <c r="L1816" i="80"/>
  <c r="L1817" i="80"/>
  <c r="L1818" i="80"/>
  <c r="L1819" i="80"/>
  <c r="L1820" i="80"/>
  <c r="L1821" i="80"/>
  <c r="L1822" i="80"/>
  <c r="L1823" i="80"/>
  <c r="L1824" i="80"/>
  <c r="L1825" i="80"/>
  <c r="L1826" i="80"/>
  <c r="L1827" i="80"/>
  <c r="L1828" i="80"/>
  <c r="L1829" i="80"/>
  <c r="L1830" i="80"/>
  <c r="L1831" i="80"/>
  <c r="L1832" i="80"/>
  <c r="L1833" i="80"/>
  <c r="L1834" i="80"/>
  <c r="L1835" i="80"/>
  <c r="L1836" i="80"/>
  <c r="L1837" i="80"/>
  <c r="L1838" i="80"/>
  <c r="L1839" i="80"/>
  <c r="L1840" i="80"/>
  <c r="L1841" i="80"/>
  <c r="L1842" i="80"/>
  <c r="L1843" i="80"/>
  <c r="L1844" i="80"/>
  <c r="L1845" i="80"/>
  <c r="L1846" i="80"/>
  <c r="L1847" i="80"/>
  <c r="L1848" i="80"/>
  <c r="L1849" i="80"/>
  <c r="L1850" i="80"/>
  <c r="L1851" i="80"/>
  <c r="L1852" i="80"/>
  <c r="L1853" i="80"/>
  <c r="L1854" i="80"/>
  <c r="L1855" i="80"/>
  <c r="L1856" i="80"/>
  <c r="L1857" i="80"/>
  <c r="L1858" i="80"/>
  <c r="L1859" i="80"/>
  <c r="L1860" i="80"/>
  <c r="L1861" i="80"/>
  <c r="L1862" i="80"/>
  <c r="L1863" i="80"/>
  <c r="L1864" i="80"/>
  <c r="L1865" i="80"/>
  <c r="L1866" i="80"/>
  <c r="L1867" i="80"/>
  <c r="L1868" i="80"/>
  <c r="L1869" i="80"/>
  <c r="L1870" i="80"/>
  <c r="L1871" i="80"/>
  <c r="L1872" i="80"/>
  <c r="L1873" i="80"/>
  <c r="L1874" i="80"/>
  <c r="L1875" i="80"/>
  <c r="L1876" i="80"/>
  <c r="L1877" i="80"/>
  <c r="L1878" i="80"/>
  <c r="L1879" i="80"/>
  <c r="L1880" i="80"/>
  <c r="L1881" i="80"/>
  <c r="L1882" i="80"/>
  <c r="L1883" i="80"/>
  <c r="L1884" i="80"/>
  <c r="L1885" i="80"/>
  <c r="L1886" i="80"/>
  <c r="L1887" i="80"/>
  <c r="L1888" i="80"/>
  <c r="L1889" i="80"/>
  <c r="L1890" i="80"/>
  <c r="L1891" i="80"/>
  <c r="L1892" i="80"/>
  <c r="L1893" i="80"/>
  <c r="L1894" i="80"/>
  <c r="L1895" i="80"/>
  <c r="L1896" i="80"/>
  <c r="L1897" i="80"/>
  <c r="L1898" i="80"/>
  <c r="L1899" i="80"/>
  <c r="L1900" i="80"/>
  <c r="L1901" i="80"/>
  <c r="L1902" i="80"/>
  <c r="L1903" i="80"/>
  <c r="L1904" i="80"/>
  <c r="L1905" i="80"/>
  <c r="L1906" i="80"/>
  <c r="L1907" i="80"/>
  <c r="L1908" i="80"/>
  <c r="L1909" i="80"/>
  <c r="L1910" i="80"/>
  <c r="L1911" i="80"/>
  <c r="L1912" i="80"/>
  <c r="L1913" i="80"/>
  <c r="L1914" i="80"/>
  <c r="L1915" i="80"/>
  <c r="L1916" i="80"/>
  <c r="L1917" i="80"/>
  <c r="L1918" i="80"/>
  <c r="L1919" i="80"/>
  <c r="L1920" i="80"/>
  <c r="L1921" i="80"/>
  <c r="L1922" i="80"/>
  <c r="L1923" i="80"/>
  <c r="L1924" i="80"/>
  <c r="L1925" i="80"/>
  <c r="L1926" i="80"/>
  <c r="L1927" i="80"/>
  <c r="L1928" i="80"/>
  <c r="L1929" i="80"/>
  <c r="L1930" i="80"/>
  <c r="L1931" i="80"/>
  <c r="L1932" i="80"/>
  <c r="L1933" i="80"/>
  <c r="L1934" i="80"/>
  <c r="L1935" i="80"/>
  <c r="L1936" i="80"/>
  <c r="L1937" i="80"/>
  <c r="L1938" i="80"/>
  <c r="L1939" i="80"/>
  <c r="L1940" i="80"/>
  <c r="L1941" i="80"/>
  <c r="L1942" i="80"/>
  <c r="L1943" i="80"/>
  <c r="L1944" i="80"/>
  <c r="L1945" i="80"/>
  <c r="L1946" i="80"/>
  <c r="L1947" i="80"/>
  <c r="L1948" i="80"/>
  <c r="L1949" i="80"/>
  <c r="L1950" i="80"/>
  <c r="L1951" i="80"/>
  <c r="L1952" i="80"/>
  <c r="L1953" i="80"/>
  <c r="L1954" i="80"/>
  <c r="L1955" i="80"/>
  <c r="L1956" i="80"/>
  <c r="L1957" i="80"/>
  <c r="L1958" i="80"/>
  <c r="L1959" i="80"/>
  <c r="L1960" i="80"/>
  <c r="L1961" i="80"/>
  <c r="L1962" i="80"/>
  <c r="L1963" i="80"/>
  <c r="L1964" i="80"/>
  <c r="L1965" i="80"/>
  <c r="L1966" i="80"/>
  <c r="L1967" i="80"/>
  <c r="L1968" i="80"/>
  <c r="L1969" i="80"/>
  <c r="L1970" i="80"/>
  <c r="L1971" i="80"/>
  <c r="L1972" i="80"/>
  <c r="L1973" i="80"/>
  <c r="L1974" i="80"/>
  <c r="L1975" i="80"/>
  <c r="L1976" i="80"/>
  <c r="L1977" i="80"/>
  <c r="L1978" i="80"/>
  <c r="L1979" i="80"/>
  <c r="L1980" i="80"/>
  <c r="L1981" i="80"/>
  <c r="L1982" i="80"/>
  <c r="L1983" i="80"/>
  <c r="L1984" i="80"/>
  <c r="L1985" i="80"/>
  <c r="L1986" i="80"/>
  <c r="L1987" i="80"/>
  <c r="L1988" i="80"/>
  <c r="L1989" i="80"/>
  <c r="L1990" i="80"/>
  <c r="L1991" i="80"/>
  <c r="L1992" i="80"/>
  <c r="L1993" i="80"/>
  <c r="L1994" i="80"/>
  <c r="L1995" i="80"/>
  <c r="L1996" i="80"/>
  <c r="L1997" i="80"/>
  <c r="L1998" i="80"/>
  <c r="L1999" i="80"/>
  <c r="L2000" i="80"/>
  <c r="L2001" i="80"/>
  <c r="L2002" i="80"/>
  <c r="L2003" i="80"/>
  <c r="L2004" i="80"/>
  <c r="L2005" i="80"/>
  <c r="L2006" i="80"/>
  <c r="L2007" i="80"/>
  <c r="L2008" i="80"/>
  <c r="L2009" i="80"/>
  <c r="L2010" i="80"/>
  <c r="L2011" i="80"/>
  <c r="L2012" i="80"/>
  <c r="L2013" i="80"/>
  <c r="L2014" i="80"/>
  <c r="L2015" i="80"/>
  <c r="L2016" i="80"/>
  <c r="L2017" i="80"/>
  <c r="L2018" i="80"/>
  <c r="L2019" i="80"/>
  <c r="L2020" i="80"/>
  <c r="L2021" i="80"/>
  <c r="L2022" i="80"/>
  <c r="L2023" i="80"/>
  <c r="L2024" i="80"/>
  <c r="L2025" i="80"/>
  <c r="L2026" i="80"/>
  <c r="L2027" i="80"/>
  <c r="L2028" i="80"/>
  <c r="L2029" i="80"/>
  <c r="L2030" i="80"/>
  <c r="L2031" i="80"/>
  <c r="L2032" i="80"/>
  <c r="L2033" i="80"/>
  <c r="L2034" i="80"/>
  <c r="L2035" i="80"/>
  <c r="L2036" i="80"/>
  <c r="L2037" i="80"/>
  <c r="L2038" i="80"/>
  <c r="L2039" i="80"/>
  <c r="L2040" i="80"/>
  <c r="L2041" i="80"/>
  <c r="L2042" i="80"/>
  <c r="L2043" i="80"/>
  <c r="L2044" i="80"/>
  <c r="L2045" i="80"/>
  <c r="L2046" i="80"/>
  <c r="L2047" i="80"/>
  <c r="L2048" i="80"/>
  <c r="L2049" i="80"/>
  <c r="L2050" i="80"/>
  <c r="L2051" i="80"/>
  <c r="L2052" i="80"/>
  <c r="L2053" i="80"/>
  <c r="L2054" i="80"/>
  <c r="L2055" i="80"/>
  <c r="L2056" i="80"/>
  <c r="L2057" i="80"/>
  <c r="L2058" i="80"/>
  <c r="L2059" i="80"/>
  <c r="L2060" i="80"/>
  <c r="L2061" i="80"/>
  <c r="L2062" i="80"/>
  <c r="L2063" i="80"/>
  <c r="L2064" i="80"/>
  <c r="L2065" i="80"/>
  <c r="L2066" i="80"/>
  <c r="L2067" i="80"/>
  <c r="L2068" i="80"/>
  <c r="L2069" i="80"/>
  <c r="L2070" i="80"/>
  <c r="L2071" i="80"/>
  <c r="L2072" i="80"/>
  <c r="L2073" i="80"/>
  <c r="L2074" i="80"/>
  <c r="L2075" i="80"/>
  <c r="L2076" i="80"/>
  <c r="L2077" i="80"/>
  <c r="L2078" i="80"/>
  <c r="L2079" i="80"/>
  <c r="L2080" i="80"/>
  <c r="L2081" i="80"/>
  <c r="L2082" i="80"/>
  <c r="L2083" i="80"/>
  <c r="L2084" i="80"/>
  <c r="L2085" i="80"/>
  <c r="L2086" i="80"/>
  <c r="L2087" i="80"/>
  <c r="L2088" i="80"/>
  <c r="L2089" i="80"/>
  <c r="L2090" i="80"/>
  <c r="L2091" i="80"/>
  <c r="L2092" i="80"/>
  <c r="L2093" i="80"/>
  <c r="L2094" i="80"/>
  <c r="L2095" i="80"/>
  <c r="L2096" i="80"/>
  <c r="L2097" i="80"/>
  <c r="L2098" i="80"/>
  <c r="L2099" i="80"/>
  <c r="L2100" i="80"/>
  <c r="L2101" i="80"/>
  <c r="L2102" i="80"/>
  <c r="L2103" i="80"/>
  <c r="M2103" i="80" s="1"/>
  <c r="L2104" i="80"/>
  <c r="M2104" i="80" s="1"/>
  <c r="L2105" i="80"/>
  <c r="M2105" i="80" s="1"/>
  <c r="L2106" i="80"/>
  <c r="M2106" i="80" s="1"/>
  <c r="L2107" i="80"/>
  <c r="M2107" i="80" s="1"/>
  <c r="L2108" i="80"/>
  <c r="M2108" i="80" s="1"/>
  <c r="L2109" i="80"/>
  <c r="M2109" i="80" s="1"/>
  <c r="L2110" i="80"/>
  <c r="M2110" i="80" s="1"/>
  <c r="L2111" i="80"/>
  <c r="M2111" i="80" s="1"/>
  <c r="L2112" i="80"/>
  <c r="M2112" i="80" s="1"/>
  <c r="L2113" i="80"/>
  <c r="M2113" i="80" s="1"/>
  <c r="L2114" i="80"/>
  <c r="M2114" i="80" s="1"/>
  <c r="L2115" i="80"/>
  <c r="M2115" i="80" s="1"/>
  <c r="L2116" i="80"/>
  <c r="M2116" i="80" s="1"/>
  <c r="L2117" i="80"/>
  <c r="M2117" i="80" s="1"/>
  <c r="L2118" i="80"/>
  <c r="M2118" i="80" s="1"/>
  <c r="L2119" i="80"/>
  <c r="M2119" i="80" s="1"/>
  <c r="L2120" i="80"/>
  <c r="M2120" i="80" s="1"/>
  <c r="L2121" i="80"/>
  <c r="M2121" i="80" s="1"/>
  <c r="L2122" i="80"/>
  <c r="M2122" i="80" s="1"/>
  <c r="L2123" i="80"/>
  <c r="M2123" i="80" s="1"/>
  <c r="L2124" i="80"/>
  <c r="M2124" i="80" s="1"/>
  <c r="L2125" i="80"/>
  <c r="M2125" i="80" s="1"/>
  <c r="L2126" i="80"/>
  <c r="M2126" i="80" s="1"/>
  <c r="L2127" i="80"/>
  <c r="M2127" i="80" s="1"/>
  <c r="L2128" i="80"/>
  <c r="M2128" i="80" s="1"/>
  <c r="L2129" i="80"/>
  <c r="M2129" i="80" s="1"/>
  <c r="L2130" i="80"/>
  <c r="M2130" i="80" s="1"/>
  <c r="L2131" i="80"/>
  <c r="M2131" i="80" s="1"/>
  <c r="L2132" i="80"/>
  <c r="M2132" i="80" s="1"/>
  <c r="L2133" i="80"/>
  <c r="M2133" i="80" s="1"/>
  <c r="L2134" i="80"/>
  <c r="M2134" i="80" s="1"/>
  <c r="L2135" i="80"/>
  <c r="M2135" i="80" s="1"/>
  <c r="L2136" i="80"/>
  <c r="M2136" i="80" s="1"/>
  <c r="L2137" i="80"/>
  <c r="M2137" i="80" s="1"/>
  <c r="L2138" i="80"/>
  <c r="M2138" i="80" s="1"/>
  <c r="L2139" i="80"/>
  <c r="M2139" i="80" s="1"/>
  <c r="L2140" i="80"/>
  <c r="M2140" i="80" s="1"/>
  <c r="L2141" i="80"/>
  <c r="M2141" i="80" s="1"/>
  <c r="L2142" i="80"/>
  <c r="M2142" i="80" s="1"/>
  <c r="L2143" i="80"/>
  <c r="M2143" i="80" s="1"/>
  <c r="L2144" i="80"/>
  <c r="M2144" i="80" s="1"/>
  <c r="L2145" i="80"/>
  <c r="M2145" i="80" s="1"/>
  <c r="L2146" i="80"/>
  <c r="M2146" i="80" s="1"/>
  <c r="L2147" i="80"/>
  <c r="M2147" i="80" s="1"/>
  <c r="L2148" i="80"/>
  <c r="M2148" i="80" s="1"/>
  <c r="L2149" i="80"/>
  <c r="M2149" i="80" s="1"/>
  <c r="L2150" i="80"/>
  <c r="M2150" i="80" s="1"/>
  <c r="L2151" i="80"/>
  <c r="M2151" i="80" s="1"/>
  <c r="L2152" i="80"/>
  <c r="M2152" i="80" s="1"/>
  <c r="L2153" i="80"/>
  <c r="M2153" i="80" s="1"/>
  <c r="L2154" i="80"/>
  <c r="M2154" i="80" s="1"/>
  <c r="L2155" i="80"/>
  <c r="M2155" i="80" s="1"/>
  <c r="L2156" i="80"/>
  <c r="M2156" i="80" s="1"/>
  <c r="L2157" i="80"/>
  <c r="M2157" i="80" s="1"/>
  <c r="L2158" i="80"/>
  <c r="M2158" i="80" s="1"/>
  <c r="L2159" i="80"/>
  <c r="M2159" i="80" s="1"/>
  <c r="L2160" i="80"/>
  <c r="M2160" i="80" s="1"/>
  <c r="L2161" i="80"/>
  <c r="M2161" i="80" s="1"/>
  <c r="L2162" i="80"/>
  <c r="M2162" i="80" s="1"/>
  <c r="L2163" i="80"/>
  <c r="M2163" i="80" s="1"/>
  <c r="L2164" i="80"/>
  <c r="M2164" i="80" s="1"/>
  <c r="L2165" i="80"/>
  <c r="M2165" i="80" s="1"/>
  <c r="L2166" i="80"/>
  <c r="M2166" i="80" s="1"/>
  <c r="L2167" i="80"/>
  <c r="M2167" i="80" s="1"/>
  <c r="L2168" i="80"/>
  <c r="M2168" i="80" s="1"/>
  <c r="L2169" i="80"/>
  <c r="M2169" i="80" s="1"/>
  <c r="L2170" i="80"/>
  <c r="M2170" i="80" s="1"/>
  <c r="L2171" i="80"/>
  <c r="M2171" i="80" s="1"/>
  <c r="L2172" i="80"/>
  <c r="M2172" i="80" s="1"/>
  <c r="L2173" i="80"/>
  <c r="M2173" i="80" s="1"/>
  <c r="L2174" i="80"/>
  <c r="M2174" i="80" s="1"/>
  <c r="L2175" i="80"/>
  <c r="M2175" i="80" s="1"/>
  <c r="L2176" i="80"/>
  <c r="M2176" i="80" s="1"/>
  <c r="L2177" i="80"/>
  <c r="M2177" i="80" s="1"/>
  <c r="L2178" i="80"/>
  <c r="M2178" i="80" s="1"/>
  <c r="L2179" i="80"/>
  <c r="M2179" i="80" s="1"/>
  <c r="L2180" i="80"/>
  <c r="M2180" i="80" s="1"/>
  <c r="L2181" i="80"/>
  <c r="M2181" i="80" s="1"/>
  <c r="L2182" i="80"/>
  <c r="M2182" i="80" s="1"/>
  <c r="L2183" i="80"/>
  <c r="M2183" i="80" s="1"/>
  <c r="L2184" i="80"/>
  <c r="M2184" i="80" s="1"/>
  <c r="L2185" i="80"/>
  <c r="M2185" i="80" s="1"/>
  <c r="L2186" i="80"/>
  <c r="M2186" i="80" s="1"/>
  <c r="L2187" i="80"/>
  <c r="M2187" i="80" s="1"/>
  <c r="L2188" i="80"/>
  <c r="M2188" i="80" s="1"/>
  <c r="L2189" i="80"/>
  <c r="M2189" i="80" s="1"/>
  <c r="L2190" i="80"/>
  <c r="M2190" i="80" s="1"/>
  <c r="L2191" i="80"/>
  <c r="M2191" i="80" s="1"/>
  <c r="L2192" i="80"/>
  <c r="M2192" i="80" s="1"/>
  <c r="L2193" i="80"/>
  <c r="M2193" i="80" s="1"/>
  <c r="L2194" i="80"/>
  <c r="M2194" i="80" s="1"/>
  <c r="L2195" i="80"/>
  <c r="M2195" i="80" s="1"/>
  <c r="L2196" i="80"/>
  <c r="M2196" i="80" s="1"/>
  <c r="L2197" i="80"/>
  <c r="M2197" i="80" s="1"/>
  <c r="L2198" i="80"/>
  <c r="M2198" i="80" s="1"/>
  <c r="L2199" i="80"/>
  <c r="M2199" i="80" s="1"/>
  <c r="L2200" i="80"/>
  <c r="L2201" i="80"/>
  <c r="L2202" i="80"/>
  <c r="L2203" i="80"/>
  <c r="L2204" i="80"/>
  <c r="L2205" i="80"/>
  <c r="L2206" i="80"/>
  <c r="L2207" i="80"/>
  <c r="L2208" i="80"/>
  <c r="L2209" i="80"/>
  <c r="L2210" i="80"/>
  <c r="L2211" i="80"/>
  <c r="L2212" i="80"/>
  <c r="L2213" i="80"/>
  <c r="L2214" i="80"/>
  <c r="L2215" i="80"/>
  <c r="L2216" i="80"/>
  <c r="L2217" i="80"/>
  <c r="L2218" i="80"/>
  <c r="L2219" i="80"/>
  <c r="L2220" i="80"/>
  <c r="L2221" i="80"/>
  <c r="L2222" i="80"/>
  <c r="L2223" i="80"/>
  <c r="L2224" i="80"/>
  <c r="L2225" i="80"/>
  <c r="L2226" i="80"/>
  <c r="L2227" i="80"/>
  <c r="L2228" i="80"/>
  <c r="L2229" i="80"/>
  <c r="L2230" i="80"/>
  <c r="L2231" i="80"/>
  <c r="L2232" i="80"/>
  <c r="L2233" i="80"/>
  <c r="L2234" i="80"/>
  <c r="L2235" i="80"/>
  <c r="L2236" i="80"/>
  <c r="L2237" i="80"/>
  <c r="L2238" i="80"/>
  <c r="L2239" i="80"/>
  <c r="L2240" i="80"/>
  <c r="L2241" i="80"/>
  <c r="L2242" i="80"/>
  <c r="L2243" i="80"/>
  <c r="L2244" i="80"/>
  <c r="L2245" i="80"/>
  <c r="L2246" i="80"/>
  <c r="L2247" i="80"/>
  <c r="L2248" i="80"/>
  <c r="L2249" i="80"/>
  <c r="L2250" i="80"/>
  <c r="L2251" i="80"/>
  <c r="L2252" i="80"/>
  <c r="L2253" i="80"/>
  <c r="L2254" i="80"/>
  <c r="L2255" i="80"/>
  <c r="L2256" i="80"/>
  <c r="L2257" i="80"/>
  <c r="L2258" i="80"/>
  <c r="L2259" i="80"/>
  <c r="L2260" i="80"/>
  <c r="L2261" i="80"/>
  <c r="L2262" i="80"/>
  <c r="L2263" i="80"/>
  <c r="L2264" i="80"/>
  <c r="L2265" i="80"/>
  <c r="L2266" i="80"/>
  <c r="L2267" i="80"/>
  <c r="L2268" i="80"/>
  <c r="L2269" i="80"/>
  <c r="L2270" i="80"/>
  <c r="L2271" i="80"/>
  <c r="L2272" i="80"/>
  <c r="L2273" i="80"/>
  <c r="L2274" i="80"/>
  <c r="L2275" i="80"/>
  <c r="L2276" i="80"/>
  <c r="L2277" i="80"/>
  <c r="L2278" i="80"/>
  <c r="L2279" i="80"/>
  <c r="L2280" i="80"/>
  <c r="L2281" i="80"/>
  <c r="L2282" i="80"/>
  <c r="L2283" i="80"/>
  <c r="L2284" i="80"/>
  <c r="L2285" i="80"/>
  <c r="L2286" i="80"/>
  <c r="L2287" i="80"/>
  <c r="L2288" i="80"/>
  <c r="L2289" i="80"/>
  <c r="L2290" i="80"/>
  <c r="L2291" i="80"/>
  <c r="L2292" i="80"/>
  <c r="L2293" i="80"/>
  <c r="L2294" i="80"/>
  <c r="L2295" i="80"/>
  <c r="L2296" i="80"/>
  <c r="L2297" i="80"/>
  <c r="L2298" i="80"/>
  <c r="L2299" i="80"/>
  <c r="L2300" i="80"/>
  <c r="L2301" i="80"/>
  <c r="L2302" i="80"/>
  <c r="L2303" i="80"/>
  <c r="L2304" i="80"/>
  <c r="L2305" i="80"/>
  <c r="L2306" i="80"/>
  <c r="L2307" i="80"/>
  <c r="L2308" i="80"/>
  <c r="L2309" i="80"/>
  <c r="L2310" i="80"/>
  <c r="L2311" i="80"/>
  <c r="L2312" i="80"/>
  <c r="L2313" i="80"/>
  <c r="L2314" i="80"/>
  <c r="L2315" i="80"/>
  <c r="L2316" i="80"/>
  <c r="L2317" i="80"/>
  <c r="L2318" i="80"/>
  <c r="L2319" i="80"/>
  <c r="L2320" i="80"/>
  <c r="L2321" i="80"/>
  <c r="L2322" i="80"/>
  <c r="L2323" i="80"/>
  <c r="L2324" i="80"/>
  <c r="L2325" i="80"/>
  <c r="L2326" i="80"/>
  <c r="L2327" i="80"/>
  <c r="L2328" i="80"/>
  <c r="L2329" i="80"/>
  <c r="L2330" i="80"/>
  <c r="L2331" i="80"/>
  <c r="L2332" i="80"/>
  <c r="L2333" i="80"/>
  <c r="L2334" i="80"/>
  <c r="L2335" i="80"/>
  <c r="L2336" i="80"/>
  <c r="L2337" i="80"/>
  <c r="L2338" i="80"/>
  <c r="L2339" i="80"/>
  <c r="L2340" i="80"/>
  <c r="L2341" i="80"/>
  <c r="L2342" i="80"/>
  <c r="L2343" i="80"/>
  <c r="L2344" i="80"/>
  <c r="L2345" i="80"/>
  <c r="L2346" i="80"/>
  <c r="L2347" i="80"/>
  <c r="L2348" i="80"/>
  <c r="L2349" i="80"/>
  <c r="L2350" i="80"/>
  <c r="L2351" i="80"/>
  <c r="L2352" i="80"/>
  <c r="L2353" i="80"/>
  <c r="L2354" i="80"/>
  <c r="L2355" i="80"/>
  <c r="L2356" i="80"/>
  <c r="L2357" i="80"/>
  <c r="L2358" i="80"/>
  <c r="L2359" i="80"/>
  <c r="L2360" i="80"/>
  <c r="L2361" i="80"/>
  <c r="L2362" i="80"/>
  <c r="L2363" i="80"/>
  <c r="L2364" i="80"/>
  <c r="L2365" i="80"/>
  <c r="L2366" i="80"/>
  <c r="L2367" i="80"/>
  <c r="L2368" i="80"/>
  <c r="L2369" i="80"/>
  <c r="L2370" i="80"/>
  <c r="L2371" i="80"/>
  <c r="L2372" i="80"/>
  <c r="L2373" i="80"/>
  <c r="L2374" i="80"/>
  <c r="L2375" i="80"/>
  <c r="L2376" i="80"/>
  <c r="L2377" i="80"/>
  <c r="L2378" i="80"/>
  <c r="L2379" i="80"/>
  <c r="L2380" i="80"/>
  <c r="L2381" i="80"/>
  <c r="L2382" i="80"/>
  <c r="L2383" i="80"/>
  <c r="L2384" i="80"/>
  <c r="L2385" i="80"/>
  <c r="L2386" i="80"/>
  <c r="L2387" i="80"/>
  <c r="L2388" i="80"/>
  <c r="L2389" i="80"/>
  <c r="L2390" i="80"/>
  <c r="L2391" i="80"/>
  <c r="L2392" i="80"/>
  <c r="L2393" i="80"/>
  <c r="L2394" i="80"/>
  <c r="L2395" i="80"/>
  <c r="L2396" i="80"/>
  <c r="L2397" i="80"/>
  <c r="L2398" i="80"/>
  <c r="L2399" i="80"/>
  <c r="L2400" i="80"/>
  <c r="L2401" i="80"/>
  <c r="L2402" i="80"/>
  <c r="L2403" i="80"/>
  <c r="L2404" i="80"/>
  <c r="L2405" i="80"/>
  <c r="L2406" i="80"/>
  <c r="L2407" i="80"/>
  <c r="L2408" i="80"/>
  <c r="L2409" i="80"/>
  <c r="L2410" i="80"/>
  <c r="L2411" i="80"/>
  <c r="L2412" i="80"/>
  <c r="L2413" i="80"/>
  <c r="L2414" i="80"/>
  <c r="L2415" i="80"/>
  <c r="L2416" i="80"/>
  <c r="L2417" i="80"/>
  <c r="L2418" i="80"/>
  <c r="L2419" i="80"/>
  <c r="L2420" i="80"/>
  <c r="L2421" i="80"/>
  <c r="L2422" i="80"/>
  <c r="L2423" i="80"/>
  <c r="L2424" i="80"/>
  <c r="L2425" i="80"/>
  <c r="L2426" i="80"/>
  <c r="L2427" i="80"/>
  <c r="L2428" i="80"/>
  <c r="L2429" i="80"/>
  <c r="L2430" i="80"/>
  <c r="L2431" i="80"/>
  <c r="L2432" i="80"/>
  <c r="L2433" i="80"/>
  <c r="L2434" i="80"/>
  <c r="L2435" i="80"/>
  <c r="L2436" i="80"/>
  <c r="L2437" i="80"/>
  <c r="L2438" i="80"/>
  <c r="L2439" i="80"/>
  <c r="L2440" i="80"/>
  <c r="L2441" i="80"/>
  <c r="L2442" i="80"/>
  <c r="L2443" i="80"/>
  <c r="L2444" i="80"/>
  <c r="L2445" i="80"/>
  <c r="L2446" i="80"/>
  <c r="L2447" i="80"/>
  <c r="L2448" i="80"/>
  <c r="L2449" i="80"/>
  <c r="L2450" i="80"/>
  <c r="L2451" i="80"/>
  <c r="L2452" i="80"/>
  <c r="L2453" i="80"/>
  <c r="L2454" i="80"/>
  <c r="L2455" i="80"/>
  <c r="L2456" i="80"/>
  <c r="L2457" i="80"/>
  <c r="L2458" i="80"/>
  <c r="L2459" i="80"/>
  <c r="L2460" i="80"/>
  <c r="L2461" i="80"/>
  <c r="L2462" i="80"/>
  <c r="L2463" i="80"/>
  <c r="L2464" i="80"/>
  <c r="L2465" i="80"/>
  <c r="L2466" i="80"/>
  <c r="L2467" i="80"/>
  <c r="L2468" i="80"/>
  <c r="L2469" i="80"/>
  <c r="L2470" i="80"/>
  <c r="L2471" i="80"/>
  <c r="L2472" i="80"/>
  <c r="L2473" i="80"/>
  <c r="L2474" i="80"/>
  <c r="L2475" i="80"/>
  <c r="L2476" i="80"/>
  <c r="L2477" i="80"/>
  <c r="L2478" i="80"/>
  <c r="L2479" i="80"/>
  <c r="L2480" i="80"/>
  <c r="L2481" i="80"/>
  <c r="L2482" i="80"/>
  <c r="L2483" i="80"/>
  <c r="L2484" i="80"/>
  <c r="L2485" i="80"/>
  <c r="L2486" i="80"/>
  <c r="L2487" i="80"/>
  <c r="L2488" i="80"/>
  <c r="L2489" i="80"/>
  <c r="L2490" i="80"/>
  <c r="L2491" i="80"/>
  <c r="L2492" i="80"/>
  <c r="L2493" i="80"/>
  <c r="L2494" i="80"/>
  <c r="L2495" i="80"/>
  <c r="L2496" i="80"/>
  <c r="L2497" i="80"/>
  <c r="L2498" i="80"/>
  <c r="L2499" i="80"/>
  <c r="L2500" i="80"/>
  <c r="L2501" i="80"/>
  <c r="L2502" i="80"/>
  <c r="L2503" i="80"/>
  <c r="L2504" i="80"/>
  <c r="L2505" i="80"/>
  <c r="L2506" i="80"/>
  <c r="L2507" i="80"/>
  <c r="L2508" i="80"/>
  <c r="L2509" i="80"/>
  <c r="L2510" i="80"/>
  <c r="L2511" i="80"/>
  <c r="L2512" i="80"/>
  <c r="L2513" i="80"/>
  <c r="L2514" i="80"/>
  <c r="L2515" i="80"/>
  <c r="L2516" i="80"/>
  <c r="L2517" i="80"/>
  <c r="L2518" i="80"/>
  <c r="L2519" i="80"/>
  <c r="L2520" i="80"/>
  <c r="L2521" i="80"/>
  <c r="L2522" i="80"/>
  <c r="L2523" i="80"/>
  <c r="L2524" i="80"/>
  <c r="L2525" i="80"/>
  <c r="L2526" i="80"/>
  <c r="L2527" i="80"/>
  <c r="L2528" i="80"/>
  <c r="L2529" i="80"/>
  <c r="L2530" i="80"/>
  <c r="L2531" i="80"/>
  <c r="L2532" i="80"/>
  <c r="L2533" i="80"/>
  <c r="L2534" i="80"/>
  <c r="L2535" i="80"/>
  <c r="L2536" i="80"/>
  <c r="L2537" i="80"/>
  <c r="L2538" i="80"/>
  <c r="L2539" i="80"/>
  <c r="L2540" i="80"/>
  <c r="L2541" i="80"/>
  <c r="L2542" i="80"/>
  <c r="L2543" i="80"/>
  <c r="L2544" i="80"/>
  <c r="L2545" i="80"/>
  <c r="L2546" i="80"/>
  <c r="L2547" i="80"/>
  <c r="L2548" i="80"/>
  <c r="L2549" i="80"/>
  <c r="L2550" i="80"/>
  <c r="L2551" i="80"/>
  <c r="L2552" i="80"/>
  <c r="L2553" i="80"/>
  <c r="L2554" i="80"/>
  <c r="L2555" i="80"/>
  <c r="L2556" i="80"/>
  <c r="L2557" i="80"/>
  <c r="L2558" i="80"/>
  <c r="L2559" i="80"/>
  <c r="L2560" i="80"/>
  <c r="L2561" i="80"/>
  <c r="L2562" i="80"/>
  <c r="L2563" i="80"/>
  <c r="L2564" i="80"/>
  <c r="L2565" i="80"/>
  <c r="L2566" i="80"/>
  <c r="L2567" i="80"/>
  <c r="L2568" i="80"/>
  <c r="L2569" i="80"/>
  <c r="L2570" i="80"/>
  <c r="L2571" i="80"/>
  <c r="L2572" i="80"/>
  <c r="L2573" i="80"/>
  <c r="L2574" i="80"/>
  <c r="L2575" i="80"/>
  <c r="L2576" i="80"/>
  <c r="L2577" i="80"/>
  <c r="L2578" i="80"/>
  <c r="L2579" i="80"/>
  <c r="L2580" i="80"/>
  <c r="L2581" i="80"/>
  <c r="L2582" i="80"/>
  <c r="L2583" i="80"/>
  <c r="L2584" i="80"/>
  <c r="L2585" i="80"/>
  <c r="L2586" i="80"/>
  <c r="L2587" i="80"/>
  <c r="L2588" i="80"/>
  <c r="L2589" i="80"/>
  <c r="L2590" i="80"/>
  <c r="L2591" i="80"/>
  <c r="L2592" i="80"/>
  <c r="L2593" i="80"/>
  <c r="L2594" i="80"/>
  <c r="L2595" i="80"/>
  <c r="L2596" i="80"/>
  <c r="L2597" i="80"/>
  <c r="L2598" i="80"/>
  <c r="L2599" i="80"/>
  <c r="L2600" i="80"/>
  <c r="L2601" i="80"/>
  <c r="L2602" i="80"/>
  <c r="L2603" i="80"/>
  <c r="L2604" i="80"/>
  <c r="L2605" i="80"/>
  <c r="L2606" i="80"/>
  <c r="L2607" i="80"/>
  <c r="L2608" i="80"/>
  <c r="L2609" i="80"/>
  <c r="L2610" i="80"/>
  <c r="L2611" i="80"/>
  <c r="L2612" i="80"/>
  <c r="L2613" i="80"/>
  <c r="L2614" i="80"/>
  <c r="L2615" i="80"/>
  <c r="L2616" i="80"/>
  <c r="L2617" i="80"/>
  <c r="L2618" i="80"/>
  <c r="L2619" i="80"/>
  <c r="L2620" i="80"/>
  <c r="L2621" i="80"/>
  <c r="L2622" i="80"/>
  <c r="L2623" i="80"/>
  <c r="L2624" i="80"/>
  <c r="L2625" i="80"/>
  <c r="L2626" i="80"/>
  <c r="L2627" i="80"/>
  <c r="L2628" i="80"/>
  <c r="L2629" i="80"/>
  <c r="L2630" i="80"/>
  <c r="L2631" i="80"/>
  <c r="L2632" i="80"/>
  <c r="L2633" i="80"/>
  <c r="L2634" i="80"/>
  <c r="L2635" i="80"/>
  <c r="L2636" i="80"/>
  <c r="L2637" i="80"/>
  <c r="L2638" i="80"/>
  <c r="L2639" i="80"/>
  <c r="L2640" i="80"/>
  <c r="L2641" i="80"/>
  <c r="L2642" i="80"/>
  <c r="L2643" i="80"/>
  <c r="L2644" i="80"/>
  <c r="L2645" i="80"/>
  <c r="L2646" i="80"/>
  <c r="L2647" i="80"/>
  <c r="L2648" i="80"/>
  <c r="L2649" i="80"/>
  <c r="L2650" i="80"/>
  <c r="L2651" i="80"/>
  <c r="L2652" i="80"/>
  <c r="L2653" i="80"/>
  <c r="L2654" i="80"/>
  <c r="L2655" i="80"/>
  <c r="L2656" i="80"/>
  <c r="L2657" i="80"/>
  <c r="L2658" i="80"/>
  <c r="L2659" i="80"/>
  <c r="L2660" i="80"/>
  <c r="L2661" i="80"/>
  <c r="L2662" i="80"/>
  <c r="L2663" i="80"/>
  <c r="L2664" i="80"/>
  <c r="L2665" i="80"/>
  <c r="L2666" i="80"/>
  <c r="L2667" i="80"/>
  <c r="L2668" i="80"/>
  <c r="L2669" i="80"/>
  <c r="L2670" i="80"/>
  <c r="L2671" i="80"/>
  <c r="L2672" i="80"/>
  <c r="L2673" i="80"/>
  <c r="L2674" i="80"/>
  <c r="L2675" i="80"/>
  <c r="L2676" i="80"/>
  <c r="L2677" i="80"/>
  <c r="L2678" i="80"/>
  <c r="L2679" i="80"/>
  <c r="L2680" i="80"/>
  <c r="L2681" i="80"/>
  <c r="L2682" i="80"/>
  <c r="L2683" i="80"/>
  <c r="L2684" i="80"/>
  <c r="L2685" i="80"/>
  <c r="L2686" i="80"/>
  <c r="L2687" i="80"/>
  <c r="L2688" i="80"/>
  <c r="L2689" i="80"/>
  <c r="L2690" i="80"/>
  <c r="L2691" i="80"/>
  <c r="L2692" i="80"/>
  <c r="L2693" i="80"/>
  <c r="L2694" i="80"/>
  <c r="L2695" i="80"/>
  <c r="L2696" i="80"/>
  <c r="L2697" i="80"/>
  <c r="L2698" i="80"/>
  <c r="L2699" i="80"/>
  <c r="L2700" i="80"/>
  <c r="L2701" i="80"/>
  <c r="L2702" i="80"/>
  <c r="L2703" i="80"/>
  <c r="L2704" i="80"/>
  <c r="L2705" i="80"/>
  <c r="L2706" i="80"/>
  <c r="L2707" i="80"/>
  <c r="L2708" i="80"/>
  <c r="L2709" i="80"/>
  <c r="L2710" i="80"/>
  <c r="L2711" i="80"/>
  <c r="L2712" i="80"/>
  <c r="L2713" i="80"/>
  <c r="L2714" i="80"/>
  <c r="L2715" i="80"/>
  <c r="L2716" i="80"/>
  <c r="L2717" i="80"/>
  <c r="L2718" i="80"/>
  <c r="L2719" i="80"/>
  <c r="L2720" i="80"/>
  <c r="L2721" i="80"/>
  <c r="L2722" i="80"/>
  <c r="L2723" i="80"/>
  <c r="L2724" i="80"/>
  <c r="L2725" i="80"/>
  <c r="L2726" i="80"/>
  <c r="L2727" i="80"/>
  <c r="L2728" i="80"/>
  <c r="L2729" i="80"/>
  <c r="L2730" i="80"/>
  <c r="L2731" i="80"/>
  <c r="L2732" i="80"/>
  <c r="L2733" i="80"/>
  <c r="L2734" i="80"/>
  <c r="L2735" i="80"/>
  <c r="L2736" i="80"/>
  <c r="L2737" i="80"/>
  <c r="L2738" i="80"/>
  <c r="L2739" i="80"/>
  <c r="L2740" i="80"/>
  <c r="L2741" i="80"/>
  <c r="L2742" i="80"/>
  <c r="L2743" i="80"/>
  <c r="L2744" i="80"/>
  <c r="L2745" i="80"/>
  <c r="L2746" i="80"/>
  <c r="L2747" i="80"/>
  <c r="L2748" i="80"/>
  <c r="L2749" i="80"/>
  <c r="L2750" i="80"/>
  <c r="L2751" i="80"/>
  <c r="L2752" i="80"/>
  <c r="L2753" i="80"/>
  <c r="L2754" i="80"/>
  <c r="L2755" i="80"/>
  <c r="L2756" i="80"/>
  <c r="L2757" i="80"/>
  <c r="L2758" i="80"/>
  <c r="L2759" i="80"/>
  <c r="L2760" i="80"/>
  <c r="L2761" i="80"/>
  <c r="L2762" i="80"/>
  <c r="L2763" i="80"/>
  <c r="L2764" i="80"/>
  <c r="L2765" i="80"/>
  <c r="L2766" i="80"/>
  <c r="L2767" i="80"/>
  <c r="L2768" i="80"/>
  <c r="L2769" i="80"/>
  <c r="L2770" i="80"/>
  <c r="L2771" i="80"/>
  <c r="L2772" i="80"/>
  <c r="L2773" i="80"/>
  <c r="L2774" i="80"/>
  <c r="L2775" i="80"/>
  <c r="L2776" i="80"/>
  <c r="L2777" i="80"/>
  <c r="L2778" i="80"/>
  <c r="L2779" i="80"/>
  <c r="L2780" i="80"/>
  <c r="L2781" i="80"/>
  <c r="L2782" i="80"/>
  <c r="L2783" i="80"/>
  <c r="L2784" i="80"/>
  <c r="L2785" i="80"/>
  <c r="L2786" i="80"/>
  <c r="L2787" i="80"/>
  <c r="L2788" i="80"/>
  <c r="L2789" i="80"/>
  <c r="L2790" i="80"/>
  <c r="L2791" i="80"/>
  <c r="L2792" i="80"/>
  <c r="L2793" i="80"/>
  <c r="L2794" i="80"/>
  <c r="L2795" i="80"/>
  <c r="L2796" i="80"/>
  <c r="L2797" i="80"/>
  <c r="L2798" i="80"/>
  <c r="L2799" i="80"/>
  <c r="L2800" i="80"/>
  <c r="L2801" i="80"/>
  <c r="L2802" i="80"/>
  <c r="L2803" i="80"/>
  <c r="L2804" i="80"/>
  <c r="L2805" i="80"/>
  <c r="L2806" i="80"/>
  <c r="L2807" i="80"/>
  <c r="L2808" i="80"/>
  <c r="L2809" i="80"/>
  <c r="L2810" i="80"/>
  <c r="L2811" i="80"/>
  <c r="L2812" i="80"/>
  <c r="L2813" i="80"/>
  <c r="L2814" i="80"/>
  <c r="L2815" i="80"/>
  <c r="L2816" i="80"/>
  <c r="L2817" i="80"/>
  <c r="L2818" i="80"/>
  <c r="L2819" i="80"/>
  <c r="L2820" i="80"/>
  <c r="L2821" i="80"/>
  <c r="L2822" i="80"/>
  <c r="L2823" i="80"/>
  <c r="L2824" i="80"/>
  <c r="L2825" i="80"/>
  <c r="L2826" i="80"/>
  <c r="L2827" i="80"/>
  <c r="L2828" i="80"/>
  <c r="L2829" i="80"/>
  <c r="L2830" i="80"/>
  <c r="L2831" i="80"/>
  <c r="L2832" i="80"/>
  <c r="L2833" i="80"/>
  <c r="L2834" i="80"/>
  <c r="L2835" i="80"/>
  <c r="L2836" i="80"/>
  <c r="L2837" i="80"/>
  <c r="L2838" i="80"/>
  <c r="L2839" i="80"/>
  <c r="L2840" i="80"/>
  <c r="L2841" i="80"/>
  <c r="L2842" i="80"/>
  <c r="L2843" i="80"/>
  <c r="L2844" i="80"/>
  <c r="L2845" i="80"/>
  <c r="L2846" i="80"/>
  <c r="L2847" i="80"/>
  <c r="L2848" i="80"/>
  <c r="L2849" i="80"/>
  <c r="L2850" i="80"/>
  <c r="L2851" i="80"/>
  <c r="L2852" i="80"/>
  <c r="L2853" i="80"/>
  <c r="L2854" i="80"/>
  <c r="L2855" i="80"/>
  <c r="L2856" i="80"/>
  <c r="L2857" i="80"/>
  <c r="L2858" i="80"/>
  <c r="L2859" i="80"/>
  <c r="L2860" i="80"/>
  <c r="L2861" i="80"/>
  <c r="L2862" i="80"/>
  <c r="L2863" i="80"/>
  <c r="L2864" i="80"/>
  <c r="L2865" i="80"/>
  <c r="L2866" i="80"/>
  <c r="L2867" i="80"/>
  <c r="L2868" i="80"/>
  <c r="L2869" i="80"/>
  <c r="L2870" i="80"/>
  <c r="L2871" i="80"/>
  <c r="L2872" i="80"/>
  <c r="L2873" i="80"/>
  <c r="L2874" i="80"/>
  <c r="L2875" i="80"/>
  <c r="L2876" i="80"/>
  <c r="L2877" i="80"/>
  <c r="L2878" i="80"/>
  <c r="L2879" i="80"/>
  <c r="L2880" i="80"/>
  <c r="L2881" i="80"/>
  <c r="L2882" i="80"/>
  <c r="L2883" i="80"/>
  <c r="L2884" i="80"/>
  <c r="L2885" i="80"/>
  <c r="L2886" i="80"/>
  <c r="L2887" i="80"/>
  <c r="L2888" i="80"/>
  <c r="L2889" i="80"/>
  <c r="L2890" i="80"/>
  <c r="L2891" i="80"/>
  <c r="L2892" i="80"/>
  <c r="L2893" i="80"/>
  <c r="L2894" i="80"/>
  <c r="L2895" i="80"/>
  <c r="L2896" i="80"/>
  <c r="L2897" i="80"/>
  <c r="L2898" i="80"/>
  <c r="L2899" i="80"/>
  <c r="L2900" i="80"/>
  <c r="L2901" i="80"/>
  <c r="L2902" i="80"/>
  <c r="L2903" i="80"/>
  <c r="L2904" i="80"/>
  <c r="L2905" i="80"/>
  <c r="L2906" i="80"/>
  <c r="L2907" i="80"/>
  <c r="L2908" i="80"/>
  <c r="L2909" i="80"/>
  <c r="L2910" i="80"/>
  <c r="L2911" i="80"/>
  <c r="L2912" i="80"/>
  <c r="L2913" i="80"/>
  <c r="L2914" i="80"/>
  <c r="L2915" i="80"/>
  <c r="L2916" i="80"/>
  <c r="L2917" i="80"/>
  <c r="L2918" i="80"/>
  <c r="L2919" i="80"/>
  <c r="L2920" i="80"/>
  <c r="L2921" i="80"/>
  <c r="L2922" i="80"/>
  <c r="L2923" i="80"/>
  <c r="L2924" i="80"/>
  <c r="L2925" i="80"/>
  <c r="L2926" i="80"/>
  <c r="L2927" i="80"/>
  <c r="L2928" i="80"/>
  <c r="L2929" i="80"/>
  <c r="L2930" i="80"/>
  <c r="L2931" i="80"/>
  <c r="L2932" i="80"/>
  <c r="L2933" i="80"/>
  <c r="L2934" i="80"/>
  <c r="L2935" i="80"/>
  <c r="L2936" i="80"/>
  <c r="L2937" i="80"/>
  <c r="L2938" i="80"/>
  <c r="L2939" i="80"/>
  <c r="L2940" i="80"/>
  <c r="L2941" i="80"/>
  <c r="L2942" i="80"/>
  <c r="L2943" i="80"/>
  <c r="L2944" i="80"/>
  <c r="L2945" i="80"/>
  <c r="L2946" i="80"/>
  <c r="L2947" i="80"/>
  <c r="L2948" i="80"/>
  <c r="L2949" i="80"/>
  <c r="L2950" i="80"/>
  <c r="L2951" i="80"/>
  <c r="L2952" i="80"/>
  <c r="L2953" i="80"/>
  <c r="L2954" i="80"/>
  <c r="L2955" i="80"/>
  <c r="L2956" i="80"/>
  <c r="L2957" i="80"/>
  <c r="L2958" i="80"/>
  <c r="L2959" i="80"/>
  <c r="L2960" i="80"/>
  <c r="L2961" i="80"/>
  <c r="L2962" i="80"/>
  <c r="L2963" i="80"/>
  <c r="L2964" i="80"/>
  <c r="L2965" i="80"/>
  <c r="L2966" i="80"/>
  <c r="L2967" i="80"/>
  <c r="L2968" i="80"/>
  <c r="L2969" i="80"/>
  <c r="L2970" i="80"/>
  <c r="L2971" i="80"/>
  <c r="L2972" i="80"/>
  <c r="L2973" i="80"/>
  <c r="L2974" i="80"/>
  <c r="L2975" i="80"/>
  <c r="L2976" i="80"/>
  <c r="L2977" i="80"/>
  <c r="L2978" i="80"/>
  <c r="L2979" i="80"/>
  <c r="L2980" i="80"/>
  <c r="L2981" i="80"/>
  <c r="L2982" i="80"/>
  <c r="L2983" i="80"/>
  <c r="L2984" i="80"/>
  <c r="L2985" i="80"/>
  <c r="L2986" i="80"/>
  <c r="L2987" i="80"/>
  <c r="L2988" i="80"/>
  <c r="L2989" i="80"/>
  <c r="L2990" i="80"/>
  <c r="L2991" i="80"/>
  <c r="L2992" i="80"/>
  <c r="L2993" i="80"/>
  <c r="L2994" i="80"/>
  <c r="L2995" i="80"/>
  <c r="L2996" i="80"/>
  <c r="L2997" i="80"/>
  <c r="L2998" i="80"/>
  <c r="L2999" i="80"/>
  <c r="L3000" i="80"/>
  <c r="L3001" i="80"/>
  <c r="L3002" i="80"/>
  <c r="L3003" i="80"/>
  <c r="L3004" i="80"/>
  <c r="L3005" i="80"/>
  <c r="L3006" i="80"/>
  <c r="L3007" i="80"/>
  <c r="L3008" i="80"/>
  <c r="L3009" i="80"/>
  <c r="L3010" i="80"/>
  <c r="L3011" i="80"/>
  <c r="L3012" i="80"/>
  <c r="L3013" i="80"/>
  <c r="L3014" i="80"/>
  <c r="L3015" i="80"/>
  <c r="L3016" i="80"/>
  <c r="L3017" i="80"/>
  <c r="L3018" i="80"/>
  <c r="L3019" i="80"/>
  <c r="L3020" i="80"/>
  <c r="L3021" i="80"/>
  <c r="L3022" i="80"/>
  <c r="L3023" i="80"/>
  <c r="L3024" i="80"/>
  <c r="L3025" i="80"/>
  <c r="L3026" i="80"/>
  <c r="L3027" i="80"/>
  <c r="L3028" i="80"/>
  <c r="L3029" i="80"/>
  <c r="L3030" i="80"/>
  <c r="L3031" i="80"/>
  <c r="L3032" i="80"/>
  <c r="L3033" i="80"/>
  <c r="L3034" i="80"/>
  <c r="L3035" i="80"/>
  <c r="L3036" i="80"/>
  <c r="L3037" i="80"/>
  <c r="L3038" i="80"/>
  <c r="L3039" i="80"/>
  <c r="L3040" i="80"/>
  <c r="L3041" i="80"/>
  <c r="L3042" i="80"/>
  <c r="L3043" i="80"/>
  <c r="L3044" i="80"/>
  <c r="L3045" i="80"/>
  <c r="L3046" i="80"/>
  <c r="L3047" i="80"/>
  <c r="L3048" i="80"/>
  <c r="L3049" i="80"/>
  <c r="L3050" i="80"/>
  <c r="L3051" i="80"/>
  <c r="L3052" i="80"/>
  <c r="L3053" i="80"/>
  <c r="L3054" i="80"/>
  <c r="L3055" i="80"/>
  <c r="L3056" i="80"/>
  <c r="L3057" i="80"/>
  <c r="L3058" i="80"/>
  <c r="L3059" i="80"/>
  <c r="L3060" i="80"/>
  <c r="L3061" i="80"/>
  <c r="L3062" i="80"/>
  <c r="L3063" i="80"/>
  <c r="L3064" i="80"/>
  <c r="L3065" i="80"/>
  <c r="L3066" i="80"/>
  <c r="L3067" i="80"/>
  <c r="L3068" i="80"/>
  <c r="L3069" i="80"/>
  <c r="L3070" i="80"/>
  <c r="L3071" i="80"/>
  <c r="L3072" i="80"/>
  <c r="L3073" i="80"/>
  <c r="L3074" i="80"/>
  <c r="L3075" i="80"/>
  <c r="L3076" i="80"/>
  <c r="L3077" i="80"/>
  <c r="L3078" i="80"/>
  <c r="L3079" i="80"/>
  <c r="L3080" i="80"/>
  <c r="L3081" i="80"/>
  <c r="L3082" i="80"/>
  <c r="L3083" i="80"/>
  <c r="L3084" i="80"/>
  <c r="L3085" i="80"/>
  <c r="L3086" i="80"/>
  <c r="L3087" i="80"/>
  <c r="L3088" i="80"/>
  <c r="L3089" i="80"/>
  <c r="L3090" i="80"/>
  <c r="L3091" i="80"/>
  <c r="L3092" i="80"/>
  <c r="L3093" i="80"/>
  <c r="L3094" i="80"/>
  <c r="L3095" i="80"/>
  <c r="L3096" i="80"/>
  <c r="L3097" i="80"/>
  <c r="L3098" i="80"/>
  <c r="L3099" i="80"/>
  <c r="L3100" i="80"/>
  <c r="L3101" i="80"/>
  <c r="L3102" i="80"/>
  <c r="L3103" i="80"/>
  <c r="L3104" i="80"/>
  <c r="L3105" i="80"/>
  <c r="L3106" i="80"/>
  <c r="L3107" i="80"/>
  <c r="L3108" i="80"/>
  <c r="L3109" i="80"/>
  <c r="L3110" i="80"/>
  <c r="L3111" i="80"/>
  <c r="L3112" i="80"/>
  <c r="L3113" i="80"/>
  <c r="L3114" i="80"/>
  <c r="L3115" i="80"/>
  <c r="L3116" i="80"/>
  <c r="L3117" i="80"/>
  <c r="L3118" i="80"/>
  <c r="L3119" i="80"/>
  <c r="L3120" i="80"/>
  <c r="L3121" i="80"/>
  <c r="L3122" i="80"/>
  <c r="L3123" i="80"/>
  <c r="L3124" i="80"/>
  <c r="L3125" i="80"/>
  <c r="L3126" i="80"/>
  <c r="L3127" i="80"/>
  <c r="L3128" i="80"/>
  <c r="L3129" i="80"/>
  <c r="L3130" i="80"/>
  <c r="L3131" i="80"/>
  <c r="L3132" i="80"/>
  <c r="L3133" i="80"/>
  <c r="L3134" i="80"/>
  <c r="L3135" i="80"/>
  <c r="L3136" i="80"/>
  <c r="L3137" i="80"/>
  <c r="L3138" i="80"/>
  <c r="L3139" i="80"/>
  <c r="L3140" i="80"/>
  <c r="L3141" i="80"/>
  <c r="L3142" i="80"/>
  <c r="L3143" i="80"/>
  <c r="L3144" i="80"/>
  <c r="L3145" i="80"/>
  <c r="L3146" i="80"/>
  <c r="L3147" i="80"/>
  <c r="L3148" i="80"/>
  <c r="L3149" i="80"/>
  <c r="L3150" i="80"/>
  <c r="L3151" i="80"/>
  <c r="L3152" i="80"/>
  <c r="L3153" i="80"/>
  <c r="L3154" i="80"/>
  <c r="L3155" i="80"/>
  <c r="L3156" i="80"/>
  <c r="L3157" i="80"/>
  <c r="L3158" i="80"/>
  <c r="L3159" i="80"/>
  <c r="L3160" i="80"/>
  <c r="L3161" i="80"/>
  <c r="L3162" i="80"/>
  <c r="L3163" i="80"/>
  <c r="L3164" i="80"/>
  <c r="L3165" i="80"/>
  <c r="L3166" i="80"/>
  <c r="L3167" i="80"/>
  <c r="L3168" i="80"/>
  <c r="L3169" i="80"/>
  <c r="L3170" i="80"/>
  <c r="L3171" i="80"/>
  <c r="L3172" i="80"/>
  <c r="L3173" i="80"/>
  <c r="L3174" i="80"/>
  <c r="L3175" i="80"/>
  <c r="L3176" i="80"/>
  <c r="L3177" i="80"/>
  <c r="L3178" i="80"/>
  <c r="L3179" i="80"/>
  <c r="L3180" i="80"/>
  <c r="L3181" i="80"/>
  <c r="L3182" i="80"/>
  <c r="L3183" i="80"/>
  <c r="L3184" i="80"/>
  <c r="L3185" i="80"/>
  <c r="L3186" i="80"/>
  <c r="L3187" i="80"/>
  <c r="L3188" i="80"/>
  <c r="L3189" i="80"/>
  <c r="L3190" i="80"/>
  <c r="L3191" i="80"/>
  <c r="L3192" i="80"/>
  <c r="L3193" i="80"/>
  <c r="L3194" i="80"/>
  <c r="L3195" i="80"/>
  <c r="L3196" i="80"/>
  <c r="L3197" i="80"/>
  <c r="L3198" i="80"/>
  <c r="L3199" i="80"/>
  <c r="L3200" i="80"/>
  <c r="L3201" i="80"/>
  <c r="L3202" i="80"/>
  <c r="L3203" i="80"/>
  <c r="L3204" i="80"/>
  <c r="L3205" i="80"/>
  <c r="L3206" i="80"/>
  <c r="L3207" i="80"/>
  <c r="L3208" i="80"/>
  <c r="L3209" i="80"/>
  <c r="L3210" i="80"/>
  <c r="L3211" i="80"/>
  <c r="L3212" i="80"/>
  <c r="L3213" i="80"/>
  <c r="L3214" i="80"/>
  <c r="L3215" i="80"/>
  <c r="L3216" i="80"/>
  <c r="L3217" i="80"/>
  <c r="L3218" i="80"/>
  <c r="L3219" i="80"/>
  <c r="L3220" i="80"/>
  <c r="L3221" i="80"/>
  <c r="L3222" i="80"/>
  <c r="L3223" i="80"/>
  <c r="L3224" i="80"/>
  <c r="L3225" i="80"/>
  <c r="L3226" i="80"/>
  <c r="L3227" i="80"/>
  <c r="L3228" i="80"/>
  <c r="L3229" i="80"/>
  <c r="L3230" i="80"/>
  <c r="L3231" i="80"/>
  <c r="L3232" i="80"/>
  <c r="L3233" i="80"/>
  <c r="L3234" i="80"/>
  <c r="L3235" i="80"/>
  <c r="L3236" i="80"/>
  <c r="L3237" i="80"/>
  <c r="L3238" i="80"/>
  <c r="L3239" i="80"/>
  <c r="L3240" i="80"/>
  <c r="L3241" i="80"/>
  <c r="L3242" i="80"/>
  <c r="L3243" i="80"/>
  <c r="L3244" i="80"/>
  <c r="L3245" i="80"/>
  <c r="L3246" i="80"/>
  <c r="L3247" i="80"/>
  <c r="L3248" i="80"/>
  <c r="L3249" i="80"/>
  <c r="L3250" i="80"/>
  <c r="L3251" i="80"/>
  <c r="L3252" i="80"/>
  <c r="L3253" i="80"/>
  <c r="L3254" i="80"/>
  <c r="L3255" i="80"/>
  <c r="L3256" i="80"/>
  <c r="L3257" i="80"/>
  <c r="L3258" i="80"/>
  <c r="L3259" i="80"/>
  <c r="L3260" i="80"/>
  <c r="L3261" i="80"/>
  <c r="L3262" i="80"/>
  <c r="L3263" i="80"/>
  <c r="L3264" i="80"/>
  <c r="L3265" i="80"/>
  <c r="L3266" i="80"/>
  <c r="L3267" i="80"/>
  <c r="L3268" i="80"/>
  <c r="L3269" i="80"/>
  <c r="L3270" i="80"/>
  <c r="L3271" i="80"/>
  <c r="L3272" i="80"/>
  <c r="L3273" i="80"/>
  <c r="L3274" i="80"/>
  <c r="L3275" i="80"/>
  <c r="L3276" i="80"/>
  <c r="L3277" i="80"/>
  <c r="L3278" i="80"/>
  <c r="L3279" i="80"/>
  <c r="L3280" i="80"/>
  <c r="L3281" i="80"/>
  <c r="L3282" i="80"/>
  <c r="L3283" i="80"/>
  <c r="L3284" i="80"/>
  <c r="L3285" i="80"/>
  <c r="L3286" i="80"/>
  <c r="L3287" i="80"/>
  <c r="L3288" i="80"/>
  <c r="L3289" i="80"/>
  <c r="L3290" i="80"/>
  <c r="L3291" i="80"/>
  <c r="L3292" i="80"/>
  <c r="L3293" i="80"/>
  <c r="L3294" i="80"/>
  <c r="L3295" i="80"/>
  <c r="L3296" i="80"/>
  <c r="L3297" i="80"/>
  <c r="L3298" i="80"/>
  <c r="L3299" i="80"/>
  <c r="L3300" i="80"/>
  <c r="L3301" i="80"/>
  <c r="L3302" i="80"/>
  <c r="L3303" i="80"/>
  <c r="L3304" i="80"/>
  <c r="L3305" i="80"/>
  <c r="L3306" i="80"/>
  <c r="L3307" i="80"/>
  <c r="L3308" i="80"/>
  <c r="L3309" i="80"/>
  <c r="L3310" i="80"/>
  <c r="L3311" i="80"/>
  <c r="L3312" i="80"/>
  <c r="L3313" i="80"/>
  <c r="L3314" i="80"/>
  <c r="L3315" i="80"/>
  <c r="L3316" i="80"/>
  <c r="L3317" i="80"/>
  <c r="L3318" i="80"/>
  <c r="L3319" i="80"/>
  <c r="L3320" i="80"/>
  <c r="L3321" i="80"/>
  <c r="L3322" i="80"/>
  <c r="L3323" i="80"/>
  <c r="L3324" i="80"/>
  <c r="L3325" i="80"/>
  <c r="L3326" i="80"/>
  <c r="L3327" i="80"/>
  <c r="L3328" i="80"/>
  <c r="L3329" i="80"/>
  <c r="L3330" i="80"/>
  <c r="L3331" i="80"/>
  <c r="L3332" i="80"/>
  <c r="L3333" i="80"/>
  <c r="L3334" i="80"/>
  <c r="L3335" i="80"/>
  <c r="L3336" i="80"/>
  <c r="L3337" i="80"/>
  <c r="L3338" i="80"/>
  <c r="L3339" i="80"/>
  <c r="L3340" i="80"/>
  <c r="L3341" i="80"/>
  <c r="L3342" i="80"/>
  <c r="L3343" i="80"/>
  <c r="L3344" i="80"/>
  <c r="L3345" i="80"/>
  <c r="L3346" i="80"/>
  <c r="L3347" i="80"/>
  <c r="L3348" i="80"/>
  <c r="L3349" i="80"/>
  <c r="L3350" i="80"/>
  <c r="L3351" i="80"/>
  <c r="L3352" i="80"/>
  <c r="L3353" i="80"/>
  <c r="L3354" i="80"/>
  <c r="L3355" i="80"/>
  <c r="L3356" i="80"/>
  <c r="L3357" i="80"/>
  <c r="L3358" i="80"/>
  <c r="L3359" i="80"/>
  <c r="L3360" i="80"/>
  <c r="L3361" i="80"/>
  <c r="L3362" i="80"/>
  <c r="L3363" i="80"/>
  <c r="L3364" i="80"/>
  <c r="L3365" i="80"/>
  <c r="L3366" i="80"/>
  <c r="L3367" i="80"/>
  <c r="L3368" i="80"/>
  <c r="L3369" i="80"/>
  <c r="L3370" i="80"/>
  <c r="L3371" i="80"/>
  <c r="L3372" i="80"/>
  <c r="L3373" i="80"/>
  <c r="L3374" i="80"/>
  <c r="L3375" i="80"/>
  <c r="L3376" i="80"/>
  <c r="L3377" i="80"/>
  <c r="L3378" i="80"/>
  <c r="L3379" i="80"/>
  <c r="L3380" i="80"/>
  <c r="L3381" i="80"/>
  <c r="L3382" i="80"/>
  <c r="L3383" i="80"/>
  <c r="L3384" i="80"/>
  <c r="L3385" i="80"/>
  <c r="L3386" i="80"/>
  <c r="L3387" i="80"/>
  <c r="L3388" i="80"/>
  <c r="L3389" i="80"/>
  <c r="L3390" i="80"/>
  <c r="L3391" i="80"/>
  <c r="L3392" i="80"/>
  <c r="L3393" i="80"/>
  <c r="L3394" i="80"/>
  <c r="L3395" i="80"/>
  <c r="L3396" i="80"/>
  <c r="L3397" i="80"/>
  <c r="L3398" i="80"/>
  <c r="L3399" i="80"/>
  <c r="L3400" i="80"/>
  <c r="L3401" i="80"/>
  <c r="L3402" i="80"/>
  <c r="L3403" i="80"/>
  <c r="L3404" i="80"/>
  <c r="L3405" i="80"/>
  <c r="L3406" i="80"/>
  <c r="L3407" i="80"/>
  <c r="L3408" i="80"/>
  <c r="L3409" i="80"/>
  <c r="L3410" i="80"/>
  <c r="L3411" i="80"/>
  <c r="L3412" i="80"/>
  <c r="L3413" i="80"/>
  <c r="L3414" i="80"/>
  <c r="L3415" i="80"/>
  <c r="L3416" i="80"/>
  <c r="L3417" i="80"/>
  <c r="L3418" i="80"/>
  <c r="L3419" i="80"/>
  <c r="L3420" i="80"/>
  <c r="L3421" i="80"/>
  <c r="L3422" i="80"/>
  <c r="L3423" i="80"/>
  <c r="L3424" i="80"/>
  <c r="L3425" i="80"/>
  <c r="L3426" i="80"/>
  <c r="L3427" i="80"/>
  <c r="L3428" i="80"/>
  <c r="L3429" i="80"/>
  <c r="L3430" i="80"/>
  <c r="L3431" i="80"/>
  <c r="L3432" i="80"/>
  <c r="L3433" i="80"/>
  <c r="L3434" i="80"/>
  <c r="L3435" i="80"/>
  <c r="L3436" i="80"/>
  <c r="L3437" i="80"/>
  <c r="L3438" i="80"/>
  <c r="L3439" i="80"/>
  <c r="L3440" i="80"/>
  <c r="L3441" i="80"/>
  <c r="L3442" i="80"/>
  <c r="L3443" i="80"/>
  <c r="L3444" i="80"/>
  <c r="L3445" i="80"/>
  <c r="L3446" i="80"/>
  <c r="L3447" i="80"/>
  <c r="L3448" i="80"/>
  <c r="L3449" i="80"/>
  <c r="L3450" i="80"/>
  <c r="L3451" i="80"/>
  <c r="L3452" i="80"/>
  <c r="L3453" i="80"/>
  <c r="L3454" i="80"/>
  <c r="L3455" i="80"/>
  <c r="L3456" i="80"/>
  <c r="L3457" i="80"/>
  <c r="L3458" i="80"/>
  <c r="L3459" i="80"/>
  <c r="L3460" i="80"/>
  <c r="L3461" i="80"/>
  <c r="L3462" i="80"/>
  <c r="L3463" i="80"/>
  <c r="L3464" i="80"/>
  <c r="L3465" i="80"/>
  <c r="L3466" i="80"/>
  <c r="L3467" i="80"/>
  <c r="L3468" i="80"/>
  <c r="L3469" i="80"/>
  <c r="L3470" i="80"/>
  <c r="L3471" i="80"/>
  <c r="L3472" i="80"/>
  <c r="L3473" i="80"/>
  <c r="L3474" i="80"/>
  <c r="L3475" i="80"/>
  <c r="L3476" i="80"/>
  <c r="L3477" i="80"/>
  <c r="L3478" i="80"/>
  <c r="L3479" i="80"/>
  <c r="L3480" i="80"/>
  <c r="L3481" i="80"/>
  <c r="L3482" i="80"/>
  <c r="L3483" i="80"/>
  <c r="L3484" i="80"/>
  <c r="L3485" i="80"/>
  <c r="L3486" i="80"/>
  <c r="L3487" i="80"/>
  <c r="L3488" i="80"/>
  <c r="L3489" i="80"/>
  <c r="L3490" i="80"/>
  <c r="L3491" i="80"/>
  <c r="L3492" i="80"/>
  <c r="L3493" i="80"/>
  <c r="L3494" i="80"/>
  <c r="L3495" i="80"/>
  <c r="L3496" i="80"/>
  <c r="L3497" i="80"/>
  <c r="L3498" i="80"/>
  <c r="L3499" i="80"/>
  <c r="L3500" i="80"/>
  <c r="L3501" i="80"/>
  <c r="L3502" i="80"/>
  <c r="L3503" i="80"/>
  <c r="L3504" i="80"/>
  <c r="L3505" i="80"/>
  <c r="L3506" i="80"/>
  <c r="L3507" i="80"/>
  <c r="L3508" i="80"/>
  <c r="L3509" i="80"/>
  <c r="L3510" i="80"/>
  <c r="L3511" i="80"/>
  <c r="L3512" i="80"/>
  <c r="L3513" i="80"/>
  <c r="L3514" i="80"/>
  <c r="L3515" i="80"/>
  <c r="L3516" i="80"/>
  <c r="L3517" i="80"/>
  <c r="L3518" i="80"/>
  <c r="L3519" i="80"/>
  <c r="L3520" i="80"/>
  <c r="L3521" i="80"/>
  <c r="L3522" i="80"/>
  <c r="L3523" i="80"/>
  <c r="L3524" i="80"/>
  <c r="L3525" i="80"/>
  <c r="L3526" i="80"/>
  <c r="L3527" i="80"/>
  <c r="L3528" i="80"/>
  <c r="L3529" i="80"/>
  <c r="L3530" i="80"/>
  <c r="L3531" i="80"/>
  <c r="L3532" i="80"/>
  <c r="L3533" i="80"/>
  <c r="L3534" i="80"/>
  <c r="L3535" i="80"/>
  <c r="L3536" i="80"/>
  <c r="L3537" i="80"/>
  <c r="L3538" i="80"/>
  <c r="L3539" i="80"/>
  <c r="L3540" i="80"/>
  <c r="L3541" i="80"/>
  <c r="L3542" i="80"/>
  <c r="L3543" i="80"/>
  <c r="L3544" i="80"/>
  <c r="L3545" i="80"/>
  <c r="L3546" i="80"/>
  <c r="L3547" i="80"/>
  <c r="L3548" i="80"/>
  <c r="L3549" i="80"/>
  <c r="L3550" i="80"/>
  <c r="L3551" i="80"/>
  <c r="L3552" i="80"/>
  <c r="L3553" i="80"/>
  <c r="L3554" i="80"/>
  <c r="L3555" i="80"/>
  <c r="L3556" i="80"/>
  <c r="L3557" i="80"/>
  <c r="L3558" i="80"/>
  <c r="L3559" i="80"/>
  <c r="L3560" i="80"/>
  <c r="L3561" i="80"/>
  <c r="L3562" i="80"/>
  <c r="L3563" i="80"/>
  <c r="L3564" i="80"/>
  <c r="L3565" i="80"/>
  <c r="L3566" i="80"/>
  <c r="L3567" i="80"/>
  <c r="L3568" i="80"/>
  <c r="L3569" i="80"/>
  <c r="L3570" i="80"/>
  <c r="L3571" i="80"/>
  <c r="L3572" i="80"/>
  <c r="L3573" i="80"/>
  <c r="L3574" i="80"/>
  <c r="L3575" i="80"/>
  <c r="L3576" i="80"/>
  <c r="L3577" i="80"/>
  <c r="L3578" i="80"/>
  <c r="L3579" i="80"/>
  <c r="L3580" i="80"/>
  <c r="L3581" i="80"/>
  <c r="L3582" i="80"/>
  <c r="L3583" i="80"/>
  <c r="L3584" i="80"/>
  <c r="L3585" i="80"/>
  <c r="L3586" i="80"/>
  <c r="L3587" i="80"/>
  <c r="L3588" i="80"/>
  <c r="L3589" i="80"/>
  <c r="L3590" i="80"/>
  <c r="L3591" i="80"/>
  <c r="L3592" i="80"/>
  <c r="L3593" i="80"/>
  <c r="L3594" i="80"/>
  <c r="L3595" i="80"/>
  <c r="L3596" i="80"/>
  <c r="L3597" i="80"/>
  <c r="L3598" i="80"/>
  <c r="L3599" i="80"/>
  <c r="L3600" i="80"/>
  <c r="L3601" i="80"/>
  <c r="L3602" i="80"/>
  <c r="L3603" i="80"/>
  <c r="L3604" i="80"/>
  <c r="L3605" i="80"/>
  <c r="L3606" i="80"/>
  <c r="L3607" i="80"/>
  <c r="L3608" i="80"/>
  <c r="L3609" i="80"/>
  <c r="L3610" i="80"/>
  <c r="L3611" i="80"/>
  <c r="L3612" i="80"/>
  <c r="L3613" i="80"/>
  <c r="L3614" i="80"/>
  <c r="L3615" i="80"/>
  <c r="L3616" i="80"/>
  <c r="L3617" i="80"/>
  <c r="L3618" i="80"/>
  <c r="L3619" i="80"/>
  <c r="L3620" i="80"/>
  <c r="L3621" i="80"/>
  <c r="L3622" i="80"/>
  <c r="L3623" i="80"/>
  <c r="L3624" i="80"/>
  <c r="L3625" i="80"/>
  <c r="L3626" i="80"/>
  <c r="L3627" i="80"/>
  <c r="L3628" i="80"/>
  <c r="L3629" i="80"/>
  <c r="L3630" i="80"/>
  <c r="L3631" i="80"/>
  <c r="L3632" i="80"/>
  <c r="L3633" i="80"/>
  <c r="L3634" i="80"/>
  <c r="L3635" i="80"/>
  <c r="L3636" i="80"/>
  <c r="L3637" i="80"/>
  <c r="L3638" i="80"/>
  <c r="L3639" i="80"/>
  <c r="L3640" i="80"/>
  <c r="L3641" i="80"/>
  <c r="L3642" i="80"/>
  <c r="L3643" i="80"/>
  <c r="L3644" i="80"/>
  <c r="L3645" i="80"/>
  <c r="L3646" i="80"/>
  <c r="L3647" i="80"/>
  <c r="L3648" i="80"/>
  <c r="L3649" i="80"/>
  <c r="L3650" i="80"/>
  <c r="L3651" i="80"/>
  <c r="L3652" i="80"/>
  <c r="L3653" i="80"/>
  <c r="L3654" i="80"/>
  <c r="L3655" i="80"/>
  <c r="L3656" i="80"/>
  <c r="L3657" i="80"/>
  <c r="L3658" i="80"/>
  <c r="L3659" i="80"/>
  <c r="L3660" i="80"/>
  <c r="L3661" i="80"/>
  <c r="L3662" i="80"/>
  <c r="L3663" i="80"/>
  <c r="L3664" i="80"/>
  <c r="L3665" i="80"/>
  <c r="L3666" i="80"/>
  <c r="L3667" i="80"/>
  <c r="L3668" i="80"/>
  <c r="L3669" i="80"/>
  <c r="L3670" i="80"/>
  <c r="L3671" i="80"/>
  <c r="L3672" i="80"/>
  <c r="L3673" i="80"/>
  <c r="L3674" i="80"/>
  <c r="L3675" i="80"/>
  <c r="L3676" i="80"/>
  <c r="L3677" i="80"/>
  <c r="L3678" i="80"/>
  <c r="L3679" i="80"/>
  <c r="L3680" i="80"/>
  <c r="L3681" i="80"/>
  <c r="L3682" i="80"/>
  <c r="L3683" i="80"/>
  <c r="L3684" i="80"/>
  <c r="L3685" i="80"/>
  <c r="L3686" i="80"/>
  <c r="L3687" i="80"/>
  <c r="L3688" i="80"/>
  <c r="L3689" i="80"/>
  <c r="L3690" i="80"/>
  <c r="L3691" i="80"/>
  <c r="L3692" i="80"/>
  <c r="L3693" i="80"/>
  <c r="L3694" i="80"/>
  <c r="L3695" i="80"/>
  <c r="L3696" i="80"/>
  <c r="L3697" i="80"/>
  <c r="L3698" i="80"/>
  <c r="L3699" i="80"/>
  <c r="L3700" i="80"/>
  <c r="L3701" i="80"/>
  <c r="L3702" i="80"/>
  <c r="L3703" i="80"/>
  <c r="L3704" i="80"/>
  <c r="L3705" i="80"/>
  <c r="L3706" i="80"/>
  <c r="L3707" i="80"/>
  <c r="L3708" i="80"/>
  <c r="L3709" i="80"/>
  <c r="L3710" i="80"/>
  <c r="L3711" i="80"/>
  <c r="L3712" i="80"/>
  <c r="L3713" i="80"/>
  <c r="L3714" i="80"/>
  <c r="L3715" i="80"/>
  <c r="L3716" i="80"/>
  <c r="L3717" i="80"/>
  <c r="L3718" i="80"/>
  <c r="L3719" i="80"/>
  <c r="L3720" i="80"/>
  <c r="L3721" i="80"/>
  <c r="L3722" i="80"/>
  <c r="L3723" i="80"/>
  <c r="L3724" i="80"/>
  <c r="L3725" i="80"/>
  <c r="L3726" i="80"/>
  <c r="L3727" i="80"/>
  <c r="L3728" i="80"/>
  <c r="L3729" i="80"/>
  <c r="L3730" i="80"/>
  <c r="L3731" i="80"/>
  <c r="L3732" i="80"/>
  <c r="L3733" i="80"/>
  <c r="L3734" i="80"/>
  <c r="L3735" i="80"/>
  <c r="L3736" i="80"/>
  <c r="L3737" i="80"/>
  <c r="L3738" i="80"/>
  <c r="L3739" i="80"/>
  <c r="L3740" i="80"/>
  <c r="L3741" i="80"/>
  <c r="L3742" i="80"/>
  <c r="L3743" i="80"/>
  <c r="L3744" i="80"/>
  <c r="L3745" i="80"/>
  <c r="L3746" i="80"/>
  <c r="L3747" i="80"/>
  <c r="L3748" i="80"/>
  <c r="L3749" i="80"/>
  <c r="L3750" i="80"/>
  <c r="L3751" i="80"/>
  <c r="L3752" i="80"/>
  <c r="L3753" i="80"/>
  <c r="L3754" i="80"/>
  <c r="L3755" i="80"/>
  <c r="L3756" i="80"/>
  <c r="L3757" i="80"/>
  <c r="L3758" i="80"/>
  <c r="L3759" i="80"/>
  <c r="L3760" i="80"/>
  <c r="L3761" i="80"/>
  <c r="L3762" i="80"/>
  <c r="L3763" i="80"/>
  <c r="L3764" i="80"/>
  <c r="L3765" i="80"/>
  <c r="L3766" i="80"/>
  <c r="L3767" i="80"/>
  <c r="L3768" i="80"/>
  <c r="L3769" i="80"/>
  <c r="L3770" i="80"/>
  <c r="L3771" i="80"/>
  <c r="L3772" i="80"/>
  <c r="L3773" i="80"/>
  <c r="L3774" i="80"/>
  <c r="L3775" i="80"/>
  <c r="L3776" i="80"/>
  <c r="L3777" i="80"/>
  <c r="L3778" i="80"/>
  <c r="L3779" i="80"/>
  <c r="L3780" i="80"/>
  <c r="L3781" i="80"/>
  <c r="L3782" i="80"/>
  <c r="L3783" i="80"/>
  <c r="L3784" i="80"/>
  <c r="L3785" i="80"/>
  <c r="L3786" i="80"/>
  <c r="L3787" i="80"/>
  <c r="L3788" i="80"/>
  <c r="L3789" i="80"/>
  <c r="L3790" i="80"/>
  <c r="L3791" i="80"/>
  <c r="L3792" i="80"/>
  <c r="L3793" i="80"/>
  <c r="L3794" i="80"/>
  <c r="L3795" i="80"/>
  <c r="L3796" i="80"/>
  <c r="L3797" i="80"/>
  <c r="L3798" i="80"/>
  <c r="L3799" i="80"/>
  <c r="L3800" i="80"/>
  <c r="L3801" i="80"/>
  <c r="L3802" i="80"/>
  <c r="L3803" i="80"/>
  <c r="L3804" i="80"/>
  <c r="L3805" i="80"/>
  <c r="L3806" i="80"/>
  <c r="L3807" i="80"/>
  <c r="L3808" i="80"/>
  <c r="L3809" i="80"/>
  <c r="L3810" i="80"/>
  <c r="L3811" i="80"/>
  <c r="L3812" i="80"/>
  <c r="L3813" i="80"/>
  <c r="L3814" i="80"/>
  <c r="L3815" i="80"/>
  <c r="L3816" i="80"/>
  <c r="L3817" i="80"/>
  <c r="L3818" i="80"/>
  <c r="L3819" i="80"/>
  <c r="L3820" i="80"/>
  <c r="L3821" i="80"/>
  <c r="L3822" i="80"/>
  <c r="L3823" i="80"/>
  <c r="L3824" i="80"/>
  <c r="L3825" i="80"/>
  <c r="L3826" i="80"/>
  <c r="L3827" i="80"/>
  <c r="L3828" i="80"/>
  <c r="L3829" i="80"/>
  <c r="L3830" i="80"/>
  <c r="L3831" i="80"/>
  <c r="L3832" i="80"/>
  <c r="L3833" i="80"/>
  <c r="L3834" i="80"/>
  <c r="L3835" i="80"/>
  <c r="L3836" i="80"/>
  <c r="L3837" i="80"/>
  <c r="L3838" i="80"/>
  <c r="L3839" i="80"/>
  <c r="L3840" i="80"/>
  <c r="L3841" i="80"/>
  <c r="L3842" i="80"/>
  <c r="L3843" i="80"/>
  <c r="L3844" i="80"/>
  <c r="L3845" i="80"/>
  <c r="L3846" i="80"/>
  <c r="L3847" i="80"/>
  <c r="L3848" i="80"/>
  <c r="L3849" i="80"/>
  <c r="L3850" i="80"/>
  <c r="L3851" i="80"/>
  <c r="L3852" i="80"/>
  <c r="L3853" i="80"/>
  <c r="L3854" i="80"/>
  <c r="L3855" i="80"/>
  <c r="L3856" i="80"/>
  <c r="L3857" i="80"/>
  <c r="L3858" i="80"/>
  <c r="L3859" i="80"/>
  <c r="L3860" i="80"/>
  <c r="L3861" i="80"/>
  <c r="L3862" i="80"/>
  <c r="L3863" i="80"/>
  <c r="L3864" i="80"/>
  <c r="L3865" i="80"/>
  <c r="L3866" i="80"/>
  <c r="L3867" i="80"/>
  <c r="L3868" i="80"/>
  <c r="L3869" i="80"/>
  <c r="L3870" i="80"/>
  <c r="L3871" i="80"/>
  <c r="L3872" i="80"/>
  <c r="L3873" i="80"/>
  <c r="L3874" i="80"/>
  <c r="L3875" i="80"/>
  <c r="L3876" i="80"/>
  <c r="L3877" i="80"/>
  <c r="L3878" i="80"/>
  <c r="L3879" i="80"/>
  <c r="L3880" i="80"/>
  <c r="L3881" i="80"/>
  <c r="L3882" i="80"/>
  <c r="L3883" i="80"/>
  <c r="L3884" i="80"/>
  <c r="L3885" i="80"/>
  <c r="L3886" i="80"/>
  <c r="L3887" i="80"/>
  <c r="L3888" i="80"/>
  <c r="L3889" i="80"/>
  <c r="L3890" i="80"/>
  <c r="L3891" i="80"/>
  <c r="L3892" i="80"/>
  <c r="L3893" i="80"/>
  <c r="L3894" i="80"/>
  <c r="L3895" i="80"/>
  <c r="L3896" i="80"/>
  <c r="L3897" i="80"/>
  <c r="L3898" i="80"/>
  <c r="L3899" i="80"/>
  <c r="L3900" i="80"/>
  <c r="L3901" i="80"/>
  <c r="L3902" i="80"/>
  <c r="L3903" i="80"/>
  <c r="L3904" i="80"/>
  <c r="L3905" i="80"/>
  <c r="L3906" i="80"/>
  <c r="L3907" i="80"/>
  <c r="L3908" i="80"/>
  <c r="L3909" i="80"/>
  <c r="L3910" i="80"/>
  <c r="L3911" i="80"/>
  <c r="L3912" i="80"/>
  <c r="L3913" i="80"/>
  <c r="L3914" i="80"/>
  <c r="L3915" i="80"/>
  <c r="L3916" i="80"/>
  <c r="L3917" i="80"/>
  <c r="L3918" i="80"/>
  <c r="L3919" i="80"/>
  <c r="L3920" i="80"/>
  <c r="L3921" i="80"/>
  <c r="L3922" i="80"/>
  <c r="L3923" i="80"/>
  <c r="L3924" i="80"/>
  <c r="L3925" i="80"/>
  <c r="L3926" i="80"/>
  <c r="L3927" i="80"/>
  <c r="L3928" i="80"/>
  <c r="L3929" i="80"/>
  <c r="L3930" i="80"/>
  <c r="L3931" i="80"/>
  <c r="L3932" i="80"/>
  <c r="L3933" i="80"/>
  <c r="L3934" i="80"/>
  <c r="L3935" i="80"/>
  <c r="L3936" i="80"/>
  <c r="L3937" i="80"/>
  <c r="L3938" i="80"/>
  <c r="L3939" i="80"/>
  <c r="L3940" i="80"/>
  <c r="L3941" i="80"/>
  <c r="L3942" i="80"/>
  <c r="L3943" i="80"/>
  <c r="L3944" i="80"/>
  <c r="L3945" i="80"/>
  <c r="L3946" i="80"/>
  <c r="L3947" i="80"/>
  <c r="L3948" i="80"/>
  <c r="L3949" i="80"/>
  <c r="L3950" i="80"/>
  <c r="L3951" i="80"/>
  <c r="L3952" i="80"/>
  <c r="L3953" i="80"/>
  <c r="L3954" i="80"/>
  <c r="L3955" i="80"/>
  <c r="L3956" i="80"/>
  <c r="L3957" i="80"/>
  <c r="L3958" i="80"/>
  <c r="L3959" i="80"/>
  <c r="L3960" i="80"/>
  <c r="L3961" i="80"/>
  <c r="L3962" i="80"/>
  <c r="L3963" i="80"/>
  <c r="L3964" i="80"/>
  <c r="L3965" i="80"/>
  <c r="L3966" i="80"/>
  <c r="L3967" i="80"/>
  <c r="L3968" i="80"/>
  <c r="L3969" i="80"/>
  <c r="L3970" i="80"/>
  <c r="L3971" i="80"/>
  <c r="L3972" i="80"/>
  <c r="L3973" i="80"/>
  <c r="L3974" i="80"/>
  <c r="L3975" i="80"/>
  <c r="L3976" i="80"/>
  <c r="L3977" i="80"/>
  <c r="L3978" i="80"/>
  <c r="L3979" i="80"/>
  <c r="L3980" i="80"/>
  <c r="L3981" i="80"/>
  <c r="L3982" i="80"/>
  <c r="L3983" i="80"/>
  <c r="L3984" i="80"/>
  <c r="L3985" i="80"/>
  <c r="L3986" i="80"/>
  <c r="L3987" i="80"/>
  <c r="L3988" i="80"/>
  <c r="L3989" i="80"/>
  <c r="L3990" i="80"/>
  <c r="L3991" i="80"/>
  <c r="L3992" i="80"/>
  <c r="L3993" i="80"/>
  <c r="L3994" i="80"/>
  <c r="L3995" i="80"/>
  <c r="L3996" i="80"/>
  <c r="L3997" i="80"/>
  <c r="L3998" i="80"/>
  <c r="L3999" i="80"/>
  <c r="L4000" i="80"/>
  <c r="L4001" i="80"/>
  <c r="L4002" i="80"/>
  <c r="L4003" i="80"/>
  <c r="L4004" i="80"/>
  <c r="L4005" i="80"/>
  <c r="L4006" i="80"/>
  <c r="L4007" i="80"/>
  <c r="L4008" i="80"/>
  <c r="L4009" i="80"/>
  <c r="L4010" i="80"/>
  <c r="L4011" i="80"/>
  <c r="L4012" i="80"/>
  <c r="L4013" i="80"/>
  <c r="L4014" i="80"/>
  <c r="L4015" i="80"/>
  <c r="L4016" i="80"/>
  <c r="L4017" i="80"/>
  <c r="L4018" i="80"/>
  <c r="L4019" i="80"/>
  <c r="L4020" i="80"/>
  <c r="L4021" i="80"/>
  <c r="L4022" i="80"/>
  <c r="L4023" i="80"/>
  <c r="L4024" i="80"/>
  <c r="L4025" i="80"/>
  <c r="L4026" i="80"/>
  <c r="L4027" i="80"/>
  <c r="L4028" i="80"/>
  <c r="L4029" i="80"/>
  <c r="L4030" i="80"/>
  <c r="L4031" i="80"/>
  <c r="L4032" i="80"/>
  <c r="L4033" i="80"/>
  <c r="L4034" i="80"/>
  <c r="L4035" i="80"/>
  <c r="L4036" i="80"/>
  <c r="L4037" i="80"/>
  <c r="L4038" i="80"/>
  <c r="L4039" i="80"/>
  <c r="L4040" i="80"/>
  <c r="L4041" i="80"/>
  <c r="L4042" i="80"/>
  <c r="L4043" i="80"/>
  <c r="L4044" i="80"/>
  <c r="L4045" i="80"/>
  <c r="L4046" i="80"/>
  <c r="L4047" i="80"/>
  <c r="L4048" i="80"/>
  <c r="L4049" i="80"/>
  <c r="L4050" i="80"/>
  <c r="L4051" i="80"/>
  <c r="L4052" i="80"/>
  <c r="L4053" i="80"/>
  <c r="L4054" i="80"/>
  <c r="L4055" i="80"/>
  <c r="L4056" i="80"/>
  <c r="L4057" i="80"/>
  <c r="L4058" i="80"/>
  <c r="L4059" i="80"/>
  <c r="L4060" i="80"/>
  <c r="L4061" i="80"/>
  <c r="L4062" i="80"/>
  <c r="L4063" i="80"/>
  <c r="L4064" i="80"/>
  <c r="L4065" i="80"/>
  <c r="L4066" i="80"/>
  <c r="L4067" i="80"/>
  <c r="L4068" i="80"/>
  <c r="L4069" i="80"/>
  <c r="L4070" i="80"/>
  <c r="L4071" i="80"/>
  <c r="L4072" i="80"/>
  <c r="L4073" i="80"/>
  <c r="L4074" i="80"/>
  <c r="L4075" i="80"/>
  <c r="L4076" i="80"/>
  <c r="L4077" i="80"/>
  <c r="L4078" i="80"/>
  <c r="L4079" i="80"/>
  <c r="L4080" i="80"/>
  <c r="L4081" i="80"/>
  <c r="L4082" i="80"/>
  <c r="L4083" i="80"/>
  <c r="L4084" i="80"/>
  <c r="L4085" i="80"/>
  <c r="L4086" i="80"/>
  <c r="L4087" i="80"/>
  <c r="L4088" i="80"/>
  <c r="L4089" i="80"/>
  <c r="L4090" i="80"/>
  <c r="L4091" i="80"/>
  <c r="L4092" i="80"/>
  <c r="L4093" i="80"/>
  <c r="L4094" i="80"/>
  <c r="L4095" i="80"/>
  <c r="L4096" i="80"/>
  <c r="L4097" i="80"/>
  <c r="L4098" i="80"/>
  <c r="L4099" i="80"/>
  <c r="L4100" i="80"/>
  <c r="L4101" i="80"/>
  <c r="L4102" i="80"/>
  <c r="L4103" i="80"/>
  <c r="L4104" i="80"/>
  <c r="L4105" i="80"/>
  <c r="L4106" i="80"/>
  <c r="L4107" i="80"/>
  <c r="L4108" i="80"/>
  <c r="L4109" i="80"/>
  <c r="L4110" i="80"/>
  <c r="L4111" i="80"/>
  <c r="L4112" i="80"/>
  <c r="L4113" i="80"/>
  <c r="L4114" i="80"/>
  <c r="L4115" i="80"/>
  <c r="L4116" i="80"/>
  <c r="L4117" i="80"/>
  <c r="L4118" i="80"/>
  <c r="L4119" i="80"/>
  <c r="L4120" i="80"/>
  <c r="L4121" i="80"/>
  <c r="L4122" i="80"/>
  <c r="L4123" i="80"/>
  <c r="L4124" i="80"/>
  <c r="L4125" i="80"/>
  <c r="L4126" i="80"/>
  <c r="L4127" i="80"/>
  <c r="L4128" i="80"/>
  <c r="L4129" i="80"/>
  <c r="L4130" i="80"/>
  <c r="L4131" i="80"/>
  <c r="L4132" i="80"/>
  <c r="L4133" i="80"/>
  <c r="L4134" i="80"/>
  <c r="L4135" i="80"/>
  <c r="L4136" i="80"/>
  <c r="L4137" i="80"/>
  <c r="L4138" i="80"/>
  <c r="L4139" i="80"/>
  <c r="L4140" i="80"/>
  <c r="L4141" i="80"/>
  <c r="L4142" i="80"/>
  <c r="L4143" i="80"/>
  <c r="L4144" i="80"/>
  <c r="L4145" i="80"/>
  <c r="L4146" i="80"/>
  <c r="L4147" i="80"/>
  <c r="L4148" i="80"/>
  <c r="L4149" i="80"/>
  <c r="L4150" i="80"/>
  <c r="L4151" i="80"/>
  <c r="L4152" i="80"/>
  <c r="L4153" i="80"/>
  <c r="L4154" i="80"/>
  <c r="L4155" i="80"/>
  <c r="L4156" i="80"/>
  <c r="L4157" i="80"/>
  <c r="L4158" i="80"/>
  <c r="L4159" i="80"/>
  <c r="L4160" i="80"/>
  <c r="L4161" i="80"/>
  <c r="L4162" i="80"/>
  <c r="L4163" i="80"/>
  <c r="L4164" i="80"/>
  <c r="L4165" i="80"/>
  <c r="L4166" i="80"/>
  <c r="L4167" i="80"/>
  <c r="L4168" i="80"/>
  <c r="L4169" i="80"/>
  <c r="L4170" i="80"/>
  <c r="L4171" i="80"/>
  <c r="L4172" i="80"/>
  <c r="L4173" i="80"/>
  <c r="L4174" i="80"/>
  <c r="L4175" i="80"/>
  <c r="L4176" i="80"/>
  <c r="L4177" i="80"/>
  <c r="L4178" i="80"/>
  <c r="L4179" i="80"/>
  <c r="L4180" i="80"/>
  <c r="L4181" i="80"/>
  <c r="L4182" i="80"/>
  <c r="L4183" i="80"/>
  <c r="L4184" i="80"/>
  <c r="L4185" i="80"/>
  <c r="L4186" i="80"/>
  <c r="L4187" i="80"/>
  <c r="L4188" i="80"/>
  <c r="L4189" i="80"/>
  <c r="L4190" i="80"/>
  <c r="L4191" i="80"/>
  <c r="L4192" i="80"/>
  <c r="L4193" i="80"/>
  <c r="L4194" i="80"/>
  <c r="L4195" i="80"/>
  <c r="L4196" i="80"/>
  <c r="L4197" i="80"/>
  <c r="L4198" i="80"/>
  <c r="L4199" i="80"/>
  <c r="L4200" i="80"/>
  <c r="L4201" i="80"/>
  <c r="L4202" i="80"/>
  <c r="L4203" i="80"/>
  <c r="L4204" i="80"/>
  <c r="L4205" i="80"/>
  <c r="L4206" i="80"/>
  <c r="L4207" i="80"/>
  <c r="L4208" i="80"/>
  <c r="L4209" i="80"/>
  <c r="L4210" i="80"/>
  <c r="L4211" i="80"/>
  <c r="L4212" i="80"/>
  <c r="L4213" i="80"/>
  <c r="L4214" i="80"/>
  <c r="L4215" i="80"/>
  <c r="L4216" i="80"/>
  <c r="L4217" i="80"/>
  <c r="L4218" i="80"/>
  <c r="L4219" i="80"/>
  <c r="L4220" i="80"/>
  <c r="L4221" i="80"/>
  <c r="L4222" i="80"/>
  <c r="L4223" i="80"/>
  <c r="L4224" i="80"/>
  <c r="L4225" i="80"/>
  <c r="L4226" i="80"/>
  <c r="L4227" i="80"/>
  <c r="L4228" i="80"/>
  <c r="L4229" i="80"/>
  <c r="L4230" i="80"/>
  <c r="L4231" i="80"/>
  <c r="L4232" i="80"/>
  <c r="L4233" i="80"/>
  <c r="L4234" i="80"/>
  <c r="L4235" i="80"/>
  <c r="L4236" i="80"/>
  <c r="L4237" i="80"/>
  <c r="L4238" i="80"/>
  <c r="L4239" i="80"/>
  <c r="L4240" i="80"/>
  <c r="L4241" i="80"/>
  <c r="L4242" i="80"/>
  <c r="L4243" i="80"/>
  <c r="L4244" i="80"/>
  <c r="L4245" i="80"/>
  <c r="L4246" i="80"/>
  <c r="L4247" i="80"/>
  <c r="L4248" i="80"/>
  <c r="L4249" i="80"/>
  <c r="L4250" i="80"/>
  <c r="L4251" i="80"/>
  <c r="L4252" i="80"/>
  <c r="L4253" i="80"/>
  <c r="L4254" i="80"/>
  <c r="L4255" i="80"/>
  <c r="L4256" i="80"/>
  <c r="L4257" i="80"/>
  <c r="L4258" i="80"/>
  <c r="L4259" i="80"/>
  <c r="L4260" i="80"/>
  <c r="L4261" i="80"/>
  <c r="L4262" i="80"/>
  <c r="L4263" i="80"/>
  <c r="L4264" i="80"/>
  <c r="L4265" i="80"/>
  <c r="L4266" i="80"/>
  <c r="L4267" i="80"/>
  <c r="L4268" i="80"/>
  <c r="L4269" i="80"/>
  <c r="L4270" i="80"/>
  <c r="L4271" i="80"/>
  <c r="L4272" i="80"/>
  <c r="L4273" i="80"/>
  <c r="L4274" i="80"/>
  <c r="L4275" i="80"/>
  <c r="L4276" i="80"/>
  <c r="L4277" i="80"/>
  <c r="L4278" i="80"/>
  <c r="L4279" i="80"/>
  <c r="L4280" i="80"/>
  <c r="L4281" i="80"/>
  <c r="L4282" i="80"/>
  <c r="L4283" i="80"/>
  <c r="L4284" i="80"/>
  <c r="L4285" i="80"/>
  <c r="L4286" i="80"/>
  <c r="L4287" i="80"/>
  <c r="L4288" i="80"/>
  <c r="L4289" i="80"/>
  <c r="L4290" i="80"/>
  <c r="L4291" i="80"/>
  <c r="L4292" i="80"/>
  <c r="L4293" i="80"/>
  <c r="L4294" i="80"/>
  <c r="L4295" i="80"/>
  <c r="L4296" i="80"/>
  <c r="L4297" i="80"/>
  <c r="L4298" i="80"/>
  <c r="L4299" i="80"/>
  <c r="L4300" i="80"/>
  <c r="L4301" i="80"/>
  <c r="L4302" i="80"/>
  <c r="L4303" i="80"/>
  <c r="L4304" i="80"/>
  <c r="L4305" i="80"/>
  <c r="L4306" i="80"/>
  <c r="L4307" i="80"/>
  <c r="L4308" i="80"/>
  <c r="L4309" i="80"/>
  <c r="L4310" i="80"/>
  <c r="L4311" i="80"/>
  <c r="L4312" i="80"/>
  <c r="L4313" i="80"/>
  <c r="L4314" i="80"/>
  <c r="L4315" i="80"/>
  <c r="L4316" i="80"/>
  <c r="L4317" i="80"/>
  <c r="L4318" i="80"/>
  <c r="L4319" i="80"/>
  <c r="L4320" i="80"/>
  <c r="L4321" i="80"/>
  <c r="L4322" i="80"/>
  <c r="L4323" i="80"/>
  <c r="L4324" i="80"/>
  <c r="L4325" i="80"/>
  <c r="L4326" i="80"/>
  <c r="L4327" i="80"/>
  <c r="L4328" i="80"/>
  <c r="L4329" i="80"/>
  <c r="L4330" i="80"/>
  <c r="L4331" i="80"/>
  <c r="L4332" i="80"/>
  <c r="L4333" i="80"/>
  <c r="L4334" i="80"/>
  <c r="L4335" i="80"/>
  <c r="L4336" i="80"/>
  <c r="L4337" i="80"/>
  <c r="L4338" i="80"/>
  <c r="L4339" i="80"/>
  <c r="L4340" i="80"/>
  <c r="L4341" i="80"/>
  <c r="L4342" i="80"/>
  <c r="L4343" i="80"/>
  <c r="L4344" i="80"/>
  <c r="L4345" i="80"/>
  <c r="L4346" i="80"/>
  <c r="L4347" i="80"/>
  <c r="L4348" i="80"/>
  <c r="L4349" i="80"/>
  <c r="L4350" i="80"/>
  <c r="L4351" i="80"/>
  <c r="L4352" i="80"/>
  <c r="L4353" i="80"/>
  <c r="L4354" i="80"/>
  <c r="L4355" i="80"/>
  <c r="L4356" i="80"/>
  <c r="L4357" i="80"/>
  <c r="L4358" i="80"/>
  <c r="L4359" i="80"/>
  <c r="L4360" i="80"/>
  <c r="L4361" i="80"/>
  <c r="L4362" i="80"/>
  <c r="L4363" i="80"/>
  <c r="L4364" i="80"/>
  <c r="L4365" i="80"/>
  <c r="L4366" i="80"/>
  <c r="L4367" i="80"/>
  <c r="L4368" i="80"/>
  <c r="L4369" i="80"/>
  <c r="L4370" i="80"/>
  <c r="L4371" i="80"/>
  <c r="L4372" i="80"/>
  <c r="L4373" i="80"/>
  <c r="L4374" i="80"/>
  <c r="L4375" i="80"/>
  <c r="L4376" i="80"/>
  <c r="L4377" i="80"/>
  <c r="L4378" i="80"/>
  <c r="L4379" i="80"/>
  <c r="L4380" i="80"/>
  <c r="L4381" i="80"/>
  <c r="L4382" i="80"/>
  <c r="L4383" i="80"/>
  <c r="L4384" i="80"/>
  <c r="L4385" i="80"/>
  <c r="L4386" i="80"/>
  <c r="L4387" i="80"/>
  <c r="L4388" i="80"/>
  <c r="L4389" i="80"/>
  <c r="L4390" i="80"/>
  <c r="L4391" i="80"/>
  <c r="L4392" i="80"/>
  <c r="L4393" i="80"/>
  <c r="L4394" i="80"/>
  <c r="L4395" i="80"/>
  <c r="L4396" i="80"/>
  <c r="L4397" i="80"/>
  <c r="L4398" i="80"/>
  <c r="L4399" i="80"/>
  <c r="L4400" i="80"/>
  <c r="L4401" i="80"/>
  <c r="L4402" i="80"/>
  <c r="L4403" i="80"/>
  <c r="L4404" i="80"/>
  <c r="L4405" i="80"/>
  <c r="L4406" i="80"/>
  <c r="L4407" i="80"/>
  <c r="L4408" i="80"/>
  <c r="L4409" i="80"/>
  <c r="L4410" i="80"/>
  <c r="L4411" i="80"/>
  <c r="L4412" i="80"/>
  <c r="L4413" i="80"/>
  <c r="L4414" i="80"/>
  <c r="L4415" i="80"/>
  <c r="L4416" i="80"/>
  <c r="L4417" i="80"/>
  <c r="L4418" i="80"/>
  <c r="L4419" i="80"/>
  <c r="L4420" i="80"/>
  <c r="L4421" i="80"/>
  <c r="L4422" i="80"/>
  <c r="L4423" i="80"/>
  <c r="L4424" i="80"/>
  <c r="L4425" i="80"/>
  <c r="L4426" i="80"/>
  <c r="L4427" i="80"/>
  <c r="L4428" i="80"/>
  <c r="L4429" i="80"/>
  <c r="L4430" i="80"/>
  <c r="L4431" i="80"/>
  <c r="L4432" i="80"/>
  <c r="L4433" i="80"/>
  <c r="L4434" i="80"/>
  <c r="L4435" i="80"/>
  <c r="L4436" i="80"/>
  <c r="L4437" i="80"/>
  <c r="L4438" i="80"/>
  <c r="L4439" i="80"/>
  <c r="L4440" i="80"/>
  <c r="L4441" i="80"/>
  <c r="L4442" i="80"/>
  <c r="L4443" i="80"/>
  <c r="L4444" i="80"/>
  <c r="L4445" i="80"/>
  <c r="L4446" i="80"/>
  <c r="L4447" i="80"/>
  <c r="L4448" i="80"/>
  <c r="L4449" i="80"/>
  <c r="L4450" i="80"/>
  <c r="L4451" i="80"/>
  <c r="L4452" i="80"/>
  <c r="L4453" i="80"/>
  <c r="L4454" i="80"/>
  <c r="L4455" i="80"/>
  <c r="L4456" i="80"/>
  <c r="L4457" i="80"/>
  <c r="L4458" i="80"/>
  <c r="L4459" i="80"/>
  <c r="L4460" i="80"/>
  <c r="L4461" i="80"/>
  <c r="L4462" i="80"/>
  <c r="L4463" i="80"/>
  <c r="L4464" i="80"/>
  <c r="L4465" i="80"/>
  <c r="L4466" i="80"/>
  <c r="L4467" i="80"/>
  <c r="L4468" i="80"/>
  <c r="L4469" i="80"/>
  <c r="L4470" i="80"/>
  <c r="L4471" i="80"/>
  <c r="L4472" i="80"/>
  <c r="L4473" i="80"/>
  <c r="L4474" i="80"/>
  <c r="L4475" i="80"/>
  <c r="L4476" i="80"/>
  <c r="L4477" i="80"/>
  <c r="L4478" i="80"/>
  <c r="L4479" i="80"/>
  <c r="L4480" i="80"/>
  <c r="L4481" i="80"/>
  <c r="L4482" i="80"/>
  <c r="L4483" i="80"/>
  <c r="L4484" i="80"/>
  <c r="L4485" i="80"/>
  <c r="L4486" i="80"/>
  <c r="L4487" i="80"/>
  <c r="L4488" i="80"/>
  <c r="L4489" i="80"/>
  <c r="L4490" i="80"/>
  <c r="L4491" i="80"/>
  <c r="L4492" i="80"/>
  <c r="L4493" i="80"/>
  <c r="L4494" i="80"/>
  <c r="L4495" i="80"/>
  <c r="L4496" i="80"/>
  <c r="L4497" i="80"/>
  <c r="L4498" i="80"/>
  <c r="L4499" i="80"/>
  <c r="L4500" i="80"/>
  <c r="L4501" i="80"/>
  <c r="L4502" i="80"/>
  <c r="L4503" i="80"/>
  <c r="L4504" i="80"/>
  <c r="L4505" i="80"/>
  <c r="L4506" i="80"/>
  <c r="L4507" i="80"/>
  <c r="L4508" i="80"/>
  <c r="L4509" i="80"/>
  <c r="L4510" i="80"/>
  <c r="L4511" i="80"/>
  <c r="L4512" i="80"/>
  <c r="L4513" i="80"/>
  <c r="L4514" i="80"/>
  <c r="L4515" i="80"/>
  <c r="L4516" i="80"/>
  <c r="L4517" i="80"/>
  <c r="L4518" i="80"/>
  <c r="L4519" i="80"/>
  <c r="L4520" i="80"/>
  <c r="L4521" i="80"/>
  <c r="L4522" i="80"/>
  <c r="L4523" i="80"/>
  <c r="L4524" i="80"/>
  <c r="L4525" i="80"/>
  <c r="L4526" i="80"/>
  <c r="L4527" i="80"/>
  <c r="L4528" i="80"/>
  <c r="L4529" i="80"/>
  <c r="L4530" i="80"/>
  <c r="L4531" i="80"/>
  <c r="L4532" i="80"/>
  <c r="L4533" i="80"/>
  <c r="L4534" i="80"/>
  <c r="L4535" i="80"/>
  <c r="L4536" i="80"/>
  <c r="L4537" i="80"/>
  <c r="L4538" i="80"/>
  <c r="L4539" i="80"/>
  <c r="L4540" i="80"/>
  <c r="L4541" i="80"/>
  <c r="L4542" i="80"/>
  <c r="L4543" i="80"/>
  <c r="L4544" i="80"/>
  <c r="L4545" i="80"/>
  <c r="L4546" i="80"/>
  <c r="L4547" i="80"/>
  <c r="L4548" i="80"/>
  <c r="L4549" i="80"/>
  <c r="L4550" i="80"/>
  <c r="L4551" i="80"/>
  <c r="L4552" i="80"/>
  <c r="L4553" i="80"/>
  <c r="L4554" i="80"/>
  <c r="L4555" i="80"/>
  <c r="L4556" i="80"/>
  <c r="L4557" i="80"/>
  <c r="L4558" i="80"/>
  <c r="L4559" i="80"/>
  <c r="L4560" i="80"/>
  <c r="L4561" i="80"/>
  <c r="L4562" i="80"/>
  <c r="L4563" i="80"/>
  <c r="L4564" i="80"/>
  <c r="L4565" i="80"/>
  <c r="L4566" i="80"/>
  <c r="L4567" i="80"/>
  <c r="L4568" i="80"/>
  <c r="L4569" i="80"/>
  <c r="L4570" i="80"/>
  <c r="L4571" i="80"/>
  <c r="L4572" i="80"/>
  <c r="L4573" i="80"/>
  <c r="L4574" i="80"/>
  <c r="L4575" i="80"/>
  <c r="L4576" i="80"/>
  <c r="L4577" i="80"/>
  <c r="L4578" i="80"/>
  <c r="L4579" i="80"/>
  <c r="L4580" i="80"/>
  <c r="L4581" i="80"/>
  <c r="L4582" i="80"/>
  <c r="L4583" i="80"/>
  <c r="L4584" i="80"/>
  <c r="L4585" i="80"/>
  <c r="L4586" i="80"/>
  <c r="L4587" i="80"/>
  <c r="L4588" i="80"/>
  <c r="L4589" i="80"/>
  <c r="L4590" i="80"/>
  <c r="L4591" i="80"/>
  <c r="L4592" i="80"/>
  <c r="L4593" i="80"/>
  <c r="L4594" i="80"/>
  <c r="L4595" i="80"/>
  <c r="L4596" i="80"/>
  <c r="L4597" i="80"/>
  <c r="L4598" i="80"/>
  <c r="L4599" i="80"/>
  <c r="L4600" i="80"/>
  <c r="L4601" i="80"/>
  <c r="L4602" i="80"/>
  <c r="L4603" i="80"/>
  <c r="L4604" i="80"/>
  <c r="L4605" i="80"/>
  <c r="L4606" i="80"/>
  <c r="L4607" i="80"/>
  <c r="L4608" i="80"/>
  <c r="L4609" i="80"/>
  <c r="L4610" i="80"/>
  <c r="L4611" i="80"/>
  <c r="L4612" i="80"/>
  <c r="L4613" i="80"/>
  <c r="L4614" i="80"/>
  <c r="L4615" i="80"/>
  <c r="L4616" i="80"/>
  <c r="L4617" i="80"/>
  <c r="L4618" i="80"/>
  <c r="L4619" i="80"/>
  <c r="L4620" i="80"/>
  <c r="L4621" i="80"/>
  <c r="L4622" i="80"/>
  <c r="L4623" i="80"/>
  <c r="L4624" i="80"/>
  <c r="L4625" i="80"/>
  <c r="L4626" i="80"/>
  <c r="L4627" i="80"/>
  <c r="L4628" i="80"/>
  <c r="L4629" i="80"/>
  <c r="L4630" i="80"/>
  <c r="L4631" i="80"/>
  <c r="L4632" i="80"/>
  <c r="L4633" i="80"/>
  <c r="L4634" i="80"/>
  <c r="L4635" i="80"/>
  <c r="L4636" i="80"/>
  <c r="L4637" i="80"/>
  <c r="L4638" i="80"/>
  <c r="L4639" i="80"/>
  <c r="L4640" i="80"/>
  <c r="L4641" i="80"/>
  <c r="L4642" i="80"/>
  <c r="L4643" i="80"/>
  <c r="L4644" i="80"/>
  <c r="L4645" i="80"/>
  <c r="L4646" i="80"/>
  <c r="L4647" i="80"/>
  <c r="L4648" i="80"/>
  <c r="L4649" i="80"/>
  <c r="L4650" i="80"/>
  <c r="L4651" i="80"/>
  <c r="L4652" i="80"/>
  <c r="L4653" i="80"/>
  <c r="L4654" i="80"/>
  <c r="L4655" i="80"/>
  <c r="L4656" i="80"/>
  <c r="L4657" i="80"/>
  <c r="L4658" i="80"/>
  <c r="L4659" i="80"/>
  <c r="L4660" i="80"/>
  <c r="L4661" i="80"/>
  <c r="L4662" i="80"/>
  <c r="L4663" i="80"/>
  <c r="L4664" i="80"/>
  <c r="L4665" i="80"/>
  <c r="L4666" i="80"/>
  <c r="L4667" i="80"/>
  <c r="L4668" i="80"/>
  <c r="L4669" i="80"/>
  <c r="L4670" i="80"/>
  <c r="L4671" i="80"/>
  <c r="L4672" i="80"/>
  <c r="L4673" i="80"/>
  <c r="L4674" i="80"/>
  <c r="L4675" i="80"/>
  <c r="L4676" i="80"/>
  <c r="L4677" i="80"/>
  <c r="L4678" i="80"/>
  <c r="L4679" i="80"/>
  <c r="L4680" i="80"/>
  <c r="L4681" i="80"/>
  <c r="L4682" i="80"/>
  <c r="L4683" i="80"/>
  <c r="L4684" i="80"/>
  <c r="L4685" i="80"/>
  <c r="L4686" i="80"/>
  <c r="L4687" i="80"/>
  <c r="L4688" i="80"/>
  <c r="L4689" i="80"/>
  <c r="L4690" i="80"/>
  <c r="L4691" i="80"/>
  <c r="L4692" i="80"/>
  <c r="L4693" i="80"/>
  <c r="L4694" i="80"/>
  <c r="L4695" i="80"/>
  <c r="L4696" i="80"/>
  <c r="L4697" i="80"/>
  <c r="L4698" i="80"/>
  <c r="L4699" i="80"/>
  <c r="L4700" i="80"/>
  <c r="L4701" i="80"/>
  <c r="L4702" i="80"/>
  <c r="L4703" i="80"/>
  <c r="L4704" i="80"/>
  <c r="L4705" i="80"/>
  <c r="L4706" i="80"/>
  <c r="L4707" i="80"/>
  <c r="L4708" i="80"/>
  <c r="L4709" i="80"/>
  <c r="L4710" i="80"/>
  <c r="L4711" i="80"/>
  <c r="L4712" i="80"/>
  <c r="L4713" i="80"/>
  <c r="L4714" i="80"/>
  <c r="L4715" i="80"/>
  <c r="L4716" i="80"/>
  <c r="L4717" i="80"/>
  <c r="L4718" i="80"/>
  <c r="L4719" i="80"/>
  <c r="L4720" i="80"/>
  <c r="L4721" i="80"/>
  <c r="L4722" i="80"/>
  <c r="L4723" i="80"/>
  <c r="L4724" i="80"/>
  <c r="L4725" i="80"/>
  <c r="L4726" i="80"/>
  <c r="L4727" i="80"/>
  <c r="L4728" i="80"/>
  <c r="L4729" i="80"/>
  <c r="L4730" i="80"/>
  <c r="L4731" i="80"/>
  <c r="L4732" i="80"/>
  <c r="L4733" i="80"/>
  <c r="L4734" i="80"/>
  <c r="L4735" i="80"/>
  <c r="L4736" i="80"/>
  <c r="L4737" i="80"/>
  <c r="L4738" i="80"/>
  <c r="L4739" i="80"/>
  <c r="L4740" i="80"/>
  <c r="L4741" i="80"/>
  <c r="L4742" i="80"/>
  <c r="L4743" i="80"/>
  <c r="L4744" i="80"/>
  <c r="L4745" i="80"/>
  <c r="L4746" i="80"/>
  <c r="L4747" i="80"/>
  <c r="L4748" i="80"/>
  <c r="L4749" i="80"/>
  <c r="L4750" i="80"/>
  <c r="L4751" i="80"/>
  <c r="L4752" i="80"/>
  <c r="L4753" i="80"/>
  <c r="L4754" i="80"/>
  <c r="L4755" i="80"/>
  <c r="L4756" i="80"/>
  <c r="L4757" i="80"/>
  <c r="L4758" i="80"/>
  <c r="L4759" i="80"/>
  <c r="L4760" i="80"/>
  <c r="L4761" i="80"/>
  <c r="L4762" i="80"/>
  <c r="L4763" i="80"/>
  <c r="L4764" i="80"/>
  <c r="L4765" i="80"/>
  <c r="L4766" i="80"/>
  <c r="L4767" i="80"/>
  <c r="L4768" i="80"/>
  <c r="L4769" i="80"/>
  <c r="L4770" i="80"/>
  <c r="L4771" i="80"/>
  <c r="L4772" i="80"/>
  <c r="L4773" i="80"/>
  <c r="L4774" i="80"/>
  <c r="L4775" i="80"/>
  <c r="L4776" i="80"/>
  <c r="L4777" i="80"/>
  <c r="L4778" i="80"/>
  <c r="L4779" i="80"/>
  <c r="L4780" i="80"/>
  <c r="L4781" i="80"/>
  <c r="L4782" i="80"/>
  <c r="L4783" i="80"/>
  <c r="L4784" i="80"/>
  <c r="L4785" i="80"/>
  <c r="L4786" i="80"/>
  <c r="L4787" i="80"/>
  <c r="L4788" i="80"/>
  <c r="L4789" i="80"/>
  <c r="L4790" i="80"/>
  <c r="L4791" i="80"/>
  <c r="L4792" i="80"/>
  <c r="L4793" i="80"/>
  <c r="L4794" i="80"/>
  <c r="L4795" i="80"/>
  <c r="L4796" i="80"/>
  <c r="L4797" i="80"/>
  <c r="L4798" i="80"/>
  <c r="L4799" i="80"/>
  <c r="L4800" i="80"/>
  <c r="L4801" i="80"/>
  <c r="L4802" i="80"/>
  <c r="L4803" i="80"/>
  <c r="L4804" i="80"/>
  <c r="L4805" i="80"/>
  <c r="L4806" i="80"/>
  <c r="L4807" i="80"/>
  <c r="L4808" i="80"/>
  <c r="L4809" i="80"/>
  <c r="L4810" i="80"/>
  <c r="L4811" i="80"/>
  <c r="L4812" i="80"/>
  <c r="L4813" i="80"/>
  <c r="L4814" i="80"/>
  <c r="L4815" i="80"/>
  <c r="L4816" i="80"/>
  <c r="L4817" i="80"/>
  <c r="L4818" i="80"/>
  <c r="L4819" i="80"/>
  <c r="L4820" i="80"/>
  <c r="L4821" i="80"/>
  <c r="L4822" i="80"/>
  <c r="L4823" i="80"/>
  <c r="L4824" i="80"/>
  <c r="L4825" i="80"/>
  <c r="L4826" i="80"/>
  <c r="L4827" i="80"/>
  <c r="L4828" i="80"/>
  <c r="L4829" i="80"/>
  <c r="L4830" i="80"/>
  <c r="L4831" i="80"/>
  <c r="L4832" i="80"/>
  <c r="L4833" i="80"/>
  <c r="L4834" i="80"/>
  <c r="L4835" i="80"/>
  <c r="L4836" i="80"/>
  <c r="L4837" i="80"/>
  <c r="L4838" i="80"/>
  <c r="L4839" i="80"/>
  <c r="L4840" i="80"/>
  <c r="L4841" i="80"/>
  <c r="L4842" i="80"/>
  <c r="L4843" i="80"/>
  <c r="L4844" i="80"/>
  <c r="L4845" i="80"/>
  <c r="L4846" i="80"/>
  <c r="L4847" i="80"/>
  <c r="L4848" i="80"/>
  <c r="L4849" i="80"/>
  <c r="L4850" i="80"/>
  <c r="L4851" i="80"/>
  <c r="L4852" i="80"/>
  <c r="L4853" i="80"/>
  <c r="L4854" i="80"/>
  <c r="L4855" i="80"/>
  <c r="L4856" i="80"/>
  <c r="L4857" i="80"/>
  <c r="L4858" i="80"/>
  <c r="L4859" i="80"/>
  <c r="L4860" i="80"/>
  <c r="L4861" i="80"/>
  <c r="L4862" i="80"/>
  <c r="L4863" i="80"/>
  <c r="L4864" i="80"/>
  <c r="L4865" i="80"/>
  <c r="L4866" i="80"/>
  <c r="L4867" i="80"/>
  <c r="L4868" i="80"/>
  <c r="L4869" i="80"/>
  <c r="L4870" i="80"/>
  <c r="L4871" i="80"/>
  <c r="L4872" i="80"/>
  <c r="L4873" i="80"/>
  <c r="L4874" i="80"/>
  <c r="L4875" i="80"/>
  <c r="L4876" i="80"/>
  <c r="L4877" i="80"/>
  <c r="L4878" i="80"/>
  <c r="L4879" i="80"/>
  <c r="L4880" i="80"/>
  <c r="L4881" i="80"/>
  <c r="L4882" i="80"/>
  <c r="L4883" i="80"/>
  <c r="L4884" i="80"/>
  <c r="L4885" i="80"/>
  <c r="L4886" i="80"/>
  <c r="L4887" i="80"/>
  <c r="L4888" i="80"/>
  <c r="L4889" i="80"/>
  <c r="L4890" i="80"/>
  <c r="L4891" i="80"/>
  <c r="L4892" i="80"/>
  <c r="L4893" i="80"/>
  <c r="L4894" i="80"/>
  <c r="L4895" i="80"/>
  <c r="L4896" i="80"/>
  <c r="L4897" i="80"/>
  <c r="L4898" i="80"/>
  <c r="L4899" i="80"/>
  <c r="L4900" i="80"/>
  <c r="L4901" i="80"/>
  <c r="L4902" i="80"/>
  <c r="L4903" i="80"/>
  <c r="L4904" i="80"/>
  <c r="L4905" i="80"/>
  <c r="L4906" i="80"/>
  <c r="L4907" i="80"/>
  <c r="L4908" i="80"/>
  <c r="L4909" i="80"/>
  <c r="L4910" i="80"/>
  <c r="L4911" i="80"/>
  <c r="L4912" i="80"/>
  <c r="L4913" i="80"/>
  <c r="L4914" i="80"/>
  <c r="L4915" i="80"/>
  <c r="L4916" i="80"/>
  <c r="L4917" i="80"/>
  <c r="L4918" i="80"/>
  <c r="L4919" i="80"/>
  <c r="L4920" i="80"/>
  <c r="L4921" i="80"/>
  <c r="L4922" i="80"/>
  <c r="L4923" i="80"/>
  <c r="L4924" i="80"/>
  <c r="L4925" i="80"/>
  <c r="L4926" i="80"/>
  <c r="L4927" i="80"/>
  <c r="L4928" i="80"/>
  <c r="L4929" i="80"/>
  <c r="L4930" i="80"/>
  <c r="L4931" i="80"/>
  <c r="L4932" i="80"/>
  <c r="L4933" i="80"/>
  <c r="L4934" i="80"/>
  <c r="L4935" i="80"/>
  <c r="L4936" i="80"/>
  <c r="L4937" i="80"/>
  <c r="L4938" i="80"/>
  <c r="L4939" i="80"/>
  <c r="L4940" i="80"/>
  <c r="L4941" i="80"/>
  <c r="L4942" i="80"/>
  <c r="L4943" i="80"/>
  <c r="L4944" i="80"/>
  <c r="L4945" i="80"/>
  <c r="L4946" i="80"/>
  <c r="L4947" i="80"/>
  <c r="L4948" i="80"/>
  <c r="L4949" i="80"/>
  <c r="L4950" i="80"/>
  <c r="L4951" i="80"/>
  <c r="L4952" i="80"/>
  <c r="L4953" i="80"/>
  <c r="L4954" i="80"/>
  <c r="L4955" i="80"/>
  <c r="L4956" i="80"/>
  <c r="L4957" i="80"/>
  <c r="L4958" i="80"/>
  <c r="L4959" i="80"/>
  <c r="L4960" i="80"/>
  <c r="L4961" i="80"/>
  <c r="L4962" i="80"/>
  <c r="L4963" i="80"/>
  <c r="L4964" i="80"/>
  <c r="L4965" i="80"/>
  <c r="L4966" i="80"/>
  <c r="L4967" i="80"/>
  <c r="L4968" i="80"/>
  <c r="L4969" i="80"/>
  <c r="L4970" i="80"/>
  <c r="L4971" i="80"/>
  <c r="L4972" i="80"/>
  <c r="L4973" i="80"/>
  <c r="L4974" i="80"/>
  <c r="L4975" i="80"/>
  <c r="L4976" i="80"/>
  <c r="L4977" i="80"/>
  <c r="L4978" i="80"/>
  <c r="L4979" i="80"/>
  <c r="L4980" i="80"/>
  <c r="L4981" i="80"/>
  <c r="L4982" i="80"/>
  <c r="L4983" i="80"/>
  <c r="L4984" i="80"/>
  <c r="L4985" i="80"/>
  <c r="L4986" i="80"/>
  <c r="L4987" i="80"/>
  <c r="L4988" i="80"/>
  <c r="L4989" i="80"/>
  <c r="L4990" i="80"/>
  <c r="L4991" i="80"/>
  <c r="L4992" i="80"/>
  <c r="L4993" i="80"/>
  <c r="L4994" i="80"/>
  <c r="L4995" i="80"/>
  <c r="L4996" i="80"/>
  <c r="L4997" i="80"/>
  <c r="L4998" i="80"/>
  <c r="L4999" i="80"/>
  <c r="L5000" i="80"/>
  <c r="L5001" i="80"/>
  <c r="L5002" i="80"/>
  <c r="L5003" i="80"/>
  <c r="L5004" i="80"/>
  <c r="L5005" i="80"/>
  <c r="L5006" i="80"/>
  <c r="L5007" i="80"/>
  <c r="L5008" i="80"/>
  <c r="L5009" i="80"/>
  <c r="L5010" i="80"/>
  <c r="L5011" i="80"/>
  <c r="L5012" i="80"/>
  <c r="L5013" i="80"/>
  <c r="L5014" i="80"/>
  <c r="L5015" i="80"/>
  <c r="L5016" i="80"/>
  <c r="L5017" i="80"/>
  <c r="L5018" i="80"/>
  <c r="L5019" i="80"/>
  <c r="L5020" i="80"/>
  <c r="L5021" i="80"/>
  <c r="L5022" i="80"/>
  <c r="L5023" i="80"/>
  <c r="L5024" i="80"/>
  <c r="L5025" i="80"/>
  <c r="L5026" i="80"/>
  <c r="L5027" i="80"/>
  <c r="L5028" i="80"/>
  <c r="L5029" i="80"/>
  <c r="L5030" i="80"/>
  <c r="L5031" i="80"/>
  <c r="L5032" i="80"/>
  <c r="L5033" i="80"/>
  <c r="L5034" i="80"/>
  <c r="L5035" i="80"/>
  <c r="L5036" i="80"/>
  <c r="L5037" i="80"/>
  <c r="L5038" i="80"/>
  <c r="L5039" i="80"/>
  <c r="L5040" i="80"/>
  <c r="L5041" i="80"/>
  <c r="L5042" i="80"/>
  <c r="L5043" i="80"/>
  <c r="L5044" i="80"/>
  <c r="L5045" i="80"/>
  <c r="L5046" i="80"/>
  <c r="L5047" i="80"/>
  <c r="L5048" i="80"/>
  <c r="L5049" i="80"/>
  <c r="L5050" i="80"/>
  <c r="L5051" i="80"/>
  <c r="L5052" i="80"/>
  <c r="L5053" i="80"/>
  <c r="L5054" i="80"/>
  <c r="L5055" i="80"/>
  <c r="L5056" i="80"/>
  <c r="L5057" i="80"/>
  <c r="L5058" i="80"/>
  <c r="L5059" i="80"/>
  <c r="L5060" i="80"/>
  <c r="L5061" i="80"/>
  <c r="L5062" i="80"/>
  <c r="L5063" i="80"/>
  <c r="L5064" i="80"/>
  <c r="L5065" i="80"/>
  <c r="L5066" i="80"/>
  <c r="L5067" i="80"/>
  <c r="L5068" i="80"/>
  <c r="L5069" i="80"/>
  <c r="L5070" i="80"/>
  <c r="L5071" i="80"/>
  <c r="L5072" i="80"/>
  <c r="L5073" i="80"/>
  <c r="L5074" i="80"/>
  <c r="L5075" i="80"/>
  <c r="L5076" i="80"/>
  <c r="L5077" i="80"/>
  <c r="L5078" i="80"/>
  <c r="L5079" i="80"/>
  <c r="L5080" i="80"/>
  <c r="L5081" i="80"/>
  <c r="L5082" i="80"/>
  <c r="L5083" i="80"/>
  <c r="L5084" i="80"/>
  <c r="L5085" i="80"/>
  <c r="L5086" i="80"/>
  <c r="L5087" i="80"/>
  <c r="L5088" i="80"/>
  <c r="L5089" i="80"/>
  <c r="L5090" i="80"/>
  <c r="L5091" i="80"/>
  <c r="L5092" i="80"/>
  <c r="L5093" i="80"/>
  <c r="L5094" i="80"/>
  <c r="L5095" i="80"/>
  <c r="L5096" i="80"/>
  <c r="L5097" i="80"/>
  <c r="L5098" i="80"/>
  <c r="L5099" i="80"/>
  <c r="L5100" i="80"/>
  <c r="L5101" i="80"/>
  <c r="L5102" i="80"/>
  <c r="L5103" i="80"/>
  <c r="L5104" i="80"/>
  <c r="L5105" i="80"/>
  <c r="L5106" i="80"/>
  <c r="L5107" i="80"/>
  <c r="L5108" i="80"/>
  <c r="L5109" i="80"/>
  <c r="L5110" i="80"/>
  <c r="L5111" i="80"/>
  <c r="L5112" i="80"/>
  <c r="L5113" i="80"/>
  <c r="L5114" i="80"/>
  <c r="L5115" i="80"/>
  <c r="L5116" i="80"/>
  <c r="L5117" i="80"/>
  <c r="L5118" i="80"/>
  <c r="L5119" i="80"/>
  <c r="L5120" i="80"/>
  <c r="L5121" i="80"/>
  <c r="L5122" i="80"/>
  <c r="L5123" i="80"/>
  <c r="L5124" i="80"/>
  <c r="L5125" i="80"/>
  <c r="L5126" i="80"/>
  <c r="L5127" i="80"/>
  <c r="L5128" i="80"/>
  <c r="L5129" i="80"/>
  <c r="L5130" i="80"/>
  <c r="L5131" i="80"/>
  <c r="L5132" i="80"/>
  <c r="L5133" i="80"/>
  <c r="L5134" i="80"/>
  <c r="L5135" i="80"/>
  <c r="L5136" i="80"/>
  <c r="L5137" i="80"/>
  <c r="L5138" i="80"/>
  <c r="L5139" i="80"/>
  <c r="L5140" i="80"/>
  <c r="L5141" i="80"/>
  <c r="L5142" i="80"/>
  <c r="L5143" i="80"/>
  <c r="L5144" i="80"/>
  <c r="L5145" i="80"/>
  <c r="L5146" i="80"/>
  <c r="L5147" i="80"/>
  <c r="L5148" i="80"/>
  <c r="L5149" i="80"/>
  <c r="L5150" i="80"/>
  <c r="L5151" i="80"/>
  <c r="L5152" i="80"/>
  <c r="L5153" i="80"/>
  <c r="L5154" i="80"/>
  <c r="L5155" i="80"/>
  <c r="L5156" i="80"/>
  <c r="L5157" i="80"/>
  <c r="L5158" i="80"/>
  <c r="L5159" i="80"/>
  <c r="L5160" i="80"/>
  <c r="L5161" i="80"/>
  <c r="L5162" i="80"/>
  <c r="L5163" i="80"/>
  <c r="L5164" i="80"/>
  <c r="L5165" i="80"/>
  <c r="L5166" i="80"/>
  <c r="L5167" i="80"/>
  <c r="L5168" i="80"/>
  <c r="L5169" i="80"/>
  <c r="L5170" i="80"/>
  <c r="L5171" i="80"/>
  <c r="L5172" i="80"/>
  <c r="L5173" i="80"/>
  <c r="L5174" i="80"/>
  <c r="L5175" i="80"/>
  <c r="L5176" i="80"/>
  <c r="L5177" i="80"/>
  <c r="L5178" i="80"/>
  <c r="L5179" i="80"/>
  <c r="L5180" i="80"/>
  <c r="L5181" i="80"/>
  <c r="L5182" i="80"/>
  <c r="L5183" i="80"/>
  <c r="L5184" i="80"/>
  <c r="L5185" i="80"/>
  <c r="L5186" i="80"/>
  <c r="L5187" i="80"/>
  <c r="L5188" i="80"/>
  <c r="L5189" i="80"/>
  <c r="L5190" i="80"/>
  <c r="L5191" i="80"/>
  <c r="L5192" i="80"/>
  <c r="L5193" i="80"/>
  <c r="L5194" i="80"/>
  <c r="L5195" i="80"/>
  <c r="L5196" i="80"/>
  <c r="L5197" i="80"/>
  <c r="L5198" i="80"/>
  <c r="L5199" i="80"/>
  <c r="L5200" i="80"/>
  <c r="L5201" i="80"/>
  <c r="L5202" i="80"/>
  <c r="L5203" i="80"/>
  <c r="L5204" i="80"/>
  <c r="L5205" i="80"/>
  <c r="L5206" i="80"/>
  <c r="L5207" i="80"/>
  <c r="L5208" i="80"/>
  <c r="L5209" i="80"/>
  <c r="L5210" i="80"/>
  <c r="L5211" i="80"/>
  <c r="L5212" i="80"/>
  <c r="L5213" i="80"/>
  <c r="L5214" i="80"/>
  <c r="L5215" i="80"/>
  <c r="L5216" i="80"/>
  <c r="L5217" i="80"/>
  <c r="L5218" i="80"/>
  <c r="L5219" i="80"/>
  <c r="L5220" i="80"/>
  <c r="L5221" i="80"/>
  <c r="L5222" i="80"/>
  <c r="L5223" i="80"/>
  <c r="L5224" i="80"/>
  <c r="L5225" i="80"/>
  <c r="L5226" i="80"/>
  <c r="L5227" i="80"/>
  <c r="L5228" i="80"/>
  <c r="L5229" i="80"/>
  <c r="L5230" i="80"/>
  <c r="L5231" i="80"/>
  <c r="L5232" i="80"/>
  <c r="L5233" i="80"/>
  <c r="L5234" i="80"/>
  <c r="L5235" i="80"/>
  <c r="L5236" i="80"/>
  <c r="L5237" i="80"/>
  <c r="L5238" i="80"/>
  <c r="L5239" i="80"/>
  <c r="L5240" i="80"/>
  <c r="L5241" i="80"/>
  <c r="L5242" i="80"/>
  <c r="L5243" i="80"/>
  <c r="L5244" i="80"/>
  <c r="L5245" i="80"/>
  <c r="L5246" i="80"/>
  <c r="L5247" i="80"/>
  <c r="L5248" i="80"/>
  <c r="L5249" i="80"/>
  <c r="L5250" i="80"/>
  <c r="L5251" i="80"/>
  <c r="L5252" i="80"/>
  <c r="L5253" i="80"/>
  <c r="L5254" i="80"/>
  <c r="L5255" i="80"/>
  <c r="L5256" i="80"/>
  <c r="L5257" i="80"/>
  <c r="L5258" i="80"/>
  <c r="L5259" i="80"/>
  <c r="L5260" i="80"/>
  <c r="L5261" i="80"/>
  <c r="L5262" i="80"/>
  <c r="L5263" i="80"/>
  <c r="L5264" i="80"/>
  <c r="L5265" i="80"/>
  <c r="L5266" i="80"/>
  <c r="L5267" i="80"/>
  <c r="L5268" i="80"/>
  <c r="L5269" i="80"/>
  <c r="L5270" i="80"/>
  <c r="L5271" i="80"/>
  <c r="L5272" i="80"/>
  <c r="L5273" i="80"/>
  <c r="L5274" i="80"/>
  <c r="L5275" i="80"/>
  <c r="L5276" i="80"/>
  <c r="L5277" i="80"/>
  <c r="L5278" i="80"/>
  <c r="L5279" i="80"/>
  <c r="L5280" i="80"/>
  <c r="L5281" i="80"/>
  <c r="L5282" i="80"/>
  <c r="L5283" i="80"/>
  <c r="L5284" i="80"/>
  <c r="L5285" i="80"/>
  <c r="L5286" i="80"/>
  <c r="L5287" i="80"/>
  <c r="L5288" i="80"/>
  <c r="L5289" i="80"/>
  <c r="L5290" i="80"/>
  <c r="L5291" i="80"/>
  <c r="L5292" i="80"/>
  <c r="L5293" i="80"/>
  <c r="L5294" i="80"/>
  <c r="L5295" i="80"/>
  <c r="L5296" i="80"/>
  <c r="L5297" i="80"/>
  <c r="L5298" i="80"/>
  <c r="L5299" i="80"/>
  <c r="L5300" i="80"/>
  <c r="L5301" i="80"/>
  <c r="L5302" i="80"/>
  <c r="L5303" i="80"/>
  <c r="L5304" i="80"/>
  <c r="L5305" i="80"/>
  <c r="L5306" i="80"/>
  <c r="L5307" i="80"/>
  <c r="L5308" i="80"/>
  <c r="L5309" i="80"/>
  <c r="L5310" i="80"/>
  <c r="L5311" i="80"/>
  <c r="L5312" i="80"/>
  <c r="L5313" i="80"/>
  <c r="L5314" i="80"/>
  <c r="L5315" i="80"/>
  <c r="L5316" i="80"/>
  <c r="L5317" i="80"/>
  <c r="L5318" i="80"/>
  <c r="L5319" i="80"/>
  <c r="L5320" i="80"/>
  <c r="L5321" i="80"/>
  <c r="L5322" i="80"/>
  <c r="L5323" i="80"/>
  <c r="L5324" i="80"/>
  <c r="L5325" i="80"/>
  <c r="L5326" i="80"/>
  <c r="L5327" i="80"/>
  <c r="L5328" i="80"/>
  <c r="L5329" i="80"/>
  <c r="L5330" i="80"/>
  <c r="L5331" i="80"/>
  <c r="L5332" i="80"/>
  <c r="L5333" i="80"/>
  <c r="L5334" i="80"/>
  <c r="L5335" i="80"/>
  <c r="L5336" i="80"/>
  <c r="L5337" i="80"/>
  <c r="L5338" i="80"/>
  <c r="L5339" i="80"/>
  <c r="L5340" i="80"/>
  <c r="L5341" i="80"/>
  <c r="L5342" i="80"/>
  <c r="L5343" i="80"/>
  <c r="L5344" i="80"/>
  <c r="L5345" i="80"/>
  <c r="L5346" i="80"/>
  <c r="L5347" i="80"/>
  <c r="L5348" i="80"/>
  <c r="L5349" i="80"/>
  <c r="L5350" i="80"/>
  <c r="L5351" i="80"/>
  <c r="L5352" i="80"/>
  <c r="L5353" i="80"/>
  <c r="L5354" i="80"/>
  <c r="L5355" i="80"/>
  <c r="L5356" i="80"/>
  <c r="L5357" i="80"/>
  <c r="L5358" i="80"/>
  <c r="L5359" i="80"/>
  <c r="L5360" i="80"/>
  <c r="L5361" i="80"/>
  <c r="L5362" i="80"/>
  <c r="L5363" i="80"/>
  <c r="L5364" i="80"/>
  <c r="L5365" i="80"/>
  <c r="L5366" i="80"/>
  <c r="L5367" i="80"/>
  <c r="L5368" i="80"/>
  <c r="L5369" i="80"/>
  <c r="L5370" i="80"/>
  <c r="L5371" i="80"/>
  <c r="L5372" i="80"/>
  <c r="L5373" i="80"/>
  <c r="L5374" i="80"/>
  <c r="L5375" i="80"/>
  <c r="L5376" i="80"/>
  <c r="L5377" i="80"/>
  <c r="L5378" i="80"/>
  <c r="L5379" i="80"/>
  <c r="L5380" i="80"/>
  <c r="L5381" i="80"/>
  <c r="L5382" i="80"/>
  <c r="L5383" i="80"/>
  <c r="L5384" i="80"/>
  <c r="L5385" i="80"/>
  <c r="L5386" i="80"/>
  <c r="L5387" i="80"/>
  <c r="L5388" i="80"/>
  <c r="L5389" i="80"/>
  <c r="L5390" i="80"/>
  <c r="L5391" i="80"/>
  <c r="L5392" i="80"/>
  <c r="L5393" i="80"/>
  <c r="L5394" i="80"/>
  <c r="L5395" i="80"/>
  <c r="L5396" i="80"/>
  <c r="L5397" i="80"/>
  <c r="L5398" i="80"/>
  <c r="L5399" i="80"/>
  <c r="L5400" i="80"/>
  <c r="L5401" i="80"/>
  <c r="L5402" i="80"/>
  <c r="L5403" i="80"/>
  <c r="L5404" i="80"/>
  <c r="L5405" i="80"/>
  <c r="L5406" i="80"/>
  <c r="L5407" i="80"/>
  <c r="L5408" i="80"/>
  <c r="L5409" i="80"/>
  <c r="L5410" i="80"/>
  <c r="L5411" i="80"/>
  <c r="L5412" i="80"/>
  <c r="L5413" i="80"/>
  <c r="L5414" i="80"/>
  <c r="L5415" i="80"/>
  <c r="L5416" i="80"/>
  <c r="L5417" i="80"/>
  <c r="L5418" i="80"/>
  <c r="L5419" i="80"/>
  <c r="L5420" i="80"/>
  <c r="L5421" i="80"/>
  <c r="L5422" i="80"/>
  <c r="L5423" i="80"/>
  <c r="L5424" i="80"/>
  <c r="L5425" i="80"/>
  <c r="L5426" i="80"/>
  <c r="L5427" i="80"/>
  <c r="L5428" i="80"/>
  <c r="L5429" i="80"/>
  <c r="L5430" i="80"/>
  <c r="L5431" i="80"/>
  <c r="L5432" i="80"/>
  <c r="L5433" i="80"/>
  <c r="L5434" i="80"/>
  <c r="L5435" i="80"/>
  <c r="L5436" i="80"/>
  <c r="L5437" i="80"/>
  <c r="L5438" i="80"/>
  <c r="L5439" i="80"/>
  <c r="L5440" i="80"/>
  <c r="L5441" i="80"/>
  <c r="L5442" i="80"/>
  <c r="L5443" i="80"/>
  <c r="L5444" i="80"/>
  <c r="L5445" i="80"/>
  <c r="L5446" i="80"/>
  <c r="L5447" i="80"/>
  <c r="L5448" i="80"/>
  <c r="L5449" i="80"/>
  <c r="L5450" i="80"/>
  <c r="L5451" i="80"/>
  <c r="L5452" i="80"/>
  <c r="L5453" i="80"/>
  <c r="L5454" i="80"/>
  <c r="L5455" i="80"/>
  <c r="L5456" i="80"/>
  <c r="L5457" i="80"/>
  <c r="L5458" i="80"/>
  <c r="L5459" i="80"/>
  <c r="L5460" i="80"/>
  <c r="L5461" i="80"/>
  <c r="L5462" i="80"/>
  <c r="L5463" i="80"/>
  <c r="L5464" i="80"/>
  <c r="L5465" i="80"/>
  <c r="L5466" i="80"/>
  <c r="L5467" i="80"/>
  <c r="L5468" i="80"/>
  <c r="L5469" i="80"/>
  <c r="L5470" i="80"/>
  <c r="L5471" i="80"/>
  <c r="L5472" i="80"/>
  <c r="L5473" i="80"/>
  <c r="L5474" i="80"/>
  <c r="L5475" i="80"/>
  <c r="L5476" i="80"/>
  <c r="L5477" i="80"/>
  <c r="L5478" i="80"/>
  <c r="L5479" i="80"/>
  <c r="L5480" i="80"/>
  <c r="L5481" i="80"/>
  <c r="L5482" i="80"/>
  <c r="L5483" i="80"/>
  <c r="L5484" i="80"/>
  <c r="L5485" i="80"/>
  <c r="L5486" i="80"/>
  <c r="L5487" i="80"/>
  <c r="L5488" i="80"/>
  <c r="L5489" i="80"/>
  <c r="L5490" i="80"/>
  <c r="L5491" i="80"/>
  <c r="L5492" i="80"/>
  <c r="L5493" i="80"/>
  <c r="L5494" i="80"/>
  <c r="L5495" i="80"/>
  <c r="L5496" i="80"/>
  <c r="L5497" i="80"/>
  <c r="L5498" i="80"/>
  <c r="L5499" i="80"/>
  <c r="L5500" i="80"/>
  <c r="L5501" i="80"/>
  <c r="L5502" i="80"/>
  <c r="L5503" i="80"/>
  <c r="L5504" i="80"/>
  <c r="L5505" i="80"/>
  <c r="L5506" i="80"/>
  <c r="L5507" i="80"/>
  <c r="L5508" i="80"/>
  <c r="L5509" i="80"/>
  <c r="L5510" i="80"/>
  <c r="L5511" i="80"/>
  <c r="L5512" i="80"/>
  <c r="L5513" i="80"/>
  <c r="L5514" i="80"/>
  <c r="L5515" i="80"/>
  <c r="L5516" i="80"/>
  <c r="L5517" i="80"/>
  <c r="L5518" i="80"/>
  <c r="L5519" i="80"/>
  <c r="L5520" i="80"/>
  <c r="L5521" i="80"/>
  <c r="L5522" i="80"/>
  <c r="L5523" i="80"/>
  <c r="L5524" i="80"/>
  <c r="L5525" i="80"/>
  <c r="L5526" i="80"/>
  <c r="L5527" i="80"/>
  <c r="L5528" i="80"/>
  <c r="L5529" i="80"/>
  <c r="L5530" i="80"/>
  <c r="L5531" i="80"/>
  <c r="L5532" i="80"/>
  <c r="L5533" i="80"/>
  <c r="L5534" i="80"/>
  <c r="L5535" i="80"/>
  <c r="L5536" i="80"/>
  <c r="L5537" i="80"/>
  <c r="L5538" i="80"/>
  <c r="L5539" i="80"/>
  <c r="L5540" i="80"/>
  <c r="L5541" i="80"/>
  <c r="L5542" i="80"/>
  <c r="L5543" i="80"/>
  <c r="L5544" i="80"/>
  <c r="L5545" i="80"/>
  <c r="L5546" i="80"/>
  <c r="L5547" i="80"/>
  <c r="L5548" i="80"/>
  <c r="L5549" i="80"/>
  <c r="L5550" i="80"/>
  <c r="L5551" i="80"/>
  <c r="L5552" i="80"/>
  <c r="L5553" i="80"/>
  <c r="L5554" i="80"/>
  <c r="L5555" i="80"/>
  <c r="L5556" i="80"/>
  <c r="L5557" i="80"/>
  <c r="L5558" i="80"/>
  <c r="L5559" i="80"/>
  <c r="L5560" i="80"/>
  <c r="L5561" i="80"/>
  <c r="L5562" i="80"/>
  <c r="L5563" i="80"/>
  <c r="L5564" i="80"/>
  <c r="L5565" i="80"/>
  <c r="L5566" i="80"/>
  <c r="L5567" i="80"/>
  <c r="L5568" i="80"/>
  <c r="L5569" i="80"/>
  <c r="L5570" i="80"/>
  <c r="L5571" i="80"/>
  <c r="L5572" i="80"/>
  <c r="L5573" i="80"/>
  <c r="L5574" i="80"/>
  <c r="L5575" i="80"/>
  <c r="L5576" i="80"/>
  <c r="L5577" i="80"/>
  <c r="L5578" i="80"/>
  <c r="L5579" i="80"/>
  <c r="L5580" i="80"/>
  <c r="L5581" i="80"/>
  <c r="L5582" i="80"/>
  <c r="L5583" i="80"/>
  <c r="L5584" i="80"/>
  <c r="L5585" i="80"/>
  <c r="L5586" i="80"/>
  <c r="L5587" i="80"/>
  <c r="L5588" i="80"/>
  <c r="L5589" i="80"/>
  <c r="L5590" i="80"/>
  <c r="L5591" i="80"/>
  <c r="L5592" i="80"/>
  <c r="L5593" i="80"/>
  <c r="L5594" i="80"/>
  <c r="L5595" i="80"/>
  <c r="L5596" i="80"/>
  <c r="L5597" i="80"/>
  <c r="L5598" i="80"/>
  <c r="L5599" i="80"/>
  <c r="L5600" i="80"/>
  <c r="L5601" i="80"/>
  <c r="L5602" i="80"/>
  <c r="L5603" i="80"/>
  <c r="L5604" i="80"/>
  <c r="L5605" i="80"/>
  <c r="L5606" i="80"/>
  <c r="L5607" i="80"/>
  <c r="L5608" i="80"/>
  <c r="L5609" i="80"/>
  <c r="L5610" i="80"/>
  <c r="L5611" i="80"/>
  <c r="L5612" i="80"/>
  <c r="L5613" i="80"/>
  <c r="L5614" i="80"/>
  <c r="L5615" i="80"/>
  <c r="L5616" i="80"/>
  <c r="L5617" i="80"/>
  <c r="L5618" i="80"/>
  <c r="L5619" i="80"/>
  <c r="L5620" i="80"/>
  <c r="L5621" i="80"/>
  <c r="L5622" i="80"/>
  <c r="L5623" i="80"/>
  <c r="L5624" i="80"/>
  <c r="L5625" i="80"/>
  <c r="L5626" i="80"/>
  <c r="L5627" i="80"/>
  <c r="L5628" i="80"/>
  <c r="L5629" i="80"/>
  <c r="L5630" i="80"/>
  <c r="L5631" i="80"/>
  <c r="L5632" i="80"/>
  <c r="L5633" i="80"/>
  <c r="L5634" i="80"/>
  <c r="L5635" i="80"/>
  <c r="L5636" i="80"/>
  <c r="L5637" i="80"/>
  <c r="L5638" i="80"/>
  <c r="L5639" i="80"/>
  <c r="L5640" i="80"/>
  <c r="L5641" i="80"/>
  <c r="L5642" i="80"/>
  <c r="L5643" i="80"/>
  <c r="L5644" i="80"/>
  <c r="L5645" i="80"/>
  <c r="L5646" i="80"/>
  <c r="L5647" i="80"/>
  <c r="L5648" i="80"/>
  <c r="L5649" i="80"/>
  <c r="L5650" i="80"/>
  <c r="L5651" i="80"/>
  <c r="L5652" i="80"/>
  <c r="L5653" i="80"/>
  <c r="L5654" i="80"/>
  <c r="L5655" i="80"/>
  <c r="L5656" i="80"/>
  <c r="L5657" i="80"/>
  <c r="L5658" i="80"/>
  <c r="L5659" i="80"/>
  <c r="L5660" i="80"/>
  <c r="L5661" i="80"/>
  <c r="L5662" i="80"/>
  <c r="L5663" i="80"/>
  <c r="L5664" i="80"/>
  <c r="L5665" i="80"/>
  <c r="L5666" i="80"/>
  <c r="L5667" i="80"/>
  <c r="L5668" i="80"/>
  <c r="L5669" i="80"/>
  <c r="L5670" i="80"/>
  <c r="L5671" i="80"/>
  <c r="L5672" i="80"/>
  <c r="L5673" i="80"/>
  <c r="L5674" i="80"/>
  <c r="L5675" i="80"/>
  <c r="L5676" i="80"/>
  <c r="L5677" i="80"/>
  <c r="L5678" i="80"/>
  <c r="L5679" i="80"/>
  <c r="L5680" i="80"/>
  <c r="L5681" i="80"/>
  <c r="L5682" i="80"/>
  <c r="L5683" i="80"/>
  <c r="L5684" i="80"/>
  <c r="L5685" i="80"/>
  <c r="L5686" i="80"/>
  <c r="L5687" i="80"/>
  <c r="L5688" i="80"/>
  <c r="L5689" i="80"/>
  <c r="L5690" i="80"/>
  <c r="L5691" i="80"/>
  <c r="L5692" i="80"/>
  <c r="L5693" i="80"/>
  <c r="L5694" i="80"/>
  <c r="L5695" i="80"/>
  <c r="L5696" i="80"/>
  <c r="L5697" i="80"/>
  <c r="L5698" i="80"/>
  <c r="L5699" i="80"/>
  <c r="L5700" i="80"/>
  <c r="L5701" i="80"/>
  <c r="L5702" i="80"/>
  <c r="L5703" i="80"/>
  <c r="L5704" i="80"/>
  <c r="L5705" i="80"/>
  <c r="L5706" i="80"/>
  <c r="L5707" i="80"/>
  <c r="L5708" i="80"/>
  <c r="L5709" i="80"/>
  <c r="L5710" i="80"/>
  <c r="L5711" i="80"/>
  <c r="L5712" i="80"/>
  <c r="L5713" i="80"/>
  <c r="L5714" i="80"/>
  <c r="L5715" i="80"/>
  <c r="L5716" i="80"/>
  <c r="L5717" i="80"/>
  <c r="L5718" i="80"/>
  <c r="L5719" i="80"/>
  <c r="L5720" i="80"/>
  <c r="L5721" i="80"/>
  <c r="L5722" i="80"/>
  <c r="L5723" i="80"/>
  <c r="L5724" i="80"/>
  <c r="L5725" i="80"/>
  <c r="L5726" i="80"/>
  <c r="L5727" i="80"/>
  <c r="L5728" i="80"/>
  <c r="L5729" i="80"/>
  <c r="L5730" i="80"/>
  <c r="L5731" i="80"/>
  <c r="L5732" i="80"/>
  <c r="L5733" i="80"/>
  <c r="L5734" i="80"/>
  <c r="L5735" i="80"/>
  <c r="L5736" i="80"/>
  <c r="L5737" i="80"/>
  <c r="L5738" i="80"/>
  <c r="L5739" i="80"/>
  <c r="L5740" i="80"/>
  <c r="L5741" i="80"/>
  <c r="L5742" i="80"/>
  <c r="L5743" i="80"/>
  <c r="L5744" i="80"/>
  <c r="L5745" i="80"/>
  <c r="L5746" i="80"/>
  <c r="L5747" i="80"/>
  <c r="L5748" i="80"/>
  <c r="L5749" i="80"/>
  <c r="L5750" i="80"/>
  <c r="L5751" i="80"/>
  <c r="L5752" i="80"/>
  <c r="L5753" i="80"/>
  <c r="L5754" i="80"/>
  <c r="L5755" i="80"/>
  <c r="L5756" i="80"/>
  <c r="L5757" i="80"/>
  <c r="L5758" i="80"/>
  <c r="L5759" i="80"/>
  <c r="L5760" i="80"/>
  <c r="L5761" i="80"/>
  <c r="L5762" i="80"/>
  <c r="L5763" i="80"/>
  <c r="L5764" i="80"/>
  <c r="L5765" i="80"/>
  <c r="L5766" i="80"/>
  <c r="L5767" i="80"/>
  <c r="L5768" i="80"/>
  <c r="L5769" i="80"/>
  <c r="L5770" i="80"/>
  <c r="L5771" i="80"/>
  <c r="L5772" i="80"/>
  <c r="L5773" i="80"/>
  <c r="L5774" i="80"/>
  <c r="L5775" i="80"/>
  <c r="L5776" i="80"/>
  <c r="L5777" i="80"/>
  <c r="L5778" i="80"/>
  <c r="L5779" i="80"/>
  <c r="L5780" i="80"/>
  <c r="L5781" i="80"/>
  <c r="L5782" i="80"/>
  <c r="L5783" i="80"/>
  <c r="L5784" i="80"/>
  <c r="L5785" i="80"/>
  <c r="L5786" i="80"/>
  <c r="L5787" i="80"/>
  <c r="L5788" i="80"/>
  <c r="L5789" i="80"/>
  <c r="L5790" i="80"/>
  <c r="L5791" i="80"/>
  <c r="L5792" i="80"/>
  <c r="L5793" i="80"/>
  <c r="L5794" i="80"/>
  <c r="L5795" i="80"/>
  <c r="L5796" i="80"/>
  <c r="L5797" i="80"/>
  <c r="L5798" i="80"/>
  <c r="L5799" i="80"/>
  <c r="L5800" i="80"/>
  <c r="L5801" i="80"/>
  <c r="L5802" i="80"/>
  <c r="L5803" i="80"/>
  <c r="L5804" i="80"/>
  <c r="L5805" i="80"/>
  <c r="L5806" i="80"/>
  <c r="L5807" i="80"/>
  <c r="L5808" i="80"/>
  <c r="L5809" i="80"/>
  <c r="L5810" i="80"/>
  <c r="L5811" i="80"/>
  <c r="L5812" i="80"/>
  <c r="L5813" i="80"/>
  <c r="L5814" i="80"/>
  <c r="L5815" i="80"/>
  <c r="L5816" i="80"/>
  <c r="L5817" i="80"/>
  <c r="L5818" i="80"/>
  <c r="L5819" i="80"/>
  <c r="L5820" i="80"/>
  <c r="L5821" i="80"/>
  <c r="L5822" i="80"/>
  <c r="L5823" i="80"/>
  <c r="L5824" i="80"/>
  <c r="L5825" i="80"/>
  <c r="L5826" i="80"/>
  <c r="L5827" i="80"/>
  <c r="L5828" i="80"/>
  <c r="L5829" i="80"/>
  <c r="L5830" i="80"/>
  <c r="L5831" i="80"/>
  <c r="L5832" i="80"/>
  <c r="L5833" i="80"/>
  <c r="L5834" i="80"/>
  <c r="L5835" i="80"/>
  <c r="L5836" i="80"/>
  <c r="L5837" i="80"/>
  <c r="L5838" i="80"/>
  <c r="L5839" i="80"/>
  <c r="L5840" i="80"/>
  <c r="L5841" i="80"/>
  <c r="L5842" i="80"/>
  <c r="L5843" i="80"/>
  <c r="L5844" i="80"/>
  <c r="L5845" i="80"/>
  <c r="L5846" i="80"/>
  <c r="L5847" i="80"/>
  <c r="L5848" i="80"/>
  <c r="L5849" i="80"/>
  <c r="L5850" i="80"/>
  <c r="L5851" i="80"/>
  <c r="L5852" i="80"/>
  <c r="L5853" i="80"/>
  <c r="L5854" i="80"/>
  <c r="L5855" i="80"/>
  <c r="L5856" i="80"/>
  <c r="L5857" i="80"/>
  <c r="L5858" i="80"/>
  <c r="L5859" i="80"/>
  <c r="L5860" i="80"/>
  <c r="L5861" i="80"/>
  <c r="L5862" i="80"/>
  <c r="L5863" i="80"/>
  <c r="L5864" i="80"/>
  <c r="L5865" i="80"/>
  <c r="L5866" i="80"/>
  <c r="L5867" i="80"/>
  <c r="L5868" i="80"/>
  <c r="L5869" i="80"/>
  <c r="L5870" i="80"/>
  <c r="L5871" i="80"/>
  <c r="L5872" i="80"/>
  <c r="L5873" i="80"/>
  <c r="L5874" i="80"/>
  <c r="L5875" i="80"/>
  <c r="L5876" i="80"/>
  <c r="L5877" i="80"/>
  <c r="L5878" i="80"/>
  <c r="L5879" i="80"/>
  <c r="L5880" i="80"/>
  <c r="L5881" i="80"/>
  <c r="L5882" i="80"/>
  <c r="L5883" i="80"/>
  <c r="L5884" i="80"/>
  <c r="L5885" i="80"/>
  <c r="L5886" i="80"/>
  <c r="L5887" i="80"/>
  <c r="L5888" i="80"/>
  <c r="L5889" i="80"/>
  <c r="L5890" i="80"/>
  <c r="L5891" i="80"/>
  <c r="L5892" i="80"/>
  <c r="L5893" i="80"/>
  <c r="L5894" i="80"/>
  <c r="L5895" i="80"/>
  <c r="L5896" i="80"/>
  <c r="L5897" i="80"/>
  <c r="L5898" i="80"/>
  <c r="L5899" i="80"/>
  <c r="L5900" i="80"/>
  <c r="L5901" i="80"/>
  <c r="L5902" i="80"/>
  <c r="L5903" i="80"/>
  <c r="L5904" i="80"/>
  <c r="L5905" i="80"/>
  <c r="L5906" i="80"/>
  <c r="L5907" i="80"/>
  <c r="L5908" i="80"/>
  <c r="L5909" i="80"/>
  <c r="L5910" i="80"/>
  <c r="L5911" i="80"/>
  <c r="L5912" i="80"/>
  <c r="L5913" i="80"/>
  <c r="L5914" i="80"/>
  <c r="L5915" i="80"/>
  <c r="L5916" i="80"/>
  <c r="L5917" i="80"/>
  <c r="L5918" i="80"/>
  <c r="L5919" i="80"/>
  <c r="L5920" i="80"/>
  <c r="L5921" i="80"/>
  <c r="L5922" i="80"/>
  <c r="L5923" i="80"/>
  <c r="L5924" i="80"/>
  <c r="L5925" i="80"/>
  <c r="L5926" i="80"/>
  <c r="L5927" i="80"/>
  <c r="L5928" i="80"/>
  <c r="L5929" i="80"/>
  <c r="L5930" i="80"/>
  <c r="L5931" i="80"/>
  <c r="L5932" i="80"/>
  <c r="L5933" i="80"/>
  <c r="L5934" i="80"/>
  <c r="L5935" i="80"/>
  <c r="L5936" i="80"/>
  <c r="L5937" i="80"/>
  <c r="L5938" i="80"/>
  <c r="L5939" i="80"/>
  <c r="L5940" i="80"/>
  <c r="L5941" i="80"/>
  <c r="L5942" i="80"/>
  <c r="L5943" i="80"/>
  <c r="L5944" i="80"/>
  <c r="L5945" i="80"/>
  <c r="L5946" i="80"/>
  <c r="L5947" i="80"/>
  <c r="L5948" i="80"/>
  <c r="L5949" i="80"/>
  <c r="L5950" i="80"/>
  <c r="L5951" i="80"/>
  <c r="L5952" i="80"/>
  <c r="L5953" i="80"/>
  <c r="L5954" i="80"/>
  <c r="L5955" i="80"/>
  <c r="L5956" i="80"/>
  <c r="L5957" i="80"/>
  <c r="L5958" i="80"/>
  <c r="L5959" i="80"/>
  <c r="L5960" i="80"/>
  <c r="L5961" i="80"/>
  <c r="L5962" i="80"/>
  <c r="L5963" i="80"/>
  <c r="L5964" i="80"/>
  <c r="L5965" i="80"/>
  <c r="L5966" i="80"/>
  <c r="L5967" i="80"/>
  <c r="L5968" i="80"/>
  <c r="L5969" i="80"/>
  <c r="L5970" i="80"/>
  <c r="L5971" i="80"/>
  <c r="L5972" i="80"/>
  <c r="L5973" i="80"/>
  <c r="L5974" i="80"/>
  <c r="L5975" i="80"/>
  <c r="L5976" i="80"/>
  <c r="L5977" i="80"/>
  <c r="L5978" i="80"/>
  <c r="L5979" i="80"/>
  <c r="L5980" i="80"/>
  <c r="L5981" i="80"/>
  <c r="L5982" i="80"/>
  <c r="L5983" i="80"/>
  <c r="L5984" i="80"/>
  <c r="L5985" i="80"/>
  <c r="L5986" i="80"/>
  <c r="L5987" i="80"/>
  <c r="L5988" i="80"/>
  <c r="L5989" i="80"/>
  <c r="L5990" i="80"/>
  <c r="L5991" i="80"/>
  <c r="L5992" i="80"/>
  <c r="L5993" i="80"/>
  <c r="L5994" i="80"/>
  <c r="L5995" i="80"/>
  <c r="L5996" i="80"/>
  <c r="L5997" i="80"/>
  <c r="L5998" i="80"/>
  <c r="L5999" i="80"/>
  <c r="L6000" i="80"/>
  <c r="L6001" i="80"/>
  <c r="L6002" i="80"/>
  <c r="L6003" i="80"/>
  <c r="L6004" i="80"/>
  <c r="L6005" i="80"/>
  <c r="L6006" i="80"/>
  <c r="L6007" i="80"/>
  <c r="L6008" i="80"/>
  <c r="L6009" i="80"/>
  <c r="L6010" i="80"/>
  <c r="L6011" i="80"/>
  <c r="L6012" i="80"/>
  <c r="L6013" i="80"/>
  <c r="L6014" i="80"/>
  <c r="L6015" i="80"/>
  <c r="L6016" i="80"/>
  <c r="L6017" i="80"/>
  <c r="L6018" i="80"/>
  <c r="L6019" i="80"/>
  <c r="L6020" i="80"/>
  <c r="L6021" i="80"/>
  <c r="L6022" i="80"/>
  <c r="L6023" i="80"/>
  <c r="L6024" i="80"/>
  <c r="L6025" i="80"/>
  <c r="L6026" i="80"/>
  <c r="L6027" i="80"/>
  <c r="L6028" i="80"/>
  <c r="L6029" i="80"/>
  <c r="L6030" i="80"/>
  <c r="L6031" i="80"/>
  <c r="L6032" i="80"/>
  <c r="L6033" i="80"/>
  <c r="L6034" i="80"/>
  <c r="L6035" i="80"/>
  <c r="L6036" i="80"/>
  <c r="L6037" i="80"/>
  <c r="L6038" i="80"/>
  <c r="L6039" i="80"/>
  <c r="L6040" i="80"/>
  <c r="L6041" i="80"/>
  <c r="L6042" i="80"/>
  <c r="L6043" i="80"/>
  <c r="L6044" i="80"/>
  <c r="L6045" i="80"/>
  <c r="L6046" i="80"/>
  <c r="L6047" i="80"/>
  <c r="L6048" i="80"/>
  <c r="L6049" i="80"/>
  <c r="L6050" i="80"/>
  <c r="L6051" i="80"/>
  <c r="L6052" i="80"/>
  <c r="L6053" i="80"/>
  <c r="L6054" i="80"/>
  <c r="L6055" i="80"/>
  <c r="L6056" i="80"/>
  <c r="L6057" i="80"/>
  <c r="L6058" i="80"/>
  <c r="L6059" i="80"/>
  <c r="L6060" i="80"/>
  <c r="L6061" i="80"/>
  <c r="L6062" i="80"/>
  <c r="L6063" i="80"/>
  <c r="L6064" i="80"/>
  <c r="L6065" i="80"/>
  <c r="L6066" i="80"/>
  <c r="L6067" i="80"/>
  <c r="L6068" i="80"/>
  <c r="L6069" i="80"/>
  <c r="L6070" i="80"/>
  <c r="L6071" i="80"/>
  <c r="L6072" i="80"/>
  <c r="L6073" i="80"/>
  <c r="L6074" i="80"/>
  <c r="L6075" i="80"/>
  <c r="L6076" i="80"/>
  <c r="L6077" i="80"/>
  <c r="L6078" i="80"/>
  <c r="L6079" i="80"/>
  <c r="L6080" i="80"/>
  <c r="L6081" i="80"/>
  <c r="L6082" i="80"/>
  <c r="L6083" i="80"/>
  <c r="L6084" i="80"/>
  <c r="L6085" i="80"/>
  <c r="L6086" i="80"/>
  <c r="L6087" i="80"/>
  <c r="L6088" i="80"/>
  <c r="L6089" i="80"/>
  <c r="L6090" i="80"/>
  <c r="L6091" i="80"/>
  <c r="L6092" i="80"/>
  <c r="L6093" i="80"/>
  <c r="L6094" i="80"/>
  <c r="L6095" i="80"/>
  <c r="L6096" i="80"/>
  <c r="L6097" i="80"/>
  <c r="L6098" i="80"/>
  <c r="L6099" i="80"/>
  <c r="L6100" i="80"/>
  <c r="L6101" i="80"/>
  <c r="L6102" i="80"/>
  <c r="L6103" i="80"/>
  <c r="L6104" i="80"/>
  <c r="L6105" i="80"/>
  <c r="L6106" i="80"/>
  <c r="L6107" i="80"/>
  <c r="L6108" i="80"/>
  <c r="L6109" i="80"/>
  <c r="L6110" i="80"/>
  <c r="L6111" i="80"/>
  <c r="L6112" i="80"/>
  <c r="L6113" i="80"/>
  <c r="L6114" i="80"/>
  <c r="L6115" i="80"/>
  <c r="L6116" i="80"/>
  <c r="L6117" i="80"/>
  <c r="L6118" i="80"/>
  <c r="L6119" i="80"/>
  <c r="L6120" i="80"/>
  <c r="L6121" i="80"/>
  <c r="L6122" i="80"/>
  <c r="L6123" i="80"/>
  <c r="L6124" i="80"/>
  <c r="L6125" i="80"/>
  <c r="L6126" i="80"/>
  <c r="L6127" i="80"/>
  <c r="L6128" i="80"/>
  <c r="L6129" i="80"/>
  <c r="L6130" i="80"/>
  <c r="L6131" i="80"/>
  <c r="L6132" i="80"/>
  <c r="L6133" i="80"/>
  <c r="L6134" i="80"/>
  <c r="L6135" i="80"/>
  <c r="L6136" i="80"/>
  <c r="L6137" i="80"/>
  <c r="L6138" i="80"/>
  <c r="L6139" i="80"/>
  <c r="L6140" i="80"/>
  <c r="L6141" i="80"/>
  <c r="L6142" i="80"/>
  <c r="L6143" i="80"/>
  <c r="L6144" i="80"/>
  <c r="L6145" i="80"/>
  <c r="L6146" i="80"/>
  <c r="L6147" i="80"/>
  <c r="L6148" i="80"/>
  <c r="L6149" i="80"/>
  <c r="L6150" i="80"/>
  <c r="L6151" i="80"/>
  <c r="L6152" i="80"/>
  <c r="L6153" i="80"/>
  <c r="L6154" i="80"/>
  <c r="L6155" i="80"/>
  <c r="L6156" i="80"/>
  <c r="L6157" i="80"/>
  <c r="L6158" i="80"/>
  <c r="L6159" i="80"/>
  <c r="L6160" i="80"/>
  <c r="L6161" i="80"/>
  <c r="L6162" i="80"/>
  <c r="L6163" i="80"/>
  <c r="L6164" i="80"/>
  <c r="L6165" i="80"/>
  <c r="L6166" i="80"/>
  <c r="L6167" i="80"/>
  <c r="L6168" i="80"/>
  <c r="L6169" i="80"/>
  <c r="L6170" i="80"/>
  <c r="L6171" i="80"/>
  <c r="L6172" i="80"/>
  <c r="L6173" i="80"/>
  <c r="L6174" i="80"/>
  <c r="L6175" i="80"/>
  <c r="L6176" i="80"/>
  <c r="L6177" i="80"/>
  <c r="L6178" i="80"/>
  <c r="L6179" i="80"/>
  <c r="L6180" i="80"/>
  <c r="L6181" i="80"/>
  <c r="L6182" i="80"/>
  <c r="L6183" i="80"/>
  <c r="L6184" i="80"/>
  <c r="L6185" i="80"/>
  <c r="L6186" i="80"/>
  <c r="L6187" i="80"/>
  <c r="L6188" i="80"/>
  <c r="L6189" i="80"/>
  <c r="L6190" i="80"/>
  <c r="L6191" i="80"/>
  <c r="L6192" i="80"/>
  <c r="L6193" i="80"/>
  <c r="L6194" i="80"/>
  <c r="L6195" i="80"/>
  <c r="L6196" i="80"/>
  <c r="L6197" i="80"/>
  <c r="L6198" i="80"/>
  <c r="L6199" i="80"/>
  <c r="L6200" i="80"/>
  <c r="L6201" i="80"/>
  <c r="L6202" i="80"/>
  <c r="L6203" i="80"/>
  <c r="L6204" i="80"/>
  <c r="L6205" i="80"/>
  <c r="L6206" i="80"/>
  <c r="L6207" i="80"/>
  <c r="L6208" i="80"/>
  <c r="L6209" i="80"/>
  <c r="L6210" i="80"/>
  <c r="L6211" i="80"/>
  <c r="L6212" i="80"/>
  <c r="L6213" i="80"/>
  <c r="L6214" i="80"/>
  <c r="L6215" i="80"/>
  <c r="L6216" i="80"/>
  <c r="L6217" i="80"/>
  <c r="L6218" i="80"/>
  <c r="L6219" i="80"/>
  <c r="L6220" i="80"/>
  <c r="L6221" i="80"/>
  <c r="L6222" i="80"/>
  <c r="L6223" i="80"/>
  <c r="L6224" i="80"/>
  <c r="L6225" i="80"/>
  <c r="L6226" i="80"/>
  <c r="L6227" i="80"/>
  <c r="L6228" i="80"/>
  <c r="L6229" i="80"/>
  <c r="L6230" i="80"/>
  <c r="L6231" i="80"/>
  <c r="L6232" i="80"/>
  <c r="L6233" i="80"/>
  <c r="L6234" i="80"/>
  <c r="L6235" i="80"/>
  <c r="L6236" i="80"/>
  <c r="L6237" i="80"/>
  <c r="L6238" i="80"/>
  <c r="L6239" i="80"/>
  <c r="L6240" i="80"/>
  <c r="L6241" i="80"/>
  <c r="L6242" i="80"/>
  <c r="L6243" i="80"/>
  <c r="L6244" i="80"/>
  <c r="L6245" i="80"/>
  <c r="L6246" i="80"/>
  <c r="L6247" i="80"/>
  <c r="L6248" i="80"/>
  <c r="L6249" i="80"/>
  <c r="L6250" i="80"/>
  <c r="L6251" i="80"/>
  <c r="L6252" i="80"/>
  <c r="L6253" i="80"/>
  <c r="L6254" i="80"/>
  <c r="L6255" i="80"/>
  <c r="L6256" i="80"/>
  <c r="L6257" i="80"/>
  <c r="L6258" i="80"/>
  <c r="L6259" i="80"/>
  <c r="L6260" i="80"/>
  <c r="L6261" i="80"/>
  <c r="L6262" i="80"/>
  <c r="L6263" i="80"/>
  <c r="L6264" i="80"/>
  <c r="L6265" i="80"/>
  <c r="L6266" i="80"/>
  <c r="L6267" i="80"/>
  <c r="L6268" i="80"/>
  <c r="L6269" i="80"/>
  <c r="L6270" i="80"/>
  <c r="L6271" i="80"/>
  <c r="L6272" i="80"/>
  <c r="L6273" i="80"/>
  <c r="L6274" i="80"/>
  <c r="L6275" i="80"/>
  <c r="L6276" i="80"/>
  <c r="L6277" i="80"/>
  <c r="L6278" i="80"/>
  <c r="L6279" i="80"/>
  <c r="L6280" i="80"/>
  <c r="L6281" i="80"/>
  <c r="L6282" i="80"/>
  <c r="L6283" i="80"/>
  <c r="L6284" i="80"/>
  <c r="L6285" i="80"/>
  <c r="L6286" i="80"/>
  <c r="L6287" i="80"/>
  <c r="L6288" i="80"/>
  <c r="L6289" i="80"/>
  <c r="L6290" i="80"/>
  <c r="L6291" i="80"/>
  <c r="L6292" i="80"/>
  <c r="L6293" i="80"/>
  <c r="L6294" i="80"/>
  <c r="L6295" i="80"/>
  <c r="L6296" i="80"/>
  <c r="L6297" i="80"/>
  <c r="L6298" i="80"/>
  <c r="L6299" i="80"/>
  <c r="L6300" i="80"/>
  <c r="L6301" i="80"/>
  <c r="L6302" i="80"/>
  <c r="L6303" i="80"/>
  <c r="L6304" i="80"/>
  <c r="L6305" i="80"/>
  <c r="L6306" i="80"/>
  <c r="L6307" i="80"/>
  <c r="L6308" i="80"/>
  <c r="L6309" i="80"/>
  <c r="L6310" i="80"/>
  <c r="L6311" i="80"/>
  <c r="L6312" i="80"/>
  <c r="L6313" i="80"/>
  <c r="L6314" i="80"/>
  <c r="L6315" i="80"/>
  <c r="L6316" i="80"/>
  <c r="L6317" i="80"/>
  <c r="L6318" i="80"/>
  <c r="L6319" i="80"/>
  <c r="L6320" i="80"/>
  <c r="L6321" i="80"/>
  <c r="L6322" i="80"/>
  <c r="L6323" i="80"/>
  <c r="L6324" i="80"/>
  <c r="L6325" i="80"/>
  <c r="L6326" i="80"/>
  <c r="L6327" i="80"/>
  <c r="L6328" i="80"/>
  <c r="L6329" i="80"/>
  <c r="L6330" i="80"/>
  <c r="L6331" i="80"/>
  <c r="L6332" i="80"/>
  <c r="L6333" i="80"/>
  <c r="L6334" i="80"/>
  <c r="L6335" i="80"/>
  <c r="L6336" i="80"/>
  <c r="L6337" i="80"/>
  <c r="L6338" i="80"/>
  <c r="L6339" i="80"/>
  <c r="L6340" i="80"/>
  <c r="L6341" i="80"/>
  <c r="L6342" i="80"/>
  <c r="L6343" i="80"/>
  <c r="L6344" i="80"/>
  <c r="L6345" i="80"/>
  <c r="L6346" i="80"/>
  <c r="L6347" i="80"/>
  <c r="L6348" i="80"/>
  <c r="L6349" i="80"/>
  <c r="L6350" i="80"/>
  <c r="L6351" i="80"/>
  <c r="L6352" i="80"/>
  <c r="L6353" i="80"/>
  <c r="L6354" i="80"/>
  <c r="L6355" i="80"/>
  <c r="L6356" i="80"/>
  <c r="L6357" i="80"/>
  <c r="L6358" i="80"/>
  <c r="L6359" i="80"/>
  <c r="L6360" i="80"/>
  <c r="L6361" i="80"/>
  <c r="L6362" i="80"/>
  <c r="L6363" i="80"/>
  <c r="L6364" i="80"/>
  <c r="L6365" i="80"/>
  <c r="L6366" i="80"/>
  <c r="L6367" i="80"/>
  <c r="L6368" i="80"/>
  <c r="L6369" i="80"/>
  <c r="L6370" i="80"/>
  <c r="L6371" i="80"/>
  <c r="L6372" i="80"/>
  <c r="L6373" i="80"/>
  <c r="L6374" i="80"/>
  <c r="L6375" i="80"/>
  <c r="L6376" i="80"/>
  <c r="L6377" i="80"/>
  <c r="L6378" i="80"/>
  <c r="L6379" i="80"/>
  <c r="L6380" i="80"/>
  <c r="L6381" i="80"/>
  <c r="L6382" i="80"/>
  <c r="L6383" i="80"/>
  <c r="L6384" i="80"/>
  <c r="L6385" i="80"/>
  <c r="L6386" i="80"/>
  <c r="L6387" i="80"/>
  <c r="L6388" i="80"/>
  <c r="L6389" i="80"/>
  <c r="L6390" i="80"/>
  <c r="L6391" i="80"/>
  <c r="L6392" i="80"/>
  <c r="L6393" i="80"/>
  <c r="L6394" i="80"/>
  <c r="L6395" i="80"/>
  <c r="L6396" i="80"/>
  <c r="L6397" i="80"/>
  <c r="L6398" i="80"/>
  <c r="L6399" i="80"/>
  <c r="L6400" i="80"/>
  <c r="L6401" i="80"/>
  <c r="L6402" i="80"/>
  <c r="L6403" i="80"/>
  <c r="L6404" i="80"/>
  <c r="L6405" i="80"/>
  <c r="L6406" i="80"/>
  <c r="L6407" i="80"/>
  <c r="L6408" i="80"/>
  <c r="L6409" i="80"/>
  <c r="L6410" i="80"/>
  <c r="L6411" i="80"/>
  <c r="L6412" i="80"/>
  <c r="L6413" i="80"/>
  <c r="L6414" i="80"/>
  <c r="L6415" i="80"/>
  <c r="L6416" i="80"/>
  <c r="L6417" i="80"/>
  <c r="L6418" i="80"/>
  <c r="L6419" i="80"/>
  <c r="L6420" i="80"/>
  <c r="L6421" i="80"/>
  <c r="L6422" i="80"/>
  <c r="L6423" i="80"/>
  <c r="L6424" i="80"/>
  <c r="L6425" i="80"/>
  <c r="L6426" i="80"/>
  <c r="L6427" i="80"/>
  <c r="L6428" i="80"/>
  <c r="L6429" i="80"/>
  <c r="L6430" i="80"/>
  <c r="L6431" i="80"/>
  <c r="L6432" i="80"/>
  <c r="L6433" i="80"/>
  <c r="L6434" i="80"/>
  <c r="L6435" i="80"/>
  <c r="L6436" i="80"/>
  <c r="L6437" i="80"/>
  <c r="L6438" i="80"/>
  <c r="L6439" i="80"/>
  <c r="L6440" i="80"/>
  <c r="L6441" i="80"/>
  <c r="L6442" i="80"/>
  <c r="L6443" i="80"/>
  <c r="L6444" i="80"/>
  <c r="L6445" i="80"/>
  <c r="L6446" i="80"/>
  <c r="L6447" i="80"/>
  <c r="L6448" i="80"/>
  <c r="L6449" i="80"/>
  <c r="L6450" i="80"/>
  <c r="L6451" i="80"/>
  <c r="L6452" i="80"/>
  <c r="L6453" i="80"/>
  <c r="L6454" i="80"/>
  <c r="L6455" i="80"/>
  <c r="L6456" i="80"/>
  <c r="L6457" i="80"/>
  <c r="L6458" i="80"/>
  <c r="L6459" i="80"/>
  <c r="L6460" i="80"/>
  <c r="L6461" i="80"/>
  <c r="L6462" i="80"/>
  <c r="L6463" i="80"/>
  <c r="L6464" i="80"/>
  <c r="L6465" i="80"/>
  <c r="L6466" i="80"/>
  <c r="L6467" i="80"/>
  <c r="L6468" i="80"/>
  <c r="L6469" i="80"/>
  <c r="L6470" i="80"/>
  <c r="L6471" i="80"/>
  <c r="L6472" i="80"/>
  <c r="L6473" i="80"/>
  <c r="L6474" i="80"/>
  <c r="L6475" i="80"/>
  <c r="L6476" i="80"/>
  <c r="L6477" i="80"/>
  <c r="L6478" i="80"/>
  <c r="L6479" i="80"/>
  <c r="L6480" i="80"/>
  <c r="L6481" i="80"/>
  <c r="L6482" i="80"/>
  <c r="L6483" i="80"/>
  <c r="L6484" i="80"/>
  <c r="L6485" i="80"/>
  <c r="L6486" i="80"/>
  <c r="L6487" i="80"/>
  <c r="L6488" i="80"/>
  <c r="L6489" i="80"/>
  <c r="L6490" i="80"/>
  <c r="L6491" i="80"/>
  <c r="L6492" i="80"/>
  <c r="L6493" i="80"/>
  <c r="L6494" i="80"/>
  <c r="L6495" i="80"/>
  <c r="L6496" i="80"/>
  <c r="L6497" i="80"/>
  <c r="L6498" i="80"/>
  <c r="L6499" i="80"/>
  <c r="L6500" i="80"/>
  <c r="L6501" i="80"/>
  <c r="L6502" i="80"/>
  <c r="L6503" i="80"/>
  <c r="L6504" i="80"/>
  <c r="L6505" i="80"/>
  <c r="L6506" i="80"/>
  <c r="L6507" i="80"/>
  <c r="L6508" i="80"/>
  <c r="L6509" i="80"/>
  <c r="L6510" i="80"/>
  <c r="L6511" i="80"/>
  <c r="L6512" i="80"/>
  <c r="L6513" i="80"/>
  <c r="L6514" i="80"/>
  <c r="L6515" i="80"/>
  <c r="L6516" i="80"/>
  <c r="L6517" i="80"/>
  <c r="L6518" i="80"/>
  <c r="L6519" i="80"/>
  <c r="L6520" i="80"/>
  <c r="L6521" i="80"/>
  <c r="L6522" i="80"/>
  <c r="L6523" i="80"/>
  <c r="L6524" i="80"/>
  <c r="L6525" i="80"/>
  <c r="L6526" i="80"/>
  <c r="L6527" i="80"/>
  <c r="L6528" i="80"/>
  <c r="L6529" i="80"/>
  <c r="L6530" i="80"/>
  <c r="L6531" i="80"/>
  <c r="L6532" i="80"/>
  <c r="L6533" i="80"/>
  <c r="L6534" i="80"/>
  <c r="L6535" i="80"/>
  <c r="L6536" i="80"/>
  <c r="L6537" i="80"/>
  <c r="L6538" i="80"/>
  <c r="L6539" i="80"/>
  <c r="L6540" i="80"/>
  <c r="L6541" i="80"/>
  <c r="L6542" i="80"/>
  <c r="L6543" i="80"/>
  <c r="L6544" i="80"/>
  <c r="L6545" i="80"/>
  <c r="L6546" i="80"/>
  <c r="L6547" i="80"/>
  <c r="L6548" i="80"/>
  <c r="L6549" i="80"/>
  <c r="L6550" i="80"/>
  <c r="L6551" i="80"/>
  <c r="L6552" i="80"/>
  <c r="L6553" i="80"/>
  <c r="L6554" i="80"/>
  <c r="L6555" i="80"/>
  <c r="L6556" i="80"/>
  <c r="L6557" i="80"/>
  <c r="L6558" i="80"/>
  <c r="L6559" i="80"/>
  <c r="L6560" i="80"/>
  <c r="L6561" i="80"/>
  <c r="L6562" i="80"/>
  <c r="L6563" i="80"/>
  <c r="L6564" i="80"/>
  <c r="L6565" i="80"/>
  <c r="L6566" i="80"/>
  <c r="L6567" i="80"/>
  <c r="L6568" i="80"/>
  <c r="L6569" i="80"/>
  <c r="L6570" i="80"/>
  <c r="L6571" i="80"/>
  <c r="L6572" i="80"/>
  <c r="L6573" i="80"/>
  <c r="L6574" i="80"/>
  <c r="L6575" i="80"/>
  <c r="L6576" i="80"/>
  <c r="L6577" i="80"/>
  <c r="L6578" i="80"/>
  <c r="L6579" i="80"/>
  <c r="L6580" i="80"/>
  <c r="L6581" i="80"/>
  <c r="L6582" i="80"/>
  <c r="L6583" i="80"/>
  <c r="L6584" i="80"/>
  <c r="L6585" i="80"/>
  <c r="L6586" i="80"/>
  <c r="L6587" i="80"/>
  <c r="L6588" i="80"/>
  <c r="L6589" i="80"/>
  <c r="L6590" i="80"/>
  <c r="L6591" i="80"/>
  <c r="L6592" i="80"/>
  <c r="L6593" i="80"/>
  <c r="L6594" i="80"/>
  <c r="L6595" i="80"/>
  <c r="L6596" i="80"/>
  <c r="L6597" i="80"/>
  <c r="L6598" i="80"/>
  <c r="L6599" i="80"/>
  <c r="L6600" i="80"/>
  <c r="L6601" i="80"/>
  <c r="L6602" i="80"/>
  <c r="L6603" i="80"/>
  <c r="L6604" i="80"/>
  <c r="L6605" i="80"/>
  <c r="L6606" i="80"/>
  <c r="L6607" i="80"/>
  <c r="L6608" i="80"/>
  <c r="L6609" i="80"/>
  <c r="L6610" i="80"/>
  <c r="L6611" i="80"/>
  <c r="L6612" i="80"/>
  <c r="L6613" i="80"/>
  <c r="L6614" i="80"/>
  <c r="L6615" i="80"/>
  <c r="L6616" i="80"/>
  <c r="L6617" i="80"/>
  <c r="L6618" i="80"/>
  <c r="L6619" i="80"/>
  <c r="L6620" i="80"/>
  <c r="L6621" i="80"/>
  <c r="L6622" i="80"/>
  <c r="L6623" i="80"/>
  <c r="L6624" i="80"/>
  <c r="L6625" i="80"/>
  <c r="L6626" i="80"/>
  <c r="L6627" i="80"/>
  <c r="L6628" i="80"/>
  <c r="L6629" i="80"/>
  <c r="L6630" i="80"/>
  <c r="L6631" i="80"/>
  <c r="L6632" i="80"/>
  <c r="L6633" i="80"/>
  <c r="L6634" i="80"/>
  <c r="L6635" i="80"/>
  <c r="L6636" i="80"/>
  <c r="L6637" i="80"/>
  <c r="L6638" i="80"/>
  <c r="L6639" i="80"/>
  <c r="L6640" i="80"/>
  <c r="L6641" i="80"/>
  <c r="L6642" i="80"/>
  <c r="L6643" i="80"/>
  <c r="L6644" i="80"/>
  <c r="L6645" i="80"/>
  <c r="L6646" i="80"/>
  <c r="L6647" i="80"/>
  <c r="L6648" i="80"/>
  <c r="L6649" i="80"/>
  <c r="L6650" i="80"/>
  <c r="L6651" i="80"/>
  <c r="L6652" i="80"/>
  <c r="L6653" i="80"/>
  <c r="L6654" i="80"/>
  <c r="L6655" i="80"/>
  <c r="L6656" i="80"/>
  <c r="L6657" i="80"/>
  <c r="L6658" i="80"/>
  <c r="L6659" i="80"/>
  <c r="L6660" i="80"/>
  <c r="L6661" i="80"/>
  <c r="L6662" i="80"/>
  <c r="L6663" i="80"/>
  <c r="L6664" i="80"/>
  <c r="L6665" i="80"/>
  <c r="L6666" i="80"/>
  <c r="L6667" i="80"/>
  <c r="L6668" i="80"/>
  <c r="L6669" i="80"/>
  <c r="L6670" i="80"/>
  <c r="L6671" i="80"/>
  <c r="L6672" i="80"/>
  <c r="L6673" i="80"/>
  <c r="L6674" i="80"/>
  <c r="L6675" i="80"/>
  <c r="L6676" i="80"/>
  <c r="L6677" i="80"/>
  <c r="L6678" i="80"/>
  <c r="L6679" i="80"/>
  <c r="L6680" i="80"/>
  <c r="L6681" i="80"/>
  <c r="L6682" i="80"/>
  <c r="L6683" i="80"/>
  <c r="L6684" i="80"/>
  <c r="L6685" i="80"/>
  <c r="L6686" i="80"/>
  <c r="L6687" i="80"/>
  <c r="L6688" i="80"/>
  <c r="L6689" i="80"/>
  <c r="L6690" i="80"/>
  <c r="L6691" i="80"/>
  <c r="L6692" i="80"/>
  <c r="L6693" i="80"/>
  <c r="L6694" i="80"/>
  <c r="L6695" i="80"/>
  <c r="L6696" i="80"/>
  <c r="L6697" i="80"/>
  <c r="L6698" i="80"/>
  <c r="L6699" i="80"/>
  <c r="L6700" i="80"/>
  <c r="L6701" i="80"/>
  <c r="L6702" i="80"/>
  <c r="L6703" i="80"/>
  <c r="L6704" i="80"/>
  <c r="L6705" i="80"/>
  <c r="L6706" i="80"/>
  <c r="L6707" i="80"/>
  <c r="L6708" i="80"/>
  <c r="L6709" i="80"/>
  <c r="L6710" i="80"/>
  <c r="L6711" i="80"/>
  <c r="L6712" i="80"/>
  <c r="L6713" i="80"/>
  <c r="L6714" i="80"/>
  <c r="L6715" i="80"/>
  <c r="L6716" i="80"/>
  <c r="L6717" i="80"/>
  <c r="L6718" i="80"/>
  <c r="L6719" i="80"/>
  <c r="L6720" i="80"/>
  <c r="L6721" i="80"/>
  <c r="L6722" i="80"/>
  <c r="L6723" i="80"/>
  <c r="L6724" i="80"/>
  <c r="L6725" i="80"/>
  <c r="L6726" i="80"/>
  <c r="L6727" i="80"/>
  <c r="L6728" i="80"/>
  <c r="L6729" i="80"/>
  <c r="L6730" i="80"/>
  <c r="L6731" i="80"/>
  <c r="L6732" i="80"/>
  <c r="L6733" i="80"/>
  <c r="L6734" i="80"/>
  <c r="L6735" i="80"/>
  <c r="L6736" i="80"/>
  <c r="L6737" i="80"/>
  <c r="L6738" i="80"/>
  <c r="L6739" i="80"/>
  <c r="L6740" i="80"/>
  <c r="L6741" i="80"/>
  <c r="L6742" i="80"/>
  <c r="L6743" i="80"/>
  <c r="L6744" i="80"/>
  <c r="L6745" i="80"/>
  <c r="L6746" i="80"/>
  <c r="L6747" i="80"/>
  <c r="L6748" i="80"/>
  <c r="L6749" i="80"/>
  <c r="L6750" i="80"/>
  <c r="L6751" i="80"/>
  <c r="L6752" i="80"/>
  <c r="L6753" i="80"/>
  <c r="L6754" i="80"/>
  <c r="L6755" i="80"/>
  <c r="L6756" i="80"/>
  <c r="L6757" i="80"/>
  <c r="L6758" i="80"/>
  <c r="L6759" i="80"/>
  <c r="L6760" i="80"/>
  <c r="L6761" i="80"/>
  <c r="L6762" i="80"/>
  <c r="L6763" i="80"/>
  <c r="L6764" i="80"/>
  <c r="L6765" i="80"/>
  <c r="L6766" i="80"/>
  <c r="L6767" i="80"/>
  <c r="L6768" i="80"/>
  <c r="L6769" i="80"/>
  <c r="L6770" i="80"/>
  <c r="L6771" i="80"/>
  <c r="L6772" i="80"/>
  <c r="L6773" i="80"/>
  <c r="L6774" i="80"/>
  <c r="L6775" i="80"/>
  <c r="L6776" i="80"/>
  <c r="L6777" i="80"/>
  <c r="L6778" i="80"/>
  <c r="L6779" i="80"/>
  <c r="L6780" i="80"/>
  <c r="L6781" i="80"/>
  <c r="L6782" i="80"/>
  <c r="L6783" i="80"/>
  <c r="L6784" i="80"/>
  <c r="L6785" i="80"/>
  <c r="L6786" i="80"/>
  <c r="L6787" i="80"/>
  <c r="L6788" i="80"/>
  <c r="L6789" i="80"/>
  <c r="L6790" i="80"/>
  <c r="L6791" i="80"/>
  <c r="L6792" i="80"/>
  <c r="L6793" i="80"/>
  <c r="L6794" i="80"/>
  <c r="L6795" i="80"/>
  <c r="L6796" i="80"/>
  <c r="L6797" i="80"/>
  <c r="L6798" i="80"/>
  <c r="L6799" i="80"/>
  <c r="L6800" i="80"/>
  <c r="L6801" i="80"/>
  <c r="L6802" i="80"/>
  <c r="L6803" i="80"/>
  <c r="L6804" i="80"/>
  <c r="L6805" i="80"/>
  <c r="L6806" i="80"/>
  <c r="L6807" i="80"/>
  <c r="L6808" i="80"/>
  <c r="L6809" i="80"/>
  <c r="L6810" i="80"/>
  <c r="L6811" i="80"/>
  <c r="L6812" i="80"/>
  <c r="L6813" i="80"/>
  <c r="L6814" i="80"/>
  <c r="L6815" i="80"/>
  <c r="L6816" i="80"/>
  <c r="L6817" i="80"/>
  <c r="L6818" i="80"/>
  <c r="L6819" i="80"/>
  <c r="L6820" i="80"/>
  <c r="L6821" i="80"/>
  <c r="L6822" i="80"/>
  <c r="L6823" i="80"/>
  <c r="L6824" i="80"/>
  <c r="L6825" i="80"/>
  <c r="L6826" i="80"/>
  <c r="L6827" i="80"/>
  <c r="L6828" i="80"/>
  <c r="L6829" i="80"/>
  <c r="L6830" i="80"/>
  <c r="L6831" i="80"/>
  <c r="L6832" i="80"/>
  <c r="L6833" i="80"/>
  <c r="L6834" i="80"/>
  <c r="L6835" i="80"/>
  <c r="L6836" i="80"/>
  <c r="L6837" i="80"/>
  <c r="L6838" i="80"/>
  <c r="L6839" i="80"/>
  <c r="L6840" i="80"/>
  <c r="L6841" i="80"/>
  <c r="L6842" i="80"/>
  <c r="L6843" i="80"/>
  <c r="L6844" i="80"/>
  <c r="L6845" i="80"/>
  <c r="L6846" i="80"/>
  <c r="L6847" i="80"/>
  <c r="L6848" i="80"/>
  <c r="L6849" i="80"/>
  <c r="L6850" i="80"/>
  <c r="L6851" i="80"/>
  <c r="L6852" i="80"/>
  <c r="L6853" i="80"/>
  <c r="L6854" i="80"/>
  <c r="L6855" i="80"/>
  <c r="L6856" i="80"/>
  <c r="L6857" i="80"/>
  <c r="L6858" i="80"/>
  <c r="L6859" i="80"/>
  <c r="L6860" i="80"/>
  <c r="L6861" i="80"/>
  <c r="L6862" i="80"/>
  <c r="L6863" i="80"/>
  <c r="L6864" i="80"/>
  <c r="L6865" i="80"/>
  <c r="L6866" i="80"/>
  <c r="L6867" i="80"/>
  <c r="L6868" i="80"/>
  <c r="L6869" i="80"/>
  <c r="L6870" i="80"/>
  <c r="L6871" i="80"/>
  <c r="L6872" i="80"/>
  <c r="L6873" i="80"/>
  <c r="L6874" i="80"/>
  <c r="L6875" i="80"/>
  <c r="L6876" i="80"/>
  <c r="L6877" i="80"/>
  <c r="L6878" i="80"/>
  <c r="L6879" i="80"/>
  <c r="L6880" i="80"/>
  <c r="L6881" i="80"/>
  <c r="L6882" i="80"/>
  <c r="L6883" i="80"/>
  <c r="L6884" i="80"/>
  <c r="L6885" i="80"/>
  <c r="L6886" i="80"/>
  <c r="L6887" i="80"/>
  <c r="L6888" i="80"/>
  <c r="L6889" i="80"/>
  <c r="L6890" i="80"/>
  <c r="L6891" i="80"/>
  <c r="L6892" i="80"/>
  <c r="L6893" i="80"/>
  <c r="L6894" i="80"/>
  <c r="L6895" i="80"/>
  <c r="L6896" i="80"/>
  <c r="L6897" i="80"/>
  <c r="L6898" i="80"/>
  <c r="L6899" i="80"/>
  <c r="L6900" i="80"/>
  <c r="L6901" i="80"/>
  <c r="L6902" i="80"/>
  <c r="L6903" i="80"/>
  <c r="L6904" i="80"/>
  <c r="L6905" i="80"/>
  <c r="L6906" i="80"/>
  <c r="L6907" i="80"/>
  <c r="L6908" i="80"/>
  <c r="L6909" i="80"/>
  <c r="L6910" i="80"/>
  <c r="L6911" i="80"/>
  <c r="L6912" i="80"/>
  <c r="L6913" i="80"/>
  <c r="L6914" i="80"/>
  <c r="L6915" i="80"/>
  <c r="L6916" i="80"/>
  <c r="L6917" i="80"/>
  <c r="L6918" i="80"/>
  <c r="L6919" i="80"/>
  <c r="L6920" i="80"/>
  <c r="L6921" i="80"/>
  <c r="L6922" i="80"/>
  <c r="L6923" i="80"/>
  <c r="L6924" i="80"/>
  <c r="L6925" i="80"/>
  <c r="L6926" i="80"/>
  <c r="L6927" i="80"/>
  <c r="L6928" i="80"/>
  <c r="L6929" i="80"/>
  <c r="L6930" i="80"/>
  <c r="L6931" i="80"/>
  <c r="L6932" i="80"/>
  <c r="L6933" i="80"/>
  <c r="L6934" i="80"/>
  <c r="L6935" i="80"/>
  <c r="L6936" i="80"/>
  <c r="L6937" i="80"/>
  <c r="L6938" i="80"/>
  <c r="L6939" i="80"/>
  <c r="L6940" i="80"/>
  <c r="L6941" i="80"/>
  <c r="L6942" i="80"/>
  <c r="L6943" i="80"/>
  <c r="L6944" i="80"/>
  <c r="L6945" i="80"/>
  <c r="L6946" i="80"/>
  <c r="L6947" i="80"/>
  <c r="L6948" i="80"/>
  <c r="L6949" i="80"/>
  <c r="L6950" i="80"/>
  <c r="L6951" i="80"/>
  <c r="L6952" i="80"/>
  <c r="L6953" i="80"/>
  <c r="L6954" i="80"/>
  <c r="L6955" i="80"/>
  <c r="L6956" i="80"/>
  <c r="L6957" i="80"/>
  <c r="L6958" i="80"/>
  <c r="L6959" i="80"/>
  <c r="L6960" i="80"/>
  <c r="L6961" i="80"/>
  <c r="L6962" i="80"/>
  <c r="L6963" i="80"/>
  <c r="L6964" i="80"/>
  <c r="L6965" i="80"/>
  <c r="L6966" i="80"/>
  <c r="L6967" i="80"/>
  <c r="L6968" i="80"/>
  <c r="L6969" i="80"/>
  <c r="L6970" i="80"/>
  <c r="L6971" i="80"/>
  <c r="L6972" i="80"/>
  <c r="L6973" i="80"/>
  <c r="L6974" i="80"/>
  <c r="L6975" i="80"/>
  <c r="L6976" i="80"/>
  <c r="L6977" i="80"/>
  <c r="L6978" i="80"/>
  <c r="L6979" i="80"/>
  <c r="L6980" i="80"/>
  <c r="L6981" i="80"/>
  <c r="L6982" i="80"/>
  <c r="L6983" i="80"/>
  <c r="L6984" i="80"/>
  <c r="L6985" i="80"/>
  <c r="L6986" i="80"/>
  <c r="L6987" i="80"/>
  <c r="L6988" i="80"/>
  <c r="L6989" i="80"/>
  <c r="L6990" i="80"/>
  <c r="L6991" i="80"/>
  <c r="L6992" i="80"/>
  <c r="L6993" i="80"/>
  <c r="L6994" i="80"/>
  <c r="L6995" i="80"/>
  <c r="L6996" i="80"/>
  <c r="L6997" i="80"/>
  <c r="L6998" i="80"/>
  <c r="L6999" i="80"/>
  <c r="L7000" i="80"/>
  <c r="L7001" i="80"/>
  <c r="L7002" i="80"/>
  <c r="L7003" i="80"/>
  <c r="L7004" i="80"/>
  <c r="L7005" i="80"/>
  <c r="L7006" i="80"/>
  <c r="L7007" i="80"/>
  <c r="L7008" i="80"/>
  <c r="L7009" i="80"/>
  <c r="L7010" i="80"/>
  <c r="L7011" i="80"/>
  <c r="L7012" i="80"/>
  <c r="L7013" i="80"/>
  <c r="L7014" i="80"/>
  <c r="L7015" i="80"/>
  <c r="L7016" i="80"/>
  <c r="L7017" i="80"/>
  <c r="L7018" i="80"/>
  <c r="L7019" i="80"/>
  <c r="L7020" i="80"/>
  <c r="L7021" i="80"/>
  <c r="L7022" i="80"/>
  <c r="L7023" i="80"/>
  <c r="L7024" i="80"/>
  <c r="L7025" i="80"/>
  <c r="L7026" i="80"/>
  <c r="L7027" i="80"/>
  <c r="L7028" i="80"/>
  <c r="L7029" i="80"/>
  <c r="L7030" i="80"/>
  <c r="L7031" i="80"/>
  <c r="L7032" i="80"/>
  <c r="L7033" i="80"/>
  <c r="L7034" i="80"/>
  <c r="L7035" i="80"/>
  <c r="L7036" i="80"/>
  <c r="L7037" i="80"/>
  <c r="L7038" i="80"/>
  <c r="L7039" i="80"/>
  <c r="L7040" i="80"/>
  <c r="L7041" i="80"/>
  <c r="L7042" i="80"/>
  <c r="L7043" i="80"/>
  <c r="L7044" i="80"/>
  <c r="L7045" i="80"/>
  <c r="L7046" i="80"/>
  <c r="L7047" i="80"/>
  <c r="L7048" i="80"/>
  <c r="L7049" i="80"/>
  <c r="L7050" i="80"/>
  <c r="L7051" i="80"/>
  <c r="L7052" i="80"/>
  <c r="L7053" i="80"/>
  <c r="L7054" i="80"/>
  <c r="L7055" i="80"/>
  <c r="L7056" i="80"/>
  <c r="L7057" i="80"/>
  <c r="L7058" i="80"/>
  <c r="L7059" i="80"/>
  <c r="L7060" i="80"/>
  <c r="L7061" i="80"/>
  <c r="L7062" i="80"/>
  <c r="L7063" i="80"/>
  <c r="L7064" i="80"/>
  <c r="L7065" i="80"/>
  <c r="L7066" i="80"/>
  <c r="L7067" i="80"/>
  <c r="L7068" i="80"/>
  <c r="L7069" i="80"/>
  <c r="L7070" i="80"/>
  <c r="L7071" i="80"/>
  <c r="L7072" i="80"/>
  <c r="L7073" i="80"/>
  <c r="L7074" i="80"/>
  <c r="L7075" i="80"/>
  <c r="L7076" i="80"/>
  <c r="L7077" i="80"/>
  <c r="L7078" i="80"/>
  <c r="L7079" i="80"/>
  <c r="L7080" i="80"/>
  <c r="L7081" i="80"/>
  <c r="L7082" i="80"/>
  <c r="L7083" i="80"/>
  <c r="L7084" i="80"/>
  <c r="L7085" i="80"/>
  <c r="L7086" i="80"/>
  <c r="L7087" i="80"/>
  <c r="L7088" i="80"/>
  <c r="L7089" i="80"/>
  <c r="L7090" i="80"/>
  <c r="L7091" i="80"/>
  <c r="L7092" i="80"/>
  <c r="L7093" i="80"/>
  <c r="L7094" i="80"/>
  <c r="L7095" i="80"/>
  <c r="L7096" i="80"/>
  <c r="L7097" i="80"/>
  <c r="L7098" i="80"/>
  <c r="L7099" i="80"/>
  <c r="L7100" i="80"/>
  <c r="L7101" i="80"/>
  <c r="L7102" i="80"/>
  <c r="L7103" i="80"/>
  <c r="L7104" i="80"/>
  <c r="L7105" i="80"/>
  <c r="L7106" i="80"/>
  <c r="L7107" i="80"/>
  <c r="L7108" i="80"/>
  <c r="L7109" i="80"/>
  <c r="L7110" i="80"/>
  <c r="L7111" i="80"/>
  <c r="L7112" i="80"/>
  <c r="L7113" i="80"/>
  <c r="L7114" i="80"/>
  <c r="L7115" i="80"/>
  <c r="L7116" i="80"/>
  <c r="L7117" i="80"/>
  <c r="L7118" i="80"/>
  <c r="L7119" i="80"/>
  <c r="L7120" i="80"/>
  <c r="L7121" i="80"/>
  <c r="L7122" i="80"/>
  <c r="L7123" i="80"/>
  <c r="L7124" i="80"/>
  <c r="L7125" i="80"/>
  <c r="L7126" i="80"/>
  <c r="L7127" i="80"/>
  <c r="L7128" i="80"/>
  <c r="L7129" i="80"/>
  <c r="L7130" i="80"/>
  <c r="L7131" i="80"/>
  <c r="L7132" i="80"/>
  <c r="L7133" i="80"/>
  <c r="L7134" i="80"/>
  <c r="L7135" i="80"/>
  <c r="L7136" i="80"/>
  <c r="L7137" i="80"/>
  <c r="L7138" i="80"/>
  <c r="L7139" i="80"/>
  <c r="L7140" i="80"/>
  <c r="L7141" i="80"/>
  <c r="L7142" i="80"/>
  <c r="L7143" i="80"/>
  <c r="L7144" i="80"/>
  <c r="L7145" i="80"/>
  <c r="L7146" i="80"/>
  <c r="L7147" i="80"/>
  <c r="L7148" i="80"/>
  <c r="L7149" i="80"/>
  <c r="L7150" i="80"/>
  <c r="L7151" i="80"/>
  <c r="L7152" i="80"/>
  <c r="L7153" i="80"/>
  <c r="L7154" i="80"/>
  <c r="L7155" i="80"/>
  <c r="L7156" i="80"/>
  <c r="L7157" i="80"/>
  <c r="L7158" i="80"/>
  <c r="L7159" i="80"/>
  <c r="L7160" i="80"/>
  <c r="L7161" i="80"/>
  <c r="L7162" i="80"/>
  <c r="L7163" i="80"/>
  <c r="L7164" i="80"/>
  <c r="L7165" i="80"/>
  <c r="L7166" i="80"/>
  <c r="L7167" i="80"/>
  <c r="L7168" i="80"/>
  <c r="L7169" i="80"/>
  <c r="L7170" i="80"/>
  <c r="L7171" i="80"/>
  <c r="L7172" i="80"/>
  <c r="L7173" i="80"/>
  <c r="L7174" i="80"/>
  <c r="L7175" i="80"/>
  <c r="L7176" i="80"/>
  <c r="L7177" i="80"/>
  <c r="L7178" i="80"/>
  <c r="L7179" i="80"/>
  <c r="L7180" i="80"/>
  <c r="L7181" i="80"/>
  <c r="L7182" i="80"/>
  <c r="L7183" i="80"/>
  <c r="L7184" i="80"/>
  <c r="L7185" i="80"/>
  <c r="L7186" i="80"/>
  <c r="L7187" i="80"/>
  <c r="L7188" i="80"/>
  <c r="L7189" i="80"/>
  <c r="L7190" i="80"/>
  <c r="L7191" i="80"/>
  <c r="L7192" i="80"/>
  <c r="L7193" i="80"/>
  <c r="L7194" i="80"/>
  <c r="L7195" i="80"/>
  <c r="L7196" i="80"/>
  <c r="L7197" i="80"/>
  <c r="L7198" i="80"/>
  <c r="L7199" i="80"/>
  <c r="L7200" i="80"/>
  <c r="L7201" i="80"/>
  <c r="L7202" i="80"/>
  <c r="L7203" i="80"/>
  <c r="L7204" i="80"/>
  <c r="L7205" i="80"/>
  <c r="L7206" i="80"/>
  <c r="L7207" i="80"/>
  <c r="L7208" i="80"/>
  <c r="L7209" i="80"/>
  <c r="L7210" i="80"/>
  <c r="L7211" i="80"/>
  <c r="L7212" i="80"/>
  <c r="L7213" i="80"/>
  <c r="L7214" i="80"/>
  <c r="L7215" i="80"/>
  <c r="L7216" i="80"/>
  <c r="L7217" i="80"/>
  <c r="L7218" i="80"/>
  <c r="L7219" i="80"/>
  <c r="L7220" i="80"/>
  <c r="L7221" i="80"/>
  <c r="L7222" i="80"/>
  <c r="L7223" i="80"/>
  <c r="L7224" i="80"/>
  <c r="L7225" i="80"/>
  <c r="L7226" i="80"/>
  <c r="L7227" i="80"/>
  <c r="L7228" i="80"/>
  <c r="L7229" i="80"/>
  <c r="L7230" i="80"/>
  <c r="L7231" i="80"/>
  <c r="L7232" i="80"/>
  <c r="L7233" i="80"/>
  <c r="L7234" i="80"/>
  <c r="L7235" i="80"/>
  <c r="L7236" i="80"/>
  <c r="L7237" i="80"/>
  <c r="L7238" i="80"/>
  <c r="L7239" i="80"/>
  <c r="L7240" i="80"/>
  <c r="L7241" i="80"/>
  <c r="L7242" i="80"/>
  <c r="L7243" i="80"/>
  <c r="L7244" i="80"/>
  <c r="L7245" i="80"/>
  <c r="L7246" i="80"/>
  <c r="L7247" i="80"/>
  <c r="L7248" i="80"/>
  <c r="L7249" i="80"/>
  <c r="L7250" i="80"/>
  <c r="L7251" i="80"/>
  <c r="L7252" i="80"/>
  <c r="L7253" i="80"/>
  <c r="L7254" i="80"/>
  <c r="L7255" i="80"/>
  <c r="L7256" i="80"/>
  <c r="L7257" i="80"/>
  <c r="L7258" i="80"/>
  <c r="L7259" i="80"/>
  <c r="L7260" i="80"/>
  <c r="L7261" i="80"/>
  <c r="L7262" i="80"/>
  <c r="L7263" i="80"/>
  <c r="L7264" i="80"/>
  <c r="L7265" i="80"/>
  <c r="L7266" i="80"/>
  <c r="L7267" i="80"/>
  <c r="L7268" i="80"/>
  <c r="L7269" i="80"/>
  <c r="L7270" i="80"/>
  <c r="L7271" i="80"/>
  <c r="L7272" i="80"/>
  <c r="L7273" i="80"/>
  <c r="L7274" i="80"/>
  <c r="L7275" i="80"/>
  <c r="L7276" i="80"/>
  <c r="L7277" i="80"/>
  <c r="L7278" i="80"/>
  <c r="L7279" i="80"/>
  <c r="L7280" i="80"/>
  <c r="L7281" i="80"/>
  <c r="L7282" i="80"/>
  <c r="L7283" i="80"/>
  <c r="L7284" i="80"/>
  <c r="L7285" i="80"/>
  <c r="L7286" i="80"/>
  <c r="L7287" i="80"/>
  <c r="L7288" i="80"/>
  <c r="L7289" i="80"/>
  <c r="L7290" i="80"/>
  <c r="L7291" i="80"/>
  <c r="L7292" i="80"/>
  <c r="L7293" i="80"/>
  <c r="L7294" i="80"/>
  <c r="L7295" i="80"/>
  <c r="L7296" i="80"/>
  <c r="L7297" i="80"/>
  <c r="L7298" i="80"/>
  <c r="L7299" i="80"/>
  <c r="L7300" i="80"/>
  <c r="L7301" i="80"/>
  <c r="L7302" i="80"/>
  <c r="L7303" i="80"/>
  <c r="L7304" i="80"/>
  <c r="L7305" i="80"/>
  <c r="L7306" i="80"/>
  <c r="L7307" i="80"/>
  <c r="L7308" i="80"/>
  <c r="L7309" i="80"/>
  <c r="L7310" i="80"/>
  <c r="L7311" i="80"/>
  <c r="L7312" i="80"/>
  <c r="L7313" i="80"/>
  <c r="L7314" i="80"/>
  <c r="L7315" i="80"/>
  <c r="L7316" i="80"/>
  <c r="L7317" i="80"/>
  <c r="L7318" i="80"/>
  <c r="L7319" i="80"/>
  <c r="L7320" i="80"/>
  <c r="L7321" i="80"/>
  <c r="L7322" i="80"/>
  <c r="L7323" i="80"/>
  <c r="L7324" i="80"/>
  <c r="L7325" i="80"/>
  <c r="L7326" i="80"/>
  <c r="L7327" i="80"/>
  <c r="L7328" i="80"/>
  <c r="L7329" i="80"/>
  <c r="L7330" i="80"/>
  <c r="L7331" i="80"/>
  <c r="L7332" i="80"/>
  <c r="L7333" i="80"/>
  <c r="L7334" i="80"/>
  <c r="L7335" i="80"/>
  <c r="L7336" i="80"/>
  <c r="L7337" i="80"/>
  <c r="L7338" i="80"/>
  <c r="L7339" i="80"/>
  <c r="L7340" i="80"/>
  <c r="L7341" i="80"/>
  <c r="L7342" i="80"/>
  <c r="L7343" i="80"/>
  <c r="L7344" i="80"/>
  <c r="L7345" i="80"/>
  <c r="L7346" i="80"/>
  <c r="L7347" i="80"/>
  <c r="L7348" i="80"/>
  <c r="L7349" i="80"/>
  <c r="L7350" i="80"/>
  <c r="L7351" i="80"/>
  <c r="L7352" i="80"/>
  <c r="L7353" i="80"/>
  <c r="L7354" i="80"/>
  <c r="L7355" i="80"/>
  <c r="L7356" i="80"/>
  <c r="L7357" i="80"/>
  <c r="L7358" i="80"/>
  <c r="L7359" i="80"/>
  <c r="L7360" i="80"/>
  <c r="L7361" i="80"/>
  <c r="L7362" i="80"/>
  <c r="L7363" i="80"/>
  <c r="L7364" i="80"/>
  <c r="L7365" i="80"/>
  <c r="L7366" i="80"/>
  <c r="L7367" i="80"/>
  <c r="L7368" i="80"/>
  <c r="L7369" i="80"/>
  <c r="L7370" i="80"/>
  <c r="L7371" i="80"/>
  <c r="L7372" i="80"/>
  <c r="L7373" i="80"/>
  <c r="L7374" i="80"/>
  <c r="L7375" i="80"/>
  <c r="L7376" i="80"/>
  <c r="L7377" i="80"/>
  <c r="L7378" i="80"/>
  <c r="L7379" i="80"/>
  <c r="L7380" i="80"/>
  <c r="L7381" i="80"/>
  <c r="L7382" i="80"/>
  <c r="L7383" i="80"/>
  <c r="L7384" i="80"/>
  <c r="L7385" i="80"/>
  <c r="L7386" i="80"/>
  <c r="L7387" i="80"/>
  <c r="L7388" i="80"/>
  <c r="L7389" i="80"/>
  <c r="L7390" i="80"/>
  <c r="L7391" i="80"/>
  <c r="L7392" i="80"/>
  <c r="L7393" i="80"/>
  <c r="L7394" i="80"/>
  <c r="L7395" i="80"/>
  <c r="L7396" i="80"/>
  <c r="L7397" i="80"/>
  <c r="L7398" i="80"/>
  <c r="L7399" i="80"/>
  <c r="L7400" i="80"/>
  <c r="L7401" i="80"/>
  <c r="L7402" i="80"/>
  <c r="L7403" i="80"/>
  <c r="L7404" i="80"/>
  <c r="L7405" i="80"/>
  <c r="L7406" i="80"/>
  <c r="L7407" i="80"/>
  <c r="L7408" i="80"/>
  <c r="L7409" i="80"/>
  <c r="L7410" i="80"/>
  <c r="L7411" i="80"/>
  <c r="L7412" i="80"/>
  <c r="L7413" i="80"/>
  <c r="L7414" i="80"/>
  <c r="L7415" i="80"/>
  <c r="L7416" i="80"/>
  <c r="L7417" i="80"/>
  <c r="L7418" i="80"/>
  <c r="L7419" i="80"/>
  <c r="L7420" i="80"/>
  <c r="L7421" i="80"/>
  <c r="L7422" i="80"/>
  <c r="L7423" i="80"/>
  <c r="L7424" i="80"/>
  <c r="L7425" i="80"/>
  <c r="L7426" i="80"/>
  <c r="L7427" i="80"/>
  <c r="L7428" i="80"/>
  <c r="L7429" i="80"/>
  <c r="L7430" i="80"/>
  <c r="L7431" i="80"/>
  <c r="L7432" i="80"/>
  <c r="L7433" i="80"/>
  <c r="L7434" i="80"/>
  <c r="L7435" i="80"/>
  <c r="L7436" i="80"/>
  <c r="L7437" i="80"/>
  <c r="L7438" i="80"/>
  <c r="L7439" i="80"/>
  <c r="L7440" i="80"/>
  <c r="L7441" i="80"/>
  <c r="L7442" i="80"/>
  <c r="L7443" i="80"/>
  <c r="L7444" i="80"/>
  <c r="L7445" i="80"/>
  <c r="L7446" i="80"/>
  <c r="L7447" i="80"/>
  <c r="L7448" i="80"/>
  <c r="L7449" i="80"/>
  <c r="L7450" i="80"/>
  <c r="L7451" i="80"/>
  <c r="L7452" i="80"/>
  <c r="L7453" i="80"/>
  <c r="L7454" i="80"/>
  <c r="L7455" i="80"/>
  <c r="L7456" i="80"/>
  <c r="L7457" i="80"/>
  <c r="L7458" i="80"/>
  <c r="L7459" i="80"/>
  <c r="L7460" i="80"/>
  <c r="L7461" i="80"/>
  <c r="L7462" i="80"/>
  <c r="L7463" i="80"/>
  <c r="L7464" i="80"/>
  <c r="L7465" i="80"/>
  <c r="L7466" i="80"/>
  <c r="L7467" i="80"/>
  <c r="L7468" i="80"/>
  <c r="L7469" i="80"/>
  <c r="L7470" i="80"/>
  <c r="L7471" i="80"/>
  <c r="L7472" i="80"/>
  <c r="L7473" i="80"/>
  <c r="L7474" i="80"/>
  <c r="L7475" i="80"/>
  <c r="L7476" i="80"/>
  <c r="L7477" i="80"/>
  <c r="L7478" i="80"/>
  <c r="L7479" i="80"/>
  <c r="L7480" i="80"/>
  <c r="L7481" i="80"/>
  <c r="L7482" i="80"/>
  <c r="L7483" i="80"/>
  <c r="L7484" i="80"/>
  <c r="L7485" i="80"/>
  <c r="L7486" i="80"/>
  <c r="L7487" i="80"/>
  <c r="L7488" i="80"/>
  <c r="L7489" i="80"/>
  <c r="L7490" i="80"/>
  <c r="L7491" i="80"/>
  <c r="L7492" i="80"/>
  <c r="L7493" i="80"/>
  <c r="L7494" i="80"/>
  <c r="L7495" i="80"/>
  <c r="L7496" i="80"/>
  <c r="L7497" i="80"/>
  <c r="L7498" i="80"/>
  <c r="L7499" i="80"/>
  <c r="L7500" i="80"/>
  <c r="L7501" i="80"/>
  <c r="L7502" i="80"/>
  <c r="L7503" i="80"/>
  <c r="L7504" i="80"/>
  <c r="L7505" i="80"/>
  <c r="L7506" i="80"/>
  <c r="L7507" i="80"/>
  <c r="L7508" i="80"/>
  <c r="L7509" i="80"/>
  <c r="L7510" i="80"/>
  <c r="L7511" i="80"/>
  <c r="L7512" i="80"/>
  <c r="L7513" i="80"/>
  <c r="L7514" i="80"/>
  <c r="L7515" i="80"/>
  <c r="L7516" i="80"/>
  <c r="L7517" i="80"/>
  <c r="L7518" i="80"/>
  <c r="L7519" i="80"/>
  <c r="L7520" i="80"/>
  <c r="L7521" i="80"/>
  <c r="L7522" i="80"/>
  <c r="L7523" i="80"/>
  <c r="L7524" i="80"/>
  <c r="L7525" i="80"/>
  <c r="L7526" i="80"/>
  <c r="L7527" i="80"/>
  <c r="L7528" i="80"/>
  <c r="L7529" i="80"/>
  <c r="L7530" i="80"/>
  <c r="L7531" i="80"/>
  <c r="L7532" i="80"/>
  <c r="L7533" i="80"/>
  <c r="L7534" i="80"/>
  <c r="L7535" i="80"/>
  <c r="L7536" i="80"/>
  <c r="L7537" i="80"/>
  <c r="L7538" i="80"/>
  <c r="L7539" i="80"/>
  <c r="L7540" i="80"/>
  <c r="L7541" i="80"/>
  <c r="L7542" i="80"/>
  <c r="L7543" i="80"/>
  <c r="L7544" i="80"/>
  <c r="L7545" i="80"/>
  <c r="L7546" i="80"/>
  <c r="L7547" i="80"/>
  <c r="L7548" i="80"/>
  <c r="L7549" i="80"/>
  <c r="L7550" i="80"/>
  <c r="L7551" i="80"/>
  <c r="L7552" i="80"/>
  <c r="L7553" i="80"/>
  <c r="L7554" i="80"/>
  <c r="L7555" i="80"/>
  <c r="L7556" i="80"/>
  <c r="L7557" i="80"/>
  <c r="L7558" i="80"/>
  <c r="L7559" i="80"/>
  <c r="L7560" i="80"/>
  <c r="L7561" i="80"/>
  <c r="L7562" i="80"/>
  <c r="L7563" i="80"/>
  <c r="L7564" i="80"/>
  <c r="L7565" i="80"/>
  <c r="L7566" i="80"/>
  <c r="L7567" i="80"/>
  <c r="L7568" i="80"/>
  <c r="L7569" i="80"/>
  <c r="L7570" i="80"/>
  <c r="L7571" i="80"/>
  <c r="L7572" i="80"/>
  <c r="L7573" i="80"/>
  <c r="L7574" i="80"/>
  <c r="L7575" i="80"/>
  <c r="L7576" i="80"/>
  <c r="L7577" i="80"/>
  <c r="L7578" i="80"/>
  <c r="L7579" i="80"/>
  <c r="L7580" i="80"/>
  <c r="L7581" i="80"/>
  <c r="L7582" i="80"/>
  <c r="L7583" i="80"/>
  <c r="L7584" i="80"/>
  <c r="L7585" i="80"/>
  <c r="L7586" i="80"/>
  <c r="L7587" i="80"/>
  <c r="L7588" i="80"/>
  <c r="L7589" i="80"/>
  <c r="L7590" i="80"/>
  <c r="L7591" i="80"/>
  <c r="L7592" i="80"/>
  <c r="L7593" i="80"/>
  <c r="L7594" i="80"/>
  <c r="L7595" i="80"/>
  <c r="L7596" i="80"/>
  <c r="L7597" i="80"/>
  <c r="L7598" i="80"/>
  <c r="L7599" i="80"/>
  <c r="L7600" i="80"/>
  <c r="L7601" i="80"/>
  <c r="L7602" i="80"/>
  <c r="L7603" i="80"/>
  <c r="L7604" i="80"/>
  <c r="L7605" i="80"/>
  <c r="L7606" i="80"/>
  <c r="L7607" i="80"/>
  <c r="L7608" i="80"/>
  <c r="L7609" i="80"/>
  <c r="L7610" i="80"/>
  <c r="L7611" i="80"/>
  <c r="L7612" i="80"/>
  <c r="L7613" i="80"/>
  <c r="L7614" i="80"/>
  <c r="L7615" i="80"/>
  <c r="L7616" i="80"/>
  <c r="L7617" i="80"/>
  <c r="L7618" i="80"/>
  <c r="L7619" i="80"/>
  <c r="L7620" i="80"/>
  <c r="L7621" i="80"/>
  <c r="L7622" i="80"/>
  <c r="L7623" i="80"/>
  <c r="L7624" i="80"/>
  <c r="L7625" i="80"/>
  <c r="L7626" i="80"/>
  <c r="L7627" i="80"/>
  <c r="L7628" i="80"/>
  <c r="L7629" i="80"/>
  <c r="L7630" i="80"/>
  <c r="L7631" i="80"/>
  <c r="L7632" i="80"/>
  <c r="L7633" i="80"/>
  <c r="L7634" i="80"/>
  <c r="L7635" i="80"/>
  <c r="L7636" i="80"/>
  <c r="L7637" i="80"/>
  <c r="L7638" i="80"/>
  <c r="L7639" i="80"/>
  <c r="L7640" i="80"/>
  <c r="L7641" i="80"/>
  <c r="L7642" i="80"/>
  <c r="L7643" i="80"/>
  <c r="L7644" i="80"/>
  <c r="L7645" i="80"/>
  <c r="L7646" i="80"/>
  <c r="L7647" i="80"/>
  <c r="L7648" i="80"/>
  <c r="L7649" i="80"/>
  <c r="L7650" i="80"/>
  <c r="L7651" i="80"/>
  <c r="L7652" i="80"/>
  <c r="L7653" i="80"/>
  <c r="L7654" i="80"/>
  <c r="L7655" i="80"/>
  <c r="L7656" i="80"/>
  <c r="L7657" i="80"/>
  <c r="L7658" i="80"/>
  <c r="L7659" i="80"/>
  <c r="L7660" i="80"/>
  <c r="L7661" i="80"/>
  <c r="L7662" i="80"/>
  <c r="L7663" i="80"/>
  <c r="L7664" i="80"/>
  <c r="L7665" i="80"/>
  <c r="L7666" i="80"/>
  <c r="L7667" i="80"/>
  <c r="L7668" i="80"/>
  <c r="L7669" i="80"/>
  <c r="L7670" i="80"/>
  <c r="L7671" i="80"/>
  <c r="L7672" i="80"/>
  <c r="L7673" i="80"/>
  <c r="L7674" i="80"/>
  <c r="L7675" i="80"/>
  <c r="L7676" i="80"/>
  <c r="L7677" i="80"/>
  <c r="L7678" i="80"/>
  <c r="L7679" i="80"/>
  <c r="L7680" i="80"/>
  <c r="L7681" i="80"/>
  <c r="L7682" i="80"/>
  <c r="L7683" i="80"/>
  <c r="L7684" i="80"/>
  <c r="L7685" i="80"/>
  <c r="L7686" i="80"/>
  <c r="L7687" i="80"/>
  <c r="L7688" i="80"/>
  <c r="L7689" i="80"/>
  <c r="L7690" i="80"/>
  <c r="L7691" i="80"/>
  <c r="L7692" i="80"/>
  <c r="L7693" i="80"/>
  <c r="L7694" i="80"/>
  <c r="L7695" i="80"/>
  <c r="L7696" i="80"/>
  <c r="L7697" i="80"/>
  <c r="L7698" i="80"/>
  <c r="L7699" i="80"/>
  <c r="L7700" i="80"/>
  <c r="L7701" i="80"/>
  <c r="L7702" i="80"/>
  <c r="L7703" i="80"/>
  <c r="L7704" i="80"/>
  <c r="L7705" i="80"/>
  <c r="L7706" i="80"/>
  <c r="L7707" i="80"/>
  <c r="L7708" i="80"/>
  <c r="L7709" i="80"/>
  <c r="L7710" i="80"/>
  <c r="L7711" i="80"/>
  <c r="L7712" i="80"/>
  <c r="L7713" i="80"/>
  <c r="L7714" i="80"/>
  <c r="L7715" i="80"/>
  <c r="L7716" i="80"/>
  <c r="L7717" i="80"/>
  <c r="L7718" i="80"/>
  <c r="L7719" i="80"/>
  <c r="L7720" i="80"/>
  <c r="L7721" i="80"/>
  <c r="L7722" i="80"/>
  <c r="L7723" i="80"/>
  <c r="L7724" i="80"/>
  <c r="L7725" i="80"/>
  <c r="L7726" i="80"/>
  <c r="L7727" i="80"/>
  <c r="L7728" i="80"/>
  <c r="L7729" i="80"/>
  <c r="L7730" i="80"/>
  <c r="L7731" i="80"/>
  <c r="L7732" i="80"/>
  <c r="L7733" i="80"/>
  <c r="L7734" i="80"/>
  <c r="L7735" i="80"/>
  <c r="L7736" i="80"/>
  <c r="L7737" i="80"/>
  <c r="L7738" i="80"/>
  <c r="L7739" i="80"/>
  <c r="L7740" i="80"/>
  <c r="L7741" i="80"/>
  <c r="L7742" i="80"/>
  <c r="L7743" i="80"/>
  <c r="L7744" i="80"/>
  <c r="L7745" i="80"/>
  <c r="L7746" i="80"/>
  <c r="L7747" i="80"/>
  <c r="L7748" i="80"/>
  <c r="L7749" i="80"/>
  <c r="L7750" i="80"/>
  <c r="L7751" i="80"/>
  <c r="L7752" i="80"/>
  <c r="L7753" i="80"/>
  <c r="L7754" i="80"/>
  <c r="L7755" i="80"/>
  <c r="L7756" i="80"/>
  <c r="L7757" i="80"/>
  <c r="L7758" i="80"/>
  <c r="L7759" i="80"/>
  <c r="L7760" i="80"/>
  <c r="L7761" i="80"/>
  <c r="L7762" i="80"/>
  <c r="L7763" i="80"/>
  <c r="L7764" i="80"/>
  <c r="L7765" i="80"/>
  <c r="L7766" i="80"/>
  <c r="L7767" i="80"/>
  <c r="L7768" i="80"/>
  <c r="L7769" i="80"/>
  <c r="L7770" i="80"/>
  <c r="L7771" i="80"/>
  <c r="L7772" i="80"/>
  <c r="L7773" i="80"/>
  <c r="L7774" i="80"/>
  <c r="L7775" i="80"/>
  <c r="L7776" i="80"/>
  <c r="L7777" i="80"/>
  <c r="L7778" i="80"/>
  <c r="L7779" i="80"/>
  <c r="L7780" i="80"/>
  <c r="L7781" i="80"/>
  <c r="L7782" i="80"/>
  <c r="L7783" i="80"/>
  <c r="L7784" i="80"/>
  <c r="L7785" i="80"/>
  <c r="L7786" i="80"/>
  <c r="L7787" i="80"/>
  <c r="L7788" i="80"/>
  <c r="L7789" i="80"/>
  <c r="L7790" i="80"/>
  <c r="L7791" i="80"/>
  <c r="L7792" i="80"/>
  <c r="L7793" i="80"/>
  <c r="L7794" i="80"/>
  <c r="L7795" i="80"/>
  <c r="L7796" i="80"/>
  <c r="L7797" i="80"/>
  <c r="L7798" i="80"/>
  <c r="L7799" i="80"/>
  <c r="L7800" i="80"/>
  <c r="L7801" i="80"/>
  <c r="L7802" i="80"/>
  <c r="L7803" i="80"/>
  <c r="L7804" i="80"/>
  <c r="L7805" i="80"/>
  <c r="L7806" i="80"/>
  <c r="L7807" i="80"/>
  <c r="L7808" i="80"/>
  <c r="L7809" i="80"/>
  <c r="L7810" i="80"/>
  <c r="L7811" i="80"/>
  <c r="L7812" i="80"/>
  <c r="L7813" i="80"/>
  <c r="L7814" i="80"/>
  <c r="L7815" i="80"/>
  <c r="L7816" i="80"/>
  <c r="L7817" i="80"/>
  <c r="L7818" i="80"/>
  <c r="L7819" i="80"/>
  <c r="L7820" i="80"/>
  <c r="L7821" i="80"/>
  <c r="L7822" i="80"/>
  <c r="L7823" i="80"/>
  <c r="L7824" i="80"/>
  <c r="L7825" i="80"/>
  <c r="L7826" i="80"/>
  <c r="L7827" i="80"/>
  <c r="L7828" i="80"/>
  <c r="L7829" i="80"/>
  <c r="L7830" i="80"/>
  <c r="L7831" i="80"/>
  <c r="L7832" i="80"/>
  <c r="L7833" i="80"/>
  <c r="L7834" i="80"/>
  <c r="L7835" i="80"/>
  <c r="L7836" i="80"/>
  <c r="L7837" i="80"/>
  <c r="L7838" i="80"/>
  <c r="L7839" i="80"/>
  <c r="L7840" i="80"/>
  <c r="L7841" i="80"/>
  <c r="L7842" i="80"/>
  <c r="L7843" i="80"/>
  <c r="L7844" i="80"/>
  <c r="L7845" i="80"/>
  <c r="L7846" i="80"/>
  <c r="L7847" i="80"/>
  <c r="L7848" i="80"/>
  <c r="L7849" i="80"/>
  <c r="L7850" i="80"/>
  <c r="L7851" i="80"/>
  <c r="L7852" i="80"/>
  <c r="L7853" i="80"/>
  <c r="L7854" i="80"/>
  <c r="L7855" i="80"/>
  <c r="L7856" i="80"/>
  <c r="L7857" i="80"/>
  <c r="L7858" i="80"/>
  <c r="L7859" i="80"/>
  <c r="L7860" i="80"/>
  <c r="L7861" i="80"/>
  <c r="L7862" i="80"/>
  <c r="L7863" i="80"/>
  <c r="L7864" i="80"/>
  <c r="L7865" i="80"/>
  <c r="L7866" i="80"/>
  <c r="L7867" i="80"/>
  <c r="L7868" i="80"/>
  <c r="L7869" i="80"/>
  <c r="L7870" i="80"/>
  <c r="L7871" i="80"/>
  <c r="L7872" i="80"/>
  <c r="L7873" i="80"/>
  <c r="L7874" i="80"/>
  <c r="L7875" i="80"/>
  <c r="L7876" i="80"/>
  <c r="L7877" i="80"/>
  <c r="L7878" i="80"/>
  <c r="L7879" i="80"/>
  <c r="L7880" i="80"/>
  <c r="L7881" i="80"/>
  <c r="L7882" i="80"/>
  <c r="L7883" i="80"/>
  <c r="L7884" i="80"/>
  <c r="L7885" i="80"/>
  <c r="L7886" i="80"/>
  <c r="L7887" i="80"/>
  <c r="L7888" i="80"/>
  <c r="L7889" i="80"/>
  <c r="L7890" i="80"/>
  <c r="L7891" i="80"/>
  <c r="L7892" i="80"/>
  <c r="L7893" i="80"/>
  <c r="L7894" i="80"/>
  <c r="L7895" i="80"/>
  <c r="L7896" i="80"/>
  <c r="L7897" i="80"/>
  <c r="L7898" i="80"/>
  <c r="L7899" i="80"/>
  <c r="L7900" i="80"/>
  <c r="L7901" i="80"/>
  <c r="L7902" i="80"/>
  <c r="L7903" i="80"/>
  <c r="L7904" i="80"/>
  <c r="L7905" i="80"/>
  <c r="L7906" i="80"/>
  <c r="L7907" i="80"/>
  <c r="L7908" i="80"/>
  <c r="L7909" i="80"/>
  <c r="L7910" i="80"/>
  <c r="L7911" i="80"/>
  <c r="L7912" i="80"/>
  <c r="L7913" i="80"/>
  <c r="L7914" i="80"/>
  <c r="L7915" i="80"/>
  <c r="L7916" i="80"/>
  <c r="L7917" i="80"/>
  <c r="L7918" i="80"/>
  <c r="L7919" i="80"/>
  <c r="L7920" i="80"/>
  <c r="L7921" i="80"/>
  <c r="L7922" i="80"/>
  <c r="L7923" i="80"/>
  <c r="L7924" i="80"/>
  <c r="L7925" i="80"/>
  <c r="L7926" i="80"/>
  <c r="L7927" i="80"/>
  <c r="L7928" i="80"/>
  <c r="L7929" i="80"/>
  <c r="L7930" i="80"/>
  <c r="L7931" i="80"/>
  <c r="L7932" i="80"/>
  <c r="L7933" i="80"/>
  <c r="L7934" i="80"/>
  <c r="L7935" i="80"/>
  <c r="L7936" i="80"/>
  <c r="L7937" i="80"/>
  <c r="L7938" i="80"/>
  <c r="L7939" i="80"/>
  <c r="L7940" i="80"/>
  <c r="L7941" i="80"/>
  <c r="L7942" i="80"/>
  <c r="L7943" i="80"/>
  <c r="L7944" i="80"/>
  <c r="L7945" i="80"/>
  <c r="L7946" i="80"/>
  <c r="L7947" i="80"/>
  <c r="L7948" i="80"/>
  <c r="L7949" i="80"/>
  <c r="L7950" i="80"/>
  <c r="L7951" i="80"/>
  <c r="L7952" i="80"/>
  <c r="L7953" i="80"/>
  <c r="L7954" i="80"/>
  <c r="L7955" i="80"/>
  <c r="L7956" i="80"/>
  <c r="L7957" i="80"/>
  <c r="L7958" i="80"/>
  <c r="L7959" i="80"/>
  <c r="L7960" i="80"/>
  <c r="L7961" i="80"/>
  <c r="L7962" i="80"/>
  <c r="L7963" i="80"/>
  <c r="L7964" i="80"/>
  <c r="L7965" i="80"/>
  <c r="L7966" i="80"/>
  <c r="L7967" i="80"/>
  <c r="L7968" i="80"/>
  <c r="L7969" i="80"/>
  <c r="L7970" i="80"/>
  <c r="L7971" i="80"/>
  <c r="L7972" i="80"/>
  <c r="L7973" i="80"/>
  <c r="L7974" i="80"/>
  <c r="L7975" i="80"/>
  <c r="L7976" i="80"/>
  <c r="L7977" i="80"/>
  <c r="L7978" i="80"/>
  <c r="L7979" i="80"/>
  <c r="L7980" i="80"/>
  <c r="L7981" i="80"/>
  <c r="L7982" i="80"/>
  <c r="L7983" i="80"/>
  <c r="L7984" i="80"/>
  <c r="L7985" i="80"/>
  <c r="L7986" i="80"/>
  <c r="L7987" i="80"/>
  <c r="L7988" i="80"/>
  <c r="L7989" i="80"/>
  <c r="L7990" i="80"/>
  <c r="L7991" i="80"/>
  <c r="L7992" i="80"/>
  <c r="L7993" i="80"/>
  <c r="L7994" i="80"/>
  <c r="L7995" i="80"/>
  <c r="L7996" i="80"/>
  <c r="L7997" i="80"/>
  <c r="L7998" i="80"/>
  <c r="L7999" i="80"/>
  <c r="L8000" i="80"/>
  <c r="L8001" i="80"/>
  <c r="L8002" i="80"/>
  <c r="L8003" i="80"/>
  <c r="L8004" i="80"/>
  <c r="L8005" i="80"/>
  <c r="L8006" i="80"/>
  <c r="L8007" i="80"/>
  <c r="L8008" i="80"/>
  <c r="L8009" i="80"/>
  <c r="L8010" i="80"/>
  <c r="L8011" i="80"/>
  <c r="L8012" i="80"/>
  <c r="L8013" i="80"/>
  <c r="L8014" i="80"/>
  <c r="L8015" i="80"/>
  <c r="L8016" i="80"/>
  <c r="L8017" i="80"/>
  <c r="L8018" i="80"/>
  <c r="L8019" i="80"/>
  <c r="L8020" i="80"/>
  <c r="L8021" i="80"/>
  <c r="L8022" i="80"/>
  <c r="L8023" i="80"/>
  <c r="L8024" i="80"/>
  <c r="L8025" i="80"/>
  <c r="L8026" i="80"/>
  <c r="L8027" i="80"/>
  <c r="L8028" i="80"/>
  <c r="L8029" i="80"/>
  <c r="L8030" i="80"/>
  <c r="L8031" i="80"/>
  <c r="L8032" i="80"/>
  <c r="L8033" i="80"/>
  <c r="L8034" i="80"/>
  <c r="L8035" i="80"/>
  <c r="L8036" i="80"/>
  <c r="L8037" i="80"/>
  <c r="L8038" i="80"/>
  <c r="L8039" i="80"/>
  <c r="L8040" i="80"/>
  <c r="L8041" i="80"/>
  <c r="L8042" i="80"/>
  <c r="L8043" i="80"/>
  <c r="L8044" i="80"/>
  <c r="L8045" i="80"/>
  <c r="L8046" i="80"/>
  <c r="L8047" i="80"/>
  <c r="L8048" i="80"/>
  <c r="L8049" i="80"/>
  <c r="L8050" i="80"/>
  <c r="L8051" i="80"/>
  <c r="L8052" i="80"/>
  <c r="L8053" i="80"/>
  <c r="L8054" i="80"/>
  <c r="L8055" i="80"/>
  <c r="L8056" i="80"/>
  <c r="L8057" i="80"/>
  <c r="L8058" i="80"/>
  <c r="L8059" i="80"/>
  <c r="L8060" i="80"/>
  <c r="L8061" i="80"/>
  <c r="L8062" i="80"/>
  <c r="L8063" i="80"/>
  <c r="L8064" i="80"/>
  <c r="L8065" i="80"/>
  <c r="L8066" i="80"/>
  <c r="L8067" i="80"/>
  <c r="L8068" i="80"/>
  <c r="L8069" i="80"/>
  <c r="L8070" i="80"/>
  <c r="L8071" i="80"/>
  <c r="L8072" i="80"/>
  <c r="L8073" i="80"/>
  <c r="L8074" i="80"/>
  <c r="L8075" i="80"/>
  <c r="L8076" i="80"/>
  <c r="L8077" i="80"/>
  <c r="L8078" i="80"/>
  <c r="L8079" i="80"/>
  <c r="L8080" i="80"/>
  <c r="L8081" i="80"/>
  <c r="L8082" i="80"/>
  <c r="L8083" i="80"/>
  <c r="L8084" i="80"/>
  <c r="L8085" i="80"/>
  <c r="L8086" i="80"/>
  <c r="L8087" i="80"/>
  <c r="L8088" i="80"/>
  <c r="L8089" i="80"/>
  <c r="L8090" i="80"/>
  <c r="L8091" i="80"/>
  <c r="L8092" i="80"/>
  <c r="L8093" i="80"/>
  <c r="L8094" i="80"/>
  <c r="L8095" i="80"/>
  <c r="L8096" i="80"/>
  <c r="L8097" i="80"/>
  <c r="L8098" i="80"/>
  <c r="L8099" i="80"/>
  <c r="L8100" i="80"/>
  <c r="L8101" i="80"/>
  <c r="L8102" i="80"/>
  <c r="L8103" i="80"/>
  <c r="L8104" i="80"/>
  <c r="L8105" i="80"/>
  <c r="L8106" i="80"/>
  <c r="L8107" i="80"/>
  <c r="L8108" i="80"/>
  <c r="L8109" i="80"/>
  <c r="L8110" i="80"/>
  <c r="L8111" i="80"/>
  <c r="L8112" i="80"/>
  <c r="L8113" i="80"/>
  <c r="L8114" i="80"/>
  <c r="L8115" i="80"/>
  <c r="L8116" i="80"/>
  <c r="L8117" i="80"/>
  <c r="L8118" i="80"/>
  <c r="L8119" i="80"/>
  <c r="L8120" i="80"/>
  <c r="L8121" i="80"/>
  <c r="L8122" i="80"/>
  <c r="L8123" i="80"/>
  <c r="L8124" i="80"/>
  <c r="L8125" i="80"/>
  <c r="L8126" i="80"/>
  <c r="L8127" i="80"/>
  <c r="L8128" i="80"/>
  <c r="L8129" i="80"/>
  <c r="L8130" i="80"/>
  <c r="L8131" i="80"/>
  <c r="L8132" i="80"/>
  <c r="L8133" i="80"/>
  <c r="L8134" i="80"/>
  <c r="L8135" i="80"/>
  <c r="L8136" i="80"/>
  <c r="L8137" i="80"/>
  <c r="L8138" i="80"/>
  <c r="L8139" i="80"/>
  <c r="L8140" i="80"/>
  <c r="L8141" i="80"/>
  <c r="L8142" i="80"/>
  <c r="L8143" i="80"/>
  <c r="L8144" i="80"/>
  <c r="L8145" i="80"/>
  <c r="L8146" i="80"/>
  <c r="L8147" i="80"/>
  <c r="L8148" i="80"/>
  <c r="L8149" i="80"/>
  <c r="L8150" i="80"/>
  <c r="L8151" i="80"/>
  <c r="L8152" i="80"/>
  <c r="L8153" i="80"/>
  <c r="L8154" i="80"/>
  <c r="L8155" i="80"/>
  <c r="L8156" i="80"/>
  <c r="L8157" i="80"/>
  <c r="L8158" i="80"/>
  <c r="L8159" i="80"/>
  <c r="L8160" i="80"/>
  <c r="L8161" i="80"/>
  <c r="L8162" i="80"/>
  <c r="L8163" i="80"/>
  <c r="L8164" i="80"/>
  <c r="L8165" i="80"/>
  <c r="L8166" i="80"/>
  <c r="L8167" i="80"/>
  <c r="L8168" i="80"/>
  <c r="L8169" i="80"/>
  <c r="L8170" i="80"/>
  <c r="L8171" i="80"/>
  <c r="L8172" i="80"/>
  <c r="L8173" i="80"/>
  <c r="L8174" i="80"/>
  <c r="L8175" i="80"/>
  <c r="L8176" i="80"/>
  <c r="L8177" i="80"/>
  <c r="L8178" i="80"/>
  <c r="L8179" i="80"/>
  <c r="L8180" i="80"/>
  <c r="L8181" i="80"/>
  <c r="L8182" i="80"/>
  <c r="L8183" i="80"/>
  <c r="L8184" i="80"/>
  <c r="L8185" i="80"/>
  <c r="L8186" i="80"/>
  <c r="L8187" i="80"/>
  <c r="L8188" i="80"/>
  <c r="L8189" i="80"/>
  <c r="L8190" i="80"/>
  <c r="L8191" i="80"/>
  <c r="L8192" i="80"/>
  <c r="L8193" i="80"/>
  <c r="L8194" i="80"/>
  <c r="L8195" i="80"/>
  <c r="L8196" i="80"/>
  <c r="L8197" i="80"/>
  <c r="L8198" i="80"/>
  <c r="L8199" i="80"/>
  <c r="L8200" i="80"/>
  <c r="L8201" i="80"/>
  <c r="L8202" i="80"/>
  <c r="L8203" i="80"/>
  <c r="L8204" i="80"/>
  <c r="L8205" i="80"/>
  <c r="L8206" i="80"/>
  <c r="L8207" i="80"/>
  <c r="L8208" i="80"/>
  <c r="L8209" i="80"/>
  <c r="L8210" i="80"/>
  <c r="L8211" i="80"/>
  <c r="L8212" i="80"/>
  <c r="L8213" i="80"/>
  <c r="L8214" i="80"/>
  <c r="L8215" i="80"/>
  <c r="L8216" i="80"/>
  <c r="L8217" i="80"/>
  <c r="L8218" i="80"/>
  <c r="L8219" i="80"/>
  <c r="L8220" i="80"/>
  <c r="L8221" i="80"/>
  <c r="L8222" i="80"/>
  <c r="L8223" i="80"/>
  <c r="L8224" i="80"/>
  <c r="L8225" i="80"/>
  <c r="L8226" i="80"/>
  <c r="L8227" i="80"/>
  <c r="L8228" i="80"/>
  <c r="L8229" i="80"/>
  <c r="L8230" i="80"/>
  <c r="L8231" i="80"/>
  <c r="L8232" i="80"/>
  <c r="L8233" i="80"/>
  <c r="L8234" i="80"/>
  <c r="L8235" i="80"/>
  <c r="L8236" i="80"/>
  <c r="L8237" i="80"/>
  <c r="L8238" i="80"/>
  <c r="L8239" i="80"/>
  <c r="L8240" i="80"/>
  <c r="L8241" i="80"/>
  <c r="L8242" i="80"/>
  <c r="L8243" i="80"/>
  <c r="L8244" i="80"/>
  <c r="L8245" i="80"/>
  <c r="L8246" i="80"/>
  <c r="L8247" i="80"/>
  <c r="L8248" i="80"/>
  <c r="L8249" i="80"/>
  <c r="L8250" i="80"/>
  <c r="L8251" i="80"/>
  <c r="L8252" i="80"/>
  <c r="L8253" i="80"/>
  <c r="L8254" i="80"/>
  <c r="L8255" i="80"/>
  <c r="L8256" i="80"/>
  <c r="L8257" i="80"/>
  <c r="L8258" i="80"/>
  <c r="L8259" i="80"/>
  <c r="L8260" i="80"/>
  <c r="L8261" i="80"/>
  <c r="L8262" i="80"/>
  <c r="L8263" i="80"/>
  <c r="L8264" i="80"/>
  <c r="L8265" i="80"/>
  <c r="L8266" i="80"/>
  <c r="L8267" i="80"/>
  <c r="L8268" i="80"/>
  <c r="L8269" i="80"/>
  <c r="L8270" i="80"/>
  <c r="L8271" i="80"/>
  <c r="L8272" i="80"/>
  <c r="L8273" i="80"/>
  <c r="L8274" i="80"/>
  <c r="L8275" i="80"/>
  <c r="L8276" i="80"/>
  <c r="L8277" i="80"/>
  <c r="L8278" i="80"/>
  <c r="L8279" i="80"/>
  <c r="L8280" i="80"/>
  <c r="L8281" i="80"/>
  <c r="L8282" i="80"/>
  <c r="L8283" i="80"/>
  <c r="L8284" i="80"/>
  <c r="L8285" i="80"/>
  <c r="L8286" i="80"/>
  <c r="L8287" i="80"/>
  <c r="L8288" i="80"/>
  <c r="L8289" i="80"/>
  <c r="L8290" i="80"/>
  <c r="L8291" i="80"/>
  <c r="L8292" i="80"/>
  <c r="L8293" i="80"/>
  <c r="L8294" i="80"/>
  <c r="L8295" i="80"/>
  <c r="L8296" i="80"/>
  <c r="L8297" i="80"/>
  <c r="L8298" i="80"/>
  <c r="L8299" i="80"/>
  <c r="L8300" i="80"/>
  <c r="L8301" i="80"/>
  <c r="L8302" i="80"/>
  <c r="L8303" i="80"/>
  <c r="L8304" i="80"/>
  <c r="L8305" i="80"/>
  <c r="L8306" i="80"/>
  <c r="L8307" i="80"/>
  <c r="L8308" i="80"/>
  <c r="L8309" i="80"/>
  <c r="L8310" i="80"/>
  <c r="L8311" i="80"/>
  <c r="L8312" i="80"/>
  <c r="L8313" i="80"/>
  <c r="L8314" i="80"/>
  <c r="L8315" i="80"/>
  <c r="L8316" i="80"/>
  <c r="L8317" i="80"/>
  <c r="L8318" i="80"/>
  <c r="L8319" i="80"/>
  <c r="L8320" i="80"/>
  <c r="L8321" i="80"/>
  <c r="L8322" i="80"/>
  <c r="L8323" i="80"/>
  <c r="L8324" i="80"/>
  <c r="L8325" i="80"/>
  <c r="L8326" i="80"/>
  <c r="L8327" i="80"/>
  <c r="L8328" i="80"/>
  <c r="L8329" i="80"/>
  <c r="L8330" i="80"/>
  <c r="L8331" i="80"/>
  <c r="L8332" i="80"/>
  <c r="L8333" i="80"/>
  <c r="L8334" i="80"/>
  <c r="L8335" i="80"/>
  <c r="L8336" i="80"/>
  <c r="L8337" i="80"/>
  <c r="L8338" i="80"/>
  <c r="L8339" i="80"/>
  <c r="L8340" i="80"/>
  <c r="L8341" i="80"/>
  <c r="L8342" i="80"/>
  <c r="L8343" i="80"/>
  <c r="L8344" i="80"/>
  <c r="L8345" i="80"/>
  <c r="L8346" i="80"/>
  <c r="L8347" i="80"/>
  <c r="L8348" i="80"/>
  <c r="L8349" i="80"/>
  <c r="L8350" i="80"/>
  <c r="L8351" i="80"/>
  <c r="L8352" i="80"/>
  <c r="L8353" i="80"/>
  <c r="L8354" i="80"/>
  <c r="L8355" i="80"/>
  <c r="L8356" i="80"/>
  <c r="L8357" i="80"/>
  <c r="L8358" i="80"/>
  <c r="L8359" i="80"/>
  <c r="L8360" i="80"/>
  <c r="L8361" i="80"/>
  <c r="L8362" i="80"/>
  <c r="L8363" i="80"/>
  <c r="L8364" i="80"/>
  <c r="L8365" i="80"/>
  <c r="L8366" i="80"/>
  <c r="L8367" i="80"/>
  <c r="L8368" i="80"/>
  <c r="L8369" i="80"/>
  <c r="L8370" i="80"/>
  <c r="L8371" i="80"/>
  <c r="L8372" i="80"/>
  <c r="L8373" i="80"/>
  <c r="L8374" i="80"/>
  <c r="L8375" i="80"/>
  <c r="L8376" i="80"/>
  <c r="L8377" i="80"/>
  <c r="L8378" i="80"/>
  <c r="L8379" i="80"/>
  <c r="L8380" i="80"/>
  <c r="L8381" i="80"/>
  <c r="L8382" i="80"/>
  <c r="L8383" i="80"/>
  <c r="L8384" i="80"/>
  <c r="L8385" i="80"/>
  <c r="L8386" i="80"/>
  <c r="L8387" i="80"/>
  <c r="L8388" i="80"/>
  <c r="L8389" i="80"/>
  <c r="L8390" i="80"/>
  <c r="L8391" i="80"/>
  <c r="L8392" i="80"/>
  <c r="L8393" i="80"/>
  <c r="L8394" i="80"/>
  <c r="L8395" i="80"/>
  <c r="L8396" i="80"/>
  <c r="L8397" i="80"/>
  <c r="L8398" i="80"/>
  <c r="L8399" i="80"/>
  <c r="L8400" i="80"/>
  <c r="L8401" i="80"/>
  <c r="L8402" i="80"/>
  <c r="L8403" i="80"/>
  <c r="L8404" i="80"/>
  <c r="L8405" i="80"/>
  <c r="L8406" i="80"/>
  <c r="L8407" i="80"/>
  <c r="L8408" i="80"/>
  <c r="L8409" i="80"/>
  <c r="L8410" i="80"/>
  <c r="L8411" i="80"/>
  <c r="L8412" i="80"/>
  <c r="L8413" i="80"/>
  <c r="L8414" i="80"/>
  <c r="L8415" i="80"/>
  <c r="L8416" i="80"/>
  <c r="L8417" i="80"/>
  <c r="L8418" i="80"/>
  <c r="L8419" i="80"/>
  <c r="L8420" i="80"/>
  <c r="L8421" i="80"/>
  <c r="L8422" i="80"/>
  <c r="L8423" i="80"/>
  <c r="L8424" i="80"/>
  <c r="L8425" i="80"/>
  <c r="L8426" i="80"/>
  <c r="L8427" i="80"/>
  <c r="L8428" i="80"/>
  <c r="L8429" i="80"/>
  <c r="L8430" i="80"/>
  <c r="L8431" i="80"/>
  <c r="L8432" i="80"/>
  <c r="L8433" i="80"/>
  <c r="L8434" i="80"/>
  <c r="L8435" i="80"/>
  <c r="L8436" i="80"/>
  <c r="L8437" i="80"/>
  <c r="L8438" i="80"/>
  <c r="L8439" i="80"/>
  <c r="L8440" i="80"/>
  <c r="L8441" i="80"/>
  <c r="L8442" i="80"/>
  <c r="L8443" i="80"/>
  <c r="L8444" i="80"/>
  <c r="L8445" i="80"/>
  <c r="L8446" i="80"/>
  <c r="L8447" i="80"/>
  <c r="L8448" i="80"/>
  <c r="L8449" i="80"/>
  <c r="L8450" i="80"/>
  <c r="L8451" i="80"/>
  <c r="L8452" i="80"/>
  <c r="L8453" i="80"/>
  <c r="L8454" i="80"/>
  <c r="L8455" i="80"/>
  <c r="L8456" i="80"/>
  <c r="L8457" i="80"/>
  <c r="L8458" i="80"/>
  <c r="L8459" i="80"/>
  <c r="L8460" i="80"/>
  <c r="L8461" i="80"/>
  <c r="L8462" i="80"/>
  <c r="L8463" i="80"/>
  <c r="L8464" i="80"/>
  <c r="L8465" i="80"/>
  <c r="L8466" i="80"/>
  <c r="L8467" i="80"/>
  <c r="L8468" i="80"/>
  <c r="L8469" i="80"/>
  <c r="L8470" i="80"/>
  <c r="L8471" i="80"/>
  <c r="L8472" i="80"/>
  <c r="L8473" i="80"/>
  <c r="L8474" i="80"/>
  <c r="L8475" i="80"/>
  <c r="L8476" i="80"/>
  <c r="L8477" i="80"/>
  <c r="L8478" i="80"/>
  <c r="L8479" i="80"/>
  <c r="L8480" i="80"/>
  <c r="L8481" i="80"/>
  <c r="L8482" i="80"/>
  <c r="L8483" i="80"/>
  <c r="L8484" i="80"/>
  <c r="L8485" i="80"/>
  <c r="L8486" i="80"/>
  <c r="L8487" i="80"/>
  <c r="L8488" i="80"/>
  <c r="L8489" i="80"/>
  <c r="L8490" i="80"/>
  <c r="L8491" i="80"/>
  <c r="L8492" i="80"/>
  <c r="L8493" i="80"/>
  <c r="L8494" i="80"/>
  <c r="L8495" i="80"/>
  <c r="L8496" i="80"/>
  <c r="L8497" i="80"/>
  <c r="L8498" i="80"/>
  <c r="L8499" i="80"/>
  <c r="L8500" i="80"/>
  <c r="L8501" i="80"/>
  <c r="L8502" i="80"/>
  <c r="L8503" i="80"/>
  <c r="L8504" i="80"/>
  <c r="L8505" i="80"/>
  <c r="L8506" i="80"/>
  <c r="L8507" i="80"/>
  <c r="L8508" i="80"/>
  <c r="L8509" i="80"/>
  <c r="L8510" i="80"/>
  <c r="L8511" i="80"/>
  <c r="L8512" i="80"/>
  <c r="L8513" i="80"/>
  <c r="L8514" i="80"/>
  <c r="L8515" i="80"/>
  <c r="L8516" i="80"/>
  <c r="L8517" i="80"/>
  <c r="L8518" i="80"/>
  <c r="L8519" i="80"/>
  <c r="L8520" i="80"/>
  <c r="L8521" i="80"/>
  <c r="L8522" i="80"/>
  <c r="L8523" i="80"/>
  <c r="L8524" i="80"/>
  <c r="L8525" i="80"/>
  <c r="L8526" i="80"/>
  <c r="L8527" i="80"/>
  <c r="L8528" i="80"/>
  <c r="L8529" i="80"/>
  <c r="L8530" i="80"/>
  <c r="L8531" i="80"/>
  <c r="L8532" i="80"/>
  <c r="L8533" i="80"/>
  <c r="L8534" i="80"/>
  <c r="L8535" i="80"/>
  <c r="L8536" i="80"/>
  <c r="L8537" i="80"/>
  <c r="L8538" i="80"/>
  <c r="L8539" i="80"/>
  <c r="L8540" i="80"/>
  <c r="L8541" i="80"/>
  <c r="L8542" i="80"/>
  <c r="L8543" i="80"/>
  <c r="L8544" i="80"/>
  <c r="L8545" i="80"/>
  <c r="L8546" i="80"/>
  <c r="L8547" i="80"/>
  <c r="L8548" i="80"/>
  <c r="L8549" i="80"/>
  <c r="L8550" i="80"/>
  <c r="L8551" i="80"/>
  <c r="L8552" i="80"/>
  <c r="L8553" i="80"/>
  <c r="L8554" i="80"/>
  <c r="L8555" i="80"/>
  <c r="L8556" i="80"/>
  <c r="L8557" i="80"/>
  <c r="L8558" i="80"/>
  <c r="L8559" i="80"/>
  <c r="L8560" i="80"/>
  <c r="L8561" i="80"/>
  <c r="L8562" i="80"/>
  <c r="L8563" i="80"/>
  <c r="L8564" i="80"/>
  <c r="L8565" i="80"/>
  <c r="L8566" i="80"/>
  <c r="L8567" i="80"/>
  <c r="L8568" i="80"/>
  <c r="L8569" i="80"/>
  <c r="L8570" i="80"/>
  <c r="L8571" i="80"/>
  <c r="L8572" i="80"/>
  <c r="L8573" i="80"/>
  <c r="L8574" i="80"/>
  <c r="L8575" i="80"/>
  <c r="L8576" i="80"/>
  <c r="L8577" i="80"/>
  <c r="L8578" i="80"/>
  <c r="L8579" i="80"/>
  <c r="L8580" i="80"/>
  <c r="L8581" i="80"/>
  <c r="L8582" i="80"/>
  <c r="L8583" i="80"/>
  <c r="L8584" i="80"/>
  <c r="L8585" i="80"/>
  <c r="L8586" i="80"/>
  <c r="L8587" i="80"/>
  <c r="L8588" i="80"/>
  <c r="L8589" i="80"/>
  <c r="L8590" i="80"/>
  <c r="L8591" i="80"/>
  <c r="L8592" i="80"/>
  <c r="L8593" i="80"/>
  <c r="L8594" i="80"/>
  <c r="L8595" i="80"/>
  <c r="L8596" i="80"/>
  <c r="L8597" i="80"/>
  <c r="L8598" i="80"/>
  <c r="L8599" i="80"/>
  <c r="L8600" i="80"/>
  <c r="L8601" i="80"/>
  <c r="L8602" i="80"/>
  <c r="L8603" i="80"/>
  <c r="L8604" i="80"/>
  <c r="L8605" i="80"/>
  <c r="L8606" i="80"/>
  <c r="L8607" i="80"/>
  <c r="L8608" i="80"/>
  <c r="L8609" i="80"/>
  <c r="L8610" i="80"/>
  <c r="L8611" i="80"/>
  <c r="L8612" i="80"/>
  <c r="L8613" i="80"/>
  <c r="L8614" i="80"/>
  <c r="L8615" i="80"/>
  <c r="L8616" i="80"/>
  <c r="L8617" i="80"/>
  <c r="L8618" i="80"/>
  <c r="L8619" i="80"/>
  <c r="L8620" i="80"/>
  <c r="L8621" i="80"/>
  <c r="L8622" i="80"/>
  <c r="L8623" i="80"/>
  <c r="L8624" i="80"/>
  <c r="L8625" i="80"/>
  <c r="L8626" i="80"/>
  <c r="L8627" i="80"/>
  <c r="L8628" i="80"/>
  <c r="L8629" i="80"/>
  <c r="L8630" i="80"/>
  <c r="L8631" i="80"/>
  <c r="L8632" i="80"/>
  <c r="L8633" i="80"/>
  <c r="L8634" i="80"/>
  <c r="L8635" i="80"/>
  <c r="L8636" i="80"/>
  <c r="L8637" i="80"/>
  <c r="L8638" i="80"/>
  <c r="L8639" i="80"/>
  <c r="L8640" i="80"/>
  <c r="L8641" i="80"/>
  <c r="L8642" i="80"/>
  <c r="L8643" i="80"/>
  <c r="L8644" i="80"/>
  <c r="L8645" i="80"/>
  <c r="L8646" i="80"/>
  <c r="L8647" i="80"/>
  <c r="L8648" i="80"/>
  <c r="L8649" i="80"/>
  <c r="L8650" i="80"/>
  <c r="L8651" i="80"/>
  <c r="L8652" i="80"/>
  <c r="L8653" i="80"/>
  <c r="L8654" i="80"/>
  <c r="L8655" i="80"/>
  <c r="L8656" i="80"/>
  <c r="L8657" i="80"/>
  <c r="L8658" i="80"/>
  <c r="L8659" i="80"/>
  <c r="L8660" i="80"/>
  <c r="L8661" i="80"/>
  <c r="L8662" i="80"/>
  <c r="L8663" i="80"/>
  <c r="L8664" i="80"/>
  <c r="L8665" i="80"/>
  <c r="L8666" i="80"/>
  <c r="L8667" i="80"/>
  <c r="L8668" i="80"/>
  <c r="L8669" i="80"/>
  <c r="L8670" i="80"/>
  <c r="L8671" i="80"/>
  <c r="L8672" i="80"/>
  <c r="L8673" i="80"/>
  <c r="L8674" i="80"/>
  <c r="L8675" i="80"/>
  <c r="L8676" i="80"/>
  <c r="L8677" i="80"/>
  <c r="L8678" i="80"/>
  <c r="L8679" i="80"/>
  <c r="L8680" i="80"/>
  <c r="L8681" i="80"/>
  <c r="L8682" i="80"/>
  <c r="L8683" i="80"/>
  <c r="L8684" i="80"/>
  <c r="L8685" i="80"/>
  <c r="L8686" i="80"/>
  <c r="L8687" i="80"/>
  <c r="L8688" i="80"/>
  <c r="L8689" i="80"/>
  <c r="L8690" i="80"/>
  <c r="L8691" i="80"/>
  <c r="L8692" i="80"/>
  <c r="L8693" i="80"/>
  <c r="L8694" i="80"/>
  <c r="L8695" i="80"/>
  <c r="L8696" i="80"/>
  <c r="L8697" i="80"/>
  <c r="L8698" i="80"/>
  <c r="L8699" i="80"/>
  <c r="L8700" i="80"/>
  <c r="L8701" i="80"/>
  <c r="L8702" i="80"/>
  <c r="L8703" i="80"/>
  <c r="L8704" i="80"/>
  <c r="L8705" i="80"/>
  <c r="L8706" i="80"/>
  <c r="L8707" i="80"/>
  <c r="L8708" i="80"/>
  <c r="L8709" i="80"/>
  <c r="L8710" i="80"/>
  <c r="L8711" i="80"/>
  <c r="L8712" i="80"/>
  <c r="L8713" i="80"/>
  <c r="L8714" i="80"/>
  <c r="L8715" i="80"/>
  <c r="L8716" i="80"/>
  <c r="L8717" i="80"/>
  <c r="L8718" i="80"/>
  <c r="L8719" i="80"/>
  <c r="L8720" i="80"/>
  <c r="L8721" i="80"/>
  <c r="L8722" i="80"/>
  <c r="L8723" i="80"/>
  <c r="L8724" i="80"/>
  <c r="L8725" i="80"/>
  <c r="L8726" i="80"/>
  <c r="L8727" i="80"/>
  <c r="L8728" i="80"/>
  <c r="L8729" i="80"/>
  <c r="L8730" i="80"/>
  <c r="L8731" i="80"/>
  <c r="L8732" i="80"/>
  <c r="L8733" i="80"/>
  <c r="L8734" i="80"/>
  <c r="L8735" i="80"/>
  <c r="L8736" i="80"/>
  <c r="L8737" i="80"/>
  <c r="L8738" i="80"/>
  <c r="L8739" i="80"/>
  <c r="L8740" i="80"/>
  <c r="L8741" i="80"/>
  <c r="L8742" i="80"/>
  <c r="L8743" i="80"/>
  <c r="L8744" i="80"/>
  <c r="L8745" i="80"/>
  <c r="L8746" i="80"/>
  <c r="L8747" i="80"/>
  <c r="L8748" i="80"/>
  <c r="L8749" i="80"/>
  <c r="L8750" i="80"/>
  <c r="L8751" i="80"/>
  <c r="L8752" i="80"/>
  <c r="L8753" i="80"/>
  <c r="L8754" i="80"/>
  <c r="L8755" i="80"/>
  <c r="L8756" i="80"/>
  <c r="L8757" i="80"/>
  <c r="L8758" i="80"/>
  <c r="L8759" i="80"/>
  <c r="L8760" i="80"/>
  <c r="L8761" i="80"/>
  <c r="L8762" i="80"/>
  <c r="L8763" i="80"/>
  <c r="L8764" i="80"/>
  <c r="L8765" i="80"/>
  <c r="L8766" i="80"/>
  <c r="L8767" i="80"/>
  <c r="L8768" i="80"/>
  <c r="L8769" i="80"/>
  <c r="L8770" i="80"/>
  <c r="L8771" i="80"/>
  <c r="L8772" i="80"/>
  <c r="L8773" i="80"/>
  <c r="L8774" i="80"/>
  <c r="L8775" i="80"/>
  <c r="L8776" i="80"/>
  <c r="L8777" i="80"/>
  <c r="L8778" i="80"/>
  <c r="L8779" i="80"/>
  <c r="L8780" i="80"/>
  <c r="L8781" i="80"/>
  <c r="L8782" i="80"/>
  <c r="L8783" i="80"/>
  <c r="L8784" i="80"/>
  <c r="L8785" i="80"/>
  <c r="L8786" i="80"/>
  <c r="L8787" i="80"/>
  <c r="L8788" i="80"/>
  <c r="L8789" i="80"/>
  <c r="L8790" i="80"/>
  <c r="L8791" i="80"/>
  <c r="L8792" i="80"/>
  <c r="L8793" i="80"/>
  <c r="L8794" i="80"/>
  <c r="L8795" i="80"/>
  <c r="L8796" i="80"/>
  <c r="L8797" i="80"/>
  <c r="L8798" i="80"/>
  <c r="L8799" i="80"/>
  <c r="L8800" i="80"/>
  <c r="L8801" i="80"/>
  <c r="L8802" i="80"/>
  <c r="L8803" i="80"/>
  <c r="L8804" i="80"/>
  <c r="L8805" i="80"/>
  <c r="L8806" i="80"/>
  <c r="L8807" i="80"/>
  <c r="L8808" i="80"/>
  <c r="L8809" i="80"/>
  <c r="L8810" i="80"/>
  <c r="L8811" i="80"/>
  <c r="L8812" i="80"/>
  <c r="L8813" i="80"/>
  <c r="L8814" i="80"/>
  <c r="L8815" i="80"/>
  <c r="L8816" i="80"/>
  <c r="L8817" i="80"/>
  <c r="L8818" i="80"/>
  <c r="L8819" i="80"/>
  <c r="L8820" i="80"/>
  <c r="L8821" i="80"/>
  <c r="L8822" i="80"/>
  <c r="L8823" i="80"/>
  <c r="L8824" i="80"/>
  <c r="L8825" i="80"/>
  <c r="L8826" i="80"/>
  <c r="L8827" i="80"/>
  <c r="L8828" i="80"/>
  <c r="L8829" i="80"/>
  <c r="L8830" i="80"/>
  <c r="L8831" i="80"/>
  <c r="L8832" i="80"/>
  <c r="L8833" i="80"/>
  <c r="L8834" i="80"/>
  <c r="L8835" i="80"/>
  <c r="L8836" i="80"/>
  <c r="L8837" i="80"/>
  <c r="L8838" i="80"/>
  <c r="L8839" i="80"/>
  <c r="L8840" i="80"/>
  <c r="L8841" i="80"/>
  <c r="L8842" i="80"/>
  <c r="L8843" i="80"/>
  <c r="L8844" i="80"/>
  <c r="L8845" i="80"/>
  <c r="L8846" i="80"/>
  <c r="L8847" i="80"/>
  <c r="L8848" i="80"/>
  <c r="L8849" i="80"/>
  <c r="L8850" i="80"/>
  <c r="L8851" i="80"/>
  <c r="L8852" i="80"/>
  <c r="L8853" i="80"/>
  <c r="L8854" i="80"/>
  <c r="L8855" i="80"/>
  <c r="L8856" i="80"/>
  <c r="L8857" i="80"/>
  <c r="L8858" i="80"/>
  <c r="L8859" i="80"/>
  <c r="L8860" i="80"/>
  <c r="L8861" i="80"/>
  <c r="L8862" i="80"/>
  <c r="L8863" i="80"/>
  <c r="L8864" i="80"/>
  <c r="L8865" i="80"/>
  <c r="L8866" i="80"/>
  <c r="L8867" i="80"/>
  <c r="L8868" i="80"/>
  <c r="L8869" i="80"/>
  <c r="L8870" i="80"/>
  <c r="L8871" i="80"/>
  <c r="L8872" i="80"/>
  <c r="L8873" i="80"/>
  <c r="L8874" i="80"/>
  <c r="L8875" i="80"/>
  <c r="L8876" i="80"/>
  <c r="L8877" i="80"/>
  <c r="L8878" i="80"/>
  <c r="L8879" i="80"/>
  <c r="L8880" i="80"/>
  <c r="L8881" i="80"/>
  <c r="L8882" i="80"/>
  <c r="L8883" i="80"/>
  <c r="L8884" i="80"/>
  <c r="L8885" i="80"/>
  <c r="L8886" i="80"/>
  <c r="L8887" i="80"/>
  <c r="L8888" i="80"/>
  <c r="L8889" i="80"/>
  <c r="L8890" i="80"/>
  <c r="L8891" i="80"/>
  <c r="L8892" i="80"/>
  <c r="L8893" i="80"/>
  <c r="L8894" i="80"/>
  <c r="L8895" i="80"/>
  <c r="L8896" i="80"/>
  <c r="L8897" i="80"/>
  <c r="L8898" i="80"/>
  <c r="L8899" i="80"/>
  <c r="L8900" i="80"/>
  <c r="L8901" i="80"/>
  <c r="L8902" i="80"/>
  <c r="L8903" i="80"/>
  <c r="L8904" i="80"/>
  <c r="L8905" i="80"/>
  <c r="L8906" i="80"/>
  <c r="L8907" i="80"/>
  <c r="L8908" i="80"/>
  <c r="L8909" i="80"/>
  <c r="L8910" i="80"/>
  <c r="L8911" i="80"/>
  <c r="L8912" i="80"/>
  <c r="L8913" i="80"/>
  <c r="L8914" i="80"/>
  <c r="L8915" i="80"/>
  <c r="L8916" i="80"/>
  <c r="L8917" i="80"/>
  <c r="L8918" i="80"/>
  <c r="L8919" i="80"/>
  <c r="L8920" i="80"/>
  <c r="L8921" i="80"/>
  <c r="L8922" i="80"/>
  <c r="L8923" i="80"/>
  <c r="L8924" i="80"/>
  <c r="L8925" i="80"/>
  <c r="L8926" i="80"/>
  <c r="L8927" i="80"/>
  <c r="L8928" i="80"/>
  <c r="L8929" i="80"/>
  <c r="L8930" i="80"/>
  <c r="L8931" i="80"/>
  <c r="L8932" i="80"/>
  <c r="L8933" i="80"/>
  <c r="L8934" i="80"/>
  <c r="L8935" i="80"/>
  <c r="L8936" i="80"/>
  <c r="L8937" i="80"/>
  <c r="L8938" i="80"/>
  <c r="L8939" i="80"/>
  <c r="L8940" i="80"/>
  <c r="L8941" i="80"/>
  <c r="L8942" i="80"/>
  <c r="L8943" i="80"/>
  <c r="L8944" i="80"/>
  <c r="L8945" i="80"/>
  <c r="L8946" i="80"/>
  <c r="L8947" i="80"/>
  <c r="L8948" i="80"/>
  <c r="L8949" i="80"/>
  <c r="L8950" i="80"/>
  <c r="L8951" i="80"/>
  <c r="L8952" i="80"/>
  <c r="L8953" i="80"/>
  <c r="L8954" i="80"/>
  <c r="L8955" i="80"/>
  <c r="L8956" i="80"/>
  <c r="L8957" i="80"/>
  <c r="L8958" i="80"/>
  <c r="L8959" i="80"/>
  <c r="L8960" i="80"/>
  <c r="L8961" i="80"/>
  <c r="L8962" i="80"/>
  <c r="L8963" i="80"/>
  <c r="L8964" i="80"/>
  <c r="L8965" i="80"/>
  <c r="L8966" i="80"/>
  <c r="L8967" i="80"/>
  <c r="L8968" i="80"/>
  <c r="L8969" i="80"/>
  <c r="L8970" i="80"/>
  <c r="L8971" i="80"/>
  <c r="L8972" i="80"/>
  <c r="L8973" i="80"/>
  <c r="L8974" i="80"/>
  <c r="L8975" i="80"/>
  <c r="L8976" i="80"/>
  <c r="L8977" i="80"/>
  <c r="L8978" i="80"/>
  <c r="L8979" i="80"/>
  <c r="L8980" i="80"/>
  <c r="L8981" i="80"/>
  <c r="L8982" i="80"/>
  <c r="L8983" i="80"/>
  <c r="L8984" i="80"/>
  <c r="L8985" i="80"/>
  <c r="L8986" i="80"/>
  <c r="L8987" i="80"/>
  <c r="L8988" i="80"/>
  <c r="L8989" i="80"/>
  <c r="L8990" i="80"/>
  <c r="L8991" i="80"/>
  <c r="L8992" i="80"/>
  <c r="L8993" i="80"/>
  <c r="L8994" i="80"/>
  <c r="L8995" i="80"/>
  <c r="L8996" i="80"/>
  <c r="L8997" i="80"/>
  <c r="L8998" i="80"/>
  <c r="L8999" i="80"/>
  <c r="L9000" i="80"/>
  <c r="D3607" i="80"/>
  <c r="D3608" i="80"/>
  <c r="D3609" i="80"/>
  <c r="D3610" i="80"/>
  <c r="D3611" i="80"/>
  <c r="D3612" i="80"/>
  <c r="D3613" i="80"/>
  <c r="D3614" i="80"/>
  <c r="D3615" i="80"/>
  <c r="D3616" i="80"/>
  <c r="D3617" i="80"/>
  <c r="D3618" i="80"/>
  <c r="D3619" i="80"/>
  <c r="D3620" i="80"/>
  <c r="D3621" i="80"/>
  <c r="D3622" i="80"/>
  <c r="D3623" i="80"/>
  <c r="D3624" i="80"/>
  <c r="D3625" i="80"/>
  <c r="D3626" i="80"/>
  <c r="D3627" i="80"/>
  <c r="D3628" i="80"/>
  <c r="D3629" i="80"/>
  <c r="D3630" i="80"/>
  <c r="D3631" i="80"/>
  <c r="D3632" i="80"/>
  <c r="D3633" i="80"/>
  <c r="D3634" i="80"/>
  <c r="D3635" i="80"/>
  <c r="D3636" i="80"/>
  <c r="D3637" i="80"/>
  <c r="D3638" i="80"/>
  <c r="D3639" i="80"/>
  <c r="D3640" i="80"/>
  <c r="D3641" i="80"/>
  <c r="D3642" i="80"/>
  <c r="D3643" i="80"/>
  <c r="D3644" i="80"/>
  <c r="D3645" i="80"/>
  <c r="D3646" i="80"/>
  <c r="D3647" i="80"/>
  <c r="D3648" i="80"/>
  <c r="D3649" i="80"/>
  <c r="D3650" i="80"/>
  <c r="D3651" i="80"/>
  <c r="D3652" i="80"/>
  <c r="D3653" i="80"/>
  <c r="D3654" i="80"/>
  <c r="D3655" i="80"/>
  <c r="D3656" i="80"/>
  <c r="D3657" i="80"/>
  <c r="D3658" i="80"/>
  <c r="D3659" i="80"/>
  <c r="D3660" i="80"/>
  <c r="D3661" i="80"/>
  <c r="D3662" i="80"/>
  <c r="D3663" i="80"/>
  <c r="D3664" i="80"/>
  <c r="D3665" i="80"/>
  <c r="D3666" i="80"/>
  <c r="D3667" i="80"/>
  <c r="D3668" i="80"/>
  <c r="D3669" i="80"/>
  <c r="D3670" i="80"/>
  <c r="D3671" i="80"/>
  <c r="D3672" i="80"/>
  <c r="D3673" i="80"/>
  <c r="D3674" i="80"/>
  <c r="D3675" i="80"/>
  <c r="D3676" i="80"/>
  <c r="D3677" i="80"/>
  <c r="D3678" i="80"/>
  <c r="D3679" i="80"/>
  <c r="D3680" i="80"/>
  <c r="D3681" i="80"/>
  <c r="D3682" i="80"/>
  <c r="D3683" i="80"/>
  <c r="D3684" i="80"/>
  <c r="D3685" i="80"/>
  <c r="D3686" i="80"/>
  <c r="D3687" i="80"/>
  <c r="D3688" i="80"/>
  <c r="D3689" i="80"/>
  <c r="D3690" i="80"/>
  <c r="D3691" i="80"/>
  <c r="D3692" i="80"/>
  <c r="D3693" i="80"/>
  <c r="D3694" i="80"/>
  <c r="D3695" i="80"/>
  <c r="D3696" i="80"/>
  <c r="D3697" i="80"/>
  <c r="D3698" i="80"/>
  <c r="D3699" i="80"/>
  <c r="D3700" i="80"/>
  <c r="D3701" i="80"/>
  <c r="D3702" i="80"/>
  <c r="D3703" i="80"/>
  <c r="D3704" i="80"/>
  <c r="D3705" i="80"/>
  <c r="D3706" i="80"/>
  <c r="D3707" i="80"/>
  <c r="D3708" i="80"/>
  <c r="D3709" i="80"/>
  <c r="D3710" i="80"/>
  <c r="D3711" i="80"/>
  <c r="D3712" i="80"/>
  <c r="D3713" i="80"/>
  <c r="D3714" i="80"/>
  <c r="D3715" i="80"/>
  <c r="D3716" i="80"/>
  <c r="D3717" i="80"/>
  <c r="D3718" i="80"/>
  <c r="D3719" i="80"/>
  <c r="D3720" i="80"/>
  <c r="D3721" i="80"/>
  <c r="D3722" i="80"/>
  <c r="D3723" i="80"/>
  <c r="D3724" i="80"/>
  <c r="D3725" i="80"/>
  <c r="D3726" i="80"/>
  <c r="D3727" i="80"/>
  <c r="D3728" i="80"/>
  <c r="D3729" i="80"/>
  <c r="D3730" i="80"/>
  <c r="D3731" i="80"/>
  <c r="D3732" i="80"/>
  <c r="D3733" i="80"/>
  <c r="D3734" i="80"/>
  <c r="D3735" i="80"/>
  <c r="D3736" i="80"/>
  <c r="D3737" i="80"/>
  <c r="D3738" i="80"/>
  <c r="D3739" i="80"/>
  <c r="D3740" i="80"/>
  <c r="D3741" i="80"/>
  <c r="D3742" i="80"/>
  <c r="D3743" i="80"/>
  <c r="D3744" i="80"/>
  <c r="D3745" i="80"/>
  <c r="D3746" i="80"/>
  <c r="D3747" i="80"/>
  <c r="D3748" i="80"/>
  <c r="D3749" i="80"/>
  <c r="D3750" i="80"/>
  <c r="D3751" i="80"/>
  <c r="D3752" i="80"/>
  <c r="D3753" i="80"/>
  <c r="D3754" i="80"/>
  <c r="D3755" i="80"/>
  <c r="D3756" i="80"/>
  <c r="D3757" i="80"/>
  <c r="D3758" i="80"/>
  <c r="D3759" i="80"/>
  <c r="D3760" i="80"/>
  <c r="D3761" i="80"/>
  <c r="D3762" i="80"/>
  <c r="D3763" i="80"/>
  <c r="D3764" i="80"/>
  <c r="D3765" i="80"/>
  <c r="D3766" i="80"/>
  <c r="D3767" i="80"/>
  <c r="D3768" i="80"/>
  <c r="D3769" i="80"/>
  <c r="D3770" i="80"/>
  <c r="D3771" i="80"/>
  <c r="D3772" i="80"/>
  <c r="D3773" i="80"/>
  <c r="D3774" i="80"/>
  <c r="D3775" i="80"/>
  <c r="D3776" i="80"/>
  <c r="D3777" i="80"/>
  <c r="D3778" i="80"/>
  <c r="D3779" i="80"/>
  <c r="D3780" i="80"/>
  <c r="D3781" i="80"/>
  <c r="D3782" i="80"/>
  <c r="D3783" i="80"/>
  <c r="D3784" i="80"/>
  <c r="D3785" i="80"/>
  <c r="D3786" i="80"/>
  <c r="D3787" i="80"/>
  <c r="D3788" i="80"/>
  <c r="D3789" i="80"/>
  <c r="D3790" i="80"/>
  <c r="D3791" i="80"/>
  <c r="D3792" i="80"/>
  <c r="D3793" i="80"/>
  <c r="D3794" i="80"/>
  <c r="D3795" i="80"/>
  <c r="D3796" i="80"/>
  <c r="D3797" i="80"/>
  <c r="D3798" i="80"/>
  <c r="D3799" i="80"/>
  <c r="D3800" i="80"/>
  <c r="D3801" i="80"/>
  <c r="D3802" i="80"/>
  <c r="D3803" i="80"/>
  <c r="D3804" i="80"/>
  <c r="D3805" i="80"/>
  <c r="D3806" i="80"/>
  <c r="D3807" i="80"/>
  <c r="D3808" i="80"/>
  <c r="D3809" i="80"/>
  <c r="D3810" i="80"/>
  <c r="D3811" i="80"/>
  <c r="D3812" i="80"/>
  <c r="D3813" i="80"/>
  <c r="D3814" i="80"/>
  <c r="D3815" i="80"/>
  <c r="D3816" i="80"/>
  <c r="D3817" i="80"/>
  <c r="D3818" i="80"/>
  <c r="D3819" i="80"/>
  <c r="D3820" i="80"/>
  <c r="D3821" i="80"/>
  <c r="D3822" i="80"/>
  <c r="D3823" i="80"/>
  <c r="D3824" i="80"/>
  <c r="D3825" i="80"/>
  <c r="D3826" i="80"/>
  <c r="D3827" i="80"/>
  <c r="D3828" i="80"/>
  <c r="D3829" i="80"/>
  <c r="D3830" i="80"/>
  <c r="D3831" i="80"/>
  <c r="D3832" i="80"/>
  <c r="D3833" i="80"/>
  <c r="D3834" i="80"/>
  <c r="D3835" i="80"/>
  <c r="D3836" i="80"/>
  <c r="D3837" i="80"/>
  <c r="D3838" i="80"/>
  <c r="D3839" i="80"/>
  <c r="D3840" i="80"/>
  <c r="D3841" i="80"/>
  <c r="D3842" i="80"/>
  <c r="D3843" i="80"/>
  <c r="D3844" i="80"/>
  <c r="D3845" i="80"/>
  <c r="D3846" i="80"/>
  <c r="D3847" i="80"/>
  <c r="D3848" i="80"/>
  <c r="D3849" i="80"/>
  <c r="D3850" i="80"/>
  <c r="D3851" i="80"/>
  <c r="D3852" i="80"/>
  <c r="D3853" i="80"/>
  <c r="D3854" i="80"/>
  <c r="D3855" i="80"/>
  <c r="D3856" i="80"/>
  <c r="D3857" i="80"/>
  <c r="D3858" i="80"/>
  <c r="D3859" i="80"/>
  <c r="D3860" i="80"/>
  <c r="D3861" i="80"/>
  <c r="D3862" i="80"/>
  <c r="D3863" i="80"/>
  <c r="D3864" i="80"/>
  <c r="D3865" i="80"/>
  <c r="D3866" i="80"/>
  <c r="D3867" i="80"/>
  <c r="D3868" i="80"/>
  <c r="D3869" i="80"/>
  <c r="D3870" i="80"/>
  <c r="D3871" i="80"/>
  <c r="D3872" i="80"/>
  <c r="D3873" i="80"/>
  <c r="D3874" i="80"/>
  <c r="D3875" i="80"/>
  <c r="D3876" i="80"/>
  <c r="D3877" i="80"/>
  <c r="D3878" i="80"/>
  <c r="D3879" i="80"/>
  <c r="D3880" i="80"/>
  <c r="D3881" i="80"/>
  <c r="D3882" i="80"/>
  <c r="D3883" i="80"/>
  <c r="D3884" i="80"/>
  <c r="D3885" i="80"/>
  <c r="D3886" i="80"/>
  <c r="D3887" i="80"/>
  <c r="D3888" i="80"/>
  <c r="D3889" i="80"/>
  <c r="D3890" i="80"/>
  <c r="D3891" i="80"/>
  <c r="D3892" i="80"/>
  <c r="D3893" i="80"/>
  <c r="D3894" i="80"/>
  <c r="D3895" i="80"/>
  <c r="D3896" i="80"/>
  <c r="D3897" i="80"/>
  <c r="D3898" i="80"/>
  <c r="D3899" i="80"/>
  <c r="D3900" i="80"/>
  <c r="D3901" i="80"/>
  <c r="D3902" i="80"/>
  <c r="D3903" i="80"/>
  <c r="D3904" i="80"/>
  <c r="D3905" i="80"/>
  <c r="D3906" i="80"/>
  <c r="D3907" i="80"/>
  <c r="D3908" i="80"/>
  <c r="D3909" i="80"/>
  <c r="D3910" i="80"/>
  <c r="D3911" i="80"/>
  <c r="D3912" i="80"/>
  <c r="D3913" i="80"/>
  <c r="D3914" i="80"/>
  <c r="D3915" i="80"/>
  <c r="D3916" i="80"/>
  <c r="D3917" i="80"/>
  <c r="D3918" i="80"/>
  <c r="D3919" i="80"/>
  <c r="D3920" i="80"/>
  <c r="D3921" i="80"/>
  <c r="D3922" i="80"/>
  <c r="D3923" i="80"/>
  <c r="D3924" i="80"/>
  <c r="D3925" i="80"/>
  <c r="D3926" i="80"/>
  <c r="D3927" i="80"/>
  <c r="D3928" i="80"/>
  <c r="D3929" i="80"/>
  <c r="D3930" i="80"/>
  <c r="D3931" i="80"/>
  <c r="D3932" i="80"/>
  <c r="D3933" i="80"/>
  <c r="D3934" i="80"/>
  <c r="D3935" i="80"/>
  <c r="D3936" i="80"/>
  <c r="D3937" i="80"/>
  <c r="D3938" i="80"/>
  <c r="D3939" i="80"/>
  <c r="D3940" i="80"/>
  <c r="D3941" i="80"/>
  <c r="D3942" i="80"/>
  <c r="D3943" i="80"/>
  <c r="D3944" i="80"/>
  <c r="D3945" i="80"/>
  <c r="D3946" i="80"/>
  <c r="D3947" i="80"/>
  <c r="D3948" i="80"/>
  <c r="D3949" i="80"/>
  <c r="D3950" i="80"/>
  <c r="D3951" i="80"/>
  <c r="D3952" i="80"/>
  <c r="D3953" i="80"/>
  <c r="D3954" i="80"/>
  <c r="D3955" i="80"/>
  <c r="D3956" i="80"/>
  <c r="D3957" i="80"/>
  <c r="D3958" i="80"/>
  <c r="D3959" i="80"/>
  <c r="D3960" i="80"/>
  <c r="D3961" i="80"/>
  <c r="D3962" i="80"/>
  <c r="D3963" i="80"/>
  <c r="D3964" i="80"/>
  <c r="D3965" i="80"/>
  <c r="D3966" i="80"/>
  <c r="D3967" i="80"/>
  <c r="D3968" i="80"/>
  <c r="D3969" i="80"/>
  <c r="D3970" i="80"/>
  <c r="D3971" i="80"/>
  <c r="D3972" i="80"/>
  <c r="D3973" i="80"/>
  <c r="D3974" i="80"/>
  <c r="D3975" i="80"/>
  <c r="D3976" i="80"/>
  <c r="D3977" i="80"/>
  <c r="D3978" i="80"/>
  <c r="D3979" i="80"/>
  <c r="D3980" i="80"/>
  <c r="D3981" i="80"/>
  <c r="D3982" i="80"/>
  <c r="D3983" i="80"/>
  <c r="D3984" i="80"/>
  <c r="D3985" i="80"/>
  <c r="D3986" i="80"/>
  <c r="D3987" i="80"/>
  <c r="D3988" i="80"/>
  <c r="D3989" i="80"/>
  <c r="D3990" i="80"/>
  <c r="D3991" i="80"/>
  <c r="D3992" i="80"/>
  <c r="D3993" i="80"/>
  <c r="D3994" i="80"/>
  <c r="D3995" i="80"/>
  <c r="D3996" i="80"/>
  <c r="D3997" i="80"/>
  <c r="D3998" i="80"/>
  <c r="D3999" i="80"/>
  <c r="D4000" i="80"/>
  <c r="D4001" i="80"/>
  <c r="D4002" i="80"/>
  <c r="D4003" i="80"/>
  <c r="D4004" i="80"/>
  <c r="D4005" i="80"/>
  <c r="D4006" i="80"/>
  <c r="D4007" i="80"/>
  <c r="D4008" i="80"/>
  <c r="D4009" i="80"/>
  <c r="D4010" i="80"/>
  <c r="D4011" i="80"/>
  <c r="D4012" i="80"/>
  <c r="D4013" i="80"/>
  <c r="D4014" i="80"/>
  <c r="D4015" i="80"/>
  <c r="D4016" i="80"/>
  <c r="D4017" i="80"/>
  <c r="D4018" i="80"/>
  <c r="D4019" i="80"/>
  <c r="D4020" i="80"/>
  <c r="D4021" i="80"/>
  <c r="D4022" i="80"/>
  <c r="D4023" i="80"/>
  <c r="D4024" i="80"/>
  <c r="D4025" i="80"/>
  <c r="D4026" i="80"/>
  <c r="D4027" i="80"/>
  <c r="D4028" i="80"/>
  <c r="D4029" i="80"/>
  <c r="D4030" i="80"/>
  <c r="D4031" i="80"/>
  <c r="D4032" i="80"/>
  <c r="D4033" i="80"/>
  <c r="D4034" i="80"/>
  <c r="D4035" i="80"/>
  <c r="D4036" i="80"/>
  <c r="D4037" i="80"/>
  <c r="D4038" i="80"/>
  <c r="D4039" i="80"/>
  <c r="D4040" i="80"/>
  <c r="D4041" i="80"/>
  <c r="D4042" i="80"/>
  <c r="D4043" i="80"/>
  <c r="D4044" i="80"/>
  <c r="D4045" i="80"/>
  <c r="D4046" i="80"/>
  <c r="D4047" i="80"/>
  <c r="D4048" i="80"/>
  <c r="D4049" i="80"/>
  <c r="D4050" i="80"/>
  <c r="D4051" i="80"/>
  <c r="D4052" i="80"/>
  <c r="D4053" i="80"/>
  <c r="D4054" i="80"/>
  <c r="D4055" i="80"/>
  <c r="D4056" i="80"/>
  <c r="D4057" i="80"/>
  <c r="D4058" i="80"/>
  <c r="D4059" i="80"/>
  <c r="D4060" i="80"/>
  <c r="D4061" i="80"/>
  <c r="D4062" i="80"/>
  <c r="D4063" i="80"/>
  <c r="D4064" i="80"/>
  <c r="D4065" i="80"/>
  <c r="D4066" i="80"/>
  <c r="D4067" i="80"/>
  <c r="D4068" i="80"/>
  <c r="D4069" i="80"/>
  <c r="D4070" i="80"/>
  <c r="D4071" i="80"/>
  <c r="D4072" i="80"/>
  <c r="D4073" i="80"/>
  <c r="D4074" i="80"/>
  <c r="D4075" i="80"/>
  <c r="D4076" i="80"/>
  <c r="D4077" i="80"/>
  <c r="D4078" i="80"/>
  <c r="D4079" i="80"/>
  <c r="D4080" i="80"/>
  <c r="D4081" i="80"/>
  <c r="D4082" i="80"/>
  <c r="D4083" i="80"/>
  <c r="D4084" i="80"/>
  <c r="D4085" i="80"/>
  <c r="D4086" i="80"/>
  <c r="D4087" i="80"/>
  <c r="D4088" i="80"/>
  <c r="D4089" i="80"/>
  <c r="D4090" i="80"/>
  <c r="D4091" i="80"/>
  <c r="D4092" i="80"/>
  <c r="D4093" i="80"/>
  <c r="D4094" i="80"/>
  <c r="D4095" i="80"/>
  <c r="D4096" i="80"/>
  <c r="D4097" i="80"/>
  <c r="D4098" i="80"/>
  <c r="D4099" i="80"/>
  <c r="D4100" i="80"/>
  <c r="D4101" i="80"/>
  <c r="D4102" i="80"/>
  <c r="D4103" i="80"/>
  <c r="D4104" i="80"/>
  <c r="D4105" i="80"/>
  <c r="D4106" i="80"/>
  <c r="D4107" i="80"/>
  <c r="D4108" i="80"/>
  <c r="D4109" i="80"/>
  <c r="D4110" i="80"/>
  <c r="D4111" i="80"/>
  <c r="D4112" i="80"/>
  <c r="D4113" i="80"/>
  <c r="D4114" i="80"/>
  <c r="D4115" i="80"/>
  <c r="D4116" i="80"/>
  <c r="D4117" i="80"/>
  <c r="D4118" i="80"/>
  <c r="D4119" i="80"/>
  <c r="D4120" i="80"/>
  <c r="D4121" i="80"/>
  <c r="D4122" i="80"/>
  <c r="D4123" i="80"/>
  <c r="D4124" i="80"/>
  <c r="D4125" i="80"/>
  <c r="D4126" i="80"/>
  <c r="D4127" i="80"/>
  <c r="D4128" i="80"/>
  <c r="D4129" i="80"/>
  <c r="D4130" i="80"/>
  <c r="D4131" i="80"/>
  <c r="D4132" i="80"/>
  <c r="D4133" i="80"/>
  <c r="D4134" i="80"/>
  <c r="D4135" i="80"/>
  <c r="D4136" i="80"/>
  <c r="D4137" i="80"/>
  <c r="D4138" i="80"/>
  <c r="D4139" i="80"/>
  <c r="D4140" i="80"/>
  <c r="D4141" i="80"/>
  <c r="D4142" i="80"/>
  <c r="D4143" i="80"/>
  <c r="D4144" i="80"/>
  <c r="D4145" i="80"/>
  <c r="D4146" i="80"/>
  <c r="D4147" i="80"/>
  <c r="D4148" i="80"/>
  <c r="D4149" i="80"/>
  <c r="D4150" i="80"/>
  <c r="D4151" i="80"/>
  <c r="D4152" i="80"/>
  <c r="D4153" i="80"/>
  <c r="D4154" i="80"/>
  <c r="D4155" i="80"/>
  <c r="D4156" i="80"/>
  <c r="D4157" i="80"/>
  <c r="D4158" i="80"/>
  <c r="D4159" i="80"/>
  <c r="D4160" i="80"/>
  <c r="D4161" i="80"/>
  <c r="D4162" i="80"/>
  <c r="D4163" i="80"/>
  <c r="D4164" i="80"/>
  <c r="D4165" i="80"/>
  <c r="D4166" i="80"/>
  <c r="D4167" i="80"/>
  <c r="D4168" i="80"/>
  <c r="D4169" i="80"/>
  <c r="D4170" i="80"/>
  <c r="D4171" i="80"/>
  <c r="D4172" i="80"/>
  <c r="D4173" i="80"/>
  <c r="D4174" i="80"/>
  <c r="D4175" i="80"/>
  <c r="D4176" i="80"/>
  <c r="D4177" i="80"/>
  <c r="D4178" i="80"/>
  <c r="D4179" i="80"/>
  <c r="D4180" i="80"/>
  <c r="D4181" i="80"/>
  <c r="D4182" i="80"/>
  <c r="D4183" i="80"/>
  <c r="D4184" i="80"/>
  <c r="D4185" i="80"/>
  <c r="D4186" i="80"/>
  <c r="D4187" i="80"/>
  <c r="D4188" i="80"/>
  <c r="D4189" i="80"/>
  <c r="D4190" i="80"/>
  <c r="D4191" i="80"/>
  <c r="D4192" i="80"/>
  <c r="D4193" i="80"/>
  <c r="D4194" i="80"/>
  <c r="D4195" i="80"/>
  <c r="D4196" i="80"/>
  <c r="D4197" i="80"/>
  <c r="D4198" i="80"/>
  <c r="D4199" i="80"/>
  <c r="D4200" i="80"/>
  <c r="D4201" i="80"/>
  <c r="D4202" i="80"/>
  <c r="D4203" i="80"/>
  <c r="D4204" i="80"/>
  <c r="D4205" i="80"/>
  <c r="D4206" i="80"/>
  <c r="D4207" i="80"/>
  <c r="D4208" i="80"/>
  <c r="D4209" i="80"/>
  <c r="D4210" i="80"/>
  <c r="D4211" i="80"/>
  <c r="D4212" i="80"/>
  <c r="D4213" i="80"/>
  <c r="D4214" i="80"/>
  <c r="D4215" i="80"/>
  <c r="D4216" i="80"/>
  <c r="D4217" i="80"/>
  <c r="D4218" i="80"/>
  <c r="D4219" i="80"/>
  <c r="D4220" i="80"/>
  <c r="D4221" i="80"/>
  <c r="D4222" i="80"/>
  <c r="D4223" i="80"/>
  <c r="D4224" i="80"/>
  <c r="D4225" i="80"/>
  <c r="D4226" i="80"/>
  <c r="D4227" i="80"/>
  <c r="D4228" i="80"/>
  <c r="D4229" i="80"/>
  <c r="D4230" i="80"/>
  <c r="D4231" i="80"/>
  <c r="D4232" i="80"/>
  <c r="D4233" i="80"/>
  <c r="D4234" i="80"/>
  <c r="D4235" i="80"/>
  <c r="D4236" i="80"/>
  <c r="D4237" i="80"/>
  <c r="D4238" i="80"/>
  <c r="D4239" i="80"/>
  <c r="D4240" i="80"/>
  <c r="D4241" i="80"/>
  <c r="D4242" i="80"/>
  <c r="D4243" i="80"/>
  <c r="D4244" i="80"/>
  <c r="D4245" i="80"/>
  <c r="D4246" i="80"/>
  <c r="D4247" i="80"/>
  <c r="D4248" i="80"/>
  <c r="D4249" i="80"/>
  <c r="D4250" i="80"/>
  <c r="D4251" i="80"/>
  <c r="D4252" i="80"/>
  <c r="D4253" i="80"/>
  <c r="D4254" i="80"/>
  <c r="D4255" i="80"/>
  <c r="D4256" i="80"/>
  <c r="D4257" i="80"/>
  <c r="D4258" i="80"/>
  <c r="D4259" i="80"/>
  <c r="D4260" i="80"/>
  <c r="D4261" i="80"/>
  <c r="D4262" i="80"/>
  <c r="D4263" i="80"/>
  <c r="D4264" i="80"/>
  <c r="D4265" i="80"/>
  <c r="D4266" i="80"/>
  <c r="D4267" i="80"/>
  <c r="D4268" i="80"/>
  <c r="D4269" i="80"/>
  <c r="D4270" i="80"/>
  <c r="D4271" i="80"/>
  <c r="D4272" i="80"/>
  <c r="D4273" i="80"/>
  <c r="D4274" i="80"/>
  <c r="D4275" i="80"/>
  <c r="D4276" i="80"/>
  <c r="D4277" i="80"/>
  <c r="D4278" i="80"/>
  <c r="D4279" i="80"/>
  <c r="D4280" i="80"/>
  <c r="D4281" i="80"/>
  <c r="D4282" i="80"/>
  <c r="D4283" i="80"/>
  <c r="D4284" i="80"/>
  <c r="D4285" i="80"/>
  <c r="D4286" i="80"/>
  <c r="D4287" i="80"/>
  <c r="D4288" i="80"/>
  <c r="D4289" i="80"/>
  <c r="D4290" i="80"/>
  <c r="D4291" i="80"/>
  <c r="D4292" i="80"/>
  <c r="D4293" i="80"/>
  <c r="D4294" i="80"/>
  <c r="D4295" i="80"/>
  <c r="D4296" i="80"/>
  <c r="D4297" i="80"/>
  <c r="D4298" i="80"/>
  <c r="D4299" i="80"/>
  <c r="D4300" i="80"/>
  <c r="D4301" i="80"/>
  <c r="D4302" i="80"/>
  <c r="D4303" i="80"/>
  <c r="D4304" i="80"/>
  <c r="D4305" i="80"/>
  <c r="D4306" i="80"/>
  <c r="D4307" i="80"/>
  <c r="D4308" i="80"/>
  <c r="D4309" i="80"/>
  <c r="D4310" i="80"/>
  <c r="D4311" i="80"/>
  <c r="D4312" i="80"/>
  <c r="D4313" i="80"/>
  <c r="D4314" i="80"/>
  <c r="D4315" i="80"/>
  <c r="D4316" i="80"/>
  <c r="D4317" i="80"/>
  <c r="D4318" i="80"/>
  <c r="D4319" i="80"/>
  <c r="D4320" i="80"/>
  <c r="D4321" i="80"/>
  <c r="D4322" i="80"/>
  <c r="D4323" i="80"/>
  <c r="D4324" i="80"/>
  <c r="D4325" i="80"/>
  <c r="D4326" i="80"/>
  <c r="D4327" i="80"/>
  <c r="D4328" i="80"/>
  <c r="D4329" i="80"/>
  <c r="D4330" i="80"/>
  <c r="D4331" i="80"/>
  <c r="D4332" i="80"/>
  <c r="D4333" i="80"/>
  <c r="D4334" i="80"/>
  <c r="D4335" i="80"/>
  <c r="D4336" i="80"/>
  <c r="D4337" i="80"/>
  <c r="D4338" i="80"/>
  <c r="D4339" i="80"/>
  <c r="D4340" i="80"/>
  <c r="D4341" i="80"/>
  <c r="D4342" i="80"/>
  <c r="D4343" i="80"/>
  <c r="D4344" i="80"/>
  <c r="D4345" i="80"/>
  <c r="D4346" i="80"/>
  <c r="D4347" i="80"/>
  <c r="D4348" i="80"/>
  <c r="D4349" i="80"/>
  <c r="D4350" i="80"/>
  <c r="D4351" i="80"/>
  <c r="D4352" i="80"/>
  <c r="D4353" i="80"/>
  <c r="D4354" i="80"/>
  <c r="D4355" i="80"/>
  <c r="D4356" i="80"/>
  <c r="D4357" i="80"/>
  <c r="D4358" i="80"/>
  <c r="D4359" i="80"/>
  <c r="D4360" i="80"/>
  <c r="D4361" i="80"/>
  <c r="D4362" i="80"/>
  <c r="D4363" i="80"/>
  <c r="D4364" i="80"/>
  <c r="D4365" i="80"/>
  <c r="D4366" i="80"/>
  <c r="D4367" i="80"/>
  <c r="D4368" i="80"/>
  <c r="D4369" i="80"/>
  <c r="D4370" i="80"/>
  <c r="D4371" i="80"/>
  <c r="D4372" i="80"/>
  <c r="D4373" i="80"/>
  <c r="D4374" i="80"/>
  <c r="D4375" i="80"/>
  <c r="D4376" i="80"/>
  <c r="D4377" i="80"/>
  <c r="D4378" i="80"/>
  <c r="D4379" i="80"/>
  <c r="D4380" i="80"/>
  <c r="D4381" i="80"/>
  <c r="D4382" i="80"/>
  <c r="D4383" i="80"/>
  <c r="D4384" i="80"/>
  <c r="D4385" i="80"/>
  <c r="D4386" i="80"/>
  <c r="D4387" i="80"/>
  <c r="D4388" i="80"/>
  <c r="D4389" i="80"/>
  <c r="D4390" i="80"/>
  <c r="D4391" i="80"/>
  <c r="D4392" i="80"/>
  <c r="D4393" i="80"/>
  <c r="D4394" i="80"/>
  <c r="D4395" i="80"/>
  <c r="D4396" i="80"/>
  <c r="D4397" i="80"/>
  <c r="D4398" i="80"/>
  <c r="D4399" i="80"/>
  <c r="D4400" i="80"/>
  <c r="D4401" i="80"/>
  <c r="D4402" i="80"/>
  <c r="D4403" i="80"/>
  <c r="D4404" i="80"/>
  <c r="D4405" i="80"/>
  <c r="D4406" i="80"/>
  <c r="D4407" i="80"/>
  <c r="D4408" i="80"/>
  <c r="D4409" i="80"/>
  <c r="D4410" i="80"/>
  <c r="D4411" i="80"/>
  <c r="D4412" i="80"/>
  <c r="D4413" i="80"/>
  <c r="D4414" i="80"/>
  <c r="D4415" i="80"/>
  <c r="D4416" i="80"/>
  <c r="D4417" i="80"/>
  <c r="D4418" i="80"/>
  <c r="D4419" i="80"/>
  <c r="D4420" i="80"/>
  <c r="D4421" i="80"/>
  <c r="D4422" i="80"/>
  <c r="D4423" i="80"/>
  <c r="D4424" i="80"/>
  <c r="D4425" i="80"/>
  <c r="D4426" i="80"/>
  <c r="D4427" i="80"/>
  <c r="D4428" i="80"/>
  <c r="D4429" i="80"/>
  <c r="D4430" i="80"/>
  <c r="D4431" i="80"/>
  <c r="D4432" i="80"/>
  <c r="D4433" i="80"/>
  <c r="D4434" i="80"/>
  <c r="D4435" i="80"/>
  <c r="D4436" i="80"/>
  <c r="D4437" i="80"/>
  <c r="D4438" i="80"/>
  <c r="D4439" i="80"/>
  <c r="D4440" i="80"/>
  <c r="D4441" i="80"/>
  <c r="D4442" i="80"/>
  <c r="D4443" i="80"/>
  <c r="D4444" i="80"/>
  <c r="D4445" i="80"/>
  <c r="D4446" i="80"/>
  <c r="D4447" i="80"/>
  <c r="D4448" i="80"/>
  <c r="D4449" i="80"/>
  <c r="D4450" i="80"/>
  <c r="D4451" i="80"/>
  <c r="D4452" i="80"/>
  <c r="D4453" i="80"/>
  <c r="D4454" i="80"/>
  <c r="D4455" i="80"/>
  <c r="D4456" i="80"/>
  <c r="D4457" i="80"/>
  <c r="D4458" i="80"/>
  <c r="D4459" i="80"/>
  <c r="D4460" i="80"/>
  <c r="D4461" i="80"/>
  <c r="D4462" i="80"/>
  <c r="D4463" i="80"/>
  <c r="D4464" i="80"/>
  <c r="D4465" i="80"/>
  <c r="D4466" i="80"/>
  <c r="D4467" i="80"/>
  <c r="D4468" i="80"/>
  <c r="D4469" i="80"/>
  <c r="D4470" i="80"/>
  <c r="D4471" i="80"/>
  <c r="D4472" i="80"/>
  <c r="D4473" i="80"/>
  <c r="D4474" i="80"/>
  <c r="D4475" i="80"/>
  <c r="D4476" i="80"/>
  <c r="D4477" i="80"/>
  <c r="D4478" i="80"/>
  <c r="D4479" i="80"/>
  <c r="D4480" i="80"/>
  <c r="D4481" i="80"/>
  <c r="D4482" i="80"/>
  <c r="D4483" i="80"/>
  <c r="D4484" i="80"/>
  <c r="D4485" i="80"/>
  <c r="D4486" i="80"/>
  <c r="D4487" i="80"/>
  <c r="D4488" i="80"/>
  <c r="D4489" i="80"/>
  <c r="D4490" i="80"/>
  <c r="D4491" i="80"/>
  <c r="D4492" i="80"/>
  <c r="D4493" i="80"/>
  <c r="D4494" i="80"/>
  <c r="D4495" i="80"/>
  <c r="D4496" i="80"/>
  <c r="D4497" i="80"/>
  <c r="D4498" i="80"/>
  <c r="D4499" i="80"/>
  <c r="D4500" i="80"/>
  <c r="D4501" i="80"/>
  <c r="D4502" i="80"/>
  <c r="D4503" i="80"/>
  <c r="D4504" i="80"/>
  <c r="D4505" i="80"/>
  <c r="D4506" i="80"/>
  <c r="D4507" i="80"/>
  <c r="D4508" i="80"/>
  <c r="D4509" i="80"/>
  <c r="D4510" i="80"/>
  <c r="D4511" i="80"/>
  <c r="D4512" i="80"/>
  <c r="D4513" i="80"/>
  <c r="D4514" i="80"/>
  <c r="D4515" i="80"/>
  <c r="D4516" i="80"/>
  <c r="D4517" i="80"/>
  <c r="D4518" i="80"/>
  <c r="D4519" i="80"/>
  <c r="D4520" i="80"/>
  <c r="D4521" i="80"/>
  <c r="D4522" i="80"/>
  <c r="D4523" i="80"/>
  <c r="D4524" i="80"/>
  <c r="D4525" i="80"/>
  <c r="D4526" i="80"/>
  <c r="D4527" i="80"/>
  <c r="D4528" i="80"/>
  <c r="D4529" i="80"/>
  <c r="D4530" i="80"/>
  <c r="D4531" i="80"/>
  <c r="D4532" i="80"/>
  <c r="D4533" i="80"/>
  <c r="D4534" i="80"/>
  <c r="D4535" i="80"/>
  <c r="D4536" i="80"/>
  <c r="D4537" i="80"/>
  <c r="D4538" i="80"/>
  <c r="D4539" i="80"/>
  <c r="D4540" i="80"/>
  <c r="D4541" i="80"/>
  <c r="D4542" i="80"/>
  <c r="D4543" i="80"/>
  <c r="D4544" i="80"/>
  <c r="D4545" i="80"/>
  <c r="D4546" i="80"/>
  <c r="D4547" i="80"/>
  <c r="D4548" i="80"/>
  <c r="D4549" i="80"/>
  <c r="D4550" i="80"/>
  <c r="D4551" i="80"/>
  <c r="D4552" i="80"/>
  <c r="D4553" i="80"/>
  <c r="D4554" i="80"/>
  <c r="D4555" i="80"/>
  <c r="D4556" i="80"/>
  <c r="D4557" i="80"/>
  <c r="D4558" i="80"/>
  <c r="D4559" i="80"/>
  <c r="D4560" i="80"/>
  <c r="D4561" i="80"/>
  <c r="D4562" i="80"/>
  <c r="D4563" i="80"/>
  <c r="D4564" i="80"/>
  <c r="D4565" i="80"/>
  <c r="D4566" i="80"/>
  <c r="D4567" i="80"/>
  <c r="D4568" i="80"/>
  <c r="D4569" i="80"/>
  <c r="D4570" i="80"/>
  <c r="D4571" i="80"/>
  <c r="D4572" i="80"/>
  <c r="D4573" i="80"/>
  <c r="D4574" i="80"/>
  <c r="D4575" i="80"/>
  <c r="D4576" i="80"/>
  <c r="D4577" i="80"/>
  <c r="D4578" i="80"/>
  <c r="D4579" i="80"/>
  <c r="D4580" i="80"/>
  <c r="D4581" i="80"/>
  <c r="D4582" i="80"/>
  <c r="D4583" i="80"/>
  <c r="D4584" i="80"/>
  <c r="D4585" i="80"/>
  <c r="D4586" i="80"/>
  <c r="D4587" i="80"/>
  <c r="D4588" i="80"/>
  <c r="D4589" i="80"/>
  <c r="D4590" i="80"/>
  <c r="D4591" i="80"/>
  <c r="D4592" i="80"/>
  <c r="D4593" i="80"/>
  <c r="D4594" i="80"/>
  <c r="D4595" i="80"/>
  <c r="D4596" i="80"/>
  <c r="D4597" i="80"/>
  <c r="D4598" i="80"/>
  <c r="D4599" i="80"/>
  <c r="D4600" i="80"/>
  <c r="D4601" i="80"/>
  <c r="D4602" i="80"/>
  <c r="D4603" i="80"/>
  <c r="D4604" i="80"/>
  <c r="D4605" i="80"/>
  <c r="D4606" i="80"/>
  <c r="D4607" i="80"/>
  <c r="D4608" i="80"/>
  <c r="D4609" i="80"/>
  <c r="D4610" i="80"/>
  <c r="D4611" i="80"/>
  <c r="D4612" i="80"/>
  <c r="D4613" i="80"/>
  <c r="D4614" i="80"/>
  <c r="D4615" i="80"/>
  <c r="D4616" i="80"/>
  <c r="D4617" i="80"/>
  <c r="D4618" i="80"/>
  <c r="D4619" i="80"/>
  <c r="D4620" i="80"/>
  <c r="D4621" i="80"/>
  <c r="D4622" i="80"/>
  <c r="D4623" i="80"/>
  <c r="D4624" i="80"/>
  <c r="D4625" i="80"/>
  <c r="D4626" i="80"/>
  <c r="D4627" i="80"/>
  <c r="D4628" i="80"/>
  <c r="D4629" i="80"/>
  <c r="D4630" i="80"/>
  <c r="D4631" i="80"/>
  <c r="D4632" i="80"/>
  <c r="D4633" i="80"/>
  <c r="D4634" i="80"/>
  <c r="D4635" i="80"/>
  <c r="D4636" i="80"/>
  <c r="D4637" i="80"/>
  <c r="D4638" i="80"/>
  <c r="D4639" i="80"/>
  <c r="D4640" i="80"/>
  <c r="D4641" i="80"/>
  <c r="D4642" i="80"/>
  <c r="D4643" i="80"/>
  <c r="D4644" i="80"/>
  <c r="D4645" i="80"/>
  <c r="D4646" i="80"/>
  <c r="D4647" i="80"/>
  <c r="D4648" i="80"/>
  <c r="D4649" i="80"/>
  <c r="D4650" i="80"/>
  <c r="D4651" i="80"/>
  <c r="D4652" i="80"/>
  <c r="D4653" i="80"/>
  <c r="D4654" i="80"/>
  <c r="D4655" i="80"/>
  <c r="D4656" i="80"/>
  <c r="D4657" i="80"/>
  <c r="D4658" i="80"/>
  <c r="D4659" i="80"/>
  <c r="D4660" i="80"/>
  <c r="D4661" i="80"/>
  <c r="D4662" i="80"/>
  <c r="D4663" i="80"/>
  <c r="D4664" i="80"/>
  <c r="D4665" i="80"/>
  <c r="D4666" i="80"/>
  <c r="D4667" i="80"/>
  <c r="D4668" i="80"/>
  <c r="D4669" i="80"/>
  <c r="D4670" i="80"/>
  <c r="D4671" i="80"/>
  <c r="D4672" i="80"/>
  <c r="D4673" i="80"/>
  <c r="D4674" i="80"/>
  <c r="D4675" i="80"/>
  <c r="D4676" i="80"/>
  <c r="D4677" i="80"/>
  <c r="D4678" i="80"/>
  <c r="D4679" i="80"/>
  <c r="D4680" i="80"/>
  <c r="D4681" i="80"/>
  <c r="D4682" i="80"/>
  <c r="D4683" i="80"/>
  <c r="D4684" i="80"/>
  <c r="D4685" i="80"/>
  <c r="D4686" i="80"/>
  <c r="D4687" i="80"/>
  <c r="D4688" i="80"/>
  <c r="D4689" i="80"/>
  <c r="D4690" i="80"/>
  <c r="D4691" i="80"/>
  <c r="D4692" i="80"/>
  <c r="D4693" i="80"/>
  <c r="D4694" i="80"/>
  <c r="D4695" i="80"/>
  <c r="D4696" i="80"/>
  <c r="D4697" i="80"/>
  <c r="D4698" i="80"/>
  <c r="D4699" i="80"/>
  <c r="D4700" i="80"/>
  <c r="D4701" i="80"/>
  <c r="D4702" i="80"/>
  <c r="D4703" i="80"/>
  <c r="D4704" i="80"/>
  <c r="D4705" i="80"/>
  <c r="D4706" i="80"/>
  <c r="D4707" i="80"/>
  <c r="D4708" i="80"/>
  <c r="D4709" i="80"/>
  <c r="D4710" i="80"/>
  <c r="D4711" i="80"/>
  <c r="D4712" i="80"/>
  <c r="D4713" i="80"/>
  <c r="D4714" i="80"/>
  <c r="D4715" i="80"/>
  <c r="D4716" i="80"/>
  <c r="D4717" i="80"/>
  <c r="D4718" i="80"/>
  <c r="D4719" i="80"/>
  <c r="D4720" i="80"/>
  <c r="D4721" i="80"/>
  <c r="D4722" i="80"/>
  <c r="D4723" i="80"/>
  <c r="D4724" i="80"/>
  <c r="D4725" i="80"/>
  <c r="D4726" i="80"/>
  <c r="D4727" i="80"/>
  <c r="D4728" i="80"/>
  <c r="D4729" i="80"/>
  <c r="D4730" i="80"/>
  <c r="D4731" i="80"/>
  <c r="D4732" i="80"/>
  <c r="D4733" i="80"/>
  <c r="D4734" i="80"/>
  <c r="D4735" i="80"/>
  <c r="D4736" i="80"/>
  <c r="D4737" i="80"/>
  <c r="D4738" i="80"/>
  <c r="D4739" i="80"/>
  <c r="D4740" i="80"/>
  <c r="D4741" i="80"/>
  <c r="D4742" i="80"/>
  <c r="D4743" i="80"/>
  <c r="D4744" i="80"/>
  <c r="D4745" i="80"/>
  <c r="D4746" i="80"/>
  <c r="D4747" i="80"/>
  <c r="D4748" i="80"/>
  <c r="D4749" i="80"/>
  <c r="D4750" i="80"/>
  <c r="D4751" i="80"/>
  <c r="D4752" i="80"/>
  <c r="D4753" i="80"/>
  <c r="D4754" i="80"/>
  <c r="D4755" i="80"/>
  <c r="D4756" i="80"/>
  <c r="D4757" i="80"/>
  <c r="D4758" i="80"/>
  <c r="D4759" i="80"/>
  <c r="D4760" i="80"/>
  <c r="D4761" i="80"/>
  <c r="D4762" i="80"/>
  <c r="D4763" i="80"/>
  <c r="D4764" i="80"/>
  <c r="D4765" i="80"/>
  <c r="D4766" i="80"/>
  <c r="D4767" i="80"/>
  <c r="D4768" i="80"/>
  <c r="D4769" i="80"/>
  <c r="D4770" i="80"/>
  <c r="D4771" i="80"/>
  <c r="D4772" i="80"/>
  <c r="D4773" i="80"/>
  <c r="D4774" i="80"/>
  <c r="D4775" i="80"/>
  <c r="D4776" i="80"/>
  <c r="D4777" i="80"/>
  <c r="D4778" i="80"/>
  <c r="D4779" i="80"/>
  <c r="D4780" i="80"/>
  <c r="D4781" i="80"/>
  <c r="D4782" i="80"/>
  <c r="D4783" i="80"/>
  <c r="D4784" i="80"/>
  <c r="D4785" i="80"/>
  <c r="D4786" i="80"/>
  <c r="D4787" i="80"/>
  <c r="D4788" i="80"/>
  <c r="D4789" i="80"/>
  <c r="D4790" i="80"/>
  <c r="D4791" i="80"/>
  <c r="D4792" i="80"/>
  <c r="D4793" i="80"/>
  <c r="D4794" i="80"/>
  <c r="D4795" i="80"/>
  <c r="D4796" i="80"/>
  <c r="D4797" i="80"/>
  <c r="D4798" i="80"/>
  <c r="D4799" i="80"/>
  <c r="D4800" i="80"/>
  <c r="D4801" i="80"/>
  <c r="D4802" i="80"/>
  <c r="D4803" i="80"/>
  <c r="D4804" i="80"/>
  <c r="D4805" i="80"/>
  <c r="D4806" i="80"/>
  <c r="D4807" i="80"/>
  <c r="D4808" i="80"/>
  <c r="D4809" i="80"/>
  <c r="D4810" i="80"/>
  <c r="D4811" i="80"/>
  <c r="D4812" i="80"/>
  <c r="D4813" i="80"/>
  <c r="D4814" i="80"/>
  <c r="D4815" i="80"/>
  <c r="D4816" i="80"/>
  <c r="D4817" i="80"/>
  <c r="D4818" i="80"/>
  <c r="D4819" i="80"/>
  <c r="D4820" i="80"/>
  <c r="D4821" i="80"/>
  <c r="D4822" i="80"/>
  <c r="D4823" i="80"/>
  <c r="D4824" i="80"/>
  <c r="D4825" i="80"/>
  <c r="D4826" i="80"/>
  <c r="D4827" i="80"/>
  <c r="D4828" i="80"/>
  <c r="D4829" i="80"/>
  <c r="D4830" i="80"/>
  <c r="D4831" i="80"/>
  <c r="D4832" i="80"/>
  <c r="D4833" i="80"/>
  <c r="D4834" i="80"/>
  <c r="D4835" i="80"/>
  <c r="D4836" i="80"/>
  <c r="D4837" i="80"/>
  <c r="D4838" i="80"/>
  <c r="D4839" i="80"/>
  <c r="D4840" i="80"/>
  <c r="D4841" i="80"/>
  <c r="D4842" i="80"/>
  <c r="D4843" i="80"/>
  <c r="D4844" i="80"/>
  <c r="D4845" i="80"/>
  <c r="D4846" i="80"/>
  <c r="D4847" i="80"/>
  <c r="D4848" i="80"/>
  <c r="D4849" i="80"/>
  <c r="D4850" i="80"/>
  <c r="D4851" i="80"/>
  <c r="D4852" i="80"/>
  <c r="D4853" i="80"/>
  <c r="D4854" i="80"/>
  <c r="D4855" i="80"/>
  <c r="D4856" i="80"/>
  <c r="D4857" i="80"/>
  <c r="D4858" i="80"/>
  <c r="D4859" i="80"/>
  <c r="D4860" i="80"/>
  <c r="D4861" i="80"/>
  <c r="D4862" i="80"/>
  <c r="D4863" i="80"/>
  <c r="D4864" i="80"/>
  <c r="D4865" i="80"/>
  <c r="D4866" i="80"/>
  <c r="D4867" i="80"/>
  <c r="D4868" i="80"/>
  <c r="D4869" i="80"/>
  <c r="D4870" i="80"/>
  <c r="D4871" i="80"/>
  <c r="D4872" i="80"/>
  <c r="D4873" i="80"/>
  <c r="D4874" i="80"/>
  <c r="D4875" i="80"/>
  <c r="D4876" i="80"/>
  <c r="D4877" i="80"/>
  <c r="D4878" i="80"/>
  <c r="D4879" i="80"/>
  <c r="D4880" i="80"/>
  <c r="D4881" i="80"/>
  <c r="D4882" i="80"/>
  <c r="D4883" i="80"/>
  <c r="D4884" i="80"/>
  <c r="D4885" i="80"/>
  <c r="D4886" i="80"/>
  <c r="D4887" i="80"/>
  <c r="D4888" i="80"/>
  <c r="D4889" i="80"/>
  <c r="D4890" i="80"/>
  <c r="D4891" i="80"/>
  <c r="D4892" i="80"/>
  <c r="D4893" i="80"/>
  <c r="D4894" i="80"/>
  <c r="D4895" i="80"/>
  <c r="D4896" i="80"/>
  <c r="D4897" i="80"/>
  <c r="D4898" i="80"/>
  <c r="D4899" i="80"/>
  <c r="D4900" i="80"/>
  <c r="D4901" i="80"/>
  <c r="D4902" i="80"/>
  <c r="D4903" i="80"/>
  <c r="D4904" i="80"/>
  <c r="D4905" i="80"/>
  <c r="D4906" i="80"/>
  <c r="D4907" i="80"/>
  <c r="D4908" i="80"/>
  <c r="D4909" i="80"/>
  <c r="D4910" i="80"/>
  <c r="D4911" i="80"/>
  <c r="D4912" i="80"/>
  <c r="D4913" i="80"/>
  <c r="D4914" i="80"/>
  <c r="D4915" i="80"/>
  <c r="D4916" i="80"/>
  <c r="D4917" i="80"/>
  <c r="D4918" i="80"/>
  <c r="D4919" i="80"/>
  <c r="D4920" i="80"/>
  <c r="D4921" i="80"/>
  <c r="D4922" i="80"/>
  <c r="D4923" i="80"/>
  <c r="D4924" i="80"/>
  <c r="D4925" i="80"/>
  <c r="D4926" i="80"/>
  <c r="D4927" i="80"/>
  <c r="D4928" i="80"/>
  <c r="D4929" i="80"/>
  <c r="D4930" i="80"/>
  <c r="D4931" i="80"/>
  <c r="D4932" i="80"/>
  <c r="D4933" i="80"/>
  <c r="D4934" i="80"/>
  <c r="D4935" i="80"/>
  <c r="D4936" i="80"/>
  <c r="D4937" i="80"/>
  <c r="D4938" i="80"/>
  <c r="D4939" i="80"/>
  <c r="D4940" i="80"/>
  <c r="D4941" i="80"/>
  <c r="D4942" i="80"/>
  <c r="D4943" i="80"/>
  <c r="D4944" i="80"/>
  <c r="D4945" i="80"/>
  <c r="D4946" i="80"/>
  <c r="D4947" i="80"/>
  <c r="D4948" i="80"/>
  <c r="D4949" i="80"/>
  <c r="D4950" i="80"/>
  <c r="D4951" i="80"/>
  <c r="D4952" i="80"/>
  <c r="D4953" i="80"/>
  <c r="D4954" i="80"/>
  <c r="D4955" i="80"/>
  <c r="D4956" i="80"/>
  <c r="D4957" i="80"/>
  <c r="D4958" i="80"/>
  <c r="D4959" i="80"/>
  <c r="D4960" i="80"/>
  <c r="D4961" i="80"/>
  <c r="D4962" i="80"/>
  <c r="D4963" i="80"/>
  <c r="D4964" i="80"/>
  <c r="D4965" i="80"/>
  <c r="D4966" i="80"/>
  <c r="D4967" i="80"/>
  <c r="D4968" i="80"/>
  <c r="D4969" i="80"/>
  <c r="D4970" i="80"/>
  <c r="D4971" i="80"/>
  <c r="D4972" i="80"/>
  <c r="D4973" i="80"/>
  <c r="D4974" i="80"/>
  <c r="D4975" i="80"/>
  <c r="D4976" i="80"/>
  <c r="D4977" i="80"/>
  <c r="D4978" i="80"/>
  <c r="D4979" i="80"/>
  <c r="D4980" i="80"/>
  <c r="D4981" i="80"/>
  <c r="D4982" i="80"/>
  <c r="D4983" i="80"/>
  <c r="D4984" i="80"/>
  <c r="D4985" i="80"/>
  <c r="D4986" i="80"/>
  <c r="D4987" i="80"/>
  <c r="D4988" i="80"/>
  <c r="D4989" i="80"/>
  <c r="D4990" i="80"/>
  <c r="D4991" i="80"/>
  <c r="D4992" i="80"/>
  <c r="D4993" i="80"/>
  <c r="D4994" i="80"/>
  <c r="D4995" i="80"/>
  <c r="D4996" i="80"/>
  <c r="D4997" i="80"/>
  <c r="D4998" i="80"/>
  <c r="D4999" i="80"/>
  <c r="D5000" i="80"/>
  <c r="D5001" i="80"/>
  <c r="D5002" i="80"/>
  <c r="D5003" i="80"/>
  <c r="D5004" i="80"/>
  <c r="D5005" i="80"/>
  <c r="D5006" i="80"/>
  <c r="D5007" i="80"/>
  <c r="D5008" i="80"/>
  <c r="D5009" i="80"/>
  <c r="D5010" i="80"/>
  <c r="D5011" i="80"/>
  <c r="D5012" i="80"/>
  <c r="D5013" i="80"/>
  <c r="D5014" i="80"/>
  <c r="D5015" i="80"/>
  <c r="D5016" i="80"/>
  <c r="D5017" i="80"/>
  <c r="D5018" i="80"/>
  <c r="D5019" i="80"/>
  <c r="D5020" i="80"/>
  <c r="D5021" i="80"/>
  <c r="D5022" i="80"/>
  <c r="D5023" i="80"/>
  <c r="D5024" i="80"/>
  <c r="D5025" i="80"/>
  <c r="D5026" i="80"/>
  <c r="D5027" i="80"/>
  <c r="D5028" i="80"/>
  <c r="D5029" i="80"/>
  <c r="D5030" i="80"/>
  <c r="D5031" i="80"/>
  <c r="D5032" i="80"/>
  <c r="D5033" i="80"/>
  <c r="D5034" i="80"/>
  <c r="D5035" i="80"/>
  <c r="D5036" i="80"/>
  <c r="D5037" i="80"/>
  <c r="D5038" i="80"/>
  <c r="D5039" i="80"/>
  <c r="D5040" i="80"/>
  <c r="D5041" i="80"/>
  <c r="D5042" i="80"/>
  <c r="D5043" i="80"/>
  <c r="D5044" i="80"/>
  <c r="D5045" i="80"/>
  <c r="D5046" i="80"/>
  <c r="D5047" i="80"/>
  <c r="D5048" i="80"/>
  <c r="D5049" i="80"/>
  <c r="D5050" i="80"/>
  <c r="D5051" i="80"/>
  <c r="D5052" i="80"/>
  <c r="D5053" i="80"/>
  <c r="D5054" i="80"/>
  <c r="D5055" i="80"/>
  <c r="D5056" i="80"/>
  <c r="D5057" i="80"/>
  <c r="D5058" i="80"/>
  <c r="D5059" i="80"/>
  <c r="D5060" i="80"/>
  <c r="D5061" i="80"/>
  <c r="D5062" i="80"/>
  <c r="D5063" i="80"/>
  <c r="D5064" i="80"/>
  <c r="D5065" i="80"/>
  <c r="D5066" i="80"/>
  <c r="D5067" i="80"/>
  <c r="D5068" i="80"/>
  <c r="D5069" i="80"/>
  <c r="D5070" i="80"/>
  <c r="D5071" i="80"/>
  <c r="D5072" i="80"/>
  <c r="D5073" i="80"/>
  <c r="D5074" i="80"/>
  <c r="D5075" i="80"/>
  <c r="D5076" i="80"/>
  <c r="D5077" i="80"/>
  <c r="D5078" i="80"/>
  <c r="D5079" i="80"/>
  <c r="D5080" i="80"/>
  <c r="D5081" i="80"/>
  <c r="D5082" i="80"/>
  <c r="D5083" i="80"/>
  <c r="D5084" i="80"/>
  <c r="D5085" i="80"/>
  <c r="D5086" i="80"/>
  <c r="D5087" i="80"/>
  <c r="D5088" i="80"/>
  <c r="D5089" i="80"/>
  <c r="D5090" i="80"/>
  <c r="D5091" i="80"/>
  <c r="D5092" i="80"/>
  <c r="D5093" i="80"/>
  <c r="D5094" i="80"/>
  <c r="D5095" i="80"/>
  <c r="D5096" i="80"/>
  <c r="D5097" i="80"/>
  <c r="D5098" i="80"/>
  <c r="D5099" i="80"/>
  <c r="D5100" i="80"/>
  <c r="D5101" i="80"/>
  <c r="D5102" i="80"/>
  <c r="D5103" i="80"/>
  <c r="D5104" i="80"/>
  <c r="D5105" i="80"/>
  <c r="D5106" i="80"/>
  <c r="D5107" i="80"/>
  <c r="D5108" i="80"/>
  <c r="D5109" i="80"/>
  <c r="D5110" i="80"/>
  <c r="D5111" i="80"/>
  <c r="D5112" i="80"/>
  <c r="D5113" i="80"/>
  <c r="D5114" i="80"/>
  <c r="D5115" i="80"/>
  <c r="D5116" i="80"/>
  <c r="D5117" i="80"/>
  <c r="D5118" i="80"/>
  <c r="D5119" i="80"/>
  <c r="D5120" i="80"/>
  <c r="D5121" i="80"/>
  <c r="D5122" i="80"/>
  <c r="D5123" i="80"/>
  <c r="D5124" i="80"/>
  <c r="D5125" i="80"/>
  <c r="D5126" i="80"/>
  <c r="D5127" i="80"/>
  <c r="D5128" i="80"/>
  <c r="D5129" i="80"/>
  <c r="D5130" i="80"/>
  <c r="D5131" i="80"/>
  <c r="D5132" i="80"/>
  <c r="D5133" i="80"/>
  <c r="D5134" i="80"/>
  <c r="D5135" i="80"/>
  <c r="D5136" i="80"/>
  <c r="D5137" i="80"/>
  <c r="D5138" i="80"/>
  <c r="D5139" i="80"/>
  <c r="D5140" i="80"/>
  <c r="D5141" i="80"/>
  <c r="D5142" i="80"/>
  <c r="D5143" i="80"/>
  <c r="D5144" i="80"/>
  <c r="D5145" i="80"/>
  <c r="D5146" i="80"/>
  <c r="D5147" i="80"/>
  <c r="D5148" i="80"/>
  <c r="D5149" i="80"/>
  <c r="D5150" i="80"/>
  <c r="D5151" i="80"/>
  <c r="D5152" i="80"/>
  <c r="D5153" i="80"/>
  <c r="D5154" i="80"/>
  <c r="D5155" i="80"/>
  <c r="D5156" i="80"/>
  <c r="D5157" i="80"/>
  <c r="D5158" i="80"/>
  <c r="D5159" i="80"/>
  <c r="D5160" i="80"/>
  <c r="D5161" i="80"/>
  <c r="D5162" i="80"/>
  <c r="D5163" i="80"/>
  <c r="D5164" i="80"/>
  <c r="D5165" i="80"/>
  <c r="D5166" i="80"/>
  <c r="D5167" i="80"/>
  <c r="D5168" i="80"/>
  <c r="D5169" i="80"/>
  <c r="D5170" i="80"/>
  <c r="D5171" i="80"/>
  <c r="D5172" i="80"/>
  <c r="D5173" i="80"/>
  <c r="D5174" i="80"/>
  <c r="D5175" i="80"/>
  <c r="D5176" i="80"/>
  <c r="D5177" i="80"/>
  <c r="D5178" i="80"/>
  <c r="D5179" i="80"/>
  <c r="D5180" i="80"/>
  <c r="D5181" i="80"/>
  <c r="D5182" i="80"/>
  <c r="D5183" i="80"/>
  <c r="D5184" i="80"/>
  <c r="D5185" i="80"/>
  <c r="D5186" i="80"/>
  <c r="D5187" i="80"/>
  <c r="D5188" i="80"/>
  <c r="D5189" i="80"/>
  <c r="D5190" i="80"/>
  <c r="D5191" i="80"/>
  <c r="D5192" i="80"/>
  <c r="D5193" i="80"/>
  <c r="D5194" i="80"/>
  <c r="D5195" i="80"/>
  <c r="D5196" i="80"/>
  <c r="D5197" i="80"/>
  <c r="D5198" i="80"/>
  <c r="D5199" i="80"/>
  <c r="D5200" i="80"/>
  <c r="D5201" i="80"/>
  <c r="D5202" i="80"/>
  <c r="D5203" i="80"/>
  <c r="D5204" i="80"/>
  <c r="D5205" i="80"/>
  <c r="D5206" i="80"/>
  <c r="D5207" i="80"/>
  <c r="D5208" i="80"/>
  <c r="D5209" i="80"/>
  <c r="D5210" i="80"/>
  <c r="D5211" i="80"/>
  <c r="D5212" i="80"/>
  <c r="D5213" i="80"/>
  <c r="D5214" i="80"/>
  <c r="D5215" i="80"/>
  <c r="D5216" i="80"/>
  <c r="D5217" i="80"/>
  <c r="D5218" i="80"/>
  <c r="D5219" i="80"/>
  <c r="D5220" i="80"/>
  <c r="D5221" i="80"/>
  <c r="D5222" i="80"/>
  <c r="D5223" i="80"/>
  <c r="D5224" i="80"/>
  <c r="D5225" i="80"/>
  <c r="D5226" i="80"/>
  <c r="D5227" i="80"/>
  <c r="D5228" i="80"/>
  <c r="D5229" i="80"/>
  <c r="D5230" i="80"/>
  <c r="D5231" i="80"/>
  <c r="D5232" i="80"/>
  <c r="D5233" i="80"/>
  <c r="D5234" i="80"/>
  <c r="D5235" i="80"/>
  <c r="D5236" i="80"/>
  <c r="D5237" i="80"/>
  <c r="D5238" i="80"/>
  <c r="D5239" i="80"/>
  <c r="D5240" i="80"/>
  <c r="D5241" i="80"/>
  <c r="D5242" i="80"/>
  <c r="D5243" i="80"/>
  <c r="D5244" i="80"/>
  <c r="D5245" i="80"/>
  <c r="D5246" i="80"/>
  <c r="D5247" i="80"/>
  <c r="D5248" i="80"/>
  <c r="D5249" i="80"/>
  <c r="D5250" i="80"/>
  <c r="D5251" i="80"/>
  <c r="D5252" i="80"/>
  <c r="D5253" i="80"/>
  <c r="D5254" i="80"/>
  <c r="D5255" i="80"/>
  <c r="D5256" i="80"/>
  <c r="D5257" i="80"/>
  <c r="D5258" i="80"/>
  <c r="D5259" i="80"/>
  <c r="D5260" i="80"/>
  <c r="D5261" i="80"/>
  <c r="D5262" i="80"/>
  <c r="D5263" i="80"/>
  <c r="D5264" i="80"/>
  <c r="D5265" i="80"/>
  <c r="D5266" i="80"/>
  <c r="D5267" i="80"/>
  <c r="D5268" i="80"/>
  <c r="D5269" i="80"/>
  <c r="D5270" i="80"/>
  <c r="D5271" i="80"/>
  <c r="D5272" i="80"/>
  <c r="D5273" i="80"/>
  <c r="D5274" i="80"/>
  <c r="D5275" i="80"/>
  <c r="D5276" i="80"/>
  <c r="D5277" i="80"/>
  <c r="D5278" i="80"/>
  <c r="D5279" i="80"/>
  <c r="D5280" i="80"/>
  <c r="D5281" i="80"/>
  <c r="D5282" i="80"/>
  <c r="D5283" i="80"/>
  <c r="D5284" i="80"/>
  <c r="D5285" i="80"/>
  <c r="D5286" i="80"/>
  <c r="D5287" i="80"/>
  <c r="D5288" i="80"/>
  <c r="D5289" i="80"/>
  <c r="D5290" i="80"/>
  <c r="D5291" i="80"/>
  <c r="D5292" i="80"/>
  <c r="D5293" i="80"/>
  <c r="D5294" i="80"/>
  <c r="D5295" i="80"/>
  <c r="D5296" i="80"/>
  <c r="D5297" i="80"/>
  <c r="D5298" i="80"/>
  <c r="D5299" i="80"/>
  <c r="D5300" i="80"/>
  <c r="D5301" i="80"/>
  <c r="D5302" i="80"/>
  <c r="D5303" i="80"/>
  <c r="D5304" i="80"/>
  <c r="D5305" i="80"/>
  <c r="D5306" i="80"/>
  <c r="D5307" i="80"/>
  <c r="D5308" i="80"/>
  <c r="D5309" i="80"/>
  <c r="D5310" i="80"/>
  <c r="D5311" i="80"/>
  <c r="D5312" i="80"/>
  <c r="D5313" i="80"/>
  <c r="D5314" i="80"/>
  <c r="D5315" i="80"/>
  <c r="D5316" i="80"/>
  <c r="D5317" i="80"/>
  <c r="D5318" i="80"/>
  <c r="D5319" i="80"/>
  <c r="D5320" i="80"/>
  <c r="D5321" i="80"/>
  <c r="D5322" i="80"/>
  <c r="D5323" i="80"/>
  <c r="D5324" i="80"/>
  <c r="D5325" i="80"/>
  <c r="D5326" i="80"/>
  <c r="D5327" i="80"/>
  <c r="D5328" i="80"/>
  <c r="D5329" i="80"/>
  <c r="D5330" i="80"/>
  <c r="D5331" i="80"/>
  <c r="D5332" i="80"/>
  <c r="D5333" i="80"/>
  <c r="D5334" i="80"/>
  <c r="D5335" i="80"/>
  <c r="D5336" i="80"/>
  <c r="D5337" i="80"/>
  <c r="D5338" i="80"/>
  <c r="D5339" i="80"/>
  <c r="D5340" i="80"/>
  <c r="D5341" i="80"/>
  <c r="D5342" i="80"/>
  <c r="D5343" i="80"/>
  <c r="D5344" i="80"/>
  <c r="D5345" i="80"/>
  <c r="D5346" i="80"/>
  <c r="D5347" i="80"/>
  <c r="D5348" i="80"/>
  <c r="D5349" i="80"/>
  <c r="D5350" i="80"/>
  <c r="D5351" i="80"/>
  <c r="D5352" i="80"/>
  <c r="D5353" i="80"/>
  <c r="D5354" i="80"/>
  <c r="D5355" i="80"/>
  <c r="D5356" i="80"/>
  <c r="D5357" i="80"/>
  <c r="D5358" i="80"/>
  <c r="D5359" i="80"/>
  <c r="D5360" i="80"/>
  <c r="D5361" i="80"/>
  <c r="D5362" i="80"/>
  <c r="D5363" i="80"/>
  <c r="D5364" i="80"/>
  <c r="D5365" i="80"/>
  <c r="D5366" i="80"/>
  <c r="D5367" i="80"/>
  <c r="D5368" i="80"/>
  <c r="D5369" i="80"/>
  <c r="D5370" i="80"/>
  <c r="D5371" i="80"/>
  <c r="D5372" i="80"/>
  <c r="D5373" i="80"/>
  <c r="D5374" i="80"/>
  <c r="D5375" i="80"/>
  <c r="D5376" i="80"/>
  <c r="D5377" i="80"/>
  <c r="D5378" i="80"/>
  <c r="D5379" i="80"/>
  <c r="D5380" i="80"/>
  <c r="D5381" i="80"/>
  <c r="D5382" i="80"/>
  <c r="D5383" i="80"/>
  <c r="D5384" i="80"/>
  <c r="D5385" i="80"/>
  <c r="D5386" i="80"/>
  <c r="D5387" i="80"/>
  <c r="D5388" i="80"/>
  <c r="D5389" i="80"/>
  <c r="D5390" i="80"/>
  <c r="D5391" i="80"/>
  <c r="D5392" i="80"/>
  <c r="D5393" i="80"/>
  <c r="D5394" i="80"/>
  <c r="D5395" i="80"/>
  <c r="D5396" i="80"/>
  <c r="D5397" i="80"/>
  <c r="D5398" i="80"/>
  <c r="D5399" i="80"/>
  <c r="D5400" i="80"/>
  <c r="D5401" i="80"/>
  <c r="D5402" i="80"/>
  <c r="D5403" i="80"/>
  <c r="D5404" i="80"/>
  <c r="D5405" i="80"/>
  <c r="D5406" i="80"/>
  <c r="D5407" i="80"/>
  <c r="D5408" i="80"/>
  <c r="D5409" i="80"/>
  <c r="D5410" i="80"/>
  <c r="D5411" i="80"/>
  <c r="D5412" i="80"/>
  <c r="D5413" i="80"/>
  <c r="D5414" i="80"/>
  <c r="D5415" i="80"/>
  <c r="D5416" i="80"/>
  <c r="D5417" i="80"/>
  <c r="D5418" i="80"/>
  <c r="D5419" i="80"/>
  <c r="D5420" i="80"/>
  <c r="D5421" i="80"/>
  <c r="D5422" i="80"/>
  <c r="D5423" i="80"/>
  <c r="D5424" i="80"/>
  <c r="D5425" i="80"/>
  <c r="D5426" i="80"/>
  <c r="D5427" i="80"/>
  <c r="D5428" i="80"/>
  <c r="D5429" i="80"/>
  <c r="D5430" i="80"/>
  <c r="D5431" i="80"/>
  <c r="D5432" i="80"/>
  <c r="D5433" i="80"/>
  <c r="D5434" i="80"/>
  <c r="D5435" i="80"/>
  <c r="D5436" i="80"/>
  <c r="D5437" i="80"/>
  <c r="D5438" i="80"/>
  <c r="D5439" i="80"/>
  <c r="D5440" i="80"/>
  <c r="D5441" i="80"/>
  <c r="D5442" i="80"/>
  <c r="D5443" i="80"/>
  <c r="D5444" i="80"/>
  <c r="D5445" i="80"/>
  <c r="D5446" i="80"/>
  <c r="D5447" i="80"/>
  <c r="D5448" i="80"/>
  <c r="D5449" i="80"/>
  <c r="D5450" i="80"/>
  <c r="D5451" i="80"/>
  <c r="D5452" i="80"/>
  <c r="D5453" i="80"/>
  <c r="D5454" i="80"/>
  <c r="D5455" i="80"/>
  <c r="D5456" i="80"/>
  <c r="D5457" i="80"/>
  <c r="D5458" i="80"/>
  <c r="D5459" i="80"/>
  <c r="D5460" i="80"/>
  <c r="D5461" i="80"/>
  <c r="D5462" i="80"/>
  <c r="D5463" i="80"/>
  <c r="D5464" i="80"/>
  <c r="D5465" i="80"/>
  <c r="D5466" i="80"/>
  <c r="D5467" i="80"/>
  <c r="D5468" i="80"/>
  <c r="D5469" i="80"/>
  <c r="D5470" i="80"/>
  <c r="D5471" i="80"/>
  <c r="D5472" i="80"/>
  <c r="D5473" i="80"/>
  <c r="D5474" i="80"/>
  <c r="D5475" i="80"/>
  <c r="D5476" i="80"/>
  <c r="D5477" i="80"/>
  <c r="D5478" i="80"/>
  <c r="D5479" i="80"/>
  <c r="D5480" i="80"/>
  <c r="D5481" i="80"/>
  <c r="D5482" i="80"/>
  <c r="D5483" i="80"/>
  <c r="D5484" i="80"/>
  <c r="D5485" i="80"/>
  <c r="D5486" i="80"/>
  <c r="D5487" i="80"/>
  <c r="D5488" i="80"/>
  <c r="D5489" i="80"/>
  <c r="D5490" i="80"/>
  <c r="D5491" i="80"/>
  <c r="D5492" i="80"/>
  <c r="D5493" i="80"/>
  <c r="D5494" i="80"/>
  <c r="D5495" i="80"/>
  <c r="D5496" i="80"/>
  <c r="D5497" i="80"/>
  <c r="D5498" i="80"/>
  <c r="D5499" i="80"/>
  <c r="D5500" i="80"/>
  <c r="D5501" i="80"/>
  <c r="D5502" i="80"/>
  <c r="D5503" i="80"/>
  <c r="D5504" i="80"/>
  <c r="D5505" i="80"/>
  <c r="D5506" i="80"/>
  <c r="D5507" i="80"/>
  <c r="D5508" i="80"/>
  <c r="D5509" i="80"/>
  <c r="D5510" i="80"/>
  <c r="D5511" i="80"/>
  <c r="D5512" i="80"/>
  <c r="D5513" i="80"/>
  <c r="D5514" i="80"/>
  <c r="D5515" i="80"/>
  <c r="D5516" i="80"/>
  <c r="D5517" i="80"/>
  <c r="D5518" i="80"/>
  <c r="D5519" i="80"/>
  <c r="D5520" i="80"/>
  <c r="D5521" i="80"/>
  <c r="D5522" i="80"/>
  <c r="D5523" i="80"/>
  <c r="D5524" i="80"/>
  <c r="D5525" i="80"/>
  <c r="D5526" i="80"/>
  <c r="D5527" i="80"/>
  <c r="D5528" i="80"/>
  <c r="D5529" i="80"/>
  <c r="D5530" i="80"/>
  <c r="D5531" i="80"/>
  <c r="D5532" i="80"/>
  <c r="D5533" i="80"/>
  <c r="D5534" i="80"/>
  <c r="D5535" i="80"/>
  <c r="D5536" i="80"/>
  <c r="D5537" i="80"/>
  <c r="D5538" i="80"/>
  <c r="D5539" i="80"/>
  <c r="D5540" i="80"/>
  <c r="D5541" i="80"/>
  <c r="D5542" i="80"/>
  <c r="D5543" i="80"/>
  <c r="D5544" i="80"/>
  <c r="D5545" i="80"/>
  <c r="D5546" i="80"/>
  <c r="D5547" i="80"/>
  <c r="D5548" i="80"/>
  <c r="D5549" i="80"/>
  <c r="D5550" i="80"/>
  <c r="D5551" i="80"/>
  <c r="D5552" i="80"/>
  <c r="D5553" i="80"/>
  <c r="D5554" i="80"/>
  <c r="D5555" i="80"/>
  <c r="D5556" i="80"/>
  <c r="D5557" i="80"/>
  <c r="D5558" i="80"/>
  <c r="D5559" i="80"/>
  <c r="D5560" i="80"/>
  <c r="D5561" i="80"/>
  <c r="D5562" i="80"/>
  <c r="D5563" i="80"/>
  <c r="D5564" i="80"/>
  <c r="D5565" i="80"/>
  <c r="D5566" i="80"/>
  <c r="D5567" i="80"/>
  <c r="D5568" i="80"/>
  <c r="D5569" i="80"/>
  <c r="D5570" i="80"/>
  <c r="D5571" i="80"/>
  <c r="D5572" i="80"/>
  <c r="D5573" i="80"/>
  <c r="D5574" i="80"/>
  <c r="D5575" i="80"/>
  <c r="D5576" i="80"/>
  <c r="D5577" i="80"/>
  <c r="D5578" i="80"/>
  <c r="D5579" i="80"/>
  <c r="D5580" i="80"/>
  <c r="D5581" i="80"/>
  <c r="D5582" i="80"/>
  <c r="D5583" i="80"/>
  <c r="D5584" i="80"/>
  <c r="D5585" i="80"/>
  <c r="D5586" i="80"/>
  <c r="D5587" i="80"/>
  <c r="D5588" i="80"/>
  <c r="D5589" i="80"/>
  <c r="D5590" i="80"/>
  <c r="D5591" i="80"/>
  <c r="D5592" i="80"/>
  <c r="D5593" i="80"/>
  <c r="D5594" i="80"/>
  <c r="D5595" i="80"/>
  <c r="D5596" i="80"/>
  <c r="D5597" i="80"/>
  <c r="D5598" i="80"/>
  <c r="D5599" i="80"/>
  <c r="D5600" i="80"/>
  <c r="D5601" i="80"/>
  <c r="D5602" i="80"/>
  <c r="D5603" i="80"/>
  <c r="D5604" i="80"/>
  <c r="D5605" i="80"/>
  <c r="D5606" i="80"/>
  <c r="D5607" i="80"/>
  <c r="D5608" i="80"/>
  <c r="D5609" i="80"/>
  <c r="D5610" i="80"/>
  <c r="D5611" i="80"/>
  <c r="D5612" i="80"/>
  <c r="D5613" i="80"/>
  <c r="D5614" i="80"/>
  <c r="D5615" i="80"/>
  <c r="D5616" i="80"/>
  <c r="D5617" i="80"/>
  <c r="D5618" i="80"/>
  <c r="D5619" i="80"/>
  <c r="D5620" i="80"/>
  <c r="D5621" i="80"/>
  <c r="D5622" i="80"/>
  <c r="D5623" i="80"/>
  <c r="D5624" i="80"/>
  <c r="D5625" i="80"/>
  <c r="D5626" i="80"/>
  <c r="D5627" i="80"/>
  <c r="D5628" i="80"/>
  <c r="D5629" i="80"/>
  <c r="D5630" i="80"/>
  <c r="D5631" i="80"/>
  <c r="D5632" i="80"/>
  <c r="D5633" i="80"/>
  <c r="D5634" i="80"/>
  <c r="D5635" i="80"/>
  <c r="D5636" i="80"/>
  <c r="D5637" i="80"/>
  <c r="D5638" i="80"/>
  <c r="D5639" i="80"/>
  <c r="D5640" i="80"/>
  <c r="D5641" i="80"/>
  <c r="D5642" i="80"/>
  <c r="D5643" i="80"/>
  <c r="D5644" i="80"/>
  <c r="D5645" i="80"/>
  <c r="D5646" i="80"/>
  <c r="D5647" i="80"/>
  <c r="D5648" i="80"/>
  <c r="D5649" i="80"/>
  <c r="D5650" i="80"/>
  <c r="D5651" i="80"/>
  <c r="D5652" i="80"/>
  <c r="D5653" i="80"/>
  <c r="D5654" i="80"/>
  <c r="D5655" i="80"/>
  <c r="D5656" i="80"/>
  <c r="D5657" i="80"/>
  <c r="D5658" i="80"/>
  <c r="D5659" i="80"/>
  <c r="D5660" i="80"/>
  <c r="D5661" i="80"/>
  <c r="D5662" i="80"/>
  <c r="D5663" i="80"/>
  <c r="D5664" i="80"/>
  <c r="D5665" i="80"/>
  <c r="D5666" i="80"/>
  <c r="D5667" i="80"/>
  <c r="D5668" i="80"/>
  <c r="D5669" i="80"/>
  <c r="D5670" i="80"/>
  <c r="D5671" i="80"/>
  <c r="D5672" i="80"/>
  <c r="D5673" i="80"/>
  <c r="D5674" i="80"/>
  <c r="D5675" i="80"/>
  <c r="D5676" i="80"/>
  <c r="D5677" i="80"/>
  <c r="D5678" i="80"/>
  <c r="D5679" i="80"/>
  <c r="D5680" i="80"/>
  <c r="D5681" i="80"/>
  <c r="D5682" i="80"/>
  <c r="D5683" i="80"/>
  <c r="D5684" i="80"/>
  <c r="D5685" i="80"/>
  <c r="D5686" i="80"/>
  <c r="D5687" i="80"/>
  <c r="D5688" i="80"/>
  <c r="D5689" i="80"/>
  <c r="D5690" i="80"/>
  <c r="D5691" i="80"/>
  <c r="D5692" i="80"/>
  <c r="D5693" i="80"/>
  <c r="D5694" i="80"/>
  <c r="D5695" i="80"/>
  <c r="D5696" i="80"/>
  <c r="D5697" i="80"/>
  <c r="D5698" i="80"/>
  <c r="D5699" i="80"/>
  <c r="D5700" i="80"/>
  <c r="D5701" i="80"/>
  <c r="D5702" i="80"/>
  <c r="D5703" i="80"/>
  <c r="D5704" i="80"/>
  <c r="D5705" i="80"/>
  <c r="D5706" i="80"/>
  <c r="D5707" i="80"/>
  <c r="D5708" i="80"/>
  <c r="D5709" i="80"/>
  <c r="D5710" i="80"/>
  <c r="D5711" i="80"/>
  <c r="D5712" i="80"/>
  <c r="D5713" i="80"/>
  <c r="D5714" i="80"/>
  <c r="D5715" i="80"/>
  <c r="D5716" i="80"/>
  <c r="D5717" i="80"/>
  <c r="D5718" i="80"/>
  <c r="D5719" i="80"/>
  <c r="D5720" i="80"/>
  <c r="D5721" i="80"/>
  <c r="D5722" i="80"/>
  <c r="D5723" i="80"/>
  <c r="D5724" i="80"/>
  <c r="D5725" i="80"/>
  <c r="D5726" i="80"/>
  <c r="D5727" i="80"/>
  <c r="D5728" i="80"/>
  <c r="D5729" i="80"/>
  <c r="D5730" i="80"/>
  <c r="D5731" i="80"/>
  <c r="D5732" i="80"/>
  <c r="D5733" i="80"/>
  <c r="D5734" i="80"/>
  <c r="D5735" i="80"/>
  <c r="D5736" i="80"/>
  <c r="D5737" i="80"/>
  <c r="D5738" i="80"/>
  <c r="D5739" i="80"/>
  <c r="D5740" i="80"/>
  <c r="D5741" i="80"/>
  <c r="D5742" i="80"/>
  <c r="D5743" i="80"/>
  <c r="D5744" i="80"/>
  <c r="D5745" i="80"/>
  <c r="D5746" i="80"/>
  <c r="D5747" i="80"/>
  <c r="D5748" i="80"/>
  <c r="D5749" i="80"/>
  <c r="D5750" i="80"/>
  <c r="D5751" i="80"/>
  <c r="D5752" i="80"/>
  <c r="D5753" i="80"/>
  <c r="D5754" i="80"/>
  <c r="D5755" i="80"/>
  <c r="D5756" i="80"/>
  <c r="D5757" i="80"/>
  <c r="D5758" i="80"/>
  <c r="D5759" i="80"/>
  <c r="D5760" i="80"/>
  <c r="D5761" i="80"/>
  <c r="D5762" i="80"/>
  <c r="D5763" i="80"/>
  <c r="D5764" i="80"/>
  <c r="D5765" i="80"/>
  <c r="D5766" i="80"/>
  <c r="D5767" i="80"/>
  <c r="D5768" i="80"/>
  <c r="D5769" i="80"/>
  <c r="D5770" i="80"/>
  <c r="D5771" i="80"/>
  <c r="D5772" i="80"/>
  <c r="D5773" i="80"/>
  <c r="D5774" i="80"/>
  <c r="D5775" i="80"/>
  <c r="D5776" i="80"/>
  <c r="D5777" i="80"/>
  <c r="D5778" i="80"/>
  <c r="D5779" i="80"/>
  <c r="D5780" i="80"/>
  <c r="D5781" i="80"/>
  <c r="D5782" i="80"/>
  <c r="D5783" i="80"/>
  <c r="D5784" i="80"/>
  <c r="D5785" i="80"/>
  <c r="D5786" i="80"/>
  <c r="D5787" i="80"/>
  <c r="D5788" i="80"/>
  <c r="D5789" i="80"/>
  <c r="D5790" i="80"/>
  <c r="D5791" i="80"/>
  <c r="D5792" i="80"/>
  <c r="D5793" i="80"/>
  <c r="D5794" i="80"/>
  <c r="D5795" i="80"/>
  <c r="D5796" i="80"/>
  <c r="D5797" i="80"/>
  <c r="D5798" i="80"/>
  <c r="D5799" i="80"/>
  <c r="D5800" i="80"/>
  <c r="D5801" i="80"/>
  <c r="D5802" i="80"/>
  <c r="D5803" i="80"/>
  <c r="D5804" i="80"/>
  <c r="D5805" i="80"/>
  <c r="D5806" i="80"/>
  <c r="D5807" i="80"/>
  <c r="D5808" i="80"/>
  <c r="D5809" i="80"/>
  <c r="D5810" i="80"/>
  <c r="D5811" i="80"/>
  <c r="D5812" i="80"/>
  <c r="D5813" i="80"/>
  <c r="D5814" i="80"/>
  <c r="D5815" i="80"/>
  <c r="D5816" i="80"/>
  <c r="D5817" i="80"/>
  <c r="D5818" i="80"/>
  <c r="D5819" i="80"/>
  <c r="D5820" i="80"/>
  <c r="D5821" i="80"/>
  <c r="D5822" i="80"/>
  <c r="D5823" i="80"/>
  <c r="D5824" i="80"/>
  <c r="D5825" i="80"/>
  <c r="D5826" i="80"/>
  <c r="D5827" i="80"/>
  <c r="D5828" i="80"/>
  <c r="D5829" i="80"/>
  <c r="D5830" i="80"/>
  <c r="D5831" i="80"/>
  <c r="D5832" i="80"/>
  <c r="D5833" i="80"/>
  <c r="D5834" i="80"/>
  <c r="D5835" i="80"/>
  <c r="D5836" i="80"/>
  <c r="D5837" i="80"/>
  <c r="D5838" i="80"/>
  <c r="D5839" i="80"/>
  <c r="D5840" i="80"/>
  <c r="D5841" i="80"/>
  <c r="D5842" i="80"/>
  <c r="D5843" i="80"/>
  <c r="D5844" i="80"/>
  <c r="D5845" i="80"/>
  <c r="D5846" i="80"/>
  <c r="D5847" i="80"/>
  <c r="D5848" i="80"/>
  <c r="D5849" i="80"/>
  <c r="D5850" i="80"/>
  <c r="D5851" i="80"/>
  <c r="D5852" i="80"/>
  <c r="D5853" i="80"/>
  <c r="D5854" i="80"/>
  <c r="D5855" i="80"/>
  <c r="D5856" i="80"/>
  <c r="D5857" i="80"/>
  <c r="D5858" i="80"/>
  <c r="D5859" i="80"/>
  <c r="D5860" i="80"/>
  <c r="D5861" i="80"/>
  <c r="D5862" i="80"/>
  <c r="D5863" i="80"/>
  <c r="D5864" i="80"/>
  <c r="D5865" i="80"/>
  <c r="D5866" i="80"/>
  <c r="D5867" i="80"/>
  <c r="D5868" i="80"/>
  <c r="D5869" i="80"/>
  <c r="D5870" i="80"/>
  <c r="D5871" i="80"/>
  <c r="D5872" i="80"/>
  <c r="D5873" i="80"/>
  <c r="D5874" i="80"/>
  <c r="D5875" i="80"/>
  <c r="D5876" i="80"/>
  <c r="D5877" i="80"/>
  <c r="D5878" i="80"/>
  <c r="D5879" i="80"/>
  <c r="D5880" i="80"/>
  <c r="D5881" i="80"/>
  <c r="D5882" i="80"/>
  <c r="D5883" i="80"/>
  <c r="D5884" i="80"/>
  <c r="D5885" i="80"/>
  <c r="D5886" i="80"/>
  <c r="D5887" i="80"/>
  <c r="D5888" i="80"/>
  <c r="D5889" i="80"/>
  <c r="D5890" i="80"/>
  <c r="D5891" i="80"/>
  <c r="D5892" i="80"/>
  <c r="D5893" i="80"/>
  <c r="D5894" i="80"/>
  <c r="D5895" i="80"/>
  <c r="D5896" i="80"/>
  <c r="D5897" i="80"/>
  <c r="D5898" i="80"/>
  <c r="D5899" i="80"/>
  <c r="D5900" i="80"/>
  <c r="D5901" i="80"/>
  <c r="D5902" i="80"/>
  <c r="D5903" i="80"/>
  <c r="D5904" i="80"/>
  <c r="D5905" i="80"/>
  <c r="D5906" i="80"/>
  <c r="D5907" i="80"/>
  <c r="D5908" i="80"/>
  <c r="D5909" i="80"/>
  <c r="D5910" i="80"/>
  <c r="D5911" i="80"/>
  <c r="D5912" i="80"/>
  <c r="D5913" i="80"/>
  <c r="D5914" i="80"/>
  <c r="D5915" i="80"/>
  <c r="D5916" i="80"/>
  <c r="D5917" i="80"/>
  <c r="D5918" i="80"/>
  <c r="D5919" i="80"/>
  <c r="D5920" i="80"/>
  <c r="D5921" i="80"/>
  <c r="D5922" i="80"/>
  <c r="D5923" i="80"/>
  <c r="D5924" i="80"/>
  <c r="D5925" i="80"/>
  <c r="D5926" i="80"/>
  <c r="D5927" i="80"/>
  <c r="D5928" i="80"/>
  <c r="D5929" i="80"/>
  <c r="D5930" i="80"/>
  <c r="D5931" i="80"/>
  <c r="D5932" i="80"/>
  <c r="D5933" i="80"/>
  <c r="D5934" i="80"/>
  <c r="D5935" i="80"/>
  <c r="D5936" i="80"/>
  <c r="D5937" i="80"/>
  <c r="D5938" i="80"/>
  <c r="D5939" i="80"/>
  <c r="D5940" i="80"/>
  <c r="D5941" i="80"/>
  <c r="D5942" i="80"/>
  <c r="D5943" i="80"/>
  <c r="D5944" i="80"/>
  <c r="D5945" i="80"/>
  <c r="D5946" i="80"/>
  <c r="D5947" i="80"/>
  <c r="D5948" i="80"/>
  <c r="D5949" i="80"/>
  <c r="D5950" i="80"/>
  <c r="D5951" i="80"/>
  <c r="D5952" i="80"/>
  <c r="D5953" i="80"/>
  <c r="D5954" i="80"/>
  <c r="D5955" i="80"/>
  <c r="D5956" i="80"/>
  <c r="D5957" i="80"/>
  <c r="D5958" i="80"/>
  <c r="D5959" i="80"/>
  <c r="D5960" i="80"/>
  <c r="D5961" i="80"/>
  <c r="D5962" i="80"/>
  <c r="D5963" i="80"/>
  <c r="D5964" i="80"/>
  <c r="D5965" i="80"/>
  <c r="D5966" i="80"/>
  <c r="D5967" i="80"/>
  <c r="D5968" i="80"/>
  <c r="D5969" i="80"/>
  <c r="D5970" i="80"/>
  <c r="D5971" i="80"/>
  <c r="D5972" i="80"/>
  <c r="D5973" i="80"/>
  <c r="D5974" i="80"/>
  <c r="D5975" i="80"/>
  <c r="D5976" i="80"/>
  <c r="D5977" i="80"/>
  <c r="D5978" i="80"/>
  <c r="D5979" i="80"/>
  <c r="D5980" i="80"/>
  <c r="D5981" i="80"/>
  <c r="D5982" i="80"/>
  <c r="D5983" i="80"/>
  <c r="D5984" i="80"/>
  <c r="D5985" i="80"/>
  <c r="D5986" i="80"/>
  <c r="D5987" i="80"/>
  <c r="D5988" i="80"/>
  <c r="D5989" i="80"/>
  <c r="D5990" i="80"/>
  <c r="D5991" i="80"/>
  <c r="D5992" i="80"/>
  <c r="D5993" i="80"/>
  <c r="D5994" i="80"/>
  <c r="D5995" i="80"/>
  <c r="D5996" i="80"/>
  <c r="D5997" i="80"/>
  <c r="D5998" i="80"/>
  <c r="D5999" i="80"/>
  <c r="D6000" i="80"/>
  <c r="D6001" i="80"/>
  <c r="D6002" i="80"/>
  <c r="D6003" i="80"/>
  <c r="D6004" i="80"/>
  <c r="D6005" i="80"/>
  <c r="D6006" i="80"/>
  <c r="D6007" i="80"/>
  <c r="D6008" i="80"/>
  <c r="D6009" i="80"/>
  <c r="D6010" i="80"/>
  <c r="D6011" i="80"/>
  <c r="D6012" i="80"/>
  <c r="D6013" i="80"/>
  <c r="D6014" i="80"/>
  <c r="D6015" i="80"/>
  <c r="D6016" i="80"/>
  <c r="D6017" i="80"/>
  <c r="D6018" i="80"/>
  <c r="D6019" i="80"/>
  <c r="D6020" i="80"/>
  <c r="D6021" i="80"/>
  <c r="D6022" i="80"/>
  <c r="D6023" i="80"/>
  <c r="D6024" i="80"/>
  <c r="D6025" i="80"/>
  <c r="D6026" i="80"/>
  <c r="D6027" i="80"/>
  <c r="D6028" i="80"/>
  <c r="D6029" i="80"/>
  <c r="D6030" i="80"/>
  <c r="D6031" i="80"/>
  <c r="D6032" i="80"/>
  <c r="D6033" i="80"/>
  <c r="D6034" i="80"/>
  <c r="D6035" i="80"/>
  <c r="D6036" i="80"/>
  <c r="D6037" i="80"/>
  <c r="D6038" i="80"/>
  <c r="D6039" i="80"/>
  <c r="D6040" i="80"/>
  <c r="D6041" i="80"/>
  <c r="D6042" i="80"/>
  <c r="D6043" i="80"/>
  <c r="D6044" i="80"/>
  <c r="D6045" i="80"/>
  <c r="D6046" i="80"/>
  <c r="D6047" i="80"/>
  <c r="D6048" i="80"/>
  <c r="D6049" i="80"/>
  <c r="D6050" i="80"/>
  <c r="D6051" i="80"/>
  <c r="D6052" i="80"/>
  <c r="D6053" i="80"/>
  <c r="D6054" i="80"/>
  <c r="D6055" i="80"/>
  <c r="D6056" i="80"/>
  <c r="D6057" i="80"/>
  <c r="D6058" i="80"/>
  <c r="D6059" i="80"/>
  <c r="D6060" i="80"/>
  <c r="D6061" i="80"/>
  <c r="D6062" i="80"/>
  <c r="D6063" i="80"/>
  <c r="D6064" i="80"/>
  <c r="D6065" i="80"/>
  <c r="D6066" i="80"/>
  <c r="D6067" i="80"/>
  <c r="D6068" i="80"/>
  <c r="D6069" i="80"/>
  <c r="D6070" i="80"/>
  <c r="D6071" i="80"/>
  <c r="D6072" i="80"/>
  <c r="D6073" i="80"/>
  <c r="D6074" i="80"/>
  <c r="D6075" i="80"/>
  <c r="D6076" i="80"/>
  <c r="D6077" i="80"/>
  <c r="D6078" i="80"/>
  <c r="D6079" i="80"/>
  <c r="D6080" i="80"/>
  <c r="D6081" i="80"/>
  <c r="D6082" i="80"/>
  <c r="D6083" i="80"/>
  <c r="D6084" i="80"/>
  <c r="D6085" i="80"/>
  <c r="D6086" i="80"/>
  <c r="D6087" i="80"/>
  <c r="D6088" i="80"/>
  <c r="D6089" i="80"/>
  <c r="D6090" i="80"/>
  <c r="D6091" i="80"/>
  <c r="D6092" i="80"/>
  <c r="D6093" i="80"/>
  <c r="D6094" i="80"/>
  <c r="D6095" i="80"/>
  <c r="D6096" i="80"/>
  <c r="D6097" i="80"/>
  <c r="D6098" i="80"/>
  <c r="D6099" i="80"/>
  <c r="D6100" i="80"/>
  <c r="D6101" i="80"/>
  <c r="D6102" i="80"/>
  <c r="D6103" i="80"/>
  <c r="D6104" i="80"/>
  <c r="D6105" i="80"/>
  <c r="D6106" i="80"/>
  <c r="D6107" i="80"/>
  <c r="D6108" i="80"/>
  <c r="D6109" i="80"/>
  <c r="D6110" i="80"/>
  <c r="D6111" i="80"/>
  <c r="D6112" i="80"/>
  <c r="D6113" i="80"/>
  <c r="D6114" i="80"/>
  <c r="D6115" i="80"/>
  <c r="D6116" i="80"/>
  <c r="D6117" i="80"/>
  <c r="D6118" i="80"/>
  <c r="D6119" i="80"/>
  <c r="D6120" i="80"/>
  <c r="D6121" i="80"/>
  <c r="D6122" i="80"/>
  <c r="D6123" i="80"/>
  <c r="D6124" i="80"/>
  <c r="D6125" i="80"/>
  <c r="D6126" i="80"/>
  <c r="D6127" i="80"/>
  <c r="D6128" i="80"/>
  <c r="D6129" i="80"/>
  <c r="D6130" i="80"/>
  <c r="D6131" i="80"/>
  <c r="D6132" i="80"/>
  <c r="D6133" i="80"/>
  <c r="D6134" i="80"/>
  <c r="D6135" i="80"/>
  <c r="D6136" i="80"/>
  <c r="D6137" i="80"/>
  <c r="D6138" i="80"/>
  <c r="D6139" i="80"/>
  <c r="D6140" i="80"/>
  <c r="D6141" i="80"/>
  <c r="D6142" i="80"/>
  <c r="D6143" i="80"/>
  <c r="D6144" i="80"/>
  <c r="D6145" i="80"/>
  <c r="D6146" i="80"/>
  <c r="D6147" i="80"/>
  <c r="D6148" i="80"/>
  <c r="D6149" i="80"/>
  <c r="D6150" i="80"/>
  <c r="D6151" i="80"/>
  <c r="D6152" i="80"/>
  <c r="D6153" i="80"/>
  <c r="D6154" i="80"/>
  <c r="D6155" i="80"/>
  <c r="D6156" i="80"/>
  <c r="D6157" i="80"/>
  <c r="D6158" i="80"/>
  <c r="D6159" i="80"/>
  <c r="D6160" i="80"/>
  <c r="D6161" i="80"/>
  <c r="D6162" i="80"/>
  <c r="D6163" i="80"/>
  <c r="D6164" i="80"/>
  <c r="D6165" i="80"/>
  <c r="D6166" i="80"/>
  <c r="D6167" i="80"/>
  <c r="D6168" i="80"/>
  <c r="D6169" i="80"/>
  <c r="D6170" i="80"/>
  <c r="D6171" i="80"/>
  <c r="D6172" i="80"/>
  <c r="D6173" i="80"/>
  <c r="D6174" i="80"/>
  <c r="D6175" i="80"/>
  <c r="D6176" i="80"/>
  <c r="D6177" i="80"/>
  <c r="D6178" i="80"/>
  <c r="D6179" i="80"/>
  <c r="D6180" i="80"/>
  <c r="D6181" i="80"/>
  <c r="D6182" i="80"/>
  <c r="D6183" i="80"/>
  <c r="D6184" i="80"/>
  <c r="D6185" i="80"/>
  <c r="D6186" i="80"/>
  <c r="D6187" i="80"/>
  <c r="D6188" i="80"/>
  <c r="D6189" i="80"/>
  <c r="D6190" i="80"/>
  <c r="D6191" i="80"/>
  <c r="D6192" i="80"/>
  <c r="D6193" i="80"/>
  <c r="D6194" i="80"/>
  <c r="D6195" i="80"/>
  <c r="D6196" i="80"/>
  <c r="D6197" i="80"/>
  <c r="D6198" i="80"/>
  <c r="D6199" i="80"/>
  <c r="D6200" i="80"/>
  <c r="D6201" i="80"/>
  <c r="D6202" i="80"/>
  <c r="D6203" i="80"/>
  <c r="D6204" i="80"/>
  <c r="D6205" i="80"/>
  <c r="D6206" i="80"/>
  <c r="D6207" i="80"/>
  <c r="D6208" i="80"/>
  <c r="D6209" i="80"/>
  <c r="D6210" i="80"/>
  <c r="D6211" i="80"/>
  <c r="D6212" i="80"/>
  <c r="D6213" i="80"/>
  <c r="D6214" i="80"/>
  <c r="D6215" i="80"/>
  <c r="D6216" i="80"/>
  <c r="D6217" i="80"/>
  <c r="D6218" i="80"/>
  <c r="D6219" i="80"/>
  <c r="D6220" i="80"/>
  <c r="D6221" i="80"/>
  <c r="D6222" i="80"/>
  <c r="D6223" i="80"/>
  <c r="D6224" i="80"/>
  <c r="D6225" i="80"/>
  <c r="D6226" i="80"/>
  <c r="D6227" i="80"/>
  <c r="D6228" i="80"/>
  <c r="D6229" i="80"/>
  <c r="D6230" i="80"/>
  <c r="D6231" i="80"/>
  <c r="D6232" i="80"/>
  <c r="D6233" i="80"/>
  <c r="D6234" i="80"/>
  <c r="D6235" i="80"/>
  <c r="D6236" i="80"/>
  <c r="D6237" i="80"/>
  <c r="D6238" i="80"/>
  <c r="D6239" i="80"/>
  <c r="D6240" i="80"/>
  <c r="D6241" i="80"/>
  <c r="D6242" i="80"/>
  <c r="D6243" i="80"/>
  <c r="D6244" i="80"/>
  <c r="D6245" i="80"/>
  <c r="D6246" i="80"/>
  <c r="D6247" i="80"/>
  <c r="D6248" i="80"/>
  <c r="D6249" i="80"/>
  <c r="D6250" i="80"/>
  <c r="D6251" i="80"/>
  <c r="D6252" i="80"/>
  <c r="D6253" i="80"/>
  <c r="D6254" i="80"/>
  <c r="D6255" i="80"/>
  <c r="D6256" i="80"/>
  <c r="D6257" i="80"/>
  <c r="D6258" i="80"/>
  <c r="D6259" i="80"/>
  <c r="D6260" i="80"/>
  <c r="D6261" i="80"/>
  <c r="D6262" i="80"/>
  <c r="D6263" i="80"/>
  <c r="D6264" i="80"/>
  <c r="D6265" i="80"/>
  <c r="D6266" i="80"/>
  <c r="D6267" i="80"/>
  <c r="D6268" i="80"/>
  <c r="D6269" i="80"/>
  <c r="D6270" i="80"/>
  <c r="D6271" i="80"/>
  <c r="D6272" i="80"/>
  <c r="D6273" i="80"/>
  <c r="D6274" i="80"/>
  <c r="D6275" i="80"/>
  <c r="D6276" i="80"/>
  <c r="D6277" i="80"/>
  <c r="D6278" i="80"/>
  <c r="D6279" i="80"/>
  <c r="D6280" i="80"/>
  <c r="D6281" i="80"/>
  <c r="D6282" i="80"/>
  <c r="D6283" i="80"/>
  <c r="D6284" i="80"/>
  <c r="D6285" i="80"/>
  <c r="D6286" i="80"/>
  <c r="D6287" i="80"/>
  <c r="D6288" i="80"/>
  <c r="D6289" i="80"/>
  <c r="D6290" i="80"/>
  <c r="D6291" i="80"/>
  <c r="D6292" i="80"/>
  <c r="D6293" i="80"/>
  <c r="D6294" i="80"/>
  <c r="D6295" i="80"/>
  <c r="D6296" i="80"/>
  <c r="D6297" i="80"/>
  <c r="D6298" i="80"/>
  <c r="D6299" i="80"/>
  <c r="D6300" i="80"/>
  <c r="D6301" i="80"/>
  <c r="D6302" i="80"/>
  <c r="D6303" i="80"/>
  <c r="D6304" i="80"/>
  <c r="D6305" i="80"/>
  <c r="D6306" i="80"/>
  <c r="D6307" i="80"/>
  <c r="D6308" i="80"/>
  <c r="D6309" i="80"/>
  <c r="D6310" i="80"/>
  <c r="D6311" i="80"/>
  <c r="D6312" i="80"/>
  <c r="D6313" i="80"/>
  <c r="D6314" i="80"/>
  <c r="D6315" i="80"/>
  <c r="D6316" i="80"/>
  <c r="D6317" i="80"/>
  <c r="D6318" i="80"/>
  <c r="D6319" i="80"/>
  <c r="D6320" i="80"/>
  <c r="D6321" i="80"/>
  <c r="D6322" i="80"/>
  <c r="D6323" i="80"/>
  <c r="D6324" i="80"/>
  <c r="D6325" i="80"/>
  <c r="D6326" i="80"/>
  <c r="D6327" i="80"/>
  <c r="D6328" i="80"/>
  <c r="D6329" i="80"/>
  <c r="D6330" i="80"/>
  <c r="D6331" i="80"/>
  <c r="D6332" i="80"/>
  <c r="D6333" i="80"/>
  <c r="D6334" i="80"/>
  <c r="D6335" i="80"/>
  <c r="D6336" i="80"/>
  <c r="D6337" i="80"/>
  <c r="D6338" i="80"/>
  <c r="D6339" i="80"/>
  <c r="D6340" i="80"/>
  <c r="D6341" i="80"/>
  <c r="D6342" i="80"/>
  <c r="D6343" i="80"/>
  <c r="D6344" i="80"/>
  <c r="D6345" i="80"/>
  <c r="D6346" i="80"/>
  <c r="D6347" i="80"/>
  <c r="D6348" i="80"/>
  <c r="D6349" i="80"/>
  <c r="D6350" i="80"/>
  <c r="D6351" i="80"/>
  <c r="D6352" i="80"/>
  <c r="D6353" i="80"/>
  <c r="D6354" i="80"/>
  <c r="D6355" i="80"/>
  <c r="D6356" i="80"/>
  <c r="D6357" i="80"/>
  <c r="D6358" i="80"/>
  <c r="D6359" i="80"/>
  <c r="D6360" i="80"/>
  <c r="D6361" i="80"/>
  <c r="D6362" i="80"/>
  <c r="D6363" i="80"/>
  <c r="D6364" i="80"/>
  <c r="D6365" i="80"/>
  <c r="D6366" i="80"/>
  <c r="D6367" i="80"/>
  <c r="D6368" i="80"/>
  <c r="D6369" i="80"/>
  <c r="D6370" i="80"/>
  <c r="D6371" i="80"/>
  <c r="D6372" i="80"/>
  <c r="D6373" i="80"/>
  <c r="D6374" i="80"/>
  <c r="D6375" i="80"/>
  <c r="D6376" i="80"/>
  <c r="D6377" i="80"/>
  <c r="D6378" i="80"/>
  <c r="D6379" i="80"/>
  <c r="D6380" i="80"/>
  <c r="D6381" i="80"/>
  <c r="D6382" i="80"/>
  <c r="D6383" i="80"/>
  <c r="D6384" i="80"/>
  <c r="D6385" i="80"/>
  <c r="D6386" i="80"/>
  <c r="D6387" i="80"/>
  <c r="D6388" i="80"/>
  <c r="D6389" i="80"/>
  <c r="D6390" i="80"/>
  <c r="D6391" i="80"/>
  <c r="D6392" i="80"/>
  <c r="D6393" i="80"/>
  <c r="D6394" i="80"/>
  <c r="D6395" i="80"/>
  <c r="D6396" i="80"/>
  <c r="D6397" i="80"/>
  <c r="D6398" i="80"/>
  <c r="D6399" i="80"/>
  <c r="D6400" i="80"/>
  <c r="D6401" i="80"/>
  <c r="D6402" i="80"/>
  <c r="D6403" i="80"/>
  <c r="D6404" i="80"/>
  <c r="D6405" i="80"/>
  <c r="D6406" i="80"/>
  <c r="D6407" i="80"/>
  <c r="D6408" i="80"/>
  <c r="D6409" i="80"/>
  <c r="D6410" i="80"/>
  <c r="D6411" i="80"/>
  <c r="D6412" i="80"/>
  <c r="D6413" i="80"/>
  <c r="D6414" i="80"/>
  <c r="D6415" i="80"/>
  <c r="D6416" i="80"/>
  <c r="D6417" i="80"/>
  <c r="D6418" i="80"/>
  <c r="D6419" i="80"/>
  <c r="D6420" i="80"/>
  <c r="D6421" i="80"/>
  <c r="D6422" i="80"/>
  <c r="D6423" i="80"/>
  <c r="D6424" i="80"/>
  <c r="D6425" i="80"/>
  <c r="D6426" i="80"/>
  <c r="D6427" i="80"/>
  <c r="D6428" i="80"/>
  <c r="D6429" i="80"/>
  <c r="D6430" i="80"/>
  <c r="D6431" i="80"/>
  <c r="D6432" i="80"/>
  <c r="D6433" i="80"/>
  <c r="D6434" i="80"/>
  <c r="D6435" i="80"/>
  <c r="D6436" i="80"/>
  <c r="D6437" i="80"/>
  <c r="D6438" i="80"/>
  <c r="D6439" i="80"/>
  <c r="D6440" i="80"/>
  <c r="D6441" i="80"/>
  <c r="D6442" i="80"/>
  <c r="D6443" i="80"/>
  <c r="D6444" i="80"/>
  <c r="D6445" i="80"/>
  <c r="D6446" i="80"/>
  <c r="D6447" i="80"/>
  <c r="D6448" i="80"/>
  <c r="D6449" i="80"/>
  <c r="D6450" i="80"/>
  <c r="D6451" i="80"/>
  <c r="D6452" i="80"/>
  <c r="D6453" i="80"/>
  <c r="D6454" i="80"/>
  <c r="D6455" i="80"/>
  <c r="D6456" i="80"/>
  <c r="D6457" i="80"/>
  <c r="D6458" i="80"/>
  <c r="D6459" i="80"/>
  <c r="D6460" i="80"/>
  <c r="D6461" i="80"/>
  <c r="D6462" i="80"/>
  <c r="D6463" i="80"/>
  <c r="D6464" i="80"/>
  <c r="D6465" i="80"/>
  <c r="D6466" i="80"/>
  <c r="D6467" i="80"/>
  <c r="D6468" i="80"/>
  <c r="D6469" i="80"/>
  <c r="D6470" i="80"/>
  <c r="D6471" i="80"/>
  <c r="D6472" i="80"/>
  <c r="D6473" i="80"/>
  <c r="D6474" i="80"/>
  <c r="D6475" i="80"/>
  <c r="D6476" i="80"/>
  <c r="D6477" i="80"/>
  <c r="D6478" i="80"/>
  <c r="D6479" i="80"/>
  <c r="D6480" i="80"/>
  <c r="D6481" i="80"/>
  <c r="D6482" i="80"/>
  <c r="D6483" i="80"/>
  <c r="D6484" i="80"/>
  <c r="D6485" i="80"/>
  <c r="D6486" i="80"/>
  <c r="D6487" i="80"/>
  <c r="D6488" i="80"/>
  <c r="D6489" i="80"/>
  <c r="D6490" i="80"/>
  <c r="D6491" i="80"/>
  <c r="D6492" i="80"/>
  <c r="D6493" i="80"/>
  <c r="D6494" i="80"/>
  <c r="D6495" i="80"/>
  <c r="D6496" i="80"/>
  <c r="D6497" i="80"/>
  <c r="D6498" i="80"/>
  <c r="D6499" i="80"/>
  <c r="D6500" i="80"/>
  <c r="D6501" i="80"/>
  <c r="D6502" i="80"/>
  <c r="D6503" i="80"/>
  <c r="D6504" i="80"/>
  <c r="D6505" i="80"/>
  <c r="D6506" i="80"/>
  <c r="D6507" i="80"/>
  <c r="D6508" i="80"/>
  <c r="D6509" i="80"/>
  <c r="D6510" i="80"/>
  <c r="D6511" i="80"/>
  <c r="D6512" i="80"/>
  <c r="D6513" i="80"/>
  <c r="D6514" i="80"/>
  <c r="D6515" i="80"/>
  <c r="D6516" i="80"/>
  <c r="D6517" i="80"/>
  <c r="D6518" i="80"/>
  <c r="D6519" i="80"/>
  <c r="D6520" i="80"/>
  <c r="D6521" i="80"/>
  <c r="D6522" i="80"/>
  <c r="D6523" i="80"/>
  <c r="D6524" i="80"/>
  <c r="D6525" i="80"/>
  <c r="D6526" i="80"/>
  <c r="D6527" i="80"/>
  <c r="D6528" i="80"/>
  <c r="D6529" i="80"/>
  <c r="D6530" i="80"/>
  <c r="D6531" i="80"/>
  <c r="D6532" i="80"/>
  <c r="D6533" i="80"/>
  <c r="D6534" i="80"/>
  <c r="D6535" i="80"/>
  <c r="D6536" i="80"/>
  <c r="D6537" i="80"/>
  <c r="D6538" i="80"/>
  <c r="D6539" i="80"/>
  <c r="D6540" i="80"/>
  <c r="D6541" i="80"/>
  <c r="D6542" i="80"/>
  <c r="D6543" i="80"/>
  <c r="D6544" i="80"/>
  <c r="D6545" i="80"/>
  <c r="D6546" i="80"/>
  <c r="D6547" i="80"/>
  <c r="D6548" i="80"/>
  <c r="D6549" i="80"/>
  <c r="D6550" i="80"/>
  <c r="D6551" i="80"/>
  <c r="D6552" i="80"/>
  <c r="D6553" i="80"/>
  <c r="D6554" i="80"/>
  <c r="D6555" i="80"/>
  <c r="D6556" i="80"/>
  <c r="D6557" i="80"/>
  <c r="D6558" i="80"/>
  <c r="D6559" i="80"/>
  <c r="D6560" i="80"/>
  <c r="D6561" i="80"/>
  <c r="D6562" i="80"/>
  <c r="D6563" i="80"/>
  <c r="D6564" i="80"/>
  <c r="D6565" i="80"/>
  <c r="D6566" i="80"/>
  <c r="D6567" i="80"/>
  <c r="D6568" i="80"/>
  <c r="D6569" i="80"/>
  <c r="D6570" i="80"/>
  <c r="D6571" i="80"/>
  <c r="D6572" i="80"/>
  <c r="D6573" i="80"/>
  <c r="D6574" i="80"/>
  <c r="D6575" i="80"/>
  <c r="D6576" i="80"/>
  <c r="D6577" i="80"/>
  <c r="D6578" i="80"/>
  <c r="D6579" i="80"/>
  <c r="D6580" i="80"/>
  <c r="D6581" i="80"/>
  <c r="D6582" i="80"/>
  <c r="D6583" i="80"/>
  <c r="D6584" i="80"/>
  <c r="D6585" i="80"/>
  <c r="D6586" i="80"/>
  <c r="D6587" i="80"/>
  <c r="D6588" i="80"/>
  <c r="D6589" i="80"/>
  <c r="D6590" i="80"/>
  <c r="D6591" i="80"/>
  <c r="D6592" i="80"/>
  <c r="D6593" i="80"/>
  <c r="D6594" i="80"/>
  <c r="D6595" i="80"/>
  <c r="D6596" i="80"/>
  <c r="D6597" i="80"/>
  <c r="D6598" i="80"/>
  <c r="D6599" i="80"/>
  <c r="D6600" i="80"/>
  <c r="D6601" i="80"/>
  <c r="D6602" i="80"/>
  <c r="D6603" i="80"/>
  <c r="D6604" i="80"/>
  <c r="D6605" i="80"/>
  <c r="D6606" i="80"/>
  <c r="D6607" i="80"/>
  <c r="D6608" i="80"/>
  <c r="D6609" i="80"/>
  <c r="D6610" i="80"/>
  <c r="D6611" i="80"/>
  <c r="D6612" i="80"/>
  <c r="D6613" i="80"/>
  <c r="D6614" i="80"/>
  <c r="D6615" i="80"/>
  <c r="D6616" i="80"/>
  <c r="D6617" i="80"/>
  <c r="D6618" i="80"/>
  <c r="D6619" i="80"/>
  <c r="D6620" i="80"/>
  <c r="D6621" i="80"/>
  <c r="D6622" i="80"/>
  <c r="D6623" i="80"/>
  <c r="D6624" i="80"/>
  <c r="D6625" i="80"/>
  <c r="D6626" i="80"/>
  <c r="D6627" i="80"/>
  <c r="D6628" i="80"/>
  <c r="D6629" i="80"/>
  <c r="D6630" i="80"/>
  <c r="D6631" i="80"/>
  <c r="D6632" i="80"/>
  <c r="D6633" i="80"/>
  <c r="D6634" i="80"/>
  <c r="D6635" i="80"/>
  <c r="D6636" i="80"/>
  <c r="D6637" i="80"/>
  <c r="D6638" i="80"/>
  <c r="D6639" i="80"/>
  <c r="D6640" i="80"/>
  <c r="D6641" i="80"/>
  <c r="D6642" i="80"/>
  <c r="D6643" i="80"/>
  <c r="D6644" i="80"/>
  <c r="D6645" i="80"/>
  <c r="D6646" i="80"/>
  <c r="D6647" i="80"/>
  <c r="D6648" i="80"/>
  <c r="D6649" i="80"/>
  <c r="D6650" i="80"/>
  <c r="D6651" i="80"/>
  <c r="D6652" i="80"/>
  <c r="D6653" i="80"/>
  <c r="D6654" i="80"/>
  <c r="D6655" i="80"/>
  <c r="D6656" i="80"/>
  <c r="D6657" i="80"/>
  <c r="D6658" i="80"/>
  <c r="D6659" i="80"/>
  <c r="D6660" i="80"/>
  <c r="D6661" i="80"/>
  <c r="D6662" i="80"/>
  <c r="D6663" i="80"/>
  <c r="D6664" i="80"/>
  <c r="D6665" i="80"/>
  <c r="D6666" i="80"/>
  <c r="D6667" i="80"/>
  <c r="D6668" i="80"/>
  <c r="D6669" i="80"/>
  <c r="D6670" i="80"/>
  <c r="D6671" i="80"/>
  <c r="D6672" i="80"/>
  <c r="D6673" i="80"/>
  <c r="D6674" i="80"/>
  <c r="D6675" i="80"/>
  <c r="D6676" i="80"/>
  <c r="D6677" i="80"/>
  <c r="D6678" i="80"/>
  <c r="D6679" i="80"/>
  <c r="D6680" i="80"/>
  <c r="D6681" i="80"/>
  <c r="D6682" i="80"/>
  <c r="D6683" i="80"/>
  <c r="D6684" i="80"/>
  <c r="D6685" i="80"/>
  <c r="D6686" i="80"/>
  <c r="D6687" i="80"/>
  <c r="D6688" i="80"/>
  <c r="D6689" i="80"/>
  <c r="D6690" i="80"/>
  <c r="D6691" i="80"/>
  <c r="D6692" i="80"/>
  <c r="D6693" i="80"/>
  <c r="D6694" i="80"/>
  <c r="D6695" i="80"/>
  <c r="D6696" i="80"/>
  <c r="D6697" i="80"/>
  <c r="D6698" i="80"/>
  <c r="D6699" i="80"/>
  <c r="D6700" i="80"/>
  <c r="D6701" i="80"/>
  <c r="D6702" i="80"/>
  <c r="D6703" i="80"/>
  <c r="D6704" i="80"/>
  <c r="D6705" i="80"/>
  <c r="D6706" i="80"/>
  <c r="D6707" i="80"/>
  <c r="D6708" i="80"/>
  <c r="D6709" i="80"/>
  <c r="D6710" i="80"/>
  <c r="D6711" i="80"/>
  <c r="D6712" i="80"/>
  <c r="D6713" i="80"/>
  <c r="D6714" i="80"/>
  <c r="D6715" i="80"/>
  <c r="D6716" i="80"/>
  <c r="D6717" i="80"/>
  <c r="D6718" i="80"/>
  <c r="D6719" i="80"/>
  <c r="D6720" i="80"/>
  <c r="D6721" i="80"/>
  <c r="D6722" i="80"/>
  <c r="D6723" i="80"/>
  <c r="D6724" i="80"/>
  <c r="D6725" i="80"/>
  <c r="D6726" i="80"/>
  <c r="D6727" i="80"/>
  <c r="D6728" i="80"/>
  <c r="D6729" i="80"/>
  <c r="D6730" i="80"/>
  <c r="D6731" i="80"/>
  <c r="D6732" i="80"/>
  <c r="D6733" i="80"/>
  <c r="D6734" i="80"/>
  <c r="D6735" i="80"/>
  <c r="D6736" i="80"/>
  <c r="D6737" i="80"/>
  <c r="D6738" i="80"/>
  <c r="D6739" i="80"/>
  <c r="D6740" i="80"/>
  <c r="D6741" i="80"/>
  <c r="D6742" i="80"/>
  <c r="D6743" i="80"/>
  <c r="D6744" i="80"/>
  <c r="D6745" i="80"/>
  <c r="D6746" i="80"/>
  <c r="D6747" i="80"/>
  <c r="D6748" i="80"/>
  <c r="D6749" i="80"/>
  <c r="D6750" i="80"/>
  <c r="D6751" i="80"/>
  <c r="D6752" i="80"/>
  <c r="D6753" i="80"/>
  <c r="D6754" i="80"/>
  <c r="D6755" i="80"/>
  <c r="D6756" i="80"/>
  <c r="D6757" i="80"/>
  <c r="D6758" i="80"/>
  <c r="D6759" i="80"/>
  <c r="D6760" i="80"/>
  <c r="D6761" i="80"/>
  <c r="D6762" i="80"/>
  <c r="D6763" i="80"/>
  <c r="D6764" i="80"/>
  <c r="D6765" i="80"/>
  <c r="D6766" i="80"/>
  <c r="D6767" i="80"/>
  <c r="D6768" i="80"/>
  <c r="D6769" i="80"/>
  <c r="D6770" i="80"/>
  <c r="D6771" i="80"/>
  <c r="D6772" i="80"/>
  <c r="D6773" i="80"/>
  <c r="D6774" i="80"/>
  <c r="D6775" i="80"/>
  <c r="D6776" i="80"/>
  <c r="D6777" i="80"/>
  <c r="D6778" i="80"/>
  <c r="D6779" i="80"/>
  <c r="D6780" i="80"/>
  <c r="D6781" i="80"/>
  <c r="D6782" i="80"/>
  <c r="D6783" i="80"/>
  <c r="D6784" i="80"/>
  <c r="D6785" i="80"/>
  <c r="D6786" i="80"/>
  <c r="D6787" i="80"/>
  <c r="D6788" i="80"/>
  <c r="D6789" i="80"/>
  <c r="D6790" i="80"/>
  <c r="D6791" i="80"/>
  <c r="D6792" i="80"/>
  <c r="D6793" i="80"/>
  <c r="D6794" i="80"/>
  <c r="D6795" i="80"/>
  <c r="D6796" i="80"/>
  <c r="D6797" i="80"/>
  <c r="D6798" i="80"/>
  <c r="D6799" i="80"/>
  <c r="D6800" i="80"/>
  <c r="D6801" i="80"/>
  <c r="D6802" i="80"/>
  <c r="D6803" i="80"/>
  <c r="D6804" i="80"/>
  <c r="D6805" i="80"/>
  <c r="D6806" i="80"/>
  <c r="D6807" i="80"/>
  <c r="D6808" i="80"/>
  <c r="D6809" i="80"/>
  <c r="D6810" i="80"/>
  <c r="D6811" i="80"/>
  <c r="D6812" i="80"/>
  <c r="D6813" i="80"/>
  <c r="D6814" i="80"/>
  <c r="D6815" i="80"/>
  <c r="D6816" i="80"/>
  <c r="D6817" i="80"/>
  <c r="D6818" i="80"/>
  <c r="D6819" i="80"/>
  <c r="D6820" i="80"/>
  <c r="D6821" i="80"/>
  <c r="D6822" i="80"/>
  <c r="D6823" i="80"/>
  <c r="D6824" i="80"/>
  <c r="D6825" i="80"/>
  <c r="D6826" i="80"/>
  <c r="D6827" i="80"/>
  <c r="D6828" i="80"/>
  <c r="D6829" i="80"/>
  <c r="D6830" i="80"/>
  <c r="D6831" i="80"/>
  <c r="D6832" i="80"/>
  <c r="D6833" i="80"/>
  <c r="D6834" i="80"/>
  <c r="D6835" i="80"/>
  <c r="D6836" i="80"/>
  <c r="D6837" i="80"/>
  <c r="D6838" i="80"/>
  <c r="D6839" i="80"/>
  <c r="D6840" i="80"/>
  <c r="D6841" i="80"/>
  <c r="D6842" i="80"/>
  <c r="D6843" i="80"/>
  <c r="D6844" i="80"/>
  <c r="D6845" i="80"/>
  <c r="D6846" i="80"/>
  <c r="D6847" i="80"/>
  <c r="D6848" i="80"/>
  <c r="D6849" i="80"/>
  <c r="D6850" i="80"/>
  <c r="D6851" i="80"/>
  <c r="D6852" i="80"/>
  <c r="D6853" i="80"/>
  <c r="D6854" i="80"/>
  <c r="D6855" i="80"/>
  <c r="D6856" i="80"/>
  <c r="D6857" i="80"/>
  <c r="D6858" i="80"/>
  <c r="D6859" i="80"/>
  <c r="D6860" i="80"/>
  <c r="D6861" i="80"/>
  <c r="D6862" i="80"/>
  <c r="D6863" i="80"/>
  <c r="D6864" i="80"/>
  <c r="D6865" i="80"/>
  <c r="D6866" i="80"/>
  <c r="D6867" i="80"/>
  <c r="D6868" i="80"/>
  <c r="D6869" i="80"/>
  <c r="D6870" i="80"/>
  <c r="D6871" i="80"/>
  <c r="D6872" i="80"/>
  <c r="D6873" i="80"/>
  <c r="D6874" i="80"/>
  <c r="D6875" i="80"/>
  <c r="D6876" i="80"/>
  <c r="D6877" i="80"/>
  <c r="D6878" i="80"/>
  <c r="D6879" i="80"/>
  <c r="D6880" i="80"/>
  <c r="D6881" i="80"/>
  <c r="D6882" i="80"/>
  <c r="D6883" i="80"/>
  <c r="D6884" i="80"/>
  <c r="D6885" i="80"/>
  <c r="D6886" i="80"/>
  <c r="D6887" i="80"/>
  <c r="D6888" i="80"/>
  <c r="D6889" i="80"/>
  <c r="D6890" i="80"/>
  <c r="D6891" i="80"/>
  <c r="D6892" i="80"/>
  <c r="D6893" i="80"/>
  <c r="D6894" i="80"/>
  <c r="D6895" i="80"/>
  <c r="D6896" i="80"/>
  <c r="D6897" i="80"/>
  <c r="D6898" i="80"/>
  <c r="D6899" i="80"/>
  <c r="D6900" i="80"/>
  <c r="D6901" i="80"/>
  <c r="D6902" i="80"/>
  <c r="D6903" i="80"/>
  <c r="D6904" i="80"/>
  <c r="D6905" i="80"/>
  <c r="D6906" i="80"/>
  <c r="D6907" i="80"/>
  <c r="D6908" i="80"/>
  <c r="D6909" i="80"/>
  <c r="D6910" i="80"/>
  <c r="D6911" i="80"/>
  <c r="D6912" i="80"/>
  <c r="D6913" i="80"/>
  <c r="D6914" i="80"/>
  <c r="D6915" i="80"/>
  <c r="D6916" i="80"/>
  <c r="D6917" i="80"/>
  <c r="D6918" i="80"/>
  <c r="D6919" i="80"/>
  <c r="D6920" i="80"/>
  <c r="D6921" i="80"/>
  <c r="D6922" i="80"/>
  <c r="D6923" i="80"/>
  <c r="D6924" i="80"/>
  <c r="D6925" i="80"/>
  <c r="D6926" i="80"/>
  <c r="D6927" i="80"/>
  <c r="D6928" i="80"/>
  <c r="D6929" i="80"/>
  <c r="D6930" i="80"/>
  <c r="D6931" i="80"/>
  <c r="D6932" i="80"/>
  <c r="D6933" i="80"/>
  <c r="D6934" i="80"/>
  <c r="D6935" i="80"/>
  <c r="D6936" i="80"/>
  <c r="D6937" i="80"/>
  <c r="D6938" i="80"/>
  <c r="D6939" i="80"/>
  <c r="D6940" i="80"/>
  <c r="D6941" i="80"/>
  <c r="D6942" i="80"/>
  <c r="D6943" i="80"/>
  <c r="D6944" i="80"/>
  <c r="D6945" i="80"/>
  <c r="D6946" i="80"/>
  <c r="D6947" i="80"/>
  <c r="D6948" i="80"/>
  <c r="D6949" i="80"/>
  <c r="D6950" i="80"/>
  <c r="D6951" i="80"/>
  <c r="D6952" i="80"/>
  <c r="D6953" i="80"/>
  <c r="D6954" i="80"/>
  <c r="D6955" i="80"/>
  <c r="D6956" i="80"/>
  <c r="D6957" i="80"/>
  <c r="D6958" i="80"/>
  <c r="D6959" i="80"/>
  <c r="D6960" i="80"/>
  <c r="D6961" i="80"/>
  <c r="D6962" i="80"/>
  <c r="D6963" i="80"/>
  <c r="D6964" i="80"/>
  <c r="D6965" i="80"/>
  <c r="D6966" i="80"/>
  <c r="D6967" i="80"/>
  <c r="D6968" i="80"/>
  <c r="D6969" i="80"/>
  <c r="D6970" i="80"/>
  <c r="D6971" i="80"/>
  <c r="D6972" i="80"/>
  <c r="D6973" i="80"/>
  <c r="D6974" i="80"/>
  <c r="D6975" i="80"/>
  <c r="D6976" i="80"/>
  <c r="D6977" i="80"/>
  <c r="D6978" i="80"/>
  <c r="D6979" i="80"/>
  <c r="D6980" i="80"/>
  <c r="D6981" i="80"/>
  <c r="D6982" i="80"/>
  <c r="D6983" i="80"/>
  <c r="D6984" i="80"/>
  <c r="D6985" i="80"/>
  <c r="D6986" i="80"/>
  <c r="D6987" i="80"/>
  <c r="D6988" i="80"/>
  <c r="D6989" i="80"/>
  <c r="D6990" i="80"/>
  <c r="D6991" i="80"/>
  <c r="D6992" i="80"/>
  <c r="D6993" i="80"/>
  <c r="D6994" i="80"/>
  <c r="D6995" i="80"/>
  <c r="D6996" i="80"/>
  <c r="D6997" i="80"/>
  <c r="D6998" i="80"/>
  <c r="D6999" i="80"/>
  <c r="D7000" i="80"/>
  <c r="D7001" i="80"/>
  <c r="D7002" i="80"/>
  <c r="D7003" i="80"/>
  <c r="D7004" i="80"/>
  <c r="D7005" i="80"/>
  <c r="D7006" i="80"/>
  <c r="D7007" i="80"/>
  <c r="D7008" i="80"/>
  <c r="D7009" i="80"/>
  <c r="D7010" i="80"/>
  <c r="D7011" i="80"/>
  <c r="D7012" i="80"/>
  <c r="D7013" i="80"/>
  <c r="D7014" i="80"/>
  <c r="D7015" i="80"/>
  <c r="D7016" i="80"/>
  <c r="D7017" i="80"/>
  <c r="D7018" i="80"/>
  <c r="D7019" i="80"/>
  <c r="D7020" i="80"/>
  <c r="D7021" i="80"/>
  <c r="D7022" i="80"/>
  <c r="D7023" i="80"/>
  <c r="D7024" i="80"/>
  <c r="D7025" i="80"/>
  <c r="D7026" i="80"/>
  <c r="D7027" i="80"/>
  <c r="D7028" i="80"/>
  <c r="D7029" i="80"/>
  <c r="D7030" i="80"/>
  <c r="D7031" i="80"/>
  <c r="D7032" i="80"/>
  <c r="D7033" i="80"/>
  <c r="D7034" i="80"/>
  <c r="D7035" i="80"/>
  <c r="D7036" i="80"/>
  <c r="D7037" i="80"/>
  <c r="D7038" i="80"/>
  <c r="D7039" i="80"/>
  <c r="D7040" i="80"/>
  <c r="D7041" i="80"/>
  <c r="D7042" i="80"/>
  <c r="D7043" i="80"/>
  <c r="D7044" i="80"/>
  <c r="D7045" i="80"/>
  <c r="D7046" i="80"/>
  <c r="D7047" i="80"/>
  <c r="D7048" i="80"/>
  <c r="D7049" i="80"/>
  <c r="D7050" i="80"/>
  <c r="D7051" i="80"/>
  <c r="D7052" i="80"/>
  <c r="D7053" i="80"/>
  <c r="D7054" i="80"/>
  <c r="D7055" i="80"/>
  <c r="D7056" i="80"/>
  <c r="D7057" i="80"/>
  <c r="D7058" i="80"/>
  <c r="D7059" i="80"/>
  <c r="D7060" i="80"/>
  <c r="D7061" i="80"/>
  <c r="D7062" i="80"/>
  <c r="D7063" i="80"/>
  <c r="D7064" i="80"/>
  <c r="D7065" i="80"/>
  <c r="D7066" i="80"/>
  <c r="D7067" i="80"/>
  <c r="D7068" i="80"/>
  <c r="D7069" i="80"/>
  <c r="D7070" i="80"/>
  <c r="D7071" i="80"/>
  <c r="D7072" i="80"/>
  <c r="D7073" i="80"/>
  <c r="D7074" i="80"/>
  <c r="D7075" i="80"/>
  <c r="D7076" i="80"/>
  <c r="D7077" i="80"/>
  <c r="D7078" i="80"/>
  <c r="D7079" i="80"/>
  <c r="D7080" i="80"/>
  <c r="D7081" i="80"/>
  <c r="D7082" i="80"/>
  <c r="D7083" i="80"/>
  <c r="D7084" i="80"/>
  <c r="D7085" i="80"/>
  <c r="D7086" i="80"/>
  <c r="D7087" i="80"/>
  <c r="D7088" i="80"/>
  <c r="D7089" i="80"/>
  <c r="D7090" i="80"/>
  <c r="D7091" i="80"/>
  <c r="D7092" i="80"/>
  <c r="D7093" i="80"/>
  <c r="D7094" i="80"/>
  <c r="D7095" i="80"/>
  <c r="D7096" i="80"/>
  <c r="D7097" i="80"/>
  <c r="D7098" i="80"/>
  <c r="D7099" i="80"/>
  <c r="D7100" i="80"/>
  <c r="D7101" i="80"/>
  <c r="D7102" i="80"/>
  <c r="D7103" i="80"/>
  <c r="D7104" i="80"/>
  <c r="D7105" i="80"/>
  <c r="D7106" i="80"/>
  <c r="D7107" i="80"/>
  <c r="D7108" i="80"/>
  <c r="D7109" i="80"/>
  <c r="D7110" i="80"/>
  <c r="D7111" i="80"/>
  <c r="D7112" i="80"/>
  <c r="D7113" i="80"/>
  <c r="D7114" i="80"/>
  <c r="D7115" i="80"/>
  <c r="D7116" i="80"/>
  <c r="D7117" i="80"/>
  <c r="D7118" i="80"/>
  <c r="D7119" i="80"/>
  <c r="D7120" i="80"/>
  <c r="D7121" i="80"/>
  <c r="D7122" i="80"/>
  <c r="D7123" i="80"/>
  <c r="D7124" i="80"/>
  <c r="D7125" i="80"/>
  <c r="D7126" i="80"/>
  <c r="D7127" i="80"/>
  <c r="D7128" i="80"/>
  <c r="D7129" i="80"/>
  <c r="D7130" i="80"/>
  <c r="D7131" i="80"/>
  <c r="D7132" i="80"/>
  <c r="D7133" i="80"/>
  <c r="D7134" i="80"/>
  <c r="D7135" i="80"/>
  <c r="D7136" i="80"/>
  <c r="D7137" i="80"/>
  <c r="D7138" i="80"/>
  <c r="D7139" i="80"/>
  <c r="D7140" i="80"/>
  <c r="D7141" i="80"/>
  <c r="D7142" i="80"/>
  <c r="D7143" i="80"/>
  <c r="D7144" i="80"/>
  <c r="D7145" i="80"/>
  <c r="D7146" i="80"/>
  <c r="D7147" i="80"/>
  <c r="D7148" i="80"/>
  <c r="D7149" i="80"/>
  <c r="D7150" i="80"/>
  <c r="D7151" i="80"/>
  <c r="D7152" i="80"/>
  <c r="D7153" i="80"/>
  <c r="D7154" i="80"/>
  <c r="D7155" i="80"/>
  <c r="D7156" i="80"/>
  <c r="D7157" i="80"/>
  <c r="D7158" i="80"/>
  <c r="D7159" i="80"/>
  <c r="D7160" i="80"/>
  <c r="D7161" i="80"/>
  <c r="D7162" i="80"/>
  <c r="D7163" i="80"/>
  <c r="D7164" i="80"/>
  <c r="D7165" i="80"/>
  <c r="D7166" i="80"/>
  <c r="D7167" i="80"/>
  <c r="D7168" i="80"/>
  <c r="D7169" i="80"/>
  <c r="D7170" i="80"/>
  <c r="D7171" i="80"/>
  <c r="D7172" i="80"/>
  <c r="D7173" i="80"/>
  <c r="D7174" i="80"/>
  <c r="D7175" i="80"/>
  <c r="D7176" i="80"/>
  <c r="D7177" i="80"/>
  <c r="D7178" i="80"/>
  <c r="D7179" i="80"/>
  <c r="D7180" i="80"/>
  <c r="D7181" i="80"/>
  <c r="D7182" i="80"/>
  <c r="D7183" i="80"/>
  <c r="D7184" i="80"/>
  <c r="D7185" i="80"/>
  <c r="D7186" i="80"/>
  <c r="D7187" i="80"/>
  <c r="D7188" i="80"/>
  <c r="D7189" i="80"/>
  <c r="D7190" i="80"/>
  <c r="D7191" i="80"/>
  <c r="D7192" i="80"/>
  <c r="D7193" i="80"/>
  <c r="D7194" i="80"/>
  <c r="D7195" i="80"/>
  <c r="D7196" i="80"/>
  <c r="D7197" i="80"/>
  <c r="D7198" i="80"/>
  <c r="D7199" i="80"/>
  <c r="D7200" i="80"/>
  <c r="D7201" i="80"/>
  <c r="D7202" i="80"/>
  <c r="D7203" i="80"/>
  <c r="D7204" i="80"/>
  <c r="D7205" i="80"/>
  <c r="D7206" i="80"/>
  <c r="D7207" i="80"/>
  <c r="D7208" i="80"/>
  <c r="D7209" i="80"/>
  <c r="D7210" i="80"/>
  <c r="D7211" i="80"/>
  <c r="D7212" i="80"/>
  <c r="D7213" i="80"/>
  <c r="D7214" i="80"/>
  <c r="D7215" i="80"/>
  <c r="D7216" i="80"/>
  <c r="D7217" i="80"/>
  <c r="D7218" i="80"/>
  <c r="D7219" i="80"/>
  <c r="D7220" i="80"/>
  <c r="D7221" i="80"/>
  <c r="D7222" i="80"/>
  <c r="D7223" i="80"/>
  <c r="D7224" i="80"/>
  <c r="D7225" i="80"/>
  <c r="D7226" i="80"/>
  <c r="D7227" i="80"/>
  <c r="D7228" i="80"/>
  <c r="D7229" i="80"/>
  <c r="D7230" i="80"/>
  <c r="D7231" i="80"/>
  <c r="D7232" i="80"/>
  <c r="D7233" i="80"/>
  <c r="D7234" i="80"/>
  <c r="D7235" i="80"/>
  <c r="D7236" i="80"/>
  <c r="D7237" i="80"/>
  <c r="D7238" i="80"/>
  <c r="D7239" i="80"/>
  <c r="D7240" i="80"/>
  <c r="D7241" i="80"/>
  <c r="D7242" i="80"/>
  <c r="D7243" i="80"/>
  <c r="D7244" i="80"/>
  <c r="D7245" i="80"/>
  <c r="D7246" i="80"/>
  <c r="D7247" i="80"/>
  <c r="D7248" i="80"/>
  <c r="D7249" i="80"/>
  <c r="D7250" i="80"/>
  <c r="D7251" i="80"/>
  <c r="D7252" i="80"/>
  <c r="D7253" i="80"/>
  <c r="D7254" i="80"/>
  <c r="D7255" i="80"/>
  <c r="D7256" i="80"/>
  <c r="D7257" i="80"/>
  <c r="D7258" i="80"/>
  <c r="D7259" i="80"/>
  <c r="D7260" i="80"/>
  <c r="D7261" i="80"/>
  <c r="D7262" i="80"/>
  <c r="D7263" i="80"/>
  <c r="D7264" i="80"/>
  <c r="D7265" i="80"/>
  <c r="D7266" i="80"/>
  <c r="D7267" i="80"/>
  <c r="D7268" i="80"/>
  <c r="D7269" i="80"/>
  <c r="D7270" i="80"/>
  <c r="D7271" i="80"/>
  <c r="D7272" i="80"/>
  <c r="D7273" i="80"/>
  <c r="D7274" i="80"/>
  <c r="D7275" i="80"/>
  <c r="D7276" i="80"/>
  <c r="D7277" i="80"/>
  <c r="D7278" i="80"/>
  <c r="D7279" i="80"/>
  <c r="D7280" i="80"/>
  <c r="D7281" i="80"/>
  <c r="D7282" i="80"/>
  <c r="D7283" i="80"/>
  <c r="D7284" i="80"/>
  <c r="D7285" i="80"/>
  <c r="D7286" i="80"/>
  <c r="D7287" i="80"/>
  <c r="D7288" i="80"/>
  <c r="D7289" i="80"/>
  <c r="D7290" i="80"/>
  <c r="D7291" i="80"/>
  <c r="D7292" i="80"/>
  <c r="D7293" i="80"/>
  <c r="D7294" i="80"/>
  <c r="D7295" i="80"/>
  <c r="D7296" i="80"/>
  <c r="D7297" i="80"/>
  <c r="D7298" i="80"/>
  <c r="D7299" i="80"/>
  <c r="D7300" i="80"/>
  <c r="D7301" i="80"/>
  <c r="D7302" i="80"/>
  <c r="D7303" i="80"/>
  <c r="D7304" i="80"/>
  <c r="D7305" i="80"/>
  <c r="D7306" i="80"/>
  <c r="D7307" i="80"/>
  <c r="D7308" i="80"/>
  <c r="D7309" i="80"/>
  <c r="D7310" i="80"/>
  <c r="D7311" i="80"/>
  <c r="D7312" i="80"/>
  <c r="D7313" i="80"/>
  <c r="D7314" i="80"/>
  <c r="D7315" i="80"/>
  <c r="D7316" i="80"/>
  <c r="D7317" i="80"/>
  <c r="D7318" i="80"/>
  <c r="D7319" i="80"/>
  <c r="D7320" i="80"/>
  <c r="D7321" i="80"/>
  <c r="D7322" i="80"/>
  <c r="D7323" i="80"/>
  <c r="D7324" i="80"/>
  <c r="D7325" i="80"/>
  <c r="D7326" i="80"/>
  <c r="D7327" i="80"/>
  <c r="D7328" i="80"/>
  <c r="D7329" i="80"/>
  <c r="D7330" i="80"/>
  <c r="D7331" i="80"/>
  <c r="D7332" i="80"/>
  <c r="D7333" i="80"/>
  <c r="D7334" i="80"/>
  <c r="D7335" i="80"/>
  <c r="D7336" i="80"/>
  <c r="D7337" i="80"/>
  <c r="D7338" i="80"/>
  <c r="D7339" i="80"/>
  <c r="D7340" i="80"/>
  <c r="D7341" i="80"/>
  <c r="D7342" i="80"/>
  <c r="D7343" i="80"/>
  <c r="D7344" i="80"/>
  <c r="D7345" i="80"/>
  <c r="D7346" i="80"/>
  <c r="D7347" i="80"/>
  <c r="D7348" i="80"/>
  <c r="D7349" i="80"/>
  <c r="D7350" i="80"/>
  <c r="D7351" i="80"/>
  <c r="D7352" i="80"/>
  <c r="D7353" i="80"/>
  <c r="D7354" i="80"/>
  <c r="D7355" i="80"/>
  <c r="D7356" i="80"/>
  <c r="D7357" i="80"/>
  <c r="D7358" i="80"/>
  <c r="D7359" i="80"/>
  <c r="D7360" i="80"/>
  <c r="D7361" i="80"/>
  <c r="D7362" i="80"/>
  <c r="D7363" i="80"/>
  <c r="D7364" i="80"/>
  <c r="D7365" i="80"/>
  <c r="D7366" i="80"/>
  <c r="D7367" i="80"/>
  <c r="D7368" i="80"/>
  <c r="D7369" i="80"/>
  <c r="D7370" i="80"/>
  <c r="D7371" i="80"/>
  <c r="D7372" i="80"/>
  <c r="D7373" i="80"/>
  <c r="D7374" i="80"/>
  <c r="D7375" i="80"/>
  <c r="D7376" i="80"/>
  <c r="D7377" i="80"/>
  <c r="D7378" i="80"/>
  <c r="D7379" i="80"/>
  <c r="D7380" i="80"/>
  <c r="D7381" i="80"/>
  <c r="D7382" i="80"/>
  <c r="D7383" i="80"/>
  <c r="D7384" i="80"/>
  <c r="D7385" i="80"/>
  <c r="D7386" i="80"/>
  <c r="D7387" i="80"/>
  <c r="D7388" i="80"/>
  <c r="D7389" i="80"/>
  <c r="D7390" i="80"/>
  <c r="D7391" i="80"/>
  <c r="D7392" i="80"/>
  <c r="D7393" i="80"/>
  <c r="D7394" i="80"/>
  <c r="D7395" i="80"/>
  <c r="D7396" i="80"/>
  <c r="D7397" i="80"/>
  <c r="D7398" i="80"/>
  <c r="D7399" i="80"/>
  <c r="D7400" i="80"/>
  <c r="D7401" i="80"/>
  <c r="D7402" i="80"/>
  <c r="D7403" i="80"/>
  <c r="D7404" i="80"/>
  <c r="D7405" i="80"/>
  <c r="D7406" i="80"/>
  <c r="D7407" i="80"/>
  <c r="D7408" i="80"/>
  <c r="D7409" i="80"/>
  <c r="D7410" i="80"/>
  <c r="D7411" i="80"/>
  <c r="D7412" i="80"/>
  <c r="D7413" i="80"/>
  <c r="D7414" i="80"/>
  <c r="D7415" i="80"/>
  <c r="D7416" i="80"/>
  <c r="D7417" i="80"/>
  <c r="D7418" i="80"/>
  <c r="D7419" i="80"/>
  <c r="D7420" i="80"/>
  <c r="D7421" i="80"/>
  <c r="D7422" i="80"/>
  <c r="D7423" i="80"/>
  <c r="D7424" i="80"/>
  <c r="D7425" i="80"/>
  <c r="D7426" i="80"/>
  <c r="D7427" i="80"/>
  <c r="D7428" i="80"/>
  <c r="D7429" i="80"/>
  <c r="D7430" i="80"/>
  <c r="D7431" i="80"/>
  <c r="D7432" i="80"/>
  <c r="D7433" i="80"/>
  <c r="D7434" i="80"/>
  <c r="D7435" i="80"/>
  <c r="D7436" i="80"/>
  <c r="D7437" i="80"/>
  <c r="D7438" i="80"/>
  <c r="D7439" i="80"/>
  <c r="D7440" i="80"/>
  <c r="D7441" i="80"/>
  <c r="D7442" i="80"/>
  <c r="D7443" i="80"/>
  <c r="D7444" i="80"/>
  <c r="D7445" i="80"/>
  <c r="D7446" i="80"/>
  <c r="D7447" i="80"/>
  <c r="D7448" i="80"/>
  <c r="D7449" i="80"/>
  <c r="D7450" i="80"/>
  <c r="D7451" i="80"/>
  <c r="D7452" i="80"/>
  <c r="D7453" i="80"/>
  <c r="D7454" i="80"/>
  <c r="D7455" i="80"/>
  <c r="D7456" i="80"/>
  <c r="D7457" i="80"/>
  <c r="D7458" i="80"/>
  <c r="D7459" i="80"/>
  <c r="D7460" i="80"/>
  <c r="D7461" i="80"/>
  <c r="D7462" i="80"/>
  <c r="D7463" i="80"/>
  <c r="D7464" i="80"/>
  <c r="D7465" i="80"/>
  <c r="D7466" i="80"/>
  <c r="D7467" i="80"/>
  <c r="D7468" i="80"/>
  <c r="D7469" i="80"/>
  <c r="D7470" i="80"/>
  <c r="D7471" i="80"/>
  <c r="D7472" i="80"/>
  <c r="D7473" i="80"/>
  <c r="D7474" i="80"/>
  <c r="D7475" i="80"/>
  <c r="D7476" i="80"/>
  <c r="D7477" i="80"/>
  <c r="D7478" i="80"/>
  <c r="D7479" i="80"/>
  <c r="D7480" i="80"/>
  <c r="D7481" i="80"/>
  <c r="D7482" i="80"/>
  <c r="D7483" i="80"/>
  <c r="D7484" i="80"/>
  <c r="D7485" i="80"/>
  <c r="D7486" i="80"/>
  <c r="D7487" i="80"/>
  <c r="D7488" i="80"/>
  <c r="D7489" i="80"/>
  <c r="D7490" i="80"/>
  <c r="D7491" i="80"/>
  <c r="D7492" i="80"/>
  <c r="D7493" i="80"/>
  <c r="D7494" i="80"/>
  <c r="D7495" i="80"/>
  <c r="D7496" i="80"/>
  <c r="D7497" i="80"/>
  <c r="D7498" i="80"/>
  <c r="D7499" i="80"/>
  <c r="D7500" i="80"/>
  <c r="D7501" i="80"/>
  <c r="D7502" i="80"/>
  <c r="D7503" i="80"/>
  <c r="D7504" i="80"/>
  <c r="D7505" i="80"/>
  <c r="D7506" i="80"/>
  <c r="D7507" i="80"/>
  <c r="D7508" i="80"/>
  <c r="D7509" i="80"/>
  <c r="D7510" i="80"/>
  <c r="D7511" i="80"/>
  <c r="D7512" i="80"/>
  <c r="D7513" i="80"/>
  <c r="D7514" i="80"/>
  <c r="D7515" i="80"/>
  <c r="D7516" i="80"/>
  <c r="D7517" i="80"/>
  <c r="D7518" i="80"/>
  <c r="D7519" i="80"/>
  <c r="D7520" i="80"/>
  <c r="D7521" i="80"/>
  <c r="D7522" i="80"/>
  <c r="D7523" i="80"/>
  <c r="D7524" i="80"/>
  <c r="D7525" i="80"/>
  <c r="D7526" i="80"/>
  <c r="D7527" i="80"/>
  <c r="D7528" i="80"/>
  <c r="D7529" i="80"/>
  <c r="D7530" i="80"/>
  <c r="D7531" i="80"/>
  <c r="D7532" i="80"/>
  <c r="D7533" i="80"/>
  <c r="D7534" i="80"/>
  <c r="D7535" i="80"/>
  <c r="D7536" i="80"/>
  <c r="D7537" i="80"/>
  <c r="D7538" i="80"/>
  <c r="D7539" i="80"/>
  <c r="D7540" i="80"/>
  <c r="D7541" i="80"/>
  <c r="D7542" i="80"/>
  <c r="D7543" i="80"/>
  <c r="D7544" i="80"/>
  <c r="D7545" i="80"/>
  <c r="D7546" i="80"/>
  <c r="D7547" i="80"/>
  <c r="D7548" i="80"/>
  <c r="D7549" i="80"/>
  <c r="D7550" i="80"/>
  <c r="D7551" i="80"/>
  <c r="D7552" i="80"/>
  <c r="D7553" i="80"/>
  <c r="D7554" i="80"/>
  <c r="D7555" i="80"/>
  <c r="D7556" i="80"/>
  <c r="D7557" i="80"/>
  <c r="D7558" i="80"/>
  <c r="D7559" i="80"/>
  <c r="D7560" i="80"/>
  <c r="D7561" i="80"/>
  <c r="D7562" i="80"/>
  <c r="D7563" i="80"/>
  <c r="D7564" i="80"/>
  <c r="D7565" i="80"/>
  <c r="D7566" i="80"/>
  <c r="D7567" i="80"/>
  <c r="D7568" i="80"/>
  <c r="D7569" i="80"/>
  <c r="D7570" i="80"/>
  <c r="D7571" i="80"/>
  <c r="D7572" i="80"/>
  <c r="D7573" i="80"/>
  <c r="D7574" i="80"/>
  <c r="D7575" i="80"/>
  <c r="D7576" i="80"/>
  <c r="D7577" i="80"/>
  <c r="D7578" i="80"/>
  <c r="D7579" i="80"/>
  <c r="D7580" i="80"/>
  <c r="D7581" i="80"/>
  <c r="D7582" i="80"/>
  <c r="D7583" i="80"/>
  <c r="D7584" i="80"/>
  <c r="D7585" i="80"/>
  <c r="D7586" i="80"/>
  <c r="D7587" i="80"/>
  <c r="D7588" i="80"/>
  <c r="D7589" i="80"/>
  <c r="D7590" i="80"/>
  <c r="D7591" i="80"/>
  <c r="D7592" i="80"/>
  <c r="D7593" i="80"/>
  <c r="D7594" i="80"/>
  <c r="D7595" i="80"/>
  <c r="D7596" i="80"/>
  <c r="D7597" i="80"/>
  <c r="D7598" i="80"/>
  <c r="D7599" i="80"/>
  <c r="D7600" i="80"/>
  <c r="D7601" i="80"/>
  <c r="D7602" i="80"/>
  <c r="D7603" i="80"/>
  <c r="D7604" i="80"/>
  <c r="D7605" i="80"/>
  <c r="D7606" i="80"/>
  <c r="D7607" i="80"/>
  <c r="D7608" i="80"/>
  <c r="D7609" i="80"/>
  <c r="D7610" i="80"/>
  <c r="D7611" i="80"/>
  <c r="D7612" i="80"/>
  <c r="D7613" i="80"/>
  <c r="D7614" i="80"/>
  <c r="D7615" i="80"/>
  <c r="D7616" i="80"/>
  <c r="D7617" i="80"/>
  <c r="D7618" i="80"/>
  <c r="D7619" i="80"/>
  <c r="D7620" i="80"/>
  <c r="D7621" i="80"/>
  <c r="D7622" i="80"/>
  <c r="D7623" i="80"/>
  <c r="D7624" i="80"/>
  <c r="D7625" i="80"/>
  <c r="D7626" i="80"/>
  <c r="D7627" i="80"/>
  <c r="D7628" i="80"/>
  <c r="D7629" i="80"/>
  <c r="D7630" i="80"/>
  <c r="D7631" i="80"/>
  <c r="D7632" i="80"/>
  <c r="D7633" i="80"/>
  <c r="D7634" i="80"/>
  <c r="D7635" i="80"/>
  <c r="D7636" i="80"/>
  <c r="D7637" i="80"/>
  <c r="D7638" i="80"/>
  <c r="D7639" i="80"/>
  <c r="D7640" i="80"/>
  <c r="D7641" i="80"/>
  <c r="D7642" i="80"/>
  <c r="D7643" i="80"/>
  <c r="D7644" i="80"/>
  <c r="D7645" i="80"/>
  <c r="D7646" i="80"/>
  <c r="D7647" i="80"/>
  <c r="D7648" i="80"/>
  <c r="D7649" i="80"/>
  <c r="D7650" i="80"/>
  <c r="D7651" i="80"/>
  <c r="D7652" i="80"/>
  <c r="D7653" i="80"/>
  <c r="D7654" i="80"/>
  <c r="D7655" i="80"/>
  <c r="D7656" i="80"/>
  <c r="D7657" i="80"/>
  <c r="D7658" i="80"/>
  <c r="D7659" i="80"/>
  <c r="D7660" i="80"/>
  <c r="D7661" i="80"/>
  <c r="D7662" i="80"/>
  <c r="D7663" i="80"/>
  <c r="D7664" i="80"/>
  <c r="D7665" i="80"/>
  <c r="D7666" i="80"/>
  <c r="D7667" i="80"/>
  <c r="D7668" i="80"/>
  <c r="D7669" i="80"/>
  <c r="D7670" i="80"/>
  <c r="D7671" i="80"/>
  <c r="D7672" i="80"/>
  <c r="D7673" i="80"/>
  <c r="D7674" i="80"/>
  <c r="D7675" i="80"/>
  <c r="D7676" i="80"/>
  <c r="D7677" i="80"/>
  <c r="D7678" i="80"/>
  <c r="D7679" i="80"/>
  <c r="D7680" i="80"/>
  <c r="D7681" i="80"/>
  <c r="D7682" i="80"/>
  <c r="D7683" i="80"/>
  <c r="D7684" i="80"/>
  <c r="D7685" i="80"/>
  <c r="D7686" i="80"/>
  <c r="D7687" i="80"/>
  <c r="D7688" i="80"/>
  <c r="D7689" i="80"/>
  <c r="D7690" i="80"/>
  <c r="D7691" i="80"/>
  <c r="D7692" i="80"/>
  <c r="D7693" i="80"/>
  <c r="D7694" i="80"/>
  <c r="D7695" i="80"/>
  <c r="D7696" i="80"/>
  <c r="D7697" i="80"/>
  <c r="D7698" i="80"/>
  <c r="D7699" i="80"/>
  <c r="D7700" i="80"/>
  <c r="D7701" i="80"/>
  <c r="D7702" i="80"/>
  <c r="D7703" i="80"/>
  <c r="D7704" i="80"/>
  <c r="D7705" i="80"/>
  <c r="D7706" i="80"/>
  <c r="D7707" i="80"/>
  <c r="D7708" i="80"/>
  <c r="D7709" i="80"/>
  <c r="D7710" i="80"/>
  <c r="D7711" i="80"/>
  <c r="D7712" i="80"/>
  <c r="D7713" i="80"/>
  <c r="D7714" i="80"/>
  <c r="D7715" i="80"/>
  <c r="D7716" i="80"/>
  <c r="D7717" i="80"/>
  <c r="D7718" i="80"/>
  <c r="D7719" i="80"/>
  <c r="D7720" i="80"/>
  <c r="D7721" i="80"/>
  <c r="D7722" i="80"/>
  <c r="D7723" i="80"/>
  <c r="D7724" i="80"/>
  <c r="D7725" i="80"/>
  <c r="D7726" i="80"/>
  <c r="D7727" i="80"/>
  <c r="D7728" i="80"/>
  <c r="D7729" i="80"/>
  <c r="D7730" i="80"/>
  <c r="D7731" i="80"/>
  <c r="D7732" i="80"/>
  <c r="D7733" i="80"/>
  <c r="D7734" i="80"/>
  <c r="D7735" i="80"/>
  <c r="D7736" i="80"/>
  <c r="D7737" i="80"/>
  <c r="D7738" i="80"/>
  <c r="D7739" i="80"/>
  <c r="D7740" i="80"/>
  <c r="D7741" i="80"/>
  <c r="D7742" i="80"/>
  <c r="D7743" i="80"/>
  <c r="D7744" i="80"/>
  <c r="D7745" i="80"/>
  <c r="D7746" i="80"/>
  <c r="D7747" i="80"/>
  <c r="D7748" i="80"/>
  <c r="D7749" i="80"/>
  <c r="D7750" i="80"/>
  <c r="D7751" i="80"/>
  <c r="D7752" i="80"/>
  <c r="D7753" i="80"/>
  <c r="D7754" i="80"/>
  <c r="D7755" i="80"/>
  <c r="D7756" i="80"/>
  <c r="D7757" i="80"/>
  <c r="D7758" i="80"/>
  <c r="D7759" i="80"/>
  <c r="D7760" i="80"/>
  <c r="D7761" i="80"/>
  <c r="D7762" i="80"/>
  <c r="D7763" i="80"/>
  <c r="D7764" i="80"/>
  <c r="D7765" i="80"/>
  <c r="D7766" i="80"/>
  <c r="D7767" i="80"/>
  <c r="D7768" i="80"/>
  <c r="D7769" i="80"/>
  <c r="D7770" i="80"/>
  <c r="D7771" i="80"/>
  <c r="D7772" i="80"/>
  <c r="D7773" i="80"/>
  <c r="D7774" i="80"/>
  <c r="D7775" i="80"/>
  <c r="D7776" i="80"/>
  <c r="D7777" i="80"/>
  <c r="D7778" i="80"/>
  <c r="D7779" i="80"/>
  <c r="D7780" i="80"/>
  <c r="D7781" i="80"/>
  <c r="D7782" i="80"/>
  <c r="D7783" i="80"/>
  <c r="D7784" i="80"/>
  <c r="D7785" i="80"/>
  <c r="D7786" i="80"/>
  <c r="D7787" i="80"/>
  <c r="D7788" i="80"/>
  <c r="D7789" i="80"/>
  <c r="D7790" i="80"/>
  <c r="D7791" i="80"/>
  <c r="D7792" i="80"/>
  <c r="D7793" i="80"/>
  <c r="D7794" i="80"/>
  <c r="D7795" i="80"/>
  <c r="D7796" i="80"/>
  <c r="D7797" i="80"/>
  <c r="D7798" i="80"/>
  <c r="D7799" i="80"/>
  <c r="D7800" i="80"/>
  <c r="D7801" i="80"/>
  <c r="D7802" i="80"/>
  <c r="D7803" i="80"/>
  <c r="D7804" i="80"/>
  <c r="D7805" i="80"/>
  <c r="D7806" i="80"/>
  <c r="D7807" i="80"/>
  <c r="D7808" i="80"/>
  <c r="D7809" i="80"/>
  <c r="D7810" i="80"/>
  <c r="D7811" i="80"/>
  <c r="D7812" i="80"/>
  <c r="D7813" i="80"/>
  <c r="D7814" i="80"/>
  <c r="D7815" i="80"/>
  <c r="D7816" i="80"/>
  <c r="D7817" i="80"/>
  <c r="D7818" i="80"/>
  <c r="D7819" i="80"/>
  <c r="D7820" i="80"/>
  <c r="D7821" i="80"/>
  <c r="D7822" i="80"/>
  <c r="D7823" i="80"/>
  <c r="D7824" i="80"/>
  <c r="D7825" i="80"/>
  <c r="D7826" i="80"/>
  <c r="D7827" i="80"/>
  <c r="D7828" i="80"/>
  <c r="D7829" i="80"/>
  <c r="D7830" i="80"/>
  <c r="D7831" i="80"/>
  <c r="D7832" i="80"/>
  <c r="D7833" i="80"/>
  <c r="D7834" i="80"/>
  <c r="D7835" i="80"/>
  <c r="D7836" i="80"/>
  <c r="D7837" i="80"/>
  <c r="D7838" i="80"/>
  <c r="D7839" i="80"/>
  <c r="D7840" i="80"/>
  <c r="D7841" i="80"/>
  <c r="D7842" i="80"/>
  <c r="D7843" i="80"/>
  <c r="D7844" i="80"/>
  <c r="D7845" i="80"/>
  <c r="D7846" i="80"/>
  <c r="D7847" i="80"/>
  <c r="D7848" i="80"/>
  <c r="D7849" i="80"/>
  <c r="D7850" i="80"/>
  <c r="D7851" i="80"/>
  <c r="D7852" i="80"/>
  <c r="D7853" i="80"/>
  <c r="D7854" i="80"/>
  <c r="D7855" i="80"/>
  <c r="D7856" i="80"/>
  <c r="D7857" i="80"/>
  <c r="D7858" i="80"/>
  <c r="D7859" i="80"/>
  <c r="D7860" i="80"/>
  <c r="D7861" i="80"/>
  <c r="D7862" i="80"/>
  <c r="D7863" i="80"/>
  <c r="D7864" i="80"/>
  <c r="D7865" i="80"/>
  <c r="D7866" i="80"/>
  <c r="D7867" i="80"/>
  <c r="D7868" i="80"/>
  <c r="D7869" i="80"/>
  <c r="D7870" i="80"/>
  <c r="D7871" i="80"/>
  <c r="D7872" i="80"/>
  <c r="D7873" i="80"/>
  <c r="D7874" i="80"/>
  <c r="D7875" i="80"/>
  <c r="D7876" i="80"/>
  <c r="D7877" i="80"/>
  <c r="D7878" i="80"/>
  <c r="D7879" i="80"/>
  <c r="D7880" i="80"/>
  <c r="D7881" i="80"/>
  <c r="D7882" i="80"/>
  <c r="D7883" i="80"/>
  <c r="D7884" i="80"/>
  <c r="D7885" i="80"/>
  <c r="D7886" i="80"/>
  <c r="D7887" i="80"/>
  <c r="D7888" i="80"/>
  <c r="D7889" i="80"/>
  <c r="D7890" i="80"/>
  <c r="D7891" i="80"/>
  <c r="D7892" i="80"/>
  <c r="D7893" i="80"/>
  <c r="D7894" i="80"/>
  <c r="D7895" i="80"/>
  <c r="D7896" i="80"/>
  <c r="D7897" i="80"/>
  <c r="D7898" i="80"/>
  <c r="D7899" i="80"/>
  <c r="D7900" i="80"/>
  <c r="D7901" i="80"/>
  <c r="D7902" i="80"/>
  <c r="D7903" i="80"/>
  <c r="D7904" i="80"/>
  <c r="D7905" i="80"/>
  <c r="D7906" i="80"/>
  <c r="D7907" i="80"/>
  <c r="D7908" i="80"/>
  <c r="D7909" i="80"/>
  <c r="D7910" i="80"/>
  <c r="D7911" i="80"/>
  <c r="D7912" i="80"/>
  <c r="D7913" i="80"/>
  <c r="D7914" i="80"/>
  <c r="D7915" i="80"/>
  <c r="D7916" i="80"/>
  <c r="D7917" i="80"/>
  <c r="D7918" i="80"/>
  <c r="D7919" i="80"/>
  <c r="D7920" i="80"/>
  <c r="D7921" i="80"/>
  <c r="D7922" i="80"/>
  <c r="D7923" i="80"/>
  <c r="D7924" i="80"/>
  <c r="D7925" i="80"/>
  <c r="D7926" i="80"/>
  <c r="D7927" i="80"/>
  <c r="D7928" i="80"/>
  <c r="D7929" i="80"/>
  <c r="D7930" i="80"/>
  <c r="D7931" i="80"/>
  <c r="D7932" i="80"/>
  <c r="D7933" i="80"/>
  <c r="D7934" i="80"/>
  <c r="D7935" i="80"/>
  <c r="D7936" i="80"/>
  <c r="D7937" i="80"/>
  <c r="D7938" i="80"/>
  <c r="D7939" i="80"/>
  <c r="D7940" i="80"/>
  <c r="D7941" i="80"/>
  <c r="D7942" i="80"/>
  <c r="D7943" i="80"/>
  <c r="D7944" i="80"/>
  <c r="D7945" i="80"/>
  <c r="D7946" i="80"/>
  <c r="D7947" i="80"/>
  <c r="D7948" i="80"/>
  <c r="D7949" i="80"/>
  <c r="D7950" i="80"/>
  <c r="D7951" i="80"/>
  <c r="D7952" i="80"/>
  <c r="D7953" i="80"/>
  <c r="D7954" i="80"/>
  <c r="D7955" i="80"/>
  <c r="D7956" i="80"/>
  <c r="D7957" i="80"/>
  <c r="D7958" i="80"/>
  <c r="D7959" i="80"/>
  <c r="D7960" i="80"/>
  <c r="D7961" i="80"/>
  <c r="D7962" i="80"/>
  <c r="D7963" i="80"/>
  <c r="D7964" i="80"/>
  <c r="D7965" i="80"/>
  <c r="D7966" i="80"/>
  <c r="D7967" i="80"/>
  <c r="D7968" i="80"/>
  <c r="D7969" i="80"/>
  <c r="D7970" i="80"/>
  <c r="D7971" i="80"/>
  <c r="D7972" i="80"/>
  <c r="D7973" i="80"/>
  <c r="D7974" i="80"/>
  <c r="D7975" i="80"/>
  <c r="D7976" i="80"/>
  <c r="D7977" i="80"/>
  <c r="D7978" i="80"/>
  <c r="D7979" i="80"/>
  <c r="D7980" i="80"/>
  <c r="D7981" i="80"/>
  <c r="D7982" i="80"/>
  <c r="D7983" i="80"/>
  <c r="D7984" i="80"/>
  <c r="D7985" i="80"/>
  <c r="D7986" i="80"/>
  <c r="D7987" i="80"/>
  <c r="D7988" i="80"/>
  <c r="D7989" i="80"/>
  <c r="D7990" i="80"/>
  <c r="D7991" i="80"/>
  <c r="D7992" i="80"/>
  <c r="D7993" i="80"/>
  <c r="D7994" i="80"/>
  <c r="D7995" i="80"/>
  <c r="D7996" i="80"/>
  <c r="D7997" i="80"/>
  <c r="D7998" i="80"/>
  <c r="D7999" i="80"/>
  <c r="D8000" i="80"/>
  <c r="D8001" i="80"/>
  <c r="D8002" i="80"/>
  <c r="D8003" i="80"/>
  <c r="D8004" i="80"/>
  <c r="D8005" i="80"/>
  <c r="D8006" i="80"/>
  <c r="D8007" i="80"/>
  <c r="D8008" i="80"/>
  <c r="D8009" i="80"/>
  <c r="D8010" i="80"/>
  <c r="D8011" i="80"/>
  <c r="D8012" i="80"/>
  <c r="D8013" i="80"/>
  <c r="D8014" i="80"/>
  <c r="D8015" i="80"/>
  <c r="D8016" i="80"/>
  <c r="D8017" i="80"/>
  <c r="D8018" i="80"/>
  <c r="D8019" i="80"/>
  <c r="D8020" i="80"/>
  <c r="D8021" i="80"/>
  <c r="D8022" i="80"/>
  <c r="D8023" i="80"/>
  <c r="D8024" i="80"/>
  <c r="D8025" i="80"/>
  <c r="D8026" i="80"/>
  <c r="D8027" i="80"/>
  <c r="D8028" i="80"/>
  <c r="D8029" i="80"/>
  <c r="D8030" i="80"/>
  <c r="D8031" i="80"/>
  <c r="D8032" i="80"/>
  <c r="D8033" i="80"/>
  <c r="D8034" i="80"/>
  <c r="D8035" i="80"/>
  <c r="D8036" i="80"/>
  <c r="D8037" i="80"/>
  <c r="D8038" i="80"/>
  <c r="D8039" i="80"/>
  <c r="D8040" i="80"/>
  <c r="D8041" i="80"/>
  <c r="D8042" i="80"/>
  <c r="D8043" i="80"/>
  <c r="D8044" i="80"/>
  <c r="D8045" i="80"/>
  <c r="D8046" i="80"/>
  <c r="D8047" i="80"/>
  <c r="D8048" i="80"/>
  <c r="D8049" i="80"/>
  <c r="D8050" i="80"/>
  <c r="D8051" i="80"/>
  <c r="D8052" i="80"/>
  <c r="D8053" i="80"/>
  <c r="D8054" i="80"/>
  <c r="D8055" i="80"/>
  <c r="D8056" i="80"/>
  <c r="D8057" i="80"/>
  <c r="D8058" i="80"/>
  <c r="D8059" i="80"/>
  <c r="D8060" i="80"/>
  <c r="D8061" i="80"/>
  <c r="D8062" i="80"/>
  <c r="D8063" i="80"/>
  <c r="D8064" i="80"/>
  <c r="D8065" i="80"/>
  <c r="D8066" i="80"/>
  <c r="D8067" i="80"/>
  <c r="D8068" i="80"/>
  <c r="D8069" i="80"/>
  <c r="D8070" i="80"/>
  <c r="D8071" i="80"/>
  <c r="D8072" i="80"/>
  <c r="D8073" i="80"/>
  <c r="D8074" i="80"/>
  <c r="D8075" i="80"/>
  <c r="D8076" i="80"/>
  <c r="D8077" i="80"/>
  <c r="D8078" i="80"/>
  <c r="D8079" i="80"/>
  <c r="D8080" i="80"/>
  <c r="D8081" i="80"/>
  <c r="D8082" i="80"/>
  <c r="D8083" i="80"/>
  <c r="D8084" i="80"/>
  <c r="D8085" i="80"/>
  <c r="D8086" i="80"/>
  <c r="D8087" i="80"/>
  <c r="D8088" i="80"/>
  <c r="D8089" i="80"/>
  <c r="D8090" i="80"/>
  <c r="D8091" i="80"/>
  <c r="D8092" i="80"/>
  <c r="D8093" i="80"/>
  <c r="D8094" i="80"/>
  <c r="D8095" i="80"/>
  <c r="D8096" i="80"/>
  <c r="D8097" i="80"/>
  <c r="D8098" i="80"/>
  <c r="D8099" i="80"/>
  <c r="D8100" i="80"/>
  <c r="D8101" i="80"/>
  <c r="D8102" i="80"/>
  <c r="D8103" i="80"/>
  <c r="D8104" i="80"/>
  <c r="D8105" i="80"/>
  <c r="D8106" i="80"/>
  <c r="D8107" i="80"/>
  <c r="D8108" i="80"/>
  <c r="D8109" i="80"/>
  <c r="D8110" i="80"/>
  <c r="D8111" i="80"/>
  <c r="D8112" i="80"/>
  <c r="D8113" i="80"/>
  <c r="D8114" i="80"/>
  <c r="D8115" i="80"/>
  <c r="D8116" i="80"/>
  <c r="D8117" i="80"/>
  <c r="D8118" i="80"/>
  <c r="D8119" i="80"/>
  <c r="D8120" i="80"/>
  <c r="D8121" i="80"/>
  <c r="D8122" i="80"/>
  <c r="D8123" i="80"/>
  <c r="D8124" i="80"/>
  <c r="D8125" i="80"/>
  <c r="D8126" i="80"/>
  <c r="D8127" i="80"/>
  <c r="D8128" i="80"/>
  <c r="D8129" i="80"/>
  <c r="D8130" i="80"/>
  <c r="D8131" i="80"/>
  <c r="D8132" i="80"/>
  <c r="D8133" i="80"/>
  <c r="D8134" i="80"/>
  <c r="D8135" i="80"/>
  <c r="D8136" i="80"/>
  <c r="D8137" i="80"/>
  <c r="D8138" i="80"/>
  <c r="D8139" i="80"/>
  <c r="D8140" i="80"/>
  <c r="D8141" i="80"/>
  <c r="D8142" i="80"/>
  <c r="D8143" i="80"/>
  <c r="D8144" i="80"/>
  <c r="D8145" i="80"/>
  <c r="D8146" i="80"/>
  <c r="D8147" i="80"/>
  <c r="D8148" i="80"/>
  <c r="D8149" i="80"/>
  <c r="D8150" i="80"/>
  <c r="D8151" i="80"/>
  <c r="D8152" i="80"/>
  <c r="D8153" i="80"/>
  <c r="D8154" i="80"/>
  <c r="D8155" i="80"/>
  <c r="D8156" i="80"/>
  <c r="D8157" i="80"/>
  <c r="D8158" i="80"/>
  <c r="D8159" i="80"/>
  <c r="D8160" i="80"/>
  <c r="D8161" i="80"/>
  <c r="D8162" i="80"/>
  <c r="D8163" i="80"/>
  <c r="D8164" i="80"/>
  <c r="D8165" i="80"/>
  <c r="D8166" i="80"/>
  <c r="D8167" i="80"/>
  <c r="D8168" i="80"/>
  <c r="D8169" i="80"/>
  <c r="D8170" i="80"/>
  <c r="D8171" i="80"/>
  <c r="D8172" i="80"/>
  <c r="D8173" i="80"/>
  <c r="D8174" i="80"/>
  <c r="D8175" i="80"/>
  <c r="D8176" i="80"/>
  <c r="D8177" i="80"/>
  <c r="D8178" i="80"/>
  <c r="D8179" i="80"/>
  <c r="D8180" i="80"/>
  <c r="D8181" i="80"/>
  <c r="D8182" i="80"/>
  <c r="D8183" i="80"/>
  <c r="D8184" i="80"/>
  <c r="D8185" i="80"/>
  <c r="D8186" i="80"/>
  <c r="D8187" i="80"/>
  <c r="D8188" i="80"/>
  <c r="D8189" i="80"/>
  <c r="D8190" i="80"/>
  <c r="D8191" i="80"/>
  <c r="D8192" i="80"/>
  <c r="D8193" i="80"/>
  <c r="D8194" i="80"/>
  <c r="D8195" i="80"/>
  <c r="D8196" i="80"/>
  <c r="D8197" i="80"/>
  <c r="D8198" i="80"/>
  <c r="D8199" i="80"/>
  <c r="D8200" i="80"/>
  <c r="D8201" i="80"/>
  <c r="D8202" i="80"/>
  <c r="D8203" i="80"/>
  <c r="D8204" i="80"/>
  <c r="D8205" i="80"/>
  <c r="D8206" i="80"/>
  <c r="D8207" i="80"/>
  <c r="D8208" i="80"/>
  <c r="D8209" i="80"/>
  <c r="D8210" i="80"/>
  <c r="D8211" i="80"/>
  <c r="D8212" i="80"/>
  <c r="D8213" i="80"/>
  <c r="D8214" i="80"/>
  <c r="D8215" i="80"/>
  <c r="D8216" i="80"/>
  <c r="D8217" i="80"/>
  <c r="D8218" i="80"/>
  <c r="D8219" i="80"/>
  <c r="D8220" i="80"/>
  <c r="D8221" i="80"/>
  <c r="D8222" i="80"/>
  <c r="D8223" i="80"/>
  <c r="D8224" i="80"/>
  <c r="D8225" i="80"/>
  <c r="D8226" i="80"/>
  <c r="D8227" i="80"/>
  <c r="D8228" i="80"/>
  <c r="D8229" i="80"/>
  <c r="D8230" i="80"/>
  <c r="D8231" i="80"/>
  <c r="D8232" i="80"/>
  <c r="D8233" i="80"/>
  <c r="D8234" i="80"/>
  <c r="D8235" i="80"/>
  <c r="D8236" i="80"/>
  <c r="D8237" i="80"/>
  <c r="D8238" i="80"/>
  <c r="D8239" i="80"/>
  <c r="D8240" i="80"/>
  <c r="D8241" i="80"/>
  <c r="D8242" i="80"/>
  <c r="D8243" i="80"/>
  <c r="D8244" i="80"/>
  <c r="D8245" i="80"/>
  <c r="D8246" i="80"/>
  <c r="D8247" i="80"/>
  <c r="D8248" i="80"/>
  <c r="D8249" i="80"/>
  <c r="D8250" i="80"/>
  <c r="D8251" i="80"/>
  <c r="D8252" i="80"/>
  <c r="D8253" i="80"/>
  <c r="D8254" i="80"/>
  <c r="D8255" i="80"/>
  <c r="D8256" i="80"/>
  <c r="D8257" i="80"/>
  <c r="D8258" i="80"/>
  <c r="D8259" i="80"/>
  <c r="D8260" i="80"/>
  <c r="D8261" i="80"/>
  <c r="D8262" i="80"/>
  <c r="D8263" i="80"/>
  <c r="D8264" i="80"/>
  <c r="D8265" i="80"/>
  <c r="D8266" i="80"/>
  <c r="D8267" i="80"/>
  <c r="D8268" i="80"/>
  <c r="D8269" i="80"/>
  <c r="D8270" i="80"/>
  <c r="D8271" i="80"/>
  <c r="D8272" i="80"/>
  <c r="D8273" i="80"/>
  <c r="D8274" i="80"/>
  <c r="D8275" i="80"/>
  <c r="D8276" i="80"/>
  <c r="D8277" i="80"/>
  <c r="D8278" i="80"/>
  <c r="D8279" i="80"/>
  <c r="D8280" i="80"/>
  <c r="D8281" i="80"/>
  <c r="D8282" i="80"/>
  <c r="D8283" i="80"/>
  <c r="D8284" i="80"/>
  <c r="D8285" i="80"/>
  <c r="D8286" i="80"/>
  <c r="D8287" i="80"/>
  <c r="D8288" i="80"/>
  <c r="D8289" i="80"/>
  <c r="D8290" i="80"/>
  <c r="D8291" i="80"/>
  <c r="D8292" i="80"/>
  <c r="D8293" i="80"/>
  <c r="D8294" i="80"/>
  <c r="D8295" i="80"/>
  <c r="D8296" i="80"/>
  <c r="D8297" i="80"/>
  <c r="D8298" i="80"/>
  <c r="D8299" i="80"/>
  <c r="D8300" i="80"/>
  <c r="D8301" i="80"/>
  <c r="D8302" i="80"/>
  <c r="D8303" i="80"/>
  <c r="D8304" i="80"/>
  <c r="D8305" i="80"/>
  <c r="D8306" i="80"/>
  <c r="D8307" i="80"/>
  <c r="D8308" i="80"/>
  <c r="D8309" i="80"/>
  <c r="D8310" i="80"/>
  <c r="D8311" i="80"/>
  <c r="D8312" i="80"/>
  <c r="D8313" i="80"/>
  <c r="D8314" i="80"/>
  <c r="D8315" i="80"/>
  <c r="D8316" i="80"/>
  <c r="D8317" i="80"/>
  <c r="D8318" i="80"/>
  <c r="D8319" i="80"/>
  <c r="D8320" i="80"/>
  <c r="D8321" i="80"/>
  <c r="D8322" i="80"/>
  <c r="D8323" i="80"/>
  <c r="D8324" i="80"/>
  <c r="D8325" i="80"/>
  <c r="D8326" i="80"/>
  <c r="D8327" i="80"/>
  <c r="D8328" i="80"/>
  <c r="D8329" i="80"/>
  <c r="D8330" i="80"/>
  <c r="D8331" i="80"/>
  <c r="D8332" i="80"/>
  <c r="D8333" i="80"/>
  <c r="D8334" i="80"/>
  <c r="D8335" i="80"/>
  <c r="D8336" i="80"/>
  <c r="D8337" i="80"/>
  <c r="D8338" i="80"/>
  <c r="D8339" i="80"/>
  <c r="D8340" i="80"/>
  <c r="D8341" i="80"/>
  <c r="D8342" i="80"/>
  <c r="D8343" i="80"/>
  <c r="D8344" i="80"/>
  <c r="D8345" i="80"/>
  <c r="D8346" i="80"/>
  <c r="D8347" i="80"/>
  <c r="D8348" i="80"/>
  <c r="D8349" i="80"/>
  <c r="D8350" i="80"/>
  <c r="D8351" i="80"/>
  <c r="D8352" i="80"/>
  <c r="D8353" i="80"/>
  <c r="D8354" i="80"/>
  <c r="D8355" i="80"/>
  <c r="D8356" i="80"/>
  <c r="D8357" i="80"/>
  <c r="D8358" i="80"/>
  <c r="D8359" i="80"/>
  <c r="D8360" i="80"/>
  <c r="D8361" i="80"/>
  <c r="D8362" i="80"/>
  <c r="D8363" i="80"/>
  <c r="D8364" i="80"/>
  <c r="D8365" i="80"/>
  <c r="D8366" i="80"/>
  <c r="D8367" i="80"/>
  <c r="D8368" i="80"/>
  <c r="D8369" i="80"/>
  <c r="D8370" i="80"/>
  <c r="D8371" i="80"/>
  <c r="D8372" i="80"/>
  <c r="D8373" i="80"/>
  <c r="D8374" i="80"/>
  <c r="D8375" i="80"/>
  <c r="D8376" i="80"/>
  <c r="D8377" i="80"/>
  <c r="D8378" i="80"/>
  <c r="D8379" i="80"/>
  <c r="D8380" i="80"/>
  <c r="D8381" i="80"/>
  <c r="D8382" i="80"/>
  <c r="D8383" i="80"/>
  <c r="D8384" i="80"/>
  <c r="D8385" i="80"/>
  <c r="D8386" i="80"/>
  <c r="D8387" i="80"/>
  <c r="D8388" i="80"/>
  <c r="D8389" i="80"/>
  <c r="D8390" i="80"/>
  <c r="D8391" i="80"/>
  <c r="D8392" i="80"/>
  <c r="D8393" i="80"/>
  <c r="D8394" i="80"/>
  <c r="D8395" i="80"/>
  <c r="D8396" i="80"/>
  <c r="D8397" i="80"/>
  <c r="D8398" i="80"/>
  <c r="D8399" i="80"/>
  <c r="D8400" i="80"/>
  <c r="D8401" i="80"/>
  <c r="D8402" i="80"/>
  <c r="D8403" i="80"/>
  <c r="D8404" i="80"/>
  <c r="D8405" i="80"/>
  <c r="D8406" i="80"/>
  <c r="D8407" i="80"/>
  <c r="D8408" i="80"/>
  <c r="D8409" i="80"/>
  <c r="D8410" i="80"/>
  <c r="D8411" i="80"/>
  <c r="D8412" i="80"/>
  <c r="D8413" i="80"/>
  <c r="D8414" i="80"/>
  <c r="D8415" i="80"/>
  <c r="D8416" i="80"/>
  <c r="D8417" i="80"/>
  <c r="D8418" i="80"/>
  <c r="D8419" i="80"/>
  <c r="D8420" i="80"/>
  <c r="D8421" i="80"/>
  <c r="D8422" i="80"/>
  <c r="D8423" i="80"/>
  <c r="D8424" i="80"/>
  <c r="D8425" i="80"/>
  <c r="D8426" i="80"/>
  <c r="D8427" i="80"/>
  <c r="D8428" i="80"/>
  <c r="D8429" i="80"/>
  <c r="D8430" i="80"/>
  <c r="D8431" i="80"/>
  <c r="D8432" i="80"/>
  <c r="D8433" i="80"/>
  <c r="D8434" i="80"/>
  <c r="D8435" i="80"/>
  <c r="D8436" i="80"/>
  <c r="D8437" i="80"/>
  <c r="D8438" i="80"/>
  <c r="D8439" i="80"/>
  <c r="D8440" i="80"/>
  <c r="D8441" i="80"/>
  <c r="D8442" i="80"/>
  <c r="D8443" i="80"/>
  <c r="D8444" i="80"/>
  <c r="D8445" i="80"/>
  <c r="D8446" i="80"/>
  <c r="D8447" i="80"/>
  <c r="D8448" i="80"/>
  <c r="D8449" i="80"/>
  <c r="D8450" i="80"/>
  <c r="D8451" i="80"/>
  <c r="D8452" i="80"/>
  <c r="D8453" i="80"/>
  <c r="D8454" i="80"/>
  <c r="D8455" i="80"/>
  <c r="D8456" i="80"/>
  <c r="D8457" i="80"/>
  <c r="D8458" i="80"/>
  <c r="D8459" i="80"/>
  <c r="D8460" i="80"/>
  <c r="D8461" i="80"/>
  <c r="D8462" i="80"/>
  <c r="D8463" i="80"/>
  <c r="D8464" i="80"/>
  <c r="D8465" i="80"/>
  <c r="D8466" i="80"/>
  <c r="D8467" i="80"/>
  <c r="D8468" i="80"/>
  <c r="D8469" i="80"/>
  <c r="D8470" i="80"/>
  <c r="D8471" i="80"/>
  <c r="D8472" i="80"/>
  <c r="D8473" i="80"/>
  <c r="D8474" i="80"/>
  <c r="D8475" i="80"/>
  <c r="D8476" i="80"/>
  <c r="D8477" i="80"/>
  <c r="D8478" i="80"/>
  <c r="D8479" i="80"/>
  <c r="D8480" i="80"/>
  <c r="D8481" i="80"/>
  <c r="D8482" i="80"/>
  <c r="D8483" i="80"/>
  <c r="D8484" i="80"/>
  <c r="D8485" i="80"/>
  <c r="D8486" i="80"/>
  <c r="D8487" i="80"/>
  <c r="D8488" i="80"/>
  <c r="D8489" i="80"/>
  <c r="D8490" i="80"/>
  <c r="D8491" i="80"/>
  <c r="D8492" i="80"/>
  <c r="D8493" i="80"/>
  <c r="D8494" i="80"/>
  <c r="D8495" i="80"/>
  <c r="D8496" i="80"/>
  <c r="D8497" i="80"/>
  <c r="D8498" i="80"/>
  <c r="D8499" i="80"/>
  <c r="D8500" i="80"/>
  <c r="D8501" i="80"/>
  <c r="D8502" i="80"/>
  <c r="D8503" i="80"/>
  <c r="D8504" i="80"/>
  <c r="D8505" i="80"/>
  <c r="D8506" i="80"/>
  <c r="D8507" i="80"/>
  <c r="D8508" i="80"/>
  <c r="D8509" i="80"/>
  <c r="D8510" i="80"/>
  <c r="D8511" i="80"/>
  <c r="D8512" i="80"/>
  <c r="D8513" i="80"/>
  <c r="D8514" i="80"/>
  <c r="D8515" i="80"/>
  <c r="D8516" i="80"/>
  <c r="D8517" i="80"/>
  <c r="D8518" i="80"/>
  <c r="D8519" i="80"/>
  <c r="D8520" i="80"/>
  <c r="D8521" i="80"/>
  <c r="D8522" i="80"/>
  <c r="D8523" i="80"/>
  <c r="D8524" i="80"/>
  <c r="D8525" i="80"/>
  <c r="D8526" i="80"/>
  <c r="D8527" i="80"/>
  <c r="D8528" i="80"/>
  <c r="D8529" i="80"/>
  <c r="D8530" i="80"/>
  <c r="D8531" i="80"/>
  <c r="D8532" i="80"/>
  <c r="D8533" i="80"/>
  <c r="D8534" i="80"/>
  <c r="D8535" i="80"/>
  <c r="D8536" i="80"/>
  <c r="D8537" i="80"/>
  <c r="D8538" i="80"/>
  <c r="D8539" i="80"/>
  <c r="D8540" i="80"/>
  <c r="D8541" i="80"/>
  <c r="D8542" i="80"/>
  <c r="D8543" i="80"/>
  <c r="D8544" i="80"/>
  <c r="D8545" i="80"/>
  <c r="D8546" i="80"/>
  <c r="D8547" i="80"/>
  <c r="D8548" i="80"/>
  <c r="D8549" i="80"/>
  <c r="D8550" i="80"/>
  <c r="D8551" i="80"/>
  <c r="D8552" i="80"/>
  <c r="D8553" i="80"/>
  <c r="D8554" i="80"/>
  <c r="D8555" i="80"/>
  <c r="D8556" i="80"/>
  <c r="D8557" i="80"/>
  <c r="D8558" i="80"/>
  <c r="D8559" i="80"/>
  <c r="D8560" i="80"/>
  <c r="D8561" i="80"/>
  <c r="D8562" i="80"/>
  <c r="D8563" i="80"/>
  <c r="D8564" i="80"/>
  <c r="D8565" i="80"/>
  <c r="D8566" i="80"/>
  <c r="D8567" i="80"/>
  <c r="D8568" i="80"/>
  <c r="D8569" i="80"/>
  <c r="D8570" i="80"/>
  <c r="D8571" i="80"/>
  <c r="D8572" i="80"/>
  <c r="D8573" i="80"/>
  <c r="D8574" i="80"/>
  <c r="D8575" i="80"/>
  <c r="D8576" i="80"/>
  <c r="D8577" i="80"/>
  <c r="D8578" i="80"/>
  <c r="D8579" i="80"/>
  <c r="D8580" i="80"/>
  <c r="D8581" i="80"/>
  <c r="D8582" i="80"/>
  <c r="D8583" i="80"/>
  <c r="D8584" i="80"/>
  <c r="D8585" i="80"/>
  <c r="D8586" i="80"/>
  <c r="D8587" i="80"/>
  <c r="D8588" i="80"/>
  <c r="D8589" i="80"/>
  <c r="D8590" i="80"/>
  <c r="D8591" i="80"/>
  <c r="D8592" i="80"/>
  <c r="D8593" i="80"/>
  <c r="D8594" i="80"/>
  <c r="D8595" i="80"/>
  <c r="D8596" i="80"/>
  <c r="D8597" i="80"/>
  <c r="D8598" i="80"/>
  <c r="D8599" i="80"/>
  <c r="D8600" i="80"/>
  <c r="D8601" i="80"/>
  <c r="D8602" i="80"/>
  <c r="D8603" i="80"/>
  <c r="D8604" i="80"/>
  <c r="D8605" i="80"/>
  <c r="D8606" i="80"/>
  <c r="D8607" i="80"/>
  <c r="D8608" i="80"/>
  <c r="D8609" i="80"/>
  <c r="D8610" i="80"/>
  <c r="D8611" i="80"/>
  <c r="D8612" i="80"/>
  <c r="D8613" i="80"/>
  <c r="D8614" i="80"/>
  <c r="D8615" i="80"/>
  <c r="D8616" i="80"/>
  <c r="D8617" i="80"/>
  <c r="D8618" i="80"/>
  <c r="D8619" i="80"/>
  <c r="D8620" i="80"/>
  <c r="D8621" i="80"/>
  <c r="D8622" i="80"/>
  <c r="D8623" i="80"/>
  <c r="D8624" i="80"/>
  <c r="D8625" i="80"/>
  <c r="D8626" i="80"/>
  <c r="D8627" i="80"/>
  <c r="D8628" i="80"/>
  <c r="D8629" i="80"/>
  <c r="D8630" i="80"/>
  <c r="D8631" i="80"/>
  <c r="D8632" i="80"/>
  <c r="D8633" i="80"/>
  <c r="D8634" i="80"/>
  <c r="D8635" i="80"/>
  <c r="D8636" i="80"/>
  <c r="D8637" i="80"/>
  <c r="D8638" i="80"/>
  <c r="D8639" i="80"/>
  <c r="D8640" i="80"/>
  <c r="D8641" i="80"/>
  <c r="D8642" i="80"/>
  <c r="D8643" i="80"/>
  <c r="D8644" i="80"/>
  <c r="D8645" i="80"/>
  <c r="D8646" i="80"/>
  <c r="D8647" i="80"/>
  <c r="D8648" i="80"/>
  <c r="D8649" i="80"/>
  <c r="D8650" i="80"/>
  <c r="D8651" i="80"/>
  <c r="D8652" i="80"/>
  <c r="D8653" i="80"/>
  <c r="D8654" i="80"/>
  <c r="D8655" i="80"/>
  <c r="D8656" i="80"/>
  <c r="D8657" i="80"/>
  <c r="D8658" i="80"/>
  <c r="D8659" i="80"/>
  <c r="D8660" i="80"/>
  <c r="D8661" i="80"/>
  <c r="D8662" i="80"/>
  <c r="D8663" i="80"/>
  <c r="D8664" i="80"/>
  <c r="D8665" i="80"/>
  <c r="D8666" i="80"/>
  <c r="D8667" i="80"/>
  <c r="D8668" i="80"/>
  <c r="D8669" i="80"/>
  <c r="D8670" i="80"/>
  <c r="D8671" i="80"/>
  <c r="D8672" i="80"/>
  <c r="D8673" i="80"/>
  <c r="D8674" i="80"/>
  <c r="D8675" i="80"/>
  <c r="D8676" i="80"/>
  <c r="D8677" i="80"/>
  <c r="D8678" i="80"/>
  <c r="D8679" i="80"/>
  <c r="D8680" i="80"/>
  <c r="D8681" i="80"/>
  <c r="D8682" i="80"/>
  <c r="D8683" i="80"/>
  <c r="D8684" i="80"/>
  <c r="D8685" i="80"/>
  <c r="D8686" i="80"/>
  <c r="D8687" i="80"/>
  <c r="D8688" i="80"/>
  <c r="D8689" i="80"/>
  <c r="D8690" i="80"/>
  <c r="D8691" i="80"/>
  <c r="D8692" i="80"/>
  <c r="D8693" i="80"/>
  <c r="D8694" i="80"/>
  <c r="D8695" i="80"/>
  <c r="D8696" i="80"/>
  <c r="D8697" i="80"/>
  <c r="D8698" i="80"/>
  <c r="D8699" i="80"/>
  <c r="D8700" i="80"/>
  <c r="D8701" i="80"/>
  <c r="D8702" i="80"/>
  <c r="D8703" i="80"/>
  <c r="D8704" i="80"/>
  <c r="D8705" i="80"/>
  <c r="D8706" i="80"/>
  <c r="D8707" i="80"/>
  <c r="D8708" i="80"/>
  <c r="D8709" i="80"/>
  <c r="D8710" i="80"/>
  <c r="D8711" i="80"/>
  <c r="D8712" i="80"/>
  <c r="D8713" i="80"/>
  <c r="D8714" i="80"/>
  <c r="D8715" i="80"/>
  <c r="D8716" i="80"/>
  <c r="D8717" i="80"/>
  <c r="D8718" i="80"/>
  <c r="D8719" i="80"/>
  <c r="D8720" i="80"/>
  <c r="D8721" i="80"/>
  <c r="D8722" i="80"/>
  <c r="D8723" i="80"/>
  <c r="D8724" i="80"/>
  <c r="D8725" i="80"/>
  <c r="D8726" i="80"/>
  <c r="D8727" i="80"/>
  <c r="D8728" i="80"/>
  <c r="D8729" i="80"/>
  <c r="D8730" i="80"/>
  <c r="D8731" i="80"/>
  <c r="D8732" i="80"/>
  <c r="D8733" i="80"/>
  <c r="D8734" i="80"/>
  <c r="D8735" i="80"/>
  <c r="D8736" i="80"/>
  <c r="D8737" i="80"/>
  <c r="D8738" i="80"/>
  <c r="D8739" i="80"/>
  <c r="D8740" i="80"/>
  <c r="D8741" i="80"/>
  <c r="D8742" i="80"/>
  <c r="D8743" i="80"/>
  <c r="D8744" i="80"/>
  <c r="D8745" i="80"/>
  <c r="D8746" i="80"/>
  <c r="D8747" i="80"/>
  <c r="D8748" i="80"/>
  <c r="D8749" i="80"/>
  <c r="D8750" i="80"/>
  <c r="D8751" i="80"/>
  <c r="D8752" i="80"/>
  <c r="D8753" i="80"/>
  <c r="D8754" i="80"/>
  <c r="D8755" i="80"/>
  <c r="D8756" i="80"/>
  <c r="D8757" i="80"/>
  <c r="D8758" i="80"/>
  <c r="D8759" i="80"/>
  <c r="D8760" i="80"/>
  <c r="D8761" i="80"/>
  <c r="D8762" i="80"/>
  <c r="D8763" i="80"/>
  <c r="D8764" i="80"/>
  <c r="D8765" i="80"/>
  <c r="D8766" i="80"/>
  <c r="D8767" i="80"/>
  <c r="D8768" i="80"/>
  <c r="D8769" i="80"/>
  <c r="D8770" i="80"/>
  <c r="D8771" i="80"/>
  <c r="D8772" i="80"/>
  <c r="D8773" i="80"/>
  <c r="D8774" i="80"/>
  <c r="D8775" i="80"/>
  <c r="D8776" i="80"/>
  <c r="D8777" i="80"/>
  <c r="D8778" i="80"/>
  <c r="D8779" i="80"/>
  <c r="D8780" i="80"/>
  <c r="D8781" i="80"/>
  <c r="D8782" i="80"/>
  <c r="D8783" i="80"/>
  <c r="D8784" i="80"/>
  <c r="D8785" i="80"/>
  <c r="D8786" i="80"/>
  <c r="D8787" i="80"/>
  <c r="D8788" i="80"/>
  <c r="D8789" i="80"/>
  <c r="D8790" i="80"/>
  <c r="D8791" i="80"/>
  <c r="D8792" i="80"/>
  <c r="D8793" i="80"/>
  <c r="D8794" i="80"/>
  <c r="D8795" i="80"/>
  <c r="D8796" i="80"/>
  <c r="D8797" i="80"/>
  <c r="D8798" i="80"/>
  <c r="D8799" i="80"/>
  <c r="D8800" i="80"/>
  <c r="D8801" i="80"/>
  <c r="D8802" i="80"/>
  <c r="D8803" i="80"/>
  <c r="D8804" i="80"/>
  <c r="D8805" i="80"/>
  <c r="D8806" i="80"/>
  <c r="D8807" i="80"/>
  <c r="D8808" i="80"/>
  <c r="D8809" i="80"/>
  <c r="D8810" i="80"/>
  <c r="D8811" i="80"/>
  <c r="D8812" i="80"/>
  <c r="D8813" i="80"/>
  <c r="D8814" i="80"/>
  <c r="D8815" i="80"/>
  <c r="D8816" i="80"/>
  <c r="D8817" i="80"/>
  <c r="D8818" i="80"/>
  <c r="D8819" i="80"/>
  <c r="D8820" i="80"/>
  <c r="D8821" i="80"/>
  <c r="D8822" i="80"/>
  <c r="D8823" i="80"/>
  <c r="D8824" i="80"/>
  <c r="D8825" i="80"/>
  <c r="D8826" i="80"/>
  <c r="D8827" i="80"/>
  <c r="D8828" i="80"/>
  <c r="D8829" i="80"/>
  <c r="D8830" i="80"/>
  <c r="D8831" i="80"/>
  <c r="D8832" i="80"/>
  <c r="D8833" i="80"/>
  <c r="D8834" i="80"/>
  <c r="D8835" i="80"/>
  <c r="D8836" i="80"/>
  <c r="D8837" i="80"/>
  <c r="D8838" i="80"/>
  <c r="D8839" i="80"/>
  <c r="D8840" i="80"/>
  <c r="D8841" i="80"/>
  <c r="D8842" i="80"/>
  <c r="D8843" i="80"/>
  <c r="D8844" i="80"/>
  <c r="D8845" i="80"/>
  <c r="D8846" i="80"/>
  <c r="D8847" i="80"/>
  <c r="D8848" i="80"/>
  <c r="D8849" i="80"/>
  <c r="D8850" i="80"/>
  <c r="D8851" i="80"/>
  <c r="D8852" i="80"/>
  <c r="D8853" i="80"/>
  <c r="D8854" i="80"/>
  <c r="D8855" i="80"/>
  <c r="D8856" i="80"/>
  <c r="D8857" i="80"/>
  <c r="D8858" i="80"/>
  <c r="D8859" i="80"/>
  <c r="D8860" i="80"/>
  <c r="D8861" i="80"/>
  <c r="D8862" i="80"/>
  <c r="D8863" i="80"/>
  <c r="D8864" i="80"/>
  <c r="D8865" i="80"/>
  <c r="D8866" i="80"/>
  <c r="D8867" i="80"/>
  <c r="D8868" i="80"/>
  <c r="D8869" i="80"/>
  <c r="D8870" i="80"/>
  <c r="D8871" i="80"/>
  <c r="D8872" i="80"/>
  <c r="D8873" i="80"/>
  <c r="D8874" i="80"/>
  <c r="D8875" i="80"/>
  <c r="D8876" i="80"/>
  <c r="D8877" i="80"/>
  <c r="D8878" i="80"/>
  <c r="D8879" i="80"/>
  <c r="D8880" i="80"/>
  <c r="D8881" i="80"/>
  <c r="D8882" i="80"/>
  <c r="D8883" i="80"/>
  <c r="D8884" i="80"/>
  <c r="D8885" i="80"/>
  <c r="D8886" i="80"/>
  <c r="D8887" i="80"/>
  <c r="D8888" i="80"/>
  <c r="D8889" i="80"/>
  <c r="D8890" i="80"/>
  <c r="D8891" i="80"/>
  <c r="D8892" i="80"/>
  <c r="D8893" i="80"/>
  <c r="D8894" i="80"/>
  <c r="D8895" i="80"/>
  <c r="D8896" i="80"/>
  <c r="D8897" i="80"/>
  <c r="D8898" i="80"/>
  <c r="D8899" i="80"/>
  <c r="D8900" i="80"/>
  <c r="D8901" i="80"/>
  <c r="D8902" i="80"/>
  <c r="D8903" i="80"/>
  <c r="D8904" i="80"/>
  <c r="D8905" i="80"/>
  <c r="D8906" i="80"/>
  <c r="D8907" i="80"/>
  <c r="D8908" i="80"/>
  <c r="D8909" i="80"/>
  <c r="D8910" i="80"/>
  <c r="D8911" i="80"/>
  <c r="D8912" i="80"/>
  <c r="D8913" i="80"/>
  <c r="D8914" i="80"/>
  <c r="D8915" i="80"/>
  <c r="D8916" i="80"/>
  <c r="D8917" i="80"/>
  <c r="D8918" i="80"/>
  <c r="D8919" i="80"/>
  <c r="D8920" i="80"/>
  <c r="D8921" i="80"/>
  <c r="D8922" i="80"/>
  <c r="D8923" i="80"/>
  <c r="D8924" i="80"/>
  <c r="D8925" i="80"/>
  <c r="D8926" i="80"/>
  <c r="D8927" i="80"/>
  <c r="D8928" i="80"/>
  <c r="D8929" i="80"/>
  <c r="D8930" i="80"/>
  <c r="D8931" i="80"/>
  <c r="D8932" i="80"/>
  <c r="D8933" i="80"/>
  <c r="D8934" i="80"/>
  <c r="D8935" i="80"/>
  <c r="D8936" i="80"/>
  <c r="D8937" i="80"/>
  <c r="D8938" i="80"/>
  <c r="D8939" i="80"/>
  <c r="D8940" i="80"/>
  <c r="D8941" i="80"/>
  <c r="D8942" i="80"/>
  <c r="D8943" i="80"/>
  <c r="D8944" i="80"/>
  <c r="D8945" i="80"/>
  <c r="D8946" i="80"/>
  <c r="D8947" i="80"/>
  <c r="D8948" i="80"/>
  <c r="D8949" i="80"/>
  <c r="D8950" i="80"/>
  <c r="D8951" i="80"/>
  <c r="D8952" i="80"/>
  <c r="D8953" i="80"/>
  <c r="D8954" i="80"/>
  <c r="D8955" i="80"/>
  <c r="D8956" i="80"/>
  <c r="D8957" i="80"/>
  <c r="D8958" i="80"/>
  <c r="D8959" i="80"/>
  <c r="D8960" i="80"/>
  <c r="D8961" i="80"/>
  <c r="D8962" i="80"/>
  <c r="D8963" i="80"/>
  <c r="D8964" i="80"/>
  <c r="D8965" i="80"/>
  <c r="D8966" i="80"/>
  <c r="D8967" i="80"/>
  <c r="D8968" i="80"/>
  <c r="D8969" i="80"/>
  <c r="D8970" i="80"/>
  <c r="D8971" i="80"/>
  <c r="D8972" i="80"/>
  <c r="D8973" i="80"/>
  <c r="D8974" i="80"/>
  <c r="D8975" i="80"/>
  <c r="D8976" i="80"/>
  <c r="D8977" i="80"/>
  <c r="D8978" i="80"/>
  <c r="D8979" i="80"/>
  <c r="D8980" i="80"/>
  <c r="D8981" i="80"/>
  <c r="D8982" i="80"/>
  <c r="D8983" i="80"/>
  <c r="D8984" i="80"/>
  <c r="D8985" i="80"/>
  <c r="D8986" i="80"/>
  <c r="D8987" i="80"/>
  <c r="D8988" i="80"/>
  <c r="D8989" i="80"/>
  <c r="D8990" i="80"/>
  <c r="D8991" i="80"/>
  <c r="D8992" i="80"/>
  <c r="D8993" i="80"/>
  <c r="D8994" i="80"/>
  <c r="D8995" i="80"/>
  <c r="D8996" i="80"/>
  <c r="D8997" i="80"/>
  <c r="D8998" i="80"/>
  <c r="D8999" i="80"/>
  <c r="D9000" i="80"/>
  <c r="D6" i="80"/>
  <c r="D7" i="80"/>
  <c r="D8" i="80"/>
  <c r="D9" i="80"/>
  <c r="D10" i="80"/>
  <c r="D11" i="80"/>
  <c r="D12" i="80"/>
  <c r="D13" i="80"/>
  <c r="D14" i="80"/>
  <c r="D15" i="80"/>
  <c r="D16" i="80"/>
  <c r="D17" i="80"/>
  <c r="D18" i="80"/>
  <c r="D19" i="80"/>
  <c r="D20" i="80"/>
  <c r="D21" i="80"/>
  <c r="D22" i="80"/>
  <c r="D23" i="80"/>
  <c r="D24" i="80"/>
  <c r="D25" i="80"/>
  <c r="D26" i="80"/>
  <c r="D27" i="80"/>
  <c r="D28" i="80"/>
  <c r="D29" i="80"/>
  <c r="D30" i="80"/>
  <c r="D31" i="80"/>
  <c r="D32" i="80"/>
  <c r="D33" i="80"/>
  <c r="D34" i="80"/>
  <c r="D35" i="80"/>
  <c r="D36" i="80"/>
  <c r="D37" i="80"/>
  <c r="D38" i="80"/>
  <c r="D39" i="80"/>
  <c r="D40" i="80"/>
  <c r="D41" i="80"/>
  <c r="D42" i="80"/>
  <c r="D43" i="80"/>
  <c r="D44" i="80"/>
  <c r="D45" i="80"/>
  <c r="D46" i="80"/>
  <c r="D47" i="80"/>
  <c r="D48" i="80"/>
  <c r="D49" i="80"/>
  <c r="D50" i="80"/>
  <c r="D51" i="80"/>
  <c r="D52" i="80"/>
  <c r="D53" i="80"/>
  <c r="D54" i="80"/>
  <c r="D55" i="80"/>
  <c r="D56" i="80"/>
  <c r="D57" i="80"/>
  <c r="D58" i="80"/>
  <c r="D59" i="80"/>
  <c r="D60" i="80"/>
  <c r="D61" i="80"/>
  <c r="D62" i="80"/>
  <c r="D63" i="80"/>
  <c r="D64" i="80"/>
  <c r="D65" i="80"/>
  <c r="D66" i="80"/>
  <c r="D67" i="80"/>
  <c r="D68" i="80"/>
  <c r="D69" i="80"/>
  <c r="D70" i="80"/>
  <c r="D71" i="80"/>
  <c r="D72" i="80"/>
  <c r="D73" i="80"/>
  <c r="D74" i="80"/>
  <c r="D75" i="80"/>
  <c r="D76" i="80"/>
  <c r="D77" i="80"/>
  <c r="D78" i="80"/>
  <c r="D79" i="80"/>
  <c r="D80" i="80"/>
  <c r="D81" i="80"/>
  <c r="D82" i="80"/>
  <c r="D83" i="80"/>
  <c r="D84" i="80"/>
  <c r="D85" i="80"/>
  <c r="D86" i="80"/>
  <c r="D87" i="80"/>
  <c r="D88" i="80"/>
  <c r="D89" i="80"/>
  <c r="D90" i="80"/>
  <c r="D91" i="80"/>
  <c r="D92" i="80"/>
  <c r="D93" i="80"/>
  <c r="D94" i="80"/>
  <c r="D95" i="80"/>
  <c r="D96" i="80"/>
  <c r="D97" i="80"/>
  <c r="D98" i="80"/>
  <c r="D99" i="80"/>
  <c r="D100" i="80"/>
  <c r="D101" i="80"/>
  <c r="D102" i="80"/>
  <c r="D103" i="80"/>
  <c r="D104" i="80"/>
  <c r="D105" i="80"/>
  <c r="D106" i="80"/>
  <c r="D107" i="80"/>
  <c r="D108" i="80"/>
  <c r="D109" i="80"/>
  <c r="D110" i="80"/>
  <c r="D111" i="80"/>
  <c r="D112" i="80"/>
  <c r="D113" i="80"/>
  <c r="D114" i="80"/>
  <c r="D115" i="80"/>
  <c r="D116" i="80"/>
  <c r="D117" i="80"/>
  <c r="D118" i="80"/>
  <c r="D119" i="80"/>
  <c r="D120" i="80"/>
  <c r="D121" i="80"/>
  <c r="D122" i="80"/>
  <c r="D123" i="80"/>
  <c r="D124" i="80"/>
  <c r="D125" i="80"/>
  <c r="D126" i="80"/>
  <c r="D127" i="80"/>
  <c r="D128" i="80"/>
  <c r="D129" i="80"/>
  <c r="D130" i="80"/>
  <c r="D131" i="80"/>
  <c r="D132" i="80"/>
  <c r="D133" i="80"/>
  <c r="D134" i="80"/>
  <c r="D135" i="80"/>
  <c r="D136" i="80"/>
  <c r="D137" i="80"/>
  <c r="D138" i="80"/>
  <c r="D139" i="80"/>
  <c r="D140" i="80"/>
  <c r="D141" i="80"/>
  <c r="D142" i="80"/>
  <c r="D143" i="80"/>
  <c r="D144" i="80"/>
  <c r="D145" i="80"/>
  <c r="D146" i="80"/>
  <c r="D147" i="80"/>
  <c r="D148" i="80"/>
  <c r="D149" i="80"/>
  <c r="D150" i="80"/>
  <c r="D151" i="80"/>
  <c r="D152" i="80"/>
  <c r="D153" i="80"/>
  <c r="D154" i="80"/>
  <c r="D155" i="80"/>
  <c r="D156" i="80"/>
  <c r="D157" i="80"/>
  <c r="D158" i="80"/>
  <c r="D159" i="80"/>
  <c r="D160" i="80"/>
  <c r="D161" i="80"/>
  <c r="D162" i="80"/>
  <c r="D163" i="80"/>
  <c r="D164" i="80"/>
  <c r="D165" i="80"/>
  <c r="D166" i="80"/>
  <c r="D167" i="80"/>
  <c r="D168" i="80"/>
  <c r="D169" i="80"/>
  <c r="D170" i="80"/>
  <c r="D171" i="80"/>
  <c r="D172" i="80"/>
  <c r="D173" i="80"/>
  <c r="D174" i="80"/>
  <c r="D175" i="80"/>
  <c r="D176" i="80"/>
  <c r="D177" i="80"/>
  <c r="D178" i="80"/>
  <c r="D179" i="80"/>
  <c r="D180" i="80"/>
  <c r="D181" i="80"/>
  <c r="D182" i="80"/>
  <c r="D183" i="80"/>
  <c r="D184" i="80"/>
  <c r="D185" i="80"/>
  <c r="D186" i="80"/>
  <c r="D187" i="80"/>
  <c r="D188" i="80"/>
  <c r="D189" i="80"/>
  <c r="D190" i="80"/>
  <c r="D191" i="80"/>
  <c r="D192" i="80"/>
  <c r="D193" i="80"/>
  <c r="D194" i="80"/>
  <c r="D195" i="80"/>
  <c r="D196" i="80"/>
  <c r="D197" i="80"/>
  <c r="D198" i="80"/>
  <c r="D199" i="80"/>
  <c r="D200" i="80"/>
  <c r="D201" i="80"/>
  <c r="D202" i="80"/>
  <c r="D203" i="80"/>
  <c r="D204" i="80"/>
  <c r="D205" i="80"/>
  <c r="D206" i="80"/>
  <c r="D207" i="80"/>
  <c r="D208" i="80"/>
  <c r="D209" i="80"/>
  <c r="D210" i="80"/>
  <c r="D211" i="80"/>
  <c r="D212" i="80"/>
  <c r="D213" i="80"/>
  <c r="D214" i="80"/>
  <c r="D215" i="80"/>
  <c r="D216" i="80"/>
  <c r="D217" i="80"/>
  <c r="D218" i="80"/>
  <c r="D219" i="80"/>
  <c r="D220" i="80"/>
  <c r="D221" i="80"/>
  <c r="D222" i="80"/>
  <c r="D223" i="80"/>
  <c r="D224" i="80"/>
  <c r="D225" i="80"/>
  <c r="D226" i="80"/>
  <c r="D227" i="80"/>
  <c r="D228" i="80"/>
  <c r="D229" i="80"/>
  <c r="D230" i="80"/>
  <c r="D231" i="80"/>
  <c r="D232" i="80"/>
  <c r="D233" i="80"/>
  <c r="D234" i="80"/>
  <c r="D235" i="80"/>
  <c r="D236" i="80"/>
  <c r="D237" i="80"/>
  <c r="D238" i="80"/>
  <c r="D239" i="80"/>
  <c r="D240" i="80"/>
  <c r="D241" i="80"/>
  <c r="D242" i="80"/>
  <c r="D243" i="80"/>
  <c r="D244" i="80"/>
  <c r="D245" i="80"/>
  <c r="D246" i="80"/>
  <c r="D247" i="80"/>
  <c r="D248" i="80"/>
  <c r="D249" i="80"/>
  <c r="D250" i="80"/>
  <c r="D251" i="80"/>
  <c r="D252" i="80"/>
  <c r="D253" i="80"/>
  <c r="D254" i="80"/>
  <c r="D255" i="80"/>
  <c r="D256" i="80"/>
  <c r="D257" i="80"/>
  <c r="D258" i="80"/>
  <c r="D259" i="80"/>
  <c r="D260" i="80"/>
  <c r="D261" i="80"/>
  <c r="D262" i="80"/>
  <c r="D263" i="80"/>
  <c r="D264" i="80"/>
  <c r="D265" i="80"/>
  <c r="D266" i="80"/>
  <c r="D267" i="80"/>
  <c r="D268" i="80"/>
  <c r="D269" i="80"/>
  <c r="D270" i="80"/>
  <c r="D271" i="80"/>
  <c r="D272" i="80"/>
  <c r="D273" i="80"/>
  <c r="D274" i="80"/>
  <c r="D275" i="80"/>
  <c r="D276" i="80"/>
  <c r="D277" i="80"/>
  <c r="D278" i="80"/>
  <c r="D279" i="80"/>
  <c r="D280" i="80"/>
  <c r="D281" i="80"/>
  <c r="D282" i="80"/>
  <c r="D283" i="80"/>
  <c r="D284" i="80"/>
  <c r="D285" i="80"/>
  <c r="D286" i="80"/>
  <c r="D287" i="80"/>
  <c r="D288" i="80"/>
  <c r="D289" i="80"/>
  <c r="D290" i="80"/>
  <c r="D291" i="80"/>
  <c r="D292" i="80"/>
  <c r="D293" i="80"/>
  <c r="D294" i="80"/>
  <c r="D295" i="80"/>
  <c r="D296" i="80"/>
  <c r="D297" i="80"/>
  <c r="D298" i="80"/>
  <c r="D299" i="80"/>
  <c r="D300" i="80"/>
  <c r="D301" i="80"/>
  <c r="D302" i="80"/>
  <c r="D303" i="80"/>
  <c r="D304" i="80"/>
  <c r="D305" i="80"/>
  <c r="D306" i="80"/>
  <c r="D307" i="80"/>
  <c r="D308" i="80"/>
  <c r="D309" i="80"/>
  <c r="D310" i="80"/>
  <c r="D311" i="80"/>
  <c r="D312" i="80"/>
  <c r="D313" i="80"/>
  <c r="D314" i="80"/>
  <c r="D315" i="80"/>
  <c r="D316" i="80"/>
  <c r="D317" i="80"/>
  <c r="D318" i="80"/>
  <c r="D319" i="80"/>
  <c r="D320" i="80"/>
  <c r="D321" i="80"/>
  <c r="D322" i="80"/>
  <c r="D323" i="80"/>
  <c r="D324" i="80"/>
  <c r="D325" i="80"/>
  <c r="D326" i="80"/>
  <c r="D327" i="80"/>
  <c r="D328" i="80"/>
  <c r="D329" i="80"/>
  <c r="D330" i="80"/>
  <c r="D331" i="80"/>
  <c r="D332" i="80"/>
  <c r="D333" i="80"/>
  <c r="D334" i="80"/>
  <c r="D335" i="80"/>
  <c r="D336" i="80"/>
  <c r="D337" i="80"/>
  <c r="D338" i="80"/>
  <c r="D339" i="80"/>
  <c r="D340" i="80"/>
  <c r="D341" i="80"/>
  <c r="D342" i="80"/>
  <c r="D343" i="80"/>
  <c r="D344" i="80"/>
  <c r="D345" i="80"/>
  <c r="D346" i="80"/>
  <c r="D347" i="80"/>
  <c r="D348" i="80"/>
  <c r="D349" i="80"/>
  <c r="D350" i="80"/>
  <c r="D351" i="80"/>
  <c r="D352" i="80"/>
  <c r="D353" i="80"/>
  <c r="D354" i="80"/>
  <c r="D355" i="80"/>
  <c r="D356" i="80"/>
  <c r="D357" i="80"/>
  <c r="D358" i="80"/>
  <c r="D359" i="80"/>
  <c r="D360" i="80"/>
  <c r="D361" i="80"/>
  <c r="D362" i="80"/>
  <c r="D363" i="80"/>
  <c r="D364" i="80"/>
  <c r="D365" i="80"/>
  <c r="D366" i="80"/>
  <c r="D367" i="80"/>
  <c r="D368" i="80"/>
  <c r="D369" i="80"/>
  <c r="D370" i="80"/>
  <c r="D371" i="80"/>
  <c r="D372" i="80"/>
  <c r="D373" i="80"/>
  <c r="D374" i="80"/>
  <c r="D375" i="80"/>
  <c r="D376" i="80"/>
  <c r="D377" i="80"/>
  <c r="D378" i="80"/>
  <c r="D379" i="80"/>
  <c r="D380" i="80"/>
  <c r="D381" i="80"/>
  <c r="D382" i="80"/>
  <c r="D383" i="80"/>
  <c r="D384" i="80"/>
  <c r="D385" i="80"/>
  <c r="D386" i="80"/>
  <c r="D387" i="80"/>
  <c r="D388" i="80"/>
  <c r="D389" i="80"/>
  <c r="D390" i="80"/>
  <c r="D391" i="80"/>
  <c r="D392" i="80"/>
  <c r="D393" i="80"/>
  <c r="D394" i="80"/>
  <c r="D395" i="80"/>
  <c r="D396" i="80"/>
  <c r="D397" i="80"/>
  <c r="D398" i="80"/>
  <c r="D399" i="80"/>
  <c r="D400" i="80"/>
  <c r="D401" i="80"/>
  <c r="D402" i="80"/>
  <c r="D403" i="80"/>
  <c r="D404" i="80"/>
  <c r="D405" i="80"/>
  <c r="D406" i="80"/>
  <c r="D407" i="80"/>
  <c r="D408" i="80"/>
  <c r="D409" i="80"/>
  <c r="D410" i="80"/>
  <c r="D411" i="80"/>
  <c r="D412" i="80"/>
  <c r="D413" i="80"/>
  <c r="D414" i="80"/>
  <c r="D415" i="80"/>
  <c r="D416" i="80"/>
  <c r="D417" i="80"/>
  <c r="D418" i="80"/>
  <c r="D419" i="80"/>
  <c r="D420" i="80"/>
  <c r="D421" i="80"/>
  <c r="D422" i="80"/>
  <c r="D423" i="80"/>
  <c r="D424" i="80"/>
  <c r="D425" i="80"/>
  <c r="D426" i="80"/>
  <c r="D427" i="80"/>
  <c r="D428" i="80"/>
  <c r="D429" i="80"/>
  <c r="D430" i="80"/>
  <c r="D431" i="80"/>
  <c r="D432" i="80"/>
  <c r="D433" i="80"/>
  <c r="D434" i="80"/>
  <c r="D435" i="80"/>
  <c r="D436" i="80"/>
  <c r="D437" i="80"/>
  <c r="D438" i="80"/>
  <c r="D439" i="80"/>
  <c r="D440" i="80"/>
  <c r="D441" i="80"/>
  <c r="D442" i="80"/>
  <c r="D443" i="80"/>
  <c r="D444" i="80"/>
  <c r="D445" i="80"/>
  <c r="D446" i="80"/>
  <c r="D447" i="80"/>
  <c r="D448" i="80"/>
  <c r="D449" i="80"/>
  <c r="D450" i="80"/>
  <c r="D451" i="80"/>
  <c r="D452" i="80"/>
  <c r="D453" i="80"/>
  <c r="D454" i="80"/>
  <c r="D455" i="80"/>
  <c r="D456" i="80"/>
  <c r="D457" i="80"/>
  <c r="D458" i="80"/>
  <c r="D459" i="80"/>
  <c r="D460" i="80"/>
  <c r="D461" i="80"/>
  <c r="D462" i="80"/>
  <c r="D463" i="80"/>
  <c r="D464" i="80"/>
  <c r="D465" i="80"/>
  <c r="D466" i="80"/>
  <c r="D467" i="80"/>
  <c r="D468" i="80"/>
  <c r="D469" i="80"/>
  <c r="D470" i="80"/>
  <c r="D471" i="80"/>
  <c r="D472" i="80"/>
  <c r="D473" i="80"/>
  <c r="D474" i="80"/>
  <c r="D475" i="80"/>
  <c r="D476" i="80"/>
  <c r="D477" i="80"/>
  <c r="D478" i="80"/>
  <c r="D479" i="80"/>
  <c r="D480" i="80"/>
  <c r="D481" i="80"/>
  <c r="D482" i="80"/>
  <c r="D483" i="80"/>
  <c r="D484" i="80"/>
  <c r="D485" i="80"/>
  <c r="D486" i="80"/>
  <c r="D487" i="80"/>
  <c r="D488" i="80"/>
  <c r="D489" i="80"/>
  <c r="D490" i="80"/>
  <c r="D491" i="80"/>
  <c r="D492" i="80"/>
  <c r="D493" i="80"/>
  <c r="D494" i="80"/>
  <c r="D495" i="80"/>
  <c r="D496" i="80"/>
  <c r="D497" i="80"/>
  <c r="D498" i="80"/>
  <c r="D499" i="80"/>
  <c r="D500" i="80"/>
  <c r="D501" i="80"/>
  <c r="D502" i="80"/>
  <c r="D503" i="80"/>
  <c r="D504" i="80"/>
  <c r="D505" i="80"/>
  <c r="D506" i="80"/>
  <c r="D507" i="80"/>
  <c r="D508" i="80"/>
  <c r="D509" i="80"/>
  <c r="D510" i="80"/>
  <c r="D511" i="80"/>
  <c r="D512" i="80"/>
  <c r="D513" i="80"/>
  <c r="D514" i="80"/>
  <c r="D515" i="80"/>
  <c r="D516" i="80"/>
  <c r="D517" i="80"/>
  <c r="D518" i="80"/>
  <c r="D519" i="80"/>
  <c r="D520" i="80"/>
  <c r="D521" i="80"/>
  <c r="D522" i="80"/>
  <c r="D523" i="80"/>
  <c r="D524" i="80"/>
  <c r="D525" i="80"/>
  <c r="D526" i="80"/>
  <c r="D527" i="80"/>
  <c r="D528" i="80"/>
  <c r="D529" i="80"/>
  <c r="D530" i="80"/>
  <c r="D531" i="80"/>
  <c r="D532" i="80"/>
  <c r="D533" i="80"/>
  <c r="D534" i="80"/>
  <c r="D535" i="80"/>
  <c r="D536" i="80"/>
  <c r="D537" i="80"/>
  <c r="D538" i="80"/>
  <c r="D539" i="80"/>
  <c r="D540" i="80"/>
  <c r="D541" i="80"/>
  <c r="D542" i="80"/>
  <c r="D543" i="80"/>
  <c r="D544" i="80"/>
  <c r="D545" i="80"/>
  <c r="D546" i="80"/>
  <c r="D547" i="80"/>
  <c r="D548" i="80"/>
  <c r="D549" i="80"/>
  <c r="D550" i="80"/>
  <c r="D551" i="80"/>
  <c r="D552" i="80"/>
  <c r="D553" i="80"/>
  <c r="D554" i="80"/>
  <c r="D555" i="80"/>
  <c r="D556" i="80"/>
  <c r="D557" i="80"/>
  <c r="D558" i="80"/>
  <c r="D559" i="80"/>
  <c r="D560" i="80"/>
  <c r="D561" i="80"/>
  <c r="D562" i="80"/>
  <c r="D563" i="80"/>
  <c r="D564" i="80"/>
  <c r="D565" i="80"/>
  <c r="D566" i="80"/>
  <c r="D567" i="80"/>
  <c r="D568" i="80"/>
  <c r="D569" i="80"/>
  <c r="D570" i="80"/>
  <c r="D571" i="80"/>
  <c r="D572" i="80"/>
  <c r="D573" i="80"/>
  <c r="D574" i="80"/>
  <c r="D575" i="80"/>
  <c r="D576" i="80"/>
  <c r="D577" i="80"/>
  <c r="D578" i="80"/>
  <c r="D579" i="80"/>
  <c r="D580" i="80"/>
  <c r="D581" i="80"/>
  <c r="D582" i="80"/>
  <c r="D583" i="80"/>
  <c r="D584" i="80"/>
  <c r="D585" i="80"/>
  <c r="D586" i="80"/>
  <c r="D587" i="80"/>
  <c r="D588" i="80"/>
  <c r="D589" i="80"/>
  <c r="D590" i="80"/>
  <c r="D591" i="80"/>
  <c r="D592" i="80"/>
  <c r="D593" i="80"/>
  <c r="D594" i="80"/>
  <c r="D595" i="80"/>
  <c r="D596" i="80"/>
  <c r="D597" i="80"/>
  <c r="D598" i="80"/>
  <c r="D599" i="80"/>
  <c r="D600" i="80"/>
  <c r="D601" i="80"/>
  <c r="D602" i="80"/>
  <c r="D603" i="80"/>
  <c r="D604" i="80"/>
  <c r="D605" i="80"/>
  <c r="D606" i="80"/>
  <c r="D607" i="80"/>
  <c r="D608" i="80"/>
  <c r="D609" i="80"/>
  <c r="D610" i="80"/>
  <c r="D611" i="80"/>
  <c r="D612" i="80"/>
  <c r="D613" i="80"/>
  <c r="D614" i="80"/>
  <c r="D615" i="80"/>
  <c r="D616" i="80"/>
  <c r="D617" i="80"/>
  <c r="D618" i="80"/>
  <c r="D619" i="80"/>
  <c r="D620" i="80"/>
  <c r="D621" i="80"/>
  <c r="D622" i="80"/>
  <c r="D623" i="80"/>
  <c r="D624" i="80"/>
  <c r="D625" i="80"/>
  <c r="D626" i="80"/>
  <c r="D627" i="80"/>
  <c r="D628" i="80"/>
  <c r="D629" i="80"/>
  <c r="D630" i="80"/>
  <c r="D631" i="80"/>
  <c r="D632" i="80"/>
  <c r="D633" i="80"/>
  <c r="D634" i="80"/>
  <c r="D635" i="80"/>
  <c r="D636" i="80"/>
  <c r="D637" i="80"/>
  <c r="D638" i="80"/>
  <c r="D639" i="80"/>
  <c r="D640" i="80"/>
  <c r="D641" i="80"/>
  <c r="D642" i="80"/>
  <c r="D643" i="80"/>
  <c r="D644" i="80"/>
  <c r="D645" i="80"/>
  <c r="D646" i="80"/>
  <c r="D647" i="80"/>
  <c r="D648" i="80"/>
  <c r="D649" i="80"/>
  <c r="D650" i="80"/>
  <c r="D651" i="80"/>
  <c r="D652" i="80"/>
  <c r="D653" i="80"/>
  <c r="D654" i="80"/>
  <c r="D655" i="80"/>
  <c r="D656" i="80"/>
  <c r="D657" i="80"/>
  <c r="D658" i="80"/>
  <c r="D659" i="80"/>
  <c r="D660" i="80"/>
  <c r="D661" i="80"/>
  <c r="D662" i="80"/>
  <c r="D663" i="80"/>
  <c r="D664" i="80"/>
  <c r="D665" i="80"/>
  <c r="D666" i="80"/>
  <c r="D667" i="80"/>
  <c r="D668" i="80"/>
  <c r="D669" i="80"/>
  <c r="D670" i="80"/>
  <c r="D671" i="80"/>
  <c r="D672" i="80"/>
  <c r="D673" i="80"/>
  <c r="D674" i="80"/>
  <c r="D675" i="80"/>
  <c r="D676" i="80"/>
  <c r="D677" i="80"/>
  <c r="D678" i="80"/>
  <c r="D679" i="80"/>
  <c r="D680" i="80"/>
  <c r="D681" i="80"/>
  <c r="D682" i="80"/>
  <c r="D683" i="80"/>
  <c r="D684" i="80"/>
  <c r="D685" i="80"/>
  <c r="D686" i="80"/>
  <c r="D687" i="80"/>
  <c r="D688" i="80"/>
  <c r="D689" i="80"/>
  <c r="D690" i="80"/>
  <c r="D691" i="80"/>
  <c r="D692" i="80"/>
  <c r="D693" i="80"/>
  <c r="D694" i="80"/>
  <c r="D695" i="80"/>
  <c r="D696" i="80"/>
  <c r="D697" i="80"/>
  <c r="D698" i="80"/>
  <c r="D699" i="80"/>
  <c r="D700" i="80"/>
  <c r="D701" i="80"/>
  <c r="D702" i="80"/>
  <c r="D703" i="80"/>
  <c r="D704" i="80"/>
  <c r="D705" i="80"/>
  <c r="D706" i="80"/>
  <c r="D707" i="80"/>
  <c r="D708" i="80"/>
  <c r="D709" i="80"/>
  <c r="D710" i="80"/>
  <c r="D711" i="80"/>
  <c r="D712" i="80"/>
  <c r="D713" i="80"/>
  <c r="D714" i="80"/>
  <c r="D715" i="80"/>
  <c r="D716" i="80"/>
  <c r="D717" i="80"/>
  <c r="D718" i="80"/>
  <c r="D719" i="80"/>
  <c r="D720" i="80"/>
  <c r="D721" i="80"/>
  <c r="D722" i="80"/>
  <c r="D723" i="80"/>
  <c r="D724" i="80"/>
  <c r="D725" i="80"/>
  <c r="D726" i="80"/>
  <c r="D727" i="80"/>
  <c r="D728" i="80"/>
  <c r="D729" i="80"/>
  <c r="D730" i="80"/>
  <c r="D731" i="80"/>
  <c r="D732" i="80"/>
  <c r="D733" i="80"/>
  <c r="D734" i="80"/>
  <c r="D735" i="80"/>
  <c r="D736" i="80"/>
  <c r="D737" i="80"/>
  <c r="D738" i="80"/>
  <c r="D739" i="80"/>
  <c r="D740" i="80"/>
  <c r="D741" i="80"/>
  <c r="D742" i="80"/>
  <c r="D743" i="80"/>
  <c r="D744" i="80"/>
  <c r="D745" i="80"/>
  <c r="D746" i="80"/>
  <c r="D747" i="80"/>
  <c r="D748" i="80"/>
  <c r="D749" i="80"/>
  <c r="D750" i="80"/>
  <c r="D751" i="80"/>
  <c r="D752" i="80"/>
  <c r="D753" i="80"/>
  <c r="D754" i="80"/>
  <c r="D755" i="80"/>
  <c r="D756" i="80"/>
  <c r="D757" i="80"/>
  <c r="D758" i="80"/>
  <c r="D759" i="80"/>
  <c r="D760" i="80"/>
  <c r="D761" i="80"/>
  <c r="D762" i="80"/>
  <c r="D763" i="80"/>
  <c r="D764" i="80"/>
  <c r="D765" i="80"/>
  <c r="D766" i="80"/>
  <c r="D767" i="80"/>
  <c r="D768" i="80"/>
  <c r="D769" i="80"/>
  <c r="D770" i="80"/>
  <c r="D771" i="80"/>
  <c r="D772" i="80"/>
  <c r="D773" i="80"/>
  <c r="D774" i="80"/>
  <c r="D775" i="80"/>
  <c r="D776" i="80"/>
  <c r="D777" i="80"/>
  <c r="D778" i="80"/>
  <c r="D779" i="80"/>
  <c r="D780" i="80"/>
  <c r="D781" i="80"/>
  <c r="D782" i="80"/>
  <c r="D783" i="80"/>
  <c r="D784" i="80"/>
  <c r="D785" i="80"/>
  <c r="D786" i="80"/>
  <c r="D787" i="80"/>
  <c r="D788" i="80"/>
  <c r="D789" i="80"/>
  <c r="D790" i="80"/>
  <c r="D791" i="80"/>
  <c r="D792" i="80"/>
  <c r="D793" i="80"/>
  <c r="D794" i="80"/>
  <c r="D795" i="80"/>
  <c r="D796" i="80"/>
  <c r="D797" i="80"/>
  <c r="D798" i="80"/>
  <c r="D799" i="80"/>
  <c r="D800" i="80"/>
  <c r="D801" i="80"/>
  <c r="D802" i="80"/>
  <c r="D803" i="80"/>
  <c r="D804" i="80"/>
  <c r="D805" i="80"/>
  <c r="D806" i="80"/>
  <c r="D807" i="80"/>
  <c r="D808" i="80"/>
  <c r="D809" i="80"/>
  <c r="D810" i="80"/>
  <c r="D811" i="80"/>
  <c r="D812" i="80"/>
  <c r="D813" i="80"/>
  <c r="D814" i="80"/>
  <c r="D815" i="80"/>
  <c r="D816" i="80"/>
  <c r="D817" i="80"/>
  <c r="D818" i="80"/>
  <c r="D819" i="80"/>
  <c r="D820" i="80"/>
  <c r="D821" i="80"/>
  <c r="D822" i="80"/>
  <c r="D823" i="80"/>
  <c r="D824" i="80"/>
  <c r="D825" i="80"/>
  <c r="D826" i="80"/>
  <c r="D827" i="80"/>
  <c r="D828" i="80"/>
  <c r="D829" i="80"/>
  <c r="D830" i="80"/>
  <c r="D831" i="80"/>
  <c r="D832" i="80"/>
  <c r="D833" i="80"/>
  <c r="D834" i="80"/>
  <c r="D835" i="80"/>
  <c r="D836" i="80"/>
  <c r="D837" i="80"/>
  <c r="D838" i="80"/>
  <c r="D839" i="80"/>
  <c r="D840" i="80"/>
  <c r="D841" i="80"/>
  <c r="D842" i="80"/>
  <c r="D843" i="80"/>
  <c r="D844" i="80"/>
  <c r="D845" i="80"/>
  <c r="D846" i="80"/>
  <c r="D847" i="80"/>
  <c r="D848" i="80"/>
  <c r="D849" i="80"/>
  <c r="D850" i="80"/>
  <c r="D851" i="80"/>
  <c r="D852" i="80"/>
  <c r="D853" i="80"/>
  <c r="D854" i="80"/>
  <c r="D855" i="80"/>
  <c r="D856" i="80"/>
  <c r="D857" i="80"/>
  <c r="D858" i="80"/>
  <c r="D859" i="80"/>
  <c r="D860" i="80"/>
  <c r="D861" i="80"/>
  <c r="D862" i="80"/>
  <c r="D863" i="80"/>
  <c r="D864" i="80"/>
  <c r="D865" i="80"/>
  <c r="D866" i="80"/>
  <c r="D867" i="80"/>
  <c r="D868" i="80"/>
  <c r="D869" i="80"/>
  <c r="D870" i="80"/>
  <c r="D871" i="80"/>
  <c r="D872" i="80"/>
  <c r="D873" i="80"/>
  <c r="D874" i="80"/>
  <c r="D875" i="80"/>
  <c r="D876" i="80"/>
  <c r="D877" i="80"/>
  <c r="D878" i="80"/>
  <c r="D879" i="80"/>
  <c r="D880" i="80"/>
  <c r="D881" i="80"/>
  <c r="D882" i="80"/>
  <c r="D883" i="80"/>
  <c r="D884" i="80"/>
  <c r="D885" i="80"/>
  <c r="D886" i="80"/>
  <c r="D887" i="80"/>
  <c r="D888" i="80"/>
  <c r="D889" i="80"/>
  <c r="D890" i="80"/>
  <c r="D891" i="80"/>
  <c r="D892" i="80"/>
  <c r="D893" i="80"/>
  <c r="D894" i="80"/>
  <c r="D895" i="80"/>
  <c r="D896" i="80"/>
  <c r="D897" i="80"/>
  <c r="D898" i="80"/>
  <c r="D899" i="80"/>
  <c r="D900" i="80"/>
  <c r="D901" i="80"/>
  <c r="D902" i="80"/>
  <c r="D903" i="80"/>
  <c r="D904" i="80"/>
  <c r="D905" i="80"/>
  <c r="D906" i="80"/>
  <c r="D907" i="80"/>
  <c r="D908" i="80"/>
  <c r="D909" i="80"/>
  <c r="D910" i="80"/>
  <c r="D911" i="80"/>
  <c r="D912" i="80"/>
  <c r="D913" i="80"/>
  <c r="D914" i="80"/>
  <c r="D915" i="80"/>
  <c r="D916" i="80"/>
  <c r="D917" i="80"/>
  <c r="D918" i="80"/>
  <c r="D919" i="80"/>
  <c r="D920" i="80"/>
  <c r="D921" i="80"/>
  <c r="D922" i="80"/>
  <c r="D923" i="80"/>
  <c r="D924" i="80"/>
  <c r="D925" i="80"/>
  <c r="D926" i="80"/>
  <c r="D927" i="80"/>
  <c r="D928" i="80"/>
  <c r="D929" i="80"/>
  <c r="D930" i="80"/>
  <c r="D931" i="80"/>
  <c r="D932" i="80"/>
  <c r="D933" i="80"/>
  <c r="D934" i="80"/>
  <c r="D935" i="80"/>
  <c r="D936" i="80"/>
  <c r="D937" i="80"/>
  <c r="D938" i="80"/>
  <c r="D939" i="80"/>
  <c r="D940" i="80"/>
  <c r="D941" i="80"/>
  <c r="D942" i="80"/>
  <c r="D943" i="80"/>
  <c r="D944" i="80"/>
  <c r="D945" i="80"/>
  <c r="D946" i="80"/>
  <c r="D947" i="80"/>
  <c r="D948" i="80"/>
  <c r="D949" i="80"/>
  <c r="D950" i="80"/>
  <c r="D951" i="80"/>
  <c r="E951" i="80" s="1"/>
  <c r="D952" i="80"/>
  <c r="E952" i="80" s="1"/>
  <c r="D953" i="80"/>
  <c r="E953" i="80" s="1"/>
  <c r="D954" i="80"/>
  <c r="E954" i="80" s="1"/>
  <c r="D955" i="80"/>
  <c r="E955" i="80" s="1"/>
  <c r="D956" i="80"/>
  <c r="E956" i="80" s="1"/>
  <c r="D957" i="80"/>
  <c r="E957" i="80" s="1"/>
  <c r="D958" i="80"/>
  <c r="E958" i="80" s="1"/>
  <c r="D959" i="80"/>
  <c r="E959" i="80" s="1"/>
  <c r="D960" i="80"/>
  <c r="E960" i="80" s="1"/>
  <c r="D961" i="80"/>
  <c r="E961" i="80" s="1"/>
  <c r="D962" i="80"/>
  <c r="E962" i="80" s="1"/>
  <c r="D963" i="80"/>
  <c r="E963" i="80" s="1"/>
  <c r="D964" i="80"/>
  <c r="E964" i="80" s="1"/>
  <c r="D965" i="80"/>
  <c r="E965" i="80" s="1"/>
  <c r="D966" i="80"/>
  <c r="E966" i="80" s="1"/>
  <c r="D967" i="80"/>
  <c r="E967" i="80" s="1"/>
  <c r="D968" i="80"/>
  <c r="E968" i="80" s="1"/>
  <c r="D969" i="80"/>
  <c r="E969" i="80" s="1"/>
  <c r="D970" i="80"/>
  <c r="E970" i="80" s="1"/>
  <c r="D971" i="80"/>
  <c r="E971" i="80" s="1"/>
  <c r="D972" i="80"/>
  <c r="E972" i="80" s="1"/>
  <c r="D973" i="80"/>
  <c r="E973" i="80" s="1"/>
  <c r="D974" i="80"/>
  <c r="E974" i="80" s="1"/>
  <c r="D975" i="80"/>
  <c r="E975" i="80" s="1"/>
  <c r="D976" i="80"/>
  <c r="E976" i="80" s="1"/>
  <c r="D977" i="80"/>
  <c r="E977" i="80" s="1"/>
  <c r="D978" i="80"/>
  <c r="E978" i="80" s="1"/>
  <c r="D979" i="80"/>
  <c r="E979" i="80" s="1"/>
  <c r="D980" i="80"/>
  <c r="E980" i="80" s="1"/>
  <c r="D981" i="80"/>
  <c r="E981" i="80" s="1"/>
  <c r="D982" i="80"/>
  <c r="E982" i="80" s="1"/>
  <c r="D983" i="80"/>
  <c r="E983" i="80" s="1"/>
  <c r="D984" i="80"/>
  <c r="E984" i="80" s="1"/>
  <c r="D985" i="80"/>
  <c r="E985" i="80" s="1"/>
  <c r="D986" i="80"/>
  <c r="E986" i="80" s="1"/>
  <c r="D987" i="80"/>
  <c r="E987" i="80" s="1"/>
  <c r="D988" i="80"/>
  <c r="E988" i="80" s="1"/>
  <c r="D989" i="80"/>
  <c r="E989" i="80" s="1"/>
  <c r="D990" i="80"/>
  <c r="E990" i="80" s="1"/>
  <c r="D991" i="80"/>
  <c r="E991" i="80" s="1"/>
  <c r="D992" i="80"/>
  <c r="E992" i="80" s="1"/>
  <c r="D993" i="80"/>
  <c r="E993" i="80" s="1"/>
  <c r="D994" i="80"/>
  <c r="E994" i="80" s="1"/>
  <c r="D995" i="80"/>
  <c r="E995" i="80" s="1"/>
  <c r="D996" i="80"/>
  <c r="E996" i="80" s="1"/>
  <c r="D997" i="80"/>
  <c r="E997" i="80" s="1"/>
  <c r="D998" i="80"/>
  <c r="E998" i="80" s="1"/>
  <c r="D999" i="80"/>
  <c r="E999" i="80" s="1"/>
  <c r="D1000" i="80"/>
  <c r="E1000" i="80" s="1"/>
  <c r="D1001" i="80"/>
  <c r="E1001" i="80" s="1"/>
  <c r="D1002" i="80"/>
  <c r="D1003" i="80"/>
  <c r="D1004" i="80"/>
  <c r="D1005" i="80"/>
  <c r="D1006" i="80"/>
  <c r="D1007" i="80"/>
  <c r="D1008" i="80"/>
  <c r="D1009" i="80"/>
  <c r="D1010" i="80"/>
  <c r="D1011" i="80"/>
  <c r="D1012" i="80"/>
  <c r="D1013" i="80"/>
  <c r="D1014" i="80"/>
  <c r="D1015" i="80"/>
  <c r="D1016" i="80"/>
  <c r="D1017" i="80"/>
  <c r="D1018" i="80"/>
  <c r="D1019" i="80"/>
  <c r="D1020" i="80"/>
  <c r="D1021" i="80"/>
  <c r="D1022" i="80"/>
  <c r="D1023" i="80"/>
  <c r="D1024" i="80"/>
  <c r="D1025" i="80"/>
  <c r="D1026" i="80"/>
  <c r="D1027" i="80"/>
  <c r="D1028" i="80"/>
  <c r="D1029" i="80"/>
  <c r="D1030" i="80"/>
  <c r="D1031" i="80"/>
  <c r="D1032" i="80"/>
  <c r="D1033" i="80"/>
  <c r="D1034" i="80"/>
  <c r="D1035" i="80"/>
  <c r="D1036" i="80"/>
  <c r="D1037" i="80"/>
  <c r="D1038" i="80"/>
  <c r="D1039" i="80"/>
  <c r="D1040" i="80"/>
  <c r="D1041" i="80"/>
  <c r="D1042" i="80"/>
  <c r="D1043" i="80"/>
  <c r="D1044" i="80"/>
  <c r="D1045" i="80"/>
  <c r="D1046" i="80"/>
  <c r="D1047" i="80"/>
  <c r="D1048" i="80"/>
  <c r="D1049" i="80"/>
  <c r="D1050" i="80"/>
  <c r="D1051" i="80"/>
  <c r="D1052" i="80"/>
  <c r="D1053" i="80"/>
  <c r="D1054" i="80"/>
  <c r="D1055" i="80"/>
  <c r="D1056" i="80"/>
  <c r="D1057" i="80"/>
  <c r="D1058" i="80"/>
  <c r="D1059" i="80"/>
  <c r="D1060" i="80"/>
  <c r="D1061" i="80"/>
  <c r="D1062" i="80"/>
  <c r="D1063" i="80"/>
  <c r="D1064" i="80"/>
  <c r="D1065" i="80"/>
  <c r="D1066" i="80"/>
  <c r="D1067" i="80"/>
  <c r="D1068" i="80"/>
  <c r="D1069" i="80"/>
  <c r="D1070" i="80"/>
  <c r="D1071" i="80"/>
  <c r="D1072" i="80"/>
  <c r="D1073" i="80"/>
  <c r="D1074" i="80"/>
  <c r="D1075" i="80"/>
  <c r="D1076" i="80"/>
  <c r="D1077" i="80"/>
  <c r="D1078" i="80"/>
  <c r="D1079" i="80"/>
  <c r="D1080" i="80"/>
  <c r="D1081" i="80"/>
  <c r="D1082" i="80"/>
  <c r="D1083" i="80"/>
  <c r="D1084" i="80"/>
  <c r="D1085" i="80"/>
  <c r="D1086" i="80"/>
  <c r="D1087" i="80"/>
  <c r="D1088" i="80"/>
  <c r="D1089" i="80"/>
  <c r="D1090" i="80"/>
  <c r="D1091" i="80"/>
  <c r="D1092" i="80"/>
  <c r="D1093" i="80"/>
  <c r="D1094" i="80"/>
  <c r="D1095" i="80"/>
  <c r="D1096" i="80"/>
  <c r="D1097" i="80"/>
  <c r="D1098" i="80"/>
  <c r="D1099" i="80"/>
  <c r="D1100" i="80"/>
  <c r="D1101" i="80"/>
  <c r="D1102" i="80"/>
  <c r="D1103" i="80"/>
  <c r="D1104" i="80"/>
  <c r="D1105" i="80"/>
  <c r="D1106" i="80"/>
  <c r="D1107" i="80"/>
  <c r="D1108" i="80"/>
  <c r="D1109" i="80"/>
  <c r="D1110" i="80"/>
  <c r="D1111" i="80"/>
  <c r="D1112" i="80"/>
  <c r="D1113" i="80"/>
  <c r="D1114" i="80"/>
  <c r="D1115" i="80"/>
  <c r="D1116" i="80"/>
  <c r="D1117" i="80"/>
  <c r="D1118" i="80"/>
  <c r="D1119" i="80"/>
  <c r="D1120" i="80"/>
  <c r="D1121" i="80"/>
  <c r="D1122" i="80"/>
  <c r="D1123" i="80"/>
  <c r="D1124" i="80"/>
  <c r="D1125" i="80"/>
  <c r="D1126" i="80"/>
  <c r="D1127" i="80"/>
  <c r="D1128" i="80"/>
  <c r="D1129" i="80"/>
  <c r="D1130" i="80"/>
  <c r="D1131" i="80"/>
  <c r="D1132" i="80"/>
  <c r="D1133" i="80"/>
  <c r="D1134" i="80"/>
  <c r="D1135" i="80"/>
  <c r="D1136" i="80"/>
  <c r="D1137" i="80"/>
  <c r="D1138" i="80"/>
  <c r="D1139" i="80"/>
  <c r="D1140" i="80"/>
  <c r="D1141" i="80"/>
  <c r="D1142" i="80"/>
  <c r="D1143" i="80"/>
  <c r="D1144" i="80"/>
  <c r="D1145" i="80"/>
  <c r="D1146" i="80"/>
  <c r="D1147" i="80"/>
  <c r="D1148" i="80"/>
  <c r="D1149" i="80"/>
  <c r="D1150" i="80"/>
  <c r="D1151" i="80"/>
  <c r="D1152" i="80"/>
  <c r="D1153" i="80"/>
  <c r="D1154" i="80"/>
  <c r="D1155" i="80"/>
  <c r="D1156" i="80"/>
  <c r="D1157" i="80"/>
  <c r="D1158" i="80"/>
  <c r="D1159" i="80"/>
  <c r="D1160" i="80"/>
  <c r="D1161" i="80"/>
  <c r="D1162" i="80"/>
  <c r="D1163" i="80"/>
  <c r="D1164" i="80"/>
  <c r="D1165" i="80"/>
  <c r="D1166" i="80"/>
  <c r="D1167" i="80"/>
  <c r="D1168" i="80"/>
  <c r="D1169" i="80"/>
  <c r="D1170" i="80"/>
  <c r="D1171" i="80"/>
  <c r="D1172" i="80"/>
  <c r="D1173" i="80"/>
  <c r="D1174" i="80"/>
  <c r="D1175" i="80"/>
  <c r="D1176" i="80"/>
  <c r="D1177" i="80"/>
  <c r="D1178" i="80"/>
  <c r="D1179" i="80"/>
  <c r="D1180" i="80"/>
  <c r="D1181" i="80"/>
  <c r="D1182" i="80"/>
  <c r="D1183" i="80"/>
  <c r="D1184" i="80"/>
  <c r="D1185" i="80"/>
  <c r="D1186" i="80"/>
  <c r="D1187" i="80"/>
  <c r="D1188" i="80"/>
  <c r="D1189" i="80"/>
  <c r="D1190" i="80"/>
  <c r="D1191" i="80"/>
  <c r="D1192" i="80"/>
  <c r="D1193" i="80"/>
  <c r="D1194" i="80"/>
  <c r="D1195" i="80"/>
  <c r="D1196" i="80"/>
  <c r="D1197" i="80"/>
  <c r="D1198" i="80"/>
  <c r="D1199" i="80"/>
  <c r="D1200" i="80"/>
  <c r="D1201" i="80"/>
  <c r="D1202" i="80"/>
  <c r="D1203" i="80"/>
  <c r="D1204" i="80"/>
  <c r="D1205" i="80"/>
  <c r="D1206" i="80"/>
  <c r="D1207" i="80"/>
  <c r="D1208" i="80"/>
  <c r="D1209" i="80"/>
  <c r="D1210" i="80"/>
  <c r="D1211" i="80"/>
  <c r="D1212" i="80"/>
  <c r="D1213" i="80"/>
  <c r="D1214" i="80"/>
  <c r="D1215" i="80"/>
  <c r="D1216" i="80"/>
  <c r="D1217" i="80"/>
  <c r="D1218" i="80"/>
  <c r="D1219" i="80"/>
  <c r="D1220" i="80"/>
  <c r="D1221" i="80"/>
  <c r="D1222" i="80"/>
  <c r="D1223" i="80"/>
  <c r="D1224" i="80"/>
  <c r="D1225" i="80"/>
  <c r="D1226" i="80"/>
  <c r="D1227" i="80"/>
  <c r="D1228" i="80"/>
  <c r="D1229" i="80"/>
  <c r="D1230" i="80"/>
  <c r="D1231" i="80"/>
  <c r="D1232" i="80"/>
  <c r="D1233" i="80"/>
  <c r="D1234" i="80"/>
  <c r="D1235" i="80"/>
  <c r="D1236" i="80"/>
  <c r="D1237" i="80"/>
  <c r="D1238" i="80"/>
  <c r="D1239" i="80"/>
  <c r="D1240" i="80"/>
  <c r="D1241" i="80"/>
  <c r="D1242" i="80"/>
  <c r="D1243" i="80"/>
  <c r="D1244" i="80"/>
  <c r="D1245" i="80"/>
  <c r="D1246" i="80"/>
  <c r="D1247" i="80"/>
  <c r="D1248" i="80"/>
  <c r="D1249" i="80"/>
  <c r="D1250" i="80"/>
  <c r="D1251" i="80"/>
  <c r="D1252" i="80"/>
  <c r="D1253" i="80"/>
  <c r="D1254" i="80"/>
  <c r="D1255" i="80"/>
  <c r="D1256" i="80"/>
  <c r="D1257" i="80"/>
  <c r="D1258" i="80"/>
  <c r="D1259" i="80"/>
  <c r="D1260" i="80"/>
  <c r="D1261" i="80"/>
  <c r="D1262" i="80"/>
  <c r="D1263" i="80"/>
  <c r="D1264" i="80"/>
  <c r="D1265" i="80"/>
  <c r="D1266" i="80"/>
  <c r="D1267" i="80"/>
  <c r="D1268" i="80"/>
  <c r="D1269" i="80"/>
  <c r="D1270" i="80"/>
  <c r="D1271" i="80"/>
  <c r="D1272" i="80"/>
  <c r="D1273" i="80"/>
  <c r="D1274" i="80"/>
  <c r="D1275" i="80"/>
  <c r="D1276" i="80"/>
  <c r="D1277" i="80"/>
  <c r="D1278" i="80"/>
  <c r="D1279" i="80"/>
  <c r="D1280" i="80"/>
  <c r="D1281" i="80"/>
  <c r="D1282" i="80"/>
  <c r="D1283" i="80"/>
  <c r="D1284" i="80"/>
  <c r="D1285" i="80"/>
  <c r="D1286" i="80"/>
  <c r="D1287" i="80"/>
  <c r="D1288" i="80"/>
  <c r="D1289" i="80"/>
  <c r="D1290" i="80"/>
  <c r="D1291" i="80"/>
  <c r="D1292" i="80"/>
  <c r="D1293" i="80"/>
  <c r="D1294" i="80"/>
  <c r="D1295" i="80"/>
  <c r="D1296" i="80"/>
  <c r="D1297" i="80"/>
  <c r="D1298" i="80"/>
  <c r="D1299" i="80"/>
  <c r="D1300" i="80"/>
  <c r="D1301" i="80"/>
  <c r="D1302" i="80"/>
  <c r="D1303" i="80"/>
  <c r="D1304" i="80"/>
  <c r="D1305" i="80"/>
  <c r="D1306" i="80"/>
  <c r="D1307" i="80"/>
  <c r="D1308" i="80"/>
  <c r="D1309" i="80"/>
  <c r="D1310" i="80"/>
  <c r="D1311" i="80"/>
  <c r="D1312" i="80"/>
  <c r="D1313" i="80"/>
  <c r="D1314" i="80"/>
  <c r="D1315" i="80"/>
  <c r="D1316" i="80"/>
  <c r="D1317" i="80"/>
  <c r="D1318" i="80"/>
  <c r="D1319" i="80"/>
  <c r="D1320" i="80"/>
  <c r="D1321" i="80"/>
  <c r="D1322" i="80"/>
  <c r="D1323" i="80"/>
  <c r="D1324" i="80"/>
  <c r="D1325" i="80"/>
  <c r="D1326" i="80"/>
  <c r="D1327" i="80"/>
  <c r="D1328" i="80"/>
  <c r="D1329" i="80"/>
  <c r="D1330" i="80"/>
  <c r="D1331" i="80"/>
  <c r="D1332" i="80"/>
  <c r="D1333" i="80"/>
  <c r="D1334" i="80"/>
  <c r="D1335" i="80"/>
  <c r="D1336" i="80"/>
  <c r="D1337" i="80"/>
  <c r="D1338" i="80"/>
  <c r="D1339" i="80"/>
  <c r="D1340" i="80"/>
  <c r="D1341" i="80"/>
  <c r="D1342" i="80"/>
  <c r="D1343" i="80"/>
  <c r="D1344" i="80"/>
  <c r="D1345" i="80"/>
  <c r="D1346" i="80"/>
  <c r="D1347" i="80"/>
  <c r="D1348" i="80"/>
  <c r="D1349" i="80"/>
  <c r="D1350" i="80"/>
  <c r="D1351" i="80"/>
  <c r="D1352" i="80"/>
  <c r="D1353" i="80"/>
  <c r="D1354" i="80"/>
  <c r="D1355" i="80"/>
  <c r="D1356" i="80"/>
  <c r="D1357" i="80"/>
  <c r="D1358" i="80"/>
  <c r="D1359" i="80"/>
  <c r="D1360" i="80"/>
  <c r="D1361" i="80"/>
  <c r="D1362" i="80"/>
  <c r="D1363" i="80"/>
  <c r="D1364" i="80"/>
  <c r="D1365" i="80"/>
  <c r="D1366" i="80"/>
  <c r="D1367" i="80"/>
  <c r="D1368" i="80"/>
  <c r="D1369" i="80"/>
  <c r="D1370" i="80"/>
  <c r="D1371" i="80"/>
  <c r="D1372" i="80"/>
  <c r="D1373" i="80"/>
  <c r="D1374" i="80"/>
  <c r="D1375" i="80"/>
  <c r="D1376" i="80"/>
  <c r="D1377" i="80"/>
  <c r="D1378" i="80"/>
  <c r="D1379" i="80"/>
  <c r="D1380" i="80"/>
  <c r="D1381" i="80"/>
  <c r="D1382" i="80"/>
  <c r="D1383" i="80"/>
  <c r="D1384" i="80"/>
  <c r="D1385" i="80"/>
  <c r="D1386" i="80"/>
  <c r="D1387" i="80"/>
  <c r="D1388" i="80"/>
  <c r="D1389" i="80"/>
  <c r="D1390" i="80"/>
  <c r="D1391" i="80"/>
  <c r="D1392" i="80"/>
  <c r="D1393" i="80"/>
  <c r="D1394" i="80"/>
  <c r="D1395" i="80"/>
  <c r="D1396" i="80"/>
  <c r="D1397" i="80"/>
  <c r="D1398" i="80"/>
  <c r="D1399" i="80"/>
  <c r="D1400" i="80"/>
  <c r="D1401" i="80"/>
  <c r="D1402" i="80"/>
  <c r="D1403" i="80"/>
  <c r="D1404" i="80"/>
  <c r="D1405" i="80"/>
  <c r="D1406" i="80"/>
  <c r="D1407" i="80"/>
  <c r="D1408" i="80"/>
  <c r="D1409" i="80"/>
  <c r="D1410" i="80"/>
  <c r="D1411" i="80"/>
  <c r="D1412" i="80"/>
  <c r="D1413" i="80"/>
  <c r="D1414" i="80"/>
  <c r="D1415" i="80"/>
  <c r="D1416" i="80"/>
  <c r="D1417" i="80"/>
  <c r="D1418" i="80"/>
  <c r="D1419" i="80"/>
  <c r="D1420" i="80"/>
  <c r="D1421" i="80"/>
  <c r="D1422" i="80"/>
  <c r="D1423" i="80"/>
  <c r="D1424" i="80"/>
  <c r="D1425" i="80"/>
  <c r="D1426" i="80"/>
  <c r="D1427" i="80"/>
  <c r="D1428" i="80"/>
  <c r="D1429" i="80"/>
  <c r="D1430" i="80"/>
  <c r="D1431" i="80"/>
  <c r="D1432" i="80"/>
  <c r="D1433" i="80"/>
  <c r="D1434" i="80"/>
  <c r="D1435" i="80"/>
  <c r="D1436" i="80"/>
  <c r="D1437" i="80"/>
  <c r="D1438" i="80"/>
  <c r="D1439" i="80"/>
  <c r="D1440" i="80"/>
  <c r="D1441" i="80"/>
  <c r="D1442" i="80"/>
  <c r="D1443" i="80"/>
  <c r="D1444" i="80"/>
  <c r="D1445" i="80"/>
  <c r="D1446" i="80"/>
  <c r="D1447" i="80"/>
  <c r="D1448" i="80"/>
  <c r="D1449" i="80"/>
  <c r="D1450" i="80"/>
  <c r="D1451" i="80"/>
  <c r="D1452" i="80"/>
  <c r="D1453" i="80"/>
  <c r="D1454" i="80"/>
  <c r="D1455" i="80"/>
  <c r="D1456" i="80"/>
  <c r="D1457" i="80"/>
  <c r="D1458" i="80"/>
  <c r="D1459" i="80"/>
  <c r="D1460" i="80"/>
  <c r="D1461" i="80"/>
  <c r="D1462" i="80"/>
  <c r="D1463" i="80"/>
  <c r="D1464" i="80"/>
  <c r="D1465" i="80"/>
  <c r="D1466" i="80"/>
  <c r="D1467" i="80"/>
  <c r="D1468" i="80"/>
  <c r="D1469" i="80"/>
  <c r="D1470" i="80"/>
  <c r="D1471" i="80"/>
  <c r="D1472" i="80"/>
  <c r="D1473" i="80"/>
  <c r="D1474" i="80"/>
  <c r="D1475" i="80"/>
  <c r="D1476" i="80"/>
  <c r="D1477" i="80"/>
  <c r="D1478" i="80"/>
  <c r="D1479" i="80"/>
  <c r="D1480" i="80"/>
  <c r="D1481" i="80"/>
  <c r="D1482" i="80"/>
  <c r="D1483" i="80"/>
  <c r="D1484" i="80"/>
  <c r="D1485" i="80"/>
  <c r="D1486" i="80"/>
  <c r="D1487" i="80"/>
  <c r="D1488" i="80"/>
  <c r="D1489" i="80"/>
  <c r="D1490" i="80"/>
  <c r="D1491" i="80"/>
  <c r="D1492" i="80"/>
  <c r="D1493" i="80"/>
  <c r="D1494" i="80"/>
  <c r="D1495" i="80"/>
  <c r="D1496" i="80"/>
  <c r="D1497" i="80"/>
  <c r="D1498" i="80"/>
  <c r="D1499" i="80"/>
  <c r="D1500" i="80"/>
  <c r="D1501" i="80"/>
  <c r="D1502" i="80"/>
  <c r="D1503" i="80"/>
  <c r="D1504" i="80"/>
  <c r="D1505" i="80"/>
  <c r="D1506" i="80"/>
  <c r="D1507" i="80"/>
  <c r="D1508" i="80"/>
  <c r="D1509" i="80"/>
  <c r="D1510" i="80"/>
  <c r="D1511" i="80"/>
  <c r="D1512" i="80"/>
  <c r="D1513" i="80"/>
  <c r="D1514" i="80"/>
  <c r="D1515" i="80"/>
  <c r="D1516" i="80"/>
  <c r="D1517" i="80"/>
  <c r="D1518" i="80"/>
  <c r="D1519" i="80"/>
  <c r="D1520" i="80"/>
  <c r="D1521" i="80"/>
  <c r="D1522" i="80"/>
  <c r="D1523" i="80"/>
  <c r="D1524" i="80"/>
  <c r="D1525" i="80"/>
  <c r="D1526" i="80"/>
  <c r="D1527" i="80"/>
  <c r="D1528" i="80"/>
  <c r="D1529" i="80"/>
  <c r="D1530" i="80"/>
  <c r="D1531" i="80"/>
  <c r="D1532" i="80"/>
  <c r="D1533" i="80"/>
  <c r="D1534" i="80"/>
  <c r="D1535" i="80"/>
  <c r="D1536" i="80"/>
  <c r="D1537" i="80"/>
  <c r="D1538" i="80"/>
  <c r="D1539" i="80"/>
  <c r="D1540" i="80"/>
  <c r="D1541" i="80"/>
  <c r="D1542" i="80"/>
  <c r="D1543" i="80"/>
  <c r="D1544" i="80"/>
  <c r="D1545" i="80"/>
  <c r="D1546" i="80"/>
  <c r="D1547" i="80"/>
  <c r="D1548" i="80"/>
  <c r="D1549" i="80"/>
  <c r="D1550" i="80"/>
  <c r="D1551" i="80"/>
  <c r="D1552" i="80"/>
  <c r="D1553" i="80"/>
  <c r="D1554" i="80"/>
  <c r="D1555" i="80"/>
  <c r="D1556" i="80"/>
  <c r="D1557" i="80"/>
  <c r="D1558" i="80"/>
  <c r="D1559" i="80"/>
  <c r="D1560" i="80"/>
  <c r="D1561" i="80"/>
  <c r="D1562" i="80"/>
  <c r="D1563" i="80"/>
  <c r="D1564" i="80"/>
  <c r="D1565" i="80"/>
  <c r="D1566" i="80"/>
  <c r="D1567" i="80"/>
  <c r="D1568" i="80"/>
  <c r="D1569" i="80"/>
  <c r="D1570" i="80"/>
  <c r="D1571" i="80"/>
  <c r="D1572" i="80"/>
  <c r="D1573" i="80"/>
  <c r="D1574" i="80"/>
  <c r="D1575" i="80"/>
  <c r="D1576" i="80"/>
  <c r="D1577" i="80"/>
  <c r="D1578" i="80"/>
  <c r="D1579" i="80"/>
  <c r="D1580" i="80"/>
  <c r="D1581" i="80"/>
  <c r="D1582" i="80"/>
  <c r="D1583" i="80"/>
  <c r="D1584" i="80"/>
  <c r="D1585" i="80"/>
  <c r="D1586" i="80"/>
  <c r="D1587" i="80"/>
  <c r="D1588" i="80"/>
  <c r="D1589" i="80"/>
  <c r="D1590" i="80"/>
  <c r="D1591" i="80"/>
  <c r="D1592" i="80"/>
  <c r="D1593" i="80"/>
  <c r="D1594" i="80"/>
  <c r="D1595" i="80"/>
  <c r="D1596" i="80"/>
  <c r="D1597" i="80"/>
  <c r="D1598" i="80"/>
  <c r="D1599" i="80"/>
  <c r="D1600" i="80"/>
  <c r="D1601" i="80"/>
  <c r="D1602" i="80"/>
  <c r="D1603" i="80"/>
  <c r="D1604" i="80"/>
  <c r="D1605" i="80"/>
  <c r="D1606" i="80"/>
  <c r="D1607" i="80"/>
  <c r="D1608" i="80"/>
  <c r="D1609" i="80"/>
  <c r="D1610" i="80"/>
  <c r="D1611" i="80"/>
  <c r="D1612" i="80"/>
  <c r="D1613" i="80"/>
  <c r="D1614" i="80"/>
  <c r="D1615" i="80"/>
  <c r="D1616" i="80"/>
  <c r="D1617" i="80"/>
  <c r="D1618" i="80"/>
  <c r="D1619" i="80"/>
  <c r="D1620" i="80"/>
  <c r="D1621" i="80"/>
  <c r="D1622" i="80"/>
  <c r="D1623" i="80"/>
  <c r="D1624" i="80"/>
  <c r="D1625" i="80"/>
  <c r="D1626" i="80"/>
  <c r="D1627" i="80"/>
  <c r="D1628" i="80"/>
  <c r="D1629" i="80"/>
  <c r="D1630" i="80"/>
  <c r="D1631" i="80"/>
  <c r="D1632" i="80"/>
  <c r="D1633" i="80"/>
  <c r="D1634" i="80"/>
  <c r="D1635" i="80"/>
  <c r="D1636" i="80"/>
  <c r="D1637" i="80"/>
  <c r="D1638" i="80"/>
  <c r="D1639" i="80"/>
  <c r="D1640" i="80"/>
  <c r="D1641" i="80"/>
  <c r="D1642" i="80"/>
  <c r="D1643" i="80"/>
  <c r="D1644" i="80"/>
  <c r="D1645" i="80"/>
  <c r="D1646" i="80"/>
  <c r="D1647" i="80"/>
  <c r="D1648" i="80"/>
  <c r="D1649" i="80"/>
  <c r="D1650" i="80"/>
  <c r="D1651" i="80"/>
  <c r="D1652" i="80"/>
  <c r="D1653" i="80"/>
  <c r="D1654" i="80"/>
  <c r="D1655" i="80"/>
  <c r="D1656" i="80"/>
  <c r="D1657" i="80"/>
  <c r="D1658" i="80"/>
  <c r="D1659" i="80"/>
  <c r="D1660" i="80"/>
  <c r="D1661" i="80"/>
  <c r="D1662" i="80"/>
  <c r="D1663" i="80"/>
  <c r="D1664" i="80"/>
  <c r="D1665" i="80"/>
  <c r="D1666" i="80"/>
  <c r="D1667" i="80"/>
  <c r="D1668" i="80"/>
  <c r="D1669" i="80"/>
  <c r="D1670" i="80"/>
  <c r="D1671" i="80"/>
  <c r="D1672" i="80"/>
  <c r="D1673" i="80"/>
  <c r="D1674" i="80"/>
  <c r="D1675" i="80"/>
  <c r="D1676" i="80"/>
  <c r="D1677" i="80"/>
  <c r="D1678" i="80"/>
  <c r="D1679" i="80"/>
  <c r="D1680" i="80"/>
  <c r="D1681" i="80"/>
  <c r="D1682" i="80"/>
  <c r="D1683" i="80"/>
  <c r="D1684" i="80"/>
  <c r="D1685" i="80"/>
  <c r="D1686" i="80"/>
  <c r="D1687" i="80"/>
  <c r="D1688" i="80"/>
  <c r="D1689" i="80"/>
  <c r="D1690" i="80"/>
  <c r="D1691" i="80"/>
  <c r="D1692" i="80"/>
  <c r="D1693" i="80"/>
  <c r="D1694" i="80"/>
  <c r="D1695" i="80"/>
  <c r="D1696" i="80"/>
  <c r="D1697" i="80"/>
  <c r="D1698" i="80"/>
  <c r="D1699" i="80"/>
  <c r="D1700" i="80"/>
  <c r="D1701" i="80"/>
  <c r="D1702" i="80"/>
  <c r="D1703" i="80"/>
  <c r="D1704" i="80"/>
  <c r="D1705" i="80"/>
  <c r="D1706" i="80"/>
  <c r="D1707" i="80"/>
  <c r="D1708" i="80"/>
  <c r="D1709" i="80"/>
  <c r="D1710" i="80"/>
  <c r="D1711" i="80"/>
  <c r="D1712" i="80"/>
  <c r="D1713" i="80"/>
  <c r="D1714" i="80"/>
  <c r="D1715" i="80"/>
  <c r="D1716" i="80"/>
  <c r="D1717" i="80"/>
  <c r="D1718" i="80"/>
  <c r="D1719" i="80"/>
  <c r="D1720" i="80"/>
  <c r="D1721" i="80"/>
  <c r="D1722" i="80"/>
  <c r="D1723" i="80"/>
  <c r="D1724" i="80"/>
  <c r="D1725" i="80"/>
  <c r="D1726" i="80"/>
  <c r="D1727" i="80"/>
  <c r="D1728" i="80"/>
  <c r="D1729" i="80"/>
  <c r="D1730" i="80"/>
  <c r="D1731" i="80"/>
  <c r="D1732" i="80"/>
  <c r="D1733" i="80"/>
  <c r="D1734" i="80"/>
  <c r="D1735" i="80"/>
  <c r="D1736" i="80"/>
  <c r="D1737" i="80"/>
  <c r="D1738" i="80"/>
  <c r="D1739" i="80"/>
  <c r="D1740" i="80"/>
  <c r="D1741" i="80"/>
  <c r="D1742" i="80"/>
  <c r="D1743" i="80"/>
  <c r="D1744" i="80"/>
  <c r="D1745" i="80"/>
  <c r="D1746" i="80"/>
  <c r="D1747" i="80"/>
  <c r="D1748" i="80"/>
  <c r="D1749" i="80"/>
  <c r="D1750" i="80"/>
  <c r="D1751" i="80"/>
  <c r="D1752" i="80"/>
  <c r="D1753" i="80"/>
  <c r="D1754" i="80"/>
  <c r="D1755" i="80"/>
  <c r="D1756" i="80"/>
  <c r="D1757" i="80"/>
  <c r="D1758" i="80"/>
  <c r="D1759" i="80"/>
  <c r="D1760" i="80"/>
  <c r="D1761" i="80"/>
  <c r="D1762" i="80"/>
  <c r="D1763" i="80"/>
  <c r="D1764" i="80"/>
  <c r="D1765" i="80"/>
  <c r="D1766" i="80"/>
  <c r="D1767" i="80"/>
  <c r="D1768" i="80"/>
  <c r="D1769" i="80"/>
  <c r="D1770" i="80"/>
  <c r="D1771" i="80"/>
  <c r="D1772" i="80"/>
  <c r="D1773" i="80"/>
  <c r="D1774" i="80"/>
  <c r="D1775" i="80"/>
  <c r="D1776" i="80"/>
  <c r="D1777" i="80"/>
  <c r="D1778" i="80"/>
  <c r="D1779" i="80"/>
  <c r="D1780" i="80"/>
  <c r="D1781" i="80"/>
  <c r="D1782" i="80"/>
  <c r="D1783" i="80"/>
  <c r="D1784" i="80"/>
  <c r="D1785" i="80"/>
  <c r="D1786" i="80"/>
  <c r="D1787" i="80"/>
  <c r="D1788" i="80"/>
  <c r="D1789" i="80"/>
  <c r="D1790" i="80"/>
  <c r="D1791" i="80"/>
  <c r="D1792" i="80"/>
  <c r="D1793" i="80"/>
  <c r="D1794" i="80"/>
  <c r="D1795" i="80"/>
  <c r="D1796" i="80"/>
  <c r="D1797" i="80"/>
  <c r="D1798" i="80"/>
  <c r="D1799" i="80"/>
  <c r="D1800" i="80"/>
  <c r="D1801" i="80"/>
  <c r="D1802" i="80"/>
  <c r="D1803" i="80"/>
  <c r="D1804" i="80"/>
  <c r="D1805" i="80"/>
  <c r="D1806" i="80"/>
  <c r="D1807" i="80"/>
  <c r="D1808" i="80"/>
  <c r="D1809" i="80"/>
  <c r="D1810" i="80"/>
  <c r="D1811" i="80"/>
  <c r="D1812" i="80"/>
  <c r="D1813" i="80"/>
  <c r="D1814" i="80"/>
  <c r="D1815" i="80"/>
  <c r="D1816" i="80"/>
  <c r="D1817" i="80"/>
  <c r="D1818" i="80"/>
  <c r="D1819" i="80"/>
  <c r="D1820" i="80"/>
  <c r="D1821" i="80"/>
  <c r="D1822" i="80"/>
  <c r="D1823" i="80"/>
  <c r="D1824" i="80"/>
  <c r="D1825" i="80"/>
  <c r="D1826" i="80"/>
  <c r="D1827" i="80"/>
  <c r="D1828" i="80"/>
  <c r="D1829" i="80"/>
  <c r="D1830" i="80"/>
  <c r="D1831" i="80"/>
  <c r="D1832" i="80"/>
  <c r="D1833" i="80"/>
  <c r="D1834" i="80"/>
  <c r="D1835" i="80"/>
  <c r="D1836" i="80"/>
  <c r="D1837" i="80"/>
  <c r="D1838" i="80"/>
  <c r="D1839" i="80"/>
  <c r="D1840" i="80"/>
  <c r="D1841" i="80"/>
  <c r="D1842" i="80"/>
  <c r="D1843" i="80"/>
  <c r="D1844" i="80"/>
  <c r="D1845" i="80"/>
  <c r="D1846" i="80"/>
  <c r="D1847" i="80"/>
  <c r="D1848" i="80"/>
  <c r="D1849" i="80"/>
  <c r="D1850" i="80"/>
  <c r="D1851" i="80"/>
  <c r="D1852" i="80"/>
  <c r="D1853" i="80"/>
  <c r="D1854" i="80"/>
  <c r="D1855" i="80"/>
  <c r="D1856" i="80"/>
  <c r="D1857" i="80"/>
  <c r="D1858" i="80"/>
  <c r="D1859" i="80"/>
  <c r="D1860" i="80"/>
  <c r="D1861" i="80"/>
  <c r="D1862" i="80"/>
  <c r="D1863" i="80"/>
  <c r="D1864" i="80"/>
  <c r="D1865" i="80"/>
  <c r="D1866" i="80"/>
  <c r="D1867" i="80"/>
  <c r="D1868" i="80"/>
  <c r="D1869" i="80"/>
  <c r="D1870" i="80"/>
  <c r="D1871" i="80"/>
  <c r="D1872" i="80"/>
  <c r="D1873" i="80"/>
  <c r="D1874" i="80"/>
  <c r="D1875" i="80"/>
  <c r="D1876" i="80"/>
  <c r="D1877" i="80"/>
  <c r="D1878" i="80"/>
  <c r="D1879" i="80"/>
  <c r="D1880" i="80"/>
  <c r="D1881" i="80"/>
  <c r="D1882" i="80"/>
  <c r="D1883" i="80"/>
  <c r="D1884" i="80"/>
  <c r="D1885" i="80"/>
  <c r="D1886" i="80"/>
  <c r="D1887" i="80"/>
  <c r="D1888" i="80"/>
  <c r="D1889" i="80"/>
  <c r="D1890" i="80"/>
  <c r="D1891" i="80"/>
  <c r="D1892" i="80"/>
  <c r="D1893" i="80"/>
  <c r="D1894" i="80"/>
  <c r="D1895" i="80"/>
  <c r="D1896" i="80"/>
  <c r="D1897" i="80"/>
  <c r="D1898" i="80"/>
  <c r="D1899" i="80"/>
  <c r="D1900" i="80"/>
  <c r="D1901" i="80"/>
  <c r="D1902" i="80"/>
  <c r="D1903" i="80"/>
  <c r="D1904" i="80"/>
  <c r="D1905" i="80"/>
  <c r="D1906" i="80"/>
  <c r="D1907" i="80"/>
  <c r="D1908" i="80"/>
  <c r="D1909" i="80"/>
  <c r="D1910" i="80"/>
  <c r="D1911" i="80"/>
  <c r="D1912" i="80"/>
  <c r="D1913" i="80"/>
  <c r="D1914" i="80"/>
  <c r="D1915" i="80"/>
  <c r="D1916" i="80"/>
  <c r="D1917" i="80"/>
  <c r="D1918" i="80"/>
  <c r="D1919" i="80"/>
  <c r="D1920" i="80"/>
  <c r="D1921" i="80"/>
  <c r="D1922" i="80"/>
  <c r="D1923" i="80"/>
  <c r="D1924" i="80"/>
  <c r="D1925" i="80"/>
  <c r="D1926" i="80"/>
  <c r="D1927" i="80"/>
  <c r="D1928" i="80"/>
  <c r="D1929" i="80"/>
  <c r="D1930" i="80"/>
  <c r="D1931" i="80"/>
  <c r="D1932" i="80"/>
  <c r="D1933" i="80"/>
  <c r="D1934" i="80"/>
  <c r="D1935" i="80"/>
  <c r="D1936" i="80"/>
  <c r="D1937" i="80"/>
  <c r="D1938" i="80"/>
  <c r="D1939" i="80"/>
  <c r="D1940" i="80"/>
  <c r="D1941" i="80"/>
  <c r="D1942" i="80"/>
  <c r="D1943" i="80"/>
  <c r="D1944" i="80"/>
  <c r="D1945" i="80"/>
  <c r="D1946" i="80"/>
  <c r="D1947" i="80"/>
  <c r="D1948" i="80"/>
  <c r="D1949" i="80"/>
  <c r="D1950" i="80"/>
  <c r="D1951" i="80"/>
  <c r="D1952" i="80"/>
  <c r="D1953" i="80"/>
  <c r="D1954" i="80"/>
  <c r="D1955" i="80"/>
  <c r="D1956" i="80"/>
  <c r="D1957" i="80"/>
  <c r="D1958" i="80"/>
  <c r="D1959" i="80"/>
  <c r="D1960" i="80"/>
  <c r="D1961" i="80"/>
  <c r="D1962" i="80"/>
  <c r="D1963" i="80"/>
  <c r="D1964" i="80"/>
  <c r="D1965" i="80"/>
  <c r="D1966" i="80"/>
  <c r="D1967" i="80"/>
  <c r="D1968" i="80"/>
  <c r="D1969" i="80"/>
  <c r="D1970" i="80"/>
  <c r="D1971" i="80"/>
  <c r="D1972" i="80"/>
  <c r="D1973" i="80"/>
  <c r="D1974" i="80"/>
  <c r="D1975" i="80"/>
  <c r="D1976" i="80"/>
  <c r="D1977" i="80"/>
  <c r="D1978" i="80"/>
  <c r="D1979" i="80"/>
  <c r="D1980" i="80"/>
  <c r="D1981" i="80"/>
  <c r="D1982" i="80"/>
  <c r="D1983" i="80"/>
  <c r="D1984" i="80"/>
  <c r="D1985" i="80"/>
  <c r="D1986" i="80"/>
  <c r="D1987" i="80"/>
  <c r="D1988" i="80"/>
  <c r="D1989" i="80"/>
  <c r="D1990" i="80"/>
  <c r="D1991" i="80"/>
  <c r="D1992" i="80"/>
  <c r="D1993" i="80"/>
  <c r="D1994" i="80"/>
  <c r="D1995" i="80"/>
  <c r="D1996" i="80"/>
  <c r="D1997" i="80"/>
  <c r="D1998" i="80"/>
  <c r="D1999" i="80"/>
  <c r="D2000" i="80"/>
  <c r="D2001" i="80"/>
  <c r="D2002" i="80"/>
  <c r="D2003" i="80"/>
  <c r="D2004" i="80"/>
  <c r="D2005" i="80"/>
  <c r="D2006" i="80"/>
  <c r="D2007" i="80"/>
  <c r="D2008" i="80"/>
  <c r="D2009" i="80"/>
  <c r="D2010" i="80"/>
  <c r="D2011" i="80"/>
  <c r="D2012" i="80"/>
  <c r="D2013" i="80"/>
  <c r="D2014" i="80"/>
  <c r="D2015" i="80"/>
  <c r="D2016" i="80"/>
  <c r="D2017" i="80"/>
  <c r="D2018" i="80"/>
  <c r="D2019" i="80"/>
  <c r="D2020" i="80"/>
  <c r="D2021" i="80"/>
  <c r="D2022" i="80"/>
  <c r="D2023" i="80"/>
  <c r="D2024" i="80"/>
  <c r="D2025" i="80"/>
  <c r="D2026" i="80"/>
  <c r="D2027" i="80"/>
  <c r="D2028" i="80"/>
  <c r="D2029" i="80"/>
  <c r="D2030" i="80"/>
  <c r="D2031" i="80"/>
  <c r="D2032" i="80"/>
  <c r="D2033" i="80"/>
  <c r="D2034" i="80"/>
  <c r="D2035" i="80"/>
  <c r="D2036" i="80"/>
  <c r="D2037" i="80"/>
  <c r="D2038" i="80"/>
  <c r="D2039" i="80"/>
  <c r="D2040" i="80"/>
  <c r="D2041" i="80"/>
  <c r="D2042" i="80"/>
  <c r="D2043" i="80"/>
  <c r="D2044" i="80"/>
  <c r="D2045" i="80"/>
  <c r="D2046" i="80"/>
  <c r="D2047" i="80"/>
  <c r="D2048" i="80"/>
  <c r="D2049" i="80"/>
  <c r="D2050" i="80"/>
  <c r="D2051" i="80"/>
  <c r="D2052" i="80"/>
  <c r="D2053" i="80"/>
  <c r="D2054" i="80"/>
  <c r="D2055" i="80"/>
  <c r="D2056" i="80"/>
  <c r="D2057" i="80"/>
  <c r="D2058" i="80"/>
  <c r="D2059" i="80"/>
  <c r="D2060" i="80"/>
  <c r="D2061" i="80"/>
  <c r="D2062" i="80"/>
  <c r="D2063" i="80"/>
  <c r="D2064" i="80"/>
  <c r="D2065" i="80"/>
  <c r="D2066" i="80"/>
  <c r="D2067" i="80"/>
  <c r="D2068" i="80"/>
  <c r="D2069" i="80"/>
  <c r="D2070" i="80"/>
  <c r="D2071" i="80"/>
  <c r="D2072" i="80"/>
  <c r="D2073" i="80"/>
  <c r="D2074" i="80"/>
  <c r="D2075" i="80"/>
  <c r="D2076" i="80"/>
  <c r="D2077" i="80"/>
  <c r="D2078" i="80"/>
  <c r="D2079" i="80"/>
  <c r="D2080" i="80"/>
  <c r="D2081" i="80"/>
  <c r="D2082" i="80"/>
  <c r="D2083" i="80"/>
  <c r="D2084" i="80"/>
  <c r="D2085" i="80"/>
  <c r="D2086" i="80"/>
  <c r="D2087" i="80"/>
  <c r="D2088" i="80"/>
  <c r="D2089" i="80"/>
  <c r="D2090" i="80"/>
  <c r="D2091" i="80"/>
  <c r="D2092" i="80"/>
  <c r="D2093" i="80"/>
  <c r="D2094" i="80"/>
  <c r="D2095" i="80"/>
  <c r="D2096" i="80"/>
  <c r="D2097" i="80"/>
  <c r="D2098" i="80"/>
  <c r="D2099" i="80"/>
  <c r="D2100" i="80"/>
  <c r="D2101" i="80"/>
  <c r="D2102" i="80"/>
  <c r="D2103" i="80"/>
  <c r="D2104" i="80"/>
  <c r="D2105" i="80"/>
  <c r="D2106" i="80"/>
  <c r="D2107" i="80"/>
  <c r="D2108" i="80"/>
  <c r="D2109" i="80"/>
  <c r="D2110" i="80"/>
  <c r="D2111" i="80"/>
  <c r="D2112" i="80"/>
  <c r="D2113" i="80"/>
  <c r="D2114" i="80"/>
  <c r="D2115" i="80"/>
  <c r="D2116" i="80"/>
  <c r="D2117" i="80"/>
  <c r="D2118" i="80"/>
  <c r="D2119" i="80"/>
  <c r="D2120" i="80"/>
  <c r="D2121" i="80"/>
  <c r="D2122" i="80"/>
  <c r="D2123" i="80"/>
  <c r="D2124" i="80"/>
  <c r="D2125" i="80"/>
  <c r="D2126" i="80"/>
  <c r="D2127" i="80"/>
  <c r="D2128" i="80"/>
  <c r="D2129" i="80"/>
  <c r="D2130" i="80"/>
  <c r="D2131" i="80"/>
  <c r="D2132" i="80"/>
  <c r="D2133" i="80"/>
  <c r="D2134" i="80"/>
  <c r="D2135" i="80"/>
  <c r="D2136" i="80"/>
  <c r="D2137" i="80"/>
  <c r="D2138" i="80"/>
  <c r="D2139" i="80"/>
  <c r="D2140" i="80"/>
  <c r="D2141" i="80"/>
  <c r="D2142" i="80"/>
  <c r="D2143" i="80"/>
  <c r="D2144" i="80"/>
  <c r="D2145" i="80"/>
  <c r="D2146" i="80"/>
  <c r="D2147" i="80"/>
  <c r="D2148" i="80"/>
  <c r="D2149" i="80"/>
  <c r="D2150" i="80"/>
  <c r="D2151" i="80"/>
  <c r="D2152" i="80"/>
  <c r="D2153" i="80"/>
  <c r="D2154" i="80"/>
  <c r="D2155" i="80"/>
  <c r="D2156" i="80"/>
  <c r="D2157" i="80"/>
  <c r="D2158" i="80"/>
  <c r="D2159" i="80"/>
  <c r="D2160" i="80"/>
  <c r="D2161" i="80"/>
  <c r="D2162" i="80"/>
  <c r="D2163" i="80"/>
  <c r="D2164" i="80"/>
  <c r="D2165" i="80"/>
  <c r="D2166" i="80"/>
  <c r="D2167" i="80"/>
  <c r="D2168" i="80"/>
  <c r="D2169" i="80"/>
  <c r="D2170" i="80"/>
  <c r="D2171" i="80"/>
  <c r="D2172" i="80"/>
  <c r="D2173" i="80"/>
  <c r="D2174" i="80"/>
  <c r="D2175" i="80"/>
  <c r="D2176" i="80"/>
  <c r="D2177" i="80"/>
  <c r="D2178" i="80"/>
  <c r="D2179" i="80"/>
  <c r="D2180" i="80"/>
  <c r="D2181" i="80"/>
  <c r="D2182" i="80"/>
  <c r="D2183" i="80"/>
  <c r="D2184" i="80"/>
  <c r="D2185" i="80"/>
  <c r="D2186" i="80"/>
  <c r="D2187" i="80"/>
  <c r="D2188" i="80"/>
  <c r="D2189" i="80"/>
  <c r="D2190" i="80"/>
  <c r="D2191" i="80"/>
  <c r="D2192" i="80"/>
  <c r="D2193" i="80"/>
  <c r="D2194" i="80"/>
  <c r="D2195" i="80"/>
  <c r="D2196" i="80"/>
  <c r="D2197" i="80"/>
  <c r="D2198" i="80"/>
  <c r="D2199" i="80"/>
  <c r="D2200" i="80"/>
  <c r="D2201" i="80"/>
  <c r="D2202" i="80"/>
  <c r="D2203" i="80"/>
  <c r="D2204" i="80"/>
  <c r="D2205" i="80"/>
  <c r="D2206" i="80"/>
  <c r="D2207" i="80"/>
  <c r="D2208" i="80"/>
  <c r="D2209" i="80"/>
  <c r="D2210" i="80"/>
  <c r="D2211" i="80"/>
  <c r="D2212" i="80"/>
  <c r="D2213" i="80"/>
  <c r="D2214" i="80"/>
  <c r="D2215" i="80"/>
  <c r="D2216" i="80"/>
  <c r="D2217" i="80"/>
  <c r="D2218" i="80"/>
  <c r="D2219" i="80"/>
  <c r="D2220" i="80"/>
  <c r="D2221" i="80"/>
  <c r="D2222" i="80"/>
  <c r="D2223" i="80"/>
  <c r="D2224" i="80"/>
  <c r="D2225" i="80"/>
  <c r="D2226" i="80"/>
  <c r="D2227" i="80"/>
  <c r="D2228" i="80"/>
  <c r="D2229" i="80"/>
  <c r="D2230" i="80"/>
  <c r="D2231" i="80"/>
  <c r="D2232" i="80"/>
  <c r="D2233" i="80"/>
  <c r="D2234" i="80"/>
  <c r="D2235" i="80"/>
  <c r="D2236" i="80"/>
  <c r="D2237" i="80"/>
  <c r="D2238" i="80"/>
  <c r="D2239" i="80"/>
  <c r="D2240" i="80"/>
  <c r="D2241" i="80"/>
  <c r="D2242" i="80"/>
  <c r="D2243" i="80"/>
  <c r="D2244" i="80"/>
  <c r="D2245" i="80"/>
  <c r="D2246" i="80"/>
  <c r="D2247" i="80"/>
  <c r="D2248" i="80"/>
  <c r="D2249" i="80"/>
  <c r="D2250" i="80"/>
  <c r="D2251" i="80"/>
  <c r="D2252" i="80"/>
  <c r="D2253" i="80"/>
  <c r="D2254" i="80"/>
  <c r="D2255" i="80"/>
  <c r="D2256" i="80"/>
  <c r="D2257" i="80"/>
  <c r="D2258" i="80"/>
  <c r="D2259" i="80"/>
  <c r="D2260" i="80"/>
  <c r="D2261" i="80"/>
  <c r="D2262" i="80"/>
  <c r="D2263" i="80"/>
  <c r="D2264" i="80"/>
  <c r="D2265" i="80"/>
  <c r="D2266" i="80"/>
  <c r="D2267" i="80"/>
  <c r="D2268" i="80"/>
  <c r="D2269" i="80"/>
  <c r="D2270" i="80"/>
  <c r="D2271" i="80"/>
  <c r="D2272" i="80"/>
  <c r="D2273" i="80"/>
  <c r="D2274" i="80"/>
  <c r="D2275" i="80"/>
  <c r="D2276" i="80"/>
  <c r="D2277" i="80"/>
  <c r="D2278" i="80"/>
  <c r="D2279" i="80"/>
  <c r="D2280" i="80"/>
  <c r="D2281" i="80"/>
  <c r="D2282" i="80"/>
  <c r="D2283" i="80"/>
  <c r="D2284" i="80"/>
  <c r="D2285" i="80"/>
  <c r="D2286" i="80"/>
  <c r="D2287" i="80"/>
  <c r="D2288" i="80"/>
  <c r="D2289" i="80"/>
  <c r="D2290" i="80"/>
  <c r="D2291" i="80"/>
  <c r="D2292" i="80"/>
  <c r="D2293" i="80"/>
  <c r="D2294" i="80"/>
  <c r="D2295" i="80"/>
  <c r="D2296" i="80"/>
  <c r="D2297" i="80"/>
  <c r="D2298" i="80"/>
  <c r="D2299" i="80"/>
  <c r="D2300" i="80"/>
  <c r="D2301" i="80"/>
  <c r="D2302" i="80"/>
  <c r="D2303" i="80"/>
  <c r="D2304" i="80"/>
  <c r="D2305" i="80"/>
  <c r="D2306" i="80"/>
  <c r="D2307" i="80"/>
  <c r="D2308" i="80"/>
  <c r="D2309" i="80"/>
  <c r="D2310" i="80"/>
  <c r="D2311" i="80"/>
  <c r="D2312" i="80"/>
  <c r="D2313" i="80"/>
  <c r="D2314" i="80"/>
  <c r="D2315" i="80"/>
  <c r="D2316" i="80"/>
  <c r="D2317" i="80"/>
  <c r="D2318" i="80"/>
  <c r="D2319" i="80"/>
  <c r="D2320" i="80"/>
  <c r="D2321" i="80"/>
  <c r="D2322" i="80"/>
  <c r="D2323" i="80"/>
  <c r="D2324" i="80"/>
  <c r="D2325" i="80"/>
  <c r="D2326" i="80"/>
  <c r="D2327" i="80"/>
  <c r="D2328" i="80"/>
  <c r="D2329" i="80"/>
  <c r="D2330" i="80"/>
  <c r="D2331" i="80"/>
  <c r="D2332" i="80"/>
  <c r="D2333" i="80"/>
  <c r="D2334" i="80"/>
  <c r="D2335" i="80"/>
  <c r="D2336" i="80"/>
  <c r="D2337" i="80"/>
  <c r="D2338" i="80"/>
  <c r="D2339" i="80"/>
  <c r="D2340" i="80"/>
  <c r="D2341" i="80"/>
  <c r="D2342" i="80"/>
  <c r="D2343" i="80"/>
  <c r="D2344" i="80"/>
  <c r="D2345" i="80"/>
  <c r="D2346" i="80"/>
  <c r="D2347" i="80"/>
  <c r="D2348" i="80"/>
  <c r="D2349" i="80"/>
  <c r="D2350" i="80"/>
  <c r="D2351" i="80"/>
  <c r="D2352" i="80"/>
  <c r="D2353" i="80"/>
  <c r="D2354" i="80"/>
  <c r="D2355" i="80"/>
  <c r="D2356" i="80"/>
  <c r="D2357" i="80"/>
  <c r="D2358" i="80"/>
  <c r="D2359" i="80"/>
  <c r="D2360" i="80"/>
  <c r="D2361" i="80"/>
  <c r="D2362" i="80"/>
  <c r="D2363" i="80"/>
  <c r="D2364" i="80"/>
  <c r="D2365" i="80"/>
  <c r="D2366" i="80"/>
  <c r="D2367" i="80"/>
  <c r="D2368" i="80"/>
  <c r="D2369" i="80"/>
  <c r="D2370" i="80"/>
  <c r="D2371" i="80"/>
  <c r="D2372" i="80"/>
  <c r="D2373" i="80"/>
  <c r="D2374" i="80"/>
  <c r="D2375" i="80"/>
  <c r="D2376" i="80"/>
  <c r="D2377" i="80"/>
  <c r="D2378" i="80"/>
  <c r="D2379" i="80"/>
  <c r="D2380" i="80"/>
  <c r="D2381" i="80"/>
  <c r="D2382" i="80"/>
  <c r="D2383" i="80"/>
  <c r="D2384" i="80"/>
  <c r="D2385" i="80"/>
  <c r="D2386" i="80"/>
  <c r="D2387" i="80"/>
  <c r="D2388" i="80"/>
  <c r="D2389" i="80"/>
  <c r="D2390" i="80"/>
  <c r="D2391" i="80"/>
  <c r="D2392" i="80"/>
  <c r="D2393" i="80"/>
  <c r="D2394" i="80"/>
  <c r="D2395" i="80"/>
  <c r="D2396" i="80"/>
  <c r="D2397" i="80"/>
  <c r="D2398" i="80"/>
  <c r="D2399" i="80"/>
  <c r="D2400" i="80"/>
  <c r="D2401" i="80"/>
  <c r="D2402" i="80"/>
  <c r="D2403" i="80"/>
  <c r="D2404" i="80"/>
  <c r="D2405" i="80"/>
  <c r="D2406" i="80"/>
  <c r="D2407" i="80"/>
  <c r="D2408" i="80"/>
  <c r="D2409" i="80"/>
  <c r="D2410" i="80"/>
  <c r="D2411" i="80"/>
  <c r="D2412" i="80"/>
  <c r="D2413" i="80"/>
  <c r="D2414" i="80"/>
  <c r="D2415" i="80"/>
  <c r="D2416" i="80"/>
  <c r="D2417" i="80"/>
  <c r="D2418" i="80"/>
  <c r="D2419" i="80"/>
  <c r="D2420" i="80"/>
  <c r="D2421" i="80"/>
  <c r="D2422" i="80"/>
  <c r="D2423" i="80"/>
  <c r="D2424" i="80"/>
  <c r="D2425" i="80"/>
  <c r="D2426" i="80"/>
  <c r="D2427" i="80"/>
  <c r="D2428" i="80"/>
  <c r="D2429" i="80"/>
  <c r="D2430" i="80"/>
  <c r="D2431" i="80"/>
  <c r="D2432" i="80"/>
  <c r="D2433" i="80"/>
  <c r="D2434" i="80"/>
  <c r="D2435" i="80"/>
  <c r="D2436" i="80"/>
  <c r="D2437" i="80"/>
  <c r="D2438" i="80"/>
  <c r="D2439" i="80"/>
  <c r="D2440" i="80"/>
  <c r="D2441" i="80"/>
  <c r="D2442" i="80"/>
  <c r="D2443" i="80"/>
  <c r="D2444" i="80"/>
  <c r="D2445" i="80"/>
  <c r="D2446" i="80"/>
  <c r="D2447" i="80"/>
  <c r="D2448" i="80"/>
  <c r="D2449" i="80"/>
  <c r="D2450" i="80"/>
  <c r="D2451" i="80"/>
  <c r="D2452" i="80"/>
  <c r="D2453" i="80"/>
  <c r="D2454" i="80"/>
  <c r="D2455" i="80"/>
  <c r="D2456" i="80"/>
  <c r="D2457" i="80"/>
  <c r="D2458" i="80"/>
  <c r="D2459" i="80"/>
  <c r="D2460" i="80"/>
  <c r="D2461" i="80"/>
  <c r="D2462" i="80"/>
  <c r="D2463" i="80"/>
  <c r="D2464" i="80"/>
  <c r="D2465" i="80"/>
  <c r="D2466" i="80"/>
  <c r="D2467" i="80"/>
  <c r="D2468" i="80"/>
  <c r="D2469" i="80"/>
  <c r="D2470" i="80"/>
  <c r="D2471" i="80"/>
  <c r="D2472" i="80"/>
  <c r="D2473" i="80"/>
  <c r="D2474" i="80"/>
  <c r="D2475" i="80"/>
  <c r="D2476" i="80"/>
  <c r="D2477" i="80"/>
  <c r="D2478" i="80"/>
  <c r="D2479" i="80"/>
  <c r="D2480" i="80"/>
  <c r="D2481" i="80"/>
  <c r="D2482" i="80"/>
  <c r="D2483" i="80"/>
  <c r="D2484" i="80"/>
  <c r="D2485" i="80"/>
  <c r="D2486" i="80"/>
  <c r="D2487" i="80"/>
  <c r="D2488" i="80"/>
  <c r="D2489" i="80"/>
  <c r="D2490" i="80"/>
  <c r="D2491" i="80"/>
  <c r="D2492" i="80"/>
  <c r="D2493" i="80"/>
  <c r="D2494" i="80"/>
  <c r="D2495" i="80"/>
  <c r="D2496" i="80"/>
  <c r="D2497" i="80"/>
  <c r="D2498" i="80"/>
  <c r="D2499" i="80"/>
  <c r="D2500" i="80"/>
  <c r="D2501" i="80"/>
  <c r="D2502" i="80"/>
  <c r="D2503" i="80"/>
  <c r="D2504" i="80"/>
  <c r="D2505" i="80"/>
  <c r="D2506" i="80"/>
  <c r="D2507" i="80"/>
  <c r="D2508" i="80"/>
  <c r="D2509" i="80"/>
  <c r="D2510" i="80"/>
  <c r="D2511" i="80"/>
  <c r="D2512" i="80"/>
  <c r="D2513" i="80"/>
  <c r="D2514" i="80"/>
  <c r="D2515" i="80"/>
  <c r="D2516" i="80"/>
  <c r="D2517" i="80"/>
  <c r="D2518" i="80"/>
  <c r="D2519" i="80"/>
  <c r="D2520" i="80"/>
  <c r="D2521" i="80"/>
  <c r="D2522" i="80"/>
  <c r="D2523" i="80"/>
  <c r="D2524" i="80"/>
  <c r="D2525" i="80"/>
  <c r="D2526" i="80"/>
  <c r="D2527" i="80"/>
  <c r="D2528" i="80"/>
  <c r="D2529" i="80"/>
  <c r="D2530" i="80"/>
  <c r="D2531" i="80"/>
  <c r="D2532" i="80"/>
  <c r="D2533" i="80"/>
  <c r="D2534" i="80"/>
  <c r="D2535" i="80"/>
  <c r="D2536" i="80"/>
  <c r="D2537" i="80"/>
  <c r="D2538" i="80"/>
  <c r="D2539" i="80"/>
  <c r="D2540" i="80"/>
  <c r="D2541" i="80"/>
  <c r="D2542" i="80"/>
  <c r="D2543" i="80"/>
  <c r="D2544" i="80"/>
  <c r="D2545" i="80"/>
  <c r="D2546" i="80"/>
  <c r="D2547" i="80"/>
  <c r="D2548" i="80"/>
  <c r="D2549" i="80"/>
  <c r="D2550" i="80"/>
  <c r="D2551" i="80"/>
  <c r="D2552" i="80"/>
  <c r="D2553" i="80"/>
  <c r="D2554" i="80"/>
  <c r="D2555" i="80"/>
  <c r="D2556" i="80"/>
  <c r="D2557" i="80"/>
  <c r="D2558" i="80"/>
  <c r="D2559" i="80"/>
  <c r="D2560" i="80"/>
  <c r="D2561" i="80"/>
  <c r="D2562" i="80"/>
  <c r="D2563" i="80"/>
  <c r="D2564" i="80"/>
  <c r="D2565" i="80"/>
  <c r="D2566" i="80"/>
  <c r="D2567" i="80"/>
  <c r="D2568" i="80"/>
  <c r="D2569" i="80"/>
  <c r="D2570" i="80"/>
  <c r="D2571" i="80"/>
  <c r="D2572" i="80"/>
  <c r="D2573" i="80"/>
  <c r="D2574" i="80"/>
  <c r="D2575" i="80"/>
  <c r="D2576" i="80"/>
  <c r="D2577" i="80"/>
  <c r="D2578" i="80"/>
  <c r="D2579" i="80"/>
  <c r="D2580" i="80"/>
  <c r="D2581" i="80"/>
  <c r="D2582" i="80"/>
  <c r="D2583" i="80"/>
  <c r="D2584" i="80"/>
  <c r="D2585" i="80"/>
  <c r="D2586" i="80"/>
  <c r="D2587" i="80"/>
  <c r="D2588" i="80"/>
  <c r="D2589" i="80"/>
  <c r="D2590" i="80"/>
  <c r="D2591" i="80"/>
  <c r="D2592" i="80"/>
  <c r="D2593" i="80"/>
  <c r="D2594" i="80"/>
  <c r="D2595" i="80"/>
  <c r="D2596" i="80"/>
  <c r="D2597" i="80"/>
  <c r="D2598" i="80"/>
  <c r="D2599" i="80"/>
  <c r="D2600" i="80"/>
  <c r="D2601" i="80"/>
  <c r="D2602" i="80"/>
  <c r="D2603" i="80"/>
  <c r="D2604" i="80"/>
  <c r="D2605" i="80"/>
  <c r="D2606" i="80"/>
  <c r="D2607" i="80"/>
  <c r="D2608" i="80"/>
  <c r="D2609" i="80"/>
  <c r="D2610" i="80"/>
  <c r="D2611" i="80"/>
  <c r="D2612" i="80"/>
  <c r="D2613" i="80"/>
  <c r="D2614" i="80"/>
  <c r="D2615" i="80"/>
  <c r="D2616" i="80"/>
  <c r="D2617" i="80"/>
  <c r="D2618" i="80"/>
  <c r="D2619" i="80"/>
  <c r="D2620" i="80"/>
  <c r="D2621" i="80"/>
  <c r="D2622" i="80"/>
  <c r="D2623" i="80"/>
  <c r="D2624" i="80"/>
  <c r="D2625" i="80"/>
  <c r="D2626" i="80"/>
  <c r="D2627" i="80"/>
  <c r="D2628" i="80"/>
  <c r="D2629" i="80"/>
  <c r="D2630" i="80"/>
  <c r="D2631" i="80"/>
  <c r="D2632" i="80"/>
  <c r="D2633" i="80"/>
  <c r="D2634" i="80"/>
  <c r="D2635" i="80"/>
  <c r="D2636" i="80"/>
  <c r="D2637" i="80"/>
  <c r="D2638" i="80"/>
  <c r="D2639" i="80"/>
  <c r="D2640" i="80"/>
  <c r="D2641" i="80"/>
  <c r="D2642" i="80"/>
  <c r="D2643" i="80"/>
  <c r="D2644" i="80"/>
  <c r="D2645" i="80"/>
  <c r="D2646" i="80"/>
  <c r="D2647" i="80"/>
  <c r="D2648" i="80"/>
  <c r="D2649" i="80"/>
  <c r="D2650" i="80"/>
  <c r="D2651" i="80"/>
  <c r="D2652" i="80"/>
  <c r="D2653" i="80"/>
  <c r="D2654" i="80"/>
  <c r="D2655" i="80"/>
  <c r="D2656" i="80"/>
  <c r="D2657" i="80"/>
  <c r="D2658" i="80"/>
  <c r="D2659" i="80"/>
  <c r="D2660" i="80"/>
  <c r="D2661" i="80"/>
  <c r="D2662" i="80"/>
  <c r="D2663" i="80"/>
  <c r="D2664" i="80"/>
  <c r="D2665" i="80"/>
  <c r="D2666" i="80"/>
  <c r="D2667" i="80"/>
  <c r="D2668" i="80"/>
  <c r="D2669" i="80"/>
  <c r="D2670" i="80"/>
  <c r="D2671" i="80"/>
  <c r="D2672" i="80"/>
  <c r="D2673" i="80"/>
  <c r="D2674" i="80"/>
  <c r="D2675" i="80"/>
  <c r="D2676" i="80"/>
  <c r="D2677" i="80"/>
  <c r="D2678" i="80"/>
  <c r="D2679" i="80"/>
  <c r="D2680" i="80"/>
  <c r="D2681" i="80"/>
  <c r="D2682" i="80"/>
  <c r="D2683" i="80"/>
  <c r="D2684" i="80"/>
  <c r="D2685" i="80"/>
  <c r="D2686" i="80"/>
  <c r="D2687" i="80"/>
  <c r="D2688" i="80"/>
  <c r="D2689" i="80"/>
  <c r="D2690" i="80"/>
  <c r="D2691" i="80"/>
  <c r="D2692" i="80"/>
  <c r="D2693" i="80"/>
  <c r="D2694" i="80"/>
  <c r="D2695" i="80"/>
  <c r="D2696" i="80"/>
  <c r="D2697" i="80"/>
  <c r="D2698" i="80"/>
  <c r="D2699" i="80"/>
  <c r="D2700" i="80"/>
  <c r="D2701" i="80"/>
  <c r="D2702" i="80"/>
  <c r="D2703" i="80"/>
  <c r="D2704" i="80"/>
  <c r="D2705" i="80"/>
  <c r="D2706" i="80"/>
  <c r="D2707" i="80"/>
  <c r="D2708" i="80"/>
  <c r="D2709" i="80"/>
  <c r="D2710" i="80"/>
  <c r="D2711" i="80"/>
  <c r="D2712" i="80"/>
  <c r="D2713" i="80"/>
  <c r="D2714" i="80"/>
  <c r="D2715" i="80"/>
  <c r="D2716" i="80"/>
  <c r="D2717" i="80"/>
  <c r="D2718" i="80"/>
  <c r="D2719" i="80"/>
  <c r="D2720" i="80"/>
  <c r="D2721" i="80"/>
  <c r="D2722" i="80"/>
  <c r="D2723" i="80"/>
  <c r="D2724" i="80"/>
  <c r="D2725" i="80"/>
  <c r="D2726" i="80"/>
  <c r="D2727" i="80"/>
  <c r="D2728" i="80"/>
  <c r="D2729" i="80"/>
  <c r="D2730" i="80"/>
  <c r="D2731" i="80"/>
  <c r="D2732" i="80"/>
  <c r="D2733" i="80"/>
  <c r="D2734" i="80"/>
  <c r="D2735" i="80"/>
  <c r="D2736" i="80"/>
  <c r="D2737" i="80"/>
  <c r="D2738" i="80"/>
  <c r="D2739" i="80"/>
  <c r="D2740" i="80"/>
  <c r="D2741" i="80"/>
  <c r="D2742" i="80"/>
  <c r="D2743" i="80"/>
  <c r="D2744" i="80"/>
  <c r="D2745" i="80"/>
  <c r="D2746" i="80"/>
  <c r="D2747" i="80"/>
  <c r="D2748" i="80"/>
  <c r="D2749" i="80"/>
  <c r="D2750" i="80"/>
  <c r="D2751" i="80"/>
  <c r="D2752" i="80"/>
  <c r="D2753" i="80"/>
  <c r="D2754" i="80"/>
  <c r="D2755" i="80"/>
  <c r="D2756" i="80"/>
  <c r="D2757" i="80"/>
  <c r="D2758" i="80"/>
  <c r="D2759" i="80"/>
  <c r="D2760" i="80"/>
  <c r="D2761" i="80"/>
  <c r="D2762" i="80"/>
  <c r="D2763" i="80"/>
  <c r="D2764" i="80"/>
  <c r="D2765" i="80"/>
  <c r="D2766" i="80"/>
  <c r="D2767" i="80"/>
  <c r="D2768" i="80"/>
  <c r="D2769" i="80"/>
  <c r="D2770" i="80"/>
  <c r="D2771" i="80"/>
  <c r="D2772" i="80"/>
  <c r="D2773" i="80"/>
  <c r="D2774" i="80"/>
  <c r="D2775" i="80"/>
  <c r="D2776" i="80"/>
  <c r="D2777" i="80"/>
  <c r="D2778" i="80"/>
  <c r="D2779" i="80"/>
  <c r="D2780" i="80"/>
  <c r="D2781" i="80"/>
  <c r="D2782" i="80"/>
  <c r="D2783" i="80"/>
  <c r="D2784" i="80"/>
  <c r="D2785" i="80"/>
  <c r="D2786" i="80"/>
  <c r="D2787" i="80"/>
  <c r="D2788" i="80"/>
  <c r="D2789" i="80"/>
  <c r="D2790" i="80"/>
  <c r="D2791" i="80"/>
  <c r="D2792" i="80"/>
  <c r="D2793" i="80"/>
  <c r="D2794" i="80"/>
  <c r="D2795" i="80"/>
  <c r="D2796" i="80"/>
  <c r="D2797" i="80"/>
  <c r="D2798" i="80"/>
  <c r="D2799" i="80"/>
  <c r="D2800" i="80"/>
  <c r="D2801" i="80"/>
  <c r="D2802" i="80"/>
  <c r="D2803" i="80"/>
  <c r="D2804" i="80"/>
  <c r="D2805" i="80"/>
  <c r="D2806" i="80"/>
  <c r="D2807" i="80"/>
  <c r="D2808" i="80"/>
  <c r="D2809" i="80"/>
  <c r="D2810" i="80"/>
  <c r="D2811" i="80"/>
  <c r="D2812" i="80"/>
  <c r="D2813" i="80"/>
  <c r="D2814" i="80"/>
  <c r="D2815" i="80"/>
  <c r="D2816" i="80"/>
  <c r="D2817" i="80"/>
  <c r="D2818" i="80"/>
  <c r="D2819" i="80"/>
  <c r="D2820" i="80"/>
  <c r="D2821" i="80"/>
  <c r="D2822" i="80"/>
  <c r="D2823" i="80"/>
  <c r="D2824" i="80"/>
  <c r="D2825" i="80"/>
  <c r="D2826" i="80"/>
  <c r="D2827" i="80"/>
  <c r="D2828" i="80"/>
  <c r="D2829" i="80"/>
  <c r="D2830" i="80"/>
  <c r="D2831" i="80"/>
  <c r="D2832" i="80"/>
  <c r="D2833" i="80"/>
  <c r="D2834" i="80"/>
  <c r="D2835" i="80"/>
  <c r="D2836" i="80"/>
  <c r="D2837" i="80"/>
  <c r="D2838" i="80"/>
  <c r="D2839" i="80"/>
  <c r="D2840" i="80"/>
  <c r="D2841" i="80"/>
  <c r="D2842" i="80"/>
  <c r="D2843" i="80"/>
  <c r="D2844" i="80"/>
  <c r="D2845" i="80"/>
  <c r="D2846" i="80"/>
  <c r="D2847" i="80"/>
  <c r="D2848" i="80"/>
  <c r="D2849" i="80"/>
  <c r="D2850" i="80"/>
  <c r="D2851" i="80"/>
  <c r="D2852" i="80"/>
  <c r="D2853" i="80"/>
  <c r="D2854" i="80"/>
  <c r="D2855" i="80"/>
  <c r="D2856" i="80"/>
  <c r="D2857" i="80"/>
  <c r="D2858" i="80"/>
  <c r="D2859" i="80"/>
  <c r="D2860" i="80"/>
  <c r="D2861" i="80"/>
  <c r="D2862" i="80"/>
  <c r="D2863" i="80"/>
  <c r="D2864" i="80"/>
  <c r="D2865" i="80"/>
  <c r="D2866" i="80"/>
  <c r="D2867" i="80"/>
  <c r="D2868" i="80"/>
  <c r="D2869" i="80"/>
  <c r="D2870" i="80"/>
  <c r="D2871" i="80"/>
  <c r="D2872" i="80"/>
  <c r="D2873" i="80"/>
  <c r="D2874" i="80"/>
  <c r="D2875" i="80"/>
  <c r="D2876" i="80"/>
  <c r="D2877" i="80"/>
  <c r="D2878" i="80"/>
  <c r="D2879" i="80"/>
  <c r="D2880" i="80"/>
  <c r="D2881" i="80"/>
  <c r="D2882" i="80"/>
  <c r="D2883" i="80"/>
  <c r="D2884" i="80"/>
  <c r="D2885" i="80"/>
  <c r="D2886" i="80"/>
  <c r="D2887" i="80"/>
  <c r="D2888" i="80"/>
  <c r="D2889" i="80"/>
  <c r="D2890" i="80"/>
  <c r="D2891" i="80"/>
  <c r="D2892" i="80"/>
  <c r="D2893" i="80"/>
  <c r="D2894" i="80"/>
  <c r="D2895" i="80"/>
  <c r="D2896" i="80"/>
  <c r="D2897" i="80"/>
  <c r="D2898" i="80"/>
  <c r="D2899" i="80"/>
  <c r="D2900" i="80"/>
  <c r="D2901" i="80"/>
  <c r="D2902" i="80"/>
  <c r="D2903" i="80"/>
  <c r="D2904" i="80"/>
  <c r="D2905" i="80"/>
  <c r="D2906" i="80"/>
  <c r="D2907" i="80"/>
  <c r="D2908" i="80"/>
  <c r="D2909" i="80"/>
  <c r="D2910" i="80"/>
  <c r="D2911" i="80"/>
  <c r="D2912" i="80"/>
  <c r="D2913" i="80"/>
  <c r="D2914" i="80"/>
  <c r="D2915" i="80"/>
  <c r="D2916" i="80"/>
  <c r="D2917" i="80"/>
  <c r="D2918" i="80"/>
  <c r="D2919" i="80"/>
  <c r="D2920" i="80"/>
  <c r="D2921" i="80"/>
  <c r="D2922" i="80"/>
  <c r="D2923" i="80"/>
  <c r="D2924" i="80"/>
  <c r="D2925" i="80"/>
  <c r="D2926" i="80"/>
  <c r="D2927" i="80"/>
  <c r="D2928" i="80"/>
  <c r="D2929" i="80"/>
  <c r="D2930" i="80"/>
  <c r="D2931" i="80"/>
  <c r="D2932" i="80"/>
  <c r="D2933" i="80"/>
  <c r="D2934" i="80"/>
  <c r="D2935" i="80"/>
  <c r="D2936" i="80"/>
  <c r="D2937" i="80"/>
  <c r="D2938" i="80"/>
  <c r="D2939" i="80"/>
  <c r="D2940" i="80"/>
  <c r="D2941" i="80"/>
  <c r="D2942" i="80"/>
  <c r="D2943" i="80"/>
  <c r="D2944" i="80"/>
  <c r="D2945" i="80"/>
  <c r="D2946" i="80"/>
  <c r="D2947" i="80"/>
  <c r="D2948" i="80"/>
  <c r="D2949" i="80"/>
  <c r="D2950" i="80"/>
  <c r="D2951" i="80"/>
  <c r="D2952" i="80"/>
  <c r="D2953" i="80"/>
  <c r="D2954" i="80"/>
  <c r="D2955" i="80"/>
  <c r="D2956" i="80"/>
  <c r="D2957" i="80"/>
  <c r="D2958" i="80"/>
  <c r="D2959" i="80"/>
  <c r="D2960" i="80"/>
  <c r="D2961" i="80"/>
  <c r="D2962" i="80"/>
  <c r="D2963" i="80"/>
  <c r="D2964" i="80"/>
  <c r="D2965" i="80"/>
  <c r="D2966" i="80"/>
  <c r="D2967" i="80"/>
  <c r="D2968" i="80"/>
  <c r="D2969" i="80"/>
  <c r="D2970" i="80"/>
  <c r="D2971" i="80"/>
  <c r="D2972" i="80"/>
  <c r="D2973" i="80"/>
  <c r="D2974" i="80"/>
  <c r="D2975" i="80"/>
  <c r="D2976" i="80"/>
  <c r="D2977" i="80"/>
  <c r="D2978" i="80"/>
  <c r="D2979" i="80"/>
  <c r="D2980" i="80"/>
  <c r="D2981" i="80"/>
  <c r="D2982" i="80"/>
  <c r="D2983" i="80"/>
  <c r="D2984" i="80"/>
  <c r="D2985" i="80"/>
  <c r="D2986" i="80"/>
  <c r="D2987" i="80"/>
  <c r="D2988" i="80"/>
  <c r="D2989" i="80"/>
  <c r="D2990" i="80"/>
  <c r="D2991" i="80"/>
  <c r="D2992" i="80"/>
  <c r="D2993" i="80"/>
  <c r="D2994" i="80"/>
  <c r="D2995" i="80"/>
  <c r="D2996" i="80"/>
  <c r="D2997" i="80"/>
  <c r="D2998" i="80"/>
  <c r="D2999" i="80"/>
  <c r="D3000" i="80"/>
  <c r="D3001" i="80"/>
  <c r="D3002" i="80"/>
  <c r="D3003" i="80"/>
  <c r="D3004" i="80"/>
  <c r="D3005" i="80"/>
  <c r="D3006" i="80"/>
  <c r="D3007" i="80"/>
  <c r="D3008" i="80"/>
  <c r="D3009" i="80"/>
  <c r="D3010" i="80"/>
  <c r="D3011" i="80"/>
  <c r="D3012" i="80"/>
  <c r="D3013" i="80"/>
  <c r="D3014" i="80"/>
  <c r="D3015" i="80"/>
  <c r="D3016" i="80"/>
  <c r="D3017" i="80"/>
  <c r="D3018" i="80"/>
  <c r="D3019" i="80"/>
  <c r="D3020" i="80"/>
  <c r="D3021" i="80"/>
  <c r="D3022" i="80"/>
  <c r="D3023" i="80"/>
  <c r="D3024" i="80"/>
  <c r="D3025" i="80"/>
  <c r="D3026" i="80"/>
  <c r="D3027" i="80"/>
  <c r="D3028" i="80"/>
  <c r="D3029" i="80"/>
  <c r="D3030" i="80"/>
  <c r="D3031" i="80"/>
  <c r="D3032" i="80"/>
  <c r="D3033" i="80"/>
  <c r="D3034" i="80"/>
  <c r="D3035" i="80"/>
  <c r="D3036" i="80"/>
  <c r="D3037" i="80"/>
  <c r="D3038" i="80"/>
  <c r="D3039" i="80"/>
  <c r="D3040" i="80"/>
  <c r="D3041" i="80"/>
  <c r="D3042" i="80"/>
  <c r="D3043" i="80"/>
  <c r="D3044" i="80"/>
  <c r="D3045" i="80"/>
  <c r="D3046" i="80"/>
  <c r="D3047" i="80"/>
  <c r="D3048" i="80"/>
  <c r="D3049" i="80"/>
  <c r="D3050" i="80"/>
  <c r="D3051" i="80"/>
  <c r="D3052" i="80"/>
  <c r="D3053" i="80"/>
  <c r="D3054" i="80"/>
  <c r="D3055" i="80"/>
  <c r="D3056" i="80"/>
  <c r="D3057" i="80"/>
  <c r="D3058" i="80"/>
  <c r="D3059" i="80"/>
  <c r="D3060" i="80"/>
  <c r="D3061" i="80"/>
  <c r="D3062" i="80"/>
  <c r="D3063" i="80"/>
  <c r="D3064" i="80"/>
  <c r="D3065" i="80"/>
  <c r="D3066" i="80"/>
  <c r="D3067" i="80"/>
  <c r="D3068" i="80"/>
  <c r="D3069" i="80"/>
  <c r="D3070" i="80"/>
  <c r="D3071" i="80"/>
  <c r="D3072" i="80"/>
  <c r="D3073" i="80"/>
  <c r="D3074" i="80"/>
  <c r="D3075" i="80"/>
  <c r="D3076" i="80"/>
  <c r="D3077" i="80"/>
  <c r="D3078" i="80"/>
  <c r="D3079" i="80"/>
  <c r="D3080" i="80"/>
  <c r="D3081" i="80"/>
  <c r="D3082" i="80"/>
  <c r="D3083" i="80"/>
  <c r="D3084" i="80"/>
  <c r="D3085" i="80"/>
  <c r="D3086" i="80"/>
  <c r="D3087" i="80"/>
  <c r="D3088" i="80"/>
  <c r="D3089" i="80"/>
  <c r="D3090" i="80"/>
  <c r="D3091" i="80"/>
  <c r="D3092" i="80"/>
  <c r="D3093" i="80"/>
  <c r="D3094" i="80"/>
  <c r="D3095" i="80"/>
  <c r="D3096" i="80"/>
  <c r="D3097" i="80"/>
  <c r="D3098" i="80"/>
  <c r="D3099" i="80"/>
  <c r="D3100" i="80"/>
  <c r="D3101" i="80"/>
  <c r="D3102" i="80"/>
  <c r="D3103" i="80"/>
  <c r="D3104" i="80"/>
  <c r="D3105" i="80"/>
  <c r="D3106" i="80"/>
  <c r="D3107" i="80"/>
  <c r="D3108" i="80"/>
  <c r="D3109" i="80"/>
  <c r="D3110" i="80"/>
  <c r="D3111" i="80"/>
  <c r="D3112" i="80"/>
  <c r="D3113" i="80"/>
  <c r="D3114" i="80"/>
  <c r="D3115" i="80"/>
  <c r="D3116" i="80"/>
  <c r="D3117" i="80"/>
  <c r="D3118" i="80"/>
  <c r="D3119" i="80"/>
  <c r="D3120" i="80"/>
  <c r="D3121" i="80"/>
  <c r="D3122" i="80"/>
  <c r="D3123" i="80"/>
  <c r="D3124" i="80"/>
  <c r="D3125" i="80"/>
  <c r="D3126" i="80"/>
  <c r="D3127" i="80"/>
  <c r="D3128" i="80"/>
  <c r="D3129" i="80"/>
  <c r="D3130" i="80"/>
  <c r="D3131" i="80"/>
  <c r="D3132" i="80"/>
  <c r="D3133" i="80"/>
  <c r="D3134" i="80"/>
  <c r="D3135" i="80"/>
  <c r="D3136" i="80"/>
  <c r="D3137" i="80"/>
  <c r="D3138" i="80"/>
  <c r="D3139" i="80"/>
  <c r="D3140" i="80"/>
  <c r="D3141" i="80"/>
  <c r="D3142" i="80"/>
  <c r="D3143" i="80"/>
  <c r="D3144" i="80"/>
  <c r="D3145" i="80"/>
  <c r="D3146" i="80"/>
  <c r="D3147" i="80"/>
  <c r="D3148" i="80"/>
  <c r="D3149" i="80"/>
  <c r="D3150" i="80"/>
  <c r="D3151" i="80"/>
  <c r="D3152" i="80"/>
  <c r="D3153" i="80"/>
  <c r="D3154" i="80"/>
  <c r="D3155" i="80"/>
  <c r="D3156" i="80"/>
  <c r="D3157" i="80"/>
  <c r="D3158" i="80"/>
  <c r="D3159" i="80"/>
  <c r="D3160" i="80"/>
  <c r="D3161" i="80"/>
  <c r="D3162" i="80"/>
  <c r="D3163" i="80"/>
  <c r="D3164" i="80"/>
  <c r="D3165" i="80"/>
  <c r="D3166" i="80"/>
  <c r="D3167" i="80"/>
  <c r="D3168" i="80"/>
  <c r="D3169" i="80"/>
  <c r="D3170" i="80"/>
  <c r="D3171" i="80"/>
  <c r="D3172" i="80"/>
  <c r="D3173" i="80"/>
  <c r="D3174" i="80"/>
  <c r="D3175" i="80"/>
  <c r="D3176" i="80"/>
  <c r="D3177" i="80"/>
  <c r="D3178" i="80"/>
  <c r="D3179" i="80"/>
  <c r="D3180" i="80"/>
  <c r="D3181" i="80"/>
  <c r="D3182" i="80"/>
  <c r="D3183" i="80"/>
  <c r="D3184" i="80"/>
  <c r="D3185" i="80"/>
  <c r="D3186" i="80"/>
  <c r="D3187" i="80"/>
  <c r="D3188" i="80"/>
  <c r="D3189" i="80"/>
  <c r="D3190" i="80"/>
  <c r="D3191" i="80"/>
  <c r="D3192" i="80"/>
  <c r="D3193" i="80"/>
  <c r="D3194" i="80"/>
  <c r="D3195" i="80"/>
  <c r="D3196" i="80"/>
  <c r="D3197" i="80"/>
  <c r="D3198" i="80"/>
  <c r="D3199" i="80"/>
  <c r="D3200" i="80"/>
  <c r="D3201" i="80"/>
  <c r="D3202" i="80"/>
  <c r="D3203" i="80"/>
  <c r="D3204" i="80"/>
  <c r="D3205" i="80"/>
  <c r="D3206" i="80"/>
  <c r="D3207" i="80"/>
  <c r="D3208" i="80"/>
  <c r="D3209" i="80"/>
  <c r="D3210" i="80"/>
  <c r="D3211" i="80"/>
  <c r="D3212" i="80"/>
  <c r="D3213" i="80"/>
  <c r="D3214" i="80"/>
  <c r="D3215" i="80"/>
  <c r="D3216" i="80"/>
  <c r="D3217" i="80"/>
  <c r="D3218" i="80"/>
  <c r="D3219" i="80"/>
  <c r="D3220" i="80"/>
  <c r="D3221" i="80"/>
  <c r="D3222" i="80"/>
  <c r="D3223" i="80"/>
  <c r="D3224" i="80"/>
  <c r="D3225" i="80"/>
  <c r="D3226" i="80"/>
  <c r="D3227" i="80"/>
  <c r="D3228" i="80"/>
  <c r="D3229" i="80"/>
  <c r="D3230" i="80"/>
  <c r="D3231" i="80"/>
  <c r="D3232" i="80"/>
  <c r="D3233" i="80"/>
  <c r="D3234" i="80"/>
  <c r="D3235" i="80"/>
  <c r="D3236" i="80"/>
  <c r="D3237" i="80"/>
  <c r="D3238" i="80"/>
  <c r="D3239" i="80"/>
  <c r="D3240" i="80"/>
  <c r="D3241" i="80"/>
  <c r="D3242" i="80"/>
  <c r="D3243" i="80"/>
  <c r="D3244" i="80"/>
  <c r="D3245" i="80"/>
  <c r="D3246" i="80"/>
  <c r="D3247" i="80"/>
  <c r="D3248" i="80"/>
  <c r="D3249" i="80"/>
  <c r="D3250" i="80"/>
  <c r="D3251" i="80"/>
  <c r="D3252" i="80"/>
  <c r="D3253" i="80"/>
  <c r="D3254" i="80"/>
  <c r="D3255" i="80"/>
  <c r="D3256" i="80"/>
  <c r="D3257" i="80"/>
  <c r="D3258" i="80"/>
  <c r="D3259" i="80"/>
  <c r="D3260" i="80"/>
  <c r="D3261" i="80"/>
  <c r="D3262" i="80"/>
  <c r="D3263" i="80"/>
  <c r="D3264" i="80"/>
  <c r="D3265" i="80"/>
  <c r="D3266" i="80"/>
  <c r="D3267" i="80"/>
  <c r="D3268" i="80"/>
  <c r="D3269" i="80"/>
  <c r="D3270" i="80"/>
  <c r="D3271" i="80"/>
  <c r="D3272" i="80"/>
  <c r="D3273" i="80"/>
  <c r="D3274" i="80"/>
  <c r="D3275" i="80"/>
  <c r="D3276" i="80"/>
  <c r="D3277" i="80"/>
  <c r="D3278" i="80"/>
  <c r="D3279" i="80"/>
  <c r="D3280" i="80"/>
  <c r="D3281" i="80"/>
  <c r="D3282" i="80"/>
  <c r="D3283" i="80"/>
  <c r="D3284" i="80"/>
  <c r="D3285" i="80"/>
  <c r="D3286" i="80"/>
  <c r="D3287" i="80"/>
  <c r="D3288" i="80"/>
  <c r="D3289" i="80"/>
  <c r="D3290" i="80"/>
  <c r="D3291" i="80"/>
  <c r="D3292" i="80"/>
  <c r="D3293" i="80"/>
  <c r="D3294" i="80"/>
  <c r="D3295" i="80"/>
  <c r="D3296" i="80"/>
  <c r="D3297" i="80"/>
  <c r="D3298" i="80"/>
  <c r="D3299" i="80"/>
  <c r="D3300" i="80"/>
  <c r="D3301" i="80"/>
  <c r="D3302" i="80"/>
  <c r="D3303" i="80"/>
  <c r="D3304" i="80"/>
  <c r="D3305" i="80"/>
  <c r="D3306" i="80"/>
  <c r="D3307" i="80"/>
  <c r="D3308" i="80"/>
  <c r="D3309" i="80"/>
  <c r="D3310" i="80"/>
  <c r="D3311" i="80"/>
  <c r="D3312" i="80"/>
  <c r="D3313" i="80"/>
  <c r="D3314" i="80"/>
  <c r="D3315" i="80"/>
  <c r="D3316" i="80"/>
  <c r="D3317" i="80"/>
  <c r="D3318" i="80"/>
  <c r="D3319" i="80"/>
  <c r="D3320" i="80"/>
  <c r="D3321" i="80"/>
  <c r="D3322" i="80"/>
  <c r="D3323" i="80"/>
  <c r="D3324" i="80"/>
  <c r="D3325" i="80"/>
  <c r="D3326" i="80"/>
  <c r="D3327" i="80"/>
  <c r="D3328" i="80"/>
  <c r="D3329" i="80"/>
  <c r="D3330" i="80"/>
  <c r="D3331" i="80"/>
  <c r="D3332" i="80"/>
  <c r="D3333" i="80"/>
  <c r="D3334" i="80"/>
  <c r="D3335" i="80"/>
  <c r="D3336" i="80"/>
  <c r="D3337" i="80"/>
  <c r="D3338" i="80"/>
  <c r="D3339" i="80"/>
  <c r="D3340" i="80"/>
  <c r="D3341" i="80"/>
  <c r="D3342" i="80"/>
  <c r="D3343" i="80"/>
  <c r="D3344" i="80"/>
  <c r="D3345" i="80"/>
  <c r="D3346" i="80"/>
  <c r="D3347" i="80"/>
  <c r="D3348" i="80"/>
  <c r="D3349" i="80"/>
  <c r="D3350" i="80"/>
  <c r="D3351" i="80"/>
  <c r="D3352" i="80"/>
  <c r="D3353" i="80"/>
  <c r="D3354" i="80"/>
  <c r="D3355" i="80"/>
  <c r="D3356" i="80"/>
  <c r="D3357" i="80"/>
  <c r="D3358" i="80"/>
  <c r="D3359" i="80"/>
  <c r="D3360" i="80"/>
  <c r="D3361" i="80"/>
  <c r="D3362" i="80"/>
  <c r="D3363" i="80"/>
  <c r="D3364" i="80"/>
  <c r="D3365" i="80"/>
  <c r="D3366" i="80"/>
  <c r="D3367" i="80"/>
  <c r="D3368" i="80"/>
  <c r="D3369" i="80"/>
  <c r="D3370" i="80"/>
  <c r="D3371" i="80"/>
  <c r="D3372" i="80"/>
  <c r="D3373" i="80"/>
  <c r="D3374" i="80"/>
  <c r="D3375" i="80"/>
  <c r="D3376" i="80"/>
  <c r="D3377" i="80"/>
  <c r="D3378" i="80"/>
  <c r="D3379" i="80"/>
  <c r="D3380" i="80"/>
  <c r="D3381" i="80"/>
  <c r="D3382" i="80"/>
  <c r="D3383" i="80"/>
  <c r="D3384" i="80"/>
  <c r="D3385" i="80"/>
  <c r="D3386" i="80"/>
  <c r="D3387" i="80"/>
  <c r="D3388" i="80"/>
  <c r="D3389" i="80"/>
  <c r="D3390" i="80"/>
  <c r="D3391" i="80"/>
  <c r="D3392" i="80"/>
  <c r="D3393" i="80"/>
  <c r="D3394" i="80"/>
  <c r="D3395" i="80"/>
  <c r="D3396" i="80"/>
  <c r="D3397" i="80"/>
  <c r="D3398" i="80"/>
  <c r="D3399" i="80"/>
  <c r="D3400" i="80"/>
  <c r="D3401" i="80"/>
  <c r="D3402" i="80"/>
  <c r="D3403" i="80"/>
  <c r="D3404" i="80"/>
  <c r="D3405" i="80"/>
  <c r="D3406" i="80"/>
  <c r="D3407" i="80"/>
  <c r="D3408" i="80"/>
  <c r="D3409" i="80"/>
  <c r="D3410" i="80"/>
  <c r="D3411" i="80"/>
  <c r="D3412" i="80"/>
  <c r="D3413" i="80"/>
  <c r="D3414" i="80"/>
  <c r="D3415" i="80"/>
  <c r="D3416" i="80"/>
  <c r="D3417" i="80"/>
  <c r="D3418" i="80"/>
  <c r="D3419" i="80"/>
  <c r="D3420" i="80"/>
  <c r="D3421" i="80"/>
  <c r="D3422" i="80"/>
  <c r="D3423" i="80"/>
  <c r="D3424" i="80"/>
  <c r="D3425" i="80"/>
  <c r="D3426" i="80"/>
  <c r="D3427" i="80"/>
  <c r="D3428" i="80"/>
  <c r="D3429" i="80"/>
  <c r="D3430" i="80"/>
  <c r="D3431" i="80"/>
  <c r="D3432" i="80"/>
  <c r="D3433" i="80"/>
  <c r="D3434" i="80"/>
  <c r="D3435" i="80"/>
  <c r="D3436" i="80"/>
  <c r="D3437" i="80"/>
  <c r="D3438" i="80"/>
  <c r="D3439" i="80"/>
  <c r="D3440" i="80"/>
  <c r="D3441" i="80"/>
  <c r="D3442" i="80"/>
  <c r="D3443" i="80"/>
  <c r="D3444" i="80"/>
  <c r="D3445" i="80"/>
  <c r="D3446" i="80"/>
  <c r="D3447" i="80"/>
  <c r="D3448" i="80"/>
  <c r="D3449" i="80"/>
  <c r="D3450" i="80"/>
  <c r="D3451" i="80"/>
  <c r="D3452" i="80"/>
  <c r="D3453" i="80"/>
  <c r="D3454" i="80"/>
  <c r="D3455" i="80"/>
  <c r="D3456" i="80"/>
  <c r="D3457" i="80"/>
  <c r="D3458" i="80"/>
  <c r="D3459" i="80"/>
  <c r="D3460" i="80"/>
  <c r="D3461" i="80"/>
  <c r="D3462" i="80"/>
  <c r="D3463" i="80"/>
  <c r="D3464" i="80"/>
  <c r="D3465" i="80"/>
  <c r="D3466" i="80"/>
  <c r="D3467" i="80"/>
  <c r="D3468" i="80"/>
  <c r="D3469" i="80"/>
  <c r="D3470" i="80"/>
  <c r="D3471" i="80"/>
  <c r="D3472" i="80"/>
  <c r="D3473" i="80"/>
  <c r="D3474" i="80"/>
  <c r="D3475" i="80"/>
  <c r="D3476" i="80"/>
  <c r="D3477" i="80"/>
  <c r="D3478" i="80"/>
  <c r="D3479" i="80"/>
  <c r="D3480" i="80"/>
  <c r="D3481" i="80"/>
  <c r="D3482" i="80"/>
  <c r="D3483" i="80"/>
  <c r="D3484" i="80"/>
  <c r="D3485" i="80"/>
  <c r="D3486" i="80"/>
  <c r="D3487" i="80"/>
  <c r="D3488" i="80"/>
  <c r="D3489" i="80"/>
  <c r="D3490" i="80"/>
  <c r="D3491" i="80"/>
  <c r="D3492" i="80"/>
  <c r="D3493" i="80"/>
  <c r="D3494" i="80"/>
  <c r="D3495" i="80"/>
  <c r="D3496" i="80"/>
  <c r="D3497" i="80"/>
  <c r="D3498" i="80"/>
  <c r="D3499" i="80"/>
  <c r="D3500" i="80"/>
  <c r="D3501" i="80"/>
  <c r="D3502" i="80"/>
  <c r="D3503" i="80"/>
  <c r="D3504" i="80"/>
  <c r="D3505" i="80"/>
  <c r="D3506" i="80"/>
  <c r="D3507" i="80"/>
  <c r="D3508" i="80"/>
  <c r="D3509" i="80"/>
  <c r="D3510" i="80"/>
  <c r="D3511" i="80"/>
  <c r="D3512" i="80"/>
  <c r="D3513" i="80"/>
  <c r="D3514" i="80"/>
  <c r="D3515" i="80"/>
  <c r="D3516" i="80"/>
  <c r="D3517" i="80"/>
  <c r="D3518" i="80"/>
  <c r="D3519" i="80"/>
  <c r="D3520" i="80"/>
  <c r="D3521" i="80"/>
  <c r="D3522" i="80"/>
  <c r="D3523" i="80"/>
  <c r="D3524" i="80"/>
  <c r="D3525" i="80"/>
  <c r="D3526" i="80"/>
  <c r="D3527" i="80"/>
  <c r="D3528" i="80"/>
  <c r="D3529" i="80"/>
  <c r="D3530" i="80"/>
  <c r="D3531" i="80"/>
  <c r="D3532" i="80"/>
  <c r="D3533" i="80"/>
  <c r="D3534" i="80"/>
  <c r="D3535" i="80"/>
  <c r="D3536" i="80"/>
  <c r="D3537" i="80"/>
  <c r="D3538" i="80"/>
  <c r="D3539" i="80"/>
  <c r="D3540" i="80"/>
  <c r="D3541" i="80"/>
  <c r="D3542" i="80"/>
  <c r="D3543" i="80"/>
  <c r="D3544" i="80"/>
  <c r="D3545" i="80"/>
  <c r="D3546" i="80"/>
  <c r="D3547" i="80"/>
  <c r="D3548" i="80"/>
  <c r="D3549" i="80"/>
  <c r="D3550" i="80"/>
  <c r="D3551" i="80"/>
  <c r="D3552" i="80"/>
  <c r="D3553" i="80"/>
  <c r="D3554" i="80"/>
  <c r="D3555" i="80"/>
  <c r="D3556" i="80"/>
  <c r="D3557" i="80"/>
  <c r="D3558" i="80"/>
  <c r="D3559" i="80"/>
  <c r="D3560" i="80"/>
  <c r="D3561" i="80"/>
  <c r="D3562" i="80"/>
  <c r="D3563" i="80"/>
  <c r="D3564" i="80"/>
  <c r="D3565" i="80"/>
  <c r="D3566" i="80"/>
  <c r="D3567" i="80"/>
  <c r="D3568" i="80"/>
  <c r="D3569" i="80"/>
  <c r="D3570" i="80"/>
  <c r="D3571" i="80"/>
  <c r="D3572" i="80"/>
  <c r="D3573" i="80"/>
  <c r="D3574" i="80"/>
  <c r="D3575" i="80"/>
  <c r="D3576" i="80"/>
  <c r="D3577" i="80"/>
  <c r="D3578" i="80"/>
  <c r="D3579" i="80"/>
  <c r="D3580" i="80"/>
  <c r="D3581" i="80"/>
  <c r="D3582" i="80"/>
  <c r="D3583" i="80"/>
  <c r="D3584" i="80"/>
  <c r="D3585" i="80"/>
  <c r="D3586" i="80"/>
  <c r="D3587" i="80"/>
  <c r="D3588" i="80"/>
  <c r="D3589" i="80"/>
  <c r="D3590" i="80"/>
  <c r="D3591" i="80"/>
  <c r="D3592" i="80"/>
  <c r="D3593" i="80"/>
  <c r="D3594" i="80"/>
  <c r="D3595" i="80"/>
  <c r="D3596" i="80"/>
  <c r="D3597" i="80"/>
  <c r="D3598" i="80"/>
  <c r="D3599" i="80"/>
  <c r="D3600" i="80"/>
  <c r="D3601" i="80"/>
  <c r="D3602" i="80"/>
  <c r="D3603" i="80"/>
  <c r="D3604" i="80"/>
  <c r="D3605" i="80"/>
  <c r="D3606" i="80"/>
  <c r="H22" i="78"/>
  <c r="I22" i="78" s="1"/>
  <c r="D22" i="78"/>
  <c r="E22" i="78" s="1"/>
  <c r="B22" i="78"/>
  <c r="C22" i="78" s="1"/>
  <c r="K21" i="78"/>
  <c r="J21" i="78"/>
  <c r="H21" i="78"/>
  <c r="I21" i="78" s="1"/>
  <c r="D21" i="78"/>
  <c r="E21" i="78" s="1"/>
  <c r="B21" i="78"/>
  <c r="C21" i="78" s="1"/>
  <c r="K20" i="78"/>
  <c r="J20" i="78"/>
  <c r="H20" i="78"/>
  <c r="I20" i="78" s="1"/>
  <c r="D20" i="78"/>
  <c r="E20" i="78" s="1"/>
  <c r="B20" i="78"/>
  <c r="C20" i="78" s="1"/>
  <c r="K19" i="78"/>
  <c r="J19" i="78"/>
  <c r="H19" i="78"/>
  <c r="I19" i="78" s="1"/>
  <c r="D19" i="78"/>
  <c r="E19" i="78" s="1"/>
  <c r="B19" i="78"/>
  <c r="C19" i="78" s="1"/>
  <c r="K18" i="78"/>
  <c r="J18" i="78"/>
  <c r="H18" i="78"/>
  <c r="I18" i="78" s="1"/>
  <c r="D18" i="78"/>
  <c r="E18" i="78" s="1"/>
  <c r="B18" i="78"/>
  <c r="C18" i="78" s="1"/>
  <c r="K17" i="78"/>
  <c r="J17" i="78"/>
  <c r="H17" i="78"/>
  <c r="I17" i="78" s="1"/>
  <c r="D17" i="78"/>
  <c r="E17" i="78" s="1"/>
  <c r="B17" i="78"/>
  <c r="C17" i="78" s="1"/>
  <c r="K16" i="78"/>
  <c r="J16" i="78"/>
  <c r="H16" i="78"/>
  <c r="I16" i="78" s="1"/>
  <c r="D16" i="78"/>
  <c r="E16" i="78" s="1"/>
  <c r="B16" i="78"/>
  <c r="C16" i="78" s="1"/>
  <c r="K15" i="78"/>
  <c r="J15" i="78"/>
  <c r="H15" i="78"/>
  <c r="I15" i="78" s="1"/>
  <c r="D15" i="78"/>
  <c r="E15" i="78" s="1"/>
  <c r="B15" i="78"/>
  <c r="C15" i="78" s="1"/>
  <c r="K14" i="78"/>
  <c r="J14" i="78"/>
  <c r="H14" i="78"/>
  <c r="I14" i="78" s="1"/>
  <c r="D14" i="78"/>
  <c r="E14" i="78" s="1"/>
  <c r="B14" i="78"/>
  <c r="C14" i="78" s="1"/>
  <c r="K13" i="78"/>
  <c r="J13" i="78"/>
  <c r="H13" i="78"/>
  <c r="I13" i="78" s="1"/>
  <c r="D13" i="78"/>
  <c r="E13" i="78" s="1"/>
  <c r="B13" i="78"/>
  <c r="C13" i="78" s="1"/>
  <c r="K12" i="78"/>
  <c r="J12" i="78"/>
  <c r="H12" i="78"/>
  <c r="I12" i="78" s="1"/>
  <c r="D12" i="78"/>
  <c r="E12" i="78" s="1"/>
  <c r="B12" i="78"/>
  <c r="C12" i="78" s="1"/>
  <c r="K11" i="78"/>
  <c r="J11" i="78"/>
  <c r="H11" i="78"/>
  <c r="D11" i="78"/>
  <c r="E11" i="78" s="1"/>
  <c r="B11" i="78"/>
  <c r="C11" i="78" s="1"/>
  <c r="K10" i="78"/>
  <c r="J10" i="78"/>
  <c r="H10" i="78"/>
  <c r="I10" i="78" s="1"/>
  <c r="D10" i="78"/>
  <c r="E10" i="78" s="1"/>
  <c r="B10" i="78"/>
  <c r="C10" i="78" s="1"/>
  <c r="K9" i="78"/>
  <c r="J9" i="78"/>
  <c r="H9" i="78"/>
  <c r="I9" i="78" s="1"/>
  <c r="D9" i="78"/>
  <c r="E9" i="78" s="1"/>
  <c r="B9" i="78"/>
  <c r="C9" i="78" s="1"/>
  <c r="DS7" i="81"/>
  <c r="DS8" i="81"/>
  <c r="DS9" i="81"/>
  <c r="DS10" i="81"/>
  <c r="DS11" i="81"/>
  <c r="DS12" i="81"/>
  <c r="DS13" i="81"/>
  <c r="DS14" i="81"/>
  <c r="DS15" i="81"/>
  <c r="DS16" i="81"/>
  <c r="DS17" i="81"/>
  <c r="DS18" i="81"/>
  <c r="DS19" i="81"/>
  <c r="DS20" i="81"/>
  <c r="DS21" i="81"/>
  <c r="DS22" i="81"/>
  <c r="DS23" i="81"/>
  <c r="DS24" i="81"/>
  <c r="DS25" i="81"/>
  <c r="DS26" i="81"/>
  <c r="DS27" i="81"/>
  <c r="DS28" i="81"/>
  <c r="DS29" i="81"/>
  <c r="DS30" i="81"/>
  <c r="DS31" i="81"/>
  <c r="DS32" i="81"/>
  <c r="DS33" i="81"/>
  <c r="DS34" i="81"/>
  <c r="DS35" i="81"/>
  <c r="DS36" i="81"/>
  <c r="DS37" i="81"/>
  <c r="DS38" i="81"/>
  <c r="DS39" i="81"/>
  <c r="DS40" i="81"/>
  <c r="DS41" i="81"/>
  <c r="DS42" i="81"/>
  <c r="DS43" i="81"/>
  <c r="DS44" i="81"/>
  <c r="DS45" i="81"/>
  <c r="DS46" i="81"/>
  <c r="DS47" i="81"/>
  <c r="DS48" i="81"/>
  <c r="DS49" i="81"/>
  <c r="DS50" i="81"/>
  <c r="DS51" i="81"/>
  <c r="DS52" i="81"/>
  <c r="DS53" i="81"/>
  <c r="DS54" i="81"/>
  <c r="DS55" i="81"/>
  <c r="DS56" i="81"/>
  <c r="DS57" i="81"/>
  <c r="DS58" i="81"/>
  <c r="DS59" i="81"/>
  <c r="DS60" i="81"/>
  <c r="DS61" i="81"/>
  <c r="DS62" i="81"/>
  <c r="DS63" i="81"/>
  <c r="DS64" i="81"/>
  <c r="DS65" i="81"/>
  <c r="DS66" i="81"/>
  <c r="DS67" i="81"/>
  <c r="DS68" i="81"/>
  <c r="DS69" i="81"/>
  <c r="DS70" i="81"/>
  <c r="DS71" i="81"/>
  <c r="DS72" i="81"/>
  <c r="DS73" i="81"/>
  <c r="DS74" i="81"/>
  <c r="DS75" i="81"/>
  <c r="DS76" i="81"/>
  <c r="DS77" i="81"/>
  <c r="DS78" i="81"/>
  <c r="DS79" i="81"/>
  <c r="DS80" i="81"/>
  <c r="DS81" i="81"/>
  <c r="DS82" i="81"/>
  <c r="DS83" i="81"/>
  <c r="DS84" i="81"/>
  <c r="DS85" i="81"/>
  <c r="DS86" i="81"/>
  <c r="DS87" i="81"/>
  <c r="DS88" i="81"/>
  <c r="DS89" i="81"/>
  <c r="DS90" i="81"/>
  <c r="DS91" i="81"/>
  <c r="DS92" i="81"/>
  <c r="DS93" i="81"/>
  <c r="DS94" i="81"/>
  <c r="DS95" i="81"/>
  <c r="DS96" i="81"/>
  <c r="DS97" i="81"/>
  <c r="DS98" i="81"/>
  <c r="DS99" i="81"/>
  <c r="DS100" i="81"/>
  <c r="DS101" i="81"/>
  <c r="DS102" i="81"/>
  <c r="DS103" i="81"/>
  <c r="DS104" i="81"/>
  <c r="DS105" i="81"/>
  <c r="DS106" i="81"/>
  <c r="DS107" i="81"/>
  <c r="DS108" i="81"/>
  <c r="DS109" i="81"/>
  <c r="DS110" i="81"/>
  <c r="DS111" i="81"/>
  <c r="DS112" i="81"/>
  <c r="DS113" i="81"/>
  <c r="DS114" i="81"/>
  <c r="DS115" i="81"/>
  <c r="DS116" i="81"/>
  <c r="DS117" i="81"/>
  <c r="DS118" i="81"/>
  <c r="DS119" i="81"/>
  <c r="DS120" i="81"/>
  <c r="DS121" i="81"/>
  <c r="DS122" i="81"/>
  <c r="DS123" i="81"/>
  <c r="DS124" i="81"/>
  <c r="DS125" i="81"/>
  <c r="DS126" i="81"/>
  <c r="DS127" i="81"/>
  <c r="DS128" i="81"/>
  <c r="DS129" i="81"/>
  <c r="DS130" i="81"/>
  <c r="DS131" i="81"/>
  <c r="DS132" i="81"/>
  <c r="DS133" i="81"/>
  <c r="DS134" i="81"/>
  <c r="DS135" i="81"/>
  <c r="DS136" i="81"/>
  <c r="DS137" i="81"/>
  <c r="DS138" i="81"/>
  <c r="DS139" i="81"/>
  <c r="DS140" i="81"/>
  <c r="DS141" i="81"/>
  <c r="DS142" i="81"/>
  <c r="DS143" i="81"/>
  <c r="DS144" i="81"/>
  <c r="DS145" i="81"/>
  <c r="DS146" i="81"/>
  <c r="DS147" i="81"/>
  <c r="DS148" i="81"/>
  <c r="DS149" i="81"/>
  <c r="DS150" i="81"/>
  <c r="DS151" i="81"/>
  <c r="DS152" i="81"/>
  <c r="DS153" i="81"/>
  <c r="DS154" i="81"/>
  <c r="DS155" i="81"/>
  <c r="DS156" i="81"/>
  <c r="DS157" i="81"/>
  <c r="DS158" i="81"/>
  <c r="DS159" i="81"/>
  <c r="DS160" i="81"/>
  <c r="DS161" i="81"/>
  <c r="DS162" i="81"/>
  <c r="DS163" i="81"/>
  <c r="DS164" i="81"/>
  <c r="DS165" i="81"/>
  <c r="DS166" i="81"/>
  <c r="DS167" i="81"/>
  <c r="DS168" i="81"/>
  <c r="DS169" i="81"/>
  <c r="DS170" i="81"/>
  <c r="DS171" i="81"/>
  <c r="DS172" i="81"/>
  <c r="DS173" i="81"/>
  <c r="DS174" i="81"/>
  <c r="DS175" i="81"/>
  <c r="DS176" i="81"/>
  <c r="DS177" i="81"/>
  <c r="DS178" i="81"/>
  <c r="DS179" i="81"/>
  <c r="DS180" i="81"/>
  <c r="DS181" i="81"/>
  <c r="DS182" i="81"/>
  <c r="DS183" i="81"/>
  <c r="DS184" i="81"/>
  <c r="DS185" i="81"/>
  <c r="DS186" i="81"/>
  <c r="DS187" i="81"/>
  <c r="DS188" i="81"/>
  <c r="DS189" i="81"/>
  <c r="DS190" i="81"/>
  <c r="DS191" i="81"/>
  <c r="DS192" i="81"/>
  <c r="DS193" i="81"/>
  <c r="DS194" i="81"/>
  <c r="DS195" i="81"/>
  <c r="DS196" i="81"/>
  <c r="DS197" i="81"/>
  <c r="DS198" i="81"/>
  <c r="DS199" i="81"/>
  <c r="DS200" i="81"/>
  <c r="DS201" i="81"/>
  <c r="DS202" i="81"/>
  <c r="DS203" i="81"/>
  <c r="DS204" i="81"/>
  <c r="DS205" i="81"/>
  <c r="DS206" i="81"/>
  <c r="DS207" i="81"/>
  <c r="DS208" i="81"/>
  <c r="DS209" i="81"/>
  <c r="DS210" i="81"/>
  <c r="DS211" i="81"/>
  <c r="DS212" i="81"/>
  <c r="DS213" i="81"/>
  <c r="DS214" i="81"/>
  <c r="DS215" i="81"/>
  <c r="DS216" i="81"/>
  <c r="DS217" i="81"/>
  <c r="DS218" i="81"/>
  <c r="DS219" i="81"/>
  <c r="DS220" i="81"/>
  <c r="DS221" i="81"/>
  <c r="DS222" i="81"/>
  <c r="DS223" i="81"/>
  <c r="DS224" i="81"/>
  <c r="DS225" i="81"/>
  <c r="DS226" i="81"/>
  <c r="DS227" i="81"/>
  <c r="DS228" i="81"/>
  <c r="DS229" i="81"/>
  <c r="DS230" i="81"/>
  <c r="DS231" i="81"/>
  <c r="DS232" i="81"/>
  <c r="DS233" i="81"/>
  <c r="DS234" i="81"/>
  <c r="DS235" i="81"/>
  <c r="DS236" i="81"/>
  <c r="DS237" i="81"/>
  <c r="DS238" i="81"/>
  <c r="DS239" i="81"/>
  <c r="DS240" i="81"/>
  <c r="DS241" i="81"/>
  <c r="DS242" i="81"/>
  <c r="DS243" i="81"/>
  <c r="DS244" i="81"/>
  <c r="DS245" i="81"/>
  <c r="DS246" i="81"/>
  <c r="DS247" i="81"/>
  <c r="DS248" i="81"/>
  <c r="DS249" i="81"/>
  <c r="DS250" i="81"/>
  <c r="DS251" i="81"/>
  <c r="DS252" i="81"/>
  <c r="DS253" i="81"/>
  <c r="DS254" i="81"/>
  <c r="DS255" i="81"/>
  <c r="DS256" i="81"/>
  <c r="DS257" i="81"/>
  <c r="DS258" i="81"/>
  <c r="DS259" i="81"/>
  <c r="DS260" i="81"/>
  <c r="DS261" i="81"/>
  <c r="DS262" i="81"/>
  <c r="DS263" i="81"/>
  <c r="DS264" i="81"/>
  <c r="DS265" i="81"/>
  <c r="DS266" i="81"/>
  <c r="DS267" i="81"/>
  <c r="DS268" i="81"/>
  <c r="DS269" i="81"/>
  <c r="DS270" i="81"/>
  <c r="DS271" i="81"/>
  <c r="DS272" i="81"/>
  <c r="DS273" i="81"/>
  <c r="DS6" i="81"/>
  <c r="CO7" i="81"/>
  <c r="CO8" i="81"/>
  <c r="CO9" i="81"/>
  <c r="CO10" i="81"/>
  <c r="CO11" i="81"/>
  <c r="CO12" i="81"/>
  <c r="CO13" i="81"/>
  <c r="CO14" i="81"/>
  <c r="CO15" i="81"/>
  <c r="CO16" i="81"/>
  <c r="CO17" i="81"/>
  <c r="CO18" i="81"/>
  <c r="CO19" i="81"/>
  <c r="CO20" i="81"/>
  <c r="CO21" i="81"/>
  <c r="CO22" i="81"/>
  <c r="CO23" i="81"/>
  <c r="CO24" i="81"/>
  <c r="CO25" i="81"/>
  <c r="CO26" i="81"/>
  <c r="CO27" i="81"/>
  <c r="CO28" i="81"/>
  <c r="CO29" i="81"/>
  <c r="CO30" i="81"/>
  <c r="CO31" i="81"/>
  <c r="CO32" i="81"/>
  <c r="CO33" i="81"/>
  <c r="CO34" i="81"/>
  <c r="CO35" i="81"/>
  <c r="CO36" i="81"/>
  <c r="CO37" i="81"/>
  <c r="CO38" i="81"/>
  <c r="CO39" i="81"/>
  <c r="CO40" i="81"/>
  <c r="CO41" i="81"/>
  <c r="CO42" i="81"/>
  <c r="CO43" i="81"/>
  <c r="CO44" i="81"/>
  <c r="CO45" i="81"/>
  <c r="CO46" i="81"/>
  <c r="CO47" i="81"/>
  <c r="CO48" i="81"/>
  <c r="CO49" i="81"/>
  <c r="CO50" i="81"/>
  <c r="CO51" i="81"/>
  <c r="CO52" i="81"/>
  <c r="CO53" i="81"/>
  <c r="CO54" i="81"/>
  <c r="CO55" i="81"/>
  <c r="CO56" i="81"/>
  <c r="CO57" i="81"/>
  <c r="CO58" i="81"/>
  <c r="CO59" i="81"/>
  <c r="CO60" i="81"/>
  <c r="CO61" i="81"/>
  <c r="CO62" i="81"/>
  <c r="CO63" i="81"/>
  <c r="CO64" i="81"/>
  <c r="CO65" i="81"/>
  <c r="CO66" i="81"/>
  <c r="CO67" i="81"/>
  <c r="CO68" i="81"/>
  <c r="CO69" i="81"/>
  <c r="CO70" i="81"/>
  <c r="CO71" i="81"/>
  <c r="CO72" i="81"/>
  <c r="CO73" i="81"/>
  <c r="CO74" i="81"/>
  <c r="CO75" i="81"/>
  <c r="CO76" i="81"/>
  <c r="CO77" i="81"/>
  <c r="CO78" i="81"/>
  <c r="CO79" i="81"/>
  <c r="CO80" i="81"/>
  <c r="CO81" i="81"/>
  <c r="CO82" i="81"/>
  <c r="CO83" i="81"/>
  <c r="CO84" i="81"/>
  <c r="CO85" i="81"/>
  <c r="CO86" i="81"/>
  <c r="CO87" i="81"/>
  <c r="CO88" i="81"/>
  <c r="CO89" i="81"/>
  <c r="CO90" i="81"/>
  <c r="CO91" i="81"/>
  <c r="CO92" i="81"/>
  <c r="CO93" i="81"/>
  <c r="CO94" i="81"/>
  <c r="CO95" i="81"/>
  <c r="CO96" i="81"/>
  <c r="CO97" i="81"/>
  <c r="CO98" i="81"/>
  <c r="CO99" i="81"/>
  <c r="CO100" i="81"/>
  <c r="CO101" i="81"/>
  <c r="CO102" i="81"/>
  <c r="CO103" i="81"/>
  <c r="CO104" i="81"/>
  <c r="CO105" i="81"/>
  <c r="CO106" i="81"/>
  <c r="CO107" i="81"/>
  <c r="CO108" i="81"/>
  <c r="CO109" i="81"/>
  <c r="CO110" i="81"/>
  <c r="CO111" i="81"/>
  <c r="CO112" i="81"/>
  <c r="CO113" i="81"/>
  <c r="CO114" i="81"/>
  <c r="CO115" i="81"/>
  <c r="CO116" i="81"/>
  <c r="CO117" i="81"/>
  <c r="CO118" i="81"/>
  <c r="CO119" i="81"/>
  <c r="CO120" i="81"/>
  <c r="CO121" i="81"/>
  <c r="CO122" i="81"/>
  <c r="CO123" i="81"/>
  <c r="CO124" i="81"/>
  <c r="CO125" i="81"/>
  <c r="CO126" i="81"/>
  <c r="CO127" i="81"/>
  <c r="CO128" i="81"/>
  <c r="CO129" i="81"/>
  <c r="CO130" i="81"/>
  <c r="CO131" i="81"/>
  <c r="CO132" i="81"/>
  <c r="CO133" i="81"/>
  <c r="CO134" i="81"/>
  <c r="CO135" i="81"/>
  <c r="CO136" i="81"/>
  <c r="CO137" i="81"/>
  <c r="CO138" i="81"/>
  <c r="CO139" i="81"/>
  <c r="CO140" i="81"/>
  <c r="CO141" i="81"/>
  <c r="CO142" i="81"/>
  <c r="CO143" i="81"/>
  <c r="CO144" i="81"/>
  <c r="CO145" i="81"/>
  <c r="CO146" i="81"/>
  <c r="CO147" i="81"/>
  <c r="CO148" i="81"/>
  <c r="CO149" i="81"/>
  <c r="CO150" i="81"/>
  <c r="CO151" i="81"/>
  <c r="CO152" i="81"/>
  <c r="CO153" i="81"/>
  <c r="CO154" i="81"/>
  <c r="CO155" i="81"/>
  <c r="CO156" i="81"/>
  <c r="CO157" i="81"/>
  <c r="CO158" i="81"/>
  <c r="CO159" i="81"/>
  <c r="CO160" i="81"/>
  <c r="CO161" i="81"/>
  <c r="CO162" i="81"/>
  <c r="CO163" i="81"/>
  <c r="CO164" i="81"/>
  <c r="CO165" i="81"/>
  <c r="CO166" i="81"/>
  <c r="CO167" i="81"/>
  <c r="CO168" i="81"/>
  <c r="CO169" i="81"/>
  <c r="CO170" i="81"/>
  <c r="CO171" i="81"/>
  <c r="CO172" i="81"/>
  <c r="CO173" i="81"/>
  <c r="CO174" i="81"/>
  <c r="CO175" i="81"/>
  <c r="CO176" i="81"/>
  <c r="CO177" i="81"/>
  <c r="CO178" i="81"/>
  <c r="CO179" i="81"/>
  <c r="CO180" i="81"/>
  <c r="CO181" i="81"/>
  <c r="CO182" i="81"/>
  <c r="CO183" i="81"/>
  <c r="CO184" i="81"/>
  <c r="CO185" i="81"/>
  <c r="CO186" i="81"/>
  <c r="CO187" i="81"/>
  <c r="CO188" i="81"/>
  <c r="CO189" i="81"/>
  <c r="CO190" i="81"/>
  <c r="CO191" i="81"/>
  <c r="CO192" i="81"/>
  <c r="CO193" i="81"/>
  <c r="CO194" i="81"/>
  <c r="CO195" i="81"/>
  <c r="CO196" i="81"/>
  <c r="CO197" i="81"/>
  <c r="CO198" i="81"/>
  <c r="CO199" i="81"/>
  <c r="CO200" i="81"/>
  <c r="CO201" i="81"/>
  <c r="CO202" i="81"/>
  <c r="CO203" i="81"/>
  <c r="CO204" i="81"/>
  <c r="CO205" i="81"/>
  <c r="CO206" i="81"/>
  <c r="CO207" i="81"/>
  <c r="CO208" i="81"/>
  <c r="CO209" i="81"/>
  <c r="CO210" i="81"/>
  <c r="CO211" i="81"/>
  <c r="CO212" i="81"/>
  <c r="CO213" i="81"/>
  <c r="CO214" i="81"/>
  <c r="CO215" i="81"/>
  <c r="CO216" i="81"/>
  <c r="CO217" i="81"/>
  <c r="CO218" i="81"/>
  <c r="CO219" i="81"/>
  <c r="CO220" i="81"/>
  <c r="CO221" i="81"/>
  <c r="CO222" i="81"/>
  <c r="CO223" i="81"/>
  <c r="CO224" i="81"/>
  <c r="CO225" i="81"/>
  <c r="CO226" i="81"/>
  <c r="CO227" i="81"/>
  <c r="CO228" i="81"/>
  <c r="CO229" i="81"/>
  <c r="CO230" i="81"/>
  <c r="CO231" i="81"/>
  <c r="CO232" i="81"/>
  <c r="CO233" i="81"/>
  <c r="CO234" i="81"/>
  <c r="CO235" i="81"/>
  <c r="CO236" i="81"/>
  <c r="CO237" i="81"/>
  <c r="CO238" i="81"/>
  <c r="CO239" i="81"/>
  <c r="CO240" i="81"/>
  <c r="CO241" i="81"/>
  <c r="CO242" i="81"/>
  <c r="CO243" i="81"/>
  <c r="CO244" i="81"/>
  <c r="CO245" i="81"/>
  <c r="CO246" i="81"/>
  <c r="CO247" i="81"/>
  <c r="CO248" i="81"/>
  <c r="CO249" i="81"/>
  <c r="CO250" i="81"/>
  <c r="CO251" i="81"/>
  <c r="CO252" i="81"/>
  <c r="CO253" i="81"/>
  <c r="CO254" i="81"/>
  <c r="CO255" i="81"/>
  <c r="CO256" i="81"/>
  <c r="CO257" i="81"/>
  <c r="CO258" i="81"/>
  <c r="CO259" i="81"/>
  <c r="CO260" i="81"/>
  <c r="CO261" i="81"/>
  <c r="CO262" i="81"/>
  <c r="CO263" i="81"/>
  <c r="CO264" i="81"/>
  <c r="CO265" i="81"/>
  <c r="CO266" i="81"/>
  <c r="CO267" i="81"/>
  <c r="CO268" i="81"/>
  <c r="CO269" i="81"/>
  <c r="CO270" i="81"/>
  <c r="CO271" i="81"/>
  <c r="CO272" i="81"/>
  <c r="CO273" i="81"/>
  <c r="CO6" i="81"/>
  <c r="BK7" i="81"/>
  <c r="BK8" i="81"/>
  <c r="BK9" i="81"/>
  <c r="BK10" i="81"/>
  <c r="BK11" i="81"/>
  <c r="BK12" i="81"/>
  <c r="BK13" i="81"/>
  <c r="BK14" i="81"/>
  <c r="BK15" i="81"/>
  <c r="BK16" i="81"/>
  <c r="BK17" i="81"/>
  <c r="BK18" i="81"/>
  <c r="BK19" i="81"/>
  <c r="BK20" i="81"/>
  <c r="BK21" i="81"/>
  <c r="BK22" i="81"/>
  <c r="BK23" i="81"/>
  <c r="BK24" i="81"/>
  <c r="BK25" i="81"/>
  <c r="BK26" i="81"/>
  <c r="BK27" i="81"/>
  <c r="BK28" i="81"/>
  <c r="BK29" i="81"/>
  <c r="BK30" i="81"/>
  <c r="BK31" i="81"/>
  <c r="BK32" i="81"/>
  <c r="BK33" i="81"/>
  <c r="BK34" i="81"/>
  <c r="BK35" i="81"/>
  <c r="BK36" i="81"/>
  <c r="BK37" i="81"/>
  <c r="BK38" i="81"/>
  <c r="BK39" i="81"/>
  <c r="BK40" i="81"/>
  <c r="BK41" i="81"/>
  <c r="BK42" i="81"/>
  <c r="BK43" i="81"/>
  <c r="BK44" i="81"/>
  <c r="BK45" i="81"/>
  <c r="BK46" i="81"/>
  <c r="BK47" i="81"/>
  <c r="BK48" i="81"/>
  <c r="BK49" i="81"/>
  <c r="BK50" i="81"/>
  <c r="BK51" i="81"/>
  <c r="BK52" i="81"/>
  <c r="BK53" i="81"/>
  <c r="BK54" i="81"/>
  <c r="BK55" i="81"/>
  <c r="BK56" i="81"/>
  <c r="BK57" i="81"/>
  <c r="BK58" i="81"/>
  <c r="BK59" i="81"/>
  <c r="BK60" i="81"/>
  <c r="BK61" i="81"/>
  <c r="BK62" i="81"/>
  <c r="BK63" i="81"/>
  <c r="BK64" i="81"/>
  <c r="BK65" i="81"/>
  <c r="BK66" i="81"/>
  <c r="BK67" i="81"/>
  <c r="BK68" i="81"/>
  <c r="BK69" i="81"/>
  <c r="BK70" i="81"/>
  <c r="BK71" i="81"/>
  <c r="BK72" i="81"/>
  <c r="BK73" i="81"/>
  <c r="BK74" i="81"/>
  <c r="BK75" i="81"/>
  <c r="BK76" i="81"/>
  <c r="BK77" i="81"/>
  <c r="BK78" i="81"/>
  <c r="BK79" i="81"/>
  <c r="BK80" i="81"/>
  <c r="BK81" i="81"/>
  <c r="BK82" i="81"/>
  <c r="BK83" i="81"/>
  <c r="BK84" i="81"/>
  <c r="BK85" i="81"/>
  <c r="BK86" i="81"/>
  <c r="BK87" i="81"/>
  <c r="BK88" i="81"/>
  <c r="BK89" i="81"/>
  <c r="BK90" i="81"/>
  <c r="BK91" i="81"/>
  <c r="BK92" i="81"/>
  <c r="BK93" i="81"/>
  <c r="BK94" i="81"/>
  <c r="BK95" i="81"/>
  <c r="BK96" i="81"/>
  <c r="BK97" i="81"/>
  <c r="BK98" i="81"/>
  <c r="BK99" i="81"/>
  <c r="BK100" i="81"/>
  <c r="BK101" i="81"/>
  <c r="BK102" i="81"/>
  <c r="BK103" i="81"/>
  <c r="BK104" i="81"/>
  <c r="BK105" i="81"/>
  <c r="BK106" i="81"/>
  <c r="BK107" i="81"/>
  <c r="BK108" i="81"/>
  <c r="BK109" i="81"/>
  <c r="BK110" i="81"/>
  <c r="BK111" i="81"/>
  <c r="BK112" i="81"/>
  <c r="BK113" i="81"/>
  <c r="BK114" i="81"/>
  <c r="BK115" i="81"/>
  <c r="BK116" i="81"/>
  <c r="BK117" i="81"/>
  <c r="BK118" i="81"/>
  <c r="BK119" i="81"/>
  <c r="BK120" i="81"/>
  <c r="BK121" i="81"/>
  <c r="BK122" i="81"/>
  <c r="BK123" i="81"/>
  <c r="BK124" i="81"/>
  <c r="BK125" i="81"/>
  <c r="BK126" i="81"/>
  <c r="BK127" i="81"/>
  <c r="BK128" i="81"/>
  <c r="BK129" i="81"/>
  <c r="BK130" i="81"/>
  <c r="BK131" i="81"/>
  <c r="BK132" i="81"/>
  <c r="BK133" i="81"/>
  <c r="BK134" i="81"/>
  <c r="BK135" i="81"/>
  <c r="BK136" i="81"/>
  <c r="BK137" i="81"/>
  <c r="BK138" i="81"/>
  <c r="BK139" i="81"/>
  <c r="BK140" i="81"/>
  <c r="BK141" i="81"/>
  <c r="BK142" i="81"/>
  <c r="BK143" i="81"/>
  <c r="BK144" i="81"/>
  <c r="BK145" i="81"/>
  <c r="BK146" i="81"/>
  <c r="BK147" i="81"/>
  <c r="BK148" i="81"/>
  <c r="BK149" i="81"/>
  <c r="BK150" i="81"/>
  <c r="BK151" i="81"/>
  <c r="BK152" i="81"/>
  <c r="BK153" i="81"/>
  <c r="BK154" i="81"/>
  <c r="BK155" i="81"/>
  <c r="BK156" i="81"/>
  <c r="BK157" i="81"/>
  <c r="BK158" i="81"/>
  <c r="BK159" i="81"/>
  <c r="BK160" i="81"/>
  <c r="BK161" i="81"/>
  <c r="BK162" i="81"/>
  <c r="BK163" i="81"/>
  <c r="BK164" i="81"/>
  <c r="BK165" i="81"/>
  <c r="BK166" i="81"/>
  <c r="BK167" i="81"/>
  <c r="BK168" i="81"/>
  <c r="BK169" i="81"/>
  <c r="BK170" i="81"/>
  <c r="BK171" i="81"/>
  <c r="BK172" i="81"/>
  <c r="BK173" i="81"/>
  <c r="BK174" i="81"/>
  <c r="BK175" i="81"/>
  <c r="BK176" i="81"/>
  <c r="BK177" i="81"/>
  <c r="BK178" i="81"/>
  <c r="BK179" i="81"/>
  <c r="BK180" i="81"/>
  <c r="BK181" i="81"/>
  <c r="BK182" i="81"/>
  <c r="BK183" i="81"/>
  <c r="BK184" i="81"/>
  <c r="BK185" i="81"/>
  <c r="BK186" i="81"/>
  <c r="BK187" i="81"/>
  <c r="BK188" i="81"/>
  <c r="BK189" i="81"/>
  <c r="BK190" i="81"/>
  <c r="BK191" i="81"/>
  <c r="BK192" i="81"/>
  <c r="BK193" i="81"/>
  <c r="BK194" i="81"/>
  <c r="BK195" i="81"/>
  <c r="BK196" i="81"/>
  <c r="BK197" i="81"/>
  <c r="BK198" i="81"/>
  <c r="BK199" i="81"/>
  <c r="BK200" i="81"/>
  <c r="BK201" i="81"/>
  <c r="BK202" i="81"/>
  <c r="BK203" i="81"/>
  <c r="BK204" i="81"/>
  <c r="BK205" i="81"/>
  <c r="BK206" i="81"/>
  <c r="BK207" i="81"/>
  <c r="BK208" i="81"/>
  <c r="BK209" i="81"/>
  <c r="BK210" i="81"/>
  <c r="BK211" i="81"/>
  <c r="BK212" i="81"/>
  <c r="BK213" i="81"/>
  <c r="BK214" i="81"/>
  <c r="BK215" i="81"/>
  <c r="BK216" i="81"/>
  <c r="BK217" i="81"/>
  <c r="BK218" i="81"/>
  <c r="BK219" i="81"/>
  <c r="BK220" i="81"/>
  <c r="BK221" i="81"/>
  <c r="BK222" i="81"/>
  <c r="BK223" i="81"/>
  <c r="BK224" i="81"/>
  <c r="BK225" i="81"/>
  <c r="BK226" i="81"/>
  <c r="BK227" i="81"/>
  <c r="BK228" i="81"/>
  <c r="BK229" i="81"/>
  <c r="BK230" i="81"/>
  <c r="BK231" i="81"/>
  <c r="BK232" i="81"/>
  <c r="BK233" i="81"/>
  <c r="BK234" i="81"/>
  <c r="BK235" i="81"/>
  <c r="BK236" i="81"/>
  <c r="BK237" i="81"/>
  <c r="BK238" i="81"/>
  <c r="BK239" i="81"/>
  <c r="BK240" i="81"/>
  <c r="BK241" i="81"/>
  <c r="BK242" i="81"/>
  <c r="BK243" i="81"/>
  <c r="BK244" i="81"/>
  <c r="BK245" i="81"/>
  <c r="BK246" i="81"/>
  <c r="BK247" i="81"/>
  <c r="BK248" i="81"/>
  <c r="BK249" i="81"/>
  <c r="BK250" i="81"/>
  <c r="BK251" i="81"/>
  <c r="BK252" i="81"/>
  <c r="BK253" i="81"/>
  <c r="BK254" i="81"/>
  <c r="BK255" i="81"/>
  <c r="BK256" i="81"/>
  <c r="BK257" i="81"/>
  <c r="BK258" i="81"/>
  <c r="BK259" i="81"/>
  <c r="BK260" i="81"/>
  <c r="BK261" i="81"/>
  <c r="BK262" i="81"/>
  <c r="BK263" i="81"/>
  <c r="BK264" i="81"/>
  <c r="BK265" i="81"/>
  <c r="BK266" i="81"/>
  <c r="BK267" i="81"/>
  <c r="BK268" i="81"/>
  <c r="BK269" i="81"/>
  <c r="BK270" i="81"/>
  <c r="BK271" i="81"/>
  <c r="BK272" i="81"/>
  <c r="BK273" i="81"/>
  <c r="BK6" i="81"/>
  <c r="AG7" i="81"/>
  <c r="AG8" i="81"/>
  <c r="AG9" i="81"/>
  <c r="AG10" i="81"/>
  <c r="AG11" i="81"/>
  <c r="AG12" i="81"/>
  <c r="AG13" i="81"/>
  <c r="AG14" i="81"/>
  <c r="AG15" i="81"/>
  <c r="AG16" i="81"/>
  <c r="AG17" i="81"/>
  <c r="AG18" i="81"/>
  <c r="AG19" i="81"/>
  <c r="AG20" i="81"/>
  <c r="AG21" i="81"/>
  <c r="AG22" i="81"/>
  <c r="AG23" i="81"/>
  <c r="AG24" i="81"/>
  <c r="AG25" i="81"/>
  <c r="AG26" i="81"/>
  <c r="AG27" i="81"/>
  <c r="AG28" i="81"/>
  <c r="AG29" i="81"/>
  <c r="AG30" i="81"/>
  <c r="AG31" i="81"/>
  <c r="AG32" i="81"/>
  <c r="AG33" i="81"/>
  <c r="AG34" i="81"/>
  <c r="AG35" i="81"/>
  <c r="AG36" i="81"/>
  <c r="AG37" i="81"/>
  <c r="AG38" i="81"/>
  <c r="AG39" i="81"/>
  <c r="AG40" i="81"/>
  <c r="AG41" i="81"/>
  <c r="AG42" i="81"/>
  <c r="AG43" i="81"/>
  <c r="AG44" i="81"/>
  <c r="AG45" i="81"/>
  <c r="AG46" i="81"/>
  <c r="AG47" i="81"/>
  <c r="AG48" i="81"/>
  <c r="AG49" i="81"/>
  <c r="AG50" i="81"/>
  <c r="AG51" i="81"/>
  <c r="AG52" i="81"/>
  <c r="AG53" i="81"/>
  <c r="AG54" i="81"/>
  <c r="AG55" i="81"/>
  <c r="AG56" i="81"/>
  <c r="AG57" i="81"/>
  <c r="AG58" i="81"/>
  <c r="AG59" i="81"/>
  <c r="AG60" i="81"/>
  <c r="AG61" i="81"/>
  <c r="AG62" i="81"/>
  <c r="AG63" i="81"/>
  <c r="AG64" i="81"/>
  <c r="AG65" i="81"/>
  <c r="AG66" i="81"/>
  <c r="AG67" i="81"/>
  <c r="AG68" i="81"/>
  <c r="AG69" i="81"/>
  <c r="AG70" i="81"/>
  <c r="AG71" i="81"/>
  <c r="AG72" i="81"/>
  <c r="AG73" i="81"/>
  <c r="AG74" i="81"/>
  <c r="AG75" i="81"/>
  <c r="AG76" i="81"/>
  <c r="AG77" i="81"/>
  <c r="AG78" i="81"/>
  <c r="AG79" i="81"/>
  <c r="AG80" i="81"/>
  <c r="AG81" i="81"/>
  <c r="AG82" i="81"/>
  <c r="AG83" i="81"/>
  <c r="AG84" i="81"/>
  <c r="AG85" i="81"/>
  <c r="AG86" i="81"/>
  <c r="AG87" i="81"/>
  <c r="AG88" i="81"/>
  <c r="AG89" i="81"/>
  <c r="AG90" i="81"/>
  <c r="AG91" i="81"/>
  <c r="AG92" i="81"/>
  <c r="AG93" i="81"/>
  <c r="AG94" i="81"/>
  <c r="AG95" i="81"/>
  <c r="AG96" i="81"/>
  <c r="AG97" i="81"/>
  <c r="AG98" i="81"/>
  <c r="AG99" i="81"/>
  <c r="AG100" i="81"/>
  <c r="AG101" i="81"/>
  <c r="AG102" i="81"/>
  <c r="AG103" i="81"/>
  <c r="AG104" i="81"/>
  <c r="AG105" i="81"/>
  <c r="AG106" i="81"/>
  <c r="AG107" i="81"/>
  <c r="AG108" i="81"/>
  <c r="AG109" i="81"/>
  <c r="AG110" i="81"/>
  <c r="AG111" i="81"/>
  <c r="AG112" i="81"/>
  <c r="AG113" i="81"/>
  <c r="AG114" i="81"/>
  <c r="AG115" i="81"/>
  <c r="AG116" i="81"/>
  <c r="AG117" i="81"/>
  <c r="AG118" i="81"/>
  <c r="AG119" i="81"/>
  <c r="AG120" i="81"/>
  <c r="AG121" i="81"/>
  <c r="AG122" i="81"/>
  <c r="AG123" i="81"/>
  <c r="AG124" i="81"/>
  <c r="AG125" i="81"/>
  <c r="AG126" i="81"/>
  <c r="AG127" i="81"/>
  <c r="AG128" i="81"/>
  <c r="AG129" i="81"/>
  <c r="AG130" i="81"/>
  <c r="AG131" i="81"/>
  <c r="AG132" i="81"/>
  <c r="AG133" i="81"/>
  <c r="AG134" i="81"/>
  <c r="AG135" i="81"/>
  <c r="AG136" i="81"/>
  <c r="AG137" i="81"/>
  <c r="AG138" i="81"/>
  <c r="AG139" i="81"/>
  <c r="AG140" i="81"/>
  <c r="AG141" i="81"/>
  <c r="AG142" i="81"/>
  <c r="AG143" i="81"/>
  <c r="AG144" i="81"/>
  <c r="AG145" i="81"/>
  <c r="AG146" i="81"/>
  <c r="AG147" i="81"/>
  <c r="AG148" i="81"/>
  <c r="AG149" i="81"/>
  <c r="AG150" i="81"/>
  <c r="AG151" i="81"/>
  <c r="AG152" i="81"/>
  <c r="AG153" i="81"/>
  <c r="AG154" i="81"/>
  <c r="AG155" i="81"/>
  <c r="AG156" i="81"/>
  <c r="AG157" i="81"/>
  <c r="AG158" i="81"/>
  <c r="AG159" i="81"/>
  <c r="AG160" i="81"/>
  <c r="AG161" i="81"/>
  <c r="AG162" i="81"/>
  <c r="AG163" i="81"/>
  <c r="AG164" i="81"/>
  <c r="AG165" i="81"/>
  <c r="AG166" i="81"/>
  <c r="AG167" i="81"/>
  <c r="AG168" i="81"/>
  <c r="AG169" i="81"/>
  <c r="AG170" i="81"/>
  <c r="AG171" i="81"/>
  <c r="AG172" i="81"/>
  <c r="AG173" i="81"/>
  <c r="AG174" i="81"/>
  <c r="AG175" i="81"/>
  <c r="AG176" i="81"/>
  <c r="AG177" i="81"/>
  <c r="AG178" i="81"/>
  <c r="AG179" i="81"/>
  <c r="AG180" i="81"/>
  <c r="AG181" i="81"/>
  <c r="AG182" i="81"/>
  <c r="AG183" i="81"/>
  <c r="AG184" i="81"/>
  <c r="AG185" i="81"/>
  <c r="AG186" i="81"/>
  <c r="AG187" i="81"/>
  <c r="AG188" i="81"/>
  <c r="AG189" i="81"/>
  <c r="AG190" i="81"/>
  <c r="AG191" i="81"/>
  <c r="AG192" i="81"/>
  <c r="AG193" i="81"/>
  <c r="AG194" i="81"/>
  <c r="AG195" i="81"/>
  <c r="AG196" i="81"/>
  <c r="AG197" i="81"/>
  <c r="AG198" i="81"/>
  <c r="AG199" i="81"/>
  <c r="AG200" i="81"/>
  <c r="AG201" i="81"/>
  <c r="AG202" i="81"/>
  <c r="AG203" i="81"/>
  <c r="AG204" i="81"/>
  <c r="AG205" i="81"/>
  <c r="AG206" i="81"/>
  <c r="AG207" i="81"/>
  <c r="AG208" i="81"/>
  <c r="AG209" i="81"/>
  <c r="AG210" i="81"/>
  <c r="AG211" i="81"/>
  <c r="AG212" i="81"/>
  <c r="AG213" i="81"/>
  <c r="AG214" i="81"/>
  <c r="AG215" i="81"/>
  <c r="AG216" i="81"/>
  <c r="AG217" i="81"/>
  <c r="AG218" i="81"/>
  <c r="AG219" i="81"/>
  <c r="AG220" i="81"/>
  <c r="AG221" i="81"/>
  <c r="AG222" i="81"/>
  <c r="AG223" i="81"/>
  <c r="AG224" i="81"/>
  <c r="AG225" i="81"/>
  <c r="AG226" i="81"/>
  <c r="AG227" i="81"/>
  <c r="AG228" i="81"/>
  <c r="AG229" i="81"/>
  <c r="AG230" i="81"/>
  <c r="AG231" i="81"/>
  <c r="AG232" i="81"/>
  <c r="AG233" i="81"/>
  <c r="AG234" i="81"/>
  <c r="AG235" i="81"/>
  <c r="AG236" i="81"/>
  <c r="AG237" i="81"/>
  <c r="AG238" i="81"/>
  <c r="AG239" i="81"/>
  <c r="AG240" i="81"/>
  <c r="AG241" i="81"/>
  <c r="AG242" i="81"/>
  <c r="AG243" i="81"/>
  <c r="AG244" i="81"/>
  <c r="AG245" i="81"/>
  <c r="AG246" i="81"/>
  <c r="AG247" i="81"/>
  <c r="AG248" i="81"/>
  <c r="AG249" i="81"/>
  <c r="AG250" i="81"/>
  <c r="AG251" i="81"/>
  <c r="AG252" i="81"/>
  <c r="AG253" i="81"/>
  <c r="AG254" i="81"/>
  <c r="AG255" i="81"/>
  <c r="AG256" i="81"/>
  <c r="AG257" i="81"/>
  <c r="AG258" i="81"/>
  <c r="AG259" i="81"/>
  <c r="AG260" i="81"/>
  <c r="AG261" i="81"/>
  <c r="AG262" i="81"/>
  <c r="AG263" i="81"/>
  <c r="AG264" i="81"/>
  <c r="AG265" i="81"/>
  <c r="AG266" i="81"/>
  <c r="AG267" i="81"/>
  <c r="AG268" i="81"/>
  <c r="AG269" i="81"/>
  <c r="AG270" i="81"/>
  <c r="AG271" i="81"/>
  <c r="AG272" i="81"/>
  <c r="AG273" i="81"/>
  <c r="AG6" i="81"/>
  <c r="EI14" i="81"/>
  <c r="EI18" i="81"/>
  <c r="EI20" i="81"/>
  <c r="EI21" i="81"/>
  <c r="EI22" i="81"/>
  <c r="EI23" i="81"/>
  <c r="EI28" i="81"/>
  <c r="EI29" i="81"/>
  <c r="EI30" i="81"/>
  <c r="EI31" i="81"/>
  <c r="EI36" i="81"/>
  <c r="EI37" i="81"/>
  <c r="EI38" i="81"/>
  <c r="EI39" i="81"/>
  <c r="EI44" i="81"/>
  <c r="EI45" i="81"/>
  <c r="EI46" i="81"/>
  <c r="EI52" i="81"/>
  <c r="EI53" i="81"/>
  <c r="EI54" i="81"/>
  <c r="EI58" i="81"/>
  <c r="EI60" i="81"/>
  <c r="EI61" i="81"/>
  <c r="EI62" i="81"/>
  <c r="EI63" i="81"/>
  <c r="EI68" i="81"/>
  <c r="EI69" i="81"/>
  <c r="EI70" i="81"/>
  <c r="EI71" i="81"/>
  <c r="EI76" i="81"/>
  <c r="EI77" i="81"/>
  <c r="EI78" i="81"/>
  <c r="EI79" i="81"/>
  <c r="EI84" i="81"/>
  <c r="EI85" i="81"/>
  <c r="EI90" i="81"/>
  <c r="EI92" i="81"/>
  <c r="EI93" i="81"/>
  <c r="EI94" i="81"/>
  <c r="EI95" i="81"/>
  <c r="EI100" i="81"/>
  <c r="EI101" i="81"/>
  <c r="EI102" i="81"/>
  <c r="EI103" i="81"/>
  <c r="EI108" i="81"/>
  <c r="EI109" i="81"/>
  <c r="EI110" i="81"/>
  <c r="EI116" i="81"/>
  <c r="EI117" i="81"/>
  <c r="EI118" i="81"/>
  <c r="EI119" i="81"/>
  <c r="EI122" i="81"/>
  <c r="EI124" i="81"/>
  <c r="EI125" i="81"/>
  <c r="EI126" i="81"/>
  <c r="EI127" i="81"/>
  <c r="EI132" i="81"/>
  <c r="EI133" i="81"/>
  <c r="EI134" i="81"/>
  <c r="EI135" i="81"/>
  <c r="EI140" i="81"/>
  <c r="EI141" i="81"/>
  <c r="EI148" i="81"/>
  <c r="EI149" i="81"/>
  <c r="EI151" i="81"/>
  <c r="EI154" i="81"/>
  <c r="EI156" i="81"/>
  <c r="EI157" i="81"/>
  <c r="EI158" i="81"/>
  <c r="EI159" i="81"/>
  <c r="EI164" i="81"/>
  <c r="EI165" i="81"/>
  <c r="EI166" i="81"/>
  <c r="EI167" i="81"/>
  <c r="EI172" i="81"/>
  <c r="EI173" i="81"/>
  <c r="EI174" i="81"/>
  <c r="EI175" i="81"/>
  <c r="EI180" i="81"/>
  <c r="EI181" i="81"/>
  <c r="EI183" i="81"/>
  <c r="EI186" i="81"/>
  <c r="EI188" i="81"/>
  <c r="EI189" i="81"/>
  <c r="EI190" i="81"/>
  <c r="EI191" i="81"/>
  <c r="EI196" i="81"/>
  <c r="EI197" i="81"/>
  <c r="EI198" i="81"/>
  <c r="EI199" i="81"/>
  <c r="EI204" i="81"/>
  <c r="EI205" i="81"/>
  <c r="EI207" i="81"/>
  <c r="EI212" i="81"/>
  <c r="EI213" i="81"/>
  <c r="EI214" i="81"/>
  <c r="EI215" i="81"/>
  <c r="EI218" i="81"/>
  <c r="EI220" i="81"/>
  <c r="EI221" i="81"/>
  <c r="EI222" i="81"/>
  <c r="EI223" i="81"/>
  <c r="EI228" i="81"/>
  <c r="EI229" i="81"/>
  <c r="EI230" i="81"/>
  <c r="EI231" i="81"/>
  <c r="EI236" i="81"/>
  <c r="EI237" i="81"/>
  <c r="EI239" i="81"/>
  <c r="EI244" i="81"/>
  <c r="EI245" i="81"/>
  <c r="EI246" i="81"/>
  <c r="EI250" i="81"/>
  <c r="EI252" i="81"/>
  <c r="EI253" i="81"/>
  <c r="EI254" i="81"/>
  <c r="EI255" i="81"/>
  <c r="EI257" i="81"/>
  <c r="EI260" i="81"/>
  <c r="EI261" i="81"/>
  <c r="EI262" i="81"/>
  <c r="EI263" i="81"/>
  <c r="EI268" i="81"/>
  <c r="EI269" i="81"/>
  <c r="EI270" i="81"/>
  <c r="EI271" i="81"/>
  <c r="EI276" i="81"/>
  <c r="EI277" i="81"/>
  <c r="EI278" i="81"/>
  <c r="EI6" i="81"/>
  <c r="EI8" i="81"/>
  <c r="EI9" i="81"/>
  <c r="EI11" i="81"/>
  <c r="EI12" i="81"/>
  <c r="EI13" i="81"/>
  <c r="EI7" i="81"/>
  <c r="EI10" i="81"/>
  <c r="EI15" i="81"/>
  <c r="EI16" i="81"/>
  <c r="EI17" i="81"/>
  <c r="EI19" i="81"/>
  <c r="EI24" i="81"/>
  <c r="EI25" i="81"/>
  <c r="EI26" i="81"/>
  <c r="EI27" i="81"/>
  <c r="EI32" i="81"/>
  <c r="J22" i="78" s="1"/>
  <c r="EI33" i="81"/>
  <c r="EI34" i="81"/>
  <c r="EI35" i="81"/>
  <c r="EI40" i="81"/>
  <c r="EI41" i="81"/>
  <c r="EI42" i="81"/>
  <c r="EI43" i="81"/>
  <c r="EI47" i="81"/>
  <c r="EI48" i="81"/>
  <c r="EI49" i="81"/>
  <c r="EI50" i="81"/>
  <c r="EI51" i="81"/>
  <c r="EI55" i="81"/>
  <c r="EI56" i="81"/>
  <c r="EI57" i="81"/>
  <c r="EI59" i="81"/>
  <c r="EI64" i="81"/>
  <c r="EI65" i="81"/>
  <c r="EI66" i="81"/>
  <c r="EI67" i="81"/>
  <c r="EI72" i="81"/>
  <c r="EI73" i="81"/>
  <c r="EI74" i="81"/>
  <c r="EI75" i="81"/>
  <c r="EI80" i="81"/>
  <c r="EI81" i="81"/>
  <c r="EI82" i="81"/>
  <c r="EI83" i="81"/>
  <c r="EI86" i="81"/>
  <c r="EI87" i="81"/>
  <c r="EI88" i="81"/>
  <c r="EI89" i="81"/>
  <c r="EI91" i="81"/>
  <c r="EI96" i="81"/>
  <c r="EI97" i="81"/>
  <c r="EI98" i="81"/>
  <c r="EI99" i="81"/>
  <c r="EI104" i="81"/>
  <c r="EI105" i="81"/>
  <c r="EI106" i="81"/>
  <c r="EI107" i="81"/>
  <c r="EI111" i="81"/>
  <c r="EI112" i="81"/>
  <c r="EI113" i="81"/>
  <c r="EI114" i="81"/>
  <c r="EI115" i="81"/>
  <c r="EI120" i="81"/>
  <c r="EI121" i="81"/>
  <c r="EI123" i="81"/>
  <c r="EI128" i="81"/>
  <c r="EI129" i="81"/>
  <c r="EI130" i="81"/>
  <c r="EI131" i="81"/>
  <c r="EI136" i="81"/>
  <c r="EI137" i="81"/>
  <c r="EI138" i="81"/>
  <c r="EI139" i="81"/>
  <c r="EI142" i="81"/>
  <c r="EI143" i="81"/>
  <c r="EI144" i="81"/>
  <c r="EI145" i="81"/>
  <c r="EI146" i="81"/>
  <c r="EI147" i="81"/>
  <c r="EI150" i="81"/>
  <c r="EI152" i="81"/>
  <c r="EI153" i="81"/>
  <c r="EI155" i="81"/>
  <c r="EI160" i="81"/>
  <c r="EI161" i="81"/>
  <c r="EI162" i="81"/>
  <c r="EI163" i="81"/>
  <c r="EI168" i="81"/>
  <c r="EI169" i="81"/>
  <c r="EI170" i="81"/>
  <c r="EI171" i="81"/>
  <c r="EI176" i="81"/>
  <c r="EI177" i="81"/>
  <c r="EI178" i="81"/>
  <c r="EI179" i="81"/>
  <c r="EI182" i="81"/>
  <c r="EI184" i="81"/>
  <c r="EI185" i="81"/>
  <c r="EI187" i="81"/>
  <c r="EI192" i="81"/>
  <c r="EI193" i="81"/>
  <c r="EI194" i="81"/>
  <c r="EI195" i="81"/>
  <c r="EI200" i="81"/>
  <c r="EI201" i="81"/>
  <c r="EI202" i="81"/>
  <c r="EI203" i="81"/>
  <c r="EI206" i="81"/>
  <c r="EI208" i="81"/>
  <c r="EI209" i="81"/>
  <c r="EI210" i="81"/>
  <c r="EI211" i="81"/>
  <c r="EI216" i="81"/>
  <c r="EI217" i="81"/>
  <c r="EI219" i="81"/>
  <c r="EI224" i="81"/>
  <c r="EI225" i="81"/>
  <c r="EI226" i="81"/>
  <c r="EI227" i="81"/>
  <c r="EI232" i="81"/>
  <c r="EI233" i="81"/>
  <c r="EI234" i="81"/>
  <c r="EI235" i="81"/>
  <c r="EI238" i="81"/>
  <c r="EI240" i="81"/>
  <c r="EI241" i="81"/>
  <c r="EI242" i="81"/>
  <c r="EI243" i="81"/>
  <c r="EI247" i="81"/>
  <c r="EI248" i="81"/>
  <c r="EI249" i="81"/>
  <c r="EI251" i="81"/>
  <c r="EI256" i="81"/>
  <c r="EI258" i="81"/>
  <c r="EI259" i="81"/>
  <c r="EI264" i="81"/>
  <c r="EI265" i="81"/>
  <c r="EI266" i="81"/>
  <c r="EI267" i="81"/>
  <c r="EI272" i="81"/>
  <c r="EI273" i="81"/>
  <c r="EI274" i="81"/>
  <c r="EI275" i="81"/>
  <c r="EI5" i="81"/>
  <c r="E278" i="81"/>
  <c r="E277" i="81"/>
  <c r="E276" i="81"/>
  <c r="E275" i="81"/>
  <c r="E274" i="81"/>
  <c r="E273" i="81"/>
  <c r="E272" i="81"/>
  <c r="E271" i="81"/>
  <c r="E270" i="81"/>
  <c r="E269" i="81"/>
  <c r="E268" i="81"/>
  <c r="E267" i="81"/>
  <c r="E266" i="81"/>
  <c r="E265" i="81"/>
  <c r="E264" i="81"/>
  <c r="E263" i="81"/>
  <c r="E262" i="81"/>
  <c r="E261" i="81"/>
  <c r="E260" i="81"/>
  <c r="E259" i="81"/>
  <c r="E258" i="81"/>
  <c r="E257" i="81"/>
  <c r="E256" i="81"/>
  <c r="E255" i="81"/>
  <c r="E254" i="81"/>
  <c r="E253" i="81"/>
  <c r="E252" i="81"/>
  <c r="E251" i="81"/>
  <c r="E250" i="81"/>
  <c r="E249" i="81"/>
  <c r="E248" i="81"/>
  <c r="E247" i="81"/>
  <c r="E246" i="81"/>
  <c r="E245" i="81"/>
  <c r="E244" i="81"/>
  <c r="E243" i="81"/>
  <c r="E242" i="81"/>
  <c r="E241" i="81"/>
  <c r="E240" i="81"/>
  <c r="E239" i="81"/>
  <c r="E238" i="81"/>
  <c r="E237" i="81"/>
  <c r="E236" i="81"/>
  <c r="E235" i="81"/>
  <c r="E234" i="81"/>
  <c r="E233" i="81"/>
  <c r="E232" i="81"/>
  <c r="E231" i="81"/>
  <c r="E230" i="81"/>
  <c r="E229" i="81"/>
  <c r="E228" i="81"/>
  <c r="E227" i="81"/>
  <c r="E226" i="81"/>
  <c r="E225" i="81"/>
  <c r="E224" i="81"/>
  <c r="E223" i="81"/>
  <c r="E222" i="81"/>
  <c r="E221" i="81"/>
  <c r="E220" i="81"/>
  <c r="E219" i="81"/>
  <c r="E218" i="81"/>
  <c r="E217" i="81"/>
  <c r="E216" i="81"/>
  <c r="E215" i="81"/>
  <c r="E214" i="81"/>
  <c r="E213" i="81"/>
  <c r="E212" i="81"/>
  <c r="E211" i="81"/>
  <c r="E210" i="81"/>
  <c r="E209" i="81"/>
  <c r="E208" i="81"/>
  <c r="E207" i="81"/>
  <c r="E206" i="81"/>
  <c r="E205" i="81"/>
  <c r="E204" i="81"/>
  <c r="E203" i="81"/>
  <c r="E202" i="81"/>
  <c r="E201" i="81"/>
  <c r="E200" i="81"/>
  <c r="E199" i="81"/>
  <c r="E198" i="81"/>
  <c r="E197" i="81"/>
  <c r="E196" i="81"/>
  <c r="E195" i="81"/>
  <c r="E194" i="81"/>
  <c r="E193" i="81"/>
  <c r="E192" i="81"/>
  <c r="E191" i="81"/>
  <c r="E190" i="81"/>
  <c r="E189" i="81"/>
  <c r="E188" i="81"/>
  <c r="E187" i="81"/>
  <c r="E186" i="81"/>
  <c r="E185" i="81"/>
  <c r="E184" i="81"/>
  <c r="E183" i="81"/>
  <c r="E182" i="81"/>
  <c r="E181" i="81"/>
  <c r="E180" i="81"/>
  <c r="E179" i="81"/>
  <c r="E178" i="81"/>
  <c r="E177" i="81"/>
  <c r="E176" i="81"/>
  <c r="E175" i="81"/>
  <c r="E174" i="81"/>
  <c r="E173" i="81"/>
  <c r="E172" i="81"/>
  <c r="E171" i="81"/>
  <c r="E170" i="81"/>
  <c r="E169" i="81"/>
  <c r="E168" i="81"/>
  <c r="E167" i="81"/>
  <c r="E166" i="81"/>
  <c r="E165" i="81"/>
  <c r="E164" i="81"/>
  <c r="E163" i="81"/>
  <c r="E162" i="81"/>
  <c r="E161" i="81"/>
  <c r="E160" i="81"/>
  <c r="E159" i="81"/>
  <c r="E158" i="81"/>
  <c r="E157" i="81"/>
  <c r="E156" i="81"/>
  <c r="E155" i="81"/>
  <c r="E154" i="81"/>
  <c r="E153" i="81"/>
  <c r="E152" i="81"/>
  <c r="E151" i="81"/>
  <c r="E150" i="81"/>
  <c r="E149" i="81"/>
  <c r="E148" i="81"/>
  <c r="E147" i="81"/>
  <c r="E146" i="81"/>
  <c r="E145" i="81"/>
  <c r="E144" i="81"/>
  <c r="E143" i="81"/>
  <c r="E142" i="81"/>
  <c r="E141" i="81"/>
  <c r="E140" i="81"/>
  <c r="E139" i="81"/>
  <c r="E138" i="81"/>
  <c r="E137" i="81"/>
  <c r="E136" i="81"/>
  <c r="E135" i="81"/>
  <c r="E134" i="81"/>
  <c r="E133" i="81"/>
  <c r="E132" i="81"/>
  <c r="E131" i="81"/>
  <c r="E130" i="81"/>
  <c r="E129" i="81"/>
  <c r="E128" i="81"/>
  <c r="E127" i="81"/>
  <c r="E126" i="81"/>
  <c r="E125" i="81"/>
  <c r="E124" i="81"/>
  <c r="E123" i="81"/>
  <c r="E122" i="81"/>
  <c r="E121" i="81"/>
  <c r="E120" i="81"/>
  <c r="E119" i="81"/>
  <c r="E118" i="81"/>
  <c r="E117" i="81"/>
  <c r="E116" i="81"/>
  <c r="E115" i="81"/>
  <c r="E114" i="81"/>
  <c r="E113" i="81"/>
  <c r="E112" i="81"/>
  <c r="E111" i="81"/>
  <c r="E110" i="81"/>
  <c r="E109" i="81"/>
  <c r="E108" i="81"/>
  <c r="E107" i="81"/>
  <c r="E106" i="81"/>
  <c r="E105" i="81"/>
  <c r="E104" i="81"/>
  <c r="E103" i="81"/>
  <c r="E102" i="81"/>
  <c r="E101" i="81"/>
  <c r="E100" i="81"/>
  <c r="E99" i="81"/>
  <c r="E98" i="81"/>
  <c r="E97" i="81"/>
  <c r="E96" i="81"/>
  <c r="E95" i="81"/>
  <c r="E94" i="81"/>
  <c r="E93" i="81"/>
  <c r="E92" i="81"/>
  <c r="E91" i="81"/>
  <c r="E90" i="81"/>
  <c r="E89" i="81"/>
  <c r="E88" i="81"/>
  <c r="E87" i="81"/>
  <c r="E86" i="81"/>
  <c r="E85" i="81"/>
  <c r="E84" i="81"/>
  <c r="E83" i="81"/>
  <c r="E82" i="81"/>
  <c r="E81" i="81"/>
  <c r="E80" i="81"/>
  <c r="E79" i="81"/>
  <c r="E78" i="81"/>
  <c r="E77" i="81"/>
  <c r="E76" i="81"/>
  <c r="E75" i="81"/>
  <c r="E74" i="81"/>
  <c r="E73" i="81"/>
  <c r="E72" i="81"/>
  <c r="E71" i="81"/>
  <c r="E70" i="81"/>
  <c r="E69" i="81"/>
  <c r="E68" i="81"/>
  <c r="E67" i="81"/>
  <c r="E66" i="81"/>
  <c r="E65" i="81"/>
  <c r="E64" i="81"/>
  <c r="E63" i="81"/>
  <c r="E62" i="81"/>
  <c r="E61" i="81"/>
  <c r="E60" i="81"/>
  <c r="E59" i="81"/>
  <c r="E58" i="81"/>
  <c r="E57" i="81"/>
  <c r="E56" i="81"/>
  <c r="E55" i="81"/>
  <c r="E54" i="81"/>
  <c r="E53" i="81"/>
  <c r="E52" i="81"/>
  <c r="E51" i="81"/>
  <c r="E50" i="81"/>
  <c r="E49" i="81"/>
  <c r="E48" i="81"/>
  <c r="E47" i="81"/>
  <c r="E46" i="81"/>
  <c r="E45" i="81"/>
  <c r="E44" i="81"/>
  <c r="E43" i="81"/>
  <c r="E42" i="81"/>
  <c r="E41" i="81"/>
  <c r="E40" i="81"/>
  <c r="E39" i="81"/>
  <c r="E38" i="81"/>
  <c r="E37" i="81"/>
  <c r="E36" i="81"/>
  <c r="E35" i="81"/>
  <c r="E34" i="81"/>
  <c r="E33" i="81"/>
  <c r="E32" i="81"/>
  <c r="E31" i="81"/>
  <c r="E30" i="81"/>
  <c r="E29" i="81"/>
  <c r="E28" i="81"/>
  <c r="E27" i="81"/>
  <c r="E26" i="81"/>
  <c r="E25" i="81"/>
  <c r="E24" i="81"/>
  <c r="E23" i="81"/>
  <c r="E22" i="81"/>
  <c r="E21" i="81"/>
  <c r="E20" i="81"/>
  <c r="E19" i="81"/>
  <c r="E18" i="81"/>
  <c r="E17" i="81"/>
  <c r="E16" i="81"/>
  <c r="E15" i="81"/>
  <c r="E14" i="81"/>
  <c r="E13" i="81"/>
  <c r="E12" i="81"/>
  <c r="E11" i="81"/>
  <c r="E10" i="81"/>
  <c r="E9" i="81"/>
  <c r="E8" i="81"/>
  <c r="E7" i="81"/>
  <c r="E6" i="81"/>
  <c r="S5" i="80"/>
  <c r="L5" i="80"/>
  <c r="D5" i="80"/>
  <c r="EW177" i="81" l="1"/>
  <c r="EW213" i="81"/>
  <c r="EW273" i="81"/>
  <c r="EW193" i="81"/>
  <c r="EW41" i="81"/>
  <c r="EW225" i="81"/>
  <c r="EW245" i="81"/>
  <c r="EW256" i="81"/>
  <c r="EW161" i="81"/>
  <c r="EW25" i="81"/>
  <c r="EW240" i="81"/>
  <c r="EW145" i="81"/>
  <c r="EW141" i="81"/>
  <c r="EW265" i="81"/>
  <c r="EW233" i="81"/>
  <c r="EW201" i="81"/>
  <c r="EW169" i="81"/>
  <c r="EW33" i="81"/>
  <c r="EW65" i="81"/>
  <c r="EW253" i="81"/>
  <c r="U3520" i="80"/>
  <c r="F3927" i="80"/>
  <c r="N8074" i="80"/>
  <c r="U3822" i="80"/>
  <c r="U3480" i="80"/>
  <c r="U3473" i="80"/>
  <c r="U3458" i="80"/>
  <c r="U3522" i="80"/>
  <c r="U3586" i="80"/>
  <c r="U3650" i="80"/>
  <c r="U3714" i="80"/>
  <c r="U3778" i="80"/>
  <c r="U3842" i="80"/>
  <c r="N8043" i="80"/>
  <c r="N8060" i="80"/>
  <c r="N8124" i="80"/>
  <c r="N8053" i="80"/>
  <c r="N8117" i="80"/>
  <c r="N8078" i="80"/>
  <c r="N8142" i="80"/>
  <c r="N8071" i="80"/>
  <c r="N8064" i="80"/>
  <c r="F3790" i="80"/>
  <c r="F3872" i="80"/>
  <c r="F3936" i="80"/>
  <c r="F4040" i="80"/>
  <c r="F3666" i="80"/>
  <c r="F3683" i="80"/>
  <c r="F3747" i="80"/>
  <c r="F3811" i="80"/>
  <c r="F3875" i="80"/>
  <c r="F3668" i="80"/>
  <c r="F3796" i="80"/>
  <c r="F3656" i="80"/>
  <c r="F3615" i="80"/>
  <c r="F3736" i="80"/>
  <c r="F3776" i="80"/>
  <c r="F3808" i="80"/>
  <c r="F3622" i="80"/>
  <c r="F3646" i="80"/>
  <c r="F3783" i="80"/>
  <c r="F3702" i="80"/>
  <c r="F3718" i="80"/>
  <c r="N8042" i="80"/>
  <c r="N8106" i="80"/>
  <c r="F3952" i="80"/>
  <c r="F3968" i="80"/>
  <c r="F3685" i="80"/>
  <c r="F3674" i="80"/>
  <c r="F3919" i="80"/>
  <c r="F3899" i="80"/>
  <c r="U3462" i="80"/>
  <c r="U3550" i="80"/>
  <c r="U3435" i="80"/>
  <c r="U3750" i="80"/>
  <c r="U3531" i="80"/>
  <c r="U3431" i="80"/>
  <c r="U3558" i="80"/>
  <c r="U3670" i="80"/>
  <c r="U3467" i="80"/>
  <c r="U3515" i="80"/>
  <c r="U3814" i="80"/>
  <c r="U3830" i="80"/>
  <c r="U3488" i="80"/>
  <c r="U3497" i="80"/>
  <c r="U3466" i="80"/>
  <c r="U3530" i="80"/>
  <c r="U3594" i="80"/>
  <c r="U3658" i="80"/>
  <c r="U3722" i="80"/>
  <c r="U3786" i="80"/>
  <c r="U3850" i="80"/>
  <c r="N8051" i="80"/>
  <c r="N8068" i="80"/>
  <c r="N8132" i="80"/>
  <c r="N8061" i="80"/>
  <c r="N8125" i="80"/>
  <c r="N8086" i="80"/>
  <c r="N8150" i="80"/>
  <c r="N8079" i="80"/>
  <c r="N8072" i="80"/>
  <c r="F3798" i="80"/>
  <c r="F3880" i="80"/>
  <c r="F3944" i="80"/>
  <c r="F3610" i="80"/>
  <c r="F3619" i="80"/>
  <c r="F3691" i="80"/>
  <c r="F3755" i="80"/>
  <c r="F3819" i="80"/>
  <c r="F3612" i="80"/>
  <c r="F3676" i="80"/>
  <c r="F3804" i="80"/>
  <c r="F3664" i="80"/>
  <c r="F3712" i="80"/>
  <c r="F3647" i="80"/>
  <c r="F3679" i="80"/>
  <c r="F3711" i="80"/>
  <c r="F3735" i="80"/>
  <c r="F3759" i="80"/>
  <c r="F3678" i="80"/>
  <c r="F3700" i="80"/>
  <c r="F3716" i="80"/>
  <c r="N8050" i="80"/>
  <c r="N8087" i="80"/>
  <c r="F3653" i="80"/>
  <c r="F3669" i="80"/>
  <c r="F3774" i="80"/>
  <c r="F3903" i="80"/>
  <c r="F3725" i="80"/>
  <c r="F3706" i="80"/>
  <c r="U3470" i="80"/>
  <c r="U3566" i="80"/>
  <c r="U3443" i="80"/>
  <c r="U3491" i="80"/>
  <c r="U3539" i="80"/>
  <c r="U3846" i="80"/>
  <c r="U3574" i="80"/>
  <c r="U3678" i="80"/>
  <c r="U3734" i="80"/>
  <c r="U3505" i="80"/>
  <c r="U3537" i="80"/>
  <c r="U3424" i="80"/>
  <c r="U3496" i="80"/>
  <c r="U3561" i="80"/>
  <c r="U3474" i="80"/>
  <c r="U3538" i="80"/>
  <c r="U3602" i="80"/>
  <c r="U3666" i="80"/>
  <c r="U3730" i="80"/>
  <c r="U3794" i="80"/>
  <c r="N8114" i="80"/>
  <c r="N8059" i="80"/>
  <c r="N8076" i="80"/>
  <c r="N8140" i="80"/>
  <c r="N8069" i="80"/>
  <c r="N8133" i="80"/>
  <c r="N8094" i="80"/>
  <c r="N8158" i="80"/>
  <c r="N8095" i="80"/>
  <c r="N8080" i="80"/>
  <c r="F3806" i="80"/>
  <c r="F3888" i="80"/>
  <c r="F3984" i="80"/>
  <c r="F3618" i="80"/>
  <c r="F3635" i="80"/>
  <c r="F3699" i="80"/>
  <c r="F3763" i="80"/>
  <c r="F3827" i="80"/>
  <c r="F3620" i="80"/>
  <c r="F3684" i="80"/>
  <c r="F3608" i="80"/>
  <c r="F3672" i="80"/>
  <c r="F3623" i="80"/>
  <c r="F3744" i="80"/>
  <c r="F3784" i="80"/>
  <c r="F3816" i="80"/>
  <c r="F3840" i="80"/>
  <c r="F3864" i="80"/>
  <c r="F3791" i="80"/>
  <c r="F3815" i="80"/>
  <c r="F3831" i="80"/>
  <c r="N8058" i="80"/>
  <c r="N8154" i="80"/>
  <c r="F3740" i="80"/>
  <c r="F3756" i="80"/>
  <c r="F3887" i="80"/>
  <c r="F3709" i="80"/>
  <c r="F3812" i="80"/>
  <c r="F3935" i="80"/>
  <c r="U3478" i="80"/>
  <c r="U3582" i="80"/>
  <c r="U3710" i="80"/>
  <c r="U3758" i="80"/>
  <c r="U3547" i="80"/>
  <c r="U3445" i="80"/>
  <c r="U3590" i="80"/>
  <c r="U3427" i="80"/>
  <c r="U3457" i="80"/>
  <c r="U3790" i="80"/>
  <c r="U3563" i="80"/>
  <c r="U3440" i="80"/>
  <c r="U3504" i="80"/>
  <c r="U3569" i="80"/>
  <c r="U3482" i="80"/>
  <c r="U3546" i="80"/>
  <c r="U3610" i="80"/>
  <c r="U3674" i="80"/>
  <c r="U3738" i="80"/>
  <c r="U3802" i="80"/>
  <c r="N8122" i="80"/>
  <c r="N8067" i="80"/>
  <c r="N8084" i="80"/>
  <c r="N8148" i="80"/>
  <c r="N8077" i="80"/>
  <c r="N8038" i="80"/>
  <c r="N8102" i="80"/>
  <c r="N8166" i="80"/>
  <c r="N8103" i="80"/>
  <c r="N8088" i="80"/>
  <c r="F3814" i="80"/>
  <c r="F3896" i="80"/>
  <c r="F3992" i="80"/>
  <c r="F3626" i="80"/>
  <c r="F3643" i="80"/>
  <c r="F3707" i="80"/>
  <c r="F3771" i="80"/>
  <c r="F3835" i="80"/>
  <c r="F3628" i="80"/>
  <c r="F3692" i="80"/>
  <c r="F3616" i="80"/>
  <c r="F3680" i="80"/>
  <c r="F3720" i="80"/>
  <c r="F3627" i="80"/>
  <c r="F3687" i="80"/>
  <c r="F3719" i="80"/>
  <c r="F3630" i="80"/>
  <c r="F3654" i="80"/>
  <c r="F3686" i="80"/>
  <c r="F3621" i="80"/>
  <c r="F3637" i="80"/>
  <c r="N8066" i="80"/>
  <c r="N8162" i="80"/>
  <c r="F3855" i="80"/>
  <c r="F3871" i="80"/>
  <c r="F3693" i="80"/>
  <c r="F3682" i="80"/>
  <c r="F3891" i="80"/>
  <c r="U3422" i="80"/>
  <c r="U3486" i="80"/>
  <c r="U3606" i="80"/>
  <c r="U3433" i="80"/>
  <c r="U3481" i="80"/>
  <c r="U3555" i="80"/>
  <c r="U3587" i="80"/>
  <c r="U3598" i="80"/>
  <c r="U3694" i="80"/>
  <c r="U3742" i="80"/>
  <c r="U3513" i="80"/>
  <c r="U3545" i="80"/>
  <c r="U3448" i="80"/>
  <c r="U3512" i="80"/>
  <c r="U3426" i="80"/>
  <c r="U3490" i="80"/>
  <c r="U3554" i="80"/>
  <c r="U3618" i="80"/>
  <c r="U3682" i="80"/>
  <c r="U3746" i="80"/>
  <c r="U3810" i="80"/>
  <c r="N8130" i="80"/>
  <c r="N8075" i="80"/>
  <c r="N8092" i="80"/>
  <c r="N8156" i="80"/>
  <c r="N8085" i="80"/>
  <c r="N8046" i="80"/>
  <c r="N8110" i="80"/>
  <c r="N8039" i="80"/>
  <c r="N8032" i="80"/>
  <c r="N8096" i="80"/>
  <c r="F3822" i="80"/>
  <c r="F3904" i="80"/>
  <c r="F4008" i="80"/>
  <c r="F3634" i="80"/>
  <c r="F3651" i="80"/>
  <c r="F3715" i="80"/>
  <c r="F3779" i="80"/>
  <c r="F3843" i="80"/>
  <c r="F3636" i="80"/>
  <c r="F3764" i="80"/>
  <c r="F3624" i="80"/>
  <c r="F3688" i="80"/>
  <c r="F3631" i="80"/>
  <c r="F3655" i="80"/>
  <c r="F3792" i="80"/>
  <c r="F3824" i="80"/>
  <c r="F3743" i="80"/>
  <c r="F3767" i="80"/>
  <c r="F3799" i="80"/>
  <c r="F3710" i="80"/>
  <c r="F3726" i="80"/>
  <c r="F3645" i="80"/>
  <c r="F3960" i="80"/>
  <c r="F3976" i="80"/>
  <c r="F3782" i="80"/>
  <c r="F3911" i="80"/>
  <c r="F3698" i="80"/>
  <c r="U3430" i="80"/>
  <c r="U3494" i="80"/>
  <c r="U3622" i="80"/>
  <c r="U3718" i="80"/>
  <c r="U3766" i="80"/>
  <c r="U3571" i="80"/>
  <c r="U3439" i="80"/>
  <c r="U3614" i="80"/>
  <c r="U3702" i="80"/>
  <c r="U3465" i="80"/>
  <c r="U3798" i="80"/>
  <c r="U3429" i="80"/>
  <c r="N8081" i="80"/>
  <c r="N8107" i="80"/>
  <c r="N8123" i="80"/>
  <c r="N8139" i="80"/>
  <c r="N8152" i="80"/>
  <c r="N8165" i="80"/>
  <c r="N8174" i="80"/>
  <c r="N8182" i="80"/>
  <c r="N8190" i="80"/>
  <c r="N8198" i="80"/>
  <c r="N8206" i="80"/>
  <c r="N8214" i="80"/>
  <c r="N8222" i="80"/>
  <c r="N8230" i="80"/>
  <c r="N8238" i="80"/>
  <c r="N8246" i="80"/>
  <c r="N8254" i="80"/>
  <c r="N8262" i="80"/>
  <c r="N8270" i="80"/>
  <c r="N8278" i="80"/>
  <c r="N8286" i="80"/>
  <c r="N8294" i="80"/>
  <c r="N8302" i="80"/>
  <c r="N8310" i="80"/>
  <c r="N8318" i="80"/>
  <c r="N8326" i="80"/>
  <c r="N8334" i="80"/>
  <c r="N8342" i="80"/>
  <c r="N8350" i="80"/>
  <c r="N8358" i="80"/>
  <c r="N8366" i="80"/>
  <c r="N8374" i="80"/>
  <c r="N8382" i="80"/>
  <c r="N8390" i="80"/>
  <c r="N8398" i="80"/>
  <c r="N8406" i="80"/>
  <c r="N8414" i="80"/>
  <c r="N8422" i="80"/>
  <c r="N8430" i="80"/>
  <c r="N8438" i="80"/>
  <c r="N8446" i="80"/>
  <c r="N8454" i="80"/>
  <c r="N8462" i="80"/>
  <c r="N8470" i="80"/>
  <c r="N8478" i="80"/>
  <c r="N8486" i="80"/>
  <c r="N8494" i="80"/>
  <c r="N8502" i="80"/>
  <c r="N8510" i="80"/>
  <c r="N8518" i="80"/>
  <c r="N8526" i="80"/>
  <c r="N8534" i="80"/>
  <c r="N8542" i="80"/>
  <c r="N8550" i="80"/>
  <c r="N8558" i="80"/>
  <c r="N8566" i="80"/>
  <c r="N8574" i="80"/>
  <c r="N8582" i="80"/>
  <c r="N8590" i="80"/>
  <c r="N8598" i="80"/>
  <c r="N8606" i="80"/>
  <c r="N8614" i="80"/>
  <c r="N8622" i="80"/>
  <c r="N8630" i="80"/>
  <c r="N8638" i="80"/>
  <c r="N8646" i="80"/>
  <c r="N8654" i="80"/>
  <c r="N8662" i="80"/>
  <c r="N8670" i="80"/>
  <c r="N8678" i="80"/>
  <c r="N8686" i="80"/>
  <c r="N8694" i="80"/>
  <c r="N8702" i="80"/>
  <c r="N8710" i="80"/>
  <c r="N8718" i="80"/>
  <c r="N8726" i="80"/>
  <c r="N8734" i="80"/>
  <c r="N8742" i="80"/>
  <c r="N8750" i="80"/>
  <c r="N8758" i="80"/>
  <c r="N8033" i="80"/>
  <c r="N8091" i="80"/>
  <c r="N8115" i="80"/>
  <c r="N8135" i="80"/>
  <c r="N8149" i="80"/>
  <c r="N8163" i="80"/>
  <c r="N8175" i="80"/>
  <c r="N8184" i="80"/>
  <c r="N8193" i="80"/>
  <c r="N8202" i="80"/>
  <c r="N8211" i="80"/>
  <c r="N8220" i="80"/>
  <c r="N8229" i="80"/>
  <c r="N8239" i="80"/>
  <c r="N8248" i="80"/>
  <c r="N8257" i="80"/>
  <c r="N8266" i="80"/>
  <c r="N8275" i="80"/>
  <c r="N8284" i="80"/>
  <c r="N8293" i="80"/>
  <c r="N8303" i="80"/>
  <c r="N8312" i="80"/>
  <c r="N8321" i="80"/>
  <c r="N8330" i="80"/>
  <c r="N8339" i="80"/>
  <c r="N8348" i="80"/>
  <c r="N8357" i="80"/>
  <c r="N8367" i="80"/>
  <c r="N8376" i="80"/>
  <c r="N8385" i="80"/>
  <c r="N8394" i="80"/>
  <c r="N8403" i="80"/>
  <c r="N8412" i="80"/>
  <c r="N8421" i="80"/>
  <c r="N8431" i="80"/>
  <c r="N8440" i="80"/>
  <c r="N8449" i="80"/>
  <c r="N8458" i="80"/>
  <c r="N8467" i="80"/>
  <c r="N8476" i="80"/>
  <c r="N8485" i="80"/>
  <c r="N8495" i="80"/>
  <c r="N8504" i="80"/>
  <c r="N8513" i="80"/>
  <c r="N8522" i="80"/>
  <c r="N8531" i="80"/>
  <c r="N8540" i="80"/>
  <c r="N8549" i="80"/>
  <c r="N8559" i="80"/>
  <c r="N8568" i="80"/>
  <c r="N8577" i="80"/>
  <c r="N8586" i="80"/>
  <c r="N8595" i="80"/>
  <c r="N8604" i="80"/>
  <c r="N8613" i="80"/>
  <c r="N8623" i="80"/>
  <c r="N8632" i="80"/>
  <c r="N8641" i="80"/>
  <c r="N8650" i="80"/>
  <c r="N8659" i="80"/>
  <c r="N8668" i="80"/>
  <c r="N8677" i="80"/>
  <c r="N8687" i="80"/>
  <c r="N8696" i="80"/>
  <c r="N8705" i="80"/>
  <c r="N8714" i="80"/>
  <c r="N8723" i="80"/>
  <c r="N8732" i="80"/>
  <c r="N8741" i="80"/>
  <c r="N8751" i="80"/>
  <c r="N8760" i="80"/>
  <c r="N8768" i="80"/>
  <c r="N8776" i="80"/>
  <c r="N8784" i="80"/>
  <c r="N8792" i="80"/>
  <c r="N8800" i="80"/>
  <c r="N8808" i="80"/>
  <c r="N8816" i="80"/>
  <c r="N8824" i="80"/>
  <c r="N8832" i="80"/>
  <c r="N8840" i="80"/>
  <c r="N8848" i="80"/>
  <c r="N8856" i="80"/>
  <c r="N8864" i="80"/>
  <c r="N8872" i="80"/>
  <c r="N8880" i="80"/>
  <c r="N8888" i="80"/>
  <c r="N8896" i="80"/>
  <c r="N8904" i="80"/>
  <c r="N8912" i="80"/>
  <c r="N8920" i="80"/>
  <c r="N8928" i="80"/>
  <c r="N8936" i="80"/>
  <c r="N8944" i="80"/>
  <c r="N8952" i="80"/>
  <c r="N8960" i="80"/>
  <c r="N8968" i="80"/>
  <c r="N8976" i="80"/>
  <c r="N8984" i="80"/>
  <c r="N8992" i="80"/>
  <c r="N9000" i="80"/>
  <c r="N8065" i="80"/>
  <c r="N8111" i="80"/>
  <c r="N8129" i="80"/>
  <c r="N8147" i="80"/>
  <c r="N8167" i="80"/>
  <c r="N8177" i="80"/>
  <c r="N8187" i="80"/>
  <c r="N8197" i="80"/>
  <c r="N8208" i="80"/>
  <c r="N8218" i="80"/>
  <c r="N8228" i="80"/>
  <c r="N8240" i="80"/>
  <c r="N8250" i="80"/>
  <c r="N8260" i="80"/>
  <c r="N8271" i="80"/>
  <c r="N8281" i="80"/>
  <c r="N8291" i="80"/>
  <c r="N8301" i="80"/>
  <c r="N8313" i="80"/>
  <c r="N8323" i="80"/>
  <c r="N8333" i="80"/>
  <c r="N8344" i="80"/>
  <c r="N8354" i="80"/>
  <c r="N8364" i="80"/>
  <c r="N8375" i="80"/>
  <c r="N8386" i="80"/>
  <c r="N8396" i="80"/>
  <c r="N8407" i="80"/>
  <c r="N8417" i="80"/>
  <c r="N8427" i="80"/>
  <c r="N8437" i="80"/>
  <c r="N8448" i="80"/>
  <c r="N8459" i="80"/>
  <c r="N8469" i="80"/>
  <c r="N8480" i="80"/>
  <c r="N8490" i="80"/>
  <c r="N8500" i="80"/>
  <c r="N8511" i="80"/>
  <c r="N8521" i="80"/>
  <c r="N8049" i="80"/>
  <c r="N8105" i="80"/>
  <c r="N8131" i="80"/>
  <c r="N8153" i="80"/>
  <c r="N8170" i="80"/>
  <c r="N8181" i="80"/>
  <c r="N8194" i="80"/>
  <c r="N8089" i="80"/>
  <c r="N8121" i="80"/>
  <c r="N8145" i="80"/>
  <c r="N8169" i="80"/>
  <c r="N8183" i="80"/>
  <c r="N8196" i="80"/>
  <c r="N8209" i="80"/>
  <c r="N8221" i="80"/>
  <c r="N8233" i="80"/>
  <c r="N8244" i="80"/>
  <c r="N8256" i="80"/>
  <c r="N8268" i="80"/>
  <c r="N8280" i="80"/>
  <c r="N8292" i="80"/>
  <c r="N8305" i="80"/>
  <c r="N8316" i="80"/>
  <c r="N8328" i="80"/>
  <c r="N8340" i="80"/>
  <c r="N8352" i="80"/>
  <c r="N8363" i="80"/>
  <c r="N8377" i="80"/>
  <c r="N8388" i="80"/>
  <c r="N8400" i="80"/>
  <c r="N8411" i="80"/>
  <c r="N8424" i="80"/>
  <c r="N8435" i="80"/>
  <c r="N8447" i="80"/>
  <c r="N8460" i="80"/>
  <c r="N8472" i="80"/>
  <c r="N8483" i="80"/>
  <c r="N8496" i="80"/>
  <c r="N8507" i="80"/>
  <c r="N8519" i="80"/>
  <c r="N8530" i="80"/>
  <c r="N8541" i="80"/>
  <c r="N8552" i="80"/>
  <c r="N8562" i="80"/>
  <c r="N8572" i="80"/>
  <c r="N8583" i="80"/>
  <c r="N8593" i="80"/>
  <c r="N8603" i="80"/>
  <c r="N8615" i="80"/>
  <c r="N8625" i="80"/>
  <c r="N8635" i="80"/>
  <c r="N8645" i="80"/>
  <c r="N8656" i="80"/>
  <c r="N8666" i="80"/>
  <c r="N8676" i="80"/>
  <c r="N8688" i="80"/>
  <c r="N8698" i="80"/>
  <c r="N8708" i="80"/>
  <c r="N8719" i="80"/>
  <c r="N8729" i="80"/>
  <c r="N8739" i="80"/>
  <c r="N8749" i="80"/>
  <c r="N8761" i="80"/>
  <c r="N8770" i="80"/>
  <c r="N8779" i="80"/>
  <c r="N8788" i="80"/>
  <c r="N8797" i="80"/>
  <c r="N8806" i="80"/>
  <c r="N8815" i="80"/>
  <c r="N8825" i="80"/>
  <c r="N8834" i="80"/>
  <c r="N8843" i="80"/>
  <c r="N8852" i="80"/>
  <c r="N8861" i="80"/>
  <c r="N8870" i="80"/>
  <c r="N8879" i="80"/>
  <c r="N8889" i="80"/>
  <c r="N8898" i="80"/>
  <c r="N8907" i="80"/>
  <c r="N8916" i="80"/>
  <c r="N8925" i="80"/>
  <c r="N8934" i="80"/>
  <c r="N8943" i="80"/>
  <c r="N8953" i="80"/>
  <c r="N8962" i="80"/>
  <c r="N8971" i="80"/>
  <c r="N8980" i="80"/>
  <c r="N8989" i="80"/>
  <c r="N8998" i="80"/>
  <c r="N8099" i="80"/>
  <c r="N8128" i="80"/>
  <c r="N8155" i="80"/>
  <c r="N8172" i="80"/>
  <c r="N8186" i="80"/>
  <c r="N8200" i="80"/>
  <c r="N8212" i="80"/>
  <c r="N8224" i="80"/>
  <c r="N8235" i="80"/>
  <c r="N8247" i="80"/>
  <c r="N8259" i="80"/>
  <c r="N8272" i="80"/>
  <c r="N8283" i="80"/>
  <c r="N8296" i="80"/>
  <c r="N8307" i="80"/>
  <c r="N8319" i="80"/>
  <c r="N8331" i="80"/>
  <c r="N8343" i="80"/>
  <c r="N8355" i="80"/>
  <c r="N8368" i="80"/>
  <c r="N8379" i="80"/>
  <c r="N8391" i="80"/>
  <c r="N8402" i="80"/>
  <c r="N8415" i="80"/>
  <c r="N8426" i="80"/>
  <c r="N8439" i="80"/>
  <c r="N8451" i="80"/>
  <c r="N8463" i="80"/>
  <c r="N8474" i="80"/>
  <c r="N8487" i="80"/>
  <c r="N8498" i="80"/>
  <c r="N8509" i="80"/>
  <c r="N8523" i="80"/>
  <c r="N8533" i="80"/>
  <c r="N8544" i="80"/>
  <c r="N8554" i="80"/>
  <c r="N8564" i="80"/>
  <c r="N8575" i="80"/>
  <c r="N8585" i="80"/>
  <c r="N8596" i="80"/>
  <c r="N8607" i="80"/>
  <c r="N8617" i="80"/>
  <c r="N8627" i="80"/>
  <c r="N8637" i="80"/>
  <c r="N8648" i="80"/>
  <c r="N8658" i="80"/>
  <c r="N8669" i="80"/>
  <c r="N8680" i="80"/>
  <c r="N8690" i="80"/>
  <c r="N8700" i="80"/>
  <c r="N8711" i="80"/>
  <c r="N8721" i="80"/>
  <c r="N8731" i="80"/>
  <c r="N8743" i="80"/>
  <c r="N8753" i="80"/>
  <c r="N8763" i="80"/>
  <c r="N8772" i="80"/>
  <c r="N8781" i="80"/>
  <c r="N8790" i="80"/>
  <c r="N8799" i="80"/>
  <c r="N8809" i="80"/>
  <c r="N8818" i="80"/>
  <c r="N8827" i="80"/>
  <c r="N8836" i="80"/>
  <c r="N8845" i="80"/>
  <c r="N8854" i="80"/>
  <c r="N8863" i="80"/>
  <c r="N8873" i="80"/>
  <c r="N8882" i="80"/>
  <c r="N8891" i="80"/>
  <c r="N8900" i="80"/>
  <c r="N8909" i="80"/>
  <c r="N8918" i="80"/>
  <c r="N8927" i="80"/>
  <c r="N8937" i="80"/>
  <c r="N8946" i="80"/>
  <c r="N8955" i="80"/>
  <c r="N8964" i="80"/>
  <c r="N8973" i="80"/>
  <c r="N8982" i="80"/>
  <c r="N8991" i="80"/>
  <c r="N8041" i="80"/>
  <c r="N8112" i="80"/>
  <c r="N8137" i="80"/>
  <c r="N8159" i="80"/>
  <c r="N8176" i="80"/>
  <c r="N8189" i="80"/>
  <c r="N8203" i="80"/>
  <c r="N8215" i="80"/>
  <c r="N8226" i="80"/>
  <c r="N8237" i="80"/>
  <c r="N8251" i="80"/>
  <c r="N8263" i="80"/>
  <c r="N8274" i="80"/>
  <c r="N8287" i="80"/>
  <c r="N8298" i="80"/>
  <c r="N8309" i="80"/>
  <c r="N8322" i="80"/>
  <c r="N8335" i="80"/>
  <c r="N8346" i="80"/>
  <c r="N8359" i="80"/>
  <c r="N8370" i="80"/>
  <c r="N8381" i="80"/>
  <c r="N8393" i="80"/>
  <c r="N8405" i="80"/>
  <c r="N8418" i="80"/>
  <c r="N8429" i="80"/>
  <c r="N8442" i="80"/>
  <c r="N8453" i="80"/>
  <c r="N8465" i="80"/>
  <c r="N8477" i="80"/>
  <c r="N8489" i="80"/>
  <c r="N8501" i="80"/>
  <c r="N8514" i="80"/>
  <c r="N8525" i="80"/>
  <c r="N8536" i="80"/>
  <c r="N8546" i="80"/>
  <c r="N8556" i="80"/>
  <c r="N8567" i="80"/>
  <c r="N8578" i="80"/>
  <c r="N8588" i="80"/>
  <c r="N8599" i="80"/>
  <c r="N8609" i="80"/>
  <c r="N8619" i="80"/>
  <c r="N8629" i="80"/>
  <c r="N8640" i="80"/>
  <c r="N8651" i="80"/>
  <c r="N8661" i="80"/>
  <c r="N8672" i="80"/>
  <c r="N8682" i="80"/>
  <c r="N8692" i="80"/>
  <c r="N8703" i="80"/>
  <c r="N8713" i="80"/>
  <c r="N8724" i="80"/>
  <c r="N8735" i="80"/>
  <c r="N8745" i="80"/>
  <c r="N8755" i="80"/>
  <c r="N8765" i="80"/>
  <c r="N8774" i="80"/>
  <c r="N8783" i="80"/>
  <c r="N8793" i="80"/>
  <c r="N8802" i="80"/>
  <c r="N8811" i="80"/>
  <c r="N8820" i="80"/>
  <c r="N8829" i="80"/>
  <c r="N8838" i="80"/>
  <c r="N8847" i="80"/>
  <c r="N8857" i="80"/>
  <c r="N8866" i="80"/>
  <c r="N8875" i="80"/>
  <c r="N8884" i="80"/>
  <c r="N8893" i="80"/>
  <c r="N8902" i="80"/>
  <c r="N8911" i="80"/>
  <c r="N8921" i="80"/>
  <c r="N8930" i="80"/>
  <c r="N8939" i="80"/>
  <c r="N8948" i="80"/>
  <c r="N8957" i="80"/>
  <c r="N8966" i="80"/>
  <c r="N8975" i="80"/>
  <c r="N8985" i="80"/>
  <c r="N8994" i="80"/>
  <c r="N8120" i="80"/>
  <c r="N8160" i="80"/>
  <c r="N8185" i="80"/>
  <c r="N8205" i="80"/>
  <c r="N8225" i="80"/>
  <c r="N8243" i="80"/>
  <c r="N8264" i="80"/>
  <c r="N8282" i="80"/>
  <c r="N8300" i="80"/>
  <c r="N8320" i="80"/>
  <c r="N8338" i="80"/>
  <c r="N8360" i="80"/>
  <c r="N8378" i="80"/>
  <c r="N8397" i="80"/>
  <c r="N8416" i="80"/>
  <c r="N8434" i="80"/>
  <c r="N8455" i="80"/>
  <c r="N8473" i="80"/>
  <c r="N8492" i="80"/>
  <c r="N8512" i="80"/>
  <c r="N8529" i="80"/>
  <c r="N8547" i="80"/>
  <c r="N8563" i="80"/>
  <c r="N8580" i="80"/>
  <c r="N8597" i="80"/>
  <c r="N8612" i="80"/>
  <c r="N8631" i="80"/>
  <c r="N8647" i="80"/>
  <c r="N8664" i="80"/>
  <c r="N8681" i="80"/>
  <c r="N8697" i="80"/>
  <c r="N8715" i="80"/>
  <c r="N8730" i="80"/>
  <c r="N8747" i="80"/>
  <c r="N8764" i="80"/>
  <c r="N8778" i="80"/>
  <c r="N8794" i="80"/>
  <c r="N8807" i="80"/>
  <c r="N8822" i="80"/>
  <c r="N8837" i="80"/>
  <c r="N8851" i="80"/>
  <c r="N8867" i="80"/>
  <c r="N8881" i="80"/>
  <c r="N8895" i="80"/>
  <c r="N8910" i="80"/>
  <c r="N8924" i="80"/>
  <c r="N8940" i="80"/>
  <c r="N8954" i="80"/>
  <c r="N8969" i="80"/>
  <c r="N8983" i="80"/>
  <c r="N8997" i="80"/>
  <c r="N8113" i="80"/>
  <c r="N8157" i="80"/>
  <c r="N8188" i="80"/>
  <c r="N8210" i="80"/>
  <c r="N8232" i="80"/>
  <c r="N8253" i="80"/>
  <c r="N8276" i="80"/>
  <c r="N8297" i="80"/>
  <c r="N8317" i="80"/>
  <c r="N8341" i="80"/>
  <c r="N8362" i="80"/>
  <c r="N8384" i="80"/>
  <c r="N8408" i="80"/>
  <c r="N8428" i="80"/>
  <c r="N8450" i="80"/>
  <c r="N8471" i="80"/>
  <c r="N8493" i="80"/>
  <c r="N8516" i="80"/>
  <c r="N8537" i="80"/>
  <c r="N8555" i="80"/>
  <c r="N8573" i="80"/>
  <c r="N8592" i="80"/>
  <c r="N8611" i="80"/>
  <c r="N8633" i="80"/>
  <c r="N8652" i="80"/>
  <c r="N8671" i="80"/>
  <c r="N8689" i="80"/>
  <c r="N8707" i="80"/>
  <c r="N8727" i="80"/>
  <c r="N8746" i="80"/>
  <c r="N8766" i="80"/>
  <c r="N8782" i="80"/>
  <c r="N8798" i="80"/>
  <c r="N8814" i="80"/>
  <c r="N8831" i="80"/>
  <c r="N8849" i="80"/>
  <c r="N8865" i="80"/>
  <c r="N8883" i="80"/>
  <c r="N8899" i="80"/>
  <c r="N8915" i="80"/>
  <c r="N8932" i="80"/>
  <c r="N8949" i="80"/>
  <c r="N8965" i="80"/>
  <c r="N8981" i="80"/>
  <c r="N8999" i="80"/>
  <c r="N8119" i="80"/>
  <c r="N8161" i="80"/>
  <c r="N8191" i="80"/>
  <c r="N8213" i="80"/>
  <c r="N8234" i="80"/>
  <c r="N8255" i="80"/>
  <c r="N8277" i="80"/>
  <c r="N8299" i="80"/>
  <c r="N8324" i="80"/>
  <c r="N8345" i="80"/>
  <c r="N8365" i="80"/>
  <c r="N8387" i="80"/>
  <c r="N8409" i="80"/>
  <c r="N8432" i="80"/>
  <c r="N8452" i="80"/>
  <c r="N8475" i="80"/>
  <c r="N8497" i="80"/>
  <c r="N8517" i="80"/>
  <c r="N8538" i="80"/>
  <c r="N8557" i="80"/>
  <c r="N8576" i="80"/>
  <c r="N8594" i="80"/>
  <c r="N8616" i="80"/>
  <c r="N8634" i="80"/>
  <c r="N8653" i="80"/>
  <c r="N8673" i="80"/>
  <c r="N8691" i="80"/>
  <c r="N8709" i="80"/>
  <c r="N8728" i="80"/>
  <c r="N8748" i="80"/>
  <c r="N8767" i="80"/>
  <c r="N8785" i="80"/>
  <c r="N8801" i="80"/>
  <c r="N8817" i="80"/>
  <c r="N8833" i="80"/>
  <c r="N8850" i="80"/>
  <c r="N8868" i="80"/>
  <c r="N8885" i="80"/>
  <c r="N8901" i="80"/>
  <c r="N8917" i="80"/>
  <c r="N8933" i="80"/>
  <c r="N8950" i="80"/>
  <c r="N8967" i="80"/>
  <c r="N8986" i="80"/>
  <c r="N8057" i="80"/>
  <c r="N8136" i="80"/>
  <c r="N8171" i="80"/>
  <c r="N8195" i="80"/>
  <c r="N8217" i="80"/>
  <c r="N8241" i="80"/>
  <c r="N8261" i="80"/>
  <c r="N8285" i="80"/>
  <c r="N8306" i="80"/>
  <c r="N8327" i="80"/>
  <c r="N8349" i="80"/>
  <c r="N8371" i="80"/>
  <c r="N8392" i="80"/>
  <c r="N8413" i="80"/>
  <c r="N8436" i="80"/>
  <c r="N8457" i="80"/>
  <c r="N8481" i="80"/>
  <c r="N8503" i="80"/>
  <c r="N8524" i="80"/>
  <c r="N8543" i="80"/>
  <c r="N8561" i="80"/>
  <c r="N8581" i="80"/>
  <c r="N8601" i="80"/>
  <c r="N8620" i="80"/>
  <c r="N8639" i="80"/>
  <c r="N8657" i="80"/>
  <c r="N8675" i="80"/>
  <c r="N8695" i="80"/>
  <c r="N8716" i="80"/>
  <c r="N8736" i="80"/>
  <c r="N8754" i="80"/>
  <c r="N8771" i="80"/>
  <c r="N8787" i="80"/>
  <c r="N8804" i="80"/>
  <c r="N8821" i="80"/>
  <c r="N8839" i="80"/>
  <c r="N8855" i="80"/>
  <c r="N8871" i="80"/>
  <c r="N8887" i="80"/>
  <c r="N8905" i="80"/>
  <c r="N8922" i="80"/>
  <c r="N8938" i="80"/>
  <c r="N8956" i="80"/>
  <c r="N8972" i="80"/>
  <c r="N8988" i="80"/>
  <c r="N8083" i="80"/>
  <c r="N8143" i="80"/>
  <c r="N8178" i="80"/>
  <c r="N8201" i="80"/>
  <c r="N8223" i="80"/>
  <c r="N8245" i="80"/>
  <c r="N8267" i="80"/>
  <c r="N8289" i="80"/>
  <c r="N8311" i="80"/>
  <c r="N8332" i="80"/>
  <c r="N8353" i="80"/>
  <c r="N8373" i="80"/>
  <c r="N8399" i="80"/>
  <c r="N8420" i="80"/>
  <c r="N8443" i="80"/>
  <c r="N8464" i="80"/>
  <c r="N8484" i="80"/>
  <c r="N8506" i="80"/>
  <c r="N8528" i="80"/>
  <c r="N8548" i="80"/>
  <c r="N8569" i="80"/>
  <c r="N8587" i="80"/>
  <c r="N8605" i="80"/>
  <c r="N8624" i="80"/>
  <c r="N8643" i="80"/>
  <c r="N8663" i="80"/>
  <c r="N8683" i="80"/>
  <c r="N8701" i="80"/>
  <c r="N8720" i="80"/>
  <c r="N8738" i="80"/>
  <c r="N8757" i="80"/>
  <c r="N8775" i="80"/>
  <c r="N8791" i="80"/>
  <c r="N8810" i="80"/>
  <c r="N8826" i="80"/>
  <c r="N8842" i="80"/>
  <c r="N8859" i="80"/>
  <c r="N8876" i="80"/>
  <c r="N8892" i="80"/>
  <c r="N8908" i="80"/>
  <c r="N8926" i="80"/>
  <c r="N8942" i="80"/>
  <c r="N8959" i="80"/>
  <c r="N8977" i="80"/>
  <c r="N8993" i="80"/>
  <c r="N8127" i="80"/>
  <c r="N8192" i="80"/>
  <c r="N8236" i="80"/>
  <c r="N8279" i="80"/>
  <c r="N8325" i="80"/>
  <c r="N8369" i="80"/>
  <c r="N8410" i="80"/>
  <c r="N8456" i="80"/>
  <c r="N8499" i="80"/>
  <c r="N8539" i="80"/>
  <c r="N8579" i="80"/>
  <c r="N8618" i="80"/>
  <c r="N8655" i="80"/>
  <c r="N8693" i="80"/>
  <c r="N8733" i="80"/>
  <c r="N8769" i="80"/>
  <c r="N8803" i="80"/>
  <c r="N8835" i="80"/>
  <c r="N8869" i="80"/>
  <c r="N8903" i="80"/>
  <c r="N8935" i="80"/>
  <c r="N8970" i="80"/>
  <c r="N8141" i="80"/>
  <c r="N8199" i="80"/>
  <c r="N8242" i="80"/>
  <c r="N8288" i="80"/>
  <c r="N8329" i="80"/>
  <c r="N8372" i="80"/>
  <c r="N8419" i="80"/>
  <c r="N8461" i="80"/>
  <c r="N8505" i="80"/>
  <c r="N8545" i="80"/>
  <c r="N8584" i="80"/>
  <c r="N8621" i="80"/>
  <c r="N8660" i="80"/>
  <c r="N8699" i="80"/>
  <c r="N8737" i="80"/>
  <c r="N8773" i="80"/>
  <c r="N8805" i="80"/>
  <c r="N8841" i="80"/>
  <c r="N8874" i="80"/>
  <c r="N8906" i="80"/>
  <c r="N8941" i="80"/>
  <c r="N8974" i="80"/>
  <c r="N8151" i="80"/>
  <c r="N8207" i="80"/>
  <c r="N8252" i="80"/>
  <c r="N8295" i="80"/>
  <c r="N8337" i="80"/>
  <c r="N8383" i="80"/>
  <c r="N8425" i="80"/>
  <c r="N8468" i="80"/>
  <c r="N8515" i="80"/>
  <c r="N8553" i="80"/>
  <c r="N8591" i="80"/>
  <c r="N8628" i="80"/>
  <c r="N8667" i="80"/>
  <c r="N8706" i="80"/>
  <c r="N8744" i="80"/>
  <c r="N8780" i="80"/>
  <c r="N8813" i="80"/>
  <c r="N8846" i="80"/>
  <c r="N8878" i="80"/>
  <c r="N8914" i="80"/>
  <c r="N8947" i="80"/>
  <c r="N8979" i="80"/>
  <c r="N8073" i="80"/>
  <c r="N8173" i="80"/>
  <c r="N8219" i="80"/>
  <c r="N8265" i="80"/>
  <c r="N8308" i="80"/>
  <c r="N8351" i="80"/>
  <c r="N8395" i="80"/>
  <c r="N8441" i="80"/>
  <c r="N8482" i="80"/>
  <c r="N8527" i="80"/>
  <c r="N8565" i="80"/>
  <c r="N8602" i="80"/>
  <c r="N8642" i="80"/>
  <c r="N8679" i="80"/>
  <c r="N8717" i="80"/>
  <c r="N8756" i="80"/>
  <c r="N8789" i="80"/>
  <c r="N8823" i="80"/>
  <c r="N8858" i="80"/>
  <c r="N8890" i="80"/>
  <c r="N8923" i="80"/>
  <c r="N8958" i="80"/>
  <c r="N8990" i="80"/>
  <c r="N8144" i="80"/>
  <c r="N8249" i="80"/>
  <c r="N8336" i="80"/>
  <c r="N8423" i="80"/>
  <c r="N8508" i="80"/>
  <c r="N8589" i="80"/>
  <c r="N8665" i="80"/>
  <c r="N8740" i="80"/>
  <c r="N8812" i="80"/>
  <c r="N8877" i="80"/>
  <c r="N8945" i="80"/>
  <c r="N8168" i="80"/>
  <c r="N8258" i="80"/>
  <c r="N8347" i="80"/>
  <c r="N8433" i="80"/>
  <c r="N8520" i="80"/>
  <c r="N8600" i="80"/>
  <c r="N8674" i="80"/>
  <c r="N8752" i="80"/>
  <c r="N8819" i="80"/>
  <c r="N8886" i="80"/>
  <c r="N8951" i="80"/>
  <c r="N8180" i="80"/>
  <c r="N8273" i="80"/>
  <c r="N8361" i="80"/>
  <c r="N8445" i="80"/>
  <c r="N8535" i="80"/>
  <c r="N8610" i="80"/>
  <c r="N8685" i="80"/>
  <c r="N8762" i="80"/>
  <c r="N8830" i="80"/>
  <c r="N8897" i="80"/>
  <c r="N8963" i="80"/>
  <c r="N8204" i="80"/>
  <c r="N8380" i="80"/>
  <c r="N8551" i="80"/>
  <c r="N8704" i="80"/>
  <c r="N8844" i="80"/>
  <c r="N8978" i="80"/>
  <c r="N8290" i="80"/>
  <c r="N8466" i="80"/>
  <c r="N8626" i="80"/>
  <c r="N8777" i="80"/>
  <c r="N8913" i="80"/>
  <c r="N8216" i="80"/>
  <c r="N8304" i="80"/>
  <c r="N8389" i="80"/>
  <c r="N8479" i="80"/>
  <c r="N8560" i="80"/>
  <c r="N8636" i="80"/>
  <c r="N8712" i="80"/>
  <c r="N8786" i="80"/>
  <c r="N8853" i="80"/>
  <c r="N8919" i="80"/>
  <c r="N8987" i="80"/>
  <c r="N8179" i="80"/>
  <c r="N8404" i="80"/>
  <c r="N8644" i="80"/>
  <c r="N8828" i="80"/>
  <c r="N8996" i="80"/>
  <c r="N8488" i="80"/>
  <c r="N8571" i="80"/>
  <c r="N8227" i="80"/>
  <c r="N8444" i="80"/>
  <c r="N8649" i="80"/>
  <c r="N8860" i="80"/>
  <c r="N8231" i="80"/>
  <c r="N8684" i="80"/>
  <c r="N8862" i="80"/>
  <c r="N8356" i="80"/>
  <c r="N8269" i="80"/>
  <c r="N8491" i="80"/>
  <c r="N8722" i="80"/>
  <c r="N8894" i="80"/>
  <c r="N8795" i="80"/>
  <c r="N8314" i="80"/>
  <c r="N8532" i="80"/>
  <c r="N8725" i="80"/>
  <c r="N8929" i="80"/>
  <c r="N8097" i="80"/>
  <c r="N8961" i="80"/>
  <c r="N8315" i="80"/>
  <c r="N8570" i="80"/>
  <c r="N8759" i="80"/>
  <c r="N8931" i="80"/>
  <c r="N8995" i="80"/>
  <c r="N8104" i="80"/>
  <c r="N8401" i="80"/>
  <c r="N8608" i="80"/>
  <c r="N8796" i="80"/>
  <c r="U3456" i="80"/>
  <c r="U3528" i="80"/>
  <c r="U3434" i="80"/>
  <c r="U3498" i="80"/>
  <c r="U3562" i="80"/>
  <c r="U3626" i="80"/>
  <c r="U3690" i="80"/>
  <c r="U3754" i="80"/>
  <c r="U3818" i="80"/>
  <c r="N8138" i="80"/>
  <c r="N8036" i="80"/>
  <c r="N8100" i="80"/>
  <c r="N8164" i="80"/>
  <c r="N8093" i="80"/>
  <c r="N8054" i="80"/>
  <c r="N8118" i="80"/>
  <c r="N8047" i="80"/>
  <c r="N8040" i="80"/>
  <c r="F3742" i="80"/>
  <c r="F3752" i="80"/>
  <c r="F3912" i="80"/>
  <c r="F4016" i="80"/>
  <c r="F3642" i="80"/>
  <c r="F3659" i="80"/>
  <c r="F3723" i="80"/>
  <c r="F3787" i="80"/>
  <c r="F3851" i="80"/>
  <c r="F3644" i="80"/>
  <c r="F3772" i="80"/>
  <c r="F3632" i="80"/>
  <c r="F3696" i="80"/>
  <c r="F3728" i="80"/>
  <c r="F3663" i="80"/>
  <c r="F3695" i="80"/>
  <c r="F3614" i="80"/>
  <c r="F3638" i="80"/>
  <c r="F3662" i="80"/>
  <c r="F3694" i="80"/>
  <c r="F3708" i="80"/>
  <c r="F3724" i="80"/>
  <c r="N8082" i="80"/>
  <c r="F3734" i="80"/>
  <c r="F3661" i="80"/>
  <c r="F3677" i="80"/>
  <c r="F3895" i="80"/>
  <c r="F3717" i="80"/>
  <c r="U3438" i="80"/>
  <c r="U3502" i="80"/>
  <c r="U3646" i="80"/>
  <c r="U3441" i="80"/>
  <c r="U3489" i="80"/>
  <c r="U3423" i="80"/>
  <c r="U3526" i="80"/>
  <c r="U3630" i="80"/>
  <c r="U3451" i="80"/>
  <c r="U3432" i="80"/>
  <c r="U3521" i="80"/>
  <c r="U3553" i="80"/>
  <c r="F3665" i="80"/>
  <c r="F3721" i="80"/>
  <c r="F3746" i="80"/>
  <c r="F3769" i="80"/>
  <c r="F3789" i="80"/>
  <c r="F3810" i="80"/>
  <c r="F3829" i="80"/>
  <c r="F3842" i="80"/>
  <c r="F3854" i="80"/>
  <c r="F3868" i="80"/>
  <c r="F3881" i="80"/>
  <c r="F3893" i="80"/>
  <c r="F3906" i="80"/>
  <c r="F3916" i="80"/>
  <c r="F3926" i="80"/>
  <c r="F3938" i="80"/>
  <c r="F3947" i="80"/>
  <c r="F3956" i="80"/>
  <c r="F3965" i="80"/>
  <c r="F3974" i="80"/>
  <c r="F3983" i="80"/>
  <c r="F3993" i="80"/>
  <c r="F4002" i="80"/>
  <c r="F4011" i="80"/>
  <c r="F4020" i="80"/>
  <c r="F4029" i="80"/>
  <c r="F4038" i="80"/>
  <c r="F4047" i="80"/>
  <c r="F4055" i="80"/>
  <c r="F4063" i="80"/>
  <c r="F4071" i="80"/>
  <c r="F4079" i="80"/>
  <c r="F4087" i="80"/>
  <c r="F4095" i="80"/>
  <c r="F4103" i="80"/>
  <c r="F4111" i="80"/>
  <c r="F4119" i="80"/>
  <c r="F4127" i="80"/>
  <c r="F4135" i="80"/>
  <c r="F4143" i="80"/>
  <c r="F4151" i="80"/>
  <c r="F4159" i="80"/>
  <c r="F4167" i="80"/>
  <c r="F4175" i="80"/>
  <c r="F4183" i="80"/>
  <c r="F4191" i="80"/>
  <c r="F4199" i="80"/>
  <c r="F4207" i="80"/>
  <c r="F4215" i="80"/>
  <c r="F4223" i="80"/>
  <c r="F4231" i="80"/>
  <c r="F4239" i="80"/>
  <c r="F4247" i="80"/>
  <c r="F4255" i="80"/>
  <c r="F4263" i="80"/>
  <c r="F4271" i="80"/>
  <c r="F4279" i="80"/>
  <c r="F4287" i="80"/>
  <c r="F4295" i="80"/>
  <c r="F4303" i="80"/>
  <c r="F4311" i="80"/>
  <c r="F4319" i="80"/>
  <c r="F4327" i="80"/>
  <c r="F4335" i="80"/>
  <c r="F4343" i="80"/>
  <c r="F4351" i="80"/>
  <c r="F4359" i="80"/>
  <c r="F4367" i="80"/>
  <c r="F4375" i="80"/>
  <c r="F4383" i="80"/>
  <c r="F4391" i="80"/>
  <c r="F4399" i="80"/>
  <c r="F4407" i="80"/>
  <c r="F4415" i="80"/>
  <c r="F4423" i="80"/>
  <c r="F4431" i="80"/>
  <c r="F4439" i="80"/>
  <c r="F4447" i="80"/>
  <c r="F4455" i="80"/>
  <c r="F4463" i="80"/>
  <c r="F4471" i="80"/>
  <c r="F4479" i="80"/>
  <c r="F4487" i="80"/>
  <c r="F4495" i="80"/>
  <c r="F4503" i="80"/>
  <c r="F4511" i="80"/>
  <c r="F4519" i="80"/>
  <c r="F4527" i="80"/>
  <c r="F4535" i="80"/>
  <c r="F4543" i="80"/>
  <c r="F4551" i="80"/>
  <c r="F4559" i="80"/>
  <c r="F4567" i="80"/>
  <c r="F4575" i="80"/>
  <c r="F4583" i="80"/>
  <c r="F4591" i="80"/>
  <c r="F4599" i="80"/>
  <c r="F4607" i="80"/>
  <c r="F4615" i="80"/>
  <c r="F4623" i="80"/>
  <c r="F4631" i="80"/>
  <c r="F4639" i="80"/>
  <c r="F4647" i="80"/>
  <c r="F4655" i="80"/>
  <c r="F4663" i="80"/>
  <c r="F4671" i="80"/>
  <c r="F4679" i="80"/>
  <c r="F4687" i="80"/>
  <c r="F4695" i="80"/>
  <c r="F4703" i="80"/>
  <c r="F4711" i="80"/>
  <c r="F4719" i="80"/>
  <c r="F4727" i="80"/>
  <c r="F4735" i="80"/>
  <c r="F4743" i="80"/>
  <c r="F4751" i="80"/>
  <c r="F4759" i="80"/>
  <c r="F4767" i="80"/>
  <c r="F4775" i="80"/>
  <c r="F4783" i="80"/>
  <c r="F4791" i="80"/>
  <c r="F4799" i="80"/>
  <c r="F4807" i="80"/>
  <c r="F4815" i="80"/>
  <c r="F4823" i="80"/>
  <c r="F4831" i="80"/>
  <c r="F4839" i="80"/>
  <c r="F4847" i="80"/>
  <c r="F4855" i="80"/>
  <c r="F4863" i="80"/>
  <c r="F4871" i="80"/>
  <c r="F4879" i="80"/>
  <c r="F4887" i="80"/>
  <c r="F4895" i="80"/>
  <c r="F4903" i="80"/>
  <c r="F4911" i="80"/>
  <c r="F4919" i="80"/>
  <c r="F4927" i="80"/>
  <c r="F4935" i="80"/>
  <c r="F4943" i="80"/>
  <c r="F4951" i="80"/>
  <c r="F4959" i="80"/>
  <c r="F4967" i="80"/>
  <c r="F4975" i="80"/>
  <c r="F4983" i="80"/>
  <c r="F4991" i="80"/>
  <c r="F4999" i="80"/>
  <c r="F5007" i="80"/>
  <c r="F5015" i="80"/>
  <c r="F5023" i="80"/>
  <c r="F5031" i="80"/>
  <c r="F5039" i="80"/>
  <c r="F5047" i="80"/>
  <c r="F5055" i="80"/>
  <c r="F5063" i="80"/>
  <c r="F5071" i="80"/>
  <c r="F5079" i="80"/>
  <c r="F5087" i="80"/>
  <c r="F5095" i="80"/>
  <c r="F5103" i="80"/>
  <c r="F5111" i="80"/>
  <c r="F5119" i="80"/>
  <c r="F5127" i="80"/>
  <c r="F5135" i="80"/>
  <c r="F5143" i="80"/>
  <c r="F5151" i="80"/>
  <c r="F5159" i="80"/>
  <c r="F5167" i="80"/>
  <c r="F5175" i="80"/>
  <c r="F5183" i="80"/>
  <c r="F5191" i="80"/>
  <c r="F5199" i="80"/>
  <c r="F5207" i="80"/>
  <c r="F5215" i="80"/>
  <c r="F5223" i="80"/>
  <c r="F5231" i="80"/>
  <c r="F5239" i="80"/>
  <c r="F5247" i="80"/>
  <c r="F5255" i="80"/>
  <c r="F5263" i="80"/>
  <c r="F5271" i="80"/>
  <c r="F5279" i="80"/>
  <c r="F5287" i="80"/>
  <c r="F5295" i="80"/>
  <c r="F5303" i="80"/>
  <c r="F5311" i="80"/>
  <c r="F5319" i="80"/>
  <c r="F5327" i="80"/>
  <c r="F5335" i="80"/>
  <c r="F5343" i="80"/>
  <c r="F5351" i="80"/>
  <c r="F5359" i="80"/>
  <c r="F5367" i="80"/>
  <c r="F5375" i="80"/>
  <c r="F5383" i="80"/>
  <c r="F5391" i="80"/>
  <c r="F5399" i="80"/>
  <c r="F5407" i="80"/>
  <c r="F5415" i="80"/>
  <c r="F5423" i="80"/>
  <c r="F5431" i="80"/>
  <c r="F5439" i="80"/>
  <c r="F5447" i="80"/>
  <c r="F5455" i="80"/>
  <c r="F5463" i="80"/>
  <c r="F5471" i="80"/>
  <c r="F5479" i="80"/>
  <c r="F5487" i="80"/>
  <c r="F5495" i="80"/>
  <c r="F5503" i="80"/>
  <c r="F5511" i="80"/>
  <c r="F5519" i="80"/>
  <c r="F5527" i="80"/>
  <c r="F5535" i="80"/>
  <c r="F5543" i="80"/>
  <c r="F5551" i="80"/>
  <c r="F5559" i="80"/>
  <c r="F5567" i="80"/>
  <c r="F5575" i="80"/>
  <c r="F5583" i="80"/>
  <c r="F5591" i="80"/>
  <c r="F5599" i="80"/>
  <c r="F5607" i="80"/>
  <c r="F5615" i="80"/>
  <c r="F5623" i="80"/>
  <c r="F5631" i="80"/>
  <c r="F5639" i="80"/>
  <c r="F5647" i="80"/>
  <c r="F5655" i="80"/>
  <c r="F5663" i="80"/>
  <c r="F5671" i="80"/>
  <c r="F5679" i="80"/>
  <c r="F5687" i="80"/>
  <c r="F3657" i="80"/>
  <c r="F3722" i="80"/>
  <c r="F3753" i="80"/>
  <c r="F3777" i="80"/>
  <c r="F3801" i="80"/>
  <c r="F3825" i="80"/>
  <c r="F3838" i="80"/>
  <c r="F3853" i="80"/>
  <c r="F3869" i="80"/>
  <c r="F3884" i="80"/>
  <c r="F3898" i="80"/>
  <c r="F3910" i="80"/>
  <c r="F3923" i="80"/>
  <c r="F3934" i="80"/>
  <c r="F3946" i="80"/>
  <c r="F3957" i="80"/>
  <c r="F3967" i="80"/>
  <c r="F3978" i="80"/>
  <c r="F3988" i="80"/>
  <c r="F3998" i="80"/>
  <c r="F4009" i="80"/>
  <c r="F4019" i="80"/>
  <c r="F4030" i="80"/>
  <c r="F4041" i="80"/>
  <c r="F4050" i="80"/>
  <c r="F4059" i="80"/>
  <c r="F4068" i="80"/>
  <c r="F4077" i="80"/>
  <c r="F4086" i="80"/>
  <c r="F4096" i="80"/>
  <c r="F4105" i="80"/>
  <c r="F4114" i="80"/>
  <c r="F4123" i="80"/>
  <c r="F4132" i="80"/>
  <c r="F4141" i="80"/>
  <c r="F4150" i="80"/>
  <c r="F4160" i="80"/>
  <c r="F4169" i="80"/>
  <c r="F4178" i="80"/>
  <c r="F4187" i="80"/>
  <c r="F4196" i="80"/>
  <c r="F4205" i="80"/>
  <c r="F4214" i="80"/>
  <c r="F4224" i="80"/>
  <c r="F4233" i="80"/>
  <c r="F4242" i="80"/>
  <c r="F4251" i="80"/>
  <c r="F4260" i="80"/>
  <c r="F4269" i="80"/>
  <c r="F4278" i="80"/>
  <c r="F4288" i="80"/>
  <c r="F4297" i="80"/>
  <c r="F4306" i="80"/>
  <c r="F4315" i="80"/>
  <c r="F4324" i="80"/>
  <c r="F4333" i="80"/>
  <c r="F4342" i="80"/>
  <c r="F4352" i="80"/>
  <c r="F4361" i="80"/>
  <c r="F4370" i="80"/>
  <c r="F4379" i="80"/>
  <c r="F4388" i="80"/>
  <c r="F4397" i="80"/>
  <c r="F4406" i="80"/>
  <c r="F4416" i="80"/>
  <c r="F4425" i="80"/>
  <c r="F4434" i="80"/>
  <c r="F4443" i="80"/>
  <c r="F4452" i="80"/>
  <c r="F4461" i="80"/>
  <c r="F4470" i="80"/>
  <c r="F4480" i="80"/>
  <c r="F4489" i="80"/>
  <c r="F4498" i="80"/>
  <c r="F4507" i="80"/>
  <c r="F4516" i="80"/>
  <c r="F4525" i="80"/>
  <c r="F4534" i="80"/>
  <c r="F4544" i="80"/>
  <c r="F4553" i="80"/>
  <c r="F4562" i="80"/>
  <c r="F4571" i="80"/>
  <c r="F4580" i="80"/>
  <c r="F3609" i="80"/>
  <c r="F3681" i="80"/>
  <c r="F3730" i="80"/>
  <c r="F3757" i="80"/>
  <c r="F3781" i="80"/>
  <c r="F3805" i="80"/>
  <c r="F3828" i="80"/>
  <c r="F3844" i="80"/>
  <c r="F3858" i="80"/>
  <c r="F3873" i="80"/>
  <c r="F3886" i="80"/>
  <c r="F3901" i="80"/>
  <c r="F3914" i="80"/>
  <c r="F3925" i="80"/>
  <c r="F3939" i="80"/>
  <c r="F3949" i="80"/>
  <c r="F3959" i="80"/>
  <c r="F3970" i="80"/>
  <c r="F3980" i="80"/>
  <c r="F3990" i="80"/>
  <c r="F4001" i="80"/>
  <c r="F4012" i="80"/>
  <c r="F4022" i="80"/>
  <c r="F4033" i="80"/>
  <c r="F4043" i="80"/>
  <c r="F4052" i="80"/>
  <c r="F4061" i="80"/>
  <c r="F4070" i="80"/>
  <c r="F4080" i="80"/>
  <c r="F4089" i="80"/>
  <c r="F4098" i="80"/>
  <c r="F4107" i="80"/>
  <c r="F4116" i="80"/>
  <c r="F4125" i="80"/>
  <c r="F4134" i="80"/>
  <c r="F4144" i="80"/>
  <c r="F4153" i="80"/>
  <c r="F4162" i="80"/>
  <c r="F4171" i="80"/>
  <c r="F4180" i="80"/>
  <c r="F4189" i="80"/>
  <c r="F4198" i="80"/>
  <c r="F4208" i="80"/>
  <c r="F4217" i="80"/>
  <c r="F4226" i="80"/>
  <c r="F4235" i="80"/>
  <c r="F4244" i="80"/>
  <c r="F4253" i="80"/>
  <c r="F4262" i="80"/>
  <c r="F4272" i="80"/>
  <c r="F4281" i="80"/>
  <c r="F4290" i="80"/>
  <c r="F4299" i="80"/>
  <c r="F4308" i="80"/>
  <c r="F4317" i="80"/>
  <c r="F4326" i="80"/>
  <c r="F4336" i="80"/>
  <c r="F4345" i="80"/>
  <c r="F4354" i="80"/>
  <c r="F4363" i="80"/>
  <c r="F4372" i="80"/>
  <c r="F4381" i="80"/>
  <c r="F4390" i="80"/>
  <c r="F4400" i="80"/>
  <c r="F4409" i="80"/>
  <c r="F4418" i="80"/>
  <c r="F4427" i="80"/>
  <c r="F4436" i="80"/>
  <c r="F4445" i="80"/>
  <c r="F4454" i="80"/>
  <c r="F4464" i="80"/>
  <c r="F4473" i="80"/>
  <c r="F4482" i="80"/>
  <c r="F4491" i="80"/>
  <c r="F4500" i="80"/>
  <c r="F4509" i="80"/>
  <c r="F4518" i="80"/>
  <c r="F4528" i="80"/>
  <c r="F4537" i="80"/>
  <c r="F4546" i="80"/>
  <c r="F4555" i="80"/>
  <c r="F4564" i="80"/>
  <c r="F3625" i="80"/>
  <c r="F3697" i="80"/>
  <c r="F3738" i="80"/>
  <c r="F3762" i="80"/>
  <c r="F3786" i="80"/>
  <c r="F3813" i="80"/>
  <c r="F3833" i="80"/>
  <c r="F3846" i="80"/>
  <c r="F3861" i="80"/>
  <c r="F3876" i="80"/>
  <c r="F3890" i="80"/>
  <c r="F3905" i="80"/>
  <c r="F3917" i="80"/>
  <c r="F3930" i="80"/>
  <c r="F3941" i="80"/>
  <c r="F3951" i="80"/>
  <c r="F3962" i="80"/>
  <c r="F3972" i="80"/>
  <c r="F3982" i="80"/>
  <c r="F3994" i="80"/>
  <c r="F4004" i="80"/>
  <c r="F4014" i="80"/>
  <c r="F4025" i="80"/>
  <c r="F4035" i="80"/>
  <c r="F4045" i="80"/>
  <c r="F4054" i="80"/>
  <c r="F4064" i="80"/>
  <c r="F4073" i="80"/>
  <c r="F4082" i="80"/>
  <c r="F4091" i="80"/>
  <c r="F4100" i="80"/>
  <c r="F4109" i="80"/>
  <c r="F4118" i="80"/>
  <c r="F4128" i="80"/>
  <c r="F4137" i="80"/>
  <c r="F4146" i="80"/>
  <c r="F4155" i="80"/>
  <c r="F4164" i="80"/>
  <c r="F4173" i="80"/>
  <c r="F4182" i="80"/>
  <c r="F4192" i="80"/>
  <c r="F4201" i="80"/>
  <c r="F4210" i="80"/>
  <c r="F4219" i="80"/>
  <c r="F4228" i="80"/>
  <c r="F4237" i="80"/>
  <c r="F4246" i="80"/>
  <c r="F4256" i="80"/>
  <c r="F4265" i="80"/>
  <c r="F4274" i="80"/>
  <c r="F4283" i="80"/>
  <c r="F4292" i="80"/>
  <c r="F4301" i="80"/>
  <c r="F4310" i="80"/>
  <c r="F4320" i="80"/>
  <c r="F4329" i="80"/>
  <c r="F4338" i="80"/>
  <c r="F4347" i="80"/>
  <c r="F4356" i="80"/>
  <c r="F4365" i="80"/>
  <c r="F4374" i="80"/>
  <c r="F4384" i="80"/>
  <c r="F4393" i="80"/>
  <c r="F4402" i="80"/>
  <c r="F4411" i="80"/>
  <c r="F4420" i="80"/>
  <c r="F4429" i="80"/>
  <c r="F4438" i="80"/>
  <c r="F4448" i="80"/>
  <c r="F4457" i="80"/>
  <c r="F4466" i="80"/>
  <c r="F4475" i="80"/>
  <c r="F4484" i="80"/>
  <c r="F4493" i="80"/>
  <c r="F4502" i="80"/>
  <c r="F4512" i="80"/>
  <c r="F4521" i="80"/>
  <c r="F4530" i="80"/>
  <c r="F4539" i="80"/>
  <c r="F4548" i="80"/>
  <c r="F4557" i="80"/>
  <c r="F4566" i="80"/>
  <c r="F4576" i="80"/>
  <c r="F4585" i="80"/>
  <c r="F4594" i="80"/>
  <c r="F4603" i="80"/>
  <c r="F4612" i="80"/>
  <c r="F4621" i="80"/>
  <c r="F4630" i="80"/>
  <c r="F4640" i="80"/>
  <c r="F4649" i="80"/>
  <c r="F4658" i="80"/>
  <c r="F4667" i="80"/>
  <c r="F4676" i="80"/>
  <c r="F4685" i="80"/>
  <c r="F4694" i="80"/>
  <c r="F4704" i="80"/>
  <c r="F4713" i="80"/>
  <c r="F4722" i="80"/>
  <c r="F4731" i="80"/>
  <c r="F4740" i="80"/>
  <c r="F4749" i="80"/>
  <c r="F4758" i="80"/>
  <c r="F4768" i="80"/>
  <c r="F4777" i="80"/>
  <c r="F4786" i="80"/>
  <c r="F4795" i="80"/>
  <c r="F4804" i="80"/>
  <c r="F4813" i="80"/>
  <c r="F4822" i="80"/>
  <c r="F4832" i="80"/>
  <c r="F4841" i="80"/>
  <c r="F4850" i="80"/>
  <c r="F4859" i="80"/>
  <c r="F4868" i="80"/>
  <c r="F4877" i="80"/>
  <c r="F4886" i="80"/>
  <c r="F4896" i="80"/>
  <c r="F4905" i="80"/>
  <c r="F4914" i="80"/>
  <c r="F4923" i="80"/>
  <c r="F4932" i="80"/>
  <c r="F4941" i="80"/>
  <c r="F4950" i="80"/>
  <c r="F4960" i="80"/>
  <c r="F4969" i="80"/>
  <c r="F4978" i="80"/>
  <c r="F4987" i="80"/>
  <c r="F4996" i="80"/>
  <c r="F5005" i="80"/>
  <c r="F5014" i="80"/>
  <c r="F5024" i="80"/>
  <c r="F5033" i="80"/>
  <c r="F5042" i="80"/>
  <c r="F5051" i="80"/>
  <c r="F5060" i="80"/>
  <c r="F5069" i="80"/>
  <c r="F5078" i="80"/>
  <c r="F5088" i="80"/>
  <c r="F5097" i="80"/>
  <c r="F5106" i="80"/>
  <c r="F5115" i="80"/>
  <c r="F5124" i="80"/>
  <c r="F5133" i="80"/>
  <c r="F5142" i="80"/>
  <c r="F5152" i="80"/>
  <c r="F5161" i="80"/>
  <c r="F5170" i="80"/>
  <c r="F5179" i="80"/>
  <c r="F5188" i="80"/>
  <c r="F3705" i="80"/>
  <c r="F3714" i="80"/>
  <c r="F3765" i="80"/>
  <c r="F3802" i="80"/>
  <c r="F3836" i="80"/>
  <c r="F3860" i="80"/>
  <c r="F3882" i="80"/>
  <c r="F3907" i="80"/>
  <c r="F3924" i="80"/>
  <c r="F3943" i="80"/>
  <c r="F3961" i="80"/>
  <c r="F3977" i="80"/>
  <c r="F3995" i="80"/>
  <c r="F4010" i="80"/>
  <c r="F4027" i="80"/>
  <c r="F4044" i="80"/>
  <c r="F4058" i="80"/>
  <c r="F4074" i="80"/>
  <c r="F4088" i="80"/>
  <c r="F4102" i="80"/>
  <c r="F4117" i="80"/>
  <c r="F4131" i="80"/>
  <c r="F4147" i="80"/>
  <c r="F4161" i="80"/>
  <c r="F4176" i="80"/>
  <c r="F4190" i="80"/>
  <c r="F4204" i="80"/>
  <c r="F4220" i="80"/>
  <c r="F4234" i="80"/>
  <c r="F4249" i="80"/>
  <c r="F4264" i="80"/>
  <c r="F4277" i="80"/>
  <c r="F4293" i="80"/>
  <c r="F4307" i="80"/>
  <c r="F4322" i="80"/>
  <c r="F4337" i="80"/>
  <c r="F4350" i="80"/>
  <c r="F4366" i="80"/>
  <c r="F4380" i="80"/>
  <c r="F4395" i="80"/>
  <c r="F4410" i="80"/>
  <c r="F4424" i="80"/>
  <c r="F4440" i="80"/>
  <c r="F4453" i="80"/>
  <c r="F4468" i="80"/>
  <c r="F4483" i="80"/>
  <c r="F4497" i="80"/>
  <c r="F4513" i="80"/>
  <c r="F4526" i="80"/>
  <c r="F4541" i="80"/>
  <c r="F4556" i="80"/>
  <c r="F4570" i="80"/>
  <c r="F4582" i="80"/>
  <c r="F4593" i="80"/>
  <c r="F4604" i="80"/>
  <c r="F4614" i="80"/>
  <c r="F4625" i="80"/>
  <c r="F4635" i="80"/>
  <c r="F4645" i="80"/>
  <c r="F4656" i="80"/>
  <c r="F4666" i="80"/>
  <c r="F4677" i="80"/>
  <c r="F3617" i="80"/>
  <c r="F3729" i="80"/>
  <c r="F3770" i="80"/>
  <c r="F3809" i="80"/>
  <c r="F3837" i="80"/>
  <c r="F3862" i="80"/>
  <c r="F3885" i="80"/>
  <c r="F3908" i="80"/>
  <c r="F3929" i="80"/>
  <c r="F3945" i="80"/>
  <c r="F3963" i="80"/>
  <c r="F3979" i="80"/>
  <c r="F3996" i="80"/>
  <c r="F4013" i="80"/>
  <c r="F4028" i="80"/>
  <c r="F4046" i="80"/>
  <c r="F4060" i="80"/>
  <c r="F4075" i="80"/>
  <c r="F4090" i="80"/>
  <c r="F4104" i="80"/>
  <c r="F4120" i="80"/>
  <c r="F4133" i="80"/>
  <c r="F4148" i="80"/>
  <c r="F4163" i="80"/>
  <c r="F4177" i="80"/>
  <c r="F4193" i="80"/>
  <c r="F4206" i="80"/>
  <c r="F4221" i="80"/>
  <c r="F4236" i="80"/>
  <c r="F4250" i="80"/>
  <c r="F4266" i="80"/>
  <c r="F4280" i="80"/>
  <c r="F4294" i="80"/>
  <c r="F4309" i="80"/>
  <c r="F4323" i="80"/>
  <c r="F4339" i="80"/>
  <c r="F4353" i="80"/>
  <c r="F4368" i="80"/>
  <c r="F4382" i="80"/>
  <c r="F4396" i="80"/>
  <c r="F3641" i="80"/>
  <c r="F3741" i="80"/>
  <c r="F3778" i="80"/>
  <c r="F3818" i="80"/>
  <c r="F3845" i="80"/>
  <c r="F3866" i="80"/>
  <c r="F3892" i="80"/>
  <c r="F3913" i="80"/>
  <c r="F3932" i="80"/>
  <c r="F3950" i="80"/>
  <c r="F3966" i="80"/>
  <c r="F3985" i="80"/>
  <c r="F3999" i="80"/>
  <c r="F4017" i="80"/>
  <c r="F4034" i="80"/>
  <c r="F4049" i="80"/>
  <c r="F4065" i="80"/>
  <c r="F4078" i="80"/>
  <c r="F4093" i="80"/>
  <c r="F4108" i="80"/>
  <c r="F4122" i="80"/>
  <c r="F4138" i="80"/>
  <c r="F4152" i="80"/>
  <c r="F4166" i="80"/>
  <c r="F4181" i="80"/>
  <c r="F4195" i="80"/>
  <c r="F4211" i="80"/>
  <c r="F4225" i="80"/>
  <c r="F4240" i="80"/>
  <c r="F4254" i="80"/>
  <c r="F4268" i="80"/>
  <c r="F4284" i="80"/>
  <c r="F4298" i="80"/>
  <c r="F4313" i="80"/>
  <c r="F4328" i="80"/>
  <c r="F4341" i="80"/>
  <c r="F4357" i="80"/>
  <c r="F4371" i="80"/>
  <c r="F4386" i="80"/>
  <c r="F4401" i="80"/>
  <c r="F4414" i="80"/>
  <c r="F4430" i="80"/>
  <c r="F4444" i="80"/>
  <c r="F4459" i="80"/>
  <c r="F4474" i="80"/>
  <c r="F4488" i="80"/>
  <c r="F4504" i="80"/>
  <c r="F4517" i="80"/>
  <c r="F4532" i="80"/>
  <c r="F4547" i="80"/>
  <c r="F4561" i="80"/>
  <c r="F4574" i="80"/>
  <c r="F4587" i="80"/>
  <c r="F4597" i="80"/>
  <c r="F4608" i="80"/>
  <c r="F4618" i="80"/>
  <c r="F4628" i="80"/>
  <c r="F4638" i="80"/>
  <c r="F4650" i="80"/>
  <c r="F4660" i="80"/>
  <c r="F4670" i="80"/>
  <c r="F4681" i="80"/>
  <c r="F4691" i="80"/>
  <c r="F4701" i="80"/>
  <c r="F4712" i="80"/>
  <c r="F4723" i="80"/>
  <c r="F4733" i="80"/>
  <c r="F4744" i="80"/>
  <c r="F4754" i="80"/>
  <c r="F4764" i="80"/>
  <c r="F4774" i="80"/>
  <c r="F4785" i="80"/>
  <c r="F4796" i="80"/>
  <c r="F4806" i="80"/>
  <c r="F4817" i="80"/>
  <c r="F4827" i="80"/>
  <c r="F4837" i="80"/>
  <c r="F4848" i="80"/>
  <c r="F4858" i="80"/>
  <c r="F4869" i="80"/>
  <c r="F4880" i="80"/>
  <c r="F4890" i="80"/>
  <c r="F4900" i="80"/>
  <c r="F4910" i="80"/>
  <c r="F4921" i="80"/>
  <c r="F4931" i="80"/>
  <c r="F4942" i="80"/>
  <c r="F4953" i="80"/>
  <c r="F4963" i="80"/>
  <c r="F4973" i="80"/>
  <c r="F4984" i="80"/>
  <c r="F4994" i="80"/>
  <c r="F5004" i="80"/>
  <c r="F5016" i="80"/>
  <c r="F5026" i="80"/>
  <c r="F5036" i="80"/>
  <c r="F5046" i="80"/>
  <c r="F5057" i="80"/>
  <c r="F5067" i="80"/>
  <c r="F5077" i="80"/>
  <c r="F5089" i="80"/>
  <c r="F5099" i="80"/>
  <c r="F5109" i="80"/>
  <c r="F5120" i="80"/>
  <c r="F5130" i="80"/>
  <c r="F5140" i="80"/>
  <c r="F5150" i="80"/>
  <c r="F5162" i="80"/>
  <c r="F5172" i="80"/>
  <c r="F5182" i="80"/>
  <c r="F5193" i="80"/>
  <c r="F5202" i="80"/>
  <c r="F5211" i="80"/>
  <c r="F5220" i="80"/>
  <c r="F5229" i="80"/>
  <c r="F5238" i="80"/>
  <c r="F5248" i="80"/>
  <c r="F5257" i="80"/>
  <c r="F5266" i="80"/>
  <c r="F5275" i="80"/>
  <c r="F5284" i="80"/>
  <c r="F5293" i="80"/>
  <c r="F5302" i="80"/>
  <c r="F5312" i="80"/>
  <c r="F5321" i="80"/>
  <c r="F5330" i="80"/>
  <c r="F5339" i="80"/>
  <c r="F5348" i="80"/>
  <c r="F5357" i="80"/>
  <c r="F5366" i="80"/>
  <c r="F5376" i="80"/>
  <c r="F5385" i="80"/>
  <c r="F5394" i="80"/>
  <c r="F5403" i="80"/>
  <c r="F5412" i="80"/>
  <c r="F3673" i="80"/>
  <c r="F3749" i="80"/>
  <c r="F3793" i="80"/>
  <c r="F3826" i="80"/>
  <c r="F3850" i="80"/>
  <c r="F3874" i="80"/>
  <c r="F3897" i="80"/>
  <c r="F3918" i="80"/>
  <c r="F3937" i="80"/>
  <c r="F3954" i="80"/>
  <c r="F3971" i="80"/>
  <c r="F3987" i="80"/>
  <c r="F4005" i="80"/>
  <c r="F4021" i="80"/>
  <c r="F4037" i="80"/>
  <c r="F4053" i="80"/>
  <c r="F4067" i="80"/>
  <c r="F4083" i="80"/>
  <c r="F4097" i="80"/>
  <c r="F4112" i="80"/>
  <c r="F4126" i="80"/>
  <c r="F4140" i="80"/>
  <c r="F4156" i="80"/>
  <c r="F4170" i="80"/>
  <c r="F4185" i="80"/>
  <c r="F4200" i="80"/>
  <c r="F4213" i="80"/>
  <c r="F4229" i="80"/>
  <c r="F4243" i="80"/>
  <c r="F4258" i="80"/>
  <c r="F4273" i="80"/>
  <c r="F4286" i="80"/>
  <c r="F4302" i="80"/>
  <c r="F4316" i="80"/>
  <c r="F4331" i="80"/>
  <c r="F4346" i="80"/>
  <c r="F4360" i="80"/>
  <c r="F4376" i="80"/>
  <c r="F4389" i="80"/>
  <c r="F3633" i="80"/>
  <c r="F3773" i="80"/>
  <c r="F3841" i="80"/>
  <c r="F3889" i="80"/>
  <c r="F3931" i="80"/>
  <c r="F3964" i="80"/>
  <c r="F3997" i="80"/>
  <c r="F4031" i="80"/>
  <c r="F4062" i="80"/>
  <c r="F4092" i="80"/>
  <c r="F4121" i="80"/>
  <c r="F4149" i="80"/>
  <c r="F4179" i="80"/>
  <c r="F4209" i="80"/>
  <c r="F4238" i="80"/>
  <c r="F4267" i="80"/>
  <c r="F4296" i="80"/>
  <c r="F4325" i="80"/>
  <c r="F4355" i="80"/>
  <c r="F4385" i="80"/>
  <c r="F4408" i="80"/>
  <c r="F4428" i="80"/>
  <c r="F4449" i="80"/>
  <c r="F4467" i="80"/>
  <c r="F4486" i="80"/>
  <c r="F4506" i="80"/>
  <c r="F4524" i="80"/>
  <c r="F4545" i="80"/>
  <c r="F4565" i="80"/>
  <c r="F4581" i="80"/>
  <c r="F4596" i="80"/>
  <c r="F4610" i="80"/>
  <c r="F4624" i="80"/>
  <c r="F4637" i="80"/>
  <c r="F4652" i="80"/>
  <c r="F4665" i="80"/>
  <c r="F4680" i="80"/>
  <c r="F4692" i="80"/>
  <c r="F4705" i="80"/>
  <c r="F4716" i="80"/>
  <c r="F4728" i="80"/>
  <c r="F4739" i="80"/>
  <c r="F4752" i="80"/>
  <c r="F4763" i="80"/>
  <c r="F4776" i="80"/>
  <c r="F4788" i="80"/>
  <c r="F4800" i="80"/>
  <c r="F4811" i="80"/>
  <c r="F4824" i="80"/>
  <c r="F4835" i="80"/>
  <c r="F4846" i="80"/>
  <c r="F4860" i="80"/>
  <c r="F4872" i="80"/>
  <c r="F4883" i="80"/>
  <c r="F4894" i="80"/>
  <c r="F4907" i="80"/>
  <c r="F4918" i="80"/>
  <c r="F4930" i="80"/>
  <c r="F4944" i="80"/>
  <c r="F4955" i="80"/>
  <c r="F4966" i="80"/>
  <c r="F4979" i="80"/>
  <c r="F4990" i="80"/>
  <c r="F5002" i="80"/>
  <c r="F5013" i="80"/>
  <c r="F5027" i="80"/>
  <c r="F5038" i="80"/>
  <c r="F5050" i="80"/>
  <c r="F5062" i="80"/>
  <c r="F5074" i="80"/>
  <c r="F5085" i="80"/>
  <c r="F5098" i="80"/>
  <c r="F5110" i="80"/>
  <c r="F5122" i="80"/>
  <c r="F5134" i="80"/>
  <c r="F5146" i="80"/>
  <c r="F5157" i="80"/>
  <c r="F5169" i="80"/>
  <c r="F5181" i="80"/>
  <c r="F5194" i="80"/>
  <c r="F5204" i="80"/>
  <c r="F5214" i="80"/>
  <c r="F5225" i="80"/>
  <c r="F5235" i="80"/>
  <c r="F5245" i="80"/>
  <c r="F5256" i="80"/>
  <c r="F5267" i="80"/>
  <c r="F5277" i="80"/>
  <c r="F5288" i="80"/>
  <c r="F5298" i="80"/>
  <c r="F5308" i="80"/>
  <c r="F5318" i="80"/>
  <c r="F5329" i="80"/>
  <c r="F5340" i="80"/>
  <c r="F5350" i="80"/>
  <c r="F5361" i="80"/>
  <c r="F5371" i="80"/>
  <c r="F5381" i="80"/>
  <c r="F5392" i="80"/>
  <c r="F5402" i="80"/>
  <c r="F5413" i="80"/>
  <c r="F5422" i="80"/>
  <c r="F5432" i="80"/>
  <c r="F5441" i="80"/>
  <c r="F5450" i="80"/>
  <c r="F5459" i="80"/>
  <c r="F5468" i="80"/>
  <c r="F5477" i="80"/>
  <c r="F5486" i="80"/>
  <c r="F5496" i="80"/>
  <c r="F5505" i="80"/>
  <c r="F5514" i="80"/>
  <c r="F5523" i="80"/>
  <c r="F5532" i="80"/>
  <c r="F5541" i="80"/>
  <c r="F5550" i="80"/>
  <c r="F5560" i="80"/>
  <c r="F5569" i="80"/>
  <c r="F5578" i="80"/>
  <c r="F5587" i="80"/>
  <c r="F5596" i="80"/>
  <c r="F5605" i="80"/>
  <c r="F5614" i="80"/>
  <c r="F5624" i="80"/>
  <c r="F5633" i="80"/>
  <c r="F5642" i="80"/>
  <c r="F5651" i="80"/>
  <c r="F5660" i="80"/>
  <c r="F5669" i="80"/>
  <c r="F5678" i="80"/>
  <c r="F5688" i="80"/>
  <c r="F5696" i="80"/>
  <c r="F5704" i="80"/>
  <c r="F5712" i="80"/>
  <c r="F5720" i="80"/>
  <c r="F5728" i="80"/>
  <c r="F5736" i="80"/>
  <c r="F5744" i="80"/>
  <c r="F5752" i="80"/>
  <c r="F5760" i="80"/>
  <c r="F5768" i="80"/>
  <c r="F5776" i="80"/>
  <c r="F5784" i="80"/>
  <c r="F5792" i="80"/>
  <c r="F5800" i="80"/>
  <c r="F5808" i="80"/>
  <c r="F5816" i="80"/>
  <c r="F5824" i="80"/>
  <c r="F5832" i="80"/>
  <c r="F5840" i="80"/>
  <c r="F5848" i="80"/>
  <c r="F5856" i="80"/>
  <c r="F5864" i="80"/>
  <c r="F5872" i="80"/>
  <c r="F5880" i="80"/>
  <c r="F5888" i="80"/>
  <c r="F5896" i="80"/>
  <c r="F5904" i="80"/>
  <c r="F5912" i="80"/>
  <c r="F5920" i="80"/>
  <c r="F5928" i="80"/>
  <c r="F5936" i="80"/>
  <c r="F5944" i="80"/>
  <c r="F5952" i="80"/>
  <c r="F5960" i="80"/>
  <c r="F5968" i="80"/>
  <c r="F5976" i="80"/>
  <c r="F5984" i="80"/>
  <c r="F5992" i="80"/>
  <c r="F6000" i="80"/>
  <c r="F6008" i="80"/>
  <c r="F6016" i="80"/>
  <c r="F6024" i="80"/>
  <c r="F6032" i="80"/>
  <c r="F6040" i="80"/>
  <c r="F6048" i="80"/>
  <c r="F6056" i="80"/>
  <c r="F6064" i="80"/>
  <c r="F6072" i="80"/>
  <c r="F6080" i="80"/>
  <c r="F6088" i="80"/>
  <c r="F6096" i="80"/>
  <c r="F6104" i="80"/>
  <c r="F6112" i="80"/>
  <c r="F6120" i="80"/>
  <c r="F6128" i="80"/>
  <c r="F6136" i="80"/>
  <c r="F6144" i="80"/>
  <c r="F6152" i="80"/>
  <c r="F6160" i="80"/>
  <c r="F6168" i="80"/>
  <c r="F6176" i="80"/>
  <c r="F6184" i="80"/>
  <c r="F6192" i="80"/>
  <c r="F6200" i="80"/>
  <c r="F6208" i="80"/>
  <c r="F6216" i="80"/>
  <c r="F6224" i="80"/>
  <c r="F6232" i="80"/>
  <c r="F6240" i="80"/>
  <c r="F6248" i="80"/>
  <c r="F6256" i="80"/>
  <c r="F6264" i="80"/>
  <c r="F6272" i="80"/>
  <c r="F6280" i="80"/>
  <c r="F6288" i="80"/>
  <c r="F6296" i="80"/>
  <c r="F6304" i="80"/>
  <c r="F6312" i="80"/>
  <c r="F6320" i="80"/>
  <c r="F6328" i="80"/>
  <c r="F6336" i="80"/>
  <c r="F6344" i="80"/>
  <c r="F6352" i="80"/>
  <c r="F6360" i="80"/>
  <c r="F6368" i="80"/>
  <c r="F6376" i="80"/>
  <c r="F6384" i="80"/>
  <c r="F6392" i="80"/>
  <c r="F6400" i="80"/>
  <c r="F6408" i="80"/>
  <c r="F6416" i="80"/>
  <c r="F6424" i="80"/>
  <c r="F6432" i="80"/>
  <c r="F6440" i="80"/>
  <c r="F6448" i="80"/>
  <c r="F6456" i="80"/>
  <c r="F6464" i="80"/>
  <c r="F6472" i="80"/>
  <c r="F6480" i="80"/>
  <c r="F6488" i="80"/>
  <c r="F6496" i="80"/>
  <c r="F6504" i="80"/>
  <c r="F6512" i="80"/>
  <c r="F6520" i="80"/>
  <c r="F6528" i="80"/>
  <c r="F6536" i="80"/>
  <c r="F6544" i="80"/>
  <c r="F6552" i="80"/>
  <c r="F6560" i="80"/>
  <c r="F6568" i="80"/>
  <c r="F6576" i="80"/>
  <c r="F6584" i="80"/>
  <c r="F6592" i="80"/>
  <c r="F6600" i="80"/>
  <c r="F6608" i="80"/>
  <c r="F6616" i="80"/>
  <c r="F6624" i="80"/>
  <c r="F6632" i="80"/>
  <c r="F6640" i="80"/>
  <c r="F6648" i="80"/>
  <c r="F6656" i="80"/>
  <c r="F6664" i="80"/>
  <c r="F6672" i="80"/>
  <c r="F6680" i="80"/>
  <c r="F6688" i="80"/>
  <c r="F6696" i="80"/>
  <c r="F6704" i="80"/>
  <c r="F6712" i="80"/>
  <c r="F6720" i="80"/>
  <c r="F6728" i="80"/>
  <c r="F6736" i="80"/>
  <c r="F6744" i="80"/>
  <c r="F6752" i="80"/>
  <c r="F6760" i="80"/>
  <c r="F6768" i="80"/>
  <c r="F6776" i="80"/>
  <c r="F6784" i="80"/>
  <c r="F6792" i="80"/>
  <c r="F6800" i="80"/>
  <c r="F6808" i="80"/>
  <c r="F6816" i="80"/>
  <c r="F6824" i="80"/>
  <c r="F6832" i="80"/>
  <c r="F6840" i="80"/>
  <c r="F6848" i="80"/>
  <c r="F6856" i="80"/>
  <c r="F6864" i="80"/>
  <c r="F6872" i="80"/>
  <c r="F6880" i="80"/>
  <c r="F6888" i="80"/>
  <c r="F6896" i="80"/>
  <c r="F6904" i="80"/>
  <c r="F6912" i="80"/>
  <c r="F6920" i="80"/>
  <c r="F6928" i="80"/>
  <c r="F6936" i="80"/>
  <c r="F3649" i="80"/>
  <c r="F3785" i="80"/>
  <c r="F3849" i="80"/>
  <c r="F3894" i="80"/>
  <c r="F3933" i="80"/>
  <c r="F3969" i="80"/>
  <c r="F4003" i="80"/>
  <c r="F4036" i="80"/>
  <c r="F4066" i="80"/>
  <c r="F4094" i="80"/>
  <c r="F4124" i="80"/>
  <c r="F4154" i="80"/>
  <c r="F4184" i="80"/>
  <c r="F4212" i="80"/>
  <c r="F4241" i="80"/>
  <c r="F4270" i="80"/>
  <c r="F4300" i="80"/>
  <c r="F4330" i="80"/>
  <c r="F4358" i="80"/>
  <c r="F4387" i="80"/>
  <c r="F4412" i="80"/>
  <c r="F4432" i="80"/>
  <c r="F4450" i="80"/>
  <c r="F4469" i="80"/>
  <c r="F4490" i="80"/>
  <c r="F4508" i="80"/>
  <c r="F4529" i="80"/>
  <c r="F4549" i="80"/>
  <c r="F4568" i="80"/>
  <c r="F4584" i="80"/>
  <c r="F4598" i="80"/>
  <c r="F4611" i="80"/>
  <c r="F4626" i="80"/>
  <c r="F4641" i="80"/>
  <c r="F4653" i="80"/>
  <c r="F4668" i="80"/>
  <c r="F4682" i="80"/>
  <c r="F4693" i="80"/>
  <c r="F4706" i="80"/>
  <c r="F4717" i="80"/>
  <c r="F4729" i="80"/>
  <c r="F4741" i="80"/>
  <c r="F4753" i="80"/>
  <c r="F4765" i="80"/>
  <c r="F4778" i="80"/>
  <c r="F4789" i="80"/>
  <c r="F4801" i="80"/>
  <c r="F4812" i="80"/>
  <c r="F4825" i="80"/>
  <c r="F4836" i="80"/>
  <c r="F4849" i="80"/>
  <c r="F4861" i="80"/>
  <c r="F4873" i="80"/>
  <c r="F4884" i="80"/>
  <c r="F4897" i="80"/>
  <c r="F4908" i="80"/>
  <c r="F4920" i="80"/>
  <c r="F4933" i="80"/>
  <c r="F4945" i="80"/>
  <c r="F4956" i="80"/>
  <c r="F4968" i="80"/>
  <c r="F4980" i="80"/>
  <c r="F4992" i="80"/>
  <c r="F5003" i="80"/>
  <c r="F5017" i="80"/>
  <c r="F5028" i="80"/>
  <c r="F5040" i="80"/>
  <c r="F5052" i="80"/>
  <c r="F5064" i="80"/>
  <c r="F5075" i="80"/>
  <c r="F5086" i="80"/>
  <c r="F5100" i="80"/>
  <c r="F5112" i="80"/>
  <c r="F5123" i="80"/>
  <c r="F5136" i="80"/>
  <c r="F5147" i="80"/>
  <c r="F5158" i="80"/>
  <c r="F5171" i="80"/>
  <c r="F5184" i="80"/>
  <c r="F5195" i="80"/>
  <c r="F5205" i="80"/>
  <c r="F5216" i="80"/>
  <c r="F5226" i="80"/>
  <c r="F5236" i="80"/>
  <c r="F5246" i="80"/>
  <c r="F5258" i="80"/>
  <c r="F5268" i="80"/>
  <c r="F5278" i="80"/>
  <c r="F5289" i="80"/>
  <c r="F5299" i="80"/>
  <c r="F5309" i="80"/>
  <c r="F5320" i="80"/>
  <c r="F5331" i="80"/>
  <c r="F5341" i="80"/>
  <c r="F5352" i="80"/>
  <c r="F5362" i="80"/>
  <c r="F5372" i="80"/>
  <c r="F5382" i="80"/>
  <c r="F5393" i="80"/>
  <c r="F5404" i="80"/>
  <c r="F5414" i="80"/>
  <c r="F5424" i="80"/>
  <c r="F5433" i="80"/>
  <c r="F5442" i="80"/>
  <c r="F5451" i="80"/>
  <c r="F5460" i="80"/>
  <c r="F5469" i="80"/>
  <c r="F5478" i="80"/>
  <c r="F5488" i="80"/>
  <c r="F5497" i="80"/>
  <c r="F5506" i="80"/>
  <c r="F5515" i="80"/>
  <c r="F5524" i="80"/>
  <c r="F5533" i="80"/>
  <c r="F5542" i="80"/>
  <c r="F5552" i="80"/>
  <c r="F5561" i="80"/>
  <c r="F5570" i="80"/>
  <c r="F5579" i="80"/>
  <c r="F5588" i="80"/>
  <c r="F5597" i="80"/>
  <c r="F5606" i="80"/>
  <c r="F5616" i="80"/>
  <c r="F5625" i="80"/>
  <c r="F5634" i="80"/>
  <c r="F5643" i="80"/>
  <c r="F5652" i="80"/>
  <c r="F5661" i="80"/>
  <c r="F5670" i="80"/>
  <c r="F5680" i="80"/>
  <c r="F5689" i="80"/>
  <c r="F5697" i="80"/>
  <c r="F5705" i="80"/>
  <c r="F5713" i="80"/>
  <c r="F5721" i="80"/>
  <c r="F5729" i="80"/>
  <c r="F5737" i="80"/>
  <c r="F5745" i="80"/>
  <c r="F5753" i="80"/>
  <c r="F5761" i="80"/>
  <c r="F5769" i="80"/>
  <c r="F5777" i="80"/>
  <c r="F5785" i="80"/>
  <c r="F5793" i="80"/>
  <c r="F5801" i="80"/>
  <c r="F5809" i="80"/>
  <c r="F5817" i="80"/>
  <c r="F5825" i="80"/>
  <c r="F5833" i="80"/>
  <c r="F5841" i="80"/>
  <c r="F5849" i="80"/>
  <c r="F5857" i="80"/>
  <c r="F5865" i="80"/>
  <c r="F5873" i="80"/>
  <c r="F5881" i="80"/>
  <c r="F5889" i="80"/>
  <c r="F5897" i="80"/>
  <c r="F5905" i="80"/>
  <c r="F5913" i="80"/>
  <c r="F5921" i="80"/>
  <c r="F5929" i="80"/>
  <c r="F5937" i="80"/>
  <c r="F5945" i="80"/>
  <c r="F5953" i="80"/>
  <c r="F5961" i="80"/>
  <c r="F5969" i="80"/>
  <c r="F5977" i="80"/>
  <c r="F5985" i="80"/>
  <c r="F5993" i="80"/>
  <c r="F6001" i="80"/>
  <c r="F6009" i="80"/>
  <c r="F6017" i="80"/>
  <c r="F6025" i="80"/>
  <c r="F6033" i="80"/>
  <c r="F6041" i="80"/>
  <c r="F6049" i="80"/>
  <c r="F6057" i="80"/>
  <c r="F6065" i="80"/>
  <c r="F6073" i="80"/>
  <c r="F6081" i="80"/>
  <c r="F6089" i="80"/>
  <c r="F6097" i="80"/>
  <c r="F6105" i="80"/>
  <c r="F6113" i="80"/>
  <c r="F6121" i="80"/>
  <c r="F6129" i="80"/>
  <c r="F6137" i="80"/>
  <c r="F6145" i="80"/>
  <c r="F6153" i="80"/>
  <c r="F6161" i="80"/>
  <c r="F6169" i="80"/>
  <c r="F6177" i="80"/>
  <c r="F6185" i="80"/>
  <c r="F6193" i="80"/>
  <c r="F6201" i="80"/>
  <c r="F6209" i="80"/>
  <c r="F6217" i="80"/>
  <c r="F6225" i="80"/>
  <c r="F6233" i="80"/>
  <c r="F6241" i="80"/>
  <c r="F6249" i="80"/>
  <c r="F6257" i="80"/>
  <c r="F6265" i="80"/>
  <c r="F6273" i="80"/>
  <c r="F6281" i="80"/>
  <c r="F6289" i="80"/>
  <c r="F6297" i="80"/>
  <c r="F6305" i="80"/>
  <c r="F6313" i="80"/>
  <c r="F6321" i="80"/>
  <c r="F6329" i="80"/>
  <c r="F6337" i="80"/>
  <c r="F6345" i="80"/>
  <c r="F6353" i="80"/>
  <c r="F6361" i="80"/>
  <c r="F6369" i="80"/>
  <c r="F6377" i="80"/>
  <c r="F6385" i="80"/>
  <c r="F6393" i="80"/>
  <c r="F6401" i="80"/>
  <c r="F3713" i="80"/>
  <c r="F3797" i="80"/>
  <c r="F3857" i="80"/>
  <c r="F3902" i="80"/>
  <c r="F3942" i="80"/>
  <c r="F3975" i="80"/>
  <c r="F4007" i="80"/>
  <c r="F4042" i="80"/>
  <c r="F4072" i="80"/>
  <c r="F4101" i="80"/>
  <c r="F4130" i="80"/>
  <c r="F4158" i="80"/>
  <c r="F4188" i="80"/>
  <c r="F4218" i="80"/>
  <c r="F4248" i="80"/>
  <c r="F4276" i="80"/>
  <c r="F4305" i="80"/>
  <c r="F4334" i="80"/>
  <c r="F4364" i="80"/>
  <c r="F4394" i="80"/>
  <c r="F4417" i="80"/>
  <c r="F4435" i="80"/>
  <c r="F4456" i="80"/>
  <c r="F4476" i="80"/>
  <c r="F4494" i="80"/>
  <c r="F4514" i="80"/>
  <c r="F4533" i="80"/>
  <c r="F4552" i="80"/>
  <c r="F4572" i="80"/>
  <c r="F4588" i="80"/>
  <c r="F4601" i="80"/>
  <c r="F4616" i="80"/>
  <c r="F4629" i="80"/>
  <c r="F4643" i="80"/>
  <c r="F4657" i="80"/>
  <c r="F4672" i="80"/>
  <c r="F4684" i="80"/>
  <c r="F4697" i="80"/>
  <c r="F4708" i="80"/>
  <c r="F4720" i="80"/>
  <c r="F4732" i="80"/>
  <c r="F4745" i="80"/>
  <c r="F4756" i="80"/>
  <c r="F4769" i="80"/>
  <c r="F4780" i="80"/>
  <c r="F4792" i="80"/>
  <c r="F4803" i="80"/>
  <c r="F4816" i="80"/>
  <c r="F4828" i="80"/>
  <c r="F4840" i="80"/>
  <c r="F4852" i="80"/>
  <c r="F4864" i="80"/>
  <c r="F4875" i="80"/>
  <c r="F4888" i="80"/>
  <c r="F4899" i="80"/>
  <c r="F4912" i="80"/>
  <c r="F4924" i="80"/>
  <c r="F4936" i="80"/>
  <c r="F4947" i="80"/>
  <c r="F4958" i="80"/>
  <c r="F4971" i="80"/>
  <c r="F4982" i="80"/>
  <c r="F4995" i="80"/>
  <c r="F5008" i="80"/>
  <c r="F5019" i="80"/>
  <c r="F5030" i="80"/>
  <c r="F5043" i="80"/>
  <c r="F5054" i="80"/>
  <c r="F5066" i="80"/>
  <c r="F5080" i="80"/>
  <c r="F5091" i="80"/>
  <c r="F5102" i="80"/>
  <c r="F5114" i="80"/>
  <c r="F5126" i="80"/>
  <c r="F5138" i="80"/>
  <c r="F5149" i="80"/>
  <c r="F5163" i="80"/>
  <c r="F5174" i="80"/>
  <c r="F5186" i="80"/>
  <c r="F5197" i="80"/>
  <c r="F5208" i="80"/>
  <c r="F5218" i="80"/>
  <c r="F5228" i="80"/>
  <c r="F5240" i="80"/>
  <c r="F5250" i="80"/>
  <c r="F5260" i="80"/>
  <c r="F5270" i="80"/>
  <c r="F5281" i="80"/>
  <c r="F5291" i="80"/>
  <c r="F5301" i="80"/>
  <c r="F5313" i="80"/>
  <c r="F5323" i="80"/>
  <c r="F5333" i="80"/>
  <c r="F5344" i="80"/>
  <c r="F5354" i="80"/>
  <c r="F5364" i="80"/>
  <c r="F5374" i="80"/>
  <c r="F5386" i="80"/>
  <c r="F5396" i="80"/>
  <c r="F5406" i="80"/>
  <c r="F5417" i="80"/>
  <c r="F5426" i="80"/>
  <c r="F5435" i="80"/>
  <c r="F5444" i="80"/>
  <c r="F5453" i="80"/>
  <c r="F5462" i="80"/>
  <c r="F5472" i="80"/>
  <c r="F5481" i="80"/>
  <c r="F5490" i="80"/>
  <c r="F5499" i="80"/>
  <c r="F5508" i="80"/>
  <c r="F5517" i="80"/>
  <c r="F5526" i="80"/>
  <c r="F5536" i="80"/>
  <c r="F5545" i="80"/>
  <c r="F5554" i="80"/>
  <c r="F5563" i="80"/>
  <c r="F5572" i="80"/>
  <c r="F5581" i="80"/>
  <c r="F5590" i="80"/>
  <c r="F5600" i="80"/>
  <c r="F5609" i="80"/>
  <c r="F5618" i="80"/>
  <c r="F5627" i="80"/>
  <c r="F5636" i="80"/>
  <c r="F5645" i="80"/>
  <c r="F5654" i="80"/>
  <c r="F5664" i="80"/>
  <c r="F5673" i="80"/>
  <c r="F5682" i="80"/>
  <c r="F5691" i="80"/>
  <c r="F5699" i="80"/>
  <c r="F5707" i="80"/>
  <c r="F5715" i="80"/>
  <c r="F5723" i="80"/>
  <c r="F5731" i="80"/>
  <c r="F5739" i="80"/>
  <c r="F5747" i="80"/>
  <c r="F5755" i="80"/>
  <c r="F5763" i="80"/>
  <c r="F5771" i="80"/>
  <c r="F5779" i="80"/>
  <c r="F5787" i="80"/>
  <c r="F5795" i="80"/>
  <c r="F5803" i="80"/>
  <c r="F5811" i="80"/>
  <c r="F5819" i="80"/>
  <c r="F5827" i="80"/>
  <c r="F5835" i="80"/>
  <c r="F5843" i="80"/>
  <c r="F5851" i="80"/>
  <c r="F5859" i="80"/>
  <c r="F5867" i="80"/>
  <c r="F5875" i="80"/>
  <c r="F5883" i="80"/>
  <c r="F5891" i="80"/>
  <c r="F5899" i="80"/>
  <c r="F5907" i="80"/>
  <c r="F5915" i="80"/>
  <c r="F5923" i="80"/>
  <c r="F5931" i="80"/>
  <c r="F5939" i="80"/>
  <c r="F5947" i="80"/>
  <c r="F5955" i="80"/>
  <c r="F5963" i="80"/>
  <c r="F5971" i="80"/>
  <c r="F5979" i="80"/>
  <c r="F5987" i="80"/>
  <c r="F5995" i="80"/>
  <c r="F6003" i="80"/>
  <c r="F6011" i="80"/>
  <c r="F6019" i="80"/>
  <c r="F6027" i="80"/>
  <c r="F6035" i="80"/>
  <c r="F6043" i="80"/>
  <c r="F6051" i="80"/>
  <c r="F6059" i="80"/>
  <c r="F6067" i="80"/>
  <c r="F6075" i="80"/>
  <c r="F6083" i="80"/>
  <c r="F6091" i="80"/>
  <c r="F6099" i="80"/>
  <c r="F6107" i="80"/>
  <c r="F6115" i="80"/>
  <c r="F6123" i="80"/>
  <c r="F6131" i="80"/>
  <c r="F6139" i="80"/>
  <c r="F6147" i="80"/>
  <c r="F6155" i="80"/>
  <c r="F6163" i="80"/>
  <c r="F6171" i="80"/>
  <c r="F6179" i="80"/>
  <c r="F6187" i="80"/>
  <c r="F6195" i="80"/>
  <c r="F6203" i="80"/>
  <c r="F6211" i="80"/>
  <c r="F6219" i="80"/>
  <c r="F6227" i="80"/>
  <c r="F6235" i="80"/>
  <c r="F6243" i="80"/>
  <c r="F6251" i="80"/>
  <c r="F6259" i="80"/>
  <c r="F6267" i="80"/>
  <c r="F6275" i="80"/>
  <c r="F6283" i="80"/>
  <c r="F6291" i="80"/>
  <c r="F6299" i="80"/>
  <c r="F6307" i="80"/>
  <c r="F6315" i="80"/>
  <c r="F6323" i="80"/>
  <c r="F6331" i="80"/>
  <c r="F6339" i="80"/>
  <c r="F6347" i="80"/>
  <c r="F6355" i="80"/>
  <c r="F6363" i="80"/>
  <c r="F6371" i="80"/>
  <c r="F6379" i="80"/>
  <c r="F6387" i="80"/>
  <c r="F6395" i="80"/>
  <c r="F6403" i="80"/>
  <c r="F3745" i="80"/>
  <c r="F3821" i="80"/>
  <c r="F3870" i="80"/>
  <c r="F3915" i="80"/>
  <c r="F3953" i="80"/>
  <c r="F3986" i="80"/>
  <c r="F4018" i="80"/>
  <c r="F4051" i="80"/>
  <c r="F4081" i="80"/>
  <c r="F4110" i="80"/>
  <c r="F4139" i="80"/>
  <c r="F4168" i="80"/>
  <c r="F4197" i="80"/>
  <c r="F4227" i="80"/>
  <c r="F4257" i="80"/>
  <c r="F4285" i="80"/>
  <c r="F4314" i="80"/>
  <c r="F4344" i="80"/>
  <c r="F4373" i="80"/>
  <c r="F4403" i="80"/>
  <c r="F4421" i="80"/>
  <c r="F4441" i="80"/>
  <c r="F4460" i="80"/>
  <c r="F4478" i="80"/>
  <c r="F4499" i="80"/>
  <c r="F4520" i="80"/>
  <c r="F4538" i="80"/>
  <c r="F4558" i="80"/>
  <c r="F4577" i="80"/>
  <c r="F4590" i="80"/>
  <c r="F4605" i="80"/>
  <c r="F4619" i="80"/>
  <c r="F4633" i="80"/>
  <c r="F4646" i="80"/>
  <c r="F4661" i="80"/>
  <c r="F4674" i="80"/>
  <c r="F4688" i="80"/>
  <c r="F4699" i="80"/>
  <c r="F4710" i="80"/>
  <c r="F4724" i="80"/>
  <c r="F4736" i="80"/>
  <c r="F4747" i="80"/>
  <c r="F4760" i="80"/>
  <c r="F4771" i="80"/>
  <c r="F4782" i="80"/>
  <c r="F4794" i="80"/>
  <c r="F4808" i="80"/>
  <c r="F4819" i="80"/>
  <c r="F4830" i="80"/>
  <c r="F4843" i="80"/>
  <c r="F4854" i="80"/>
  <c r="F4866" i="80"/>
  <c r="F4878" i="80"/>
  <c r="F4891" i="80"/>
  <c r="F4902" i="80"/>
  <c r="F4915" i="80"/>
  <c r="F4926" i="80"/>
  <c r="F4938" i="80"/>
  <c r="F4949" i="80"/>
  <c r="F4962" i="80"/>
  <c r="F4974" i="80"/>
  <c r="F4986" i="80"/>
  <c r="F4998" i="80"/>
  <c r="F5010" i="80"/>
  <c r="F5021" i="80"/>
  <c r="F5034" i="80"/>
  <c r="F5045" i="80"/>
  <c r="F5058" i="80"/>
  <c r="F5070" i="80"/>
  <c r="F5082" i="80"/>
  <c r="F5093" i="80"/>
  <c r="F5105" i="80"/>
  <c r="F5117" i="80"/>
  <c r="F5129" i="80"/>
  <c r="F5141" i="80"/>
  <c r="F5154" i="80"/>
  <c r="F5165" i="80"/>
  <c r="F5177" i="80"/>
  <c r="F5189" i="80"/>
  <c r="F5200" i="80"/>
  <c r="F5210" i="80"/>
  <c r="F5221" i="80"/>
  <c r="F5232" i="80"/>
  <c r="F5242" i="80"/>
  <c r="F5252" i="80"/>
  <c r="F5262" i="80"/>
  <c r="F5273" i="80"/>
  <c r="F5283" i="80"/>
  <c r="F5294" i="80"/>
  <c r="F5305" i="80"/>
  <c r="F5315" i="80"/>
  <c r="F5325" i="80"/>
  <c r="F5336" i="80"/>
  <c r="F5346" i="80"/>
  <c r="F5356" i="80"/>
  <c r="F5368" i="80"/>
  <c r="F5378" i="80"/>
  <c r="F5388" i="80"/>
  <c r="F5398" i="80"/>
  <c r="F5409" i="80"/>
  <c r="F5419" i="80"/>
  <c r="F5428" i="80"/>
  <c r="F5437" i="80"/>
  <c r="F5446" i="80"/>
  <c r="F5456" i="80"/>
  <c r="F5465" i="80"/>
  <c r="F5474" i="80"/>
  <c r="F5483" i="80"/>
  <c r="F5492" i="80"/>
  <c r="F5501" i="80"/>
  <c r="F5510" i="80"/>
  <c r="F5520" i="80"/>
  <c r="F5529" i="80"/>
  <c r="F5538" i="80"/>
  <c r="F5547" i="80"/>
  <c r="F5556" i="80"/>
  <c r="F5565" i="80"/>
  <c r="F5574" i="80"/>
  <c r="F5584" i="80"/>
  <c r="F5593" i="80"/>
  <c r="F5602" i="80"/>
  <c r="F5611" i="80"/>
  <c r="F5620" i="80"/>
  <c r="F5629" i="80"/>
  <c r="F5638" i="80"/>
  <c r="F5648" i="80"/>
  <c r="F5657" i="80"/>
  <c r="F5666" i="80"/>
  <c r="F5675" i="80"/>
  <c r="F5684" i="80"/>
  <c r="F5693" i="80"/>
  <c r="F5701" i="80"/>
  <c r="F5709" i="80"/>
  <c r="F5717" i="80"/>
  <c r="F5725" i="80"/>
  <c r="F5733" i="80"/>
  <c r="F5741" i="80"/>
  <c r="F5749" i="80"/>
  <c r="F5757" i="80"/>
  <c r="F5765" i="80"/>
  <c r="F5773" i="80"/>
  <c r="F5781" i="80"/>
  <c r="F5789" i="80"/>
  <c r="F5797" i="80"/>
  <c r="F5805" i="80"/>
  <c r="F5813" i="80"/>
  <c r="F5821" i="80"/>
  <c r="F5829" i="80"/>
  <c r="F5837" i="80"/>
  <c r="F5845" i="80"/>
  <c r="F5853" i="80"/>
  <c r="F5861" i="80"/>
  <c r="F5869" i="80"/>
  <c r="F5877" i="80"/>
  <c r="F5885" i="80"/>
  <c r="F5893" i="80"/>
  <c r="F5901" i="80"/>
  <c r="F5909" i="80"/>
  <c r="F5917" i="80"/>
  <c r="F5925" i="80"/>
  <c r="F5933" i="80"/>
  <c r="F5941" i="80"/>
  <c r="F5949" i="80"/>
  <c r="F5957" i="80"/>
  <c r="F5965" i="80"/>
  <c r="F5973" i="80"/>
  <c r="F5981" i="80"/>
  <c r="F5989" i="80"/>
  <c r="F5997" i="80"/>
  <c r="F6005" i="80"/>
  <c r="F6013" i="80"/>
  <c r="F6021" i="80"/>
  <c r="F6029" i="80"/>
  <c r="F6037" i="80"/>
  <c r="F6045" i="80"/>
  <c r="F6053" i="80"/>
  <c r="F6061" i="80"/>
  <c r="F6069" i="80"/>
  <c r="F6077" i="80"/>
  <c r="F6085" i="80"/>
  <c r="F6093" i="80"/>
  <c r="F6101" i="80"/>
  <c r="F6109" i="80"/>
  <c r="F6117" i="80"/>
  <c r="F6125" i="80"/>
  <c r="F6133" i="80"/>
  <c r="F6141" i="80"/>
  <c r="F6149" i="80"/>
  <c r="F6157" i="80"/>
  <c r="F6165" i="80"/>
  <c r="F6173" i="80"/>
  <c r="F6181" i="80"/>
  <c r="F6189" i="80"/>
  <c r="F6197" i="80"/>
  <c r="F6205" i="80"/>
  <c r="F6213" i="80"/>
  <c r="F6221" i="80"/>
  <c r="F6229" i="80"/>
  <c r="F6237" i="80"/>
  <c r="F6245" i="80"/>
  <c r="F6253" i="80"/>
  <c r="F6261" i="80"/>
  <c r="F6269" i="80"/>
  <c r="F6277" i="80"/>
  <c r="F6285" i="80"/>
  <c r="F6293" i="80"/>
  <c r="F6301" i="80"/>
  <c r="F6309" i="80"/>
  <c r="F6317" i="80"/>
  <c r="F6325" i="80"/>
  <c r="F6333" i="80"/>
  <c r="F6341" i="80"/>
  <c r="F6349" i="80"/>
  <c r="F6357" i="80"/>
  <c r="F6365" i="80"/>
  <c r="F6373" i="80"/>
  <c r="F6381" i="80"/>
  <c r="F6389" i="80"/>
  <c r="F6397" i="80"/>
  <c r="F6405" i="80"/>
  <c r="F6413" i="80"/>
  <c r="F6421" i="80"/>
  <c r="F6429" i="80"/>
  <c r="F6437" i="80"/>
  <c r="F6445" i="80"/>
  <c r="F6453" i="80"/>
  <c r="F6461" i="80"/>
  <c r="F6469" i="80"/>
  <c r="F6477" i="80"/>
  <c r="F6485" i="80"/>
  <c r="F6493" i="80"/>
  <c r="F6501" i="80"/>
  <c r="F6509" i="80"/>
  <c r="F6517" i="80"/>
  <c r="F6525" i="80"/>
  <c r="F6533" i="80"/>
  <c r="F6541" i="80"/>
  <c r="F6549" i="80"/>
  <c r="F6557" i="80"/>
  <c r="F6565" i="80"/>
  <c r="F6573" i="80"/>
  <c r="F6581" i="80"/>
  <c r="F6589" i="80"/>
  <c r="F6597" i="80"/>
  <c r="F6605" i="80"/>
  <c r="F6613" i="80"/>
  <c r="F6621" i="80"/>
  <c r="F6629" i="80"/>
  <c r="F6637" i="80"/>
  <c r="F6645" i="80"/>
  <c r="F6653" i="80"/>
  <c r="F6661" i="80"/>
  <c r="F6669" i="80"/>
  <c r="F6677" i="80"/>
  <c r="F6685" i="80"/>
  <c r="F6693" i="80"/>
  <c r="F6701" i="80"/>
  <c r="F6709" i="80"/>
  <c r="F6717" i="80"/>
  <c r="F6725" i="80"/>
  <c r="F6733" i="80"/>
  <c r="F6741" i="80"/>
  <c r="F6749" i="80"/>
  <c r="F6757" i="80"/>
  <c r="F6765" i="80"/>
  <c r="F6773" i="80"/>
  <c r="F6781" i="80"/>
  <c r="F6789" i="80"/>
  <c r="F6797" i="80"/>
  <c r="F6805" i="80"/>
  <c r="F6813" i="80"/>
  <c r="F6821" i="80"/>
  <c r="F6829" i="80"/>
  <c r="F6837" i="80"/>
  <c r="F6845" i="80"/>
  <c r="F6853" i="80"/>
  <c r="F6861" i="80"/>
  <c r="F6869" i="80"/>
  <c r="F6877" i="80"/>
  <c r="F6885" i="80"/>
  <c r="F6893" i="80"/>
  <c r="F6901" i="80"/>
  <c r="F6909" i="80"/>
  <c r="F6917" i="80"/>
  <c r="F6925" i="80"/>
  <c r="F6933" i="80"/>
  <c r="F6941" i="80"/>
  <c r="F6949" i="80"/>
  <c r="F3689" i="80"/>
  <c r="F3852" i="80"/>
  <c r="F3940" i="80"/>
  <c r="F4006" i="80"/>
  <c r="F4069" i="80"/>
  <c r="F4129" i="80"/>
  <c r="F4186" i="80"/>
  <c r="F4245" i="80"/>
  <c r="F4304" i="80"/>
  <c r="F4362" i="80"/>
  <c r="F4413" i="80"/>
  <c r="F4451" i="80"/>
  <c r="F4492" i="80"/>
  <c r="F4531" i="80"/>
  <c r="F4569" i="80"/>
  <c r="F4600" i="80"/>
  <c r="F4627" i="80"/>
  <c r="F4654" i="80"/>
  <c r="F4683" i="80"/>
  <c r="F4707" i="80"/>
  <c r="F4730" i="80"/>
  <c r="F4755" i="80"/>
  <c r="F4779" i="80"/>
  <c r="F4802" i="80"/>
  <c r="F4826" i="80"/>
  <c r="F4851" i="80"/>
  <c r="F4874" i="80"/>
  <c r="F4898" i="80"/>
  <c r="F4922" i="80"/>
  <c r="F4946" i="80"/>
  <c r="F4970" i="80"/>
  <c r="F4993" i="80"/>
  <c r="F5018" i="80"/>
  <c r="F5041" i="80"/>
  <c r="F5065" i="80"/>
  <c r="F5090" i="80"/>
  <c r="F5113" i="80"/>
  <c r="F5137" i="80"/>
  <c r="F5160" i="80"/>
  <c r="F5185" i="80"/>
  <c r="F5206" i="80"/>
  <c r="F5227" i="80"/>
  <c r="F5249" i="80"/>
  <c r="F5269" i="80"/>
  <c r="F5290" i="80"/>
  <c r="F5310" i="80"/>
  <c r="F5332" i="80"/>
  <c r="F5353" i="80"/>
  <c r="F5373" i="80"/>
  <c r="F5395" i="80"/>
  <c r="F5416" i="80"/>
  <c r="F5434" i="80"/>
  <c r="F5452" i="80"/>
  <c r="F5470" i="80"/>
  <c r="F5489" i="80"/>
  <c r="F5507" i="80"/>
  <c r="F5525" i="80"/>
  <c r="F5544" i="80"/>
  <c r="F5562" i="80"/>
  <c r="F5580" i="80"/>
  <c r="F5598" i="80"/>
  <c r="F5617" i="80"/>
  <c r="F5635" i="80"/>
  <c r="F5653" i="80"/>
  <c r="F5672" i="80"/>
  <c r="F5690" i="80"/>
  <c r="F5706" i="80"/>
  <c r="F5722" i="80"/>
  <c r="F5738" i="80"/>
  <c r="F5754" i="80"/>
  <c r="F5770" i="80"/>
  <c r="F5786" i="80"/>
  <c r="F5802" i="80"/>
  <c r="F5818" i="80"/>
  <c r="F5834" i="80"/>
  <c r="F5850" i="80"/>
  <c r="F5866" i="80"/>
  <c r="F5882" i="80"/>
  <c r="F5898" i="80"/>
  <c r="F5914" i="80"/>
  <c r="F5930" i="80"/>
  <c r="F5946" i="80"/>
  <c r="F5962" i="80"/>
  <c r="F5978" i="80"/>
  <c r="F5994" i="80"/>
  <c r="F6010" i="80"/>
  <c r="F6026" i="80"/>
  <c r="F6042" i="80"/>
  <c r="F6058" i="80"/>
  <c r="F6074" i="80"/>
  <c r="F6090" i="80"/>
  <c r="F6106" i="80"/>
  <c r="F6122" i="80"/>
  <c r="F6138" i="80"/>
  <c r="F6154" i="80"/>
  <c r="F6170" i="80"/>
  <c r="F6186" i="80"/>
  <c r="F6202" i="80"/>
  <c r="F6218" i="80"/>
  <c r="F6234" i="80"/>
  <c r="F6250" i="80"/>
  <c r="F6266" i="80"/>
  <c r="F6282" i="80"/>
  <c r="F6298" i="80"/>
  <c r="F6314" i="80"/>
  <c r="F6330" i="80"/>
  <c r="F6346" i="80"/>
  <c r="F6362" i="80"/>
  <c r="F6378" i="80"/>
  <c r="F6394" i="80"/>
  <c r="F6409" i="80"/>
  <c r="F6419" i="80"/>
  <c r="F6430" i="80"/>
  <c r="F6441" i="80"/>
  <c r="F6451" i="80"/>
  <c r="F6462" i="80"/>
  <c r="F6473" i="80"/>
  <c r="F6483" i="80"/>
  <c r="F6494" i="80"/>
  <c r="F6505" i="80"/>
  <c r="F6515" i="80"/>
  <c r="F6526" i="80"/>
  <c r="F6537" i="80"/>
  <c r="F6547" i="80"/>
  <c r="F6558" i="80"/>
  <c r="F6569" i="80"/>
  <c r="F6579" i="80"/>
  <c r="F6590" i="80"/>
  <c r="F6601" i="80"/>
  <c r="F6611" i="80"/>
  <c r="F6622" i="80"/>
  <c r="F6633" i="80"/>
  <c r="F6643" i="80"/>
  <c r="F6654" i="80"/>
  <c r="F6665" i="80"/>
  <c r="F6675" i="80"/>
  <c r="F6686" i="80"/>
  <c r="F6697" i="80"/>
  <c r="F6707" i="80"/>
  <c r="F6718" i="80"/>
  <c r="F6729" i="80"/>
  <c r="F6739" i="80"/>
  <c r="F6750" i="80"/>
  <c r="F6761" i="80"/>
  <c r="F6771" i="80"/>
  <c r="F6782" i="80"/>
  <c r="F6793" i="80"/>
  <c r="F6803" i="80"/>
  <c r="F6814" i="80"/>
  <c r="F6825" i="80"/>
  <c r="F6835" i="80"/>
  <c r="F6846" i="80"/>
  <c r="F6857" i="80"/>
  <c r="F6867" i="80"/>
  <c r="F6878" i="80"/>
  <c r="F6889" i="80"/>
  <c r="F6899" i="80"/>
  <c r="F6910" i="80"/>
  <c r="F6921" i="80"/>
  <c r="F6931" i="80"/>
  <c r="F6942" i="80"/>
  <c r="F6951" i="80"/>
  <c r="F6959" i="80"/>
  <c r="F6967" i="80"/>
  <c r="F6975" i="80"/>
  <c r="F6983" i="80"/>
  <c r="F6991" i="80"/>
  <c r="F6999" i="80"/>
  <c r="F7007" i="80"/>
  <c r="F7015" i="80"/>
  <c r="F7023" i="80"/>
  <c r="F7031" i="80"/>
  <c r="F7039" i="80"/>
  <c r="F7047" i="80"/>
  <c r="F7055" i="80"/>
  <c r="F7063" i="80"/>
  <c r="F7071" i="80"/>
  <c r="F7079" i="80"/>
  <c r="F7087" i="80"/>
  <c r="F7095" i="80"/>
  <c r="F7103" i="80"/>
  <c r="F7111" i="80"/>
  <c r="F7119" i="80"/>
  <c r="F7127" i="80"/>
  <c r="F7135" i="80"/>
  <c r="F7143" i="80"/>
  <c r="F7151" i="80"/>
  <c r="F7159" i="80"/>
  <c r="F7167" i="80"/>
  <c r="F7175" i="80"/>
  <c r="F7183" i="80"/>
  <c r="F7191" i="80"/>
  <c r="F7199" i="80"/>
  <c r="F7207" i="80"/>
  <c r="F7215" i="80"/>
  <c r="F7223" i="80"/>
  <c r="F7231" i="80"/>
  <c r="F7239" i="80"/>
  <c r="F7247" i="80"/>
  <c r="F7255" i="80"/>
  <c r="F7263" i="80"/>
  <c r="F7271" i="80"/>
  <c r="F7279" i="80"/>
  <c r="F7287" i="80"/>
  <c r="F7295" i="80"/>
  <c r="F7303" i="80"/>
  <c r="F7311" i="80"/>
  <c r="F7319" i="80"/>
  <c r="F7327" i="80"/>
  <c r="F7335" i="80"/>
  <c r="F7343" i="80"/>
  <c r="F7351" i="80"/>
  <c r="F7359" i="80"/>
  <c r="F7367" i="80"/>
  <c r="F7375" i="80"/>
  <c r="F7383" i="80"/>
  <c r="F7391" i="80"/>
  <c r="F7399" i="80"/>
  <c r="F7407" i="80"/>
  <c r="F7415" i="80"/>
  <c r="F7423" i="80"/>
  <c r="F7431" i="80"/>
  <c r="F7439" i="80"/>
  <c r="F7447" i="80"/>
  <c r="F7455" i="80"/>
  <c r="F7463" i="80"/>
  <c r="F7471" i="80"/>
  <c r="F7479" i="80"/>
  <c r="F7487" i="80"/>
  <c r="F7495" i="80"/>
  <c r="F7503" i="80"/>
  <c r="F7511" i="80"/>
  <c r="F7519" i="80"/>
  <c r="F7527" i="80"/>
  <c r="F7535" i="80"/>
  <c r="F7543" i="80"/>
  <c r="F7551" i="80"/>
  <c r="F7559" i="80"/>
  <c r="F7567" i="80"/>
  <c r="F7575" i="80"/>
  <c r="F7583" i="80"/>
  <c r="F7591" i="80"/>
  <c r="F7599" i="80"/>
  <c r="F7607" i="80"/>
  <c r="F7615" i="80"/>
  <c r="F7623" i="80"/>
  <c r="F7631" i="80"/>
  <c r="F7639" i="80"/>
  <c r="F7647" i="80"/>
  <c r="F7655" i="80"/>
  <c r="F7663" i="80"/>
  <c r="F7671" i="80"/>
  <c r="F7679" i="80"/>
  <c r="F7687" i="80"/>
  <c r="F7695" i="80"/>
  <c r="F7703" i="80"/>
  <c r="F7711" i="80"/>
  <c r="F7719" i="80"/>
  <c r="F7727" i="80"/>
  <c r="F7735" i="80"/>
  <c r="F7743" i="80"/>
  <c r="F7751" i="80"/>
  <c r="F7759" i="80"/>
  <c r="F7767" i="80"/>
  <c r="F7775" i="80"/>
  <c r="F7783" i="80"/>
  <c r="F7791" i="80"/>
  <c r="F7799" i="80"/>
  <c r="F7807" i="80"/>
  <c r="F7815" i="80"/>
  <c r="F7823" i="80"/>
  <c r="F7831" i="80"/>
  <c r="F7839" i="80"/>
  <c r="F7847" i="80"/>
  <c r="F7855" i="80"/>
  <c r="F7863" i="80"/>
  <c r="F7871" i="80"/>
  <c r="F7879" i="80"/>
  <c r="F7887" i="80"/>
  <c r="F7895" i="80"/>
  <c r="F7903" i="80"/>
  <c r="F7911" i="80"/>
  <c r="F7919" i="80"/>
  <c r="F7927" i="80"/>
  <c r="F7935" i="80"/>
  <c r="F7943" i="80"/>
  <c r="F7951" i="80"/>
  <c r="F7959" i="80"/>
  <c r="F7967" i="80"/>
  <c r="F7975" i="80"/>
  <c r="F7983" i="80"/>
  <c r="F7991" i="80"/>
  <c r="F7999" i="80"/>
  <c r="F8007" i="80"/>
  <c r="F8015" i="80"/>
  <c r="F8023" i="80"/>
  <c r="F8031" i="80"/>
  <c r="F8039" i="80"/>
  <c r="F8047" i="80"/>
  <c r="F8055" i="80"/>
  <c r="F8063" i="80"/>
  <c r="F8071" i="80"/>
  <c r="F8079" i="80"/>
  <c r="F8087" i="80"/>
  <c r="F8095" i="80"/>
  <c r="F8103" i="80"/>
  <c r="F8111" i="80"/>
  <c r="F8119" i="80"/>
  <c r="F8127" i="80"/>
  <c r="F8135" i="80"/>
  <c r="F8143" i="80"/>
  <c r="F8151" i="80"/>
  <c r="F8159" i="80"/>
  <c r="F8167" i="80"/>
  <c r="F8175" i="80"/>
  <c r="F8183" i="80"/>
  <c r="F8191" i="80"/>
  <c r="F8199" i="80"/>
  <c r="F8207" i="80"/>
  <c r="F8215" i="80"/>
  <c r="F8223" i="80"/>
  <c r="F8231" i="80"/>
  <c r="F8239" i="80"/>
  <c r="F8247" i="80"/>
  <c r="F8255" i="80"/>
  <c r="F8263" i="80"/>
  <c r="F8271" i="80"/>
  <c r="F8279" i="80"/>
  <c r="F8287" i="80"/>
  <c r="F8295" i="80"/>
  <c r="F8303" i="80"/>
  <c r="F8311" i="80"/>
  <c r="F8319" i="80"/>
  <c r="F8327" i="80"/>
  <c r="F8335" i="80"/>
  <c r="F8343" i="80"/>
  <c r="F8351" i="80"/>
  <c r="F8359" i="80"/>
  <c r="F8367" i="80"/>
  <c r="F8375" i="80"/>
  <c r="F8383" i="80"/>
  <c r="F8391" i="80"/>
  <c r="F8399" i="80"/>
  <c r="F8407" i="80"/>
  <c r="F8415" i="80"/>
  <c r="F8423" i="80"/>
  <c r="F8431" i="80"/>
  <c r="F8439" i="80"/>
  <c r="F8447" i="80"/>
  <c r="F8455" i="80"/>
  <c r="F8463" i="80"/>
  <c r="F8471" i="80"/>
  <c r="F8479" i="80"/>
  <c r="F8487" i="80"/>
  <c r="F8495" i="80"/>
  <c r="F8503" i="80"/>
  <c r="F8511" i="80"/>
  <c r="F8519" i="80"/>
  <c r="F8527" i="80"/>
  <c r="F8535" i="80"/>
  <c r="F8543" i="80"/>
  <c r="F8551" i="80"/>
  <c r="F8559" i="80"/>
  <c r="F8567" i="80"/>
  <c r="F8575" i="80"/>
  <c r="F8583" i="80"/>
  <c r="F8591" i="80"/>
  <c r="F8599" i="80"/>
  <c r="F8607" i="80"/>
  <c r="F8615" i="80"/>
  <c r="F8623" i="80"/>
  <c r="F8631" i="80"/>
  <c r="F8639" i="80"/>
  <c r="F8647" i="80"/>
  <c r="F8655" i="80"/>
  <c r="F8663" i="80"/>
  <c r="F8671" i="80"/>
  <c r="F8679" i="80"/>
  <c r="F8687" i="80"/>
  <c r="F8695" i="80"/>
  <c r="F8703" i="80"/>
  <c r="F8711" i="80"/>
  <c r="F8719" i="80"/>
  <c r="F8727" i="80"/>
  <c r="F8735" i="80"/>
  <c r="F8743" i="80"/>
  <c r="F8751" i="80"/>
  <c r="F8759" i="80"/>
  <c r="F8767" i="80"/>
  <c r="F8775" i="80"/>
  <c r="F8783" i="80"/>
  <c r="F8791" i="80"/>
  <c r="F8799" i="80"/>
  <c r="F8807" i="80"/>
  <c r="F8815" i="80"/>
  <c r="F8823" i="80"/>
  <c r="F8831" i="80"/>
  <c r="F8839" i="80"/>
  <c r="F8847" i="80"/>
  <c r="F8855" i="80"/>
  <c r="F8863" i="80"/>
  <c r="F8871" i="80"/>
  <c r="F8879" i="80"/>
  <c r="F8887" i="80"/>
  <c r="F8895" i="80"/>
  <c r="F8903" i="80"/>
  <c r="F8911" i="80"/>
  <c r="F8919" i="80"/>
  <c r="F8927" i="80"/>
  <c r="F8935" i="80"/>
  <c r="F8943" i="80"/>
  <c r="F8951" i="80"/>
  <c r="F8959" i="80"/>
  <c r="F8967" i="80"/>
  <c r="F8975" i="80"/>
  <c r="F8983" i="80"/>
  <c r="F8991" i="80"/>
  <c r="F8999" i="80"/>
  <c r="F3737" i="80"/>
  <c r="F3865" i="80"/>
  <c r="F3948" i="80"/>
  <c r="F4015" i="80"/>
  <c r="F4076" i="80"/>
  <c r="F4136" i="80"/>
  <c r="F4194" i="80"/>
  <c r="F4252" i="80"/>
  <c r="F4312" i="80"/>
  <c r="F4369" i="80"/>
  <c r="F4419" i="80"/>
  <c r="F4458" i="80"/>
  <c r="F4496" i="80"/>
  <c r="F4536" i="80"/>
  <c r="F4573" i="80"/>
  <c r="F4602" i="80"/>
  <c r="F4632" i="80"/>
  <c r="F4659" i="80"/>
  <c r="F4686" i="80"/>
  <c r="F4709" i="80"/>
  <c r="F4734" i="80"/>
  <c r="F4757" i="80"/>
  <c r="F4781" i="80"/>
  <c r="F4805" i="80"/>
  <c r="F4829" i="80"/>
  <c r="F4853" i="80"/>
  <c r="F4876" i="80"/>
  <c r="F4901" i="80"/>
  <c r="F4925" i="80"/>
  <c r="F4948" i="80"/>
  <c r="F4972" i="80"/>
  <c r="F4997" i="80"/>
  <c r="F5020" i="80"/>
  <c r="F5044" i="80"/>
  <c r="F5068" i="80"/>
  <c r="F5092" i="80"/>
  <c r="F5116" i="80"/>
  <c r="F5139" i="80"/>
  <c r="F5164" i="80"/>
  <c r="F5187" i="80"/>
  <c r="F5209" i="80"/>
  <c r="F5230" i="80"/>
  <c r="F5251" i="80"/>
  <c r="F5272" i="80"/>
  <c r="F5292" i="80"/>
  <c r="F5314" i="80"/>
  <c r="F5334" i="80"/>
  <c r="F5355" i="80"/>
  <c r="F5377" i="80"/>
  <c r="F5397" i="80"/>
  <c r="F5418" i="80"/>
  <c r="F5436" i="80"/>
  <c r="F5454" i="80"/>
  <c r="F5473" i="80"/>
  <c r="F5491" i="80"/>
  <c r="F5509" i="80"/>
  <c r="F5528" i="80"/>
  <c r="F5546" i="80"/>
  <c r="F5564" i="80"/>
  <c r="F5582" i="80"/>
  <c r="F5601" i="80"/>
  <c r="F5619" i="80"/>
  <c r="F5637" i="80"/>
  <c r="F5656" i="80"/>
  <c r="F5674" i="80"/>
  <c r="F5692" i="80"/>
  <c r="F5708" i="80"/>
  <c r="F5724" i="80"/>
  <c r="F5740" i="80"/>
  <c r="F5756" i="80"/>
  <c r="F5772" i="80"/>
  <c r="F5788" i="80"/>
  <c r="F5804" i="80"/>
  <c r="F5820" i="80"/>
  <c r="F5836" i="80"/>
  <c r="F5852" i="80"/>
  <c r="F5868" i="80"/>
  <c r="F5884" i="80"/>
  <c r="F5900" i="80"/>
  <c r="F5916" i="80"/>
  <c r="F5932" i="80"/>
  <c r="F5948" i="80"/>
  <c r="F5964" i="80"/>
  <c r="F5980" i="80"/>
  <c r="F5996" i="80"/>
  <c r="F6012" i="80"/>
  <c r="F6028" i="80"/>
  <c r="F6044" i="80"/>
  <c r="F6060" i="80"/>
  <c r="F6076" i="80"/>
  <c r="F6092" i="80"/>
  <c r="F6108" i="80"/>
  <c r="F6124" i="80"/>
  <c r="F6140" i="80"/>
  <c r="F6156" i="80"/>
  <c r="F6172" i="80"/>
  <c r="F6188" i="80"/>
  <c r="F6204" i="80"/>
  <c r="F6220" i="80"/>
  <c r="F6236" i="80"/>
  <c r="F6252" i="80"/>
  <c r="F6268" i="80"/>
  <c r="F6284" i="80"/>
  <c r="F6300" i="80"/>
  <c r="F6316" i="80"/>
  <c r="F6332" i="80"/>
  <c r="F6348" i="80"/>
  <c r="F6364" i="80"/>
  <c r="F6380" i="80"/>
  <c r="F6396" i="80"/>
  <c r="F6410" i="80"/>
  <c r="F6420" i="80"/>
  <c r="F6431" i="80"/>
  <c r="F6442" i="80"/>
  <c r="F6452" i="80"/>
  <c r="F6463" i="80"/>
  <c r="F6474" i="80"/>
  <c r="F6484" i="80"/>
  <c r="F6495" i="80"/>
  <c r="F6506" i="80"/>
  <c r="F6516" i="80"/>
  <c r="F6527" i="80"/>
  <c r="F6538" i="80"/>
  <c r="F6548" i="80"/>
  <c r="F6559" i="80"/>
  <c r="F6570" i="80"/>
  <c r="F6580" i="80"/>
  <c r="F6591" i="80"/>
  <c r="F6602" i="80"/>
  <c r="F6612" i="80"/>
  <c r="F6623" i="80"/>
  <c r="F6634" i="80"/>
  <c r="F6644" i="80"/>
  <c r="F6655" i="80"/>
  <c r="F6666" i="80"/>
  <c r="F6676" i="80"/>
  <c r="F6687" i="80"/>
  <c r="F6698" i="80"/>
  <c r="F6708" i="80"/>
  <c r="F6719" i="80"/>
  <c r="F6730" i="80"/>
  <c r="F6740" i="80"/>
  <c r="F6751" i="80"/>
  <c r="F6762" i="80"/>
  <c r="F6772" i="80"/>
  <c r="F6783" i="80"/>
  <c r="F6794" i="80"/>
  <c r="F6804" i="80"/>
  <c r="F6815" i="80"/>
  <c r="F6826" i="80"/>
  <c r="F6836" i="80"/>
  <c r="F6847" i="80"/>
  <c r="F6858" i="80"/>
  <c r="F6868" i="80"/>
  <c r="F6879" i="80"/>
  <c r="F6890" i="80"/>
  <c r="F6900" i="80"/>
  <c r="F6911" i="80"/>
  <c r="F6922" i="80"/>
  <c r="F6932" i="80"/>
  <c r="F6943" i="80"/>
  <c r="F6952" i="80"/>
  <c r="F6960" i="80"/>
  <c r="F6968" i="80"/>
  <c r="F6976" i="80"/>
  <c r="F6984" i="80"/>
  <c r="F6992" i="80"/>
  <c r="F7000" i="80"/>
  <c r="F7008" i="80"/>
  <c r="F7016" i="80"/>
  <c r="F7024" i="80"/>
  <c r="F7032" i="80"/>
  <c r="F7040" i="80"/>
  <c r="F7048" i="80"/>
  <c r="F7056" i="80"/>
  <c r="F7064" i="80"/>
  <c r="F7072" i="80"/>
  <c r="F7080" i="80"/>
  <c r="F7088" i="80"/>
  <c r="F7096" i="80"/>
  <c r="F7104" i="80"/>
  <c r="F7112" i="80"/>
  <c r="F7120" i="80"/>
  <c r="F7128" i="80"/>
  <c r="F7136" i="80"/>
  <c r="F7144" i="80"/>
  <c r="F7152" i="80"/>
  <c r="F7160" i="80"/>
  <c r="F7168" i="80"/>
  <c r="F7176" i="80"/>
  <c r="F7184" i="80"/>
  <c r="F7192" i="80"/>
  <c r="F7200" i="80"/>
  <c r="F7208" i="80"/>
  <c r="F7216" i="80"/>
  <c r="F7224" i="80"/>
  <c r="F7232" i="80"/>
  <c r="F7240" i="80"/>
  <c r="F7248" i="80"/>
  <c r="F7256" i="80"/>
  <c r="F7264" i="80"/>
  <c r="F7272" i="80"/>
  <c r="F7280" i="80"/>
  <c r="F7288" i="80"/>
  <c r="F7296" i="80"/>
  <c r="F7304" i="80"/>
  <c r="F7312" i="80"/>
  <c r="F7320" i="80"/>
  <c r="F7328" i="80"/>
  <c r="F7336" i="80"/>
  <c r="F7344" i="80"/>
  <c r="F7352" i="80"/>
  <c r="F7360" i="80"/>
  <c r="F7368" i="80"/>
  <c r="F7376" i="80"/>
  <c r="F7384" i="80"/>
  <c r="F7392" i="80"/>
  <c r="F7400" i="80"/>
  <c r="F7408" i="80"/>
  <c r="F7416" i="80"/>
  <c r="F7424" i="80"/>
  <c r="F7432" i="80"/>
  <c r="F7440" i="80"/>
  <c r="F7448" i="80"/>
  <c r="F7456" i="80"/>
  <c r="F7464" i="80"/>
  <c r="F7472" i="80"/>
  <c r="F7480" i="80"/>
  <c r="F7488" i="80"/>
  <c r="F7496" i="80"/>
  <c r="F7504" i="80"/>
  <c r="F7512" i="80"/>
  <c r="F7520" i="80"/>
  <c r="F7528" i="80"/>
  <c r="F7536" i="80"/>
  <c r="F7544" i="80"/>
  <c r="F7552" i="80"/>
  <c r="F7560" i="80"/>
  <c r="F7568" i="80"/>
  <c r="F7576" i="80"/>
  <c r="F7584" i="80"/>
  <c r="F7592" i="80"/>
  <c r="F7600" i="80"/>
  <c r="F7608" i="80"/>
  <c r="F7616" i="80"/>
  <c r="F7624" i="80"/>
  <c r="F7632" i="80"/>
  <c r="F7640" i="80"/>
  <c r="F7648" i="80"/>
  <c r="F7656" i="80"/>
  <c r="F7664" i="80"/>
  <c r="F7672" i="80"/>
  <c r="F7680" i="80"/>
  <c r="F7688" i="80"/>
  <c r="F7696" i="80"/>
  <c r="F7704" i="80"/>
  <c r="F7712" i="80"/>
  <c r="F7720" i="80"/>
  <c r="F7728" i="80"/>
  <c r="F7736" i="80"/>
  <c r="F7744" i="80"/>
  <c r="F7752" i="80"/>
  <c r="F7760" i="80"/>
  <c r="F7768" i="80"/>
  <c r="F7776" i="80"/>
  <c r="F7784" i="80"/>
  <c r="F7792" i="80"/>
  <c r="F7800" i="80"/>
  <c r="F7808" i="80"/>
  <c r="F7816" i="80"/>
  <c r="F7824" i="80"/>
  <c r="F7832" i="80"/>
  <c r="F7840" i="80"/>
  <c r="F7848" i="80"/>
  <c r="F7856" i="80"/>
  <c r="F7864" i="80"/>
  <c r="F7872" i="80"/>
  <c r="F7880" i="80"/>
  <c r="F7888" i="80"/>
  <c r="F7896" i="80"/>
  <c r="F7904" i="80"/>
  <c r="F7912" i="80"/>
  <c r="F7920" i="80"/>
  <c r="F7928" i="80"/>
  <c r="F7936" i="80"/>
  <c r="F7944" i="80"/>
  <c r="F7952" i="80"/>
  <c r="F7960" i="80"/>
  <c r="F7968" i="80"/>
  <c r="F7976" i="80"/>
  <c r="F7984" i="80"/>
  <c r="F7992" i="80"/>
  <c r="F8000" i="80"/>
  <c r="F8008" i="80"/>
  <c r="F8016" i="80"/>
  <c r="F8024" i="80"/>
  <c r="F8032" i="80"/>
  <c r="F8040" i="80"/>
  <c r="F8048" i="80"/>
  <c r="F8056" i="80"/>
  <c r="F8064" i="80"/>
  <c r="F8072" i="80"/>
  <c r="F8080" i="80"/>
  <c r="F8088" i="80"/>
  <c r="F8096" i="80"/>
  <c r="F8104" i="80"/>
  <c r="F8112" i="80"/>
  <c r="F8120" i="80"/>
  <c r="F8128" i="80"/>
  <c r="F8136" i="80"/>
  <c r="F8144" i="80"/>
  <c r="F8152" i="80"/>
  <c r="F8160" i="80"/>
  <c r="F8168" i="80"/>
  <c r="F8176" i="80"/>
  <c r="F8184" i="80"/>
  <c r="F8192" i="80"/>
  <c r="F8200" i="80"/>
  <c r="F8208" i="80"/>
  <c r="F8216" i="80"/>
  <c r="F8224" i="80"/>
  <c r="F8232" i="80"/>
  <c r="F8240" i="80"/>
  <c r="F8248" i="80"/>
  <c r="F8256" i="80"/>
  <c r="F8264" i="80"/>
  <c r="F8272" i="80"/>
  <c r="F8280" i="80"/>
  <c r="F8288" i="80"/>
  <c r="F8296" i="80"/>
  <c r="F8304" i="80"/>
  <c r="F8312" i="80"/>
  <c r="F8320" i="80"/>
  <c r="F8328" i="80"/>
  <c r="F8336" i="80"/>
  <c r="F8344" i="80"/>
  <c r="F8352" i="80"/>
  <c r="F8360" i="80"/>
  <c r="F8368" i="80"/>
  <c r="F8376" i="80"/>
  <c r="F8384" i="80"/>
  <c r="F8392" i="80"/>
  <c r="F8400" i="80"/>
  <c r="F8408" i="80"/>
  <c r="F8416" i="80"/>
  <c r="F8424" i="80"/>
  <c r="F8432" i="80"/>
  <c r="F8440" i="80"/>
  <c r="F8448" i="80"/>
  <c r="F8456" i="80"/>
  <c r="F8464" i="80"/>
  <c r="F8472" i="80"/>
  <c r="F8480" i="80"/>
  <c r="F8488" i="80"/>
  <c r="F8496" i="80"/>
  <c r="F8504" i="80"/>
  <c r="F8512" i="80"/>
  <c r="F8520" i="80"/>
  <c r="F8528" i="80"/>
  <c r="F8536" i="80"/>
  <c r="F8544" i="80"/>
  <c r="F8552" i="80"/>
  <c r="F8560" i="80"/>
  <c r="F8568" i="80"/>
  <c r="F8576" i="80"/>
  <c r="F8584" i="80"/>
  <c r="F8592" i="80"/>
  <c r="F8600" i="80"/>
  <c r="F8608" i="80"/>
  <c r="F8616" i="80"/>
  <c r="F8624" i="80"/>
  <c r="F8632" i="80"/>
  <c r="F8640" i="80"/>
  <c r="F8648" i="80"/>
  <c r="F8656" i="80"/>
  <c r="F8664" i="80"/>
  <c r="F8672" i="80"/>
  <c r="F8680" i="80"/>
  <c r="F8688" i="80"/>
  <c r="F8696" i="80"/>
  <c r="F8704" i="80"/>
  <c r="F8712" i="80"/>
  <c r="F8720" i="80"/>
  <c r="F8728" i="80"/>
  <c r="F8736" i="80"/>
  <c r="F8744" i="80"/>
  <c r="F8752" i="80"/>
  <c r="F8760" i="80"/>
  <c r="F8768" i="80"/>
  <c r="F8776" i="80"/>
  <c r="F8784" i="80"/>
  <c r="F8792" i="80"/>
  <c r="F8800" i="80"/>
  <c r="F8808" i="80"/>
  <c r="F8816" i="80"/>
  <c r="F8824" i="80"/>
  <c r="F8832" i="80"/>
  <c r="F8840" i="80"/>
  <c r="F8848" i="80"/>
  <c r="F8856" i="80"/>
  <c r="F8864" i="80"/>
  <c r="F8872" i="80"/>
  <c r="F8880" i="80"/>
  <c r="F8888" i="80"/>
  <c r="F8896" i="80"/>
  <c r="F8904" i="80"/>
  <c r="F8912" i="80"/>
  <c r="F8920" i="80"/>
  <c r="F8928" i="80"/>
  <c r="F8936" i="80"/>
  <c r="F8944" i="80"/>
  <c r="F8952" i="80"/>
  <c r="F8960" i="80"/>
  <c r="F8968" i="80"/>
  <c r="F8976" i="80"/>
  <c r="F8984" i="80"/>
  <c r="F8992" i="80"/>
  <c r="F9000" i="80"/>
  <c r="F3761" i="80"/>
  <c r="F3878" i="80"/>
  <c r="F3958" i="80"/>
  <c r="F4026" i="80"/>
  <c r="F4085" i="80"/>
  <c r="F4145" i="80"/>
  <c r="F4203" i="80"/>
  <c r="F4261" i="80"/>
  <c r="F4321" i="80"/>
  <c r="F4378" i="80"/>
  <c r="F4426" i="80"/>
  <c r="F4465" i="80"/>
  <c r="F4505" i="80"/>
  <c r="F4542" i="80"/>
  <c r="F4579" i="80"/>
  <c r="F4609" i="80"/>
  <c r="F4636" i="80"/>
  <c r="F4664" i="80"/>
  <c r="F4690" i="80"/>
  <c r="F4715" i="80"/>
  <c r="F4738" i="80"/>
  <c r="F4762" i="80"/>
  <c r="F4787" i="80"/>
  <c r="F4810" i="80"/>
  <c r="F4834" i="80"/>
  <c r="F4857" i="80"/>
  <c r="F4882" i="80"/>
  <c r="F4906" i="80"/>
  <c r="F4929" i="80"/>
  <c r="F4954" i="80"/>
  <c r="F4977" i="80"/>
  <c r="F5001" i="80"/>
  <c r="F5025" i="80"/>
  <c r="F5049" i="80"/>
  <c r="F5073" i="80"/>
  <c r="F5096" i="80"/>
  <c r="F5121" i="80"/>
  <c r="F5145" i="80"/>
  <c r="F5168" i="80"/>
  <c r="F5192" i="80"/>
  <c r="F5213" i="80"/>
  <c r="F5234" i="80"/>
  <c r="F5254" i="80"/>
  <c r="F5276" i="80"/>
  <c r="F5297" i="80"/>
  <c r="F5317" i="80"/>
  <c r="F5338" i="80"/>
  <c r="F5360" i="80"/>
  <c r="F5380" i="80"/>
  <c r="F5401" i="80"/>
  <c r="F5421" i="80"/>
  <c r="F5440" i="80"/>
  <c r="F5458" i="80"/>
  <c r="F5476" i="80"/>
  <c r="F5494" i="80"/>
  <c r="F5513" i="80"/>
  <c r="F5531" i="80"/>
  <c r="F5549" i="80"/>
  <c r="F5568" i="80"/>
  <c r="F5586" i="80"/>
  <c r="F5604" i="80"/>
  <c r="F5622" i="80"/>
  <c r="F5641" i="80"/>
  <c r="F5659" i="80"/>
  <c r="F5677" i="80"/>
  <c r="F5695" i="80"/>
  <c r="F5711" i="80"/>
  <c r="F5727" i="80"/>
  <c r="F5743" i="80"/>
  <c r="F5759" i="80"/>
  <c r="F5775" i="80"/>
  <c r="F5791" i="80"/>
  <c r="F5807" i="80"/>
  <c r="F5823" i="80"/>
  <c r="F5839" i="80"/>
  <c r="F5855" i="80"/>
  <c r="F5871" i="80"/>
  <c r="F5887" i="80"/>
  <c r="F5903" i="80"/>
  <c r="F5919" i="80"/>
  <c r="F5935" i="80"/>
  <c r="F5951" i="80"/>
  <c r="F5967" i="80"/>
  <c r="F5983" i="80"/>
  <c r="F5999" i="80"/>
  <c r="F6015" i="80"/>
  <c r="F6031" i="80"/>
  <c r="F6047" i="80"/>
  <c r="F6063" i="80"/>
  <c r="F6079" i="80"/>
  <c r="F6095" i="80"/>
  <c r="F6111" i="80"/>
  <c r="F6127" i="80"/>
  <c r="F6143" i="80"/>
  <c r="F6159" i="80"/>
  <c r="F6175" i="80"/>
  <c r="F6191" i="80"/>
  <c r="F6207" i="80"/>
  <c r="F6223" i="80"/>
  <c r="F6239" i="80"/>
  <c r="F6255" i="80"/>
  <c r="F6271" i="80"/>
  <c r="F6287" i="80"/>
  <c r="F6303" i="80"/>
  <c r="F6319" i="80"/>
  <c r="F6335" i="80"/>
  <c r="F6351" i="80"/>
  <c r="F6367" i="80"/>
  <c r="F6383" i="80"/>
  <c r="F6399" i="80"/>
  <c r="F6412" i="80"/>
  <c r="F6423" i="80"/>
  <c r="F6434" i="80"/>
  <c r="F6444" i="80"/>
  <c r="F6455" i="80"/>
  <c r="F6466" i="80"/>
  <c r="F6476" i="80"/>
  <c r="F6487" i="80"/>
  <c r="F6498" i="80"/>
  <c r="F6508" i="80"/>
  <c r="F6519" i="80"/>
  <c r="F6530" i="80"/>
  <c r="F6540" i="80"/>
  <c r="F6551" i="80"/>
  <c r="F6562" i="80"/>
  <c r="F6572" i="80"/>
  <c r="F6583" i="80"/>
  <c r="F6594" i="80"/>
  <c r="F6604" i="80"/>
  <c r="F6615" i="80"/>
  <c r="F6626" i="80"/>
  <c r="F6636" i="80"/>
  <c r="F6647" i="80"/>
  <c r="F6658" i="80"/>
  <c r="F6668" i="80"/>
  <c r="F6679" i="80"/>
  <c r="F6690" i="80"/>
  <c r="F6700" i="80"/>
  <c r="F6711" i="80"/>
  <c r="F6722" i="80"/>
  <c r="F6732" i="80"/>
  <c r="F6743" i="80"/>
  <c r="F6754" i="80"/>
  <c r="F6764" i="80"/>
  <c r="F6775" i="80"/>
  <c r="F6786" i="80"/>
  <c r="F6796" i="80"/>
  <c r="F6807" i="80"/>
  <c r="F6818" i="80"/>
  <c r="F6828" i="80"/>
  <c r="F6839" i="80"/>
  <c r="F6850" i="80"/>
  <c r="F6860" i="80"/>
  <c r="F6871" i="80"/>
  <c r="F6882" i="80"/>
  <c r="F6892" i="80"/>
  <c r="F6903" i="80"/>
  <c r="F6914" i="80"/>
  <c r="F6924" i="80"/>
  <c r="F6935" i="80"/>
  <c r="F6945" i="80"/>
  <c r="F6954" i="80"/>
  <c r="F6962" i="80"/>
  <c r="F6970" i="80"/>
  <c r="F6978" i="80"/>
  <c r="F6986" i="80"/>
  <c r="F6994" i="80"/>
  <c r="F7002" i="80"/>
  <c r="F7010" i="80"/>
  <c r="F7018" i="80"/>
  <c r="F7026" i="80"/>
  <c r="F7034" i="80"/>
  <c r="F7042" i="80"/>
  <c r="F7050" i="80"/>
  <c r="F7058" i="80"/>
  <c r="F7066" i="80"/>
  <c r="F7074" i="80"/>
  <c r="F7082" i="80"/>
  <c r="F7090" i="80"/>
  <c r="F7098" i="80"/>
  <c r="F7106" i="80"/>
  <c r="F7114" i="80"/>
  <c r="F7122" i="80"/>
  <c r="F7130" i="80"/>
  <c r="F7138" i="80"/>
  <c r="F7146" i="80"/>
  <c r="F7154" i="80"/>
  <c r="F7162" i="80"/>
  <c r="F7170" i="80"/>
  <c r="F7178" i="80"/>
  <c r="F7186" i="80"/>
  <c r="F7194" i="80"/>
  <c r="F7202" i="80"/>
  <c r="F7210" i="80"/>
  <c r="F7218" i="80"/>
  <c r="F7226" i="80"/>
  <c r="F7234" i="80"/>
  <c r="F7242" i="80"/>
  <c r="F7250" i="80"/>
  <c r="F7258" i="80"/>
  <c r="F7266" i="80"/>
  <c r="F7274" i="80"/>
  <c r="F7282" i="80"/>
  <c r="F7290" i="80"/>
  <c r="F7298" i="80"/>
  <c r="F7306" i="80"/>
  <c r="F7314" i="80"/>
  <c r="F7322" i="80"/>
  <c r="F7330" i="80"/>
  <c r="F7338" i="80"/>
  <c r="F7346" i="80"/>
  <c r="F7354" i="80"/>
  <c r="F7362" i="80"/>
  <c r="F7370" i="80"/>
  <c r="F7378" i="80"/>
  <c r="F7386" i="80"/>
  <c r="F7394" i="80"/>
  <c r="F7402" i="80"/>
  <c r="F7410" i="80"/>
  <c r="F7418" i="80"/>
  <c r="F7426" i="80"/>
  <c r="F7434" i="80"/>
  <c r="F7442" i="80"/>
  <c r="F7450" i="80"/>
  <c r="F7458" i="80"/>
  <c r="F7466" i="80"/>
  <c r="F7474" i="80"/>
  <c r="F7482" i="80"/>
  <c r="F7490" i="80"/>
  <c r="F7498" i="80"/>
  <c r="F7506" i="80"/>
  <c r="F7514" i="80"/>
  <c r="F7522" i="80"/>
  <c r="F7530" i="80"/>
  <c r="F7538" i="80"/>
  <c r="F7546" i="80"/>
  <c r="F7554" i="80"/>
  <c r="F7562" i="80"/>
  <c r="F7570" i="80"/>
  <c r="F7578" i="80"/>
  <c r="F7586" i="80"/>
  <c r="F7594" i="80"/>
  <c r="F7602" i="80"/>
  <c r="F7610" i="80"/>
  <c r="F7618" i="80"/>
  <c r="F7626" i="80"/>
  <c r="F7634" i="80"/>
  <c r="F7642" i="80"/>
  <c r="F7650" i="80"/>
  <c r="F7658" i="80"/>
  <c r="F7666" i="80"/>
  <c r="F7674" i="80"/>
  <c r="F7682" i="80"/>
  <c r="F7690" i="80"/>
  <c r="F7698" i="80"/>
  <c r="F7706" i="80"/>
  <c r="F7714" i="80"/>
  <c r="F7722" i="80"/>
  <c r="F7730" i="80"/>
  <c r="F7738" i="80"/>
  <c r="F7746" i="80"/>
  <c r="F7754" i="80"/>
  <c r="F7762" i="80"/>
  <c r="F7770" i="80"/>
  <c r="F7778" i="80"/>
  <c r="F7786" i="80"/>
  <c r="F7794" i="80"/>
  <c r="F7802" i="80"/>
  <c r="F7810" i="80"/>
  <c r="F7818" i="80"/>
  <c r="F7826" i="80"/>
  <c r="F7834" i="80"/>
  <c r="F7842" i="80"/>
  <c r="F7850" i="80"/>
  <c r="F7858" i="80"/>
  <c r="F7866" i="80"/>
  <c r="F7874" i="80"/>
  <c r="F7882" i="80"/>
  <c r="F7890" i="80"/>
  <c r="F7898" i="80"/>
  <c r="F7906" i="80"/>
  <c r="F7914" i="80"/>
  <c r="F7922" i="80"/>
  <c r="F7930" i="80"/>
  <c r="F7938" i="80"/>
  <c r="F7946" i="80"/>
  <c r="F7954" i="80"/>
  <c r="F7962" i="80"/>
  <c r="F7970" i="80"/>
  <c r="F7978" i="80"/>
  <c r="F7986" i="80"/>
  <c r="F7994" i="80"/>
  <c r="F8002" i="80"/>
  <c r="F8010" i="80"/>
  <c r="F8018" i="80"/>
  <c r="F8026" i="80"/>
  <c r="F8034" i="80"/>
  <c r="F8042" i="80"/>
  <c r="F8050" i="80"/>
  <c r="F8058" i="80"/>
  <c r="F8066" i="80"/>
  <c r="F8074" i="80"/>
  <c r="F8082" i="80"/>
  <c r="F8090" i="80"/>
  <c r="F8098" i="80"/>
  <c r="F8106" i="80"/>
  <c r="F8114" i="80"/>
  <c r="F8122" i="80"/>
  <c r="F8130" i="80"/>
  <c r="F8138" i="80"/>
  <c r="F8146" i="80"/>
  <c r="F8154" i="80"/>
  <c r="F8162" i="80"/>
  <c r="F8170" i="80"/>
  <c r="F8178" i="80"/>
  <c r="F8186" i="80"/>
  <c r="F8194" i="80"/>
  <c r="F8202" i="80"/>
  <c r="F8210" i="80"/>
  <c r="F8218" i="80"/>
  <c r="F8226" i="80"/>
  <c r="F8234" i="80"/>
  <c r="F8242" i="80"/>
  <c r="F8250" i="80"/>
  <c r="F8258" i="80"/>
  <c r="F8266" i="80"/>
  <c r="F8274" i="80"/>
  <c r="F8282" i="80"/>
  <c r="F8290" i="80"/>
  <c r="F8298" i="80"/>
  <c r="F8306" i="80"/>
  <c r="F8314" i="80"/>
  <c r="F8322" i="80"/>
  <c r="F8330" i="80"/>
  <c r="F8338" i="80"/>
  <c r="F8346" i="80"/>
  <c r="F8354" i="80"/>
  <c r="F8362" i="80"/>
  <c r="F8370" i="80"/>
  <c r="F8378" i="80"/>
  <c r="F8386" i="80"/>
  <c r="F8394" i="80"/>
  <c r="F8402" i="80"/>
  <c r="F8410" i="80"/>
  <c r="F8418" i="80"/>
  <c r="F8426" i="80"/>
  <c r="F8434" i="80"/>
  <c r="F8442" i="80"/>
  <c r="F8450" i="80"/>
  <c r="F8458" i="80"/>
  <c r="F8466" i="80"/>
  <c r="F8474" i="80"/>
  <c r="F8482" i="80"/>
  <c r="F8490" i="80"/>
  <c r="F8498" i="80"/>
  <c r="F8506" i="80"/>
  <c r="F8514" i="80"/>
  <c r="F8522" i="80"/>
  <c r="F8530" i="80"/>
  <c r="F8538" i="80"/>
  <c r="F8546" i="80"/>
  <c r="F8554" i="80"/>
  <c r="F8562" i="80"/>
  <c r="F8570" i="80"/>
  <c r="F8578" i="80"/>
  <c r="F8586" i="80"/>
  <c r="F8594" i="80"/>
  <c r="F8602" i="80"/>
  <c r="F8610" i="80"/>
  <c r="F8618" i="80"/>
  <c r="F8626" i="80"/>
  <c r="F8634" i="80"/>
  <c r="F8642" i="80"/>
  <c r="F8650" i="80"/>
  <c r="F8658" i="80"/>
  <c r="F8666" i="80"/>
  <c r="F8674" i="80"/>
  <c r="F8682" i="80"/>
  <c r="F8690" i="80"/>
  <c r="F8698" i="80"/>
  <c r="F8706" i="80"/>
  <c r="F8714" i="80"/>
  <c r="F8722" i="80"/>
  <c r="F8730" i="80"/>
  <c r="F8738" i="80"/>
  <c r="F8746" i="80"/>
  <c r="F8754" i="80"/>
  <c r="F8762" i="80"/>
  <c r="F8770" i="80"/>
  <c r="F8778" i="80"/>
  <c r="F8786" i="80"/>
  <c r="F8794" i="80"/>
  <c r="F8802" i="80"/>
  <c r="F8810" i="80"/>
  <c r="F8818" i="80"/>
  <c r="F8826" i="80"/>
  <c r="F8834" i="80"/>
  <c r="F8842" i="80"/>
  <c r="F8850" i="80"/>
  <c r="F8858" i="80"/>
  <c r="F8866" i="80"/>
  <c r="F8874" i="80"/>
  <c r="F8882" i="80"/>
  <c r="F8890" i="80"/>
  <c r="F8898" i="80"/>
  <c r="F8906" i="80"/>
  <c r="F8914" i="80"/>
  <c r="F8922" i="80"/>
  <c r="F8930" i="80"/>
  <c r="F8938" i="80"/>
  <c r="F8946" i="80"/>
  <c r="F8954" i="80"/>
  <c r="F8962" i="80"/>
  <c r="F8970" i="80"/>
  <c r="F8978" i="80"/>
  <c r="F8986" i="80"/>
  <c r="F8994" i="80"/>
  <c r="F3900" i="80"/>
  <c r="F4039" i="80"/>
  <c r="F4157" i="80"/>
  <c r="F4275" i="80"/>
  <c r="F4332" i="80"/>
  <c r="F4433" i="80"/>
  <c r="F4510" i="80"/>
  <c r="F4586" i="80"/>
  <c r="F4642" i="80"/>
  <c r="F4696" i="80"/>
  <c r="F4742" i="80"/>
  <c r="F4790" i="80"/>
  <c r="F4838" i="80"/>
  <c r="F4885" i="80"/>
  <c r="F4934" i="80"/>
  <c r="F4981" i="80"/>
  <c r="F5029" i="80"/>
  <c r="F5076" i="80"/>
  <c r="F5125" i="80"/>
  <c r="F5173" i="80"/>
  <c r="F5217" i="80"/>
  <c r="F5259" i="80"/>
  <c r="F5280" i="80"/>
  <c r="F5322" i="80"/>
  <c r="F5363" i="80"/>
  <c r="F5405" i="80"/>
  <c r="F5443" i="80"/>
  <c r="F5480" i="80"/>
  <c r="F5516" i="80"/>
  <c r="F5553" i="80"/>
  <c r="F5589" i="80"/>
  <c r="F5626" i="80"/>
  <c r="F5662" i="80"/>
  <c r="F5698" i="80"/>
  <c r="F5730" i="80"/>
  <c r="F5762" i="80"/>
  <c r="F5794" i="80"/>
  <c r="F5826" i="80"/>
  <c r="F5858" i="80"/>
  <c r="F5890" i="80"/>
  <c r="F5922" i="80"/>
  <c r="F5954" i="80"/>
  <c r="F5986" i="80"/>
  <c r="F6018" i="80"/>
  <c r="F6050" i="80"/>
  <c r="F6082" i="80"/>
  <c r="F6114" i="80"/>
  <c r="F6146" i="80"/>
  <c r="F6178" i="80"/>
  <c r="F6210" i="80"/>
  <c r="F6242" i="80"/>
  <c r="F6274" i="80"/>
  <c r="F6306" i="80"/>
  <c r="F6338" i="80"/>
  <c r="F6370" i="80"/>
  <c r="F6402" i="80"/>
  <c r="F6425" i="80"/>
  <c r="F6446" i="80"/>
  <c r="F6467" i="80"/>
  <c r="F6489" i="80"/>
  <c r="F6510" i="80"/>
  <c r="F6531" i="80"/>
  <c r="F6553" i="80"/>
  <c r="F6574" i="80"/>
  <c r="F6595" i="80"/>
  <c r="F6617" i="80"/>
  <c r="F6638" i="80"/>
  <c r="F6659" i="80"/>
  <c r="F6681" i="80"/>
  <c r="F6702" i="80"/>
  <c r="F6723" i="80"/>
  <c r="F6745" i="80"/>
  <c r="F6766" i="80"/>
  <c r="F6787" i="80"/>
  <c r="F6809" i="80"/>
  <c r="F6830" i="80"/>
  <c r="F6851" i="80"/>
  <c r="F6873" i="80"/>
  <c r="F6883" i="80"/>
  <c r="F6905" i="80"/>
  <c r="F6926" i="80"/>
  <c r="F6955" i="80"/>
  <c r="F6971" i="80"/>
  <c r="F6987" i="80"/>
  <c r="F6995" i="80"/>
  <c r="F7011" i="80"/>
  <c r="F7027" i="80"/>
  <c r="F7043" i="80"/>
  <c r="F7059" i="80"/>
  <c r="F7075" i="80"/>
  <c r="F7091" i="80"/>
  <c r="F7107" i="80"/>
  <c r="F7123" i="80"/>
  <c r="F7139" i="80"/>
  <c r="F7155" i="80"/>
  <c r="F7171" i="80"/>
  <c r="F7187" i="80"/>
  <c r="F7203" i="80"/>
  <c r="F7219" i="80"/>
  <c r="F7235" i="80"/>
  <c r="F7259" i="80"/>
  <c r="F7275" i="80"/>
  <c r="F7291" i="80"/>
  <c r="F7307" i="80"/>
  <c r="F7315" i="80"/>
  <c r="F7331" i="80"/>
  <c r="F7347" i="80"/>
  <c r="F7363" i="80"/>
  <c r="F7379" i="80"/>
  <c r="F7395" i="80"/>
  <c r="F7411" i="80"/>
  <c r="F7427" i="80"/>
  <c r="F7443" i="80"/>
  <c r="F7459" i="80"/>
  <c r="F7475" i="80"/>
  <c r="F7491" i="80"/>
  <c r="F7507" i="80"/>
  <c r="F7523" i="80"/>
  <c r="F7539" i="80"/>
  <c r="F7555" i="80"/>
  <c r="F3794" i="80"/>
  <c r="F3973" i="80"/>
  <c r="F4099" i="80"/>
  <c r="F4216" i="80"/>
  <c r="F4392" i="80"/>
  <c r="F4472" i="80"/>
  <c r="F4550" i="80"/>
  <c r="F4613" i="80"/>
  <c r="F4669" i="80"/>
  <c r="F4718" i="80"/>
  <c r="F4766" i="80"/>
  <c r="F4814" i="80"/>
  <c r="F4862" i="80"/>
  <c r="F4909" i="80"/>
  <c r="F4957" i="80"/>
  <c r="F5006" i="80"/>
  <c r="F5053" i="80"/>
  <c r="F5101" i="80"/>
  <c r="F5148" i="80"/>
  <c r="F5196" i="80"/>
  <c r="F5237" i="80"/>
  <c r="F5300" i="80"/>
  <c r="F5342" i="80"/>
  <c r="F5384" i="80"/>
  <c r="F5425" i="80"/>
  <c r="F5461" i="80"/>
  <c r="F5498" i="80"/>
  <c r="F5534" i="80"/>
  <c r="F5571" i="80"/>
  <c r="F5608" i="80"/>
  <c r="F5644" i="80"/>
  <c r="F5681" i="80"/>
  <c r="F5714" i="80"/>
  <c r="F5746" i="80"/>
  <c r="F5778" i="80"/>
  <c r="F5810" i="80"/>
  <c r="F5842" i="80"/>
  <c r="F5874" i="80"/>
  <c r="F5906" i="80"/>
  <c r="F5938" i="80"/>
  <c r="F5970" i="80"/>
  <c r="F6002" i="80"/>
  <c r="F6034" i="80"/>
  <c r="F6066" i="80"/>
  <c r="F6098" i="80"/>
  <c r="F6130" i="80"/>
  <c r="F6162" i="80"/>
  <c r="F6194" i="80"/>
  <c r="F6226" i="80"/>
  <c r="F6258" i="80"/>
  <c r="F6290" i="80"/>
  <c r="F6322" i="80"/>
  <c r="F6354" i="80"/>
  <c r="F6386" i="80"/>
  <c r="F6414" i="80"/>
  <c r="F6435" i="80"/>
  <c r="F6457" i="80"/>
  <c r="F6478" i="80"/>
  <c r="F6499" i="80"/>
  <c r="F6521" i="80"/>
  <c r="F6542" i="80"/>
  <c r="F6563" i="80"/>
  <c r="F6585" i="80"/>
  <c r="F6606" i="80"/>
  <c r="F6627" i="80"/>
  <c r="F6649" i="80"/>
  <c r="F6670" i="80"/>
  <c r="F6691" i="80"/>
  <c r="F6713" i="80"/>
  <c r="F6734" i="80"/>
  <c r="F6755" i="80"/>
  <c r="F6777" i="80"/>
  <c r="F6798" i="80"/>
  <c r="F6819" i="80"/>
  <c r="F6841" i="80"/>
  <c r="F6862" i="80"/>
  <c r="F6894" i="80"/>
  <c r="F6915" i="80"/>
  <c r="F6937" i="80"/>
  <c r="F6946" i="80"/>
  <c r="F6963" i="80"/>
  <c r="F6979" i="80"/>
  <c r="F7003" i="80"/>
  <c r="F7019" i="80"/>
  <c r="F7035" i="80"/>
  <c r="F7051" i="80"/>
  <c r="F7067" i="80"/>
  <c r="F7083" i="80"/>
  <c r="F7099" i="80"/>
  <c r="F7115" i="80"/>
  <c r="F7131" i="80"/>
  <c r="F7147" i="80"/>
  <c r="F7163" i="80"/>
  <c r="F7179" i="80"/>
  <c r="F7195" i="80"/>
  <c r="F7211" i="80"/>
  <c r="F7227" i="80"/>
  <c r="F7243" i="80"/>
  <c r="F7251" i="80"/>
  <c r="F7267" i="80"/>
  <c r="F7283" i="80"/>
  <c r="F7299" i="80"/>
  <c r="F7323" i="80"/>
  <c r="F7339" i="80"/>
  <c r="F7355" i="80"/>
  <c r="F7371" i="80"/>
  <c r="F7387" i="80"/>
  <c r="F7403" i="80"/>
  <c r="F7419" i="80"/>
  <c r="F7435" i="80"/>
  <c r="F7451" i="80"/>
  <c r="F7467" i="80"/>
  <c r="F7483" i="80"/>
  <c r="F7499" i="80"/>
  <c r="F7515" i="80"/>
  <c r="F7531" i="80"/>
  <c r="F7547" i="80"/>
  <c r="F3817" i="80"/>
  <c r="F3909" i="80"/>
  <c r="F3981" i="80"/>
  <c r="F4048" i="80"/>
  <c r="F4106" i="80"/>
  <c r="F4165" i="80"/>
  <c r="F4222" i="80"/>
  <c r="F4282" i="80"/>
  <c r="F4340" i="80"/>
  <c r="F4398" i="80"/>
  <c r="F4437" i="80"/>
  <c r="F4477" i="80"/>
  <c r="F4515" i="80"/>
  <c r="F4554" i="80"/>
  <c r="F4589" i="80"/>
  <c r="F4617" i="80"/>
  <c r="F4644" i="80"/>
  <c r="F4673" i="80"/>
  <c r="F4698" i="80"/>
  <c r="F4721" i="80"/>
  <c r="F4746" i="80"/>
  <c r="F4770" i="80"/>
  <c r="F4793" i="80"/>
  <c r="F4818" i="80"/>
  <c r="F4842" i="80"/>
  <c r="F4865" i="80"/>
  <c r="F4889" i="80"/>
  <c r="F4913" i="80"/>
  <c r="F4937" i="80"/>
  <c r="F4961" i="80"/>
  <c r="F4985" i="80"/>
  <c r="F5009" i="80"/>
  <c r="F5032" i="80"/>
  <c r="F5056" i="80"/>
  <c r="F5081" i="80"/>
  <c r="F5104" i="80"/>
  <c r="F5128" i="80"/>
  <c r="F5153" i="80"/>
  <c r="F5176" i="80"/>
  <c r="F5198" i="80"/>
  <c r="F5219" i="80"/>
  <c r="F5241" i="80"/>
  <c r="F5261" i="80"/>
  <c r="F5282" i="80"/>
  <c r="F5304" i="80"/>
  <c r="F5324" i="80"/>
  <c r="F5345" i="80"/>
  <c r="F5365" i="80"/>
  <c r="F5387" i="80"/>
  <c r="F5408" i="80"/>
  <c r="F5427" i="80"/>
  <c r="F5445" i="80"/>
  <c r="F5464" i="80"/>
  <c r="F5482" i="80"/>
  <c r="F5500" i="80"/>
  <c r="F5518" i="80"/>
  <c r="F5537" i="80"/>
  <c r="F5555" i="80"/>
  <c r="F5573" i="80"/>
  <c r="F5592" i="80"/>
  <c r="F5610" i="80"/>
  <c r="F5628" i="80"/>
  <c r="F5646" i="80"/>
  <c r="F5665" i="80"/>
  <c r="F5683" i="80"/>
  <c r="F5700" i="80"/>
  <c r="F5716" i="80"/>
  <c r="F5732" i="80"/>
  <c r="F5748" i="80"/>
  <c r="F5764" i="80"/>
  <c r="F5780" i="80"/>
  <c r="F5796" i="80"/>
  <c r="F5812" i="80"/>
  <c r="F5828" i="80"/>
  <c r="F5844" i="80"/>
  <c r="F5860" i="80"/>
  <c r="F5876" i="80"/>
  <c r="F5892" i="80"/>
  <c r="F5908" i="80"/>
  <c r="F5924" i="80"/>
  <c r="F5940" i="80"/>
  <c r="F5956" i="80"/>
  <c r="F5972" i="80"/>
  <c r="F5988" i="80"/>
  <c r="F6004" i="80"/>
  <c r="F6020" i="80"/>
  <c r="F6036" i="80"/>
  <c r="F6052" i="80"/>
  <c r="F6068" i="80"/>
  <c r="F6084" i="80"/>
  <c r="F6100" i="80"/>
  <c r="F6116" i="80"/>
  <c r="F6132" i="80"/>
  <c r="F6148" i="80"/>
  <c r="F6164" i="80"/>
  <c r="F6180" i="80"/>
  <c r="F6196" i="80"/>
  <c r="F6212" i="80"/>
  <c r="F6228" i="80"/>
  <c r="F6244" i="80"/>
  <c r="F6260" i="80"/>
  <c r="F6276" i="80"/>
  <c r="F6292" i="80"/>
  <c r="F6308" i="80"/>
  <c r="F6324" i="80"/>
  <c r="F6340" i="80"/>
  <c r="F6356" i="80"/>
  <c r="F6372" i="80"/>
  <c r="F6388" i="80"/>
  <c r="F6404" i="80"/>
  <c r="F6415" i="80"/>
  <c r="F6426" i="80"/>
  <c r="F6436" i="80"/>
  <c r="F6447" i="80"/>
  <c r="F6458" i="80"/>
  <c r="F6468" i="80"/>
  <c r="F6479" i="80"/>
  <c r="F6490" i="80"/>
  <c r="F6500" i="80"/>
  <c r="F6511" i="80"/>
  <c r="F6522" i="80"/>
  <c r="F6532" i="80"/>
  <c r="F6543" i="80"/>
  <c r="F6554" i="80"/>
  <c r="F6564" i="80"/>
  <c r="F6575" i="80"/>
  <c r="F6586" i="80"/>
  <c r="F6596" i="80"/>
  <c r="F6607" i="80"/>
  <c r="F6618" i="80"/>
  <c r="F6628" i="80"/>
  <c r="F6639" i="80"/>
  <c r="F6650" i="80"/>
  <c r="F6660" i="80"/>
  <c r="F6671" i="80"/>
  <c r="F6682" i="80"/>
  <c r="F6692" i="80"/>
  <c r="F6703" i="80"/>
  <c r="F6714" i="80"/>
  <c r="F6724" i="80"/>
  <c r="F6735" i="80"/>
  <c r="F6746" i="80"/>
  <c r="F6756" i="80"/>
  <c r="F6767" i="80"/>
  <c r="F6778" i="80"/>
  <c r="F6788" i="80"/>
  <c r="F6799" i="80"/>
  <c r="F6810" i="80"/>
  <c r="F6820" i="80"/>
  <c r="F6831" i="80"/>
  <c r="F6842" i="80"/>
  <c r="F6852" i="80"/>
  <c r="F6863" i="80"/>
  <c r="F6874" i="80"/>
  <c r="F6884" i="80"/>
  <c r="F6895" i="80"/>
  <c r="F6906" i="80"/>
  <c r="F6916" i="80"/>
  <c r="F6927" i="80"/>
  <c r="F6938" i="80"/>
  <c r="F6947" i="80"/>
  <c r="F6956" i="80"/>
  <c r="F6964" i="80"/>
  <c r="F6972" i="80"/>
  <c r="F6980" i="80"/>
  <c r="F6988" i="80"/>
  <c r="F6996" i="80"/>
  <c r="F7004" i="80"/>
  <c r="F7012" i="80"/>
  <c r="F7020" i="80"/>
  <c r="F7028" i="80"/>
  <c r="F7036" i="80"/>
  <c r="F7044" i="80"/>
  <c r="F7052" i="80"/>
  <c r="F7060" i="80"/>
  <c r="F7068" i="80"/>
  <c r="F7076" i="80"/>
  <c r="F7084" i="80"/>
  <c r="F7092" i="80"/>
  <c r="F7100" i="80"/>
  <c r="F7108" i="80"/>
  <c r="F7116" i="80"/>
  <c r="F7124" i="80"/>
  <c r="F7132" i="80"/>
  <c r="F7140" i="80"/>
  <c r="F7148" i="80"/>
  <c r="F7156" i="80"/>
  <c r="F7164" i="80"/>
  <c r="F7172" i="80"/>
  <c r="F7180" i="80"/>
  <c r="F7188" i="80"/>
  <c r="F7196" i="80"/>
  <c r="F7204" i="80"/>
  <c r="F7212" i="80"/>
  <c r="F7220" i="80"/>
  <c r="F7228" i="80"/>
  <c r="F7236" i="80"/>
  <c r="F7244" i="80"/>
  <c r="F7252" i="80"/>
  <c r="F7260" i="80"/>
  <c r="F7268" i="80"/>
  <c r="F7276" i="80"/>
  <c r="F7284" i="80"/>
  <c r="F7292" i="80"/>
  <c r="F7300" i="80"/>
  <c r="F7308" i="80"/>
  <c r="F7316" i="80"/>
  <c r="F7324" i="80"/>
  <c r="F7332" i="80"/>
  <c r="F7340" i="80"/>
  <c r="F7348" i="80"/>
  <c r="F7356" i="80"/>
  <c r="F7364" i="80"/>
  <c r="F7372" i="80"/>
  <c r="F7380" i="80"/>
  <c r="F7388" i="80"/>
  <c r="F7396" i="80"/>
  <c r="F7404" i="80"/>
  <c r="F7412" i="80"/>
  <c r="F7420" i="80"/>
  <c r="F7428" i="80"/>
  <c r="F7436" i="80"/>
  <c r="F7444" i="80"/>
  <c r="F7452" i="80"/>
  <c r="F7460" i="80"/>
  <c r="F7468" i="80"/>
  <c r="F7476" i="80"/>
  <c r="F7484" i="80"/>
  <c r="F7492" i="80"/>
  <c r="F7500" i="80"/>
  <c r="F7508" i="80"/>
  <c r="F7516" i="80"/>
  <c r="F7524" i="80"/>
  <c r="F7532" i="80"/>
  <c r="F7540" i="80"/>
  <c r="F7548" i="80"/>
  <c r="F7556" i="80"/>
  <c r="F7564" i="80"/>
  <c r="F7572" i="80"/>
  <c r="F7580" i="80"/>
  <c r="F7588" i="80"/>
  <c r="F7596" i="80"/>
  <c r="F7604" i="80"/>
  <c r="F7612" i="80"/>
  <c r="F7620" i="80"/>
  <c r="F7628" i="80"/>
  <c r="F7636" i="80"/>
  <c r="F7644" i="80"/>
  <c r="F7652" i="80"/>
  <c r="F7660" i="80"/>
  <c r="F7668" i="80"/>
  <c r="F7676" i="80"/>
  <c r="F7684" i="80"/>
  <c r="F7692" i="80"/>
  <c r="F7700" i="80"/>
  <c r="F7708" i="80"/>
  <c r="F7716" i="80"/>
  <c r="F7724" i="80"/>
  <c r="F7732" i="80"/>
  <c r="F7740" i="80"/>
  <c r="F7748" i="80"/>
  <c r="F7756" i="80"/>
  <c r="F7764" i="80"/>
  <c r="F7772" i="80"/>
  <c r="F7780" i="80"/>
  <c r="F7788" i="80"/>
  <c r="F7796" i="80"/>
  <c r="F7804" i="80"/>
  <c r="F7812" i="80"/>
  <c r="F7820" i="80"/>
  <c r="F7828" i="80"/>
  <c r="F7836" i="80"/>
  <c r="F7844" i="80"/>
  <c r="F7852" i="80"/>
  <c r="F7860" i="80"/>
  <c r="F7868" i="80"/>
  <c r="F7876" i="80"/>
  <c r="F7884" i="80"/>
  <c r="F7892" i="80"/>
  <c r="F7900" i="80"/>
  <c r="F7908" i="80"/>
  <c r="F7916" i="80"/>
  <c r="F7924" i="80"/>
  <c r="F7932" i="80"/>
  <c r="F7940" i="80"/>
  <c r="F7948" i="80"/>
  <c r="F7956" i="80"/>
  <c r="F7964" i="80"/>
  <c r="F7972" i="80"/>
  <c r="F7980" i="80"/>
  <c r="F7988" i="80"/>
  <c r="F7996" i="80"/>
  <c r="F8004" i="80"/>
  <c r="F8012" i="80"/>
  <c r="F8020" i="80"/>
  <c r="F8028" i="80"/>
  <c r="F8036" i="80"/>
  <c r="F8044" i="80"/>
  <c r="F8052" i="80"/>
  <c r="F8060" i="80"/>
  <c r="F8068" i="80"/>
  <c r="F8076" i="80"/>
  <c r="F8084" i="80"/>
  <c r="F8092" i="80"/>
  <c r="F8100" i="80"/>
  <c r="F8108" i="80"/>
  <c r="F8116" i="80"/>
  <c r="F8124" i="80"/>
  <c r="F8132" i="80"/>
  <c r="F8140" i="80"/>
  <c r="F8148" i="80"/>
  <c r="F8156" i="80"/>
  <c r="F8164" i="80"/>
  <c r="F8172" i="80"/>
  <c r="F8180" i="80"/>
  <c r="F8188" i="80"/>
  <c r="F8196" i="80"/>
  <c r="F8204" i="80"/>
  <c r="F8212" i="80"/>
  <c r="F8220" i="80"/>
  <c r="F8228" i="80"/>
  <c r="F8236" i="80"/>
  <c r="F8244" i="80"/>
  <c r="F8252" i="80"/>
  <c r="F8260" i="80"/>
  <c r="F8268" i="80"/>
  <c r="F8276" i="80"/>
  <c r="F8284" i="80"/>
  <c r="F8292" i="80"/>
  <c r="F8300" i="80"/>
  <c r="F8308" i="80"/>
  <c r="F8316" i="80"/>
  <c r="F8324" i="80"/>
  <c r="F8332" i="80"/>
  <c r="F8340" i="80"/>
  <c r="F8348" i="80"/>
  <c r="F8356" i="80"/>
  <c r="F8364" i="80"/>
  <c r="F8372" i="80"/>
  <c r="F8380" i="80"/>
  <c r="F8388" i="80"/>
  <c r="F8396" i="80"/>
  <c r="F8404" i="80"/>
  <c r="F8412" i="80"/>
  <c r="F8420" i="80"/>
  <c r="F8428" i="80"/>
  <c r="F8436" i="80"/>
  <c r="F8444" i="80"/>
  <c r="F8452" i="80"/>
  <c r="F8460" i="80"/>
  <c r="F8468" i="80"/>
  <c r="F8476" i="80"/>
  <c r="F8484" i="80"/>
  <c r="F8492" i="80"/>
  <c r="F8500" i="80"/>
  <c r="F8508" i="80"/>
  <c r="F8516" i="80"/>
  <c r="F8524" i="80"/>
  <c r="F8532" i="80"/>
  <c r="F8540" i="80"/>
  <c r="F8548" i="80"/>
  <c r="F8556" i="80"/>
  <c r="F8564" i="80"/>
  <c r="F8572" i="80"/>
  <c r="F8580" i="80"/>
  <c r="F8588" i="80"/>
  <c r="F8596" i="80"/>
  <c r="F8604" i="80"/>
  <c r="F8612" i="80"/>
  <c r="F8620" i="80"/>
  <c r="F8628" i="80"/>
  <c r="F8636" i="80"/>
  <c r="F8644" i="80"/>
  <c r="F8652" i="80"/>
  <c r="F8660" i="80"/>
  <c r="F8668" i="80"/>
  <c r="F8676" i="80"/>
  <c r="F8684" i="80"/>
  <c r="F8692" i="80"/>
  <c r="F8700" i="80"/>
  <c r="F8708" i="80"/>
  <c r="F8716" i="80"/>
  <c r="F8724" i="80"/>
  <c r="F8732" i="80"/>
  <c r="F8740" i="80"/>
  <c r="F8748" i="80"/>
  <c r="F8756" i="80"/>
  <c r="F8764" i="80"/>
  <c r="F8772" i="80"/>
  <c r="F8780" i="80"/>
  <c r="F8788" i="80"/>
  <c r="F8796" i="80"/>
  <c r="F8804" i="80"/>
  <c r="F8812" i="80"/>
  <c r="F8820" i="80"/>
  <c r="F8828" i="80"/>
  <c r="F8836" i="80"/>
  <c r="F8844" i="80"/>
  <c r="F8852" i="80"/>
  <c r="F8860" i="80"/>
  <c r="F8868" i="80"/>
  <c r="F8876" i="80"/>
  <c r="F8884" i="80"/>
  <c r="F8892" i="80"/>
  <c r="F8900" i="80"/>
  <c r="F8908" i="80"/>
  <c r="F8916" i="80"/>
  <c r="F8924" i="80"/>
  <c r="F8932" i="80"/>
  <c r="F8940" i="80"/>
  <c r="F8948" i="80"/>
  <c r="F8956" i="80"/>
  <c r="F8964" i="80"/>
  <c r="F8972" i="80"/>
  <c r="F8980" i="80"/>
  <c r="F8988" i="80"/>
  <c r="F8996" i="80"/>
  <c r="F3989" i="80"/>
  <c r="F4142" i="80"/>
  <c r="F4291" i="80"/>
  <c r="F4442" i="80"/>
  <c r="F4540" i="80"/>
  <c r="F4622" i="80"/>
  <c r="F4700" i="80"/>
  <c r="F4761" i="80"/>
  <c r="F4821" i="80"/>
  <c r="F4892" i="80"/>
  <c r="F4952" i="80"/>
  <c r="F5012" i="80"/>
  <c r="F5083" i="80"/>
  <c r="F5144" i="80"/>
  <c r="F5203" i="80"/>
  <c r="F5264" i="80"/>
  <c r="F5316" i="80"/>
  <c r="F5370" i="80"/>
  <c r="F5429" i="80"/>
  <c r="F5475" i="80"/>
  <c r="F5522" i="80"/>
  <c r="F5576" i="80"/>
  <c r="F5621" i="80"/>
  <c r="F5668" i="80"/>
  <c r="F5718" i="80"/>
  <c r="F5758" i="80"/>
  <c r="F5799" i="80"/>
  <c r="F5846" i="80"/>
  <c r="F5886" i="80"/>
  <c r="F5927" i="80"/>
  <c r="F5974" i="80"/>
  <c r="F6014" i="80"/>
  <c r="F6055" i="80"/>
  <c r="F6102" i="80"/>
  <c r="F6142" i="80"/>
  <c r="F6183" i="80"/>
  <c r="F6230" i="80"/>
  <c r="F6270" i="80"/>
  <c r="F6311" i="80"/>
  <c r="F6358" i="80"/>
  <c r="F6398" i="80"/>
  <c r="F6428" i="80"/>
  <c r="F6459" i="80"/>
  <c r="F6486" i="80"/>
  <c r="F6514" i="80"/>
  <c r="F6545" i="80"/>
  <c r="F6571" i="80"/>
  <c r="F6599" i="80"/>
  <c r="F6630" i="80"/>
  <c r="F6657" i="80"/>
  <c r="F6684" i="80"/>
  <c r="F6715" i="80"/>
  <c r="F6742" i="80"/>
  <c r="F6770" i="80"/>
  <c r="F6801" i="80"/>
  <c r="F6827" i="80"/>
  <c r="F6855" i="80"/>
  <c r="F6886" i="80"/>
  <c r="F6913" i="80"/>
  <c r="F6940" i="80"/>
  <c r="F6965" i="80"/>
  <c r="F6985" i="80"/>
  <c r="F7006" i="80"/>
  <c r="F7029" i="80"/>
  <c r="F7049" i="80"/>
  <c r="F7070" i="80"/>
  <c r="F7093" i="80"/>
  <c r="F7113" i="80"/>
  <c r="F7134" i="80"/>
  <c r="F7157" i="80"/>
  <c r="F7177" i="80"/>
  <c r="F7198" i="80"/>
  <c r="F7221" i="80"/>
  <c r="F7241" i="80"/>
  <c r="F7262" i="80"/>
  <c r="F7285" i="80"/>
  <c r="F7305" i="80"/>
  <c r="F7326" i="80"/>
  <c r="F7349" i="80"/>
  <c r="F7369" i="80"/>
  <c r="F7390" i="80"/>
  <c r="F7413" i="80"/>
  <c r="F7433" i="80"/>
  <c r="F7454" i="80"/>
  <c r="F7477" i="80"/>
  <c r="F7497" i="80"/>
  <c r="F7518" i="80"/>
  <c r="F7541" i="80"/>
  <c r="F7561" i="80"/>
  <c r="F7577" i="80"/>
  <c r="F7593" i="80"/>
  <c r="F7609" i="80"/>
  <c r="F7625" i="80"/>
  <c r="F7641" i="80"/>
  <c r="F7657" i="80"/>
  <c r="F7673" i="80"/>
  <c r="F7689" i="80"/>
  <c r="F7705" i="80"/>
  <c r="F7721" i="80"/>
  <c r="F7737" i="80"/>
  <c r="F7753" i="80"/>
  <c r="F7769" i="80"/>
  <c r="F7785" i="80"/>
  <c r="F7801" i="80"/>
  <c r="F7817" i="80"/>
  <c r="F7833" i="80"/>
  <c r="F7849" i="80"/>
  <c r="F7865" i="80"/>
  <c r="F7881" i="80"/>
  <c r="F7897" i="80"/>
  <c r="F7913" i="80"/>
  <c r="F7929" i="80"/>
  <c r="F7945" i="80"/>
  <c r="F7961" i="80"/>
  <c r="F7977" i="80"/>
  <c r="F7993" i="80"/>
  <c r="F8009" i="80"/>
  <c r="F8025" i="80"/>
  <c r="F8041" i="80"/>
  <c r="F8057" i="80"/>
  <c r="F8073" i="80"/>
  <c r="F8089" i="80"/>
  <c r="F8105" i="80"/>
  <c r="F8121" i="80"/>
  <c r="F8137" i="80"/>
  <c r="F8153" i="80"/>
  <c r="F8169" i="80"/>
  <c r="F8185" i="80"/>
  <c r="F8201" i="80"/>
  <c r="F8217" i="80"/>
  <c r="F8233" i="80"/>
  <c r="F8249" i="80"/>
  <c r="F8265" i="80"/>
  <c r="F8281" i="80"/>
  <c r="F8297" i="80"/>
  <c r="F8313" i="80"/>
  <c r="F8329" i="80"/>
  <c r="F8345" i="80"/>
  <c r="F8361" i="80"/>
  <c r="F8377" i="80"/>
  <c r="F8393" i="80"/>
  <c r="F8409" i="80"/>
  <c r="F8425" i="80"/>
  <c r="F8441" i="80"/>
  <c r="F8457" i="80"/>
  <c r="F8473" i="80"/>
  <c r="F8489" i="80"/>
  <c r="F8505" i="80"/>
  <c r="F8521" i="80"/>
  <c r="F8537" i="80"/>
  <c r="F8553" i="80"/>
  <c r="F8569" i="80"/>
  <c r="F8585" i="80"/>
  <c r="F8601" i="80"/>
  <c r="F8617" i="80"/>
  <c r="F8633" i="80"/>
  <c r="F8649" i="80"/>
  <c r="F8665" i="80"/>
  <c r="F8681" i="80"/>
  <c r="F8697" i="80"/>
  <c r="F8713" i="80"/>
  <c r="F8729" i="80"/>
  <c r="F8745" i="80"/>
  <c r="F8761" i="80"/>
  <c r="F8777" i="80"/>
  <c r="F8793" i="80"/>
  <c r="F8809" i="80"/>
  <c r="F8825" i="80"/>
  <c r="F8841" i="80"/>
  <c r="F8857" i="80"/>
  <c r="F8873" i="80"/>
  <c r="F8889" i="80"/>
  <c r="F8905" i="80"/>
  <c r="F8921" i="80"/>
  <c r="F8937" i="80"/>
  <c r="F8953" i="80"/>
  <c r="F8969" i="80"/>
  <c r="F8985" i="80"/>
  <c r="F8619" i="80"/>
  <c r="F8699" i="80"/>
  <c r="F8731" i="80"/>
  <c r="F8763" i="80"/>
  <c r="F8795" i="80"/>
  <c r="F8827" i="80"/>
  <c r="F8859" i="80"/>
  <c r="F8891" i="80"/>
  <c r="F8923" i="80"/>
  <c r="F8955" i="80"/>
  <c r="F8987" i="80"/>
  <c r="F3830" i="80"/>
  <c r="F4174" i="80"/>
  <c r="F4563" i="80"/>
  <c r="F4773" i="80"/>
  <c r="F4965" i="80"/>
  <c r="F5156" i="80"/>
  <c r="F5328" i="80"/>
  <c r="F5485" i="80"/>
  <c r="F5585" i="80"/>
  <c r="F5726" i="80"/>
  <c r="F5854" i="80"/>
  <c r="F5982" i="80"/>
  <c r="F6110" i="80"/>
  <c r="F6238" i="80"/>
  <c r="F6326" i="80"/>
  <c r="F6438" i="80"/>
  <c r="F6523" i="80"/>
  <c r="F6609" i="80"/>
  <c r="F6694" i="80"/>
  <c r="F6779" i="80"/>
  <c r="F6806" i="80"/>
  <c r="F6891" i="80"/>
  <c r="F6969" i="80"/>
  <c r="F7033" i="80"/>
  <c r="F7097" i="80"/>
  <c r="F7161" i="80"/>
  <c r="F7225" i="80"/>
  <c r="F7289" i="80"/>
  <c r="F7353" i="80"/>
  <c r="F7417" i="80"/>
  <c r="F7481" i="80"/>
  <c r="F7545" i="80"/>
  <c r="F7597" i="80"/>
  <c r="F7645" i="80"/>
  <c r="F7677" i="80"/>
  <c r="F7709" i="80"/>
  <c r="F7757" i="80"/>
  <c r="F7805" i="80"/>
  <c r="F7869" i="80"/>
  <c r="F7917" i="80"/>
  <c r="F7965" i="80"/>
  <c r="F8013" i="80"/>
  <c r="F8061" i="80"/>
  <c r="F8093" i="80"/>
  <c r="F8141" i="80"/>
  <c r="F8189" i="80"/>
  <c r="F8237" i="80"/>
  <c r="F8285" i="80"/>
  <c r="F8333" i="80"/>
  <c r="F8381" i="80"/>
  <c r="F8429" i="80"/>
  <c r="F8493" i="80"/>
  <c r="F8541" i="80"/>
  <c r="F8589" i="80"/>
  <c r="F8637" i="80"/>
  <c r="F8685" i="80"/>
  <c r="F8733" i="80"/>
  <c r="F8781" i="80"/>
  <c r="F8829" i="80"/>
  <c r="F8877" i="80"/>
  <c r="F8925" i="80"/>
  <c r="F8973" i="80"/>
  <c r="F4259" i="80"/>
  <c r="F4748" i="80"/>
  <c r="F5061" i="80"/>
  <c r="F5358" i="80"/>
  <c r="F5703" i="80"/>
  <c r="F5918" i="80"/>
  <c r="F6215" i="80"/>
  <c r="F6450" i="80"/>
  <c r="F6651" i="80"/>
  <c r="F6849" i="80"/>
  <c r="F7022" i="80"/>
  <c r="F7150" i="80"/>
  <c r="F7301" i="80"/>
  <c r="F7449" i="80"/>
  <c r="F7573" i="80"/>
  <c r="F7669" i="80"/>
  <c r="F7781" i="80"/>
  <c r="F7877" i="80"/>
  <c r="F7989" i="80"/>
  <c r="F8101" i="80"/>
  <c r="F8165" i="80"/>
  <c r="F8277" i="80"/>
  <c r="F8373" i="80"/>
  <c r="F8469" i="80"/>
  <c r="F8581" i="80"/>
  <c r="F8677" i="80"/>
  <c r="F8789" i="80"/>
  <c r="F8901" i="80"/>
  <c r="F3754" i="80"/>
  <c r="F3991" i="80"/>
  <c r="F4172" i="80"/>
  <c r="F4318" i="80"/>
  <c r="F4446" i="80"/>
  <c r="F4560" i="80"/>
  <c r="F4634" i="80"/>
  <c r="F4702" i="80"/>
  <c r="F4772" i="80"/>
  <c r="F4833" i="80"/>
  <c r="F4893" i="80"/>
  <c r="F4964" i="80"/>
  <c r="F5022" i="80"/>
  <c r="F5084" i="80"/>
  <c r="F5155" i="80"/>
  <c r="F5212" i="80"/>
  <c r="F5265" i="80"/>
  <c r="F5326" i="80"/>
  <c r="F5379" i="80"/>
  <c r="F5430" i="80"/>
  <c r="F5484" i="80"/>
  <c r="F5530" i="80"/>
  <c r="F5577" i="80"/>
  <c r="F5630" i="80"/>
  <c r="F5676" i="80"/>
  <c r="F5719" i="80"/>
  <c r="F5766" i="80"/>
  <c r="F5806" i="80"/>
  <c r="F5847" i="80"/>
  <c r="F5894" i="80"/>
  <c r="F5934" i="80"/>
  <c r="F5975" i="80"/>
  <c r="F6022" i="80"/>
  <c r="F6062" i="80"/>
  <c r="F6103" i="80"/>
  <c r="F6150" i="80"/>
  <c r="F6190" i="80"/>
  <c r="F6231" i="80"/>
  <c r="F6278" i="80"/>
  <c r="F6318" i="80"/>
  <c r="F6359" i="80"/>
  <c r="F6406" i="80"/>
  <c r="F6433" i="80"/>
  <c r="F6460" i="80"/>
  <c r="F6491" i="80"/>
  <c r="F6518" i="80"/>
  <c r="F6546" i="80"/>
  <c r="F6577" i="80"/>
  <c r="F6603" i="80"/>
  <c r="F6631" i="80"/>
  <c r="F6662" i="80"/>
  <c r="F6689" i="80"/>
  <c r="F6716" i="80"/>
  <c r="F6747" i="80"/>
  <c r="F6774" i="80"/>
  <c r="F6802" i="80"/>
  <c r="F6833" i="80"/>
  <c r="F6859" i="80"/>
  <c r="F6887" i="80"/>
  <c r="F6918" i="80"/>
  <c r="F6944" i="80"/>
  <c r="F6966" i="80"/>
  <c r="F6989" i="80"/>
  <c r="F7009" i="80"/>
  <c r="F7030" i="80"/>
  <c r="F7053" i="80"/>
  <c r="F7073" i="80"/>
  <c r="F7094" i="80"/>
  <c r="F7117" i="80"/>
  <c r="F7137" i="80"/>
  <c r="F7158" i="80"/>
  <c r="F7181" i="80"/>
  <c r="F7201" i="80"/>
  <c r="F7222" i="80"/>
  <c r="F7245" i="80"/>
  <c r="F7265" i="80"/>
  <c r="F7286" i="80"/>
  <c r="F7309" i="80"/>
  <c r="F7329" i="80"/>
  <c r="F7350" i="80"/>
  <c r="F7373" i="80"/>
  <c r="F7393" i="80"/>
  <c r="F7414" i="80"/>
  <c r="F7437" i="80"/>
  <c r="F7457" i="80"/>
  <c r="F7478" i="80"/>
  <c r="F7501" i="80"/>
  <c r="F7521" i="80"/>
  <c r="F7542" i="80"/>
  <c r="F7563" i="80"/>
  <c r="F7579" i="80"/>
  <c r="F7595" i="80"/>
  <c r="F7611" i="80"/>
  <c r="F7627" i="80"/>
  <c r="F7643" i="80"/>
  <c r="F7659" i="80"/>
  <c r="F7675" i="80"/>
  <c r="F7691" i="80"/>
  <c r="F7707" i="80"/>
  <c r="F7723" i="80"/>
  <c r="F7739" i="80"/>
  <c r="F7755" i="80"/>
  <c r="F7771" i="80"/>
  <c r="F7787" i="80"/>
  <c r="F7803" i="80"/>
  <c r="F7819" i="80"/>
  <c r="F7835" i="80"/>
  <c r="F7851" i="80"/>
  <c r="F7867" i="80"/>
  <c r="F7883" i="80"/>
  <c r="F7899" i="80"/>
  <c r="F7915" i="80"/>
  <c r="F7931" i="80"/>
  <c r="F7947" i="80"/>
  <c r="F7963" i="80"/>
  <c r="F7979" i="80"/>
  <c r="F7995" i="80"/>
  <c r="F8011" i="80"/>
  <c r="F8027" i="80"/>
  <c r="F8043" i="80"/>
  <c r="F8059" i="80"/>
  <c r="F8075" i="80"/>
  <c r="F8091" i="80"/>
  <c r="F8107" i="80"/>
  <c r="F8123" i="80"/>
  <c r="F8139" i="80"/>
  <c r="F8155" i="80"/>
  <c r="F8171" i="80"/>
  <c r="F8187" i="80"/>
  <c r="F8203" i="80"/>
  <c r="F8219" i="80"/>
  <c r="F8235" i="80"/>
  <c r="F8251" i="80"/>
  <c r="F8267" i="80"/>
  <c r="F8283" i="80"/>
  <c r="F8299" i="80"/>
  <c r="F8315" i="80"/>
  <c r="F8331" i="80"/>
  <c r="F8347" i="80"/>
  <c r="F8363" i="80"/>
  <c r="F8379" i="80"/>
  <c r="F8395" i="80"/>
  <c r="F8411" i="80"/>
  <c r="F8427" i="80"/>
  <c r="F8443" i="80"/>
  <c r="F8459" i="80"/>
  <c r="F8475" i="80"/>
  <c r="F8491" i="80"/>
  <c r="F8507" i="80"/>
  <c r="F8523" i="80"/>
  <c r="F8539" i="80"/>
  <c r="F8555" i="80"/>
  <c r="F8571" i="80"/>
  <c r="F8587" i="80"/>
  <c r="F8603" i="80"/>
  <c r="F8635" i="80"/>
  <c r="F8651" i="80"/>
  <c r="F8667" i="80"/>
  <c r="F8683" i="80"/>
  <c r="F8715" i="80"/>
  <c r="F8747" i="80"/>
  <c r="F8779" i="80"/>
  <c r="F8811" i="80"/>
  <c r="F8843" i="80"/>
  <c r="F8875" i="80"/>
  <c r="F8907" i="80"/>
  <c r="F8939" i="80"/>
  <c r="F8971" i="80"/>
  <c r="F4023" i="80"/>
  <c r="F4462" i="80"/>
  <c r="F4714" i="80"/>
  <c r="F4844" i="80"/>
  <c r="F5035" i="80"/>
  <c r="F5222" i="80"/>
  <c r="F5389" i="80"/>
  <c r="F5539" i="80"/>
  <c r="F5685" i="80"/>
  <c r="F5814" i="80"/>
  <c r="F5942" i="80"/>
  <c r="F6070" i="80"/>
  <c r="F6151" i="80"/>
  <c r="F6279" i="80"/>
  <c r="F6407" i="80"/>
  <c r="F6492" i="80"/>
  <c r="F6578" i="80"/>
  <c r="F6663" i="80"/>
  <c r="F6748" i="80"/>
  <c r="F6865" i="80"/>
  <c r="F6948" i="80"/>
  <c r="F6990" i="80"/>
  <c r="F7054" i="80"/>
  <c r="F7118" i="80"/>
  <c r="F7182" i="80"/>
  <c r="F7246" i="80"/>
  <c r="F7310" i="80"/>
  <c r="F7374" i="80"/>
  <c r="F7438" i="80"/>
  <c r="F7502" i="80"/>
  <c r="F7565" i="80"/>
  <c r="F7613" i="80"/>
  <c r="F7661" i="80"/>
  <c r="F7725" i="80"/>
  <c r="F7773" i="80"/>
  <c r="F7821" i="80"/>
  <c r="F7853" i="80"/>
  <c r="F7901" i="80"/>
  <c r="F7949" i="80"/>
  <c r="F7997" i="80"/>
  <c r="F8045" i="80"/>
  <c r="F8109" i="80"/>
  <c r="F8157" i="80"/>
  <c r="F8205" i="80"/>
  <c r="F8253" i="80"/>
  <c r="F8301" i="80"/>
  <c r="F8349" i="80"/>
  <c r="F8397" i="80"/>
  <c r="F8445" i="80"/>
  <c r="F8477" i="80"/>
  <c r="F8525" i="80"/>
  <c r="F8573" i="80"/>
  <c r="F8621" i="80"/>
  <c r="F8669" i="80"/>
  <c r="F8717" i="80"/>
  <c r="F8765" i="80"/>
  <c r="F8813" i="80"/>
  <c r="F8845" i="80"/>
  <c r="F8893" i="80"/>
  <c r="F8941" i="80"/>
  <c r="F8989" i="80"/>
  <c r="F3922" i="80"/>
  <c r="F4809" i="80"/>
  <c r="F5306" i="80"/>
  <c r="F5612" i="80"/>
  <c r="F5878" i="80"/>
  <c r="F6174" i="80"/>
  <c r="F6422" i="80"/>
  <c r="F6620" i="80"/>
  <c r="F6822" i="80"/>
  <c r="F6981" i="80"/>
  <c r="F7129" i="80"/>
  <c r="F7278" i="80"/>
  <c r="F7406" i="80"/>
  <c r="F7534" i="80"/>
  <c r="F7653" i="80"/>
  <c r="F7749" i="80"/>
  <c r="F7845" i="80"/>
  <c r="F7957" i="80"/>
  <c r="F8069" i="80"/>
  <c r="F8197" i="80"/>
  <c r="F8309" i="80"/>
  <c r="F8421" i="80"/>
  <c r="F8533" i="80"/>
  <c r="F8629" i="80"/>
  <c r="F8741" i="80"/>
  <c r="F8853" i="80"/>
  <c r="F4348" i="80"/>
  <c r="F4648" i="80"/>
  <c r="F4904" i="80"/>
  <c r="F5094" i="80"/>
  <c r="F5274" i="80"/>
  <c r="F5438" i="80"/>
  <c r="F5632" i="80"/>
  <c r="F5767" i="80"/>
  <c r="F5895" i="80"/>
  <c r="F6023" i="80"/>
  <c r="F6198" i="80"/>
  <c r="F6366" i="80"/>
  <c r="F6465" i="80"/>
  <c r="F6550" i="80"/>
  <c r="F6635" i="80"/>
  <c r="F6721" i="80"/>
  <c r="F6834" i="80"/>
  <c r="F6919" i="80"/>
  <c r="F7013" i="80"/>
  <c r="F7077" i="80"/>
  <c r="F7141" i="80"/>
  <c r="F7205" i="80"/>
  <c r="F7269" i="80"/>
  <c r="F7333" i="80"/>
  <c r="F7397" i="80"/>
  <c r="F7461" i="80"/>
  <c r="F7525" i="80"/>
  <c r="F7581" i="80"/>
  <c r="F7629" i="80"/>
  <c r="F7693" i="80"/>
  <c r="F7741" i="80"/>
  <c r="F7789" i="80"/>
  <c r="F7837" i="80"/>
  <c r="F7885" i="80"/>
  <c r="F7933" i="80"/>
  <c r="F7981" i="80"/>
  <c r="F8029" i="80"/>
  <c r="F8077" i="80"/>
  <c r="F8125" i="80"/>
  <c r="F8173" i="80"/>
  <c r="F8221" i="80"/>
  <c r="F8269" i="80"/>
  <c r="F8317" i="80"/>
  <c r="F8365" i="80"/>
  <c r="F8413" i="80"/>
  <c r="F8461" i="80"/>
  <c r="F8509" i="80"/>
  <c r="F8557" i="80"/>
  <c r="F8605" i="80"/>
  <c r="F8653" i="80"/>
  <c r="F8701" i="80"/>
  <c r="F8749" i="80"/>
  <c r="F8797" i="80"/>
  <c r="F8861" i="80"/>
  <c r="F8909" i="80"/>
  <c r="F8957" i="80"/>
  <c r="F4405" i="80"/>
  <c r="F5000" i="80"/>
  <c r="F5411" i="80"/>
  <c r="F5790" i="80"/>
  <c r="F6046" i="80"/>
  <c r="F6343" i="80"/>
  <c r="F6566" i="80"/>
  <c r="F6737" i="80"/>
  <c r="F6907" i="80"/>
  <c r="F7065" i="80"/>
  <c r="F7193" i="80"/>
  <c r="F7342" i="80"/>
  <c r="F7493" i="80"/>
  <c r="F7621" i="80"/>
  <c r="F7717" i="80"/>
  <c r="F7813" i="80"/>
  <c r="F7925" i="80"/>
  <c r="F8021" i="80"/>
  <c r="F8133" i="80"/>
  <c r="F8245" i="80"/>
  <c r="F8357" i="80"/>
  <c r="F8453" i="80"/>
  <c r="F8565" i="80"/>
  <c r="F8693" i="80"/>
  <c r="F8805" i="80"/>
  <c r="F3834" i="80"/>
  <c r="F4056" i="80"/>
  <c r="F4202" i="80"/>
  <c r="F4349" i="80"/>
  <c r="F4481" i="80"/>
  <c r="F4578" i="80"/>
  <c r="F4651" i="80"/>
  <c r="F4725" i="80"/>
  <c r="F4784" i="80"/>
  <c r="F4845" i="80"/>
  <c r="F4916" i="80"/>
  <c r="F4976" i="80"/>
  <c r="F5037" i="80"/>
  <c r="F5107" i="80"/>
  <c r="F5166" i="80"/>
  <c r="F5224" i="80"/>
  <c r="F5285" i="80"/>
  <c r="F5337" i="80"/>
  <c r="F5390" i="80"/>
  <c r="F5448" i="80"/>
  <c r="F5493" i="80"/>
  <c r="F5540" i="80"/>
  <c r="F5594" i="80"/>
  <c r="F5640" i="80"/>
  <c r="F5686" i="80"/>
  <c r="F5734" i="80"/>
  <c r="F5774" i="80"/>
  <c r="F5815" i="80"/>
  <c r="F5862" i="80"/>
  <c r="F5902" i="80"/>
  <c r="F5943" i="80"/>
  <c r="F5990" i="80"/>
  <c r="F6030" i="80"/>
  <c r="F6071" i="80"/>
  <c r="F6118" i="80"/>
  <c r="F6158" i="80"/>
  <c r="F6199" i="80"/>
  <c r="F6246" i="80"/>
  <c r="F6286" i="80"/>
  <c r="F6327" i="80"/>
  <c r="F6374" i="80"/>
  <c r="F6411" i="80"/>
  <c r="F6439" i="80"/>
  <c r="F6470" i="80"/>
  <c r="F6497" i="80"/>
  <c r="F6524" i="80"/>
  <c r="F6555" i="80"/>
  <c r="F6582" i="80"/>
  <c r="F6610" i="80"/>
  <c r="F6641" i="80"/>
  <c r="F6667" i="80"/>
  <c r="F6695" i="80"/>
  <c r="F6726" i="80"/>
  <c r="F6753" i="80"/>
  <c r="F6780" i="80"/>
  <c r="F6811" i="80"/>
  <c r="F6838" i="80"/>
  <c r="F6866" i="80"/>
  <c r="F6897" i="80"/>
  <c r="F6923" i="80"/>
  <c r="F6950" i="80"/>
  <c r="F6973" i="80"/>
  <c r="F6993" i="80"/>
  <c r="F7014" i="80"/>
  <c r="F7037" i="80"/>
  <c r="F7057" i="80"/>
  <c r="F7078" i="80"/>
  <c r="F7101" i="80"/>
  <c r="F7121" i="80"/>
  <c r="F7142" i="80"/>
  <c r="F7165" i="80"/>
  <c r="F7185" i="80"/>
  <c r="F7206" i="80"/>
  <c r="F7229" i="80"/>
  <c r="F7249" i="80"/>
  <c r="F7270" i="80"/>
  <c r="F7293" i="80"/>
  <c r="F7313" i="80"/>
  <c r="F7334" i="80"/>
  <c r="F7357" i="80"/>
  <c r="F7377" i="80"/>
  <c r="F7398" i="80"/>
  <c r="F7421" i="80"/>
  <c r="F7441" i="80"/>
  <c r="F7462" i="80"/>
  <c r="F7485" i="80"/>
  <c r="F7505" i="80"/>
  <c r="F7526" i="80"/>
  <c r="F7549" i="80"/>
  <c r="F7566" i="80"/>
  <c r="F7582" i="80"/>
  <c r="F7598" i="80"/>
  <c r="F7614" i="80"/>
  <c r="F7630" i="80"/>
  <c r="F7646" i="80"/>
  <c r="F7662" i="80"/>
  <c r="F7678" i="80"/>
  <c r="F7694" i="80"/>
  <c r="F7710" i="80"/>
  <c r="F7726" i="80"/>
  <c r="F7742" i="80"/>
  <c r="F7758" i="80"/>
  <c r="F7774" i="80"/>
  <c r="F7790" i="80"/>
  <c r="F7806" i="80"/>
  <c r="F7822" i="80"/>
  <c r="F7838" i="80"/>
  <c r="F7854" i="80"/>
  <c r="F7870" i="80"/>
  <c r="F7886" i="80"/>
  <c r="F7902" i="80"/>
  <c r="F7918" i="80"/>
  <c r="F7934" i="80"/>
  <c r="F7950" i="80"/>
  <c r="F7966" i="80"/>
  <c r="F7982" i="80"/>
  <c r="F7998" i="80"/>
  <c r="F8014" i="80"/>
  <c r="F8030" i="80"/>
  <c r="F8046" i="80"/>
  <c r="F8062" i="80"/>
  <c r="F8078" i="80"/>
  <c r="F8094" i="80"/>
  <c r="F8110" i="80"/>
  <c r="F8126" i="80"/>
  <c r="F8142" i="80"/>
  <c r="F8158" i="80"/>
  <c r="F8174" i="80"/>
  <c r="F8190" i="80"/>
  <c r="F8206" i="80"/>
  <c r="F8222" i="80"/>
  <c r="F8238" i="80"/>
  <c r="F8254" i="80"/>
  <c r="F8270" i="80"/>
  <c r="F8286" i="80"/>
  <c r="F8302" i="80"/>
  <c r="F8318" i="80"/>
  <c r="F8334" i="80"/>
  <c r="F8350" i="80"/>
  <c r="F8366" i="80"/>
  <c r="F8382" i="80"/>
  <c r="F8398" i="80"/>
  <c r="F8414" i="80"/>
  <c r="F8430" i="80"/>
  <c r="F8446" i="80"/>
  <c r="F8462" i="80"/>
  <c r="F8478" i="80"/>
  <c r="F8494" i="80"/>
  <c r="F8510" i="80"/>
  <c r="F8526" i="80"/>
  <c r="F8542" i="80"/>
  <c r="F8558" i="80"/>
  <c r="F8574" i="80"/>
  <c r="F8590" i="80"/>
  <c r="F8606" i="80"/>
  <c r="F8622" i="80"/>
  <c r="F8638" i="80"/>
  <c r="F8654" i="80"/>
  <c r="F8670" i="80"/>
  <c r="F8686" i="80"/>
  <c r="F8702" i="80"/>
  <c r="F8718" i="80"/>
  <c r="F8734" i="80"/>
  <c r="F8750" i="80"/>
  <c r="F8766" i="80"/>
  <c r="F8782" i="80"/>
  <c r="F8798" i="80"/>
  <c r="F8814" i="80"/>
  <c r="F8830" i="80"/>
  <c r="F8846" i="80"/>
  <c r="F8862" i="80"/>
  <c r="F8878" i="80"/>
  <c r="F8894" i="80"/>
  <c r="F8910" i="80"/>
  <c r="F8926" i="80"/>
  <c r="F8942" i="80"/>
  <c r="F8958" i="80"/>
  <c r="F8974" i="80"/>
  <c r="F8990" i="80"/>
  <c r="F8289" i="80"/>
  <c r="F8369" i="80"/>
  <c r="F8417" i="80"/>
  <c r="F8449" i="80"/>
  <c r="F8481" i="80"/>
  <c r="F8513" i="80"/>
  <c r="F8545" i="80"/>
  <c r="F8577" i="80"/>
  <c r="F8593" i="80"/>
  <c r="F8641" i="80"/>
  <c r="F8673" i="80"/>
  <c r="F8705" i="80"/>
  <c r="F8737" i="80"/>
  <c r="F8769" i="80"/>
  <c r="F8801" i="80"/>
  <c r="F8817" i="80"/>
  <c r="F8849" i="80"/>
  <c r="F8881" i="80"/>
  <c r="F8913" i="80"/>
  <c r="F8945" i="80"/>
  <c r="F8977" i="80"/>
  <c r="F8339" i="80"/>
  <c r="F8451" i="80"/>
  <c r="F8499" i="80"/>
  <c r="F8563" i="80"/>
  <c r="F8611" i="80"/>
  <c r="F8659" i="80"/>
  <c r="F8707" i="80"/>
  <c r="F8755" i="80"/>
  <c r="F8819" i="80"/>
  <c r="F8883" i="80"/>
  <c r="F8931" i="80"/>
  <c r="F8995" i="80"/>
  <c r="F4939" i="80"/>
  <c r="F5558" i="80"/>
  <c r="F6087" i="80"/>
  <c r="F6481" i="80"/>
  <c r="F6763" i="80"/>
  <c r="F7001" i="80"/>
  <c r="F7214" i="80"/>
  <c r="F7429" i="80"/>
  <c r="F7605" i="80"/>
  <c r="F7765" i="80"/>
  <c r="F7909" i="80"/>
  <c r="F8053" i="80"/>
  <c r="F8181" i="80"/>
  <c r="F8341" i="80"/>
  <c r="F8485" i="80"/>
  <c r="F8661" i="80"/>
  <c r="F8821" i="80"/>
  <c r="F3877" i="80"/>
  <c r="F4057" i="80"/>
  <c r="F4230" i="80"/>
  <c r="F4377" i="80"/>
  <c r="F4485" i="80"/>
  <c r="F4592" i="80"/>
  <c r="F4662" i="80"/>
  <c r="F4726" i="80"/>
  <c r="F4797" i="80"/>
  <c r="F4856" i="80"/>
  <c r="F4917" i="80"/>
  <c r="F4988" i="80"/>
  <c r="F5048" i="80"/>
  <c r="F5108" i="80"/>
  <c r="F5178" i="80"/>
  <c r="F5233" i="80"/>
  <c r="F5286" i="80"/>
  <c r="F5347" i="80"/>
  <c r="F5400" i="80"/>
  <c r="F5449" i="80"/>
  <c r="F5502" i="80"/>
  <c r="F5548" i="80"/>
  <c r="F5595" i="80"/>
  <c r="F5649" i="80"/>
  <c r="F5694" i="80"/>
  <c r="F5735" i="80"/>
  <c r="F5782" i="80"/>
  <c r="F5822" i="80"/>
  <c r="F5863" i="80"/>
  <c r="F5910" i="80"/>
  <c r="F5950" i="80"/>
  <c r="F5991" i="80"/>
  <c r="F6038" i="80"/>
  <c r="F6078" i="80"/>
  <c r="F6119" i="80"/>
  <c r="F6166" i="80"/>
  <c r="F6206" i="80"/>
  <c r="F6247" i="80"/>
  <c r="F6294" i="80"/>
  <c r="F6334" i="80"/>
  <c r="F6375" i="80"/>
  <c r="F6417" i="80"/>
  <c r="F6443" i="80"/>
  <c r="F6471" i="80"/>
  <c r="F6502" i="80"/>
  <c r="F6529" i="80"/>
  <c r="F6556" i="80"/>
  <c r="F6587" i="80"/>
  <c r="F6614" i="80"/>
  <c r="F6642" i="80"/>
  <c r="F6673" i="80"/>
  <c r="F6699" i="80"/>
  <c r="F6727" i="80"/>
  <c r="F6758" i="80"/>
  <c r="F6785" i="80"/>
  <c r="F6812" i="80"/>
  <c r="F6843" i="80"/>
  <c r="F6870" i="80"/>
  <c r="F6898" i="80"/>
  <c r="F6929" i="80"/>
  <c r="F6953" i="80"/>
  <c r="F6974" i="80"/>
  <c r="F6997" i="80"/>
  <c r="F7017" i="80"/>
  <c r="F7038" i="80"/>
  <c r="F7061" i="80"/>
  <c r="F7081" i="80"/>
  <c r="F7102" i="80"/>
  <c r="F7125" i="80"/>
  <c r="F7145" i="80"/>
  <c r="F7166" i="80"/>
  <c r="F7189" i="80"/>
  <c r="F7209" i="80"/>
  <c r="F7230" i="80"/>
  <c r="F7253" i="80"/>
  <c r="F7273" i="80"/>
  <c r="F7294" i="80"/>
  <c r="F7317" i="80"/>
  <c r="F7337" i="80"/>
  <c r="F7358" i="80"/>
  <c r="F7381" i="80"/>
  <c r="F7401" i="80"/>
  <c r="F7422" i="80"/>
  <c r="F7445" i="80"/>
  <c r="F7465" i="80"/>
  <c r="F7486" i="80"/>
  <c r="F7509" i="80"/>
  <c r="F7529" i="80"/>
  <c r="F7550" i="80"/>
  <c r="F7569" i="80"/>
  <c r="F7585" i="80"/>
  <c r="F7601" i="80"/>
  <c r="F7617" i="80"/>
  <c r="F7633" i="80"/>
  <c r="F7649" i="80"/>
  <c r="F7665" i="80"/>
  <c r="F7681" i="80"/>
  <c r="F7697" i="80"/>
  <c r="F7713" i="80"/>
  <c r="F7729" i="80"/>
  <c r="F7745" i="80"/>
  <c r="F7761" i="80"/>
  <c r="F7777" i="80"/>
  <c r="F7793" i="80"/>
  <c r="F7809" i="80"/>
  <c r="F7825" i="80"/>
  <c r="F7841" i="80"/>
  <c r="F7857" i="80"/>
  <c r="F7873" i="80"/>
  <c r="F7889" i="80"/>
  <c r="F7905" i="80"/>
  <c r="F7921" i="80"/>
  <c r="F7937" i="80"/>
  <c r="F7953" i="80"/>
  <c r="F7969" i="80"/>
  <c r="F7985" i="80"/>
  <c r="F8001" i="80"/>
  <c r="F8017" i="80"/>
  <c r="F8033" i="80"/>
  <c r="F8049" i="80"/>
  <c r="F8065" i="80"/>
  <c r="F8081" i="80"/>
  <c r="F8097" i="80"/>
  <c r="F8113" i="80"/>
  <c r="F8129" i="80"/>
  <c r="F8145" i="80"/>
  <c r="F8161" i="80"/>
  <c r="F8177" i="80"/>
  <c r="F8193" i="80"/>
  <c r="F8209" i="80"/>
  <c r="F8225" i="80"/>
  <c r="F8241" i="80"/>
  <c r="F8257" i="80"/>
  <c r="F8273" i="80"/>
  <c r="F8305" i="80"/>
  <c r="F8321" i="80"/>
  <c r="F8337" i="80"/>
  <c r="F8353" i="80"/>
  <c r="F8385" i="80"/>
  <c r="F8401" i="80"/>
  <c r="F8433" i="80"/>
  <c r="F8465" i="80"/>
  <c r="F8497" i="80"/>
  <c r="F8529" i="80"/>
  <c r="F8561" i="80"/>
  <c r="F8609" i="80"/>
  <c r="F8625" i="80"/>
  <c r="F8657" i="80"/>
  <c r="F8689" i="80"/>
  <c r="F8721" i="80"/>
  <c r="F8753" i="80"/>
  <c r="F8785" i="80"/>
  <c r="F8833" i="80"/>
  <c r="F8865" i="80"/>
  <c r="F8897" i="80"/>
  <c r="F8929" i="80"/>
  <c r="F8961" i="80"/>
  <c r="F8993" i="80"/>
  <c r="F8323" i="80"/>
  <c r="F8419" i="80"/>
  <c r="F8467" i="80"/>
  <c r="F8515" i="80"/>
  <c r="F8547" i="80"/>
  <c r="F8595" i="80"/>
  <c r="F8643" i="80"/>
  <c r="F8675" i="80"/>
  <c r="F8723" i="80"/>
  <c r="F8771" i="80"/>
  <c r="F8803" i="80"/>
  <c r="F8851" i="80"/>
  <c r="F8899" i="80"/>
  <c r="F8947" i="80"/>
  <c r="F8963" i="80"/>
  <c r="F4522" i="80"/>
  <c r="F4870" i="80"/>
  <c r="F5190" i="80"/>
  <c r="F5466" i="80"/>
  <c r="F5750" i="80"/>
  <c r="F6006" i="80"/>
  <c r="F6302" i="80"/>
  <c r="F6507" i="80"/>
  <c r="F6678" i="80"/>
  <c r="F6876" i="80"/>
  <c r="F7045" i="80"/>
  <c r="F7173" i="80"/>
  <c r="F7321" i="80"/>
  <c r="F7470" i="80"/>
  <c r="F7589" i="80"/>
  <c r="F7685" i="80"/>
  <c r="F7797" i="80"/>
  <c r="F7893" i="80"/>
  <c r="F8005" i="80"/>
  <c r="F8117" i="80"/>
  <c r="F8213" i="80"/>
  <c r="F8293" i="80"/>
  <c r="F8405" i="80"/>
  <c r="F8517" i="80"/>
  <c r="F8597" i="80"/>
  <c r="F8709" i="80"/>
  <c r="F8773" i="80"/>
  <c r="F8885" i="80"/>
  <c r="F3921" i="80"/>
  <c r="F4084" i="80"/>
  <c r="F4232" i="80"/>
  <c r="F4404" i="80"/>
  <c r="F4501" i="80"/>
  <c r="F4595" i="80"/>
  <c r="F4675" i="80"/>
  <c r="F4737" i="80"/>
  <c r="F4798" i="80"/>
  <c r="F4867" i="80"/>
  <c r="F4928" i="80"/>
  <c r="F4989" i="80"/>
  <c r="F5059" i="80"/>
  <c r="F5118" i="80"/>
  <c r="F5180" i="80"/>
  <c r="F5243" i="80"/>
  <c r="F5296" i="80"/>
  <c r="F5349" i="80"/>
  <c r="F5410" i="80"/>
  <c r="F5457" i="80"/>
  <c r="F5504" i="80"/>
  <c r="F5557" i="80"/>
  <c r="F5603" i="80"/>
  <c r="F5650" i="80"/>
  <c r="F5702" i="80"/>
  <c r="F5742" i="80"/>
  <c r="F5783" i="80"/>
  <c r="F5830" i="80"/>
  <c r="F5870" i="80"/>
  <c r="F5911" i="80"/>
  <c r="F5958" i="80"/>
  <c r="F5998" i="80"/>
  <c r="F6039" i="80"/>
  <c r="F6086" i="80"/>
  <c r="F6126" i="80"/>
  <c r="F6167" i="80"/>
  <c r="F6214" i="80"/>
  <c r="F6254" i="80"/>
  <c r="F6295" i="80"/>
  <c r="F6342" i="80"/>
  <c r="F6382" i="80"/>
  <c r="F6418" i="80"/>
  <c r="F6449" i="80"/>
  <c r="F6475" i="80"/>
  <c r="F6503" i="80"/>
  <c r="F6534" i="80"/>
  <c r="F6561" i="80"/>
  <c r="F6588" i="80"/>
  <c r="F6619" i="80"/>
  <c r="F6646" i="80"/>
  <c r="F6674" i="80"/>
  <c r="F6705" i="80"/>
  <c r="F6731" i="80"/>
  <c r="F6759" i="80"/>
  <c r="F6790" i="80"/>
  <c r="F6817" i="80"/>
  <c r="F6844" i="80"/>
  <c r="F6875" i="80"/>
  <c r="F6902" i="80"/>
  <c r="F6930" i="80"/>
  <c r="F6957" i="80"/>
  <c r="F6977" i="80"/>
  <c r="F6998" i="80"/>
  <c r="F7021" i="80"/>
  <c r="F7041" i="80"/>
  <c r="F7062" i="80"/>
  <c r="F7085" i="80"/>
  <c r="F7105" i="80"/>
  <c r="F7126" i="80"/>
  <c r="F7149" i="80"/>
  <c r="F7169" i="80"/>
  <c r="F7190" i="80"/>
  <c r="F7213" i="80"/>
  <c r="F7233" i="80"/>
  <c r="F7254" i="80"/>
  <c r="F7277" i="80"/>
  <c r="F7297" i="80"/>
  <c r="F7318" i="80"/>
  <c r="F7341" i="80"/>
  <c r="F7361" i="80"/>
  <c r="F7382" i="80"/>
  <c r="F7405" i="80"/>
  <c r="F7425" i="80"/>
  <c r="F7446" i="80"/>
  <c r="F7469" i="80"/>
  <c r="F7489" i="80"/>
  <c r="F7510" i="80"/>
  <c r="F7533" i="80"/>
  <c r="F7553" i="80"/>
  <c r="F7571" i="80"/>
  <c r="F7587" i="80"/>
  <c r="F7603" i="80"/>
  <c r="F7619" i="80"/>
  <c r="F7635" i="80"/>
  <c r="F7651" i="80"/>
  <c r="F7667" i="80"/>
  <c r="F7683" i="80"/>
  <c r="F7699" i="80"/>
  <c r="F7715" i="80"/>
  <c r="F7731" i="80"/>
  <c r="F7747" i="80"/>
  <c r="F7763" i="80"/>
  <c r="F7779" i="80"/>
  <c r="F7795" i="80"/>
  <c r="F7811" i="80"/>
  <c r="F7827" i="80"/>
  <c r="F7843" i="80"/>
  <c r="F7859" i="80"/>
  <c r="F7875" i="80"/>
  <c r="F7891" i="80"/>
  <c r="F7907" i="80"/>
  <c r="F7923" i="80"/>
  <c r="F7939" i="80"/>
  <c r="F7955" i="80"/>
  <c r="F7971" i="80"/>
  <c r="F7987" i="80"/>
  <c r="F8003" i="80"/>
  <c r="F8019" i="80"/>
  <c r="F8035" i="80"/>
  <c r="F8051" i="80"/>
  <c r="F8067" i="80"/>
  <c r="F8083" i="80"/>
  <c r="F8099" i="80"/>
  <c r="F8115" i="80"/>
  <c r="F8131" i="80"/>
  <c r="F8147" i="80"/>
  <c r="F8163" i="80"/>
  <c r="F8179" i="80"/>
  <c r="F8195" i="80"/>
  <c r="F8211" i="80"/>
  <c r="F8227" i="80"/>
  <c r="F8243" i="80"/>
  <c r="F8259" i="80"/>
  <c r="F8275" i="80"/>
  <c r="F8291" i="80"/>
  <c r="F8307" i="80"/>
  <c r="F8355" i="80"/>
  <c r="F8371" i="80"/>
  <c r="F8387" i="80"/>
  <c r="F8403" i="80"/>
  <c r="F8435" i="80"/>
  <c r="F8483" i="80"/>
  <c r="F8531" i="80"/>
  <c r="F8579" i="80"/>
  <c r="F8627" i="80"/>
  <c r="F8691" i="80"/>
  <c r="F8739" i="80"/>
  <c r="F8787" i="80"/>
  <c r="F8835" i="80"/>
  <c r="F8867" i="80"/>
  <c r="F8915" i="80"/>
  <c r="F8979" i="80"/>
  <c r="F4113" i="80"/>
  <c r="F4678" i="80"/>
  <c r="F5131" i="80"/>
  <c r="F5512" i="80"/>
  <c r="F5831" i="80"/>
  <c r="F6134" i="80"/>
  <c r="F6390" i="80"/>
  <c r="F6593" i="80"/>
  <c r="F6791" i="80"/>
  <c r="F6958" i="80"/>
  <c r="F7109" i="80"/>
  <c r="F7257" i="80"/>
  <c r="F7385" i="80"/>
  <c r="F7513" i="80"/>
  <c r="F7637" i="80"/>
  <c r="F7733" i="80"/>
  <c r="F7861" i="80"/>
  <c r="F7973" i="80"/>
  <c r="F8085" i="80"/>
  <c r="F8229" i="80"/>
  <c r="F8325" i="80"/>
  <c r="F8437" i="80"/>
  <c r="F8549" i="80"/>
  <c r="F8645" i="80"/>
  <c r="F8757" i="80"/>
  <c r="F8869" i="80"/>
  <c r="F4606" i="80"/>
  <c r="F5244" i="80"/>
  <c r="F5658" i="80"/>
  <c r="F5959" i="80"/>
  <c r="F6262" i="80"/>
  <c r="F6535" i="80"/>
  <c r="F6706" i="80"/>
  <c r="F6934" i="80"/>
  <c r="F7086" i="80"/>
  <c r="F7237" i="80"/>
  <c r="F7365" i="80"/>
  <c r="F7557" i="80"/>
  <c r="F7701" i="80"/>
  <c r="F7829" i="80"/>
  <c r="F7941" i="80"/>
  <c r="F8037" i="80"/>
  <c r="F8149" i="80"/>
  <c r="F8261" i="80"/>
  <c r="F8389" i="80"/>
  <c r="F8501" i="80"/>
  <c r="F8613" i="80"/>
  <c r="F8725" i="80"/>
  <c r="F8837" i="80"/>
  <c r="F4750" i="80"/>
  <c r="F5253" i="80"/>
  <c r="F5667" i="80"/>
  <c r="F6007" i="80"/>
  <c r="F6350" i="80"/>
  <c r="F6598" i="80"/>
  <c r="F6823" i="80"/>
  <c r="F7025" i="80"/>
  <c r="F7197" i="80"/>
  <c r="F7366" i="80"/>
  <c r="F7537" i="80"/>
  <c r="F7670" i="80"/>
  <c r="F7798" i="80"/>
  <c r="F7926" i="80"/>
  <c r="F8054" i="80"/>
  <c r="F8182" i="80"/>
  <c r="F8310" i="80"/>
  <c r="F8438" i="80"/>
  <c r="F8566" i="80"/>
  <c r="F8694" i="80"/>
  <c r="F8822" i="80"/>
  <c r="F8933" i="80"/>
  <c r="F8997" i="80"/>
  <c r="F6054" i="80"/>
  <c r="F7558" i="80"/>
  <c r="F7814" i="80"/>
  <c r="F8070" i="80"/>
  <c r="F8198" i="80"/>
  <c r="F8454" i="80"/>
  <c r="F8582" i="80"/>
  <c r="F8838" i="80"/>
  <c r="F8998" i="80"/>
  <c r="F5369" i="80"/>
  <c r="F6094" i="80"/>
  <c r="F6652" i="80"/>
  <c r="F7238" i="80"/>
  <c r="F7574" i="80"/>
  <c r="F7830" i="80"/>
  <c r="F8086" i="80"/>
  <c r="F8342" i="80"/>
  <c r="F8598" i="80"/>
  <c r="F8726" i="80"/>
  <c r="F8949" i="80"/>
  <c r="F5966" i="80"/>
  <c r="F7174" i="80"/>
  <c r="F8166" i="80"/>
  <c r="F8918" i="80"/>
  <c r="F3955" i="80"/>
  <c r="F4820" i="80"/>
  <c r="F5307" i="80"/>
  <c r="F5710" i="80"/>
  <c r="F6391" i="80"/>
  <c r="F6625" i="80"/>
  <c r="F6854" i="80"/>
  <c r="F7046" i="80"/>
  <c r="F7217" i="80"/>
  <c r="F7389" i="80"/>
  <c r="F7686" i="80"/>
  <c r="F7942" i="80"/>
  <c r="F8326" i="80"/>
  <c r="F8710" i="80"/>
  <c r="F8934" i="80"/>
  <c r="F4115" i="80"/>
  <c r="F4881" i="80"/>
  <c r="F5751" i="80"/>
  <c r="F6427" i="80"/>
  <c r="F6881" i="80"/>
  <c r="F7069" i="80"/>
  <c r="F7409" i="80"/>
  <c r="F7702" i="80"/>
  <c r="F7958" i="80"/>
  <c r="F8214" i="80"/>
  <c r="F8470" i="80"/>
  <c r="F8854" i="80"/>
  <c r="F5613" i="80"/>
  <c r="F7345" i="80"/>
  <c r="F7910" i="80"/>
  <c r="F8678" i="80"/>
  <c r="F5201" i="80"/>
  <c r="F4289" i="80"/>
  <c r="F4940" i="80"/>
  <c r="F5420" i="80"/>
  <c r="F5798" i="80"/>
  <c r="F6135" i="80"/>
  <c r="F6454" i="80"/>
  <c r="F6683" i="80"/>
  <c r="F6908" i="80"/>
  <c r="F7089" i="80"/>
  <c r="F7261" i="80"/>
  <c r="F7430" i="80"/>
  <c r="F7590" i="80"/>
  <c r="F7718" i="80"/>
  <c r="F7846" i="80"/>
  <c r="F7974" i="80"/>
  <c r="F8102" i="80"/>
  <c r="F8230" i="80"/>
  <c r="F8358" i="80"/>
  <c r="F8486" i="80"/>
  <c r="F8614" i="80"/>
  <c r="F8742" i="80"/>
  <c r="F8870" i="80"/>
  <c r="F8950" i="80"/>
  <c r="F4422" i="80"/>
  <c r="F8246" i="80"/>
  <c r="F8886" i="80"/>
  <c r="F6738" i="80"/>
  <c r="F7622" i="80"/>
  <c r="F8006" i="80"/>
  <c r="F8262" i="80"/>
  <c r="F8518" i="80"/>
  <c r="F8902" i="80"/>
  <c r="F7325" i="80"/>
  <c r="F7894" i="80"/>
  <c r="F8406" i="80"/>
  <c r="F8790" i="80"/>
  <c r="F6310" i="80"/>
  <c r="F7782" i="80"/>
  <c r="F8806" i="80"/>
  <c r="F5011" i="80"/>
  <c r="F5467" i="80"/>
  <c r="F5838" i="80"/>
  <c r="F6182" i="80"/>
  <c r="F6482" i="80"/>
  <c r="F6710" i="80"/>
  <c r="F6939" i="80"/>
  <c r="F7110" i="80"/>
  <c r="F7281" i="80"/>
  <c r="F7453" i="80"/>
  <c r="F7606" i="80"/>
  <c r="F7734" i="80"/>
  <c r="F7862" i="80"/>
  <c r="F7990" i="80"/>
  <c r="F8118" i="80"/>
  <c r="F8374" i="80"/>
  <c r="F8502" i="80"/>
  <c r="F8630" i="80"/>
  <c r="F8758" i="80"/>
  <c r="F8965" i="80"/>
  <c r="F6222" i="80"/>
  <c r="F6961" i="80"/>
  <c r="F7302" i="80"/>
  <c r="F7750" i="80"/>
  <c r="F8390" i="80"/>
  <c r="F8774" i="80"/>
  <c r="F7153" i="80"/>
  <c r="F7766" i="80"/>
  <c r="F8278" i="80"/>
  <c r="F8534" i="80"/>
  <c r="F8981" i="80"/>
  <c r="F4689" i="80"/>
  <c r="F7517" i="80"/>
  <c r="F8422" i="80"/>
  <c r="F4523" i="80"/>
  <c r="F5072" i="80"/>
  <c r="F5521" i="80"/>
  <c r="F5879" i="80"/>
  <c r="F6513" i="80"/>
  <c r="F7133" i="80"/>
  <c r="F7473" i="80"/>
  <c r="F7878" i="80"/>
  <c r="F8134" i="80"/>
  <c r="F8646" i="80"/>
  <c r="F8966" i="80"/>
  <c r="F7638" i="80"/>
  <c r="F8022" i="80"/>
  <c r="F8662" i="80"/>
  <c r="F6567" i="80"/>
  <c r="F7654" i="80"/>
  <c r="F8550" i="80"/>
  <c r="F4620" i="80"/>
  <c r="F5132" i="80"/>
  <c r="F5566" i="80"/>
  <c r="F5926" i="80"/>
  <c r="F6263" i="80"/>
  <c r="F6539" i="80"/>
  <c r="F6769" i="80"/>
  <c r="F6982" i="80"/>
  <c r="F7494" i="80"/>
  <c r="F8150" i="80"/>
  <c r="F8917" i="80"/>
  <c r="F6795" i="80"/>
  <c r="F8038" i="80"/>
  <c r="F7005" i="80"/>
  <c r="F8294" i="80"/>
  <c r="F8982" i="80"/>
  <c r="U3464" i="80"/>
  <c r="U3425" i="80"/>
  <c r="U3442" i="80"/>
  <c r="U3506" i="80"/>
  <c r="U3570" i="80"/>
  <c r="U3634" i="80"/>
  <c r="U3698" i="80"/>
  <c r="U3762" i="80"/>
  <c r="U3826" i="80"/>
  <c r="N8146" i="80"/>
  <c r="N8044" i="80"/>
  <c r="N8108" i="80"/>
  <c r="N8037" i="80"/>
  <c r="N8101" i="80"/>
  <c r="N8062" i="80"/>
  <c r="N8126" i="80"/>
  <c r="N8055" i="80"/>
  <c r="N8048" i="80"/>
  <c r="F3750" i="80"/>
  <c r="F3760" i="80"/>
  <c r="F3920" i="80"/>
  <c r="F4024" i="80"/>
  <c r="F3650" i="80"/>
  <c r="F3667" i="80"/>
  <c r="F3731" i="80"/>
  <c r="F3795" i="80"/>
  <c r="F3859" i="80"/>
  <c r="F3652" i="80"/>
  <c r="F3780" i="80"/>
  <c r="F3640" i="80"/>
  <c r="F3607" i="80"/>
  <c r="F3611" i="80"/>
  <c r="F3768" i="80"/>
  <c r="F3800" i="80"/>
  <c r="F3727" i="80"/>
  <c r="F3751" i="80"/>
  <c r="F3775" i="80"/>
  <c r="F3807" i="80"/>
  <c r="F3823" i="80"/>
  <c r="F3839" i="80"/>
  <c r="N8090" i="80"/>
  <c r="F3732" i="80"/>
  <c r="F3748" i="80"/>
  <c r="F3766" i="80"/>
  <c r="F4000" i="80"/>
  <c r="F3883" i="80"/>
  <c r="F3733" i="80"/>
  <c r="U3446" i="80"/>
  <c r="U3510" i="80"/>
  <c r="U3662" i="80"/>
  <c r="U3475" i="80"/>
  <c r="U3774" i="80"/>
  <c r="U3838" i="80"/>
  <c r="U3534" i="80"/>
  <c r="U3638" i="80"/>
  <c r="U3459" i="80"/>
  <c r="U3499" i="80"/>
  <c r="U3806" i="80"/>
  <c r="U3453" i="80"/>
  <c r="U3476" i="80"/>
  <c r="U3495" i="80"/>
  <c r="U3517" i="80"/>
  <c r="U3536" i="80"/>
  <c r="U3552" i="80"/>
  <c r="U3568" i="80"/>
  <c r="U3583" i="80"/>
  <c r="U3595" i="80"/>
  <c r="U3605" i="80"/>
  <c r="U3616" i="80"/>
  <c r="U3627" i="80"/>
  <c r="U3637" i="80"/>
  <c r="U3648" i="80"/>
  <c r="U3659" i="80"/>
  <c r="U3669" i="80"/>
  <c r="U3680" i="80"/>
  <c r="U3691" i="80"/>
  <c r="U3701" i="80"/>
  <c r="U3712" i="80"/>
  <c r="U3723" i="80"/>
  <c r="U3733" i="80"/>
  <c r="U3744" i="80"/>
  <c r="U3755" i="80"/>
  <c r="U3765" i="80"/>
  <c r="U3776" i="80"/>
  <c r="U3787" i="80"/>
  <c r="U3797" i="80"/>
  <c r="U3808" i="80"/>
  <c r="U3819" i="80"/>
  <c r="U3829" i="80"/>
  <c r="U3840" i="80"/>
  <c r="U3851" i="80"/>
  <c r="U3859" i="80"/>
  <c r="U3867" i="80"/>
  <c r="U3875" i="80"/>
  <c r="U3883" i="80"/>
  <c r="U3891" i="80"/>
  <c r="U3899" i="80"/>
  <c r="U3907" i="80"/>
  <c r="U3915" i="80"/>
  <c r="U3923" i="80"/>
  <c r="U3931" i="80"/>
  <c r="U3939" i="80"/>
  <c r="U3947" i="80"/>
  <c r="U3955" i="80"/>
  <c r="U3963" i="80"/>
  <c r="U3971" i="80"/>
  <c r="U3979" i="80"/>
  <c r="U3987" i="80"/>
  <c r="U3995" i="80"/>
  <c r="U4003" i="80"/>
  <c r="U4011" i="80"/>
  <c r="U4019" i="80"/>
  <c r="U4027" i="80"/>
  <c r="U4035" i="80"/>
  <c r="U4043" i="80"/>
  <c r="U4051" i="80"/>
  <c r="U4059" i="80"/>
  <c r="U4067" i="80"/>
  <c r="U4075" i="80"/>
  <c r="U4083" i="80"/>
  <c r="U4091" i="80"/>
  <c r="U4099" i="80"/>
  <c r="U4107" i="80"/>
  <c r="U4115" i="80"/>
  <c r="U4123" i="80"/>
  <c r="U4131" i="80"/>
  <c r="U4139" i="80"/>
  <c r="U4147" i="80"/>
  <c r="U4155" i="80"/>
  <c r="U4163" i="80"/>
  <c r="U4171" i="80"/>
  <c r="U4179" i="80"/>
  <c r="U4187" i="80"/>
  <c r="U4195" i="80"/>
  <c r="U4203" i="80"/>
  <c r="U4211" i="80"/>
  <c r="U4219" i="80"/>
  <c r="U4227" i="80"/>
  <c r="U4235" i="80"/>
  <c r="U4243" i="80"/>
  <c r="U4251" i="80"/>
  <c r="U4259" i="80"/>
  <c r="U4267" i="80"/>
  <c r="U3455" i="80"/>
  <c r="U3479" i="80"/>
  <c r="U3503" i="80"/>
  <c r="U3527" i="80"/>
  <c r="U3548" i="80"/>
  <c r="U3565" i="80"/>
  <c r="U3581" i="80"/>
  <c r="U3596" i="80"/>
  <c r="U3608" i="80"/>
  <c r="U3620" i="80"/>
  <c r="U3632" i="80"/>
  <c r="U3644" i="80"/>
  <c r="U3656" i="80"/>
  <c r="U3668" i="80"/>
  <c r="U3681" i="80"/>
  <c r="U3693" i="80"/>
  <c r="U3705" i="80"/>
  <c r="U3717" i="80"/>
  <c r="U3729" i="80"/>
  <c r="U3741" i="80"/>
  <c r="U3753" i="80"/>
  <c r="U3767" i="80"/>
  <c r="U3779" i="80"/>
  <c r="U3791" i="80"/>
  <c r="U3803" i="80"/>
  <c r="U3815" i="80"/>
  <c r="U3827" i="80"/>
  <c r="U3839" i="80"/>
  <c r="U3852" i="80"/>
  <c r="U3861" i="80"/>
  <c r="U3870" i="80"/>
  <c r="U3879" i="80"/>
  <c r="U3888" i="80"/>
  <c r="U3897" i="80"/>
  <c r="U3906" i="80"/>
  <c r="U3916" i="80"/>
  <c r="U3925" i="80"/>
  <c r="U3934" i="80"/>
  <c r="U3943" i="80"/>
  <c r="U3952" i="80"/>
  <c r="U3961" i="80"/>
  <c r="U3970" i="80"/>
  <c r="U3980" i="80"/>
  <c r="U3989" i="80"/>
  <c r="U3998" i="80"/>
  <c r="U4007" i="80"/>
  <c r="U4016" i="80"/>
  <c r="U4025" i="80"/>
  <c r="U4034" i="80"/>
  <c r="U4044" i="80"/>
  <c r="U4053" i="80"/>
  <c r="U4062" i="80"/>
  <c r="U4071" i="80"/>
  <c r="U4080" i="80"/>
  <c r="U4089" i="80"/>
  <c r="U4098" i="80"/>
  <c r="U4108" i="80"/>
  <c r="U4117" i="80"/>
  <c r="U4126" i="80"/>
  <c r="U4135" i="80"/>
  <c r="U4144" i="80"/>
  <c r="U4153" i="80"/>
  <c r="U4162" i="80"/>
  <c r="U4172" i="80"/>
  <c r="U4181" i="80"/>
  <c r="U4190" i="80"/>
  <c r="U4199" i="80"/>
  <c r="U4208" i="80"/>
  <c r="U4217" i="80"/>
  <c r="U4226" i="80"/>
  <c r="U4236" i="80"/>
  <c r="U4245" i="80"/>
  <c r="U4254" i="80"/>
  <c r="U4263" i="80"/>
  <c r="U4272" i="80"/>
  <c r="U4280" i="80"/>
  <c r="U4288" i="80"/>
  <c r="U4296" i="80"/>
  <c r="U4304" i="80"/>
  <c r="U4312" i="80"/>
  <c r="U4320" i="80"/>
  <c r="U4328" i="80"/>
  <c r="U4336" i="80"/>
  <c r="U4344" i="80"/>
  <c r="U4352" i="80"/>
  <c r="U4360" i="80"/>
  <c r="U4368" i="80"/>
  <c r="U4376" i="80"/>
  <c r="U4384" i="80"/>
  <c r="U4392" i="80"/>
  <c r="U4400" i="80"/>
  <c r="U4408" i="80"/>
  <c r="U4416" i="80"/>
  <c r="U4424" i="80"/>
  <c r="U4432" i="80"/>
  <c r="U4440" i="80"/>
  <c r="U4448" i="80"/>
  <c r="U4456" i="80"/>
  <c r="U4464" i="80"/>
  <c r="U4472" i="80"/>
  <c r="U4480" i="80"/>
  <c r="U4488" i="80"/>
  <c r="U4496" i="80"/>
  <c r="U4504" i="80"/>
  <c r="U4512" i="80"/>
  <c r="U4520" i="80"/>
  <c r="U4528" i="80"/>
  <c r="U4536" i="80"/>
  <c r="U4544" i="80"/>
  <c r="U4552" i="80"/>
  <c r="U4560" i="80"/>
  <c r="U4568" i="80"/>
  <c r="U4576" i="80"/>
  <c r="U4584" i="80"/>
  <c r="U4592" i="80"/>
  <c r="U4600" i="80"/>
  <c r="U4608" i="80"/>
  <c r="U4616" i="80"/>
  <c r="U4624" i="80"/>
  <c r="U4632" i="80"/>
  <c r="U4640" i="80"/>
  <c r="U4648" i="80"/>
  <c r="U4656" i="80"/>
  <c r="U4664" i="80"/>
  <c r="U4672" i="80"/>
  <c r="U4680" i="80"/>
  <c r="U4688" i="80"/>
  <c r="U4696" i="80"/>
  <c r="U4704" i="80"/>
  <c r="U4712" i="80"/>
  <c r="U4720" i="80"/>
  <c r="U4728" i="80"/>
  <c r="U4736" i="80"/>
  <c r="U4744" i="80"/>
  <c r="U4752" i="80"/>
  <c r="U4760" i="80"/>
  <c r="U4768" i="80"/>
  <c r="U4776" i="80"/>
  <c r="U4784" i="80"/>
  <c r="U4792" i="80"/>
  <c r="U4800" i="80"/>
  <c r="U4808" i="80"/>
  <c r="U4816" i="80"/>
  <c r="U4824" i="80"/>
  <c r="U4832" i="80"/>
  <c r="U4840" i="80"/>
  <c r="U4848" i="80"/>
  <c r="U4856" i="80"/>
  <c r="U4864" i="80"/>
  <c r="U4872" i="80"/>
  <c r="U4880" i="80"/>
  <c r="U4888" i="80"/>
  <c r="U4896" i="80"/>
  <c r="U4904" i="80"/>
  <c r="U4912" i="80"/>
  <c r="U4920" i="80"/>
  <c r="U4928" i="80"/>
  <c r="U4936" i="80"/>
  <c r="U4944" i="80"/>
  <c r="U4952" i="80"/>
  <c r="U4960" i="80"/>
  <c r="U4968" i="80"/>
  <c r="U4976" i="80"/>
  <c r="U4984" i="80"/>
  <c r="U4992" i="80"/>
  <c r="U5000" i="80"/>
  <c r="U5008" i="80"/>
  <c r="U5016" i="80"/>
  <c r="U5024" i="80"/>
  <c r="U5032" i="80"/>
  <c r="U3460" i="80"/>
  <c r="U3485" i="80"/>
  <c r="U3511" i="80"/>
  <c r="U3540" i="80"/>
  <c r="U3559" i="80"/>
  <c r="U3577" i="80"/>
  <c r="U3593" i="80"/>
  <c r="U3609" i="80"/>
  <c r="U3623" i="80"/>
  <c r="U3636" i="80"/>
  <c r="U3651" i="80"/>
  <c r="U3664" i="80"/>
  <c r="U3677" i="80"/>
  <c r="U3692" i="80"/>
  <c r="U3707" i="80"/>
  <c r="U3720" i="80"/>
  <c r="U3735" i="80"/>
  <c r="U3748" i="80"/>
  <c r="U3761" i="80"/>
  <c r="U3775" i="80"/>
  <c r="U3789" i="80"/>
  <c r="U3804" i="80"/>
  <c r="U3817" i="80"/>
  <c r="U3832" i="80"/>
  <c r="U3845" i="80"/>
  <c r="U3857" i="80"/>
  <c r="U3868" i="80"/>
  <c r="U3878" i="80"/>
  <c r="U3889" i="80"/>
  <c r="U3900" i="80"/>
  <c r="U3910" i="80"/>
  <c r="U3920" i="80"/>
  <c r="U3930" i="80"/>
  <c r="U3941" i="80"/>
  <c r="U3951" i="80"/>
  <c r="U3962" i="80"/>
  <c r="U3973" i="80"/>
  <c r="U3983" i="80"/>
  <c r="U3993" i="80"/>
  <c r="U4004" i="80"/>
  <c r="U4014" i="80"/>
  <c r="U4024" i="80"/>
  <c r="U4036" i="80"/>
  <c r="U4046" i="80"/>
  <c r="U4056" i="80"/>
  <c r="U4066" i="80"/>
  <c r="U4077" i="80"/>
  <c r="U4087" i="80"/>
  <c r="U4097" i="80"/>
  <c r="U4109" i="80"/>
  <c r="U4119" i="80"/>
  <c r="U4129" i="80"/>
  <c r="U4140" i="80"/>
  <c r="U4150" i="80"/>
  <c r="U4160" i="80"/>
  <c r="U4170" i="80"/>
  <c r="U4182" i="80"/>
  <c r="U4192" i="80"/>
  <c r="U4202" i="80"/>
  <c r="U4213" i="80"/>
  <c r="U4223" i="80"/>
  <c r="U4233" i="80"/>
  <c r="U4244" i="80"/>
  <c r="U4255" i="80"/>
  <c r="U4265" i="80"/>
  <c r="U4275" i="80"/>
  <c r="U4284" i="80"/>
  <c r="U4293" i="80"/>
  <c r="U4302" i="80"/>
  <c r="U4311" i="80"/>
  <c r="U4321" i="80"/>
  <c r="U4330" i="80"/>
  <c r="U4339" i="80"/>
  <c r="U4348" i="80"/>
  <c r="U4357" i="80"/>
  <c r="U4366" i="80"/>
  <c r="U4375" i="80"/>
  <c r="U4385" i="80"/>
  <c r="U4394" i="80"/>
  <c r="U4403" i="80"/>
  <c r="U4412" i="80"/>
  <c r="U4421" i="80"/>
  <c r="U4430" i="80"/>
  <c r="U4439" i="80"/>
  <c r="U4449" i="80"/>
  <c r="U4458" i="80"/>
  <c r="U4467" i="80"/>
  <c r="U4476" i="80"/>
  <c r="U4485" i="80"/>
  <c r="U4494" i="80"/>
  <c r="U4503" i="80"/>
  <c r="U4513" i="80"/>
  <c r="U4522" i="80"/>
  <c r="U4531" i="80"/>
  <c r="U4540" i="80"/>
  <c r="U4549" i="80"/>
  <c r="U4558" i="80"/>
  <c r="U4567" i="80"/>
  <c r="U4577" i="80"/>
  <c r="U4586" i="80"/>
  <c r="U4595" i="80"/>
  <c r="U4604" i="80"/>
  <c r="U4613" i="80"/>
  <c r="U4622" i="80"/>
  <c r="U4631" i="80"/>
  <c r="U4641" i="80"/>
  <c r="U4650" i="80"/>
  <c r="U4659" i="80"/>
  <c r="U4668" i="80"/>
  <c r="U4677" i="80"/>
  <c r="U4686" i="80"/>
  <c r="U4695" i="80"/>
  <c r="U4705" i="80"/>
  <c r="U4714" i="80"/>
  <c r="U4723" i="80"/>
  <c r="U4732" i="80"/>
  <c r="U4741" i="80"/>
  <c r="U4750" i="80"/>
  <c r="U4759" i="80"/>
  <c r="U4769" i="80"/>
  <c r="U4778" i="80"/>
  <c r="U4787" i="80"/>
  <c r="U4796" i="80"/>
  <c r="U4805" i="80"/>
  <c r="U4814" i="80"/>
  <c r="U4823" i="80"/>
  <c r="U4833" i="80"/>
  <c r="U4842" i="80"/>
  <c r="U4851" i="80"/>
  <c r="U4860" i="80"/>
  <c r="U4869" i="80"/>
  <c r="U4878" i="80"/>
  <c r="U4887" i="80"/>
  <c r="U4897" i="80"/>
  <c r="U4906" i="80"/>
  <c r="U4915" i="80"/>
  <c r="U4924" i="80"/>
  <c r="U4933" i="80"/>
  <c r="U4942" i="80"/>
  <c r="U4951" i="80"/>
  <c r="U4961" i="80"/>
  <c r="U4970" i="80"/>
  <c r="U4979" i="80"/>
  <c r="U4988" i="80"/>
  <c r="U4997" i="80"/>
  <c r="U5006" i="80"/>
  <c r="U5015" i="80"/>
  <c r="U5025" i="80"/>
  <c r="U5034" i="80"/>
  <c r="U5042" i="80"/>
  <c r="U5050" i="80"/>
  <c r="U5058" i="80"/>
  <c r="U5066" i="80"/>
  <c r="U5074" i="80"/>
  <c r="U5082" i="80"/>
  <c r="U5090" i="80"/>
  <c r="U5098" i="80"/>
  <c r="U5106" i="80"/>
  <c r="U5114" i="80"/>
  <c r="U5122" i="80"/>
  <c r="U5130" i="80"/>
  <c r="U5138" i="80"/>
  <c r="U5146" i="80"/>
  <c r="U5154" i="80"/>
  <c r="U5162" i="80"/>
  <c r="U5170" i="80"/>
  <c r="U5178" i="80"/>
  <c r="U5186" i="80"/>
  <c r="U5194" i="80"/>
  <c r="U5202" i="80"/>
  <c r="U5210" i="80"/>
  <c r="U5218" i="80"/>
  <c r="U5226" i="80"/>
  <c r="U5234" i="80"/>
  <c r="U5242" i="80"/>
  <c r="U5250" i="80"/>
  <c r="U5258" i="80"/>
  <c r="U5266" i="80"/>
  <c r="U5274" i="80"/>
  <c r="U5282" i="80"/>
  <c r="U5290" i="80"/>
  <c r="U5298" i="80"/>
  <c r="U5306" i="80"/>
  <c r="U5314" i="80"/>
  <c r="U5322" i="80"/>
  <c r="U5330" i="80"/>
  <c r="U5338" i="80"/>
  <c r="U5346" i="80"/>
  <c r="U5354" i="80"/>
  <c r="U5362" i="80"/>
  <c r="U5370" i="80"/>
  <c r="U5378" i="80"/>
  <c r="U5386" i="80"/>
  <c r="U5394" i="80"/>
  <c r="U5402" i="80"/>
  <c r="U5410" i="80"/>
  <c r="U5418" i="80"/>
  <c r="U5426" i="80"/>
  <c r="U5434" i="80"/>
  <c r="U5442" i="80"/>
  <c r="U5450" i="80"/>
  <c r="U5458" i="80"/>
  <c r="U5466" i="80"/>
  <c r="U5474" i="80"/>
  <c r="U5482" i="80"/>
  <c r="U5490" i="80"/>
  <c r="U5498" i="80"/>
  <c r="U5506" i="80"/>
  <c r="U5514" i="80"/>
  <c r="U5522" i="80"/>
  <c r="U5530" i="80"/>
  <c r="U5538" i="80"/>
  <c r="U5546" i="80"/>
  <c r="U5554" i="80"/>
  <c r="U5562" i="80"/>
  <c r="U5570" i="80"/>
  <c r="U5578" i="80"/>
  <c r="U5586" i="80"/>
  <c r="U5594" i="80"/>
  <c r="U5602" i="80"/>
  <c r="U5610" i="80"/>
  <c r="U5618" i="80"/>
  <c r="U5626" i="80"/>
  <c r="U5634" i="80"/>
  <c r="U5642" i="80"/>
  <c r="U5650" i="80"/>
  <c r="U5658" i="80"/>
  <c r="U5666" i="80"/>
  <c r="U5674" i="80"/>
  <c r="U5682" i="80"/>
  <c r="U5690" i="80"/>
  <c r="U5698" i="80"/>
  <c r="U5706" i="80"/>
  <c r="U5714" i="80"/>
  <c r="U5722" i="80"/>
  <c r="U5730" i="80"/>
  <c r="U5738" i="80"/>
  <c r="U5746" i="80"/>
  <c r="U5754" i="80"/>
  <c r="U5762" i="80"/>
  <c r="U5770" i="80"/>
  <c r="U5778" i="80"/>
  <c r="U5786" i="80"/>
  <c r="U5794" i="80"/>
  <c r="U5802" i="80"/>
  <c r="U5810" i="80"/>
  <c r="U5818" i="80"/>
  <c r="U5826" i="80"/>
  <c r="U5834" i="80"/>
  <c r="U5842" i="80"/>
  <c r="U5850" i="80"/>
  <c r="U5858" i="80"/>
  <c r="U5866" i="80"/>
  <c r="U5874" i="80"/>
  <c r="U5882" i="80"/>
  <c r="U5890" i="80"/>
  <c r="U5898" i="80"/>
  <c r="U5906" i="80"/>
  <c r="U5914" i="80"/>
  <c r="U5922" i="80"/>
  <c r="U5930" i="80"/>
  <c r="U5938" i="80"/>
  <c r="U5946" i="80"/>
  <c r="U5954" i="80"/>
  <c r="U5962" i="80"/>
  <c r="U5970" i="80"/>
  <c r="U5978" i="80"/>
  <c r="U5986" i="80"/>
  <c r="U5994" i="80"/>
  <c r="U6002" i="80"/>
  <c r="U6010" i="80"/>
  <c r="U6018" i="80"/>
  <c r="U6026" i="80"/>
  <c r="U6034" i="80"/>
  <c r="U6042" i="80"/>
  <c r="U6050" i="80"/>
  <c r="U6058" i="80"/>
  <c r="U6066" i="80"/>
  <c r="U6074" i="80"/>
  <c r="U6082" i="80"/>
  <c r="U6090" i="80"/>
  <c r="U6098" i="80"/>
  <c r="U6106" i="80"/>
  <c r="U6114" i="80"/>
  <c r="U6122" i="80"/>
  <c r="U6130" i="80"/>
  <c r="U6138" i="80"/>
  <c r="U6146" i="80"/>
  <c r="U6154" i="80"/>
  <c r="U6162" i="80"/>
  <c r="U6170" i="80"/>
  <c r="U6178" i="80"/>
  <c r="U6186" i="80"/>
  <c r="U6194" i="80"/>
  <c r="U6202" i="80"/>
  <c r="U6210" i="80"/>
  <c r="U6218" i="80"/>
  <c r="U6226" i="80"/>
  <c r="U6234" i="80"/>
  <c r="U6242" i="80"/>
  <c r="U6250" i="80"/>
  <c r="U6258" i="80"/>
  <c r="U6266" i="80"/>
  <c r="U6274" i="80"/>
  <c r="U6282" i="80"/>
  <c r="U6290" i="80"/>
  <c r="U6298" i="80"/>
  <c r="U6306" i="80"/>
  <c r="U6314" i="80"/>
  <c r="U6322" i="80"/>
  <c r="U6330" i="80"/>
  <c r="U6338" i="80"/>
  <c r="U6346" i="80"/>
  <c r="U6354" i="80"/>
  <c r="U6362" i="80"/>
  <c r="U6370" i="80"/>
  <c r="U6378" i="80"/>
  <c r="U6386" i="80"/>
  <c r="U6394" i="80"/>
  <c r="U6402" i="80"/>
  <c r="U6410" i="80"/>
  <c r="U6418" i="80"/>
  <c r="U6426" i="80"/>
  <c r="U6434" i="80"/>
  <c r="U6442" i="80"/>
  <c r="U6450" i="80"/>
  <c r="U6458" i="80"/>
  <c r="U6466" i="80"/>
  <c r="U6474" i="80"/>
  <c r="U6482" i="80"/>
  <c r="U6490" i="80"/>
  <c r="U6498" i="80"/>
  <c r="U6506" i="80"/>
  <c r="U6514" i="80"/>
  <c r="U6522" i="80"/>
  <c r="U6530" i="80"/>
  <c r="U6538" i="80"/>
  <c r="U6546" i="80"/>
  <c r="U6554" i="80"/>
  <c r="U6562" i="80"/>
  <c r="U6570" i="80"/>
  <c r="U3461" i="80"/>
  <c r="U3492" i="80"/>
  <c r="U3524" i="80"/>
  <c r="U3549" i="80"/>
  <c r="U3573" i="80"/>
  <c r="U3591" i="80"/>
  <c r="U3607" i="80"/>
  <c r="U3624" i="80"/>
  <c r="U3640" i="80"/>
  <c r="U3655" i="80"/>
  <c r="U3672" i="80"/>
  <c r="U3687" i="80"/>
  <c r="U3703" i="80"/>
  <c r="U3719" i="80"/>
  <c r="U3736" i="80"/>
  <c r="U3751" i="80"/>
  <c r="U3768" i="80"/>
  <c r="U3783" i="80"/>
  <c r="U3799" i="80"/>
  <c r="U3813" i="80"/>
  <c r="U3831" i="80"/>
  <c r="U3847" i="80"/>
  <c r="U3860" i="80"/>
  <c r="U3872" i="80"/>
  <c r="U3884" i="80"/>
  <c r="U3895" i="80"/>
  <c r="U3908" i="80"/>
  <c r="U3919" i="80"/>
  <c r="U3932" i="80"/>
  <c r="U3944" i="80"/>
  <c r="U3956" i="80"/>
  <c r="U3967" i="80"/>
  <c r="U3978" i="80"/>
  <c r="U3991" i="80"/>
  <c r="U4002" i="80"/>
  <c r="U4015" i="80"/>
  <c r="U4028" i="80"/>
  <c r="U4039" i="80"/>
  <c r="U4050" i="80"/>
  <c r="U4063" i="80"/>
  <c r="U4074" i="80"/>
  <c r="U4086" i="80"/>
  <c r="U4100" i="80"/>
  <c r="U4111" i="80"/>
  <c r="U4122" i="80"/>
  <c r="U4134" i="80"/>
  <c r="U4146" i="80"/>
  <c r="U4158" i="80"/>
  <c r="U4169" i="80"/>
  <c r="U4183" i="80"/>
  <c r="U4194" i="80"/>
  <c r="U4206" i="80"/>
  <c r="U4218" i="80"/>
  <c r="U4230" i="80"/>
  <c r="U4241" i="80"/>
  <c r="U4253" i="80"/>
  <c r="U4266" i="80"/>
  <c r="U4277" i="80"/>
  <c r="U4287" i="80"/>
  <c r="U4298" i="80"/>
  <c r="U4308" i="80"/>
  <c r="U4318" i="80"/>
  <c r="U4329" i="80"/>
  <c r="U4340" i="80"/>
  <c r="U4350" i="80"/>
  <c r="U4361" i="80"/>
  <c r="U4371" i="80"/>
  <c r="U4381" i="80"/>
  <c r="U4391" i="80"/>
  <c r="U4402" i="80"/>
  <c r="U4413" i="80"/>
  <c r="U4423" i="80"/>
  <c r="U4434" i="80"/>
  <c r="U4444" i="80"/>
  <c r="U4454" i="80"/>
  <c r="U4465" i="80"/>
  <c r="U4475" i="80"/>
  <c r="U4486" i="80"/>
  <c r="U4497" i="80"/>
  <c r="U4507" i="80"/>
  <c r="U4517" i="80"/>
  <c r="U4527" i="80"/>
  <c r="U4538" i="80"/>
  <c r="U4548" i="80"/>
  <c r="U4559" i="80"/>
  <c r="U4570" i="80"/>
  <c r="U4580" i="80"/>
  <c r="U4590" i="80"/>
  <c r="U4601" i="80"/>
  <c r="U4611" i="80"/>
  <c r="U4621" i="80"/>
  <c r="U4633" i="80"/>
  <c r="U4643" i="80"/>
  <c r="U4653" i="80"/>
  <c r="U4663" i="80"/>
  <c r="U4674" i="80"/>
  <c r="U4684" i="80"/>
  <c r="U4694" i="80"/>
  <c r="U4706" i="80"/>
  <c r="U4716" i="80"/>
  <c r="U4726" i="80"/>
  <c r="U4737" i="80"/>
  <c r="U4747" i="80"/>
  <c r="U4757" i="80"/>
  <c r="U4767" i="80"/>
  <c r="U4779" i="80"/>
  <c r="U4789" i="80"/>
  <c r="U4799" i="80"/>
  <c r="U4810" i="80"/>
  <c r="U4820" i="80"/>
  <c r="U4830" i="80"/>
  <c r="U4841" i="80"/>
  <c r="U4852" i="80"/>
  <c r="U4862" i="80"/>
  <c r="U4873" i="80"/>
  <c r="U4883" i="80"/>
  <c r="U4893" i="80"/>
  <c r="U4903" i="80"/>
  <c r="U4914" i="80"/>
  <c r="U4925" i="80"/>
  <c r="U4935" i="80"/>
  <c r="U4946" i="80"/>
  <c r="U4956" i="80"/>
  <c r="U4966" i="80"/>
  <c r="U4977" i="80"/>
  <c r="U4987" i="80"/>
  <c r="U4998" i="80"/>
  <c r="U5009" i="80"/>
  <c r="U5019" i="80"/>
  <c r="U5029" i="80"/>
  <c r="U5039" i="80"/>
  <c r="U5048" i="80"/>
  <c r="U5057" i="80"/>
  <c r="U5067" i="80"/>
  <c r="U5076" i="80"/>
  <c r="U5085" i="80"/>
  <c r="U5094" i="80"/>
  <c r="U5103" i="80"/>
  <c r="U5112" i="80"/>
  <c r="U5121" i="80"/>
  <c r="U5131" i="80"/>
  <c r="U5140" i="80"/>
  <c r="U5149" i="80"/>
  <c r="U5158" i="80"/>
  <c r="U5167" i="80"/>
  <c r="U5176" i="80"/>
  <c r="U5185" i="80"/>
  <c r="U5195" i="80"/>
  <c r="U5204" i="80"/>
  <c r="U5213" i="80"/>
  <c r="U5222" i="80"/>
  <c r="U5231" i="80"/>
  <c r="U5240" i="80"/>
  <c r="U5249" i="80"/>
  <c r="U5259" i="80"/>
  <c r="U5268" i="80"/>
  <c r="U5277" i="80"/>
  <c r="U5286" i="80"/>
  <c r="U5295" i="80"/>
  <c r="U5304" i="80"/>
  <c r="U5313" i="80"/>
  <c r="U5323" i="80"/>
  <c r="U5332" i="80"/>
  <c r="U5341" i="80"/>
  <c r="U5350" i="80"/>
  <c r="U5359" i="80"/>
  <c r="U5368" i="80"/>
  <c r="U5377" i="80"/>
  <c r="U5387" i="80"/>
  <c r="U5396" i="80"/>
  <c r="U5405" i="80"/>
  <c r="U5414" i="80"/>
  <c r="U5423" i="80"/>
  <c r="U5432" i="80"/>
  <c r="U5441" i="80"/>
  <c r="U5451" i="80"/>
  <c r="U5460" i="80"/>
  <c r="U5469" i="80"/>
  <c r="U5478" i="80"/>
  <c r="U5487" i="80"/>
  <c r="U5496" i="80"/>
  <c r="U5505" i="80"/>
  <c r="U5515" i="80"/>
  <c r="U5524" i="80"/>
  <c r="U5533" i="80"/>
  <c r="U5542" i="80"/>
  <c r="U5551" i="80"/>
  <c r="U5560" i="80"/>
  <c r="U5569" i="80"/>
  <c r="U5579" i="80"/>
  <c r="U5588" i="80"/>
  <c r="U5597" i="80"/>
  <c r="U5606" i="80"/>
  <c r="U5615" i="80"/>
  <c r="U5624" i="80"/>
  <c r="U5633" i="80"/>
  <c r="U5643" i="80"/>
  <c r="U5652" i="80"/>
  <c r="U5661" i="80"/>
  <c r="U5670" i="80"/>
  <c r="U5679" i="80"/>
  <c r="U5688" i="80"/>
  <c r="U5697" i="80"/>
  <c r="U5707" i="80"/>
  <c r="U5716" i="80"/>
  <c r="U5725" i="80"/>
  <c r="U5734" i="80"/>
  <c r="U5743" i="80"/>
  <c r="U5752" i="80"/>
  <c r="U5761" i="80"/>
  <c r="U5771" i="80"/>
  <c r="U5780" i="80"/>
  <c r="U5789" i="80"/>
  <c r="U5798" i="80"/>
  <c r="U5807" i="80"/>
  <c r="U5816" i="80"/>
  <c r="U5825" i="80"/>
  <c r="U5835" i="80"/>
  <c r="U5844" i="80"/>
  <c r="U5853" i="80"/>
  <c r="U5862" i="80"/>
  <c r="U5871" i="80"/>
  <c r="U5880" i="80"/>
  <c r="U5889" i="80"/>
  <c r="U5899" i="80"/>
  <c r="U5908" i="80"/>
  <c r="U5917" i="80"/>
  <c r="U5926" i="80"/>
  <c r="U5935" i="80"/>
  <c r="U5944" i="80"/>
  <c r="U5953" i="80"/>
  <c r="U5963" i="80"/>
  <c r="U5972" i="80"/>
  <c r="U5981" i="80"/>
  <c r="U5990" i="80"/>
  <c r="U5999" i="80"/>
  <c r="U6008" i="80"/>
  <c r="U6017" i="80"/>
  <c r="U6027" i="80"/>
  <c r="U6036" i="80"/>
  <c r="U6045" i="80"/>
  <c r="U6054" i="80"/>
  <c r="U6063" i="80"/>
  <c r="U6072" i="80"/>
  <c r="U6081" i="80"/>
  <c r="U6091" i="80"/>
  <c r="U6100" i="80"/>
  <c r="U6109" i="80"/>
  <c r="U6118" i="80"/>
  <c r="U6127" i="80"/>
  <c r="U6136" i="80"/>
  <c r="U6145" i="80"/>
  <c r="U6155" i="80"/>
  <c r="U6164" i="80"/>
  <c r="U6173" i="80"/>
  <c r="U6182" i="80"/>
  <c r="U6191" i="80"/>
  <c r="U6200" i="80"/>
  <c r="U6209" i="80"/>
  <c r="U6219" i="80"/>
  <c r="U6228" i="80"/>
  <c r="U6237" i="80"/>
  <c r="U6246" i="80"/>
  <c r="U6255" i="80"/>
  <c r="U6264" i="80"/>
  <c r="U6273" i="80"/>
  <c r="U6283" i="80"/>
  <c r="U6292" i="80"/>
  <c r="U6301" i="80"/>
  <c r="U6310" i="80"/>
  <c r="U6319" i="80"/>
  <c r="U6328" i="80"/>
  <c r="U6337" i="80"/>
  <c r="U6347" i="80"/>
  <c r="U6356" i="80"/>
  <c r="U6365" i="80"/>
  <c r="U6374" i="80"/>
  <c r="U6383" i="80"/>
  <c r="U6392" i="80"/>
  <c r="U6401" i="80"/>
  <c r="U6411" i="80"/>
  <c r="U6420" i="80"/>
  <c r="U6429" i="80"/>
  <c r="U6438" i="80"/>
  <c r="U6447" i="80"/>
  <c r="U6456" i="80"/>
  <c r="U6465" i="80"/>
  <c r="U6475" i="80"/>
  <c r="U6484" i="80"/>
  <c r="U6493" i="80"/>
  <c r="U6502" i="80"/>
  <c r="U6511" i="80"/>
  <c r="U6520" i="80"/>
  <c r="U6529" i="80"/>
  <c r="U6539" i="80"/>
  <c r="U6548" i="80"/>
  <c r="U6557" i="80"/>
  <c r="U6566" i="80"/>
  <c r="U6575" i="80"/>
  <c r="U6583" i="80"/>
  <c r="U6591" i="80"/>
  <c r="U6599" i="80"/>
  <c r="U6607" i="80"/>
  <c r="U6615" i="80"/>
  <c r="U6623" i="80"/>
  <c r="U6631" i="80"/>
  <c r="U6639" i="80"/>
  <c r="U6647" i="80"/>
  <c r="U6655" i="80"/>
  <c r="U6663" i="80"/>
  <c r="U6671" i="80"/>
  <c r="U6679" i="80"/>
  <c r="U6687" i="80"/>
  <c r="U6695" i="80"/>
  <c r="U6703" i="80"/>
  <c r="U6711" i="80"/>
  <c r="U6719" i="80"/>
  <c r="U6727" i="80"/>
  <c r="U6735" i="80"/>
  <c r="U6743" i="80"/>
  <c r="U6751" i="80"/>
  <c r="U6759" i="80"/>
  <c r="U6767" i="80"/>
  <c r="U6775" i="80"/>
  <c r="U6783" i="80"/>
  <c r="U6791" i="80"/>
  <c r="U6799" i="80"/>
  <c r="U6807" i="80"/>
  <c r="U6815" i="80"/>
  <c r="U6823" i="80"/>
  <c r="U6831" i="80"/>
  <c r="U6839" i="80"/>
  <c r="U6847" i="80"/>
  <c r="U6855" i="80"/>
  <c r="U6863" i="80"/>
  <c r="U6871" i="80"/>
  <c r="U6879" i="80"/>
  <c r="U6887" i="80"/>
  <c r="U6895" i="80"/>
  <c r="U6903" i="80"/>
  <c r="U6911" i="80"/>
  <c r="U6919" i="80"/>
  <c r="U6927" i="80"/>
  <c r="U6935" i="80"/>
  <c r="U6943" i="80"/>
  <c r="U6951" i="80"/>
  <c r="U6959" i="80"/>
  <c r="U6967" i="80"/>
  <c r="U6975" i="80"/>
  <c r="U6983" i="80"/>
  <c r="U6991" i="80"/>
  <c r="U6999" i="80"/>
  <c r="U7007" i="80"/>
  <c r="U7015" i="80"/>
  <c r="U7023" i="80"/>
  <c r="U7031" i="80"/>
  <c r="U7039" i="80"/>
  <c r="U7047" i="80"/>
  <c r="U7055" i="80"/>
  <c r="U7063" i="80"/>
  <c r="U7071" i="80"/>
  <c r="U7079" i="80"/>
  <c r="U7087" i="80"/>
  <c r="U7095" i="80"/>
  <c r="U7103" i="80"/>
  <c r="U7111" i="80"/>
  <c r="U7119" i="80"/>
  <c r="U7127" i="80"/>
  <c r="U7135" i="80"/>
  <c r="U7143" i="80"/>
  <c r="U7151" i="80"/>
  <c r="U7159" i="80"/>
  <c r="U7167" i="80"/>
  <c r="U7175" i="80"/>
  <c r="U7183" i="80"/>
  <c r="U7191" i="80"/>
  <c r="U7199" i="80"/>
  <c r="U7207" i="80"/>
  <c r="U7215" i="80"/>
  <c r="U7223" i="80"/>
  <c r="U7231" i="80"/>
  <c r="U7239" i="80"/>
  <c r="U7247" i="80"/>
  <c r="U7255" i="80"/>
  <c r="U7263" i="80"/>
  <c r="U7271" i="80"/>
  <c r="U7279" i="80"/>
  <c r="U7287" i="80"/>
  <c r="U7295" i="80"/>
  <c r="U7303" i="80"/>
  <c r="U7311" i="80"/>
  <c r="U7319" i="80"/>
  <c r="U7327" i="80"/>
  <c r="U7335" i="80"/>
  <c r="U7343" i="80"/>
  <c r="U7351" i="80"/>
  <c r="U7359" i="80"/>
  <c r="U7367" i="80"/>
  <c r="U7375" i="80"/>
  <c r="U7383" i="80"/>
  <c r="U7391" i="80"/>
  <c r="U7399" i="80"/>
  <c r="U7407" i="80"/>
  <c r="U7415" i="80"/>
  <c r="U7423" i="80"/>
  <c r="U7431" i="80"/>
  <c r="U7439" i="80"/>
  <c r="U7447" i="80"/>
  <c r="U7455" i="80"/>
  <c r="U7463" i="80"/>
  <c r="U7471" i="80"/>
  <c r="U7479" i="80"/>
  <c r="U7487" i="80"/>
  <c r="U7495" i="80"/>
  <c r="U7503" i="80"/>
  <c r="U7511" i="80"/>
  <c r="U7519" i="80"/>
  <c r="U7527" i="80"/>
  <c r="U7535" i="80"/>
  <c r="U7543" i="80"/>
  <c r="U7551" i="80"/>
  <c r="U7559" i="80"/>
  <c r="U7567" i="80"/>
  <c r="U7575" i="80"/>
  <c r="U7583" i="80"/>
  <c r="U7591" i="80"/>
  <c r="U7599" i="80"/>
  <c r="U7607" i="80"/>
  <c r="U7615" i="80"/>
  <c r="U7623" i="80"/>
  <c r="U7631" i="80"/>
  <c r="U7639" i="80"/>
  <c r="U7647" i="80"/>
  <c r="U7655" i="80"/>
  <c r="U7663" i="80"/>
  <c r="U7671" i="80"/>
  <c r="U7679" i="80"/>
  <c r="U7687" i="80"/>
  <c r="U7695" i="80"/>
  <c r="U7703" i="80"/>
  <c r="U7711" i="80"/>
  <c r="U7719" i="80"/>
  <c r="U7727" i="80"/>
  <c r="U7735" i="80"/>
  <c r="U7743" i="80"/>
  <c r="U7751" i="80"/>
  <c r="U7759" i="80"/>
  <c r="U7767" i="80"/>
  <c r="U7775" i="80"/>
  <c r="U7783" i="80"/>
  <c r="U7791" i="80"/>
  <c r="U7799" i="80"/>
  <c r="U7807" i="80"/>
  <c r="U7815" i="80"/>
  <c r="U7823" i="80"/>
  <c r="U7831" i="80"/>
  <c r="U7839" i="80"/>
  <c r="U7847" i="80"/>
  <c r="U7855" i="80"/>
  <c r="U7863" i="80"/>
  <c r="U7871" i="80"/>
  <c r="U7879" i="80"/>
  <c r="U7887" i="80"/>
  <c r="U7895" i="80"/>
  <c r="U7903" i="80"/>
  <c r="U7911" i="80"/>
  <c r="U7919" i="80"/>
  <c r="U7927" i="80"/>
  <c r="U7935" i="80"/>
  <c r="U7943" i="80"/>
  <c r="U7951" i="80"/>
  <c r="U7959" i="80"/>
  <c r="U7967" i="80"/>
  <c r="U7975" i="80"/>
  <c r="U7983" i="80"/>
  <c r="U7991" i="80"/>
  <c r="U7999" i="80"/>
  <c r="U8007" i="80"/>
  <c r="U8015" i="80"/>
  <c r="U8023" i="80"/>
  <c r="U8031" i="80"/>
  <c r="U8039" i="80"/>
  <c r="U8047" i="80"/>
  <c r="U8055" i="80"/>
  <c r="U8063" i="80"/>
  <c r="U8071" i="80"/>
  <c r="U8079" i="80"/>
  <c r="U8087" i="80"/>
  <c r="U8095" i="80"/>
  <c r="U8103" i="80"/>
  <c r="U8111" i="80"/>
  <c r="U8119" i="80"/>
  <c r="U8127" i="80"/>
  <c r="U8135" i="80"/>
  <c r="U8143" i="80"/>
  <c r="U8151" i="80"/>
  <c r="U8159" i="80"/>
  <c r="U8167" i="80"/>
  <c r="U8175" i="80"/>
  <c r="U8183" i="80"/>
  <c r="U8191" i="80"/>
  <c r="U8199" i="80"/>
  <c r="U8207" i="80"/>
  <c r="U8215" i="80"/>
  <c r="U8223" i="80"/>
  <c r="U8231" i="80"/>
  <c r="U8239" i="80"/>
  <c r="U8247" i="80"/>
  <c r="U8255" i="80"/>
  <c r="U8263" i="80"/>
  <c r="U8271" i="80"/>
  <c r="U8279" i="80"/>
  <c r="U8287" i="80"/>
  <c r="U8295" i="80"/>
  <c r="U8303" i="80"/>
  <c r="U8311" i="80"/>
  <c r="U8319" i="80"/>
  <c r="U8327" i="80"/>
  <c r="U8335" i="80"/>
  <c r="U8343" i="80"/>
  <c r="U8351" i="80"/>
  <c r="U8359" i="80"/>
  <c r="U8367" i="80"/>
  <c r="U8375" i="80"/>
  <c r="U8383" i="80"/>
  <c r="U8391" i="80"/>
  <c r="U8399" i="80"/>
  <c r="U8407" i="80"/>
  <c r="U8415" i="80"/>
  <c r="U8423" i="80"/>
  <c r="U8431" i="80"/>
  <c r="U8439" i="80"/>
  <c r="U8447" i="80"/>
  <c r="U8455" i="80"/>
  <c r="U8463" i="80"/>
  <c r="U8471" i="80"/>
  <c r="U8479" i="80"/>
  <c r="U8487" i="80"/>
  <c r="U8495" i="80"/>
  <c r="U8503" i="80"/>
  <c r="U8511" i="80"/>
  <c r="U8519" i="80"/>
  <c r="U8527" i="80"/>
  <c r="U8535" i="80"/>
  <c r="U8543" i="80"/>
  <c r="U8551" i="80"/>
  <c r="U8559" i="80"/>
  <c r="U8567" i="80"/>
  <c r="U8575" i="80"/>
  <c r="U8583" i="80"/>
  <c r="U8591" i="80"/>
  <c r="U8599" i="80"/>
  <c r="U8607" i="80"/>
  <c r="U8615" i="80"/>
  <c r="U8623" i="80"/>
  <c r="U8631" i="80"/>
  <c r="U8639" i="80"/>
  <c r="U8647" i="80"/>
  <c r="U8655" i="80"/>
  <c r="U8663" i="80"/>
  <c r="U8671" i="80"/>
  <c r="U8679" i="80"/>
  <c r="U8687" i="80"/>
  <c r="U8695" i="80"/>
  <c r="U8703" i="80"/>
  <c r="U8711" i="80"/>
  <c r="U8719" i="80"/>
  <c r="U8727" i="80"/>
  <c r="U8735" i="80"/>
  <c r="U8743" i="80"/>
  <c r="U8751" i="80"/>
  <c r="U8759" i="80"/>
  <c r="U8767" i="80"/>
  <c r="U8775" i="80"/>
  <c r="U8783" i="80"/>
  <c r="U8791" i="80"/>
  <c r="U8799" i="80"/>
  <c r="U8807" i="80"/>
  <c r="U8815" i="80"/>
  <c r="U8823" i="80"/>
  <c r="U8831" i="80"/>
  <c r="U8839" i="80"/>
  <c r="U8847" i="80"/>
  <c r="U8855" i="80"/>
  <c r="U8863" i="80"/>
  <c r="U8871" i="80"/>
  <c r="U8879" i="80"/>
  <c r="U8887" i="80"/>
  <c r="U8895" i="80"/>
  <c r="U8903" i="80"/>
  <c r="U8911" i="80"/>
  <c r="U8919" i="80"/>
  <c r="U8927" i="80"/>
  <c r="U8935" i="80"/>
  <c r="U8943" i="80"/>
  <c r="U8951" i="80"/>
  <c r="U8959" i="80"/>
  <c r="U8967" i="80"/>
  <c r="U8975" i="80"/>
  <c r="U8983" i="80"/>
  <c r="U8991" i="80"/>
  <c r="U8999" i="80"/>
  <c r="U3463" i="80"/>
  <c r="U3500" i="80"/>
  <c r="U3533" i="80"/>
  <c r="U3560" i="80"/>
  <c r="U3585" i="80"/>
  <c r="U3603" i="80"/>
  <c r="U3621" i="80"/>
  <c r="U3641" i="80"/>
  <c r="U3660" i="80"/>
  <c r="U3676" i="80"/>
  <c r="U3696" i="80"/>
  <c r="U3713" i="80"/>
  <c r="U3731" i="80"/>
  <c r="U3749" i="80"/>
  <c r="U3769" i="80"/>
  <c r="U3785" i="80"/>
  <c r="U3805" i="80"/>
  <c r="U3823" i="80"/>
  <c r="U3841" i="80"/>
  <c r="U3856" i="80"/>
  <c r="U3871" i="80"/>
  <c r="U3885" i="80"/>
  <c r="U3898" i="80"/>
  <c r="U3912" i="80"/>
  <c r="U3926" i="80"/>
  <c r="U3938" i="80"/>
  <c r="U3953" i="80"/>
  <c r="U3966" i="80"/>
  <c r="U3981" i="80"/>
  <c r="U3994" i="80"/>
  <c r="U4008" i="80"/>
  <c r="U4021" i="80"/>
  <c r="U4033" i="80"/>
  <c r="U4048" i="80"/>
  <c r="U4061" i="80"/>
  <c r="U4076" i="80"/>
  <c r="U4090" i="80"/>
  <c r="U4103" i="80"/>
  <c r="U4116" i="80"/>
  <c r="U4130" i="80"/>
  <c r="U4143" i="80"/>
  <c r="U4157" i="80"/>
  <c r="U4173" i="80"/>
  <c r="U4185" i="80"/>
  <c r="U4198" i="80"/>
  <c r="U4212" i="80"/>
  <c r="U4225" i="80"/>
  <c r="U4239" i="80"/>
  <c r="U4252" i="80"/>
  <c r="U4268" i="80"/>
  <c r="U4279" i="80"/>
  <c r="U4291" i="80"/>
  <c r="U4303" i="80"/>
  <c r="U4315" i="80"/>
  <c r="U4326" i="80"/>
  <c r="U4338" i="80"/>
  <c r="U4351" i="80"/>
  <c r="U4363" i="80"/>
  <c r="U4374" i="80"/>
  <c r="U4387" i="80"/>
  <c r="U4398" i="80"/>
  <c r="U4410" i="80"/>
  <c r="U4422" i="80"/>
  <c r="U4435" i="80"/>
  <c r="U4446" i="80"/>
  <c r="U4459" i="80"/>
  <c r="U4470" i="80"/>
  <c r="U4482" i="80"/>
  <c r="U4493" i="80"/>
  <c r="U4506" i="80"/>
  <c r="U4518" i="80"/>
  <c r="U4530" i="80"/>
  <c r="U4542" i="80"/>
  <c r="U4554" i="80"/>
  <c r="U4565" i="80"/>
  <c r="U4578" i="80"/>
  <c r="U4589" i="80"/>
  <c r="U4602" i="80"/>
  <c r="U4614" i="80"/>
  <c r="U4626" i="80"/>
  <c r="U4637" i="80"/>
  <c r="U4649" i="80"/>
  <c r="U4661" i="80"/>
  <c r="U4673" i="80"/>
  <c r="U4685" i="80"/>
  <c r="U4698" i="80"/>
  <c r="U4709" i="80"/>
  <c r="U4721" i="80"/>
  <c r="U4733" i="80"/>
  <c r="U4745" i="80"/>
  <c r="U4756" i="80"/>
  <c r="U4770" i="80"/>
  <c r="U4781" i="80"/>
  <c r="U4793" i="80"/>
  <c r="U4804" i="80"/>
  <c r="U4817" i="80"/>
  <c r="U4828" i="80"/>
  <c r="U4839" i="80"/>
  <c r="U4853" i="80"/>
  <c r="U4865" i="80"/>
  <c r="U4876" i="80"/>
  <c r="U4889" i="80"/>
  <c r="U4900" i="80"/>
  <c r="U4911" i="80"/>
  <c r="U4923" i="80"/>
  <c r="U4937" i="80"/>
  <c r="U4948" i="80"/>
  <c r="U4959" i="80"/>
  <c r="U4972" i="80"/>
  <c r="U4983" i="80"/>
  <c r="U4995" i="80"/>
  <c r="U5007" i="80"/>
  <c r="U5020" i="80"/>
  <c r="U5031" i="80"/>
  <c r="U5043" i="80"/>
  <c r="U5053" i="80"/>
  <c r="U5063" i="80"/>
  <c r="U5073" i="80"/>
  <c r="U5084" i="80"/>
  <c r="U5095" i="80"/>
  <c r="U5105" i="80"/>
  <c r="U5116" i="80"/>
  <c r="U5126" i="80"/>
  <c r="U5136" i="80"/>
  <c r="U5147" i="80"/>
  <c r="U5157" i="80"/>
  <c r="U5168" i="80"/>
  <c r="U5179" i="80"/>
  <c r="U5189" i="80"/>
  <c r="U5199" i="80"/>
  <c r="U5209" i="80"/>
  <c r="U5220" i="80"/>
  <c r="U5230" i="80"/>
  <c r="U5241" i="80"/>
  <c r="U5252" i="80"/>
  <c r="U5262" i="80"/>
  <c r="U5272" i="80"/>
  <c r="U5283" i="80"/>
  <c r="U5293" i="80"/>
  <c r="U5303" i="80"/>
  <c r="U5315" i="80"/>
  <c r="U5325" i="80"/>
  <c r="U5335" i="80"/>
  <c r="U5345" i="80"/>
  <c r="U5356" i="80"/>
  <c r="U5366" i="80"/>
  <c r="U5376" i="80"/>
  <c r="U5388" i="80"/>
  <c r="U5398" i="80"/>
  <c r="U5408" i="80"/>
  <c r="U5419" i="80"/>
  <c r="U5429" i="80"/>
  <c r="U5439" i="80"/>
  <c r="U5449" i="80"/>
  <c r="U5461" i="80"/>
  <c r="U5471" i="80"/>
  <c r="U5481" i="80"/>
  <c r="U5492" i="80"/>
  <c r="U5502" i="80"/>
  <c r="U5512" i="80"/>
  <c r="U5523" i="80"/>
  <c r="U5534" i="80"/>
  <c r="U5544" i="80"/>
  <c r="U5555" i="80"/>
  <c r="U5565" i="80"/>
  <c r="U5575" i="80"/>
  <c r="U5585" i="80"/>
  <c r="U5596" i="80"/>
  <c r="U5607" i="80"/>
  <c r="U5617" i="80"/>
  <c r="U5628" i="80"/>
  <c r="U5638" i="80"/>
  <c r="U5648" i="80"/>
  <c r="U5659" i="80"/>
  <c r="U5669" i="80"/>
  <c r="U5680" i="80"/>
  <c r="U5691" i="80"/>
  <c r="U5701" i="80"/>
  <c r="U5711" i="80"/>
  <c r="U5721" i="80"/>
  <c r="U5732" i="80"/>
  <c r="U5742" i="80"/>
  <c r="U5753" i="80"/>
  <c r="U5764" i="80"/>
  <c r="U5774" i="80"/>
  <c r="U5784" i="80"/>
  <c r="U5795" i="80"/>
  <c r="U5805" i="80"/>
  <c r="U5815" i="80"/>
  <c r="U5827" i="80"/>
  <c r="U5837" i="80"/>
  <c r="U5847" i="80"/>
  <c r="U5857" i="80"/>
  <c r="U5868" i="80"/>
  <c r="U5878" i="80"/>
  <c r="U5888" i="80"/>
  <c r="U5900" i="80"/>
  <c r="U5910" i="80"/>
  <c r="U5920" i="80"/>
  <c r="U5931" i="80"/>
  <c r="U5941" i="80"/>
  <c r="U5951" i="80"/>
  <c r="U5961" i="80"/>
  <c r="U5973" i="80"/>
  <c r="U5983" i="80"/>
  <c r="U5993" i="80"/>
  <c r="U6004" i="80"/>
  <c r="U6014" i="80"/>
  <c r="U6024" i="80"/>
  <c r="U6035" i="80"/>
  <c r="U6046" i="80"/>
  <c r="U6056" i="80"/>
  <c r="U6067" i="80"/>
  <c r="U6077" i="80"/>
  <c r="U6087" i="80"/>
  <c r="U6097" i="80"/>
  <c r="U6108" i="80"/>
  <c r="U6119" i="80"/>
  <c r="U6129" i="80"/>
  <c r="U6140" i="80"/>
  <c r="U6150" i="80"/>
  <c r="U6160" i="80"/>
  <c r="U6171" i="80"/>
  <c r="U6181" i="80"/>
  <c r="U6192" i="80"/>
  <c r="U6203" i="80"/>
  <c r="U6213" i="80"/>
  <c r="U6223" i="80"/>
  <c r="U6233" i="80"/>
  <c r="U6244" i="80"/>
  <c r="U6254" i="80"/>
  <c r="U6265" i="80"/>
  <c r="U6276" i="80"/>
  <c r="U6286" i="80"/>
  <c r="U6296" i="80"/>
  <c r="U6307" i="80"/>
  <c r="U6317" i="80"/>
  <c r="U6327" i="80"/>
  <c r="U6339" i="80"/>
  <c r="U6349" i="80"/>
  <c r="U6359" i="80"/>
  <c r="U6369" i="80"/>
  <c r="U6380" i="80"/>
  <c r="U6390" i="80"/>
  <c r="U6400" i="80"/>
  <c r="U6412" i="80"/>
  <c r="U6422" i="80"/>
  <c r="U6432" i="80"/>
  <c r="U6443" i="80"/>
  <c r="U6453" i="80"/>
  <c r="U6463" i="80"/>
  <c r="U6473" i="80"/>
  <c r="U6485" i="80"/>
  <c r="U6495" i="80"/>
  <c r="U6505" i="80"/>
  <c r="U6516" i="80"/>
  <c r="U6526" i="80"/>
  <c r="U6536" i="80"/>
  <c r="U6547" i="80"/>
  <c r="U6558" i="80"/>
  <c r="U6568" i="80"/>
  <c r="U6578" i="80"/>
  <c r="U6587" i="80"/>
  <c r="U6596" i="80"/>
  <c r="U6605" i="80"/>
  <c r="U6614" i="80"/>
  <c r="U6624" i="80"/>
  <c r="U6633" i="80"/>
  <c r="U6642" i="80"/>
  <c r="U6651" i="80"/>
  <c r="U6660" i="80"/>
  <c r="U6669" i="80"/>
  <c r="U6678" i="80"/>
  <c r="U6688" i="80"/>
  <c r="U6697" i="80"/>
  <c r="U6706" i="80"/>
  <c r="U6715" i="80"/>
  <c r="U6724" i="80"/>
  <c r="U6733" i="80"/>
  <c r="U6742" i="80"/>
  <c r="U6752" i="80"/>
  <c r="U6761" i="80"/>
  <c r="U6770" i="80"/>
  <c r="U6779" i="80"/>
  <c r="U6788" i="80"/>
  <c r="U6797" i="80"/>
  <c r="U6806" i="80"/>
  <c r="U6816" i="80"/>
  <c r="U6825" i="80"/>
  <c r="U6834" i="80"/>
  <c r="U6843" i="80"/>
  <c r="U6852" i="80"/>
  <c r="U6861" i="80"/>
  <c r="U6870" i="80"/>
  <c r="U6880" i="80"/>
  <c r="U6889" i="80"/>
  <c r="U6898" i="80"/>
  <c r="U6907" i="80"/>
  <c r="U6916" i="80"/>
  <c r="U6925" i="80"/>
  <c r="U6934" i="80"/>
  <c r="U6944" i="80"/>
  <c r="U6953" i="80"/>
  <c r="U6962" i="80"/>
  <c r="U6971" i="80"/>
  <c r="U6980" i="80"/>
  <c r="U6989" i="80"/>
  <c r="U6998" i="80"/>
  <c r="U7008" i="80"/>
  <c r="U7017" i="80"/>
  <c r="U7026" i="80"/>
  <c r="U7035" i="80"/>
  <c r="U7044" i="80"/>
  <c r="U7053" i="80"/>
  <c r="U7062" i="80"/>
  <c r="U7072" i="80"/>
  <c r="U7081" i="80"/>
  <c r="U7090" i="80"/>
  <c r="U7099" i="80"/>
  <c r="U7108" i="80"/>
  <c r="U7117" i="80"/>
  <c r="U7126" i="80"/>
  <c r="U7136" i="80"/>
  <c r="U7145" i="80"/>
  <c r="U7154" i="80"/>
  <c r="U7163" i="80"/>
  <c r="U7172" i="80"/>
  <c r="U7181" i="80"/>
  <c r="U7190" i="80"/>
  <c r="U7200" i="80"/>
  <c r="U7209" i="80"/>
  <c r="U7218" i="80"/>
  <c r="U7227" i="80"/>
  <c r="U7236" i="80"/>
  <c r="U7245" i="80"/>
  <c r="U7254" i="80"/>
  <c r="U7264" i="80"/>
  <c r="U7273" i="80"/>
  <c r="U7282" i="80"/>
  <c r="U7291" i="80"/>
  <c r="U7300" i="80"/>
  <c r="U7309" i="80"/>
  <c r="U7318" i="80"/>
  <c r="U7328" i="80"/>
  <c r="U7337" i="80"/>
  <c r="U7346" i="80"/>
  <c r="U7355" i="80"/>
  <c r="U7364" i="80"/>
  <c r="U7373" i="80"/>
  <c r="U7382" i="80"/>
  <c r="U7392" i="80"/>
  <c r="U7401" i="80"/>
  <c r="U7410" i="80"/>
  <c r="U7419" i="80"/>
  <c r="U7428" i="80"/>
  <c r="U7437" i="80"/>
  <c r="U7446" i="80"/>
  <c r="U7456" i="80"/>
  <c r="U7465" i="80"/>
  <c r="U7474" i="80"/>
  <c r="U7483" i="80"/>
  <c r="U7492" i="80"/>
  <c r="U7501" i="80"/>
  <c r="U7510" i="80"/>
  <c r="U7520" i="80"/>
  <c r="U7529" i="80"/>
  <c r="U7538" i="80"/>
  <c r="U7547" i="80"/>
  <c r="U7556" i="80"/>
  <c r="U7565" i="80"/>
  <c r="U7574" i="80"/>
  <c r="U7584" i="80"/>
  <c r="U7593" i="80"/>
  <c r="U7602" i="80"/>
  <c r="U7611" i="80"/>
  <c r="U7620" i="80"/>
  <c r="U7629" i="80"/>
  <c r="U7638" i="80"/>
  <c r="U7648" i="80"/>
  <c r="U7657" i="80"/>
  <c r="U7666" i="80"/>
  <c r="U7675" i="80"/>
  <c r="U7684" i="80"/>
  <c r="U7693" i="80"/>
  <c r="U7702" i="80"/>
  <c r="U7712" i="80"/>
  <c r="U7721" i="80"/>
  <c r="U7730" i="80"/>
  <c r="U7739" i="80"/>
  <c r="U7748" i="80"/>
  <c r="U7757" i="80"/>
  <c r="U7766" i="80"/>
  <c r="U7776" i="80"/>
  <c r="U7785" i="80"/>
  <c r="U7794" i="80"/>
  <c r="U7803" i="80"/>
  <c r="U7812" i="80"/>
  <c r="U7821" i="80"/>
  <c r="U7830" i="80"/>
  <c r="U7840" i="80"/>
  <c r="U7849" i="80"/>
  <c r="U7858" i="80"/>
  <c r="U7867" i="80"/>
  <c r="U7876" i="80"/>
  <c r="U7885" i="80"/>
  <c r="U7894" i="80"/>
  <c r="U7904" i="80"/>
  <c r="U7913" i="80"/>
  <c r="U7922" i="80"/>
  <c r="U7931" i="80"/>
  <c r="U7940" i="80"/>
  <c r="U7949" i="80"/>
  <c r="U7958" i="80"/>
  <c r="U7968" i="80"/>
  <c r="U7977" i="80"/>
  <c r="U7986" i="80"/>
  <c r="U7995" i="80"/>
  <c r="U8004" i="80"/>
  <c r="U8013" i="80"/>
  <c r="U8022" i="80"/>
  <c r="U8032" i="80"/>
  <c r="U8041" i="80"/>
  <c r="U8050" i="80"/>
  <c r="U8059" i="80"/>
  <c r="U8068" i="80"/>
  <c r="U8077" i="80"/>
  <c r="U8086" i="80"/>
  <c r="U8096" i="80"/>
  <c r="U8105" i="80"/>
  <c r="U8114" i="80"/>
  <c r="U8123" i="80"/>
  <c r="U8132" i="80"/>
  <c r="U8141" i="80"/>
  <c r="U8150" i="80"/>
  <c r="U8160" i="80"/>
  <c r="U8169" i="80"/>
  <c r="U8178" i="80"/>
  <c r="U8187" i="80"/>
  <c r="U8196" i="80"/>
  <c r="U8205" i="80"/>
  <c r="U8214" i="80"/>
  <c r="U8224" i="80"/>
  <c r="U8233" i="80"/>
  <c r="U8242" i="80"/>
  <c r="U8251" i="80"/>
  <c r="U8260" i="80"/>
  <c r="U8269" i="80"/>
  <c r="U8278" i="80"/>
  <c r="U8288" i="80"/>
  <c r="U8297" i="80"/>
  <c r="U8306" i="80"/>
  <c r="U8315" i="80"/>
  <c r="U8324" i="80"/>
  <c r="U8333" i="80"/>
  <c r="U8342" i="80"/>
  <c r="U8352" i="80"/>
  <c r="U8361" i="80"/>
  <c r="U8370" i="80"/>
  <c r="U8379" i="80"/>
  <c r="U8388" i="80"/>
  <c r="U8397" i="80"/>
  <c r="U8406" i="80"/>
  <c r="U8416" i="80"/>
  <c r="U8425" i="80"/>
  <c r="U8434" i="80"/>
  <c r="U8443" i="80"/>
  <c r="U8452" i="80"/>
  <c r="U8461" i="80"/>
  <c r="U8470" i="80"/>
  <c r="U8480" i="80"/>
  <c r="U8489" i="80"/>
  <c r="U8498" i="80"/>
  <c r="U8507" i="80"/>
  <c r="U8516" i="80"/>
  <c r="U8525" i="80"/>
  <c r="U8534" i="80"/>
  <c r="U8544" i="80"/>
  <c r="U8553" i="80"/>
  <c r="U8562" i="80"/>
  <c r="U8571" i="80"/>
  <c r="U8580" i="80"/>
  <c r="U8589" i="80"/>
  <c r="U8598" i="80"/>
  <c r="U8608" i="80"/>
  <c r="U8617" i="80"/>
  <c r="U8626" i="80"/>
  <c r="U8635" i="80"/>
  <c r="U8644" i="80"/>
  <c r="U8653" i="80"/>
  <c r="U8662" i="80"/>
  <c r="U8672" i="80"/>
  <c r="U8681" i="80"/>
  <c r="U8690" i="80"/>
  <c r="U8699" i="80"/>
  <c r="U8708" i="80"/>
  <c r="U8717" i="80"/>
  <c r="U8726" i="80"/>
  <c r="U8736" i="80"/>
  <c r="U8745" i="80"/>
  <c r="U8754" i="80"/>
  <c r="U8763" i="80"/>
  <c r="U8772" i="80"/>
  <c r="U8781" i="80"/>
  <c r="U8790" i="80"/>
  <c r="U8800" i="80"/>
  <c r="U8809" i="80"/>
  <c r="U8818" i="80"/>
  <c r="U8827" i="80"/>
  <c r="U8836" i="80"/>
  <c r="U8845" i="80"/>
  <c r="U8854" i="80"/>
  <c r="U8864" i="80"/>
  <c r="U8873" i="80"/>
  <c r="U8882" i="80"/>
  <c r="U8891" i="80"/>
  <c r="U8900" i="80"/>
  <c r="U8909" i="80"/>
  <c r="U8918" i="80"/>
  <c r="U8928" i="80"/>
  <c r="U8937" i="80"/>
  <c r="U8946" i="80"/>
  <c r="U8955" i="80"/>
  <c r="U8964" i="80"/>
  <c r="U8973" i="80"/>
  <c r="U8982" i="80"/>
  <c r="U8992" i="80"/>
  <c r="U3469" i="80"/>
  <c r="U3508" i="80"/>
  <c r="U3541" i="80"/>
  <c r="U3567" i="80"/>
  <c r="U3589" i="80"/>
  <c r="U3611" i="80"/>
  <c r="U3628" i="80"/>
  <c r="U3645" i="80"/>
  <c r="U3663" i="80"/>
  <c r="U3683" i="80"/>
  <c r="U3699" i="80"/>
  <c r="U3716" i="80"/>
  <c r="U3737" i="80"/>
  <c r="U3756" i="80"/>
  <c r="U3772" i="80"/>
  <c r="U3792" i="80"/>
  <c r="U3809" i="80"/>
  <c r="U3825" i="80"/>
  <c r="U3844" i="80"/>
  <c r="U3862" i="80"/>
  <c r="U3874" i="80"/>
  <c r="U3887" i="80"/>
  <c r="U3902" i="80"/>
  <c r="U3914" i="80"/>
  <c r="U3928" i="80"/>
  <c r="U3942" i="80"/>
  <c r="U3957" i="80"/>
  <c r="U3969" i="80"/>
  <c r="U3984" i="80"/>
  <c r="U3997" i="80"/>
  <c r="U4010" i="80"/>
  <c r="U4023" i="80"/>
  <c r="U4038" i="80"/>
  <c r="U4052" i="80"/>
  <c r="U4065" i="80"/>
  <c r="U4079" i="80"/>
  <c r="U4093" i="80"/>
  <c r="U4105" i="80"/>
  <c r="U4120" i="80"/>
  <c r="U4133" i="80"/>
  <c r="U4148" i="80"/>
  <c r="U4161" i="80"/>
  <c r="U4175" i="80"/>
  <c r="U4188" i="80"/>
  <c r="U4201" i="80"/>
  <c r="U4215" i="80"/>
  <c r="U4229" i="80"/>
  <c r="U4242" i="80"/>
  <c r="U4257" i="80"/>
  <c r="U4270" i="80"/>
  <c r="U4282" i="80"/>
  <c r="U4294" i="80"/>
  <c r="U4306" i="80"/>
  <c r="U4317" i="80"/>
  <c r="U4331" i="80"/>
  <c r="U4342" i="80"/>
  <c r="U4354" i="80"/>
  <c r="U4365" i="80"/>
  <c r="U4378" i="80"/>
  <c r="U4389" i="80"/>
  <c r="U4401" i="80"/>
  <c r="U4414" i="80"/>
  <c r="U4426" i="80"/>
  <c r="U4437" i="80"/>
  <c r="U4450" i="80"/>
  <c r="U4461" i="80"/>
  <c r="U4473" i="80"/>
  <c r="U4484" i="80"/>
  <c r="U4498" i="80"/>
  <c r="U4509" i="80"/>
  <c r="U4521" i="80"/>
  <c r="U4533" i="80"/>
  <c r="U4545" i="80"/>
  <c r="U4556" i="80"/>
  <c r="U4569" i="80"/>
  <c r="U4581" i="80"/>
  <c r="U4593" i="80"/>
  <c r="U4605" i="80"/>
  <c r="U4617" i="80"/>
  <c r="U4628" i="80"/>
  <c r="U4639" i="80"/>
  <c r="U4652" i="80"/>
  <c r="U4665" i="80"/>
  <c r="U4676" i="80"/>
  <c r="U4689" i="80"/>
  <c r="U3468" i="80"/>
  <c r="U3516" i="80"/>
  <c r="U3556" i="80"/>
  <c r="U3588" i="80"/>
  <c r="U3613" i="80"/>
  <c r="U3635" i="80"/>
  <c r="U3661" i="80"/>
  <c r="U3685" i="80"/>
  <c r="U3709" i="80"/>
  <c r="U3732" i="80"/>
  <c r="U3759" i="80"/>
  <c r="U3781" i="80"/>
  <c r="U3807" i="80"/>
  <c r="U3833" i="80"/>
  <c r="U3854" i="80"/>
  <c r="U3873" i="80"/>
  <c r="U3892" i="80"/>
  <c r="U3909" i="80"/>
  <c r="U3927" i="80"/>
  <c r="U3946" i="80"/>
  <c r="U3964" i="80"/>
  <c r="U3982" i="80"/>
  <c r="U4000" i="80"/>
  <c r="U4018" i="80"/>
  <c r="U4037" i="80"/>
  <c r="U4055" i="80"/>
  <c r="U4072" i="80"/>
  <c r="U4092" i="80"/>
  <c r="U4110" i="80"/>
  <c r="U4127" i="80"/>
  <c r="U4145" i="80"/>
  <c r="U4165" i="80"/>
  <c r="U4180" i="80"/>
  <c r="U4200" i="80"/>
  <c r="U4220" i="80"/>
  <c r="U4237" i="80"/>
  <c r="U4256" i="80"/>
  <c r="U4273" i="80"/>
  <c r="U4289" i="80"/>
  <c r="U4305" i="80"/>
  <c r="U4322" i="80"/>
  <c r="U4335" i="80"/>
  <c r="U4353" i="80"/>
  <c r="U4369" i="80"/>
  <c r="U4383" i="80"/>
  <c r="U4399" i="80"/>
  <c r="U4417" i="80"/>
  <c r="U4431" i="80"/>
  <c r="U4447" i="80"/>
  <c r="U4463" i="80"/>
  <c r="U4479" i="80"/>
  <c r="U4495" i="80"/>
  <c r="U4511" i="80"/>
  <c r="U4526" i="80"/>
  <c r="U4543" i="80"/>
  <c r="U4561" i="80"/>
  <c r="U4574" i="80"/>
  <c r="U4591" i="80"/>
  <c r="U4607" i="80"/>
  <c r="U4623" i="80"/>
  <c r="U4638" i="80"/>
  <c r="U4655" i="80"/>
  <c r="U4670" i="80"/>
  <c r="U4687" i="80"/>
  <c r="U4701" i="80"/>
  <c r="U4715" i="80"/>
  <c r="U4729" i="80"/>
  <c r="U4742" i="80"/>
  <c r="U4755" i="80"/>
  <c r="U4771" i="80"/>
  <c r="U4783" i="80"/>
  <c r="U4797" i="80"/>
  <c r="U4811" i="80"/>
  <c r="U4825" i="80"/>
  <c r="U4837" i="80"/>
  <c r="U4850" i="80"/>
  <c r="U4866" i="80"/>
  <c r="U4879" i="80"/>
  <c r="U4892" i="80"/>
  <c r="U4907" i="80"/>
  <c r="U4919" i="80"/>
  <c r="U4932" i="80"/>
  <c r="U4947" i="80"/>
  <c r="U4962" i="80"/>
  <c r="U4974" i="80"/>
  <c r="U4989" i="80"/>
  <c r="U5002" i="80"/>
  <c r="U5014" i="80"/>
  <c r="U5028" i="80"/>
  <c r="U5041" i="80"/>
  <c r="U5054" i="80"/>
  <c r="U5065" i="80"/>
  <c r="U5078" i="80"/>
  <c r="U5089" i="80"/>
  <c r="U5101" i="80"/>
  <c r="U5113" i="80"/>
  <c r="U5125" i="80"/>
  <c r="U5137" i="80"/>
  <c r="U5150" i="80"/>
  <c r="U5161" i="80"/>
  <c r="U5173" i="80"/>
  <c r="U5184" i="80"/>
  <c r="U5197" i="80"/>
  <c r="U5208" i="80"/>
  <c r="U5221" i="80"/>
  <c r="U5233" i="80"/>
  <c r="U5245" i="80"/>
  <c r="U5256" i="80"/>
  <c r="U5269" i="80"/>
  <c r="U5280" i="80"/>
  <c r="U5292" i="80"/>
  <c r="U5305" i="80"/>
  <c r="U5317" i="80"/>
  <c r="U5328" i="80"/>
  <c r="U5340" i="80"/>
  <c r="U5352" i="80"/>
  <c r="U5364" i="80"/>
  <c r="U5375" i="80"/>
  <c r="U5389" i="80"/>
  <c r="U5400" i="80"/>
  <c r="U5412" i="80"/>
  <c r="U5424" i="80"/>
  <c r="U5436" i="80"/>
  <c r="U5447" i="80"/>
  <c r="U5459" i="80"/>
  <c r="U5472" i="80"/>
  <c r="U5484" i="80"/>
  <c r="U5495" i="80"/>
  <c r="U5508" i="80"/>
  <c r="U5519" i="80"/>
  <c r="U5531" i="80"/>
  <c r="U5543" i="80"/>
  <c r="U5556" i="80"/>
  <c r="U5567" i="80"/>
  <c r="U5580" i="80"/>
  <c r="U5591" i="80"/>
  <c r="U5603" i="80"/>
  <c r="U5614" i="80"/>
  <c r="U5627" i="80"/>
  <c r="U5639" i="80"/>
  <c r="U5651" i="80"/>
  <c r="U5663" i="80"/>
  <c r="U5675" i="80"/>
  <c r="U5686" i="80"/>
  <c r="U5699" i="80"/>
  <c r="U5710" i="80"/>
  <c r="U5723" i="80"/>
  <c r="U5735" i="80"/>
  <c r="U5747" i="80"/>
  <c r="U5758" i="80"/>
  <c r="U5769" i="80"/>
  <c r="U5782" i="80"/>
  <c r="U5793" i="80"/>
  <c r="U5806" i="80"/>
  <c r="U5819" i="80"/>
  <c r="U5830" i="80"/>
  <c r="U5841" i="80"/>
  <c r="U5854" i="80"/>
  <c r="U5865" i="80"/>
  <c r="U5877" i="80"/>
  <c r="U5891" i="80"/>
  <c r="U5902" i="80"/>
  <c r="U5913" i="80"/>
  <c r="U5925" i="80"/>
  <c r="U5937" i="80"/>
  <c r="U5949" i="80"/>
  <c r="U5960" i="80"/>
  <c r="U5974" i="80"/>
  <c r="U5985" i="80"/>
  <c r="U5997" i="80"/>
  <c r="U6009" i="80"/>
  <c r="U6021" i="80"/>
  <c r="U6032" i="80"/>
  <c r="U6044" i="80"/>
  <c r="U6057" i="80"/>
  <c r="U6069" i="80"/>
  <c r="U6080" i="80"/>
  <c r="U6093" i="80"/>
  <c r="U6104" i="80"/>
  <c r="U6116" i="80"/>
  <c r="U6128" i="80"/>
  <c r="U6141" i="80"/>
  <c r="U6152" i="80"/>
  <c r="U6165" i="80"/>
  <c r="U6176" i="80"/>
  <c r="U6188" i="80"/>
  <c r="U6199" i="80"/>
  <c r="U6212" i="80"/>
  <c r="U6224" i="80"/>
  <c r="U6236" i="80"/>
  <c r="U6248" i="80"/>
  <c r="U6260" i="80"/>
  <c r="U6271" i="80"/>
  <c r="U6284" i="80"/>
  <c r="U6295" i="80"/>
  <c r="U6308" i="80"/>
  <c r="U6320" i="80"/>
  <c r="U6332" i="80"/>
  <c r="U6343" i="80"/>
  <c r="U6355" i="80"/>
  <c r="U6367" i="80"/>
  <c r="U6379" i="80"/>
  <c r="U6391" i="80"/>
  <c r="U6404" i="80"/>
  <c r="U6415" i="80"/>
  <c r="U6427" i="80"/>
  <c r="U6439" i="80"/>
  <c r="U6451" i="80"/>
  <c r="U6462" i="80"/>
  <c r="U6476" i="80"/>
  <c r="U6487" i="80"/>
  <c r="U6499" i="80"/>
  <c r="U6510" i="80"/>
  <c r="U6523" i="80"/>
  <c r="U6534" i="80"/>
  <c r="U6545" i="80"/>
  <c r="U6559" i="80"/>
  <c r="U6571" i="80"/>
  <c r="U6581" i="80"/>
  <c r="U6592" i="80"/>
  <c r="U6602" i="80"/>
  <c r="U6612" i="80"/>
  <c r="U6622" i="80"/>
  <c r="U6634" i="80"/>
  <c r="U6644" i="80"/>
  <c r="U6654" i="80"/>
  <c r="U6665" i="80"/>
  <c r="U6675" i="80"/>
  <c r="U6685" i="80"/>
  <c r="U6696" i="80"/>
  <c r="U6707" i="80"/>
  <c r="U6717" i="80"/>
  <c r="U6728" i="80"/>
  <c r="U6738" i="80"/>
  <c r="U6748" i="80"/>
  <c r="U6758" i="80"/>
  <c r="U6769" i="80"/>
  <c r="U6780" i="80"/>
  <c r="U6790" i="80"/>
  <c r="U6801" i="80"/>
  <c r="U6811" i="80"/>
  <c r="U6821" i="80"/>
  <c r="U6832" i="80"/>
  <c r="U6842" i="80"/>
  <c r="U6853" i="80"/>
  <c r="U6864" i="80"/>
  <c r="U6874" i="80"/>
  <c r="U6884" i="80"/>
  <c r="U6894" i="80"/>
  <c r="U6905" i="80"/>
  <c r="U6915" i="80"/>
  <c r="U6926" i="80"/>
  <c r="U6937" i="80"/>
  <c r="U6947" i="80"/>
  <c r="U6957" i="80"/>
  <c r="U6968" i="80"/>
  <c r="U6978" i="80"/>
  <c r="U6988" i="80"/>
  <c r="U7000" i="80"/>
  <c r="U7010" i="80"/>
  <c r="U7020" i="80"/>
  <c r="U7030" i="80"/>
  <c r="U3477" i="80"/>
  <c r="U3525" i="80"/>
  <c r="U3564" i="80"/>
  <c r="U3597" i="80"/>
  <c r="U3617" i="80"/>
  <c r="U3643" i="80"/>
  <c r="U3667" i="80"/>
  <c r="U3689" i="80"/>
  <c r="U3715" i="80"/>
  <c r="U3740" i="80"/>
  <c r="U3763" i="80"/>
  <c r="U3788" i="80"/>
  <c r="U3812" i="80"/>
  <c r="U3836" i="80"/>
  <c r="U3858" i="80"/>
  <c r="U3877" i="80"/>
  <c r="U3894" i="80"/>
  <c r="U3913" i="80"/>
  <c r="U3933" i="80"/>
  <c r="U3949" i="80"/>
  <c r="U3968" i="80"/>
  <c r="U3986" i="80"/>
  <c r="U4005" i="80"/>
  <c r="U4022" i="80"/>
  <c r="U4041" i="80"/>
  <c r="U4058" i="80"/>
  <c r="U4078" i="80"/>
  <c r="U4095" i="80"/>
  <c r="U4113" i="80"/>
  <c r="U4132" i="80"/>
  <c r="U4151" i="80"/>
  <c r="U4167" i="80"/>
  <c r="U4186" i="80"/>
  <c r="U4205" i="80"/>
  <c r="U4222" i="80"/>
  <c r="U4240" i="80"/>
  <c r="U4260" i="80"/>
  <c r="U4276" i="80"/>
  <c r="U4292" i="80"/>
  <c r="U4309" i="80"/>
  <c r="U4324" i="80"/>
  <c r="U4341" i="80"/>
  <c r="U4356" i="80"/>
  <c r="U4372" i="80"/>
  <c r="U4388" i="80"/>
  <c r="U4405" i="80"/>
  <c r="U4419" i="80"/>
  <c r="U4436" i="80"/>
  <c r="U4452" i="80"/>
  <c r="U4468" i="80"/>
  <c r="U4483" i="80"/>
  <c r="U4500" i="80"/>
  <c r="U4515" i="80"/>
  <c r="U4532" i="80"/>
  <c r="U4547" i="80"/>
  <c r="U4563" i="80"/>
  <c r="U4579" i="80"/>
  <c r="U4596" i="80"/>
  <c r="U4610" i="80"/>
  <c r="U4627" i="80"/>
  <c r="U4644" i="80"/>
  <c r="U4658" i="80"/>
  <c r="U4675" i="80"/>
  <c r="U4691" i="80"/>
  <c r="U4703" i="80"/>
  <c r="U4718" i="80"/>
  <c r="U4731" i="80"/>
  <c r="U4746" i="80"/>
  <c r="U4761" i="80"/>
  <c r="U4773" i="80"/>
  <c r="U4786" i="80"/>
  <c r="U4801" i="80"/>
  <c r="U4813" i="80"/>
  <c r="U4827" i="80"/>
  <c r="U4843" i="80"/>
  <c r="U4855" i="80"/>
  <c r="U4868" i="80"/>
  <c r="U4882" i="80"/>
  <c r="U4895" i="80"/>
  <c r="U4909" i="80"/>
  <c r="U4922" i="80"/>
  <c r="U4938" i="80"/>
  <c r="U4950" i="80"/>
  <c r="U4964" i="80"/>
  <c r="U4978" i="80"/>
  <c r="U4991" i="80"/>
  <c r="U5004" i="80"/>
  <c r="U5018" i="80"/>
  <c r="U5033" i="80"/>
  <c r="U5045" i="80"/>
  <c r="U5056" i="80"/>
  <c r="U5069" i="80"/>
  <c r="U5080" i="80"/>
  <c r="U5092" i="80"/>
  <c r="U5104" i="80"/>
  <c r="U5117" i="80"/>
  <c r="U5128" i="80"/>
  <c r="U5141" i="80"/>
  <c r="U5152" i="80"/>
  <c r="U5164" i="80"/>
  <c r="U5175" i="80"/>
  <c r="U5188" i="80"/>
  <c r="U5200" i="80"/>
  <c r="U5212" i="80"/>
  <c r="U5224" i="80"/>
  <c r="U5236" i="80"/>
  <c r="U5247" i="80"/>
  <c r="U5260" i="80"/>
  <c r="U5271" i="80"/>
  <c r="U5284" i="80"/>
  <c r="U5296" i="80"/>
  <c r="U5308" i="80"/>
  <c r="U5319" i="80"/>
  <c r="U5331" i="80"/>
  <c r="U5343" i="80"/>
  <c r="U5355" i="80"/>
  <c r="U5367" i="80"/>
  <c r="U5380" i="80"/>
  <c r="U5391" i="80"/>
  <c r="U5403" i="80"/>
  <c r="U5415" i="80"/>
  <c r="U5427" i="80"/>
  <c r="U5438" i="80"/>
  <c r="U5452" i="80"/>
  <c r="U5463" i="80"/>
  <c r="U5475" i="80"/>
  <c r="U5486" i="80"/>
  <c r="U5499" i="80"/>
  <c r="U5510" i="80"/>
  <c r="U5521" i="80"/>
  <c r="U5535" i="80"/>
  <c r="U5547" i="80"/>
  <c r="U5558" i="80"/>
  <c r="U5571" i="80"/>
  <c r="U5582" i="80"/>
  <c r="U5593" i="80"/>
  <c r="U5605" i="80"/>
  <c r="U5619" i="80"/>
  <c r="U5630" i="80"/>
  <c r="U5641" i="80"/>
  <c r="U5654" i="80"/>
  <c r="U5665" i="80"/>
  <c r="U5677" i="80"/>
  <c r="U5689" i="80"/>
  <c r="U5702" i="80"/>
  <c r="U5713" i="80"/>
  <c r="U5726" i="80"/>
  <c r="U5737" i="80"/>
  <c r="U5749" i="80"/>
  <c r="U5760" i="80"/>
  <c r="U5773" i="80"/>
  <c r="U5785" i="80"/>
  <c r="U5797" i="80"/>
  <c r="U5809" i="80"/>
  <c r="U5821" i="80"/>
  <c r="U5832" i="80"/>
  <c r="U5845" i="80"/>
  <c r="U5856" i="80"/>
  <c r="U5869" i="80"/>
  <c r="U5881" i="80"/>
  <c r="U5893" i="80"/>
  <c r="U5904" i="80"/>
  <c r="U5916" i="80"/>
  <c r="U5928" i="80"/>
  <c r="U5940" i="80"/>
  <c r="U5952" i="80"/>
  <c r="U5965" i="80"/>
  <c r="U5976" i="80"/>
  <c r="U5988" i="80"/>
  <c r="U6000" i="80"/>
  <c r="U3471" i="80"/>
  <c r="U3535" i="80"/>
  <c r="U3580" i="80"/>
  <c r="U3615" i="80"/>
  <c r="U3649" i="80"/>
  <c r="U3679" i="80"/>
  <c r="U3711" i="80"/>
  <c r="U3745" i="80"/>
  <c r="U3777" i="80"/>
  <c r="U3811" i="80"/>
  <c r="U3843" i="80"/>
  <c r="U3866" i="80"/>
  <c r="U3893" i="80"/>
  <c r="U3918" i="80"/>
  <c r="U3940" i="80"/>
  <c r="U3965" i="80"/>
  <c r="U3990" i="80"/>
  <c r="U4013" i="80"/>
  <c r="U4040" i="80"/>
  <c r="U4064" i="80"/>
  <c r="U4085" i="80"/>
  <c r="U4112" i="80"/>
  <c r="U4137" i="80"/>
  <c r="U4159" i="80"/>
  <c r="U4184" i="80"/>
  <c r="U4209" i="80"/>
  <c r="U4232" i="80"/>
  <c r="U4258" i="80"/>
  <c r="U4281" i="80"/>
  <c r="U4300" i="80"/>
  <c r="U4323" i="80"/>
  <c r="U4345" i="80"/>
  <c r="U4364" i="80"/>
  <c r="U4386" i="80"/>
  <c r="U4407" i="80"/>
  <c r="U4428" i="80"/>
  <c r="U4451" i="80"/>
  <c r="U4471" i="80"/>
  <c r="U4491" i="80"/>
  <c r="U4514" i="80"/>
  <c r="U4535" i="80"/>
  <c r="U4555" i="80"/>
  <c r="U4575" i="80"/>
  <c r="U4598" i="80"/>
  <c r="U4619" i="80"/>
  <c r="U4642" i="80"/>
  <c r="U4662" i="80"/>
  <c r="U4682" i="80"/>
  <c r="U4702" i="80"/>
  <c r="U4722" i="80"/>
  <c r="U4739" i="80"/>
  <c r="U4758" i="80"/>
  <c r="U4775" i="80"/>
  <c r="U4794" i="80"/>
  <c r="U4812" i="80"/>
  <c r="U4831" i="80"/>
  <c r="U4847" i="80"/>
  <c r="U4867" i="80"/>
  <c r="U4885" i="80"/>
  <c r="U4902" i="80"/>
  <c r="U4921" i="80"/>
  <c r="U4940" i="80"/>
  <c r="U4957" i="80"/>
  <c r="U4975" i="80"/>
  <c r="U4994" i="80"/>
  <c r="U5012" i="80"/>
  <c r="U5030" i="80"/>
  <c r="U5047" i="80"/>
  <c r="U5062" i="80"/>
  <c r="U5079" i="80"/>
  <c r="U5096" i="80"/>
  <c r="U5110" i="80"/>
  <c r="U5127" i="80"/>
  <c r="U5143" i="80"/>
  <c r="U5159" i="80"/>
  <c r="U5174" i="80"/>
  <c r="U5191" i="80"/>
  <c r="U5206" i="80"/>
  <c r="U5223" i="80"/>
  <c r="U5238" i="80"/>
  <c r="U5254" i="80"/>
  <c r="U5270" i="80"/>
  <c r="U5287" i="80"/>
  <c r="U5301" i="80"/>
  <c r="U5318" i="80"/>
  <c r="U5334" i="80"/>
  <c r="U5349" i="80"/>
  <c r="U5365" i="80"/>
  <c r="U5382" i="80"/>
  <c r="U5397" i="80"/>
  <c r="U5413" i="80"/>
  <c r="U5430" i="80"/>
  <c r="U5445" i="80"/>
  <c r="U5462" i="80"/>
  <c r="U5477" i="80"/>
  <c r="U5493" i="80"/>
  <c r="U5509" i="80"/>
  <c r="U5526" i="80"/>
  <c r="U5540" i="80"/>
  <c r="U5557" i="80"/>
  <c r="U5573" i="80"/>
  <c r="U5589" i="80"/>
  <c r="U5604" i="80"/>
  <c r="U5621" i="80"/>
  <c r="U5636" i="80"/>
  <c r="U5653" i="80"/>
  <c r="U5668" i="80"/>
  <c r="U5684" i="80"/>
  <c r="U5700" i="80"/>
  <c r="U5717" i="80"/>
  <c r="U5731" i="80"/>
  <c r="U5748" i="80"/>
  <c r="U5765" i="80"/>
  <c r="U5779" i="80"/>
  <c r="U5796" i="80"/>
  <c r="U5812" i="80"/>
  <c r="U5828" i="80"/>
  <c r="U5843" i="80"/>
  <c r="U5860" i="80"/>
  <c r="U5875" i="80"/>
  <c r="U5892" i="80"/>
  <c r="U5907" i="80"/>
  <c r="U5923" i="80"/>
  <c r="U5939" i="80"/>
  <c r="U5956" i="80"/>
  <c r="U5969" i="80"/>
  <c r="U5987" i="80"/>
  <c r="U6003" i="80"/>
  <c r="U6016" i="80"/>
  <c r="U6030" i="80"/>
  <c r="U6043" i="80"/>
  <c r="U6059" i="80"/>
  <c r="U6071" i="80"/>
  <c r="U6085" i="80"/>
  <c r="U6099" i="80"/>
  <c r="U6112" i="80"/>
  <c r="U6125" i="80"/>
  <c r="U6139" i="80"/>
  <c r="U6153" i="80"/>
  <c r="U6167" i="80"/>
  <c r="U6180" i="80"/>
  <c r="U6195" i="80"/>
  <c r="U6207" i="80"/>
  <c r="U6221" i="80"/>
  <c r="U6235" i="80"/>
  <c r="U6249" i="80"/>
  <c r="U6262" i="80"/>
  <c r="U6277" i="80"/>
  <c r="U6289" i="80"/>
  <c r="U6303" i="80"/>
  <c r="U6316" i="80"/>
  <c r="U6331" i="80"/>
  <c r="U6344" i="80"/>
  <c r="U6358" i="80"/>
  <c r="U6372" i="80"/>
  <c r="U6385" i="80"/>
  <c r="U6398" i="80"/>
  <c r="U6413" i="80"/>
  <c r="U6425" i="80"/>
  <c r="U6440" i="80"/>
  <c r="U6454" i="80"/>
  <c r="U6468" i="80"/>
  <c r="U6480" i="80"/>
  <c r="U6494" i="80"/>
  <c r="U6508" i="80"/>
  <c r="U6521" i="80"/>
  <c r="U6535" i="80"/>
  <c r="U6550" i="80"/>
  <c r="U6563" i="80"/>
  <c r="U6576" i="80"/>
  <c r="U6588" i="80"/>
  <c r="U6600" i="80"/>
  <c r="U6611" i="80"/>
  <c r="U6625" i="80"/>
  <c r="U6636" i="80"/>
  <c r="U6648" i="80"/>
  <c r="U6659" i="80"/>
  <c r="U6672" i="80"/>
  <c r="U6683" i="80"/>
  <c r="U6694" i="80"/>
  <c r="U6708" i="80"/>
  <c r="U6720" i="80"/>
  <c r="U6731" i="80"/>
  <c r="U6744" i="80"/>
  <c r="U6755" i="80"/>
  <c r="U6766" i="80"/>
  <c r="U6778" i="80"/>
  <c r="U6792" i="80"/>
  <c r="U6803" i="80"/>
  <c r="U6814" i="80"/>
  <c r="U6827" i="80"/>
  <c r="U6838" i="80"/>
  <c r="U6850" i="80"/>
  <c r="U6862" i="80"/>
  <c r="U6875" i="80"/>
  <c r="U6886" i="80"/>
  <c r="U6899" i="80"/>
  <c r="U6910" i="80"/>
  <c r="U6922" i="80"/>
  <c r="U6933" i="80"/>
  <c r="U6946" i="80"/>
  <c r="U6958" i="80"/>
  <c r="U6970" i="80"/>
  <c r="U6982" i="80"/>
  <c r="U6994" i="80"/>
  <c r="U7005" i="80"/>
  <c r="U7018" i="80"/>
  <c r="U7029" i="80"/>
  <c r="U7041" i="80"/>
  <c r="U7051" i="80"/>
  <c r="U7061" i="80"/>
  <c r="U7073" i="80"/>
  <c r="U7083" i="80"/>
  <c r="U7093" i="80"/>
  <c r="U7104" i="80"/>
  <c r="U7114" i="80"/>
  <c r="U7124" i="80"/>
  <c r="U7134" i="80"/>
  <c r="U7146" i="80"/>
  <c r="U7156" i="80"/>
  <c r="U7166" i="80"/>
  <c r="U7177" i="80"/>
  <c r="U7187" i="80"/>
  <c r="U7197" i="80"/>
  <c r="U7208" i="80"/>
  <c r="U7219" i="80"/>
  <c r="U7229" i="80"/>
  <c r="U7240" i="80"/>
  <c r="U7250" i="80"/>
  <c r="U7260" i="80"/>
  <c r="U7270" i="80"/>
  <c r="U7281" i="80"/>
  <c r="U7292" i="80"/>
  <c r="U7302" i="80"/>
  <c r="U7313" i="80"/>
  <c r="U7323" i="80"/>
  <c r="U7333" i="80"/>
  <c r="U7344" i="80"/>
  <c r="U7354" i="80"/>
  <c r="U7365" i="80"/>
  <c r="U7376" i="80"/>
  <c r="U7386" i="80"/>
  <c r="U7396" i="80"/>
  <c r="U7406" i="80"/>
  <c r="U7417" i="80"/>
  <c r="U7427" i="80"/>
  <c r="U7438" i="80"/>
  <c r="U7449" i="80"/>
  <c r="U7459" i="80"/>
  <c r="U7469" i="80"/>
  <c r="U7480" i="80"/>
  <c r="U7490" i="80"/>
  <c r="U7500" i="80"/>
  <c r="U7512" i="80"/>
  <c r="U7522" i="80"/>
  <c r="U7532" i="80"/>
  <c r="U7542" i="80"/>
  <c r="U7553" i="80"/>
  <c r="U7563" i="80"/>
  <c r="U7573" i="80"/>
  <c r="U7585" i="80"/>
  <c r="U7595" i="80"/>
  <c r="U7605" i="80"/>
  <c r="U7616" i="80"/>
  <c r="U7626" i="80"/>
  <c r="U7636" i="80"/>
  <c r="U7646" i="80"/>
  <c r="U7658" i="80"/>
  <c r="U7668" i="80"/>
  <c r="U7678" i="80"/>
  <c r="U7689" i="80"/>
  <c r="U7699" i="80"/>
  <c r="U7709" i="80"/>
  <c r="U7720" i="80"/>
  <c r="U7731" i="80"/>
  <c r="U7741" i="80"/>
  <c r="U7752" i="80"/>
  <c r="U7762" i="80"/>
  <c r="U7772" i="80"/>
  <c r="U7782" i="80"/>
  <c r="U7793" i="80"/>
  <c r="U7804" i="80"/>
  <c r="U7814" i="80"/>
  <c r="U7825" i="80"/>
  <c r="U7835" i="80"/>
  <c r="U7845" i="80"/>
  <c r="U7856" i="80"/>
  <c r="U7866" i="80"/>
  <c r="U7877" i="80"/>
  <c r="U7888" i="80"/>
  <c r="U7898" i="80"/>
  <c r="U7908" i="80"/>
  <c r="U7918" i="80"/>
  <c r="U7929" i="80"/>
  <c r="U7939" i="80"/>
  <c r="U7950" i="80"/>
  <c r="U7961" i="80"/>
  <c r="U7971" i="80"/>
  <c r="U7981" i="80"/>
  <c r="U7992" i="80"/>
  <c r="U8002" i="80"/>
  <c r="U8012" i="80"/>
  <c r="U8024" i="80"/>
  <c r="U8034" i="80"/>
  <c r="U8044" i="80"/>
  <c r="U8054" i="80"/>
  <c r="U8065" i="80"/>
  <c r="U8075" i="80"/>
  <c r="U8085" i="80"/>
  <c r="U8097" i="80"/>
  <c r="U8107" i="80"/>
  <c r="U8117" i="80"/>
  <c r="U8128" i="80"/>
  <c r="U8138" i="80"/>
  <c r="U8148" i="80"/>
  <c r="U8158" i="80"/>
  <c r="U8170" i="80"/>
  <c r="U8180" i="80"/>
  <c r="U8190" i="80"/>
  <c r="U8201" i="80"/>
  <c r="U8211" i="80"/>
  <c r="U8221" i="80"/>
  <c r="U8232" i="80"/>
  <c r="U8243" i="80"/>
  <c r="U8253" i="80"/>
  <c r="U8264" i="80"/>
  <c r="U8274" i="80"/>
  <c r="U8284" i="80"/>
  <c r="U8294" i="80"/>
  <c r="U8305" i="80"/>
  <c r="U8316" i="80"/>
  <c r="U8326" i="80"/>
  <c r="U8337" i="80"/>
  <c r="U8347" i="80"/>
  <c r="U8357" i="80"/>
  <c r="U8368" i="80"/>
  <c r="U8378" i="80"/>
  <c r="U8389" i="80"/>
  <c r="U8400" i="80"/>
  <c r="U8410" i="80"/>
  <c r="U8420" i="80"/>
  <c r="U8430" i="80"/>
  <c r="U8441" i="80"/>
  <c r="U8451" i="80"/>
  <c r="U8462" i="80"/>
  <c r="U8473" i="80"/>
  <c r="U8483" i="80"/>
  <c r="U8493" i="80"/>
  <c r="U8504" i="80"/>
  <c r="U8514" i="80"/>
  <c r="U8524" i="80"/>
  <c r="U8536" i="80"/>
  <c r="U8546" i="80"/>
  <c r="U8556" i="80"/>
  <c r="U8566" i="80"/>
  <c r="U8577" i="80"/>
  <c r="U8587" i="80"/>
  <c r="U8597" i="80"/>
  <c r="U8609" i="80"/>
  <c r="U8619" i="80"/>
  <c r="U8629" i="80"/>
  <c r="U8640" i="80"/>
  <c r="U8650" i="80"/>
  <c r="U8660" i="80"/>
  <c r="U8670" i="80"/>
  <c r="U8682" i="80"/>
  <c r="U8692" i="80"/>
  <c r="U8702" i="80"/>
  <c r="U8713" i="80"/>
  <c r="U8723" i="80"/>
  <c r="U8733" i="80"/>
  <c r="U8744" i="80"/>
  <c r="U8755" i="80"/>
  <c r="U8765" i="80"/>
  <c r="U8776" i="80"/>
  <c r="U8786" i="80"/>
  <c r="U8796" i="80"/>
  <c r="U8806" i="80"/>
  <c r="U8817" i="80"/>
  <c r="U8828" i="80"/>
  <c r="U8838" i="80"/>
  <c r="U8849" i="80"/>
  <c r="U8859" i="80"/>
  <c r="U8869" i="80"/>
  <c r="U8880" i="80"/>
  <c r="U8890" i="80"/>
  <c r="U8901" i="80"/>
  <c r="U8912" i="80"/>
  <c r="U8922" i="80"/>
  <c r="U8932" i="80"/>
  <c r="U8942" i="80"/>
  <c r="U8953" i="80"/>
  <c r="U8963" i="80"/>
  <c r="U8974" i="80"/>
  <c r="U8985" i="80"/>
  <c r="U8995" i="80"/>
  <c r="U3487" i="80"/>
  <c r="U3544" i="80"/>
  <c r="U3592" i="80"/>
  <c r="U3625" i="80"/>
  <c r="U3653" i="80"/>
  <c r="U3688" i="80"/>
  <c r="U3724" i="80"/>
  <c r="U3752" i="80"/>
  <c r="U3784" i="80"/>
  <c r="U3820" i="80"/>
  <c r="U3849" i="80"/>
  <c r="U3876" i="80"/>
  <c r="U3901" i="80"/>
  <c r="U3922" i="80"/>
  <c r="U3948" i="80"/>
  <c r="U3974" i="80"/>
  <c r="U3996" i="80"/>
  <c r="U4020" i="80"/>
  <c r="U4045" i="80"/>
  <c r="U4069" i="80"/>
  <c r="U4094" i="80"/>
  <c r="U4118" i="80"/>
  <c r="U4141" i="80"/>
  <c r="U4166" i="80"/>
  <c r="U4191" i="80"/>
  <c r="U4214" i="80"/>
  <c r="U4238" i="80"/>
  <c r="U4262" i="80"/>
  <c r="U4285" i="80"/>
  <c r="U4307" i="80"/>
  <c r="U4327" i="80"/>
  <c r="U4347" i="80"/>
  <c r="U4370" i="80"/>
  <c r="U4393" i="80"/>
  <c r="U4411" i="80"/>
  <c r="U4433" i="80"/>
  <c r="U4455" i="80"/>
  <c r="U4477" i="80"/>
  <c r="U4499" i="80"/>
  <c r="U4519" i="80"/>
  <c r="U4539" i="80"/>
  <c r="U4562" i="80"/>
  <c r="U4583" i="80"/>
  <c r="U4603" i="80"/>
  <c r="U4625" i="80"/>
  <c r="U4646" i="80"/>
  <c r="U4667" i="80"/>
  <c r="U4690" i="80"/>
  <c r="U4708" i="80"/>
  <c r="U4725" i="80"/>
  <c r="U4743" i="80"/>
  <c r="U4763" i="80"/>
  <c r="U4780" i="80"/>
  <c r="U4798" i="80"/>
  <c r="U4818" i="80"/>
  <c r="U4835" i="80"/>
  <c r="U4854" i="80"/>
  <c r="U4871" i="80"/>
  <c r="U4890" i="80"/>
  <c r="U4908" i="80"/>
  <c r="U4927" i="80"/>
  <c r="U4943" i="80"/>
  <c r="U4963" i="80"/>
  <c r="U4981" i="80"/>
  <c r="U4999" i="80"/>
  <c r="U5017" i="80"/>
  <c r="U5036" i="80"/>
  <c r="U5051" i="80"/>
  <c r="U5068" i="80"/>
  <c r="U5083" i="80"/>
  <c r="U5099" i="80"/>
  <c r="U5115" i="80"/>
  <c r="U5132" i="80"/>
  <c r="U5145" i="80"/>
  <c r="U5163" i="80"/>
  <c r="U5180" i="80"/>
  <c r="U5193" i="80"/>
  <c r="U5211" i="80"/>
  <c r="U5227" i="80"/>
  <c r="U5243" i="80"/>
  <c r="U5257" i="80"/>
  <c r="U5275" i="80"/>
  <c r="U5289" i="80"/>
  <c r="U5307" i="80"/>
  <c r="U5321" i="80"/>
  <c r="U5337" i="80"/>
  <c r="U5353" i="80"/>
  <c r="U5371" i="80"/>
  <c r="U5384" i="80"/>
  <c r="U5401" i="80"/>
  <c r="U5417" i="80"/>
  <c r="U5433" i="80"/>
  <c r="U5448" i="80"/>
  <c r="U5465" i="80"/>
  <c r="U5480" i="80"/>
  <c r="U5497" i="80"/>
  <c r="U5513" i="80"/>
  <c r="U5528" i="80"/>
  <c r="U5545" i="80"/>
  <c r="U5561" i="80"/>
  <c r="U5576" i="80"/>
  <c r="U5592" i="80"/>
  <c r="U5609" i="80"/>
  <c r="U5623" i="80"/>
  <c r="U5640" i="80"/>
  <c r="U5656" i="80"/>
  <c r="U5672" i="80"/>
  <c r="U5687" i="80"/>
  <c r="U5704" i="80"/>
  <c r="U5719" i="80"/>
  <c r="U5736" i="80"/>
  <c r="U5751" i="80"/>
  <c r="U5767" i="80"/>
  <c r="U5783" i="80"/>
  <c r="U5800" i="80"/>
  <c r="U5814" i="80"/>
  <c r="U5831" i="80"/>
  <c r="U5848" i="80"/>
  <c r="U5863" i="80"/>
  <c r="U5879" i="80"/>
  <c r="U5895" i="80"/>
  <c r="U5911" i="80"/>
  <c r="U5927" i="80"/>
  <c r="U5943" i="80"/>
  <c r="U5958" i="80"/>
  <c r="U5975" i="80"/>
  <c r="U5991" i="80"/>
  <c r="U6006" i="80"/>
  <c r="U6020" i="80"/>
  <c r="U6033" i="80"/>
  <c r="U6048" i="80"/>
  <c r="U6061" i="80"/>
  <c r="U6075" i="80"/>
  <c r="U6088" i="80"/>
  <c r="U6102" i="80"/>
  <c r="U6115" i="80"/>
  <c r="U6131" i="80"/>
  <c r="U6143" i="80"/>
  <c r="U6157" i="80"/>
  <c r="U6169" i="80"/>
  <c r="U6184" i="80"/>
  <c r="U6197" i="80"/>
  <c r="U6211" i="80"/>
  <c r="U6225" i="80"/>
  <c r="U6239" i="80"/>
  <c r="U6252" i="80"/>
  <c r="U6267" i="80"/>
  <c r="U6279" i="80"/>
  <c r="U6293" i="80"/>
  <c r="U6305" i="80"/>
  <c r="U6321" i="80"/>
  <c r="U6334" i="80"/>
  <c r="U6348" i="80"/>
  <c r="U6361" i="80"/>
  <c r="U6375" i="80"/>
  <c r="U6388" i="80"/>
  <c r="U6403" i="80"/>
  <c r="U6416" i="80"/>
  <c r="U6430" i="80"/>
  <c r="U6444" i="80"/>
  <c r="U6457" i="80"/>
  <c r="U6470" i="80"/>
  <c r="U6483" i="80"/>
  <c r="U6497" i="80"/>
  <c r="U6512" i="80"/>
  <c r="U6525" i="80"/>
  <c r="U6540" i="80"/>
  <c r="U6552" i="80"/>
  <c r="U6565" i="80"/>
  <c r="U6579" i="80"/>
  <c r="U6590" i="80"/>
  <c r="U6603" i="80"/>
  <c r="U6616" i="80"/>
  <c r="U6627" i="80"/>
  <c r="U6638" i="80"/>
  <c r="U6650" i="80"/>
  <c r="U6662" i="80"/>
  <c r="U6674" i="80"/>
  <c r="U6686" i="80"/>
  <c r="U6699" i="80"/>
  <c r="U6710" i="80"/>
  <c r="U6722" i="80"/>
  <c r="U6734" i="80"/>
  <c r="U6746" i="80"/>
  <c r="U6757" i="80"/>
  <c r="U6771" i="80"/>
  <c r="U6782" i="80"/>
  <c r="U6794" i="80"/>
  <c r="U6805" i="80"/>
  <c r="U6818" i="80"/>
  <c r="U6829" i="80"/>
  <c r="U6841" i="80"/>
  <c r="U6854" i="80"/>
  <c r="U6866" i="80"/>
  <c r="U6877" i="80"/>
  <c r="U6890" i="80"/>
  <c r="U6901" i="80"/>
  <c r="U6913" i="80"/>
  <c r="U6924" i="80"/>
  <c r="U6938" i="80"/>
  <c r="U6949" i="80"/>
  <c r="U6961" i="80"/>
  <c r="U6973" i="80"/>
  <c r="U6985" i="80"/>
  <c r="U6996" i="80"/>
  <c r="U7009" i="80"/>
  <c r="U7021" i="80"/>
  <c r="U7033" i="80"/>
  <c r="U7043" i="80"/>
  <c r="U7054" i="80"/>
  <c r="U7065" i="80"/>
  <c r="U7075" i="80"/>
  <c r="U7085" i="80"/>
  <c r="U7096" i="80"/>
  <c r="U7106" i="80"/>
  <c r="U7116" i="80"/>
  <c r="U7128" i="80"/>
  <c r="U7138" i="80"/>
  <c r="U7148" i="80"/>
  <c r="U7158" i="80"/>
  <c r="U7169" i="80"/>
  <c r="U7179" i="80"/>
  <c r="U7189" i="80"/>
  <c r="U7201" i="80"/>
  <c r="U7211" i="80"/>
  <c r="U7221" i="80"/>
  <c r="U7232" i="80"/>
  <c r="U7242" i="80"/>
  <c r="U7252" i="80"/>
  <c r="U7262" i="80"/>
  <c r="U7274" i="80"/>
  <c r="U7284" i="80"/>
  <c r="U7294" i="80"/>
  <c r="U7305" i="80"/>
  <c r="U7315" i="80"/>
  <c r="U7325" i="80"/>
  <c r="U7336" i="80"/>
  <c r="U7347" i="80"/>
  <c r="U7357" i="80"/>
  <c r="U7368" i="80"/>
  <c r="U7378" i="80"/>
  <c r="U7388" i="80"/>
  <c r="U7398" i="80"/>
  <c r="U7409" i="80"/>
  <c r="U7420" i="80"/>
  <c r="U7430" i="80"/>
  <c r="U7441" i="80"/>
  <c r="U7451" i="80"/>
  <c r="U7461" i="80"/>
  <c r="U7472" i="80"/>
  <c r="U7482" i="80"/>
  <c r="U7493" i="80"/>
  <c r="U7504" i="80"/>
  <c r="U7514" i="80"/>
  <c r="U7524" i="80"/>
  <c r="U7534" i="80"/>
  <c r="U7545" i="80"/>
  <c r="U7555" i="80"/>
  <c r="U7566" i="80"/>
  <c r="U7577" i="80"/>
  <c r="U7587" i="80"/>
  <c r="U7597" i="80"/>
  <c r="U7608" i="80"/>
  <c r="U7618" i="80"/>
  <c r="U7628" i="80"/>
  <c r="U7640" i="80"/>
  <c r="U7650" i="80"/>
  <c r="U7660" i="80"/>
  <c r="U7670" i="80"/>
  <c r="U7681" i="80"/>
  <c r="U7691" i="80"/>
  <c r="U7701" i="80"/>
  <c r="U7713" i="80"/>
  <c r="U7723" i="80"/>
  <c r="U7733" i="80"/>
  <c r="U7744" i="80"/>
  <c r="U7754" i="80"/>
  <c r="U7764" i="80"/>
  <c r="U7774" i="80"/>
  <c r="U7786" i="80"/>
  <c r="U7796" i="80"/>
  <c r="U7806" i="80"/>
  <c r="U7817" i="80"/>
  <c r="U7827" i="80"/>
  <c r="U7837" i="80"/>
  <c r="U7848" i="80"/>
  <c r="U7859" i="80"/>
  <c r="U7869" i="80"/>
  <c r="U7880" i="80"/>
  <c r="U7890" i="80"/>
  <c r="U7900" i="80"/>
  <c r="U7910" i="80"/>
  <c r="U7921" i="80"/>
  <c r="U7932" i="80"/>
  <c r="U7942" i="80"/>
  <c r="U7953" i="80"/>
  <c r="U7963" i="80"/>
  <c r="U7973" i="80"/>
  <c r="U7984" i="80"/>
  <c r="U7994" i="80"/>
  <c r="U8005" i="80"/>
  <c r="U8016" i="80"/>
  <c r="U8026" i="80"/>
  <c r="U8036" i="80"/>
  <c r="U8046" i="80"/>
  <c r="U8057" i="80"/>
  <c r="U8067" i="80"/>
  <c r="U8078" i="80"/>
  <c r="U8089" i="80"/>
  <c r="U8099" i="80"/>
  <c r="U8109" i="80"/>
  <c r="U8120" i="80"/>
  <c r="U8130" i="80"/>
  <c r="U8140" i="80"/>
  <c r="U8152" i="80"/>
  <c r="U8162" i="80"/>
  <c r="U8172" i="80"/>
  <c r="U8182" i="80"/>
  <c r="U8193" i="80"/>
  <c r="U8203" i="80"/>
  <c r="U8213" i="80"/>
  <c r="U8225" i="80"/>
  <c r="U8235" i="80"/>
  <c r="U8245" i="80"/>
  <c r="U8256" i="80"/>
  <c r="U8266" i="80"/>
  <c r="U8276" i="80"/>
  <c r="U8286" i="80"/>
  <c r="U8298" i="80"/>
  <c r="U8308" i="80"/>
  <c r="U8318" i="80"/>
  <c r="U8329" i="80"/>
  <c r="U8339" i="80"/>
  <c r="U8349" i="80"/>
  <c r="U8360" i="80"/>
  <c r="U8371" i="80"/>
  <c r="U8381" i="80"/>
  <c r="U8392" i="80"/>
  <c r="U8402" i="80"/>
  <c r="U8412" i="80"/>
  <c r="U8422" i="80"/>
  <c r="U3447" i="80"/>
  <c r="U3543" i="80"/>
  <c r="U3600" i="80"/>
  <c r="U3639" i="80"/>
  <c r="U3684" i="80"/>
  <c r="U3727" i="80"/>
  <c r="U3771" i="80"/>
  <c r="U3816" i="80"/>
  <c r="U3855" i="80"/>
  <c r="U3886" i="80"/>
  <c r="U3921" i="80"/>
  <c r="U3954" i="80"/>
  <c r="U3985" i="80"/>
  <c r="U4017" i="80"/>
  <c r="U4049" i="80"/>
  <c r="U4082" i="80"/>
  <c r="U4114" i="80"/>
  <c r="U4149" i="80"/>
  <c r="U4177" i="80"/>
  <c r="U4210" i="80"/>
  <c r="U4247" i="80"/>
  <c r="U4274" i="80"/>
  <c r="U4301" i="80"/>
  <c r="U4333" i="80"/>
  <c r="U4359" i="80"/>
  <c r="U4390" i="80"/>
  <c r="U4418" i="80"/>
  <c r="U4443" i="80"/>
  <c r="U4474" i="80"/>
  <c r="U4502" i="80"/>
  <c r="U4529" i="80"/>
  <c r="U4557" i="80"/>
  <c r="U4587" i="80"/>
  <c r="U4615" i="80"/>
  <c r="U4645" i="80"/>
  <c r="U4671" i="80"/>
  <c r="U4699" i="80"/>
  <c r="U4724" i="80"/>
  <c r="U4749" i="80"/>
  <c r="U4772" i="80"/>
  <c r="U4795" i="80"/>
  <c r="U4821" i="80"/>
  <c r="U4845" i="80"/>
  <c r="U4870" i="80"/>
  <c r="U4894" i="80"/>
  <c r="U4917" i="80"/>
  <c r="U4941" i="80"/>
  <c r="U4967" i="80"/>
  <c r="U4990" i="80"/>
  <c r="U5013" i="80"/>
  <c r="U5038" i="80"/>
  <c r="U5060" i="80"/>
  <c r="U5081" i="80"/>
  <c r="U5102" i="80"/>
  <c r="U5123" i="80"/>
  <c r="U5144" i="80"/>
  <c r="U5166" i="80"/>
  <c r="U5187" i="80"/>
  <c r="U5207" i="80"/>
  <c r="U5229" i="80"/>
  <c r="U5251" i="80"/>
  <c r="U5273" i="80"/>
  <c r="U5294" i="80"/>
  <c r="U5312" i="80"/>
  <c r="U5336" i="80"/>
  <c r="U5358" i="80"/>
  <c r="U5379" i="80"/>
  <c r="U5399" i="80"/>
  <c r="U5421" i="80"/>
  <c r="U5443" i="80"/>
  <c r="U5464" i="80"/>
  <c r="U5485" i="80"/>
  <c r="U5504" i="80"/>
  <c r="U5527" i="80"/>
  <c r="U5549" i="80"/>
  <c r="U5568" i="80"/>
  <c r="U5590" i="80"/>
  <c r="U5612" i="80"/>
  <c r="U5632" i="80"/>
  <c r="U5655" i="80"/>
  <c r="U5676" i="80"/>
  <c r="U5695" i="80"/>
  <c r="U5718" i="80"/>
  <c r="U5740" i="80"/>
  <c r="U5759" i="80"/>
  <c r="U3484" i="80"/>
  <c r="U3557" i="80"/>
  <c r="U3604" i="80"/>
  <c r="U3652" i="80"/>
  <c r="U3697" i="80"/>
  <c r="U3739" i="80"/>
  <c r="U3780" i="80"/>
  <c r="U3824" i="80"/>
  <c r="U3864" i="80"/>
  <c r="U3896" i="80"/>
  <c r="U3929" i="80"/>
  <c r="U3959" i="80"/>
  <c r="U3992" i="80"/>
  <c r="U4029" i="80"/>
  <c r="U4057" i="80"/>
  <c r="U4088" i="80"/>
  <c r="U4124" i="80"/>
  <c r="U4154" i="80"/>
  <c r="U4189" i="80"/>
  <c r="U4221" i="80"/>
  <c r="U4249" i="80"/>
  <c r="U4283" i="80"/>
  <c r="U4313" i="80"/>
  <c r="U4337" i="80"/>
  <c r="U4367" i="80"/>
  <c r="U4396" i="80"/>
  <c r="U4425" i="80"/>
  <c r="U4453" i="80"/>
  <c r="U4481" i="80"/>
  <c r="U4508" i="80"/>
  <c r="U4537" i="80"/>
  <c r="U4566" i="80"/>
  <c r="U4594" i="80"/>
  <c r="U4620" i="80"/>
  <c r="U4651" i="80"/>
  <c r="U4679" i="80"/>
  <c r="U4707" i="80"/>
  <c r="U4730" i="80"/>
  <c r="U4753" i="80"/>
  <c r="U4777" i="80"/>
  <c r="U4803" i="80"/>
  <c r="U4826" i="80"/>
  <c r="U4849" i="80"/>
  <c r="U4875" i="80"/>
  <c r="U4899" i="80"/>
  <c r="U4926" i="80"/>
  <c r="U4949" i="80"/>
  <c r="U4971" i="80"/>
  <c r="U4996" i="80"/>
  <c r="U5022" i="80"/>
  <c r="U5044" i="80"/>
  <c r="U5064" i="80"/>
  <c r="U5087" i="80"/>
  <c r="U5108" i="80"/>
  <c r="U5129" i="80"/>
  <c r="U5151" i="80"/>
  <c r="U5171" i="80"/>
  <c r="U5192" i="80"/>
  <c r="U5215" i="80"/>
  <c r="U5235" i="80"/>
  <c r="U5255" i="80"/>
  <c r="U5278" i="80"/>
  <c r="U5299" i="80"/>
  <c r="U5320" i="80"/>
  <c r="U5342" i="80"/>
  <c r="U5361" i="80"/>
  <c r="U5383" i="80"/>
  <c r="U5406" i="80"/>
  <c r="U5425" i="80"/>
  <c r="U5446" i="80"/>
  <c r="U5468" i="80"/>
  <c r="U5489" i="80"/>
  <c r="U5511" i="80"/>
  <c r="U5532" i="80"/>
  <c r="U5552" i="80"/>
  <c r="U5574" i="80"/>
  <c r="U5598" i="80"/>
  <c r="U5616" i="80"/>
  <c r="U5637" i="80"/>
  <c r="U5660" i="80"/>
  <c r="U5681" i="80"/>
  <c r="U5703" i="80"/>
  <c r="U5724" i="80"/>
  <c r="U5744" i="80"/>
  <c r="U5766" i="80"/>
  <c r="U5788" i="80"/>
  <c r="U5808" i="80"/>
  <c r="U5829" i="80"/>
  <c r="U5851" i="80"/>
  <c r="U5872" i="80"/>
  <c r="U5894" i="80"/>
  <c r="U5915" i="80"/>
  <c r="U5934" i="80"/>
  <c r="U5957" i="80"/>
  <c r="U5979" i="80"/>
  <c r="U5998" i="80"/>
  <c r="U6019" i="80"/>
  <c r="U6038" i="80"/>
  <c r="U6053" i="80"/>
  <c r="U6073" i="80"/>
  <c r="U6092" i="80"/>
  <c r="U6110" i="80"/>
  <c r="U6126" i="80"/>
  <c r="U6147" i="80"/>
  <c r="U6163" i="80"/>
  <c r="U6183" i="80"/>
  <c r="U6201" i="80"/>
  <c r="U6217" i="80"/>
  <c r="U6238" i="80"/>
  <c r="U6256" i="80"/>
  <c r="U6272" i="80"/>
  <c r="U6291" i="80"/>
  <c r="U6311" i="80"/>
  <c r="U6326" i="80"/>
  <c r="U6345" i="80"/>
  <c r="U6364" i="80"/>
  <c r="U6382" i="80"/>
  <c r="U6399" i="80"/>
  <c r="U6419" i="80"/>
  <c r="U6436" i="80"/>
  <c r="U6455" i="80"/>
  <c r="U6472" i="80"/>
  <c r="U6491" i="80"/>
  <c r="U6509" i="80"/>
  <c r="U6528" i="80"/>
  <c r="U6544" i="80"/>
  <c r="U6564" i="80"/>
  <c r="U6582" i="80"/>
  <c r="U6597" i="80"/>
  <c r="U6613" i="80"/>
  <c r="U6629" i="80"/>
  <c r="U6645" i="80"/>
  <c r="U6661" i="80"/>
  <c r="U6677" i="80"/>
  <c r="U6692" i="80"/>
  <c r="U6709" i="80"/>
  <c r="U6725" i="80"/>
  <c r="U6740" i="80"/>
  <c r="U6756" i="80"/>
  <c r="U6773" i="80"/>
  <c r="U6787" i="80"/>
  <c r="U6804" i="80"/>
  <c r="U6820" i="80"/>
  <c r="U6836" i="80"/>
  <c r="U6851" i="80"/>
  <c r="U3501" i="80"/>
  <c r="U3575" i="80"/>
  <c r="U3619" i="80"/>
  <c r="U3665" i="80"/>
  <c r="U3704" i="80"/>
  <c r="U3747" i="80"/>
  <c r="U3795" i="80"/>
  <c r="U3835" i="80"/>
  <c r="U3869" i="80"/>
  <c r="U3904" i="80"/>
  <c r="U3936" i="80"/>
  <c r="U3972" i="80"/>
  <c r="U4001" i="80"/>
  <c r="U4031" i="80"/>
  <c r="U4068" i="80"/>
  <c r="U4101" i="80"/>
  <c r="U4128" i="80"/>
  <c r="U4164" i="80"/>
  <c r="U4196" i="80"/>
  <c r="U4228" i="80"/>
  <c r="U4261" i="80"/>
  <c r="U4290" i="80"/>
  <c r="U4316" i="80"/>
  <c r="U4346" i="80"/>
  <c r="U4377" i="80"/>
  <c r="U4404" i="80"/>
  <c r="U4429" i="80"/>
  <c r="U4460" i="80"/>
  <c r="U4489" i="80"/>
  <c r="U4516" i="80"/>
  <c r="U4546" i="80"/>
  <c r="U4572" i="80"/>
  <c r="U4599" i="80"/>
  <c r="U4630" i="80"/>
  <c r="U4657" i="80"/>
  <c r="U4683" i="80"/>
  <c r="U4711" i="80"/>
  <c r="U4735" i="80"/>
  <c r="U4762" i="80"/>
  <c r="U4785" i="80"/>
  <c r="U4807" i="80"/>
  <c r="U4834" i="80"/>
  <c r="U4858" i="80"/>
  <c r="U4881" i="80"/>
  <c r="U4905" i="80"/>
  <c r="U4930" i="80"/>
  <c r="U4954" i="80"/>
  <c r="U4980" i="80"/>
  <c r="U5003" i="80"/>
  <c r="U5026" i="80"/>
  <c r="U5049" i="80"/>
  <c r="U5071" i="80"/>
  <c r="U5091" i="80"/>
  <c r="U5111" i="80"/>
  <c r="U5134" i="80"/>
  <c r="U5155" i="80"/>
  <c r="U5177" i="80"/>
  <c r="U5198" i="80"/>
  <c r="U5217" i="80"/>
  <c r="U5239" i="80"/>
  <c r="U5263" i="80"/>
  <c r="U5281" i="80"/>
  <c r="U5302" i="80"/>
  <c r="U5326" i="80"/>
  <c r="U5347" i="80"/>
  <c r="U5369" i="80"/>
  <c r="U5390" i="80"/>
  <c r="U5409" i="80"/>
  <c r="U5431" i="80"/>
  <c r="U5454" i="80"/>
  <c r="U5473" i="80"/>
  <c r="U5494" i="80"/>
  <c r="U5517" i="80"/>
  <c r="U5537" i="80"/>
  <c r="U5559" i="80"/>
  <c r="U5581" i="80"/>
  <c r="U5600" i="80"/>
  <c r="U5622" i="80"/>
  <c r="U5645" i="80"/>
  <c r="U5664" i="80"/>
  <c r="U5685" i="80"/>
  <c r="U5708" i="80"/>
  <c r="U5728" i="80"/>
  <c r="U5750" i="80"/>
  <c r="U5772" i="80"/>
  <c r="U5791" i="80"/>
  <c r="U5813" i="80"/>
  <c r="U5836" i="80"/>
  <c r="U5855" i="80"/>
  <c r="U5876" i="80"/>
  <c r="U5897" i="80"/>
  <c r="U5919" i="80"/>
  <c r="U5942" i="80"/>
  <c r="U5964" i="80"/>
  <c r="U5982" i="80"/>
  <c r="U6005" i="80"/>
  <c r="U6023" i="80"/>
  <c r="U6040" i="80"/>
  <c r="U6060" i="80"/>
  <c r="U6078" i="80"/>
  <c r="U6095" i="80"/>
  <c r="U6113" i="80"/>
  <c r="U6133" i="80"/>
  <c r="U6149" i="80"/>
  <c r="U6168" i="80"/>
  <c r="U6187" i="80"/>
  <c r="U6205" i="80"/>
  <c r="U6222" i="80"/>
  <c r="U6241" i="80"/>
  <c r="U6259" i="80"/>
  <c r="U6278" i="80"/>
  <c r="U6297" i="80"/>
  <c r="U6313" i="80"/>
  <c r="U6333" i="80"/>
  <c r="U6351" i="80"/>
  <c r="U6368" i="80"/>
  <c r="U6387" i="80"/>
  <c r="U6406" i="80"/>
  <c r="U6423" i="80"/>
  <c r="U6441" i="80"/>
  <c r="U6460" i="80"/>
  <c r="U6478" i="80"/>
  <c r="U6496" i="80"/>
  <c r="U6515" i="80"/>
  <c r="U6532" i="80"/>
  <c r="U6551" i="80"/>
  <c r="U6569" i="80"/>
  <c r="U6585" i="80"/>
  <c r="U6601" i="80"/>
  <c r="U6618" i="80"/>
  <c r="U6632" i="80"/>
  <c r="U6649" i="80"/>
  <c r="U6666" i="80"/>
  <c r="U6681" i="80"/>
  <c r="U6698" i="80"/>
  <c r="U6713" i="80"/>
  <c r="U6729" i="80"/>
  <c r="U6745" i="80"/>
  <c r="U6762" i="80"/>
  <c r="U6776" i="80"/>
  <c r="U6793" i="80"/>
  <c r="U6809" i="80"/>
  <c r="U6824" i="80"/>
  <c r="U6840" i="80"/>
  <c r="U6857" i="80"/>
  <c r="U6872" i="80"/>
  <c r="U6888" i="80"/>
  <c r="U6904" i="80"/>
  <c r="U6920" i="80"/>
  <c r="U6936" i="80"/>
  <c r="U6952" i="80"/>
  <c r="U6966" i="80"/>
  <c r="U6984" i="80"/>
  <c r="U7001" i="80"/>
  <c r="U7014" i="80"/>
  <c r="U7032" i="80"/>
  <c r="U7046" i="80"/>
  <c r="U7059" i="80"/>
  <c r="U7074" i="80"/>
  <c r="U7088" i="80"/>
  <c r="U7101" i="80"/>
  <c r="U7115" i="80"/>
  <c r="U7130" i="80"/>
  <c r="U7142" i="80"/>
  <c r="U7157" i="80"/>
  <c r="U7171" i="80"/>
  <c r="U7185" i="80"/>
  <c r="U7198" i="80"/>
  <c r="U7213" i="80"/>
  <c r="U7226" i="80"/>
  <c r="U7241" i="80"/>
  <c r="U7256" i="80"/>
  <c r="U7268" i="80"/>
  <c r="U7283" i="80"/>
  <c r="U7297" i="80"/>
  <c r="U7310" i="80"/>
  <c r="U7324" i="80"/>
  <c r="U7339" i="80"/>
  <c r="U7352" i="80"/>
  <c r="U7366" i="80"/>
  <c r="U7380" i="80"/>
  <c r="U7394" i="80"/>
  <c r="U7408" i="80"/>
  <c r="U7422" i="80"/>
  <c r="U7435" i="80"/>
  <c r="U7450" i="80"/>
  <c r="U7464" i="80"/>
  <c r="U7477" i="80"/>
  <c r="U7491" i="80"/>
  <c r="U7506" i="80"/>
  <c r="U7518" i="80"/>
  <c r="U7533" i="80"/>
  <c r="U7548" i="80"/>
  <c r="U7561" i="80"/>
  <c r="U7576" i="80"/>
  <c r="U7589" i="80"/>
  <c r="U7603" i="80"/>
  <c r="U7617" i="80"/>
  <c r="U7632" i="80"/>
  <c r="U7644" i="80"/>
  <c r="U7659" i="80"/>
  <c r="U7673" i="80"/>
  <c r="U7686" i="80"/>
  <c r="U7700" i="80"/>
  <c r="U7715" i="80"/>
  <c r="U7728" i="80"/>
  <c r="U7742" i="80"/>
  <c r="U3452" i="80"/>
  <c r="U3584" i="80"/>
  <c r="U3657" i="80"/>
  <c r="U3725" i="80"/>
  <c r="U3796" i="80"/>
  <c r="U3863" i="80"/>
  <c r="U3911" i="80"/>
  <c r="U3960" i="80"/>
  <c r="U4012" i="80"/>
  <c r="U4070" i="80"/>
  <c r="U4121" i="80"/>
  <c r="U4174" i="80"/>
  <c r="U4224" i="80"/>
  <c r="U4271" i="80"/>
  <c r="U4319" i="80"/>
  <c r="U4362" i="80"/>
  <c r="U4409" i="80"/>
  <c r="U4457" i="80"/>
  <c r="U4501" i="80"/>
  <c r="U4550" i="80"/>
  <c r="U4588" i="80"/>
  <c r="U4635" i="80"/>
  <c r="U4681" i="80"/>
  <c r="U4719" i="80"/>
  <c r="U4764" i="80"/>
  <c r="U4802" i="80"/>
  <c r="U4838" i="80"/>
  <c r="U4877" i="80"/>
  <c r="U4916" i="80"/>
  <c r="U4955" i="80"/>
  <c r="U4993" i="80"/>
  <c r="U5035" i="80"/>
  <c r="U5070" i="80"/>
  <c r="U5100" i="80"/>
  <c r="U5135" i="80"/>
  <c r="U5169" i="80"/>
  <c r="U5203" i="80"/>
  <c r="U5237" i="80"/>
  <c r="U5267" i="80"/>
  <c r="U5309" i="80"/>
  <c r="U5339" i="80"/>
  <c r="U5373" i="80"/>
  <c r="U5407" i="80"/>
  <c r="U5440" i="80"/>
  <c r="U5476" i="80"/>
  <c r="U5507" i="80"/>
  <c r="U5541" i="80"/>
  <c r="U5577" i="80"/>
  <c r="U5611" i="80"/>
  <c r="U5646" i="80"/>
  <c r="U5678" i="80"/>
  <c r="U5712" i="80"/>
  <c r="U5745" i="80"/>
  <c r="U5777" i="80"/>
  <c r="U5804" i="80"/>
  <c r="U5838" i="80"/>
  <c r="U5864" i="80"/>
  <c r="U5887" i="80"/>
  <c r="U5921" i="80"/>
  <c r="U5948" i="80"/>
  <c r="U5977" i="80"/>
  <c r="U6007" i="80"/>
  <c r="U6029" i="80"/>
  <c r="U6052" i="80"/>
  <c r="U6079" i="80"/>
  <c r="U6103" i="80"/>
  <c r="U6124" i="80"/>
  <c r="U6151" i="80"/>
  <c r="U6175" i="80"/>
  <c r="U6198" i="80"/>
  <c r="U6227" i="80"/>
  <c r="U6247" i="80"/>
  <c r="U6270" i="80"/>
  <c r="U6299" i="80"/>
  <c r="U6323" i="80"/>
  <c r="U6342" i="80"/>
  <c r="U6371" i="80"/>
  <c r="U6395" i="80"/>
  <c r="U6417" i="80"/>
  <c r="U6445" i="80"/>
  <c r="U6467" i="80"/>
  <c r="U6489" i="80"/>
  <c r="U6517" i="80"/>
  <c r="U6541" i="80"/>
  <c r="U6561" i="80"/>
  <c r="U6586" i="80"/>
  <c r="U6608" i="80"/>
  <c r="U6628" i="80"/>
  <c r="U6652" i="80"/>
  <c r="U6670" i="80"/>
  <c r="U6691" i="80"/>
  <c r="U6714" i="80"/>
  <c r="U6736" i="80"/>
  <c r="U6754" i="80"/>
  <c r="U6777" i="80"/>
  <c r="U6798" i="80"/>
  <c r="U6819" i="80"/>
  <c r="U6844" i="80"/>
  <c r="U6860" i="80"/>
  <c r="U6881" i="80"/>
  <c r="U6897" i="80"/>
  <c r="U6917" i="80"/>
  <c r="U6932" i="80"/>
  <c r="U6954" i="80"/>
  <c r="U6972" i="80"/>
  <c r="U6990" i="80"/>
  <c r="U7006" i="80"/>
  <c r="U7025" i="80"/>
  <c r="U7042" i="80"/>
  <c r="U7058" i="80"/>
  <c r="U7076" i="80"/>
  <c r="U7091" i="80"/>
  <c r="U7107" i="80"/>
  <c r="U7122" i="80"/>
  <c r="U7139" i="80"/>
  <c r="U7153" i="80"/>
  <c r="U7170" i="80"/>
  <c r="U7186" i="80"/>
  <c r="U7203" i="80"/>
  <c r="U7217" i="80"/>
  <c r="U7234" i="80"/>
  <c r="U7249" i="80"/>
  <c r="U7266" i="80"/>
  <c r="U7280" i="80"/>
  <c r="U7298" i="80"/>
  <c r="U7314" i="80"/>
  <c r="U7330" i="80"/>
  <c r="U7345" i="80"/>
  <c r="U7361" i="80"/>
  <c r="U7377" i="80"/>
  <c r="U7393" i="80"/>
  <c r="U7411" i="80"/>
  <c r="U7425" i="80"/>
  <c r="U7442" i="80"/>
  <c r="U7457" i="80"/>
  <c r="U7473" i="80"/>
  <c r="U7488" i="80"/>
  <c r="U7505" i="80"/>
  <c r="U7521" i="80"/>
  <c r="U7537" i="80"/>
  <c r="U7552" i="80"/>
  <c r="U7569" i="80"/>
  <c r="U7582" i="80"/>
  <c r="U7600" i="80"/>
  <c r="U7614" i="80"/>
  <c r="U7633" i="80"/>
  <c r="U7649" i="80"/>
  <c r="U7664" i="80"/>
  <c r="U7680" i="80"/>
  <c r="U7696" i="80"/>
  <c r="U7710" i="80"/>
  <c r="U7726" i="80"/>
  <c r="U7745" i="80"/>
  <c r="U7758" i="80"/>
  <c r="U7771" i="80"/>
  <c r="U7787" i="80"/>
  <c r="U7800" i="80"/>
  <c r="U7813" i="80"/>
  <c r="U7828" i="80"/>
  <c r="U7842" i="80"/>
  <c r="U7854" i="80"/>
  <c r="U7870" i="80"/>
  <c r="U7883" i="80"/>
  <c r="U7897" i="80"/>
  <c r="U7912" i="80"/>
  <c r="U7925" i="80"/>
  <c r="U7938" i="80"/>
  <c r="U7954" i="80"/>
  <c r="U7966" i="80"/>
  <c r="U7980" i="80"/>
  <c r="U3509" i="80"/>
  <c r="U3601" i="80"/>
  <c r="U3673" i="80"/>
  <c r="U3743" i="80"/>
  <c r="U3801" i="80"/>
  <c r="U3880" i="80"/>
  <c r="U3924" i="80"/>
  <c r="U3976" i="80"/>
  <c r="U4030" i="80"/>
  <c r="U4081" i="80"/>
  <c r="U4136" i="80"/>
  <c r="U4178" i="80"/>
  <c r="U4234" i="80"/>
  <c r="U4286" i="80"/>
  <c r="U4332" i="80"/>
  <c r="U4379" i="80"/>
  <c r="U4420" i="80"/>
  <c r="U4466" i="80"/>
  <c r="U4510" i="80"/>
  <c r="U4553" i="80"/>
  <c r="U4606" i="80"/>
  <c r="U4647" i="80"/>
  <c r="U4693" i="80"/>
  <c r="U4734" i="80"/>
  <c r="U4766" i="80"/>
  <c r="U4809" i="80"/>
  <c r="U4846" i="80"/>
  <c r="U4886" i="80"/>
  <c r="U4929" i="80"/>
  <c r="U4965" i="80"/>
  <c r="U5005" i="80"/>
  <c r="U5040" i="80"/>
  <c r="U5075" i="80"/>
  <c r="U5109" i="80"/>
  <c r="U5142" i="80"/>
  <c r="U5181" i="80"/>
  <c r="U5214" i="80"/>
  <c r="U5246" i="80"/>
  <c r="U5279" i="80"/>
  <c r="U5311" i="80"/>
  <c r="U5348" i="80"/>
  <c r="U5381" i="80"/>
  <c r="U5416" i="80"/>
  <c r="U5453" i="80"/>
  <c r="U5483" i="80"/>
  <c r="U5518" i="80"/>
  <c r="U5550" i="80"/>
  <c r="U5584" i="80"/>
  <c r="U5620" i="80"/>
  <c r="U5649" i="80"/>
  <c r="U5692" i="80"/>
  <c r="U5720" i="80"/>
  <c r="U5756" i="80"/>
  <c r="U5787" i="80"/>
  <c r="U5817" i="80"/>
  <c r="U5840" i="80"/>
  <c r="U5870" i="80"/>
  <c r="U5901" i="80"/>
  <c r="U5929" i="80"/>
  <c r="U5955" i="80"/>
  <c r="U5984" i="80"/>
  <c r="U6012" i="80"/>
  <c r="U6037" i="80"/>
  <c r="U6062" i="80"/>
  <c r="U6084" i="80"/>
  <c r="U6107" i="80"/>
  <c r="U6134" i="80"/>
  <c r="U6158" i="80"/>
  <c r="U6179" i="80"/>
  <c r="U6206" i="80"/>
  <c r="U6230" i="80"/>
  <c r="U6253" i="80"/>
  <c r="U6280" i="80"/>
  <c r="U6302" i="80"/>
  <c r="U6325" i="80"/>
  <c r="U6352" i="80"/>
  <c r="U6376" i="80"/>
  <c r="U6397" i="80"/>
  <c r="U6424" i="80"/>
  <c r="U6448" i="80"/>
  <c r="U6471" i="80"/>
  <c r="U6500" i="80"/>
  <c r="U6519" i="80"/>
  <c r="U6543" i="80"/>
  <c r="U6572" i="80"/>
  <c r="U6593" i="80"/>
  <c r="U6610" i="80"/>
  <c r="U6635" i="80"/>
  <c r="U6656" i="80"/>
  <c r="U6676" i="80"/>
  <c r="U6700" i="80"/>
  <c r="U6718" i="80"/>
  <c r="U6739" i="80"/>
  <c r="U6763" i="80"/>
  <c r="U6784" i="80"/>
  <c r="U6802" i="80"/>
  <c r="U6826" i="80"/>
  <c r="U6846" i="80"/>
  <c r="U6867" i="80"/>
  <c r="U6883" i="80"/>
  <c r="U6902" i="80"/>
  <c r="U6921" i="80"/>
  <c r="U6940" i="80"/>
  <c r="U6956" i="80"/>
  <c r="U6976" i="80"/>
  <c r="U6993" i="80"/>
  <c r="U7012" i="80"/>
  <c r="U7028" i="80"/>
  <c r="U7048" i="80"/>
  <c r="U7064" i="80"/>
  <c r="U7078" i="80"/>
  <c r="U7094" i="80"/>
  <c r="U7110" i="80"/>
  <c r="U7125" i="80"/>
  <c r="U7141" i="80"/>
  <c r="U7160" i="80"/>
  <c r="U7174" i="80"/>
  <c r="U7192" i="80"/>
  <c r="U7205" i="80"/>
  <c r="U7222" i="80"/>
  <c r="U7237" i="80"/>
  <c r="U7253" i="80"/>
  <c r="U7269" i="80"/>
  <c r="U7286" i="80"/>
  <c r="U7301" i="80"/>
  <c r="U7317" i="80"/>
  <c r="U7332" i="80"/>
  <c r="U7349" i="80"/>
  <c r="U7363" i="80"/>
  <c r="U7381" i="80"/>
  <c r="U7397" i="80"/>
  <c r="U7413" i="80"/>
  <c r="U7429" i="80"/>
  <c r="U7444" i="80"/>
  <c r="U7460" i="80"/>
  <c r="U7476" i="80"/>
  <c r="U7494" i="80"/>
  <c r="U7508" i="80"/>
  <c r="U7525" i="80"/>
  <c r="U7540" i="80"/>
  <c r="U7557" i="80"/>
  <c r="U7571" i="80"/>
  <c r="U7588" i="80"/>
  <c r="U7604" i="80"/>
  <c r="U7621" i="80"/>
  <c r="U7635" i="80"/>
  <c r="U7652" i="80"/>
  <c r="U7667" i="80"/>
  <c r="U7683" i="80"/>
  <c r="U7698" i="80"/>
  <c r="U7716" i="80"/>
  <c r="U7732" i="80"/>
  <c r="U7747" i="80"/>
  <c r="U7761" i="80"/>
  <c r="U7777" i="80"/>
  <c r="U7789" i="80"/>
  <c r="U7802" i="80"/>
  <c r="U7818" i="80"/>
  <c r="U7832" i="80"/>
  <c r="U7844" i="80"/>
  <c r="U7860" i="80"/>
  <c r="U7873" i="80"/>
  <c r="U7886" i="80"/>
  <c r="U7901" i="80"/>
  <c r="U7915" i="80"/>
  <c r="U7928" i="80"/>
  <c r="U7944" i="80"/>
  <c r="U7956" i="80"/>
  <c r="U7970" i="80"/>
  <c r="U7985" i="80"/>
  <c r="U7998" i="80"/>
  <c r="U8011" i="80"/>
  <c r="U8027" i="80"/>
  <c r="U8040" i="80"/>
  <c r="U8053" i="80"/>
  <c r="U8069" i="80"/>
  <c r="U8082" i="80"/>
  <c r="U8094" i="80"/>
  <c r="U8110" i="80"/>
  <c r="U8124" i="80"/>
  <c r="U8137" i="80"/>
  <c r="U8153" i="80"/>
  <c r="U8165" i="80"/>
  <c r="U8179" i="80"/>
  <c r="U8194" i="80"/>
  <c r="U8208" i="80"/>
  <c r="U8220" i="80"/>
  <c r="U8236" i="80"/>
  <c r="U8249" i="80"/>
  <c r="U8262" i="80"/>
  <c r="U8277" i="80"/>
  <c r="U8291" i="80"/>
  <c r="U8304" i="80"/>
  <c r="U8320" i="80"/>
  <c r="U8332" i="80"/>
  <c r="U8346" i="80"/>
  <c r="U8362" i="80"/>
  <c r="U8374" i="80"/>
  <c r="U8387" i="80"/>
  <c r="U8403" i="80"/>
  <c r="U8417" i="80"/>
  <c r="U8429" i="80"/>
  <c r="U8442" i="80"/>
  <c r="U8454" i="80"/>
  <c r="U8466" i="80"/>
  <c r="U8477" i="80"/>
  <c r="U8490" i="80"/>
  <c r="U8501" i="80"/>
  <c r="U8513" i="80"/>
  <c r="U8526" i="80"/>
  <c r="U8538" i="80"/>
  <c r="U8549" i="80"/>
  <c r="U8561" i="80"/>
  <c r="U8573" i="80"/>
  <c r="U8585" i="80"/>
  <c r="U8596" i="80"/>
  <c r="U8610" i="80"/>
  <c r="U8621" i="80"/>
  <c r="U8633" i="80"/>
  <c r="U8645" i="80"/>
  <c r="U8657" i="80"/>
  <c r="U8668" i="80"/>
  <c r="U8680" i="80"/>
  <c r="U8693" i="80"/>
  <c r="U8705" i="80"/>
  <c r="U8716" i="80"/>
  <c r="U8729" i="80"/>
  <c r="U8740" i="80"/>
  <c r="U8752" i="80"/>
  <c r="U8764" i="80"/>
  <c r="U8777" i="80"/>
  <c r="U8788" i="80"/>
  <c r="U8801" i="80"/>
  <c r="U8812" i="80"/>
  <c r="U8824" i="80"/>
  <c r="U8835" i="80"/>
  <c r="U8848" i="80"/>
  <c r="U8860" i="80"/>
  <c r="U8872" i="80"/>
  <c r="U8884" i="80"/>
  <c r="U8896" i="80"/>
  <c r="U8907" i="80"/>
  <c r="U8920" i="80"/>
  <c r="U8931" i="80"/>
  <c r="U8944" i="80"/>
  <c r="U8956" i="80"/>
  <c r="U8968" i="80"/>
  <c r="U8979" i="80"/>
  <c r="U8990" i="80"/>
  <c r="U3532" i="80"/>
  <c r="U3629" i="80"/>
  <c r="U3695" i="80"/>
  <c r="U3760" i="80"/>
  <c r="U3828" i="80"/>
  <c r="U3882" i="80"/>
  <c r="U3937" i="80"/>
  <c r="U3988" i="80"/>
  <c r="U4042" i="80"/>
  <c r="U4096" i="80"/>
  <c r="U4142" i="80"/>
  <c r="U4197" i="80"/>
  <c r="U4248" i="80"/>
  <c r="U4297" i="80"/>
  <c r="U4343" i="80"/>
  <c r="U4382" i="80"/>
  <c r="U4438" i="80"/>
  <c r="U4478" i="80"/>
  <c r="U4524" i="80"/>
  <c r="U4571" i="80"/>
  <c r="U4612" i="80"/>
  <c r="U4660" i="80"/>
  <c r="U4700" i="80"/>
  <c r="U4740" i="80"/>
  <c r="U4782" i="80"/>
  <c r="U4819" i="80"/>
  <c r="U4859" i="80"/>
  <c r="U4898" i="80"/>
  <c r="U4934" i="80"/>
  <c r="U4973" i="80"/>
  <c r="U5011" i="80"/>
  <c r="U5052" i="80"/>
  <c r="U5086" i="80"/>
  <c r="U5119" i="80"/>
  <c r="U5153" i="80"/>
  <c r="U5183" i="80"/>
  <c r="U5219" i="80"/>
  <c r="U5253" i="80"/>
  <c r="U5288" i="80"/>
  <c r="U5324" i="80"/>
  <c r="U5357" i="80"/>
  <c r="U5392" i="80"/>
  <c r="U5422" i="80"/>
  <c r="U5456" i="80"/>
  <c r="U5491" i="80"/>
  <c r="U5525" i="80"/>
  <c r="U5563" i="80"/>
  <c r="U5595" i="80"/>
  <c r="U5629" i="80"/>
  <c r="U5662" i="80"/>
  <c r="U5694" i="80"/>
  <c r="U5729" i="80"/>
  <c r="U5763" i="80"/>
  <c r="U5792" i="80"/>
  <c r="U5822" i="80"/>
  <c r="U5849" i="80"/>
  <c r="U5883" i="80"/>
  <c r="U5905" i="80"/>
  <c r="U5933" i="80"/>
  <c r="U5966" i="80"/>
  <c r="U5992" i="80"/>
  <c r="U6015" i="80"/>
  <c r="U6041" i="80"/>
  <c r="U6065" i="80"/>
  <c r="U6089" i="80"/>
  <c r="U6117" i="80"/>
  <c r="U6137" i="80"/>
  <c r="U6161" i="80"/>
  <c r="U6189" i="80"/>
  <c r="U6214" i="80"/>
  <c r="U6232" i="80"/>
  <c r="U6261" i="80"/>
  <c r="U6285" i="80"/>
  <c r="U6309" i="80"/>
  <c r="U6335" i="80"/>
  <c r="U6357" i="80"/>
  <c r="U6381" i="80"/>
  <c r="U6407" i="80"/>
  <c r="U6431" i="80"/>
  <c r="U6452" i="80"/>
  <c r="U6479" i="80"/>
  <c r="U6503" i="80"/>
  <c r="U6527" i="80"/>
  <c r="U6553" i="80"/>
  <c r="U6574" i="80"/>
  <c r="U6595" i="80"/>
  <c r="U6619" i="80"/>
  <c r="U6640" i="80"/>
  <c r="U6658" i="80"/>
  <c r="U6682" i="80"/>
  <c r="U6702" i="80"/>
  <c r="U6723" i="80"/>
  <c r="U6747" i="80"/>
  <c r="U6765" i="80"/>
  <c r="U6786" i="80"/>
  <c r="U6810" i="80"/>
  <c r="U6830" i="80"/>
  <c r="U6849" i="80"/>
  <c r="U6869" i="80"/>
  <c r="U6891" i="80"/>
  <c r="U6908" i="80"/>
  <c r="U6928" i="80"/>
  <c r="U6942" i="80"/>
  <c r="U6963" i="80"/>
  <c r="U6979" i="80"/>
  <c r="U6997" i="80"/>
  <c r="U7016" i="80"/>
  <c r="U7036" i="80"/>
  <c r="U7050" i="80"/>
  <c r="U7067" i="80"/>
  <c r="U7082" i="80"/>
  <c r="U7098" i="80"/>
  <c r="U7113" i="80"/>
  <c r="U7131" i="80"/>
  <c r="U7147" i="80"/>
  <c r="U7162" i="80"/>
  <c r="U7178" i="80"/>
  <c r="U7194" i="80"/>
  <c r="U7210" i="80"/>
  <c r="U7225" i="80"/>
  <c r="U7243" i="80"/>
  <c r="U7258" i="80"/>
  <c r="U7275" i="80"/>
  <c r="U7289" i="80"/>
  <c r="U7306" i="80"/>
  <c r="U7321" i="80"/>
  <c r="U7338" i="80"/>
  <c r="U7353" i="80"/>
  <c r="U7370" i="80"/>
  <c r="U7385" i="80"/>
  <c r="U7402" i="80"/>
  <c r="U7416" i="80"/>
  <c r="U7433" i="80"/>
  <c r="U7448" i="80"/>
  <c r="U7466" i="80"/>
  <c r="U7481" i="80"/>
  <c r="U7497" i="80"/>
  <c r="U7513" i="80"/>
  <c r="U7528" i="80"/>
  <c r="U7544" i="80"/>
  <c r="U7560" i="80"/>
  <c r="U7578" i="80"/>
  <c r="U7592" i="80"/>
  <c r="U7609" i="80"/>
  <c r="U7624" i="80"/>
  <c r="U7641" i="80"/>
  <c r="U7654" i="80"/>
  <c r="U7672" i="80"/>
  <c r="U7688" i="80"/>
  <c r="U7705" i="80"/>
  <c r="U7718" i="80"/>
  <c r="U7736" i="80"/>
  <c r="U7750" i="80"/>
  <c r="U7765" i="80"/>
  <c r="U7779" i="80"/>
  <c r="U7792" i="80"/>
  <c r="U7808" i="80"/>
  <c r="U7820" i="80"/>
  <c r="U7834" i="80"/>
  <c r="U7850" i="80"/>
  <c r="U7862" i="80"/>
  <c r="U7875" i="80"/>
  <c r="U7891" i="80"/>
  <c r="U7905" i="80"/>
  <c r="U7917" i="80"/>
  <c r="U7933" i="80"/>
  <c r="U7946" i="80"/>
  <c r="U7960" i="80"/>
  <c r="U7974" i="80"/>
  <c r="U7988" i="80"/>
  <c r="U3444" i="80"/>
  <c r="U3631" i="80"/>
  <c r="U3728" i="80"/>
  <c r="U3848" i="80"/>
  <c r="U3935" i="80"/>
  <c r="U4009" i="80"/>
  <c r="U4102" i="80"/>
  <c r="U4176" i="80"/>
  <c r="U4264" i="80"/>
  <c r="U4334" i="80"/>
  <c r="U4406" i="80"/>
  <c r="U4487" i="80"/>
  <c r="U4551" i="80"/>
  <c r="U4629" i="80"/>
  <c r="U4697" i="80"/>
  <c r="U4754" i="80"/>
  <c r="U4822" i="80"/>
  <c r="U4884" i="80"/>
  <c r="U4945" i="80"/>
  <c r="U5010" i="80"/>
  <c r="U5061" i="80"/>
  <c r="U5120" i="80"/>
  <c r="U5172" i="80"/>
  <c r="U5228" i="80"/>
  <c r="U5285" i="80"/>
  <c r="U5333" i="80"/>
  <c r="U5393" i="80"/>
  <c r="U5444" i="80"/>
  <c r="U5501" i="80"/>
  <c r="U5553" i="80"/>
  <c r="U5608" i="80"/>
  <c r="U5667" i="80"/>
  <c r="U5715" i="80"/>
  <c r="U5775" i="80"/>
  <c r="U5820" i="80"/>
  <c r="U5861" i="80"/>
  <c r="U5909" i="80"/>
  <c r="U5950" i="80"/>
  <c r="U5996" i="80"/>
  <c r="U6039" i="80"/>
  <c r="U6076" i="80"/>
  <c r="U6120" i="80"/>
  <c r="U6156" i="80"/>
  <c r="U6193" i="80"/>
  <c r="U6231" i="80"/>
  <c r="U6269" i="80"/>
  <c r="U6312" i="80"/>
  <c r="U6350" i="80"/>
  <c r="U6389" i="80"/>
  <c r="U6428" i="80"/>
  <c r="U6464" i="80"/>
  <c r="U6504" i="80"/>
  <c r="U6542" i="80"/>
  <c r="U6580" i="80"/>
  <c r="U6617" i="80"/>
  <c r="U6646" i="80"/>
  <c r="U6684" i="80"/>
  <c r="U6716" i="80"/>
  <c r="U6750" i="80"/>
  <c r="U6785" i="80"/>
  <c r="U6817" i="80"/>
  <c r="U6856" i="80"/>
  <c r="U6882" i="80"/>
  <c r="U6912" i="80"/>
  <c r="U6941" i="80"/>
  <c r="U6969" i="80"/>
  <c r="U3493" i="80"/>
  <c r="U3633" i="80"/>
  <c r="U3757" i="80"/>
  <c r="U3853" i="80"/>
  <c r="U3945" i="80"/>
  <c r="U4026" i="80"/>
  <c r="U4104" i="80"/>
  <c r="U4193" i="80"/>
  <c r="U4269" i="80"/>
  <c r="U4349" i="80"/>
  <c r="U4415" i="80"/>
  <c r="U4490" i="80"/>
  <c r="U4564" i="80"/>
  <c r="U4634" i="80"/>
  <c r="U4710" i="80"/>
  <c r="U4765" i="80"/>
  <c r="U4829" i="80"/>
  <c r="U4891" i="80"/>
  <c r="U4953" i="80"/>
  <c r="U5021" i="80"/>
  <c r="U5072" i="80"/>
  <c r="U5124" i="80"/>
  <c r="U5182" i="80"/>
  <c r="U5232" i="80"/>
  <c r="U5291" i="80"/>
  <c r="U5344" i="80"/>
  <c r="U5395" i="80"/>
  <c r="U5455" i="80"/>
  <c r="U5503" i="80"/>
  <c r="U5564" i="80"/>
  <c r="U5613" i="80"/>
  <c r="U5671" i="80"/>
  <c r="U5727" i="80"/>
  <c r="U5776" i="80"/>
  <c r="U5823" i="80"/>
  <c r="U5867" i="80"/>
  <c r="U5912" i="80"/>
  <c r="U5959" i="80"/>
  <c r="U6001" i="80"/>
  <c r="U6047" i="80"/>
  <c r="U6083" i="80"/>
  <c r="U6121" i="80"/>
  <c r="U6159" i="80"/>
  <c r="U6196" i="80"/>
  <c r="U6240" i="80"/>
  <c r="U6275" i="80"/>
  <c r="U6315" i="80"/>
  <c r="U6353" i="80"/>
  <c r="U6393" i="80"/>
  <c r="U6433" i="80"/>
  <c r="U6469" i="80"/>
  <c r="U6507" i="80"/>
  <c r="U6549" i="80"/>
  <c r="U6584" i="80"/>
  <c r="U6620" i="80"/>
  <c r="U6653" i="80"/>
  <c r="U6689" i="80"/>
  <c r="U6721" i="80"/>
  <c r="U6753" i="80"/>
  <c r="U6789" i="80"/>
  <c r="U6822" i="80"/>
  <c r="U6858" i="80"/>
  <c r="U6885" i="80"/>
  <c r="U6914" i="80"/>
  <c r="U6945" i="80"/>
  <c r="U6974" i="80"/>
  <c r="U7003" i="80"/>
  <c r="U7034" i="80"/>
  <c r="U7057" i="80"/>
  <c r="U7084" i="80"/>
  <c r="U7109" i="80"/>
  <c r="U7133" i="80"/>
  <c r="U7161" i="80"/>
  <c r="U7184" i="80"/>
  <c r="U7212" i="80"/>
  <c r="U7235" i="80"/>
  <c r="U7261" i="80"/>
  <c r="U7288" i="80"/>
  <c r="U7312" i="80"/>
  <c r="U7340" i="80"/>
  <c r="U7362" i="80"/>
  <c r="U7389" i="80"/>
  <c r="U7414" i="80"/>
  <c r="U7440" i="80"/>
  <c r="U7467" i="80"/>
  <c r="U7489" i="80"/>
  <c r="U7516" i="80"/>
  <c r="U7541" i="80"/>
  <c r="U7568" i="80"/>
  <c r="U7594" i="80"/>
  <c r="U7619" i="80"/>
  <c r="U7643" i="80"/>
  <c r="U7669" i="80"/>
  <c r="U7694" i="80"/>
  <c r="U7722" i="80"/>
  <c r="U7746" i="80"/>
  <c r="U7769" i="80"/>
  <c r="U7790" i="80"/>
  <c r="U7811" i="80"/>
  <c r="U7836" i="80"/>
  <c r="U7857" i="80"/>
  <c r="U7881" i="80"/>
  <c r="U7902" i="80"/>
  <c r="U7924" i="80"/>
  <c r="U7947" i="80"/>
  <c r="U7969" i="80"/>
  <c r="U7990" i="80"/>
  <c r="U8008" i="80"/>
  <c r="U8021" i="80"/>
  <c r="U8038" i="80"/>
  <c r="U8056" i="80"/>
  <c r="U8072" i="80"/>
  <c r="U8088" i="80"/>
  <c r="U8102" i="80"/>
  <c r="U8118" i="80"/>
  <c r="U8134" i="80"/>
  <c r="U8149" i="80"/>
  <c r="U8166" i="80"/>
  <c r="U8184" i="80"/>
  <c r="U8198" i="80"/>
  <c r="U8216" i="80"/>
  <c r="U8229" i="80"/>
  <c r="U8246" i="80"/>
  <c r="U8261" i="80"/>
  <c r="U8280" i="80"/>
  <c r="U8293" i="80"/>
  <c r="U8310" i="80"/>
  <c r="U8325" i="80"/>
  <c r="U8341" i="80"/>
  <c r="U8356" i="80"/>
  <c r="U8373" i="80"/>
  <c r="U8390" i="80"/>
  <c r="U8405" i="80"/>
  <c r="U8421" i="80"/>
  <c r="U8436" i="80"/>
  <c r="U8449" i="80"/>
  <c r="U8464" i="80"/>
  <c r="U8476" i="80"/>
  <c r="U8491" i="80"/>
  <c r="U8505" i="80"/>
  <c r="U8518" i="80"/>
  <c r="U8531" i="80"/>
  <c r="U8545" i="80"/>
  <c r="U8558" i="80"/>
  <c r="U8572" i="80"/>
  <c r="U8586" i="80"/>
  <c r="U8601" i="80"/>
  <c r="U8613" i="80"/>
  <c r="U8627" i="80"/>
  <c r="U8641" i="80"/>
  <c r="U8654" i="80"/>
  <c r="U8667" i="80"/>
  <c r="U8683" i="80"/>
  <c r="U8696" i="80"/>
  <c r="U8709" i="80"/>
  <c r="U8722" i="80"/>
  <c r="U8737" i="80"/>
  <c r="U8749" i="80"/>
  <c r="U8762" i="80"/>
  <c r="U8778" i="80"/>
  <c r="U8792" i="80"/>
  <c r="U8804" i="80"/>
  <c r="U8819" i="80"/>
  <c r="U8832" i="80"/>
  <c r="U8844" i="80"/>
  <c r="U8858" i="80"/>
  <c r="U8874" i="80"/>
  <c r="U8886" i="80"/>
  <c r="U8899" i="80"/>
  <c r="U8914" i="80"/>
  <c r="U8926" i="80"/>
  <c r="U8940" i="80"/>
  <c r="U8954" i="80"/>
  <c r="U8969" i="80"/>
  <c r="U8981" i="80"/>
  <c r="U8996" i="80"/>
  <c r="U3551" i="80"/>
  <c r="U3671" i="80"/>
  <c r="U3773" i="80"/>
  <c r="U3881" i="80"/>
  <c r="U3958" i="80"/>
  <c r="U4047" i="80"/>
  <c r="U4125" i="80"/>
  <c r="U4207" i="80"/>
  <c r="U4295" i="80"/>
  <c r="U4358" i="80"/>
  <c r="U4441" i="80"/>
  <c r="U4505" i="80"/>
  <c r="U4582" i="80"/>
  <c r="U4654" i="80"/>
  <c r="U4717" i="80"/>
  <c r="U4788" i="80"/>
  <c r="U4844" i="80"/>
  <c r="U4910" i="80"/>
  <c r="U4969" i="80"/>
  <c r="U5027" i="80"/>
  <c r="U5088" i="80"/>
  <c r="U5139" i="80"/>
  <c r="U5196" i="80"/>
  <c r="U5248" i="80"/>
  <c r="U5300" i="80"/>
  <c r="U5360" i="80"/>
  <c r="U5411" i="80"/>
  <c r="U5467" i="80"/>
  <c r="U5520" i="80"/>
  <c r="U5572" i="80"/>
  <c r="U5631" i="80"/>
  <c r="U5683" i="80"/>
  <c r="U5739" i="80"/>
  <c r="U5790" i="80"/>
  <c r="U5833" i="80"/>
  <c r="U5884" i="80"/>
  <c r="U5924" i="80"/>
  <c r="U5968" i="80"/>
  <c r="U6013" i="80"/>
  <c r="U6051" i="80"/>
  <c r="U6094" i="80"/>
  <c r="U6132" i="80"/>
  <c r="U6172" i="80"/>
  <c r="U6208" i="80"/>
  <c r="U6245" i="80"/>
  <c r="U6287" i="80"/>
  <c r="U6324" i="80"/>
  <c r="U6363" i="80"/>
  <c r="U6405" i="80"/>
  <c r="U6437" i="80"/>
  <c r="U6481" i="80"/>
  <c r="U6518" i="80"/>
  <c r="U6556" i="80"/>
  <c r="U6594" i="80"/>
  <c r="U6626" i="80"/>
  <c r="U6664" i="80"/>
  <c r="U6693" i="80"/>
  <c r="U6730" i="80"/>
  <c r="U6764" i="80"/>
  <c r="U6796" i="80"/>
  <c r="U6833" i="80"/>
  <c r="U6865" i="80"/>
  <c r="U6893" i="80"/>
  <c r="U6923" i="80"/>
  <c r="U6950" i="80"/>
  <c r="U6981" i="80"/>
  <c r="U7011" i="80"/>
  <c r="U7038" i="80"/>
  <c r="U7066" i="80"/>
  <c r="U7089" i="80"/>
  <c r="U7118" i="80"/>
  <c r="U7140" i="80"/>
  <c r="U7165" i="80"/>
  <c r="U7193" i="80"/>
  <c r="U7216" i="80"/>
  <c r="U7244" i="80"/>
  <c r="U7267" i="80"/>
  <c r="U7293" i="80"/>
  <c r="U7320" i="80"/>
  <c r="U7342" i="80"/>
  <c r="U7371" i="80"/>
  <c r="U7395" i="80"/>
  <c r="U7421" i="80"/>
  <c r="U7445" i="80"/>
  <c r="U7470" i="80"/>
  <c r="U7498" i="80"/>
  <c r="U7523" i="80"/>
  <c r="U7549" i="80"/>
  <c r="U7572" i="80"/>
  <c r="U7598" i="80"/>
  <c r="U7625" i="80"/>
  <c r="U7651" i="80"/>
  <c r="U7676" i="80"/>
  <c r="U7704" i="80"/>
  <c r="U7725" i="80"/>
  <c r="U7753" i="80"/>
  <c r="U7773" i="80"/>
  <c r="U7797" i="80"/>
  <c r="U7819" i="80"/>
  <c r="U7841" i="80"/>
  <c r="U7864" i="80"/>
  <c r="U7884" i="80"/>
  <c r="U7907" i="80"/>
  <c r="U7930" i="80"/>
  <c r="U7952" i="80"/>
  <c r="U7976" i="80"/>
  <c r="U7996" i="80"/>
  <c r="U8010" i="80"/>
  <c r="U8028" i="80"/>
  <c r="U8043" i="80"/>
  <c r="U8060" i="80"/>
  <c r="U8074" i="80"/>
  <c r="U8091" i="80"/>
  <c r="U8106" i="80"/>
  <c r="U8122" i="80"/>
  <c r="U8139" i="80"/>
  <c r="U8155" i="80"/>
  <c r="U8171" i="80"/>
  <c r="U8186" i="80"/>
  <c r="U8202" i="80"/>
  <c r="U8218" i="80"/>
  <c r="U8234" i="80"/>
  <c r="U8250" i="80"/>
  <c r="U8267" i="80"/>
  <c r="U8282" i="80"/>
  <c r="U8299" i="80"/>
  <c r="U8313" i="80"/>
  <c r="U8330" i="80"/>
  <c r="U8345" i="80"/>
  <c r="U8363" i="80"/>
  <c r="U8377" i="80"/>
  <c r="U8394" i="80"/>
  <c r="U8409" i="80"/>
  <c r="U8426" i="80"/>
  <c r="U8438" i="80"/>
  <c r="U8453" i="80"/>
  <c r="U8467" i="80"/>
  <c r="U8481" i="80"/>
  <c r="U8494" i="80"/>
  <c r="U8508" i="80"/>
  <c r="U8521" i="80"/>
  <c r="U8533" i="80"/>
  <c r="U8548" i="80"/>
  <c r="U8563" i="80"/>
  <c r="U8576" i="80"/>
  <c r="U8590" i="80"/>
  <c r="U8603" i="80"/>
  <c r="U8616" i="80"/>
  <c r="U8630" i="80"/>
  <c r="U8643" i="80"/>
  <c r="U8658" i="80"/>
  <c r="U8673" i="80"/>
  <c r="U8685" i="80"/>
  <c r="U8698" i="80"/>
  <c r="U8712" i="80"/>
  <c r="U8725" i="80"/>
  <c r="U8739" i="80"/>
  <c r="U8753" i="80"/>
  <c r="U8768" i="80"/>
  <c r="U8780" i="80"/>
  <c r="U8794" i="80"/>
  <c r="U8808" i="80"/>
  <c r="U8821" i="80"/>
  <c r="U8834" i="80"/>
  <c r="U8850" i="80"/>
  <c r="U8862" i="80"/>
  <c r="U8876" i="80"/>
  <c r="U8889" i="80"/>
  <c r="U8904" i="80"/>
  <c r="U8916" i="80"/>
  <c r="U8930" i="80"/>
  <c r="U8945" i="80"/>
  <c r="U8958" i="80"/>
  <c r="U8971" i="80"/>
  <c r="U8986" i="80"/>
  <c r="U8998" i="80"/>
  <c r="U3576" i="80"/>
  <c r="U3700" i="80"/>
  <c r="U3800" i="80"/>
  <c r="U3903" i="80"/>
  <c r="U3977" i="80"/>
  <c r="U4060" i="80"/>
  <c r="U4152" i="80"/>
  <c r="U4231" i="80"/>
  <c r="U4310" i="80"/>
  <c r="U4380" i="80"/>
  <c r="U4445" i="80"/>
  <c r="U4525" i="80"/>
  <c r="U4597" i="80"/>
  <c r="U4669" i="80"/>
  <c r="U4738" i="80"/>
  <c r="U4791" i="80"/>
  <c r="U4861" i="80"/>
  <c r="U4918" i="80"/>
  <c r="U4985" i="80"/>
  <c r="U5046" i="80"/>
  <c r="U5097" i="80"/>
  <c r="U5156" i="80"/>
  <c r="U5205" i="80"/>
  <c r="U5264" i="80"/>
  <c r="U5316" i="80"/>
  <c r="U5372" i="80"/>
  <c r="U5428" i="80"/>
  <c r="U5479" i="80"/>
  <c r="U5536" i="80"/>
  <c r="U5587" i="80"/>
  <c r="U5644" i="80"/>
  <c r="U5696" i="80"/>
  <c r="U5755" i="80"/>
  <c r="U5801" i="80"/>
  <c r="U5846" i="80"/>
  <c r="U5886" i="80"/>
  <c r="U5936" i="80"/>
  <c r="U5980" i="80"/>
  <c r="U6025" i="80"/>
  <c r="U6064" i="80"/>
  <c r="U6101" i="80"/>
  <c r="U6142" i="80"/>
  <c r="U6177" i="80"/>
  <c r="U6216" i="80"/>
  <c r="U6257" i="80"/>
  <c r="U6294" i="80"/>
  <c r="U6336" i="80"/>
  <c r="U6373" i="80"/>
  <c r="U6409" i="80"/>
  <c r="U6449" i="80"/>
  <c r="U6488" i="80"/>
  <c r="U6531" i="80"/>
  <c r="U6567" i="80"/>
  <c r="U6604" i="80"/>
  <c r="U6637" i="80"/>
  <c r="U6668" i="80"/>
  <c r="U6704" i="80"/>
  <c r="U6737" i="80"/>
  <c r="U6772" i="80"/>
  <c r="U6808" i="80"/>
  <c r="U6837" i="80"/>
  <c r="U6873" i="80"/>
  <c r="U6900" i="80"/>
  <c r="U6930" i="80"/>
  <c r="U6960" i="80"/>
  <c r="U6987" i="80"/>
  <c r="U7019" i="80"/>
  <c r="U7045" i="80"/>
  <c r="U7069" i="80"/>
  <c r="U7097" i="80"/>
  <c r="U7121" i="80"/>
  <c r="U7149" i="80"/>
  <c r="U7173" i="80"/>
  <c r="U7196" i="80"/>
  <c r="U7224" i="80"/>
  <c r="U7248" i="80"/>
  <c r="U7276" i="80"/>
  <c r="U7299" i="80"/>
  <c r="U7326" i="80"/>
  <c r="U7350" i="80"/>
  <c r="U7374" i="80"/>
  <c r="U7403" i="80"/>
  <c r="U7426" i="80"/>
  <c r="U7453" i="80"/>
  <c r="U7478" i="80"/>
  <c r="U7502" i="80"/>
  <c r="U7530" i="80"/>
  <c r="U7554" i="80"/>
  <c r="U7580" i="80"/>
  <c r="U7606" i="80"/>
  <c r="U7630" i="80"/>
  <c r="U7656" i="80"/>
  <c r="U7682" i="80"/>
  <c r="U7707" i="80"/>
  <c r="U7734" i="80"/>
  <c r="U7756" i="80"/>
  <c r="U7780" i="80"/>
  <c r="U7801" i="80"/>
  <c r="U7824" i="80"/>
  <c r="U7846" i="80"/>
  <c r="U7868" i="80"/>
  <c r="U7892" i="80"/>
  <c r="U7914" i="80"/>
  <c r="U7936" i="80"/>
  <c r="U7957" i="80"/>
  <c r="U7979" i="80"/>
  <c r="U8000" i="80"/>
  <c r="U8017" i="80"/>
  <c r="U8030" i="80"/>
  <c r="U8048" i="80"/>
  <c r="U8062" i="80"/>
  <c r="U8080" i="80"/>
  <c r="U8093" i="80"/>
  <c r="U8112" i="80"/>
  <c r="U8126" i="80"/>
  <c r="U8144" i="80"/>
  <c r="U8157" i="80"/>
  <c r="U8174" i="80"/>
  <c r="U8189" i="80"/>
  <c r="U8206" i="80"/>
  <c r="U8222" i="80"/>
  <c r="U8238" i="80"/>
  <c r="U8254" i="80"/>
  <c r="U8270" i="80"/>
  <c r="U8285" i="80"/>
  <c r="U8301" i="80"/>
  <c r="U8317" i="80"/>
  <c r="U8334" i="80"/>
  <c r="U8350" i="80"/>
  <c r="U8365" i="80"/>
  <c r="U8382" i="80"/>
  <c r="U8396" i="80"/>
  <c r="U8413" i="80"/>
  <c r="U8428" i="80"/>
  <c r="U8444" i="80"/>
  <c r="U8457" i="80"/>
  <c r="U8469" i="80"/>
  <c r="U8484" i="80"/>
  <c r="U8497" i="80"/>
  <c r="U8510" i="80"/>
  <c r="U8523" i="80"/>
  <c r="U8539" i="80"/>
  <c r="U8552" i="80"/>
  <c r="U8565" i="80"/>
  <c r="U8579" i="80"/>
  <c r="U8593" i="80"/>
  <c r="U8605" i="80"/>
  <c r="U8620" i="80"/>
  <c r="U8634" i="80"/>
  <c r="U8648" i="80"/>
  <c r="U8661" i="80"/>
  <c r="U8675" i="80"/>
  <c r="U8688" i="80"/>
  <c r="U8701" i="80"/>
  <c r="U8715" i="80"/>
  <c r="U8730" i="80"/>
  <c r="U8742" i="80"/>
  <c r="U8757" i="80"/>
  <c r="U8770" i="80"/>
  <c r="U8784" i="80"/>
  <c r="U8797" i="80"/>
  <c r="U8811" i="80"/>
  <c r="U8825" i="80"/>
  <c r="U8840" i="80"/>
  <c r="U8852" i="80"/>
  <c r="U8866" i="80"/>
  <c r="U8878" i="80"/>
  <c r="U8893" i="80"/>
  <c r="U8906" i="80"/>
  <c r="U8921" i="80"/>
  <c r="U8934" i="80"/>
  <c r="U8948" i="80"/>
  <c r="U8961" i="80"/>
  <c r="U8976" i="80"/>
  <c r="U8988" i="80"/>
  <c r="U3519" i="80"/>
  <c r="U3764" i="80"/>
  <c r="U3950" i="80"/>
  <c r="U4106" i="80"/>
  <c r="U4278" i="80"/>
  <c r="U4427" i="80"/>
  <c r="U4573" i="80"/>
  <c r="U4713" i="80"/>
  <c r="U4836" i="80"/>
  <c r="U4958" i="80"/>
  <c r="U5077" i="80"/>
  <c r="U5190" i="80"/>
  <c r="U5297" i="80"/>
  <c r="U5404" i="80"/>
  <c r="U5516" i="80"/>
  <c r="U5625" i="80"/>
  <c r="U5733" i="80"/>
  <c r="U5824" i="80"/>
  <c r="U5918" i="80"/>
  <c r="U6011" i="80"/>
  <c r="U6086" i="80"/>
  <c r="U6166" i="80"/>
  <c r="U6243" i="80"/>
  <c r="U6318" i="80"/>
  <c r="U6396" i="80"/>
  <c r="U6477" i="80"/>
  <c r="U6555" i="80"/>
  <c r="U6621" i="80"/>
  <c r="U6690" i="80"/>
  <c r="U6760" i="80"/>
  <c r="U6828" i="80"/>
  <c r="U6892" i="80"/>
  <c r="U6948" i="80"/>
  <c r="U7002" i="80"/>
  <c r="U7049" i="80"/>
  <c r="U7086" i="80"/>
  <c r="U7129" i="80"/>
  <c r="U7168" i="80"/>
  <c r="U7206" i="80"/>
  <c r="U7251" i="80"/>
  <c r="U7290" i="80"/>
  <c r="U7331" i="80"/>
  <c r="U7372" i="80"/>
  <c r="U7412" i="80"/>
  <c r="U7454" i="80"/>
  <c r="U7496" i="80"/>
  <c r="U7536" i="80"/>
  <c r="U7579" i="80"/>
  <c r="U7613" i="80"/>
  <c r="U7661" i="80"/>
  <c r="U7697" i="80"/>
  <c r="U7738" i="80"/>
  <c r="U7778" i="80"/>
  <c r="U7810" i="80"/>
  <c r="U7851" i="80"/>
  <c r="U7882" i="80"/>
  <c r="U7920" i="80"/>
  <c r="U7955" i="80"/>
  <c r="U7989" i="80"/>
  <c r="U8018" i="80"/>
  <c r="U8042" i="80"/>
  <c r="U8066" i="80"/>
  <c r="U8092" i="80"/>
  <c r="U8116" i="80"/>
  <c r="U8145" i="80"/>
  <c r="U8168" i="80"/>
  <c r="U8195" i="80"/>
  <c r="U8219" i="80"/>
  <c r="U8244" i="80"/>
  <c r="U8272" i="80"/>
  <c r="U8296" i="80"/>
  <c r="U8322" i="80"/>
  <c r="U8348" i="80"/>
  <c r="U8372" i="80"/>
  <c r="U8398" i="80"/>
  <c r="U8424" i="80"/>
  <c r="U8446" i="80"/>
  <c r="U8468" i="80"/>
  <c r="U8488" i="80"/>
  <c r="U8512" i="80"/>
  <c r="U8532" i="80"/>
  <c r="U8555" i="80"/>
  <c r="U8578" i="80"/>
  <c r="U8600" i="80"/>
  <c r="U8622" i="80"/>
  <c r="U3572" i="80"/>
  <c r="U3793" i="80"/>
  <c r="U3975" i="80"/>
  <c r="U4138" i="80"/>
  <c r="U4299" i="80"/>
  <c r="U4442" i="80"/>
  <c r="U4585" i="80"/>
  <c r="U4727" i="80"/>
  <c r="U4857" i="80"/>
  <c r="U4982" i="80"/>
  <c r="U5093" i="80"/>
  <c r="U5201" i="80"/>
  <c r="U5310" i="80"/>
  <c r="U5420" i="80"/>
  <c r="U5529" i="80"/>
  <c r="U5635" i="80"/>
  <c r="U5741" i="80"/>
  <c r="U5839" i="80"/>
  <c r="U5932" i="80"/>
  <c r="U6022" i="80"/>
  <c r="U6096" i="80"/>
  <c r="U6174" i="80"/>
  <c r="U6251" i="80"/>
  <c r="U6329" i="80"/>
  <c r="U6408" i="80"/>
  <c r="U6486" i="80"/>
  <c r="U6560" i="80"/>
  <c r="U6630" i="80"/>
  <c r="U6701" i="80"/>
  <c r="U6768" i="80"/>
  <c r="U6835" i="80"/>
  <c r="U6896" i="80"/>
  <c r="U6955" i="80"/>
  <c r="U7004" i="80"/>
  <c r="U7052" i="80"/>
  <c r="U7092" i="80"/>
  <c r="U7132" i="80"/>
  <c r="U7176" i="80"/>
  <c r="U7214" i="80"/>
  <c r="U7257" i="80"/>
  <c r="U7296" i="80"/>
  <c r="U7334" i="80"/>
  <c r="U7379" i="80"/>
  <c r="U7418" i="80"/>
  <c r="U7458" i="80"/>
  <c r="U7499" i="80"/>
  <c r="U7539" i="80"/>
  <c r="U7581" i="80"/>
  <c r="U7622" i="80"/>
  <c r="U7662" i="80"/>
  <c r="U7706" i="80"/>
  <c r="U7740" i="80"/>
  <c r="U7781" i="80"/>
  <c r="U7816" i="80"/>
  <c r="U7852" i="80"/>
  <c r="U7889" i="80"/>
  <c r="U7923" i="80"/>
  <c r="U7962" i="80"/>
  <c r="U7993" i="80"/>
  <c r="U3612" i="80"/>
  <c r="U3837" i="80"/>
  <c r="U4006" i="80"/>
  <c r="U4168" i="80"/>
  <c r="U4325" i="80"/>
  <c r="U4469" i="80"/>
  <c r="U4618" i="80"/>
  <c r="U4751" i="80"/>
  <c r="U4874" i="80"/>
  <c r="U5001" i="80"/>
  <c r="U5118" i="80"/>
  <c r="U5225" i="80"/>
  <c r="U5329" i="80"/>
  <c r="U5437" i="80"/>
  <c r="U5548" i="80"/>
  <c r="U5657" i="80"/>
  <c r="U5768" i="80"/>
  <c r="U5859" i="80"/>
  <c r="U5947" i="80"/>
  <c r="U6031" i="80"/>
  <c r="U6111" i="80"/>
  <c r="U6190" i="80"/>
  <c r="U6268" i="80"/>
  <c r="U6341" i="80"/>
  <c r="U6421" i="80"/>
  <c r="U6501" i="80"/>
  <c r="U6577" i="80"/>
  <c r="U6643" i="80"/>
  <c r="U6712" i="80"/>
  <c r="U6781" i="80"/>
  <c r="U6848" i="80"/>
  <c r="U6909" i="80"/>
  <c r="U6965" i="80"/>
  <c r="U7022" i="80"/>
  <c r="U7060" i="80"/>
  <c r="U7102" i="80"/>
  <c r="U7144" i="80"/>
  <c r="U7182" i="80"/>
  <c r="U7228" i="80"/>
  <c r="U7265" i="80"/>
  <c r="U7307" i="80"/>
  <c r="U7348" i="80"/>
  <c r="U7387" i="80"/>
  <c r="U7432" i="80"/>
  <c r="U7468" i="80"/>
  <c r="U7509" i="80"/>
  <c r="U7550" i="80"/>
  <c r="U7590" i="80"/>
  <c r="U7634" i="80"/>
  <c r="U7674" i="80"/>
  <c r="U7714" i="80"/>
  <c r="U7755" i="80"/>
  <c r="U7788" i="80"/>
  <c r="U7826" i="80"/>
  <c r="U7861" i="80"/>
  <c r="U7896" i="80"/>
  <c r="U7934" i="80"/>
  <c r="U7965" i="80"/>
  <c r="U8001" i="80"/>
  <c r="U8025" i="80"/>
  <c r="U8051" i="80"/>
  <c r="U8076" i="80"/>
  <c r="U8101" i="80"/>
  <c r="U8129" i="80"/>
  <c r="U8154" i="80"/>
  <c r="U8177" i="80"/>
  <c r="U8204" i="80"/>
  <c r="U8228" i="80"/>
  <c r="U8257" i="80"/>
  <c r="U8281" i="80"/>
  <c r="U8307" i="80"/>
  <c r="U8331" i="80"/>
  <c r="U8355" i="80"/>
  <c r="U8384" i="80"/>
  <c r="U8408" i="80"/>
  <c r="U8433" i="80"/>
  <c r="U8456" i="80"/>
  <c r="U8475" i="80"/>
  <c r="U8499" i="80"/>
  <c r="U8520" i="80"/>
  <c r="U8541" i="80"/>
  <c r="U8564" i="80"/>
  <c r="U8584" i="80"/>
  <c r="U8606" i="80"/>
  <c r="U8628" i="80"/>
  <c r="U8651" i="80"/>
  <c r="U8674" i="80"/>
  <c r="U8694" i="80"/>
  <c r="U8718" i="80"/>
  <c r="U8738" i="80"/>
  <c r="U8760" i="80"/>
  <c r="U8782" i="80"/>
  <c r="U8803" i="80"/>
  <c r="U8826" i="80"/>
  <c r="U8846" i="80"/>
  <c r="U8868" i="80"/>
  <c r="U8892" i="80"/>
  <c r="U8913" i="80"/>
  <c r="U8936" i="80"/>
  <c r="U8957" i="80"/>
  <c r="U8978" i="80"/>
  <c r="U9000" i="80"/>
  <c r="U3675" i="80"/>
  <c r="U3890" i="80"/>
  <c r="U4054" i="80"/>
  <c r="U4216" i="80"/>
  <c r="U4373" i="80"/>
  <c r="U4523" i="80"/>
  <c r="U4666" i="80"/>
  <c r="U4790" i="80"/>
  <c r="U4913" i="80"/>
  <c r="U5037" i="80"/>
  <c r="U5148" i="80"/>
  <c r="U5261" i="80"/>
  <c r="U5363" i="80"/>
  <c r="U5470" i="80"/>
  <c r="U5583" i="80"/>
  <c r="U5693" i="80"/>
  <c r="U5799" i="80"/>
  <c r="U5885" i="80"/>
  <c r="U5971" i="80"/>
  <c r="U6055" i="80"/>
  <c r="U6135" i="80"/>
  <c r="U6215" i="80"/>
  <c r="U6288" i="80"/>
  <c r="U6366" i="80"/>
  <c r="U6446" i="80"/>
  <c r="U6524" i="80"/>
  <c r="U6598" i="80"/>
  <c r="U6667" i="80"/>
  <c r="U6732" i="80"/>
  <c r="U6800" i="80"/>
  <c r="U6868" i="80"/>
  <c r="U6929" i="80"/>
  <c r="U6986" i="80"/>
  <c r="U7027" i="80"/>
  <c r="U7070" i="80"/>
  <c r="U7112" i="80"/>
  <c r="U7152" i="80"/>
  <c r="U7195" i="80"/>
  <c r="U7233" i="80"/>
  <c r="U7277" i="80"/>
  <c r="U7316" i="80"/>
  <c r="U7358" i="80"/>
  <c r="U7400" i="80"/>
  <c r="U7436" i="80"/>
  <c r="U7484" i="80"/>
  <c r="U7517" i="80"/>
  <c r="U7562" i="80"/>
  <c r="U7601" i="80"/>
  <c r="U7642" i="80"/>
  <c r="U7685" i="80"/>
  <c r="U7724" i="80"/>
  <c r="U7763" i="80"/>
  <c r="U7798" i="80"/>
  <c r="U7833" i="80"/>
  <c r="U7872" i="80"/>
  <c r="U7906" i="80"/>
  <c r="U7941" i="80"/>
  <c r="U7978" i="80"/>
  <c r="U8006" i="80"/>
  <c r="U3599" i="80"/>
  <c r="U3999" i="80"/>
  <c r="U4314" i="80"/>
  <c r="U4609" i="80"/>
  <c r="U4863" i="80"/>
  <c r="U5107" i="80"/>
  <c r="U5327" i="80"/>
  <c r="U5539" i="80"/>
  <c r="U5757" i="80"/>
  <c r="U5945" i="80"/>
  <c r="U6105" i="80"/>
  <c r="U6263" i="80"/>
  <c r="U6414" i="80"/>
  <c r="U6573" i="80"/>
  <c r="U6705" i="80"/>
  <c r="U6845" i="80"/>
  <c r="U6964" i="80"/>
  <c r="U7056" i="80"/>
  <c r="U7137" i="80"/>
  <c r="U7220" i="80"/>
  <c r="U7304" i="80"/>
  <c r="U7384" i="80"/>
  <c r="U7462" i="80"/>
  <c r="U7546" i="80"/>
  <c r="U7627" i="80"/>
  <c r="U7708" i="80"/>
  <c r="U7784" i="80"/>
  <c r="U7853" i="80"/>
  <c r="U7926" i="80"/>
  <c r="U7997" i="80"/>
  <c r="U8035" i="80"/>
  <c r="U8070" i="80"/>
  <c r="U8104" i="80"/>
  <c r="U8136" i="80"/>
  <c r="U8173" i="80"/>
  <c r="U8209" i="80"/>
  <c r="U8240" i="80"/>
  <c r="U8273" i="80"/>
  <c r="U8309" i="80"/>
  <c r="U8340" i="80"/>
  <c r="U8376" i="80"/>
  <c r="U8411" i="80"/>
  <c r="U8440" i="80"/>
  <c r="U8472" i="80"/>
  <c r="U8500" i="80"/>
  <c r="U8529" i="80"/>
  <c r="U8557" i="80"/>
  <c r="U8588" i="80"/>
  <c r="U8614" i="80"/>
  <c r="U8642" i="80"/>
  <c r="U8666" i="80"/>
  <c r="U8691" i="80"/>
  <c r="U8720" i="80"/>
  <c r="U8746" i="80"/>
  <c r="U8769" i="80"/>
  <c r="U8793" i="80"/>
  <c r="U8816" i="80"/>
  <c r="U8842" i="80"/>
  <c r="U8867" i="80"/>
  <c r="U8894" i="80"/>
  <c r="U8917" i="80"/>
  <c r="U8941" i="80"/>
  <c r="U8966" i="80"/>
  <c r="U8993" i="80"/>
  <c r="U3647" i="80"/>
  <c r="U4032" i="80"/>
  <c r="U4355" i="80"/>
  <c r="U4636" i="80"/>
  <c r="U4901" i="80"/>
  <c r="U5133" i="80"/>
  <c r="U5351" i="80"/>
  <c r="U5566" i="80"/>
  <c r="U5781" i="80"/>
  <c r="U5967" i="80"/>
  <c r="U6123" i="80"/>
  <c r="U6281" i="80"/>
  <c r="U6435" i="80"/>
  <c r="U6589" i="80"/>
  <c r="U6726" i="80"/>
  <c r="U6859" i="80"/>
  <c r="U6977" i="80"/>
  <c r="U7068" i="80"/>
  <c r="U7150" i="80"/>
  <c r="U7230" i="80"/>
  <c r="U7308" i="80"/>
  <c r="U7390" i="80"/>
  <c r="U7475" i="80"/>
  <c r="U7558" i="80"/>
  <c r="U7637" i="80"/>
  <c r="U7717" i="80"/>
  <c r="U7795" i="80"/>
  <c r="U7865" i="80"/>
  <c r="U7937" i="80"/>
  <c r="U8003" i="80"/>
  <c r="U8037" i="80"/>
  <c r="U8073" i="80"/>
  <c r="U8108" i="80"/>
  <c r="U8142" i="80"/>
  <c r="U8176" i="80"/>
  <c r="U8210" i="80"/>
  <c r="U8241" i="80"/>
  <c r="U8275" i="80"/>
  <c r="U8312" i="80"/>
  <c r="U8344" i="80"/>
  <c r="U8380" i="80"/>
  <c r="U8414" i="80"/>
  <c r="U8445" i="80"/>
  <c r="U8474" i="80"/>
  <c r="U8502" i="80"/>
  <c r="U8530" i="80"/>
  <c r="U8560" i="80"/>
  <c r="U8592" i="80"/>
  <c r="U8618" i="80"/>
  <c r="U8646" i="80"/>
  <c r="U8669" i="80"/>
  <c r="U8697" i="80"/>
  <c r="U8721" i="80"/>
  <c r="U8747" i="80"/>
  <c r="U8771" i="80"/>
  <c r="U8795" i="80"/>
  <c r="U8820" i="80"/>
  <c r="U8843" i="80"/>
  <c r="U8870" i="80"/>
  <c r="U8897" i="80"/>
  <c r="U8923" i="80"/>
  <c r="U8947" i="80"/>
  <c r="U8970" i="80"/>
  <c r="U8994" i="80"/>
  <c r="U3721" i="80"/>
  <c r="U4084" i="80"/>
  <c r="U4397" i="80"/>
  <c r="U4692" i="80"/>
  <c r="U4939" i="80"/>
  <c r="U5165" i="80"/>
  <c r="U5385" i="80"/>
  <c r="U5601" i="80"/>
  <c r="U5811" i="80"/>
  <c r="U5995" i="80"/>
  <c r="U6148" i="80"/>
  <c r="U6304" i="80"/>
  <c r="U6461" i="80"/>
  <c r="U6609" i="80"/>
  <c r="U6749" i="80"/>
  <c r="U6878" i="80"/>
  <c r="U6995" i="80"/>
  <c r="U7080" i="80"/>
  <c r="U7164" i="80"/>
  <c r="U7246" i="80"/>
  <c r="U7329" i="80"/>
  <c r="U7405" i="80"/>
  <c r="U7486" i="80"/>
  <c r="U7570" i="80"/>
  <c r="U7653" i="80"/>
  <c r="U7737" i="80"/>
  <c r="U7809" i="80"/>
  <c r="U7878" i="80"/>
  <c r="U7948" i="80"/>
  <c r="U8014" i="80"/>
  <c r="U8049" i="80"/>
  <c r="U8083" i="80"/>
  <c r="U8115" i="80"/>
  <c r="U8147" i="80"/>
  <c r="U8185" i="80"/>
  <c r="U8217" i="80"/>
  <c r="U8252" i="80"/>
  <c r="U8289" i="80"/>
  <c r="U8321" i="80"/>
  <c r="U8354" i="80"/>
  <c r="U8386" i="80"/>
  <c r="U8419" i="80"/>
  <c r="U8450" i="80"/>
  <c r="U8482" i="80"/>
  <c r="U8509" i="80"/>
  <c r="U8540" i="80"/>
  <c r="U8569" i="80"/>
  <c r="U8595" i="80"/>
  <c r="U8625" i="80"/>
  <c r="U8652" i="80"/>
  <c r="U8677" i="80"/>
  <c r="U8704" i="80"/>
  <c r="U8728" i="80"/>
  <c r="U8750" i="80"/>
  <c r="U8774" i="80"/>
  <c r="U8802" i="80"/>
  <c r="U8829" i="80"/>
  <c r="U8853" i="80"/>
  <c r="U8877" i="80"/>
  <c r="U8902" i="80"/>
  <c r="U8925" i="80"/>
  <c r="U8950" i="80"/>
  <c r="U8977" i="80"/>
  <c r="U3865" i="80"/>
  <c r="U4204" i="80"/>
  <c r="U4492" i="80"/>
  <c r="U4774" i="80"/>
  <c r="U5023" i="80"/>
  <c r="U5244" i="80"/>
  <c r="U5457" i="80"/>
  <c r="U5673" i="80"/>
  <c r="U5873" i="80"/>
  <c r="U6049" i="80"/>
  <c r="U6204" i="80"/>
  <c r="U6360" i="80"/>
  <c r="U6513" i="80"/>
  <c r="U6657" i="80"/>
  <c r="U6795" i="80"/>
  <c r="U6918" i="80"/>
  <c r="U7024" i="80"/>
  <c r="U7105" i="80"/>
  <c r="U7188" i="80"/>
  <c r="U7272" i="80"/>
  <c r="U7356" i="80"/>
  <c r="U7434" i="80"/>
  <c r="U7515" i="80"/>
  <c r="U7596" i="80"/>
  <c r="U7677" i="80"/>
  <c r="U7760" i="80"/>
  <c r="U7829" i="80"/>
  <c r="U7899" i="80"/>
  <c r="U7972" i="80"/>
  <c r="U8020" i="80"/>
  <c r="U8058" i="80"/>
  <c r="U8090" i="80"/>
  <c r="U8125" i="80"/>
  <c r="U8161" i="80"/>
  <c r="U8192" i="80"/>
  <c r="U8227" i="80"/>
  <c r="U8259" i="80"/>
  <c r="U8292" i="80"/>
  <c r="U8328" i="80"/>
  <c r="U8364" i="80"/>
  <c r="U8395" i="80"/>
  <c r="U8432" i="80"/>
  <c r="U8459" i="80"/>
  <c r="U8486" i="80"/>
  <c r="U8517" i="80"/>
  <c r="U8547" i="80"/>
  <c r="U8574" i="80"/>
  <c r="U8604" i="80"/>
  <c r="U8636" i="80"/>
  <c r="U8659" i="80"/>
  <c r="U8684" i="80"/>
  <c r="U8707" i="80"/>
  <c r="U8732" i="80"/>
  <c r="U8758" i="80"/>
  <c r="U8785" i="80"/>
  <c r="U8810" i="80"/>
  <c r="U8833" i="80"/>
  <c r="U8857" i="80"/>
  <c r="U8883" i="80"/>
  <c r="U8908" i="80"/>
  <c r="U8933" i="80"/>
  <c r="U8960" i="80"/>
  <c r="U8984" i="80"/>
  <c r="U3708" i="80"/>
  <c r="U4395" i="80"/>
  <c r="U4931" i="80"/>
  <c r="U5374" i="80"/>
  <c r="U5803" i="80"/>
  <c r="U6144" i="80"/>
  <c r="U6459" i="80"/>
  <c r="U6741" i="80"/>
  <c r="U6992" i="80"/>
  <c r="U7155" i="80"/>
  <c r="U7322" i="80"/>
  <c r="U7485" i="80"/>
  <c r="U7645" i="80"/>
  <c r="U7805" i="80"/>
  <c r="U7945" i="80"/>
  <c r="U8045" i="80"/>
  <c r="U8113" i="80"/>
  <c r="U8181" i="80"/>
  <c r="U8248" i="80"/>
  <c r="U8314" i="80"/>
  <c r="U8385" i="80"/>
  <c r="U8448" i="80"/>
  <c r="U8506" i="80"/>
  <c r="U8568" i="80"/>
  <c r="U8624" i="80"/>
  <c r="U8676" i="80"/>
  <c r="U8724" i="80"/>
  <c r="U8773" i="80"/>
  <c r="U8822" i="80"/>
  <c r="U8875" i="80"/>
  <c r="U8924" i="80"/>
  <c r="U8972" i="80"/>
  <c r="U3821" i="80"/>
  <c r="U4462" i="80"/>
  <c r="U4986" i="80"/>
  <c r="U5435" i="80"/>
  <c r="U5852" i="80"/>
  <c r="U6185" i="80"/>
  <c r="U6492" i="80"/>
  <c r="U6774" i="80"/>
  <c r="U7013" i="80"/>
  <c r="U7180" i="80"/>
  <c r="U7341" i="80"/>
  <c r="U7507" i="80"/>
  <c r="U7665" i="80"/>
  <c r="U7822" i="80"/>
  <c r="U7964" i="80"/>
  <c r="U8052" i="80"/>
  <c r="U8121" i="80"/>
  <c r="U8188" i="80"/>
  <c r="U8258" i="80"/>
  <c r="U8323" i="80"/>
  <c r="U8393" i="80"/>
  <c r="U8458" i="80"/>
  <c r="U8515" i="80"/>
  <c r="U8570" i="80"/>
  <c r="U8632" i="80"/>
  <c r="U8678" i="80"/>
  <c r="U8731" i="80"/>
  <c r="U8779" i="80"/>
  <c r="U8830" i="80"/>
  <c r="U8881" i="80"/>
  <c r="U8929" i="80"/>
  <c r="U8980" i="80"/>
  <c r="U3917" i="80"/>
  <c r="U4541" i="80"/>
  <c r="U5059" i="80"/>
  <c r="U5500" i="80"/>
  <c r="U5903" i="80"/>
  <c r="U6229" i="80"/>
  <c r="U6537" i="80"/>
  <c r="U6813" i="80"/>
  <c r="U7040" i="80"/>
  <c r="U7204" i="80"/>
  <c r="U7369" i="80"/>
  <c r="U7531" i="80"/>
  <c r="U7692" i="80"/>
  <c r="U7843" i="80"/>
  <c r="U7987" i="80"/>
  <c r="U8064" i="80"/>
  <c r="U8133" i="80"/>
  <c r="U8200" i="80"/>
  <c r="U8268" i="80"/>
  <c r="U8338" i="80"/>
  <c r="U8404" i="80"/>
  <c r="U8465" i="80"/>
  <c r="U8528" i="80"/>
  <c r="U8582" i="80"/>
  <c r="U8638" i="80"/>
  <c r="U8689" i="80"/>
  <c r="U8741" i="80"/>
  <c r="U8789" i="80"/>
  <c r="U8841" i="80"/>
  <c r="U8888" i="80"/>
  <c r="U8939" i="80"/>
  <c r="U8989" i="80"/>
  <c r="U4156" i="80"/>
  <c r="U4748" i="80"/>
  <c r="U5216" i="80"/>
  <c r="U5647" i="80"/>
  <c r="U6028" i="80"/>
  <c r="U6340" i="80"/>
  <c r="U6641" i="80"/>
  <c r="U6906" i="80"/>
  <c r="U7100" i="80"/>
  <c r="U7259" i="80"/>
  <c r="U7424" i="80"/>
  <c r="U7586" i="80"/>
  <c r="U7749" i="80"/>
  <c r="U7893" i="80"/>
  <c r="U8019" i="80"/>
  <c r="U8084" i="80"/>
  <c r="U8156" i="80"/>
  <c r="U8226" i="80"/>
  <c r="U8290" i="80"/>
  <c r="U8358" i="80"/>
  <c r="U8427" i="80"/>
  <c r="U8485" i="80"/>
  <c r="U8542" i="80"/>
  <c r="U8602" i="80"/>
  <c r="U8656" i="80"/>
  <c r="U8706" i="80"/>
  <c r="U8756" i="80"/>
  <c r="U8805" i="80"/>
  <c r="U8856" i="80"/>
  <c r="U8905" i="80"/>
  <c r="U8952" i="80"/>
  <c r="U3905" i="80"/>
  <c r="U5055" i="80"/>
  <c r="U5896" i="80"/>
  <c r="U6533" i="80"/>
  <c r="U7037" i="80"/>
  <c r="U7360" i="80"/>
  <c r="U7690" i="80"/>
  <c r="U7982" i="80"/>
  <c r="U8131" i="80"/>
  <c r="U8265" i="80"/>
  <c r="U8401" i="80"/>
  <c r="U8522" i="80"/>
  <c r="U8637" i="80"/>
  <c r="U8734" i="80"/>
  <c r="U8837" i="80"/>
  <c r="U8938" i="80"/>
  <c r="U4073" i="80"/>
  <c r="U5160" i="80"/>
  <c r="U5989" i="80"/>
  <c r="U6606" i="80"/>
  <c r="U7077" i="80"/>
  <c r="U7404" i="80"/>
  <c r="U7729" i="80"/>
  <c r="U8009" i="80"/>
  <c r="U8146" i="80"/>
  <c r="U8283" i="80"/>
  <c r="U8418" i="80"/>
  <c r="U8537" i="80"/>
  <c r="U8649" i="80"/>
  <c r="U8748" i="80"/>
  <c r="U8851" i="80"/>
  <c r="U8949" i="80"/>
  <c r="U4250" i="80"/>
  <c r="U5276" i="80"/>
  <c r="U6070" i="80"/>
  <c r="U6680" i="80"/>
  <c r="U7123" i="80"/>
  <c r="U7452" i="80"/>
  <c r="U7770" i="80"/>
  <c r="U8033" i="80"/>
  <c r="U8164" i="80"/>
  <c r="U8302" i="80"/>
  <c r="U8437" i="80"/>
  <c r="U8554" i="80"/>
  <c r="U8665" i="80"/>
  <c r="U8766" i="80"/>
  <c r="U8865" i="80"/>
  <c r="U8965" i="80"/>
  <c r="U4534" i="80"/>
  <c r="U5488" i="80"/>
  <c r="U6220" i="80"/>
  <c r="U6812" i="80"/>
  <c r="U7202" i="80"/>
  <c r="U7838" i="80"/>
  <c r="U8061" i="80"/>
  <c r="U8336" i="80"/>
  <c r="U8581" i="80"/>
  <c r="U8787" i="80"/>
  <c r="U8885" i="80"/>
  <c r="U7526" i="80"/>
  <c r="U8197" i="80"/>
  <c r="U8460" i="80"/>
  <c r="U8686" i="80"/>
  <c r="U8987" i="80"/>
  <c r="U4678" i="80"/>
  <c r="U5599" i="80"/>
  <c r="U6300" i="80"/>
  <c r="U6876" i="80"/>
  <c r="U7238" i="80"/>
  <c r="U7564" i="80"/>
  <c r="U7874" i="80"/>
  <c r="U8081" i="80"/>
  <c r="U8212" i="80"/>
  <c r="U8353" i="80"/>
  <c r="U8478" i="80"/>
  <c r="U8594" i="80"/>
  <c r="U8700" i="80"/>
  <c r="U8798" i="80"/>
  <c r="U8898" i="80"/>
  <c r="U8997" i="80"/>
  <c r="U4246" i="80"/>
  <c r="U6384" i="80"/>
  <c r="U7610" i="80"/>
  <c r="U8163" i="80"/>
  <c r="U8496" i="80"/>
  <c r="U8813" i="80"/>
  <c r="U7768" i="80"/>
  <c r="U8611" i="80"/>
  <c r="U4806" i="80"/>
  <c r="U6673" i="80"/>
  <c r="U7612" i="80"/>
  <c r="U8230" i="80"/>
  <c r="U8550" i="80"/>
  <c r="U8814" i="80"/>
  <c r="U6931" i="80"/>
  <c r="U8237" i="80"/>
  <c r="U8435" i="80"/>
  <c r="U4815" i="80"/>
  <c r="U8861" i="80"/>
  <c r="U5265" i="80"/>
  <c r="U6939" i="80"/>
  <c r="U7909" i="80"/>
  <c r="U8300" i="80"/>
  <c r="U8612" i="80"/>
  <c r="U8910" i="80"/>
  <c r="U5705" i="80"/>
  <c r="U7120" i="80"/>
  <c r="U7916" i="80"/>
  <c r="U8366" i="80"/>
  <c r="U8664" i="80"/>
  <c r="U8915" i="80"/>
  <c r="U3428" i="80"/>
  <c r="U6068" i="80"/>
  <c r="U7285" i="80"/>
  <c r="U5709" i="80"/>
  <c r="U7278" i="80"/>
  <c r="U8029" i="80"/>
  <c r="U8369" i="80"/>
  <c r="U8710" i="80"/>
  <c r="U8962" i="80"/>
  <c r="U8714" i="80"/>
  <c r="U8098" i="80"/>
  <c r="U7443" i="80"/>
  <c r="U8492" i="80"/>
  <c r="U6377" i="80"/>
  <c r="U8100" i="80"/>
  <c r="U8761" i="80"/>
  <c r="U3436" i="80"/>
  <c r="U3782" i="80"/>
  <c r="U3472" i="80"/>
  <c r="U3449" i="80"/>
  <c r="U3450" i="80"/>
  <c r="U3514" i="80"/>
  <c r="U3578" i="80"/>
  <c r="U3642" i="80"/>
  <c r="U3706" i="80"/>
  <c r="U3770" i="80"/>
  <c r="U3834" i="80"/>
  <c r="N8035" i="80"/>
  <c r="N8052" i="80"/>
  <c r="N8116" i="80"/>
  <c r="N8045" i="80"/>
  <c r="N8109" i="80"/>
  <c r="N8070" i="80"/>
  <c r="N8134" i="80"/>
  <c r="N8063" i="80"/>
  <c r="N8056" i="80"/>
  <c r="F3758" i="80"/>
  <c r="F3848" i="80"/>
  <c r="F3928" i="80"/>
  <c r="F4032" i="80"/>
  <c r="F3658" i="80"/>
  <c r="F3675" i="80"/>
  <c r="F3739" i="80"/>
  <c r="F3803" i="80"/>
  <c r="F3867" i="80"/>
  <c r="F3660" i="80"/>
  <c r="F3788" i="80"/>
  <c r="F3648" i="80"/>
  <c r="F3704" i="80"/>
  <c r="F3639" i="80"/>
  <c r="F3671" i="80"/>
  <c r="F3703" i="80"/>
  <c r="F3832" i="80"/>
  <c r="F3856" i="80"/>
  <c r="F3670" i="80"/>
  <c r="F3613" i="80"/>
  <c r="F3629" i="80"/>
  <c r="N8034" i="80"/>
  <c r="N8098" i="80"/>
  <c r="F3847" i="80"/>
  <c r="F3863" i="80"/>
  <c r="F3879" i="80"/>
  <c r="F3701" i="80"/>
  <c r="F3690" i="80"/>
  <c r="F3820" i="80"/>
  <c r="U3454" i="80"/>
  <c r="U3518" i="80"/>
  <c r="U3686" i="80"/>
  <c r="U3483" i="80"/>
  <c r="U3523" i="80"/>
  <c r="U3579" i="80"/>
  <c r="U3542" i="80"/>
  <c r="U3654" i="80"/>
  <c r="U3726" i="80"/>
  <c r="U3507" i="80"/>
  <c r="U3529" i="80"/>
  <c r="U3437" i="80"/>
  <c r="EW137" i="81"/>
  <c r="EW81" i="81"/>
  <c r="EW17" i="81"/>
  <c r="EW99" i="81"/>
  <c r="EW55" i="81"/>
  <c r="EW148" i="81"/>
  <c r="EW94" i="81"/>
  <c r="EW28" i="81"/>
  <c r="EW269" i="81"/>
  <c r="EW251" i="81"/>
  <c r="EW224" i="81"/>
  <c r="EW192" i="81"/>
  <c r="EW176" i="81"/>
  <c r="EW144" i="81"/>
  <c r="EW130" i="81"/>
  <c r="EW98" i="81"/>
  <c r="EW83" i="81"/>
  <c r="EW67" i="81"/>
  <c r="EW51" i="81"/>
  <c r="EW40" i="81"/>
  <c r="EW24" i="81"/>
  <c r="EW12" i="81"/>
  <c r="EW271" i="81"/>
  <c r="EW244" i="81"/>
  <c r="EW223" i="81"/>
  <c r="EW212" i="81"/>
  <c r="EW191" i="81"/>
  <c r="EW175" i="81"/>
  <c r="EW159" i="81"/>
  <c r="EW76" i="81"/>
  <c r="EW60" i="81"/>
  <c r="EW39" i="81"/>
  <c r="EW23" i="81"/>
  <c r="EW143" i="81"/>
  <c r="EW82" i="81"/>
  <c r="EW66" i="81"/>
  <c r="EW50" i="81"/>
  <c r="EW255" i="81"/>
  <c r="EW239" i="81"/>
  <c r="EW207" i="81"/>
  <c r="EW71" i="81"/>
  <c r="EW58" i="81"/>
  <c r="EW261" i="81"/>
  <c r="EW229" i="81"/>
  <c r="EW197" i="81"/>
  <c r="EW165" i="81"/>
  <c r="EW133" i="81"/>
  <c r="EW73" i="81"/>
  <c r="EW9" i="81"/>
  <c r="EW86" i="81"/>
  <c r="EW13" i="81"/>
  <c r="EW164" i="81"/>
  <c r="EW77" i="81"/>
  <c r="EW272" i="81"/>
  <c r="EW238" i="81"/>
  <c r="EW206" i="81"/>
  <c r="EW160" i="81"/>
  <c r="EW266" i="81"/>
  <c r="EW234" i="81"/>
  <c r="EW202" i="81"/>
  <c r="EW170" i="81"/>
  <c r="EW142" i="81"/>
  <c r="EW111" i="81"/>
  <c r="EW34" i="81"/>
  <c r="EW254" i="81"/>
  <c r="EW135" i="81"/>
  <c r="EW122" i="81"/>
  <c r="EW103" i="81"/>
  <c r="EW90" i="81"/>
  <c r="EW70" i="81"/>
  <c r="EW54" i="81"/>
  <c r="EW257" i="81"/>
  <c r="EW129" i="81"/>
  <c r="EW72" i="81"/>
  <c r="EW260" i="81"/>
  <c r="EW126" i="81"/>
  <c r="EW61" i="81"/>
  <c r="EW205" i="81"/>
  <c r="F20" i="78"/>
  <c r="G20" i="78" s="1"/>
  <c r="F16" i="78"/>
  <c r="G16" i="78" s="1"/>
  <c r="F12" i="78"/>
  <c r="F21" i="78"/>
  <c r="G21" i="78" s="1"/>
  <c r="F17" i="78"/>
  <c r="G17" i="78" s="1"/>
  <c r="F13" i="78"/>
  <c r="G13" i="78" s="1"/>
  <c r="F9" i="78"/>
  <c r="G9" i="78" s="1"/>
  <c r="F22" i="78"/>
  <c r="G22" i="78" s="1"/>
  <c r="F18" i="78"/>
  <c r="G18" i="78" s="1"/>
  <c r="F14" i="78"/>
  <c r="G14" i="78" s="1"/>
  <c r="F10" i="78"/>
  <c r="G10" i="78" s="1"/>
  <c r="F19" i="78"/>
  <c r="G19" i="78" s="1"/>
  <c r="F15" i="78"/>
  <c r="L15" i="78" s="1"/>
  <c r="F11" i="78"/>
  <c r="G11" i="78" s="1"/>
  <c r="EW247" i="81"/>
  <c r="EW216" i="81"/>
  <c r="EW184" i="81"/>
  <c r="EW152" i="81"/>
  <c r="EW139" i="81"/>
  <c r="EW123" i="81"/>
  <c r="EW107" i="81"/>
  <c r="EW91" i="81"/>
  <c r="EW80" i="81"/>
  <c r="EW64" i="81"/>
  <c r="EW48" i="81"/>
  <c r="EW16" i="81"/>
  <c r="EW21" i="81"/>
  <c r="EW29" i="81"/>
  <c r="EW37" i="81"/>
  <c r="EW45" i="81"/>
  <c r="EW93" i="81"/>
  <c r="EW101" i="81"/>
  <c r="EW109" i="81"/>
  <c r="EW117" i="81"/>
  <c r="EW125" i="81"/>
  <c r="EW96" i="81"/>
  <c r="EW120" i="81"/>
  <c r="EW136" i="81"/>
  <c r="EW232" i="81"/>
  <c r="EW264" i="81"/>
  <c r="EW8" i="81"/>
  <c r="EW32" i="81"/>
  <c r="K22" i="78" s="1"/>
  <c r="EW56" i="81"/>
  <c r="EW88" i="81"/>
  <c r="EW104" i="81"/>
  <c r="EW112" i="81"/>
  <c r="EW128" i="81"/>
  <c r="EW168" i="81"/>
  <c r="EW200" i="81"/>
  <c r="EW248" i="81"/>
  <c r="EW268" i="81"/>
  <c r="EW236" i="81"/>
  <c r="EW220" i="81"/>
  <c r="EW204" i="81"/>
  <c r="EW188" i="81"/>
  <c r="EW172" i="81"/>
  <c r="EW156" i="81"/>
  <c r="EW134" i="81"/>
  <c r="EW119" i="81"/>
  <c r="EW102" i="81"/>
  <c r="EW85" i="81"/>
  <c r="EW69" i="81"/>
  <c r="EW53" i="81"/>
  <c r="EW36" i="81"/>
  <c r="EW20" i="81"/>
  <c r="EW221" i="81"/>
  <c r="EW189" i="81"/>
  <c r="EW157" i="81"/>
  <c r="EW121" i="81"/>
  <c r="EW57" i="81"/>
  <c r="EW131" i="81"/>
  <c r="EW180" i="81"/>
  <c r="EW237" i="81"/>
  <c r="EW173" i="81"/>
  <c r="EW243" i="81"/>
  <c r="EW211" i="81"/>
  <c r="EW182" i="81"/>
  <c r="EW150" i="81"/>
  <c r="EW138" i="81"/>
  <c r="EW106" i="81"/>
  <c r="EW75" i="81"/>
  <c r="EW59" i="81"/>
  <c r="EW47" i="81"/>
  <c r="EW15" i="81"/>
  <c r="EW6" i="81"/>
  <c r="EW263" i="81"/>
  <c r="EW252" i="81"/>
  <c r="EW231" i="81"/>
  <c r="EW218" i="81"/>
  <c r="EW199" i="81"/>
  <c r="EW186" i="81"/>
  <c r="EW167" i="81"/>
  <c r="EW154" i="81"/>
  <c r="EW118" i="81"/>
  <c r="EW84" i="81"/>
  <c r="EW68" i="81"/>
  <c r="EW52" i="81"/>
  <c r="EW31" i="81"/>
  <c r="EW18" i="81"/>
  <c r="EW249" i="81"/>
  <c r="EW217" i="81"/>
  <c r="EW185" i="81"/>
  <c r="EW153" i="81"/>
  <c r="EW113" i="81"/>
  <c r="EW49" i="81"/>
  <c r="EW259" i="81"/>
  <c r="EW242" i="81"/>
  <c r="EW227" i="81"/>
  <c r="EW210" i="81"/>
  <c r="EW195" i="81"/>
  <c r="EW179" i="81"/>
  <c r="EW163" i="81"/>
  <c r="EW147" i="81"/>
  <c r="EW74" i="81"/>
  <c r="EW43" i="81"/>
  <c r="EW27" i="81"/>
  <c r="EW10" i="81"/>
  <c r="EW262" i="81"/>
  <c r="EW250" i="81"/>
  <c r="EW230" i="81"/>
  <c r="EW215" i="81"/>
  <c r="EW198" i="81"/>
  <c r="EW183" i="81"/>
  <c r="EW166" i="81"/>
  <c r="EW151" i="81"/>
  <c r="EW132" i="81"/>
  <c r="EW100" i="81"/>
  <c r="EW79" i="81"/>
  <c r="EW63" i="81"/>
  <c r="EW46" i="81"/>
  <c r="EW30" i="81"/>
  <c r="EW14" i="81"/>
  <c r="EW181" i="81"/>
  <c r="EW149" i="81"/>
  <c r="EW105" i="81"/>
  <c r="EW208" i="81"/>
  <c r="EW196" i="81"/>
  <c r="EW258" i="81"/>
  <c r="EW226" i="81"/>
  <c r="EW194" i="81"/>
  <c r="EW178" i="81"/>
  <c r="EW162" i="81"/>
  <c r="EW146" i="81"/>
  <c r="EW87" i="81"/>
  <c r="EW42" i="81"/>
  <c r="EW26" i="81"/>
  <c r="EW7" i="81"/>
  <c r="EW127" i="81"/>
  <c r="EW95" i="81"/>
  <c r="EW241" i="81"/>
  <c r="EW209" i="81"/>
  <c r="EW97" i="81"/>
  <c r="EW114" i="81"/>
  <c r="EW228" i="81"/>
  <c r="EW110" i="81"/>
  <c r="EW44" i="81"/>
  <c r="EW89" i="81"/>
  <c r="EW270" i="81"/>
  <c r="EW246" i="81"/>
  <c r="EW222" i="81"/>
  <c r="EW214" i="81"/>
  <c r="EW190" i="81"/>
  <c r="EW174" i="81"/>
  <c r="EW158" i="81"/>
  <c r="EW78" i="81"/>
  <c r="EW62" i="81"/>
  <c r="EW38" i="81"/>
  <c r="EW22" i="81"/>
  <c r="EW140" i="81"/>
  <c r="EW124" i="81"/>
  <c r="EW116" i="81"/>
  <c r="EW108" i="81"/>
  <c r="EW92" i="81"/>
  <c r="EW267" i="81"/>
  <c r="EW235" i="81"/>
  <c r="EW219" i="81"/>
  <c r="EW203" i="81"/>
  <c r="EW187" i="81"/>
  <c r="EW171" i="81"/>
  <c r="EW155" i="81"/>
  <c r="EW115" i="81"/>
  <c r="EW35" i="81"/>
  <c r="EW19" i="81"/>
  <c r="EW11" i="81"/>
  <c r="F1266" i="80"/>
  <c r="U3383" i="80"/>
  <c r="F1968" i="80"/>
  <c r="F3430" i="80"/>
  <c r="F1347" i="80"/>
  <c r="F3545" i="80"/>
  <c r="F3391" i="80"/>
  <c r="N4054" i="80"/>
  <c r="U2527" i="80"/>
  <c r="F3238" i="80"/>
  <c r="F3559" i="80"/>
  <c r="F3410" i="80"/>
  <c r="F3524" i="80"/>
  <c r="F3505" i="80"/>
  <c r="F3574" i="80"/>
  <c r="F3363" i="80"/>
  <c r="F3334" i="80"/>
  <c r="F3487" i="80"/>
  <c r="F3306" i="80"/>
  <c r="F3467" i="80"/>
  <c r="N6329" i="80"/>
  <c r="F3602" i="80"/>
  <c r="F3278" i="80"/>
  <c r="N8025" i="80"/>
  <c r="U3223" i="80"/>
  <c r="F3588" i="80"/>
  <c r="F3449" i="80"/>
  <c r="N2985" i="80"/>
  <c r="F265" i="80"/>
  <c r="U3201" i="80"/>
  <c r="U3417" i="80"/>
  <c r="U3409" i="80"/>
  <c r="U3401" i="80"/>
  <c r="U3393" i="80"/>
  <c r="U3385" i="80"/>
  <c r="U3377" i="80"/>
  <c r="U3369" i="80"/>
  <c r="U3361" i="80"/>
  <c r="U3353" i="80"/>
  <c r="U3345" i="80"/>
  <c r="U3337" i="80"/>
  <c r="U3328" i="80"/>
  <c r="U3315" i="80"/>
  <c r="U3303" i="80"/>
  <c r="U3289" i="80"/>
  <c r="U3271" i="80"/>
  <c r="U3249" i="80"/>
  <c r="U3229" i="80"/>
  <c r="U3207" i="80"/>
  <c r="U3185" i="80"/>
  <c r="U3165" i="80"/>
  <c r="U3143" i="80"/>
  <c r="U3121" i="80"/>
  <c r="U3099" i="80"/>
  <c r="U3074" i="80"/>
  <c r="U3049" i="80"/>
  <c r="U3017" i="80"/>
  <c r="U2980" i="80"/>
  <c r="U2943" i="80"/>
  <c r="U2904" i="80"/>
  <c r="U2841" i="80"/>
  <c r="U2746" i="80"/>
  <c r="U2640" i="80"/>
  <c r="U3416" i="80"/>
  <c r="U3408" i="80"/>
  <c r="U3400" i="80"/>
  <c r="U3392" i="80"/>
  <c r="U3384" i="80"/>
  <c r="U3376" i="80"/>
  <c r="U3368" i="80"/>
  <c r="U3360" i="80"/>
  <c r="U3352" i="80"/>
  <c r="U3344" i="80"/>
  <c r="U3336" i="80"/>
  <c r="U3327" i="80"/>
  <c r="U3313" i="80"/>
  <c r="U3301" i="80"/>
  <c r="U3287" i="80"/>
  <c r="U3269" i="80"/>
  <c r="U3247" i="80"/>
  <c r="U3225" i="80"/>
  <c r="U3205" i="80"/>
  <c r="U3183" i="80"/>
  <c r="U3161" i="80"/>
  <c r="U3141" i="80"/>
  <c r="U3119" i="80"/>
  <c r="U3094" i="80"/>
  <c r="U3071" i="80"/>
  <c r="U3046" i="80"/>
  <c r="U3010" i="80"/>
  <c r="U2973" i="80"/>
  <c r="U2937" i="80"/>
  <c r="U2893" i="80"/>
  <c r="U2824" i="80"/>
  <c r="U2725" i="80"/>
  <c r="U2617" i="80"/>
  <c r="U3415" i="80"/>
  <c r="U3407" i="80"/>
  <c r="U3399" i="80"/>
  <c r="U3391" i="80"/>
  <c r="U3375" i="80"/>
  <c r="U3367" i="80"/>
  <c r="U3359" i="80"/>
  <c r="U3351" i="80"/>
  <c r="U3343" i="80"/>
  <c r="U3335" i="80"/>
  <c r="U3325" i="80"/>
  <c r="U3312" i="80"/>
  <c r="U3299" i="80"/>
  <c r="U3285" i="80"/>
  <c r="U3265" i="80"/>
  <c r="U3245" i="80"/>
  <c r="U3092" i="80"/>
  <c r="U3067" i="80"/>
  <c r="U3044" i="80"/>
  <c r="U3007" i="80"/>
  <c r="U2971" i="80"/>
  <c r="U2934" i="80"/>
  <c r="U2889" i="80"/>
  <c r="U2819" i="80"/>
  <c r="U2721" i="80"/>
  <c r="U2612" i="80"/>
  <c r="U3117" i="80"/>
  <c r="U5" i="80"/>
  <c r="U3414" i="80"/>
  <c r="U3406" i="80"/>
  <c r="U3398" i="80"/>
  <c r="U3390" i="80"/>
  <c r="U3382" i="80"/>
  <c r="U3374" i="80"/>
  <c r="U3366" i="80"/>
  <c r="U3358" i="80"/>
  <c r="U3350" i="80"/>
  <c r="U3342" i="80"/>
  <c r="U3334" i="80"/>
  <c r="U3323" i="80"/>
  <c r="U3311" i="80"/>
  <c r="U3297" i="80"/>
  <c r="U3283" i="80"/>
  <c r="U3263" i="80"/>
  <c r="U3241" i="80"/>
  <c r="U3221" i="80"/>
  <c r="U3199" i="80"/>
  <c r="U3177" i="80"/>
  <c r="U3157" i="80"/>
  <c r="U3135" i="80"/>
  <c r="U3113" i="80"/>
  <c r="U3090" i="80"/>
  <c r="U3065" i="80"/>
  <c r="U3037" i="80"/>
  <c r="U3001" i="80"/>
  <c r="U2964" i="80"/>
  <c r="U2927" i="80"/>
  <c r="U2879" i="80"/>
  <c r="U2799" i="80"/>
  <c r="U2701" i="80"/>
  <c r="U2584" i="80"/>
  <c r="U3137" i="80"/>
  <c r="U3421" i="80"/>
  <c r="U3413" i="80"/>
  <c r="U3405" i="80"/>
  <c r="U3397" i="80"/>
  <c r="U3389" i="80"/>
  <c r="U3381" i="80"/>
  <c r="U3373" i="80"/>
  <c r="U3365" i="80"/>
  <c r="U3357" i="80"/>
  <c r="U3349" i="80"/>
  <c r="U3341" i="80"/>
  <c r="U3333" i="80"/>
  <c r="U3321" i="80"/>
  <c r="U3309" i="80"/>
  <c r="U3296" i="80"/>
  <c r="U3281" i="80"/>
  <c r="U3261" i="80"/>
  <c r="U3239" i="80"/>
  <c r="U3217" i="80"/>
  <c r="U3197" i="80"/>
  <c r="U3175" i="80"/>
  <c r="U3153" i="80"/>
  <c r="U3133" i="80"/>
  <c r="U3110" i="80"/>
  <c r="U3085" i="80"/>
  <c r="U3062" i="80"/>
  <c r="U3035" i="80"/>
  <c r="U2998" i="80"/>
  <c r="U2962" i="80"/>
  <c r="U2924" i="80"/>
  <c r="U2876" i="80"/>
  <c r="U2794" i="80"/>
  <c r="U2697" i="80"/>
  <c r="U2555" i="80"/>
  <c r="U3159" i="80"/>
  <c r="U3420" i="80"/>
  <c r="U3412" i="80"/>
  <c r="U3404" i="80"/>
  <c r="U3396" i="80"/>
  <c r="U3388" i="80"/>
  <c r="U3380" i="80"/>
  <c r="U3372" i="80"/>
  <c r="U3364" i="80"/>
  <c r="U3356" i="80"/>
  <c r="U3348" i="80"/>
  <c r="U3340" i="80"/>
  <c r="U3331" i="80"/>
  <c r="U3320" i="80"/>
  <c r="U3307" i="80"/>
  <c r="U3295" i="80"/>
  <c r="U3279" i="80"/>
  <c r="U3257" i="80"/>
  <c r="U3237" i="80"/>
  <c r="U3215" i="80"/>
  <c r="U3193" i="80"/>
  <c r="U3173" i="80"/>
  <c r="U3151" i="80"/>
  <c r="U3129" i="80"/>
  <c r="U3108" i="80"/>
  <c r="U3083" i="80"/>
  <c r="U3058" i="80"/>
  <c r="U3028" i="80"/>
  <c r="U2991" i="80"/>
  <c r="U2955" i="80"/>
  <c r="U2916" i="80"/>
  <c r="U2866" i="80"/>
  <c r="U2775" i="80"/>
  <c r="U2675" i="80"/>
  <c r="U3181" i="80"/>
  <c r="U2351" i="80"/>
  <c r="U2361" i="80"/>
  <c r="U2372" i="80"/>
  <c r="U2383" i="80"/>
  <c r="U2393" i="80"/>
  <c r="U2404" i="80"/>
  <c r="U2415" i="80"/>
  <c r="U2425" i="80"/>
  <c r="U2436" i="80"/>
  <c r="U2447" i="80"/>
  <c r="U2457" i="80"/>
  <c r="U2468" i="80"/>
  <c r="U2479" i="80"/>
  <c r="U2722" i="80"/>
  <c r="U2731" i="80"/>
  <c r="U2740" i="80"/>
  <c r="U2749" i="80"/>
  <c r="U2759" i="80"/>
  <c r="U2768" i="80"/>
  <c r="U2777" i="80"/>
  <c r="U2786" i="80"/>
  <c r="U2795" i="80"/>
  <c r="U2804" i="80"/>
  <c r="U2813" i="80"/>
  <c r="U2823" i="80"/>
  <c r="U3008" i="80"/>
  <c r="U3016" i="80"/>
  <c r="U3024" i="80"/>
  <c r="U3032" i="80"/>
  <c r="U3040" i="80"/>
  <c r="U3048" i="80"/>
  <c r="U3056" i="80"/>
  <c r="U3064" i="80"/>
  <c r="U3072" i="80"/>
  <c r="U3080" i="80"/>
  <c r="U3088" i="80"/>
  <c r="U3096" i="80"/>
  <c r="U3104" i="80"/>
  <c r="U3112" i="80"/>
  <c r="U860" i="80"/>
  <c r="U1170" i="80"/>
  <c r="U1290" i="80"/>
  <c r="U1315" i="80"/>
  <c r="U1337" i="80"/>
  <c r="U1356" i="80"/>
  <c r="U1373" i="80"/>
  <c r="U1393" i="80"/>
  <c r="U1411" i="80"/>
  <c r="U1429" i="80"/>
  <c r="U1448" i="80"/>
  <c r="U1111" i="80"/>
  <c r="U1311" i="80"/>
  <c r="U1351" i="80"/>
  <c r="U1387" i="80"/>
  <c r="U1425" i="80"/>
  <c r="U1461" i="80"/>
  <c r="U1496" i="80"/>
  <c r="U1523" i="80"/>
  <c r="U1553" i="80"/>
  <c r="U1583" i="80"/>
  <c r="U1610" i="80"/>
  <c r="U1643" i="80"/>
  <c r="U1671" i="80"/>
  <c r="U1701" i="80"/>
  <c r="U1731" i="80"/>
  <c r="U1761" i="80"/>
  <c r="U1791" i="80"/>
  <c r="U1820" i="80"/>
  <c r="U1848" i="80"/>
  <c r="U1875" i="80"/>
  <c r="U1899" i="80"/>
  <c r="U1928" i="80"/>
  <c r="U1952" i="80"/>
  <c r="U1978" i="80"/>
  <c r="U2001" i="80"/>
  <c r="U2019" i="80"/>
  <c r="U2041" i="80"/>
  <c r="U2059" i="80"/>
  <c r="U2078" i="80"/>
  <c r="U2099" i="80"/>
  <c r="U2117" i="80"/>
  <c r="U2138" i="80"/>
  <c r="U2156" i="80"/>
  <c r="U2175" i="80"/>
  <c r="U2192" i="80"/>
  <c r="U2208" i="80"/>
  <c r="U2227" i="80"/>
  <c r="U2243" i="80"/>
  <c r="U2260" i="80"/>
  <c r="U2277" i="80"/>
  <c r="U2293" i="80"/>
  <c r="U2312" i="80"/>
  <c r="U2328" i="80"/>
  <c r="U2345" i="80"/>
  <c r="U2363" i="80"/>
  <c r="U2379" i="80"/>
  <c r="U2397" i="80"/>
  <c r="U2413" i="80"/>
  <c r="U2431" i="80"/>
  <c r="U2448" i="80"/>
  <c r="U2464" i="80"/>
  <c r="U2483" i="80"/>
  <c r="U2496" i="80"/>
  <c r="U2511" i="80"/>
  <c r="U2525" i="80"/>
  <c r="U2539" i="80"/>
  <c r="U2553" i="80"/>
  <c r="U2568" i="80"/>
  <c r="U2581" i="80"/>
  <c r="U2596" i="80"/>
  <c r="U2611" i="80"/>
  <c r="U2624" i="80"/>
  <c r="U2639" i="80"/>
  <c r="U2653" i="80"/>
  <c r="U2667" i="80"/>
  <c r="U2681" i="80"/>
  <c r="U2696" i="80"/>
  <c r="U2707" i="80"/>
  <c r="U2720" i="80"/>
  <c r="U2732" i="80"/>
  <c r="U2744" i="80"/>
  <c r="U2756" i="80"/>
  <c r="U2769" i="80"/>
  <c r="U2780" i="80"/>
  <c r="U2793" i="80"/>
  <c r="U2805" i="80"/>
  <c r="U2817" i="80"/>
  <c r="U2829" i="80"/>
  <c r="U2840" i="80"/>
  <c r="U2850" i="80"/>
  <c r="U2860" i="80"/>
  <c r="U653" i="80"/>
  <c r="U1235" i="80"/>
  <c r="U1327" i="80"/>
  <c r="U1364" i="80"/>
  <c r="U1401" i="80"/>
  <c r="U1439" i="80"/>
  <c r="U1471" i="80"/>
  <c r="U1498" i="80"/>
  <c r="U1532" i="80"/>
  <c r="U1560" i="80"/>
  <c r="U1589" i="80"/>
  <c r="U1620" i="80"/>
  <c r="U1649" i="80"/>
  <c r="U1680" i="80"/>
  <c r="U1707" i="80"/>
  <c r="U1739" i="80"/>
  <c r="U1768" i="80"/>
  <c r="U1797" i="80"/>
  <c r="U1829" i="80"/>
  <c r="U1855" i="80"/>
  <c r="U1880" i="80"/>
  <c r="U1907" i="80"/>
  <c r="U1931" i="80"/>
  <c r="U1960" i="80"/>
  <c r="U1984" i="80"/>
  <c r="U2005" i="80"/>
  <c r="U2026" i="80"/>
  <c r="U2044" i="80"/>
  <c r="U2065" i="80"/>
  <c r="U2083" i="80"/>
  <c r="U2104" i="80"/>
  <c r="U2123" i="80"/>
  <c r="U2141" i="80"/>
  <c r="U2163" i="80"/>
  <c r="U2179" i="80"/>
  <c r="U2196" i="80"/>
  <c r="U2213" i="80"/>
  <c r="U2229" i="80"/>
  <c r="U2248" i="80"/>
  <c r="U2264" i="80"/>
  <c r="U2281" i="80"/>
  <c r="U2299" i="80"/>
  <c r="U2315" i="80"/>
  <c r="U2333" i="80"/>
  <c r="U2349" i="80"/>
  <c r="U2367" i="80"/>
  <c r="U2384" i="80"/>
  <c r="U2400" i="80"/>
  <c r="U2419" i="80"/>
  <c r="U2435" i="80"/>
  <c r="U2452" i="80"/>
  <c r="U2469" i="80"/>
  <c r="U2485" i="80"/>
  <c r="U2500" i="80"/>
  <c r="U2515" i="80"/>
  <c r="U2528" i="80"/>
  <c r="U2543" i="80"/>
  <c r="U2557" i="80"/>
  <c r="U2571" i="80"/>
  <c r="U2585" i="80"/>
  <c r="U2600" i="80"/>
  <c r="U2613" i="80"/>
  <c r="U2628" i="80"/>
  <c r="U2643" i="80"/>
  <c r="U2656" i="80"/>
  <c r="U2671" i="80"/>
  <c r="U2685" i="80"/>
  <c r="U2698" i="80"/>
  <c r="U2711" i="80"/>
  <c r="U2723" i="80"/>
  <c r="U2735" i="80"/>
  <c r="U2747" i="80"/>
  <c r="U2760" i="80"/>
  <c r="U2771" i="80"/>
  <c r="U2784" i="80"/>
  <c r="U2796" i="80"/>
  <c r="U2808" i="80"/>
  <c r="U2820" i="80"/>
  <c r="U2832" i="80"/>
  <c r="U2842" i="80"/>
  <c r="U2852" i="80"/>
  <c r="U2863" i="80"/>
  <c r="U2874" i="80"/>
  <c r="U2884" i="80"/>
  <c r="U2895" i="80"/>
  <c r="U780" i="80"/>
  <c r="U1259" i="80"/>
  <c r="U1332" i="80"/>
  <c r="U1370" i="80"/>
  <c r="U1407" i="80"/>
  <c r="U1443" i="80"/>
  <c r="U1479" i="80"/>
  <c r="U1509" i="80"/>
  <c r="U1537" i="80"/>
  <c r="U1569" i="80"/>
  <c r="U1596" i="80"/>
  <c r="U1628" i="80"/>
  <c r="U1657" i="80"/>
  <c r="U1685" i="80"/>
  <c r="U1717" i="80"/>
  <c r="U1747" i="80"/>
  <c r="U1776" i="80"/>
  <c r="U969" i="80"/>
  <c r="U1299" i="80"/>
  <c r="U1341" i="80"/>
  <c r="U1378" i="80"/>
  <c r="U1415" i="80"/>
  <c r="U1455" i="80"/>
  <c r="U1482" i="80"/>
  <c r="U1512" i="80"/>
  <c r="U1541" i="80"/>
  <c r="U1571" i="80"/>
  <c r="U1602" i="80"/>
  <c r="U1061" i="80"/>
  <c r="U1305" i="80"/>
  <c r="U1346" i="80"/>
  <c r="U1384" i="80"/>
  <c r="U1420" i="80"/>
  <c r="U1457" i="80"/>
  <c r="U1484" i="80"/>
  <c r="U1516" i="80"/>
  <c r="U1546" i="80"/>
  <c r="U1573" i="80"/>
  <c r="U1607" i="80"/>
  <c r="U1634" i="80"/>
  <c r="U1665" i="80"/>
  <c r="U1693" i="80"/>
  <c r="U1722" i="80"/>
  <c r="U1754" i="80"/>
  <c r="U1784" i="80"/>
  <c r="U1812" i="80"/>
  <c r="U1843" i="80"/>
  <c r="U1867" i="80"/>
  <c r="U1894" i="80"/>
  <c r="U1919" i="80"/>
  <c r="U1946" i="80"/>
  <c r="U1972" i="80"/>
  <c r="U1995" i="80"/>
  <c r="U2017" i="80"/>
  <c r="U2035" i="80"/>
  <c r="U2054" i="80"/>
  <c r="U2074" i="80"/>
  <c r="U2092" i="80"/>
  <c r="U2114" i="80"/>
  <c r="U2132" i="80"/>
  <c r="U2152" i="80"/>
  <c r="U2171" i="80"/>
  <c r="U2187" i="80"/>
  <c r="U2205" i="80"/>
  <c r="U2221" i="80"/>
  <c r="U2239" i="80"/>
  <c r="U2256" i="80"/>
  <c r="U2272" i="80"/>
  <c r="U2291" i="80"/>
  <c r="U2307" i="80"/>
  <c r="U2324" i="80"/>
  <c r="U2341" i="80"/>
  <c r="U2357" i="80"/>
  <c r="U2376" i="80"/>
  <c r="U2392" i="80"/>
  <c r="U2409" i="80"/>
  <c r="U2427" i="80"/>
  <c r="U2443" i="80"/>
  <c r="U2461" i="80"/>
  <c r="U2477" i="80"/>
  <c r="U2493" i="80"/>
  <c r="U2507" i="80"/>
  <c r="U2521" i="80"/>
  <c r="U2536" i="80"/>
  <c r="U2549" i="80"/>
  <c r="U2564" i="80"/>
  <c r="U2579" i="80"/>
  <c r="U2592" i="80"/>
  <c r="U2607" i="80"/>
  <c r="U2621" i="80"/>
  <c r="U2635" i="80"/>
  <c r="U2649" i="80"/>
  <c r="U2664" i="80"/>
  <c r="U2677" i="80"/>
  <c r="U2692" i="80"/>
  <c r="U2705" i="80"/>
  <c r="U2716" i="80"/>
  <c r="U2729" i="80"/>
  <c r="U2741" i="80"/>
  <c r="U2753" i="80"/>
  <c r="U2765" i="80"/>
  <c r="U2778" i="80"/>
  <c r="U2789" i="80"/>
  <c r="U2802" i="80"/>
  <c r="U2815" i="80"/>
  <c r="U2826" i="80"/>
  <c r="U2837" i="80"/>
  <c r="U2848" i="80"/>
  <c r="U2858" i="80"/>
  <c r="U1072" i="80"/>
  <c r="U1307" i="80"/>
  <c r="U1349" i="80"/>
  <c r="U1386" i="80"/>
  <c r="U1423" i="80"/>
  <c r="U1460" i="80"/>
  <c r="U1491" i="80"/>
  <c r="U1519" i="80"/>
  <c r="U1552" i="80"/>
  <c r="U1579" i="80"/>
  <c r="U1608" i="80"/>
  <c r="U1639" i="80"/>
  <c r="U1666" i="80"/>
  <c r="U1699" i="80"/>
  <c r="U1727" i="80"/>
  <c r="U1756" i="80"/>
  <c r="U1788" i="80"/>
  <c r="U1816" i="80"/>
  <c r="U1846" i="80"/>
  <c r="U1870" i="80"/>
  <c r="U1898" i="80"/>
  <c r="U1923" i="80"/>
  <c r="U1947" i="80"/>
  <c r="U1976" i="80"/>
  <c r="U1998" i="80"/>
  <c r="U2018" i="80"/>
  <c r="U2037" i="80"/>
  <c r="U2056" i="80"/>
  <c r="U2077" i="80"/>
  <c r="U2096" i="80"/>
  <c r="U2115" i="80"/>
  <c r="U2136" i="80"/>
  <c r="U2154" i="80"/>
  <c r="U2173" i="80"/>
  <c r="U2189" i="80"/>
  <c r="U2207" i="80"/>
  <c r="U2224" i="80"/>
  <c r="U2240" i="80"/>
  <c r="U2259" i="80"/>
  <c r="U2275" i="80"/>
  <c r="U2292" i="80"/>
  <c r="U2309" i="80"/>
  <c r="U2325" i="80"/>
  <c r="U2344" i="80"/>
  <c r="U2360" i="80"/>
  <c r="U2377" i="80"/>
  <c r="U2395" i="80"/>
  <c r="U2411" i="80"/>
  <c r="U2429" i="80"/>
  <c r="U2445" i="80"/>
  <c r="U2463" i="80"/>
  <c r="U2480" i="80"/>
  <c r="U2495" i="80"/>
  <c r="U2509" i="80"/>
  <c r="U2523" i="80"/>
  <c r="U2537" i="80"/>
  <c r="U2552" i="80"/>
  <c r="U2565" i="80"/>
  <c r="U2580" i="80"/>
  <c r="U2595" i="80"/>
  <c r="U2608" i="80"/>
  <c r="U2623" i="80"/>
  <c r="U2637" i="80"/>
  <c r="U2651" i="80"/>
  <c r="U2665" i="80"/>
  <c r="U2680" i="80"/>
  <c r="U2693" i="80"/>
  <c r="U2706" i="80"/>
  <c r="U2719" i="80"/>
  <c r="U2730" i="80"/>
  <c r="U2743" i="80"/>
  <c r="U2755" i="80"/>
  <c r="U2767" i="80"/>
  <c r="U2779" i="80"/>
  <c r="U2792" i="80"/>
  <c r="U2803" i="80"/>
  <c r="U2816" i="80"/>
  <c r="U2828" i="80"/>
  <c r="U2839" i="80"/>
  <c r="U2849" i="80"/>
  <c r="U2859" i="80"/>
  <c r="U2869" i="80"/>
  <c r="U2880" i="80"/>
  <c r="U2890" i="80"/>
  <c r="U2901" i="80"/>
  <c r="U1365" i="80"/>
  <c r="U1505" i="80"/>
  <c r="U1625" i="80"/>
  <c r="U1704" i="80"/>
  <c r="U1777" i="80"/>
  <c r="U1838" i="80"/>
  <c r="U1891" i="80"/>
  <c r="U1943" i="80"/>
  <c r="U1994" i="80"/>
  <c r="U2032" i="80"/>
  <c r="U2072" i="80"/>
  <c r="U2110" i="80"/>
  <c r="U2150" i="80"/>
  <c r="U2185" i="80"/>
  <c r="U2219" i="80"/>
  <c r="U2253" i="80"/>
  <c r="U2288" i="80"/>
  <c r="U2323" i="80"/>
  <c r="U2356" i="80"/>
  <c r="U2389" i="80"/>
  <c r="U2424" i="80"/>
  <c r="U2459" i="80"/>
  <c r="U2491" i="80"/>
  <c r="U2520" i="80"/>
  <c r="U2548" i="80"/>
  <c r="U2576" i="80"/>
  <c r="U2605" i="80"/>
  <c r="U2633" i="80"/>
  <c r="U2661" i="80"/>
  <c r="U2691" i="80"/>
  <c r="U2715" i="80"/>
  <c r="U2739" i="80"/>
  <c r="U2764" i="80"/>
  <c r="U2788" i="80"/>
  <c r="U2812" i="80"/>
  <c r="U2835" i="80"/>
  <c r="U2857" i="80"/>
  <c r="U2875" i="80"/>
  <c r="U2888" i="80"/>
  <c r="U2903" i="80"/>
  <c r="U2913" i="80"/>
  <c r="U2923" i="80"/>
  <c r="U2933" i="80"/>
  <c r="U2942" i="80"/>
  <c r="U2951" i="80"/>
  <c r="U2961" i="80"/>
  <c r="U2970" i="80"/>
  <c r="U2979" i="80"/>
  <c r="U2988" i="80"/>
  <c r="U2997" i="80"/>
  <c r="U3006" i="80"/>
  <c r="U3015" i="80"/>
  <c r="U3025" i="80"/>
  <c r="U3034" i="80"/>
  <c r="U3043" i="80"/>
  <c r="U3052" i="80"/>
  <c r="U3061" i="80"/>
  <c r="U3070" i="80"/>
  <c r="U3079" i="80"/>
  <c r="U3089" i="80"/>
  <c r="U3098" i="80"/>
  <c r="U3107" i="80"/>
  <c r="U3116" i="80"/>
  <c r="U3124" i="80"/>
  <c r="U3132" i="80"/>
  <c r="U3140" i="80"/>
  <c r="U3148" i="80"/>
  <c r="U3156" i="80"/>
  <c r="U3164" i="80"/>
  <c r="U3172" i="80"/>
  <c r="U3180" i="80"/>
  <c r="U3188" i="80"/>
  <c r="U3196" i="80"/>
  <c r="U3204" i="80"/>
  <c r="U3212" i="80"/>
  <c r="U3220" i="80"/>
  <c r="U3228" i="80"/>
  <c r="U3236" i="80"/>
  <c r="U3244" i="80"/>
  <c r="U3252" i="80"/>
  <c r="U3260" i="80"/>
  <c r="U3268" i="80"/>
  <c r="U3276" i="80"/>
  <c r="U3284" i="80"/>
  <c r="U3292" i="80"/>
  <c r="U3300" i="80"/>
  <c r="U3308" i="80"/>
  <c r="U3316" i="80"/>
  <c r="U3324" i="80"/>
  <c r="U3332" i="80"/>
  <c r="U16" i="80"/>
  <c r="U1397" i="80"/>
  <c r="U1528" i="80"/>
  <c r="U1629" i="80"/>
  <c r="U1713" i="80"/>
  <c r="U1795" i="80"/>
  <c r="U1850" i="80"/>
  <c r="U1903" i="80"/>
  <c r="U1955" i="80"/>
  <c r="U2004" i="80"/>
  <c r="U2042" i="80"/>
  <c r="U2081" i="80"/>
  <c r="U2120" i="80"/>
  <c r="U2160" i="80"/>
  <c r="U2195" i="80"/>
  <c r="U2228" i="80"/>
  <c r="U2261" i="80"/>
  <c r="U2296" i="80"/>
  <c r="U2331" i="80"/>
  <c r="U2365" i="80"/>
  <c r="U2399" i="80"/>
  <c r="U2432" i="80"/>
  <c r="U2467" i="80"/>
  <c r="U716" i="80"/>
  <c r="U1405" i="80"/>
  <c r="U1533" i="80"/>
  <c r="U1644" i="80"/>
  <c r="U1720" i="80"/>
  <c r="U1802" i="80"/>
  <c r="U1858" i="80"/>
  <c r="U1911" i="80"/>
  <c r="U1962" i="80"/>
  <c r="U2008" i="80"/>
  <c r="U2046" i="80"/>
  <c r="U2086" i="80"/>
  <c r="U2126" i="80"/>
  <c r="U2164" i="80"/>
  <c r="U2197" i="80"/>
  <c r="U2232" i="80"/>
  <c r="U2267" i="80"/>
  <c r="U2301" i="80"/>
  <c r="U2335" i="80"/>
  <c r="U2368" i="80"/>
  <c r="U2403" i="80"/>
  <c r="U2437" i="80"/>
  <c r="U2472" i="80"/>
  <c r="U2501" i="80"/>
  <c r="U2531" i="80"/>
  <c r="U2559" i="80"/>
  <c r="U2587" i="80"/>
  <c r="U2616" i="80"/>
  <c r="U2644" i="80"/>
  <c r="U2672" i="80"/>
  <c r="U2700" i="80"/>
  <c r="U2724" i="80"/>
  <c r="U2748" i="80"/>
  <c r="U2773" i="80"/>
  <c r="U2797" i="80"/>
  <c r="U2821" i="80"/>
  <c r="U2843" i="80"/>
  <c r="U2865" i="80"/>
  <c r="U2877" i="80"/>
  <c r="U2892" i="80"/>
  <c r="U2905" i="80"/>
  <c r="U2915" i="80"/>
  <c r="U2925" i="80"/>
  <c r="U2935" i="80"/>
  <c r="U2945" i="80"/>
  <c r="U2954" i="80"/>
  <c r="U2963" i="80"/>
  <c r="U2972" i="80"/>
  <c r="U2981" i="80"/>
  <c r="U2990" i="80"/>
  <c r="U2999" i="80"/>
  <c r="U3009" i="80"/>
  <c r="U3018" i="80"/>
  <c r="U3027" i="80"/>
  <c r="U3036" i="80"/>
  <c r="U3045" i="80"/>
  <c r="U3054" i="80"/>
  <c r="U3063" i="80"/>
  <c r="U3073" i="80"/>
  <c r="U3082" i="80"/>
  <c r="U3091" i="80"/>
  <c r="U3100" i="80"/>
  <c r="U3109" i="80"/>
  <c r="U3118" i="80"/>
  <c r="U3126" i="80"/>
  <c r="U3134" i="80"/>
  <c r="U3142" i="80"/>
  <c r="U3150" i="80"/>
  <c r="U3158" i="80"/>
  <c r="U3166" i="80"/>
  <c r="U3174" i="80"/>
  <c r="U3182" i="80"/>
  <c r="U3190" i="80"/>
  <c r="U3198" i="80"/>
  <c r="U3206" i="80"/>
  <c r="U3214" i="80"/>
  <c r="U3222" i="80"/>
  <c r="U3230" i="80"/>
  <c r="U3238" i="80"/>
  <c r="U3246" i="80"/>
  <c r="U3254" i="80"/>
  <c r="U3262" i="80"/>
  <c r="U3270" i="80"/>
  <c r="U3278" i="80"/>
  <c r="U3286" i="80"/>
  <c r="U3294" i="80"/>
  <c r="U3302" i="80"/>
  <c r="U3310" i="80"/>
  <c r="U3318" i="80"/>
  <c r="U3326" i="80"/>
  <c r="U1219" i="80"/>
  <c r="U1434" i="80"/>
  <c r="U1555" i="80"/>
  <c r="U1652" i="80"/>
  <c r="U1736" i="80"/>
  <c r="U1804" i="80"/>
  <c r="U1862" i="80"/>
  <c r="U1912" i="80"/>
  <c r="U1964" i="80"/>
  <c r="U2010" i="80"/>
  <c r="U2050" i="80"/>
  <c r="U2090" i="80"/>
  <c r="U2128" i="80"/>
  <c r="U2165" i="80"/>
  <c r="U2200" i="80"/>
  <c r="U2235" i="80"/>
  <c r="U2269" i="80"/>
  <c r="U2303" i="80"/>
  <c r="U2336" i="80"/>
  <c r="U2371" i="80"/>
  <c r="U2405" i="80"/>
  <c r="U2440" i="80"/>
  <c r="U2473" i="80"/>
  <c r="U2504" i="80"/>
  <c r="U2532" i="80"/>
  <c r="U2560" i="80"/>
  <c r="U2589" i="80"/>
  <c r="U1258" i="80"/>
  <c r="U1442" i="80"/>
  <c r="U1565" i="80"/>
  <c r="U1663" i="80"/>
  <c r="U1740" i="80"/>
  <c r="U1811" i="80"/>
  <c r="U1864" i="80"/>
  <c r="U1915" i="80"/>
  <c r="U1967" i="80"/>
  <c r="U2013" i="80"/>
  <c r="U2053" i="80"/>
  <c r="U2091" i="80"/>
  <c r="U2129" i="80"/>
  <c r="U2168" i="80"/>
  <c r="U2203" i="80"/>
  <c r="U2237" i="80"/>
  <c r="U2271" i="80"/>
  <c r="U2304" i="80"/>
  <c r="U2339" i="80"/>
  <c r="U2373" i="80"/>
  <c r="U2408" i="80"/>
  <c r="U2441" i="80"/>
  <c r="U2475" i="80"/>
  <c r="U2505" i="80"/>
  <c r="U2533" i="80"/>
  <c r="U2563" i="80"/>
  <c r="U2591" i="80"/>
  <c r="U2619" i="80"/>
  <c r="U2648" i="80"/>
  <c r="U2676" i="80"/>
  <c r="U2703" i="80"/>
  <c r="U2728" i="80"/>
  <c r="U2752" i="80"/>
  <c r="U2776" i="80"/>
  <c r="U2801" i="80"/>
  <c r="U2825" i="80"/>
  <c r="U2847" i="80"/>
  <c r="U2867" i="80"/>
  <c r="U2881" i="80"/>
  <c r="U2896" i="80"/>
  <c r="U2907" i="80"/>
  <c r="U2917" i="80"/>
  <c r="U2929" i="80"/>
  <c r="U2938" i="80"/>
  <c r="U2947" i="80"/>
  <c r="U2956" i="80"/>
  <c r="U2965" i="80"/>
  <c r="U2974" i="80"/>
  <c r="U2983" i="80"/>
  <c r="U2993" i="80"/>
  <c r="U3002" i="80"/>
  <c r="U3011" i="80"/>
  <c r="U3020" i="80"/>
  <c r="U3029" i="80"/>
  <c r="U3038" i="80"/>
  <c r="U3047" i="80"/>
  <c r="U3057" i="80"/>
  <c r="U3066" i="80"/>
  <c r="U3075" i="80"/>
  <c r="U3084" i="80"/>
  <c r="U3093" i="80"/>
  <c r="U3102" i="80"/>
  <c r="U3111" i="80"/>
  <c r="U3120" i="80"/>
  <c r="U3128" i="80"/>
  <c r="U3136" i="80"/>
  <c r="U3144" i="80"/>
  <c r="U3152" i="80"/>
  <c r="U3160" i="80"/>
  <c r="U3168" i="80"/>
  <c r="U3176" i="80"/>
  <c r="U3184" i="80"/>
  <c r="U3192" i="80"/>
  <c r="U3200" i="80"/>
  <c r="U3208" i="80"/>
  <c r="U3216" i="80"/>
  <c r="U3224" i="80"/>
  <c r="U3232" i="80"/>
  <c r="U3240" i="80"/>
  <c r="U3248" i="80"/>
  <c r="U3256" i="80"/>
  <c r="U3264" i="80"/>
  <c r="U3272" i="80"/>
  <c r="U3280" i="80"/>
  <c r="U3288" i="80"/>
  <c r="U1321" i="80"/>
  <c r="U1468" i="80"/>
  <c r="U1588" i="80"/>
  <c r="U1676" i="80"/>
  <c r="U1749" i="80"/>
  <c r="U1825" i="80"/>
  <c r="U1879" i="80"/>
  <c r="U1930" i="80"/>
  <c r="U1979" i="80"/>
  <c r="U2022" i="80"/>
  <c r="U2062" i="80"/>
  <c r="U2101" i="80"/>
  <c r="U2140" i="80"/>
  <c r="U2176" i="80"/>
  <c r="U2211" i="80"/>
  <c r="U2245" i="80"/>
  <c r="U2280" i="80"/>
  <c r="U2313" i="80"/>
  <c r="U2347" i="80"/>
  <c r="U2381" i="80"/>
  <c r="U2416" i="80"/>
  <c r="U2451" i="80"/>
  <c r="U2484" i="80"/>
  <c r="U2512" i="80"/>
  <c r="U2541" i="80"/>
  <c r="U2569" i="80"/>
  <c r="U2597" i="80"/>
  <c r="U2627" i="80"/>
  <c r="U2655" i="80"/>
  <c r="U2683" i="80"/>
  <c r="U2709" i="80"/>
  <c r="U2733" i="80"/>
  <c r="U2757" i="80"/>
  <c r="U2783" i="80"/>
  <c r="U2807" i="80"/>
  <c r="U2831" i="80"/>
  <c r="U2851" i="80"/>
  <c r="U2868" i="80"/>
  <c r="U2883" i="80"/>
  <c r="U2897" i="80"/>
  <c r="U2908" i="80"/>
  <c r="U2920" i="80"/>
  <c r="U2930" i="80"/>
  <c r="U2939" i="80"/>
  <c r="U2948" i="80"/>
  <c r="U2957" i="80"/>
  <c r="U2966" i="80"/>
  <c r="U2975" i="80"/>
  <c r="U2985" i="80"/>
  <c r="U2994" i="80"/>
  <c r="U3003" i="80"/>
  <c r="U3012" i="80"/>
  <c r="U3021" i="80"/>
  <c r="U3030" i="80"/>
  <c r="U3039" i="80"/>
  <c r="U1328" i="80"/>
  <c r="U1475" i="80"/>
  <c r="U1593" i="80"/>
  <c r="U1683" i="80"/>
  <c r="U1763" i="80"/>
  <c r="U1832" i="80"/>
  <c r="U1882" i="80"/>
  <c r="U1935" i="80"/>
  <c r="U1988" i="80"/>
  <c r="U2028" i="80"/>
  <c r="U2067" i="80"/>
  <c r="U2105" i="80"/>
  <c r="U2145" i="80"/>
  <c r="U2181" i="80"/>
  <c r="U2216" i="80"/>
  <c r="U2249" i="80"/>
  <c r="U2283" i="80"/>
  <c r="U2317" i="80"/>
  <c r="U2352" i="80"/>
  <c r="U2387" i="80"/>
  <c r="U2420" i="80"/>
  <c r="U2453" i="80"/>
  <c r="U2488" i="80"/>
  <c r="U2516" i="80"/>
  <c r="U2544" i="80"/>
  <c r="U2573" i="80"/>
  <c r="U2601" i="80"/>
  <c r="U2629" i="80"/>
  <c r="U2659" i="80"/>
  <c r="U2687" i="80"/>
  <c r="U2712" i="80"/>
  <c r="U2737" i="80"/>
  <c r="U2761" i="80"/>
  <c r="U2785" i="80"/>
  <c r="U2810" i="80"/>
  <c r="U2833" i="80"/>
  <c r="U2853" i="80"/>
  <c r="U2871" i="80"/>
  <c r="U2885" i="80"/>
  <c r="U2898" i="80"/>
  <c r="U2911" i="80"/>
  <c r="U2921" i="80"/>
  <c r="U2931" i="80"/>
  <c r="U2940" i="80"/>
  <c r="U2949" i="80"/>
  <c r="U2958" i="80"/>
  <c r="U2967" i="80"/>
  <c r="U2977" i="80"/>
  <c r="U2986" i="80"/>
  <c r="U2995" i="80"/>
  <c r="U3004" i="80"/>
  <c r="U3013" i="80"/>
  <c r="U3022" i="80"/>
  <c r="U3031" i="80"/>
  <c r="U3041" i="80"/>
  <c r="U3050" i="80"/>
  <c r="U3059" i="80"/>
  <c r="U3068" i="80"/>
  <c r="U3077" i="80"/>
  <c r="U3086" i="80"/>
  <c r="U3095" i="80"/>
  <c r="U3105" i="80"/>
  <c r="U3114" i="80"/>
  <c r="U3122" i="80"/>
  <c r="U3130" i="80"/>
  <c r="U3138" i="80"/>
  <c r="U3146" i="80"/>
  <c r="U3154" i="80"/>
  <c r="U3162" i="80"/>
  <c r="U3170" i="80"/>
  <c r="U3178" i="80"/>
  <c r="U3186" i="80"/>
  <c r="U3194" i="80"/>
  <c r="U3202" i="80"/>
  <c r="U3210" i="80"/>
  <c r="U3218" i="80"/>
  <c r="U3226" i="80"/>
  <c r="U3234" i="80"/>
  <c r="U3242" i="80"/>
  <c r="U3250" i="80"/>
  <c r="U3258" i="80"/>
  <c r="U3266" i="80"/>
  <c r="U3274" i="80"/>
  <c r="U3282" i="80"/>
  <c r="U3290" i="80"/>
  <c r="U3298" i="80"/>
  <c r="U3306" i="80"/>
  <c r="U3314" i="80"/>
  <c r="U3322" i="80"/>
  <c r="U1360" i="80"/>
  <c r="U1497" i="80"/>
  <c r="U1616" i="80"/>
  <c r="U1690" i="80"/>
  <c r="U1775" i="80"/>
  <c r="U1834" i="80"/>
  <c r="U1887" i="80"/>
  <c r="U1940" i="80"/>
  <c r="U1992" i="80"/>
  <c r="U2030" i="80"/>
  <c r="U2068" i="80"/>
  <c r="U2108" i="80"/>
  <c r="U2147" i="80"/>
  <c r="U2184" i="80"/>
  <c r="U2217" i="80"/>
  <c r="U2251" i="80"/>
  <c r="U2285" i="80"/>
  <c r="U2320" i="80"/>
  <c r="U2355" i="80"/>
  <c r="U2388" i="80"/>
  <c r="U2421" i="80"/>
  <c r="U2456" i="80"/>
  <c r="U2489" i="80"/>
  <c r="U2517" i="80"/>
  <c r="U2547" i="80"/>
  <c r="U2575" i="80"/>
  <c r="U2603" i="80"/>
  <c r="U2632" i="80"/>
  <c r="U2660" i="80"/>
  <c r="U2688" i="80"/>
  <c r="U2714" i="80"/>
  <c r="U2738" i="80"/>
  <c r="U2762" i="80"/>
  <c r="U2787" i="80"/>
  <c r="U2811" i="80"/>
  <c r="U2834" i="80"/>
  <c r="U2856" i="80"/>
  <c r="U2872" i="80"/>
  <c r="U2887" i="80"/>
  <c r="U2899" i="80"/>
  <c r="U2912" i="80"/>
  <c r="U2922" i="80"/>
  <c r="U2932" i="80"/>
  <c r="U2941" i="80"/>
  <c r="U2950" i="80"/>
  <c r="U2959" i="80"/>
  <c r="U2969" i="80"/>
  <c r="U2978" i="80"/>
  <c r="U2987" i="80"/>
  <c r="U2996" i="80"/>
  <c r="U3005" i="80"/>
  <c r="U3014" i="80"/>
  <c r="U3023" i="80"/>
  <c r="U3033" i="80"/>
  <c r="U3042" i="80"/>
  <c r="U3051" i="80"/>
  <c r="U3060" i="80"/>
  <c r="U3069" i="80"/>
  <c r="U3078" i="80"/>
  <c r="U3087" i="80"/>
  <c r="U3097" i="80"/>
  <c r="U3106" i="80"/>
  <c r="U3115" i="80"/>
  <c r="U3123" i="80"/>
  <c r="U3131" i="80"/>
  <c r="U3139" i="80"/>
  <c r="U3147" i="80"/>
  <c r="U3155" i="80"/>
  <c r="U3163" i="80"/>
  <c r="U3171" i="80"/>
  <c r="U3179" i="80"/>
  <c r="U3187" i="80"/>
  <c r="U3195" i="80"/>
  <c r="U3203" i="80"/>
  <c r="U3211" i="80"/>
  <c r="U3219" i="80"/>
  <c r="U3227" i="80"/>
  <c r="U3235" i="80"/>
  <c r="U3243" i="80"/>
  <c r="U3251" i="80"/>
  <c r="U3259" i="80"/>
  <c r="U3267" i="80"/>
  <c r="U3275" i="80"/>
  <c r="U3419" i="80"/>
  <c r="U3411" i="80"/>
  <c r="U3403" i="80"/>
  <c r="U3395" i="80"/>
  <c r="U3387" i="80"/>
  <c r="U3379" i="80"/>
  <c r="U3371" i="80"/>
  <c r="U3363" i="80"/>
  <c r="U3355" i="80"/>
  <c r="U3347" i="80"/>
  <c r="U3339" i="80"/>
  <c r="U3330" i="80"/>
  <c r="U3319" i="80"/>
  <c r="U3305" i="80"/>
  <c r="U3293" i="80"/>
  <c r="U3277" i="80"/>
  <c r="U3255" i="80"/>
  <c r="U3233" i="80"/>
  <c r="U3213" i="80"/>
  <c r="U3191" i="80"/>
  <c r="U3169" i="80"/>
  <c r="U3149" i="80"/>
  <c r="U3127" i="80"/>
  <c r="U3103" i="80"/>
  <c r="U3081" i="80"/>
  <c r="U3055" i="80"/>
  <c r="U3026" i="80"/>
  <c r="U2989" i="80"/>
  <c r="U2953" i="80"/>
  <c r="U2914" i="80"/>
  <c r="U2861" i="80"/>
  <c r="U2770" i="80"/>
  <c r="U2669" i="80"/>
  <c r="U2499" i="80"/>
  <c r="U3418" i="80"/>
  <c r="U3410" i="80"/>
  <c r="U3402" i="80"/>
  <c r="U3394" i="80"/>
  <c r="U3386" i="80"/>
  <c r="U3378" i="80"/>
  <c r="U3370" i="80"/>
  <c r="U3362" i="80"/>
  <c r="U3354" i="80"/>
  <c r="U3346" i="80"/>
  <c r="U3338" i="80"/>
  <c r="U3329" i="80"/>
  <c r="U3317" i="80"/>
  <c r="U3304" i="80"/>
  <c r="U3291" i="80"/>
  <c r="U3273" i="80"/>
  <c r="U3253" i="80"/>
  <c r="U3231" i="80"/>
  <c r="U3209" i="80"/>
  <c r="U3189" i="80"/>
  <c r="U3167" i="80"/>
  <c r="U3145" i="80"/>
  <c r="U3125" i="80"/>
  <c r="U3101" i="80"/>
  <c r="U3076" i="80"/>
  <c r="U3053" i="80"/>
  <c r="U3019" i="80"/>
  <c r="U2982" i="80"/>
  <c r="U2946" i="80"/>
  <c r="U2906" i="80"/>
  <c r="U2844" i="80"/>
  <c r="U2751" i="80"/>
  <c r="U2645" i="80"/>
  <c r="U144" i="80"/>
  <c r="U684" i="80"/>
  <c r="U812" i="80"/>
  <c r="U940" i="80"/>
  <c r="U1040" i="80"/>
  <c r="U1120" i="80"/>
  <c r="U1186" i="80"/>
  <c r="U1234" i="80"/>
  <c r="U1266" i="80"/>
  <c r="U1291" i="80"/>
  <c r="U1302" i="80"/>
  <c r="U1310" i="80"/>
  <c r="U1318" i="80"/>
  <c r="U1326" i="80"/>
  <c r="U1334" i="80"/>
  <c r="U1342" i="80"/>
  <c r="U1350" i="80"/>
  <c r="U1358" i="80"/>
  <c r="U1366" i="80"/>
  <c r="U1374" i="80"/>
  <c r="U1382" i="80"/>
  <c r="U1390" i="80"/>
  <c r="U1398" i="80"/>
  <c r="U1406" i="80"/>
  <c r="U1414" i="80"/>
  <c r="U1422" i="80"/>
  <c r="U1430" i="80"/>
  <c r="U1438" i="80"/>
  <c r="U1446" i="80"/>
  <c r="U1454" i="80"/>
  <c r="U1462" i="80"/>
  <c r="U1470" i="80"/>
  <c r="U1478" i="80"/>
  <c r="U1486" i="80"/>
  <c r="U1494" i="80"/>
  <c r="U1502" i="80"/>
  <c r="U1510" i="80"/>
  <c r="U1518" i="80"/>
  <c r="U1526" i="80"/>
  <c r="U1534" i="80"/>
  <c r="U1542" i="80"/>
  <c r="U1550" i="80"/>
  <c r="U1558" i="80"/>
  <c r="U1566" i="80"/>
  <c r="U1574" i="80"/>
  <c r="U1582" i="80"/>
  <c r="U1590" i="80"/>
  <c r="U1598" i="80"/>
  <c r="U1606" i="80"/>
  <c r="U1614" i="80"/>
  <c r="U1622" i="80"/>
  <c r="U1630" i="80"/>
  <c r="U1638" i="80"/>
  <c r="U1646" i="80"/>
  <c r="U1654" i="80"/>
  <c r="U1662" i="80"/>
  <c r="U1670" i="80"/>
  <c r="U1678" i="80"/>
  <c r="U1686" i="80"/>
  <c r="U1694" i="80"/>
  <c r="U1702" i="80"/>
  <c r="U1710" i="80"/>
  <c r="U1718" i="80"/>
  <c r="U1726" i="80"/>
  <c r="U1734" i="80"/>
  <c r="U1742" i="80"/>
  <c r="U1750" i="80"/>
  <c r="U1758" i="80"/>
  <c r="U1766" i="80"/>
  <c r="U1774" i="80"/>
  <c r="U1782" i="80"/>
  <c r="U1790" i="80"/>
  <c r="U1798" i="80"/>
  <c r="U1806" i="80"/>
  <c r="U1814" i="80"/>
  <c r="U1822" i="80"/>
  <c r="U1830" i="80"/>
  <c r="U560" i="80"/>
  <c r="U748" i="80"/>
  <c r="U876" i="80"/>
  <c r="U996" i="80"/>
  <c r="U1083" i="80"/>
  <c r="U1154" i="80"/>
  <c r="U1218" i="80"/>
  <c r="U1250" i="80"/>
  <c r="U1282" i="80"/>
  <c r="U1298" i="80"/>
  <c r="U1306" i="80"/>
  <c r="U1314" i="80"/>
  <c r="U1322" i="80"/>
  <c r="U1330" i="80"/>
  <c r="U272" i="80"/>
  <c r="U732" i="80"/>
  <c r="U908" i="80"/>
  <c r="U1051" i="80"/>
  <c r="U1146" i="80"/>
  <c r="U1226" i="80"/>
  <c r="U1267" i="80"/>
  <c r="U1297" i="80"/>
  <c r="U1308" i="80"/>
  <c r="U1319" i="80"/>
  <c r="U1329" i="80"/>
  <c r="U1339" i="80"/>
  <c r="U1348" i="80"/>
  <c r="U1357" i="80"/>
  <c r="U1367" i="80"/>
  <c r="U1376" i="80"/>
  <c r="U1385" i="80"/>
  <c r="U1394" i="80"/>
  <c r="U1403" i="80"/>
  <c r="U1412" i="80"/>
  <c r="U1421" i="80"/>
  <c r="U1431" i="80"/>
  <c r="U1440" i="80"/>
  <c r="U1449" i="80"/>
  <c r="U1458" i="80"/>
  <c r="U1467" i="80"/>
  <c r="U1476" i="80"/>
  <c r="U1485" i="80"/>
  <c r="U1495" i="80"/>
  <c r="U1504" i="80"/>
  <c r="U1513" i="80"/>
  <c r="U1522" i="80"/>
  <c r="U1531" i="80"/>
  <c r="U1540" i="80"/>
  <c r="U1549" i="80"/>
  <c r="U1559" i="80"/>
  <c r="U1568" i="80"/>
  <c r="U1577" i="80"/>
  <c r="U1586" i="80"/>
  <c r="U1595" i="80"/>
  <c r="U1604" i="80"/>
  <c r="U1613" i="80"/>
  <c r="U1623" i="80"/>
  <c r="U1632" i="80"/>
  <c r="U1641" i="80"/>
  <c r="U1650" i="80"/>
  <c r="U1659" i="80"/>
  <c r="U1668" i="80"/>
  <c r="U1677" i="80"/>
  <c r="U1687" i="80"/>
  <c r="U1696" i="80"/>
  <c r="U1705" i="80"/>
  <c r="U1714" i="80"/>
  <c r="U1723" i="80"/>
  <c r="U1732" i="80"/>
  <c r="U1741" i="80"/>
  <c r="U1751" i="80"/>
  <c r="U1760" i="80"/>
  <c r="U1769" i="80"/>
  <c r="U1778" i="80"/>
  <c r="U1787" i="80"/>
  <c r="U1796" i="80"/>
  <c r="U1805" i="80"/>
  <c r="U1815" i="80"/>
  <c r="U1824" i="80"/>
  <c r="U1833" i="80"/>
  <c r="U1841" i="80"/>
  <c r="U1849" i="80"/>
  <c r="U1857" i="80"/>
  <c r="U1865" i="80"/>
  <c r="U1873" i="80"/>
  <c r="U1881" i="80"/>
  <c r="U1889" i="80"/>
  <c r="U1897" i="80"/>
  <c r="U1905" i="80"/>
  <c r="U1913" i="80"/>
  <c r="U1921" i="80"/>
  <c r="U1929" i="80"/>
  <c r="U1937" i="80"/>
  <c r="U1945" i="80"/>
  <c r="U1953" i="80"/>
  <c r="U1961" i="80"/>
  <c r="U1969" i="80"/>
  <c r="U1977" i="80"/>
  <c r="U1985" i="80"/>
  <c r="U624" i="80"/>
  <c r="U828" i="80"/>
  <c r="U983" i="80"/>
  <c r="U1101" i="80"/>
  <c r="U1194" i="80"/>
  <c r="U1243" i="80"/>
  <c r="U1285" i="80"/>
  <c r="U1303" i="80"/>
  <c r="U1313" i="80"/>
  <c r="U1324" i="80"/>
  <c r="U1335" i="80"/>
  <c r="U1344" i="80"/>
  <c r="U1353" i="80"/>
  <c r="U1362" i="80"/>
  <c r="U1371" i="80"/>
  <c r="U1380" i="80"/>
  <c r="U1389" i="80"/>
  <c r="U1399" i="80"/>
  <c r="U1408" i="80"/>
  <c r="U1417" i="80"/>
  <c r="U1426" i="80"/>
  <c r="U1435" i="80"/>
  <c r="U1444" i="80"/>
  <c r="U1453" i="80"/>
  <c r="U1463" i="80"/>
  <c r="U1472" i="80"/>
  <c r="U1481" i="80"/>
  <c r="U1490" i="80"/>
  <c r="U1499" i="80"/>
  <c r="U1508" i="80"/>
  <c r="U1517" i="80"/>
  <c r="U1527" i="80"/>
  <c r="U1536" i="80"/>
  <c r="U1545" i="80"/>
  <c r="U1554" i="80"/>
  <c r="U1563" i="80"/>
  <c r="U1572" i="80"/>
  <c r="U1581" i="80"/>
  <c r="U1591" i="80"/>
  <c r="U1600" i="80"/>
  <c r="U1609" i="80"/>
  <c r="U1618" i="80"/>
  <c r="U1627" i="80"/>
  <c r="U1636" i="80"/>
  <c r="U1645" i="80"/>
  <c r="U1655" i="80"/>
  <c r="U1664" i="80"/>
  <c r="U1673" i="80"/>
  <c r="U1682" i="80"/>
  <c r="U1691" i="80"/>
  <c r="U1700" i="80"/>
  <c r="U1709" i="80"/>
  <c r="U1719" i="80"/>
  <c r="U1728" i="80"/>
  <c r="U1737" i="80"/>
  <c r="U1746" i="80"/>
  <c r="U1755" i="80"/>
  <c r="U1764" i="80"/>
  <c r="U1773" i="80"/>
  <c r="U1783" i="80"/>
  <c r="U1792" i="80"/>
  <c r="U1801" i="80"/>
  <c r="U1810" i="80"/>
  <c r="U1819" i="80"/>
  <c r="U1828" i="80"/>
  <c r="U1837" i="80"/>
  <c r="U1845" i="80"/>
  <c r="U1853" i="80"/>
  <c r="U1861" i="80"/>
  <c r="U1869" i="80"/>
  <c r="U1877" i="80"/>
  <c r="U1885" i="80"/>
  <c r="U1893" i="80"/>
  <c r="U1901" i="80"/>
  <c r="U1909" i="80"/>
  <c r="U1917" i="80"/>
  <c r="U1925" i="80"/>
  <c r="U1933" i="80"/>
  <c r="U1941" i="80"/>
  <c r="U1949" i="80"/>
  <c r="U1957" i="80"/>
  <c r="U1965" i="80"/>
  <c r="U1973" i="80"/>
  <c r="U1981" i="80"/>
  <c r="U1989" i="80"/>
  <c r="U397" i="80"/>
  <c r="U796" i="80"/>
  <c r="U1019" i="80"/>
  <c r="U1162" i="80"/>
  <c r="U1242" i="80"/>
  <c r="U1293" i="80"/>
  <c r="U700" i="80"/>
  <c r="U924" i="80"/>
  <c r="U1092" i="80"/>
  <c r="U1210" i="80"/>
  <c r="U1274" i="80"/>
  <c r="U1301" i="80"/>
  <c r="U1316" i="80"/>
  <c r="U1331" i="80"/>
  <c r="U1343" i="80"/>
  <c r="U1355" i="80"/>
  <c r="U1368" i="80"/>
  <c r="U1379" i="80"/>
  <c r="U1392" i="80"/>
  <c r="U1404" i="80"/>
  <c r="U1416" i="80"/>
  <c r="U1428" i="80"/>
  <c r="U1441" i="80"/>
  <c r="U1452" i="80"/>
  <c r="U1465" i="80"/>
  <c r="U1477" i="80"/>
  <c r="U1489" i="80"/>
  <c r="U1501" i="80"/>
  <c r="U1514" i="80"/>
  <c r="U1525" i="80"/>
  <c r="U1538" i="80"/>
  <c r="U1551" i="80"/>
  <c r="U1562" i="80"/>
  <c r="U1575" i="80"/>
  <c r="U1587" i="80"/>
  <c r="U1599" i="80"/>
  <c r="U1611" i="80"/>
  <c r="U1624" i="80"/>
  <c r="U1635" i="80"/>
  <c r="U1648" i="80"/>
  <c r="U1660" i="80"/>
  <c r="U1672" i="80"/>
  <c r="U1684" i="80"/>
  <c r="U1697" i="80"/>
  <c r="U1708" i="80"/>
  <c r="U1721" i="80"/>
  <c r="U1733" i="80"/>
  <c r="U1745" i="80"/>
  <c r="U1757" i="80"/>
  <c r="U1770" i="80"/>
  <c r="U1781" i="80"/>
  <c r="U1794" i="80"/>
  <c r="U1807" i="80"/>
  <c r="U1818" i="80"/>
  <c r="U1831" i="80"/>
  <c r="U1842" i="80"/>
  <c r="U1852" i="80"/>
  <c r="U1863" i="80"/>
  <c r="U1874" i="80"/>
  <c r="U1884" i="80"/>
  <c r="U1895" i="80"/>
  <c r="U1906" i="80"/>
  <c r="U1916" i="80"/>
  <c r="U1927" i="80"/>
  <c r="U1938" i="80"/>
  <c r="U1948" i="80"/>
  <c r="U1959" i="80"/>
  <c r="U1970" i="80"/>
  <c r="U1980" i="80"/>
  <c r="U1991" i="80"/>
  <c r="U1999" i="80"/>
  <c r="U2007" i="80"/>
  <c r="U2015" i="80"/>
  <c r="U2023" i="80"/>
  <c r="U2031" i="80"/>
  <c r="U2039" i="80"/>
  <c r="U2047" i="80"/>
  <c r="U2055" i="80"/>
  <c r="U2063" i="80"/>
  <c r="U2071" i="80"/>
  <c r="U2079" i="80"/>
  <c r="U2087" i="80"/>
  <c r="U2095" i="80"/>
  <c r="U2103" i="80"/>
  <c r="U2111" i="80"/>
  <c r="U2119" i="80"/>
  <c r="U2127" i="80"/>
  <c r="U2135" i="80"/>
  <c r="U2143" i="80"/>
  <c r="U2151" i="80"/>
  <c r="U2159" i="80"/>
  <c r="U472" i="80"/>
  <c r="U892" i="80"/>
  <c r="U1129" i="80"/>
  <c r="U1251" i="80"/>
  <c r="U1300" i="80"/>
  <c r="U1317" i="80"/>
  <c r="U1333" i="80"/>
  <c r="U1347" i="80"/>
  <c r="U1361" i="80"/>
  <c r="U1375" i="80"/>
  <c r="U1388" i="80"/>
  <c r="U1402" i="80"/>
  <c r="U1418" i="80"/>
  <c r="U1432" i="80"/>
  <c r="U1445" i="80"/>
  <c r="U1459" i="80"/>
  <c r="U1473" i="80"/>
  <c r="U1487" i="80"/>
  <c r="U1500" i="80"/>
  <c r="U1515" i="80"/>
  <c r="U1529" i="80"/>
  <c r="U1543" i="80"/>
  <c r="U1556" i="80"/>
  <c r="U1570" i="80"/>
  <c r="U1584" i="80"/>
  <c r="U1597" i="80"/>
  <c r="U1612" i="80"/>
  <c r="U1626" i="80"/>
  <c r="U1640" i="80"/>
  <c r="U1653" i="80"/>
  <c r="U1667" i="80"/>
  <c r="U1681" i="80"/>
  <c r="U1695" i="80"/>
  <c r="U1711" i="80"/>
  <c r="U1724" i="80"/>
  <c r="U1738" i="80"/>
  <c r="U1752" i="80"/>
  <c r="U1765" i="80"/>
  <c r="U1779" i="80"/>
  <c r="U1793" i="80"/>
  <c r="U1808" i="80"/>
  <c r="U1821" i="80"/>
  <c r="U1835" i="80"/>
  <c r="U1847" i="80"/>
  <c r="U1859" i="80"/>
  <c r="U1871" i="80"/>
  <c r="U1883" i="80"/>
  <c r="U1896" i="80"/>
  <c r="U1908" i="80"/>
  <c r="U1920" i="80"/>
  <c r="U1932" i="80"/>
  <c r="U1944" i="80"/>
  <c r="U1956" i="80"/>
  <c r="U1968" i="80"/>
  <c r="U1982" i="80"/>
  <c r="U1993" i="80"/>
  <c r="U2002" i="80"/>
  <c r="U2011" i="80"/>
  <c r="U2020" i="80"/>
  <c r="U2029" i="80"/>
  <c r="U2038" i="80"/>
  <c r="U2048" i="80"/>
  <c r="U2057" i="80"/>
  <c r="U2066" i="80"/>
  <c r="U2075" i="80"/>
  <c r="U2084" i="80"/>
  <c r="U2093" i="80"/>
  <c r="U2102" i="80"/>
  <c r="U2112" i="80"/>
  <c r="U2121" i="80"/>
  <c r="U2130" i="80"/>
  <c r="U2139" i="80"/>
  <c r="U2148" i="80"/>
  <c r="U2157" i="80"/>
  <c r="U2166" i="80"/>
  <c r="U2174" i="80"/>
  <c r="U2182" i="80"/>
  <c r="U2190" i="80"/>
  <c r="U2198" i="80"/>
  <c r="U2206" i="80"/>
  <c r="U2214" i="80"/>
  <c r="U2222" i="80"/>
  <c r="U2230" i="80"/>
  <c r="U2238" i="80"/>
  <c r="U2246" i="80"/>
  <c r="U2254" i="80"/>
  <c r="U2262" i="80"/>
  <c r="U2270" i="80"/>
  <c r="U2278" i="80"/>
  <c r="U2286" i="80"/>
  <c r="U2294" i="80"/>
  <c r="U2302" i="80"/>
  <c r="U2310" i="80"/>
  <c r="U2318" i="80"/>
  <c r="U2326" i="80"/>
  <c r="U2334" i="80"/>
  <c r="U2342" i="80"/>
  <c r="U2350" i="80"/>
  <c r="U2358" i="80"/>
  <c r="U2366" i="80"/>
  <c r="U2374" i="80"/>
  <c r="U2382" i="80"/>
  <c r="U2390" i="80"/>
  <c r="U2398" i="80"/>
  <c r="U2406" i="80"/>
  <c r="U2414" i="80"/>
  <c r="U2422" i="80"/>
  <c r="U2430" i="80"/>
  <c r="U2438" i="80"/>
  <c r="U2446" i="80"/>
  <c r="U2454" i="80"/>
  <c r="U2462" i="80"/>
  <c r="U2470" i="80"/>
  <c r="U2478" i="80"/>
  <c r="U2486" i="80"/>
  <c r="U2494" i="80"/>
  <c r="U2502" i="80"/>
  <c r="U2510" i="80"/>
  <c r="U2518" i="80"/>
  <c r="U2526" i="80"/>
  <c r="U2534" i="80"/>
  <c r="U2542" i="80"/>
  <c r="U2550" i="80"/>
  <c r="U2558" i="80"/>
  <c r="U2566" i="80"/>
  <c r="U2574" i="80"/>
  <c r="U2582" i="80"/>
  <c r="U2590" i="80"/>
  <c r="U2598" i="80"/>
  <c r="U2606" i="80"/>
  <c r="U2614" i="80"/>
  <c r="U2622" i="80"/>
  <c r="U2630" i="80"/>
  <c r="U2638" i="80"/>
  <c r="U2646" i="80"/>
  <c r="U2654" i="80"/>
  <c r="U2662" i="80"/>
  <c r="U2670" i="80"/>
  <c r="U2678" i="80"/>
  <c r="U2686" i="80"/>
  <c r="U2694" i="80"/>
  <c r="U2702" i="80"/>
  <c r="U2710" i="80"/>
  <c r="U2718" i="80"/>
  <c r="U2726" i="80"/>
  <c r="U2734" i="80"/>
  <c r="U2742" i="80"/>
  <c r="U2750" i="80"/>
  <c r="U2758" i="80"/>
  <c r="U2766" i="80"/>
  <c r="U2774" i="80"/>
  <c r="U2782" i="80"/>
  <c r="U2790" i="80"/>
  <c r="U2798" i="80"/>
  <c r="U2806" i="80"/>
  <c r="U2814" i="80"/>
  <c r="U2822" i="80"/>
  <c r="U2830" i="80"/>
  <c r="U2838" i="80"/>
  <c r="U2846" i="80"/>
  <c r="U2854" i="80"/>
  <c r="U2862" i="80"/>
  <c r="U2870" i="80"/>
  <c r="U2878" i="80"/>
  <c r="U2886" i="80"/>
  <c r="U2894" i="80"/>
  <c r="U2902" i="80"/>
  <c r="U2910" i="80"/>
  <c r="U2918" i="80"/>
  <c r="U2926" i="80"/>
  <c r="U764" i="80"/>
  <c r="U1029" i="80"/>
  <c r="U1202" i="80"/>
  <c r="U1283" i="80"/>
  <c r="U1309" i="80"/>
  <c r="U1325" i="80"/>
  <c r="U1340" i="80"/>
  <c r="U1354" i="80"/>
  <c r="U1369" i="80"/>
  <c r="U1383" i="80"/>
  <c r="U1396" i="80"/>
  <c r="U1410" i="80"/>
  <c r="U1424" i="80"/>
  <c r="U1437" i="80"/>
  <c r="U1451" i="80"/>
  <c r="U1466" i="80"/>
  <c r="U1480" i="80"/>
  <c r="U1493" i="80"/>
  <c r="U1507" i="80"/>
  <c r="U1521" i="80"/>
  <c r="U1535" i="80"/>
  <c r="U1548" i="80"/>
  <c r="U1564" i="80"/>
  <c r="U1578" i="80"/>
  <c r="U1592" i="80"/>
  <c r="U1605" i="80"/>
  <c r="U1619" i="80"/>
  <c r="U1633" i="80"/>
  <c r="U1647" i="80"/>
  <c r="U1661" i="80"/>
  <c r="U1675" i="80"/>
  <c r="U1689" i="80"/>
  <c r="U1703" i="80"/>
  <c r="U1716" i="80"/>
  <c r="U1730" i="80"/>
  <c r="U1744" i="80"/>
  <c r="U1759" i="80"/>
  <c r="U1772" i="80"/>
  <c r="U1786" i="80"/>
  <c r="U1800" i="80"/>
  <c r="U1813" i="80"/>
  <c r="U1827" i="80"/>
  <c r="U1840" i="80"/>
  <c r="U1854" i="80"/>
  <c r="U1866" i="80"/>
  <c r="U1878" i="80"/>
  <c r="U1890" i="80"/>
  <c r="U1902" i="80"/>
  <c r="U1914" i="80"/>
  <c r="U1926" i="80"/>
  <c r="U1939" i="80"/>
  <c r="U1951" i="80"/>
  <c r="U1963" i="80"/>
  <c r="U1975" i="80"/>
  <c r="U1987" i="80"/>
  <c r="U1997" i="80"/>
  <c r="U2006" i="80"/>
  <c r="U2016" i="80"/>
  <c r="U2025" i="80"/>
  <c r="U2034" i="80"/>
  <c r="U2043" i="80"/>
  <c r="U2052" i="80"/>
  <c r="U2061" i="80"/>
  <c r="U2070" i="80"/>
  <c r="U2080" i="80"/>
  <c r="U2089" i="80"/>
  <c r="U2098" i="80"/>
  <c r="U2107" i="80"/>
  <c r="U2116" i="80"/>
  <c r="U2125" i="80"/>
  <c r="U2134" i="80"/>
  <c r="U2144" i="80"/>
  <c r="U2153" i="80"/>
  <c r="U2162" i="80"/>
  <c r="U2170" i="80"/>
  <c r="U2178" i="80"/>
  <c r="U2186" i="80"/>
  <c r="U2194" i="80"/>
  <c r="U2202" i="80"/>
  <c r="U2210" i="80"/>
  <c r="U2218" i="80"/>
  <c r="U2226" i="80"/>
  <c r="U2234" i="80"/>
  <c r="U2242" i="80"/>
  <c r="U2250" i="80"/>
  <c r="U2258" i="80"/>
  <c r="U2266" i="80"/>
  <c r="U2274" i="80"/>
  <c r="U2282" i="80"/>
  <c r="U2290" i="80"/>
  <c r="U2298" i="80"/>
  <c r="U2306" i="80"/>
  <c r="U2314" i="80"/>
  <c r="U2322" i="80"/>
  <c r="U2330" i="80"/>
  <c r="U2338" i="80"/>
  <c r="U2346" i="80"/>
  <c r="U2354" i="80"/>
  <c r="U2362" i="80"/>
  <c r="U2370" i="80"/>
  <c r="U2378" i="80"/>
  <c r="U2386" i="80"/>
  <c r="U2394" i="80"/>
  <c r="U2402" i="80"/>
  <c r="U2410" i="80"/>
  <c r="U2418" i="80"/>
  <c r="U2426" i="80"/>
  <c r="U2434" i="80"/>
  <c r="U2442" i="80"/>
  <c r="U2450" i="80"/>
  <c r="U2458" i="80"/>
  <c r="U2466" i="80"/>
  <c r="U2474" i="80"/>
  <c r="U2482" i="80"/>
  <c r="U2490" i="80"/>
  <c r="U2498" i="80"/>
  <c r="U2506" i="80"/>
  <c r="U2514" i="80"/>
  <c r="U2522" i="80"/>
  <c r="U2530" i="80"/>
  <c r="U2538" i="80"/>
  <c r="U2546" i="80"/>
  <c r="U2554" i="80"/>
  <c r="U2562" i="80"/>
  <c r="U2570" i="80"/>
  <c r="U2578" i="80"/>
  <c r="U2586" i="80"/>
  <c r="U2594" i="80"/>
  <c r="U2602" i="80"/>
  <c r="U2610" i="80"/>
  <c r="U2618" i="80"/>
  <c r="U2626" i="80"/>
  <c r="U2634" i="80"/>
  <c r="U2642" i="80"/>
  <c r="U2650" i="80"/>
  <c r="U2658" i="80"/>
  <c r="U2666" i="80"/>
  <c r="U2674" i="80"/>
  <c r="U2682" i="80"/>
  <c r="U2690" i="80"/>
  <c r="U3000" i="80"/>
  <c r="U2992" i="80"/>
  <c r="U2984" i="80"/>
  <c r="U2976" i="80"/>
  <c r="U2968" i="80"/>
  <c r="U2960" i="80"/>
  <c r="U2952" i="80"/>
  <c r="U2944" i="80"/>
  <c r="U2936" i="80"/>
  <c r="U2928" i="80"/>
  <c r="U2919" i="80"/>
  <c r="U2909" i="80"/>
  <c r="U2900" i="80"/>
  <c r="U2891" i="80"/>
  <c r="U2882" i="80"/>
  <c r="U2873" i="80"/>
  <c r="U2864" i="80"/>
  <c r="U2855" i="80"/>
  <c r="U2845" i="80"/>
  <c r="U2836" i="80"/>
  <c r="U2827" i="80"/>
  <c r="U2818" i="80"/>
  <c r="U2809" i="80"/>
  <c r="U2800" i="80"/>
  <c r="U2791" i="80"/>
  <c r="U2781" i="80"/>
  <c r="U2772" i="80"/>
  <c r="U2763" i="80"/>
  <c r="U2754" i="80"/>
  <c r="U2745" i="80"/>
  <c r="U2736" i="80"/>
  <c r="U2727" i="80"/>
  <c r="U2717" i="80"/>
  <c r="U2708" i="80"/>
  <c r="U2699" i="80"/>
  <c r="U2689" i="80"/>
  <c r="U2679" i="80"/>
  <c r="U2668" i="80"/>
  <c r="U2657" i="80"/>
  <c r="U2647" i="80"/>
  <c r="U2636" i="80"/>
  <c r="U2625" i="80"/>
  <c r="U2615" i="80"/>
  <c r="U2604" i="80"/>
  <c r="U2593" i="80"/>
  <c r="U2583" i="80"/>
  <c r="U2572" i="80"/>
  <c r="U2561" i="80"/>
  <c r="U2551" i="80"/>
  <c r="U2540" i="80"/>
  <c r="U2529" i="80"/>
  <c r="U2519" i="80"/>
  <c r="U2508" i="80"/>
  <c r="U2497" i="80"/>
  <c r="U2487" i="80"/>
  <c r="U2476" i="80"/>
  <c r="U2465" i="80"/>
  <c r="U2455" i="80"/>
  <c r="U2444" i="80"/>
  <c r="U2433" i="80"/>
  <c r="U2423" i="80"/>
  <c r="U2412" i="80"/>
  <c r="U2401" i="80"/>
  <c r="U2391" i="80"/>
  <c r="U2380" i="80"/>
  <c r="U2369" i="80"/>
  <c r="U2359" i="80"/>
  <c r="U2348" i="80"/>
  <c r="U2337" i="80"/>
  <c r="U2327" i="80"/>
  <c r="U2316" i="80"/>
  <c r="U2305" i="80"/>
  <c r="U2295" i="80"/>
  <c r="U2284" i="80"/>
  <c r="U2273" i="80"/>
  <c r="U2263" i="80"/>
  <c r="U2252" i="80"/>
  <c r="U2241" i="80"/>
  <c r="U2231" i="80"/>
  <c r="U2220" i="80"/>
  <c r="U2209" i="80"/>
  <c r="U2199" i="80"/>
  <c r="U2188" i="80"/>
  <c r="U2177" i="80"/>
  <c r="U2167" i="80"/>
  <c r="U2155" i="80"/>
  <c r="U2142" i="80"/>
  <c r="U2131" i="80"/>
  <c r="U2118" i="80"/>
  <c r="U2106" i="80"/>
  <c r="U2094" i="80"/>
  <c r="U2082" i="80"/>
  <c r="U2069" i="80"/>
  <c r="U2058" i="80"/>
  <c r="U2045" i="80"/>
  <c r="U2033" i="80"/>
  <c r="U2021" i="80"/>
  <c r="U2009" i="80"/>
  <c r="U1996" i="80"/>
  <c r="U1983" i="80"/>
  <c r="U1966" i="80"/>
  <c r="U1950" i="80"/>
  <c r="U1934" i="80"/>
  <c r="U1918" i="80"/>
  <c r="U1900" i="80"/>
  <c r="U1886" i="80"/>
  <c r="U1868" i="80"/>
  <c r="U1851" i="80"/>
  <c r="U1836" i="80"/>
  <c r="U1817" i="80"/>
  <c r="U1799" i="80"/>
  <c r="U1780" i="80"/>
  <c r="U1762" i="80"/>
  <c r="U1743" i="80"/>
  <c r="U1725" i="80"/>
  <c r="U1706" i="80"/>
  <c r="U1688" i="80"/>
  <c r="U1669" i="80"/>
  <c r="U1651" i="80"/>
  <c r="U1631" i="80"/>
  <c r="U1615" i="80"/>
  <c r="U1594" i="80"/>
  <c r="U1576" i="80"/>
  <c r="U1557" i="80"/>
  <c r="U1539" i="80"/>
  <c r="U1520" i="80"/>
  <c r="U1503" i="80"/>
  <c r="U1483" i="80"/>
  <c r="U1464" i="80"/>
  <c r="U1447" i="80"/>
  <c r="U1427" i="80"/>
  <c r="U1409" i="80"/>
  <c r="U1391" i="80"/>
  <c r="U1372" i="80"/>
  <c r="U1352" i="80"/>
  <c r="U1336" i="80"/>
  <c r="U1312" i="80"/>
  <c r="U1275" i="80"/>
  <c r="U1138" i="80"/>
  <c r="U844" i="80"/>
  <c r="U2713" i="80"/>
  <c r="U2704" i="80"/>
  <c r="U2695" i="80"/>
  <c r="U2684" i="80"/>
  <c r="U2673" i="80"/>
  <c r="U2663" i="80"/>
  <c r="U2652" i="80"/>
  <c r="U2641" i="80"/>
  <c r="U2631" i="80"/>
  <c r="U2620" i="80"/>
  <c r="U2609" i="80"/>
  <c r="U2599" i="80"/>
  <c r="U2588" i="80"/>
  <c r="U2577" i="80"/>
  <c r="U2567" i="80"/>
  <c r="U2556" i="80"/>
  <c r="U2545" i="80"/>
  <c r="U2535" i="80"/>
  <c r="U2524" i="80"/>
  <c r="U2513" i="80"/>
  <c r="U2503" i="80"/>
  <c r="U2492" i="80"/>
  <c r="U2481" i="80"/>
  <c r="U2471" i="80"/>
  <c r="U2460" i="80"/>
  <c r="U2449" i="80"/>
  <c r="U2439" i="80"/>
  <c r="U2428" i="80"/>
  <c r="U2417" i="80"/>
  <c r="U2407" i="80"/>
  <c r="U2396" i="80"/>
  <c r="U2385" i="80"/>
  <c r="U2375" i="80"/>
  <c r="U2364" i="80"/>
  <c r="U2353" i="80"/>
  <c r="U2343" i="80"/>
  <c r="U2332" i="80"/>
  <c r="U2321" i="80"/>
  <c r="U2311" i="80"/>
  <c r="U2300" i="80"/>
  <c r="U2289" i="80"/>
  <c r="U2279" i="80"/>
  <c r="U2268" i="80"/>
  <c r="U2257" i="80"/>
  <c r="U2247" i="80"/>
  <c r="U2236" i="80"/>
  <c r="U2225" i="80"/>
  <c r="U2215" i="80"/>
  <c r="U2204" i="80"/>
  <c r="U2193" i="80"/>
  <c r="U2183" i="80"/>
  <c r="U2172" i="80"/>
  <c r="U2161" i="80"/>
  <c r="U2149" i="80"/>
  <c r="U2137" i="80"/>
  <c r="U2124" i="80"/>
  <c r="U2113" i="80"/>
  <c r="U2100" i="80"/>
  <c r="U2088" i="80"/>
  <c r="U2076" i="80"/>
  <c r="U2064" i="80"/>
  <c r="U2051" i="80"/>
  <c r="U2040" i="80"/>
  <c r="U2027" i="80"/>
  <c r="U2014" i="80"/>
  <c r="U2003" i="80"/>
  <c r="U1990" i="80"/>
  <c r="U1974" i="80"/>
  <c r="U1958" i="80"/>
  <c r="U1942" i="80"/>
  <c r="U1924" i="80"/>
  <c r="U1910" i="80"/>
  <c r="U1892" i="80"/>
  <c r="U1876" i="80"/>
  <c r="U1860" i="80"/>
  <c r="U1844" i="80"/>
  <c r="U1826" i="80"/>
  <c r="U1809" i="80"/>
  <c r="U1789" i="80"/>
  <c r="U1771" i="80"/>
  <c r="U1753" i="80"/>
  <c r="U1735" i="80"/>
  <c r="U1715" i="80"/>
  <c r="U1698" i="80"/>
  <c r="U1679" i="80"/>
  <c r="U1658" i="80"/>
  <c r="U1642" i="80"/>
  <c r="U1621" i="80"/>
  <c r="U1603" i="80"/>
  <c r="U1585" i="80"/>
  <c r="U1567" i="80"/>
  <c r="U1547" i="80"/>
  <c r="U1530" i="80"/>
  <c r="U1511" i="80"/>
  <c r="U1492" i="80"/>
  <c r="U1474" i="80"/>
  <c r="U1456" i="80"/>
  <c r="U1436" i="80"/>
  <c r="U1419" i="80"/>
  <c r="U1400" i="80"/>
  <c r="U1381" i="80"/>
  <c r="U1363" i="80"/>
  <c r="U1345" i="80"/>
  <c r="U1323" i="80"/>
  <c r="U1304" i="80"/>
  <c r="U1227" i="80"/>
  <c r="U1008" i="80"/>
  <c r="U598" i="80"/>
  <c r="U2340" i="80"/>
  <c r="U2329" i="80"/>
  <c r="U2319" i="80"/>
  <c r="U2308" i="80"/>
  <c r="U2297" i="80"/>
  <c r="U2287" i="80"/>
  <c r="U2276" i="80"/>
  <c r="U2265" i="80"/>
  <c r="U2255" i="80"/>
  <c r="U2244" i="80"/>
  <c r="U2233" i="80"/>
  <c r="U2223" i="80"/>
  <c r="U2212" i="80"/>
  <c r="U2201" i="80"/>
  <c r="U2191" i="80"/>
  <c r="U2180" i="80"/>
  <c r="U2169" i="80"/>
  <c r="U2158" i="80"/>
  <c r="U2146" i="80"/>
  <c r="U2133" i="80"/>
  <c r="U2122" i="80"/>
  <c r="U2109" i="80"/>
  <c r="U2097" i="80"/>
  <c r="U2085" i="80"/>
  <c r="U2073" i="80"/>
  <c r="U2060" i="80"/>
  <c r="U2049" i="80"/>
  <c r="U2036" i="80"/>
  <c r="U2024" i="80"/>
  <c r="U2012" i="80"/>
  <c r="U2000" i="80"/>
  <c r="U1986" i="80"/>
  <c r="U1971" i="80"/>
  <c r="U1954" i="80"/>
  <c r="U1936" i="80"/>
  <c r="U1922" i="80"/>
  <c r="U1904" i="80"/>
  <c r="U1888" i="80"/>
  <c r="U1872" i="80"/>
  <c r="U1856" i="80"/>
  <c r="U1839" i="80"/>
  <c r="U1823" i="80"/>
  <c r="U1803" i="80"/>
  <c r="U1785" i="80"/>
  <c r="U1767" i="80"/>
  <c r="U1748" i="80"/>
  <c r="U1729" i="80"/>
  <c r="U1712" i="80"/>
  <c r="U1692" i="80"/>
  <c r="U1674" i="80"/>
  <c r="U1656" i="80"/>
  <c r="U1637" i="80"/>
  <c r="U1617" i="80"/>
  <c r="U1601" i="80"/>
  <c r="U1580" i="80"/>
  <c r="U1561" i="80"/>
  <c r="U1544" i="80"/>
  <c r="U1524" i="80"/>
  <c r="U1506" i="80"/>
  <c r="U1488" i="80"/>
  <c r="U1469" i="80"/>
  <c r="U1450" i="80"/>
  <c r="U1433" i="80"/>
  <c r="U1413" i="80"/>
  <c r="U1395" i="80"/>
  <c r="U1377" i="80"/>
  <c r="U1359" i="80"/>
  <c r="U1338" i="80"/>
  <c r="U1320" i="80"/>
  <c r="U1295" i="80"/>
  <c r="U1178" i="80"/>
  <c r="U956" i="80"/>
  <c r="N7998" i="80"/>
  <c r="N7773" i="80"/>
  <c r="N6439" i="80"/>
  <c r="N7871" i="80"/>
  <c r="N8029" i="80"/>
  <c r="N8001" i="80"/>
  <c r="N7974" i="80"/>
  <c r="N7945" i="80"/>
  <c r="N7918" i="80"/>
  <c r="N7890" i="80"/>
  <c r="N7863" i="80"/>
  <c r="N7834" i="80"/>
  <c r="N7807" i="80"/>
  <c r="N7779" i="80"/>
  <c r="N7751" i="80"/>
  <c r="N7714" i="80"/>
  <c r="N7666" i="80"/>
  <c r="N7611" i="80"/>
  <c r="N7560" i="80"/>
  <c r="N7498" i="80"/>
  <c r="N7429" i="80"/>
  <c r="N7366" i="80"/>
  <c r="N7304" i="80"/>
  <c r="N7232" i="80"/>
  <c r="N7169" i="80"/>
  <c r="N7110" i="80"/>
  <c r="N7037" i="80"/>
  <c r="N6965" i="80"/>
  <c r="N6895" i="80"/>
  <c r="N6815" i="80"/>
  <c r="N6743" i="80"/>
  <c r="N6661" i="80"/>
  <c r="N6566" i="80"/>
  <c r="N6457" i="80"/>
  <c r="N6347" i="80"/>
  <c r="N6222" i="80"/>
  <c r="N6111" i="80"/>
  <c r="N5986" i="80"/>
  <c r="N5781" i="80"/>
  <c r="N5600" i="80"/>
  <c r="N5408" i="80"/>
  <c r="N5146" i="80"/>
  <c r="N4905" i="80"/>
  <c r="N4658" i="80"/>
  <c r="N4286" i="80"/>
  <c r="N3889" i="80"/>
  <c r="N3414" i="80"/>
  <c r="N676" i="80"/>
  <c r="N7803" i="80"/>
  <c r="N7487" i="80"/>
  <c r="N7231" i="80"/>
  <c r="N6881" i="80"/>
  <c r="N6091" i="80"/>
  <c r="N5573" i="80"/>
  <c r="N3808" i="80"/>
  <c r="N7942" i="80"/>
  <c r="N7608" i="80"/>
  <c r="N7355" i="80"/>
  <c r="N7035" i="80"/>
  <c r="N6730" i="80"/>
  <c r="N5779" i="80"/>
  <c r="N4862" i="80"/>
  <c r="N4605" i="80"/>
  <c r="N8024" i="80"/>
  <c r="N7995" i="80"/>
  <c r="N7968" i="80"/>
  <c r="N7941" i="80"/>
  <c r="N7913" i="80"/>
  <c r="N7882" i="80"/>
  <c r="N7855" i="80"/>
  <c r="N7827" i="80"/>
  <c r="N7799" i="80"/>
  <c r="N7771" i="80"/>
  <c r="N7744" i="80"/>
  <c r="N7706" i="80"/>
  <c r="N7650" i="80"/>
  <c r="N7598" i="80"/>
  <c r="N7549" i="80"/>
  <c r="N7477" i="80"/>
  <c r="N7414" i="80"/>
  <c r="N7352" i="80"/>
  <c r="N7282" i="80"/>
  <c r="N7219" i="80"/>
  <c r="N7158" i="80"/>
  <c r="N7086" i="80"/>
  <c r="N7019" i="80"/>
  <c r="N6952" i="80"/>
  <c r="N6870" i="80"/>
  <c r="N6798" i="80"/>
  <c r="N6725" i="80"/>
  <c r="N6632" i="80"/>
  <c r="N6542" i="80"/>
  <c r="N6438" i="80"/>
  <c r="N6306" i="80"/>
  <c r="N6197" i="80"/>
  <c r="N6087" i="80"/>
  <c r="N5917" i="80"/>
  <c r="N5744" i="80"/>
  <c r="N5566" i="80"/>
  <c r="N5334" i="80"/>
  <c r="N5092" i="80"/>
  <c r="N4856" i="80"/>
  <c r="N4557" i="80"/>
  <c r="N4201" i="80"/>
  <c r="N3791" i="80"/>
  <c r="N3154" i="80"/>
  <c r="N7969" i="80"/>
  <c r="N7745" i="80"/>
  <c r="N7425" i="80"/>
  <c r="N7159" i="80"/>
  <c r="N6953" i="80"/>
  <c r="N6219" i="80"/>
  <c r="N5368" i="80"/>
  <c r="N3290" i="80"/>
  <c r="N8017" i="80"/>
  <c r="N7990" i="80"/>
  <c r="N7962" i="80"/>
  <c r="N7934" i="80"/>
  <c r="N7906" i="80"/>
  <c r="N7879" i="80"/>
  <c r="N7851" i="80"/>
  <c r="N7823" i="80"/>
  <c r="N7795" i="80"/>
  <c r="N7768" i="80"/>
  <c r="N7736" i="80"/>
  <c r="N7696" i="80"/>
  <c r="N7648" i="80"/>
  <c r="N7590" i="80"/>
  <c r="N7535" i="80"/>
  <c r="N7475" i="80"/>
  <c r="N7403" i="80"/>
  <c r="N7341" i="80"/>
  <c r="N7279" i="80"/>
  <c r="N7209" i="80"/>
  <c r="N7146" i="80"/>
  <c r="N7085" i="80"/>
  <c r="N7008" i="80"/>
  <c r="N6936" i="80"/>
  <c r="N6869" i="80"/>
  <c r="N6786" i="80"/>
  <c r="N6709" i="80"/>
  <c r="N6626" i="80"/>
  <c r="N6525" i="80"/>
  <c r="N6414" i="80"/>
  <c r="N6305" i="80"/>
  <c r="N6176" i="80"/>
  <c r="N6066" i="80"/>
  <c r="N5913" i="80"/>
  <c r="N5710" i="80"/>
  <c r="N5531" i="80"/>
  <c r="N5331" i="80"/>
  <c r="N5051" i="80"/>
  <c r="N4808" i="80"/>
  <c r="N4541" i="80"/>
  <c r="N4140" i="80"/>
  <c r="N3710" i="80"/>
  <c r="N3138" i="80"/>
  <c r="N7858" i="80"/>
  <c r="N7550" i="80"/>
  <c r="N7293" i="80"/>
  <c r="N7096" i="80"/>
  <c r="N6810" i="80"/>
  <c r="N5949" i="80"/>
  <c r="N5142" i="80"/>
  <c r="N4282" i="80"/>
  <c r="N8016" i="80"/>
  <c r="N7989" i="80"/>
  <c r="N7961" i="80"/>
  <c r="N7933" i="80"/>
  <c r="N7905" i="80"/>
  <c r="N7878" i="80"/>
  <c r="N7849" i="80"/>
  <c r="N7822" i="80"/>
  <c r="N7794" i="80"/>
  <c r="N7767" i="80"/>
  <c r="N7735" i="80"/>
  <c r="N7688" i="80"/>
  <c r="N7639" i="80"/>
  <c r="N7589" i="80"/>
  <c r="N7525" i="80"/>
  <c r="N7462" i="80"/>
  <c r="N7402" i="80"/>
  <c r="N7330" i="80"/>
  <c r="N7267" i="80"/>
  <c r="N7206" i="80"/>
  <c r="N7136" i="80"/>
  <c r="N7073" i="80"/>
  <c r="N7007" i="80"/>
  <c r="N6925" i="80"/>
  <c r="N6853" i="80"/>
  <c r="N6785" i="80"/>
  <c r="N6696" i="80"/>
  <c r="N6613" i="80"/>
  <c r="N6523" i="80"/>
  <c r="N6394" i="80"/>
  <c r="N6283" i="80"/>
  <c r="N6175" i="80"/>
  <c r="N6041" i="80"/>
  <c r="N5881" i="80"/>
  <c r="N5706" i="80"/>
  <c r="N5492" i="80"/>
  <c r="N5280" i="80"/>
  <c r="N5044" i="80"/>
  <c r="N4768" i="80"/>
  <c r="N4492" i="80"/>
  <c r="N4130" i="80"/>
  <c r="N3635" i="80"/>
  <c r="N7886" i="80"/>
  <c r="N7658" i="80"/>
  <c r="N6562" i="80"/>
  <c r="N8010" i="80"/>
  <c r="N7954" i="80"/>
  <c r="N7899" i="80"/>
  <c r="N7816" i="80"/>
  <c r="N7760" i="80"/>
  <c r="N7687" i="80"/>
  <c r="N7578" i="80"/>
  <c r="N7451" i="80"/>
  <c r="N7329" i="80"/>
  <c r="N7194" i="80"/>
  <c r="N7063" i="80"/>
  <c r="N6923" i="80"/>
  <c r="N6769" i="80"/>
  <c r="N6598" i="80"/>
  <c r="N6393" i="80"/>
  <c r="N6151" i="80"/>
  <c r="N5847" i="80"/>
  <c r="N5490" i="80"/>
  <c r="N4757" i="80"/>
  <c r="N4429" i="80"/>
  <c r="N2829" i="80"/>
  <c r="N1748" i="80"/>
  <c r="N2038" i="80"/>
  <c r="N2102" i="80"/>
  <c r="N2166" i="80"/>
  <c r="N2230" i="80"/>
  <c r="N2294" i="80"/>
  <c r="N2358" i="80"/>
  <c r="N2422" i="80"/>
  <c r="N2486" i="80"/>
  <c r="N2550" i="80"/>
  <c r="N2590" i="80"/>
  <c r="N2599" i="80"/>
  <c r="N2607" i="80"/>
  <c r="N2615" i="80"/>
  <c r="N2623" i="80"/>
  <c r="N2631" i="80"/>
  <c r="N2639" i="80"/>
  <c r="N2647" i="80"/>
  <c r="N2655" i="80"/>
  <c r="N2663" i="80"/>
  <c r="N2671" i="80"/>
  <c r="N2679" i="80"/>
  <c r="N2687" i="80"/>
  <c r="N2695" i="80"/>
  <c r="N2703" i="80"/>
  <c r="N2711" i="80"/>
  <c r="N2719" i="80"/>
  <c r="N2727" i="80"/>
  <c r="N2735" i="80"/>
  <c r="N2743" i="80"/>
  <c r="N2751" i="80"/>
  <c r="N2759" i="80"/>
  <c r="N2767" i="80"/>
  <c r="N2775" i="80"/>
  <c r="N2783" i="80"/>
  <c r="N2791" i="80"/>
  <c r="N2799" i="80"/>
  <c r="N2807" i="80"/>
  <c r="N2815" i="80"/>
  <c r="N2823" i="80"/>
  <c r="N2831" i="80"/>
  <c r="N2839" i="80"/>
  <c r="N2847" i="80"/>
  <c r="N2855" i="80"/>
  <c r="N2863" i="80"/>
  <c r="N2871" i="80"/>
  <c r="N2879" i="80"/>
  <c r="N2887" i="80"/>
  <c r="N2895" i="80"/>
  <c r="N2903" i="80"/>
  <c r="N2911" i="80"/>
  <c r="N2919" i="80"/>
  <c r="N2927" i="80"/>
  <c r="N2935" i="80"/>
  <c r="N2943" i="80"/>
  <c r="N2951" i="80"/>
  <c r="N2959" i="80"/>
  <c r="N2967" i="80"/>
  <c r="N2975" i="80"/>
  <c r="N2983" i="80"/>
  <c r="N2991" i="80"/>
  <c r="N2999" i="80"/>
  <c r="N3007" i="80"/>
  <c r="N3015" i="80"/>
  <c r="N3023" i="80"/>
  <c r="N3031" i="80"/>
  <c r="N3039" i="80"/>
  <c r="N3047" i="80"/>
  <c r="N3055" i="80"/>
  <c r="N3063" i="80"/>
  <c r="N3071" i="80"/>
  <c r="N3079" i="80"/>
  <c r="N3087" i="80"/>
  <c r="N1812" i="80"/>
  <c r="N2054" i="80"/>
  <c r="N2126" i="80"/>
  <c r="N2198" i="80"/>
  <c r="N2270" i="80"/>
  <c r="N2342" i="80"/>
  <c r="N2414" i="80"/>
  <c r="N2494" i="80"/>
  <c r="N2566" i="80"/>
  <c r="N2593" i="80"/>
  <c r="N2603" i="80"/>
  <c r="N2612" i="80"/>
  <c r="N2621" i="80"/>
  <c r="N2630" i="80"/>
  <c r="N2640" i="80"/>
  <c r="N2649" i="80"/>
  <c r="N2658" i="80"/>
  <c r="N2667" i="80"/>
  <c r="N2676" i="80"/>
  <c r="N2685" i="80"/>
  <c r="N2694" i="80"/>
  <c r="N2704" i="80"/>
  <c r="N2713" i="80"/>
  <c r="N2722" i="80"/>
  <c r="N2731" i="80"/>
  <c r="N2740" i="80"/>
  <c r="N2749" i="80"/>
  <c r="N2758" i="80"/>
  <c r="N2768" i="80"/>
  <c r="N2777" i="80"/>
  <c r="N2786" i="80"/>
  <c r="N2795" i="80"/>
  <c r="N2804" i="80"/>
  <c r="N2813" i="80"/>
  <c r="N2822" i="80"/>
  <c r="N2832" i="80"/>
  <c r="N2841" i="80"/>
  <c r="N2850" i="80"/>
  <c r="N2859" i="80"/>
  <c r="N2868" i="80"/>
  <c r="N2877" i="80"/>
  <c r="N2886" i="80"/>
  <c r="N2896" i="80"/>
  <c r="N2905" i="80"/>
  <c r="N2914" i="80"/>
  <c r="N2923" i="80"/>
  <c r="N2932" i="80"/>
  <c r="N2941" i="80"/>
  <c r="N2950" i="80"/>
  <c r="N2960" i="80"/>
  <c r="N2969" i="80"/>
  <c r="N2978" i="80"/>
  <c r="N2987" i="80"/>
  <c r="N2996" i="80"/>
  <c r="N3005" i="80"/>
  <c r="N3014" i="80"/>
  <c r="N3024" i="80"/>
  <c r="N3033" i="80"/>
  <c r="N3042" i="80"/>
  <c r="N3051" i="80"/>
  <c r="N3060" i="80"/>
  <c r="N3069" i="80"/>
  <c r="N3078" i="80"/>
  <c r="N3088" i="80"/>
  <c r="N3096" i="80"/>
  <c r="N3104" i="80"/>
  <c r="N3112" i="80"/>
  <c r="N3120" i="80"/>
  <c r="N3128" i="80"/>
  <c r="N3136" i="80"/>
  <c r="N3144" i="80"/>
  <c r="N3152" i="80"/>
  <c r="N3160" i="80"/>
  <c r="N3168" i="80"/>
  <c r="N3176" i="80"/>
  <c r="N3184" i="80"/>
  <c r="N3192" i="80"/>
  <c r="N3200" i="80"/>
  <c r="N3208" i="80"/>
  <c r="N3216" i="80"/>
  <c r="N3224" i="80"/>
  <c r="N3232" i="80"/>
  <c r="N3240" i="80"/>
  <c r="N3248" i="80"/>
  <c r="N3256" i="80"/>
  <c r="N1876" i="80"/>
  <c r="N2070" i="80"/>
  <c r="N2150" i="80"/>
  <c r="N2238" i="80"/>
  <c r="N2318" i="80"/>
  <c r="N2398" i="80"/>
  <c r="N2478" i="80"/>
  <c r="N2574" i="80"/>
  <c r="N2596" i="80"/>
  <c r="N2606" i="80"/>
  <c r="N2617" i="80"/>
  <c r="N2627" i="80"/>
  <c r="N2637" i="80"/>
  <c r="N2648" i="80"/>
  <c r="N2659" i="80"/>
  <c r="N2669" i="80"/>
  <c r="N2680" i="80"/>
  <c r="N2690" i="80"/>
  <c r="N2700" i="80"/>
  <c r="N2710" i="80"/>
  <c r="N2721" i="80"/>
  <c r="N2732" i="80"/>
  <c r="N2742" i="80"/>
  <c r="N2753" i="80"/>
  <c r="N2763" i="80"/>
  <c r="N2773" i="80"/>
  <c r="N2784" i="80"/>
  <c r="N2794" i="80"/>
  <c r="N2805" i="80"/>
  <c r="N2816" i="80"/>
  <c r="N2826" i="80"/>
  <c r="N2836" i="80"/>
  <c r="N2846" i="80"/>
  <c r="N2857" i="80"/>
  <c r="N2867" i="80"/>
  <c r="N2878" i="80"/>
  <c r="N2889" i="80"/>
  <c r="N2899" i="80"/>
  <c r="N2909" i="80"/>
  <c r="N2920" i="80"/>
  <c r="N2930" i="80"/>
  <c r="N2940" i="80"/>
  <c r="N2952" i="80"/>
  <c r="N2962" i="80"/>
  <c r="N2972" i="80"/>
  <c r="N2982" i="80"/>
  <c r="N2993" i="80"/>
  <c r="N3003" i="80"/>
  <c r="N3013" i="80"/>
  <c r="N3025" i="80"/>
  <c r="N3035" i="80"/>
  <c r="N3045" i="80"/>
  <c r="N3056" i="80"/>
  <c r="N3066" i="80"/>
  <c r="N3076" i="80"/>
  <c r="N3086" i="80"/>
  <c r="N3097" i="80"/>
  <c r="N3106" i="80"/>
  <c r="N3115" i="80"/>
  <c r="N3124" i="80"/>
  <c r="N3133" i="80"/>
  <c r="N3142" i="80"/>
  <c r="N3151" i="80"/>
  <c r="N3161" i="80"/>
  <c r="N3170" i="80"/>
  <c r="N3179" i="80"/>
  <c r="N3188" i="80"/>
  <c r="N3197" i="80"/>
  <c r="N3206" i="80"/>
  <c r="N3215" i="80"/>
  <c r="N3225" i="80"/>
  <c r="N3234" i="80"/>
  <c r="N3243" i="80"/>
  <c r="N3252" i="80"/>
  <c r="N3261" i="80"/>
  <c r="N3269" i="80"/>
  <c r="N3277" i="80"/>
  <c r="N3285" i="80"/>
  <c r="N3293" i="80"/>
  <c r="N3301" i="80"/>
  <c r="N3309" i="80"/>
  <c r="N3317" i="80"/>
  <c r="N3325" i="80"/>
  <c r="N3333" i="80"/>
  <c r="N3341" i="80"/>
  <c r="N3349" i="80"/>
  <c r="N3357" i="80"/>
  <c r="N3365" i="80"/>
  <c r="N3373" i="80"/>
  <c r="N3381" i="80"/>
  <c r="N3389" i="80"/>
  <c r="N3397" i="80"/>
  <c r="N3405" i="80"/>
  <c r="N3413" i="80"/>
  <c r="N3421" i="80"/>
  <c r="N3429" i="80"/>
  <c r="N3437" i="80"/>
  <c r="N3445" i="80"/>
  <c r="N3453" i="80"/>
  <c r="N3461" i="80"/>
  <c r="N3469" i="80"/>
  <c r="N3477" i="80"/>
  <c r="N3485" i="80"/>
  <c r="N3493" i="80"/>
  <c r="N3501" i="80"/>
  <c r="N3509" i="80"/>
  <c r="N3517" i="80"/>
  <c r="N3525" i="80"/>
  <c r="N3533" i="80"/>
  <c r="N3541" i="80"/>
  <c r="N3549" i="80"/>
  <c r="N3557" i="80"/>
  <c r="N3565" i="80"/>
  <c r="N3573" i="80"/>
  <c r="N3581" i="80"/>
  <c r="N3589" i="80"/>
  <c r="N3597" i="80"/>
  <c r="N3605" i="80"/>
  <c r="N3613" i="80"/>
  <c r="N3621" i="80"/>
  <c r="N3629" i="80"/>
  <c r="N3637" i="80"/>
  <c r="N3645" i="80"/>
  <c r="N3653" i="80"/>
  <c r="N3661" i="80"/>
  <c r="N3669" i="80"/>
  <c r="N3677" i="80"/>
  <c r="N3685" i="80"/>
  <c r="N3693" i="80"/>
  <c r="N3701" i="80"/>
  <c r="N3709" i="80"/>
  <c r="N3717" i="80"/>
  <c r="N3725" i="80"/>
  <c r="N3733" i="80"/>
  <c r="N3741" i="80"/>
  <c r="N3749" i="80"/>
  <c r="N3757" i="80"/>
  <c r="N3765" i="80"/>
  <c r="N3773" i="80"/>
  <c r="N3781" i="80"/>
  <c r="N3789" i="80"/>
  <c r="N3797" i="80"/>
  <c r="N3805" i="80"/>
  <c r="N3813" i="80"/>
  <c r="N3821" i="80"/>
  <c r="N3829" i="80"/>
  <c r="N3837" i="80"/>
  <c r="N3845" i="80"/>
  <c r="N3853" i="80"/>
  <c r="N3861" i="80"/>
  <c r="N3869" i="80"/>
  <c r="N3877" i="80"/>
  <c r="N3885" i="80"/>
  <c r="N3893" i="80"/>
  <c r="N3901" i="80"/>
  <c r="N3909" i="80"/>
  <c r="N3917" i="80"/>
  <c r="N3925" i="80"/>
  <c r="N3933" i="80"/>
  <c r="N3941" i="80"/>
  <c r="N3949" i="80"/>
  <c r="N3957" i="80"/>
  <c r="N3965" i="80"/>
  <c r="N3973" i="80"/>
  <c r="N3981" i="80"/>
  <c r="N3989" i="80"/>
  <c r="N3997" i="80"/>
  <c r="N4005" i="80"/>
  <c r="N4013" i="80"/>
  <c r="N4021" i="80"/>
  <c r="N1940" i="80"/>
  <c r="N2086" i="80"/>
  <c r="N2182" i="80"/>
  <c r="N2278" i="80"/>
  <c r="N2374" i="80"/>
  <c r="N2462" i="80"/>
  <c r="N2558" i="80"/>
  <c r="N2597" i="80"/>
  <c r="N2609" i="80"/>
  <c r="N2620" i="80"/>
  <c r="N2633" i="80"/>
  <c r="N2644" i="80"/>
  <c r="N2656" i="80"/>
  <c r="N2668" i="80"/>
  <c r="N2681" i="80"/>
  <c r="N2692" i="80"/>
  <c r="N2705" i="80"/>
  <c r="N2716" i="80"/>
  <c r="N2728" i="80"/>
  <c r="N2739" i="80"/>
  <c r="N2752" i="80"/>
  <c r="N2764" i="80"/>
  <c r="N2776" i="80"/>
  <c r="N2788" i="80"/>
  <c r="N2800" i="80"/>
  <c r="N2811" i="80"/>
  <c r="N2824" i="80"/>
  <c r="N2835" i="80"/>
  <c r="N2848" i="80"/>
  <c r="N2860" i="80"/>
  <c r="N2872" i="80"/>
  <c r="N2883" i="80"/>
  <c r="N2894" i="80"/>
  <c r="N2907" i="80"/>
  <c r="N2918" i="80"/>
  <c r="N2931" i="80"/>
  <c r="N2944" i="80"/>
  <c r="N2955" i="80"/>
  <c r="N2966" i="80"/>
  <c r="N2979" i="80"/>
  <c r="N2990" i="80"/>
  <c r="N3002" i="80"/>
  <c r="N3016" i="80"/>
  <c r="N3027" i="80"/>
  <c r="N3038" i="80"/>
  <c r="N3050" i="80"/>
  <c r="N3062" i="80"/>
  <c r="N3074" i="80"/>
  <c r="N3085" i="80"/>
  <c r="N3098" i="80"/>
  <c r="N3108" i="80"/>
  <c r="N3118" i="80"/>
  <c r="N3129" i="80"/>
  <c r="N3139" i="80"/>
  <c r="N3149" i="80"/>
  <c r="N3159" i="80"/>
  <c r="N3171" i="80"/>
  <c r="N3181" i="80"/>
  <c r="N3191" i="80"/>
  <c r="N3202" i="80"/>
  <c r="N3212" i="80"/>
  <c r="N3222" i="80"/>
  <c r="N3233" i="80"/>
  <c r="N3244" i="80"/>
  <c r="N3254" i="80"/>
  <c r="N3264" i="80"/>
  <c r="N3273" i="80"/>
  <c r="N3282" i="80"/>
  <c r="N3291" i="80"/>
  <c r="N3300" i="80"/>
  <c r="N3310" i="80"/>
  <c r="N3319" i="80"/>
  <c r="N3328" i="80"/>
  <c r="N3337" i="80"/>
  <c r="N3346" i="80"/>
  <c r="N3355" i="80"/>
  <c r="N3364" i="80"/>
  <c r="N3374" i="80"/>
  <c r="N3383" i="80"/>
  <c r="N3392" i="80"/>
  <c r="N3401" i="80"/>
  <c r="N3410" i="80"/>
  <c r="N3419" i="80"/>
  <c r="N3428" i="80"/>
  <c r="N3438" i="80"/>
  <c r="N3447" i="80"/>
  <c r="N3456" i="80"/>
  <c r="N3465" i="80"/>
  <c r="N3474" i="80"/>
  <c r="N3483" i="80"/>
  <c r="N3492" i="80"/>
  <c r="N3502" i="80"/>
  <c r="N3511" i="80"/>
  <c r="N3520" i="80"/>
  <c r="N3529" i="80"/>
  <c r="N3538" i="80"/>
  <c r="N3547" i="80"/>
  <c r="N3556" i="80"/>
  <c r="N3566" i="80"/>
  <c r="N3575" i="80"/>
  <c r="N3584" i="80"/>
  <c r="N3593" i="80"/>
  <c r="N3602" i="80"/>
  <c r="N3611" i="80"/>
  <c r="N3620" i="80"/>
  <c r="N3630" i="80"/>
  <c r="N3639" i="80"/>
  <c r="N3648" i="80"/>
  <c r="N3657" i="80"/>
  <c r="N3666" i="80"/>
  <c r="N3675" i="80"/>
  <c r="N3684" i="80"/>
  <c r="N3694" i="80"/>
  <c r="N3703" i="80"/>
  <c r="N3712" i="80"/>
  <c r="N3721" i="80"/>
  <c r="N3730" i="80"/>
  <c r="N3739" i="80"/>
  <c r="N3748" i="80"/>
  <c r="N3758" i="80"/>
  <c r="N3767" i="80"/>
  <c r="N3776" i="80"/>
  <c r="N3785" i="80"/>
  <c r="N3794" i="80"/>
  <c r="N3803" i="80"/>
  <c r="N3812" i="80"/>
  <c r="N3822" i="80"/>
  <c r="N3831" i="80"/>
  <c r="N3840" i="80"/>
  <c r="N3849" i="80"/>
  <c r="N3858" i="80"/>
  <c r="N3867" i="80"/>
  <c r="N3876" i="80"/>
  <c r="N3886" i="80"/>
  <c r="N3895" i="80"/>
  <c r="N3904" i="80"/>
  <c r="N3913" i="80"/>
  <c r="N3922" i="80"/>
  <c r="N3931" i="80"/>
  <c r="N3940" i="80"/>
  <c r="N3950" i="80"/>
  <c r="N3959" i="80"/>
  <c r="N3968" i="80"/>
  <c r="N3977" i="80"/>
  <c r="N3986" i="80"/>
  <c r="N3995" i="80"/>
  <c r="N4004" i="80"/>
  <c r="N4014" i="80"/>
  <c r="N4023" i="80"/>
  <c r="N4031" i="80"/>
  <c r="N4039" i="80"/>
  <c r="N4047" i="80"/>
  <c r="N4055" i="80"/>
  <c r="N4063" i="80"/>
  <c r="N4071" i="80"/>
  <c r="N4079" i="80"/>
  <c r="N4087" i="80"/>
  <c r="N4095" i="80"/>
  <c r="N4103" i="80"/>
  <c r="N4111" i="80"/>
  <c r="N4119" i="80"/>
  <c r="N4127" i="80"/>
  <c r="N4135" i="80"/>
  <c r="N4143" i="80"/>
  <c r="N4151" i="80"/>
  <c r="N4159" i="80"/>
  <c r="N4167" i="80"/>
  <c r="N4175" i="80"/>
  <c r="N4183" i="80"/>
  <c r="N4191" i="80"/>
  <c r="N4199" i="80"/>
  <c r="N4207" i="80"/>
  <c r="N4215" i="80"/>
  <c r="N4223" i="80"/>
  <c r="N4231" i="80"/>
  <c r="N4239" i="80"/>
  <c r="N4247" i="80"/>
  <c r="N4255" i="80"/>
  <c r="N4263" i="80"/>
  <c r="N4271" i="80"/>
  <c r="N4279" i="80"/>
  <c r="N4287" i="80"/>
  <c r="N4295" i="80"/>
  <c r="N4303" i="80"/>
  <c r="N4311" i="80"/>
  <c r="N4319" i="80"/>
  <c r="N4327" i="80"/>
  <c r="N4335" i="80"/>
  <c r="N4343" i="80"/>
  <c r="N4351" i="80"/>
  <c r="N4359" i="80"/>
  <c r="N4367" i="80"/>
  <c r="N4375" i="80"/>
  <c r="N4383" i="80"/>
  <c r="N4391" i="80"/>
  <c r="N4399" i="80"/>
  <c r="N4407" i="80"/>
  <c r="N4415" i="80"/>
  <c r="N4423" i="80"/>
  <c r="N4431" i="80"/>
  <c r="N4439" i="80"/>
  <c r="N4447" i="80"/>
  <c r="N4455" i="80"/>
  <c r="N4463" i="80"/>
  <c r="N4471" i="80"/>
  <c r="N4479" i="80"/>
  <c r="N4487" i="80"/>
  <c r="N4495" i="80"/>
  <c r="N4503" i="80"/>
  <c r="N4511" i="80"/>
  <c r="N4519" i="80"/>
  <c r="N4527" i="80"/>
  <c r="N4535" i="80"/>
  <c r="N4543" i="80"/>
  <c r="N4551" i="80"/>
  <c r="N4559" i="80"/>
  <c r="N4567" i="80"/>
  <c r="N4575" i="80"/>
  <c r="N4583" i="80"/>
  <c r="N4591" i="80"/>
  <c r="N4599" i="80"/>
  <c r="N4607" i="80"/>
  <c r="N4615" i="80"/>
  <c r="N4623" i="80"/>
  <c r="N4631" i="80"/>
  <c r="N4639" i="80"/>
  <c r="N4647" i="80"/>
  <c r="N4655" i="80"/>
  <c r="N4663" i="80"/>
  <c r="N4671" i="80"/>
  <c r="N4679" i="80"/>
  <c r="N4687" i="80"/>
  <c r="N4695" i="80"/>
  <c r="N4703" i="80"/>
  <c r="N4711" i="80"/>
  <c r="N4719" i="80"/>
  <c r="N4727" i="80"/>
  <c r="N4735" i="80"/>
  <c r="N4743" i="80"/>
  <c r="N4751" i="80"/>
  <c r="N4759" i="80"/>
  <c r="N4767" i="80"/>
  <c r="N4775" i="80"/>
  <c r="N4783" i="80"/>
  <c r="N4791" i="80"/>
  <c r="N4799" i="80"/>
  <c r="N4807" i="80"/>
  <c r="N4815" i="80"/>
  <c r="N4823" i="80"/>
  <c r="N4831" i="80"/>
  <c r="N4839" i="80"/>
  <c r="N4847" i="80"/>
  <c r="N4855" i="80"/>
  <c r="N4863" i="80"/>
  <c r="N4871" i="80"/>
  <c r="N4879" i="80"/>
  <c r="N4887" i="80"/>
  <c r="N4895" i="80"/>
  <c r="N4903" i="80"/>
  <c r="N4911" i="80"/>
  <c r="N4919" i="80"/>
  <c r="N4927" i="80"/>
  <c r="N4935" i="80"/>
  <c r="N4943" i="80"/>
  <c r="N4951" i="80"/>
  <c r="N4959" i="80"/>
  <c r="N4967" i="80"/>
  <c r="N4975" i="80"/>
  <c r="N4983" i="80"/>
  <c r="N4991" i="80"/>
  <c r="N4999" i="80"/>
  <c r="N5007" i="80"/>
  <c r="N5015" i="80"/>
  <c r="N5023" i="80"/>
  <c r="N5031" i="80"/>
  <c r="N5039" i="80"/>
  <c r="N5047" i="80"/>
  <c r="N5055" i="80"/>
  <c r="N5063" i="80"/>
  <c r="N5071" i="80"/>
  <c r="N5079" i="80"/>
  <c r="N5087" i="80"/>
  <c r="N5095" i="80"/>
  <c r="N5103" i="80"/>
  <c r="N5111" i="80"/>
  <c r="N5119" i="80"/>
  <c r="N5127" i="80"/>
  <c r="N5135" i="80"/>
  <c r="N5143" i="80"/>
  <c r="N5151" i="80"/>
  <c r="N5159" i="80"/>
  <c r="N5167" i="80"/>
  <c r="N5175" i="80"/>
  <c r="N5183" i="80"/>
  <c r="N5191" i="80"/>
  <c r="N5199" i="80"/>
  <c r="N5207" i="80"/>
  <c r="N5215" i="80"/>
  <c r="N5223" i="80"/>
  <c r="N5231" i="80"/>
  <c r="N5239" i="80"/>
  <c r="N5247" i="80"/>
  <c r="N5255" i="80"/>
  <c r="N5263" i="80"/>
  <c r="N5271" i="80"/>
  <c r="N5279" i="80"/>
  <c r="N5287" i="80"/>
  <c r="N5295" i="80"/>
  <c r="N5303" i="80"/>
  <c r="N5311" i="80"/>
  <c r="N5319" i="80"/>
  <c r="N5327" i="80"/>
  <c r="N5335" i="80"/>
  <c r="N5343" i="80"/>
  <c r="N5351" i="80"/>
  <c r="N5359" i="80"/>
  <c r="N5367" i="80"/>
  <c r="N5375" i="80"/>
  <c r="N5383" i="80"/>
  <c r="N5391" i="80"/>
  <c r="N5399" i="80"/>
  <c r="N5407" i="80"/>
  <c r="N5415" i="80"/>
  <c r="N5423" i="80"/>
  <c r="N5431" i="80"/>
  <c r="N5439" i="80"/>
  <c r="N5447" i="80"/>
  <c r="N5455" i="80"/>
  <c r="N5463" i="80"/>
  <c r="N5471" i="80"/>
  <c r="N5479" i="80"/>
  <c r="N5487" i="80"/>
  <c r="N5495" i="80"/>
  <c r="N5503" i="80"/>
  <c r="N5511" i="80"/>
  <c r="N5519" i="80"/>
  <c r="N5527" i="80"/>
  <c r="N5535" i="80"/>
  <c r="N5543" i="80"/>
  <c r="N5551" i="80"/>
  <c r="N5559" i="80"/>
  <c r="N1684" i="80"/>
  <c r="N2094" i="80"/>
  <c r="N2206" i="80"/>
  <c r="N2310" i="80"/>
  <c r="N2430" i="80"/>
  <c r="N2526" i="80"/>
  <c r="N2592" i="80"/>
  <c r="N2608" i="80"/>
  <c r="N2622" i="80"/>
  <c r="N2635" i="80"/>
  <c r="N2650" i="80"/>
  <c r="N2662" i="80"/>
  <c r="N2675" i="80"/>
  <c r="N2689" i="80"/>
  <c r="N2702" i="80"/>
  <c r="N2717" i="80"/>
  <c r="N2730" i="80"/>
  <c r="N2745" i="80"/>
  <c r="N2757" i="80"/>
  <c r="N2771" i="80"/>
  <c r="N2785" i="80"/>
  <c r="N2798" i="80"/>
  <c r="N2812" i="80"/>
  <c r="N2827" i="80"/>
  <c r="N2840" i="80"/>
  <c r="N2853" i="80"/>
  <c r="N2866" i="80"/>
  <c r="N2881" i="80"/>
  <c r="N2893" i="80"/>
  <c r="N2908" i="80"/>
  <c r="N2922" i="80"/>
  <c r="N2936" i="80"/>
  <c r="N2948" i="80"/>
  <c r="N2963" i="80"/>
  <c r="N2976" i="80"/>
  <c r="N2989" i="80"/>
  <c r="N3004" i="80"/>
  <c r="N3018" i="80"/>
  <c r="N3030" i="80"/>
  <c r="N3044" i="80"/>
  <c r="N3058" i="80"/>
  <c r="N3072" i="80"/>
  <c r="N3084" i="80"/>
  <c r="N3099" i="80"/>
  <c r="N3110" i="80"/>
  <c r="N3122" i="80"/>
  <c r="N3134" i="80"/>
  <c r="N3146" i="80"/>
  <c r="N3157" i="80"/>
  <c r="N3169" i="80"/>
  <c r="N3182" i="80"/>
  <c r="N3194" i="80"/>
  <c r="N3205" i="80"/>
  <c r="N3218" i="80"/>
  <c r="N3229" i="80"/>
  <c r="N3241" i="80"/>
  <c r="N3253" i="80"/>
  <c r="N3265" i="80"/>
  <c r="N3275" i="80"/>
  <c r="N3286" i="80"/>
  <c r="N3296" i="80"/>
  <c r="N3306" i="80"/>
  <c r="N3316" i="80"/>
  <c r="N3327" i="80"/>
  <c r="N3338" i="80"/>
  <c r="N3348" i="80"/>
  <c r="N3359" i="80"/>
  <c r="N3369" i="80"/>
  <c r="N3379" i="80"/>
  <c r="N3390" i="80"/>
  <c r="N3400" i="80"/>
  <c r="N3411" i="80"/>
  <c r="N3422" i="80"/>
  <c r="N3432" i="80"/>
  <c r="N3442" i="80"/>
  <c r="N3452" i="80"/>
  <c r="N3463" i="80"/>
  <c r="N3473" i="80"/>
  <c r="N3484" i="80"/>
  <c r="N3495" i="80"/>
  <c r="N3505" i="80"/>
  <c r="N3515" i="80"/>
  <c r="N3526" i="80"/>
  <c r="N3536" i="80"/>
  <c r="N3546" i="80"/>
  <c r="N1980" i="80"/>
  <c r="N2110" i="80"/>
  <c r="N2214" i="80"/>
  <c r="N2326" i="80"/>
  <c r="N2438" i="80"/>
  <c r="N2534" i="80"/>
  <c r="N2595" i="80"/>
  <c r="N2610" i="80"/>
  <c r="N2624" i="80"/>
  <c r="N2636" i="80"/>
  <c r="N2651" i="80"/>
  <c r="N2664" i="80"/>
  <c r="N2677" i="80"/>
  <c r="N2691" i="80"/>
  <c r="N2706" i="80"/>
  <c r="N2718" i="80"/>
  <c r="N2733" i="80"/>
  <c r="N2746" i="80"/>
  <c r="N2760" i="80"/>
  <c r="N2772" i="80"/>
  <c r="N2787" i="80"/>
  <c r="N2801" i="80"/>
  <c r="N2814" i="80"/>
  <c r="N2828" i="80"/>
  <c r="N2842" i="80"/>
  <c r="N2854" i="80"/>
  <c r="N2869" i="80"/>
  <c r="N2882" i="80"/>
  <c r="N2897" i="80"/>
  <c r="N2910" i="80"/>
  <c r="N2924" i="80"/>
  <c r="N2937" i="80"/>
  <c r="N2949" i="80"/>
  <c r="N2964" i="80"/>
  <c r="N2977" i="80"/>
  <c r="N2992" i="80"/>
  <c r="N3006" i="80"/>
  <c r="N3019" i="80"/>
  <c r="N3032" i="80"/>
  <c r="N3046" i="80"/>
  <c r="N3059" i="80"/>
  <c r="N3073" i="80"/>
  <c r="N3089" i="80"/>
  <c r="N3100" i="80"/>
  <c r="N3111" i="80"/>
  <c r="N3123" i="80"/>
  <c r="N3135" i="80"/>
  <c r="N3147" i="80"/>
  <c r="N3158" i="80"/>
  <c r="N3172" i="80"/>
  <c r="N3183" i="80"/>
  <c r="N3195" i="80"/>
  <c r="N3207" i="80"/>
  <c r="N3219" i="80"/>
  <c r="N3230" i="80"/>
  <c r="N3242" i="80"/>
  <c r="N3255" i="80"/>
  <c r="N3266" i="80"/>
  <c r="N3276" i="80"/>
  <c r="N3287" i="80"/>
  <c r="N3297" i="80"/>
  <c r="N3307" i="80"/>
  <c r="N3318" i="80"/>
  <c r="N3329" i="80"/>
  <c r="N3339" i="80"/>
  <c r="N3350" i="80"/>
  <c r="N3360" i="80"/>
  <c r="N3370" i="80"/>
  <c r="N3380" i="80"/>
  <c r="N3391" i="80"/>
  <c r="N3402" i="80"/>
  <c r="N3412" i="80"/>
  <c r="N3423" i="80"/>
  <c r="N3433" i="80"/>
  <c r="N3443" i="80"/>
  <c r="N3454" i="80"/>
  <c r="N3464" i="80"/>
  <c r="N3475" i="80"/>
  <c r="N3486" i="80"/>
  <c r="N3496" i="80"/>
  <c r="N3506" i="80"/>
  <c r="N3516" i="80"/>
  <c r="N3527" i="80"/>
  <c r="N3537" i="80"/>
  <c r="N3548" i="80"/>
  <c r="N3559" i="80"/>
  <c r="N3569" i="80"/>
  <c r="N3579" i="80"/>
  <c r="N3590" i="80"/>
  <c r="N3600" i="80"/>
  <c r="N3610" i="80"/>
  <c r="N3622" i="80"/>
  <c r="N3632" i="80"/>
  <c r="N3642" i="80"/>
  <c r="N3652" i="80"/>
  <c r="N3663" i="80"/>
  <c r="N3673" i="80"/>
  <c r="N3683" i="80"/>
  <c r="N3695" i="80"/>
  <c r="N3705" i="80"/>
  <c r="N3715" i="80"/>
  <c r="N3726" i="80"/>
  <c r="N3736" i="80"/>
  <c r="N3746" i="80"/>
  <c r="N3756" i="80"/>
  <c r="N3768" i="80"/>
  <c r="N3778" i="80"/>
  <c r="N3788" i="80"/>
  <c r="N3799" i="80"/>
  <c r="N3809" i="80"/>
  <c r="N3819" i="80"/>
  <c r="N3830" i="80"/>
  <c r="N3841" i="80"/>
  <c r="N3851" i="80"/>
  <c r="N3862" i="80"/>
  <c r="N3872" i="80"/>
  <c r="N3882" i="80"/>
  <c r="N3892" i="80"/>
  <c r="N3903" i="80"/>
  <c r="N3914" i="80"/>
  <c r="N3924" i="80"/>
  <c r="N3935" i="80"/>
  <c r="N3945" i="80"/>
  <c r="N3955" i="80"/>
  <c r="N3966" i="80"/>
  <c r="N3976" i="80"/>
  <c r="N3987" i="80"/>
  <c r="N3998" i="80"/>
  <c r="N4008" i="80"/>
  <c r="N4018" i="80"/>
  <c r="N4028" i="80"/>
  <c r="N4037" i="80"/>
  <c r="N4046" i="80"/>
  <c r="N4056" i="80"/>
  <c r="N4065" i="80"/>
  <c r="N4074" i="80"/>
  <c r="N4083" i="80"/>
  <c r="N4092" i="80"/>
  <c r="N4101" i="80"/>
  <c r="N4110" i="80"/>
  <c r="N4120" i="80"/>
  <c r="N4129" i="80"/>
  <c r="N4138" i="80"/>
  <c r="N4147" i="80"/>
  <c r="N4156" i="80"/>
  <c r="N4165" i="80"/>
  <c r="N4174" i="80"/>
  <c r="N4184" i="80"/>
  <c r="N4193" i="80"/>
  <c r="N4202" i="80"/>
  <c r="N4211" i="80"/>
  <c r="N4220" i="80"/>
  <c r="N4229" i="80"/>
  <c r="N4238" i="80"/>
  <c r="N4248" i="80"/>
  <c r="N4257" i="80"/>
  <c r="N4266" i="80"/>
  <c r="N4275" i="80"/>
  <c r="N4284" i="80"/>
  <c r="N4293" i="80"/>
  <c r="N4302" i="80"/>
  <c r="N4312" i="80"/>
  <c r="N4321" i="80"/>
  <c r="N4330" i="80"/>
  <c r="N4339" i="80"/>
  <c r="N4348" i="80"/>
  <c r="N4357" i="80"/>
  <c r="N4366" i="80"/>
  <c r="N4376" i="80"/>
  <c r="N4385" i="80"/>
  <c r="N4394" i="80"/>
  <c r="N4403" i="80"/>
  <c r="N4412" i="80"/>
  <c r="N4421" i="80"/>
  <c r="N4430" i="80"/>
  <c r="N4440" i="80"/>
  <c r="N4449" i="80"/>
  <c r="N4458" i="80"/>
  <c r="N4467" i="80"/>
  <c r="N4476" i="80"/>
  <c r="N4485" i="80"/>
  <c r="N4494" i="80"/>
  <c r="N4504" i="80"/>
  <c r="N4513" i="80"/>
  <c r="N4522" i="80"/>
  <c r="N4531" i="80"/>
  <c r="N4540" i="80"/>
  <c r="N4549" i="80"/>
  <c r="N4558" i="80"/>
  <c r="N4568" i="80"/>
  <c r="N4577" i="80"/>
  <c r="N4586" i="80"/>
  <c r="N4595" i="80"/>
  <c r="N4604" i="80"/>
  <c r="N4613" i="80"/>
  <c r="N4622" i="80"/>
  <c r="N4632" i="80"/>
  <c r="N4641" i="80"/>
  <c r="N4650" i="80"/>
  <c r="N4659" i="80"/>
  <c r="N4668" i="80"/>
  <c r="N4677" i="80"/>
  <c r="N4686" i="80"/>
  <c r="N4696" i="80"/>
  <c r="N4705" i="80"/>
  <c r="N4714" i="80"/>
  <c r="N4723" i="80"/>
  <c r="N4732" i="80"/>
  <c r="N4741" i="80"/>
  <c r="N4750" i="80"/>
  <c r="N4760" i="80"/>
  <c r="N4769" i="80"/>
  <c r="N4778" i="80"/>
  <c r="N4787" i="80"/>
  <c r="N4796" i="80"/>
  <c r="N4805" i="80"/>
  <c r="N4814" i="80"/>
  <c r="N4824" i="80"/>
  <c r="N4833" i="80"/>
  <c r="N4842" i="80"/>
  <c r="N4851" i="80"/>
  <c r="N4860" i="80"/>
  <c r="N4869" i="80"/>
  <c r="N4878" i="80"/>
  <c r="N4888" i="80"/>
  <c r="N4897" i="80"/>
  <c r="N4906" i="80"/>
  <c r="N4915" i="80"/>
  <c r="N4924" i="80"/>
  <c r="N4933" i="80"/>
  <c r="N4942" i="80"/>
  <c r="N4952" i="80"/>
  <c r="N4961" i="80"/>
  <c r="N4970" i="80"/>
  <c r="N4979" i="80"/>
  <c r="N4988" i="80"/>
  <c r="N4997" i="80"/>
  <c r="N5006" i="80"/>
  <c r="N5016" i="80"/>
  <c r="N5025" i="80"/>
  <c r="N5034" i="80"/>
  <c r="N5043" i="80"/>
  <c r="N5052" i="80"/>
  <c r="N5061" i="80"/>
  <c r="N5070" i="80"/>
  <c r="N5080" i="80"/>
  <c r="N5089" i="80"/>
  <c r="N5098" i="80"/>
  <c r="N5107" i="80"/>
  <c r="N5116" i="80"/>
  <c r="N5125" i="80"/>
  <c r="N5134" i="80"/>
  <c r="N5144" i="80"/>
  <c r="N5153" i="80"/>
  <c r="N5162" i="80"/>
  <c r="N5171" i="80"/>
  <c r="N5180" i="80"/>
  <c r="N5189" i="80"/>
  <c r="N5198" i="80"/>
  <c r="N5208" i="80"/>
  <c r="N5217" i="80"/>
  <c r="N5226" i="80"/>
  <c r="N5235" i="80"/>
  <c r="N5244" i="80"/>
  <c r="N5253" i="80"/>
  <c r="N5262" i="80"/>
  <c r="N5272" i="80"/>
  <c r="N5281" i="80"/>
  <c r="N5290" i="80"/>
  <c r="N5299" i="80"/>
  <c r="N5308" i="80"/>
  <c r="N5317" i="80"/>
  <c r="N5326" i="80"/>
  <c r="N5336" i="80"/>
  <c r="N5345" i="80"/>
  <c r="N5354" i="80"/>
  <c r="N5363" i="80"/>
  <c r="N5372" i="80"/>
  <c r="N5381" i="80"/>
  <c r="N5390" i="80"/>
  <c r="N5400" i="80"/>
  <c r="N5409" i="80"/>
  <c r="N5418" i="80"/>
  <c r="N5427" i="80"/>
  <c r="N5436" i="80"/>
  <c r="N5445" i="80"/>
  <c r="N5454" i="80"/>
  <c r="N5464" i="80"/>
  <c r="N5473" i="80"/>
  <c r="N5482" i="80"/>
  <c r="N5491" i="80"/>
  <c r="N5500" i="80"/>
  <c r="N5509" i="80"/>
  <c r="N5518" i="80"/>
  <c r="N5528" i="80"/>
  <c r="N5537" i="80"/>
  <c r="N5546" i="80"/>
  <c r="N5555" i="80"/>
  <c r="N5564" i="80"/>
  <c r="N5572" i="80"/>
  <c r="N5580" i="80"/>
  <c r="N5588" i="80"/>
  <c r="N5596" i="80"/>
  <c r="N5604" i="80"/>
  <c r="N5612" i="80"/>
  <c r="N5620" i="80"/>
  <c r="N5628" i="80"/>
  <c r="N5636" i="80"/>
  <c r="N5644" i="80"/>
  <c r="N5652" i="80"/>
  <c r="N5660" i="80"/>
  <c r="N5668" i="80"/>
  <c r="N5676" i="80"/>
  <c r="N5684" i="80"/>
  <c r="N5692" i="80"/>
  <c r="N5700" i="80"/>
  <c r="N5708" i="80"/>
  <c r="N5716" i="80"/>
  <c r="N5724" i="80"/>
  <c r="N5732" i="80"/>
  <c r="N5740" i="80"/>
  <c r="N5748" i="80"/>
  <c r="N5756" i="80"/>
  <c r="N5764" i="80"/>
  <c r="N5772" i="80"/>
  <c r="N5780" i="80"/>
  <c r="N5788" i="80"/>
  <c r="N5796" i="80"/>
  <c r="N5804" i="80"/>
  <c r="N5812" i="80"/>
  <c r="N5820" i="80"/>
  <c r="N5828" i="80"/>
  <c r="N5836" i="80"/>
  <c r="N5844" i="80"/>
  <c r="N5852" i="80"/>
  <c r="N5860" i="80"/>
  <c r="N5868" i="80"/>
  <c r="N5876" i="80"/>
  <c r="N5884" i="80"/>
  <c r="N5892" i="80"/>
  <c r="N5900" i="80"/>
  <c r="N5908" i="80"/>
  <c r="N5916" i="80"/>
  <c r="N5924" i="80"/>
  <c r="N5932" i="80"/>
  <c r="N5940" i="80"/>
  <c r="N5948" i="80"/>
  <c r="N5956" i="80"/>
  <c r="N5964" i="80"/>
  <c r="N5972" i="80"/>
  <c r="N5980" i="80"/>
  <c r="N5988" i="80"/>
  <c r="N5996" i="80"/>
  <c r="N6004" i="80"/>
  <c r="N6012" i="80"/>
  <c r="N6020" i="80"/>
  <c r="N6028" i="80"/>
  <c r="N6036" i="80"/>
  <c r="N6044" i="80"/>
  <c r="N6052" i="80"/>
  <c r="N6060" i="80"/>
  <c r="N6068" i="80"/>
  <c r="N6076" i="80"/>
  <c r="N6084" i="80"/>
  <c r="N6092" i="80"/>
  <c r="N6100" i="80"/>
  <c r="N6108" i="80"/>
  <c r="N6116" i="80"/>
  <c r="N6124" i="80"/>
  <c r="N6132" i="80"/>
  <c r="N6140" i="80"/>
  <c r="N6148" i="80"/>
  <c r="N6156" i="80"/>
  <c r="N6164" i="80"/>
  <c r="N6172" i="80"/>
  <c r="N6180" i="80"/>
  <c r="N6188" i="80"/>
  <c r="N6196" i="80"/>
  <c r="N6204" i="80"/>
  <c r="N6212" i="80"/>
  <c r="N6220" i="80"/>
  <c r="N6228" i="80"/>
  <c r="N6236" i="80"/>
  <c r="N6244" i="80"/>
  <c r="N6252" i="80"/>
  <c r="N6260" i="80"/>
  <c r="N6268" i="80"/>
  <c r="N6276" i="80"/>
  <c r="N6284" i="80"/>
  <c r="N6292" i="80"/>
  <c r="N6300" i="80"/>
  <c r="N6308" i="80"/>
  <c r="N6316" i="80"/>
  <c r="N6324" i="80"/>
  <c r="N6332" i="80"/>
  <c r="N6340" i="80"/>
  <c r="N6348" i="80"/>
  <c r="N6356" i="80"/>
  <c r="N6364" i="80"/>
  <c r="N6372" i="80"/>
  <c r="N6380" i="80"/>
  <c r="N6388" i="80"/>
  <c r="N6396" i="80"/>
  <c r="N6404" i="80"/>
  <c r="N6412" i="80"/>
  <c r="N6420" i="80"/>
  <c r="N6428" i="80"/>
  <c r="N6436" i="80"/>
  <c r="N6444" i="80"/>
  <c r="N6452" i="80"/>
  <c r="N6460" i="80"/>
  <c r="N6468" i="80"/>
  <c r="N6476" i="80"/>
  <c r="N6484" i="80"/>
  <c r="N6492" i="80"/>
  <c r="N6500" i="80"/>
  <c r="N6508" i="80"/>
  <c r="N6516" i="80"/>
  <c r="N6524" i="80"/>
  <c r="N6532" i="80"/>
  <c r="N6540" i="80"/>
  <c r="N6548" i="80"/>
  <c r="N6556" i="80"/>
  <c r="N6564" i="80"/>
  <c r="N6572" i="80"/>
  <c r="N6580" i="80"/>
  <c r="N6588" i="80"/>
  <c r="N6596" i="80"/>
  <c r="N6604" i="80"/>
  <c r="N6612" i="80"/>
  <c r="N6620" i="80"/>
  <c r="N6628" i="80"/>
  <c r="N6636" i="80"/>
  <c r="N6644" i="80"/>
  <c r="N6652" i="80"/>
  <c r="N6660" i="80"/>
  <c r="N6668" i="80"/>
  <c r="N6676" i="80"/>
  <c r="N6684" i="80"/>
  <c r="N6692" i="80"/>
  <c r="N6700" i="80"/>
  <c r="N6708" i="80"/>
  <c r="N6716" i="80"/>
  <c r="N6724" i="80"/>
  <c r="N6732" i="80"/>
  <c r="N6740" i="80"/>
  <c r="N6748" i="80"/>
  <c r="N6756" i="80"/>
  <c r="N6764" i="80"/>
  <c r="N6772" i="80"/>
  <c r="N6780" i="80"/>
  <c r="N6788" i="80"/>
  <c r="N6796" i="80"/>
  <c r="N6804" i="80"/>
  <c r="N6812" i="80"/>
  <c r="N6820" i="80"/>
  <c r="N6828" i="80"/>
  <c r="N6836" i="80"/>
  <c r="N6844" i="80"/>
  <c r="N6852" i="80"/>
  <c r="N6860" i="80"/>
  <c r="N6868" i="80"/>
  <c r="N6876" i="80"/>
  <c r="N6884" i="80"/>
  <c r="N6892" i="80"/>
  <c r="N6900" i="80"/>
  <c r="N6908" i="80"/>
  <c r="N6916" i="80"/>
  <c r="N6924" i="80"/>
  <c r="N6932" i="80"/>
  <c r="N6940" i="80"/>
  <c r="N6948" i="80"/>
  <c r="N6956" i="80"/>
  <c r="N6964" i="80"/>
  <c r="N6972" i="80"/>
  <c r="N6980" i="80"/>
  <c r="N6988" i="80"/>
  <c r="N6996" i="80"/>
  <c r="N7004" i="80"/>
  <c r="N7012" i="80"/>
  <c r="N7020" i="80"/>
  <c r="N7028" i="80"/>
  <c r="N7036" i="80"/>
  <c r="N7044" i="80"/>
  <c r="N7052" i="80"/>
  <c r="N7060" i="80"/>
  <c r="N7068" i="80"/>
  <c r="N7076" i="80"/>
  <c r="N7084" i="80"/>
  <c r="N7092" i="80"/>
  <c r="N7100" i="80"/>
  <c r="N7108" i="80"/>
  <c r="N7116" i="80"/>
  <c r="N7124" i="80"/>
  <c r="N7132" i="80"/>
  <c r="N7140" i="80"/>
  <c r="N7148" i="80"/>
  <c r="N7156" i="80"/>
  <c r="N7164" i="80"/>
  <c r="N7172" i="80"/>
  <c r="N7180" i="80"/>
  <c r="N7188" i="80"/>
  <c r="N7196" i="80"/>
  <c r="N7204" i="80"/>
  <c r="N7212" i="80"/>
  <c r="N7220" i="80"/>
  <c r="N7228" i="80"/>
  <c r="N7236" i="80"/>
  <c r="N7244" i="80"/>
  <c r="N7252" i="80"/>
  <c r="N7260" i="80"/>
  <c r="N7268" i="80"/>
  <c r="N7276" i="80"/>
  <c r="N7284" i="80"/>
  <c r="N7292" i="80"/>
  <c r="N7300" i="80"/>
  <c r="N7308" i="80"/>
  <c r="N7316" i="80"/>
  <c r="N7324" i="80"/>
  <c r="N7332" i="80"/>
  <c r="N7340" i="80"/>
  <c r="N7348" i="80"/>
  <c r="N7356" i="80"/>
  <c r="N7364" i="80"/>
  <c r="N7372" i="80"/>
  <c r="N7380" i="80"/>
  <c r="N7388" i="80"/>
  <c r="N7396" i="80"/>
  <c r="N7404" i="80"/>
  <c r="N7412" i="80"/>
  <c r="N7420" i="80"/>
  <c r="N7428" i="80"/>
  <c r="N7436" i="80"/>
  <c r="N7444" i="80"/>
  <c r="N7452" i="80"/>
  <c r="N7460" i="80"/>
  <c r="N7468" i="80"/>
  <c r="N7476" i="80"/>
  <c r="N7484" i="80"/>
  <c r="N7492" i="80"/>
  <c r="N7500" i="80"/>
  <c r="N7508" i="80"/>
  <c r="N7516" i="80"/>
  <c r="N7524" i="80"/>
  <c r="N7532" i="80"/>
  <c r="N7540" i="80"/>
  <c r="N7548" i="80"/>
  <c r="N7556" i="80"/>
  <c r="N7564" i="80"/>
  <c r="N7572" i="80"/>
  <c r="N7580" i="80"/>
  <c r="N7588" i="80"/>
  <c r="N7596" i="80"/>
  <c r="N7604" i="80"/>
  <c r="N7612" i="80"/>
  <c r="N7620" i="80"/>
  <c r="N7628" i="80"/>
  <c r="N7636" i="80"/>
  <c r="N7644" i="80"/>
  <c r="N7652" i="80"/>
  <c r="N7660" i="80"/>
  <c r="N7668" i="80"/>
  <c r="N7676" i="80"/>
  <c r="N7684" i="80"/>
  <c r="N7692" i="80"/>
  <c r="N7700" i="80"/>
  <c r="N7708" i="80"/>
  <c r="N7716" i="80"/>
  <c r="N7724" i="80"/>
  <c r="N7732" i="80"/>
  <c r="N7740" i="80"/>
  <c r="N7748" i="80"/>
  <c r="N7756" i="80"/>
  <c r="N7764" i="80"/>
  <c r="N7772" i="80"/>
  <c r="N7780" i="80"/>
  <c r="N7788" i="80"/>
  <c r="N7796" i="80"/>
  <c r="N7804" i="80"/>
  <c r="N7812" i="80"/>
  <c r="N7820" i="80"/>
  <c r="N7828" i="80"/>
  <c r="N7836" i="80"/>
  <c r="N7844" i="80"/>
  <c r="N7852" i="80"/>
  <c r="N7860" i="80"/>
  <c r="N7868" i="80"/>
  <c r="N7876" i="80"/>
  <c r="N7884" i="80"/>
  <c r="N7892" i="80"/>
  <c r="N7900" i="80"/>
  <c r="N7908" i="80"/>
  <c r="N7916" i="80"/>
  <c r="N7924" i="80"/>
  <c r="N7932" i="80"/>
  <c r="N7940" i="80"/>
  <c r="N7948" i="80"/>
  <c r="N7956" i="80"/>
  <c r="N7964" i="80"/>
  <c r="N7972" i="80"/>
  <c r="N7980" i="80"/>
  <c r="N7988" i="80"/>
  <c r="N7996" i="80"/>
  <c r="N8004" i="80"/>
  <c r="N8012" i="80"/>
  <c r="N8020" i="80"/>
  <c r="N8028" i="80"/>
  <c r="N1996" i="80"/>
  <c r="N2142" i="80"/>
  <c r="N2286" i="80"/>
  <c r="N2446" i="80"/>
  <c r="N2582" i="80"/>
  <c r="N2604" i="80"/>
  <c r="N2625" i="80"/>
  <c r="N2642" i="80"/>
  <c r="N2660" i="80"/>
  <c r="N2678" i="80"/>
  <c r="N2697" i="80"/>
  <c r="N2714" i="80"/>
  <c r="N2734" i="80"/>
  <c r="N2750" i="80"/>
  <c r="N2769" i="80"/>
  <c r="N2789" i="80"/>
  <c r="N2806" i="80"/>
  <c r="N2821" i="80"/>
  <c r="N2843" i="80"/>
  <c r="N2861" i="80"/>
  <c r="N2876" i="80"/>
  <c r="N2898" i="80"/>
  <c r="N2915" i="80"/>
  <c r="N2933" i="80"/>
  <c r="N2953" i="80"/>
  <c r="N2970" i="80"/>
  <c r="N2986" i="80"/>
  <c r="N3008" i="80"/>
  <c r="N3022" i="80"/>
  <c r="N3041" i="80"/>
  <c r="N3061" i="80"/>
  <c r="N3080" i="80"/>
  <c r="N3094" i="80"/>
  <c r="N3113" i="80"/>
  <c r="N3127" i="80"/>
  <c r="N3143" i="80"/>
  <c r="N3162" i="80"/>
  <c r="N3175" i="80"/>
  <c r="N3190" i="80"/>
  <c r="N3209" i="80"/>
  <c r="N3223" i="80"/>
  <c r="N3238" i="80"/>
  <c r="N3257" i="80"/>
  <c r="N3270" i="80"/>
  <c r="N3283" i="80"/>
  <c r="N3298" i="80"/>
  <c r="N3312" i="80"/>
  <c r="N3324" i="80"/>
  <c r="N3340" i="80"/>
  <c r="N3353" i="80"/>
  <c r="N3367" i="80"/>
  <c r="N3382" i="80"/>
  <c r="N3395" i="80"/>
  <c r="N3408" i="80"/>
  <c r="N3424" i="80"/>
  <c r="N3436" i="80"/>
  <c r="N3450" i="80"/>
  <c r="N3466" i="80"/>
  <c r="N3479" i="80"/>
  <c r="N3491" i="80"/>
  <c r="N3507" i="80"/>
  <c r="N3521" i="80"/>
  <c r="N3534" i="80"/>
  <c r="N3550" i="80"/>
  <c r="N3561" i="80"/>
  <c r="N3572" i="80"/>
  <c r="N3585" i="80"/>
  <c r="N3596" i="80"/>
  <c r="N3608" i="80"/>
  <c r="N3619" i="80"/>
  <c r="N3633" i="80"/>
  <c r="N3644" i="80"/>
  <c r="N3656" i="80"/>
  <c r="N3668" i="80"/>
  <c r="N3680" i="80"/>
  <c r="N3691" i="80"/>
  <c r="N3704" i="80"/>
  <c r="N3716" i="80"/>
  <c r="N3728" i="80"/>
  <c r="N3740" i="80"/>
  <c r="N3752" i="80"/>
  <c r="N3763" i="80"/>
  <c r="N3775" i="80"/>
  <c r="N3787" i="80"/>
  <c r="N3800" i="80"/>
  <c r="N3811" i="80"/>
  <c r="N3824" i="80"/>
  <c r="N3835" i="80"/>
  <c r="N3847" i="80"/>
  <c r="N3859" i="80"/>
  <c r="N3871" i="80"/>
  <c r="N3883" i="80"/>
  <c r="N3896" i="80"/>
  <c r="N3907" i="80"/>
  <c r="N3919" i="80"/>
  <c r="N3930" i="80"/>
  <c r="N3943" i="80"/>
  <c r="N3954" i="80"/>
  <c r="N3967" i="80"/>
  <c r="N3979" i="80"/>
  <c r="N3991" i="80"/>
  <c r="N4002" i="80"/>
  <c r="N4015" i="80"/>
  <c r="N4026" i="80"/>
  <c r="N4036" i="80"/>
  <c r="N4048" i="80"/>
  <c r="N4058" i="80"/>
  <c r="N4068" i="80"/>
  <c r="N4078" i="80"/>
  <c r="N4089" i="80"/>
  <c r="N4099" i="80"/>
  <c r="N4109" i="80"/>
  <c r="N4121" i="80"/>
  <c r="N4131" i="80"/>
  <c r="N4141" i="80"/>
  <c r="N4152" i="80"/>
  <c r="N4162" i="80"/>
  <c r="N4172" i="80"/>
  <c r="N4182" i="80"/>
  <c r="N4194" i="80"/>
  <c r="N4204" i="80"/>
  <c r="N4214" i="80"/>
  <c r="N4225" i="80"/>
  <c r="N4235" i="80"/>
  <c r="N4245" i="80"/>
  <c r="N4256" i="80"/>
  <c r="N4267" i="80"/>
  <c r="N4277" i="80"/>
  <c r="N4288" i="80"/>
  <c r="N4298" i="80"/>
  <c r="N4308" i="80"/>
  <c r="N4318" i="80"/>
  <c r="N4329" i="80"/>
  <c r="N4340" i="80"/>
  <c r="N4350" i="80"/>
  <c r="N4361" i="80"/>
  <c r="N4371" i="80"/>
  <c r="N4381" i="80"/>
  <c r="N4392" i="80"/>
  <c r="N4402" i="80"/>
  <c r="N4413" i="80"/>
  <c r="N4424" i="80"/>
  <c r="N4434" i="80"/>
  <c r="N4444" i="80"/>
  <c r="N4454" i="80"/>
  <c r="N4465" i="80"/>
  <c r="N4475" i="80"/>
  <c r="N4486" i="80"/>
  <c r="N4497" i="80"/>
  <c r="N4507" i="80"/>
  <c r="N4517" i="80"/>
  <c r="N4528" i="80"/>
  <c r="N4538" i="80"/>
  <c r="N4548" i="80"/>
  <c r="N4560" i="80"/>
  <c r="N4570" i="80"/>
  <c r="N4580" i="80"/>
  <c r="N4590" i="80"/>
  <c r="N4601" i="80"/>
  <c r="N4611" i="80"/>
  <c r="N4621" i="80"/>
  <c r="N4633" i="80"/>
  <c r="N4643" i="80"/>
  <c r="N4653" i="80"/>
  <c r="N4664" i="80"/>
  <c r="N4674" i="80"/>
  <c r="N4684" i="80"/>
  <c r="N4694" i="80"/>
  <c r="N4706" i="80"/>
  <c r="N4716" i="80"/>
  <c r="N2012" i="80"/>
  <c r="N2158" i="80"/>
  <c r="N2302" i="80"/>
  <c r="N2454" i="80"/>
  <c r="N2585" i="80"/>
  <c r="N2605" i="80"/>
  <c r="N2626" i="80"/>
  <c r="N2643" i="80"/>
  <c r="N2661" i="80"/>
  <c r="N2682" i="80"/>
  <c r="N2698" i="80"/>
  <c r="N2715" i="80"/>
  <c r="N2736" i="80"/>
  <c r="N2754" i="80"/>
  <c r="N2770" i="80"/>
  <c r="N2790" i="80"/>
  <c r="N2808" i="80"/>
  <c r="N2825" i="80"/>
  <c r="N2844" i="80"/>
  <c r="N2862" i="80"/>
  <c r="N2880" i="80"/>
  <c r="N2900" i="80"/>
  <c r="N2916" i="80"/>
  <c r="N2934" i="80"/>
  <c r="N2954" i="80"/>
  <c r="N2971" i="80"/>
  <c r="N2988" i="80"/>
  <c r="N3009" i="80"/>
  <c r="N3026" i="80"/>
  <c r="N3043" i="80"/>
  <c r="N3064" i="80"/>
  <c r="N3081" i="80"/>
  <c r="N3095" i="80"/>
  <c r="N3114" i="80"/>
  <c r="N3130" i="80"/>
  <c r="N3145" i="80"/>
  <c r="N3163" i="80"/>
  <c r="N3177" i="80"/>
  <c r="N3193" i="80"/>
  <c r="N3210" i="80"/>
  <c r="N3226" i="80"/>
  <c r="N3239" i="80"/>
  <c r="N3258" i="80"/>
  <c r="N3271" i="80"/>
  <c r="N3284" i="80"/>
  <c r="N3299" i="80"/>
  <c r="N3313" i="80"/>
  <c r="N3326" i="80"/>
  <c r="N3342" i="80"/>
  <c r="N3354" i="80"/>
  <c r="N3368" i="80"/>
  <c r="N3384" i="80"/>
  <c r="N3396" i="80"/>
  <c r="N3409" i="80"/>
  <c r="N3425" i="80"/>
  <c r="N3439" i="80"/>
  <c r="N3451" i="80"/>
  <c r="N3467" i="80"/>
  <c r="N3480" i="80"/>
  <c r="N3494" i="80"/>
  <c r="N3508" i="80"/>
  <c r="N3522" i="80"/>
  <c r="N3535" i="80"/>
  <c r="N3551" i="80"/>
  <c r="N3562" i="80"/>
  <c r="N3574" i="80"/>
  <c r="N3586" i="80"/>
  <c r="N3598" i="80"/>
  <c r="N3609" i="80"/>
  <c r="N3623" i="80"/>
  <c r="N3634" i="80"/>
  <c r="N3646" i="80"/>
  <c r="N3658" i="80"/>
  <c r="N3670" i="80"/>
  <c r="N3681" i="80"/>
  <c r="N3692" i="80"/>
  <c r="N3706" i="80"/>
  <c r="N3718" i="80"/>
  <c r="N3729" i="80"/>
  <c r="N3742" i="80"/>
  <c r="N3753" i="80"/>
  <c r="N3764" i="80"/>
  <c r="N3777" i="80"/>
  <c r="N3790" i="80"/>
  <c r="N3801" i="80"/>
  <c r="N3814" i="80"/>
  <c r="N3825" i="80"/>
  <c r="N3836" i="80"/>
  <c r="N3848" i="80"/>
  <c r="N3860" i="80"/>
  <c r="N3873" i="80"/>
  <c r="N3884" i="80"/>
  <c r="N3897" i="80"/>
  <c r="N3908" i="80"/>
  <c r="N3920" i="80"/>
  <c r="N3932" i="80"/>
  <c r="N3944" i="80"/>
  <c r="N3956" i="80"/>
  <c r="N3969" i="80"/>
  <c r="N3980" i="80"/>
  <c r="N3992" i="80"/>
  <c r="N4003" i="80"/>
  <c r="N4016" i="80"/>
  <c r="N4027" i="80"/>
  <c r="N4038" i="80"/>
  <c r="N4049" i="80"/>
  <c r="N4059" i="80"/>
  <c r="N4069" i="80"/>
  <c r="N4080" i="80"/>
  <c r="N4090" i="80"/>
  <c r="N4100" i="80"/>
  <c r="N4112" i="80"/>
  <c r="N4122" i="80"/>
  <c r="N4132" i="80"/>
  <c r="N4142" i="80"/>
  <c r="N4153" i="80"/>
  <c r="N4163" i="80"/>
  <c r="N4173" i="80"/>
  <c r="N4185" i="80"/>
  <c r="N4195" i="80"/>
  <c r="N4205" i="80"/>
  <c r="N4216" i="80"/>
  <c r="N4226" i="80"/>
  <c r="N4236" i="80"/>
  <c r="N4246" i="80"/>
  <c r="N4258" i="80"/>
  <c r="N4268" i="80"/>
  <c r="N4278" i="80"/>
  <c r="N4289" i="80"/>
  <c r="N4299" i="80"/>
  <c r="N4309" i="80"/>
  <c r="N4320" i="80"/>
  <c r="N4331" i="80"/>
  <c r="N4341" i="80"/>
  <c r="N4352" i="80"/>
  <c r="N4362" i="80"/>
  <c r="N4372" i="80"/>
  <c r="N4382" i="80"/>
  <c r="N2025" i="80"/>
  <c r="N2222" i="80"/>
  <c r="N2390" i="80"/>
  <c r="N2589" i="80"/>
  <c r="N2614" i="80"/>
  <c r="N2638" i="80"/>
  <c r="N2665" i="80"/>
  <c r="N2686" i="80"/>
  <c r="N2709" i="80"/>
  <c r="N2737" i="80"/>
  <c r="N2761" i="80"/>
  <c r="N2781" i="80"/>
  <c r="N2809" i="80"/>
  <c r="N2833" i="80"/>
  <c r="N2856" i="80"/>
  <c r="N2884" i="80"/>
  <c r="N2904" i="80"/>
  <c r="N2928" i="80"/>
  <c r="N2956" i="80"/>
  <c r="N2980" i="80"/>
  <c r="N3000" i="80"/>
  <c r="N3028" i="80"/>
  <c r="N3052" i="80"/>
  <c r="N3075" i="80"/>
  <c r="N3101" i="80"/>
  <c r="N3119" i="80"/>
  <c r="N3140" i="80"/>
  <c r="N3164" i="80"/>
  <c r="N3185" i="80"/>
  <c r="N3203" i="80"/>
  <c r="N3227" i="80"/>
  <c r="N3247" i="80"/>
  <c r="N3267" i="80"/>
  <c r="N3288" i="80"/>
  <c r="N3304" i="80"/>
  <c r="N3322" i="80"/>
  <c r="N3343" i="80"/>
  <c r="N3361" i="80"/>
  <c r="N3377" i="80"/>
  <c r="N3398" i="80"/>
  <c r="N3416" i="80"/>
  <c r="N3434" i="80"/>
  <c r="N3455" i="80"/>
  <c r="N3471" i="80"/>
  <c r="N3489" i="80"/>
  <c r="N3510" i="80"/>
  <c r="N3528" i="80"/>
  <c r="N3544" i="80"/>
  <c r="N3563" i="80"/>
  <c r="N3578" i="80"/>
  <c r="N3594" i="80"/>
  <c r="N3612" i="80"/>
  <c r="N3626" i="80"/>
  <c r="N3641" i="80"/>
  <c r="N3659" i="80"/>
  <c r="N3674" i="80"/>
  <c r="N3689" i="80"/>
  <c r="N3707" i="80"/>
  <c r="N3722" i="80"/>
  <c r="N3737" i="80"/>
  <c r="N3754" i="80"/>
  <c r="N3770" i="80"/>
  <c r="N3784" i="80"/>
  <c r="N3802" i="80"/>
  <c r="N3817" i="80"/>
  <c r="N3833" i="80"/>
  <c r="N3850" i="80"/>
  <c r="N3865" i="80"/>
  <c r="N3880" i="80"/>
  <c r="N3898" i="80"/>
  <c r="N3912" i="80"/>
  <c r="N3928" i="80"/>
  <c r="N3946" i="80"/>
  <c r="N3961" i="80"/>
  <c r="N3975" i="80"/>
  <c r="N3993" i="80"/>
  <c r="N4009" i="80"/>
  <c r="N4024" i="80"/>
  <c r="N4040" i="80"/>
  <c r="N4052" i="80"/>
  <c r="N4066" i="80"/>
  <c r="N4081" i="80"/>
  <c r="N4094" i="80"/>
  <c r="N4107" i="80"/>
  <c r="N4123" i="80"/>
  <c r="N4136" i="80"/>
  <c r="N4149" i="80"/>
  <c r="N4164" i="80"/>
  <c r="N4178" i="80"/>
  <c r="N4190" i="80"/>
  <c r="N4206" i="80"/>
  <c r="N4219" i="80"/>
  <c r="N4233" i="80"/>
  <c r="N4249" i="80"/>
  <c r="N4261" i="80"/>
  <c r="N4274" i="80"/>
  <c r="N4290" i="80"/>
  <c r="N4304" i="80"/>
  <c r="N4316" i="80"/>
  <c r="N4332" i="80"/>
  <c r="N4345" i="80"/>
  <c r="N4358" i="80"/>
  <c r="N4373" i="80"/>
  <c r="N4387" i="80"/>
  <c r="N4398" i="80"/>
  <c r="N4410" i="80"/>
  <c r="N4422" i="80"/>
  <c r="N4435" i="80"/>
  <c r="N4446" i="80"/>
  <c r="N4459" i="80"/>
  <c r="N4470" i="80"/>
  <c r="N4482" i="80"/>
  <c r="N4493" i="80"/>
  <c r="N4506" i="80"/>
  <c r="N4518" i="80"/>
  <c r="N4530" i="80"/>
  <c r="N4542" i="80"/>
  <c r="N4554" i="80"/>
  <c r="N4565" i="80"/>
  <c r="N4578" i="80"/>
  <c r="N4589" i="80"/>
  <c r="N4602" i="80"/>
  <c r="N4614" i="80"/>
  <c r="N4626" i="80"/>
  <c r="N4637" i="80"/>
  <c r="N4649" i="80"/>
  <c r="N4661" i="80"/>
  <c r="N4673" i="80"/>
  <c r="N4685" i="80"/>
  <c r="N4698" i="80"/>
  <c r="N4709" i="80"/>
  <c r="N4721" i="80"/>
  <c r="N4731" i="80"/>
  <c r="N4742" i="80"/>
  <c r="N4753" i="80"/>
  <c r="N4763" i="80"/>
  <c r="N4773" i="80"/>
  <c r="N4784" i="80"/>
  <c r="N4794" i="80"/>
  <c r="N4804" i="80"/>
  <c r="N4816" i="80"/>
  <c r="N4826" i="80"/>
  <c r="N4836" i="80"/>
  <c r="N4846" i="80"/>
  <c r="N4857" i="80"/>
  <c r="N4867" i="80"/>
  <c r="N4877" i="80"/>
  <c r="N4889" i="80"/>
  <c r="N4899" i="80"/>
  <c r="N4909" i="80"/>
  <c r="N4920" i="80"/>
  <c r="N4930" i="80"/>
  <c r="N4940" i="80"/>
  <c r="N4950" i="80"/>
  <c r="N4962" i="80"/>
  <c r="N4972" i="80"/>
  <c r="N4982" i="80"/>
  <c r="N4993" i="80"/>
  <c r="N5003" i="80"/>
  <c r="N5013" i="80"/>
  <c r="N5024" i="80"/>
  <c r="N5035" i="80"/>
  <c r="N5045" i="80"/>
  <c r="N5056" i="80"/>
  <c r="N5066" i="80"/>
  <c r="N5076" i="80"/>
  <c r="N5086" i="80"/>
  <c r="N5097" i="80"/>
  <c r="N5108" i="80"/>
  <c r="N5118" i="80"/>
  <c r="N5129" i="80"/>
  <c r="N5139" i="80"/>
  <c r="N5149" i="80"/>
  <c r="N5160" i="80"/>
  <c r="N5170" i="80"/>
  <c r="N5181" i="80"/>
  <c r="N5192" i="80"/>
  <c r="N5202" i="80"/>
  <c r="N5212" i="80"/>
  <c r="N5222" i="80"/>
  <c r="N5233" i="80"/>
  <c r="N5243" i="80"/>
  <c r="N5254" i="80"/>
  <c r="N5265" i="80"/>
  <c r="N5275" i="80"/>
  <c r="N5285" i="80"/>
  <c r="N5296" i="80"/>
  <c r="N5306" i="80"/>
  <c r="N5316" i="80"/>
  <c r="N5328" i="80"/>
  <c r="N5338" i="80"/>
  <c r="N5348" i="80"/>
  <c r="N5358" i="80"/>
  <c r="N5369" i="80"/>
  <c r="N5379" i="80"/>
  <c r="N5389" i="80"/>
  <c r="N5401" i="80"/>
  <c r="N5411" i="80"/>
  <c r="N5421" i="80"/>
  <c r="N5432" i="80"/>
  <c r="N5442" i="80"/>
  <c r="N5452" i="80"/>
  <c r="N5462" i="80"/>
  <c r="N5474" i="80"/>
  <c r="N5484" i="80"/>
  <c r="N5494" i="80"/>
  <c r="N5505" i="80"/>
  <c r="N5515" i="80"/>
  <c r="N5525" i="80"/>
  <c r="N5536" i="80"/>
  <c r="N5547" i="80"/>
  <c r="N5557" i="80"/>
  <c r="N5567" i="80"/>
  <c r="N5576" i="80"/>
  <c r="N5585" i="80"/>
  <c r="N5594" i="80"/>
  <c r="N5603" i="80"/>
  <c r="N5613" i="80"/>
  <c r="N5622" i="80"/>
  <c r="N5631" i="80"/>
  <c r="N5640" i="80"/>
  <c r="N5649" i="80"/>
  <c r="N5658" i="80"/>
  <c r="N5667" i="80"/>
  <c r="N5677" i="80"/>
  <c r="N5686" i="80"/>
  <c r="N5695" i="80"/>
  <c r="N5704" i="80"/>
  <c r="N5713" i="80"/>
  <c r="N5722" i="80"/>
  <c r="N5731" i="80"/>
  <c r="N5741" i="80"/>
  <c r="N5750" i="80"/>
  <c r="N5759" i="80"/>
  <c r="N5768" i="80"/>
  <c r="N5777" i="80"/>
  <c r="N5786" i="80"/>
  <c r="N5795" i="80"/>
  <c r="N5805" i="80"/>
  <c r="N5814" i="80"/>
  <c r="N5823" i="80"/>
  <c r="N5832" i="80"/>
  <c r="N5841" i="80"/>
  <c r="N5850" i="80"/>
  <c r="N5859" i="80"/>
  <c r="N5869" i="80"/>
  <c r="N5878" i="80"/>
  <c r="N5887" i="80"/>
  <c r="N5896" i="80"/>
  <c r="N5905" i="80"/>
  <c r="N5914" i="80"/>
  <c r="N5923" i="80"/>
  <c r="N5933" i="80"/>
  <c r="N5942" i="80"/>
  <c r="N5951" i="80"/>
  <c r="N5960" i="80"/>
  <c r="N5969" i="80"/>
  <c r="N5978" i="80"/>
  <c r="N5987" i="80"/>
  <c r="N5997" i="80"/>
  <c r="N6006" i="80"/>
  <c r="N6015" i="80"/>
  <c r="N6024" i="80"/>
  <c r="N6033" i="80"/>
  <c r="N6042" i="80"/>
  <c r="N6051" i="80"/>
  <c r="N6061" i="80"/>
  <c r="N6070" i="80"/>
  <c r="N6079" i="80"/>
  <c r="N6088" i="80"/>
  <c r="N6097" i="80"/>
  <c r="N6106" i="80"/>
  <c r="N6115" i="80"/>
  <c r="N6125" i="80"/>
  <c r="N6134" i="80"/>
  <c r="N6143" i="80"/>
  <c r="N6152" i="80"/>
  <c r="N6161" i="80"/>
  <c r="N6170" i="80"/>
  <c r="N6179" i="80"/>
  <c r="N6189" i="80"/>
  <c r="N6198" i="80"/>
  <c r="N6207" i="80"/>
  <c r="N6216" i="80"/>
  <c r="N6225" i="80"/>
  <c r="N6234" i="80"/>
  <c r="N6243" i="80"/>
  <c r="N6253" i="80"/>
  <c r="N6262" i="80"/>
  <c r="N6271" i="80"/>
  <c r="N6280" i="80"/>
  <c r="N6289" i="80"/>
  <c r="N6298" i="80"/>
  <c r="N6307" i="80"/>
  <c r="N6317" i="80"/>
  <c r="N6326" i="80"/>
  <c r="N6335" i="80"/>
  <c r="N6344" i="80"/>
  <c r="N6353" i="80"/>
  <c r="N6362" i="80"/>
  <c r="N6371" i="80"/>
  <c r="N6381" i="80"/>
  <c r="N6390" i="80"/>
  <c r="N6399" i="80"/>
  <c r="N6408" i="80"/>
  <c r="N6417" i="80"/>
  <c r="N6426" i="80"/>
  <c r="N6435" i="80"/>
  <c r="N6445" i="80"/>
  <c r="N6454" i="80"/>
  <c r="N6463" i="80"/>
  <c r="N6472" i="80"/>
  <c r="N6481" i="80"/>
  <c r="N6490" i="80"/>
  <c r="N6499" i="80"/>
  <c r="N6509" i="80"/>
  <c r="N6518" i="80"/>
  <c r="N6527" i="80"/>
  <c r="N6536" i="80"/>
  <c r="N6545" i="80"/>
  <c r="N6554" i="80"/>
  <c r="N6563" i="80"/>
  <c r="N6573" i="80"/>
  <c r="N6582" i="80"/>
  <c r="N6591" i="80"/>
  <c r="N6600" i="80"/>
  <c r="N6609" i="80"/>
  <c r="N6618" i="80"/>
  <c r="N6627" i="80"/>
  <c r="N6637" i="80"/>
  <c r="N6646" i="80"/>
  <c r="N6655" i="80"/>
  <c r="N6664" i="80"/>
  <c r="N6673" i="80"/>
  <c r="N6682" i="80"/>
  <c r="N6691" i="80"/>
  <c r="N6701" i="80"/>
  <c r="N6710" i="80"/>
  <c r="N6719" i="80"/>
  <c r="N6728" i="80"/>
  <c r="N6737" i="80"/>
  <c r="N2046" i="80"/>
  <c r="N2246" i="80"/>
  <c r="N2406" i="80"/>
  <c r="N2591" i="80"/>
  <c r="N2616" i="80"/>
  <c r="N2641" i="80"/>
  <c r="N2666" i="80"/>
  <c r="N2688" i="80"/>
  <c r="N2712" i="80"/>
  <c r="N2738" i="80"/>
  <c r="N2762" i="80"/>
  <c r="N2782" i="80"/>
  <c r="N2810" i="80"/>
  <c r="N2834" i="80"/>
  <c r="N2858" i="80"/>
  <c r="N2885" i="80"/>
  <c r="N2906" i="80"/>
  <c r="N2929" i="80"/>
  <c r="N2957" i="80"/>
  <c r="N2981" i="80"/>
  <c r="N3001" i="80"/>
  <c r="N3029" i="80"/>
  <c r="N3053" i="80"/>
  <c r="N3077" i="80"/>
  <c r="N3102" i="80"/>
  <c r="N3121" i="80"/>
  <c r="N3141" i="80"/>
  <c r="N3165" i="80"/>
  <c r="N3186" i="80"/>
  <c r="N3204" i="80"/>
  <c r="N3228" i="80"/>
  <c r="N3249" i="80"/>
  <c r="N3268" i="80"/>
  <c r="N3289" i="80"/>
  <c r="N3305" i="80"/>
  <c r="N3323" i="80"/>
  <c r="N3344" i="80"/>
  <c r="N3362" i="80"/>
  <c r="N3378" i="80"/>
  <c r="N3399" i="80"/>
  <c r="N3417" i="80"/>
  <c r="N3435" i="80"/>
  <c r="N3457" i="80"/>
  <c r="N3472" i="80"/>
  <c r="N3490" i="80"/>
  <c r="N3512" i="80"/>
  <c r="N3530" i="80"/>
  <c r="N3545" i="80"/>
  <c r="N3564" i="80"/>
  <c r="N3580" i="80"/>
  <c r="N3595" i="80"/>
  <c r="N3614" i="80"/>
  <c r="N3627" i="80"/>
  <c r="N3643" i="80"/>
  <c r="N3660" i="80"/>
  <c r="N3676" i="80"/>
  <c r="N3690" i="80"/>
  <c r="N3708" i="80"/>
  <c r="N3723" i="80"/>
  <c r="N3738" i="80"/>
  <c r="N3755" i="80"/>
  <c r="N3771" i="80"/>
  <c r="N3786" i="80"/>
  <c r="N3804" i="80"/>
  <c r="N3818" i="80"/>
  <c r="N3834" i="80"/>
  <c r="N3852" i="80"/>
  <c r="N3866" i="80"/>
  <c r="N3881" i="80"/>
  <c r="N3899" i="80"/>
  <c r="N3915" i="80"/>
  <c r="N3929" i="80"/>
  <c r="N3947" i="80"/>
  <c r="N3962" i="80"/>
  <c r="N3978" i="80"/>
  <c r="N3994" i="80"/>
  <c r="N4010" i="80"/>
  <c r="N4025" i="80"/>
  <c r="N4041" i="80"/>
  <c r="N4053" i="80"/>
  <c r="N4067" i="80"/>
  <c r="N4082" i="80"/>
  <c r="N4096" i="80"/>
  <c r="N4108" i="80"/>
  <c r="N4124" i="80"/>
  <c r="N4137" i="80"/>
  <c r="N4150" i="80"/>
  <c r="N4166" i="80"/>
  <c r="N4179" i="80"/>
  <c r="N4192" i="80"/>
  <c r="N4208" i="80"/>
  <c r="N4221" i="80"/>
  <c r="N4234" i="80"/>
  <c r="N4250" i="80"/>
  <c r="N4262" i="80"/>
  <c r="N4276" i="80"/>
  <c r="N4291" i="80"/>
  <c r="N4305" i="80"/>
  <c r="N4317" i="80"/>
  <c r="N4333" i="80"/>
  <c r="N4346" i="80"/>
  <c r="N4360" i="80"/>
  <c r="N4374" i="80"/>
  <c r="N4388" i="80"/>
  <c r="N4400" i="80"/>
  <c r="N4411" i="80"/>
  <c r="N4425" i="80"/>
  <c r="N4436" i="80"/>
  <c r="N4448" i="80"/>
  <c r="N4460" i="80"/>
  <c r="N4472" i="80"/>
  <c r="N4483" i="80"/>
  <c r="N4496" i="80"/>
  <c r="N4508" i="80"/>
  <c r="N4520" i="80"/>
  <c r="N4532" i="80"/>
  <c r="N4544" i="80"/>
  <c r="N4555" i="80"/>
  <c r="N4566" i="80"/>
  <c r="N4579" i="80"/>
  <c r="N4592" i="80"/>
  <c r="N4603" i="80"/>
  <c r="N4616" i="80"/>
  <c r="N4627" i="80"/>
  <c r="N4638" i="80"/>
  <c r="N4651" i="80"/>
  <c r="N4662" i="80"/>
  <c r="N4675" i="80"/>
  <c r="N4688" i="80"/>
  <c r="N4699" i="80"/>
  <c r="N4710" i="80"/>
  <c r="N4722" i="80"/>
  <c r="N4733" i="80"/>
  <c r="N4744" i="80"/>
  <c r="N4754" i="80"/>
  <c r="N4764" i="80"/>
  <c r="N4774" i="80"/>
  <c r="N4785" i="80"/>
  <c r="N4795" i="80"/>
  <c r="N4806" i="80"/>
  <c r="N4817" i="80"/>
  <c r="N4827" i="80"/>
  <c r="N4837" i="80"/>
  <c r="N4848" i="80"/>
  <c r="N4858" i="80"/>
  <c r="N4868" i="80"/>
  <c r="N4880" i="80"/>
  <c r="N4890" i="80"/>
  <c r="N4900" i="80"/>
  <c r="N4910" i="80"/>
  <c r="N4921" i="80"/>
  <c r="N4931" i="80"/>
  <c r="N4941" i="80"/>
  <c r="N4953" i="80"/>
  <c r="N4963" i="80"/>
  <c r="N4973" i="80"/>
  <c r="N4984" i="80"/>
  <c r="N4994" i="80"/>
  <c r="N5004" i="80"/>
  <c r="N5014" i="80"/>
  <c r="N5026" i="80"/>
  <c r="N5036" i="80"/>
  <c r="N5046" i="80"/>
  <c r="N5057" i="80"/>
  <c r="N5067" i="80"/>
  <c r="N5077" i="80"/>
  <c r="N5088" i="80"/>
  <c r="N5099" i="80"/>
  <c r="N5109" i="80"/>
  <c r="N5120" i="80"/>
  <c r="N5130" i="80"/>
  <c r="N5140" i="80"/>
  <c r="N5150" i="80"/>
  <c r="N5161" i="80"/>
  <c r="N5172" i="80"/>
  <c r="N5182" i="80"/>
  <c r="N5193" i="80"/>
  <c r="N5203" i="80"/>
  <c r="N5213" i="80"/>
  <c r="N5224" i="80"/>
  <c r="N5234" i="80"/>
  <c r="N5245" i="80"/>
  <c r="N5256" i="80"/>
  <c r="N5266" i="80"/>
  <c r="N5276" i="80"/>
  <c r="N5286" i="80"/>
  <c r="N5297" i="80"/>
  <c r="N5307" i="80"/>
  <c r="N5318" i="80"/>
  <c r="N5329" i="80"/>
  <c r="N5339" i="80"/>
  <c r="N5349" i="80"/>
  <c r="N5360" i="80"/>
  <c r="N5370" i="80"/>
  <c r="N5380" i="80"/>
  <c r="N5392" i="80"/>
  <c r="N5402" i="80"/>
  <c r="N5412" i="80"/>
  <c r="N5422" i="80"/>
  <c r="N5433" i="80"/>
  <c r="N5443" i="80"/>
  <c r="N5453" i="80"/>
  <c r="N5465" i="80"/>
  <c r="N5475" i="80"/>
  <c r="N5485" i="80"/>
  <c r="N5496" i="80"/>
  <c r="N5506" i="80"/>
  <c r="N5516" i="80"/>
  <c r="N5526" i="80"/>
  <c r="N5538" i="80"/>
  <c r="N5548" i="80"/>
  <c r="N5558" i="80"/>
  <c r="N5568" i="80"/>
  <c r="N5577" i="80"/>
  <c r="N5586" i="80"/>
  <c r="N5595" i="80"/>
  <c r="N5605" i="80"/>
  <c r="N5614" i="80"/>
  <c r="N5623" i="80"/>
  <c r="N5632" i="80"/>
  <c r="N5641" i="80"/>
  <c r="N5650" i="80"/>
  <c r="N5659" i="80"/>
  <c r="N5669" i="80"/>
  <c r="N5678" i="80"/>
  <c r="N5687" i="80"/>
  <c r="N5696" i="80"/>
  <c r="N5705" i="80"/>
  <c r="N5714" i="80"/>
  <c r="N5723" i="80"/>
  <c r="N5733" i="80"/>
  <c r="N5742" i="80"/>
  <c r="N5751" i="80"/>
  <c r="N5760" i="80"/>
  <c r="N5769" i="80"/>
  <c r="N5778" i="80"/>
  <c r="N5787" i="80"/>
  <c r="N5797" i="80"/>
  <c r="N5806" i="80"/>
  <c r="N5815" i="80"/>
  <c r="N5824" i="80"/>
  <c r="N5833" i="80"/>
  <c r="N5842" i="80"/>
  <c r="N5851" i="80"/>
  <c r="N5861" i="80"/>
  <c r="N5870" i="80"/>
  <c r="N5879" i="80"/>
  <c r="N5888" i="80"/>
  <c r="N5897" i="80"/>
  <c r="N5906" i="80"/>
  <c r="N5915" i="80"/>
  <c r="N5925" i="80"/>
  <c r="N5934" i="80"/>
  <c r="N5943" i="80"/>
  <c r="N5952" i="80"/>
  <c r="N5961" i="80"/>
  <c r="N5970" i="80"/>
  <c r="N5979" i="80"/>
  <c r="N5989" i="80"/>
  <c r="N5998" i="80"/>
  <c r="N6007" i="80"/>
  <c r="N6016" i="80"/>
  <c r="N6025" i="80"/>
  <c r="N6034" i="80"/>
  <c r="N6043" i="80"/>
  <c r="N6053" i="80"/>
  <c r="N6062" i="80"/>
  <c r="N6071" i="80"/>
  <c r="N6080" i="80"/>
  <c r="N6089" i="80"/>
  <c r="N6098" i="80"/>
  <c r="N6107" i="80"/>
  <c r="N6117" i="80"/>
  <c r="N6126" i="80"/>
  <c r="N6135" i="80"/>
  <c r="N6144" i="80"/>
  <c r="N6153" i="80"/>
  <c r="N6162" i="80"/>
  <c r="N6171" i="80"/>
  <c r="N6181" i="80"/>
  <c r="N6190" i="80"/>
  <c r="N6199" i="80"/>
  <c r="N6208" i="80"/>
  <c r="N6217" i="80"/>
  <c r="N6226" i="80"/>
  <c r="N6235" i="80"/>
  <c r="N6245" i="80"/>
  <c r="N6254" i="80"/>
  <c r="N6263" i="80"/>
  <c r="N6272" i="80"/>
  <c r="N6281" i="80"/>
  <c r="N6290" i="80"/>
  <c r="N6299" i="80"/>
  <c r="N6309" i="80"/>
  <c r="N6318" i="80"/>
  <c r="N6327" i="80"/>
  <c r="N6336" i="80"/>
  <c r="N6345" i="80"/>
  <c r="N6354" i="80"/>
  <c r="N6363" i="80"/>
  <c r="N6373" i="80"/>
  <c r="N6382" i="80"/>
  <c r="N6391" i="80"/>
  <c r="N6400" i="80"/>
  <c r="N6409" i="80"/>
  <c r="N6418" i="80"/>
  <c r="N6427" i="80"/>
  <c r="N6437" i="80"/>
  <c r="N6446" i="80"/>
  <c r="N6455" i="80"/>
  <c r="N6464" i="80"/>
  <c r="N6473" i="80"/>
  <c r="N6482" i="80"/>
  <c r="N6491" i="80"/>
  <c r="N6501" i="80"/>
  <c r="N6510" i="80"/>
  <c r="N6519" i="80"/>
  <c r="N6528" i="80"/>
  <c r="N6537" i="80"/>
  <c r="N6546" i="80"/>
  <c r="N6555" i="80"/>
  <c r="N6565" i="80"/>
  <c r="N6574" i="80"/>
  <c r="N6583" i="80"/>
  <c r="N6592" i="80"/>
  <c r="N6601" i="80"/>
  <c r="N6610" i="80"/>
  <c r="N6619" i="80"/>
  <c r="N6629" i="80"/>
  <c r="N6638" i="80"/>
  <c r="N6647" i="80"/>
  <c r="N6656" i="80"/>
  <c r="N6665" i="80"/>
  <c r="N6674" i="80"/>
  <c r="N6683" i="80"/>
  <c r="N6693" i="80"/>
  <c r="N6702" i="80"/>
  <c r="N6711" i="80"/>
  <c r="N6720" i="80"/>
  <c r="N6729" i="80"/>
  <c r="N6738" i="80"/>
  <c r="N6747" i="80"/>
  <c r="N6757" i="80"/>
  <c r="N6766" i="80"/>
  <c r="N6775" i="80"/>
  <c r="N6784" i="80"/>
  <c r="N6793" i="80"/>
  <c r="N6802" i="80"/>
  <c r="N6811" i="80"/>
  <c r="N6821" i="80"/>
  <c r="N6830" i="80"/>
  <c r="N6839" i="80"/>
  <c r="N6848" i="80"/>
  <c r="N6857" i="80"/>
  <c r="N6866" i="80"/>
  <c r="N6875" i="80"/>
  <c r="N6885" i="80"/>
  <c r="N6894" i="80"/>
  <c r="N6903" i="80"/>
  <c r="N6912" i="80"/>
  <c r="N6921" i="80"/>
  <c r="N6930" i="80"/>
  <c r="N6939" i="80"/>
  <c r="N6949" i="80"/>
  <c r="N6958" i="80"/>
  <c r="N6967" i="80"/>
  <c r="N6976" i="80"/>
  <c r="N6985" i="80"/>
  <c r="N6994" i="80"/>
  <c r="N7003" i="80"/>
  <c r="N7013" i="80"/>
  <c r="N7022" i="80"/>
  <c r="N7031" i="80"/>
  <c r="N7040" i="80"/>
  <c r="N1492" i="80"/>
  <c r="N2190" i="80"/>
  <c r="N2502" i="80"/>
  <c r="N2602" i="80"/>
  <c r="N2634" i="80"/>
  <c r="N2672" i="80"/>
  <c r="N2701" i="80"/>
  <c r="N2729" i="80"/>
  <c r="N2766" i="80"/>
  <c r="N2797" i="80"/>
  <c r="N2830" i="80"/>
  <c r="N2865" i="80"/>
  <c r="N2892" i="80"/>
  <c r="N2926" i="80"/>
  <c r="N2961" i="80"/>
  <c r="N2995" i="80"/>
  <c r="N3021" i="80"/>
  <c r="N3057" i="80"/>
  <c r="N3091" i="80"/>
  <c r="N3117" i="80"/>
  <c r="N3150" i="80"/>
  <c r="N3174" i="80"/>
  <c r="N3201" i="80"/>
  <c r="N3235" i="80"/>
  <c r="N3260" i="80"/>
  <c r="N3281" i="80"/>
  <c r="N3311" i="80"/>
  <c r="N3334" i="80"/>
  <c r="N3358" i="80"/>
  <c r="N3386" i="80"/>
  <c r="N3407" i="80"/>
  <c r="N3431" i="80"/>
  <c r="N3459" i="80"/>
  <c r="N3482" i="80"/>
  <c r="N3504" i="80"/>
  <c r="N3532" i="80"/>
  <c r="N3555" i="80"/>
  <c r="N3577" i="80"/>
  <c r="N3601" i="80"/>
  <c r="N3618" i="80"/>
  <c r="N3640" i="80"/>
  <c r="N3664" i="80"/>
  <c r="N3686" i="80"/>
  <c r="N3702" i="80"/>
  <c r="N3727" i="80"/>
  <c r="N3747" i="80"/>
  <c r="N3769" i="80"/>
  <c r="N3792" i="80"/>
  <c r="N3810" i="80"/>
  <c r="N3832" i="80"/>
  <c r="N3855" i="80"/>
  <c r="N3875" i="80"/>
  <c r="N3894" i="80"/>
  <c r="N3918" i="80"/>
  <c r="N3938" i="80"/>
  <c r="N3960" i="80"/>
  <c r="N3983" i="80"/>
  <c r="N4001" i="80"/>
  <c r="N4022" i="80"/>
  <c r="N4043" i="80"/>
  <c r="N4061" i="80"/>
  <c r="N4077" i="80"/>
  <c r="N4098" i="80"/>
  <c r="N4116" i="80"/>
  <c r="N4134" i="80"/>
  <c r="N4155" i="80"/>
  <c r="N4171" i="80"/>
  <c r="N4189" i="80"/>
  <c r="N4210" i="80"/>
  <c r="N4228" i="80"/>
  <c r="N4244" i="80"/>
  <c r="N4265" i="80"/>
  <c r="N4283" i="80"/>
  <c r="N4301" i="80"/>
  <c r="N4323" i="80"/>
  <c r="N4338" i="80"/>
  <c r="N4356" i="80"/>
  <c r="N4378" i="80"/>
  <c r="N4395" i="80"/>
  <c r="N4409" i="80"/>
  <c r="N4427" i="80"/>
  <c r="N4442" i="80"/>
  <c r="N4457" i="80"/>
  <c r="N4474" i="80"/>
  <c r="N4490" i="80"/>
  <c r="N2062" i="80"/>
  <c r="N2334" i="80"/>
  <c r="N2542" i="80"/>
  <c r="N2618" i="80"/>
  <c r="N2652" i="80"/>
  <c r="N2683" i="80"/>
  <c r="N2720" i="80"/>
  <c r="N2747" i="80"/>
  <c r="N2779" i="80"/>
  <c r="N2817" i="80"/>
  <c r="N2845" i="80"/>
  <c r="N2874" i="80"/>
  <c r="N2912" i="80"/>
  <c r="N2942" i="80"/>
  <c r="N2973" i="80"/>
  <c r="N3010" i="80"/>
  <c r="N3037" i="80"/>
  <c r="N3068" i="80"/>
  <c r="N3103" i="80"/>
  <c r="N3131" i="80"/>
  <c r="N3155" i="80"/>
  <c r="N3187" i="80"/>
  <c r="N3214" i="80"/>
  <c r="N3245" i="80"/>
  <c r="N3272" i="80"/>
  <c r="N3294" i="80"/>
  <c r="N3320" i="80"/>
  <c r="N3345" i="80"/>
  <c r="N3371" i="80"/>
  <c r="N3393" i="80"/>
  <c r="N3418" i="80"/>
  <c r="N3444" i="80"/>
  <c r="N3468" i="80"/>
  <c r="N3497" i="80"/>
  <c r="N3518" i="80"/>
  <c r="N3542" i="80"/>
  <c r="N3567" i="80"/>
  <c r="N3587" i="80"/>
  <c r="N3606" i="80"/>
  <c r="N3628" i="80"/>
  <c r="N3650" i="80"/>
  <c r="N3671" i="80"/>
  <c r="N3696" i="80"/>
  <c r="N3713" i="80"/>
  <c r="N3734" i="80"/>
  <c r="N3759" i="80"/>
  <c r="N3779" i="80"/>
  <c r="N3796" i="80"/>
  <c r="N3820" i="80"/>
  <c r="N3842" i="80"/>
  <c r="N3863" i="80"/>
  <c r="N3887" i="80"/>
  <c r="N3905" i="80"/>
  <c r="N3926" i="80"/>
  <c r="N3948" i="80"/>
  <c r="N3970" i="80"/>
  <c r="N3988" i="80"/>
  <c r="N4011" i="80"/>
  <c r="N4032" i="80"/>
  <c r="N4050" i="80"/>
  <c r="N4070" i="80"/>
  <c r="N4086" i="80"/>
  <c r="N4105" i="80"/>
  <c r="N4125" i="80"/>
  <c r="N4144" i="80"/>
  <c r="N4160" i="80"/>
  <c r="N4180" i="80"/>
  <c r="N4198" i="80"/>
  <c r="N4217" i="80"/>
  <c r="N4237" i="80"/>
  <c r="N4253" i="80"/>
  <c r="N4272" i="80"/>
  <c r="N4292" i="80"/>
  <c r="N4310" i="80"/>
  <c r="N4326" i="80"/>
  <c r="N4347" i="80"/>
  <c r="N4365" i="80"/>
  <c r="N4384" i="80"/>
  <c r="N4401" i="80"/>
  <c r="N4417" i="80"/>
  <c r="N4432" i="80"/>
  <c r="N4450" i="80"/>
  <c r="N4464" i="80"/>
  <c r="N4480" i="80"/>
  <c r="N4498" i="80"/>
  <c r="N4512" i="80"/>
  <c r="N4526" i="80"/>
  <c r="N4545" i="80"/>
  <c r="N4561" i="80"/>
  <c r="N4574" i="80"/>
  <c r="N4593" i="80"/>
  <c r="N4608" i="80"/>
  <c r="N4624" i="80"/>
  <c r="N4640" i="80"/>
  <c r="N4656" i="80"/>
  <c r="N4670" i="80"/>
  <c r="N4689" i="80"/>
  <c r="N4702" i="80"/>
  <c r="N4718" i="80"/>
  <c r="N4734" i="80"/>
  <c r="N4747" i="80"/>
  <c r="N4761" i="80"/>
  <c r="N4776" i="80"/>
  <c r="N4789" i="80"/>
  <c r="N4802" i="80"/>
  <c r="N4818" i="80"/>
  <c r="N4830" i="80"/>
  <c r="N4844" i="80"/>
  <c r="N4859" i="80"/>
  <c r="N4873" i="80"/>
  <c r="N4885" i="80"/>
  <c r="N4901" i="80"/>
  <c r="N4914" i="80"/>
  <c r="N4928" i="80"/>
  <c r="N4944" i="80"/>
  <c r="N4956" i="80"/>
  <c r="N4969" i="80"/>
  <c r="N4985" i="80"/>
  <c r="N4998" i="80"/>
  <c r="N5011" i="80"/>
  <c r="N5027" i="80"/>
  <c r="N5040" i="80"/>
  <c r="N5053" i="80"/>
  <c r="N5068" i="80"/>
  <c r="N5082" i="80"/>
  <c r="N5094" i="80"/>
  <c r="N5110" i="80"/>
  <c r="N5123" i="80"/>
  <c r="N5137" i="80"/>
  <c r="N5152" i="80"/>
  <c r="N5165" i="80"/>
  <c r="N5178" i="80"/>
  <c r="N5194" i="80"/>
  <c r="N5206" i="80"/>
  <c r="N5220" i="80"/>
  <c r="N5236" i="80"/>
  <c r="N5249" i="80"/>
  <c r="N5261" i="80"/>
  <c r="N5277" i="80"/>
  <c r="N5291" i="80"/>
  <c r="N5304" i="80"/>
  <c r="N5320" i="80"/>
  <c r="N5332" i="80"/>
  <c r="N5346" i="80"/>
  <c r="N5361" i="80"/>
  <c r="N5374" i="80"/>
  <c r="N5387" i="80"/>
  <c r="N5403" i="80"/>
  <c r="N5416" i="80"/>
  <c r="N5429" i="80"/>
  <c r="N5444" i="80"/>
  <c r="N5458" i="80"/>
  <c r="N5470" i="80"/>
  <c r="N5486" i="80"/>
  <c r="N5499" i="80"/>
  <c r="N5513" i="80"/>
  <c r="N5529" i="80"/>
  <c r="N5541" i="80"/>
  <c r="N5554" i="80"/>
  <c r="N5569" i="80"/>
  <c r="N5581" i="80"/>
  <c r="N5592" i="80"/>
  <c r="N5606" i="80"/>
  <c r="N5617" i="80"/>
  <c r="N5629" i="80"/>
  <c r="N5642" i="80"/>
  <c r="N5654" i="80"/>
  <c r="N5665" i="80"/>
  <c r="N5679" i="80"/>
  <c r="N5690" i="80"/>
  <c r="N5702" i="80"/>
  <c r="N5715" i="80"/>
  <c r="N5727" i="80"/>
  <c r="N5738" i="80"/>
  <c r="N5752" i="80"/>
  <c r="N5763" i="80"/>
  <c r="N5775" i="80"/>
  <c r="N5789" i="80"/>
  <c r="N5800" i="80"/>
  <c r="N5811" i="80"/>
  <c r="N5825" i="80"/>
  <c r="N5837" i="80"/>
  <c r="N5848" i="80"/>
  <c r="N5862" i="80"/>
  <c r="N5873" i="80"/>
  <c r="N5885" i="80"/>
  <c r="N5898" i="80"/>
  <c r="N5910" i="80"/>
  <c r="N5921" i="80"/>
  <c r="N5935" i="80"/>
  <c r="N5946" i="80"/>
  <c r="N5958" i="80"/>
  <c r="N5971" i="80"/>
  <c r="N5983" i="80"/>
  <c r="N5994" i="80"/>
  <c r="N6008" i="80"/>
  <c r="N6019" i="80"/>
  <c r="N6031" i="80"/>
  <c r="N6045" i="80"/>
  <c r="N6056" i="80"/>
  <c r="N6067" i="80"/>
  <c r="N6081" i="80"/>
  <c r="N6093" i="80"/>
  <c r="N6104" i="80"/>
  <c r="N6118" i="80"/>
  <c r="N6129" i="80"/>
  <c r="N6141" i="80"/>
  <c r="N6154" i="80"/>
  <c r="N6166" i="80"/>
  <c r="N6177" i="80"/>
  <c r="N6191" i="80"/>
  <c r="N6202" i="80"/>
  <c r="N6214" i="80"/>
  <c r="N6227" i="80"/>
  <c r="N6239" i="80"/>
  <c r="N6250" i="80"/>
  <c r="N6264" i="80"/>
  <c r="N6275" i="80"/>
  <c r="N6287" i="80"/>
  <c r="N6301" i="80"/>
  <c r="N6312" i="80"/>
  <c r="N6323" i="80"/>
  <c r="N6337" i="80"/>
  <c r="N6349" i="80"/>
  <c r="N6360" i="80"/>
  <c r="N6374" i="80"/>
  <c r="N6385" i="80"/>
  <c r="N6397" i="80"/>
  <c r="N6410" i="80"/>
  <c r="N6422" i="80"/>
  <c r="N6433" i="80"/>
  <c r="N6447" i="80"/>
  <c r="N6458" i="80"/>
  <c r="N6470" i="80"/>
  <c r="N6483" i="80"/>
  <c r="N6495" i="80"/>
  <c r="N6506" i="80"/>
  <c r="N6520" i="80"/>
  <c r="N6531" i="80"/>
  <c r="N6543" i="80"/>
  <c r="N6557" i="80"/>
  <c r="N6568" i="80"/>
  <c r="N6579" i="80"/>
  <c r="N6593" i="80"/>
  <c r="N6605" i="80"/>
  <c r="N6616" i="80"/>
  <c r="N6630" i="80"/>
  <c r="N6641" i="80"/>
  <c r="N6653" i="80"/>
  <c r="N6666" i="80"/>
  <c r="N6678" i="80"/>
  <c r="N6689" i="80"/>
  <c r="N6703" i="80"/>
  <c r="N6714" i="80"/>
  <c r="N6726" i="80"/>
  <c r="N6739" i="80"/>
  <c r="N6750" i="80"/>
  <c r="N6760" i="80"/>
  <c r="N6770" i="80"/>
  <c r="N6781" i="80"/>
  <c r="N6791" i="80"/>
  <c r="N6801" i="80"/>
  <c r="N6813" i="80"/>
  <c r="N6823" i="80"/>
  <c r="N6833" i="80"/>
  <c r="N6843" i="80"/>
  <c r="N6854" i="80"/>
  <c r="N6864" i="80"/>
  <c r="N6874" i="80"/>
  <c r="N6886" i="80"/>
  <c r="N6896" i="80"/>
  <c r="N6906" i="80"/>
  <c r="N6917" i="80"/>
  <c r="N6927" i="80"/>
  <c r="N6937" i="80"/>
  <c r="N6947" i="80"/>
  <c r="N6959" i="80"/>
  <c r="N6969" i="80"/>
  <c r="N6979" i="80"/>
  <c r="N6990" i="80"/>
  <c r="N7000" i="80"/>
  <c r="N7010" i="80"/>
  <c r="N7021" i="80"/>
  <c r="N7032" i="80"/>
  <c r="N7042" i="80"/>
  <c r="N7051" i="80"/>
  <c r="N7061" i="80"/>
  <c r="N7070" i="80"/>
  <c r="N7079" i="80"/>
  <c r="N7088" i="80"/>
  <c r="N7097" i="80"/>
  <c r="N7106" i="80"/>
  <c r="N7115" i="80"/>
  <c r="N7125" i="80"/>
  <c r="N7134" i="80"/>
  <c r="N7143" i="80"/>
  <c r="N7152" i="80"/>
  <c r="N7161" i="80"/>
  <c r="N7170" i="80"/>
  <c r="N7179" i="80"/>
  <c r="N7189" i="80"/>
  <c r="N7198" i="80"/>
  <c r="N7207" i="80"/>
  <c r="N7216" i="80"/>
  <c r="N7225" i="80"/>
  <c r="N7234" i="80"/>
  <c r="N7243" i="80"/>
  <c r="N7253" i="80"/>
  <c r="N7262" i="80"/>
  <c r="N7271" i="80"/>
  <c r="N7280" i="80"/>
  <c r="N7289" i="80"/>
  <c r="N7298" i="80"/>
  <c r="N7307" i="80"/>
  <c r="N7317" i="80"/>
  <c r="N7326" i="80"/>
  <c r="N7335" i="80"/>
  <c r="N7344" i="80"/>
  <c r="N7353" i="80"/>
  <c r="N7362" i="80"/>
  <c r="N7371" i="80"/>
  <c r="N7381" i="80"/>
  <c r="N7390" i="80"/>
  <c r="N7399" i="80"/>
  <c r="N7408" i="80"/>
  <c r="N7417" i="80"/>
  <c r="N7426" i="80"/>
  <c r="N7435" i="80"/>
  <c r="N7445" i="80"/>
  <c r="N7454" i="80"/>
  <c r="N7463" i="80"/>
  <c r="N7472" i="80"/>
  <c r="N7481" i="80"/>
  <c r="N7490" i="80"/>
  <c r="N7499" i="80"/>
  <c r="N7509" i="80"/>
  <c r="N7518" i="80"/>
  <c r="N7527" i="80"/>
  <c r="N7536" i="80"/>
  <c r="N7545" i="80"/>
  <c r="N7554" i="80"/>
  <c r="N7563" i="80"/>
  <c r="N7573" i="80"/>
  <c r="N7582" i="80"/>
  <c r="N7591" i="80"/>
  <c r="N7600" i="80"/>
  <c r="N7609" i="80"/>
  <c r="N7618" i="80"/>
  <c r="N7627" i="80"/>
  <c r="N7637" i="80"/>
  <c r="N7646" i="80"/>
  <c r="N7655" i="80"/>
  <c r="N7664" i="80"/>
  <c r="N7673" i="80"/>
  <c r="N7682" i="80"/>
  <c r="N7691" i="80"/>
  <c r="N7701" i="80"/>
  <c r="N7710" i="80"/>
  <c r="N7719" i="80"/>
  <c r="N7728" i="80"/>
  <c r="N7737" i="80"/>
  <c r="N7746" i="80"/>
  <c r="N7755" i="80"/>
  <c r="N7765" i="80"/>
  <c r="N7774" i="80"/>
  <c r="N7783" i="80"/>
  <c r="N7792" i="80"/>
  <c r="N7801" i="80"/>
  <c r="N7810" i="80"/>
  <c r="N7819" i="80"/>
  <c r="N7829" i="80"/>
  <c r="N7838" i="80"/>
  <c r="N7847" i="80"/>
  <c r="N7856" i="80"/>
  <c r="N7865" i="80"/>
  <c r="N7874" i="80"/>
  <c r="N7883" i="80"/>
  <c r="N7893" i="80"/>
  <c r="N7902" i="80"/>
  <c r="N7911" i="80"/>
  <c r="N7920" i="80"/>
  <c r="N7929" i="80"/>
  <c r="N7938" i="80"/>
  <c r="N7947" i="80"/>
  <c r="N7957" i="80"/>
  <c r="N7966" i="80"/>
  <c r="N7975" i="80"/>
  <c r="N7984" i="80"/>
  <c r="N7993" i="80"/>
  <c r="N8002" i="80"/>
  <c r="N8011" i="80"/>
  <c r="N8021" i="80"/>
  <c r="N8030" i="80"/>
  <c r="N2078" i="80"/>
  <c r="N2350" i="80"/>
  <c r="N2581" i="80"/>
  <c r="N2619" i="80"/>
  <c r="N2653" i="80"/>
  <c r="N2684" i="80"/>
  <c r="N2723" i="80"/>
  <c r="N2748" i="80"/>
  <c r="N2780" i="80"/>
  <c r="N2818" i="80"/>
  <c r="N2849" i="80"/>
  <c r="N2875" i="80"/>
  <c r="N2913" i="80"/>
  <c r="N2945" i="80"/>
  <c r="N2974" i="80"/>
  <c r="N3011" i="80"/>
  <c r="N3040" i="80"/>
  <c r="N3070" i="80"/>
  <c r="N3105" i="80"/>
  <c r="N3132" i="80"/>
  <c r="N3156" i="80"/>
  <c r="N3189" i="80"/>
  <c r="N3217" i="80"/>
  <c r="N3246" i="80"/>
  <c r="N3274" i="80"/>
  <c r="N3295" i="80"/>
  <c r="N3321" i="80"/>
  <c r="N3347" i="80"/>
  <c r="N3372" i="80"/>
  <c r="N3394" i="80"/>
  <c r="N3420" i="80"/>
  <c r="N3446" i="80"/>
  <c r="N3470" i="80"/>
  <c r="N3498" i="80"/>
  <c r="N3519" i="80"/>
  <c r="N3543" i="80"/>
  <c r="N3568" i="80"/>
  <c r="N3588" i="80"/>
  <c r="N3607" i="80"/>
  <c r="N3631" i="80"/>
  <c r="N3651" i="80"/>
  <c r="N3672" i="80"/>
  <c r="N3697" i="80"/>
  <c r="N3714" i="80"/>
  <c r="N3735" i="80"/>
  <c r="N3760" i="80"/>
  <c r="N3780" i="80"/>
  <c r="N3798" i="80"/>
  <c r="N3823" i="80"/>
  <c r="N3843" i="80"/>
  <c r="N3864" i="80"/>
  <c r="N3888" i="80"/>
  <c r="N3906" i="80"/>
  <c r="N3927" i="80"/>
  <c r="N3951" i="80"/>
  <c r="N3971" i="80"/>
  <c r="N3990" i="80"/>
  <c r="N4012" i="80"/>
  <c r="N4033" i="80"/>
  <c r="N4051" i="80"/>
  <c r="N4072" i="80"/>
  <c r="N4088" i="80"/>
  <c r="N4106" i="80"/>
  <c r="N4126" i="80"/>
  <c r="N4145" i="80"/>
  <c r="N4161" i="80"/>
  <c r="N4181" i="80"/>
  <c r="N4200" i="80"/>
  <c r="N4218" i="80"/>
  <c r="N4240" i="80"/>
  <c r="N4254" i="80"/>
  <c r="N4273" i="80"/>
  <c r="N4294" i="80"/>
  <c r="N4313" i="80"/>
  <c r="N4328" i="80"/>
  <c r="N4349" i="80"/>
  <c r="N4368" i="80"/>
  <c r="N4386" i="80"/>
  <c r="N4404" i="80"/>
  <c r="N4418" i="80"/>
  <c r="N4433" i="80"/>
  <c r="N4451" i="80"/>
  <c r="N4466" i="80"/>
  <c r="N4481" i="80"/>
  <c r="N4499" i="80"/>
  <c r="N4514" i="80"/>
  <c r="N4529" i="80"/>
  <c r="N4546" i="80"/>
  <c r="N4562" i="80"/>
  <c r="N4576" i="80"/>
  <c r="N4594" i="80"/>
  <c r="N4609" i="80"/>
  <c r="N4625" i="80"/>
  <c r="N4642" i="80"/>
  <c r="N4657" i="80"/>
  <c r="N4672" i="80"/>
  <c r="N4690" i="80"/>
  <c r="N4704" i="80"/>
  <c r="N4720" i="80"/>
  <c r="N4736" i="80"/>
  <c r="N4748" i="80"/>
  <c r="N4762" i="80"/>
  <c r="N4777" i="80"/>
  <c r="N4790" i="80"/>
  <c r="N4803" i="80"/>
  <c r="N4819" i="80"/>
  <c r="N4832" i="80"/>
  <c r="N4845" i="80"/>
  <c r="N4861" i="80"/>
  <c r="N4874" i="80"/>
  <c r="N4886" i="80"/>
  <c r="N4902" i="80"/>
  <c r="N4916" i="80"/>
  <c r="N4929" i="80"/>
  <c r="N4945" i="80"/>
  <c r="N4957" i="80"/>
  <c r="N4971" i="80"/>
  <c r="N4986" i="80"/>
  <c r="N5000" i="80"/>
  <c r="N5012" i="80"/>
  <c r="N5028" i="80"/>
  <c r="N5041" i="80"/>
  <c r="N5054" i="80"/>
  <c r="N5069" i="80"/>
  <c r="N5083" i="80"/>
  <c r="N5096" i="80"/>
  <c r="N5112" i="80"/>
  <c r="N5124" i="80"/>
  <c r="N5138" i="80"/>
  <c r="N5154" i="80"/>
  <c r="N5166" i="80"/>
  <c r="N5179" i="80"/>
  <c r="N5195" i="80"/>
  <c r="N5209" i="80"/>
  <c r="N5221" i="80"/>
  <c r="N5237" i="80"/>
  <c r="N5250" i="80"/>
  <c r="N5264" i="80"/>
  <c r="N5278" i="80"/>
  <c r="N5292" i="80"/>
  <c r="N5305" i="80"/>
  <c r="N5321" i="80"/>
  <c r="N5333" i="80"/>
  <c r="N5347" i="80"/>
  <c r="N5362" i="80"/>
  <c r="N5376" i="80"/>
  <c r="N5388" i="80"/>
  <c r="N5404" i="80"/>
  <c r="N5417" i="80"/>
  <c r="N5430" i="80"/>
  <c r="N5446" i="80"/>
  <c r="N5459" i="80"/>
  <c r="N5472" i="80"/>
  <c r="N5488" i="80"/>
  <c r="N5501" i="80"/>
  <c r="N5514" i="80"/>
  <c r="N5530" i="80"/>
  <c r="N5542" i="80"/>
  <c r="N5556" i="80"/>
  <c r="N5570" i="80"/>
  <c r="N5582" i="80"/>
  <c r="N5593" i="80"/>
  <c r="N5607" i="80"/>
  <c r="N5618" i="80"/>
  <c r="N5630" i="80"/>
  <c r="N5643" i="80"/>
  <c r="N5655" i="80"/>
  <c r="N5666" i="80"/>
  <c r="N5680" i="80"/>
  <c r="N5691" i="80"/>
  <c r="N5703" i="80"/>
  <c r="N5717" i="80"/>
  <c r="N5728" i="80"/>
  <c r="N5739" i="80"/>
  <c r="N5753" i="80"/>
  <c r="N5765" i="80"/>
  <c r="N5776" i="80"/>
  <c r="N5790" i="80"/>
  <c r="N5801" i="80"/>
  <c r="N5813" i="80"/>
  <c r="N5826" i="80"/>
  <c r="N5838" i="80"/>
  <c r="N5849" i="80"/>
  <c r="N5863" i="80"/>
  <c r="N5874" i="80"/>
  <c r="N5886" i="80"/>
  <c r="N5899" i="80"/>
  <c r="N5911" i="80"/>
  <c r="N5922" i="80"/>
  <c r="N5936" i="80"/>
  <c r="N5947" i="80"/>
  <c r="N5959" i="80"/>
  <c r="N5973" i="80"/>
  <c r="N5984" i="80"/>
  <c r="N5995" i="80"/>
  <c r="N6009" i="80"/>
  <c r="N6021" i="80"/>
  <c r="N6032" i="80"/>
  <c r="N6046" i="80"/>
  <c r="N6057" i="80"/>
  <c r="N6069" i="80"/>
  <c r="N6082" i="80"/>
  <c r="N6094" i="80"/>
  <c r="N6105" i="80"/>
  <c r="N6119" i="80"/>
  <c r="N6130" i="80"/>
  <c r="N6142" i="80"/>
  <c r="N6155" i="80"/>
  <c r="N6167" i="80"/>
  <c r="N6178" i="80"/>
  <c r="N6192" i="80"/>
  <c r="N6203" i="80"/>
  <c r="N6215" i="80"/>
  <c r="N6229" i="80"/>
  <c r="N6240" i="80"/>
  <c r="N6251" i="80"/>
  <c r="N6265" i="80"/>
  <c r="N6277" i="80"/>
  <c r="N6288" i="80"/>
  <c r="N6302" i="80"/>
  <c r="N6313" i="80"/>
  <c r="N6325" i="80"/>
  <c r="N6338" i="80"/>
  <c r="N6350" i="80"/>
  <c r="N6361" i="80"/>
  <c r="N6375" i="80"/>
  <c r="N6386" i="80"/>
  <c r="N6398" i="80"/>
  <c r="N6411" i="80"/>
  <c r="N6423" i="80"/>
  <c r="N6434" i="80"/>
  <c r="N6448" i="80"/>
  <c r="N6459" i="80"/>
  <c r="N6471" i="80"/>
  <c r="N6485" i="80"/>
  <c r="N6496" i="80"/>
  <c r="N6507" i="80"/>
  <c r="N6521" i="80"/>
  <c r="N6533" i="80"/>
  <c r="N6544" i="80"/>
  <c r="N6558" i="80"/>
  <c r="N6569" i="80"/>
  <c r="N6581" i="80"/>
  <c r="N6594" i="80"/>
  <c r="N6606" i="80"/>
  <c r="N6617" i="80"/>
  <c r="N6631" i="80"/>
  <c r="N6642" i="80"/>
  <c r="N6654" i="80"/>
  <c r="N6667" i="80"/>
  <c r="N6679" i="80"/>
  <c r="N6690" i="80"/>
  <c r="N6704" i="80"/>
  <c r="N6715" i="80"/>
  <c r="N6727" i="80"/>
  <c r="N6741" i="80"/>
  <c r="N6751" i="80"/>
  <c r="N6761" i="80"/>
  <c r="N6771" i="80"/>
  <c r="N6782" i="80"/>
  <c r="N6792" i="80"/>
  <c r="N6803" i="80"/>
  <c r="N6814" i="80"/>
  <c r="N6824" i="80"/>
  <c r="N6834" i="80"/>
  <c r="N6845" i="80"/>
  <c r="N6855" i="80"/>
  <c r="N6865" i="80"/>
  <c r="N6877" i="80"/>
  <c r="N6887" i="80"/>
  <c r="N6897" i="80"/>
  <c r="N6907" i="80"/>
  <c r="N6918" i="80"/>
  <c r="N6928" i="80"/>
  <c r="N6938" i="80"/>
  <c r="N6950" i="80"/>
  <c r="N6960" i="80"/>
  <c r="N6970" i="80"/>
  <c r="N6981" i="80"/>
  <c r="N6991" i="80"/>
  <c r="N7001" i="80"/>
  <c r="N7011" i="80"/>
  <c r="N7023" i="80"/>
  <c r="N7033" i="80"/>
  <c r="N7043" i="80"/>
  <c r="N7053" i="80"/>
  <c r="N7062" i="80"/>
  <c r="N7071" i="80"/>
  <c r="N7080" i="80"/>
  <c r="N7089" i="80"/>
  <c r="N7098" i="80"/>
  <c r="N7107" i="80"/>
  <c r="N7117" i="80"/>
  <c r="N7126" i="80"/>
  <c r="N7135" i="80"/>
  <c r="N7144" i="80"/>
  <c r="N7153" i="80"/>
  <c r="N7162" i="80"/>
  <c r="N7171" i="80"/>
  <c r="N7181" i="80"/>
  <c r="N7190" i="80"/>
  <c r="N7199" i="80"/>
  <c r="N7208" i="80"/>
  <c r="N7217" i="80"/>
  <c r="N7226" i="80"/>
  <c r="N7235" i="80"/>
  <c r="N7245" i="80"/>
  <c r="N7254" i="80"/>
  <c r="N7263" i="80"/>
  <c r="N7272" i="80"/>
  <c r="N7281" i="80"/>
  <c r="N7290" i="80"/>
  <c r="N7299" i="80"/>
  <c r="N7309" i="80"/>
  <c r="N7318" i="80"/>
  <c r="N7327" i="80"/>
  <c r="N7336" i="80"/>
  <c r="N7345" i="80"/>
  <c r="N7354" i="80"/>
  <c r="N7363" i="80"/>
  <c r="N7373" i="80"/>
  <c r="N7382" i="80"/>
  <c r="N7391" i="80"/>
  <c r="N7400" i="80"/>
  <c r="N7409" i="80"/>
  <c r="N7418" i="80"/>
  <c r="N7427" i="80"/>
  <c r="N7437" i="80"/>
  <c r="N7446" i="80"/>
  <c r="N7455" i="80"/>
  <c r="N7464" i="80"/>
  <c r="N7473" i="80"/>
  <c r="N7482" i="80"/>
  <c r="N7491" i="80"/>
  <c r="N7501" i="80"/>
  <c r="N7510" i="80"/>
  <c r="N7519" i="80"/>
  <c r="N7528" i="80"/>
  <c r="N7537" i="80"/>
  <c r="N7546" i="80"/>
  <c r="N7555" i="80"/>
  <c r="N7565" i="80"/>
  <c r="N7574" i="80"/>
  <c r="N7583" i="80"/>
  <c r="N7592" i="80"/>
  <c r="N7601" i="80"/>
  <c r="N7610" i="80"/>
  <c r="N7619" i="80"/>
  <c r="N7629" i="80"/>
  <c r="N7638" i="80"/>
  <c r="N7647" i="80"/>
  <c r="N7656" i="80"/>
  <c r="N7665" i="80"/>
  <c r="N7674" i="80"/>
  <c r="N7683" i="80"/>
  <c r="N7693" i="80"/>
  <c r="N7702" i="80"/>
  <c r="N7711" i="80"/>
  <c r="N7720" i="80"/>
  <c r="N7729" i="80"/>
  <c r="N7738" i="80"/>
  <c r="N7747" i="80"/>
  <c r="N7757" i="80"/>
  <c r="N7766" i="80"/>
  <c r="N7775" i="80"/>
  <c r="N7784" i="80"/>
  <c r="N7793" i="80"/>
  <c r="N7802" i="80"/>
  <c r="N7811" i="80"/>
  <c r="N7821" i="80"/>
  <c r="N7830" i="80"/>
  <c r="N7839" i="80"/>
  <c r="N7848" i="80"/>
  <c r="N7857" i="80"/>
  <c r="N7866" i="80"/>
  <c r="N7875" i="80"/>
  <c r="N7885" i="80"/>
  <c r="N7894" i="80"/>
  <c r="N7903" i="80"/>
  <c r="N7912" i="80"/>
  <c r="N7921" i="80"/>
  <c r="N7930" i="80"/>
  <c r="N7939" i="80"/>
  <c r="N7949" i="80"/>
  <c r="N7958" i="80"/>
  <c r="N7967" i="80"/>
  <c r="N7976" i="80"/>
  <c r="N7985" i="80"/>
  <c r="N7994" i="80"/>
  <c r="N8003" i="80"/>
  <c r="N8013" i="80"/>
  <c r="N8022" i="80"/>
  <c r="N8031" i="80"/>
  <c r="N1556" i="80"/>
  <c r="N2382" i="80"/>
  <c r="N2613" i="80"/>
  <c r="N2670" i="80"/>
  <c r="N2724" i="80"/>
  <c r="N2774" i="80"/>
  <c r="N2820" i="80"/>
  <c r="N2873" i="80"/>
  <c r="N2925" i="80"/>
  <c r="N2984" i="80"/>
  <c r="N3034" i="80"/>
  <c r="N3083" i="80"/>
  <c r="N3126" i="80"/>
  <c r="N3173" i="80"/>
  <c r="N3220" i="80"/>
  <c r="N3262" i="80"/>
  <c r="N3303" i="80"/>
  <c r="N3336" i="80"/>
  <c r="N3385" i="80"/>
  <c r="N3426" i="80"/>
  <c r="N3460" i="80"/>
  <c r="N3500" i="80"/>
  <c r="N3540" i="80"/>
  <c r="N3576" i="80"/>
  <c r="N3615" i="80"/>
  <c r="N3647" i="80"/>
  <c r="N3679" i="80"/>
  <c r="N3711" i="80"/>
  <c r="N3745" i="80"/>
  <c r="N3782" i="80"/>
  <c r="N3815" i="80"/>
  <c r="N3846" i="80"/>
  <c r="N3879" i="80"/>
  <c r="N3916" i="80"/>
  <c r="N3952" i="80"/>
  <c r="N3984" i="80"/>
  <c r="N4019" i="80"/>
  <c r="N4045" i="80"/>
  <c r="N4076" i="80"/>
  <c r="N4113" i="80"/>
  <c r="N4139" i="80"/>
  <c r="N4169" i="80"/>
  <c r="N4197" i="80"/>
  <c r="N4227" i="80"/>
  <c r="N4259" i="80"/>
  <c r="N4285" i="80"/>
  <c r="N4315" i="80"/>
  <c r="N4344" i="80"/>
  <c r="N4377" i="80"/>
  <c r="N4405" i="80"/>
  <c r="N4428" i="80"/>
  <c r="N4453" i="80"/>
  <c r="N4478" i="80"/>
  <c r="N4502" i="80"/>
  <c r="N4524" i="80"/>
  <c r="N4547" i="80"/>
  <c r="N4569" i="80"/>
  <c r="N4587" i="80"/>
  <c r="N4610" i="80"/>
  <c r="N4630" i="80"/>
  <c r="N4652" i="80"/>
  <c r="N4676" i="80"/>
  <c r="N4693" i="80"/>
  <c r="N4715" i="80"/>
  <c r="N4737" i="80"/>
  <c r="N4755" i="80"/>
  <c r="N4771" i="80"/>
  <c r="N4792" i="80"/>
  <c r="N4810" i="80"/>
  <c r="N4828" i="80"/>
  <c r="N4849" i="80"/>
  <c r="N4865" i="80"/>
  <c r="N4883" i="80"/>
  <c r="N4904" i="80"/>
  <c r="N4922" i="80"/>
  <c r="N4938" i="80"/>
  <c r="N4958" i="80"/>
  <c r="N4977" i="80"/>
  <c r="N4995" i="80"/>
  <c r="N5017" i="80"/>
  <c r="N5032" i="80"/>
  <c r="N5050" i="80"/>
  <c r="N5072" i="80"/>
  <c r="N5090" i="80"/>
  <c r="N5105" i="80"/>
  <c r="N5126" i="80"/>
  <c r="N5145" i="80"/>
  <c r="N5163" i="80"/>
  <c r="N5184" i="80"/>
  <c r="N5200" i="80"/>
  <c r="N5218" i="80"/>
  <c r="N5238" i="80"/>
  <c r="N5257" i="80"/>
  <c r="N5273" i="80"/>
  <c r="N5293" i="80"/>
  <c r="N5312" i="80"/>
  <c r="N5330" i="80"/>
  <c r="N5350" i="80"/>
  <c r="N5366" i="80"/>
  <c r="N5385" i="80"/>
  <c r="N5405" i="80"/>
  <c r="N5424" i="80"/>
  <c r="N5440" i="80"/>
  <c r="N5460" i="80"/>
  <c r="N5478" i="80"/>
  <c r="N5497" i="80"/>
  <c r="N5517" i="80"/>
  <c r="N5533" i="80"/>
  <c r="N5552" i="80"/>
  <c r="N5571" i="80"/>
  <c r="N5587" i="80"/>
  <c r="N5601" i="80"/>
  <c r="N5619" i="80"/>
  <c r="N5635" i="80"/>
  <c r="N5651" i="80"/>
  <c r="N5670" i="80"/>
  <c r="N5683" i="80"/>
  <c r="N5699" i="80"/>
  <c r="N5718" i="80"/>
  <c r="N5734" i="80"/>
  <c r="N5747" i="80"/>
  <c r="N5766" i="80"/>
  <c r="N5782" i="80"/>
  <c r="N5798" i="80"/>
  <c r="N5816" i="80"/>
  <c r="N5830" i="80"/>
  <c r="N5846" i="80"/>
  <c r="N5864" i="80"/>
  <c r="N5880" i="80"/>
  <c r="N5894" i="80"/>
  <c r="N5912" i="80"/>
  <c r="N5928" i="80"/>
  <c r="N5944" i="80"/>
  <c r="N5962" i="80"/>
  <c r="N5976" i="80"/>
  <c r="N5992" i="80"/>
  <c r="N6010" i="80"/>
  <c r="N6026" i="80"/>
  <c r="N6040" i="80"/>
  <c r="N6058" i="80"/>
  <c r="N6074" i="80"/>
  <c r="N6090" i="80"/>
  <c r="N6109" i="80"/>
  <c r="N6122" i="80"/>
  <c r="N6138" i="80"/>
  <c r="N6157" i="80"/>
  <c r="N6173" i="80"/>
  <c r="N6186" i="80"/>
  <c r="N6205" i="80"/>
  <c r="N6221" i="80"/>
  <c r="N6237" i="80"/>
  <c r="N6255" i="80"/>
  <c r="N6269" i="80"/>
  <c r="N6285" i="80"/>
  <c r="N6303" i="80"/>
  <c r="N6319" i="80"/>
  <c r="N6333" i="80"/>
  <c r="N6351" i="80"/>
  <c r="N6367" i="80"/>
  <c r="N6383" i="80"/>
  <c r="N6401" i="80"/>
  <c r="N6415" i="80"/>
  <c r="N6431" i="80"/>
  <c r="N6449" i="80"/>
  <c r="N6465" i="80"/>
  <c r="N6479" i="80"/>
  <c r="N6497" i="80"/>
  <c r="N6513" i="80"/>
  <c r="N6529" i="80"/>
  <c r="N6547" i="80"/>
  <c r="N2134" i="80"/>
  <c r="N2518" i="80"/>
  <c r="N2632" i="80"/>
  <c r="N2693" i="80"/>
  <c r="N2741" i="80"/>
  <c r="N2793" i="80"/>
  <c r="N2838" i="80"/>
  <c r="N2891" i="80"/>
  <c r="N2946" i="80"/>
  <c r="N2997" i="80"/>
  <c r="N3049" i="80"/>
  <c r="N3093" i="80"/>
  <c r="N3148" i="80"/>
  <c r="N3196" i="80"/>
  <c r="N3236" i="80"/>
  <c r="N3279" i="80"/>
  <c r="N3315" i="80"/>
  <c r="N3356" i="80"/>
  <c r="N3403" i="80"/>
  <c r="N3440" i="80"/>
  <c r="N3478" i="80"/>
  <c r="N3514" i="80"/>
  <c r="N3554" i="80"/>
  <c r="N3591" i="80"/>
  <c r="N3624" i="80"/>
  <c r="N3655" i="80"/>
  <c r="N3688" i="80"/>
  <c r="N3724" i="80"/>
  <c r="N3761" i="80"/>
  <c r="N3793" i="80"/>
  <c r="N3827" i="80"/>
  <c r="N3857" i="80"/>
  <c r="N3891" i="80"/>
  <c r="N3934" i="80"/>
  <c r="N3963" i="80"/>
  <c r="N3999" i="80"/>
  <c r="N4030" i="80"/>
  <c r="N4060" i="80"/>
  <c r="N4091" i="80"/>
  <c r="N4117" i="80"/>
  <c r="N4148" i="80"/>
  <c r="N4177" i="80"/>
  <c r="N4209" i="80"/>
  <c r="N4241" i="80"/>
  <c r="N4269" i="80"/>
  <c r="N4297" i="80"/>
  <c r="N4325" i="80"/>
  <c r="N4355" i="80"/>
  <c r="N4389" i="80"/>
  <c r="N4414" i="80"/>
  <c r="N4438" i="80"/>
  <c r="N4462" i="80"/>
  <c r="N4489" i="80"/>
  <c r="N4510" i="80"/>
  <c r="N4534" i="80"/>
  <c r="N4553" i="80"/>
  <c r="N4573" i="80"/>
  <c r="N4597" i="80"/>
  <c r="N4618" i="80"/>
  <c r="N4636" i="80"/>
  <c r="N4660" i="80"/>
  <c r="N4681" i="80"/>
  <c r="N4701" i="80"/>
  <c r="N4725" i="80"/>
  <c r="N4740" i="80"/>
  <c r="N4758" i="80"/>
  <c r="N4780" i="80"/>
  <c r="N4798" i="80"/>
  <c r="N4813" i="80"/>
  <c r="N4835" i="80"/>
  <c r="N4853" i="80"/>
  <c r="N4872" i="80"/>
  <c r="N4892" i="80"/>
  <c r="N4908" i="80"/>
  <c r="N4926" i="80"/>
  <c r="N4947" i="80"/>
  <c r="N4965" i="80"/>
  <c r="N4981" i="80"/>
  <c r="N5002" i="80"/>
  <c r="N5020" i="80"/>
  <c r="N5038" i="80"/>
  <c r="N5059" i="80"/>
  <c r="N5075" i="80"/>
  <c r="N5093" i="80"/>
  <c r="N5114" i="80"/>
  <c r="N5132" i="80"/>
  <c r="N5148" i="80"/>
  <c r="N5169" i="80"/>
  <c r="N5187" i="80"/>
  <c r="N5205" i="80"/>
  <c r="N5227" i="80"/>
  <c r="N5242" i="80"/>
  <c r="N5260" i="80"/>
  <c r="N5282" i="80"/>
  <c r="N5300" i="80"/>
  <c r="N5315" i="80"/>
  <c r="N5337" i="80"/>
  <c r="N5355" i="80"/>
  <c r="N5373" i="80"/>
  <c r="N5394" i="80"/>
  <c r="N5410" i="80"/>
  <c r="N5428" i="80"/>
  <c r="N5449" i="80"/>
  <c r="N5467" i="80"/>
  <c r="N5483" i="80"/>
  <c r="N5504" i="80"/>
  <c r="N5522" i="80"/>
  <c r="N5540" i="80"/>
  <c r="N5561" i="80"/>
  <c r="N5575" i="80"/>
  <c r="N5591" i="80"/>
  <c r="N5609" i="80"/>
  <c r="N5625" i="80"/>
  <c r="N5639" i="80"/>
  <c r="N5657" i="80"/>
  <c r="N5673" i="80"/>
  <c r="N5689" i="80"/>
  <c r="N5707" i="80"/>
  <c r="N5721" i="80"/>
  <c r="N5737" i="80"/>
  <c r="N5755" i="80"/>
  <c r="N5771" i="80"/>
  <c r="N5785" i="80"/>
  <c r="N5803" i="80"/>
  <c r="N5819" i="80"/>
  <c r="N5835" i="80"/>
  <c r="N5854" i="80"/>
  <c r="N5867" i="80"/>
  <c r="N5883" i="80"/>
  <c r="N5902" i="80"/>
  <c r="N5918" i="80"/>
  <c r="N5931" i="80"/>
  <c r="N5950" i="80"/>
  <c r="N5966" i="80"/>
  <c r="N5982" i="80"/>
  <c r="N6000" i="80"/>
  <c r="N6014" i="80"/>
  <c r="N6030" i="80"/>
  <c r="N6048" i="80"/>
  <c r="N6064" i="80"/>
  <c r="N2174" i="80"/>
  <c r="N2598" i="80"/>
  <c r="N2645" i="80"/>
  <c r="N2696" i="80"/>
  <c r="N2744" i="80"/>
  <c r="N2796" i="80"/>
  <c r="N2851" i="80"/>
  <c r="N2901" i="80"/>
  <c r="N2947" i="80"/>
  <c r="N2998" i="80"/>
  <c r="N3054" i="80"/>
  <c r="N3107" i="80"/>
  <c r="N3153" i="80"/>
  <c r="N3198" i="80"/>
  <c r="N3237" i="80"/>
  <c r="N3280" i="80"/>
  <c r="N3330" i="80"/>
  <c r="N3363" i="80"/>
  <c r="N3404" i="80"/>
  <c r="N3441" i="80"/>
  <c r="N3481" i="80"/>
  <c r="N3523" i="80"/>
  <c r="N3558" i="80"/>
  <c r="N3592" i="80"/>
  <c r="N3625" i="80"/>
  <c r="N3662" i="80"/>
  <c r="N3698" i="80"/>
  <c r="N3731" i="80"/>
  <c r="N3762" i="80"/>
  <c r="N3795" i="80"/>
  <c r="N3828" i="80"/>
  <c r="N3868" i="80"/>
  <c r="N3900" i="80"/>
  <c r="N3936" i="80"/>
  <c r="N3964" i="80"/>
  <c r="N4000" i="80"/>
  <c r="N4034" i="80"/>
  <c r="N4062" i="80"/>
  <c r="N4093" i="80"/>
  <c r="N4118" i="80"/>
  <c r="N4154" i="80"/>
  <c r="N4186" i="80"/>
  <c r="N4212" i="80"/>
  <c r="N4242" i="80"/>
  <c r="N4270" i="80"/>
  <c r="N4300" i="80"/>
  <c r="N4334" i="80"/>
  <c r="N4363" i="80"/>
  <c r="N4390" i="80"/>
  <c r="N4416" i="80"/>
  <c r="N4441" i="80"/>
  <c r="N4468" i="80"/>
  <c r="N4491" i="80"/>
  <c r="N4515" i="80"/>
  <c r="N4536" i="80"/>
  <c r="N4556" i="80"/>
  <c r="N4581" i="80"/>
  <c r="N4598" i="80"/>
  <c r="N4619" i="80"/>
  <c r="N4644" i="80"/>
  <c r="N4665" i="80"/>
  <c r="N4682" i="80"/>
  <c r="N4707" i="80"/>
  <c r="N4726" i="80"/>
  <c r="N4745" i="80"/>
  <c r="N4765" i="80"/>
  <c r="N4781" i="80"/>
  <c r="N4800" i="80"/>
  <c r="N4820" i="80"/>
  <c r="N4838" i="80"/>
  <c r="N4854" i="80"/>
  <c r="N4875" i="80"/>
  <c r="N4893" i="80"/>
  <c r="N4912" i="80"/>
  <c r="N4932" i="80"/>
  <c r="N4948" i="80"/>
  <c r="N4966" i="80"/>
  <c r="N4987" i="80"/>
  <c r="N5005" i="80"/>
  <c r="N5021" i="80"/>
  <c r="N5042" i="80"/>
  <c r="N5060" i="80"/>
  <c r="N5078" i="80"/>
  <c r="N5100" i="80"/>
  <c r="N5115" i="80"/>
  <c r="N5133" i="80"/>
  <c r="N5155" i="80"/>
  <c r="N5173" i="80"/>
  <c r="N5188" i="80"/>
  <c r="N5210" i="80"/>
  <c r="N5228" i="80"/>
  <c r="N5246" i="80"/>
  <c r="N5267" i="80"/>
  <c r="N5283" i="80"/>
  <c r="N5301" i="80"/>
  <c r="N5322" i="80"/>
  <c r="N5340" i="80"/>
  <c r="N5356" i="80"/>
  <c r="N5377" i="80"/>
  <c r="N5395" i="80"/>
  <c r="N5413" i="80"/>
  <c r="N5434" i="80"/>
  <c r="N5450" i="80"/>
  <c r="N5468" i="80"/>
  <c r="N5489" i="80"/>
  <c r="N5507" i="80"/>
  <c r="N5523" i="80"/>
  <c r="N5544" i="80"/>
  <c r="N5562" i="80"/>
  <c r="N5578" i="80"/>
  <c r="N5597" i="80"/>
  <c r="N5610" i="80"/>
  <c r="N5626" i="80"/>
  <c r="N5645" i="80"/>
  <c r="N5661" i="80"/>
  <c r="N5674" i="80"/>
  <c r="N5693" i="80"/>
  <c r="N5709" i="80"/>
  <c r="N5725" i="80"/>
  <c r="N5743" i="80"/>
  <c r="N5757" i="80"/>
  <c r="N5773" i="80"/>
  <c r="N5791" i="80"/>
  <c r="N5807" i="80"/>
  <c r="N5821" i="80"/>
  <c r="N5839" i="80"/>
  <c r="N5855" i="80"/>
  <c r="N5871" i="80"/>
  <c r="N5889" i="80"/>
  <c r="N5903" i="80"/>
  <c r="N5919" i="80"/>
  <c r="N5937" i="80"/>
  <c r="N5953" i="80"/>
  <c r="N5967" i="80"/>
  <c r="N5985" i="80"/>
  <c r="N6001" i="80"/>
  <c r="N6017" i="80"/>
  <c r="N6035" i="80"/>
  <c r="N6049" i="80"/>
  <c r="N6065" i="80"/>
  <c r="N6083" i="80"/>
  <c r="N6099" i="80"/>
  <c r="N6113" i="80"/>
  <c r="N6131" i="80"/>
  <c r="N6147" i="80"/>
  <c r="N6163" i="80"/>
  <c r="N6182" i="80"/>
  <c r="N6195" i="80"/>
  <c r="N6211" i="80"/>
  <c r="N6230" i="80"/>
  <c r="N6246" i="80"/>
  <c r="N6259" i="80"/>
  <c r="N6278" i="80"/>
  <c r="N6294" i="80"/>
  <c r="N6310" i="80"/>
  <c r="N6328" i="80"/>
  <c r="N6342" i="80"/>
  <c r="N6358" i="80"/>
  <c r="N6376" i="80"/>
  <c r="N6392" i="80"/>
  <c r="N6406" i="80"/>
  <c r="N6424" i="80"/>
  <c r="N6440" i="80"/>
  <c r="N6456" i="80"/>
  <c r="N6474" i="80"/>
  <c r="N6488" i="80"/>
  <c r="N6504" i="80"/>
  <c r="N6522" i="80"/>
  <c r="N6538" i="80"/>
  <c r="N6552" i="80"/>
  <c r="N1353" i="80"/>
  <c r="N2600" i="80"/>
  <c r="N2673" i="80"/>
  <c r="N2756" i="80"/>
  <c r="N2837" i="80"/>
  <c r="N2921" i="80"/>
  <c r="N3012" i="80"/>
  <c r="N3090" i="80"/>
  <c r="N3166" i="80"/>
  <c r="N3231" i="80"/>
  <c r="N3302" i="80"/>
  <c r="N3366" i="80"/>
  <c r="N3427" i="80"/>
  <c r="N3488" i="80"/>
  <c r="N3553" i="80"/>
  <c r="N3604" i="80"/>
  <c r="N3665" i="80"/>
  <c r="N3719" i="80"/>
  <c r="N3772" i="80"/>
  <c r="N3826" i="80"/>
  <c r="N3878" i="80"/>
  <c r="N3937" i="80"/>
  <c r="N3985" i="80"/>
  <c r="N4042" i="80"/>
  <c r="N4085" i="80"/>
  <c r="N4133" i="80"/>
  <c r="N4187" i="80"/>
  <c r="N4230" i="80"/>
  <c r="N4281" i="80"/>
  <c r="N4324" i="80"/>
  <c r="N4370" i="80"/>
  <c r="N4419" i="80"/>
  <c r="N4456" i="80"/>
  <c r="N4500" i="80"/>
  <c r="N4533" i="80"/>
  <c r="N4564" i="80"/>
  <c r="N4600" i="80"/>
  <c r="N4634" i="80"/>
  <c r="N4667" i="80"/>
  <c r="N4700" i="80"/>
  <c r="N4730" i="80"/>
  <c r="N4766" i="80"/>
  <c r="N4793" i="80"/>
  <c r="N4822" i="80"/>
  <c r="N4852" i="80"/>
  <c r="N4882" i="80"/>
  <c r="N4913" i="80"/>
  <c r="N4939" i="80"/>
  <c r="N4974" i="80"/>
  <c r="N5001" i="80"/>
  <c r="N5030" i="80"/>
  <c r="N5062" i="80"/>
  <c r="N5091" i="80"/>
  <c r="N5121" i="80"/>
  <c r="N5147" i="80"/>
  <c r="N5177" i="80"/>
  <c r="N5211" i="80"/>
  <c r="N5240" i="80"/>
  <c r="N5269" i="80"/>
  <c r="N5298" i="80"/>
  <c r="N5325" i="80"/>
  <c r="N5357" i="80"/>
  <c r="N5386" i="80"/>
  <c r="N5419" i="80"/>
  <c r="N5448" i="80"/>
  <c r="N5477" i="80"/>
  <c r="N5508" i="80"/>
  <c r="N5534" i="80"/>
  <c r="N5565" i="80"/>
  <c r="N5590" i="80"/>
  <c r="N5616" i="80"/>
  <c r="N5646" i="80"/>
  <c r="N5671" i="80"/>
  <c r="N5697" i="80"/>
  <c r="N5720" i="80"/>
  <c r="N5746" i="80"/>
  <c r="N5774" i="80"/>
  <c r="N5799" i="80"/>
  <c r="N5827" i="80"/>
  <c r="N5853" i="80"/>
  <c r="N5877" i="80"/>
  <c r="N5904" i="80"/>
  <c r="N5929" i="80"/>
  <c r="N5955" i="80"/>
  <c r="N5981" i="80"/>
  <c r="N1620" i="80"/>
  <c r="N2601" i="80"/>
  <c r="N2674" i="80"/>
  <c r="N2765" i="80"/>
  <c r="N2852" i="80"/>
  <c r="N2938" i="80"/>
  <c r="N3017" i="80"/>
  <c r="N3092" i="80"/>
  <c r="N3167" i="80"/>
  <c r="N3250" i="80"/>
  <c r="N3308" i="80"/>
  <c r="N3375" i="80"/>
  <c r="N3430" i="80"/>
  <c r="N3499" i="80"/>
  <c r="N2262" i="80"/>
  <c r="N2629" i="80"/>
  <c r="N2708" i="80"/>
  <c r="N2802" i="80"/>
  <c r="N2888" i="80"/>
  <c r="N2965" i="80"/>
  <c r="N3048" i="80"/>
  <c r="N3125" i="80"/>
  <c r="N3199" i="80"/>
  <c r="N3263" i="80"/>
  <c r="N3332" i="80"/>
  <c r="N3388" i="80"/>
  <c r="N3458" i="80"/>
  <c r="N3524" i="80"/>
  <c r="N3582" i="80"/>
  <c r="N3636" i="80"/>
  <c r="N3687" i="80"/>
  <c r="N3744" i="80"/>
  <c r="N3806" i="80"/>
  <c r="N3854" i="80"/>
  <c r="N3910" i="80"/>
  <c r="N3958" i="80"/>
  <c r="N4017" i="80"/>
  <c r="N4064" i="80"/>
  <c r="N4114" i="80"/>
  <c r="N4158" i="80"/>
  <c r="N4203" i="80"/>
  <c r="N4252" i="80"/>
  <c r="N4306" i="80"/>
  <c r="N4353" i="80"/>
  <c r="N4396" i="80"/>
  <c r="N4437" i="80"/>
  <c r="N4477" i="80"/>
  <c r="N4516" i="80"/>
  <c r="N4550" i="80"/>
  <c r="N4584" i="80"/>
  <c r="N4617" i="80"/>
  <c r="N4648" i="80"/>
  <c r="N4683" i="80"/>
  <c r="N4717" i="80"/>
  <c r="N4749" i="80"/>
  <c r="N4779" i="80"/>
  <c r="N4809" i="80"/>
  <c r="N4840" i="80"/>
  <c r="N4866" i="80"/>
  <c r="N4896" i="80"/>
  <c r="N4925" i="80"/>
  <c r="N4955" i="80"/>
  <c r="N4989" i="80"/>
  <c r="N5018" i="80"/>
  <c r="N5048" i="80"/>
  <c r="N5074" i="80"/>
  <c r="N5104" i="80"/>
  <c r="N5136" i="80"/>
  <c r="N5164" i="80"/>
  <c r="N5196" i="80"/>
  <c r="N5225" i="80"/>
  <c r="N5252" i="80"/>
  <c r="N5284" i="80"/>
  <c r="N5313" i="80"/>
  <c r="N2366" i="80"/>
  <c r="N2646" i="80"/>
  <c r="N2725" i="80"/>
  <c r="N2803" i="80"/>
  <c r="N2890" i="80"/>
  <c r="N2968" i="80"/>
  <c r="N3065" i="80"/>
  <c r="N3137" i="80"/>
  <c r="N3211" i="80"/>
  <c r="N3278" i="80"/>
  <c r="N3335" i="80"/>
  <c r="N3406" i="80"/>
  <c r="N3462" i="80"/>
  <c r="N3531" i="80"/>
  <c r="N3583" i="80"/>
  <c r="N3638" i="80"/>
  <c r="N3699" i="80"/>
  <c r="N3750" i="80"/>
  <c r="N3807" i="80"/>
  <c r="N3856" i="80"/>
  <c r="N3911" i="80"/>
  <c r="N3972" i="80"/>
  <c r="N4020" i="80"/>
  <c r="N4073" i="80"/>
  <c r="N4115" i="80"/>
  <c r="N4168" i="80"/>
  <c r="N4213" i="80"/>
  <c r="N4260" i="80"/>
  <c r="N4307" i="80"/>
  <c r="N4354" i="80"/>
  <c r="N4397" i="80"/>
  <c r="N4443" i="80"/>
  <c r="N4484" i="80"/>
  <c r="N4521" i="80"/>
  <c r="N4552" i="80"/>
  <c r="N4585" i="80"/>
  <c r="N4620" i="80"/>
  <c r="N4654" i="80"/>
  <c r="N4691" i="80"/>
  <c r="N4724" i="80"/>
  <c r="N4752" i="80"/>
  <c r="N4782" i="80"/>
  <c r="N4811" i="80"/>
  <c r="N4841" i="80"/>
  <c r="N4870" i="80"/>
  <c r="N4898" i="80"/>
  <c r="N4934" i="80"/>
  <c r="N4960" i="80"/>
  <c r="N4990" i="80"/>
  <c r="N5019" i="80"/>
  <c r="N5049" i="80"/>
  <c r="N5081" i="80"/>
  <c r="N5106" i="80"/>
  <c r="N5141" i="80"/>
  <c r="N5168" i="80"/>
  <c r="N5197" i="80"/>
  <c r="N5229" i="80"/>
  <c r="N5258" i="80"/>
  <c r="N5288" i="80"/>
  <c r="N5314" i="80"/>
  <c r="N5344" i="80"/>
  <c r="N5378" i="80"/>
  <c r="N5406" i="80"/>
  <c r="N5437" i="80"/>
  <c r="N5466" i="80"/>
  <c r="N5493" i="80"/>
  <c r="N5524" i="80"/>
  <c r="N5553" i="80"/>
  <c r="N5583" i="80"/>
  <c r="N5608" i="80"/>
  <c r="N5634" i="80"/>
  <c r="N5662" i="80"/>
  <c r="N5685" i="80"/>
  <c r="N5711" i="80"/>
  <c r="N5736" i="80"/>
  <c r="N5762" i="80"/>
  <c r="N5792" i="80"/>
  <c r="N5817" i="80"/>
  <c r="N5843" i="80"/>
  <c r="N5866" i="80"/>
  <c r="N5893" i="80"/>
  <c r="N5920" i="80"/>
  <c r="N5945" i="80"/>
  <c r="N5974" i="80"/>
  <c r="N5999" i="80"/>
  <c r="N2118" i="80"/>
  <c r="N2699" i="80"/>
  <c r="N2864" i="80"/>
  <c r="N3020" i="80"/>
  <c r="N3178" i="80"/>
  <c r="N3314" i="80"/>
  <c r="N3448" i="80"/>
  <c r="N3560" i="80"/>
  <c r="N3649" i="80"/>
  <c r="N3732" i="80"/>
  <c r="N3816" i="80"/>
  <c r="N3902" i="80"/>
  <c r="N3996" i="80"/>
  <c r="N4075" i="80"/>
  <c r="N4146" i="80"/>
  <c r="N4224" i="80"/>
  <c r="N4296" i="80"/>
  <c r="N4379" i="80"/>
  <c r="N4445" i="80"/>
  <c r="N4505" i="80"/>
  <c r="N4563" i="80"/>
  <c r="N4612" i="80"/>
  <c r="N4669" i="80"/>
  <c r="N4728" i="80"/>
  <c r="N4770" i="80"/>
  <c r="N4821" i="80"/>
  <c r="N4864" i="80"/>
  <c r="N4917" i="80"/>
  <c r="N4964" i="80"/>
  <c r="N5009" i="80"/>
  <c r="N5058" i="80"/>
  <c r="N5102" i="80"/>
  <c r="N5156" i="80"/>
  <c r="N5201" i="80"/>
  <c r="N5248" i="80"/>
  <c r="N5294" i="80"/>
  <c r="N5341" i="80"/>
  <c r="N5382" i="80"/>
  <c r="N5420" i="80"/>
  <c r="N5457" i="80"/>
  <c r="N5498" i="80"/>
  <c r="N5539" i="80"/>
  <c r="N5574" i="80"/>
  <c r="N5611" i="80"/>
  <c r="N5647" i="80"/>
  <c r="N5681" i="80"/>
  <c r="N5712" i="80"/>
  <c r="N5749" i="80"/>
  <c r="N5783" i="80"/>
  <c r="N5818" i="80"/>
  <c r="N5856" i="80"/>
  <c r="N5890" i="80"/>
  <c r="N5926" i="80"/>
  <c r="N5957" i="80"/>
  <c r="N5991" i="80"/>
  <c r="N6022" i="80"/>
  <c r="N6047" i="80"/>
  <c r="N6073" i="80"/>
  <c r="N6095" i="80"/>
  <c r="N6114" i="80"/>
  <c r="N6137" i="80"/>
  <c r="N6159" i="80"/>
  <c r="N6183" i="80"/>
  <c r="N6201" i="80"/>
  <c r="N6223" i="80"/>
  <c r="N6247" i="80"/>
  <c r="N6267" i="80"/>
  <c r="N6291" i="80"/>
  <c r="N6311" i="80"/>
  <c r="N6331" i="80"/>
  <c r="N6355" i="80"/>
  <c r="N6377" i="80"/>
  <c r="N6395" i="80"/>
  <c r="N6419" i="80"/>
  <c r="N6441" i="80"/>
  <c r="N6462" i="80"/>
  <c r="N6486" i="80"/>
  <c r="N6505" i="80"/>
  <c r="N6526" i="80"/>
  <c r="N6550" i="80"/>
  <c r="N6567" i="80"/>
  <c r="N6585" i="80"/>
  <c r="N6599" i="80"/>
  <c r="N6615" i="80"/>
  <c r="N6633" i="80"/>
  <c r="N6649" i="80"/>
  <c r="N6663" i="80"/>
  <c r="N6681" i="80"/>
  <c r="N6697" i="80"/>
  <c r="N6713" i="80"/>
  <c r="N6731" i="80"/>
  <c r="N6745" i="80"/>
  <c r="N6759" i="80"/>
  <c r="N6774" i="80"/>
  <c r="N6787" i="80"/>
  <c r="N6800" i="80"/>
  <c r="N6816" i="80"/>
  <c r="N6829" i="80"/>
  <c r="N6842" i="80"/>
  <c r="N6858" i="80"/>
  <c r="N6871" i="80"/>
  <c r="N6883" i="80"/>
  <c r="N6899" i="80"/>
  <c r="N6913" i="80"/>
  <c r="N6926" i="80"/>
  <c r="N6942" i="80"/>
  <c r="N6954" i="80"/>
  <c r="N6968" i="80"/>
  <c r="N6983" i="80"/>
  <c r="N6997" i="80"/>
  <c r="N7009" i="80"/>
  <c r="N7025" i="80"/>
  <c r="N7038" i="80"/>
  <c r="N7050" i="80"/>
  <c r="N7064" i="80"/>
  <c r="N7075" i="80"/>
  <c r="N7087" i="80"/>
  <c r="N7101" i="80"/>
  <c r="N7112" i="80"/>
  <c r="N7123" i="80"/>
  <c r="N7137" i="80"/>
  <c r="N7149" i="80"/>
  <c r="N7160" i="80"/>
  <c r="N7174" i="80"/>
  <c r="N7185" i="80"/>
  <c r="N7197" i="80"/>
  <c r="N7210" i="80"/>
  <c r="N7222" i="80"/>
  <c r="N7233" i="80"/>
  <c r="N7247" i="80"/>
  <c r="N7258" i="80"/>
  <c r="N7270" i="80"/>
  <c r="N7283" i="80"/>
  <c r="N7295" i="80"/>
  <c r="N7306" i="80"/>
  <c r="N7320" i="80"/>
  <c r="N7331" i="80"/>
  <c r="N7343" i="80"/>
  <c r="N7357" i="80"/>
  <c r="N7368" i="80"/>
  <c r="N7379" i="80"/>
  <c r="N7393" i="80"/>
  <c r="N7405" i="80"/>
  <c r="N7416" i="80"/>
  <c r="N7430" i="80"/>
  <c r="N7441" i="80"/>
  <c r="N7453" i="80"/>
  <c r="N7466" i="80"/>
  <c r="N7478" i="80"/>
  <c r="N7489" i="80"/>
  <c r="N7503" i="80"/>
  <c r="N7514" i="80"/>
  <c r="N7526" i="80"/>
  <c r="N7539" i="80"/>
  <c r="N7551" i="80"/>
  <c r="N7562" i="80"/>
  <c r="N7576" i="80"/>
  <c r="N7587" i="80"/>
  <c r="N7599" i="80"/>
  <c r="N7613" i="80"/>
  <c r="N7624" i="80"/>
  <c r="N7635" i="80"/>
  <c r="N7649" i="80"/>
  <c r="N7661" i="80"/>
  <c r="N7672" i="80"/>
  <c r="N7686" i="80"/>
  <c r="N7697" i="80"/>
  <c r="N7709" i="80"/>
  <c r="N7722" i="80"/>
  <c r="N7734" i="80"/>
  <c r="N2254" i="80"/>
  <c r="N2707" i="80"/>
  <c r="N2870" i="80"/>
  <c r="N3036" i="80"/>
  <c r="N3180" i="80"/>
  <c r="N3331" i="80"/>
  <c r="N3449" i="80"/>
  <c r="N3570" i="80"/>
  <c r="N3654" i="80"/>
  <c r="N3743" i="80"/>
  <c r="N3838" i="80"/>
  <c r="N3921" i="80"/>
  <c r="N4006" i="80"/>
  <c r="N4084" i="80"/>
  <c r="N4157" i="80"/>
  <c r="N4232" i="80"/>
  <c r="N4314" i="80"/>
  <c r="N4380" i="80"/>
  <c r="N4452" i="80"/>
  <c r="N4509" i="80"/>
  <c r="N4571" i="80"/>
  <c r="N4628" i="80"/>
  <c r="N4678" i="80"/>
  <c r="N4729" i="80"/>
  <c r="N4772" i="80"/>
  <c r="N4825" i="80"/>
  <c r="N4876" i="80"/>
  <c r="N4918" i="80"/>
  <c r="N4968" i="80"/>
  <c r="N5010" i="80"/>
  <c r="N5064" i="80"/>
  <c r="N5113" i="80"/>
  <c r="N5157" i="80"/>
  <c r="N5204" i="80"/>
  <c r="N5251" i="80"/>
  <c r="N5302" i="80"/>
  <c r="N5342" i="80"/>
  <c r="N5384" i="80"/>
  <c r="N5425" i="80"/>
  <c r="N5461" i="80"/>
  <c r="N5502" i="80"/>
  <c r="N5545" i="80"/>
  <c r="N5579" i="80"/>
  <c r="N5615" i="80"/>
  <c r="N5648" i="80"/>
  <c r="N5682" i="80"/>
  <c r="N5719" i="80"/>
  <c r="N5754" i="80"/>
  <c r="N5784" i="80"/>
  <c r="N5822" i="80"/>
  <c r="N5857" i="80"/>
  <c r="N5891" i="80"/>
  <c r="N5927" i="80"/>
  <c r="N5963" i="80"/>
  <c r="N5993" i="80"/>
  <c r="N6023" i="80"/>
  <c r="N6050" i="80"/>
  <c r="N6075" i="80"/>
  <c r="N6096" i="80"/>
  <c r="N6120" i="80"/>
  <c r="N6139" i="80"/>
  <c r="N6160" i="80"/>
  <c r="N6184" i="80"/>
  <c r="N6206" i="80"/>
  <c r="N6224" i="80"/>
  <c r="N6248" i="80"/>
  <c r="N6270" i="80"/>
  <c r="N6293" i="80"/>
  <c r="N6314" i="80"/>
  <c r="N6334" i="80"/>
  <c r="N6357" i="80"/>
  <c r="N6378" i="80"/>
  <c r="N6402" i="80"/>
  <c r="N6421" i="80"/>
  <c r="N6442" i="80"/>
  <c r="N6466" i="80"/>
  <c r="N6487" i="80"/>
  <c r="N6511" i="80"/>
  <c r="N6530" i="80"/>
  <c r="N6551" i="80"/>
  <c r="N6570" i="80"/>
  <c r="N6586" i="80"/>
  <c r="N6602" i="80"/>
  <c r="N6621" i="80"/>
  <c r="N6634" i="80"/>
  <c r="N6650" i="80"/>
  <c r="N6669" i="80"/>
  <c r="N6685" i="80"/>
  <c r="N6698" i="80"/>
  <c r="N6717" i="80"/>
  <c r="N6733" i="80"/>
  <c r="N6746" i="80"/>
  <c r="N6762" i="80"/>
  <c r="N6776" i="80"/>
  <c r="N6789" i="80"/>
  <c r="N6805" i="80"/>
  <c r="N6817" i="80"/>
  <c r="N6831" i="80"/>
  <c r="N6846" i="80"/>
  <c r="N6859" i="80"/>
  <c r="N6872" i="80"/>
  <c r="N6888" i="80"/>
  <c r="N6901" i="80"/>
  <c r="N6914" i="80"/>
  <c r="N6929" i="80"/>
  <c r="N6943" i="80"/>
  <c r="N6955" i="80"/>
  <c r="N6971" i="80"/>
  <c r="N6984" i="80"/>
  <c r="N6998" i="80"/>
  <c r="N7014" i="80"/>
  <c r="N7026" i="80"/>
  <c r="N7039" i="80"/>
  <c r="N7054" i="80"/>
  <c r="N7065" i="80"/>
  <c r="N7077" i="80"/>
  <c r="N7090" i="80"/>
  <c r="N7102" i="80"/>
  <c r="N7113" i="80"/>
  <c r="N7127" i="80"/>
  <c r="N7138" i="80"/>
  <c r="N7150" i="80"/>
  <c r="N7163" i="80"/>
  <c r="N7175" i="80"/>
  <c r="N7186" i="80"/>
  <c r="N7200" i="80"/>
  <c r="N7211" i="80"/>
  <c r="N7223" i="80"/>
  <c r="N7237" i="80"/>
  <c r="N7248" i="80"/>
  <c r="N7259" i="80"/>
  <c r="N7273" i="80"/>
  <c r="N7285" i="80"/>
  <c r="N7296" i="80"/>
  <c r="N7310" i="80"/>
  <c r="N7321" i="80"/>
  <c r="N7333" i="80"/>
  <c r="N7346" i="80"/>
  <c r="N7358" i="80"/>
  <c r="N7369" i="80"/>
  <c r="N7383" i="80"/>
  <c r="N7394" i="80"/>
  <c r="N7406" i="80"/>
  <c r="N7419" i="80"/>
  <c r="N7431" i="80"/>
  <c r="N7442" i="80"/>
  <c r="N7456" i="80"/>
  <c r="N7467" i="80"/>
  <c r="N7479" i="80"/>
  <c r="N7493" i="80"/>
  <c r="N7504" i="80"/>
  <c r="N7515" i="80"/>
  <c r="N7529" i="80"/>
  <c r="N7541" i="80"/>
  <c r="N7552" i="80"/>
  <c r="N2611" i="80"/>
  <c r="N2778" i="80"/>
  <c r="N2939" i="80"/>
  <c r="N3109" i="80"/>
  <c r="N3251" i="80"/>
  <c r="N3376" i="80"/>
  <c r="N3503" i="80"/>
  <c r="N3603" i="80"/>
  <c r="N3682" i="80"/>
  <c r="N3774" i="80"/>
  <c r="N3870" i="80"/>
  <c r="N3942" i="80"/>
  <c r="N4035" i="80"/>
  <c r="N4104" i="80"/>
  <c r="N4188" i="80"/>
  <c r="N4264" i="80"/>
  <c r="N4337" i="80"/>
  <c r="N4408" i="80"/>
  <c r="N4473" i="80"/>
  <c r="N4537" i="80"/>
  <c r="N4588" i="80"/>
  <c r="N4645" i="80"/>
  <c r="N4697" i="80"/>
  <c r="N4746" i="80"/>
  <c r="N4797" i="80"/>
  <c r="N4843" i="80"/>
  <c r="N4891" i="80"/>
  <c r="N4937" i="80"/>
  <c r="N4980" i="80"/>
  <c r="N5033" i="80"/>
  <c r="N5084" i="80"/>
  <c r="N5128" i="80"/>
  <c r="N5176" i="80"/>
  <c r="N5219" i="80"/>
  <c r="N5270" i="80"/>
  <c r="N5323" i="80"/>
  <c r="N5364" i="80"/>
  <c r="N5397" i="80"/>
  <c r="N5438" i="80"/>
  <c r="N5480" i="80"/>
  <c r="N5520" i="80"/>
  <c r="N5560" i="80"/>
  <c r="N5598" i="80"/>
  <c r="N5627" i="80"/>
  <c r="N5663" i="80"/>
  <c r="N5698" i="80"/>
  <c r="N5730" i="80"/>
  <c r="N5767" i="80"/>
  <c r="N5802" i="80"/>
  <c r="N5834" i="80"/>
  <c r="N5872" i="80"/>
  <c r="N5907" i="80"/>
  <c r="N5939" i="80"/>
  <c r="N5975" i="80"/>
  <c r="N6005" i="80"/>
  <c r="N6037" i="80"/>
  <c r="N6059" i="80"/>
  <c r="N6085" i="80"/>
  <c r="N6103" i="80"/>
  <c r="N6127" i="80"/>
  <c r="N6149" i="80"/>
  <c r="N6169" i="80"/>
  <c r="N6193" i="80"/>
  <c r="N6213" i="80"/>
  <c r="N6233" i="80"/>
  <c r="N6257" i="80"/>
  <c r="N6279" i="80"/>
  <c r="N6297" i="80"/>
  <c r="N6321" i="80"/>
  <c r="N6343" i="80"/>
  <c r="N6366" i="80"/>
  <c r="N6387" i="80"/>
  <c r="N6407" i="80"/>
  <c r="N6430" i="80"/>
  <c r="N6451" i="80"/>
  <c r="N6475" i="80"/>
  <c r="N6494" i="80"/>
  <c r="N6515" i="80"/>
  <c r="N6539" i="80"/>
  <c r="N6560" i="80"/>
  <c r="N6576" i="80"/>
  <c r="N6590" i="80"/>
  <c r="N6608" i="80"/>
  <c r="N6624" i="80"/>
  <c r="N6640" i="80"/>
  <c r="N6658" i="80"/>
  <c r="N6672" i="80"/>
  <c r="N6688" i="80"/>
  <c r="N6706" i="80"/>
  <c r="N6722" i="80"/>
  <c r="N6736" i="80"/>
  <c r="N6753" i="80"/>
  <c r="N6767" i="80"/>
  <c r="N6779" i="80"/>
  <c r="N6795" i="80"/>
  <c r="N6808" i="80"/>
  <c r="N6822" i="80"/>
  <c r="N6837" i="80"/>
  <c r="N6850" i="80"/>
  <c r="N6863" i="80"/>
  <c r="N6879" i="80"/>
  <c r="N6891" i="80"/>
  <c r="N6905" i="80"/>
  <c r="N6920" i="80"/>
  <c r="N6934" i="80"/>
  <c r="N6946" i="80"/>
  <c r="N6962" i="80"/>
  <c r="N6975" i="80"/>
  <c r="N6989" i="80"/>
  <c r="N7005" i="80"/>
  <c r="N7017" i="80"/>
  <c r="N7030" i="80"/>
  <c r="N7046" i="80"/>
  <c r="N7057" i="80"/>
  <c r="N7069" i="80"/>
  <c r="N7082" i="80"/>
  <c r="N7094" i="80"/>
  <c r="N7105" i="80"/>
  <c r="N7119" i="80"/>
  <c r="N7130" i="80"/>
  <c r="N7142" i="80"/>
  <c r="N7155" i="80"/>
  <c r="N7167" i="80"/>
  <c r="N7178" i="80"/>
  <c r="N7192" i="80"/>
  <c r="N7203" i="80"/>
  <c r="N7215" i="80"/>
  <c r="N7229" i="80"/>
  <c r="N7240" i="80"/>
  <c r="N7251" i="80"/>
  <c r="N7265" i="80"/>
  <c r="N7277" i="80"/>
  <c r="N7288" i="80"/>
  <c r="N7302" i="80"/>
  <c r="N7313" i="80"/>
  <c r="N7325" i="80"/>
  <c r="N7338" i="80"/>
  <c r="N7350" i="80"/>
  <c r="N7361" i="80"/>
  <c r="N7375" i="80"/>
  <c r="N7386" i="80"/>
  <c r="N7398" i="80"/>
  <c r="N7411" i="80"/>
  <c r="N7423" i="80"/>
  <c r="N7434" i="80"/>
  <c r="N7448" i="80"/>
  <c r="N7459" i="80"/>
  <c r="N7471" i="80"/>
  <c r="N7485" i="80"/>
  <c r="N7496" i="80"/>
  <c r="N7507" i="80"/>
  <c r="N7521" i="80"/>
  <c r="N7533" i="80"/>
  <c r="N7544" i="80"/>
  <c r="N7558" i="80"/>
  <c r="N7569" i="80"/>
  <c r="N7581" i="80"/>
  <c r="N7594" i="80"/>
  <c r="N7606" i="80"/>
  <c r="N7617" i="80"/>
  <c r="N7631" i="80"/>
  <c r="N7642" i="80"/>
  <c r="N7654" i="80"/>
  <c r="N7667" i="80"/>
  <c r="N7679" i="80"/>
  <c r="N7690" i="80"/>
  <c r="N7704" i="80"/>
  <c r="N7715" i="80"/>
  <c r="N7727" i="80"/>
  <c r="N7741" i="80"/>
  <c r="N7752" i="80"/>
  <c r="N7763" i="80"/>
  <c r="N7777" i="80"/>
  <c r="N7789" i="80"/>
  <c r="N7800" i="80"/>
  <c r="N7814" i="80"/>
  <c r="N7825" i="80"/>
  <c r="N7837" i="80"/>
  <c r="N7850" i="80"/>
  <c r="N7862" i="80"/>
  <c r="N7873" i="80"/>
  <c r="N7887" i="80"/>
  <c r="N7898" i="80"/>
  <c r="N7910" i="80"/>
  <c r="N7923" i="80"/>
  <c r="N7935" i="80"/>
  <c r="N7946" i="80"/>
  <c r="N7960" i="80"/>
  <c r="N7971" i="80"/>
  <c r="N7983" i="80"/>
  <c r="N7997" i="80"/>
  <c r="N8008" i="80"/>
  <c r="N8019" i="80"/>
  <c r="N2628" i="80"/>
  <c r="N2792" i="80"/>
  <c r="N2958" i="80"/>
  <c r="N3116" i="80"/>
  <c r="N3259" i="80"/>
  <c r="N3387" i="80"/>
  <c r="N3513" i="80"/>
  <c r="N3616" i="80"/>
  <c r="N3700" i="80"/>
  <c r="N3783" i="80"/>
  <c r="N3874" i="80"/>
  <c r="N3953" i="80"/>
  <c r="N4044" i="80"/>
  <c r="N4128" i="80"/>
  <c r="N4196" i="80"/>
  <c r="N4280" i="80"/>
  <c r="N4342" i="80"/>
  <c r="N4420" i="80"/>
  <c r="N4488" i="80"/>
  <c r="N4539" i="80"/>
  <c r="N4596" i="80"/>
  <c r="N4646" i="80"/>
  <c r="N4708" i="80"/>
  <c r="N4756" i="80"/>
  <c r="N4801" i="80"/>
  <c r="N4850" i="80"/>
  <c r="N4894" i="80"/>
  <c r="N4946" i="80"/>
  <c r="N4992" i="80"/>
  <c r="N5037" i="80"/>
  <c r="N5085" i="80"/>
  <c r="N5131" i="80"/>
  <c r="N5185" i="80"/>
  <c r="N5230" i="80"/>
  <c r="N5274" i="80"/>
  <c r="N5324" i="80"/>
  <c r="N5365" i="80"/>
  <c r="N5398" i="80"/>
  <c r="N5441" i="80"/>
  <c r="N5481" i="80"/>
  <c r="N5521" i="80"/>
  <c r="N5563" i="80"/>
  <c r="N5599" i="80"/>
  <c r="N5633" i="80"/>
  <c r="N5664" i="80"/>
  <c r="N5701" i="80"/>
  <c r="N5735" i="80"/>
  <c r="N5770" i="80"/>
  <c r="N5808" i="80"/>
  <c r="N5840" i="80"/>
  <c r="N5875" i="80"/>
  <c r="N5909" i="80"/>
  <c r="N5941" i="80"/>
  <c r="N5977" i="80"/>
  <c r="N6011" i="80"/>
  <c r="N6038" i="80"/>
  <c r="N6063" i="80"/>
  <c r="N6086" i="80"/>
  <c r="N6110" i="80"/>
  <c r="N6128" i="80"/>
  <c r="N6150" i="80"/>
  <c r="N6174" i="80"/>
  <c r="N6194" i="80"/>
  <c r="N6218" i="80"/>
  <c r="N6238" i="80"/>
  <c r="N6258" i="80"/>
  <c r="N6282" i="80"/>
  <c r="N6304" i="80"/>
  <c r="N6322" i="80"/>
  <c r="N6346" i="80"/>
  <c r="N6368" i="80"/>
  <c r="N6389" i="80"/>
  <c r="N6413" i="80"/>
  <c r="N6432" i="80"/>
  <c r="N6453" i="80"/>
  <c r="N6477" i="80"/>
  <c r="N6498" i="80"/>
  <c r="N6517" i="80"/>
  <c r="N6541" i="80"/>
  <c r="N6561" i="80"/>
  <c r="N6577" i="80"/>
  <c r="N6595" i="80"/>
  <c r="N6611" i="80"/>
  <c r="N6625" i="80"/>
  <c r="N6643" i="80"/>
  <c r="N6659" i="80"/>
  <c r="N6675" i="80"/>
  <c r="N6694" i="80"/>
  <c r="N6707" i="80"/>
  <c r="N6723" i="80"/>
  <c r="N6742" i="80"/>
  <c r="N6754" i="80"/>
  <c r="N6768" i="80"/>
  <c r="N6783" i="80"/>
  <c r="N6797" i="80"/>
  <c r="N6809" i="80"/>
  <c r="N6825" i="80"/>
  <c r="N6838" i="80"/>
  <c r="N6851" i="80"/>
  <c r="N6867" i="80"/>
  <c r="N6880" i="80"/>
  <c r="N6893" i="80"/>
  <c r="N6909" i="80"/>
  <c r="N6922" i="80"/>
  <c r="N6935" i="80"/>
  <c r="N6951" i="80"/>
  <c r="N6963" i="80"/>
  <c r="N6977" i="80"/>
  <c r="N6992" i="80"/>
  <c r="N7006" i="80"/>
  <c r="N7018" i="80"/>
  <c r="N7034" i="80"/>
  <c r="N7047" i="80"/>
  <c r="N7058" i="80"/>
  <c r="N7072" i="80"/>
  <c r="N7083" i="80"/>
  <c r="N7095" i="80"/>
  <c r="N7109" i="80"/>
  <c r="N7120" i="80"/>
  <c r="N7131" i="80"/>
  <c r="N7145" i="80"/>
  <c r="N7157" i="80"/>
  <c r="N7168" i="80"/>
  <c r="N7182" i="80"/>
  <c r="N7193" i="80"/>
  <c r="N7205" i="80"/>
  <c r="N7218" i="80"/>
  <c r="N7230" i="80"/>
  <c r="N7241" i="80"/>
  <c r="N7255" i="80"/>
  <c r="N7266" i="80"/>
  <c r="N7278" i="80"/>
  <c r="N7291" i="80"/>
  <c r="N7303" i="80"/>
  <c r="N7314" i="80"/>
  <c r="N7328" i="80"/>
  <c r="N7339" i="80"/>
  <c r="N7351" i="80"/>
  <c r="N7365" i="80"/>
  <c r="N7376" i="80"/>
  <c r="N7387" i="80"/>
  <c r="N7401" i="80"/>
  <c r="N7413" i="80"/>
  <c r="N7424" i="80"/>
  <c r="N7438" i="80"/>
  <c r="N7449" i="80"/>
  <c r="N7461" i="80"/>
  <c r="N7474" i="80"/>
  <c r="N7486" i="80"/>
  <c r="N7497" i="80"/>
  <c r="N7511" i="80"/>
  <c r="N7522" i="80"/>
  <c r="N7534" i="80"/>
  <c r="N7547" i="80"/>
  <c r="N7559" i="80"/>
  <c r="N7570" i="80"/>
  <c r="N7584" i="80"/>
  <c r="N7595" i="80"/>
  <c r="N7607" i="80"/>
  <c r="N7621" i="80"/>
  <c r="N7632" i="80"/>
  <c r="N7643" i="80"/>
  <c r="N7657" i="80"/>
  <c r="N7669" i="80"/>
  <c r="N7680" i="80"/>
  <c r="N7694" i="80"/>
  <c r="N7705" i="80"/>
  <c r="N7717" i="80"/>
  <c r="N7730" i="80"/>
  <c r="N7742" i="80"/>
  <c r="N2470" i="80"/>
  <c r="N2902" i="80"/>
  <c r="N3213" i="80"/>
  <c r="N3476" i="80"/>
  <c r="N3667" i="80"/>
  <c r="N3839" i="80"/>
  <c r="N4007" i="80"/>
  <c r="N4170" i="80"/>
  <c r="N4322" i="80"/>
  <c r="N4461" i="80"/>
  <c r="N4572" i="80"/>
  <c r="N4680" i="80"/>
  <c r="N4786" i="80"/>
  <c r="N4881" i="80"/>
  <c r="N4976" i="80"/>
  <c r="N5065" i="80"/>
  <c r="N5158" i="80"/>
  <c r="N5259" i="80"/>
  <c r="N5352" i="80"/>
  <c r="N5426" i="80"/>
  <c r="N5510" i="80"/>
  <c r="N5584" i="80"/>
  <c r="N5653" i="80"/>
  <c r="N5726" i="80"/>
  <c r="N5793" i="80"/>
  <c r="N5858" i="80"/>
  <c r="N5930" i="80"/>
  <c r="N6002" i="80"/>
  <c r="N6054" i="80"/>
  <c r="N6101" i="80"/>
  <c r="N6145" i="80"/>
  <c r="N6185" i="80"/>
  <c r="N6231" i="80"/>
  <c r="N6273" i="80"/>
  <c r="N6315" i="80"/>
  <c r="N6359" i="80"/>
  <c r="N6403" i="80"/>
  <c r="N6443" i="80"/>
  <c r="N6489" i="80"/>
  <c r="N6534" i="80"/>
  <c r="N6571" i="80"/>
  <c r="N6603" i="80"/>
  <c r="N6635" i="80"/>
  <c r="N6670" i="80"/>
  <c r="N6699" i="80"/>
  <c r="N6734" i="80"/>
  <c r="N6763" i="80"/>
  <c r="N6790" i="80"/>
  <c r="N6818" i="80"/>
  <c r="N6847" i="80"/>
  <c r="N6873" i="80"/>
  <c r="N6902" i="80"/>
  <c r="N6931" i="80"/>
  <c r="N6957" i="80"/>
  <c r="N6986" i="80"/>
  <c r="N7015" i="80"/>
  <c r="N7041" i="80"/>
  <c r="N7066" i="80"/>
  <c r="N7091" i="80"/>
  <c r="N7114" i="80"/>
  <c r="N7139" i="80"/>
  <c r="N7165" i="80"/>
  <c r="N7187" i="80"/>
  <c r="N7213" i="80"/>
  <c r="N7238" i="80"/>
  <c r="N7261" i="80"/>
  <c r="N7286" i="80"/>
  <c r="N7311" i="80"/>
  <c r="N7334" i="80"/>
  <c r="N7359" i="80"/>
  <c r="N7384" i="80"/>
  <c r="N7407" i="80"/>
  <c r="N7432" i="80"/>
  <c r="N7457" i="80"/>
  <c r="N7480" i="80"/>
  <c r="N7505" i="80"/>
  <c r="N7530" i="80"/>
  <c r="N7553" i="80"/>
  <c r="N7575" i="80"/>
  <c r="N7593" i="80"/>
  <c r="N7614" i="80"/>
  <c r="N7633" i="80"/>
  <c r="N7651" i="80"/>
  <c r="N7671" i="80"/>
  <c r="N7689" i="80"/>
  <c r="N7712" i="80"/>
  <c r="N7731" i="80"/>
  <c r="N7749" i="80"/>
  <c r="N7761" i="80"/>
  <c r="N7776" i="80"/>
  <c r="N7790" i="80"/>
  <c r="N7805" i="80"/>
  <c r="N7817" i="80"/>
  <c r="N7832" i="80"/>
  <c r="N7845" i="80"/>
  <c r="N7859" i="80"/>
  <c r="N7872" i="80"/>
  <c r="N7888" i="80"/>
  <c r="N7901" i="80"/>
  <c r="N7915" i="80"/>
  <c r="N7928" i="80"/>
  <c r="N7943" i="80"/>
  <c r="N7955" i="80"/>
  <c r="N7970" i="80"/>
  <c r="N7986" i="80"/>
  <c r="N7999" i="80"/>
  <c r="N8014" i="80"/>
  <c r="N8026" i="80"/>
  <c r="N2510" i="80"/>
  <c r="N2917" i="80"/>
  <c r="N3221" i="80"/>
  <c r="N3487" i="80"/>
  <c r="N3678" i="80"/>
  <c r="N3844" i="80"/>
  <c r="N4029" i="80"/>
  <c r="N4176" i="80"/>
  <c r="N4336" i="80"/>
  <c r="N4469" i="80"/>
  <c r="N4582" i="80"/>
  <c r="N4692" i="80"/>
  <c r="N4788" i="80"/>
  <c r="N4884" i="80"/>
  <c r="N4978" i="80"/>
  <c r="N5073" i="80"/>
  <c r="N5174" i="80"/>
  <c r="N5268" i="80"/>
  <c r="N5353" i="80"/>
  <c r="N5435" i="80"/>
  <c r="N5512" i="80"/>
  <c r="N5589" i="80"/>
  <c r="N5656" i="80"/>
  <c r="N5729" i="80"/>
  <c r="N5794" i="80"/>
  <c r="N5865" i="80"/>
  <c r="N5938" i="80"/>
  <c r="N6003" i="80"/>
  <c r="N6055" i="80"/>
  <c r="N6102" i="80"/>
  <c r="N6146" i="80"/>
  <c r="N6187" i="80"/>
  <c r="N6232" i="80"/>
  <c r="N6274" i="80"/>
  <c r="N6320" i="80"/>
  <c r="N6365" i="80"/>
  <c r="N6405" i="80"/>
  <c r="N6450" i="80"/>
  <c r="N6493" i="80"/>
  <c r="N6535" i="80"/>
  <c r="N6575" i="80"/>
  <c r="N6607" i="80"/>
  <c r="N6639" i="80"/>
  <c r="N6671" i="80"/>
  <c r="N6705" i="80"/>
  <c r="N6735" i="80"/>
  <c r="N6765" i="80"/>
  <c r="N6794" i="80"/>
  <c r="N6819" i="80"/>
  <c r="N6849" i="80"/>
  <c r="N6878" i="80"/>
  <c r="N6904" i="80"/>
  <c r="N6933" i="80"/>
  <c r="N6961" i="80"/>
  <c r="N6987" i="80"/>
  <c r="N7016" i="80"/>
  <c r="N7045" i="80"/>
  <c r="N7067" i="80"/>
  <c r="N7093" i="80"/>
  <c r="N7118" i="80"/>
  <c r="N7141" i="80"/>
  <c r="N7166" i="80"/>
  <c r="N7191" i="80"/>
  <c r="N7214" i="80"/>
  <c r="N7239" i="80"/>
  <c r="N7264" i="80"/>
  <c r="N7287" i="80"/>
  <c r="N7312" i="80"/>
  <c r="N7337" i="80"/>
  <c r="N7360" i="80"/>
  <c r="N7385" i="80"/>
  <c r="N7410" i="80"/>
  <c r="N7433" i="80"/>
  <c r="N7458" i="80"/>
  <c r="N7483" i="80"/>
  <c r="N7506" i="80"/>
  <c r="N7531" i="80"/>
  <c r="N7557" i="80"/>
  <c r="N7577" i="80"/>
  <c r="N7597" i="80"/>
  <c r="N7615" i="80"/>
  <c r="N7634" i="80"/>
  <c r="N7653" i="80"/>
  <c r="N7675" i="80"/>
  <c r="N7695" i="80"/>
  <c r="N7713" i="80"/>
  <c r="N7733" i="80"/>
  <c r="N7750" i="80"/>
  <c r="N7762" i="80"/>
  <c r="N7778" i="80"/>
  <c r="N7791" i="80"/>
  <c r="N7806" i="80"/>
  <c r="N7818" i="80"/>
  <c r="N7833" i="80"/>
  <c r="N7846" i="80"/>
  <c r="N7861" i="80"/>
  <c r="N7877" i="80"/>
  <c r="N7889" i="80"/>
  <c r="N7904" i="80"/>
  <c r="N7917" i="80"/>
  <c r="N7931" i="80"/>
  <c r="N7944" i="80"/>
  <c r="N7959" i="80"/>
  <c r="N7973" i="80"/>
  <c r="N7987" i="80"/>
  <c r="N8000" i="80"/>
  <c r="N8015" i="80"/>
  <c r="N8027" i="80"/>
  <c r="N2657" i="80"/>
  <c r="N2994" i="80"/>
  <c r="N3292" i="80"/>
  <c r="N3552" i="80"/>
  <c r="N3720" i="80"/>
  <c r="N3890" i="80"/>
  <c r="N4057" i="80"/>
  <c r="N4222" i="80"/>
  <c r="N4369" i="80"/>
  <c r="N4501" i="80"/>
  <c r="N4606" i="80"/>
  <c r="N4713" i="80"/>
  <c r="N4812" i="80"/>
  <c r="N4907" i="80"/>
  <c r="N5008" i="80"/>
  <c r="N5101" i="80"/>
  <c r="N5190" i="80"/>
  <c r="N5289" i="80"/>
  <c r="N5371" i="80"/>
  <c r="N5456" i="80"/>
  <c r="N5532" i="80"/>
  <c r="N5602" i="80"/>
  <c r="N5675" i="80"/>
  <c r="N5745" i="80"/>
  <c r="N5810" i="80"/>
  <c r="N5882" i="80"/>
  <c r="N5954" i="80"/>
  <c r="N6018" i="80"/>
  <c r="N6072" i="80"/>
  <c r="N6112" i="80"/>
  <c r="N6158" i="80"/>
  <c r="N6200" i="80"/>
  <c r="N6242" i="80"/>
  <c r="N6286" i="80"/>
  <c r="N6330" i="80"/>
  <c r="N6370" i="80"/>
  <c r="N6416" i="80"/>
  <c r="N6461" i="80"/>
  <c r="N6503" i="80"/>
  <c r="N6549" i="80"/>
  <c r="N6584" i="80"/>
  <c r="N6614" i="80"/>
  <c r="N6648" i="80"/>
  <c r="N6680" i="80"/>
  <c r="N6712" i="80"/>
  <c r="N6744" i="80"/>
  <c r="N6773" i="80"/>
  <c r="N6799" i="80"/>
  <c r="N6827" i="80"/>
  <c r="N6856" i="80"/>
  <c r="N6882" i="80"/>
  <c r="N6911" i="80"/>
  <c r="N6941" i="80"/>
  <c r="N6966" i="80"/>
  <c r="N6995" i="80"/>
  <c r="N7024" i="80"/>
  <c r="N7049" i="80"/>
  <c r="N7074" i="80"/>
  <c r="N7099" i="80"/>
  <c r="N7122" i="80"/>
  <c r="N7147" i="80"/>
  <c r="N7173" i="80"/>
  <c r="N7195" i="80"/>
  <c r="N7221" i="80"/>
  <c r="N7246" i="80"/>
  <c r="N7269" i="80"/>
  <c r="N7294" i="80"/>
  <c r="N7319" i="80"/>
  <c r="N7342" i="80"/>
  <c r="N7367" i="80"/>
  <c r="N7392" i="80"/>
  <c r="N7415" i="80"/>
  <c r="N7440" i="80"/>
  <c r="N7465" i="80"/>
  <c r="N7488" i="80"/>
  <c r="N7513" i="80"/>
  <c r="N7538" i="80"/>
  <c r="N7561" i="80"/>
  <c r="N7579" i="80"/>
  <c r="N7602" i="80"/>
  <c r="N7622" i="80"/>
  <c r="N7640" i="80"/>
  <c r="N7659" i="80"/>
  <c r="N7678" i="80"/>
  <c r="N7698" i="80"/>
  <c r="N2726" i="80"/>
  <c r="N3067" i="80"/>
  <c r="N3351" i="80"/>
  <c r="N3571" i="80"/>
  <c r="N3751" i="80"/>
  <c r="N3923" i="80"/>
  <c r="N4097" i="80"/>
  <c r="N4243" i="80"/>
  <c r="N4393" i="80"/>
  <c r="N4523" i="80"/>
  <c r="N4629" i="80"/>
  <c r="N4738" i="80"/>
  <c r="N4829" i="80"/>
  <c r="N4923" i="80"/>
  <c r="N5022" i="80"/>
  <c r="N5117" i="80"/>
  <c r="N5214" i="80"/>
  <c r="N5309" i="80"/>
  <c r="N5393" i="80"/>
  <c r="N5469" i="80"/>
  <c r="N5549" i="80"/>
  <c r="N5621" i="80"/>
  <c r="N5688" i="80"/>
  <c r="N5758" i="80"/>
  <c r="N5829" i="80"/>
  <c r="N5895" i="80"/>
  <c r="N5965" i="80"/>
  <c r="N6027" i="80"/>
  <c r="N6077" i="80"/>
  <c r="N6121" i="80"/>
  <c r="N6165" i="80"/>
  <c r="N6209" i="80"/>
  <c r="N6249" i="80"/>
  <c r="N6295" i="80"/>
  <c r="N6339" i="80"/>
  <c r="N6379" i="80"/>
  <c r="N6425" i="80"/>
  <c r="N6467" i="80"/>
  <c r="N6512" i="80"/>
  <c r="N6553" i="80"/>
  <c r="N6587" i="80"/>
  <c r="N6622" i="80"/>
  <c r="N6651" i="80"/>
  <c r="N6686" i="80"/>
  <c r="N6718" i="80"/>
  <c r="N6749" i="80"/>
  <c r="N6777" i="80"/>
  <c r="N6806" i="80"/>
  <c r="N6832" i="80"/>
  <c r="N6861" i="80"/>
  <c r="N6889" i="80"/>
  <c r="N6915" i="80"/>
  <c r="N6944" i="80"/>
  <c r="N6973" i="80"/>
  <c r="N6999" i="80"/>
  <c r="N7027" i="80"/>
  <c r="N7055" i="80"/>
  <c r="N7078" i="80"/>
  <c r="N7103" i="80"/>
  <c r="N7128" i="80"/>
  <c r="N7151" i="80"/>
  <c r="N7176" i="80"/>
  <c r="N7201" i="80"/>
  <c r="N7224" i="80"/>
  <c r="N7249" i="80"/>
  <c r="N7274" i="80"/>
  <c r="N7297" i="80"/>
  <c r="N7322" i="80"/>
  <c r="N7347" i="80"/>
  <c r="N7370" i="80"/>
  <c r="N7395" i="80"/>
  <c r="N7421" i="80"/>
  <c r="N7443" i="80"/>
  <c r="N7469" i="80"/>
  <c r="N7494" i="80"/>
  <c r="N7517" i="80"/>
  <c r="N7542" i="80"/>
  <c r="N7566" i="80"/>
  <c r="N7585" i="80"/>
  <c r="N7603" i="80"/>
  <c r="N7623" i="80"/>
  <c r="N7641" i="80"/>
  <c r="N7662" i="80"/>
  <c r="N7681" i="80"/>
  <c r="N7699" i="80"/>
  <c r="N7721" i="80"/>
  <c r="N7739" i="80"/>
  <c r="N7754" i="80"/>
  <c r="N7769" i="80"/>
  <c r="N7782" i="80"/>
  <c r="N7797" i="80"/>
  <c r="N7809" i="80"/>
  <c r="N7824" i="80"/>
  <c r="N7840" i="80"/>
  <c r="N7853" i="80"/>
  <c r="N7867" i="80"/>
  <c r="N7880" i="80"/>
  <c r="N7895" i="80"/>
  <c r="N7907" i="80"/>
  <c r="N7922" i="80"/>
  <c r="N7936" i="80"/>
  <c r="N7951" i="80"/>
  <c r="N7963" i="80"/>
  <c r="N7978" i="80"/>
  <c r="N7991" i="80"/>
  <c r="N8006" i="80"/>
  <c r="N8018" i="80"/>
  <c r="N2755" i="80"/>
  <c r="N3082" i="80"/>
  <c r="N3352" i="80"/>
  <c r="N3599" i="80"/>
  <c r="N3766" i="80"/>
  <c r="N3939" i="80"/>
  <c r="N4102" i="80"/>
  <c r="N4251" i="80"/>
  <c r="N4406" i="80"/>
  <c r="N4525" i="80"/>
  <c r="N4635" i="80"/>
  <c r="N4739" i="80"/>
  <c r="N4834" i="80"/>
  <c r="N4936" i="80"/>
  <c r="N5029" i="80"/>
  <c r="N5122" i="80"/>
  <c r="N5216" i="80"/>
  <c r="N5310" i="80"/>
  <c r="N5396" i="80"/>
  <c r="N5476" i="80"/>
  <c r="N5550" i="80"/>
  <c r="N5624" i="80"/>
  <c r="N5694" i="80"/>
  <c r="N5761" i="80"/>
  <c r="N5831" i="80"/>
  <c r="N5901" i="80"/>
  <c r="N5968" i="80"/>
  <c r="N6029" i="80"/>
  <c r="N6078" i="80"/>
  <c r="N6123" i="80"/>
  <c r="N6168" i="80"/>
  <c r="N6210" i="80"/>
  <c r="N6256" i="80"/>
  <c r="N6296" i="80"/>
  <c r="N6341" i="80"/>
  <c r="N6384" i="80"/>
  <c r="N6429" i="80"/>
  <c r="N6469" i="80"/>
  <c r="N6514" i="80"/>
  <c r="N6559" i="80"/>
  <c r="N6589" i="80"/>
  <c r="N6623" i="80"/>
  <c r="N6657" i="80"/>
  <c r="N6687" i="80"/>
  <c r="N6721" i="80"/>
  <c r="N6752" i="80"/>
  <c r="N6778" i="80"/>
  <c r="N6807" i="80"/>
  <c r="N6835" i="80"/>
  <c r="N6862" i="80"/>
  <c r="N6890" i="80"/>
  <c r="N6919" i="80"/>
  <c r="N6945" i="80"/>
  <c r="N6974" i="80"/>
  <c r="N7002" i="80"/>
  <c r="N7029" i="80"/>
  <c r="N7056" i="80"/>
  <c r="N7081" i="80"/>
  <c r="N7104" i="80"/>
  <c r="N7129" i="80"/>
  <c r="N7154" i="80"/>
  <c r="N7177" i="80"/>
  <c r="N7202" i="80"/>
  <c r="N7227" i="80"/>
  <c r="N7250" i="80"/>
  <c r="N7275" i="80"/>
  <c r="N7301" i="80"/>
  <c r="N7323" i="80"/>
  <c r="N7349" i="80"/>
  <c r="N7374" i="80"/>
  <c r="N7397" i="80"/>
  <c r="N7422" i="80"/>
  <c r="N7447" i="80"/>
  <c r="N7470" i="80"/>
  <c r="N7495" i="80"/>
  <c r="N7520" i="80"/>
  <c r="N7543" i="80"/>
  <c r="N7567" i="80"/>
  <c r="N7586" i="80"/>
  <c r="N7605" i="80"/>
  <c r="N7625" i="80"/>
  <c r="N7645" i="80"/>
  <c r="N7663" i="80"/>
  <c r="N7685" i="80"/>
  <c r="N7703" i="80"/>
  <c r="N7723" i="80"/>
  <c r="N7743" i="80"/>
  <c r="N7758" i="80"/>
  <c r="N7770" i="80"/>
  <c r="N7785" i="80"/>
  <c r="N7798" i="80"/>
  <c r="N7813" i="80"/>
  <c r="N7826" i="80"/>
  <c r="N7841" i="80"/>
  <c r="N7854" i="80"/>
  <c r="N7869" i="80"/>
  <c r="N7881" i="80"/>
  <c r="N7896" i="80"/>
  <c r="N7909" i="80"/>
  <c r="N7925" i="80"/>
  <c r="N7937" i="80"/>
  <c r="N7952" i="80"/>
  <c r="N7965" i="80"/>
  <c r="N7979" i="80"/>
  <c r="N7992" i="80"/>
  <c r="N8007" i="80"/>
  <c r="N8023" i="80"/>
  <c r="N7831" i="80"/>
  <c r="N6645" i="80"/>
  <c r="N5241" i="80"/>
  <c r="N3617" i="80"/>
  <c r="N8009" i="80"/>
  <c r="N7981" i="80"/>
  <c r="N7953" i="80"/>
  <c r="N7926" i="80"/>
  <c r="N7897" i="80"/>
  <c r="N7870" i="80"/>
  <c r="N7842" i="80"/>
  <c r="N7815" i="80"/>
  <c r="N7786" i="80"/>
  <c r="N7759" i="80"/>
  <c r="N7725" i="80"/>
  <c r="N7677" i="80"/>
  <c r="N7626" i="80"/>
  <c r="N7571" i="80"/>
  <c r="N7512" i="80"/>
  <c r="N7450" i="80"/>
  <c r="N7378" i="80"/>
  <c r="N7315" i="80"/>
  <c r="N7256" i="80"/>
  <c r="N7184" i="80"/>
  <c r="N7121" i="80"/>
  <c r="N7059" i="80"/>
  <c r="N6982" i="80"/>
  <c r="N6910" i="80"/>
  <c r="N6840" i="80"/>
  <c r="N6758" i="80"/>
  <c r="N6677" i="80"/>
  <c r="N6597" i="80"/>
  <c r="N6480" i="80"/>
  <c r="N6369" i="80"/>
  <c r="N6261" i="80"/>
  <c r="N6136" i="80"/>
  <c r="N6013" i="80"/>
  <c r="N5845" i="80"/>
  <c r="N5638" i="80"/>
  <c r="N5451" i="80"/>
  <c r="N5232" i="80"/>
  <c r="N4954" i="80"/>
  <c r="N4712" i="80"/>
  <c r="N4426" i="80"/>
  <c r="N3982" i="80"/>
  <c r="N3539" i="80"/>
  <c r="N2819" i="80"/>
  <c r="N7914" i="80"/>
  <c r="N7707" i="80"/>
  <c r="N7982" i="80"/>
  <c r="N7927" i="80"/>
  <c r="N7843" i="80"/>
  <c r="N7787" i="80"/>
  <c r="N7726" i="80"/>
  <c r="N7630" i="80"/>
  <c r="N7523" i="80"/>
  <c r="N7389" i="80"/>
  <c r="N7257" i="80"/>
  <c r="N7133" i="80"/>
  <c r="N6993" i="80"/>
  <c r="N6841" i="80"/>
  <c r="N6695" i="80"/>
  <c r="N6502" i="80"/>
  <c r="N6266" i="80"/>
  <c r="N6039" i="80"/>
  <c r="N5672" i="80"/>
  <c r="N4996" i="80"/>
  <c r="N5" i="80"/>
  <c r="N8005" i="80"/>
  <c r="N7977" i="80"/>
  <c r="N7950" i="80"/>
  <c r="N7919" i="80"/>
  <c r="N7891" i="80"/>
  <c r="N7864" i="80"/>
  <c r="N7835" i="80"/>
  <c r="N7808" i="80"/>
  <c r="N7781" i="80"/>
  <c r="N7753" i="80"/>
  <c r="N7718" i="80"/>
  <c r="N7670" i="80"/>
  <c r="N7616" i="80"/>
  <c r="N7568" i="80"/>
  <c r="N7502" i="80"/>
  <c r="N7439" i="80"/>
  <c r="N7377" i="80"/>
  <c r="N7305" i="80"/>
  <c r="N7242" i="80"/>
  <c r="N7183" i="80"/>
  <c r="N7111" i="80"/>
  <c r="N7048" i="80"/>
  <c r="N6978" i="80"/>
  <c r="N6898" i="80"/>
  <c r="N6826" i="80"/>
  <c r="N6755" i="80"/>
  <c r="N6662" i="80"/>
  <c r="N6578" i="80"/>
  <c r="N6478" i="80"/>
  <c r="N6352" i="80"/>
  <c r="N6241" i="80"/>
  <c r="N6133" i="80"/>
  <c r="N5990" i="80"/>
  <c r="N5809" i="80"/>
  <c r="N5637" i="80"/>
  <c r="N5414" i="80"/>
  <c r="N5186" i="80"/>
  <c r="N4949" i="80"/>
  <c r="N4666" i="80"/>
  <c r="N4364" i="80"/>
  <c r="N3974" i="80"/>
  <c r="N3415" i="80"/>
  <c r="N2654" i="80"/>
  <c r="F3523" i="80"/>
  <c r="F3409" i="80"/>
  <c r="F3270" i="80"/>
  <c r="F2983" i="80"/>
  <c r="F2797" i="80"/>
  <c r="F2208" i="80"/>
  <c r="F3583" i="80"/>
  <c r="F3516" i="80"/>
  <c r="F3167" i="80"/>
  <c r="F3606" i="80"/>
  <c r="F3591" i="80"/>
  <c r="F3578" i="80"/>
  <c r="F3563" i="80"/>
  <c r="F3547" i="80"/>
  <c r="F3530" i="80"/>
  <c r="F3510" i="80"/>
  <c r="F3491" i="80"/>
  <c r="F3473" i="80"/>
  <c r="F3452" i="80"/>
  <c r="F3434" i="80"/>
  <c r="F3417" i="80"/>
  <c r="F3396" i="80"/>
  <c r="F3367" i="80"/>
  <c r="F3339" i="80"/>
  <c r="F3311" i="80"/>
  <c r="F3282" i="80"/>
  <c r="F3254" i="80"/>
  <c r="F3226" i="80"/>
  <c r="F3193" i="80"/>
  <c r="F3153" i="80"/>
  <c r="F3111" i="80"/>
  <c r="F3078" i="80"/>
  <c r="F3039" i="80"/>
  <c r="F2998" i="80"/>
  <c r="F2964" i="80"/>
  <c r="F2926" i="80"/>
  <c r="F2884" i="80"/>
  <c r="F2851" i="80"/>
  <c r="F2811" i="80"/>
  <c r="F2752" i="80"/>
  <c r="F2683" i="80"/>
  <c r="F2603" i="80"/>
  <c r="F2524" i="80"/>
  <c r="F2455" i="80"/>
  <c r="F2364" i="80"/>
  <c r="F2253" i="80"/>
  <c r="F2142" i="80"/>
  <c r="F2014" i="80"/>
  <c r="F1891" i="80"/>
  <c r="F1777" i="80"/>
  <c r="F1649" i="80"/>
  <c r="F1499" i="80"/>
  <c r="F1333" i="80"/>
  <c r="F1138" i="80"/>
  <c r="F949" i="80"/>
  <c r="F3587" i="80"/>
  <c r="F3503" i="80"/>
  <c r="F3427" i="80"/>
  <c r="F3299" i="80"/>
  <c r="F3139" i="80"/>
  <c r="F2950" i="80"/>
  <c r="F2723" i="80"/>
  <c r="F2424" i="80"/>
  <c r="F3353" i="80"/>
  <c r="F3604" i="80"/>
  <c r="F3590" i="80"/>
  <c r="F3577" i="80"/>
  <c r="F3562" i="80"/>
  <c r="F3546" i="80"/>
  <c r="F3526" i="80"/>
  <c r="F3508" i="80"/>
  <c r="F3489" i="80"/>
  <c r="F3470" i="80"/>
  <c r="F3451" i="80"/>
  <c r="F3431" i="80"/>
  <c r="F3412" i="80"/>
  <c r="F3395" i="80"/>
  <c r="F3366" i="80"/>
  <c r="F3338" i="80"/>
  <c r="F3310" i="80"/>
  <c r="F3281" i="80"/>
  <c r="F3252" i="80"/>
  <c r="F3225" i="80"/>
  <c r="F3183" i="80"/>
  <c r="F3150" i="80"/>
  <c r="F3110" i="80"/>
  <c r="F3068" i="80"/>
  <c r="F3035" i="80"/>
  <c r="F2996" i="80"/>
  <c r="F2955" i="80"/>
  <c r="F2922" i="80"/>
  <c r="F2883" i="80"/>
  <c r="F2842" i="80"/>
  <c r="F2809" i="80"/>
  <c r="F2744" i="80"/>
  <c r="F2667" i="80"/>
  <c r="F2597" i="80"/>
  <c r="F2517" i="80"/>
  <c r="F2437" i="80"/>
  <c r="F2358" i="80"/>
  <c r="F2243" i="80"/>
  <c r="F2117" i="80"/>
  <c r="F2005" i="80"/>
  <c r="F1877" i="80"/>
  <c r="F1753" i="80"/>
  <c r="F1641" i="80"/>
  <c r="F1483" i="80"/>
  <c r="F1297" i="80"/>
  <c r="F1128" i="80"/>
  <c r="F932" i="80"/>
  <c r="F3249" i="80"/>
  <c r="F3220" i="80"/>
  <c r="F3182" i="80"/>
  <c r="F3140" i="80"/>
  <c r="F3107" i="80"/>
  <c r="F3067" i="80"/>
  <c r="F3026" i="80"/>
  <c r="F2993" i="80"/>
  <c r="F2954" i="80"/>
  <c r="F2913" i="80"/>
  <c r="F2879" i="80"/>
  <c r="F2841" i="80"/>
  <c r="F2799" i="80"/>
  <c r="F2740" i="80"/>
  <c r="F2659" i="80"/>
  <c r="F2581" i="80"/>
  <c r="F2512" i="80"/>
  <c r="F2429" i="80"/>
  <c r="F2339" i="80"/>
  <c r="F2233" i="80"/>
  <c r="F2105" i="80"/>
  <c r="F1980" i="80"/>
  <c r="F1869" i="80"/>
  <c r="F1741" i="80"/>
  <c r="F1616" i="80"/>
  <c r="F1475" i="80"/>
  <c r="F1282" i="80"/>
  <c r="F1088" i="80"/>
  <c r="F879" i="80"/>
  <c r="F3572" i="80"/>
  <c r="F3483" i="80"/>
  <c r="F3385" i="80"/>
  <c r="F3242" i="80"/>
  <c r="F3025" i="80"/>
  <c r="F2836" i="80"/>
  <c r="F2496" i="80"/>
  <c r="F1844" i="80"/>
  <c r="F1733" i="80"/>
  <c r="F1605" i="80"/>
  <c r="F1432" i="80"/>
  <c r="F1072" i="80"/>
  <c r="F538" i="80"/>
  <c r="F3599" i="80"/>
  <c r="F3585" i="80"/>
  <c r="F3570" i="80"/>
  <c r="F3556" i="80"/>
  <c r="F3538" i="80"/>
  <c r="F3519" i="80"/>
  <c r="F3502" i="80"/>
  <c r="F3482" i="80"/>
  <c r="F3462" i="80"/>
  <c r="F3444" i="80"/>
  <c r="F3425" i="80"/>
  <c r="F3406" i="80"/>
  <c r="F3382" i="80"/>
  <c r="F3354" i="80"/>
  <c r="F3324" i="80"/>
  <c r="F3297" i="80"/>
  <c r="F3268" i="80"/>
  <c r="F3239" i="80"/>
  <c r="F3210" i="80"/>
  <c r="F3169" i="80"/>
  <c r="F3135" i="80"/>
  <c r="F3097" i="80"/>
  <c r="F3055" i="80"/>
  <c r="F3022" i="80"/>
  <c r="F2982" i="80"/>
  <c r="F2940" i="80"/>
  <c r="F2907" i="80"/>
  <c r="F2868" i="80"/>
  <c r="F2827" i="80"/>
  <c r="F2793" i="80"/>
  <c r="F2716" i="80"/>
  <c r="F2637" i="80"/>
  <c r="F2570" i="80"/>
  <c r="F2488" i="80"/>
  <c r="F2405" i="80"/>
  <c r="F2321" i="80"/>
  <c r="F2196" i="80"/>
  <c r="F2072" i="80"/>
  <c r="F1961" i="80"/>
  <c r="F1833" i="80"/>
  <c r="F1707" i="80"/>
  <c r="F1594" i="80"/>
  <c r="F1417" i="80"/>
  <c r="F1225" i="80"/>
  <c r="F1057" i="80"/>
  <c r="F3569" i="80"/>
  <c r="F3481" i="80"/>
  <c r="F3441" i="80"/>
  <c r="F3423" i="80"/>
  <c r="F3403" i="80"/>
  <c r="F3380" i="80"/>
  <c r="F3323" i="80"/>
  <c r="F3295" i="80"/>
  <c r="F3267" i="80"/>
  <c r="F3126" i="80"/>
  <c r="F3092" i="80"/>
  <c r="F3054" i="80"/>
  <c r="F3012" i="80"/>
  <c r="F2979" i="80"/>
  <c r="F2939" i="80"/>
  <c r="F2898" i="80"/>
  <c r="F2865" i="80"/>
  <c r="F2826" i="80"/>
  <c r="F2780" i="80"/>
  <c r="F2711" i="80"/>
  <c r="F2631" i="80"/>
  <c r="F2552" i="80"/>
  <c r="F2484" i="80"/>
  <c r="F2396" i="80"/>
  <c r="F2299" i="80"/>
  <c r="F2189" i="80"/>
  <c r="F2061" i="80"/>
  <c r="F1934" i="80"/>
  <c r="F1824" i="80"/>
  <c r="F1696" i="80"/>
  <c r="F1561" i="80"/>
  <c r="F1404" i="80"/>
  <c r="F1210" i="80"/>
  <c r="F1020" i="80"/>
  <c r="F17" i="80"/>
  <c r="F153" i="80"/>
  <c r="F281" i="80"/>
  <c r="F409" i="80"/>
  <c r="F527" i="80"/>
  <c r="F612" i="80"/>
  <c r="F695" i="80"/>
  <c r="F759" i="80"/>
  <c r="F823" i="80"/>
  <c r="F887" i="80"/>
  <c r="F924" i="80"/>
  <c r="F935" i="80"/>
  <c r="F943" i="80"/>
  <c r="F951" i="80"/>
  <c r="F959" i="80"/>
  <c r="F967" i="80"/>
  <c r="F975" i="80"/>
  <c r="F983" i="80"/>
  <c r="F991" i="80"/>
  <c r="F999" i="80"/>
  <c r="F1007" i="80"/>
  <c r="F1015" i="80"/>
  <c r="F1023" i="80"/>
  <c r="F1031" i="80"/>
  <c r="F1039" i="80"/>
  <c r="F1047" i="80"/>
  <c r="F1055" i="80"/>
  <c r="F1063" i="80"/>
  <c r="F1071" i="80"/>
  <c r="F1079" i="80"/>
  <c r="F1087" i="80"/>
  <c r="F1095" i="80"/>
  <c r="F1103" i="80"/>
  <c r="F1111" i="80"/>
  <c r="F1119" i="80"/>
  <c r="F1127" i="80"/>
  <c r="F1135" i="80"/>
  <c r="F1143" i="80"/>
  <c r="F1151" i="80"/>
  <c r="F1159" i="80"/>
  <c r="F1167" i="80"/>
  <c r="F1175" i="80"/>
  <c r="F1183" i="80"/>
  <c r="F1191" i="80"/>
  <c r="F1199" i="80"/>
  <c r="F1207" i="80"/>
  <c r="F1215" i="80"/>
  <c r="F1223" i="80"/>
  <c r="F1231" i="80"/>
  <c r="F1239" i="80"/>
  <c r="F1247" i="80"/>
  <c r="F1255" i="80"/>
  <c r="F1263" i="80"/>
  <c r="F1271" i="80"/>
  <c r="F1279" i="80"/>
  <c r="F1287" i="80"/>
  <c r="F1295" i="80"/>
  <c r="F1303" i="80"/>
  <c r="F1311" i="80"/>
  <c r="F1319" i="80"/>
  <c r="F1327" i="80"/>
  <c r="F1335" i="80"/>
  <c r="F1343" i="80"/>
  <c r="F1351" i="80"/>
  <c r="F1359" i="80"/>
  <c r="F1367" i="80"/>
  <c r="F1375" i="80"/>
  <c r="F1383" i="80"/>
  <c r="F1391" i="80"/>
  <c r="F1399" i="80"/>
  <c r="F1407" i="80"/>
  <c r="F1415" i="80"/>
  <c r="F1423" i="80"/>
  <c r="F1431" i="80"/>
  <c r="F1439" i="80"/>
  <c r="F1447" i="80"/>
  <c r="F1455" i="80"/>
  <c r="F1463" i="80"/>
  <c r="F41" i="80"/>
  <c r="F185" i="80"/>
  <c r="F329" i="80"/>
  <c r="F473" i="80"/>
  <c r="F580" i="80"/>
  <c r="F676" i="80"/>
  <c r="F751" i="80"/>
  <c r="F831" i="80"/>
  <c r="F901" i="80"/>
  <c r="F929" i="80"/>
  <c r="F939" i="80"/>
  <c r="F948" i="80"/>
  <c r="F957" i="80"/>
  <c r="F966" i="80"/>
  <c r="F976" i="80"/>
  <c r="F985" i="80"/>
  <c r="F994" i="80"/>
  <c r="F1003" i="80"/>
  <c r="F1012" i="80"/>
  <c r="F1021" i="80"/>
  <c r="F1030" i="80"/>
  <c r="F1040" i="80"/>
  <c r="F1049" i="80"/>
  <c r="F1058" i="80"/>
  <c r="F1067" i="80"/>
  <c r="F1076" i="80"/>
  <c r="F1085" i="80"/>
  <c r="F1094" i="80"/>
  <c r="F1104" i="80"/>
  <c r="F1113" i="80"/>
  <c r="F1122" i="80"/>
  <c r="F1131" i="80"/>
  <c r="F1140" i="80"/>
  <c r="F1149" i="80"/>
  <c r="F1158" i="80"/>
  <c r="F1168" i="80"/>
  <c r="F1177" i="80"/>
  <c r="F1186" i="80"/>
  <c r="F1195" i="80"/>
  <c r="F1204" i="80"/>
  <c r="F1213" i="80"/>
  <c r="F1222" i="80"/>
  <c r="F1232" i="80"/>
  <c r="F1241" i="80"/>
  <c r="F1250" i="80"/>
  <c r="F1259" i="80"/>
  <c r="F1268" i="80"/>
  <c r="F1277" i="80"/>
  <c r="F1286" i="80"/>
  <c r="F1296" i="80"/>
  <c r="F1305" i="80"/>
  <c r="F1314" i="80"/>
  <c r="F1323" i="80"/>
  <c r="F1332" i="80"/>
  <c r="F1341" i="80"/>
  <c r="F1350" i="80"/>
  <c r="F1360" i="80"/>
  <c r="F1369" i="80"/>
  <c r="F1378" i="80"/>
  <c r="F1387" i="80"/>
  <c r="F1396" i="80"/>
  <c r="F1405" i="80"/>
  <c r="F1414" i="80"/>
  <c r="F1424" i="80"/>
  <c r="F1433" i="80"/>
  <c r="F1442" i="80"/>
  <c r="F1451" i="80"/>
  <c r="F1460" i="80"/>
  <c r="F1469" i="80"/>
  <c r="F1477" i="80"/>
  <c r="F1485" i="80"/>
  <c r="F1493" i="80"/>
  <c r="F1501" i="80"/>
  <c r="F1509" i="80"/>
  <c r="F1517" i="80"/>
  <c r="F1525" i="80"/>
  <c r="F1533" i="80"/>
  <c r="F1541" i="80"/>
  <c r="F1549" i="80"/>
  <c r="F1557" i="80"/>
  <c r="F1565" i="80"/>
  <c r="F1573" i="80"/>
  <c r="F1581" i="80"/>
  <c r="F1589" i="80"/>
  <c r="F1597" i="80"/>
  <c r="F89" i="80"/>
  <c r="F233" i="80"/>
  <c r="F377" i="80"/>
  <c r="F513" i="80"/>
  <c r="F624" i="80"/>
  <c r="F711" i="80"/>
  <c r="F783" i="80"/>
  <c r="F855" i="80"/>
  <c r="F911" i="80"/>
  <c r="F933" i="80"/>
  <c r="F942" i="80"/>
  <c r="F952" i="80"/>
  <c r="F961" i="80"/>
  <c r="F970" i="80"/>
  <c r="F979" i="80"/>
  <c r="F988" i="80"/>
  <c r="F997" i="80"/>
  <c r="F1006" i="80"/>
  <c r="F1016" i="80"/>
  <c r="F1025" i="80"/>
  <c r="F1034" i="80"/>
  <c r="F1043" i="80"/>
  <c r="F1052" i="80"/>
  <c r="F1061" i="80"/>
  <c r="F1070" i="80"/>
  <c r="F1080" i="80"/>
  <c r="F1089" i="80"/>
  <c r="F1098" i="80"/>
  <c r="F1107" i="80"/>
  <c r="F1116" i="80"/>
  <c r="F1125" i="80"/>
  <c r="F1134" i="80"/>
  <c r="F1144" i="80"/>
  <c r="F1153" i="80"/>
  <c r="F1162" i="80"/>
  <c r="F1171" i="80"/>
  <c r="F1180" i="80"/>
  <c r="F1189" i="80"/>
  <c r="F1198" i="80"/>
  <c r="F1208" i="80"/>
  <c r="F1217" i="80"/>
  <c r="F1226" i="80"/>
  <c r="F1235" i="80"/>
  <c r="F1244" i="80"/>
  <c r="F1253" i="80"/>
  <c r="F1262" i="80"/>
  <c r="F1272" i="80"/>
  <c r="F1281" i="80"/>
  <c r="F1290" i="80"/>
  <c r="F1299" i="80"/>
  <c r="F1308" i="80"/>
  <c r="F1317" i="80"/>
  <c r="F1326" i="80"/>
  <c r="F1336" i="80"/>
  <c r="F1345" i="80"/>
  <c r="F1354" i="80"/>
  <c r="F1363" i="80"/>
  <c r="F1372" i="80"/>
  <c r="F1381" i="80"/>
  <c r="F1390" i="80"/>
  <c r="F1400" i="80"/>
  <c r="F1409" i="80"/>
  <c r="F1418" i="80"/>
  <c r="F1427" i="80"/>
  <c r="F1436" i="80"/>
  <c r="F1445" i="80"/>
  <c r="F1454" i="80"/>
  <c r="F1464" i="80"/>
  <c r="F1472" i="80"/>
  <c r="F1480" i="80"/>
  <c r="F1488" i="80"/>
  <c r="F1496" i="80"/>
  <c r="F1504" i="80"/>
  <c r="F1512" i="80"/>
  <c r="F1520" i="80"/>
  <c r="F1528" i="80"/>
  <c r="F1536" i="80"/>
  <c r="F1544" i="80"/>
  <c r="F1552" i="80"/>
  <c r="F1560" i="80"/>
  <c r="F1568" i="80"/>
  <c r="F1576" i="80"/>
  <c r="F1584" i="80"/>
  <c r="F1592" i="80"/>
  <c r="F1600" i="80"/>
  <c r="F57" i="80"/>
  <c r="F249" i="80"/>
  <c r="F441" i="80"/>
  <c r="F592" i="80"/>
  <c r="F719" i="80"/>
  <c r="F807" i="80"/>
  <c r="F903" i="80"/>
  <c r="F934" i="80"/>
  <c r="F946" i="80"/>
  <c r="F958" i="80"/>
  <c r="F971" i="80"/>
  <c r="F982" i="80"/>
  <c r="F995" i="80"/>
  <c r="F1008" i="80"/>
  <c r="F1019" i="80"/>
  <c r="F1032" i="80"/>
  <c r="F1044" i="80"/>
  <c r="F1056" i="80"/>
  <c r="F1068" i="80"/>
  <c r="F1081" i="80"/>
  <c r="F1092" i="80"/>
  <c r="F1105" i="80"/>
  <c r="F1117" i="80"/>
  <c r="F1129" i="80"/>
  <c r="F1141" i="80"/>
  <c r="F1154" i="80"/>
  <c r="F1165" i="80"/>
  <c r="F1178" i="80"/>
  <c r="F1190" i="80"/>
  <c r="F1202" i="80"/>
  <c r="F1214" i="80"/>
  <c r="F1227" i="80"/>
  <c r="F1238" i="80"/>
  <c r="F1251" i="80"/>
  <c r="F1264" i="80"/>
  <c r="F1275" i="80"/>
  <c r="F1288" i="80"/>
  <c r="F1300" i="80"/>
  <c r="F1312" i="80"/>
  <c r="F1324" i="80"/>
  <c r="F1337" i="80"/>
  <c r="F1348" i="80"/>
  <c r="F1361" i="80"/>
  <c r="F1373" i="80"/>
  <c r="F1385" i="80"/>
  <c r="F1397" i="80"/>
  <c r="F1410" i="80"/>
  <c r="F1421" i="80"/>
  <c r="F1434" i="80"/>
  <c r="F1446" i="80"/>
  <c r="F1458" i="80"/>
  <c r="F1470" i="80"/>
  <c r="F1481" i="80"/>
  <c r="F1491" i="80"/>
  <c r="F1502" i="80"/>
  <c r="F1513" i="80"/>
  <c r="F1523" i="80"/>
  <c r="F1534" i="80"/>
  <c r="F1545" i="80"/>
  <c r="F1555" i="80"/>
  <c r="F1566" i="80"/>
  <c r="F1577" i="80"/>
  <c r="F1587" i="80"/>
  <c r="F1598" i="80"/>
  <c r="F1607" i="80"/>
  <c r="F1615" i="80"/>
  <c r="F1623" i="80"/>
  <c r="F1631" i="80"/>
  <c r="F1639" i="80"/>
  <c r="F1647" i="80"/>
  <c r="F1655" i="80"/>
  <c r="F1663" i="80"/>
  <c r="F1671" i="80"/>
  <c r="F1679" i="80"/>
  <c r="F1687" i="80"/>
  <c r="F1695" i="80"/>
  <c r="F1703" i="80"/>
  <c r="F1711" i="80"/>
  <c r="F1719" i="80"/>
  <c r="F1727" i="80"/>
  <c r="F1735" i="80"/>
  <c r="F1743" i="80"/>
  <c r="F1751" i="80"/>
  <c r="F1759" i="80"/>
  <c r="F1767" i="80"/>
  <c r="F1775" i="80"/>
  <c r="F1783" i="80"/>
  <c r="F1791" i="80"/>
  <c r="F1799" i="80"/>
  <c r="F1807" i="80"/>
  <c r="F1815" i="80"/>
  <c r="F1823" i="80"/>
  <c r="F1831" i="80"/>
  <c r="F1839" i="80"/>
  <c r="F1847" i="80"/>
  <c r="F1855" i="80"/>
  <c r="F1863" i="80"/>
  <c r="F1871" i="80"/>
  <c r="F1879" i="80"/>
  <c r="F1887" i="80"/>
  <c r="F1895" i="80"/>
  <c r="F1903" i="80"/>
  <c r="F1911" i="80"/>
  <c r="F1919" i="80"/>
  <c r="F1927" i="80"/>
  <c r="F1935" i="80"/>
  <c r="F1943" i="80"/>
  <c r="F1951" i="80"/>
  <c r="F1959" i="80"/>
  <c r="F1967" i="80"/>
  <c r="F1975" i="80"/>
  <c r="F1983" i="80"/>
  <c r="F1991" i="80"/>
  <c r="F1999" i="80"/>
  <c r="F2007" i="80"/>
  <c r="F2015" i="80"/>
  <c r="F2023" i="80"/>
  <c r="F2031" i="80"/>
  <c r="F2039" i="80"/>
  <c r="F2047" i="80"/>
  <c r="F2055" i="80"/>
  <c r="F2063" i="80"/>
  <c r="F2071" i="80"/>
  <c r="F2079" i="80"/>
  <c r="F2087" i="80"/>
  <c r="F2095" i="80"/>
  <c r="F2103" i="80"/>
  <c r="F2111" i="80"/>
  <c r="F2119" i="80"/>
  <c r="F2127" i="80"/>
  <c r="F2135" i="80"/>
  <c r="F2143" i="80"/>
  <c r="F2151" i="80"/>
  <c r="F2159" i="80"/>
  <c r="F2167" i="80"/>
  <c r="F2175" i="80"/>
  <c r="F2183" i="80"/>
  <c r="F2191" i="80"/>
  <c r="F2199" i="80"/>
  <c r="F2207" i="80"/>
  <c r="F2215" i="80"/>
  <c r="F2223" i="80"/>
  <c r="F2231" i="80"/>
  <c r="F2239" i="80"/>
  <c r="F2247" i="80"/>
  <c r="F2255" i="80"/>
  <c r="F2263" i="80"/>
  <c r="F2271" i="80"/>
  <c r="F2279" i="80"/>
  <c r="F2287" i="80"/>
  <c r="F2295" i="80"/>
  <c r="F2303" i="80"/>
  <c r="F2311" i="80"/>
  <c r="F2319" i="80"/>
  <c r="F2327" i="80"/>
  <c r="F2335" i="80"/>
  <c r="F2343" i="80"/>
  <c r="F2351" i="80"/>
  <c r="F2359" i="80"/>
  <c r="F2367" i="80"/>
  <c r="F2375" i="80"/>
  <c r="F2383" i="80"/>
  <c r="F2391" i="80"/>
  <c r="F2399" i="80"/>
  <c r="F2407" i="80"/>
  <c r="F2415" i="80"/>
  <c r="F2423" i="80"/>
  <c r="F2431" i="80"/>
  <c r="F2439" i="80"/>
  <c r="F2447" i="80"/>
  <c r="F121" i="80"/>
  <c r="F313" i="80"/>
  <c r="F499" i="80"/>
  <c r="F644" i="80"/>
  <c r="F743" i="80"/>
  <c r="F847" i="80"/>
  <c r="F919" i="80"/>
  <c r="F938" i="80"/>
  <c r="F950" i="80"/>
  <c r="F963" i="80"/>
  <c r="F974" i="80"/>
  <c r="F987" i="80"/>
  <c r="F1000" i="80"/>
  <c r="F1011" i="80"/>
  <c r="F1024" i="80"/>
  <c r="F1036" i="80"/>
  <c r="F1048" i="80"/>
  <c r="F1060" i="80"/>
  <c r="F1073" i="80"/>
  <c r="F1084" i="80"/>
  <c r="F1097" i="80"/>
  <c r="F1109" i="80"/>
  <c r="F1121" i="80"/>
  <c r="F1133" i="80"/>
  <c r="F1146" i="80"/>
  <c r="F1157" i="80"/>
  <c r="F1170" i="80"/>
  <c r="F1182" i="80"/>
  <c r="F1194" i="80"/>
  <c r="F1206" i="80"/>
  <c r="F1219" i="80"/>
  <c r="F1230" i="80"/>
  <c r="F1243" i="80"/>
  <c r="F1256" i="80"/>
  <c r="F1267" i="80"/>
  <c r="F1280" i="80"/>
  <c r="F1292" i="80"/>
  <c r="F1304" i="80"/>
  <c r="F1316" i="80"/>
  <c r="F1329" i="80"/>
  <c r="F1340" i="80"/>
  <c r="F1353" i="80"/>
  <c r="F1365" i="80"/>
  <c r="F1377" i="80"/>
  <c r="F1389" i="80"/>
  <c r="F1402" i="80"/>
  <c r="F1413" i="80"/>
  <c r="F1426" i="80"/>
  <c r="F1438" i="80"/>
  <c r="F1450" i="80"/>
  <c r="F1462" i="80"/>
  <c r="F1474" i="80"/>
  <c r="F1484" i="80"/>
  <c r="F1495" i="80"/>
  <c r="F1506" i="80"/>
  <c r="F1516" i="80"/>
  <c r="F1527" i="80"/>
  <c r="F1538" i="80"/>
  <c r="F1548" i="80"/>
  <c r="F1559" i="80"/>
  <c r="F1570" i="80"/>
  <c r="F1580" i="80"/>
  <c r="F1591" i="80"/>
  <c r="F1602" i="80"/>
  <c r="F1610" i="80"/>
  <c r="F1618" i="80"/>
  <c r="F1626" i="80"/>
  <c r="F1634" i="80"/>
  <c r="F1642" i="80"/>
  <c r="F1650" i="80"/>
  <c r="F1658" i="80"/>
  <c r="F1666" i="80"/>
  <c r="F1674" i="80"/>
  <c r="F1682" i="80"/>
  <c r="F1690" i="80"/>
  <c r="F1698" i="80"/>
  <c r="F1706" i="80"/>
  <c r="F1714" i="80"/>
  <c r="F1722" i="80"/>
  <c r="F1730" i="80"/>
  <c r="F1738" i="80"/>
  <c r="F1746" i="80"/>
  <c r="F1754" i="80"/>
  <c r="F1762" i="80"/>
  <c r="F1770" i="80"/>
  <c r="F1778" i="80"/>
  <c r="F1786" i="80"/>
  <c r="F1794" i="80"/>
  <c r="F1802" i="80"/>
  <c r="F1810" i="80"/>
  <c r="F1818" i="80"/>
  <c r="F1826" i="80"/>
  <c r="F1834" i="80"/>
  <c r="F1842" i="80"/>
  <c r="F1850" i="80"/>
  <c r="F1858" i="80"/>
  <c r="F1866" i="80"/>
  <c r="F1874" i="80"/>
  <c r="F1882" i="80"/>
  <c r="F1890" i="80"/>
  <c r="F1898" i="80"/>
  <c r="F1906" i="80"/>
  <c r="F1914" i="80"/>
  <c r="F1922" i="80"/>
  <c r="F1930" i="80"/>
  <c r="F1938" i="80"/>
  <c r="F1946" i="80"/>
  <c r="F1954" i="80"/>
  <c r="F1962" i="80"/>
  <c r="F1970" i="80"/>
  <c r="F1978" i="80"/>
  <c r="F1986" i="80"/>
  <c r="F1994" i="80"/>
  <c r="F2002" i="80"/>
  <c r="F2010" i="80"/>
  <c r="F2018" i="80"/>
  <c r="F2026" i="80"/>
  <c r="F2034" i="80"/>
  <c r="F2042" i="80"/>
  <c r="F2050" i="80"/>
  <c r="F2058" i="80"/>
  <c r="F2066" i="80"/>
  <c r="F2074" i="80"/>
  <c r="F2082" i="80"/>
  <c r="F2090" i="80"/>
  <c r="F2098" i="80"/>
  <c r="F2106" i="80"/>
  <c r="F2114" i="80"/>
  <c r="F2122" i="80"/>
  <c r="F2130" i="80"/>
  <c r="F2138" i="80"/>
  <c r="F2146" i="80"/>
  <c r="F2154" i="80"/>
  <c r="F2162" i="80"/>
  <c r="F2170" i="80"/>
  <c r="F2178" i="80"/>
  <c r="F2186" i="80"/>
  <c r="F2194" i="80"/>
  <c r="F2202" i="80"/>
  <c r="F2210" i="80"/>
  <c r="F2218" i="80"/>
  <c r="F2226" i="80"/>
  <c r="F2234" i="80"/>
  <c r="F2242" i="80"/>
  <c r="F2250" i="80"/>
  <c r="F2258" i="80"/>
  <c r="F2266" i="80"/>
  <c r="F2274" i="80"/>
  <c r="F2282" i="80"/>
  <c r="F2290" i="80"/>
  <c r="F2298" i="80"/>
  <c r="F2306" i="80"/>
  <c r="F2314" i="80"/>
  <c r="F2322" i="80"/>
  <c r="F2330" i="80"/>
  <c r="F2338" i="80"/>
  <c r="F2346" i="80"/>
  <c r="F73" i="80"/>
  <c r="F345" i="80"/>
  <c r="F560" i="80"/>
  <c r="F727" i="80"/>
  <c r="F863" i="80"/>
  <c r="F930" i="80"/>
  <c r="F947" i="80"/>
  <c r="F964" i="80"/>
  <c r="F980" i="80"/>
  <c r="F996" i="80"/>
  <c r="F1013" i="80"/>
  <c r="F1028" i="80"/>
  <c r="F1045" i="80"/>
  <c r="F1062" i="80"/>
  <c r="F1077" i="80"/>
  <c r="F1093" i="80"/>
  <c r="F1110" i="80"/>
  <c r="F1126" i="80"/>
  <c r="F1142" i="80"/>
  <c r="F1160" i="80"/>
  <c r="F1174" i="80"/>
  <c r="F1192" i="80"/>
  <c r="F1209" i="80"/>
  <c r="F1224" i="80"/>
  <c r="F1240" i="80"/>
  <c r="F1257" i="80"/>
  <c r="F1273" i="80"/>
  <c r="F1289" i="80"/>
  <c r="F1306" i="80"/>
  <c r="F1321" i="80"/>
  <c r="F1338" i="80"/>
  <c r="F1355" i="80"/>
  <c r="F1370" i="80"/>
  <c r="F1386" i="80"/>
  <c r="F1403" i="80"/>
  <c r="F1419" i="80"/>
  <c r="F1435" i="80"/>
  <c r="F1452" i="80"/>
  <c r="F1467" i="80"/>
  <c r="F1482" i="80"/>
  <c r="F1497" i="80"/>
  <c r="F1510" i="80"/>
  <c r="F1524" i="80"/>
  <c r="F1539" i="80"/>
  <c r="F1553" i="80"/>
  <c r="F1567" i="80"/>
  <c r="F1582" i="80"/>
  <c r="F1595" i="80"/>
  <c r="F1608" i="80"/>
  <c r="F1619" i="80"/>
  <c r="F1629" i="80"/>
  <c r="F1640" i="80"/>
  <c r="F1651" i="80"/>
  <c r="F1661" i="80"/>
  <c r="F1672" i="80"/>
  <c r="F1683" i="80"/>
  <c r="F1693" i="80"/>
  <c r="F1704" i="80"/>
  <c r="F1715" i="80"/>
  <c r="F1725" i="80"/>
  <c r="F1736" i="80"/>
  <c r="F1747" i="80"/>
  <c r="F1757" i="80"/>
  <c r="F1768" i="80"/>
  <c r="F1779" i="80"/>
  <c r="F1789" i="80"/>
  <c r="F1800" i="80"/>
  <c r="F1811" i="80"/>
  <c r="F1821" i="80"/>
  <c r="F1832" i="80"/>
  <c r="F1843" i="80"/>
  <c r="F1853" i="80"/>
  <c r="F1864" i="80"/>
  <c r="F1875" i="80"/>
  <c r="F1885" i="80"/>
  <c r="F1896" i="80"/>
  <c r="F1907" i="80"/>
  <c r="F1917" i="80"/>
  <c r="F1928" i="80"/>
  <c r="F1939" i="80"/>
  <c r="F1949" i="80"/>
  <c r="F1960" i="80"/>
  <c r="F1971" i="80"/>
  <c r="F1981" i="80"/>
  <c r="F1992" i="80"/>
  <c r="F2003" i="80"/>
  <c r="F2013" i="80"/>
  <c r="F2024" i="80"/>
  <c r="F2035" i="80"/>
  <c r="F2045" i="80"/>
  <c r="F2056" i="80"/>
  <c r="F2067" i="80"/>
  <c r="F2077" i="80"/>
  <c r="F2088" i="80"/>
  <c r="F2099" i="80"/>
  <c r="F2109" i="80"/>
  <c r="F2120" i="80"/>
  <c r="F2131" i="80"/>
  <c r="F2141" i="80"/>
  <c r="F2152" i="80"/>
  <c r="F2163" i="80"/>
  <c r="F2173" i="80"/>
  <c r="F2184" i="80"/>
  <c r="F2195" i="80"/>
  <c r="F2205" i="80"/>
  <c r="F2216" i="80"/>
  <c r="F2227" i="80"/>
  <c r="F2237" i="80"/>
  <c r="F2248" i="80"/>
  <c r="F2259" i="80"/>
  <c r="F2269" i="80"/>
  <c r="F2280" i="80"/>
  <c r="F2291" i="80"/>
  <c r="F2301" i="80"/>
  <c r="F2312" i="80"/>
  <c r="F2323" i="80"/>
  <c r="F2333" i="80"/>
  <c r="F2344" i="80"/>
  <c r="F2354" i="80"/>
  <c r="F2363" i="80"/>
  <c r="F2372" i="80"/>
  <c r="F2381" i="80"/>
  <c r="F2390" i="80"/>
  <c r="F2400" i="80"/>
  <c r="F2409" i="80"/>
  <c r="F2418" i="80"/>
  <c r="F2427" i="80"/>
  <c r="F2436" i="80"/>
  <c r="F2445" i="80"/>
  <c r="F2454" i="80"/>
  <c r="F2462" i="80"/>
  <c r="F2470" i="80"/>
  <c r="F2478" i="80"/>
  <c r="F2486" i="80"/>
  <c r="F2494" i="80"/>
  <c r="F2502" i="80"/>
  <c r="F2510" i="80"/>
  <c r="F2518" i="80"/>
  <c r="F2526" i="80"/>
  <c r="F2534" i="80"/>
  <c r="F2542" i="80"/>
  <c r="F2550" i="80"/>
  <c r="F2558" i="80"/>
  <c r="F2566" i="80"/>
  <c r="F2574" i="80"/>
  <c r="F2582" i="80"/>
  <c r="F2590" i="80"/>
  <c r="F2598" i="80"/>
  <c r="F2606" i="80"/>
  <c r="F2614" i="80"/>
  <c r="F2622" i="80"/>
  <c r="F2630" i="80"/>
  <c r="F2638" i="80"/>
  <c r="F2646" i="80"/>
  <c r="F2654" i="80"/>
  <c r="F2662" i="80"/>
  <c r="F2670" i="80"/>
  <c r="F2678" i="80"/>
  <c r="F2686" i="80"/>
  <c r="F2694" i="80"/>
  <c r="F2702" i="80"/>
  <c r="F2710" i="80"/>
  <c r="F2718" i="80"/>
  <c r="F2726" i="80"/>
  <c r="F2734" i="80"/>
  <c r="F2742" i="80"/>
  <c r="F2750" i="80"/>
  <c r="F2758" i="80"/>
  <c r="F2766" i="80"/>
  <c r="F2774" i="80"/>
  <c r="F2782" i="80"/>
  <c r="F2790" i="80"/>
  <c r="F2798" i="80"/>
  <c r="F169" i="80"/>
  <c r="F425" i="80"/>
  <c r="F634" i="80"/>
  <c r="F775" i="80"/>
  <c r="F895" i="80"/>
  <c r="F937" i="80"/>
  <c r="F954" i="80"/>
  <c r="F969" i="80"/>
  <c r="F986" i="80"/>
  <c r="F1002" i="80"/>
  <c r="F1018" i="80"/>
  <c r="F1035" i="80"/>
  <c r="F1051" i="80"/>
  <c r="F1066" i="80"/>
  <c r="F1083" i="80"/>
  <c r="F1100" i="80"/>
  <c r="F1115" i="80"/>
  <c r="F1132" i="80"/>
  <c r="F1148" i="80"/>
  <c r="F1164" i="80"/>
  <c r="F1181" i="80"/>
  <c r="F1197" i="80"/>
  <c r="F1212" i="80"/>
  <c r="F1229" i="80"/>
  <c r="F1246" i="80"/>
  <c r="F1261" i="80"/>
  <c r="F1278" i="80"/>
  <c r="F1294" i="80"/>
  <c r="F1310" i="80"/>
  <c r="F1328" i="80"/>
  <c r="F1344" i="80"/>
  <c r="F1358" i="80"/>
  <c r="F1376" i="80"/>
  <c r="F1393" i="80"/>
  <c r="F1408" i="80"/>
  <c r="F1425" i="80"/>
  <c r="F1441" i="80"/>
  <c r="F1457" i="80"/>
  <c r="F1473" i="80"/>
  <c r="F1487" i="80"/>
  <c r="F1500" i="80"/>
  <c r="F1515" i="80"/>
  <c r="F1530" i="80"/>
  <c r="F1543" i="80"/>
  <c r="F1558" i="80"/>
  <c r="F1572" i="80"/>
  <c r="F1586" i="80"/>
  <c r="F1601" i="80"/>
  <c r="F1612" i="80"/>
  <c r="F1622" i="80"/>
  <c r="F1633" i="80"/>
  <c r="F1644" i="80"/>
  <c r="F1654" i="80"/>
  <c r="F1665" i="80"/>
  <c r="F1676" i="80"/>
  <c r="F1686" i="80"/>
  <c r="F1697" i="80"/>
  <c r="F1708" i="80"/>
  <c r="F1718" i="80"/>
  <c r="F1729" i="80"/>
  <c r="F1740" i="80"/>
  <c r="F1750" i="80"/>
  <c r="F1761" i="80"/>
  <c r="F1772" i="80"/>
  <c r="F1782" i="80"/>
  <c r="F1793" i="80"/>
  <c r="F1804" i="80"/>
  <c r="F1814" i="80"/>
  <c r="F1825" i="80"/>
  <c r="F1836" i="80"/>
  <c r="F1846" i="80"/>
  <c r="F1857" i="80"/>
  <c r="F1868" i="80"/>
  <c r="F1878" i="80"/>
  <c r="F1889" i="80"/>
  <c r="F1900" i="80"/>
  <c r="F1910" i="80"/>
  <c r="F1921" i="80"/>
  <c r="F1932" i="80"/>
  <c r="F1942" i="80"/>
  <c r="F1953" i="80"/>
  <c r="F1964" i="80"/>
  <c r="F1974" i="80"/>
  <c r="F1985" i="80"/>
  <c r="F1996" i="80"/>
  <c r="F2006" i="80"/>
  <c r="F2017" i="80"/>
  <c r="F2028" i="80"/>
  <c r="F2038" i="80"/>
  <c r="F2049" i="80"/>
  <c r="F2060" i="80"/>
  <c r="F2070" i="80"/>
  <c r="F2081" i="80"/>
  <c r="F2092" i="80"/>
  <c r="F2102" i="80"/>
  <c r="F2113" i="80"/>
  <c r="F2124" i="80"/>
  <c r="F2134" i="80"/>
  <c r="F2145" i="80"/>
  <c r="F2156" i="80"/>
  <c r="F2166" i="80"/>
  <c r="F2177" i="80"/>
  <c r="F2188" i="80"/>
  <c r="F2198" i="80"/>
  <c r="F2209" i="80"/>
  <c r="F2220" i="80"/>
  <c r="F2230" i="80"/>
  <c r="F2241" i="80"/>
  <c r="F2252" i="80"/>
  <c r="F2262" i="80"/>
  <c r="F2273" i="80"/>
  <c r="F2284" i="80"/>
  <c r="F2294" i="80"/>
  <c r="F2305" i="80"/>
  <c r="F2316" i="80"/>
  <c r="F2326" i="80"/>
  <c r="F2337" i="80"/>
  <c r="F2348" i="80"/>
  <c r="F2357" i="80"/>
  <c r="F2366" i="80"/>
  <c r="F2376" i="80"/>
  <c r="F2385" i="80"/>
  <c r="F2394" i="80"/>
  <c r="F2403" i="80"/>
  <c r="F2412" i="80"/>
  <c r="F2421" i="80"/>
  <c r="F2430" i="80"/>
  <c r="F2440" i="80"/>
  <c r="F2449" i="80"/>
  <c r="F2457" i="80"/>
  <c r="F2465" i="80"/>
  <c r="F2473" i="80"/>
  <c r="F2481" i="80"/>
  <c r="F2489" i="80"/>
  <c r="F2497" i="80"/>
  <c r="F2505" i="80"/>
  <c r="F2513" i="80"/>
  <c r="F2521" i="80"/>
  <c r="F2529" i="80"/>
  <c r="F2537" i="80"/>
  <c r="F2545" i="80"/>
  <c r="F2553" i="80"/>
  <c r="F2561" i="80"/>
  <c r="F2569" i="80"/>
  <c r="F2577" i="80"/>
  <c r="F2585" i="80"/>
  <c r="F2593" i="80"/>
  <c r="F2601" i="80"/>
  <c r="F2609" i="80"/>
  <c r="F2617" i="80"/>
  <c r="F2625" i="80"/>
  <c r="F2633" i="80"/>
  <c r="F2641" i="80"/>
  <c r="F2649" i="80"/>
  <c r="F2657" i="80"/>
  <c r="F2665" i="80"/>
  <c r="F2673" i="80"/>
  <c r="F2681" i="80"/>
  <c r="F2689" i="80"/>
  <c r="F2697" i="80"/>
  <c r="F2705" i="80"/>
  <c r="F2713" i="80"/>
  <c r="F2721" i="80"/>
  <c r="F2729" i="80"/>
  <c r="F2737" i="80"/>
  <c r="F2745" i="80"/>
  <c r="F2753" i="80"/>
  <c r="F2761" i="80"/>
  <c r="F2769" i="80"/>
  <c r="F2777" i="80"/>
  <c r="F297" i="80"/>
  <c r="F602" i="80"/>
  <c r="F799" i="80"/>
  <c r="F927" i="80"/>
  <c r="F953" i="80"/>
  <c r="F973" i="80"/>
  <c r="F993" i="80"/>
  <c r="F1017" i="80"/>
  <c r="F1038" i="80"/>
  <c r="F1059" i="80"/>
  <c r="F1082" i="80"/>
  <c r="F1102" i="80"/>
  <c r="F1124" i="80"/>
  <c r="F1147" i="80"/>
  <c r="F1169" i="80"/>
  <c r="F1188" i="80"/>
  <c r="F1211" i="80"/>
  <c r="F1234" i="80"/>
  <c r="F1254" i="80"/>
  <c r="F1276" i="80"/>
  <c r="F1298" i="80"/>
  <c r="F1320" i="80"/>
  <c r="F1342" i="80"/>
  <c r="F1364" i="80"/>
  <c r="F1384" i="80"/>
  <c r="F1406" i="80"/>
  <c r="F1429" i="80"/>
  <c r="F1449" i="80"/>
  <c r="F1471" i="80"/>
  <c r="F1490" i="80"/>
  <c r="F1508" i="80"/>
  <c r="F1529" i="80"/>
  <c r="F1547" i="80"/>
  <c r="F1564" i="80"/>
  <c r="F1585" i="80"/>
  <c r="F1604" i="80"/>
  <c r="F1617" i="80"/>
  <c r="F1632" i="80"/>
  <c r="F1646" i="80"/>
  <c r="F1660" i="80"/>
  <c r="F1675" i="80"/>
  <c r="F1689" i="80"/>
  <c r="F1702" i="80"/>
  <c r="F1717" i="80"/>
  <c r="F1732" i="80"/>
  <c r="F1745" i="80"/>
  <c r="F1760" i="80"/>
  <c r="F1774" i="80"/>
  <c r="F1788" i="80"/>
  <c r="F1803" i="80"/>
  <c r="F1817" i="80"/>
  <c r="F1830" i="80"/>
  <c r="F1845" i="80"/>
  <c r="F1860" i="80"/>
  <c r="F1873" i="80"/>
  <c r="F1888" i="80"/>
  <c r="F1902" i="80"/>
  <c r="F1916" i="80"/>
  <c r="F1931" i="80"/>
  <c r="F1945" i="80"/>
  <c r="F1958" i="80"/>
  <c r="F1973" i="80"/>
  <c r="F1988" i="80"/>
  <c r="F2001" i="80"/>
  <c r="F2016" i="80"/>
  <c r="F2030" i="80"/>
  <c r="F2044" i="80"/>
  <c r="F2059" i="80"/>
  <c r="F2073" i="80"/>
  <c r="F2086" i="80"/>
  <c r="F2101" i="80"/>
  <c r="F2116" i="80"/>
  <c r="F2129" i="80"/>
  <c r="F2144" i="80"/>
  <c r="F2158" i="80"/>
  <c r="F2172" i="80"/>
  <c r="F2187" i="80"/>
  <c r="F2201" i="80"/>
  <c r="F2214" i="80"/>
  <c r="F2229" i="80"/>
  <c r="F2244" i="80"/>
  <c r="F2257" i="80"/>
  <c r="F2272" i="80"/>
  <c r="F2286" i="80"/>
  <c r="F2300" i="80"/>
  <c r="F105" i="80"/>
  <c r="F457" i="80"/>
  <c r="F687" i="80"/>
  <c r="F871" i="80"/>
  <c r="F940" i="80"/>
  <c r="F960" i="80"/>
  <c r="F981" i="80"/>
  <c r="F1004" i="80"/>
  <c r="F1026" i="80"/>
  <c r="F1046" i="80"/>
  <c r="F1069" i="80"/>
  <c r="F1090" i="80"/>
  <c r="F1112" i="80"/>
  <c r="F1136" i="80"/>
  <c r="F1155" i="80"/>
  <c r="F1176" i="80"/>
  <c r="F1200" i="80"/>
  <c r="F1220" i="80"/>
  <c r="F1242" i="80"/>
  <c r="F1265" i="80"/>
  <c r="F1284" i="80"/>
  <c r="F1307" i="80"/>
  <c r="F1330" i="80"/>
  <c r="F1349" i="80"/>
  <c r="F1371" i="80"/>
  <c r="F1394" i="80"/>
  <c r="F1416" i="80"/>
  <c r="F1437" i="80"/>
  <c r="F1459" i="80"/>
  <c r="F1478" i="80"/>
  <c r="F1498" i="80"/>
  <c r="F1518" i="80"/>
  <c r="F1535" i="80"/>
  <c r="F1554" i="80"/>
  <c r="F1574" i="80"/>
  <c r="F1593" i="80"/>
  <c r="F1609" i="80"/>
  <c r="F1624" i="80"/>
  <c r="F1637" i="80"/>
  <c r="F1652" i="80"/>
  <c r="F1667" i="80"/>
  <c r="F1680" i="80"/>
  <c r="F1694" i="80"/>
  <c r="F1709" i="80"/>
  <c r="F1723" i="80"/>
  <c r="F1737" i="80"/>
  <c r="F1752" i="80"/>
  <c r="F1765" i="80"/>
  <c r="F1780" i="80"/>
  <c r="F1795" i="80"/>
  <c r="F1808" i="80"/>
  <c r="F1822" i="80"/>
  <c r="F1837" i="80"/>
  <c r="F1851" i="80"/>
  <c r="F1865" i="80"/>
  <c r="F1880" i="80"/>
  <c r="F1893" i="80"/>
  <c r="F1908" i="80"/>
  <c r="F1923" i="80"/>
  <c r="F1936" i="80"/>
  <c r="F1950" i="80"/>
  <c r="F1965" i="80"/>
  <c r="F1979" i="80"/>
  <c r="F1993" i="80"/>
  <c r="F2008" i="80"/>
  <c r="F2021" i="80"/>
  <c r="F2036" i="80"/>
  <c r="F2051" i="80"/>
  <c r="F2064" i="80"/>
  <c r="F2078" i="80"/>
  <c r="F2093" i="80"/>
  <c r="F2107" i="80"/>
  <c r="F2121" i="80"/>
  <c r="F2136" i="80"/>
  <c r="F2149" i="80"/>
  <c r="F2164" i="80"/>
  <c r="F2179" i="80"/>
  <c r="F2192" i="80"/>
  <c r="F2206" i="80"/>
  <c r="F2221" i="80"/>
  <c r="F2235" i="80"/>
  <c r="F2249" i="80"/>
  <c r="F2264" i="80"/>
  <c r="F2277" i="80"/>
  <c r="F2292" i="80"/>
  <c r="F2307" i="80"/>
  <c r="F2320" i="80"/>
  <c r="F2334" i="80"/>
  <c r="F2349" i="80"/>
  <c r="F2361" i="80"/>
  <c r="F2373" i="80"/>
  <c r="F2386" i="80"/>
  <c r="F2397" i="80"/>
  <c r="F2410" i="80"/>
  <c r="F2422" i="80"/>
  <c r="F2434" i="80"/>
  <c r="F2446" i="80"/>
  <c r="F2458" i="80"/>
  <c r="F2468" i="80"/>
  <c r="F2479" i="80"/>
  <c r="F2490" i="80"/>
  <c r="F2500" i="80"/>
  <c r="F2511" i="80"/>
  <c r="F2522" i="80"/>
  <c r="F2532" i="80"/>
  <c r="F2543" i="80"/>
  <c r="F2554" i="80"/>
  <c r="F2564" i="80"/>
  <c r="F2575" i="80"/>
  <c r="F2586" i="80"/>
  <c r="F2596" i="80"/>
  <c r="F2607" i="80"/>
  <c r="F2618" i="80"/>
  <c r="F2628" i="80"/>
  <c r="F2639" i="80"/>
  <c r="F2650" i="80"/>
  <c r="F2660" i="80"/>
  <c r="F2671" i="80"/>
  <c r="F2682" i="80"/>
  <c r="F2692" i="80"/>
  <c r="F2703" i="80"/>
  <c r="F2714" i="80"/>
  <c r="F2724" i="80"/>
  <c r="F2735" i="80"/>
  <c r="F2746" i="80"/>
  <c r="F2756" i="80"/>
  <c r="F2767" i="80"/>
  <c r="F2778" i="80"/>
  <c r="F2787" i="80"/>
  <c r="F2796" i="80"/>
  <c r="F2805" i="80"/>
  <c r="F2813" i="80"/>
  <c r="F2821" i="80"/>
  <c r="F2829" i="80"/>
  <c r="F2837" i="80"/>
  <c r="F2845" i="80"/>
  <c r="F2853" i="80"/>
  <c r="F2861" i="80"/>
  <c r="F2869" i="80"/>
  <c r="F2877" i="80"/>
  <c r="F2885" i="80"/>
  <c r="F2893" i="80"/>
  <c r="F2901" i="80"/>
  <c r="F2909" i="80"/>
  <c r="F2917" i="80"/>
  <c r="F2925" i="80"/>
  <c r="F2933" i="80"/>
  <c r="F2941" i="80"/>
  <c r="F2949" i="80"/>
  <c r="F2957" i="80"/>
  <c r="F2965" i="80"/>
  <c r="F2973" i="80"/>
  <c r="F2981" i="80"/>
  <c r="F2989" i="80"/>
  <c r="F2997" i="80"/>
  <c r="F3005" i="80"/>
  <c r="F3013" i="80"/>
  <c r="F3021" i="80"/>
  <c r="F3029" i="80"/>
  <c r="F3037" i="80"/>
  <c r="F3045" i="80"/>
  <c r="F3053" i="80"/>
  <c r="F3061" i="80"/>
  <c r="F3069" i="80"/>
  <c r="F3077" i="80"/>
  <c r="F3085" i="80"/>
  <c r="F3093" i="80"/>
  <c r="F3101" i="80"/>
  <c r="F3109" i="80"/>
  <c r="F3117" i="80"/>
  <c r="F3125" i="80"/>
  <c r="F3133" i="80"/>
  <c r="F3141" i="80"/>
  <c r="F3149" i="80"/>
  <c r="F3157" i="80"/>
  <c r="F3165" i="80"/>
  <c r="F3173" i="80"/>
  <c r="F3181" i="80"/>
  <c r="F3189" i="80"/>
  <c r="F3197" i="80"/>
  <c r="F3205" i="80"/>
  <c r="F3213" i="80"/>
  <c r="F3221" i="80"/>
  <c r="F3229" i="80"/>
  <c r="F3237" i="80"/>
  <c r="F3245" i="80"/>
  <c r="F3253" i="80"/>
  <c r="F3261" i="80"/>
  <c r="F3269" i="80"/>
  <c r="F3277" i="80"/>
  <c r="F3285" i="80"/>
  <c r="F3293" i="80"/>
  <c r="F3301" i="80"/>
  <c r="F3309" i="80"/>
  <c r="F3317" i="80"/>
  <c r="F3325" i="80"/>
  <c r="F3333" i="80"/>
  <c r="F3341" i="80"/>
  <c r="F3349" i="80"/>
  <c r="F3357" i="80"/>
  <c r="F3365" i="80"/>
  <c r="F3373" i="80"/>
  <c r="F3381" i="80"/>
  <c r="F3389" i="80"/>
  <c r="F3397" i="80"/>
  <c r="F3405" i="80"/>
  <c r="F3413" i="80"/>
  <c r="F3421" i="80"/>
  <c r="F3429" i="80"/>
  <c r="F3437" i="80"/>
  <c r="F3445" i="80"/>
  <c r="F3453" i="80"/>
  <c r="F3461" i="80"/>
  <c r="F3469" i="80"/>
  <c r="F3477" i="80"/>
  <c r="F3485" i="80"/>
  <c r="F3493" i="80"/>
  <c r="F3501" i="80"/>
  <c r="F3509" i="80"/>
  <c r="F3517" i="80"/>
  <c r="F3525" i="80"/>
  <c r="F3533" i="80"/>
  <c r="F3541" i="80"/>
  <c r="F3549" i="80"/>
  <c r="F3557" i="80"/>
  <c r="F3565" i="80"/>
  <c r="F3573" i="80"/>
  <c r="F3581" i="80"/>
  <c r="F3589" i="80"/>
  <c r="F3597" i="80"/>
  <c r="F3605" i="80"/>
  <c r="F217" i="80"/>
  <c r="F548" i="80"/>
  <c r="F767" i="80"/>
  <c r="F917" i="80"/>
  <c r="F945" i="80"/>
  <c r="F968" i="80"/>
  <c r="F990" i="80"/>
  <c r="F1010" i="80"/>
  <c r="F1033" i="80"/>
  <c r="F1054" i="80"/>
  <c r="F1075" i="80"/>
  <c r="F1099" i="80"/>
  <c r="F1120" i="80"/>
  <c r="F1139" i="80"/>
  <c r="F1163" i="80"/>
  <c r="F1185" i="80"/>
  <c r="F1205" i="80"/>
  <c r="F1228" i="80"/>
  <c r="F1249" i="80"/>
  <c r="F1270" i="80"/>
  <c r="F1293" i="80"/>
  <c r="F1315" i="80"/>
  <c r="F1334" i="80"/>
  <c r="F1357" i="80"/>
  <c r="F1380" i="80"/>
  <c r="F1401" i="80"/>
  <c r="F1422" i="80"/>
  <c r="F1444" i="80"/>
  <c r="F1466" i="80"/>
  <c r="F1486" i="80"/>
  <c r="F1505" i="80"/>
  <c r="F1522" i="80"/>
  <c r="F1542" i="80"/>
  <c r="F1562" i="80"/>
  <c r="F1579" i="80"/>
  <c r="F1599" i="80"/>
  <c r="F1614" i="80"/>
  <c r="F1628" i="80"/>
  <c r="F1643" i="80"/>
  <c r="F1657" i="80"/>
  <c r="F1670" i="80"/>
  <c r="F1685" i="80"/>
  <c r="F1700" i="80"/>
  <c r="F1713" i="80"/>
  <c r="F1728" i="80"/>
  <c r="F1742" i="80"/>
  <c r="F1756" i="80"/>
  <c r="F1771" i="80"/>
  <c r="F1785" i="80"/>
  <c r="F1798" i="80"/>
  <c r="F1813" i="80"/>
  <c r="F1828" i="80"/>
  <c r="F1841" i="80"/>
  <c r="F1856" i="80"/>
  <c r="F1870" i="80"/>
  <c r="F1884" i="80"/>
  <c r="F1899" i="80"/>
  <c r="F1913" i="80"/>
  <c r="F1926" i="80"/>
  <c r="F1941" i="80"/>
  <c r="F1956" i="80"/>
  <c r="F1969" i="80"/>
  <c r="F1984" i="80"/>
  <c r="F1998" i="80"/>
  <c r="F2012" i="80"/>
  <c r="F2027" i="80"/>
  <c r="F2041" i="80"/>
  <c r="F2054" i="80"/>
  <c r="F2069" i="80"/>
  <c r="F2084" i="80"/>
  <c r="F2097" i="80"/>
  <c r="F2112" i="80"/>
  <c r="F2126" i="80"/>
  <c r="F2140" i="80"/>
  <c r="F2155" i="80"/>
  <c r="F2169" i="80"/>
  <c r="F2182" i="80"/>
  <c r="F2197" i="80"/>
  <c r="F2212" i="80"/>
  <c r="F2225" i="80"/>
  <c r="F2240" i="80"/>
  <c r="F2254" i="80"/>
  <c r="F2268" i="80"/>
  <c r="F2283" i="80"/>
  <c r="F2297" i="80"/>
  <c r="F2310" i="80"/>
  <c r="F2325" i="80"/>
  <c r="F2340" i="80"/>
  <c r="F2353" i="80"/>
  <c r="F2365" i="80"/>
  <c r="F2378" i="80"/>
  <c r="F2389" i="80"/>
  <c r="F2402" i="80"/>
  <c r="F2414" i="80"/>
  <c r="F2426" i="80"/>
  <c r="F2438" i="80"/>
  <c r="F2451" i="80"/>
  <c r="F2461" i="80"/>
  <c r="F2472" i="80"/>
  <c r="F2483" i="80"/>
  <c r="F2493" i="80"/>
  <c r="F2504" i="80"/>
  <c r="F2515" i="80"/>
  <c r="F2525" i="80"/>
  <c r="F2536" i="80"/>
  <c r="F2547" i="80"/>
  <c r="F2557" i="80"/>
  <c r="F2568" i="80"/>
  <c r="F2579" i="80"/>
  <c r="F2589" i="80"/>
  <c r="F2600" i="80"/>
  <c r="F2611" i="80"/>
  <c r="F2621" i="80"/>
  <c r="F2632" i="80"/>
  <c r="F2643" i="80"/>
  <c r="F2653" i="80"/>
  <c r="F2664" i="80"/>
  <c r="F2675" i="80"/>
  <c r="F2685" i="80"/>
  <c r="F2696" i="80"/>
  <c r="F2707" i="80"/>
  <c r="F2717" i="80"/>
  <c r="F2728" i="80"/>
  <c r="F2739" i="80"/>
  <c r="F2749" i="80"/>
  <c r="F2760" i="80"/>
  <c r="F2771" i="80"/>
  <c r="F2781" i="80"/>
  <c r="F2791" i="80"/>
  <c r="F2800" i="80"/>
  <c r="F2808" i="80"/>
  <c r="F2816" i="80"/>
  <c r="F2824" i="80"/>
  <c r="F2832" i="80"/>
  <c r="F2840" i="80"/>
  <c r="F2848" i="80"/>
  <c r="F2856" i="80"/>
  <c r="F2864" i="80"/>
  <c r="F2872" i="80"/>
  <c r="F2880" i="80"/>
  <c r="F2888" i="80"/>
  <c r="F2896" i="80"/>
  <c r="F2904" i="80"/>
  <c r="F2912" i="80"/>
  <c r="F2920" i="80"/>
  <c r="F2928" i="80"/>
  <c r="F2936" i="80"/>
  <c r="F2944" i="80"/>
  <c r="F2952" i="80"/>
  <c r="F2960" i="80"/>
  <c r="F2968" i="80"/>
  <c r="F2976" i="80"/>
  <c r="F2984" i="80"/>
  <c r="F2992" i="80"/>
  <c r="F3000" i="80"/>
  <c r="F3008" i="80"/>
  <c r="F3016" i="80"/>
  <c r="F3024" i="80"/>
  <c r="F3032" i="80"/>
  <c r="F3040" i="80"/>
  <c r="F3048" i="80"/>
  <c r="F3056" i="80"/>
  <c r="F3064" i="80"/>
  <c r="F3072" i="80"/>
  <c r="F3080" i="80"/>
  <c r="F3088" i="80"/>
  <c r="F3096" i="80"/>
  <c r="F3104" i="80"/>
  <c r="F3112" i="80"/>
  <c r="F3120" i="80"/>
  <c r="F3128" i="80"/>
  <c r="F3136" i="80"/>
  <c r="F3144" i="80"/>
  <c r="F3152" i="80"/>
  <c r="F3160" i="80"/>
  <c r="F3168" i="80"/>
  <c r="F3176" i="80"/>
  <c r="F3184" i="80"/>
  <c r="F3192" i="80"/>
  <c r="F3200" i="80"/>
  <c r="F3208" i="80"/>
  <c r="F3216" i="80"/>
  <c r="F3224" i="80"/>
  <c r="F3232" i="80"/>
  <c r="F3240" i="80"/>
  <c r="F3248" i="80"/>
  <c r="F3256" i="80"/>
  <c r="F3264" i="80"/>
  <c r="F3272" i="80"/>
  <c r="F3280" i="80"/>
  <c r="F3288" i="80"/>
  <c r="F3296" i="80"/>
  <c r="F3304" i="80"/>
  <c r="F3312" i="80"/>
  <c r="F3320" i="80"/>
  <c r="F3328" i="80"/>
  <c r="F3336" i="80"/>
  <c r="F3344" i="80"/>
  <c r="F3352" i="80"/>
  <c r="F3360" i="80"/>
  <c r="F3368" i="80"/>
  <c r="F3376" i="80"/>
  <c r="F3384" i="80"/>
  <c r="F3392" i="80"/>
  <c r="F3400" i="80"/>
  <c r="F3408" i="80"/>
  <c r="F3416" i="80"/>
  <c r="F3424" i="80"/>
  <c r="F3432" i="80"/>
  <c r="F3440" i="80"/>
  <c r="F3448" i="80"/>
  <c r="F3456" i="80"/>
  <c r="F3464" i="80"/>
  <c r="F3472" i="80"/>
  <c r="F3480" i="80"/>
  <c r="F3488" i="80"/>
  <c r="F3496" i="80"/>
  <c r="F3504" i="80"/>
  <c r="F3512" i="80"/>
  <c r="F3520" i="80"/>
  <c r="F3528" i="80"/>
  <c r="F3536" i="80"/>
  <c r="F3544" i="80"/>
  <c r="F3552" i="80"/>
  <c r="F3560" i="80"/>
  <c r="F3568" i="80"/>
  <c r="F3576" i="80"/>
  <c r="F3584" i="80"/>
  <c r="F3592" i="80"/>
  <c r="F3600" i="80"/>
  <c r="F488" i="80"/>
  <c r="F815" i="80"/>
  <c r="F944" i="80"/>
  <c r="F978" i="80"/>
  <c r="F1014" i="80"/>
  <c r="F1050" i="80"/>
  <c r="F1086" i="80"/>
  <c r="F1118" i="80"/>
  <c r="F1152" i="80"/>
  <c r="F1187" i="80"/>
  <c r="F1221" i="80"/>
  <c r="F1258" i="80"/>
  <c r="F1291" i="80"/>
  <c r="F1325" i="80"/>
  <c r="F1362" i="80"/>
  <c r="F1395" i="80"/>
  <c r="F1430" i="80"/>
  <c r="F1465" i="80"/>
  <c r="F1494" i="80"/>
  <c r="F1526" i="80"/>
  <c r="F1556" i="80"/>
  <c r="F1588" i="80"/>
  <c r="F1613" i="80"/>
  <c r="F1636" i="80"/>
  <c r="F1659" i="80"/>
  <c r="F1681" i="80"/>
  <c r="F1705" i="80"/>
  <c r="F1726" i="80"/>
  <c r="F1749" i="80"/>
  <c r="F1773" i="80"/>
  <c r="F1796" i="80"/>
  <c r="F1819" i="80"/>
  <c r="F1840" i="80"/>
  <c r="F1862" i="80"/>
  <c r="F1886" i="80"/>
  <c r="F1909" i="80"/>
  <c r="F1933" i="80"/>
  <c r="F1955" i="80"/>
  <c r="F1977" i="80"/>
  <c r="F2000" i="80"/>
  <c r="F2022" i="80"/>
  <c r="F2046" i="80"/>
  <c r="F2068" i="80"/>
  <c r="F2091" i="80"/>
  <c r="F2115" i="80"/>
  <c r="F2137" i="80"/>
  <c r="F2160" i="80"/>
  <c r="F2181" i="80"/>
  <c r="F2204" i="80"/>
  <c r="F2228" i="80"/>
  <c r="F2251" i="80"/>
  <c r="F2275" i="80"/>
  <c r="F2296" i="80"/>
  <c r="F2317" i="80"/>
  <c r="F2336" i="80"/>
  <c r="F2355" i="80"/>
  <c r="F2370" i="80"/>
  <c r="F2387" i="80"/>
  <c r="F2404" i="80"/>
  <c r="F2419" i="80"/>
  <c r="F2435" i="80"/>
  <c r="F2452" i="80"/>
  <c r="F2466" i="80"/>
  <c r="F2480" i="80"/>
  <c r="F2495" i="80"/>
  <c r="F2508" i="80"/>
  <c r="F2523" i="80"/>
  <c r="F2538" i="80"/>
  <c r="F2551" i="80"/>
  <c r="F2565" i="80"/>
  <c r="F2580" i="80"/>
  <c r="F2594" i="80"/>
  <c r="F2608" i="80"/>
  <c r="F2623" i="80"/>
  <c r="F2636" i="80"/>
  <c r="F2651" i="80"/>
  <c r="F2666" i="80"/>
  <c r="F2679" i="80"/>
  <c r="F2693" i="80"/>
  <c r="F2708" i="80"/>
  <c r="F2722" i="80"/>
  <c r="F2736" i="80"/>
  <c r="F2751" i="80"/>
  <c r="F2764" i="80"/>
  <c r="F2779" i="80"/>
  <c r="F2792" i="80"/>
  <c r="F2803" i="80"/>
  <c r="F2814" i="80"/>
  <c r="F2825" i="80"/>
  <c r="F2835" i="80"/>
  <c r="F2846" i="80"/>
  <c r="F2857" i="80"/>
  <c r="F2867" i="80"/>
  <c r="F2878" i="80"/>
  <c r="F2889" i="80"/>
  <c r="F2899" i="80"/>
  <c r="F2910" i="80"/>
  <c r="F2921" i="80"/>
  <c r="F2931" i="80"/>
  <c r="F2942" i="80"/>
  <c r="F2953" i="80"/>
  <c r="F2963" i="80"/>
  <c r="F2974" i="80"/>
  <c r="F2985" i="80"/>
  <c r="F2995" i="80"/>
  <c r="F3006" i="80"/>
  <c r="F3017" i="80"/>
  <c r="F3027" i="80"/>
  <c r="F3038" i="80"/>
  <c r="F3049" i="80"/>
  <c r="F3059" i="80"/>
  <c r="F3070" i="80"/>
  <c r="F3081" i="80"/>
  <c r="F3091" i="80"/>
  <c r="F3102" i="80"/>
  <c r="F3113" i="80"/>
  <c r="F3123" i="80"/>
  <c r="F3134" i="80"/>
  <c r="F3145" i="80"/>
  <c r="F3155" i="80"/>
  <c r="F3166" i="80"/>
  <c r="F3177" i="80"/>
  <c r="F3187" i="80"/>
  <c r="F3198" i="80"/>
  <c r="F3209" i="80"/>
  <c r="F3219" i="80"/>
  <c r="F3230" i="80"/>
  <c r="F3241" i="80"/>
  <c r="F3251" i="80"/>
  <c r="F3262" i="80"/>
  <c r="F3273" i="80"/>
  <c r="F3283" i="80"/>
  <c r="F3294" i="80"/>
  <c r="F3305" i="80"/>
  <c r="F3315" i="80"/>
  <c r="F3326" i="80"/>
  <c r="F3337" i="80"/>
  <c r="F3347" i="80"/>
  <c r="F3358" i="80"/>
  <c r="F3369" i="80"/>
  <c r="F3379" i="80"/>
  <c r="F3390" i="80"/>
  <c r="F3401" i="80"/>
  <c r="F3411" i="80"/>
  <c r="F3422" i="80"/>
  <c r="F3433" i="80"/>
  <c r="F3443" i="80"/>
  <c r="F3454" i="80"/>
  <c r="F3465" i="80"/>
  <c r="F3475" i="80"/>
  <c r="F3486" i="80"/>
  <c r="F3497" i="80"/>
  <c r="F3507" i="80"/>
  <c r="F3518" i="80"/>
  <c r="F3529" i="80"/>
  <c r="F3539" i="80"/>
  <c r="F3550" i="80"/>
  <c r="F3561" i="80"/>
  <c r="F3571" i="80"/>
  <c r="F3582" i="80"/>
  <c r="F3593" i="80"/>
  <c r="F3603" i="80"/>
  <c r="F137" i="80"/>
  <c r="F656" i="80"/>
  <c r="F909" i="80"/>
  <c r="F956" i="80"/>
  <c r="F992" i="80"/>
  <c r="F1027" i="80"/>
  <c r="F1064" i="80"/>
  <c r="F1096" i="80"/>
  <c r="F1130" i="80"/>
  <c r="F1166" i="80"/>
  <c r="F1201" i="80"/>
  <c r="F1236" i="80"/>
  <c r="F1269" i="80"/>
  <c r="F1302" i="80"/>
  <c r="F1339" i="80"/>
  <c r="F1374" i="80"/>
  <c r="F1411" i="80"/>
  <c r="F1443" i="80"/>
  <c r="F1476" i="80"/>
  <c r="F1507" i="80"/>
  <c r="F1537" i="80"/>
  <c r="F1569" i="80"/>
  <c r="F1596" i="80"/>
  <c r="F1621" i="80"/>
  <c r="F1645" i="80"/>
  <c r="F1668" i="80"/>
  <c r="F1691" i="80"/>
  <c r="F1712" i="80"/>
  <c r="F1734" i="80"/>
  <c r="F1758" i="80"/>
  <c r="F1781" i="80"/>
  <c r="F1805" i="80"/>
  <c r="F1827" i="80"/>
  <c r="F1849" i="80"/>
  <c r="F1872" i="80"/>
  <c r="F1894" i="80"/>
  <c r="F1918" i="80"/>
  <c r="F1940" i="80"/>
  <c r="F1963" i="80"/>
  <c r="F1987" i="80"/>
  <c r="F2009" i="80"/>
  <c r="F2032" i="80"/>
  <c r="F2053" i="80"/>
  <c r="F2076" i="80"/>
  <c r="F2100" i="80"/>
  <c r="F2123" i="80"/>
  <c r="F2147" i="80"/>
  <c r="F2168" i="80"/>
  <c r="F2190" i="80"/>
  <c r="F2213" i="80"/>
  <c r="F2236" i="80"/>
  <c r="F2260" i="80"/>
  <c r="F2281" i="80"/>
  <c r="F2304" i="80"/>
  <c r="F2324" i="80"/>
  <c r="F2342" i="80"/>
  <c r="F2360" i="80"/>
  <c r="F2377" i="80"/>
  <c r="F2393" i="80"/>
  <c r="F2408" i="80"/>
  <c r="F2425" i="80"/>
  <c r="F2442" i="80"/>
  <c r="F2456" i="80"/>
  <c r="F2471" i="80"/>
  <c r="F2485" i="80"/>
  <c r="F2499" i="80"/>
  <c r="F2514" i="80"/>
  <c r="F2528" i="80"/>
  <c r="F2541" i="80"/>
  <c r="F2556" i="80"/>
  <c r="F2571" i="80"/>
  <c r="F2584" i="80"/>
  <c r="F2599" i="80"/>
  <c r="F2613" i="80"/>
  <c r="F2627" i="80"/>
  <c r="F2642" i="80"/>
  <c r="F2656" i="80"/>
  <c r="F2669" i="80"/>
  <c r="F2684" i="80"/>
  <c r="F2699" i="80"/>
  <c r="F2712" i="80"/>
  <c r="F2727" i="80"/>
  <c r="F2741" i="80"/>
  <c r="F2755" i="80"/>
  <c r="F2770" i="80"/>
  <c r="F2784" i="80"/>
  <c r="F2795" i="80"/>
  <c r="F2807" i="80"/>
  <c r="F2818" i="80"/>
  <c r="F2828" i="80"/>
  <c r="F2839" i="80"/>
  <c r="F2850" i="80"/>
  <c r="F2860" i="80"/>
  <c r="F2871" i="80"/>
  <c r="F2882" i="80"/>
  <c r="F2892" i="80"/>
  <c r="F2903" i="80"/>
  <c r="F2914" i="80"/>
  <c r="F2924" i="80"/>
  <c r="F2935" i="80"/>
  <c r="F2946" i="80"/>
  <c r="F2956" i="80"/>
  <c r="F2967" i="80"/>
  <c r="F2978" i="80"/>
  <c r="F2988" i="80"/>
  <c r="F2999" i="80"/>
  <c r="F3010" i="80"/>
  <c r="F3020" i="80"/>
  <c r="F3031" i="80"/>
  <c r="F3042" i="80"/>
  <c r="F3052" i="80"/>
  <c r="F3063" i="80"/>
  <c r="F3074" i="80"/>
  <c r="F3084" i="80"/>
  <c r="F3095" i="80"/>
  <c r="F3106" i="80"/>
  <c r="F3116" i="80"/>
  <c r="F3127" i="80"/>
  <c r="F3138" i="80"/>
  <c r="F3148" i="80"/>
  <c r="F3159" i="80"/>
  <c r="F3170" i="80"/>
  <c r="F3180" i="80"/>
  <c r="F3191" i="80"/>
  <c r="F3202" i="80"/>
  <c r="F3212" i="80"/>
  <c r="F3223" i="80"/>
  <c r="F3234" i="80"/>
  <c r="F3244" i="80"/>
  <c r="F3255" i="80"/>
  <c r="F3266" i="80"/>
  <c r="F3276" i="80"/>
  <c r="F3287" i="80"/>
  <c r="F3298" i="80"/>
  <c r="F3308" i="80"/>
  <c r="F3319" i="80"/>
  <c r="F3330" i="80"/>
  <c r="F3340" i="80"/>
  <c r="F3351" i="80"/>
  <c r="F3362" i="80"/>
  <c r="F3372" i="80"/>
  <c r="F3383" i="80"/>
  <c r="F3394" i="80"/>
  <c r="F3404" i="80"/>
  <c r="F3415" i="80"/>
  <c r="F3426" i="80"/>
  <c r="F3436" i="80"/>
  <c r="F3447" i="80"/>
  <c r="F3458" i="80"/>
  <c r="F3468" i="80"/>
  <c r="F3479" i="80"/>
  <c r="F3490" i="80"/>
  <c r="F3500" i="80"/>
  <c r="F3511" i="80"/>
  <c r="F3522" i="80"/>
  <c r="F3532" i="80"/>
  <c r="F3543" i="80"/>
  <c r="F3554" i="80"/>
  <c r="F3564" i="80"/>
  <c r="F3575" i="80"/>
  <c r="F3586" i="80"/>
  <c r="F3596" i="80"/>
  <c r="F5" i="80"/>
  <c r="D25" i="78" s="1"/>
  <c r="F361" i="80"/>
  <c r="F735" i="80"/>
  <c r="F936" i="80"/>
  <c r="F972" i="80"/>
  <c r="F1005" i="80"/>
  <c r="F1041" i="80"/>
  <c r="F1074" i="80"/>
  <c r="F1108" i="80"/>
  <c r="F1145" i="80"/>
  <c r="F1179" i="80"/>
  <c r="F1216" i="80"/>
  <c r="F1248" i="80"/>
  <c r="F1283" i="80"/>
  <c r="F1318" i="80"/>
  <c r="F1352" i="80"/>
  <c r="F1388" i="80"/>
  <c r="F1420" i="80"/>
  <c r="F1456" i="80"/>
  <c r="F1489" i="80"/>
  <c r="F1519" i="80"/>
  <c r="F1550" i="80"/>
  <c r="F1578" i="80"/>
  <c r="F1606" i="80"/>
  <c r="F1630" i="80"/>
  <c r="F1653" i="80"/>
  <c r="F1677" i="80"/>
  <c r="F1699" i="80"/>
  <c r="F1721" i="80"/>
  <c r="F1744" i="80"/>
  <c r="F1766" i="80"/>
  <c r="F1790" i="80"/>
  <c r="F1812" i="80"/>
  <c r="F1835" i="80"/>
  <c r="F1859" i="80"/>
  <c r="F1881" i="80"/>
  <c r="F1904" i="80"/>
  <c r="F1925" i="80"/>
  <c r="F1948" i="80"/>
  <c r="F1972" i="80"/>
  <c r="F1995" i="80"/>
  <c r="F2019" i="80"/>
  <c r="F2040" i="80"/>
  <c r="F2062" i="80"/>
  <c r="F2085" i="80"/>
  <c r="F2108" i="80"/>
  <c r="F2132" i="80"/>
  <c r="F2153" i="80"/>
  <c r="F2176" i="80"/>
  <c r="F2200" i="80"/>
  <c r="F2222" i="80"/>
  <c r="F2245" i="80"/>
  <c r="F2267" i="80"/>
  <c r="F2289" i="80"/>
  <c r="F2313" i="80"/>
  <c r="F2331" i="80"/>
  <c r="F2350" i="80"/>
  <c r="F2368" i="80"/>
  <c r="F2382" i="80"/>
  <c r="F2398" i="80"/>
  <c r="F2416" i="80"/>
  <c r="F2432" i="80"/>
  <c r="F2448" i="80"/>
  <c r="F2463" i="80"/>
  <c r="F2476" i="80"/>
  <c r="F2491" i="80"/>
  <c r="F2506" i="80"/>
  <c r="F2519" i="80"/>
  <c r="F2533" i="80"/>
  <c r="F2548" i="80"/>
  <c r="F2562" i="80"/>
  <c r="F2576" i="80"/>
  <c r="F2591" i="80"/>
  <c r="F2604" i="80"/>
  <c r="F2619" i="80"/>
  <c r="F2634" i="80"/>
  <c r="F2647" i="80"/>
  <c r="F2661" i="80"/>
  <c r="F2676" i="80"/>
  <c r="F2690" i="80"/>
  <c r="F2704" i="80"/>
  <c r="F2719" i="80"/>
  <c r="F2732" i="80"/>
  <c r="F2747" i="80"/>
  <c r="F2762" i="80"/>
  <c r="F2775" i="80"/>
  <c r="F2788" i="80"/>
  <c r="F393" i="80"/>
  <c r="F791" i="80"/>
  <c r="F941" i="80"/>
  <c r="F977" i="80"/>
  <c r="F1009" i="80"/>
  <c r="F1042" i="80"/>
  <c r="F1078" i="80"/>
  <c r="F1114" i="80"/>
  <c r="F1150" i="80"/>
  <c r="F1184" i="80"/>
  <c r="F1218" i="80"/>
  <c r="F1252" i="80"/>
  <c r="F1285" i="80"/>
  <c r="F1322" i="80"/>
  <c r="F1356" i="80"/>
  <c r="F1392" i="80"/>
  <c r="F1428" i="80"/>
  <c r="F1461" i="80"/>
  <c r="F1492" i="80"/>
  <c r="F1521" i="80"/>
  <c r="F1551" i="80"/>
  <c r="F1583" i="80"/>
  <c r="F1611" i="80"/>
  <c r="F1635" i="80"/>
  <c r="F1656" i="80"/>
  <c r="F1678" i="80"/>
  <c r="F1701" i="80"/>
  <c r="F1724" i="80"/>
  <c r="F1748" i="80"/>
  <c r="F1769" i="80"/>
  <c r="F1792" i="80"/>
  <c r="F1816" i="80"/>
  <c r="F1838" i="80"/>
  <c r="F1861" i="80"/>
  <c r="F1883" i="80"/>
  <c r="F1905" i="80"/>
  <c r="F1929" i="80"/>
  <c r="F1952" i="80"/>
  <c r="F1976" i="80"/>
  <c r="F1997" i="80"/>
  <c r="F2020" i="80"/>
  <c r="F2043" i="80"/>
  <c r="F2065" i="80"/>
  <c r="F2089" i="80"/>
  <c r="F2110" i="80"/>
  <c r="F2133" i="80"/>
  <c r="F2157" i="80"/>
  <c r="F2180" i="80"/>
  <c r="F2203" i="80"/>
  <c r="F2224" i="80"/>
  <c r="F2246" i="80"/>
  <c r="F2270" i="80"/>
  <c r="F2293" i="80"/>
  <c r="F2315" i="80"/>
  <c r="F2332" i="80"/>
  <c r="F2352" i="80"/>
  <c r="F2369" i="80"/>
  <c r="F2384" i="80"/>
  <c r="F2401" i="80"/>
  <c r="F2417" i="80"/>
  <c r="F2433" i="80"/>
  <c r="F2450" i="80"/>
  <c r="F2464" i="80"/>
  <c r="F2477" i="80"/>
  <c r="F2492" i="80"/>
  <c r="F2507" i="80"/>
  <c r="F2520" i="80"/>
  <c r="F2535" i="80"/>
  <c r="F2549" i="80"/>
  <c r="F2563" i="80"/>
  <c r="F2578" i="80"/>
  <c r="F2592" i="80"/>
  <c r="F2605" i="80"/>
  <c r="F2620" i="80"/>
  <c r="F2635" i="80"/>
  <c r="F2648" i="80"/>
  <c r="F2663" i="80"/>
  <c r="F2677" i="80"/>
  <c r="F2691" i="80"/>
  <c r="F2706" i="80"/>
  <c r="F2720" i="80"/>
  <c r="F2733" i="80"/>
  <c r="F2748" i="80"/>
  <c r="F2763" i="80"/>
  <c r="F2776" i="80"/>
  <c r="F703" i="80"/>
  <c r="F965" i="80"/>
  <c r="F1037" i="80"/>
  <c r="F1106" i="80"/>
  <c r="F1173" i="80"/>
  <c r="F1245" i="80"/>
  <c r="F1313" i="80"/>
  <c r="F1382" i="80"/>
  <c r="F1453" i="80"/>
  <c r="F1514" i="80"/>
  <c r="F1575" i="80"/>
  <c r="F1627" i="80"/>
  <c r="F1673" i="80"/>
  <c r="F1720" i="80"/>
  <c r="F1764" i="80"/>
  <c r="F1809" i="80"/>
  <c r="F1854" i="80"/>
  <c r="F1901" i="80"/>
  <c r="F1947" i="80"/>
  <c r="F1990" i="80"/>
  <c r="F2037" i="80"/>
  <c r="F2083" i="80"/>
  <c r="F2128" i="80"/>
  <c r="F2174" i="80"/>
  <c r="F2219" i="80"/>
  <c r="F2265" i="80"/>
  <c r="F2309" i="80"/>
  <c r="F2347" i="80"/>
  <c r="F2380" i="80"/>
  <c r="F2413" i="80"/>
  <c r="F2444" i="80"/>
  <c r="F2475" i="80"/>
  <c r="F2503" i="80"/>
  <c r="F2531" i="80"/>
  <c r="F2560" i="80"/>
  <c r="F2588" i="80"/>
  <c r="F2616" i="80"/>
  <c r="F2645" i="80"/>
  <c r="F2674" i="80"/>
  <c r="F2701" i="80"/>
  <c r="F2731" i="80"/>
  <c r="F2759" i="80"/>
  <c r="F2786" i="80"/>
  <c r="F2804" i="80"/>
  <c r="F2819" i="80"/>
  <c r="F2833" i="80"/>
  <c r="F2847" i="80"/>
  <c r="F2862" i="80"/>
  <c r="F2875" i="80"/>
  <c r="F2890" i="80"/>
  <c r="F2905" i="80"/>
  <c r="F2918" i="80"/>
  <c r="F2932" i="80"/>
  <c r="F2947" i="80"/>
  <c r="F2961" i="80"/>
  <c r="F2975" i="80"/>
  <c r="F2990" i="80"/>
  <c r="F3003" i="80"/>
  <c r="F3018" i="80"/>
  <c r="F3033" i="80"/>
  <c r="F3046" i="80"/>
  <c r="F3060" i="80"/>
  <c r="F3075" i="80"/>
  <c r="F3089" i="80"/>
  <c r="F3103" i="80"/>
  <c r="F3118" i="80"/>
  <c r="F3131" i="80"/>
  <c r="F3146" i="80"/>
  <c r="F3161" i="80"/>
  <c r="F3174" i="80"/>
  <c r="F3188" i="80"/>
  <c r="F3203" i="80"/>
  <c r="F3217" i="80"/>
  <c r="F3231" i="80"/>
  <c r="F3246" i="80"/>
  <c r="F3259" i="80"/>
  <c r="F3274" i="80"/>
  <c r="F3289" i="80"/>
  <c r="F3302" i="80"/>
  <c r="F3316" i="80"/>
  <c r="F3331" i="80"/>
  <c r="F3345" i="80"/>
  <c r="F3359" i="80"/>
  <c r="F3374" i="80"/>
  <c r="F3387" i="80"/>
  <c r="F839" i="80"/>
  <c r="F984" i="80"/>
  <c r="F1053" i="80"/>
  <c r="F1123" i="80"/>
  <c r="F1193" i="80"/>
  <c r="F1260" i="80"/>
  <c r="F1331" i="80"/>
  <c r="F1398" i="80"/>
  <c r="F1468" i="80"/>
  <c r="F1531" i="80"/>
  <c r="F1590" i="80"/>
  <c r="F1638" i="80"/>
  <c r="F1684" i="80"/>
  <c r="F1731" i="80"/>
  <c r="F1776" i="80"/>
  <c r="F1820" i="80"/>
  <c r="F1867" i="80"/>
  <c r="F1912" i="80"/>
  <c r="F1957" i="80"/>
  <c r="F2004" i="80"/>
  <c r="F2048" i="80"/>
  <c r="F2094" i="80"/>
  <c r="F2139" i="80"/>
  <c r="F2185" i="80"/>
  <c r="F2232" i="80"/>
  <c r="F2276" i="80"/>
  <c r="F2318" i="80"/>
  <c r="F2356" i="80"/>
  <c r="F2388" i="80"/>
  <c r="F2420" i="80"/>
  <c r="F2453" i="80"/>
  <c r="F2482" i="80"/>
  <c r="F2509" i="80"/>
  <c r="F2539" i="80"/>
  <c r="F2567" i="80"/>
  <c r="F2595" i="80"/>
  <c r="F2624" i="80"/>
  <c r="F2652" i="80"/>
  <c r="F2680" i="80"/>
  <c r="F2709" i="80"/>
  <c r="F2738" i="80"/>
  <c r="F2765" i="80"/>
  <c r="F2789" i="80"/>
  <c r="F2806" i="80"/>
  <c r="F2820" i="80"/>
  <c r="F2834" i="80"/>
  <c r="F2849" i="80"/>
  <c r="F2863" i="80"/>
  <c r="F2876" i="80"/>
  <c r="F2891" i="80"/>
  <c r="F2906" i="80"/>
  <c r="F2919" i="80"/>
  <c r="F2934" i="80"/>
  <c r="F2948" i="80"/>
  <c r="F2962" i="80"/>
  <c r="F2977" i="80"/>
  <c r="F2991" i="80"/>
  <c r="F3004" i="80"/>
  <c r="F3019" i="80"/>
  <c r="F3034" i="80"/>
  <c r="F3047" i="80"/>
  <c r="F3062" i="80"/>
  <c r="F3076" i="80"/>
  <c r="F3090" i="80"/>
  <c r="F3105" i="80"/>
  <c r="F3119" i="80"/>
  <c r="F3132" i="80"/>
  <c r="F3147" i="80"/>
  <c r="F3162" i="80"/>
  <c r="F3175" i="80"/>
  <c r="F3190" i="80"/>
  <c r="F3204" i="80"/>
  <c r="F3218" i="80"/>
  <c r="F3233" i="80"/>
  <c r="F3247" i="80"/>
  <c r="F3260" i="80"/>
  <c r="F3275" i="80"/>
  <c r="F3290" i="80"/>
  <c r="F3303" i="80"/>
  <c r="F3318" i="80"/>
  <c r="F3332" i="80"/>
  <c r="F3346" i="80"/>
  <c r="F3361" i="80"/>
  <c r="F3375" i="80"/>
  <c r="F3388" i="80"/>
  <c r="F201" i="80"/>
  <c r="F925" i="80"/>
  <c r="F998" i="80"/>
  <c r="F1065" i="80"/>
  <c r="F1137" i="80"/>
  <c r="F1203" i="80"/>
  <c r="F1274" i="80"/>
  <c r="F1346" i="80"/>
  <c r="F1412" i="80"/>
  <c r="F1479" i="80"/>
  <c r="F1540" i="80"/>
  <c r="F1603" i="80"/>
  <c r="F1648" i="80"/>
  <c r="F1692" i="80"/>
  <c r="F1739" i="80"/>
  <c r="F1784" i="80"/>
  <c r="F1829" i="80"/>
  <c r="F1876" i="80"/>
  <c r="F1920" i="80"/>
  <c r="F1966" i="80"/>
  <c r="F2011" i="80"/>
  <c r="F2057" i="80"/>
  <c r="F2104" i="80"/>
  <c r="F2148" i="80"/>
  <c r="F2193" i="80"/>
  <c r="F2238" i="80"/>
  <c r="F2285" i="80"/>
  <c r="F2328" i="80"/>
  <c r="F2362" i="80"/>
  <c r="F2395" i="80"/>
  <c r="F2428" i="80"/>
  <c r="F2459" i="80"/>
  <c r="F2487" i="80"/>
  <c r="F2516" i="80"/>
  <c r="F2544" i="80"/>
  <c r="F2572" i="80"/>
  <c r="F2602" i="80"/>
  <c r="F2629" i="80"/>
  <c r="F2658" i="80"/>
  <c r="F2687" i="80"/>
  <c r="F2715" i="80"/>
  <c r="F2743" i="80"/>
  <c r="F2772" i="80"/>
  <c r="F2794" i="80"/>
  <c r="F2810" i="80"/>
  <c r="F2823" i="80"/>
  <c r="F2838" i="80"/>
  <c r="F2852" i="80"/>
  <c r="F2866" i="80"/>
  <c r="F2881" i="80"/>
  <c r="F2895" i="80"/>
  <c r="F2908" i="80"/>
  <c r="F2923" i="80"/>
  <c r="F2938" i="80"/>
  <c r="F2951" i="80"/>
  <c r="F2966" i="80"/>
  <c r="F2980" i="80"/>
  <c r="F2994" i="80"/>
  <c r="F3009" i="80"/>
  <c r="F3023" i="80"/>
  <c r="F3036" i="80"/>
  <c r="F3051" i="80"/>
  <c r="F3066" i="80"/>
  <c r="F3079" i="80"/>
  <c r="F3094" i="80"/>
  <c r="F3108" i="80"/>
  <c r="F3122" i="80"/>
  <c r="F3137" i="80"/>
  <c r="F3151" i="80"/>
  <c r="F3164" i="80"/>
  <c r="F3179" i="80"/>
  <c r="F3194" i="80"/>
  <c r="F3207" i="80"/>
  <c r="F3222" i="80"/>
  <c r="F3236" i="80"/>
  <c r="F3250" i="80"/>
  <c r="F3265" i="80"/>
  <c r="F3279" i="80"/>
  <c r="F3292" i="80"/>
  <c r="F3307" i="80"/>
  <c r="F3322" i="80"/>
  <c r="F3335" i="80"/>
  <c r="F3350" i="80"/>
  <c r="F3364" i="80"/>
  <c r="F3378" i="80"/>
  <c r="F3393" i="80"/>
  <c r="F3407" i="80"/>
  <c r="F3420" i="80"/>
  <c r="F3435" i="80"/>
  <c r="F3450" i="80"/>
  <c r="F3463" i="80"/>
  <c r="F3478" i="80"/>
  <c r="F3492" i="80"/>
  <c r="F3506" i="80"/>
  <c r="F3521" i="80"/>
  <c r="F3535" i="80"/>
  <c r="F3548" i="80"/>
  <c r="F570" i="80"/>
  <c r="F955" i="80"/>
  <c r="F1022" i="80"/>
  <c r="F1091" i="80"/>
  <c r="F1161" i="80"/>
  <c r="F1233" i="80"/>
  <c r="F1301" i="80"/>
  <c r="F1368" i="80"/>
  <c r="F1440" i="80"/>
  <c r="F1503" i="80"/>
  <c r="F1563" i="80"/>
  <c r="F1620" i="80"/>
  <c r="F1664" i="80"/>
  <c r="F1710" i="80"/>
  <c r="F1755" i="80"/>
  <c r="F1801" i="80"/>
  <c r="F1848" i="80"/>
  <c r="F1892" i="80"/>
  <c r="F1937" i="80"/>
  <c r="F1982" i="80"/>
  <c r="F2029" i="80"/>
  <c r="F2075" i="80"/>
  <c r="F2118" i="80"/>
  <c r="F2165" i="80"/>
  <c r="F2211" i="80"/>
  <c r="F2256" i="80"/>
  <c r="F2302" i="80"/>
  <c r="F2341" i="80"/>
  <c r="F2374" i="80"/>
  <c r="F2406" i="80"/>
  <c r="F2441" i="80"/>
  <c r="F2469" i="80"/>
  <c r="F2498" i="80"/>
  <c r="F2527" i="80"/>
  <c r="F2555" i="80"/>
  <c r="F2583" i="80"/>
  <c r="F2612" i="80"/>
  <c r="F2640" i="80"/>
  <c r="F2668" i="80"/>
  <c r="F2698" i="80"/>
  <c r="F2725" i="80"/>
  <c r="F2754" i="80"/>
  <c r="F2783" i="80"/>
  <c r="F2801" i="80"/>
  <c r="F2815" i="80"/>
  <c r="F2830" i="80"/>
  <c r="F2843" i="80"/>
  <c r="F2858" i="80"/>
  <c r="F2873" i="80"/>
  <c r="F2886" i="80"/>
  <c r="F2900" i="80"/>
  <c r="F2915" i="80"/>
  <c r="F2929" i="80"/>
  <c r="F2943" i="80"/>
  <c r="F2958" i="80"/>
  <c r="F2971" i="80"/>
  <c r="F2986" i="80"/>
  <c r="F3001" i="80"/>
  <c r="F3014" i="80"/>
  <c r="F3028" i="80"/>
  <c r="F3043" i="80"/>
  <c r="F3057" i="80"/>
  <c r="F3071" i="80"/>
  <c r="F3086" i="80"/>
  <c r="F3099" i="80"/>
  <c r="F3114" i="80"/>
  <c r="F3129" i="80"/>
  <c r="F3142" i="80"/>
  <c r="F3156" i="80"/>
  <c r="F3171" i="80"/>
  <c r="F3185" i="80"/>
  <c r="F3199" i="80"/>
  <c r="F3214" i="80"/>
  <c r="F666" i="80"/>
  <c r="F962" i="80"/>
  <c r="F1029" i="80"/>
  <c r="F1101" i="80"/>
  <c r="F1172" i="80"/>
  <c r="F1237" i="80"/>
  <c r="F1309" i="80"/>
  <c r="F1379" i="80"/>
  <c r="F1448" i="80"/>
  <c r="F1511" i="80"/>
  <c r="F1571" i="80"/>
  <c r="F1625" i="80"/>
  <c r="F1669" i="80"/>
  <c r="F1716" i="80"/>
  <c r="F1763" i="80"/>
  <c r="F1806" i="80"/>
  <c r="F1852" i="80"/>
  <c r="F1897" i="80"/>
  <c r="F1944" i="80"/>
  <c r="F1989" i="80"/>
  <c r="F2033" i="80"/>
  <c r="F2080" i="80"/>
  <c r="F2125" i="80"/>
  <c r="F2171" i="80"/>
  <c r="F2217" i="80"/>
  <c r="F2261" i="80"/>
  <c r="F2308" i="80"/>
  <c r="F2345" i="80"/>
  <c r="F2379" i="80"/>
  <c r="F2411" i="80"/>
  <c r="F2443" i="80"/>
  <c r="F2474" i="80"/>
  <c r="F2501" i="80"/>
  <c r="F2530" i="80"/>
  <c r="F2559" i="80"/>
  <c r="F2587" i="80"/>
  <c r="F2615" i="80"/>
  <c r="F2644" i="80"/>
  <c r="F2672" i="80"/>
  <c r="F2700" i="80"/>
  <c r="F2730" i="80"/>
  <c r="F2757" i="80"/>
  <c r="F2785" i="80"/>
  <c r="F2802" i="80"/>
  <c r="F2817" i="80"/>
  <c r="F2831" i="80"/>
  <c r="F2844" i="80"/>
  <c r="F2859" i="80"/>
  <c r="F2874" i="80"/>
  <c r="F2887" i="80"/>
  <c r="F2902" i="80"/>
  <c r="F2916" i="80"/>
  <c r="F2930" i="80"/>
  <c r="F2945" i="80"/>
  <c r="F2959" i="80"/>
  <c r="F2972" i="80"/>
  <c r="F2987" i="80"/>
  <c r="F3002" i="80"/>
  <c r="F3015" i="80"/>
  <c r="F3030" i="80"/>
  <c r="F3044" i="80"/>
  <c r="F3058" i="80"/>
  <c r="F3073" i="80"/>
  <c r="F3087" i="80"/>
  <c r="F3100" i="80"/>
  <c r="F3115" i="80"/>
  <c r="F3130" i="80"/>
  <c r="F3143" i="80"/>
  <c r="F3158" i="80"/>
  <c r="F3172" i="80"/>
  <c r="F3186" i="80"/>
  <c r="F3201" i="80"/>
  <c r="F3215" i="80"/>
  <c r="F3228" i="80"/>
  <c r="F3243" i="80"/>
  <c r="F3258" i="80"/>
  <c r="F3271" i="80"/>
  <c r="F3286" i="80"/>
  <c r="F3300" i="80"/>
  <c r="F3314" i="80"/>
  <c r="F3329" i="80"/>
  <c r="F3343" i="80"/>
  <c r="F3356" i="80"/>
  <c r="F3371" i="80"/>
  <c r="F3386" i="80"/>
  <c r="F3399" i="80"/>
  <c r="F3414" i="80"/>
  <c r="F3428" i="80"/>
  <c r="F3442" i="80"/>
  <c r="F3457" i="80"/>
  <c r="F3471" i="80"/>
  <c r="F3484" i="80"/>
  <c r="F3499" i="80"/>
  <c r="F3514" i="80"/>
  <c r="F3527" i="80"/>
  <c r="F3542" i="80"/>
  <c r="F3601" i="80"/>
  <c r="F3540" i="80"/>
  <c r="F3446" i="80"/>
  <c r="F3327" i="80"/>
  <c r="F3178" i="80"/>
  <c r="F3098" i="80"/>
  <c r="F2870" i="80"/>
  <c r="F2573" i="80"/>
  <c r="F2096" i="80"/>
  <c r="F3537" i="80"/>
  <c r="F3460" i="80"/>
  <c r="F3206" i="80"/>
  <c r="F3595" i="80"/>
  <c r="F3580" i="80"/>
  <c r="F3567" i="80"/>
  <c r="F3553" i="80"/>
  <c r="F3534" i="80"/>
  <c r="F3515" i="80"/>
  <c r="F3495" i="80"/>
  <c r="F3476" i="80"/>
  <c r="F3459" i="80"/>
  <c r="F3439" i="80"/>
  <c r="F3419" i="80"/>
  <c r="F3402" i="80"/>
  <c r="F3377" i="80"/>
  <c r="F3348" i="80"/>
  <c r="F3321" i="80"/>
  <c r="F3291" i="80"/>
  <c r="F3263" i="80"/>
  <c r="F3235" i="80"/>
  <c r="F3196" i="80"/>
  <c r="F3163" i="80"/>
  <c r="F3124" i="80"/>
  <c r="F3083" i="80"/>
  <c r="F3050" i="80"/>
  <c r="F3011" i="80"/>
  <c r="F2970" i="80"/>
  <c r="F2937" i="80"/>
  <c r="F2897" i="80"/>
  <c r="F2855" i="80"/>
  <c r="F2822" i="80"/>
  <c r="F2773" i="80"/>
  <c r="F2695" i="80"/>
  <c r="F2626" i="80"/>
  <c r="F2546" i="80"/>
  <c r="F2467" i="80"/>
  <c r="F2392" i="80"/>
  <c r="F2288" i="80"/>
  <c r="F2161" i="80"/>
  <c r="F2052" i="80"/>
  <c r="F1924" i="80"/>
  <c r="F1797" i="80"/>
  <c r="F1688" i="80"/>
  <c r="F1546" i="80"/>
  <c r="F1366" i="80"/>
  <c r="F1196" i="80"/>
  <c r="F1001" i="80"/>
  <c r="F3558" i="80"/>
  <c r="F3466" i="80"/>
  <c r="F3355" i="80"/>
  <c r="F3211" i="80"/>
  <c r="F3065" i="80"/>
  <c r="F2911" i="80"/>
  <c r="F2655" i="80"/>
  <c r="F2329" i="80"/>
  <c r="F3598" i="80"/>
  <c r="F3555" i="80"/>
  <c r="F3498" i="80"/>
  <c r="F3594" i="80"/>
  <c r="F3579" i="80"/>
  <c r="F3566" i="80"/>
  <c r="F3551" i="80"/>
  <c r="F3531" i="80"/>
  <c r="F3513" i="80"/>
  <c r="F3494" i="80"/>
  <c r="F3474" i="80"/>
  <c r="F3455" i="80"/>
  <c r="F3438" i="80"/>
  <c r="F3418" i="80"/>
  <c r="F3398" i="80"/>
  <c r="F3370" i="80"/>
  <c r="F3342" i="80"/>
  <c r="F3313" i="80"/>
  <c r="F3284" i="80"/>
  <c r="F3257" i="80"/>
  <c r="F3227" i="80"/>
  <c r="F3195" i="80"/>
  <c r="F3154" i="80"/>
  <c r="F3121" i="80"/>
  <c r="F3082" i="80"/>
  <c r="F3041" i="80"/>
  <c r="F3007" i="80"/>
  <c r="F2969" i="80"/>
  <c r="F2927" i="80"/>
  <c r="F2894" i="80"/>
  <c r="F2854" i="80"/>
  <c r="F2812" i="80"/>
  <c r="F2768" i="80"/>
  <c r="F2688" i="80"/>
  <c r="F2610" i="80"/>
  <c r="F2540" i="80"/>
  <c r="F2460" i="80"/>
  <c r="F2371" i="80"/>
  <c r="F2278" i="80"/>
  <c r="F2150" i="80"/>
  <c r="F2025" i="80"/>
  <c r="F1915" i="80"/>
  <c r="F1787" i="80"/>
  <c r="F1662" i="80"/>
  <c r="F1532" i="80"/>
  <c r="F1156" i="80"/>
  <c r="F989" i="80"/>
  <c r="L21" i="78"/>
  <c r="L18" i="78"/>
  <c r="F926" i="80"/>
  <c r="F922" i="80"/>
  <c r="F918" i="80"/>
  <c r="F914" i="80"/>
  <c r="F910" i="80"/>
  <c r="F906" i="80"/>
  <c r="F902" i="80"/>
  <c r="F904" i="80"/>
  <c r="F886" i="80"/>
  <c r="F878" i="80"/>
  <c r="F880" i="80"/>
  <c r="F874" i="80"/>
  <c r="F870" i="80"/>
  <c r="F865" i="80"/>
  <c r="F866" i="80"/>
  <c r="F846" i="80"/>
  <c r="F841" i="80"/>
  <c r="F838" i="80"/>
  <c r="F830" i="80"/>
  <c r="F825" i="80"/>
  <c r="F822" i="80"/>
  <c r="F814" i="80"/>
  <c r="F798" i="80"/>
  <c r="F774" i="80"/>
  <c r="F769" i="80"/>
  <c r="F766" i="80"/>
  <c r="F750" i="80"/>
  <c r="F734" i="80"/>
  <c r="F710" i="80"/>
  <c r="F686" i="80"/>
  <c r="F665" i="80"/>
  <c r="F633" i="80"/>
  <c r="F611" i="80"/>
  <c r="F579" i="80"/>
  <c r="F559" i="80"/>
  <c r="F537" i="80"/>
  <c r="F23" i="80"/>
  <c r="L13" i="78"/>
  <c r="N2588" i="80"/>
  <c r="N2594" i="80"/>
  <c r="N2573" i="80"/>
  <c r="N2572" i="80"/>
  <c r="N2564" i="80"/>
  <c r="N2549" i="80"/>
  <c r="N2556" i="80"/>
  <c r="N2548" i="80"/>
  <c r="N2540" i="80"/>
  <c r="N2532" i="80"/>
  <c r="U1211" i="80"/>
  <c r="U1277" i="80"/>
  <c r="U1203" i="80"/>
  <c r="U1286" i="80"/>
  <c r="U1276" i="80"/>
  <c r="U1195" i="80"/>
  <c r="U1187" i="80"/>
  <c r="U1253" i="80"/>
  <c r="U1179" i="80"/>
  <c r="U1245" i="80"/>
  <c r="U1171" i="80"/>
  <c r="U1155" i="80"/>
  <c r="U1147" i="80"/>
  <c r="U1139" i="80"/>
  <c r="U1205" i="80"/>
  <c r="U1130" i="80"/>
  <c r="U1121" i="80"/>
  <c r="U1112" i="80"/>
  <c r="U1181" i="80"/>
  <c r="U1103" i="80"/>
  <c r="U1084" i="80"/>
  <c r="U1052" i="80"/>
  <c r="U1041" i="80"/>
  <c r="U1020" i="80"/>
  <c r="U997" i="80"/>
  <c r="U45" i="80"/>
  <c r="N2524" i="80"/>
  <c r="N2516" i="80"/>
  <c r="N2508" i="80"/>
  <c r="N2500" i="80"/>
  <c r="N2485" i="80"/>
  <c r="N2492" i="80"/>
  <c r="N2484" i="80"/>
  <c r="N2476" i="80"/>
  <c r="N2468" i="80"/>
  <c r="N2460" i="80"/>
  <c r="N2452" i="80"/>
  <c r="N2437" i="80"/>
  <c r="N2439" i="80"/>
  <c r="N2444" i="80"/>
  <c r="N2436" i="80"/>
  <c r="N2428" i="80"/>
  <c r="N2420" i="80"/>
  <c r="N2412" i="80"/>
  <c r="N2404" i="80"/>
  <c r="N2396" i="80"/>
  <c r="N2388" i="80"/>
  <c r="N2380" i="80"/>
  <c r="N2372" i="80"/>
  <c r="N2357" i="80"/>
  <c r="N2359" i="80"/>
  <c r="N2364" i="80"/>
  <c r="N2356" i="80"/>
  <c r="N2348" i="80"/>
  <c r="N2340" i="80"/>
  <c r="N2332" i="80"/>
  <c r="N2324" i="80"/>
  <c r="N2316" i="80"/>
  <c r="N2314" i="80"/>
  <c r="N2308" i="80"/>
  <c r="N2306" i="80"/>
  <c r="N2293" i="80"/>
  <c r="N2300" i="80"/>
  <c r="N2298" i="80"/>
  <c r="N2285" i="80"/>
  <c r="N2292" i="80"/>
  <c r="N2284" i="80"/>
  <c r="N2282" i="80"/>
  <c r="N2269" i="80"/>
  <c r="N2276" i="80"/>
  <c r="N2274" i="80"/>
  <c r="N2261" i="80"/>
  <c r="N2268" i="80"/>
  <c r="N2260" i="80"/>
  <c r="N2252" i="80"/>
  <c r="N2244" i="80"/>
  <c r="N2229" i="80"/>
  <c r="N2236" i="80"/>
  <c r="N2228" i="80"/>
  <c r="N2220" i="80"/>
  <c r="N2212" i="80"/>
  <c r="N2204" i="80"/>
  <c r="N2196" i="80"/>
  <c r="N2188" i="80"/>
  <c r="N2180" i="80"/>
  <c r="N2172" i="80"/>
  <c r="N2157" i="80"/>
  <c r="N2164" i="80"/>
  <c r="N2148" i="80"/>
  <c r="N2140" i="80"/>
  <c r="N2132" i="80"/>
  <c r="N2117" i="80"/>
  <c r="N2124" i="80"/>
  <c r="N2116" i="80"/>
  <c r="N2108" i="80"/>
  <c r="N2100" i="80"/>
  <c r="N2092" i="80"/>
  <c r="N2084" i="80"/>
  <c r="N2068" i="80"/>
  <c r="N2060" i="80"/>
  <c r="N2052" i="80"/>
  <c r="N2044" i="80"/>
  <c r="N2023" i="80"/>
  <c r="N2007" i="80"/>
  <c r="N1991" i="80"/>
  <c r="N1974" i="80"/>
  <c r="N1924" i="80"/>
  <c r="N1860" i="80"/>
  <c r="N1796" i="80"/>
  <c r="N1716" i="80"/>
  <c r="N889" i="80"/>
  <c r="U1078" i="80"/>
  <c r="U1054" i="80"/>
  <c r="U1022" i="80"/>
  <c r="U998" i="80"/>
  <c r="U958" i="80"/>
  <c r="U934" i="80"/>
  <c r="U918" i="80"/>
  <c r="U894" i="80"/>
  <c r="U878" i="80"/>
  <c r="U854" i="80"/>
  <c r="U838" i="80"/>
  <c r="U822" i="80"/>
  <c r="U814" i="80"/>
  <c r="U790" i="80"/>
  <c r="U766" i="80"/>
  <c r="U734" i="80"/>
  <c r="U349" i="80"/>
  <c r="U224" i="80"/>
  <c r="U726" i="80"/>
  <c r="U192" i="80"/>
  <c r="U710" i="80"/>
  <c r="U702" i="80"/>
  <c r="U686" i="80"/>
  <c r="U676" i="80"/>
  <c r="U654" i="80"/>
  <c r="U644" i="80"/>
  <c r="U622" i="80"/>
  <c r="U580" i="80"/>
  <c r="U501" i="80"/>
  <c r="U437" i="80"/>
  <c r="U373" i="80"/>
  <c r="U309" i="80"/>
  <c r="U181" i="80"/>
  <c r="U85" i="80"/>
  <c r="U21" i="80"/>
  <c r="U1289" i="80"/>
  <c r="U1281" i="80"/>
  <c r="U1273" i="80"/>
  <c r="U1265" i="80"/>
  <c r="U1257" i="80"/>
  <c r="U1249" i="80"/>
  <c r="U1241" i="80"/>
  <c r="U1233" i="80"/>
  <c r="U1225" i="80"/>
  <c r="U1217" i="80"/>
  <c r="U1209" i="80"/>
  <c r="U1201" i="80"/>
  <c r="U1193" i="80"/>
  <c r="U1185" i="80"/>
  <c r="U1177" i="80"/>
  <c r="U1169" i="80"/>
  <c r="U1161" i="80"/>
  <c r="U1153" i="80"/>
  <c r="U1145" i="80"/>
  <c r="U1137" i="80"/>
  <c r="U1128" i="80"/>
  <c r="U1119" i="80"/>
  <c r="U1109" i="80"/>
  <c r="U1100" i="80"/>
  <c r="U1091" i="80"/>
  <c r="U1081" i="80"/>
  <c r="U1071" i="80"/>
  <c r="U1060" i="80"/>
  <c r="U1049" i="80"/>
  <c r="U1039" i="80"/>
  <c r="U1028" i="80"/>
  <c r="U1017" i="80"/>
  <c r="U1007" i="80"/>
  <c r="U993" i="80"/>
  <c r="U981" i="80"/>
  <c r="U968" i="80"/>
  <c r="U953" i="80"/>
  <c r="U937" i="80"/>
  <c r="U921" i="80"/>
  <c r="U905" i="80"/>
  <c r="U889" i="80"/>
  <c r="U873" i="80"/>
  <c r="U857" i="80"/>
  <c r="U841" i="80"/>
  <c r="U825" i="80"/>
  <c r="U809" i="80"/>
  <c r="U793" i="80"/>
  <c r="U777" i="80"/>
  <c r="U761" i="80"/>
  <c r="U745" i="80"/>
  <c r="U729" i="80"/>
  <c r="U713" i="80"/>
  <c r="U697" i="80"/>
  <c r="U677" i="80"/>
  <c r="U652" i="80"/>
  <c r="U621" i="80"/>
  <c r="U592" i="80"/>
  <c r="U557" i="80"/>
  <c r="U464" i="80"/>
  <c r="U376" i="80"/>
  <c r="U269" i="80"/>
  <c r="U141" i="80"/>
  <c r="U13" i="80"/>
  <c r="U1296" i="80"/>
  <c r="U1288" i="80"/>
  <c r="U1280" i="80"/>
  <c r="U1272" i="80"/>
  <c r="U1264" i="80"/>
  <c r="U1256" i="80"/>
  <c r="U1248" i="80"/>
  <c r="U1240" i="80"/>
  <c r="U1232" i="80"/>
  <c r="U1224" i="80"/>
  <c r="U1216" i="80"/>
  <c r="U1208" i="80"/>
  <c r="U1200" i="80"/>
  <c r="U1192" i="80"/>
  <c r="U1184" i="80"/>
  <c r="U1176" i="80"/>
  <c r="U1168" i="80"/>
  <c r="U1160" i="80"/>
  <c r="U1152" i="80"/>
  <c r="U1144" i="80"/>
  <c r="U1136" i="80"/>
  <c r="U1127" i="80"/>
  <c r="U1117" i="80"/>
  <c r="U1108" i="80"/>
  <c r="U1099" i="80"/>
  <c r="U1090" i="80"/>
  <c r="U1080" i="80"/>
  <c r="U1069" i="80"/>
  <c r="U1059" i="80"/>
  <c r="U1048" i="80"/>
  <c r="U1037" i="80"/>
  <c r="U1027" i="80"/>
  <c r="U1016" i="80"/>
  <c r="U1005" i="80"/>
  <c r="U992" i="80"/>
  <c r="U980" i="80"/>
  <c r="U967" i="80"/>
  <c r="U951" i="80"/>
  <c r="U935" i="80"/>
  <c r="U919" i="80"/>
  <c r="U903" i="80"/>
  <c r="U887" i="80"/>
  <c r="U871" i="80"/>
  <c r="U855" i="80"/>
  <c r="U839" i="80"/>
  <c r="U823" i="80"/>
  <c r="U807" i="80"/>
  <c r="U791" i="80"/>
  <c r="U775" i="80"/>
  <c r="U759" i="80"/>
  <c r="U743" i="80"/>
  <c r="U727" i="80"/>
  <c r="U711" i="80"/>
  <c r="U695" i="80"/>
  <c r="U675" i="80"/>
  <c r="U645" i="80"/>
  <c r="U620" i="80"/>
  <c r="U589" i="80"/>
  <c r="U536" i="80"/>
  <c r="U461" i="80"/>
  <c r="U368" i="80"/>
  <c r="U240" i="80"/>
  <c r="U112" i="80"/>
  <c r="U1287" i="80"/>
  <c r="U1279" i="80"/>
  <c r="U1271" i="80"/>
  <c r="U1263" i="80"/>
  <c r="U1255" i="80"/>
  <c r="U1247" i="80"/>
  <c r="U1239" i="80"/>
  <c r="U1231" i="80"/>
  <c r="U1223" i="80"/>
  <c r="U1215" i="80"/>
  <c r="U1207" i="80"/>
  <c r="U1199" i="80"/>
  <c r="U1191" i="80"/>
  <c r="U1183" i="80"/>
  <c r="U1175" i="80"/>
  <c r="U1167" i="80"/>
  <c r="U1159" i="80"/>
  <c r="U1151" i="80"/>
  <c r="U1143" i="80"/>
  <c r="U1135" i="80"/>
  <c r="U1125" i="80"/>
  <c r="U1116" i="80"/>
  <c r="U1107" i="80"/>
  <c r="U1098" i="80"/>
  <c r="U1089" i="80"/>
  <c r="U1079" i="80"/>
  <c r="U1068" i="80"/>
  <c r="U1057" i="80"/>
  <c r="U1047" i="80"/>
  <c r="U1036" i="80"/>
  <c r="U1025" i="80"/>
  <c r="U1015" i="80"/>
  <c r="U1004" i="80"/>
  <c r="U991" i="80"/>
  <c r="U977" i="80"/>
  <c r="U965" i="80"/>
  <c r="U949" i="80"/>
  <c r="U933" i="80"/>
  <c r="U917" i="80"/>
  <c r="U901" i="80"/>
  <c r="U885" i="80"/>
  <c r="U869" i="80"/>
  <c r="U853" i="80"/>
  <c r="U837" i="80"/>
  <c r="U821" i="80"/>
  <c r="U805" i="80"/>
  <c r="U789" i="80"/>
  <c r="U773" i="80"/>
  <c r="U757" i="80"/>
  <c r="U741" i="80"/>
  <c r="U725" i="80"/>
  <c r="U709" i="80"/>
  <c r="U693" i="80"/>
  <c r="U673" i="80"/>
  <c r="U643" i="80"/>
  <c r="U613" i="80"/>
  <c r="U588" i="80"/>
  <c r="U528" i="80"/>
  <c r="U440" i="80"/>
  <c r="U365" i="80"/>
  <c r="U237" i="80"/>
  <c r="U109" i="80"/>
  <c r="U1294" i="80"/>
  <c r="U1278" i="80"/>
  <c r="U1270" i="80"/>
  <c r="U1262" i="80"/>
  <c r="U1254" i="80"/>
  <c r="U1246" i="80"/>
  <c r="U1238" i="80"/>
  <c r="U1230" i="80"/>
  <c r="U1222" i="80"/>
  <c r="U1214" i="80"/>
  <c r="U1206" i="80"/>
  <c r="U1198" i="80"/>
  <c r="U1190" i="80"/>
  <c r="U1182" i="80"/>
  <c r="U1174" i="80"/>
  <c r="U1166" i="80"/>
  <c r="U1158" i="80"/>
  <c r="U1150" i="80"/>
  <c r="U1142" i="80"/>
  <c r="U1133" i="80"/>
  <c r="U1124" i="80"/>
  <c r="U1115" i="80"/>
  <c r="U1106" i="80"/>
  <c r="U1097" i="80"/>
  <c r="U1088" i="80"/>
  <c r="U1077" i="80"/>
  <c r="U1067" i="80"/>
  <c r="U1056" i="80"/>
  <c r="U1045" i="80"/>
  <c r="U1035" i="80"/>
  <c r="U1024" i="80"/>
  <c r="U1013" i="80"/>
  <c r="U1001" i="80"/>
  <c r="U989" i="80"/>
  <c r="U976" i="80"/>
  <c r="U964" i="80"/>
  <c r="U948" i="80"/>
  <c r="U932" i="80"/>
  <c r="U916" i="80"/>
  <c r="U900" i="80"/>
  <c r="U884" i="80"/>
  <c r="U868" i="80"/>
  <c r="U852" i="80"/>
  <c r="U836" i="80"/>
  <c r="U820" i="80"/>
  <c r="U804" i="80"/>
  <c r="U788" i="80"/>
  <c r="U772" i="80"/>
  <c r="U756" i="80"/>
  <c r="U740" i="80"/>
  <c r="U724" i="80"/>
  <c r="U708" i="80"/>
  <c r="U692" i="80"/>
  <c r="U667" i="80"/>
  <c r="U641" i="80"/>
  <c r="U611" i="80"/>
  <c r="U581" i="80"/>
  <c r="U525" i="80"/>
  <c r="U432" i="80"/>
  <c r="U336" i="80"/>
  <c r="U208" i="80"/>
  <c r="U80" i="80"/>
  <c r="U1269" i="80"/>
  <c r="U1261" i="80"/>
  <c r="U1237" i="80"/>
  <c r="U1229" i="80"/>
  <c r="U1221" i="80"/>
  <c r="U1213" i="80"/>
  <c r="U1197" i="80"/>
  <c r="U1189" i="80"/>
  <c r="U1173" i="80"/>
  <c r="U1165" i="80"/>
  <c r="U1157" i="80"/>
  <c r="U1149" i="80"/>
  <c r="U1141" i="80"/>
  <c r="U1132" i="80"/>
  <c r="U1123" i="80"/>
  <c r="U1114" i="80"/>
  <c r="U1105" i="80"/>
  <c r="U1096" i="80"/>
  <c r="U1087" i="80"/>
  <c r="U1076" i="80"/>
  <c r="U1065" i="80"/>
  <c r="U1055" i="80"/>
  <c r="U1044" i="80"/>
  <c r="U1033" i="80"/>
  <c r="U1023" i="80"/>
  <c r="U1012" i="80"/>
  <c r="U1000" i="80"/>
  <c r="U988" i="80"/>
  <c r="U975" i="80"/>
  <c r="U961" i="80"/>
  <c r="U945" i="80"/>
  <c r="U929" i="80"/>
  <c r="U913" i="80"/>
  <c r="U897" i="80"/>
  <c r="U881" i="80"/>
  <c r="U865" i="80"/>
  <c r="U849" i="80"/>
  <c r="U833" i="80"/>
  <c r="U817" i="80"/>
  <c r="U801" i="80"/>
  <c r="U785" i="80"/>
  <c r="U769" i="80"/>
  <c r="U753" i="80"/>
  <c r="U737" i="80"/>
  <c r="U721" i="80"/>
  <c r="U705" i="80"/>
  <c r="U689" i="80"/>
  <c r="U664" i="80"/>
  <c r="U635" i="80"/>
  <c r="U609" i="80"/>
  <c r="U579" i="80"/>
  <c r="U504" i="80"/>
  <c r="U429" i="80"/>
  <c r="U333" i="80"/>
  <c r="U205" i="80"/>
  <c r="U77" i="80"/>
  <c r="U1292" i="80"/>
  <c r="U1284" i="80"/>
  <c r="U1268" i="80"/>
  <c r="U1260" i="80"/>
  <c r="U1252" i="80"/>
  <c r="U1244" i="80"/>
  <c r="U1236" i="80"/>
  <c r="U1228" i="80"/>
  <c r="U1220" i="80"/>
  <c r="U1212" i="80"/>
  <c r="U1204" i="80"/>
  <c r="U1196" i="80"/>
  <c r="U1188" i="80"/>
  <c r="U1180" i="80"/>
  <c r="U1172" i="80"/>
  <c r="U1164" i="80"/>
  <c r="U1156" i="80"/>
  <c r="U1148" i="80"/>
  <c r="U1140" i="80"/>
  <c r="U1131" i="80"/>
  <c r="U1122" i="80"/>
  <c r="U1113" i="80"/>
  <c r="U1104" i="80"/>
  <c r="U1095" i="80"/>
  <c r="U1085" i="80"/>
  <c r="U1075" i="80"/>
  <c r="U1064" i="80"/>
  <c r="U1053" i="80"/>
  <c r="U1043" i="80"/>
  <c r="U1032" i="80"/>
  <c r="U1021" i="80"/>
  <c r="U1011" i="80"/>
  <c r="U999" i="80"/>
  <c r="U985" i="80"/>
  <c r="U973" i="80"/>
  <c r="U959" i="80"/>
  <c r="U943" i="80"/>
  <c r="U927" i="80"/>
  <c r="U911" i="80"/>
  <c r="U895" i="80"/>
  <c r="U879" i="80"/>
  <c r="U863" i="80"/>
  <c r="U847" i="80"/>
  <c r="U831" i="80"/>
  <c r="U815" i="80"/>
  <c r="U799" i="80"/>
  <c r="U783" i="80"/>
  <c r="U767" i="80"/>
  <c r="U751" i="80"/>
  <c r="U735" i="80"/>
  <c r="U719" i="80"/>
  <c r="U703" i="80"/>
  <c r="U687" i="80"/>
  <c r="U662" i="80"/>
  <c r="U632" i="80"/>
  <c r="U603" i="80"/>
  <c r="U577" i="80"/>
  <c r="U496" i="80"/>
  <c r="U408" i="80"/>
  <c r="U304" i="80"/>
  <c r="U176" i="80"/>
  <c r="U48" i="80"/>
  <c r="U1163" i="80"/>
  <c r="U1093" i="80"/>
  <c r="U1073" i="80"/>
  <c r="U1063" i="80"/>
  <c r="U1031" i="80"/>
  <c r="U1009" i="80"/>
  <c r="U984" i="80"/>
  <c r="U972" i="80"/>
  <c r="U957" i="80"/>
  <c r="U941" i="80"/>
  <c r="U925" i="80"/>
  <c r="U909" i="80"/>
  <c r="U893" i="80"/>
  <c r="U877" i="80"/>
  <c r="U861" i="80"/>
  <c r="U845" i="80"/>
  <c r="U829" i="80"/>
  <c r="U813" i="80"/>
  <c r="U797" i="80"/>
  <c r="U781" i="80"/>
  <c r="U765" i="80"/>
  <c r="U749" i="80"/>
  <c r="U733" i="80"/>
  <c r="U717" i="80"/>
  <c r="U701" i="80"/>
  <c r="U685" i="80"/>
  <c r="U656" i="80"/>
  <c r="U630" i="80"/>
  <c r="U600" i="80"/>
  <c r="U565" i="80"/>
  <c r="U493" i="80"/>
  <c r="U400" i="80"/>
  <c r="U301" i="80"/>
  <c r="U173" i="80"/>
  <c r="U533" i="80"/>
  <c r="U469" i="80"/>
  <c r="U405" i="80"/>
  <c r="U341" i="80"/>
  <c r="U277" i="80"/>
  <c r="U245" i="80"/>
  <c r="U213" i="80"/>
  <c r="U149" i="80"/>
  <c r="U53" i="80"/>
  <c r="U1003" i="80"/>
  <c r="U995" i="80"/>
  <c r="U987" i="80"/>
  <c r="U979" i="80"/>
  <c r="U971" i="80"/>
  <c r="U963" i="80"/>
  <c r="U955" i="80"/>
  <c r="U947" i="80"/>
  <c r="U939" i="80"/>
  <c r="U931" i="80"/>
  <c r="U923" i="80"/>
  <c r="U915" i="80"/>
  <c r="U907" i="80"/>
  <c r="U899" i="80"/>
  <c r="U891" i="80"/>
  <c r="U883" i="80"/>
  <c r="U875" i="80"/>
  <c r="U867" i="80"/>
  <c r="U859" i="80"/>
  <c r="U851" i="80"/>
  <c r="U843" i="80"/>
  <c r="U835" i="80"/>
  <c r="U827" i="80"/>
  <c r="U819" i="80"/>
  <c r="U811" i="80"/>
  <c r="U803" i="80"/>
  <c r="U795" i="80"/>
  <c r="U787" i="80"/>
  <c r="U779" i="80"/>
  <c r="U771" i="80"/>
  <c r="U763" i="80"/>
  <c r="U755" i="80"/>
  <c r="U747" i="80"/>
  <c r="U739" i="80"/>
  <c r="U731" i="80"/>
  <c r="U723" i="80"/>
  <c r="U715" i="80"/>
  <c r="U707" i="80"/>
  <c r="U699" i="80"/>
  <c r="U691" i="80"/>
  <c r="U683" i="80"/>
  <c r="U672" i="80"/>
  <c r="U661" i="80"/>
  <c r="U651" i="80"/>
  <c r="U640" i="80"/>
  <c r="U629" i="80"/>
  <c r="U619" i="80"/>
  <c r="U608" i="80"/>
  <c r="U597" i="80"/>
  <c r="U587" i="80"/>
  <c r="U576" i="80"/>
  <c r="U552" i="80"/>
  <c r="U520" i="80"/>
  <c r="U488" i="80"/>
  <c r="U456" i="80"/>
  <c r="U424" i="80"/>
  <c r="U392" i="80"/>
  <c r="U360" i="80"/>
  <c r="U328" i="80"/>
  <c r="U296" i="80"/>
  <c r="U264" i="80"/>
  <c r="U232" i="80"/>
  <c r="U200" i="80"/>
  <c r="U168" i="80"/>
  <c r="U136" i="80"/>
  <c r="U104" i="80"/>
  <c r="U72" i="80"/>
  <c r="U40" i="80"/>
  <c r="U8" i="80"/>
  <c r="U1082" i="80"/>
  <c r="U1074" i="80"/>
  <c r="U1066" i="80"/>
  <c r="U1058" i="80"/>
  <c r="U1050" i="80"/>
  <c r="U1042" i="80"/>
  <c r="U1034" i="80"/>
  <c r="U1026" i="80"/>
  <c r="U1018" i="80"/>
  <c r="U1010" i="80"/>
  <c r="U1002" i="80"/>
  <c r="U994" i="80"/>
  <c r="U986" i="80"/>
  <c r="U978" i="80"/>
  <c r="U970" i="80"/>
  <c r="U962" i="80"/>
  <c r="U954" i="80"/>
  <c r="U946" i="80"/>
  <c r="U938" i="80"/>
  <c r="U930" i="80"/>
  <c r="U922" i="80"/>
  <c r="U914" i="80"/>
  <c r="U906" i="80"/>
  <c r="U898" i="80"/>
  <c r="U890" i="80"/>
  <c r="U882" i="80"/>
  <c r="U874" i="80"/>
  <c r="U866" i="80"/>
  <c r="U858" i="80"/>
  <c r="U850" i="80"/>
  <c r="U842" i="80"/>
  <c r="U834" i="80"/>
  <c r="U826" i="80"/>
  <c r="U818" i="80"/>
  <c r="U810" i="80"/>
  <c r="U802" i="80"/>
  <c r="U794" i="80"/>
  <c r="U786" i="80"/>
  <c r="U778" i="80"/>
  <c r="U770" i="80"/>
  <c r="U762" i="80"/>
  <c r="U754" i="80"/>
  <c r="U746" i="80"/>
  <c r="U738" i="80"/>
  <c r="U730" i="80"/>
  <c r="U722" i="80"/>
  <c r="U714" i="80"/>
  <c r="U706" i="80"/>
  <c r="U698" i="80"/>
  <c r="U690" i="80"/>
  <c r="U681" i="80"/>
  <c r="U670" i="80"/>
  <c r="U660" i="80"/>
  <c r="U649" i="80"/>
  <c r="U638" i="80"/>
  <c r="U628" i="80"/>
  <c r="U617" i="80"/>
  <c r="U606" i="80"/>
  <c r="U596" i="80"/>
  <c r="U585" i="80"/>
  <c r="U573" i="80"/>
  <c r="U549" i="80"/>
  <c r="U517" i="80"/>
  <c r="U485" i="80"/>
  <c r="U453" i="80"/>
  <c r="U421" i="80"/>
  <c r="U389" i="80"/>
  <c r="U357" i="80"/>
  <c r="U325" i="80"/>
  <c r="U293" i="80"/>
  <c r="U261" i="80"/>
  <c r="U229" i="80"/>
  <c r="U197" i="80"/>
  <c r="U165" i="80"/>
  <c r="U133" i="80"/>
  <c r="U101" i="80"/>
  <c r="U69" i="80"/>
  <c r="U37" i="80"/>
  <c r="U680" i="80"/>
  <c r="U669" i="80"/>
  <c r="U659" i="80"/>
  <c r="U648" i="80"/>
  <c r="U637" i="80"/>
  <c r="U627" i="80"/>
  <c r="U616" i="80"/>
  <c r="U605" i="80"/>
  <c r="U595" i="80"/>
  <c r="U584" i="80"/>
  <c r="U569" i="80"/>
  <c r="U544" i="80"/>
  <c r="U512" i="80"/>
  <c r="U480" i="80"/>
  <c r="U448" i="80"/>
  <c r="U416" i="80"/>
  <c r="U384" i="80"/>
  <c r="U352" i="80"/>
  <c r="U320" i="80"/>
  <c r="U288" i="80"/>
  <c r="U256" i="80"/>
  <c r="U160" i="80"/>
  <c r="U128" i="80"/>
  <c r="U96" i="80"/>
  <c r="U64" i="80"/>
  <c r="U32" i="80"/>
  <c r="U960" i="80"/>
  <c r="U952" i="80"/>
  <c r="U944" i="80"/>
  <c r="U936" i="80"/>
  <c r="U928" i="80"/>
  <c r="U920" i="80"/>
  <c r="U912" i="80"/>
  <c r="U904" i="80"/>
  <c r="U896" i="80"/>
  <c r="U888" i="80"/>
  <c r="U880" i="80"/>
  <c r="U872" i="80"/>
  <c r="U864" i="80"/>
  <c r="U856" i="80"/>
  <c r="U848" i="80"/>
  <c r="U840" i="80"/>
  <c r="U832" i="80"/>
  <c r="U824" i="80"/>
  <c r="U816" i="80"/>
  <c r="U808" i="80"/>
  <c r="U800" i="80"/>
  <c r="U792" i="80"/>
  <c r="U784" i="80"/>
  <c r="U776" i="80"/>
  <c r="U768" i="80"/>
  <c r="U760" i="80"/>
  <c r="U752" i="80"/>
  <c r="U744" i="80"/>
  <c r="U736" i="80"/>
  <c r="U728" i="80"/>
  <c r="U720" i="80"/>
  <c r="U712" i="80"/>
  <c r="U704" i="80"/>
  <c r="U696" i="80"/>
  <c r="U688" i="80"/>
  <c r="U678" i="80"/>
  <c r="U668" i="80"/>
  <c r="U657" i="80"/>
  <c r="U646" i="80"/>
  <c r="U636" i="80"/>
  <c r="U625" i="80"/>
  <c r="U614" i="80"/>
  <c r="U604" i="80"/>
  <c r="U593" i="80"/>
  <c r="U582" i="80"/>
  <c r="U568" i="80"/>
  <c r="U541" i="80"/>
  <c r="U509" i="80"/>
  <c r="U477" i="80"/>
  <c r="U445" i="80"/>
  <c r="U413" i="80"/>
  <c r="U381" i="80"/>
  <c r="U317" i="80"/>
  <c r="U285" i="80"/>
  <c r="U253" i="80"/>
  <c r="U221" i="80"/>
  <c r="U189" i="80"/>
  <c r="U157" i="80"/>
  <c r="U125" i="80"/>
  <c r="U93" i="80"/>
  <c r="U61" i="80"/>
  <c r="U29" i="80"/>
  <c r="U344" i="80"/>
  <c r="U312" i="80"/>
  <c r="U280" i="80"/>
  <c r="U248" i="80"/>
  <c r="U216" i="80"/>
  <c r="U184" i="80"/>
  <c r="U152" i="80"/>
  <c r="U120" i="80"/>
  <c r="U88" i="80"/>
  <c r="U56" i="80"/>
  <c r="U24" i="80"/>
  <c r="U1134" i="80"/>
  <c r="U1126" i="80"/>
  <c r="U1118" i="80"/>
  <c r="U1110" i="80"/>
  <c r="U1102" i="80"/>
  <c r="U1094" i="80"/>
  <c r="U1086" i="80"/>
  <c r="U1070" i="80"/>
  <c r="U1062" i="80"/>
  <c r="U1046" i="80"/>
  <c r="U1038" i="80"/>
  <c r="U1030" i="80"/>
  <c r="U1014" i="80"/>
  <c r="U1006" i="80"/>
  <c r="U990" i="80"/>
  <c r="U982" i="80"/>
  <c r="U974" i="80"/>
  <c r="U966" i="80"/>
  <c r="U950" i="80"/>
  <c r="U942" i="80"/>
  <c r="U926" i="80"/>
  <c r="U910" i="80"/>
  <c r="U902" i="80"/>
  <c r="U886" i="80"/>
  <c r="U870" i="80"/>
  <c r="U862" i="80"/>
  <c r="U846" i="80"/>
  <c r="U830" i="80"/>
  <c r="U806" i="80"/>
  <c r="U798" i="80"/>
  <c r="U782" i="80"/>
  <c r="U774" i="80"/>
  <c r="U758" i="80"/>
  <c r="U750" i="80"/>
  <c r="U742" i="80"/>
  <c r="U718" i="80"/>
  <c r="U694" i="80"/>
  <c r="U665" i="80"/>
  <c r="U633" i="80"/>
  <c r="U612" i="80"/>
  <c r="U601" i="80"/>
  <c r="U590" i="80"/>
  <c r="U561" i="80"/>
  <c r="U117" i="80"/>
  <c r="U9" i="80"/>
  <c r="U679" i="80"/>
  <c r="U671" i="80"/>
  <c r="U663" i="80"/>
  <c r="U655" i="80"/>
  <c r="U647" i="80"/>
  <c r="U639" i="80"/>
  <c r="U631" i="80"/>
  <c r="U623" i="80"/>
  <c r="U615" i="80"/>
  <c r="U607" i="80"/>
  <c r="U599" i="80"/>
  <c r="U591" i="80"/>
  <c r="U583" i="80"/>
  <c r="U575" i="80"/>
  <c r="U567" i="80"/>
  <c r="U559" i="80"/>
  <c r="U551" i="80"/>
  <c r="U543" i="80"/>
  <c r="U535" i="80"/>
  <c r="U527" i="80"/>
  <c r="U519" i="80"/>
  <c r="U511" i="80"/>
  <c r="U503" i="80"/>
  <c r="U495" i="80"/>
  <c r="U487" i="80"/>
  <c r="U479" i="80"/>
  <c r="U471" i="80"/>
  <c r="U463" i="80"/>
  <c r="U455" i="80"/>
  <c r="U447" i="80"/>
  <c r="U439" i="80"/>
  <c r="U431" i="80"/>
  <c r="U423" i="80"/>
  <c r="U415" i="80"/>
  <c r="U407" i="80"/>
  <c r="U399" i="80"/>
  <c r="U391" i="80"/>
  <c r="U383" i="80"/>
  <c r="U375" i="80"/>
  <c r="U367" i="80"/>
  <c r="U359" i="80"/>
  <c r="U351" i="80"/>
  <c r="U343" i="80"/>
  <c r="U335" i="80"/>
  <c r="U327" i="80"/>
  <c r="U319" i="80"/>
  <c r="U311" i="80"/>
  <c r="U303" i="80"/>
  <c r="U295" i="80"/>
  <c r="U287" i="80"/>
  <c r="U279" i="80"/>
  <c r="U271" i="80"/>
  <c r="U263" i="80"/>
  <c r="U255" i="80"/>
  <c r="U247" i="80"/>
  <c r="U239" i="80"/>
  <c r="U231" i="80"/>
  <c r="U223" i="80"/>
  <c r="U215" i="80"/>
  <c r="U207" i="80"/>
  <c r="U199" i="80"/>
  <c r="U191" i="80"/>
  <c r="U183" i="80"/>
  <c r="U175" i="80"/>
  <c r="U167" i="80"/>
  <c r="U159" i="80"/>
  <c r="U151" i="80"/>
  <c r="U143" i="80"/>
  <c r="U135" i="80"/>
  <c r="U127" i="80"/>
  <c r="U119" i="80"/>
  <c r="U111" i="80"/>
  <c r="U103" i="80"/>
  <c r="U95" i="80"/>
  <c r="U87" i="80"/>
  <c r="U79" i="80"/>
  <c r="U71" i="80"/>
  <c r="U63" i="80"/>
  <c r="U55" i="80"/>
  <c r="U47" i="80"/>
  <c r="U39" i="80"/>
  <c r="U31" i="80"/>
  <c r="U23" i="80"/>
  <c r="U15" i="80"/>
  <c r="U7" i="80"/>
  <c r="H29" i="78" s="1"/>
  <c r="E29" i="78" s="1"/>
  <c r="U574" i="80"/>
  <c r="U566" i="80"/>
  <c r="U558" i="80"/>
  <c r="U550" i="80"/>
  <c r="U542" i="80"/>
  <c r="U534" i="80"/>
  <c r="U526" i="80"/>
  <c r="U518" i="80"/>
  <c r="U510" i="80"/>
  <c r="U502" i="80"/>
  <c r="U494" i="80"/>
  <c r="U486" i="80"/>
  <c r="U478" i="80"/>
  <c r="U470" i="80"/>
  <c r="U462" i="80"/>
  <c r="U454" i="80"/>
  <c r="U446" i="80"/>
  <c r="U438" i="80"/>
  <c r="U430" i="80"/>
  <c r="U422" i="80"/>
  <c r="U414" i="80"/>
  <c r="U406" i="80"/>
  <c r="U398" i="80"/>
  <c r="U390" i="80"/>
  <c r="U382" i="80"/>
  <c r="U374" i="80"/>
  <c r="U366" i="80"/>
  <c r="U358" i="80"/>
  <c r="U350" i="80"/>
  <c r="U342" i="80"/>
  <c r="U334" i="80"/>
  <c r="U326" i="80"/>
  <c r="U318" i="80"/>
  <c r="U310" i="80"/>
  <c r="U302" i="80"/>
  <c r="U294" i="80"/>
  <c r="U286" i="80"/>
  <c r="U278" i="80"/>
  <c r="U270" i="80"/>
  <c r="U262" i="80"/>
  <c r="U254" i="80"/>
  <c r="U246" i="80"/>
  <c r="U238" i="80"/>
  <c r="U230" i="80"/>
  <c r="U222" i="80"/>
  <c r="U214" i="80"/>
  <c r="U206" i="80"/>
  <c r="U198" i="80"/>
  <c r="U190" i="80"/>
  <c r="U182" i="80"/>
  <c r="U174" i="80"/>
  <c r="U166" i="80"/>
  <c r="U158" i="80"/>
  <c r="U150" i="80"/>
  <c r="U142" i="80"/>
  <c r="U134" i="80"/>
  <c r="U126" i="80"/>
  <c r="U118" i="80"/>
  <c r="U110" i="80"/>
  <c r="U102" i="80"/>
  <c r="U94" i="80"/>
  <c r="U86" i="80"/>
  <c r="U78" i="80"/>
  <c r="U70" i="80"/>
  <c r="U62" i="80"/>
  <c r="U54" i="80"/>
  <c r="U46" i="80"/>
  <c r="U38" i="80"/>
  <c r="U30" i="80"/>
  <c r="U22" i="80"/>
  <c r="U14" i="80"/>
  <c r="U6" i="80"/>
  <c r="H27" i="78" s="1"/>
  <c r="U572" i="80"/>
  <c r="U564" i="80"/>
  <c r="U556" i="80"/>
  <c r="U548" i="80"/>
  <c r="U540" i="80"/>
  <c r="U532" i="80"/>
  <c r="U524" i="80"/>
  <c r="U516" i="80"/>
  <c r="U508" i="80"/>
  <c r="U500" i="80"/>
  <c r="U492" i="80"/>
  <c r="U484" i="80"/>
  <c r="U476" i="80"/>
  <c r="U468" i="80"/>
  <c r="U460" i="80"/>
  <c r="U452" i="80"/>
  <c r="U444" i="80"/>
  <c r="U436" i="80"/>
  <c r="U428" i="80"/>
  <c r="U420" i="80"/>
  <c r="U412" i="80"/>
  <c r="U404" i="80"/>
  <c r="U396" i="80"/>
  <c r="U388" i="80"/>
  <c r="U380" i="80"/>
  <c r="U372" i="80"/>
  <c r="U364" i="80"/>
  <c r="U356" i="80"/>
  <c r="U348" i="80"/>
  <c r="U340" i="80"/>
  <c r="U332" i="80"/>
  <c r="U324" i="80"/>
  <c r="U316" i="80"/>
  <c r="U308" i="80"/>
  <c r="U300" i="80"/>
  <c r="U292" i="80"/>
  <c r="U284" i="80"/>
  <c r="U276" i="80"/>
  <c r="U268" i="80"/>
  <c r="U260" i="80"/>
  <c r="U252" i="80"/>
  <c r="U244" i="80"/>
  <c r="U236" i="80"/>
  <c r="U228" i="80"/>
  <c r="U220" i="80"/>
  <c r="U212" i="80"/>
  <c r="U204" i="80"/>
  <c r="U196" i="80"/>
  <c r="U188" i="80"/>
  <c r="U180" i="80"/>
  <c r="U172" i="80"/>
  <c r="U164" i="80"/>
  <c r="U156" i="80"/>
  <c r="U148" i="80"/>
  <c r="U140" i="80"/>
  <c r="U132" i="80"/>
  <c r="U124" i="80"/>
  <c r="U116" i="80"/>
  <c r="U108" i="80"/>
  <c r="U100" i="80"/>
  <c r="U92" i="80"/>
  <c r="U84" i="80"/>
  <c r="U76" i="80"/>
  <c r="U68" i="80"/>
  <c r="U60" i="80"/>
  <c r="U52" i="80"/>
  <c r="U44" i="80"/>
  <c r="U36" i="80"/>
  <c r="U28" i="80"/>
  <c r="U20" i="80"/>
  <c r="U12" i="80"/>
  <c r="U571" i="80"/>
  <c r="U563" i="80"/>
  <c r="U555" i="80"/>
  <c r="U547" i="80"/>
  <c r="U539" i="80"/>
  <c r="U531" i="80"/>
  <c r="U523" i="80"/>
  <c r="U515" i="80"/>
  <c r="U507" i="80"/>
  <c r="U499" i="80"/>
  <c r="U491" i="80"/>
  <c r="U483" i="80"/>
  <c r="U475" i="80"/>
  <c r="U467" i="80"/>
  <c r="U459" i="80"/>
  <c r="U451" i="80"/>
  <c r="U443" i="80"/>
  <c r="U435" i="80"/>
  <c r="U427" i="80"/>
  <c r="U419" i="80"/>
  <c r="U411" i="80"/>
  <c r="U403" i="80"/>
  <c r="U395" i="80"/>
  <c r="U387" i="80"/>
  <c r="U379" i="80"/>
  <c r="U371" i="80"/>
  <c r="U363" i="80"/>
  <c r="U355" i="80"/>
  <c r="U347" i="80"/>
  <c r="U339" i="80"/>
  <c r="U331" i="80"/>
  <c r="U323" i="80"/>
  <c r="U315" i="80"/>
  <c r="U307" i="80"/>
  <c r="U299" i="80"/>
  <c r="U291" i="80"/>
  <c r="U283" i="80"/>
  <c r="U275" i="80"/>
  <c r="U267" i="80"/>
  <c r="U259" i="80"/>
  <c r="U251" i="80"/>
  <c r="U243" i="80"/>
  <c r="U235" i="80"/>
  <c r="U227" i="80"/>
  <c r="U219" i="80"/>
  <c r="U211" i="80"/>
  <c r="U203" i="80"/>
  <c r="U195" i="80"/>
  <c r="U187" i="80"/>
  <c r="U179" i="80"/>
  <c r="U171" i="80"/>
  <c r="U163" i="80"/>
  <c r="U155" i="80"/>
  <c r="U147" i="80"/>
  <c r="U139" i="80"/>
  <c r="U131" i="80"/>
  <c r="U123" i="80"/>
  <c r="U115" i="80"/>
  <c r="U107" i="80"/>
  <c r="U99" i="80"/>
  <c r="U91" i="80"/>
  <c r="U83" i="80"/>
  <c r="U75" i="80"/>
  <c r="U67" i="80"/>
  <c r="U59" i="80"/>
  <c r="U51" i="80"/>
  <c r="U43" i="80"/>
  <c r="U35" i="80"/>
  <c r="U27" i="80"/>
  <c r="U19" i="80"/>
  <c r="U11" i="80"/>
  <c r="U682" i="80"/>
  <c r="U674" i="80"/>
  <c r="U666" i="80"/>
  <c r="U658" i="80"/>
  <c r="U650" i="80"/>
  <c r="U642" i="80"/>
  <c r="U634" i="80"/>
  <c r="U626" i="80"/>
  <c r="U618" i="80"/>
  <c r="U610" i="80"/>
  <c r="U602" i="80"/>
  <c r="U594" i="80"/>
  <c r="U586" i="80"/>
  <c r="U578" i="80"/>
  <c r="U570" i="80"/>
  <c r="U562" i="80"/>
  <c r="U554" i="80"/>
  <c r="U546" i="80"/>
  <c r="U538" i="80"/>
  <c r="U530" i="80"/>
  <c r="U522" i="80"/>
  <c r="U514" i="80"/>
  <c r="U506" i="80"/>
  <c r="U498" i="80"/>
  <c r="U490" i="80"/>
  <c r="U482" i="80"/>
  <c r="U474" i="80"/>
  <c r="U466" i="80"/>
  <c r="U458" i="80"/>
  <c r="U450" i="80"/>
  <c r="U442" i="80"/>
  <c r="U434" i="80"/>
  <c r="U426" i="80"/>
  <c r="U418" i="80"/>
  <c r="U410" i="80"/>
  <c r="U402" i="80"/>
  <c r="U394" i="80"/>
  <c r="U386" i="80"/>
  <c r="U378" i="80"/>
  <c r="U370" i="80"/>
  <c r="U362" i="80"/>
  <c r="U354" i="80"/>
  <c r="U346" i="80"/>
  <c r="U338" i="80"/>
  <c r="U330" i="80"/>
  <c r="U322" i="80"/>
  <c r="U314" i="80"/>
  <c r="U306" i="80"/>
  <c r="U298" i="80"/>
  <c r="U290" i="80"/>
  <c r="U282" i="80"/>
  <c r="U274" i="80"/>
  <c r="U266" i="80"/>
  <c r="U258" i="80"/>
  <c r="U250" i="80"/>
  <c r="U242" i="80"/>
  <c r="U234" i="80"/>
  <c r="U226" i="80"/>
  <c r="U218" i="80"/>
  <c r="U210" i="80"/>
  <c r="U202" i="80"/>
  <c r="U194" i="80"/>
  <c r="U186" i="80"/>
  <c r="U178" i="80"/>
  <c r="U170" i="80"/>
  <c r="U162" i="80"/>
  <c r="U154" i="80"/>
  <c r="U146" i="80"/>
  <c r="U138" i="80"/>
  <c r="U130" i="80"/>
  <c r="U122" i="80"/>
  <c r="U114" i="80"/>
  <c r="U106" i="80"/>
  <c r="U98" i="80"/>
  <c r="U90" i="80"/>
  <c r="U82" i="80"/>
  <c r="U74" i="80"/>
  <c r="U66" i="80"/>
  <c r="U58" i="80"/>
  <c r="U50" i="80"/>
  <c r="U42" i="80"/>
  <c r="U34" i="80"/>
  <c r="U26" i="80"/>
  <c r="U18" i="80"/>
  <c r="U10" i="80"/>
  <c r="U553" i="80"/>
  <c r="U545" i="80"/>
  <c r="U537" i="80"/>
  <c r="U529" i="80"/>
  <c r="U521" i="80"/>
  <c r="U513" i="80"/>
  <c r="U505" i="80"/>
  <c r="U497" i="80"/>
  <c r="U489" i="80"/>
  <c r="U481" i="80"/>
  <c r="U473" i="80"/>
  <c r="U465" i="80"/>
  <c r="U457" i="80"/>
  <c r="U449" i="80"/>
  <c r="U441" i="80"/>
  <c r="U433" i="80"/>
  <c r="U425" i="80"/>
  <c r="U417" i="80"/>
  <c r="U409" i="80"/>
  <c r="U401" i="80"/>
  <c r="U393" i="80"/>
  <c r="U385" i="80"/>
  <c r="U377" i="80"/>
  <c r="U369" i="80"/>
  <c r="U361" i="80"/>
  <c r="U353" i="80"/>
  <c r="U345" i="80"/>
  <c r="U337" i="80"/>
  <c r="U329" i="80"/>
  <c r="U321" i="80"/>
  <c r="U313" i="80"/>
  <c r="U305" i="80"/>
  <c r="U297" i="80"/>
  <c r="U289" i="80"/>
  <c r="U281" i="80"/>
  <c r="U273" i="80"/>
  <c r="U265" i="80"/>
  <c r="U257" i="80"/>
  <c r="U249" i="80"/>
  <c r="U241" i="80"/>
  <c r="U233" i="80"/>
  <c r="U225" i="80"/>
  <c r="U217" i="80"/>
  <c r="U209" i="80"/>
  <c r="U201" i="80"/>
  <c r="U193" i="80"/>
  <c r="U185" i="80"/>
  <c r="U177" i="80"/>
  <c r="U169" i="80"/>
  <c r="U161" i="80"/>
  <c r="U153" i="80"/>
  <c r="U145" i="80"/>
  <c r="U137" i="80"/>
  <c r="U129" i="80"/>
  <c r="U121" i="80"/>
  <c r="U113" i="80"/>
  <c r="U105" i="80"/>
  <c r="U97" i="80"/>
  <c r="U89" i="80"/>
  <c r="U81" i="80"/>
  <c r="U73" i="80"/>
  <c r="U65" i="80"/>
  <c r="U57" i="80"/>
  <c r="U49" i="80"/>
  <c r="U41" i="80"/>
  <c r="U33" i="80"/>
  <c r="U25" i="80"/>
  <c r="U17" i="80"/>
  <c r="N2587" i="80"/>
  <c r="N2579" i="80"/>
  <c r="N2571" i="80"/>
  <c r="N2563" i="80"/>
  <c r="N2555" i="80"/>
  <c r="N2547" i="80"/>
  <c r="N2539" i="80"/>
  <c r="N2531" i="80"/>
  <c r="N2523" i="80"/>
  <c r="N2515" i="80"/>
  <c r="N2507" i="80"/>
  <c r="N2499" i="80"/>
  <c r="N2491" i="80"/>
  <c r="N2483" i="80"/>
  <c r="N2475" i="80"/>
  <c r="N2467" i="80"/>
  <c r="N2459" i="80"/>
  <c r="N2451" i="80"/>
  <c r="N2443" i="80"/>
  <c r="N2435" i="80"/>
  <c r="N2427" i="80"/>
  <c r="N2419" i="80"/>
  <c r="N2411" i="80"/>
  <c r="N2403" i="80"/>
  <c r="N2395" i="80"/>
  <c r="N2387" i="80"/>
  <c r="N2379" i="80"/>
  <c r="N2371" i="80"/>
  <c r="N2363" i="80"/>
  <c r="N2355" i="80"/>
  <c r="N2347" i="80"/>
  <c r="N2339" i="80"/>
  <c r="N2331" i="80"/>
  <c r="N2323" i="80"/>
  <c r="N2315" i="80"/>
  <c r="N2307" i="80"/>
  <c r="N2299" i="80"/>
  <c r="N2291" i="80"/>
  <c r="N2283" i="80"/>
  <c r="N2275" i="80"/>
  <c r="N2267" i="80"/>
  <c r="N2259" i="80"/>
  <c r="N2251" i="80"/>
  <c r="N2243" i="80"/>
  <c r="N2235" i="80"/>
  <c r="N2227" i="80"/>
  <c r="N2219" i="80"/>
  <c r="N2211" i="80"/>
  <c r="N2203" i="80"/>
  <c r="N2195" i="80"/>
  <c r="N2187" i="80"/>
  <c r="N2179" i="80"/>
  <c r="N2171" i="80"/>
  <c r="N2163" i="80"/>
  <c r="N2155" i="80"/>
  <c r="N2147" i="80"/>
  <c r="N2139" i="80"/>
  <c r="N2131" i="80"/>
  <c r="N2123" i="80"/>
  <c r="N2115" i="80"/>
  <c r="N2107" i="80"/>
  <c r="N2099" i="80"/>
  <c r="N2091" i="80"/>
  <c r="N2083" i="80"/>
  <c r="N2075" i="80"/>
  <c r="N2067" i="80"/>
  <c r="N2059" i="80"/>
  <c r="N2051" i="80"/>
  <c r="N2043" i="80"/>
  <c r="N2033" i="80"/>
  <c r="N2022" i="80"/>
  <c r="N2006" i="80"/>
  <c r="N1990" i="80"/>
  <c r="N1972" i="80"/>
  <c r="N1916" i="80"/>
  <c r="N1852" i="80"/>
  <c r="N1788" i="80"/>
  <c r="N1724" i="80"/>
  <c r="N1660" i="80"/>
  <c r="N1596" i="80"/>
  <c r="N1532" i="80"/>
  <c r="N1468" i="80"/>
  <c r="N1161" i="80"/>
  <c r="N2586" i="80"/>
  <c r="N2578" i="80"/>
  <c r="N2570" i="80"/>
  <c r="N2562" i="80"/>
  <c r="N2554" i="80"/>
  <c r="N2546" i="80"/>
  <c r="N2538" i="80"/>
  <c r="N2530" i="80"/>
  <c r="N2522" i="80"/>
  <c r="N2514" i="80"/>
  <c r="N2506" i="80"/>
  <c r="N2498" i="80"/>
  <c r="N2490" i="80"/>
  <c r="N2482" i="80"/>
  <c r="N2474" i="80"/>
  <c r="N2466" i="80"/>
  <c r="N2458" i="80"/>
  <c r="N2450" i="80"/>
  <c r="N2442" i="80"/>
  <c r="N2434" i="80"/>
  <c r="N2426" i="80"/>
  <c r="N2418" i="80"/>
  <c r="N2410" i="80"/>
  <c r="N2402" i="80"/>
  <c r="N2394" i="80"/>
  <c r="N2386" i="80"/>
  <c r="N2378" i="80"/>
  <c r="N2370" i="80"/>
  <c r="N2362" i="80"/>
  <c r="N2354" i="80"/>
  <c r="N2346" i="80"/>
  <c r="N2338" i="80"/>
  <c r="N2330" i="80"/>
  <c r="N2322" i="80"/>
  <c r="N2290" i="80"/>
  <c r="N2266" i="80"/>
  <c r="N2258" i="80"/>
  <c r="N2250" i="80"/>
  <c r="N2242" i="80"/>
  <c r="N2234" i="80"/>
  <c r="N2226" i="80"/>
  <c r="N2218" i="80"/>
  <c r="N2210" i="80"/>
  <c r="N2202" i="80"/>
  <c r="N2194" i="80"/>
  <c r="N2186" i="80"/>
  <c r="N2178" i="80"/>
  <c r="N2170" i="80"/>
  <c r="N2162" i="80"/>
  <c r="N2154" i="80"/>
  <c r="N2146" i="80"/>
  <c r="N2138" i="80"/>
  <c r="N2130" i="80"/>
  <c r="N2122" i="80"/>
  <c r="N2114" i="80"/>
  <c r="N2106" i="80"/>
  <c r="N2098" i="80"/>
  <c r="N2090" i="80"/>
  <c r="N2082" i="80"/>
  <c r="N2074" i="80"/>
  <c r="N2066" i="80"/>
  <c r="N2058" i="80"/>
  <c r="N2050" i="80"/>
  <c r="N2042" i="80"/>
  <c r="N2032" i="80"/>
  <c r="N2020" i="80"/>
  <c r="N2004" i="80"/>
  <c r="N1988" i="80"/>
  <c r="N1966" i="80"/>
  <c r="N1908" i="80"/>
  <c r="N1844" i="80"/>
  <c r="N1780" i="80"/>
  <c r="N1652" i="80"/>
  <c r="N1588" i="80"/>
  <c r="N1524" i="80"/>
  <c r="N1460" i="80"/>
  <c r="N1097" i="80"/>
  <c r="N2577" i="80"/>
  <c r="N2569" i="80"/>
  <c r="N2561" i="80"/>
  <c r="N2553" i="80"/>
  <c r="N2545" i="80"/>
  <c r="N2537" i="80"/>
  <c r="N2529" i="80"/>
  <c r="N2521" i="80"/>
  <c r="N2513" i="80"/>
  <c r="N2505" i="80"/>
  <c r="N2497" i="80"/>
  <c r="N2489" i="80"/>
  <c r="N2481" i="80"/>
  <c r="N2473" i="80"/>
  <c r="N2465" i="80"/>
  <c r="N2457" i="80"/>
  <c r="N2449" i="80"/>
  <c r="N2441" i="80"/>
  <c r="N2433" i="80"/>
  <c r="N2425" i="80"/>
  <c r="N2417" i="80"/>
  <c r="N2409" i="80"/>
  <c r="N2401" i="80"/>
  <c r="N2393" i="80"/>
  <c r="N2385" i="80"/>
  <c r="N2377" i="80"/>
  <c r="N2369" i="80"/>
  <c r="N2361" i="80"/>
  <c r="N2353" i="80"/>
  <c r="N2345" i="80"/>
  <c r="N2337" i="80"/>
  <c r="N2329" i="80"/>
  <c r="N2321" i="80"/>
  <c r="N2313" i="80"/>
  <c r="N2305" i="80"/>
  <c r="N2297" i="80"/>
  <c r="N2289" i="80"/>
  <c r="N2281" i="80"/>
  <c r="N2273" i="80"/>
  <c r="N2265" i="80"/>
  <c r="N2257" i="80"/>
  <c r="N2249" i="80"/>
  <c r="N2241" i="80"/>
  <c r="N2233" i="80"/>
  <c r="N2225" i="80"/>
  <c r="N2217" i="80"/>
  <c r="N2209" i="80"/>
  <c r="N2201" i="80"/>
  <c r="N2193" i="80"/>
  <c r="N2185" i="80"/>
  <c r="N2177" i="80"/>
  <c r="N2169" i="80"/>
  <c r="N2161" i="80"/>
  <c r="N2153" i="80"/>
  <c r="N2145" i="80"/>
  <c r="N2137" i="80"/>
  <c r="N2129" i="80"/>
  <c r="N2121" i="80"/>
  <c r="N2113" i="80"/>
  <c r="N2105" i="80"/>
  <c r="N2097" i="80"/>
  <c r="N2089" i="80"/>
  <c r="N2081" i="80"/>
  <c r="N2073" i="80"/>
  <c r="N2065" i="80"/>
  <c r="N2057" i="80"/>
  <c r="N2049" i="80"/>
  <c r="N2041" i="80"/>
  <c r="N2031" i="80"/>
  <c r="N2017" i="80"/>
  <c r="N2001" i="80"/>
  <c r="N1985" i="80"/>
  <c r="N1964" i="80"/>
  <c r="N1900" i="80"/>
  <c r="N1836" i="80"/>
  <c r="N1772" i="80"/>
  <c r="N1708" i="80"/>
  <c r="N1644" i="80"/>
  <c r="N1580" i="80"/>
  <c r="N1516" i="80"/>
  <c r="N1452" i="80"/>
  <c r="N1033" i="80"/>
  <c r="N2584" i="80"/>
  <c r="N2576" i="80"/>
  <c r="N2568" i="80"/>
  <c r="N2560" i="80"/>
  <c r="N2552" i="80"/>
  <c r="N2544" i="80"/>
  <c r="N2536" i="80"/>
  <c r="N2528" i="80"/>
  <c r="N2520" i="80"/>
  <c r="N2512" i="80"/>
  <c r="N2504" i="80"/>
  <c r="N2496" i="80"/>
  <c r="N2488" i="80"/>
  <c r="N2480" i="80"/>
  <c r="N2472" i="80"/>
  <c r="N2464" i="80"/>
  <c r="N2456" i="80"/>
  <c r="N2448" i="80"/>
  <c r="N2440" i="80"/>
  <c r="N2432" i="80"/>
  <c r="N2424" i="80"/>
  <c r="N2416" i="80"/>
  <c r="N2408" i="80"/>
  <c r="N2400" i="80"/>
  <c r="N2392" i="80"/>
  <c r="N2384" i="80"/>
  <c r="N2376" i="80"/>
  <c r="N2368" i="80"/>
  <c r="N2360" i="80"/>
  <c r="N2352" i="80"/>
  <c r="N2344" i="80"/>
  <c r="N2336" i="80"/>
  <c r="N2328" i="80"/>
  <c r="N2320" i="80"/>
  <c r="N2312" i="80"/>
  <c r="N2304" i="80"/>
  <c r="N2296" i="80"/>
  <c r="N2288" i="80"/>
  <c r="N2280" i="80"/>
  <c r="N2272" i="80"/>
  <c r="N2264" i="80"/>
  <c r="N2256" i="80"/>
  <c r="N2248" i="80"/>
  <c r="N2240" i="80"/>
  <c r="N2232" i="80"/>
  <c r="N2224" i="80"/>
  <c r="N2216" i="80"/>
  <c r="N2208" i="80"/>
  <c r="N2200" i="80"/>
  <c r="N2192" i="80"/>
  <c r="N2184" i="80"/>
  <c r="N2176" i="80"/>
  <c r="N2168" i="80"/>
  <c r="N2160" i="80"/>
  <c r="N2152" i="80"/>
  <c r="N2144" i="80"/>
  <c r="N2136" i="80"/>
  <c r="N2128" i="80"/>
  <c r="N2120" i="80"/>
  <c r="N2112" i="80"/>
  <c r="N2104" i="80"/>
  <c r="N2096" i="80"/>
  <c r="N2088" i="80"/>
  <c r="N2080" i="80"/>
  <c r="N2072" i="80"/>
  <c r="N2064" i="80"/>
  <c r="N2056" i="80"/>
  <c r="N2048" i="80"/>
  <c r="N2040" i="80"/>
  <c r="N2030" i="80"/>
  <c r="N2015" i="80"/>
  <c r="N1999" i="80"/>
  <c r="N1983" i="80"/>
  <c r="N1956" i="80"/>
  <c r="N1892" i="80"/>
  <c r="N1828" i="80"/>
  <c r="N1764" i="80"/>
  <c r="N1700" i="80"/>
  <c r="N1636" i="80"/>
  <c r="N1572" i="80"/>
  <c r="N1508" i="80"/>
  <c r="N1441" i="80"/>
  <c r="N969" i="80"/>
  <c r="N2583" i="80"/>
  <c r="N2575" i="80"/>
  <c r="N2567" i="80"/>
  <c r="N2559" i="80"/>
  <c r="N2551" i="80"/>
  <c r="N2543" i="80"/>
  <c r="N2535" i="80"/>
  <c r="N2527" i="80"/>
  <c r="N2519" i="80"/>
  <c r="N2511" i="80"/>
  <c r="N2503" i="80"/>
  <c r="N2495" i="80"/>
  <c r="N2487" i="80"/>
  <c r="N2479" i="80"/>
  <c r="N2471" i="80"/>
  <c r="N2463" i="80"/>
  <c r="N2455" i="80"/>
  <c r="N2447" i="80"/>
  <c r="N2431" i="80"/>
  <c r="N2423" i="80"/>
  <c r="N2415" i="80"/>
  <c r="N2407" i="80"/>
  <c r="N2399" i="80"/>
  <c r="N2391" i="80"/>
  <c r="N2383" i="80"/>
  <c r="N2375" i="80"/>
  <c r="N2367" i="80"/>
  <c r="N2351" i="80"/>
  <c r="N2343" i="80"/>
  <c r="N2335" i="80"/>
  <c r="N2327" i="80"/>
  <c r="N2319" i="80"/>
  <c r="N2311" i="80"/>
  <c r="N2303" i="80"/>
  <c r="N2295" i="80"/>
  <c r="N2287" i="80"/>
  <c r="N2279" i="80"/>
  <c r="N2271" i="80"/>
  <c r="N2263" i="80"/>
  <c r="N2255" i="80"/>
  <c r="N2247" i="80"/>
  <c r="N2239" i="80"/>
  <c r="N2231" i="80"/>
  <c r="N2223" i="80"/>
  <c r="N2215" i="80"/>
  <c r="N2207" i="80"/>
  <c r="N2199" i="80"/>
  <c r="N2191" i="80"/>
  <c r="N2183" i="80"/>
  <c r="N2175" i="80"/>
  <c r="N2167" i="80"/>
  <c r="N2159" i="80"/>
  <c r="N2151" i="80"/>
  <c r="N2143" i="80"/>
  <c r="N2135" i="80"/>
  <c r="N2127" i="80"/>
  <c r="N2119" i="80"/>
  <c r="N2111" i="80"/>
  <c r="N2103" i="80"/>
  <c r="N2095" i="80"/>
  <c r="N2087" i="80"/>
  <c r="N2079" i="80"/>
  <c r="N2071" i="80"/>
  <c r="N2063" i="80"/>
  <c r="N2055" i="80"/>
  <c r="N2047" i="80"/>
  <c r="N2039" i="80"/>
  <c r="N2028" i="80"/>
  <c r="N2014" i="80"/>
  <c r="N1998" i="80"/>
  <c r="N1982" i="80"/>
  <c r="N1948" i="80"/>
  <c r="N1884" i="80"/>
  <c r="N1820" i="80"/>
  <c r="N1756" i="80"/>
  <c r="N1692" i="80"/>
  <c r="N1628" i="80"/>
  <c r="N1564" i="80"/>
  <c r="N1500" i="80"/>
  <c r="N1417" i="80"/>
  <c r="N1443" i="80"/>
  <c r="N603" i="80"/>
  <c r="N852" i="80"/>
  <c r="N953" i="80"/>
  <c r="N1017" i="80"/>
  <c r="N1081" i="80"/>
  <c r="N1145" i="80"/>
  <c r="N1209" i="80"/>
  <c r="N1273" i="80"/>
  <c r="N1337" i="80"/>
  <c r="N1401" i="80"/>
  <c r="N1436" i="80"/>
  <c r="N1450" i="80"/>
  <c r="N1458" i="80"/>
  <c r="N1466" i="80"/>
  <c r="N1474" i="80"/>
  <c r="N1482" i="80"/>
  <c r="N1490" i="80"/>
  <c r="N1498" i="80"/>
  <c r="N1506" i="80"/>
  <c r="N1514" i="80"/>
  <c r="N1522" i="80"/>
  <c r="N1530" i="80"/>
  <c r="N1538" i="80"/>
  <c r="N1546" i="80"/>
  <c r="N1554" i="80"/>
  <c r="N1562" i="80"/>
  <c r="N1570" i="80"/>
  <c r="N1578" i="80"/>
  <c r="N1586" i="80"/>
  <c r="N1594" i="80"/>
  <c r="N1602" i="80"/>
  <c r="N1610" i="80"/>
  <c r="N1618" i="80"/>
  <c r="N1626" i="80"/>
  <c r="N1634" i="80"/>
  <c r="N1642" i="80"/>
  <c r="N1650" i="80"/>
  <c r="N1658" i="80"/>
  <c r="N1666" i="80"/>
  <c r="N1674" i="80"/>
  <c r="N1682" i="80"/>
  <c r="N1690" i="80"/>
  <c r="N1698" i="80"/>
  <c r="N1706" i="80"/>
  <c r="N1714" i="80"/>
  <c r="N1722" i="80"/>
  <c r="N1730" i="80"/>
  <c r="N1738" i="80"/>
  <c r="N1746" i="80"/>
  <c r="N1754" i="80"/>
  <c r="N1762" i="80"/>
  <c r="N1770" i="80"/>
  <c r="N1778" i="80"/>
  <c r="N1786" i="80"/>
  <c r="N1794" i="80"/>
  <c r="N1802" i="80"/>
  <c r="N1810" i="80"/>
  <c r="N1818" i="80"/>
  <c r="N1826" i="80"/>
  <c r="N1834" i="80"/>
  <c r="N1842" i="80"/>
  <c r="N1850" i="80"/>
  <c r="N1858" i="80"/>
  <c r="N1866" i="80"/>
  <c r="N1874" i="80"/>
  <c r="N1882" i="80"/>
  <c r="N1890" i="80"/>
  <c r="N1898" i="80"/>
  <c r="N1906" i="80"/>
  <c r="N1914" i="80"/>
  <c r="N1922" i="80"/>
  <c r="N1930" i="80"/>
  <c r="N1938" i="80"/>
  <c r="N1946" i="80"/>
  <c r="N1954" i="80"/>
  <c r="N1962" i="80"/>
  <c r="N1970" i="80"/>
  <c r="N1978" i="80"/>
  <c r="N1986" i="80"/>
  <c r="N1994" i="80"/>
  <c r="N2002" i="80"/>
  <c r="N2010" i="80"/>
  <c r="N2018" i="80"/>
  <c r="N2026" i="80"/>
  <c r="N2034" i="80"/>
  <c r="N28" i="80"/>
  <c r="N639" i="80"/>
  <c r="N872" i="80"/>
  <c r="N961" i="80"/>
  <c r="N1025" i="80"/>
  <c r="N1089" i="80"/>
  <c r="N1153" i="80"/>
  <c r="N1217" i="80"/>
  <c r="N1281" i="80"/>
  <c r="N1345" i="80"/>
  <c r="N1409" i="80"/>
  <c r="N1437" i="80"/>
  <c r="N1451" i="80"/>
  <c r="N1459" i="80"/>
  <c r="N1467" i="80"/>
  <c r="N1475" i="80"/>
  <c r="N1483" i="80"/>
  <c r="N1491" i="80"/>
  <c r="N1499" i="80"/>
  <c r="N1507" i="80"/>
  <c r="N1515" i="80"/>
  <c r="N1523" i="80"/>
  <c r="N1531" i="80"/>
  <c r="N1539" i="80"/>
  <c r="N1547" i="80"/>
  <c r="N1555" i="80"/>
  <c r="N1563" i="80"/>
  <c r="N1571" i="80"/>
  <c r="N1579" i="80"/>
  <c r="N1587" i="80"/>
  <c r="N1595" i="80"/>
  <c r="N1603" i="80"/>
  <c r="N1611" i="80"/>
  <c r="N1619" i="80"/>
  <c r="N1627" i="80"/>
  <c r="N1635" i="80"/>
  <c r="N1643" i="80"/>
  <c r="N1651" i="80"/>
  <c r="N1659" i="80"/>
  <c r="N1667" i="80"/>
  <c r="N1675" i="80"/>
  <c r="N1683" i="80"/>
  <c r="N1691" i="80"/>
  <c r="N1699" i="80"/>
  <c r="N1707" i="80"/>
  <c r="N1715" i="80"/>
  <c r="N1723" i="80"/>
  <c r="N1731" i="80"/>
  <c r="N1739" i="80"/>
  <c r="N1747" i="80"/>
  <c r="N1755" i="80"/>
  <c r="N1763" i="80"/>
  <c r="N1771" i="80"/>
  <c r="N1779" i="80"/>
  <c r="N1787" i="80"/>
  <c r="N1795" i="80"/>
  <c r="N1803" i="80"/>
  <c r="N1811" i="80"/>
  <c r="N1819" i="80"/>
  <c r="N1827" i="80"/>
  <c r="N1835" i="80"/>
  <c r="N1843" i="80"/>
  <c r="N1851" i="80"/>
  <c r="N1859" i="80"/>
  <c r="N1867" i="80"/>
  <c r="N1875" i="80"/>
  <c r="N1883" i="80"/>
  <c r="N1891" i="80"/>
  <c r="N1899" i="80"/>
  <c r="N1907" i="80"/>
  <c r="N1915" i="80"/>
  <c r="N1923" i="80"/>
  <c r="N1931" i="80"/>
  <c r="N1939" i="80"/>
  <c r="N1947" i="80"/>
  <c r="N1955" i="80"/>
  <c r="N1963" i="80"/>
  <c r="N1971" i="80"/>
  <c r="N1979" i="80"/>
  <c r="N1987" i="80"/>
  <c r="N1995" i="80"/>
  <c r="N2003" i="80"/>
  <c r="N2011" i="80"/>
  <c r="N2019" i="80"/>
  <c r="N2027" i="80"/>
  <c r="N2035" i="80"/>
  <c r="N264" i="80"/>
  <c r="N709" i="80"/>
  <c r="N901" i="80"/>
  <c r="N977" i="80"/>
  <c r="N1041" i="80"/>
  <c r="N1105" i="80"/>
  <c r="N1169" i="80"/>
  <c r="N1233" i="80"/>
  <c r="N1297" i="80"/>
  <c r="N1361" i="80"/>
  <c r="N1421" i="80"/>
  <c r="N1444" i="80"/>
  <c r="N1453" i="80"/>
  <c r="N1461" i="80"/>
  <c r="N1469" i="80"/>
  <c r="N1477" i="80"/>
  <c r="N1485" i="80"/>
  <c r="N1493" i="80"/>
  <c r="N1501" i="80"/>
  <c r="N1509" i="80"/>
  <c r="N1517" i="80"/>
  <c r="N1525" i="80"/>
  <c r="N1533" i="80"/>
  <c r="N1541" i="80"/>
  <c r="N1549" i="80"/>
  <c r="N1557" i="80"/>
  <c r="N1565" i="80"/>
  <c r="N1573" i="80"/>
  <c r="N1581" i="80"/>
  <c r="N1589" i="80"/>
  <c r="N1597" i="80"/>
  <c r="N1605" i="80"/>
  <c r="N1613" i="80"/>
  <c r="N1621" i="80"/>
  <c r="N1629" i="80"/>
  <c r="N1637" i="80"/>
  <c r="N1645" i="80"/>
  <c r="N1653" i="80"/>
  <c r="N1661" i="80"/>
  <c r="N1669" i="80"/>
  <c r="N1677" i="80"/>
  <c r="N1685" i="80"/>
  <c r="N1693" i="80"/>
  <c r="N1701" i="80"/>
  <c r="N1709" i="80"/>
  <c r="N1717" i="80"/>
  <c r="N1725" i="80"/>
  <c r="N1733" i="80"/>
  <c r="N1741" i="80"/>
  <c r="N1749" i="80"/>
  <c r="N1757" i="80"/>
  <c r="N1765" i="80"/>
  <c r="N1773" i="80"/>
  <c r="N1781" i="80"/>
  <c r="N1789" i="80"/>
  <c r="N1797" i="80"/>
  <c r="N1805" i="80"/>
  <c r="N1813" i="80"/>
  <c r="N1821" i="80"/>
  <c r="N1829" i="80"/>
  <c r="N1837" i="80"/>
  <c r="N1845" i="80"/>
  <c r="N1853" i="80"/>
  <c r="N1861" i="80"/>
  <c r="N1869" i="80"/>
  <c r="N1877" i="80"/>
  <c r="N1885" i="80"/>
  <c r="N1893" i="80"/>
  <c r="N1901" i="80"/>
  <c r="N1909" i="80"/>
  <c r="N1917" i="80"/>
  <c r="N1925" i="80"/>
  <c r="N1933" i="80"/>
  <c r="N1941" i="80"/>
  <c r="N1949" i="80"/>
  <c r="N1957" i="80"/>
  <c r="N1965" i="80"/>
  <c r="N1973" i="80"/>
  <c r="N1981" i="80"/>
  <c r="N1989" i="80"/>
  <c r="N1997" i="80"/>
  <c r="N2005" i="80"/>
  <c r="N2013" i="80"/>
  <c r="N2021" i="80"/>
  <c r="N2029" i="80"/>
  <c r="N367" i="80"/>
  <c r="N741" i="80"/>
  <c r="N914" i="80"/>
  <c r="N985" i="80"/>
  <c r="N1049" i="80"/>
  <c r="N1113" i="80"/>
  <c r="N1177" i="80"/>
  <c r="N1241" i="80"/>
  <c r="N1305" i="80"/>
  <c r="N1369" i="80"/>
  <c r="N1425" i="80"/>
  <c r="N1445" i="80"/>
  <c r="N1454" i="80"/>
  <c r="N1462" i="80"/>
  <c r="N1470" i="80"/>
  <c r="N1478" i="80"/>
  <c r="N1486" i="80"/>
  <c r="N1494" i="80"/>
  <c r="N1502" i="80"/>
  <c r="N1510" i="80"/>
  <c r="N1518" i="80"/>
  <c r="N1526" i="80"/>
  <c r="N1534" i="80"/>
  <c r="N1542" i="80"/>
  <c r="N1550" i="80"/>
  <c r="N1558" i="80"/>
  <c r="N1566" i="80"/>
  <c r="N1574" i="80"/>
  <c r="N1582" i="80"/>
  <c r="N1590" i="80"/>
  <c r="N1598" i="80"/>
  <c r="N1606" i="80"/>
  <c r="N1614" i="80"/>
  <c r="N1622" i="80"/>
  <c r="N1630" i="80"/>
  <c r="N1638" i="80"/>
  <c r="N1646" i="80"/>
  <c r="N1654" i="80"/>
  <c r="N1662" i="80"/>
  <c r="N1670" i="80"/>
  <c r="N1678" i="80"/>
  <c r="N1686" i="80"/>
  <c r="N1694" i="80"/>
  <c r="N1702" i="80"/>
  <c r="N1710" i="80"/>
  <c r="N1718" i="80"/>
  <c r="N1726" i="80"/>
  <c r="N1734" i="80"/>
  <c r="N1742" i="80"/>
  <c r="N1750" i="80"/>
  <c r="N1758" i="80"/>
  <c r="N1766" i="80"/>
  <c r="N1774" i="80"/>
  <c r="N1782" i="80"/>
  <c r="N1790" i="80"/>
  <c r="N1798" i="80"/>
  <c r="N1806" i="80"/>
  <c r="N1814" i="80"/>
  <c r="N1822" i="80"/>
  <c r="N1830" i="80"/>
  <c r="N1838" i="80"/>
  <c r="N1846" i="80"/>
  <c r="N1854" i="80"/>
  <c r="N1862" i="80"/>
  <c r="N1870" i="80"/>
  <c r="N1878" i="80"/>
  <c r="N1886" i="80"/>
  <c r="N1894" i="80"/>
  <c r="N1902" i="80"/>
  <c r="N1910" i="80"/>
  <c r="N1918" i="80"/>
  <c r="N1926" i="80"/>
  <c r="N1934" i="80"/>
  <c r="N1942" i="80"/>
  <c r="N1950" i="80"/>
  <c r="N1958" i="80"/>
  <c r="N464" i="80"/>
  <c r="N773" i="80"/>
  <c r="N928" i="80"/>
  <c r="N993" i="80"/>
  <c r="N1057" i="80"/>
  <c r="N1121" i="80"/>
  <c r="N1185" i="80"/>
  <c r="N1249" i="80"/>
  <c r="N1313" i="80"/>
  <c r="N1377" i="80"/>
  <c r="N1428" i="80"/>
  <c r="N1447" i="80"/>
  <c r="N1455" i="80"/>
  <c r="N1463" i="80"/>
  <c r="N1471" i="80"/>
  <c r="N1479" i="80"/>
  <c r="N1487" i="80"/>
  <c r="N1495" i="80"/>
  <c r="N1503" i="80"/>
  <c r="N1511" i="80"/>
  <c r="N1519" i="80"/>
  <c r="N1527" i="80"/>
  <c r="N1535" i="80"/>
  <c r="N1543" i="80"/>
  <c r="N1551" i="80"/>
  <c r="N1559" i="80"/>
  <c r="N1567" i="80"/>
  <c r="N1575" i="80"/>
  <c r="N1583" i="80"/>
  <c r="N1591" i="80"/>
  <c r="N1599" i="80"/>
  <c r="N1607" i="80"/>
  <c r="N1615" i="80"/>
  <c r="N1623" i="80"/>
  <c r="N1631" i="80"/>
  <c r="N1639" i="80"/>
  <c r="N1647" i="80"/>
  <c r="N1655" i="80"/>
  <c r="N1663" i="80"/>
  <c r="N1671" i="80"/>
  <c r="N1679" i="80"/>
  <c r="N1687" i="80"/>
  <c r="N1695" i="80"/>
  <c r="N1703" i="80"/>
  <c r="N1711" i="80"/>
  <c r="N1719" i="80"/>
  <c r="N1727" i="80"/>
  <c r="N1735" i="80"/>
  <c r="N1743" i="80"/>
  <c r="N1751" i="80"/>
  <c r="N1759" i="80"/>
  <c r="N1767" i="80"/>
  <c r="N1775" i="80"/>
  <c r="N1783" i="80"/>
  <c r="N1791" i="80"/>
  <c r="N1799" i="80"/>
  <c r="N1807" i="80"/>
  <c r="N1815" i="80"/>
  <c r="N1823" i="80"/>
  <c r="N1831" i="80"/>
  <c r="N1839" i="80"/>
  <c r="N1847" i="80"/>
  <c r="N1855" i="80"/>
  <c r="N1863" i="80"/>
  <c r="N1871" i="80"/>
  <c r="N1879" i="80"/>
  <c r="N1887" i="80"/>
  <c r="N1895" i="80"/>
  <c r="N1903" i="80"/>
  <c r="N1911" i="80"/>
  <c r="N1919" i="80"/>
  <c r="N1927" i="80"/>
  <c r="N1935" i="80"/>
  <c r="N1943" i="80"/>
  <c r="N1951" i="80"/>
  <c r="N1959" i="80"/>
  <c r="N1967" i="80"/>
  <c r="N1975" i="80"/>
  <c r="N516" i="80"/>
  <c r="N805" i="80"/>
  <c r="N937" i="80"/>
  <c r="N1001" i="80"/>
  <c r="N1065" i="80"/>
  <c r="N1129" i="80"/>
  <c r="N1193" i="80"/>
  <c r="N1257" i="80"/>
  <c r="N1321" i="80"/>
  <c r="N1385" i="80"/>
  <c r="N1429" i="80"/>
  <c r="N1448" i="80"/>
  <c r="N1456" i="80"/>
  <c r="N1464" i="80"/>
  <c r="N1472" i="80"/>
  <c r="N1480" i="80"/>
  <c r="N1488" i="80"/>
  <c r="N1496" i="80"/>
  <c r="N1504" i="80"/>
  <c r="N1512" i="80"/>
  <c r="N1520" i="80"/>
  <c r="N1528" i="80"/>
  <c r="N1536" i="80"/>
  <c r="N1544" i="80"/>
  <c r="N1552" i="80"/>
  <c r="N1560" i="80"/>
  <c r="N1568" i="80"/>
  <c r="N1576" i="80"/>
  <c r="N1584" i="80"/>
  <c r="N1592" i="80"/>
  <c r="N1600" i="80"/>
  <c r="N1608" i="80"/>
  <c r="N1616" i="80"/>
  <c r="N1624" i="80"/>
  <c r="N1632" i="80"/>
  <c r="N1640" i="80"/>
  <c r="N1648" i="80"/>
  <c r="N1656" i="80"/>
  <c r="N1664" i="80"/>
  <c r="N1672" i="80"/>
  <c r="N1680" i="80"/>
  <c r="N1688" i="80"/>
  <c r="N1696" i="80"/>
  <c r="N1704" i="80"/>
  <c r="N1712" i="80"/>
  <c r="N1720" i="80"/>
  <c r="N1728" i="80"/>
  <c r="N1736" i="80"/>
  <c r="N1744" i="80"/>
  <c r="N1752" i="80"/>
  <c r="N1760" i="80"/>
  <c r="N1768" i="80"/>
  <c r="N1776" i="80"/>
  <c r="N1784" i="80"/>
  <c r="N1792" i="80"/>
  <c r="N1800" i="80"/>
  <c r="N1808" i="80"/>
  <c r="N1816" i="80"/>
  <c r="N1824" i="80"/>
  <c r="N1832" i="80"/>
  <c r="N1840" i="80"/>
  <c r="N1848" i="80"/>
  <c r="N1856" i="80"/>
  <c r="N1864" i="80"/>
  <c r="N1872" i="80"/>
  <c r="N1880" i="80"/>
  <c r="N1888" i="80"/>
  <c r="N1896" i="80"/>
  <c r="N1904" i="80"/>
  <c r="N1912" i="80"/>
  <c r="N1920" i="80"/>
  <c r="N1928" i="80"/>
  <c r="N1936" i="80"/>
  <c r="N1944" i="80"/>
  <c r="N1952" i="80"/>
  <c r="N1960" i="80"/>
  <c r="N1968" i="80"/>
  <c r="N1976" i="80"/>
  <c r="N1984" i="80"/>
  <c r="N1992" i="80"/>
  <c r="N2000" i="80"/>
  <c r="N2008" i="80"/>
  <c r="N2016" i="80"/>
  <c r="N563" i="80"/>
  <c r="N829" i="80"/>
  <c r="N945" i="80"/>
  <c r="N1009" i="80"/>
  <c r="N1073" i="80"/>
  <c r="N1137" i="80"/>
  <c r="N1201" i="80"/>
  <c r="N1265" i="80"/>
  <c r="N1329" i="80"/>
  <c r="N1393" i="80"/>
  <c r="N1433" i="80"/>
  <c r="N1449" i="80"/>
  <c r="N1457" i="80"/>
  <c r="N1465" i="80"/>
  <c r="N1473" i="80"/>
  <c r="N1481" i="80"/>
  <c r="N1489" i="80"/>
  <c r="N1497" i="80"/>
  <c r="N1505" i="80"/>
  <c r="N1513" i="80"/>
  <c r="N1521" i="80"/>
  <c r="N1529" i="80"/>
  <c r="N1537" i="80"/>
  <c r="N1545" i="80"/>
  <c r="N1553" i="80"/>
  <c r="N1561" i="80"/>
  <c r="N1569" i="80"/>
  <c r="N1577" i="80"/>
  <c r="N1585" i="80"/>
  <c r="N1593" i="80"/>
  <c r="N1601" i="80"/>
  <c r="N1609" i="80"/>
  <c r="N1617" i="80"/>
  <c r="N1625" i="80"/>
  <c r="N1633" i="80"/>
  <c r="N1641" i="80"/>
  <c r="N1649" i="80"/>
  <c r="N1657" i="80"/>
  <c r="N1665" i="80"/>
  <c r="N1673" i="80"/>
  <c r="N1681" i="80"/>
  <c r="N1689" i="80"/>
  <c r="N1697" i="80"/>
  <c r="N1705" i="80"/>
  <c r="N1713" i="80"/>
  <c r="N1721" i="80"/>
  <c r="N1729" i="80"/>
  <c r="N1737" i="80"/>
  <c r="N1745" i="80"/>
  <c r="N1753" i="80"/>
  <c r="N1761" i="80"/>
  <c r="N1769" i="80"/>
  <c r="N1777" i="80"/>
  <c r="N1785" i="80"/>
  <c r="N1793" i="80"/>
  <c r="N1801" i="80"/>
  <c r="N1809" i="80"/>
  <c r="N1817" i="80"/>
  <c r="N1825" i="80"/>
  <c r="N1833" i="80"/>
  <c r="N1841" i="80"/>
  <c r="N1849" i="80"/>
  <c r="N1857" i="80"/>
  <c r="N1865" i="80"/>
  <c r="N1873" i="80"/>
  <c r="N1881" i="80"/>
  <c r="N1889" i="80"/>
  <c r="N1897" i="80"/>
  <c r="N1905" i="80"/>
  <c r="N1913" i="80"/>
  <c r="N1921" i="80"/>
  <c r="N1929" i="80"/>
  <c r="N1937" i="80"/>
  <c r="N1945" i="80"/>
  <c r="N1953" i="80"/>
  <c r="N1961" i="80"/>
  <c r="N1969" i="80"/>
  <c r="N1439" i="80"/>
  <c r="N1431" i="80"/>
  <c r="N1423" i="80"/>
  <c r="N1415" i="80"/>
  <c r="N1407" i="80"/>
  <c r="N1399" i="80"/>
  <c r="N1392" i="80"/>
  <c r="N2565" i="80"/>
  <c r="N2557" i="80"/>
  <c r="N2541" i="80"/>
  <c r="N2533" i="80"/>
  <c r="N2525" i="80"/>
  <c r="N2517" i="80"/>
  <c r="N2509" i="80"/>
  <c r="N2501" i="80"/>
  <c r="N2493" i="80"/>
  <c r="N2477" i="80"/>
  <c r="N2469" i="80"/>
  <c r="N2461" i="80"/>
  <c r="N2453" i="80"/>
  <c r="N2445" i="80"/>
  <c r="N2429" i="80"/>
  <c r="N2421" i="80"/>
  <c r="N2413" i="80"/>
  <c r="N2405" i="80"/>
  <c r="N2397" i="80"/>
  <c r="N2389" i="80"/>
  <c r="N2381" i="80"/>
  <c r="N2373" i="80"/>
  <c r="N2365" i="80"/>
  <c r="N2349" i="80"/>
  <c r="N2341" i="80"/>
  <c r="N2333" i="80"/>
  <c r="N2325" i="80"/>
  <c r="N2317" i="80"/>
  <c r="N2309" i="80"/>
  <c r="N2301" i="80"/>
  <c r="N2277" i="80"/>
  <c r="N2253" i="80"/>
  <c r="N2245" i="80"/>
  <c r="N2237" i="80"/>
  <c r="N2221" i="80"/>
  <c r="N2213" i="80"/>
  <c r="N2205" i="80"/>
  <c r="N2197" i="80"/>
  <c r="N2189" i="80"/>
  <c r="N2181" i="80"/>
  <c r="N2173" i="80"/>
  <c r="N2165" i="80"/>
  <c r="N2149" i="80"/>
  <c r="N2141" i="80"/>
  <c r="N2133" i="80"/>
  <c r="N2125" i="80"/>
  <c r="N2109" i="80"/>
  <c r="N2101" i="80"/>
  <c r="N2093" i="80"/>
  <c r="N2085" i="80"/>
  <c r="N2077" i="80"/>
  <c r="N2069" i="80"/>
  <c r="N2061" i="80"/>
  <c r="N2053" i="80"/>
  <c r="N2045" i="80"/>
  <c r="N2037" i="80"/>
  <c r="N2024" i="80"/>
  <c r="N2009" i="80"/>
  <c r="N1993" i="80"/>
  <c r="N1977" i="80"/>
  <c r="N1932" i="80"/>
  <c r="N1868" i="80"/>
  <c r="N1804" i="80"/>
  <c r="N1740" i="80"/>
  <c r="N1676" i="80"/>
  <c r="N1612" i="80"/>
  <c r="N1548" i="80"/>
  <c r="N1484" i="80"/>
  <c r="N1289" i="80"/>
  <c r="N156" i="80"/>
  <c r="N2580" i="80"/>
  <c r="N2156" i="80"/>
  <c r="N2076" i="80"/>
  <c r="N2036" i="80"/>
  <c r="N1732" i="80"/>
  <c r="N1668" i="80"/>
  <c r="N1604" i="80"/>
  <c r="N1540" i="80"/>
  <c r="N1476" i="80"/>
  <c r="N1225" i="80"/>
  <c r="N1391" i="80"/>
  <c r="N1383" i="80"/>
  <c r="N1375" i="80"/>
  <c r="N1367" i="80"/>
  <c r="N1359" i="80"/>
  <c r="N1351" i="80"/>
  <c r="N1343" i="80"/>
  <c r="N1335" i="80"/>
  <c r="N1328" i="80"/>
  <c r="N1327" i="80"/>
  <c r="N1319" i="80"/>
  <c r="N1315" i="80"/>
  <c r="N1312" i="80"/>
  <c r="N1318" i="80"/>
  <c r="N1311" i="80"/>
  <c r="N1307" i="80"/>
  <c r="N1303" i="80"/>
  <c r="N1295" i="80"/>
  <c r="N1287" i="80"/>
  <c r="N1280" i="80"/>
  <c r="N1279" i="80"/>
  <c r="N1272" i="80"/>
  <c r="N1237" i="80"/>
  <c r="N1271" i="80"/>
  <c r="N1263" i="80"/>
  <c r="N1256" i="80"/>
  <c r="N1255" i="80"/>
  <c r="N1247" i="80"/>
  <c r="N1240" i="80"/>
  <c r="N1239" i="80"/>
  <c r="N1223" i="80"/>
  <c r="N1207" i="80"/>
  <c r="N1199" i="80"/>
  <c r="N1183" i="80"/>
  <c r="N1175" i="80"/>
  <c r="N1167" i="80"/>
  <c r="N1151" i="80"/>
  <c r="N1143" i="80"/>
  <c r="N1135" i="80"/>
  <c r="N1127" i="80"/>
  <c r="N1119" i="80"/>
  <c r="N1111" i="80"/>
  <c r="N1103" i="80"/>
  <c r="N1095" i="80"/>
  <c r="N1087" i="80"/>
  <c r="N1079" i="80"/>
  <c r="N1071" i="80"/>
  <c r="N1056" i="80"/>
  <c r="N1063" i="80"/>
  <c r="N1047" i="80"/>
  <c r="N1039" i="80"/>
  <c r="N1031" i="80"/>
  <c r="N1023" i="80"/>
  <c r="N1008" i="80"/>
  <c r="N1015" i="80"/>
  <c r="N1007" i="80"/>
  <c r="N999" i="80"/>
  <c r="N991" i="80"/>
  <c r="N989" i="80"/>
  <c r="N983" i="80"/>
  <c r="N981" i="80"/>
  <c r="N975" i="80"/>
  <c r="N967" i="80"/>
  <c r="N965" i="80"/>
  <c r="N952" i="80"/>
  <c r="N959" i="80"/>
  <c r="N951" i="80"/>
  <c r="N943" i="80"/>
  <c r="N935" i="80"/>
  <c r="N924" i="80"/>
  <c r="N912" i="80"/>
  <c r="N898" i="80"/>
  <c r="N885" i="80"/>
  <c r="N868" i="80"/>
  <c r="N845" i="80"/>
  <c r="N797" i="80"/>
  <c r="N765" i="80"/>
  <c r="N733" i="80"/>
  <c r="N667" i="80"/>
  <c r="N44" i="80"/>
  <c r="N1446" i="80"/>
  <c r="N1438" i="80"/>
  <c r="N1430" i="80"/>
  <c r="N1422" i="80"/>
  <c r="N1414" i="80"/>
  <c r="N1406" i="80"/>
  <c r="N1398" i="80"/>
  <c r="N1390" i="80"/>
  <c r="N1382" i="80"/>
  <c r="N1374" i="80"/>
  <c r="N1366" i="80"/>
  <c r="N1358" i="80"/>
  <c r="N1350" i="80"/>
  <c r="N1342" i="80"/>
  <c r="N1334" i="80"/>
  <c r="N1326" i="80"/>
  <c r="N1310" i="80"/>
  <c r="N1302" i="80"/>
  <c r="N1294" i="80"/>
  <c r="N1286" i="80"/>
  <c r="N1278" i="80"/>
  <c r="N1270" i="80"/>
  <c r="N1262" i="80"/>
  <c r="N1254" i="80"/>
  <c r="N1246" i="80"/>
  <c r="N1238" i="80"/>
  <c r="N1230" i="80"/>
  <c r="N1222" i="80"/>
  <c r="N1214" i="80"/>
  <c r="N1206" i="80"/>
  <c r="N1198" i="80"/>
  <c r="N1190" i="80"/>
  <c r="N1182" i="80"/>
  <c r="N1174" i="80"/>
  <c r="N1166" i="80"/>
  <c r="N1158" i="80"/>
  <c r="N1150" i="80"/>
  <c r="N1142" i="80"/>
  <c r="N1134" i="80"/>
  <c r="N1126" i="80"/>
  <c r="N1118" i="80"/>
  <c r="N1110" i="80"/>
  <c r="N1102" i="80"/>
  <c r="N1094" i="80"/>
  <c r="N1086" i="80"/>
  <c r="N1078" i="80"/>
  <c r="N1070" i="80"/>
  <c r="N1062" i="80"/>
  <c r="N1054" i="80"/>
  <c r="N1046" i="80"/>
  <c r="N1038" i="80"/>
  <c r="N1030" i="80"/>
  <c r="N1022" i="80"/>
  <c r="N1014" i="80"/>
  <c r="N1006" i="80"/>
  <c r="N998" i="80"/>
  <c r="N990" i="80"/>
  <c r="N982" i="80"/>
  <c r="N974" i="80"/>
  <c r="N966" i="80"/>
  <c r="N958" i="80"/>
  <c r="N950" i="80"/>
  <c r="N942" i="80"/>
  <c r="N933" i="80"/>
  <c r="N922" i="80"/>
  <c r="N909" i="80"/>
  <c r="N897" i="80"/>
  <c r="N884" i="80"/>
  <c r="N864" i="80"/>
  <c r="N844" i="80"/>
  <c r="N821" i="80"/>
  <c r="N792" i="80"/>
  <c r="N760" i="80"/>
  <c r="N728" i="80"/>
  <c r="N696" i="80"/>
  <c r="N661" i="80"/>
  <c r="N624" i="80"/>
  <c r="N588" i="80"/>
  <c r="N545" i="80"/>
  <c r="N495" i="80"/>
  <c r="N431" i="80"/>
  <c r="N328" i="80"/>
  <c r="N227" i="80"/>
  <c r="N108" i="80"/>
  <c r="N1413" i="80"/>
  <c r="N1405" i="80"/>
  <c r="N1397" i="80"/>
  <c r="N1389" i="80"/>
  <c r="N1381" i="80"/>
  <c r="N1373" i="80"/>
  <c r="N1365" i="80"/>
  <c r="N1357" i="80"/>
  <c r="N1349" i="80"/>
  <c r="N1341" i="80"/>
  <c r="N1333" i="80"/>
  <c r="N1325" i="80"/>
  <c r="N1317" i="80"/>
  <c r="N1309" i="80"/>
  <c r="N1301" i="80"/>
  <c r="N1293" i="80"/>
  <c r="N1285" i="80"/>
  <c r="N1277" i="80"/>
  <c r="N1269" i="80"/>
  <c r="N1261" i="80"/>
  <c r="N1253" i="80"/>
  <c r="N1245" i="80"/>
  <c r="N1229" i="80"/>
  <c r="N1221" i="80"/>
  <c r="N1213" i="80"/>
  <c r="N1205" i="80"/>
  <c r="N1197" i="80"/>
  <c r="N1189" i="80"/>
  <c r="N1181" i="80"/>
  <c r="N1173" i="80"/>
  <c r="N1165" i="80"/>
  <c r="N1157" i="80"/>
  <c r="N1149" i="80"/>
  <c r="N1141" i="80"/>
  <c r="N1133" i="80"/>
  <c r="N1125" i="80"/>
  <c r="N1117" i="80"/>
  <c r="N1109" i="80"/>
  <c r="N1101" i="80"/>
  <c r="N1093" i="80"/>
  <c r="N1085" i="80"/>
  <c r="N1077" i="80"/>
  <c r="N1069" i="80"/>
  <c r="N1061" i="80"/>
  <c r="N1053" i="80"/>
  <c r="N1045" i="80"/>
  <c r="N1037" i="80"/>
  <c r="N1029" i="80"/>
  <c r="N1021" i="80"/>
  <c r="N1013" i="80"/>
  <c r="N1005" i="80"/>
  <c r="N997" i="80"/>
  <c r="N973" i="80"/>
  <c r="N957" i="80"/>
  <c r="N949" i="80"/>
  <c r="N941" i="80"/>
  <c r="N932" i="80"/>
  <c r="N921" i="80"/>
  <c r="N908" i="80"/>
  <c r="N896" i="80"/>
  <c r="N882" i="80"/>
  <c r="N861" i="80"/>
  <c r="N840" i="80"/>
  <c r="N820" i="80"/>
  <c r="N789" i="80"/>
  <c r="N757" i="80"/>
  <c r="N725" i="80"/>
  <c r="N693" i="80"/>
  <c r="N657" i="80"/>
  <c r="N621" i="80"/>
  <c r="N584" i="80"/>
  <c r="N541" i="80"/>
  <c r="N491" i="80"/>
  <c r="N419" i="80"/>
  <c r="N316" i="80"/>
  <c r="N213" i="80"/>
  <c r="N92" i="80"/>
  <c r="N1420" i="80"/>
  <c r="N1412" i="80"/>
  <c r="N1404" i="80"/>
  <c r="N1396" i="80"/>
  <c r="N1388" i="80"/>
  <c r="N1380" i="80"/>
  <c r="N1372" i="80"/>
  <c r="N1364" i="80"/>
  <c r="N1356" i="80"/>
  <c r="N1348" i="80"/>
  <c r="N1340" i="80"/>
  <c r="N1332" i="80"/>
  <c r="N1324" i="80"/>
  <c r="N1316" i="80"/>
  <c r="N1308" i="80"/>
  <c r="N1300" i="80"/>
  <c r="N1292" i="80"/>
  <c r="N1284" i="80"/>
  <c r="N1276" i="80"/>
  <c r="N1268" i="80"/>
  <c r="N1260" i="80"/>
  <c r="N1252" i="80"/>
  <c r="N1244" i="80"/>
  <c r="N1236" i="80"/>
  <c r="N1228" i="80"/>
  <c r="N1220" i="80"/>
  <c r="N1212" i="80"/>
  <c r="N1204" i="80"/>
  <c r="N1196" i="80"/>
  <c r="N1188" i="80"/>
  <c r="N1180" i="80"/>
  <c r="N1172" i="80"/>
  <c r="N1164" i="80"/>
  <c r="N1156" i="80"/>
  <c r="N1148" i="80"/>
  <c r="N1140" i="80"/>
  <c r="N1132" i="80"/>
  <c r="N1124" i="80"/>
  <c r="N1116" i="80"/>
  <c r="N1108" i="80"/>
  <c r="N1100" i="80"/>
  <c r="N1092" i="80"/>
  <c r="N1084" i="80"/>
  <c r="N1076" i="80"/>
  <c r="N1068" i="80"/>
  <c r="N1060" i="80"/>
  <c r="N1052" i="80"/>
  <c r="N1044" i="80"/>
  <c r="N1036" i="80"/>
  <c r="N1028" i="80"/>
  <c r="N1020" i="80"/>
  <c r="N1012" i="80"/>
  <c r="N1004" i="80"/>
  <c r="N996" i="80"/>
  <c r="N988" i="80"/>
  <c r="N980" i="80"/>
  <c r="N972" i="80"/>
  <c r="N964" i="80"/>
  <c r="N956" i="80"/>
  <c r="N948" i="80"/>
  <c r="N940" i="80"/>
  <c r="N931" i="80"/>
  <c r="N920" i="80"/>
  <c r="N906" i="80"/>
  <c r="N893" i="80"/>
  <c r="N880" i="80"/>
  <c r="N860" i="80"/>
  <c r="N837" i="80"/>
  <c r="N816" i="80"/>
  <c r="N784" i="80"/>
  <c r="N752" i="80"/>
  <c r="N720" i="80"/>
  <c r="N688" i="80"/>
  <c r="N652" i="80"/>
  <c r="N615" i="80"/>
  <c r="N577" i="80"/>
  <c r="N533" i="80"/>
  <c r="N483" i="80"/>
  <c r="N405" i="80"/>
  <c r="N303" i="80"/>
  <c r="N200" i="80"/>
  <c r="N76" i="80"/>
  <c r="N1435" i="80"/>
  <c r="N1427" i="80"/>
  <c r="N1419" i="80"/>
  <c r="N1411" i="80"/>
  <c r="N1403" i="80"/>
  <c r="N1395" i="80"/>
  <c r="N1387" i="80"/>
  <c r="N1379" i="80"/>
  <c r="N1371" i="80"/>
  <c r="N1363" i="80"/>
  <c r="N1355" i="80"/>
  <c r="N1347" i="80"/>
  <c r="N1339" i="80"/>
  <c r="N1331" i="80"/>
  <c r="N1323" i="80"/>
  <c r="N1299" i="80"/>
  <c r="N1291" i="80"/>
  <c r="N1283" i="80"/>
  <c r="N1275" i="80"/>
  <c r="N1267" i="80"/>
  <c r="N1259" i="80"/>
  <c r="N1251" i="80"/>
  <c r="N1243" i="80"/>
  <c r="N1235" i="80"/>
  <c r="N1227" i="80"/>
  <c r="N1219" i="80"/>
  <c r="N1211" i="80"/>
  <c r="N1203" i="80"/>
  <c r="N1195" i="80"/>
  <c r="N1187" i="80"/>
  <c r="N1179" i="80"/>
  <c r="N1171" i="80"/>
  <c r="N1163" i="80"/>
  <c r="N1155" i="80"/>
  <c r="N1147" i="80"/>
  <c r="N1139" i="80"/>
  <c r="N1131" i="80"/>
  <c r="N1123" i="80"/>
  <c r="N1115" i="80"/>
  <c r="N1107" i="80"/>
  <c r="N1099" i="80"/>
  <c r="N1091" i="80"/>
  <c r="N1083" i="80"/>
  <c r="N1075" i="80"/>
  <c r="N1067" i="80"/>
  <c r="N1059" i="80"/>
  <c r="N1051" i="80"/>
  <c r="N1043" i="80"/>
  <c r="N1035" i="80"/>
  <c r="N1027" i="80"/>
  <c r="N1019" i="80"/>
  <c r="N1011" i="80"/>
  <c r="N1003" i="80"/>
  <c r="N995" i="80"/>
  <c r="N987" i="80"/>
  <c r="N979" i="80"/>
  <c r="N971" i="80"/>
  <c r="N963" i="80"/>
  <c r="N955" i="80"/>
  <c r="N947" i="80"/>
  <c r="N939" i="80"/>
  <c r="N930" i="80"/>
  <c r="N917" i="80"/>
  <c r="N905" i="80"/>
  <c r="N892" i="80"/>
  <c r="N877" i="80"/>
  <c r="N856" i="80"/>
  <c r="N836" i="80"/>
  <c r="N813" i="80"/>
  <c r="N781" i="80"/>
  <c r="N749" i="80"/>
  <c r="N717" i="80"/>
  <c r="N685" i="80"/>
  <c r="N648" i="80"/>
  <c r="N612" i="80"/>
  <c r="N573" i="80"/>
  <c r="N528" i="80"/>
  <c r="N477" i="80"/>
  <c r="N392" i="80"/>
  <c r="N291" i="80"/>
  <c r="N188" i="80"/>
  <c r="N60" i="80"/>
  <c r="N1442" i="80"/>
  <c r="N1434" i="80"/>
  <c r="N1426" i="80"/>
  <c r="N1418" i="80"/>
  <c r="N1410" i="80"/>
  <c r="N1402" i="80"/>
  <c r="N1394" i="80"/>
  <c r="N1386" i="80"/>
  <c r="N1378" i="80"/>
  <c r="N1370" i="80"/>
  <c r="N1362" i="80"/>
  <c r="N1354" i="80"/>
  <c r="N1346" i="80"/>
  <c r="N1338" i="80"/>
  <c r="N1330" i="80"/>
  <c r="N1322" i="80"/>
  <c r="N1314" i="80"/>
  <c r="N1306" i="80"/>
  <c r="N1298" i="80"/>
  <c r="N1290" i="80"/>
  <c r="N1282" i="80"/>
  <c r="N1274" i="80"/>
  <c r="N1266" i="80"/>
  <c r="N1258" i="80"/>
  <c r="N1250" i="80"/>
  <c r="N1242" i="80"/>
  <c r="N1234" i="80"/>
  <c r="N1226" i="80"/>
  <c r="N1218" i="80"/>
  <c r="N1210" i="80"/>
  <c r="N1202" i="80"/>
  <c r="N1194" i="80"/>
  <c r="N1186" i="80"/>
  <c r="N1178" i="80"/>
  <c r="N1170" i="80"/>
  <c r="N1162" i="80"/>
  <c r="N1154" i="80"/>
  <c r="N1146" i="80"/>
  <c r="N1138" i="80"/>
  <c r="N1130" i="80"/>
  <c r="N1122" i="80"/>
  <c r="N1114" i="80"/>
  <c r="N1106" i="80"/>
  <c r="N1098" i="80"/>
  <c r="N1090" i="80"/>
  <c r="N1082" i="80"/>
  <c r="N1074" i="80"/>
  <c r="N1066" i="80"/>
  <c r="N1058" i="80"/>
  <c r="N1050" i="80"/>
  <c r="N1042" i="80"/>
  <c r="N1034" i="80"/>
  <c r="N1026" i="80"/>
  <c r="N1018" i="80"/>
  <c r="N1010" i="80"/>
  <c r="N1002" i="80"/>
  <c r="N994" i="80"/>
  <c r="N986" i="80"/>
  <c r="N978" i="80"/>
  <c r="N970" i="80"/>
  <c r="N962" i="80"/>
  <c r="N954" i="80"/>
  <c r="N946" i="80"/>
  <c r="N938" i="80"/>
  <c r="N929" i="80"/>
  <c r="N916" i="80"/>
  <c r="N904" i="80"/>
  <c r="N890" i="80"/>
  <c r="N876" i="80"/>
  <c r="N853" i="80"/>
  <c r="N832" i="80"/>
  <c r="N808" i="80"/>
  <c r="N776" i="80"/>
  <c r="N744" i="80"/>
  <c r="N712" i="80"/>
  <c r="N679" i="80"/>
  <c r="N643" i="80"/>
  <c r="N606" i="80"/>
  <c r="N567" i="80"/>
  <c r="N520" i="80"/>
  <c r="N469" i="80"/>
  <c r="N380" i="80"/>
  <c r="N277" i="80"/>
  <c r="N172" i="80"/>
  <c r="N537" i="80"/>
  <c r="N23" i="80"/>
  <c r="N39" i="80"/>
  <c r="N55" i="80"/>
  <c r="N71" i="80"/>
  <c r="N87" i="80"/>
  <c r="N103" i="80"/>
  <c r="N119" i="80"/>
  <c r="N135" i="80"/>
  <c r="N151" i="80"/>
  <c r="N167" i="80"/>
  <c r="N183" i="80"/>
  <c r="N197" i="80"/>
  <c r="N211" i="80"/>
  <c r="N223" i="80"/>
  <c r="N236" i="80"/>
  <c r="N248" i="80"/>
  <c r="N261" i="80"/>
  <c r="N275" i="80"/>
  <c r="N287" i="80"/>
  <c r="N300" i="80"/>
  <c r="N312" i="80"/>
  <c r="N325" i="80"/>
  <c r="N339" i="80"/>
  <c r="N351" i="80"/>
  <c r="N364" i="80"/>
  <c r="N376" i="80"/>
  <c r="N389" i="80"/>
  <c r="N403" i="80"/>
  <c r="N415" i="80"/>
  <c r="N428" i="80"/>
  <c r="N440" i="80"/>
  <c r="N453" i="80"/>
  <c r="N467" i="80"/>
  <c r="N479" i="80"/>
  <c r="N492" i="80"/>
  <c r="N504" i="80"/>
  <c r="N517" i="80"/>
  <c r="N531" i="80"/>
  <c r="N543" i="80"/>
  <c r="N553" i="80"/>
  <c r="N564" i="80"/>
  <c r="N575" i="80"/>
  <c r="N585" i="80"/>
  <c r="N595" i="80"/>
  <c r="N604" i="80"/>
  <c r="N613" i="80"/>
  <c r="N622" i="80"/>
  <c r="N631" i="80"/>
  <c r="N640" i="80"/>
  <c r="N649" i="80"/>
  <c r="N659" i="80"/>
  <c r="N668" i="80"/>
  <c r="N677" i="80"/>
  <c r="N686" i="80"/>
  <c r="N694" i="80"/>
  <c r="N702" i="80"/>
  <c r="N710" i="80"/>
  <c r="N718" i="80"/>
  <c r="N726" i="80"/>
  <c r="N734" i="80"/>
  <c r="N742" i="80"/>
  <c r="N750" i="80"/>
  <c r="N758" i="80"/>
  <c r="N766" i="80"/>
  <c r="N774" i="80"/>
  <c r="N782" i="80"/>
  <c r="N790" i="80"/>
  <c r="N798" i="80"/>
  <c r="N806" i="80"/>
  <c r="N814" i="80"/>
  <c r="N822" i="80"/>
  <c r="N830" i="80"/>
  <c r="N838" i="80"/>
  <c r="N846" i="80"/>
  <c r="N854" i="80"/>
  <c r="N862" i="80"/>
  <c r="N870" i="80"/>
  <c r="N878" i="80"/>
  <c r="N886" i="80"/>
  <c r="N894" i="80"/>
  <c r="N902" i="80"/>
  <c r="N910" i="80"/>
  <c r="N918" i="80"/>
  <c r="N926" i="80"/>
  <c r="N934" i="80"/>
  <c r="N7" i="80"/>
  <c r="N24" i="80"/>
  <c r="N40" i="80"/>
  <c r="N56" i="80"/>
  <c r="N72" i="80"/>
  <c r="N88" i="80"/>
  <c r="N104" i="80"/>
  <c r="N120" i="80"/>
  <c r="N136" i="80"/>
  <c r="N152" i="80"/>
  <c r="N168" i="80"/>
  <c r="N184" i="80"/>
  <c r="N199" i="80"/>
  <c r="N212" i="80"/>
  <c r="N224" i="80"/>
  <c r="N237" i="80"/>
  <c r="N251" i="80"/>
  <c r="N263" i="80"/>
  <c r="N276" i="80"/>
  <c r="N288" i="80"/>
  <c r="N301" i="80"/>
  <c r="N315" i="80"/>
  <c r="N327" i="80"/>
  <c r="N340" i="80"/>
  <c r="N352" i="80"/>
  <c r="N365" i="80"/>
  <c r="N379" i="80"/>
  <c r="N391" i="80"/>
  <c r="N404" i="80"/>
  <c r="N416" i="80"/>
  <c r="N429" i="80"/>
  <c r="N443" i="80"/>
  <c r="N455" i="80"/>
  <c r="N468" i="80"/>
  <c r="N480" i="80"/>
  <c r="N493" i="80"/>
  <c r="N507" i="80"/>
  <c r="N519" i="80"/>
  <c r="N532" i="80"/>
  <c r="N544" i="80"/>
  <c r="N555" i="80"/>
  <c r="N565" i="80"/>
  <c r="N576" i="80"/>
  <c r="N587" i="80"/>
  <c r="N596" i="80"/>
  <c r="N605" i="80"/>
  <c r="N614" i="80"/>
  <c r="N623" i="80"/>
  <c r="N632" i="80"/>
  <c r="N641" i="80"/>
  <c r="N651" i="80"/>
  <c r="N660" i="80"/>
  <c r="N669" i="80"/>
  <c r="N678" i="80"/>
  <c r="N687" i="80"/>
  <c r="N695" i="80"/>
  <c r="N703" i="80"/>
  <c r="N711" i="80"/>
  <c r="N719" i="80"/>
  <c r="N727" i="80"/>
  <c r="N735" i="80"/>
  <c r="N743" i="80"/>
  <c r="N751" i="80"/>
  <c r="N759" i="80"/>
  <c r="N767" i="80"/>
  <c r="N775" i="80"/>
  <c r="N783" i="80"/>
  <c r="N791" i="80"/>
  <c r="N799" i="80"/>
  <c r="N807" i="80"/>
  <c r="N815" i="80"/>
  <c r="N823" i="80"/>
  <c r="N831" i="80"/>
  <c r="N839" i="80"/>
  <c r="N847" i="80"/>
  <c r="N855" i="80"/>
  <c r="N863" i="80"/>
  <c r="N871" i="80"/>
  <c r="N879" i="80"/>
  <c r="N887" i="80"/>
  <c r="N895" i="80"/>
  <c r="N903" i="80"/>
  <c r="N911" i="80"/>
  <c r="N919" i="80"/>
  <c r="N927" i="80"/>
  <c r="N12" i="80"/>
  <c r="N29" i="80"/>
  <c r="N45" i="80"/>
  <c r="N61" i="80"/>
  <c r="N77" i="80"/>
  <c r="N93" i="80"/>
  <c r="N109" i="80"/>
  <c r="N125" i="80"/>
  <c r="N141" i="80"/>
  <c r="N157" i="80"/>
  <c r="N173" i="80"/>
  <c r="N189" i="80"/>
  <c r="N203" i="80"/>
  <c r="N215" i="80"/>
  <c r="N228" i="80"/>
  <c r="N240" i="80"/>
  <c r="N253" i="80"/>
  <c r="N267" i="80"/>
  <c r="N279" i="80"/>
  <c r="N292" i="80"/>
  <c r="N304" i="80"/>
  <c r="N317" i="80"/>
  <c r="N331" i="80"/>
  <c r="N343" i="80"/>
  <c r="N356" i="80"/>
  <c r="N368" i="80"/>
  <c r="N381" i="80"/>
  <c r="N395" i="80"/>
  <c r="N407" i="80"/>
  <c r="N420" i="80"/>
  <c r="N432" i="80"/>
  <c r="N445" i="80"/>
  <c r="N459" i="80"/>
  <c r="N471" i="80"/>
  <c r="N484" i="80"/>
  <c r="N496" i="80"/>
  <c r="N509" i="80"/>
  <c r="N523" i="80"/>
  <c r="N535" i="80"/>
  <c r="N547" i="80"/>
  <c r="N557" i="80"/>
  <c r="N568" i="80"/>
  <c r="N579" i="80"/>
  <c r="N589" i="80"/>
  <c r="N598" i="80"/>
  <c r="N607" i="80"/>
  <c r="N616" i="80"/>
  <c r="N625" i="80"/>
  <c r="N635" i="80"/>
  <c r="N644" i="80"/>
  <c r="N653" i="80"/>
  <c r="N662" i="80"/>
  <c r="N671" i="80"/>
  <c r="N680" i="80"/>
  <c r="N689" i="80"/>
  <c r="N697" i="80"/>
  <c r="N705" i="80"/>
  <c r="N713" i="80"/>
  <c r="N721" i="80"/>
  <c r="N729" i="80"/>
  <c r="N737" i="80"/>
  <c r="N745" i="80"/>
  <c r="N753" i="80"/>
  <c r="N761" i="80"/>
  <c r="N769" i="80"/>
  <c r="N777" i="80"/>
  <c r="N785" i="80"/>
  <c r="N793" i="80"/>
  <c r="N801" i="80"/>
  <c r="N809" i="80"/>
  <c r="N817" i="80"/>
  <c r="N825" i="80"/>
  <c r="N833" i="80"/>
  <c r="N841" i="80"/>
  <c r="N849" i="80"/>
  <c r="N857" i="80"/>
  <c r="N865" i="80"/>
  <c r="N873" i="80"/>
  <c r="N881" i="80"/>
  <c r="N15" i="80"/>
  <c r="N31" i="80"/>
  <c r="N47" i="80"/>
  <c r="N63" i="80"/>
  <c r="N79" i="80"/>
  <c r="N95" i="80"/>
  <c r="N111" i="80"/>
  <c r="N127" i="80"/>
  <c r="N143" i="80"/>
  <c r="N159" i="80"/>
  <c r="N175" i="80"/>
  <c r="N191" i="80"/>
  <c r="N204" i="80"/>
  <c r="N216" i="80"/>
  <c r="N229" i="80"/>
  <c r="N243" i="80"/>
  <c r="N255" i="80"/>
  <c r="N268" i="80"/>
  <c r="N280" i="80"/>
  <c r="N293" i="80"/>
  <c r="N307" i="80"/>
  <c r="N319" i="80"/>
  <c r="N332" i="80"/>
  <c r="N344" i="80"/>
  <c r="N357" i="80"/>
  <c r="N371" i="80"/>
  <c r="N383" i="80"/>
  <c r="N396" i="80"/>
  <c r="N408" i="80"/>
  <c r="N421" i="80"/>
  <c r="N435" i="80"/>
  <c r="N447" i="80"/>
  <c r="N460" i="80"/>
  <c r="N472" i="80"/>
  <c r="N485" i="80"/>
  <c r="N499" i="80"/>
  <c r="N511" i="80"/>
  <c r="N524" i="80"/>
  <c r="N536" i="80"/>
  <c r="N548" i="80"/>
  <c r="N559" i="80"/>
  <c r="N569" i="80"/>
  <c r="N580" i="80"/>
  <c r="N590" i="80"/>
  <c r="N599" i="80"/>
  <c r="N608" i="80"/>
  <c r="N617" i="80"/>
  <c r="N627" i="80"/>
  <c r="N636" i="80"/>
  <c r="N645" i="80"/>
  <c r="N654" i="80"/>
  <c r="N663" i="80"/>
  <c r="N672" i="80"/>
  <c r="N681" i="80"/>
  <c r="N690" i="80"/>
  <c r="N698" i="80"/>
  <c r="N706" i="80"/>
  <c r="N714" i="80"/>
  <c r="N722" i="80"/>
  <c r="N730" i="80"/>
  <c r="N738" i="80"/>
  <c r="N746" i="80"/>
  <c r="N754" i="80"/>
  <c r="N762" i="80"/>
  <c r="N770" i="80"/>
  <c r="N778" i="80"/>
  <c r="N786" i="80"/>
  <c r="N794" i="80"/>
  <c r="N802" i="80"/>
  <c r="N810" i="80"/>
  <c r="N818" i="80"/>
  <c r="N826" i="80"/>
  <c r="N834" i="80"/>
  <c r="N842" i="80"/>
  <c r="N850" i="80"/>
  <c r="N858" i="80"/>
  <c r="N866" i="80"/>
  <c r="N874" i="80"/>
  <c r="N16" i="80"/>
  <c r="N32" i="80"/>
  <c r="N48" i="80"/>
  <c r="N64" i="80"/>
  <c r="N80" i="80"/>
  <c r="N96" i="80"/>
  <c r="N112" i="80"/>
  <c r="N128" i="80"/>
  <c r="N144" i="80"/>
  <c r="N160" i="80"/>
  <c r="N176" i="80"/>
  <c r="N192" i="80"/>
  <c r="N205" i="80"/>
  <c r="N219" i="80"/>
  <c r="N231" i="80"/>
  <c r="N244" i="80"/>
  <c r="N256" i="80"/>
  <c r="N269" i="80"/>
  <c r="N283" i="80"/>
  <c r="N295" i="80"/>
  <c r="N308" i="80"/>
  <c r="N320" i="80"/>
  <c r="N333" i="80"/>
  <c r="N347" i="80"/>
  <c r="N359" i="80"/>
  <c r="N372" i="80"/>
  <c r="N384" i="80"/>
  <c r="N397" i="80"/>
  <c r="N411" i="80"/>
  <c r="N423" i="80"/>
  <c r="N436" i="80"/>
  <c r="N448" i="80"/>
  <c r="N461" i="80"/>
  <c r="N475" i="80"/>
  <c r="N487" i="80"/>
  <c r="N500" i="80"/>
  <c r="N512" i="80"/>
  <c r="N525" i="80"/>
  <c r="N539" i="80"/>
  <c r="N549" i="80"/>
  <c r="N560" i="80"/>
  <c r="N571" i="80"/>
  <c r="N581" i="80"/>
  <c r="N591" i="80"/>
  <c r="N600" i="80"/>
  <c r="N609" i="80"/>
  <c r="N619" i="80"/>
  <c r="N628" i="80"/>
  <c r="N637" i="80"/>
  <c r="N646" i="80"/>
  <c r="N655" i="80"/>
  <c r="N664" i="80"/>
  <c r="N673" i="80"/>
  <c r="N683" i="80"/>
  <c r="N691" i="80"/>
  <c r="N699" i="80"/>
  <c r="N707" i="80"/>
  <c r="N715" i="80"/>
  <c r="N723" i="80"/>
  <c r="N731" i="80"/>
  <c r="N739" i="80"/>
  <c r="N747" i="80"/>
  <c r="N755" i="80"/>
  <c r="N763" i="80"/>
  <c r="N771" i="80"/>
  <c r="N779" i="80"/>
  <c r="N787" i="80"/>
  <c r="N795" i="80"/>
  <c r="N803" i="80"/>
  <c r="N811" i="80"/>
  <c r="N819" i="80"/>
  <c r="N827" i="80"/>
  <c r="N835" i="80"/>
  <c r="N843" i="80"/>
  <c r="N851" i="80"/>
  <c r="N859" i="80"/>
  <c r="N867" i="80"/>
  <c r="N875" i="80"/>
  <c r="N883" i="80"/>
  <c r="N891" i="80"/>
  <c r="N899" i="80"/>
  <c r="N907" i="80"/>
  <c r="N915" i="80"/>
  <c r="N923" i="80"/>
  <c r="N20" i="80"/>
  <c r="N36" i="80"/>
  <c r="N52" i="80"/>
  <c r="N68" i="80"/>
  <c r="N84" i="80"/>
  <c r="N100" i="80"/>
  <c r="N116" i="80"/>
  <c r="N132" i="80"/>
  <c r="N148" i="80"/>
  <c r="N164" i="80"/>
  <c r="N180" i="80"/>
  <c r="N195" i="80"/>
  <c r="N207" i="80"/>
  <c r="N220" i="80"/>
  <c r="N232" i="80"/>
  <c r="N245" i="80"/>
  <c r="N259" i="80"/>
  <c r="N271" i="80"/>
  <c r="N284" i="80"/>
  <c r="N296" i="80"/>
  <c r="N309" i="80"/>
  <c r="N323" i="80"/>
  <c r="N335" i="80"/>
  <c r="N348" i="80"/>
  <c r="N360" i="80"/>
  <c r="N373" i="80"/>
  <c r="N387" i="80"/>
  <c r="N399" i="80"/>
  <c r="N412" i="80"/>
  <c r="N424" i="80"/>
  <c r="N437" i="80"/>
  <c r="N451" i="80"/>
  <c r="N463" i="80"/>
  <c r="N476" i="80"/>
  <c r="N488" i="80"/>
  <c r="N501" i="80"/>
  <c r="N515" i="80"/>
  <c r="N527" i="80"/>
  <c r="N540" i="80"/>
  <c r="N551" i="80"/>
  <c r="N561" i="80"/>
  <c r="N572" i="80"/>
  <c r="N583" i="80"/>
  <c r="N592" i="80"/>
  <c r="N601" i="80"/>
  <c r="N611" i="80"/>
  <c r="N620" i="80"/>
  <c r="N629" i="80"/>
  <c r="N638" i="80"/>
  <c r="N647" i="80"/>
  <c r="N656" i="80"/>
  <c r="N665" i="80"/>
  <c r="N675" i="80"/>
  <c r="N684" i="80"/>
  <c r="N692" i="80"/>
  <c r="N700" i="80"/>
  <c r="N708" i="80"/>
  <c r="N716" i="80"/>
  <c r="N724" i="80"/>
  <c r="N732" i="80"/>
  <c r="N740" i="80"/>
  <c r="N748" i="80"/>
  <c r="N756" i="80"/>
  <c r="N764" i="80"/>
  <c r="N772" i="80"/>
  <c r="N780" i="80"/>
  <c r="N788" i="80"/>
  <c r="N796" i="80"/>
  <c r="N804" i="80"/>
  <c r="N812" i="80"/>
  <c r="N21" i="80"/>
  <c r="N37" i="80"/>
  <c r="N53" i="80"/>
  <c r="N69" i="80"/>
  <c r="N85" i="80"/>
  <c r="N101" i="80"/>
  <c r="N117" i="80"/>
  <c r="N133" i="80"/>
  <c r="N149" i="80"/>
  <c r="N165" i="80"/>
  <c r="N181" i="80"/>
  <c r="N196" i="80"/>
  <c r="N208" i="80"/>
  <c r="N221" i="80"/>
  <c r="N235" i="80"/>
  <c r="N247" i="80"/>
  <c r="N260" i="80"/>
  <c r="N272" i="80"/>
  <c r="N285" i="80"/>
  <c r="N299" i="80"/>
  <c r="N311" i="80"/>
  <c r="N324" i="80"/>
  <c r="N336" i="80"/>
  <c r="N349" i="80"/>
  <c r="N363" i="80"/>
  <c r="N375" i="80"/>
  <c r="N388" i="80"/>
  <c r="N400" i="80"/>
  <c r="N413" i="80"/>
  <c r="N427" i="80"/>
  <c r="N439" i="80"/>
  <c r="N452" i="80"/>
  <c r="N13" i="80"/>
  <c r="N574" i="80"/>
  <c r="N521" i="80"/>
  <c r="N171" i="80"/>
  <c r="N566" i="80"/>
  <c r="N513" i="80"/>
  <c r="N163" i="80"/>
  <c r="N558" i="80"/>
  <c r="N550" i="80"/>
  <c r="N542" i="80"/>
  <c r="N1440" i="80"/>
  <c r="N1432" i="80"/>
  <c r="N1424" i="80"/>
  <c r="N1416" i="80"/>
  <c r="N1408" i="80"/>
  <c r="N1400" i="80"/>
  <c r="N1384" i="80"/>
  <c r="N1376" i="80"/>
  <c r="N1368" i="80"/>
  <c r="N1360" i="80"/>
  <c r="N1352" i="80"/>
  <c r="N1344" i="80"/>
  <c r="N1336" i="80"/>
  <c r="N1320" i="80"/>
  <c r="N1304" i="80"/>
  <c r="N1296" i="80"/>
  <c r="N1288" i="80"/>
  <c r="N1264" i="80"/>
  <c r="N1248" i="80"/>
  <c r="N1232" i="80"/>
  <c r="N1224" i="80"/>
  <c r="N1216" i="80"/>
  <c r="N1208" i="80"/>
  <c r="N1200" i="80"/>
  <c r="N1192" i="80"/>
  <c r="N1184" i="80"/>
  <c r="N1176" i="80"/>
  <c r="N1168" i="80"/>
  <c r="N1160" i="80"/>
  <c r="N1152" i="80"/>
  <c r="N1144" i="80"/>
  <c r="N1136" i="80"/>
  <c r="N1128" i="80"/>
  <c r="N1120" i="80"/>
  <c r="N1112" i="80"/>
  <c r="N1104" i="80"/>
  <c r="N1096" i="80"/>
  <c r="N1088" i="80"/>
  <c r="N1080" i="80"/>
  <c r="N1072" i="80"/>
  <c r="N1064" i="80"/>
  <c r="N1048" i="80"/>
  <c r="N1040" i="80"/>
  <c r="N1032" i="80"/>
  <c r="N1024" i="80"/>
  <c r="N1016" i="80"/>
  <c r="N1000" i="80"/>
  <c r="N992" i="80"/>
  <c r="N984" i="80"/>
  <c r="N976" i="80"/>
  <c r="N968" i="80"/>
  <c r="N960" i="80"/>
  <c r="N944" i="80"/>
  <c r="N936" i="80"/>
  <c r="N925" i="80"/>
  <c r="N913" i="80"/>
  <c r="N900" i="80"/>
  <c r="N888" i="80"/>
  <c r="N869" i="80"/>
  <c r="N848" i="80"/>
  <c r="N828" i="80"/>
  <c r="N800" i="80"/>
  <c r="N768" i="80"/>
  <c r="N736" i="80"/>
  <c r="N704" i="80"/>
  <c r="N670" i="80"/>
  <c r="N633" i="80"/>
  <c r="N597" i="80"/>
  <c r="N556" i="80"/>
  <c r="N508" i="80"/>
  <c r="N456" i="80"/>
  <c r="N355" i="80"/>
  <c r="N252" i="80"/>
  <c r="N140" i="80"/>
  <c r="N8" i="80"/>
  <c r="L31" i="78" s="1"/>
  <c r="N1231" i="80"/>
  <c r="N1215" i="80"/>
  <c r="N1191" i="80"/>
  <c r="N1159" i="80"/>
  <c r="N1055" i="80"/>
  <c r="N824" i="80"/>
  <c r="N701" i="80"/>
  <c r="N630" i="80"/>
  <c r="N593" i="80"/>
  <c r="N552" i="80"/>
  <c r="N503" i="80"/>
  <c r="N444" i="80"/>
  <c r="N341" i="80"/>
  <c r="N239" i="80"/>
  <c r="N124" i="80"/>
  <c r="N534" i="80"/>
  <c r="N526" i="80"/>
  <c r="N457" i="80"/>
  <c r="N449" i="80"/>
  <c r="N441" i="80"/>
  <c r="N518" i="80"/>
  <c r="N417" i="80"/>
  <c r="N502" i="80"/>
  <c r="N494" i="80"/>
  <c r="N486" i="80"/>
  <c r="N478" i="80"/>
  <c r="N470" i="80"/>
  <c r="N454" i="80"/>
  <c r="N446" i="80"/>
  <c r="N438" i="80"/>
  <c r="N430" i="80"/>
  <c r="N422" i="80"/>
  <c r="N406" i="80"/>
  <c r="N398" i="80"/>
  <c r="N390" i="80"/>
  <c r="N382" i="80"/>
  <c r="N374" i="80"/>
  <c r="N366" i="80"/>
  <c r="N265" i="80"/>
  <c r="N358" i="80"/>
  <c r="N257" i="80"/>
  <c r="N350" i="80"/>
  <c r="N249" i="80"/>
  <c r="N342" i="80"/>
  <c r="N334" i="80"/>
  <c r="N326" i="80"/>
  <c r="N318" i="80"/>
  <c r="N310" i="80"/>
  <c r="N302" i="80"/>
  <c r="N294" i="80"/>
  <c r="N286" i="80"/>
  <c r="N278" i="80"/>
  <c r="N262" i="80"/>
  <c r="N254" i="80"/>
  <c r="N153" i="80"/>
  <c r="N246" i="80"/>
  <c r="N145" i="80"/>
  <c r="N238" i="80"/>
  <c r="N274" i="80"/>
  <c r="N137" i="80"/>
  <c r="N230" i="80"/>
  <c r="N222" i="80"/>
  <c r="N214" i="80"/>
  <c r="N206" i="80"/>
  <c r="N198" i="80"/>
  <c r="N190" i="80"/>
  <c r="N182" i="80"/>
  <c r="N174" i="80"/>
  <c r="N158" i="80"/>
  <c r="N57" i="80"/>
  <c r="N150" i="80"/>
  <c r="N142" i="80"/>
  <c r="N134" i="80"/>
  <c r="N126" i="80"/>
  <c r="N118" i="80"/>
  <c r="N110" i="80"/>
  <c r="N102" i="80"/>
  <c r="N94" i="80"/>
  <c r="N122" i="80"/>
  <c r="N86" i="80"/>
  <c r="N114" i="80"/>
  <c r="N78" i="80"/>
  <c r="N106" i="80"/>
  <c r="N70" i="80"/>
  <c r="N62" i="80"/>
  <c r="N46" i="80"/>
  <c r="N38" i="80"/>
  <c r="N30" i="80"/>
  <c r="N14" i="80"/>
  <c r="N6" i="80"/>
  <c r="L27" i="78" s="1"/>
  <c r="N26" i="80"/>
  <c r="N18" i="80"/>
  <c r="N10" i="80"/>
  <c r="N187" i="80"/>
  <c r="N179" i="80"/>
  <c r="N155" i="80"/>
  <c r="N147" i="80"/>
  <c r="N139" i="80"/>
  <c r="N131" i="80"/>
  <c r="N123" i="80"/>
  <c r="N115" i="80"/>
  <c r="N107" i="80"/>
  <c r="N99" i="80"/>
  <c r="N91" i="80"/>
  <c r="N83" i="80"/>
  <c r="N75" i="80"/>
  <c r="N67" i="80"/>
  <c r="N59" i="80"/>
  <c r="N51" i="80"/>
  <c r="N43" i="80"/>
  <c r="N35" i="80"/>
  <c r="N27" i="80"/>
  <c r="N19" i="80"/>
  <c r="N11" i="80"/>
  <c r="N682" i="80"/>
  <c r="N674" i="80"/>
  <c r="N666" i="80"/>
  <c r="N658" i="80"/>
  <c r="N650" i="80"/>
  <c r="N642" i="80"/>
  <c r="N634" i="80"/>
  <c r="N626" i="80"/>
  <c r="N618" i="80"/>
  <c r="N610" i="80"/>
  <c r="N602" i="80"/>
  <c r="N594" i="80"/>
  <c r="N586" i="80"/>
  <c r="N578" i="80"/>
  <c r="N570" i="80"/>
  <c r="N562" i="80"/>
  <c r="N554" i="80"/>
  <c r="N546" i="80"/>
  <c r="N538" i="80"/>
  <c r="N530" i="80"/>
  <c r="N522" i="80"/>
  <c r="N514" i="80"/>
  <c r="N506" i="80"/>
  <c r="N498" i="80"/>
  <c r="N490" i="80"/>
  <c r="N482" i="80"/>
  <c r="N474" i="80"/>
  <c r="N466" i="80"/>
  <c r="N458" i="80"/>
  <c r="N450" i="80"/>
  <c r="N442" i="80"/>
  <c r="N434" i="80"/>
  <c r="N426" i="80"/>
  <c r="N418" i="80"/>
  <c r="N410" i="80"/>
  <c r="N402" i="80"/>
  <c r="N394" i="80"/>
  <c r="N386" i="80"/>
  <c r="N378" i="80"/>
  <c r="N370" i="80"/>
  <c r="N362" i="80"/>
  <c r="N354" i="80"/>
  <c r="N346" i="80"/>
  <c r="N338" i="80"/>
  <c r="N330" i="80"/>
  <c r="N322" i="80"/>
  <c r="N314" i="80"/>
  <c r="N306" i="80"/>
  <c r="N298" i="80"/>
  <c r="N290" i="80"/>
  <c r="N282" i="80"/>
  <c r="N266" i="80"/>
  <c r="N258" i="80"/>
  <c r="N250" i="80"/>
  <c r="N242" i="80"/>
  <c r="N234" i="80"/>
  <c r="N226" i="80"/>
  <c r="N218" i="80"/>
  <c r="N210" i="80"/>
  <c r="N202" i="80"/>
  <c r="N194" i="80"/>
  <c r="N186" i="80"/>
  <c r="N178" i="80"/>
  <c r="N170" i="80"/>
  <c r="N162" i="80"/>
  <c r="N154" i="80"/>
  <c r="N146" i="80"/>
  <c r="N138" i="80"/>
  <c r="N130" i="80"/>
  <c r="N98" i="80"/>
  <c r="N90" i="80"/>
  <c r="N82" i="80"/>
  <c r="N74" i="80"/>
  <c r="N66" i="80"/>
  <c r="N58" i="80"/>
  <c r="N50" i="80"/>
  <c r="N42" i="80"/>
  <c r="N34" i="80"/>
  <c r="N529" i="80"/>
  <c r="N505" i="80"/>
  <c r="N497" i="80"/>
  <c r="N489" i="80"/>
  <c r="N481" i="80"/>
  <c r="N473" i="80"/>
  <c r="N465" i="80"/>
  <c r="N433" i="80"/>
  <c r="N425" i="80"/>
  <c r="N409" i="80"/>
  <c r="N401" i="80"/>
  <c r="N393" i="80"/>
  <c r="N385" i="80"/>
  <c r="N377" i="80"/>
  <c r="N369" i="80"/>
  <c r="N361" i="80"/>
  <c r="N353" i="80"/>
  <c r="N345" i="80"/>
  <c r="N337" i="80"/>
  <c r="N329" i="80"/>
  <c r="N321" i="80"/>
  <c r="N313" i="80"/>
  <c r="N305" i="80"/>
  <c r="N297" i="80"/>
  <c r="N289" i="80"/>
  <c r="N281" i="80"/>
  <c r="N273" i="80"/>
  <c r="N241" i="80"/>
  <c r="N233" i="80"/>
  <c r="N225" i="80"/>
  <c r="N217" i="80"/>
  <c r="N209" i="80"/>
  <c r="N201" i="80"/>
  <c r="N193" i="80"/>
  <c r="N185" i="80"/>
  <c r="N177" i="80"/>
  <c r="N169" i="80"/>
  <c r="N161" i="80"/>
  <c r="N129" i="80"/>
  <c r="N121" i="80"/>
  <c r="N113" i="80"/>
  <c r="N105" i="80"/>
  <c r="N97" i="80"/>
  <c r="N89" i="80"/>
  <c r="N81" i="80"/>
  <c r="N73" i="80"/>
  <c r="N65" i="80"/>
  <c r="N49" i="80"/>
  <c r="N41" i="80"/>
  <c r="N33" i="80"/>
  <c r="N25" i="80"/>
  <c r="N17" i="80"/>
  <c r="N9" i="80"/>
  <c r="L33" i="78" s="1"/>
  <c r="I34" i="78" s="1"/>
  <c r="N582" i="80"/>
  <c r="N510" i="80"/>
  <c r="N462" i="80"/>
  <c r="N414" i="80"/>
  <c r="N270" i="80"/>
  <c r="N166" i="80"/>
  <c r="N54" i="80"/>
  <c r="N22" i="80"/>
  <c r="F893" i="80"/>
  <c r="F885" i="80"/>
  <c r="F877" i="80"/>
  <c r="F869" i="80"/>
  <c r="F861" i="80"/>
  <c r="F853" i="80"/>
  <c r="F845" i="80"/>
  <c r="F837" i="80"/>
  <c r="F829" i="80"/>
  <c r="F821" i="80"/>
  <c r="F813" i="80"/>
  <c r="F805" i="80"/>
  <c r="F797" i="80"/>
  <c r="F789" i="80"/>
  <c r="F781" i="80"/>
  <c r="F773" i="80"/>
  <c r="F765" i="80"/>
  <c r="F757" i="80"/>
  <c r="F749" i="80"/>
  <c r="F741" i="80"/>
  <c r="F733" i="80"/>
  <c r="F725" i="80"/>
  <c r="F717" i="80"/>
  <c r="F709" i="80"/>
  <c r="F701" i="80"/>
  <c r="F693" i="80"/>
  <c r="F684" i="80"/>
  <c r="F674" i="80"/>
  <c r="F664" i="80"/>
  <c r="F652" i="80"/>
  <c r="F642" i="80"/>
  <c r="F632" i="80"/>
  <c r="F620" i="80"/>
  <c r="F610" i="80"/>
  <c r="F600" i="80"/>
  <c r="F588" i="80"/>
  <c r="F578" i="80"/>
  <c r="F568" i="80"/>
  <c r="F556" i="80"/>
  <c r="F546" i="80"/>
  <c r="F536" i="80"/>
  <c r="F522" i="80"/>
  <c r="F511" i="80"/>
  <c r="F497" i="80"/>
  <c r="F483" i="80"/>
  <c r="F467" i="80"/>
  <c r="F451" i="80"/>
  <c r="F435" i="80"/>
  <c r="F419" i="80"/>
  <c r="F403" i="80"/>
  <c r="F387" i="80"/>
  <c r="F371" i="80"/>
  <c r="F355" i="80"/>
  <c r="F339" i="80"/>
  <c r="F323" i="80"/>
  <c r="F307" i="80"/>
  <c r="F291" i="80"/>
  <c r="F275" i="80"/>
  <c r="F259" i="80"/>
  <c r="F243" i="80"/>
  <c r="F227" i="80"/>
  <c r="F211" i="80"/>
  <c r="F195" i="80"/>
  <c r="F179" i="80"/>
  <c r="F163" i="80"/>
  <c r="F147" i="80"/>
  <c r="F131" i="80"/>
  <c r="F115" i="80"/>
  <c r="F99" i="80"/>
  <c r="F83" i="80"/>
  <c r="F67" i="80"/>
  <c r="F51" i="80"/>
  <c r="F35" i="80"/>
  <c r="F9" i="80"/>
  <c r="D33" i="78" s="1"/>
  <c r="A33" i="78" s="1"/>
  <c r="F916" i="80"/>
  <c r="F908" i="80"/>
  <c r="F900" i="80"/>
  <c r="F892" i="80"/>
  <c r="F884" i="80"/>
  <c r="F876" i="80"/>
  <c r="F868" i="80"/>
  <c r="F860" i="80"/>
  <c r="F852" i="80"/>
  <c r="F844" i="80"/>
  <c r="F836" i="80"/>
  <c r="F828" i="80"/>
  <c r="F820" i="80"/>
  <c r="F812" i="80"/>
  <c r="F804" i="80"/>
  <c r="F796" i="80"/>
  <c r="F788" i="80"/>
  <c r="F780" i="80"/>
  <c r="F772" i="80"/>
  <c r="F764" i="80"/>
  <c r="F756" i="80"/>
  <c r="F748" i="80"/>
  <c r="F740" i="80"/>
  <c r="F732" i="80"/>
  <c r="F724" i="80"/>
  <c r="F716" i="80"/>
  <c r="F708" i="80"/>
  <c r="F700" i="80"/>
  <c r="F692" i="80"/>
  <c r="F683" i="80"/>
  <c r="F673" i="80"/>
  <c r="F663" i="80"/>
  <c r="F651" i="80"/>
  <c r="F641" i="80"/>
  <c r="F631" i="80"/>
  <c r="F619" i="80"/>
  <c r="F609" i="80"/>
  <c r="F599" i="80"/>
  <c r="F587" i="80"/>
  <c r="F577" i="80"/>
  <c r="F567" i="80"/>
  <c r="F555" i="80"/>
  <c r="F545" i="80"/>
  <c r="F535" i="80"/>
  <c r="F521" i="80"/>
  <c r="F507" i="80"/>
  <c r="F496" i="80"/>
  <c r="F482" i="80"/>
  <c r="F466" i="80"/>
  <c r="F450" i="80"/>
  <c r="F434" i="80"/>
  <c r="F418" i="80"/>
  <c r="F402" i="80"/>
  <c r="F386" i="80"/>
  <c r="F370" i="80"/>
  <c r="F354" i="80"/>
  <c r="F338" i="80"/>
  <c r="F322" i="80"/>
  <c r="F306" i="80"/>
  <c r="F290" i="80"/>
  <c r="F274" i="80"/>
  <c r="F258" i="80"/>
  <c r="F242" i="80"/>
  <c r="F226" i="80"/>
  <c r="F210" i="80"/>
  <c r="F194" i="80"/>
  <c r="F178" i="80"/>
  <c r="F162" i="80"/>
  <c r="F146" i="80"/>
  <c r="F130" i="80"/>
  <c r="F114" i="80"/>
  <c r="F98" i="80"/>
  <c r="F82" i="80"/>
  <c r="F66" i="80"/>
  <c r="F50" i="80"/>
  <c r="F34" i="80"/>
  <c r="F7" i="80"/>
  <c r="D29" i="78" s="1"/>
  <c r="A29" i="78" s="1"/>
  <c r="F931" i="80"/>
  <c r="F923" i="80"/>
  <c r="F915" i="80"/>
  <c r="F907" i="80"/>
  <c r="F899" i="80"/>
  <c r="F891" i="80"/>
  <c r="F883" i="80"/>
  <c r="F875" i="80"/>
  <c r="F867" i="80"/>
  <c r="F859" i="80"/>
  <c r="F851" i="80"/>
  <c r="F843" i="80"/>
  <c r="F835" i="80"/>
  <c r="F827" i="80"/>
  <c r="F819" i="80"/>
  <c r="F811" i="80"/>
  <c r="F803" i="80"/>
  <c r="F795" i="80"/>
  <c r="F787" i="80"/>
  <c r="F779" i="80"/>
  <c r="F771" i="80"/>
  <c r="F763" i="80"/>
  <c r="F755" i="80"/>
  <c r="F747" i="80"/>
  <c r="F739" i="80"/>
  <c r="F731" i="80"/>
  <c r="F723" i="80"/>
  <c r="F715" i="80"/>
  <c r="F707" i="80"/>
  <c r="F699" i="80"/>
  <c r="F691" i="80"/>
  <c r="F682" i="80"/>
  <c r="F672" i="80"/>
  <c r="F660" i="80"/>
  <c r="F650" i="80"/>
  <c r="F640" i="80"/>
  <c r="F628" i="80"/>
  <c r="F618" i="80"/>
  <c r="F608" i="80"/>
  <c r="F596" i="80"/>
  <c r="F586" i="80"/>
  <c r="F576" i="80"/>
  <c r="F564" i="80"/>
  <c r="F554" i="80"/>
  <c r="F544" i="80"/>
  <c r="F531" i="80"/>
  <c r="F520" i="80"/>
  <c r="F506" i="80"/>
  <c r="F495" i="80"/>
  <c r="F481" i="80"/>
  <c r="F465" i="80"/>
  <c r="F449" i="80"/>
  <c r="F433" i="80"/>
  <c r="F417" i="80"/>
  <c r="F401" i="80"/>
  <c r="F385" i="80"/>
  <c r="F369" i="80"/>
  <c r="F353" i="80"/>
  <c r="F337" i="80"/>
  <c r="F321" i="80"/>
  <c r="F305" i="80"/>
  <c r="F289" i="80"/>
  <c r="F273" i="80"/>
  <c r="F257" i="80"/>
  <c r="F241" i="80"/>
  <c r="F225" i="80"/>
  <c r="F209" i="80"/>
  <c r="F193" i="80"/>
  <c r="F177" i="80"/>
  <c r="F161" i="80"/>
  <c r="F145" i="80"/>
  <c r="F129" i="80"/>
  <c r="F113" i="80"/>
  <c r="F97" i="80"/>
  <c r="F81" i="80"/>
  <c r="F65" i="80"/>
  <c r="F49" i="80"/>
  <c r="F33" i="80"/>
  <c r="F898" i="80"/>
  <c r="F890" i="80"/>
  <c r="F882" i="80"/>
  <c r="F858" i="80"/>
  <c r="F850" i="80"/>
  <c r="F842" i="80"/>
  <c r="F834" i="80"/>
  <c r="F826" i="80"/>
  <c r="F818" i="80"/>
  <c r="F810" i="80"/>
  <c r="F802" i="80"/>
  <c r="F794" i="80"/>
  <c r="F786" i="80"/>
  <c r="F778" i="80"/>
  <c r="F770" i="80"/>
  <c r="F762" i="80"/>
  <c r="F754" i="80"/>
  <c r="F746" i="80"/>
  <c r="F738" i="80"/>
  <c r="F730" i="80"/>
  <c r="F722" i="80"/>
  <c r="F714" i="80"/>
  <c r="F706" i="80"/>
  <c r="F698" i="80"/>
  <c r="F690" i="80"/>
  <c r="F681" i="80"/>
  <c r="F671" i="80"/>
  <c r="F659" i="80"/>
  <c r="F649" i="80"/>
  <c r="F639" i="80"/>
  <c r="F627" i="80"/>
  <c r="F617" i="80"/>
  <c r="F607" i="80"/>
  <c r="F595" i="80"/>
  <c r="F585" i="80"/>
  <c r="F575" i="80"/>
  <c r="F563" i="80"/>
  <c r="F553" i="80"/>
  <c r="F543" i="80"/>
  <c r="F530" i="80"/>
  <c r="F519" i="80"/>
  <c r="F505" i="80"/>
  <c r="F491" i="80"/>
  <c r="F479" i="80"/>
  <c r="F463" i="80"/>
  <c r="F447" i="80"/>
  <c r="F431" i="80"/>
  <c r="F415" i="80"/>
  <c r="F399" i="80"/>
  <c r="F383" i="80"/>
  <c r="F367" i="80"/>
  <c r="F351" i="80"/>
  <c r="F335" i="80"/>
  <c r="F319" i="80"/>
  <c r="F303" i="80"/>
  <c r="F287" i="80"/>
  <c r="F271" i="80"/>
  <c r="F255" i="80"/>
  <c r="F239" i="80"/>
  <c r="F223" i="80"/>
  <c r="F207" i="80"/>
  <c r="F191" i="80"/>
  <c r="F175" i="80"/>
  <c r="F159" i="80"/>
  <c r="F143" i="80"/>
  <c r="F127" i="80"/>
  <c r="F111" i="80"/>
  <c r="F95" i="80"/>
  <c r="F79" i="80"/>
  <c r="F63" i="80"/>
  <c r="F47" i="80"/>
  <c r="F31" i="80"/>
  <c r="F921" i="80"/>
  <c r="F913" i="80"/>
  <c r="F905" i="80"/>
  <c r="F897" i="80"/>
  <c r="F889" i="80"/>
  <c r="F881" i="80"/>
  <c r="F873" i="80"/>
  <c r="F857" i="80"/>
  <c r="F849" i="80"/>
  <c r="F833" i="80"/>
  <c r="F817" i="80"/>
  <c r="F809" i="80"/>
  <c r="F801" i="80"/>
  <c r="F793" i="80"/>
  <c r="F785" i="80"/>
  <c r="F777" i="80"/>
  <c r="F761" i="80"/>
  <c r="F753" i="80"/>
  <c r="F745" i="80"/>
  <c r="F737" i="80"/>
  <c r="F729" i="80"/>
  <c r="F721" i="80"/>
  <c r="F713" i="80"/>
  <c r="F705" i="80"/>
  <c r="F697" i="80"/>
  <c r="F689" i="80"/>
  <c r="F680" i="80"/>
  <c r="F668" i="80"/>
  <c r="F658" i="80"/>
  <c r="F648" i="80"/>
  <c r="F636" i="80"/>
  <c r="F626" i="80"/>
  <c r="F616" i="80"/>
  <c r="F604" i="80"/>
  <c r="F594" i="80"/>
  <c r="F584" i="80"/>
  <c r="F572" i="80"/>
  <c r="F562" i="80"/>
  <c r="F552" i="80"/>
  <c r="F540" i="80"/>
  <c r="F529" i="80"/>
  <c r="F515" i="80"/>
  <c r="F504" i="80"/>
  <c r="F490" i="80"/>
  <c r="F475" i="80"/>
  <c r="F459" i="80"/>
  <c r="F443" i="80"/>
  <c r="F427" i="80"/>
  <c r="F411" i="80"/>
  <c r="F395" i="80"/>
  <c r="F379" i="80"/>
  <c r="F363" i="80"/>
  <c r="F347" i="80"/>
  <c r="F331" i="80"/>
  <c r="F315" i="80"/>
  <c r="F299" i="80"/>
  <c r="F283" i="80"/>
  <c r="F267" i="80"/>
  <c r="F251" i="80"/>
  <c r="F235" i="80"/>
  <c r="F219" i="80"/>
  <c r="F203" i="80"/>
  <c r="F187" i="80"/>
  <c r="F171" i="80"/>
  <c r="F155" i="80"/>
  <c r="F139" i="80"/>
  <c r="F123" i="80"/>
  <c r="F107" i="80"/>
  <c r="F91" i="80"/>
  <c r="F75" i="80"/>
  <c r="F59" i="80"/>
  <c r="F43" i="80"/>
  <c r="F25" i="80"/>
  <c r="F928" i="80"/>
  <c r="F920" i="80"/>
  <c r="F912" i="80"/>
  <c r="F896" i="80"/>
  <c r="F888" i="80"/>
  <c r="F872" i="80"/>
  <c r="F864" i="80"/>
  <c r="F856" i="80"/>
  <c r="F848" i="80"/>
  <c r="F840" i="80"/>
  <c r="F832" i="80"/>
  <c r="F824" i="80"/>
  <c r="F816" i="80"/>
  <c r="F808" i="80"/>
  <c r="F800" i="80"/>
  <c r="F792" i="80"/>
  <c r="F784" i="80"/>
  <c r="F776" i="80"/>
  <c r="F768" i="80"/>
  <c r="F760" i="80"/>
  <c r="F752" i="80"/>
  <c r="F744" i="80"/>
  <c r="F736" i="80"/>
  <c r="F728" i="80"/>
  <c r="F720" i="80"/>
  <c r="F712" i="80"/>
  <c r="F704" i="80"/>
  <c r="F696" i="80"/>
  <c r="F688" i="80"/>
  <c r="F679" i="80"/>
  <c r="F667" i="80"/>
  <c r="F657" i="80"/>
  <c r="F647" i="80"/>
  <c r="F635" i="80"/>
  <c r="F625" i="80"/>
  <c r="F615" i="80"/>
  <c r="F603" i="80"/>
  <c r="F593" i="80"/>
  <c r="F583" i="80"/>
  <c r="F571" i="80"/>
  <c r="F561" i="80"/>
  <c r="F551" i="80"/>
  <c r="F539" i="80"/>
  <c r="F528" i="80"/>
  <c r="F514" i="80"/>
  <c r="F503" i="80"/>
  <c r="F489" i="80"/>
  <c r="F474" i="80"/>
  <c r="F458" i="80"/>
  <c r="F442" i="80"/>
  <c r="F426" i="80"/>
  <c r="F410" i="80"/>
  <c r="F394" i="80"/>
  <c r="F378" i="80"/>
  <c r="F362" i="80"/>
  <c r="F346" i="80"/>
  <c r="F330" i="80"/>
  <c r="F314" i="80"/>
  <c r="F298" i="80"/>
  <c r="F282" i="80"/>
  <c r="F266" i="80"/>
  <c r="F250" i="80"/>
  <c r="F234" i="80"/>
  <c r="F218" i="80"/>
  <c r="F202" i="80"/>
  <c r="F186" i="80"/>
  <c r="F170" i="80"/>
  <c r="F154" i="80"/>
  <c r="F138" i="80"/>
  <c r="F122" i="80"/>
  <c r="F106" i="80"/>
  <c r="F90" i="80"/>
  <c r="F74" i="80"/>
  <c r="F58" i="80"/>
  <c r="F42" i="80"/>
  <c r="F480" i="80"/>
  <c r="F26" i="80"/>
  <c r="F27" i="80"/>
  <c r="F532" i="80"/>
  <c r="F678" i="80"/>
  <c r="F456" i="80"/>
  <c r="F440" i="80"/>
  <c r="F432" i="80"/>
  <c r="F416" i="80"/>
  <c r="F400" i="80"/>
  <c r="F384" i="80"/>
  <c r="F360" i="80"/>
  <c r="F336" i="80"/>
  <c r="F320" i="80"/>
  <c r="F296" i="80"/>
  <c r="F272" i="80"/>
  <c r="F232" i="80"/>
  <c r="F200" i="80"/>
  <c r="F152" i="80"/>
  <c r="F136" i="80"/>
  <c r="F180" i="80"/>
  <c r="F128" i="80"/>
  <c r="F172" i="80"/>
  <c r="F104" i="80"/>
  <c r="F96" i="80"/>
  <c r="F88" i="80"/>
  <c r="F80" i="80"/>
  <c r="F72" i="80"/>
  <c r="F64" i="80"/>
  <c r="F56" i="80"/>
  <c r="F32" i="80"/>
  <c r="F16" i="80"/>
  <c r="F8" i="80"/>
  <c r="D31" i="78" s="1"/>
  <c r="F20" i="80"/>
  <c r="F12" i="80"/>
  <c r="F149" i="80"/>
  <c r="F141" i="80"/>
  <c r="F133" i="80"/>
  <c r="F125" i="80"/>
  <c r="F117" i="80"/>
  <c r="F93" i="80"/>
  <c r="F77" i="80"/>
  <c r="F53" i="80"/>
  <c r="F29" i="80"/>
  <c r="F13" i="80"/>
  <c r="F894" i="80"/>
  <c r="F862" i="80"/>
  <c r="F854" i="80"/>
  <c r="F806" i="80"/>
  <c r="F790" i="80"/>
  <c r="F782" i="80"/>
  <c r="F758" i="80"/>
  <c r="F742" i="80"/>
  <c r="F726" i="80"/>
  <c r="F718" i="80"/>
  <c r="F702" i="80"/>
  <c r="F694" i="80"/>
  <c r="F675" i="80"/>
  <c r="F655" i="80"/>
  <c r="F643" i="80"/>
  <c r="F623" i="80"/>
  <c r="F601" i="80"/>
  <c r="F591" i="80"/>
  <c r="F569" i="80"/>
  <c r="F547" i="80"/>
  <c r="F523" i="80"/>
  <c r="F512" i="80"/>
  <c r="F498" i="80"/>
  <c r="F487" i="80"/>
  <c r="F471" i="80"/>
  <c r="F455" i="80"/>
  <c r="F439" i="80"/>
  <c r="F423" i="80"/>
  <c r="F407" i="80"/>
  <c r="F391" i="80"/>
  <c r="F375" i="80"/>
  <c r="F359" i="80"/>
  <c r="F343" i="80"/>
  <c r="F327" i="80"/>
  <c r="F311" i="80"/>
  <c r="F295" i="80"/>
  <c r="F279" i="80"/>
  <c r="F263" i="80"/>
  <c r="F247" i="80"/>
  <c r="F231" i="80"/>
  <c r="F215" i="80"/>
  <c r="F199" i="80"/>
  <c r="F183" i="80"/>
  <c r="F167" i="80"/>
  <c r="F151" i="80"/>
  <c r="F135" i="80"/>
  <c r="F119" i="80"/>
  <c r="F103" i="80"/>
  <c r="F87" i="80"/>
  <c r="F71" i="80"/>
  <c r="F55" i="80"/>
  <c r="F39" i="80"/>
  <c r="F15" i="80"/>
  <c r="F670" i="80"/>
  <c r="F662" i="80"/>
  <c r="F654" i="80"/>
  <c r="F646" i="80"/>
  <c r="F638" i="80"/>
  <c r="F630" i="80"/>
  <c r="F622" i="80"/>
  <c r="F614" i="80"/>
  <c r="F606" i="80"/>
  <c r="F598" i="80"/>
  <c r="F590" i="80"/>
  <c r="F582" i="80"/>
  <c r="F574" i="80"/>
  <c r="F566" i="80"/>
  <c r="F558" i="80"/>
  <c r="F550" i="80"/>
  <c r="F542" i="80"/>
  <c r="F534" i="80"/>
  <c r="F526" i="80"/>
  <c r="F518" i="80"/>
  <c r="F510" i="80"/>
  <c r="F502" i="80"/>
  <c r="F494" i="80"/>
  <c r="F486" i="80"/>
  <c r="F478" i="80"/>
  <c r="F470" i="80"/>
  <c r="F462" i="80"/>
  <c r="F454" i="80"/>
  <c r="F446" i="80"/>
  <c r="F438" i="80"/>
  <c r="F430" i="80"/>
  <c r="F422" i="80"/>
  <c r="F414" i="80"/>
  <c r="F406" i="80"/>
  <c r="F398" i="80"/>
  <c r="F390" i="80"/>
  <c r="F382" i="80"/>
  <c r="F374" i="80"/>
  <c r="F366" i="80"/>
  <c r="F358" i="80"/>
  <c r="F350" i="80"/>
  <c r="F342" i="80"/>
  <c r="F334" i="80"/>
  <c r="F326" i="80"/>
  <c r="F318" i="80"/>
  <c r="F310" i="80"/>
  <c r="F302" i="80"/>
  <c r="F294" i="80"/>
  <c r="F286" i="80"/>
  <c r="F278" i="80"/>
  <c r="F270" i="80"/>
  <c r="F262" i="80"/>
  <c r="F254" i="80"/>
  <c r="F246" i="80"/>
  <c r="F238" i="80"/>
  <c r="F230" i="80"/>
  <c r="F222" i="80"/>
  <c r="F214" i="80"/>
  <c r="F206" i="80"/>
  <c r="F198" i="80"/>
  <c r="F190" i="80"/>
  <c r="F182" i="80"/>
  <c r="F174" i="80"/>
  <c r="F166" i="80"/>
  <c r="F158" i="80"/>
  <c r="F150" i="80"/>
  <c r="F142" i="80"/>
  <c r="F134" i="80"/>
  <c r="F126" i="80"/>
  <c r="F118" i="80"/>
  <c r="F110" i="80"/>
  <c r="F102" i="80"/>
  <c r="F94" i="80"/>
  <c r="F86" i="80"/>
  <c r="F78" i="80"/>
  <c r="F70" i="80"/>
  <c r="F62" i="80"/>
  <c r="F54" i="80"/>
  <c r="F46" i="80"/>
  <c r="F38" i="80"/>
  <c r="F30" i="80"/>
  <c r="F22" i="80"/>
  <c r="F14" i="80"/>
  <c r="F6" i="80"/>
  <c r="D27" i="78" s="1"/>
  <c r="A27" i="78" s="1"/>
  <c r="F685" i="80"/>
  <c r="F677" i="80"/>
  <c r="F669" i="80"/>
  <c r="F661" i="80"/>
  <c r="F653" i="80"/>
  <c r="F645" i="80"/>
  <c r="F637" i="80"/>
  <c r="F629" i="80"/>
  <c r="F621" i="80"/>
  <c r="F613" i="80"/>
  <c r="F605" i="80"/>
  <c r="F597" i="80"/>
  <c r="F589" i="80"/>
  <c r="F581" i="80"/>
  <c r="F573" i="80"/>
  <c r="F565" i="80"/>
  <c r="F557" i="80"/>
  <c r="F549" i="80"/>
  <c r="F541" i="80"/>
  <c r="F533" i="80"/>
  <c r="F525" i="80"/>
  <c r="F517" i="80"/>
  <c r="F509" i="80"/>
  <c r="F501" i="80"/>
  <c r="F493" i="80"/>
  <c r="F485" i="80"/>
  <c r="F477" i="80"/>
  <c r="F469" i="80"/>
  <c r="F461" i="80"/>
  <c r="F453" i="80"/>
  <c r="F445" i="80"/>
  <c r="F437" i="80"/>
  <c r="F429" i="80"/>
  <c r="F421" i="80"/>
  <c r="F413" i="80"/>
  <c r="F405" i="80"/>
  <c r="F397" i="80"/>
  <c r="F389" i="80"/>
  <c r="F381" i="80"/>
  <c r="F373" i="80"/>
  <c r="F365" i="80"/>
  <c r="F357" i="80"/>
  <c r="F349" i="80"/>
  <c r="F341" i="80"/>
  <c r="F333" i="80"/>
  <c r="F325" i="80"/>
  <c r="F317" i="80"/>
  <c r="F309" i="80"/>
  <c r="F301" i="80"/>
  <c r="F293" i="80"/>
  <c r="F285" i="80"/>
  <c r="F277" i="80"/>
  <c r="F269" i="80"/>
  <c r="F261" i="80"/>
  <c r="F253" i="80"/>
  <c r="F245" i="80"/>
  <c r="F237" i="80"/>
  <c r="F229" i="80"/>
  <c r="F221" i="80"/>
  <c r="F213" i="80"/>
  <c r="F205" i="80"/>
  <c r="F197" i="80"/>
  <c r="F189" i="80"/>
  <c r="F181" i="80"/>
  <c r="F173" i="80"/>
  <c r="F165" i="80"/>
  <c r="F157" i="80"/>
  <c r="F109" i="80"/>
  <c r="F101" i="80"/>
  <c r="F85" i="80"/>
  <c r="F69" i="80"/>
  <c r="F61" i="80"/>
  <c r="F45" i="80"/>
  <c r="F37" i="80"/>
  <c r="F21" i="80"/>
  <c r="F524" i="80"/>
  <c r="F516" i="80"/>
  <c r="F508" i="80"/>
  <c r="F500" i="80"/>
  <c r="F492" i="80"/>
  <c r="F484" i="80"/>
  <c r="F476" i="80"/>
  <c r="F468" i="80"/>
  <c r="F460" i="80"/>
  <c r="F452" i="80"/>
  <c r="F444" i="80"/>
  <c r="F436" i="80"/>
  <c r="F428" i="80"/>
  <c r="F420" i="80"/>
  <c r="F412" i="80"/>
  <c r="F404" i="80"/>
  <c r="F396" i="80"/>
  <c r="F388" i="80"/>
  <c r="F380" i="80"/>
  <c r="F372" i="80"/>
  <c r="F364" i="80"/>
  <c r="F356" i="80"/>
  <c r="F348" i="80"/>
  <c r="F340" i="80"/>
  <c r="F332" i="80"/>
  <c r="F324" i="80"/>
  <c r="F316" i="80"/>
  <c r="F308" i="80"/>
  <c r="F300" i="80"/>
  <c r="F292" i="80"/>
  <c r="F284" i="80"/>
  <c r="F276" i="80"/>
  <c r="F268" i="80"/>
  <c r="F260" i="80"/>
  <c r="F252" i="80"/>
  <c r="F244" i="80"/>
  <c r="F236" i="80"/>
  <c r="F228" i="80"/>
  <c r="F220" i="80"/>
  <c r="F212" i="80"/>
  <c r="F204" i="80"/>
  <c r="F196" i="80"/>
  <c r="F188" i="80"/>
  <c r="F164" i="80"/>
  <c r="F156" i="80"/>
  <c r="F148" i="80"/>
  <c r="F140" i="80"/>
  <c r="F132" i="80"/>
  <c r="F124" i="80"/>
  <c r="F116" i="80"/>
  <c r="F108" i="80"/>
  <c r="F100" i="80"/>
  <c r="F92" i="80"/>
  <c r="F84" i="80"/>
  <c r="F76" i="80"/>
  <c r="F68" i="80"/>
  <c r="F60" i="80"/>
  <c r="F52" i="80"/>
  <c r="F44" i="80"/>
  <c r="F36" i="80"/>
  <c r="F28" i="80"/>
  <c r="F19" i="80"/>
  <c r="F11" i="80"/>
  <c r="F18" i="80"/>
  <c r="F10" i="80"/>
  <c r="F472" i="80"/>
  <c r="F464" i="80"/>
  <c r="F448" i="80"/>
  <c r="F424" i="80"/>
  <c r="F408" i="80"/>
  <c r="F392" i="80"/>
  <c r="F376" i="80"/>
  <c r="F368" i="80"/>
  <c r="F352" i="80"/>
  <c r="F344" i="80"/>
  <c r="F328" i="80"/>
  <c r="F312" i="80"/>
  <c r="F304" i="80"/>
  <c r="F288" i="80"/>
  <c r="F280" i="80"/>
  <c r="F264" i="80"/>
  <c r="F256" i="80"/>
  <c r="F248" i="80"/>
  <c r="F240" i="80"/>
  <c r="F224" i="80"/>
  <c r="F216" i="80"/>
  <c r="F208" i="80"/>
  <c r="F192" i="80"/>
  <c r="F184" i="80"/>
  <c r="F176" i="80"/>
  <c r="F168" i="80"/>
  <c r="F160" i="80"/>
  <c r="F144" i="80"/>
  <c r="F120" i="80"/>
  <c r="F112" i="80"/>
  <c r="F48" i="80"/>
  <c r="F40" i="80"/>
  <c r="F24" i="80"/>
  <c r="L20" i="78"/>
  <c r="L12" i="78"/>
  <c r="L11" i="78"/>
  <c r="L19" i="78"/>
  <c r="G15" i="78"/>
  <c r="L10" i="78"/>
  <c r="I11" i="78"/>
  <c r="G12" i="78"/>
  <c r="L29" i="78"/>
  <c r="I30" i="78" s="1"/>
  <c r="H33" i="78"/>
  <c r="E34" i="78" s="1"/>
  <c r="H25" i="78"/>
  <c r="E25" i="78" s="1"/>
  <c r="A25" i="78"/>
  <c r="L25" i="78"/>
  <c r="I25" i="78" s="1"/>
  <c r="L16" i="78"/>
  <c r="L14" i="78"/>
  <c r="L22" i="78"/>
  <c r="L9" i="78"/>
  <c r="L17" i="78"/>
  <c r="H31" i="78" l="1"/>
  <c r="I28" i="78"/>
  <c r="I27" i="78"/>
  <c r="I26" i="78"/>
  <c r="I32" i="78"/>
  <c r="I31" i="78"/>
  <c r="A31" i="78"/>
  <c r="A32" i="78"/>
  <c r="A28" i="78"/>
  <c r="E28" i="78"/>
  <c r="E27" i="78"/>
  <c r="E26" i="78"/>
  <c r="E33" i="78"/>
  <c r="A34" i="78"/>
  <c r="I29" i="78"/>
  <c r="E32" i="78"/>
  <c r="E30" i="78"/>
  <c r="A26" i="78"/>
  <c r="I33" i="78"/>
  <c r="A30" i="78"/>
  <c r="E31" i="78" l="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6">
    <s v="FT"/>
    <s v="{[DIM_TRADE_TYPE].[DESC_AR].&amp;[الواردات]}"/>
    <s v="{[DIM_TRADE_TYPE].[DESC_AR].&amp;[إعادة التصدير]}"/>
    <s v="{[DIM_TRADE_TYPE].[DESC_AR].&amp;[الصادرات],[DIM_TRADE_TYPE].[DESC_AR].&amp;[إعادة التصدير],[DIM_TRADE_TYPE].[DESC_AR].&amp;[الصادرات البترولية]}"/>
    <s v="{[DIM_TRADE_TYPE].[DESC_AR].&amp;[الصادرات],[DIM_TRADE_TYPE].[DESC_AR].&amp;[الصادرات البترولية]}"/>
    <s v="FT1"/>
  </metadataStrings>
  <mdxMetadata count="5">
    <mdx n="0" f="s">
      <ms ns="1" c="0"/>
    </mdx>
    <mdx n="0" f="s">
      <ms ns="2" c="0"/>
    </mdx>
    <mdx n="0" f="s">
      <ms ns="3" c="0"/>
    </mdx>
    <mdx n="0" f="s">
      <ms ns="4" c="0"/>
    </mdx>
    <mdx n="5" f="s">
      <ms ns="1" c="0"/>
    </mdx>
  </mdxMetadata>
  <valueMetadata count="5">
    <bk>
      <rc t="1" v="0"/>
    </bk>
    <bk>
      <rc t="1" v="1"/>
    </bk>
    <bk>
      <rc t="1" v="2"/>
    </bk>
    <bk>
      <rc t="1" v="3"/>
    </bk>
    <bk>
      <rc t="1" v="4"/>
    </bk>
  </valueMetadata>
</metadata>
</file>

<file path=xl/sharedStrings.xml><?xml version="1.0" encoding="utf-8"?>
<sst xmlns="http://schemas.openxmlformats.org/spreadsheetml/2006/main" count="53324" uniqueCount="2555">
  <si>
    <t>السنة</t>
  </si>
  <si>
    <t>الشهر</t>
  </si>
  <si>
    <t>يناير</t>
  </si>
  <si>
    <t/>
  </si>
  <si>
    <t>فبراير</t>
  </si>
  <si>
    <t>مارس</t>
  </si>
  <si>
    <t>أبريل</t>
  </si>
  <si>
    <t>مايو</t>
  </si>
  <si>
    <t>يونيو</t>
  </si>
  <si>
    <t>يوليو</t>
  </si>
  <si>
    <t>أغسطس</t>
  </si>
  <si>
    <t>سبتمبر</t>
  </si>
  <si>
    <t>أكتوبر</t>
  </si>
  <si>
    <t>نوفمبر</t>
  </si>
  <si>
    <t>ديسمبر</t>
  </si>
  <si>
    <t>2019</t>
  </si>
  <si>
    <t>رقم القسم</t>
  </si>
  <si>
    <t>وصف القسم</t>
  </si>
  <si>
    <t>منتجات نباتية</t>
  </si>
  <si>
    <t>المنتجات المعدنية</t>
  </si>
  <si>
    <t>معادن عادية ومصنوعاتها</t>
  </si>
  <si>
    <t>عربات، طائرات، بواخر، ومعدات نقل مماثلة</t>
  </si>
  <si>
    <t>الإجمالي</t>
  </si>
  <si>
    <t>رمز</t>
  </si>
  <si>
    <t>مجموعات الدول</t>
  </si>
  <si>
    <t>الدول</t>
  </si>
  <si>
    <t>الصين</t>
  </si>
  <si>
    <t>الهند</t>
  </si>
  <si>
    <t>اليابان</t>
  </si>
  <si>
    <t>كوريا الجنوبية</t>
  </si>
  <si>
    <t>مصر</t>
  </si>
  <si>
    <t>تايوان</t>
  </si>
  <si>
    <t>سنغافورة</t>
  </si>
  <si>
    <t>بلجيكا</t>
  </si>
  <si>
    <t>فرنسا</t>
  </si>
  <si>
    <t>هولندا</t>
  </si>
  <si>
    <t>تركيا</t>
  </si>
  <si>
    <t>البرازيل</t>
  </si>
  <si>
    <t>نيجيريا</t>
  </si>
  <si>
    <t>بولندا</t>
  </si>
  <si>
    <t>كندا</t>
  </si>
  <si>
    <t>توجو</t>
  </si>
  <si>
    <t>تنزانيا</t>
  </si>
  <si>
    <t>كينيا</t>
  </si>
  <si>
    <t>جيبوتي</t>
  </si>
  <si>
    <t>العراق</t>
  </si>
  <si>
    <t>المغرب</t>
  </si>
  <si>
    <t>المملكة المتحدة</t>
  </si>
  <si>
    <t>الجمهورية اليمنية</t>
  </si>
  <si>
    <t>اليونان</t>
  </si>
  <si>
    <t>فيتنام</t>
  </si>
  <si>
    <t>الجزائر</t>
  </si>
  <si>
    <t>بلغاريا</t>
  </si>
  <si>
    <t>البرتغال</t>
  </si>
  <si>
    <t>هونج كونج</t>
  </si>
  <si>
    <t>موزمبيق</t>
  </si>
  <si>
    <t>تونس</t>
  </si>
  <si>
    <t>ليبيا</t>
  </si>
  <si>
    <t>لبنان</t>
  </si>
  <si>
    <t>غانا</t>
  </si>
  <si>
    <t>السويد</t>
  </si>
  <si>
    <t>جواتيمالا</t>
  </si>
  <si>
    <t>المكسيك</t>
  </si>
  <si>
    <t>بيرو</t>
  </si>
  <si>
    <t>سوريا</t>
  </si>
  <si>
    <t>رومانيا</t>
  </si>
  <si>
    <t>جمهورية الدومينيكان</t>
  </si>
  <si>
    <t>فلسطين</t>
  </si>
  <si>
    <t>موريتانيا</t>
  </si>
  <si>
    <t>جمهورية الصومال</t>
  </si>
  <si>
    <t>كونجو</t>
  </si>
  <si>
    <t>ليبيريا</t>
  </si>
  <si>
    <t>غينيا</t>
  </si>
  <si>
    <t>السلفادور</t>
  </si>
  <si>
    <t>كوستاريكا</t>
  </si>
  <si>
    <t>مدغشقر</t>
  </si>
  <si>
    <t>الجابون</t>
  </si>
  <si>
    <t>سلوفينيا</t>
  </si>
  <si>
    <t>كرواتيا</t>
  </si>
  <si>
    <t>النرويج</t>
  </si>
  <si>
    <t>قبرص</t>
  </si>
  <si>
    <t>كامبوديا</t>
  </si>
  <si>
    <t>المجر (هنغاريا)</t>
  </si>
  <si>
    <t>جورجيا</t>
  </si>
  <si>
    <t>فنلندا</t>
  </si>
  <si>
    <t>التشيك</t>
  </si>
  <si>
    <t>البوسنة والهرسك</t>
  </si>
  <si>
    <t>سلوفاكيا</t>
  </si>
  <si>
    <t>لوكسمبورج</t>
  </si>
  <si>
    <t>صربيا</t>
  </si>
  <si>
    <t>بقية الدول</t>
  </si>
  <si>
    <t>04</t>
  </si>
  <si>
    <t>05</t>
  </si>
  <si>
    <t>06</t>
  </si>
  <si>
    <t>07</t>
  </si>
  <si>
    <t>08</t>
  </si>
  <si>
    <t>09</t>
  </si>
  <si>
    <t>10</t>
  </si>
  <si>
    <t>11</t>
  </si>
  <si>
    <t>12</t>
  </si>
  <si>
    <t>13</t>
  </si>
  <si>
    <t>14</t>
  </si>
  <si>
    <t>15</t>
  </si>
  <si>
    <t>16</t>
  </si>
  <si>
    <t>17</t>
  </si>
  <si>
    <t>18</t>
  </si>
  <si>
    <t>19</t>
  </si>
  <si>
    <t>20</t>
  </si>
  <si>
    <t>21</t>
  </si>
  <si>
    <t>الدولة</t>
  </si>
  <si>
    <t>وسيلة النقل</t>
  </si>
  <si>
    <t>المنافذ الجمركية</t>
  </si>
  <si>
    <t>بحري</t>
  </si>
  <si>
    <t>المجموع</t>
  </si>
  <si>
    <t>ميناء جدة الإسلامي</t>
  </si>
  <si>
    <t>ميناء الجبيل</t>
  </si>
  <si>
    <t>ميناء الملك عبدالعزيز بالدمام</t>
  </si>
  <si>
    <t>ميناء رابغ</t>
  </si>
  <si>
    <t>ميناء رأس الخير</t>
  </si>
  <si>
    <t>ميناء الملك عبدالله</t>
  </si>
  <si>
    <t>ميناء الملك فهد الصناعي بينبع</t>
  </si>
  <si>
    <t>ميناء رأس تنورة</t>
  </si>
  <si>
    <t>بري</t>
  </si>
  <si>
    <t>جسر الملك فهد</t>
  </si>
  <si>
    <t>الرياض (الميناء الجاف)</t>
  </si>
  <si>
    <t>جوي</t>
  </si>
  <si>
    <t>مطار الملك عبدالعزيز الدولي بجدة</t>
  </si>
  <si>
    <t>مطار أبها</t>
  </si>
  <si>
    <t>لاتفيا</t>
  </si>
  <si>
    <t>مقدونيا</t>
  </si>
  <si>
    <t>مولدافيا</t>
  </si>
  <si>
    <t>مطار الطائف</t>
  </si>
  <si>
    <t>المواد</t>
  </si>
  <si>
    <t>الولايات المتحدة الأمريكية</t>
  </si>
  <si>
    <t>الأردن</t>
  </si>
  <si>
    <t>باكستان</t>
  </si>
  <si>
    <t>بنغلاديش</t>
  </si>
  <si>
    <t>ماليزيا</t>
  </si>
  <si>
    <t>تايلاند</t>
  </si>
  <si>
    <t>سلطنة عمان</t>
  </si>
  <si>
    <t>سويسرا</t>
  </si>
  <si>
    <t>السودان</t>
  </si>
  <si>
    <t>نيوزيلندا</t>
  </si>
  <si>
    <t>أوكرانيا</t>
  </si>
  <si>
    <t>ساحل العاج (كوت ديفوار)</t>
  </si>
  <si>
    <t>الأرجنتين</t>
  </si>
  <si>
    <t>مالطا</t>
  </si>
  <si>
    <t>الفلبين</t>
  </si>
  <si>
    <t>سريلانكا</t>
  </si>
  <si>
    <t>كولومبيا</t>
  </si>
  <si>
    <t>السنغال</t>
  </si>
  <si>
    <t>أنجولا</t>
  </si>
  <si>
    <t>جمهورية كونجو الديمقراطية</t>
  </si>
  <si>
    <t>الكاميرون</t>
  </si>
  <si>
    <t>باراغواي</t>
  </si>
  <si>
    <t>أوغندا</t>
  </si>
  <si>
    <t>نيبال</t>
  </si>
  <si>
    <t>بورتوريكو</t>
  </si>
  <si>
    <t>النمسا</t>
  </si>
  <si>
    <t>الدنمارك</t>
  </si>
  <si>
    <t>ميانمار (بورما)</t>
  </si>
  <si>
    <t>موريشيوس</t>
  </si>
  <si>
    <t>أوروغواي</t>
  </si>
  <si>
    <t>ليتوانيا</t>
  </si>
  <si>
    <t>تشيلي</t>
  </si>
  <si>
    <t>رواندا</t>
  </si>
  <si>
    <t>ألبانيا</t>
  </si>
  <si>
    <t>بيلاروس (روسيا البيضاء)</t>
  </si>
  <si>
    <t>ناميبيا</t>
  </si>
  <si>
    <t>كازاخستان</t>
  </si>
  <si>
    <t>ليختنشتاين</t>
  </si>
  <si>
    <t>01</t>
  </si>
  <si>
    <t>02</t>
  </si>
  <si>
    <t>03</t>
  </si>
  <si>
    <t>منفذ الربع الخالي</t>
  </si>
  <si>
    <t>ميناء الملك فهد الصناعي بالجبيل</t>
  </si>
  <si>
    <t>ميناء جازان</t>
  </si>
  <si>
    <t>ميناء ينبع التجاري</t>
  </si>
  <si>
    <t>منفذ البطحاء</t>
  </si>
  <si>
    <t>منفذ الحديثة</t>
  </si>
  <si>
    <t>منفذ الخفجي</t>
  </si>
  <si>
    <t>منفذ الرقعي</t>
  </si>
  <si>
    <t>منفذ سلوى</t>
  </si>
  <si>
    <t>منفذ الوديعة</t>
  </si>
  <si>
    <t>منفذ حالة عمار</t>
  </si>
  <si>
    <t>منفذ الدرة</t>
  </si>
  <si>
    <t>منفذ جديدة عرعر</t>
  </si>
  <si>
    <t>مطار الملك فهد الدولي بالدمام</t>
  </si>
  <si>
    <t>مطار الأمير محمد الدولي بالمدينة</t>
  </si>
  <si>
    <t>مطار الأمير نايف بالقصيم</t>
  </si>
  <si>
    <t>مطار الأمير سلطان بتبوك</t>
  </si>
  <si>
    <t>تشاد</t>
  </si>
  <si>
    <t>أروبا</t>
  </si>
  <si>
    <t>الإمارات العربية المتحدة</t>
  </si>
  <si>
    <t>إيطاليا</t>
  </si>
  <si>
    <t>إندونيسيا</t>
  </si>
  <si>
    <t>جنوب أفريقيا</t>
  </si>
  <si>
    <t>ألمانيا</t>
  </si>
  <si>
    <t>إكوادور</t>
  </si>
  <si>
    <t>إيرلندا</t>
  </si>
  <si>
    <t>أذربيجان</t>
  </si>
  <si>
    <t>أوزبكستان</t>
  </si>
  <si>
    <t>أستراليا</t>
  </si>
  <si>
    <t>أفغانستان</t>
  </si>
  <si>
    <t>إسبانيا</t>
  </si>
  <si>
    <t>إثيوبيا</t>
  </si>
  <si>
    <t>إستونيا</t>
  </si>
  <si>
    <t>زامبيا</t>
  </si>
  <si>
    <t>أسلحة وذخائر، أجزاؤها ولوازمها</t>
  </si>
  <si>
    <t>روسيا الإتحادية</t>
  </si>
  <si>
    <t>سيراليون</t>
  </si>
  <si>
    <t>مملكة البحرين</t>
  </si>
  <si>
    <t>دولة الكويت</t>
  </si>
  <si>
    <t>دولة قطر</t>
  </si>
  <si>
    <t>العنوان</t>
  </si>
  <si>
    <t>Subject</t>
  </si>
  <si>
    <t>Ratio of non-oil exports to imports, monthly</t>
  </si>
  <si>
    <t>Month</t>
  </si>
  <si>
    <t>January</t>
  </si>
  <si>
    <t>February</t>
  </si>
  <si>
    <t>March</t>
  </si>
  <si>
    <t>April</t>
  </si>
  <si>
    <t>May</t>
  </si>
  <si>
    <t>June</t>
  </si>
  <si>
    <t>July</t>
  </si>
  <si>
    <t>August</t>
  </si>
  <si>
    <t>September</t>
  </si>
  <si>
    <t>October</t>
  </si>
  <si>
    <t>November</t>
  </si>
  <si>
    <t>December</t>
  </si>
  <si>
    <t>Year</t>
  </si>
  <si>
    <t>حجم التجارة
Trade volume
(C) = (A + B)</t>
  </si>
  <si>
    <t>الميزان التجاري
Trade balance
(D) = (A - B)</t>
  </si>
  <si>
    <t>السنة
Year</t>
  </si>
  <si>
    <t>الصادرات الوطنية National exports</t>
  </si>
  <si>
    <t>الصادرات غير بترولية
Non-oil exports</t>
  </si>
  <si>
    <t>الصادرات البترولية
Oil exports</t>
  </si>
  <si>
    <t>القيمة
Value</t>
  </si>
  <si>
    <t>Sec.
no</t>
  </si>
  <si>
    <t>Section description</t>
  </si>
  <si>
    <t>Mineral products</t>
  </si>
  <si>
    <t>Arms and ammunition; parts and accessories thereof</t>
  </si>
  <si>
    <t>Miscellaneous manufactured articles</t>
  </si>
  <si>
    <t>Total</t>
  </si>
  <si>
    <t>Country groups</t>
  </si>
  <si>
    <t>South America</t>
  </si>
  <si>
    <t>Code</t>
  </si>
  <si>
    <t>Country</t>
  </si>
  <si>
    <t>China</t>
  </si>
  <si>
    <t>India</t>
  </si>
  <si>
    <t>Japan</t>
  </si>
  <si>
    <t>South Korea</t>
  </si>
  <si>
    <t>United Arab Emirates</t>
  </si>
  <si>
    <t>Egypt</t>
  </si>
  <si>
    <t>Poland</t>
  </si>
  <si>
    <t>Singapore</t>
  </si>
  <si>
    <t>U.S.A</t>
  </si>
  <si>
    <t>Kingdom of Bahrain</t>
  </si>
  <si>
    <t>Taiwan</t>
  </si>
  <si>
    <t>France</t>
  </si>
  <si>
    <t>Malaysia</t>
  </si>
  <si>
    <t>Malta</t>
  </si>
  <si>
    <t>Sultanate of Oman</t>
  </si>
  <si>
    <t>Thailand</t>
  </si>
  <si>
    <t>Indonesia</t>
  </si>
  <si>
    <t>Netherlands</t>
  </si>
  <si>
    <t>Turkey</t>
  </si>
  <si>
    <t>Jordan</t>
  </si>
  <si>
    <t>Brazil</t>
  </si>
  <si>
    <t>South Africa</t>
  </si>
  <si>
    <t>Italy</t>
  </si>
  <si>
    <t>Belgium</t>
  </si>
  <si>
    <t>Spain</t>
  </si>
  <si>
    <t>Myanmar</t>
  </si>
  <si>
    <t>State of Kuwait</t>
  </si>
  <si>
    <t>Iraq</t>
  </si>
  <si>
    <t>Pakistan</t>
  </si>
  <si>
    <t>Djibouti</t>
  </si>
  <si>
    <t>Canada</t>
  </si>
  <si>
    <t>Tanzania</t>
  </si>
  <si>
    <t>State of Qatar</t>
  </si>
  <si>
    <t>Republic of Yemen</t>
  </si>
  <si>
    <t>Switzerland</t>
  </si>
  <si>
    <t>United Kingdom</t>
  </si>
  <si>
    <t>Greece</t>
  </si>
  <si>
    <t>Kenya</t>
  </si>
  <si>
    <t>Algeria</t>
  </si>
  <si>
    <t>Philippines</t>
  </si>
  <si>
    <t>Bangladesh</t>
  </si>
  <si>
    <t>Portugal</t>
  </si>
  <si>
    <t>Morocco</t>
  </si>
  <si>
    <t>Vietnam</t>
  </si>
  <si>
    <t>Sudan</t>
  </si>
  <si>
    <t>Germany</t>
  </si>
  <si>
    <t>Austria</t>
  </si>
  <si>
    <t>Mauritius</t>
  </si>
  <si>
    <t>Libya</t>
  </si>
  <si>
    <t>Togo</t>
  </si>
  <si>
    <t>Nigeria</t>
  </si>
  <si>
    <t>Australia</t>
  </si>
  <si>
    <t>Ireland</t>
  </si>
  <si>
    <t>Tunisia</t>
  </si>
  <si>
    <t>Syria</t>
  </si>
  <si>
    <t>Lebanon</t>
  </si>
  <si>
    <t>New Zealand</t>
  </si>
  <si>
    <t>Ghana</t>
  </si>
  <si>
    <t>Cote D'Ivoire</t>
  </si>
  <si>
    <t>Guinea</t>
  </si>
  <si>
    <t>Mozambique</t>
  </si>
  <si>
    <t>Angola</t>
  </si>
  <si>
    <t>Senegal</t>
  </si>
  <si>
    <t>Hong Kong</t>
  </si>
  <si>
    <t>Sweden</t>
  </si>
  <si>
    <t>Bulgaria</t>
  </si>
  <si>
    <t>Peru</t>
  </si>
  <si>
    <t>Mexico</t>
  </si>
  <si>
    <t>Sri Lanka</t>
  </si>
  <si>
    <t>Denmark</t>
  </si>
  <si>
    <t>Croatia</t>
  </si>
  <si>
    <t>Cameroon</t>
  </si>
  <si>
    <t>Somalia</t>
  </si>
  <si>
    <t>Russian Federation</t>
  </si>
  <si>
    <t>Lithuania</t>
  </si>
  <si>
    <t>Hungary</t>
  </si>
  <si>
    <t>Liberia</t>
  </si>
  <si>
    <t>Ecuador</t>
  </si>
  <si>
    <t>Congo, The Democratic Republic</t>
  </si>
  <si>
    <t>Luxembourg</t>
  </si>
  <si>
    <t>Ethiopia</t>
  </si>
  <si>
    <t>Uganda</t>
  </si>
  <si>
    <t>Latvia</t>
  </si>
  <si>
    <t>Azerbaijan</t>
  </si>
  <si>
    <t>Romania</t>
  </si>
  <si>
    <t>Guatemala</t>
  </si>
  <si>
    <t>Argentina</t>
  </si>
  <si>
    <t>Mauritania</t>
  </si>
  <si>
    <t>Czech Republic</t>
  </si>
  <si>
    <t>Colombia</t>
  </si>
  <si>
    <t>Dominican Republic</t>
  </si>
  <si>
    <t>Estonia</t>
  </si>
  <si>
    <t>Norway</t>
  </si>
  <si>
    <t>Palestine</t>
  </si>
  <si>
    <t>Costa Rica</t>
  </si>
  <si>
    <t>Rwanda</t>
  </si>
  <si>
    <t>Paraguay</t>
  </si>
  <si>
    <t>Slovenia</t>
  </si>
  <si>
    <t>El Salvador</t>
  </si>
  <si>
    <t>Cyprus</t>
  </si>
  <si>
    <t>Ukraine</t>
  </si>
  <si>
    <t>Cambodia</t>
  </si>
  <si>
    <t>Zambia</t>
  </si>
  <si>
    <t>Congo</t>
  </si>
  <si>
    <t>Chad</t>
  </si>
  <si>
    <t>Chile</t>
  </si>
  <si>
    <t>Madagascar</t>
  </si>
  <si>
    <t>Sierra Leone</t>
  </si>
  <si>
    <t>Nepal</t>
  </si>
  <si>
    <t>Gabon</t>
  </si>
  <si>
    <t>Georgia</t>
  </si>
  <si>
    <t>Bosnia and Herzegovina</t>
  </si>
  <si>
    <t>Finland</t>
  </si>
  <si>
    <t>Albania</t>
  </si>
  <si>
    <t>Namibia</t>
  </si>
  <si>
    <t>Uruguay</t>
  </si>
  <si>
    <t>Afghanistan</t>
  </si>
  <si>
    <t>Serbia</t>
  </si>
  <si>
    <t>Other countries</t>
  </si>
  <si>
    <t>Plant Products</t>
  </si>
  <si>
    <t>Animal and vegetable fats, oils, waxex and their products</t>
  </si>
  <si>
    <t>دهون وزيوت وشموع حيوانية أو نباتية ومنتجاتها</t>
  </si>
  <si>
    <t>Prepared foodstuffs, beverages and tobacco</t>
  </si>
  <si>
    <t>منتجات صناعة الأغذية، مشروبات وتبغ</t>
  </si>
  <si>
    <t>منتجات الصناعات الكيماوية</t>
  </si>
  <si>
    <t>Products of the chemical industries</t>
  </si>
  <si>
    <t>لدائن ومطاط ومصنوعاتها</t>
  </si>
  <si>
    <t>Plastics, rubber and their articles</t>
  </si>
  <si>
    <t>صلال وجلود ومصنوعاتها، حقائب وما يماثلها</t>
  </si>
  <si>
    <t>Skins, leather and their articles, handbags and similar</t>
  </si>
  <si>
    <t>خشب وفلين ومواد ضفر ومصنوعاتها</t>
  </si>
  <si>
    <t>Wood, cork, plaiting materials and their articles</t>
  </si>
  <si>
    <t>ورق وورق مقوى ومصنوعاتهما</t>
  </si>
  <si>
    <t>Paper, paperboard and their articles</t>
  </si>
  <si>
    <t>مواد نسجية ومصنوعاتها</t>
  </si>
  <si>
    <t>Textiles and their articles</t>
  </si>
  <si>
    <t>أحذية، أغطية رأس، مظلات وعصي</t>
  </si>
  <si>
    <t>Footwear, headgear, umbrellas, sticks</t>
  </si>
  <si>
    <t>مصنوعات من حجر، جص، إسمنت، خزف، زجاج</t>
  </si>
  <si>
    <t>Articles of stone, plaster, cement, ceramic, glass</t>
  </si>
  <si>
    <t>أحجار أو معادن ثمينة ومصنوعاتها، مجوهرات</t>
  </si>
  <si>
    <t>Precious stones or metals and their articles, jewelry</t>
  </si>
  <si>
    <t>Base metals and their articles</t>
  </si>
  <si>
    <t>آلات وأجهزة آلية ومعدات كهربائية وأجزاؤها</t>
  </si>
  <si>
    <t>Machinery and mechanical appliances, electrical equipment, parts thereof</t>
  </si>
  <si>
    <t>Vehicles, alrcraft, vessels and associated transport equipment</t>
  </si>
  <si>
    <t>Optical, photographic, measuring, checking, medical instruments and apparatus; clocks and musical Instruments</t>
  </si>
  <si>
    <t>أصناف مصنوعات متنوعة</t>
  </si>
  <si>
    <t>تحف فنية وقطع أثرية</t>
  </si>
  <si>
    <t>Works of arts and antiqes</t>
  </si>
  <si>
    <t>الحيوانات ومنتجاتها</t>
  </si>
  <si>
    <t>Animals and their products</t>
  </si>
  <si>
    <t>أدوات وأجهزة للبصريات أو للتصوير أو للقياس أو للفحص أو للطب، الساعات والأدوات الموسيقية</t>
  </si>
  <si>
    <t>Mode</t>
  </si>
  <si>
    <t>Customs port</t>
  </si>
  <si>
    <t>Sea</t>
  </si>
  <si>
    <t>Land</t>
  </si>
  <si>
    <t>Al Bat'ha Port</t>
  </si>
  <si>
    <t>Al Hadithah Port</t>
  </si>
  <si>
    <t>Al Wadiah Port</t>
  </si>
  <si>
    <t>Al Raqa'i Port</t>
  </si>
  <si>
    <t>King Fahad Bridge</t>
  </si>
  <si>
    <t>Al Khafji Port</t>
  </si>
  <si>
    <t>Rub' Al Khali Port</t>
  </si>
  <si>
    <t>Judayyidah Ar'ar Port</t>
  </si>
  <si>
    <t>Salwa Port</t>
  </si>
  <si>
    <t>Halat Ammar Port</t>
  </si>
  <si>
    <t>Al Durra Port</t>
  </si>
  <si>
    <t>Riyadh (Dry Port)</t>
  </si>
  <si>
    <t>Air</t>
  </si>
  <si>
    <t>Abha Airport</t>
  </si>
  <si>
    <t>Taif Airport</t>
  </si>
  <si>
    <t>Prince Sultan Airport in Tabok</t>
  </si>
  <si>
    <t>Prince Naif Airport in Qassim</t>
  </si>
  <si>
    <t>Slovakia</t>
  </si>
  <si>
    <t>Uzbekistan</t>
  </si>
  <si>
    <t>Puerto Rico</t>
  </si>
  <si>
    <t>Liechtenstein</t>
  </si>
  <si>
    <t>Macedonia</t>
  </si>
  <si>
    <t>Aruba</t>
  </si>
  <si>
    <t>Belarus</t>
  </si>
  <si>
    <t>Kazakhstan</t>
  </si>
  <si>
    <t>Moldova</t>
  </si>
  <si>
    <t>Items</t>
  </si>
  <si>
    <t>الصادرات غير البترولية
Non-oil exports
(A)</t>
  </si>
  <si>
    <t>الواردات
Imports
(B)</t>
  </si>
  <si>
    <t>نسبة الصادرات غير البترولية للواردات (%)
Ratio of Non-oil Exports* to Imports (%)
 (C) = (A / B) * 100</t>
  </si>
  <si>
    <t xml:space="preserve"> Countries</t>
  </si>
  <si>
    <t>الصادرات الوطنية
National exports</t>
  </si>
  <si>
    <t>إعادة التصدير
Re-exports</t>
  </si>
  <si>
    <t>الإجمالي
Total</t>
  </si>
  <si>
    <t>Table no.</t>
  </si>
  <si>
    <t>رقم الجدول</t>
  </si>
  <si>
    <t>تقرير المنهجية والجودة لإحصاءات التجارة الدولية</t>
  </si>
  <si>
    <t>Methodology and quality report of international</t>
  </si>
  <si>
    <t>شمال أفريقيا</t>
  </si>
  <si>
    <t>شرق أفريقيا</t>
  </si>
  <si>
    <t>أفريقيا الوسطى</t>
  </si>
  <si>
    <t>أفريقيا الجنوبية</t>
  </si>
  <si>
    <t>غرب أفريقيا</t>
  </si>
  <si>
    <t>أمريكا الشمالية</t>
  </si>
  <si>
    <t>الكاريبي</t>
  </si>
  <si>
    <t>أمريكا الوسطى</t>
  </si>
  <si>
    <t>أمريكا الجنوبية</t>
  </si>
  <si>
    <t>آسيا الوسطى</t>
  </si>
  <si>
    <t>شرق اسيا</t>
  </si>
  <si>
    <t>جنوب شرق آسيا</t>
  </si>
  <si>
    <t>جنوب آسيا</t>
  </si>
  <si>
    <t>غرب آسيا</t>
  </si>
  <si>
    <t>أوروبا الشرقية</t>
  </si>
  <si>
    <t>أوروبا الشمالية</t>
  </si>
  <si>
    <t>أوروبا الجنوبية</t>
  </si>
  <si>
    <t>أوروبا الغربية</t>
  </si>
  <si>
    <t>أوقيانوسيا</t>
  </si>
  <si>
    <t>Northern Africa</t>
  </si>
  <si>
    <t>Eastern Africa</t>
  </si>
  <si>
    <t>Middle Africa</t>
  </si>
  <si>
    <t>Southern Africa</t>
  </si>
  <si>
    <t>Western Africa</t>
  </si>
  <si>
    <t>Northern America</t>
  </si>
  <si>
    <t>Caribbean</t>
  </si>
  <si>
    <t>Central America</t>
  </si>
  <si>
    <t>Central Asia</t>
  </si>
  <si>
    <t>Eastern Asia</t>
  </si>
  <si>
    <t>South-eastern Asia</t>
  </si>
  <si>
    <t>Southern Asia</t>
  </si>
  <si>
    <t>Western Asia</t>
  </si>
  <si>
    <t>Eastern Europe</t>
  </si>
  <si>
    <t>Northern Europe</t>
  </si>
  <si>
    <t>Southern Europe</t>
  </si>
  <si>
    <t>Western Europe</t>
  </si>
  <si>
    <t>Oceania</t>
  </si>
  <si>
    <t>أفريقيا:</t>
  </si>
  <si>
    <t>أفريقيا جنوب الصحراء الكبرى:</t>
  </si>
  <si>
    <t>أمريكا:</t>
  </si>
  <si>
    <t>أمريكا اللاتينية والكاريبي:</t>
  </si>
  <si>
    <t>آسيا:</t>
  </si>
  <si>
    <t>أوروبا:</t>
  </si>
  <si>
    <t>Africa:</t>
  </si>
  <si>
    <t>Sub-Saharan Africa:</t>
  </si>
  <si>
    <t>Americas:</t>
  </si>
  <si>
    <t>Latin America and the Caribbean:</t>
  </si>
  <si>
    <t>Asia:</t>
  </si>
  <si>
    <t>Europe:</t>
  </si>
  <si>
    <t>بنما</t>
  </si>
  <si>
    <t>Panama</t>
  </si>
  <si>
    <t>التغير على أساس:
Change based on:</t>
  </si>
  <si>
    <t>سنوي
Yearly</t>
  </si>
  <si>
    <t>الصادرات السلعية
Goods exports
(A)</t>
  </si>
  <si>
    <t>الواردات السلعية
Goods imports
(B)</t>
  </si>
  <si>
    <t>الصادرات السلعية غير البترولية Non-oil Goods Exports</t>
  </si>
  <si>
    <t>الواردات السلعية
Goods imports</t>
  </si>
  <si>
    <t xml:space="preserve">إجمالي (%)
(%) total </t>
  </si>
  <si>
    <t xml:space="preserve"> إجمالي الصادرات Total exports</t>
  </si>
  <si>
    <t>إعادة تصدير Re-exports</t>
  </si>
  <si>
    <t>(*) بيانات أولية</t>
  </si>
  <si>
    <t>(*) Preliminary data</t>
  </si>
  <si>
    <t>ملاوي</t>
  </si>
  <si>
    <t>Malawi</t>
  </si>
  <si>
    <t>بوركينا فاسو</t>
  </si>
  <si>
    <t>Burkina Faso</t>
  </si>
  <si>
    <t>جزر الأنتيل الهولندية</t>
  </si>
  <si>
    <t>Netherlands Antilles</t>
  </si>
  <si>
    <t>مجموعات أخرى</t>
  </si>
  <si>
    <t>Other Countries groups</t>
  </si>
  <si>
    <t>صادرات Export</t>
  </si>
  <si>
    <t>واردات Import</t>
  </si>
  <si>
    <t>الصادرات والواردات حسب مجموعات الدول، القيمة بالمليون ريال</t>
  </si>
  <si>
    <t>Exports and imports by group of countries, value in SAR million</t>
  </si>
  <si>
    <t>الصادرات والواردات حسب الأقسام، القيمة بالمليون ريال</t>
  </si>
  <si>
    <t>Exports and imports by section, value in SAR million</t>
  </si>
  <si>
    <t>الصادرات غير البترولية (تشمل إعادة التصدير) والواردات حسب وسيلة النقل والمنافذ الجمركية، القيمة بالمليون ريال</t>
  </si>
  <si>
    <t>Non-oil exports (include re-exports) and imports by mode of transport and customs port, value in SAR million</t>
  </si>
  <si>
    <t>الصادرات والواردات حسب الأقسام</t>
  </si>
  <si>
    <t>الصادرات والواردات حسب مجموعات الدول</t>
  </si>
  <si>
    <t>الصادرات والواردات حسب الدول</t>
  </si>
  <si>
    <t>الصادرات غير البترولية والواردات حسب وسيلة النقل والمنافذ الجمركية</t>
  </si>
  <si>
    <t>الصادرات والواردات حسب الدول، القيمة بالمليون ريال</t>
  </si>
  <si>
    <t>Exports and imports by country, value in SAR million</t>
  </si>
  <si>
    <t>مطار حائل</t>
  </si>
  <si>
    <t>Hail Airport</t>
  </si>
  <si>
    <t>مطار الأحساء</t>
  </si>
  <si>
    <t>Al Ahsa Airport</t>
  </si>
  <si>
    <t>Prince Abdulmohsin Airport in Yanbu</t>
  </si>
  <si>
    <t>مطار الملك عبدالله بجازان</t>
  </si>
  <si>
    <t>King Abdullah Airport in Jazan</t>
  </si>
  <si>
    <t>مطار الجوف</t>
  </si>
  <si>
    <t>Al Jouf Airport</t>
  </si>
  <si>
    <t>مجموعات جغرافية</t>
  </si>
  <si>
    <t>Geographical groups</t>
  </si>
  <si>
    <t>مجلس التعاون لدول الخليج العربية</t>
  </si>
  <si>
    <t>جامعة الدول العربية</t>
  </si>
  <si>
    <t>منظمة التعاون الإسلامي</t>
  </si>
  <si>
    <t>منظمة الدول المصدرة للبترول أوبك</t>
  </si>
  <si>
    <t>منظمة الأقطار العربية المصدرة للبترول</t>
  </si>
  <si>
    <t>مجموعة العشرين G20</t>
  </si>
  <si>
    <t>الاتحاد الأوروبي</t>
  </si>
  <si>
    <t>Gulf coop. Council for the arab states (GCC)</t>
  </si>
  <si>
    <t>League of arab states</t>
  </si>
  <si>
    <t>Organization of islamic cooperation</t>
  </si>
  <si>
    <t>Petroleum exporting countries org. (OPEC)</t>
  </si>
  <si>
    <t>Arab petroleum exporting countries (OAPEC)</t>
  </si>
  <si>
    <t>Group of twenty (G20)</t>
  </si>
  <si>
    <t>European union (EU)</t>
  </si>
  <si>
    <t>بنين</t>
  </si>
  <si>
    <t>Benin</t>
  </si>
  <si>
    <t>المالديف</t>
  </si>
  <si>
    <t>Maldives</t>
  </si>
  <si>
    <t>الترتيب حسب الحجم التجاري</t>
  </si>
  <si>
    <t>Rank by trading volume</t>
  </si>
  <si>
    <t>بروناي دار السلام</t>
  </si>
  <si>
    <t>Brunei Darussalam</t>
  </si>
  <si>
    <t>الأوزان Weights</t>
  </si>
  <si>
    <t>Live Animals; Animal Products</t>
  </si>
  <si>
    <t>حيوانات حية ومنتجات حيوانية</t>
  </si>
  <si>
    <t>Animal and Vegetable fats; oils; waxex and Their Products;</t>
  </si>
  <si>
    <t>دهون وشحوم وزيوت وشموع نباتية وحيوانية والدهون المحضرة للأكل</t>
  </si>
  <si>
    <t>Prepared Foodstuffs; Beverages and Vinegar; Tobacco</t>
  </si>
  <si>
    <t>مواد غذائية محضرة والمشروبات والخل والتبغ وأبدال تبغ مصنعة</t>
  </si>
  <si>
    <t>Mineral products.</t>
  </si>
  <si>
    <t>Products of The Chemical and Allied Industries</t>
  </si>
  <si>
    <t>منتجات الصناعات الكيماوية وما يتصل بها</t>
  </si>
  <si>
    <t>Plastics and Articles Thereof; Rubber and Articles Thereof</t>
  </si>
  <si>
    <t>لدائن ومطاط ومصنوعاتهما</t>
  </si>
  <si>
    <t>Wood and Articles of Wood Charcoal; Cork and Articles of Cork.</t>
  </si>
  <si>
    <t>الخشب ومصنوعاته، الفحم الخشبي، الفلين</t>
  </si>
  <si>
    <t>Paper-making Material; paper and Articles Thereof</t>
  </si>
  <si>
    <t>ورق ومصنوعاته ومواد مستعملة في صناعته</t>
  </si>
  <si>
    <t>Textiles and Textile Articles</t>
  </si>
  <si>
    <t>الأنسجة ومصنوعاتها</t>
  </si>
  <si>
    <t>Footwear, Headgear, Umbrellas, Whips, Artificial Flowers, Articles of Human Hair</t>
  </si>
  <si>
    <t>الأحذية وأغطية الرأس، مظلات، عصي، سياط، زهور صناعية، مصنوعات من الشعر البشري</t>
  </si>
  <si>
    <t>Articles of Stone, of Plaster, Cement, Asbestos, Mica, Ceramic Products, Glassware</t>
  </si>
  <si>
    <t>مصنوعات من حجر وجبس أو اسمنت والميكا وخزف وفخار الزجاج ومصنوعاته</t>
  </si>
  <si>
    <t>Pearls, Precious and Semi-Precious, False Jewelry</t>
  </si>
  <si>
    <t>اللؤلؤ والأحجار الكريمة وما شابهها، المجوهرات المقلدة</t>
  </si>
  <si>
    <t>Base Metals and Articles of Base Metals</t>
  </si>
  <si>
    <t>المعادن العادية ومصنوعاتها</t>
  </si>
  <si>
    <t>Machinery and Mechanical Appliances; Electrical Equipment; Parts Thereof</t>
  </si>
  <si>
    <t>الآلات والأجهزة والمعدات الكهربائية وأجزاؤها</t>
  </si>
  <si>
    <t>Transport Equipment and Parts Thereof</t>
  </si>
  <si>
    <t>معدات النقل وأجزاؤها</t>
  </si>
  <si>
    <t>Optical, Photographic, Cinematographic, Clocks and Wstches parts Thereof</t>
  </si>
  <si>
    <t>الأدوات البصرية والسينمائية والمعدات الطبية والمنبهات والساعات، الآلات الموسيقية، وأجزاؤها</t>
  </si>
  <si>
    <t>Miscellaneous Manufactured Articles</t>
  </si>
  <si>
    <t>سلع ومنتجات مختلفة</t>
  </si>
  <si>
    <t>*</t>
  </si>
  <si>
    <t xml:space="preserve">المنتجات غير المعدنية Non Minral Prodcuats </t>
  </si>
  <si>
    <t>الأقسام الأخرى</t>
  </si>
  <si>
    <t>Other sections</t>
  </si>
  <si>
    <t xml:space="preserve"> السلاسل الزمنية للأرقام القياسية لمتوسط السعر للواردات حسب الأقسام الرئيسية، 2023=100</t>
  </si>
  <si>
    <t xml:space="preserve"> السلاسل الزمنية للأرقام القياسية لمتوسط سعر الصادرات حسب الأقسام الرئيسية، 2023=100</t>
  </si>
  <si>
    <t>Time series of export average price indices by main sections, 2023=100</t>
  </si>
  <si>
    <t>الرقم القياسي  لمتوسط السعر حسب الأقسام الرئيسية
Average price index by main sections</t>
  </si>
  <si>
    <t>الرقم القياسي  لمتوسط الكمية حسب الأقسام الرئيسية
Average quantity  index by main sections</t>
  </si>
  <si>
    <t>السلاسل الزمنية للأرقام القياسية لمتوسط كمية الواردات حسب الأقسام الرئيسية، 2023=100</t>
  </si>
  <si>
    <t xml:space="preserve"> السلاسل الزمنية للأرقام القياسية لمتوسط كمية الصادرات حسب الأقسام الرئيسية، 2023=100</t>
  </si>
  <si>
    <t>Time series of export average quantity Indices by main sections, 2023=100</t>
  </si>
  <si>
    <t>Time series of import average price indices by main sections, 2023=100</t>
  </si>
  <si>
    <t>Time series of import average quantity indices by main sections, 2023=100</t>
  </si>
  <si>
    <t xml:space="preserve"> السلاسل الزمنية للأرقام القياسية لمتوسط سعر الصادرات حسب الأقسام الرئيسية</t>
  </si>
  <si>
    <t xml:space="preserve"> السلاسل الزمنية للأرقام القياسية لمتوسط كمية الصادرات حسب الأقسام الرئيسية</t>
  </si>
  <si>
    <t xml:space="preserve"> السلاسل الزمنية للأرقام القياسية لمتوسط سعر الواردات حسب الأقسام الرئيسية</t>
  </si>
  <si>
    <t xml:space="preserve"> السلاسل الزمنية للأرقام القياسية لمتوسط كمية الواردات حسب الأقسام الرئيسية</t>
  </si>
  <si>
    <t>Time series of export average price indices by main sections</t>
  </si>
  <si>
    <t>Time series of export average quantity indices by main sections</t>
  </si>
  <si>
    <t>Time series of import average price indices by main sections</t>
  </si>
  <si>
    <t>Time series of import average quantity indices by main sections</t>
  </si>
  <si>
    <t>Export Price Index for Non-Mineral Products</t>
  </si>
  <si>
    <t xml:space="preserve">الرقم القياسي
لأسعار الصادرات غير المعدنية </t>
  </si>
  <si>
    <t xml:space="preserve">الرقم القياسي
لكميات الصادرات غير المعدنية </t>
  </si>
  <si>
    <t>Quantity Index of Non-Mineral Exports</t>
  </si>
  <si>
    <t xml:space="preserve">الرقم القياسي
لأسعار الواردات غير المعدنية </t>
  </si>
  <si>
    <t>Import Price Index for Non-Mineral Products</t>
  </si>
  <si>
    <t xml:space="preserve">الرقم القياسي
لكميات الواردات غير المعدنية </t>
  </si>
  <si>
    <t>Quantity Index of Non-Mineral Imxports</t>
  </si>
  <si>
    <t>إريتريا</t>
  </si>
  <si>
    <t>Eritrea</t>
  </si>
  <si>
    <t>(*) سلاسل متحركة</t>
  </si>
  <si>
    <t>2023=100</t>
  </si>
  <si>
    <t>(*) Chain index</t>
  </si>
  <si>
    <t>لاوس</t>
  </si>
  <si>
    <t>Laos</t>
  </si>
  <si>
    <t>أيسلندا</t>
  </si>
  <si>
    <t>Iceland</t>
  </si>
  <si>
    <t xml:space="preserve">المنتجات   المعدنية    Minral Prodcuats </t>
  </si>
  <si>
    <t>جامبيا</t>
  </si>
  <si>
    <t>Gambia</t>
  </si>
  <si>
    <t>الجبل الأسود</t>
  </si>
  <si>
    <t>Montenegro</t>
  </si>
  <si>
    <t>مطار الملك خالد الدولي بالرياض</t>
  </si>
  <si>
    <t>جبل طارق</t>
  </si>
  <si>
    <t>جمهورية أفريقيا الوسطى</t>
  </si>
  <si>
    <t>سان مارينو</t>
  </si>
  <si>
    <t>زيمبابوي</t>
  </si>
  <si>
    <t>غينيا بيساو</t>
  </si>
  <si>
    <t>جزيرة ريونيون</t>
  </si>
  <si>
    <t>Gibraltar</t>
  </si>
  <si>
    <t>Central African Republic</t>
  </si>
  <si>
    <t>San Marino</t>
  </si>
  <si>
    <t>Zimbabwe</t>
  </si>
  <si>
    <t>Guinea-Bissau</t>
  </si>
  <si>
    <t>Reunion</t>
  </si>
  <si>
    <t>King Abdulaziz Sea Port in Dammam</t>
  </si>
  <si>
    <t>Jeddah Islamic Sea Port</t>
  </si>
  <si>
    <t>Jubail Sea Port</t>
  </si>
  <si>
    <t>Ras Tanura Sea Port</t>
  </si>
  <si>
    <t>Ras Al Khair Sea Port</t>
  </si>
  <si>
    <t>King Abdullah Sea Port</t>
  </si>
  <si>
    <t>ميناء نيوم</t>
  </si>
  <si>
    <t>Neom Sea Port</t>
  </si>
  <si>
    <t>ميناء مدينة جازان الصناعية</t>
  </si>
  <si>
    <t>Jazan Industrial City Sea Port</t>
  </si>
  <si>
    <t>Rabigh Sea Port</t>
  </si>
  <si>
    <t>Jazan Sea Port</t>
  </si>
  <si>
    <t>Yanbu Commercial Sea Port</t>
  </si>
  <si>
    <t>ترينيداد وتوباغو</t>
  </si>
  <si>
    <t>Trinidad and Tobago</t>
  </si>
  <si>
    <t>دومينيكا</t>
  </si>
  <si>
    <t>Dominica</t>
  </si>
  <si>
    <t>أرمينيا</t>
  </si>
  <si>
    <t>Armenia</t>
  </si>
  <si>
    <t>King Fahd Industrial Sea Port in Yanbu</t>
  </si>
  <si>
    <t>King Abdulaziz International Airport</t>
  </si>
  <si>
    <t>معدل التبادل التجاري الإجمالي
Gross terms of trade ratio</t>
  </si>
  <si>
    <t>معدل التبادل التجاري الصافي
Net trade exchange ratio</t>
  </si>
  <si>
    <t>نسبة الصادرات غير البترولية (تشمل إعادة التصدير) للواردات، القيمة بالمليون ريال</t>
  </si>
  <si>
    <t>Ratio of non-oil exports (including re-exports) to imports, value in SAR million</t>
  </si>
  <si>
    <t>الصادرات السلعية، القيمة بالمليون ريال</t>
  </si>
  <si>
    <t>Goods exports, value in SAR million</t>
  </si>
  <si>
    <t>هندوراس</t>
  </si>
  <si>
    <t>تركمانستان</t>
  </si>
  <si>
    <t>جزر فيرجن البريطانية</t>
  </si>
  <si>
    <t>إسواتيني (سوازيلاند)</t>
  </si>
  <si>
    <t>مالي</t>
  </si>
  <si>
    <t>نيكاراجوا</t>
  </si>
  <si>
    <t>غيانا</t>
  </si>
  <si>
    <t>مكاو</t>
  </si>
  <si>
    <t>كيب فيردي (الرأس الاخضر)</t>
  </si>
  <si>
    <t>بوليفيا</t>
  </si>
  <si>
    <t>فنزويلا</t>
  </si>
  <si>
    <t>موناكو</t>
  </si>
  <si>
    <t>كوبا</t>
  </si>
  <si>
    <t>جمهورية جنوب السودان</t>
  </si>
  <si>
    <t>قرغيزستان (قرغيزيا)</t>
  </si>
  <si>
    <t>سيشل</t>
  </si>
  <si>
    <t>سورينام</t>
  </si>
  <si>
    <t>مارتينيك</t>
  </si>
  <si>
    <t>جمهورية كوسوفو</t>
  </si>
  <si>
    <t>تيمور ليستي</t>
  </si>
  <si>
    <t>مناطق فرنسا الجنوبية</t>
  </si>
  <si>
    <t>غينيا الاستوائية</t>
  </si>
  <si>
    <t>جزر القمر</t>
  </si>
  <si>
    <t>جزر أمريكا الثانوية</t>
  </si>
  <si>
    <t>جزيرة بوفيت</t>
  </si>
  <si>
    <t>النيجر</t>
  </si>
  <si>
    <t>هاييتي</t>
  </si>
  <si>
    <t>جرينلاند</t>
  </si>
  <si>
    <t>طاجاكستان</t>
  </si>
  <si>
    <t>بوتسوانا</t>
  </si>
  <si>
    <t>جزر فيجي</t>
  </si>
  <si>
    <t>ناورو</t>
  </si>
  <si>
    <t>منغوليا</t>
  </si>
  <si>
    <t>أنتيغوا وباربودا</t>
  </si>
  <si>
    <t>إقليم المحيط الهندي البريطاني</t>
  </si>
  <si>
    <t>برمودا</t>
  </si>
  <si>
    <t>بولينيزيا الفرنسية</t>
  </si>
  <si>
    <t>Honduras</t>
  </si>
  <si>
    <t>Turkmenistan</t>
  </si>
  <si>
    <t>Virgin Islands British</t>
  </si>
  <si>
    <t>Eswatini (Swaziland)</t>
  </si>
  <si>
    <t>Mali</t>
  </si>
  <si>
    <t>Nicaragua</t>
  </si>
  <si>
    <t>Guyana</t>
  </si>
  <si>
    <t>Macao</t>
  </si>
  <si>
    <t>Cape Verde</t>
  </si>
  <si>
    <t>Bolivia</t>
  </si>
  <si>
    <t>Venezuela</t>
  </si>
  <si>
    <t>Monaco</t>
  </si>
  <si>
    <t>Cuba</t>
  </si>
  <si>
    <t>South Sudan</t>
  </si>
  <si>
    <t>Kyrgyzstan</t>
  </si>
  <si>
    <t>Seychelles</t>
  </si>
  <si>
    <t>Suriname</t>
  </si>
  <si>
    <t>Martinique</t>
  </si>
  <si>
    <t>Republic of Kosovo</t>
  </si>
  <si>
    <t>Timor Leste</t>
  </si>
  <si>
    <t>French Southern Territories</t>
  </si>
  <si>
    <t>Equatorial Guinea</t>
  </si>
  <si>
    <t>Comoros</t>
  </si>
  <si>
    <t>Us Minor Qutlying Islands</t>
  </si>
  <si>
    <t>Bouvet Island</t>
  </si>
  <si>
    <t>Niger</t>
  </si>
  <si>
    <t>Haiti</t>
  </si>
  <si>
    <t>Greenland</t>
  </si>
  <si>
    <t>Tajikistan</t>
  </si>
  <si>
    <t>Botswana</t>
  </si>
  <si>
    <t>Fiji</t>
  </si>
  <si>
    <t>Nauru</t>
  </si>
  <si>
    <t>Mongolia</t>
  </si>
  <si>
    <t>Antigua and Barbuda</t>
  </si>
  <si>
    <t>British Indian Ocean Territory</t>
  </si>
  <si>
    <t>Bermuda</t>
  </si>
  <si>
    <t>French Polynesia</t>
  </si>
  <si>
    <t>ميناء الخفجي</t>
  </si>
  <si>
    <t>King Fahad Ind Sea Port in Jubail</t>
  </si>
  <si>
    <t>Al Khafji Sea Port</t>
  </si>
  <si>
    <t>مطار الأمير عبدالمحسن بينبع</t>
  </si>
  <si>
    <t>King Khalid Int Airport in Riyadh</t>
  </si>
  <si>
    <t>King Fahad Int Airport in Dammam</t>
  </si>
  <si>
    <t>Prince Mohammad Airport in Madinah</t>
  </si>
  <si>
    <t>00</t>
  </si>
  <si>
    <t>حيوانات حية غير الحيوانات الداخلة في القسم 03</t>
  </si>
  <si>
    <t>لحوم ومحضرات لحوم</t>
  </si>
  <si>
    <t>منتجات ألبان وبيض طيور</t>
  </si>
  <si>
    <t>أسماك (غير الثدييات البحرية)، وقشريات، ورخويات، ولافقارية مائية، ومحضرات منها</t>
  </si>
  <si>
    <t>حبوب ومحضرات حبوب</t>
  </si>
  <si>
    <t>خضر وفواكه</t>
  </si>
  <si>
    <t>سكر، ومحضرات سكرية، وعسل نحل</t>
  </si>
  <si>
    <t>بن وشاي وكاكاو وتوابل ومصنوعاتها</t>
  </si>
  <si>
    <t>أعلاف للحيوانات (لا تتضمن الحبوب غير المطحونة)</t>
  </si>
  <si>
    <t>منتجات ومحضرات متنوعة صالحة للأكل</t>
  </si>
  <si>
    <t>المشروبات</t>
  </si>
  <si>
    <t>التبغ ومصنوعات التبغ</t>
  </si>
  <si>
    <t>صلال (جلود خام) الذبائح الكبيرة والصغيرة وجلود الفراء، خام</t>
  </si>
  <si>
    <t>22</t>
  </si>
  <si>
    <t>البذور الزيتية والثمار الزيتية</t>
  </si>
  <si>
    <t>23</t>
  </si>
  <si>
    <t>المطاط الخام (بما في المطاط التركيبي والمستخلص)</t>
  </si>
  <si>
    <t>24</t>
  </si>
  <si>
    <t>الفلين والخشب</t>
  </si>
  <si>
    <t>25</t>
  </si>
  <si>
    <t>عجائن وفضلات الورق</t>
  </si>
  <si>
    <t>26</t>
  </si>
  <si>
    <t>ألياف نسجية (ما عدا كرات الصوف الممشط "التوبس" وغيره من الصوف الممشط) وفضلاتها (غير مصنوعة على شكل غزل أو نسيج)</t>
  </si>
  <si>
    <t>27</t>
  </si>
  <si>
    <t>أسمدة خام، غير ما في القسم 56 ومعادن خام (باستثناء الفحم والنفط والأحجار الكريمة)</t>
  </si>
  <si>
    <t>28</t>
  </si>
  <si>
    <t>أركزة فلزية، ونفايات فلزات</t>
  </si>
  <si>
    <t>29</t>
  </si>
  <si>
    <t>مواد حيوانية ونباتية خام، غير مذكورة ولا داخلة في موضع آخر</t>
  </si>
  <si>
    <t>32</t>
  </si>
  <si>
    <t>فحم، وكوك، وقوالب سقاط الفحم</t>
  </si>
  <si>
    <t>33</t>
  </si>
  <si>
    <t>نفط ومنتجات نفطية ومواد متصلة بهما</t>
  </si>
  <si>
    <t>34</t>
  </si>
  <si>
    <t>غاز طبيعي ومصنوع</t>
  </si>
  <si>
    <t>35</t>
  </si>
  <si>
    <t>التيار الكهربائي</t>
  </si>
  <si>
    <t>41</t>
  </si>
  <si>
    <t>زيوت ودهون حيوانية</t>
  </si>
  <si>
    <t>42</t>
  </si>
  <si>
    <t>دهون وزيوت نباتية ثابتة، خام أو مكررة أو مجزأة</t>
  </si>
  <si>
    <t>43</t>
  </si>
  <si>
    <t>دهون وزيوت حيوانية أو نباتية، مجهزة؛ شموع من أصل حيواني أو نباتي؛ أخلاط أو محضرات غير صالحة للأكل من الدهون أو الزيوت الحيوانية أو النباتية، غير مذكورة ولا داخلة في موضع آخر</t>
  </si>
  <si>
    <t>51</t>
  </si>
  <si>
    <t>مواد كيميائية عضوية</t>
  </si>
  <si>
    <t>52</t>
  </si>
  <si>
    <t>مواد كيميائية غير عضوية</t>
  </si>
  <si>
    <t>53</t>
  </si>
  <si>
    <t>مواد الصباغة والدباغة والتلوين</t>
  </si>
  <si>
    <t>54</t>
  </si>
  <si>
    <t>منتجات دوائية وصيدلية</t>
  </si>
  <si>
    <t>55</t>
  </si>
  <si>
    <t>زيوت عطرية، وعطور، ومواد نكهة</t>
  </si>
  <si>
    <t>56</t>
  </si>
  <si>
    <t>أسمدة (عدا ما هو مذكور في المجموعة 272)</t>
  </si>
  <si>
    <t>57</t>
  </si>
  <si>
    <t>اللدائن في أشكالها الأولية</t>
  </si>
  <si>
    <t>58</t>
  </si>
  <si>
    <t>لدائن في أشكال غير أولية</t>
  </si>
  <si>
    <t>59</t>
  </si>
  <si>
    <t>مواد ومنتجات كيميائية، غير مذكورة ولا داخلة في موضع آخر</t>
  </si>
  <si>
    <t>61</t>
  </si>
  <si>
    <t>جلود ومصنوعات جلدية غير مذكورة ولا داخلة في موضع آخر، وجلود فراء مجهزة</t>
  </si>
  <si>
    <t>62</t>
  </si>
  <si>
    <t>مصنوعات من المطاط، غير مذكورة ولا داخلة في موضع آخر</t>
  </si>
  <si>
    <t>63</t>
  </si>
  <si>
    <t>مصنوعات الفلين والخشب (فيما عدا الأثاث)</t>
  </si>
  <si>
    <t>64</t>
  </si>
  <si>
    <t>ورق، وورق مقوى (كرتون)، وأصناف مصنوعة من عجينة الورق أو من الورق أو من الورق المقوى</t>
  </si>
  <si>
    <t>65</t>
  </si>
  <si>
    <t>خيوط نسجية، ونسيج، وأصناف جاهزة غير مذكورة ولا داخلة في موضع آخر، ومنتجات متصلة بها</t>
  </si>
  <si>
    <t>66</t>
  </si>
  <si>
    <t>مصنوعات معدنية لا فلزية، غير مذكورة ولا داخلة في موضع آخر</t>
  </si>
  <si>
    <t>67</t>
  </si>
  <si>
    <t>الحديد والصلب</t>
  </si>
  <si>
    <t>68</t>
  </si>
  <si>
    <t>فلزات غير حديدية</t>
  </si>
  <si>
    <t>69</t>
  </si>
  <si>
    <t>مصنوعات فلزية، غير مذكورة ولا داخلة في موضع آخر</t>
  </si>
  <si>
    <t>71</t>
  </si>
  <si>
    <t>مكنات ومعدات توليد الطاقة</t>
  </si>
  <si>
    <t>72</t>
  </si>
  <si>
    <t>مكنات مخصصة لصناعات معينة</t>
  </si>
  <si>
    <t>73</t>
  </si>
  <si>
    <t>مكنات شغل الفلزات الأساسية</t>
  </si>
  <si>
    <t>74</t>
  </si>
  <si>
    <t>مكنات ومعدات صناعية عامة غير مذكورة ولا داخلة في موضع آخر، وأجزاء مكنات غير مذكورة ولا داخلة في موضع آخر</t>
  </si>
  <si>
    <t>75</t>
  </si>
  <si>
    <t>المكنات المكتبية والمكنات الأوتوماتية لتجهيز البيانات</t>
  </si>
  <si>
    <t>76</t>
  </si>
  <si>
    <t>أجهزة ومعدات الاتصالات السلكية واللاسلكية وتسجيل الصوت واستعادته</t>
  </si>
  <si>
    <t>77</t>
  </si>
  <si>
    <t>مكنات وأجهزة ومعدات كهربائية، غير محدد بمكان آخر، وأجزاؤها الكهربائية (تتضمن الأجزاء غير الكهربائية المقابلة، غير غير محدد بمكان آخر، للمعدات الكهربائية من الطراز المنزلي)</t>
  </si>
  <si>
    <t>78</t>
  </si>
  <si>
    <t>مركبات برية (بما في ذلك المركبات ذات الوسائد الهوائية)</t>
  </si>
  <si>
    <t>79</t>
  </si>
  <si>
    <t>معدات نقل أخرى</t>
  </si>
  <si>
    <t>81</t>
  </si>
  <si>
    <t>مبان سابقة التجهيز؛ وتجهيزات وتركيبات للأغراض الصحية والسمكرة والتدفئة والإضاءة، غير مذكورة ولا داخلة في موضع آخر</t>
  </si>
  <si>
    <t>82</t>
  </si>
  <si>
    <t>الأثاث وأجزاؤه؛ الأسرة والحشايا (المراتب) وحوامل الحشايا والوسائد وما يماثلها من المفروشات المحشوة</t>
  </si>
  <si>
    <t>83</t>
  </si>
  <si>
    <t>لوازم السفر والحقائب اليدوية والأوعية المماثلة</t>
  </si>
  <si>
    <t>84</t>
  </si>
  <si>
    <t>أصناف من الأردية والألبسة وملحقاتها</t>
  </si>
  <si>
    <t>85</t>
  </si>
  <si>
    <t>أحذية</t>
  </si>
  <si>
    <t>87</t>
  </si>
  <si>
    <t>أدوات وأجهزة مهنية وعلمية، وأدوات وأجهزة تحكم، غير مذكورة ولا داخلة في موضع آخر</t>
  </si>
  <si>
    <t>88</t>
  </si>
  <si>
    <t>أجهزة ومعدات للتصوير الفوتوغرافي ولوازمها وأصناف بصرية، غير مذكورة ولا داخلة في موضع آخر؛ الساعات بأنواعها</t>
  </si>
  <si>
    <t>89</t>
  </si>
  <si>
    <t>أدوات مصنعة متنوعة غير مذكورة ولا داخلة في موضع آخر</t>
  </si>
  <si>
    <t>93</t>
  </si>
  <si>
    <t>معاملات وسلع خاصة غير مصنفة حسب النوع</t>
  </si>
  <si>
    <t>Live animals other than animals of division 03</t>
  </si>
  <si>
    <t>Meat and meat preparations</t>
  </si>
  <si>
    <t>Fish (not marine mammals), crustaceans, molluscs and aquatic invertebrates, and preparations thereof</t>
  </si>
  <si>
    <t>Cereals and cereal preparations</t>
  </si>
  <si>
    <t>Vegetables and fruit</t>
  </si>
  <si>
    <t>Sugars, sugar preparations and honey</t>
  </si>
  <si>
    <t>Coffee, tea, cocoa, spices, and manufactures thereof</t>
  </si>
  <si>
    <t>Feeding stuff for animals (not including unmilled cereals)</t>
  </si>
  <si>
    <t>Miscellaneous edible products and preparations</t>
  </si>
  <si>
    <t>Beverages</t>
  </si>
  <si>
    <t>Tobacco and tobacco manufactures</t>
  </si>
  <si>
    <t>Hides, skins and furskins, raw</t>
  </si>
  <si>
    <t>Oil-seeds and oleaginous fruits</t>
  </si>
  <si>
    <t>Crude rubber (including synthetic and reclaimed)</t>
  </si>
  <si>
    <t>Cork and wood</t>
  </si>
  <si>
    <t>Pulp and waste paper</t>
  </si>
  <si>
    <t>Textile fibres (other than wool tops and other combed wool) and their wastes (not manufactured into yarn or fabric)</t>
  </si>
  <si>
    <t>Crude fertilizers, other than those of Division 56, and crude minerals (excluding coal, petroleum and precious stones)</t>
  </si>
  <si>
    <t>Metalliferous ores and metal scrap</t>
  </si>
  <si>
    <t>Crude animal and vegetable materials, n.e.s.</t>
  </si>
  <si>
    <t>Coal, coke and briquettes</t>
  </si>
  <si>
    <t>Petroleum, petroleum products and related materials</t>
  </si>
  <si>
    <t>Gas, natural and manufactured</t>
  </si>
  <si>
    <t>Electric current</t>
  </si>
  <si>
    <t>Animal oils and fats</t>
  </si>
  <si>
    <t>Fixed vegetable fats and oils, crude, refined or fractionated</t>
  </si>
  <si>
    <t>Animal or vegetable fats and oils, processed; waxes of animal or vegetable origin; inedible mixtures or preparations of animal or vegetable fats or oils, n.e.s.</t>
  </si>
  <si>
    <t>Organic chemicals</t>
  </si>
  <si>
    <t>Inorganic chemicals</t>
  </si>
  <si>
    <t>Dyeing, tanning and colouring materials</t>
  </si>
  <si>
    <t>Medicinal and pharmaceutical products</t>
  </si>
  <si>
    <t>Essential oils and resinoids and perfume materials; toilet, polishing and cleansing preparations</t>
  </si>
  <si>
    <t>Fertilizers (other than those of group 272)</t>
  </si>
  <si>
    <t>Plastics in primary forms</t>
  </si>
  <si>
    <t>Plastics in non-primary forms</t>
  </si>
  <si>
    <t>Chemical materials and products, n.e.s.</t>
  </si>
  <si>
    <t>Leather, leather manufactures, n.e.s., and dressed furskins</t>
  </si>
  <si>
    <t>Rubber manufactures, n.e.s.</t>
  </si>
  <si>
    <t>Cork and wood manufactures (excluding furniture)</t>
  </si>
  <si>
    <t>Paper, paperboard and articles of paper pulp, of paper or of paperboard</t>
  </si>
  <si>
    <t>Textile yarn, fabrics, made-up articles, n.e.s., and related products</t>
  </si>
  <si>
    <t>Non-metallic mineral manufactures, n.e.s.</t>
  </si>
  <si>
    <t>Iron and steel</t>
  </si>
  <si>
    <t>Non-ferrous metals</t>
  </si>
  <si>
    <t>Manufactures of metals, n.e.s.</t>
  </si>
  <si>
    <t>Power-generating machinery and equipment</t>
  </si>
  <si>
    <t>Machinery specialized for particular industries</t>
  </si>
  <si>
    <t>Metalworking machinery</t>
  </si>
  <si>
    <t>General industrial machinery and equipment, n.e.s., and machine parts, n.e.s.</t>
  </si>
  <si>
    <t>Office machines and automatic data-processing machines</t>
  </si>
  <si>
    <t>Telecommunications and sound-recording and reproducing apparatus and equipment</t>
  </si>
  <si>
    <t>Electrical machinery, apparatus and appliances, n.e.s., and electrical parts thereof (including non-electrical counterparts, n.e.s., of electrical household-type equipment)</t>
  </si>
  <si>
    <t>Road vehicles (including air-cushion vehicles)</t>
  </si>
  <si>
    <t>Other transport equipment</t>
  </si>
  <si>
    <t>Prefabricated buildings; sanitary, plumbing, heating and lighting fixtures and fittings, n.e.s.</t>
  </si>
  <si>
    <t>Furniture and parts thereof; bedding, mattresses, mattress supports, cushions and similar stuffed furnishings</t>
  </si>
  <si>
    <t>Travel goods, handbags and similar containers</t>
  </si>
  <si>
    <t>Articles of apparel and clothing accessories</t>
  </si>
  <si>
    <t>Footwear</t>
  </si>
  <si>
    <t>Professional, scientific and controlling instruments and apparatus, n.e.s.</t>
  </si>
  <si>
    <t>Photographic apparatus, equipment and supplies and optical goods, n.e.s.; watches and clocks</t>
  </si>
  <si>
    <t>Miscellaneous manufactured articles, n.e.s.</t>
  </si>
  <si>
    <t>Special transactions and commodities not classified according to kind</t>
  </si>
  <si>
    <t>Dairy products and birds, eggs</t>
  </si>
  <si>
    <t>0</t>
  </si>
  <si>
    <t>أغذية وحيوانات حية</t>
  </si>
  <si>
    <t>Food and live animals</t>
  </si>
  <si>
    <t>1</t>
  </si>
  <si>
    <t>المشروبات والتبغ</t>
  </si>
  <si>
    <t>Beverages and tobacco</t>
  </si>
  <si>
    <t>2</t>
  </si>
  <si>
    <t>مواد خام غير صالحة للأكل، باستثناء الوقود</t>
  </si>
  <si>
    <t>Crude materials, inedible, except fuels</t>
  </si>
  <si>
    <t>3</t>
  </si>
  <si>
    <t>وقود معدني، ومزلقات معدنية، وما يتصل بذلك من مواد</t>
  </si>
  <si>
    <t>Mineral fuels, lubricants and related materials</t>
  </si>
  <si>
    <t>4</t>
  </si>
  <si>
    <t>زيوت ودهون وشموع حيوانية ونباتية</t>
  </si>
  <si>
    <t>Animal and vegetable oils, fats and waxes</t>
  </si>
  <si>
    <t>5</t>
  </si>
  <si>
    <t>مواد كيميائية ومنتجات متصلة بها، غير مذكورة ولا داخلة في موضع آخر</t>
  </si>
  <si>
    <t>Chemicals and related products, n.e.s.</t>
  </si>
  <si>
    <t>6</t>
  </si>
  <si>
    <t>سلع مصنوعة مصنفة أساساً حسب المادة</t>
  </si>
  <si>
    <t>Manufactured goods classified chiefly by material</t>
  </si>
  <si>
    <t>7</t>
  </si>
  <si>
    <t>المكنات ومعدات النقل</t>
  </si>
  <si>
    <t>Machinery and transport equipment</t>
  </si>
  <si>
    <t>8</t>
  </si>
  <si>
    <t>مصنوعات منوعة</t>
  </si>
  <si>
    <t>9</t>
  </si>
  <si>
    <t>سلع ومعاملات غير مصنفة في موضع آخر من التصنيف الموحد للتجارة الدولية</t>
  </si>
  <si>
    <t>Commodities and transactions not classified elsewhere in the SITC</t>
  </si>
  <si>
    <t>(-) لا ينطبق</t>
  </si>
  <si>
    <t>(-) not applicable</t>
  </si>
  <si>
    <t>مجموعات عامة*</t>
  </si>
  <si>
    <t>General groups*</t>
  </si>
  <si>
    <t>(*) قد تكرر الدول ضمن مجموعات متعددة وليس بالضرورة أن تكون المجموعات فريدة بمكوناتها</t>
  </si>
  <si>
    <t>(*) Countries may be repeated across multiple groups, and the groups are not necessarily unique in their composition.</t>
  </si>
  <si>
    <t>111</t>
  </si>
  <si>
    <t>112</t>
  </si>
  <si>
    <t>113</t>
  </si>
  <si>
    <t>211</t>
  </si>
  <si>
    <t>212</t>
  </si>
  <si>
    <t>213</t>
  </si>
  <si>
    <t>311</t>
  </si>
  <si>
    <t>312</t>
  </si>
  <si>
    <t>313</t>
  </si>
  <si>
    <t>411</t>
  </si>
  <si>
    <t>412</t>
  </si>
  <si>
    <t>413</t>
  </si>
  <si>
    <t>511</t>
  </si>
  <si>
    <t>512</t>
  </si>
  <si>
    <t>513</t>
  </si>
  <si>
    <t>611</t>
  </si>
  <si>
    <t>91</t>
  </si>
  <si>
    <t>السلع التي لم تصنف في مكان آخر</t>
  </si>
  <si>
    <t>Goods not elsewhere speciefied</t>
  </si>
  <si>
    <t>(*) وفقاً لمعايير شعبة الإحصاءات بالأمم المتحدة  UNSD</t>
  </si>
  <si>
    <t>(*) Based on United Nations Statistics Division (UNSD) standards</t>
  </si>
  <si>
    <t>Exports and imports by Standard International Trade Classification Rev.4(*), value in SAR million</t>
  </si>
  <si>
    <t>31</t>
  </si>
  <si>
    <t>36</t>
  </si>
  <si>
    <t>37</t>
  </si>
  <si>
    <t>38</t>
  </si>
  <si>
    <t>39</t>
  </si>
  <si>
    <t>44</t>
  </si>
  <si>
    <t>45</t>
  </si>
  <si>
    <t>46</t>
  </si>
  <si>
    <t>47</t>
  </si>
  <si>
    <t>48</t>
  </si>
  <si>
    <t>49</t>
  </si>
  <si>
    <t>معدات النقل</t>
  </si>
  <si>
    <t>Exports and imports by section</t>
  </si>
  <si>
    <t>Exports and imports by group of countries</t>
  </si>
  <si>
    <t>Exports and imports by country</t>
  </si>
  <si>
    <t>Non-oil exports and imports by mode of transport and customs port</t>
  </si>
  <si>
    <t>نسبة الصادرات غير البترولية للواردات</t>
  </si>
  <si>
    <t>الصادرات السلعية</t>
  </si>
  <si>
    <t>Goods exports</t>
  </si>
  <si>
    <t>Carpets</t>
  </si>
  <si>
    <t>دول أخرى</t>
  </si>
  <si>
    <t>Other Countries</t>
  </si>
  <si>
    <t>الإجمالي العام</t>
  </si>
  <si>
    <t>Grand Total</t>
  </si>
  <si>
    <t>الحيوانات الحية ومنتجاتها</t>
  </si>
  <si>
    <t xml:space="preserve"> Live animals and their products</t>
  </si>
  <si>
    <t xml:space="preserve">المنتجات النباتية
</t>
  </si>
  <si>
    <t>Plant products</t>
  </si>
  <si>
    <t>الدهون والزيوت النباتية والحيوانية</t>
  </si>
  <si>
    <t>Animal and vegetable fats and oils</t>
  </si>
  <si>
    <t>المواد الغذائية المحضرة والمشروبات والتبغ</t>
  </si>
  <si>
    <t>الصناعات الكيماوية</t>
  </si>
  <si>
    <t>Chemical products</t>
  </si>
  <si>
    <t>اللدائن والمطاط ومصنوعاتهما</t>
  </si>
  <si>
    <t>Plastics and rubber</t>
  </si>
  <si>
    <t>الجلود والفراء ومصنوعاتها</t>
  </si>
  <si>
    <t>Leather and furs and their articles</t>
  </si>
  <si>
    <t>الخشب والفلين ومصنوعاتهما</t>
  </si>
  <si>
    <t>Wood and cork and their articles</t>
  </si>
  <si>
    <t>الورق ومصنوعاته</t>
  </si>
  <si>
    <t>Paper and articles thereof</t>
  </si>
  <si>
    <t>Textiles and articles thereof</t>
  </si>
  <si>
    <t>الأحذية وأغطية الرأس، مظلات، عصي، سياط، زهور صناعية</t>
  </si>
  <si>
    <t>Footwear, headgear, umbrellas, whips, artificial flowers</t>
  </si>
  <si>
    <t>الحجر والاسمنت والخزف والزجاج ومصنوعاتها</t>
  </si>
  <si>
    <t>Stone, cement, ceramic, glassware and their products</t>
  </si>
  <si>
    <t>اللؤلؤ والأحجار الكريمة، المجوهرات المقلدة</t>
  </si>
  <si>
    <t>Pearls, precious and semi-precious, false jewelry</t>
  </si>
  <si>
    <t>المعادن ومنتجاتها</t>
  </si>
  <si>
    <t>Base metals articles thereof</t>
  </si>
  <si>
    <t>الأجهزة والمعدات الكهربائية</t>
  </si>
  <si>
    <t>Machinery &amp; Electricals</t>
  </si>
  <si>
    <t>Transportation equipment</t>
  </si>
  <si>
    <t>أدوات بصرية ومعدات طبية، ساعات، آلات موسيقية</t>
  </si>
  <si>
    <t>Optical, medical, musical apparatus and watches</t>
  </si>
  <si>
    <t>الأسلحة وأجزاؤها</t>
  </si>
  <si>
    <t>Arms and ammunition</t>
  </si>
  <si>
    <t>التحف الفنية والآثار</t>
  </si>
  <si>
    <t>حيوانات حية
Live animals</t>
  </si>
  <si>
    <t>لحوم وأحشاء وأطراف صالحة للأكل
Meat and edible meat offal</t>
  </si>
  <si>
    <t>أسماك وقشريات، رخويات وغيرها من اللافقريات المائية
Fish and crustaceans, molluscs and other aquatic invertebrates</t>
  </si>
  <si>
    <t>ألبان ومنتجاتها؛ بيض طيور؛ عسل طبيعي؛ منتجات أخرى للأكل
Dairy produce; birds' eggs; honey; other edible produce</t>
  </si>
  <si>
    <t>منتجات أخر من أصل حيواني، غير مذكورة ولا داخلة في مكان آخر
Products of animal origin, not elsewhere classified</t>
  </si>
  <si>
    <t>أشجار ونباتات أخر حية؛ بصيلات وجذور؛ أزهار وأغصان للزينة
Live trees and plants; bulbs and the like; etc.</t>
  </si>
  <si>
    <t>خضر ونباتات وجذور ودرنات غذائية، صالحة للأكل
Edible vegetables and certain roots and tubers</t>
  </si>
  <si>
    <t>فواكه وأثمار صالحة للأكل؛ قشور حمضيات وقشور بطيخ أو شمام
Edible fruit and nuts; peel of citrus fruits</t>
  </si>
  <si>
    <t>بن وشاي ومته وبهارات وتوابل
Coffee, tea, mate and spices</t>
  </si>
  <si>
    <t>حبوب
Cereals</t>
  </si>
  <si>
    <t>منتجات مطاحن؛ شعير ناشط (مالت)؛ نشاء؛ إينولين؛ دابوق القمح (جلوتين)
Milling products; malt; starches; inulin</t>
  </si>
  <si>
    <t>حبوب وبذور وأثمار زيتية ومنوعة؛ نباتات للصناعة أو للطب؛ قش وعلف
Oil seeds; miscellaneous grains and fruits; straw</t>
  </si>
  <si>
    <t>صمغ اللك؛ صموغ وراتنجات وغيرها من عصارات وخلاصات نباتية
Lacs; gums, resins and other vegetable saps</t>
  </si>
  <si>
    <t>مواد ضفر نباتية؛ منتجات أخر من أصل نباتي
Vegetable plaiting and other vegetable products</t>
  </si>
  <si>
    <t>شحوم ودهون وزيوت حيوانية أو نباتية؛ شموع من أصل حيوان أو نباتي
Animal or vegetable fats, oils and waxes</t>
  </si>
  <si>
    <t>محضرات لحوم وأسماك أو قشريات أو رخويات أو لافقريات مائية أخر
Preparations of meat, fish or crustaceans</t>
  </si>
  <si>
    <t>سكر ومصنوعات سكرية
Sugar and sugar confectionery</t>
  </si>
  <si>
    <t>كاكاو ومحضراته
Cocoa and cocoa preparations</t>
  </si>
  <si>
    <t>محضرات أساسها الحبوب أو الدقيق أو النشا أو الحليب؛ فطائر
Preparations of cereals, flour, starch or milk</t>
  </si>
  <si>
    <t>محضرات خضر، فواكه وأثمار أو محضرات من أجزاء أخرى من النباتات
Preparations of vegetables, fruit, nuts</t>
  </si>
  <si>
    <t>محضرات غذائية منوعة
Miscellaneous edible products</t>
  </si>
  <si>
    <t>مشروبات، سوائل وخل
Beverages and vinegar</t>
  </si>
  <si>
    <t>بقايا ونفايات صناعات الأغذية، أغذية محضرة للحيوانات
Residues from food industries; animal fodder</t>
  </si>
  <si>
    <t>تبغ وأبدال تبغ مصنعة
Tobacco and manufactured tobacco substitutes</t>
  </si>
  <si>
    <t>ملح؛ كبريت؛ أتربة وأحجار؛ جص؛ كلس وأسمنت
Salt; sulphur; earths and stone; plastering materials</t>
  </si>
  <si>
    <t>خامات معادن، خبث ورماد
Ores, slag and ash</t>
  </si>
  <si>
    <t>وقود معدني، زيوت وشموع
Mineral fuels, oils and waxes</t>
  </si>
  <si>
    <t>منتجات كيماوية غير عضوية؛ مركبات عضوية أو غير عضوية
Inorganic chemicals; organic and inorganic compounds</t>
  </si>
  <si>
    <t>منتجات كيماوية عضوية
Organic chemicals</t>
  </si>
  <si>
    <t>منتجات الصيدلة
Pharmaceutical products</t>
  </si>
  <si>
    <t>أسمدة
Fertilizers</t>
  </si>
  <si>
    <t>خلاصات للدباغة والصباغة؛ مواد دابغة؛ أصباغ؛ دهانات؛ أحبار
Tanning extracts; tannins; dyes; paints; ink</t>
  </si>
  <si>
    <t>زيوت عطرية؛ عطور؛ محضرات تجميل (تواليت)
Essential oils; perfumes; toilet preparations</t>
  </si>
  <si>
    <t>صابون؛ محضرات غسيل؛ شموع اصطناعية؛ شموع إضاءة
Soap and washing products; waxes; candles</t>
  </si>
  <si>
    <t>مواد زلالية؛ منتجات أساسها النشا المعدل؛ غراء؛ انزيمات
Albuminoidal substances; starches; glues; enzymes</t>
  </si>
  <si>
    <t>منتجات نارية فنية؛ ثقاب؛ أصناف مماثلة
 pyrotechnic products; matches; similar</t>
  </si>
  <si>
    <t>منتجات تصوير فوتوغرافي أو سينمائي
Photographic or cinematographic goods</t>
  </si>
  <si>
    <t>منتجات كيماوية منوعة
Miscellaneous chemical products</t>
  </si>
  <si>
    <t>لدائن ومصنوعاتها
Plastics and articles thereof</t>
  </si>
  <si>
    <t>مطاط ومصنوعاته
Rubber and articles thereof</t>
  </si>
  <si>
    <t>صلال وجلود خام (عدا جلود الفراء) وجلود مدبوغة
Raw hides and skins (other than furskins) and leather</t>
  </si>
  <si>
    <t>مصنوعات من جلد؛ عدة الحيوانات والسراجة؛ لوازم سفر؛ حقائب
Leather articles; saddlery; travel goods, handbags</t>
  </si>
  <si>
    <t>جلود بفراء طبيعية، وفراء مقلدة (اصطناعية)؛ مصنوعاتها
Furskins and artificial fur; manufactures thereof</t>
  </si>
  <si>
    <t>خشب ومصنوعاته؛ فحم خشبي
Wood and articles of wood; wood charcoal</t>
  </si>
  <si>
    <t>فلين ومصنوعاته
Cork and articles of cork</t>
  </si>
  <si>
    <t>مصنوعات من قش، أو من مواد ضفر أخر؛ أصناف صناعة السلال
Articles of straw, other plaiting materials; basketware</t>
  </si>
  <si>
    <t>لب خشب أو مواد ليفية سليلوزية أخر؛ نفايات ورق
Pulp of wood of other fibrous cellulosic material</t>
  </si>
  <si>
    <t>ورق وورق مقوى (كرتون)؛ مصنوعات من عجائن ورقية
Paper and paperboard; articles thereof</t>
  </si>
  <si>
    <t>كتب، صحف، وصور ومايماثلها، مخطوطات يدوية، مستنسخات وتصاميم
Printed books, newspapers, pictures and the like</t>
  </si>
  <si>
    <t>حرير طبيعي
Silk</t>
  </si>
  <si>
    <t>صوف، وبر، خيوط وأقمشة منسوجة من شعر الخيل
Wool, animal hair; horsehair yarn and woven fabric</t>
  </si>
  <si>
    <t>قطن
Cotton</t>
  </si>
  <si>
    <t>ألياف نسجية نباتية أخر، خيوط وأقمشة منسوجة من ورق
Other vegetable textile fibers; paper yarn</t>
  </si>
  <si>
    <t>شعيرات تركيبية أو أصطناعية
Manmade filaments</t>
  </si>
  <si>
    <t>ألياف تركيبية أو اصطناعية غير مستمرة
Manmade staple fibers</t>
  </si>
  <si>
    <t>حشو، لباد، نسج غير منسوجة، خيوط خاصة؛ حبال
Wadding, felt and nonwovens; special yarns; ropes</t>
  </si>
  <si>
    <t>سجاد وأغطية أرضيات أخر من مواد نسجية
Carpets and other textile floor coverings</t>
  </si>
  <si>
    <t>نسج خاصة؛ نسج معقودة من مواد نسجية؛ مسننات (دانتيلا)؛ مطرزات
Special woven fabrics; tufted textile fabrics</t>
  </si>
  <si>
    <t>نسج مشربة أو مطلية أو مغطاه أو منضدة؛ للإستخدام التقني أو الصناعي
Impregnated, coated, or laminated textile fabrics</t>
  </si>
  <si>
    <t>أقمشة مصنرة أو كروشية
Knitted or crocheted fabrics</t>
  </si>
  <si>
    <t>ألبسة وتوابع ألبسة من مصنرات أو كروشية
Apparel and clothing accessories, knitted or crocheted</t>
  </si>
  <si>
    <t>ألبسة وتوابع ألبسة، من غير المصنرات أو الكروشية
Apparel and clothing accessories, not knitted</t>
  </si>
  <si>
    <t>أصناف أخر جاهزة من مواد نسجية؛ أطقم، ألبسة مستعملة، خرق
Other made up textile articles; sets; worn clothing</t>
  </si>
  <si>
    <t>أحذية وطماقات وما يماثلها؛ أجزاء هذه الأصناف
Footwear, gaiters and the like; parts of such articles</t>
  </si>
  <si>
    <t>أغطية رأس وأجزاؤها
Headgear and parts thereof</t>
  </si>
  <si>
    <t>مظلات مطر وشمس، وعصي مشي، ومظلات الحدائق ومايماثلها
Umbrellas, sun umbrellas, walking sticks and the like</t>
  </si>
  <si>
    <t>ريش وزغب وأصناف مصنوعة منها؛ أزهار أصطناعية؛ أصناف من شعر بشري
Prepared feathers, down; artificial flowers; human hair</t>
  </si>
  <si>
    <t>مصنوعات من حجر، جص، إسمنت، حرير صخري (اسبستوس)، ميكا أو من مواد مماثلة
Articles of stone, plaster, cement and the like</t>
  </si>
  <si>
    <t>منتجات من خزف
Ceramic products</t>
  </si>
  <si>
    <t>زجاج ومصنوعاته
Glass and glassware</t>
  </si>
  <si>
    <t>لؤلؤ وأحجار كريمة أو شبه كريمة؛ معادن ثمينة؛ نقود
Pearls, precious and semi stones, precious metals; coin</t>
  </si>
  <si>
    <t>الحديد والصلب (فولاذ)
Iron and steel</t>
  </si>
  <si>
    <t>مصنوعات من حديد أو صلب (فولاذ)
Articles of iron or steel</t>
  </si>
  <si>
    <t>نحاس ومصنوعاته
Copper and articles thereof</t>
  </si>
  <si>
    <t>نيكل ومصنوعاته
Nickel and articles thereof</t>
  </si>
  <si>
    <t>ألومنيوم ومصنوعاته
Aluminum and articles thereof</t>
  </si>
  <si>
    <t>رصاص ومصنوعاته
Lead and articles thereof</t>
  </si>
  <si>
    <t>زنك (توتياء) ومصنوعاته
Zinc and articles thereof</t>
  </si>
  <si>
    <t>قصدير ومصنوعاته
Tin and articles thereof</t>
  </si>
  <si>
    <t>معادن عادية أخر؛ خلائط خزفية معدنية (سيرميت)؛ مصنوعاتها
Other base metals; cermets; articles thereof</t>
  </si>
  <si>
    <t>عدد وأدوات سكاكين وملاعق وشوك، من معادن عادية؛ أجزاؤها
Tools, implements, cutlery, spoons, forks of base metal</t>
  </si>
  <si>
    <t>أصناف متنوعة من معادن عادية
Miscellaneous articles of base metal</t>
  </si>
  <si>
    <t>مراجل وآلات وأجهزة وأدوات آلية؛ أجزاؤها
Boilers, machinery, mechanical goods; parts thereof</t>
  </si>
  <si>
    <t>آلات وأجهزة ومعدات كهربائية وأجزاؤها
Electrical machinery and equipment and parts thereof</t>
  </si>
  <si>
    <t>قاطرات وعربات ومعدات للسكك الحديدية أو ما يماثلها وأجزاؤها
Railway or tramway locomotives, parts thereof</t>
  </si>
  <si>
    <t>وسائط نقل (مركبات) عدا مايخص السكك الحديدية، أجزاؤها ولوازمها
Vehicles other than railway or tramway; parts thereof</t>
  </si>
  <si>
    <t>مركبات جوية ومركبات فضائية وأجزاؤها
Aircraft, spacecraft and parts thereof</t>
  </si>
  <si>
    <t>سفن وقوارب ومنشآت عائمة
Ships, boats and floating structures</t>
  </si>
  <si>
    <t>أدوات وأجهزة بصرية، تصوير، قياس، طبية، أجزاؤها
Optical, photographic, measuring and medical instrument</t>
  </si>
  <si>
    <t>أصناف صناعة الساعات وأجزاؤها
Clocks and watches and parts thereof</t>
  </si>
  <si>
    <t>أدوات موسيقية؛ أجزاؤها ولوازمها
Musical instruments and their parts</t>
  </si>
  <si>
    <t>أسلحة وذخائر؛ أجزاؤها ولوازمها
Arms and ammunition; parts and accessories thereof</t>
  </si>
  <si>
    <t>أثاث؛ أصناف أسرة؛ مصابيح؛ إشارات؛ مباني مسبقة الصنع
Furniture; mattresses; lamps; signs; prefab buildings</t>
  </si>
  <si>
    <t>لعب أطفال وأصناف للتسلية أو للرياضة، أجزاؤها ولوازمها
Toys, games and sports requisites; parts</t>
  </si>
  <si>
    <t>مصنوعات متنوعة
Miscellaneous manufactured articles</t>
  </si>
  <si>
    <t>تحف فنية، قطع للمجموعات وقطع أثرية
Works of art, collectors' pieces, and antiques</t>
  </si>
  <si>
    <t>سلع ذات أحكام خاصة
Commodities of special provisions</t>
  </si>
  <si>
    <t xml:space="preserve">الصادرات غير البترولية (تشمل إعادة التصدير) حسب الدول وأقسام وفصول النظام المنسق في 2025، القيمة بالمليون ريال </t>
  </si>
  <si>
    <t>Non-oil exports (include re-exports) by countries and HS sections and chapters in 2025, value in SAR million</t>
  </si>
  <si>
    <t xml:space="preserve">الواردات حسب الدول وأقسام وفصول النظام المنسق في 2025، القيمة بالمليون ريال </t>
  </si>
  <si>
    <t>Imports by countries and HS sections and chapters in 2025, value in SAR million</t>
  </si>
  <si>
    <t>لدائن ومصنوعاتها</t>
  </si>
  <si>
    <t>Plastics and articles thereof</t>
  </si>
  <si>
    <t>منتجات كيماوية عضوية</t>
  </si>
  <si>
    <t>سفن وقوارب ومنشآت عائمة</t>
  </si>
  <si>
    <t>Ships, boats and floating structures</t>
  </si>
  <si>
    <t>حيوانات حية</t>
  </si>
  <si>
    <t>Live animals</t>
  </si>
  <si>
    <t>أصناف صناعة الساعات وأجزاؤها</t>
  </si>
  <si>
    <t>محضرات غذائية منوعة</t>
  </si>
  <si>
    <t>أسلحة وذخائر؛ أجزاؤها ولوازمها</t>
  </si>
  <si>
    <t>التجارة الدولية السلعية للمملكة العربية السعودية لعام 2025م</t>
  </si>
  <si>
    <t>International trade in goods for Saudi Arabia in 2025</t>
  </si>
  <si>
    <t>اختر الدولة:</t>
  </si>
  <si>
    <t>الولايات المتحدة الأمريكية U.S.A</t>
  </si>
  <si>
    <t>Choose country:</t>
  </si>
  <si>
    <t>إعادة التصدير
Re-Exports</t>
  </si>
  <si>
    <t>إجمالي الصادرات
Total Exports</t>
  </si>
  <si>
    <t>الواردات 
Import</t>
  </si>
  <si>
    <t>حجم التجارة
Volume Of Trade</t>
  </si>
  <si>
    <t xml:space="preserve">الميزان التجاري
Balance
of Trade </t>
  </si>
  <si>
    <t>%</t>
  </si>
  <si>
    <t>الترتيب
Rank</t>
  </si>
  <si>
    <t>الصادرات السلعية
Merchandise exports
(A)</t>
  </si>
  <si>
    <t>الواردات السلعية
Merchandise imports
(B)</t>
  </si>
  <si>
    <t>جزر مارشال</t>
  </si>
  <si>
    <t>جزر الباهاما</t>
  </si>
  <si>
    <t>Bahamas</t>
  </si>
  <si>
    <t>فانواتو</t>
  </si>
  <si>
    <t>سانت هيلانة</t>
  </si>
  <si>
    <t>بابوا غينيا الجديدة</t>
  </si>
  <si>
    <t>Papua New Guinea</t>
  </si>
  <si>
    <t>جزيرة كريسماس</t>
  </si>
  <si>
    <t>Christmas Island</t>
  </si>
  <si>
    <t>جزيرة نورفولك</t>
  </si>
  <si>
    <t>كوراساو</t>
  </si>
  <si>
    <t>Curacao</t>
  </si>
  <si>
    <t>بالاو</t>
  </si>
  <si>
    <t>جامايكا</t>
  </si>
  <si>
    <t>Jamaica</t>
  </si>
  <si>
    <t>بيتكايرن</t>
  </si>
  <si>
    <t>ساموا الأمريكية</t>
  </si>
  <si>
    <t>أندورا</t>
  </si>
  <si>
    <t>Andorra</t>
  </si>
  <si>
    <t>غوادلوب</t>
  </si>
  <si>
    <t>جيرسي</t>
  </si>
  <si>
    <t>Jersey</t>
  </si>
  <si>
    <t>غينيا الفرنسية</t>
  </si>
  <si>
    <t>French Guiana</t>
  </si>
  <si>
    <t>باربادوس</t>
  </si>
  <si>
    <t>ليسوتو</t>
  </si>
  <si>
    <t>Lesotho</t>
  </si>
  <si>
    <t>بوروندي</t>
  </si>
  <si>
    <t>Burundi</t>
  </si>
  <si>
    <t>التبادل التجاري بين المملكة العربية السعودية والدول الأخرى لعام 2025، القيمة بالمليون ريال</t>
  </si>
  <si>
    <t>Trade exchange between the Kingdom and other trading partners in 2025, value in SAR million</t>
  </si>
  <si>
    <t>DESC_AR</t>
  </si>
  <si>
    <t>صادرات وطنية</t>
  </si>
  <si>
    <t>الواردات</t>
  </si>
  <si>
    <t>إعادة التصدير</t>
  </si>
  <si>
    <t>Ch</t>
  </si>
  <si>
    <t>الوصف المختصر A</t>
  </si>
  <si>
    <t>الوصف المختصر E</t>
  </si>
  <si>
    <t>بالمليون</t>
  </si>
  <si>
    <t>Date</t>
  </si>
  <si>
    <t>لحوم وأحشاء وأطراف للأكل</t>
  </si>
  <si>
    <t>Meat and edible meat offal</t>
  </si>
  <si>
    <t>الإمارات العربية المتحدة United Arab Emirates</t>
  </si>
  <si>
    <t>بالقيمة</t>
  </si>
  <si>
    <t>تسميات الصفوف</t>
  </si>
  <si>
    <t>CC_CODE_LV2</t>
  </si>
  <si>
    <t>_VALUE</t>
  </si>
  <si>
    <t>E1</t>
  </si>
  <si>
    <t>E2</t>
  </si>
  <si>
    <t>E3</t>
  </si>
  <si>
    <t>M1</t>
  </si>
  <si>
    <t>M2</t>
  </si>
  <si>
    <t>M3</t>
  </si>
  <si>
    <t>more than range or equal VALUE</t>
  </si>
  <si>
    <t>R1</t>
  </si>
  <si>
    <t>R2</t>
  </si>
  <si>
    <t>R3</t>
  </si>
  <si>
    <t>أسماك وقشريات</t>
  </si>
  <si>
    <t>Fish and crustaceans</t>
  </si>
  <si>
    <t>الأرجنتين Argentina</t>
  </si>
  <si>
    <t>إثيوبيا Ethiopia</t>
  </si>
  <si>
    <t>98</t>
  </si>
  <si>
    <t>ألبان وبيض ومنتجات حيوانية للأكل</t>
  </si>
  <si>
    <t>Dairy; eggs; edible products of animal origin</t>
  </si>
  <si>
    <t>الأردن Jordan</t>
  </si>
  <si>
    <t>الحد الأدنى للسلع (القيمة مليون ريال)</t>
  </si>
  <si>
    <t>منتجات من أصل حيواني</t>
  </si>
  <si>
    <t>Products of animal origin</t>
  </si>
  <si>
    <t>البرازيل Brazil</t>
  </si>
  <si>
    <t>أشجار ونباتات وأزهار</t>
  </si>
  <si>
    <t>Trees, plants and flowers</t>
  </si>
  <si>
    <t>البرتغال Portugal</t>
  </si>
  <si>
    <t>الحد الأدنى للسلع (القيمة ألف ريال)</t>
  </si>
  <si>
    <t>30</t>
  </si>
  <si>
    <t>خضار</t>
  </si>
  <si>
    <t>Vegetables</t>
  </si>
  <si>
    <t>التشيك Czech Republic</t>
  </si>
  <si>
    <t>فواكه</t>
  </si>
  <si>
    <t>Fruits</t>
  </si>
  <si>
    <t>الجزائر Algeria</t>
  </si>
  <si>
    <t>بن وشاي وبهارات وتوابل</t>
  </si>
  <si>
    <t>Coffee, tea, mate and spices</t>
  </si>
  <si>
    <t>الجمهورية اليمنية Republic Of Yemen</t>
  </si>
  <si>
    <t>حبوب</t>
  </si>
  <si>
    <t>Cereals</t>
  </si>
  <si>
    <t>الدنمارك Denmark</t>
  </si>
  <si>
    <t>90</t>
  </si>
  <si>
    <t>شعير ومنتجات مطاحن</t>
  </si>
  <si>
    <t>Malt; products of the milling industry</t>
  </si>
  <si>
    <t>السودان Sudan</t>
  </si>
  <si>
    <t>بذور وأثمار زيتية؛ قش وعلف</t>
  </si>
  <si>
    <t>Oil seeds and fruits; straw and fodder</t>
  </si>
  <si>
    <t>السويد Sweden</t>
  </si>
  <si>
    <t>صمغ وعصارات نباتية</t>
  </si>
  <si>
    <t>Lac and vegetable saps</t>
  </si>
  <si>
    <t>الصين China</t>
  </si>
  <si>
    <t>70</t>
  </si>
  <si>
    <t xml:space="preserve">مواد ضفر نباتية </t>
  </si>
  <si>
    <t>Vegetable plaiting materials</t>
  </si>
  <si>
    <t>العراق Iraq</t>
  </si>
  <si>
    <t>شحوم وزيوت حيوانية أو نباتية</t>
  </si>
  <si>
    <t>Animal or vegetable fats and oils</t>
  </si>
  <si>
    <t>الفلبين Philippines</t>
  </si>
  <si>
    <t xml:space="preserve">محضرات لحوم الأسماك </t>
  </si>
  <si>
    <t>Preparations of meat, of fish</t>
  </si>
  <si>
    <t>المجر (هنغاريا) Hungary</t>
  </si>
  <si>
    <t>94</t>
  </si>
  <si>
    <t>سكر ومصنوعات سكرية</t>
  </si>
  <si>
    <t>Sugars and sugar confectionery</t>
  </si>
  <si>
    <t>المغرب Morocco</t>
  </si>
  <si>
    <t>كاكاو ومحضراته</t>
  </si>
  <si>
    <t>Cocoa and cocoa preparations</t>
  </si>
  <si>
    <t>المكسيك Mexico</t>
  </si>
  <si>
    <t>محضرات أساسها الحبوب أو الدقيق</t>
  </si>
  <si>
    <t>Preparations of cereals or flour</t>
  </si>
  <si>
    <t>المملكة المتحدة United Kingdom</t>
  </si>
  <si>
    <t>محضرات فواكه وخضار</t>
  </si>
  <si>
    <t>Prepsrations of vegetables and fruit</t>
  </si>
  <si>
    <t>النرويج Norway</t>
  </si>
  <si>
    <t>Misc. edible preparations</t>
  </si>
  <si>
    <t>النمسا Austria</t>
  </si>
  <si>
    <t>مشروبات، سوائل وخل</t>
  </si>
  <si>
    <t>Beverages and vinegar</t>
  </si>
  <si>
    <t>الهند India</t>
  </si>
  <si>
    <t>نفايات الأغذية؛ أغذية للحيوانات</t>
  </si>
  <si>
    <t>Waste from the food; animal fodder</t>
  </si>
  <si>
    <t>تبغ وأبداله مصنعة</t>
  </si>
  <si>
    <t>Tobacco; manufactured substitutes</t>
  </si>
  <si>
    <t>اليابان Japan</t>
  </si>
  <si>
    <t>أملاح وأحجار وأسمنت</t>
  </si>
  <si>
    <t>Salt; stone; cement</t>
  </si>
  <si>
    <t>اليونان Greece</t>
  </si>
  <si>
    <t>خامات معادن، خبث ورماد</t>
  </si>
  <si>
    <t>Ores, slag and ash</t>
  </si>
  <si>
    <t xml:space="preserve">منتجات معدنية </t>
  </si>
  <si>
    <t>إسبانيا Spain</t>
  </si>
  <si>
    <t>أذربيجان Azerbaijan</t>
  </si>
  <si>
    <t>منتجات كيماوية غير عضوية</t>
  </si>
  <si>
    <t>إندونيسيا Indonesia</t>
  </si>
  <si>
    <t>40</t>
  </si>
  <si>
    <t>إيرلندا Ireland</t>
  </si>
  <si>
    <t>منتجات الصيدلة</t>
  </si>
  <si>
    <t>Pharmaceutical products</t>
  </si>
  <si>
    <t>إيطاليا Italy</t>
  </si>
  <si>
    <t>أسمدة</t>
  </si>
  <si>
    <t>Fertilisers</t>
  </si>
  <si>
    <t>أستراليا Australia</t>
  </si>
  <si>
    <t>مواد دابغة؛ ألوان ودهانات</t>
  </si>
  <si>
    <t>Tannins; dyes and pigments</t>
  </si>
  <si>
    <t>ألمانيا Germany</t>
  </si>
  <si>
    <t>زيوت عطرية؛ محضرات تجميل</t>
  </si>
  <si>
    <t>Essential oils; cosmetic preparations</t>
  </si>
  <si>
    <t>أوزبكستان Uzbekistan</t>
  </si>
  <si>
    <t>60</t>
  </si>
  <si>
    <t>صابون وشموع</t>
  </si>
  <si>
    <t>Soap and waxes</t>
  </si>
  <si>
    <t>أوكرانيا Ukraine</t>
  </si>
  <si>
    <t>مواد زلالية؛ غراء</t>
  </si>
  <si>
    <t>Albumlnoidal substances; glues</t>
  </si>
  <si>
    <t>باكستان Pakistan</t>
  </si>
  <si>
    <t>منتجات نارية فنية</t>
  </si>
  <si>
    <t>pyrotechnic products</t>
  </si>
  <si>
    <t>بلجيكا Belgium</t>
  </si>
  <si>
    <t>منتجات تصوير</t>
  </si>
  <si>
    <t>Photographic goods</t>
  </si>
  <si>
    <t>بلغاريا Bulgaria</t>
  </si>
  <si>
    <t>منتجات كيماوية منوعة</t>
  </si>
  <si>
    <t>Misc. chemical products</t>
  </si>
  <si>
    <t>بنغلاديش Bangladesh</t>
  </si>
  <si>
    <t>بولندا Poland</t>
  </si>
  <si>
    <t>مطاط ومصنوعاته</t>
  </si>
  <si>
    <t>Rubber and articles thereof</t>
  </si>
  <si>
    <t>تايلاند Thailand</t>
  </si>
  <si>
    <t>جلود خام ومدبوغة</t>
  </si>
  <si>
    <t>Raw hides and leather</t>
  </si>
  <si>
    <t>تايوان Taiwan</t>
  </si>
  <si>
    <t>مصنوعات جلدية وحقائب</t>
  </si>
  <si>
    <t>Articles of leather and handbags</t>
  </si>
  <si>
    <t>تركيا Turkey</t>
  </si>
  <si>
    <t>فرو طبيعي وصناعي</t>
  </si>
  <si>
    <t>Furskins and artificial fur</t>
  </si>
  <si>
    <t>تنزانيا Tanzania</t>
  </si>
  <si>
    <t>أروبا Aruba</t>
  </si>
  <si>
    <t>خشب ومصنوعاته؛ فحم خشبي</t>
  </si>
  <si>
    <t>Wood and wood charcoal</t>
  </si>
  <si>
    <t>توجو Togo</t>
  </si>
  <si>
    <t>80</t>
  </si>
  <si>
    <t>فلين ومصنوعاته</t>
  </si>
  <si>
    <t>Cork and articles of cork</t>
  </si>
  <si>
    <t>تونس Tunisia</t>
  </si>
  <si>
    <t>أرمينيا Armenia</t>
  </si>
  <si>
    <t>مصنوعات من القش</t>
  </si>
  <si>
    <t>Manufactures of straw</t>
  </si>
  <si>
    <t>جبل طارق Gibraltar</t>
  </si>
  <si>
    <t xml:space="preserve">عجائن من خشب </t>
  </si>
  <si>
    <t>Pulp of wood</t>
  </si>
  <si>
    <t>جمهورية الصومال Somalia</t>
  </si>
  <si>
    <t>إريتريا Eritrea</t>
  </si>
  <si>
    <t xml:space="preserve">ورق وورق مقوى </t>
  </si>
  <si>
    <t>Paper and paperboard</t>
  </si>
  <si>
    <t>جمهورية كونجو الديمقراطية Congo, The Democratic Republic</t>
  </si>
  <si>
    <t>كتب</t>
  </si>
  <si>
    <t>Books</t>
  </si>
  <si>
    <t>جنوب أفريقيا South Africa</t>
  </si>
  <si>
    <t>50</t>
  </si>
  <si>
    <t>حرير طبيعي</t>
  </si>
  <si>
    <t>Silk</t>
  </si>
  <si>
    <t>جيبوتي Djibouti</t>
  </si>
  <si>
    <t>صوف، وبر</t>
  </si>
  <si>
    <t>Wool, animal hair</t>
  </si>
  <si>
    <t>دولة الكويت State Of Kuwait</t>
  </si>
  <si>
    <t>قطن</t>
  </si>
  <si>
    <t>Cotton</t>
  </si>
  <si>
    <t>دولة قطر State Of Qatar</t>
  </si>
  <si>
    <t>نسج نباتية أو ورقية</t>
  </si>
  <si>
    <t>Vegetable textile fibres;paper yarn</t>
  </si>
  <si>
    <t>روسيا الإتحادية Russian Federation</t>
  </si>
  <si>
    <t>شعيرات تركيبية أو أصطناعية</t>
  </si>
  <si>
    <t>Man-made filaments</t>
  </si>
  <si>
    <t>رومانيا Romania</t>
  </si>
  <si>
    <t>ألياف تركيبية غير مستمرة</t>
  </si>
  <si>
    <t>Man-made staple fibres</t>
  </si>
  <si>
    <t>سريلانكا Sri Lanka</t>
  </si>
  <si>
    <t>97</t>
  </si>
  <si>
    <t>حشو ولباد وحبال</t>
  </si>
  <si>
    <t>Wadding; felt and ropes</t>
  </si>
  <si>
    <t>سلطنة عمان Sultanate Of Oman</t>
  </si>
  <si>
    <t>سجاد</t>
  </si>
  <si>
    <t>سلوفاكيا Slovakia</t>
  </si>
  <si>
    <t>أقمشة</t>
  </si>
  <si>
    <t>Fabrics</t>
  </si>
  <si>
    <t>سنغافورة Singapore</t>
  </si>
  <si>
    <t>نسج للاستخدام الصناعي</t>
  </si>
  <si>
    <t>Industrial use fabrics</t>
  </si>
  <si>
    <t>سوريا Syria</t>
  </si>
  <si>
    <t>أقمشة مصنرة أو كروشية</t>
  </si>
  <si>
    <t>Knitted or crocheted fabrics</t>
  </si>
  <si>
    <t>سويسرا Switzerland</t>
  </si>
  <si>
    <t xml:space="preserve">ألبسة مصنرة </t>
  </si>
  <si>
    <t>Articles of apparel, knitted</t>
  </si>
  <si>
    <t>فرنسا France</t>
  </si>
  <si>
    <t xml:space="preserve">ألبسة غير مصنرة </t>
  </si>
  <si>
    <t>Articles of apparel, not knitted</t>
  </si>
  <si>
    <t>فلسطين Palestine</t>
  </si>
  <si>
    <t xml:space="preserve">ألبسة جاهزة </t>
  </si>
  <si>
    <t>Worn clothing and sets</t>
  </si>
  <si>
    <t>فنلندا Finland</t>
  </si>
  <si>
    <t xml:space="preserve">أحذية </t>
  </si>
  <si>
    <t>فيتنام Vietnam</t>
  </si>
  <si>
    <t>أغطية رأس وأجزاؤها</t>
  </si>
  <si>
    <t>Headgear and parts thereof</t>
  </si>
  <si>
    <t>كندا Canada</t>
  </si>
  <si>
    <t>مظلات وعصي</t>
  </si>
  <si>
    <t>Umbrellas and sticks</t>
  </si>
  <si>
    <t>كوريا الجنوبية South Korea</t>
  </si>
  <si>
    <t>96</t>
  </si>
  <si>
    <t>ريش وأزهار صناعية</t>
  </si>
  <si>
    <t>Feathers and artificial flowers</t>
  </si>
  <si>
    <t>كونجو Congo</t>
  </si>
  <si>
    <t>مصنوعات حجرية أو إسمنتية</t>
  </si>
  <si>
    <t>Articles of stone or cement</t>
  </si>
  <si>
    <t>كينيا Kenya</t>
  </si>
  <si>
    <t>86</t>
  </si>
  <si>
    <t>منتجات من خزف</t>
  </si>
  <si>
    <t>Ceramic products</t>
  </si>
  <si>
    <t>لبنان Lebanon</t>
  </si>
  <si>
    <t>زجاج ومصنوعاته</t>
  </si>
  <si>
    <t>Glass and glassware</t>
  </si>
  <si>
    <t>ليبيا Libya</t>
  </si>
  <si>
    <t>معادن ثمينة وأحجار كريمة</t>
  </si>
  <si>
    <t>Precious stones and metals</t>
  </si>
  <si>
    <t>مالطا Malta</t>
  </si>
  <si>
    <t>الحديد والصلب (فولاذ)</t>
  </si>
  <si>
    <t>ماليزيا Malaysia</t>
  </si>
  <si>
    <t>مصنوعات من حديد أو صب (فولاذ)</t>
  </si>
  <si>
    <t>Articles of iron or steel</t>
  </si>
  <si>
    <t>مصر Egypt</t>
  </si>
  <si>
    <t>نحاس ومصنوعاته</t>
  </si>
  <si>
    <t>Copper and articles thereof</t>
  </si>
  <si>
    <t>مملكة البحرين Kingdom Of Bahrain</t>
  </si>
  <si>
    <t>Kingdom Of Bahrain</t>
  </si>
  <si>
    <t>نيكل ومصنوعاته</t>
  </si>
  <si>
    <t>Nickel and articles thereof</t>
  </si>
  <si>
    <t>ميانمار (بورما) Myanmar</t>
  </si>
  <si>
    <t>ألومنيوم ومصنوعاته</t>
  </si>
  <si>
    <t>Aluminium and articles thereof</t>
  </si>
  <si>
    <t>نيجيريا Nigeria</t>
  </si>
  <si>
    <t>نيوزيلندا New Zealand</t>
  </si>
  <si>
    <t>رصاص ومصنوعاته</t>
  </si>
  <si>
    <t>Lead and articles thereof</t>
  </si>
  <si>
    <t>هولندا Netherlands</t>
  </si>
  <si>
    <t>زنك (توتياء) ومصنوعاته</t>
  </si>
  <si>
    <t>Zinc and articles thereof</t>
  </si>
  <si>
    <t>هونج كونج Hong Kong</t>
  </si>
  <si>
    <t>قصدير ومصنوعاته</t>
  </si>
  <si>
    <t>Tin and articles thereof</t>
  </si>
  <si>
    <t>Base metals; articles thereof</t>
  </si>
  <si>
    <t>عدد وأدوات من معادن عادية</t>
  </si>
  <si>
    <t>Tools of base metals</t>
  </si>
  <si>
    <t>أصناف متنوعة من معادن عادية</t>
  </si>
  <si>
    <t>Misc. articles of base metal</t>
  </si>
  <si>
    <t>آلات وأدوات آلية وأجزاؤها</t>
  </si>
  <si>
    <t>Machinery appliances; parts</t>
  </si>
  <si>
    <t>أجهزة ومعدات كهربائية وأجزاؤها</t>
  </si>
  <si>
    <t>Electrical equipment; parts</t>
  </si>
  <si>
    <t>قاطرات للسكك الحديدية</t>
  </si>
  <si>
    <t>Railway locomotives</t>
  </si>
  <si>
    <t>بيليز</t>
  </si>
  <si>
    <t>سيارات وأجزاؤها</t>
  </si>
  <si>
    <t>Vehicles; parts</t>
  </si>
  <si>
    <t>مركبات جوية وأجزاؤها</t>
  </si>
  <si>
    <t>Aircraft; parts</t>
  </si>
  <si>
    <t xml:space="preserve">أجهزة طبية وبصرية وتصويرية </t>
  </si>
  <si>
    <t>Medical, optical, photographic apparatus</t>
  </si>
  <si>
    <t>Clocks and watches; parts</t>
  </si>
  <si>
    <t>92</t>
  </si>
  <si>
    <t>أدوات موسيقية؛ أجزاؤها ولوازمها</t>
  </si>
  <si>
    <t>Musical instruments; parts</t>
  </si>
  <si>
    <t>Arms and ammunition; parts</t>
  </si>
  <si>
    <t xml:space="preserve">أثاث ومباني مصنعة </t>
  </si>
  <si>
    <t>Furniture; premade buildings</t>
  </si>
  <si>
    <t>95</t>
  </si>
  <si>
    <t xml:space="preserve">ألعاب وأدوات رياضية وأجزاؤها </t>
  </si>
  <si>
    <t>Games and sports requisites; parts</t>
  </si>
  <si>
    <t>مصنوعات متنوعة</t>
  </si>
  <si>
    <t>Misc. manufactured articles</t>
  </si>
  <si>
    <t>تونجا</t>
  </si>
  <si>
    <t>تحف فنية، قطع أثرية</t>
  </si>
  <si>
    <t>Works of art and antiques</t>
  </si>
  <si>
    <t>سلع ذات إحكام خاصة</t>
  </si>
  <si>
    <t>Commodities Subject to Special Provisions</t>
  </si>
  <si>
    <t>جزر آلاند</t>
  </si>
  <si>
    <t>جزر سليمان</t>
  </si>
  <si>
    <t>جزر فيرجن الأمريكية</t>
  </si>
  <si>
    <t>جزيرة هيرد وجزر ماكدونالد</t>
  </si>
  <si>
    <t>جورجيا الجنوبية وجزر ساندويتش الجنوبية</t>
  </si>
  <si>
    <t>سان بيار وميكلون</t>
  </si>
  <si>
    <t>سانت كيتس ونيفيس</t>
  </si>
  <si>
    <t>سانت لوسيا</t>
  </si>
  <si>
    <t>سانت مارتن</t>
  </si>
  <si>
    <t>ساو تومي وبرينسيبي</t>
  </si>
  <si>
    <t>غيرنزي</t>
  </si>
  <si>
    <t>إستونيا Estonia</t>
  </si>
  <si>
    <t>كاليدونيا الجديدة</t>
  </si>
  <si>
    <t>إسواتيني (سوازيلاند) Eswatini (Swaziland)</t>
  </si>
  <si>
    <t>أفغانستان Afghanistan</t>
  </si>
  <si>
    <t>كوريا الشمالية</t>
  </si>
  <si>
    <t>كيريباتي</t>
  </si>
  <si>
    <t>إكوادور Ecuador</t>
  </si>
  <si>
    <t>إقليم المحيط الهندي البريطاني British Indian Ocean Territory</t>
  </si>
  <si>
    <t>ألبانيا Albania</t>
  </si>
  <si>
    <t>مايوتي</t>
  </si>
  <si>
    <t>Mayotte</t>
  </si>
  <si>
    <t>ميكرونيسيا</t>
  </si>
  <si>
    <t>Micronesia,Federated States Of</t>
  </si>
  <si>
    <t>نايوي</t>
  </si>
  <si>
    <t>Niue</t>
  </si>
  <si>
    <t>هولي سي</t>
  </si>
  <si>
    <t>Holy See</t>
  </si>
  <si>
    <t>أنجولا Angola</t>
  </si>
  <si>
    <t>أنجويلا Anguilla</t>
  </si>
  <si>
    <t>أوروغواي Uruguay</t>
  </si>
  <si>
    <t>أوغندا Uganda</t>
  </si>
  <si>
    <t>أيسلندا Iceland</t>
  </si>
  <si>
    <t>الإتحاد الأوربي، غير مذكورة في مكان آخر European Union, N.E.S</t>
  </si>
  <si>
    <t>البوسنة والهرسك Bosnia And Herzegovina</t>
  </si>
  <si>
    <t>أنتاركتيكا Antarctica</t>
  </si>
  <si>
    <t>الجابون Gabon</t>
  </si>
  <si>
    <t>أنتيغوا وباربودا Antigua And Barbuda</t>
  </si>
  <si>
    <t>الجبل الأسود Montenegro</t>
  </si>
  <si>
    <t>أندورا Andorra</t>
  </si>
  <si>
    <t>السنغال Senegal</t>
  </si>
  <si>
    <t>السلفادور El Salvador</t>
  </si>
  <si>
    <t>الكاميرون Cameroon</t>
  </si>
  <si>
    <t>المالديف Maldives</t>
  </si>
  <si>
    <t>آيل أوف مان Isle Of Man</t>
  </si>
  <si>
    <t>النيجر Niger</t>
  </si>
  <si>
    <t>بابوا غينيا الجديدة Papua New Guinea</t>
  </si>
  <si>
    <t>باراغواي Paraguay</t>
  </si>
  <si>
    <t>بالاو Palau</t>
  </si>
  <si>
    <t>بروناي دار السلام Brunei Darussalam</t>
  </si>
  <si>
    <t>برمودا Bermuda</t>
  </si>
  <si>
    <t>بنما Panama</t>
  </si>
  <si>
    <t>بنين Benin</t>
  </si>
  <si>
    <t>بوتسوانا Botswana</t>
  </si>
  <si>
    <t>بورتوريكو Puerto Rico</t>
  </si>
  <si>
    <t>بوركينا فاسو Burkina Faso</t>
  </si>
  <si>
    <t>بوروندي Burundi</t>
  </si>
  <si>
    <t>بوليفيا Bolivia</t>
  </si>
  <si>
    <t>بيرو Peru</t>
  </si>
  <si>
    <t>بيلاروس (روسيا البيضاء) Belarus</t>
  </si>
  <si>
    <t>بيتكايرن Pitcairn</t>
  </si>
  <si>
    <t>بيليز Belize</t>
  </si>
  <si>
    <t>تركمانستان Turkmenistan</t>
  </si>
  <si>
    <t>ترينيداد وتوباغو Trinidad And Tobago</t>
  </si>
  <si>
    <t>تشاد Chad</t>
  </si>
  <si>
    <t>تشيلي Chile</t>
  </si>
  <si>
    <t>تيمور ليستي Timor Leste</t>
  </si>
  <si>
    <t>جامايكا Jamaica</t>
  </si>
  <si>
    <t>جامبيا Gambia</t>
  </si>
  <si>
    <t>جرينادا Grenada</t>
  </si>
  <si>
    <t>جزر أمريكا الثانوية Us Minor Qutlying Islands</t>
  </si>
  <si>
    <t>جزر الأنتيل الهولندية Netherlands Antilles</t>
  </si>
  <si>
    <t>جزر الباهاما Bahamas</t>
  </si>
  <si>
    <t>جزر القمر Comoros</t>
  </si>
  <si>
    <t>جزر فوكلاند Falkland Islands</t>
  </si>
  <si>
    <t>جزر مارشال Marshall Islands</t>
  </si>
  <si>
    <t>جزيرة نورفولك Norfolk Islands</t>
  </si>
  <si>
    <t>جمهورية أفريقيا الوسطى Central African Republic</t>
  </si>
  <si>
    <t>جمهورية الدومينيكان Dominican Republic</t>
  </si>
  <si>
    <t>جمهورية جنوب السودان South Sudan</t>
  </si>
  <si>
    <t>جزيرة ريونيون Reunion</t>
  </si>
  <si>
    <t>جورجيا Georgia</t>
  </si>
  <si>
    <t>جمهورية كوسوفو Republic Of Kosovo</t>
  </si>
  <si>
    <t>جواتيمالا Guatemala</t>
  </si>
  <si>
    <t>دومينيكا Dominica</t>
  </si>
  <si>
    <t>رواندا Rwanda</t>
  </si>
  <si>
    <t>زامبيا Zambia</t>
  </si>
  <si>
    <t>زيمبابوي Zimbabwe</t>
  </si>
  <si>
    <t>ساحل العاج (كوت ديفوار) Cote D'Ivoire</t>
  </si>
  <si>
    <t>ساموا Samoa</t>
  </si>
  <si>
    <t>سلوفينيا Slovenia</t>
  </si>
  <si>
    <t>سيراليون Sierra Leone</t>
  </si>
  <si>
    <t>سيشل Seychelles</t>
  </si>
  <si>
    <t>صربيا Serbia</t>
  </si>
  <si>
    <t>طاجاكستان Tajikistan</t>
  </si>
  <si>
    <t>غانا Ghana</t>
  </si>
  <si>
    <t>غيانا Guyana</t>
  </si>
  <si>
    <t>غينيا Guinea</t>
  </si>
  <si>
    <t>غينيا الاستوائية Equatorial Guinea</t>
  </si>
  <si>
    <t>غينيا بيساو Guinea-Bissau</t>
  </si>
  <si>
    <t>سورينام Suriname</t>
  </si>
  <si>
    <t>فنزويلا Venezuela</t>
  </si>
  <si>
    <t>قبرص Cyprus</t>
  </si>
  <si>
    <t>قرغيزستان (قرغيزيا) Kyrgyzstan</t>
  </si>
  <si>
    <t>غير مبين Not Defined</t>
  </si>
  <si>
    <t>كازاخستان Kazakhstan</t>
  </si>
  <si>
    <t>كامبوديا Cambodia</t>
  </si>
  <si>
    <t>كرواتيا Croatia</t>
  </si>
  <si>
    <t>كوبا Cuba</t>
  </si>
  <si>
    <t>كوستاريكا Costa Rica</t>
  </si>
  <si>
    <t>كولومبيا Colombia</t>
  </si>
  <si>
    <t>لاتفيا Latvia</t>
  </si>
  <si>
    <t>لوكسمبورج Luxembourg</t>
  </si>
  <si>
    <t>كوراساو Curacao</t>
  </si>
  <si>
    <t>ليبيريا Liberia</t>
  </si>
  <si>
    <t>ليتوانيا Lithuania</t>
  </si>
  <si>
    <t>مالي Mali</t>
  </si>
  <si>
    <t>كيب فيردي (الرأس الاخضر) Cape Verde</t>
  </si>
  <si>
    <t>مايوتي Mayotte</t>
  </si>
  <si>
    <t>مدغشقر Madagascar</t>
  </si>
  <si>
    <t>مقدونيا Macedonia</t>
  </si>
  <si>
    <t>ملاوي Malawi</t>
  </si>
  <si>
    <t>موريتانيا Mauritania</t>
  </si>
  <si>
    <t>باربادوس Barbados</t>
  </si>
  <si>
    <t>موريشيوس Mauritius</t>
  </si>
  <si>
    <t>موزمبيق Mozambique</t>
  </si>
  <si>
    <t>ناميبيا Namibia</t>
  </si>
  <si>
    <t>نيبال Nepal</t>
  </si>
  <si>
    <t>منغوليا Mongolia</t>
  </si>
  <si>
    <t xml:space="preserve"> </t>
  </si>
  <si>
    <t>مولدافيا Moldova</t>
  </si>
  <si>
    <t>نيكاراجوا Nicaragua</t>
  </si>
  <si>
    <t>هاييتي Haiti</t>
  </si>
  <si>
    <t>هندوراس Honduras</t>
  </si>
  <si>
    <t>بهوتان Bhutan</t>
  </si>
  <si>
    <t>بولينيزيا الفرنسية French Polynesia</t>
  </si>
  <si>
    <t>توفاليو Tuvalu</t>
  </si>
  <si>
    <t>توكيلاو Tokelau</t>
  </si>
  <si>
    <t>تونجا Tonga</t>
  </si>
  <si>
    <t>جرينلاند Greenland</t>
  </si>
  <si>
    <t>جزر آلاند Aland Islands</t>
  </si>
  <si>
    <t>جزر توركس وكايكوس Turks And Caicos Islands</t>
  </si>
  <si>
    <t>جزر سليمان Solomon Islands</t>
  </si>
  <si>
    <t>جزر فيجي Fiji</t>
  </si>
  <si>
    <t>جزر فيرجن الأمريكية Virgin Islands Usa</t>
  </si>
  <si>
    <t>جزر فيرجن البريطانية Virgin Islands British</t>
  </si>
  <si>
    <t>جزر كايمان Cayman Islands</t>
  </si>
  <si>
    <t>جزر كوك Cook Islands</t>
  </si>
  <si>
    <t>جزر كوكوس (كيلينج) The Cocos (Keeling) Islands</t>
  </si>
  <si>
    <t>جزر ماريانا الشمالية Northern Mariana Islands</t>
  </si>
  <si>
    <t>جزيرة بوفيت Bouvet Island</t>
  </si>
  <si>
    <t>جزيرة كريسماس Christmas Island</t>
  </si>
  <si>
    <t>جزيرة هيرد وجزر ماكدونالد Heard And Mcdonld Islands</t>
  </si>
  <si>
    <t>جورجيا الجنوبية وجزر ساندويتش الجنوبية South Georgia And Sandwich Islands</t>
  </si>
  <si>
    <t>جيرسي Jersey</t>
  </si>
  <si>
    <t>ساموا الأمريكية American Samoa</t>
  </si>
  <si>
    <t>سان بيار وميكلون Saint Pierre And Miquelon</t>
  </si>
  <si>
    <t>سان مارينو San Marino</t>
  </si>
  <si>
    <t>سانت فنسنت والجرينادينز Saint Vincent And The Grenadines</t>
  </si>
  <si>
    <t>سانت كيتس ونيفيس Saint Kitts And Nevis</t>
  </si>
  <si>
    <t>سانت لوسيا Saint Lucia</t>
  </si>
  <si>
    <t>سانت هيلانة Saint Helena</t>
  </si>
  <si>
    <t>ساو تومي وبرينسيبي Sao Tome And Principe</t>
  </si>
  <si>
    <t>سفالبارد ويان ماين Svalbard And Jan Mayen</t>
  </si>
  <si>
    <t>غوادلوب Gudeloupe</t>
  </si>
  <si>
    <t>غيرنزي Guernsey</t>
  </si>
  <si>
    <t>غينيا الفرنسية French Guiana</t>
  </si>
  <si>
    <t>فانواتو Vanuatu</t>
  </si>
  <si>
    <t>كاليدونيا الجديدة New Caledonia</t>
  </si>
  <si>
    <t>كيريباتي Kiribati</t>
  </si>
  <si>
    <t>لاوس Laos</t>
  </si>
  <si>
    <t>ليختنشتاين Liechtenstein</t>
  </si>
  <si>
    <t>ليسوتو Lesotho</t>
  </si>
  <si>
    <t>مارتينيك Martinique</t>
  </si>
  <si>
    <t>مكاو Macao</t>
  </si>
  <si>
    <t>مناطق فرنسا الجنوبية French Southern Territories</t>
  </si>
  <si>
    <t>موناكو Monaco</t>
  </si>
  <si>
    <t>مونتسيرات Montserrat</t>
  </si>
  <si>
    <t>ميكرونيسيا Micronesia,Federated States Of</t>
  </si>
  <si>
    <t>ناورو Nauru</t>
  </si>
  <si>
    <t>نايوي Niue</t>
  </si>
  <si>
    <t>هولي سي Holy See</t>
  </si>
  <si>
    <t>(عدة عناصر)</t>
  </si>
  <si>
    <t>اجمالي الصادرات</t>
  </si>
  <si>
    <t>الصادرات الوطنية</t>
  </si>
  <si>
    <t>الحجم التجاري</t>
  </si>
  <si>
    <t>تسميات الأعمدة</t>
  </si>
  <si>
    <t>COUNTRY_DESC_AR</t>
  </si>
  <si>
    <t>COUNTRY_DESC_EN</t>
  </si>
  <si>
    <t>2012</t>
  </si>
  <si>
    <t>2013</t>
  </si>
  <si>
    <t>2014</t>
  </si>
  <si>
    <t>2015</t>
  </si>
  <si>
    <t>2016</t>
  </si>
  <si>
    <t>2017</t>
  </si>
  <si>
    <t>2018</t>
  </si>
  <si>
    <t>2020</t>
  </si>
  <si>
    <t>2021</t>
  </si>
  <si>
    <t>2022</t>
  </si>
  <si>
    <t>2023</t>
  </si>
  <si>
    <t>2024</t>
  </si>
  <si>
    <t>ترتيب</t>
  </si>
  <si>
    <t>100</t>
  </si>
  <si>
    <t>المملكة العربية السعودية</t>
  </si>
  <si>
    <t>THE KINGDOM OF SAUDI ARABIA</t>
  </si>
  <si>
    <t>110</t>
  </si>
  <si>
    <t>SYRIA</t>
  </si>
  <si>
    <t>LEBANON</t>
  </si>
  <si>
    <t>JORDAN</t>
  </si>
  <si>
    <t>STATE OF KUWAIT</t>
  </si>
  <si>
    <t>114</t>
  </si>
  <si>
    <t>IRAQ</t>
  </si>
  <si>
    <t>115</t>
  </si>
  <si>
    <t>REPUBLIC OF YEMEN</t>
  </si>
  <si>
    <t>116</t>
  </si>
  <si>
    <t>KINGDOM OF BAHRAIN</t>
  </si>
  <si>
    <t>117</t>
  </si>
  <si>
    <t>STATE OF QATAR</t>
  </si>
  <si>
    <t>118</t>
  </si>
  <si>
    <t>عدن (سابقا)</t>
  </si>
  <si>
    <t>ADEN (PREVIOUSLY)</t>
  </si>
  <si>
    <t>عدن (سابقا) Aden (Previously)</t>
  </si>
  <si>
    <t>119</t>
  </si>
  <si>
    <t>SULTANATE OF OMAN</t>
  </si>
  <si>
    <t>120</t>
  </si>
  <si>
    <t>UNITED ARAB EMIRATES</t>
  </si>
  <si>
    <t>127</t>
  </si>
  <si>
    <t>إيران</t>
  </si>
  <si>
    <t>IRAN</t>
  </si>
  <si>
    <t>إيران Iran</t>
  </si>
  <si>
    <t>128</t>
  </si>
  <si>
    <t>AFGHANISTAN</t>
  </si>
  <si>
    <t>129</t>
  </si>
  <si>
    <t>PAKISTAN</t>
  </si>
  <si>
    <t>130</t>
  </si>
  <si>
    <t>BANGLADESH</t>
  </si>
  <si>
    <t>131</t>
  </si>
  <si>
    <t>INDIA</t>
  </si>
  <si>
    <t>132</t>
  </si>
  <si>
    <t>SRI LANKA</t>
  </si>
  <si>
    <t>133</t>
  </si>
  <si>
    <t>MYANMAR</t>
  </si>
  <si>
    <t>134</t>
  </si>
  <si>
    <t>THAILAND</t>
  </si>
  <si>
    <t>135</t>
  </si>
  <si>
    <t>MALAYSIA</t>
  </si>
  <si>
    <t>136</t>
  </si>
  <si>
    <t>SINGAPORE</t>
  </si>
  <si>
    <t>137</t>
  </si>
  <si>
    <t>LAOS</t>
  </si>
  <si>
    <t>138</t>
  </si>
  <si>
    <t>CAMBODIA</t>
  </si>
  <si>
    <t>139</t>
  </si>
  <si>
    <t>فيتنام الشمالية (سابقا)</t>
  </si>
  <si>
    <t>NORTH VIETNAM (PREVIOUSLY)</t>
  </si>
  <si>
    <t>فيتنام الشمالية (سابقا) North Vietnam (Previously)</t>
  </si>
  <si>
    <t>140</t>
  </si>
  <si>
    <t>VIETNAM</t>
  </si>
  <si>
    <t>141</t>
  </si>
  <si>
    <t>MONGOLIA</t>
  </si>
  <si>
    <t>142</t>
  </si>
  <si>
    <t>CHINA</t>
  </si>
  <si>
    <t>143</t>
  </si>
  <si>
    <t>TAIWAN</t>
  </si>
  <si>
    <t>144</t>
  </si>
  <si>
    <t>MACAO</t>
  </si>
  <si>
    <t>145</t>
  </si>
  <si>
    <t>HONG KONG</t>
  </si>
  <si>
    <t>146</t>
  </si>
  <si>
    <t>NORTH KOREA</t>
  </si>
  <si>
    <t>كوريا الشمالية North Korea</t>
  </si>
  <si>
    <t>147</t>
  </si>
  <si>
    <t>SOUTH KOREA</t>
  </si>
  <si>
    <t>148</t>
  </si>
  <si>
    <t>JAPAN</t>
  </si>
  <si>
    <t>149</t>
  </si>
  <si>
    <t>أوكيناوا (سابقا)</t>
  </si>
  <si>
    <t>OKINAWA (PREVIOUSLY)</t>
  </si>
  <si>
    <t>أوكيناوا (سابقا) Okinawa (Previously)</t>
  </si>
  <si>
    <t>150</t>
  </si>
  <si>
    <t>PHILIPPINES</t>
  </si>
  <si>
    <t>151</t>
  </si>
  <si>
    <t>BRUNEI DARUSSALAM</t>
  </si>
  <si>
    <t>152</t>
  </si>
  <si>
    <t>INDONESIA</t>
  </si>
  <si>
    <t>153</t>
  </si>
  <si>
    <t>فيتنام الجنوبية (سابقا)</t>
  </si>
  <si>
    <t>SOUTH VIETNAM (PREVIOUSLY)</t>
  </si>
  <si>
    <t>فيتنام الجنوبية (سابقا) South Vietnam (Previously)</t>
  </si>
  <si>
    <t>154</t>
  </si>
  <si>
    <t>NEPAL</t>
  </si>
  <si>
    <t>155</t>
  </si>
  <si>
    <t>MALDIVES</t>
  </si>
  <si>
    <t>156</t>
  </si>
  <si>
    <t>AZERBAIJAN</t>
  </si>
  <si>
    <t>157</t>
  </si>
  <si>
    <t>ARMENIA</t>
  </si>
  <si>
    <t>158</t>
  </si>
  <si>
    <t>UZBEKISTAN</t>
  </si>
  <si>
    <t>159</t>
  </si>
  <si>
    <t>TURKMENISTAN</t>
  </si>
  <si>
    <t>160</t>
  </si>
  <si>
    <t>GEORGIA</t>
  </si>
  <si>
    <t>162</t>
  </si>
  <si>
    <t>TAJIKISTAN</t>
  </si>
  <si>
    <t>163</t>
  </si>
  <si>
    <t>KYRGYZSTAN</t>
  </si>
  <si>
    <t>164</t>
  </si>
  <si>
    <t>KAZAKHSTAN</t>
  </si>
  <si>
    <t>165</t>
  </si>
  <si>
    <t>PALESTINE</t>
  </si>
  <si>
    <t>166</t>
  </si>
  <si>
    <t>BELARUS</t>
  </si>
  <si>
    <t>167</t>
  </si>
  <si>
    <t>بهوتان</t>
  </si>
  <si>
    <t>BHUTAN</t>
  </si>
  <si>
    <t>168</t>
  </si>
  <si>
    <t>BOUVET ISLAND</t>
  </si>
  <si>
    <t>169</t>
  </si>
  <si>
    <t>BRITISH INDIAN OCEAN TERRITORY</t>
  </si>
  <si>
    <t>170</t>
  </si>
  <si>
    <t>CHRISTMAS ISLAND</t>
  </si>
  <si>
    <t>171</t>
  </si>
  <si>
    <t>جزر كوكوس (كيلينج)</t>
  </si>
  <si>
    <t>THE COCOS (KEELING) ISLANDS</t>
  </si>
  <si>
    <t>172</t>
  </si>
  <si>
    <t>MICRONESIA,FEDERATED STATES OF</t>
  </si>
  <si>
    <t>173</t>
  </si>
  <si>
    <t>جزر ماريانا الشمالية</t>
  </si>
  <si>
    <t>NORTHERN MARIANA ISLANDS</t>
  </si>
  <si>
    <t>174</t>
  </si>
  <si>
    <t>TIMOR LESTE</t>
  </si>
  <si>
    <t>175</t>
  </si>
  <si>
    <t>أنتاركتيكا</t>
  </si>
  <si>
    <t>ANTARCTICA</t>
  </si>
  <si>
    <t>210</t>
  </si>
  <si>
    <t>MOROCCO</t>
  </si>
  <si>
    <t>ALGERIA</t>
  </si>
  <si>
    <t>TUNISIA</t>
  </si>
  <si>
    <t>LIBYA</t>
  </si>
  <si>
    <t>214</t>
  </si>
  <si>
    <t>EGYPT</t>
  </si>
  <si>
    <t>215</t>
  </si>
  <si>
    <t>SUDAN</t>
  </si>
  <si>
    <t>216</t>
  </si>
  <si>
    <t>الصحراء الإسبانية (سابقا)</t>
  </si>
  <si>
    <t>SPANISH SAHARA (PREVIOUSLY)</t>
  </si>
  <si>
    <t>الصحراء الإسبانية (سابقا) Spanish Sahara (Previously)</t>
  </si>
  <si>
    <t>217</t>
  </si>
  <si>
    <t>MAURITANIA</t>
  </si>
  <si>
    <t>218</t>
  </si>
  <si>
    <t>MALI</t>
  </si>
  <si>
    <t>219</t>
  </si>
  <si>
    <t>NIGER</t>
  </si>
  <si>
    <t>220</t>
  </si>
  <si>
    <t>CHAD</t>
  </si>
  <si>
    <t>221</t>
  </si>
  <si>
    <t>SENEGAL</t>
  </si>
  <si>
    <t>222</t>
  </si>
  <si>
    <t>GAMBIA</t>
  </si>
  <si>
    <t>223</t>
  </si>
  <si>
    <t>GUINEA</t>
  </si>
  <si>
    <t>224</t>
  </si>
  <si>
    <t>SIERRA LEONE</t>
  </si>
  <si>
    <t>225</t>
  </si>
  <si>
    <t>LIBERIA</t>
  </si>
  <si>
    <t>226</t>
  </si>
  <si>
    <t>GHANA</t>
  </si>
  <si>
    <t>227</t>
  </si>
  <si>
    <t>COTE D'IVOIRE</t>
  </si>
  <si>
    <t>228</t>
  </si>
  <si>
    <t>فولتا العليا (سابقا)</t>
  </si>
  <si>
    <t>UPPER VOLTA (PREVIOUSLY)</t>
  </si>
  <si>
    <t>فولتا العليا (سابقا) Upper Volta (Previously)</t>
  </si>
  <si>
    <t>229</t>
  </si>
  <si>
    <t>TOGO</t>
  </si>
  <si>
    <t>230</t>
  </si>
  <si>
    <t>BENIN</t>
  </si>
  <si>
    <t>231</t>
  </si>
  <si>
    <t>NIGERIA</t>
  </si>
  <si>
    <t>232</t>
  </si>
  <si>
    <t>CAMEROON</t>
  </si>
  <si>
    <t>233</t>
  </si>
  <si>
    <t>CENTRAL AFRICAN REPUBLIC</t>
  </si>
  <si>
    <t>234</t>
  </si>
  <si>
    <t>GABON</t>
  </si>
  <si>
    <t>235</t>
  </si>
  <si>
    <t>CONGO, THE DEMOCRATIC REPUBLIC</t>
  </si>
  <si>
    <t>236</t>
  </si>
  <si>
    <t>زائير (سابقا)</t>
  </si>
  <si>
    <t>ZAIRE (PREVIOUSLY)</t>
  </si>
  <si>
    <t>زائير (سابقا) Zaire (Previously)</t>
  </si>
  <si>
    <t>237</t>
  </si>
  <si>
    <t>EQUATORIAL GUINEA</t>
  </si>
  <si>
    <t>238</t>
  </si>
  <si>
    <t>RWANDA</t>
  </si>
  <si>
    <t>239</t>
  </si>
  <si>
    <t>BURUNDI</t>
  </si>
  <si>
    <t>240</t>
  </si>
  <si>
    <t>ETHIOPIA</t>
  </si>
  <si>
    <t>241</t>
  </si>
  <si>
    <t>DJIBOUTI</t>
  </si>
  <si>
    <t>242</t>
  </si>
  <si>
    <t>SOMALIA</t>
  </si>
  <si>
    <t>243</t>
  </si>
  <si>
    <t>UGANDA</t>
  </si>
  <si>
    <t>244</t>
  </si>
  <si>
    <t>KENYA</t>
  </si>
  <si>
    <t>245</t>
  </si>
  <si>
    <t>TANZANIA</t>
  </si>
  <si>
    <t>246</t>
  </si>
  <si>
    <t>ANGOLA</t>
  </si>
  <si>
    <t>247</t>
  </si>
  <si>
    <t>ZAMBIA</t>
  </si>
  <si>
    <t>248</t>
  </si>
  <si>
    <t>MALAWI</t>
  </si>
  <si>
    <t>249</t>
  </si>
  <si>
    <t>ZIMBABWE</t>
  </si>
  <si>
    <t>250</t>
  </si>
  <si>
    <t>MOZAMBIQUE</t>
  </si>
  <si>
    <t>251</t>
  </si>
  <si>
    <t>BOTSWANA</t>
  </si>
  <si>
    <t>252</t>
  </si>
  <si>
    <t>LESOTHO</t>
  </si>
  <si>
    <t>253</t>
  </si>
  <si>
    <t>ESWATINI (SWAZILAND)</t>
  </si>
  <si>
    <t>254</t>
  </si>
  <si>
    <t>SOUTH AFRICA</t>
  </si>
  <si>
    <t>255</t>
  </si>
  <si>
    <t>NAMIBIA</t>
  </si>
  <si>
    <t>256</t>
  </si>
  <si>
    <t>SAINT HELENA</t>
  </si>
  <si>
    <t>257</t>
  </si>
  <si>
    <t>COMOROS</t>
  </si>
  <si>
    <t>258</t>
  </si>
  <si>
    <t>MADAGASCAR</t>
  </si>
  <si>
    <t>259</t>
  </si>
  <si>
    <t>MAURITIUS</t>
  </si>
  <si>
    <t>260</t>
  </si>
  <si>
    <t>REUNION</t>
  </si>
  <si>
    <t>261</t>
  </si>
  <si>
    <t>SEYCHELLES</t>
  </si>
  <si>
    <t>262</t>
  </si>
  <si>
    <t>CAPE VERDE</t>
  </si>
  <si>
    <t>263</t>
  </si>
  <si>
    <t>ERITREA</t>
  </si>
  <si>
    <t>264</t>
  </si>
  <si>
    <t>BURKINA FASO</t>
  </si>
  <si>
    <t>265</t>
  </si>
  <si>
    <t>CONGO</t>
  </si>
  <si>
    <t>266</t>
  </si>
  <si>
    <t>GUINEA-BISSAU</t>
  </si>
  <si>
    <t>267</t>
  </si>
  <si>
    <t>MAYOTTE</t>
  </si>
  <si>
    <t>268</t>
  </si>
  <si>
    <t>SAO TOME AND PRINCIPE</t>
  </si>
  <si>
    <t>269</t>
  </si>
  <si>
    <t>الصحراء الغربية</t>
  </si>
  <si>
    <t>WESTERN SAHARA</t>
  </si>
  <si>
    <t>الصحراء الغربية Western Sahara</t>
  </si>
  <si>
    <t>270</t>
  </si>
  <si>
    <t>SOUTH SUDAN</t>
  </si>
  <si>
    <t>310</t>
  </si>
  <si>
    <t>AUSTRALIA</t>
  </si>
  <si>
    <t>FIJI</t>
  </si>
  <si>
    <t>ساموا</t>
  </si>
  <si>
    <t>SAMOA</t>
  </si>
  <si>
    <t>NEW ZEALAND</t>
  </si>
  <si>
    <t>314</t>
  </si>
  <si>
    <t>غينيا الجديدة (سابقا)</t>
  </si>
  <si>
    <t>NEW GUINEA (PREVIOUSLY)</t>
  </si>
  <si>
    <t>غينيا الجديدة (سابقا) New Guinea (Previously)</t>
  </si>
  <si>
    <t>315</t>
  </si>
  <si>
    <t>جزر المحيط الهادي الأخرى</t>
  </si>
  <si>
    <t>PACIFIC ISLANDS, N.E.S</t>
  </si>
  <si>
    <t>جزر المحيط الهادي الأخرى Pacific Islands, N.E.S</t>
  </si>
  <si>
    <t>316</t>
  </si>
  <si>
    <t>جوام</t>
  </si>
  <si>
    <t>GUAM</t>
  </si>
  <si>
    <t>جوام Guam</t>
  </si>
  <si>
    <t>317</t>
  </si>
  <si>
    <t>SOLOMON ISLANDS</t>
  </si>
  <si>
    <t>318</t>
  </si>
  <si>
    <t>NEW CALEDONIA</t>
  </si>
  <si>
    <t>319</t>
  </si>
  <si>
    <t>هيربريدس الجديدة (سابقا)</t>
  </si>
  <si>
    <t>NEW HERBRIDES (PREVIOUSLY)</t>
  </si>
  <si>
    <t>هيربريدس الجديدة (سابقا) New Herbrides (Previously)</t>
  </si>
  <si>
    <t>320</t>
  </si>
  <si>
    <t>PAPUA NEW GUINEA</t>
  </si>
  <si>
    <t>321</t>
  </si>
  <si>
    <t>FRENCH POLYNESIA</t>
  </si>
  <si>
    <t>322</t>
  </si>
  <si>
    <t>FRENCH SOUTHERN TERRITORIES</t>
  </si>
  <si>
    <t>323</t>
  </si>
  <si>
    <t>HEARD AND MCDONLD ISLANDS</t>
  </si>
  <si>
    <t>324</t>
  </si>
  <si>
    <t>KIRIBATI</t>
  </si>
  <si>
    <t>325</t>
  </si>
  <si>
    <t>NAURU</t>
  </si>
  <si>
    <t>326</t>
  </si>
  <si>
    <t>NIUE</t>
  </si>
  <si>
    <t>327</t>
  </si>
  <si>
    <t>PALAU</t>
  </si>
  <si>
    <t>328</t>
  </si>
  <si>
    <t>PITCAIRN</t>
  </si>
  <si>
    <t>329</t>
  </si>
  <si>
    <t>توكيلاو</t>
  </si>
  <si>
    <t>TOKELAU</t>
  </si>
  <si>
    <t>330</t>
  </si>
  <si>
    <t>TONGA</t>
  </si>
  <si>
    <t>331</t>
  </si>
  <si>
    <t>توفاليو</t>
  </si>
  <si>
    <t>TUVALU</t>
  </si>
  <si>
    <t>332</t>
  </si>
  <si>
    <t>واليس وفوتونا</t>
  </si>
  <si>
    <t>WALLIS AND FUTUNA</t>
  </si>
  <si>
    <t>واليس وفوتونا Wallis And Futuna</t>
  </si>
  <si>
    <t>333</t>
  </si>
  <si>
    <t>جزر كوك</t>
  </si>
  <si>
    <t>COOK ISLANDS</t>
  </si>
  <si>
    <t>410</t>
  </si>
  <si>
    <t>CANADA</t>
  </si>
  <si>
    <t>PUERTO RICO</t>
  </si>
  <si>
    <t>BERMUDA</t>
  </si>
  <si>
    <t>414</t>
  </si>
  <si>
    <t>BAHAMAS</t>
  </si>
  <si>
    <t>415</t>
  </si>
  <si>
    <t>JAMAICA</t>
  </si>
  <si>
    <t>416</t>
  </si>
  <si>
    <t>ANTIGUA AND BARBUDA</t>
  </si>
  <si>
    <t>417</t>
  </si>
  <si>
    <t>DOMINICA</t>
  </si>
  <si>
    <t>418</t>
  </si>
  <si>
    <t>BARBADOS</t>
  </si>
  <si>
    <t>419</t>
  </si>
  <si>
    <t>TRINIDAD AND TOBAGO</t>
  </si>
  <si>
    <t>420</t>
  </si>
  <si>
    <t>جزر الهند الغربية الفرنسية</t>
  </si>
  <si>
    <t>FRENCH WEST INDIES ISLANDS</t>
  </si>
  <si>
    <t>جزر الهند الغربية الفرنسية French West Indies Islands</t>
  </si>
  <si>
    <t>421</t>
  </si>
  <si>
    <t>HONDURAS</t>
  </si>
  <si>
    <t>422</t>
  </si>
  <si>
    <t>GUYANA</t>
  </si>
  <si>
    <t>423</t>
  </si>
  <si>
    <t>SURINAME</t>
  </si>
  <si>
    <t>424</t>
  </si>
  <si>
    <t>FRENCH GUIANA</t>
  </si>
  <si>
    <t>425</t>
  </si>
  <si>
    <t>CUBA</t>
  </si>
  <si>
    <t>426</t>
  </si>
  <si>
    <t>HAITI</t>
  </si>
  <si>
    <t>427</t>
  </si>
  <si>
    <t>DOMINICAN REPUBLIC</t>
  </si>
  <si>
    <t>428</t>
  </si>
  <si>
    <t>GUATEMALA</t>
  </si>
  <si>
    <t>429</t>
  </si>
  <si>
    <t>EL SALVADOR</t>
  </si>
  <si>
    <t>430</t>
  </si>
  <si>
    <t>NICARAGUA</t>
  </si>
  <si>
    <t>431</t>
  </si>
  <si>
    <t>COSTA RICA</t>
  </si>
  <si>
    <t>432</t>
  </si>
  <si>
    <t>PANAMA</t>
  </si>
  <si>
    <t>433</t>
  </si>
  <si>
    <t>COLOMBIA</t>
  </si>
  <si>
    <t>434</t>
  </si>
  <si>
    <t>VENEZUELA</t>
  </si>
  <si>
    <t>435</t>
  </si>
  <si>
    <t>ECUADOR</t>
  </si>
  <si>
    <t>436</t>
  </si>
  <si>
    <t>PERU</t>
  </si>
  <si>
    <t>437</t>
  </si>
  <si>
    <t>CHILE</t>
  </si>
  <si>
    <t>438</t>
  </si>
  <si>
    <t>BOLIVIA</t>
  </si>
  <si>
    <t>439</t>
  </si>
  <si>
    <t>BRAZIL</t>
  </si>
  <si>
    <t>440</t>
  </si>
  <si>
    <t>PARAGUAY</t>
  </si>
  <si>
    <t>441</t>
  </si>
  <si>
    <t>URUGUAY</t>
  </si>
  <si>
    <t>442</t>
  </si>
  <si>
    <t>ARGENTINA</t>
  </si>
  <si>
    <t>443</t>
  </si>
  <si>
    <t>MEXICO</t>
  </si>
  <si>
    <t>445</t>
  </si>
  <si>
    <t>جزر ليوارد الأخرى</t>
  </si>
  <si>
    <t>LEEWARD ISLANDS, N.E.S.</t>
  </si>
  <si>
    <t>جزر ليوارد الأخرى Leeward Islands, N.E.S.</t>
  </si>
  <si>
    <t>447</t>
  </si>
  <si>
    <t>SAINT LUCIA</t>
  </si>
  <si>
    <t>448</t>
  </si>
  <si>
    <t>BELIZE</t>
  </si>
  <si>
    <t>449</t>
  </si>
  <si>
    <t>جزر كايمان</t>
  </si>
  <si>
    <t>CAYMAN ISLANDS</t>
  </si>
  <si>
    <t>450</t>
  </si>
  <si>
    <t>VANUATU</t>
  </si>
  <si>
    <t>451</t>
  </si>
  <si>
    <t>سانت فنسنت والجرينادينز</t>
  </si>
  <si>
    <t>SAINT VINCENT AND THE GRENADINES</t>
  </si>
  <si>
    <t>452</t>
  </si>
  <si>
    <t>MARSHALL ISLANDS</t>
  </si>
  <si>
    <t>453</t>
  </si>
  <si>
    <t>ARUBA</t>
  </si>
  <si>
    <t>454</t>
  </si>
  <si>
    <t>جرينادا</t>
  </si>
  <si>
    <t>GRENADA</t>
  </si>
  <si>
    <t>455</t>
  </si>
  <si>
    <t>GUDELOUPE</t>
  </si>
  <si>
    <t>456</t>
  </si>
  <si>
    <t>MARTINIQUE</t>
  </si>
  <si>
    <t>457</t>
  </si>
  <si>
    <t>مونتسيرات</t>
  </si>
  <si>
    <t>MONTSERRAT</t>
  </si>
  <si>
    <t>458</t>
  </si>
  <si>
    <t>NETHERLANDS ANTILLES</t>
  </si>
  <si>
    <t>459</t>
  </si>
  <si>
    <t>NORFOLK ISLANDS</t>
  </si>
  <si>
    <t>460</t>
  </si>
  <si>
    <t>SAINT KITTS AND NEVIS</t>
  </si>
  <si>
    <t>461</t>
  </si>
  <si>
    <t>US MINOR QUTLYING ISLANDS</t>
  </si>
  <si>
    <t>462</t>
  </si>
  <si>
    <t>VIRGIN ISLANDS BRITISH</t>
  </si>
  <si>
    <t>463</t>
  </si>
  <si>
    <t>VIRGIN ISLANDS USA</t>
  </si>
  <si>
    <t>464</t>
  </si>
  <si>
    <t>أنجويلا</t>
  </si>
  <si>
    <t>ANGUILLA</t>
  </si>
  <si>
    <t>500</t>
  </si>
  <si>
    <t>IRELAND</t>
  </si>
  <si>
    <t>510</t>
  </si>
  <si>
    <t>FINLAND</t>
  </si>
  <si>
    <t>SWEDEN</t>
  </si>
  <si>
    <t>NORWAY</t>
  </si>
  <si>
    <t>DENMARK</t>
  </si>
  <si>
    <t>514</t>
  </si>
  <si>
    <t>SWITZERLAND</t>
  </si>
  <si>
    <t>515</t>
  </si>
  <si>
    <t>PORTUGAL</t>
  </si>
  <si>
    <t>516</t>
  </si>
  <si>
    <t>AUSTRIA</t>
  </si>
  <si>
    <t>517</t>
  </si>
  <si>
    <t>GERMANY</t>
  </si>
  <si>
    <t>518</t>
  </si>
  <si>
    <t>NETHERLANDS</t>
  </si>
  <si>
    <t>519</t>
  </si>
  <si>
    <t>BELGIUM</t>
  </si>
  <si>
    <t>520</t>
  </si>
  <si>
    <t>LUXEMBOURG</t>
  </si>
  <si>
    <t>521</t>
  </si>
  <si>
    <t>UNITED KINGDOM</t>
  </si>
  <si>
    <t>522</t>
  </si>
  <si>
    <t>FRANCE</t>
  </si>
  <si>
    <t>523</t>
  </si>
  <si>
    <t>ITALY</t>
  </si>
  <si>
    <t>524</t>
  </si>
  <si>
    <t>GREECE</t>
  </si>
  <si>
    <t>525</t>
  </si>
  <si>
    <t>TURKEY</t>
  </si>
  <si>
    <t>526</t>
  </si>
  <si>
    <t>SPAIN</t>
  </si>
  <si>
    <t>527</t>
  </si>
  <si>
    <t>جزر الكناري</t>
  </si>
  <si>
    <t>CANARY ISLANDS</t>
  </si>
  <si>
    <t>جزر الكناري Canary Islands</t>
  </si>
  <si>
    <t>528</t>
  </si>
  <si>
    <t>ICELAND</t>
  </si>
  <si>
    <t>529</t>
  </si>
  <si>
    <t>GIBRALTAR</t>
  </si>
  <si>
    <t>530</t>
  </si>
  <si>
    <t>MALTA</t>
  </si>
  <si>
    <t>531</t>
  </si>
  <si>
    <t>CYPRUS</t>
  </si>
  <si>
    <t>532</t>
  </si>
  <si>
    <t>الإتحاد السوفييتي (سابقا)</t>
  </si>
  <si>
    <t>U.S.S.R (PREVIOUSLY)</t>
  </si>
  <si>
    <t>الإتحاد السوفييتي (سابقا) U.S.S.R (Previously)</t>
  </si>
  <si>
    <t>533</t>
  </si>
  <si>
    <t>POLAND</t>
  </si>
  <si>
    <t>534</t>
  </si>
  <si>
    <t>ألمانيا الشرقية (سابقا)</t>
  </si>
  <si>
    <t>EAST GERMANY (PREVIOUSLY)</t>
  </si>
  <si>
    <t>ألمانيا الشرقية (سابقا) East Germany (Previously)</t>
  </si>
  <si>
    <t>535</t>
  </si>
  <si>
    <t>HUNGARY</t>
  </si>
  <si>
    <t>536</t>
  </si>
  <si>
    <t>يوغسلافيا (سابقا)</t>
  </si>
  <si>
    <t>YUGOSLAVIA (PREVIOUSLY)</t>
  </si>
  <si>
    <t>يوغسلافيا (سابقا) Yugoslavia (Previously)</t>
  </si>
  <si>
    <t>537</t>
  </si>
  <si>
    <t>تشيكو سلوفاكيا (سابقا)</t>
  </si>
  <si>
    <t>CZECHOSLOVAKIA (PREVIOUSLY)</t>
  </si>
  <si>
    <t>تشيكو سلوفاكيا (سابقا) Czechoslovakia (Previously)</t>
  </si>
  <si>
    <t>538</t>
  </si>
  <si>
    <t>ALBANIA</t>
  </si>
  <si>
    <t>539</t>
  </si>
  <si>
    <t>BULGARIA</t>
  </si>
  <si>
    <t>540</t>
  </si>
  <si>
    <t>ROMANIA</t>
  </si>
  <si>
    <t>541</t>
  </si>
  <si>
    <t>ESTONIA</t>
  </si>
  <si>
    <t>542</t>
  </si>
  <si>
    <t>LATVIA</t>
  </si>
  <si>
    <t>543</t>
  </si>
  <si>
    <t>LITHUANIA</t>
  </si>
  <si>
    <t>544</t>
  </si>
  <si>
    <t>UKRAINE</t>
  </si>
  <si>
    <t>545</t>
  </si>
  <si>
    <t>روسيا البيضاء</t>
  </si>
  <si>
    <t>BYELARUS</t>
  </si>
  <si>
    <t>روسيا البيضاء Byelarus</t>
  </si>
  <si>
    <t>546</t>
  </si>
  <si>
    <t>MOLDOVA</t>
  </si>
  <si>
    <t>547</t>
  </si>
  <si>
    <t>SLOVENIA</t>
  </si>
  <si>
    <t>548</t>
  </si>
  <si>
    <t>CROATIA</t>
  </si>
  <si>
    <t>549</t>
  </si>
  <si>
    <t>BOSNIA AND HERZEGOVINA</t>
  </si>
  <si>
    <t>550</t>
  </si>
  <si>
    <t>صربيا والجبل الأسود (سابقا)</t>
  </si>
  <si>
    <t>SERBIA AND MONTENEGRO (PREVIOUSLY)</t>
  </si>
  <si>
    <t>صربيا والجبل الأسود (سابقا) Serbia And Montenegro (Previously)</t>
  </si>
  <si>
    <t>551</t>
  </si>
  <si>
    <t>RUSSIAN FEDERATION</t>
  </si>
  <si>
    <t>552</t>
  </si>
  <si>
    <t>CZECH REPUBLIC</t>
  </si>
  <si>
    <t>553</t>
  </si>
  <si>
    <t>SLOVAKIA</t>
  </si>
  <si>
    <t>554</t>
  </si>
  <si>
    <t>MACEDONIA</t>
  </si>
  <si>
    <t>555</t>
  </si>
  <si>
    <t>MONACO</t>
  </si>
  <si>
    <t>556</t>
  </si>
  <si>
    <t>SAN MARINO</t>
  </si>
  <si>
    <t>557</t>
  </si>
  <si>
    <t>LIECHTENSTEIN</t>
  </si>
  <si>
    <t>558</t>
  </si>
  <si>
    <t>ANDORRA</t>
  </si>
  <si>
    <t>559</t>
  </si>
  <si>
    <t>آيل أوف مان</t>
  </si>
  <si>
    <t>ISLE OF MAN</t>
  </si>
  <si>
    <t>560</t>
  </si>
  <si>
    <t>جزر فوكلاند</t>
  </si>
  <si>
    <t>FALKLAND ISLANDS</t>
  </si>
  <si>
    <t>561</t>
  </si>
  <si>
    <t>جزر فارو</t>
  </si>
  <si>
    <t>FAROE ISLANDS</t>
  </si>
  <si>
    <t>جزر فارو Faroe Islands</t>
  </si>
  <si>
    <t>562</t>
  </si>
  <si>
    <t>GREENLAND</t>
  </si>
  <si>
    <t>563</t>
  </si>
  <si>
    <t>HOLY SEE</t>
  </si>
  <si>
    <t>564</t>
  </si>
  <si>
    <t>SAINT PIERRE AND MIQUELON</t>
  </si>
  <si>
    <t>565</t>
  </si>
  <si>
    <t>SOUTH GEORGIA AND SANDWICH ISLANDS</t>
  </si>
  <si>
    <t>566</t>
  </si>
  <si>
    <t>سفالبارد ويان ماين</t>
  </si>
  <si>
    <t>SVALBARD AND JAN MAYEN</t>
  </si>
  <si>
    <t>567</t>
  </si>
  <si>
    <t>جزر توركس وكايكوس</t>
  </si>
  <si>
    <t>TURKS AND CAICOS ISLANDS</t>
  </si>
  <si>
    <t>568</t>
  </si>
  <si>
    <t>SERBIA</t>
  </si>
  <si>
    <t>569</t>
  </si>
  <si>
    <t>AMERICAN SAMOA</t>
  </si>
  <si>
    <t>570</t>
  </si>
  <si>
    <t>GUERNSEY</t>
  </si>
  <si>
    <t>571</t>
  </si>
  <si>
    <t>CURACAO</t>
  </si>
  <si>
    <t>572</t>
  </si>
  <si>
    <t>JERSEY</t>
  </si>
  <si>
    <t>573</t>
  </si>
  <si>
    <t>MONTENEGRO</t>
  </si>
  <si>
    <t>605</t>
  </si>
  <si>
    <t>REPUBLIC OF KOSOVO</t>
  </si>
  <si>
    <t>606</t>
  </si>
  <si>
    <t>ALAND ISLANDS</t>
  </si>
  <si>
    <t>607</t>
  </si>
  <si>
    <t>بونير وسينت أوستاتيوس</t>
  </si>
  <si>
    <t>BONAIRE AND SINT EUSTATIUS</t>
  </si>
  <si>
    <t>بونير وسينت أوستاتيوس Bonaire And Sint Eustatius</t>
  </si>
  <si>
    <t>609</t>
  </si>
  <si>
    <t>سانت بارتيليمي</t>
  </si>
  <si>
    <t>SAINT BARTHELEMY</t>
  </si>
  <si>
    <t>سانت بارتيليمي Saint Barthelemy</t>
  </si>
  <si>
    <t>610</t>
  </si>
  <si>
    <t>SAINT MARTIN</t>
  </si>
  <si>
    <t>سانت مارتن Saint Martin</t>
  </si>
  <si>
    <t>سينت مارتن</t>
  </si>
  <si>
    <t>SINT MAARTEN</t>
  </si>
  <si>
    <t>سينت مارتن Sint Maarten</t>
  </si>
  <si>
    <t>950</t>
  </si>
  <si>
    <t>الإتحاد الأوربي، غير مذكورة في مكان آخر</t>
  </si>
  <si>
    <t>EUROPEAN UNION, N.E.S</t>
  </si>
  <si>
    <t>996</t>
  </si>
  <si>
    <t>دول مختلفة</t>
  </si>
  <si>
    <t>DIFFERENT COUNTRIES</t>
  </si>
  <si>
    <t>دول مختلفة Different Countries</t>
  </si>
  <si>
    <t>997</t>
  </si>
  <si>
    <t>OTHER COUNTRIES</t>
  </si>
  <si>
    <t>دول أخرى Other Countries</t>
  </si>
  <si>
    <t>998</t>
  </si>
  <si>
    <t>عينات واردات أقل من 5000 ريال</t>
  </si>
  <si>
    <t>SAMPLED IMPORTS UNDER 5000 SAR</t>
  </si>
  <si>
    <t>عينات واردات أقل من 5000 ريال Sampled Imports Under 5000 Sar</t>
  </si>
  <si>
    <t>999</t>
  </si>
  <si>
    <t>غير مبين</t>
  </si>
  <si>
    <t>NOT DEFINED</t>
  </si>
  <si>
    <t>سانت مارتن (الفرنسية)</t>
  </si>
  <si>
    <t>مملكة البحرين Kingdom of Bahrain</t>
  </si>
  <si>
    <t>سلطنة عمان Sultanate of Oman</t>
  </si>
  <si>
    <t>دولة الكويت State of Kuwait</t>
  </si>
  <si>
    <t>دولة قطر State of Qatar</t>
  </si>
  <si>
    <t>الجمهورية اليمنية Republic of Yemen</t>
  </si>
  <si>
    <t>Samoa</t>
  </si>
  <si>
    <t>التبادل التجاري بين المملكة وشركائها التجاريين الرئيسيين لعام 2025، القيمة بالمليون ريال</t>
  </si>
  <si>
    <t>Trade exchange between the Kingdom and its main trading partners in 2025, value in SAR million</t>
  </si>
  <si>
    <t>أهم السلع المصدرة 2025   
Top Exported goods 2025</t>
  </si>
  <si>
    <t>أهم السلع المعاد تصديرها 2025     
Top Re-Exported goods 2025</t>
  </si>
  <si>
    <t>أهم السلع المستوردة 2025     
Top Imported goods 2025</t>
  </si>
  <si>
    <t>مواد خام</t>
  </si>
  <si>
    <t>مواد نصف مصنعة</t>
  </si>
  <si>
    <t>مواد مصنعة</t>
  </si>
  <si>
    <t>Intermediate Consumption</t>
  </si>
  <si>
    <t>Final Consumption</t>
  </si>
  <si>
    <t>الرمز</t>
  </si>
  <si>
    <t>الفئات</t>
  </si>
  <si>
    <t>Categories</t>
  </si>
  <si>
    <t>المنتجات</t>
  </si>
  <si>
    <t>Products</t>
  </si>
  <si>
    <t>القسم</t>
  </si>
  <si>
    <t>Chapter</t>
  </si>
  <si>
    <t>سنوي</t>
  </si>
  <si>
    <t>Annual</t>
  </si>
  <si>
    <t>الصادرات غير البترولية (تشمل إعادة التصدير) حسب الدول وأقسام وفصول النظام المنسق</t>
  </si>
  <si>
    <t>الواردات حسب الدول وأقسام وفصول النظام المنسق</t>
  </si>
  <si>
    <t>الصادرات والواردات حسب التصنيف الموحد للتجارة الدولية</t>
  </si>
  <si>
    <t>الصادرات والواردات حسب تصنيف الفئات الاقتصادية الواسعة</t>
  </si>
  <si>
    <t>التبادل التجاري بين المملكة وشركائها التجاريين الرئيسيين</t>
  </si>
  <si>
    <t>التبادل التجاري بين المملكة العربية السعودية والدول الأخرى</t>
  </si>
  <si>
    <t>Non-oil exports (include re-exports) by countries and HS sections and chapters</t>
  </si>
  <si>
    <t>Imports by countries and HS sections and chapters</t>
  </si>
  <si>
    <t>Exports and imports by Standard International Trade Classification</t>
  </si>
  <si>
    <t>Exports and imports by classification of Broad Economic Categories</t>
  </si>
  <si>
    <t>Trade exchange between the Kingdom and its main trading partners</t>
  </si>
  <si>
    <t>Trade exchange between the Kingdom and other trading partners</t>
  </si>
  <si>
    <t>الربع الأول</t>
  </si>
  <si>
    <t>Q1</t>
  </si>
  <si>
    <t>Q2</t>
  </si>
  <si>
    <t>Q3</t>
  </si>
  <si>
    <t>Q4</t>
  </si>
  <si>
    <t>الربع الثاني</t>
  </si>
  <si>
    <t>الربع الثالث</t>
  </si>
  <si>
    <t>الربع الرابع</t>
  </si>
  <si>
    <t>دوري
Period</t>
  </si>
  <si>
    <t>الربع الأول
Q1</t>
  </si>
  <si>
    <t>يناير
Jan</t>
  </si>
  <si>
    <t>فبراير
Feb</t>
  </si>
  <si>
    <t>مارس
Mar</t>
  </si>
  <si>
    <t>أبريل
Apr</t>
  </si>
  <si>
    <t>مايو
May</t>
  </si>
  <si>
    <t>يونيو
Jun</t>
  </si>
  <si>
    <t>الربع الثاني
Q2</t>
  </si>
  <si>
    <t>الربع الثالث
Q3</t>
  </si>
  <si>
    <t>الربع الرابع
Q4</t>
  </si>
  <si>
    <t>يوليو
Jul</t>
  </si>
  <si>
    <t>أغسطس
Aug</t>
  </si>
  <si>
    <t>سبتمبر
Sep</t>
  </si>
  <si>
    <t>أكتوبر
Oct</t>
  </si>
  <si>
    <t>نوفمبر
Nov</t>
  </si>
  <si>
    <t>ديسمبر
Dec</t>
  </si>
  <si>
    <t>الصادرات والواردات حسب التصنيف الموحد للتجارة الدولية- النسخة 4(*)، بالمليون ريال</t>
  </si>
  <si>
    <t>Time series of net trade exchange ratio by main sections, 2023=100</t>
  </si>
  <si>
    <t>Time series of gross terms of trade ratio by main sections, 2023=100</t>
  </si>
  <si>
    <t xml:space="preserve"> السلاسل الزمنية لمعدل التبادل التجاري الصافي حسب الأقسام الرئيسية، 2023=100</t>
  </si>
  <si>
    <t>السلاسل الزمنية لمعدل التبادل التجاري الإجمالي حسب الأقسام الرئيسية، 2023=100</t>
  </si>
  <si>
    <t xml:space="preserve"> السلاسل الزمنية لمعدل التبادل التجاري الصافي حسب الأقسام الرئيسية</t>
  </si>
  <si>
    <t>Time series of net trade exchange ratio by main sections</t>
  </si>
  <si>
    <t>السلاسل الزمنية لمعدل التبادل التجاري الإجمالي حسب الأقسام الرئيسية</t>
  </si>
  <si>
    <t>Time series of gross terms of trade ratio by main sections</t>
  </si>
  <si>
    <t>الصادرات والواردات وحجم التجارة السلعي والميزان التجاري السلعي</t>
  </si>
  <si>
    <t>Merchandise exports, imports, trade volume and trade balance</t>
  </si>
  <si>
    <t>التبادل التجاري (لا يتضمن الصادرات البترولية) مع دول مجلس التعاون الخليجي</t>
  </si>
  <si>
    <t>Trade exchange (not include oil exports) with the GCC countries</t>
  </si>
  <si>
    <t>حجم التجارة السلعي والميزان التجاري السلعي، القيمة بالمليون ريال</t>
  </si>
  <si>
    <t>Merchandise trade volume and merchandise trade balance, value in SAR million</t>
  </si>
  <si>
    <t>حجم التجارة السلعي
Merchandise trade volume
(C) = (A + B)</t>
  </si>
  <si>
    <t>الميزان التجاري السلعي
Merchandise trade balance
(D) = (A - B)</t>
  </si>
  <si>
    <t>ميزان تجارة السلع (لا يتضمن الصادرات البترولية)</t>
  </si>
  <si>
    <t>Balance of trade in goods (not include oil exports)</t>
  </si>
  <si>
    <t>التبادل التجاري (لا يتضمن الصادرات البترولية) مع دول مجلس التعاون الخليجي، القيمة بالمليون ريال</t>
  </si>
  <si>
    <t>Trade exchange (not include oil exports) with the GCC countries, value in SAR million</t>
  </si>
  <si>
    <t>أوزان الصادرات والواردات بألف طن</t>
  </si>
  <si>
    <t>الصادرات والواردات حسب التصنيف الصناعي الدولي الموحد</t>
  </si>
  <si>
    <t>الصادرات والواردات حسب التصنيف الصناعي الدولي الموحد- النسخة 4(*)، بالمليون ريال</t>
  </si>
  <si>
    <t>Exports and imports by Standard International Trade Classification (Rev4)(*), value in SAR million</t>
  </si>
  <si>
    <t>أنشطة زراعة المحاصيل والإنتاج الحيواني والصيد والخدمات المتصلة</t>
  </si>
  <si>
    <t>Crop and animal production, hunting and related service activities</t>
  </si>
  <si>
    <t>الحراجة وقطع الأخشاب</t>
  </si>
  <si>
    <t>Forestry and logging</t>
  </si>
  <si>
    <t>صيد الأسماك وتربية المائيات</t>
  </si>
  <si>
    <t>Fishing and aquaculture</t>
  </si>
  <si>
    <t>تعدين الفحم والليغنيت</t>
  </si>
  <si>
    <t>Mining of coal and lignite</t>
  </si>
  <si>
    <t>استخراج النفط الخام والغاز الطبيعي</t>
  </si>
  <si>
    <t>Extraction of crude petroleum and natural gas</t>
  </si>
  <si>
    <t>تعدين ركازات الفلزات</t>
  </si>
  <si>
    <t>Mining of metal ores</t>
  </si>
  <si>
    <t>الأنشطة الأخرى للتعدين واستغلال المحاجر</t>
  </si>
  <si>
    <t>Other mining and quarrying</t>
  </si>
  <si>
    <t>صُنع المنتجات الغذائية</t>
  </si>
  <si>
    <t>Manufacture of food products</t>
  </si>
  <si>
    <t>صُنع المشروبات</t>
  </si>
  <si>
    <t>Manufacture of beverages</t>
  </si>
  <si>
    <t>صُنع منتجات التبغ</t>
  </si>
  <si>
    <t>Manufacture of tobacco products</t>
  </si>
  <si>
    <t>صُنع المنسوجات</t>
  </si>
  <si>
    <t>Manufacture of textiles</t>
  </si>
  <si>
    <t>صُنع الملبوسات</t>
  </si>
  <si>
    <t>Manufacture of wearing apparel</t>
  </si>
  <si>
    <t>صُنع المنتجات الجلدية والمنتجات ذات الصلة</t>
  </si>
  <si>
    <t>Manufacture of leather and related products</t>
  </si>
  <si>
    <t>صُنع الخشب ومنتجات الخشب والفلين، باستثناء الأثاث؛ صُنع أصناف من القش ومواد الضفر</t>
  </si>
  <si>
    <t>Manufacture of wood and of products of wood and cork, except furniture; manufacture of articles of straw and plaiting materials</t>
  </si>
  <si>
    <t>صُنع الورق ومنتجات الورق</t>
  </si>
  <si>
    <t>Manufacture of paper and paper products</t>
  </si>
  <si>
    <t>الطباعة واستنساخ وسائط الإعلام المسجّلة</t>
  </si>
  <si>
    <t>Printing and reproduction of recorded media</t>
  </si>
  <si>
    <t>صُنع فحم الكوك والمنتجات النفطية المكررة</t>
  </si>
  <si>
    <t>Manufacture of coke and refined petroleum products</t>
  </si>
  <si>
    <t>صُنع المواد الكيميائية والمنتجات الكيميائية</t>
  </si>
  <si>
    <t>Manufacture of chemicals and chemical products</t>
  </si>
  <si>
    <t>صُنع المنتجات الصيدلانية الأساسية والمستحضرات الصيدلانية</t>
  </si>
  <si>
    <t>Manufacture of basic pharmaceutical products and pharmaceutical preparations</t>
  </si>
  <si>
    <t>صُنع منتجات المطاط واللدائن</t>
  </si>
  <si>
    <t>Manufacture of rubber and plastics products</t>
  </si>
  <si>
    <t>صُنع منتجات المعادن اللافلزية الأخرى</t>
  </si>
  <si>
    <t>Manufacture of other non-metallic mineral products</t>
  </si>
  <si>
    <t>صُنع الفلّزات القاعدية</t>
  </si>
  <si>
    <t>Manufacture of basic metals</t>
  </si>
  <si>
    <t>صُنع منتجات المعادن المشكَّلة، باستثناء الآلات والمعدات</t>
  </si>
  <si>
    <t>Manufacture of fabricated metal products, except machinery and equipment</t>
  </si>
  <si>
    <t>صُنع الحواسيب والمنتجات الإلكترونية والبصرية</t>
  </si>
  <si>
    <t>Manufacture of computer, electronic and optical products</t>
  </si>
  <si>
    <t>صُنع المعدات الكهربائية</t>
  </si>
  <si>
    <t>Manufacture of electrical equipment</t>
  </si>
  <si>
    <t>صُنع الآلات والمعدات غير المصنّفة في موضع آخر</t>
  </si>
  <si>
    <t>Manufacture of machinery and equipment n.e.c.</t>
  </si>
  <si>
    <t>صُنع المركبات ذات المحرّكات والمركبات المقطورة ونصف المقطورة</t>
  </si>
  <si>
    <t>Manufacture of motor vehicles, trailers and semi-trailers</t>
  </si>
  <si>
    <t>صُنع معدات النقل الأخرى</t>
  </si>
  <si>
    <t>Manufacture of other transport equipment</t>
  </si>
  <si>
    <t>صُنع الأثاث</t>
  </si>
  <si>
    <t>Manufacture of furniture</t>
  </si>
  <si>
    <t>الصناعات التحويلية الأخرى</t>
  </si>
  <si>
    <t>Other manufacturing</t>
  </si>
  <si>
    <t>A</t>
  </si>
  <si>
    <t xml:space="preserve">الزراعة والحراجة وصيد الاسماك </t>
  </si>
  <si>
    <t>Agriculture, forestry and fishing</t>
  </si>
  <si>
    <t>B</t>
  </si>
  <si>
    <t>التعدين واستغلال المحاجر</t>
  </si>
  <si>
    <t>Mining and quarrying</t>
  </si>
  <si>
    <t>C</t>
  </si>
  <si>
    <t>Manufacturing</t>
  </si>
  <si>
    <t>الصناعات التحويلية</t>
  </si>
  <si>
    <t>أخرى</t>
  </si>
  <si>
    <t>Other</t>
  </si>
  <si>
    <t>الواردات حسب طبيعة المواد وحسب استخدام المواد</t>
  </si>
  <si>
    <t>Imports by nature of items and by utilization of items</t>
  </si>
  <si>
    <t>الواردات حسب طبيعة المواد وحسب استخدام المواد، بالمليون ريال</t>
  </si>
  <si>
    <t>Imports by nature of items and by utilization of items, value in SAR million</t>
  </si>
  <si>
    <t>حسب طبيعة المواد</t>
  </si>
  <si>
    <t>by nature of items</t>
  </si>
  <si>
    <t>حسب استخدام المواد</t>
  </si>
  <si>
    <t>by utilization of items</t>
  </si>
  <si>
    <t>الاستهلاك النهائي</t>
  </si>
  <si>
    <t>وسيطة</t>
  </si>
  <si>
    <t>رأسمالية</t>
  </si>
  <si>
    <t>Fixed Assets (Capital)</t>
  </si>
  <si>
    <t>Raw Materials</t>
  </si>
  <si>
    <t>Semi-Finished Goods</t>
  </si>
  <si>
    <t>Finished Goods</t>
  </si>
  <si>
    <t>الأغذية والمشروبات، خام، للأغراض الصناعية أساسًا</t>
  </si>
  <si>
    <t>الأغذية والمشروبات، خام، للاستهلاك المنزلي أساسًا</t>
  </si>
  <si>
    <t>121</t>
  </si>
  <si>
    <t>الأغذية والمشروبات، معالجة، أساسا للصناعة</t>
  </si>
  <si>
    <t>122</t>
  </si>
  <si>
    <t>الأغذية والمشروبات، معالجة، أساسا للاستهلاك المنزلي</t>
  </si>
  <si>
    <t>مواد صناعية غير مصنفة في مكان آخر، خام</t>
  </si>
  <si>
    <t>مواد صناعية غير مصنفة في مكان آخر، معالجة</t>
  </si>
  <si>
    <t>الوقود وزيوت التشحيم، خام</t>
  </si>
  <si>
    <t>الوقود وزيوت التشحيم، معالجة، وقود المحركات</t>
  </si>
  <si>
    <t>الوقود وزيوت التشحيم، معالجة، غير وقود المحركات</t>
  </si>
  <si>
    <t>السلع الرأسمالية (بإستثناء معدات النقل)</t>
  </si>
  <si>
    <t>أجزاء ولوازم للسلع الرأسمالية (بإستثناء معدات النقل)</t>
  </si>
  <si>
    <t>سيارات الركاب</t>
  </si>
  <si>
    <t>معدات النقل باستثناء سيارات الركاب، صناعية</t>
  </si>
  <si>
    <t>Other transport equipment, industrial</t>
  </si>
  <si>
    <t>معدات النقل باستثناء سيارات الركاب، غير صناعية</t>
  </si>
  <si>
    <t>Other transport equipment, non-industrial</t>
  </si>
  <si>
    <t>أجزاء ولوازم لمعدات النقل</t>
  </si>
  <si>
    <t>السلع الاستهلاكية التي لم تصنف في مكان آخر، معمرة</t>
  </si>
  <si>
    <t>620</t>
  </si>
  <si>
    <t>السلع الاستهلاكية التي لم تصنف في مكان آخر، شبة معمرة</t>
  </si>
  <si>
    <t>630</t>
  </si>
  <si>
    <t>السلع الاستهلاكية التي لم تصنف في مكان آخر، غير معمرة</t>
  </si>
  <si>
    <t>Food and beverages, primary, mainly for industry</t>
  </si>
  <si>
    <t>Food and beverages, primary, mainly for household consumption</t>
  </si>
  <si>
    <t>Food and beverages, processed, mainly for industry</t>
  </si>
  <si>
    <t>Food and beverages, processed, mainly for household consumption</t>
  </si>
  <si>
    <t>Industrial supplies not elsewhere specified, primary</t>
  </si>
  <si>
    <t>Industrial supplies not elsewhere specified, processed</t>
  </si>
  <si>
    <t>Fuels and lubricants, primary</t>
  </si>
  <si>
    <t>Fuels and lubricants, processed, motor spririt</t>
  </si>
  <si>
    <t>Fuels and lubricants, processed, other</t>
  </si>
  <si>
    <t>Capital goods (except tansport equipment)</t>
  </si>
  <si>
    <t>Parts and accessories of capital goods (except tansport equipment)</t>
  </si>
  <si>
    <t>Passenger motor cans</t>
  </si>
  <si>
    <t>Parts and accessories of transport equipment</t>
  </si>
  <si>
    <t>Consumer goods not elsewhere specified, durable</t>
  </si>
  <si>
    <t>Consumer goods not elsewhere specified, semi-durable</t>
  </si>
  <si>
    <t>Consumer goods not elsewhere specified, non-durable</t>
  </si>
  <si>
    <t>الأغذية والمشروبات</t>
  </si>
  <si>
    <t>المواد الصناعية غير مصنفة في مكان آخر</t>
  </si>
  <si>
    <t>الوقود وزيوت التشحيم</t>
  </si>
  <si>
    <t>السلع الرأسمالية (بإستثناء معدات النقل)، وأجزاؤها ولوازمها</t>
  </si>
  <si>
    <t>معدات النقل، وأجزاؤها ولوازمها</t>
  </si>
  <si>
    <t>السلع الاستهلاكية التي لم تصنف في مكان آخر</t>
  </si>
  <si>
    <t>Food and beverages</t>
  </si>
  <si>
    <t>Industrial supplies not elsewhere specified</t>
  </si>
  <si>
    <t>Fuels and lubricants</t>
  </si>
  <si>
    <t>Capital goods (except tansport equipment), and parts and accessories thereof</t>
  </si>
  <si>
    <t>Transport equipment, and parts and accessories thereof</t>
  </si>
  <si>
    <t>Consumer goods not elsewhere specified</t>
  </si>
  <si>
    <t>الصادرات والواردات حسب تصنيف الفئات الاقتصادية الواسعة- النسخة 4(*)، بالمليون ريال</t>
  </si>
  <si>
    <t>Exports and imports by classification of Broad Economic Categories Rev.4(*), value in SAR million</t>
  </si>
  <si>
    <t>Export and import weights in thousand tons</t>
  </si>
  <si>
    <t>Export and import weights, in thousand tons</t>
  </si>
  <si>
    <t>أوزان الصادرات والواردات، بألف طن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</si>
</sst>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_(* \(#,##0.00\);_(* &quot;-&quot;??_);_(@_)"/>
    <numFmt numFmtId="164" formatCode="_-* #,##0.00_-;\-* #,##0.00_-;_-* &quot;-&quot;??_-;_-@_-"/>
    <numFmt numFmtId="165" formatCode="0.0"/>
    <numFmt numFmtId="166" formatCode="#,##0.0"/>
    <numFmt numFmtId="167" formatCode="0.0%"/>
    <numFmt numFmtId="168" formatCode="#,##0.000000"/>
    <numFmt numFmtId="169" formatCode="#,##0.000000000"/>
    <numFmt numFmtId="170" formatCode="#,##0.000000000000"/>
    <numFmt numFmtId="171" formatCode="_-* #,##0.0_-;\-* #,##0.0_-;_-* &quot;-&quot;??_-;_-@_-"/>
    <numFmt numFmtId="172" formatCode="_-* #,##0.00\ _ر_._س_._‏_-;\-* #,##0.00\ _ر_._س_._‏_-;_-* &quot;-&quot;??\ _ر_._س_._‏_-;_-@_-"/>
    <numFmt numFmtId="173" formatCode="_-* #,##0\ _ر_._س_._‏_-;\-* #,##0\ _ر_._س_._‏_-;_-* &quot;-&quot;??\ _ر_._س_._‏_-;_-@_-"/>
    <numFmt numFmtId="174" formatCode="B1mmm\-yy"/>
    <numFmt numFmtId="175" formatCode="[$-1170000]B2dd/mm/yyyy;@"/>
    <numFmt numFmtId="176" formatCode="_-* #,##0.00000\ _ر_._س_._‏_-;\-* #,##0.00000\ _ر_._س_._‏_-;_-* &quot;-&quot;??\ _ر_._س_._‏_-;_-@_-"/>
  </numFmts>
  <fonts count="55" x14ac:knownFonts="1">
    <font>
      <sz val="11"/>
      <color theme="1"/>
      <name val="Calibri"/>
      <family val="2"/>
      <charset val="178"/>
      <scheme val="minor"/>
    </font>
    <font>
      <sz val="11"/>
      <color theme="1"/>
      <name val="Calibri"/>
      <family val="2"/>
      <scheme val="minor"/>
    </font>
    <font>
      <sz val="8"/>
      <color theme="1"/>
      <name val="Arial"/>
      <family val="2"/>
      <charset val="178"/>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Segoe UI"/>
      <family val="2"/>
    </font>
    <font>
      <u/>
      <sz val="11"/>
      <color theme="10"/>
      <name val="Segoe UI"/>
      <family val="2"/>
    </font>
    <font>
      <sz val="11"/>
      <color theme="1"/>
      <name val="Calibri"/>
      <family val="2"/>
      <charset val="178"/>
      <scheme val="minor"/>
    </font>
    <font>
      <sz val="11"/>
      <color theme="1"/>
      <name val="Sakkal Majalla"/>
    </font>
    <font>
      <sz val="12"/>
      <color rgb="FF474D9B"/>
      <name val="Sakkal Majalla"/>
    </font>
    <font>
      <sz val="14"/>
      <color rgb="FF474D9B"/>
      <name val="Sakkal Majalla"/>
    </font>
    <font>
      <b/>
      <sz val="14"/>
      <color rgb="FF474D9B"/>
      <name val="Sakkal Majalla"/>
    </font>
    <font>
      <sz val="10"/>
      <name val="Sakkal Majalla"/>
    </font>
    <font>
      <sz val="10"/>
      <color theme="1"/>
      <name val="Sakkal Majalla"/>
    </font>
    <font>
      <sz val="12"/>
      <name val="Sakkal Majalla"/>
    </font>
    <font>
      <sz val="12"/>
      <color theme="1"/>
      <name val="Sakkal Majalla"/>
    </font>
    <font>
      <sz val="9"/>
      <color theme="1"/>
      <name val="Sakkal Majalla"/>
    </font>
    <font>
      <b/>
      <sz val="10"/>
      <color theme="1"/>
      <name val="Sakkal Majalla"/>
    </font>
    <font>
      <b/>
      <sz val="11"/>
      <color theme="1"/>
      <name val="Sakkal Majalla"/>
    </font>
    <font>
      <b/>
      <sz val="9"/>
      <color theme="1"/>
      <name val="Sakkal Majalla"/>
    </font>
    <font>
      <b/>
      <sz val="12"/>
      <color theme="1"/>
      <name val="Sakkal Majalla"/>
    </font>
    <font>
      <b/>
      <sz val="12"/>
      <color indexed="8"/>
      <name val="Sakkal Majalla"/>
    </font>
    <font>
      <b/>
      <sz val="12"/>
      <color rgb="FFFF0000"/>
      <name val="Sakkal Majalla"/>
    </font>
    <font>
      <sz val="12"/>
      <color rgb="FFFF0000"/>
      <name val="Sakkal Majalla"/>
    </font>
    <font>
      <sz val="12"/>
      <color indexed="8"/>
      <name val="Sakkal Majalla"/>
    </font>
    <font>
      <b/>
      <sz val="14"/>
      <color theme="0"/>
      <name val="Sakkal Majalla"/>
    </font>
    <font>
      <sz val="14"/>
      <name val="Sakkal Majalla"/>
    </font>
    <font>
      <sz val="14"/>
      <color theme="0"/>
      <name val="Sakkal Majalla"/>
    </font>
    <font>
      <sz val="10"/>
      <color rgb="FF8C96A7"/>
      <name val="Sakkal Majalla"/>
    </font>
    <font>
      <b/>
      <sz val="18"/>
      <name val="Sakkal Majalla"/>
    </font>
    <font>
      <sz val="10"/>
      <color rgb="FF9BA8C2"/>
      <name val="Sakkal Majalla"/>
    </font>
    <font>
      <b/>
      <sz val="10"/>
      <color rgb="FF9BA8C2"/>
      <name val="Sakkal Majalla"/>
    </font>
    <font>
      <b/>
      <sz val="20"/>
      <name val="Sakkal Majalla"/>
    </font>
    <font>
      <sz val="12"/>
      <color theme="0"/>
      <name val="Sakkal Majalla"/>
    </font>
    <font>
      <sz val="11"/>
      <color theme="0"/>
      <name val="Sakkal Majalla"/>
    </font>
    <font>
      <sz val="14"/>
      <color rgb="FF9BA8C2"/>
      <name val="Sakkal Majalla"/>
    </font>
    <font>
      <sz val="9"/>
      <color theme="0"/>
      <name val="Sakkal Majalla"/>
    </font>
    <font>
      <b/>
      <sz val="14"/>
      <name val="Sakkal Majalla"/>
    </font>
    <font>
      <sz val="14"/>
      <color rgb="FF474D9B"/>
      <name val="Frutiger LT Arabic 45 Light"/>
    </font>
    <font>
      <sz val="11"/>
      <color theme="1"/>
      <name val="Frutiger LT Arabic 45 Light"/>
    </font>
    <font>
      <b/>
      <sz val="14"/>
      <color rgb="FF474D9B"/>
      <name val="Frutiger LT Arabic 45 Light"/>
    </font>
    <font>
      <b/>
      <sz val="11"/>
      <name val="Frutiger LT Arabic 45 Light"/>
    </font>
    <font>
      <sz val="14"/>
      <color theme="1"/>
      <name val="Sakkal Majalla"/>
    </font>
    <font>
      <b/>
      <sz val="10"/>
      <color theme="1"/>
      <name val="Arial"/>
      <family val="2"/>
    </font>
    <font>
      <sz val="10"/>
      <color theme="1"/>
      <name val="Arial"/>
      <family val="2"/>
    </font>
    <font>
      <sz val="10"/>
      <color theme="1"/>
      <name val="Frutiger LT Arabic 45 Light"/>
    </font>
    <font>
      <sz val="8"/>
      <color rgb="FFFF0000"/>
      <name val="Calibri"/>
      <family val="2"/>
      <charset val="178"/>
      <scheme val="minor"/>
    </font>
    <font>
      <sz val="11"/>
      <color theme="0"/>
      <name val="Calibri"/>
      <family val="2"/>
      <charset val="178"/>
      <scheme val="minor"/>
    </font>
    <font>
      <b/>
      <sz val="11"/>
      <color theme="1"/>
      <name val="Calibri"/>
      <family val="2"/>
      <charset val="178"/>
      <scheme val="minor"/>
    </font>
    <font>
      <sz val="8"/>
      <color theme="1"/>
      <name val="Calibri"/>
      <family val="2"/>
      <charset val="178"/>
      <scheme val="minor"/>
    </font>
    <font>
      <sz val="9"/>
      <color theme="1"/>
      <name val="Calibri"/>
      <family val="2"/>
      <charset val="178"/>
      <scheme val="minor"/>
    </font>
    <font>
      <sz val="10"/>
      <color theme="0"/>
      <name val="Sakkal Majalla"/>
    </font>
    <font>
      <b/>
      <sz val="12"/>
      <color theme="0"/>
      <name val="Sakkal Majalla"/>
    </font>
  </fonts>
  <fills count="8">
    <fill>
      <patternFill patternType="none"/>
    </fill>
    <fill>
      <patternFill patternType="gray125"/>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rgb="FFD3D9E5"/>
        <bgColor indexed="64"/>
      </patternFill>
    </fill>
    <fill>
      <patternFill patternType="solid">
        <fgColor theme="4" tint="-0.499984740745262"/>
        <bgColor indexed="64"/>
      </patternFill>
    </fill>
    <fill>
      <patternFill patternType="solid">
        <fgColor theme="4" tint="0.59999389629810485"/>
        <bgColor indexed="64"/>
      </patternFill>
    </fill>
  </fills>
  <borders count="54">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top style="thin">
        <color theme="0"/>
      </top>
      <bottom style="thin">
        <color theme="0"/>
      </bottom>
      <diagonal/>
    </border>
    <border>
      <left style="thin">
        <color theme="0"/>
      </left>
      <right/>
      <top style="medium">
        <color rgb="FF9BA8C2"/>
      </top>
      <bottom style="medium">
        <color rgb="FF9BA8C2"/>
      </bottom>
      <diagonal/>
    </border>
    <border>
      <left/>
      <right/>
      <top style="thin">
        <color theme="0"/>
      </top>
      <bottom style="thin">
        <color theme="0"/>
      </bottom>
      <diagonal/>
    </border>
    <border>
      <left style="medium">
        <color theme="0"/>
      </left>
      <right/>
      <top/>
      <bottom style="thin">
        <color theme="0"/>
      </bottom>
      <diagonal/>
    </border>
    <border>
      <left/>
      <right style="medium">
        <color theme="0"/>
      </right>
      <top/>
      <bottom style="thin">
        <color theme="0"/>
      </bottom>
      <diagonal/>
    </border>
    <border>
      <left style="medium">
        <color theme="0"/>
      </left>
      <right style="thin">
        <color theme="0"/>
      </right>
      <top/>
      <bottom/>
      <diagonal/>
    </border>
    <border>
      <left/>
      <right style="medium">
        <color theme="0"/>
      </right>
      <top/>
      <bottom/>
      <diagonal/>
    </border>
    <border>
      <left style="medium">
        <color theme="0"/>
      </left>
      <right style="thin">
        <color theme="0"/>
      </right>
      <top style="medium">
        <color rgb="FF9BA8C2"/>
      </top>
      <bottom style="medium">
        <color rgb="FF9BA8C2"/>
      </bottom>
      <diagonal/>
    </border>
    <border>
      <left style="thin">
        <color theme="0"/>
      </left>
      <right style="medium">
        <color theme="0"/>
      </right>
      <top style="medium">
        <color rgb="FF9BA8C2"/>
      </top>
      <bottom style="medium">
        <color rgb="FF9BA8C2"/>
      </bottom>
      <diagonal/>
    </border>
    <border>
      <left style="medium">
        <color theme="0"/>
      </left>
      <right style="thin">
        <color theme="0"/>
      </right>
      <top/>
      <bottom style="thin">
        <color theme="0"/>
      </bottom>
      <diagonal/>
    </border>
    <border>
      <left style="thin">
        <color theme="0"/>
      </left>
      <right style="medium">
        <color theme="0"/>
      </right>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style="medium">
        <color theme="0"/>
      </right>
      <top style="thin">
        <color theme="0"/>
      </top>
      <bottom style="thin">
        <color theme="0"/>
      </bottom>
      <diagonal/>
    </border>
    <border>
      <left style="medium">
        <color theme="0"/>
      </left>
      <right style="thin">
        <color theme="0"/>
      </right>
      <top style="thin">
        <color theme="0"/>
      </top>
      <bottom/>
      <diagonal/>
    </border>
    <border>
      <left style="medium">
        <color theme="0"/>
      </left>
      <right/>
      <top style="thin">
        <color theme="0"/>
      </top>
      <bottom style="thin">
        <color theme="0"/>
      </bottom>
      <diagonal/>
    </border>
    <border>
      <left style="thin">
        <color theme="0"/>
      </left>
      <right/>
      <top style="thin">
        <color theme="0"/>
      </top>
      <bottom/>
      <diagonal/>
    </border>
    <border>
      <left style="medium">
        <color theme="0"/>
      </left>
      <right/>
      <top style="thin">
        <color theme="0"/>
      </top>
      <bottom/>
      <diagonal/>
    </border>
    <border>
      <left style="thin">
        <color theme="0"/>
      </left>
      <right style="thin">
        <color theme="0"/>
      </right>
      <top style="medium">
        <color rgb="FF9BA8C2"/>
      </top>
      <bottom/>
      <diagonal/>
    </border>
    <border>
      <left style="thin">
        <color theme="0"/>
      </left>
      <right/>
      <top style="medium">
        <color rgb="FF9BA8C2"/>
      </top>
      <bottom/>
      <diagonal/>
    </border>
    <border>
      <left style="medium">
        <color theme="0"/>
      </left>
      <right style="thin">
        <color theme="0"/>
      </right>
      <top style="medium">
        <color rgb="FF9BA8C2"/>
      </top>
      <bottom/>
      <diagonal/>
    </border>
    <border>
      <left style="thin">
        <color theme="0"/>
      </left>
      <right style="medium">
        <color theme="0"/>
      </right>
      <top style="medium">
        <color rgb="FF9BA8C2"/>
      </top>
      <bottom/>
      <diagonal/>
    </border>
    <border>
      <left/>
      <right style="thin">
        <color theme="0"/>
      </right>
      <top style="medium">
        <color rgb="FF9BA8C2"/>
      </top>
      <bottom/>
      <diagonal/>
    </border>
    <border>
      <left style="thin">
        <color theme="0"/>
      </left>
      <right style="medium">
        <color theme="0"/>
      </right>
      <top style="thin">
        <color theme="0"/>
      </top>
      <bottom/>
      <diagonal/>
    </border>
    <border>
      <left/>
      <right/>
      <top/>
      <bottom style="medium">
        <color rgb="FF9BA8C2"/>
      </bottom>
      <diagonal/>
    </border>
    <border>
      <left style="thin">
        <color theme="0"/>
      </left>
      <right style="medium">
        <color theme="0"/>
      </right>
      <top/>
      <bottom/>
      <diagonal/>
    </border>
    <border>
      <left/>
      <right/>
      <top style="medium">
        <color rgb="FF9BA8C2"/>
      </top>
      <bottom style="medium">
        <color rgb="FF9BA8C2"/>
      </bottom>
      <diagonal/>
    </border>
    <border>
      <left style="medium">
        <color theme="0"/>
      </left>
      <right style="medium">
        <color theme="0"/>
      </right>
      <top style="medium">
        <color rgb="FF9BA8C2"/>
      </top>
      <bottom style="medium">
        <color rgb="FF9BA8C2"/>
      </bottom>
      <diagonal/>
    </border>
    <border>
      <left style="medium">
        <color theme="0"/>
      </left>
      <right style="medium">
        <color theme="0"/>
      </right>
      <top style="thin">
        <color theme="0"/>
      </top>
      <bottom style="thin">
        <color theme="0"/>
      </bottom>
      <diagonal/>
    </border>
    <border>
      <left style="medium">
        <color theme="0"/>
      </left>
      <right style="medium">
        <color theme="0"/>
      </right>
      <top/>
      <bottom style="thin">
        <color theme="0"/>
      </bottom>
      <diagonal/>
    </border>
    <border>
      <left/>
      <right/>
      <top style="thin">
        <color theme="0"/>
      </top>
      <bottom/>
      <diagonal/>
    </border>
    <border>
      <left/>
      <right/>
      <top/>
      <bottom style="thin">
        <color indexed="64"/>
      </bottom>
      <diagonal/>
    </border>
    <border>
      <left/>
      <right style="medium">
        <color theme="0"/>
      </right>
      <top/>
      <bottom style="medium">
        <color rgb="FF9BA8C2"/>
      </bottom>
      <diagonal/>
    </border>
    <border>
      <left style="medium">
        <color theme="0"/>
      </left>
      <right/>
      <top/>
      <bottom style="medium">
        <color rgb="FF9BA8C2"/>
      </bottom>
      <diagonal/>
    </border>
    <border>
      <left style="medium">
        <color theme="0"/>
      </left>
      <right/>
      <top style="medium">
        <color rgb="FF9BA8C2"/>
      </top>
      <bottom style="medium">
        <color rgb="FF9BA8C2"/>
      </bottom>
      <diagonal/>
    </border>
    <border>
      <left style="medium">
        <color theme="0"/>
      </left>
      <right style="thin">
        <color theme="0"/>
      </right>
      <top/>
      <bottom style="medium">
        <color rgb="FF9BA8C2"/>
      </bottom>
      <diagonal/>
    </border>
    <border>
      <left style="thin">
        <color theme="0"/>
      </left>
      <right style="thin">
        <color theme="0"/>
      </right>
      <top/>
      <bottom style="medium">
        <color rgb="FF9BA8C2"/>
      </bottom>
      <diagonal/>
    </border>
    <border>
      <left style="thin">
        <color theme="0"/>
      </left>
      <right style="medium">
        <color theme="0"/>
      </right>
      <top/>
      <bottom style="medium">
        <color rgb="FF9BA8C2"/>
      </bottom>
      <diagonal/>
    </border>
    <border>
      <left style="thin">
        <color theme="0"/>
      </left>
      <right/>
      <top/>
      <bottom style="medium">
        <color rgb="FF9BA8C2"/>
      </bottom>
      <diagonal/>
    </border>
    <border>
      <left style="medium">
        <color theme="0"/>
      </left>
      <right style="medium">
        <color theme="0"/>
      </right>
      <top style="thin">
        <color theme="0"/>
      </top>
      <bottom/>
      <diagonal/>
    </border>
  </borders>
  <cellStyleXfs count="31">
    <xf numFmtId="0" fontId="0" fillId="0" borderId="0"/>
    <xf numFmtId="0" fontId="4" fillId="0" borderId="0"/>
    <xf numFmtId="0" fontId="5" fillId="0" borderId="0"/>
    <xf numFmtId="0" fontId="6" fillId="0" borderId="0" applyNumberFormat="0" applyFill="0" applyBorder="0" applyAlignment="0" applyProtection="0"/>
    <xf numFmtId="0" fontId="3" fillId="0" borderId="0"/>
    <xf numFmtId="0" fontId="3" fillId="0" borderId="0"/>
    <xf numFmtId="0" fontId="7" fillId="0" borderId="0"/>
    <xf numFmtId="0" fontId="8"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2" fillId="0" borderId="0"/>
    <xf numFmtId="9" fontId="9" fillId="0" borderId="0" applyFont="0" applyFill="0" applyBorder="0" applyAlignment="0" applyProtection="0"/>
    <xf numFmtId="0" fontId="3" fillId="0" borderId="0"/>
    <xf numFmtId="0" fontId="3" fillId="0" borderId="0"/>
    <xf numFmtId="164" fontId="9" fillId="0" borderId="0" applyFont="0" applyFill="0" applyBorder="0" applyAlignment="0" applyProtection="0"/>
    <xf numFmtId="0" fontId="9" fillId="0" borderId="0"/>
    <xf numFmtId="0" fontId="1" fillId="0" borderId="0"/>
    <xf numFmtId="9" fontId="9" fillId="0" borderId="0" applyFont="0" applyFill="0" applyBorder="0" applyAlignment="0" applyProtection="0"/>
    <xf numFmtId="0" fontId="9" fillId="0" borderId="0"/>
    <xf numFmtId="0" fontId="1" fillId="0" borderId="0"/>
    <xf numFmtId="172" fontId="9"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9"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9" fillId="0" borderId="0" applyFont="0" applyFill="0" applyBorder="0" applyAlignment="0" applyProtection="0"/>
  </cellStyleXfs>
  <cellXfs count="674">
    <xf numFmtId="0" fontId="0" fillId="0" borderId="0" xfId="0"/>
    <xf numFmtId="0" fontId="10" fillId="0" borderId="0" xfId="0" applyFont="1" applyProtection="1">
      <protection hidden="1"/>
    </xf>
    <xf numFmtId="0" fontId="10" fillId="0" borderId="0" xfId="5" applyFont="1" applyAlignment="1">
      <alignment horizontal="center"/>
    </xf>
    <xf numFmtId="0" fontId="10" fillId="0" borderId="0" xfId="5" applyFont="1"/>
    <xf numFmtId="0" fontId="12" fillId="0" borderId="0" xfId="1" applyFont="1" applyAlignment="1">
      <alignment horizontal="right" vertical="center" readingOrder="2"/>
    </xf>
    <xf numFmtId="0" fontId="13" fillId="0" borderId="0" xfId="5" applyFont="1" applyAlignment="1">
      <alignment horizontal="right" vertical="center" readingOrder="2"/>
    </xf>
    <xf numFmtId="0" fontId="10" fillId="0" borderId="0" xfId="5" applyFont="1" applyAlignment="1">
      <alignment horizontal="right" vertical="center"/>
    </xf>
    <xf numFmtId="3" fontId="10" fillId="0" borderId="0" xfId="5" applyNumberFormat="1" applyFont="1" applyAlignment="1">
      <alignment horizontal="center"/>
    </xf>
    <xf numFmtId="166" fontId="10" fillId="0" borderId="0" xfId="5" applyNumberFormat="1" applyFont="1" applyAlignment="1">
      <alignment horizontal="center"/>
    </xf>
    <xf numFmtId="166" fontId="10" fillId="0" borderId="0" xfId="11" applyNumberFormat="1" applyFont="1" applyAlignment="1">
      <alignment horizontal="center"/>
    </xf>
    <xf numFmtId="0" fontId="14" fillId="0" borderId="0" xfId="0" applyFont="1" applyAlignment="1">
      <alignment horizontal="right" vertical="center" readingOrder="2"/>
    </xf>
    <xf numFmtId="0" fontId="10" fillId="0" borderId="0" xfId="0" applyFont="1"/>
    <xf numFmtId="0" fontId="15" fillId="0" borderId="0" xfId="5" applyFont="1" applyAlignment="1">
      <alignment horizontal="center"/>
    </xf>
    <xf numFmtId="9" fontId="10" fillId="0" borderId="0" xfId="11" applyFont="1" applyAlignment="1">
      <alignment horizontal="center"/>
    </xf>
    <xf numFmtId="169" fontId="10" fillId="0" borderId="0" xfId="0" applyNumberFormat="1" applyFont="1"/>
    <xf numFmtId="0" fontId="13" fillId="0" borderId="0" xfId="1" applyFont="1" applyAlignment="1">
      <alignment horizontal="right" vertical="center" readingOrder="2"/>
    </xf>
    <xf numFmtId="166" fontId="16" fillId="3" borderId="7" xfId="5" applyNumberFormat="1" applyFont="1" applyFill="1" applyBorder="1" applyAlignment="1">
      <alignment horizontal="right" vertical="center" indent="1" readingOrder="1"/>
    </xf>
    <xf numFmtId="166" fontId="16" fillId="3" borderId="10" xfId="5" applyNumberFormat="1" applyFont="1" applyFill="1" applyBorder="1" applyAlignment="1">
      <alignment horizontal="right" vertical="center" indent="1" readingOrder="1"/>
    </xf>
    <xf numFmtId="166" fontId="16" fillId="4" borderId="14" xfId="5" applyNumberFormat="1" applyFont="1" applyFill="1" applyBorder="1" applyAlignment="1">
      <alignment horizontal="right" vertical="center" indent="1" readingOrder="1"/>
    </xf>
    <xf numFmtId="166" fontId="16" fillId="4" borderId="12" xfId="5" applyNumberFormat="1" applyFont="1" applyFill="1" applyBorder="1" applyAlignment="1">
      <alignment horizontal="right" vertical="center" indent="1" readingOrder="1"/>
    </xf>
    <xf numFmtId="0" fontId="17" fillId="0" borderId="0" xfId="0" applyFont="1"/>
    <xf numFmtId="0" fontId="17" fillId="0" borderId="0" xfId="5" applyFont="1" applyAlignment="1">
      <alignment horizontal="center"/>
    </xf>
    <xf numFmtId="165" fontId="17" fillId="0" borderId="0" xfId="0" applyNumberFormat="1" applyFont="1"/>
    <xf numFmtId="0" fontId="17" fillId="0" borderId="0" xfId="0" applyFont="1" applyProtection="1">
      <protection hidden="1"/>
    </xf>
    <xf numFmtId="166" fontId="15" fillId="0" borderId="0" xfId="5" applyNumberFormat="1" applyFont="1" applyAlignment="1">
      <alignment horizontal="center"/>
    </xf>
    <xf numFmtId="4" fontId="15" fillId="0" borderId="0" xfId="5" applyNumberFormat="1" applyFont="1" applyAlignment="1">
      <alignment horizontal="center"/>
    </xf>
    <xf numFmtId="4" fontId="10" fillId="0" borderId="0" xfId="11" applyNumberFormat="1" applyFont="1" applyAlignment="1">
      <alignment horizontal="center"/>
    </xf>
    <xf numFmtId="0" fontId="10" fillId="0" borderId="0" xfId="1" applyFont="1" applyAlignment="1">
      <alignment horizontal="center"/>
    </xf>
    <xf numFmtId="0" fontId="10" fillId="0" borderId="0" xfId="1" applyFont="1"/>
    <xf numFmtId="0" fontId="15" fillId="0" borderId="0" xfId="1" applyFont="1" applyAlignment="1">
      <alignment horizontal="center"/>
    </xf>
    <xf numFmtId="0" fontId="18" fillId="0" borderId="0" xfId="1" applyFont="1" applyAlignment="1">
      <alignment horizontal="center"/>
    </xf>
    <xf numFmtId="0" fontId="18" fillId="0" borderId="0" xfId="1" applyFont="1"/>
    <xf numFmtId="0" fontId="20" fillId="0" borderId="0" xfId="1" applyFont="1" applyAlignment="1">
      <alignment horizontal="center"/>
    </xf>
    <xf numFmtId="0" fontId="20" fillId="0" borderId="0" xfId="5" applyFont="1" applyAlignment="1">
      <alignment horizontal="center"/>
    </xf>
    <xf numFmtId="0" fontId="19" fillId="0" borderId="0" xfId="1" applyFont="1" applyAlignment="1">
      <alignment horizontal="center"/>
    </xf>
    <xf numFmtId="0" fontId="13" fillId="0" borderId="0" xfId="5" applyFont="1" applyAlignment="1">
      <alignment vertical="center"/>
    </xf>
    <xf numFmtId="0" fontId="20" fillId="0" borderId="0" xfId="0" applyFont="1"/>
    <xf numFmtId="0" fontId="21" fillId="0" borderId="0" xfId="1" applyFont="1" applyAlignment="1">
      <alignment horizontal="center"/>
    </xf>
    <xf numFmtId="0" fontId="22" fillId="0" borderId="0" xfId="1" applyFont="1" applyAlignment="1">
      <alignment horizontal="center"/>
    </xf>
    <xf numFmtId="0" fontId="22" fillId="0" borderId="0" xfId="5" applyFont="1" applyAlignment="1">
      <alignment horizontal="center"/>
    </xf>
    <xf numFmtId="0" fontId="23" fillId="0" borderId="0" xfId="0" applyFont="1"/>
    <xf numFmtId="3" fontId="23" fillId="0" borderId="0" xfId="0" applyNumberFormat="1" applyFont="1"/>
    <xf numFmtId="0" fontId="22" fillId="0" borderId="0" xfId="0" applyFont="1"/>
    <xf numFmtId="0" fontId="24" fillId="0" borderId="0" xfId="1" applyFont="1" applyAlignment="1">
      <alignment horizontal="center"/>
    </xf>
    <xf numFmtId="0" fontId="16" fillId="0" borderId="0" xfId="0" applyFont="1" applyAlignment="1">
      <alignment horizontal="right" vertical="center" readingOrder="2"/>
    </xf>
    <xf numFmtId="0" fontId="17" fillId="0" borderId="0" xfId="1" applyFont="1" applyAlignment="1">
      <alignment horizontal="center"/>
    </xf>
    <xf numFmtId="166" fontId="17" fillId="0" borderId="0" xfId="0" applyNumberFormat="1" applyFont="1"/>
    <xf numFmtId="1" fontId="17" fillId="0" borderId="0" xfId="0" applyNumberFormat="1" applyFont="1"/>
    <xf numFmtId="0" fontId="25" fillId="0" borderId="0" xfId="1" applyFont="1" applyAlignment="1">
      <alignment horizontal="center"/>
    </xf>
    <xf numFmtId="168" fontId="17" fillId="0" borderId="0" xfId="0" applyNumberFormat="1" applyFont="1"/>
    <xf numFmtId="0" fontId="25" fillId="0" borderId="0" xfId="1" applyFont="1"/>
    <xf numFmtId="0" fontId="17" fillId="0" borderId="0" xfId="1" applyFont="1"/>
    <xf numFmtId="3" fontId="17" fillId="0" borderId="0" xfId="5" applyNumberFormat="1" applyFont="1" applyAlignment="1">
      <alignment horizontal="center"/>
    </xf>
    <xf numFmtId="9" fontId="17" fillId="0" borderId="0" xfId="11" applyFont="1" applyAlignment="1">
      <alignment horizontal="center"/>
    </xf>
    <xf numFmtId="0" fontId="17" fillId="0" borderId="0" xfId="5" applyFont="1"/>
    <xf numFmtId="0" fontId="17" fillId="0" borderId="0" xfId="1" applyFont="1" applyAlignment="1">
      <alignment horizontal="right" vertical="center"/>
    </xf>
    <xf numFmtId="3" fontId="17" fillId="0" borderId="0" xfId="0" applyNumberFormat="1" applyFont="1"/>
    <xf numFmtId="166" fontId="17" fillId="0" borderId="0" xfId="1" applyNumberFormat="1" applyFont="1" applyAlignment="1">
      <alignment horizontal="center"/>
    </xf>
    <xf numFmtId="0" fontId="26" fillId="0" borderId="0" xfId="0" applyFont="1"/>
    <xf numFmtId="3" fontId="26" fillId="0" borderId="0" xfId="0" applyNumberFormat="1" applyFont="1"/>
    <xf numFmtId="0" fontId="17" fillId="0" borderId="0" xfId="1" applyFont="1" applyAlignment="1">
      <alignment horizontal="left"/>
    </xf>
    <xf numFmtId="0" fontId="17" fillId="0" borderId="0" xfId="0" applyFont="1" applyAlignment="1">
      <alignment horizontal="left" vertical="center"/>
    </xf>
    <xf numFmtId="0" fontId="25" fillId="0" borderId="0" xfId="0" applyFont="1"/>
    <xf numFmtId="0" fontId="11" fillId="0" borderId="0" xfId="0" applyFont="1" applyAlignment="1">
      <alignment horizontal="right" vertical="center" readingOrder="2"/>
    </xf>
    <xf numFmtId="0" fontId="16" fillId="0" borderId="0" xfId="0" applyFont="1"/>
    <xf numFmtId="0" fontId="17" fillId="0" borderId="0" xfId="0" applyFont="1" applyAlignment="1">
      <alignment horizontal="left"/>
    </xf>
    <xf numFmtId="167" fontId="15" fillId="0" borderId="0" xfId="11" applyNumberFormat="1" applyFont="1" applyAlignment="1">
      <alignment horizontal="center"/>
    </xf>
    <xf numFmtId="10" fontId="10" fillId="0" borderId="0" xfId="11" applyNumberFormat="1" applyFont="1" applyAlignment="1">
      <alignment horizontal="center"/>
    </xf>
    <xf numFmtId="10" fontId="10" fillId="0" borderId="0" xfId="5" applyNumberFormat="1" applyFont="1" applyAlignment="1">
      <alignment horizontal="center"/>
    </xf>
    <xf numFmtId="0" fontId="27" fillId="2" borderId="0" xfId="5" applyFont="1" applyFill="1" applyAlignment="1">
      <alignment horizontal="right" vertical="center" readingOrder="2"/>
    </xf>
    <xf numFmtId="0" fontId="27" fillId="2" borderId="4" xfId="5" applyFont="1" applyFill="1" applyBorder="1" applyAlignment="1">
      <alignment horizontal="right" vertical="center" readingOrder="2"/>
    </xf>
    <xf numFmtId="0" fontId="27" fillId="2" borderId="5" xfId="5" applyFont="1" applyFill="1" applyBorder="1" applyAlignment="1">
      <alignment horizontal="right" vertical="center" readingOrder="2"/>
    </xf>
    <xf numFmtId="0" fontId="28" fillId="3" borderId="1" xfId="1" applyFont="1" applyFill="1" applyBorder="1" applyAlignment="1">
      <alignment horizontal="center" vertical="center" wrapText="1" readingOrder="2"/>
    </xf>
    <xf numFmtId="0" fontId="28" fillId="3" borderId="7" xfId="1" applyFont="1" applyFill="1" applyBorder="1" applyAlignment="1">
      <alignment horizontal="right" vertical="center" readingOrder="2"/>
    </xf>
    <xf numFmtId="0" fontId="28" fillId="3" borderId="10" xfId="5" applyFont="1" applyFill="1" applyBorder="1" applyAlignment="1">
      <alignment horizontal="left" vertical="center"/>
    </xf>
    <xf numFmtId="0" fontId="28" fillId="3" borderId="1" xfId="5" applyFont="1" applyFill="1" applyBorder="1" applyAlignment="1">
      <alignment horizontal="left" vertical="center" wrapText="1" readingOrder="1"/>
    </xf>
    <xf numFmtId="0" fontId="28" fillId="4" borderId="2" xfId="1" applyFont="1" applyFill="1" applyBorder="1" applyAlignment="1">
      <alignment horizontal="center" vertical="center" wrapText="1" readingOrder="2"/>
    </xf>
    <xf numFmtId="0" fontId="28" fillId="4" borderId="14" xfId="1" applyFont="1" applyFill="1" applyBorder="1" applyAlignment="1">
      <alignment horizontal="right" vertical="center" readingOrder="2"/>
    </xf>
    <xf numFmtId="0" fontId="28" fillId="4" borderId="12" xfId="5" applyFont="1" applyFill="1" applyBorder="1" applyAlignment="1">
      <alignment horizontal="left" vertical="center"/>
    </xf>
    <xf numFmtId="0" fontId="28" fillId="4" borderId="2" xfId="5" applyFont="1" applyFill="1" applyBorder="1" applyAlignment="1">
      <alignment horizontal="left" vertical="center" wrapText="1" readingOrder="1"/>
    </xf>
    <xf numFmtId="0" fontId="28" fillId="4" borderId="9" xfId="1" applyFont="1" applyFill="1" applyBorder="1" applyAlignment="1">
      <alignment horizontal="center" vertical="center" wrapText="1" readingOrder="2"/>
    </xf>
    <xf numFmtId="0" fontId="28" fillId="4" borderId="15" xfId="1" applyFont="1" applyFill="1" applyBorder="1" applyAlignment="1">
      <alignment horizontal="right" vertical="center" readingOrder="2"/>
    </xf>
    <xf numFmtId="0" fontId="12" fillId="2" borderId="5" xfId="5" applyFont="1" applyFill="1" applyBorder="1" applyAlignment="1">
      <alignment horizontal="right" vertical="center" readingOrder="2"/>
    </xf>
    <xf numFmtId="0" fontId="12" fillId="2" borderId="0" xfId="5" applyFont="1" applyFill="1" applyAlignment="1">
      <alignment horizontal="right" vertical="center" readingOrder="2"/>
    </xf>
    <xf numFmtId="0" fontId="12" fillId="2" borderId="4" xfId="5" applyFont="1" applyFill="1" applyBorder="1" applyAlignment="1">
      <alignment horizontal="right" vertical="center" readingOrder="2"/>
    </xf>
    <xf numFmtId="0" fontId="29" fillId="2" borderId="3" xfId="5" quotePrefix="1" applyFont="1" applyFill="1" applyBorder="1" applyAlignment="1">
      <alignment horizontal="center" vertical="center" wrapText="1" readingOrder="2"/>
    </xf>
    <xf numFmtId="0" fontId="29" fillId="2" borderId="4" xfId="5" applyFont="1" applyFill="1" applyBorder="1" applyAlignment="1">
      <alignment horizontal="center" vertical="center" wrapText="1" readingOrder="2"/>
    </xf>
    <xf numFmtId="0" fontId="29" fillId="2" borderId="20" xfId="5" applyFont="1" applyFill="1" applyBorder="1" applyAlignment="1">
      <alignment horizontal="center" vertical="center" wrapText="1" readingOrder="2"/>
    </xf>
    <xf numFmtId="0" fontId="28" fillId="4" borderId="13" xfId="5" applyFont="1" applyFill="1" applyBorder="1" applyAlignment="1">
      <alignment horizontal="left" vertical="center"/>
    </xf>
    <xf numFmtId="0" fontId="28" fillId="4" borderId="9" xfId="5" applyFont="1" applyFill="1" applyBorder="1" applyAlignment="1">
      <alignment horizontal="center" vertical="center" wrapText="1" readingOrder="1"/>
    </xf>
    <xf numFmtId="0" fontId="30" fillId="0" borderId="0" xfId="0" applyFont="1" applyAlignment="1">
      <alignment horizontal="right" vertical="center" readingOrder="2"/>
    </xf>
    <xf numFmtId="0" fontId="30" fillId="0" borderId="0" xfId="0" applyFont="1"/>
    <xf numFmtId="0" fontId="28" fillId="3" borderId="1" xfId="1" applyFont="1" applyFill="1" applyBorder="1" applyAlignment="1">
      <alignment horizontal="center" vertical="center" wrapText="1" readingOrder="1"/>
    </xf>
    <xf numFmtId="0" fontId="28" fillId="3" borderId="10" xfId="12" applyFont="1" applyFill="1" applyBorder="1" applyAlignment="1">
      <alignment horizontal="left" vertical="center"/>
    </xf>
    <xf numFmtId="0" fontId="28" fillId="3" borderId="1" xfId="12" applyFont="1" applyFill="1" applyBorder="1" applyAlignment="1">
      <alignment horizontal="center" vertical="center" wrapText="1" readingOrder="1"/>
    </xf>
    <xf numFmtId="0" fontId="28" fillId="4" borderId="2" xfId="1" applyFont="1" applyFill="1" applyBorder="1" applyAlignment="1">
      <alignment horizontal="center" vertical="center" wrapText="1" readingOrder="1"/>
    </xf>
    <xf numFmtId="0" fontId="28" fillId="4" borderId="12" xfId="12" applyFont="1" applyFill="1" applyBorder="1" applyAlignment="1">
      <alignment horizontal="left" vertical="center"/>
    </xf>
    <xf numFmtId="0" fontId="28" fillId="4" borderId="2" xfId="12" applyFont="1" applyFill="1" applyBorder="1" applyAlignment="1">
      <alignment horizontal="center" vertical="center" wrapText="1" readingOrder="1"/>
    </xf>
    <xf numFmtId="0" fontId="29" fillId="2" borderId="0" xfId="5" applyFont="1" applyFill="1" applyAlignment="1">
      <alignment horizontal="right" vertical="center" readingOrder="2"/>
    </xf>
    <xf numFmtId="0" fontId="29" fillId="2" borderId="4" xfId="5" applyFont="1" applyFill="1" applyBorder="1" applyAlignment="1">
      <alignment horizontal="right" vertical="center" readingOrder="2"/>
    </xf>
    <xf numFmtId="0" fontId="29" fillId="2" borderId="5" xfId="5" applyFont="1" applyFill="1" applyBorder="1" applyAlignment="1">
      <alignment horizontal="right" vertical="center" readingOrder="2"/>
    </xf>
    <xf numFmtId="0" fontId="29" fillId="2" borderId="5" xfId="5" applyFont="1" applyFill="1" applyBorder="1" applyAlignment="1">
      <alignment horizontal="center" vertical="center" wrapText="1" readingOrder="2"/>
    </xf>
    <xf numFmtId="166" fontId="28" fillId="3" borderId="1" xfId="5" applyNumberFormat="1" applyFont="1" applyFill="1" applyBorder="1" applyAlignment="1">
      <alignment horizontal="right" vertical="center" indent="2" readingOrder="1"/>
    </xf>
    <xf numFmtId="166" fontId="28" fillId="4" borderId="2" xfId="5" applyNumberFormat="1" applyFont="1" applyFill="1" applyBorder="1" applyAlignment="1">
      <alignment horizontal="right" vertical="center" indent="2" readingOrder="1"/>
    </xf>
    <xf numFmtId="0" fontId="28" fillId="3" borderId="1" xfId="5" applyFont="1" applyFill="1" applyBorder="1" applyAlignment="1">
      <alignment horizontal="center" vertical="center" wrapText="1" readingOrder="1"/>
    </xf>
    <xf numFmtId="0" fontId="28" fillId="3" borderId="1" xfId="5" applyFont="1" applyFill="1" applyBorder="1" applyAlignment="1">
      <alignment horizontal="right" vertical="center" wrapText="1" indent="1" readingOrder="1"/>
    </xf>
    <xf numFmtId="0" fontId="28" fillId="3" borderId="1" xfId="5" applyFont="1" applyFill="1" applyBorder="1" applyAlignment="1">
      <alignment horizontal="left" vertical="center" wrapText="1" indent="1" readingOrder="1"/>
    </xf>
    <xf numFmtId="0" fontId="28" fillId="4" borderId="2" xfId="5" applyFont="1" applyFill="1" applyBorder="1" applyAlignment="1">
      <alignment horizontal="center" vertical="center" wrapText="1" readingOrder="1"/>
    </xf>
    <xf numFmtId="0" fontId="28" fillId="4" borderId="2" xfId="5" applyFont="1" applyFill="1" applyBorder="1" applyAlignment="1">
      <alignment horizontal="right" vertical="center" wrapText="1" indent="1" readingOrder="1"/>
    </xf>
    <xf numFmtId="0" fontId="28" fillId="4" borderId="2" xfId="5" applyFont="1" applyFill="1" applyBorder="1" applyAlignment="1">
      <alignment horizontal="left" vertical="center" wrapText="1" indent="1" readingOrder="1"/>
    </xf>
    <xf numFmtId="0" fontId="31" fillId="0" borderId="0" xfId="1" applyFont="1" applyAlignment="1">
      <alignment horizontal="right" vertical="center" readingOrder="2"/>
    </xf>
    <xf numFmtId="0" fontId="31" fillId="0" borderId="0" xfId="5" applyFont="1" applyAlignment="1">
      <alignment horizontal="right" vertical="center" readingOrder="2"/>
    </xf>
    <xf numFmtId="0" fontId="29" fillId="2" borderId="3" xfId="5" applyFont="1" applyFill="1" applyBorder="1" applyAlignment="1">
      <alignment vertical="center" wrapText="1"/>
    </xf>
    <xf numFmtId="0" fontId="29" fillId="2" borderId="0" xfId="5" applyFont="1" applyFill="1" applyAlignment="1">
      <alignment horizontal="center" vertical="center" wrapText="1" readingOrder="2"/>
    </xf>
    <xf numFmtId="165" fontId="16" fillId="3" borderId="7" xfId="5" applyNumberFormat="1" applyFont="1" applyFill="1" applyBorder="1" applyAlignment="1">
      <alignment horizontal="right" vertical="center" indent="1" readingOrder="1"/>
    </xf>
    <xf numFmtId="165" fontId="16" fillId="3" borderId="10" xfId="5" applyNumberFormat="1" applyFont="1" applyFill="1" applyBorder="1" applyAlignment="1">
      <alignment horizontal="right" vertical="center" indent="1" readingOrder="1"/>
    </xf>
    <xf numFmtId="165" fontId="16" fillId="3" borderId="11" xfId="5" applyNumberFormat="1" applyFont="1" applyFill="1" applyBorder="1" applyAlignment="1">
      <alignment horizontal="right" vertical="center" indent="1" readingOrder="1"/>
    </xf>
    <xf numFmtId="165" fontId="16" fillId="4" borderId="12" xfId="5" applyNumberFormat="1" applyFont="1" applyFill="1" applyBorder="1" applyAlignment="1">
      <alignment horizontal="right" vertical="center" indent="1" readingOrder="1"/>
    </xf>
    <xf numFmtId="165" fontId="16" fillId="4" borderId="16" xfId="5" applyNumberFormat="1" applyFont="1" applyFill="1" applyBorder="1" applyAlignment="1">
      <alignment horizontal="right" vertical="center" indent="1" readingOrder="1"/>
    </xf>
    <xf numFmtId="165" fontId="16" fillId="4" borderId="14" xfId="5" applyNumberFormat="1" applyFont="1" applyFill="1" applyBorder="1" applyAlignment="1">
      <alignment horizontal="right" vertical="center" indent="1" readingOrder="1"/>
    </xf>
    <xf numFmtId="166" fontId="28" fillId="3" borderId="1" xfId="5" applyNumberFormat="1" applyFont="1" applyFill="1" applyBorder="1" applyAlignment="1">
      <alignment horizontal="center" vertical="center" readingOrder="1"/>
    </xf>
    <xf numFmtId="165" fontId="28" fillId="3" borderId="1" xfId="5" applyNumberFormat="1" applyFont="1" applyFill="1" applyBorder="1" applyAlignment="1">
      <alignment horizontal="center" vertical="center" readingOrder="1"/>
    </xf>
    <xf numFmtId="166" fontId="28" fillId="4" borderId="2" xfId="5" applyNumberFormat="1" applyFont="1" applyFill="1" applyBorder="1" applyAlignment="1">
      <alignment horizontal="center" vertical="center" readingOrder="1"/>
    </xf>
    <xf numFmtId="165" fontId="28" fillId="4" borderId="2" xfId="5" applyNumberFormat="1" applyFont="1" applyFill="1" applyBorder="1" applyAlignment="1">
      <alignment horizontal="center" vertical="center" readingOrder="1"/>
    </xf>
    <xf numFmtId="0" fontId="27" fillId="2" borderId="1" xfId="0" applyFont="1" applyFill="1" applyBorder="1" applyAlignment="1" applyProtection="1">
      <alignment horizontal="center" vertical="center" wrapText="1" readingOrder="2"/>
      <protection hidden="1"/>
    </xf>
    <xf numFmtId="0" fontId="27" fillId="2" borderId="1" xfId="0" applyFont="1" applyFill="1" applyBorder="1" applyAlignment="1" applyProtection="1">
      <alignment horizontal="right" vertical="center" wrapText="1" indent="1" readingOrder="2"/>
      <protection hidden="1"/>
    </xf>
    <xf numFmtId="0" fontId="27" fillId="2" borderId="1" xfId="0" applyFont="1" applyFill="1" applyBorder="1" applyAlignment="1" applyProtection="1">
      <alignment horizontal="left" vertical="center" indent="1" readingOrder="1"/>
      <protection hidden="1"/>
    </xf>
    <xf numFmtId="0" fontId="27" fillId="2" borderId="1" xfId="0" applyFont="1" applyFill="1" applyBorder="1" applyAlignment="1" applyProtection="1">
      <alignment horizontal="center" vertical="center" wrapText="1" readingOrder="1"/>
      <protection hidden="1"/>
    </xf>
    <xf numFmtId="0" fontId="28" fillId="4" borderId="2" xfId="0" quotePrefix="1" applyFont="1" applyFill="1" applyBorder="1" applyAlignment="1" applyProtection="1">
      <alignment horizontal="center" vertical="center" wrapText="1" readingOrder="1"/>
      <protection hidden="1"/>
    </xf>
    <xf numFmtId="0" fontId="28" fillId="4" borderId="2" xfId="3" applyFont="1" applyFill="1" applyBorder="1" applyAlignment="1" applyProtection="1">
      <alignment horizontal="right" vertical="center" readingOrder="2"/>
      <protection hidden="1"/>
    </xf>
    <xf numFmtId="0" fontId="28" fillId="4" borderId="2" xfId="0" quotePrefix="1" applyFont="1" applyFill="1" applyBorder="1" applyAlignment="1" applyProtection="1">
      <alignment horizontal="left" vertical="center" readingOrder="1"/>
      <protection hidden="1"/>
    </xf>
    <xf numFmtId="0" fontId="28" fillId="4" borderId="7" xfId="0" quotePrefix="1" applyFont="1" applyFill="1" applyBorder="1" applyAlignment="1" applyProtection="1">
      <alignment horizontal="left" vertical="center" readingOrder="1"/>
      <protection hidden="1"/>
    </xf>
    <xf numFmtId="0" fontId="28" fillId="3" borderId="7" xfId="1" applyFont="1" applyFill="1" applyBorder="1" applyAlignment="1">
      <alignment horizontal="right" vertical="center" wrapText="1" indent="1" readingOrder="2"/>
    </xf>
    <xf numFmtId="0" fontId="28" fillId="3" borderId="10" xfId="5" applyFont="1" applyFill="1" applyBorder="1" applyAlignment="1">
      <alignment horizontal="left" vertical="center" wrapText="1" indent="1"/>
    </xf>
    <xf numFmtId="0" fontId="28" fillId="3" borderId="7" xfId="5" applyFont="1" applyFill="1" applyBorder="1" applyAlignment="1">
      <alignment horizontal="center" vertical="center" wrapText="1" readingOrder="1"/>
    </xf>
    <xf numFmtId="0" fontId="28" fillId="4" borderId="14" xfId="1" applyFont="1" applyFill="1" applyBorder="1" applyAlignment="1">
      <alignment horizontal="right" vertical="center" wrapText="1" indent="1" readingOrder="2"/>
    </xf>
    <xf numFmtId="0" fontId="28" fillId="4" borderId="12" xfId="5" applyFont="1" applyFill="1" applyBorder="1" applyAlignment="1">
      <alignment horizontal="left" vertical="center" wrapText="1" indent="1"/>
    </xf>
    <xf numFmtId="0" fontId="28" fillId="4" borderId="14" xfId="5" applyFont="1" applyFill="1" applyBorder="1" applyAlignment="1">
      <alignment horizontal="center" vertical="center" wrapText="1" readingOrder="1"/>
    </xf>
    <xf numFmtId="0" fontId="28" fillId="3" borderId="7" xfId="1" applyFont="1" applyFill="1" applyBorder="1" applyAlignment="1">
      <alignment horizontal="right" vertical="center" wrapText="1" indent="2" readingOrder="2"/>
    </xf>
    <xf numFmtId="0" fontId="28" fillId="3" borderId="10" xfId="5" applyFont="1" applyFill="1" applyBorder="1" applyAlignment="1">
      <alignment horizontal="left" vertical="center" wrapText="1" indent="2"/>
    </xf>
    <xf numFmtId="0" fontId="28" fillId="4" borderId="14" xfId="1" applyFont="1" applyFill="1" applyBorder="1" applyAlignment="1">
      <alignment horizontal="right" vertical="center" wrapText="1" indent="2" readingOrder="2"/>
    </xf>
    <xf numFmtId="0" fontId="28" fillId="4" borderId="12" xfId="5" applyFont="1" applyFill="1" applyBorder="1" applyAlignment="1">
      <alignment horizontal="left" vertical="center" wrapText="1" indent="2"/>
    </xf>
    <xf numFmtId="0" fontId="28" fillId="4" borderId="9" xfId="1" applyFont="1" applyFill="1" applyBorder="1" applyAlignment="1">
      <alignment horizontal="right" vertical="center" readingOrder="2"/>
    </xf>
    <xf numFmtId="0" fontId="28" fillId="4" borderId="13" xfId="1" applyFont="1" applyFill="1" applyBorder="1" applyAlignment="1">
      <alignment horizontal="left" vertical="center" readingOrder="1"/>
    </xf>
    <xf numFmtId="0" fontId="28" fillId="4" borderId="9" xfId="1" applyFont="1" applyFill="1" applyBorder="1" applyAlignment="1">
      <alignment horizontal="center" vertical="center" readingOrder="2"/>
    </xf>
    <xf numFmtId="0" fontId="31" fillId="0" borderId="0" xfId="5" applyFont="1" applyAlignment="1">
      <alignment vertical="center"/>
    </xf>
    <xf numFmtId="0" fontId="31" fillId="0" borderId="0" xfId="5" applyFont="1" applyAlignment="1">
      <alignment horizontal="right" vertical="center"/>
    </xf>
    <xf numFmtId="0" fontId="32" fillId="0" borderId="0" xfId="0" applyFont="1" applyAlignment="1">
      <alignment horizontal="right" vertical="center" readingOrder="2"/>
    </xf>
    <xf numFmtId="0" fontId="33" fillId="0" borderId="0" xfId="0" applyFont="1"/>
    <xf numFmtId="0" fontId="27" fillId="2" borderId="9" xfId="1" applyFont="1" applyFill="1" applyBorder="1" applyAlignment="1">
      <alignment horizontal="center" vertical="center" wrapText="1" readingOrder="1"/>
    </xf>
    <xf numFmtId="0" fontId="27" fillId="2" borderId="15" xfId="1" applyFont="1" applyFill="1" applyBorder="1" applyAlignment="1">
      <alignment horizontal="right" vertical="center" wrapText="1" readingOrder="2"/>
    </xf>
    <xf numFmtId="0" fontId="27" fillId="2" borderId="9" xfId="5" applyFont="1" applyFill="1" applyBorder="1" applyAlignment="1">
      <alignment horizontal="center" vertical="center" wrapText="1" readingOrder="1"/>
    </xf>
    <xf numFmtId="0" fontId="34" fillId="0" borderId="0" xfId="1" applyFont="1" applyAlignment="1">
      <alignment horizontal="right" vertical="center" readingOrder="2"/>
    </xf>
    <xf numFmtId="0" fontId="34" fillId="0" borderId="0" xfId="5" applyFont="1" applyAlignment="1">
      <alignment horizontal="right" vertical="center" readingOrder="2"/>
    </xf>
    <xf numFmtId="0" fontId="34" fillId="0" borderId="0" xfId="1" applyFont="1" applyAlignment="1">
      <alignment horizontal="center"/>
    </xf>
    <xf numFmtId="0" fontId="28" fillId="3" borderId="10" xfId="1" applyFont="1" applyFill="1" applyBorder="1" applyAlignment="1">
      <alignment horizontal="center" vertical="center" wrapText="1" readingOrder="1"/>
    </xf>
    <xf numFmtId="0" fontId="28" fillId="3" borderId="1" xfId="1" applyFont="1" applyFill="1" applyBorder="1" applyAlignment="1">
      <alignment horizontal="right" vertical="center" wrapText="1" indent="1" readingOrder="1"/>
    </xf>
    <xf numFmtId="166" fontId="28" fillId="3" borderId="1" xfId="1" applyNumberFormat="1" applyFont="1" applyFill="1" applyBorder="1" applyAlignment="1">
      <alignment horizontal="center" vertical="center" readingOrder="1"/>
    </xf>
    <xf numFmtId="165" fontId="28" fillId="3" borderId="7" xfId="1" applyNumberFormat="1" applyFont="1" applyFill="1" applyBorder="1" applyAlignment="1">
      <alignment horizontal="center" vertical="center" wrapText="1" readingOrder="1"/>
    </xf>
    <xf numFmtId="0" fontId="28" fillId="4" borderId="12" xfId="1" applyFont="1" applyFill="1" applyBorder="1" applyAlignment="1">
      <alignment horizontal="center" vertical="center" wrapText="1" readingOrder="1"/>
    </xf>
    <xf numFmtId="0" fontId="28" fillId="4" borderId="2" xfId="1" applyFont="1" applyFill="1" applyBorder="1" applyAlignment="1">
      <alignment horizontal="right" vertical="center" wrapText="1" indent="1" readingOrder="1"/>
    </xf>
    <xf numFmtId="166" fontId="28" fillId="4" borderId="2" xfId="1" applyNumberFormat="1" applyFont="1" applyFill="1" applyBorder="1" applyAlignment="1">
      <alignment horizontal="center" vertical="center" readingOrder="1"/>
    </xf>
    <xf numFmtId="165" fontId="28" fillId="4" borderId="14" xfId="1" applyNumberFormat="1" applyFont="1" applyFill="1" applyBorder="1" applyAlignment="1">
      <alignment horizontal="center" vertical="center" wrapText="1" readingOrder="1"/>
    </xf>
    <xf numFmtId="0" fontId="28" fillId="4" borderId="12" xfId="5" applyFont="1" applyFill="1" applyBorder="1" applyAlignment="1">
      <alignment horizontal="center" vertical="center" wrapText="1" readingOrder="1"/>
    </xf>
    <xf numFmtId="165" fontId="28" fillId="4" borderId="14" xfId="5" applyNumberFormat="1" applyFont="1" applyFill="1" applyBorder="1" applyAlignment="1">
      <alignment horizontal="center" vertical="center" wrapText="1" readingOrder="1"/>
    </xf>
    <xf numFmtId="0" fontId="28" fillId="3" borderId="10" xfId="5" applyFont="1" applyFill="1" applyBorder="1" applyAlignment="1">
      <alignment horizontal="center" vertical="center" wrapText="1" readingOrder="1"/>
    </xf>
    <xf numFmtId="165" fontId="28" fillId="3" borderId="7" xfId="5" applyNumberFormat="1" applyFont="1" applyFill="1" applyBorder="1" applyAlignment="1">
      <alignment horizontal="center" vertical="center" wrapText="1" readingOrder="1"/>
    </xf>
    <xf numFmtId="0" fontId="29" fillId="2" borderId="5" xfId="1" applyFont="1" applyFill="1" applyBorder="1" applyAlignment="1">
      <alignment horizontal="center" vertical="center" wrapText="1" readingOrder="2"/>
    </xf>
    <xf numFmtId="0" fontId="29" fillId="2" borderId="3" xfId="1" applyFont="1" applyFill="1" applyBorder="1" applyAlignment="1">
      <alignment horizontal="center" vertical="center" wrapText="1" readingOrder="2"/>
    </xf>
    <xf numFmtId="0" fontId="29" fillId="2" borderId="4" xfId="1" applyFont="1" applyFill="1" applyBorder="1" applyAlignment="1">
      <alignment horizontal="center" vertical="center" wrapText="1" readingOrder="2"/>
    </xf>
    <xf numFmtId="0" fontId="29" fillId="2" borderId="3" xfId="1" applyFont="1" applyFill="1" applyBorder="1" applyAlignment="1">
      <alignment horizontal="center" wrapText="1" readingOrder="2"/>
    </xf>
    <xf numFmtId="0" fontId="29" fillId="2" borderId="4" xfId="1" applyFont="1" applyFill="1" applyBorder="1" applyAlignment="1">
      <alignment horizontal="center" wrapText="1"/>
    </xf>
    <xf numFmtId="0" fontId="27" fillId="2" borderId="30" xfId="5" applyFont="1" applyFill="1" applyBorder="1" applyAlignment="1">
      <alignment horizontal="left" vertical="center"/>
    </xf>
    <xf numFmtId="0" fontId="27" fillId="2" borderId="6" xfId="12" applyFont="1" applyFill="1" applyBorder="1" applyAlignment="1">
      <alignment horizontal="center" vertical="center" wrapText="1" readingOrder="1"/>
    </xf>
    <xf numFmtId="0" fontId="30" fillId="0" borderId="0" xfId="0" applyFont="1" applyAlignment="1">
      <alignment vertical="center"/>
    </xf>
    <xf numFmtId="0" fontId="28" fillId="4" borderId="32" xfId="1" applyFont="1" applyFill="1" applyBorder="1" applyAlignment="1">
      <alignment horizontal="center" vertical="center" readingOrder="2"/>
    </xf>
    <xf numFmtId="0" fontId="28" fillId="4" borderId="33" xfId="1" applyFont="1" applyFill="1" applyBorder="1" applyAlignment="1">
      <alignment horizontal="right" vertical="center" readingOrder="2"/>
    </xf>
    <xf numFmtId="0" fontId="28" fillId="4" borderId="36" xfId="1" applyFont="1" applyFill="1" applyBorder="1" applyAlignment="1">
      <alignment horizontal="left" vertical="center" readingOrder="1"/>
    </xf>
    <xf numFmtId="0" fontId="27" fillId="2" borderId="30" xfId="1" applyFont="1" applyFill="1" applyBorder="1" applyAlignment="1">
      <alignment horizontal="center" vertical="center" wrapText="1" readingOrder="1"/>
    </xf>
    <xf numFmtId="0" fontId="27" fillId="2" borderId="6" xfId="5" applyFont="1" applyFill="1" applyBorder="1" applyAlignment="1">
      <alignment horizontal="center" vertical="center" wrapText="1" readingOrder="1"/>
    </xf>
    <xf numFmtId="0" fontId="28" fillId="4" borderId="8" xfId="1" applyFont="1" applyFill="1" applyBorder="1" applyAlignment="1">
      <alignment horizontal="center" vertical="center" wrapText="1" readingOrder="2"/>
    </xf>
    <xf numFmtId="0" fontId="28" fillId="4" borderId="30" xfId="1" applyFont="1" applyFill="1" applyBorder="1" applyAlignment="1">
      <alignment horizontal="right" vertical="center" readingOrder="2"/>
    </xf>
    <xf numFmtId="0" fontId="28" fillId="4" borderId="6" xfId="5" applyFont="1" applyFill="1" applyBorder="1" applyAlignment="1">
      <alignment horizontal="left" vertical="center"/>
    </xf>
    <xf numFmtId="0" fontId="28" fillId="4" borderId="8" xfId="5" applyFont="1" applyFill="1" applyBorder="1" applyAlignment="1">
      <alignment horizontal="left" vertical="center" wrapText="1" readingOrder="1"/>
    </xf>
    <xf numFmtId="0" fontId="27" fillId="2" borderId="14" xfId="1" applyFont="1" applyFill="1" applyBorder="1" applyAlignment="1">
      <alignment horizontal="center" vertical="center" wrapText="1" readingOrder="2"/>
    </xf>
    <xf numFmtId="0" fontId="27" fillId="2" borderId="12" xfId="5" applyFont="1" applyFill="1" applyBorder="1" applyAlignment="1">
      <alignment horizontal="center" vertical="center" wrapText="1" readingOrder="1"/>
    </xf>
    <xf numFmtId="0" fontId="28" fillId="3" borderId="38" xfId="1" applyFont="1" applyFill="1" applyBorder="1" applyAlignment="1">
      <alignment horizontal="center" vertical="center" wrapText="1" readingOrder="1"/>
    </xf>
    <xf numFmtId="166" fontId="28" fillId="3" borderId="38" xfId="1" applyNumberFormat="1" applyFont="1" applyFill="1" applyBorder="1" applyAlignment="1">
      <alignment horizontal="right" vertical="center" indent="1" readingOrder="1"/>
    </xf>
    <xf numFmtId="0" fontId="28" fillId="3" borderId="38" xfId="5" applyFont="1" applyFill="1" applyBorder="1" applyAlignment="1">
      <alignment horizontal="center" vertical="center" wrapText="1" readingOrder="1"/>
    </xf>
    <xf numFmtId="0" fontId="28" fillId="3" borderId="7" xfId="1" applyFont="1" applyFill="1" applyBorder="1" applyAlignment="1">
      <alignment vertical="center" wrapText="1" readingOrder="2"/>
    </xf>
    <xf numFmtId="0" fontId="28" fillId="4" borderId="14" xfId="1" applyFont="1" applyFill="1" applyBorder="1" applyAlignment="1">
      <alignment vertical="center" wrapText="1" readingOrder="2"/>
    </xf>
    <xf numFmtId="0" fontId="28" fillId="3" borderId="38" xfId="5" applyFont="1" applyFill="1" applyBorder="1" applyAlignment="1">
      <alignment horizontal="left" vertical="center" wrapText="1" indent="1"/>
    </xf>
    <xf numFmtId="0" fontId="28" fillId="3" borderId="38" xfId="1" applyFont="1" applyFill="1" applyBorder="1" applyAlignment="1">
      <alignment horizontal="right" vertical="center" wrapText="1" indent="1" readingOrder="2"/>
    </xf>
    <xf numFmtId="0" fontId="28" fillId="3" borderId="10" xfId="5" applyFont="1" applyFill="1" applyBorder="1" applyAlignment="1">
      <alignment vertical="center"/>
    </xf>
    <xf numFmtId="0" fontId="28" fillId="4" borderId="12" xfId="5" applyFont="1" applyFill="1" applyBorder="1" applyAlignment="1">
      <alignment vertical="center"/>
    </xf>
    <xf numFmtId="0" fontId="29" fillId="2" borderId="5" xfId="5" quotePrefix="1" applyFont="1" applyFill="1" applyBorder="1" applyAlignment="1">
      <alignment horizontal="center" vertical="center" wrapText="1" readingOrder="2"/>
    </xf>
    <xf numFmtId="0" fontId="29" fillId="2" borderId="0" xfId="5" applyFont="1" applyFill="1" applyAlignment="1">
      <alignment vertical="center" wrapText="1"/>
    </xf>
    <xf numFmtId="166" fontId="28" fillId="3" borderId="10" xfId="5" applyNumberFormat="1" applyFont="1" applyFill="1" applyBorder="1" applyAlignment="1">
      <alignment horizontal="center" vertical="center" readingOrder="1"/>
    </xf>
    <xf numFmtId="166" fontId="28" fillId="4" borderId="12" xfId="5" applyNumberFormat="1" applyFont="1" applyFill="1" applyBorder="1" applyAlignment="1">
      <alignment horizontal="center" vertical="center" readingOrder="1"/>
    </xf>
    <xf numFmtId="0" fontId="29" fillId="2" borderId="19" xfId="5" applyFont="1" applyFill="1" applyBorder="1" applyAlignment="1">
      <alignment vertical="center" wrapText="1"/>
    </xf>
    <xf numFmtId="0" fontId="29" fillId="2" borderId="19" xfId="5" quotePrefix="1" applyFont="1" applyFill="1" applyBorder="1" applyAlignment="1">
      <alignment horizontal="center" vertical="center" wrapText="1" readingOrder="2"/>
    </xf>
    <xf numFmtId="166" fontId="28" fillId="3" borderId="23" xfId="5" applyNumberFormat="1" applyFont="1" applyFill="1" applyBorder="1" applyAlignment="1">
      <alignment horizontal="center" vertical="center" readingOrder="1"/>
    </xf>
    <xf numFmtId="165" fontId="16" fillId="3" borderId="18" xfId="5" applyNumberFormat="1" applyFont="1" applyFill="1" applyBorder="1" applyAlignment="1">
      <alignment horizontal="right" vertical="center" indent="1" readingOrder="1"/>
    </xf>
    <xf numFmtId="166" fontId="28" fillId="4" borderId="25" xfId="5" applyNumberFormat="1" applyFont="1" applyFill="1" applyBorder="1" applyAlignment="1">
      <alignment horizontal="center" vertical="center" readingOrder="1"/>
    </xf>
    <xf numFmtId="165" fontId="16" fillId="4" borderId="27" xfId="5" applyNumberFormat="1" applyFont="1" applyFill="1" applyBorder="1" applyAlignment="1">
      <alignment horizontal="right" vertical="center" indent="1" readingOrder="1"/>
    </xf>
    <xf numFmtId="0" fontId="28" fillId="3" borderId="7" xfId="5" applyFont="1" applyFill="1" applyBorder="1" applyAlignment="1">
      <alignment horizontal="left" vertical="center" wrapText="1" indent="1" readingOrder="1"/>
    </xf>
    <xf numFmtId="0" fontId="28" fillId="4" borderId="14" xfId="5" applyFont="1" applyFill="1" applyBorder="1" applyAlignment="1">
      <alignment horizontal="left" vertical="center" wrapText="1" indent="1" readingOrder="1"/>
    </xf>
    <xf numFmtId="166" fontId="16" fillId="3" borderId="11" xfId="5" applyNumberFormat="1" applyFont="1" applyFill="1" applyBorder="1" applyAlignment="1">
      <alignment horizontal="right" vertical="center" indent="1" readingOrder="1"/>
    </xf>
    <xf numFmtId="166" fontId="16" fillId="4" borderId="16" xfId="5" applyNumberFormat="1" applyFont="1" applyFill="1" applyBorder="1" applyAlignment="1">
      <alignment horizontal="right" vertical="center" indent="1" readingOrder="1"/>
    </xf>
    <xf numFmtId="166" fontId="28" fillId="3" borderId="10" xfId="5" applyNumberFormat="1" applyFont="1" applyFill="1" applyBorder="1" applyAlignment="1">
      <alignment horizontal="right" vertical="center" indent="2" readingOrder="1"/>
    </xf>
    <xf numFmtId="166" fontId="28" fillId="4" borderId="12" xfId="5" applyNumberFormat="1" applyFont="1" applyFill="1" applyBorder="1" applyAlignment="1">
      <alignment horizontal="right" vertical="center" indent="2" readingOrder="1"/>
    </xf>
    <xf numFmtId="166" fontId="28" fillId="3" borderId="23" xfId="5" applyNumberFormat="1" applyFont="1" applyFill="1" applyBorder="1" applyAlignment="1">
      <alignment horizontal="right" vertical="center" indent="2" readingOrder="1"/>
    </xf>
    <xf numFmtId="166" fontId="16" fillId="3" borderId="18" xfId="5" applyNumberFormat="1" applyFont="1" applyFill="1" applyBorder="1" applyAlignment="1">
      <alignment horizontal="right" vertical="center" indent="1" readingOrder="1"/>
    </xf>
    <xf numFmtId="166" fontId="28" fillId="4" borderId="25" xfId="5" applyNumberFormat="1" applyFont="1" applyFill="1" applyBorder="1" applyAlignment="1">
      <alignment horizontal="right" vertical="center" indent="2" readingOrder="1"/>
    </xf>
    <xf numFmtId="166" fontId="16" fillId="4" borderId="27" xfId="5" applyNumberFormat="1" applyFont="1" applyFill="1" applyBorder="1" applyAlignment="1">
      <alignment horizontal="right" vertical="center" indent="1" readingOrder="1"/>
    </xf>
    <xf numFmtId="170" fontId="17" fillId="0" borderId="0" xfId="0" applyNumberFormat="1" applyFont="1"/>
    <xf numFmtId="0" fontId="29" fillId="2" borderId="8" xfId="1" quotePrefix="1" applyFont="1" applyFill="1" applyBorder="1" applyAlignment="1">
      <alignment horizontal="center" vertical="center" readingOrder="2"/>
    </xf>
    <xf numFmtId="166" fontId="17" fillId="3" borderId="0" xfId="0" applyNumberFormat="1" applyFont="1" applyFill="1"/>
    <xf numFmtId="166" fontId="17" fillId="4" borderId="0" xfId="0" applyNumberFormat="1" applyFont="1" applyFill="1"/>
    <xf numFmtId="167" fontId="10" fillId="0" borderId="0" xfId="11" applyNumberFormat="1" applyFont="1" applyAlignment="1">
      <alignment horizontal="center"/>
    </xf>
    <xf numFmtId="0" fontId="17" fillId="3" borderId="0" xfId="0" applyFont="1" applyFill="1" applyAlignment="1">
      <alignment horizontal="right" indent="1"/>
    </xf>
    <xf numFmtId="0" fontId="17" fillId="3" borderId="0" xfId="0" applyFont="1" applyFill="1" applyAlignment="1">
      <alignment horizontal="left" indent="1"/>
    </xf>
    <xf numFmtId="0" fontId="17" fillId="4" borderId="0" xfId="0" applyFont="1" applyFill="1" applyAlignment="1">
      <alignment horizontal="right" indent="1"/>
    </xf>
    <xf numFmtId="0" fontId="17" fillId="4" borderId="0" xfId="0" applyFont="1" applyFill="1" applyAlignment="1">
      <alignment horizontal="left" indent="1"/>
    </xf>
    <xf numFmtId="166" fontId="10" fillId="0" borderId="0" xfId="0" applyNumberFormat="1" applyFont="1"/>
    <xf numFmtId="167" fontId="10" fillId="0" borderId="0" xfId="11" applyNumberFormat="1" applyFont="1"/>
    <xf numFmtId="167" fontId="17" fillId="0" borderId="0" xfId="11" applyNumberFormat="1" applyFont="1" applyAlignment="1">
      <alignment horizontal="center"/>
    </xf>
    <xf numFmtId="0" fontId="10" fillId="0" borderId="0" xfId="16" applyFont="1" applyAlignment="1">
      <alignment horizontal="center"/>
    </xf>
    <xf numFmtId="0" fontId="10" fillId="0" borderId="0" xfId="16" applyFont="1"/>
    <xf numFmtId="0" fontId="13" fillId="0" borderId="0" xfId="16" applyFont="1" applyAlignment="1">
      <alignment horizontal="right" vertical="center" readingOrder="2"/>
    </xf>
    <xf numFmtId="0" fontId="22" fillId="0" borderId="0" xfId="16" applyFont="1" applyAlignment="1">
      <alignment horizontal="center"/>
    </xf>
    <xf numFmtId="0" fontId="28" fillId="3" borderId="1" xfId="16" applyFont="1" applyFill="1" applyBorder="1" applyAlignment="1">
      <alignment horizontal="center" vertical="center" wrapText="1" readingOrder="1"/>
    </xf>
    <xf numFmtId="0" fontId="17" fillId="0" borderId="0" xfId="16" applyFont="1" applyAlignment="1">
      <alignment horizontal="center"/>
    </xf>
    <xf numFmtId="0" fontId="28" fillId="4" borderId="2" xfId="16" applyFont="1" applyFill="1" applyBorder="1" applyAlignment="1">
      <alignment horizontal="center" vertical="center" wrapText="1" readingOrder="1"/>
    </xf>
    <xf numFmtId="0" fontId="30" fillId="0" borderId="0" xfId="18" applyFont="1" applyAlignment="1">
      <alignment horizontal="right" vertical="center" readingOrder="2"/>
    </xf>
    <xf numFmtId="0" fontId="30" fillId="0" borderId="0" xfId="18" applyFont="1"/>
    <xf numFmtId="166" fontId="15" fillId="0" borderId="0" xfId="16" applyNumberFormat="1" applyFont="1" applyAlignment="1">
      <alignment horizontal="center"/>
    </xf>
    <xf numFmtId="0" fontId="15" fillId="0" borderId="0" xfId="16" applyFont="1" applyAlignment="1">
      <alignment horizontal="center"/>
    </xf>
    <xf numFmtId="166" fontId="37" fillId="0" borderId="0" xfId="16" applyNumberFormat="1" applyFont="1" applyAlignment="1">
      <alignment horizontal="center" vertical="center" readingOrder="1"/>
    </xf>
    <xf numFmtId="0" fontId="17" fillId="0" borderId="0" xfId="16" applyFont="1"/>
    <xf numFmtId="0" fontId="10" fillId="0" borderId="0" xfId="18" applyFont="1" applyProtection="1">
      <protection hidden="1"/>
    </xf>
    <xf numFmtId="0" fontId="31" fillId="0" borderId="0" xfId="16" applyFont="1" applyAlignment="1">
      <alignment horizontal="right" vertical="center" readingOrder="2"/>
    </xf>
    <xf numFmtId="0" fontId="12" fillId="0" borderId="0" xfId="16" applyFont="1" applyAlignment="1">
      <alignment horizontal="centerContinuous" vertical="center" readingOrder="2"/>
    </xf>
    <xf numFmtId="0" fontId="12" fillId="0" borderId="0" xfId="16" applyFont="1" applyAlignment="1">
      <alignment horizontal="center" vertical="center" readingOrder="2"/>
    </xf>
    <xf numFmtId="0" fontId="12" fillId="0" borderId="0" xfId="16" applyFont="1" applyAlignment="1">
      <alignment horizontal="right" vertical="center" readingOrder="2"/>
    </xf>
    <xf numFmtId="0" fontId="27" fillId="2" borderId="1" xfId="16" applyFont="1" applyFill="1" applyBorder="1" applyAlignment="1">
      <alignment horizontal="center" vertical="center" wrapText="1"/>
    </xf>
    <xf numFmtId="0" fontId="27" fillId="2" borderId="7" xfId="16" applyFont="1" applyFill="1" applyBorder="1" applyAlignment="1">
      <alignment horizontal="center" vertical="center" wrapText="1"/>
    </xf>
    <xf numFmtId="0" fontId="36" fillId="2" borderId="1" xfId="16" applyFont="1" applyFill="1" applyBorder="1" applyAlignment="1">
      <alignment horizontal="right" vertical="top" wrapText="1"/>
    </xf>
    <xf numFmtId="0" fontId="36" fillId="2" borderId="3" xfId="16" applyFont="1" applyFill="1" applyBorder="1" applyAlignment="1">
      <alignment horizontal="right" vertical="top" wrapText="1"/>
    </xf>
    <xf numFmtId="0" fontId="29" fillId="2" borderId="7" xfId="16" applyFont="1" applyFill="1" applyBorder="1" applyAlignment="1">
      <alignment vertical="center" wrapText="1"/>
    </xf>
    <xf numFmtId="0" fontId="36" fillId="2" borderId="1" xfId="16" applyFont="1" applyFill="1" applyBorder="1" applyAlignment="1">
      <alignment horizontal="left" vertical="top" wrapText="1"/>
    </xf>
    <xf numFmtId="0" fontId="36" fillId="2" borderId="3" xfId="16" applyFont="1" applyFill="1" applyBorder="1" applyAlignment="1">
      <alignment horizontal="left" vertical="top" wrapText="1"/>
    </xf>
    <xf numFmtId="0" fontId="28" fillId="3" borderId="1" xfId="16" applyFont="1" applyFill="1" applyBorder="1" applyAlignment="1">
      <alignment horizontal="right" vertical="center" wrapText="1" indent="1" readingOrder="1"/>
    </xf>
    <xf numFmtId="0" fontId="28" fillId="3" borderId="24" xfId="16" applyFont="1" applyFill="1" applyBorder="1" applyAlignment="1">
      <alignment horizontal="left" vertical="center" wrapText="1" indent="1" readingOrder="1"/>
    </xf>
    <xf numFmtId="0" fontId="28" fillId="4" borderId="2" xfId="16" applyFont="1" applyFill="1" applyBorder="1" applyAlignment="1">
      <alignment horizontal="right" vertical="center" wrapText="1" indent="1" readingOrder="1"/>
    </xf>
    <xf numFmtId="0" fontId="28" fillId="4" borderId="26" xfId="16" applyFont="1" applyFill="1" applyBorder="1" applyAlignment="1">
      <alignment horizontal="left" vertical="center" wrapText="1" indent="1" readingOrder="1"/>
    </xf>
    <xf numFmtId="164" fontId="17" fillId="0" borderId="0" xfId="14" applyFont="1" applyAlignment="1">
      <alignment horizontal="center"/>
    </xf>
    <xf numFmtId="164" fontId="10" fillId="0" borderId="0" xfId="14" applyFont="1" applyAlignment="1">
      <alignment horizontal="center"/>
    </xf>
    <xf numFmtId="171" fontId="17" fillId="0" borderId="0" xfId="14" applyNumberFormat="1" applyFont="1" applyAlignment="1">
      <alignment horizontal="center"/>
    </xf>
    <xf numFmtId="0" fontId="29" fillId="2" borderId="5" xfId="5" applyFont="1" applyFill="1" applyBorder="1" applyAlignment="1">
      <alignment horizontal="left" vertical="center" wrapText="1" indent="1" readingOrder="2"/>
    </xf>
    <xf numFmtId="0" fontId="29" fillId="2" borderId="39" xfId="1" applyFont="1" applyFill="1" applyBorder="1" applyAlignment="1">
      <alignment horizontal="right" vertical="center" wrapText="1" indent="1" readingOrder="2"/>
    </xf>
    <xf numFmtId="0" fontId="29" fillId="2" borderId="4" xfId="5" applyFont="1" applyFill="1" applyBorder="1" applyAlignment="1">
      <alignment horizontal="center" vertical="center" readingOrder="1"/>
    </xf>
    <xf numFmtId="0" fontId="29" fillId="2" borderId="5" xfId="5" applyFont="1" applyFill="1" applyBorder="1" applyAlignment="1">
      <alignment horizontal="left" vertical="center" indent="1" readingOrder="2"/>
    </xf>
    <xf numFmtId="0" fontId="29" fillId="2" borderId="0" xfId="5" applyFont="1" applyFill="1" applyAlignment="1">
      <alignment horizontal="center" vertical="center" wrapText="1" readingOrder="1"/>
    </xf>
    <xf numFmtId="0" fontId="29" fillId="2" borderId="5" xfId="1" applyFont="1" applyFill="1" applyBorder="1" applyAlignment="1">
      <alignment vertical="center" wrapText="1" readingOrder="2"/>
    </xf>
    <xf numFmtId="0" fontId="29" fillId="2" borderId="4" xfId="5" applyFont="1" applyFill="1" applyBorder="1" applyAlignment="1">
      <alignment vertical="center" wrapText="1" readingOrder="1"/>
    </xf>
    <xf numFmtId="0" fontId="19" fillId="0" borderId="0" xfId="16" applyFont="1" applyAlignment="1">
      <alignment horizontal="center"/>
    </xf>
    <xf numFmtId="0" fontId="28" fillId="3" borderId="10" xfId="16" applyFont="1" applyFill="1" applyBorder="1" applyAlignment="1">
      <alignment horizontal="center" vertical="center" wrapText="1" readingOrder="1"/>
    </xf>
    <xf numFmtId="0" fontId="28" fillId="4" borderId="12" xfId="16" applyFont="1" applyFill="1" applyBorder="1" applyAlignment="1">
      <alignment horizontal="center" vertical="center" wrapText="1" readingOrder="1"/>
    </xf>
    <xf numFmtId="0" fontId="27" fillId="2" borderId="10" xfId="16" applyFont="1" applyFill="1" applyBorder="1" applyAlignment="1">
      <alignment horizontal="center" vertical="center" wrapText="1" readingOrder="1"/>
    </xf>
    <xf numFmtId="0" fontId="27" fillId="2" borderId="10" xfId="19" applyFont="1" applyFill="1" applyBorder="1" applyAlignment="1">
      <alignment horizontal="center" vertical="center" wrapText="1" readingOrder="1"/>
    </xf>
    <xf numFmtId="0" fontId="29" fillId="2" borderId="3" xfId="5" applyFont="1" applyFill="1" applyBorder="1" applyAlignment="1">
      <alignment horizontal="center" vertical="center" wrapText="1" readingOrder="1"/>
    </xf>
    <xf numFmtId="0" fontId="29" fillId="2" borderId="5" xfId="5" applyFont="1" applyFill="1" applyBorder="1" applyAlignment="1">
      <alignment horizontal="center" vertical="center" wrapText="1" readingOrder="1"/>
    </xf>
    <xf numFmtId="0" fontId="28" fillId="5" borderId="1" xfId="5" applyFont="1" applyFill="1" applyBorder="1" applyAlignment="1">
      <alignment horizontal="center" vertical="center" wrapText="1" readingOrder="1"/>
    </xf>
    <xf numFmtId="0" fontId="28" fillId="5" borderId="1" xfId="5" applyFont="1" applyFill="1" applyBorder="1" applyAlignment="1">
      <alignment horizontal="right" vertical="center" wrapText="1" indent="1" readingOrder="1"/>
    </xf>
    <xf numFmtId="0" fontId="28" fillId="5" borderId="7" xfId="5" applyFont="1" applyFill="1" applyBorder="1" applyAlignment="1">
      <alignment horizontal="left" vertical="center" wrapText="1" indent="1" readingOrder="1"/>
    </xf>
    <xf numFmtId="166" fontId="28" fillId="5" borderId="23" xfId="5" applyNumberFormat="1" applyFont="1" applyFill="1" applyBorder="1" applyAlignment="1">
      <alignment horizontal="center" vertical="center" readingOrder="1"/>
    </xf>
    <xf numFmtId="165" fontId="28" fillId="5" borderId="1" xfId="5" applyNumberFormat="1" applyFont="1" applyFill="1" applyBorder="1" applyAlignment="1">
      <alignment horizontal="center" vertical="center" readingOrder="1"/>
    </xf>
    <xf numFmtId="165" fontId="16" fillId="5" borderId="7" xfId="5" applyNumberFormat="1" applyFont="1" applyFill="1" applyBorder="1" applyAlignment="1">
      <alignment horizontal="right" vertical="center" indent="1" readingOrder="1"/>
    </xf>
    <xf numFmtId="165" fontId="16" fillId="5" borderId="10" xfId="5" applyNumberFormat="1" applyFont="1" applyFill="1" applyBorder="1" applyAlignment="1">
      <alignment horizontal="right" vertical="center" indent="1" readingOrder="1"/>
    </xf>
    <xf numFmtId="165" fontId="16" fillId="5" borderId="18" xfId="5" applyNumberFormat="1" applyFont="1" applyFill="1" applyBorder="1" applyAlignment="1">
      <alignment horizontal="right" vertical="center" indent="1" readingOrder="1"/>
    </xf>
    <xf numFmtId="165" fontId="16" fillId="5" borderId="11" xfId="5" applyNumberFormat="1" applyFont="1" applyFill="1" applyBorder="1" applyAlignment="1">
      <alignment horizontal="right" vertical="center" indent="1" readingOrder="1"/>
    </xf>
    <xf numFmtId="166" fontId="28" fillId="5" borderId="23" xfId="5" applyNumberFormat="1" applyFont="1" applyFill="1" applyBorder="1" applyAlignment="1">
      <alignment horizontal="right" vertical="center" indent="2" readingOrder="1"/>
    </xf>
    <xf numFmtId="166" fontId="16" fillId="5" borderId="7" xfId="5" applyNumberFormat="1" applyFont="1" applyFill="1" applyBorder="1" applyAlignment="1">
      <alignment horizontal="right" vertical="center" indent="1" readingOrder="1"/>
    </xf>
    <xf numFmtId="166" fontId="16" fillId="5" borderId="18" xfId="5" applyNumberFormat="1" applyFont="1" applyFill="1" applyBorder="1" applyAlignment="1">
      <alignment horizontal="right" vertical="center" indent="1" readingOrder="1"/>
    </xf>
    <xf numFmtId="166" fontId="16" fillId="5" borderId="11" xfId="5" applyNumberFormat="1" applyFont="1" applyFill="1" applyBorder="1" applyAlignment="1">
      <alignment horizontal="right" vertical="center" indent="1" readingOrder="1"/>
    </xf>
    <xf numFmtId="166" fontId="16" fillId="5" borderId="10" xfId="5" applyNumberFormat="1" applyFont="1" applyFill="1" applyBorder="1" applyAlignment="1">
      <alignment horizontal="right" vertical="center" indent="1" readingOrder="1"/>
    </xf>
    <xf numFmtId="0" fontId="28" fillId="5" borderId="10" xfId="1" applyFont="1" applyFill="1" applyBorder="1" applyAlignment="1">
      <alignment horizontal="center" vertical="center" wrapText="1" readingOrder="1"/>
    </xf>
    <xf numFmtId="0" fontId="28" fillId="5" borderId="1" xfId="1" applyFont="1" applyFill="1" applyBorder="1" applyAlignment="1">
      <alignment horizontal="right" vertical="center" wrapText="1" indent="1" readingOrder="1"/>
    </xf>
    <xf numFmtId="0" fontId="28" fillId="5" borderId="1" xfId="5" applyFont="1" applyFill="1" applyBorder="1" applyAlignment="1">
      <alignment horizontal="left" vertical="center" wrapText="1" indent="1" readingOrder="1"/>
    </xf>
    <xf numFmtId="166" fontId="28" fillId="5" borderId="1" xfId="1" applyNumberFormat="1" applyFont="1" applyFill="1" applyBorder="1" applyAlignment="1">
      <alignment horizontal="center" vertical="center" readingOrder="1"/>
    </xf>
    <xf numFmtId="165" fontId="28" fillId="5" borderId="7" xfId="1" applyNumberFormat="1" applyFont="1" applyFill="1" applyBorder="1" applyAlignment="1">
      <alignment horizontal="center" vertical="center" wrapText="1" readingOrder="1"/>
    </xf>
    <xf numFmtId="166" fontId="28" fillId="3" borderId="1" xfId="5" applyNumberFormat="1" applyFont="1" applyFill="1" applyBorder="1" applyAlignment="1">
      <alignment horizontal="right" vertical="center" readingOrder="1"/>
    </xf>
    <xf numFmtId="166" fontId="28" fillId="4" borderId="2" xfId="5" applyNumberFormat="1" applyFont="1" applyFill="1" applyBorder="1" applyAlignment="1">
      <alignment horizontal="right" vertical="center" readingOrder="1"/>
    </xf>
    <xf numFmtId="166" fontId="27" fillId="2" borderId="9" xfId="5" applyNumberFormat="1" applyFont="1" applyFill="1" applyBorder="1" applyAlignment="1">
      <alignment horizontal="right" vertical="center" readingOrder="1"/>
    </xf>
    <xf numFmtId="166" fontId="28" fillId="5" borderId="1" xfId="5" applyNumberFormat="1" applyFont="1" applyFill="1" applyBorder="1" applyAlignment="1">
      <alignment horizontal="right" vertical="center" indent="2" readingOrder="1"/>
    </xf>
    <xf numFmtId="166" fontId="28" fillId="4" borderId="2" xfId="16" applyNumberFormat="1" applyFont="1" applyFill="1" applyBorder="1" applyAlignment="1">
      <alignment horizontal="right" vertical="center" readingOrder="2"/>
    </xf>
    <xf numFmtId="166" fontId="28" fillId="3" borderId="1" xfId="16" applyNumberFormat="1" applyFont="1" applyFill="1" applyBorder="1" applyAlignment="1">
      <alignment horizontal="right" vertical="center" readingOrder="2"/>
    </xf>
    <xf numFmtId="166" fontId="27" fillId="2" borderId="1" xfId="16" applyNumberFormat="1" applyFont="1" applyFill="1" applyBorder="1" applyAlignment="1">
      <alignment horizontal="right" vertical="center" readingOrder="2"/>
    </xf>
    <xf numFmtId="0" fontId="28" fillId="5" borderId="10" xfId="16" applyFont="1" applyFill="1" applyBorder="1" applyAlignment="1">
      <alignment horizontal="center" vertical="center" wrapText="1" readingOrder="1"/>
    </xf>
    <xf numFmtId="166" fontId="28" fillId="5" borderId="1" xfId="16" applyNumberFormat="1" applyFont="1" applyFill="1" applyBorder="1" applyAlignment="1">
      <alignment horizontal="right" vertical="center" readingOrder="2"/>
    </xf>
    <xf numFmtId="0" fontId="36" fillId="2" borderId="6" xfId="5" applyFont="1" applyFill="1" applyBorder="1" applyAlignment="1">
      <alignment horizontal="center" vertical="top" textRotation="90" wrapText="1" readingOrder="1"/>
    </xf>
    <xf numFmtId="0" fontId="36" fillId="2" borderId="6" xfId="5" applyFont="1" applyFill="1" applyBorder="1" applyAlignment="1">
      <alignment horizontal="center" vertical="top" textRotation="90" wrapText="1"/>
    </xf>
    <xf numFmtId="0" fontId="36" fillId="2" borderId="6" xfId="5" applyFont="1" applyFill="1" applyBorder="1" applyAlignment="1">
      <alignment horizontal="center" vertical="top" textRotation="90" wrapText="1" readingOrder="2"/>
    </xf>
    <xf numFmtId="0" fontId="20" fillId="0" borderId="0" xfId="0" applyFont="1" applyAlignment="1">
      <alignment horizontal="center" vertical="top"/>
    </xf>
    <xf numFmtId="0" fontId="29" fillId="2" borderId="8" xfId="5" applyFont="1" applyFill="1" applyBorder="1" applyAlignment="1">
      <alignment vertical="center" wrapText="1" readingOrder="1"/>
    </xf>
    <xf numFmtId="0" fontId="29" fillId="2" borderId="6" xfId="5" applyFont="1" applyFill="1" applyBorder="1" applyAlignment="1">
      <alignment vertical="center" wrapText="1" readingOrder="1"/>
    </xf>
    <xf numFmtId="0" fontId="36" fillId="2" borderId="30" xfId="5" applyFont="1" applyFill="1" applyBorder="1" applyAlignment="1">
      <alignment horizontal="center" vertical="top" wrapText="1" readingOrder="2"/>
    </xf>
    <xf numFmtId="0" fontId="29" fillId="2" borderId="30" xfId="5" applyFont="1" applyFill="1" applyBorder="1" applyAlignment="1">
      <alignment horizontal="center" vertical="center" readingOrder="1"/>
    </xf>
    <xf numFmtId="0" fontId="36" fillId="2" borderId="30" xfId="5" applyFont="1" applyFill="1" applyBorder="1" applyAlignment="1">
      <alignment horizontal="center" vertical="top" readingOrder="1"/>
    </xf>
    <xf numFmtId="0" fontId="36" fillId="2" borderId="44" xfId="5" applyFont="1" applyFill="1" applyBorder="1" applyAlignment="1">
      <alignment horizontal="center" vertical="center" wrapText="1" readingOrder="2"/>
    </xf>
    <xf numFmtId="0" fontId="36" fillId="2" borderId="6" xfId="5" applyFont="1" applyFill="1" applyBorder="1" applyAlignment="1">
      <alignment horizontal="center" vertical="center" wrapText="1" readingOrder="2"/>
    </xf>
    <xf numFmtId="0" fontId="36" fillId="2" borderId="0" xfId="5" applyFont="1" applyFill="1" applyAlignment="1">
      <alignment vertical="top" readingOrder="2"/>
    </xf>
    <xf numFmtId="0" fontId="36" fillId="2" borderId="0" xfId="5" applyFont="1" applyFill="1" applyAlignment="1">
      <alignment horizontal="right" vertical="top" readingOrder="2"/>
    </xf>
    <xf numFmtId="0" fontId="36" fillId="2" borderId="0" xfId="5" applyFont="1" applyFill="1" applyAlignment="1">
      <alignment horizontal="right" vertical="top" readingOrder="1"/>
    </xf>
    <xf numFmtId="0" fontId="20" fillId="0" borderId="0" xfId="0" applyFont="1" applyAlignment="1">
      <alignment horizontal="right" vertical="top"/>
    </xf>
    <xf numFmtId="0" fontId="36" fillId="2" borderId="30" xfId="5" applyFont="1" applyFill="1" applyBorder="1" applyAlignment="1">
      <alignment horizontal="center" vertical="top" readingOrder="2"/>
    </xf>
    <xf numFmtId="0" fontId="36" fillId="2" borderId="44" xfId="5" applyFont="1" applyFill="1" applyBorder="1" applyAlignment="1">
      <alignment horizontal="center" vertical="top" readingOrder="2"/>
    </xf>
    <xf numFmtId="0" fontId="36" fillId="2" borderId="6" xfId="5" applyFont="1" applyFill="1" applyBorder="1" applyAlignment="1">
      <alignment horizontal="center" vertical="top" readingOrder="2"/>
    </xf>
    <xf numFmtId="0" fontId="36" fillId="2" borderId="6" xfId="5" applyFont="1" applyFill="1" applyBorder="1" applyAlignment="1">
      <alignment horizontal="center" vertical="top"/>
    </xf>
    <xf numFmtId="0" fontId="36" fillId="2" borderId="44" xfId="5" applyFont="1" applyFill="1" applyBorder="1" applyAlignment="1">
      <alignment horizontal="center" vertical="top" readingOrder="1"/>
    </xf>
    <xf numFmtId="0" fontId="36" fillId="2" borderId="6" xfId="5" applyFont="1" applyFill="1" applyBorder="1" applyAlignment="1">
      <alignment horizontal="center" vertical="top" readingOrder="1"/>
    </xf>
    <xf numFmtId="0" fontId="29" fillId="2" borderId="30" xfId="5" applyFont="1" applyFill="1" applyBorder="1" applyAlignment="1">
      <alignment horizontal="centerContinuous" vertical="center" readingOrder="1"/>
    </xf>
    <xf numFmtId="0" fontId="36" fillId="2" borderId="4" xfId="5" applyFont="1" applyFill="1" applyBorder="1" applyAlignment="1">
      <alignment horizontal="centerContinuous" vertical="center" wrapText="1"/>
    </xf>
    <xf numFmtId="0" fontId="36" fillId="2" borderId="7" xfId="5" applyFont="1" applyFill="1" applyBorder="1" applyAlignment="1">
      <alignment horizontal="right" vertical="top" readingOrder="2"/>
    </xf>
    <xf numFmtId="0" fontId="36" fillId="2" borderId="11" xfId="5" applyFont="1" applyFill="1" applyBorder="1" applyAlignment="1">
      <alignment horizontal="right" vertical="top" readingOrder="2"/>
    </xf>
    <xf numFmtId="0" fontId="36" fillId="2" borderId="10" xfId="5" applyFont="1" applyFill="1" applyBorder="1" applyAlignment="1">
      <alignment horizontal="right" vertical="top" readingOrder="2"/>
    </xf>
    <xf numFmtId="0" fontId="36" fillId="2" borderId="11" xfId="5" applyFont="1" applyFill="1" applyBorder="1" applyAlignment="1">
      <alignment horizontal="right" vertical="center" wrapText="1" readingOrder="2"/>
    </xf>
    <xf numFmtId="0" fontId="36" fillId="2" borderId="10" xfId="5" applyFont="1" applyFill="1" applyBorder="1" applyAlignment="1">
      <alignment horizontal="right" vertical="center" wrapText="1" readingOrder="2"/>
    </xf>
    <xf numFmtId="0" fontId="36" fillId="2" borderId="10" xfId="5" applyFont="1" applyFill="1" applyBorder="1" applyAlignment="1">
      <alignment horizontal="right" vertical="top"/>
    </xf>
    <xf numFmtId="0" fontId="36" fillId="2" borderId="7" xfId="5" applyFont="1" applyFill="1" applyBorder="1" applyAlignment="1">
      <alignment horizontal="right" vertical="top" readingOrder="1"/>
    </xf>
    <xf numFmtId="0" fontId="36" fillId="2" borderId="11" xfId="5" applyFont="1" applyFill="1" applyBorder="1" applyAlignment="1">
      <alignment horizontal="right" vertical="top" readingOrder="1"/>
    </xf>
    <xf numFmtId="0" fontId="36" fillId="2" borderId="10" xfId="5" applyFont="1" applyFill="1" applyBorder="1" applyAlignment="1">
      <alignment horizontal="right" vertical="top" readingOrder="1"/>
    </xf>
    <xf numFmtId="0" fontId="36" fillId="2" borderId="10" xfId="5" applyFont="1" applyFill="1" applyBorder="1" applyAlignment="1">
      <alignment horizontal="right" vertical="top" textRotation="90" wrapText="1" readingOrder="1"/>
    </xf>
    <xf numFmtId="0" fontId="29" fillId="2" borderId="44" xfId="5" applyFont="1" applyFill="1" applyBorder="1" applyAlignment="1">
      <alignment horizontal="center" vertical="center" readingOrder="1"/>
    </xf>
    <xf numFmtId="0" fontId="29" fillId="2" borderId="6" xfId="5" applyFont="1" applyFill="1" applyBorder="1" applyAlignment="1">
      <alignment horizontal="center" vertical="center" readingOrder="1"/>
    </xf>
    <xf numFmtId="0" fontId="36" fillId="2" borderId="4" xfId="5" applyFont="1" applyFill="1" applyBorder="1" applyAlignment="1">
      <alignment vertical="top" readingOrder="2"/>
    </xf>
    <xf numFmtId="0" fontId="36" fillId="2" borderId="5" xfId="5" applyFont="1" applyFill="1" applyBorder="1" applyAlignment="1">
      <alignment vertical="top" readingOrder="2"/>
    </xf>
    <xf numFmtId="0" fontId="29" fillId="2" borderId="8" xfId="5" applyFont="1" applyFill="1" applyBorder="1" applyAlignment="1">
      <alignment horizontal="center" vertical="center" readingOrder="1"/>
    </xf>
    <xf numFmtId="0" fontId="36" fillId="2" borderId="5" xfId="5" applyFont="1" applyFill="1" applyBorder="1" applyAlignment="1">
      <alignment horizontal="right" vertical="top"/>
    </xf>
    <xf numFmtId="0" fontId="36" fillId="2" borderId="4" xfId="5" applyFont="1" applyFill="1" applyBorder="1" applyAlignment="1">
      <alignment horizontal="right" vertical="top" readingOrder="2"/>
    </xf>
    <xf numFmtId="0" fontId="36" fillId="2" borderId="5" xfId="5" applyFont="1" applyFill="1" applyBorder="1" applyAlignment="1">
      <alignment horizontal="right" vertical="top" readingOrder="2"/>
    </xf>
    <xf numFmtId="0" fontId="36" fillId="2" borderId="4" xfId="5" applyFont="1" applyFill="1" applyBorder="1" applyAlignment="1">
      <alignment horizontal="right" vertical="top" readingOrder="1"/>
    </xf>
    <xf numFmtId="0" fontId="36" fillId="2" borderId="5" xfId="5" applyFont="1" applyFill="1" applyBorder="1" applyAlignment="1">
      <alignment horizontal="right" vertical="top" readingOrder="1"/>
    </xf>
    <xf numFmtId="0" fontId="36" fillId="2" borderId="0" xfId="5" applyFont="1" applyFill="1" applyAlignment="1">
      <alignment horizontal="right" vertical="center" readingOrder="2"/>
    </xf>
    <xf numFmtId="0" fontId="36" fillId="2" borderId="5" xfId="5" applyFont="1" applyFill="1" applyBorder="1" applyAlignment="1">
      <alignment horizontal="right" vertical="center" readingOrder="2"/>
    </xf>
    <xf numFmtId="0" fontId="36" fillId="2" borderId="5" xfId="5" applyFont="1" applyFill="1" applyBorder="1" applyAlignment="1">
      <alignment horizontal="left" vertical="top" textRotation="90" readingOrder="1"/>
    </xf>
    <xf numFmtId="0" fontId="36" fillId="2" borderId="30" xfId="5" applyFont="1" applyFill="1" applyBorder="1" applyAlignment="1">
      <alignment horizontal="center" vertical="top" textRotation="90" wrapText="1" readingOrder="2"/>
    </xf>
    <xf numFmtId="0" fontId="36" fillId="2" borderId="44" xfId="5" applyFont="1" applyFill="1" applyBorder="1" applyAlignment="1">
      <alignment horizontal="center" vertical="top" textRotation="90" wrapText="1" readingOrder="2"/>
    </xf>
    <xf numFmtId="0" fontId="36" fillId="2" borderId="30" xfId="5" applyFont="1" applyFill="1" applyBorder="1" applyAlignment="1">
      <alignment horizontal="center" vertical="top" textRotation="90" wrapText="1" readingOrder="1"/>
    </xf>
    <xf numFmtId="0" fontId="36" fillId="2" borderId="44" xfId="5" applyFont="1" applyFill="1" applyBorder="1" applyAlignment="1">
      <alignment horizontal="center" vertical="top" textRotation="90" wrapText="1" readingOrder="1"/>
    </xf>
    <xf numFmtId="0" fontId="36" fillId="2" borderId="14" xfId="5" applyFont="1" applyFill="1" applyBorder="1" applyAlignment="1">
      <alignment horizontal="center" vertical="top" readingOrder="1"/>
    </xf>
    <xf numFmtId="0" fontId="36" fillId="2" borderId="16" xfId="5" applyFont="1" applyFill="1" applyBorder="1" applyAlignment="1">
      <alignment horizontal="center" vertical="top" readingOrder="1"/>
    </xf>
    <xf numFmtId="0" fontId="35" fillId="2" borderId="0" xfId="0" applyFont="1" applyFill="1" applyAlignment="1">
      <alignment horizontal="right" indent="1"/>
    </xf>
    <xf numFmtId="0" fontId="35" fillId="2" borderId="0" xfId="0" applyFont="1" applyFill="1" applyAlignment="1">
      <alignment horizontal="left" indent="1"/>
    </xf>
    <xf numFmtId="166" fontId="35" fillId="2" borderId="0" xfId="0" applyNumberFormat="1" applyFont="1" applyFill="1"/>
    <xf numFmtId="0" fontId="40" fillId="0" borderId="0" xfId="16" applyFont="1" applyAlignment="1">
      <alignment vertical="center" wrapText="1"/>
    </xf>
    <xf numFmtId="0" fontId="41" fillId="0" borderId="0" xfId="16" applyFont="1" applyAlignment="1">
      <alignment horizontal="center"/>
    </xf>
    <xf numFmtId="0" fontId="42" fillId="0" borderId="0" xfId="16" applyFont="1" applyAlignment="1">
      <alignment vertical="center"/>
    </xf>
    <xf numFmtId="0" fontId="43" fillId="0" borderId="0" xfId="0" applyFont="1" applyAlignment="1" applyProtection="1">
      <alignment vertical="center" wrapText="1" readingOrder="1"/>
      <protection hidden="1"/>
    </xf>
    <xf numFmtId="0" fontId="0" fillId="0" borderId="0" xfId="0" applyProtection="1">
      <protection hidden="1"/>
    </xf>
    <xf numFmtId="0" fontId="41" fillId="0" borderId="0" xfId="0" applyFont="1" applyProtection="1">
      <protection hidden="1"/>
    </xf>
    <xf numFmtId="0" fontId="41" fillId="0" borderId="0" xfId="16" applyFont="1"/>
    <xf numFmtId="167" fontId="44" fillId="3" borderId="5" xfId="11" applyNumberFormat="1" applyFont="1" applyFill="1" applyBorder="1" applyAlignment="1" applyProtection="1">
      <alignment horizontal="center" vertical="center"/>
      <protection hidden="1"/>
    </xf>
    <xf numFmtId="167" fontId="44" fillId="3" borderId="0" xfId="11" applyNumberFormat="1" applyFont="1" applyFill="1" applyBorder="1" applyAlignment="1" applyProtection="1">
      <alignment horizontal="center" vertical="center"/>
      <protection hidden="1"/>
    </xf>
    <xf numFmtId="0" fontId="44" fillId="3" borderId="5" xfId="0" applyFont="1" applyFill="1" applyBorder="1" applyAlignment="1" applyProtection="1">
      <alignment horizontal="center" vertical="center"/>
      <protection hidden="1"/>
    </xf>
    <xf numFmtId="167" fontId="44" fillId="4" borderId="5" xfId="11" applyNumberFormat="1" applyFont="1" applyFill="1" applyBorder="1" applyAlignment="1" applyProtection="1">
      <alignment horizontal="center" vertical="center"/>
      <protection hidden="1"/>
    </xf>
    <xf numFmtId="167" fontId="44" fillId="4" borderId="0" xfId="11" applyNumberFormat="1" applyFont="1" applyFill="1" applyBorder="1" applyAlignment="1" applyProtection="1">
      <alignment horizontal="center" vertical="center"/>
      <protection hidden="1"/>
    </xf>
    <xf numFmtId="0" fontId="44" fillId="4" borderId="5" xfId="0" applyFont="1" applyFill="1" applyBorder="1" applyAlignment="1" applyProtection="1">
      <alignment horizontal="center" vertical="center"/>
      <protection hidden="1"/>
    </xf>
    <xf numFmtId="0" fontId="29" fillId="2" borderId="0" xfId="0" applyFont="1" applyFill="1" applyAlignment="1" applyProtection="1">
      <alignment horizontal="center" vertical="center" wrapText="1" readingOrder="2"/>
      <protection hidden="1"/>
    </xf>
    <xf numFmtId="0" fontId="29" fillId="2" borderId="5" xfId="0" applyFont="1" applyFill="1" applyBorder="1" applyAlignment="1" applyProtection="1">
      <alignment horizontal="center" vertical="center" wrapText="1" readingOrder="2"/>
      <protection hidden="1"/>
    </xf>
    <xf numFmtId="0" fontId="0" fillId="0" borderId="0" xfId="0" applyAlignment="1">
      <alignment horizontal="right"/>
    </xf>
    <xf numFmtId="3" fontId="0" fillId="0" borderId="0" xfId="0" applyNumberFormat="1"/>
    <xf numFmtId="0" fontId="49" fillId="6" borderId="0" xfId="0" applyFont="1" applyFill="1"/>
    <xf numFmtId="0" fontId="0" fillId="6" borderId="0" xfId="0" applyFill="1"/>
    <xf numFmtId="0" fontId="0" fillId="0" borderId="45" xfId="0" applyBorder="1"/>
    <xf numFmtId="0" fontId="50" fillId="0" borderId="0" xfId="0" applyFont="1" applyAlignment="1">
      <alignment horizontal="right"/>
    </xf>
    <xf numFmtId="0" fontId="51" fillId="0" borderId="45" xfId="0" applyFont="1" applyBorder="1" applyAlignment="1">
      <alignment horizontal="center" vertical="center"/>
    </xf>
    <xf numFmtId="0" fontId="51" fillId="0" borderId="0" xfId="0" applyFont="1" applyAlignment="1">
      <alignment horizontal="center" vertical="center"/>
    </xf>
    <xf numFmtId="3" fontId="51" fillId="0" borderId="0" xfId="0" applyNumberFormat="1" applyFont="1" applyAlignment="1">
      <alignment horizontal="center" vertical="center"/>
    </xf>
    <xf numFmtId="0" fontId="0" fillId="7" borderId="0" xfId="0" applyFill="1" applyAlignment="1">
      <alignment horizontal="right"/>
    </xf>
    <xf numFmtId="0" fontId="0" fillId="7" borderId="0" xfId="0" applyFill="1"/>
    <xf numFmtId="3" fontId="0" fillId="7" borderId="0" xfId="0" applyNumberFormat="1" applyFill="1"/>
    <xf numFmtId="3" fontId="0" fillId="7" borderId="0" xfId="0" applyNumberFormat="1" applyFill="1" applyAlignment="1">
      <alignment horizontal="center" vertical="center"/>
    </xf>
    <xf numFmtId="3" fontId="52" fillId="7" borderId="0" xfId="0" applyNumberFormat="1" applyFont="1" applyFill="1" applyAlignment="1">
      <alignment horizontal="center" vertical="center"/>
    </xf>
    <xf numFmtId="0" fontId="50" fillId="7" borderId="0" xfId="0" applyFont="1" applyFill="1" applyAlignment="1">
      <alignment horizontal="right"/>
    </xf>
    <xf numFmtId="176" fontId="47" fillId="0" borderId="0" xfId="0" applyNumberFormat="1" applyFont="1" applyAlignment="1">
      <alignment horizontal="right" vertical="center"/>
    </xf>
    <xf numFmtId="0" fontId="47" fillId="0" borderId="0" xfId="0" applyFont="1" applyAlignment="1">
      <alignment horizontal="left" vertical="center"/>
    </xf>
    <xf numFmtId="0" fontId="0" fillId="0" borderId="0" xfId="0" applyAlignment="1">
      <alignment horizontal="center" vertical="center"/>
    </xf>
    <xf numFmtId="0" fontId="45" fillId="0" borderId="0" xfId="0" applyFont="1" applyAlignment="1">
      <alignment horizontal="center" vertical="center"/>
    </xf>
    <xf numFmtId="173" fontId="0" fillId="0" borderId="0" xfId="20" applyNumberFormat="1" applyFont="1" applyFill="1" applyBorder="1"/>
    <xf numFmtId="174" fontId="0" fillId="0" borderId="0" xfId="0" applyNumberFormat="1" applyAlignment="1">
      <alignment horizontal="right"/>
    </xf>
    <xf numFmtId="175" fontId="0" fillId="0" borderId="0" xfId="0" applyNumberFormat="1" applyAlignment="1">
      <alignment horizontal="right"/>
    </xf>
    <xf numFmtId="0" fontId="46" fillId="0" borderId="0" xfId="0" applyFont="1" applyAlignment="1">
      <alignment horizontal="center" vertical="center"/>
    </xf>
    <xf numFmtId="0" fontId="46" fillId="0" borderId="0" xfId="0" applyFont="1"/>
    <xf numFmtId="0" fontId="48" fillId="0" borderId="0" xfId="0" applyFont="1"/>
    <xf numFmtId="1" fontId="0" fillId="0" borderId="0" xfId="0" applyNumberFormat="1" applyAlignment="1">
      <alignment horizontal="center" vertical="center"/>
    </xf>
    <xf numFmtId="176" fontId="0" fillId="0" borderId="0" xfId="0" applyNumberFormat="1"/>
    <xf numFmtId="166" fontId="28" fillId="3" borderId="1" xfId="16" applyNumberFormat="1" applyFont="1" applyFill="1" applyBorder="1" applyAlignment="1">
      <alignment horizontal="right" vertical="center" indent="3"/>
    </xf>
    <xf numFmtId="166" fontId="28" fillId="4" borderId="2" xfId="16" applyNumberFormat="1" applyFont="1" applyFill="1" applyBorder="1" applyAlignment="1">
      <alignment horizontal="right" vertical="center" indent="3"/>
    </xf>
    <xf numFmtId="0" fontId="44" fillId="0" borderId="0" xfId="16" applyFont="1" applyAlignment="1">
      <alignment horizontal="center"/>
    </xf>
    <xf numFmtId="166" fontId="44" fillId="0" borderId="0" xfId="16" applyNumberFormat="1" applyFont="1" applyAlignment="1">
      <alignment horizontal="center"/>
    </xf>
    <xf numFmtId="0" fontId="44" fillId="0" borderId="0" xfId="16" applyFont="1"/>
    <xf numFmtId="0" fontId="35" fillId="2" borderId="4" xfId="0" applyFont="1" applyFill="1" applyBorder="1" applyAlignment="1">
      <alignment horizontal="center" vertical="center" wrapText="1" readingOrder="2"/>
    </xf>
    <xf numFmtId="0" fontId="35" fillId="2" borderId="5" xfId="0" applyFont="1" applyFill="1" applyBorder="1" applyAlignment="1">
      <alignment horizontal="center" vertical="center" wrapText="1" readingOrder="2"/>
    </xf>
    <xf numFmtId="0" fontId="35" fillId="2" borderId="0" xfId="0" applyFont="1" applyFill="1" applyAlignment="1">
      <alignment horizontal="center" vertical="center" wrapText="1" readingOrder="2"/>
    </xf>
    <xf numFmtId="0" fontId="39" fillId="0" borderId="0" xfId="0" applyFont="1" applyAlignment="1" applyProtection="1">
      <alignment horizontal="left" vertical="center" wrapText="1" readingOrder="2"/>
      <protection hidden="1"/>
    </xf>
    <xf numFmtId="0" fontId="39" fillId="0" borderId="0" xfId="0" applyFont="1" applyAlignment="1" applyProtection="1">
      <alignment horizontal="right" vertical="center" readingOrder="1"/>
      <protection hidden="1"/>
    </xf>
    <xf numFmtId="0" fontId="44" fillId="0" borderId="0" xfId="0" applyFont="1"/>
    <xf numFmtId="0" fontId="29" fillId="2" borderId="39" xfId="5" quotePrefix="1" applyFont="1" applyFill="1" applyBorder="1" applyAlignment="1">
      <alignment horizontal="center" vertical="center" wrapText="1" readingOrder="2"/>
    </xf>
    <xf numFmtId="0" fontId="29" fillId="2" borderId="37" xfId="5" quotePrefix="1" applyFont="1" applyFill="1" applyBorder="1" applyAlignment="1">
      <alignment horizontal="center" vertical="center" wrapText="1" readingOrder="2"/>
    </xf>
    <xf numFmtId="166" fontId="44" fillId="3" borderId="4" xfId="20" applyNumberFormat="1" applyFont="1" applyFill="1" applyBorder="1" applyAlignment="1" applyProtection="1">
      <alignment horizontal="right" vertical="center" readingOrder="2"/>
      <protection hidden="1"/>
    </xf>
    <xf numFmtId="166" fontId="44" fillId="4" borderId="4" xfId="20" applyNumberFormat="1" applyFont="1" applyFill="1" applyBorder="1" applyAlignment="1" applyProtection="1">
      <alignment horizontal="right" vertical="center" readingOrder="2"/>
      <protection hidden="1"/>
    </xf>
    <xf numFmtId="166" fontId="44" fillId="3" borderId="0" xfId="20" applyNumberFormat="1" applyFont="1" applyFill="1" applyBorder="1" applyAlignment="1" applyProtection="1">
      <alignment horizontal="right" vertical="center"/>
      <protection hidden="1"/>
    </xf>
    <xf numFmtId="166" fontId="44" fillId="4" borderId="0" xfId="20" applyNumberFormat="1" applyFont="1" applyFill="1" applyBorder="1" applyAlignment="1" applyProtection="1">
      <alignment horizontal="right" vertical="center"/>
      <protection hidden="1"/>
    </xf>
    <xf numFmtId="166" fontId="44" fillId="3" borderId="4" xfId="20" applyNumberFormat="1" applyFont="1" applyFill="1" applyBorder="1" applyAlignment="1" applyProtection="1">
      <alignment horizontal="right" vertical="center"/>
      <protection hidden="1"/>
    </xf>
    <xf numFmtId="166" fontId="44" fillId="4" borderId="4" xfId="20" applyNumberFormat="1" applyFont="1" applyFill="1" applyBorder="1" applyAlignment="1" applyProtection="1">
      <alignment horizontal="right" vertical="center"/>
      <protection hidden="1"/>
    </xf>
    <xf numFmtId="166" fontId="44" fillId="3" borderId="0" xfId="0" applyNumberFormat="1" applyFont="1" applyFill="1" applyAlignment="1" applyProtection="1">
      <alignment horizontal="right" vertical="center"/>
      <protection hidden="1"/>
    </xf>
    <xf numFmtId="166" fontId="44" fillId="4" borderId="0" xfId="0" applyNumberFormat="1" applyFont="1" applyFill="1" applyAlignment="1" applyProtection="1">
      <alignment horizontal="right" vertical="center"/>
      <protection hidden="1"/>
    </xf>
    <xf numFmtId="0" fontId="44" fillId="3" borderId="0" xfId="0" applyFont="1" applyFill="1" applyAlignment="1" applyProtection="1">
      <alignment horizontal="center" vertical="center"/>
      <protection locked="0" hidden="1"/>
    </xf>
    <xf numFmtId="0" fontId="44" fillId="4" borderId="0" xfId="0" applyFont="1" applyFill="1" applyAlignment="1" applyProtection="1">
      <alignment horizontal="center" vertical="center"/>
      <protection locked="0" hidden="1"/>
    </xf>
    <xf numFmtId="166" fontId="28" fillId="4" borderId="12" xfId="16" applyNumberFormat="1" applyFont="1" applyFill="1" applyBorder="1" applyAlignment="1">
      <alignment horizontal="right" vertical="center" readingOrder="2"/>
    </xf>
    <xf numFmtId="166" fontId="28" fillId="3" borderId="10" xfId="16" applyNumberFormat="1" applyFont="1" applyFill="1" applyBorder="1" applyAlignment="1">
      <alignment horizontal="right" vertical="center" readingOrder="2"/>
    </xf>
    <xf numFmtId="166" fontId="27" fillId="2" borderId="10" xfId="16" applyNumberFormat="1" applyFont="1" applyFill="1" applyBorder="1" applyAlignment="1">
      <alignment horizontal="right" vertical="center" readingOrder="2"/>
    </xf>
    <xf numFmtId="0" fontId="28" fillId="3" borderId="46" xfId="1" applyFont="1" applyFill="1" applyBorder="1" applyAlignment="1">
      <alignment horizontal="right" vertical="center" wrapText="1" indent="1" readingOrder="2"/>
    </xf>
    <xf numFmtId="0" fontId="28" fillId="4" borderId="26" xfId="16" applyFont="1" applyFill="1" applyBorder="1" applyAlignment="1">
      <alignment horizontal="right" vertical="center" readingOrder="2"/>
    </xf>
    <xf numFmtId="0" fontId="28" fillId="3" borderId="24" xfId="16" applyFont="1" applyFill="1" applyBorder="1" applyAlignment="1">
      <alignment horizontal="right" vertical="center" readingOrder="2"/>
    </xf>
    <xf numFmtId="0" fontId="27" fillId="2" borderId="24" xfId="16" applyFont="1" applyFill="1" applyBorder="1" applyAlignment="1">
      <alignment horizontal="right" vertical="center" readingOrder="2"/>
    </xf>
    <xf numFmtId="0" fontId="28" fillId="3" borderId="47" xfId="5" applyFont="1" applyFill="1" applyBorder="1" applyAlignment="1">
      <alignment horizontal="left" vertical="center" wrapText="1" indent="1"/>
    </xf>
    <xf numFmtId="0" fontId="28" fillId="4" borderId="25" xfId="19" applyFont="1" applyFill="1" applyBorder="1" applyAlignment="1">
      <alignment horizontal="left" vertical="center"/>
    </xf>
    <xf numFmtId="0" fontId="28" fillId="3" borderId="23" xfId="19" applyFont="1" applyFill="1" applyBorder="1" applyAlignment="1">
      <alignment horizontal="left" vertical="center"/>
    </xf>
    <xf numFmtId="0" fontId="27" fillId="2" borderId="23" xfId="19" applyFont="1" applyFill="1" applyBorder="1" applyAlignment="1">
      <alignment horizontal="left" vertical="center"/>
    </xf>
    <xf numFmtId="166" fontId="28" fillId="5" borderId="10" xfId="16" applyNumberFormat="1" applyFont="1" applyFill="1" applyBorder="1" applyAlignment="1">
      <alignment horizontal="right" vertical="center" readingOrder="2"/>
    </xf>
    <xf numFmtId="0" fontId="28" fillId="5" borderId="24" xfId="16" applyFont="1" applyFill="1" applyBorder="1" applyAlignment="1">
      <alignment horizontal="right" vertical="center" readingOrder="2"/>
    </xf>
    <xf numFmtId="0" fontId="28" fillId="5" borderId="23" xfId="19" applyFont="1" applyFill="1" applyBorder="1" applyAlignment="1">
      <alignment horizontal="left" vertical="center"/>
    </xf>
    <xf numFmtId="0" fontId="28" fillId="3" borderId="11" xfId="5" applyFont="1" applyFill="1" applyBorder="1" applyAlignment="1">
      <alignment horizontal="right" vertical="center" readingOrder="2"/>
    </xf>
    <xf numFmtId="0" fontId="28" fillId="4" borderId="16" xfId="5" applyFont="1" applyFill="1" applyBorder="1" applyAlignment="1">
      <alignment horizontal="right" vertical="center" readingOrder="2"/>
    </xf>
    <xf numFmtId="0" fontId="27" fillId="2" borderId="40" xfId="5" applyFont="1" applyFill="1" applyBorder="1" applyAlignment="1">
      <alignment horizontal="center" vertical="center" wrapText="1" readingOrder="2"/>
    </xf>
    <xf numFmtId="0" fontId="27" fillId="2" borderId="13" xfId="5" applyFont="1" applyFill="1" applyBorder="1" applyAlignment="1">
      <alignment horizontal="center" vertical="center" wrapText="1"/>
    </xf>
    <xf numFmtId="0" fontId="28" fillId="3" borderId="7" xfId="16" applyFont="1" applyFill="1" applyBorder="1" applyAlignment="1">
      <alignment horizontal="right" vertical="center" indent="1" readingOrder="2"/>
    </xf>
    <xf numFmtId="0" fontId="28" fillId="3" borderId="10" xfId="16" applyFont="1" applyFill="1" applyBorder="1" applyAlignment="1">
      <alignment horizontal="left" vertical="center" indent="1" readingOrder="2"/>
    </xf>
    <xf numFmtId="0" fontId="28" fillId="4" borderId="14" xfId="16" applyFont="1" applyFill="1" applyBorder="1" applyAlignment="1">
      <alignment horizontal="right" vertical="center" indent="1" readingOrder="2"/>
    </xf>
    <xf numFmtId="0" fontId="28" fillId="4" borderId="12" xfId="16" applyFont="1" applyFill="1" applyBorder="1" applyAlignment="1">
      <alignment horizontal="left" vertical="center" indent="1" readingOrder="2"/>
    </xf>
    <xf numFmtId="166" fontId="28" fillId="5" borderId="1" xfId="5" applyNumberFormat="1" applyFont="1" applyFill="1" applyBorder="1" applyAlignment="1">
      <alignment horizontal="center" vertical="center" readingOrder="1"/>
    </xf>
    <xf numFmtId="166" fontId="28" fillId="5" borderId="10" xfId="5" applyNumberFormat="1" applyFont="1" applyFill="1" applyBorder="1" applyAlignment="1">
      <alignment horizontal="center" vertical="center" readingOrder="1"/>
    </xf>
    <xf numFmtId="0" fontId="28" fillId="5" borderId="1" xfId="16" applyFont="1" applyFill="1" applyBorder="1" applyAlignment="1">
      <alignment horizontal="center" vertical="center" wrapText="1" readingOrder="1"/>
    </xf>
    <xf numFmtId="166" fontId="16" fillId="5" borderId="14" xfId="5" applyNumberFormat="1" applyFont="1" applyFill="1" applyBorder="1" applyAlignment="1">
      <alignment horizontal="right" vertical="center" indent="1" readingOrder="1"/>
    </xf>
    <xf numFmtId="166" fontId="16" fillId="5" borderId="12" xfId="5" applyNumberFormat="1" applyFont="1" applyFill="1" applyBorder="1" applyAlignment="1">
      <alignment horizontal="right" vertical="center" indent="1" readingOrder="1"/>
    </xf>
    <xf numFmtId="166" fontId="28" fillId="3" borderId="1" xfId="1" applyNumberFormat="1" applyFont="1" applyFill="1" applyBorder="1" applyAlignment="1">
      <alignment vertical="center" readingOrder="1"/>
    </xf>
    <xf numFmtId="166" fontId="28" fillId="4" borderId="2" xfId="1" applyNumberFormat="1" applyFont="1" applyFill="1" applyBorder="1" applyAlignment="1">
      <alignment vertical="center" readingOrder="1"/>
    </xf>
    <xf numFmtId="166" fontId="28" fillId="3" borderId="7" xfId="1" applyNumberFormat="1" applyFont="1" applyFill="1" applyBorder="1" applyAlignment="1">
      <alignment vertical="center" readingOrder="2"/>
    </xf>
    <xf numFmtId="166" fontId="28" fillId="4" borderId="14" xfId="1" applyNumberFormat="1" applyFont="1" applyFill="1" applyBorder="1" applyAlignment="1">
      <alignment vertical="center" readingOrder="2"/>
    </xf>
    <xf numFmtId="166" fontId="28" fillId="3" borderId="24" xfId="1" applyNumberFormat="1" applyFont="1" applyFill="1" applyBorder="1" applyAlignment="1">
      <alignment vertical="center" readingOrder="1"/>
    </xf>
    <xf numFmtId="166" fontId="28" fillId="4" borderId="26" xfId="1" applyNumberFormat="1" applyFont="1" applyFill="1" applyBorder="1" applyAlignment="1">
      <alignment vertical="center" readingOrder="1"/>
    </xf>
    <xf numFmtId="0" fontId="29" fillId="2" borderId="4" xfId="1" applyFont="1" applyFill="1" applyBorder="1" applyAlignment="1">
      <alignment vertical="center" wrapText="1" readingOrder="2"/>
    </xf>
    <xf numFmtId="0" fontId="35" fillId="2" borderId="4" xfId="1" applyFont="1" applyFill="1" applyBorder="1" applyAlignment="1">
      <alignment horizontal="center" vertical="center" wrapText="1" readingOrder="2"/>
    </xf>
    <xf numFmtId="0" fontId="35" fillId="2" borderId="8" xfId="1" applyFont="1" applyFill="1" applyBorder="1" applyAlignment="1">
      <alignment horizontal="center" vertical="center" wrapText="1" readingOrder="2"/>
    </xf>
    <xf numFmtId="166" fontId="28" fillId="3" borderId="24" xfId="1" applyNumberFormat="1" applyFont="1" applyFill="1" applyBorder="1" applyAlignment="1">
      <alignment horizontal="right" vertical="center" indent="1"/>
    </xf>
    <xf numFmtId="166" fontId="28" fillId="4" borderId="26" xfId="1" applyNumberFormat="1" applyFont="1" applyFill="1" applyBorder="1" applyAlignment="1">
      <alignment horizontal="right" vertical="center" indent="1"/>
    </xf>
    <xf numFmtId="0" fontId="35" fillId="2" borderId="28" xfId="1" applyFont="1" applyFill="1" applyBorder="1" applyAlignment="1">
      <alignment horizontal="center" vertical="center" wrapText="1" readingOrder="2"/>
    </xf>
    <xf numFmtId="0" fontId="12" fillId="2" borderId="19" xfId="5" applyFont="1" applyFill="1" applyBorder="1" applyAlignment="1">
      <alignment horizontal="right" vertical="center" readingOrder="2"/>
    </xf>
    <xf numFmtId="0" fontId="29" fillId="2" borderId="19" xfId="5" applyFont="1" applyFill="1" applyBorder="1" applyAlignment="1">
      <alignment vertical="center" wrapText="1" readingOrder="2"/>
    </xf>
    <xf numFmtId="0" fontId="28" fillId="3" borderId="23" xfId="5" applyFont="1" applyFill="1" applyBorder="1" applyAlignment="1">
      <alignment horizontal="left" vertical="center"/>
    </xf>
    <xf numFmtId="0" fontId="28" fillId="4" borderId="25" xfId="5" applyFont="1" applyFill="1" applyBorder="1" applyAlignment="1">
      <alignment horizontal="left" vertical="center"/>
    </xf>
    <xf numFmtId="0" fontId="27" fillId="2" borderId="21" xfId="5" applyFont="1" applyFill="1" applyBorder="1" applyAlignment="1">
      <alignment horizontal="left" vertical="center" wrapText="1"/>
    </xf>
    <xf numFmtId="0" fontId="29" fillId="2" borderId="4" xfId="1" applyFont="1" applyFill="1" applyBorder="1" applyAlignment="1">
      <alignment horizontal="right" vertical="center" wrapText="1" indent="1" readingOrder="2"/>
    </xf>
    <xf numFmtId="0" fontId="27" fillId="2" borderId="44" xfId="1" applyFont="1" applyFill="1" applyBorder="1" applyAlignment="1">
      <alignment horizontal="right" vertical="center" wrapText="1" readingOrder="2"/>
    </xf>
    <xf numFmtId="0" fontId="28" fillId="3" borderId="49" xfId="1" applyFont="1" applyFill="1" applyBorder="1" applyAlignment="1">
      <alignment horizontal="right" vertical="center" wrapText="1" indent="1" readingOrder="2"/>
    </xf>
    <xf numFmtId="0" fontId="28" fillId="3" borderId="50" xfId="1" applyFont="1" applyFill="1" applyBorder="1" applyAlignment="1">
      <alignment horizontal="right" vertical="center" wrapText="1" indent="1" readingOrder="2"/>
    </xf>
    <xf numFmtId="0" fontId="35" fillId="2" borderId="30" xfId="1" applyFont="1" applyFill="1" applyBorder="1" applyAlignment="1">
      <alignment horizontal="center" vertical="center" wrapText="1" readingOrder="2"/>
    </xf>
    <xf numFmtId="0" fontId="28" fillId="3" borderId="52" xfId="1" applyFont="1" applyFill="1" applyBorder="1" applyAlignment="1">
      <alignment horizontal="right" vertical="center" wrapText="1" indent="1" readingOrder="2"/>
    </xf>
    <xf numFmtId="166" fontId="28" fillId="3" borderId="51" xfId="1" applyNumberFormat="1" applyFont="1" applyFill="1" applyBorder="1" applyAlignment="1">
      <alignment horizontal="right" vertical="center" indent="1" readingOrder="1"/>
    </xf>
    <xf numFmtId="0" fontId="27" fillId="2" borderId="44" xfId="5" applyFont="1" applyFill="1" applyBorder="1" applyAlignment="1">
      <alignment horizontal="left" vertical="center" wrapText="1"/>
    </xf>
    <xf numFmtId="166" fontId="28" fillId="3" borderId="46" xfId="1" applyNumberFormat="1" applyFont="1" applyFill="1" applyBorder="1" applyAlignment="1">
      <alignment horizontal="right" vertical="center" indent="1" readingOrder="1"/>
    </xf>
    <xf numFmtId="0" fontId="35" fillId="2" borderId="19" xfId="1" applyFont="1" applyFill="1" applyBorder="1" applyAlignment="1">
      <alignment horizontal="center" vertical="center" wrapText="1" readingOrder="2"/>
    </xf>
    <xf numFmtId="0" fontId="35" fillId="2" borderId="3" xfId="1" applyFont="1" applyFill="1" applyBorder="1" applyAlignment="1">
      <alignment horizontal="center" vertical="center" wrapText="1" readingOrder="2"/>
    </xf>
    <xf numFmtId="166" fontId="28" fillId="3" borderId="23" xfId="1" applyNumberFormat="1" applyFont="1" applyFill="1" applyBorder="1" applyAlignment="1">
      <alignment horizontal="right" vertical="center" readingOrder="2"/>
    </xf>
    <xf numFmtId="166" fontId="28" fillId="3" borderId="1" xfId="1" applyNumberFormat="1" applyFont="1" applyFill="1" applyBorder="1" applyAlignment="1">
      <alignment horizontal="right" vertical="center" readingOrder="2"/>
    </xf>
    <xf numFmtId="166" fontId="28" fillId="4" borderId="25" xfId="1" applyNumberFormat="1" applyFont="1" applyFill="1" applyBorder="1" applyAlignment="1">
      <alignment horizontal="right" vertical="center" readingOrder="2"/>
    </xf>
    <xf numFmtId="166" fontId="28" fillId="4" borderId="2" xfId="1" applyNumberFormat="1" applyFont="1" applyFill="1" applyBorder="1" applyAlignment="1">
      <alignment horizontal="right" vertical="center" readingOrder="2"/>
    </xf>
    <xf numFmtId="166" fontId="27" fillId="2" borderId="21" xfId="1" applyNumberFormat="1" applyFont="1" applyFill="1" applyBorder="1" applyAlignment="1">
      <alignment horizontal="right" vertical="center" wrapText="1" readingOrder="2"/>
    </xf>
    <xf numFmtId="166" fontId="27" fillId="2" borderId="9" xfId="1" applyNumberFormat="1" applyFont="1" applyFill="1" applyBorder="1" applyAlignment="1">
      <alignment horizontal="right" vertical="center" wrapText="1" readingOrder="2"/>
    </xf>
    <xf numFmtId="166" fontId="27" fillId="2" borderId="22" xfId="1" applyNumberFormat="1" applyFont="1" applyFill="1" applyBorder="1" applyAlignment="1">
      <alignment horizontal="right" vertical="center"/>
    </xf>
    <xf numFmtId="166" fontId="28" fillId="4" borderId="21" xfId="1" applyNumberFormat="1" applyFont="1" applyFill="1" applyBorder="1" applyAlignment="1">
      <alignment vertical="center" readingOrder="2"/>
    </xf>
    <xf numFmtId="166" fontId="28" fillId="4" borderId="9" xfId="1" applyNumberFormat="1" applyFont="1" applyFill="1" applyBorder="1" applyAlignment="1">
      <alignment vertical="center" readingOrder="2"/>
    </xf>
    <xf numFmtId="166" fontId="28" fillId="4" borderId="15" xfId="1" applyNumberFormat="1" applyFont="1" applyFill="1" applyBorder="1" applyAlignment="1">
      <alignment vertical="center" readingOrder="2"/>
    </xf>
    <xf numFmtId="166" fontId="28" fillId="4" borderId="22" xfId="1" applyNumberFormat="1" applyFont="1" applyFill="1" applyBorder="1" applyAlignment="1">
      <alignment vertical="center" readingOrder="1"/>
    </xf>
    <xf numFmtId="166" fontId="28" fillId="4" borderId="13" xfId="1" applyNumberFormat="1" applyFont="1" applyFill="1" applyBorder="1" applyAlignment="1">
      <alignment vertical="center" readingOrder="1"/>
    </xf>
    <xf numFmtId="166" fontId="28" fillId="4" borderId="9" xfId="1" applyNumberFormat="1" applyFont="1" applyFill="1" applyBorder="1" applyAlignment="1">
      <alignment vertical="center" readingOrder="1"/>
    </xf>
    <xf numFmtId="166" fontId="28" fillId="4" borderId="21" xfId="1" applyNumberFormat="1" applyFont="1" applyFill="1" applyBorder="1" applyAlignment="1">
      <alignment vertical="center" readingOrder="1"/>
    </xf>
    <xf numFmtId="166" fontId="28" fillId="3" borderId="10" xfId="1" applyNumberFormat="1" applyFont="1" applyFill="1" applyBorder="1" applyAlignment="1">
      <alignment vertical="center" readingOrder="1"/>
    </xf>
    <xf numFmtId="166" fontId="28" fillId="3" borderId="23" xfId="1" applyNumberFormat="1" applyFont="1" applyFill="1" applyBorder="1" applyAlignment="1">
      <alignment vertical="center" readingOrder="1"/>
    </xf>
    <xf numFmtId="166" fontId="28" fillId="4" borderId="12" xfId="1" applyNumberFormat="1" applyFont="1" applyFill="1" applyBorder="1" applyAlignment="1">
      <alignment vertical="center" readingOrder="1"/>
    </xf>
    <xf numFmtId="166" fontId="28" fillId="4" borderId="25" xfId="1" applyNumberFormat="1" applyFont="1" applyFill="1" applyBorder="1" applyAlignment="1">
      <alignment vertical="center" readingOrder="1"/>
    </xf>
    <xf numFmtId="166" fontId="28" fillId="4" borderId="34" xfId="1" applyNumberFormat="1" applyFont="1" applyFill="1" applyBorder="1" applyAlignment="1">
      <alignment vertical="center" readingOrder="2"/>
    </xf>
    <xf numFmtId="166" fontId="28" fillId="4" borderId="32" xfId="1" applyNumberFormat="1" applyFont="1" applyFill="1" applyBorder="1" applyAlignment="1">
      <alignment vertical="center" readingOrder="2"/>
    </xf>
    <xf numFmtId="166" fontId="28" fillId="4" borderId="33" xfId="1" applyNumberFormat="1" applyFont="1" applyFill="1" applyBorder="1" applyAlignment="1">
      <alignment vertical="center" readingOrder="2"/>
    </xf>
    <xf numFmtId="166" fontId="28" fillId="4" borderId="35" xfId="1" applyNumberFormat="1" applyFont="1" applyFill="1" applyBorder="1" applyAlignment="1">
      <alignment vertical="center" readingOrder="1"/>
    </xf>
    <xf numFmtId="166" fontId="28" fillId="4" borderId="36" xfId="1" applyNumberFormat="1" applyFont="1" applyFill="1" applyBorder="1" applyAlignment="1">
      <alignment vertical="center" readingOrder="1"/>
    </xf>
    <xf numFmtId="166" fontId="28" fillId="4" borderId="32" xfId="1" applyNumberFormat="1" applyFont="1" applyFill="1" applyBorder="1" applyAlignment="1">
      <alignment vertical="center" readingOrder="1"/>
    </xf>
    <xf numFmtId="166" fontId="28" fillId="4" borderId="34" xfId="1" applyNumberFormat="1" applyFont="1" applyFill="1" applyBorder="1" applyAlignment="1">
      <alignment vertical="center" readingOrder="1"/>
    </xf>
    <xf numFmtId="166" fontId="27" fillId="2" borderId="26" xfId="1" applyNumberFormat="1" applyFont="1" applyFill="1" applyBorder="1" applyAlignment="1">
      <alignment vertical="center" readingOrder="1"/>
    </xf>
    <xf numFmtId="166" fontId="27" fillId="2" borderId="6" xfId="1" applyNumberFormat="1" applyFont="1" applyFill="1" applyBorder="1" applyAlignment="1">
      <alignment vertical="center" readingOrder="1"/>
    </xf>
    <xf numFmtId="166" fontId="27" fillId="2" borderId="8" xfId="1" applyNumberFormat="1" applyFont="1" applyFill="1" applyBorder="1" applyAlignment="1">
      <alignment vertical="center" readingOrder="1"/>
    </xf>
    <xf numFmtId="166" fontId="27" fillId="2" borderId="28" xfId="1" applyNumberFormat="1" applyFont="1" applyFill="1" applyBorder="1" applyAlignment="1">
      <alignment vertical="center" readingOrder="1"/>
    </xf>
    <xf numFmtId="166" fontId="27" fillId="2" borderId="37" xfId="1" applyNumberFormat="1" applyFont="1" applyFill="1" applyBorder="1" applyAlignment="1">
      <alignment vertical="center" readingOrder="1"/>
    </xf>
    <xf numFmtId="166" fontId="28" fillId="3" borderId="23" xfId="1" applyNumberFormat="1" applyFont="1" applyFill="1" applyBorder="1" applyAlignment="1">
      <alignment vertical="center" readingOrder="2"/>
    </xf>
    <xf numFmtId="166" fontId="28" fillId="3" borderId="1" xfId="1" applyNumberFormat="1" applyFont="1" applyFill="1" applyBorder="1" applyAlignment="1">
      <alignment vertical="center" readingOrder="2"/>
    </xf>
    <xf numFmtId="166" fontId="28" fillId="4" borderId="25" xfId="1" applyNumberFormat="1" applyFont="1" applyFill="1" applyBorder="1" applyAlignment="1">
      <alignment vertical="center" readingOrder="2"/>
    </xf>
    <xf numFmtId="166" fontId="28" fillId="4" borderId="2" xfId="1" applyNumberFormat="1" applyFont="1" applyFill="1" applyBorder="1" applyAlignment="1">
      <alignment vertical="center" readingOrder="2"/>
    </xf>
    <xf numFmtId="166" fontId="27" fillId="2" borderId="28" xfId="1" applyNumberFormat="1" applyFont="1" applyFill="1" applyBorder="1" applyAlignment="1">
      <alignment vertical="center" readingOrder="2"/>
    </xf>
    <xf numFmtId="166" fontId="27" fillId="2" borderId="8" xfId="1" applyNumberFormat="1" applyFont="1" applyFill="1" applyBorder="1" applyAlignment="1">
      <alignment vertical="center" readingOrder="2"/>
    </xf>
    <xf numFmtId="166" fontId="27" fillId="2" borderId="30" xfId="1" applyNumberFormat="1" applyFont="1" applyFill="1" applyBorder="1" applyAlignment="1">
      <alignment vertical="center" readingOrder="2"/>
    </xf>
    <xf numFmtId="0" fontId="27" fillId="2" borderId="44" xfId="5" applyFont="1" applyFill="1" applyBorder="1" applyAlignment="1">
      <alignment horizontal="right" vertical="center"/>
    </xf>
    <xf numFmtId="0" fontId="35" fillId="2" borderId="6" xfId="1" applyFont="1" applyFill="1" applyBorder="1" applyAlignment="1">
      <alignment horizontal="center" vertical="center" wrapText="1" readingOrder="2"/>
    </xf>
    <xf numFmtId="0" fontId="27" fillId="2" borderId="44" xfId="12" applyFont="1" applyFill="1" applyBorder="1" applyAlignment="1">
      <alignment horizontal="left" vertical="center"/>
    </xf>
    <xf numFmtId="166" fontId="28" fillId="3" borderId="17" xfId="1" applyNumberFormat="1" applyFont="1" applyFill="1" applyBorder="1" applyAlignment="1">
      <alignment horizontal="right" vertical="center" readingOrder="2"/>
    </xf>
    <xf numFmtId="166" fontId="28" fillId="3" borderId="11" xfId="1" applyNumberFormat="1" applyFont="1" applyFill="1" applyBorder="1" applyAlignment="1">
      <alignment horizontal="right" vertical="center" readingOrder="2"/>
    </xf>
    <xf numFmtId="166" fontId="28" fillId="4" borderId="29" xfId="1" applyNumberFormat="1" applyFont="1" applyFill="1" applyBorder="1" applyAlignment="1">
      <alignment horizontal="right" vertical="center" readingOrder="2"/>
    </xf>
    <xf numFmtId="166" fontId="28" fillId="4" borderId="16" xfId="1" applyNumberFormat="1" applyFont="1" applyFill="1" applyBorder="1" applyAlignment="1">
      <alignment horizontal="right" vertical="center" readingOrder="2"/>
    </xf>
    <xf numFmtId="166" fontId="27" fillId="2" borderId="31" xfId="5" applyNumberFormat="1" applyFont="1" applyFill="1" applyBorder="1" applyAlignment="1">
      <alignment horizontal="right" vertical="center"/>
    </xf>
    <xf numFmtId="166" fontId="27" fillId="2" borderId="44" xfId="5" applyNumberFormat="1" applyFont="1" applyFill="1" applyBorder="1" applyAlignment="1">
      <alignment horizontal="right" vertical="center"/>
    </xf>
    <xf numFmtId="166" fontId="28" fillId="3" borderId="17" xfId="1" applyNumberFormat="1" applyFont="1" applyFill="1" applyBorder="1" applyAlignment="1">
      <alignment vertical="center" readingOrder="2"/>
    </xf>
    <xf numFmtId="166" fontId="28" fillId="3" borderId="11" xfId="1" applyNumberFormat="1" applyFont="1" applyFill="1" applyBorder="1" applyAlignment="1">
      <alignment vertical="center" readingOrder="2"/>
    </xf>
    <xf numFmtId="166" fontId="28" fillId="4" borderId="29" xfId="1" applyNumberFormat="1" applyFont="1" applyFill="1" applyBorder="1" applyAlignment="1">
      <alignment vertical="center" readingOrder="2"/>
    </xf>
    <xf numFmtId="166" fontId="28" fillId="4" borderId="16" xfId="1" applyNumberFormat="1" applyFont="1" applyFill="1" applyBorder="1" applyAlignment="1">
      <alignment vertical="center" readingOrder="2"/>
    </xf>
    <xf numFmtId="166" fontId="28" fillId="3" borderId="23" xfId="1" applyNumberFormat="1" applyFont="1" applyFill="1" applyBorder="1" applyAlignment="1">
      <alignment horizontal="right" vertical="center" readingOrder="1"/>
    </xf>
    <xf numFmtId="166" fontId="28" fillId="3" borderId="1" xfId="1" applyNumberFormat="1" applyFont="1" applyFill="1" applyBorder="1" applyAlignment="1">
      <alignment horizontal="right" vertical="center" readingOrder="1"/>
    </xf>
    <xf numFmtId="166" fontId="28" fillId="3" borderId="24" xfId="1" applyNumberFormat="1" applyFont="1" applyFill="1" applyBorder="1" applyAlignment="1">
      <alignment horizontal="right" vertical="center" readingOrder="1"/>
    </xf>
    <xf numFmtId="166" fontId="28" fillId="4" borderId="25" xfId="1" applyNumberFormat="1" applyFont="1" applyFill="1" applyBorder="1" applyAlignment="1">
      <alignment horizontal="right" vertical="center" readingOrder="1"/>
    </xf>
    <xf numFmtId="166" fontId="28" fillId="4" borderId="2" xfId="1" applyNumberFormat="1" applyFont="1" applyFill="1" applyBorder="1" applyAlignment="1">
      <alignment horizontal="right" vertical="center" readingOrder="1"/>
    </xf>
    <xf numFmtId="166" fontId="28" fillId="4" borderId="26" xfId="1" applyNumberFormat="1" applyFont="1" applyFill="1" applyBorder="1" applyAlignment="1">
      <alignment horizontal="right" vertical="center" readingOrder="1"/>
    </xf>
    <xf numFmtId="166" fontId="27" fillId="2" borderId="28" xfId="5" applyNumberFormat="1" applyFont="1" applyFill="1" applyBorder="1" applyAlignment="1">
      <alignment horizontal="right" vertical="center"/>
    </xf>
    <xf numFmtId="166" fontId="27" fillId="2" borderId="8" xfId="5" applyNumberFormat="1" applyFont="1" applyFill="1" applyBorder="1" applyAlignment="1">
      <alignment horizontal="right" vertical="center"/>
    </xf>
    <xf numFmtId="166" fontId="27" fillId="2" borderId="37" xfId="5" applyNumberFormat="1" applyFont="1" applyFill="1" applyBorder="1" applyAlignment="1">
      <alignment horizontal="right" vertical="center"/>
    </xf>
    <xf numFmtId="0" fontId="29" fillId="2" borderId="4" xfId="1" applyFont="1" applyFill="1" applyBorder="1" applyAlignment="1">
      <alignment horizontal="right" vertical="center" indent="1" readingOrder="2"/>
    </xf>
    <xf numFmtId="0" fontId="27" fillId="2" borderId="16" xfId="1" applyFont="1" applyFill="1" applyBorder="1" applyAlignment="1">
      <alignment horizontal="right" vertical="center" readingOrder="2"/>
    </xf>
    <xf numFmtId="166" fontId="28" fillId="4" borderId="48" xfId="1" applyNumberFormat="1" applyFont="1" applyFill="1" applyBorder="1" applyAlignment="1">
      <alignment vertical="center" readingOrder="2"/>
    </xf>
    <xf numFmtId="166" fontId="28" fillId="4" borderId="40" xfId="1" applyNumberFormat="1" applyFont="1" applyFill="1" applyBorder="1" applyAlignment="1">
      <alignment vertical="center" readingOrder="2"/>
    </xf>
    <xf numFmtId="166" fontId="28" fillId="4" borderId="31" xfId="1" applyNumberFormat="1" applyFont="1" applyFill="1" applyBorder="1" applyAlignment="1">
      <alignment vertical="center" readingOrder="2"/>
    </xf>
    <xf numFmtId="166" fontId="28" fillId="4" borderId="44" xfId="1" applyNumberFormat="1" applyFont="1" applyFill="1" applyBorder="1" applyAlignment="1">
      <alignment vertical="center" readingOrder="2"/>
    </xf>
    <xf numFmtId="166" fontId="27" fillId="2" borderId="29" xfId="1" applyNumberFormat="1" applyFont="1" applyFill="1" applyBorder="1" applyAlignment="1">
      <alignment vertical="center" readingOrder="2"/>
    </xf>
    <xf numFmtId="166" fontId="27" fillId="2" borderId="16" xfId="1" applyNumberFormat="1" applyFont="1" applyFill="1" applyBorder="1" applyAlignment="1">
      <alignment vertical="center" readingOrder="2"/>
    </xf>
    <xf numFmtId="166" fontId="28" fillId="4" borderId="37" xfId="1" applyNumberFormat="1" applyFont="1" applyFill="1" applyBorder="1" applyAlignment="1">
      <alignment vertical="center" readingOrder="1"/>
    </xf>
    <xf numFmtId="0" fontId="27" fillId="2" borderId="16" xfId="5" applyFont="1" applyFill="1" applyBorder="1" applyAlignment="1">
      <alignment horizontal="left" vertical="center"/>
    </xf>
    <xf numFmtId="166" fontId="28" fillId="4" borderId="41" xfId="1" applyNumberFormat="1" applyFont="1" applyFill="1" applyBorder="1" applyAlignment="1">
      <alignment vertical="center" readingOrder="1"/>
    </xf>
    <xf numFmtId="166" fontId="28" fillId="3" borderId="43" xfId="1" applyNumberFormat="1" applyFont="1" applyFill="1" applyBorder="1" applyAlignment="1">
      <alignment vertical="center" readingOrder="1"/>
    </xf>
    <xf numFmtId="166" fontId="28" fillId="4" borderId="42" xfId="1" applyNumberFormat="1" applyFont="1" applyFill="1" applyBorder="1" applyAlignment="1">
      <alignment vertical="center" readingOrder="1"/>
    </xf>
    <xf numFmtId="166" fontId="28" fillId="4" borderId="53" xfId="1" applyNumberFormat="1" applyFont="1" applyFill="1" applyBorder="1" applyAlignment="1">
      <alignment vertical="center" readingOrder="1"/>
    </xf>
    <xf numFmtId="166" fontId="27" fillId="2" borderId="42" xfId="1" applyNumberFormat="1" applyFont="1" applyFill="1" applyBorder="1" applyAlignment="1">
      <alignment vertical="center" readingOrder="1"/>
    </xf>
    <xf numFmtId="0" fontId="29" fillId="2" borderId="0" xfId="16" applyFont="1" applyFill="1" applyAlignment="1">
      <alignment horizontal="right" vertical="center" wrapText="1" indent="1" readingOrder="2"/>
    </xf>
    <xf numFmtId="0" fontId="28" fillId="4" borderId="16" xfId="16" applyFont="1" applyFill="1" applyBorder="1" applyAlignment="1">
      <alignment horizontal="right" vertical="center" readingOrder="2"/>
    </xf>
    <xf numFmtId="0" fontId="28" fillId="3" borderId="11" xfId="16" applyFont="1" applyFill="1" applyBorder="1" applyAlignment="1">
      <alignment horizontal="right" vertical="center" readingOrder="2"/>
    </xf>
    <xf numFmtId="0" fontId="28" fillId="5" borderId="11" xfId="16" applyFont="1" applyFill="1" applyBorder="1" applyAlignment="1">
      <alignment horizontal="right" vertical="center" readingOrder="2"/>
    </xf>
    <xf numFmtId="0" fontId="27" fillId="2" borderId="11" xfId="16" applyFont="1" applyFill="1" applyBorder="1" applyAlignment="1">
      <alignment horizontal="right" vertical="center" readingOrder="2"/>
    </xf>
    <xf numFmtId="166" fontId="28" fillId="4" borderId="26" xfId="16" applyNumberFormat="1" applyFont="1" applyFill="1" applyBorder="1" applyAlignment="1">
      <alignment horizontal="right" vertical="center" readingOrder="2"/>
    </xf>
    <xf numFmtId="166" fontId="28" fillId="3" borderId="24" xfId="16" applyNumberFormat="1" applyFont="1" applyFill="1" applyBorder="1" applyAlignment="1">
      <alignment horizontal="right" vertical="center" readingOrder="2"/>
    </xf>
    <xf numFmtId="166" fontId="28" fillId="5" borderId="24" xfId="16" applyNumberFormat="1" applyFont="1" applyFill="1" applyBorder="1" applyAlignment="1">
      <alignment horizontal="right" vertical="center" readingOrder="2"/>
    </xf>
    <xf numFmtId="166" fontId="27" fillId="2" borderId="24" xfId="16" applyNumberFormat="1" applyFont="1" applyFill="1" applyBorder="1" applyAlignment="1">
      <alignment horizontal="right" vertical="center" readingOrder="2"/>
    </xf>
    <xf numFmtId="166" fontId="28" fillId="4" borderId="16" xfId="16" applyNumberFormat="1" applyFont="1" applyFill="1" applyBorder="1" applyAlignment="1">
      <alignment horizontal="right" vertical="center" readingOrder="2"/>
    </xf>
    <xf numFmtId="166" fontId="28" fillId="3" borderId="11" xfId="16" applyNumberFormat="1" applyFont="1" applyFill="1" applyBorder="1" applyAlignment="1">
      <alignment horizontal="right" vertical="center" readingOrder="2"/>
    </xf>
    <xf numFmtId="166" fontId="27" fillId="2" borderId="23" xfId="16" applyNumberFormat="1" applyFont="1" applyFill="1" applyBorder="1" applyAlignment="1">
      <alignment horizontal="right" vertical="center" readingOrder="2"/>
    </xf>
    <xf numFmtId="166" fontId="28" fillId="4" borderId="29" xfId="16" applyNumberFormat="1" applyFont="1" applyFill="1" applyBorder="1" applyAlignment="1">
      <alignment horizontal="right" vertical="center" readingOrder="2"/>
    </xf>
    <xf numFmtId="166" fontId="28" fillId="3" borderId="17" xfId="16" applyNumberFormat="1" applyFont="1" applyFill="1" applyBorder="1" applyAlignment="1">
      <alignment horizontal="right" vertical="center" readingOrder="2"/>
    </xf>
    <xf numFmtId="166" fontId="27" fillId="2" borderId="11" xfId="16" applyNumberFormat="1" applyFont="1" applyFill="1" applyBorder="1" applyAlignment="1">
      <alignment horizontal="right" vertical="center" readingOrder="2"/>
    </xf>
    <xf numFmtId="9" fontId="27" fillId="2" borderId="1" xfId="11" applyFont="1" applyFill="1" applyBorder="1" applyAlignment="1">
      <alignment horizontal="center" vertical="center" wrapText="1"/>
    </xf>
    <xf numFmtId="0" fontId="15" fillId="0" borderId="4" xfId="16" applyFont="1" applyBorder="1" applyAlignment="1">
      <alignment horizontal="center"/>
    </xf>
    <xf numFmtId="4" fontId="28" fillId="3" borderId="25" xfId="16" applyNumberFormat="1" applyFont="1" applyFill="1" applyBorder="1" applyAlignment="1">
      <alignment horizontal="center" vertical="center" readingOrder="1"/>
    </xf>
    <xf numFmtId="0" fontId="28" fillId="5" borderId="1" xfId="16" applyFont="1" applyFill="1" applyBorder="1" applyAlignment="1">
      <alignment horizontal="right" vertical="center" wrapText="1" indent="1" readingOrder="1"/>
    </xf>
    <xf numFmtId="0" fontId="28" fillId="5" borderId="24" xfId="16" applyFont="1" applyFill="1" applyBorder="1" applyAlignment="1">
      <alignment horizontal="left" vertical="center" wrapText="1" indent="1" readingOrder="1"/>
    </xf>
    <xf numFmtId="4" fontId="28" fillId="5" borderId="25" xfId="16" applyNumberFormat="1" applyFont="1" applyFill="1" applyBorder="1" applyAlignment="1">
      <alignment horizontal="center" vertical="center" readingOrder="1"/>
    </xf>
    <xf numFmtId="9" fontId="27" fillId="2" borderId="3" xfId="11" applyFont="1" applyFill="1" applyBorder="1" applyAlignment="1">
      <alignment horizontal="center" vertical="center" wrapText="1"/>
    </xf>
    <xf numFmtId="0" fontId="36" fillId="2" borderId="5" xfId="16" applyFont="1" applyFill="1" applyBorder="1" applyAlignment="1">
      <alignment horizontal="center" vertical="center" wrapText="1"/>
    </xf>
    <xf numFmtId="0" fontId="36" fillId="2" borderId="8" xfId="16" applyFont="1" applyFill="1" applyBorder="1" applyAlignment="1">
      <alignment horizontal="center" vertical="center" wrapText="1"/>
    </xf>
    <xf numFmtId="0" fontId="29" fillId="2" borderId="37" xfId="16" applyFont="1" applyFill="1" applyBorder="1" applyAlignment="1">
      <alignment horizontal="center" vertical="center" wrapText="1" readingOrder="1"/>
    </xf>
    <xf numFmtId="9" fontId="29" fillId="2" borderId="6" xfId="11" applyFont="1" applyFill="1" applyBorder="1" applyAlignment="1">
      <alignment horizontal="center" vertical="center" wrapText="1" readingOrder="1"/>
    </xf>
    <xf numFmtId="0" fontId="29" fillId="2" borderId="7" xfId="16" applyFont="1" applyFill="1" applyBorder="1" applyAlignment="1">
      <alignment horizontal="center" vertical="center" wrapText="1" readingOrder="1"/>
    </xf>
    <xf numFmtId="9" fontId="29" fillId="2" borderId="1" xfId="11" applyFont="1" applyFill="1" applyBorder="1" applyAlignment="1">
      <alignment horizontal="center" vertical="center" wrapText="1" readingOrder="1"/>
    </xf>
    <xf numFmtId="4" fontId="28" fillId="4" borderId="25" xfId="16" applyNumberFormat="1" applyFont="1" applyFill="1" applyBorder="1" applyAlignment="1">
      <alignment horizontal="center" vertical="center" readingOrder="1"/>
    </xf>
    <xf numFmtId="0" fontId="36" fillId="2" borderId="3" xfId="16" applyFont="1" applyFill="1" applyBorder="1" applyAlignment="1">
      <alignment horizontal="center" vertical="center" wrapText="1"/>
    </xf>
    <xf numFmtId="0" fontId="29" fillId="2" borderId="39" xfId="16" applyFont="1" applyFill="1" applyBorder="1" applyAlignment="1">
      <alignment horizontal="center" vertical="center" wrapText="1" readingOrder="1"/>
    </xf>
    <xf numFmtId="9" fontId="29" fillId="2" borderId="5" xfId="11" applyFont="1" applyFill="1" applyBorder="1" applyAlignment="1">
      <alignment horizontal="center" vertical="center" wrapText="1" readingOrder="1"/>
    </xf>
    <xf numFmtId="4" fontId="28" fillId="3" borderId="29" xfId="16" applyNumberFormat="1" applyFont="1" applyFill="1" applyBorder="1" applyAlignment="1">
      <alignment horizontal="center" vertical="center" readingOrder="1"/>
    </xf>
    <xf numFmtId="4" fontId="28" fillId="4" borderId="29" xfId="16" applyNumberFormat="1" applyFont="1" applyFill="1" applyBorder="1" applyAlignment="1">
      <alignment horizontal="center" vertical="center" readingOrder="1"/>
    </xf>
    <xf numFmtId="4" fontId="28" fillId="5" borderId="29" xfId="16" applyNumberFormat="1" applyFont="1" applyFill="1" applyBorder="1" applyAlignment="1">
      <alignment horizontal="center" vertical="center" readingOrder="1"/>
    </xf>
    <xf numFmtId="0" fontId="28" fillId="5" borderId="5" xfId="16" applyFont="1" applyFill="1" applyBorder="1" applyAlignment="1">
      <alignment horizontal="center" vertical="center" wrapText="1" readingOrder="1"/>
    </xf>
    <xf numFmtId="0" fontId="28" fillId="5" borderId="3" xfId="16" applyFont="1" applyFill="1" applyBorder="1" applyAlignment="1">
      <alignment horizontal="center" vertical="center" wrapText="1" readingOrder="1"/>
    </xf>
    <xf numFmtId="4" fontId="28" fillId="5" borderId="28" xfId="16" applyNumberFormat="1" applyFont="1" applyFill="1" applyBorder="1" applyAlignment="1">
      <alignment horizontal="center" vertical="center" readingOrder="1"/>
    </xf>
    <xf numFmtId="4" fontId="28" fillId="5" borderId="31" xfId="16" applyNumberFormat="1" applyFont="1" applyFill="1" applyBorder="1" applyAlignment="1">
      <alignment horizontal="center" vertical="center" readingOrder="1"/>
    </xf>
    <xf numFmtId="166" fontId="28" fillId="5" borderId="17" xfId="16" applyNumberFormat="1" applyFont="1" applyFill="1" applyBorder="1" applyAlignment="1">
      <alignment horizontal="right" vertical="center" readingOrder="2"/>
    </xf>
    <xf numFmtId="166" fontId="28" fillId="5" borderId="11" xfId="16" applyNumberFormat="1" applyFont="1" applyFill="1" applyBorder="1" applyAlignment="1">
      <alignment horizontal="right" vertical="center" readingOrder="2"/>
    </xf>
    <xf numFmtId="0" fontId="28" fillId="5" borderId="12" xfId="16" applyFont="1" applyFill="1" applyBorder="1" applyAlignment="1">
      <alignment horizontal="center" vertical="center" wrapText="1" readingOrder="1"/>
    </xf>
    <xf numFmtId="0" fontId="28" fillId="5" borderId="26" xfId="16" applyFont="1" applyFill="1" applyBorder="1" applyAlignment="1">
      <alignment horizontal="right" vertical="center" readingOrder="2"/>
    </xf>
    <xf numFmtId="0" fontId="28" fillId="5" borderId="16" xfId="16" applyFont="1" applyFill="1" applyBorder="1" applyAlignment="1">
      <alignment horizontal="right" vertical="center" readingOrder="2"/>
    </xf>
    <xf numFmtId="166" fontId="28" fillId="5" borderId="2" xfId="16" applyNumberFormat="1" applyFont="1" applyFill="1" applyBorder="1" applyAlignment="1">
      <alignment horizontal="right" vertical="center" readingOrder="2"/>
    </xf>
    <xf numFmtId="166" fontId="28" fillId="5" borderId="26" xfId="16" applyNumberFormat="1" applyFont="1" applyFill="1" applyBorder="1" applyAlignment="1">
      <alignment horizontal="right" vertical="center" readingOrder="2"/>
    </xf>
    <xf numFmtId="0" fontId="28" fillId="5" borderId="25" xfId="19" applyFont="1" applyFill="1" applyBorder="1" applyAlignment="1">
      <alignment horizontal="left" vertical="center"/>
    </xf>
    <xf numFmtId="0" fontId="31" fillId="0" borderId="0" xfId="0" applyFont="1" applyAlignment="1" applyProtection="1">
      <alignment horizontal="center" vertical="center" wrapText="1"/>
      <protection hidden="1"/>
    </xf>
    <xf numFmtId="49" fontId="31" fillId="0" borderId="0" xfId="0" applyNumberFormat="1" applyFont="1" applyAlignment="1" applyProtection="1">
      <alignment horizontal="center" vertical="center" wrapText="1"/>
      <protection hidden="1"/>
    </xf>
    <xf numFmtId="0" fontId="29" fillId="2" borderId="4" xfId="5" applyFont="1" applyFill="1" applyBorder="1" applyAlignment="1">
      <alignment horizontal="center" vertical="center" wrapText="1" readingOrder="2"/>
    </xf>
    <xf numFmtId="0" fontId="29" fillId="2" borderId="5" xfId="5" applyFont="1" applyFill="1" applyBorder="1" applyAlignment="1">
      <alignment horizontal="center" vertical="center" wrapText="1" readingOrder="2"/>
    </xf>
    <xf numFmtId="0" fontId="29" fillId="2" borderId="0" xfId="5" applyFont="1" applyFill="1" applyAlignment="1">
      <alignment horizontal="center" vertical="center" wrapText="1" readingOrder="2"/>
    </xf>
    <xf numFmtId="0" fontId="29" fillId="2" borderId="3" xfId="5" applyFont="1" applyFill="1" applyBorder="1" applyAlignment="1">
      <alignment horizontal="center" vertical="center" wrapText="1" readingOrder="2"/>
    </xf>
    <xf numFmtId="0" fontId="27" fillId="2" borderId="19" xfId="5" applyFont="1" applyFill="1" applyBorder="1" applyAlignment="1">
      <alignment horizontal="center" vertical="center" wrapText="1" readingOrder="2"/>
    </xf>
    <xf numFmtId="0" fontId="27" fillId="2" borderId="5" xfId="5" applyFont="1" applyFill="1" applyBorder="1" applyAlignment="1">
      <alignment horizontal="center" vertical="center" wrapText="1" readingOrder="2"/>
    </xf>
    <xf numFmtId="0" fontId="54" fillId="2" borderId="19" xfId="29" applyFont="1" applyFill="1" applyBorder="1" applyAlignment="1">
      <alignment horizontal="center" vertical="center" wrapText="1" readingOrder="2"/>
    </xf>
    <xf numFmtId="0" fontId="54" fillId="2" borderId="5" xfId="29" applyFont="1" applyFill="1" applyBorder="1" applyAlignment="1">
      <alignment horizontal="center" vertical="center" wrapText="1" readingOrder="2"/>
    </xf>
    <xf numFmtId="0" fontId="29" fillId="2" borderId="20" xfId="5" applyFont="1" applyFill="1" applyBorder="1" applyAlignment="1">
      <alignment horizontal="center" vertical="center" wrapText="1" readingOrder="2"/>
    </xf>
    <xf numFmtId="0" fontId="29" fillId="2" borderId="23" xfId="5" applyFont="1" applyFill="1" applyBorder="1" applyAlignment="1">
      <alignment horizontal="center" vertical="center" wrapText="1"/>
    </xf>
    <xf numFmtId="0" fontId="29" fillId="2" borderId="1" xfId="5" applyFont="1" applyFill="1" applyBorder="1" applyAlignment="1">
      <alignment horizontal="center" vertical="center" wrapText="1"/>
    </xf>
    <xf numFmtId="0" fontId="27" fillId="2" borderId="17" xfId="5" applyFont="1" applyFill="1" applyBorder="1" applyAlignment="1">
      <alignment horizontal="center" vertical="center" wrapText="1"/>
    </xf>
    <xf numFmtId="0" fontId="27" fillId="2" borderId="11" xfId="5" applyFont="1" applyFill="1" applyBorder="1" applyAlignment="1">
      <alignment horizontal="center" vertical="center" wrapText="1"/>
    </xf>
    <xf numFmtId="0" fontId="27" fillId="2" borderId="18" xfId="5" applyFont="1" applyFill="1" applyBorder="1" applyAlignment="1">
      <alignment horizontal="center" vertical="center" wrapText="1"/>
    </xf>
    <xf numFmtId="0" fontId="27" fillId="2" borderId="17" xfId="5" applyFont="1" applyFill="1" applyBorder="1" applyAlignment="1">
      <alignment horizontal="center" vertical="center" readingOrder="2"/>
    </xf>
    <xf numFmtId="0" fontId="27" fillId="2" borderId="11" xfId="5" applyFont="1" applyFill="1" applyBorder="1" applyAlignment="1">
      <alignment horizontal="center" vertical="center" readingOrder="2"/>
    </xf>
    <xf numFmtId="0" fontId="27" fillId="2" borderId="18" xfId="5" applyFont="1" applyFill="1" applyBorder="1" applyAlignment="1">
      <alignment horizontal="center" vertical="center" readingOrder="2"/>
    </xf>
    <xf numFmtId="0" fontId="38" fillId="2" borderId="5" xfId="1" applyFont="1" applyFill="1" applyBorder="1" applyAlignment="1">
      <alignment horizontal="center" vertical="center" wrapText="1" readingOrder="2"/>
    </xf>
    <xf numFmtId="0" fontId="36" fillId="2" borderId="4" xfId="5" applyFont="1" applyFill="1" applyBorder="1" applyAlignment="1">
      <alignment horizontal="center" vertical="center" wrapText="1" readingOrder="1"/>
    </xf>
    <xf numFmtId="0" fontId="36" fillId="2" borderId="3" xfId="5" applyFont="1" applyFill="1" applyBorder="1" applyAlignment="1">
      <alignment horizontal="center" vertical="center" wrapText="1"/>
    </xf>
    <xf numFmtId="0" fontId="29" fillId="2" borderId="3" xfId="5" applyFont="1" applyFill="1" applyBorder="1" applyAlignment="1">
      <alignment horizontal="center" vertical="center" wrapText="1" readingOrder="1"/>
    </xf>
    <xf numFmtId="0" fontId="29" fillId="2" borderId="5" xfId="5" applyFont="1" applyFill="1" applyBorder="1" applyAlignment="1">
      <alignment horizontal="center" vertical="center" wrapText="1" readingOrder="1"/>
    </xf>
    <xf numFmtId="0" fontId="29" fillId="2" borderId="5" xfId="16" applyFont="1" applyFill="1" applyBorder="1" applyAlignment="1">
      <alignment horizontal="center" vertical="center" wrapText="1" readingOrder="2"/>
    </xf>
    <xf numFmtId="0" fontId="29" fillId="2" borderId="39" xfId="16" applyFont="1" applyFill="1" applyBorder="1" applyAlignment="1">
      <alignment horizontal="right" vertical="center" wrapText="1" indent="1" readingOrder="2"/>
    </xf>
    <xf numFmtId="0" fontId="29" fillId="2" borderId="19" xfId="19" applyFont="1" applyFill="1" applyBorder="1" applyAlignment="1">
      <alignment horizontal="left" vertical="center" wrapText="1" indent="1" readingOrder="2"/>
    </xf>
    <xf numFmtId="0" fontId="29" fillId="2" borderId="4" xfId="19" applyFont="1" applyFill="1" applyBorder="1" applyAlignment="1">
      <alignment horizontal="center" vertical="center" wrapText="1" readingOrder="1"/>
    </xf>
    <xf numFmtId="0" fontId="29" fillId="2" borderId="17" xfId="16" applyFont="1" applyFill="1" applyBorder="1" applyAlignment="1">
      <alignment horizontal="center" vertical="center" wrapText="1" readingOrder="2"/>
    </xf>
    <xf numFmtId="0" fontId="29" fillId="2" borderId="11" xfId="16" applyFont="1" applyFill="1" applyBorder="1" applyAlignment="1">
      <alignment horizontal="center" vertical="center" wrapText="1" readingOrder="2"/>
    </xf>
    <xf numFmtId="0" fontId="29" fillId="2" borderId="18" xfId="16" applyFont="1" applyFill="1" applyBorder="1" applyAlignment="1">
      <alignment horizontal="center" vertical="center" wrapText="1" readingOrder="2"/>
    </xf>
    <xf numFmtId="0" fontId="29" fillId="2" borderId="20" xfId="16" applyFont="1" applyFill="1" applyBorder="1" applyAlignment="1">
      <alignment horizontal="right" vertical="center" wrapText="1" indent="1" readingOrder="2"/>
    </xf>
    <xf numFmtId="0" fontId="54" fillId="2" borderId="4" xfId="29" quotePrefix="1" applyFont="1" applyFill="1" applyBorder="1" applyAlignment="1">
      <alignment horizontal="center" vertical="center" wrapText="1" readingOrder="2"/>
    </xf>
    <xf numFmtId="0" fontId="54" fillId="2" borderId="0" xfId="29" quotePrefix="1" applyFont="1" applyFill="1" applyAlignment="1">
      <alignment horizontal="center" vertical="center" wrapText="1" readingOrder="2"/>
    </xf>
    <xf numFmtId="0" fontId="54" fillId="2" borderId="7" xfId="29" quotePrefix="1" applyFont="1" applyFill="1" applyBorder="1" applyAlignment="1">
      <alignment horizontal="center" vertical="center" wrapText="1" readingOrder="1"/>
    </xf>
    <xf numFmtId="0" fontId="54" fillId="2" borderId="11" xfId="29" quotePrefix="1" applyFont="1" applyFill="1" applyBorder="1" applyAlignment="1">
      <alignment horizontal="center" vertical="center" wrapText="1" readingOrder="1"/>
    </xf>
    <xf numFmtId="0" fontId="29" fillId="2" borderId="0" xfId="1" applyFont="1" applyFill="1" applyAlignment="1">
      <alignment horizontal="center" wrapText="1" readingOrder="2"/>
    </xf>
    <xf numFmtId="0" fontId="27" fillId="2" borderId="4" xfId="1" quotePrefix="1" applyFont="1" applyFill="1" applyBorder="1" applyAlignment="1">
      <alignment horizontal="center" vertical="center" wrapText="1" readingOrder="2"/>
    </xf>
    <xf numFmtId="0" fontId="27" fillId="2" borderId="5" xfId="1" quotePrefix="1" applyFont="1" applyFill="1" applyBorder="1" applyAlignment="1">
      <alignment horizontal="center" vertical="center" readingOrder="2"/>
    </xf>
    <xf numFmtId="0" fontId="27" fillId="2" borderId="7" xfId="1" quotePrefix="1" applyFont="1" applyFill="1" applyBorder="1" applyAlignment="1">
      <alignment horizontal="center" vertical="center" readingOrder="2"/>
    </xf>
    <xf numFmtId="0" fontId="27" fillId="2" borderId="10" xfId="1" quotePrefix="1" applyFont="1" applyFill="1" applyBorder="1" applyAlignment="1">
      <alignment horizontal="center" vertical="center" readingOrder="2"/>
    </xf>
    <xf numFmtId="0" fontId="29" fillId="2" borderId="5" xfId="5" applyFont="1" applyFill="1" applyBorder="1" applyAlignment="1">
      <alignment horizontal="center" wrapText="1" readingOrder="2"/>
    </xf>
    <xf numFmtId="0" fontId="27" fillId="2" borderId="11" xfId="1" quotePrefix="1" applyFont="1" applyFill="1" applyBorder="1" applyAlignment="1">
      <alignment horizontal="center" vertical="center" readingOrder="2"/>
    </xf>
    <xf numFmtId="0" fontId="29" fillId="2" borderId="0" xfId="0" applyFont="1" applyFill="1" applyAlignment="1">
      <alignment horizontal="center" vertical="center" wrapText="1" readingOrder="2"/>
    </xf>
    <xf numFmtId="0" fontId="29" fillId="2" borderId="0" xfId="0" applyFont="1" applyFill="1" applyAlignment="1">
      <alignment horizontal="center" vertical="center" readingOrder="2"/>
    </xf>
    <xf numFmtId="0" fontId="27" fillId="2" borderId="7" xfId="0" applyFont="1" applyFill="1" applyBorder="1" applyAlignment="1">
      <alignment horizontal="center" vertical="center" wrapText="1" readingOrder="2"/>
    </xf>
    <xf numFmtId="0" fontId="27" fillId="2" borderId="10" xfId="0" applyFont="1" applyFill="1" applyBorder="1" applyAlignment="1">
      <alignment horizontal="center" vertical="center" wrapText="1" readingOrder="2"/>
    </xf>
    <xf numFmtId="0" fontId="27" fillId="2" borderId="11" xfId="0" applyFont="1" applyFill="1" applyBorder="1" applyAlignment="1">
      <alignment horizontal="center" vertical="center" wrapText="1" readingOrder="2"/>
    </xf>
    <xf numFmtId="0" fontId="29" fillId="2" borderId="0" xfId="0" applyFont="1" applyFill="1" applyAlignment="1" applyProtection="1">
      <alignment horizontal="center" vertical="center"/>
      <protection locked="0"/>
    </xf>
    <xf numFmtId="166" fontId="28" fillId="3" borderId="0" xfId="0" applyNumberFormat="1" applyFont="1" applyFill="1" applyAlignment="1" applyProtection="1">
      <alignment vertical="center"/>
      <protection hidden="1"/>
    </xf>
    <xf numFmtId="0" fontId="28" fillId="3" borderId="0" xfId="0" applyFont="1" applyFill="1" applyAlignment="1" applyProtection="1">
      <alignment horizontal="left" vertical="center"/>
      <protection hidden="1"/>
    </xf>
    <xf numFmtId="0" fontId="28" fillId="3" borderId="4" xfId="0" applyFont="1" applyFill="1" applyBorder="1" applyAlignment="1" applyProtection="1">
      <alignment horizontal="left" vertical="center"/>
      <protection hidden="1"/>
    </xf>
    <xf numFmtId="0" fontId="41" fillId="0" borderId="0" xfId="0" applyFont="1" applyAlignment="1" applyProtection="1">
      <alignment horizontal="right" readingOrder="2"/>
      <protection hidden="1"/>
    </xf>
    <xf numFmtId="0" fontId="29" fillId="2" borderId="0" xfId="0" applyFont="1" applyFill="1" applyAlignment="1" applyProtection="1">
      <alignment horizontal="center" vertical="center" wrapText="1"/>
      <protection hidden="1"/>
    </xf>
    <xf numFmtId="0" fontId="29" fillId="2" borderId="4" xfId="0" applyFont="1" applyFill="1" applyBorder="1" applyAlignment="1" applyProtection="1">
      <alignment horizontal="center" vertical="center" wrapText="1" readingOrder="2"/>
      <protection hidden="1"/>
    </xf>
    <xf numFmtId="0" fontId="29" fillId="2" borderId="0" xfId="0" applyFont="1" applyFill="1" applyAlignment="1" applyProtection="1">
      <alignment horizontal="center" vertical="center" wrapText="1" readingOrder="2"/>
      <protection hidden="1"/>
    </xf>
    <xf numFmtId="0" fontId="28" fillId="3" borderId="0" xfId="0" applyFont="1" applyFill="1" applyAlignment="1" applyProtection="1">
      <alignment horizontal="right" vertical="center"/>
      <protection hidden="1"/>
    </xf>
    <xf numFmtId="0" fontId="28" fillId="3" borderId="4" xfId="0" applyFont="1" applyFill="1" applyBorder="1" applyAlignment="1" applyProtection="1">
      <alignment horizontal="right" vertical="center"/>
      <protection hidden="1"/>
    </xf>
    <xf numFmtId="166" fontId="28" fillId="3" borderId="5" xfId="0" applyNumberFormat="1" applyFont="1" applyFill="1" applyBorder="1" applyAlignment="1" applyProtection="1">
      <alignment vertical="center"/>
      <protection hidden="1"/>
    </xf>
    <xf numFmtId="0" fontId="28" fillId="4" borderId="0" xfId="0" applyFont="1" applyFill="1" applyAlignment="1" applyProtection="1">
      <alignment horizontal="right" vertical="center"/>
      <protection hidden="1"/>
    </xf>
    <xf numFmtId="166" fontId="28" fillId="4" borderId="0" xfId="0" applyNumberFormat="1" applyFont="1" applyFill="1" applyAlignment="1" applyProtection="1">
      <alignment vertical="center"/>
      <protection hidden="1"/>
    </xf>
    <xf numFmtId="0" fontId="28" fillId="4" borderId="4" xfId="0" applyFont="1" applyFill="1" applyBorder="1" applyAlignment="1" applyProtection="1">
      <alignment horizontal="right" vertical="center"/>
      <protection hidden="1"/>
    </xf>
    <xf numFmtId="166" fontId="28" fillId="4" borderId="5" xfId="0" applyNumberFormat="1" applyFont="1" applyFill="1" applyBorder="1" applyAlignment="1" applyProtection="1">
      <alignment vertical="center"/>
      <protection hidden="1"/>
    </xf>
    <xf numFmtId="0" fontId="28" fillId="4" borderId="0" xfId="0" applyFont="1" applyFill="1" applyAlignment="1" applyProtection="1">
      <alignment horizontal="left" vertical="center"/>
      <protection hidden="1"/>
    </xf>
    <xf numFmtId="0" fontId="28" fillId="4" borderId="4" xfId="0" applyFont="1" applyFill="1" applyBorder="1" applyAlignment="1" applyProtection="1">
      <alignment horizontal="left" vertical="center"/>
      <protection hidden="1"/>
    </xf>
    <xf numFmtId="0" fontId="29" fillId="2" borderId="3" xfId="16" applyFont="1" applyFill="1" applyBorder="1" applyAlignment="1">
      <alignment horizontal="center" vertical="center" wrapText="1" readingOrder="2"/>
    </xf>
    <xf numFmtId="0" fontId="29" fillId="2" borderId="4" xfId="16" applyFont="1" applyFill="1" applyBorder="1" applyAlignment="1">
      <alignment horizontal="center" vertical="center" wrapText="1" readingOrder="2"/>
    </xf>
    <xf numFmtId="0" fontId="49" fillId="6" borderId="0" xfId="0" applyFont="1" applyFill="1" applyAlignment="1">
      <alignment horizontal="center"/>
    </xf>
    <xf numFmtId="0" fontId="36" fillId="2" borderId="1" xfId="16" applyFont="1" applyFill="1" applyBorder="1" applyAlignment="1">
      <alignment horizontal="center" vertical="center" wrapText="1"/>
    </xf>
    <xf numFmtId="0" fontId="27" fillId="2" borderId="0" xfId="16" applyFont="1" applyFill="1" applyAlignment="1">
      <alignment horizontal="center" vertical="center" textRotation="90" readingOrder="2"/>
    </xf>
    <xf numFmtId="0" fontId="27" fillId="2" borderId="4" xfId="16" applyFont="1" applyFill="1" applyBorder="1" applyAlignment="1">
      <alignment horizontal="center" vertical="center" textRotation="90" wrapText="1"/>
    </xf>
    <xf numFmtId="0" fontId="29" fillId="2" borderId="39" xfId="16" applyFont="1" applyFill="1" applyBorder="1" applyAlignment="1">
      <alignment horizontal="center" vertical="center" wrapText="1" readingOrder="2"/>
    </xf>
    <xf numFmtId="0" fontId="53" fillId="2" borderId="19" xfId="16" applyFont="1" applyFill="1" applyBorder="1" applyAlignment="1">
      <alignment horizontal="center" vertical="center" wrapText="1"/>
    </xf>
    <xf numFmtId="0" fontId="53" fillId="2" borderId="23" xfId="16" applyFont="1" applyFill="1" applyBorder="1" applyAlignment="1">
      <alignment horizontal="center" vertical="center" wrapText="1"/>
    </xf>
    <xf numFmtId="0" fontId="35" fillId="2" borderId="19" xfId="16" applyFont="1" applyFill="1" applyBorder="1" applyAlignment="1">
      <alignment horizontal="center" vertical="center" wrapText="1"/>
    </xf>
    <xf numFmtId="0" fontId="35" fillId="2" borderId="23" xfId="16" applyFont="1" applyFill="1" applyBorder="1" applyAlignment="1">
      <alignment horizontal="center" vertical="center" wrapText="1"/>
    </xf>
    <xf numFmtId="9" fontId="27" fillId="2" borderId="3" xfId="11" applyFont="1" applyFill="1" applyBorder="1" applyAlignment="1">
      <alignment horizontal="center" vertical="center" wrapText="1"/>
    </xf>
  </cellXfs>
  <cellStyles count="31">
    <cellStyle name="Comma" xfId="14" builtinId="3"/>
    <cellStyle name="Comma 2" xfId="8" xr:uid="{CBEFBBF5-F50B-4408-8A77-9F8D71F71938}"/>
    <cellStyle name="Comma 2 2" xfId="27" xr:uid="{76CD0E54-FDF8-4A00-9DBA-FB412691F703}"/>
    <cellStyle name="Comma 2 3" xfId="22" xr:uid="{CBEFBBF5-F50B-4408-8A77-9F8D71F71938}"/>
    <cellStyle name="Comma 3" xfId="20" xr:uid="{9B42AF4D-2808-4188-B195-F5B4808084D6}"/>
    <cellStyle name="Comma 4" xfId="30" xr:uid="{02F53C2E-F045-4C29-BB64-CA64D0BAFFEA}"/>
    <cellStyle name="Comma 5" xfId="25" xr:uid="{00000000-0005-0000-0000-000042000000}"/>
    <cellStyle name="Hyperlink" xfId="3" builtinId="8"/>
    <cellStyle name="Normal" xfId="0" builtinId="0"/>
    <cellStyle name="Normal 2" xfId="1" xr:uid="{00000000-0005-0000-0000-000002000000}"/>
    <cellStyle name="Normal 2 2" xfId="5" xr:uid="{00000000-0005-0000-0000-000003000000}"/>
    <cellStyle name="Normal 2 2 2" xfId="12" xr:uid="{4C27440A-DFAF-4DE7-811E-32418DF5FA16}"/>
    <cellStyle name="Normal 2 2 2 2" xfId="29" xr:uid="{4BAFC990-59FA-4918-9F0B-54DA6B822ACC}"/>
    <cellStyle name="Normal 2 2 2 3" xfId="24" xr:uid="{4C27440A-DFAF-4DE7-811E-32418DF5FA16}"/>
    <cellStyle name="Normal 2 2 3" xfId="16" xr:uid="{FC4B7E63-029E-44EE-9094-042AF8F9F46B}"/>
    <cellStyle name="Normal 2 3" xfId="13" xr:uid="{F29DC1D3-5748-4A83-B6F3-49BD5B8EA2FD}"/>
    <cellStyle name="Normal 2 3 2" xfId="19" xr:uid="{3786CE47-751C-444E-B18F-BCC945BA9A04}"/>
    <cellStyle name="Normal 2 4" xfId="18" xr:uid="{1AFAB550-61AD-406F-9C3D-DE132C4B0A38}"/>
    <cellStyle name="Normal 3" xfId="2" xr:uid="{00000000-0005-0000-0000-000004000000}"/>
    <cellStyle name="Normal 4" xfId="4" xr:uid="{00000000-0005-0000-0000-000005000000}"/>
    <cellStyle name="Normal 4 2" xfId="26" xr:uid="{082D2E6F-3356-4368-B11D-B8AC16AB7827}"/>
    <cellStyle name="Normal 4 3" xfId="21" xr:uid="{00000000-0005-0000-0000-000005000000}"/>
    <cellStyle name="Normal 5" xfId="10" xr:uid="{338627B2-4C1B-4A87-93BD-6B19F85F199B}"/>
    <cellStyle name="Percent" xfId="11" builtinId="5"/>
    <cellStyle name="Percent 2" xfId="9" xr:uid="{D3DDB57B-78E8-46F6-A22B-7D535D886799}"/>
    <cellStyle name="Percent 2 2" xfId="17" xr:uid="{F7733C64-60DE-4597-9FEC-958D56E34B2C}"/>
    <cellStyle name="Percent 2 3" xfId="28" xr:uid="{BC9AAE54-0DA5-45DB-AFE1-047F45391B76}"/>
    <cellStyle name="Percent 2 4" xfId="23" xr:uid="{D3DDB57B-78E8-46F6-A22B-7D535D886799}"/>
    <cellStyle name="ارتباط تشعبي 2" xfId="7" xr:uid="{00000000-0005-0000-0000-000006000000}"/>
    <cellStyle name="عادي 2" xfId="6" xr:uid="{00000000-0005-0000-0000-000007000000}"/>
    <cellStyle name="عادي 2 2 3 2" xfId="15" xr:uid="{3A4751BD-A0BA-4325-9860-698B7DB2F793}"/>
  </cellStyles>
  <dxfs count="3">
    <dxf>
      <fill>
        <patternFill>
          <bgColor rgb="FFE6E9F0"/>
        </patternFill>
      </fill>
    </dxf>
    <dxf>
      <fill>
        <patternFill>
          <bgColor rgb="FFF0F2F6"/>
        </patternFill>
      </fill>
    </dxf>
    <dxf>
      <border>
        <bottom style="medium">
          <color theme="0" tint="-0.499984740745262"/>
        </bottom>
      </border>
    </dxf>
  </dxfs>
  <tableStyles count="1" defaultTableStyle="TableStyleMedium2" defaultPivotStyle="PivotStyleLight16">
    <tableStyle name="نمط الجدول 1" pivot="0" count="3" xr9:uid="{97FBEABC-DFE7-4F05-AEE1-266C9DBCC218}">
      <tableStyleElement type="wholeTable" dxfId="2"/>
      <tableStyleElement type="firstRowStripe" dxfId="1"/>
      <tableStyleElement type="secondRowStripe" dxfId="0"/>
    </tableStyle>
  </tableStyles>
  <colors>
    <mruColors>
      <color rgb="FFD3D9E5"/>
      <color rgb="FFC8E2EC"/>
      <color rgb="FF0099BF"/>
      <color rgb="FF9BA8C2"/>
      <color rgb="FFE2EFF4"/>
      <color rgb="FF474D9B"/>
      <color rgb="FFE6E9F0"/>
      <color rgb="FFF0F2F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3.png"/><Relationship Id="rId4" Type="http://schemas.openxmlformats.org/officeDocument/2006/relationships/image" Target="../media/image3.sv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13.png"/><Relationship Id="rId4" Type="http://schemas.openxmlformats.org/officeDocument/2006/relationships/image" Target="../media/image3.sv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7.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7.png"/><Relationship Id="rId4" Type="http://schemas.openxmlformats.org/officeDocument/2006/relationships/image" Target="../media/image3.svg"/></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7.png"/><Relationship Id="rId4" Type="http://schemas.openxmlformats.org/officeDocument/2006/relationships/image" Target="../media/image3.sv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7.png"/><Relationship Id="rId4" Type="http://schemas.openxmlformats.org/officeDocument/2006/relationships/image" Target="../media/image3.sv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7.png"/><Relationship Id="rId4" Type="http://schemas.openxmlformats.org/officeDocument/2006/relationships/image" Target="../media/image3.svg"/></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ome &#1575;&#1604;&#1585;&#1574;&#1610;&#1587;&#1610;&#1577;'!A1"/><Relationship Id="rId1" Type="http://schemas.openxmlformats.org/officeDocument/2006/relationships/image" Target="../media/image7.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Home &#1575;&#1604;&#1585;&#1574;&#1610;&#1587;&#1610;&#1577;'!A1"/><Relationship Id="rId4" Type="http://schemas.openxmlformats.org/officeDocument/2006/relationships/image" Target="../media/image1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1813186</xdr:colOff>
      <xdr:row>0</xdr:row>
      <xdr:rowOff>644374</xdr:rowOff>
    </xdr:to>
    <xdr:pic>
      <xdr:nvPicPr>
        <xdr:cNvPr id="3" name="Picture 2">
          <a:extLst>
            <a:ext uri="{FF2B5EF4-FFF2-40B4-BE49-F238E27FC236}">
              <a16:creationId xmlns:a16="http://schemas.microsoft.com/office/drawing/2014/main" id="{52796939-5406-4D68-8FF5-B55F00EC3E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2674" y="57150"/>
          <a:ext cx="2285626" cy="5872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104</xdr:col>
      <xdr:colOff>1362075</xdr:colOff>
      <xdr:row>0</xdr:row>
      <xdr:rowOff>59055</xdr:rowOff>
    </xdr:from>
    <xdr:to>
      <xdr:col>105</xdr:col>
      <xdr:colOff>363855</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3CBCC640-70CB-43FD-862D-28E7BBC76712}"/>
            </a:ext>
          </a:extLst>
        </xdr:cNvPr>
        <xdr:cNvGrpSpPr/>
      </xdr:nvGrpSpPr>
      <xdr:grpSpPr>
        <a:xfrm>
          <a:off x="619125" y="59055"/>
          <a:ext cx="1219200" cy="457200"/>
          <a:chOff x="11481248310" y="167640"/>
          <a:chExt cx="1184910" cy="461010"/>
        </a:xfrm>
      </xdr:grpSpPr>
      <xdr:sp macro="" textlink="">
        <xdr:nvSpPr>
          <xdr:cNvPr id="3" name="Rectangle: Rounded Corners 2">
            <a:extLst>
              <a:ext uri="{FF2B5EF4-FFF2-40B4-BE49-F238E27FC236}">
                <a16:creationId xmlns:a16="http://schemas.microsoft.com/office/drawing/2014/main" id="{66F4559E-48DA-4B1C-9525-477C59C05780}"/>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2F4CCBD8-0052-4761-8DC1-B5FC6B8D64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1736986</xdr:colOff>
      <xdr:row>0</xdr:row>
      <xdr:rowOff>644374</xdr:rowOff>
    </xdr:to>
    <xdr:pic>
      <xdr:nvPicPr>
        <xdr:cNvPr id="5" name="Picture 4">
          <a:extLst>
            <a:ext uri="{FF2B5EF4-FFF2-40B4-BE49-F238E27FC236}">
              <a16:creationId xmlns:a16="http://schemas.microsoft.com/office/drawing/2014/main" id="{BE878728-0D61-4EB9-8BD9-B7B157C028A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49768219" y="53340"/>
          <a:ext cx="2062741" cy="59103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104</xdr:col>
      <xdr:colOff>2962274</xdr:colOff>
      <xdr:row>0</xdr:row>
      <xdr:rowOff>59055</xdr:rowOff>
    </xdr:from>
    <xdr:to>
      <xdr:col>105</xdr:col>
      <xdr:colOff>363854</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80CC5588-CCB4-4BB2-B0BD-A3944085579D}"/>
            </a:ext>
          </a:extLst>
        </xdr:cNvPr>
        <xdr:cNvGrpSpPr/>
      </xdr:nvGrpSpPr>
      <xdr:grpSpPr>
        <a:xfrm>
          <a:off x="619126" y="59055"/>
          <a:ext cx="1211580" cy="457200"/>
          <a:chOff x="11481248310" y="167640"/>
          <a:chExt cx="1184910" cy="461010"/>
        </a:xfrm>
      </xdr:grpSpPr>
      <xdr:sp macro="" textlink="">
        <xdr:nvSpPr>
          <xdr:cNvPr id="3" name="Rectangle: Rounded Corners 2">
            <a:extLst>
              <a:ext uri="{FF2B5EF4-FFF2-40B4-BE49-F238E27FC236}">
                <a16:creationId xmlns:a16="http://schemas.microsoft.com/office/drawing/2014/main" id="{033469CF-23D4-44E5-A464-70D4AF7C645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6624320D-ACDC-4D1E-8DCC-C1B26DC25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1736986</xdr:colOff>
      <xdr:row>0</xdr:row>
      <xdr:rowOff>644374</xdr:rowOff>
    </xdr:to>
    <xdr:pic>
      <xdr:nvPicPr>
        <xdr:cNvPr id="5" name="Picture 4">
          <a:extLst>
            <a:ext uri="{FF2B5EF4-FFF2-40B4-BE49-F238E27FC236}">
              <a16:creationId xmlns:a16="http://schemas.microsoft.com/office/drawing/2014/main" id="{246D60A4-DF3B-4ED7-B3F2-33EC5DF807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50873119" y="53340"/>
          <a:ext cx="2062741" cy="59103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104</xdr:col>
      <xdr:colOff>1362075</xdr:colOff>
      <xdr:row>0</xdr:row>
      <xdr:rowOff>55245</xdr:rowOff>
    </xdr:from>
    <xdr:to>
      <xdr:col>105</xdr:col>
      <xdr:colOff>360045</xdr:colOff>
      <xdr:row>0</xdr:row>
      <xdr:rowOff>512445</xdr:rowOff>
    </xdr:to>
    <xdr:grpSp>
      <xdr:nvGrpSpPr>
        <xdr:cNvPr id="2" name="Group 1">
          <a:hlinkClick xmlns:r="http://schemas.openxmlformats.org/officeDocument/2006/relationships" r:id="rId1"/>
          <a:extLst>
            <a:ext uri="{FF2B5EF4-FFF2-40B4-BE49-F238E27FC236}">
              <a16:creationId xmlns:a16="http://schemas.microsoft.com/office/drawing/2014/main" id="{BB9AFBB7-8E01-419F-9052-1BD1BE6E233F}"/>
            </a:ext>
          </a:extLst>
        </xdr:cNvPr>
        <xdr:cNvGrpSpPr/>
      </xdr:nvGrpSpPr>
      <xdr:grpSpPr>
        <a:xfrm>
          <a:off x="10286007495" y="55245"/>
          <a:ext cx="1215390" cy="457200"/>
          <a:chOff x="11481248310" y="167640"/>
          <a:chExt cx="1184910" cy="461010"/>
        </a:xfrm>
      </xdr:grpSpPr>
      <xdr:sp macro="" textlink="">
        <xdr:nvSpPr>
          <xdr:cNvPr id="3" name="Rectangle: Rounded Corners 2">
            <a:extLst>
              <a:ext uri="{FF2B5EF4-FFF2-40B4-BE49-F238E27FC236}">
                <a16:creationId xmlns:a16="http://schemas.microsoft.com/office/drawing/2014/main" id="{29A63E23-45BC-48BD-80A3-2977B20D0C26}"/>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A4081DFB-9931-420D-938E-E8942755B8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1733176</xdr:colOff>
      <xdr:row>0</xdr:row>
      <xdr:rowOff>644374</xdr:rowOff>
    </xdr:to>
    <xdr:pic>
      <xdr:nvPicPr>
        <xdr:cNvPr id="5" name="Picture 4">
          <a:extLst>
            <a:ext uri="{FF2B5EF4-FFF2-40B4-BE49-F238E27FC236}">
              <a16:creationId xmlns:a16="http://schemas.microsoft.com/office/drawing/2014/main" id="{F242FFEE-1F10-467B-8768-A17B1E17BC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50873119" y="53340"/>
          <a:ext cx="2062741" cy="5910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53</xdr:col>
      <xdr:colOff>1343025</xdr:colOff>
      <xdr:row>0</xdr:row>
      <xdr:rowOff>59055</xdr:rowOff>
    </xdr:from>
    <xdr:to>
      <xdr:col>54</xdr:col>
      <xdr:colOff>363855</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E4686D8C-18CE-43C1-9292-1F73C0C28641}"/>
            </a:ext>
          </a:extLst>
        </xdr:cNvPr>
        <xdr:cNvGrpSpPr/>
      </xdr:nvGrpSpPr>
      <xdr:grpSpPr>
        <a:xfrm>
          <a:off x="10317093285" y="59055"/>
          <a:ext cx="1238250" cy="457200"/>
          <a:chOff x="11481248310" y="167640"/>
          <a:chExt cx="1184910" cy="461010"/>
        </a:xfrm>
      </xdr:grpSpPr>
      <xdr:sp macro="" textlink="">
        <xdr:nvSpPr>
          <xdr:cNvPr id="3" name="Rectangle: Rounded Corners 2">
            <a:extLst>
              <a:ext uri="{FF2B5EF4-FFF2-40B4-BE49-F238E27FC236}">
                <a16:creationId xmlns:a16="http://schemas.microsoft.com/office/drawing/2014/main" id="{A4012C92-49B5-424C-9F6A-7ECD5286F95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27C849F3-D644-4C3D-B313-DCB846DCFE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57150</xdr:colOff>
      <xdr:row>0</xdr:row>
      <xdr:rowOff>57150</xdr:rowOff>
    </xdr:from>
    <xdr:to>
      <xdr:col>1</xdr:col>
      <xdr:colOff>1733176</xdr:colOff>
      <xdr:row>0</xdr:row>
      <xdr:rowOff>644374</xdr:rowOff>
    </xdr:to>
    <xdr:pic>
      <xdr:nvPicPr>
        <xdr:cNvPr id="5" name="Picture 4">
          <a:extLst>
            <a:ext uri="{FF2B5EF4-FFF2-40B4-BE49-F238E27FC236}">
              <a16:creationId xmlns:a16="http://schemas.microsoft.com/office/drawing/2014/main" id="{645871EB-0889-444F-89D1-7B49163DD9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351505579" y="53340"/>
          <a:ext cx="2058931" cy="5910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773431</xdr:colOff>
      <xdr:row>0</xdr:row>
      <xdr:rowOff>62865</xdr:rowOff>
    </xdr:from>
    <xdr:to>
      <xdr:col>5</xdr:col>
      <xdr:colOff>2015491</xdr:colOff>
      <xdr:row>0</xdr:row>
      <xdr:rowOff>520065</xdr:rowOff>
    </xdr:to>
    <xdr:grpSp>
      <xdr:nvGrpSpPr>
        <xdr:cNvPr id="3" name="Group 2">
          <a:hlinkClick xmlns:r="http://schemas.openxmlformats.org/officeDocument/2006/relationships" r:id="rId1"/>
          <a:extLst>
            <a:ext uri="{FF2B5EF4-FFF2-40B4-BE49-F238E27FC236}">
              <a16:creationId xmlns:a16="http://schemas.microsoft.com/office/drawing/2014/main" id="{6B89E3F3-56C0-4B3D-85C1-E33A040F51ED}"/>
            </a:ext>
          </a:extLst>
        </xdr:cNvPr>
        <xdr:cNvGrpSpPr/>
      </xdr:nvGrpSpPr>
      <xdr:grpSpPr>
        <a:xfrm>
          <a:off x="10204997369" y="62865"/>
          <a:ext cx="1165860" cy="457200"/>
          <a:chOff x="11481248310" y="167640"/>
          <a:chExt cx="1184910" cy="461010"/>
        </a:xfrm>
      </xdr:grpSpPr>
      <xdr:sp macro="" textlink="">
        <xdr:nvSpPr>
          <xdr:cNvPr id="4" name="Rectangle: Rounded Corners 3">
            <a:extLst>
              <a:ext uri="{FF2B5EF4-FFF2-40B4-BE49-F238E27FC236}">
                <a16:creationId xmlns:a16="http://schemas.microsoft.com/office/drawing/2014/main" id="{A5D7661D-6722-4F0D-9748-0948ECE17BA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B43CAC31-E5ED-4279-AC89-DEDF054685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59055</xdr:colOff>
      <xdr:row>0</xdr:row>
      <xdr:rowOff>47625</xdr:rowOff>
    </xdr:from>
    <xdr:to>
      <xdr:col>2</xdr:col>
      <xdr:colOff>797821</xdr:colOff>
      <xdr:row>0</xdr:row>
      <xdr:rowOff>631039</xdr:rowOff>
    </xdr:to>
    <xdr:pic>
      <xdr:nvPicPr>
        <xdr:cNvPr id="6" name="Picture 5">
          <a:extLst>
            <a:ext uri="{FF2B5EF4-FFF2-40B4-BE49-F238E27FC236}">
              <a16:creationId xmlns:a16="http://schemas.microsoft.com/office/drawing/2014/main" id="{7A4D72F2-3247-44DD-97EE-1DE97D1FD8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27901899" y="47625"/>
          <a:ext cx="2293246" cy="58722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247649</xdr:colOff>
      <xdr:row>0</xdr:row>
      <xdr:rowOff>62865</xdr:rowOff>
    </xdr:from>
    <xdr:to>
      <xdr:col>11</xdr:col>
      <xdr:colOff>723899</xdr:colOff>
      <xdr:row>0</xdr:row>
      <xdr:rowOff>520065</xdr:rowOff>
    </xdr:to>
    <xdr:grpSp>
      <xdr:nvGrpSpPr>
        <xdr:cNvPr id="3" name="Group 2">
          <a:hlinkClick xmlns:r="http://schemas.openxmlformats.org/officeDocument/2006/relationships" r:id="rId1"/>
          <a:extLst>
            <a:ext uri="{FF2B5EF4-FFF2-40B4-BE49-F238E27FC236}">
              <a16:creationId xmlns:a16="http://schemas.microsoft.com/office/drawing/2014/main" id="{15708821-5A26-4408-BCCB-BA92CCA94675}"/>
            </a:ext>
          </a:extLst>
        </xdr:cNvPr>
        <xdr:cNvGrpSpPr/>
      </xdr:nvGrpSpPr>
      <xdr:grpSpPr>
        <a:xfrm>
          <a:off x="10343502301" y="62865"/>
          <a:ext cx="1123950" cy="457200"/>
          <a:chOff x="11481248310" y="167640"/>
          <a:chExt cx="1184910" cy="461010"/>
        </a:xfrm>
      </xdr:grpSpPr>
      <xdr:sp macro="" textlink="">
        <xdr:nvSpPr>
          <xdr:cNvPr id="4" name="Rectangle: Rounded Corners 3">
            <a:extLst>
              <a:ext uri="{FF2B5EF4-FFF2-40B4-BE49-F238E27FC236}">
                <a16:creationId xmlns:a16="http://schemas.microsoft.com/office/drawing/2014/main" id="{C80349E4-3626-4469-8302-FBDFC5E6279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3611949-543F-475D-9266-DBA33B86E0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47625</xdr:colOff>
      <xdr:row>0</xdr:row>
      <xdr:rowOff>57150</xdr:rowOff>
    </xdr:from>
    <xdr:to>
      <xdr:col>1</xdr:col>
      <xdr:colOff>934981</xdr:colOff>
      <xdr:row>0</xdr:row>
      <xdr:rowOff>644374</xdr:rowOff>
    </xdr:to>
    <xdr:pic>
      <xdr:nvPicPr>
        <xdr:cNvPr id="6" name="Picture 5">
          <a:extLst>
            <a:ext uri="{FF2B5EF4-FFF2-40B4-BE49-F238E27FC236}">
              <a16:creationId xmlns:a16="http://schemas.microsoft.com/office/drawing/2014/main" id="{7B6C2BD6-80A4-489F-8DB1-D9B5D5C228E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2761254" y="57150"/>
          <a:ext cx="2283721" cy="58722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742950</xdr:colOff>
      <xdr:row>0</xdr:row>
      <xdr:rowOff>59055</xdr:rowOff>
    </xdr:from>
    <xdr:to>
      <xdr:col>9</xdr:col>
      <xdr:colOff>3809</xdr:colOff>
      <xdr:row>0</xdr:row>
      <xdr:rowOff>516255</xdr:rowOff>
    </xdr:to>
    <xdr:grpSp>
      <xdr:nvGrpSpPr>
        <xdr:cNvPr id="2" name="Group 1">
          <a:hlinkClick xmlns:r="http://schemas.openxmlformats.org/officeDocument/2006/relationships" r:id="rId1"/>
          <a:extLst>
            <a:ext uri="{FF2B5EF4-FFF2-40B4-BE49-F238E27FC236}">
              <a16:creationId xmlns:a16="http://schemas.microsoft.com/office/drawing/2014/main" id="{EF265856-B1E7-4D2D-A6D3-9A0941DF0EFD}"/>
            </a:ext>
          </a:extLst>
        </xdr:cNvPr>
        <xdr:cNvGrpSpPr/>
      </xdr:nvGrpSpPr>
      <xdr:grpSpPr>
        <a:xfrm>
          <a:off x="10345647331" y="59055"/>
          <a:ext cx="1219199" cy="457200"/>
          <a:chOff x="11481248310" y="167640"/>
          <a:chExt cx="1184910" cy="461010"/>
        </a:xfrm>
      </xdr:grpSpPr>
      <xdr:sp macro="" textlink="">
        <xdr:nvSpPr>
          <xdr:cNvPr id="3" name="Rectangle: Rounded Corners 2">
            <a:extLst>
              <a:ext uri="{FF2B5EF4-FFF2-40B4-BE49-F238E27FC236}">
                <a16:creationId xmlns:a16="http://schemas.microsoft.com/office/drawing/2014/main" id="{49BB5CB5-D1B6-4FBF-A2E7-4DD87CF7B1F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347A631-9E71-4943-9D67-AAFB28FD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85725</xdr:colOff>
      <xdr:row>0</xdr:row>
      <xdr:rowOff>66675</xdr:rowOff>
    </xdr:from>
    <xdr:to>
      <xdr:col>3</xdr:col>
      <xdr:colOff>20581</xdr:colOff>
      <xdr:row>0</xdr:row>
      <xdr:rowOff>667234</xdr:rowOff>
    </xdr:to>
    <xdr:pic>
      <xdr:nvPicPr>
        <xdr:cNvPr id="5" name="Picture 4">
          <a:extLst>
            <a:ext uri="{FF2B5EF4-FFF2-40B4-BE49-F238E27FC236}">
              <a16:creationId xmlns:a16="http://schemas.microsoft.com/office/drawing/2014/main" id="{BE81F55B-93DF-4A32-A6A3-C72EE39A7F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3719469" y="64770"/>
          <a:ext cx="2285626" cy="59103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9525</xdr:colOff>
      <xdr:row>0</xdr:row>
      <xdr:rowOff>95250</xdr:rowOff>
    </xdr:from>
    <xdr:to>
      <xdr:col>2</xdr:col>
      <xdr:colOff>360045</xdr:colOff>
      <xdr:row>0</xdr:row>
      <xdr:rowOff>628650</xdr:rowOff>
    </xdr:to>
    <xdr:pic>
      <xdr:nvPicPr>
        <xdr:cNvPr id="2" name="Picture 1">
          <a:extLst>
            <a:ext uri="{FF2B5EF4-FFF2-40B4-BE49-F238E27FC236}">
              <a16:creationId xmlns:a16="http://schemas.microsoft.com/office/drawing/2014/main" id="{41852508-3A6A-4BF9-9ACE-BFDA190CDB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08445" y="91440"/>
          <a:ext cx="17240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0</xdr:row>
      <xdr:rowOff>57150</xdr:rowOff>
    </xdr:from>
    <xdr:to>
      <xdr:col>11</xdr:col>
      <xdr:colOff>681990</xdr:colOff>
      <xdr:row>0</xdr:row>
      <xdr:rowOff>586740</xdr:rowOff>
    </xdr:to>
    <xdr:grpSp>
      <xdr:nvGrpSpPr>
        <xdr:cNvPr id="3" name="Group 2">
          <a:hlinkClick xmlns:r="http://schemas.openxmlformats.org/officeDocument/2006/relationships" r:id="rId2"/>
          <a:extLst>
            <a:ext uri="{FF2B5EF4-FFF2-40B4-BE49-F238E27FC236}">
              <a16:creationId xmlns:a16="http://schemas.microsoft.com/office/drawing/2014/main" id="{80147565-A5E1-4413-BE09-B9E054DE269A}"/>
            </a:ext>
          </a:extLst>
        </xdr:cNvPr>
        <xdr:cNvGrpSpPr/>
      </xdr:nvGrpSpPr>
      <xdr:grpSpPr>
        <a:xfrm>
          <a:off x="118110" y="57150"/>
          <a:ext cx="1224915" cy="529590"/>
          <a:chOff x="11481248310" y="167640"/>
          <a:chExt cx="1184910" cy="461010"/>
        </a:xfrm>
      </xdr:grpSpPr>
      <xdr:sp macro="" textlink="">
        <xdr:nvSpPr>
          <xdr:cNvPr id="4" name="Rectangle: Rounded Corners 3">
            <a:extLst>
              <a:ext uri="{FF2B5EF4-FFF2-40B4-BE49-F238E27FC236}">
                <a16:creationId xmlns:a16="http://schemas.microsoft.com/office/drawing/2014/main" id="{62E4D8F3-E95E-48CE-A267-729B4E4BCAA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D6B924C1-C848-49EC-853E-002F38FBD4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1</xdr:col>
      <xdr:colOff>1466850</xdr:colOff>
      <xdr:row>0</xdr:row>
      <xdr:rowOff>626745</xdr:rowOff>
    </xdr:to>
    <xdr:pic>
      <xdr:nvPicPr>
        <xdr:cNvPr id="2" name="Picture 1">
          <a:extLst>
            <a:ext uri="{FF2B5EF4-FFF2-40B4-BE49-F238E27FC236}">
              <a16:creationId xmlns:a16="http://schemas.microsoft.com/office/drawing/2014/main" id="{5532BE3E-272B-4FCD-B111-2B18918082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6610" y="91440"/>
          <a:ext cx="1824990" cy="544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104775</xdr:colOff>
      <xdr:row>0</xdr:row>
      <xdr:rowOff>83820</xdr:rowOff>
    </xdr:from>
    <xdr:to>
      <xdr:col>6</xdr:col>
      <xdr:colOff>1333499</xdr:colOff>
      <xdr:row>0</xdr:row>
      <xdr:rowOff>541020</xdr:rowOff>
    </xdr:to>
    <xdr:grpSp>
      <xdr:nvGrpSpPr>
        <xdr:cNvPr id="3" name="Group 2">
          <a:hlinkClick xmlns:r="http://schemas.openxmlformats.org/officeDocument/2006/relationships" r:id="rId2"/>
          <a:extLst>
            <a:ext uri="{FF2B5EF4-FFF2-40B4-BE49-F238E27FC236}">
              <a16:creationId xmlns:a16="http://schemas.microsoft.com/office/drawing/2014/main" id="{4BC9C36F-4A50-4D21-896C-1F06A346426E}"/>
            </a:ext>
          </a:extLst>
        </xdr:cNvPr>
        <xdr:cNvGrpSpPr/>
      </xdr:nvGrpSpPr>
      <xdr:grpSpPr>
        <a:xfrm>
          <a:off x="76201" y="83820"/>
          <a:ext cx="1228724" cy="457200"/>
          <a:chOff x="11481248310" y="167640"/>
          <a:chExt cx="1184910" cy="461010"/>
        </a:xfrm>
      </xdr:grpSpPr>
      <xdr:sp macro="" textlink="">
        <xdr:nvSpPr>
          <xdr:cNvPr id="4" name="Rectangle: Rounded Corners 3">
            <a:extLst>
              <a:ext uri="{FF2B5EF4-FFF2-40B4-BE49-F238E27FC236}">
                <a16:creationId xmlns:a16="http://schemas.microsoft.com/office/drawing/2014/main" id="{83D8765A-AB90-4EE9-B13E-9071C52D5016}"/>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FBF9FD9B-0C49-4286-87EE-351AC3DAB3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20581</xdr:colOff>
      <xdr:row>0</xdr:row>
      <xdr:rowOff>663424</xdr:rowOff>
    </xdr:to>
    <xdr:pic>
      <xdr:nvPicPr>
        <xdr:cNvPr id="2" name="Picture 1">
          <a:extLst>
            <a:ext uri="{FF2B5EF4-FFF2-40B4-BE49-F238E27FC236}">
              <a16:creationId xmlns:a16="http://schemas.microsoft.com/office/drawing/2014/main" id="{F078C774-534F-449B-822A-B2B0A51894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1614" y="76200"/>
          <a:ext cx="2062741" cy="587224"/>
        </a:xfrm>
        <a:prstGeom prst="rect">
          <a:avLst/>
        </a:prstGeom>
      </xdr:spPr>
    </xdr:pic>
    <xdr:clientData/>
  </xdr:twoCellAnchor>
  <xdr:twoCellAnchor>
    <xdr:from>
      <xdr:col>23</xdr:col>
      <xdr:colOff>582930</xdr:colOff>
      <xdr:row>0</xdr:row>
      <xdr:rowOff>177165</xdr:rowOff>
    </xdr:from>
    <xdr:to>
      <xdr:col>26</xdr:col>
      <xdr:colOff>27119</xdr:colOff>
      <xdr:row>0</xdr:row>
      <xdr:rowOff>643985</xdr:rowOff>
    </xdr:to>
    <xdr:grpSp>
      <xdr:nvGrpSpPr>
        <xdr:cNvPr id="3" name="Group 2">
          <a:hlinkClick xmlns:r="http://schemas.openxmlformats.org/officeDocument/2006/relationships" r:id="rId2"/>
          <a:extLst>
            <a:ext uri="{FF2B5EF4-FFF2-40B4-BE49-F238E27FC236}">
              <a16:creationId xmlns:a16="http://schemas.microsoft.com/office/drawing/2014/main" id="{B0A6901C-76F7-4966-9282-A5E1285BFD93}"/>
            </a:ext>
          </a:extLst>
        </xdr:cNvPr>
        <xdr:cNvGrpSpPr/>
      </xdr:nvGrpSpPr>
      <xdr:grpSpPr>
        <a:xfrm>
          <a:off x="582481" y="177165"/>
          <a:ext cx="1218560" cy="466820"/>
          <a:chOff x="11481248310" y="167640"/>
          <a:chExt cx="1184910" cy="461010"/>
        </a:xfrm>
      </xdr:grpSpPr>
      <xdr:sp macro="" textlink="">
        <xdr:nvSpPr>
          <xdr:cNvPr id="4" name="Rectangle: Rounded Corners 3">
            <a:extLst>
              <a:ext uri="{FF2B5EF4-FFF2-40B4-BE49-F238E27FC236}">
                <a16:creationId xmlns:a16="http://schemas.microsoft.com/office/drawing/2014/main" id="{C31019FE-29D7-4B76-962E-2D74620794A7}"/>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DBF20BDE-D4DE-478B-B75A-3DA16DC85F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819150</xdr:colOff>
      <xdr:row>0</xdr:row>
      <xdr:rowOff>53340</xdr:rowOff>
    </xdr:from>
    <xdr:to>
      <xdr:col>15</xdr:col>
      <xdr:colOff>3809</xdr:colOff>
      <xdr:row>0</xdr:row>
      <xdr:rowOff>510540</xdr:rowOff>
    </xdr:to>
    <xdr:grpSp>
      <xdr:nvGrpSpPr>
        <xdr:cNvPr id="6" name="Group 5">
          <a:hlinkClick xmlns:r="http://schemas.openxmlformats.org/officeDocument/2006/relationships" r:id="rId1"/>
          <a:extLst>
            <a:ext uri="{FF2B5EF4-FFF2-40B4-BE49-F238E27FC236}">
              <a16:creationId xmlns:a16="http://schemas.microsoft.com/office/drawing/2014/main" id="{676A0A39-9076-4F84-A6DB-BD78D0E6A575}"/>
            </a:ext>
          </a:extLst>
        </xdr:cNvPr>
        <xdr:cNvGrpSpPr/>
      </xdr:nvGrpSpPr>
      <xdr:grpSpPr>
        <a:xfrm>
          <a:off x="10341989731" y="53340"/>
          <a:ext cx="1211579" cy="457200"/>
          <a:chOff x="11481248310" y="167640"/>
          <a:chExt cx="1184910" cy="461010"/>
        </a:xfrm>
      </xdr:grpSpPr>
      <xdr:sp macro="" textlink="">
        <xdr:nvSpPr>
          <xdr:cNvPr id="5" name="Rectangle: Rounded Corners 4">
            <a:extLst>
              <a:ext uri="{FF2B5EF4-FFF2-40B4-BE49-F238E27FC236}">
                <a16:creationId xmlns:a16="http://schemas.microsoft.com/office/drawing/2014/main" id="{AD77D003-2BFE-428D-B7CA-660E5DD65C5E}"/>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35FA069-6DF9-4A79-9821-75AD0DD6AA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85725</xdr:colOff>
      <xdr:row>0</xdr:row>
      <xdr:rowOff>66675</xdr:rowOff>
    </xdr:from>
    <xdr:to>
      <xdr:col>3</xdr:col>
      <xdr:colOff>20581</xdr:colOff>
      <xdr:row>0</xdr:row>
      <xdr:rowOff>663424</xdr:rowOff>
    </xdr:to>
    <xdr:pic>
      <xdr:nvPicPr>
        <xdr:cNvPr id="7" name="Picture 6">
          <a:extLst>
            <a:ext uri="{FF2B5EF4-FFF2-40B4-BE49-F238E27FC236}">
              <a16:creationId xmlns:a16="http://schemas.microsoft.com/office/drawing/2014/main" id="{244EC5EC-56D9-4887-ACC3-8AD918EC5D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3654699" y="66675"/>
          <a:ext cx="2285626" cy="58722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16771</xdr:colOff>
      <xdr:row>0</xdr:row>
      <xdr:rowOff>667234</xdr:rowOff>
    </xdr:to>
    <xdr:pic>
      <xdr:nvPicPr>
        <xdr:cNvPr id="2" name="Picture 1">
          <a:extLst>
            <a:ext uri="{FF2B5EF4-FFF2-40B4-BE49-F238E27FC236}">
              <a16:creationId xmlns:a16="http://schemas.microsoft.com/office/drawing/2014/main" id="{3A1A6FE4-676E-42F3-ACB5-2A93BBDC46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1614" y="76200"/>
          <a:ext cx="2062741" cy="587224"/>
        </a:xfrm>
        <a:prstGeom prst="rect">
          <a:avLst/>
        </a:prstGeom>
      </xdr:spPr>
    </xdr:pic>
    <xdr:clientData/>
  </xdr:twoCellAnchor>
  <xdr:twoCellAnchor>
    <xdr:from>
      <xdr:col>23</xdr:col>
      <xdr:colOff>468630</xdr:colOff>
      <xdr:row>0</xdr:row>
      <xdr:rowOff>243841</xdr:rowOff>
    </xdr:from>
    <xdr:to>
      <xdr:col>25</xdr:col>
      <xdr:colOff>726467</xdr:colOff>
      <xdr:row>1</xdr:row>
      <xdr:rowOff>2142</xdr:rowOff>
    </xdr:to>
    <xdr:grpSp>
      <xdr:nvGrpSpPr>
        <xdr:cNvPr id="3" name="Group 2">
          <a:hlinkClick xmlns:r="http://schemas.openxmlformats.org/officeDocument/2006/relationships" r:id="rId2"/>
          <a:extLst>
            <a:ext uri="{FF2B5EF4-FFF2-40B4-BE49-F238E27FC236}">
              <a16:creationId xmlns:a16="http://schemas.microsoft.com/office/drawing/2014/main" id="{F9D8E73F-6FE1-4734-B283-7C6F9EF24DAC}"/>
            </a:ext>
          </a:extLst>
        </xdr:cNvPr>
        <xdr:cNvGrpSpPr/>
      </xdr:nvGrpSpPr>
      <xdr:grpSpPr>
        <a:xfrm>
          <a:off x="645133" y="243841"/>
          <a:ext cx="1270208" cy="487644"/>
          <a:chOff x="11481248310" y="167640"/>
          <a:chExt cx="1184910" cy="461010"/>
        </a:xfrm>
      </xdr:grpSpPr>
      <xdr:sp macro="" textlink="">
        <xdr:nvSpPr>
          <xdr:cNvPr id="4" name="Rectangle: Rounded Corners 3">
            <a:extLst>
              <a:ext uri="{FF2B5EF4-FFF2-40B4-BE49-F238E27FC236}">
                <a16:creationId xmlns:a16="http://schemas.microsoft.com/office/drawing/2014/main" id="{AC7AA91C-99E6-47F0-8956-0D98B13BFA5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D056F1E7-89A7-4745-ACCF-450AA2220F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15695</xdr:colOff>
      <xdr:row>0</xdr:row>
      <xdr:rowOff>663424</xdr:rowOff>
    </xdr:to>
    <xdr:pic>
      <xdr:nvPicPr>
        <xdr:cNvPr id="2" name="Picture 1">
          <a:extLst>
            <a:ext uri="{FF2B5EF4-FFF2-40B4-BE49-F238E27FC236}">
              <a16:creationId xmlns:a16="http://schemas.microsoft.com/office/drawing/2014/main" id="{C102F853-B704-43D5-A0EA-04F9286EE8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2240" y="76200"/>
          <a:ext cx="2061665" cy="591034"/>
        </a:xfrm>
        <a:prstGeom prst="rect">
          <a:avLst/>
        </a:prstGeom>
      </xdr:spPr>
    </xdr:pic>
    <xdr:clientData/>
  </xdr:twoCellAnchor>
  <xdr:twoCellAnchor>
    <xdr:from>
      <xdr:col>23</xdr:col>
      <xdr:colOff>582930</xdr:colOff>
      <xdr:row>0</xdr:row>
      <xdr:rowOff>251348</xdr:rowOff>
    </xdr:from>
    <xdr:to>
      <xdr:col>26</xdr:col>
      <xdr:colOff>3494</xdr:colOff>
      <xdr:row>1</xdr:row>
      <xdr:rowOff>59246</xdr:rowOff>
    </xdr:to>
    <xdr:grpSp>
      <xdr:nvGrpSpPr>
        <xdr:cNvPr id="3" name="Group 2">
          <a:hlinkClick xmlns:r="http://schemas.openxmlformats.org/officeDocument/2006/relationships" r:id="rId2"/>
          <a:extLst>
            <a:ext uri="{FF2B5EF4-FFF2-40B4-BE49-F238E27FC236}">
              <a16:creationId xmlns:a16="http://schemas.microsoft.com/office/drawing/2014/main" id="{A1890E35-6627-4F9E-A798-809F4123B489}"/>
            </a:ext>
          </a:extLst>
        </xdr:cNvPr>
        <xdr:cNvGrpSpPr/>
      </xdr:nvGrpSpPr>
      <xdr:grpSpPr>
        <a:xfrm>
          <a:off x="823821" y="251348"/>
          <a:ext cx="1194935" cy="537241"/>
          <a:chOff x="11481248310" y="167640"/>
          <a:chExt cx="1184910" cy="461010"/>
        </a:xfrm>
      </xdr:grpSpPr>
      <xdr:sp macro="" textlink="">
        <xdr:nvSpPr>
          <xdr:cNvPr id="4" name="Rectangle: Rounded Corners 3">
            <a:extLst>
              <a:ext uri="{FF2B5EF4-FFF2-40B4-BE49-F238E27FC236}">
                <a16:creationId xmlns:a16="http://schemas.microsoft.com/office/drawing/2014/main" id="{2C76B034-B376-4422-BFE0-6684DEA483DB}"/>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48AF3B2F-47FD-48D1-BF50-B0480D3783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19505</xdr:colOff>
      <xdr:row>0</xdr:row>
      <xdr:rowOff>667234</xdr:rowOff>
    </xdr:to>
    <xdr:pic>
      <xdr:nvPicPr>
        <xdr:cNvPr id="2" name="Picture 1">
          <a:extLst>
            <a:ext uri="{FF2B5EF4-FFF2-40B4-BE49-F238E27FC236}">
              <a16:creationId xmlns:a16="http://schemas.microsoft.com/office/drawing/2014/main" id="{56B9A758-3E8B-4AD1-9BE7-8E6B79957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6500" y="76200"/>
          <a:ext cx="2057855" cy="591034"/>
        </a:xfrm>
        <a:prstGeom prst="rect">
          <a:avLst/>
        </a:prstGeom>
      </xdr:spPr>
    </xdr:pic>
    <xdr:clientData/>
  </xdr:twoCellAnchor>
  <xdr:twoCellAnchor>
    <xdr:from>
      <xdr:col>23</xdr:col>
      <xdr:colOff>548640</xdr:colOff>
      <xdr:row>0</xdr:row>
      <xdr:rowOff>353237</xdr:rowOff>
    </xdr:from>
    <xdr:to>
      <xdr:col>25</xdr:col>
      <xdr:colOff>759722</xdr:colOff>
      <xdr:row>1</xdr:row>
      <xdr:rowOff>97743</xdr:rowOff>
    </xdr:to>
    <xdr:grpSp>
      <xdr:nvGrpSpPr>
        <xdr:cNvPr id="3" name="Group 2">
          <a:hlinkClick xmlns:r="http://schemas.openxmlformats.org/officeDocument/2006/relationships" r:id="rId2"/>
          <a:extLst>
            <a:ext uri="{FF2B5EF4-FFF2-40B4-BE49-F238E27FC236}">
              <a16:creationId xmlns:a16="http://schemas.microsoft.com/office/drawing/2014/main" id="{E9C4F83C-D9BB-4FB6-82A4-BB3588F59EC9}"/>
            </a:ext>
          </a:extLst>
        </xdr:cNvPr>
        <xdr:cNvGrpSpPr/>
      </xdr:nvGrpSpPr>
      <xdr:grpSpPr>
        <a:xfrm>
          <a:off x="611878" y="353237"/>
          <a:ext cx="1223453" cy="473849"/>
          <a:chOff x="11481248310" y="167640"/>
          <a:chExt cx="1184910" cy="461010"/>
        </a:xfrm>
      </xdr:grpSpPr>
      <xdr:sp macro="" textlink="">
        <xdr:nvSpPr>
          <xdr:cNvPr id="4" name="Rectangle: Rounded Corners 3">
            <a:extLst>
              <a:ext uri="{FF2B5EF4-FFF2-40B4-BE49-F238E27FC236}">
                <a16:creationId xmlns:a16="http://schemas.microsoft.com/office/drawing/2014/main" id="{0F7C1A80-8154-464A-9C76-4D3497399E4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1FB7F2CC-D919-4F48-BD5F-CAE27629A47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15695</xdr:colOff>
      <xdr:row>0</xdr:row>
      <xdr:rowOff>663424</xdr:rowOff>
    </xdr:to>
    <xdr:pic>
      <xdr:nvPicPr>
        <xdr:cNvPr id="2" name="Picture 1">
          <a:extLst>
            <a:ext uri="{FF2B5EF4-FFF2-40B4-BE49-F238E27FC236}">
              <a16:creationId xmlns:a16="http://schemas.microsoft.com/office/drawing/2014/main" id="{7841C56D-02A5-4046-A0F9-B2BB8429AD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4145" y="76200"/>
          <a:ext cx="2075000" cy="587224"/>
        </a:xfrm>
        <a:prstGeom prst="rect">
          <a:avLst/>
        </a:prstGeom>
      </xdr:spPr>
    </xdr:pic>
    <xdr:clientData/>
  </xdr:twoCellAnchor>
  <xdr:twoCellAnchor>
    <xdr:from>
      <xdr:col>23</xdr:col>
      <xdr:colOff>582930</xdr:colOff>
      <xdr:row>0</xdr:row>
      <xdr:rowOff>251348</xdr:rowOff>
    </xdr:from>
    <xdr:to>
      <xdr:col>26</xdr:col>
      <xdr:colOff>3494</xdr:colOff>
      <xdr:row>1</xdr:row>
      <xdr:rowOff>59246</xdr:rowOff>
    </xdr:to>
    <xdr:grpSp>
      <xdr:nvGrpSpPr>
        <xdr:cNvPr id="3" name="Group 2">
          <a:hlinkClick xmlns:r="http://schemas.openxmlformats.org/officeDocument/2006/relationships" r:id="rId2"/>
          <a:extLst>
            <a:ext uri="{FF2B5EF4-FFF2-40B4-BE49-F238E27FC236}">
              <a16:creationId xmlns:a16="http://schemas.microsoft.com/office/drawing/2014/main" id="{527684F3-7E54-4213-BE30-2D521B9D9761}"/>
            </a:ext>
          </a:extLst>
        </xdr:cNvPr>
        <xdr:cNvGrpSpPr/>
      </xdr:nvGrpSpPr>
      <xdr:grpSpPr>
        <a:xfrm>
          <a:off x="823821" y="251348"/>
          <a:ext cx="1194935" cy="537241"/>
          <a:chOff x="11481248310" y="167640"/>
          <a:chExt cx="1184910" cy="461010"/>
        </a:xfrm>
      </xdr:grpSpPr>
      <xdr:sp macro="" textlink="">
        <xdr:nvSpPr>
          <xdr:cNvPr id="4" name="Rectangle: Rounded Corners 3">
            <a:extLst>
              <a:ext uri="{FF2B5EF4-FFF2-40B4-BE49-F238E27FC236}">
                <a16:creationId xmlns:a16="http://schemas.microsoft.com/office/drawing/2014/main" id="{0DEF16DB-5741-41AA-A6E0-67D794F1B3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81204684-B1AB-4649-B3BC-71996AAF4B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3</xdr:col>
      <xdr:colOff>15695</xdr:colOff>
      <xdr:row>0</xdr:row>
      <xdr:rowOff>663424</xdr:rowOff>
    </xdr:to>
    <xdr:pic>
      <xdr:nvPicPr>
        <xdr:cNvPr id="2" name="Picture 1">
          <a:extLst>
            <a:ext uri="{FF2B5EF4-FFF2-40B4-BE49-F238E27FC236}">
              <a16:creationId xmlns:a16="http://schemas.microsoft.com/office/drawing/2014/main" id="{389E294F-E9BD-4744-87F7-21E484A969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40785" y="76200"/>
          <a:ext cx="2075000" cy="587224"/>
        </a:xfrm>
        <a:prstGeom prst="rect">
          <a:avLst/>
        </a:prstGeom>
      </xdr:spPr>
    </xdr:pic>
    <xdr:clientData/>
  </xdr:twoCellAnchor>
  <xdr:twoCellAnchor>
    <xdr:from>
      <xdr:col>23</xdr:col>
      <xdr:colOff>548640</xdr:colOff>
      <xdr:row>0</xdr:row>
      <xdr:rowOff>353237</xdr:rowOff>
    </xdr:from>
    <xdr:to>
      <xdr:col>25</xdr:col>
      <xdr:colOff>759722</xdr:colOff>
      <xdr:row>1</xdr:row>
      <xdr:rowOff>97743</xdr:rowOff>
    </xdr:to>
    <xdr:grpSp>
      <xdr:nvGrpSpPr>
        <xdr:cNvPr id="3" name="Group 2">
          <a:hlinkClick xmlns:r="http://schemas.openxmlformats.org/officeDocument/2006/relationships" r:id="rId2"/>
          <a:extLst>
            <a:ext uri="{FF2B5EF4-FFF2-40B4-BE49-F238E27FC236}">
              <a16:creationId xmlns:a16="http://schemas.microsoft.com/office/drawing/2014/main" id="{5011B1B8-DCE8-4C63-9200-453B0D6D25BB}"/>
            </a:ext>
          </a:extLst>
        </xdr:cNvPr>
        <xdr:cNvGrpSpPr/>
      </xdr:nvGrpSpPr>
      <xdr:grpSpPr>
        <a:xfrm>
          <a:off x="611878" y="353237"/>
          <a:ext cx="1223453" cy="473849"/>
          <a:chOff x="11481248310" y="167640"/>
          <a:chExt cx="1184910" cy="461010"/>
        </a:xfrm>
      </xdr:grpSpPr>
      <xdr:sp macro="" textlink="">
        <xdr:nvSpPr>
          <xdr:cNvPr id="4" name="Rectangle: Rounded Corners 3">
            <a:extLst>
              <a:ext uri="{FF2B5EF4-FFF2-40B4-BE49-F238E27FC236}">
                <a16:creationId xmlns:a16="http://schemas.microsoft.com/office/drawing/2014/main" id="{0423232D-11B7-485F-95BA-4D15C3FC460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BC4BF3C-B007-47FD-94A4-3A4540755A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495300</xdr:colOff>
      <xdr:row>0</xdr:row>
      <xdr:rowOff>59055</xdr:rowOff>
    </xdr:from>
    <xdr:to>
      <xdr:col>18</xdr:col>
      <xdr:colOff>0</xdr:colOff>
      <xdr:row>0</xdr:row>
      <xdr:rowOff>530865</xdr:rowOff>
    </xdr:to>
    <xdr:grpSp>
      <xdr:nvGrpSpPr>
        <xdr:cNvPr id="3" name="Group 2">
          <a:hlinkClick xmlns:r="http://schemas.openxmlformats.org/officeDocument/2006/relationships" r:id="rId1"/>
          <a:extLst>
            <a:ext uri="{FF2B5EF4-FFF2-40B4-BE49-F238E27FC236}">
              <a16:creationId xmlns:a16="http://schemas.microsoft.com/office/drawing/2014/main" id="{D5FBDD8B-5CF4-481D-9B9B-84BC72F1429E}"/>
            </a:ext>
          </a:extLst>
        </xdr:cNvPr>
        <xdr:cNvGrpSpPr/>
      </xdr:nvGrpSpPr>
      <xdr:grpSpPr>
        <a:xfrm>
          <a:off x="10198516560" y="59055"/>
          <a:ext cx="1226820" cy="471810"/>
          <a:chOff x="11481248310" y="167640"/>
          <a:chExt cx="1184910" cy="461010"/>
        </a:xfrm>
      </xdr:grpSpPr>
      <xdr:sp macro="" textlink="">
        <xdr:nvSpPr>
          <xdr:cNvPr id="4" name="Rectangle: Rounded Corners 3">
            <a:extLst>
              <a:ext uri="{FF2B5EF4-FFF2-40B4-BE49-F238E27FC236}">
                <a16:creationId xmlns:a16="http://schemas.microsoft.com/office/drawing/2014/main" id="{5E4F0A18-A2F3-4B96-94F1-0F36FAFC338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15C94016-725A-4BD1-8328-870ED05393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66675</xdr:colOff>
      <xdr:row>0</xdr:row>
      <xdr:rowOff>76200</xdr:rowOff>
    </xdr:from>
    <xdr:to>
      <xdr:col>3</xdr:col>
      <xdr:colOff>16771</xdr:colOff>
      <xdr:row>0</xdr:row>
      <xdr:rowOff>663424</xdr:rowOff>
    </xdr:to>
    <xdr:pic>
      <xdr:nvPicPr>
        <xdr:cNvPr id="6" name="Picture 5">
          <a:extLst>
            <a:ext uri="{FF2B5EF4-FFF2-40B4-BE49-F238E27FC236}">
              <a16:creationId xmlns:a16="http://schemas.microsoft.com/office/drawing/2014/main" id="{F30EFD33-B8E7-462A-A5C2-F7F9722A50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324745314" y="76200"/>
          <a:ext cx="2289436" cy="587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104</xdr:col>
      <xdr:colOff>1647825</xdr:colOff>
      <xdr:row>0</xdr:row>
      <xdr:rowOff>95250</xdr:rowOff>
    </xdr:from>
    <xdr:to>
      <xdr:col>106</xdr:col>
      <xdr:colOff>0</xdr:colOff>
      <xdr:row>0</xdr:row>
      <xdr:rowOff>552450</xdr:rowOff>
    </xdr:to>
    <xdr:grpSp>
      <xdr:nvGrpSpPr>
        <xdr:cNvPr id="3" name="Group 2">
          <a:hlinkClick xmlns:r="http://schemas.openxmlformats.org/officeDocument/2006/relationships" r:id="rId1"/>
          <a:extLst>
            <a:ext uri="{FF2B5EF4-FFF2-40B4-BE49-F238E27FC236}">
              <a16:creationId xmlns:a16="http://schemas.microsoft.com/office/drawing/2014/main" id="{D08E855E-B023-4E82-8750-C29F982488F0}"/>
            </a:ext>
          </a:extLst>
        </xdr:cNvPr>
        <xdr:cNvGrpSpPr/>
      </xdr:nvGrpSpPr>
      <xdr:grpSpPr>
        <a:xfrm>
          <a:off x="624840" y="95250"/>
          <a:ext cx="1202055" cy="457200"/>
          <a:chOff x="11481248310" y="167640"/>
          <a:chExt cx="1184910" cy="461010"/>
        </a:xfrm>
      </xdr:grpSpPr>
      <xdr:sp macro="" textlink="">
        <xdr:nvSpPr>
          <xdr:cNvPr id="4" name="Rectangle: Rounded Corners 3">
            <a:extLst>
              <a:ext uri="{FF2B5EF4-FFF2-40B4-BE49-F238E27FC236}">
                <a16:creationId xmlns:a16="http://schemas.microsoft.com/office/drawing/2014/main" id="{C44B89A1-4C21-4D06-9E4C-C30F904CFD0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4CBC7194-950C-460E-B22E-7F3E32BCB9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67049</xdr:colOff>
      <xdr:row>0</xdr:row>
      <xdr:rowOff>95678</xdr:rowOff>
    </xdr:from>
    <xdr:to>
      <xdr:col>1</xdr:col>
      <xdr:colOff>1864995</xdr:colOff>
      <xdr:row>0</xdr:row>
      <xdr:rowOff>682902</xdr:rowOff>
    </xdr:to>
    <xdr:pic>
      <xdr:nvPicPr>
        <xdr:cNvPr id="7" name="Picture 6">
          <a:extLst>
            <a:ext uri="{FF2B5EF4-FFF2-40B4-BE49-F238E27FC236}">
              <a16:creationId xmlns:a16="http://schemas.microsoft.com/office/drawing/2014/main" id="{A5D672F6-4A09-45DA-A7C3-030D0B67009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6570880" y="95678"/>
          <a:ext cx="2283721" cy="587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104</xdr:col>
      <xdr:colOff>1238249</xdr:colOff>
      <xdr:row>0</xdr:row>
      <xdr:rowOff>59055</xdr:rowOff>
    </xdr:from>
    <xdr:to>
      <xdr:col>106</xdr:col>
      <xdr:colOff>19050</xdr:colOff>
      <xdr:row>0</xdr:row>
      <xdr:rowOff>516255</xdr:rowOff>
    </xdr:to>
    <xdr:grpSp>
      <xdr:nvGrpSpPr>
        <xdr:cNvPr id="3" name="Group 2">
          <a:hlinkClick xmlns:r="http://schemas.openxmlformats.org/officeDocument/2006/relationships" r:id="rId1"/>
          <a:extLst>
            <a:ext uri="{FF2B5EF4-FFF2-40B4-BE49-F238E27FC236}">
              <a16:creationId xmlns:a16="http://schemas.microsoft.com/office/drawing/2014/main" id="{0C015416-36C8-4A66-B3A4-4FC975FE55F6}"/>
            </a:ext>
          </a:extLst>
        </xdr:cNvPr>
        <xdr:cNvGrpSpPr/>
      </xdr:nvGrpSpPr>
      <xdr:grpSpPr>
        <a:xfrm>
          <a:off x="10285975110" y="59055"/>
          <a:ext cx="1173481" cy="457200"/>
          <a:chOff x="11481248310" y="167640"/>
          <a:chExt cx="1184910" cy="461010"/>
        </a:xfrm>
      </xdr:grpSpPr>
      <xdr:sp macro="" textlink="">
        <xdr:nvSpPr>
          <xdr:cNvPr id="4" name="Rectangle: Rounded Corners 3">
            <a:extLst>
              <a:ext uri="{FF2B5EF4-FFF2-40B4-BE49-F238E27FC236}">
                <a16:creationId xmlns:a16="http://schemas.microsoft.com/office/drawing/2014/main" id="{4C95E8F7-E9C7-46CD-9A55-C6B9B878037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207AA853-BB8A-4192-A0F4-1C4A4FFE8F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66675</xdr:colOff>
      <xdr:row>0</xdr:row>
      <xdr:rowOff>66675</xdr:rowOff>
    </xdr:from>
    <xdr:to>
      <xdr:col>1</xdr:col>
      <xdr:colOff>1978921</xdr:colOff>
      <xdr:row>0</xdr:row>
      <xdr:rowOff>667234</xdr:rowOff>
    </xdr:to>
    <xdr:pic>
      <xdr:nvPicPr>
        <xdr:cNvPr id="6" name="Picture 5">
          <a:extLst>
            <a:ext uri="{FF2B5EF4-FFF2-40B4-BE49-F238E27FC236}">
              <a16:creationId xmlns:a16="http://schemas.microsoft.com/office/drawing/2014/main" id="{8726FAE0-5115-42B8-A638-60C9E65CA6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5062494" y="66675"/>
          <a:ext cx="2287531" cy="5872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104</xdr:col>
      <xdr:colOff>1266825</xdr:colOff>
      <xdr:row>0</xdr:row>
      <xdr:rowOff>78105</xdr:rowOff>
    </xdr:from>
    <xdr:to>
      <xdr:col>106</xdr:col>
      <xdr:colOff>11430</xdr:colOff>
      <xdr:row>0</xdr:row>
      <xdr:rowOff>535305</xdr:rowOff>
    </xdr:to>
    <xdr:grpSp>
      <xdr:nvGrpSpPr>
        <xdr:cNvPr id="3" name="Group 2">
          <a:hlinkClick xmlns:r="http://schemas.openxmlformats.org/officeDocument/2006/relationships" r:id="rId1"/>
          <a:extLst>
            <a:ext uri="{FF2B5EF4-FFF2-40B4-BE49-F238E27FC236}">
              <a16:creationId xmlns:a16="http://schemas.microsoft.com/office/drawing/2014/main" id="{03A03688-1F92-4820-9593-BC3B7FB0298F}"/>
            </a:ext>
          </a:extLst>
        </xdr:cNvPr>
        <xdr:cNvGrpSpPr/>
      </xdr:nvGrpSpPr>
      <xdr:grpSpPr>
        <a:xfrm>
          <a:off x="10285982730" y="78105"/>
          <a:ext cx="1198245" cy="457200"/>
          <a:chOff x="11481248310" y="167640"/>
          <a:chExt cx="1184910" cy="461010"/>
        </a:xfrm>
      </xdr:grpSpPr>
      <xdr:sp macro="" textlink="">
        <xdr:nvSpPr>
          <xdr:cNvPr id="4" name="Rectangle: Rounded Corners 3">
            <a:extLst>
              <a:ext uri="{FF2B5EF4-FFF2-40B4-BE49-F238E27FC236}">
                <a16:creationId xmlns:a16="http://schemas.microsoft.com/office/drawing/2014/main" id="{19B9FD75-27E5-4A75-8685-3BB1455A4DD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C126F9A2-53D4-40CF-8B1D-B34C1D71A0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64770</xdr:colOff>
      <xdr:row>0</xdr:row>
      <xdr:rowOff>49530</xdr:rowOff>
    </xdr:from>
    <xdr:to>
      <xdr:col>1</xdr:col>
      <xdr:colOff>1792231</xdr:colOff>
      <xdr:row>0</xdr:row>
      <xdr:rowOff>631039</xdr:rowOff>
    </xdr:to>
    <xdr:pic>
      <xdr:nvPicPr>
        <xdr:cNvPr id="6" name="Picture 5">
          <a:extLst>
            <a:ext uri="{FF2B5EF4-FFF2-40B4-BE49-F238E27FC236}">
              <a16:creationId xmlns:a16="http://schemas.microsoft.com/office/drawing/2014/main" id="{9BB22152-0CC0-42F0-AD47-9F97A5DAEBE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4186194" y="49530"/>
          <a:ext cx="2289436" cy="5815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104</xdr:col>
      <xdr:colOff>1571625</xdr:colOff>
      <xdr:row>0</xdr:row>
      <xdr:rowOff>87630</xdr:rowOff>
    </xdr:from>
    <xdr:to>
      <xdr:col>105</xdr:col>
      <xdr:colOff>407670</xdr:colOff>
      <xdr:row>0</xdr:row>
      <xdr:rowOff>544830</xdr:rowOff>
    </xdr:to>
    <xdr:grpSp>
      <xdr:nvGrpSpPr>
        <xdr:cNvPr id="3" name="Group 2">
          <a:hlinkClick xmlns:r="http://schemas.openxmlformats.org/officeDocument/2006/relationships" r:id="rId1"/>
          <a:extLst>
            <a:ext uri="{FF2B5EF4-FFF2-40B4-BE49-F238E27FC236}">
              <a16:creationId xmlns:a16="http://schemas.microsoft.com/office/drawing/2014/main" id="{4DD46C18-D4A1-461C-8891-6308A31F29D2}"/>
            </a:ext>
          </a:extLst>
        </xdr:cNvPr>
        <xdr:cNvGrpSpPr/>
      </xdr:nvGrpSpPr>
      <xdr:grpSpPr>
        <a:xfrm>
          <a:off x="10285997970" y="87630"/>
          <a:ext cx="1167765" cy="457200"/>
          <a:chOff x="11481248310" y="167640"/>
          <a:chExt cx="1184910" cy="461010"/>
        </a:xfrm>
      </xdr:grpSpPr>
      <xdr:sp macro="" textlink="">
        <xdr:nvSpPr>
          <xdr:cNvPr id="4" name="Rectangle: Rounded Corners 3">
            <a:extLst>
              <a:ext uri="{FF2B5EF4-FFF2-40B4-BE49-F238E27FC236}">
                <a16:creationId xmlns:a16="http://schemas.microsoft.com/office/drawing/2014/main" id="{C91FCABF-D8BC-43BD-AB74-566456D1F30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A2C951BD-C9D6-4824-8C15-AFE82736E7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55245</xdr:colOff>
      <xdr:row>0</xdr:row>
      <xdr:rowOff>68580</xdr:rowOff>
    </xdr:from>
    <xdr:to>
      <xdr:col>1</xdr:col>
      <xdr:colOff>1883671</xdr:colOff>
      <xdr:row>0</xdr:row>
      <xdr:rowOff>650089</xdr:rowOff>
    </xdr:to>
    <xdr:pic>
      <xdr:nvPicPr>
        <xdr:cNvPr id="6" name="Picture 5">
          <a:extLst>
            <a:ext uri="{FF2B5EF4-FFF2-40B4-BE49-F238E27FC236}">
              <a16:creationId xmlns:a16="http://schemas.microsoft.com/office/drawing/2014/main" id="{CF0D404D-3678-4102-95EF-11BE6CAFBAE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5075829" y="68580"/>
          <a:ext cx="2285626" cy="58150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20</xdr:col>
      <xdr:colOff>34290</xdr:colOff>
      <xdr:row>0</xdr:row>
      <xdr:rowOff>102870</xdr:rowOff>
    </xdr:from>
    <xdr:to>
      <xdr:col>23</xdr:col>
      <xdr:colOff>5716</xdr:colOff>
      <xdr:row>0</xdr:row>
      <xdr:rowOff>560070</xdr:rowOff>
    </xdr:to>
    <xdr:grpSp>
      <xdr:nvGrpSpPr>
        <xdr:cNvPr id="3" name="Group 2">
          <a:hlinkClick xmlns:r="http://schemas.openxmlformats.org/officeDocument/2006/relationships" r:id="rId1"/>
          <a:extLst>
            <a:ext uri="{FF2B5EF4-FFF2-40B4-BE49-F238E27FC236}">
              <a16:creationId xmlns:a16="http://schemas.microsoft.com/office/drawing/2014/main" id="{FC426386-D6B2-4ABE-AB8C-A59DDF4D26FC}"/>
            </a:ext>
          </a:extLst>
        </xdr:cNvPr>
        <xdr:cNvGrpSpPr/>
      </xdr:nvGrpSpPr>
      <xdr:grpSpPr>
        <a:xfrm>
          <a:off x="30306644" y="102870"/>
          <a:ext cx="1137286" cy="457200"/>
          <a:chOff x="11481248310" y="167640"/>
          <a:chExt cx="1184910" cy="461010"/>
        </a:xfrm>
      </xdr:grpSpPr>
      <xdr:sp macro="" textlink="">
        <xdr:nvSpPr>
          <xdr:cNvPr id="4" name="Rectangle: Rounded Corners 3">
            <a:extLst>
              <a:ext uri="{FF2B5EF4-FFF2-40B4-BE49-F238E27FC236}">
                <a16:creationId xmlns:a16="http://schemas.microsoft.com/office/drawing/2014/main" id="{A33B82F8-4D86-487A-8044-8D88D12567E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4" descr="Home">
            <a:extLst>
              <a:ext uri="{FF2B5EF4-FFF2-40B4-BE49-F238E27FC236}">
                <a16:creationId xmlns:a16="http://schemas.microsoft.com/office/drawing/2014/main" id="{51F136A3-1162-44C1-8693-F5C96C731D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47625</xdr:colOff>
      <xdr:row>0</xdr:row>
      <xdr:rowOff>57150</xdr:rowOff>
    </xdr:from>
    <xdr:to>
      <xdr:col>1</xdr:col>
      <xdr:colOff>1026421</xdr:colOff>
      <xdr:row>0</xdr:row>
      <xdr:rowOff>644374</xdr:rowOff>
    </xdr:to>
    <xdr:pic>
      <xdr:nvPicPr>
        <xdr:cNvPr id="6" name="Picture 5">
          <a:extLst>
            <a:ext uri="{FF2B5EF4-FFF2-40B4-BE49-F238E27FC236}">
              <a16:creationId xmlns:a16="http://schemas.microsoft.com/office/drawing/2014/main" id="{725DEFD4-66A3-4865-AFDA-81A183A31E6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920119504" y="57150"/>
          <a:ext cx="2283721" cy="5872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20</xdr:col>
      <xdr:colOff>34290</xdr:colOff>
      <xdr:row>0</xdr:row>
      <xdr:rowOff>100965</xdr:rowOff>
    </xdr:from>
    <xdr:to>
      <xdr:col>23</xdr:col>
      <xdr:colOff>7621</xdr:colOff>
      <xdr:row>0</xdr:row>
      <xdr:rowOff>558165</xdr:rowOff>
    </xdr:to>
    <xdr:grpSp>
      <xdr:nvGrpSpPr>
        <xdr:cNvPr id="2" name="Group 1">
          <a:hlinkClick xmlns:r="http://schemas.openxmlformats.org/officeDocument/2006/relationships" r:id="rId1"/>
          <a:extLst>
            <a:ext uri="{FF2B5EF4-FFF2-40B4-BE49-F238E27FC236}">
              <a16:creationId xmlns:a16="http://schemas.microsoft.com/office/drawing/2014/main" id="{733BD429-C82B-4167-BDDF-29BAFBFCC4AC}"/>
            </a:ext>
          </a:extLst>
        </xdr:cNvPr>
        <xdr:cNvGrpSpPr/>
      </xdr:nvGrpSpPr>
      <xdr:grpSpPr>
        <a:xfrm>
          <a:off x="30304739" y="100965"/>
          <a:ext cx="1139191" cy="457200"/>
          <a:chOff x="11481248310" y="167640"/>
          <a:chExt cx="1184910" cy="461010"/>
        </a:xfrm>
      </xdr:grpSpPr>
      <xdr:sp macro="" textlink="">
        <xdr:nvSpPr>
          <xdr:cNvPr id="3" name="Rectangle: Rounded Corners 2">
            <a:extLst>
              <a:ext uri="{FF2B5EF4-FFF2-40B4-BE49-F238E27FC236}">
                <a16:creationId xmlns:a16="http://schemas.microsoft.com/office/drawing/2014/main" id="{51071E9F-7817-4805-9E81-C03C830CAB4B}"/>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CEDDA8E-C3CF-4C85-86FC-DB351FA285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twoCellAnchor editAs="oneCell">
    <xdr:from>
      <xdr:col>0</xdr:col>
      <xdr:colOff>47625</xdr:colOff>
      <xdr:row>0</xdr:row>
      <xdr:rowOff>57150</xdr:rowOff>
    </xdr:from>
    <xdr:to>
      <xdr:col>1</xdr:col>
      <xdr:colOff>1026421</xdr:colOff>
      <xdr:row>0</xdr:row>
      <xdr:rowOff>644374</xdr:rowOff>
    </xdr:to>
    <xdr:pic>
      <xdr:nvPicPr>
        <xdr:cNvPr id="5" name="Picture 4">
          <a:extLst>
            <a:ext uri="{FF2B5EF4-FFF2-40B4-BE49-F238E27FC236}">
              <a16:creationId xmlns:a16="http://schemas.microsoft.com/office/drawing/2014/main" id="{D821D716-B30A-451A-9D01-1DAD0DBB07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864404" y="53340"/>
          <a:ext cx="2148466" cy="5910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ats.gov.sa/documents/20117/2435133/Methodology+and+Quality+Report+of+International+Trade+Statistics+%28Monthly%29_EN+%282%29.pdf/cb2b0e78-01a3-ace1-48b0-c9390bb8892b?t=1746003474995" TargetMode="External"/><Relationship Id="rId1" Type="http://schemas.openxmlformats.org/officeDocument/2006/relationships/hyperlink" Target="https://www.stats.gov.sa/documents/20117/2435133/Methodology+and+Quality+Report+of+International+Trade+Statistics+%28Monthly%29_AR+%282%29.pdf/50434a44-f3c2-6e00-cbe7-210f0d63a569?t=1746003442279"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74D9B"/>
    <pageSetUpPr fitToPage="1"/>
  </sheetPr>
  <dimension ref="A1:H36"/>
  <sheetViews>
    <sheetView showGridLines="0" rightToLeft="1" tabSelected="1" zoomScaleNormal="100" workbookViewId="0"/>
  </sheetViews>
  <sheetFormatPr defaultColWidth="0" defaultRowHeight="16.8" zeroHeight="1" x14ac:dyDescent="0.5"/>
  <cols>
    <col min="1" max="1" width="7" style="1" customWidth="1"/>
    <col min="2" max="3" width="77.6640625" style="1" customWidth="1"/>
    <col min="4" max="4" width="7" style="1" customWidth="1"/>
    <col min="5" max="8" width="0" style="1" hidden="1" customWidth="1"/>
    <col min="9" max="16384" width="8.44140625" style="1" hidden="1"/>
  </cols>
  <sheetData>
    <row r="1" spans="1:4" ht="57.6" customHeight="1" x14ac:dyDescent="0.5"/>
    <row r="2" spans="1:4" ht="25.5" customHeight="1" x14ac:dyDescent="0.5">
      <c r="A2" s="597" t="s">
        <v>1165</v>
      </c>
      <c r="B2" s="597"/>
      <c r="C2" s="597"/>
      <c r="D2" s="597"/>
    </row>
    <row r="3" spans="1:4" ht="24.6" customHeight="1" x14ac:dyDescent="0.5">
      <c r="A3" s="598" t="s">
        <v>1166</v>
      </c>
      <c r="B3" s="598"/>
      <c r="C3" s="598"/>
      <c r="D3" s="598"/>
    </row>
    <row r="4" spans="1:4" ht="36" customHeight="1" x14ac:dyDescent="0.5">
      <c r="A4" s="124" t="s">
        <v>440</v>
      </c>
      <c r="B4" s="125" t="s">
        <v>214</v>
      </c>
      <c r="C4" s="126" t="s">
        <v>215</v>
      </c>
      <c r="D4" s="127" t="s">
        <v>439</v>
      </c>
    </row>
    <row r="5" spans="1:4" ht="21" customHeight="1" x14ac:dyDescent="0.5">
      <c r="A5" s="128">
        <v>1.1000000000000001</v>
      </c>
      <c r="B5" s="129" t="s">
        <v>2396</v>
      </c>
      <c r="C5" s="130" t="s">
        <v>2397</v>
      </c>
      <c r="D5" s="128">
        <v>1.1000000000000001</v>
      </c>
    </row>
    <row r="6" spans="1:4" ht="21" customHeight="1" x14ac:dyDescent="0.5">
      <c r="A6" s="128">
        <v>1.2</v>
      </c>
      <c r="B6" s="129" t="s">
        <v>1013</v>
      </c>
      <c r="C6" s="130" t="s">
        <v>1014</v>
      </c>
      <c r="D6" s="128">
        <v>1.2</v>
      </c>
    </row>
    <row r="7" spans="1:4" ht="21" customHeight="1" x14ac:dyDescent="0.5">
      <c r="A7" s="128">
        <v>2</v>
      </c>
      <c r="B7" s="129" t="s">
        <v>521</v>
      </c>
      <c r="C7" s="130" t="s">
        <v>1008</v>
      </c>
      <c r="D7" s="128">
        <v>2</v>
      </c>
    </row>
    <row r="8" spans="1:4" ht="21" customHeight="1" x14ac:dyDescent="0.5">
      <c r="A8" s="128">
        <v>3</v>
      </c>
      <c r="B8" s="129" t="s">
        <v>522</v>
      </c>
      <c r="C8" s="130" t="s">
        <v>1009</v>
      </c>
      <c r="D8" s="128">
        <v>3</v>
      </c>
    </row>
    <row r="9" spans="1:4" ht="21" customHeight="1" x14ac:dyDescent="0.5">
      <c r="A9" s="128">
        <v>4</v>
      </c>
      <c r="B9" s="129" t="s">
        <v>523</v>
      </c>
      <c r="C9" s="130" t="s">
        <v>1010</v>
      </c>
      <c r="D9" s="128">
        <v>4</v>
      </c>
    </row>
    <row r="10" spans="1:4" ht="21" customHeight="1" x14ac:dyDescent="0.5">
      <c r="A10" s="128">
        <v>5</v>
      </c>
      <c r="B10" s="129" t="s">
        <v>524</v>
      </c>
      <c r="C10" s="130" t="s">
        <v>1011</v>
      </c>
      <c r="D10" s="128">
        <v>5</v>
      </c>
    </row>
    <row r="11" spans="1:4" ht="21" customHeight="1" x14ac:dyDescent="0.5">
      <c r="A11" s="128">
        <v>6.1</v>
      </c>
      <c r="B11" s="129" t="s">
        <v>2350</v>
      </c>
      <c r="C11" s="130" t="s">
        <v>2356</v>
      </c>
      <c r="D11" s="128">
        <v>6.1</v>
      </c>
    </row>
    <row r="12" spans="1:4" ht="21" customHeight="1" x14ac:dyDescent="0.5">
      <c r="A12" s="128">
        <v>6.2</v>
      </c>
      <c r="B12" s="129" t="s">
        <v>2351</v>
      </c>
      <c r="C12" s="130" t="s">
        <v>2357</v>
      </c>
      <c r="D12" s="128">
        <v>6.2</v>
      </c>
    </row>
    <row r="13" spans="1:4" ht="21" customHeight="1" x14ac:dyDescent="0.5">
      <c r="A13" s="128">
        <v>7.1</v>
      </c>
      <c r="B13" s="129" t="s">
        <v>2352</v>
      </c>
      <c r="C13" s="130" t="s">
        <v>2358</v>
      </c>
      <c r="D13" s="128">
        <v>7.1</v>
      </c>
    </row>
    <row r="14" spans="1:4" ht="21" customHeight="1" x14ac:dyDescent="0.5">
      <c r="A14" s="128">
        <v>7.2</v>
      </c>
      <c r="B14" s="129" t="s">
        <v>2353</v>
      </c>
      <c r="C14" s="130" t="s">
        <v>2359</v>
      </c>
      <c r="D14" s="128">
        <v>7.2</v>
      </c>
    </row>
    <row r="15" spans="1:4" ht="21" customHeight="1" x14ac:dyDescent="0.5">
      <c r="A15" s="128">
        <v>7.3</v>
      </c>
      <c r="B15" s="129" t="s">
        <v>2409</v>
      </c>
      <c r="C15" s="130" t="s">
        <v>2358</v>
      </c>
      <c r="D15" s="128">
        <v>7.3</v>
      </c>
    </row>
    <row r="16" spans="1:4" ht="21" customHeight="1" x14ac:dyDescent="0.5">
      <c r="A16" s="128">
        <v>7.4</v>
      </c>
      <c r="B16" s="129" t="s">
        <v>2483</v>
      </c>
      <c r="C16" s="130" t="s">
        <v>2484</v>
      </c>
      <c r="D16" s="128">
        <v>7.4</v>
      </c>
    </row>
    <row r="17" spans="1:4" ht="21" customHeight="1" x14ac:dyDescent="0.5">
      <c r="A17" s="128">
        <v>8</v>
      </c>
      <c r="B17" s="129" t="s">
        <v>1012</v>
      </c>
      <c r="C17" s="130" t="s">
        <v>216</v>
      </c>
      <c r="D17" s="128">
        <v>8</v>
      </c>
    </row>
    <row r="18" spans="1:4" ht="21" customHeight="1" x14ac:dyDescent="0.5">
      <c r="A18" s="128">
        <v>9</v>
      </c>
      <c r="B18" s="129" t="s">
        <v>2398</v>
      </c>
      <c r="C18" s="130" t="s">
        <v>2399</v>
      </c>
      <c r="D18" s="128">
        <v>9</v>
      </c>
    </row>
    <row r="19" spans="1:4" ht="21" customHeight="1" x14ac:dyDescent="0.5">
      <c r="A19" s="128">
        <v>10</v>
      </c>
      <c r="B19" s="129" t="s">
        <v>2408</v>
      </c>
      <c r="C19" s="130" t="s">
        <v>2552</v>
      </c>
      <c r="D19" s="128">
        <v>10</v>
      </c>
    </row>
    <row r="20" spans="1:4" ht="21" customHeight="1" x14ac:dyDescent="0.5">
      <c r="A20" s="128">
        <v>11.1</v>
      </c>
      <c r="B20" s="129" t="s">
        <v>2354</v>
      </c>
      <c r="C20" s="130" t="s">
        <v>2360</v>
      </c>
      <c r="D20" s="128">
        <v>11.1</v>
      </c>
    </row>
    <row r="21" spans="1:4" ht="21" customHeight="1" x14ac:dyDescent="0.5">
      <c r="A21" s="128">
        <v>11.2</v>
      </c>
      <c r="B21" s="129" t="s">
        <v>2355</v>
      </c>
      <c r="C21" s="130" t="s">
        <v>2361</v>
      </c>
      <c r="D21" s="128">
        <v>11.2</v>
      </c>
    </row>
    <row r="22" spans="1:4" ht="21" customHeight="1" x14ac:dyDescent="0.5">
      <c r="A22" s="128">
        <v>12.1</v>
      </c>
      <c r="B22" s="129" t="s">
        <v>608</v>
      </c>
      <c r="C22" s="130" t="s">
        <v>612</v>
      </c>
      <c r="D22" s="128">
        <v>12.1</v>
      </c>
    </row>
    <row r="23" spans="1:4" ht="21" customHeight="1" x14ac:dyDescent="0.5">
      <c r="A23" s="128">
        <v>12.2</v>
      </c>
      <c r="B23" s="129" t="s">
        <v>609</v>
      </c>
      <c r="C23" s="130" t="s">
        <v>613</v>
      </c>
      <c r="D23" s="128">
        <v>12.2</v>
      </c>
    </row>
    <row r="24" spans="1:4" ht="21" customHeight="1" x14ac:dyDescent="0.5">
      <c r="A24" s="128">
        <v>13.1</v>
      </c>
      <c r="B24" s="129" t="s">
        <v>610</v>
      </c>
      <c r="C24" s="130" t="s">
        <v>614</v>
      </c>
      <c r="D24" s="128">
        <v>13.1</v>
      </c>
    </row>
    <row r="25" spans="1:4" ht="21" customHeight="1" x14ac:dyDescent="0.5">
      <c r="A25" s="128">
        <v>13.2</v>
      </c>
      <c r="B25" s="129" t="s">
        <v>611</v>
      </c>
      <c r="C25" s="130" t="s">
        <v>615</v>
      </c>
      <c r="D25" s="128">
        <v>13.2</v>
      </c>
    </row>
    <row r="26" spans="1:4" ht="21" customHeight="1" x14ac:dyDescent="0.5">
      <c r="A26" s="128">
        <v>14.1</v>
      </c>
      <c r="B26" s="129" t="s">
        <v>2392</v>
      </c>
      <c r="C26" s="130" t="s">
        <v>2393</v>
      </c>
      <c r="D26" s="128">
        <v>14.1</v>
      </c>
    </row>
    <row r="27" spans="1:4" ht="21" customHeight="1" x14ac:dyDescent="0.5">
      <c r="A27" s="128">
        <v>14.2</v>
      </c>
      <c r="B27" s="129" t="s">
        <v>2394</v>
      </c>
      <c r="C27" s="130" t="s">
        <v>2395</v>
      </c>
      <c r="D27" s="128">
        <v>14.2</v>
      </c>
    </row>
    <row r="28" spans="1:4" ht="19.2" customHeight="1" x14ac:dyDescent="0.5">
      <c r="A28" s="128"/>
      <c r="B28" s="129" t="s">
        <v>441</v>
      </c>
      <c r="C28" s="131" t="s">
        <v>442</v>
      </c>
      <c r="D28" s="128"/>
    </row>
    <row r="29" spans="1:4" ht="18.600000000000001" customHeight="1" x14ac:dyDescent="0.5">
      <c r="A29" s="23"/>
      <c r="B29" s="23"/>
      <c r="C29" s="23"/>
      <c r="D29" s="23"/>
    </row>
    <row r="30" spans="1:4" ht="9" hidden="1" customHeight="1" x14ac:dyDescent="0.5"/>
    <row r="31" spans="1:4" ht="12" hidden="1" customHeight="1" x14ac:dyDescent="0.5"/>
    <row r="32" spans="1:4" x14ac:dyDescent="0.5"/>
    <row r="33" x14ac:dyDescent="0.5"/>
    <row r="34" x14ac:dyDescent="0.5"/>
    <row r="35" x14ac:dyDescent="0.5"/>
    <row r="36" x14ac:dyDescent="0.5"/>
  </sheetData>
  <mergeCells count="2">
    <mergeCell ref="A2:D2"/>
    <mergeCell ref="A3:D3"/>
  </mergeCells>
  <hyperlinks>
    <hyperlink ref="B6" location="'1-1'!A1" display="صادرات المملكة خلال السنوات" xr:uid="{00000000-0004-0000-0000-000000000000}"/>
    <hyperlink ref="B8" location="'1-2'!A1" display="الصادرات حسب استخدام المواد" xr:uid="{00000000-0004-0000-0000-000001000000}"/>
    <hyperlink ref="B9" location="'1-3'!A1" display="الصادرات حسب طبيعة المواد" xr:uid="{00000000-0004-0000-0000-000002000000}"/>
    <hyperlink ref="B18" location="'5'!A1" display="نسبة الصادرات غير البترولية للواردات، سنوي" xr:uid="{00000000-0004-0000-0000-00000B000000}"/>
    <hyperlink ref="B8" location="'1.2'!A1" display="الصادرات حسب الأقسام" xr:uid="{00000000-0004-0000-0000-00001A000000}"/>
    <hyperlink ref="B9" location="'1.3'!A1" display="الصادرات غير البترولية حسب مجموعات الدول" xr:uid="{00000000-0004-0000-0000-00001B000000}"/>
    <hyperlink ref="B18" location="'5'!A1" display="نسبة الصادرات غير البترولية للواردات، سنوي" xr:uid="{00000000-0004-0000-0000-000024000000}"/>
    <hyperlink ref="B7" location="'1.1'!A1" display="الصادرات البترولية وغير البترولية، شهري" xr:uid="{00000000-0004-0000-0000-000026000000}"/>
    <hyperlink ref="B17" location="'3'!A1" display="حجم التجارة والميزان التجاري" xr:uid="{00000000-0004-0000-0000-00002D000000}"/>
    <hyperlink ref="B6" location="'1'!A1" display="الصادرات السلعية، شهري" xr:uid="{00000000-0004-0000-0000-00002E000000}"/>
    <hyperlink ref="B28" r:id="rId1" xr:uid="{C14F6678-D232-4A4C-B811-C20A825B2599}"/>
    <hyperlink ref="B5" location="'0'!A1" display="حجم التجارة والميزان التجاري، شهري" xr:uid="{19FA76F7-77AA-4D22-8125-B451250E4CF8}"/>
    <hyperlink ref="B18" location="'4'!A1" display="'4'!A1" xr:uid="{BBDE0370-BC74-4716-BC60-664AB494DE31}"/>
    <hyperlink ref="C6" location="'1'!A1" display="Merchandise Exports, Monthly" xr:uid="{2723BCA8-F304-4269-AC36-6A0203877711}"/>
    <hyperlink ref="C7" location="'1.1'!A1" display="Exports by Section" xr:uid="{D78638E5-C35E-42D5-914D-0FEB96971138}"/>
    <hyperlink ref="C8" location="'1.2'!A1" display="Exports by Group of Countries" xr:uid="{C61A3075-6052-4740-AF8E-39A7F4D71B48}"/>
    <hyperlink ref="C9" location="'1.3'!A1" display="Exports by Country" xr:uid="{DA859092-7357-4D49-B148-64863B904ADC}"/>
    <hyperlink ref="C17" location="'3'!A1" display="Ratio of non-oil exports to imports, monthly" xr:uid="{8B4EA930-6C4D-47EB-9475-10706BF89576}"/>
    <hyperlink ref="C18" location="'4'!A1" display="'4'!A1" xr:uid="{B0552CEA-86FF-469C-9B6F-53CD998BD67A}"/>
    <hyperlink ref="C5" location="'0'!A1" display="Trade volume and trade balance, monthly" xr:uid="{5C7A5EBC-FA00-4B5C-8A9F-E3FE822E20F6}"/>
    <hyperlink ref="C28" r:id="rId2" xr:uid="{59793724-FE16-45E8-8157-7ED810DDEB4F}"/>
    <hyperlink ref="C5" location="'0'!A1" display="Trade volume and trade balance, monthly" xr:uid="{C339C34D-AD58-4140-8472-5F4152A76680}"/>
    <hyperlink ref="A7" location="'1.1'!A1" display="'1.1'!A1" xr:uid="{275F49B8-FC5C-41C5-990A-9BE96604597E}"/>
    <hyperlink ref="A6" location="'1'!A1" display="'1'!A1" xr:uid="{64002B80-7981-41A0-A0F3-37766A318EBE}"/>
    <hyperlink ref="A8" location="'1.2'!A1" display="'1.2'!A1" xr:uid="{9BE12E3B-09CB-494A-BFC1-9A2026F2E844}"/>
    <hyperlink ref="A9" location="'1.3'!A1" display="'1.3'!A1" xr:uid="{51FC3033-898F-4DB5-BA57-975B48281AE4}"/>
    <hyperlink ref="A10" location="'1.4'!A1" display="'1.4'!A1" xr:uid="{A80F0DBA-19C1-4408-A107-C5E05E515387}"/>
    <hyperlink ref="A11" location="'1.5'!A1" display="'1.5'!A1" xr:uid="{FA33CFFA-439F-4741-A52E-743F67A7082B}"/>
    <hyperlink ref="A12" location="'2.6'!A1" display="'2.6'!A1" xr:uid="{EADAED18-A701-4438-A571-9532D3AB1039}"/>
    <hyperlink ref="A13" location="'2.7'!A1" display="'2.7'!A1" xr:uid="{CFC7CA67-F087-4598-A5BB-8C5C856E1A52}"/>
    <hyperlink ref="A17" location="'3'!A1" display="'3'!A1" xr:uid="{EF8A80A3-091B-42F0-B0F8-DC44F5E6EE92}"/>
    <hyperlink ref="A18" location="'4'!A1" display="'4'!A1" xr:uid="{8AE7BC43-39B6-45D3-9084-E28D4F644B3E}"/>
    <hyperlink ref="A5" location="'0'!A1" display="'0'!A1" xr:uid="{0F100A52-B8CE-46C0-94E6-A647A094F1BF}"/>
    <hyperlink ref="A19:D19" location="'10'!A1" display="'10'!A1" xr:uid="{462F97C1-11F8-4F9D-BD6E-CDBB58A52130}"/>
    <hyperlink ref="B12" location="'1.4'!A1" display="الصادرات غير البترولية حسب الدول" xr:uid="{E0D0466A-F482-4432-BBCA-BC4A3B0758F0}"/>
    <hyperlink ref="C12" location="'1.4'!A1" display="Exports of The top 10 Countries by the main section of commodities" xr:uid="{DD57B6FD-7658-4435-A60C-4F2CE52A6D3D}"/>
    <hyperlink ref="B10" location="'1.5'!A1" display="الصادرات غير البترولية حسب وسيلة النقل والمنافذ الجمركية" xr:uid="{BDC35349-D10E-47BE-AF15-ECAEBA4F584F}"/>
    <hyperlink ref="C10" location="'1.5'!A1" display="Non-oil Exports by Mode of Transport and Customs Port" xr:uid="{A137D4E1-D16B-4776-A5DC-F0CA6F0EB2ED}"/>
    <hyperlink ref="D7" location="'1.1'!A1" display="'1.1'!A1" xr:uid="{62A0F6C2-22AC-42E9-8A06-8128FEA523AA}"/>
    <hyperlink ref="D6" location="'1'!A1" display="'1'!A1" xr:uid="{B2040D0B-3E2B-4F12-9E9F-F97AAC7D37E6}"/>
    <hyperlink ref="D8" location="'1.2'!A1" display="'1.2'!A1" xr:uid="{A42A0B55-4A31-4E61-BADD-CE9A1862C7C1}"/>
    <hyperlink ref="D9" location="'1.3'!A1" display="'1.3'!A1" xr:uid="{EAA7005A-95A0-4753-9204-7E2028B25307}"/>
    <hyperlink ref="D10" location="'1.4'!A1" display="'1.4'!A1" xr:uid="{38895B69-70A3-410C-B083-280C7E2DBB61}"/>
    <hyperlink ref="D11" location="'1.5'!A1" display="'1.5'!A1" xr:uid="{150A7CB0-F408-4A46-8A29-B3E6BFFBAB11}"/>
    <hyperlink ref="D12" location="'2.6'!A1" display="'2.6'!A1" xr:uid="{9333EC99-B57C-406A-8118-4166A8EDB2D6}"/>
    <hyperlink ref="D5" location="'0'!A1" display="'0'!A1" xr:uid="{691F5931-C0E4-4AF6-BB27-3C5C7C116B34}"/>
    <hyperlink ref="A5:D5" location="'1.1'!A1" display="'1.1'!A1" xr:uid="{7B4F83D8-A98C-418C-A236-2FA71525A338}"/>
    <hyperlink ref="A6:D6" location="'1.2'!A1" display="'1.2'!A1" xr:uid="{D1DAF284-1F9A-4C2A-8716-C11F23CAB834}"/>
    <hyperlink ref="A7:D7" location="'2'!A1" display="'2'!A1" xr:uid="{9EA45FBA-1563-4193-9E7F-FF6F50E112D9}"/>
    <hyperlink ref="A8:D8" location="'3'!A1" display="'3'!A1" xr:uid="{A28CAC7A-51CC-410F-B1AC-D806172F822A}"/>
    <hyperlink ref="A9:D9" location="'4'!A1" display="'4'!A1" xr:uid="{4D997FBA-75F7-4AC9-B3FC-ECA049498091}"/>
    <hyperlink ref="A10:D10" location="'5'!A1" display="'5'!A1" xr:uid="{A638ADAE-5D1D-49E6-AEEF-172DC10517FA}"/>
    <hyperlink ref="A12:D12" location="'6.2'!A1" display="'6.2'!A1" xr:uid="{0F16F109-4DB4-4C03-99E5-1C3B7C9BAAE7}"/>
    <hyperlink ref="A17:D17" location="'8'!A1" display="'8'!A1" xr:uid="{0EA8B5A5-C00B-49CF-9D2E-265D8584C7D0}"/>
    <hyperlink ref="A18:D18" location="'9'!A1" display="'9'!A1" xr:uid="{45BB32A2-6504-4633-B695-D4B1735694A0}"/>
    <hyperlink ref="A22:D22" location="'13.1'!A1" display="'13.1'!A1" xr:uid="{EAF7E835-BBEC-4B39-919A-A661D114E821}"/>
    <hyperlink ref="A23:D23" location="'13.2'!A1" display="'13.2'!A1" xr:uid="{54EC91C5-359F-480A-8907-BE5F58AAEA08}"/>
    <hyperlink ref="A24:D24" location="'14.1'!A1" display="'14.1'!A1" xr:uid="{46DFA529-8E63-473E-847D-6055412F3AE8}"/>
    <hyperlink ref="A25:D25" location="'14.2'!A1" display="'14.2'!A1" xr:uid="{DDA1088E-6148-4A9D-9CAE-F5EE7F428F01}"/>
    <hyperlink ref="D13" location="'2.7'!A1" display="'2.7'!A1" xr:uid="{0F7D280F-2214-4357-9441-CCD568A8033B}"/>
    <hyperlink ref="A11:D11" location="'6.1'!A1" display="'6.1'!A1" xr:uid="{EB337572-1AF0-4535-9C3F-905DDE63365D}"/>
    <hyperlink ref="A13:D13" location="'7.1'!A1" display="'7.1'!A1" xr:uid="{9F726636-8E93-47EC-94FA-22A557C9C5BF}"/>
    <hyperlink ref="A14:D14" location="'7.2'!A1" display="'7.2'!A1" xr:uid="{017B6CB2-EDB7-44C5-B97F-FB91AE479A9C}"/>
    <hyperlink ref="A15:D15" location="'7.3'!A1" display="'7.3'!A1" xr:uid="{A63E5325-FACE-401A-9433-FB27D4DE81A9}"/>
    <hyperlink ref="A16:D16" location="'7.4'!A1" display="'7.4'!A1" xr:uid="{5917281E-1080-4122-ACED-2116F28726B6}"/>
    <hyperlink ref="A20:D20" location="'12.1'!A1" display="'12.1'!A1" xr:uid="{2F465741-C851-4C08-B44D-001F4CF083CF}"/>
    <hyperlink ref="A21:D21" location="'12.2'!A1" display="'12.2'!A1" xr:uid="{FC7D5DDA-329D-4675-886B-A3C99CB0C1A7}"/>
    <hyperlink ref="D17" location="'9'!A1" display="'9'!A1" xr:uid="{6FF44314-FBD2-4C68-AF1F-CB650D3E6729}"/>
    <hyperlink ref="D18" location="'10'!A1" display="'10'!A1" xr:uid="{8A68BC04-F071-44AE-BD14-49C243981915}"/>
    <hyperlink ref="D19" location="'11'!A1" display="'11'!A1" xr:uid="{CCE8035A-6EC6-4D2C-8B4E-380BD9552AF4}"/>
    <hyperlink ref="A26:D26" location="'15.1'!A1" display="'15.1'!A1" xr:uid="{3B77E726-1050-42B9-89D2-460737B9FEF4}"/>
    <hyperlink ref="A27:D27" location="'15.2'!A1" display="'15.2'!A1" xr:uid="{835EF9A8-D726-4E57-B70F-A0D15C4EA4D2}"/>
    <hyperlink ref="D22" location="'13.1'!A1" display="'13.1'!A1" xr:uid="{DF2F8462-B34F-4F35-9FEE-45D03C965402}"/>
    <hyperlink ref="D23" location="'13.2'!A1" display="'13.2'!A1" xr:uid="{2E7D289C-157E-49AC-B6CC-3A28AB80AB58}"/>
    <hyperlink ref="D24" location="'14.1'!A1" display="'14.1'!A1" xr:uid="{A78C9BF7-A799-44CC-BC5A-A8A746B4DF45}"/>
    <hyperlink ref="D25" location="'14.2'!A1" display="'14.2'!A1" xr:uid="{2DEC08A4-4187-4E5E-8AF6-A1999E0C371B}"/>
    <hyperlink ref="D20" location="'12.1'!A1" display="'12.1'!A1" xr:uid="{71C54956-C16E-4AFC-AFE6-30FB4E63D10C}"/>
    <hyperlink ref="D21" location="'12.2'!A1" display="'12.2'!A1" xr:uid="{3EF0DCE9-FFFE-493C-9668-D3E2972594DF}"/>
    <hyperlink ref="D26" location="'15.1'!A1" display="'15.1'!A1" xr:uid="{39907056-50EE-4448-8F54-65A07915DC2C}"/>
    <hyperlink ref="D27" location="'15.2'!A1" display="'15.2'!A1" xr:uid="{0A3E9FA6-566D-4DF7-9795-D7A1E0F2AB43}"/>
  </hyperlinks>
  <printOptions horizontalCentered="1"/>
  <pageMargins left="0.25" right="0.25" top="0.75" bottom="0.75" header="0.3" footer="0.3"/>
  <pageSetup paperSize="9" scale="88" orientation="landscape" r:id="rId3"/>
  <headerFooter>
    <oddFooter>&amp;Cwww.stats.gov.sa</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B39DA-29AF-4284-B9D2-54A0CEFF00E8}">
  <sheetPr>
    <tabColor rgb="FF9BA8C2"/>
    <pageSetUpPr autoPageBreaks="0"/>
  </sheetPr>
  <dimension ref="A1:WZF155"/>
  <sheetViews>
    <sheetView showGridLines="0" rightToLeft="1" zoomScaleNormal="100" workbookViewId="0"/>
  </sheetViews>
  <sheetFormatPr defaultColWidth="0" defaultRowHeight="18" outlineLevelRow="1" outlineLevelCol="2" x14ac:dyDescent="0.5"/>
  <cols>
    <col min="1" max="1" width="5.44140625" style="232" customWidth="1"/>
    <col min="2" max="2" width="32.33203125" style="232" customWidth="1"/>
    <col min="3" max="5" width="6.6640625" style="45" hidden="1" customWidth="1" outlineLevel="2"/>
    <col min="6" max="6" width="6.6640625" style="45" hidden="1" customWidth="1" outlineLevel="1" collapsed="1"/>
    <col min="7" max="9" width="6.6640625" style="45" hidden="1" customWidth="1" outlineLevel="2"/>
    <col min="10" max="10" width="6.6640625" style="45" hidden="1" customWidth="1" outlineLevel="1" collapsed="1"/>
    <col min="11" max="13" width="6.6640625" style="45" hidden="1" customWidth="1" outlineLevel="2"/>
    <col min="14" max="14" width="6.6640625" style="45" hidden="1" customWidth="1" outlineLevel="1" collapsed="1"/>
    <col min="15" max="17" width="6.6640625" style="45" hidden="1" customWidth="1" outlineLevel="2"/>
    <col min="18" max="18" width="6.6640625" style="45" hidden="1" customWidth="1" outlineLevel="1" collapsed="1"/>
    <col min="19" max="19" width="11.109375" style="232" customWidth="1" collapsed="1"/>
    <col min="20" max="22" width="6.6640625" style="45" hidden="1" customWidth="1" outlineLevel="2"/>
    <col min="23" max="23" width="6.6640625" style="45" hidden="1" customWidth="1" outlineLevel="1" collapsed="1"/>
    <col min="24" max="26" width="6.6640625" style="45" hidden="1" customWidth="1" outlineLevel="2"/>
    <col min="27" max="27" width="6.6640625" style="45" hidden="1" customWidth="1" outlineLevel="1" collapsed="1"/>
    <col min="28" max="30" width="6.6640625" style="45" hidden="1" customWidth="1" outlineLevel="2"/>
    <col min="31" max="31" width="6.6640625" style="45" hidden="1" customWidth="1" outlineLevel="1" collapsed="1"/>
    <col min="32" max="34" width="6.6640625" style="45" hidden="1" customWidth="1" outlineLevel="2"/>
    <col min="35" max="35" width="6.6640625" style="45" hidden="1" customWidth="1" outlineLevel="1" collapsed="1"/>
    <col min="36" max="36" width="11.109375" style="232" customWidth="1" collapsed="1"/>
    <col min="37" max="39" width="6.6640625" style="45" hidden="1" customWidth="1" outlineLevel="2"/>
    <col min="40" max="40" width="6.6640625" style="45" hidden="1" customWidth="1" outlineLevel="1" collapsed="1"/>
    <col min="41" max="43" width="6.6640625" style="45" hidden="1" customWidth="1" outlineLevel="2"/>
    <col min="44" max="44" width="6.6640625" style="45" hidden="1" customWidth="1" outlineLevel="1" collapsed="1"/>
    <col min="45" max="47" width="6.6640625" style="45" hidden="1" customWidth="1" outlineLevel="2"/>
    <col min="48" max="48" width="6.6640625" style="45" hidden="1" customWidth="1" outlineLevel="1" collapsed="1"/>
    <col min="49" max="51" width="6.6640625" style="45" hidden="1" customWidth="1" outlineLevel="2"/>
    <col min="52" max="52" width="6.6640625" style="45" hidden="1" customWidth="1" outlineLevel="1" collapsed="1"/>
    <col min="53" max="53" width="11.109375" style="232" customWidth="1" collapsed="1"/>
    <col min="54" max="56" width="6.6640625" style="45" hidden="1" customWidth="1" outlineLevel="2"/>
    <col min="57" max="57" width="6.6640625" style="45" hidden="1" customWidth="1" outlineLevel="1" collapsed="1"/>
    <col min="58" max="60" width="6.6640625" style="45" hidden="1" customWidth="1" outlineLevel="2"/>
    <col min="61" max="61" width="6.6640625" style="45" hidden="1" customWidth="1" outlineLevel="1" collapsed="1"/>
    <col min="62" max="64" width="6.6640625" style="45" hidden="1" customWidth="1" outlineLevel="2"/>
    <col min="65" max="65" width="6.6640625" style="45" hidden="1" customWidth="1" outlineLevel="1" collapsed="1"/>
    <col min="66" max="68" width="6.6640625" style="45" hidden="1" customWidth="1" outlineLevel="2"/>
    <col min="69" max="69" width="6.6640625" style="45" hidden="1" customWidth="1" outlineLevel="1" collapsed="1"/>
    <col min="70" max="70" width="11.109375" style="232" customWidth="1" collapsed="1"/>
    <col min="71" max="73" width="6.6640625" style="45" hidden="1" customWidth="1" outlineLevel="2"/>
    <col min="74" max="74" width="6.6640625" style="45" hidden="1" customWidth="1" outlineLevel="1" collapsed="1"/>
    <col min="75" max="77" width="6.6640625" style="45" hidden="1" customWidth="1" outlineLevel="2"/>
    <col min="78" max="78" width="6.6640625" style="45" hidden="1" customWidth="1" outlineLevel="1" collapsed="1"/>
    <col min="79" max="81" width="6.6640625" style="45" hidden="1" customWidth="1" outlineLevel="2"/>
    <col min="82" max="82" width="6.6640625" style="45" hidden="1" customWidth="1" outlineLevel="1" collapsed="1"/>
    <col min="83" max="85" width="6.6640625" style="45" hidden="1" customWidth="1" outlineLevel="2"/>
    <col min="86" max="86" width="6.6640625" style="45" hidden="1" customWidth="1" outlineLevel="1" collapsed="1"/>
    <col min="87" max="87" width="11.109375" style="232" customWidth="1" collapsed="1"/>
    <col min="88" max="90" width="6.6640625" style="45" hidden="1" customWidth="1" outlineLevel="2"/>
    <col min="91" max="91" width="6.6640625" style="45" hidden="1" customWidth="1" outlineLevel="1" collapsed="1"/>
    <col min="92" max="94" width="6.6640625" style="45" hidden="1" customWidth="1" outlineLevel="2"/>
    <col min="95" max="95" width="6.6640625" style="45" hidden="1" customWidth="1" outlineLevel="1" collapsed="1"/>
    <col min="96" max="98" width="6.6640625" style="45" hidden="1" customWidth="1" outlineLevel="2"/>
    <col min="99" max="99" width="6.6640625" style="45" hidden="1" customWidth="1" outlineLevel="1" collapsed="1"/>
    <col min="100" max="102" width="6.6640625" style="45" hidden="1" customWidth="1" outlineLevel="2"/>
    <col min="103" max="103" width="6.6640625" style="45" hidden="1" customWidth="1" outlineLevel="1" collapsed="1"/>
    <col min="104" max="104" width="11.109375" style="232" customWidth="1" collapsed="1"/>
    <col min="105" max="105" width="32.33203125" style="232" customWidth="1"/>
    <col min="106" max="106" width="5.44140625" style="232" customWidth="1"/>
    <col min="107" max="107" width="8.88671875" style="232" customWidth="1"/>
    <col min="108" max="108" width="8.88671875" style="232" hidden="1"/>
    <col min="109" max="110" width="8.88671875" style="239" hidden="1"/>
    <col min="111" max="344" width="8.88671875" style="232" hidden="1"/>
    <col min="345" max="345" width="5.88671875" style="232" hidden="1"/>
    <col min="346" max="346" width="32.88671875" style="232" hidden="1"/>
    <col min="347" max="347" width="5.88671875" style="232" hidden="1"/>
    <col min="348" max="348" width="32.88671875" style="232" hidden="1"/>
    <col min="349" max="354" width="8.88671875" style="232" hidden="1"/>
    <col min="355" max="355" width="32.88671875" style="232" hidden="1"/>
    <col min="356" max="356" width="5.88671875" style="232" hidden="1"/>
    <col min="357" max="357" width="32.88671875" style="232" hidden="1"/>
    <col min="358" max="358" width="5.88671875" style="232" hidden="1"/>
    <col min="359" max="600" width="8.88671875" style="232" hidden="1"/>
    <col min="601" max="601" width="5.88671875" style="232" hidden="1"/>
    <col min="602" max="602" width="32.88671875" style="232" hidden="1"/>
    <col min="603" max="603" width="5.88671875" style="232" hidden="1"/>
    <col min="604" max="604" width="32.88671875" style="232" hidden="1"/>
    <col min="605" max="610" width="8.88671875" style="232" hidden="1"/>
    <col min="611" max="611" width="32.88671875" style="232" hidden="1"/>
    <col min="612" max="612" width="5.88671875" style="232" hidden="1"/>
    <col min="613" max="613" width="32.88671875" style="232" hidden="1"/>
    <col min="614" max="614" width="5.88671875" style="232" hidden="1"/>
    <col min="615" max="856" width="8.88671875" style="232" hidden="1"/>
    <col min="857" max="857" width="5.88671875" style="232" hidden="1"/>
    <col min="858" max="858" width="32.88671875" style="232" hidden="1"/>
    <col min="859" max="859" width="5.88671875" style="232" hidden="1"/>
    <col min="860" max="860" width="32.88671875" style="232" hidden="1"/>
    <col min="861" max="866" width="8.88671875" style="232" hidden="1"/>
    <col min="867" max="867" width="32.88671875" style="232" hidden="1"/>
    <col min="868" max="868" width="5.88671875" style="232" hidden="1"/>
    <col min="869" max="869" width="32.88671875" style="232" hidden="1"/>
    <col min="870" max="870" width="5.88671875" style="232" hidden="1"/>
    <col min="871" max="1112" width="8.88671875" style="232" hidden="1"/>
    <col min="1113" max="1113" width="5.88671875" style="232" hidden="1"/>
    <col min="1114" max="1114" width="32.88671875" style="232" hidden="1"/>
    <col min="1115" max="1115" width="5.88671875" style="232" hidden="1"/>
    <col min="1116" max="1116" width="32.88671875" style="232" hidden="1"/>
    <col min="1117" max="1122" width="8.88671875" style="232" hidden="1"/>
    <col min="1123" max="1123" width="32.88671875" style="232" hidden="1"/>
    <col min="1124" max="1124" width="5.88671875" style="232" hidden="1"/>
    <col min="1125" max="1125" width="32.88671875" style="232" hidden="1"/>
    <col min="1126" max="1126" width="5.88671875" style="232" hidden="1"/>
    <col min="1127" max="1368" width="8.88671875" style="232" hidden="1"/>
    <col min="1369" max="1369" width="5.88671875" style="232" hidden="1"/>
    <col min="1370" max="1370" width="32.88671875" style="232" hidden="1"/>
    <col min="1371" max="1371" width="5.88671875" style="232" hidden="1"/>
    <col min="1372" max="1372" width="32.88671875" style="232" hidden="1"/>
    <col min="1373" max="1378" width="8.88671875" style="232" hidden="1"/>
    <col min="1379" max="1379" width="32.88671875" style="232" hidden="1"/>
    <col min="1380" max="1380" width="5.88671875" style="232" hidden="1"/>
    <col min="1381" max="1381" width="32.88671875" style="232" hidden="1"/>
    <col min="1382" max="1382" width="5.88671875" style="232" hidden="1"/>
    <col min="1383" max="1624" width="8.88671875" style="232" hidden="1"/>
    <col min="1625" max="1625" width="5.88671875" style="232" hidden="1"/>
    <col min="1626" max="1626" width="32.88671875" style="232" hidden="1"/>
    <col min="1627" max="1627" width="5.88671875" style="232" hidden="1"/>
    <col min="1628" max="1628" width="32.88671875" style="232" hidden="1"/>
    <col min="1629" max="1634" width="8.88671875" style="232" hidden="1"/>
    <col min="1635" max="1635" width="32.88671875" style="232" hidden="1"/>
    <col min="1636" max="1636" width="5.88671875" style="232" hidden="1"/>
    <col min="1637" max="1637" width="32.88671875" style="232" hidden="1"/>
    <col min="1638" max="1638" width="5.88671875" style="232" hidden="1"/>
    <col min="1639" max="1880" width="8.88671875" style="232" hidden="1"/>
    <col min="1881" max="1881" width="5.88671875" style="232" hidden="1"/>
    <col min="1882" max="1882" width="32.88671875" style="232" hidden="1"/>
    <col min="1883" max="1883" width="5.88671875" style="232" hidden="1"/>
    <col min="1884" max="1884" width="32.88671875" style="232" hidden="1"/>
    <col min="1885" max="1890" width="8.88671875" style="232" hidden="1"/>
    <col min="1891" max="1891" width="32.88671875" style="232" hidden="1"/>
    <col min="1892" max="1892" width="5.88671875" style="232" hidden="1"/>
    <col min="1893" max="1893" width="32.88671875" style="232" hidden="1"/>
    <col min="1894" max="1894" width="5.88671875" style="232" hidden="1"/>
    <col min="1895" max="2136" width="8.88671875" style="232" hidden="1"/>
    <col min="2137" max="2137" width="5.88671875" style="232" hidden="1"/>
    <col min="2138" max="2138" width="32.88671875" style="232" hidden="1"/>
    <col min="2139" max="2139" width="5.88671875" style="232" hidden="1"/>
    <col min="2140" max="2140" width="32.88671875" style="232" hidden="1"/>
    <col min="2141" max="2146" width="8.88671875" style="232" hidden="1"/>
    <col min="2147" max="2147" width="32.88671875" style="232" hidden="1"/>
    <col min="2148" max="2148" width="5.88671875" style="232" hidden="1"/>
    <col min="2149" max="2149" width="32.88671875" style="232" hidden="1"/>
    <col min="2150" max="2150" width="5.88671875" style="232" hidden="1"/>
    <col min="2151" max="2392" width="8.88671875" style="232" hidden="1"/>
    <col min="2393" max="2393" width="5.88671875" style="232" hidden="1"/>
    <col min="2394" max="2394" width="32.88671875" style="232" hidden="1"/>
    <col min="2395" max="2395" width="5.88671875" style="232" hidden="1"/>
    <col min="2396" max="2396" width="32.88671875" style="232" hidden="1"/>
    <col min="2397" max="2402" width="8.88671875" style="232" hidden="1"/>
    <col min="2403" max="2403" width="32.88671875" style="232" hidden="1"/>
    <col min="2404" max="2404" width="5.88671875" style="232" hidden="1"/>
    <col min="2405" max="2405" width="32.88671875" style="232" hidden="1"/>
    <col min="2406" max="2406" width="5.88671875" style="232" hidden="1"/>
    <col min="2407" max="2648" width="8.88671875" style="232" hidden="1"/>
    <col min="2649" max="2649" width="5.88671875" style="232" hidden="1"/>
    <col min="2650" max="2650" width="32.88671875" style="232" hidden="1"/>
    <col min="2651" max="2651" width="5.88671875" style="232" hidden="1"/>
    <col min="2652" max="2652" width="32.88671875" style="232" hidden="1"/>
    <col min="2653" max="2658" width="8.88671875" style="232" hidden="1"/>
    <col min="2659" max="2659" width="32.88671875" style="232" hidden="1"/>
    <col min="2660" max="2660" width="5.88671875" style="232" hidden="1"/>
    <col min="2661" max="2661" width="32.88671875" style="232" hidden="1"/>
    <col min="2662" max="2662" width="5.88671875" style="232" hidden="1"/>
    <col min="2663" max="2904" width="8.88671875" style="232" hidden="1"/>
    <col min="2905" max="2905" width="5.88671875" style="232" hidden="1"/>
    <col min="2906" max="2906" width="32.88671875" style="232" hidden="1"/>
    <col min="2907" max="2907" width="5.88671875" style="232" hidden="1"/>
    <col min="2908" max="2908" width="32.88671875" style="232" hidden="1"/>
    <col min="2909" max="2914" width="8.88671875" style="232" hidden="1"/>
    <col min="2915" max="2915" width="32.88671875" style="232" hidden="1"/>
    <col min="2916" max="2916" width="5.88671875" style="232" hidden="1"/>
    <col min="2917" max="2917" width="32.88671875" style="232" hidden="1"/>
    <col min="2918" max="2918" width="5.88671875" style="232" hidden="1"/>
    <col min="2919" max="3160" width="8.88671875" style="232" hidden="1"/>
    <col min="3161" max="3161" width="5.88671875" style="232" hidden="1"/>
    <col min="3162" max="3162" width="32.88671875" style="232" hidden="1"/>
    <col min="3163" max="3163" width="5.88671875" style="232" hidden="1"/>
    <col min="3164" max="3164" width="32.88671875" style="232" hidden="1"/>
    <col min="3165" max="3170" width="8.88671875" style="232" hidden="1"/>
    <col min="3171" max="3171" width="32.88671875" style="232" hidden="1"/>
    <col min="3172" max="3172" width="5.88671875" style="232" hidden="1"/>
    <col min="3173" max="3173" width="32.88671875" style="232" hidden="1"/>
    <col min="3174" max="3174" width="5.88671875" style="232" hidden="1"/>
    <col min="3175" max="3416" width="8.88671875" style="232" hidden="1"/>
    <col min="3417" max="3417" width="5.88671875" style="232" hidden="1"/>
    <col min="3418" max="3418" width="32.88671875" style="232" hidden="1"/>
    <col min="3419" max="3419" width="5.88671875" style="232" hidden="1"/>
    <col min="3420" max="3420" width="32.88671875" style="232" hidden="1"/>
    <col min="3421" max="3426" width="8.88671875" style="232" hidden="1"/>
    <col min="3427" max="3427" width="32.88671875" style="232" hidden="1"/>
    <col min="3428" max="3428" width="5.88671875" style="232" hidden="1"/>
    <col min="3429" max="3429" width="32.88671875" style="232" hidden="1"/>
    <col min="3430" max="3430" width="5.88671875" style="232" hidden="1"/>
    <col min="3431" max="3672" width="8.88671875" style="232" hidden="1"/>
    <col min="3673" max="3673" width="5.88671875" style="232" hidden="1"/>
    <col min="3674" max="3674" width="32.88671875" style="232" hidden="1"/>
    <col min="3675" max="3675" width="5.88671875" style="232" hidden="1"/>
    <col min="3676" max="3676" width="32.88671875" style="232" hidden="1"/>
    <col min="3677" max="3682" width="8.88671875" style="232" hidden="1"/>
    <col min="3683" max="3683" width="32.88671875" style="232" hidden="1"/>
    <col min="3684" max="3684" width="5.88671875" style="232" hidden="1"/>
    <col min="3685" max="3685" width="32.88671875" style="232" hidden="1"/>
    <col min="3686" max="3686" width="5.88671875" style="232" hidden="1"/>
    <col min="3687" max="3928" width="8.88671875" style="232" hidden="1"/>
    <col min="3929" max="3929" width="5.88671875" style="232" hidden="1"/>
    <col min="3930" max="3930" width="32.88671875" style="232" hidden="1"/>
    <col min="3931" max="3931" width="5.88671875" style="232" hidden="1"/>
    <col min="3932" max="3932" width="32.88671875" style="232" hidden="1"/>
    <col min="3933" max="3938" width="8.88671875" style="232" hidden="1"/>
    <col min="3939" max="3939" width="32.88671875" style="232" hidden="1"/>
    <col min="3940" max="3940" width="5.88671875" style="232" hidden="1"/>
    <col min="3941" max="3941" width="32.88671875" style="232" hidden="1"/>
    <col min="3942" max="3942" width="5.88671875" style="232" hidden="1"/>
    <col min="3943" max="4184" width="8.88671875" style="232" hidden="1"/>
    <col min="4185" max="4185" width="5.88671875" style="232" hidden="1"/>
    <col min="4186" max="4186" width="32.88671875" style="232" hidden="1"/>
    <col min="4187" max="4187" width="5.88671875" style="232" hidden="1"/>
    <col min="4188" max="4188" width="32.88671875" style="232" hidden="1"/>
    <col min="4189" max="4194" width="8.88671875" style="232" hidden="1"/>
    <col min="4195" max="4195" width="32.88671875" style="232" hidden="1"/>
    <col min="4196" max="4196" width="5.88671875" style="232" hidden="1"/>
    <col min="4197" max="4197" width="32.88671875" style="232" hidden="1"/>
    <col min="4198" max="4198" width="5.88671875" style="232" hidden="1"/>
    <col min="4199" max="4440" width="8.88671875" style="232" hidden="1"/>
    <col min="4441" max="4441" width="5.88671875" style="232" hidden="1"/>
    <col min="4442" max="4442" width="32.88671875" style="232" hidden="1"/>
    <col min="4443" max="4443" width="5.88671875" style="232" hidden="1"/>
    <col min="4444" max="4444" width="32.88671875" style="232" hidden="1"/>
    <col min="4445" max="4450" width="8.88671875" style="232" hidden="1"/>
    <col min="4451" max="4451" width="32.88671875" style="232" hidden="1"/>
    <col min="4452" max="4452" width="5.88671875" style="232" hidden="1"/>
    <col min="4453" max="4453" width="32.88671875" style="232" hidden="1"/>
    <col min="4454" max="4454" width="5.88671875" style="232" hidden="1"/>
    <col min="4455" max="4696" width="8.88671875" style="232" hidden="1"/>
    <col min="4697" max="4697" width="5.88671875" style="232" hidden="1"/>
    <col min="4698" max="4698" width="32.88671875" style="232" hidden="1"/>
    <col min="4699" max="4699" width="5.88671875" style="232" hidden="1"/>
    <col min="4700" max="4700" width="32.88671875" style="232" hidden="1"/>
    <col min="4701" max="4706" width="8.88671875" style="232" hidden="1"/>
    <col min="4707" max="4707" width="32.88671875" style="232" hidden="1"/>
    <col min="4708" max="4708" width="5.88671875" style="232" hidden="1"/>
    <col min="4709" max="4709" width="32.88671875" style="232" hidden="1"/>
    <col min="4710" max="4710" width="5.88671875" style="232" hidden="1"/>
    <col min="4711" max="4952" width="8.88671875" style="232" hidden="1"/>
    <col min="4953" max="4953" width="5.88671875" style="232" hidden="1"/>
    <col min="4954" max="4954" width="32.88671875" style="232" hidden="1"/>
    <col min="4955" max="4955" width="5.88671875" style="232" hidden="1"/>
    <col min="4956" max="4956" width="32.88671875" style="232" hidden="1"/>
    <col min="4957" max="4962" width="8.88671875" style="232" hidden="1"/>
    <col min="4963" max="4963" width="32.88671875" style="232" hidden="1"/>
    <col min="4964" max="4964" width="5.88671875" style="232" hidden="1"/>
    <col min="4965" max="4965" width="32.88671875" style="232" hidden="1"/>
    <col min="4966" max="4966" width="5.88671875" style="232" hidden="1"/>
    <col min="4967" max="5208" width="8.88671875" style="232" hidden="1"/>
    <col min="5209" max="5209" width="5.88671875" style="232" hidden="1"/>
    <col min="5210" max="5210" width="32.88671875" style="232" hidden="1"/>
    <col min="5211" max="5211" width="5.88671875" style="232" hidden="1"/>
    <col min="5212" max="5212" width="32.88671875" style="232" hidden="1"/>
    <col min="5213" max="5218" width="8.88671875" style="232" hidden="1"/>
    <col min="5219" max="5219" width="32.88671875" style="232" hidden="1"/>
    <col min="5220" max="5220" width="5.88671875" style="232" hidden="1"/>
    <col min="5221" max="5221" width="32.88671875" style="232" hidden="1"/>
    <col min="5222" max="5222" width="5.88671875" style="232" hidden="1"/>
    <col min="5223" max="5464" width="8.88671875" style="232" hidden="1"/>
    <col min="5465" max="5465" width="5.88671875" style="232" hidden="1"/>
    <col min="5466" max="5466" width="32.88671875" style="232" hidden="1"/>
    <col min="5467" max="5467" width="5.88671875" style="232" hidden="1"/>
    <col min="5468" max="5468" width="32.88671875" style="232" hidden="1"/>
    <col min="5469" max="5474" width="8.88671875" style="232" hidden="1"/>
    <col min="5475" max="5475" width="32.88671875" style="232" hidden="1"/>
    <col min="5476" max="5476" width="5.88671875" style="232" hidden="1"/>
    <col min="5477" max="5477" width="32.88671875" style="232" hidden="1"/>
    <col min="5478" max="5478" width="5.88671875" style="232" hidden="1"/>
    <col min="5479" max="5720" width="8.88671875" style="232" hidden="1"/>
    <col min="5721" max="5721" width="5.88671875" style="232" hidden="1"/>
    <col min="5722" max="5722" width="32.88671875" style="232" hidden="1"/>
    <col min="5723" max="5723" width="5.88671875" style="232" hidden="1"/>
    <col min="5724" max="5724" width="32.88671875" style="232" hidden="1"/>
    <col min="5725" max="5730" width="8.88671875" style="232" hidden="1"/>
    <col min="5731" max="5731" width="32.88671875" style="232" hidden="1"/>
    <col min="5732" max="5732" width="5.88671875" style="232" hidden="1"/>
    <col min="5733" max="5733" width="32.88671875" style="232" hidden="1"/>
    <col min="5734" max="5734" width="5.88671875" style="232" hidden="1"/>
    <col min="5735" max="5976" width="8.88671875" style="232" hidden="1"/>
    <col min="5977" max="5977" width="5.88671875" style="232" hidden="1"/>
    <col min="5978" max="5978" width="32.88671875" style="232" hidden="1"/>
    <col min="5979" max="5979" width="5.88671875" style="232" hidden="1"/>
    <col min="5980" max="5980" width="32.88671875" style="232" hidden="1"/>
    <col min="5981" max="5986" width="8.88671875" style="232" hidden="1"/>
    <col min="5987" max="5987" width="32.88671875" style="232" hidden="1"/>
    <col min="5988" max="5988" width="5.88671875" style="232" hidden="1"/>
    <col min="5989" max="5989" width="32.88671875" style="232" hidden="1"/>
    <col min="5990" max="5990" width="5.88671875" style="232" hidden="1"/>
    <col min="5991" max="6232" width="8.88671875" style="232" hidden="1"/>
    <col min="6233" max="6233" width="5.88671875" style="232" hidden="1"/>
    <col min="6234" max="6234" width="32.88671875" style="232" hidden="1"/>
    <col min="6235" max="6235" width="5.88671875" style="232" hidden="1"/>
    <col min="6236" max="6236" width="32.88671875" style="232" hidden="1"/>
    <col min="6237" max="6242" width="8.88671875" style="232" hidden="1"/>
    <col min="6243" max="6243" width="32.88671875" style="232" hidden="1"/>
    <col min="6244" max="6244" width="5.88671875" style="232" hidden="1"/>
    <col min="6245" max="6245" width="32.88671875" style="232" hidden="1"/>
    <col min="6246" max="6246" width="5.88671875" style="232" hidden="1"/>
    <col min="6247" max="6488" width="8.88671875" style="232" hidden="1"/>
    <col min="6489" max="6489" width="5.88671875" style="232" hidden="1"/>
    <col min="6490" max="6490" width="32.88671875" style="232" hidden="1"/>
    <col min="6491" max="6491" width="5.88671875" style="232" hidden="1"/>
    <col min="6492" max="6492" width="32.88671875" style="232" hidden="1"/>
    <col min="6493" max="6498" width="8.88671875" style="232" hidden="1"/>
    <col min="6499" max="6499" width="32.88671875" style="232" hidden="1"/>
    <col min="6500" max="6500" width="5.88671875" style="232" hidden="1"/>
    <col min="6501" max="6501" width="32.88671875" style="232" hidden="1"/>
    <col min="6502" max="6502" width="5.88671875" style="232" hidden="1"/>
    <col min="6503" max="6744" width="8.88671875" style="232" hidden="1"/>
    <col min="6745" max="6745" width="5.88671875" style="232" hidden="1"/>
    <col min="6746" max="6746" width="32.88671875" style="232" hidden="1"/>
    <col min="6747" max="6747" width="5.88671875" style="232" hidden="1"/>
    <col min="6748" max="6748" width="32.88671875" style="232" hidden="1"/>
    <col min="6749" max="6754" width="8.88671875" style="232" hidden="1"/>
    <col min="6755" max="6755" width="32.88671875" style="232" hidden="1"/>
    <col min="6756" max="6756" width="5.88671875" style="232" hidden="1"/>
    <col min="6757" max="6757" width="32.88671875" style="232" hidden="1"/>
    <col min="6758" max="6758" width="5.88671875" style="232" hidden="1"/>
    <col min="6759" max="7000" width="8.88671875" style="232" hidden="1"/>
    <col min="7001" max="7001" width="5.88671875" style="232" hidden="1"/>
    <col min="7002" max="7002" width="32.88671875" style="232" hidden="1"/>
    <col min="7003" max="7003" width="5.88671875" style="232" hidden="1"/>
    <col min="7004" max="7004" width="32.88671875" style="232" hidden="1"/>
    <col min="7005" max="7010" width="8.88671875" style="232" hidden="1"/>
    <col min="7011" max="7011" width="32.88671875" style="232" hidden="1"/>
    <col min="7012" max="7012" width="5.88671875" style="232" hidden="1"/>
    <col min="7013" max="7013" width="32.88671875" style="232" hidden="1"/>
    <col min="7014" max="7014" width="5.88671875" style="232" hidden="1"/>
    <col min="7015" max="7256" width="8.88671875" style="232" hidden="1"/>
    <col min="7257" max="7257" width="5.88671875" style="232" hidden="1"/>
    <col min="7258" max="7258" width="32.88671875" style="232" hidden="1"/>
    <col min="7259" max="7259" width="5.88671875" style="232" hidden="1"/>
    <col min="7260" max="7260" width="32.88671875" style="232" hidden="1"/>
    <col min="7261" max="7266" width="8.88671875" style="232" hidden="1"/>
    <col min="7267" max="7267" width="32.88671875" style="232" hidden="1"/>
    <col min="7268" max="7268" width="5.88671875" style="232" hidden="1"/>
    <col min="7269" max="7269" width="32.88671875" style="232" hidden="1"/>
    <col min="7270" max="7270" width="5.88671875" style="232" hidden="1"/>
    <col min="7271" max="7512" width="8.88671875" style="232" hidden="1"/>
    <col min="7513" max="7513" width="5.88671875" style="232" hidden="1"/>
    <col min="7514" max="7514" width="32.88671875" style="232" hidden="1"/>
    <col min="7515" max="7515" width="5.88671875" style="232" hidden="1"/>
    <col min="7516" max="7516" width="32.88671875" style="232" hidden="1"/>
    <col min="7517" max="7522" width="8.88671875" style="232" hidden="1"/>
    <col min="7523" max="7523" width="32.88671875" style="232" hidden="1"/>
    <col min="7524" max="7524" width="5.88671875" style="232" hidden="1"/>
    <col min="7525" max="7525" width="32.88671875" style="232" hidden="1"/>
    <col min="7526" max="7526" width="5.88671875" style="232" hidden="1"/>
    <col min="7527" max="7768" width="8.88671875" style="232" hidden="1"/>
    <col min="7769" max="7769" width="5.88671875" style="232" hidden="1"/>
    <col min="7770" max="7770" width="32.88671875" style="232" hidden="1"/>
    <col min="7771" max="7771" width="5.88671875" style="232" hidden="1"/>
    <col min="7772" max="7772" width="32.88671875" style="232" hidden="1"/>
    <col min="7773" max="7778" width="8.88671875" style="232" hidden="1"/>
    <col min="7779" max="7779" width="32.88671875" style="232" hidden="1"/>
    <col min="7780" max="7780" width="5.88671875" style="232" hidden="1"/>
    <col min="7781" max="7781" width="32.88671875" style="232" hidden="1"/>
    <col min="7782" max="7782" width="5.88671875" style="232" hidden="1"/>
    <col min="7783" max="8024" width="8.88671875" style="232" hidden="1"/>
    <col min="8025" max="8025" width="5.88671875" style="232" hidden="1"/>
    <col min="8026" max="8026" width="32.88671875" style="232" hidden="1"/>
    <col min="8027" max="8027" width="5.88671875" style="232" hidden="1"/>
    <col min="8028" max="8028" width="32.88671875" style="232" hidden="1"/>
    <col min="8029" max="8034" width="8.88671875" style="232" hidden="1"/>
    <col min="8035" max="8035" width="32.88671875" style="232" hidden="1"/>
    <col min="8036" max="8036" width="5.88671875" style="232" hidden="1"/>
    <col min="8037" max="8037" width="32.88671875" style="232" hidden="1"/>
    <col min="8038" max="8038" width="5.88671875" style="232" hidden="1"/>
    <col min="8039" max="8280" width="8.88671875" style="232" hidden="1"/>
    <col min="8281" max="8281" width="5.88671875" style="232" hidden="1"/>
    <col min="8282" max="8282" width="32.88671875" style="232" hidden="1"/>
    <col min="8283" max="8283" width="5.88671875" style="232" hidden="1"/>
    <col min="8284" max="8284" width="32.88671875" style="232" hidden="1"/>
    <col min="8285" max="8290" width="8.88671875" style="232" hidden="1"/>
    <col min="8291" max="8291" width="32.88671875" style="232" hidden="1"/>
    <col min="8292" max="8292" width="5.88671875" style="232" hidden="1"/>
    <col min="8293" max="8293" width="32.88671875" style="232" hidden="1"/>
    <col min="8294" max="8294" width="5.88671875" style="232" hidden="1"/>
    <col min="8295" max="8536" width="8.88671875" style="232" hidden="1"/>
    <col min="8537" max="8537" width="5.88671875" style="232" hidden="1"/>
    <col min="8538" max="8538" width="32.88671875" style="232" hidden="1"/>
    <col min="8539" max="8539" width="5.88671875" style="232" hidden="1"/>
    <col min="8540" max="8540" width="32.88671875" style="232" hidden="1"/>
    <col min="8541" max="8546" width="8.88671875" style="232" hidden="1"/>
    <col min="8547" max="8547" width="32.88671875" style="232" hidden="1"/>
    <col min="8548" max="8548" width="5.88671875" style="232" hidden="1"/>
    <col min="8549" max="8549" width="32.88671875" style="232" hidden="1"/>
    <col min="8550" max="8550" width="5.88671875" style="232" hidden="1"/>
    <col min="8551" max="8792" width="8.88671875" style="232" hidden="1"/>
    <col min="8793" max="8793" width="5.88671875" style="232" hidden="1"/>
    <col min="8794" max="8794" width="32.88671875" style="232" hidden="1"/>
    <col min="8795" max="8795" width="5.88671875" style="232" hidden="1"/>
    <col min="8796" max="8796" width="32.88671875" style="232" hidden="1"/>
    <col min="8797" max="8802" width="8.88671875" style="232" hidden="1"/>
    <col min="8803" max="8803" width="32.88671875" style="232" hidden="1"/>
    <col min="8804" max="8804" width="5.88671875" style="232" hidden="1"/>
    <col min="8805" max="8805" width="32.88671875" style="232" hidden="1"/>
    <col min="8806" max="8806" width="5.88671875" style="232" hidden="1"/>
    <col min="8807" max="9048" width="8.88671875" style="232" hidden="1"/>
    <col min="9049" max="9049" width="5.88671875" style="232" hidden="1"/>
    <col min="9050" max="9050" width="32.88671875" style="232" hidden="1"/>
    <col min="9051" max="9051" width="5.88671875" style="232" hidden="1"/>
    <col min="9052" max="9052" width="32.88671875" style="232" hidden="1"/>
    <col min="9053" max="9058" width="8.88671875" style="232" hidden="1"/>
    <col min="9059" max="9059" width="32.88671875" style="232" hidden="1"/>
    <col min="9060" max="9060" width="5.88671875" style="232" hidden="1"/>
    <col min="9061" max="9061" width="32.88671875" style="232" hidden="1"/>
    <col min="9062" max="9062" width="5.88671875" style="232" hidden="1"/>
    <col min="9063" max="9304" width="8.88671875" style="232" hidden="1"/>
    <col min="9305" max="9305" width="5.88671875" style="232" hidden="1"/>
    <col min="9306" max="9306" width="32.88671875" style="232" hidden="1"/>
    <col min="9307" max="9307" width="5.88671875" style="232" hidden="1"/>
    <col min="9308" max="9308" width="32.88671875" style="232" hidden="1"/>
    <col min="9309" max="9314" width="8.88671875" style="232" hidden="1"/>
    <col min="9315" max="9315" width="32.88671875" style="232" hidden="1"/>
    <col min="9316" max="9316" width="5.88671875" style="232" hidden="1"/>
    <col min="9317" max="9317" width="32.88671875" style="232" hidden="1"/>
    <col min="9318" max="9318" width="5.88671875" style="232" hidden="1"/>
    <col min="9319" max="9560" width="8.88671875" style="232" hidden="1"/>
    <col min="9561" max="9561" width="5.88671875" style="232" hidden="1"/>
    <col min="9562" max="9562" width="32.88671875" style="232" hidden="1"/>
    <col min="9563" max="9563" width="5.88671875" style="232" hidden="1"/>
    <col min="9564" max="9564" width="32.88671875" style="232" hidden="1"/>
    <col min="9565" max="9570" width="8.88671875" style="232" hidden="1"/>
    <col min="9571" max="9571" width="32.88671875" style="232" hidden="1"/>
    <col min="9572" max="9572" width="5.88671875" style="232" hidden="1"/>
    <col min="9573" max="9573" width="32.88671875" style="232" hidden="1"/>
    <col min="9574" max="9574" width="5.88671875" style="232" hidden="1"/>
    <col min="9575" max="9816" width="8.88671875" style="232" hidden="1"/>
    <col min="9817" max="9817" width="5.88671875" style="232" hidden="1"/>
    <col min="9818" max="9818" width="32.88671875" style="232" hidden="1"/>
    <col min="9819" max="9819" width="5.88671875" style="232" hidden="1"/>
    <col min="9820" max="9820" width="32.88671875" style="232" hidden="1"/>
    <col min="9821" max="9826" width="8.88671875" style="232" hidden="1"/>
    <col min="9827" max="9827" width="32.88671875" style="232" hidden="1"/>
    <col min="9828" max="9828" width="5.88671875" style="232" hidden="1"/>
    <col min="9829" max="9829" width="32.88671875" style="232" hidden="1"/>
    <col min="9830" max="9830" width="5.88671875" style="232" hidden="1"/>
    <col min="9831" max="10072" width="8.88671875" style="232" hidden="1"/>
    <col min="10073" max="10073" width="5.88671875" style="232" hidden="1"/>
    <col min="10074" max="10074" width="32.88671875" style="232" hidden="1"/>
    <col min="10075" max="10075" width="5.88671875" style="232" hidden="1"/>
    <col min="10076" max="10076" width="32.88671875" style="232" hidden="1"/>
    <col min="10077" max="10082" width="8.88671875" style="232" hidden="1"/>
    <col min="10083" max="10083" width="32.88671875" style="232" hidden="1"/>
    <col min="10084" max="10084" width="5.88671875" style="232" hidden="1"/>
    <col min="10085" max="10085" width="32.88671875" style="232" hidden="1"/>
    <col min="10086" max="10086" width="5.88671875" style="232" hidden="1"/>
    <col min="10087" max="10328" width="8.88671875" style="232" hidden="1"/>
    <col min="10329" max="10329" width="5.88671875" style="232" hidden="1"/>
    <col min="10330" max="10330" width="32.88671875" style="232" hidden="1"/>
    <col min="10331" max="10331" width="5.88671875" style="232" hidden="1"/>
    <col min="10332" max="10332" width="32.88671875" style="232" hidden="1"/>
    <col min="10333" max="10338" width="8.88671875" style="232" hidden="1"/>
    <col min="10339" max="10339" width="32.88671875" style="232" hidden="1"/>
    <col min="10340" max="10340" width="5.88671875" style="232" hidden="1"/>
    <col min="10341" max="10341" width="32.88671875" style="232" hidden="1"/>
    <col min="10342" max="10342" width="5.88671875" style="232" hidden="1"/>
    <col min="10343" max="10584" width="8.88671875" style="232" hidden="1"/>
    <col min="10585" max="10585" width="5.88671875" style="232" hidden="1"/>
    <col min="10586" max="10586" width="32.88671875" style="232" hidden="1"/>
    <col min="10587" max="10587" width="5.88671875" style="232" hidden="1"/>
    <col min="10588" max="10588" width="32.88671875" style="232" hidden="1"/>
    <col min="10589" max="10594" width="8.88671875" style="232" hidden="1"/>
    <col min="10595" max="10595" width="32.88671875" style="232" hidden="1"/>
    <col min="10596" max="10596" width="5.88671875" style="232" hidden="1"/>
    <col min="10597" max="10597" width="32.88671875" style="232" hidden="1"/>
    <col min="10598" max="10598" width="5.88671875" style="232" hidden="1"/>
    <col min="10599" max="10840" width="8.88671875" style="232" hidden="1"/>
    <col min="10841" max="10841" width="5.88671875" style="232" hidden="1"/>
    <col min="10842" max="10842" width="32.88671875" style="232" hidden="1"/>
    <col min="10843" max="10843" width="5.88671875" style="232" hidden="1"/>
    <col min="10844" max="10844" width="32.88671875" style="232" hidden="1"/>
    <col min="10845" max="10850" width="8.88671875" style="232" hidden="1"/>
    <col min="10851" max="10851" width="32.88671875" style="232" hidden="1"/>
    <col min="10852" max="10852" width="5.88671875" style="232" hidden="1"/>
    <col min="10853" max="10853" width="32.88671875" style="232" hidden="1"/>
    <col min="10854" max="10854" width="5.88671875" style="232" hidden="1"/>
    <col min="10855" max="11096" width="8.88671875" style="232" hidden="1"/>
    <col min="11097" max="11097" width="5.88671875" style="232" hidden="1"/>
    <col min="11098" max="11098" width="32.88671875" style="232" hidden="1"/>
    <col min="11099" max="11099" width="5.88671875" style="232" hidden="1"/>
    <col min="11100" max="11100" width="32.88671875" style="232" hidden="1"/>
    <col min="11101" max="11106" width="8.88671875" style="232" hidden="1"/>
    <col min="11107" max="11107" width="32.88671875" style="232" hidden="1"/>
    <col min="11108" max="11108" width="5.88671875" style="232" hidden="1"/>
    <col min="11109" max="11109" width="32.88671875" style="232" hidden="1"/>
    <col min="11110" max="11110" width="5.88671875" style="232" hidden="1"/>
    <col min="11111" max="11352" width="8.88671875" style="232" hidden="1"/>
    <col min="11353" max="11353" width="5.88671875" style="232" hidden="1"/>
    <col min="11354" max="11354" width="32.88671875" style="232" hidden="1"/>
    <col min="11355" max="11355" width="5.88671875" style="232" hidden="1"/>
    <col min="11356" max="11356" width="32.88671875" style="232" hidden="1"/>
    <col min="11357" max="11362" width="8.88671875" style="232" hidden="1"/>
    <col min="11363" max="11363" width="32.88671875" style="232" hidden="1"/>
    <col min="11364" max="11364" width="5.88671875" style="232" hidden="1"/>
    <col min="11365" max="11365" width="32.88671875" style="232" hidden="1"/>
    <col min="11366" max="11366" width="5.88671875" style="232" hidden="1"/>
    <col min="11367" max="11608" width="8.88671875" style="232" hidden="1"/>
    <col min="11609" max="11609" width="5.88671875" style="232" hidden="1"/>
    <col min="11610" max="11610" width="32.88671875" style="232" hidden="1"/>
    <col min="11611" max="11611" width="5.88671875" style="232" hidden="1"/>
    <col min="11612" max="11612" width="32.88671875" style="232" hidden="1"/>
    <col min="11613" max="11618" width="8.88671875" style="232" hidden="1"/>
    <col min="11619" max="11619" width="32.88671875" style="232" hidden="1"/>
    <col min="11620" max="11620" width="5.88671875" style="232" hidden="1"/>
    <col min="11621" max="11621" width="32.88671875" style="232" hidden="1"/>
    <col min="11622" max="11622" width="5.88671875" style="232" hidden="1"/>
    <col min="11623" max="11864" width="8.88671875" style="232" hidden="1"/>
    <col min="11865" max="11865" width="5.88671875" style="232" hidden="1"/>
    <col min="11866" max="11866" width="32.88671875" style="232" hidden="1"/>
    <col min="11867" max="11867" width="5.88671875" style="232" hidden="1"/>
    <col min="11868" max="11868" width="32.88671875" style="232" hidden="1"/>
    <col min="11869" max="11874" width="8.88671875" style="232" hidden="1"/>
    <col min="11875" max="11875" width="32.88671875" style="232" hidden="1"/>
    <col min="11876" max="11876" width="5.88671875" style="232" hidden="1"/>
    <col min="11877" max="11877" width="32.88671875" style="232" hidden="1"/>
    <col min="11878" max="11878" width="5.88671875" style="232" hidden="1"/>
    <col min="11879" max="12120" width="8.88671875" style="232" hidden="1"/>
    <col min="12121" max="12121" width="5.88671875" style="232" hidden="1"/>
    <col min="12122" max="12122" width="32.88671875" style="232" hidden="1"/>
    <col min="12123" max="12123" width="5.88671875" style="232" hidden="1"/>
    <col min="12124" max="12124" width="32.88671875" style="232" hidden="1"/>
    <col min="12125" max="12130" width="8.88671875" style="232" hidden="1"/>
    <col min="12131" max="12131" width="32.88671875" style="232" hidden="1"/>
    <col min="12132" max="12132" width="5.88671875" style="232" hidden="1"/>
    <col min="12133" max="12133" width="32.88671875" style="232" hidden="1"/>
    <col min="12134" max="12134" width="5.88671875" style="232" hidden="1"/>
    <col min="12135" max="12376" width="8.88671875" style="232" hidden="1"/>
    <col min="12377" max="12377" width="5.88671875" style="232" hidden="1"/>
    <col min="12378" max="12378" width="32.88671875" style="232" hidden="1"/>
    <col min="12379" max="12379" width="5.88671875" style="232" hidden="1"/>
    <col min="12380" max="12380" width="32.88671875" style="232" hidden="1"/>
    <col min="12381" max="12386" width="8.88671875" style="232" hidden="1"/>
    <col min="12387" max="12387" width="32.88671875" style="232" hidden="1"/>
    <col min="12388" max="12388" width="5.88671875" style="232" hidden="1"/>
    <col min="12389" max="12389" width="32.88671875" style="232" hidden="1"/>
    <col min="12390" max="12390" width="5.88671875" style="232" hidden="1"/>
    <col min="12391" max="12632" width="8.88671875" style="232" hidden="1"/>
    <col min="12633" max="12633" width="5.88671875" style="232" hidden="1"/>
    <col min="12634" max="12634" width="32.88671875" style="232" hidden="1"/>
    <col min="12635" max="12635" width="5.88671875" style="232" hidden="1"/>
    <col min="12636" max="12636" width="32.88671875" style="232" hidden="1"/>
    <col min="12637" max="12642" width="8.88671875" style="232" hidden="1"/>
    <col min="12643" max="12643" width="32.88671875" style="232" hidden="1"/>
    <col min="12644" max="12644" width="5.88671875" style="232" hidden="1"/>
    <col min="12645" max="12645" width="32.88671875" style="232" hidden="1"/>
    <col min="12646" max="12646" width="5.88671875" style="232" hidden="1"/>
    <col min="12647" max="12888" width="8.88671875" style="232" hidden="1"/>
    <col min="12889" max="12889" width="5.88671875" style="232" hidden="1"/>
    <col min="12890" max="12890" width="32.88671875" style="232" hidden="1"/>
    <col min="12891" max="12891" width="5.88671875" style="232" hidden="1"/>
    <col min="12892" max="12892" width="32.88671875" style="232" hidden="1"/>
    <col min="12893" max="12898" width="8.88671875" style="232" hidden="1"/>
    <col min="12899" max="12899" width="32.88671875" style="232" hidden="1"/>
    <col min="12900" max="12900" width="5.88671875" style="232" hidden="1"/>
    <col min="12901" max="12901" width="32.88671875" style="232" hidden="1"/>
    <col min="12902" max="12902" width="5.88671875" style="232" hidden="1"/>
    <col min="12903" max="13144" width="8.88671875" style="232" hidden="1"/>
    <col min="13145" max="13145" width="5.88671875" style="232" hidden="1"/>
    <col min="13146" max="13146" width="32.88671875" style="232" hidden="1"/>
    <col min="13147" max="13147" width="5.88671875" style="232" hidden="1"/>
    <col min="13148" max="13148" width="32.88671875" style="232" hidden="1"/>
    <col min="13149" max="13154" width="8.88671875" style="232" hidden="1"/>
    <col min="13155" max="13155" width="32.88671875" style="232" hidden="1"/>
    <col min="13156" max="13156" width="5.88671875" style="232" hidden="1"/>
    <col min="13157" max="13157" width="32.88671875" style="232" hidden="1"/>
    <col min="13158" max="13158" width="5.88671875" style="232" hidden="1"/>
    <col min="13159" max="13400" width="8.88671875" style="232" hidden="1"/>
    <col min="13401" max="13401" width="5.88671875" style="232" hidden="1"/>
    <col min="13402" max="13402" width="32.88671875" style="232" hidden="1"/>
    <col min="13403" max="13403" width="5.88671875" style="232" hidden="1"/>
    <col min="13404" max="13404" width="32.88671875" style="232" hidden="1"/>
    <col min="13405" max="13410" width="8.88671875" style="232" hidden="1"/>
    <col min="13411" max="13411" width="32.88671875" style="232" hidden="1"/>
    <col min="13412" max="13412" width="5.88671875" style="232" hidden="1"/>
    <col min="13413" max="13413" width="32.88671875" style="232" hidden="1"/>
    <col min="13414" max="13414" width="5.88671875" style="232" hidden="1"/>
    <col min="13415" max="13656" width="8.88671875" style="232" hidden="1"/>
    <col min="13657" max="13657" width="5.88671875" style="232" hidden="1"/>
    <col min="13658" max="13658" width="32.88671875" style="232" hidden="1"/>
    <col min="13659" max="13659" width="5.88671875" style="232" hidden="1"/>
    <col min="13660" max="13660" width="32.88671875" style="232" hidden="1"/>
    <col min="13661" max="13666" width="8.88671875" style="232" hidden="1"/>
    <col min="13667" max="13667" width="32.88671875" style="232" hidden="1"/>
    <col min="13668" max="13668" width="5.88671875" style="232" hidden="1"/>
    <col min="13669" max="13669" width="32.88671875" style="232" hidden="1"/>
    <col min="13670" max="13670" width="5.88671875" style="232" hidden="1"/>
    <col min="13671" max="13912" width="8.88671875" style="232" hidden="1"/>
    <col min="13913" max="13913" width="5.88671875" style="232" hidden="1"/>
    <col min="13914" max="13914" width="32.88671875" style="232" hidden="1"/>
    <col min="13915" max="13915" width="5.88671875" style="232" hidden="1"/>
    <col min="13916" max="13916" width="32.88671875" style="232" hidden="1"/>
    <col min="13917" max="13922" width="8.88671875" style="232" hidden="1"/>
    <col min="13923" max="13923" width="32.88671875" style="232" hidden="1"/>
    <col min="13924" max="13924" width="5.88671875" style="232" hidden="1"/>
    <col min="13925" max="13925" width="32.88671875" style="232" hidden="1"/>
    <col min="13926" max="13926" width="5.88671875" style="232" hidden="1"/>
    <col min="13927" max="14168" width="8.88671875" style="232" hidden="1"/>
    <col min="14169" max="14169" width="5.88671875" style="232" hidden="1"/>
    <col min="14170" max="14170" width="32.88671875" style="232" hidden="1"/>
    <col min="14171" max="14171" width="5.88671875" style="232" hidden="1"/>
    <col min="14172" max="14172" width="32.88671875" style="232" hidden="1"/>
    <col min="14173" max="14178" width="8.88671875" style="232" hidden="1"/>
    <col min="14179" max="14179" width="32.88671875" style="232" hidden="1"/>
    <col min="14180" max="14180" width="5.88671875" style="232" hidden="1"/>
    <col min="14181" max="14181" width="32.88671875" style="232" hidden="1"/>
    <col min="14182" max="14182" width="5.88671875" style="232" hidden="1"/>
    <col min="14183" max="14424" width="8.88671875" style="232" hidden="1"/>
    <col min="14425" max="14425" width="5.88671875" style="232" hidden="1"/>
    <col min="14426" max="14426" width="32.88671875" style="232" hidden="1"/>
    <col min="14427" max="14427" width="5.88671875" style="232" hidden="1"/>
    <col min="14428" max="14428" width="32.88671875" style="232" hidden="1"/>
    <col min="14429" max="14434" width="8.88671875" style="232" hidden="1"/>
    <col min="14435" max="14435" width="32.88671875" style="232" hidden="1"/>
    <col min="14436" max="14436" width="5.88671875" style="232" hidden="1"/>
    <col min="14437" max="14437" width="32.88671875" style="232" hidden="1"/>
    <col min="14438" max="14438" width="5.88671875" style="232" hidden="1"/>
    <col min="14439" max="14680" width="8.88671875" style="232" hidden="1"/>
    <col min="14681" max="14681" width="5.88671875" style="232" hidden="1"/>
    <col min="14682" max="14682" width="32.88671875" style="232" hidden="1"/>
    <col min="14683" max="14683" width="5.88671875" style="232" hidden="1"/>
    <col min="14684" max="14684" width="32.88671875" style="232" hidden="1"/>
    <col min="14685" max="14690" width="8.88671875" style="232" hidden="1"/>
    <col min="14691" max="14691" width="32.88671875" style="232" hidden="1"/>
    <col min="14692" max="14692" width="5.88671875" style="232" hidden="1"/>
    <col min="14693" max="14693" width="32.88671875" style="232" hidden="1"/>
    <col min="14694" max="14694" width="5.88671875" style="232" hidden="1"/>
    <col min="14695" max="14936" width="8.88671875" style="232" hidden="1"/>
    <col min="14937" max="14937" width="5.88671875" style="232" hidden="1"/>
    <col min="14938" max="14938" width="32.88671875" style="232" hidden="1"/>
    <col min="14939" max="14939" width="5.88671875" style="232" hidden="1"/>
    <col min="14940" max="14940" width="32.88671875" style="232" hidden="1"/>
    <col min="14941" max="14946" width="8.88671875" style="232" hidden="1"/>
    <col min="14947" max="14947" width="32.88671875" style="232" hidden="1"/>
    <col min="14948" max="14948" width="5.88671875" style="232" hidden="1"/>
    <col min="14949" max="14949" width="32.88671875" style="232" hidden="1"/>
    <col min="14950" max="14950" width="5.88671875" style="232" hidden="1"/>
    <col min="14951" max="15192" width="8.88671875" style="232" hidden="1"/>
    <col min="15193" max="15193" width="5.88671875" style="232" hidden="1"/>
    <col min="15194" max="15194" width="32.88671875" style="232" hidden="1"/>
    <col min="15195" max="15195" width="5.88671875" style="232" hidden="1"/>
    <col min="15196" max="15196" width="32.88671875" style="232" hidden="1"/>
    <col min="15197" max="15202" width="8.88671875" style="232" hidden="1"/>
    <col min="15203" max="15203" width="32.88671875" style="232" hidden="1"/>
    <col min="15204" max="15204" width="5.88671875" style="232" hidden="1"/>
    <col min="15205" max="15205" width="32.88671875" style="232" hidden="1"/>
    <col min="15206" max="15206" width="5.88671875" style="232" hidden="1"/>
    <col min="15207" max="15448" width="8.88671875" style="232" hidden="1"/>
    <col min="15449" max="15449" width="5.88671875" style="232" hidden="1"/>
    <col min="15450" max="15450" width="32.88671875" style="232" hidden="1"/>
    <col min="15451" max="15451" width="5.88671875" style="232" hidden="1"/>
    <col min="15452" max="15452" width="32.88671875" style="232" hidden="1"/>
    <col min="15453" max="15458" width="8.88671875" style="232" hidden="1"/>
    <col min="15459" max="15459" width="32.88671875" style="232" hidden="1"/>
    <col min="15460" max="15460" width="5.88671875" style="232" hidden="1"/>
    <col min="15461" max="15461" width="32.88671875" style="232" hidden="1"/>
    <col min="15462" max="15462" width="5.88671875" style="232" hidden="1"/>
    <col min="15463" max="15704" width="8.88671875" style="232" hidden="1"/>
    <col min="15705" max="15705" width="5.88671875" style="232" hidden="1"/>
    <col min="15706" max="15706" width="32.88671875" style="232" hidden="1"/>
    <col min="15707" max="15707" width="5.88671875" style="232" hidden="1"/>
    <col min="15708" max="15708" width="32.88671875" style="232" hidden="1"/>
    <col min="15709" max="15714" width="8.88671875" style="232" hidden="1"/>
    <col min="15715" max="15715" width="32.88671875" style="232" hidden="1"/>
    <col min="15716" max="15716" width="5.88671875" style="232" hidden="1"/>
    <col min="15717" max="15717" width="32.88671875" style="232" hidden="1"/>
    <col min="15718" max="15718" width="5.88671875" style="232" hidden="1"/>
    <col min="15719" max="15960" width="8.88671875" style="232" hidden="1"/>
    <col min="15961" max="15961" width="5.88671875" style="232" hidden="1"/>
    <col min="15962" max="15962" width="32.88671875" style="232" hidden="1"/>
    <col min="15963" max="15963" width="5.88671875" style="232" hidden="1"/>
    <col min="15964" max="15964" width="32.88671875" style="232" hidden="1"/>
    <col min="15965" max="15970" width="8.88671875" style="232" hidden="1"/>
    <col min="15971" max="15971" width="32.88671875" style="232" hidden="1"/>
    <col min="15972" max="15972" width="5.88671875" style="232" hidden="1"/>
    <col min="15973" max="15973" width="32.88671875" style="232" hidden="1"/>
    <col min="15974" max="15974" width="5.88671875" style="232" hidden="1"/>
    <col min="15975" max="16216" width="8.88671875" style="232" hidden="1"/>
    <col min="16217" max="16217" width="5.88671875" style="232" hidden="1"/>
    <col min="16218" max="16218" width="32.88671875" style="232" hidden="1"/>
    <col min="16219" max="16219" width="5.88671875" style="232" hidden="1"/>
    <col min="16220" max="16220" width="32.88671875" style="232" hidden="1"/>
    <col min="16221" max="16226" width="8.88671875" style="232" hidden="1"/>
    <col min="16227" max="16227" width="32.88671875" style="232" hidden="1"/>
    <col min="16228" max="16228" width="5.88671875" style="232" hidden="1"/>
    <col min="16229" max="16229" width="32.88671875" style="232" hidden="1"/>
    <col min="16230" max="16230" width="5.88671875" style="232" hidden="1"/>
    <col min="16231" max="16384" width="8.88671875" style="232" hidden="1"/>
  </cols>
  <sheetData>
    <row r="1" spans="1:116" s="237" customFormat="1" ht="57.6" customHeight="1" x14ac:dyDescent="0.5">
      <c r="A1" s="227"/>
      <c r="C1" s="27"/>
      <c r="D1" s="27"/>
      <c r="E1" s="27"/>
      <c r="F1" s="27"/>
      <c r="G1" s="27"/>
      <c r="H1" s="27"/>
      <c r="I1" s="27"/>
      <c r="J1" s="27"/>
      <c r="K1" s="27"/>
      <c r="L1" s="27"/>
      <c r="M1" s="27"/>
      <c r="N1" s="27"/>
      <c r="O1" s="27"/>
      <c r="P1" s="27"/>
      <c r="Q1" s="27"/>
      <c r="R1" s="27"/>
      <c r="T1" s="27"/>
      <c r="U1" s="27"/>
      <c r="V1" s="27"/>
      <c r="W1" s="27"/>
      <c r="X1" s="27"/>
      <c r="Y1" s="27"/>
      <c r="Z1" s="27"/>
      <c r="AA1" s="27"/>
      <c r="AB1" s="27"/>
      <c r="AC1" s="27"/>
      <c r="AD1" s="27"/>
      <c r="AE1" s="27"/>
      <c r="AF1" s="27"/>
      <c r="AG1" s="27"/>
      <c r="AH1" s="27"/>
      <c r="AI1" s="27"/>
      <c r="AK1" s="27"/>
      <c r="AL1" s="27"/>
      <c r="AM1" s="27"/>
      <c r="AN1" s="27"/>
      <c r="AO1" s="27"/>
      <c r="AP1" s="27"/>
      <c r="AQ1" s="27"/>
      <c r="AR1" s="27"/>
      <c r="AS1" s="27"/>
      <c r="AT1" s="27"/>
      <c r="AU1" s="27"/>
      <c r="AV1" s="27"/>
      <c r="AW1" s="27"/>
      <c r="AX1" s="27"/>
      <c r="AY1" s="27"/>
      <c r="AZ1" s="27"/>
      <c r="BB1" s="27"/>
      <c r="BC1" s="27"/>
      <c r="BD1" s="27"/>
      <c r="BE1" s="27"/>
      <c r="BF1" s="27"/>
      <c r="BG1" s="27"/>
      <c r="BH1" s="27"/>
      <c r="BI1" s="27"/>
      <c r="BJ1" s="27"/>
      <c r="BK1" s="27"/>
      <c r="BL1" s="27"/>
      <c r="BM1" s="27"/>
      <c r="BN1" s="27"/>
      <c r="BO1" s="27"/>
      <c r="BP1" s="27"/>
      <c r="BQ1" s="27"/>
      <c r="BS1" s="27"/>
      <c r="BT1" s="27"/>
      <c r="BU1" s="27"/>
      <c r="BV1" s="27"/>
      <c r="BW1" s="27"/>
      <c r="BX1" s="27"/>
      <c r="BY1" s="27"/>
      <c r="BZ1" s="27"/>
      <c r="CA1" s="27"/>
      <c r="CB1" s="27"/>
      <c r="CC1" s="27"/>
      <c r="CD1" s="27"/>
      <c r="CE1" s="27"/>
      <c r="CF1" s="27"/>
      <c r="CG1" s="27"/>
      <c r="CH1" s="27"/>
      <c r="CJ1" s="27"/>
      <c r="CK1" s="27"/>
      <c r="CL1" s="27"/>
      <c r="CM1" s="27"/>
      <c r="CN1" s="27"/>
      <c r="CO1" s="27"/>
      <c r="CP1" s="27"/>
      <c r="CQ1" s="27"/>
      <c r="CR1" s="27"/>
      <c r="CS1" s="27"/>
      <c r="CT1" s="27"/>
      <c r="CU1" s="27"/>
      <c r="CV1" s="27"/>
      <c r="CW1" s="27"/>
      <c r="CX1" s="27"/>
      <c r="CY1" s="27"/>
      <c r="DE1" s="228"/>
      <c r="DF1" s="228"/>
    </row>
    <row r="2" spans="1:116" s="266" customFormat="1" ht="26.4" x14ac:dyDescent="0.5">
      <c r="A2" s="241" t="s">
        <v>2387</v>
      </c>
      <c r="B2" s="229"/>
      <c r="C2" s="15"/>
      <c r="D2" s="15"/>
      <c r="E2" s="15"/>
      <c r="F2" s="15"/>
      <c r="G2" s="15"/>
      <c r="H2" s="15"/>
      <c r="I2" s="15"/>
      <c r="J2" s="15"/>
      <c r="K2" s="15"/>
      <c r="L2" s="15"/>
      <c r="M2" s="15"/>
      <c r="N2" s="15"/>
      <c r="O2" s="15"/>
      <c r="P2" s="15"/>
      <c r="Q2" s="15"/>
      <c r="R2" s="15"/>
      <c r="S2" s="229"/>
      <c r="T2" s="15"/>
      <c r="U2" s="15"/>
      <c r="V2" s="15"/>
      <c r="W2" s="15"/>
      <c r="X2" s="15"/>
      <c r="Y2" s="15"/>
      <c r="Z2" s="15"/>
      <c r="AA2" s="15"/>
      <c r="AB2" s="15"/>
      <c r="AC2" s="15"/>
      <c r="AD2" s="15"/>
      <c r="AE2" s="15"/>
      <c r="AF2" s="15"/>
      <c r="AG2" s="15"/>
      <c r="AH2" s="15"/>
      <c r="AI2" s="15"/>
      <c r="AJ2" s="229"/>
      <c r="AK2" s="15"/>
      <c r="AL2" s="15"/>
      <c r="AM2" s="15"/>
      <c r="AN2" s="15"/>
      <c r="AO2" s="15"/>
      <c r="AP2" s="15"/>
      <c r="AQ2" s="15"/>
      <c r="AR2" s="15"/>
      <c r="AS2" s="15"/>
      <c r="AT2" s="15"/>
      <c r="AU2" s="15"/>
      <c r="AV2" s="15"/>
      <c r="AW2" s="15"/>
      <c r="AX2" s="15"/>
      <c r="AY2" s="15"/>
      <c r="AZ2" s="15"/>
      <c r="BA2" s="229"/>
      <c r="BB2" s="15"/>
      <c r="BC2" s="15"/>
      <c r="BD2" s="15"/>
      <c r="BE2" s="15"/>
      <c r="BF2" s="15"/>
      <c r="BG2" s="15"/>
      <c r="BH2" s="15"/>
      <c r="BI2" s="15"/>
      <c r="BJ2" s="15"/>
      <c r="BK2" s="15"/>
      <c r="BL2" s="15"/>
      <c r="BM2" s="15"/>
      <c r="BN2" s="15"/>
      <c r="BO2" s="15"/>
      <c r="BP2" s="15"/>
      <c r="BQ2" s="15"/>
      <c r="BR2" s="229"/>
      <c r="BS2" s="15"/>
      <c r="BT2" s="15"/>
      <c r="BU2" s="15"/>
      <c r="BV2" s="15"/>
      <c r="BW2" s="15"/>
      <c r="BX2" s="15"/>
      <c r="BY2" s="15"/>
      <c r="BZ2" s="15"/>
      <c r="CA2" s="15"/>
      <c r="CB2" s="15"/>
      <c r="CC2" s="15"/>
      <c r="CD2" s="15"/>
      <c r="CE2" s="15"/>
      <c r="CF2" s="15"/>
      <c r="CG2" s="15"/>
      <c r="CH2" s="15"/>
      <c r="CI2" s="229"/>
      <c r="CJ2" s="15"/>
      <c r="CK2" s="15"/>
      <c r="CL2" s="15"/>
      <c r="CM2" s="15"/>
      <c r="CN2" s="15"/>
      <c r="CO2" s="15"/>
      <c r="CP2" s="15"/>
      <c r="CQ2" s="15"/>
      <c r="CR2" s="15"/>
      <c r="CS2" s="15"/>
      <c r="CT2" s="15"/>
      <c r="CU2" s="15"/>
      <c r="CV2" s="15"/>
      <c r="CW2" s="15"/>
      <c r="CX2" s="15"/>
      <c r="CY2" s="15"/>
      <c r="CZ2" s="229"/>
      <c r="DA2" s="229"/>
      <c r="DB2" s="229"/>
    </row>
    <row r="3" spans="1:116" s="266" customFormat="1" ht="26.4" x14ac:dyDescent="0.5">
      <c r="A3" s="241" t="s">
        <v>995</v>
      </c>
      <c r="B3" s="229"/>
      <c r="C3" s="5"/>
      <c r="D3" s="5"/>
      <c r="E3" s="5"/>
      <c r="F3" s="5"/>
      <c r="G3" s="5"/>
      <c r="H3" s="5"/>
      <c r="I3" s="5"/>
      <c r="J3" s="5"/>
      <c r="K3" s="5"/>
      <c r="L3" s="5"/>
      <c r="M3" s="5"/>
      <c r="N3" s="5"/>
      <c r="O3" s="5"/>
      <c r="P3" s="5"/>
      <c r="Q3" s="5"/>
      <c r="R3" s="5"/>
      <c r="S3" s="229"/>
      <c r="T3" s="5"/>
      <c r="U3" s="5"/>
      <c r="V3" s="5"/>
      <c r="W3" s="5"/>
      <c r="X3" s="5"/>
      <c r="Y3" s="5"/>
      <c r="Z3" s="5"/>
      <c r="AA3" s="5"/>
      <c r="AB3" s="5"/>
      <c r="AC3" s="5"/>
      <c r="AD3" s="5"/>
      <c r="AE3" s="5"/>
      <c r="AF3" s="5"/>
      <c r="AG3" s="5"/>
      <c r="AH3" s="5"/>
      <c r="AI3" s="5"/>
      <c r="AJ3" s="229"/>
      <c r="AK3" s="5"/>
      <c r="AL3" s="5"/>
      <c r="AM3" s="5"/>
      <c r="AN3" s="5"/>
      <c r="AO3" s="5"/>
      <c r="AP3" s="5"/>
      <c r="AQ3" s="5"/>
      <c r="AR3" s="5"/>
      <c r="AS3" s="5"/>
      <c r="AT3" s="5"/>
      <c r="AU3" s="5"/>
      <c r="AV3" s="5"/>
      <c r="AW3" s="5"/>
      <c r="AX3" s="5"/>
      <c r="AY3" s="5"/>
      <c r="AZ3" s="5"/>
      <c r="BA3" s="229"/>
      <c r="BB3" s="5"/>
      <c r="BC3" s="5"/>
      <c r="BD3" s="5"/>
      <c r="BE3" s="5"/>
      <c r="BF3" s="5"/>
      <c r="BG3" s="5"/>
      <c r="BH3" s="5"/>
      <c r="BI3" s="5"/>
      <c r="BJ3" s="5"/>
      <c r="BK3" s="5"/>
      <c r="BL3" s="5"/>
      <c r="BM3" s="5"/>
      <c r="BN3" s="5"/>
      <c r="BO3" s="5"/>
      <c r="BP3" s="5"/>
      <c r="BQ3" s="5"/>
      <c r="BR3" s="229"/>
      <c r="BS3" s="5"/>
      <c r="BT3" s="5"/>
      <c r="BU3" s="5"/>
      <c r="BV3" s="5"/>
      <c r="BW3" s="5"/>
      <c r="BX3" s="5"/>
      <c r="BY3" s="5"/>
      <c r="BZ3" s="5"/>
      <c r="CA3" s="5"/>
      <c r="CB3" s="5"/>
      <c r="CC3" s="5"/>
      <c r="CD3" s="5"/>
      <c r="CE3" s="5"/>
      <c r="CF3" s="5"/>
      <c r="CG3" s="5"/>
      <c r="CH3" s="5"/>
      <c r="CI3" s="229"/>
      <c r="CJ3" s="5"/>
      <c r="CK3" s="5"/>
      <c r="CL3" s="5"/>
      <c r="CM3" s="5"/>
      <c r="CN3" s="5"/>
      <c r="CO3" s="5"/>
      <c r="CP3" s="5"/>
      <c r="CQ3" s="5"/>
      <c r="CR3" s="5"/>
      <c r="CS3" s="5"/>
      <c r="CT3" s="5"/>
      <c r="CU3" s="5"/>
      <c r="CV3" s="5"/>
      <c r="CW3" s="5"/>
      <c r="CX3" s="5"/>
      <c r="CY3" s="5"/>
      <c r="CZ3" s="229"/>
      <c r="DA3" s="229"/>
      <c r="DB3" s="229"/>
    </row>
    <row r="4" spans="1:116" s="230" customFormat="1" ht="36" customHeight="1" x14ac:dyDescent="0.5">
      <c r="A4" s="621" t="s">
        <v>2341</v>
      </c>
      <c r="B4" s="622" t="s">
        <v>2346</v>
      </c>
      <c r="C4" s="550"/>
      <c r="D4" s="550"/>
      <c r="E4" s="550"/>
      <c r="F4" s="550"/>
      <c r="G4" s="550"/>
      <c r="H4" s="550"/>
      <c r="I4" s="550"/>
      <c r="J4" s="550"/>
      <c r="K4" s="550"/>
      <c r="L4" s="550"/>
      <c r="M4" s="550"/>
      <c r="N4" s="550"/>
      <c r="O4" s="550"/>
      <c r="P4" s="550"/>
      <c r="Q4" s="550"/>
      <c r="R4" s="550"/>
      <c r="S4" s="614" t="s">
        <v>513</v>
      </c>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14"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4"/>
      <c r="DA4" s="623" t="s">
        <v>2347</v>
      </c>
      <c r="DB4" s="624" t="s">
        <v>246</v>
      </c>
    </row>
    <row r="5" spans="1:116" s="230" customFormat="1" ht="36" customHeight="1" x14ac:dyDescent="0.5">
      <c r="A5" s="621"/>
      <c r="B5" s="622"/>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195">
        <v>2023</v>
      </c>
      <c r="T5" s="459"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69" t="s">
        <v>2386</v>
      </c>
      <c r="AI5" s="456" t="s">
        <v>2380</v>
      </c>
      <c r="AJ5" s="85">
        <v>2024</v>
      </c>
      <c r="AK5" s="459"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69" t="s">
        <v>2386</v>
      </c>
      <c r="AZ5" s="456" t="s">
        <v>2380</v>
      </c>
      <c r="BA5" s="409">
        <v>2025</v>
      </c>
      <c r="BB5" s="514" t="s">
        <v>2372</v>
      </c>
      <c r="BC5" s="456" t="s">
        <v>2373</v>
      </c>
      <c r="BD5" s="456" t="s">
        <v>2374</v>
      </c>
      <c r="BE5" s="456" t="s">
        <v>2371</v>
      </c>
      <c r="BF5" s="456" t="s">
        <v>2375</v>
      </c>
      <c r="BG5" s="456" t="s">
        <v>2376</v>
      </c>
      <c r="BH5" s="456" t="s">
        <v>2377</v>
      </c>
      <c r="BI5" s="456" t="s">
        <v>2378</v>
      </c>
      <c r="BJ5" s="456" t="s">
        <v>2381</v>
      </c>
      <c r="BK5" s="456" t="s">
        <v>2382</v>
      </c>
      <c r="BL5" s="456" t="s">
        <v>2383</v>
      </c>
      <c r="BM5" s="456" t="s">
        <v>2379</v>
      </c>
      <c r="BN5" s="456" t="s">
        <v>2384</v>
      </c>
      <c r="BO5" s="456" t="s">
        <v>2385</v>
      </c>
      <c r="BP5" s="469" t="s">
        <v>2386</v>
      </c>
      <c r="BQ5" s="456" t="s">
        <v>2380</v>
      </c>
      <c r="BR5" s="85">
        <v>2023</v>
      </c>
      <c r="BS5" s="459" t="s">
        <v>2372</v>
      </c>
      <c r="BT5" s="456" t="s">
        <v>2373</v>
      </c>
      <c r="BU5" s="456" t="s">
        <v>2374</v>
      </c>
      <c r="BV5" s="456" t="s">
        <v>2371</v>
      </c>
      <c r="BW5" s="456" t="s">
        <v>2375</v>
      </c>
      <c r="BX5" s="456" t="s">
        <v>2376</v>
      </c>
      <c r="BY5" s="456" t="s">
        <v>2377</v>
      </c>
      <c r="BZ5" s="456" t="s">
        <v>2378</v>
      </c>
      <c r="CA5" s="456" t="s">
        <v>2381</v>
      </c>
      <c r="CB5" s="456" t="s">
        <v>2382</v>
      </c>
      <c r="CC5" s="456" t="s">
        <v>2383</v>
      </c>
      <c r="CD5" s="456" t="s">
        <v>2379</v>
      </c>
      <c r="CE5" s="456" t="s">
        <v>2384</v>
      </c>
      <c r="CF5" s="456" t="s">
        <v>2385</v>
      </c>
      <c r="CG5" s="469" t="s">
        <v>2386</v>
      </c>
      <c r="CH5" s="456" t="s">
        <v>2380</v>
      </c>
      <c r="CI5" s="85">
        <v>2024</v>
      </c>
      <c r="CJ5" s="459" t="s">
        <v>2372</v>
      </c>
      <c r="CK5" s="456" t="s">
        <v>2373</v>
      </c>
      <c r="CL5" s="456" t="s">
        <v>2374</v>
      </c>
      <c r="CM5" s="456" t="s">
        <v>2371</v>
      </c>
      <c r="CN5" s="456" t="s">
        <v>2375</v>
      </c>
      <c r="CO5" s="456" t="s">
        <v>2376</v>
      </c>
      <c r="CP5" s="456" t="s">
        <v>2377</v>
      </c>
      <c r="CQ5" s="456" t="s">
        <v>2378</v>
      </c>
      <c r="CR5" s="456" t="s">
        <v>2381</v>
      </c>
      <c r="CS5" s="456" t="s">
        <v>2382</v>
      </c>
      <c r="CT5" s="456" t="s">
        <v>2383</v>
      </c>
      <c r="CU5" s="456" t="s">
        <v>2379</v>
      </c>
      <c r="CV5" s="456" t="s">
        <v>2384</v>
      </c>
      <c r="CW5" s="456" t="s">
        <v>2385</v>
      </c>
      <c r="CX5" s="469" t="s">
        <v>2386</v>
      </c>
      <c r="CY5" s="456" t="s">
        <v>2380</v>
      </c>
      <c r="CZ5" s="85">
        <v>2025</v>
      </c>
      <c r="DA5" s="623"/>
      <c r="DB5" s="624"/>
      <c r="DH5" s="40"/>
      <c r="DI5" s="40"/>
      <c r="DJ5" s="41"/>
      <c r="DK5" s="41"/>
      <c r="DL5" s="41"/>
    </row>
    <row r="6" spans="1:116" s="230" customFormat="1" ht="18" hidden="1" customHeight="1" outlineLevel="1" x14ac:dyDescent="0.5">
      <c r="A6" s="268" t="s">
        <v>759</v>
      </c>
      <c r="B6" s="425" t="s">
        <v>760</v>
      </c>
      <c r="C6" s="421">
        <v>32.402914000000003</v>
      </c>
      <c r="D6" s="421">
        <v>21.533756</v>
      </c>
      <c r="E6" s="421">
        <v>34.842630999999997</v>
      </c>
      <c r="F6" s="421">
        <v>88.779301000000004</v>
      </c>
      <c r="G6" s="421">
        <v>13.935072999999999</v>
      </c>
      <c r="H6" s="421">
        <v>16.906130999999998</v>
      </c>
      <c r="I6" s="421">
        <v>25.762446000000001</v>
      </c>
      <c r="J6" s="421">
        <v>56.603650000000002</v>
      </c>
      <c r="K6" s="421">
        <v>18.319967999999999</v>
      </c>
      <c r="L6" s="421">
        <v>24.273499999999999</v>
      </c>
      <c r="M6" s="421">
        <v>25.173760999999999</v>
      </c>
      <c r="N6" s="421">
        <v>67.767229</v>
      </c>
      <c r="O6" s="421">
        <v>21.861875999999999</v>
      </c>
      <c r="P6" s="421">
        <v>17.428512999999999</v>
      </c>
      <c r="Q6" s="421">
        <v>25.475489</v>
      </c>
      <c r="R6" s="421">
        <v>64.765878000000001</v>
      </c>
      <c r="S6" s="421">
        <v>277.91605800000002</v>
      </c>
      <c r="T6" s="421">
        <v>23.581</v>
      </c>
      <c r="U6" s="421">
        <v>22.782207</v>
      </c>
      <c r="V6" s="421">
        <v>12.569934</v>
      </c>
      <c r="W6" s="421">
        <v>58.933140999999999</v>
      </c>
      <c r="X6" s="421">
        <v>8.0199339999999992</v>
      </c>
      <c r="Y6" s="421">
        <v>12.840859</v>
      </c>
      <c r="Z6" s="421">
        <v>14.045679</v>
      </c>
      <c r="AA6" s="421">
        <v>34.906472000000001</v>
      </c>
      <c r="AB6" s="421">
        <v>16.164238999999998</v>
      </c>
      <c r="AC6" s="421">
        <v>14.359695</v>
      </c>
      <c r="AD6" s="421">
        <v>52.200806999999998</v>
      </c>
      <c r="AE6" s="421">
        <v>82.724740999999995</v>
      </c>
      <c r="AF6" s="421">
        <v>42.080368999999997</v>
      </c>
      <c r="AG6" s="421">
        <v>19.507873</v>
      </c>
      <c r="AH6" s="421">
        <v>26.356119</v>
      </c>
      <c r="AI6" s="421">
        <v>87.944361000000001</v>
      </c>
      <c r="AJ6" s="296">
        <v>264.508715</v>
      </c>
      <c r="AK6" s="421">
        <v>22.626908</v>
      </c>
      <c r="AL6" s="421">
        <v>30.427842999999999</v>
      </c>
      <c r="AM6" s="421">
        <v>19.557186999999999</v>
      </c>
      <c r="AN6" s="421">
        <v>72.611937999999995</v>
      </c>
      <c r="AO6" s="421">
        <v>20.175611</v>
      </c>
      <c r="AP6" s="421">
        <v>36.784871000000003</v>
      </c>
      <c r="AQ6" s="421">
        <v>13.593539</v>
      </c>
      <c r="AR6" s="421">
        <v>70.554021000000006</v>
      </c>
      <c r="AS6" s="421">
        <v>13.899607</v>
      </c>
      <c r="AT6" s="421">
        <v>16.051121999999999</v>
      </c>
      <c r="AU6" s="421">
        <v>37.241315999999998</v>
      </c>
      <c r="AV6" s="421">
        <v>67.192044999999993</v>
      </c>
      <c r="AW6" s="421">
        <v>30.127206000000001</v>
      </c>
      <c r="AX6" s="421">
        <v>27.432507000000001</v>
      </c>
      <c r="AY6" s="421">
        <v>30.929067</v>
      </c>
      <c r="AZ6" s="421">
        <v>88.488780000000006</v>
      </c>
      <c r="BA6" s="555">
        <v>298.84678400000001</v>
      </c>
      <c r="BB6" s="421">
        <v>307.69290699999999</v>
      </c>
      <c r="BC6" s="421">
        <v>363.35654299999999</v>
      </c>
      <c r="BD6" s="421">
        <v>421.74337800000001</v>
      </c>
      <c r="BE6" s="421">
        <v>1092.7928280000001</v>
      </c>
      <c r="BF6" s="421">
        <v>250.30771200000001</v>
      </c>
      <c r="BG6" s="421">
        <v>389.88332800000001</v>
      </c>
      <c r="BH6" s="421">
        <v>861.14183800000001</v>
      </c>
      <c r="BI6" s="421">
        <v>1501.3328779999999</v>
      </c>
      <c r="BJ6" s="421">
        <v>268.12848000000002</v>
      </c>
      <c r="BK6" s="421">
        <v>387.22895699999998</v>
      </c>
      <c r="BL6" s="421">
        <v>391.11788999999999</v>
      </c>
      <c r="BM6" s="421">
        <v>1046.4753270000001</v>
      </c>
      <c r="BN6" s="421">
        <v>538.33280000000002</v>
      </c>
      <c r="BO6" s="421">
        <v>539.41005399999995</v>
      </c>
      <c r="BP6" s="421">
        <v>568.98914100000002</v>
      </c>
      <c r="BQ6" s="421">
        <v>1646.7319950000001</v>
      </c>
      <c r="BR6" s="296">
        <v>5287.333028</v>
      </c>
      <c r="BS6" s="421">
        <v>566.52111600000001</v>
      </c>
      <c r="BT6" s="421">
        <v>545.74545699999999</v>
      </c>
      <c r="BU6" s="421">
        <v>516.46666600000003</v>
      </c>
      <c r="BV6" s="421">
        <v>1628.7332389999999</v>
      </c>
      <c r="BW6" s="421">
        <v>417.38683400000002</v>
      </c>
      <c r="BX6" s="421">
        <v>613.41677200000004</v>
      </c>
      <c r="BY6" s="421">
        <v>785.977982</v>
      </c>
      <c r="BZ6" s="421">
        <v>1816.7815880000001</v>
      </c>
      <c r="CA6" s="421">
        <v>369.30758400000002</v>
      </c>
      <c r="CB6" s="421">
        <v>263.36935299999999</v>
      </c>
      <c r="CC6" s="421">
        <v>268.801219</v>
      </c>
      <c r="CD6" s="421">
        <v>901.47815600000001</v>
      </c>
      <c r="CE6" s="421">
        <v>418.08979199999999</v>
      </c>
      <c r="CF6" s="421">
        <v>430.17497800000001</v>
      </c>
      <c r="CG6" s="421">
        <v>460.943782</v>
      </c>
      <c r="CH6" s="421">
        <v>1309.2085520000001</v>
      </c>
      <c r="CI6" s="296">
        <v>5656.2015350000001</v>
      </c>
      <c r="CJ6" s="421">
        <v>371.07489500000003</v>
      </c>
      <c r="CK6" s="421">
        <v>408.82926500000002</v>
      </c>
      <c r="CL6" s="421">
        <v>450.59071999999998</v>
      </c>
      <c r="CM6" s="421">
        <v>1230.49488</v>
      </c>
      <c r="CN6" s="421">
        <v>382.45093300000002</v>
      </c>
      <c r="CO6" s="421">
        <v>720.95233599999995</v>
      </c>
      <c r="CP6" s="421">
        <v>299.753964</v>
      </c>
      <c r="CQ6" s="421">
        <v>1403.1572329999999</v>
      </c>
      <c r="CR6" s="421">
        <v>349.616782</v>
      </c>
      <c r="CS6" s="421">
        <v>263.20708000000002</v>
      </c>
      <c r="CT6" s="421">
        <v>199.265942</v>
      </c>
      <c r="CU6" s="421">
        <v>812.08980399999996</v>
      </c>
      <c r="CV6" s="421">
        <v>348.07088099999999</v>
      </c>
      <c r="CW6" s="421">
        <v>357.53410700000001</v>
      </c>
      <c r="CX6" s="421">
        <v>349.02945499999998</v>
      </c>
      <c r="CY6" s="421">
        <v>1054.6344429999999</v>
      </c>
      <c r="CZ6" s="296">
        <v>4500.3763600000002</v>
      </c>
      <c r="DA6" s="429" t="s">
        <v>875</v>
      </c>
      <c r="DB6" s="268" t="s">
        <v>759</v>
      </c>
      <c r="DH6" s="40"/>
      <c r="DI6" s="40"/>
      <c r="DJ6" s="41"/>
      <c r="DK6" s="41"/>
      <c r="DL6" s="41"/>
    </row>
    <row r="7" spans="1:116" s="230" customFormat="1" ht="18" hidden="1" customHeight="1" outlineLevel="1" x14ac:dyDescent="0.5">
      <c r="A7" s="267" t="s">
        <v>171</v>
      </c>
      <c r="B7" s="426" t="s">
        <v>761</v>
      </c>
      <c r="C7" s="422">
        <v>81.961322999999993</v>
      </c>
      <c r="D7" s="422">
        <v>133.56613899999999</v>
      </c>
      <c r="E7" s="422">
        <v>106.607484</v>
      </c>
      <c r="F7" s="422">
        <v>322.13494600000001</v>
      </c>
      <c r="G7" s="422">
        <v>85.263608000000005</v>
      </c>
      <c r="H7" s="422">
        <v>85.836484999999996</v>
      </c>
      <c r="I7" s="422">
        <v>76.117925999999997</v>
      </c>
      <c r="J7" s="422">
        <v>247.218019</v>
      </c>
      <c r="K7" s="422">
        <v>81.685939000000005</v>
      </c>
      <c r="L7" s="422">
        <v>78.427942000000002</v>
      </c>
      <c r="M7" s="422">
        <v>88.050303999999997</v>
      </c>
      <c r="N7" s="422">
        <v>248.164185</v>
      </c>
      <c r="O7" s="422">
        <v>102.201177</v>
      </c>
      <c r="P7" s="422">
        <v>79.337719000000007</v>
      </c>
      <c r="Q7" s="422">
        <v>85.654650000000004</v>
      </c>
      <c r="R7" s="422">
        <v>267.19354600000003</v>
      </c>
      <c r="S7" s="422">
        <v>1084.7106960000001</v>
      </c>
      <c r="T7" s="422">
        <v>82.349631000000002</v>
      </c>
      <c r="U7" s="422">
        <v>85.269039000000006</v>
      </c>
      <c r="V7" s="422">
        <v>102.694061</v>
      </c>
      <c r="W7" s="422">
        <v>270.31273099999999</v>
      </c>
      <c r="X7" s="422">
        <v>90.924460999999994</v>
      </c>
      <c r="Y7" s="422">
        <v>93.378119999999996</v>
      </c>
      <c r="Z7" s="422">
        <v>95.293327000000005</v>
      </c>
      <c r="AA7" s="422">
        <v>279.59590800000001</v>
      </c>
      <c r="AB7" s="422">
        <v>104.638513</v>
      </c>
      <c r="AC7" s="422">
        <v>94.920019999999994</v>
      </c>
      <c r="AD7" s="422">
        <v>95.155141999999998</v>
      </c>
      <c r="AE7" s="422">
        <v>294.71367500000002</v>
      </c>
      <c r="AF7" s="422">
        <v>145.92772199999999</v>
      </c>
      <c r="AG7" s="422">
        <v>163.71882099999999</v>
      </c>
      <c r="AH7" s="422">
        <v>111.79263899999999</v>
      </c>
      <c r="AI7" s="422">
        <v>421.43918200000002</v>
      </c>
      <c r="AJ7" s="297">
        <v>1266.061496</v>
      </c>
      <c r="AK7" s="422">
        <v>138.36333200000001</v>
      </c>
      <c r="AL7" s="422">
        <v>149.990306</v>
      </c>
      <c r="AM7" s="422">
        <v>129.10637299999999</v>
      </c>
      <c r="AN7" s="422">
        <v>417.46001200000001</v>
      </c>
      <c r="AO7" s="422">
        <v>123.762727</v>
      </c>
      <c r="AP7" s="422">
        <v>129.802584</v>
      </c>
      <c r="AQ7" s="422">
        <v>118.020044</v>
      </c>
      <c r="AR7" s="422">
        <v>371.58535499999999</v>
      </c>
      <c r="AS7" s="422">
        <v>119.239035</v>
      </c>
      <c r="AT7" s="422">
        <v>159.19948400000001</v>
      </c>
      <c r="AU7" s="422">
        <v>155.567735</v>
      </c>
      <c r="AV7" s="422">
        <v>434.00625300000002</v>
      </c>
      <c r="AW7" s="422">
        <v>146.07218399999999</v>
      </c>
      <c r="AX7" s="422">
        <v>125.894851</v>
      </c>
      <c r="AY7" s="422">
        <v>141.97957199999999</v>
      </c>
      <c r="AZ7" s="422">
        <v>413.94660800000003</v>
      </c>
      <c r="BA7" s="556">
        <v>1636.9982279999999</v>
      </c>
      <c r="BB7" s="422">
        <v>808.35751500000003</v>
      </c>
      <c r="BC7" s="422">
        <v>793.39040799999998</v>
      </c>
      <c r="BD7" s="422">
        <v>874.370271</v>
      </c>
      <c r="BE7" s="422">
        <v>2476.1181940000001</v>
      </c>
      <c r="BF7" s="422">
        <v>702.14158099999997</v>
      </c>
      <c r="BG7" s="422">
        <v>867.09871999999996</v>
      </c>
      <c r="BH7" s="422">
        <v>739.66631700000005</v>
      </c>
      <c r="BI7" s="422">
        <v>2308.906618</v>
      </c>
      <c r="BJ7" s="422">
        <v>806.368472</v>
      </c>
      <c r="BK7" s="422">
        <v>843.59518300000002</v>
      </c>
      <c r="BL7" s="422">
        <v>805.62774100000001</v>
      </c>
      <c r="BM7" s="422">
        <v>2455.5913959999998</v>
      </c>
      <c r="BN7" s="422">
        <v>860.94390399999997</v>
      </c>
      <c r="BO7" s="422">
        <v>871.59278300000005</v>
      </c>
      <c r="BP7" s="422">
        <v>714.59850900000004</v>
      </c>
      <c r="BQ7" s="422">
        <v>2447.1351960000002</v>
      </c>
      <c r="BR7" s="297">
        <v>9687.7514040000005</v>
      </c>
      <c r="BS7" s="422">
        <v>878.34692600000005</v>
      </c>
      <c r="BT7" s="422">
        <v>922.15580399999999</v>
      </c>
      <c r="BU7" s="422">
        <v>1060.5256750000001</v>
      </c>
      <c r="BV7" s="422">
        <v>2861.028405</v>
      </c>
      <c r="BW7" s="422">
        <v>1019.424684</v>
      </c>
      <c r="BX7" s="422">
        <v>1156.104339</v>
      </c>
      <c r="BY7" s="422">
        <v>1000.27586</v>
      </c>
      <c r="BZ7" s="422">
        <v>3175.8048829999998</v>
      </c>
      <c r="CA7" s="422">
        <v>1025.1458150000001</v>
      </c>
      <c r="CB7" s="422">
        <v>988.09101599999997</v>
      </c>
      <c r="CC7" s="422">
        <v>917.12543700000003</v>
      </c>
      <c r="CD7" s="422">
        <v>2930.3622679999999</v>
      </c>
      <c r="CE7" s="422">
        <v>993.11098900000002</v>
      </c>
      <c r="CF7" s="422">
        <v>882.48044800000002</v>
      </c>
      <c r="CG7" s="422">
        <v>891.10913900000003</v>
      </c>
      <c r="CH7" s="422">
        <v>2766.7005760000002</v>
      </c>
      <c r="CI7" s="297">
        <v>11733.896132</v>
      </c>
      <c r="CJ7" s="422">
        <v>966.41445099999999</v>
      </c>
      <c r="CK7" s="422">
        <v>902.14507600000002</v>
      </c>
      <c r="CL7" s="422">
        <v>1141.4567520000001</v>
      </c>
      <c r="CM7" s="422">
        <v>3010.0162789999999</v>
      </c>
      <c r="CN7" s="422">
        <v>1111.3923420000001</v>
      </c>
      <c r="CO7" s="422">
        <v>1268.2173640000001</v>
      </c>
      <c r="CP7" s="422">
        <v>936.76030600000001</v>
      </c>
      <c r="CQ7" s="422">
        <v>3316.3700119999999</v>
      </c>
      <c r="CR7" s="422">
        <v>1074.3961859999999</v>
      </c>
      <c r="CS7" s="422">
        <v>929.17181500000004</v>
      </c>
      <c r="CT7" s="422">
        <v>927.98715500000003</v>
      </c>
      <c r="CU7" s="422">
        <v>2931.555155</v>
      </c>
      <c r="CV7" s="422">
        <v>999.36135999999999</v>
      </c>
      <c r="CW7" s="422">
        <v>970.62710900000002</v>
      </c>
      <c r="CX7" s="422">
        <v>1035.778836</v>
      </c>
      <c r="CY7" s="422">
        <v>3005.7673049999999</v>
      </c>
      <c r="CZ7" s="297">
        <v>12263.708751</v>
      </c>
      <c r="DA7" s="430" t="s">
        <v>876</v>
      </c>
      <c r="DB7" s="267" t="s">
        <v>171</v>
      </c>
      <c r="DH7" s="40"/>
      <c r="DI7" s="40"/>
      <c r="DJ7" s="41"/>
      <c r="DK7" s="41"/>
      <c r="DL7" s="41"/>
    </row>
    <row r="8" spans="1:116" s="230" customFormat="1" ht="18" hidden="1" customHeight="1" outlineLevel="1" x14ac:dyDescent="0.5">
      <c r="A8" s="268" t="s">
        <v>172</v>
      </c>
      <c r="B8" s="425" t="s">
        <v>762</v>
      </c>
      <c r="C8" s="421">
        <v>380.64280000000002</v>
      </c>
      <c r="D8" s="421">
        <v>376.32853399999999</v>
      </c>
      <c r="E8" s="421">
        <v>432.05253099999999</v>
      </c>
      <c r="F8" s="421">
        <v>1189.0238649999999</v>
      </c>
      <c r="G8" s="421">
        <v>326.737346</v>
      </c>
      <c r="H8" s="421">
        <v>355.32429300000001</v>
      </c>
      <c r="I8" s="421">
        <v>334.68491599999999</v>
      </c>
      <c r="J8" s="421">
        <v>1016.7465549999999</v>
      </c>
      <c r="K8" s="421">
        <v>367.058043</v>
      </c>
      <c r="L8" s="421">
        <v>379.00841600000001</v>
      </c>
      <c r="M8" s="421">
        <v>378.16438399999998</v>
      </c>
      <c r="N8" s="421">
        <v>1124.230843</v>
      </c>
      <c r="O8" s="421">
        <v>405.72030999999998</v>
      </c>
      <c r="P8" s="421">
        <v>403.51919299999997</v>
      </c>
      <c r="Q8" s="421">
        <v>433.54146500000002</v>
      </c>
      <c r="R8" s="421">
        <v>1242.780968</v>
      </c>
      <c r="S8" s="421">
        <v>4572.7822310000001</v>
      </c>
      <c r="T8" s="421">
        <v>436.54005699999999</v>
      </c>
      <c r="U8" s="421">
        <v>483.17634299999997</v>
      </c>
      <c r="V8" s="421">
        <v>486.85995000000003</v>
      </c>
      <c r="W8" s="421">
        <v>1406.57635</v>
      </c>
      <c r="X8" s="421">
        <v>396.933402</v>
      </c>
      <c r="Y8" s="421">
        <v>427.37715200000002</v>
      </c>
      <c r="Z8" s="421">
        <v>368.51367900000002</v>
      </c>
      <c r="AA8" s="421">
        <v>1192.824233</v>
      </c>
      <c r="AB8" s="421">
        <v>422.77694300000002</v>
      </c>
      <c r="AC8" s="421">
        <v>477.185948</v>
      </c>
      <c r="AD8" s="421">
        <v>418.11350800000002</v>
      </c>
      <c r="AE8" s="421">
        <v>1318.076399</v>
      </c>
      <c r="AF8" s="421">
        <v>475.30605100000002</v>
      </c>
      <c r="AG8" s="421">
        <v>442.39352500000001</v>
      </c>
      <c r="AH8" s="421">
        <v>458.11167699999999</v>
      </c>
      <c r="AI8" s="421">
        <v>1375.8112530000001</v>
      </c>
      <c r="AJ8" s="296">
        <v>5293.288235</v>
      </c>
      <c r="AK8" s="421">
        <v>546.49870399999998</v>
      </c>
      <c r="AL8" s="421">
        <v>495.70450499999998</v>
      </c>
      <c r="AM8" s="421">
        <v>516.62025200000005</v>
      </c>
      <c r="AN8" s="421">
        <v>1558.8234600000001</v>
      </c>
      <c r="AO8" s="421">
        <v>488.75611700000002</v>
      </c>
      <c r="AP8" s="421">
        <v>530.51214600000003</v>
      </c>
      <c r="AQ8" s="421">
        <v>452.61777799999999</v>
      </c>
      <c r="AR8" s="421">
        <v>1471.886041</v>
      </c>
      <c r="AS8" s="421">
        <v>502.13249100000002</v>
      </c>
      <c r="AT8" s="421">
        <v>525.85156199999994</v>
      </c>
      <c r="AU8" s="421">
        <v>506.16224299999999</v>
      </c>
      <c r="AV8" s="421">
        <v>1534.146295</v>
      </c>
      <c r="AW8" s="421">
        <v>512.07935999999995</v>
      </c>
      <c r="AX8" s="421">
        <v>518.20945700000004</v>
      </c>
      <c r="AY8" s="421">
        <v>513.581322</v>
      </c>
      <c r="AZ8" s="421">
        <v>1543.87014</v>
      </c>
      <c r="BA8" s="555">
        <v>6108.7259370000002</v>
      </c>
      <c r="BB8" s="421">
        <v>968.41973599999994</v>
      </c>
      <c r="BC8" s="421">
        <v>843.69525699999997</v>
      </c>
      <c r="BD8" s="421">
        <v>838.90084899999999</v>
      </c>
      <c r="BE8" s="421">
        <v>2651.0158419999998</v>
      </c>
      <c r="BF8" s="421">
        <v>771.80200500000001</v>
      </c>
      <c r="BG8" s="421">
        <v>837.35936800000002</v>
      </c>
      <c r="BH8" s="421">
        <v>679.73996699999998</v>
      </c>
      <c r="BI8" s="421">
        <v>2288.9013399999999</v>
      </c>
      <c r="BJ8" s="421">
        <v>952.793679</v>
      </c>
      <c r="BK8" s="421">
        <v>860.47427800000003</v>
      </c>
      <c r="BL8" s="421">
        <v>657.75626899999997</v>
      </c>
      <c r="BM8" s="421">
        <v>2471.024226</v>
      </c>
      <c r="BN8" s="421">
        <v>760.35074499999996</v>
      </c>
      <c r="BO8" s="421">
        <v>759.21763799999997</v>
      </c>
      <c r="BP8" s="421">
        <v>750.60432600000001</v>
      </c>
      <c r="BQ8" s="421">
        <v>2270.1727089999999</v>
      </c>
      <c r="BR8" s="296">
        <v>9681.1141169999992</v>
      </c>
      <c r="BS8" s="421">
        <v>833.45274400000005</v>
      </c>
      <c r="BT8" s="421">
        <v>925.17028100000005</v>
      </c>
      <c r="BU8" s="421">
        <v>880.00237600000003</v>
      </c>
      <c r="BV8" s="421">
        <v>2638.6254009999998</v>
      </c>
      <c r="BW8" s="421">
        <v>824.54016899999999</v>
      </c>
      <c r="BX8" s="421">
        <v>920.341949</v>
      </c>
      <c r="BY8" s="421">
        <v>791.02500999999995</v>
      </c>
      <c r="BZ8" s="421">
        <v>2535.9071279999998</v>
      </c>
      <c r="CA8" s="421">
        <v>924.46314299999995</v>
      </c>
      <c r="CB8" s="421">
        <v>867.25540999999998</v>
      </c>
      <c r="CC8" s="421">
        <v>725.22643300000004</v>
      </c>
      <c r="CD8" s="421">
        <v>2516.944986</v>
      </c>
      <c r="CE8" s="421">
        <v>799.55700000000002</v>
      </c>
      <c r="CF8" s="421">
        <v>768.93970100000001</v>
      </c>
      <c r="CG8" s="421">
        <v>800.74140999999997</v>
      </c>
      <c r="CH8" s="421">
        <v>2369.2381110000001</v>
      </c>
      <c r="CI8" s="296">
        <v>10060.715625999999</v>
      </c>
      <c r="CJ8" s="421">
        <v>968.94740300000001</v>
      </c>
      <c r="CK8" s="421">
        <v>789.62307499999997</v>
      </c>
      <c r="CL8" s="421">
        <v>819.18112699999995</v>
      </c>
      <c r="CM8" s="421">
        <v>2577.7516049999999</v>
      </c>
      <c r="CN8" s="421">
        <v>914.37698399999999</v>
      </c>
      <c r="CO8" s="421">
        <v>968.43074300000001</v>
      </c>
      <c r="CP8" s="421">
        <v>850.07415600000002</v>
      </c>
      <c r="CQ8" s="421">
        <v>2732.881883</v>
      </c>
      <c r="CR8" s="421">
        <v>872.73954400000002</v>
      </c>
      <c r="CS8" s="421">
        <v>1038.90805</v>
      </c>
      <c r="CT8" s="421">
        <v>881.59587999999997</v>
      </c>
      <c r="CU8" s="421">
        <v>2793.2434739999999</v>
      </c>
      <c r="CV8" s="421">
        <v>845.53292999999996</v>
      </c>
      <c r="CW8" s="421">
        <v>784.14237000000003</v>
      </c>
      <c r="CX8" s="421">
        <v>994.29710299999999</v>
      </c>
      <c r="CY8" s="421">
        <v>2623.9724030000002</v>
      </c>
      <c r="CZ8" s="296">
        <v>10727.849365</v>
      </c>
      <c r="DA8" s="429" t="s">
        <v>938</v>
      </c>
      <c r="DB8" s="268" t="s">
        <v>172</v>
      </c>
      <c r="DH8" s="40"/>
      <c r="DI8" s="40"/>
      <c r="DJ8" s="41"/>
      <c r="DK8" s="41"/>
      <c r="DL8" s="41"/>
    </row>
    <row r="9" spans="1:116" s="230" customFormat="1" ht="18" hidden="1" customHeight="1" outlineLevel="1" x14ac:dyDescent="0.5">
      <c r="A9" s="267" t="s">
        <v>173</v>
      </c>
      <c r="B9" s="426" t="s">
        <v>763</v>
      </c>
      <c r="C9" s="422">
        <v>45.642161999999999</v>
      </c>
      <c r="D9" s="422">
        <v>24.135663000000001</v>
      </c>
      <c r="E9" s="422">
        <v>66.530338999999998</v>
      </c>
      <c r="F9" s="422">
        <v>136.308164</v>
      </c>
      <c r="G9" s="422">
        <v>54.005265000000001</v>
      </c>
      <c r="H9" s="422">
        <v>44.994450999999998</v>
      </c>
      <c r="I9" s="422">
        <v>38.131891000000003</v>
      </c>
      <c r="J9" s="422">
        <v>137.131607</v>
      </c>
      <c r="K9" s="422">
        <v>64.142544999999998</v>
      </c>
      <c r="L9" s="422">
        <v>60.458920999999997</v>
      </c>
      <c r="M9" s="422">
        <v>53.626010000000001</v>
      </c>
      <c r="N9" s="422">
        <v>178.227476</v>
      </c>
      <c r="O9" s="422">
        <v>67.154785000000004</v>
      </c>
      <c r="P9" s="422">
        <v>42.698708000000003</v>
      </c>
      <c r="Q9" s="422">
        <v>87.587829999999997</v>
      </c>
      <c r="R9" s="422">
        <v>197.44132300000001</v>
      </c>
      <c r="S9" s="422">
        <v>649.10856999999999</v>
      </c>
      <c r="T9" s="422">
        <v>30.006467000000001</v>
      </c>
      <c r="U9" s="422">
        <v>22.582277999999999</v>
      </c>
      <c r="V9" s="422">
        <v>54.562351999999997</v>
      </c>
      <c r="W9" s="422">
        <v>107.15109699999999</v>
      </c>
      <c r="X9" s="422">
        <v>16.981940000000002</v>
      </c>
      <c r="Y9" s="422">
        <v>25.993642000000001</v>
      </c>
      <c r="Z9" s="422">
        <v>39.422891</v>
      </c>
      <c r="AA9" s="422">
        <v>82.398472999999996</v>
      </c>
      <c r="AB9" s="422">
        <v>65.309856999999994</v>
      </c>
      <c r="AC9" s="422">
        <v>58.907620000000001</v>
      </c>
      <c r="AD9" s="422">
        <v>50.674118</v>
      </c>
      <c r="AE9" s="422">
        <v>174.891595</v>
      </c>
      <c r="AF9" s="422">
        <v>100.02819</v>
      </c>
      <c r="AG9" s="422">
        <v>123.203328</v>
      </c>
      <c r="AH9" s="422">
        <v>85.286969999999997</v>
      </c>
      <c r="AI9" s="422">
        <v>308.51848799999999</v>
      </c>
      <c r="AJ9" s="297">
        <v>672.959653</v>
      </c>
      <c r="AK9" s="422">
        <v>28.981383999999998</v>
      </c>
      <c r="AL9" s="422">
        <v>62.330646999999999</v>
      </c>
      <c r="AM9" s="422">
        <v>65.223510000000005</v>
      </c>
      <c r="AN9" s="422">
        <v>156.53554099999999</v>
      </c>
      <c r="AO9" s="422">
        <v>39.579262</v>
      </c>
      <c r="AP9" s="422">
        <v>44.920974999999999</v>
      </c>
      <c r="AQ9" s="422">
        <v>57.355863999999997</v>
      </c>
      <c r="AR9" s="422">
        <v>141.8561</v>
      </c>
      <c r="AS9" s="422">
        <v>92.935623000000007</v>
      </c>
      <c r="AT9" s="422">
        <v>60.203662000000001</v>
      </c>
      <c r="AU9" s="422">
        <v>36.439967000000003</v>
      </c>
      <c r="AV9" s="422">
        <v>189.579252</v>
      </c>
      <c r="AW9" s="422">
        <v>83.772384000000002</v>
      </c>
      <c r="AX9" s="422">
        <v>56.888106000000001</v>
      </c>
      <c r="AY9" s="422">
        <v>100.40118</v>
      </c>
      <c r="AZ9" s="422">
        <v>241.06166999999999</v>
      </c>
      <c r="BA9" s="556">
        <v>729.03256299999998</v>
      </c>
      <c r="BB9" s="422">
        <v>222.72171</v>
      </c>
      <c r="BC9" s="422">
        <v>224.86657400000001</v>
      </c>
      <c r="BD9" s="422">
        <v>259.22787199999999</v>
      </c>
      <c r="BE9" s="422">
        <v>706.81615599999998</v>
      </c>
      <c r="BF9" s="422">
        <v>176.95109500000001</v>
      </c>
      <c r="BG9" s="422">
        <v>226.535661</v>
      </c>
      <c r="BH9" s="422">
        <v>172.66552799999999</v>
      </c>
      <c r="BI9" s="422">
        <v>576.15228400000001</v>
      </c>
      <c r="BJ9" s="422">
        <v>212.997828</v>
      </c>
      <c r="BK9" s="422">
        <v>202.34653700000001</v>
      </c>
      <c r="BL9" s="422">
        <v>198.69125399999999</v>
      </c>
      <c r="BM9" s="422">
        <v>614.035619</v>
      </c>
      <c r="BN9" s="422">
        <v>234.886844</v>
      </c>
      <c r="BO9" s="422">
        <v>228.81112200000001</v>
      </c>
      <c r="BP9" s="422">
        <v>191.469549</v>
      </c>
      <c r="BQ9" s="422">
        <v>655.16751499999998</v>
      </c>
      <c r="BR9" s="297">
        <v>2552.171574</v>
      </c>
      <c r="BS9" s="422">
        <v>207.144948</v>
      </c>
      <c r="BT9" s="422">
        <v>216.18341100000001</v>
      </c>
      <c r="BU9" s="422">
        <v>209.15536</v>
      </c>
      <c r="BV9" s="422">
        <v>632.48371899999995</v>
      </c>
      <c r="BW9" s="422">
        <v>200.515916</v>
      </c>
      <c r="BX9" s="422">
        <v>222.131224</v>
      </c>
      <c r="BY9" s="422">
        <v>204.06942900000001</v>
      </c>
      <c r="BZ9" s="422">
        <v>626.71656900000005</v>
      </c>
      <c r="CA9" s="422">
        <v>240.79692800000001</v>
      </c>
      <c r="CB9" s="422">
        <v>254.72592900000001</v>
      </c>
      <c r="CC9" s="422">
        <v>240.16156699999999</v>
      </c>
      <c r="CD9" s="422">
        <v>735.68442400000004</v>
      </c>
      <c r="CE9" s="422">
        <v>286.297394</v>
      </c>
      <c r="CF9" s="422">
        <v>260.56718999999998</v>
      </c>
      <c r="CG9" s="422">
        <v>223.675104</v>
      </c>
      <c r="CH9" s="422">
        <v>770.53968799999996</v>
      </c>
      <c r="CI9" s="297">
        <v>2765.4243999999999</v>
      </c>
      <c r="CJ9" s="422">
        <v>237.54800299999999</v>
      </c>
      <c r="CK9" s="422">
        <v>212.55897300000001</v>
      </c>
      <c r="CL9" s="422">
        <v>209.53563399999999</v>
      </c>
      <c r="CM9" s="422">
        <v>659.64260899999999</v>
      </c>
      <c r="CN9" s="422">
        <v>213.00637900000001</v>
      </c>
      <c r="CO9" s="422">
        <v>229.68027499999999</v>
      </c>
      <c r="CP9" s="422">
        <v>203.16747699999999</v>
      </c>
      <c r="CQ9" s="422">
        <v>645.85413100000005</v>
      </c>
      <c r="CR9" s="422">
        <v>224.282085</v>
      </c>
      <c r="CS9" s="422">
        <v>232.33421200000001</v>
      </c>
      <c r="CT9" s="422">
        <v>201.69249199999999</v>
      </c>
      <c r="CU9" s="422">
        <v>658.30878800000005</v>
      </c>
      <c r="CV9" s="422">
        <v>254.789942</v>
      </c>
      <c r="CW9" s="422">
        <v>227.994834</v>
      </c>
      <c r="CX9" s="422">
        <v>249.457302</v>
      </c>
      <c r="CY9" s="422">
        <v>732.24207799999999</v>
      </c>
      <c r="CZ9" s="297">
        <v>2696.0476060000001</v>
      </c>
      <c r="DA9" s="430" t="s">
        <v>877</v>
      </c>
      <c r="DB9" s="267" t="s">
        <v>173</v>
      </c>
      <c r="DH9" s="40"/>
      <c r="DI9" s="40"/>
      <c r="DJ9" s="41"/>
      <c r="DK9" s="41"/>
      <c r="DL9" s="41"/>
    </row>
    <row r="10" spans="1:116" s="230" customFormat="1" ht="18" hidden="1" customHeight="1" outlineLevel="1" x14ac:dyDescent="0.5">
      <c r="A10" s="268" t="s">
        <v>91</v>
      </c>
      <c r="B10" s="425" t="s">
        <v>764</v>
      </c>
      <c r="C10" s="421">
        <v>251.450042</v>
      </c>
      <c r="D10" s="421">
        <v>263.34466099999997</v>
      </c>
      <c r="E10" s="421">
        <v>276.38274799999999</v>
      </c>
      <c r="F10" s="421">
        <v>791.17745100000002</v>
      </c>
      <c r="G10" s="421">
        <v>201.58397500000001</v>
      </c>
      <c r="H10" s="421">
        <v>248.83611300000001</v>
      </c>
      <c r="I10" s="421">
        <v>246.75311300000001</v>
      </c>
      <c r="J10" s="421">
        <v>697.17320099999995</v>
      </c>
      <c r="K10" s="421">
        <v>230.00990100000001</v>
      </c>
      <c r="L10" s="421">
        <v>257.86139300000002</v>
      </c>
      <c r="M10" s="421">
        <v>252.65513200000001</v>
      </c>
      <c r="N10" s="421">
        <v>740.52642600000001</v>
      </c>
      <c r="O10" s="421">
        <v>291.87387699999999</v>
      </c>
      <c r="P10" s="421">
        <v>247.987998</v>
      </c>
      <c r="Q10" s="421">
        <v>252.456108</v>
      </c>
      <c r="R10" s="421">
        <v>792.31798300000003</v>
      </c>
      <c r="S10" s="421">
        <v>3021.1950609999999</v>
      </c>
      <c r="T10" s="421">
        <v>272.06849299999999</v>
      </c>
      <c r="U10" s="421">
        <v>263.00482399999999</v>
      </c>
      <c r="V10" s="421">
        <v>245.38261299999999</v>
      </c>
      <c r="W10" s="421">
        <v>780.45592999999997</v>
      </c>
      <c r="X10" s="421">
        <v>212.89986400000001</v>
      </c>
      <c r="Y10" s="421">
        <v>285.07520399999999</v>
      </c>
      <c r="Z10" s="421">
        <v>225.69887800000001</v>
      </c>
      <c r="AA10" s="421">
        <v>723.673946</v>
      </c>
      <c r="AB10" s="421">
        <v>270.798294</v>
      </c>
      <c r="AC10" s="421">
        <v>279.96360399999998</v>
      </c>
      <c r="AD10" s="421">
        <v>266.280868</v>
      </c>
      <c r="AE10" s="421">
        <v>817.04276600000003</v>
      </c>
      <c r="AF10" s="421">
        <v>282.03684900000002</v>
      </c>
      <c r="AG10" s="421">
        <v>267.86847599999999</v>
      </c>
      <c r="AH10" s="421">
        <v>308.95032300000003</v>
      </c>
      <c r="AI10" s="421">
        <v>858.85564799999997</v>
      </c>
      <c r="AJ10" s="296">
        <v>3180.0282900000002</v>
      </c>
      <c r="AK10" s="421">
        <v>307.55144300000001</v>
      </c>
      <c r="AL10" s="421">
        <v>289.48138399999999</v>
      </c>
      <c r="AM10" s="421">
        <v>284.338233</v>
      </c>
      <c r="AN10" s="421">
        <v>881.37105899999995</v>
      </c>
      <c r="AO10" s="421">
        <v>277.44151299999999</v>
      </c>
      <c r="AP10" s="421">
        <v>313.852374</v>
      </c>
      <c r="AQ10" s="421">
        <v>269.21171299999997</v>
      </c>
      <c r="AR10" s="421">
        <v>860.50559999999996</v>
      </c>
      <c r="AS10" s="421">
        <v>293.97797200000002</v>
      </c>
      <c r="AT10" s="421">
        <v>310.92157800000001</v>
      </c>
      <c r="AU10" s="421">
        <v>296.42042900000001</v>
      </c>
      <c r="AV10" s="421">
        <v>901.31997899999999</v>
      </c>
      <c r="AW10" s="421">
        <v>342.55450200000001</v>
      </c>
      <c r="AX10" s="421">
        <v>329.79005799999999</v>
      </c>
      <c r="AY10" s="421">
        <v>346.96533699999998</v>
      </c>
      <c r="AZ10" s="421">
        <v>1019.309896</v>
      </c>
      <c r="BA10" s="555">
        <v>3662.5065340000001</v>
      </c>
      <c r="BB10" s="421">
        <v>2386.667246</v>
      </c>
      <c r="BC10" s="421">
        <v>2125.896244</v>
      </c>
      <c r="BD10" s="421">
        <v>2468.4968869999998</v>
      </c>
      <c r="BE10" s="421">
        <v>6981.0603769999998</v>
      </c>
      <c r="BF10" s="421">
        <v>2515.1933610000001</v>
      </c>
      <c r="BG10" s="421">
        <v>1724.6320969999999</v>
      </c>
      <c r="BH10" s="421">
        <v>1708.688183</v>
      </c>
      <c r="BI10" s="421">
        <v>5948.5136409999996</v>
      </c>
      <c r="BJ10" s="421">
        <v>2057.1623330000002</v>
      </c>
      <c r="BK10" s="421">
        <v>2199.2174490000002</v>
      </c>
      <c r="BL10" s="421">
        <v>1460.7666160000001</v>
      </c>
      <c r="BM10" s="421">
        <v>5717.1463979999999</v>
      </c>
      <c r="BN10" s="421">
        <v>1657.3272919999999</v>
      </c>
      <c r="BO10" s="421">
        <v>1630.736371</v>
      </c>
      <c r="BP10" s="421">
        <v>1492.1004069999999</v>
      </c>
      <c r="BQ10" s="421">
        <v>4780.1640699999998</v>
      </c>
      <c r="BR10" s="296">
        <v>23426.884485999999</v>
      </c>
      <c r="BS10" s="421">
        <v>1661.6719390000001</v>
      </c>
      <c r="BT10" s="421">
        <v>1728.4240669999999</v>
      </c>
      <c r="BU10" s="421">
        <v>2640.8539780000001</v>
      </c>
      <c r="BV10" s="421">
        <v>6030.9499839999999</v>
      </c>
      <c r="BW10" s="421">
        <v>2093.2923559999999</v>
      </c>
      <c r="BX10" s="421">
        <v>2400.7171600000001</v>
      </c>
      <c r="BY10" s="421">
        <v>2102.9105509999999</v>
      </c>
      <c r="BZ10" s="421">
        <v>6596.920067</v>
      </c>
      <c r="CA10" s="421">
        <v>2181.932323</v>
      </c>
      <c r="CB10" s="421">
        <v>2190.8682720000002</v>
      </c>
      <c r="CC10" s="421">
        <v>2221.817012</v>
      </c>
      <c r="CD10" s="421">
        <v>6594.6176070000001</v>
      </c>
      <c r="CE10" s="421">
        <v>1987.9484890000001</v>
      </c>
      <c r="CF10" s="421">
        <v>1564.9097879999999</v>
      </c>
      <c r="CG10" s="421">
        <v>1879.801821</v>
      </c>
      <c r="CH10" s="421">
        <v>5432.6600980000003</v>
      </c>
      <c r="CI10" s="296">
        <v>24655.147755999998</v>
      </c>
      <c r="CJ10" s="421">
        <v>2189.493606</v>
      </c>
      <c r="CK10" s="421">
        <v>2290.7122410000002</v>
      </c>
      <c r="CL10" s="421">
        <v>2151.349287</v>
      </c>
      <c r="CM10" s="421">
        <v>6631.5551340000002</v>
      </c>
      <c r="CN10" s="421">
        <v>2332.1882500000002</v>
      </c>
      <c r="CO10" s="421">
        <v>2228.969184</v>
      </c>
      <c r="CP10" s="421">
        <v>1747.1187339999999</v>
      </c>
      <c r="CQ10" s="421">
        <v>6308.2761689999998</v>
      </c>
      <c r="CR10" s="421">
        <v>1826.6935000000001</v>
      </c>
      <c r="CS10" s="421">
        <v>1757.361545</v>
      </c>
      <c r="CT10" s="421">
        <v>1804.344767</v>
      </c>
      <c r="CU10" s="421">
        <v>5388.399813</v>
      </c>
      <c r="CV10" s="421">
        <v>2570.1164680000002</v>
      </c>
      <c r="CW10" s="421">
        <v>1703.0084979999999</v>
      </c>
      <c r="CX10" s="421">
        <v>2584.021624</v>
      </c>
      <c r="CY10" s="421">
        <v>6857.1465900000003</v>
      </c>
      <c r="CZ10" s="296">
        <v>25185.377704999999</v>
      </c>
      <c r="DA10" s="429" t="s">
        <v>878</v>
      </c>
      <c r="DB10" s="268" t="s">
        <v>91</v>
      </c>
      <c r="DH10" s="40"/>
      <c r="DI10" s="40"/>
      <c r="DJ10" s="41"/>
      <c r="DK10" s="41"/>
      <c r="DL10" s="41"/>
    </row>
    <row r="11" spans="1:116" s="230" customFormat="1" ht="18" hidden="1" customHeight="1" outlineLevel="1" x14ac:dyDescent="0.5">
      <c r="A11" s="267" t="s">
        <v>92</v>
      </c>
      <c r="B11" s="426" t="s">
        <v>765</v>
      </c>
      <c r="C11" s="422">
        <v>319.60391900000002</v>
      </c>
      <c r="D11" s="422">
        <v>384.15857299999999</v>
      </c>
      <c r="E11" s="422">
        <v>361.09593699999999</v>
      </c>
      <c r="F11" s="422">
        <v>1064.8584289999999</v>
      </c>
      <c r="G11" s="422">
        <v>184.345977</v>
      </c>
      <c r="H11" s="422">
        <v>178.53859299999999</v>
      </c>
      <c r="I11" s="422">
        <v>157.63900000000001</v>
      </c>
      <c r="J11" s="422">
        <v>520.52356999999995</v>
      </c>
      <c r="K11" s="422">
        <v>155.86871199999999</v>
      </c>
      <c r="L11" s="422">
        <v>163.44311999999999</v>
      </c>
      <c r="M11" s="422">
        <v>286.315606</v>
      </c>
      <c r="N11" s="422">
        <v>605.62743799999998</v>
      </c>
      <c r="O11" s="422">
        <v>362.34905400000002</v>
      </c>
      <c r="P11" s="422">
        <v>359.86338599999999</v>
      </c>
      <c r="Q11" s="422">
        <v>321.74866400000002</v>
      </c>
      <c r="R11" s="422">
        <v>1043.961104</v>
      </c>
      <c r="S11" s="422">
        <v>3234.9705410000001</v>
      </c>
      <c r="T11" s="422">
        <v>416.67964499999999</v>
      </c>
      <c r="U11" s="422">
        <v>463.881462</v>
      </c>
      <c r="V11" s="422">
        <v>307.916742</v>
      </c>
      <c r="W11" s="422">
        <v>1188.4778490000001</v>
      </c>
      <c r="X11" s="422">
        <v>172.14892900000001</v>
      </c>
      <c r="Y11" s="422">
        <v>201.44103699999999</v>
      </c>
      <c r="Z11" s="422">
        <v>164.590992</v>
      </c>
      <c r="AA11" s="422">
        <v>538.18095800000003</v>
      </c>
      <c r="AB11" s="422">
        <v>197.16156599999999</v>
      </c>
      <c r="AC11" s="422">
        <v>211.51402999999999</v>
      </c>
      <c r="AD11" s="422">
        <v>330.11530299999998</v>
      </c>
      <c r="AE11" s="422">
        <v>738.79089899999997</v>
      </c>
      <c r="AF11" s="422">
        <v>431.75721299999998</v>
      </c>
      <c r="AG11" s="422">
        <v>405.43886400000002</v>
      </c>
      <c r="AH11" s="422">
        <v>426.852868</v>
      </c>
      <c r="AI11" s="422">
        <v>1264.048945</v>
      </c>
      <c r="AJ11" s="297">
        <v>3729.4986509999999</v>
      </c>
      <c r="AK11" s="422">
        <v>467.087355</v>
      </c>
      <c r="AL11" s="422">
        <v>460.46662500000002</v>
      </c>
      <c r="AM11" s="422">
        <v>276.97198400000002</v>
      </c>
      <c r="AN11" s="422">
        <v>1204.525965</v>
      </c>
      <c r="AO11" s="422">
        <v>191.82714100000001</v>
      </c>
      <c r="AP11" s="422">
        <v>229.38338400000001</v>
      </c>
      <c r="AQ11" s="422">
        <v>196.05950000000001</v>
      </c>
      <c r="AR11" s="422">
        <v>617.27002400000003</v>
      </c>
      <c r="AS11" s="422">
        <v>234.67130499999999</v>
      </c>
      <c r="AT11" s="422">
        <v>283.39701600000001</v>
      </c>
      <c r="AU11" s="422">
        <v>403.43064800000002</v>
      </c>
      <c r="AV11" s="422">
        <v>921.49896899999999</v>
      </c>
      <c r="AW11" s="422">
        <v>435.78611699999999</v>
      </c>
      <c r="AX11" s="422">
        <v>445.16848599999997</v>
      </c>
      <c r="AY11" s="422">
        <v>481.621354</v>
      </c>
      <c r="AZ11" s="422">
        <v>1362.575957</v>
      </c>
      <c r="BA11" s="556">
        <v>4105.8709159999999</v>
      </c>
      <c r="BB11" s="422">
        <v>1344.9608109999999</v>
      </c>
      <c r="BC11" s="422">
        <v>1230.038959</v>
      </c>
      <c r="BD11" s="422">
        <v>1440.0748819999999</v>
      </c>
      <c r="BE11" s="422">
        <v>4015.0746519999998</v>
      </c>
      <c r="BF11" s="422">
        <v>1211.942965</v>
      </c>
      <c r="BG11" s="422">
        <v>1331.8734770000001</v>
      </c>
      <c r="BH11" s="422">
        <v>1094.7402649999999</v>
      </c>
      <c r="BI11" s="422">
        <v>3638.5567070000002</v>
      </c>
      <c r="BJ11" s="422">
        <v>1144.9388300000001</v>
      </c>
      <c r="BK11" s="422">
        <v>1242.1348049999999</v>
      </c>
      <c r="BL11" s="422">
        <v>1177.1322680000001</v>
      </c>
      <c r="BM11" s="422">
        <v>3564.205903</v>
      </c>
      <c r="BN11" s="422">
        <v>1350.6219289999999</v>
      </c>
      <c r="BO11" s="422">
        <v>1268.14833</v>
      </c>
      <c r="BP11" s="422">
        <v>1152.2166070000001</v>
      </c>
      <c r="BQ11" s="422">
        <v>3770.9868660000002</v>
      </c>
      <c r="BR11" s="297">
        <v>14988.824128</v>
      </c>
      <c r="BS11" s="422">
        <v>1413.643536</v>
      </c>
      <c r="BT11" s="422">
        <v>1498.266803</v>
      </c>
      <c r="BU11" s="422">
        <v>1569.2610440000001</v>
      </c>
      <c r="BV11" s="422">
        <v>4481.1713829999999</v>
      </c>
      <c r="BW11" s="422">
        <v>1222.397432</v>
      </c>
      <c r="BX11" s="422">
        <v>1329.3892510000001</v>
      </c>
      <c r="BY11" s="422">
        <v>1149.0533559999999</v>
      </c>
      <c r="BZ11" s="422">
        <v>3700.8400390000002</v>
      </c>
      <c r="CA11" s="422">
        <v>1242.03115</v>
      </c>
      <c r="CB11" s="422">
        <v>1187.764721</v>
      </c>
      <c r="CC11" s="422">
        <v>1267.1413660000001</v>
      </c>
      <c r="CD11" s="422">
        <v>3696.9372370000001</v>
      </c>
      <c r="CE11" s="422">
        <v>1410.985907</v>
      </c>
      <c r="CF11" s="422">
        <v>1293.963444</v>
      </c>
      <c r="CG11" s="422">
        <v>1537.025431</v>
      </c>
      <c r="CH11" s="422">
        <v>4241.9747820000002</v>
      </c>
      <c r="CI11" s="297">
        <v>16120.923441000001</v>
      </c>
      <c r="CJ11" s="422">
        <v>1510.7439440000001</v>
      </c>
      <c r="CK11" s="422">
        <v>1433.362813</v>
      </c>
      <c r="CL11" s="422">
        <v>1423.805748</v>
      </c>
      <c r="CM11" s="422">
        <v>4367.9125050000002</v>
      </c>
      <c r="CN11" s="422">
        <v>1352.468705</v>
      </c>
      <c r="CO11" s="422">
        <v>1399.6184860000001</v>
      </c>
      <c r="CP11" s="422">
        <v>1234.191662</v>
      </c>
      <c r="CQ11" s="422">
        <v>3986.2788529999998</v>
      </c>
      <c r="CR11" s="422">
        <v>1346.5945610000001</v>
      </c>
      <c r="CS11" s="422">
        <v>1216.3673140000001</v>
      </c>
      <c r="CT11" s="422">
        <v>1224.549086</v>
      </c>
      <c r="CU11" s="422">
        <v>3787.510961</v>
      </c>
      <c r="CV11" s="422">
        <v>1299.5464959999999</v>
      </c>
      <c r="CW11" s="422">
        <v>1338.173853</v>
      </c>
      <c r="CX11" s="422">
        <v>1528.9885939999999</v>
      </c>
      <c r="CY11" s="422">
        <v>4166.7089429999996</v>
      </c>
      <c r="CZ11" s="297">
        <v>16308.411262</v>
      </c>
      <c r="DA11" s="430" t="s">
        <v>879</v>
      </c>
      <c r="DB11" s="267" t="s">
        <v>92</v>
      </c>
      <c r="DH11" s="40"/>
      <c r="DI11" s="40"/>
      <c r="DJ11" s="41"/>
      <c r="DK11" s="41"/>
      <c r="DL11" s="41"/>
    </row>
    <row r="12" spans="1:116" s="230" customFormat="1" ht="18" hidden="1" customHeight="1" outlineLevel="1" x14ac:dyDescent="0.5">
      <c r="A12" s="268" t="s">
        <v>93</v>
      </c>
      <c r="B12" s="425" t="s">
        <v>766</v>
      </c>
      <c r="C12" s="421">
        <v>135.0857</v>
      </c>
      <c r="D12" s="421">
        <v>134.801692</v>
      </c>
      <c r="E12" s="421">
        <v>150.15625800000001</v>
      </c>
      <c r="F12" s="421">
        <v>420.04365000000001</v>
      </c>
      <c r="G12" s="421">
        <v>136.14840000000001</v>
      </c>
      <c r="H12" s="421">
        <v>148.59673699999999</v>
      </c>
      <c r="I12" s="421">
        <v>146.54645400000001</v>
      </c>
      <c r="J12" s="421">
        <v>431.29159099999998</v>
      </c>
      <c r="K12" s="421">
        <v>208.97367</v>
      </c>
      <c r="L12" s="421">
        <v>286.590867</v>
      </c>
      <c r="M12" s="421">
        <v>177.97969599999999</v>
      </c>
      <c r="N12" s="421">
        <v>673.54423299999996</v>
      </c>
      <c r="O12" s="421">
        <v>310.57999799999999</v>
      </c>
      <c r="P12" s="421">
        <v>271.70800100000002</v>
      </c>
      <c r="Q12" s="421">
        <v>259.97662000000003</v>
      </c>
      <c r="R12" s="421">
        <v>842.26461900000004</v>
      </c>
      <c r="S12" s="421">
        <v>2367.1440929999999</v>
      </c>
      <c r="T12" s="421">
        <v>259.01681100000002</v>
      </c>
      <c r="U12" s="421">
        <v>212.61831000000001</v>
      </c>
      <c r="V12" s="421">
        <v>254.893249</v>
      </c>
      <c r="W12" s="421">
        <v>726.52837</v>
      </c>
      <c r="X12" s="421">
        <v>160.859407</v>
      </c>
      <c r="Y12" s="421">
        <v>255.19289599999999</v>
      </c>
      <c r="Z12" s="421">
        <v>161.17910699999999</v>
      </c>
      <c r="AA12" s="421">
        <v>577.23140999999998</v>
      </c>
      <c r="AB12" s="421">
        <v>269.50790799999999</v>
      </c>
      <c r="AC12" s="421">
        <v>234.62054499999999</v>
      </c>
      <c r="AD12" s="421">
        <v>260.819864</v>
      </c>
      <c r="AE12" s="421">
        <v>764.94831699999997</v>
      </c>
      <c r="AF12" s="421">
        <v>262.62946099999999</v>
      </c>
      <c r="AG12" s="421">
        <v>236.99611400000001</v>
      </c>
      <c r="AH12" s="421">
        <v>198.482068</v>
      </c>
      <c r="AI12" s="421">
        <v>698.10764300000005</v>
      </c>
      <c r="AJ12" s="296">
        <v>2766.81574</v>
      </c>
      <c r="AK12" s="421">
        <v>255.50447700000001</v>
      </c>
      <c r="AL12" s="421">
        <v>224.042046</v>
      </c>
      <c r="AM12" s="421">
        <v>194.15753000000001</v>
      </c>
      <c r="AN12" s="421">
        <v>673.70405300000004</v>
      </c>
      <c r="AO12" s="421">
        <v>222.02606700000001</v>
      </c>
      <c r="AP12" s="421">
        <v>164.14304899999999</v>
      </c>
      <c r="AQ12" s="421">
        <v>207.83216100000001</v>
      </c>
      <c r="AR12" s="421">
        <v>594.00127699999996</v>
      </c>
      <c r="AS12" s="421">
        <v>259.01002399999999</v>
      </c>
      <c r="AT12" s="421">
        <v>223.877094</v>
      </c>
      <c r="AU12" s="421">
        <v>227.73929699999999</v>
      </c>
      <c r="AV12" s="421">
        <v>710.62641499999995</v>
      </c>
      <c r="AW12" s="421">
        <v>267.190246</v>
      </c>
      <c r="AX12" s="421">
        <v>214.417113</v>
      </c>
      <c r="AY12" s="421">
        <v>229.55971299999999</v>
      </c>
      <c r="AZ12" s="421">
        <v>711.16707299999996</v>
      </c>
      <c r="BA12" s="555">
        <v>2689.4988170000001</v>
      </c>
      <c r="BB12" s="421">
        <v>494.820043</v>
      </c>
      <c r="BC12" s="421">
        <v>325.28038400000003</v>
      </c>
      <c r="BD12" s="421">
        <v>347.074162</v>
      </c>
      <c r="BE12" s="421">
        <v>1167.174589</v>
      </c>
      <c r="BF12" s="421">
        <v>243.65415200000001</v>
      </c>
      <c r="BG12" s="421">
        <v>400.54585200000002</v>
      </c>
      <c r="BH12" s="421">
        <v>606.88273300000003</v>
      </c>
      <c r="BI12" s="421">
        <v>1251.082737</v>
      </c>
      <c r="BJ12" s="421">
        <v>514.74101299999995</v>
      </c>
      <c r="BK12" s="421">
        <v>498.10961099999997</v>
      </c>
      <c r="BL12" s="421">
        <v>464.79361399999999</v>
      </c>
      <c r="BM12" s="421">
        <v>1477.6442380000001</v>
      </c>
      <c r="BN12" s="421">
        <v>402.59133600000001</v>
      </c>
      <c r="BO12" s="421">
        <v>482.55075299999999</v>
      </c>
      <c r="BP12" s="421">
        <v>504.643574</v>
      </c>
      <c r="BQ12" s="421">
        <v>1389.7856630000001</v>
      </c>
      <c r="BR12" s="296">
        <v>5285.6872270000003</v>
      </c>
      <c r="BS12" s="421">
        <v>776.81301099999996</v>
      </c>
      <c r="BT12" s="421">
        <v>501.33667500000001</v>
      </c>
      <c r="BU12" s="421">
        <v>583.38907200000006</v>
      </c>
      <c r="BV12" s="421">
        <v>1861.5387579999999</v>
      </c>
      <c r="BW12" s="421">
        <v>348.57247100000001</v>
      </c>
      <c r="BX12" s="421">
        <v>581.46390199999996</v>
      </c>
      <c r="BY12" s="421">
        <v>307.471362</v>
      </c>
      <c r="BZ12" s="421">
        <v>1237.5077349999999</v>
      </c>
      <c r="CA12" s="421">
        <v>462.691958</v>
      </c>
      <c r="CB12" s="421">
        <v>452.30586299999999</v>
      </c>
      <c r="CC12" s="421">
        <v>342.227214</v>
      </c>
      <c r="CD12" s="421">
        <v>1257.2250349999999</v>
      </c>
      <c r="CE12" s="421">
        <v>510.21347600000001</v>
      </c>
      <c r="CF12" s="421">
        <v>447.79891400000002</v>
      </c>
      <c r="CG12" s="421">
        <v>672.61917500000004</v>
      </c>
      <c r="CH12" s="421">
        <v>1630.6315649999999</v>
      </c>
      <c r="CI12" s="296">
        <v>5986.9030929999999</v>
      </c>
      <c r="CJ12" s="421">
        <v>1064.2154350000001</v>
      </c>
      <c r="CK12" s="421">
        <v>490.05808999999999</v>
      </c>
      <c r="CL12" s="421">
        <v>495.832809</v>
      </c>
      <c r="CM12" s="421">
        <v>2050.1063340000001</v>
      </c>
      <c r="CN12" s="421">
        <v>494.40182800000002</v>
      </c>
      <c r="CO12" s="421">
        <v>227.70406399999999</v>
      </c>
      <c r="CP12" s="421">
        <v>386.12949500000002</v>
      </c>
      <c r="CQ12" s="421">
        <v>1108.2353869999999</v>
      </c>
      <c r="CR12" s="421">
        <v>376.29568699999999</v>
      </c>
      <c r="CS12" s="421">
        <v>669.37883199999999</v>
      </c>
      <c r="CT12" s="421">
        <v>380.06242500000002</v>
      </c>
      <c r="CU12" s="421">
        <v>1425.7369430000001</v>
      </c>
      <c r="CV12" s="421">
        <v>285.38225399999999</v>
      </c>
      <c r="CW12" s="421">
        <v>299.70515999999998</v>
      </c>
      <c r="CX12" s="421">
        <v>654.58629199999996</v>
      </c>
      <c r="CY12" s="421">
        <v>1239.6737049999999</v>
      </c>
      <c r="CZ12" s="296">
        <v>5823.7523689999998</v>
      </c>
      <c r="DA12" s="429" t="s">
        <v>880</v>
      </c>
      <c r="DB12" s="268" t="s">
        <v>93</v>
      </c>
      <c r="DH12" s="40"/>
      <c r="DI12" s="40"/>
      <c r="DJ12" s="41"/>
      <c r="DK12" s="41"/>
      <c r="DL12" s="41"/>
    </row>
    <row r="13" spans="1:116" s="230" customFormat="1" ht="18" hidden="1" customHeight="1" outlineLevel="1" x14ac:dyDescent="0.5">
      <c r="A13" s="267" t="s">
        <v>94</v>
      </c>
      <c r="B13" s="426" t="s">
        <v>767</v>
      </c>
      <c r="C13" s="422">
        <v>58.212021</v>
      </c>
      <c r="D13" s="422">
        <v>55.444603000000001</v>
      </c>
      <c r="E13" s="422">
        <v>60.217548999999998</v>
      </c>
      <c r="F13" s="422">
        <v>173.87417300000001</v>
      </c>
      <c r="G13" s="422">
        <v>41.062195000000003</v>
      </c>
      <c r="H13" s="422">
        <v>56.470109000000001</v>
      </c>
      <c r="I13" s="422">
        <v>47.251353000000002</v>
      </c>
      <c r="J13" s="422">
        <v>144.78365700000001</v>
      </c>
      <c r="K13" s="422">
        <v>50.660817000000002</v>
      </c>
      <c r="L13" s="422">
        <v>60.582509000000002</v>
      </c>
      <c r="M13" s="422">
        <v>50.757356999999999</v>
      </c>
      <c r="N13" s="422">
        <v>162.00068300000001</v>
      </c>
      <c r="O13" s="422">
        <v>47.165374</v>
      </c>
      <c r="P13" s="422">
        <v>56.398251999999999</v>
      </c>
      <c r="Q13" s="422">
        <v>59.800386000000003</v>
      </c>
      <c r="R13" s="422">
        <v>163.364012</v>
      </c>
      <c r="S13" s="422">
        <v>644.02252499999997</v>
      </c>
      <c r="T13" s="422">
        <v>63.693879000000003</v>
      </c>
      <c r="U13" s="422">
        <v>52.727637000000001</v>
      </c>
      <c r="V13" s="422">
        <v>58.630068999999999</v>
      </c>
      <c r="W13" s="422">
        <v>175.05158499999999</v>
      </c>
      <c r="X13" s="422">
        <v>54.021929</v>
      </c>
      <c r="Y13" s="422">
        <v>72.739581999999999</v>
      </c>
      <c r="Z13" s="422">
        <v>73.654135999999994</v>
      </c>
      <c r="AA13" s="422">
        <v>200.41564700000001</v>
      </c>
      <c r="AB13" s="422">
        <v>81.412144999999995</v>
      </c>
      <c r="AC13" s="422">
        <v>89.507210000000001</v>
      </c>
      <c r="AD13" s="422">
        <v>80.126765000000006</v>
      </c>
      <c r="AE13" s="422">
        <v>251.04612</v>
      </c>
      <c r="AF13" s="422">
        <v>63.771329999999999</v>
      </c>
      <c r="AG13" s="422">
        <v>74.474219000000005</v>
      </c>
      <c r="AH13" s="422">
        <v>109.494896</v>
      </c>
      <c r="AI13" s="422">
        <v>247.74044499999999</v>
      </c>
      <c r="AJ13" s="297">
        <v>874.25379699999996</v>
      </c>
      <c r="AK13" s="422">
        <v>113.489976</v>
      </c>
      <c r="AL13" s="422">
        <v>92.841682000000006</v>
      </c>
      <c r="AM13" s="422">
        <v>77.706802999999994</v>
      </c>
      <c r="AN13" s="422">
        <v>284.03846099999998</v>
      </c>
      <c r="AO13" s="422">
        <v>73.604174</v>
      </c>
      <c r="AP13" s="422">
        <v>114.429211</v>
      </c>
      <c r="AQ13" s="422">
        <v>74.336281999999997</v>
      </c>
      <c r="AR13" s="422">
        <v>262.369666</v>
      </c>
      <c r="AS13" s="422">
        <v>113.66787600000001</v>
      </c>
      <c r="AT13" s="422">
        <v>81.961500000000001</v>
      </c>
      <c r="AU13" s="422">
        <v>91.988613999999998</v>
      </c>
      <c r="AV13" s="422">
        <v>287.61799000000002</v>
      </c>
      <c r="AW13" s="422">
        <v>82.397379000000001</v>
      </c>
      <c r="AX13" s="422">
        <v>92.076982000000001</v>
      </c>
      <c r="AY13" s="422">
        <v>100.840418</v>
      </c>
      <c r="AZ13" s="422">
        <v>275.31477799999999</v>
      </c>
      <c r="BA13" s="556">
        <v>1109.340895</v>
      </c>
      <c r="BB13" s="422">
        <v>707.77409399999999</v>
      </c>
      <c r="BC13" s="422">
        <v>638.52770399999997</v>
      </c>
      <c r="BD13" s="422">
        <v>799.34222</v>
      </c>
      <c r="BE13" s="422">
        <v>2145.644018</v>
      </c>
      <c r="BF13" s="422">
        <v>669.04157399999997</v>
      </c>
      <c r="BG13" s="422">
        <v>646.71176100000002</v>
      </c>
      <c r="BH13" s="422">
        <v>559.50717199999997</v>
      </c>
      <c r="BI13" s="422">
        <v>1875.260507</v>
      </c>
      <c r="BJ13" s="422">
        <v>584.92253600000004</v>
      </c>
      <c r="BK13" s="422">
        <v>623.38763500000005</v>
      </c>
      <c r="BL13" s="422">
        <v>577.342803</v>
      </c>
      <c r="BM13" s="422">
        <v>1785.6529740000001</v>
      </c>
      <c r="BN13" s="422">
        <v>575.39435500000002</v>
      </c>
      <c r="BO13" s="422">
        <v>646.79767700000002</v>
      </c>
      <c r="BP13" s="422">
        <v>540.56734500000005</v>
      </c>
      <c r="BQ13" s="422">
        <v>1762.7593770000001</v>
      </c>
      <c r="BR13" s="297">
        <v>7569.3168759999999</v>
      </c>
      <c r="BS13" s="422">
        <v>664.79812200000003</v>
      </c>
      <c r="BT13" s="422">
        <v>825.32960400000002</v>
      </c>
      <c r="BU13" s="422">
        <v>892.42807900000003</v>
      </c>
      <c r="BV13" s="422">
        <v>2382.555805</v>
      </c>
      <c r="BW13" s="422">
        <v>728.51965800000005</v>
      </c>
      <c r="BX13" s="422">
        <v>736.06488999999999</v>
      </c>
      <c r="BY13" s="422">
        <v>725.72858799999995</v>
      </c>
      <c r="BZ13" s="422">
        <v>2190.3131360000002</v>
      </c>
      <c r="CA13" s="422">
        <v>851.74305300000003</v>
      </c>
      <c r="CB13" s="422">
        <v>753.85340299999996</v>
      </c>
      <c r="CC13" s="422">
        <v>610.96652600000004</v>
      </c>
      <c r="CD13" s="422">
        <v>2216.5629819999999</v>
      </c>
      <c r="CE13" s="422">
        <v>802.62476200000003</v>
      </c>
      <c r="CF13" s="422">
        <v>903.25660700000003</v>
      </c>
      <c r="CG13" s="422">
        <v>868.73062600000003</v>
      </c>
      <c r="CH13" s="422">
        <v>2574.6119950000002</v>
      </c>
      <c r="CI13" s="297">
        <v>9364.0439179999994</v>
      </c>
      <c r="CJ13" s="422">
        <v>917.19394599999998</v>
      </c>
      <c r="CK13" s="422">
        <v>901.22409400000004</v>
      </c>
      <c r="CL13" s="422">
        <v>925.30231700000002</v>
      </c>
      <c r="CM13" s="422">
        <v>2743.7203570000001</v>
      </c>
      <c r="CN13" s="422">
        <v>872.88228300000003</v>
      </c>
      <c r="CO13" s="422">
        <v>907.65496700000006</v>
      </c>
      <c r="CP13" s="422">
        <v>733.20365100000004</v>
      </c>
      <c r="CQ13" s="422">
        <v>2513.7409010000001</v>
      </c>
      <c r="CR13" s="422">
        <v>932.28050699999994</v>
      </c>
      <c r="CS13" s="422">
        <v>767.39118099999996</v>
      </c>
      <c r="CT13" s="422">
        <v>847.08953099999997</v>
      </c>
      <c r="CU13" s="422">
        <v>2546.7612180000001</v>
      </c>
      <c r="CV13" s="422">
        <v>843.93759699999998</v>
      </c>
      <c r="CW13" s="422">
        <v>906.40924099999995</v>
      </c>
      <c r="CX13" s="422">
        <v>1057.3746180000001</v>
      </c>
      <c r="CY13" s="422">
        <v>2807.7214560000002</v>
      </c>
      <c r="CZ13" s="297">
        <v>10611.943931</v>
      </c>
      <c r="DA13" s="430" t="s">
        <v>881</v>
      </c>
      <c r="DB13" s="267" t="s">
        <v>94</v>
      </c>
      <c r="DH13" s="40"/>
      <c r="DI13" s="40"/>
      <c r="DJ13" s="41"/>
      <c r="DK13" s="41"/>
      <c r="DL13" s="41"/>
    </row>
    <row r="14" spans="1:116" s="230" customFormat="1" ht="18" hidden="1" customHeight="1" outlineLevel="1" x14ac:dyDescent="0.5">
      <c r="A14" s="268" t="s">
        <v>95</v>
      </c>
      <c r="B14" s="425" t="s">
        <v>768</v>
      </c>
      <c r="C14" s="421">
        <v>19.045294999999999</v>
      </c>
      <c r="D14" s="421">
        <v>19.45722</v>
      </c>
      <c r="E14" s="421">
        <v>22.117846</v>
      </c>
      <c r="F14" s="421">
        <v>60.620361000000003</v>
      </c>
      <c r="G14" s="421">
        <v>16.508633</v>
      </c>
      <c r="H14" s="421">
        <v>28.481912999999999</v>
      </c>
      <c r="I14" s="421">
        <v>26.535139000000001</v>
      </c>
      <c r="J14" s="421">
        <v>71.525684999999996</v>
      </c>
      <c r="K14" s="421">
        <v>23.855979999999999</v>
      </c>
      <c r="L14" s="421">
        <v>26.414097000000002</v>
      </c>
      <c r="M14" s="421">
        <v>33.960949999999997</v>
      </c>
      <c r="N14" s="421">
        <v>84.231026999999997</v>
      </c>
      <c r="O14" s="421">
        <v>28.733522000000001</v>
      </c>
      <c r="P14" s="421">
        <v>22.168928000000001</v>
      </c>
      <c r="Q14" s="421">
        <v>24.587595</v>
      </c>
      <c r="R14" s="421">
        <v>75.490044999999995</v>
      </c>
      <c r="S14" s="421">
        <v>291.867118</v>
      </c>
      <c r="T14" s="421">
        <v>23.441991000000002</v>
      </c>
      <c r="U14" s="421">
        <v>31.704962999999999</v>
      </c>
      <c r="V14" s="421">
        <v>33.308995000000003</v>
      </c>
      <c r="W14" s="421">
        <v>88.455949000000004</v>
      </c>
      <c r="X14" s="421">
        <v>33.550037000000003</v>
      </c>
      <c r="Y14" s="421">
        <v>44.407117999999997</v>
      </c>
      <c r="Z14" s="421">
        <v>31.040986</v>
      </c>
      <c r="AA14" s="421">
        <v>108.998141</v>
      </c>
      <c r="AB14" s="421">
        <v>45.475594999999998</v>
      </c>
      <c r="AC14" s="421">
        <v>52.304205000000003</v>
      </c>
      <c r="AD14" s="421">
        <v>45.082749</v>
      </c>
      <c r="AE14" s="421">
        <v>142.862549</v>
      </c>
      <c r="AF14" s="421">
        <v>46.021281999999999</v>
      </c>
      <c r="AG14" s="421">
        <v>33.283487000000001</v>
      </c>
      <c r="AH14" s="421">
        <v>28.300727999999999</v>
      </c>
      <c r="AI14" s="421">
        <v>107.605497</v>
      </c>
      <c r="AJ14" s="296">
        <v>447.92213600000002</v>
      </c>
      <c r="AK14" s="421">
        <v>32.684353000000002</v>
      </c>
      <c r="AL14" s="421">
        <v>28.055567</v>
      </c>
      <c r="AM14" s="421">
        <v>32.640132999999999</v>
      </c>
      <c r="AN14" s="421">
        <v>93.380054000000001</v>
      </c>
      <c r="AO14" s="421">
        <v>33.614158000000003</v>
      </c>
      <c r="AP14" s="421">
        <v>37.020685999999998</v>
      </c>
      <c r="AQ14" s="421">
        <v>34.235112000000001</v>
      </c>
      <c r="AR14" s="421">
        <v>104.869955</v>
      </c>
      <c r="AS14" s="421">
        <v>39.620583000000003</v>
      </c>
      <c r="AT14" s="421">
        <v>47.48001</v>
      </c>
      <c r="AU14" s="421">
        <v>41.364269</v>
      </c>
      <c r="AV14" s="421">
        <v>128.46486100000001</v>
      </c>
      <c r="AW14" s="421">
        <v>50.752397999999999</v>
      </c>
      <c r="AX14" s="421">
        <v>31.808906</v>
      </c>
      <c r="AY14" s="421">
        <v>40.964373999999999</v>
      </c>
      <c r="AZ14" s="421">
        <v>123.525678</v>
      </c>
      <c r="BA14" s="555">
        <v>450.24054899999999</v>
      </c>
      <c r="BB14" s="421">
        <v>331.73769399999998</v>
      </c>
      <c r="BC14" s="421">
        <v>413.41176899999999</v>
      </c>
      <c r="BD14" s="421">
        <v>711.89873799999998</v>
      </c>
      <c r="BE14" s="421">
        <v>1457.0482010000001</v>
      </c>
      <c r="BF14" s="421">
        <v>530.36422300000004</v>
      </c>
      <c r="BG14" s="421">
        <v>416.38304699999998</v>
      </c>
      <c r="BH14" s="421">
        <v>650.73738000000003</v>
      </c>
      <c r="BI14" s="421">
        <v>1597.4846500000001</v>
      </c>
      <c r="BJ14" s="421">
        <v>332.23006700000002</v>
      </c>
      <c r="BK14" s="421">
        <v>474.77890600000001</v>
      </c>
      <c r="BL14" s="421">
        <v>523.52245100000005</v>
      </c>
      <c r="BM14" s="421">
        <v>1330.531424</v>
      </c>
      <c r="BN14" s="421">
        <v>451.92018100000001</v>
      </c>
      <c r="BO14" s="421">
        <v>435.52452</v>
      </c>
      <c r="BP14" s="421">
        <v>476.15678800000001</v>
      </c>
      <c r="BQ14" s="421">
        <v>1363.6014889999999</v>
      </c>
      <c r="BR14" s="296">
        <v>5748.6657640000003</v>
      </c>
      <c r="BS14" s="421">
        <v>334.19257299999998</v>
      </c>
      <c r="BT14" s="421">
        <v>608.68543999999997</v>
      </c>
      <c r="BU14" s="421">
        <v>316.80944599999998</v>
      </c>
      <c r="BV14" s="421">
        <v>1259.687459</v>
      </c>
      <c r="BW14" s="421">
        <v>497.25207699999999</v>
      </c>
      <c r="BX14" s="421">
        <v>322.89784100000003</v>
      </c>
      <c r="BY14" s="421">
        <v>806.50713299999995</v>
      </c>
      <c r="BZ14" s="421">
        <v>1626.6570509999999</v>
      </c>
      <c r="CA14" s="421">
        <v>530.60777499999995</v>
      </c>
      <c r="CB14" s="421">
        <v>657.55492400000003</v>
      </c>
      <c r="CC14" s="421">
        <v>562.97361799999999</v>
      </c>
      <c r="CD14" s="421">
        <v>1751.136317</v>
      </c>
      <c r="CE14" s="421">
        <v>587.62664700000005</v>
      </c>
      <c r="CF14" s="421">
        <v>531.83090400000003</v>
      </c>
      <c r="CG14" s="421">
        <v>450.10737999999998</v>
      </c>
      <c r="CH14" s="421">
        <v>1569.5649309999999</v>
      </c>
      <c r="CI14" s="296">
        <v>6207.0457580000002</v>
      </c>
      <c r="CJ14" s="421">
        <v>762.86125300000003</v>
      </c>
      <c r="CK14" s="421">
        <v>380.76854300000002</v>
      </c>
      <c r="CL14" s="421">
        <v>409.58796000000001</v>
      </c>
      <c r="CM14" s="421">
        <v>1553.217756</v>
      </c>
      <c r="CN14" s="421">
        <v>375.538049</v>
      </c>
      <c r="CO14" s="421">
        <v>806.46840699999996</v>
      </c>
      <c r="CP14" s="421">
        <v>442.24604599999998</v>
      </c>
      <c r="CQ14" s="421">
        <v>1624.252502</v>
      </c>
      <c r="CR14" s="421">
        <v>616.05059600000004</v>
      </c>
      <c r="CS14" s="421">
        <v>564.33583199999998</v>
      </c>
      <c r="CT14" s="421">
        <v>508.49561999999997</v>
      </c>
      <c r="CU14" s="421">
        <v>1688.8820479999999</v>
      </c>
      <c r="CV14" s="421">
        <v>606.74305000000004</v>
      </c>
      <c r="CW14" s="421">
        <v>551.76754000000005</v>
      </c>
      <c r="CX14" s="421">
        <v>663.63235499999996</v>
      </c>
      <c r="CY14" s="421">
        <v>1822.1429450000001</v>
      </c>
      <c r="CZ14" s="296">
        <v>6688.4952510000003</v>
      </c>
      <c r="DA14" s="429" t="s">
        <v>882</v>
      </c>
      <c r="DB14" s="268" t="s">
        <v>95</v>
      </c>
      <c r="DH14" s="40"/>
      <c r="DI14" s="40"/>
      <c r="DJ14" s="41"/>
      <c r="DK14" s="41"/>
      <c r="DL14" s="41"/>
    </row>
    <row r="15" spans="1:116" s="230" customFormat="1" ht="18" hidden="1" customHeight="1" outlineLevel="1" x14ac:dyDescent="0.5">
      <c r="A15" s="267" t="s">
        <v>96</v>
      </c>
      <c r="B15" s="426" t="s">
        <v>769</v>
      </c>
      <c r="C15" s="422">
        <v>60.327123</v>
      </c>
      <c r="D15" s="422">
        <v>50.086413999999998</v>
      </c>
      <c r="E15" s="422">
        <v>56.249935999999998</v>
      </c>
      <c r="F15" s="422">
        <v>166.66347300000001</v>
      </c>
      <c r="G15" s="422">
        <v>43.602063000000001</v>
      </c>
      <c r="H15" s="422">
        <v>63.329669000000003</v>
      </c>
      <c r="I15" s="422">
        <v>51.649990000000003</v>
      </c>
      <c r="J15" s="422">
        <v>158.58172200000001</v>
      </c>
      <c r="K15" s="422">
        <v>41.658785999999999</v>
      </c>
      <c r="L15" s="422">
        <v>49.197651</v>
      </c>
      <c r="M15" s="422">
        <v>50.999775</v>
      </c>
      <c r="N15" s="422">
        <v>141.856212</v>
      </c>
      <c r="O15" s="422">
        <v>57.738909999999997</v>
      </c>
      <c r="P15" s="422">
        <v>64.342181999999994</v>
      </c>
      <c r="Q15" s="422">
        <v>75.702462999999995</v>
      </c>
      <c r="R15" s="422">
        <v>197.78355500000001</v>
      </c>
      <c r="S15" s="422">
        <v>664.88496199999997</v>
      </c>
      <c r="T15" s="422">
        <v>63.055782999999998</v>
      </c>
      <c r="U15" s="422">
        <v>79.009817999999996</v>
      </c>
      <c r="V15" s="422">
        <v>60.186593000000002</v>
      </c>
      <c r="W15" s="422">
        <v>202.252194</v>
      </c>
      <c r="X15" s="422">
        <v>67.950166999999993</v>
      </c>
      <c r="Y15" s="422">
        <v>63.899616000000002</v>
      </c>
      <c r="Z15" s="422">
        <v>38.746583000000001</v>
      </c>
      <c r="AA15" s="422">
        <v>170.59636599999999</v>
      </c>
      <c r="AB15" s="422">
        <v>69.26961</v>
      </c>
      <c r="AC15" s="422">
        <v>73.301742000000004</v>
      </c>
      <c r="AD15" s="422">
        <v>68.421762999999999</v>
      </c>
      <c r="AE15" s="422">
        <v>210.99311499999999</v>
      </c>
      <c r="AF15" s="422">
        <v>69.236233999999996</v>
      </c>
      <c r="AG15" s="422">
        <v>61.526662999999999</v>
      </c>
      <c r="AH15" s="422">
        <v>75.799436999999998</v>
      </c>
      <c r="AI15" s="422">
        <v>206.56233399999999</v>
      </c>
      <c r="AJ15" s="297">
        <v>790.40400899999997</v>
      </c>
      <c r="AK15" s="422">
        <v>91.032740000000004</v>
      </c>
      <c r="AL15" s="422">
        <v>76.951980000000006</v>
      </c>
      <c r="AM15" s="422">
        <v>73.161338999999998</v>
      </c>
      <c r="AN15" s="422">
        <v>241.14605900000001</v>
      </c>
      <c r="AO15" s="422">
        <v>71.378347000000005</v>
      </c>
      <c r="AP15" s="422">
        <v>74.852885000000001</v>
      </c>
      <c r="AQ15" s="422">
        <v>53.432093999999999</v>
      </c>
      <c r="AR15" s="422">
        <v>199.66332499999999</v>
      </c>
      <c r="AS15" s="422">
        <v>62.641174999999997</v>
      </c>
      <c r="AT15" s="422">
        <v>60.870313000000003</v>
      </c>
      <c r="AU15" s="422">
        <v>80.139132000000004</v>
      </c>
      <c r="AV15" s="422">
        <v>203.65062</v>
      </c>
      <c r="AW15" s="422">
        <v>64.344097000000005</v>
      </c>
      <c r="AX15" s="422">
        <v>90.376734999999996</v>
      </c>
      <c r="AY15" s="422">
        <v>100.27900099999999</v>
      </c>
      <c r="AZ15" s="422">
        <v>254.999833</v>
      </c>
      <c r="BA15" s="556">
        <v>899.45983699999999</v>
      </c>
      <c r="BB15" s="422">
        <v>899.64486699999998</v>
      </c>
      <c r="BC15" s="422">
        <v>739.04905099999996</v>
      </c>
      <c r="BD15" s="422">
        <v>772.04652999999996</v>
      </c>
      <c r="BE15" s="422">
        <v>2410.740448</v>
      </c>
      <c r="BF15" s="422">
        <v>712.94965000000002</v>
      </c>
      <c r="BG15" s="422">
        <v>839.74664900000005</v>
      </c>
      <c r="BH15" s="422">
        <v>756.59027100000003</v>
      </c>
      <c r="BI15" s="422">
        <v>2309.2865700000002</v>
      </c>
      <c r="BJ15" s="422">
        <v>919.37623499999995</v>
      </c>
      <c r="BK15" s="422">
        <v>714.85590300000001</v>
      </c>
      <c r="BL15" s="422">
        <v>763.03215599999999</v>
      </c>
      <c r="BM15" s="422">
        <v>2397.2642940000001</v>
      </c>
      <c r="BN15" s="422">
        <v>764.58085200000005</v>
      </c>
      <c r="BO15" s="422">
        <v>694.07500000000005</v>
      </c>
      <c r="BP15" s="422">
        <v>635.71125400000005</v>
      </c>
      <c r="BQ15" s="422">
        <v>2094.3671060000001</v>
      </c>
      <c r="BR15" s="297">
        <v>9211.6584180000009</v>
      </c>
      <c r="BS15" s="422">
        <v>784.57446600000003</v>
      </c>
      <c r="BT15" s="422">
        <v>794.62501399999996</v>
      </c>
      <c r="BU15" s="422">
        <v>736.71412099999998</v>
      </c>
      <c r="BV15" s="422">
        <v>2315.9136010000002</v>
      </c>
      <c r="BW15" s="422">
        <v>878.41492800000003</v>
      </c>
      <c r="BX15" s="422">
        <v>840.21508400000005</v>
      </c>
      <c r="BY15" s="422">
        <v>800.11790699999995</v>
      </c>
      <c r="BZ15" s="422">
        <v>2518.7479189999999</v>
      </c>
      <c r="CA15" s="422">
        <v>853.40725599999996</v>
      </c>
      <c r="CB15" s="422">
        <v>939.59350500000005</v>
      </c>
      <c r="CC15" s="422">
        <v>718.72575300000005</v>
      </c>
      <c r="CD15" s="422">
        <v>2511.726514</v>
      </c>
      <c r="CE15" s="422">
        <v>748.09659299999998</v>
      </c>
      <c r="CF15" s="422">
        <v>744.81297199999995</v>
      </c>
      <c r="CG15" s="422">
        <v>806.76770199999999</v>
      </c>
      <c r="CH15" s="422">
        <v>2299.677267</v>
      </c>
      <c r="CI15" s="297">
        <v>9646.0653010000005</v>
      </c>
      <c r="CJ15" s="422">
        <v>882.49288200000001</v>
      </c>
      <c r="CK15" s="422">
        <v>675.936151</v>
      </c>
      <c r="CL15" s="422">
        <v>767.42974300000003</v>
      </c>
      <c r="CM15" s="422">
        <v>2325.858776</v>
      </c>
      <c r="CN15" s="422">
        <v>825.18997899999999</v>
      </c>
      <c r="CO15" s="422">
        <v>1010.286711</v>
      </c>
      <c r="CP15" s="422">
        <v>952.44476299999997</v>
      </c>
      <c r="CQ15" s="422">
        <v>2787.9214529999999</v>
      </c>
      <c r="CR15" s="422">
        <v>879.76867300000004</v>
      </c>
      <c r="CS15" s="422">
        <v>1133.6187640000001</v>
      </c>
      <c r="CT15" s="422">
        <v>805.08669199999997</v>
      </c>
      <c r="CU15" s="422">
        <v>2818.4741290000002</v>
      </c>
      <c r="CV15" s="422">
        <v>843.18944499999998</v>
      </c>
      <c r="CW15" s="422">
        <v>790.42147199999999</v>
      </c>
      <c r="CX15" s="422">
        <v>910.83678499999996</v>
      </c>
      <c r="CY15" s="422">
        <v>2544.4477010000001</v>
      </c>
      <c r="CZ15" s="297">
        <v>10476.702058999999</v>
      </c>
      <c r="DA15" s="430" t="s">
        <v>883</v>
      </c>
      <c r="DB15" s="267" t="s">
        <v>96</v>
      </c>
      <c r="DH15" s="40"/>
      <c r="DI15" s="40"/>
      <c r="DJ15" s="41"/>
      <c r="DK15" s="41"/>
      <c r="DL15" s="41"/>
    </row>
    <row r="16" spans="1:116" s="230" customFormat="1" ht="18" customHeight="1" collapsed="1" x14ac:dyDescent="0.5">
      <c r="A16" s="299" t="s">
        <v>939</v>
      </c>
      <c r="B16" s="433" t="s">
        <v>940</v>
      </c>
      <c r="C16" s="432">
        <v>1384.3732990000001</v>
      </c>
      <c r="D16" s="432">
        <v>1462.8572550000001</v>
      </c>
      <c r="E16" s="432">
        <v>1566.2532589999998</v>
      </c>
      <c r="F16" s="432">
        <v>4413.4838129999998</v>
      </c>
      <c r="G16" s="432">
        <v>1103.1925349999999</v>
      </c>
      <c r="H16" s="432">
        <v>1227.3144940000002</v>
      </c>
      <c r="I16" s="432">
        <v>1151.072228</v>
      </c>
      <c r="J16" s="432">
        <v>3481.5792569999999</v>
      </c>
      <c r="K16" s="432">
        <v>1242.234361</v>
      </c>
      <c r="L16" s="432">
        <v>1386.2584160000001</v>
      </c>
      <c r="M16" s="432">
        <v>1397.6829749999997</v>
      </c>
      <c r="N16" s="432">
        <v>4026.1757520000001</v>
      </c>
      <c r="O16" s="432">
        <v>1695.3788829999999</v>
      </c>
      <c r="P16" s="432">
        <v>1565.4528800000001</v>
      </c>
      <c r="Q16" s="432">
        <v>1626.5312699999999</v>
      </c>
      <c r="R16" s="432">
        <v>4887.3630329999996</v>
      </c>
      <c r="S16" s="432">
        <v>16808.601855000001</v>
      </c>
      <c r="T16" s="432">
        <v>1670.4337569999998</v>
      </c>
      <c r="U16" s="432">
        <v>1716.7568809999998</v>
      </c>
      <c r="V16" s="432">
        <v>1617.0045580000001</v>
      </c>
      <c r="W16" s="432">
        <v>5004.1951959999997</v>
      </c>
      <c r="X16" s="432">
        <v>1214.2900699999998</v>
      </c>
      <c r="Y16" s="432">
        <v>1482.3452259999999</v>
      </c>
      <c r="Z16" s="432">
        <v>1212.1862580000002</v>
      </c>
      <c r="AA16" s="432">
        <v>3908.8215540000001</v>
      </c>
      <c r="AB16" s="432">
        <v>1542.5146700000003</v>
      </c>
      <c r="AC16" s="432">
        <v>1586.584619</v>
      </c>
      <c r="AD16" s="432">
        <v>1666.9908870000002</v>
      </c>
      <c r="AE16" s="432">
        <v>4796.0901760000006</v>
      </c>
      <c r="AF16" s="432">
        <v>1918.794701</v>
      </c>
      <c r="AG16" s="432">
        <v>1828.41137</v>
      </c>
      <c r="AH16" s="432">
        <v>1829.4277249999998</v>
      </c>
      <c r="AI16" s="432">
        <v>5576.633796000001</v>
      </c>
      <c r="AJ16" s="300">
        <v>19285.740722000002</v>
      </c>
      <c r="AK16" s="432">
        <v>2003.8206720000001</v>
      </c>
      <c r="AL16" s="432">
        <v>1910.2925850000001</v>
      </c>
      <c r="AM16" s="432">
        <v>1669.4833440000002</v>
      </c>
      <c r="AN16" s="432">
        <v>5583.5966020000005</v>
      </c>
      <c r="AO16" s="432">
        <v>1542.1651170000002</v>
      </c>
      <c r="AP16" s="432">
        <v>1675.7021649999999</v>
      </c>
      <c r="AQ16" s="432">
        <v>1476.6940870000001</v>
      </c>
      <c r="AR16" s="432">
        <v>4694.5613639999992</v>
      </c>
      <c r="AS16" s="432">
        <v>1731.7956909999998</v>
      </c>
      <c r="AT16" s="432">
        <v>1769.8133409999998</v>
      </c>
      <c r="AU16" s="432">
        <v>1876.4936500000001</v>
      </c>
      <c r="AV16" s="432">
        <v>5378.1026790000005</v>
      </c>
      <c r="AW16" s="432">
        <v>2015.075873</v>
      </c>
      <c r="AX16" s="432">
        <v>1932.0632010000002</v>
      </c>
      <c r="AY16" s="432">
        <v>2087.1213379999999</v>
      </c>
      <c r="AZ16" s="432">
        <v>6034.2604129999991</v>
      </c>
      <c r="BA16" s="557">
        <v>21690.521059999999</v>
      </c>
      <c r="BB16" s="432">
        <v>8472.7966230000002</v>
      </c>
      <c r="BC16" s="432">
        <v>7697.5128929999992</v>
      </c>
      <c r="BD16" s="432">
        <v>8933.175788999999</v>
      </c>
      <c r="BE16" s="432">
        <v>25103.485304999998</v>
      </c>
      <c r="BF16" s="432">
        <v>7784.3483180000003</v>
      </c>
      <c r="BG16" s="432">
        <v>7680.7699599999996</v>
      </c>
      <c r="BH16" s="432">
        <v>7830.3596540000008</v>
      </c>
      <c r="BI16" s="432">
        <v>23295.477931999998</v>
      </c>
      <c r="BJ16" s="432">
        <v>7793.6594729999997</v>
      </c>
      <c r="BK16" s="432">
        <v>8046.1292639999992</v>
      </c>
      <c r="BL16" s="432">
        <v>7019.7830620000004</v>
      </c>
      <c r="BM16" s="432">
        <v>22859.571799000001</v>
      </c>
      <c r="BN16" s="432">
        <v>7596.9502380000004</v>
      </c>
      <c r="BO16" s="432">
        <v>7556.8642479999999</v>
      </c>
      <c r="BP16" s="432">
        <v>7027.0574999999999</v>
      </c>
      <c r="BQ16" s="432">
        <v>22180.871985999998</v>
      </c>
      <c r="BR16" s="300">
        <v>93439.407022000014</v>
      </c>
      <c r="BS16" s="432">
        <v>8121.1593810000013</v>
      </c>
      <c r="BT16" s="432">
        <v>8565.9225560000014</v>
      </c>
      <c r="BU16" s="432">
        <v>9405.6058169999997</v>
      </c>
      <c r="BV16" s="432">
        <v>26092.687753999999</v>
      </c>
      <c r="BW16" s="432">
        <v>8230.3165250000002</v>
      </c>
      <c r="BX16" s="432">
        <v>9122.7424119999996</v>
      </c>
      <c r="BY16" s="432">
        <v>8673.1371780000009</v>
      </c>
      <c r="BZ16" s="432">
        <v>26026.196114999999</v>
      </c>
      <c r="CA16" s="432">
        <v>8682.1269850000008</v>
      </c>
      <c r="CB16" s="432">
        <v>8555.3823959999991</v>
      </c>
      <c r="CC16" s="432">
        <v>7875.1661450000001</v>
      </c>
      <c r="CD16" s="432">
        <v>25112.675525999999</v>
      </c>
      <c r="CE16" s="432">
        <v>8544.5510490000015</v>
      </c>
      <c r="CF16" s="432">
        <v>7828.7349460000005</v>
      </c>
      <c r="CG16" s="432">
        <v>8591.5215700000008</v>
      </c>
      <c r="CH16" s="432">
        <v>24964.807564999999</v>
      </c>
      <c r="CI16" s="300">
        <v>102196.36695999998</v>
      </c>
      <c r="CJ16" s="432">
        <v>9870.9858179999992</v>
      </c>
      <c r="CK16" s="432">
        <v>8485.2183210000021</v>
      </c>
      <c r="CL16" s="432">
        <v>8794.0720969999984</v>
      </c>
      <c r="CM16" s="432">
        <v>27150.276234999998</v>
      </c>
      <c r="CN16" s="432">
        <v>8873.8957320000009</v>
      </c>
      <c r="CO16" s="432">
        <v>9767.9825369999999</v>
      </c>
      <c r="CP16" s="432">
        <v>7785.0902540000006</v>
      </c>
      <c r="CQ16" s="432">
        <v>26426.968524</v>
      </c>
      <c r="CR16" s="432">
        <v>8498.7181209999999</v>
      </c>
      <c r="CS16" s="432">
        <v>8572.0746250000011</v>
      </c>
      <c r="CT16" s="432">
        <v>7780.1695899999995</v>
      </c>
      <c r="CU16" s="432">
        <v>24850.962333000003</v>
      </c>
      <c r="CV16" s="432">
        <v>8896.6704229999996</v>
      </c>
      <c r="CW16" s="432">
        <v>7929.7841840000001</v>
      </c>
      <c r="CX16" s="432">
        <v>10028.002963999999</v>
      </c>
      <c r="CY16" s="432">
        <v>26854.457569000002</v>
      </c>
      <c r="CZ16" s="300">
        <v>105282.664659</v>
      </c>
      <c r="DA16" s="434" t="s">
        <v>941</v>
      </c>
      <c r="DB16" s="299" t="s">
        <v>939</v>
      </c>
      <c r="DH16" s="40"/>
      <c r="DI16" s="40"/>
      <c r="DJ16" s="41"/>
      <c r="DK16" s="41"/>
      <c r="DL16" s="41"/>
    </row>
    <row r="17" spans="1:116" s="230" customFormat="1" ht="18" hidden="1" customHeight="1" outlineLevel="1" x14ac:dyDescent="0.5">
      <c r="A17" s="268" t="s">
        <v>98</v>
      </c>
      <c r="B17" s="425" t="s">
        <v>770</v>
      </c>
      <c r="C17" s="421">
        <v>55.913972000000001</v>
      </c>
      <c r="D17" s="421">
        <v>57.100091999999997</v>
      </c>
      <c r="E17" s="421">
        <v>64.148619999999994</v>
      </c>
      <c r="F17" s="421">
        <v>177.16268400000001</v>
      </c>
      <c r="G17" s="421">
        <v>55.282353000000001</v>
      </c>
      <c r="H17" s="421">
        <v>80.236766000000003</v>
      </c>
      <c r="I17" s="421">
        <v>72.384817999999996</v>
      </c>
      <c r="J17" s="421">
        <v>207.90393700000001</v>
      </c>
      <c r="K17" s="421">
        <v>80.910004999999998</v>
      </c>
      <c r="L17" s="421">
        <v>95.927294000000003</v>
      </c>
      <c r="M17" s="421">
        <v>80.343481999999995</v>
      </c>
      <c r="N17" s="421">
        <v>257.18078100000002</v>
      </c>
      <c r="O17" s="421">
        <v>80.501455000000007</v>
      </c>
      <c r="P17" s="421">
        <v>67.825168000000005</v>
      </c>
      <c r="Q17" s="421">
        <v>82.36036</v>
      </c>
      <c r="R17" s="421">
        <v>230.686983</v>
      </c>
      <c r="S17" s="421">
        <v>872.93438500000002</v>
      </c>
      <c r="T17" s="421">
        <v>84.527681000000001</v>
      </c>
      <c r="U17" s="421">
        <v>91.134651000000005</v>
      </c>
      <c r="V17" s="421">
        <v>98.00506</v>
      </c>
      <c r="W17" s="421">
        <v>273.66739200000001</v>
      </c>
      <c r="X17" s="421">
        <v>95.547409999999999</v>
      </c>
      <c r="Y17" s="421">
        <v>127.799036</v>
      </c>
      <c r="Z17" s="421">
        <v>99.903988999999996</v>
      </c>
      <c r="AA17" s="421">
        <v>323.25043499999998</v>
      </c>
      <c r="AB17" s="421">
        <v>139.12129300000001</v>
      </c>
      <c r="AC17" s="421">
        <v>130.878468</v>
      </c>
      <c r="AD17" s="421">
        <v>107.454605</v>
      </c>
      <c r="AE17" s="421">
        <v>377.45436599999999</v>
      </c>
      <c r="AF17" s="421">
        <v>106.08810099999999</v>
      </c>
      <c r="AG17" s="421">
        <v>99.985371999999998</v>
      </c>
      <c r="AH17" s="421">
        <v>100.635272</v>
      </c>
      <c r="AI17" s="421">
        <v>306.70874500000002</v>
      </c>
      <c r="AJ17" s="296">
        <v>1281.0809380000001</v>
      </c>
      <c r="AK17" s="421">
        <v>102.54423800000001</v>
      </c>
      <c r="AL17" s="421">
        <v>94.321043000000003</v>
      </c>
      <c r="AM17" s="421">
        <v>117.713982</v>
      </c>
      <c r="AN17" s="421">
        <v>314.57926300000003</v>
      </c>
      <c r="AO17" s="421">
        <v>124.42261000000001</v>
      </c>
      <c r="AP17" s="421">
        <v>156.22519800000001</v>
      </c>
      <c r="AQ17" s="421">
        <v>126.44274900000001</v>
      </c>
      <c r="AR17" s="421">
        <v>407.09055799999999</v>
      </c>
      <c r="AS17" s="421">
        <v>155.78708599999999</v>
      </c>
      <c r="AT17" s="421">
        <v>159.44116600000001</v>
      </c>
      <c r="AU17" s="421">
        <v>151.618607</v>
      </c>
      <c r="AV17" s="421">
        <v>466.84685899999999</v>
      </c>
      <c r="AW17" s="421">
        <v>126.044084</v>
      </c>
      <c r="AX17" s="421">
        <v>114.985283</v>
      </c>
      <c r="AY17" s="421">
        <v>122.288472</v>
      </c>
      <c r="AZ17" s="421">
        <v>363.31783999999999</v>
      </c>
      <c r="BA17" s="555">
        <v>1551.834519</v>
      </c>
      <c r="BB17" s="421">
        <v>36.713227000000003</v>
      </c>
      <c r="BC17" s="421">
        <v>20.717179999999999</v>
      </c>
      <c r="BD17" s="421">
        <v>40.277962000000002</v>
      </c>
      <c r="BE17" s="421">
        <v>97.708369000000005</v>
      </c>
      <c r="BF17" s="421">
        <v>33.930491000000004</v>
      </c>
      <c r="BG17" s="421">
        <v>46.423122999999997</v>
      </c>
      <c r="BH17" s="421">
        <v>29.675428</v>
      </c>
      <c r="BI17" s="421">
        <v>110.029042</v>
      </c>
      <c r="BJ17" s="421">
        <v>38.494720999999998</v>
      </c>
      <c r="BK17" s="421">
        <v>37.114654000000002</v>
      </c>
      <c r="BL17" s="421">
        <v>32.354294000000003</v>
      </c>
      <c r="BM17" s="421">
        <v>107.963669</v>
      </c>
      <c r="BN17" s="421">
        <v>49.637051</v>
      </c>
      <c r="BO17" s="421">
        <v>37.038964</v>
      </c>
      <c r="BP17" s="421">
        <v>37.520834000000001</v>
      </c>
      <c r="BQ17" s="421">
        <v>124.196849</v>
      </c>
      <c r="BR17" s="296">
        <v>439.89792899999998</v>
      </c>
      <c r="BS17" s="421">
        <v>21.499659999999999</v>
      </c>
      <c r="BT17" s="421">
        <v>29.681516999999999</v>
      </c>
      <c r="BU17" s="421">
        <v>41.032546000000004</v>
      </c>
      <c r="BV17" s="421">
        <v>92.213723000000002</v>
      </c>
      <c r="BW17" s="421">
        <v>46.620463999999998</v>
      </c>
      <c r="BX17" s="421">
        <v>56.625596999999999</v>
      </c>
      <c r="BY17" s="421">
        <v>47.438642000000002</v>
      </c>
      <c r="BZ17" s="421">
        <v>150.68470300000001</v>
      </c>
      <c r="CA17" s="421">
        <v>62.734144000000001</v>
      </c>
      <c r="CB17" s="421">
        <v>39.953845999999999</v>
      </c>
      <c r="CC17" s="421">
        <v>41.184981999999998</v>
      </c>
      <c r="CD17" s="421">
        <v>143.872972</v>
      </c>
      <c r="CE17" s="421">
        <v>36.902833000000001</v>
      </c>
      <c r="CF17" s="421">
        <v>44.946038000000001</v>
      </c>
      <c r="CG17" s="421">
        <v>25.591694</v>
      </c>
      <c r="CH17" s="421">
        <v>107.44056500000001</v>
      </c>
      <c r="CI17" s="296">
        <v>494.21196300000003</v>
      </c>
      <c r="CJ17" s="421">
        <v>42.711675999999997</v>
      </c>
      <c r="CK17" s="421">
        <v>39.433785999999998</v>
      </c>
      <c r="CL17" s="421">
        <v>21.605101999999999</v>
      </c>
      <c r="CM17" s="421">
        <v>103.750564</v>
      </c>
      <c r="CN17" s="421">
        <v>43.086570000000002</v>
      </c>
      <c r="CO17" s="421">
        <v>48.102867000000003</v>
      </c>
      <c r="CP17" s="421">
        <v>52.797465000000003</v>
      </c>
      <c r="CQ17" s="421">
        <v>143.98690300000001</v>
      </c>
      <c r="CR17" s="421">
        <v>59.379094000000002</v>
      </c>
      <c r="CS17" s="421">
        <v>50.099606999999999</v>
      </c>
      <c r="CT17" s="421">
        <v>48.646940000000001</v>
      </c>
      <c r="CU17" s="421">
        <v>158.12564</v>
      </c>
      <c r="CV17" s="421">
        <v>51.569381</v>
      </c>
      <c r="CW17" s="421">
        <v>50.843243000000001</v>
      </c>
      <c r="CX17" s="421">
        <v>37.167484999999999</v>
      </c>
      <c r="CY17" s="421">
        <v>139.580108</v>
      </c>
      <c r="CZ17" s="296">
        <v>545.44321400000001</v>
      </c>
      <c r="DA17" s="429" t="s">
        <v>884</v>
      </c>
      <c r="DB17" s="268" t="s">
        <v>98</v>
      </c>
      <c r="DH17" s="40"/>
      <c r="DI17" s="40"/>
      <c r="DJ17" s="41"/>
      <c r="DK17" s="41"/>
      <c r="DL17" s="41"/>
    </row>
    <row r="18" spans="1:116" s="230" customFormat="1" ht="18" hidden="1" customHeight="1" outlineLevel="1" x14ac:dyDescent="0.5">
      <c r="A18" s="267" t="s">
        <v>99</v>
      </c>
      <c r="B18" s="426" t="s">
        <v>771</v>
      </c>
      <c r="C18" s="422">
        <v>1.5448599999999999</v>
      </c>
      <c r="D18" s="422">
        <v>0</v>
      </c>
      <c r="E18" s="422">
        <v>5.769933</v>
      </c>
      <c r="F18" s="422">
        <v>7.3147929999999999</v>
      </c>
      <c r="G18" s="422">
        <v>1.0234030000000001</v>
      </c>
      <c r="H18" s="422">
        <v>4.7065320000000002</v>
      </c>
      <c r="I18" s="422">
        <v>13.691577000000001</v>
      </c>
      <c r="J18" s="422">
        <v>19.421512</v>
      </c>
      <c r="K18" s="422">
        <v>0.15041299999999999</v>
      </c>
      <c r="L18" s="422">
        <v>1.01345</v>
      </c>
      <c r="M18" s="422">
        <v>1.4517389999999999</v>
      </c>
      <c r="N18" s="422">
        <v>2.615602</v>
      </c>
      <c r="O18" s="422">
        <v>0</v>
      </c>
      <c r="P18" s="422">
        <v>0.11840000000000001</v>
      </c>
      <c r="Q18" s="422">
        <v>1.4063000000000001E-2</v>
      </c>
      <c r="R18" s="422">
        <v>0.132463</v>
      </c>
      <c r="S18" s="422">
        <v>29.484369999999998</v>
      </c>
      <c r="T18" s="422">
        <v>0.47275200000000001</v>
      </c>
      <c r="U18" s="422">
        <v>5.8E-5</v>
      </c>
      <c r="V18" s="422">
        <v>5.6760999999999999E-2</v>
      </c>
      <c r="W18" s="422">
        <v>0.52957100000000001</v>
      </c>
      <c r="X18" s="422">
        <v>2.6200290000000002</v>
      </c>
      <c r="Y18" s="422">
        <v>0.82320000000000004</v>
      </c>
      <c r="Z18" s="422">
        <v>3.1007989999999999</v>
      </c>
      <c r="AA18" s="422">
        <v>6.544028</v>
      </c>
      <c r="AB18" s="422">
        <v>2.3051529999999998</v>
      </c>
      <c r="AC18" s="422">
        <v>8.5563E-2</v>
      </c>
      <c r="AD18" s="422">
        <v>1.4976590000000001</v>
      </c>
      <c r="AE18" s="422">
        <v>3.8883749999999999</v>
      </c>
      <c r="AF18" s="422">
        <v>0.50695900000000005</v>
      </c>
      <c r="AG18" s="422">
        <v>3.6776740000000001</v>
      </c>
      <c r="AH18" s="422">
        <v>2.6365409999999998</v>
      </c>
      <c r="AI18" s="422">
        <v>6.8211740000000001</v>
      </c>
      <c r="AJ18" s="297">
        <v>17.783148000000001</v>
      </c>
      <c r="AK18" s="422">
        <v>0.23827799999999999</v>
      </c>
      <c r="AL18" s="422">
        <v>0.95024500000000001</v>
      </c>
      <c r="AM18" s="422">
        <v>2.2306710000000001</v>
      </c>
      <c r="AN18" s="422">
        <v>3.4191940000000001</v>
      </c>
      <c r="AO18" s="422">
        <v>0.44242799999999999</v>
      </c>
      <c r="AP18" s="422">
        <v>3.9243739999999998</v>
      </c>
      <c r="AQ18" s="422">
        <v>9.3158000000000005E-2</v>
      </c>
      <c r="AR18" s="422">
        <v>4.4599599999999997</v>
      </c>
      <c r="AS18" s="422">
        <v>0.38527699999999998</v>
      </c>
      <c r="AT18" s="422">
        <v>2.13</v>
      </c>
      <c r="AU18" s="422">
        <v>0.259407</v>
      </c>
      <c r="AV18" s="422">
        <v>2.7746849999999998</v>
      </c>
      <c r="AW18" s="422">
        <v>7.458259</v>
      </c>
      <c r="AX18" s="422">
        <v>0.61520900000000001</v>
      </c>
      <c r="AY18" s="422">
        <v>2.5688219999999999</v>
      </c>
      <c r="AZ18" s="422">
        <v>10.642291</v>
      </c>
      <c r="BA18" s="556">
        <v>21.296129000000001</v>
      </c>
      <c r="BB18" s="422">
        <v>171.41187300000001</v>
      </c>
      <c r="BC18" s="422">
        <v>153.42971</v>
      </c>
      <c r="BD18" s="422">
        <v>166.38895400000001</v>
      </c>
      <c r="BE18" s="422">
        <v>491.23053700000003</v>
      </c>
      <c r="BF18" s="422">
        <v>133.64120700000001</v>
      </c>
      <c r="BG18" s="422">
        <v>176.64407800000001</v>
      </c>
      <c r="BH18" s="422">
        <v>196.86047199999999</v>
      </c>
      <c r="BI18" s="422">
        <v>507.145757</v>
      </c>
      <c r="BJ18" s="422">
        <v>190.80773600000001</v>
      </c>
      <c r="BK18" s="422">
        <v>216.46910800000001</v>
      </c>
      <c r="BL18" s="422">
        <v>158.504075</v>
      </c>
      <c r="BM18" s="422">
        <v>565.78091900000004</v>
      </c>
      <c r="BN18" s="422">
        <v>224.42177000000001</v>
      </c>
      <c r="BO18" s="422">
        <v>202.027478</v>
      </c>
      <c r="BP18" s="422">
        <v>193.192747</v>
      </c>
      <c r="BQ18" s="422">
        <v>619.64199499999995</v>
      </c>
      <c r="BR18" s="297">
        <v>2183.7992079999999</v>
      </c>
      <c r="BS18" s="422">
        <v>196.86495099999999</v>
      </c>
      <c r="BT18" s="422">
        <v>178.80884499999999</v>
      </c>
      <c r="BU18" s="422">
        <v>241.84759600000001</v>
      </c>
      <c r="BV18" s="422">
        <v>617.52139199999999</v>
      </c>
      <c r="BW18" s="422">
        <v>248.46172000000001</v>
      </c>
      <c r="BX18" s="422">
        <v>310.33441199999999</v>
      </c>
      <c r="BY18" s="422">
        <v>221.50868700000001</v>
      </c>
      <c r="BZ18" s="422">
        <v>780.30481899999995</v>
      </c>
      <c r="CA18" s="422">
        <v>257.253334</v>
      </c>
      <c r="CB18" s="422">
        <v>204.10710900000001</v>
      </c>
      <c r="CC18" s="422">
        <v>219.77535700000001</v>
      </c>
      <c r="CD18" s="422">
        <v>681.13580000000002</v>
      </c>
      <c r="CE18" s="422">
        <v>221.773606</v>
      </c>
      <c r="CF18" s="422">
        <v>192.657893</v>
      </c>
      <c r="CG18" s="422">
        <v>161.92527699999999</v>
      </c>
      <c r="CH18" s="422">
        <v>576.35677599999997</v>
      </c>
      <c r="CI18" s="297">
        <v>2655.3187870000002</v>
      </c>
      <c r="CJ18" s="422">
        <v>229.80209400000001</v>
      </c>
      <c r="CK18" s="422">
        <v>164.964326</v>
      </c>
      <c r="CL18" s="422">
        <v>225.44629399999999</v>
      </c>
      <c r="CM18" s="422">
        <v>620.212715</v>
      </c>
      <c r="CN18" s="422">
        <v>215.14109300000001</v>
      </c>
      <c r="CO18" s="422">
        <v>232.98906299999999</v>
      </c>
      <c r="CP18" s="422">
        <v>190.847859</v>
      </c>
      <c r="CQ18" s="422">
        <v>638.97801500000003</v>
      </c>
      <c r="CR18" s="422">
        <v>230.70177100000001</v>
      </c>
      <c r="CS18" s="422">
        <v>190.35533100000001</v>
      </c>
      <c r="CT18" s="422">
        <v>225.14689999999999</v>
      </c>
      <c r="CU18" s="422">
        <v>646.20400199999995</v>
      </c>
      <c r="CV18" s="422">
        <v>192.36677800000001</v>
      </c>
      <c r="CW18" s="422">
        <v>168.102982</v>
      </c>
      <c r="CX18" s="422">
        <v>135.04076900000001</v>
      </c>
      <c r="CY18" s="422">
        <v>495.51052900000002</v>
      </c>
      <c r="CZ18" s="297">
        <v>2400.90526</v>
      </c>
      <c r="DA18" s="430" t="s">
        <v>885</v>
      </c>
      <c r="DB18" s="267" t="s">
        <v>99</v>
      </c>
      <c r="DH18" s="40"/>
      <c r="DI18" s="40"/>
      <c r="DJ18" s="41"/>
      <c r="DK18" s="41"/>
      <c r="DL18" s="41"/>
    </row>
    <row r="19" spans="1:116" s="230" customFormat="1" ht="18" customHeight="1" collapsed="1" x14ac:dyDescent="0.5">
      <c r="A19" s="299" t="s">
        <v>942</v>
      </c>
      <c r="B19" s="433" t="s">
        <v>943</v>
      </c>
      <c r="C19" s="432">
        <v>57.458832000000001</v>
      </c>
      <c r="D19" s="432">
        <v>57.100091999999997</v>
      </c>
      <c r="E19" s="432">
        <v>69.918552999999989</v>
      </c>
      <c r="F19" s="432">
        <v>184.47747700000002</v>
      </c>
      <c r="G19" s="432">
        <v>56.305756000000002</v>
      </c>
      <c r="H19" s="432">
        <v>84.943297999999999</v>
      </c>
      <c r="I19" s="432">
        <v>86.076394999999991</v>
      </c>
      <c r="J19" s="432">
        <v>227.32544900000002</v>
      </c>
      <c r="K19" s="432">
        <v>81.060417999999999</v>
      </c>
      <c r="L19" s="432">
        <v>96.940744000000009</v>
      </c>
      <c r="M19" s="432">
        <v>81.795220999999998</v>
      </c>
      <c r="N19" s="432">
        <v>259.79638300000005</v>
      </c>
      <c r="O19" s="432">
        <v>80.501455000000007</v>
      </c>
      <c r="P19" s="432">
        <v>67.943567999999999</v>
      </c>
      <c r="Q19" s="432">
        <v>82.374422999999993</v>
      </c>
      <c r="R19" s="432">
        <v>230.819446</v>
      </c>
      <c r="S19" s="432">
        <v>902.41875500000003</v>
      </c>
      <c r="T19" s="432">
        <v>85.000433000000001</v>
      </c>
      <c r="U19" s="432">
        <v>91.134709000000001</v>
      </c>
      <c r="V19" s="432">
        <v>98.061820999999995</v>
      </c>
      <c r="W19" s="432">
        <v>274.19696299999998</v>
      </c>
      <c r="X19" s="432">
        <v>98.167439000000002</v>
      </c>
      <c r="Y19" s="432">
        <v>128.62223600000002</v>
      </c>
      <c r="Z19" s="432">
        <v>103.00478799999999</v>
      </c>
      <c r="AA19" s="432">
        <v>329.79446300000001</v>
      </c>
      <c r="AB19" s="432">
        <v>141.426446</v>
      </c>
      <c r="AC19" s="432">
        <v>130.96403100000001</v>
      </c>
      <c r="AD19" s="432">
        <v>108.952264</v>
      </c>
      <c r="AE19" s="432">
        <v>381.34274099999999</v>
      </c>
      <c r="AF19" s="432">
        <v>106.59505999999999</v>
      </c>
      <c r="AG19" s="432">
        <v>103.66304599999999</v>
      </c>
      <c r="AH19" s="432">
        <v>103.27181299999999</v>
      </c>
      <c r="AI19" s="432">
        <v>313.52991900000001</v>
      </c>
      <c r="AJ19" s="300">
        <v>1298.864086</v>
      </c>
      <c r="AK19" s="432">
        <v>102.782516</v>
      </c>
      <c r="AL19" s="432">
        <v>95.271287999999998</v>
      </c>
      <c r="AM19" s="432">
        <v>119.944653</v>
      </c>
      <c r="AN19" s="432">
        <v>317.99845700000003</v>
      </c>
      <c r="AO19" s="432">
        <v>124.86503800000001</v>
      </c>
      <c r="AP19" s="432">
        <v>160.14957200000001</v>
      </c>
      <c r="AQ19" s="432">
        <v>126.53590700000001</v>
      </c>
      <c r="AR19" s="432">
        <v>411.55051800000001</v>
      </c>
      <c r="AS19" s="432">
        <v>156.17236299999999</v>
      </c>
      <c r="AT19" s="432">
        <v>161.57116600000001</v>
      </c>
      <c r="AU19" s="432">
        <v>151.87801400000001</v>
      </c>
      <c r="AV19" s="432">
        <v>469.62154399999997</v>
      </c>
      <c r="AW19" s="432">
        <v>133.502343</v>
      </c>
      <c r="AX19" s="432">
        <v>115.60049199999999</v>
      </c>
      <c r="AY19" s="432">
        <v>124.857294</v>
      </c>
      <c r="AZ19" s="432">
        <v>373.96013099999999</v>
      </c>
      <c r="BA19" s="557">
        <v>1573.1306480000001</v>
      </c>
      <c r="BB19" s="432">
        <v>208.12510000000003</v>
      </c>
      <c r="BC19" s="432">
        <v>174.14688999999998</v>
      </c>
      <c r="BD19" s="432">
        <v>206.66691600000001</v>
      </c>
      <c r="BE19" s="432">
        <v>588.93890600000009</v>
      </c>
      <c r="BF19" s="432">
        <v>167.57169800000003</v>
      </c>
      <c r="BG19" s="432">
        <v>223.06720100000001</v>
      </c>
      <c r="BH19" s="432">
        <v>226.5359</v>
      </c>
      <c r="BI19" s="432">
        <v>617.17479900000001</v>
      </c>
      <c r="BJ19" s="432">
        <v>229.302457</v>
      </c>
      <c r="BK19" s="432">
        <v>253.58376200000001</v>
      </c>
      <c r="BL19" s="432">
        <v>190.85836900000001</v>
      </c>
      <c r="BM19" s="432">
        <v>673.74458800000002</v>
      </c>
      <c r="BN19" s="432">
        <v>274.05882100000002</v>
      </c>
      <c r="BO19" s="432">
        <v>239.066442</v>
      </c>
      <c r="BP19" s="432">
        <v>230.713581</v>
      </c>
      <c r="BQ19" s="432">
        <v>743.83884399999999</v>
      </c>
      <c r="BR19" s="300">
        <v>2623.6971370000001</v>
      </c>
      <c r="BS19" s="432">
        <v>218.364611</v>
      </c>
      <c r="BT19" s="432">
        <v>208.490362</v>
      </c>
      <c r="BU19" s="432">
        <v>282.88014200000003</v>
      </c>
      <c r="BV19" s="432">
        <v>709.73511499999995</v>
      </c>
      <c r="BW19" s="432">
        <v>295.08218399999998</v>
      </c>
      <c r="BX19" s="432">
        <v>366.96000900000001</v>
      </c>
      <c r="BY19" s="432">
        <v>268.94732900000002</v>
      </c>
      <c r="BZ19" s="432">
        <v>930.98952199999997</v>
      </c>
      <c r="CA19" s="432">
        <v>319.98747800000001</v>
      </c>
      <c r="CB19" s="432">
        <v>244.06095500000001</v>
      </c>
      <c r="CC19" s="432">
        <v>260.96033900000003</v>
      </c>
      <c r="CD19" s="432">
        <v>825.00877200000002</v>
      </c>
      <c r="CE19" s="432">
        <v>258.67643900000002</v>
      </c>
      <c r="CF19" s="432">
        <v>237.60393099999999</v>
      </c>
      <c r="CG19" s="432">
        <v>187.51697099999998</v>
      </c>
      <c r="CH19" s="432">
        <v>683.79734099999996</v>
      </c>
      <c r="CI19" s="300">
        <v>3149.5307500000004</v>
      </c>
      <c r="CJ19" s="432">
        <v>272.51377000000002</v>
      </c>
      <c r="CK19" s="432">
        <v>204.398112</v>
      </c>
      <c r="CL19" s="432">
        <v>247.05139599999998</v>
      </c>
      <c r="CM19" s="432">
        <v>723.96327900000006</v>
      </c>
      <c r="CN19" s="432">
        <v>258.22766300000001</v>
      </c>
      <c r="CO19" s="432">
        <v>281.09192999999999</v>
      </c>
      <c r="CP19" s="432">
        <v>243.64532400000002</v>
      </c>
      <c r="CQ19" s="432">
        <v>782.96491800000001</v>
      </c>
      <c r="CR19" s="432">
        <v>290.08086500000002</v>
      </c>
      <c r="CS19" s="432">
        <v>240.454938</v>
      </c>
      <c r="CT19" s="432">
        <v>273.79383999999999</v>
      </c>
      <c r="CU19" s="432">
        <v>804.32964199999992</v>
      </c>
      <c r="CV19" s="432">
        <v>243.936159</v>
      </c>
      <c r="CW19" s="432">
        <v>218.946225</v>
      </c>
      <c r="CX19" s="432">
        <v>172.20825400000001</v>
      </c>
      <c r="CY19" s="432">
        <v>635.09063700000002</v>
      </c>
      <c r="CZ19" s="300">
        <v>2946.3484739999999</v>
      </c>
      <c r="DA19" s="434" t="s">
        <v>944</v>
      </c>
      <c r="DB19" s="299" t="s">
        <v>942</v>
      </c>
      <c r="DH19" s="40"/>
      <c r="DI19" s="40"/>
      <c r="DJ19" s="41"/>
      <c r="DK19" s="41"/>
      <c r="DL19" s="41"/>
    </row>
    <row r="20" spans="1:116" s="230" customFormat="1" ht="18" hidden="1" customHeight="1" outlineLevel="1" x14ac:dyDescent="0.5">
      <c r="A20" s="268" t="s">
        <v>108</v>
      </c>
      <c r="B20" s="425" t="s">
        <v>772</v>
      </c>
      <c r="C20" s="421">
        <v>0.64647399999999999</v>
      </c>
      <c r="D20" s="421">
        <v>0.46200000000000002</v>
      </c>
      <c r="E20" s="421">
        <v>0.78095700000000001</v>
      </c>
      <c r="F20" s="421">
        <v>1.8894310000000001</v>
      </c>
      <c r="G20" s="421">
        <v>1.009336</v>
      </c>
      <c r="H20" s="421">
        <v>1.043757</v>
      </c>
      <c r="I20" s="421">
        <v>0.93146399999999996</v>
      </c>
      <c r="J20" s="421">
        <v>2.9845570000000001</v>
      </c>
      <c r="K20" s="421">
        <v>2.0510320000000002</v>
      </c>
      <c r="L20" s="421">
        <v>1.1333519999999999</v>
      </c>
      <c r="M20" s="421">
        <v>0.27804200000000001</v>
      </c>
      <c r="N20" s="421">
        <v>3.4624259999999998</v>
      </c>
      <c r="O20" s="421">
        <v>0.43654599999999999</v>
      </c>
      <c r="P20" s="421">
        <v>0.16795599999999999</v>
      </c>
      <c r="Q20" s="421">
        <v>1.3693519999999999</v>
      </c>
      <c r="R20" s="421">
        <v>1.973854</v>
      </c>
      <c r="S20" s="421">
        <v>10.310268000000001</v>
      </c>
      <c r="T20" s="421">
        <v>4.3833659999999997</v>
      </c>
      <c r="U20" s="421">
        <v>3.5763479999999999</v>
      </c>
      <c r="V20" s="421">
        <v>0.99252799999999997</v>
      </c>
      <c r="W20" s="421">
        <v>8.952242</v>
      </c>
      <c r="X20" s="421">
        <v>1.404072</v>
      </c>
      <c r="Y20" s="421">
        <v>2.4882650000000002</v>
      </c>
      <c r="Z20" s="421">
        <v>0.94346699999999994</v>
      </c>
      <c r="AA20" s="421">
        <v>4.8358040000000004</v>
      </c>
      <c r="AB20" s="421">
        <v>4.0266929999999999</v>
      </c>
      <c r="AC20" s="421">
        <v>1.958242</v>
      </c>
      <c r="AD20" s="421">
        <v>1.292629</v>
      </c>
      <c r="AE20" s="421">
        <v>7.2775639999999999</v>
      </c>
      <c r="AF20" s="421">
        <v>1.501757</v>
      </c>
      <c r="AG20" s="421">
        <v>1.911864</v>
      </c>
      <c r="AH20" s="421">
        <v>1.2258309999999999</v>
      </c>
      <c r="AI20" s="421">
        <v>4.6394520000000004</v>
      </c>
      <c r="AJ20" s="296">
        <v>25.705062000000002</v>
      </c>
      <c r="AK20" s="421">
        <v>0.67610199999999998</v>
      </c>
      <c r="AL20" s="421">
        <v>0.83780600000000005</v>
      </c>
      <c r="AM20" s="421">
        <v>5.0398860000000001</v>
      </c>
      <c r="AN20" s="421">
        <v>6.553795</v>
      </c>
      <c r="AO20" s="421">
        <v>1.813591</v>
      </c>
      <c r="AP20" s="421">
        <v>1.8746480000000001</v>
      </c>
      <c r="AQ20" s="421">
        <v>2.3190919999999999</v>
      </c>
      <c r="AR20" s="421">
        <v>6.0073309999999998</v>
      </c>
      <c r="AS20" s="421">
        <v>2.4407369999999999</v>
      </c>
      <c r="AT20" s="421">
        <v>2.6789489999999998</v>
      </c>
      <c r="AU20" s="421">
        <v>2.8160379999999998</v>
      </c>
      <c r="AV20" s="421">
        <v>7.9357240000000004</v>
      </c>
      <c r="AW20" s="421">
        <v>0.78662200000000004</v>
      </c>
      <c r="AX20" s="421">
        <v>1.957125</v>
      </c>
      <c r="AY20" s="421">
        <v>2.6689889999999998</v>
      </c>
      <c r="AZ20" s="421">
        <v>5.4127369999999999</v>
      </c>
      <c r="BA20" s="555">
        <v>25.909586000000001</v>
      </c>
      <c r="BB20" s="421">
        <v>1.4263E-2</v>
      </c>
      <c r="BC20" s="421">
        <v>3.86E-4</v>
      </c>
      <c r="BD20" s="421">
        <v>4.3208000000000003E-2</v>
      </c>
      <c r="BE20" s="421">
        <v>5.7856999999999999E-2</v>
      </c>
      <c r="BF20" s="421">
        <v>0</v>
      </c>
      <c r="BG20" s="421">
        <v>7.1199999999999996E-3</v>
      </c>
      <c r="BH20" s="421">
        <v>8.7869999999999997E-3</v>
      </c>
      <c r="BI20" s="421">
        <v>1.5907000000000001E-2</v>
      </c>
      <c r="BJ20" s="421">
        <v>1.591E-3</v>
      </c>
      <c r="BK20" s="421">
        <v>3.9003000000000003E-2</v>
      </c>
      <c r="BL20" s="421">
        <v>4.3791999999999998E-2</v>
      </c>
      <c r="BM20" s="421">
        <v>8.4386000000000003E-2</v>
      </c>
      <c r="BN20" s="421">
        <v>5.8448E-2</v>
      </c>
      <c r="BO20" s="421">
        <v>6.3126000000000002E-2</v>
      </c>
      <c r="BP20" s="421">
        <v>0.111544</v>
      </c>
      <c r="BQ20" s="421">
        <v>0.23311799999999999</v>
      </c>
      <c r="BR20" s="296">
        <v>0.391268</v>
      </c>
      <c r="BS20" s="421">
        <v>1.0529999999999999E-2</v>
      </c>
      <c r="BT20" s="421">
        <v>7.7383999999999994E-2</v>
      </c>
      <c r="BU20" s="421">
        <v>3.8140000000000001E-3</v>
      </c>
      <c r="BV20" s="421">
        <v>9.1728000000000004E-2</v>
      </c>
      <c r="BW20" s="421">
        <v>1.3422999999999999E-2</v>
      </c>
      <c r="BX20" s="421">
        <v>1.0808E-2</v>
      </c>
      <c r="BY20" s="421">
        <v>5.8619999999999998E-2</v>
      </c>
      <c r="BZ20" s="421">
        <v>8.2850999999999994E-2</v>
      </c>
      <c r="CA20" s="421">
        <v>5.1006999999999997E-2</v>
      </c>
      <c r="CB20" s="421">
        <v>1.7000000000000001E-2</v>
      </c>
      <c r="CC20" s="421">
        <v>8.4000000000000005E-2</v>
      </c>
      <c r="CD20" s="421">
        <v>0.152007</v>
      </c>
      <c r="CE20" s="421">
        <v>0</v>
      </c>
      <c r="CF20" s="421">
        <v>2.0194E-2</v>
      </c>
      <c r="CG20" s="421">
        <v>0</v>
      </c>
      <c r="CH20" s="421">
        <v>2.0194E-2</v>
      </c>
      <c r="CI20" s="296">
        <v>0.34677999999999998</v>
      </c>
      <c r="CJ20" s="421">
        <v>0</v>
      </c>
      <c r="CK20" s="421">
        <v>5.9347999999999998E-2</v>
      </c>
      <c r="CL20" s="421">
        <v>2.444E-3</v>
      </c>
      <c r="CM20" s="421">
        <v>6.1792E-2</v>
      </c>
      <c r="CN20" s="421">
        <v>1.7470000000000001E-3</v>
      </c>
      <c r="CO20" s="421">
        <v>1.5399999999999999E-3</v>
      </c>
      <c r="CP20" s="421">
        <v>9.0900000000000009E-3</v>
      </c>
      <c r="CQ20" s="421">
        <v>1.2378E-2</v>
      </c>
      <c r="CR20" s="421">
        <v>2.4022000000000002E-2</v>
      </c>
      <c r="CS20" s="421">
        <v>2.4E-2</v>
      </c>
      <c r="CT20" s="421">
        <v>0</v>
      </c>
      <c r="CU20" s="421">
        <v>4.8022000000000002E-2</v>
      </c>
      <c r="CV20" s="421">
        <v>0</v>
      </c>
      <c r="CW20" s="421">
        <v>1.1130000000000001E-3</v>
      </c>
      <c r="CX20" s="421">
        <v>9.3953999999999996E-2</v>
      </c>
      <c r="CY20" s="421">
        <v>9.5066999999999999E-2</v>
      </c>
      <c r="CZ20" s="296">
        <v>0.21725800000000001</v>
      </c>
      <c r="DA20" s="429" t="s">
        <v>886</v>
      </c>
      <c r="DB20" s="268" t="s">
        <v>108</v>
      </c>
      <c r="DH20" s="40"/>
      <c r="DI20" s="40"/>
      <c r="DJ20" s="41"/>
      <c r="DK20" s="41"/>
      <c r="DL20" s="41"/>
    </row>
    <row r="21" spans="1:116" s="230" customFormat="1" ht="18" hidden="1" customHeight="1" outlineLevel="1" x14ac:dyDescent="0.5">
      <c r="A21" s="267" t="s">
        <v>773</v>
      </c>
      <c r="B21" s="426" t="s">
        <v>774</v>
      </c>
      <c r="C21" s="422">
        <v>0.53740500000000002</v>
      </c>
      <c r="D21" s="422">
        <v>0.583372</v>
      </c>
      <c r="E21" s="422">
        <v>0.77613799999999999</v>
      </c>
      <c r="F21" s="422">
        <v>1.8969149999999999</v>
      </c>
      <c r="G21" s="422">
        <v>0.18712400000000001</v>
      </c>
      <c r="H21" s="422">
        <v>1.489762</v>
      </c>
      <c r="I21" s="422">
        <v>0.11634700000000001</v>
      </c>
      <c r="J21" s="422">
        <v>1.7932330000000001</v>
      </c>
      <c r="K21" s="422">
        <v>0.95983300000000005</v>
      </c>
      <c r="L21" s="422">
        <v>0.145126</v>
      </c>
      <c r="M21" s="422">
        <v>1.775568</v>
      </c>
      <c r="N21" s="422">
        <v>2.8805269999999998</v>
      </c>
      <c r="O21" s="422">
        <v>2.390269</v>
      </c>
      <c r="P21" s="422">
        <v>3.279941</v>
      </c>
      <c r="Q21" s="422">
        <v>0.40159299999999998</v>
      </c>
      <c r="R21" s="422">
        <v>6.0718030000000001</v>
      </c>
      <c r="S21" s="422">
        <v>12.642478000000001</v>
      </c>
      <c r="T21" s="422">
        <v>1.9519390000000001</v>
      </c>
      <c r="U21" s="422">
        <v>0.52500599999999997</v>
      </c>
      <c r="V21" s="422">
        <v>0.66034999999999999</v>
      </c>
      <c r="W21" s="422">
        <v>3.1372949999999999</v>
      </c>
      <c r="X21" s="422">
        <v>0.36197200000000002</v>
      </c>
      <c r="Y21" s="422">
        <v>0.38216600000000001</v>
      </c>
      <c r="Z21" s="422">
        <v>0.20308499999999999</v>
      </c>
      <c r="AA21" s="422">
        <v>0.94722300000000004</v>
      </c>
      <c r="AB21" s="422">
        <v>0.180282</v>
      </c>
      <c r="AC21" s="422">
        <v>1.1862440000000001</v>
      </c>
      <c r="AD21" s="422">
        <v>0.20145399999999999</v>
      </c>
      <c r="AE21" s="422">
        <v>1.5679799999999999</v>
      </c>
      <c r="AF21" s="422">
        <v>0.21154899999999999</v>
      </c>
      <c r="AG21" s="422">
        <v>0.60436100000000004</v>
      </c>
      <c r="AH21" s="422">
        <v>0.76325100000000001</v>
      </c>
      <c r="AI21" s="422">
        <v>1.579161</v>
      </c>
      <c r="AJ21" s="297">
        <v>7.2316589999999996</v>
      </c>
      <c r="AK21" s="422">
        <v>1.112768</v>
      </c>
      <c r="AL21" s="422">
        <v>0.85495200000000005</v>
      </c>
      <c r="AM21" s="422">
        <v>0.66123399999999999</v>
      </c>
      <c r="AN21" s="422">
        <v>2.6289530000000001</v>
      </c>
      <c r="AO21" s="422">
        <v>0.181451</v>
      </c>
      <c r="AP21" s="422">
        <v>0.57374599999999998</v>
      </c>
      <c r="AQ21" s="422">
        <v>0.81770100000000001</v>
      </c>
      <c r="AR21" s="422">
        <v>1.572897</v>
      </c>
      <c r="AS21" s="422">
        <v>1.259325</v>
      </c>
      <c r="AT21" s="422">
        <v>0.72657799999999995</v>
      </c>
      <c r="AU21" s="422">
        <v>0.56908899999999996</v>
      </c>
      <c r="AV21" s="422">
        <v>2.5549919999999999</v>
      </c>
      <c r="AW21" s="422">
        <v>0.44567099999999998</v>
      </c>
      <c r="AX21" s="422">
        <v>1.1312660000000001</v>
      </c>
      <c r="AY21" s="422">
        <v>2.1061239999999999</v>
      </c>
      <c r="AZ21" s="422">
        <v>3.6830609999999999</v>
      </c>
      <c r="BA21" s="556">
        <v>10.439904</v>
      </c>
      <c r="BB21" s="422">
        <v>220.16010499999999</v>
      </c>
      <c r="BC21" s="422">
        <v>75.071404000000001</v>
      </c>
      <c r="BD21" s="422">
        <v>291.199275</v>
      </c>
      <c r="BE21" s="422">
        <v>586.43078400000002</v>
      </c>
      <c r="BF21" s="422">
        <v>249.19130899999999</v>
      </c>
      <c r="BG21" s="422">
        <v>91.656257999999994</v>
      </c>
      <c r="BH21" s="422">
        <v>357.27522599999998</v>
      </c>
      <c r="BI21" s="422">
        <v>698.122793</v>
      </c>
      <c r="BJ21" s="422">
        <v>96.798589000000007</v>
      </c>
      <c r="BK21" s="422">
        <v>260.50384600000001</v>
      </c>
      <c r="BL21" s="422">
        <v>63.926377000000002</v>
      </c>
      <c r="BM21" s="422">
        <v>421.228812</v>
      </c>
      <c r="BN21" s="422">
        <v>104.95137</v>
      </c>
      <c r="BO21" s="422">
        <v>55.929713999999997</v>
      </c>
      <c r="BP21" s="422">
        <v>183.03402399999999</v>
      </c>
      <c r="BQ21" s="422">
        <v>343.91510799999998</v>
      </c>
      <c r="BR21" s="297">
        <v>2049.6974970000001</v>
      </c>
      <c r="BS21" s="422">
        <v>178.729287</v>
      </c>
      <c r="BT21" s="422">
        <v>96.654186999999993</v>
      </c>
      <c r="BU21" s="422">
        <v>197.89780400000001</v>
      </c>
      <c r="BV21" s="422">
        <v>473.28127799999999</v>
      </c>
      <c r="BW21" s="422">
        <v>199.35701499999999</v>
      </c>
      <c r="BX21" s="422">
        <v>91.844947000000005</v>
      </c>
      <c r="BY21" s="422">
        <v>181.952641</v>
      </c>
      <c r="BZ21" s="422">
        <v>473.15460300000001</v>
      </c>
      <c r="CA21" s="422">
        <v>67.746431999999999</v>
      </c>
      <c r="CB21" s="422">
        <v>72.162419999999997</v>
      </c>
      <c r="CC21" s="422">
        <v>100.323859</v>
      </c>
      <c r="CD21" s="422">
        <v>240.23271099999999</v>
      </c>
      <c r="CE21" s="422">
        <v>69.521192999999997</v>
      </c>
      <c r="CF21" s="422">
        <v>76.305301999999998</v>
      </c>
      <c r="CG21" s="422">
        <v>115.42965700000001</v>
      </c>
      <c r="CH21" s="422">
        <v>261.25615199999999</v>
      </c>
      <c r="CI21" s="297">
        <v>1447.9247439999999</v>
      </c>
      <c r="CJ21" s="422">
        <v>139.27309399999999</v>
      </c>
      <c r="CK21" s="422">
        <v>65.03313</v>
      </c>
      <c r="CL21" s="422">
        <v>93.720737</v>
      </c>
      <c r="CM21" s="422">
        <v>298.02696100000003</v>
      </c>
      <c r="CN21" s="422">
        <v>111.035676</v>
      </c>
      <c r="CO21" s="422">
        <v>186.942397</v>
      </c>
      <c r="CP21" s="422">
        <v>93.158963</v>
      </c>
      <c r="CQ21" s="422">
        <v>391.13703700000002</v>
      </c>
      <c r="CR21" s="422">
        <v>93.398538000000002</v>
      </c>
      <c r="CS21" s="422">
        <v>89.733604999999997</v>
      </c>
      <c r="CT21" s="422">
        <v>36.389352000000002</v>
      </c>
      <c r="CU21" s="422">
        <v>219.52149600000001</v>
      </c>
      <c r="CV21" s="422">
        <v>84.487994999999998</v>
      </c>
      <c r="CW21" s="422">
        <v>83.243622000000002</v>
      </c>
      <c r="CX21" s="422">
        <v>94.095016999999999</v>
      </c>
      <c r="CY21" s="422">
        <v>261.82663400000001</v>
      </c>
      <c r="CZ21" s="297">
        <v>1170.5121280000001</v>
      </c>
      <c r="DA21" s="430" t="s">
        <v>887</v>
      </c>
      <c r="DB21" s="267" t="s">
        <v>773</v>
      </c>
      <c r="DH21" s="40"/>
      <c r="DI21" s="40"/>
      <c r="DJ21" s="41"/>
      <c r="DK21" s="41"/>
      <c r="DL21" s="41"/>
    </row>
    <row r="22" spans="1:116" s="230" customFormat="1" ht="18" hidden="1" customHeight="1" outlineLevel="1" x14ac:dyDescent="0.5">
      <c r="A22" s="268" t="s">
        <v>775</v>
      </c>
      <c r="B22" s="425" t="s">
        <v>776</v>
      </c>
      <c r="C22" s="421">
        <v>147.99257900000001</v>
      </c>
      <c r="D22" s="421">
        <v>178.480267</v>
      </c>
      <c r="E22" s="421">
        <v>186.57489200000001</v>
      </c>
      <c r="F22" s="421">
        <v>513.04773799999998</v>
      </c>
      <c r="G22" s="421">
        <v>175.89125200000001</v>
      </c>
      <c r="H22" s="421">
        <v>209.52901199999999</v>
      </c>
      <c r="I22" s="421">
        <v>177.71034599999999</v>
      </c>
      <c r="J22" s="421">
        <v>563.13061000000005</v>
      </c>
      <c r="K22" s="421">
        <v>218.52904899999999</v>
      </c>
      <c r="L22" s="421">
        <v>230.53269900000001</v>
      </c>
      <c r="M22" s="421">
        <v>174.970054</v>
      </c>
      <c r="N22" s="421">
        <v>624.03180199999997</v>
      </c>
      <c r="O22" s="421">
        <v>196.03489500000001</v>
      </c>
      <c r="P22" s="421">
        <v>164.22829999999999</v>
      </c>
      <c r="Q22" s="421">
        <v>179.43841399999999</v>
      </c>
      <c r="R22" s="421">
        <v>539.70160899999996</v>
      </c>
      <c r="S22" s="421">
        <v>2239.9117590000001</v>
      </c>
      <c r="T22" s="421">
        <v>162.76815400000001</v>
      </c>
      <c r="U22" s="421">
        <v>181.81431499999999</v>
      </c>
      <c r="V22" s="421">
        <v>114.010983</v>
      </c>
      <c r="W22" s="421">
        <v>458.59345200000001</v>
      </c>
      <c r="X22" s="421">
        <v>158.43778399999999</v>
      </c>
      <c r="Y22" s="421">
        <v>189.99219199999999</v>
      </c>
      <c r="Z22" s="421">
        <v>203.36978199999999</v>
      </c>
      <c r="AA22" s="421">
        <v>551.799758</v>
      </c>
      <c r="AB22" s="421">
        <v>207.52614299999999</v>
      </c>
      <c r="AC22" s="421">
        <v>272.42957000000001</v>
      </c>
      <c r="AD22" s="421">
        <v>212.66439</v>
      </c>
      <c r="AE22" s="421">
        <v>692.62010299999997</v>
      </c>
      <c r="AF22" s="421">
        <v>201.08390900000001</v>
      </c>
      <c r="AG22" s="421">
        <v>196.83774700000001</v>
      </c>
      <c r="AH22" s="421">
        <v>221.348027</v>
      </c>
      <c r="AI22" s="421">
        <v>619.26968299999999</v>
      </c>
      <c r="AJ22" s="296">
        <v>2322.2829959999999</v>
      </c>
      <c r="AK22" s="421">
        <v>216.722736</v>
      </c>
      <c r="AL22" s="421">
        <v>165.28030699999999</v>
      </c>
      <c r="AM22" s="421">
        <v>204.36933099999999</v>
      </c>
      <c r="AN22" s="421">
        <v>586.37237400000004</v>
      </c>
      <c r="AO22" s="421">
        <v>213.88335900000001</v>
      </c>
      <c r="AP22" s="421">
        <v>158.54680200000001</v>
      </c>
      <c r="AQ22" s="421">
        <v>196.26278199999999</v>
      </c>
      <c r="AR22" s="421">
        <v>568.69294300000001</v>
      </c>
      <c r="AS22" s="421">
        <v>255.60801599999999</v>
      </c>
      <c r="AT22" s="421">
        <v>257.33333099999999</v>
      </c>
      <c r="AU22" s="421">
        <v>275.243559</v>
      </c>
      <c r="AV22" s="421">
        <v>788.18490499999996</v>
      </c>
      <c r="AW22" s="421">
        <v>261.33809400000001</v>
      </c>
      <c r="AX22" s="421">
        <v>192.15295599999999</v>
      </c>
      <c r="AY22" s="421">
        <v>225.04779300000001</v>
      </c>
      <c r="AZ22" s="421">
        <v>678.53884200000005</v>
      </c>
      <c r="BA22" s="555">
        <v>2621.7890640000001</v>
      </c>
      <c r="BB22" s="421">
        <v>19.907309000000001</v>
      </c>
      <c r="BC22" s="421">
        <v>40.283605000000001</v>
      </c>
      <c r="BD22" s="421">
        <v>25.479448000000001</v>
      </c>
      <c r="BE22" s="421">
        <v>85.670361999999997</v>
      </c>
      <c r="BF22" s="421">
        <v>32.893647000000001</v>
      </c>
      <c r="BG22" s="421">
        <v>18.828009000000002</v>
      </c>
      <c r="BH22" s="421">
        <v>28.505931</v>
      </c>
      <c r="BI22" s="421">
        <v>80.227587</v>
      </c>
      <c r="BJ22" s="421">
        <v>17.266708000000001</v>
      </c>
      <c r="BK22" s="421">
        <v>40.756028000000001</v>
      </c>
      <c r="BL22" s="421">
        <v>20.852737999999999</v>
      </c>
      <c r="BM22" s="421">
        <v>78.875473999999997</v>
      </c>
      <c r="BN22" s="421">
        <v>18.381976999999999</v>
      </c>
      <c r="BO22" s="421">
        <v>21.147442999999999</v>
      </c>
      <c r="BP22" s="421">
        <v>18.148416000000001</v>
      </c>
      <c r="BQ22" s="421">
        <v>57.677835999999999</v>
      </c>
      <c r="BR22" s="296">
        <v>302.45125899999999</v>
      </c>
      <c r="BS22" s="421">
        <v>13.696047</v>
      </c>
      <c r="BT22" s="421">
        <v>15.537914000000001</v>
      </c>
      <c r="BU22" s="421">
        <v>24.496718999999999</v>
      </c>
      <c r="BV22" s="421">
        <v>53.73068</v>
      </c>
      <c r="BW22" s="421">
        <v>23.669136000000002</v>
      </c>
      <c r="BX22" s="421">
        <v>22.977049000000001</v>
      </c>
      <c r="BY22" s="421">
        <v>21.593105999999999</v>
      </c>
      <c r="BZ22" s="421">
        <v>68.239290999999994</v>
      </c>
      <c r="CA22" s="421">
        <v>26.547585000000002</v>
      </c>
      <c r="CB22" s="421">
        <v>23.463809999999999</v>
      </c>
      <c r="CC22" s="421">
        <v>20.728147</v>
      </c>
      <c r="CD22" s="421">
        <v>70.739542</v>
      </c>
      <c r="CE22" s="421">
        <v>19.502153</v>
      </c>
      <c r="CF22" s="421">
        <v>21.002243</v>
      </c>
      <c r="CG22" s="421">
        <v>24.544927999999999</v>
      </c>
      <c r="CH22" s="421">
        <v>65.049323999999999</v>
      </c>
      <c r="CI22" s="296">
        <v>257.75883700000003</v>
      </c>
      <c r="CJ22" s="421">
        <v>20.539816999999999</v>
      </c>
      <c r="CK22" s="421">
        <v>13.563357</v>
      </c>
      <c r="CL22" s="421">
        <v>21.567744000000001</v>
      </c>
      <c r="CM22" s="421">
        <v>55.670918</v>
      </c>
      <c r="CN22" s="421">
        <v>23.493200000000002</v>
      </c>
      <c r="CO22" s="421">
        <v>20.090644000000001</v>
      </c>
      <c r="CP22" s="421">
        <v>23.115449999999999</v>
      </c>
      <c r="CQ22" s="421">
        <v>66.699295000000006</v>
      </c>
      <c r="CR22" s="421">
        <v>25.280529000000001</v>
      </c>
      <c r="CS22" s="421">
        <v>23.497585000000001</v>
      </c>
      <c r="CT22" s="421">
        <v>16.295300999999998</v>
      </c>
      <c r="CU22" s="421">
        <v>65.073414999999997</v>
      </c>
      <c r="CV22" s="421">
        <v>16.903524000000001</v>
      </c>
      <c r="CW22" s="421">
        <v>19.064646</v>
      </c>
      <c r="CX22" s="421">
        <v>16.246578</v>
      </c>
      <c r="CY22" s="421">
        <v>52.214748</v>
      </c>
      <c r="CZ22" s="296">
        <v>239.658376</v>
      </c>
      <c r="DA22" s="429" t="s">
        <v>888</v>
      </c>
      <c r="DB22" s="268" t="s">
        <v>775</v>
      </c>
      <c r="DH22" s="40"/>
      <c r="DI22" s="40"/>
      <c r="DJ22" s="41"/>
      <c r="DK22" s="41"/>
      <c r="DL22" s="41"/>
    </row>
    <row r="23" spans="1:116" s="230" customFormat="1" ht="18" hidden="1" customHeight="1" outlineLevel="1" x14ac:dyDescent="0.5">
      <c r="A23" s="267" t="s">
        <v>777</v>
      </c>
      <c r="B23" s="426" t="s">
        <v>778</v>
      </c>
      <c r="C23" s="422">
        <v>20.293457</v>
      </c>
      <c r="D23" s="422">
        <v>16.592175000000001</v>
      </c>
      <c r="E23" s="422">
        <v>10.547565000000001</v>
      </c>
      <c r="F23" s="422">
        <v>47.433197</v>
      </c>
      <c r="G23" s="422">
        <v>7.3543190000000003</v>
      </c>
      <c r="H23" s="422">
        <v>9.2569590000000002</v>
      </c>
      <c r="I23" s="422">
        <v>12.277305</v>
      </c>
      <c r="J23" s="422">
        <v>28.888583000000001</v>
      </c>
      <c r="K23" s="422">
        <v>5.5327120000000001</v>
      </c>
      <c r="L23" s="422">
        <v>9.1017650000000003</v>
      </c>
      <c r="M23" s="422">
        <v>10.549217000000001</v>
      </c>
      <c r="N23" s="422">
        <v>25.183693999999999</v>
      </c>
      <c r="O23" s="422">
        <v>17.666201999999998</v>
      </c>
      <c r="P23" s="422">
        <v>11.268708999999999</v>
      </c>
      <c r="Q23" s="422">
        <v>11.870492</v>
      </c>
      <c r="R23" s="422">
        <v>40.805402999999998</v>
      </c>
      <c r="S23" s="422">
        <v>142.310877</v>
      </c>
      <c r="T23" s="422">
        <v>8.2048179999999995</v>
      </c>
      <c r="U23" s="422">
        <v>6.2446820000000001</v>
      </c>
      <c r="V23" s="422">
        <v>4.8359050000000003</v>
      </c>
      <c r="W23" s="422">
        <v>19.285405000000001</v>
      </c>
      <c r="X23" s="422">
        <v>3.0545239999999998</v>
      </c>
      <c r="Y23" s="422">
        <v>12.058657</v>
      </c>
      <c r="Z23" s="422">
        <v>4.5054689999999997</v>
      </c>
      <c r="AA23" s="422">
        <v>19.618649999999999</v>
      </c>
      <c r="AB23" s="422">
        <v>12.906917</v>
      </c>
      <c r="AC23" s="422">
        <v>16.536821</v>
      </c>
      <c r="AD23" s="422">
        <v>14.965547000000001</v>
      </c>
      <c r="AE23" s="422">
        <v>44.409284999999997</v>
      </c>
      <c r="AF23" s="422">
        <v>14.503437</v>
      </c>
      <c r="AG23" s="422">
        <v>17.954311000000001</v>
      </c>
      <c r="AH23" s="422">
        <v>24.659670999999999</v>
      </c>
      <c r="AI23" s="422">
        <v>57.117418999999998</v>
      </c>
      <c r="AJ23" s="297">
        <v>140.43075899999999</v>
      </c>
      <c r="AK23" s="422">
        <v>14.751045</v>
      </c>
      <c r="AL23" s="422">
        <v>12.055676</v>
      </c>
      <c r="AM23" s="422">
        <v>11.736779</v>
      </c>
      <c r="AN23" s="422">
        <v>38.543500999999999</v>
      </c>
      <c r="AO23" s="422">
        <v>12.506570999999999</v>
      </c>
      <c r="AP23" s="422">
        <v>15.481780000000001</v>
      </c>
      <c r="AQ23" s="422">
        <v>10.732609999999999</v>
      </c>
      <c r="AR23" s="422">
        <v>38.720962</v>
      </c>
      <c r="AS23" s="422">
        <v>16.180250999999998</v>
      </c>
      <c r="AT23" s="422">
        <v>14.688977</v>
      </c>
      <c r="AU23" s="422">
        <v>11.521421999999999</v>
      </c>
      <c r="AV23" s="422">
        <v>42.390650000000001</v>
      </c>
      <c r="AW23" s="422">
        <v>22.875806999999998</v>
      </c>
      <c r="AX23" s="422">
        <v>27.099865000000001</v>
      </c>
      <c r="AY23" s="422">
        <v>33.536427000000003</v>
      </c>
      <c r="AZ23" s="422">
        <v>83.512099000000006</v>
      </c>
      <c r="BA23" s="556">
        <v>203.16721100000001</v>
      </c>
      <c r="BB23" s="422">
        <v>238.141919</v>
      </c>
      <c r="BC23" s="422">
        <v>246.59500299999999</v>
      </c>
      <c r="BD23" s="422">
        <v>167.384795</v>
      </c>
      <c r="BE23" s="422">
        <v>652.12171699999999</v>
      </c>
      <c r="BF23" s="422">
        <v>223.265885</v>
      </c>
      <c r="BG23" s="422">
        <v>287.592129</v>
      </c>
      <c r="BH23" s="422">
        <v>183.38344900000001</v>
      </c>
      <c r="BI23" s="422">
        <v>694.24146299999995</v>
      </c>
      <c r="BJ23" s="422">
        <v>231.194774</v>
      </c>
      <c r="BK23" s="422">
        <v>159.602791</v>
      </c>
      <c r="BL23" s="422">
        <v>153.79253499999999</v>
      </c>
      <c r="BM23" s="422">
        <v>544.59010000000001</v>
      </c>
      <c r="BN23" s="422">
        <v>155.99559400000001</v>
      </c>
      <c r="BO23" s="422">
        <v>180.79457500000001</v>
      </c>
      <c r="BP23" s="422">
        <v>168.176772</v>
      </c>
      <c r="BQ23" s="422">
        <v>504.96694100000002</v>
      </c>
      <c r="BR23" s="297">
        <v>2395.9202209999999</v>
      </c>
      <c r="BS23" s="422">
        <v>180.50122099999999</v>
      </c>
      <c r="BT23" s="422">
        <v>171.24194900000001</v>
      </c>
      <c r="BU23" s="422">
        <v>220.20100199999999</v>
      </c>
      <c r="BV23" s="422">
        <v>571.94417199999998</v>
      </c>
      <c r="BW23" s="422">
        <v>184.72073700000001</v>
      </c>
      <c r="BX23" s="422">
        <v>194.25214199999999</v>
      </c>
      <c r="BY23" s="422">
        <v>219.67958400000001</v>
      </c>
      <c r="BZ23" s="422">
        <v>598.65246300000001</v>
      </c>
      <c r="CA23" s="422">
        <v>196.82196300000001</v>
      </c>
      <c r="CB23" s="422">
        <v>211.348432</v>
      </c>
      <c r="CC23" s="422">
        <v>200.406689</v>
      </c>
      <c r="CD23" s="422">
        <v>608.57708400000001</v>
      </c>
      <c r="CE23" s="422">
        <v>227.28473399999999</v>
      </c>
      <c r="CF23" s="422">
        <v>289.24938100000003</v>
      </c>
      <c r="CG23" s="422">
        <v>209.61822000000001</v>
      </c>
      <c r="CH23" s="422">
        <v>726.15233499999999</v>
      </c>
      <c r="CI23" s="297">
        <v>2505.3260540000001</v>
      </c>
      <c r="CJ23" s="422">
        <v>266.27836600000001</v>
      </c>
      <c r="CK23" s="422">
        <v>195.552165</v>
      </c>
      <c r="CL23" s="422">
        <v>276.24854800000003</v>
      </c>
      <c r="CM23" s="422">
        <v>738.07907799999998</v>
      </c>
      <c r="CN23" s="422">
        <v>256.788478</v>
      </c>
      <c r="CO23" s="422">
        <v>257.17441500000001</v>
      </c>
      <c r="CP23" s="422">
        <v>210.20030700000001</v>
      </c>
      <c r="CQ23" s="422">
        <v>724.16319899999996</v>
      </c>
      <c r="CR23" s="422">
        <v>269.48297400000001</v>
      </c>
      <c r="CS23" s="422">
        <v>242.77942100000001</v>
      </c>
      <c r="CT23" s="422">
        <v>201.315721</v>
      </c>
      <c r="CU23" s="422">
        <v>713.57811600000002</v>
      </c>
      <c r="CV23" s="422">
        <v>214.01180099999999</v>
      </c>
      <c r="CW23" s="422">
        <v>211.20820800000001</v>
      </c>
      <c r="CX23" s="422">
        <v>243.06156899999999</v>
      </c>
      <c r="CY23" s="422">
        <v>668.28157799999997</v>
      </c>
      <c r="CZ23" s="297">
        <v>2844.101971</v>
      </c>
      <c r="DA23" s="430" t="s">
        <v>889</v>
      </c>
      <c r="DB23" s="267" t="s">
        <v>777</v>
      </c>
      <c r="DH23" s="40"/>
      <c r="DI23" s="40"/>
      <c r="DJ23" s="41"/>
      <c r="DK23" s="41"/>
      <c r="DL23" s="41"/>
    </row>
    <row r="24" spans="1:116" s="230" customFormat="1" ht="18" hidden="1" customHeight="1" outlineLevel="1" x14ac:dyDescent="0.5">
      <c r="A24" s="268" t="s">
        <v>779</v>
      </c>
      <c r="B24" s="425" t="s">
        <v>780</v>
      </c>
      <c r="C24" s="421">
        <v>10.055953000000001</v>
      </c>
      <c r="D24" s="421">
        <v>15.244712</v>
      </c>
      <c r="E24" s="421">
        <v>14.175850000000001</v>
      </c>
      <c r="F24" s="421">
        <v>39.476514999999999</v>
      </c>
      <c r="G24" s="421">
        <v>12.905587000000001</v>
      </c>
      <c r="H24" s="421">
        <v>8.7838700000000003</v>
      </c>
      <c r="I24" s="421">
        <v>8.0018329999999995</v>
      </c>
      <c r="J24" s="421">
        <v>29.691289999999999</v>
      </c>
      <c r="K24" s="421">
        <v>10.061976</v>
      </c>
      <c r="L24" s="421">
        <v>14.468774</v>
      </c>
      <c r="M24" s="421">
        <v>14.52614</v>
      </c>
      <c r="N24" s="421">
        <v>39.056890000000003</v>
      </c>
      <c r="O24" s="421">
        <v>18.463169000000001</v>
      </c>
      <c r="P24" s="421">
        <v>11.481925</v>
      </c>
      <c r="Q24" s="421">
        <v>18.080379000000001</v>
      </c>
      <c r="R24" s="421">
        <v>48.025472999999998</v>
      </c>
      <c r="S24" s="421">
        <v>156.250168</v>
      </c>
      <c r="T24" s="421">
        <v>12.747313</v>
      </c>
      <c r="U24" s="421">
        <v>17.946750000000002</v>
      </c>
      <c r="V24" s="421">
        <v>12.715159</v>
      </c>
      <c r="W24" s="421">
        <v>43.409222</v>
      </c>
      <c r="X24" s="421">
        <v>13.28045</v>
      </c>
      <c r="Y24" s="421">
        <v>18.984829000000001</v>
      </c>
      <c r="Z24" s="421">
        <v>11.713702</v>
      </c>
      <c r="AA24" s="421">
        <v>43.978980999999997</v>
      </c>
      <c r="AB24" s="421">
        <v>15.037844</v>
      </c>
      <c r="AC24" s="421">
        <v>14.685593000000001</v>
      </c>
      <c r="AD24" s="421">
        <v>14.021528999999999</v>
      </c>
      <c r="AE24" s="421">
        <v>43.744965999999998</v>
      </c>
      <c r="AF24" s="421">
        <v>16.504390999999998</v>
      </c>
      <c r="AG24" s="421">
        <v>7.6193530000000003</v>
      </c>
      <c r="AH24" s="421">
        <v>8.9489239999999999</v>
      </c>
      <c r="AI24" s="421">
        <v>33.072668</v>
      </c>
      <c r="AJ24" s="296">
        <v>164.205837</v>
      </c>
      <c r="AK24" s="421">
        <v>15.184303999999999</v>
      </c>
      <c r="AL24" s="421">
        <v>15.875327</v>
      </c>
      <c r="AM24" s="421">
        <v>16.046749999999999</v>
      </c>
      <c r="AN24" s="421">
        <v>47.106380999999999</v>
      </c>
      <c r="AO24" s="421">
        <v>19.740344</v>
      </c>
      <c r="AP24" s="421">
        <v>18.536359000000001</v>
      </c>
      <c r="AQ24" s="421">
        <v>11.671042999999999</v>
      </c>
      <c r="AR24" s="421">
        <v>49.947746000000002</v>
      </c>
      <c r="AS24" s="421">
        <v>18.115352999999999</v>
      </c>
      <c r="AT24" s="421">
        <v>14.380269999999999</v>
      </c>
      <c r="AU24" s="421">
        <v>13.581788</v>
      </c>
      <c r="AV24" s="421">
        <v>46.077412000000002</v>
      </c>
      <c r="AW24" s="421">
        <v>10.560515000000001</v>
      </c>
      <c r="AX24" s="421">
        <v>7.1569269999999996</v>
      </c>
      <c r="AY24" s="421">
        <v>7.7368499999999996</v>
      </c>
      <c r="AZ24" s="421">
        <v>25.454291000000001</v>
      </c>
      <c r="BA24" s="555">
        <v>168.58582999999999</v>
      </c>
      <c r="BB24" s="421">
        <v>36.252822000000002</v>
      </c>
      <c r="BC24" s="421">
        <v>54.14723</v>
      </c>
      <c r="BD24" s="421">
        <v>42.253698999999997</v>
      </c>
      <c r="BE24" s="421">
        <v>132.653751</v>
      </c>
      <c r="BF24" s="421">
        <v>62.057581999999996</v>
      </c>
      <c r="BG24" s="421">
        <v>44.440778000000002</v>
      </c>
      <c r="BH24" s="421">
        <v>46.118287000000002</v>
      </c>
      <c r="BI24" s="421">
        <v>152.616647</v>
      </c>
      <c r="BJ24" s="421">
        <v>65.926135000000002</v>
      </c>
      <c r="BK24" s="421">
        <v>63.0886</v>
      </c>
      <c r="BL24" s="421">
        <v>35.309438999999998</v>
      </c>
      <c r="BM24" s="421">
        <v>164.324174</v>
      </c>
      <c r="BN24" s="421">
        <v>60.76784</v>
      </c>
      <c r="BO24" s="421">
        <v>38.193319000000002</v>
      </c>
      <c r="BP24" s="421">
        <v>40.384619999999998</v>
      </c>
      <c r="BQ24" s="421">
        <v>139.34577899999999</v>
      </c>
      <c r="BR24" s="296">
        <v>588.94035099999996</v>
      </c>
      <c r="BS24" s="421">
        <v>49.634371999999999</v>
      </c>
      <c r="BT24" s="421">
        <v>71.860377999999997</v>
      </c>
      <c r="BU24" s="421">
        <v>107.708483</v>
      </c>
      <c r="BV24" s="421">
        <v>229.20323300000001</v>
      </c>
      <c r="BW24" s="421">
        <v>56.689450999999998</v>
      </c>
      <c r="BX24" s="421">
        <v>80.398076000000003</v>
      </c>
      <c r="BY24" s="421">
        <v>101.96867399999999</v>
      </c>
      <c r="BZ24" s="421">
        <v>239.05620099999999</v>
      </c>
      <c r="CA24" s="421">
        <v>56.194231000000002</v>
      </c>
      <c r="CB24" s="421">
        <v>98.228398999999996</v>
      </c>
      <c r="CC24" s="421">
        <v>61.939376000000003</v>
      </c>
      <c r="CD24" s="421">
        <v>216.36200600000001</v>
      </c>
      <c r="CE24" s="421">
        <v>42.960802999999999</v>
      </c>
      <c r="CF24" s="421">
        <v>59.427515999999997</v>
      </c>
      <c r="CG24" s="421">
        <v>63.693232000000002</v>
      </c>
      <c r="CH24" s="421">
        <v>166.08155099999999</v>
      </c>
      <c r="CI24" s="296">
        <v>850.702991</v>
      </c>
      <c r="CJ24" s="421">
        <v>56.252634999999998</v>
      </c>
      <c r="CK24" s="421">
        <v>44.006452000000003</v>
      </c>
      <c r="CL24" s="421">
        <v>77.962424999999996</v>
      </c>
      <c r="CM24" s="421">
        <v>178.22151199999999</v>
      </c>
      <c r="CN24" s="421">
        <v>112.662954</v>
      </c>
      <c r="CO24" s="421">
        <v>144.199738</v>
      </c>
      <c r="CP24" s="421">
        <v>80.44802</v>
      </c>
      <c r="CQ24" s="421">
        <v>337.31071200000002</v>
      </c>
      <c r="CR24" s="421">
        <v>70.816891999999996</v>
      </c>
      <c r="CS24" s="421">
        <v>71.815240000000003</v>
      </c>
      <c r="CT24" s="421">
        <v>119.57347900000001</v>
      </c>
      <c r="CU24" s="421">
        <v>262.20560999999998</v>
      </c>
      <c r="CV24" s="421">
        <v>48.006739000000003</v>
      </c>
      <c r="CW24" s="421">
        <v>83.027997999999997</v>
      </c>
      <c r="CX24" s="421">
        <v>58.67371</v>
      </c>
      <c r="CY24" s="421">
        <v>189.70844700000001</v>
      </c>
      <c r="CZ24" s="296">
        <v>967.446281</v>
      </c>
      <c r="DA24" s="429" t="s">
        <v>890</v>
      </c>
      <c r="DB24" s="268" t="s">
        <v>779</v>
      </c>
      <c r="DH24" s="40"/>
      <c r="DI24" s="40"/>
      <c r="DJ24" s="41"/>
      <c r="DK24" s="41"/>
      <c r="DL24" s="41"/>
    </row>
    <row r="25" spans="1:116" s="230" customFormat="1" ht="18" hidden="1" customHeight="1" outlineLevel="1" x14ac:dyDescent="0.5">
      <c r="A25" s="267" t="s">
        <v>781</v>
      </c>
      <c r="B25" s="426" t="s">
        <v>782</v>
      </c>
      <c r="C25" s="422">
        <v>16.650915000000001</v>
      </c>
      <c r="D25" s="422">
        <v>20.730104999999998</v>
      </c>
      <c r="E25" s="422">
        <v>23.609978999999999</v>
      </c>
      <c r="F25" s="422">
        <v>60.990999000000002</v>
      </c>
      <c r="G25" s="422">
        <v>23.466856</v>
      </c>
      <c r="H25" s="422">
        <v>24.477160000000001</v>
      </c>
      <c r="I25" s="422">
        <v>11.804209</v>
      </c>
      <c r="J25" s="422">
        <v>59.748224999999998</v>
      </c>
      <c r="K25" s="422">
        <v>15.005708</v>
      </c>
      <c r="L25" s="422">
        <v>18.040914000000001</v>
      </c>
      <c r="M25" s="422">
        <v>12.417572</v>
      </c>
      <c r="N25" s="422">
        <v>45.464193999999999</v>
      </c>
      <c r="O25" s="422">
        <v>16.798818000000001</v>
      </c>
      <c r="P25" s="422">
        <v>19.913388000000001</v>
      </c>
      <c r="Q25" s="422">
        <v>24.150936999999999</v>
      </c>
      <c r="R25" s="422">
        <v>60.863143000000001</v>
      </c>
      <c r="S25" s="422">
        <v>227.06656100000001</v>
      </c>
      <c r="T25" s="422">
        <v>18.241970999999999</v>
      </c>
      <c r="U25" s="422">
        <v>20.688966000000001</v>
      </c>
      <c r="V25" s="422">
        <v>27.981527</v>
      </c>
      <c r="W25" s="422">
        <v>66.912464</v>
      </c>
      <c r="X25" s="422">
        <v>25.274322999999999</v>
      </c>
      <c r="Y25" s="422">
        <v>23.319673999999999</v>
      </c>
      <c r="Z25" s="422">
        <v>22.419150999999999</v>
      </c>
      <c r="AA25" s="422">
        <v>71.013148000000001</v>
      </c>
      <c r="AB25" s="422">
        <v>27.645555999999999</v>
      </c>
      <c r="AC25" s="422">
        <v>30.841061</v>
      </c>
      <c r="AD25" s="422">
        <v>20.328111</v>
      </c>
      <c r="AE25" s="422">
        <v>78.814728000000002</v>
      </c>
      <c r="AF25" s="422">
        <v>27.864584000000001</v>
      </c>
      <c r="AG25" s="422">
        <v>23.047249000000001</v>
      </c>
      <c r="AH25" s="422">
        <v>23.581603999999999</v>
      </c>
      <c r="AI25" s="422">
        <v>74.493437</v>
      </c>
      <c r="AJ25" s="297">
        <v>291.23377699999998</v>
      </c>
      <c r="AK25" s="422">
        <v>19.448630999999999</v>
      </c>
      <c r="AL25" s="422">
        <v>26.850926000000001</v>
      </c>
      <c r="AM25" s="422">
        <v>30.887165</v>
      </c>
      <c r="AN25" s="422">
        <v>77.186722000000003</v>
      </c>
      <c r="AO25" s="422">
        <v>28.649052999999999</v>
      </c>
      <c r="AP25" s="422">
        <v>30.551822999999999</v>
      </c>
      <c r="AQ25" s="422">
        <v>25.924102999999999</v>
      </c>
      <c r="AR25" s="422">
        <v>85.124978999999996</v>
      </c>
      <c r="AS25" s="422">
        <v>27.887521</v>
      </c>
      <c r="AT25" s="422">
        <v>28.069391</v>
      </c>
      <c r="AU25" s="422">
        <v>28.194887999999999</v>
      </c>
      <c r="AV25" s="422">
        <v>84.151799999999994</v>
      </c>
      <c r="AW25" s="422">
        <v>31.792475</v>
      </c>
      <c r="AX25" s="422">
        <v>33.089621999999999</v>
      </c>
      <c r="AY25" s="422">
        <v>26.102865999999999</v>
      </c>
      <c r="AZ25" s="422">
        <v>90.984962999999993</v>
      </c>
      <c r="BA25" s="556">
        <v>337.448464</v>
      </c>
      <c r="BB25" s="422">
        <v>15.055707</v>
      </c>
      <c r="BC25" s="422">
        <v>13.326031</v>
      </c>
      <c r="BD25" s="422">
        <v>15.882025000000001</v>
      </c>
      <c r="BE25" s="422">
        <v>44.263762999999997</v>
      </c>
      <c r="BF25" s="422">
        <v>11.359378</v>
      </c>
      <c r="BG25" s="422">
        <v>14.915393</v>
      </c>
      <c r="BH25" s="422">
        <v>15.781715999999999</v>
      </c>
      <c r="BI25" s="422">
        <v>42.056486999999997</v>
      </c>
      <c r="BJ25" s="422">
        <v>11.361549999999999</v>
      </c>
      <c r="BK25" s="422">
        <v>11.176947999999999</v>
      </c>
      <c r="BL25" s="422">
        <v>9.2390980000000003</v>
      </c>
      <c r="BM25" s="422">
        <v>31.777595999999999</v>
      </c>
      <c r="BN25" s="422">
        <v>11.538015</v>
      </c>
      <c r="BO25" s="422">
        <v>10.860438</v>
      </c>
      <c r="BP25" s="422">
        <v>10.123494000000001</v>
      </c>
      <c r="BQ25" s="422">
        <v>32.521946999999997</v>
      </c>
      <c r="BR25" s="297">
        <v>150.61979299999999</v>
      </c>
      <c r="BS25" s="422">
        <v>12.096524</v>
      </c>
      <c r="BT25" s="422">
        <v>14.070790000000001</v>
      </c>
      <c r="BU25" s="422">
        <v>10.740034</v>
      </c>
      <c r="BV25" s="422">
        <v>36.907347999999999</v>
      </c>
      <c r="BW25" s="422">
        <v>11.248564</v>
      </c>
      <c r="BX25" s="422">
        <v>15.614516999999999</v>
      </c>
      <c r="BY25" s="422">
        <v>11.834841000000001</v>
      </c>
      <c r="BZ25" s="422">
        <v>38.697921999999998</v>
      </c>
      <c r="CA25" s="422">
        <v>10.860806</v>
      </c>
      <c r="CB25" s="422">
        <v>15.605727999999999</v>
      </c>
      <c r="CC25" s="422">
        <v>11.516813000000001</v>
      </c>
      <c r="CD25" s="422">
        <v>37.983347000000002</v>
      </c>
      <c r="CE25" s="422">
        <v>14.060266</v>
      </c>
      <c r="CF25" s="422">
        <v>16.376097000000001</v>
      </c>
      <c r="CG25" s="422">
        <v>8.8089220000000008</v>
      </c>
      <c r="CH25" s="422">
        <v>39.245285000000003</v>
      </c>
      <c r="CI25" s="297">
        <v>152.83390199999999</v>
      </c>
      <c r="CJ25" s="422">
        <v>10.666062</v>
      </c>
      <c r="CK25" s="422">
        <v>9.7362920000000006</v>
      </c>
      <c r="CL25" s="422">
        <v>9.1765509999999999</v>
      </c>
      <c r="CM25" s="422">
        <v>29.578904999999999</v>
      </c>
      <c r="CN25" s="422">
        <v>8.7708349999999999</v>
      </c>
      <c r="CO25" s="422">
        <v>10.890343</v>
      </c>
      <c r="CP25" s="422">
        <v>8.7128460000000008</v>
      </c>
      <c r="CQ25" s="422">
        <v>28.374023999999999</v>
      </c>
      <c r="CR25" s="422">
        <v>10.941489000000001</v>
      </c>
      <c r="CS25" s="422">
        <v>10.950915999999999</v>
      </c>
      <c r="CT25" s="422">
        <v>11.080757999999999</v>
      </c>
      <c r="CU25" s="422">
        <v>32.973163999999997</v>
      </c>
      <c r="CV25" s="422">
        <v>10.985085</v>
      </c>
      <c r="CW25" s="422">
        <v>8.6632669999999994</v>
      </c>
      <c r="CX25" s="422">
        <v>10.437288000000001</v>
      </c>
      <c r="CY25" s="422">
        <v>30.085640000000001</v>
      </c>
      <c r="CZ25" s="297">
        <v>121.01173300000001</v>
      </c>
      <c r="DA25" s="430" t="s">
        <v>891</v>
      </c>
      <c r="DB25" s="267" t="s">
        <v>781</v>
      </c>
      <c r="DH25" s="40"/>
      <c r="DI25" s="40"/>
      <c r="DJ25" s="41"/>
      <c r="DK25" s="41"/>
      <c r="DL25" s="41"/>
    </row>
    <row r="26" spans="1:116" s="230" customFormat="1" ht="18" hidden="1" customHeight="1" outlineLevel="1" x14ac:dyDescent="0.5">
      <c r="A26" s="268" t="s">
        <v>783</v>
      </c>
      <c r="B26" s="425" t="s">
        <v>784</v>
      </c>
      <c r="C26" s="421">
        <v>38.254975000000002</v>
      </c>
      <c r="D26" s="421">
        <v>42.758780999999999</v>
      </c>
      <c r="E26" s="421">
        <v>55.320393000000003</v>
      </c>
      <c r="F26" s="421">
        <v>136.334149</v>
      </c>
      <c r="G26" s="421">
        <v>40.096414000000003</v>
      </c>
      <c r="H26" s="421">
        <v>54.186667999999997</v>
      </c>
      <c r="I26" s="421">
        <v>44.328239000000004</v>
      </c>
      <c r="J26" s="421">
        <v>138.611321</v>
      </c>
      <c r="K26" s="421">
        <v>46.661065999999998</v>
      </c>
      <c r="L26" s="421">
        <v>49.705613999999997</v>
      </c>
      <c r="M26" s="421">
        <v>48.919673000000003</v>
      </c>
      <c r="N26" s="421">
        <v>145.28635299999999</v>
      </c>
      <c r="O26" s="421">
        <v>52.961519000000003</v>
      </c>
      <c r="P26" s="421">
        <v>45.246699</v>
      </c>
      <c r="Q26" s="421">
        <v>46.204487</v>
      </c>
      <c r="R26" s="421">
        <v>144.41270499999999</v>
      </c>
      <c r="S26" s="421">
        <v>564.64452800000004</v>
      </c>
      <c r="T26" s="421">
        <v>44.640090999999998</v>
      </c>
      <c r="U26" s="421">
        <v>39.388427999999998</v>
      </c>
      <c r="V26" s="421">
        <v>51.978197000000002</v>
      </c>
      <c r="W26" s="421">
        <v>136.00671600000001</v>
      </c>
      <c r="X26" s="421">
        <v>39.876894999999998</v>
      </c>
      <c r="Y26" s="421">
        <v>48.780819999999999</v>
      </c>
      <c r="Z26" s="421">
        <v>41.924245999999997</v>
      </c>
      <c r="AA26" s="421">
        <v>130.58196100000001</v>
      </c>
      <c r="AB26" s="421">
        <v>47.915709999999997</v>
      </c>
      <c r="AC26" s="421">
        <v>53.404749000000002</v>
      </c>
      <c r="AD26" s="421">
        <v>59.617415000000001</v>
      </c>
      <c r="AE26" s="421">
        <v>160.93787399999999</v>
      </c>
      <c r="AF26" s="421">
        <v>63.970737</v>
      </c>
      <c r="AG26" s="421">
        <v>62.671889</v>
      </c>
      <c r="AH26" s="421">
        <v>69.462056000000004</v>
      </c>
      <c r="AI26" s="421">
        <v>196.104682</v>
      </c>
      <c r="AJ26" s="296">
        <v>623.63123299999995</v>
      </c>
      <c r="AK26" s="421">
        <v>60.193210999999998</v>
      </c>
      <c r="AL26" s="421">
        <v>213.95601400000001</v>
      </c>
      <c r="AM26" s="421">
        <v>81.291256000000004</v>
      </c>
      <c r="AN26" s="421">
        <v>355.44048099999998</v>
      </c>
      <c r="AO26" s="421">
        <v>78.362026999999998</v>
      </c>
      <c r="AP26" s="421">
        <v>80.203979000000004</v>
      </c>
      <c r="AQ26" s="421">
        <v>77.263605999999996</v>
      </c>
      <c r="AR26" s="421">
        <v>235.829612</v>
      </c>
      <c r="AS26" s="421">
        <v>91.919556</v>
      </c>
      <c r="AT26" s="421">
        <v>104.354854</v>
      </c>
      <c r="AU26" s="421">
        <v>104.53424699999999</v>
      </c>
      <c r="AV26" s="421">
        <v>300.80865699999998</v>
      </c>
      <c r="AW26" s="421">
        <v>105.949568</v>
      </c>
      <c r="AX26" s="421">
        <v>116.83746499999999</v>
      </c>
      <c r="AY26" s="421">
        <v>131.946245</v>
      </c>
      <c r="AZ26" s="421">
        <v>354.73327799999998</v>
      </c>
      <c r="BA26" s="555">
        <v>1246.8120280000001</v>
      </c>
      <c r="BB26" s="421">
        <v>123.141946</v>
      </c>
      <c r="BC26" s="421">
        <v>115.707201</v>
      </c>
      <c r="BD26" s="421">
        <v>176.82502500000001</v>
      </c>
      <c r="BE26" s="421">
        <v>415.674172</v>
      </c>
      <c r="BF26" s="421">
        <v>115.070336</v>
      </c>
      <c r="BG26" s="421">
        <v>182.89740499999999</v>
      </c>
      <c r="BH26" s="421">
        <v>85.105653000000004</v>
      </c>
      <c r="BI26" s="421">
        <v>383.07339400000001</v>
      </c>
      <c r="BJ26" s="421">
        <v>171.79960600000001</v>
      </c>
      <c r="BK26" s="421">
        <v>188.55939799999999</v>
      </c>
      <c r="BL26" s="421">
        <v>210.39062899999999</v>
      </c>
      <c r="BM26" s="421">
        <v>570.74963300000002</v>
      </c>
      <c r="BN26" s="421">
        <v>92.791048000000004</v>
      </c>
      <c r="BO26" s="421">
        <v>211.72107600000001</v>
      </c>
      <c r="BP26" s="421">
        <v>120.09233</v>
      </c>
      <c r="BQ26" s="421">
        <v>424.60445399999998</v>
      </c>
      <c r="BR26" s="296">
        <v>1794.1016529999999</v>
      </c>
      <c r="BS26" s="421">
        <v>107.641527</v>
      </c>
      <c r="BT26" s="421">
        <v>183.21100999999999</v>
      </c>
      <c r="BU26" s="421">
        <v>110.766049</v>
      </c>
      <c r="BV26" s="421">
        <v>401.61858599999999</v>
      </c>
      <c r="BW26" s="421">
        <v>132.001778</v>
      </c>
      <c r="BX26" s="421">
        <v>140.22187199999999</v>
      </c>
      <c r="BY26" s="421">
        <v>120.48757500000001</v>
      </c>
      <c r="BZ26" s="421">
        <v>392.71122500000001</v>
      </c>
      <c r="CA26" s="421">
        <v>174.221034</v>
      </c>
      <c r="CB26" s="421">
        <v>181.22977499999999</v>
      </c>
      <c r="CC26" s="421">
        <v>226.444886</v>
      </c>
      <c r="CD26" s="421">
        <v>581.89569500000005</v>
      </c>
      <c r="CE26" s="421">
        <v>168.524765</v>
      </c>
      <c r="CF26" s="421">
        <v>167.43688800000001</v>
      </c>
      <c r="CG26" s="421">
        <v>279.92497900000001</v>
      </c>
      <c r="CH26" s="421">
        <v>615.88663199999996</v>
      </c>
      <c r="CI26" s="296">
        <v>1992.112138</v>
      </c>
      <c r="CJ26" s="421">
        <v>240.58861099999999</v>
      </c>
      <c r="CK26" s="421">
        <v>124.48671299999999</v>
      </c>
      <c r="CL26" s="421">
        <v>127.916524</v>
      </c>
      <c r="CM26" s="421">
        <v>492.991848</v>
      </c>
      <c r="CN26" s="421">
        <v>179.251419</v>
      </c>
      <c r="CO26" s="421">
        <v>190.67679699999999</v>
      </c>
      <c r="CP26" s="421">
        <v>126.67716900000001</v>
      </c>
      <c r="CQ26" s="421">
        <v>496.60538400000002</v>
      </c>
      <c r="CR26" s="421">
        <v>115.50362199999999</v>
      </c>
      <c r="CS26" s="421">
        <v>176.34528</v>
      </c>
      <c r="CT26" s="421">
        <v>98.915188000000001</v>
      </c>
      <c r="CU26" s="421">
        <v>390.76409000000001</v>
      </c>
      <c r="CV26" s="421">
        <v>92.208209999999994</v>
      </c>
      <c r="CW26" s="421">
        <v>167.05041600000001</v>
      </c>
      <c r="CX26" s="421">
        <v>141.34907200000001</v>
      </c>
      <c r="CY26" s="421">
        <v>400.60769800000003</v>
      </c>
      <c r="CZ26" s="296">
        <v>1780.96902</v>
      </c>
      <c r="DA26" s="429" t="s">
        <v>892</v>
      </c>
      <c r="DB26" s="268" t="s">
        <v>783</v>
      </c>
      <c r="DH26" s="40"/>
      <c r="DI26" s="40"/>
      <c r="DJ26" s="41"/>
      <c r="DK26" s="41"/>
      <c r="DL26" s="41"/>
    </row>
    <row r="27" spans="1:116" s="230" customFormat="1" ht="18" hidden="1" customHeight="1" outlineLevel="1" x14ac:dyDescent="0.5">
      <c r="A27" s="267" t="s">
        <v>785</v>
      </c>
      <c r="B27" s="426" t="s">
        <v>786</v>
      </c>
      <c r="C27" s="422">
        <v>869.11540200000002</v>
      </c>
      <c r="D27" s="422">
        <v>856.15118600000005</v>
      </c>
      <c r="E27" s="422">
        <v>896.69004700000005</v>
      </c>
      <c r="F27" s="422">
        <v>2621.956635</v>
      </c>
      <c r="G27" s="422">
        <v>657.22380399999997</v>
      </c>
      <c r="H27" s="422">
        <v>960.85516900000005</v>
      </c>
      <c r="I27" s="422">
        <v>736.90658399999995</v>
      </c>
      <c r="J27" s="422">
        <v>2354.985557</v>
      </c>
      <c r="K27" s="422">
        <v>801.366581</v>
      </c>
      <c r="L27" s="422">
        <v>840.49119800000005</v>
      </c>
      <c r="M27" s="422">
        <v>773.34686999999997</v>
      </c>
      <c r="N27" s="422">
        <v>2415.2046489999998</v>
      </c>
      <c r="O27" s="422">
        <v>885.56037000000003</v>
      </c>
      <c r="P27" s="422">
        <v>804.62498000000005</v>
      </c>
      <c r="Q27" s="422">
        <v>1182.968093</v>
      </c>
      <c r="R27" s="422">
        <v>2873.1534430000002</v>
      </c>
      <c r="S27" s="422">
        <v>10265.300284000001</v>
      </c>
      <c r="T27" s="422">
        <v>863.99854600000003</v>
      </c>
      <c r="U27" s="422">
        <v>763.80707399999994</v>
      </c>
      <c r="V27" s="422">
        <v>889.10874200000001</v>
      </c>
      <c r="W27" s="422">
        <v>2516.914362</v>
      </c>
      <c r="X27" s="422">
        <v>923.065969</v>
      </c>
      <c r="Y27" s="422">
        <v>1178.110146</v>
      </c>
      <c r="Z27" s="422">
        <v>885.72920199999999</v>
      </c>
      <c r="AA27" s="422">
        <v>2986.9053170000002</v>
      </c>
      <c r="AB27" s="422">
        <v>1297.654927</v>
      </c>
      <c r="AC27" s="422">
        <v>906.51454200000001</v>
      </c>
      <c r="AD27" s="422">
        <v>857.84061799999995</v>
      </c>
      <c r="AE27" s="422">
        <v>3062.0100870000001</v>
      </c>
      <c r="AF27" s="422">
        <v>1335.3472260000001</v>
      </c>
      <c r="AG27" s="422">
        <v>1012.470623</v>
      </c>
      <c r="AH27" s="422">
        <v>1210.5421329999999</v>
      </c>
      <c r="AI27" s="422">
        <v>3558.3599819999999</v>
      </c>
      <c r="AJ27" s="297">
        <v>12124.189748000001</v>
      </c>
      <c r="AK27" s="422">
        <v>1149.31421</v>
      </c>
      <c r="AL27" s="422">
        <v>1076.785007</v>
      </c>
      <c r="AM27" s="422">
        <v>1142.6733300000001</v>
      </c>
      <c r="AN27" s="422">
        <v>3368.772547</v>
      </c>
      <c r="AO27" s="422">
        <v>1290.996627</v>
      </c>
      <c r="AP27" s="422">
        <v>1237.6936969999999</v>
      </c>
      <c r="AQ27" s="422">
        <v>1159.8494599999999</v>
      </c>
      <c r="AR27" s="422">
        <v>3688.5397830000002</v>
      </c>
      <c r="AS27" s="422">
        <v>1562.8255160000001</v>
      </c>
      <c r="AT27" s="422">
        <v>1216.1248370000001</v>
      </c>
      <c r="AU27" s="422">
        <v>1243.631093</v>
      </c>
      <c r="AV27" s="422">
        <v>4022.581447</v>
      </c>
      <c r="AW27" s="422">
        <v>1299.0529409999999</v>
      </c>
      <c r="AX27" s="422">
        <v>1755.8041760000001</v>
      </c>
      <c r="AY27" s="422">
        <v>1808.0628380000001</v>
      </c>
      <c r="AZ27" s="422">
        <v>4862.9199550000003</v>
      </c>
      <c r="BA27" s="556">
        <v>15942.813732000001</v>
      </c>
      <c r="BB27" s="422">
        <v>520.69494999999995</v>
      </c>
      <c r="BC27" s="422">
        <v>454.707921</v>
      </c>
      <c r="BD27" s="422">
        <v>287.07817899999998</v>
      </c>
      <c r="BE27" s="422">
        <v>1262.4810500000001</v>
      </c>
      <c r="BF27" s="422">
        <v>373.895579</v>
      </c>
      <c r="BG27" s="422">
        <v>253.37385800000001</v>
      </c>
      <c r="BH27" s="422">
        <v>229.39993899999999</v>
      </c>
      <c r="BI27" s="422">
        <v>856.66937600000006</v>
      </c>
      <c r="BJ27" s="422">
        <v>185.992794</v>
      </c>
      <c r="BK27" s="422">
        <v>219.40642299999999</v>
      </c>
      <c r="BL27" s="422">
        <v>285.99811399999999</v>
      </c>
      <c r="BM27" s="422">
        <v>691.39733100000001</v>
      </c>
      <c r="BN27" s="422">
        <v>343.10062499999998</v>
      </c>
      <c r="BO27" s="422">
        <v>105.219989</v>
      </c>
      <c r="BP27" s="422">
        <v>220.17805100000001</v>
      </c>
      <c r="BQ27" s="422">
        <v>668.49866499999996</v>
      </c>
      <c r="BR27" s="297">
        <v>3479.0464219999999</v>
      </c>
      <c r="BS27" s="422">
        <v>166.34044499999999</v>
      </c>
      <c r="BT27" s="422">
        <v>285.64510899999999</v>
      </c>
      <c r="BU27" s="422">
        <v>120.71495899999999</v>
      </c>
      <c r="BV27" s="422">
        <v>572.700513</v>
      </c>
      <c r="BW27" s="422">
        <v>270.05842999999999</v>
      </c>
      <c r="BX27" s="422">
        <v>251.82836499999999</v>
      </c>
      <c r="BY27" s="422">
        <v>318.79352799999998</v>
      </c>
      <c r="BZ27" s="422">
        <v>840.68032300000004</v>
      </c>
      <c r="CA27" s="422">
        <v>154.52534600000001</v>
      </c>
      <c r="CB27" s="422">
        <v>159.604073</v>
      </c>
      <c r="CC27" s="422">
        <v>233.696698</v>
      </c>
      <c r="CD27" s="422">
        <v>547.82611699999995</v>
      </c>
      <c r="CE27" s="422">
        <v>144.34565900000001</v>
      </c>
      <c r="CF27" s="422">
        <v>185.452617</v>
      </c>
      <c r="CG27" s="422">
        <v>388.17204400000003</v>
      </c>
      <c r="CH27" s="422">
        <v>717.97032000000002</v>
      </c>
      <c r="CI27" s="297">
        <v>2679.1772729999998</v>
      </c>
      <c r="CJ27" s="422">
        <v>172.182343</v>
      </c>
      <c r="CK27" s="422">
        <v>359.31880100000001</v>
      </c>
      <c r="CL27" s="422">
        <v>235.38935900000001</v>
      </c>
      <c r="CM27" s="422">
        <v>766.89050199999997</v>
      </c>
      <c r="CN27" s="422">
        <v>297.726676</v>
      </c>
      <c r="CO27" s="422">
        <v>241.01603399999999</v>
      </c>
      <c r="CP27" s="422">
        <v>505.113856</v>
      </c>
      <c r="CQ27" s="422">
        <v>1043.8565659999999</v>
      </c>
      <c r="CR27" s="422">
        <v>316.41299900000001</v>
      </c>
      <c r="CS27" s="422">
        <v>355.78171200000003</v>
      </c>
      <c r="CT27" s="422">
        <v>175.70127400000001</v>
      </c>
      <c r="CU27" s="422">
        <v>847.895984</v>
      </c>
      <c r="CV27" s="422">
        <v>212.797324</v>
      </c>
      <c r="CW27" s="422">
        <v>324.14076899999998</v>
      </c>
      <c r="CX27" s="422">
        <v>170.692939</v>
      </c>
      <c r="CY27" s="422">
        <v>707.631032</v>
      </c>
      <c r="CZ27" s="297">
        <v>3366.274085</v>
      </c>
      <c r="DA27" s="430" t="s">
        <v>893</v>
      </c>
      <c r="DB27" s="267" t="s">
        <v>785</v>
      </c>
      <c r="DH27" s="40"/>
      <c r="DI27" s="40"/>
      <c r="DJ27" s="41"/>
      <c r="DK27" s="41"/>
      <c r="DL27" s="41"/>
    </row>
    <row r="28" spans="1:116" s="230" customFormat="1" ht="18" hidden="1" customHeight="1" outlineLevel="1" x14ac:dyDescent="0.5">
      <c r="A28" s="268" t="s">
        <v>787</v>
      </c>
      <c r="B28" s="425" t="s">
        <v>788</v>
      </c>
      <c r="C28" s="421">
        <v>12.500487</v>
      </c>
      <c r="D28" s="421">
        <v>12.113402000000001</v>
      </c>
      <c r="E28" s="421">
        <v>12.814981</v>
      </c>
      <c r="F28" s="421">
        <v>37.428870000000003</v>
      </c>
      <c r="G28" s="421">
        <v>4.6621459999999999</v>
      </c>
      <c r="H28" s="421">
        <v>9.9122339999999998</v>
      </c>
      <c r="I28" s="421">
        <v>7.7999879999999999</v>
      </c>
      <c r="J28" s="421">
        <v>22.374368</v>
      </c>
      <c r="K28" s="421">
        <v>4.3634719999999998</v>
      </c>
      <c r="L28" s="421">
        <v>8.841329</v>
      </c>
      <c r="M28" s="421">
        <v>10.278689999999999</v>
      </c>
      <c r="N28" s="421">
        <v>23.483491000000001</v>
      </c>
      <c r="O28" s="421">
        <v>5.8343210000000001</v>
      </c>
      <c r="P28" s="421">
        <v>7.3266809999999998</v>
      </c>
      <c r="Q28" s="421">
        <v>12.299488</v>
      </c>
      <c r="R28" s="421">
        <v>25.46049</v>
      </c>
      <c r="S28" s="421">
        <v>108.747219</v>
      </c>
      <c r="T28" s="421">
        <v>10.796916</v>
      </c>
      <c r="U28" s="421">
        <v>10.516277000000001</v>
      </c>
      <c r="V28" s="421">
        <v>12.855408000000001</v>
      </c>
      <c r="W28" s="421">
        <v>34.168601000000002</v>
      </c>
      <c r="X28" s="421">
        <v>6.5850390000000001</v>
      </c>
      <c r="Y28" s="421">
        <v>8.5733010000000007</v>
      </c>
      <c r="Z28" s="421">
        <v>4.302365</v>
      </c>
      <c r="AA28" s="421">
        <v>19.460705000000001</v>
      </c>
      <c r="AB28" s="421">
        <v>13.895994999999999</v>
      </c>
      <c r="AC28" s="421">
        <v>8.3681129999999992</v>
      </c>
      <c r="AD28" s="421">
        <v>13.015632</v>
      </c>
      <c r="AE28" s="421">
        <v>35.279739999999997</v>
      </c>
      <c r="AF28" s="421">
        <v>11.645951</v>
      </c>
      <c r="AG28" s="421">
        <v>11.528127</v>
      </c>
      <c r="AH28" s="421">
        <v>8.2266460000000006</v>
      </c>
      <c r="AI28" s="421">
        <v>31.400724</v>
      </c>
      <c r="AJ28" s="296">
        <v>120.30977</v>
      </c>
      <c r="AK28" s="421">
        <v>13.686229000000001</v>
      </c>
      <c r="AL28" s="421">
        <v>13.137283999999999</v>
      </c>
      <c r="AM28" s="421">
        <v>14.697082999999999</v>
      </c>
      <c r="AN28" s="421">
        <v>41.520595999999998</v>
      </c>
      <c r="AO28" s="421">
        <v>9.6106370000000005</v>
      </c>
      <c r="AP28" s="421">
        <v>9.5143769999999996</v>
      </c>
      <c r="AQ28" s="421">
        <v>5.3775089999999999</v>
      </c>
      <c r="AR28" s="421">
        <v>24.502523</v>
      </c>
      <c r="AS28" s="421">
        <v>13.480915</v>
      </c>
      <c r="AT28" s="421">
        <v>7.9286349999999999</v>
      </c>
      <c r="AU28" s="421">
        <v>9.8604380000000003</v>
      </c>
      <c r="AV28" s="421">
        <v>31.269988000000001</v>
      </c>
      <c r="AW28" s="421">
        <v>11.19482</v>
      </c>
      <c r="AX28" s="421">
        <v>13.079940000000001</v>
      </c>
      <c r="AY28" s="421">
        <v>8.817475</v>
      </c>
      <c r="AZ28" s="421">
        <v>33.092235000000002</v>
      </c>
      <c r="BA28" s="555">
        <v>130.38534200000001</v>
      </c>
      <c r="BB28" s="421">
        <v>172.858045</v>
      </c>
      <c r="BC28" s="421">
        <v>156.854702</v>
      </c>
      <c r="BD28" s="421">
        <v>148.521196</v>
      </c>
      <c r="BE28" s="421">
        <v>478.23394300000001</v>
      </c>
      <c r="BF28" s="421">
        <v>134.767312</v>
      </c>
      <c r="BG28" s="421">
        <v>127.61347600000001</v>
      </c>
      <c r="BH28" s="421">
        <v>137.604589</v>
      </c>
      <c r="BI28" s="421">
        <v>399.98537700000003</v>
      </c>
      <c r="BJ28" s="421">
        <v>126.00715</v>
      </c>
      <c r="BK28" s="421">
        <v>161.72811799999999</v>
      </c>
      <c r="BL28" s="421">
        <v>124.628411</v>
      </c>
      <c r="BM28" s="421">
        <v>412.36367899999999</v>
      </c>
      <c r="BN28" s="421">
        <v>145.264363</v>
      </c>
      <c r="BO28" s="421">
        <v>134.74319800000001</v>
      </c>
      <c r="BP28" s="421">
        <v>138.15868</v>
      </c>
      <c r="BQ28" s="421">
        <v>418.16624100000001</v>
      </c>
      <c r="BR28" s="296">
        <v>1708.7492400000001</v>
      </c>
      <c r="BS28" s="421">
        <v>118.12770399999999</v>
      </c>
      <c r="BT28" s="421">
        <v>125.602282</v>
      </c>
      <c r="BU28" s="421">
        <v>140.72469799999999</v>
      </c>
      <c r="BV28" s="421">
        <v>384.45468399999999</v>
      </c>
      <c r="BW28" s="421">
        <v>118.42428099999999</v>
      </c>
      <c r="BX28" s="421">
        <v>101.695849</v>
      </c>
      <c r="BY28" s="421">
        <v>113.137083</v>
      </c>
      <c r="BZ28" s="421">
        <v>333.25721299999998</v>
      </c>
      <c r="CA28" s="421">
        <v>96.347900999999993</v>
      </c>
      <c r="CB28" s="421">
        <v>110.942852</v>
      </c>
      <c r="CC28" s="421">
        <v>114.832677</v>
      </c>
      <c r="CD28" s="421">
        <v>322.12342999999998</v>
      </c>
      <c r="CE28" s="421">
        <v>113.493188</v>
      </c>
      <c r="CF28" s="421">
        <v>101.687273</v>
      </c>
      <c r="CG28" s="421">
        <v>132.031825</v>
      </c>
      <c r="CH28" s="421">
        <v>347.21228600000001</v>
      </c>
      <c r="CI28" s="296">
        <v>1387.047613</v>
      </c>
      <c r="CJ28" s="421">
        <v>122.790581</v>
      </c>
      <c r="CK28" s="421">
        <v>135.80902599999999</v>
      </c>
      <c r="CL28" s="421">
        <v>154.09696</v>
      </c>
      <c r="CM28" s="421">
        <v>412.69656700000002</v>
      </c>
      <c r="CN28" s="421">
        <v>108.406429</v>
      </c>
      <c r="CO28" s="421">
        <v>146.84865300000001</v>
      </c>
      <c r="CP28" s="421">
        <v>102.979855</v>
      </c>
      <c r="CQ28" s="421">
        <v>358.234936</v>
      </c>
      <c r="CR28" s="421">
        <v>127.328941</v>
      </c>
      <c r="CS28" s="421">
        <v>110.59772599999999</v>
      </c>
      <c r="CT28" s="421">
        <v>122.269751</v>
      </c>
      <c r="CU28" s="421">
        <v>360.196417</v>
      </c>
      <c r="CV28" s="421">
        <v>108.41071599999999</v>
      </c>
      <c r="CW28" s="421">
        <v>123.95425400000001</v>
      </c>
      <c r="CX28" s="421">
        <v>138.58923200000001</v>
      </c>
      <c r="CY28" s="421">
        <v>370.95420200000001</v>
      </c>
      <c r="CZ28" s="296">
        <v>1502.082122</v>
      </c>
      <c r="DA28" s="429" t="s">
        <v>894</v>
      </c>
      <c r="DB28" s="268" t="s">
        <v>787</v>
      </c>
      <c r="DH28" s="40"/>
      <c r="DI28" s="40"/>
      <c r="DJ28" s="41"/>
      <c r="DK28" s="41"/>
      <c r="DL28" s="41"/>
    </row>
    <row r="29" spans="1:116" s="230" customFormat="1" ht="18" customHeight="1" collapsed="1" x14ac:dyDescent="0.5">
      <c r="A29" s="299" t="s">
        <v>945</v>
      </c>
      <c r="B29" s="433" t="s">
        <v>946</v>
      </c>
      <c r="C29" s="432">
        <v>1116.0476470000001</v>
      </c>
      <c r="D29" s="432">
        <v>1143.116</v>
      </c>
      <c r="E29" s="432">
        <v>1201.290802</v>
      </c>
      <c r="F29" s="432">
        <v>3460.4544490000003</v>
      </c>
      <c r="G29" s="432">
        <v>922.79683799999998</v>
      </c>
      <c r="H29" s="432">
        <v>1279.5345910000001</v>
      </c>
      <c r="I29" s="432">
        <v>999.87631499999998</v>
      </c>
      <c r="J29" s="432">
        <v>3202.2077439999998</v>
      </c>
      <c r="K29" s="432">
        <v>1104.5314289999999</v>
      </c>
      <c r="L29" s="432">
        <v>1172.4607710000002</v>
      </c>
      <c r="M29" s="432">
        <v>1047.0618260000001</v>
      </c>
      <c r="N29" s="432">
        <v>3324.0540259999998</v>
      </c>
      <c r="O29" s="432">
        <v>1196.146109</v>
      </c>
      <c r="P29" s="432">
        <v>1067.538579</v>
      </c>
      <c r="Q29" s="432">
        <v>1476.7832350000001</v>
      </c>
      <c r="R29" s="432">
        <v>3740.4679230000002</v>
      </c>
      <c r="S29" s="432">
        <v>13727.184142000002</v>
      </c>
      <c r="T29" s="432">
        <v>1127.7331140000001</v>
      </c>
      <c r="U29" s="432">
        <v>1044.5078459999997</v>
      </c>
      <c r="V29" s="432">
        <v>1115.1387989999998</v>
      </c>
      <c r="W29" s="432">
        <v>3287.3797589999999</v>
      </c>
      <c r="X29" s="432">
        <v>1171.3410280000001</v>
      </c>
      <c r="Y29" s="432">
        <v>1482.6900499999999</v>
      </c>
      <c r="Z29" s="432">
        <v>1175.110469</v>
      </c>
      <c r="AA29" s="432">
        <v>3829.1415470000002</v>
      </c>
      <c r="AB29" s="432">
        <v>1626.7900670000001</v>
      </c>
      <c r="AC29" s="432">
        <v>1305.924935</v>
      </c>
      <c r="AD29" s="432">
        <v>1193.9473250000001</v>
      </c>
      <c r="AE29" s="432">
        <v>4126.662327</v>
      </c>
      <c r="AF29" s="432">
        <v>1672.6335410000002</v>
      </c>
      <c r="AG29" s="432">
        <v>1334.645524</v>
      </c>
      <c r="AH29" s="432">
        <v>1568.758143</v>
      </c>
      <c r="AI29" s="432">
        <v>4576.0372079999997</v>
      </c>
      <c r="AJ29" s="300">
        <v>15819.220841</v>
      </c>
      <c r="AK29" s="432">
        <v>1491.0892359999998</v>
      </c>
      <c r="AL29" s="432">
        <v>1525.6332989999999</v>
      </c>
      <c r="AM29" s="432">
        <v>1507.402814</v>
      </c>
      <c r="AN29" s="432">
        <v>4524.1253500000003</v>
      </c>
      <c r="AO29" s="432">
        <v>1655.7436600000001</v>
      </c>
      <c r="AP29" s="432">
        <v>1552.9772109999999</v>
      </c>
      <c r="AQ29" s="432">
        <v>1490.2179059999999</v>
      </c>
      <c r="AR29" s="432">
        <v>4698.938776</v>
      </c>
      <c r="AS29" s="432">
        <v>1989.7171900000001</v>
      </c>
      <c r="AT29" s="432">
        <v>1646.2858220000001</v>
      </c>
      <c r="AU29" s="432">
        <v>1689.9525619999999</v>
      </c>
      <c r="AV29" s="432">
        <v>5325.955575</v>
      </c>
      <c r="AW29" s="432">
        <v>1743.9965129999998</v>
      </c>
      <c r="AX29" s="432">
        <v>2148.309342</v>
      </c>
      <c r="AY29" s="432">
        <v>2246.025607</v>
      </c>
      <c r="AZ29" s="432">
        <v>6138.3314610000007</v>
      </c>
      <c r="BA29" s="557">
        <v>20687.351161000002</v>
      </c>
      <c r="BB29" s="432">
        <v>1346.2270659999999</v>
      </c>
      <c r="BC29" s="432">
        <v>1156.693483</v>
      </c>
      <c r="BD29" s="432">
        <v>1154.6668499999998</v>
      </c>
      <c r="BE29" s="432">
        <v>3657.587399</v>
      </c>
      <c r="BF29" s="432">
        <v>1202.5010279999999</v>
      </c>
      <c r="BG29" s="432">
        <v>1021.324426</v>
      </c>
      <c r="BH29" s="432">
        <v>1083.1835769999998</v>
      </c>
      <c r="BI29" s="432">
        <v>3307.0090309999996</v>
      </c>
      <c r="BJ29" s="432">
        <v>906.34889700000008</v>
      </c>
      <c r="BK29" s="432">
        <v>1104.8611550000001</v>
      </c>
      <c r="BL29" s="432">
        <v>904.18113299999993</v>
      </c>
      <c r="BM29" s="432">
        <v>2915.3911850000004</v>
      </c>
      <c r="BN29" s="432">
        <v>932.84927999999991</v>
      </c>
      <c r="BO29" s="432">
        <v>758.67287799999997</v>
      </c>
      <c r="BP29" s="432">
        <v>898.40793099999996</v>
      </c>
      <c r="BQ29" s="432">
        <v>2589.930089</v>
      </c>
      <c r="BR29" s="300">
        <v>12469.917704</v>
      </c>
      <c r="BS29" s="432">
        <v>826.77765699999986</v>
      </c>
      <c r="BT29" s="432">
        <v>963.90100299999995</v>
      </c>
      <c r="BU29" s="432">
        <v>933.25356199999999</v>
      </c>
      <c r="BV29" s="432">
        <v>2723.9322219999999</v>
      </c>
      <c r="BW29" s="432">
        <v>996.18281500000001</v>
      </c>
      <c r="BX29" s="432">
        <v>898.84362499999986</v>
      </c>
      <c r="BY29" s="432">
        <v>1089.5056520000001</v>
      </c>
      <c r="BZ29" s="432">
        <v>2984.5320920000004</v>
      </c>
      <c r="CA29" s="432">
        <v>783.31630500000006</v>
      </c>
      <c r="CB29" s="432">
        <v>872.60248899999999</v>
      </c>
      <c r="CC29" s="432">
        <v>969.97314499999993</v>
      </c>
      <c r="CD29" s="432">
        <v>2625.8919390000005</v>
      </c>
      <c r="CE29" s="432">
        <v>799.69276100000013</v>
      </c>
      <c r="CF29" s="432">
        <v>916.95751100000007</v>
      </c>
      <c r="CG29" s="432">
        <v>1222.2238070000001</v>
      </c>
      <c r="CH29" s="432">
        <v>2938.8740789999997</v>
      </c>
      <c r="CI29" s="300">
        <v>11273.230332000001</v>
      </c>
      <c r="CJ29" s="432">
        <v>1028.5715089999999</v>
      </c>
      <c r="CK29" s="432">
        <v>947.56528400000002</v>
      </c>
      <c r="CL29" s="432">
        <v>996.08129200000008</v>
      </c>
      <c r="CM29" s="432">
        <v>2972.2180829999998</v>
      </c>
      <c r="CN29" s="432">
        <v>1098.1374139999998</v>
      </c>
      <c r="CO29" s="432">
        <v>1197.840561</v>
      </c>
      <c r="CP29" s="432">
        <v>1150.4155560000002</v>
      </c>
      <c r="CQ29" s="432">
        <v>3446.3935309999997</v>
      </c>
      <c r="CR29" s="432">
        <v>1029.190006</v>
      </c>
      <c r="CS29" s="432">
        <v>1081.5254850000001</v>
      </c>
      <c r="CT29" s="432">
        <v>781.54082400000004</v>
      </c>
      <c r="CU29" s="432">
        <v>2892.2563140000002</v>
      </c>
      <c r="CV29" s="432">
        <v>787.81139399999995</v>
      </c>
      <c r="CW29" s="432">
        <v>1020.3542930000001</v>
      </c>
      <c r="CX29" s="432">
        <v>873.23935900000015</v>
      </c>
      <c r="CY29" s="432">
        <v>2681.4050459999999</v>
      </c>
      <c r="CZ29" s="300">
        <v>11992.272974</v>
      </c>
      <c r="DA29" s="434" t="s">
        <v>947</v>
      </c>
      <c r="DB29" s="299" t="s">
        <v>945</v>
      </c>
      <c r="DH29" s="40"/>
      <c r="DI29" s="40"/>
      <c r="DJ29" s="41"/>
      <c r="DK29" s="41"/>
      <c r="DL29" s="41"/>
    </row>
    <row r="30" spans="1:116" s="230" customFormat="1" ht="18" hidden="1" customHeight="1" outlineLevel="1" x14ac:dyDescent="0.5">
      <c r="A30" s="267" t="s">
        <v>789</v>
      </c>
      <c r="B30" s="426" t="s">
        <v>790</v>
      </c>
      <c r="C30" s="422">
        <v>0.117787</v>
      </c>
      <c r="D30" s="422">
        <v>3.4638000000000002E-2</v>
      </c>
      <c r="E30" s="422">
        <v>0.23086899999999999</v>
      </c>
      <c r="F30" s="422">
        <v>0.38329400000000002</v>
      </c>
      <c r="G30" s="422">
        <v>1.699E-3</v>
      </c>
      <c r="H30" s="422">
        <v>0.79324300000000003</v>
      </c>
      <c r="I30" s="422">
        <v>0.19858600000000001</v>
      </c>
      <c r="J30" s="422">
        <v>0.99352799999999997</v>
      </c>
      <c r="K30" s="422">
        <v>0.36206199999999999</v>
      </c>
      <c r="L30" s="422">
        <v>0.54290400000000005</v>
      </c>
      <c r="M30" s="422">
        <v>0.12831100000000001</v>
      </c>
      <c r="N30" s="422">
        <v>1.033277</v>
      </c>
      <c r="O30" s="422">
        <v>0.89043099999999997</v>
      </c>
      <c r="P30" s="422">
        <v>0.53255600000000003</v>
      </c>
      <c r="Q30" s="422">
        <v>0.17660600000000001</v>
      </c>
      <c r="R30" s="422">
        <v>1.599593</v>
      </c>
      <c r="S30" s="422">
        <v>4.0096920000000003</v>
      </c>
      <c r="T30" s="422">
        <v>5.3567999999999998E-2</v>
      </c>
      <c r="U30" s="422">
        <v>0.38682800000000001</v>
      </c>
      <c r="V30" s="422">
        <v>1.138671</v>
      </c>
      <c r="W30" s="422">
        <v>1.579067</v>
      </c>
      <c r="X30" s="422">
        <v>0.86104800000000004</v>
      </c>
      <c r="Y30" s="422">
        <v>0.63804099999999997</v>
      </c>
      <c r="Z30" s="422">
        <v>1.729536</v>
      </c>
      <c r="AA30" s="422">
        <v>3.2286250000000001</v>
      </c>
      <c r="AB30" s="422">
        <v>3.5868099999999998</v>
      </c>
      <c r="AC30" s="422">
        <v>3.2425259999999998</v>
      </c>
      <c r="AD30" s="422">
        <v>1.1790149999999999</v>
      </c>
      <c r="AE30" s="422">
        <v>8.0083509999999993</v>
      </c>
      <c r="AF30" s="422">
        <v>0.70008400000000004</v>
      </c>
      <c r="AG30" s="422">
        <v>8.0140000000000003E-3</v>
      </c>
      <c r="AH30" s="422">
        <v>0.56870200000000004</v>
      </c>
      <c r="AI30" s="422">
        <v>1.2767999999999999</v>
      </c>
      <c r="AJ30" s="297">
        <v>14.092843</v>
      </c>
      <c r="AK30" s="422">
        <v>0.10932</v>
      </c>
      <c r="AL30" s="422">
        <v>1.3395060000000001</v>
      </c>
      <c r="AM30" s="422">
        <v>1.242944</v>
      </c>
      <c r="AN30" s="422">
        <v>2.69177</v>
      </c>
      <c r="AO30" s="422">
        <v>1.1597759999999999</v>
      </c>
      <c r="AP30" s="422">
        <v>0.57672000000000001</v>
      </c>
      <c r="AQ30" s="422">
        <v>0.79656000000000005</v>
      </c>
      <c r="AR30" s="422">
        <v>2.5330550000000001</v>
      </c>
      <c r="AS30" s="422">
        <v>0.48732500000000001</v>
      </c>
      <c r="AT30" s="422">
        <v>0.39690300000000001</v>
      </c>
      <c r="AU30" s="422">
        <v>0.42547600000000002</v>
      </c>
      <c r="AV30" s="422">
        <v>1.3097049999999999</v>
      </c>
      <c r="AW30" s="422">
        <v>0.48142600000000002</v>
      </c>
      <c r="AX30" s="422">
        <v>0.29788900000000001</v>
      </c>
      <c r="AY30" s="422">
        <v>0.84299199999999996</v>
      </c>
      <c r="AZ30" s="422">
        <v>1.6223080000000001</v>
      </c>
      <c r="BA30" s="556">
        <v>8.1568380000000005</v>
      </c>
      <c r="BB30" s="422">
        <v>22.150271</v>
      </c>
      <c r="BC30" s="422">
        <v>67.032205000000005</v>
      </c>
      <c r="BD30" s="422">
        <v>26.576996000000001</v>
      </c>
      <c r="BE30" s="422">
        <v>115.759472</v>
      </c>
      <c r="BF30" s="422">
        <v>23.636765</v>
      </c>
      <c r="BG30" s="422">
        <v>27.806466</v>
      </c>
      <c r="BH30" s="422">
        <v>54.847698999999999</v>
      </c>
      <c r="BI30" s="422">
        <v>106.29093</v>
      </c>
      <c r="BJ30" s="422">
        <v>71.178252000000001</v>
      </c>
      <c r="BK30" s="422">
        <v>20.290944</v>
      </c>
      <c r="BL30" s="422">
        <v>43.239685000000001</v>
      </c>
      <c r="BM30" s="422">
        <v>134.70888099999999</v>
      </c>
      <c r="BN30" s="422">
        <v>19.518421</v>
      </c>
      <c r="BO30" s="422">
        <v>25.406904999999998</v>
      </c>
      <c r="BP30" s="422">
        <v>48.500452000000003</v>
      </c>
      <c r="BQ30" s="422">
        <v>93.425777999999994</v>
      </c>
      <c r="BR30" s="297">
        <v>450.18506100000002</v>
      </c>
      <c r="BS30" s="422">
        <v>22.229081000000001</v>
      </c>
      <c r="BT30" s="422">
        <v>49.278869999999998</v>
      </c>
      <c r="BU30" s="422">
        <v>42.803761999999999</v>
      </c>
      <c r="BV30" s="422">
        <v>114.311713</v>
      </c>
      <c r="BW30" s="422">
        <v>29.424614999999999</v>
      </c>
      <c r="BX30" s="422">
        <v>29.207756</v>
      </c>
      <c r="BY30" s="422">
        <v>80.010434000000004</v>
      </c>
      <c r="BZ30" s="422">
        <v>138.64280500000001</v>
      </c>
      <c r="CA30" s="422">
        <v>29.965852000000002</v>
      </c>
      <c r="CB30" s="422">
        <v>39.021808</v>
      </c>
      <c r="CC30" s="422">
        <v>45.333821999999998</v>
      </c>
      <c r="CD30" s="422">
        <v>114.321482</v>
      </c>
      <c r="CE30" s="422">
        <v>60.490105</v>
      </c>
      <c r="CF30" s="422">
        <v>22.861146000000002</v>
      </c>
      <c r="CG30" s="422">
        <v>40.489849</v>
      </c>
      <c r="CH30" s="422">
        <v>123.8411</v>
      </c>
      <c r="CI30" s="297">
        <v>491.11709999999999</v>
      </c>
      <c r="CJ30" s="422">
        <v>19.363144999999999</v>
      </c>
      <c r="CK30" s="422">
        <v>51.277650000000001</v>
      </c>
      <c r="CL30" s="422">
        <v>19.640777</v>
      </c>
      <c r="CM30" s="422">
        <v>90.281571999999997</v>
      </c>
      <c r="CN30" s="422">
        <v>46.808287999999997</v>
      </c>
      <c r="CO30" s="422">
        <v>46.129154999999997</v>
      </c>
      <c r="CP30" s="422">
        <v>15.351896999999999</v>
      </c>
      <c r="CQ30" s="422">
        <v>108.28934</v>
      </c>
      <c r="CR30" s="422">
        <v>17.493652999999998</v>
      </c>
      <c r="CS30" s="422">
        <v>42.997906</v>
      </c>
      <c r="CT30" s="422">
        <v>56.505918999999999</v>
      </c>
      <c r="CU30" s="422">
        <v>116.997477</v>
      </c>
      <c r="CV30" s="422">
        <v>16.748467999999999</v>
      </c>
      <c r="CW30" s="422">
        <v>13.515203</v>
      </c>
      <c r="CX30" s="422">
        <v>12.889856</v>
      </c>
      <c r="CY30" s="422">
        <v>43.153528000000001</v>
      </c>
      <c r="CZ30" s="297">
        <v>358.72191700000002</v>
      </c>
      <c r="DA30" s="430" t="s">
        <v>895</v>
      </c>
      <c r="DB30" s="267" t="s">
        <v>789</v>
      </c>
      <c r="DH30" s="40"/>
      <c r="DI30" s="40"/>
      <c r="DJ30" s="41"/>
      <c r="DK30" s="41"/>
      <c r="DL30" s="41"/>
    </row>
    <row r="31" spans="1:116" s="230" customFormat="1" ht="18" hidden="1" customHeight="1" outlineLevel="1" x14ac:dyDescent="0.5">
      <c r="A31" s="268" t="s">
        <v>791</v>
      </c>
      <c r="B31" s="425" t="s">
        <v>792</v>
      </c>
      <c r="C31" s="421">
        <v>80200.634491999997</v>
      </c>
      <c r="D31" s="421">
        <v>74512.272492999997</v>
      </c>
      <c r="E31" s="421">
        <v>81694.822165000005</v>
      </c>
      <c r="F31" s="421">
        <v>236407.72915</v>
      </c>
      <c r="G31" s="421">
        <v>81088.629769000006</v>
      </c>
      <c r="H31" s="421">
        <v>70073.590763</v>
      </c>
      <c r="I31" s="421">
        <v>71724.695269999997</v>
      </c>
      <c r="J31" s="421">
        <v>222886.915802</v>
      </c>
      <c r="K31" s="421">
        <v>69941.997707000002</v>
      </c>
      <c r="L31" s="421">
        <v>76333.867517000006</v>
      </c>
      <c r="M31" s="421">
        <v>81306.400198999996</v>
      </c>
      <c r="N31" s="421">
        <v>227582.265423</v>
      </c>
      <c r="O31" s="421">
        <v>79801.471237999998</v>
      </c>
      <c r="P31" s="421">
        <v>70722.005833000003</v>
      </c>
      <c r="Q31" s="421">
        <v>70640.118747999994</v>
      </c>
      <c r="R31" s="421">
        <v>221163.59581900001</v>
      </c>
      <c r="S31" s="421">
        <v>908040.50619400002</v>
      </c>
      <c r="T31" s="421">
        <v>69768.265945000006</v>
      </c>
      <c r="U31" s="421">
        <v>71039.512606999997</v>
      </c>
      <c r="V31" s="421">
        <v>77927.056012999994</v>
      </c>
      <c r="W31" s="421">
        <v>218734.834565</v>
      </c>
      <c r="X31" s="421">
        <v>76626.085798</v>
      </c>
      <c r="Y31" s="421">
        <v>74106.899881000005</v>
      </c>
      <c r="Z31" s="421">
        <v>66336.725829999996</v>
      </c>
      <c r="AA31" s="421">
        <v>217069.71150899999</v>
      </c>
      <c r="AB31" s="421">
        <v>69140.657573999997</v>
      </c>
      <c r="AC31" s="421">
        <v>65260.783331999999</v>
      </c>
      <c r="AD31" s="421">
        <v>62611.843878</v>
      </c>
      <c r="AE31" s="421">
        <v>197013.28478399999</v>
      </c>
      <c r="AF31" s="421">
        <v>65419.941337999997</v>
      </c>
      <c r="AG31" s="421">
        <v>61621.492704999997</v>
      </c>
      <c r="AH31" s="421">
        <v>63109.574847000004</v>
      </c>
      <c r="AI31" s="421">
        <v>190151.00889</v>
      </c>
      <c r="AJ31" s="296">
        <v>822968.83974800003</v>
      </c>
      <c r="AK31" s="421">
        <v>69109.077137999993</v>
      </c>
      <c r="AL31" s="421">
        <v>66313.845279999994</v>
      </c>
      <c r="AM31" s="421">
        <v>65215.142011999997</v>
      </c>
      <c r="AN31" s="421">
        <v>200638.06443</v>
      </c>
      <c r="AO31" s="421">
        <v>60688.468718999997</v>
      </c>
      <c r="AP31" s="421">
        <v>57802.890921999999</v>
      </c>
      <c r="AQ31" s="421">
        <v>62667.566860999999</v>
      </c>
      <c r="AR31" s="421">
        <v>181158.92650199999</v>
      </c>
      <c r="AS31" s="421">
        <v>66295.401406000004</v>
      </c>
      <c r="AT31" s="421">
        <v>67449.651410000006</v>
      </c>
      <c r="AU31" s="421">
        <v>67351.624458000006</v>
      </c>
      <c r="AV31" s="421">
        <v>201096.67727399999</v>
      </c>
      <c r="AW31" s="421">
        <v>68208.341824999996</v>
      </c>
      <c r="AX31" s="421">
        <v>65989.405964000005</v>
      </c>
      <c r="AY31" s="421">
        <v>64336.531832000001</v>
      </c>
      <c r="AZ31" s="421">
        <v>198534.27962099999</v>
      </c>
      <c r="BA31" s="555">
        <v>781427.94782700005</v>
      </c>
      <c r="BB31" s="421">
        <v>4736.7907240000004</v>
      </c>
      <c r="BC31" s="421">
        <v>2530.4974139999999</v>
      </c>
      <c r="BD31" s="421">
        <v>5130.4497190000002</v>
      </c>
      <c r="BE31" s="421">
        <v>12397.737857</v>
      </c>
      <c r="BF31" s="421">
        <v>6054.6342860000004</v>
      </c>
      <c r="BG31" s="421">
        <v>4633.2953889999999</v>
      </c>
      <c r="BH31" s="421">
        <v>5975.9189310000002</v>
      </c>
      <c r="BI31" s="421">
        <v>16663.848606</v>
      </c>
      <c r="BJ31" s="421">
        <v>3456.5729740000002</v>
      </c>
      <c r="BK31" s="421">
        <v>4601.7320259999997</v>
      </c>
      <c r="BL31" s="421">
        <v>5679.6413000000002</v>
      </c>
      <c r="BM31" s="421">
        <v>13737.9463</v>
      </c>
      <c r="BN31" s="421">
        <v>5607.520638</v>
      </c>
      <c r="BO31" s="421">
        <v>3675.7869129999999</v>
      </c>
      <c r="BP31" s="421">
        <v>4654.9587019999999</v>
      </c>
      <c r="BQ31" s="421">
        <v>13938.266253</v>
      </c>
      <c r="BR31" s="296">
        <v>56737.799015999997</v>
      </c>
      <c r="BS31" s="421">
        <v>5248.9818770000002</v>
      </c>
      <c r="BT31" s="421">
        <v>4452.5997880000004</v>
      </c>
      <c r="BU31" s="421">
        <v>3556.0001560000001</v>
      </c>
      <c r="BV31" s="421">
        <v>13257.581821</v>
      </c>
      <c r="BW31" s="421">
        <v>3116.7355229999998</v>
      </c>
      <c r="BX31" s="421">
        <v>3773.4241969999998</v>
      </c>
      <c r="BY31" s="421">
        <v>4874.3808609999996</v>
      </c>
      <c r="BZ31" s="421">
        <v>11764.540580999999</v>
      </c>
      <c r="CA31" s="421">
        <v>4039.7637869999999</v>
      </c>
      <c r="CB31" s="421">
        <v>3986.2754409999998</v>
      </c>
      <c r="CC31" s="421">
        <v>3804.5529529999999</v>
      </c>
      <c r="CD31" s="421">
        <v>11830.592181</v>
      </c>
      <c r="CE31" s="421">
        <v>4382.6077809999997</v>
      </c>
      <c r="CF31" s="421">
        <v>3643.599005</v>
      </c>
      <c r="CG31" s="421">
        <v>3942.8400470000001</v>
      </c>
      <c r="CH31" s="421">
        <v>11969.046833</v>
      </c>
      <c r="CI31" s="296">
        <v>48821.761416000001</v>
      </c>
      <c r="CJ31" s="421">
        <v>3257.6025239999999</v>
      </c>
      <c r="CK31" s="421">
        <v>4719.881112</v>
      </c>
      <c r="CL31" s="421">
        <v>3205.2877210000001</v>
      </c>
      <c r="CM31" s="421">
        <v>11182.771357</v>
      </c>
      <c r="CN31" s="421">
        <v>2188.8671639999998</v>
      </c>
      <c r="CO31" s="421">
        <v>4479.8182880000004</v>
      </c>
      <c r="CP31" s="421">
        <v>3528.4358940000002</v>
      </c>
      <c r="CQ31" s="421">
        <v>10197.121346</v>
      </c>
      <c r="CR31" s="421">
        <v>3743.055746</v>
      </c>
      <c r="CS31" s="421">
        <v>4050.515218</v>
      </c>
      <c r="CT31" s="421">
        <v>3959.6593590000002</v>
      </c>
      <c r="CU31" s="421">
        <v>11753.230321999999</v>
      </c>
      <c r="CV31" s="421">
        <v>3386.2824329999999</v>
      </c>
      <c r="CW31" s="421">
        <v>3087.965882</v>
      </c>
      <c r="CX31" s="421">
        <v>2821.9619910000001</v>
      </c>
      <c r="CY31" s="421">
        <v>9296.2103060000009</v>
      </c>
      <c r="CZ31" s="296">
        <v>42429.333331000002</v>
      </c>
      <c r="DA31" s="429" t="s">
        <v>896</v>
      </c>
      <c r="DB31" s="268" t="s">
        <v>791</v>
      </c>
      <c r="DH31" s="40"/>
      <c r="DI31" s="40"/>
      <c r="DJ31" s="41"/>
      <c r="DK31" s="41"/>
      <c r="DL31" s="41"/>
    </row>
    <row r="32" spans="1:116" s="230" customFormat="1" ht="18" hidden="1" customHeight="1" outlineLevel="1" x14ac:dyDescent="0.5">
      <c r="A32" s="267" t="s">
        <v>793</v>
      </c>
      <c r="B32" s="426" t="s">
        <v>794</v>
      </c>
      <c r="C32" s="422">
        <v>2081.4600439999999</v>
      </c>
      <c r="D32" s="422">
        <v>1524.1628089999999</v>
      </c>
      <c r="E32" s="422">
        <v>1863.718756</v>
      </c>
      <c r="F32" s="422">
        <v>5469.3416090000001</v>
      </c>
      <c r="G32" s="422">
        <v>1743.458007</v>
      </c>
      <c r="H32" s="422">
        <v>2257.326243</v>
      </c>
      <c r="I32" s="422">
        <v>1425.0598869999999</v>
      </c>
      <c r="J32" s="422">
        <v>5425.844137</v>
      </c>
      <c r="K32" s="422">
        <v>1376.109565</v>
      </c>
      <c r="L32" s="422">
        <v>929.17443600000001</v>
      </c>
      <c r="M32" s="422">
        <v>1642.7606499999999</v>
      </c>
      <c r="N32" s="422">
        <v>3948.0446510000002</v>
      </c>
      <c r="O32" s="422">
        <v>1610.9961209999999</v>
      </c>
      <c r="P32" s="422">
        <v>1777.4831879999999</v>
      </c>
      <c r="Q32" s="422">
        <v>1403.2826789999999</v>
      </c>
      <c r="R32" s="422">
        <v>4791.7619880000002</v>
      </c>
      <c r="S32" s="422">
        <v>19634.992385000001</v>
      </c>
      <c r="T32" s="422">
        <v>1233.4929589999999</v>
      </c>
      <c r="U32" s="422">
        <v>2401.3234659999998</v>
      </c>
      <c r="V32" s="422">
        <v>1612.63087</v>
      </c>
      <c r="W32" s="422">
        <v>5247.4472949999999</v>
      </c>
      <c r="X32" s="422">
        <v>1987.6072260000001</v>
      </c>
      <c r="Y32" s="422">
        <v>1750.7293360000001</v>
      </c>
      <c r="Z32" s="422">
        <v>0</v>
      </c>
      <c r="AA32" s="422">
        <v>3738.336562</v>
      </c>
      <c r="AB32" s="422">
        <v>0</v>
      </c>
      <c r="AC32" s="422">
        <v>0</v>
      </c>
      <c r="AD32" s="422">
        <v>0</v>
      </c>
      <c r="AE32" s="422">
        <v>0</v>
      </c>
      <c r="AF32" s="422">
        <v>1990.7892240000001</v>
      </c>
      <c r="AG32" s="422">
        <v>2001.2142570000001</v>
      </c>
      <c r="AH32" s="422">
        <v>1734.801058</v>
      </c>
      <c r="AI32" s="422">
        <v>5726.8045389999997</v>
      </c>
      <c r="AJ32" s="297">
        <v>14712.588395999999</v>
      </c>
      <c r="AK32" s="422">
        <v>2177.6032110000001</v>
      </c>
      <c r="AL32" s="422">
        <v>1334.596047</v>
      </c>
      <c r="AM32" s="422">
        <v>2117.1778210000002</v>
      </c>
      <c r="AN32" s="422">
        <v>5629.3770789999999</v>
      </c>
      <c r="AO32" s="422">
        <v>1664.1563960000001</v>
      </c>
      <c r="AP32" s="422">
        <v>1525.7174970000001</v>
      </c>
      <c r="AQ32" s="422">
        <v>2017.078043</v>
      </c>
      <c r="AR32" s="422">
        <v>5206.9519360000004</v>
      </c>
      <c r="AS32" s="422">
        <v>2379.99935</v>
      </c>
      <c r="AT32" s="422">
        <v>2369.921018</v>
      </c>
      <c r="AU32" s="422">
        <v>2015.827438</v>
      </c>
      <c r="AV32" s="422">
        <v>6765.7478060000003</v>
      </c>
      <c r="AW32" s="422">
        <v>1909.326241</v>
      </c>
      <c r="AX32" s="422">
        <v>1552.514412</v>
      </c>
      <c r="AY32" s="422">
        <v>1405.578428</v>
      </c>
      <c r="AZ32" s="422">
        <v>4867.419081</v>
      </c>
      <c r="BA32" s="556">
        <v>22469.495901999999</v>
      </c>
      <c r="BB32" s="422">
        <v>1.9903360000000001</v>
      </c>
      <c r="BC32" s="422">
        <v>2.608552</v>
      </c>
      <c r="BD32" s="422">
        <v>1.4317519999999999</v>
      </c>
      <c r="BE32" s="422">
        <v>6.03064</v>
      </c>
      <c r="BF32" s="422">
        <v>2.287474</v>
      </c>
      <c r="BG32" s="422">
        <v>1.591207</v>
      </c>
      <c r="BH32" s="422">
        <v>1.489317</v>
      </c>
      <c r="BI32" s="422">
        <v>5.367998</v>
      </c>
      <c r="BJ32" s="422">
        <v>0.56020899999999996</v>
      </c>
      <c r="BK32" s="422">
        <v>1.3322039999999999</v>
      </c>
      <c r="BL32" s="422">
        <v>0.95734399999999997</v>
      </c>
      <c r="BM32" s="422">
        <v>2.8497569999999999</v>
      </c>
      <c r="BN32" s="422">
        <v>2.4160210000000002</v>
      </c>
      <c r="BO32" s="422">
        <v>2.5504449999999999</v>
      </c>
      <c r="BP32" s="422">
        <v>2.0113639999999999</v>
      </c>
      <c r="BQ32" s="422">
        <v>6.97783</v>
      </c>
      <c r="BR32" s="297">
        <v>21.226224999999999</v>
      </c>
      <c r="BS32" s="422">
        <v>2.3887830000000001</v>
      </c>
      <c r="BT32" s="422">
        <v>0.72427399999999997</v>
      </c>
      <c r="BU32" s="422">
        <v>0.37747000000000003</v>
      </c>
      <c r="BV32" s="422">
        <v>3.4905270000000002</v>
      </c>
      <c r="BW32" s="422">
        <v>0.55380099999999999</v>
      </c>
      <c r="BX32" s="422">
        <v>1.262661</v>
      </c>
      <c r="BY32" s="422">
        <v>1.0318989999999999</v>
      </c>
      <c r="BZ32" s="422">
        <v>2.8483610000000001</v>
      </c>
      <c r="CA32" s="422">
        <v>0.70376000000000005</v>
      </c>
      <c r="CB32" s="422">
        <v>1.5310090000000001</v>
      </c>
      <c r="CC32" s="422">
        <v>1.3726259999999999</v>
      </c>
      <c r="CD32" s="422">
        <v>3.6073949999999999</v>
      </c>
      <c r="CE32" s="422">
        <v>0.46968199999999999</v>
      </c>
      <c r="CF32" s="422">
        <v>1.1803760000000001</v>
      </c>
      <c r="CG32" s="422">
        <v>2.1802250000000001</v>
      </c>
      <c r="CH32" s="422">
        <v>3.8302830000000001</v>
      </c>
      <c r="CI32" s="297">
        <v>13.776566000000001</v>
      </c>
      <c r="CJ32" s="422">
        <v>2.1529690000000001</v>
      </c>
      <c r="CK32" s="422">
        <v>2.5344669999999998</v>
      </c>
      <c r="CL32" s="422">
        <v>1.7507269999999999</v>
      </c>
      <c r="CM32" s="422">
        <v>6.4381630000000003</v>
      </c>
      <c r="CN32" s="422">
        <v>1.223379</v>
      </c>
      <c r="CO32" s="422">
        <v>29.167947999999999</v>
      </c>
      <c r="CP32" s="422">
        <v>1.19147</v>
      </c>
      <c r="CQ32" s="422">
        <v>31.582798</v>
      </c>
      <c r="CR32" s="422">
        <v>1.7135720000000001</v>
      </c>
      <c r="CS32" s="422">
        <v>0.72618400000000005</v>
      </c>
      <c r="CT32" s="422">
        <v>1.3449629999999999</v>
      </c>
      <c r="CU32" s="422">
        <v>3.7847189999999999</v>
      </c>
      <c r="CV32" s="422">
        <v>1.879319</v>
      </c>
      <c r="CW32" s="422">
        <v>1.993881</v>
      </c>
      <c r="CX32" s="422">
        <v>2.5336310000000002</v>
      </c>
      <c r="CY32" s="422">
        <v>6.4068300000000002</v>
      </c>
      <c r="CZ32" s="297">
        <v>48.212510000000002</v>
      </c>
      <c r="DA32" s="430" t="s">
        <v>897</v>
      </c>
      <c r="DB32" s="267" t="s">
        <v>793</v>
      </c>
      <c r="DH32" s="40"/>
      <c r="DI32" s="40"/>
      <c r="DJ32" s="41"/>
      <c r="DK32" s="41"/>
      <c r="DL32" s="41"/>
    </row>
    <row r="33" spans="1:116" s="230" customFormat="1" ht="18" hidden="1" customHeight="1" outlineLevel="1" x14ac:dyDescent="0.5">
      <c r="A33" s="268" t="s">
        <v>795</v>
      </c>
      <c r="B33" s="425" t="s">
        <v>796</v>
      </c>
      <c r="C33" s="421">
        <v>0</v>
      </c>
      <c r="D33" s="421">
        <v>0</v>
      </c>
      <c r="E33" s="421">
        <v>0</v>
      </c>
      <c r="F33" s="421">
        <v>0</v>
      </c>
      <c r="G33" s="421">
        <v>0</v>
      </c>
      <c r="H33" s="421">
        <v>0</v>
      </c>
      <c r="I33" s="421">
        <v>0</v>
      </c>
      <c r="J33" s="421">
        <v>0</v>
      </c>
      <c r="K33" s="421">
        <v>0</v>
      </c>
      <c r="L33" s="421">
        <v>0</v>
      </c>
      <c r="M33" s="421">
        <v>0</v>
      </c>
      <c r="N33" s="421">
        <v>0</v>
      </c>
      <c r="O33" s="421">
        <v>0</v>
      </c>
      <c r="P33" s="421">
        <v>0</v>
      </c>
      <c r="Q33" s="421">
        <v>0</v>
      </c>
      <c r="R33" s="421">
        <v>0</v>
      </c>
      <c r="S33" s="421">
        <v>0</v>
      </c>
      <c r="T33" s="421">
        <v>0</v>
      </c>
      <c r="U33" s="421">
        <v>0</v>
      </c>
      <c r="V33" s="421">
        <v>0</v>
      </c>
      <c r="W33" s="421">
        <v>0</v>
      </c>
      <c r="X33" s="421">
        <v>0</v>
      </c>
      <c r="Y33" s="421">
        <v>0</v>
      </c>
      <c r="Z33" s="421">
        <v>0</v>
      </c>
      <c r="AA33" s="421">
        <v>0</v>
      </c>
      <c r="AB33" s="421">
        <v>0</v>
      </c>
      <c r="AC33" s="421">
        <v>0</v>
      </c>
      <c r="AD33" s="421">
        <v>0</v>
      </c>
      <c r="AE33" s="421">
        <v>0</v>
      </c>
      <c r="AF33" s="421">
        <v>0</v>
      </c>
      <c r="AG33" s="421">
        <v>0</v>
      </c>
      <c r="AH33" s="421">
        <v>0</v>
      </c>
      <c r="AI33" s="421">
        <v>0</v>
      </c>
      <c r="AJ33" s="296">
        <v>0</v>
      </c>
      <c r="AK33" s="421">
        <v>0</v>
      </c>
      <c r="AL33" s="421">
        <v>0</v>
      </c>
      <c r="AM33" s="421">
        <v>0</v>
      </c>
      <c r="AN33" s="421">
        <v>0</v>
      </c>
      <c r="AO33" s="421">
        <v>0</v>
      </c>
      <c r="AP33" s="421">
        <v>0</v>
      </c>
      <c r="AQ33" s="421">
        <v>0</v>
      </c>
      <c r="AR33" s="421">
        <v>0</v>
      </c>
      <c r="AS33" s="421">
        <v>0</v>
      </c>
      <c r="AT33" s="421">
        <v>0</v>
      </c>
      <c r="AU33" s="421">
        <v>0</v>
      </c>
      <c r="AV33" s="421">
        <v>0</v>
      </c>
      <c r="AW33" s="421">
        <v>0</v>
      </c>
      <c r="AX33" s="421">
        <v>0</v>
      </c>
      <c r="AY33" s="421">
        <v>0</v>
      </c>
      <c r="AZ33" s="421">
        <v>0</v>
      </c>
      <c r="BA33" s="555">
        <v>0</v>
      </c>
      <c r="BB33" s="421">
        <v>2.8860000000000001E-3</v>
      </c>
      <c r="BC33" s="421">
        <v>0</v>
      </c>
      <c r="BD33" s="421">
        <v>0</v>
      </c>
      <c r="BE33" s="421">
        <v>2.8860000000000001E-3</v>
      </c>
      <c r="BF33" s="421">
        <v>0</v>
      </c>
      <c r="BG33" s="421">
        <v>0</v>
      </c>
      <c r="BH33" s="421">
        <v>0</v>
      </c>
      <c r="BI33" s="421">
        <v>0</v>
      </c>
      <c r="BJ33" s="421">
        <v>0</v>
      </c>
      <c r="BK33" s="421">
        <v>0</v>
      </c>
      <c r="BL33" s="421">
        <v>0</v>
      </c>
      <c r="BM33" s="421">
        <v>0</v>
      </c>
      <c r="BN33" s="421">
        <v>0</v>
      </c>
      <c r="BO33" s="421">
        <v>0</v>
      </c>
      <c r="BP33" s="421">
        <v>0</v>
      </c>
      <c r="BQ33" s="421">
        <v>0</v>
      </c>
      <c r="BR33" s="296">
        <v>2.8860000000000001E-3</v>
      </c>
      <c r="BS33" s="421">
        <v>0</v>
      </c>
      <c r="BT33" s="421">
        <v>0</v>
      </c>
      <c r="BU33" s="421">
        <v>0</v>
      </c>
      <c r="BV33" s="421">
        <v>0</v>
      </c>
      <c r="BW33" s="421">
        <v>0</v>
      </c>
      <c r="BX33" s="421">
        <v>0</v>
      </c>
      <c r="BY33" s="421">
        <v>0</v>
      </c>
      <c r="BZ33" s="421">
        <v>0</v>
      </c>
      <c r="CA33" s="421">
        <v>0</v>
      </c>
      <c r="CB33" s="421">
        <v>0</v>
      </c>
      <c r="CC33" s="421">
        <v>0</v>
      </c>
      <c r="CD33" s="421">
        <v>0</v>
      </c>
      <c r="CE33" s="421">
        <v>0</v>
      </c>
      <c r="CF33" s="421">
        <v>0</v>
      </c>
      <c r="CG33" s="421">
        <v>0</v>
      </c>
      <c r="CH33" s="421">
        <v>0</v>
      </c>
      <c r="CI33" s="296">
        <v>0</v>
      </c>
      <c r="CJ33" s="421">
        <v>0</v>
      </c>
      <c r="CK33" s="421">
        <v>0</v>
      </c>
      <c r="CL33" s="421">
        <v>0</v>
      </c>
      <c r="CM33" s="421">
        <v>0</v>
      </c>
      <c r="CN33" s="421">
        <v>0</v>
      </c>
      <c r="CO33" s="421">
        <v>0</v>
      </c>
      <c r="CP33" s="421">
        <v>0</v>
      </c>
      <c r="CQ33" s="421">
        <v>0</v>
      </c>
      <c r="CR33" s="421">
        <v>0</v>
      </c>
      <c r="CS33" s="421">
        <v>0</v>
      </c>
      <c r="CT33" s="421">
        <v>0</v>
      </c>
      <c r="CU33" s="421">
        <v>0</v>
      </c>
      <c r="CV33" s="421">
        <v>0</v>
      </c>
      <c r="CW33" s="421">
        <v>0</v>
      </c>
      <c r="CX33" s="421">
        <v>0</v>
      </c>
      <c r="CY33" s="421">
        <v>0</v>
      </c>
      <c r="CZ33" s="296">
        <v>0</v>
      </c>
      <c r="DA33" s="429" t="s">
        <v>898</v>
      </c>
      <c r="DB33" s="268" t="s">
        <v>795</v>
      </c>
      <c r="DH33" s="40"/>
      <c r="DI33" s="40"/>
      <c r="DJ33" s="41"/>
      <c r="DK33" s="41"/>
      <c r="DL33" s="41"/>
    </row>
    <row r="34" spans="1:116" s="230" customFormat="1" ht="18" customHeight="1" collapsed="1" x14ac:dyDescent="0.5">
      <c r="A34" s="299" t="s">
        <v>948</v>
      </c>
      <c r="B34" s="433" t="s">
        <v>949</v>
      </c>
      <c r="C34" s="432">
        <v>82282.212323</v>
      </c>
      <c r="D34" s="432">
        <v>76036.469939999995</v>
      </c>
      <c r="E34" s="432">
        <v>83558.771790000013</v>
      </c>
      <c r="F34" s="432">
        <v>241877.45405299999</v>
      </c>
      <c r="G34" s="432">
        <v>82832.089475000001</v>
      </c>
      <c r="H34" s="432">
        <v>72331.710248999996</v>
      </c>
      <c r="I34" s="432">
        <v>73149.953742999991</v>
      </c>
      <c r="J34" s="432">
        <v>228313.753467</v>
      </c>
      <c r="K34" s="432">
        <v>71318.469334000009</v>
      </c>
      <c r="L34" s="432">
        <v>77263.584857000009</v>
      </c>
      <c r="M34" s="432">
        <v>82949.289159999986</v>
      </c>
      <c r="N34" s="432">
        <v>231531.34335100002</v>
      </c>
      <c r="O34" s="432">
        <v>81413.357790000009</v>
      </c>
      <c r="P34" s="432">
        <v>72500.021577000007</v>
      </c>
      <c r="Q34" s="432">
        <v>72043.578032999983</v>
      </c>
      <c r="R34" s="432">
        <v>225956.95740000001</v>
      </c>
      <c r="S34" s="432">
        <v>927679.508271</v>
      </c>
      <c r="T34" s="432">
        <v>71001.812472000005</v>
      </c>
      <c r="U34" s="432">
        <v>73441.222901000001</v>
      </c>
      <c r="V34" s="432">
        <v>79540.825553999981</v>
      </c>
      <c r="W34" s="432">
        <v>223983.860927</v>
      </c>
      <c r="X34" s="432">
        <v>78614.554071999999</v>
      </c>
      <c r="Y34" s="432">
        <v>75858.267258000007</v>
      </c>
      <c r="Z34" s="432">
        <v>66338.455365999995</v>
      </c>
      <c r="AA34" s="432">
        <v>220811.27669599999</v>
      </c>
      <c r="AB34" s="432">
        <v>69144.244383999991</v>
      </c>
      <c r="AC34" s="432">
        <v>65264.025858000001</v>
      </c>
      <c r="AD34" s="432">
        <v>62613.022893000001</v>
      </c>
      <c r="AE34" s="432">
        <v>197021.29313499999</v>
      </c>
      <c r="AF34" s="432">
        <v>67411.430645999993</v>
      </c>
      <c r="AG34" s="432">
        <v>63622.714975999996</v>
      </c>
      <c r="AH34" s="432">
        <v>64844.944606999998</v>
      </c>
      <c r="AI34" s="432">
        <v>195879.09022899999</v>
      </c>
      <c r="AJ34" s="300">
        <v>837695.52098699997</v>
      </c>
      <c r="AK34" s="432">
        <v>71286.789668999991</v>
      </c>
      <c r="AL34" s="432">
        <v>67649.780832999997</v>
      </c>
      <c r="AM34" s="432">
        <v>67333.562776999999</v>
      </c>
      <c r="AN34" s="432">
        <v>206270.133279</v>
      </c>
      <c r="AO34" s="432">
        <v>62353.784890999996</v>
      </c>
      <c r="AP34" s="432">
        <v>59329.185138999994</v>
      </c>
      <c r="AQ34" s="432">
        <v>64685.441464000003</v>
      </c>
      <c r="AR34" s="432">
        <v>186368.41149299999</v>
      </c>
      <c r="AS34" s="432">
        <v>68675.888080999997</v>
      </c>
      <c r="AT34" s="432">
        <v>69819.969331</v>
      </c>
      <c r="AU34" s="432">
        <v>69367.877372000003</v>
      </c>
      <c r="AV34" s="432">
        <v>207863.73478499998</v>
      </c>
      <c r="AW34" s="432">
        <v>70118.149491999997</v>
      </c>
      <c r="AX34" s="432">
        <v>67542.218265000003</v>
      </c>
      <c r="AY34" s="432">
        <v>65742.953251999992</v>
      </c>
      <c r="AZ34" s="432">
        <v>203403.32100999999</v>
      </c>
      <c r="BA34" s="557">
        <v>803905.6005670001</v>
      </c>
      <c r="BB34" s="432">
        <v>4760.9342170000009</v>
      </c>
      <c r="BC34" s="432">
        <v>2600.1381710000001</v>
      </c>
      <c r="BD34" s="432">
        <v>5158.4584670000004</v>
      </c>
      <c r="BE34" s="432">
        <v>12519.530855000001</v>
      </c>
      <c r="BF34" s="432">
        <v>6080.5585250000004</v>
      </c>
      <c r="BG34" s="432">
        <v>4662.6930620000003</v>
      </c>
      <c r="BH34" s="432">
        <v>6032.2559469999997</v>
      </c>
      <c r="BI34" s="432">
        <v>16775.507534</v>
      </c>
      <c r="BJ34" s="432">
        <v>3528.3114350000005</v>
      </c>
      <c r="BK34" s="432">
        <v>4623.3551740000003</v>
      </c>
      <c r="BL34" s="432">
        <v>5723.8383290000002</v>
      </c>
      <c r="BM34" s="432">
        <v>13875.504938</v>
      </c>
      <c r="BN34" s="432">
        <v>5629.4550799999997</v>
      </c>
      <c r="BO34" s="432">
        <v>3703.7442629999996</v>
      </c>
      <c r="BP34" s="432">
        <v>4705.4705180000001</v>
      </c>
      <c r="BQ34" s="432">
        <v>14038.669861</v>
      </c>
      <c r="BR34" s="300">
        <v>57209.213187999994</v>
      </c>
      <c r="BS34" s="432">
        <v>5273.5997410000009</v>
      </c>
      <c r="BT34" s="432">
        <v>4502.6029320000007</v>
      </c>
      <c r="BU34" s="432">
        <v>3599.181388</v>
      </c>
      <c r="BV34" s="432">
        <v>13375.384060999999</v>
      </c>
      <c r="BW34" s="432">
        <v>3146.7139389999998</v>
      </c>
      <c r="BX34" s="432">
        <v>3803.8946139999998</v>
      </c>
      <c r="BY34" s="432">
        <v>4955.4231939999991</v>
      </c>
      <c r="BZ34" s="432">
        <v>11906.031746999999</v>
      </c>
      <c r="CA34" s="432">
        <v>4070.4333989999996</v>
      </c>
      <c r="CB34" s="432">
        <v>4026.8282579999996</v>
      </c>
      <c r="CC34" s="432">
        <v>3851.2594009999998</v>
      </c>
      <c r="CD34" s="432">
        <v>11948.521058</v>
      </c>
      <c r="CE34" s="432">
        <v>4443.5675679999995</v>
      </c>
      <c r="CF34" s="432">
        <v>3667.640527</v>
      </c>
      <c r="CG34" s="432">
        <v>3985.5101210000003</v>
      </c>
      <c r="CH34" s="432">
        <v>12096.718215999999</v>
      </c>
      <c r="CI34" s="300">
        <v>49326.655082000005</v>
      </c>
      <c r="CJ34" s="432">
        <v>3279.1186379999999</v>
      </c>
      <c r="CK34" s="432">
        <v>4773.6932290000004</v>
      </c>
      <c r="CL34" s="432">
        <v>3226.6792250000003</v>
      </c>
      <c r="CM34" s="432">
        <v>11279.491092</v>
      </c>
      <c r="CN34" s="432">
        <v>2236.898831</v>
      </c>
      <c r="CO34" s="432">
        <v>4555.1153910000003</v>
      </c>
      <c r="CP34" s="432">
        <v>3544.9792610000004</v>
      </c>
      <c r="CQ34" s="432">
        <v>10336.993483999999</v>
      </c>
      <c r="CR34" s="432">
        <v>3762.2629710000001</v>
      </c>
      <c r="CS34" s="432">
        <v>4094.2393080000002</v>
      </c>
      <c r="CT34" s="432">
        <v>4017.5102410000004</v>
      </c>
      <c r="CU34" s="432">
        <v>11874.012518</v>
      </c>
      <c r="CV34" s="432">
        <v>3404.9102199999998</v>
      </c>
      <c r="CW34" s="432">
        <v>3103.4749659999998</v>
      </c>
      <c r="CX34" s="432">
        <v>2837.3854779999997</v>
      </c>
      <c r="CY34" s="432">
        <v>9345.7706640000015</v>
      </c>
      <c r="CZ34" s="300">
        <v>42836.267758000002</v>
      </c>
      <c r="DA34" s="434" t="s">
        <v>950</v>
      </c>
      <c r="DB34" s="299" t="s">
        <v>948</v>
      </c>
      <c r="DH34" s="40"/>
      <c r="DI34" s="40"/>
      <c r="DJ34" s="41"/>
      <c r="DK34" s="41"/>
      <c r="DL34" s="41"/>
    </row>
    <row r="35" spans="1:116" s="230" customFormat="1" ht="18" hidden="1" customHeight="1" outlineLevel="1" x14ac:dyDescent="0.5">
      <c r="A35" s="267" t="s">
        <v>797</v>
      </c>
      <c r="B35" s="426" t="s">
        <v>798</v>
      </c>
      <c r="C35" s="422">
        <v>0.15944900000000001</v>
      </c>
      <c r="D35" s="422">
        <v>4.9230999999999997E-2</v>
      </c>
      <c r="E35" s="422">
        <v>0.30375400000000002</v>
      </c>
      <c r="F35" s="422">
        <v>0.51243399999999995</v>
      </c>
      <c r="G35" s="422">
        <v>8.2393999999999995E-2</v>
      </c>
      <c r="H35" s="422">
        <v>9.0709999999999992E-3</v>
      </c>
      <c r="I35" s="422">
        <v>2.4336E-2</v>
      </c>
      <c r="J35" s="422">
        <v>0.115801</v>
      </c>
      <c r="K35" s="422">
        <v>3.0393E-2</v>
      </c>
      <c r="L35" s="422">
        <v>0.39283299999999999</v>
      </c>
      <c r="M35" s="422">
        <v>0.41706300000000002</v>
      </c>
      <c r="N35" s="422">
        <v>0.84028899999999995</v>
      </c>
      <c r="O35" s="422">
        <v>0.427873</v>
      </c>
      <c r="P35" s="422">
        <v>0.28451199999999999</v>
      </c>
      <c r="Q35" s="422">
        <v>0.43366399999999999</v>
      </c>
      <c r="R35" s="422">
        <v>1.1460490000000001</v>
      </c>
      <c r="S35" s="422">
        <v>2.614573</v>
      </c>
      <c r="T35" s="422">
        <v>0.174094</v>
      </c>
      <c r="U35" s="422">
        <v>0.32186500000000001</v>
      </c>
      <c r="V35" s="422">
        <v>0.43390000000000001</v>
      </c>
      <c r="W35" s="422">
        <v>0.92985899999999999</v>
      </c>
      <c r="X35" s="422">
        <v>0.33527200000000001</v>
      </c>
      <c r="Y35" s="422">
        <v>0.42516300000000001</v>
      </c>
      <c r="Z35" s="422">
        <v>0.17899699999999999</v>
      </c>
      <c r="AA35" s="422">
        <v>0.93943200000000004</v>
      </c>
      <c r="AB35" s="422">
        <v>1.0533170000000001</v>
      </c>
      <c r="AC35" s="422">
        <v>0.49579699999999999</v>
      </c>
      <c r="AD35" s="422">
        <v>0.165432</v>
      </c>
      <c r="AE35" s="422">
        <v>1.7145459999999999</v>
      </c>
      <c r="AF35" s="422">
        <v>0.94323599999999996</v>
      </c>
      <c r="AG35" s="422">
        <v>0.45846300000000001</v>
      </c>
      <c r="AH35" s="422">
        <v>0.38075900000000001</v>
      </c>
      <c r="AI35" s="422">
        <v>1.7824580000000001</v>
      </c>
      <c r="AJ35" s="297">
        <v>5.366295</v>
      </c>
      <c r="AK35" s="422">
        <v>1.0077119999999999</v>
      </c>
      <c r="AL35" s="422">
        <v>0.656138</v>
      </c>
      <c r="AM35" s="422">
        <v>0.609788</v>
      </c>
      <c r="AN35" s="422">
        <v>2.273638</v>
      </c>
      <c r="AO35" s="422">
        <v>0.19884399999999999</v>
      </c>
      <c r="AP35" s="422">
        <v>0.51242399999999999</v>
      </c>
      <c r="AQ35" s="422">
        <v>0.72551299999999996</v>
      </c>
      <c r="AR35" s="422">
        <v>1.4367799999999999</v>
      </c>
      <c r="AS35" s="422">
        <v>0.39110600000000001</v>
      </c>
      <c r="AT35" s="422">
        <v>0.62078599999999995</v>
      </c>
      <c r="AU35" s="422">
        <v>0.27135199999999998</v>
      </c>
      <c r="AV35" s="422">
        <v>1.2832440000000001</v>
      </c>
      <c r="AW35" s="422">
        <v>0.74528099999999997</v>
      </c>
      <c r="AX35" s="422">
        <v>0.81976400000000005</v>
      </c>
      <c r="AY35" s="422">
        <v>0.65099499999999999</v>
      </c>
      <c r="AZ35" s="422">
        <v>2.2160389999999999</v>
      </c>
      <c r="BA35" s="556">
        <v>7.2097009999999999</v>
      </c>
      <c r="BB35" s="422">
        <v>4.1724930000000002</v>
      </c>
      <c r="BC35" s="422">
        <v>4.6424519999999996</v>
      </c>
      <c r="BD35" s="422">
        <v>2.0277790000000002</v>
      </c>
      <c r="BE35" s="422">
        <v>10.842724</v>
      </c>
      <c r="BF35" s="422">
        <v>2.7381799999999998</v>
      </c>
      <c r="BG35" s="422">
        <v>5.8160550000000004</v>
      </c>
      <c r="BH35" s="422">
        <v>1.4391940000000001</v>
      </c>
      <c r="BI35" s="422">
        <v>9.9934290000000008</v>
      </c>
      <c r="BJ35" s="422">
        <v>5.2904650000000002</v>
      </c>
      <c r="BK35" s="422">
        <v>4.5525370000000001</v>
      </c>
      <c r="BL35" s="422">
        <v>4.8343660000000002</v>
      </c>
      <c r="BM35" s="422">
        <v>14.677368</v>
      </c>
      <c r="BN35" s="422">
        <v>5.3680260000000004</v>
      </c>
      <c r="BO35" s="422">
        <v>2.9356330000000002</v>
      </c>
      <c r="BP35" s="422">
        <v>4.2584350000000004</v>
      </c>
      <c r="BQ35" s="422">
        <v>12.562094</v>
      </c>
      <c r="BR35" s="297">
        <v>48.075614999999999</v>
      </c>
      <c r="BS35" s="422">
        <v>3.1754180000000001</v>
      </c>
      <c r="BT35" s="422">
        <v>2.5901420000000002</v>
      </c>
      <c r="BU35" s="422">
        <v>3.4441480000000002</v>
      </c>
      <c r="BV35" s="422">
        <v>9.2097079999999991</v>
      </c>
      <c r="BW35" s="422">
        <v>4.7715949999999996</v>
      </c>
      <c r="BX35" s="422">
        <v>3.668647</v>
      </c>
      <c r="BY35" s="422">
        <v>1.463508</v>
      </c>
      <c r="BZ35" s="422">
        <v>9.9037500000000005</v>
      </c>
      <c r="CA35" s="422">
        <v>5.6469569999999996</v>
      </c>
      <c r="CB35" s="422">
        <v>4.0574729999999999</v>
      </c>
      <c r="CC35" s="422">
        <v>3.80748</v>
      </c>
      <c r="CD35" s="422">
        <v>13.51191</v>
      </c>
      <c r="CE35" s="422">
        <v>4.7154680000000004</v>
      </c>
      <c r="CF35" s="422">
        <v>0.92754099999999995</v>
      </c>
      <c r="CG35" s="422">
        <v>2.66629</v>
      </c>
      <c r="CH35" s="422">
        <v>8.3092989999999993</v>
      </c>
      <c r="CI35" s="297">
        <v>40.934666999999997</v>
      </c>
      <c r="CJ35" s="422">
        <v>3.6957900000000001</v>
      </c>
      <c r="CK35" s="422">
        <v>2.1102789999999998</v>
      </c>
      <c r="CL35" s="422">
        <v>4.6872749999999996</v>
      </c>
      <c r="CM35" s="422">
        <v>10.493344</v>
      </c>
      <c r="CN35" s="422">
        <v>5.268777</v>
      </c>
      <c r="CO35" s="422">
        <v>4.2988860000000004</v>
      </c>
      <c r="CP35" s="422">
        <v>5.2468450000000004</v>
      </c>
      <c r="CQ35" s="422">
        <v>14.814507000000001</v>
      </c>
      <c r="CR35" s="422">
        <v>4.1139789999999996</v>
      </c>
      <c r="CS35" s="422">
        <v>6.5453799999999998</v>
      </c>
      <c r="CT35" s="422">
        <v>3.6397279999999999</v>
      </c>
      <c r="CU35" s="422">
        <v>14.299087999999999</v>
      </c>
      <c r="CV35" s="422">
        <v>3.3094899999999998</v>
      </c>
      <c r="CW35" s="422">
        <v>3.3460770000000002</v>
      </c>
      <c r="CX35" s="422">
        <v>5.3175910000000002</v>
      </c>
      <c r="CY35" s="422">
        <v>11.973159000000001</v>
      </c>
      <c r="CZ35" s="297">
        <v>51.580098999999997</v>
      </c>
      <c r="DA35" s="430" t="s">
        <v>899</v>
      </c>
      <c r="DB35" s="267" t="s">
        <v>797</v>
      </c>
      <c r="DH35" s="40"/>
      <c r="DI35" s="40"/>
      <c r="DJ35" s="41"/>
      <c r="DK35" s="41"/>
      <c r="DL35" s="41"/>
    </row>
    <row r="36" spans="1:116" s="230" customFormat="1" ht="18" hidden="1" customHeight="1" outlineLevel="1" x14ac:dyDescent="0.5">
      <c r="A36" s="268" t="s">
        <v>799</v>
      </c>
      <c r="B36" s="425" t="s">
        <v>800</v>
      </c>
      <c r="C36" s="421">
        <v>82.677509000000001</v>
      </c>
      <c r="D36" s="421">
        <v>85.196437000000003</v>
      </c>
      <c r="E36" s="421">
        <v>116.922057</v>
      </c>
      <c r="F36" s="421">
        <v>284.79600299999998</v>
      </c>
      <c r="G36" s="421">
        <v>68.142420000000001</v>
      </c>
      <c r="H36" s="421">
        <v>88.787464</v>
      </c>
      <c r="I36" s="421">
        <v>96.437077000000002</v>
      </c>
      <c r="J36" s="421">
        <v>253.366961</v>
      </c>
      <c r="K36" s="421">
        <v>67.520202999999995</v>
      </c>
      <c r="L36" s="421">
        <v>123.82711500000001</v>
      </c>
      <c r="M36" s="421">
        <v>83.519244999999998</v>
      </c>
      <c r="N36" s="421">
        <v>274.86656299999999</v>
      </c>
      <c r="O36" s="421">
        <v>63.039025000000002</v>
      </c>
      <c r="P36" s="421">
        <v>60.733440000000002</v>
      </c>
      <c r="Q36" s="421">
        <v>54.668930000000003</v>
      </c>
      <c r="R36" s="421">
        <v>178.441395</v>
      </c>
      <c r="S36" s="421">
        <v>991.47092199999997</v>
      </c>
      <c r="T36" s="421">
        <v>100.009291</v>
      </c>
      <c r="U36" s="421">
        <v>105.766868</v>
      </c>
      <c r="V36" s="421">
        <v>66.706401</v>
      </c>
      <c r="W36" s="421">
        <v>272.48255999999998</v>
      </c>
      <c r="X36" s="421">
        <v>42.769207000000002</v>
      </c>
      <c r="Y36" s="421">
        <v>69.472719999999995</v>
      </c>
      <c r="Z36" s="421">
        <v>50.816127999999999</v>
      </c>
      <c r="AA36" s="421">
        <v>163.058055</v>
      </c>
      <c r="AB36" s="421">
        <v>70.330134999999999</v>
      </c>
      <c r="AC36" s="421">
        <v>69.975222000000002</v>
      </c>
      <c r="AD36" s="421">
        <v>67.607578000000004</v>
      </c>
      <c r="AE36" s="421">
        <v>207.912935</v>
      </c>
      <c r="AF36" s="421">
        <v>71.985522000000003</v>
      </c>
      <c r="AG36" s="421">
        <v>68.330335000000005</v>
      </c>
      <c r="AH36" s="421">
        <v>73.185852999999994</v>
      </c>
      <c r="AI36" s="421">
        <v>213.50171</v>
      </c>
      <c r="AJ36" s="296">
        <v>856.95525999999995</v>
      </c>
      <c r="AK36" s="421">
        <v>96.536512000000002</v>
      </c>
      <c r="AL36" s="421">
        <v>106.551284</v>
      </c>
      <c r="AM36" s="421">
        <v>72.413708</v>
      </c>
      <c r="AN36" s="421">
        <v>275.50150300000001</v>
      </c>
      <c r="AO36" s="421">
        <v>69.516743000000005</v>
      </c>
      <c r="AP36" s="421">
        <v>95.243183999999999</v>
      </c>
      <c r="AQ36" s="421">
        <v>104.949499</v>
      </c>
      <c r="AR36" s="421">
        <v>269.70942500000001</v>
      </c>
      <c r="AS36" s="421">
        <v>91.418453</v>
      </c>
      <c r="AT36" s="421">
        <v>67.803933000000001</v>
      </c>
      <c r="AU36" s="421">
        <v>101.070913</v>
      </c>
      <c r="AV36" s="421">
        <v>260.29329899999999</v>
      </c>
      <c r="AW36" s="421">
        <v>64.375313000000006</v>
      </c>
      <c r="AX36" s="421">
        <v>57.566535000000002</v>
      </c>
      <c r="AY36" s="421">
        <v>67.485749999999996</v>
      </c>
      <c r="AZ36" s="421">
        <v>189.42759699999999</v>
      </c>
      <c r="BA36" s="555">
        <v>994.93182400000001</v>
      </c>
      <c r="BB36" s="421">
        <v>375.78396300000003</v>
      </c>
      <c r="BC36" s="421">
        <v>335.02921900000001</v>
      </c>
      <c r="BD36" s="421">
        <v>487.37025499999999</v>
      </c>
      <c r="BE36" s="421">
        <v>1198.1834369999999</v>
      </c>
      <c r="BF36" s="421">
        <v>498.58510699999999</v>
      </c>
      <c r="BG36" s="421">
        <v>448.32363099999998</v>
      </c>
      <c r="BH36" s="421">
        <v>468.45510400000001</v>
      </c>
      <c r="BI36" s="421">
        <v>1415.363842</v>
      </c>
      <c r="BJ36" s="421">
        <v>357.150958</v>
      </c>
      <c r="BK36" s="421">
        <v>258.655551</v>
      </c>
      <c r="BL36" s="421">
        <v>390.01751400000001</v>
      </c>
      <c r="BM36" s="421">
        <v>1005.824023</v>
      </c>
      <c r="BN36" s="421">
        <v>367.27877100000001</v>
      </c>
      <c r="BO36" s="421">
        <v>437.067677</v>
      </c>
      <c r="BP36" s="421">
        <v>380.45675</v>
      </c>
      <c r="BQ36" s="421">
        <v>1184.8031980000001</v>
      </c>
      <c r="BR36" s="296">
        <v>4804.1745000000001</v>
      </c>
      <c r="BS36" s="421">
        <v>478.35520400000001</v>
      </c>
      <c r="BT36" s="421">
        <v>388.27844599999997</v>
      </c>
      <c r="BU36" s="421">
        <v>404.76374499999997</v>
      </c>
      <c r="BV36" s="421">
        <v>1271.397395</v>
      </c>
      <c r="BW36" s="421">
        <v>393.03664199999997</v>
      </c>
      <c r="BX36" s="421">
        <v>395.48026099999998</v>
      </c>
      <c r="BY36" s="421">
        <v>227.61937599999999</v>
      </c>
      <c r="BZ36" s="421">
        <v>1016.1362789999999</v>
      </c>
      <c r="CA36" s="421">
        <v>542.902422</v>
      </c>
      <c r="CB36" s="421">
        <v>260.80725899999999</v>
      </c>
      <c r="CC36" s="421">
        <v>442.82268800000003</v>
      </c>
      <c r="CD36" s="421">
        <v>1246.532369</v>
      </c>
      <c r="CE36" s="421">
        <v>464.74088</v>
      </c>
      <c r="CF36" s="421">
        <v>557.77059399999996</v>
      </c>
      <c r="CG36" s="421">
        <v>702.40639499999997</v>
      </c>
      <c r="CH36" s="421">
        <v>1724.9178690000001</v>
      </c>
      <c r="CI36" s="296">
        <v>5258.9839119999997</v>
      </c>
      <c r="CJ36" s="421">
        <v>607.95097899999996</v>
      </c>
      <c r="CK36" s="421">
        <v>484.70784200000003</v>
      </c>
      <c r="CL36" s="421">
        <v>528.69841299999996</v>
      </c>
      <c r="CM36" s="421">
        <v>1621.3572340000001</v>
      </c>
      <c r="CN36" s="421">
        <v>364.637292</v>
      </c>
      <c r="CO36" s="421">
        <v>589.14569700000004</v>
      </c>
      <c r="CP36" s="421">
        <v>573.97271699999999</v>
      </c>
      <c r="CQ36" s="421">
        <v>1527.755707</v>
      </c>
      <c r="CR36" s="421">
        <v>485.23664300000002</v>
      </c>
      <c r="CS36" s="421">
        <v>435.42352099999999</v>
      </c>
      <c r="CT36" s="421">
        <v>491.99108799999999</v>
      </c>
      <c r="CU36" s="421">
        <v>1412.6512520000001</v>
      </c>
      <c r="CV36" s="421">
        <v>525.12826099999995</v>
      </c>
      <c r="CW36" s="421">
        <v>583.62754700000005</v>
      </c>
      <c r="CX36" s="421">
        <v>619.73708599999998</v>
      </c>
      <c r="CY36" s="421">
        <v>1728.492894</v>
      </c>
      <c r="CZ36" s="296">
        <v>6290.257087</v>
      </c>
      <c r="DA36" s="429" t="s">
        <v>900</v>
      </c>
      <c r="DB36" s="268" t="s">
        <v>799</v>
      </c>
      <c r="DH36" s="40"/>
      <c r="DI36" s="40"/>
      <c r="DJ36" s="41"/>
      <c r="DK36" s="41"/>
      <c r="DL36" s="41"/>
    </row>
    <row r="37" spans="1:116" s="230" customFormat="1" ht="18" hidden="1" customHeight="1" outlineLevel="1" x14ac:dyDescent="0.5">
      <c r="A37" s="267" t="s">
        <v>801</v>
      </c>
      <c r="B37" s="426" t="s">
        <v>802</v>
      </c>
      <c r="C37" s="422">
        <v>43.066949999999999</v>
      </c>
      <c r="D37" s="422">
        <v>38.962181999999999</v>
      </c>
      <c r="E37" s="422">
        <v>44.710324999999997</v>
      </c>
      <c r="F37" s="422">
        <v>126.739457</v>
      </c>
      <c r="G37" s="422">
        <v>19.188030999999999</v>
      </c>
      <c r="H37" s="422">
        <v>40.403588999999997</v>
      </c>
      <c r="I37" s="422">
        <v>33.439019000000002</v>
      </c>
      <c r="J37" s="422">
        <v>93.030638999999994</v>
      </c>
      <c r="K37" s="422">
        <v>45.764901999999999</v>
      </c>
      <c r="L37" s="422">
        <v>41.198390000000003</v>
      </c>
      <c r="M37" s="422">
        <v>48.417138000000001</v>
      </c>
      <c r="N37" s="422">
        <v>135.38042999999999</v>
      </c>
      <c r="O37" s="422">
        <v>45.534815000000002</v>
      </c>
      <c r="P37" s="422">
        <v>35.203203000000002</v>
      </c>
      <c r="Q37" s="422">
        <v>23.552486999999999</v>
      </c>
      <c r="R37" s="422">
        <v>104.290505</v>
      </c>
      <c r="S37" s="422">
        <v>459.44103100000001</v>
      </c>
      <c r="T37" s="422">
        <v>36.178308000000001</v>
      </c>
      <c r="U37" s="422">
        <v>46.867379999999997</v>
      </c>
      <c r="V37" s="422">
        <v>45.090510000000002</v>
      </c>
      <c r="W37" s="422">
        <v>128.13619800000001</v>
      </c>
      <c r="X37" s="422">
        <v>38.919668000000001</v>
      </c>
      <c r="Y37" s="422">
        <v>46.061984000000002</v>
      </c>
      <c r="Z37" s="422">
        <v>31.401298000000001</v>
      </c>
      <c r="AA37" s="422">
        <v>116.38294999999999</v>
      </c>
      <c r="AB37" s="422">
        <v>35.652940999999998</v>
      </c>
      <c r="AC37" s="422">
        <v>41.585988</v>
      </c>
      <c r="AD37" s="422">
        <v>38.898653000000003</v>
      </c>
      <c r="AE37" s="422">
        <v>116.13758199999999</v>
      </c>
      <c r="AF37" s="422">
        <v>37.783589999999997</v>
      </c>
      <c r="AG37" s="422">
        <v>49.479840000000003</v>
      </c>
      <c r="AH37" s="422">
        <v>53.427961000000003</v>
      </c>
      <c r="AI37" s="422">
        <v>140.69139100000001</v>
      </c>
      <c r="AJ37" s="297">
        <v>501.34812099999999</v>
      </c>
      <c r="AK37" s="422">
        <v>49.197584999999997</v>
      </c>
      <c r="AL37" s="422">
        <v>53.292639000000001</v>
      </c>
      <c r="AM37" s="422">
        <v>38.878501</v>
      </c>
      <c r="AN37" s="422">
        <v>141.36872399999999</v>
      </c>
      <c r="AO37" s="422">
        <v>48.074624999999997</v>
      </c>
      <c r="AP37" s="422">
        <v>52.421568999999998</v>
      </c>
      <c r="AQ37" s="422">
        <v>53.514783000000001</v>
      </c>
      <c r="AR37" s="422">
        <v>154.010977</v>
      </c>
      <c r="AS37" s="422">
        <v>58.036577999999999</v>
      </c>
      <c r="AT37" s="422">
        <v>46.933782999999998</v>
      </c>
      <c r="AU37" s="422">
        <v>60.507739999999998</v>
      </c>
      <c r="AV37" s="422">
        <v>165.47810100000001</v>
      </c>
      <c r="AW37" s="422">
        <v>42.824997000000003</v>
      </c>
      <c r="AX37" s="422">
        <v>64.494226999999995</v>
      </c>
      <c r="AY37" s="422">
        <v>48.618231000000002</v>
      </c>
      <c r="AZ37" s="422">
        <v>155.937455</v>
      </c>
      <c r="BA37" s="556">
        <v>616.79525699999999</v>
      </c>
      <c r="BB37" s="422">
        <v>28.038461000000002</v>
      </c>
      <c r="BC37" s="422">
        <v>33.783850000000001</v>
      </c>
      <c r="BD37" s="422">
        <v>31.365621999999998</v>
      </c>
      <c r="BE37" s="422">
        <v>93.187933000000001</v>
      </c>
      <c r="BF37" s="422">
        <v>30.902674000000001</v>
      </c>
      <c r="BG37" s="422">
        <v>32.403700000000001</v>
      </c>
      <c r="BH37" s="422">
        <v>40.955452999999999</v>
      </c>
      <c r="BI37" s="422">
        <v>104.261827</v>
      </c>
      <c r="BJ37" s="422">
        <v>61.551265999999998</v>
      </c>
      <c r="BK37" s="422">
        <v>38.961398000000003</v>
      </c>
      <c r="BL37" s="422">
        <v>24.989774000000001</v>
      </c>
      <c r="BM37" s="422">
        <v>125.502438</v>
      </c>
      <c r="BN37" s="422">
        <v>26.140844000000001</v>
      </c>
      <c r="BO37" s="422">
        <v>38.831783999999999</v>
      </c>
      <c r="BP37" s="422">
        <v>32.32882</v>
      </c>
      <c r="BQ37" s="422">
        <v>97.301447999999993</v>
      </c>
      <c r="BR37" s="297">
        <v>420.253646</v>
      </c>
      <c r="BS37" s="422">
        <v>34.157801999999997</v>
      </c>
      <c r="BT37" s="422">
        <v>37.080984999999998</v>
      </c>
      <c r="BU37" s="422">
        <v>31.573356</v>
      </c>
      <c r="BV37" s="422">
        <v>102.81214300000001</v>
      </c>
      <c r="BW37" s="422">
        <v>17.024591000000001</v>
      </c>
      <c r="BX37" s="422">
        <v>28.904416000000001</v>
      </c>
      <c r="BY37" s="422">
        <v>30.939484</v>
      </c>
      <c r="BZ37" s="422">
        <v>76.868491000000006</v>
      </c>
      <c r="CA37" s="422">
        <v>25.286007000000001</v>
      </c>
      <c r="CB37" s="422">
        <v>22.489350000000002</v>
      </c>
      <c r="CC37" s="422">
        <v>20.656237999999998</v>
      </c>
      <c r="CD37" s="422">
        <v>68.431595000000002</v>
      </c>
      <c r="CE37" s="422">
        <v>47.663648000000002</v>
      </c>
      <c r="CF37" s="422">
        <v>41.054881000000002</v>
      </c>
      <c r="CG37" s="422">
        <v>31.107675</v>
      </c>
      <c r="CH37" s="422">
        <v>119.826204</v>
      </c>
      <c r="CI37" s="297">
        <v>367.93843299999997</v>
      </c>
      <c r="CJ37" s="422">
        <v>29.606369000000001</v>
      </c>
      <c r="CK37" s="422">
        <v>34.966934999999999</v>
      </c>
      <c r="CL37" s="422">
        <v>38.079912999999998</v>
      </c>
      <c r="CM37" s="422">
        <v>102.653217</v>
      </c>
      <c r="CN37" s="422">
        <v>31.132317</v>
      </c>
      <c r="CO37" s="422">
        <v>25.738489999999999</v>
      </c>
      <c r="CP37" s="422">
        <v>61.720846999999999</v>
      </c>
      <c r="CQ37" s="422">
        <v>118.59165400000001</v>
      </c>
      <c r="CR37" s="422">
        <v>38.316602000000003</v>
      </c>
      <c r="CS37" s="422">
        <v>61.840569000000002</v>
      </c>
      <c r="CT37" s="422">
        <v>29.619045</v>
      </c>
      <c r="CU37" s="422">
        <v>129.77621600000001</v>
      </c>
      <c r="CV37" s="422">
        <v>29.172732</v>
      </c>
      <c r="CW37" s="422">
        <v>49.480032999999999</v>
      </c>
      <c r="CX37" s="422">
        <v>26.297632</v>
      </c>
      <c r="CY37" s="422">
        <v>104.950397</v>
      </c>
      <c r="CZ37" s="297">
        <v>455.97148299999998</v>
      </c>
      <c r="DA37" s="430" t="s">
        <v>901</v>
      </c>
      <c r="DB37" s="267" t="s">
        <v>801</v>
      </c>
      <c r="DH37" s="40"/>
      <c r="DI37" s="40"/>
      <c r="DJ37" s="41"/>
      <c r="DK37" s="41"/>
      <c r="DL37" s="41"/>
    </row>
    <row r="38" spans="1:116" s="230" customFormat="1" ht="18" customHeight="1" collapsed="1" x14ac:dyDescent="0.5">
      <c r="A38" s="299" t="s">
        <v>951</v>
      </c>
      <c r="B38" s="433" t="s">
        <v>952</v>
      </c>
      <c r="C38" s="432">
        <v>125.903908</v>
      </c>
      <c r="D38" s="432">
        <v>124.20785000000001</v>
      </c>
      <c r="E38" s="432">
        <v>161.93613599999998</v>
      </c>
      <c r="F38" s="432">
        <v>412.04789399999999</v>
      </c>
      <c r="G38" s="432">
        <v>87.41284499999999</v>
      </c>
      <c r="H38" s="432">
        <v>129.20012400000002</v>
      </c>
      <c r="I38" s="432">
        <v>129.90043200000002</v>
      </c>
      <c r="J38" s="432">
        <v>346.51340099999999</v>
      </c>
      <c r="K38" s="432">
        <v>113.31549799999999</v>
      </c>
      <c r="L38" s="432">
        <v>165.41833800000001</v>
      </c>
      <c r="M38" s="432">
        <v>132.35344599999999</v>
      </c>
      <c r="N38" s="432">
        <v>411.08728199999996</v>
      </c>
      <c r="O38" s="432">
        <v>109.001713</v>
      </c>
      <c r="P38" s="432">
        <v>96.22115500000001</v>
      </c>
      <c r="Q38" s="432">
        <v>78.655080999999996</v>
      </c>
      <c r="R38" s="432">
        <v>283.877949</v>
      </c>
      <c r="S38" s="432">
        <v>1453.5265259999999</v>
      </c>
      <c r="T38" s="432">
        <v>136.361693</v>
      </c>
      <c r="U38" s="432">
        <v>152.95611300000002</v>
      </c>
      <c r="V38" s="432">
        <v>112.23081099999999</v>
      </c>
      <c r="W38" s="432">
        <v>401.54861700000004</v>
      </c>
      <c r="X38" s="432">
        <v>82.024146999999999</v>
      </c>
      <c r="Y38" s="432">
        <v>115.959867</v>
      </c>
      <c r="Z38" s="432">
        <v>82.396422999999999</v>
      </c>
      <c r="AA38" s="432">
        <v>280.38043700000003</v>
      </c>
      <c r="AB38" s="432">
        <v>107.036393</v>
      </c>
      <c r="AC38" s="432">
        <v>112.057007</v>
      </c>
      <c r="AD38" s="432">
        <v>106.671663</v>
      </c>
      <c r="AE38" s="432">
        <v>325.765063</v>
      </c>
      <c r="AF38" s="432">
        <v>110.71234799999999</v>
      </c>
      <c r="AG38" s="432">
        <v>118.26863800000001</v>
      </c>
      <c r="AH38" s="432">
        <v>126.994573</v>
      </c>
      <c r="AI38" s="432">
        <v>355.97555899999998</v>
      </c>
      <c r="AJ38" s="300">
        <v>1363.669676</v>
      </c>
      <c r="AK38" s="432">
        <v>146.74180899999999</v>
      </c>
      <c r="AL38" s="432">
        <v>160.50006099999999</v>
      </c>
      <c r="AM38" s="432">
        <v>111.90199699999999</v>
      </c>
      <c r="AN38" s="432">
        <v>419.14386500000001</v>
      </c>
      <c r="AO38" s="432">
        <v>117.790212</v>
      </c>
      <c r="AP38" s="432">
        <v>148.177177</v>
      </c>
      <c r="AQ38" s="432">
        <v>159.189795</v>
      </c>
      <c r="AR38" s="432">
        <v>425.15718200000003</v>
      </c>
      <c r="AS38" s="432">
        <v>149.846137</v>
      </c>
      <c r="AT38" s="432">
        <v>115.35850199999999</v>
      </c>
      <c r="AU38" s="432">
        <v>161.85000500000001</v>
      </c>
      <c r="AV38" s="432">
        <v>427.05464400000005</v>
      </c>
      <c r="AW38" s="432">
        <v>107.94559100000001</v>
      </c>
      <c r="AX38" s="432">
        <v>122.880526</v>
      </c>
      <c r="AY38" s="432">
        <v>116.754976</v>
      </c>
      <c r="AZ38" s="432">
        <v>347.58109100000001</v>
      </c>
      <c r="BA38" s="557">
        <v>1618.936782</v>
      </c>
      <c r="BB38" s="432">
        <v>407.99491699999999</v>
      </c>
      <c r="BC38" s="432">
        <v>373.45552099999998</v>
      </c>
      <c r="BD38" s="432">
        <v>520.76365599999997</v>
      </c>
      <c r="BE38" s="432">
        <v>1302.2140939999999</v>
      </c>
      <c r="BF38" s="432">
        <v>532.22596099999998</v>
      </c>
      <c r="BG38" s="432">
        <v>486.543386</v>
      </c>
      <c r="BH38" s="432">
        <v>510.84975099999997</v>
      </c>
      <c r="BI38" s="432">
        <v>1529.6190980000001</v>
      </c>
      <c r="BJ38" s="432">
        <v>423.99268899999998</v>
      </c>
      <c r="BK38" s="432">
        <v>302.16948600000001</v>
      </c>
      <c r="BL38" s="432">
        <v>419.84165400000001</v>
      </c>
      <c r="BM38" s="432">
        <v>1146.003829</v>
      </c>
      <c r="BN38" s="432">
        <v>398.78764100000001</v>
      </c>
      <c r="BO38" s="432">
        <v>478.83509400000003</v>
      </c>
      <c r="BP38" s="432">
        <v>417.04400500000003</v>
      </c>
      <c r="BQ38" s="432">
        <v>1294.6667399999999</v>
      </c>
      <c r="BR38" s="300">
        <v>5272.5037609999999</v>
      </c>
      <c r="BS38" s="432">
        <v>515.68842399999994</v>
      </c>
      <c r="BT38" s="432">
        <v>427.94957299999999</v>
      </c>
      <c r="BU38" s="432">
        <v>439.78124899999995</v>
      </c>
      <c r="BV38" s="432">
        <v>1383.4192460000002</v>
      </c>
      <c r="BW38" s="432">
        <v>414.83282799999995</v>
      </c>
      <c r="BX38" s="432">
        <v>428.05332400000003</v>
      </c>
      <c r="BY38" s="432">
        <v>260.02236799999997</v>
      </c>
      <c r="BZ38" s="432">
        <v>1102.90852</v>
      </c>
      <c r="CA38" s="432">
        <v>573.83538600000009</v>
      </c>
      <c r="CB38" s="432">
        <v>287.35408200000001</v>
      </c>
      <c r="CC38" s="432">
        <v>467.286406</v>
      </c>
      <c r="CD38" s="432">
        <v>1328.475874</v>
      </c>
      <c r="CE38" s="432">
        <v>517.11999600000001</v>
      </c>
      <c r="CF38" s="432">
        <v>599.753016</v>
      </c>
      <c r="CG38" s="432">
        <v>736.18035999999995</v>
      </c>
      <c r="CH38" s="432">
        <v>1853.0533720000001</v>
      </c>
      <c r="CI38" s="300">
        <v>5667.8570120000004</v>
      </c>
      <c r="CJ38" s="432">
        <v>641.25313799999992</v>
      </c>
      <c r="CK38" s="432">
        <v>521.78505600000005</v>
      </c>
      <c r="CL38" s="432">
        <v>571.46560099999999</v>
      </c>
      <c r="CM38" s="432">
        <v>1734.5037950000001</v>
      </c>
      <c r="CN38" s="432">
        <v>401.038386</v>
      </c>
      <c r="CO38" s="432">
        <v>619.18307300000004</v>
      </c>
      <c r="CP38" s="432">
        <v>640.94040900000005</v>
      </c>
      <c r="CQ38" s="432">
        <v>1661.1618680000001</v>
      </c>
      <c r="CR38" s="432">
        <v>527.66722400000003</v>
      </c>
      <c r="CS38" s="432">
        <v>503.80947000000003</v>
      </c>
      <c r="CT38" s="432">
        <v>525.24986100000001</v>
      </c>
      <c r="CU38" s="432">
        <v>1556.7265560000001</v>
      </c>
      <c r="CV38" s="432">
        <v>557.61048299999993</v>
      </c>
      <c r="CW38" s="432">
        <v>636.45365700000013</v>
      </c>
      <c r="CX38" s="432">
        <v>651.35230899999999</v>
      </c>
      <c r="CY38" s="432">
        <v>1845.4164499999999</v>
      </c>
      <c r="CZ38" s="300">
        <v>6797.808669</v>
      </c>
      <c r="DA38" s="434" t="s">
        <v>953</v>
      </c>
      <c r="DB38" s="299" t="s">
        <v>951</v>
      </c>
      <c r="DH38" s="40"/>
      <c r="DI38" s="40"/>
      <c r="DJ38" s="41"/>
      <c r="DK38" s="41"/>
      <c r="DL38" s="41"/>
    </row>
    <row r="39" spans="1:116" s="230" customFormat="1" ht="18" hidden="1" customHeight="1" outlineLevel="1" x14ac:dyDescent="0.5">
      <c r="A39" s="268" t="s">
        <v>803</v>
      </c>
      <c r="B39" s="425" t="s">
        <v>804</v>
      </c>
      <c r="C39" s="421">
        <v>3792.5600020000002</v>
      </c>
      <c r="D39" s="421">
        <v>3484.9231960000002</v>
      </c>
      <c r="E39" s="421">
        <v>4164.3471550000004</v>
      </c>
      <c r="F39" s="421">
        <v>11441.830352999999</v>
      </c>
      <c r="G39" s="421">
        <v>3609.6228420000002</v>
      </c>
      <c r="H39" s="421">
        <v>4178.1010290000004</v>
      </c>
      <c r="I39" s="421">
        <v>3161.1736299999998</v>
      </c>
      <c r="J39" s="421">
        <v>10948.897500999999</v>
      </c>
      <c r="K39" s="421">
        <v>3840.8920979999998</v>
      </c>
      <c r="L39" s="421">
        <v>3948.0098170000001</v>
      </c>
      <c r="M39" s="421">
        <v>3535.9603820000002</v>
      </c>
      <c r="N39" s="421">
        <v>11324.862297</v>
      </c>
      <c r="O39" s="421">
        <v>4078.7427889999999</v>
      </c>
      <c r="P39" s="421">
        <v>3496.330258</v>
      </c>
      <c r="Q39" s="421">
        <v>3296.7671059999998</v>
      </c>
      <c r="R39" s="421">
        <v>10871.840152999999</v>
      </c>
      <c r="S39" s="421">
        <v>44587.430304000001</v>
      </c>
      <c r="T39" s="421">
        <v>2908.8724470000002</v>
      </c>
      <c r="U39" s="421">
        <v>2576.307945</v>
      </c>
      <c r="V39" s="421">
        <v>3919.6954369999999</v>
      </c>
      <c r="W39" s="421">
        <v>9404.8758290000005</v>
      </c>
      <c r="X39" s="421">
        <v>3506.7732810000002</v>
      </c>
      <c r="Y39" s="421">
        <v>3795.7764480000001</v>
      </c>
      <c r="Z39" s="421">
        <v>3383.5291440000001</v>
      </c>
      <c r="AA39" s="421">
        <v>10686.078873</v>
      </c>
      <c r="AB39" s="421">
        <v>3603.7721980000001</v>
      </c>
      <c r="AC39" s="421">
        <v>3730.8278719999998</v>
      </c>
      <c r="AD39" s="421">
        <v>3923.81277</v>
      </c>
      <c r="AE39" s="421">
        <v>11258.412840000001</v>
      </c>
      <c r="AF39" s="421">
        <v>3884.2427929999999</v>
      </c>
      <c r="AG39" s="421">
        <v>3310.1178749999999</v>
      </c>
      <c r="AH39" s="421">
        <v>3669.2708309999998</v>
      </c>
      <c r="AI39" s="421">
        <v>10863.631498999999</v>
      </c>
      <c r="AJ39" s="296">
        <v>42212.999041000003</v>
      </c>
      <c r="AK39" s="421">
        <v>3230.5535639999998</v>
      </c>
      <c r="AL39" s="421">
        <v>3119.8356490000001</v>
      </c>
      <c r="AM39" s="421">
        <v>3687.5395749999998</v>
      </c>
      <c r="AN39" s="421">
        <v>10037.928787999999</v>
      </c>
      <c r="AO39" s="421">
        <v>2970.33646</v>
      </c>
      <c r="AP39" s="421">
        <v>3272.3925469999999</v>
      </c>
      <c r="AQ39" s="421">
        <v>2952.2621600000002</v>
      </c>
      <c r="AR39" s="421">
        <v>9194.9911670000001</v>
      </c>
      <c r="AS39" s="421">
        <v>2896.6270709999999</v>
      </c>
      <c r="AT39" s="421">
        <v>2869.9468849999998</v>
      </c>
      <c r="AU39" s="421">
        <v>2736.2780170000001</v>
      </c>
      <c r="AV39" s="421">
        <v>8502.8519730000007</v>
      </c>
      <c r="AW39" s="421">
        <v>3083.2570019999998</v>
      </c>
      <c r="AX39" s="421">
        <v>3002.4339129999998</v>
      </c>
      <c r="AY39" s="421">
        <v>3837.3400019999999</v>
      </c>
      <c r="AZ39" s="421">
        <v>9923.0309180000004</v>
      </c>
      <c r="BA39" s="555">
        <v>37658.802845999999</v>
      </c>
      <c r="BB39" s="421">
        <v>614.45568200000002</v>
      </c>
      <c r="BC39" s="421">
        <v>771.98417199999994</v>
      </c>
      <c r="BD39" s="421">
        <v>876.40272200000004</v>
      </c>
      <c r="BE39" s="421">
        <v>2262.842576</v>
      </c>
      <c r="BF39" s="421">
        <v>851.26249900000005</v>
      </c>
      <c r="BG39" s="421">
        <v>1125.75317</v>
      </c>
      <c r="BH39" s="421">
        <v>804.63721399999997</v>
      </c>
      <c r="BI39" s="421">
        <v>2781.6528830000002</v>
      </c>
      <c r="BJ39" s="421">
        <v>951.35902599999997</v>
      </c>
      <c r="BK39" s="421">
        <v>797.81038599999999</v>
      </c>
      <c r="BL39" s="421">
        <v>670.80864199999996</v>
      </c>
      <c r="BM39" s="421">
        <v>2419.9780540000002</v>
      </c>
      <c r="BN39" s="421">
        <v>848.33090500000003</v>
      </c>
      <c r="BO39" s="421">
        <v>985.82962899999995</v>
      </c>
      <c r="BP39" s="421">
        <v>472.26733100000001</v>
      </c>
      <c r="BQ39" s="421">
        <v>2306.4278650000001</v>
      </c>
      <c r="BR39" s="296">
        <v>9770.9013780000005</v>
      </c>
      <c r="BS39" s="421">
        <v>759.45194500000002</v>
      </c>
      <c r="BT39" s="421">
        <v>764.27612699999997</v>
      </c>
      <c r="BU39" s="421">
        <v>857.48497599999996</v>
      </c>
      <c r="BV39" s="421">
        <v>2381.2130480000001</v>
      </c>
      <c r="BW39" s="421">
        <v>781.16445099999999</v>
      </c>
      <c r="BX39" s="421">
        <v>964.19727999999998</v>
      </c>
      <c r="BY39" s="421">
        <v>762.57604600000002</v>
      </c>
      <c r="BZ39" s="421">
        <v>2507.9377770000001</v>
      </c>
      <c r="CA39" s="421">
        <v>986.79504099999997</v>
      </c>
      <c r="CB39" s="421">
        <v>1060.277957</v>
      </c>
      <c r="CC39" s="421">
        <v>900.47911699999997</v>
      </c>
      <c r="CD39" s="421">
        <v>2947.552115</v>
      </c>
      <c r="CE39" s="421">
        <v>905.771614</v>
      </c>
      <c r="CF39" s="421">
        <v>890.68606999999997</v>
      </c>
      <c r="CG39" s="421">
        <v>1001.990943</v>
      </c>
      <c r="CH39" s="421">
        <v>2798.4486270000002</v>
      </c>
      <c r="CI39" s="296">
        <v>10635.151567000001</v>
      </c>
      <c r="CJ39" s="421">
        <v>675.25398600000005</v>
      </c>
      <c r="CK39" s="421">
        <v>531.457716</v>
      </c>
      <c r="CL39" s="421">
        <v>853.53759100000002</v>
      </c>
      <c r="CM39" s="421">
        <v>2060.249292</v>
      </c>
      <c r="CN39" s="421">
        <v>988.96198800000002</v>
      </c>
      <c r="CO39" s="421">
        <v>1022.926609</v>
      </c>
      <c r="CP39" s="421">
        <v>730.90418899999997</v>
      </c>
      <c r="CQ39" s="421">
        <v>2742.792786</v>
      </c>
      <c r="CR39" s="421">
        <v>840.29709800000001</v>
      </c>
      <c r="CS39" s="421">
        <v>834.78604299999995</v>
      </c>
      <c r="CT39" s="421">
        <v>851.88153599999998</v>
      </c>
      <c r="CU39" s="421">
        <v>2526.9646769999999</v>
      </c>
      <c r="CV39" s="421">
        <v>881.02478199999996</v>
      </c>
      <c r="CW39" s="421">
        <v>734.24981100000002</v>
      </c>
      <c r="CX39" s="421">
        <v>790.32348500000001</v>
      </c>
      <c r="CY39" s="421">
        <v>2405.598078</v>
      </c>
      <c r="CZ39" s="296">
        <v>9735.6048320000009</v>
      </c>
      <c r="DA39" s="429" t="s">
        <v>902</v>
      </c>
      <c r="DB39" s="268" t="s">
        <v>803</v>
      </c>
      <c r="DH39" s="40"/>
      <c r="DI39" s="40"/>
      <c r="DJ39" s="41"/>
      <c r="DK39" s="41"/>
      <c r="DL39" s="41"/>
    </row>
    <row r="40" spans="1:116" s="230" customFormat="1" ht="18" hidden="1" customHeight="1" outlineLevel="1" x14ac:dyDescent="0.5">
      <c r="A40" s="267" t="s">
        <v>805</v>
      </c>
      <c r="B40" s="426" t="s">
        <v>806</v>
      </c>
      <c r="C40" s="422">
        <v>632.61382600000002</v>
      </c>
      <c r="D40" s="422">
        <v>714.97409500000003</v>
      </c>
      <c r="E40" s="422">
        <v>586.25820099999999</v>
      </c>
      <c r="F40" s="422">
        <v>1933.8461219999999</v>
      </c>
      <c r="G40" s="422">
        <v>520.16582900000003</v>
      </c>
      <c r="H40" s="422">
        <v>585.36874899999998</v>
      </c>
      <c r="I40" s="422">
        <v>532.14150400000005</v>
      </c>
      <c r="J40" s="422">
        <v>1637.676082</v>
      </c>
      <c r="K40" s="422">
        <v>473.947427</v>
      </c>
      <c r="L40" s="422">
        <v>346.36359399999998</v>
      </c>
      <c r="M40" s="422">
        <v>454.99377800000002</v>
      </c>
      <c r="N40" s="422">
        <v>1275.304799</v>
      </c>
      <c r="O40" s="422">
        <v>672.99921900000004</v>
      </c>
      <c r="P40" s="422">
        <v>685.31254799999999</v>
      </c>
      <c r="Q40" s="422">
        <v>706.59810600000003</v>
      </c>
      <c r="R40" s="422">
        <v>2064.9098730000001</v>
      </c>
      <c r="S40" s="422">
        <v>6911.7368759999999</v>
      </c>
      <c r="T40" s="422">
        <v>459.81216899999998</v>
      </c>
      <c r="U40" s="422">
        <v>546.035166</v>
      </c>
      <c r="V40" s="422">
        <v>378.80053299999997</v>
      </c>
      <c r="W40" s="422">
        <v>1384.647868</v>
      </c>
      <c r="X40" s="422">
        <v>462.67049500000002</v>
      </c>
      <c r="Y40" s="422">
        <v>427.18749100000002</v>
      </c>
      <c r="Z40" s="422">
        <v>476.127724</v>
      </c>
      <c r="AA40" s="422">
        <v>1365.9857099999999</v>
      </c>
      <c r="AB40" s="422">
        <v>558.79089799999997</v>
      </c>
      <c r="AC40" s="422">
        <v>471.73139099999997</v>
      </c>
      <c r="AD40" s="422">
        <v>432.32431800000001</v>
      </c>
      <c r="AE40" s="422">
        <v>1462.8466069999999</v>
      </c>
      <c r="AF40" s="422">
        <v>509.00135999999998</v>
      </c>
      <c r="AG40" s="422">
        <v>542.72258199999999</v>
      </c>
      <c r="AH40" s="422">
        <v>622.489328</v>
      </c>
      <c r="AI40" s="422">
        <v>1674.21327</v>
      </c>
      <c r="AJ40" s="297">
        <v>5887.6934549999996</v>
      </c>
      <c r="AK40" s="422">
        <v>609.14108099999999</v>
      </c>
      <c r="AL40" s="422">
        <v>468.49682899999999</v>
      </c>
      <c r="AM40" s="422">
        <v>450.86368399999998</v>
      </c>
      <c r="AN40" s="422">
        <v>1528.501593</v>
      </c>
      <c r="AO40" s="422">
        <v>552.39768700000002</v>
      </c>
      <c r="AP40" s="422">
        <v>601.18826799999999</v>
      </c>
      <c r="AQ40" s="422">
        <v>429.21536099999997</v>
      </c>
      <c r="AR40" s="422">
        <v>1582.801316</v>
      </c>
      <c r="AS40" s="422">
        <v>551.68141800000001</v>
      </c>
      <c r="AT40" s="422">
        <v>421.61220900000001</v>
      </c>
      <c r="AU40" s="422">
        <v>486.24342200000001</v>
      </c>
      <c r="AV40" s="422">
        <v>1459.537049</v>
      </c>
      <c r="AW40" s="422">
        <v>376.83572600000002</v>
      </c>
      <c r="AX40" s="422">
        <v>425.813356</v>
      </c>
      <c r="AY40" s="422">
        <v>634.92081700000006</v>
      </c>
      <c r="AZ40" s="422">
        <v>1437.5698990000001</v>
      </c>
      <c r="BA40" s="556">
        <v>6008.4098569999996</v>
      </c>
      <c r="BB40" s="422">
        <v>484.80247500000002</v>
      </c>
      <c r="BC40" s="422">
        <v>412.15918799999997</v>
      </c>
      <c r="BD40" s="422">
        <v>420.63573700000001</v>
      </c>
      <c r="BE40" s="422">
        <v>1317.5974000000001</v>
      </c>
      <c r="BF40" s="422">
        <v>456.16726399999999</v>
      </c>
      <c r="BG40" s="422">
        <v>585.92167900000004</v>
      </c>
      <c r="BH40" s="422">
        <v>392.69349399999999</v>
      </c>
      <c r="BI40" s="422">
        <v>1434.7824370000001</v>
      </c>
      <c r="BJ40" s="422">
        <v>319.93477300000001</v>
      </c>
      <c r="BK40" s="422">
        <v>352.64899000000003</v>
      </c>
      <c r="BL40" s="422">
        <v>317.351178</v>
      </c>
      <c r="BM40" s="422">
        <v>989.93494099999998</v>
      </c>
      <c r="BN40" s="422">
        <v>396.60163899999998</v>
      </c>
      <c r="BO40" s="422">
        <v>374.07124399999998</v>
      </c>
      <c r="BP40" s="422">
        <v>352.27123999999998</v>
      </c>
      <c r="BQ40" s="422">
        <v>1122.944123</v>
      </c>
      <c r="BR40" s="297">
        <v>4865.2589010000002</v>
      </c>
      <c r="BS40" s="422">
        <v>315.03998100000001</v>
      </c>
      <c r="BT40" s="422">
        <v>312.35190699999998</v>
      </c>
      <c r="BU40" s="422">
        <v>348.51306399999999</v>
      </c>
      <c r="BV40" s="422">
        <v>975.90495199999998</v>
      </c>
      <c r="BW40" s="422">
        <v>392.30036200000001</v>
      </c>
      <c r="BX40" s="422">
        <v>372.53808299999997</v>
      </c>
      <c r="BY40" s="422">
        <v>342.62838199999999</v>
      </c>
      <c r="BZ40" s="422">
        <v>1107.466827</v>
      </c>
      <c r="CA40" s="422">
        <v>360.65594199999998</v>
      </c>
      <c r="CB40" s="422">
        <v>393.31290000000001</v>
      </c>
      <c r="CC40" s="422">
        <v>346.884072</v>
      </c>
      <c r="CD40" s="422">
        <v>1100.8529140000001</v>
      </c>
      <c r="CE40" s="422">
        <v>415.03193099999999</v>
      </c>
      <c r="CF40" s="422">
        <v>317.18920300000002</v>
      </c>
      <c r="CG40" s="422">
        <v>459.60589800000002</v>
      </c>
      <c r="CH40" s="422">
        <v>1191.8270319999999</v>
      </c>
      <c r="CI40" s="297">
        <v>4376.0517250000003</v>
      </c>
      <c r="CJ40" s="422">
        <v>528.63546299999996</v>
      </c>
      <c r="CK40" s="422">
        <v>489.30486200000001</v>
      </c>
      <c r="CL40" s="422">
        <v>344.39590299999998</v>
      </c>
      <c r="CM40" s="422">
        <v>1362.336227</v>
      </c>
      <c r="CN40" s="422">
        <v>421.31539600000002</v>
      </c>
      <c r="CO40" s="422">
        <v>441.54340000000002</v>
      </c>
      <c r="CP40" s="422">
        <v>328.77042399999999</v>
      </c>
      <c r="CQ40" s="422">
        <v>1191.62922</v>
      </c>
      <c r="CR40" s="422">
        <v>353.02983699999999</v>
      </c>
      <c r="CS40" s="422">
        <v>399.509614</v>
      </c>
      <c r="CT40" s="422">
        <v>394.85137200000003</v>
      </c>
      <c r="CU40" s="422">
        <v>1147.390823</v>
      </c>
      <c r="CV40" s="422">
        <v>274.56023399999998</v>
      </c>
      <c r="CW40" s="422">
        <v>323.25585100000001</v>
      </c>
      <c r="CX40" s="422">
        <v>332.08199100000002</v>
      </c>
      <c r="CY40" s="422">
        <v>929.89807599999995</v>
      </c>
      <c r="CZ40" s="297">
        <v>4631.2543459999997</v>
      </c>
      <c r="DA40" s="430" t="s">
        <v>903</v>
      </c>
      <c r="DB40" s="267" t="s">
        <v>805</v>
      </c>
      <c r="DH40" s="40"/>
      <c r="DI40" s="40"/>
      <c r="DJ40" s="41"/>
      <c r="DK40" s="41"/>
      <c r="DL40" s="41"/>
    </row>
    <row r="41" spans="1:116" s="230" customFormat="1" ht="18" hidden="1" customHeight="1" outlineLevel="1" x14ac:dyDescent="0.5">
      <c r="A41" s="268" t="s">
        <v>807</v>
      </c>
      <c r="B41" s="425" t="s">
        <v>808</v>
      </c>
      <c r="C41" s="421">
        <v>104.879897</v>
      </c>
      <c r="D41" s="421">
        <v>96.951965999999999</v>
      </c>
      <c r="E41" s="421">
        <v>122.67549099999999</v>
      </c>
      <c r="F41" s="421">
        <v>324.50735400000002</v>
      </c>
      <c r="G41" s="421">
        <v>102.373893</v>
      </c>
      <c r="H41" s="421">
        <v>154.34312600000001</v>
      </c>
      <c r="I41" s="421">
        <v>91.769368999999998</v>
      </c>
      <c r="J41" s="421">
        <v>348.48638799999998</v>
      </c>
      <c r="K41" s="421">
        <v>101.69099799999999</v>
      </c>
      <c r="L41" s="421">
        <v>108.058797</v>
      </c>
      <c r="M41" s="421">
        <v>106.219891</v>
      </c>
      <c r="N41" s="421">
        <v>315.96968600000002</v>
      </c>
      <c r="O41" s="421">
        <v>91.473558999999995</v>
      </c>
      <c r="P41" s="421">
        <v>113.25229299999999</v>
      </c>
      <c r="Q41" s="421">
        <v>106.067131</v>
      </c>
      <c r="R41" s="421">
        <v>310.79298299999999</v>
      </c>
      <c r="S41" s="421">
        <v>1299.7564110000001</v>
      </c>
      <c r="T41" s="421">
        <v>94.086352000000005</v>
      </c>
      <c r="U41" s="421">
        <v>151.23438200000001</v>
      </c>
      <c r="V41" s="421">
        <v>126.699009</v>
      </c>
      <c r="W41" s="421">
        <v>372.01974300000001</v>
      </c>
      <c r="X41" s="421">
        <v>99.814982000000001</v>
      </c>
      <c r="Y41" s="421">
        <v>157.47654700000001</v>
      </c>
      <c r="Z41" s="421">
        <v>120.30067</v>
      </c>
      <c r="AA41" s="421">
        <v>377.59219899999999</v>
      </c>
      <c r="AB41" s="421">
        <v>145.69614999999999</v>
      </c>
      <c r="AC41" s="421">
        <v>148.51129599999999</v>
      </c>
      <c r="AD41" s="421">
        <v>174.52538799999999</v>
      </c>
      <c r="AE41" s="421">
        <v>468.73283400000003</v>
      </c>
      <c r="AF41" s="421">
        <v>143.19258600000001</v>
      </c>
      <c r="AG41" s="421">
        <v>149.587681</v>
      </c>
      <c r="AH41" s="421">
        <v>187.82580999999999</v>
      </c>
      <c r="AI41" s="421">
        <v>480.60607700000003</v>
      </c>
      <c r="AJ41" s="296">
        <v>1698.9508530000001</v>
      </c>
      <c r="AK41" s="421">
        <v>124.569819</v>
      </c>
      <c r="AL41" s="421">
        <v>200.02113299999999</v>
      </c>
      <c r="AM41" s="421">
        <v>175.243877</v>
      </c>
      <c r="AN41" s="421">
        <v>499.83482900000001</v>
      </c>
      <c r="AO41" s="421">
        <v>150.80482900000001</v>
      </c>
      <c r="AP41" s="421">
        <v>206.007689</v>
      </c>
      <c r="AQ41" s="421">
        <v>153.68738099999999</v>
      </c>
      <c r="AR41" s="421">
        <v>510.49990000000003</v>
      </c>
      <c r="AS41" s="421">
        <v>150.48154099999999</v>
      </c>
      <c r="AT41" s="421">
        <v>169.55126799999999</v>
      </c>
      <c r="AU41" s="421">
        <v>117.109409</v>
      </c>
      <c r="AV41" s="421">
        <v>437.14221800000001</v>
      </c>
      <c r="AW41" s="421">
        <v>152.03589400000001</v>
      </c>
      <c r="AX41" s="421">
        <v>274.21130599999998</v>
      </c>
      <c r="AY41" s="421">
        <v>356.28643499999998</v>
      </c>
      <c r="AZ41" s="421">
        <v>782.533635</v>
      </c>
      <c r="BA41" s="555">
        <v>2230.010581</v>
      </c>
      <c r="BB41" s="421">
        <v>283.19090599999998</v>
      </c>
      <c r="BC41" s="421">
        <v>252.450661</v>
      </c>
      <c r="BD41" s="421">
        <v>260.56322699999998</v>
      </c>
      <c r="BE41" s="421">
        <v>796.20479399999999</v>
      </c>
      <c r="BF41" s="421">
        <v>268.33936199999999</v>
      </c>
      <c r="BG41" s="421">
        <v>271.18046199999998</v>
      </c>
      <c r="BH41" s="421">
        <v>222.818229</v>
      </c>
      <c r="BI41" s="421">
        <v>762.33805299999995</v>
      </c>
      <c r="BJ41" s="421">
        <v>280.61827299999999</v>
      </c>
      <c r="BK41" s="421">
        <v>248.150059</v>
      </c>
      <c r="BL41" s="421">
        <v>233.817768</v>
      </c>
      <c r="BM41" s="421">
        <v>762.58609999999999</v>
      </c>
      <c r="BN41" s="421">
        <v>245.11165299999999</v>
      </c>
      <c r="BO41" s="421">
        <v>256.72300200000001</v>
      </c>
      <c r="BP41" s="421">
        <v>216.884229</v>
      </c>
      <c r="BQ41" s="421">
        <v>718.718884</v>
      </c>
      <c r="BR41" s="296">
        <v>3039.847831</v>
      </c>
      <c r="BS41" s="421">
        <v>243.504775</v>
      </c>
      <c r="BT41" s="421">
        <v>268.63940000000002</v>
      </c>
      <c r="BU41" s="421">
        <v>275.266569</v>
      </c>
      <c r="BV41" s="421">
        <v>787.41074400000002</v>
      </c>
      <c r="BW41" s="421">
        <v>291.95280400000001</v>
      </c>
      <c r="BX41" s="421">
        <v>313.34356700000001</v>
      </c>
      <c r="BY41" s="421">
        <v>270.22392600000001</v>
      </c>
      <c r="BZ41" s="421">
        <v>875.52029700000003</v>
      </c>
      <c r="CA41" s="421">
        <v>326.93697100000003</v>
      </c>
      <c r="CB41" s="421">
        <v>298.78697499999998</v>
      </c>
      <c r="CC41" s="421">
        <v>282.83001899999999</v>
      </c>
      <c r="CD41" s="421">
        <v>908.55396499999995</v>
      </c>
      <c r="CE41" s="421">
        <v>292.42231600000002</v>
      </c>
      <c r="CF41" s="421">
        <v>286.76869699999997</v>
      </c>
      <c r="CG41" s="421">
        <v>329.159559</v>
      </c>
      <c r="CH41" s="421">
        <v>908.35057200000006</v>
      </c>
      <c r="CI41" s="296">
        <v>3479.8355780000002</v>
      </c>
      <c r="CJ41" s="421">
        <v>295.620451</v>
      </c>
      <c r="CK41" s="421">
        <v>282.11740200000003</v>
      </c>
      <c r="CL41" s="421">
        <v>285.93775199999999</v>
      </c>
      <c r="CM41" s="421">
        <v>863.67560500000002</v>
      </c>
      <c r="CN41" s="421">
        <v>336.90053699999999</v>
      </c>
      <c r="CO41" s="421">
        <v>301.06495000000001</v>
      </c>
      <c r="CP41" s="421">
        <v>275.15509800000001</v>
      </c>
      <c r="CQ41" s="421">
        <v>913.12058500000001</v>
      </c>
      <c r="CR41" s="421">
        <v>341.75750099999999</v>
      </c>
      <c r="CS41" s="421">
        <v>303.74584099999998</v>
      </c>
      <c r="CT41" s="421">
        <v>252.198015</v>
      </c>
      <c r="CU41" s="421">
        <v>897.70135700000003</v>
      </c>
      <c r="CV41" s="421">
        <v>284.55464899999998</v>
      </c>
      <c r="CW41" s="421">
        <v>269.63082200000002</v>
      </c>
      <c r="CX41" s="421">
        <v>272.729266</v>
      </c>
      <c r="CY41" s="421">
        <v>826.91473599999995</v>
      </c>
      <c r="CZ41" s="296">
        <v>3501.4122830000001</v>
      </c>
      <c r="DA41" s="429" t="s">
        <v>904</v>
      </c>
      <c r="DB41" s="268" t="s">
        <v>807</v>
      </c>
      <c r="DH41" s="40"/>
      <c r="DI41" s="40"/>
      <c r="DJ41" s="41"/>
      <c r="DK41" s="41"/>
      <c r="DL41" s="41"/>
    </row>
    <row r="42" spans="1:116" s="230" customFormat="1" ht="18" hidden="1" customHeight="1" outlineLevel="1" x14ac:dyDescent="0.5">
      <c r="A42" s="267" t="s">
        <v>809</v>
      </c>
      <c r="B42" s="426" t="s">
        <v>810</v>
      </c>
      <c r="C42" s="422">
        <v>156.86276599999999</v>
      </c>
      <c r="D42" s="422">
        <v>146.86129600000001</v>
      </c>
      <c r="E42" s="422">
        <v>165.65127200000001</v>
      </c>
      <c r="F42" s="422">
        <v>469.37533400000001</v>
      </c>
      <c r="G42" s="422">
        <v>153.52040299999999</v>
      </c>
      <c r="H42" s="422">
        <v>186.864757</v>
      </c>
      <c r="I42" s="422">
        <v>278.81554899999998</v>
      </c>
      <c r="J42" s="422">
        <v>619.20070899999996</v>
      </c>
      <c r="K42" s="422">
        <v>213.397929</v>
      </c>
      <c r="L42" s="422">
        <v>158.308539</v>
      </c>
      <c r="M42" s="422">
        <v>156.33471800000001</v>
      </c>
      <c r="N42" s="422">
        <v>528.04118600000004</v>
      </c>
      <c r="O42" s="422">
        <v>175.820876</v>
      </c>
      <c r="P42" s="422">
        <v>254.62177299999999</v>
      </c>
      <c r="Q42" s="422">
        <v>178.26887099999999</v>
      </c>
      <c r="R42" s="422">
        <v>608.71151999999995</v>
      </c>
      <c r="S42" s="422">
        <v>2225.3287489999998</v>
      </c>
      <c r="T42" s="422">
        <v>118.154697</v>
      </c>
      <c r="U42" s="422">
        <v>159.72061500000001</v>
      </c>
      <c r="V42" s="422">
        <v>228.440563</v>
      </c>
      <c r="W42" s="422">
        <v>506.31587500000001</v>
      </c>
      <c r="X42" s="422">
        <v>211.52925999999999</v>
      </c>
      <c r="Y42" s="422">
        <v>213.75242900000001</v>
      </c>
      <c r="Z42" s="422">
        <v>170.57955999999999</v>
      </c>
      <c r="AA42" s="422">
        <v>595.86124900000004</v>
      </c>
      <c r="AB42" s="422">
        <v>173.81475699999999</v>
      </c>
      <c r="AC42" s="422">
        <v>170.42154099999999</v>
      </c>
      <c r="AD42" s="422">
        <v>170.94962799999999</v>
      </c>
      <c r="AE42" s="422">
        <v>515.18592599999999</v>
      </c>
      <c r="AF42" s="422">
        <v>161.916991</v>
      </c>
      <c r="AG42" s="422">
        <v>171.62360000000001</v>
      </c>
      <c r="AH42" s="422">
        <v>241.01232899999999</v>
      </c>
      <c r="AI42" s="422">
        <v>574.55291999999997</v>
      </c>
      <c r="AJ42" s="297">
        <v>2191.91597</v>
      </c>
      <c r="AK42" s="422">
        <v>186.004165</v>
      </c>
      <c r="AL42" s="422">
        <v>126.236738</v>
      </c>
      <c r="AM42" s="422">
        <v>180.533659</v>
      </c>
      <c r="AN42" s="422">
        <v>492.774562</v>
      </c>
      <c r="AO42" s="422">
        <v>173.29544799999999</v>
      </c>
      <c r="AP42" s="422">
        <v>195.32914600000001</v>
      </c>
      <c r="AQ42" s="422">
        <v>166.22841</v>
      </c>
      <c r="AR42" s="422">
        <v>534.85300400000006</v>
      </c>
      <c r="AS42" s="422">
        <v>190.52743699999999</v>
      </c>
      <c r="AT42" s="422">
        <v>150.54843</v>
      </c>
      <c r="AU42" s="422">
        <v>192.89586800000001</v>
      </c>
      <c r="AV42" s="422">
        <v>533.97173499999997</v>
      </c>
      <c r="AW42" s="422">
        <v>200.649799</v>
      </c>
      <c r="AX42" s="422">
        <v>149.28309300000001</v>
      </c>
      <c r="AY42" s="422">
        <v>223.74633800000001</v>
      </c>
      <c r="AZ42" s="422">
        <v>573.67923099999996</v>
      </c>
      <c r="BA42" s="556">
        <v>2135.2785319999998</v>
      </c>
      <c r="BB42" s="422">
        <v>2582.5326700000001</v>
      </c>
      <c r="BC42" s="422">
        <v>2263.5489429999998</v>
      </c>
      <c r="BD42" s="422">
        <v>2900.896115</v>
      </c>
      <c r="BE42" s="422">
        <v>7746.9777279999998</v>
      </c>
      <c r="BF42" s="422">
        <v>1927.3479150000001</v>
      </c>
      <c r="BG42" s="422">
        <v>3003.2261579999999</v>
      </c>
      <c r="BH42" s="422">
        <v>2358.4037579999999</v>
      </c>
      <c r="BI42" s="422">
        <v>7288.9778310000002</v>
      </c>
      <c r="BJ42" s="422">
        <v>2693.6304439999999</v>
      </c>
      <c r="BK42" s="422">
        <v>2562.4037960000001</v>
      </c>
      <c r="BL42" s="422">
        <v>2350.3670809999999</v>
      </c>
      <c r="BM42" s="422">
        <v>7606.4013210000003</v>
      </c>
      <c r="BN42" s="422">
        <v>2676.4326129999999</v>
      </c>
      <c r="BO42" s="422">
        <v>2134.9867410000002</v>
      </c>
      <c r="BP42" s="422">
        <v>2035.2584569999999</v>
      </c>
      <c r="BQ42" s="422">
        <v>6846.6778109999996</v>
      </c>
      <c r="BR42" s="297">
        <v>29489.034691000001</v>
      </c>
      <c r="BS42" s="422">
        <v>2904.7305900000001</v>
      </c>
      <c r="BT42" s="422">
        <v>2443.1534809999998</v>
      </c>
      <c r="BU42" s="422">
        <v>2853.484383</v>
      </c>
      <c r="BV42" s="422">
        <v>8201.3684539999995</v>
      </c>
      <c r="BW42" s="422">
        <v>2670.8092750000001</v>
      </c>
      <c r="BX42" s="422">
        <v>3025.2824959999998</v>
      </c>
      <c r="BY42" s="422">
        <v>2564.7920709999999</v>
      </c>
      <c r="BZ42" s="422">
        <v>8260.8838419999993</v>
      </c>
      <c r="CA42" s="422">
        <v>3627.0365069999998</v>
      </c>
      <c r="CB42" s="422">
        <v>2692.1634159999999</v>
      </c>
      <c r="CC42" s="422">
        <v>3601.987948</v>
      </c>
      <c r="CD42" s="422">
        <v>9921.1878710000001</v>
      </c>
      <c r="CE42" s="422">
        <v>2653.3459630000002</v>
      </c>
      <c r="CF42" s="422">
        <v>2898.5835160000001</v>
      </c>
      <c r="CG42" s="422">
        <v>2780.282659</v>
      </c>
      <c r="CH42" s="422">
        <v>8332.2121380000008</v>
      </c>
      <c r="CI42" s="297">
        <v>34715.652305000003</v>
      </c>
      <c r="CJ42" s="422">
        <v>2792.6020229999999</v>
      </c>
      <c r="CK42" s="422">
        <v>2999.632067</v>
      </c>
      <c r="CL42" s="422">
        <v>3369.2041589999999</v>
      </c>
      <c r="CM42" s="422">
        <v>9161.4382490000007</v>
      </c>
      <c r="CN42" s="422">
        <v>3329.137185</v>
      </c>
      <c r="CO42" s="422">
        <v>3582.299309</v>
      </c>
      <c r="CP42" s="422">
        <v>2876.7192850000001</v>
      </c>
      <c r="CQ42" s="422">
        <v>9788.1557790000006</v>
      </c>
      <c r="CR42" s="422">
        <v>3222.5074129999998</v>
      </c>
      <c r="CS42" s="422">
        <v>3090.2629590000001</v>
      </c>
      <c r="CT42" s="422">
        <v>3082.5131759999999</v>
      </c>
      <c r="CU42" s="422">
        <v>9395.2835479999994</v>
      </c>
      <c r="CV42" s="422">
        <v>2720.1760640000002</v>
      </c>
      <c r="CW42" s="422">
        <v>3145.548996</v>
      </c>
      <c r="CX42" s="422">
        <v>2484.7824139999998</v>
      </c>
      <c r="CY42" s="422">
        <v>8350.5074750000003</v>
      </c>
      <c r="CZ42" s="297">
        <v>36695.385050999997</v>
      </c>
      <c r="DA42" s="430" t="s">
        <v>905</v>
      </c>
      <c r="DB42" s="267" t="s">
        <v>809</v>
      </c>
      <c r="DH42" s="40"/>
      <c r="DI42" s="40"/>
      <c r="DJ42" s="41"/>
      <c r="DK42" s="41"/>
      <c r="DL42" s="41"/>
    </row>
    <row r="43" spans="1:116" s="230" customFormat="1" ht="18" hidden="1" customHeight="1" outlineLevel="1" x14ac:dyDescent="0.5">
      <c r="A43" s="268" t="s">
        <v>811</v>
      </c>
      <c r="B43" s="425" t="s">
        <v>812</v>
      </c>
      <c r="C43" s="421">
        <v>198.00333900000001</v>
      </c>
      <c r="D43" s="421">
        <v>229.88746399999999</v>
      </c>
      <c r="E43" s="421">
        <v>213.96091200000001</v>
      </c>
      <c r="F43" s="421">
        <v>641.85171500000001</v>
      </c>
      <c r="G43" s="421">
        <v>191.557672</v>
      </c>
      <c r="H43" s="421">
        <v>217.82070400000001</v>
      </c>
      <c r="I43" s="421">
        <v>192.08540199999999</v>
      </c>
      <c r="J43" s="421">
        <v>601.46377800000005</v>
      </c>
      <c r="K43" s="421">
        <v>243.41172299999999</v>
      </c>
      <c r="L43" s="421">
        <v>230.58366100000001</v>
      </c>
      <c r="M43" s="421">
        <v>222.104274</v>
      </c>
      <c r="N43" s="421">
        <v>696.09965799999998</v>
      </c>
      <c r="O43" s="421">
        <v>222.39260999999999</v>
      </c>
      <c r="P43" s="421">
        <v>227.88596100000001</v>
      </c>
      <c r="Q43" s="421">
        <v>301.187952</v>
      </c>
      <c r="R43" s="421">
        <v>751.46652300000005</v>
      </c>
      <c r="S43" s="421">
        <v>2690.8816740000002</v>
      </c>
      <c r="T43" s="421">
        <v>197.81330700000001</v>
      </c>
      <c r="U43" s="421">
        <v>202.66083399999999</v>
      </c>
      <c r="V43" s="421">
        <v>277.47694200000001</v>
      </c>
      <c r="W43" s="421">
        <v>677.95108300000004</v>
      </c>
      <c r="X43" s="421">
        <v>209.61094700000001</v>
      </c>
      <c r="Y43" s="421">
        <v>249.17084299999999</v>
      </c>
      <c r="Z43" s="421">
        <v>209.60161199999999</v>
      </c>
      <c r="AA43" s="421">
        <v>668.38340200000005</v>
      </c>
      <c r="AB43" s="421">
        <v>284.40247900000003</v>
      </c>
      <c r="AC43" s="421">
        <v>246.529585</v>
      </c>
      <c r="AD43" s="421">
        <v>258.73825399999998</v>
      </c>
      <c r="AE43" s="421">
        <v>789.67031799999995</v>
      </c>
      <c r="AF43" s="421">
        <v>208.882487</v>
      </c>
      <c r="AG43" s="421">
        <v>251.48517799999999</v>
      </c>
      <c r="AH43" s="421">
        <v>320.54611999999997</v>
      </c>
      <c r="AI43" s="421">
        <v>780.91378499999996</v>
      </c>
      <c r="AJ43" s="296">
        <v>2916.918588</v>
      </c>
      <c r="AK43" s="421">
        <v>236.41965500000001</v>
      </c>
      <c r="AL43" s="421">
        <v>259.76087899999999</v>
      </c>
      <c r="AM43" s="421">
        <v>302.64862900000003</v>
      </c>
      <c r="AN43" s="421">
        <v>798.82916299999999</v>
      </c>
      <c r="AO43" s="421">
        <v>217.12285399999999</v>
      </c>
      <c r="AP43" s="421">
        <v>289.70541200000002</v>
      </c>
      <c r="AQ43" s="421">
        <v>257.58119299999998</v>
      </c>
      <c r="AR43" s="421">
        <v>764.40945899999997</v>
      </c>
      <c r="AS43" s="421">
        <v>280.90412099999998</v>
      </c>
      <c r="AT43" s="421">
        <v>280.19090999999997</v>
      </c>
      <c r="AU43" s="421">
        <v>311.38252999999997</v>
      </c>
      <c r="AV43" s="421">
        <v>872.47756100000004</v>
      </c>
      <c r="AW43" s="421">
        <v>297.01704100000001</v>
      </c>
      <c r="AX43" s="421">
        <v>309.64916599999998</v>
      </c>
      <c r="AY43" s="421">
        <v>335.41738099999998</v>
      </c>
      <c r="AZ43" s="421">
        <v>942.08358799999996</v>
      </c>
      <c r="BA43" s="555">
        <v>3377.799771</v>
      </c>
      <c r="BB43" s="421">
        <v>1042.500945</v>
      </c>
      <c r="BC43" s="421">
        <v>1012.697362</v>
      </c>
      <c r="BD43" s="421">
        <v>1097.112149</v>
      </c>
      <c r="BE43" s="421">
        <v>3152.3104560000002</v>
      </c>
      <c r="BF43" s="421">
        <v>911.91569200000004</v>
      </c>
      <c r="BG43" s="421">
        <v>1177.1963370000001</v>
      </c>
      <c r="BH43" s="421">
        <v>859.45788800000003</v>
      </c>
      <c r="BI43" s="421">
        <v>2948.5699169999998</v>
      </c>
      <c r="BJ43" s="421">
        <v>1008.518112</v>
      </c>
      <c r="BK43" s="421">
        <v>1083.1010759999999</v>
      </c>
      <c r="BL43" s="421">
        <v>810.29074500000002</v>
      </c>
      <c r="BM43" s="421">
        <v>2901.9099329999999</v>
      </c>
      <c r="BN43" s="421">
        <v>1009.382619</v>
      </c>
      <c r="BO43" s="421">
        <v>944.046288</v>
      </c>
      <c r="BP43" s="421">
        <v>929.43302500000004</v>
      </c>
      <c r="BQ43" s="421">
        <v>2882.8619319999998</v>
      </c>
      <c r="BR43" s="296">
        <v>11885.652238000001</v>
      </c>
      <c r="BS43" s="421">
        <v>1048.828133</v>
      </c>
      <c r="BT43" s="421">
        <v>1131.9279939999999</v>
      </c>
      <c r="BU43" s="421">
        <v>1324.0831780000001</v>
      </c>
      <c r="BV43" s="421">
        <v>3504.839305</v>
      </c>
      <c r="BW43" s="421">
        <v>888.12983399999996</v>
      </c>
      <c r="BX43" s="421">
        <v>1250.8673739999999</v>
      </c>
      <c r="BY43" s="421">
        <v>925.81854999999996</v>
      </c>
      <c r="BZ43" s="421">
        <v>3064.8157580000002</v>
      </c>
      <c r="CA43" s="421">
        <v>1052.125849</v>
      </c>
      <c r="CB43" s="421">
        <v>1072.0003119999999</v>
      </c>
      <c r="CC43" s="421">
        <v>1056.8645690000001</v>
      </c>
      <c r="CD43" s="421">
        <v>3180.99073</v>
      </c>
      <c r="CE43" s="421">
        <v>1182.949668</v>
      </c>
      <c r="CF43" s="421">
        <v>1114.748519</v>
      </c>
      <c r="CG43" s="421">
        <v>1147.476688</v>
      </c>
      <c r="CH43" s="421">
        <v>3445.1748750000002</v>
      </c>
      <c r="CI43" s="296">
        <v>13195.820668</v>
      </c>
      <c r="CJ43" s="421">
        <v>1051.8274960000001</v>
      </c>
      <c r="CK43" s="421">
        <v>1155.840692</v>
      </c>
      <c r="CL43" s="421">
        <v>1120.880189</v>
      </c>
      <c r="CM43" s="421">
        <v>3328.548378</v>
      </c>
      <c r="CN43" s="421">
        <v>1064.528106</v>
      </c>
      <c r="CO43" s="421">
        <v>1234.8033439999999</v>
      </c>
      <c r="CP43" s="421">
        <v>923.068806</v>
      </c>
      <c r="CQ43" s="421">
        <v>3222.4002569999998</v>
      </c>
      <c r="CR43" s="421">
        <v>1127.838197</v>
      </c>
      <c r="CS43" s="421">
        <v>1083.062559</v>
      </c>
      <c r="CT43" s="421">
        <v>1087.7685650000001</v>
      </c>
      <c r="CU43" s="421">
        <v>3298.6693220000002</v>
      </c>
      <c r="CV43" s="421">
        <v>1172.6782599999999</v>
      </c>
      <c r="CW43" s="421">
        <v>1083.9671519999999</v>
      </c>
      <c r="CX43" s="421">
        <v>1225.7331690000001</v>
      </c>
      <c r="CY43" s="421">
        <v>3482.3785819999998</v>
      </c>
      <c r="CZ43" s="296">
        <v>13331.996537999999</v>
      </c>
      <c r="DA43" s="429" t="s">
        <v>906</v>
      </c>
      <c r="DB43" s="268" t="s">
        <v>811</v>
      </c>
      <c r="DH43" s="40"/>
      <c r="DI43" s="40"/>
      <c r="DJ43" s="41"/>
      <c r="DK43" s="41"/>
      <c r="DL43" s="41"/>
    </row>
    <row r="44" spans="1:116" s="230" customFormat="1" ht="18" hidden="1" customHeight="1" outlineLevel="1" x14ac:dyDescent="0.5">
      <c r="A44" s="267" t="s">
        <v>813</v>
      </c>
      <c r="B44" s="426" t="s">
        <v>814</v>
      </c>
      <c r="C44" s="422">
        <v>1774.8614909999999</v>
      </c>
      <c r="D44" s="422">
        <v>1488.394035</v>
      </c>
      <c r="E44" s="422">
        <v>1724.763389</v>
      </c>
      <c r="F44" s="422">
        <v>4988.0189149999997</v>
      </c>
      <c r="G44" s="422">
        <v>1621.1674009999999</v>
      </c>
      <c r="H44" s="422">
        <v>1538.6659749999999</v>
      </c>
      <c r="I44" s="422">
        <v>1235.1019859999999</v>
      </c>
      <c r="J44" s="422">
        <v>4394.9353620000002</v>
      </c>
      <c r="K44" s="422">
        <v>1238.546867</v>
      </c>
      <c r="L44" s="422">
        <v>1323.420664</v>
      </c>
      <c r="M44" s="422">
        <v>1357.6028409999999</v>
      </c>
      <c r="N44" s="422">
        <v>3919.5703720000001</v>
      </c>
      <c r="O44" s="422">
        <v>1448.7022750000001</v>
      </c>
      <c r="P44" s="422">
        <v>1317.523659</v>
      </c>
      <c r="Q44" s="422">
        <v>1688.8467969999999</v>
      </c>
      <c r="R44" s="422">
        <v>4455.0727310000002</v>
      </c>
      <c r="S44" s="422">
        <v>17757.597379999999</v>
      </c>
      <c r="T44" s="422">
        <v>1485.297401</v>
      </c>
      <c r="U44" s="422">
        <v>1345.1691920000001</v>
      </c>
      <c r="V44" s="422">
        <v>1473.0668659999999</v>
      </c>
      <c r="W44" s="422">
        <v>4303.5334590000002</v>
      </c>
      <c r="X44" s="422">
        <v>1004.884444</v>
      </c>
      <c r="Y44" s="422">
        <v>1700.1326340000001</v>
      </c>
      <c r="Z44" s="422">
        <v>1480.260209</v>
      </c>
      <c r="AA44" s="422">
        <v>4185.2772869999999</v>
      </c>
      <c r="AB44" s="422">
        <v>1400.9089260000001</v>
      </c>
      <c r="AC44" s="422">
        <v>1730.7476380000001</v>
      </c>
      <c r="AD44" s="422">
        <v>1609.6901740000001</v>
      </c>
      <c r="AE44" s="422">
        <v>4741.3467380000002</v>
      </c>
      <c r="AF44" s="422">
        <v>1499.08474</v>
      </c>
      <c r="AG44" s="422">
        <v>1816.65092</v>
      </c>
      <c r="AH44" s="422">
        <v>2099.157717</v>
      </c>
      <c r="AI44" s="422">
        <v>5414.8933770000003</v>
      </c>
      <c r="AJ44" s="297">
        <v>18645.050861</v>
      </c>
      <c r="AK44" s="422">
        <v>1669.498519</v>
      </c>
      <c r="AL44" s="422">
        <v>1299.4648090000001</v>
      </c>
      <c r="AM44" s="422">
        <v>2327.6566739999998</v>
      </c>
      <c r="AN44" s="422">
        <v>5296.6200019999997</v>
      </c>
      <c r="AO44" s="422">
        <v>1896.6452850000001</v>
      </c>
      <c r="AP44" s="422">
        <v>2237.8340309999999</v>
      </c>
      <c r="AQ44" s="422">
        <v>2415.3244479999998</v>
      </c>
      <c r="AR44" s="422">
        <v>6549.8037640000002</v>
      </c>
      <c r="AS44" s="422">
        <v>2221.9350420000001</v>
      </c>
      <c r="AT44" s="422">
        <v>2347.123885</v>
      </c>
      <c r="AU44" s="422">
        <v>2663.2519940000002</v>
      </c>
      <c r="AV44" s="422">
        <v>7232.3109199999999</v>
      </c>
      <c r="AW44" s="422">
        <v>2231.2088659999999</v>
      </c>
      <c r="AX44" s="422">
        <v>2221.3409040000001</v>
      </c>
      <c r="AY44" s="422">
        <v>2161.5648719999999</v>
      </c>
      <c r="AZ44" s="422">
        <v>6614.1146429999999</v>
      </c>
      <c r="BA44" s="556">
        <v>25692.849329000001</v>
      </c>
      <c r="BB44" s="422">
        <v>78.229838999999998</v>
      </c>
      <c r="BC44" s="422">
        <v>81.506619000000001</v>
      </c>
      <c r="BD44" s="422">
        <v>73.801294999999996</v>
      </c>
      <c r="BE44" s="422">
        <v>233.53775300000001</v>
      </c>
      <c r="BF44" s="422">
        <v>52.421804999999999</v>
      </c>
      <c r="BG44" s="422">
        <v>71.421228999999997</v>
      </c>
      <c r="BH44" s="422">
        <v>39.465828000000002</v>
      </c>
      <c r="BI44" s="422">
        <v>163.308862</v>
      </c>
      <c r="BJ44" s="422">
        <v>62.029425000000003</v>
      </c>
      <c r="BK44" s="422">
        <v>64.699421000000001</v>
      </c>
      <c r="BL44" s="422">
        <v>43.393529000000001</v>
      </c>
      <c r="BM44" s="422">
        <v>170.12237500000001</v>
      </c>
      <c r="BN44" s="422">
        <v>52.386346000000003</v>
      </c>
      <c r="BO44" s="422">
        <v>43.223705000000002</v>
      </c>
      <c r="BP44" s="422">
        <v>52.312274000000002</v>
      </c>
      <c r="BQ44" s="422">
        <v>147.922325</v>
      </c>
      <c r="BR44" s="297">
        <v>714.89131499999996</v>
      </c>
      <c r="BS44" s="422">
        <v>52.969538</v>
      </c>
      <c r="BT44" s="422">
        <v>52.310575</v>
      </c>
      <c r="BU44" s="422">
        <v>58.061627999999999</v>
      </c>
      <c r="BV44" s="422">
        <v>163.34174100000001</v>
      </c>
      <c r="BW44" s="422">
        <v>41.54918</v>
      </c>
      <c r="BX44" s="422">
        <v>67.183785999999998</v>
      </c>
      <c r="BY44" s="422">
        <v>39.918519000000003</v>
      </c>
      <c r="BZ44" s="422">
        <v>148.65148500000001</v>
      </c>
      <c r="CA44" s="422">
        <v>71.951437999999996</v>
      </c>
      <c r="CB44" s="422">
        <v>43.832552</v>
      </c>
      <c r="CC44" s="422">
        <v>74.793402999999998</v>
      </c>
      <c r="CD44" s="422">
        <v>190.577393</v>
      </c>
      <c r="CE44" s="422">
        <v>52.375042000000001</v>
      </c>
      <c r="CF44" s="422">
        <v>57.0747</v>
      </c>
      <c r="CG44" s="422">
        <v>58.334640999999998</v>
      </c>
      <c r="CH44" s="422">
        <v>167.78438299999999</v>
      </c>
      <c r="CI44" s="297">
        <v>670.35500200000001</v>
      </c>
      <c r="CJ44" s="422">
        <v>43.146042000000001</v>
      </c>
      <c r="CK44" s="422">
        <v>48.698757999999998</v>
      </c>
      <c r="CL44" s="422">
        <v>44.839319000000003</v>
      </c>
      <c r="CM44" s="422">
        <v>136.68411900000001</v>
      </c>
      <c r="CN44" s="422">
        <v>56.456933999999997</v>
      </c>
      <c r="CO44" s="422">
        <v>63.476236</v>
      </c>
      <c r="CP44" s="422">
        <v>45.037528999999999</v>
      </c>
      <c r="CQ44" s="422">
        <v>164.970699</v>
      </c>
      <c r="CR44" s="422">
        <v>72.583596</v>
      </c>
      <c r="CS44" s="422">
        <v>73.715085999999999</v>
      </c>
      <c r="CT44" s="422">
        <v>58.554371000000003</v>
      </c>
      <c r="CU44" s="422">
        <v>204.85305199999999</v>
      </c>
      <c r="CV44" s="422">
        <v>73.131163999999998</v>
      </c>
      <c r="CW44" s="422">
        <v>51.197034000000002</v>
      </c>
      <c r="CX44" s="422">
        <v>44.958728999999998</v>
      </c>
      <c r="CY44" s="422">
        <v>169.28692799999999</v>
      </c>
      <c r="CZ44" s="297">
        <v>675.79479900000001</v>
      </c>
      <c r="DA44" s="430" t="s">
        <v>907</v>
      </c>
      <c r="DB44" s="267" t="s">
        <v>813</v>
      </c>
      <c r="DH44" s="40"/>
      <c r="DI44" s="40"/>
      <c r="DJ44" s="41"/>
      <c r="DK44" s="41"/>
      <c r="DL44" s="41"/>
    </row>
    <row r="45" spans="1:116" s="230" customFormat="1" ht="18" hidden="1" customHeight="1" outlineLevel="1" x14ac:dyDescent="0.5">
      <c r="A45" s="268" t="s">
        <v>815</v>
      </c>
      <c r="B45" s="425" t="s">
        <v>816</v>
      </c>
      <c r="C45" s="421">
        <v>5491.9239889999999</v>
      </c>
      <c r="D45" s="421">
        <v>4336.3822540000001</v>
      </c>
      <c r="E45" s="421">
        <v>4549.8105420000002</v>
      </c>
      <c r="F45" s="421">
        <v>14378.116785</v>
      </c>
      <c r="G45" s="421">
        <v>4328.731734</v>
      </c>
      <c r="H45" s="421">
        <v>5906.6298589999997</v>
      </c>
      <c r="I45" s="421">
        <v>4900.7432319999998</v>
      </c>
      <c r="J45" s="421">
        <v>15136.104825</v>
      </c>
      <c r="K45" s="421">
        <v>5551.9992570000004</v>
      </c>
      <c r="L45" s="421">
        <v>5847.393489</v>
      </c>
      <c r="M45" s="421">
        <v>5010.1735269999999</v>
      </c>
      <c r="N45" s="421">
        <v>16409.566273</v>
      </c>
      <c r="O45" s="421">
        <v>5428.0307970000003</v>
      </c>
      <c r="P45" s="421">
        <v>5044.6618310000003</v>
      </c>
      <c r="Q45" s="421">
        <v>4676.6982090000001</v>
      </c>
      <c r="R45" s="421">
        <v>15149.390837000001</v>
      </c>
      <c r="S45" s="421">
        <v>61073.178720000004</v>
      </c>
      <c r="T45" s="421">
        <v>4927.6809940000003</v>
      </c>
      <c r="U45" s="421">
        <v>4749.2958060000001</v>
      </c>
      <c r="V45" s="421">
        <v>4615.8337419999998</v>
      </c>
      <c r="W45" s="421">
        <v>14292.810541999999</v>
      </c>
      <c r="X45" s="421">
        <v>5425.8359069999997</v>
      </c>
      <c r="Y45" s="421">
        <v>5833.857242</v>
      </c>
      <c r="Z45" s="421">
        <v>5265.5082229999998</v>
      </c>
      <c r="AA45" s="421">
        <v>16525.201372</v>
      </c>
      <c r="AB45" s="421">
        <v>5924.5869430000002</v>
      </c>
      <c r="AC45" s="421">
        <v>5905.1390549999996</v>
      </c>
      <c r="AD45" s="421">
        <v>6075.5950599999996</v>
      </c>
      <c r="AE45" s="421">
        <v>17905.321058000001</v>
      </c>
      <c r="AF45" s="421">
        <v>5385.2976550000003</v>
      </c>
      <c r="AG45" s="421">
        <v>5262.1395899999998</v>
      </c>
      <c r="AH45" s="421">
        <v>5874.832582</v>
      </c>
      <c r="AI45" s="421">
        <v>16522.269827</v>
      </c>
      <c r="AJ45" s="296">
        <v>65245.602799</v>
      </c>
      <c r="AK45" s="421">
        <v>5505.3842359999999</v>
      </c>
      <c r="AL45" s="421">
        <v>4724.630647</v>
      </c>
      <c r="AM45" s="421">
        <v>5674.5921539999999</v>
      </c>
      <c r="AN45" s="421">
        <v>15904.607037</v>
      </c>
      <c r="AO45" s="421">
        <v>5541.5178459999997</v>
      </c>
      <c r="AP45" s="421">
        <v>5039.101713</v>
      </c>
      <c r="AQ45" s="421">
        <v>5213.6011440000002</v>
      </c>
      <c r="AR45" s="421">
        <v>15794.220703999999</v>
      </c>
      <c r="AS45" s="421">
        <v>5143.1340970000001</v>
      </c>
      <c r="AT45" s="421">
        <v>4824.7803089999998</v>
      </c>
      <c r="AU45" s="421">
        <v>5776.0615230000003</v>
      </c>
      <c r="AV45" s="421">
        <v>15743.975930000001</v>
      </c>
      <c r="AW45" s="421">
        <v>5399.5239899999997</v>
      </c>
      <c r="AX45" s="421">
        <v>4971.4529350000003</v>
      </c>
      <c r="AY45" s="421">
        <v>5662.0345299999999</v>
      </c>
      <c r="AZ45" s="421">
        <v>16033.011455</v>
      </c>
      <c r="BA45" s="555">
        <v>63475.815125000001</v>
      </c>
      <c r="BB45" s="421">
        <v>617.31692399999997</v>
      </c>
      <c r="BC45" s="421">
        <v>558.04371700000002</v>
      </c>
      <c r="BD45" s="421">
        <v>733.33534999999995</v>
      </c>
      <c r="BE45" s="421">
        <v>1908.695991</v>
      </c>
      <c r="BF45" s="421">
        <v>648.57026699999994</v>
      </c>
      <c r="BG45" s="421">
        <v>705.458618</v>
      </c>
      <c r="BH45" s="421">
        <v>554.66186800000003</v>
      </c>
      <c r="BI45" s="421">
        <v>1908.6907530000001</v>
      </c>
      <c r="BJ45" s="421">
        <v>702.88625200000001</v>
      </c>
      <c r="BK45" s="421">
        <v>597.97724000000005</v>
      </c>
      <c r="BL45" s="421">
        <v>535.84611399999994</v>
      </c>
      <c r="BM45" s="421">
        <v>1836.7096059999999</v>
      </c>
      <c r="BN45" s="421">
        <v>609.52747699999998</v>
      </c>
      <c r="BO45" s="421">
        <v>548.12508700000001</v>
      </c>
      <c r="BP45" s="421">
        <v>467.126305</v>
      </c>
      <c r="BQ45" s="421">
        <v>1624.778869</v>
      </c>
      <c r="BR45" s="296">
        <v>7278.8752189999996</v>
      </c>
      <c r="BS45" s="421">
        <v>511.671649</v>
      </c>
      <c r="BT45" s="421">
        <v>529.53247999999996</v>
      </c>
      <c r="BU45" s="421">
        <v>686.74978699999997</v>
      </c>
      <c r="BV45" s="421">
        <v>1727.9539159999999</v>
      </c>
      <c r="BW45" s="421">
        <v>690.16024300000004</v>
      </c>
      <c r="BX45" s="421">
        <v>795.24120000000005</v>
      </c>
      <c r="BY45" s="421">
        <v>614.28587700000003</v>
      </c>
      <c r="BZ45" s="421">
        <v>2099.68732</v>
      </c>
      <c r="CA45" s="421">
        <v>764.94436399999995</v>
      </c>
      <c r="CB45" s="421">
        <v>702.53440599999999</v>
      </c>
      <c r="CC45" s="421">
        <v>757.12849300000005</v>
      </c>
      <c r="CD45" s="421">
        <v>2224.6072629999999</v>
      </c>
      <c r="CE45" s="421">
        <v>696.20138099999997</v>
      </c>
      <c r="CF45" s="421">
        <v>620.76822600000003</v>
      </c>
      <c r="CG45" s="421">
        <v>735.88693599999999</v>
      </c>
      <c r="CH45" s="421">
        <v>2052.8565429999999</v>
      </c>
      <c r="CI45" s="296">
        <v>8105.1050420000001</v>
      </c>
      <c r="CJ45" s="421">
        <v>685.11345600000004</v>
      </c>
      <c r="CK45" s="421">
        <v>635.64947299999994</v>
      </c>
      <c r="CL45" s="421">
        <v>686.51066700000001</v>
      </c>
      <c r="CM45" s="421">
        <v>2007.273596</v>
      </c>
      <c r="CN45" s="421">
        <v>736.73544100000004</v>
      </c>
      <c r="CO45" s="421">
        <v>747.19658500000003</v>
      </c>
      <c r="CP45" s="421">
        <v>635.37136999999996</v>
      </c>
      <c r="CQ45" s="421">
        <v>2119.3033949999999</v>
      </c>
      <c r="CR45" s="421">
        <v>714.16019900000003</v>
      </c>
      <c r="CS45" s="421">
        <v>659.93744400000003</v>
      </c>
      <c r="CT45" s="421">
        <v>596.58524</v>
      </c>
      <c r="CU45" s="421">
        <v>1970.6828820000001</v>
      </c>
      <c r="CV45" s="421">
        <v>699.71457999999996</v>
      </c>
      <c r="CW45" s="421">
        <v>546.16104299999995</v>
      </c>
      <c r="CX45" s="421">
        <v>653.35272599999996</v>
      </c>
      <c r="CY45" s="421">
        <v>1899.228349</v>
      </c>
      <c r="CZ45" s="296">
        <v>7996.4882230000003</v>
      </c>
      <c r="DA45" s="429" t="s">
        <v>908</v>
      </c>
      <c r="DB45" s="268" t="s">
        <v>815</v>
      </c>
      <c r="DH45" s="40"/>
      <c r="DI45" s="40"/>
      <c r="DJ45" s="41"/>
      <c r="DK45" s="41"/>
      <c r="DL45" s="41"/>
    </row>
    <row r="46" spans="1:116" s="230" customFormat="1" ht="18" hidden="1" customHeight="1" outlineLevel="1" x14ac:dyDescent="0.5">
      <c r="A46" s="267" t="s">
        <v>817</v>
      </c>
      <c r="B46" s="426" t="s">
        <v>818</v>
      </c>
      <c r="C46" s="422">
        <v>226.72202100000001</v>
      </c>
      <c r="D46" s="422">
        <v>229.825086</v>
      </c>
      <c r="E46" s="422">
        <v>271.98193300000003</v>
      </c>
      <c r="F46" s="422">
        <v>728.52904000000001</v>
      </c>
      <c r="G46" s="422">
        <v>235.88982999999999</v>
      </c>
      <c r="H46" s="422">
        <v>275.16848299999998</v>
      </c>
      <c r="I46" s="422">
        <v>201.51659000000001</v>
      </c>
      <c r="J46" s="422">
        <v>712.57490299999995</v>
      </c>
      <c r="K46" s="422">
        <v>214.89118400000001</v>
      </c>
      <c r="L46" s="422">
        <v>251.43533199999999</v>
      </c>
      <c r="M46" s="422">
        <v>241.98002199999999</v>
      </c>
      <c r="N46" s="422">
        <v>708.30653800000005</v>
      </c>
      <c r="O46" s="422">
        <v>263.121082</v>
      </c>
      <c r="P46" s="422">
        <v>262.16675300000003</v>
      </c>
      <c r="Q46" s="422">
        <v>202.49173300000001</v>
      </c>
      <c r="R46" s="422">
        <v>727.77956800000004</v>
      </c>
      <c r="S46" s="422">
        <v>2877.1900489999998</v>
      </c>
      <c r="T46" s="422">
        <v>298.60662600000001</v>
      </c>
      <c r="U46" s="422">
        <v>262.09500800000001</v>
      </c>
      <c r="V46" s="422">
        <v>297.49778500000002</v>
      </c>
      <c r="W46" s="422">
        <v>858.19941900000003</v>
      </c>
      <c r="X46" s="422">
        <v>235.89462900000001</v>
      </c>
      <c r="Y46" s="422">
        <v>288.99455499999999</v>
      </c>
      <c r="Z46" s="422">
        <v>226.535506</v>
      </c>
      <c r="AA46" s="422">
        <v>751.42469000000006</v>
      </c>
      <c r="AB46" s="422">
        <v>270.453847</v>
      </c>
      <c r="AC46" s="422">
        <v>265.12609200000003</v>
      </c>
      <c r="AD46" s="422">
        <v>257.24897800000002</v>
      </c>
      <c r="AE46" s="422">
        <v>792.82891700000005</v>
      </c>
      <c r="AF46" s="422">
        <v>286.79494499999998</v>
      </c>
      <c r="AG46" s="422">
        <v>269.91384099999999</v>
      </c>
      <c r="AH46" s="422">
        <v>263.76525500000002</v>
      </c>
      <c r="AI46" s="422">
        <v>820.47404100000006</v>
      </c>
      <c r="AJ46" s="297">
        <v>3222.9270670000001</v>
      </c>
      <c r="AK46" s="422">
        <v>242.194399</v>
      </c>
      <c r="AL46" s="422">
        <v>250.195314</v>
      </c>
      <c r="AM46" s="422">
        <v>293.17460199999999</v>
      </c>
      <c r="AN46" s="422">
        <v>785.56431599999996</v>
      </c>
      <c r="AO46" s="422">
        <v>273.25911400000001</v>
      </c>
      <c r="AP46" s="422">
        <v>267.40172899999999</v>
      </c>
      <c r="AQ46" s="422">
        <v>301.03939600000001</v>
      </c>
      <c r="AR46" s="422">
        <v>841.70023900000001</v>
      </c>
      <c r="AS46" s="422">
        <v>352.041112</v>
      </c>
      <c r="AT46" s="422">
        <v>277.41639800000002</v>
      </c>
      <c r="AU46" s="422">
        <v>300.99212799999998</v>
      </c>
      <c r="AV46" s="422">
        <v>930.44963700000005</v>
      </c>
      <c r="AW46" s="422">
        <v>284.63893000000002</v>
      </c>
      <c r="AX46" s="422">
        <v>248.72122200000001</v>
      </c>
      <c r="AY46" s="422">
        <v>274.175026</v>
      </c>
      <c r="AZ46" s="422">
        <v>807.53517699999998</v>
      </c>
      <c r="BA46" s="556">
        <v>3365.24937</v>
      </c>
      <c r="BB46" s="422">
        <v>320.021097</v>
      </c>
      <c r="BC46" s="422">
        <v>286.996374</v>
      </c>
      <c r="BD46" s="422">
        <v>331.76558999999997</v>
      </c>
      <c r="BE46" s="422">
        <v>938.78306099999998</v>
      </c>
      <c r="BF46" s="422">
        <v>326.54233699999997</v>
      </c>
      <c r="BG46" s="422">
        <v>399.04974299999998</v>
      </c>
      <c r="BH46" s="422">
        <v>302.24762800000002</v>
      </c>
      <c r="BI46" s="422">
        <v>1027.839708</v>
      </c>
      <c r="BJ46" s="422">
        <v>346.44350600000001</v>
      </c>
      <c r="BK46" s="422">
        <v>347.69136200000003</v>
      </c>
      <c r="BL46" s="422">
        <v>343.69799999999998</v>
      </c>
      <c r="BM46" s="422">
        <v>1037.832868</v>
      </c>
      <c r="BN46" s="422">
        <v>365.900801</v>
      </c>
      <c r="BO46" s="422">
        <v>362.218343</v>
      </c>
      <c r="BP46" s="422">
        <v>323.23365799999999</v>
      </c>
      <c r="BQ46" s="422">
        <v>1051.3528020000001</v>
      </c>
      <c r="BR46" s="297">
        <v>4055.8084389999999</v>
      </c>
      <c r="BS46" s="422">
        <v>334.548204</v>
      </c>
      <c r="BT46" s="422">
        <v>371.335148</v>
      </c>
      <c r="BU46" s="422">
        <v>437.573893</v>
      </c>
      <c r="BV46" s="422">
        <v>1143.4572450000001</v>
      </c>
      <c r="BW46" s="422">
        <v>353.60327899999999</v>
      </c>
      <c r="BX46" s="422">
        <v>450.07501400000001</v>
      </c>
      <c r="BY46" s="422">
        <v>378.955896</v>
      </c>
      <c r="BZ46" s="422">
        <v>1182.6341890000001</v>
      </c>
      <c r="CA46" s="422">
        <v>425.90139199999999</v>
      </c>
      <c r="CB46" s="422">
        <v>392.82396699999998</v>
      </c>
      <c r="CC46" s="422">
        <v>389.267315</v>
      </c>
      <c r="CD46" s="422">
        <v>1207.9926740000001</v>
      </c>
      <c r="CE46" s="422">
        <v>373.13156099999998</v>
      </c>
      <c r="CF46" s="422">
        <v>372.10135600000001</v>
      </c>
      <c r="CG46" s="422">
        <v>394.65315099999998</v>
      </c>
      <c r="CH46" s="422">
        <v>1139.886068</v>
      </c>
      <c r="CI46" s="297">
        <v>4673.9701759999998</v>
      </c>
      <c r="CJ46" s="422">
        <v>384.16803800000002</v>
      </c>
      <c r="CK46" s="422">
        <v>326.27126800000002</v>
      </c>
      <c r="CL46" s="422">
        <v>517.021837</v>
      </c>
      <c r="CM46" s="422">
        <v>1227.461143</v>
      </c>
      <c r="CN46" s="422">
        <v>390.13919700000002</v>
      </c>
      <c r="CO46" s="422">
        <v>416.03287899999998</v>
      </c>
      <c r="CP46" s="422">
        <v>352.60046899999998</v>
      </c>
      <c r="CQ46" s="422">
        <v>1158.7725439999999</v>
      </c>
      <c r="CR46" s="422">
        <v>381.73508099999998</v>
      </c>
      <c r="CS46" s="422">
        <v>360.38718899999998</v>
      </c>
      <c r="CT46" s="422">
        <v>324.47156000000001</v>
      </c>
      <c r="CU46" s="422">
        <v>1066.5938309999999</v>
      </c>
      <c r="CV46" s="422">
        <v>396.32700899999998</v>
      </c>
      <c r="CW46" s="422">
        <v>311.10622999999998</v>
      </c>
      <c r="CX46" s="422">
        <v>387.62891400000001</v>
      </c>
      <c r="CY46" s="422">
        <v>1095.0621530000001</v>
      </c>
      <c r="CZ46" s="297">
        <v>4547.8896699999996</v>
      </c>
      <c r="DA46" s="430" t="s">
        <v>909</v>
      </c>
      <c r="DB46" s="267" t="s">
        <v>817</v>
      </c>
      <c r="DH46" s="40"/>
      <c r="DI46" s="40"/>
      <c r="DJ46" s="41"/>
      <c r="DK46" s="41"/>
      <c r="DL46" s="41"/>
    </row>
    <row r="47" spans="1:116" s="230" customFormat="1" ht="18" hidden="1" customHeight="1" outlineLevel="1" x14ac:dyDescent="0.5">
      <c r="A47" s="268" t="s">
        <v>819</v>
      </c>
      <c r="B47" s="425" t="s">
        <v>820</v>
      </c>
      <c r="C47" s="421">
        <v>293.74489299999999</v>
      </c>
      <c r="D47" s="421">
        <v>724.91554199999996</v>
      </c>
      <c r="E47" s="421">
        <v>449.77076299999999</v>
      </c>
      <c r="F47" s="421">
        <v>1468.431198</v>
      </c>
      <c r="G47" s="421">
        <v>431.438582</v>
      </c>
      <c r="H47" s="421">
        <v>434.78987599999999</v>
      </c>
      <c r="I47" s="421">
        <v>230.509535</v>
      </c>
      <c r="J47" s="421">
        <v>1096.737993</v>
      </c>
      <c r="K47" s="421">
        <v>305.611041</v>
      </c>
      <c r="L47" s="421">
        <v>339.13324999999998</v>
      </c>
      <c r="M47" s="421">
        <v>406.56433199999998</v>
      </c>
      <c r="N47" s="421">
        <v>1051.3086229999999</v>
      </c>
      <c r="O47" s="421">
        <v>294.30311399999999</v>
      </c>
      <c r="P47" s="421">
        <v>428.78625</v>
      </c>
      <c r="Q47" s="421">
        <v>391.11541</v>
      </c>
      <c r="R47" s="421">
        <v>1114.204774</v>
      </c>
      <c r="S47" s="421">
        <v>4730.6825879999997</v>
      </c>
      <c r="T47" s="421">
        <v>229.319952</v>
      </c>
      <c r="U47" s="421">
        <v>482.90051399999999</v>
      </c>
      <c r="V47" s="421">
        <v>304.19394999999997</v>
      </c>
      <c r="W47" s="421">
        <v>1016.414416</v>
      </c>
      <c r="X47" s="421">
        <v>326.118808</v>
      </c>
      <c r="Y47" s="421">
        <v>454.17162100000002</v>
      </c>
      <c r="Z47" s="421">
        <v>287.18234699999999</v>
      </c>
      <c r="AA47" s="421">
        <v>1067.4727760000001</v>
      </c>
      <c r="AB47" s="421">
        <v>308.77441099999999</v>
      </c>
      <c r="AC47" s="421">
        <v>655.92207499999995</v>
      </c>
      <c r="AD47" s="421">
        <v>281.23054500000001</v>
      </c>
      <c r="AE47" s="421">
        <v>1245.9270309999999</v>
      </c>
      <c r="AF47" s="421">
        <v>428.69700999999998</v>
      </c>
      <c r="AG47" s="421">
        <v>272.01957399999998</v>
      </c>
      <c r="AH47" s="421">
        <v>338.27120500000001</v>
      </c>
      <c r="AI47" s="421">
        <v>1038.987789</v>
      </c>
      <c r="AJ47" s="296">
        <v>4368.8020120000001</v>
      </c>
      <c r="AK47" s="421">
        <v>440.13635599999998</v>
      </c>
      <c r="AL47" s="421">
        <v>328.649384</v>
      </c>
      <c r="AM47" s="421">
        <v>299.47194000000002</v>
      </c>
      <c r="AN47" s="421">
        <v>1068.2576799999999</v>
      </c>
      <c r="AO47" s="421">
        <v>292.51354199999997</v>
      </c>
      <c r="AP47" s="421">
        <v>387.63102900000001</v>
      </c>
      <c r="AQ47" s="421">
        <v>372.38985500000001</v>
      </c>
      <c r="AR47" s="421">
        <v>1052.5344259999999</v>
      </c>
      <c r="AS47" s="421">
        <v>302.05990200000002</v>
      </c>
      <c r="AT47" s="421">
        <v>363.83035899999999</v>
      </c>
      <c r="AU47" s="421">
        <v>699.30281000000002</v>
      </c>
      <c r="AV47" s="421">
        <v>1365.19307</v>
      </c>
      <c r="AW47" s="421">
        <v>460.01257299999997</v>
      </c>
      <c r="AX47" s="421">
        <v>374.59399400000001</v>
      </c>
      <c r="AY47" s="421">
        <v>300.70396199999999</v>
      </c>
      <c r="AZ47" s="421">
        <v>1135.3105290000001</v>
      </c>
      <c r="BA47" s="555">
        <v>4621.2957050000005</v>
      </c>
      <c r="BB47" s="421">
        <v>814.56196999999997</v>
      </c>
      <c r="BC47" s="421">
        <v>877.43102399999998</v>
      </c>
      <c r="BD47" s="421">
        <v>956.87137399999995</v>
      </c>
      <c r="BE47" s="421">
        <v>2648.864368</v>
      </c>
      <c r="BF47" s="421">
        <v>960.819524</v>
      </c>
      <c r="BG47" s="421">
        <v>1030.0454789999999</v>
      </c>
      <c r="BH47" s="421">
        <v>868.07629099999997</v>
      </c>
      <c r="BI47" s="421">
        <v>2858.9412940000002</v>
      </c>
      <c r="BJ47" s="421">
        <v>1079.04054</v>
      </c>
      <c r="BK47" s="421">
        <v>990.95825400000001</v>
      </c>
      <c r="BL47" s="421">
        <v>799.23719200000005</v>
      </c>
      <c r="BM47" s="421">
        <v>2869.2359860000001</v>
      </c>
      <c r="BN47" s="421">
        <v>952.80504299999996</v>
      </c>
      <c r="BO47" s="421">
        <v>1003.43998</v>
      </c>
      <c r="BP47" s="421">
        <v>757.27152899999999</v>
      </c>
      <c r="BQ47" s="421">
        <v>2713.516552</v>
      </c>
      <c r="BR47" s="296">
        <v>11090.558199999999</v>
      </c>
      <c r="BS47" s="421">
        <v>807.32579899999996</v>
      </c>
      <c r="BT47" s="421">
        <v>830.95287800000006</v>
      </c>
      <c r="BU47" s="421">
        <v>963.82121299999994</v>
      </c>
      <c r="BV47" s="421">
        <v>2602.09989</v>
      </c>
      <c r="BW47" s="421">
        <v>924.75200700000005</v>
      </c>
      <c r="BX47" s="421">
        <v>960.77717399999995</v>
      </c>
      <c r="BY47" s="421">
        <v>880.97529499999996</v>
      </c>
      <c r="BZ47" s="421">
        <v>2766.5044760000001</v>
      </c>
      <c r="CA47" s="421">
        <v>1177.6183000000001</v>
      </c>
      <c r="CB47" s="421">
        <v>894.69133499999998</v>
      </c>
      <c r="CC47" s="421">
        <v>950.84850600000004</v>
      </c>
      <c r="CD47" s="421">
        <v>3023.1581409999999</v>
      </c>
      <c r="CE47" s="421">
        <v>1108.2181869999999</v>
      </c>
      <c r="CF47" s="421">
        <v>795.14830300000006</v>
      </c>
      <c r="CG47" s="421">
        <v>840.12402799999995</v>
      </c>
      <c r="CH47" s="421">
        <v>2743.4905180000001</v>
      </c>
      <c r="CI47" s="296">
        <v>11135.253025</v>
      </c>
      <c r="CJ47" s="421">
        <v>801.54587300000003</v>
      </c>
      <c r="CK47" s="421">
        <v>882.80446099999995</v>
      </c>
      <c r="CL47" s="421">
        <v>896.07152699999995</v>
      </c>
      <c r="CM47" s="421">
        <v>2580.4218609999998</v>
      </c>
      <c r="CN47" s="421">
        <v>981.07222000000002</v>
      </c>
      <c r="CO47" s="421">
        <v>1016.199876</v>
      </c>
      <c r="CP47" s="421">
        <v>841.05966000000001</v>
      </c>
      <c r="CQ47" s="421">
        <v>2838.3317550000002</v>
      </c>
      <c r="CR47" s="421">
        <v>1054.012328</v>
      </c>
      <c r="CS47" s="421">
        <v>858.93159600000001</v>
      </c>
      <c r="CT47" s="421">
        <v>942.54991700000005</v>
      </c>
      <c r="CU47" s="421">
        <v>2855.493841</v>
      </c>
      <c r="CV47" s="421">
        <v>1140.2610649999999</v>
      </c>
      <c r="CW47" s="421">
        <v>915.461321</v>
      </c>
      <c r="CX47" s="421">
        <v>1038.091304</v>
      </c>
      <c r="CY47" s="421">
        <v>3093.81369</v>
      </c>
      <c r="CZ47" s="296">
        <v>11368.061147</v>
      </c>
      <c r="DA47" s="429" t="s">
        <v>910</v>
      </c>
      <c r="DB47" s="268" t="s">
        <v>819</v>
      </c>
      <c r="DH47" s="40"/>
      <c r="DI47" s="40"/>
      <c r="DJ47" s="41"/>
      <c r="DK47" s="41"/>
      <c r="DL47" s="41"/>
    </row>
    <row r="48" spans="1:116" s="230" customFormat="1" ht="18" customHeight="1" collapsed="1" x14ac:dyDescent="0.5">
      <c r="A48" s="299" t="s">
        <v>954</v>
      </c>
      <c r="B48" s="433" t="s">
        <v>955</v>
      </c>
      <c r="C48" s="432">
        <v>12672.172223999998</v>
      </c>
      <c r="D48" s="432">
        <v>11453.114934000003</v>
      </c>
      <c r="E48" s="432">
        <v>12249.219657999998</v>
      </c>
      <c r="F48" s="432">
        <v>36374.506816000001</v>
      </c>
      <c r="G48" s="432">
        <v>11194.468186</v>
      </c>
      <c r="H48" s="432">
        <v>13477.752558</v>
      </c>
      <c r="I48" s="432">
        <v>10823.856796999999</v>
      </c>
      <c r="J48" s="432">
        <v>35496.077541000006</v>
      </c>
      <c r="K48" s="432">
        <v>12184.388524</v>
      </c>
      <c r="L48" s="432">
        <v>12552.707143</v>
      </c>
      <c r="M48" s="432">
        <v>11491.933765</v>
      </c>
      <c r="N48" s="432">
        <v>36229.029431999996</v>
      </c>
      <c r="O48" s="432">
        <v>12675.586320999999</v>
      </c>
      <c r="P48" s="432">
        <v>11830.541325999999</v>
      </c>
      <c r="Q48" s="432">
        <v>11548.041315000002</v>
      </c>
      <c r="R48" s="432">
        <v>36054.168961999996</v>
      </c>
      <c r="S48" s="432">
        <v>144153.78275099999</v>
      </c>
      <c r="T48" s="432">
        <v>10719.643945000002</v>
      </c>
      <c r="U48" s="432">
        <v>10475.419462000002</v>
      </c>
      <c r="V48" s="432">
        <v>11621.704827000001</v>
      </c>
      <c r="W48" s="432">
        <v>32816.768234000003</v>
      </c>
      <c r="X48" s="432">
        <v>11483.132753</v>
      </c>
      <c r="Y48" s="432">
        <v>13120.51981</v>
      </c>
      <c r="Z48" s="432">
        <v>11619.624995</v>
      </c>
      <c r="AA48" s="432">
        <v>36223.277558000002</v>
      </c>
      <c r="AB48" s="432">
        <v>12671.200609000001</v>
      </c>
      <c r="AC48" s="432">
        <v>13324.956545000001</v>
      </c>
      <c r="AD48" s="432">
        <v>13184.115115000001</v>
      </c>
      <c r="AE48" s="432">
        <v>39180.272269000001</v>
      </c>
      <c r="AF48" s="432">
        <v>12507.110567</v>
      </c>
      <c r="AG48" s="432">
        <v>12046.260840999999</v>
      </c>
      <c r="AH48" s="432">
        <v>13617.171177</v>
      </c>
      <c r="AI48" s="432">
        <v>38170.542585000003</v>
      </c>
      <c r="AJ48" s="300">
        <v>146390.86064600002</v>
      </c>
      <c r="AK48" s="432">
        <v>12243.901793999998</v>
      </c>
      <c r="AL48" s="432">
        <v>10777.291382000001</v>
      </c>
      <c r="AM48" s="432">
        <v>13391.724793999998</v>
      </c>
      <c r="AN48" s="432">
        <v>36412.917970000002</v>
      </c>
      <c r="AO48" s="432">
        <v>12067.893065</v>
      </c>
      <c r="AP48" s="432">
        <v>12496.591563999998</v>
      </c>
      <c r="AQ48" s="432">
        <v>12261.329348000001</v>
      </c>
      <c r="AR48" s="432">
        <v>36825.813978999999</v>
      </c>
      <c r="AS48" s="432">
        <v>12089.391741000001</v>
      </c>
      <c r="AT48" s="432">
        <v>11705.000652999997</v>
      </c>
      <c r="AU48" s="432">
        <v>13283.517701000001</v>
      </c>
      <c r="AV48" s="432">
        <v>37077.910092999999</v>
      </c>
      <c r="AW48" s="432">
        <v>12485.179820999998</v>
      </c>
      <c r="AX48" s="432">
        <v>11977.499889000001</v>
      </c>
      <c r="AY48" s="432">
        <v>13786.189363000001</v>
      </c>
      <c r="AZ48" s="432">
        <v>38248.869075000002</v>
      </c>
      <c r="BA48" s="557">
        <v>148565.51111600001</v>
      </c>
      <c r="BB48" s="432">
        <v>6837.6125079999993</v>
      </c>
      <c r="BC48" s="432">
        <v>6516.8180599999996</v>
      </c>
      <c r="BD48" s="432">
        <v>7651.3835590000008</v>
      </c>
      <c r="BE48" s="432">
        <v>21005.814126999998</v>
      </c>
      <c r="BF48" s="432">
        <v>6403.386665</v>
      </c>
      <c r="BG48" s="432">
        <v>8369.2528749999983</v>
      </c>
      <c r="BH48" s="432">
        <v>6402.4621980000011</v>
      </c>
      <c r="BI48" s="432">
        <v>21175.101738000001</v>
      </c>
      <c r="BJ48" s="432">
        <v>7444.4603509999988</v>
      </c>
      <c r="BK48" s="432">
        <v>7045.4405840000009</v>
      </c>
      <c r="BL48" s="432">
        <v>6104.8102490000001</v>
      </c>
      <c r="BM48" s="432">
        <v>20594.711184</v>
      </c>
      <c r="BN48" s="432">
        <v>7156.479096</v>
      </c>
      <c r="BO48" s="432">
        <v>6652.6640190000007</v>
      </c>
      <c r="BP48" s="432">
        <v>5606.0580479999999</v>
      </c>
      <c r="BQ48" s="432">
        <v>19415.201162999998</v>
      </c>
      <c r="BR48" s="300">
        <v>82190.828212000008</v>
      </c>
      <c r="BS48" s="432">
        <v>6978.0706140000002</v>
      </c>
      <c r="BT48" s="432">
        <v>6704.4799899999998</v>
      </c>
      <c r="BU48" s="432">
        <v>7805.0386909999997</v>
      </c>
      <c r="BV48" s="432">
        <v>21487.589295000002</v>
      </c>
      <c r="BW48" s="432">
        <v>7034.4214350000011</v>
      </c>
      <c r="BX48" s="432">
        <v>8199.5059739999997</v>
      </c>
      <c r="BY48" s="432">
        <v>6780.1745620000002</v>
      </c>
      <c r="BZ48" s="432">
        <v>22014.101971000004</v>
      </c>
      <c r="CA48" s="432">
        <v>8793.9658039999995</v>
      </c>
      <c r="CB48" s="432">
        <v>7550.42382</v>
      </c>
      <c r="CC48" s="432">
        <v>8361.0834419999992</v>
      </c>
      <c r="CD48" s="432">
        <v>24705.473065999999</v>
      </c>
      <c r="CE48" s="432">
        <v>7679.4476630000008</v>
      </c>
      <c r="CF48" s="432">
        <v>7353.0685899999999</v>
      </c>
      <c r="CG48" s="432">
        <v>7747.5145030000003</v>
      </c>
      <c r="CH48" s="432">
        <v>22780.030756</v>
      </c>
      <c r="CI48" s="300">
        <v>90987.195088000008</v>
      </c>
      <c r="CJ48" s="432">
        <v>7257.9128280000004</v>
      </c>
      <c r="CK48" s="432">
        <v>7351.776699</v>
      </c>
      <c r="CL48" s="432">
        <v>8118.3989439999987</v>
      </c>
      <c r="CM48" s="432">
        <v>22728.088470000002</v>
      </c>
      <c r="CN48" s="432">
        <v>8305.2470040000007</v>
      </c>
      <c r="CO48" s="432">
        <v>8825.5431880000015</v>
      </c>
      <c r="CP48" s="432">
        <v>7008.6868299999996</v>
      </c>
      <c r="CQ48" s="432">
        <v>24139.477019999998</v>
      </c>
      <c r="CR48" s="432">
        <v>8107.9212500000003</v>
      </c>
      <c r="CS48" s="432">
        <v>7664.3383310000008</v>
      </c>
      <c r="CT48" s="432">
        <v>7591.3737520000013</v>
      </c>
      <c r="CU48" s="432">
        <v>23363.633332999998</v>
      </c>
      <c r="CV48" s="432">
        <v>7642.4278069999991</v>
      </c>
      <c r="CW48" s="432">
        <v>7380.5782600000002</v>
      </c>
      <c r="CX48" s="432">
        <v>7229.681998</v>
      </c>
      <c r="CY48" s="432">
        <v>22252.688066999999</v>
      </c>
      <c r="CZ48" s="300">
        <v>92483.886888999987</v>
      </c>
      <c r="DA48" s="434" t="s">
        <v>956</v>
      </c>
      <c r="DB48" s="299" t="s">
        <v>954</v>
      </c>
      <c r="DH48" s="40"/>
      <c r="DI48" s="40"/>
      <c r="DJ48" s="41"/>
      <c r="DK48" s="41"/>
      <c r="DL48" s="41"/>
    </row>
    <row r="49" spans="1:116" s="230" customFormat="1" ht="18" hidden="1" customHeight="1" outlineLevel="1" x14ac:dyDescent="0.5">
      <c r="A49" s="267" t="s">
        <v>821</v>
      </c>
      <c r="B49" s="426" t="s">
        <v>822</v>
      </c>
      <c r="C49" s="422">
        <v>14.834877000000001</v>
      </c>
      <c r="D49" s="422">
        <v>10.185219</v>
      </c>
      <c r="E49" s="422">
        <v>12.715835999999999</v>
      </c>
      <c r="F49" s="422">
        <v>37.735931999999998</v>
      </c>
      <c r="G49" s="422">
        <v>12.953844</v>
      </c>
      <c r="H49" s="422">
        <v>12.165891999999999</v>
      </c>
      <c r="I49" s="422">
        <v>8.8125029999999995</v>
      </c>
      <c r="J49" s="422">
        <v>33.932239000000003</v>
      </c>
      <c r="K49" s="422">
        <v>11.401099</v>
      </c>
      <c r="L49" s="422">
        <v>6.306216</v>
      </c>
      <c r="M49" s="422">
        <v>9.2838519999999995</v>
      </c>
      <c r="N49" s="422">
        <v>26.991167000000001</v>
      </c>
      <c r="O49" s="422">
        <v>11.646409999999999</v>
      </c>
      <c r="P49" s="422">
        <v>12.37335</v>
      </c>
      <c r="Q49" s="422">
        <v>8.1990049999999997</v>
      </c>
      <c r="R49" s="422">
        <v>32.218764999999998</v>
      </c>
      <c r="S49" s="422">
        <v>130.87810300000001</v>
      </c>
      <c r="T49" s="422">
        <v>11.436616000000001</v>
      </c>
      <c r="U49" s="422">
        <v>8.9559420000000003</v>
      </c>
      <c r="V49" s="422">
        <v>10.240180000000001</v>
      </c>
      <c r="W49" s="422">
        <v>30.632738</v>
      </c>
      <c r="X49" s="422">
        <v>12.078764</v>
      </c>
      <c r="Y49" s="422">
        <v>13.037912</v>
      </c>
      <c r="Z49" s="422">
        <v>9.5639160000000007</v>
      </c>
      <c r="AA49" s="422">
        <v>34.680591999999997</v>
      </c>
      <c r="AB49" s="422">
        <v>9.9279089999999997</v>
      </c>
      <c r="AC49" s="422">
        <v>8.8313520000000008</v>
      </c>
      <c r="AD49" s="422">
        <v>7.9894489999999996</v>
      </c>
      <c r="AE49" s="422">
        <v>26.748709999999999</v>
      </c>
      <c r="AF49" s="422">
        <v>6.1891660000000002</v>
      </c>
      <c r="AG49" s="422">
        <v>10.273308999999999</v>
      </c>
      <c r="AH49" s="422">
        <v>8.2404609999999998</v>
      </c>
      <c r="AI49" s="422">
        <v>24.702936000000001</v>
      </c>
      <c r="AJ49" s="297">
        <v>116.764976</v>
      </c>
      <c r="AK49" s="422">
        <v>9.0555319999999995</v>
      </c>
      <c r="AL49" s="422">
        <v>9.4043080000000003</v>
      </c>
      <c r="AM49" s="422">
        <v>9.9346829999999997</v>
      </c>
      <c r="AN49" s="422">
        <v>28.394521999999998</v>
      </c>
      <c r="AO49" s="422">
        <v>12.534915</v>
      </c>
      <c r="AP49" s="422">
        <v>6.5438340000000004</v>
      </c>
      <c r="AQ49" s="422">
        <v>6.5829380000000004</v>
      </c>
      <c r="AR49" s="422">
        <v>25.661687000000001</v>
      </c>
      <c r="AS49" s="422">
        <v>5.8321560000000003</v>
      </c>
      <c r="AT49" s="422">
        <v>8.7679120000000008</v>
      </c>
      <c r="AU49" s="422">
        <v>7.7213609999999999</v>
      </c>
      <c r="AV49" s="422">
        <v>22.321428999999998</v>
      </c>
      <c r="AW49" s="422">
        <v>9.143364</v>
      </c>
      <c r="AX49" s="422">
        <v>11.009667</v>
      </c>
      <c r="AY49" s="422">
        <v>8.7062779999999993</v>
      </c>
      <c r="AZ49" s="422">
        <v>28.859307999999999</v>
      </c>
      <c r="BA49" s="556">
        <v>105.236947</v>
      </c>
      <c r="BB49" s="422">
        <v>3.1334740000000001</v>
      </c>
      <c r="BC49" s="422">
        <v>2.8441779999999999</v>
      </c>
      <c r="BD49" s="422">
        <v>2.5096379999999998</v>
      </c>
      <c r="BE49" s="422">
        <v>8.4872899999999998</v>
      </c>
      <c r="BF49" s="422">
        <v>2.3165049999999998</v>
      </c>
      <c r="BG49" s="422">
        <v>1.768675</v>
      </c>
      <c r="BH49" s="422">
        <v>3.3737599999999999</v>
      </c>
      <c r="BI49" s="422">
        <v>7.4589400000000001</v>
      </c>
      <c r="BJ49" s="422">
        <v>2.7046009999999998</v>
      </c>
      <c r="BK49" s="422">
        <v>3.187983</v>
      </c>
      <c r="BL49" s="422">
        <v>3.6768480000000001</v>
      </c>
      <c r="BM49" s="422">
        <v>9.5694320000000008</v>
      </c>
      <c r="BN49" s="422">
        <v>4.057131</v>
      </c>
      <c r="BO49" s="422">
        <v>4.0123379999999997</v>
      </c>
      <c r="BP49" s="422">
        <v>2.9499029999999999</v>
      </c>
      <c r="BQ49" s="422">
        <v>11.019372000000001</v>
      </c>
      <c r="BR49" s="297">
        <v>36.535034000000003</v>
      </c>
      <c r="BS49" s="422">
        <v>3.1918340000000001</v>
      </c>
      <c r="BT49" s="422">
        <v>4.2354099999999999</v>
      </c>
      <c r="BU49" s="422">
        <v>4.9705620000000001</v>
      </c>
      <c r="BV49" s="422">
        <v>12.397805999999999</v>
      </c>
      <c r="BW49" s="422">
        <v>4.4028989999999997</v>
      </c>
      <c r="BX49" s="422">
        <v>3.1949869999999998</v>
      </c>
      <c r="BY49" s="422">
        <v>3.0896479999999999</v>
      </c>
      <c r="BZ49" s="422">
        <v>10.687533999999999</v>
      </c>
      <c r="CA49" s="422">
        <v>3.6095989999999998</v>
      </c>
      <c r="CB49" s="422">
        <v>3.5801620000000001</v>
      </c>
      <c r="CC49" s="422">
        <v>5.0280110000000002</v>
      </c>
      <c r="CD49" s="422">
        <v>12.217772</v>
      </c>
      <c r="CE49" s="422">
        <v>4.1110249999999997</v>
      </c>
      <c r="CF49" s="422">
        <v>2.398854</v>
      </c>
      <c r="CG49" s="422">
        <v>4.0762359999999997</v>
      </c>
      <c r="CH49" s="422">
        <v>10.586114999999999</v>
      </c>
      <c r="CI49" s="297">
        <v>45.889226999999998</v>
      </c>
      <c r="CJ49" s="422">
        <v>5.2438019999999996</v>
      </c>
      <c r="CK49" s="422">
        <v>3.9288319999999999</v>
      </c>
      <c r="CL49" s="422">
        <v>3.7278229999999999</v>
      </c>
      <c r="CM49" s="422">
        <v>12.900456999999999</v>
      </c>
      <c r="CN49" s="422">
        <v>3.2820279999999999</v>
      </c>
      <c r="CO49" s="422">
        <v>3.7544810000000002</v>
      </c>
      <c r="CP49" s="422">
        <v>2.947711</v>
      </c>
      <c r="CQ49" s="422">
        <v>9.9842200000000005</v>
      </c>
      <c r="CR49" s="422">
        <v>3.6573229999999999</v>
      </c>
      <c r="CS49" s="422">
        <v>4.5652359999999996</v>
      </c>
      <c r="CT49" s="422">
        <v>3.5374539999999999</v>
      </c>
      <c r="CU49" s="422">
        <v>11.760013000000001</v>
      </c>
      <c r="CV49" s="422">
        <v>4.3575670000000004</v>
      </c>
      <c r="CW49" s="422">
        <v>4.2665850000000001</v>
      </c>
      <c r="CX49" s="422">
        <v>6.3532190000000002</v>
      </c>
      <c r="CY49" s="422">
        <v>14.977372000000001</v>
      </c>
      <c r="CZ49" s="297">
        <v>49.622061000000002</v>
      </c>
      <c r="DA49" s="430" t="s">
        <v>911</v>
      </c>
      <c r="DB49" s="267" t="s">
        <v>821</v>
      </c>
      <c r="DH49" s="40"/>
      <c r="DI49" s="40"/>
      <c r="DJ49" s="41"/>
      <c r="DK49" s="41"/>
      <c r="DL49" s="41"/>
    </row>
    <row r="50" spans="1:116" s="230" customFormat="1" ht="18" hidden="1" customHeight="1" outlineLevel="1" x14ac:dyDescent="0.5">
      <c r="A50" s="268" t="s">
        <v>823</v>
      </c>
      <c r="B50" s="425" t="s">
        <v>824</v>
      </c>
      <c r="C50" s="421">
        <v>10.826537</v>
      </c>
      <c r="D50" s="421">
        <v>22.236155</v>
      </c>
      <c r="E50" s="421">
        <v>35.871634999999998</v>
      </c>
      <c r="F50" s="421">
        <v>68.934326999999996</v>
      </c>
      <c r="G50" s="421">
        <v>10.720772</v>
      </c>
      <c r="H50" s="421">
        <v>15.870348999999999</v>
      </c>
      <c r="I50" s="421">
        <v>14.768126000000001</v>
      </c>
      <c r="J50" s="421">
        <v>41.359247000000003</v>
      </c>
      <c r="K50" s="421">
        <v>18.113721000000002</v>
      </c>
      <c r="L50" s="421">
        <v>26.916729</v>
      </c>
      <c r="M50" s="421">
        <v>31.077703</v>
      </c>
      <c r="N50" s="421">
        <v>76.108153000000001</v>
      </c>
      <c r="O50" s="421">
        <v>19.816938</v>
      </c>
      <c r="P50" s="421">
        <v>28.759730000000001</v>
      </c>
      <c r="Q50" s="421">
        <v>34.533503000000003</v>
      </c>
      <c r="R50" s="421">
        <v>83.110170999999994</v>
      </c>
      <c r="S50" s="421">
        <v>269.51189799999997</v>
      </c>
      <c r="T50" s="421">
        <v>24.277049999999999</v>
      </c>
      <c r="U50" s="421">
        <v>13.20077</v>
      </c>
      <c r="V50" s="421">
        <v>14.446114</v>
      </c>
      <c r="W50" s="421">
        <v>51.923934000000003</v>
      </c>
      <c r="X50" s="421">
        <v>11.639409000000001</v>
      </c>
      <c r="Y50" s="421">
        <v>14.171733</v>
      </c>
      <c r="Z50" s="421">
        <v>12.300212</v>
      </c>
      <c r="AA50" s="421">
        <v>38.111353999999999</v>
      </c>
      <c r="AB50" s="421">
        <v>20.902000999999998</v>
      </c>
      <c r="AC50" s="421">
        <v>13.841044</v>
      </c>
      <c r="AD50" s="421">
        <v>17.609323</v>
      </c>
      <c r="AE50" s="421">
        <v>52.352367999999998</v>
      </c>
      <c r="AF50" s="421">
        <v>12.793462</v>
      </c>
      <c r="AG50" s="421">
        <v>15.700393999999999</v>
      </c>
      <c r="AH50" s="421">
        <v>14.947975</v>
      </c>
      <c r="AI50" s="421">
        <v>43.441831000000001</v>
      </c>
      <c r="AJ50" s="296">
        <v>185.829487</v>
      </c>
      <c r="AK50" s="421">
        <v>18.774616999999999</v>
      </c>
      <c r="AL50" s="421">
        <v>14.202049000000001</v>
      </c>
      <c r="AM50" s="421">
        <v>17.320629</v>
      </c>
      <c r="AN50" s="421">
        <v>50.297294999999998</v>
      </c>
      <c r="AO50" s="421">
        <v>15.931616</v>
      </c>
      <c r="AP50" s="421">
        <v>20.609829000000001</v>
      </c>
      <c r="AQ50" s="421">
        <v>21.299253</v>
      </c>
      <c r="AR50" s="421">
        <v>57.840696999999999</v>
      </c>
      <c r="AS50" s="421">
        <v>15.265330000000001</v>
      </c>
      <c r="AT50" s="421">
        <v>14.717477000000001</v>
      </c>
      <c r="AU50" s="421">
        <v>14.812987</v>
      </c>
      <c r="AV50" s="421">
        <v>44.795793000000003</v>
      </c>
      <c r="AW50" s="421">
        <v>18.289536999999999</v>
      </c>
      <c r="AX50" s="421">
        <v>32.901134999999996</v>
      </c>
      <c r="AY50" s="421">
        <v>36.660156999999998</v>
      </c>
      <c r="AZ50" s="421">
        <v>87.850829000000004</v>
      </c>
      <c r="BA50" s="555">
        <v>240.784614</v>
      </c>
      <c r="BB50" s="421">
        <v>510.636098</v>
      </c>
      <c r="BC50" s="421">
        <v>649.53368699999999</v>
      </c>
      <c r="BD50" s="421">
        <v>879.33554500000002</v>
      </c>
      <c r="BE50" s="421">
        <v>2039.50533</v>
      </c>
      <c r="BF50" s="421">
        <v>683.18940999999995</v>
      </c>
      <c r="BG50" s="421">
        <v>891.27083000000005</v>
      </c>
      <c r="BH50" s="421">
        <v>687.61310500000002</v>
      </c>
      <c r="BI50" s="421">
        <v>2262.0733449999998</v>
      </c>
      <c r="BJ50" s="421">
        <v>885.92139499999996</v>
      </c>
      <c r="BK50" s="421">
        <v>781.37478999999996</v>
      </c>
      <c r="BL50" s="421">
        <v>684.48525500000005</v>
      </c>
      <c r="BM50" s="421">
        <v>2351.7814400000002</v>
      </c>
      <c r="BN50" s="421">
        <v>751.46106499999996</v>
      </c>
      <c r="BO50" s="421">
        <v>695.54248099999995</v>
      </c>
      <c r="BP50" s="421">
        <v>542.67585299999996</v>
      </c>
      <c r="BQ50" s="421">
        <v>1989.6793990000001</v>
      </c>
      <c r="BR50" s="296">
        <v>8643.0395140000001</v>
      </c>
      <c r="BS50" s="421">
        <v>434.36295699999999</v>
      </c>
      <c r="BT50" s="421">
        <v>543.35804900000005</v>
      </c>
      <c r="BU50" s="421">
        <v>695.29688599999997</v>
      </c>
      <c r="BV50" s="421">
        <v>1673.0178920000001</v>
      </c>
      <c r="BW50" s="421">
        <v>745.56149900000003</v>
      </c>
      <c r="BX50" s="421">
        <v>763.86802899999998</v>
      </c>
      <c r="BY50" s="421">
        <v>672.20174399999996</v>
      </c>
      <c r="BZ50" s="421">
        <v>2181.6312720000001</v>
      </c>
      <c r="CA50" s="421">
        <v>865.34839999999997</v>
      </c>
      <c r="CB50" s="421">
        <v>826.11146900000006</v>
      </c>
      <c r="CC50" s="421">
        <v>859.14063199999998</v>
      </c>
      <c r="CD50" s="421">
        <v>2550.6005009999999</v>
      </c>
      <c r="CE50" s="421">
        <v>854.02406800000006</v>
      </c>
      <c r="CF50" s="421">
        <v>784.38392399999998</v>
      </c>
      <c r="CG50" s="421">
        <v>750.04096600000003</v>
      </c>
      <c r="CH50" s="421">
        <v>2388.4489579999999</v>
      </c>
      <c r="CI50" s="296">
        <v>8793.6986230000002</v>
      </c>
      <c r="CJ50" s="421">
        <v>568.397874</v>
      </c>
      <c r="CK50" s="421">
        <v>636.07184400000006</v>
      </c>
      <c r="CL50" s="421">
        <v>949.02709700000003</v>
      </c>
      <c r="CM50" s="421">
        <v>2153.496815</v>
      </c>
      <c r="CN50" s="421">
        <v>904.37872600000003</v>
      </c>
      <c r="CO50" s="421">
        <v>926.02339199999994</v>
      </c>
      <c r="CP50" s="421">
        <v>759.53964499999995</v>
      </c>
      <c r="CQ50" s="421">
        <v>2589.9417629999998</v>
      </c>
      <c r="CR50" s="421">
        <v>772.72563000000002</v>
      </c>
      <c r="CS50" s="421">
        <v>851.748513</v>
      </c>
      <c r="CT50" s="421">
        <v>694.94205599999998</v>
      </c>
      <c r="CU50" s="421">
        <v>2319.4161989999998</v>
      </c>
      <c r="CV50" s="421">
        <v>702.45889199999999</v>
      </c>
      <c r="CW50" s="421">
        <v>592.50630899999999</v>
      </c>
      <c r="CX50" s="421">
        <v>520.47432900000001</v>
      </c>
      <c r="CY50" s="421">
        <v>1815.439531</v>
      </c>
      <c r="CZ50" s="296">
        <v>8878.2943070000001</v>
      </c>
      <c r="DA50" s="429" t="s">
        <v>912</v>
      </c>
      <c r="DB50" s="268" t="s">
        <v>823</v>
      </c>
      <c r="DH50" s="40"/>
      <c r="DI50" s="40"/>
      <c r="DJ50" s="41"/>
      <c r="DK50" s="41"/>
      <c r="DL50" s="41"/>
    </row>
    <row r="51" spans="1:116" s="230" customFormat="1" ht="18" hidden="1" customHeight="1" outlineLevel="1" x14ac:dyDescent="0.5">
      <c r="A51" s="267" t="s">
        <v>825</v>
      </c>
      <c r="B51" s="426" t="s">
        <v>826</v>
      </c>
      <c r="C51" s="422">
        <v>12.695205</v>
      </c>
      <c r="D51" s="422">
        <v>51.286569999999998</v>
      </c>
      <c r="E51" s="422">
        <v>25.695278999999999</v>
      </c>
      <c r="F51" s="422">
        <v>89.677053999999998</v>
      </c>
      <c r="G51" s="422">
        <v>10.126863</v>
      </c>
      <c r="H51" s="422">
        <v>11.016177000000001</v>
      </c>
      <c r="I51" s="422">
        <v>9.0814710000000005</v>
      </c>
      <c r="J51" s="422">
        <v>30.224511</v>
      </c>
      <c r="K51" s="422">
        <v>12.076928000000001</v>
      </c>
      <c r="L51" s="422">
        <v>14.187972</v>
      </c>
      <c r="M51" s="422">
        <v>16.212342</v>
      </c>
      <c r="N51" s="422">
        <v>42.477241999999997</v>
      </c>
      <c r="O51" s="422">
        <v>18.624427000000001</v>
      </c>
      <c r="P51" s="422">
        <v>16.742892999999999</v>
      </c>
      <c r="Q51" s="422">
        <v>17.530159999999999</v>
      </c>
      <c r="R51" s="422">
        <v>52.897480000000002</v>
      </c>
      <c r="S51" s="422">
        <v>215.276287</v>
      </c>
      <c r="T51" s="422">
        <v>13.879019</v>
      </c>
      <c r="U51" s="422">
        <v>18.983726000000001</v>
      </c>
      <c r="V51" s="422">
        <v>22.762573</v>
      </c>
      <c r="W51" s="422">
        <v>55.625318</v>
      </c>
      <c r="X51" s="422">
        <v>15.331505999999999</v>
      </c>
      <c r="Y51" s="422">
        <v>19.164732000000001</v>
      </c>
      <c r="Z51" s="422">
        <v>12.807919</v>
      </c>
      <c r="AA51" s="422">
        <v>47.304156999999996</v>
      </c>
      <c r="AB51" s="422">
        <v>17.703954</v>
      </c>
      <c r="AC51" s="422">
        <v>39.982011999999997</v>
      </c>
      <c r="AD51" s="422">
        <v>18.483138</v>
      </c>
      <c r="AE51" s="422">
        <v>76.169104000000004</v>
      </c>
      <c r="AF51" s="422">
        <v>25.132517</v>
      </c>
      <c r="AG51" s="422">
        <v>29.582006</v>
      </c>
      <c r="AH51" s="422">
        <v>18.986656</v>
      </c>
      <c r="AI51" s="422">
        <v>73.701178999999996</v>
      </c>
      <c r="AJ51" s="297">
        <v>252.799758</v>
      </c>
      <c r="AK51" s="422">
        <v>16.909296000000001</v>
      </c>
      <c r="AL51" s="422">
        <v>17.914380000000001</v>
      </c>
      <c r="AM51" s="422">
        <v>15.761449000000001</v>
      </c>
      <c r="AN51" s="422">
        <v>50.585124999999998</v>
      </c>
      <c r="AO51" s="422">
        <v>13.610903</v>
      </c>
      <c r="AP51" s="422">
        <v>15.238143000000001</v>
      </c>
      <c r="AQ51" s="422">
        <v>14.040756999999999</v>
      </c>
      <c r="AR51" s="422">
        <v>42.889803000000001</v>
      </c>
      <c r="AS51" s="422">
        <v>16.060841</v>
      </c>
      <c r="AT51" s="422">
        <v>19.175495999999999</v>
      </c>
      <c r="AU51" s="422">
        <v>25.818560999999999</v>
      </c>
      <c r="AV51" s="422">
        <v>61.054896999999997</v>
      </c>
      <c r="AW51" s="422">
        <v>21.041882999999999</v>
      </c>
      <c r="AX51" s="422">
        <v>20.038875999999998</v>
      </c>
      <c r="AY51" s="422">
        <v>14.665381</v>
      </c>
      <c r="AZ51" s="422">
        <v>55.746138999999999</v>
      </c>
      <c r="BA51" s="556">
        <v>210.27596399999999</v>
      </c>
      <c r="BB51" s="422">
        <v>413.72975200000002</v>
      </c>
      <c r="BC51" s="422">
        <v>323.29334899999998</v>
      </c>
      <c r="BD51" s="422">
        <v>310.35600399999998</v>
      </c>
      <c r="BE51" s="422">
        <v>1047.379105</v>
      </c>
      <c r="BF51" s="422">
        <v>351.49289199999998</v>
      </c>
      <c r="BG51" s="422">
        <v>320.91174899999999</v>
      </c>
      <c r="BH51" s="422">
        <v>228.437186</v>
      </c>
      <c r="BI51" s="422">
        <v>900.84182699999997</v>
      </c>
      <c r="BJ51" s="422">
        <v>395.251644</v>
      </c>
      <c r="BK51" s="422">
        <v>288.87850300000002</v>
      </c>
      <c r="BL51" s="422">
        <v>287.19342999999998</v>
      </c>
      <c r="BM51" s="422">
        <v>971.323577</v>
      </c>
      <c r="BN51" s="422">
        <v>301.84231599999998</v>
      </c>
      <c r="BO51" s="422">
        <v>489.92424</v>
      </c>
      <c r="BP51" s="422">
        <v>306.16634900000003</v>
      </c>
      <c r="BQ51" s="422">
        <v>1097.9329049999999</v>
      </c>
      <c r="BR51" s="297">
        <v>4017.477414</v>
      </c>
      <c r="BS51" s="422">
        <v>300.34258799999998</v>
      </c>
      <c r="BT51" s="422">
        <v>363.83533599999998</v>
      </c>
      <c r="BU51" s="422">
        <v>360.611829</v>
      </c>
      <c r="BV51" s="422">
        <v>1024.789753</v>
      </c>
      <c r="BW51" s="422">
        <v>301.74988500000001</v>
      </c>
      <c r="BX51" s="422">
        <v>320.17144100000002</v>
      </c>
      <c r="BY51" s="422">
        <v>260.28328900000002</v>
      </c>
      <c r="BZ51" s="422">
        <v>882.20461499999999</v>
      </c>
      <c r="CA51" s="422">
        <v>440.510627</v>
      </c>
      <c r="CB51" s="422">
        <v>382.12977100000001</v>
      </c>
      <c r="CC51" s="422">
        <v>327.87177600000001</v>
      </c>
      <c r="CD51" s="422">
        <v>1150.512174</v>
      </c>
      <c r="CE51" s="422">
        <v>354.23727100000002</v>
      </c>
      <c r="CF51" s="422">
        <v>387.68170500000002</v>
      </c>
      <c r="CG51" s="422">
        <v>389.15544899999998</v>
      </c>
      <c r="CH51" s="422">
        <v>1131.074425</v>
      </c>
      <c r="CI51" s="297">
        <v>4188.5809669999999</v>
      </c>
      <c r="CJ51" s="422">
        <v>482.87996399999997</v>
      </c>
      <c r="CK51" s="422">
        <v>349.04577699999999</v>
      </c>
      <c r="CL51" s="422">
        <v>473.523911</v>
      </c>
      <c r="CM51" s="422">
        <v>1305.4496509999999</v>
      </c>
      <c r="CN51" s="422">
        <v>494.24914100000001</v>
      </c>
      <c r="CO51" s="422">
        <v>393.87747300000001</v>
      </c>
      <c r="CP51" s="422">
        <v>359.08277099999998</v>
      </c>
      <c r="CQ51" s="422">
        <v>1247.2093850000001</v>
      </c>
      <c r="CR51" s="422">
        <v>299.09722599999998</v>
      </c>
      <c r="CS51" s="422">
        <v>297.87608599999999</v>
      </c>
      <c r="CT51" s="422">
        <v>213.53546</v>
      </c>
      <c r="CU51" s="422">
        <v>810.50877300000002</v>
      </c>
      <c r="CV51" s="422">
        <v>300.76863900000001</v>
      </c>
      <c r="CW51" s="422">
        <v>365.60142200000001</v>
      </c>
      <c r="CX51" s="422">
        <v>347.16323</v>
      </c>
      <c r="CY51" s="422">
        <v>1013.533291</v>
      </c>
      <c r="CZ51" s="297">
        <v>4376.7011009999997</v>
      </c>
      <c r="DA51" s="430" t="s">
        <v>913</v>
      </c>
      <c r="DB51" s="267" t="s">
        <v>825</v>
      </c>
      <c r="DH51" s="40"/>
      <c r="DI51" s="40"/>
      <c r="DJ51" s="41"/>
      <c r="DK51" s="41"/>
      <c r="DL51" s="41"/>
    </row>
    <row r="52" spans="1:116" s="230" customFormat="1" ht="18" hidden="1" customHeight="1" outlineLevel="1" x14ac:dyDescent="0.5">
      <c r="A52" s="268" t="s">
        <v>827</v>
      </c>
      <c r="B52" s="425" t="s">
        <v>828</v>
      </c>
      <c r="C52" s="421">
        <v>226.08180100000001</v>
      </c>
      <c r="D52" s="421">
        <v>253.03492700000001</v>
      </c>
      <c r="E52" s="421">
        <v>311.64188799999999</v>
      </c>
      <c r="F52" s="421">
        <v>790.75861599999996</v>
      </c>
      <c r="G52" s="421">
        <v>256.63332500000001</v>
      </c>
      <c r="H52" s="421">
        <v>315.34364699999998</v>
      </c>
      <c r="I52" s="421">
        <v>289.68583000000001</v>
      </c>
      <c r="J52" s="421">
        <v>861.66280200000006</v>
      </c>
      <c r="K52" s="421">
        <v>268.604038</v>
      </c>
      <c r="L52" s="421">
        <v>272.10323199999999</v>
      </c>
      <c r="M52" s="421">
        <v>275.32121999999998</v>
      </c>
      <c r="N52" s="421">
        <v>816.02849000000003</v>
      </c>
      <c r="O52" s="421">
        <v>275.378964</v>
      </c>
      <c r="P52" s="421">
        <v>280.013147</v>
      </c>
      <c r="Q52" s="421">
        <v>284.55927700000001</v>
      </c>
      <c r="R52" s="421">
        <v>839.95138799999995</v>
      </c>
      <c r="S52" s="421">
        <v>3308.401296</v>
      </c>
      <c r="T52" s="421">
        <v>212.67673099999999</v>
      </c>
      <c r="U52" s="421">
        <v>253.3441</v>
      </c>
      <c r="V52" s="421">
        <v>286.83360800000003</v>
      </c>
      <c r="W52" s="421">
        <v>752.85443899999996</v>
      </c>
      <c r="X52" s="421">
        <v>252.84177199999999</v>
      </c>
      <c r="Y52" s="421">
        <v>344.44583499999999</v>
      </c>
      <c r="Z52" s="421">
        <v>242.47987000000001</v>
      </c>
      <c r="AA52" s="421">
        <v>839.76747699999999</v>
      </c>
      <c r="AB52" s="421">
        <v>318.19936000000001</v>
      </c>
      <c r="AC52" s="421">
        <v>294.903278</v>
      </c>
      <c r="AD52" s="421">
        <v>312.32549299999999</v>
      </c>
      <c r="AE52" s="421">
        <v>925.42813100000001</v>
      </c>
      <c r="AF52" s="421">
        <v>304.48967399999998</v>
      </c>
      <c r="AG52" s="421">
        <v>255.45746600000001</v>
      </c>
      <c r="AH52" s="421">
        <v>347.60912400000001</v>
      </c>
      <c r="AI52" s="421">
        <v>907.55626400000006</v>
      </c>
      <c r="AJ52" s="296">
        <v>3425.606311</v>
      </c>
      <c r="AK52" s="421">
        <v>281.25067300000001</v>
      </c>
      <c r="AL52" s="421">
        <v>280.78034000000002</v>
      </c>
      <c r="AM52" s="421">
        <v>285.33048600000001</v>
      </c>
      <c r="AN52" s="421">
        <v>847.36149899999998</v>
      </c>
      <c r="AO52" s="421">
        <v>250.17260099999999</v>
      </c>
      <c r="AP52" s="421">
        <v>296.89155699999998</v>
      </c>
      <c r="AQ52" s="421">
        <v>279.270984</v>
      </c>
      <c r="AR52" s="421">
        <v>826.33514200000002</v>
      </c>
      <c r="AS52" s="421">
        <v>295.41259300000002</v>
      </c>
      <c r="AT52" s="421">
        <v>271.70739400000002</v>
      </c>
      <c r="AU52" s="421">
        <v>285.91650800000002</v>
      </c>
      <c r="AV52" s="421">
        <v>853.03649499999995</v>
      </c>
      <c r="AW52" s="421">
        <v>256.69832500000001</v>
      </c>
      <c r="AX52" s="421">
        <v>267.225683</v>
      </c>
      <c r="AY52" s="421">
        <v>335.95817699999998</v>
      </c>
      <c r="AZ52" s="421">
        <v>859.88218500000005</v>
      </c>
      <c r="BA52" s="555">
        <v>3386.6153210000002</v>
      </c>
      <c r="BB52" s="421">
        <v>672.03436699999997</v>
      </c>
      <c r="BC52" s="421">
        <v>591.588888</v>
      </c>
      <c r="BD52" s="421">
        <v>666.90958699999999</v>
      </c>
      <c r="BE52" s="421">
        <v>1930.5328420000001</v>
      </c>
      <c r="BF52" s="421">
        <v>603.400083</v>
      </c>
      <c r="BG52" s="421">
        <v>696.36927200000002</v>
      </c>
      <c r="BH52" s="421">
        <v>682.02444100000002</v>
      </c>
      <c r="BI52" s="421">
        <v>1981.7937959999999</v>
      </c>
      <c r="BJ52" s="421">
        <v>722.01655100000005</v>
      </c>
      <c r="BK52" s="421">
        <v>618.48529099999996</v>
      </c>
      <c r="BL52" s="421">
        <v>495.29235599999998</v>
      </c>
      <c r="BM52" s="421">
        <v>1835.7941980000001</v>
      </c>
      <c r="BN52" s="421">
        <v>566.61876299999994</v>
      </c>
      <c r="BO52" s="421">
        <v>526.07657300000005</v>
      </c>
      <c r="BP52" s="421">
        <v>467.82145200000002</v>
      </c>
      <c r="BQ52" s="421">
        <v>1560.5167879999999</v>
      </c>
      <c r="BR52" s="296">
        <v>7308.637624</v>
      </c>
      <c r="BS52" s="421">
        <v>502.07942500000001</v>
      </c>
      <c r="BT52" s="421">
        <v>564.54552999999999</v>
      </c>
      <c r="BU52" s="421">
        <v>700.64720799999998</v>
      </c>
      <c r="BV52" s="421">
        <v>1767.2721630000001</v>
      </c>
      <c r="BW52" s="421">
        <v>641.01359300000001</v>
      </c>
      <c r="BX52" s="421">
        <v>667.27108399999997</v>
      </c>
      <c r="BY52" s="421">
        <v>653.66713900000002</v>
      </c>
      <c r="BZ52" s="421">
        <v>1961.951816</v>
      </c>
      <c r="CA52" s="421">
        <v>703.58931299999995</v>
      </c>
      <c r="CB52" s="421">
        <v>668.88434600000005</v>
      </c>
      <c r="CC52" s="421">
        <v>642.01759600000003</v>
      </c>
      <c r="CD52" s="421">
        <v>2014.4912549999999</v>
      </c>
      <c r="CE52" s="421">
        <v>666.61781099999996</v>
      </c>
      <c r="CF52" s="421">
        <v>569.58990100000005</v>
      </c>
      <c r="CG52" s="421">
        <v>558.06639500000006</v>
      </c>
      <c r="CH52" s="421">
        <v>1794.274107</v>
      </c>
      <c r="CI52" s="296">
        <v>7537.9893410000004</v>
      </c>
      <c r="CJ52" s="421">
        <v>569.79527800000005</v>
      </c>
      <c r="CK52" s="421">
        <v>598.83396100000004</v>
      </c>
      <c r="CL52" s="421">
        <v>621.42339200000004</v>
      </c>
      <c r="CM52" s="421">
        <v>1790.052631</v>
      </c>
      <c r="CN52" s="421">
        <v>576.89235799999994</v>
      </c>
      <c r="CO52" s="421">
        <v>654.312094</v>
      </c>
      <c r="CP52" s="421">
        <v>584.37894900000003</v>
      </c>
      <c r="CQ52" s="421">
        <v>1815.5834</v>
      </c>
      <c r="CR52" s="421">
        <v>620.65412400000002</v>
      </c>
      <c r="CS52" s="421">
        <v>587.92480899999998</v>
      </c>
      <c r="CT52" s="421">
        <v>565.23114799999996</v>
      </c>
      <c r="CU52" s="421">
        <v>1773.8100810000001</v>
      </c>
      <c r="CV52" s="421">
        <v>569.95832499999995</v>
      </c>
      <c r="CW52" s="421">
        <v>513.73411699999997</v>
      </c>
      <c r="CX52" s="421">
        <v>571.43583000000001</v>
      </c>
      <c r="CY52" s="421">
        <v>1655.1282719999999</v>
      </c>
      <c r="CZ52" s="296">
        <v>7034.5743839999996</v>
      </c>
      <c r="DA52" s="429" t="s">
        <v>914</v>
      </c>
      <c r="DB52" s="268" t="s">
        <v>827</v>
      </c>
      <c r="DH52" s="40"/>
      <c r="DI52" s="40"/>
      <c r="DJ52" s="41"/>
      <c r="DK52" s="41"/>
      <c r="DL52" s="41"/>
    </row>
    <row r="53" spans="1:116" s="230" customFormat="1" ht="18" hidden="1" customHeight="1" outlineLevel="1" x14ac:dyDescent="0.5">
      <c r="A53" s="267" t="s">
        <v>829</v>
      </c>
      <c r="B53" s="426" t="s">
        <v>830</v>
      </c>
      <c r="C53" s="422">
        <v>143.36031399999999</v>
      </c>
      <c r="D53" s="422">
        <v>124.765069</v>
      </c>
      <c r="E53" s="422">
        <v>146.70076599999999</v>
      </c>
      <c r="F53" s="422">
        <v>414.82614899999999</v>
      </c>
      <c r="G53" s="422">
        <v>103.220899</v>
      </c>
      <c r="H53" s="422">
        <v>172.42724100000001</v>
      </c>
      <c r="I53" s="422">
        <v>103.19214599999999</v>
      </c>
      <c r="J53" s="422">
        <v>378.84028599999999</v>
      </c>
      <c r="K53" s="422">
        <v>115.805874</v>
      </c>
      <c r="L53" s="422">
        <v>137.09406000000001</v>
      </c>
      <c r="M53" s="422">
        <v>99.915717999999998</v>
      </c>
      <c r="N53" s="422">
        <v>352.815652</v>
      </c>
      <c r="O53" s="422">
        <v>122.196326</v>
      </c>
      <c r="P53" s="422">
        <v>109.95192400000001</v>
      </c>
      <c r="Q53" s="422">
        <v>103.105396</v>
      </c>
      <c r="R53" s="422">
        <v>335.253646</v>
      </c>
      <c r="S53" s="422">
        <v>1481.735733</v>
      </c>
      <c r="T53" s="422">
        <v>136.726651</v>
      </c>
      <c r="U53" s="422">
        <v>119.36130799999999</v>
      </c>
      <c r="V53" s="422">
        <v>134.712086</v>
      </c>
      <c r="W53" s="422">
        <v>390.80004500000001</v>
      </c>
      <c r="X53" s="422">
        <v>107.555221</v>
      </c>
      <c r="Y53" s="422">
        <v>142.278032</v>
      </c>
      <c r="Z53" s="422">
        <v>113.358664</v>
      </c>
      <c r="AA53" s="422">
        <v>363.19191699999999</v>
      </c>
      <c r="AB53" s="422">
        <v>185.071057</v>
      </c>
      <c r="AC53" s="422">
        <v>137.085093</v>
      </c>
      <c r="AD53" s="422">
        <v>126.953275</v>
      </c>
      <c r="AE53" s="422">
        <v>449.10942499999999</v>
      </c>
      <c r="AF53" s="422">
        <v>119.123543</v>
      </c>
      <c r="AG53" s="422">
        <v>120.39721900000001</v>
      </c>
      <c r="AH53" s="422">
        <v>125.407616</v>
      </c>
      <c r="AI53" s="422">
        <v>364.92837800000001</v>
      </c>
      <c r="AJ53" s="297">
        <v>1568.029765</v>
      </c>
      <c r="AK53" s="422">
        <v>118.90039400000001</v>
      </c>
      <c r="AL53" s="422">
        <v>116.696386</v>
      </c>
      <c r="AM53" s="422">
        <v>127.278482</v>
      </c>
      <c r="AN53" s="422">
        <v>362.87526200000002</v>
      </c>
      <c r="AO53" s="422">
        <v>112.745335</v>
      </c>
      <c r="AP53" s="422">
        <v>124.32992400000001</v>
      </c>
      <c r="AQ53" s="422">
        <v>101.158456</v>
      </c>
      <c r="AR53" s="422">
        <v>338.23371400000002</v>
      </c>
      <c r="AS53" s="422">
        <v>117.10265200000001</v>
      </c>
      <c r="AT53" s="422">
        <v>111.971473</v>
      </c>
      <c r="AU53" s="422">
        <v>102.527354</v>
      </c>
      <c r="AV53" s="422">
        <v>331.60147899999998</v>
      </c>
      <c r="AW53" s="422">
        <v>119.23155300000001</v>
      </c>
      <c r="AX53" s="422">
        <v>117.43476800000001</v>
      </c>
      <c r="AY53" s="422">
        <v>122.08404299999999</v>
      </c>
      <c r="AZ53" s="422">
        <v>358.75036499999999</v>
      </c>
      <c r="BA53" s="556">
        <v>1391.46082</v>
      </c>
      <c r="BB53" s="422">
        <v>743.24287200000003</v>
      </c>
      <c r="BC53" s="422">
        <v>627.07485099999997</v>
      </c>
      <c r="BD53" s="422">
        <v>774.25071000000003</v>
      </c>
      <c r="BE53" s="422">
        <v>2144.5684329999999</v>
      </c>
      <c r="BF53" s="422">
        <v>650.87703899999997</v>
      </c>
      <c r="BG53" s="422">
        <v>789.993382</v>
      </c>
      <c r="BH53" s="422">
        <v>605.14872100000002</v>
      </c>
      <c r="BI53" s="422">
        <v>2046.0191420000001</v>
      </c>
      <c r="BJ53" s="422">
        <v>716.24819600000001</v>
      </c>
      <c r="BK53" s="422">
        <v>663.97068100000001</v>
      </c>
      <c r="BL53" s="422">
        <v>619.23043299999995</v>
      </c>
      <c r="BM53" s="422">
        <v>1999.44931</v>
      </c>
      <c r="BN53" s="422">
        <v>681.59716200000003</v>
      </c>
      <c r="BO53" s="422">
        <v>653.38303199999996</v>
      </c>
      <c r="BP53" s="422">
        <v>546.80102699999998</v>
      </c>
      <c r="BQ53" s="422">
        <v>1881.781221</v>
      </c>
      <c r="BR53" s="297">
        <v>8071.8181059999997</v>
      </c>
      <c r="BS53" s="422">
        <v>669.91331200000002</v>
      </c>
      <c r="BT53" s="422">
        <v>827.36409800000001</v>
      </c>
      <c r="BU53" s="422">
        <v>770.70380899999998</v>
      </c>
      <c r="BV53" s="422">
        <v>2267.9812189999998</v>
      </c>
      <c r="BW53" s="422">
        <v>513.66504499999996</v>
      </c>
      <c r="BX53" s="422">
        <v>657.85298999999998</v>
      </c>
      <c r="BY53" s="422">
        <v>636.24014199999999</v>
      </c>
      <c r="BZ53" s="422">
        <v>1807.7581769999999</v>
      </c>
      <c r="CA53" s="422">
        <v>675.15076799999997</v>
      </c>
      <c r="CB53" s="422">
        <v>686.05432299999995</v>
      </c>
      <c r="CC53" s="422">
        <v>667.34812099999999</v>
      </c>
      <c r="CD53" s="422">
        <v>2028.553212</v>
      </c>
      <c r="CE53" s="422">
        <v>730.08870899999999</v>
      </c>
      <c r="CF53" s="422">
        <v>632.39663599999994</v>
      </c>
      <c r="CG53" s="422">
        <v>726.76417700000002</v>
      </c>
      <c r="CH53" s="422">
        <v>2089.2495220000001</v>
      </c>
      <c r="CI53" s="297">
        <v>8193.5421299999998</v>
      </c>
      <c r="CJ53" s="422">
        <v>821.75803699999994</v>
      </c>
      <c r="CK53" s="422">
        <v>766.63914699999998</v>
      </c>
      <c r="CL53" s="422">
        <v>695.42296599999997</v>
      </c>
      <c r="CM53" s="422">
        <v>2283.82015</v>
      </c>
      <c r="CN53" s="422">
        <v>612.66550600000005</v>
      </c>
      <c r="CO53" s="422">
        <v>726.62487999999996</v>
      </c>
      <c r="CP53" s="422">
        <v>550.22902699999997</v>
      </c>
      <c r="CQ53" s="422">
        <v>1889.519413</v>
      </c>
      <c r="CR53" s="422">
        <v>609.34494299999994</v>
      </c>
      <c r="CS53" s="422">
        <v>644.88680299999999</v>
      </c>
      <c r="CT53" s="422">
        <v>658.84896000000003</v>
      </c>
      <c r="CU53" s="422">
        <v>1913.0807050000001</v>
      </c>
      <c r="CV53" s="422">
        <v>712.406475</v>
      </c>
      <c r="CW53" s="422">
        <v>634.55727200000001</v>
      </c>
      <c r="CX53" s="422">
        <v>754.87315799999999</v>
      </c>
      <c r="CY53" s="422">
        <v>2101.8369050000001</v>
      </c>
      <c r="CZ53" s="297">
        <v>8188.257173</v>
      </c>
      <c r="DA53" s="430" t="s">
        <v>915</v>
      </c>
      <c r="DB53" s="267" t="s">
        <v>829</v>
      </c>
      <c r="DH53" s="40"/>
      <c r="DI53" s="40"/>
      <c r="DJ53" s="41"/>
      <c r="DK53" s="41"/>
      <c r="DL53" s="41"/>
    </row>
    <row r="54" spans="1:116" s="230" customFormat="1" ht="18" hidden="1" customHeight="1" outlineLevel="1" x14ac:dyDescent="0.5">
      <c r="A54" s="268" t="s">
        <v>831</v>
      </c>
      <c r="B54" s="425" t="s">
        <v>832</v>
      </c>
      <c r="C54" s="421">
        <v>318.37162000000001</v>
      </c>
      <c r="D54" s="421">
        <v>283.12431700000002</v>
      </c>
      <c r="E54" s="421">
        <v>343.62508500000001</v>
      </c>
      <c r="F54" s="421">
        <v>945.12102200000004</v>
      </c>
      <c r="G54" s="421">
        <v>313.84977400000002</v>
      </c>
      <c r="H54" s="421">
        <v>365.17560700000001</v>
      </c>
      <c r="I54" s="421">
        <v>297.69591800000001</v>
      </c>
      <c r="J54" s="421">
        <v>976.72129900000004</v>
      </c>
      <c r="K54" s="421">
        <v>344.80877600000002</v>
      </c>
      <c r="L54" s="421">
        <v>366.63902999999999</v>
      </c>
      <c r="M54" s="421">
        <v>308.41755999999998</v>
      </c>
      <c r="N54" s="421">
        <v>1019.865366</v>
      </c>
      <c r="O54" s="421">
        <v>393.07708600000001</v>
      </c>
      <c r="P54" s="421">
        <v>340.31878599999999</v>
      </c>
      <c r="Q54" s="421">
        <v>329.00770699999998</v>
      </c>
      <c r="R54" s="421">
        <v>1062.403579</v>
      </c>
      <c r="S54" s="421">
        <v>4004.1112659999999</v>
      </c>
      <c r="T54" s="421">
        <v>276.141817</v>
      </c>
      <c r="U54" s="421">
        <v>269.27378099999999</v>
      </c>
      <c r="V54" s="421">
        <v>296.30756000000002</v>
      </c>
      <c r="W54" s="421">
        <v>841.72315800000001</v>
      </c>
      <c r="X54" s="421">
        <v>261.15084100000001</v>
      </c>
      <c r="Y54" s="421">
        <v>340.079497</v>
      </c>
      <c r="Z54" s="421">
        <v>308.99197900000001</v>
      </c>
      <c r="AA54" s="421">
        <v>910.22231699999998</v>
      </c>
      <c r="AB54" s="421">
        <v>344.61702500000001</v>
      </c>
      <c r="AC54" s="421">
        <v>330.24130000000002</v>
      </c>
      <c r="AD54" s="421">
        <v>339.81191899999999</v>
      </c>
      <c r="AE54" s="421">
        <v>1014.670244</v>
      </c>
      <c r="AF54" s="421">
        <v>347.71759600000001</v>
      </c>
      <c r="AG54" s="421">
        <v>326.370113</v>
      </c>
      <c r="AH54" s="421">
        <v>366.13283000000001</v>
      </c>
      <c r="AI54" s="421">
        <v>1040.2205389999999</v>
      </c>
      <c r="AJ54" s="296">
        <v>3806.8362579999998</v>
      </c>
      <c r="AK54" s="421">
        <v>333.196235</v>
      </c>
      <c r="AL54" s="421">
        <v>339.09924100000001</v>
      </c>
      <c r="AM54" s="421">
        <v>358.00916899999999</v>
      </c>
      <c r="AN54" s="421">
        <v>1030.3046449999999</v>
      </c>
      <c r="AO54" s="421">
        <v>340.497972</v>
      </c>
      <c r="AP54" s="421">
        <v>392.01779299999998</v>
      </c>
      <c r="AQ54" s="421">
        <v>359.389387</v>
      </c>
      <c r="AR54" s="421">
        <v>1091.905152</v>
      </c>
      <c r="AS54" s="421">
        <v>409.14878800000002</v>
      </c>
      <c r="AT54" s="421">
        <v>377.479895</v>
      </c>
      <c r="AU54" s="421">
        <v>416.28743700000001</v>
      </c>
      <c r="AV54" s="421">
        <v>1202.916119</v>
      </c>
      <c r="AW54" s="421">
        <v>385.19590399999998</v>
      </c>
      <c r="AX54" s="421">
        <v>379.06296400000002</v>
      </c>
      <c r="AY54" s="421">
        <v>398.47070000000002</v>
      </c>
      <c r="AZ54" s="421">
        <v>1162.729568</v>
      </c>
      <c r="BA54" s="555">
        <v>4487.8554839999997</v>
      </c>
      <c r="BB54" s="421">
        <v>716.21973100000002</v>
      </c>
      <c r="BC54" s="421">
        <v>665.99870199999998</v>
      </c>
      <c r="BD54" s="421">
        <v>629.99300100000005</v>
      </c>
      <c r="BE54" s="421">
        <v>2012.2114340000001</v>
      </c>
      <c r="BF54" s="421">
        <v>580.64060800000004</v>
      </c>
      <c r="BG54" s="421">
        <v>619.69320500000003</v>
      </c>
      <c r="BH54" s="421">
        <v>528.14372800000001</v>
      </c>
      <c r="BI54" s="421">
        <v>1728.477541</v>
      </c>
      <c r="BJ54" s="421">
        <v>634.83096499999999</v>
      </c>
      <c r="BK54" s="421">
        <v>632.75871500000005</v>
      </c>
      <c r="BL54" s="421">
        <v>549.48882100000003</v>
      </c>
      <c r="BM54" s="421">
        <v>1817.078501</v>
      </c>
      <c r="BN54" s="421">
        <v>627.84384899999998</v>
      </c>
      <c r="BO54" s="421">
        <v>634.12598800000001</v>
      </c>
      <c r="BP54" s="421">
        <v>588.93905099999995</v>
      </c>
      <c r="BQ54" s="421">
        <v>1850.9088879999999</v>
      </c>
      <c r="BR54" s="296">
        <v>7408.6763639999999</v>
      </c>
      <c r="BS54" s="421">
        <v>642.23362599999996</v>
      </c>
      <c r="BT54" s="421">
        <v>827.14705700000002</v>
      </c>
      <c r="BU54" s="421">
        <v>756.67183999999997</v>
      </c>
      <c r="BV54" s="421">
        <v>2226.0525229999998</v>
      </c>
      <c r="BW54" s="421">
        <v>797.69793500000003</v>
      </c>
      <c r="BX54" s="421">
        <v>773.13571400000001</v>
      </c>
      <c r="BY54" s="421">
        <v>731.62080600000002</v>
      </c>
      <c r="BZ54" s="421">
        <v>2302.4544550000001</v>
      </c>
      <c r="CA54" s="421">
        <v>845.76046499999995</v>
      </c>
      <c r="CB54" s="421">
        <v>815.72818900000004</v>
      </c>
      <c r="CC54" s="421">
        <v>795.31012699999997</v>
      </c>
      <c r="CD54" s="421">
        <v>2456.798781</v>
      </c>
      <c r="CE54" s="421">
        <v>846.43257900000003</v>
      </c>
      <c r="CF54" s="421">
        <v>863.39157499999999</v>
      </c>
      <c r="CG54" s="421">
        <v>967.81897700000002</v>
      </c>
      <c r="CH54" s="421">
        <v>2677.6431309999998</v>
      </c>
      <c r="CI54" s="296">
        <v>9662.9488899999997</v>
      </c>
      <c r="CJ54" s="421">
        <v>900.84606699999995</v>
      </c>
      <c r="CK54" s="421">
        <v>789.15047400000003</v>
      </c>
      <c r="CL54" s="421">
        <v>808.89961100000005</v>
      </c>
      <c r="CM54" s="421">
        <v>2498.8961509999999</v>
      </c>
      <c r="CN54" s="421">
        <v>728.50532499999997</v>
      </c>
      <c r="CO54" s="421">
        <v>811.65294700000004</v>
      </c>
      <c r="CP54" s="421">
        <v>689.79241500000001</v>
      </c>
      <c r="CQ54" s="421">
        <v>2229.9506860000001</v>
      </c>
      <c r="CR54" s="421">
        <v>774.928315</v>
      </c>
      <c r="CS54" s="421">
        <v>721.19058399999994</v>
      </c>
      <c r="CT54" s="421">
        <v>704.63158499999997</v>
      </c>
      <c r="CU54" s="421">
        <v>2200.7504840000001</v>
      </c>
      <c r="CV54" s="421">
        <v>761.94939899999997</v>
      </c>
      <c r="CW54" s="421">
        <v>724.31881499999997</v>
      </c>
      <c r="CX54" s="421">
        <v>899.72913800000003</v>
      </c>
      <c r="CY54" s="421">
        <v>2385.9973519999999</v>
      </c>
      <c r="CZ54" s="296">
        <v>9315.5946739999999</v>
      </c>
      <c r="DA54" s="429" t="s">
        <v>916</v>
      </c>
      <c r="DB54" s="268" t="s">
        <v>831</v>
      </c>
      <c r="DH54" s="40"/>
      <c r="DI54" s="40"/>
      <c r="DJ54" s="41"/>
      <c r="DK54" s="41"/>
      <c r="DL54" s="41"/>
    </row>
    <row r="55" spans="1:116" s="230" customFormat="1" ht="18" hidden="1" customHeight="1" outlineLevel="1" x14ac:dyDescent="0.5">
      <c r="A55" s="267" t="s">
        <v>833</v>
      </c>
      <c r="B55" s="426" t="s">
        <v>834</v>
      </c>
      <c r="C55" s="422">
        <v>522.07565999999997</v>
      </c>
      <c r="D55" s="422">
        <v>374.01794999999998</v>
      </c>
      <c r="E55" s="422">
        <v>748.11768700000005</v>
      </c>
      <c r="F55" s="422">
        <v>1644.2112970000001</v>
      </c>
      <c r="G55" s="422">
        <v>656.25149099999999</v>
      </c>
      <c r="H55" s="422">
        <v>844.47117900000001</v>
      </c>
      <c r="I55" s="422">
        <v>780.08765000000005</v>
      </c>
      <c r="J55" s="422">
        <v>2280.81032</v>
      </c>
      <c r="K55" s="422">
        <v>384.48879499999998</v>
      </c>
      <c r="L55" s="422">
        <v>877.30959299999995</v>
      </c>
      <c r="M55" s="422">
        <v>602.21673299999998</v>
      </c>
      <c r="N55" s="422">
        <v>1864.0151209999999</v>
      </c>
      <c r="O55" s="422">
        <v>433.20098899999999</v>
      </c>
      <c r="P55" s="422">
        <v>584.39854100000002</v>
      </c>
      <c r="Q55" s="422">
        <v>389.723885</v>
      </c>
      <c r="R55" s="422">
        <v>1407.3234150000001</v>
      </c>
      <c r="S55" s="422">
        <v>7196.3601529999996</v>
      </c>
      <c r="T55" s="422">
        <v>364.92822200000001</v>
      </c>
      <c r="U55" s="422">
        <v>482.82335999999998</v>
      </c>
      <c r="V55" s="422">
        <v>489.694973</v>
      </c>
      <c r="W55" s="422">
        <v>1337.446555</v>
      </c>
      <c r="X55" s="422">
        <v>334.95620500000001</v>
      </c>
      <c r="Y55" s="422">
        <v>369.99573099999998</v>
      </c>
      <c r="Z55" s="422">
        <v>350.97102699999999</v>
      </c>
      <c r="AA55" s="422">
        <v>1055.922963</v>
      </c>
      <c r="AB55" s="422">
        <v>333.13144799999998</v>
      </c>
      <c r="AC55" s="422">
        <v>390.85135000000002</v>
      </c>
      <c r="AD55" s="422">
        <v>231.860501</v>
      </c>
      <c r="AE55" s="422">
        <v>955.843299</v>
      </c>
      <c r="AF55" s="422">
        <v>208.53862799999999</v>
      </c>
      <c r="AG55" s="422">
        <v>208.34761700000001</v>
      </c>
      <c r="AH55" s="422">
        <v>214.202033</v>
      </c>
      <c r="AI55" s="422">
        <v>631.08827799999995</v>
      </c>
      <c r="AJ55" s="297">
        <v>3980.3010949999998</v>
      </c>
      <c r="AK55" s="422">
        <v>192.120541</v>
      </c>
      <c r="AL55" s="422">
        <v>277.172391</v>
      </c>
      <c r="AM55" s="422">
        <v>201.323812</v>
      </c>
      <c r="AN55" s="422">
        <v>670.61674500000004</v>
      </c>
      <c r="AO55" s="422">
        <v>236.10806299999999</v>
      </c>
      <c r="AP55" s="422">
        <v>377.473636</v>
      </c>
      <c r="AQ55" s="422">
        <v>257.95817699999998</v>
      </c>
      <c r="AR55" s="422">
        <v>871.53987600000005</v>
      </c>
      <c r="AS55" s="422">
        <v>290.30625099999997</v>
      </c>
      <c r="AT55" s="422">
        <v>188.99640299999999</v>
      </c>
      <c r="AU55" s="422">
        <v>229.56826899999999</v>
      </c>
      <c r="AV55" s="422">
        <v>708.87092299999995</v>
      </c>
      <c r="AW55" s="422">
        <v>305.12226299999998</v>
      </c>
      <c r="AX55" s="422">
        <v>223.94948199999999</v>
      </c>
      <c r="AY55" s="422">
        <v>291.01039600000001</v>
      </c>
      <c r="AZ55" s="422">
        <v>820.08213999999998</v>
      </c>
      <c r="BA55" s="556">
        <v>3071.1096849999999</v>
      </c>
      <c r="BB55" s="422">
        <v>1882.3327079999999</v>
      </c>
      <c r="BC55" s="422">
        <v>2426.4773369999998</v>
      </c>
      <c r="BD55" s="422">
        <v>2289.001718</v>
      </c>
      <c r="BE55" s="422">
        <v>6597.8117629999997</v>
      </c>
      <c r="BF55" s="422">
        <v>2319.8801020000001</v>
      </c>
      <c r="BG55" s="422">
        <v>2605.535965</v>
      </c>
      <c r="BH55" s="422">
        <v>2197.6561059999999</v>
      </c>
      <c r="BI55" s="422">
        <v>7123.0721729999996</v>
      </c>
      <c r="BJ55" s="422">
        <v>2395.757603</v>
      </c>
      <c r="BK55" s="422">
        <v>2298.4623240000001</v>
      </c>
      <c r="BL55" s="422">
        <v>2867.1959259999999</v>
      </c>
      <c r="BM55" s="422">
        <v>7561.4158530000004</v>
      </c>
      <c r="BN55" s="422">
        <v>2867.7115910000002</v>
      </c>
      <c r="BO55" s="422">
        <v>3034.0451440000002</v>
      </c>
      <c r="BP55" s="422">
        <v>2967.7342450000001</v>
      </c>
      <c r="BQ55" s="422">
        <v>8869.4909800000005</v>
      </c>
      <c r="BR55" s="297">
        <v>30151.790768999999</v>
      </c>
      <c r="BS55" s="422">
        <v>2869.7584080000001</v>
      </c>
      <c r="BT55" s="422">
        <v>2420.7581460000001</v>
      </c>
      <c r="BU55" s="422">
        <v>3193.5065209999998</v>
      </c>
      <c r="BV55" s="422">
        <v>8484.0230749999992</v>
      </c>
      <c r="BW55" s="422">
        <v>3366.519675</v>
      </c>
      <c r="BX55" s="422">
        <v>2958.5000639999998</v>
      </c>
      <c r="BY55" s="422">
        <v>2770.9857470000002</v>
      </c>
      <c r="BZ55" s="422">
        <v>9096.005486</v>
      </c>
      <c r="CA55" s="422">
        <v>3333.0860539999999</v>
      </c>
      <c r="CB55" s="422">
        <v>3083.5326070000001</v>
      </c>
      <c r="CC55" s="422">
        <v>2799.3222949999999</v>
      </c>
      <c r="CD55" s="422">
        <v>9215.9409560000004</v>
      </c>
      <c r="CE55" s="422">
        <v>3384.16896</v>
      </c>
      <c r="CF55" s="422">
        <v>3274.786482</v>
      </c>
      <c r="CG55" s="422">
        <v>3459.634759</v>
      </c>
      <c r="CH55" s="422">
        <v>10118.590201000001</v>
      </c>
      <c r="CI55" s="297">
        <v>36914.559717999997</v>
      </c>
      <c r="CJ55" s="422">
        <v>3046.8644340000001</v>
      </c>
      <c r="CK55" s="422">
        <v>2811.7308779999998</v>
      </c>
      <c r="CL55" s="422">
        <v>3302.2189950000002</v>
      </c>
      <c r="CM55" s="422">
        <v>9160.8143060000002</v>
      </c>
      <c r="CN55" s="422">
        <v>3288.450319</v>
      </c>
      <c r="CO55" s="422">
        <v>2943.7962090000001</v>
      </c>
      <c r="CP55" s="422">
        <v>2045.897275</v>
      </c>
      <c r="CQ55" s="422">
        <v>8278.1438030000008</v>
      </c>
      <c r="CR55" s="422">
        <v>3263.1963989999999</v>
      </c>
      <c r="CS55" s="422">
        <v>2896.8907840000002</v>
      </c>
      <c r="CT55" s="422">
        <v>2921.0975250000001</v>
      </c>
      <c r="CU55" s="422">
        <v>9081.1847089999992</v>
      </c>
      <c r="CV55" s="422">
        <v>3226.4216700000002</v>
      </c>
      <c r="CW55" s="422">
        <v>2774.5666070000002</v>
      </c>
      <c r="CX55" s="422">
        <v>3001.778534</v>
      </c>
      <c r="CY55" s="422">
        <v>9002.7668109999995</v>
      </c>
      <c r="CZ55" s="297">
        <v>35522.909629000002</v>
      </c>
      <c r="DA55" s="430" t="s">
        <v>917</v>
      </c>
      <c r="DB55" s="267" t="s">
        <v>833</v>
      </c>
      <c r="DH55" s="40"/>
      <c r="DI55" s="40"/>
      <c r="DJ55" s="41"/>
      <c r="DK55" s="41"/>
      <c r="DL55" s="41"/>
    </row>
    <row r="56" spans="1:116" s="230" customFormat="1" ht="18" hidden="1" customHeight="1" outlineLevel="1" x14ac:dyDescent="0.5">
      <c r="A56" s="268" t="s">
        <v>835</v>
      </c>
      <c r="B56" s="425" t="s">
        <v>836</v>
      </c>
      <c r="C56" s="421">
        <v>420.997908</v>
      </c>
      <c r="D56" s="421">
        <v>515.06618900000001</v>
      </c>
      <c r="E56" s="421">
        <v>627.23354700000004</v>
      </c>
      <c r="F56" s="421">
        <v>1563.297644</v>
      </c>
      <c r="G56" s="421">
        <v>450.325515</v>
      </c>
      <c r="H56" s="421">
        <v>501.50011899999998</v>
      </c>
      <c r="I56" s="421">
        <v>480.67948699999999</v>
      </c>
      <c r="J56" s="421">
        <v>1432.5051209999999</v>
      </c>
      <c r="K56" s="421">
        <v>559.87750300000005</v>
      </c>
      <c r="L56" s="421">
        <v>659.24931100000003</v>
      </c>
      <c r="M56" s="421">
        <v>469.67008499999997</v>
      </c>
      <c r="N56" s="421">
        <v>1688.7968989999999</v>
      </c>
      <c r="O56" s="421">
        <v>606.97496100000001</v>
      </c>
      <c r="P56" s="421">
        <v>624.22148800000002</v>
      </c>
      <c r="Q56" s="421">
        <v>459.19871799999999</v>
      </c>
      <c r="R56" s="421">
        <v>1690.3951669999999</v>
      </c>
      <c r="S56" s="421">
        <v>6374.994831</v>
      </c>
      <c r="T56" s="421">
        <v>552.96927400000004</v>
      </c>
      <c r="U56" s="421">
        <v>618.62086899999997</v>
      </c>
      <c r="V56" s="421">
        <v>480.68902800000001</v>
      </c>
      <c r="W56" s="421">
        <v>1652.2791709999999</v>
      </c>
      <c r="X56" s="421">
        <v>540.02079800000001</v>
      </c>
      <c r="Y56" s="421">
        <v>573.70065099999999</v>
      </c>
      <c r="Z56" s="421">
        <v>536.67120399999999</v>
      </c>
      <c r="AA56" s="421">
        <v>1650.3926530000001</v>
      </c>
      <c r="AB56" s="421">
        <v>665.53829800000005</v>
      </c>
      <c r="AC56" s="421">
        <v>582.48373200000003</v>
      </c>
      <c r="AD56" s="421">
        <v>644.56023100000004</v>
      </c>
      <c r="AE56" s="421">
        <v>1892.582261</v>
      </c>
      <c r="AF56" s="421">
        <v>709.80755599999998</v>
      </c>
      <c r="AG56" s="421">
        <v>617.33538599999997</v>
      </c>
      <c r="AH56" s="421">
        <v>751.61540300000001</v>
      </c>
      <c r="AI56" s="421">
        <v>2078.7583450000002</v>
      </c>
      <c r="AJ56" s="296">
        <v>7274.0124299999998</v>
      </c>
      <c r="AK56" s="421">
        <v>570.545523</v>
      </c>
      <c r="AL56" s="421">
        <v>591.55633499999999</v>
      </c>
      <c r="AM56" s="421">
        <v>547.36175100000003</v>
      </c>
      <c r="AN56" s="421">
        <v>1709.4636089999999</v>
      </c>
      <c r="AO56" s="421">
        <v>662.38710100000003</v>
      </c>
      <c r="AP56" s="421">
        <v>590.93169899999998</v>
      </c>
      <c r="AQ56" s="421">
        <v>599.663726</v>
      </c>
      <c r="AR56" s="421">
        <v>1852.982526</v>
      </c>
      <c r="AS56" s="421">
        <v>695.01330099999996</v>
      </c>
      <c r="AT56" s="421">
        <v>603.04771700000003</v>
      </c>
      <c r="AU56" s="421">
        <v>626.19408499999997</v>
      </c>
      <c r="AV56" s="421">
        <v>1924.255103</v>
      </c>
      <c r="AW56" s="421">
        <v>734.410121</v>
      </c>
      <c r="AX56" s="421">
        <v>617.79034200000001</v>
      </c>
      <c r="AY56" s="421">
        <v>752.94764199999997</v>
      </c>
      <c r="AZ56" s="421">
        <v>2105.1481050000002</v>
      </c>
      <c r="BA56" s="555">
        <v>7591.8493420000004</v>
      </c>
      <c r="BB56" s="421">
        <v>1517.585268</v>
      </c>
      <c r="BC56" s="421">
        <v>1599.69092</v>
      </c>
      <c r="BD56" s="421">
        <v>1746.327184</v>
      </c>
      <c r="BE56" s="421">
        <v>4863.6033719999996</v>
      </c>
      <c r="BF56" s="421">
        <v>1555.9664330000001</v>
      </c>
      <c r="BG56" s="421">
        <v>1491.9138620000001</v>
      </c>
      <c r="BH56" s="421">
        <v>1319.3633219999999</v>
      </c>
      <c r="BI56" s="421">
        <v>4367.2436170000001</v>
      </c>
      <c r="BJ56" s="421">
        <v>1564.106258</v>
      </c>
      <c r="BK56" s="421">
        <v>1723.0251390000001</v>
      </c>
      <c r="BL56" s="421">
        <v>1244.492661</v>
      </c>
      <c r="BM56" s="421">
        <v>4531.6240580000003</v>
      </c>
      <c r="BN56" s="421">
        <v>1564.8948210000001</v>
      </c>
      <c r="BO56" s="421">
        <v>1586.313363</v>
      </c>
      <c r="BP56" s="421">
        <v>1260.7802569999999</v>
      </c>
      <c r="BQ56" s="421">
        <v>4411.9884410000004</v>
      </c>
      <c r="BR56" s="296">
        <v>18174.459488</v>
      </c>
      <c r="BS56" s="421">
        <v>1556.745664</v>
      </c>
      <c r="BT56" s="421">
        <v>1733.1630050000001</v>
      </c>
      <c r="BU56" s="421">
        <v>1429.794523</v>
      </c>
      <c r="BV56" s="421">
        <v>4719.7031919999999</v>
      </c>
      <c r="BW56" s="421">
        <v>1726.680161</v>
      </c>
      <c r="BX56" s="421">
        <v>1526.042684</v>
      </c>
      <c r="BY56" s="421">
        <v>1736.73675</v>
      </c>
      <c r="BZ56" s="421">
        <v>4989.4595950000003</v>
      </c>
      <c r="CA56" s="421">
        <v>2627.2465790000001</v>
      </c>
      <c r="CB56" s="421">
        <v>1773.4059830000001</v>
      </c>
      <c r="CC56" s="421">
        <v>1690.135923</v>
      </c>
      <c r="CD56" s="421">
        <v>6090.788485</v>
      </c>
      <c r="CE56" s="421">
        <v>1890.1699329999999</v>
      </c>
      <c r="CF56" s="421">
        <v>1547.9531649999999</v>
      </c>
      <c r="CG56" s="421">
        <v>1787.3926349999999</v>
      </c>
      <c r="CH56" s="421">
        <v>5225.5157330000002</v>
      </c>
      <c r="CI56" s="296">
        <v>21025.467004999999</v>
      </c>
      <c r="CJ56" s="421">
        <v>1714.547615</v>
      </c>
      <c r="CK56" s="421">
        <v>2015.6013270000001</v>
      </c>
      <c r="CL56" s="421">
        <v>1793.1028040000001</v>
      </c>
      <c r="CM56" s="421">
        <v>5523.2517449999996</v>
      </c>
      <c r="CN56" s="421">
        <v>1997.596511</v>
      </c>
      <c r="CO56" s="421">
        <v>2085.8660249999998</v>
      </c>
      <c r="CP56" s="421">
        <v>1817.2512489999999</v>
      </c>
      <c r="CQ56" s="421">
        <v>5900.7137839999996</v>
      </c>
      <c r="CR56" s="421">
        <v>2237.8505060000002</v>
      </c>
      <c r="CS56" s="421">
        <v>1767.8247940000001</v>
      </c>
      <c r="CT56" s="421">
        <v>1825.4269360000001</v>
      </c>
      <c r="CU56" s="421">
        <v>5831.1022359999997</v>
      </c>
      <c r="CV56" s="421">
        <v>2576.7570409999998</v>
      </c>
      <c r="CW56" s="421">
        <v>2236.5388090000001</v>
      </c>
      <c r="CX56" s="421">
        <v>2537.5289739999998</v>
      </c>
      <c r="CY56" s="421">
        <v>7350.8248240000003</v>
      </c>
      <c r="CZ56" s="296">
        <v>24605.892588999999</v>
      </c>
      <c r="DA56" s="429" t="s">
        <v>918</v>
      </c>
      <c r="DB56" s="268" t="s">
        <v>835</v>
      </c>
      <c r="DH56" s="40"/>
      <c r="DI56" s="40"/>
      <c r="DJ56" s="41"/>
      <c r="DK56" s="41"/>
      <c r="DL56" s="41"/>
    </row>
    <row r="57" spans="1:116" s="230" customFormat="1" ht="18" hidden="1" customHeight="1" outlineLevel="1" x14ac:dyDescent="0.5">
      <c r="A57" s="267" t="s">
        <v>837</v>
      </c>
      <c r="B57" s="426" t="s">
        <v>838</v>
      </c>
      <c r="C57" s="422">
        <v>320.82127500000001</v>
      </c>
      <c r="D57" s="422">
        <v>377.344674</v>
      </c>
      <c r="E57" s="422">
        <v>352.35615799999999</v>
      </c>
      <c r="F57" s="422">
        <v>1050.522107</v>
      </c>
      <c r="G57" s="422">
        <v>266.32010500000001</v>
      </c>
      <c r="H57" s="422">
        <v>288.75009599999998</v>
      </c>
      <c r="I57" s="422">
        <v>248.96656400000001</v>
      </c>
      <c r="J57" s="422">
        <v>804.03676499999995</v>
      </c>
      <c r="K57" s="422">
        <v>223.332437</v>
      </c>
      <c r="L57" s="422">
        <v>254.94663399999999</v>
      </c>
      <c r="M57" s="422">
        <v>260.94559199999998</v>
      </c>
      <c r="N57" s="422">
        <v>739.22466299999996</v>
      </c>
      <c r="O57" s="422">
        <v>259.982055</v>
      </c>
      <c r="P57" s="422">
        <v>278.18580400000002</v>
      </c>
      <c r="Q57" s="422">
        <v>259.93628699999999</v>
      </c>
      <c r="R57" s="422">
        <v>798.10414600000001</v>
      </c>
      <c r="S57" s="422">
        <v>3391.8876810000002</v>
      </c>
      <c r="T57" s="422">
        <v>283.32215600000001</v>
      </c>
      <c r="U57" s="422">
        <v>326.24689499999999</v>
      </c>
      <c r="V57" s="422">
        <v>315.00568500000003</v>
      </c>
      <c r="W57" s="422">
        <v>924.57473600000003</v>
      </c>
      <c r="X57" s="422">
        <v>232.241499</v>
      </c>
      <c r="Y57" s="422">
        <v>304.57266299999998</v>
      </c>
      <c r="Z57" s="422">
        <v>255.07366099999999</v>
      </c>
      <c r="AA57" s="422">
        <v>791.88782300000003</v>
      </c>
      <c r="AB57" s="422">
        <v>289.70643799999999</v>
      </c>
      <c r="AC57" s="422">
        <v>287.27060999999998</v>
      </c>
      <c r="AD57" s="422">
        <v>287.256011</v>
      </c>
      <c r="AE57" s="422">
        <v>864.23305900000003</v>
      </c>
      <c r="AF57" s="422">
        <v>328.981447</v>
      </c>
      <c r="AG57" s="422">
        <v>309.43053900000001</v>
      </c>
      <c r="AH57" s="422">
        <v>391.16634599999998</v>
      </c>
      <c r="AI57" s="422">
        <v>1029.578332</v>
      </c>
      <c r="AJ57" s="297">
        <v>3610.2739499999998</v>
      </c>
      <c r="AK57" s="422">
        <v>281.08987999999999</v>
      </c>
      <c r="AL57" s="422">
        <v>306.506259</v>
      </c>
      <c r="AM57" s="422">
        <v>301.83104700000001</v>
      </c>
      <c r="AN57" s="422">
        <v>889.42718600000001</v>
      </c>
      <c r="AO57" s="422">
        <v>209.252219</v>
      </c>
      <c r="AP57" s="422">
        <v>246.34094300000001</v>
      </c>
      <c r="AQ57" s="422">
        <v>233.372613</v>
      </c>
      <c r="AR57" s="422">
        <v>688.96577500000001</v>
      </c>
      <c r="AS57" s="422">
        <v>296.22194300000001</v>
      </c>
      <c r="AT57" s="422">
        <v>252.35864000000001</v>
      </c>
      <c r="AU57" s="422">
        <v>217.00728599999999</v>
      </c>
      <c r="AV57" s="422">
        <v>765.58786999999995</v>
      </c>
      <c r="AW57" s="422">
        <v>245.66253399999999</v>
      </c>
      <c r="AX57" s="422">
        <v>269.21955700000001</v>
      </c>
      <c r="AY57" s="422">
        <v>269.14765999999997</v>
      </c>
      <c r="AZ57" s="422">
        <v>784.02975000000004</v>
      </c>
      <c r="BA57" s="556">
        <v>3128.0105800000001</v>
      </c>
      <c r="BB57" s="422">
        <v>1723.8406170000001</v>
      </c>
      <c r="BC57" s="422">
        <v>1525.184442</v>
      </c>
      <c r="BD57" s="422">
        <v>1514.6557459999999</v>
      </c>
      <c r="BE57" s="422">
        <v>4763.680805</v>
      </c>
      <c r="BF57" s="422">
        <v>1445.7195469999999</v>
      </c>
      <c r="BG57" s="422">
        <v>1827.447308</v>
      </c>
      <c r="BH57" s="422">
        <v>1446.267319</v>
      </c>
      <c r="BI57" s="422">
        <v>4719.434174</v>
      </c>
      <c r="BJ57" s="422">
        <v>1760.559019</v>
      </c>
      <c r="BK57" s="422">
        <v>1718.2582239999999</v>
      </c>
      <c r="BL57" s="422">
        <v>1613.83086</v>
      </c>
      <c r="BM57" s="422">
        <v>5092.6481030000004</v>
      </c>
      <c r="BN57" s="422">
        <v>1864.227541</v>
      </c>
      <c r="BO57" s="422">
        <v>1757.1649870000001</v>
      </c>
      <c r="BP57" s="422">
        <v>1729.937402</v>
      </c>
      <c r="BQ57" s="422">
        <v>5351.3299299999999</v>
      </c>
      <c r="BR57" s="297">
        <v>19927.093012000001</v>
      </c>
      <c r="BS57" s="422">
        <v>1845.8398079999999</v>
      </c>
      <c r="BT57" s="422">
        <v>1878.178881</v>
      </c>
      <c r="BU57" s="422">
        <v>1928.614384</v>
      </c>
      <c r="BV57" s="422">
        <v>5652.633073</v>
      </c>
      <c r="BW57" s="422">
        <v>1585.594106</v>
      </c>
      <c r="BX57" s="422">
        <v>1888.636643</v>
      </c>
      <c r="BY57" s="422">
        <v>1779.1243199999999</v>
      </c>
      <c r="BZ57" s="422">
        <v>5253.3550690000002</v>
      </c>
      <c r="CA57" s="422">
        <v>2251.9880330000001</v>
      </c>
      <c r="CB57" s="422">
        <v>2094.2895910000002</v>
      </c>
      <c r="CC57" s="422">
        <v>2198.1155509999999</v>
      </c>
      <c r="CD57" s="422">
        <v>6544.3931750000002</v>
      </c>
      <c r="CE57" s="422">
        <v>2258.8218510000002</v>
      </c>
      <c r="CF57" s="422">
        <v>2508.3271260000001</v>
      </c>
      <c r="CG57" s="422">
        <v>2784.0115300000002</v>
      </c>
      <c r="CH57" s="422">
        <v>7551.1605069999996</v>
      </c>
      <c r="CI57" s="297">
        <v>25001.541824</v>
      </c>
      <c r="CJ57" s="422">
        <v>2780.202503</v>
      </c>
      <c r="CK57" s="422">
        <v>2316.853224</v>
      </c>
      <c r="CL57" s="422">
        <v>2277.2541190000002</v>
      </c>
      <c r="CM57" s="422">
        <v>7374.3098460000001</v>
      </c>
      <c r="CN57" s="422">
        <v>2443.8764059999999</v>
      </c>
      <c r="CO57" s="422">
        <v>2466.5540099999998</v>
      </c>
      <c r="CP57" s="422">
        <v>2144.5471480000001</v>
      </c>
      <c r="CQ57" s="422">
        <v>7054.9775639999998</v>
      </c>
      <c r="CR57" s="422">
        <v>2693.6855500000001</v>
      </c>
      <c r="CS57" s="422">
        <v>2417.308775</v>
      </c>
      <c r="CT57" s="422">
        <v>2205.015551</v>
      </c>
      <c r="CU57" s="422">
        <v>7316.0098770000004</v>
      </c>
      <c r="CV57" s="422">
        <v>2331.8884309999999</v>
      </c>
      <c r="CW57" s="422">
        <v>2232.8840500000001</v>
      </c>
      <c r="CX57" s="422">
        <v>2684.3580229999998</v>
      </c>
      <c r="CY57" s="422">
        <v>7249.1305050000001</v>
      </c>
      <c r="CZ57" s="297">
        <v>28994.427790999998</v>
      </c>
      <c r="DA57" s="430" t="s">
        <v>919</v>
      </c>
      <c r="DB57" s="267" t="s">
        <v>837</v>
      </c>
      <c r="DH57" s="40"/>
      <c r="DI57" s="40"/>
      <c r="DJ57" s="41"/>
      <c r="DK57" s="41"/>
      <c r="DL57" s="41"/>
    </row>
    <row r="58" spans="1:116" s="230" customFormat="1" ht="18" customHeight="1" collapsed="1" x14ac:dyDescent="0.5">
      <c r="A58" s="299" t="s">
        <v>957</v>
      </c>
      <c r="B58" s="433" t="s">
        <v>958</v>
      </c>
      <c r="C58" s="432">
        <v>1990.0651969999999</v>
      </c>
      <c r="D58" s="432">
        <v>2011.0610699999997</v>
      </c>
      <c r="E58" s="432">
        <v>2603.9578809999998</v>
      </c>
      <c r="F58" s="432">
        <v>6605.0841479999999</v>
      </c>
      <c r="G58" s="432">
        <v>2080.4025879999999</v>
      </c>
      <c r="H58" s="432">
        <v>2526.7203069999996</v>
      </c>
      <c r="I58" s="432">
        <v>2232.9696949999998</v>
      </c>
      <c r="J58" s="432">
        <v>6840.0925899999993</v>
      </c>
      <c r="K58" s="432">
        <v>1938.5091710000002</v>
      </c>
      <c r="L58" s="432">
        <v>2614.7527769999997</v>
      </c>
      <c r="M58" s="432">
        <v>2073.0608049999996</v>
      </c>
      <c r="N58" s="432">
        <v>6626.3227530000004</v>
      </c>
      <c r="O58" s="432">
        <v>2140.8981559999997</v>
      </c>
      <c r="P58" s="432">
        <v>2274.9656630000004</v>
      </c>
      <c r="Q58" s="432">
        <v>1885.7939380000003</v>
      </c>
      <c r="R58" s="432">
        <v>6301.657756999999</v>
      </c>
      <c r="S58" s="432">
        <v>26373.157248</v>
      </c>
      <c r="T58" s="432">
        <v>1876.357536</v>
      </c>
      <c r="U58" s="432">
        <v>2110.810751</v>
      </c>
      <c r="V58" s="432">
        <v>2050.6918070000002</v>
      </c>
      <c r="W58" s="432">
        <v>6037.8600939999997</v>
      </c>
      <c r="X58" s="432">
        <v>1767.8160149999999</v>
      </c>
      <c r="Y58" s="432">
        <v>2121.446786</v>
      </c>
      <c r="Z58" s="432">
        <v>1842.2184519999998</v>
      </c>
      <c r="AA58" s="432">
        <v>5731.4812529999999</v>
      </c>
      <c r="AB58" s="432">
        <v>2184.7974899999999</v>
      </c>
      <c r="AC58" s="432">
        <v>2085.489771</v>
      </c>
      <c r="AD58" s="432">
        <v>1986.8493399999998</v>
      </c>
      <c r="AE58" s="432">
        <v>6257.1366010000002</v>
      </c>
      <c r="AF58" s="432">
        <v>2062.7735889999999</v>
      </c>
      <c r="AG58" s="432">
        <v>1892.894049</v>
      </c>
      <c r="AH58" s="432">
        <v>2238.3084440000002</v>
      </c>
      <c r="AI58" s="432">
        <v>6193.9760820000001</v>
      </c>
      <c r="AJ58" s="300">
        <v>24220.454029999997</v>
      </c>
      <c r="AK58" s="432">
        <v>1821.8426910000001</v>
      </c>
      <c r="AL58" s="432">
        <v>1953.3316890000001</v>
      </c>
      <c r="AM58" s="432">
        <v>1864.1515079999999</v>
      </c>
      <c r="AN58" s="432">
        <v>5639.3258880000003</v>
      </c>
      <c r="AO58" s="432">
        <v>1853.2407250000001</v>
      </c>
      <c r="AP58" s="432">
        <v>2070.3773580000002</v>
      </c>
      <c r="AQ58" s="432">
        <v>1872.7362909999999</v>
      </c>
      <c r="AR58" s="432">
        <v>5796.3543719999998</v>
      </c>
      <c r="AS58" s="432">
        <v>2140.3638550000001</v>
      </c>
      <c r="AT58" s="432">
        <v>1848.222407</v>
      </c>
      <c r="AU58" s="432">
        <v>1925.8538480000002</v>
      </c>
      <c r="AV58" s="432">
        <v>5914.4401079999998</v>
      </c>
      <c r="AW58" s="432">
        <v>2094.7954840000002</v>
      </c>
      <c r="AX58" s="432">
        <v>1938.632474</v>
      </c>
      <c r="AY58" s="432">
        <v>2229.6504340000001</v>
      </c>
      <c r="AZ58" s="432">
        <v>6263.0783890000002</v>
      </c>
      <c r="BA58" s="557">
        <v>23613.198756999998</v>
      </c>
      <c r="BB58" s="432">
        <v>8182.7548870000001</v>
      </c>
      <c r="BC58" s="432">
        <v>8411.6863539999995</v>
      </c>
      <c r="BD58" s="432">
        <v>8813.3391329999995</v>
      </c>
      <c r="BE58" s="432">
        <v>25407.780373999998</v>
      </c>
      <c r="BF58" s="432">
        <v>8193.4826190000003</v>
      </c>
      <c r="BG58" s="432">
        <v>9244.9042480000007</v>
      </c>
      <c r="BH58" s="432">
        <v>7698.0276880000001</v>
      </c>
      <c r="BI58" s="432">
        <v>25136.414554999996</v>
      </c>
      <c r="BJ58" s="432">
        <v>9077.3962319999991</v>
      </c>
      <c r="BK58" s="432">
        <v>8728.4016499999998</v>
      </c>
      <c r="BL58" s="432">
        <v>8364.8865900000001</v>
      </c>
      <c r="BM58" s="432">
        <v>26170.684472000001</v>
      </c>
      <c r="BN58" s="432">
        <v>9230.2542389999999</v>
      </c>
      <c r="BO58" s="432">
        <v>9380.5881460000019</v>
      </c>
      <c r="BP58" s="432">
        <v>8413.805538999999</v>
      </c>
      <c r="BQ58" s="432">
        <v>27024.647924000004</v>
      </c>
      <c r="BR58" s="300">
        <v>103739.527325</v>
      </c>
      <c r="BS58" s="432">
        <v>8824.4676220000001</v>
      </c>
      <c r="BT58" s="432">
        <v>9162.5855120000015</v>
      </c>
      <c r="BU58" s="432">
        <v>9840.8175620000002</v>
      </c>
      <c r="BV58" s="432">
        <v>27827.870696000002</v>
      </c>
      <c r="BW58" s="432">
        <v>9682.884798000001</v>
      </c>
      <c r="BX58" s="432">
        <v>9558.6736359999995</v>
      </c>
      <c r="BY58" s="432">
        <v>9243.9495850000003</v>
      </c>
      <c r="BZ58" s="432">
        <v>28485.508019000004</v>
      </c>
      <c r="CA58" s="432">
        <v>11746.289837999999</v>
      </c>
      <c r="CB58" s="432">
        <v>10333.716441</v>
      </c>
      <c r="CC58" s="432">
        <v>9984.2900320000008</v>
      </c>
      <c r="CD58" s="432">
        <v>32064.296311000002</v>
      </c>
      <c r="CE58" s="432">
        <v>10988.672207</v>
      </c>
      <c r="CF58" s="432">
        <v>10570.909368000001</v>
      </c>
      <c r="CG58" s="432">
        <v>11426.961123999999</v>
      </c>
      <c r="CH58" s="432">
        <v>32986.542698999998</v>
      </c>
      <c r="CI58" s="300">
        <v>121364.21772499999</v>
      </c>
      <c r="CJ58" s="432">
        <v>10890.535574</v>
      </c>
      <c r="CK58" s="432">
        <v>10287.855464</v>
      </c>
      <c r="CL58" s="432">
        <v>10924.600718000002</v>
      </c>
      <c r="CM58" s="432">
        <v>32102.991751999998</v>
      </c>
      <c r="CN58" s="432">
        <v>11049.89632</v>
      </c>
      <c r="CO58" s="432">
        <v>11012.461511</v>
      </c>
      <c r="CP58" s="432">
        <v>8953.6661899999999</v>
      </c>
      <c r="CQ58" s="432">
        <v>31016.024018000004</v>
      </c>
      <c r="CR58" s="432">
        <v>11275.140016000001</v>
      </c>
      <c r="CS58" s="432">
        <v>10190.216383999999</v>
      </c>
      <c r="CT58" s="432">
        <v>9792.2666750000008</v>
      </c>
      <c r="CU58" s="432">
        <v>31257.623077</v>
      </c>
      <c r="CV58" s="432">
        <v>11186.966439</v>
      </c>
      <c r="CW58" s="432">
        <v>10078.973986000001</v>
      </c>
      <c r="CX58" s="432">
        <v>11323.694435000001</v>
      </c>
      <c r="CY58" s="432">
        <v>32589.634862999999</v>
      </c>
      <c r="CZ58" s="300">
        <v>126966.273709</v>
      </c>
      <c r="DA58" s="434" t="s">
        <v>959</v>
      </c>
      <c r="DB58" s="299" t="s">
        <v>957</v>
      </c>
      <c r="DH58" s="40"/>
      <c r="DI58" s="40"/>
      <c r="DJ58" s="41"/>
      <c r="DK58" s="41"/>
      <c r="DL58" s="41"/>
    </row>
    <row r="59" spans="1:116" s="230" customFormat="1" ht="18" hidden="1" customHeight="1" outlineLevel="1" x14ac:dyDescent="0.5">
      <c r="A59" s="268" t="s">
        <v>839</v>
      </c>
      <c r="B59" s="425" t="s">
        <v>840</v>
      </c>
      <c r="C59" s="421">
        <v>493.05219699999998</v>
      </c>
      <c r="D59" s="421">
        <v>385.88883099999998</v>
      </c>
      <c r="E59" s="421">
        <v>355.63685299999997</v>
      </c>
      <c r="F59" s="421">
        <v>1234.5778809999999</v>
      </c>
      <c r="G59" s="421">
        <v>285.65532300000001</v>
      </c>
      <c r="H59" s="421">
        <v>316.58138600000001</v>
      </c>
      <c r="I59" s="421">
        <v>273.822767</v>
      </c>
      <c r="J59" s="421">
        <v>876.05947600000002</v>
      </c>
      <c r="K59" s="421">
        <v>416.55764799999997</v>
      </c>
      <c r="L59" s="421">
        <v>552.31761400000005</v>
      </c>
      <c r="M59" s="421">
        <v>610.03065000000004</v>
      </c>
      <c r="N59" s="421">
        <v>1578.9059119999999</v>
      </c>
      <c r="O59" s="421">
        <v>549.82169499999998</v>
      </c>
      <c r="P59" s="421">
        <v>434.20514300000002</v>
      </c>
      <c r="Q59" s="421">
        <v>344.55328400000002</v>
      </c>
      <c r="R59" s="421">
        <v>1328.5801220000001</v>
      </c>
      <c r="S59" s="421">
        <v>5018.1233910000001</v>
      </c>
      <c r="T59" s="421">
        <v>600.025352</v>
      </c>
      <c r="U59" s="421">
        <v>1211.016339</v>
      </c>
      <c r="V59" s="421">
        <v>691.11010199999998</v>
      </c>
      <c r="W59" s="421">
        <v>2502.151793</v>
      </c>
      <c r="X59" s="421">
        <v>487.36405400000001</v>
      </c>
      <c r="Y59" s="421">
        <v>726.41179399999999</v>
      </c>
      <c r="Z59" s="421">
        <v>194.59850299999999</v>
      </c>
      <c r="AA59" s="421">
        <v>1408.3743509999999</v>
      </c>
      <c r="AB59" s="421">
        <v>511.93591900000001</v>
      </c>
      <c r="AC59" s="421">
        <v>972.35653200000002</v>
      </c>
      <c r="AD59" s="421">
        <v>548.35230799999999</v>
      </c>
      <c r="AE59" s="421">
        <v>2032.644759</v>
      </c>
      <c r="AF59" s="421">
        <v>795.26719600000001</v>
      </c>
      <c r="AG59" s="421">
        <v>569.80048699999998</v>
      </c>
      <c r="AH59" s="421">
        <v>272.16902299999998</v>
      </c>
      <c r="AI59" s="421">
        <v>1637.2367059999999</v>
      </c>
      <c r="AJ59" s="296">
        <v>7580.4076089999999</v>
      </c>
      <c r="AK59" s="421">
        <v>775.55940699999996</v>
      </c>
      <c r="AL59" s="421">
        <v>756.10015999999996</v>
      </c>
      <c r="AM59" s="421">
        <v>587.15000199999997</v>
      </c>
      <c r="AN59" s="421">
        <v>2118.809569</v>
      </c>
      <c r="AO59" s="421">
        <v>834.50905599999999</v>
      </c>
      <c r="AP59" s="421">
        <v>1153.605609</v>
      </c>
      <c r="AQ59" s="421">
        <v>873.36271999999997</v>
      </c>
      <c r="AR59" s="421">
        <v>2861.4773850000001</v>
      </c>
      <c r="AS59" s="421">
        <v>2421.6146309999999</v>
      </c>
      <c r="AT59" s="421">
        <v>819.21808699999997</v>
      </c>
      <c r="AU59" s="421">
        <v>1448.20607</v>
      </c>
      <c r="AV59" s="421">
        <v>4689.0387890000002</v>
      </c>
      <c r="AW59" s="421">
        <v>1381.052927</v>
      </c>
      <c r="AX59" s="421">
        <v>1221.6126059999999</v>
      </c>
      <c r="AY59" s="421">
        <v>1124.3296</v>
      </c>
      <c r="AZ59" s="421">
        <v>3726.9951329999999</v>
      </c>
      <c r="BA59" s="555">
        <v>13396.320876</v>
      </c>
      <c r="BB59" s="421">
        <v>1916.796386</v>
      </c>
      <c r="BC59" s="421">
        <v>1275.066108</v>
      </c>
      <c r="BD59" s="421">
        <v>1992.4780310000001</v>
      </c>
      <c r="BE59" s="421">
        <v>5184.3405249999996</v>
      </c>
      <c r="BF59" s="421">
        <v>1778.337407</v>
      </c>
      <c r="BG59" s="421">
        <v>1555.6498790000001</v>
      </c>
      <c r="BH59" s="421">
        <v>1409.598452</v>
      </c>
      <c r="BI59" s="421">
        <v>4743.5857379999998</v>
      </c>
      <c r="BJ59" s="421">
        <v>1750.4304910000001</v>
      </c>
      <c r="BK59" s="421">
        <v>2428.5538120000001</v>
      </c>
      <c r="BL59" s="421">
        <v>1433.6255980000001</v>
      </c>
      <c r="BM59" s="421">
        <v>5612.6099009999998</v>
      </c>
      <c r="BN59" s="421">
        <v>2925.427322</v>
      </c>
      <c r="BO59" s="421">
        <v>1767.905855</v>
      </c>
      <c r="BP59" s="421">
        <v>1679.010608</v>
      </c>
      <c r="BQ59" s="421">
        <v>6372.343785</v>
      </c>
      <c r="BR59" s="296">
        <v>21912.879948999998</v>
      </c>
      <c r="BS59" s="421">
        <v>1619.6073249999999</v>
      </c>
      <c r="BT59" s="421">
        <v>2149.2357959999999</v>
      </c>
      <c r="BU59" s="421">
        <v>2095.9601579999999</v>
      </c>
      <c r="BV59" s="421">
        <v>5864.8032789999997</v>
      </c>
      <c r="BW59" s="421">
        <v>2012.611748</v>
      </c>
      <c r="BX59" s="421">
        <v>1801.091909</v>
      </c>
      <c r="BY59" s="421">
        <v>1617.5828839999999</v>
      </c>
      <c r="BZ59" s="421">
        <v>5431.2865410000004</v>
      </c>
      <c r="CA59" s="421">
        <v>1938.225398</v>
      </c>
      <c r="CB59" s="421">
        <v>2296.1878219999999</v>
      </c>
      <c r="CC59" s="421">
        <v>2152.6958239999999</v>
      </c>
      <c r="CD59" s="421">
        <v>6387.1090439999998</v>
      </c>
      <c r="CE59" s="421">
        <v>1806.916962</v>
      </c>
      <c r="CF59" s="421">
        <v>1966.57681</v>
      </c>
      <c r="CG59" s="421">
        <v>2821.1364490000001</v>
      </c>
      <c r="CH59" s="421">
        <v>6594.6302210000003</v>
      </c>
      <c r="CI59" s="296">
        <v>24277.829085000001</v>
      </c>
      <c r="CJ59" s="421">
        <v>2312.8199060000002</v>
      </c>
      <c r="CK59" s="421">
        <v>2329.818749</v>
      </c>
      <c r="CL59" s="421">
        <v>2793.5571519999999</v>
      </c>
      <c r="CM59" s="421">
        <v>7436.1958070000001</v>
      </c>
      <c r="CN59" s="421">
        <v>2218.3617020000002</v>
      </c>
      <c r="CO59" s="421">
        <v>2678.075069</v>
      </c>
      <c r="CP59" s="421">
        <v>4196.861758</v>
      </c>
      <c r="CQ59" s="421">
        <v>9093.2985279999994</v>
      </c>
      <c r="CR59" s="421">
        <v>3654.0263679999998</v>
      </c>
      <c r="CS59" s="421">
        <v>3162.3905020000002</v>
      </c>
      <c r="CT59" s="421">
        <v>3462.3749459999999</v>
      </c>
      <c r="CU59" s="421">
        <v>10278.791816000001</v>
      </c>
      <c r="CV59" s="421">
        <v>4822.4016659999998</v>
      </c>
      <c r="CW59" s="421">
        <v>4201.6057680000004</v>
      </c>
      <c r="CX59" s="421">
        <v>4194.380056</v>
      </c>
      <c r="CY59" s="421">
        <v>13218.387489999999</v>
      </c>
      <c r="CZ59" s="296">
        <v>40026.673641000001</v>
      </c>
      <c r="DA59" s="429" t="s">
        <v>920</v>
      </c>
      <c r="DB59" s="268" t="s">
        <v>839</v>
      </c>
      <c r="DH59" s="40"/>
      <c r="DI59" s="40"/>
      <c r="DJ59" s="41"/>
      <c r="DK59" s="41"/>
      <c r="DL59" s="41"/>
    </row>
    <row r="60" spans="1:116" s="230" customFormat="1" ht="18" hidden="1" customHeight="1" outlineLevel="1" x14ac:dyDescent="0.5">
      <c r="A60" s="267" t="s">
        <v>841</v>
      </c>
      <c r="B60" s="426" t="s">
        <v>842</v>
      </c>
      <c r="C60" s="422">
        <v>80.600442000000001</v>
      </c>
      <c r="D60" s="422">
        <v>68.429716999999997</v>
      </c>
      <c r="E60" s="422">
        <v>91.093036999999995</v>
      </c>
      <c r="F60" s="422">
        <v>240.12319600000001</v>
      </c>
      <c r="G60" s="422">
        <v>45.878813999999998</v>
      </c>
      <c r="H60" s="422">
        <v>135.90041199999999</v>
      </c>
      <c r="I60" s="422">
        <v>64.123379</v>
      </c>
      <c r="J60" s="422">
        <v>245.90260499999999</v>
      </c>
      <c r="K60" s="422">
        <v>64.844578999999996</v>
      </c>
      <c r="L60" s="422">
        <v>84.104658999999998</v>
      </c>
      <c r="M60" s="422">
        <v>93.996385000000004</v>
      </c>
      <c r="N60" s="422">
        <v>242.94562300000001</v>
      </c>
      <c r="O60" s="422">
        <v>149.36031299999999</v>
      </c>
      <c r="P60" s="422">
        <v>86.588037999999997</v>
      </c>
      <c r="Q60" s="422">
        <v>131.46087</v>
      </c>
      <c r="R60" s="422">
        <v>367.409221</v>
      </c>
      <c r="S60" s="422">
        <v>1096.380645</v>
      </c>
      <c r="T60" s="422">
        <v>147.08740399999999</v>
      </c>
      <c r="U60" s="422">
        <v>208.51945599999999</v>
      </c>
      <c r="V60" s="422">
        <v>231.91390200000001</v>
      </c>
      <c r="W60" s="422">
        <v>587.52076199999999</v>
      </c>
      <c r="X60" s="422">
        <v>205.33310800000001</v>
      </c>
      <c r="Y60" s="422">
        <v>114.245985</v>
      </c>
      <c r="Z60" s="422">
        <v>79.388687000000004</v>
      </c>
      <c r="AA60" s="422">
        <v>398.96778</v>
      </c>
      <c r="AB60" s="422">
        <v>99.297354999999996</v>
      </c>
      <c r="AC60" s="422">
        <v>143.46460099999999</v>
      </c>
      <c r="AD60" s="422">
        <v>96.581360000000004</v>
      </c>
      <c r="AE60" s="422">
        <v>339.34331600000002</v>
      </c>
      <c r="AF60" s="422">
        <v>178.245665</v>
      </c>
      <c r="AG60" s="422">
        <v>210.170174</v>
      </c>
      <c r="AH60" s="422">
        <v>161.39921000000001</v>
      </c>
      <c r="AI60" s="422">
        <v>549.81504900000004</v>
      </c>
      <c r="AJ60" s="297">
        <v>1875.6469070000001</v>
      </c>
      <c r="AK60" s="422">
        <v>140.65742499999999</v>
      </c>
      <c r="AL60" s="422">
        <v>96.219083999999995</v>
      </c>
      <c r="AM60" s="422">
        <v>165.01739000000001</v>
      </c>
      <c r="AN60" s="422">
        <v>401.89389999999997</v>
      </c>
      <c r="AO60" s="422">
        <v>178.41865300000001</v>
      </c>
      <c r="AP60" s="422">
        <v>225.630853</v>
      </c>
      <c r="AQ60" s="422">
        <v>175.753364</v>
      </c>
      <c r="AR60" s="422">
        <v>579.80286999999998</v>
      </c>
      <c r="AS60" s="422">
        <v>256.25017600000001</v>
      </c>
      <c r="AT60" s="422">
        <v>185.40628100000001</v>
      </c>
      <c r="AU60" s="422">
        <v>278.32011599999998</v>
      </c>
      <c r="AV60" s="422">
        <v>719.97657300000003</v>
      </c>
      <c r="AW60" s="422">
        <v>214.22618199999999</v>
      </c>
      <c r="AX60" s="422">
        <v>165.81982199999999</v>
      </c>
      <c r="AY60" s="422">
        <v>218.75179900000001</v>
      </c>
      <c r="AZ60" s="422">
        <v>598.79780300000004</v>
      </c>
      <c r="BA60" s="556">
        <v>2300.4711459999999</v>
      </c>
      <c r="BB60" s="422">
        <v>2017.026247</v>
      </c>
      <c r="BC60" s="422">
        <v>1732.343617</v>
      </c>
      <c r="BD60" s="422">
        <v>1717.923012</v>
      </c>
      <c r="BE60" s="422">
        <v>5467.2928760000004</v>
      </c>
      <c r="BF60" s="422">
        <v>1572.6407360000001</v>
      </c>
      <c r="BG60" s="422">
        <v>2046.310716</v>
      </c>
      <c r="BH60" s="422">
        <v>1829.890891</v>
      </c>
      <c r="BI60" s="422">
        <v>5448.8423430000003</v>
      </c>
      <c r="BJ60" s="422">
        <v>2140.8761639999998</v>
      </c>
      <c r="BK60" s="422">
        <v>2035.73666</v>
      </c>
      <c r="BL60" s="422">
        <v>1904.5593100000001</v>
      </c>
      <c r="BM60" s="422">
        <v>6081.1721340000004</v>
      </c>
      <c r="BN60" s="422">
        <v>2250.6230230000001</v>
      </c>
      <c r="BO60" s="422">
        <v>1888.8285559999999</v>
      </c>
      <c r="BP60" s="422">
        <v>1816.870739</v>
      </c>
      <c r="BQ60" s="422">
        <v>5956.3223180000005</v>
      </c>
      <c r="BR60" s="297">
        <v>22953.629670999999</v>
      </c>
      <c r="BS60" s="422">
        <v>2050.1284599999999</v>
      </c>
      <c r="BT60" s="422">
        <v>2292.4839769999999</v>
      </c>
      <c r="BU60" s="422">
        <v>1938.352521</v>
      </c>
      <c r="BV60" s="422">
        <v>6280.9649579999996</v>
      </c>
      <c r="BW60" s="422">
        <v>2453.56675</v>
      </c>
      <c r="BX60" s="422">
        <v>2864.3797159999999</v>
      </c>
      <c r="BY60" s="422">
        <v>2423.9276239999999</v>
      </c>
      <c r="BZ60" s="422">
        <v>7741.8740900000003</v>
      </c>
      <c r="CA60" s="422">
        <v>2069.0580709999999</v>
      </c>
      <c r="CB60" s="422">
        <v>2436.463479</v>
      </c>
      <c r="CC60" s="422">
        <v>3891.8363669999999</v>
      </c>
      <c r="CD60" s="422">
        <v>8397.3579169999994</v>
      </c>
      <c r="CE60" s="422">
        <v>2805.8744280000001</v>
      </c>
      <c r="CF60" s="422">
        <v>3885.5132840000001</v>
      </c>
      <c r="CG60" s="422">
        <v>2643.3747100000001</v>
      </c>
      <c r="CH60" s="422">
        <v>9334.7624219999998</v>
      </c>
      <c r="CI60" s="297">
        <v>31754.959386999999</v>
      </c>
      <c r="CJ60" s="422">
        <v>2321.528401</v>
      </c>
      <c r="CK60" s="422">
        <v>2253.7735069999999</v>
      </c>
      <c r="CL60" s="422">
        <v>3336.5114830000002</v>
      </c>
      <c r="CM60" s="422">
        <v>7911.8133900000003</v>
      </c>
      <c r="CN60" s="422">
        <v>2339.6631769999999</v>
      </c>
      <c r="CO60" s="422">
        <v>2137.7721879999999</v>
      </c>
      <c r="CP60" s="422">
        <v>1863.251227</v>
      </c>
      <c r="CQ60" s="422">
        <v>6340.686592</v>
      </c>
      <c r="CR60" s="422">
        <v>2260.4649920000002</v>
      </c>
      <c r="CS60" s="422">
        <v>2327.313768</v>
      </c>
      <c r="CT60" s="422">
        <v>1722.782657</v>
      </c>
      <c r="CU60" s="422">
        <v>6310.5614169999999</v>
      </c>
      <c r="CV60" s="422">
        <v>1842.559403</v>
      </c>
      <c r="CW60" s="422">
        <v>1368.2710629999999</v>
      </c>
      <c r="CX60" s="422">
        <v>2066.5173209999998</v>
      </c>
      <c r="CY60" s="422">
        <v>5277.3477869999997</v>
      </c>
      <c r="CZ60" s="297">
        <v>25840.409186000001</v>
      </c>
      <c r="DA60" s="430" t="s">
        <v>921</v>
      </c>
      <c r="DB60" s="267" t="s">
        <v>841</v>
      </c>
      <c r="DH60" s="40"/>
      <c r="DI60" s="40"/>
      <c r="DJ60" s="41"/>
      <c r="DK60" s="41"/>
      <c r="DL60" s="41"/>
    </row>
    <row r="61" spans="1:116" s="230" customFormat="1" ht="18" hidden="1" customHeight="1" outlineLevel="1" x14ac:dyDescent="0.5">
      <c r="A61" s="268" t="s">
        <v>843</v>
      </c>
      <c r="B61" s="425" t="s">
        <v>844</v>
      </c>
      <c r="C61" s="421">
        <v>9.4112089999999995</v>
      </c>
      <c r="D61" s="421">
        <v>8.5843869999999995</v>
      </c>
      <c r="E61" s="421">
        <v>8.5506879999999992</v>
      </c>
      <c r="F61" s="421">
        <v>26.546284</v>
      </c>
      <c r="G61" s="421">
        <v>3.3385189999999998</v>
      </c>
      <c r="H61" s="421">
        <v>5.03911</v>
      </c>
      <c r="I61" s="421">
        <v>8.4494900000000008</v>
      </c>
      <c r="J61" s="421">
        <v>16.827119</v>
      </c>
      <c r="K61" s="421">
        <v>8.6715160000000004</v>
      </c>
      <c r="L61" s="421">
        <v>7.5231519999999996</v>
      </c>
      <c r="M61" s="421">
        <v>8.1437279999999994</v>
      </c>
      <c r="N61" s="421">
        <v>24.338395999999999</v>
      </c>
      <c r="O61" s="421">
        <v>2.991269</v>
      </c>
      <c r="P61" s="421">
        <v>2.2269990000000002</v>
      </c>
      <c r="Q61" s="421">
        <v>14.170135999999999</v>
      </c>
      <c r="R61" s="421">
        <v>19.388404000000001</v>
      </c>
      <c r="S61" s="421">
        <v>87.100202999999993</v>
      </c>
      <c r="T61" s="421">
        <v>8.0659790000000005</v>
      </c>
      <c r="U61" s="421">
        <v>6.5438669999999997</v>
      </c>
      <c r="V61" s="421">
        <v>7.8975949999999999</v>
      </c>
      <c r="W61" s="421">
        <v>22.507441</v>
      </c>
      <c r="X61" s="421">
        <v>5.3696260000000002</v>
      </c>
      <c r="Y61" s="421">
        <v>4.6861759999999997</v>
      </c>
      <c r="Z61" s="421">
        <v>3.182493</v>
      </c>
      <c r="AA61" s="421">
        <v>13.238295000000001</v>
      </c>
      <c r="AB61" s="421">
        <v>7.9518149999999999</v>
      </c>
      <c r="AC61" s="421">
        <v>4.836373</v>
      </c>
      <c r="AD61" s="421">
        <v>5.2838469999999997</v>
      </c>
      <c r="AE61" s="421">
        <v>18.072035</v>
      </c>
      <c r="AF61" s="421">
        <v>7.6135339999999996</v>
      </c>
      <c r="AG61" s="421">
        <v>4.2087310000000002</v>
      </c>
      <c r="AH61" s="421">
        <v>21.507525000000001</v>
      </c>
      <c r="AI61" s="421">
        <v>33.329790000000003</v>
      </c>
      <c r="AJ61" s="296">
        <v>87.147560999999996</v>
      </c>
      <c r="AK61" s="421">
        <v>11.202628000000001</v>
      </c>
      <c r="AL61" s="421">
        <v>223.06598399999999</v>
      </c>
      <c r="AM61" s="421">
        <v>13.977016000000001</v>
      </c>
      <c r="AN61" s="421">
        <v>248.24562800000001</v>
      </c>
      <c r="AO61" s="421">
        <v>5.9497530000000003</v>
      </c>
      <c r="AP61" s="421">
        <v>7.3705119999999997</v>
      </c>
      <c r="AQ61" s="421">
        <v>12.442928</v>
      </c>
      <c r="AR61" s="421">
        <v>25.763192</v>
      </c>
      <c r="AS61" s="421">
        <v>5.6245289999999999</v>
      </c>
      <c r="AT61" s="421">
        <v>9.5027039999999996</v>
      </c>
      <c r="AU61" s="421">
        <v>11.944208</v>
      </c>
      <c r="AV61" s="421">
        <v>27.071439999999999</v>
      </c>
      <c r="AW61" s="421">
        <v>8.5625780000000002</v>
      </c>
      <c r="AX61" s="421">
        <v>19.212582999999999</v>
      </c>
      <c r="AY61" s="421">
        <v>15.531238999999999</v>
      </c>
      <c r="AZ61" s="421">
        <v>43.306399999999996</v>
      </c>
      <c r="BA61" s="555">
        <v>344.386661</v>
      </c>
      <c r="BB61" s="421">
        <v>179.11364</v>
      </c>
      <c r="BC61" s="421">
        <v>152.52630199999999</v>
      </c>
      <c r="BD61" s="421">
        <v>168.62390500000001</v>
      </c>
      <c r="BE61" s="421">
        <v>500.263847</v>
      </c>
      <c r="BF61" s="421">
        <v>178.37382700000001</v>
      </c>
      <c r="BG61" s="421">
        <v>212.12165999999999</v>
      </c>
      <c r="BH61" s="421">
        <v>153.28956099999999</v>
      </c>
      <c r="BI61" s="421">
        <v>543.78504799999996</v>
      </c>
      <c r="BJ61" s="421">
        <v>228.09344899999999</v>
      </c>
      <c r="BK61" s="421">
        <v>288.34590100000003</v>
      </c>
      <c r="BL61" s="421">
        <v>264.227555</v>
      </c>
      <c r="BM61" s="421">
        <v>780.66690500000004</v>
      </c>
      <c r="BN61" s="421">
        <v>242.93142700000001</v>
      </c>
      <c r="BO61" s="421">
        <v>179.32782499999999</v>
      </c>
      <c r="BP61" s="421">
        <v>158.60758300000001</v>
      </c>
      <c r="BQ61" s="421">
        <v>580.86683500000004</v>
      </c>
      <c r="BR61" s="296">
        <v>2405.5826350000002</v>
      </c>
      <c r="BS61" s="421">
        <v>277.16977900000001</v>
      </c>
      <c r="BT61" s="421">
        <v>172.572092</v>
      </c>
      <c r="BU61" s="421">
        <v>237.39069699999999</v>
      </c>
      <c r="BV61" s="421">
        <v>687.13256799999999</v>
      </c>
      <c r="BW61" s="421">
        <v>175.915007</v>
      </c>
      <c r="BX61" s="421">
        <v>233.97260299999999</v>
      </c>
      <c r="BY61" s="421">
        <v>187.30704</v>
      </c>
      <c r="BZ61" s="421">
        <v>597.19465000000002</v>
      </c>
      <c r="CA61" s="421">
        <v>361.91037699999998</v>
      </c>
      <c r="CB61" s="421">
        <v>285.01387699999998</v>
      </c>
      <c r="CC61" s="421">
        <v>252.683164</v>
      </c>
      <c r="CD61" s="421">
        <v>899.60741800000005</v>
      </c>
      <c r="CE61" s="421">
        <v>229.764466</v>
      </c>
      <c r="CF61" s="421">
        <v>203.041135</v>
      </c>
      <c r="CG61" s="421">
        <v>247.276374</v>
      </c>
      <c r="CH61" s="421">
        <v>680.08197500000006</v>
      </c>
      <c r="CI61" s="296">
        <v>2864.016611</v>
      </c>
      <c r="CJ61" s="421">
        <v>369.20952799999998</v>
      </c>
      <c r="CK61" s="421">
        <v>279.22559000000001</v>
      </c>
      <c r="CL61" s="421">
        <v>290.22404</v>
      </c>
      <c r="CM61" s="421">
        <v>938.65915800000005</v>
      </c>
      <c r="CN61" s="421">
        <v>319.63282099999998</v>
      </c>
      <c r="CO61" s="421">
        <v>437.42078099999998</v>
      </c>
      <c r="CP61" s="421">
        <v>311.92708399999998</v>
      </c>
      <c r="CQ61" s="421">
        <v>1068.9806860000001</v>
      </c>
      <c r="CR61" s="421">
        <v>306.983092</v>
      </c>
      <c r="CS61" s="421">
        <v>268.07693899999998</v>
      </c>
      <c r="CT61" s="421">
        <v>260.25728099999998</v>
      </c>
      <c r="CU61" s="421">
        <v>835.31731200000002</v>
      </c>
      <c r="CV61" s="421">
        <v>253.23342</v>
      </c>
      <c r="CW61" s="421">
        <v>282.21972599999998</v>
      </c>
      <c r="CX61" s="421">
        <v>215.81910199999999</v>
      </c>
      <c r="CY61" s="421">
        <v>751.27224799999999</v>
      </c>
      <c r="CZ61" s="296">
        <v>3594.2294040000002</v>
      </c>
      <c r="DA61" s="429" t="s">
        <v>922</v>
      </c>
      <c r="DB61" s="268" t="s">
        <v>843</v>
      </c>
      <c r="DH61" s="40"/>
      <c r="DI61" s="40"/>
      <c r="DJ61" s="41"/>
      <c r="DK61" s="41"/>
      <c r="DL61" s="41"/>
    </row>
    <row r="62" spans="1:116" s="230" customFormat="1" ht="18" hidden="1" customHeight="1" outlineLevel="1" x14ac:dyDescent="0.5">
      <c r="A62" s="267" t="s">
        <v>845</v>
      </c>
      <c r="B62" s="426" t="s">
        <v>846</v>
      </c>
      <c r="C62" s="422">
        <v>226.12354500000001</v>
      </c>
      <c r="D62" s="422">
        <v>180.968683</v>
      </c>
      <c r="E62" s="422">
        <v>258.67723999999998</v>
      </c>
      <c r="F62" s="422">
        <v>665.76946799999996</v>
      </c>
      <c r="G62" s="422">
        <v>177.55688000000001</v>
      </c>
      <c r="H62" s="422">
        <v>374.23875199999998</v>
      </c>
      <c r="I62" s="422">
        <v>248.417495</v>
      </c>
      <c r="J62" s="422">
        <v>800.21312699999999</v>
      </c>
      <c r="K62" s="422">
        <v>224.26473799999999</v>
      </c>
      <c r="L62" s="422">
        <v>276.51437299999998</v>
      </c>
      <c r="M62" s="422">
        <v>177.892054</v>
      </c>
      <c r="N62" s="422">
        <v>678.67116499999997</v>
      </c>
      <c r="O62" s="422">
        <v>285.20923299999998</v>
      </c>
      <c r="P62" s="422">
        <v>323.57059400000003</v>
      </c>
      <c r="Q62" s="422">
        <v>320.577067</v>
      </c>
      <c r="R62" s="422">
        <v>929.35689400000001</v>
      </c>
      <c r="S62" s="422">
        <v>3074.0106540000002</v>
      </c>
      <c r="T62" s="422">
        <v>298.69473399999998</v>
      </c>
      <c r="U62" s="422">
        <v>230.28432900000001</v>
      </c>
      <c r="V62" s="422">
        <v>199.465633</v>
      </c>
      <c r="W62" s="422">
        <v>728.44469600000002</v>
      </c>
      <c r="X62" s="422">
        <v>251.91648900000001</v>
      </c>
      <c r="Y62" s="422">
        <v>311.73811000000001</v>
      </c>
      <c r="Z62" s="422">
        <v>207.264914</v>
      </c>
      <c r="AA62" s="422">
        <v>770.91951300000005</v>
      </c>
      <c r="AB62" s="422">
        <v>316.14774499999999</v>
      </c>
      <c r="AC62" s="422">
        <v>284.823395</v>
      </c>
      <c r="AD62" s="422">
        <v>407.44079699999998</v>
      </c>
      <c r="AE62" s="422">
        <v>1008.411937</v>
      </c>
      <c r="AF62" s="422">
        <v>330.35200200000003</v>
      </c>
      <c r="AG62" s="422">
        <v>347.99006100000003</v>
      </c>
      <c r="AH62" s="422">
        <v>349.36288200000001</v>
      </c>
      <c r="AI62" s="422">
        <v>1027.704945</v>
      </c>
      <c r="AJ62" s="297">
        <v>3535.4810910000001</v>
      </c>
      <c r="AK62" s="422">
        <v>275.160706</v>
      </c>
      <c r="AL62" s="422">
        <v>289.43230299999999</v>
      </c>
      <c r="AM62" s="422">
        <v>325.46472299999999</v>
      </c>
      <c r="AN62" s="422">
        <v>890.05773199999999</v>
      </c>
      <c r="AO62" s="422">
        <v>255.23913400000001</v>
      </c>
      <c r="AP62" s="422">
        <v>315.04524700000002</v>
      </c>
      <c r="AQ62" s="422">
        <v>268.10463399999998</v>
      </c>
      <c r="AR62" s="422">
        <v>838.38901499999997</v>
      </c>
      <c r="AS62" s="422">
        <v>324.39841999999999</v>
      </c>
      <c r="AT62" s="422">
        <v>376.32218399999999</v>
      </c>
      <c r="AU62" s="422">
        <v>388.77821899999998</v>
      </c>
      <c r="AV62" s="422">
        <v>1089.4988229999999</v>
      </c>
      <c r="AW62" s="422">
        <v>1046.1833360000001</v>
      </c>
      <c r="AX62" s="422">
        <v>509.81298500000003</v>
      </c>
      <c r="AY62" s="422">
        <v>442.74390499999998</v>
      </c>
      <c r="AZ62" s="422">
        <v>1998.740227</v>
      </c>
      <c r="BA62" s="556">
        <v>4816.6857970000001</v>
      </c>
      <c r="BB62" s="422">
        <v>3254.4757399999999</v>
      </c>
      <c r="BC62" s="422">
        <v>2887.268497</v>
      </c>
      <c r="BD62" s="422">
        <v>3235.8377820000001</v>
      </c>
      <c r="BE62" s="422">
        <v>9377.5820189999995</v>
      </c>
      <c r="BF62" s="422">
        <v>2966.1058819999998</v>
      </c>
      <c r="BG62" s="422">
        <v>4302.1835069999997</v>
      </c>
      <c r="BH62" s="422">
        <v>3134.062864</v>
      </c>
      <c r="BI62" s="422">
        <v>10402.352252999999</v>
      </c>
      <c r="BJ62" s="422">
        <v>3905.934041</v>
      </c>
      <c r="BK62" s="422">
        <v>3986.2540629999999</v>
      </c>
      <c r="BL62" s="422">
        <v>3278.8271719999998</v>
      </c>
      <c r="BM62" s="422">
        <v>11171.015276</v>
      </c>
      <c r="BN62" s="422">
        <v>3920.3655039999999</v>
      </c>
      <c r="BO62" s="422">
        <v>3480.0079129999999</v>
      </c>
      <c r="BP62" s="422">
        <v>3198.1060000000002</v>
      </c>
      <c r="BQ62" s="422">
        <v>10598.479417</v>
      </c>
      <c r="BR62" s="297">
        <v>41549.428964999999</v>
      </c>
      <c r="BS62" s="422">
        <v>3480.8060099999998</v>
      </c>
      <c r="BT62" s="422">
        <v>3669.2964569999999</v>
      </c>
      <c r="BU62" s="422">
        <v>4035.8610159999998</v>
      </c>
      <c r="BV62" s="422">
        <v>11185.963483</v>
      </c>
      <c r="BW62" s="422">
        <v>3849.815564</v>
      </c>
      <c r="BX62" s="422">
        <v>4227.5985389999996</v>
      </c>
      <c r="BY62" s="422">
        <v>4303.7926660000003</v>
      </c>
      <c r="BZ62" s="422">
        <v>12381.206769</v>
      </c>
      <c r="CA62" s="422">
        <v>5247.5127560000001</v>
      </c>
      <c r="CB62" s="422">
        <v>4879.6127550000001</v>
      </c>
      <c r="CC62" s="422">
        <v>4635.1844529999998</v>
      </c>
      <c r="CD62" s="422">
        <v>14762.309964</v>
      </c>
      <c r="CE62" s="422">
        <v>4893.4289740000004</v>
      </c>
      <c r="CF62" s="422">
        <v>4391.135792</v>
      </c>
      <c r="CG62" s="422">
        <v>5294.1729009999999</v>
      </c>
      <c r="CH62" s="422">
        <v>14578.737666999999</v>
      </c>
      <c r="CI62" s="297">
        <v>52908.217882999998</v>
      </c>
      <c r="CJ62" s="422">
        <v>4884.0057219999999</v>
      </c>
      <c r="CK62" s="422">
        <v>3990.6139710000002</v>
      </c>
      <c r="CL62" s="422">
        <v>4482.1150310000003</v>
      </c>
      <c r="CM62" s="422">
        <v>13356.734724</v>
      </c>
      <c r="CN62" s="422">
        <v>5151.222769</v>
      </c>
      <c r="CO62" s="422">
        <v>6281.5516550000002</v>
      </c>
      <c r="CP62" s="422">
        <v>4417.4541820000004</v>
      </c>
      <c r="CQ62" s="422">
        <v>15850.228606000001</v>
      </c>
      <c r="CR62" s="422">
        <v>5494.9339399999999</v>
      </c>
      <c r="CS62" s="422">
        <v>4850.7893100000001</v>
      </c>
      <c r="CT62" s="422">
        <v>5342.3956230000003</v>
      </c>
      <c r="CU62" s="422">
        <v>15688.118872999999</v>
      </c>
      <c r="CV62" s="422">
        <v>5163.411916</v>
      </c>
      <c r="CW62" s="422">
        <v>4543.3637410000001</v>
      </c>
      <c r="CX62" s="422">
        <v>5613.4199470000003</v>
      </c>
      <c r="CY62" s="422">
        <v>15320.195604</v>
      </c>
      <c r="CZ62" s="297">
        <v>60215.277807999999</v>
      </c>
      <c r="DA62" s="430" t="s">
        <v>923</v>
      </c>
      <c r="DB62" s="267" t="s">
        <v>845</v>
      </c>
      <c r="DH62" s="40"/>
      <c r="DI62" s="40"/>
      <c r="DJ62" s="41"/>
      <c r="DK62" s="41"/>
      <c r="DL62" s="41"/>
    </row>
    <row r="63" spans="1:116" s="230" customFormat="1" ht="18" hidden="1" customHeight="1" outlineLevel="1" x14ac:dyDescent="0.5">
      <c r="A63" s="268" t="s">
        <v>847</v>
      </c>
      <c r="B63" s="425" t="s">
        <v>848</v>
      </c>
      <c r="C63" s="421">
        <v>26.183610000000002</v>
      </c>
      <c r="D63" s="421">
        <v>25.991804999999999</v>
      </c>
      <c r="E63" s="421">
        <v>41.877727999999998</v>
      </c>
      <c r="F63" s="421">
        <v>94.053143000000006</v>
      </c>
      <c r="G63" s="421">
        <v>22.937269000000001</v>
      </c>
      <c r="H63" s="421">
        <v>27.513947999999999</v>
      </c>
      <c r="I63" s="421">
        <v>24.379415000000002</v>
      </c>
      <c r="J63" s="421">
        <v>74.830631999999994</v>
      </c>
      <c r="K63" s="421">
        <v>27.584686999999999</v>
      </c>
      <c r="L63" s="421">
        <v>33.438119999999998</v>
      </c>
      <c r="M63" s="421">
        <v>22.298531000000001</v>
      </c>
      <c r="N63" s="421">
        <v>83.321337999999997</v>
      </c>
      <c r="O63" s="421">
        <v>38.435442000000002</v>
      </c>
      <c r="P63" s="421">
        <v>54.097538999999998</v>
      </c>
      <c r="Q63" s="421">
        <v>50.052187000000004</v>
      </c>
      <c r="R63" s="421">
        <v>142.58516800000001</v>
      </c>
      <c r="S63" s="421">
        <v>394.79028099999999</v>
      </c>
      <c r="T63" s="421">
        <v>33.410153999999999</v>
      </c>
      <c r="U63" s="421">
        <v>37.685277999999997</v>
      </c>
      <c r="V63" s="421">
        <v>49.827250999999997</v>
      </c>
      <c r="W63" s="421">
        <v>120.92268300000001</v>
      </c>
      <c r="X63" s="421">
        <v>36.527414</v>
      </c>
      <c r="Y63" s="421">
        <v>56.351877000000002</v>
      </c>
      <c r="Z63" s="421">
        <v>43.658552999999998</v>
      </c>
      <c r="AA63" s="421">
        <v>136.53784400000001</v>
      </c>
      <c r="AB63" s="421">
        <v>48.840949000000002</v>
      </c>
      <c r="AC63" s="421">
        <v>58.896405000000001</v>
      </c>
      <c r="AD63" s="421">
        <v>50.930351999999999</v>
      </c>
      <c r="AE63" s="421">
        <v>158.66770600000001</v>
      </c>
      <c r="AF63" s="421">
        <v>76.041662000000002</v>
      </c>
      <c r="AG63" s="421">
        <v>75.664973000000003</v>
      </c>
      <c r="AH63" s="421">
        <v>69.217589000000004</v>
      </c>
      <c r="AI63" s="421">
        <v>220.92422400000001</v>
      </c>
      <c r="AJ63" s="296">
        <v>637.052457</v>
      </c>
      <c r="AK63" s="421">
        <v>99.288370999999998</v>
      </c>
      <c r="AL63" s="421">
        <v>80.736570999999998</v>
      </c>
      <c r="AM63" s="421">
        <v>60.224330999999999</v>
      </c>
      <c r="AN63" s="421">
        <v>240.24927400000001</v>
      </c>
      <c r="AO63" s="421">
        <v>91.952226999999993</v>
      </c>
      <c r="AP63" s="421">
        <v>107.61089800000001</v>
      </c>
      <c r="AQ63" s="421">
        <v>38.246420000000001</v>
      </c>
      <c r="AR63" s="421">
        <v>237.80954500000001</v>
      </c>
      <c r="AS63" s="421">
        <v>79.262478000000002</v>
      </c>
      <c r="AT63" s="421">
        <v>74.519022000000007</v>
      </c>
      <c r="AU63" s="421">
        <v>83.178586999999993</v>
      </c>
      <c r="AV63" s="421">
        <v>236.96008599999999</v>
      </c>
      <c r="AW63" s="421">
        <v>81.572941</v>
      </c>
      <c r="AX63" s="421">
        <v>74.795164999999997</v>
      </c>
      <c r="AY63" s="421">
        <v>96.845066000000003</v>
      </c>
      <c r="AZ63" s="421">
        <v>253.21317099999999</v>
      </c>
      <c r="BA63" s="555">
        <v>968.23207600000001</v>
      </c>
      <c r="BB63" s="421">
        <v>1081.247869</v>
      </c>
      <c r="BC63" s="421">
        <v>893.87458600000002</v>
      </c>
      <c r="BD63" s="421">
        <v>850.96569899999997</v>
      </c>
      <c r="BE63" s="421">
        <v>2826.088154</v>
      </c>
      <c r="BF63" s="421">
        <v>855.48699199999999</v>
      </c>
      <c r="BG63" s="421">
        <v>1016.712169</v>
      </c>
      <c r="BH63" s="421">
        <v>783.13606800000002</v>
      </c>
      <c r="BI63" s="421">
        <v>2655.3352289999998</v>
      </c>
      <c r="BJ63" s="421">
        <v>948.44452699999999</v>
      </c>
      <c r="BK63" s="421">
        <v>1171.3265590000001</v>
      </c>
      <c r="BL63" s="421">
        <v>927.25159499999995</v>
      </c>
      <c r="BM63" s="421">
        <v>3047.0226809999999</v>
      </c>
      <c r="BN63" s="421">
        <v>1315.165579</v>
      </c>
      <c r="BO63" s="421">
        <v>1654.87321</v>
      </c>
      <c r="BP63" s="421">
        <v>1273.111097</v>
      </c>
      <c r="BQ63" s="421">
        <v>4243.1498860000002</v>
      </c>
      <c r="BR63" s="296">
        <v>12771.595950000001</v>
      </c>
      <c r="BS63" s="421">
        <v>1187.7363109999999</v>
      </c>
      <c r="BT63" s="421">
        <v>911.32476999999994</v>
      </c>
      <c r="BU63" s="421">
        <v>1332.297327</v>
      </c>
      <c r="BV63" s="421">
        <v>3431.3584080000001</v>
      </c>
      <c r="BW63" s="421">
        <v>1131.350919</v>
      </c>
      <c r="BX63" s="421">
        <v>1554.327243</v>
      </c>
      <c r="BY63" s="421">
        <v>1022.363139</v>
      </c>
      <c r="BZ63" s="421">
        <v>3708.0413010000002</v>
      </c>
      <c r="CA63" s="421">
        <v>1419.3607649999999</v>
      </c>
      <c r="CB63" s="421">
        <v>1248.092226</v>
      </c>
      <c r="CC63" s="421">
        <v>1165.6721259999999</v>
      </c>
      <c r="CD63" s="421">
        <v>3833.125117</v>
      </c>
      <c r="CE63" s="421">
        <v>1335.308794</v>
      </c>
      <c r="CF63" s="421">
        <v>1334.451296</v>
      </c>
      <c r="CG63" s="421">
        <v>1551.240573</v>
      </c>
      <c r="CH63" s="421">
        <v>4221.0006629999998</v>
      </c>
      <c r="CI63" s="296">
        <v>15193.525489</v>
      </c>
      <c r="CJ63" s="421">
        <v>1207.7819360000001</v>
      </c>
      <c r="CK63" s="421">
        <v>1080.8842569999999</v>
      </c>
      <c r="CL63" s="421">
        <v>1232.869995</v>
      </c>
      <c r="CM63" s="421">
        <v>3521.5361889999999</v>
      </c>
      <c r="CN63" s="421">
        <v>1487.829704</v>
      </c>
      <c r="CO63" s="421">
        <v>1317.9343819999999</v>
      </c>
      <c r="CP63" s="421">
        <v>1312.106217</v>
      </c>
      <c r="CQ63" s="421">
        <v>4117.870304</v>
      </c>
      <c r="CR63" s="421">
        <v>1523.25161</v>
      </c>
      <c r="CS63" s="421">
        <v>1837.9564029999999</v>
      </c>
      <c r="CT63" s="421">
        <v>1458.3264360000001</v>
      </c>
      <c r="CU63" s="421">
        <v>4819.5344489999998</v>
      </c>
      <c r="CV63" s="421">
        <v>1368.6495219999999</v>
      </c>
      <c r="CW63" s="421">
        <v>1356.977856</v>
      </c>
      <c r="CX63" s="421">
        <v>1743.0444500000001</v>
      </c>
      <c r="CY63" s="421">
        <v>4468.6718279999996</v>
      </c>
      <c r="CZ63" s="296">
        <v>16927.61277</v>
      </c>
      <c r="DA63" s="429" t="s">
        <v>924</v>
      </c>
      <c r="DB63" s="268" t="s">
        <v>847</v>
      </c>
      <c r="DH63" s="40"/>
      <c r="DI63" s="40"/>
      <c r="DJ63" s="41"/>
      <c r="DK63" s="41"/>
      <c r="DL63" s="41"/>
    </row>
    <row r="64" spans="1:116" s="230" customFormat="1" ht="18" hidden="1" customHeight="1" outlineLevel="1" x14ac:dyDescent="0.5">
      <c r="A64" s="267" t="s">
        <v>849</v>
      </c>
      <c r="B64" s="426" t="s">
        <v>850</v>
      </c>
      <c r="C64" s="422">
        <v>562.99691099999995</v>
      </c>
      <c r="D64" s="422">
        <v>894.22964100000002</v>
      </c>
      <c r="E64" s="422">
        <v>1000.121892</v>
      </c>
      <c r="F64" s="422">
        <v>2457.3484440000002</v>
      </c>
      <c r="G64" s="422">
        <v>677.26957200000004</v>
      </c>
      <c r="H64" s="422">
        <v>920.44548399999996</v>
      </c>
      <c r="I64" s="422">
        <v>946.81172000000004</v>
      </c>
      <c r="J64" s="422">
        <v>2544.5267760000002</v>
      </c>
      <c r="K64" s="422">
        <v>956.03626999999994</v>
      </c>
      <c r="L64" s="422">
        <v>1361.3045119999999</v>
      </c>
      <c r="M64" s="422">
        <v>1015.225935</v>
      </c>
      <c r="N64" s="422">
        <v>3332.5667170000002</v>
      </c>
      <c r="O64" s="422">
        <v>864.42048899999998</v>
      </c>
      <c r="P64" s="422">
        <v>941.60141299999998</v>
      </c>
      <c r="Q64" s="422">
        <v>1246.850956</v>
      </c>
      <c r="R64" s="422">
        <v>3052.8728580000002</v>
      </c>
      <c r="S64" s="422">
        <v>11387.314795</v>
      </c>
      <c r="T64" s="422">
        <v>1433.0840049999999</v>
      </c>
      <c r="U64" s="422">
        <v>1536.426997</v>
      </c>
      <c r="V64" s="422">
        <v>1850.4725490000001</v>
      </c>
      <c r="W64" s="422">
        <v>4819.9835510000003</v>
      </c>
      <c r="X64" s="422">
        <v>1328.2461920000001</v>
      </c>
      <c r="Y64" s="422">
        <v>2083.065517</v>
      </c>
      <c r="Z64" s="422">
        <v>1570.227232</v>
      </c>
      <c r="AA64" s="422">
        <v>4981.5389409999998</v>
      </c>
      <c r="AB64" s="422">
        <v>2205.0710669999999</v>
      </c>
      <c r="AC64" s="422">
        <v>2312.1000669999999</v>
      </c>
      <c r="AD64" s="422">
        <v>2648.1271919999999</v>
      </c>
      <c r="AE64" s="422">
        <v>7165.2983260000001</v>
      </c>
      <c r="AF64" s="422">
        <v>2670.4217149999999</v>
      </c>
      <c r="AG64" s="422">
        <v>2846.2729610000001</v>
      </c>
      <c r="AH64" s="422">
        <v>2726.9262290000001</v>
      </c>
      <c r="AI64" s="422">
        <v>8243.6209049999998</v>
      </c>
      <c r="AJ64" s="297">
        <v>25210.441723</v>
      </c>
      <c r="AK64" s="422">
        <v>3159.6210270000001</v>
      </c>
      <c r="AL64" s="422">
        <v>3311.5854330000002</v>
      </c>
      <c r="AM64" s="422">
        <v>2843.6146429999999</v>
      </c>
      <c r="AN64" s="422">
        <v>9314.8211030000002</v>
      </c>
      <c r="AO64" s="422">
        <v>3526.5426109999999</v>
      </c>
      <c r="AP64" s="422">
        <v>5018.3672340000003</v>
      </c>
      <c r="AQ64" s="422">
        <v>4561.4941849999996</v>
      </c>
      <c r="AR64" s="422">
        <v>13106.40403</v>
      </c>
      <c r="AS64" s="422">
        <v>6104.3088509999998</v>
      </c>
      <c r="AT64" s="422">
        <v>5439.4526290000003</v>
      </c>
      <c r="AU64" s="422">
        <v>5405.5444669999997</v>
      </c>
      <c r="AV64" s="422">
        <v>16949.305947000001</v>
      </c>
      <c r="AW64" s="422">
        <v>4832.9495239999997</v>
      </c>
      <c r="AX64" s="422">
        <v>5475.5439269999997</v>
      </c>
      <c r="AY64" s="422">
        <v>5578.4339060000002</v>
      </c>
      <c r="AZ64" s="422">
        <v>15886.927357</v>
      </c>
      <c r="BA64" s="556">
        <v>55257.458436000001</v>
      </c>
      <c r="BB64" s="422">
        <v>4063.7889409999998</v>
      </c>
      <c r="BC64" s="422">
        <v>2511.5218340000001</v>
      </c>
      <c r="BD64" s="422">
        <v>2995.8114999999998</v>
      </c>
      <c r="BE64" s="422">
        <v>9571.1222749999997</v>
      </c>
      <c r="BF64" s="422">
        <v>2505.153155</v>
      </c>
      <c r="BG64" s="422">
        <v>3099.131108</v>
      </c>
      <c r="BH64" s="422">
        <v>2359.970613</v>
      </c>
      <c r="BI64" s="422">
        <v>7964.254876</v>
      </c>
      <c r="BJ64" s="422">
        <v>2526.001847</v>
      </c>
      <c r="BK64" s="422">
        <v>2796.6627589999998</v>
      </c>
      <c r="BL64" s="422">
        <v>2412.1128629999998</v>
      </c>
      <c r="BM64" s="422">
        <v>7734.7774689999997</v>
      </c>
      <c r="BN64" s="422">
        <v>3175.0638079999999</v>
      </c>
      <c r="BO64" s="422">
        <v>4829.9279909999996</v>
      </c>
      <c r="BP64" s="422">
        <v>3070.4690030000002</v>
      </c>
      <c r="BQ64" s="422">
        <v>11075.460802</v>
      </c>
      <c r="BR64" s="297">
        <v>36345.615422000003</v>
      </c>
      <c r="BS64" s="422">
        <v>2840.2339419999998</v>
      </c>
      <c r="BT64" s="422">
        <v>2283.195299</v>
      </c>
      <c r="BU64" s="422">
        <v>4802.9845070000001</v>
      </c>
      <c r="BV64" s="422">
        <v>9926.4137480000009</v>
      </c>
      <c r="BW64" s="422">
        <v>3670.31718</v>
      </c>
      <c r="BX64" s="422">
        <v>4974.8859329999996</v>
      </c>
      <c r="BY64" s="422">
        <v>2855.1194350000001</v>
      </c>
      <c r="BZ64" s="422">
        <v>11500.322548</v>
      </c>
      <c r="CA64" s="422">
        <v>3716.0302459999998</v>
      </c>
      <c r="CB64" s="422">
        <v>2622.6396410000002</v>
      </c>
      <c r="CC64" s="422">
        <v>3473.1607319999998</v>
      </c>
      <c r="CD64" s="422">
        <v>9811.8306190000003</v>
      </c>
      <c r="CE64" s="422">
        <v>3643.8782799999999</v>
      </c>
      <c r="CF64" s="422">
        <v>4860.6743690000003</v>
      </c>
      <c r="CG64" s="422">
        <v>3784.5549380000002</v>
      </c>
      <c r="CH64" s="422">
        <v>12289.107587</v>
      </c>
      <c r="CI64" s="297">
        <v>43527.674502000002</v>
      </c>
      <c r="CJ64" s="422">
        <v>3694.736911</v>
      </c>
      <c r="CK64" s="422">
        <v>3740.387651</v>
      </c>
      <c r="CL64" s="422">
        <v>4187.734923</v>
      </c>
      <c r="CM64" s="422">
        <v>11622.859485000001</v>
      </c>
      <c r="CN64" s="422">
        <v>5708.3022620000002</v>
      </c>
      <c r="CO64" s="422">
        <v>6515.5496679999997</v>
      </c>
      <c r="CP64" s="422">
        <v>4848.505365</v>
      </c>
      <c r="CQ64" s="422">
        <v>17072.357295000002</v>
      </c>
      <c r="CR64" s="422">
        <v>6105.2773299999999</v>
      </c>
      <c r="CS64" s="422">
        <v>6373.1281339999996</v>
      </c>
      <c r="CT64" s="422">
        <v>7150.3083559999995</v>
      </c>
      <c r="CU64" s="422">
        <v>19628.713820000001</v>
      </c>
      <c r="CV64" s="422">
        <v>6434.4448869999997</v>
      </c>
      <c r="CW64" s="422">
        <v>8532.5414970000002</v>
      </c>
      <c r="CX64" s="422">
        <v>8387.2259809999996</v>
      </c>
      <c r="CY64" s="422">
        <v>23354.212364999999</v>
      </c>
      <c r="CZ64" s="297">
        <v>71678.142963999999</v>
      </c>
      <c r="DA64" s="430" t="s">
        <v>925</v>
      </c>
      <c r="DB64" s="267" t="s">
        <v>849</v>
      </c>
      <c r="DH64" s="40"/>
      <c r="DI64" s="40"/>
      <c r="DJ64" s="41"/>
      <c r="DK64" s="41"/>
      <c r="DL64" s="41"/>
    </row>
    <row r="65" spans="1:116" s="230" customFormat="1" ht="18" hidden="1" customHeight="1" outlineLevel="1" x14ac:dyDescent="0.5">
      <c r="A65" s="268" t="s">
        <v>851</v>
      </c>
      <c r="B65" s="425" t="s">
        <v>852</v>
      </c>
      <c r="C65" s="421">
        <v>294.48871600000001</v>
      </c>
      <c r="D65" s="421">
        <v>310.85366499999998</v>
      </c>
      <c r="E65" s="421">
        <v>281.35733399999998</v>
      </c>
      <c r="F65" s="421">
        <v>886.69971499999997</v>
      </c>
      <c r="G65" s="421">
        <v>268.03120899999999</v>
      </c>
      <c r="H65" s="421">
        <v>321.091229</v>
      </c>
      <c r="I65" s="421">
        <v>274.08087699999999</v>
      </c>
      <c r="J65" s="421">
        <v>863.20331499999998</v>
      </c>
      <c r="K65" s="421">
        <v>304.86949700000002</v>
      </c>
      <c r="L65" s="421">
        <v>265.253288</v>
      </c>
      <c r="M65" s="421">
        <v>323.086703</v>
      </c>
      <c r="N65" s="421">
        <v>893.20948799999996</v>
      </c>
      <c r="O65" s="421">
        <v>313.79267499999997</v>
      </c>
      <c r="P65" s="421">
        <v>299.761145</v>
      </c>
      <c r="Q65" s="421">
        <v>267.876374</v>
      </c>
      <c r="R65" s="421">
        <v>881.43019400000003</v>
      </c>
      <c r="S65" s="421">
        <v>3524.5427119999999</v>
      </c>
      <c r="T65" s="421">
        <v>260.22047199999997</v>
      </c>
      <c r="U65" s="421">
        <v>396.47153100000003</v>
      </c>
      <c r="V65" s="421">
        <v>366.087985</v>
      </c>
      <c r="W65" s="421">
        <v>1022.779988</v>
      </c>
      <c r="X65" s="421">
        <v>297.53063500000002</v>
      </c>
      <c r="Y65" s="421">
        <v>418.90920399999999</v>
      </c>
      <c r="Z65" s="421">
        <v>303.08563199999998</v>
      </c>
      <c r="AA65" s="421">
        <v>1019.525471</v>
      </c>
      <c r="AB65" s="421">
        <v>312.80345599999998</v>
      </c>
      <c r="AC65" s="421">
        <v>417.66216200000002</v>
      </c>
      <c r="AD65" s="421">
        <v>375.31251600000002</v>
      </c>
      <c r="AE65" s="421">
        <v>1105.7781339999999</v>
      </c>
      <c r="AF65" s="421">
        <v>371.89701500000001</v>
      </c>
      <c r="AG65" s="421">
        <v>358.79924099999999</v>
      </c>
      <c r="AH65" s="421">
        <v>394.17094500000002</v>
      </c>
      <c r="AI65" s="421">
        <v>1124.867201</v>
      </c>
      <c r="AJ65" s="296">
        <v>4272.9507940000003</v>
      </c>
      <c r="AK65" s="421">
        <v>276.11794600000002</v>
      </c>
      <c r="AL65" s="421">
        <v>369.36242900000002</v>
      </c>
      <c r="AM65" s="421">
        <v>325.55558500000001</v>
      </c>
      <c r="AN65" s="421">
        <v>971.03596000000005</v>
      </c>
      <c r="AO65" s="421">
        <v>380.72632900000002</v>
      </c>
      <c r="AP65" s="421">
        <v>578.91329199999996</v>
      </c>
      <c r="AQ65" s="421">
        <v>399.24019099999998</v>
      </c>
      <c r="AR65" s="421">
        <v>1358.8798119999999</v>
      </c>
      <c r="AS65" s="421">
        <v>552.14298599999995</v>
      </c>
      <c r="AT65" s="421">
        <v>478.68827599999997</v>
      </c>
      <c r="AU65" s="421">
        <v>569.93481399999996</v>
      </c>
      <c r="AV65" s="421">
        <v>1600.7660760000001</v>
      </c>
      <c r="AW65" s="421">
        <v>463.99691999999999</v>
      </c>
      <c r="AX65" s="421">
        <v>442.248603</v>
      </c>
      <c r="AY65" s="421">
        <v>552.59510899999998</v>
      </c>
      <c r="AZ65" s="421">
        <v>1458.840633</v>
      </c>
      <c r="BA65" s="555">
        <v>5389.522481</v>
      </c>
      <c r="BB65" s="421">
        <v>2477.5146089999998</v>
      </c>
      <c r="BC65" s="421">
        <v>2586.6875690000002</v>
      </c>
      <c r="BD65" s="421">
        <v>2584.589915</v>
      </c>
      <c r="BE65" s="421">
        <v>7648.792093</v>
      </c>
      <c r="BF65" s="421">
        <v>2359.3598179999999</v>
      </c>
      <c r="BG65" s="421">
        <v>3377.0701840000002</v>
      </c>
      <c r="BH65" s="421">
        <v>2679.5474380000001</v>
      </c>
      <c r="BI65" s="421">
        <v>8415.9774400000006</v>
      </c>
      <c r="BJ65" s="421">
        <v>3520.4928380000001</v>
      </c>
      <c r="BK65" s="421">
        <v>3536.2386280000001</v>
      </c>
      <c r="BL65" s="421">
        <v>2942.1349479999999</v>
      </c>
      <c r="BM65" s="421">
        <v>9998.8664140000001</v>
      </c>
      <c r="BN65" s="421">
        <v>3650.358005</v>
      </c>
      <c r="BO65" s="421">
        <v>3269.4904849999998</v>
      </c>
      <c r="BP65" s="421">
        <v>2876.8287869999999</v>
      </c>
      <c r="BQ65" s="421">
        <v>9796.6772770000007</v>
      </c>
      <c r="BR65" s="296">
        <v>35860.313223999998</v>
      </c>
      <c r="BS65" s="421">
        <v>3533.6685320000001</v>
      </c>
      <c r="BT65" s="421">
        <v>3746.1763620000002</v>
      </c>
      <c r="BU65" s="421">
        <v>4349.4018269999997</v>
      </c>
      <c r="BV65" s="421">
        <v>11629.246721</v>
      </c>
      <c r="BW65" s="421">
        <v>3578.7957080000001</v>
      </c>
      <c r="BX65" s="421">
        <v>4053.4045099999998</v>
      </c>
      <c r="BY65" s="421">
        <v>4328.482387</v>
      </c>
      <c r="BZ65" s="421">
        <v>11960.682605</v>
      </c>
      <c r="CA65" s="421">
        <v>5656.4041269999998</v>
      </c>
      <c r="CB65" s="421">
        <v>4214.0741280000002</v>
      </c>
      <c r="CC65" s="421">
        <v>4221.1133090000003</v>
      </c>
      <c r="CD65" s="421">
        <v>14091.591564</v>
      </c>
      <c r="CE65" s="421">
        <v>4626.7967909999998</v>
      </c>
      <c r="CF65" s="421">
        <v>5365.6583309999996</v>
      </c>
      <c r="CG65" s="421">
        <v>4498.2040980000002</v>
      </c>
      <c r="CH65" s="421">
        <v>14490.65922</v>
      </c>
      <c r="CI65" s="296">
        <v>52172.180110000001</v>
      </c>
      <c r="CJ65" s="421">
        <v>5094.6476469999998</v>
      </c>
      <c r="CK65" s="421">
        <v>4637.3888129999996</v>
      </c>
      <c r="CL65" s="421">
        <v>3876.2988850000002</v>
      </c>
      <c r="CM65" s="421">
        <v>13608.335343999999</v>
      </c>
      <c r="CN65" s="421">
        <v>4834.9586179999997</v>
      </c>
      <c r="CO65" s="421">
        <v>5666.2124990000002</v>
      </c>
      <c r="CP65" s="421">
        <v>5934.213538</v>
      </c>
      <c r="CQ65" s="421">
        <v>16435.384655000002</v>
      </c>
      <c r="CR65" s="421">
        <v>5430.2420030000003</v>
      </c>
      <c r="CS65" s="421">
        <v>4765.212657</v>
      </c>
      <c r="CT65" s="421">
        <v>4503.6784019999996</v>
      </c>
      <c r="CU65" s="421">
        <v>14699.133062000001</v>
      </c>
      <c r="CV65" s="421">
        <v>4982.6232730000002</v>
      </c>
      <c r="CW65" s="421">
        <v>4318.5231759999997</v>
      </c>
      <c r="CX65" s="421">
        <v>5102.3140430000003</v>
      </c>
      <c r="CY65" s="421">
        <v>14403.460493</v>
      </c>
      <c r="CZ65" s="296">
        <v>59146.313554</v>
      </c>
      <c r="DA65" s="429" t="s">
        <v>926</v>
      </c>
      <c r="DB65" s="268" t="s">
        <v>851</v>
      </c>
      <c r="DH65" s="40"/>
      <c r="DI65" s="40"/>
      <c r="DJ65" s="41"/>
      <c r="DK65" s="41"/>
      <c r="DL65" s="41"/>
    </row>
    <row r="66" spans="1:116" s="230" customFormat="1" ht="18" hidden="1" customHeight="1" outlineLevel="1" x14ac:dyDescent="0.5">
      <c r="A66" s="267" t="s">
        <v>853</v>
      </c>
      <c r="B66" s="426" t="s">
        <v>854</v>
      </c>
      <c r="C66" s="422">
        <v>306.63554399999998</v>
      </c>
      <c r="D66" s="422">
        <v>689.45517800000005</v>
      </c>
      <c r="E66" s="422">
        <v>337.37359900000001</v>
      </c>
      <c r="F66" s="422">
        <v>1333.4643209999999</v>
      </c>
      <c r="G66" s="422">
        <v>221.23414700000001</v>
      </c>
      <c r="H66" s="422">
        <v>406.57894599999997</v>
      </c>
      <c r="I66" s="422">
        <v>354.27482800000001</v>
      </c>
      <c r="J66" s="422">
        <v>982.08792100000005</v>
      </c>
      <c r="K66" s="422">
        <v>339.21688</v>
      </c>
      <c r="L66" s="422">
        <v>340.13770599999998</v>
      </c>
      <c r="M66" s="422">
        <v>300.77723099999997</v>
      </c>
      <c r="N66" s="422">
        <v>980.13181699999996</v>
      </c>
      <c r="O66" s="422">
        <v>366.08475399999998</v>
      </c>
      <c r="P66" s="422">
        <v>342.28599600000001</v>
      </c>
      <c r="Q66" s="422">
        <v>411.919175</v>
      </c>
      <c r="R66" s="422">
        <v>1120.289925</v>
      </c>
      <c r="S66" s="422">
        <v>4415.9739840000002</v>
      </c>
      <c r="T66" s="422">
        <v>416.55507599999999</v>
      </c>
      <c r="U66" s="422">
        <v>716.63024900000005</v>
      </c>
      <c r="V66" s="422">
        <v>1395.6583740000001</v>
      </c>
      <c r="W66" s="422">
        <v>2528.843699</v>
      </c>
      <c r="X66" s="422">
        <v>260.86089900000002</v>
      </c>
      <c r="Y66" s="422">
        <v>349.08500500000002</v>
      </c>
      <c r="Z66" s="422">
        <v>264.048879</v>
      </c>
      <c r="AA66" s="422">
        <v>873.99478299999998</v>
      </c>
      <c r="AB66" s="422">
        <v>358.70696500000003</v>
      </c>
      <c r="AC66" s="422">
        <v>377.07541099999997</v>
      </c>
      <c r="AD66" s="422">
        <v>350.45209899999998</v>
      </c>
      <c r="AE66" s="422">
        <v>1086.234475</v>
      </c>
      <c r="AF66" s="422">
        <v>379.85335700000002</v>
      </c>
      <c r="AG66" s="422">
        <v>366.58155900000003</v>
      </c>
      <c r="AH66" s="422">
        <v>624.77238999999997</v>
      </c>
      <c r="AI66" s="422">
        <v>1371.207306</v>
      </c>
      <c r="AJ66" s="297">
        <v>5860.2802629999996</v>
      </c>
      <c r="AK66" s="422">
        <v>459.27029499999998</v>
      </c>
      <c r="AL66" s="422">
        <v>587.54769599999997</v>
      </c>
      <c r="AM66" s="422">
        <v>885.31547499999999</v>
      </c>
      <c r="AN66" s="422">
        <v>1932.1334649999999</v>
      </c>
      <c r="AO66" s="422">
        <v>1579.8811619999999</v>
      </c>
      <c r="AP66" s="422">
        <v>783.87262399999997</v>
      </c>
      <c r="AQ66" s="422">
        <v>569.30941499999994</v>
      </c>
      <c r="AR66" s="422">
        <v>2933.0632009999999</v>
      </c>
      <c r="AS66" s="422">
        <v>764.36820799999998</v>
      </c>
      <c r="AT66" s="422">
        <v>772.12911399999996</v>
      </c>
      <c r="AU66" s="422">
        <v>739.46111699999994</v>
      </c>
      <c r="AV66" s="422">
        <v>2275.958439</v>
      </c>
      <c r="AW66" s="422">
        <v>636.13434299999994</v>
      </c>
      <c r="AX66" s="422">
        <v>825.08165499999996</v>
      </c>
      <c r="AY66" s="422">
        <v>942.972982</v>
      </c>
      <c r="AZ66" s="422">
        <v>2404.1889799999999</v>
      </c>
      <c r="BA66" s="556">
        <v>9545.3440850000006</v>
      </c>
      <c r="BB66" s="422">
        <v>7862.8002109999998</v>
      </c>
      <c r="BC66" s="422">
        <v>6958.7374579999996</v>
      </c>
      <c r="BD66" s="422">
        <v>7124.5589389999996</v>
      </c>
      <c r="BE66" s="422">
        <v>21946.096608</v>
      </c>
      <c r="BF66" s="422">
        <v>8616.1053360000005</v>
      </c>
      <c r="BG66" s="422">
        <v>7944.3504800000001</v>
      </c>
      <c r="BH66" s="422">
        <v>6517.2166079999997</v>
      </c>
      <c r="BI66" s="422">
        <v>23077.672424</v>
      </c>
      <c r="BJ66" s="422">
        <v>7865.1954679999999</v>
      </c>
      <c r="BK66" s="422">
        <v>8245.1960729999992</v>
      </c>
      <c r="BL66" s="422">
        <v>7171.164417</v>
      </c>
      <c r="BM66" s="422">
        <v>23281.555958000001</v>
      </c>
      <c r="BN66" s="422">
        <v>10126.963035999999</v>
      </c>
      <c r="BO66" s="422">
        <v>7322.6539549999998</v>
      </c>
      <c r="BP66" s="422">
        <v>9389.5761149999998</v>
      </c>
      <c r="BQ66" s="422">
        <v>26839.193105999999</v>
      </c>
      <c r="BR66" s="297">
        <v>95144.518096</v>
      </c>
      <c r="BS66" s="422">
        <v>7505.914237</v>
      </c>
      <c r="BT66" s="422">
        <v>6091.8669829999999</v>
      </c>
      <c r="BU66" s="422">
        <v>8421.7668369999992</v>
      </c>
      <c r="BV66" s="422">
        <v>22019.548057</v>
      </c>
      <c r="BW66" s="422">
        <v>6865.5627450000002</v>
      </c>
      <c r="BX66" s="422">
        <v>7071.3690219999999</v>
      </c>
      <c r="BY66" s="422">
        <v>9092.5100249999996</v>
      </c>
      <c r="BZ66" s="422">
        <v>23029.441792000001</v>
      </c>
      <c r="CA66" s="422">
        <v>8042.9704570000004</v>
      </c>
      <c r="CB66" s="422">
        <v>8669.4153449999994</v>
      </c>
      <c r="CC66" s="422">
        <v>8735.5774390000006</v>
      </c>
      <c r="CD66" s="422">
        <v>25447.963241000001</v>
      </c>
      <c r="CE66" s="422">
        <v>9890.1193079999994</v>
      </c>
      <c r="CF66" s="422">
        <v>8542.4813419999991</v>
      </c>
      <c r="CG66" s="422">
        <v>10443.592200999999</v>
      </c>
      <c r="CH66" s="422">
        <v>28876.192851</v>
      </c>
      <c r="CI66" s="297">
        <v>99373.145940999995</v>
      </c>
      <c r="CJ66" s="422">
        <v>8816.5463020000007</v>
      </c>
      <c r="CK66" s="422">
        <v>8297.3677349999998</v>
      </c>
      <c r="CL66" s="422">
        <v>8639.3862019999997</v>
      </c>
      <c r="CM66" s="422">
        <v>25753.300239</v>
      </c>
      <c r="CN66" s="422">
        <v>10128.233866</v>
      </c>
      <c r="CO66" s="422">
        <v>7900.1323609999999</v>
      </c>
      <c r="CP66" s="422">
        <v>7556.8771489999999</v>
      </c>
      <c r="CQ66" s="422">
        <v>25585.243375999999</v>
      </c>
      <c r="CR66" s="422">
        <v>9577.6135759999997</v>
      </c>
      <c r="CS66" s="422">
        <v>9210.8746790000005</v>
      </c>
      <c r="CT66" s="422">
        <v>8886.9144629999992</v>
      </c>
      <c r="CU66" s="422">
        <v>27675.402718000001</v>
      </c>
      <c r="CV66" s="422">
        <v>8890.8050449999992</v>
      </c>
      <c r="CW66" s="422">
        <v>9147.255502</v>
      </c>
      <c r="CX66" s="422">
        <v>10657.412021</v>
      </c>
      <c r="CY66" s="422">
        <v>28695.472568000001</v>
      </c>
      <c r="CZ66" s="297">
        <v>107709.4189</v>
      </c>
      <c r="DA66" s="430" t="s">
        <v>927</v>
      </c>
      <c r="DB66" s="267" t="s">
        <v>853</v>
      </c>
      <c r="DH66" s="40"/>
      <c r="DI66" s="40"/>
      <c r="DJ66" s="41"/>
      <c r="DK66" s="41"/>
      <c r="DL66" s="41"/>
    </row>
    <row r="67" spans="1:116" s="230" customFormat="1" ht="18" hidden="1" customHeight="1" outlineLevel="1" x14ac:dyDescent="0.5">
      <c r="A67" s="268" t="s">
        <v>855</v>
      </c>
      <c r="B67" s="425" t="s">
        <v>856</v>
      </c>
      <c r="C67" s="421">
        <v>1673.330328</v>
      </c>
      <c r="D67" s="421">
        <v>999.38709100000005</v>
      </c>
      <c r="E67" s="421">
        <v>1593.9019699999999</v>
      </c>
      <c r="F67" s="421">
        <v>4266.6193890000004</v>
      </c>
      <c r="G67" s="421">
        <v>1203.6888289999999</v>
      </c>
      <c r="H67" s="421">
        <v>2599.578614</v>
      </c>
      <c r="I67" s="421">
        <v>823.22676799999999</v>
      </c>
      <c r="J67" s="421">
        <v>4626.4942110000002</v>
      </c>
      <c r="K67" s="421">
        <v>1070.954303</v>
      </c>
      <c r="L67" s="421">
        <v>3683.4475259999999</v>
      </c>
      <c r="M67" s="421">
        <v>1373.5525239999999</v>
      </c>
      <c r="N67" s="421">
        <v>6127.9543530000001</v>
      </c>
      <c r="O67" s="421">
        <v>1007.424488</v>
      </c>
      <c r="P67" s="421">
        <v>1739.426389</v>
      </c>
      <c r="Q67" s="421">
        <v>4014.8306189999998</v>
      </c>
      <c r="R67" s="421">
        <v>6761.6814960000002</v>
      </c>
      <c r="S67" s="421">
        <v>21782.749448999999</v>
      </c>
      <c r="T67" s="421">
        <v>3544.2622019999999</v>
      </c>
      <c r="U67" s="421">
        <v>1217.668263</v>
      </c>
      <c r="V67" s="421">
        <v>1034.329563</v>
      </c>
      <c r="W67" s="421">
        <v>5796.2600279999997</v>
      </c>
      <c r="X67" s="421">
        <v>2934.4786130000002</v>
      </c>
      <c r="Y67" s="421">
        <v>5591.2025279999998</v>
      </c>
      <c r="Z67" s="421">
        <v>2565.6009239999998</v>
      </c>
      <c r="AA67" s="421">
        <v>11091.282064999999</v>
      </c>
      <c r="AB67" s="421">
        <v>1890.959707</v>
      </c>
      <c r="AC67" s="421">
        <v>3237.8872710000001</v>
      </c>
      <c r="AD67" s="421">
        <v>2265.7180779999999</v>
      </c>
      <c r="AE67" s="421">
        <v>7394.5650560000004</v>
      </c>
      <c r="AF67" s="421">
        <v>939.36713699999996</v>
      </c>
      <c r="AG67" s="421">
        <v>3106.7846399999999</v>
      </c>
      <c r="AH67" s="421">
        <v>3541.586847</v>
      </c>
      <c r="AI67" s="421">
        <v>7587.7386239999996</v>
      </c>
      <c r="AJ67" s="296">
        <v>31869.845773000001</v>
      </c>
      <c r="AK67" s="421">
        <v>2210.3123329999999</v>
      </c>
      <c r="AL67" s="421">
        <v>3142.2436889999999</v>
      </c>
      <c r="AM67" s="421">
        <v>2166.4793610000002</v>
      </c>
      <c r="AN67" s="421">
        <v>7519.035382</v>
      </c>
      <c r="AO67" s="421">
        <v>3917.8595599999999</v>
      </c>
      <c r="AP67" s="421">
        <v>2657.692149</v>
      </c>
      <c r="AQ67" s="421">
        <v>1012.7202140000001</v>
      </c>
      <c r="AR67" s="421">
        <v>7588.2719230000002</v>
      </c>
      <c r="AS67" s="421">
        <v>1364.411642</v>
      </c>
      <c r="AT67" s="421">
        <v>1423.198543</v>
      </c>
      <c r="AU67" s="421">
        <v>1608.0499279999999</v>
      </c>
      <c r="AV67" s="421">
        <v>4395.6601129999999</v>
      </c>
      <c r="AW67" s="421">
        <v>4454.8269769999997</v>
      </c>
      <c r="AX67" s="421">
        <v>2468.027345</v>
      </c>
      <c r="AY67" s="421">
        <v>2999.1305990000001</v>
      </c>
      <c r="AZ67" s="421">
        <v>9921.9849209999993</v>
      </c>
      <c r="BA67" s="555">
        <v>29424.952338999999</v>
      </c>
      <c r="BB67" s="421">
        <v>734.83339000000001</v>
      </c>
      <c r="BC67" s="421">
        <v>1187.4803059999999</v>
      </c>
      <c r="BD67" s="421">
        <v>1562.560745</v>
      </c>
      <c r="BE67" s="421">
        <v>3484.8744409999999</v>
      </c>
      <c r="BF67" s="421">
        <v>480.49089900000001</v>
      </c>
      <c r="BG67" s="421">
        <v>2359.9365870000001</v>
      </c>
      <c r="BH67" s="421">
        <v>1221.27855</v>
      </c>
      <c r="BI67" s="421">
        <v>4061.706036</v>
      </c>
      <c r="BJ67" s="421">
        <v>1924.456678</v>
      </c>
      <c r="BK67" s="421">
        <v>1532.228711</v>
      </c>
      <c r="BL67" s="421">
        <v>1930.3796030000001</v>
      </c>
      <c r="BM67" s="421">
        <v>5387.0649919999996</v>
      </c>
      <c r="BN67" s="421">
        <v>3335.3956029999999</v>
      </c>
      <c r="BO67" s="421">
        <v>1008.935071</v>
      </c>
      <c r="BP67" s="421">
        <v>810.53725899999995</v>
      </c>
      <c r="BQ67" s="421">
        <v>5154.8679330000004</v>
      </c>
      <c r="BR67" s="296">
        <v>18088.513402</v>
      </c>
      <c r="BS67" s="421">
        <v>1171.829009</v>
      </c>
      <c r="BT67" s="421">
        <v>1494.5774960000001</v>
      </c>
      <c r="BU67" s="421">
        <v>933.24213599999996</v>
      </c>
      <c r="BV67" s="421">
        <v>3599.6486410000002</v>
      </c>
      <c r="BW67" s="421">
        <v>987.55141500000002</v>
      </c>
      <c r="BX67" s="421">
        <v>1510.2327720000001</v>
      </c>
      <c r="BY67" s="421">
        <v>477.59381999999999</v>
      </c>
      <c r="BZ67" s="421">
        <v>2975.3780069999998</v>
      </c>
      <c r="CA67" s="421">
        <v>2612.7323240000001</v>
      </c>
      <c r="CB67" s="421">
        <v>835.82117000000005</v>
      </c>
      <c r="CC67" s="421">
        <v>2959.6414530000002</v>
      </c>
      <c r="CD67" s="421">
        <v>6408.194947</v>
      </c>
      <c r="CE67" s="421">
        <v>1350.6236699999999</v>
      </c>
      <c r="CF67" s="421">
        <v>1656.1413769999999</v>
      </c>
      <c r="CG67" s="421">
        <v>1419.4802420000001</v>
      </c>
      <c r="CH67" s="421">
        <v>4426.2452890000004</v>
      </c>
      <c r="CI67" s="296">
        <v>17409.466884000001</v>
      </c>
      <c r="CJ67" s="421">
        <v>1252.483459</v>
      </c>
      <c r="CK67" s="421">
        <v>1413.310052</v>
      </c>
      <c r="CL67" s="421">
        <v>2369.7754020000002</v>
      </c>
      <c r="CM67" s="421">
        <v>5035.5689130000001</v>
      </c>
      <c r="CN67" s="421">
        <v>1395.979053</v>
      </c>
      <c r="CO67" s="421">
        <v>1253.80546</v>
      </c>
      <c r="CP67" s="421">
        <v>1319.481041</v>
      </c>
      <c r="CQ67" s="421">
        <v>3969.2655540000001</v>
      </c>
      <c r="CR67" s="421">
        <v>1444.5630679999999</v>
      </c>
      <c r="CS67" s="421">
        <v>1179.1551730000001</v>
      </c>
      <c r="CT67" s="421">
        <v>1230.208382</v>
      </c>
      <c r="CU67" s="421">
        <v>3853.9266229999998</v>
      </c>
      <c r="CV67" s="421">
        <v>990.23969399999999</v>
      </c>
      <c r="CW67" s="421">
        <v>2178.7876070000002</v>
      </c>
      <c r="CX67" s="421">
        <v>2968.261211</v>
      </c>
      <c r="CY67" s="421">
        <v>6137.2885120000001</v>
      </c>
      <c r="CZ67" s="296">
        <v>18996.049602999999</v>
      </c>
      <c r="DA67" s="429" t="s">
        <v>928</v>
      </c>
      <c r="DB67" s="268" t="s">
        <v>855</v>
      </c>
      <c r="DH67" s="40"/>
      <c r="DI67" s="40"/>
      <c r="DJ67" s="41"/>
      <c r="DK67" s="41"/>
      <c r="DL67" s="41"/>
    </row>
    <row r="68" spans="1:116" s="230" customFormat="1" ht="18" customHeight="1" collapsed="1" x14ac:dyDescent="0.5">
      <c r="A68" s="299" t="s">
        <v>960</v>
      </c>
      <c r="B68" s="433" t="s">
        <v>961</v>
      </c>
      <c r="C68" s="432">
        <v>3672.822502</v>
      </c>
      <c r="D68" s="432">
        <v>3563.788998</v>
      </c>
      <c r="E68" s="432">
        <v>3968.5903410000001</v>
      </c>
      <c r="F68" s="432">
        <v>11205.201841000002</v>
      </c>
      <c r="G68" s="432">
        <v>2905.5905620000003</v>
      </c>
      <c r="H68" s="432">
        <v>5106.9678810000005</v>
      </c>
      <c r="I68" s="432">
        <v>3017.5867389999999</v>
      </c>
      <c r="J68" s="432">
        <v>11030.145182</v>
      </c>
      <c r="K68" s="432">
        <v>3413.0001179999999</v>
      </c>
      <c r="L68" s="432">
        <v>6604.0409499999996</v>
      </c>
      <c r="M68" s="432">
        <v>3925.0037410000004</v>
      </c>
      <c r="N68" s="432">
        <v>13942.044808999999</v>
      </c>
      <c r="O68" s="432">
        <v>3577.5403580000002</v>
      </c>
      <c r="P68" s="432">
        <v>4223.7632560000002</v>
      </c>
      <c r="Q68" s="432">
        <v>6802.2906679999996</v>
      </c>
      <c r="R68" s="432">
        <v>14603.594282</v>
      </c>
      <c r="S68" s="432">
        <v>50780.986113999999</v>
      </c>
      <c r="T68" s="432">
        <v>6741.4053779999995</v>
      </c>
      <c r="U68" s="432">
        <v>5561.2463090000001</v>
      </c>
      <c r="V68" s="432">
        <v>5826.7629540000007</v>
      </c>
      <c r="W68" s="432">
        <v>18129.414640999999</v>
      </c>
      <c r="X68" s="432">
        <v>5807.6270300000006</v>
      </c>
      <c r="Y68" s="432">
        <v>9655.6961960000008</v>
      </c>
      <c r="Z68" s="432">
        <v>5231.0558169999995</v>
      </c>
      <c r="AA68" s="432">
        <v>20694.379043000001</v>
      </c>
      <c r="AB68" s="432">
        <v>5751.714978</v>
      </c>
      <c r="AC68" s="432">
        <v>7809.1022169999997</v>
      </c>
      <c r="AD68" s="432">
        <v>6748.1985489999997</v>
      </c>
      <c r="AE68" s="432">
        <v>20309.015744</v>
      </c>
      <c r="AF68" s="432">
        <v>5749.0592829999996</v>
      </c>
      <c r="AG68" s="432">
        <v>7886.2728269999998</v>
      </c>
      <c r="AH68" s="432">
        <v>8161.1126399999994</v>
      </c>
      <c r="AI68" s="432">
        <v>21796.444750000002</v>
      </c>
      <c r="AJ68" s="300">
        <v>80929.254178000003</v>
      </c>
      <c r="AK68" s="432">
        <v>7407.1901380000008</v>
      </c>
      <c r="AL68" s="432">
        <v>8856.2933489999996</v>
      </c>
      <c r="AM68" s="432">
        <v>7372.7985260000005</v>
      </c>
      <c r="AN68" s="432">
        <v>23636.282012999996</v>
      </c>
      <c r="AO68" s="432">
        <v>10771.078485</v>
      </c>
      <c r="AP68" s="432">
        <v>10848.108418</v>
      </c>
      <c r="AQ68" s="432">
        <v>7910.6740709999995</v>
      </c>
      <c r="AR68" s="432">
        <v>29529.860972999999</v>
      </c>
      <c r="AS68" s="432">
        <v>11872.381921</v>
      </c>
      <c r="AT68" s="432">
        <v>9578.4368400000003</v>
      </c>
      <c r="AU68" s="432">
        <v>10533.417526000001</v>
      </c>
      <c r="AV68" s="432">
        <v>31984.236285999999</v>
      </c>
      <c r="AW68" s="432">
        <v>13119.505728</v>
      </c>
      <c r="AX68" s="432">
        <v>11202.154691</v>
      </c>
      <c r="AY68" s="432">
        <v>11971.334204999999</v>
      </c>
      <c r="AZ68" s="432">
        <v>36292.994624999999</v>
      </c>
      <c r="BA68" s="557">
        <v>121443.37389700001</v>
      </c>
      <c r="BB68" s="432">
        <v>23587.597032999998</v>
      </c>
      <c r="BC68" s="432">
        <v>20185.506277</v>
      </c>
      <c r="BD68" s="432">
        <v>22233.349527999999</v>
      </c>
      <c r="BE68" s="432">
        <v>66006.452837999997</v>
      </c>
      <c r="BF68" s="432">
        <v>21312.054052</v>
      </c>
      <c r="BG68" s="432">
        <v>25913.46629</v>
      </c>
      <c r="BH68" s="432">
        <v>20087.991044999999</v>
      </c>
      <c r="BI68" s="432">
        <v>67313.511387000006</v>
      </c>
      <c r="BJ68" s="432">
        <v>24809.925502999999</v>
      </c>
      <c r="BK68" s="432">
        <v>26020.543165999996</v>
      </c>
      <c r="BL68" s="432">
        <v>22264.283061000002</v>
      </c>
      <c r="BM68" s="432">
        <v>73094.751729999989</v>
      </c>
      <c r="BN68" s="432">
        <v>30942.293307000004</v>
      </c>
      <c r="BO68" s="432">
        <v>25401.950860999998</v>
      </c>
      <c r="BP68" s="432">
        <v>24273.117191000001</v>
      </c>
      <c r="BQ68" s="432">
        <v>80617.361359000002</v>
      </c>
      <c r="BR68" s="300">
        <v>287032.07731399999</v>
      </c>
      <c r="BS68" s="432">
        <v>23667.093605000002</v>
      </c>
      <c r="BT68" s="432">
        <v>22810.729232000002</v>
      </c>
      <c r="BU68" s="432">
        <v>28147.257026000003</v>
      </c>
      <c r="BV68" s="432">
        <v>74625.079863000021</v>
      </c>
      <c r="BW68" s="432">
        <v>24725.487036000002</v>
      </c>
      <c r="BX68" s="432">
        <v>28291.262246999995</v>
      </c>
      <c r="BY68" s="432">
        <v>26308.67902</v>
      </c>
      <c r="BZ68" s="432">
        <v>79325.428303000008</v>
      </c>
      <c r="CA68" s="432">
        <v>31064.204521</v>
      </c>
      <c r="CB68" s="432">
        <v>27487.320443000001</v>
      </c>
      <c r="CC68" s="432">
        <v>31487.564867000001</v>
      </c>
      <c r="CD68" s="432">
        <v>90039.089831000005</v>
      </c>
      <c r="CE68" s="432">
        <v>30582.711673000005</v>
      </c>
      <c r="CF68" s="432">
        <v>32205.673735999997</v>
      </c>
      <c r="CG68" s="432">
        <v>32703.032486</v>
      </c>
      <c r="CH68" s="432">
        <v>95491.417895000006</v>
      </c>
      <c r="CI68" s="300">
        <v>339481.01589199994</v>
      </c>
      <c r="CJ68" s="432">
        <v>29953.759812</v>
      </c>
      <c r="CK68" s="432">
        <v>28022.770324999998</v>
      </c>
      <c r="CL68" s="432">
        <v>31208.473113</v>
      </c>
      <c r="CM68" s="432">
        <v>89185.003249000001</v>
      </c>
      <c r="CN68" s="432">
        <v>33584.183972000006</v>
      </c>
      <c r="CO68" s="432">
        <v>34188.454062999997</v>
      </c>
      <c r="CP68" s="432">
        <v>31760.677561</v>
      </c>
      <c r="CQ68" s="432">
        <v>99533.315596</v>
      </c>
      <c r="CR68" s="432">
        <v>35797.355979</v>
      </c>
      <c r="CS68" s="432">
        <v>33974.897564999999</v>
      </c>
      <c r="CT68" s="432">
        <v>34017.246545999995</v>
      </c>
      <c r="CU68" s="432">
        <v>103789.50009000002</v>
      </c>
      <c r="CV68" s="432">
        <v>34748.368825999998</v>
      </c>
      <c r="CW68" s="432">
        <v>35929.545936000002</v>
      </c>
      <c r="CX68" s="432">
        <v>40948.394131999994</v>
      </c>
      <c r="CY68" s="432">
        <v>111626.30889499999</v>
      </c>
      <c r="CZ68" s="300">
        <v>404134.12783000001</v>
      </c>
      <c r="DA68" s="434" t="s">
        <v>962</v>
      </c>
      <c r="DB68" s="299" t="s">
        <v>960</v>
      </c>
      <c r="DH68" s="40"/>
      <c r="DI68" s="40"/>
      <c r="DJ68" s="41"/>
      <c r="DK68" s="41"/>
      <c r="DL68" s="41"/>
    </row>
    <row r="69" spans="1:116" s="230" customFormat="1" ht="18" hidden="1" customHeight="1" outlineLevel="1" x14ac:dyDescent="0.5">
      <c r="A69" s="267" t="s">
        <v>857</v>
      </c>
      <c r="B69" s="426" t="s">
        <v>858</v>
      </c>
      <c r="C69" s="422">
        <v>9.2378800000000005</v>
      </c>
      <c r="D69" s="422">
        <v>10.31865</v>
      </c>
      <c r="E69" s="422">
        <v>12.026527</v>
      </c>
      <c r="F69" s="422">
        <v>31.583057</v>
      </c>
      <c r="G69" s="422">
        <v>3.9775680000000002</v>
      </c>
      <c r="H69" s="422">
        <v>9.6695799999999998</v>
      </c>
      <c r="I69" s="422">
        <v>11.756945</v>
      </c>
      <c r="J69" s="422">
        <v>25.404093</v>
      </c>
      <c r="K69" s="422">
        <v>6.0179200000000002</v>
      </c>
      <c r="L69" s="422">
        <v>10.843819999999999</v>
      </c>
      <c r="M69" s="422">
        <v>8.8115199999999998</v>
      </c>
      <c r="N69" s="422">
        <v>25.673259999999999</v>
      </c>
      <c r="O69" s="422">
        <v>15.559599</v>
      </c>
      <c r="P69" s="422">
        <v>6.9150850000000004</v>
      </c>
      <c r="Q69" s="422">
        <v>13.036167000000001</v>
      </c>
      <c r="R69" s="422">
        <v>35.510851000000002</v>
      </c>
      <c r="S69" s="422">
        <v>118.171261</v>
      </c>
      <c r="T69" s="422">
        <v>15.29147</v>
      </c>
      <c r="U69" s="422">
        <v>13.644938</v>
      </c>
      <c r="V69" s="422">
        <v>16.382753000000001</v>
      </c>
      <c r="W69" s="422">
        <v>45.319161000000001</v>
      </c>
      <c r="X69" s="422">
        <v>12.936662</v>
      </c>
      <c r="Y69" s="422">
        <v>14.590040999999999</v>
      </c>
      <c r="Z69" s="422">
        <v>13.996206000000001</v>
      </c>
      <c r="AA69" s="422">
        <v>41.522908999999999</v>
      </c>
      <c r="AB69" s="422">
        <v>17.827012</v>
      </c>
      <c r="AC69" s="422">
        <v>9.8265790000000006</v>
      </c>
      <c r="AD69" s="422">
        <v>16.020429</v>
      </c>
      <c r="AE69" s="422">
        <v>43.674019999999999</v>
      </c>
      <c r="AF69" s="422">
        <v>16.854748000000001</v>
      </c>
      <c r="AG69" s="422">
        <v>11.515349000000001</v>
      </c>
      <c r="AH69" s="422">
        <v>23.941863000000001</v>
      </c>
      <c r="AI69" s="422">
        <v>52.311959999999999</v>
      </c>
      <c r="AJ69" s="297">
        <v>182.82804999999999</v>
      </c>
      <c r="AK69" s="422">
        <v>16.701392999999999</v>
      </c>
      <c r="AL69" s="422">
        <v>19.010608999999999</v>
      </c>
      <c r="AM69" s="422">
        <v>13.902396</v>
      </c>
      <c r="AN69" s="422">
        <v>49.614398000000001</v>
      </c>
      <c r="AO69" s="422">
        <v>20.825478</v>
      </c>
      <c r="AP69" s="422">
        <v>26.202656999999999</v>
      </c>
      <c r="AQ69" s="422">
        <v>7.7207109999999997</v>
      </c>
      <c r="AR69" s="422">
        <v>54.748846</v>
      </c>
      <c r="AS69" s="422">
        <v>12.890008</v>
      </c>
      <c r="AT69" s="422">
        <v>16.296707999999999</v>
      </c>
      <c r="AU69" s="422">
        <v>16.251842</v>
      </c>
      <c r="AV69" s="422">
        <v>45.438558</v>
      </c>
      <c r="AW69" s="422">
        <v>14.238244999999999</v>
      </c>
      <c r="AX69" s="422">
        <v>20.929034999999999</v>
      </c>
      <c r="AY69" s="422">
        <v>14.700942</v>
      </c>
      <c r="AZ69" s="422">
        <v>49.868222000000003</v>
      </c>
      <c r="BA69" s="556">
        <v>199.67002400000001</v>
      </c>
      <c r="BB69" s="422">
        <v>375.826728</v>
      </c>
      <c r="BC69" s="422">
        <v>394.405441</v>
      </c>
      <c r="BD69" s="422">
        <v>362.84898099999998</v>
      </c>
      <c r="BE69" s="422">
        <v>1133.08115</v>
      </c>
      <c r="BF69" s="422">
        <v>337.77034500000002</v>
      </c>
      <c r="BG69" s="422">
        <v>451.036835</v>
      </c>
      <c r="BH69" s="422">
        <v>394.13764099999997</v>
      </c>
      <c r="BI69" s="422">
        <v>1182.944821</v>
      </c>
      <c r="BJ69" s="422">
        <v>505.320559</v>
      </c>
      <c r="BK69" s="422">
        <v>460.79693400000002</v>
      </c>
      <c r="BL69" s="422">
        <v>436.664219</v>
      </c>
      <c r="BM69" s="422">
        <v>1402.781712</v>
      </c>
      <c r="BN69" s="422">
        <v>474.42683799999998</v>
      </c>
      <c r="BO69" s="422">
        <v>704.85534399999995</v>
      </c>
      <c r="BP69" s="422">
        <v>850.18771000000004</v>
      </c>
      <c r="BQ69" s="422">
        <v>2029.4698920000001</v>
      </c>
      <c r="BR69" s="297">
        <v>5748.2775750000001</v>
      </c>
      <c r="BS69" s="422">
        <v>498.65458799999999</v>
      </c>
      <c r="BT69" s="422">
        <v>700.86335599999995</v>
      </c>
      <c r="BU69" s="422">
        <v>659.06422999999995</v>
      </c>
      <c r="BV69" s="422">
        <v>1858.5821739999999</v>
      </c>
      <c r="BW69" s="422">
        <v>408.71396800000002</v>
      </c>
      <c r="BX69" s="422">
        <v>521.910841</v>
      </c>
      <c r="BY69" s="422">
        <v>501.498423</v>
      </c>
      <c r="BZ69" s="422">
        <v>1432.1232319999999</v>
      </c>
      <c r="CA69" s="422">
        <v>502.52864399999999</v>
      </c>
      <c r="CB69" s="422">
        <v>545.46757500000001</v>
      </c>
      <c r="CC69" s="422">
        <v>457.70594799999998</v>
      </c>
      <c r="CD69" s="422">
        <v>1505.7021669999999</v>
      </c>
      <c r="CE69" s="422">
        <v>494.22594700000002</v>
      </c>
      <c r="CF69" s="422">
        <v>487.279111</v>
      </c>
      <c r="CG69" s="422">
        <v>570.77853000000005</v>
      </c>
      <c r="CH69" s="422">
        <v>1552.283588</v>
      </c>
      <c r="CI69" s="297">
        <v>6348.6911609999997</v>
      </c>
      <c r="CJ69" s="422">
        <v>507.86490099999997</v>
      </c>
      <c r="CK69" s="422">
        <v>397.51547900000003</v>
      </c>
      <c r="CL69" s="422">
        <v>382.89632899999998</v>
      </c>
      <c r="CM69" s="422">
        <v>1288.2767080000001</v>
      </c>
      <c r="CN69" s="422">
        <v>422.04805499999998</v>
      </c>
      <c r="CO69" s="422">
        <v>394.01923399999998</v>
      </c>
      <c r="CP69" s="422">
        <v>392.53527600000001</v>
      </c>
      <c r="CQ69" s="422">
        <v>1208.6025649999999</v>
      </c>
      <c r="CR69" s="422">
        <v>441.35224099999999</v>
      </c>
      <c r="CS69" s="422">
        <v>413.63246500000002</v>
      </c>
      <c r="CT69" s="422">
        <v>352.27772099999999</v>
      </c>
      <c r="CU69" s="422">
        <v>1207.2624269999999</v>
      </c>
      <c r="CV69" s="422">
        <v>343.70337999999998</v>
      </c>
      <c r="CW69" s="422">
        <v>320.52911599999999</v>
      </c>
      <c r="CX69" s="422">
        <v>448.878691</v>
      </c>
      <c r="CY69" s="422">
        <v>1113.1111880000001</v>
      </c>
      <c r="CZ69" s="297">
        <v>4817.252888</v>
      </c>
      <c r="DA69" s="430" t="s">
        <v>929</v>
      </c>
      <c r="DB69" s="267" t="s">
        <v>857</v>
      </c>
      <c r="DH69" s="40"/>
      <c r="DI69" s="40"/>
      <c r="DJ69" s="41"/>
      <c r="DK69" s="41"/>
      <c r="DL69" s="41"/>
    </row>
    <row r="70" spans="1:116" s="230" customFormat="1" ht="18" hidden="1" customHeight="1" outlineLevel="1" x14ac:dyDescent="0.5">
      <c r="A70" s="268" t="s">
        <v>859</v>
      </c>
      <c r="B70" s="425" t="s">
        <v>860</v>
      </c>
      <c r="C70" s="421">
        <v>13.622819</v>
      </c>
      <c r="D70" s="421">
        <v>13.443838</v>
      </c>
      <c r="E70" s="421">
        <v>13.197687999999999</v>
      </c>
      <c r="F70" s="421">
        <v>40.264344999999999</v>
      </c>
      <c r="G70" s="421">
        <v>14.564543</v>
      </c>
      <c r="H70" s="421">
        <v>13.57536</v>
      </c>
      <c r="I70" s="421">
        <v>13.245884999999999</v>
      </c>
      <c r="J70" s="421">
        <v>41.385787999999998</v>
      </c>
      <c r="K70" s="421">
        <v>13.674301</v>
      </c>
      <c r="L70" s="421">
        <v>18.211545999999998</v>
      </c>
      <c r="M70" s="421">
        <v>28.219888000000001</v>
      </c>
      <c r="N70" s="421">
        <v>60.105735000000003</v>
      </c>
      <c r="O70" s="421">
        <v>21.889087</v>
      </c>
      <c r="P70" s="421">
        <v>21.175644999999999</v>
      </c>
      <c r="Q70" s="421">
        <v>23.525689</v>
      </c>
      <c r="R70" s="421">
        <v>66.590421000000006</v>
      </c>
      <c r="S70" s="421">
        <v>208.34628900000001</v>
      </c>
      <c r="T70" s="421">
        <v>20.406354</v>
      </c>
      <c r="U70" s="421">
        <v>16.561399000000002</v>
      </c>
      <c r="V70" s="421">
        <v>21.636485</v>
      </c>
      <c r="W70" s="421">
        <v>58.604238000000002</v>
      </c>
      <c r="X70" s="421">
        <v>14.100228</v>
      </c>
      <c r="Y70" s="421">
        <v>19.010276999999999</v>
      </c>
      <c r="Z70" s="421">
        <v>13.644515999999999</v>
      </c>
      <c r="AA70" s="421">
        <v>46.755020999999999</v>
      </c>
      <c r="AB70" s="421">
        <v>17.781148000000002</v>
      </c>
      <c r="AC70" s="421">
        <v>17.446261</v>
      </c>
      <c r="AD70" s="421">
        <v>17.435268000000001</v>
      </c>
      <c r="AE70" s="421">
        <v>52.662677000000002</v>
      </c>
      <c r="AF70" s="421">
        <v>21.058585000000001</v>
      </c>
      <c r="AG70" s="421">
        <v>23.256685999999998</v>
      </c>
      <c r="AH70" s="421">
        <v>19.696249999999999</v>
      </c>
      <c r="AI70" s="421">
        <v>64.011521000000002</v>
      </c>
      <c r="AJ70" s="296">
        <v>222.033457</v>
      </c>
      <c r="AK70" s="421">
        <v>19.154537999999999</v>
      </c>
      <c r="AL70" s="421">
        <v>19.314699999999998</v>
      </c>
      <c r="AM70" s="421">
        <v>19.298576000000001</v>
      </c>
      <c r="AN70" s="421">
        <v>57.767812999999997</v>
      </c>
      <c r="AO70" s="421">
        <v>14.878463999999999</v>
      </c>
      <c r="AP70" s="421">
        <v>17.879011999999999</v>
      </c>
      <c r="AQ70" s="421">
        <v>15.693811999999999</v>
      </c>
      <c r="AR70" s="421">
        <v>48.451287000000001</v>
      </c>
      <c r="AS70" s="421">
        <v>20.882981999999998</v>
      </c>
      <c r="AT70" s="421">
        <v>24.620573</v>
      </c>
      <c r="AU70" s="421">
        <v>20.568116</v>
      </c>
      <c r="AV70" s="421">
        <v>66.071670999999995</v>
      </c>
      <c r="AW70" s="421">
        <v>20.896073999999999</v>
      </c>
      <c r="AX70" s="421">
        <v>23.638196000000001</v>
      </c>
      <c r="AY70" s="421">
        <v>26.60483</v>
      </c>
      <c r="AZ70" s="421">
        <v>71.139100999999997</v>
      </c>
      <c r="BA70" s="555">
        <v>243.42987199999999</v>
      </c>
      <c r="BB70" s="421">
        <v>592.25768900000003</v>
      </c>
      <c r="BC70" s="421">
        <v>508.746173</v>
      </c>
      <c r="BD70" s="421">
        <v>503.22310399999998</v>
      </c>
      <c r="BE70" s="421">
        <v>1604.2269659999999</v>
      </c>
      <c r="BF70" s="421">
        <v>485.99151799999999</v>
      </c>
      <c r="BG70" s="421">
        <v>612.49962800000003</v>
      </c>
      <c r="BH70" s="421">
        <v>483.81961200000001</v>
      </c>
      <c r="BI70" s="421">
        <v>1582.3107580000001</v>
      </c>
      <c r="BJ70" s="421">
        <v>626.24199699999997</v>
      </c>
      <c r="BK70" s="421">
        <v>592.57195899999999</v>
      </c>
      <c r="BL70" s="421">
        <v>547.00608399999999</v>
      </c>
      <c r="BM70" s="421">
        <v>1765.8200400000001</v>
      </c>
      <c r="BN70" s="421">
        <v>607.96743500000002</v>
      </c>
      <c r="BO70" s="421">
        <v>680.36282000000006</v>
      </c>
      <c r="BP70" s="421">
        <v>551.78696300000001</v>
      </c>
      <c r="BQ70" s="421">
        <v>1840.1172180000001</v>
      </c>
      <c r="BR70" s="296">
        <v>6792.4749819999997</v>
      </c>
      <c r="BS70" s="421">
        <v>627.83398999999997</v>
      </c>
      <c r="BT70" s="421">
        <v>664.57984399999998</v>
      </c>
      <c r="BU70" s="421">
        <v>611.88580400000001</v>
      </c>
      <c r="BV70" s="421">
        <v>1904.299638</v>
      </c>
      <c r="BW70" s="421">
        <v>506.73073499999998</v>
      </c>
      <c r="BX70" s="421">
        <v>637.70462099999997</v>
      </c>
      <c r="BY70" s="421">
        <v>601.31808999999998</v>
      </c>
      <c r="BZ70" s="421">
        <v>1745.7534459999999</v>
      </c>
      <c r="CA70" s="421">
        <v>702.596136</v>
      </c>
      <c r="CB70" s="421">
        <v>711.60961299999997</v>
      </c>
      <c r="CC70" s="421">
        <v>699.78115400000002</v>
      </c>
      <c r="CD70" s="421">
        <v>2113.986903</v>
      </c>
      <c r="CE70" s="421">
        <v>720.292509</v>
      </c>
      <c r="CF70" s="421">
        <v>689.83845899999994</v>
      </c>
      <c r="CG70" s="421">
        <v>696.83680800000002</v>
      </c>
      <c r="CH70" s="421">
        <v>2106.967776</v>
      </c>
      <c r="CI70" s="296">
        <v>7871.0077629999996</v>
      </c>
      <c r="CJ70" s="421">
        <v>725.51845600000001</v>
      </c>
      <c r="CK70" s="421">
        <v>604.39648099999999</v>
      </c>
      <c r="CL70" s="421">
        <v>565.60566600000004</v>
      </c>
      <c r="CM70" s="421">
        <v>1895.520604</v>
      </c>
      <c r="CN70" s="421">
        <v>555.710239</v>
      </c>
      <c r="CO70" s="421">
        <v>576.83033399999999</v>
      </c>
      <c r="CP70" s="421">
        <v>535.36274000000003</v>
      </c>
      <c r="CQ70" s="421">
        <v>1667.903313</v>
      </c>
      <c r="CR70" s="421">
        <v>592.73926900000004</v>
      </c>
      <c r="CS70" s="421">
        <v>622.32068700000002</v>
      </c>
      <c r="CT70" s="421">
        <v>602.05157699999995</v>
      </c>
      <c r="CU70" s="421">
        <v>1817.111533</v>
      </c>
      <c r="CV70" s="421">
        <v>593.45914600000003</v>
      </c>
      <c r="CW70" s="421">
        <v>613.894271</v>
      </c>
      <c r="CX70" s="421">
        <v>767.46247800000003</v>
      </c>
      <c r="CY70" s="421">
        <v>1974.815895</v>
      </c>
      <c r="CZ70" s="296">
        <v>7355.351345</v>
      </c>
      <c r="DA70" s="429" t="s">
        <v>930</v>
      </c>
      <c r="DB70" s="268" t="s">
        <v>859</v>
      </c>
      <c r="DH70" s="40"/>
      <c r="DI70" s="40"/>
      <c r="DJ70" s="41"/>
      <c r="DK70" s="41"/>
      <c r="DL70" s="41"/>
    </row>
    <row r="71" spans="1:116" s="230" customFormat="1" ht="18" hidden="1" customHeight="1" outlineLevel="1" x14ac:dyDescent="0.5">
      <c r="A71" s="267" t="s">
        <v>861</v>
      </c>
      <c r="B71" s="426" t="s">
        <v>862</v>
      </c>
      <c r="C71" s="422">
        <v>3.765971</v>
      </c>
      <c r="D71" s="422">
        <v>4.464753</v>
      </c>
      <c r="E71" s="422">
        <v>10.220192000000001</v>
      </c>
      <c r="F71" s="422">
        <v>18.450915999999999</v>
      </c>
      <c r="G71" s="422">
        <v>11.043005000000001</v>
      </c>
      <c r="H71" s="422">
        <v>29.668969000000001</v>
      </c>
      <c r="I71" s="422">
        <v>9.2486840000000008</v>
      </c>
      <c r="J71" s="422">
        <v>49.960658000000002</v>
      </c>
      <c r="K71" s="422">
        <v>9.0794189999999997</v>
      </c>
      <c r="L71" s="422">
        <v>11.946645999999999</v>
      </c>
      <c r="M71" s="422">
        <v>7.3112219999999999</v>
      </c>
      <c r="N71" s="422">
        <v>28.337287</v>
      </c>
      <c r="O71" s="422">
        <v>3.8545950000000002</v>
      </c>
      <c r="P71" s="422">
        <v>8.6171970000000009</v>
      </c>
      <c r="Q71" s="422">
        <v>4.1596900000000003</v>
      </c>
      <c r="R71" s="422">
        <v>16.631481999999998</v>
      </c>
      <c r="S71" s="422">
        <v>113.380343</v>
      </c>
      <c r="T71" s="422">
        <v>9.0036299999999994</v>
      </c>
      <c r="U71" s="422">
        <v>6.4862690000000001</v>
      </c>
      <c r="V71" s="422">
        <v>7.1816779999999998</v>
      </c>
      <c r="W71" s="422">
        <v>22.671576999999999</v>
      </c>
      <c r="X71" s="422">
        <v>4.1181219999999996</v>
      </c>
      <c r="Y71" s="422">
        <v>12.921378000000001</v>
      </c>
      <c r="Z71" s="422">
        <v>8.1479999999999997</v>
      </c>
      <c r="AA71" s="422">
        <v>25.1875</v>
      </c>
      <c r="AB71" s="422">
        <v>11.108803999999999</v>
      </c>
      <c r="AC71" s="422">
        <v>11.491396</v>
      </c>
      <c r="AD71" s="422">
        <v>5.1320740000000002</v>
      </c>
      <c r="AE71" s="422">
        <v>27.732274</v>
      </c>
      <c r="AF71" s="422">
        <v>5.8477059999999996</v>
      </c>
      <c r="AG71" s="422">
        <v>6.2924259999999999</v>
      </c>
      <c r="AH71" s="422">
        <v>9.6204630000000009</v>
      </c>
      <c r="AI71" s="422">
        <v>21.760594999999999</v>
      </c>
      <c r="AJ71" s="297">
        <v>97.351945999999998</v>
      </c>
      <c r="AK71" s="422">
        <v>5.6281470000000002</v>
      </c>
      <c r="AL71" s="422">
        <v>5.5648860000000004</v>
      </c>
      <c r="AM71" s="422">
        <v>5.3364510000000003</v>
      </c>
      <c r="AN71" s="422">
        <v>16.529484</v>
      </c>
      <c r="AO71" s="422">
        <v>7.5460380000000002</v>
      </c>
      <c r="AP71" s="422">
        <v>7.1257060000000001</v>
      </c>
      <c r="AQ71" s="422">
        <v>3.1204529999999999</v>
      </c>
      <c r="AR71" s="422">
        <v>17.792197000000002</v>
      </c>
      <c r="AS71" s="422">
        <v>9.1503720000000008</v>
      </c>
      <c r="AT71" s="422">
        <v>6.4032460000000002</v>
      </c>
      <c r="AU71" s="422">
        <v>6.7643789999999999</v>
      </c>
      <c r="AV71" s="422">
        <v>22.317996999999998</v>
      </c>
      <c r="AW71" s="422">
        <v>14.696688999999999</v>
      </c>
      <c r="AX71" s="422">
        <v>6.9732079999999996</v>
      </c>
      <c r="AY71" s="422">
        <v>6.0168210000000002</v>
      </c>
      <c r="AZ71" s="422">
        <v>27.686717000000002</v>
      </c>
      <c r="BA71" s="556">
        <v>84.326396000000003</v>
      </c>
      <c r="BB71" s="422">
        <v>201.910706</v>
      </c>
      <c r="BC71" s="422">
        <v>225.06214299999999</v>
      </c>
      <c r="BD71" s="422">
        <v>179.78562099999999</v>
      </c>
      <c r="BE71" s="422">
        <v>606.75846999999999</v>
      </c>
      <c r="BF71" s="422">
        <v>185.97314</v>
      </c>
      <c r="BG71" s="422">
        <v>252.22430800000001</v>
      </c>
      <c r="BH71" s="422">
        <v>290.77206200000001</v>
      </c>
      <c r="BI71" s="422">
        <v>728.96951000000001</v>
      </c>
      <c r="BJ71" s="422">
        <v>283.67681099999999</v>
      </c>
      <c r="BK71" s="422">
        <v>187.51121800000001</v>
      </c>
      <c r="BL71" s="422">
        <v>162.452628</v>
      </c>
      <c r="BM71" s="422">
        <v>633.64065700000003</v>
      </c>
      <c r="BN71" s="422">
        <v>154.46647400000001</v>
      </c>
      <c r="BO71" s="422">
        <v>167.30619799999999</v>
      </c>
      <c r="BP71" s="422">
        <v>175.24646000000001</v>
      </c>
      <c r="BQ71" s="422">
        <v>497.01913200000001</v>
      </c>
      <c r="BR71" s="297">
        <v>2466.3877689999999</v>
      </c>
      <c r="BS71" s="422">
        <v>192.91437099999999</v>
      </c>
      <c r="BT71" s="422">
        <v>268.70765599999999</v>
      </c>
      <c r="BU71" s="422">
        <v>225.13220699999999</v>
      </c>
      <c r="BV71" s="422">
        <v>686.754234</v>
      </c>
      <c r="BW71" s="422">
        <v>145.84218100000001</v>
      </c>
      <c r="BX71" s="422">
        <v>195.92570599999999</v>
      </c>
      <c r="BY71" s="422">
        <v>263.960489</v>
      </c>
      <c r="BZ71" s="422">
        <v>605.72837600000003</v>
      </c>
      <c r="CA71" s="422">
        <v>298.309076</v>
      </c>
      <c r="CB71" s="422">
        <v>213.70523700000001</v>
      </c>
      <c r="CC71" s="422">
        <v>176.56627700000001</v>
      </c>
      <c r="CD71" s="422">
        <v>688.58059000000003</v>
      </c>
      <c r="CE71" s="422">
        <v>177.44418099999999</v>
      </c>
      <c r="CF71" s="422">
        <v>180.65434300000001</v>
      </c>
      <c r="CG71" s="422">
        <v>209.19492600000001</v>
      </c>
      <c r="CH71" s="422">
        <v>567.29345000000001</v>
      </c>
      <c r="CI71" s="297">
        <v>2548.3566500000002</v>
      </c>
      <c r="CJ71" s="422">
        <v>253.57251500000001</v>
      </c>
      <c r="CK71" s="422">
        <v>253.597497</v>
      </c>
      <c r="CL71" s="422">
        <v>203.593613</v>
      </c>
      <c r="CM71" s="422">
        <v>710.76362500000005</v>
      </c>
      <c r="CN71" s="422">
        <v>183.419648</v>
      </c>
      <c r="CO71" s="422">
        <v>270.45457900000002</v>
      </c>
      <c r="CP71" s="422">
        <v>275.32400000000001</v>
      </c>
      <c r="CQ71" s="422">
        <v>729.19822799999997</v>
      </c>
      <c r="CR71" s="422">
        <v>249.176084</v>
      </c>
      <c r="CS71" s="422">
        <v>215.69005200000001</v>
      </c>
      <c r="CT71" s="422">
        <v>161.20887200000001</v>
      </c>
      <c r="CU71" s="422">
        <v>626.07500700000003</v>
      </c>
      <c r="CV71" s="422">
        <v>172.10801799999999</v>
      </c>
      <c r="CW71" s="422">
        <v>188.13341299999999</v>
      </c>
      <c r="CX71" s="422">
        <v>216.869022</v>
      </c>
      <c r="CY71" s="422">
        <v>577.11045300000001</v>
      </c>
      <c r="CZ71" s="297">
        <v>2643.1473139999998</v>
      </c>
      <c r="DA71" s="430" t="s">
        <v>931</v>
      </c>
      <c r="DB71" s="267" t="s">
        <v>861</v>
      </c>
      <c r="DH71" s="40"/>
      <c r="DI71" s="40"/>
      <c r="DJ71" s="41"/>
      <c r="DK71" s="41"/>
      <c r="DL71" s="41"/>
    </row>
    <row r="72" spans="1:116" s="230" customFormat="1" ht="18" hidden="1" customHeight="1" outlineLevel="1" x14ac:dyDescent="0.5">
      <c r="A72" s="268" t="s">
        <v>863</v>
      </c>
      <c r="B72" s="425" t="s">
        <v>864</v>
      </c>
      <c r="C72" s="421">
        <v>43.600918</v>
      </c>
      <c r="D72" s="421">
        <v>82.513434000000004</v>
      </c>
      <c r="E72" s="421">
        <v>88.107943000000006</v>
      </c>
      <c r="F72" s="421">
        <v>214.222295</v>
      </c>
      <c r="G72" s="421">
        <v>71.692250999999999</v>
      </c>
      <c r="H72" s="421">
        <v>61.615698000000002</v>
      </c>
      <c r="I72" s="421">
        <v>65.314741999999995</v>
      </c>
      <c r="J72" s="421">
        <v>198.622691</v>
      </c>
      <c r="K72" s="421">
        <v>66.824561000000003</v>
      </c>
      <c r="L72" s="421">
        <v>58.475951999999999</v>
      </c>
      <c r="M72" s="421">
        <v>46.639848000000001</v>
      </c>
      <c r="N72" s="421">
        <v>171.940361</v>
      </c>
      <c r="O72" s="421">
        <v>46.180292000000001</v>
      </c>
      <c r="P72" s="421">
        <v>43.034294000000003</v>
      </c>
      <c r="Q72" s="421">
        <v>58.907905999999997</v>
      </c>
      <c r="R72" s="421">
        <v>148.12249199999999</v>
      </c>
      <c r="S72" s="421">
        <v>732.90783899999997</v>
      </c>
      <c r="T72" s="421">
        <v>53.615766999999998</v>
      </c>
      <c r="U72" s="421">
        <v>60.426848999999997</v>
      </c>
      <c r="V72" s="421">
        <v>75.783540000000002</v>
      </c>
      <c r="W72" s="421">
        <v>189.826156</v>
      </c>
      <c r="X72" s="421">
        <v>46.107424000000002</v>
      </c>
      <c r="Y72" s="421">
        <v>76.437507999999994</v>
      </c>
      <c r="Z72" s="421">
        <v>48.679744999999997</v>
      </c>
      <c r="AA72" s="421">
        <v>171.22467700000001</v>
      </c>
      <c r="AB72" s="421">
        <v>51.015245999999998</v>
      </c>
      <c r="AC72" s="421">
        <v>75.457813999999999</v>
      </c>
      <c r="AD72" s="421">
        <v>45.469324999999998</v>
      </c>
      <c r="AE72" s="421">
        <v>171.942385</v>
      </c>
      <c r="AF72" s="421">
        <v>58.892662000000001</v>
      </c>
      <c r="AG72" s="421">
        <v>64.674379999999999</v>
      </c>
      <c r="AH72" s="421">
        <v>54.318938000000003</v>
      </c>
      <c r="AI72" s="421">
        <v>177.88597999999999</v>
      </c>
      <c r="AJ72" s="296">
        <v>710.87919799999997</v>
      </c>
      <c r="AK72" s="421">
        <v>60.327362999999998</v>
      </c>
      <c r="AL72" s="421">
        <v>67.261602999999994</v>
      </c>
      <c r="AM72" s="421">
        <v>89.115119000000007</v>
      </c>
      <c r="AN72" s="421">
        <v>216.70408499999999</v>
      </c>
      <c r="AO72" s="421">
        <v>100.354522</v>
      </c>
      <c r="AP72" s="421">
        <v>63.248156999999999</v>
      </c>
      <c r="AQ72" s="421">
        <v>42.950890000000001</v>
      </c>
      <c r="AR72" s="421">
        <v>206.55356900000001</v>
      </c>
      <c r="AS72" s="421">
        <v>64.884989000000004</v>
      </c>
      <c r="AT72" s="421">
        <v>65.589447000000007</v>
      </c>
      <c r="AU72" s="421">
        <v>52.949337999999997</v>
      </c>
      <c r="AV72" s="421">
        <v>183.42377400000001</v>
      </c>
      <c r="AW72" s="421">
        <v>72.083506</v>
      </c>
      <c r="AX72" s="421">
        <v>55.823793000000002</v>
      </c>
      <c r="AY72" s="421">
        <v>79.523529999999994</v>
      </c>
      <c r="AZ72" s="421">
        <v>207.43082899999999</v>
      </c>
      <c r="BA72" s="555">
        <v>814.112257</v>
      </c>
      <c r="BB72" s="421">
        <v>1553.8829820000001</v>
      </c>
      <c r="BC72" s="421">
        <v>1668.6055490000001</v>
      </c>
      <c r="BD72" s="421">
        <v>1958.7958100000001</v>
      </c>
      <c r="BE72" s="421">
        <v>5181.2843409999996</v>
      </c>
      <c r="BF72" s="421">
        <v>1276.770651</v>
      </c>
      <c r="BG72" s="421">
        <v>1209.762653</v>
      </c>
      <c r="BH72" s="421">
        <v>1219.281751</v>
      </c>
      <c r="BI72" s="421">
        <v>3705.815055</v>
      </c>
      <c r="BJ72" s="421">
        <v>1367.5083910000001</v>
      </c>
      <c r="BK72" s="421">
        <v>1431.773013</v>
      </c>
      <c r="BL72" s="421">
        <v>1386.1075960000001</v>
      </c>
      <c r="BM72" s="421">
        <v>4185.3890000000001</v>
      </c>
      <c r="BN72" s="421">
        <v>1531.5809919999999</v>
      </c>
      <c r="BO72" s="421">
        <v>1298.9284439999999</v>
      </c>
      <c r="BP72" s="421">
        <v>1199.599776</v>
      </c>
      <c r="BQ72" s="421">
        <v>4030.1092119999998</v>
      </c>
      <c r="BR72" s="296">
        <v>17102.597608</v>
      </c>
      <c r="BS72" s="421">
        <v>1460.217987</v>
      </c>
      <c r="BT72" s="421">
        <v>1928.420472</v>
      </c>
      <c r="BU72" s="421">
        <v>1725.7280049999999</v>
      </c>
      <c r="BV72" s="421">
        <v>5114.3664639999997</v>
      </c>
      <c r="BW72" s="421">
        <v>873.44658700000002</v>
      </c>
      <c r="BX72" s="421">
        <v>1201.4651200000001</v>
      </c>
      <c r="BY72" s="421">
        <v>1117.2372989999999</v>
      </c>
      <c r="BZ72" s="421">
        <v>3192.1490060000001</v>
      </c>
      <c r="CA72" s="421">
        <v>1195.616847</v>
      </c>
      <c r="CB72" s="421">
        <v>1292.8406950000001</v>
      </c>
      <c r="CC72" s="421">
        <v>1330.466248</v>
      </c>
      <c r="CD72" s="421">
        <v>3818.9237899999998</v>
      </c>
      <c r="CE72" s="421">
        <v>1521.279595</v>
      </c>
      <c r="CF72" s="421">
        <v>1372.4550650000001</v>
      </c>
      <c r="CG72" s="421">
        <v>1517.7280169999999</v>
      </c>
      <c r="CH72" s="421">
        <v>4411.4626770000004</v>
      </c>
      <c r="CI72" s="296">
        <v>16536.901936999999</v>
      </c>
      <c r="CJ72" s="421">
        <v>1764.4941220000001</v>
      </c>
      <c r="CK72" s="421">
        <v>1747.8042869999999</v>
      </c>
      <c r="CL72" s="421">
        <v>1552.933806</v>
      </c>
      <c r="CM72" s="421">
        <v>5065.232215</v>
      </c>
      <c r="CN72" s="421">
        <v>1044.2467919999999</v>
      </c>
      <c r="CO72" s="421">
        <v>1404.9824719999999</v>
      </c>
      <c r="CP72" s="421">
        <v>1134.770534</v>
      </c>
      <c r="CQ72" s="421">
        <v>3583.9997969999999</v>
      </c>
      <c r="CR72" s="421">
        <v>1329.318528</v>
      </c>
      <c r="CS72" s="421">
        <v>1395.4884239999999</v>
      </c>
      <c r="CT72" s="421">
        <v>1495.632204</v>
      </c>
      <c r="CU72" s="421">
        <v>4220.4391560000004</v>
      </c>
      <c r="CV72" s="421">
        <v>1539.0923949999999</v>
      </c>
      <c r="CW72" s="421">
        <v>1435.794095</v>
      </c>
      <c r="CX72" s="421">
        <v>1720.450386</v>
      </c>
      <c r="CY72" s="421">
        <v>4695.3368769999997</v>
      </c>
      <c r="CZ72" s="296">
        <v>17565.008044999999</v>
      </c>
      <c r="DA72" s="429" t="s">
        <v>932</v>
      </c>
      <c r="DB72" s="268" t="s">
        <v>863</v>
      </c>
      <c r="DH72" s="40"/>
      <c r="DI72" s="40"/>
      <c r="DJ72" s="41"/>
      <c r="DK72" s="41"/>
      <c r="DL72" s="41"/>
    </row>
    <row r="73" spans="1:116" s="230" customFormat="1" ht="18" hidden="1" customHeight="1" outlineLevel="1" x14ac:dyDescent="0.5">
      <c r="A73" s="267" t="s">
        <v>865</v>
      </c>
      <c r="B73" s="426" t="s">
        <v>866</v>
      </c>
      <c r="C73" s="422">
        <v>6.1837020000000003</v>
      </c>
      <c r="D73" s="422">
        <v>7.5956320000000002</v>
      </c>
      <c r="E73" s="422">
        <v>12.291331</v>
      </c>
      <c r="F73" s="422">
        <v>26.070665000000002</v>
      </c>
      <c r="G73" s="422">
        <v>11.518129999999999</v>
      </c>
      <c r="H73" s="422">
        <v>12.074001000000001</v>
      </c>
      <c r="I73" s="422">
        <v>8.6998639999999998</v>
      </c>
      <c r="J73" s="422">
        <v>32.291995</v>
      </c>
      <c r="K73" s="422">
        <v>11.508346</v>
      </c>
      <c r="L73" s="422">
        <v>12.111191</v>
      </c>
      <c r="M73" s="422">
        <v>5.2612259999999997</v>
      </c>
      <c r="N73" s="422">
        <v>28.880763000000002</v>
      </c>
      <c r="O73" s="422">
        <v>5.8780739999999998</v>
      </c>
      <c r="P73" s="422">
        <v>11.989757000000001</v>
      </c>
      <c r="Q73" s="422">
        <v>8.0479529999999997</v>
      </c>
      <c r="R73" s="422">
        <v>25.915783999999999</v>
      </c>
      <c r="S73" s="422">
        <v>113.15920699999999</v>
      </c>
      <c r="T73" s="422">
        <v>7.388617</v>
      </c>
      <c r="U73" s="422">
        <v>8.8463239999999992</v>
      </c>
      <c r="V73" s="422">
        <v>8.2665760000000006</v>
      </c>
      <c r="W73" s="422">
        <v>24.501517</v>
      </c>
      <c r="X73" s="422">
        <v>4.6638039999999998</v>
      </c>
      <c r="Y73" s="422">
        <v>7.2237340000000003</v>
      </c>
      <c r="Z73" s="422">
        <v>10.0383</v>
      </c>
      <c r="AA73" s="422">
        <v>21.925837999999999</v>
      </c>
      <c r="AB73" s="422">
        <v>8.6210360000000001</v>
      </c>
      <c r="AC73" s="422">
        <v>7.3191259999999998</v>
      </c>
      <c r="AD73" s="422">
        <v>5.4638540000000004</v>
      </c>
      <c r="AE73" s="422">
        <v>21.404015999999999</v>
      </c>
      <c r="AF73" s="422">
        <v>4.3410060000000001</v>
      </c>
      <c r="AG73" s="422">
        <v>4.7144399999999997</v>
      </c>
      <c r="AH73" s="422">
        <v>6.6835649999999998</v>
      </c>
      <c r="AI73" s="422">
        <v>15.739011</v>
      </c>
      <c r="AJ73" s="297">
        <v>83.570381999999995</v>
      </c>
      <c r="AK73" s="422">
        <v>5.8351940000000004</v>
      </c>
      <c r="AL73" s="422">
        <v>5.4468449999999997</v>
      </c>
      <c r="AM73" s="422">
        <v>11.76763</v>
      </c>
      <c r="AN73" s="422">
        <v>23.049669000000002</v>
      </c>
      <c r="AO73" s="422">
        <v>8.8032249999999994</v>
      </c>
      <c r="AP73" s="422">
        <v>9.2750419999999991</v>
      </c>
      <c r="AQ73" s="422">
        <v>7.3951349999999998</v>
      </c>
      <c r="AR73" s="422">
        <v>25.473402</v>
      </c>
      <c r="AS73" s="422">
        <v>14.178806</v>
      </c>
      <c r="AT73" s="422">
        <v>7.0002120000000003</v>
      </c>
      <c r="AU73" s="422">
        <v>6.566046</v>
      </c>
      <c r="AV73" s="422">
        <v>27.745063999999999</v>
      </c>
      <c r="AW73" s="422">
        <v>16.192388999999999</v>
      </c>
      <c r="AX73" s="422">
        <v>9.1654219999999995</v>
      </c>
      <c r="AY73" s="422">
        <v>7.7374499999999999</v>
      </c>
      <c r="AZ73" s="422">
        <v>33.095261000000001</v>
      </c>
      <c r="BA73" s="556">
        <v>109.363395</v>
      </c>
      <c r="BB73" s="422">
        <v>441.26891999999998</v>
      </c>
      <c r="BC73" s="422">
        <v>407.11854699999998</v>
      </c>
      <c r="BD73" s="422">
        <v>344.40709600000002</v>
      </c>
      <c r="BE73" s="422">
        <v>1192.7945629999999</v>
      </c>
      <c r="BF73" s="422">
        <v>281.04004400000002</v>
      </c>
      <c r="BG73" s="422">
        <v>300.03795000000002</v>
      </c>
      <c r="BH73" s="422">
        <v>332.61166100000003</v>
      </c>
      <c r="BI73" s="422">
        <v>913.68965500000002</v>
      </c>
      <c r="BJ73" s="422">
        <v>381.78088500000001</v>
      </c>
      <c r="BK73" s="422">
        <v>372.024857</v>
      </c>
      <c r="BL73" s="422">
        <v>279.91903500000001</v>
      </c>
      <c r="BM73" s="422">
        <v>1033.7247769999999</v>
      </c>
      <c r="BN73" s="422">
        <v>274.09380199999998</v>
      </c>
      <c r="BO73" s="422">
        <v>250.582807</v>
      </c>
      <c r="BP73" s="422">
        <v>288.51975499999998</v>
      </c>
      <c r="BQ73" s="422">
        <v>813.19636400000002</v>
      </c>
      <c r="BR73" s="297">
        <v>3953.4053589999999</v>
      </c>
      <c r="BS73" s="422">
        <v>412.90184499999998</v>
      </c>
      <c r="BT73" s="422">
        <v>467.93046600000002</v>
      </c>
      <c r="BU73" s="422">
        <v>370.69285400000001</v>
      </c>
      <c r="BV73" s="422">
        <v>1251.525165</v>
      </c>
      <c r="BW73" s="422">
        <v>243.17951600000001</v>
      </c>
      <c r="BX73" s="422">
        <v>300.84450199999998</v>
      </c>
      <c r="BY73" s="422">
        <v>291.32721900000001</v>
      </c>
      <c r="BZ73" s="422">
        <v>835.35123699999997</v>
      </c>
      <c r="CA73" s="422">
        <v>415.40096999999997</v>
      </c>
      <c r="CB73" s="422">
        <v>344.88487400000002</v>
      </c>
      <c r="CC73" s="422">
        <v>313.70558</v>
      </c>
      <c r="CD73" s="422">
        <v>1073.9914240000001</v>
      </c>
      <c r="CE73" s="422">
        <v>331.903818</v>
      </c>
      <c r="CF73" s="422">
        <v>304.66398600000002</v>
      </c>
      <c r="CG73" s="422">
        <v>362.28689700000001</v>
      </c>
      <c r="CH73" s="422">
        <v>998.85470099999998</v>
      </c>
      <c r="CI73" s="297">
        <v>4159.7225269999999</v>
      </c>
      <c r="CJ73" s="422">
        <v>442.78445199999999</v>
      </c>
      <c r="CK73" s="422">
        <v>429.78669400000001</v>
      </c>
      <c r="CL73" s="422">
        <v>339.81684000000001</v>
      </c>
      <c r="CM73" s="422">
        <v>1212.387986</v>
      </c>
      <c r="CN73" s="422">
        <v>258.07203099999998</v>
      </c>
      <c r="CO73" s="422">
        <v>331.92852599999998</v>
      </c>
      <c r="CP73" s="422">
        <v>308.33912700000002</v>
      </c>
      <c r="CQ73" s="422">
        <v>898.33968400000003</v>
      </c>
      <c r="CR73" s="422">
        <v>383.34996100000001</v>
      </c>
      <c r="CS73" s="422">
        <v>346.51198699999998</v>
      </c>
      <c r="CT73" s="422">
        <v>332.315788</v>
      </c>
      <c r="CU73" s="422">
        <v>1062.1777360000001</v>
      </c>
      <c r="CV73" s="422">
        <v>323.04185000000001</v>
      </c>
      <c r="CW73" s="422">
        <v>309.63622199999998</v>
      </c>
      <c r="CX73" s="422">
        <v>403.41660400000001</v>
      </c>
      <c r="CY73" s="422">
        <v>1036.0946759999999</v>
      </c>
      <c r="CZ73" s="297">
        <v>4209.0000819999996</v>
      </c>
      <c r="DA73" s="430" t="s">
        <v>933</v>
      </c>
      <c r="DB73" s="267" t="s">
        <v>865</v>
      </c>
      <c r="DH73" s="40"/>
      <c r="DI73" s="40"/>
      <c r="DJ73" s="41"/>
      <c r="DK73" s="41"/>
      <c r="DL73" s="41"/>
    </row>
    <row r="74" spans="1:116" s="230" customFormat="1" ht="18" hidden="1" customHeight="1" outlineLevel="1" x14ac:dyDescent="0.5">
      <c r="A74" s="268" t="s">
        <v>867</v>
      </c>
      <c r="B74" s="425" t="s">
        <v>868</v>
      </c>
      <c r="C74" s="421">
        <v>137.00289699999999</v>
      </c>
      <c r="D74" s="421">
        <v>86.543503000000001</v>
      </c>
      <c r="E74" s="421">
        <v>71.076865999999995</v>
      </c>
      <c r="F74" s="421">
        <v>294.623266</v>
      </c>
      <c r="G74" s="421">
        <v>64.651532000000003</v>
      </c>
      <c r="H74" s="421">
        <v>131.29677100000001</v>
      </c>
      <c r="I74" s="421">
        <v>74.096824999999995</v>
      </c>
      <c r="J74" s="421">
        <v>270.04512799999998</v>
      </c>
      <c r="K74" s="421">
        <v>62.710841000000002</v>
      </c>
      <c r="L74" s="421">
        <v>74.292790999999994</v>
      </c>
      <c r="M74" s="421">
        <v>38.588152000000001</v>
      </c>
      <c r="N74" s="421">
        <v>175.59178399999999</v>
      </c>
      <c r="O74" s="421">
        <v>67.465269000000006</v>
      </c>
      <c r="P74" s="421">
        <v>80.880101999999994</v>
      </c>
      <c r="Q74" s="421">
        <v>53.907283</v>
      </c>
      <c r="R74" s="421">
        <v>202.25265400000001</v>
      </c>
      <c r="S74" s="421">
        <v>942.512832</v>
      </c>
      <c r="T74" s="421">
        <v>92.350701000000001</v>
      </c>
      <c r="U74" s="421">
        <v>294.08198399999998</v>
      </c>
      <c r="V74" s="421">
        <v>340.747231</v>
      </c>
      <c r="W74" s="421">
        <v>727.17991600000005</v>
      </c>
      <c r="X74" s="421">
        <v>91.055570000000003</v>
      </c>
      <c r="Y74" s="421">
        <v>97.620750000000001</v>
      </c>
      <c r="Z74" s="421">
        <v>76.353397999999999</v>
      </c>
      <c r="AA74" s="421">
        <v>265.029718</v>
      </c>
      <c r="AB74" s="421">
        <v>83.896871000000004</v>
      </c>
      <c r="AC74" s="421">
        <v>93.417905000000005</v>
      </c>
      <c r="AD74" s="421">
        <v>135.418329</v>
      </c>
      <c r="AE74" s="421">
        <v>312.73310500000002</v>
      </c>
      <c r="AF74" s="421">
        <v>128.72771399999999</v>
      </c>
      <c r="AG74" s="421">
        <v>182.73818</v>
      </c>
      <c r="AH74" s="421">
        <v>133.95424800000001</v>
      </c>
      <c r="AI74" s="421">
        <v>445.420142</v>
      </c>
      <c r="AJ74" s="296">
        <v>1750.362881</v>
      </c>
      <c r="AK74" s="421">
        <v>202.05641</v>
      </c>
      <c r="AL74" s="421">
        <v>140.89538099999999</v>
      </c>
      <c r="AM74" s="421">
        <v>86.290226000000004</v>
      </c>
      <c r="AN74" s="421">
        <v>429.24201599999998</v>
      </c>
      <c r="AO74" s="421">
        <v>121.363843</v>
      </c>
      <c r="AP74" s="421">
        <v>169.95137600000001</v>
      </c>
      <c r="AQ74" s="421">
        <v>191.50293300000001</v>
      </c>
      <c r="AR74" s="421">
        <v>482.818152</v>
      </c>
      <c r="AS74" s="421">
        <v>166.75609499999999</v>
      </c>
      <c r="AT74" s="421">
        <v>92.890512999999999</v>
      </c>
      <c r="AU74" s="421">
        <v>130.52815000000001</v>
      </c>
      <c r="AV74" s="421">
        <v>390.174758</v>
      </c>
      <c r="AW74" s="421">
        <v>179.451494</v>
      </c>
      <c r="AX74" s="421">
        <v>118.237943</v>
      </c>
      <c r="AY74" s="421">
        <v>96.363872999999998</v>
      </c>
      <c r="AZ74" s="421">
        <v>394.05331100000001</v>
      </c>
      <c r="BA74" s="555">
        <v>1696.288237</v>
      </c>
      <c r="BB74" s="421">
        <v>1163.237564</v>
      </c>
      <c r="BC74" s="421">
        <v>973.07533999999998</v>
      </c>
      <c r="BD74" s="421">
        <v>1142.7892750000001</v>
      </c>
      <c r="BE74" s="421">
        <v>3279.102179</v>
      </c>
      <c r="BF74" s="421">
        <v>1158.702524</v>
      </c>
      <c r="BG74" s="421">
        <v>1258.79538</v>
      </c>
      <c r="BH74" s="421">
        <v>1477.6096339999999</v>
      </c>
      <c r="BI74" s="421">
        <v>3895.1075380000002</v>
      </c>
      <c r="BJ74" s="421">
        <v>1652.56531</v>
      </c>
      <c r="BK74" s="421">
        <v>1384.6647579999999</v>
      </c>
      <c r="BL74" s="421">
        <v>1247.7435439999999</v>
      </c>
      <c r="BM74" s="421">
        <v>4284.9736119999998</v>
      </c>
      <c r="BN74" s="421">
        <v>1708.689807</v>
      </c>
      <c r="BO74" s="421">
        <v>1397.502702</v>
      </c>
      <c r="BP74" s="421">
        <v>1601.341833</v>
      </c>
      <c r="BQ74" s="421">
        <v>4707.5343419999999</v>
      </c>
      <c r="BR74" s="296">
        <v>16166.717671</v>
      </c>
      <c r="BS74" s="421">
        <v>1460.1816260000001</v>
      </c>
      <c r="BT74" s="421">
        <v>1268.88589</v>
      </c>
      <c r="BU74" s="421">
        <v>1480.4866669999999</v>
      </c>
      <c r="BV74" s="421">
        <v>4209.5541830000002</v>
      </c>
      <c r="BW74" s="421">
        <v>1280.5654259999999</v>
      </c>
      <c r="BX74" s="421">
        <v>1410.1247310000001</v>
      </c>
      <c r="BY74" s="421">
        <v>1230.6606119999999</v>
      </c>
      <c r="BZ74" s="421">
        <v>3921.3507690000001</v>
      </c>
      <c r="CA74" s="421">
        <v>1434.342079</v>
      </c>
      <c r="CB74" s="421">
        <v>1388.153681</v>
      </c>
      <c r="CC74" s="421">
        <v>1557.7663789999999</v>
      </c>
      <c r="CD74" s="421">
        <v>4380.2621390000004</v>
      </c>
      <c r="CE74" s="421">
        <v>1645.5695450000001</v>
      </c>
      <c r="CF74" s="421">
        <v>1484.652975</v>
      </c>
      <c r="CG74" s="421">
        <v>1685.670783</v>
      </c>
      <c r="CH74" s="421">
        <v>4815.8933029999998</v>
      </c>
      <c r="CI74" s="296">
        <v>17327.060394</v>
      </c>
      <c r="CJ74" s="421">
        <v>1406.0082130000001</v>
      </c>
      <c r="CK74" s="421">
        <v>1259.4320399999999</v>
      </c>
      <c r="CL74" s="421">
        <v>1485.9787570000001</v>
      </c>
      <c r="CM74" s="421">
        <v>4151.4190099999996</v>
      </c>
      <c r="CN74" s="421">
        <v>1491.7075259999999</v>
      </c>
      <c r="CO74" s="421">
        <v>1475.7884120000001</v>
      </c>
      <c r="CP74" s="421">
        <v>1377.234825</v>
      </c>
      <c r="CQ74" s="421">
        <v>4344.7307629999996</v>
      </c>
      <c r="CR74" s="421">
        <v>1635.5158039999999</v>
      </c>
      <c r="CS74" s="421">
        <v>1848.4263350000001</v>
      </c>
      <c r="CT74" s="421">
        <v>1650.2515109999999</v>
      </c>
      <c r="CU74" s="421">
        <v>5134.1936500000002</v>
      </c>
      <c r="CV74" s="421">
        <v>1538.713321</v>
      </c>
      <c r="CW74" s="421">
        <v>1675.8170809999999</v>
      </c>
      <c r="CX74" s="421">
        <v>1952.0349980000001</v>
      </c>
      <c r="CY74" s="421">
        <v>5166.5654009999998</v>
      </c>
      <c r="CZ74" s="296">
        <v>18796.908823999998</v>
      </c>
      <c r="DA74" s="429" t="s">
        <v>934</v>
      </c>
      <c r="DB74" s="268" t="s">
        <v>867</v>
      </c>
      <c r="DH74" s="40"/>
      <c r="DI74" s="40"/>
      <c r="DJ74" s="41"/>
      <c r="DK74" s="41"/>
      <c r="DL74" s="41"/>
    </row>
    <row r="75" spans="1:116" ht="18" hidden="1" customHeight="1" outlineLevel="1" x14ac:dyDescent="0.5">
      <c r="A75" s="267" t="s">
        <v>869</v>
      </c>
      <c r="B75" s="426" t="s">
        <v>870</v>
      </c>
      <c r="C75" s="422">
        <v>62.001849</v>
      </c>
      <c r="D75" s="422">
        <v>83.569603999999998</v>
      </c>
      <c r="E75" s="422">
        <v>112.875754</v>
      </c>
      <c r="F75" s="422">
        <v>258.44720699999999</v>
      </c>
      <c r="G75" s="422">
        <v>85.490888999999996</v>
      </c>
      <c r="H75" s="422">
        <v>397.04621200000003</v>
      </c>
      <c r="I75" s="422">
        <v>80.788252999999997</v>
      </c>
      <c r="J75" s="422">
        <v>563.32535399999995</v>
      </c>
      <c r="K75" s="422">
        <v>62.520834000000001</v>
      </c>
      <c r="L75" s="422">
        <v>77.111489000000006</v>
      </c>
      <c r="M75" s="422">
        <v>63.419196999999997</v>
      </c>
      <c r="N75" s="422">
        <v>203.05152000000001</v>
      </c>
      <c r="O75" s="422">
        <v>86.296448999999996</v>
      </c>
      <c r="P75" s="422">
        <v>52.605547000000001</v>
      </c>
      <c r="Q75" s="422">
        <v>68.200038000000006</v>
      </c>
      <c r="R75" s="422">
        <v>207.102034</v>
      </c>
      <c r="S75" s="422">
        <v>1231.926115</v>
      </c>
      <c r="T75" s="422">
        <v>95.587232999999998</v>
      </c>
      <c r="U75" s="422">
        <v>111.594504</v>
      </c>
      <c r="V75" s="422">
        <v>75.353487000000001</v>
      </c>
      <c r="W75" s="422">
        <v>282.53522400000003</v>
      </c>
      <c r="X75" s="422">
        <v>46.747881</v>
      </c>
      <c r="Y75" s="422">
        <v>83.571479999999994</v>
      </c>
      <c r="Z75" s="422">
        <v>80.920486999999994</v>
      </c>
      <c r="AA75" s="422">
        <v>211.23984799999999</v>
      </c>
      <c r="AB75" s="422">
        <v>38.565682000000002</v>
      </c>
      <c r="AC75" s="422">
        <v>18.410789999999999</v>
      </c>
      <c r="AD75" s="422">
        <v>27.878899000000001</v>
      </c>
      <c r="AE75" s="422">
        <v>84.855371000000005</v>
      </c>
      <c r="AF75" s="422">
        <v>36.064025999999998</v>
      </c>
      <c r="AG75" s="422">
        <v>43.958238000000001</v>
      </c>
      <c r="AH75" s="422">
        <v>59.409584000000002</v>
      </c>
      <c r="AI75" s="422">
        <v>139.431848</v>
      </c>
      <c r="AJ75" s="297">
        <v>718.06229099999996</v>
      </c>
      <c r="AK75" s="422">
        <v>67.679291000000006</v>
      </c>
      <c r="AL75" s="422">
        <v>61.135413</v>
      </c>
      <c r="AM75" s="422">
        <v>50.728194999999999</v>
      </c>
      <c r="AN75" s="422">
        <v>179.5429</v>
      </c>
      <c r="AO75" s="422">
        <v>60.256076</v>
      </c>
      <c r="AP75" s="422">
        <v>61.328080999999997</v>
      </c>
      <c r="AQ75" s="422">
        <v>29.565726000000002</v>
      </c>
      <c r="AR75" s="422">
        <v>151.14988299999999</v>
      </c>
      <c r="AS75" s="422">
        <v>49.199795999999999</v>
      </c>
      <c r="AT75" s="422">
        <v>55.987693</v>
      </c>
      <c r="AU75" s="422">
        <v>41.918160999999998</v>
      </c>
      <c r="AV75" s="422">
        <v>147.10565</v>
      </c>
      <c r="AW75" s="422">
        <v>137.38791499999999</v>
      </c>
      <c r="AX75" s="422">
        <v>91.206877000000006</v>
      </c>
      <c r="AY75" s="422">
        <v>74.565946999999994</v>
      </c>
      <c r="AZ75" s="422">
        <v>303.16073999999998</v>
      </c>
      <c r="BA75" s="556">
        <v>780.95917299999996</v>
      </c>
      <c r="BB75" s="422">
        <v>274.22951499999999</v>
      </c>
      <c r="BC75" s="422">
        <v>351.910684</v>
      </c>
      <c r="BD75" s="422">
        <v>293.41763099999997</v>
      </c>
      <c r="BE75" s="422">
        <v>919.55782999999997</v>
      </c>
      <c r="BF75" s="422">
        <v>540.28690800000004</v>
      </c>
      <c r="BG75" s="422">
        <v>283.22956699999997</v>
      </c>
      <c r="BH75" s="422">
        <v>302.07675899999998</v>
      </c>
      <c r="BI75" s="422">
        <v>1125.5932339999999</v>
      </c>
      <c r="BJ75" s="422">
        <v>304.12484599999999</v>
      </c>
      <c r="BK75" s="422">
        <v>257.17626999999999</v>
      </c>
      <c r="BL75" s="422">
        <v>298.39450799999997</v>
      </c>
      <c r="BM75" s="422">
        <v>859.69562399999995</v>
      </c>
      <c r="BN75" s="422">
        <v>325.53424200000001</v>
      </c>
      <c r="BO75" s="422">
        <v>290.91856300000001</v>
      </c>
      <c r="BP75" s="422">
        <v>281.50393000000003</v>
      </c>
      <c r="BQ75" s="422">
        <v>897.95673499999998</v>
      </c>
      <c r="BR75" s="297">
        <v>3802.8034229999998</v>
      </c>
      <c r="BS75" s="422">
        <v>242.94807499999999</v>
      </c>
      <c r="BT75" s="422">
        <v>335.25292899999999</v>
      </c>
      <c r="BU75" s="422">
        <v>350.487976</v>
      </c>
      <c r="BV75" s="422">
        <v>928.68898000000002</v>
      </c>
      <c r="BW75" s="422">
        <v>237.916698</v>
      </c>
      <c r="BX75" s="422">
        <v>284.32514099999997</v>
      </c>
      <c r="BY75" s="422">
        <v>260.2475</v>
      </c>
      <c r="BZ75" s="422">
        <v>782.48933899999997</v>
      </c>
      <c r="CA75" s="422">
        <v>327.73193099999997</v>
      </c>
      <c r="CB75" s="422">
        <v>258.876351</v>
      </c>
      <c r="CC75" s="422">
        <v>328.17507899999998</v>
      </c>
      <c r="CD75" s="422">
        <v>914.78336100000001</v>
      </c>
      <c r="CE75" s="422">
        <v>332.44133199999999</v>
      </c>
      <c r="CF75" s="422">
        <v>322.213526</v>
      </c>
      <c r="CG75" s="422">
        <v>356.50788899999998</v>
      </c>
      <c r="CH75" s="422">
        <v>1011.162747</v>
      </c>
      <c r="CI75" s="297">
        <v>3637.1244270000002</v>
      </c>
      <c r="CJ75" s="422">
        <v>368.829747</v>
      </c>
      <c r="CK75" s="422">
        <v>327.36431800000003</v>
      </c>
      <c r="CL75" s="422">
        <v>331.62808899999999</v>
      </c>
      <c r="CM75" s="422">
        <v>1027.8221550000001</v>
      </c>
      <c r="CN75" s="422">
        <v>339.65946700000001</v>
      </c>
      <c r="CO75" s="422">
        <v>353.75386600000002</v>
      </c>
      <c r="CP75" s="422">
        <v>269.812907</v>
      </c>
      <c r="CQ75" s="422">
        <v>963.22623999999996</v>
      </c>
      <c r="CR75" s="422">
        <v>338.412868</v>
      </c>
      <c r="CS75" s="422">
        <v>333.62968599999999</v>
      </c>
      <c r="CT75" s="422">
        <v>371.99338</v>
      </c>
      <c r="CU75" s="422">
        <v>1044.035934</v>
      </c>
      <c r="CV75" s="422">
        <v>441.686488</v>
      </c>
      <c r="CW75" s="422">
        <v>351.973456</v>
      </c>
      <c r="CX75" s="422">
        <v>394.65941299999997</v>
      </c>
      <c r="CY75" s="422">
        <v>1188.3193570000001</v>
      </c>
      <c r="CZ75" s="297">
        <v>4223.4036850000002</v>
      </c>
      <c r="DA75" s="430" t="s">
        <v>935</v>
      </c>
      <c r="DB75" s="267" t="s">
        <v>869</v>
      </c>
      <c r="DE75" s="232"/>
      <c r="DF75" s="232"/>
      <c r="DH75" s="58"/>
      <c r="DI75" s="58"/>
      <c r="DJ75" s="59"/>
      <c r="DK75" s="59"/>
      <c r="DL75" s="59"/>
    </row>
    <row r="76" spans="1:116" ht="18" hidden="1" customHeight="1" outlineLevel="1" x14ac:dyDescent="0.5">
      <c r="A76" s="268" t="s">
        <v>871</v>
      </c>
      <c r="B76" s="425" t="s">
        <v>872</v>
      </c>
      <c r="C76" s="421">
        <v>1390.860152</v>
      </c>
      <c r="D76" s="421">
        <v>444.66843799999998</v>
      </c>
      <c r="E76" s="421">
        <v>946.544218</v>
      </c>
      <c r="F76" s="421">
        <v>2782.0728079999999</v>
      </c>
      <c r="G76" s="421">
        <v>655.94820000000004</v>
      </c>
      <c r="H76" s="421">
        <v>1815.5409560000001</v>
      </c>
      <c r="I76" s="421">
        <v>1207.5713410000001</v>
      </c>
      <c r="J76" s="421">
        <v>3679.0604969999999</v>
      </c>
      <c r="K76" s="421">
        <v>243.85307399999999</v>
      </c>
      <c r="L76" s="421">
        <v>297.121667</v>
      </c>
      <c r="M76" s="421">
        <v>399.909446</v>
      </c>
      <c r="N76" s="421">
        <v>940.884187</v>
      </c>
      <c r="O76" s="421">
        <v>453.22048100000001</v>
      </c>
      <c r="P76" s="421">
        <v>602.72465899999997</v>
      </c>
      <c r="Q76" s="421">
        <v>472.16348099999999</v>
      </c>
      <c r="R76" s="421">
        <v>1528.1086210000001</v>
      </c>
      <c r="S76" s="421">
        <v>8930.1261130000003</v>
      </c>
      <c r="T76" s="421">
        <v>730.92209000000003</v>
      </c>
      <c r="U76" s="421">
        <v>631.90761399999997</v>
      </c>
      <c r="V76" s="421">
        <v>938.41322600000001</v>
      </c>
      <c r="W76" s="421">
        <v>2301.2429299999999</v>
      </c>
      <c r="X76" s="421">
        <v>280.87329099999999</v>
      </c>
      <c r="Y76" s="421">
        <v>367.58357999999998</v>
      </c>
      <c r="Z76" s="421">
        <v>466.25629900000001</v>
      </c>
      <c r="AA76" s="421">
        <v>1114.71317</v>
      </c>
      <c r="AB76" s="421">
        <v>1086.954303</v>
      </c>
      <c r="AC76" s="421">
        <v>539.30373699999996</v>
      </c>
      <c r="AD76" s="421">
        <v>477.94399600000003</v>
      </c>
      <c r="AE76" s="421">
        <v>2104.2020360000001</v>
      </c>
      <c r="AF76" s="421">
        <v>514.25803299999995</v>
      </c>
      <c r="AG76" s="421">
        <v>948.42222100000004</v>
      </c>
      <c r="AH76" s="421">
        <v>761.98195399999997</v>
      </c>
      <c r="AI76" s="421">
        <v>2224.6622080000002</v>
      </c>
      <c r="AJ76" s="296">
        <v>7744.8203439999997</v>
      </c>
      <c r="AK76" s="421">
        <v>574.10683400000005</v>
      </c>
      <c r="AL76" s="421">
        <v>387.930542</v>
      </c>
      <c r="AM76" s="421">
        <v>426.23161099999999</v>
      </c>
      <c r="AN76" s="421">
        <v>1388.2689869999999</v>
      </c>
      <c r="AO76" s="421">
        <v>888.88369999999998</v>
      </c>
      <c r="AP76" s="421">
        <v>758.42381699999999</v>
      </c>
      <c r="AQ76" s="421">
        <v>842.54343400000005</v>
      </c>
      <c r="AR76" s="421">
        <v>2489.8509509999999</v>
      </c>
      <c r="AS76" s="421">
        <v>1513.5603369999999</v>
      </c>
      <c r="AT76" s="421">
        <v>852.06910900000003</v>
      </c>
      <c r="AU76" s="421">
        <v>728.07377899999994</v>
      </c>
      <c r="AV76" s="421">
        <v>3093.7032250000002</v>
      </c>
      <c r="AW76" s="421">
        <v>552.33376399999997</v>
      </c>
      <c r="AX76" s="421">
        <v>1672.806259</v>
      </c>
      <c r="AY76" s="421">
        <v>1007.843452</v>
      </c>
      <c r="AZ76" s="421">
        <v>3232.983475</v>
      </c>
      <c r="BA76" s="555">
        <v>10204.806638</v>
      </c>
      <c r="BB76" s="421">
        <v>5860.1981420000002</v>
      </c>
      <c r="BC76" s="421">
        <v>1997.999233</v>
      </c>
      <c r="BD76" s="421">
        <v>4286.3751009999996</v>
      </c>
      <c r="BE76" s="421">
        <v>12144.572475999999</v>
      </c>
      <c r="BF76" s="421">
        <v>2182.0679759999998</v>
      </c>
      <c r="BG76" s="421">
        <v>2226.5019000000002</v>
      </c>
      <c r="BH76" s="421">
        <v>2697.5709769999999</v>
      </c>
      <c r="BI76" s="421">
        <v>7106.1408529999999</v>
      </c>
      <c r="BJ76" s="421">
        <v>3220.8826669999999</v>
      </c>
      <c r="BK76" s="421">
        <v>2165.8291610000001</v>
      </c>
      <c r="BL76" s="421">
        <v>2115.473465</v>
      </c>
      <c r="BM76" s="421">
        <v>7502.1852929999995</v>
      </c>
      <c r="BN76" s="421">
        <v>2978.6461610000001</v>
      </c>
      <c r="BO76" s="421">
        <v>2451.506386</v>
      </c>
      <c r="BP76" s="421">
        <v>2694.4856599999998</v>
      </c>
      <c r="BQ76" s="421">
        <v>8124.638207</v>
      </c>
      <c r="BR76" s="296">
        <v>34877.536828999997</v>
      </c>
      <c r="BS76" s="421">
        <v>2802.0632139999998</v>
      </c>
      <c r="BT76" s="421">
        <v>3258.0947420000002</v>
      </c>
      <c r="BU76" s="421">
        <v>3869.6748149999999</v>
      </c>
      <c r="BV76" s="421">
        <v>9929.8327709999994</v>
      </c>
      <c r="BW76" s="421">
        <v>2241.3770159999999</v>
      </c>
      <c r="BX76" s="421">
        <v>5176.5396460000002</v>
      </c>
      <c r="BY76" s="421">
        <v>2544.7026970000002</v>
      </c>
      <c r="BZ76" s="421">
        <v>9962.6193590000003</v>
      </c>
      <c r="CA76" s="421">
        <v>3209.542128</v>
      </c>
      <c r="CB76" s="421">
        <v>2845.3215500000001</v>
      </c>
      <c r="CC76" s="421">
        <v>2341.4712140000001</v>
      </c>
      <c r="CD76" s="421">
        <v>8396.3348920000008</v>
      </c>
      <c r="CE76" s="421">
        <v>4015.709038</v>
      </c>
      <c r="CF76" s="421">
        <v>5165.0568720000001</v>
      </c>
      <c r="CG76" s="421">
        <v>5143.8411159999996</v>
      </c>
      <c r="CH76" s="421">
        <v>14324.607026</v>
      </c>
      <c r="CI76" s="296">
        <v>42613.394048000002</v>
      </c>
      <c r="CJ76" s="421">
        <v>4217.4265729999997</v>
      </c>
      <c r="CK76" s="421">
        <v>2808.9413420000001</v>
      </c>
      <c r="CL76" s="421">
        <v>2536.129383</v>
      </c>
      <c r="CM76" s="421">
        <v>9562.4972980000002</v>
      </c>
      <c r="CN76" s="421">
        <v>3974.4563109999999</v>
      </c>
      <c r="CO76" s="421">
        <v>3577.4015730000001</v>
      </c>
      <c r="CP76" s="421">
        <v>2457.4463519999999</v>
      </c>
      <c r="CQ76" s="421">
        <v>10009.304236</v>
      </c>
      <c r="CR76" s="421">
        <v>3728.5469189999999</v>
      </c>
      <c r="CS76" s="421">
        <v>2925.8819050000002</v>
      </c>
      <c r="CT76" s="421">
        <v>4111.3865669999996</v>
      </c>
      <c r="CU76" s="421">
        <v>10765.815391</v>
      </c>
      <c r="CV76" s="421">
        <v>2544.9851250000002</v>
      </c>
      <c r="CW76" s="421">
        <v>4317.6448280000004</v>
      </c>
      <c r="CX76" s="421">
        <v>2745.6700300000002</v>
      </c>
      <c r="CY76" s="421">
        <v>9608.2999830000008</v>
      </c>
      <c r="CZ76" s="296">
        <v>39945.916906999999</v>
      </c>
      <c r="DA76" s="429" t="s">
        <v>936</v>
      </c>
      <c r="DB76" s="268" t="s">
        <v>871</v>
      </c>
      <c r="DE76" s="232"/>
      <c r="DF76" s="232"/>
    </row>
    <row r="77" spans="1:116" ht="18" customHeight="1" collapsed="1" x14ac:dyDescent="0.5">
      <c r="A77" s="299" t="s">
        <v>963</v>
      </c>
      <c r="B77" s="433" t="s">
        <v>964</v>
      </c>
      <c r="C77" s="432">
        <v>1666.2761879999998</v>
      </c>
      <c r="D77" s="432">
        <v>733.11785200000008</v>
      </c>
      <c r="E77" s="432">
        <v>1266.3405189999999</v>
      </c>
      <c r="F77" s="432">
        <v>3665.734559</v>
      </c>
      <c r="G77" s="432">
        <v>918.88611800000001</v>
      </c>
      <c r="H77" s="432">
        <v>2470.4875470000002</v>
      </c>
      <c r="I77" s="432">
        <v>1470.7225390000001</v>
      </c>
      <c r="J77" s="432">
        <v>4860.0962039999995</v>
      </c>
      <c r="K77" s="432">
        <v>476.18929600000001</v>
      </c>
      <c r="L77" s="432">
        <v>560.11510199999998</v>
      </c>
      <c r="M77" s="432">
        <v>598.16049899999996</v>
      </c>
      <c r="N77" s="432">
        <v>1634.4648969999998</v>
      </c>
      <c r="O77" s="432">
        <v>700.34384599999998</v>
      </c>
      <c r="P77" s="432">
        <v>827.94228599999997</v>
      </c>
      <c r="Q77" s="432">
        <v>701.94820700000002</v>
      </c>
      <c r="R77" s="432">
        <v>2230.2343390000001</v>
      </c>
      <c r="S77" s="432">
        <v>12390.529999</v>
      </c>
      <c r="T77" s="432">
        <v>1024.5658619999999</v>
      </c>
      <c r="U77" s="432">
        <v>1143.5498809999999</v>
      </c>
      <c r="V77" s="432">
        <v>1483.7649759999999</v>
      </c>
      <c r="W77" s="432">
        <v>3651.8807189999998</v>
      </c>
      <c r="X77" s="432">
        <v>500.602982</v>
      </c>
      <c r="Y77" s="432">
        <v>678.95874800000001</v>
      </c>
      <c r="Z77" s="432">
        <v>718.03695100000004</v>
      </c>
      <c r="AA77" s="432">
        <v>1897.5986809999999</v>
      </c>
      <c r="AB77" s="432">
        <v>1315.770102</v>
      </c>
      <c r="AC77" s="432">
        <v>772.67360799999994</v>
      </c>
      <c r="AD77" s="432">
        <v>730.76217399999996</v>
      </c>
      <c r="AE77" s="432">
        <v>2819.205884</v>
      </c>
      <c r="AF77" s="432">
        <v>786.04448000000002</v>
      </c>
      <c r="AG77" s="432">
        <v>1285.5719200000001</v>
      </c>
      <c r="AH77" s="432">
        <v>1069.606865</v>
      </c>
      <c r="AI77" s="432">
        <v>3141.2232650000001</v>
      </c>
      <c r="AJ77" s="300">
        <v>11509.908549</v>
      </c>
      <c r="AK77" s="432">
        <v>951.48917000000006</v>
      </c>
      <c r="AL77" s="432">
        <v>706.55997899999988</v>
      </c>
      <c r="AM77" s="432">
        <v>702.67020400000001</v>
      </c>
      <c r="AN77" s="432">
        <v>2360.7193520000001</v>
      </c>
      <c r="AO77" s="432">
        <v>1222.9113459999999</v>
      </c>
      <c r="AP77" s="432">
        <v>1113.4338480000001</v>
      </c>
      <c r="AQ77" s="432">
        <v>1140.4930939999999</v>
      </c>
      <c r="AR77" s="432">
        <v>3476.838287</v>
      </c>
      <c r="AS77" s="432">
        <v>1851.503385</v>
      </c>
      <c r="AT77" s="432">
        <v>1120.857501</v>
      </c>
      <c r="AU77" s="432">
        <v>1003.6198109999999</v>
      </c>
      <c r="AV77" s="432">
        <v>3975.980697</v>
      </c>
      <c r="AW77" s="432">
        <v>1007.280076</v>
      </c>
      <c r="AX77" s="432">
        <v>1998.7807330000001</v>
      </c>
      <c r="AY77" s="432">
        <v>1313.356845</v>
      </c>
      <c r="AZ77" s="432">
        <v>4319.4176559999996</v>
      </c>
      <c r="BA77" s="557">
        <v>14132.955991999999</v>
      </c>
      <c r="BB77" s="432">
        <v>10462.812246000001</v>
      </c>
      <c r="BC77" s="432">
        <v>6526.9231100000015</v>
      </c>
      <c r="BD77" s="432">
        <v>9071.6426190000002</v>
      </c>
      <c r="BE77" s="432">
        <v>26061.377974999996</v>
      </c>
      <c r="BF77" s="432">
        <v>6448.6031060000005</v>
      </c>
      <c r="BG77" s="432">
        <v>6594.088221</v>
      </c>
      <c r="BH77" s="432">
        <v>7197.8800969999993</v>
      </c>
      <c r="BI77" s="432">
        <v>20240.571424000002</v>
      </c>
      <c r="BJ77" s="432">
        <v>8342.1014660000001</v>
      </c>
      <c r="BK77" s="432">
        <v>6852.3481699999993</v>
      </c>
      <c r="BL77" s="432">
        <v>6473.7610789999999</v>
      </c>
      <c r="BM77" s="432">
        <v>21668.210714999997</v>
      </c>
      <c r="BN77" s="432">
        <v>8055.4057510000002</v>
      </c>
      <c r="BO77" s="432">
        <v>7241.963264</v>
      </c>
      <c r="BP77" s="432">
        <v>7642.672086999999</v>
      </c>
      <c r="BQ77" s="432">
        <v>22940.041101999999</v>
      </c>
      <c r="BR77" s="300">
        <v>90910.201215999987</v>
      </c>
      <c r="BS77" s="432">
        <v>7697.7156960000002</v>
      </c>
      <c r="BT77" s="432">
        <v>8892.7353550000007</v>
      </c>
      <c r="BU77" s="432">
        <v>9293.1525579999998</v>
      </c>
      <c r="BV77" s="432">
        <v>25883.603608999998</v>
      </c>
      <c r="BW77" s="432">
        <v>5937.7721270000002</v>
      </c>
      <c r="BX77" s="432">
        <v>9728.8403080000007</v>
      </c>
      <c r="BY77" s="432">
        <v>6810.9523289999997</v>
      </c>
      <c r="BZ77" s="432">
        <v>22477.564763999999</v>
      </c>
      <c r="CA77" s="432">
        <v>8086.0678109999999</v>
      </c>
      <c r="CB77" s="432">
        <v>7600.8595760000007</v>
      </c>
      <c r="CC77" s="432">
        <v>7205.637878999999</v>
      </c>
      <c r="CD77" s="432">
        <v>22892.565266000001</v>
      </c>
      <c r="CE77" s="432">
        <v>9238.8659650000009</v>
      </c>
      <c r="CF77" s="432">
        <v>10006.814337</v>
      </c>
      <c r="CG77" s="432">
        <v>10542.844966000001</v>
      </c>
      <c r="CH77" s="432">
        <v>29788.525268000001</v>
      </c>
      <c r="CI77" s="300">
        <v>101042.25890700001</v>
      </c>
      <c r="CJ77" s="432">
        <v>9686.498979</v>
      </c>
      <c r="CK77" s="432">
        <v>7828.8381380000001</v>
      </c>
      <c r="CL77" s="432">
        <v>7398.5824830000001</v>
      </c>
      <c r="CM77" s="432">
        <v>24913.919601000001</v>
      </c>
      <c r="CN77" s="432">
        <v>8269.3200690000012</v>
      </c>
      <c r="CO77" s="432">
        <v>8385.1589960000001</v>
      </c>
      <c r="CP77" s="432">
        <v>6750.8257610000001</v>
      </c>
      <c r="CQ77" s="432">
        <v>23405.304826</v>
      </c>
      <c r="CR77" s="432">
        <v>8698.411673999999</v>
      </c>
      <c r="CS77" s="432">
        <v>8101.5815410000005</v>
      </c>
      <c r="CT77" s="432">
        <v>9077.1176199999991</v>
      </c>
      <c r="CU77" s="432">
        <v>25877.110833999999</v>
      </c>
      <c r="CV77" s="432">
        <v>7496.7897229999999</v>
      </c>
      <c r="CW77" s="432">
        <v>9213.4224819999999</v>
      </c>
      <c r="CX77" s="432">
        <v>8649.4416220000003</v>
      </c>
      <c r="CY77" s="432">
        <v>25359.653830000003</v>
      </c>
      <c r="CZ77" s="300">
        <v>99555.989089999988</v>
      </c>
      <c r="DA77" s="434" t="s">
        <v>242</v>
      </c>
      <c r="DB77" s="299" t="s">
        <v>963</v>
      </c>
      <c r="DE77" s="232"/>
      <c r="DF77" s="232"/>
    </row>
    <row r="78" spans="1:116" ht="18" hidden="1" customHeight="1" outlineLevel="1" x14ac:dyDescent="0.5">
      <c r="A78" s="267" t="s">
        <v>873</v>
      </c>
      <c r="B78" s="426" t="s">
        <v>874</v>
      </c>
      <c r="C78" s="422">
        <v>500.19152200000002</v>
      </c>
      <c r="D78" s="422">
        <v>387.36327300000005</v>
      </c>
      <c r="E78" s="422">
        <v>373.76860399999998</v>
      </c>
      <c r="F78" s="422">
        <v>1261.3233989999999</v>
      </c>
      <c r="G78" s="422">
        <v>641.10381000000007</v>
      </c>
      <c r="H78" s="422">
        <v>403.94280500000002</v>
      </c>
      <c r="I78" s="422">
        <v>211.31157099999999</v>
      </c>
      <c r="J78" s="422">
        <v>1256.3581860000002</v>
      </c>
      <c r="K78" s="422">
        <v>772.43009499999994</v>
      </c>
      <c r="L78" s="422">
        <v>460.52332899999999</v>
      </c>
      <c r="M78" s="422">
        <v>398.53403800000001</v>
      </c>
      <c r="N78" s="422">
        <v>1631.4874620000001</v>
      </c>
      <c r="O78" s="422">
        <v>356.54339399999998</v>
      </c>
      <c r="P78" s="422">
        <v>553.53243999999995</v>
      </c>
      <c r="Q78" s="422">
        <v>740.18969400000003</v>
      </c>
      <c r="R78" s="422">
        <v>1650.2655280000001</v>
      </c>
      <c r="S78" s="422">
        <v>5799.4345749999993</v>
      </c>
      <c r="T78" s="422">
        <v>542.25508300000001</v>
      </c>
      <c r="U78" s="422">
        <v>546.42701799999998</v>
      </c>
      <c r="V78" s="422">
        <v>488.34989200000001</v>
      </c>
      <c r="W78" s="422">
        <v>1577.0319930000001</v>
      </c>
      <c r="X78" s="422">
        <v>636.84076099999993</v>
      </c>
      <c r="Y78" s="422">
        <v>573.66735700000004</v>
      </c>
      <c r="Z78" s="422">
        <v>493.55389500000001</v>
      </c>
      <c r="AA78" s="422">
        <v>1704.062013</v>
      </c>
      <c r="AB78" s="422">
        <v>508.33628199999998</v>
      </c>
      <c r="AC78" s="422">
        <v>612.20670300000006</v>
      </c>
      <c r="AD78" s="422">
        <v>620.29892799999993</v>
      </c>
      <c r="AE78" s="422">
        <v>1740.841913</v>
      </c>
      <c r="AF78" s="422">
        <v>701.89892899999995</v>
      </c>
      <c r="AG78" s="422">
        <v>583.90415400000006</v>
      </c>
      <c r="AH78" s="422">
        <v>801.49851200000001</v>
      </c>
      <c r="AI78" s="422">
        <v>2087.3015949999999</v>
      </c>
      <c r="AJ78" s="297">
        <v>7109.2375139999995</v>
      </c>
      <c r="AK78" s="422">
        <v>753.96060199999999</v>
      </c>
      <c r="AL78" s="422">
        <v>980.28765199999998</v>
      </c>
      <c r="AM78" s="422">
        <v>743.22214299999996</v>
      </c>
      <c r="AN78" s="422">
        <v>2477.470397</v>
      </c>
      <c r="AO78" s="422">
        <v>825.51064500000007</v>
      </c>
      <c r="AP78" s="422">
        <v>893.85194999999999</v>
      </c>
      <c r="AQ78" s="422">
        <v>777.70320500000003</v>
      </c>
      <c r="AR78" s="422">
        <v>2497.0657999999999</v>
      </c>
      <c r="AS78" s="422">
        <v>1208.3349370000001</v>
      </c>
      <c r="AT78" s="422">
        <v>811.77585499999998</v>
      </c>
      <c r="AU78" s="422">
        <v>1172.021974</v>
      </c>
      <c r="AV78" s="422">
        <v>3192.1327660000002</v>
      </c>
      <c r="AW78" s="422">
        <v>1363.8484960000001</v>
      </c>
      <c r="AX78" s="422">
        <v>1300.279031</v>
      </c>
      <c r="AY78" s="422">
        <v>1909.817438</v>
      </c>
      <c r="AZ78" s="422">
        <v>4573.9449650000006</v>
      </c>
      <c r="BA78" s="556">
        <v>12740.613926999999</v>
      </c>
      <c r="BB78" s="422">
        <v>1804.7458820000002</v>
      </c>
      <c r="BC78" s="422">
        <v>2553.05341</v>
      </c>
      <c r="BD78" s="422">
        <v>2942.8485090000004</v>
      </c>
      <c r="BE78" s="422">
        <v>7300.6478009999992</v>
      </c>
      <c r="BF78" s="422">
        <v>2992.2232270000004</v>
      </c>
      <c r="BG78" s="422">
        <v>4241.297646</v>
      </c>
      <c r="BH78" s="422">
        <v>3730.9323180000001</v>
      </c>
      <c r="BI78" s="422">
        <v>10964.453191000001</v>
      </c>
      <c r="BJ78" s="422">
        <v>4238.6272289999997</v>
      </c>
      <c r="BK78" s="422">
        <v>4459.9929379999994</v>
      </c>
      <c r="BL78" s="422">
        <v>3288.5500929999998</v>
      </c>
      <c r="BM78" s="422">
        <v>11987.170259999999</v>
      </c>
      <c r="BN78" s="422">
        <v>4650.2503530000004</v>
      </c>
      <c r="BO78" s="422">
        <v>3249.138633</v>
      </c>
      <c r="BP78" s="422">
        <v>2985.2254300000004</v>
      </c>
      <c r="BQ78" s="422">
        <v>10884.614416</v>
      </c>
      <c r="BR78" s="297">
        <v>41136.885668000003</v>
      </c>
      <c r="BS78" s="422">
        <v>4708.9642910000002</v>
      </c>
      <c r="BT78" s="422">
        <v>4660.0746479999998</v>
      </c>
      <c r="BU78" s="422">
        <v>4136.5104229999997</v>
      </c>
      <c r="BV78" s="422">
        <v>13505.549362</v>
      </c>
      <c r="BW78" s="422">
        <v>3899.8289420000001</v>
      </c>
      <c r="BX78" s="422">
        <v>4700.561213</v>
      </c>
      <c r="BY78" s="422">
        <v>4443.2181190000001</v>
      </c>
      <c r="BZ78" s="422">
        <v>13043.608274</v>
      </c>
      <c r="CA78" s="422">
        <v>3367.4539119999999</v>
      </c>
      <c r="CB78" s="422">
        <v>2766.6849849999999</v>
      </c>
      <c r="CC78" s="422">
        <v>2862.5250720000004</v>
      </c>
      <c r="CD78" s="422">
        <v>8996.6639690000011</v>
      </c>
      <c r="CE78" s="422">
        <v>3748.6861140000001</v>
      </c>
      <c r="CF78" s="422">
        <v>4187.6652250000006</v>
      </c>
      <c r="CG78" s="422">
        <v>5053.0300369999995</v>
      </c>
      <c r="CH78" s="422">
        <v>12989.381376000001</v>
      </c>
      <c r="CI78" s="297">
        <v>48535.202980999995</v>
      </c>
      <c r="CJ78" s="422">
        <v>3497.9379280000003</v>
      </c>
      <c r="CK78" s="422">
        <v>2998.0062310000003</v>
      </c>
      <c r="CL78" s="422">
        <v>5321.4364810000006</v>
      </c>
      <c r="CM78" s="422">
        <v>11817.380639999999</v>
      </c>
      <c r="CN78" s="422">
        <v>5798.2699000000002</v>
      </c>
      <c r="CO78" s="422">
        <v>5387.1650869999994</v>
      </c>
      <c r="CP78" s="422">
        <v>4815.704025</v>
      </c>
      <c r="CQ78" s="422">
        <v>16001.139013</v>
      </c>
      <c r="CR78" s="422">
        <v>4732.6532109999998</v>
      </c>
      <c r="CS78" s="422">
        <v>4411.4157379999997</v>
      </c>
      <c r="CT78" s="422">
        <v>3607.3311709999998</v>
      </c>
      <c r="CU78" s="422">
        <v>12751.400120999999</v>
      </c>
      <c r="CV78" s="422">
        <v>7848.9173369999999</v>
      </c>
      <c r="CW78" s="422">
        <v>4710.3849460000001</v>
      </c>
      <c r="CX78" s="422">
        <v>3700.2997930000001</v>
      </c>
      <c r="CY78" s="422">
        <v>16259.602077</v>
      </c>
      <c r="CZ78" s="297">
        <v>56829.521850999998</v>
      </c>
      <c r="DA78" s="430" t="s">
        <v>937</v>
      </c>
      <c r="DB78" s="267" t="s">
        <v>873</v>
      </c>
      <c r="DE78" s="232"/>
      <c r="DF78" s="232"/>
    </row>
    <row r="79" spans="1:116" ht="18" customHeight="1" collapsed="1" x14ac:dyDescent="0.5">
      <c r="A79" s="299" t="s">
        <v>965</v>
      </c>
      <c r="B79" s="433" t="s">
        <v>966</v>
      </c>
      <c r="C79" s="432">
        <v>500.19152200000002</v>
      </c>
      <c r="D79" s="432">
        <v>387.36327300000005</v>
      </c>
      <c r="E79" s="432">
        <v>373.76860399999998</v>
      </c>
      <c r="F79" s="432">
        <v>1261.3233989999999</v>
      </c>
      <c r="G79" s="432">
        <v>641.10381000000007</v>
      </c>
      <c r="H79" s="432">
        <v>403.94280500000002</v>
      </c>
      <c r="I79" s="432">
        <v>211.31157099999999</v>
      </c>
      <c r="J79" s="432">
        <v>1256.3581860000002</v>
      </c>
      <c r="K79" s="432">
        <v>772.43009499999994</v>
      </c>
      <c r="L79" s="432">
        <v>460.52332899999999</v>
      </c>
      <c r="M79" s="432">
        <v>398.53403800000001</v>
      </c>
      <c r="N79" s="432">
        <v>1631.4874620000001</v>
      </c>
      <c r="O79" s="432">
        <v>356.54339399999998</v>
      </c>
      <c r="P79" s="432">
        <v>553.53243999999995</v>
      </c>
      <c r="Q79" s="432">
        <v>740.18969400000003</v>
      </c>
      <c r="R79" s="432">
        <v>1650.2655280000001</v>
      </c>
      <c r="S79" s="432">
        <v>5799.4345749999993</v>
      </c>
      <c r="T79" s="432">
        <v>542.25508300000001</v>
      </c>
      <c r="U79" s="432">
        <v>546.42701799999998</v>
      </c>
      <c r="V79" s="432">
        <v>488.34989200000001</v>
      </c>
      <c r="W79" s="432">
        <v>1577.0319930000001</v>
      </c>
      <c r="X79" s="432">
        <v>636.84076099999993</v>
      </c>
      <c r="Y79" s="432">
        <v>573.66735700000004</v>
      </c>
      <c r="Z79" s="432">
        <v>493.55389500000001</v>
      </c>
      <c r="AA79" s="432">
        <v>1704.062013</v>
      </c>
      <c r="AB79" s="432">
        <v>508.33628199999998</v>
      </c>
      <c r="AC79" s="432">
        <v>612.20670300000006</v>
      </c>
      <c r="AD79" s="432">
        <v>620.29892799999993</v>
      </c>
      <c r="AE79" s="432">
        <v>1740.841913</v>
      </c>
      <c r="AF79" s="432">
        <v>701.89892899999995</v>
      </c>
      <c r="AG79" s="432">
        <v>583.90415400000006</v>
      </c>
      <c r="AH79" s="432">
        <v>801.49851200000001</v>
      </c>
      <c r="AI79" s="432">
        <v>2087.3015949999999</v>
      </c>
      <c r="AJ79" s="300">
        <v>7109.2375139999995</v>
      </c>
      <c r="AK79" s="432">
        <v>753.96060199999999</v>
      </c>
      <c r="AL79" s="432">
        <v>980.28765199999998</v>
      </c>
      <c r="AM79" s="432">
        <v>743.22214299999996</v>
      </c>
      <c r="AN79" s="432">
        <v>2477.470397</v>
      </c>
      <c r="AO79" s="432">
        <v>825.51064500000007</v>
      </c>
      <c r="AP79" s="432">
        <v>893.85194999999999</v>
      </c>
      <c r="AQ79" s="432">
        <v>777.70320500000003</v>
      </c>
      <c r="AR79" s="432">
        <v>2497.0657999999999</v>
      </c>
      <c r="AS79" s="432">
        <v>1208.3349370000001</v>
      </c>
      <c r="AT79" s="432">
        <v>811.77585499999998</v>
      </c>
      <c r="AU79" s="432">
        <v>1172.021974</v>
      </c>
      <c r="AV79" s="432">
        <v>3192.1327660000002</v>
      </c>
      <c r="AW79" s="432">
        <v>1363.8484960000001</v>
      </c>
      <c r="AX79" s="432">
        <v>1300.279031</v>
      </c>
      <c r="AY79" s="432">
        <v>1909.817438</v>
      </c>
      <c r="AZ79" s="432">
        <v>4573.9449650000006</v>
      </c>
      <c r="BA79" s="557">
        <v>12740.613926999999</v>
      </c>
      <c r="BB79" s="432">
        <v>1804.7458820000002</v>
      </c>
      <c r="BC79" s="432">
        <v>2553.05341</v>
      </c>
      <c r="BD79" s="432">
        <v>2942.8485090000004</v>
      </c>
      <c r="BE79" s="432">
        <v>7300.6478009999992</v>
      </c>
      <c r="BF79" s="432">
        <v>2992.2232270000004</v>
      </c>
      <c r="BG79" s="432">
        <v>4241.297646</v>
      </c>
      <c r="BH79" s="432">
        <v>3730.9323180000001</v>
      </c>
      <c r="BI79" s="432">
        <v>10964.453191000001</v>
      </c>
      <c r="BJ79" s="432">
        <v>4238.6272289999997</v>
      </c>
      <c r="BK79" s="432">
        <v>4459.9929379999994</v>
      </c>
      <c r="BL79" s="432">
        <v>3288.5500929999998</v>
      </c>
      <c r="BM79" s="432">
        <v>11987.170259999999</v>
      </c>
      <c r="BN79" s="432">
        <v>4650.2503530000004</v>
      </c>
      <c r="BO79" s="432">
        <v>3249.138633</v>
      </c>
      <c r="BP79" s="432">
        <v>2985.2254300000004</v>
      </c>
      <c r="BQ79" s="432">
        <v>10884.614416</v>
      </c>
      <c r="BR79" s="300">
        <v>41136.885668000003</v>
      </c>
      <c r="BS79" s="432">
        <v>4708.9642910000002</v>
      </c>
      <c r="BT79" s="432">
        <v>4660.0746479999998</v>
      </c>
      <c r="BU79" s="432">
        <v>4136.5104229999997</v>
      </c>
      <c r="BV79" s="432">
        <v>13505.549362</v>
      </c>
      <c r="BW79" s="432">
        <v>3899.8289420000001</v>
      </c>
      <c r="BX79" s="432">
        <v>4700.561213</v>
      </c>
      <c r="BY79" s="432">
        <v>4443.2181190000001</v>
      </c>
      <c r="BZ79" s="432">
        <v>13043.608274</v>
      </c>
      <c r="CA79" s="432">
        <v>3367.4539119999999</v>
      </c>
      <c r="CB79" s="432">
        <v>2766.6849849999999</v>
      </c>
      <c r="CC79" s="432">
        <v>2862.5250720000004</v>
      </c>
      <c r="CD79" s="432">
        <v>8996.6639690000011</v>
      </c>
      <c r="CE79" s="432">
        <v>3748.6861140000001</v>
      </c>
      <c r="CF79" s="432">
        <v>4187.6652250000006</v>
      </c>
      <c r="CG79" s="432">
        <v>5053.0300369999995</v>
      </c>
      <c r="CH79" s="432">
        <v>12989.381376000001</v>
      </c>
      <c r="CI79" s="300">
        <v>48535.202980999995</v>
      </c>
      <c r="CJ79" s="432">
        <v>3497.9379280000003</v>
      </c>
      <c r="CK79" s="432">
        <v>2998.0062310000003</v>
      </c>
      <c r="CL79" s="432">
        <v>5321.4364810000006</v>
      </c>
      <c r="CM79" s="432">
        <v>11817.380639999999</v>
      </c>
      <c r="CN79" s="432">
        <v>5798.2699000000002</v>
      </c>
      <c r="CO79" s="432">
        <v>5387.1650869999994</v>
      </c>
      <c r="CP79" s="432">
        <v>4815.704025</v>
      </c>
      <c r="CQ79" s="432">
        <v>16001.139013</v>
      </c>
      <c r="CR79" s="432">
        <v>4732.6532109999998</v>
      </c>
      <c r="CS79" s="432">
        <v>4411.4157379999997</v>
      </c>
      <c r="CT79" s="432">
        <v>3607.3311709999998</v>
      </c>
      <c r="CU79" s="432">
        <v>12751.400120999999</v>
      </c>
      <c r="CV79" s="432">
        <v>7848.9173369999999</v>
      </c>
      <c r="CW79" s="432">
        <v>4710.3849460000001</v>
      </c>
      <c r="CX79" s="432">
        <v>3700.2997930000001</v>
      </c>
      <c r="CY79" s="432">
        <v>16259.602077</v>
      </c>
      <c r="CZ79" s="300">
        <v>56829.521850999998</v>
      </c>
      <c r="DA79" s="434" t="s">
        <v>967</v>
      </c>
      <c r="DB79" s="299" t="s">
        <v>965</v>
      </c>
      <c r="DE79" s="232"/>
      <c r="DF79" s="232"/>
    </row>
    <row r="80" spans="1:116" ht="18" customHeight="1" x14ac:dyDescent="0.5">
      <c r="A80" s="269"/>
      <c r="B80" s="427" t="s">
        <v>22</v>
      </c>
      <c r="C80" s="423">
        <v>105467.523642</v>
      </c>
      <c r="D80" s="423">
        <v>96972.197264000002</v>
      </c>
      <c r="E80" s="423">
        <v>107020.04754299999</v>
      </c>
      <c r="F80" s="423">
        <v>309459.76844900002</v>
      </c>
      <c r="G80" s="423">
        <v>102742.24871299999</v>
      </c>
      <c r="H80" s="423">
        <v>99038.573854000002</v>
      </c>
      <c r="I80" s="423">
        <v>93273.326453999995</v>
      </c>
      <c r="J80" s="423">
        <v>295054.14902100002</v>
      </c>
      <c r="K80" s="423">
        <v>92644.128244000007</v>
      </c>
      <c r="L80" s="423">
        <v>102876.802427</v>
      </c>
      <c r="M80" s="423">
        <v>104094.875476</v>
      </c>
      <c r="N80" s="423">
        <v>299615.806147</v>
      </c>
      <c r="O80" s="423">
        <v>103945.298025</v>
      </c>
      <c r="P80" s="423">
        <v>95007.922730000006</v>
      </c>
      <c r="Q80" s="423">
        <v>96986.185863999999</v>
      </c>
      <c r="R80" s="423">
        <v>295939.40661900002</v>
      </c>
      <c r="S80" s="423">
        <v>1200069.1302360001</v>
      </c>
      <c r="T80" s="423">
        <v>94925.569273000001</v>
      </c>
      <c r="U80" s="423">
        <v>96284.031870999999</v>
      </c>
      <c r="V80" s="423">
        <v>103954.535999</v>
      </c>
      <c r="W80" s="423">
        <v>295164.13714300003</v>
      </c>
      <c r="X80" s="423">
        <v>101376.396297</v>
      </c>
      <c r="Y80" s="423">
        <v>105218.173534</v>
      </c>
      <c r="Z80" s="423">
        <v>88815.643414000006</v>
      </c>
      <c r="AA80" s="423">
        <v>295410.21324499999</v>
      </c>
      <c r="AB80" s="423">
        <v>94993.831420999995</v>
      </c>
      <c r="AC80" s="423">
        <v>93003.985293999998</v>
      </c>
      <c r="AD80" s="423">
        <v>88959.809137999997</v>
      </c>
      <c r="AE80" s="423">
        <v>276957.62585299998</v>
      </c>
      <c r="AF80" s="423">
        <v>93027.053144000005</v>
      </c>
      <c r="AG80" s="423">
        <v>90702.607344999997</v>
      </c>
      <c r="AH80" s="423">
        <v>94361.094498999999</v>
      </c>
      <c r="AI80" s="423">
        <v>278090.75498799997</v>
      </c>
      <c r="AJ80" s="298">
        <v>1145622.731229</v>
      </c>
      <c r="AK80" s="423">
        <v>98209.608294999998</v>
      </c>
      <c r="AL80" s="423">
        <v>94615.242115999994</v>
      </c>
      <c r="AM80" s="423">
        <v>94816.862760000004</v>
      </c>
      <c r="AN80" s="423">
        <v>287641.71317100001</v>
      </c>
      <c r="AO80" s="423">
        <v>92534.983179999996</v>
      </c>
      <c r="AP80" s="423">
        <v>90288.554397999993</v>
      </c>
      <c r="AQ80" s="423">
        <v>91901.015167000005</v>
      </c>
      <c r="AR80" s="423">
        <v>274724.552746</v>
      </c>
      <c r="AS80" s="423">
        <v>101865.3953</v>
      </c>
      <c r="AT80" s="423">
        <v>98577.291414000007</v>
      </c>
      <c r="AU80" s="423">
        <v>101166.482462</v>
      </c>
      <c r="AV80" s="423">
        <v>301609.16917499999</v>
      </c>
      <c r="AW80" s="423">
        <v>104189.279416</v>
      </c>
      <c r="AX80" s="423">
        <v>100278.418647</v>
      </c>
      <c r="AY80" s="423">
        <v>101528.060752</v>
      </c>
      <c r="AZ80" s="423">
        <v>305995.75881500001</v>
      </c>
      <c r="BA80" s="558">
        <v>1169971.1939069999</v>
      </c>
      <c r="BB80" s="423">
        <v>66071.600479000001</v>
      </c>
      <c r="BC80" s="423">
        <v>56195.934169</v>
      </c>
      <c r="BD80" s="423">
        <v>66686.295026000007</v>
      </c>
      <c r="BE80" s="423">
        <v>188953.82967400001</v>
      </c>
      <c r="BF80" s="423">
        <v>61116.955199000004</v>
      </c>
      <c r="BG80" s="423">
        <v>68437.407315000004</v>
      </c>
      <c r="BH80" s="423">
        <v>60800.478174999997</v>
      </c>
      <c r="BI80" s="423">
        <v>190354.840689</v>
      </c>
      <c r="BJ80" s="423">
        <v>66794.125732</v>
      </c>
      <c r="BK80" s="423">
        <v>67436.825349000006</v>
      </c>
      <c r="BL80" s="423">
        <v>60754.793618999996</v>
      </c>
      <c r="BM80" s="423">
        <v>194985.74470000001</v>
      </c>
      <c r="BN80" s="423">
        <v>74866.783806000007</v>
      </c>
      <c r="BO80" s="423">
        <v>64663.487847999997</v>
      </c>
      <c r="BP80" s="423">
        <v>62199.571830000001</v>
      </c>
      <c r="BQ80" s="423">
        <v>201729.84348400001</v>
      </c>
      <c r="BR80" s="298">
        <v>776024.258547</v>
      </c>
      <c r="BS80" s="423">
        <v>66831.901641999997</v>
      </c>
      <c r="BT80" s="423">
        <v>66899.471162999995</v>
      </c>
      <c r="BU80" s="423">
        <v>73883.478417999999</v>
      </c>
      <c r="BV80" s="423">
        <v>207614.85122300001</v>
      </c>
      <c r="BW80" s="423">
        <v>64363.522628999999</v>
      </c>
      <c r="BX80" s="423">
        <v>75099.337362000006</v>
      </c>
      <c r="BY80" s="423">
        <v>68834.009336000003</v>
      </c>
      <c r="BZ80" s="423">
        <v>208296.86932699999</v>
      </c>
      <c r="CA80" s="423">
        <v>77487.681439000007</v>
      </c>
      <c r="CB80" s="423">
        <v>69725.233445000005</v>
      </c>
      <c r="CC80" s="423">
        <v>73325.746727999998</v>
      </c>
      <c r="CD80" s="423">
        <v>220538.661612</v>
      </c>
      <c r="CE80" s="423">
        <v>76801.991435000004</v>
      </c>
      <c r="CF80" s="423">
        <v>77574.821186999994</v>
      </c>
      <c r="CG80" s="423">
        <v>82196.335944999999</v>
      </c>
      <c r="CH80" s="423">
        <v>236573.148567</v>
      </c>
      <c r="CI80" s="298">
        <v>873023.53072899999</v>
      </c>
      <c r="CJ80" s="423">
        <v>76379.087992000001</v>
      </c>
      <c r="CK80" s="423">
        <v>71421.906856000001</v>
      </c>
      <c r="CL80" s="423">
        <v>76806.841350000002</v>
      </c>
      <c r="CM80" s="423">
        <v>224607.836198</v>
      </c>
      <c r="CN80" s="423">
        <v>79875.115290000002</v>
      </c>
      <c r="CO80" s="423">
        <v>84219.996337000004</v>
      </c>
      <c r="CP80" s="423">
        <v>72654.631168000007</v>
      </c>
      <c r="CQ80" s="423">
        <v>236749.742795</v>
      </c>
      <c r="CR80" s="423">
        <v>82719.401320999998</v>
      </c>
      <c r="CS80" s="423">
        <v>78834.553386</v>
      </c>
      <c r="CT80" s="423">
        <v>77463.600111000007</v>
      </c>
      <c r="CU80" s="423">
        <v>239017.554818</v>
      </c>
      <c r="CV80" s="423">
        <v>82814.408815000003</v>
      </c>
      <c r="CW80" s="423">
        <v>80221.918938000003</v>
      </c>
      <c r="CX80" s="423">
        <v>86413.700343000004</v>
      </c>
      <c r="CY80" s="423">
        <v>249450.02809499999</v>
      </c>
      <c r="CZ80" s="298">
        <v>949825.161907</v>
      </c>
      <c r="DA80" s="431" t="s">
        <v>243</v>
      </c>
      <c r="DB80" s="270"/>
      <c r="DE80" s="232"/>
      <c r="DF80" s="232"/>
    </row>
    <row r="81" spans="1:110" ht="18" customHeight="1" x14ac:dyDescent="0.5">
      <c r="A81" s="90" t="s">
        <v>993</v>
      </c>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B81" s="91" t="s">
        <v>994</v>
      </c>
      <c r="DE81" s="232"/>
      <c r="DF81" s="232"/>
    </row>
    <row r="82" spans="1:110"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E82" s="232"/>
      <c r="DF82" s="232"/>
    </row>
    <row r="83" spans="1:110"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E83" s="232"/>
      <c r="DF83" s="232"/>
    </row>
    <row r="84" spans="1:110"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E84" s="232"/>
      <c r="DF84" s="232"/>
    </row>
    <row r="85" spans="1:110"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E85" s="232"/>
      <c r="DF85" s="232"/>
    </row>
    <row r="86" spans="1:110"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E86" s="232"/>
      <c r="DF86" s="232"/>
    </row>
    <row r="87" spans="1:110"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E87" s="232"/>
      <c r="DF87" s="232"/>
    </row>
    <row r="88" spans="1:110"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E88" s="232"/>
      <c r="DF88" s="232"/>
    </row>
    <row r="89" spans="1:110"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E89" s="232"/>
      <c r="DF89" s="232"/>
    </row>
    <row r="90" spans="1:110"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E90" s="232"/>
      <c r="DF90" s="232"/>
    </row>
    <row r="91" spans="1:110"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E91" s="232"/>
      <c r="DF91" s="232"/>
    </row>
    <row r="92" spans="1:110" x14ac:dyDescent="0.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E92" s="232"/>
      <c r="DF92" s="232"/>
    </row>
    <row r="93" spans="1:110" x14ac:dyDescent="0.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E93" s="232"/>
      <c r="DF93" s="232"/>
    </row>
    <row r="94" spans="1:110" x14ac:dyDescent="0.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E94" s="232"/>
      <c r="DF94" s="232"/>
    </row>
    <row r="95" spans="1:110" x14ac:dyDescent="0.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E95" s="232"/>
      <c r="DF95" s="232"/>
    </row>
    <row r="96" spans="1:110" x14ac:dyDescent="0.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E96" s="232"/>
      <c r="DF96" s="232"/>
    </row>
    <row r="97" spans="1:110" x14ac:dyDescent="0.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E97" s="232"/>
      <c r="DF97" s="232"/>
    </row>
    <row r="98" spans="1:110" x14ac:dyDescent="0.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E98" s="232"/>
      <c r="DF98" s="232"/>
    </row>
    <row r="99" spans="1:110" x14ac:dyDescent="0.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E99" s="232"/>
      <c r="DF99" s="232"/>
    </row>
    <row r="100" spans="1:110" x14ac:dyDescent="0.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E100" s="232"/>
      <c r="DF100" s="232"/>
    </row>
    <row r="101" spans="1:110" x14ac:dyDescent="0.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E101" s="232"/>
      <c r="DF101" s="232"/>
    </row>
    <row r="102" spans="1:110" x14ac:dyDescent="0.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E102" s="232"/>
      <c r="DF102" s="232"/>
    </row>
    <row r="103" spans="1:110" x14ac:dyDescent="0.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E103" s="232"/>
      <c r="DF103" s="232"/>
    </row>
    <row r="104" spans="1:110" x14ac:dyDescent="0.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E104" s="232"/>
      <c r="DF104" s="232"/>
    </row>
    <row r="105" spans="1:110" x14ac:dyDescent="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E105" s="232"/>
      <c r="DF105" s="232"/>
    </row>
    <row r="106" spans="1:110" x14ac:dyDescent="0.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E106" s="232"/>
      <c r="DF106" s="232"/>
    </row>
    <row r="107" spans="1:110" x14ac:dyDescent="0.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E107" s="232"/>
      <c r="DF107" s="232"/>
    </row>
    <row r="108" spans="1:110" x14ac:dyDescent="0.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E108" s="232"/>
      <c r="DF108" s="232"/>
    </row>
    <row r="109" spans="1:110" x14ac:dyDescent="0.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E109" s="232"/>
      <c r="DF109" s="232"/>
    </row>
    <row r="110" spans="1:110" x14ac:dyDescent="0.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E110" s="232"/>
      <c r="DF110" s="232"/>
    </row>
    <row r="111" spans="1:110" x14ac:dyDescent="0.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E111" s="232"/>
      <c r="DF111" s="232"/>
    </row>
    <row r="112" spans="1:110" x14ac:dyDescent="0.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E112" s="232"/>
      <c r="DF112" s="232"/>
    </row>
    <row r="113" spans="1:110" x14ac:dyDescent="0.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E113" s="232"/>
      <c r="DF113" s="232"/>
    </row>
    <row r="114" spans="1:110" x14ac:dyDescent="0.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E114" s="232"/>
      <c r="DF114" s="232"/>
    </row>
    <row r="115" spans="1:110" x14ac:dyDescent="0.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E115" s="232"/>
      <c r="DF115" s="232"/>
    </row>
    <row r="116" spans="1:110" x14ac:dyDescent="0.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E116" s="232"/>
      <c r="DF116" s="232"/>
    </row>
    <row r="117" spans="1:110" x14ac:dyDescent="0.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E117" s="232"/>
      <c r="DF117" s="232"/>
    </row>
    <row r="118" spans="1:110" x14ac:dyDescent="0.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E118" s="232"/>
      <c r="DF118" s="232"/>
    </row>
    <row r="119" spans="1:110" x14ac:dyDescent="0.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E119" s="232"/>
      <c r="DF119" s="232"/>
    </row>
    <row r="120" spans="1:110" x14ac:dyDescent="0.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E120" s="232"/>
      <c r="DF120" s="232"/>
    </row>
    <row r="121" spans="1:110" x14ac:dyDescent="0.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E121" s="232"/>
      <c r="DF121" s="232"/>
    </row>
    <row r="122" spans="1:110" x14ac:dyDescent="0.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E122" s="232"/>
      <c r="DF122" s="232"/>
    </row>
    <row r="123" spans="1:110" x14ac:dyDescent="0.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E123" s="232"/>
      <c r="DF123" s="232"/>
    </row>
    <row r="124" spans="1:110" x14ac:dyDescent="0.5">
      <c r="A124" s="20"/>
      <c r="B124" s="20"/>
      <c r="S124" s="20"/>
      <c r="AJ124" s="20"/>
      <c r="BA124" s="20"/>
      <c r="BR124" s="20"/>
      <c r="CI124" s="20"/>
      <c r="CZ124" s="20"/>
      <c r="DE124" s="232"/>
      <c r="DF124" s="232"/>
    </row>
    <row r="125" spans="1:110" x14ac:dyDescent="0.5">
      <c r="A125" s="20"/>
      <c r="B125" s="20"/>
      <c r="S125" s="20"/>
      <c r="AJ125" s="20"/>
      <c r="BA125" s="20"/>
      <c r="BR125" s="20"/>
      <c r="CI125" s="20"/>
      <c r="CZ125" s="20"/>
      <c r="DE125" s="232"/>
      <c r="DF125" s="232"/>
    </row>
    <row r="126" spans="1:110" x14ac:dyDescent="0.5">
      <c r="A126" s="20"/>
      <c r="B126" s="20"/>
      <c r="S126" s="20"/>
      <c r="AJ126" s="20"/>
      <c r="BA126" s="20"/>
      <c r="BR126" s="20"/>
      <c r="CI126" s="20"/>
      <c r="CZ126" s="20"/>
      <c r="DE126" s="232"/>
      <c r="DF126" s="232"/>
    </row>
    <row r="127" spans="1:110" x14ac:dyDescent="0.5">
      <c r="A127" s="20"/>
      <c r="B127" s="20"/>
      <c r="S127" s="20"/>
      <c r="AJ127" s="20"/>
      <c r="BA127" s="20"/>
      <c r="BR127" s="20"/>
      <c r="CI127" s="20"/>
      <c r="CZ127" s="20"/>
      <c r="DE127" s="232"/>
      <c r="DF127" s="232"/>
    </row>
    <row r="128" spans="1:110" x14ac:dyDescent="0.5">
      <c r="A128" s="20"/>
      <c r="B128" s="20"/>
      <c r="S128" s="20"/>
      <c r="AJ128" s="20"/>
      <c r="BA128" s="20"/>
      <c r="BR128" s="20"/>
      <c r="CI128" s="20"/>
      <c r="CZ128" s="20"/>
      <c r="DE128" s="232"/>
      <c r="DF128" s="232"/>
    </row>
    <row r="129" spans="1:110" x14ac:dyDescent="0.5">
      <c r="A129" s="20"/>
      <c r="B129" s="20"/>
      <c r="S129" s="20"/>
      <c r="AJ129" s="20"/>
      <c r="BA129" s="20"/>
      <c r="BR129" s="20"/>
      <c r="CI129" s="20"/>
      <c r="CZ129" s="20"/>
      <c r="DE129" s="232"/>
      <c r="DF129" s="232"/>
    </row>
    <row r="130" spans="1:110" x14ac:dyDescent="0.5">
      <c r="A130" s="20"/>
      <c r="B130" s="20"/>
      <c r="S130" s="20"/>
      <c r="AJ130" s="20"/>
      <c r="BA130" s="20"/>
      <c r="BR130" s="20"/>
      <c r="CI130" s="20"/>
      <c r="CZ130" s="20"/>
      <c r="DE130" s="232"/>
      <c r="DF130" s="232"/>
    </row>
    <row r="131" spans="1:110" x14ac:dyDescent="0.5">
      <c r="A131" s="20"/>
      <c r="B131" s="20"/>
      <c r="S131" s="20"/>
      <c r="AJ131" s="20"/>
      <c r="BA131" s="20"/>
      <c r="BR131" s="20"/>
      <c r="CI131" s="20"/>
      <c r="CZ131" s="20"/>
      <c r="DE131" s="232"/>
      <c r="DF131" s="232"/>
    </row>
    <row r="132" spans="1:110" x14ac:dyDescent="0.5">
      <c r="A132" s="20"/>
      <c r="B132" s="20"/>
      <c r="S132" s="20"/>
      <c r="AJ132" s="20"/>
      <c r="BA132" s="20"/>
      <c r="BR132" s="20"/>
      <c r="CI132" s="20"/>
      <c r="CZ132" s="20"/>
      <c r="DE132" s="232"/>
      <c r="DF132" s="232"/>
    </row>
    <row r="133" spans="1:110" x14ac:dyDescent="0.5">
      <c r="A133" s="20"/>
      <c r="B133" s="20"/>
      <c r="S133" s="20"/>
      <c r="AJ133" s="20"/>
      <c r="BA133" s="20"/>
      <c r="BR133" s="20"/>
      <c r="CI133" s="20"/>
      <c r="CZ133" s="20"/>
      <c r="DE133" s="232"/>
      <c r="DF133" s="232"/>
    </row>
    <row r="134" spans="1:110" x14ac:dyDescent="0.5">
      <c r="A134" s="20"/>
      <c r="B134" s="20"/>
      <c r="S134" s="20"/>
      <c r="AJ134" s="20"/>
      <c r="BA134" s="20"/>
      <c r="BR134" s="20"/>
      <c r="CI134" s="20"/>
      <c r="CZ134" s="20"/>
      <c r="DE134" s="232"/>
      <c r="DF134" s="232"/>
    </row>
    <row r="135" spans="1:110" x14ac:dyDescent="0.5">
      <c r="A135" s="20"/>
      <c r="B135" s="20"/>
      <c r="S135" s="20"/>
      <c r="AJ135" s="20"/>
      <c r="BA135" s="20"/>
      <c r="BR135" s="20"/>
      <c r="CI135" s="20"/>
      <c r="CZ135" s="20"/>
      <c r="DE135" s="232"/>
      <c r="DF135" s="232"/>
    </row>
    <row r="136" spans="1:110" x14ac:dyDescent="0.5">
      <c r="A136" s="20"/>
      <c r="B136" s="20"/>
      <c r="S136" s="20"/>
      <c r="AJ136" s="20"/>
      <c r="BA136" s="20"/>
      <c r="BR136" s="20"/>
      <c r="CI136" s="20"/>
      <c r="CZ136" s="20"/>
      <c r="DE136" s="232"/>
      <c r="DF136" s="232"/>
    </row>
    <row r="137" spans="1:110" x14ac:dyDescent="0.5">
      <c r="A137" s="20"/>
      <c r="B137" s="20"/>
      <c r="S137" s="20"/>
      <c r="AJ137" s="20"/>
      <c r="BA137" s="20"/>
      <c r="BR137" s="20"/>
      <c r="CI137" s="20"/>
      <c r="CZ137" s="20"/>
      <c r="DE137" s="232"/>
      <c r="DF137" s="232"/>
    </row>
    <row r="138" spans="1:110" x14ac:dyDescent="0.5">
      <c r="A138" s="20"/>
      <c r="B138" s="20"/>
      <c r="S138" s="20"/>
      <c r="AJ138" s="20"/>
      <c r="BA138" s="20"/>
      <c r="BR138" s="20"/>
      <c r="CI138" s="20"/>
      <c r="CZ138" s="20"/>
      <c r="DE138" s="232"/>
      <c r="DF138" s="232"/>
    </row>
    <row r="139" spans="1:110" x14ac:dyDescent="0.5">
      <c r="A139" s="20"/>
      <c r="B139" s="20"/>
      <c r="S139" s="20"/>
      <c r="AJ139" s="20"/>
      <c r="BA139" s="20"/>
      <c r="BR139" s="20"/>
      <c r="CI139" s="20"/>
      <c r="CZ139" s="20"/>
      <c r="DE139" s="232"/>
      <c r="DF139" s="232"/>
    </row>
    <row r="140" spans="1:110" x14ac:dyDescent="0.5">
      <c r="A140" s="20"/>
      <c r="B140" s="20"/>
      <c r="S140" s="20"/>
      <c r="AJ140" s="20"/>
      <c r="BA140" s="20"/>
      <c r="BR140" s="20"/>
      <c r="CI140" s="20"/>
      <c r="CZ140" s="20"/>
      <c r="DE140" s="232"/>
      <c r="DF140" s="232"/>
    </row>
    <row r="141" spans="1:110" x14ac:dyDescent="0.5">
      <c r="A141" s="20"/>
      <c r="B141" s="20"/>
      <c r="S141" s="20"/>
      <c r="AJ141" s="20"/>
      <c r="BA141" s="20"/>
      <c r="BR141" s="20"/>
      <c r="CI141" s="20"/>
      <c r="CZ141" s="20"/>
      <c r="DE141" s="232"/>
      <c r="DF141" s="232"/>
    </row>
    <row r="142" spans="1:110" x14ac:dyDescent="0.5">
      <c r="A142" s="20"/>
      <c r="B142" s="20"/>
      <c r="S142" s="20"/>
      <c r="AJ142" s="20"/>
      <c r="BA142" s="20"/>
      <c r="BR142" s="20"/>
      <c r="CI142" s="20"/>
      <c r="CZ142" s="20"/>
      <c r="DE142" s="232"/>
      <c r="DF142" s="232"/>
    </row>
    <row r="143" spans="1:110" x14ac:dyDescent="0.5">
      <c r="A143" s="20"/>
      <c r="B143" s="20"/>
      <c r="S143" s="20"/>
      <c r="AJ143" s="20"/>
      <c r="BA143" s="20"/>
      <c r="BR143" s="20"/>
      <c r="CI143" s="20"/>
      <c r="CZ143" s="20"/>
      <c r="DE143" s="232"/>
      <c r="DF143" s="232"/>
    </row>
    <row r="144" spans="1:110" x14ac:dyDescent="0.5">
      <c r="A144" s="20"/>
      <c r="B144" s="20"/>
      <c r="S144" s="20"/>
      <c r="AJ144" s="20"/>
      <c r="BA144" s="20"/>
      <c r="BR144" s="20"/>
      <c r="CI144" s="20"/>
      <c r="CZ144" s="20"/>
      <c r="DE144" s="232"/>
      <c r="DF144" s="232"/>
    </row>
    <row r="145" spans="1:110" x14ac:dyDescent="0.5">
      <c r="A145" s="20"/>
      <c r="B145" s="20"/>
      <c r="S145" s="20"/>
      <c r="AJ145" s="20"/>
      <c r="BA145" s="20"/>
      <c r="BR145" s="20"/>
      <c r="CI145" s="20"/>
      <c r="CZ145" s="20"/>
      <c r="DE145" s="232"/>
      <c r="DF145" s="232"/>
    </row>
    <row r="146" spans="1:110" x14ac:dyDescent="0.5">
      <c r="A146" s="20"/>
      <c r="B146" s="20"/>
      <c r="S146" s="20"/>
      <c r="AJ146" s="20"/>
      <c r="BA146" s="20"/>
      <c r="BR146" s="20"/>
      <c r="CI146" s="20"/>
      <c r="CZ146" s="20"/>
      <c r="DE146" s="232"/>
      <c r="DF146" s="232"/>
    </row>
    <row r="147" spans="1:110" x14ac:dyDescent="0.5">
      <c r="A147" s="20"/>
      <c r="B147" s="20"/>
      <c r="S147" s="20"/>
      <c r="AJ147" s="20"/>
      <c r="BA147" s="20"/>
      <c r="BR147" s="20"/>
      <c r="CI147" s="20"/>
      <c r="CZ147" s="20"/>
      <c r="DE147" s="232"/>
      <c r="DF147" s="232"/>
    </row>
    <row r="148" spans="1:110" x14ac:dyDescent="0.5">
      <c r="A148" s="20"/>
      <c r="B148" s="20"/>
      <c r="S148" s="20"/>
      <c r="AJ148" s="20"/>
      <c r="BA148" s="20"/>
      <c r="BR148" s="20"/>
      <c r="CI148" s="20"/>
      <c r="CZ148" s="20"/>
      <c r="DE148" s="232"/>
      <c r="DF148" s="232"/>
    </row>
    <row r="149" spans="1:110" x14ac:dyDescent="0.5">
      <c r="A149" s="20"/>
      <c r="B149" s="20"/>
      <c r="S149" s="20"/>
      <c r="AJ149" s="20"/>
      <c r="BA149" s="20"/>
      <c r="BR149" s="20"/>
      <c r="CI149" s="20"/>
      <c r="CZ149" s="20"/>
      <c r="DE149" s="232"/>
      <c r="DF149" s="232"/>
    </row>
    <row r="150" spans="1:110" x14ac:dyDescent="0.5">
      <c r="A150" s="20"/>
      <c r="B150" s="20"/>
      <c r="S150" s="20"/>
      <c r="AJ150" s="20"/>
      <c r="BA150" s="20"/>
      <c r="BR150" s="20"/>
      <c r="CI150" s="20"/>
      <c r="CZ150" s="20"/>
      <c r="DE150" s="232"/>
      <c r="DF150" s="232"/>
    </row>
    <row r="151" spans="1:110" x14ac:dyDescent="0.5">
      <c r="A151" s="20"/>
      <c r="B151" s="20"/>
      <c r="S151" s="20"/>
      <c r="AJ151" s="20"/>
      <c r="BA151" s="20"/>
      <c r="BR151" s="20"/>
      <c r="CI151" s="20"/>
      <c r="CZ151" s="20"/>
      <c r="DE151" s="232"/>
      <c r="DF151" s="232"/>
    </row>
    <row r="152" spans="1:110" x14ac:dyDescent="0.5">
      <c r="A152" s="20"/>
      <c r="B152" s="20"/>
      <c r="S152" s="20"/>
      <c r="AJ152" s="20"/>
      <c r="BA152" s="20"/>
      <c r="BR152" s="20"/>
      <c r="CI152" s="20"/>
      <c r="CZ152" s="20"/>
      <c r="DE152" s="232"/>
      <c r="DF152" s="232"/>
    </row>
    <row r="153" spans="1:110" x14ac:dyDescent="0.5">
      <c r="A153" s="20"/>
      <c r="B153" s="20"/>
      <c r="S153" s="20"/>
      <c r="AJ153" s="20"/>
      <c r="BA153" s="20"/>
      <c r="BR153" s="20"/>
      <c r="CI153" s="20"/>
      <c r="CZ153" s="20"/>
      <c r="DE153" s="232"/>
      <c r="DF153" s="232"/>
    </row>
    <row r="154" spans="1:110" x14ac:dyDescent="0.5">
      <c r="A154" s="20"/>
      <c r="B154" s="20"/>
      <c r="S154" s="20"/>
      <c r="AJ154" s="20"/>
      <c r="BA154" s="20"/>
      <c r="BR154" s="20"/>
      <c r="CI154" s="20"/>
      <c r="CZ154" s="20"/>
      <c r="DE154" s="232"/>
      <c r="DF154" s="232"/>
    </row>
    <row r="155" spans="1:110" x14ac:dyDescent="0.5">
      <c r="A155" s="20"/>
      <c r="B155" s="20"/>
      <c r="S155" s="20"/>
      <c r="AJ155" s="20"/>
      <c r="BA155" s="20"/>
      <c r="BR155" s="20"/>
      <c r="CI155" s="20"/>
      <c r="CZ155" s="20"/>
      <c r="DE155" s="232"/>
      <c r="DF155" s="232"/>
    </row>
  </sheetData>
  <mergeCells count="6">
    <mergeCell ref="A4:A5"/>
    <mergeCell ref="B4:B5"/>
    <mergeCell ref="DA4:DA5"/>
    <mergeCell ref="DB4:DB5"/>
    <mergeCell ref="S4:BA4"/>
    <mergeCell ref="BB4:CZ4"/>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7448-486D-43B4-848D-8A7C99DBB3C7}">
  <sheetPr>
    <tabColor rgb="FF9BA8C2"/>
    <pageSetUpPr autoPageBreaks="0"/>
  </sheetPr>
  <dimension ref="A1:WZF106"/>
  <sheetViews>
    <sheetView showGridLines="0" rightToLeft="1" zoomScaleNormal="100" workbookViewId="0">
      <selection activeCell="CI37" sqref="CI37"/>
    </sheetView>
  </sheetViews>
  <sheetFormatPr defaultColWidth="0" defaultRowHeight="18" outlineLevelRow="1" outlineLevelCol="2" x14ac:dyDescent="0.5"/>
  <cols>
    <col min="1" max="1" width="5.44140625" style="232" customWidth="1"/>
    <col min="2" max="2" width="55.5546875" style="232" customWidth="1"/>
    <col min="3" max="5" width="6.6640625" style="232" hidden="1" customWidth="1" outlineLevel="2"/>
    <col min="6" max="6" width="6.6640625" style="232" hidden="1" customWidth="1" outlineLevel="1" collapsed="1"/>
    <col min="7" max="9" width="6.6640625" style="232" hidden="1" customWidth="1" outlineLevel="2"/>
    <col min="10" max="10" width="6.6640625" style="232" hidden="1" customWidth="1" outlineLevel="1" collapsed="1"/>
    <col min="11" max="13" width="6.6640625" style="232" hidden="1" customWidth="1" outlineLevel="2"/>
    <col min="14" max="14" width="6.6640625" style="232" hidden="1" customWidth="1" outlineLevel="1" collapsed="1"/>
    <col min="15" max="17" width="6.6640625" style="232" hidden="1" customWidth="1" outlineLevel="2"/>
    <col min="18" max="18" width="6.6640625" style="232" hidden="1" customWidth="1" outlineLevel="1" collapsed="1"/>
    <col min="19" max="19" width="11.109375" style="232" customWidth="1" collapsed="1"/>
    <col min="20" max="22" width="6.6640625" style="232" hidden="1" customWidth="1" outlineLevel="2"/>
    <col min="23" max="23" width="6.6640625" style="232" hidden="1" customWidth="1" outlineLevel="1" collapsed="1"/>
    <col min="24" max="26" width="6.6640625" style="232" hidden="1" customWidth="1" outlineLevel="2"/>
    <col min="27" max="27" width="6.6640625" style="232" hidden="1" customWidth="1" outlineLevel="1" collapsed="1"/>
    <col min="28" max="30" width="6.6640625" style="232" hidden="1" customWidth="1" outlineLevel="2"/>
    <col min="31" max="31" width="6.6640625" style="232" hidden="1" customWidth="1" outlineLevel="1" collapsed="1"/>
    <col min="32" max="34" width="6.6640625" style="232" hidden="1" customWidth="1" outlineLevel="2"/>
    <col min="35" max="35" width="6.6640625" style="232" hidden="1" customWidth="1" outlineLevel="1" collapsed="1"/>
    <col min="36" max="36" width="11.109375" style="232" customWidth="1" collapsed="1"/>
    <col min="37" max="39" width="6.6640625" style="232" hidden="1" customWidth="1" outlineLevel="2"/>
    <col min="40" max="40" width="6.6640625" style="232" hidden="1" customWidth="1" outlineLevel="1" collapsed="1"/>
    <col min="41" max="43" width="6.6640625" style="232" hidden="1" customWidth="1" outlineLevel="2"/>
    <col min="44" max="44" width="6.6640625" style="232" hidden="1" customWidth="1" outlineLevel="1" collapsed="1"/>
    <col min="45" max="47" width="6.6640625" style="232" hidden="1" customWidth="1" outlineLevel="2"/>
    <col min="48" max="48" width="6.6640625" style="232" hidden="1" customWidth="1" outlineLevel="1" collapsed="1"/>
    <col min="49" max="51" width="6.6640625" style="232" hidden="1" customWidth="1" outlineLevel="2"/>
    <col min="52" max="52" width="6.6640625" style="232" hidden="1" customWidth="1" outlineLevel="1" collapsed="1"/>
    <col min="53" max="53" width="11.109375" style="232" customWidth="1" collapsed="1"/>
    <col min="54" max="56" width="6.6640625" style="232" hidden="1" customWidth="1" outlineLevel="2"/>
    <col min="57" max="57" width="6.6640625" style="232" hidden="1" customWidth="1" outlineLevel="1" collapsed="1"/>
    <col min="58" max="60" width="6.6640625" style="232" hidden="1" customWidth="1" outlineLevel="2"/>
    <col min="61" max="61" width="6.6640625" style="232" hidden="1" customWidth="1" outlineLevel="1" collapsed="1"/>
    <col min="62" max="64" width="6.6640625" style="232" hidden="1" customWidth="1" outlineLevel="2"/>
    <col min="65" max="65" width="6.6640625" style="232" hidden="1" customWidth="1" outlineLevel="1" collapsed="1"/>
    <col min="66" max="68" width="6.6640625" style="232" hidden="1" customWidth="1" outlineLevel="2"/>
    <col min="69" max="69" width="6.6640625" style="232" hidden="1" customWidth="1" outlineLevel="1" collapsed="1"/>
    <col min="70" max="70" width="11.109375" style="232" customWidth="1" collapsed="1"/>
    <col min="71" max="73" width="6.6640625" style="232" hidden="1" customWidth="1" outlineLevel="2"/>
    <col min="74" max="74" width="6.6640625" style="232" hidden="1" customWidth="1" outlineLevel="1" collapsed="1"/>
    <col min="75" max="77" width="6.6640625" style="232" hidden="1" customWidth="1" outlineLevel="2"/>
    <col min="78" max="78" width="6.6640625" style="232" hidden="1" customWidth="1" outlineLevel="1" collapsed="1"/>
    <col min="79" max="81" width="6.6640625" style="232" hidden="1" customWidth="1" outlineLevel="2"/>
    <col min="82" max="82" width="6.6640625" style="232" hidden="1" customWidth="1" outlineLevel="1" collapsed="1"/>
    <col min="83" max="85" width="6.6640625" style="232" hidden="1" customWidth="1" outlineLevel="2"/>
    <col min="86" max="86" width="6.6640625" style="232" hidden="1" customWidth="1" outlineLevel="1" collapsed="1"/>
    <col min="87" max="87" width="11.109375" style="232" customWidth="1" collapsed="1"/>
    <col min="88" max="90" width="6.6640625" style="232" hidden="1" customWidth="1" outlineLevel="2"/>
    <col min="91" max="91" width="6.6640625" style="232" hidden="1" customWidth="1" outlineLevel="1" collapsed="1"/>
    <col min="92" max="94" width="6.6640625" style="232" hidden="1" customWidth="1" outlineLevel="2"/>
    <col min="95" max="95" width="6.6640625" style="232" hidden="1" customWidth="1" outlineLevel="1" collapsed="1"/>
    <col min="96" max="98" width="6.6640625" style="232" hidden="1" customWidth="1" outlineLevel="2"/>
    <col min="99" max="99" width="6.6640625" style="232" hidden="1" customWidth="1" outlineLevel="1" collapsed="1"/>
    <col min="100" max="102" width="6.6640625" style="232" hidden="1" customWidth="1" outlineLevel="2"/>
    <col min="103" max="103" width="6.6640625" style="232" hidden="1" customWidth="1" outlineLevel="1" collapsed="1"/>
    <col min="104" max="104" width="11.109375" style="232" customWidth="1" collapsed="1"/>
    <col min="105" max="105" width="55.5546875" style="232" customWidth="1"/>
    <col min="106" max="106" width="5.44140625" style="232" customWidth="1"/>
    <col min="107" max="107" width="8.88671875" style="232" customWidth="1"/>
    <col min="108" max="108" width="8.88671875" style="232" hidden="1"/>
    <col min="109" max="110" width="8.88671875" style="239" hidden="1"/>
    <col min="111" max="344" width="8.88671875" style="232" hidden="1"/>
    <col min="345" max="345" width="5.88671875" style="232" hidden="1"/>
    <col min="346" max="346" width="32.88671875" style="232" hidden="1"/>
    <col min="347" max="347" width="5.88671875" style="232" hidden="1"/>
    <col min="348" max="348" width="32.88671875" style="232" hidden="1"/>
    <col min="349" max="354" width="8.88671875" style="232" hidden="1"/>
    <col min="355" max="355" width="32.88671875" style="232" hidden="1"/>
    <col min="356" max="356" width="5.88671875" style="232" hidden="1"/>
    <col min="357" max="357" width="32.88671875" style="232" hidden="1"/>
    <col min="358" max="358" width="5.88671875" style="232" hidden="1"/>
    <col min="359" max="600" width="8.88671875" style="232" hidden="1"/>
    <col min="601" max="601" width="5.88671875" style="232" hidden="1"/>
    <col min="602" max="602" width="32.88671875" style="232" hidden="1"/>
    <col min="603" max="603" width="5.88671875" style="232" hidden="1"/>
    <col min="604" max="604" width="32.88671875" style="232" hidden="1"/>
    <col min="605" max="610" width="8.88671875" style="232" hidden="1"/>
    <col min="611" max="611" width="32.88671875" style="232" hidden="1"/>
    <col min="612" max="612" width="5.88671875" style="232" hidden="1"/>
    <col min="613" max="613" width="32.88671875" style="232" hidden="1"/>
    <col min="614" max="614" width="5.88671875" style="232" hidden="1"/>
    <col min="615" max="856" width="8.88671875" style="232" hidden="1"/>
    <col min="857" max="857" width="5.88671875" style="232" hidden="1"/>
    <col min="858" max="858" width="32.88671875" style="232" hidden="1"/>
    <col min="859" max="859" width="5.88671875" style="232" hidden="1"/>
    <col min="860" max="860" width="32.88671875" style="232" hidden="1"/>
    <col min="861" max="866" width="8.88671875" style="232" hidden="1"/>
    <col min="867" max="867" width="32.88671875" style="232" hidden="1"/>
    <col min="868" max="868" width="5.88671875" style="232" hidden="1"/>
    <col min="869" max="869" width="32.88671875" style="232" hidden="1"/>
    <col min="870" max="870" width="5.88671875" style="232" hidden="1"/>
    <col min="871" max="1112" width="8.88671875" style="232" hidden="1"/>
    <col min="1113" max="1113" width="5.88671875" style="232" hidden="1"/>
    <col min="1114" max="1114" width="32.88671875" style="232" hidden="1"/>
    <col min="1115" max="1115" width="5.88671875" style="232" hidden="1"/>
    <col min="1116" max="1116" width="32.88671875" style="232" hidden="1"/>
    <col min="1117" max="1122" width="8.88671875" style="232" hidden="1"/>
    <col min="1123" max="1123" width="32.88671875" style="232" hidden="1"/>
    <col min="1124" max="1124" width="5.88671875" style="232" hidden="1"/>
    <col min="1125" max="1125" width="32.88671875" style="232" hidden="1"/>
    <col min="1126" max="1126" width="5.88671875" style="232" hidden="1"/>
    <col min="1127" max="1368" width="8.88671875" style="232" hidden="1"/>
    <col min="1369" max="1369" width="5.88671875" style="232" hidden="1"/>
    <col min="1370" max="1370" width="32.88671875" style="232" hidden="1"/>
    <col min="1371" max="1371" width="5.88671875" style="232" hidden="1"/>
    <col min="1372" max="1372" width="32.88671875" style="232" hidden="1"/>
    <col min="1373" max="1378" width="8.88671875" style="232" hidden="1"/>
    <col min="1379" max="1379" width="32.88671875" style="232" hidden="1"/>
    <col min="1380" max="1380" width="5.88671875" style="232" hidden="1"/>
    <col min="1381" max="1381" width="32.88671875" style="232" hidden="1"/>
    <col min="1382" max="1382" width="5.88671875" style="232" hidden="1"/>
    <col min="1383" max="1624" width="8.88671875" style="232" hidden="1"/>
    <col min="1625" max="1625" width="5.88671875" style="232" hidden="1"/>
    <col min="1626" max="1626" width="32.88671875" style="232" hidden="1"/>
    <col min="1627" max="1627" width="5.88671875" style="232" hidden="1"/>
    <col min="1628" max="1628" width="32.88671875" style="232" hidden="1"/>
    <col min="1629" max="1634" width="8.88671875" style="232" hidden="1"/>
    <col min="1635" max="1635" width="32.88671875" style="232" hidden="1"/>
    <col min="1636" max="1636" width="5.88671875" style="232" hidden="1"/>
    <col min="1637" max="1637" width="32.88671875" style="232" hidden="1"/>
    <col min="1638" max="1638" width="5.88671875" style="232" hidden="1"/>
    <col min="1639" max="1880" width="8.88671875" style="232" hidden="1"/>
    <col min="1881" max="1881" width="5.88671875" style="232" hidden="1"/>
    <col min="1882" max="1882" width="32.88671875" style="232" hidden="1"/>
    <col min="1883" max="1883" width="5.88671875" style="232" hidden="1"/>
    <col min="1884" max="1884" width="32.88671875" style="232" hidden="1"/>
    <col min="1885" max="1890" width="8.88671875" style="232" hidden="1"/>
    <col min="1891" max="1891" width="32.88671875" style="232" hidden="1"/>
    <col min="1892" max="1892" width="5.88671875" style="232" hidden="1"/>
    <col min="1893" max="1893" width="32.88671875" style="232" hidden="1"/>
    <col min="1894" max="1894" width="5.88671875" style="232" hidden="1"/>
    <col min="1895" max="2136" width="8.88671875" style="232" hidden="1"/>
    <col min="2137" max="2137" width="5.88671875" style="232" hidden="1"/>
    <col min="2138" max="2138" width="32.88671875" style="232" hidden="1"/>
    <col min="2139" max="2139" width="5.88671875" style="232" hidden="1"/>
    <col min="2140" max="2140" width="32.88671875" style="232" hidden="1"/>
    <col min="2141" max="2146" width="8.88671875" style="232" hidden="1"/>
    <col min="2147" max="2147" width="32.88671875" style="232" hidden="1"/>
    <col min="2148" max="2148" width="5.88671875" style="232" hidden="1"/>
    <col min="2149" max="2149" width="32.88671875" style="232" hidden="1"/>
    <col min="2150" max="2150" width="5.88671875" style="232" hidden="1"/>
    <col min="2151" max="2392" width="8.88671875" style="232" hidden="1"/>
    <col min="2393" max="2393" width="5.88671875" style="232" hidden="1"/>
    <col min="2394" max="2394" width="32.88671875" style="232" hidden="1"/>
    <col min="2395" max="2395" width="5.88671875" style="232" hidden="1"/>
    <col min="2396" max="2396" width="32.88671875" style="232" hidden="1"/>
    <col min="2397" max="2402" width="8.88671875" style="232" hidden="1"/>
    <col min="2403" max="2403" width="32.88671875" style="232" hidden="1"/>
    <col min="2404" max="2404" width="5.88671875" style="232" hidden="1"/>
    <col min="2405" max="2405" width="32.88671875" style="232" hidden="1"/>
    <col min="2406" max="2406" width="5.88671875" style="232" hidden="1"/>
    <col min="2407" max="2648" width="8.88671875" style="232" hidden="1"/>
    <col min="2649" max="2649" width="5.88671875" style="232" hidden="1"/>
    <col min="2650" max="2650" width="32.88671875" style="232" hidden="1"/>
    <col min="2651" max="2651" width="5.88671875" style="232" hidden="1"/>
    <col min="2652" max="2652" width="32.88671875" style="232" hidden="1"/>
    <col min="2653" max="2658" width="8.88671875" style="232" hidden="1"/>
    <col min="2659" max="2659" width="32.88671875" style="232" hidden="1"/>
    <col min="2660" max="2660" width="5.88671875" style="232" hidden="1"/>
    <col min="2661" max="2661" width="32.88671875" style="232" hidden="1"/>
    <col min="2662" max="2662" width="5.88671875" style="232" hidden="1"/>
    <col min="2663" max="2904" width="8.88671875" style="232" hidden="1"/>
    <col min="2905" max="2905" width="5.88671875" style="232" hidden="1"/>
    <col min="2906" max="2906" width="32.88671875" style="232" hidden="1"/>
    <col min="2907" max="2907" width="5.88671875" style="232" hidden="1"/>
    <col min="2908" max="2908" width="32.88671875" style="232" hidden="1"/>
    <col min="2909" max="2914" width="8.88671875" style="232" hidden="1"/>
    <col min="2915" max="2915" width="32.88671875" style="232" hidden="1"/>
    <col min="2916" max="2916" width="5.88671875" style="232" hidden="1"/>
    <col min="2917" max="2917" width="32.88671875" style="232" hidden="1"/>
    <col min="2918" max="2918" width="5.88671875" style="232" hidden="1"/>
    <col min="2919" max="3160" width="8.88671875" style="232" hidden="1"/>
    <col min="3161" max="3161" width="5.88671875" style="232" hidden="1"/>
    <col min="3162" max="3162" width="32.88671875" style="232" hidden="1"/>
    <col min="3163" max="3163" width="5.88671875" style="232" hidden="1"/>
    <col min="3164" max="3164" width="32.88671875" style="232" hidden="1"/>
    <col min="3165" max="3170" width="8.88671875" style="232" hidden="1"/>
    <col min="3171" max="3171" width="32.88671875" style="232" hidden="1"/>
    <col min="3172" max="3172" width="5.88671875" style="232" hidden="1"/>
    <col min="3173" max="3173" width="32.88671875" style="232" hidden="1"/>
    <col min="3174" max="3174" width="5.88671875" style="232" hidden="1"/>
    <col min="3175" max="3416" width="8.88671875" style="232" hidden="1"/>
    <col min="3417" max="3417" width="5.88671875" style="232" hidden="1"/>
    <col min="3418" max="3418" width="32.88671875" style="232" hidden="1"/>
    <col min="3419" max="3419" width="5.88671875" style="232" hidden="1"/>
    <col min="3420" max="3420" width="32.88671875" style="232" hidden="1"/>
    <col min="3421" max="3426" width="8.88671875" style="232" hidden="1"/>
    <col min="3427" max="3427" width="32.88671875" style="232" hidden="1"/>
    <col min="3428" max="3428" width="5.88671875" style="232" hidden="1"/>
    <col min="3429" max="3429" width="32.88671875" style="232" hidden="1"/>
    <col min="3430" max="3430" width="5.88671875" style="232" hidden="1"/>
    <col min="3431" max="3672" width="8.88671875" style="232" hidden="1"/>
    <col min="3673" max="3673" width="5.88671875" style="232" hidden="1"/>
    <col min="3674" max="3674" width="32.88671875" style="232" hidden="1"/>
    <col min="3675" max="3675" width="5.88671875" style="232" hidden="1"/>
    <col min="3676" max="3676" width="32.88671875" style="232" hidden="1"/>
    <col min="3677" max="3682" width="8.88671875" style="232" hidden="1"/>
    <col min="3683" max="3683" width="32.88671875" style="232" hidden="1"/>
    <col min="3684" max="3684" width="5.88671875" style="232" hidden="1"/>
    <col min="3685" max="3685" width="32.88671875" style="232" hidden="1"/>
    <col min="3686" max="3686" width="5.88671875" style="232" hidden="1"/>
    <col min="3687" max="3928" width="8.88671875" style="232" hidden="1"/>
    <col min="3929" max="3929" width="5.88671875" style="232" hidden="1"/>
    <col min="3930" max="3930" width="32.88671875" style="232" hidden="1"/>
    <col min="3931" max="3931" width="5.88671875" style="232" hidden="1"/>
    <col min="3932" max="3932" width="32.88671875" style="232" hidden="1"/>
    <col min="3933" max="3938" width="8.88671875" style="232" hidden="1"/>
    <col min="3939" max="3939" width="32.88671875" style="232" hidden="1"/>
    <col min="3940" max="3940" width="5.88671875" style="232" hidden="1"/>
    <col min="3941" max="3941" width="32.88671875" style="232" hidden="1"/>
    <col min="3942" max="3942" width="5.88671875" style="232" hidden="1"/>
    <col min="3943" max="4184" width="8.88671875" style="232" hidden="1"/>
    <col min="4185" max="4185" width="5.88671875" style="232" hidden="1"/>
    <col min="4186" max="4186" width="32.88671875" style="232" hidden="1"/>
    <col min="4187" max="4187" width="5.88671875" style="232" hidden="1"/>
    <col min="4188" max="4188" width="32.88671875" style="232" hidden="1"/>
    <col min="4189" max="4194" width="8.88671875" style="232" hidden="1"/>
    <col min="4195" max="4195" width="32.88671875" style="232" hidden="1"/>
    <col min="4196" max="4196" width="5.88671875" style="232" hidden="1"/>
    <col min="4197" max="4197" width="32.88671875" style="232" hidden="1"/>
    <col min="4198" max="4198" width="5.88671875" style="232" hidden="1"/>
    <col min="4199" max="4440" width="8.88671875" style="232" hidden="1"/>
    <col min="4441" max="4441" width="5.88671875" style="232" hidden="1"/>
    <col min="4442" max="4442" width="32.88671875" style="232" hidden="1"/>
    <col min="4443" max="4443" width="5.88671875" style="232" hidden="1"/>
    <col min="4444" max="4444" width="32.88671875" style="232" hidden="1"/>
    <col min="4445" max="4450" width="8.88671875" style="232" hidden="1"/>
    <col min="4451" max="4451" width="32.88671875" style="232" hidden="1"/>
    <col min="4452" max="4452" width="5.88671875" style="232" hidden="1"/>
    <col min="4453" max="4453" width="32.88671875" style="232" hidden="1"/>
    <col min="4454" max="4454" width="5.88671875" style="232" hidden="1"/>
    <col min="4455" max="4696" width="8.88671875" style="232" hidden="1"/>
    <col min="4697" max="4697" width="5.88671875" style="232" hidden="1"/>
    <col min="4698" max="4698" width="32.88671875" style="232" hidden="1"/>
    <col min="4699" max="4699" width="5.88671875" style="232" hidden="1"/>
    <col min="4700" max="4700" width="32.88671875" style="232" hidden="1"/>
    <col min="4701" max="4706" width="8.88671875" style="232" hidden="1"/>
    <col min="4707" max="4707" width="32.88671875" style="232" hidden="1"/>
    <col min="4708" max="4708" width="5.88671875" style="232" hidden="1"/>
    <col min="4709" max="4709" width="32.88671875" style="232" hidden="1"/>
    <col min="4710" max="4710" width="5.88671875" style="232" hidden="1"/>
    <col min="4711" max="4952" width="8.88671875" style="232" hidden="1"/>
    <col min="4953" max="4953" width="5.88671875" style="232" hidden="1"/>
    <col min="4954" max="4954" width="32.88671875" style="232" hidden="1"/>
    <col min="4955" max="4955" width="5.88671875" style="232" hidden="1"/>
    <col min="4956" max="4956" width="32.88671875" style="232" hidden="1"/>
    <col min="4957" max="4962" width="8.88671875" style="232" hidden="1"/>
    <col min="4963" max="4963" width="32.88671875" style="232" hidden="1"/>
    <col min="4964" max="4964" width="5.88671875" style="232" hidden="1"/>
    <col min="4965" max="4965" width="32.88671875" style="232" hidden="1"/>
    <col min="4966" max="4966" width="5.88671875" style="232" hidden="1"/>
    <col min="4967" max="5208" width="8.88671875" style="232" hidden="1"/>
    <col min="5209" max="5209" width="5.88671875" style="232" hidden="1"/>
    <col min="5210" max="5210" width="32.88671875" style="232" hidden="1"/>
    <col min="5211" max="5211" width="5.88671875" style="232" hidden="1"/>
    <col min="5212" max="5212" width="32.88671875" style="232" hidden="1"/>
    <col min="5213" max="5218" width="8.88671875" style="232" hidden="1"/>
    <col min="5219" max="5219" width="32.88671875" style="232" hidden="1"/>
    <col min="5220" max="5220" width="5.88671875" style="232" hidden="1"/>
    <col min="5221" max="5221" width="32.88671875" style="232" hidden="1"/>
    <col min="5222" max="5222" width="5.88671875" style="232" hidden="1"/>
    <col min="5223" max="5464" width="8.88671875" style="232" hidden="1"/>
    <col min="5465" max="5465" width="5.88671875" style="232" hidden="1"/>
    <col min="5466" max="5466" width="32.88671875" style="232" hidden="1"/>
    <col min="5467" max="5467" width="5.88671875" style="232" hidden="1"/>
    <col min="5468" max="5468" width="32.88671875" style="232" hidden="1"/>
    <col min="5469" max="5474" width="8.88671875" style="232" hidden="1"/>
    <col min="5475" max="5475" width="32.88671875" style="232" hidden="1"/>
    <col min="5476" max="5476" width="5.88671875" style="232" hidden="1"/>
    <col min="5477" max="5477" width="32.88671875" style="232" hidden="1"/>
    <col min="5478" max="5478" width="5.88671875" style="232" hidden="1"/>
    <col min="5479" max="5720" width="8.88671875" style="232" hidden="1"/>
    <col min="5721" max="5721" width="5.88671875" style="232" hidden="1"/>
    <col min="5722" max="5722" width="32.88671875" style="232" hidden="1"/>
    <col min="5723" max="5723" width="5.88671875" style="232" hidden="1"/>
    <col min="5724" max="5724" width="32.88671875" style="232" hidden="1"/>
    <col min="5725" max="5730" width="8.88671875" style="232" hidden="1"/>
    <col min="5731" max="5731" width="32.88671875" style="232" hidden="1"/>
    <col min="5732" max="5732" width="5.88671875" style="232" hidden="1"/>
    <col min="5733" max="5733" width="32.88671875" style="232" hidden="1"/>
    <col min="5734" max="5734" width="5.88671875" style="232" hidden="1"/>
    <col min="5735" max="5976" width="8.88671875" style="232" hidden="1"/>
    <col min="5977" max="5977" width="5.88671875" style="232" hidden="1"/>
    <col min="5978" max="5978" width="32.88671875" style="232" hidden="1"/>
    <col min="5979" max="5979" width="5.88671875" style="232" hidden="1"/>
    <col min="5980" max="5980" width="32.88671875" style="232" hidden="1"/>
    <col min="5981" max="5986" width="8.88671875" style="232" hidden="1"/>
    <col min="5987" max="5987" width="32.88671875" style="232" hidden="1"/>
    <col min="5988" max="5988" width="5.88671875" style="232" hidden="1"/>
    <col min="5989" max="5989" width="32.88671875" style="232" hidden="1"/>
    <col min="5990" max="5990" width="5.88671875" style="232" hidden="1"/>
    <col min="5991" max="6232" width="8.88671875" style="232" hidden="1"/>
    <col min="6233" max="6233" width="5.88671875" style="232" hidden="1"/>
    <col min="6234" max="6234" width="32.88671875" style="232" hidden="1"/>
    <col min="6235" max="6235" width="5.88671875" style="232" hidden="1"/>
    <col min="6236" max="6236" width="32.88671875" style="232" hidden="1"/>
    <col min="6237" max="6242" width="8.88671875" style="232" hidden="1"/>
    <col min="6243" max="6243" width="32.88671875" style="232" hidden="1"/>
    <col min="6244" max="6244" width="5.88671875" style="232" hidden="1"/>
    <col min="6245" max="6245" width="32.88671875" style="232" hidden="1"/>
    <col min="6246" max="6246" width="5.88671875" style="232" hidden="1"/>
    <col min="6247" max="6488" width="8.88671875" style="232" hidden="1"/>
    <col min="6489" max="6489" width="5.88671875" style="232" hidden="1"/>
    <col min="6490" max="6490" width="32.88671875" style="232" hidden="1"/>
    <col min="6491" max="6491" width="5.88671875" style="232" hidden="1"/>
    <col min="6492" max="6492" width="32.88671875" style="232" hidden="1"/>
    <col min="6493" max="6498" width="8.88671875" style="232" hidden="1"/>
    <col min="6499" max="6499" width="32.88671875" style="232" hidden="1"/>
    <col min="6500" max="6500" width="5.88671875" style="232" hidden="1"/>
    <col min="6501" max="6501" width="32.88671875" style="232" hidden="1"/>
    <col min="6502" max="6502" width="5.88671875" style="232" hidden="1"/>
    <col min="6503" max="6744" width="8.88671875" style="232" hidden="1"/>
    <col min="6745" max="6745" width="5.88671875" style="232" hidden="1"/>
    <col min="6746" max="6746" width="32.88671875" style="232" hidden="1"/>
    <col min="6747" max="6747" width="5.88671875" style="232" hidden="1"/>
    <col min="6748" max="6748" width="32.88671875" style="232" hidden="1"/>
    <col min="6749" max="6754" width="8.88671875" style="232" hidden="1"/>
    <col min="6755" max="6755" width="32.88671875" style="232" hidden="1"/>
    <col min="6756" max="6756" width="5.88671875" style="232" hidden="1"/>
    <col min="6757" max="6757" width="32.88671875" style="232" hidden="1"/>
    <col min="6758" max="6758" width="5.88671875" style="232" hidden="1"/>
    <col min="6759" max="7000" width="8.88671875" style="232" hidden="1"/>
    <col min="7001" max="7001" width="5.88671875" style="232" hidden="1"/>
    <col min="7002" max="7002" width="32.88671875" style="232" hidden="1"/>
    <col min="7003" max="7003" width="5.88671875" style="232" hidden="1"/>
    <col min="7004" max="7004" width="32.88671875" style="232" hidden="1"/>
    <col min="7005" max="7010" width="8.88671875" style="232" hidden="1"/>
    <col min="7011" max="7011" width="32.88671875" style="232" hidden="1"/>
    <col min="7012" max="7012" width="5.88671875" style="232" hidden="1"/>
    <col min="7013" max="7013" width="32.88671875" style="232" hidden="1"/>
    <col min="7014" max="7014" width="5.88671875" style="232" hidden="1"/>
    <col min="7015" max="7256" width="8.88671875" style="232" hidden="1"/>
    <col min="7257" max="7257" width="5.88671875" style="232" hidden="1"/>
    <col min="7258" max="7258" width="32.88671875" style="232" hidden="1"/>
    <col min="7259" max="7259" width="5.88671875" style="232" hidden="1"/>
    <col min="7260" max="7260" width="32.88671875" style="232" hidden="1"/>
    <col min="7261" max="7266" width="8.88671875" style="232" hidden="1"/>
    <col min="7267" max="7267" width="32.88671875" style="232" hidden="1"/>
    <col min="7268" max="7268" width="5.88671875" style="232" hidden="1"/>
    <col min="7269" max="7269" width="32.88671875" style="232" hidden="1"/>
    <col min="7270" max="7270" width="5.88671875" style="232" hidden="1"/>
    <col min="7271" max="7512" width="8.88671875" style="232" hidden="1"/>
    <col min="7513" max="7513" width="5.88671875" style="232" hidden="1"/>
    <col min="7514" max="7514" width="32.88671875" style="232" hidden="1"/>
    <col min="7515" max="7515" width="5.88671875" style="232" hidden="1"/>
    <col min="7516" max="7516" width="32.88671875" style="232" hidden="1"/>
    <col min="7517" max="7522" width="8.88671875" style="232" hidden="1"/>
    <col min="7523" max="7523" width="32.88671875" style="232" hidden="1"/>
    <col min="7524" max="7524" width="5.88671875" style="232" hidden="1"/>
    <col min="7525" max="7525" width="32.88671875" style="232" hidden="1"/>
    <col min="7526" max="7526" width="5.88671875" style="232" hidden="1"/>
    <col min="7527" max="7768" width="8.88671875" style="232" hidden="1"/>
    <col min="7769" max="7769" width="5.88671875" style="232" hidden="1"/>
    <col min="7770" max="7770" width="32.88671875" style="232" hidden="1"/>
    <col min="7771" max="7771" width="5.88671875" style="232" hidden="1"/>
    <col min="7772" max="7772" width="32.88671875" style="232" hidden="1"/>
    <col min="7773" max="7778" width="8.88671875" style="232" hidden="1"/>
    <col min="7779" max="7779" width="32.88671875" style="232" hidden="1"/>
    <col min="7780" max="7780" width="5.88671875" style="232" hidden="1"/>
    <col min="7781" max="7781" width="32.88671875" style="232" hidden="1"/>
    <col min="7782" max="7782" width="5.88671875" style="232" hidden="1"/>
    <col min="7783" max="8024" width="8.88671875" style="232" hidden="1"/>
    <col min="8025" max="8025" width="5.88671875" style="232" hidden="1"/>
    <col min="8026" max="8026" width="32.88671875" style="232" hidden="1"/>
    <col min="8027" max="8027" width="5.88671875" style="232" hidden="1"/>
    <col min="8028" max="8028" width="32.88671875" style="232" hidden="1"/>
    <col min="8029" max="8034" width="8.88671875" style="232" hidden="1"/>
    <col min="8035" max="8035" width="32.88671875" style="232" hidden="1"/>
    <col min="8036" max="8036" width="5.88671875" style="232" hidden="1"/>
    <col min="8037" max="8037" width="32.88671875" style="232" hidden="1"/>
    <col min="8038" max="8038" width="5.88671875" style="232" hidden="1"/>
    <col min="8039" max="8280" width="8.88671875" style="232" hidden="1"/>
    <col min="8281" max="8281" width="5.88671875" style="232" hidden="1"/>
    <col min="8282" max="8282" width="32.88671875" style="232" hidden="1"/>
    <col min="8283" max="8283" width="5.88671875" style="232" hidden="1"/>
    <col min="8284" max="8284" width="32.88671875" style="232" hidden="1"/>
    <col min="8285" max="8290" width="8.88671875" style="232" hidden="1"/>
    <col min="8291" max="8291" width="32.88671875" style="232" hidden="1"/>
    <col min="8292" max="8292" width="5.88671875" style="232" hidden="1"/>
    <col min="8293" max="8293" width="32.88671875" style="232" hidden="1"/>
    <col min="8294" max="8294" width="5.88671875" style="232" hidden="1"/>
    <col min="8295" max="8536" width="8.88671875" style="232" hidden="1"/>
    <col min="8537" max="8537" width="5.88671875" style="232" hidden="1"/>
    <col min="8538" max="8538" width="32.88671875" style="232" hidden="1"/>
    <col min="8539" max="8539" width="5.88671875" style="232" hidden="1"/>
    <col min="8540" max="8540" width="32.88671875" style="232" hidden="1"/>
    <col min="8541" max="8546" width="8.88671875" style="232" hidden="1"/>
    <col min="8547" max="8547" width="32.88671875" style="232" hidden="1"/>
    <col min="8548" max="8548" width="5.88671875" style="232" hidden="1"/>
    <col min="8549" max="8549" width="32.88671875" style="232" hidden="1"/>
    <col min="8550" max="8550" width="5.88671875" style="232" hidden="1"/>
    <col min="8551" max="8792" width="8.88671875" style="232" hidden="1"/>
    <col min="8793" max="8793" width="5.88671875" style="232" hidden="1"/>
    <col min="8794" max="8794" width="32.88671875" style="232" hidden="1"/>
    <col min="8795" max="8795" width="5.88671875" style="232" hidden="1"/>
    <col min="8796" max="8796" width="32.88671875" style="232" hidden="1"/>
    <col min="8797" max="8802" width="8.88671875" style="232" hidden="1"/>
    <col min="8803" max="8803" width="32.88671875" style="232" hidden="1"/>
    <col min="8804" max="8804" width="5.88671875" style="232" hidden="1"/>
    <col min="8805" max="8805" width="32.88671875" style="232" hidden="1"/>
    <col min="8806" max="8806" width="5.88671875" style="232" hidden="1"/>
    <col min="8807" max="9048" width="8.88671875" style="232" hidden="1"/>
    <col min="9049" max="9049" width="5.88671875" style="232" hidden="1"/>
    <col min="9050" max="9050" width="32.88671875" style="232" hidden="1"/>
    <col min="9051" max="9051" width="5.88671875" style="232" hidden="1"/>
    <col min="9052" max="9052" width="32.88671875" style="232" hidden="1"/>
    <col min="9053" max="9058" width="8.88671875" style="232" hidden="1"/>
    <col min="9059" max="9059" width="32.88671875" style="232" hidden="1"/>
    <col min="9060" max="9060" width="5.88671875" style="232" hidden="1"/>
    <col min="9061" max="9061" width="32.88671875" style="232" hidden="1"/>
    <col min="9062" max="9062" width="5.88671875" style="232" hidden="1"/>
    <col min="9063" max="9304" width="8.88671875" style="232" hidden="1"/>
    <col min="9305" max="9305" width="5.88671875" style="232" hidden="1"/>
    <col min="9306" max="9306" width="32.88671875" style="232" hidden="1"/>
    <col min="9307" max="9307" width="5.88671875" style="232" hidden="1"/>
    <col min="9308" max="9308" width="32.88671875" style="232" hidden="1"/>
    <col min="9309" max="9314" width="8.88671875" style="232" hidden="1"/>
    <col min="9315" max="9315" width="32.88671875" style="232" hidden="1"/>
    <col min="9316" max="9316" width="5.88671875" style="232" hidden="1"/>
    <col min="9317" max="9317" width="32.88671875" style="232" hidden="1"/>
    <col min="9318" max="9318" width="5.88671875" style="232" hidden="1"/>
    <col min="9319" max="9560" width="8.88671875" style="232" hidden="1"/>
    <col min="9561" max="9561" width="5.88671875" style="232" hidden="1"/>
    <col min="9562" max="9562" width="32.88671875" style="232" hidden="1"/>
    <col min="9563" max="9563" width="5.88671875" style="232" hidden="1"/>
    <col min="9564" max="9564" width="32.88671875" style="232" hidden="1"/>
    <col min="9565" max="9570" width="8.88671875" style="232" hidden="1"/>
    <col min="9571" max="9571" width="32.88671875" style="232" hidden="1"/>
    <col min="9572" max="9572" width="5.88671875" style="232" hidden="1"/>
    <col min="9573" max="9573" width="32.88671875" style="232" hidden="1"/>
    <col min="9574" max="9574" width="5.88671875" style="232" hidden="1"/>
    <col min="9575" max="9816" width="8.88671875" style="232" hidden="1"/>
    <col min="9817" max="9817" width="5.88671875" style="232" hidden="1"/>
    <col min="9818" max="9818" width="32.88671875" style="232" hidden="1"/>
    <col min="9819" max="9819" width="5.88671875" style="232" hidden="1"/>
    <col min="9820" max="9820" width="32.88671875" style="232" hidden="1"/>
    <col min="9821" max="9826" width="8.88671875" style="232" hidden="1"/>
    <col min="9827" max="9827" width="32.88671875" style="232" hidden="1"/>
    <col min="9828" max="9828" width="5.88671875" style="232" hidden="1"/>
    <col min="9829" max="9829" width="32.88671875" style="232" hidden="1"/>
    <col min="9830" max="9830" width="5.88671875" style="232" hidden="1"/>
    <col min="9831" max="10072" width="8.88671875" style="232" hidden="1"/>
    <col min="10073" max="10073" width="5.88671875" style="232" hidden="1"/>
    <col min="10074" max="10074" width="32.88671875" style="232" hidden="1"/>
    <col min="10075" max="10075" width="5.88671875" style="232" hidden="1"/>
    <col min="10076" max="10076" width="32.88671875" style="232" hidden="1"/>
    <col min="10077" max="10082" width="8.88671875" style="232" hidden="1"/>
    <col min="10083" max="10083" width="32.88671875" style="232" hidden="1"/>
    <col min="10084" max="10084" width="5.88671875" style="232" hidden="1"/>
    <col min="10085" max="10085" width="32.88671875" style="232" hidden="1"/>
    <col min="10086" max="10086" width="5.88671875" style="232" hidden="1"/>
    <col min="10087" max="10328" width="8.88671875" style="232" hidden="1"/>
    <col min="10329" max="10329" width="5.88671875" style="232" hidden="1"/>
    <col min="10330" max="10330" width="32.88671875" style="232" hidden="1"/>
    <col min="10331" max="10331" width="5.88671875" style="232" hidden="1"/>
    <col min="10332" max="10332" width="32.88671875" style="232" hidden="1"/>
    <col min="10333" max="10338" width="8.88671875" style="232" hidden="1"/>
    <col min="10339" max="10339" width="32.88671875" style="232" hidden="1"/>
    <col min="10340" max="10340" width="5.88671875" style="232" hidden="1"/>
    <col min="10341" max="10341" width="32.88671875" style="232" hidden="1"/>
    <col min="10342" max="10342" width="5.88671875" style="232" hidden="1"/>
    <col min="10343" max="10584" width="8.88671875" style="232" hidden="1"/>
    <col min="10585" max="10585" width="5.88671875" style="232" hidden="1"/>
    <col min="10586" max="10586" width="32.88671875" style="232" hidden="1"/>
    <col min="10587" max="10587" width="5.88671875" style="232" hidden="1"/>
    <col min="10588" max="10588" width="32.88671875" style="232" hidden="1"/>
    <col min="10589" max="10594" width="8.88671875" style="232" hidden="1"/>
    <col min="10595" max="10595" width="32.88671875" style="232" hidden="1"/>
    <col min="10596" max="10596" width="5.88671875" style="232" hidden="1"/>
    <col min="10597" max="10597" width="32.88671875" style="232" hidden="1"/>
    <col min="10598" max="10598" width="5.88671875" style="232" hidden="1"/>
    <col min="10599" max="10840" width="8.88671875" style="232" hidden="1"/>
    <col min="10841" max="10841" width="5.88671875" style="232" hidden="1"/>
    <col min="10842" max="10842" width="32.88671875" style="232" hidden="1"/>
    <col min="10843" max="10843" width="5.88671875" style="232" hidden="1"/>
    <col min="10844" max="10844" width="32.88671875" style="232" hidden="1"/>
    <col min="10845" max="10850" width="8.88671875" style="232" hidden="1"/>
    <col min="10851" max="10851" width="32.88671875" style="232" hidden="1"/>
    <col min="10852" max="10852" width="5.88671875" style="232" hidden="1"/>
    <col min="10853" max="10853" width="32.88671875" style="232" hidden="1"/>
    <col min="10854" max="10854" width="5.88671875" style="232" hidden="1"/>
    <col min="10855" max="11096" width="8.88671875" style="232" hidden="1"/>
    <col min="11097" max="11097" width="5.88671875" style="232" hidden="1"/>
    <col min="11098" max="11098" width="32.88671875" style="232" hidden="1"/>
    <col min="11099" max="11099" width="5.88671875" style="232" hidden="1"/>
    <col min="11100" max="11100" width="32.88671875" style="232" hidden="1"/>
    <col min="11101" max="11106" width="8.88671875" style="232" hidden="1"/>
    <col min="11107" max="11107" width="32.88671875" style="232" hidden="1"/>
    <col min="11108" max="11108" width="5.88671875" style="232" hidden="1"/>
    <col min="11109" max="11109" width="32.88671875" style="232" hidden="1"/>
    <col min="11110" max="11110" width="5.88671875" style="232" hidden="1"/>
    <col min="11111" max="11352" width="8.88671875" style="232" hidden="1"/>
    <col min="11353" max="11353" width="5.88671875" style="232" hidden="1"/>
    <col min="11354" max="11354" width="32.88671875" style="232" hidden="1"/>
    <col min="11355" max="11355" width="5.88671875" style="232" hidden="1"/>
    <col min="11356" max="11356" width="32.88671875" style="232" hidden="1"/>
    <col min="11357" max="11362" width="8.88671875" style="232" hidden="1"/>
    <col min="11363" max="11363" width="32.88671875" style="232" hidden="1"/>
    <col min="11364" max="11364" width="5.88671875" style="232" hidden="1"/>
    <col min="11365" max="11365" width="32.88671875" style="232" hidden="1"/>
    <col min="11366" max="11366" width="5.88671875" style="232" hidden="1"/>
    <col min="11367" max="11608" width="8.88671875" style="232" hidden="1"/>
    <col min="11609" max="11609" width="5.88671875" style="232" hidden="1"/>
    <col min="11610" max="11610" width="32.88671875" style="232" hidden="1"/>
    <col min="11611" max="11611" width="5.88671875" style="232" hidden="1"/>
    <col min="11612" max="11612" width="32.88671875" style="232" hidden="1"/>
    <col min="11613" max="11618" width="8.88671875" style="232" hidden="1"/>
    <col min="11619" max="11619" width="32.88671875" style="232" hidden="1"/>
    <col min="11620" max="11620" width="5.88671875" style="232" hidden="1"/>
    <col min="11621" max="11621" width="32.88671875" style="232" hidden="1"/>
    <col min="11622" max="11622" width="5.88671875" style="232" hidden="1"/>
    <col min="11623" max="11864" width="8.88671875" style="232" hidden="1"/>
    <col min="11865" max="11865" width="5.88671875" style="232" hidden="1"/>
    <col min="11866" max="11866" width="32.88671875" style="232" hidden="1"/>
    <col min="11867" max="11867" width="5.88671875" style="232" hidden="1"/>
    <col min="11868" max="11868" width="32.88671875" style="232" hidden="1"/>
    <col min="11869" max="11874" width="8.88671875" style="232" hidden="1"/>
    <col min="11875" max="11875" width="32.88671875" style="232" hidden="1"/>
    <col min="11876" max="11876" width="5.88671875" style="232" hidden="1"/>
    <col min="11877" max="11877" width="32.88671875" style="232" hidden="1"/>
    <col min="11878" max="11878" width="5.88671875" style="232" hidden="1"/>
    <col min="11879" max="12120" width="8.88671875" style="232" hidden="1"/>
    <col min="12121" max="12121" width="5.88671875" style="232" hidden="1"/>
    <col min="12122" max="12122" width="32.88671875" style="232" hidden="1"/>
    <col min="12123" max="12123" width="5.88671875" style="232" hidden="1"/>
    <col min="12124" max="12124" width="32.88671875" style="232" hidden="1"/>
    <col min="12125" max="12130" width="8.88671875" style="232" hidden="1"/>
    <col min="12131" max="12131" width="32.88671875" style="232" hidden="1"/>
    <col min="12132" max="12132" width="5.88671875" style="232" hidden="1"/>
    <col min="12133" max="12133" width="32.88671875" style="232" hidden="1"/>
    <col min="12134" max="12134" width="5.88671875" style="232" hidden="1"/>
    <col min="12135" max="12376" width="8.88671875" style="232" hidden="1"/>
    <col min="12377" max="12377" width="5.88671875" style="232" hidden="1"/>
    <col min="12378" max="12378" width="32.88671875" style="232" hidden="1"/>
    <col min="12379" max="12379" width="5.88671875" style="232" hidden="1"/>
    <col min="12380" max="12380" width="32.88671875" style="232" hidden="1"/>
    <col min="12381" max="12386" width="8.88671875" style="232" hidden="1"/>
    <col min="12387" max="12387" width="32.88671875" style="232" hidden="1"/>
    <col min="12388" max="12388" width="5.88671875" style="232" hidden="1"/>
    <col min="12389" max="12389" width="32.88671875" style="232" hidden="1"/>
    <col min="12390" max="12390" width="5.88671875" style="232" hidden="1"/>
    <col min="12391" max="12632" width="8.88671875" style="232" hidden="1"/>
    <col min="12633" max="12633" width="5.88671875" style="232" hidden="1"/>
    <col min="12634" max="12634" width="32.88671875" style="232" hidden="1"/>
    <col min="12635" max="12635" width="5.88671875" style="232" hidden="1"/>
    <col min="12636" max="12636" width="32.88671875" style="232" hidden="1"/>
    <col min="12637" max="12642" width="8.88671875" style="232" hidden="1"/>
    <col min="12643" max="12643" width="32.88671875" style="232" hidden="1"/>
    <col min="12644" max="12644" width="5.88671875" style="232" hidden="1"/>
    <col min="12645" max="12645" width="32.88671875" style="232" hidden="1"/>
    <col min="12646" max="12646" width="5.88671875" style="232" hidden="1"/>
    <col min="12647" max="12888" width="8.88671875" style="232" hidden="1"/>
    <col min="12889" max="12889" width="5.88671875" style="232" hidden="1"/>
    <col min="12890" max="12890" width="32.88671875" style="232" hidden="1"/>
    <col min="12891" max="12891" width="5.88671875" style="232" hidden="1"/>
    <col min="12892" max="12892" width="32.88671875" style="232" hidden="1"/>
    <col min="12893" max="12898" width="8.88671875" style="232" hidden="1"/>
    <col min="12899" max="12899" width="32.88671875" style="232" hidden="1"/>
    <col min="12900" max="12900" width="5.88671875" style="232" hidden="1"/>
    <col min="12901" max="12901" width="32.88671875" style="232" hidden="1"/>
    <col min="12902" max="12902" width="5.88671875" style="232" hidden="1"/>
    <col min="12903" max="13144" width="8.88671875" style="232" hidden="1"/>
    <col min="13145" max="13145" width="5.88671875" style="232" hidden="1"/>
    <col min="13146" max="13146" width="32.88671875" style="232" hidden="1"/>
    <col min="13147" max="13147" width="5.88671875" style="232" hidden="1"/>
    <col min="13148" max="13148" width="32.88671875" style="232" hidden="1"/>
    <col min="13149" max="13154" width="8.88671875" style="232" hidden="1"/>
    <col min="13155" max="13155" width="32.88671875" style="232" hidden="1"/>
    <col min="13156" max="13156" width="5.88671875" style="232" hidden="1"/>
    <col min="13157" max="13157" width="32.88671875" style="232" hidden="1"/>
    <col min="13158" max="13158" width="5.88671875" style="232" hidden="1"/>
    <col min="13159" max="13400" width="8.88671875" style="232" hidden="1"/>
    <col min="13401" max="13401" width="5.88671875" style="232" hidden="1"/>
    <col min="13402" max="13402" width="32.88671875" style="232" hidden="1"/>
    <col min="13403" max="13403" width="5.88671875" style="232" hidden="1"/>
    <col min="13404" max="13404" width="32.88671875" style="232" hidden="1"/>
    <col min="13405" max="13410" width="8.88671875" style="232" hidden="1"/>
    <col min="13411" max="13411" width="32.88671875" style="232" hidden="1"/>
    <col min="13412" max="13412" width="5.88671875" style="232" hidden="1"/>
    <col min="13413" max="13413" width="32.88671875" style="232" hidden="1"/>
    <col min="13414" max="13414" width="5.88671875" style="232" hidden="1"/>
    <col min="13415" max="13656" width="8.88671875" style="232" hidden="1"/>
    <col min="13657" max="13657" width="5.88671875" style="232" hidden="1"/>
    <col min="13658" max="13658" width="32.88671875" style="232" hidden="1"/>
    <col min="13659" max="13659" width="5.88671875" style="232" hidden="1"/>
    <col min="13660" max="13660" width="32.88671875" style="232" hidden="1"/>
    <col min="13661" max="13666" width="8.88671875" style="232" hidden="1"/>
    <col min="13667" max="13667" width="32.88671875" style="232" hidden="1"/>
    <col min="13668" max="13668" width="5.88671875" style="232" hidden="1"/>
    <col min="13669" max="13669" width="32.88671875" style="232" hidden="1"/>
    <col min="13670" max="13670" width="5.88671875" style="232" hidden="1"/>
    <col min="13671" max="13912" width="8.88671875" style="232" hidden="1"/>
    <col min="13913" max="13913" width="5.88671875" style="232" hidden="1"/>
    <col min="13914" max="13914" width="32.88671875" style="232" hidden="1"/>
    <col min="13915" max="13915" width="5.88671875" style="232" hidden="1"/>
    <col min="13916" max="13916" width="32.88671875" style="232" hidden="1"/>
    <col min="13917" max="13922" width="8.88671875" style="232" hidden="1"/>
    <col min="13923" max="13923" width="32.88671875" style="232" hidden="1"/>
    <col min="13924" max="13924" width="5.88671875" style="232" hidden="1"/>
    <col min="13925" max="13925" width="32.88671875" style="232" hidden="1"/>
    <col min="13926" max="13926" width="5.88671875" style="232" hidden="1"/>
    <col min="13927" max="14168" width="8.88671875" style="232" hidden="1"/>
    <col min="14169" max="14169" width="5.88671875" style="232" hidden="1"/>
    <col min="14170" max="14170" width="32.88671875" style="232" hidden="1"/>
    <col min="14171" max="14171" width="5.88671875" style="232" hidden="1"/>
    <col min="14172" max="14172" width="32.88671875" style="232" hidden="1"/>
    <col min="14173" max="14178" width="8.88671875" style="232" hidden="1"/>
    <col min="14179" max="14179" width="32.88671875" style="232" hidden="1"/>
    <col min="14180" max="14180" width="5.88671875" style="232" hidden="1"/>
    <col min="14181" max="14181" width="32.88671875" style="232" hidden="1"/>
    <col min="14182" max="14182" width="5.88671875" style="232" hidden="1"/>
    <col min="14183" max="14424" width="8.88671875" style="232" hidden="1"/>
    <col min="14425" max="14425" width="5.88671875" style="232" hidden="1"/>
    <col min="14426" max="14426" width="32.88671875" style="232" hidden="1"/>
    <col min="14427" max="14427" width="5.88671875" style="232" hidden="1"/>
    <col min="14428" max="14428" width="32.88671875" style="232" hidden="1"/>
    <col min="14429" max="14434" width="8.88671875" style="232" hidden="1"/>
    <col min="14435" max="14435" width="32.88671875" style="232" hidden="1"/>
    <col min="14436" max="14436" width="5.88671875" style="232" hidden="1"/>
    <col min="14437" max="14437" width="32.88671875" style="232" hidden="1"/>
    <col min="14438" max="14438" width="5.88671875" style="232" hidden="1"/>
    <col min="14439" max="14680" width="8.88671875" style="232" hidden="1"/>
    <col min="14681" max="14681" width="5.88671875" style="232" hidden="1"/>
    <col min="14682" max="14682" width="32.88671875" style="232" hidden="1"/>
    <col min="14683" max="14683" width="5.88671875" style="232" hidden="1"/>
    <col min="14684" max="14684" width="32.88671875" style="232" hidden="1"/>
    <col min="14685" max="14690" width="8.88671875" style="232" hidden="1"/>
    <col min="14691" max="14691" width="32.88671875" style="232" hidden="1"/>
    <col min="14692" max="14692" width="5.88671875" style="232" hidden="1"/>
    <col min="14693" max="14693" width="32.88671875" style="232" hidden="1"/>
    <col min="14694" max="14694" width="5.88671875" style="232" hidden="1"/>
    <col min="14695" max="14936" width="8.88671875" style="232" hidden="1"/>
    <col min="14937" max="14937" width="5.88671875" style="232" hidden="1"/>
    <col min="14938" max="14938" width="32.88671875" style="232" hidden="1"/>
    <col min="14939" max="14939" width="5.88671875" style="232" hidden="1"/>
    <col min="14940" max="14940" width="32.88671875" style="232" hidden="1"/>
    <col min="14941" max="14946" width="8.88671875" style="232" hidden="1"/>
    <col min="14947" max="14947" width="32.88671875" style="232" hidden="1"/>
    <col min="14948" max="14948" width="5.88671875" style="232" hidden="1"/>
    <col min="14949" max="14949" width="32.88671875" style="232" hidden="1"/>
    <col min="14950" max="14950" width="5.88671875" style="232" hidden="1"/>
    <col min="14951" max="15192" width="8.88671875" style="232" hidden="1"/>
    <col min="15193" max="15193" width="5.88671875" style="232" hidden="1"/>
    <col min="15194" max="15194" width="32.88671875" style="232" hidden="1"/>
    <col min="15195" max="15195" width="5.88671875" style="232" hidden="1"/>
    <col min="15196" max="15196" width="32.88671875" style="232" hidden="1"/>
    <col min="15197" max="15202" width="8.88671875" style="232" hidden="1"/>
    <col min="15203" max="15203" width="32.88671875" style="232" hidden="1"/>
    <col min="15204" max="15204" width="5.88671875" style="232" hidden="1"/>
    <col min="15205" max="15205" width="32.88671875" style="232" hidden="1"/>
    <col min="15206" max="15206" width="5.88671875" style="232" hidden="1"/>
    <col min="15207" max="15448" width="8.88671875" style="232" hidden="1"/>
    <col min="15449" max="15449" width="5.88671875" style="232" hidden="1"/>
    <col min="15450" max="15450" width="32.88671875" style="232" hidden="1"/>
    <col min="15451" max="15451" width="5.88671875" style="232" hidden="1"/>
    <col min="15452" max="15452" width="32.88671875" style="232" hidden="1"/>
    <col min="15453" max="15458" width="8.88671875" style="232" hidden="1"/>
    <col min="15459" max="15459" width="32.88671875" style="232" hidden="1"/>
    <col min="15460" max="15460" width="5.88671875" style="232" hidden="1"/>
    <col min="15461" max="15461" width="32.88671875" style="232" hidden="1"/>
    <col min="15462" max="15462" width="5.88671875" style="232" hidden="1"/>
    <col min="15463" max="15704" width="8.88671875" style="232" hidden="1"/>
    <col min="15705" max="15705" width="5.88671875" style="232" hidden="1"/>
    <col min="15706" max="15706" width="32.88671875" style="232" hidden="1"/>
    <col min="15707" max="15707" width="5.88671875" style="232" hidden="1"/>
    <col min="15708" max="15708" width="32.88671875" style="232" hidden="1"/>
    <col min="15709" max="15714" width="8.88671875" style="232" hidden="1"/>
    <col min="15715" max="15715" width="32.88671875" style="232" hidden="1"/>
    <col min="15716" max="15716" width="5.88671875" style="232" hidden="1"/>
    <col min="15717" max="15717" width="32.88671875" style="232" hidden="1"/>
    <col min="15718" max="15718" width="5.88671875" style="232" hidden="1"/>
    <col min="15719" max="15960" width="8.88671875" style="232" hidden="1"/>
    <col min="15961" max="15961" width="5.88671875" style="232" hidden="1"/>
    <col min="15962" max="15962" width="32.88671875" style="232" hidden="1"/>
    <col min="15963" max="15963" width="5.88671875" style="232" hidden="1"/>
    <col min="15964" max="15964" width="32.88671875" style="232" hidden="1"/>
    <col min="15965" max="15970" width="8.88671875" style="232" hidden="1"/>
    <col min="15971" max="15971" width="32.88671875" style="232" hidden="1"/>
    <col min="15972" max="15972" width="5.88671875" style="232" hidden="1"/>
    <col min="15973" max="15973" width="32.88671875" style="232" hidden="1"/>
    <col min="15974" max="15974" width="5.88671875" style="232" hidden="1"/>
    <col min="15975" max="16216" width="8.88671875" style="232" hidden="1"/>
    <col min="16217" max="16217" width="5.88671875" style="232" hidden="1"/>
    <col min="16218" max="16218" width="32.88671875" style="232" hidden="1"/>
    <col min="16219" max="16219" width="5.88671875" style="232" hidden="1"/>
    <col min="16220" max="16220" width="32.88671875" style="232" hidden="1"/>
    <col min="16221" max="16226" width="8.88671875" style="232" hidden="1"/>
    <col min="16227" max="16227" width="32.88671875" style="232" hidden="1"/>
    <col min="16228" max="16228" width="5.88671875" style="232" hidden="1"/>
    <col min="16229" max="16229" width="32.88671875" style="232" hidden="1"/>
    <col min="16230" max="16230" width="5.88671875" style="232" hidden="1"/>
    <col min="16231" max="16384" width="8.88671875" style="232" hidden="1"/>
  </cols>
  <sheetData>
    <row r="1" spans="1:116" s="237" customFormat="1" ht="57.6" customHeight="1" x14ac:dyDescent="0.5">
      <c r="A1" s="227"/>
      <c r="DE1" s="228"/>
      <c r="DF1" s="228"/>
    </row>
    <row r="2" spans="1:116" s="266" customFormat="1" ht="26.4" x14ac:dyDescent="0.5">
      <c r="A2" s="241" t="s">
        <v>2550</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row>
    <row r="3" spans="1:116" s="266" customFormat="1" ht="26.4" x14ac:dyDescent="0.5">
      <c r="A3" s="241" t="s">
        <v>2551</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row>
    <row r="4" spans="1:116" s="230" customFormat="1" ht="36" customHeight="1" x14ac:dyDescent="0.5">
      <c r="A4" s="621" t="s">
        <v>2341</v>
      </c>
      <c r="B4" s="622" t="s">
        <v>2342</v>
      </c>
      <c r="C4" s="613" t="s">
        <v>513</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13"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5"/>
      <c r="DA4" s="623" t="s">
        <v>2343</v>
      </c>
      <c r="DB4" s="624" t="s">
        <v>246</v>
      </c>
    </row>
    <row r="5" spans="1:116" s="230" customFormat="1" ht="36" customHeight="1" x14ac:dyDescent="0.5">
      <c r="A5" s="621"/>
      <c r="B5" s="622"/>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195">
        <v>2023</v>
      </c>
      <c r="T5" s="459"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69" t="s">
        <v>2386</v>
      </c>
      <c r="AI5" s="456" t="s">
        <v>2380</v>
      </c>
      <c r="AJ5" s="85">
        <v>2024</v>
      </c>
      <c r="AK5" s="459"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69" t="s">
        <v>2386</v>
      </c>
      <c r="AZ5" s="456" t="s">
        <v>2380</v>
      </c>
      <c r="BA5" s="409">
        <v>2025</v>
      </c>
      <c r="BB5" s="514" t="s">
        <v>2372</v>
      </c>
      <c r="BC5" s="456" t="s">
        <v>2373</v>
      </c>
      <c r="BD5" s="456" t="s">
        <v>2374</v>
      </c>
      <c r="BE5" s="456" t="s">
        <v>2371</v>
      </c>
      <c r="BF5" s="456" t="s">
        <v>2375</v>
      </c>
      <c r="BG5" s="456" t="s">
        <v>2376</v>
      </c>
      <c r="BH5" s="456" t="s">
        <v>2377</v>
      </c>
      <c r="BI5" s="456" t="s">
        <v>2378</v>
      </c>
      <c r="BJ5" s="456" t="s">
        <v>2381</v>
      </c>
      <c r="BK5" s="456" t="s">
        <v>2382</v>
      </c>
      <c r="BL5" s="456" t="s">
        <v>2383</v>
      </c>
      <c r="BM5" s="456" t="s">
        <v>2379</v>
      </c>
      <c r="BN5" s="456" t="s">
        <v>2384</v>
      </c>
      <c r="BO5" s="456" t="s">
        <v>2385</v>
      </c>
      <c r="BP5" s="469" t="s">
        <v>2386</v>
      </c>
      <c r="BQ5" s="456" t="s">
        <v>2380</v>
      </c>
      <c r="BR5" s="85">
        <v>2023</v>
      </c>
      <c r="BS5" s="459" t="s">
        <v>2372</v>
      </c>
      <c r="BT5" s="456" t="s">
        <v>2373</v>
      </c>
      <c r="BU5" s="456" t="s">
        <v>2374</v>
      </c>
      <c r="BV5" s="456" t="s">
        <v>2371</v>
      </c>
      <c r="BW5" s="456" t="s">
        <v>2375</v>
      </c>
      <c r="BX5" s="456" t="s">
        <v>2376</v>
      </c>
      <c r="BY5" s="456" t="s">
        <v>2377</v>
      </c>
      <c r="BZ5" s="456" t="s">
        <v>2378</v>
      </c>
      <c r="CA5" s="456" t="s">
        <v>2381</v>
      </c>
      <c r="CB5" s="456" t="s">
        <v>2382</v>
      </c>
      <c r="CC5" s="456" t="s">
        <v>2383</v>
      </c>
      <c r="CD5" s="456" t="s">
        <v>2379</v>
      </c>
      <c r="CE5" s="456" t="s">
        <v>2384</v>
      </c>
      <c r="CF5" s="456" t="s">
        <v>2385</v>
      </c>
      <c r="CG5" s="469" t="s">
        <v>2386</v>
      </c>
      <c r="CH5" s="456" t="s">
        <v>2380</v>
      </c>
      <c r="CI5" s="85">
        <v>2024</v>
      </c>
      <c r="CJ5" s="459" t="s">
        <v>2372</v>
      </c>
      <c r="CK5" s="456" t="s">
        <v>2373</v>
      </c>
      <c r="CL5" s="456" t="s">
        <v>2374</v>
      </c>
      <c r="CM5" s="456" t="s">
        <v>2371</v>
      </c>
      <c r="CN5" s="456" t="s">
        <v>2375</v>
      </c>
      <c r="CO5" s="456" t="s">
        <v>2376</v>
      </c>
      <c r="CP5" s="456" t="s">
        <v>2377</v>
      </c>
      <c r="CQ5" s="456" t="s">
        <v>2378</v>
      </c>
      <c r="CR5" s="456" t="s">
        <v>2381</v>
      </c>
      <c r="CS5" s="456" t="s">
        <v>2382</v>
      </c>
      <c r="CT5" s="456" t="s">
        <v>2383</v>
      </c>
      <c r="CU5" s="456" t="s">
        <v>2379</v>
      </c>
      <c r="CV5" s="456" t="s">
        <v>2384</v>
      </c>
      <c r="CW5" s="456" t="s">
        <v>2385</v>
      </c>
      <c r="CX5" s="469" t="s">
        <v>2386</v>
      </c>
      <c r="CY5" s="456" t="s">
        <v>2380</v>
      </c>
      <c r="CZ5" s="85">
        <v>2025</v>
      </c>
      <c r="DA5" s="623"/>
      <c r="DB5" s="624"/>
      <c r="DH5" s="40"/>
      <c r="DI5" s="40"/>
      <c r="DJ5" s="41"/>
      <c r="DK5" s="41"/>
      <c r="DL5" s="41"/>
    </row>
    <row r="6" spans="1:116" s="230" customFormat="1" ht="18" hidden="1" customHeight="1" outlineLevel="1" x14ac:dyDescent="0.5">
      <c r="A6" s="268" t="s">
        <v>974</v>
      </c>
      <c r="B6" s="425" t="s">
        <v>2498</v>
      </c>
      <c r="C6" s="551">
        <v>40.049886999999998</v>
      </c>
      <c r="D6" s="551">
        <v>28.646149999999999</v>
      </c>
      <c r="E6" s="551">
        <v>41.671888000000003</v>
      </c>
      <c r="F6" s="551">
        <v>110.367925</v>
      </c>
      <c r="G6" s="551">
        <v>19.877535000000002</v>
      </c>
      <c r="H6" s="551">
        <v>27.006855999999999</v>
      </c>
      <c r="I6" s="551">
        <v>30.914548</v>
      </c>
      <c r="J6" s="551">
        <v>77.798939000000004</v>
      </c>
      <c r="K6" s="551">
        <v>22.442461000000002</v>
      </c>
      <c r="L6" s="551">
        <v>29.726379000000001</v>
      </c>
      <c r="M6" s="551">
        <v>29.509962999999999</v>
      </c>
      <c r="N6" s="551">
        <v>81.678803000000002</v>
      </c>
      <c r="O6" s="551">
        <v>27.368227000000001</v>
      </c>
      <c r="P6" s="551">
        <v>24.632048999999999</v>
      </c>
      <c r="Q6" s="551">
        <v>29.762844999999999</v>
      </c>
      <c r="R6" s="551">
        <v>81.763120999999998</v>
      </c>
      <c r="S6" s="296">
        <v>351.608788</v>
      </c>
      <c r="T6" s="551">
        <v>32.091313</v>
      </c>
      <c r="U6" s="551">
        <v>28.595973999999998</v>
      </c>
      <c r="V6" s="551">
        <v>18.703244999999999</v>
      </c>
      <c r="W6" s="551">
        <v>79.390531999999993</v>
      </c>
      <c r="X6" s="551">
        <v>11.646525</v>
      </c>
      <c r="Y6" s="551">
        <v>19.136492000000001</v>
      </c>
      <c r="Z6" s="551">
        <v>18.096798</v>
      </c>
      <c r="AA6" s="551">
        <v>48.879815000000001</v>
      </c>
      <c r="AB6" s="551">
        <v>30.388465</v>
      </c>
      <c r="AC6" s="551">
        <v>26.574991000000001</v>
      </c>
      <c r="AD6" s="551">
        <v>58.893788999999998</v>
      </c>
      <c r="AE6" s="551">
        <v>115.85724500000001</v>
      </c>
      <c r="AF6" s="551">
        <v>50.265602000000001</v>
      </c>
      <c r="AG6" s="551">
        <v>31.464590999999999</v>
      </c>
      <c r="AH6" s="551">
        <v>47.956164000000001</v>
      </c>
      <c r="AI6" s="551">
        <v>129.68635699999999</v>
      </c>
      <c r="AJ6" s="296">
        <v>373.81394899999998</v>
      </c>
      <c r="AK6" s="551">
        <v>51.415289999999999</v>
      </c>
      <c r="AL6" s="551">
        <v>54.922618999999997</v>
      </c>
      <c r="AM6" s="551">
        <v>37.080043000000003</v>
      </c>
      <c r="AN6" s="551">
        <v>143.41795200000001</v>
      </c>
      <c r="AO6" s="551">
        <v>41.022269999999999</v>
      </c>
      <c r="AP6" s="551">
        <v>74.665166999999997</v>
      </c>
      <c r="AQ6" s="551">
        <v>27.669754999999999</v>
      </c>
      <c r="AR6" s="551">
        <v>143.357191</v>
      </c>
      <c r="AS6" s="551">
        <v>34.826784000000004</v>
      </c>
      <c r="AT6" s="551">
        <v>26.810051000000001</v>
      </c>
      <c r="AU6" s="551">
        <v>51.642952000000001</v>
      </c>
      <c r="AV6" s="551">
        <v>113.279787</v>
      </c>
      <c r="AW6" s="551">
        <v>46.472403999999997</v>
      </c>
      <c r="AX6" s="551">
        <v>42.593938000000001</v>
      </c>
      <c r="AY6" s="551">
        <v>47.136887000000002</v>
      </c>
      <c r="AZ6" s="551">
        <v>136.20322899999999</v>
      </c>
      <c r="BA6" s="555">
        <v>536.25815799999998</v>
      </c>
      <c r="BB6" s="551">
        <v>1494.210221</v>
      </c>
      <c r="BC6" s="551">
        <v>1184.5706290000001</v>
      </c>
      <c r="BD6" s="551">
        <v>1940.41093</v>
      </c>
      <c r="BE6" s="551">
        <v>4619.1917800000001</v>
      </c>
      <c r="BF6" s="551">
        <v>1940.858657</v>
      </c>
      <c r="BG6" s="551">
        <v>1133.093425</v>
      </c>
      <c r="BH6" s="551">
        <v>1933.6430350000001</v>
      </c>
      <c r="BI6" s="551">
        <v>5007.5951169999998</v>
      </c>
      <c r="BJ6" s="551">
        <v>1605.024899</v>
      </c>
      <c r="BK6" s="551">
        <v>1613.525551</v>
      </c>
      <c r="BL6" s="551">
        <v>947.58854899999994</v>
      </c>
      <c r="BM6" s="551">
        <v>4166.1389989999998</v>
      </c>
      <c r="BN6" s="551">
        <v>1143.7144579999999</v>
      </c>
      <c r="BO6" s="551">
        <v>1128.697674</v>
      </c>
      <c r="BP6" s="551">
        <v>1189.836687</v>
      </c>
      <c r="BQ6" s="551">
        <v>3462.2488189999999</v>
      </c>
      <c r="BR6" s="296">
        <v>17255.174715000001</v>
      </c>
      <c r="BS6" s="551">
        <v>1197.845871</v>
      </c>
      <c r="BT6" s="551">
        <v>1113.064208</v>
      </c>
      <c r="BU6" s="551">
        <v>1801.2920340000001</v>
      </c>
      <c r="BV6" s="551">
        <v>4112.2021130000003</v>
      </c>
      <c r="BW6" s="551">
        <v>1529.5914009999999</v>
      </c>
      <c r="BX6" s="551">
        <v>1536.2056660000001</v>
      </c>
      <c r="BY6" s="551">
        <v>1794.3943240000001</v>
      </c>
      <c r="BZ6" s="551">
        <v>4860.1913910000003</v>
      </c>
      <c r="CA6" s="551">
        <v>1537.687455</v>
      </c>
      <c r="CB6" s="551">
        <v>1020.573459</v>
      </c>
      <c r="CC6" s="551">
        <v>1241.403834</v>
      </c>
      <c r="CD6" s="551">
        <v>3799.6647480000001</v>
      </c>
      <c r="CE6" s="551">
        <v>1113.2079799999999</v>
      </c>
      <c r="CF6" s="551">
        <v>1029.859093</v>
      </c>
      <c r="CG6" s="551">
        <v>1136.7711449999999</v>
      </c>
      <c r="CH6" s="551">
        <v>3279.8382179999999</v>
      </c>
      <c r="CI6" s="296">
        <v>16051.89647</v>
      </c>
      <c r="CJ6" s="551">
        <v>1363.9752820000001</v>
      </c>
      <c r="CK6" s="551">
        <v>1373.070344</v>
      </c>
      <c r="CL6" s="551">
        <v>1435.6234360000001</v>
      </c>
      <c r="CM6" s="551">
        <v>4172.6690619999999</v>
      </c>
      <c r="CN6" s="551">
        <v>1708.4958509999999</v>
      </c>
      <c r="CO6" s="551">
        <v>1887.3134709999999</v>
      </c>
      <c r="CP6" s="551">
        <v>824.80417199999999</v>
      </c>
      <c r="CQ6" s="551">
        <v>4420.6134949999996</v>
      </c>
      <c r="CR6" s="551">
        <v>1355.441681</v>
      </c>
      <c r="CS6" s="551">
        <v>1001.457527</v>
      </c>
      <c r="CT6" s="551">
        <v>1093.6750039999999</v>
      </c>
      <c r="CU6" s="551">
        <v>3450.5742129999999</v>
      </c>
      <c r="CV6" s="551">
        <v>1659.53017</v>
      </c>
      <c r="CW6" s="551">
        <v>1085.6128060000001</v>
      </c>
      <c r="CX6" s="551">
        <v>1711.0598689999999</v>
      </c>
      <c r="CY6" s="551">
        <v>4456.2028460000001</v>
      </c>
      <c r="CZ6" s="296">
        <v>16500.059614999998</v>
      </c>
      <c r="DA6" s="429" t="s">
        <v>2522</v>
      </c>
      <c r="DB6" s="268" t="s">
        <v>974</v>
      </c>
      <c r="DH6" s="40"/>
      <c r="DI6" s="40"/>
      <c r="DJ6" s="41"/>
      <c r="DK6" s="41"/>
      <c r="DL6" s="41"/>
    </row>
    <row r="7" spans="1:116" s="230" customFormat="1" ht="18" hidden="1" customHeight="1" outlineLevel="1" x14ac:dyDescent="0.5">
      <c r="A7" s="267" t="s">
        <v>975</v>
      </c>
      <c r="B7" s="426" t="s">
        <v>2499</v>
      </c>
      <c r="C7" s="552">
        <v>412.98752500000001</v>
      </c>
      <c r="D7" s="552">
        <v>435.24295599999999</v>
      </c>
      <c r="E7" s="552">
        <v>479.30819100000002</v>
      </c>
      <c r="F7" s="552">
        <v>1327.5386719999999</v>
      </c>
      <c r="G7" s="552">
        <v>307.07466699999998</v>
      </c>
      <c r="H7" s="552">
        <v>270.14250299999998</v>
      </c>
      <c r="I7" s="552">
        <v>258.44304899999997</v>
      </c>
      <c r="J7" s="552">
        <v>835.66021899999998</v>
      </c>
      <c r="K7" s="552">
        <v>293.51599499999998</v>
      </c>
      <c r="L7" s="552">
        <v>296.211862</v>
      </c>
      <c r="M7" s="552">
        <v>416.32583</v>
      </c>
      <c r="N7" s="552">
        <v>1006.053687</v>
      </c>
      <c r="O7" s="552">
        <v>484.967218</v>
      </c>
      <c r="P7" s="552">
        <v>459.724897</v>
      </c>
      <c r="Q7" s="552">
        <v>487.05357700000002</v>
      </c>
      <c r="R7" s="552">
        <v>1431.745692</v>
      </c>
      <c r="S7" s="297">
        <v>4600.99827</v>
      </c>
      <c r="T7" s="552">
        <v>530.08150000000001</v>
      </c>
      <c r="U7" s="552">
        <v>526.10333200000002</v>
      </c>
      <c r="V7" s="552">
        <v>486.31047100000001</v>
      </c>
      <c r="W7" s="552">
        <v>1542.4953029999999</v>
      </c>
      <c r="X7" s="552">
        <v>274.94962199999998</v>
      </c>
      <c r="Y7" s="552">
        <v>309.66933999999998</v>
      </c>
      <c r="Z7" s="552">
        <v>307.45283699999999</v>
      </c>
      <c r="AA7" s="552">
        <v>892.07179900000006</v>
      </c>
      <c r="AB7" s="552">
        <v>336.49345699999998</v>
      </c>
      <c r="AC7" s="552">
        <v>360.96816999999999</v>
      </c>
      <c r="AD7" s="552">
        <v>464.28491500000001</v>
      </c>
      <c r="AE7" s="552">
        <v>1161.7465420000001</v>
      </c>
      <c r="AF7" s="552">
        <v>619.83388100000002</v>
      </c>
      <c r="AG7" s="552">
        <v>600.01781500000004</v>
      </c>
      <c r="AH7" s="552">
        <v>560.79290500000002</v>
      </c>
      <c r="AI7" s="552">
        <v>1780.644601</v>
      </c>
      <c r="AJ7" s="297">
        <v>5376.9582449999998</v>
      </c>
      <c r="AK7" s="552">
        <v>560.54832399999998</v>
      </c>
      <c r="AL7" s="552">
        <v>586.27203499999996</v>
      </c>
      <c r="AM7" s="552">
        <v>438.57869099999999</v>
      </c>
      <c r="AN7" s="552">
        <v>1585.3990510000001</v>
      </c>
      <c r="AO7" s="552">
        <v>314.77549599999998</v>
      </c>
      <c r="AP7" s="552">
        <v>369.14663300000001</v>
      </c>
      <c r="AQ7" s="552">
        <v>335.79728</v>
      </c>
      <c r="AR7" s="552">
        <v>1019.719409</v>
      </c>
      <c r="AS7" s="552">
        <v>389.73769499999997</v>
      </c>
      <c r="AT7" s="552">
        <v>431.36706600000002</v>
      </c>
      <c r="AU7" s="552">
        <v>496.244709</v>
      </c>
      <c r="AV7" s="552">
        <v>1317.3494700000001</v>
      </c>
      <c r="AW7" s="552">
        <v>601.51805999999999</v>
      </c>
      <c r="AX7" s="552">
        <v>577.91498000000001</v>
      </c>
      <c r="AY7" s="552">
        <v>646.10728099999994</v>
      </c>
      <c r="AZ7" s="552">
        <v>1825.5403209999999</v>
      </c>
      <c r="BA7" s="556">
        <v>5748.0082510000002</v>
      </c>
      <c r="BB7" s="552">
        <v>1189.470898</v>
      </c>
      <c r="BC7" s="552">
        <v>1105.2309150000001</v>
      </c>
      <c r="BD7" s="552">
        <v>1315.3932749999999</v>
      </c>
      <c r="BE7" s="552">
        <v>3610.095088</v>
      </c>
      <c r="BF7" s="552">
        <v>1157.1117529999999</v>
      </c>
      <c r="BG7" s="552">
        <v>1234.0054680000001</v>
      </c>
      <c r="BH7" s="552">
        <v>1053.2248669999999</v>
      </c>
      <c r="BI7" s="552">
        <v>3444.3420879999999</v>
      </c>
      <c r="BJ7" s="552">
        <v>1023.557244</v>
      </c>
      <c r="BK7" s="552">
        <v>1141.3290730000001</v>
      </c>
      <c r="BL7" s="552">
        <v>1149.331338</v>
      </c>
      <c r="BM7" s="552">
        <v>3314.2176549999999</v>
      </c>
      <c r="BN7" s="552">
        <v>1210.252279</v>
      </c>
      <c r="BO7" s="552">
        <v>1157.461086</v>
      </c>
      <c r="BP7" s="552">
        <v>1062.894227</v>
      </c>
      <c r="BQ7" s="552">
        <v>3430.6075919999998</v>
      </c>
      <c r="BR7" s="297">
        <v>13799.262423</v>
      </c>
      <c r="BS7" s="552">
        <v>1339.289115</v>
      </c>
      <c r="BT7" s="552">
        <v>1472.820886</v>
      </c>
      <c r="BU7" s="552">
        <v>1488.086879</v>
      </c>
      <c r="BV7" s="552">
        <v>4300.1968800000004</v>
      </c>
      <c r="BW7" s="552">
        <v>1163.1966520000001</v>
      </c>
      <c r="BX7" s="552">
        <v>1326.5168610000001</v>
      </c>
      <c r="BY7" s="552">
        <v>1127.317092</v>
      </c>
      <c r="BZ7" s="552">
        <v>3617.0306049999999</v>
      </c>
      <c r="CA7" s="552">
        <v>1206.0227540000001</v>
      </c>
      <c r="CB7" s="552">
        <v>1185.2484830000001</v>
      </c>
      <c r="CC7" s="552">
        <v>1159.3049470000001</v>
      </c>
      <c r="CD7" s="552">
        <v>3550.576184</v>
      </c>
      <c r="CE7" s="552">
        <v>1294.465099</v>
      </c>
      <c r="CF7" s="552">
        <v>1223.494013</v>
      </c>
      <c r="CG7" s="552">
        <v>1405.3074610000001</v>
      </c>
      <c r="CH7" s="552">
        <v>3923.2665729999999</v>
      </c>
      <c r="CI7" s="297">
        <v>15391.070242</v>
      </c>
      <c r="CJ7" s="552">
        <v>1412.875648</v>
      </c>
      <c r="CK7" s="552">
        <v>1448.46235</v>
      </c>
      <c r="CL7" s="552">
        <v>1294.878166</v>
      </c>
      <c r="CM7" s="552">
        <v>4156.2161640000004</v>
      </c>
      <c r="CN7" s="552">
        <v>1242.750004</v>
      </c>
      <c r="CO7" s="552">
        <v>1297.4091800000001</v>
      </c>
      <c r="CP7" s="552">
        <v>1133.757895</v>
      </c>
      <c r="CQ7" s="552">
        <v>3673.9170800000002</v>
      </c>
      <c r="CR7" s="552">
        <v>1281.1896099999999</v>
      </c>
      <c r="CS7" s="552">
        <v>1154.042189</v>
      </c>
      <c r="CT7" s="552">
        <v>1190.2914880000001</v>
      </c>
      <c r="CU7" s="552">
        <v>3625.5232879999999</v>
      </c>
      <c r="CV7" s="552">
        <v>1292.2000929999999</v>
      </c>
      <c r="CW7" s="552">
        <v>1346.2003910000001</v>
      </c>
      <c r="CX7" s="552">
        <v>1543.9074459999999</v>
      </c>
      <c r="CY7" s="552">
        <v>4182.3079299999999</v>
      </c>
      <c r="CZ7" s="297">
        <v>15637.964461</v>
      </c>
      <c r="DA7" s="430" t="s">
        <v>2523</v>
      </c>
      <c r="DB7" s="267" t="s">
        <v>975</v>
      </c>
      <c r="DH7" s="40"/>
      <c r="DI7" s="40"/>
      <c r="DJ7" s="41"/>
      <c r="DK7" s="41"/>
      <c r="DL7" s="41"/>
    </row>
    <row r="8" spans="1:116" s="230" customFormat="1" ht="18" hidden="1" customHeight="1" outlineLevel="1" x14ac:dyDescent="0.5">
      <c r="A8" s="268" t="s">
        <v>2500</v>
      </c>
      <c r="B8" s="425" t="s">
        <v>2501</v>
      </c>
      <c r="C8" s="551">
        <v>117.500182</v>
      </c>
      <c r="D8" s="551">
        <v>102.811498</v>
      </c>
      <c r="E8" s="551">
        <v>134.98296500000001</v>
      </c>
      <c r="F8" s="551">
        <v>355.294645</v>
      </c>
      <c r="G8" s="551">
        <v>70.660420999999999</v>
      </c>
      <c r="H8" s="551">
        <v>100.72870899999999</v>
      </c>
      <c r="I8" s="551">
        <v>127.053769</v>
      </c>
      <c r="J8" s="551">
        <v>298.44289900000001</v>
      </c>
      <c r="K8" s="551">
        <v>97.210008999999999</v>
      </c>
      <c r="L8" s="551">
        <v>158.51273499999999</v>
      </c>
      <c r="M8" s="551">
        <v>125.003978</v>
      </c>
      <c r="N8" s="551">
        <v>380.726722</v>
      </c>
      <c r="O8" s="551">
        <v>113.68796500000001</v>
      </c>
      <c r="P8" s="551">
        <v>87.213310000000007</v>
      </c>
      <c r="Q8" s="551">
        <v>104.78779900000001</v>
      </c>
      <c r="R8" s="551">
        <v>305.68907400000001</v>
      </c>
      <c r="S8" s="296">
        <v>1340.1533400000001</v>
      </c>
      <c r="T8" s="551">
        <v>116.466279</v>
      </c>
      <c r="U8" s="551">
        <v>122.999629</v>
      </c>
      <c r="V8" s="551">
        <v>111.73964700000001</v>
      </c>
      <c r="W8" s="551">
        <v>351.205555</v>
      </c>
      <c r="X8" s="551">
        <v>78.537430999999998</v>
      </c>
      <c r="Y8" s="551">
        <v>106.603545</v>
      </c>
      <c r="Z8" s="551">
        <v>75.535633000000004</v>
      </c>
      <c r="AA8" s="551">
        <v>260.67660899999998</v>
      </c>
      <c r="AB8" s="551">
        <v>111.51250899999999</v>
      </c>
      <c r="AC8" s="551">
        <v>107.705584</v>
      </c>
      <c r="AD8" s="551">
        <v>109.07128899999999</v>
      </c>
      <c r="AE8" s="551">
        <v>328.28938199999999</v>
      </c>
      <c r="AF8" s="551">
        <v>143.79804200000001</v>
      </c>
      <c r="AG8" s="551">
        <v>188.624876</v>
      </c>
      <c r="AH8" s="551">
        <v>122.239081</v>
      </c>
      <c r="AI8" s="551">
        <v>454.66199899999998</v>
      </c>
      <c r="AJ8" s="296">
        <v>1394.833545</v>
      </c>
      <c r="AK8" s="551">
        <v>226.05901399999999</v>
      </c>
      <c r="AL8" s="551">
        <v>203.944906</v>
      </c>
      <c r="AM8" s="551">
        <v>145.603318</v>
      </c>
      <c r="AN8" s="551">
        <v>575.60723800000005</v>
      </c>
      <c r="AO8" s="551">
        <v>142.65196499999999</v>
      </c>
      <c r="AP8" s="551">
        <v>192.76002600000001</v>
      </c>
      <c r="AQ8" s="551">
        <v>187.66378399999999</v>
      </c>
      <c r="AR8" s="551">
        <v>523.07577600000002</v>
      </c>
      <c r="AS8" s="551">
        <v>188.36799300000001</v>
      </c>
      <c r="AT8" s="551">
        <v>220.76142899999999</v>
      </c>
      <c r="AU8" s="551">
        <v>243.351102</v>
      </c>
      <c r="AV8" s="551">
        <v>652.48052499999994</v>
      </c>
      <c r="AW8" s="551">
        <v>178.578574</v>
      </c>
      <c r="AX8" s="551">
        <v>164.74050299999999</v>
      </c>
      <c r="AY8" s="551">
        <v>159.26817299999999</v>
      </c>
      <c r="AZ8" s="551">
        <v>502.58724999999998</v>
      </c>
      <c r="BA8" s="555">
        <v>2253.7507879999998</v>
      </c>
      <c r="BB8" s="551">
        <v>973.04948899999999</v>
      </c>
      <c r="BC8" s="551">
        <v>816.438536</v>
      </c>
      <c r="BD8" s="551">
        <v>1017.089159</v>
      </c>
      <c r="BE8" s="551">
        <v>2806.5771840000002</v>
      </c>
      <c r="BF8" s="551">
        <v>860.32999400000006</v>
      </c>
      <c r="BG8" s="551">
        <v>993.89630099999999</v>
      </c>
      <c r="BH8" s="551">
        <v>1205.354458</v>
      </c>
      <c r="BI8" s="551">
        <v>3059.5807530000002</v>
      </c>
      <c r="BJ8" s="551">
        <v>1104.462184</v>
      </c>
      <c r="BK8" s="551">
        <v>989.94339000000002</v>
      </c>
      <c r="BL8" s="551">
        <v>1005.384595</v>
      </c>
      <c r="BM8" s="551">
        <v>3099.7901689999999</v>
      </c>
      <c r="BN8" s="551">
        <v>939.13960299999997</v>
      </c>
      <c r="BO8" s="551">
        <v>1044.665244</v>
      </c>
      <c r="BP8" s="551">
        <v>1033.642241</v>
      </c>
      <c r="BQ8" s="551">
        <v>3017.4470879999999</v>
      </c>
      <c r="BR8" s="296">
        <v>11983.395194000001</v>
      </c>
      <c r="BS8" s="551">
        <v>1378.587113</v>
      </c>
      <c r="BT8" s="551">
        <v>1019.842291</v>
      </c>
      <c r="BU8" s="551">
        <v>1117.253657</v>
      </c>
      <c r="BV8" s="551">
        <v>3515.6830610000002</v>
      </c>
      <c r="BW8" s="551">
        <v>922.43600700000002</v>
      </c>
      <c r="BX8" s="551">
        <v>1152.107788</v>
      </c>
      <c r="BY8" s="551">
        <v>724.87647000000004</v>
      </c>
      <c r="BZ8" s="551">
        <v>2799.4202650000002</v>
      </c>
      <c r="CA8" s="551">
        <v>1211.668443</v>
      </c>
      <c r="CB8" s="551">
        <v>852.58664199999998</v>
      </c>
      <c r="CC8" s="551">
        <v>917.01549499999999</v>
      </c>
      <c r="CD8" s="551">
        <v>2981.2705799999999</v>
      </c>
      <c r="CE8" s="551">
        <v>1178.0182359999999</v>
      </c>
      <c r="CF8" s="551">
        <v>1205.680151</v>
      </c>
      <c r="CG8" s="551">
        <v>1552.7680800000001</v>
      </c>
      <c r="CH8" s="551">
        <v>3936.4664670000002</v>
      </c>
      <c r="CI8" s="296">
        <v>13232.840373000001</v>
      </c>
      <c r="CJ8" s="551">
        <v>1877.619469</v>
      </c>
      <c r="CK8" s="551">
        <v>1193.567317</v>
      </c>
      <c r="CL8" s="551">
        <v>1224.334838</v>
      </c>
      <c r="CM8" s="551">
        <v>4295.5216229999996</v>
      </c>
      <c r="CN8" s="551">
        <v>1103.165438</v>
      </c>
      <c r="CO8" s="551">
        <v>1088.9460590000001</v>
      </c>
      <c r="CP8" s="551">
        <v>1227.8032780000001</v>
      </c>
      <c r="CQ8" s="551">
        <v>3419.9147750000002</v>
      </c>
      <c r="CR8" s="551">
        <v>1116.568655</v>
      </c>
      <c r="CS8" s="551">
        <v>1417.4476990000001</v>
      </c>
      <c r="CT8" s="551">
        <v>1095.8777219999999</v>
      </c>
      <c r="CU8" s="551">
        <v>3629.894076</v>
      </c>
      <c r="CV8" s="551">
        <v>1077.0011790000001</v>
      </c>
      <c r="CW8" s="551">
        <v>1092.5640599999999</v>
      </c>
      <c r="CX8" s="551">
        <v>1524.279413</v>
      </c>
      <c r="CY8" s="551">
        <v>3693.8446509999999</v>
      </c>
      <c r="CZ8" s="296">
        <v>15039.175123999999</v>
      </c>
      <c r="DA8" s="429" t="s">
        <v>2524</v>
      </c>
      <c r="DB8" s="268" t="s">
        <v>2500</v>
      </c>
      <c r="DH8" s="40"/>
      <c r="DI8" s="40"/>
      <c r="DJ8" s="41"/>
      <c r="DK8" s="41"/>
      <c r="DL8" s="41"/>
    </row>
    <row r="9" spans="1:116" s="230" customFormat="1" ht="18" hidden="1" customHeight="1" outlineLevel="1" x14ac:dyDescent="0.5">
      <c r="A9" s="267" t="s">
        <v>2502</v>
      </c>
      <c r="B9" s="426" t="s">
        <v>2503</v>
      </c>
      <c r="C9" s="552">
        <v>945.21519799999999</v>
      </c>
      <c r="D9" s="552">
        <v>1030.449754</v>
      </c>
      <c r="E9" s="552">
        <v>1073.5251909999999</v>
      </c>
      <c r="F9" s="552">
        <v>3049.1901429999998</v>
      </c>
      <c r="G9" s="552">
        <v>813.30242199999998</v>
      </c>
      <c r="H9" s="552">
        <v>981.37928999999997</v>
      </c>
      <c r="I9" s="552">
        <v>886.62472100000002</v>
      </c>
      <c r="J9" s="552">
        <v>2681.3064330000002</v>
      </c>
      <c r="K9" s="552">
        <v>966.59461799999997</v>
      </c>
      <c r="L9" s="552">
        <v>1104.8095900000001</v>
      </c>
      <c r="M9" s="552">
        <v>976.060924</v>
      </c>
      <c r="N9" s="552">
        <v>3047.4651319999998</v>
      </c>
      <c r="O9" s="552">
        <v>1200.6778260000001</v>
      </c>
      <c r="P9" s="552">
        <v>1111.5855240000001</v>
      </c>
      <c r="Q9" s="552">
        <v>1122.1796959999999</v>
      </c>
      <c r="R9" s="552">
        <v>3434.4430459999999</v>
      </c>
      <c r="S9" s="297">
        <v>12212.404753999999</v>
      </c>
      <c r="T9" s="552">
        <v>1164.7719489999999</v>
      </c>
      <c r="U9" s="552">
        <v>1218.729832</v>
      </c>
      <c r="V9" s="552">
        <v>1144.231957</v>
      </c>
      <c r="W9" s="552">
        <v>3527.7337379999999</v>
      </c>
      <c r="X9" s="552">
        <v>965.72227599999997</v>
      </c>
      <c r="Y9" s="552">
        <v>1213.326838</v>
      </c>
      <c r="Z9" s="552">
        <v>940.26346999999998</v>
      </c>
      <c r="AA9" s="552">
        <v>3119.3125839999998</v>
      </c>
      <c r="AB9" s="552">
        <v>1243.477001</v>
      </c>
      <c r="AC9" s="552">
        <v>1254.164338</v>
      </c>
      <c r="AD9" s="552">
        <v>1178.9883279999999</v>
      </c>
      <c r="AE9" s="552">
        <v>3676.6296670000002</v>
      </c>
      <c r="AF9" s="552">
        <v>1246.7052450000001</v>
      </c>
      <c r="AG9" s="552">
        <v>1163.5128870000001</v>
      </c>
      <c r="AH9" s="552">
        <v>1266.8379930000001</v>
      </c>
      <c r="AI9" s="552">
        <v>3677.0561250000001</v>
      </c>
      <c r="AJ9" s="297">
        <v>14000.732114</v>
      </c>
      <c r="AK9" s="552">
        <v>1365.7230239999999</v>
      </c>
      <c r="AL9" s="552">
        <v>1269.0200729999999</v>
      </c>
      <c r="AM9" s="552">
        <v>1223.3572449999999</v>
      </c>
      <c r="AN9" s="552">
        <v>3858.1003430000001</v>
      </c>
      <c r="AO9" s="552">
        <v>1233.489699</v>
      </c>
      <c r="AP9" s="552">
        <v>1289.451319</v>
      </c>
      <c r="AQ9" s="552">
        <v>1154.102097</v>
      </c>
      <c r="AR9" s="552">
        <v>3677.0431149999999</v>
      </c>
      <c r="AS9" s="552">
        <v>1360.3384149999999</v>
      </c>
      <c r="AT9" s="552">
        <v>1304.4116160000001</v>
      </c>
      <c r="AU9" s="552">
        <v>1331.68947</v>
      </c>
      <c r="AV9" s="552">
        <v>3996.4395009999998</v>
      </c>
      <c r="AW9" s="552">
        <v>1357.4824000000001</v>
      </c>
      <c r="AX9" s="552">
        <v>1325.244355</v>
      </c>
      <c r="AY9" s="552">
        <v>1417.496273</v>
      </c>
      <c r="AZ9" s="552">
        <v>4100.223027</v>
      </c>
      <c r="BA9" s="556">
        <v>15631.805985999999</v>
      </c>
      <c r="BB9" s="552">
        <v>4786.4403840000004</v>
      </c>
      <c r="BC9" s="552">
        <v>4354.3363980000004</v>
      </c>
      <c r="BD9" s="552">
        <v>4575.3409570000003</v>
      </c>
      <c r="BE9" s="552">
        <v>13716.117738999999</v>
      </c>
      <c r="BF9" s="552">
        <v>3852.421488</v>
      </c>
      <c r="BG9" s="552">
        <v>4299.2476079999997</v>
      </c>
      <c r="BH9" s="552">
        <v>3461.6984520000001</v>
      </c>
      <c r="BI9" s="552">
        <v>11613.367548</v>
      </c>
      <c r="BJ9" s="552">
        <v>4267.1364700000004</v>
      </c>
      <c r="BK9" s="552">
        <v>4086.7148280000001</v>
      </c>
      <c r="BL9" s="552">
        <v>3519.5055029999999</v>
      </c>
      <c r="BM9" s="552">
        <v>11873.356801</v>
      </c>
      <c r="BN9" s="552">
        <v>4017.6873660000001</v>
      </c>
      <c r="BO9" s="552">
        <v>3976.1532259999999</v>
      </c>
      <c r="BP9" s="552">
        <v>3528.3776320000002</v>
      </c>
      <c r="BQ9" s="552">
        <v>11522.218224</v>
      </c>
      <c r="BR9" s="297">
        <v>48725.060312000001</v>
      </c>
      <c r="BS9" s="552">
        <v>4331.0219619999998</v>
      </c>
      <c r="BT9" s="552">
        <v>4845.9275989999996</v>
      </c>
      <c r="BU9" s="552">
        <v>5039.9544809999998</v>
      </c>
      <c r="BV9" s="552">
        <v>14216.904042</v>
      </c>
      <c r="BW9" s="552">
        <v>4589.4959920000001</v>
      </c>
      <c r="BX9" s="552">
        <v>4750.6620499999999</v>
      </c>
      <c r="BY9" s="552">
        <v>4287.4937669999999</v>
      </c>
      <c r="BZ9" s="552">
        <v>13627.651809000001</v>
      </c>
      <c r="CA9" s="552">
        <v>4638.5656710000003</v>
      </c>
      <c r="CB9" s="552">
        <v>4539.9129540000004</v>
      </c>
      <c r="CC9" s="552">
        <v>4070.4041579999998</v>
      </c>
      <c r="CD9" s="552">
        <v>13248.882782999999</v>
      </c>
      <c r="CE9" s="552">
        <v>4563.0513739999997</v>
      </c>
      <c r="CF9" s="552">
        <v>4152.0383750000001</v>
      </c>
      <c r="CG9" s="552">
        <v>4505.1534730000003</v>
      </c>
      <c r="CH9" s="552">
        <v>13220.243221999999</v>
      </c>
      <c r="CI9" s="297">
        <v>54313.681856000003</v>
      </c>
      <c r="CJ9" s="552">
        <v>4911.6846809999997</v>
      </c>
      <c r="CK9" s="552">
        <v>4324.6272140000001</v>
      </c>
      <c r="CL9" s="552">
        <v>4653.5298149999999</v>
      </c>
      <c r="CM9" s="552">
        <v>13889.841710000001</v>
      </c>
      <c r="CN9" s="552">
        <v>4716.2987139999996</v>
      </c>
      <c r="CO9" s="552">
        <v>5077.1557290000001</v>
      </c>
      <c r="CP9" s="552">
        <v>4382.6553919999997</v>
      </c>
      <c r="CQ9" s="552">
        <v>14176.109836</v>
      </c>
      <c r="CR9" s="552">
        <v>4459.1519189999999</v>
      </c>
      <c r="CS9" s="552">
        <v>4693.4082609999996</v>
      </c>
      <c r="CT9" s="552">
        <v>4088.2612800000002</v>
      </c>
      <c r="CU9" s="552">
        <v>13240.821459999999</v>
      </c>
      <c r="CV9" s="552">
        <v>4317.8952929999996</v>
      </c>
      <c r="CW9" s="552">
        <v>4169.460274</v>
      </c>
      <c r="CX9" s="552">
        <v>4860.7838620000002</v>
      </c>
      <c r="CY9" s="552">
        <v>13348.139429000001</v>
      </c>
      <c r="CZ9" s="297">
        <v>54654.912433999998</v>
      </c>
      <c r="DA9" s="430" t="s">
        <v>2525</v>
      </c>
      <c r="DB9" s="267" t="s">
        <v>2502</v>
      </c>
      <c r="DH9" s="40"/>
      <c r="DI9" s="40"/>
      <c r="DJ9" s="41"/>
      <c r="DK9" s="41"/>
      <c r="DL9" s="41"/>
    </row>
    <row r="10" spans="1:116" s="230" customFormat="1" ht="18" customHeight="1" collapsed="1" x14ac:dyDescent="0.5">
      <c r="A10" s="299">
        <v>1</v>
      </c>
      <c r="B10" s="433" t="s">
        <v>2538</v>
      </c>
      <c r="C10" s="553">
        <v>1515.752792</v>
      </c>
      <c r="D10" s="553">
        <v>1597.1503579999999</v>
      </c>
      <c r="E10" s="553">
        <v>1729.488235</v>
      </c>
      <c r="F10" s="553">
        <v>4842.3913849999999</v>
      </c>
      <c r="G10" s="553">
        <v>1210.915045</v>
      </c>
      <c r="H10" s="553">
        <v>1379.2573579999998</v>
      </c>
      <c r="I10" s="553">
        <v>1303.036087</v>
      </c>
      <c r="J10" s="553">
        <v>3893.20849</v>
      </c>
      <c r="K10" s="553">
        <v>1379.7630829999998</v>
      </c>
      <c r="L10" s="553">
        <v>1589.2605659999999</v>
      </c>
      <c r="M10" s="553">
        <v>1546.9006949999998</v>
      </c>
      <c r="N10" s="553">
        <v>4515.9243439999991</v>
      </c>
      <c r="O10" s="553">
        <v>1826.7012360000001</v>
      </c>
      <c r="P10" s="553">
        <v>1683.15578</v>
      </c>
      <c r="Q10" s="553">
        <v>1743.783917</v>
      </c>
      <c r="R10" s="553">
        <v>5253.6409329999997</v>
      </c>
      <c r="S10" s="300">
        <v>18505.165151999998</v>
      </c>
      <c r="T10" s="553">
        <v>1843.4110409999998</v>
      </c>
      <c r="U10" s="553">
        <v>1896.4287669999999</v>
      </c>
      <c r="V10" s="553">
        <v>1760.98532</v>
      </c>
      <c r="W10" s="553">
        <v>5500.8251279999995</v>
      </c>
      <c r="X10" s="553">
        <v>1330.8558539999999</v>
      </c>
      <c r="Y10" s="553">
        <v>1648.7362149999999</v>
      </c>
      <c r="Z10" s="553">
        <v>1341.3487379999999</v>
      </c>
      <c r="AA10" s="553">
        <v>4320.9408069999999</v>
      </c>
      <c r="AB10" s="553">
        <v>1721.8714319999999</v>
      </c>
      <c r="AC10" s="553">
        <v>1749.4130829999999</v>
      </c>
      <c r="AD10" s="553">
        <v>1811.2383209999998</v>
      </c>
      <c r="AE10" s="553">
        <v>5282.5228360000001</v>
      </c>
      <c r="AF10" s="553">
        <v>2060.60277</v>
      </c>
      <c r="AG10" s="553">
        <v>1983.6201690000003</v>
      </c>
      <c r="AH10" s="553">
        <v>1997.826143</v>
      </c>
      <c r="AI10" s="553">
        <v>6042.0490819999995</v>
      </c>
      <c r="AJ10" s="300">
        <v>21146.337853000001</v>
      </c>
      <c r="AK10" s="553">
        <v>2203.7456519999996</v>
      </c>
      <c r="AL10" s="553">
        <v>2114.1596329999998</v>
      </c>
      <c r="AM10" s="553">
        <v>1844.619297</v>
      </c>
      <c r="AN10" s="553">
        <v>6162.5245840000007</v>
      </c>
      <c r="AO10" s="553">
        <v>1731.9394299999999</v>
      </c>
      <c r="AP10" s="553">
        <v>1926.0231450000001</v>
      </c>
      <c r="AQ10" s="553">
        <v>1705.2329159999999</v>
      </c>
      <c r="AR10" s="553">
        <v>5363.1954910000004</v>
      </c>
      <c r="AS10" s="553">
        <v>1973.2708869999999</v>
      </c>
      <c r="AT10" s="553">
        <v>1983.3501620000002</v>
      </c>
      <c r="AU10" s="553">
        <v>2122.9282330000001</v>
      </c>
      <c r="AV10" s="553">
        <v>6079.5492830000003</v>
      </c>
      <c r="AW10" s="553">
        <v>2184.051438</v>
      </c>
      <c r="AX10" s="553">
        <v>2110.4937760000003</v>
      </c>
      <c r="AY10" s="553">
        <v>2270.0086139999999</v>
      </c>
      <c r="AZ10" s="553">
        <v>6564.5538269999997</v>
      </c>
      <c r="BA10" s="557">
        <v>24169.823183</v>
      </c>
      <c r="BB10" s="553">
        <v>8443.1709919999994</v>
      </c>
      <c r="BC10" s="553">
        <v>7460.5764780000009</v>
      </c>
      <c r="BD10" s="553">
        <v>8848.2343209999999</v>
      </c>
      <c r="BE10" s="553">
        <v>24751.981790999998</v>
      </c>
      <c r="BF10" s="553">
        <v>7810.7218919999996</v>
      </c>
      <c r="BG10" s="553">
        <v>7660.2428019999998</v>
      </c>
      <c r="BH10" s="553">
        <v>7653.9208120000003</v>
      </c>
      <c r="BI10" s="553">
        <v>23124.885505999999</v>
      </c>
      <c r="BJ10" s="553">
        <v>8000.1807970000009</v>
      </c>
      <c r="BK10" s="553">
        <v>7831.5128420000001</v>
      </c>
      <c r="BL10" s="553">
        <v>6621.8099849999999</v>
      </c>
      <c r="BM10" s="553">
        <v>22453.503623999997</v>
      </c>
      <c r="BN10" s="553">
        <v>7310.7937060000004</v>
      </c>
      <c r="BO10" s="553">
        <v>7306.9772300000004</v>
      </c>
      <c r="BP10" s="553">
        <v>6814.7507869999999</v>
      </c>
      <c r="BQ10" s="553">
        <v>21432.521722999998</v>
      </c>
      <c r="BR10" s="300">
        <v>91762.892644000007</v>
      </c>
      <c r="BS10" s="553">
        <v>8246.7440609999994</v>
      </c>
      <c r="BT10" s="553">
        <v>8451.6549840000007</v>
      </c>
      <c r="BU10" s="553">
        <v>9446.5870509999986</v>
      </c>
      <c r="BV10" s="553">
        <v>26144.986096000001</v>
      </c>
      <c r="BW10" s="553">
        <v>8204.7200520000006</v>
      </c>
      <c r="BX10" s="553">
        <v>8765.4923650000001</v>
      </c>
      <c r="BY10" s="553">
        <v>7934.0816530000002</v>
      </c>
      <c r="BZ10" s="553">
        <v>24904.294070000004</v>
      </c>
      <c r="CA10" s="553">
        <v>8593.9443229999997</v>
      </c>
      <c r="CB10" s="553">
        <v>7598.3215380000001</v>
      </c>
      <c r="CC10" s="553">
        <v>7388.1284340000002</v>
      </c>
      <c r="CD10" s="553">
        <v>23580.394294999998</v>
      </c>
      <c r="CE10" s="553">
        <v>8148.7426889999997</v>
      </c>
      <c r="CF10" s="553">
        <v>7611.0716320000001</v>
      </c>
      <c r="CG10" s="553">
        <v>8600.0001589999993</v>
      </c>
      <c r="CH10" s="553">
        <v>24359.814480000001</v>
      </c>
      <c r="CI10" s="300">
        <v>98989.488941000003</v>
      </c>
      <c r="CJ10" s="553">
        <v>9566.1550800000005</v>
      </c>
      <c r="CK10" s="553">
        <v>8339.7272250000005</v>
      </c>
      <c r="CL10" s="553">
        <v>8608.3662550000008</v>
      </c>
      <c r="CM10" s="553">
        <v>26514.248559</v>
      </c>
      <c r="CN10" s="553">
        <v>8770.7100069999997</v>
      </c>
      <c r="CO10" s="553">
        <v>9350.824439</v>
      </c>
      <c r="CP10" s="553">
        <v>7569.0207369999998</v>
      </c>
      <c r="CQ10" s="553">
        <v>25690.555185999998</v>
      </c>
      <c r="CR10" s="553">
        <v>8212.3518650000005</v>
      </c>
      <c r="CS10" s="553">
        <v>8266.3556759999992</v>
      </c>
      <c r="CT10" s="553">
        <v>7468.1054939999995</v>
      </c>
      <c r="CU10" s="553">
        <v>23946.813037</v>
      </c>
      <c r="CV10" s="553">
        <v>8346.6267349999998</v>
      </c>
      <c r="CW10" s="553">
        <v>7693.8375310000001</v>
      </c>
      <c r="CX10" s="553">
        <v>9640.0305900000003</v>
      </c>
      <c r="CY10" s="553">
        <v>25680.494855999998</v>
      </c>
      <c r="CZ10" s="300">
        <v>101832.111634</v>
      </c>
      <c r="DA10" s="434" t="s">
        <v>2544</v>
      </c>
      <c r="DB10" s="299">
        <v>1</v>
      </c>
      <c r="DH10" s="40"/>
      <c r="DI10" s="40"/>
      <c r="DJ10" s="41"/>
      <c r="DK10" s="41"/>
      <c r="DL10" s="41"/>
    </row>
    <row r="11" spans="1:116" s="230" customFormat="1" ht="18" hidden="1" customHeight="1" outlineLevel="1" x14ac:dyDescent="0.5">
      <c r="A11" s="268" t="s">
        <v>1845</v>
      </c>
      <c r="B11" s="425" t="s">
        <v>2504</v>
      </c>
      <c r="C11" s="551">
        <v>865.96830299999999</v>
      </c>
      <c r="D11" s="551">
        <v>897.88204499999995</v>
      </c>
      <c r="E11" s="551">
        <v>926.03346799999997</v>
      </c>
      <c r="F11" s="551">
        <v>2689.883816</v>
      </c>
      <c r="G11" s="551">
        <v>696.17344800000001</v>
      </c>
      <c r="H11" s="551">
        <v>1013.978974</v>
      </c>
      <c r="I11" s="551">
        <v>784.56671500000004</v>
      </c>
      <c r="J11" s="551">
        <v>2494.719137</v>
      </c>
      <c r="K11" s="551">
        <v>843.33688400000005</v>
      </c>
      <c r="L11" s="551">
        <v>891.52840400000002</v>
      </c>
      <c r="M11" s="551">
        <v>807.039759</v>
      </c>
      <c r="N11" s="551">
        <v>2541.9050470000002</v>
      </c>
      <c r="O11" s="551">
        <v>898.71724099999994</v>
      </c>
      <c r="P11" s="551">
        <v>845.18222400000002</v>
      </c>
      <c r="Q11" s="551">
        <v>1250.331596</v>
      </c>
      <c r="R11" s="551">
        <v>2994.231061</v>
      </c>
      <c r="S11" s="296">
        <v>10720.739061</v>
      </c>
      <c r="T11" s="551">
        <v>954.13047400000005</v>
      </c>
      <c r="U11" s="551">
        <v>809.19010300000002</v>
      </c>
      <c r="V11" s="551">
        <v>957.43654200000003</v>
      </c>
      <c r="W11" s="551">
        <v>2720.7571189999999</v>
      </c>
      <c r="X11" s="551">
        <v>1022.264833</v>
      </c>
      <c r="Y11" s="551">
        <v>1224.9122219999999</v>
      </c>
      <c r="Z11" s="551">
        <v>909.16107199999999</v>
      </c>
      <c r="AA11" s="551">
        <v>3156.338127</v>
      </c>
      <c r="AB11" s="551">
        <v>1340.2732289999999</v>
      </c>
      <c r="AC11" s="551">
        <v>1004.6540649999999</v>
      </c>
      <c r="AD11" s="551">
        <v>966.22670600000004</v>
      </c>
      <c r="AE11" s="551">
        <v>3311.154</v>
      </c>
      <c r="AF11" s="551">
        <v>1394.0537200000001</v>
      </c>
      <c r="AG11" s="551">
        <v>1058.7356159999999</v>
      </c>
      <c r="AH11" s="551">
        <v>1153.612813</v>
      </c>
      <c r="AI11" s="551">
        <v>3606.402149</v>
      </c>
      <c r="AJ11" s="296">
        <v>12794.651395000001</v>
      </c>
      <c r="AK11" s="551">
        <v>1271.0702450000001</v>
      </c>
      <c r="AL11" s="551">
        <v>1279.0935770000001</v>
      </c>
      <c r="AM11" s="551">
        <v>1232.909261</v>
      </c>
      <c r="AN11" s="551">
        <v>3783.0730830000002</v>
      </c>
      <c r="AO11" s="551">
        <v>1432.741532</v>
      </c>
      <c r="AP11" s="551">
        <v>1380.707251</v>
      </c>
      <c r="AQ11" s="551">
        <v>1240.002111</v>
      </c>
      <c r="AR11" s="551">
        <v>4053.4508940000001</v>
      </c>
      <c r="AS11" s="551">
        <v>1679.2095079999999</v>
      </c>
      <c r="AT11" s="551">
        <v>1418.813343</v>
      </c>
      <c r="AU11" s="551">
        <v>1414.711014</v>
      </c>
      <c r="AV11" s="551">
        <v>4512.7338650000002</v>
      </c>
      <c r="AW11" s="551">
        <v>1478.4602729999999</v>
      </c>
      <c r="AX11" s="551">
        <v>1870.1061970000001</v>
      </c>
      <c r="AY11" s="551">
        <v>1981.4083069999999</v>
      </c>
      <c r="AZ11" s="551">
        <v>5329.9747779999998</v>
      </c>
      <c r="BA11" s="555">
        <v>17679.232619999999</v>
      </c>
      <c r="BB11" s="551">
        <v>1159.571715</v>
      </c>
      <c r="BC11" s="551">
        <v>1218.589894</v>
      </c>
      <c r="BD11" s="551">
        <v>1038.491178</v>
      </c>
      <c r="BE11" s="551">
        <v>3416.652787</v>
      </c>
      <c r="BF11" s="551">
        <v>961.60438699999997</v>
      </c>
      <c r="BG11" s="551">
        <v>972.01449100000002</v>
      </c>
      <c r="BH11" s="551">
        <v>989.77138500000001</v>
      </c>
      <c r="BI11" s="551">
        <v>2923.3902629999998</v>
      </c>
      <c r="BJ11" s="551">
        <v>601.18076299999996</v>
      </c>
      <c r="BK11" s="551">
        <v>1156.5091660000001</v>
      </c>
      <c r="BL11" s="551">
        <v>1203.5726549999999</v>
      </c>
      <c r="BM11" s="551">
        <v>2961.2625840000001</v>
      </c>
      <c r="BN11" s="551">
        <v>1162.0716769999999</v>
      </c>
      <c r="BO11" s="551">
        <v>1021.959013</v>
      </c>
      <c r="BP11" s="551">
        <v>980.86078299999997</v>
      </c>
      <c r="BQ11" s="551">
        <v>3164.8914730000001</v>
      </c>
      <c r="BR11" s="296">
        <v>12466.197107</v>
      </c>
      <c r="BS11" s="551">
        <v>757.63982899999996</v>
      </c>
      <c r="BT11" s="551">
        <v>772.95965799999999</v>
      </c>
      <c r="BU11" s="551">
        <v>829.12105699999995</v>
      </c>
      <c r="BV11" s="551">
        <v>2359.7205439999998</v>
      </c>
      <c r="BW11" s="551">
        <v>825.60678199999995</v>
      </c>
      <c r="BX11" s="551">
        <v>1146.358311</v>
      </c>
      <c r="BY11" s="551">
        <v>1116.24019</v>
      </c>
      <c r="BZ11" s="551">
        <v>3088.2052829999998</v>
      </c>
      <c r="CA11" s="551">
        <v>851.36962300000005</v>
      </c>
      <c r="CB11" s="551">
        <v>1260.7349119999999</v>
      </c>
      <c r="CC11" s="551">
        <v>1298.921137</v>
      </c>
      <c r="CD11" s="551">
        <v>3411.0256720000002</v>
      </c>
      <c r="CE11" s="551">
        <v>1001.975747</v>
      </c>
      <c r="CF11" s="551">
        <v>1002.047623</v>
      </c>
      <c r="CG11" s="551">
        <v>1259.9509969999999</v>
      </c>
      <c r="CH11" s="551">
        <v>3263.9743669999998</v>
      </c>
      <c r="CI11" s="296">
        <v>12122.925866</v>
      </c>
      <c r="CJ11" s="551">
        <v>987.95940199999995</v>
      </c>
      <c r="CK11" s="551">
        <v>1098.6289489999999</v>
      </c>
      <c r="CL11" s="551">
        <v>1053.749251</v>
      </c>
      <c r="CM11" s="551">
        <v>3140.3376020000001</v>
      </c>
      <c r="CN11" s="551">
        <v>912.65050299999996</v>
      </c>
      <c r="CO11" s="551">
        <v>1274.64012</v>
      </c>
      <c r="CP11" s="551">
        <v>1400.778906</v>
      </c>
      <c r="CQ11" s="551">
        <v>3588.0695289999999</v>
      </c>
      <c r="CR11" s="551">
        <v>973.69993399999998</v>
      </c>
      <c r="CS11" s="551">
        <v>1211.8324680000001</v>
      </c>
      <c r="CT11" s="551">
        <v>918.37127899999996</v>
      </c>
      <c r="CU11" s="551">
        <v>3103.9036809999998</v>
      </c>
      <c r="CV11" s="551">
        <v>1156.1317329999999</v>
      </c>
      <c r="CW11" s="551">
        <v>1224.786971</v>
      </c>
      <c r="CX11" s="551">
        <v>1167.9068729999999</v>
      </c>
      <c r="CY11" s="551">
        <v>3548.8255770000001</v>
      </c>
      <c r="CZ11" s="296">
        <v>13381.136388000001</v>
      </c>
      <c r="DA11" s="429" t="s">
        <v>2526</v>
      </c>
      <c r="DB11" s="268" t="s">
        <v>1845</v>
      </c>
      <c r="DH11" s="40"/>
      <c r="DI11" s="40"/>
      <c r="DJ11" s="41"/>
      <c r="DK11" s="41"/>
      <c r="DL11" s="41"/>
    </row>
    <row r="12" spans="1:116" s="230" customFormat="1" ht="18" hidden="1" customHeight="1" outlineLevel="1" x14ac:dyDescent="0.5">
      <c r="A12" s="267" t="s">
        <v>1864</v>
      </c>
      <c r="B12" s="426" t="s">
        <v>2505</v>
      </c>
      <c r="C12" s="552">
        <v>15476.014212</v>
      </c>
      <c r="D12" s="552">
        <v>14145.303561999999</v>
      </c>
      <c r="E12" s="552">
        <v>15549.518435</v>
      </c>
      <c r="F12" s="552">
        <v>45170.836209000001</v>
      </c>
      <c r="G12" s="552">
        <v>14401.131052999999</v>
      </c>
      <c r="H12" s="552">
        <v>16774.387613999999</v>
      </c>
      <c r="I12" s="552">
        <v>13705.521613999999</v>
      </c>
      <c r="J12" s="552">
        <v>44881.040281000001</v>
      </c>
      <c r="K12" s="552">
        <v>15297.271124000001</v>
      </c>
      <c r="L12" s="552">
        <v>16163.021495000001</v>
      </c>
      <c r="M12" s="552">
        <v>14525.52542</v>
      </c>
      <c r="N12" s="552">
        <v>45985.818038999998</v>
      </c>
      <c r="O12" s="552">
        <v>15598.780596000001</v>
      </c>
      <c r="P12" s="552">
        <v>14912.937223999999</v>
      </c>
      <c r="Q12" s="552">
        <v>14516.820519000001</v>
      </c>
      <c r="R12" s="552">
        <v>45028.538338999999</v>
      </c>
      <c r="S12" s="297">
        <v>181066.23286799999</v>
      </c>
      <c r="T12" s="552">
        <v>13373.520955</v>
      </c>
      <c r="U12" s="552">
        <v>13506.689014</v>
      </c>
      <c r="V12" s="552">
        <v>14276.92964</v>
      </c>
      <c r="W12" s="552">
        <v>41157.139608999998</v>
      </c>
      <c r="X12" s="552">
        <v>14282.728724000001</v>
      </c>
      <c r="Y12" s="552">
        <v>16206.406702</v>
      </c>
      <c r="Z12" s="552">
        <v>14252.957767</v>
      </c>
      <c r="AA12" s="552">
        <v>44742.093193000001</v>
      </c>
      <c r="AB12" s="552">
        <v>15742.054308999999</v>
      </c>
      <c r="AC12" s="552">
        <v>16573.431246</v>
      </c>
      <c r="AD12" s="552">
        <v>16123.995816000001</v>
      </c>
      <c r="AE12" s="552">
        <v>48439.481371000002</v>
      </c>
      <c r="AF12" s="552">
        <v>15872.017914</v>
      </c>
      <c r="AG12" s="552">
        <v>14629.226801999999</v>
      </c>
      <c r="AH12" s="552">
        <v>17103.681562999998</v>
      </c>
      <c r="AI12" s="552">
        <v>47604.926278999999</v>
      </c>
      <c r="AJ12" s="297">
        <v>181943.64045199999</v>
      </c>
      <c r="AK12" s="552">
        <v>15395.576256</v>
      </c>
      <c r="AL12" s="552">
        <v>14072.031347</v>
      </c>
      <c r="AM12" s="552">
        <v>16622.021691999998</v>
      </c>
      <c r="AN12" s="552">
        <v>46089.629294999999</v>
      </c>
      <c r="AO12" s="552">
        <v>15403.641834</v>
      </c>
      <c r="AP12" s="552">
        <v>16245.481384999999</v>
      </c>
      <c r="AQ12" s="552">
        <v>15656.317977999999</v>
      </c>
      <c r="AR12" s="552">
        <v>47305.441196</v>
      </c>
      <c r="AS12" s="552">
        <v>16426.893800000002</v>
      </c>
      <c r="AT12" s="552">
        <v>15419.965394999999</v>
      </c>
      <c r="AU12" s="552">
        <v>17711.527254000001</v>
      </c>
      <c r="AV12" s="552">
        <v>49558.386448999998</v>
      </c>
      <c r="AW12" s="552">
        <v>16734.221719000001</v>
      </c>
      <c r="AX12" s="552">
        <v>16045.728940000001</v>
      </c>
      <c r="AY12" s="552">
        <v>18685.876358000001</v>
      </c>
      <c r="AZ12" s="552">
        <v>51465.827017000003</v>
      </c>
      <c r="BA12" s="556">
        <v>194419.28395800001</v>
      </c>
      <c r="BB12" s="552">
        <v>14788.665209000001</v>
      </c>
      <c r="BC12" s="552">
        <v>14217.096138000001</v>
      </c>
      <c r="BD12" s="552">
        <v>15237.552813</v>
      </c>
      <c r="BE12" s="552">
        <v>44243.314160000002</v>
      </c>
      <c r="BF12" s="552">
        <v>14649.955626000001</v>
      </c>
      <c r="BG12" s="552">
        <v>17642.129497999998</v>
      </c>
      <c r="BH12" s="552">
        <v>14746.418513000001</v>
      </c>
      <c r="BI12" s="552">
        <v>47038.503637000002</v>
      </c>
      <c r="BJ12" s="552">
        <v>17095.204104</v>
      </c>
      <c r="BK12" s="552">
        <v>16532.817164</v>
      </c>
      <c r="BL12" s="552">
        <v>14971.270871000001</v>
      </c>
      <c r="BM12" s="552">
        <v>48599.292138999997</v>
      </c>
      <c r="BN12" s="552">
        <v>17541.933112999999</v>
      </c>
      <c r="BO12" s="552">
        <v>16236.484472</v>
      </c>
      <c r="BP12" s="552">
        <v>14331.955835999999</v>
      </c>
      <c r="BQ12" s="552">
        <v>48110.373420999997</v>
      </c>
      <c r="BR12" s="297">
        <v>187991.48335699999</v>
      </c>
      <c r="BS12" s="552">
        <v>16828.020345000001</v>
      </c>
      <c r="BT12" s="552">
        <v>17294.029135000001</v>
      </c>
      <c r="BU12" s="552">
        <v>16928.617045999999</v>
      </c>
      <c r="BV12" s="552">
        <v>51050.666526000001</v>
      </c>
      <c r="BW12" s="552">
        <v>17420.228901999999</v>
      </c>
      <c r="BX12" s="552">
        <v>18931.332085999999</v>
      </c>
      <c r="BY12" s="552">
        <v>17657.877304000001</v>
      </c>
      <c r="BZ12" s="552">
        <v>54009.438291999999</v>
      </c>
      <c r="CA12" s="552">
        <v>20653.315428999998</v>
      </c>
      <c r="CB12" s="552">
        <v>17701.278843</v>
      </c>
      <c r="CC12" s="552">
        <v>17268.864212</v>
      </c>
      <c r="CD12" s="552">
        <v>55623.458484000002</v>
      </c>
      <c r="CE12" s="552">
        <v>19091.738572999999</v>
      </c>
      <c r="CF12" s="552">
        <v>18829.104019999999</v>
      </c>
      <c r="CG12" s="552">
        <v>20286.093422000002</v>
      </c>
      <c r="CH12" s="552">
        <v>58206.936014999999</v>
      </c>
      <c r="CI12" s="297">
        <v>218890.49931700001</v>
      </c>
      <c r="CJ12" s="552">
        <v>19081.129268000001</v>
      </c>
      <c r="CK12" s="552">
        <v>17216.562136</v>
      </c>
      <c r="CL12" s="552">
        <v>20036.888516999999</v>
      </c>
      <c r="CM12" s="552">
        <v>56334.579920999997</v>
      </c>
      <c r="CN12" s="552">
        <v>21899.221275</v>
      </c>
      <c r="CO12" s="552">
        <v>21487.692684000001</v>
      </c>
      <c r="CP12" s="552">
        <v>18037.420804000001</v>
      </c>
      <c r="CQ12" s="552">
        <v>61424.334763999999</v>
      </c>
      <c r="CR12" s="552">
        <v>20655.978786</v>
      </c>
      <c r="CS12" s="552">
        <v>18921.532427999999</v>
      </c>
      <c r="CT12" s="552">
        <v>18416.191429999999</v>
      </c>
      <c r="CU12" s="552">
        <v>57993.702642999997</v>
      </c>
      <c r="CV12" s="552">
        <v>23630.488777999999</v>
      </c>
      <c r="CW12" s="552">
        <v>18849.747125000002</v>
      </c>
      <c r="CX12" s="552">
        <v>19092.623632999999</v>
      </c>
      <c r="CY12" s="552">
        <v>61572.859536000004</v>
      </c>
      <c r="CZ12" s="297">
        <v>237325.476865</v>
      </c>
      <c r="DA12" s="430" t="s">
        <v>2527</v>
      </c>
      <c r="DB12" s="267" t="s">
        <v>1864</v>
      </c>
      <c r="DH12" s="40"/>
      <c r="DI12" s="40"/>
      <c r="DJ12" s="41"/>
      <c r="DK12" s="41"/>
      <c r="DL12" s="41"/>
    </row>
    <row r="13" spans="1:116" s="230" customFormat="1" ht="18" customHeight="1" collapsed="1" x14ac:dyDescent="0.5">
      <c r="A13" s="299">
        <v>2</v>
      </c>
      <c r="B13" s="433" t="s">
        <v>2539</v>
      </c>
      <c r="C13" s="553">
        <v>16341.982515</v>
      </c>
      <c r="D13" s="553">
        <v>15043.185606999999</v>
      </c>
      <c r="E13" s="553">
        <v>16475.551903</v>
      </c>
      <c r="F13" s="553">
        <v>47860.720025000002</v>
      </c>
      <c r="G13" s="553">
        <v>15097.304500999999</v>
      </c>
      <c r="H13" s="553">
        <v>17788.366588000001</v>
      </c>
      <c r="I13" s="553">
        <v>14490.088329</v>
      </c>
      <c r="J13" s="553">
        <v>47375.759418000001</v>
      </c>
      <c r="K13" s="553">
        <v>16140.608008000001</v>
      </c>
      <c r="L13" s="553">
        <v>17054.549899000001</v>
      </c>
      <c r="M13" s="553">
        <v>15332.565178999999</v>
      </c>
      <c r="N13" s="553">
        <v>48527.723085999998</v>
      </c>
      <c r="O13" s="553">
        <v>16497.497836999999</v>
      </c>
      <c r="P13" s="553">
        <v>15758.119447999999</v>
      </c>
      <c r="Q13" s="553">
        <v>15767.152115000001</v>
      </c>
      <c r="R13" s="553">
        <v>48022.769399999997</v>
      </c>
      <c r="S13" s="300">
        <v>191786.97192899999</v>
      </c>
      <c r="T13" s="553">
        <v>14327.651429</v>
      </c>
      <c r="U13" s="553">
        <v>14315.879117</v>
      </c>
      <c r="V13" s="553">
        <v>15234.366182</v>
      </c>
      <c r="W13" s="553">
        <v>43877.896728</v>
      </c>
      <c r="X13" s="553">
        <v>15304.993557</v>
      </c>
      <c r="Y13" s="553">
        <v>17431.318923999999</v>
      </c>
      <c r="Z13" s="553">
        <v>15162.118839000001</v>
      </c>
      <c r="AA13" s="553">
        <v>47898.431320000003</v>
      </c>
      <c r="AB13" s="553">
        <v>17082.327537999998</v>
      </c>
      <c r="AC13" s="553">
        <v>17578.085310999999</v>
      </c>
      <c r="AD13" s="553">
        <v>17090.222522</v>
      </c>
      <c r="AE13" s="553">
        <v>51750.635371000004</v>
      </c>
      <c r="AF13" s="553">
        <v>17266.071634</v>
      </c>
      <c r="AG13" s="553">
        <v>15687.962417999999</v>
      </c>
      <c r="AH13" s="553">
        <v>18257.294375999998</v>
      </c>
      <c r="AI13" s="553">
        <v>51211.328428000001</v>
      </c>
      <c r="AJ13" s="300">
        <v>194738.29184699999</v>
      </c>
      <c r="AK13" s="553">
        <v>16666.646500999999</v>
      </c>
      <c r="AL13" s="553">
        <v>15351.124924</v>
      </c>
      <c r="AM13" s="553">
        <v>17854.930952999999</v>
      </c>
      <c r="AN13" s="553">
        <v>49872.702378000002</v>
      </c>
      <c r="AO13" s="553">
        <v>16836.383366000002</v>
      </c>
      <c r="AP13" s="553">
        <v>17626.188635999999</v>
      </c>
      <c r="AQ13" s="553">
        <v>16896.320089000001</v>
      </c>
      <c r="AR13" s="553">
        <v>51358.892090000001</v>
      </c>
      <c r="AS13" s="553">
        <v>18106.103308000002</v>
      </c>
      <c r="AT13" s="553">
        <v>16838.778738000001</v>
      </c>
      <c r="AU13" s="553">
        <v>19126.238268000001</v>
      </c>
      <c r="AV13" s="553">
        <v>54071.120314</v>
      </c>
      <c r="AW13" s="553">
        <v>18212.681992000002</v>
      </c>
      <c r="AX13" s="553">
        <v>17915.835137000002</v>
      </c>
      <c r="AY13" s="553">
        <v>20667.284665000003</v>
      </c>
      <c r="AZ13" s="553">
        <v>56795.801795000007</v>
      </c>
      <c r="BA13" s="557">
        <v>212098.51657800001</v>
      </c>
      <c r="BB13" s="553">
        <v>15948.236924000001</v>
      </c>
      <c r="BC13" s="553">
        <v>15435.686032000001</v>
      </c>
      <c r="BD13" s="553">
        <v>16276.043991</v>
      </c>
      <c r="BE13" s="553">
        <v>47659.966947000001</v>
      </c>
      <c r="BF13" s="553">
        <v>15611.560013</v>
      </c>
      <c r="BG13" s="553">
        <v>18614.143989</v>
      </c>
      <c r="BH13" s="553">
        <v>15736.189898000001</v>
      </c>
      <c r="BI13" s="553">
        <v>49961.893900000003</v>
      </c>
      <c r="BJ13" s="553">
        <v>17696.384867000001</v>
      </c>
      <c r="BK13" s="553">
        <v>17689.32633</v>
      </c>
      <c r="BL13" s="553">
        <v>16174.843526000001</v>
      </c>
      <c r="BM13" s="553">
        <v>51560.554722999994</v>
      </c>
      <c r="BN13" s="553">
        <v>18704.004789999999</v>
      </c>
      <c r="BO13" s="553">
        <v>17258.443485</v>
      </c>
      <c r="BP13" s="553">
        <v>15312.816618999999</v>
      </c>
      <c r="BQ13" s="553">
        <v>51275.264894</v>
      </c>
      <c r="BR13" s="300">
        <v>200457.68046399998</v>
      </c>
      <c r="BS13" s="553">
        <v>17585.660174000001</v>
      </c>
      <c r="BT13" s="553">
        <v>18066.988793</v>
      </c>
      <c r="BU13" s="553">
        <v>17757.738103</v>
      </c>
      <c r="BV13" s="553">
        <v>53410.387069999997</v>
      </c>
      <c r="BW13" s="553">
        <v>18245.835683999998</v>
      </c>
      <c r="BX13" s="553">
        <v>20077.690396999998</v>
      </c>
      <c r="BY13" s="553">
        <v>18774.117494000002</v>
      </c>
      <c r="BZ13" s="553">
        <v>57097.643575000002</v>
      </c>
      <c r="CA13" s="553">
        <v>21504.685051999997</v>
      </c>
      <c r="CB13" s="553">
        <v>18962.013755</v>
      </c>
      <c r="CC13" s="553">
        <v>18567.785349000002</v>
      </c>
      <c r="CD13" s="553">
        <v>59034.484156000006</v>
      </c>
      <c r="CE13" s="553">
        <v>20093.714319999999</v>
      </c>
      <c r="CF13" s="553">
        <v>19831.151642999997</v>
      </c>
      <c r="CG13" s="553">
        <v>21546.044419000002</v>
      </c>
      <c r="CH13" s="553">
        <v>61470.910382000002</v>
      </c>
      <c r="CI13" s="300">
        <v>231013.42518300001</v>
      </c>
      <c r="CJ13" s="553">
        <v>20069.088670000001</v>
      </c>
      <c r="CK13" s="553">
        <v>18315.191084999999</v>
      </c>
      <c r="CL13" s="553">
        <v>21090.637768000001</v>
      </c>
      <c r="CM13" s="553">
        <v>59474.917522999996</v>
      </c>
      <c r="CN13" s="553">
        <v>22811.871778000001</v>
      </c>
      <c r="CO13" s="553">
        <v>22762.332804000001</v>
      </c>
      <c r="CP13" s="553">
        <v>19438.199710000001</v>
      </c>
      <c r="CQ13" s="553">
        <v>65012.404293</v>
      </c>
      <c r="CR13" s="553">
        <v>21629.67872</v>
      </c>
      <c r="CS13" s="553">
        <v>20133.364895999999</v>
      </c>
      <c r="CT13" s="553">
        <v>19334.562708999998</v>
      </c>
      <c r="CU13" s="553">
        <v>61097.606323999993</v>
      </c>
      <c r="CV13" s="553">
        <v>24786.620510999997</v>
      </c>
      <c r="CW13" s="553">
        <v>20074.534096000003</v>
      </c>
      <c r="CX13" s="553">
        <v>20260.530505999999</v>
      </c>
      <c r="CY13" s="553">
        <v>65121.685113000007</v>
      </c>
      <c r="CZ13" s="300">
        <v>250706.61325300002</v>
      </c>
      <c r="DA13" s="434" t="s">
        <v>2545</v>
      </c>
      <c r="DB13" s="299">
        <v>2</v>
      </c>
      <c r="DH13" s="40"/>
      <c r="DI13" s="40"/>
      <c r="DJ13" s="41"/>
      <c r="DK13" s="41"/>
      <c r="DL13" s="41"/>
    </row>
    <row r="14" spans="1:116" s="230" customFormat="1" ht="18" hidden="1" customHeight="1" outlineLevel="1" x14ac:dyDescent="0.5">
      <c r="A14" s="268" t="s">
        <v>1972</v>
      </c>
      <c r="B14" s="425" t="s">
        <v>2506</v>
      </c>
      <c r="C14" s="551">
        <v>68311.867066000006</v>
      </c>
      <c r="D14" s="551">
        <v>61119.911050000002</v>
      </c>
      <c r="E14" s="551">
        <v>68093.471764000002</v>
      </c>
      <c r="F14" s="551">
        <v>197525.24987999999</v>
      </c>
      <c r="G14" s="551">
        <v>66906.845721000005</v>
      </c>
      <c r="H14" s="551">
        <v>58209.362499000003</v>
      </c>
      <c r="I14" s="551">
        <v>59138.674225000002</v>
      </c>
      <c r="J14" s="551">
        <v>184254.882445</v>
      </c>
      <c r="K14" s="551">
        <v>59355.402609999997</v>
      </c>
      <c r="L14" s="551">
        <v>61533.556413999999</v>
      </c>
      <c r="M14" s="551">
        <v>66884.071358999994</v>
      </c>
      <c r="N14" s="551">
        <v>187773.030383</v>
      </c>
      <c r="O14" s="551">
        <v>68618.095541000002</v>
      </c>
      <c r="P14" s="551">
        <v>62751.852516999999</v>
      </c>
      <c r="Q14" s="551">
        <v>59566.622666000003</v>
      </c>
      <c r="R14" s="551">
        <v>190936.57072399999</v>
      </c>
      <c r="S14" s="296">
        <v>760489.73343200004</v>
      </c>
      <c r="T14" s="551">
        <v>58219.290867999996</v>
      </c>
      <c r="U14" s="551">
        <v>58712.419754000002</v>
      </c>
      <c r="V14" s="551">
        <v>65736.834696999998</v>
      </c>
      <c r="W14" s="551">
        <v>182668.545319</v>
      </c>
      <c r="X14" s="551">
        <v>62732.955359</v>
      </c>
      <c r="Y14" s="551">
        <v>61806.058962000003</v>
      </c>
      <c r="Z14" s="551">
        <v>53599.787426000003</v>
      </c>
      <c r="AA14" s="551">
        <v>178138.80174699999</v>
      </c>
      <c r="AB14" s="551">
        <v>57522.762354999999</v>
      </c>
      <c r="AC14" s="551">
        <v>52804.786976000003</v>
      </c>
      <c r="AD14" s="551">
        <v>49013.346391999999</v>
      </c>
      <c r="AE14" s="551">
        <v>159340.89572299999</v>
      </c>
      <c r="AF14" s="551">
        <v>52457.533310999999</v>
      </c>
      <c r="AG14" s="551">
        <v>52049.016514000003</v>
      </c>
      <c r="AH14" s="551">
        <v>52867.043999000001</v>
      </c>
      <c r="AI14" s="551">
        <v>157373.59382400001</v>
      </c>
      <c r="AJ14" s="296">
        <v>677521.83661300002</v>
      </c>
      <c r="AK14" s="551">
        <v>56592.567577000002</v>
      </c>
      <c r="AL14" s="551">
        <v>54325.234862999998</v>
      </c>
      <c r="AM14" s="551">
        <v>51378.690667000003</v>
      </c>
      <c r="AN14" s="551">
        <v>162296.49310699999</v>
      </c>
      <c r="AO14" s="551">
        <v>49719.267079999998</v>
      </c>
      <c r="AP14" s="551">
        <v>47036.065842999997</v>
      </c>
      <c r="AQ14" s="551">
        <v>48675.423597000001</v>
      </c>
      <c r="AR14" s="551">
        <v>145430.75651899999</v>
      </c>
      <c r="AS14" s="551">
        <v>50580.923277000002</v>
      </c>
      <c r="AT14" s="551">
        <v>53982.378949999998</v>
      </c>
      <c r="AU14" s="551">
        <v>53077.339457000002</v>
      </c>
      <c r="AV14" s="551">
        <v>157640.64168500001</v>
      </c>
      <c r="AW14" s="551">
        <v>56053.988791000003</v>
      </c>
      <c r="AX14" s="551">
        <v>54633.706416000001</v>
      </c>
      <c r="AY14" s="551">
        <v>51853.695573999998</v>
      </c>
      <c r="AZ14" s="551">
        <v>162541.390782</v>
      </c>
      <c r="BA14" s="555">
        <v>627909.28209300002</v>
      </c>
      <c r="BB14" s="551">
        <v>20.665597999999999</v>
      </c>
      <c r="BC14" s="551">
        <v>25.376204999999999</v>
      </c>
      <c r="BD14" s="551">
        <v>19.445505000000001</v>
      </c>
      <c r="BE14" s="551">
        <v>65.487307999999999</v>
      </c>
      <c r="BF14" s="551">
        <v>15.38456</v>
      </c>
      <c r="BG14" s="551">
        <v>18.879073999999999</v>
      </c>
      <c r="BH14" s="551">
        <v>28.998867000000001</v>
      </c>
      <c r="BI14" s="551">
        <v>63.262501</v>
      </c>
      <c r="BJ14" s="551">
        <v>23.581441999999999</v>
      </c>
      <c r="BK14" s="551">
        <v>19.027449000000001</v>
      </c>
      <c r="BL14" s="551">
        <v>42.036912000000001</v>
      </c>
      <c r="BM14" s="551">
        <v>84.645803000000001</v>
      </c>
      <c r="BN14" s="551">
        <v>15.519371</v>
      </c>
      <c r="BO14" s="551">
        <v>26.927676999999999</v>
      </c>
      <c r="BP14" s="551">
        <v>46.492547000000002</v>
      </c>
      <c r="BQ14" s="551">
        <v>88.939594999999997</v>
      </c>
      <c r="BR14" s="296">
        <v>302.33520700000003</v>
      </c>
      <c r="BS14" s="551">
        <v>20.090371000000001</v>
      </c>
      <c r="BT14" s="551">
        <v>14.477496</v>
      </c>
      <c r="BU14" s="551">
        <v>30.574183999999999</v>
      </c>
      <c r="BV14" s="551">
        <v>65.142050999999995</v>
      </c>
      <c r="BW14" s="551">
        <v>15.872828999999999</v>
      </c>
      <c r="BX14" s="551">
        <v>16.615642999999999</v>
      </c>
      <c r="BY14" s="551">
        <v>36.267004999999997</v>
      </c>
      <c r="BZ14" s="551">
        <v>68.755476999999999</v>
      </c>
      <c r="CA14" s="551">
        <v>15.852024999999999</v>
      </c>
      <c r="CB14" s="551">
        <v>25.703157000000001</v>
      </c>
      <c r="CC14" s="551">
        <v>42.857950000000002</v>
      </c>
      <c r="CD14" s="551">
        <v>84.413132000000004</v>
      </c>
      <c r="CE14" s="551">
        <v>47.738365000000002</v>
      </c>
      <c r="CF14" s="551">
        <v>24.605295999999999</v>
      </c>
      <c r="CG14" s="551">
        <v>21.091322000000002</v>
      </c>
      <c r="CH14" s="551">
        <v>93.434983000000003</v>
      </c>
      <c r="CI14" s="296">
        <v>311.74564299999997</v>
      </c>
      <c r="CJ14" s="551">
        <v>25.098922000000002</v>
      </c>
      <c r="CK14" s="551">
        <v>49.729160999999998</v>
      </c>
      <c r="CL14" s="551">
        <v>15.894425999999999</v>
      </c>
      <c r="CM14" s="551">
        <v>90.722509000000002</v>
      </c>
      <c r="CN14" s="551">
        <v>15.194432000000001</v>
      </c>
      <c r="CO14" s="551">
        <v>40.087941000000001</v>
      </c>
      <c r="CP14" s="551">
        <v>12.276475</v>
      </c>
      <c r="CQ14" s="551">
        <v>67.558848999999995</v>
      </c>
      <c r="CR14" s="551">
        <v>15.827729</v>
      </c>
      <c r="CS14" s="551">
        <v>37.431846</v>
      </c>
      <c r="CT14" s="551">
        <v>16.968966999999999</v>
      </c>
      <c r="CU14" s="551">
        <v>70.228541000000007</v>
      </c>
      <c r="CV14" s="551">
        <v>17.398168999999999</v>
      </c>
      <c r="CW14" s="551">
        <v>12.138641</v>
      </c>
      <c r="CX14" s="551">
        <v>13.035703</v>
      </c>
      <c r="CY14" s="551">
        <v>42.572513000000001</v>
      </c>
      <c r="CZ14" s="296">
        <v>271.08241199999998</v>
      </c>
      <c r="DA14" s="429" t="s">
        <v>2528</v>
      </c>
      <c r="DB14" s="268" t="s">
        <v>1972</v>
      </c>
      <c r="DH14" s="40"/>
      <c r="DI14" s="40"/>
      <c r="DJ14" s="41"/>
      <c r="DK14" s="41"/>
      <c r="DL14" s="41"/>
    </row>
    <row r="15" spans="1:116" s="230" customFormat="1" ht="18" hidden="1" customHeight="1" outlineLevel="1" x14ac:dyDescent="0.5">
      <c r="A15" s="267" t="s">
        <v>2000</v>
      </c>
      <c r="B15" s="426" t="s">
        <v>2507</v>
      </c>
      <c r="C15" s="552">
        <v>2699.2639800000002</v>
      </c>
      <c r="D15" s="552">
        <v>4527.3827600000004</v>
      </c>
      <c r="E15" s="552">
        <v>4181.9485720000002</v>
      </c>
      <c r="F15" s="552">
        <v>11408.595311999999</v>
      </c>
      <c r="G15" s="552">
        <v>4252.7763510000004</v>
      </c>
      <c r="H15" s="552">
        <v>4458.2341059999999</v>
      </c>
      <c r="I15" s="552">
        <v>3900.523287</v>
      </c>
      <c r="J15" s="552">
        <v>12611.533744</v>
      </c>
      <c r="K15" s="552">
        <v>4608.8262569999997</v>
      </c>
      <c r="L15" s="552">
        <v>5528.3502500000004</v>
      </c>
      <c r="M15" s="552">
        <v>5244.7010479999999</v>
      </c>
      <c r="N15" s="552">
        <v>15381.877554999999</v>
      </c>
      <c r="O15" s="552">
        <v>3754.664002</v>
      </c>
      <c r="P15" s="552">
        <v>2765.2645910000001</v>
      </c>
      <c r="Q15" s="552">
        <v>3935.422975</v>
      </c>
      <c r="R15" s="552">
        <v>10455.351568</v>
      </c>
      <c r="S15" s="297">
        <v>49857.358179000003</v>
      </c>
      <c r="T15" s="552">
        <v>3998.4408170000002</v>
      </c>
      <c r="U15" s="552">
        <v>3823.7557390000002</v>
      </c>
      <c r="V15" s="552">
        <v>4933.9894409999997</v>
      </c>
      <c r="W15" s="552">
        <v>12756.185997</v>
      </c>
      <c r="X15" s="552">
        <v>5296.1719510000003</v>
      </c>
      <c r="Y15" s="552">
        <v>3793.4870820000001</v>
      </c>
      <c r="Z15" s="552">
        <v>36.410615</v>
      </c>
      <c r="AA15" s="552">
        <v>9126.0696480000006</v>
      </c>
      <c r="AB15" s="552">
        <v>62.984740000000002</v>
      </c>
      <c r="AC15" s="552">
        <v>57.899079999999998</v>
      </c>
      <c r="AD15" s="552">
        <v>34.214478</v>
      </c>
      <c r="AE15" s="552">
        <v>155.098298</v>
      </c>
      <c r="AF15" s="552">
        <v>50.354672000000001</v>
      </c>
      <c r="AG15" s="552">
        <v>2.6093679999999999</v>
      </c>
      <c r="AH15" s="552">
        <v>42.369917000000001</v>
      </c>
      <c r="AI15" s="552">
        <v>95.333956999999998</v>
      </c>
      <c r="AJ15" s="297">
        <v>22132.687900000001</v>
      </c>
      <c r="AK15" s="552">
        <v>5300.5390649999999</v>
      </c>
      <c r="AL15" s="552">
        <v>4502.0496499999999</v>
      </c>
      <c r="AM15" s="552">
        <v>4710.0332179999996</v>
      </c>
      <c r="AN15" s="552">
        <v>14512.621933</v>
      </c>
      <c r="AO15" s="552">
        <v>3745.9738739999998</v>
      </c>
      <c r="AP15" s="552">
        <v>4239.5030109999998</v>
      </c>
      <c r="AQ15" s="552">
        <v>4967.019166</v>
      </c>
      <c r="AR15" s="552">
        <v>12952.496051</v>
      </c>
      <c r="AS15" s="552">
        <v>5817.7289410000003</v>
      </c>
      <c r="AT15" s="552">
        <v>5581.109332</v>
      </c>
      <c r="AU15" s="552">
        <v>5082.9184949999999</v>
      </c>
      <c r="AV15" s="552">
        <v>16481.756767999999</v>
      </c>
      <c r="AW15" s="552">
        <v>5055.0299409999998</v>
      </c>
      <c r="AX15" s="552">
        <v>4760.0162039999996</v>
      </c>
      <c r="AY15" s="552">
        <v>4238.8669099999997</v>
      </c>
      <c r="AZ15" s="552">
        <v>14053.913055000001</v>
      </c>
      <c r="BA15" s="556">
        <v>58000.787807000001</v>
      </c>
      <c r="BB15" s="552">
        <v>4333.9800530000002</v>
      </c>
      <c r="BC15" s="552">
        <v>2344.0515569999998</v>
      </c>
      <c r="BD15" s="552">
        <v>4865.3089099999997</v>
      </c>
      <c r="BE15" s="552">
        <v>11543.34052</v>
      </c>
      <c r="BF15" s="552">
        <v>5830.4217209999997</v>
      </c>
      <c r="BG15" s="552">
        <v>4450.4660899999999</v>
      </c>
      <c r="BH15" s="552">
        <v>5661.393513</v>
      </c>
      <c r="BI15" s="552">
        <v>15942.281324</v>
      </c>
      <c r="BJ15" s="552">
        <v>3214.065083</v>
      </c>
      <c r="BK15" s="552">
        <v>4491.6235370000004</v>
      </c>
      <c r="BL15" s="552">
        <v>5427.2042620000002</v>
      </c>
      <c r="BM15" s="552">
        <v>13132.892882</v>
      </c>
      <c r="BN15" s="552">
        <v>5168.3783810000004</v>
      </c>
      <c r="BO15" s="552">
        <v>3529.6770569999999</v>
      </c>
      <c r="BP15" s="552">
        <v>4470.149778</v>
      </c>
      <c r="BQ15" s="552">
        <v>13168.205216</v>
      </c>
      <c r="BR15" s="297">
        <v>53786.719942000003</v>
      </c>
      <c r="BS15" s="552">
        <v>4841.4860429999999</v>
      </c>
      <c r="BT15" s="552">
        <v>3823.0016609999998</v>
      </c>
      <c r="BU15" s="552">
        <v>3022.700597</v>
      </c>
      <c r="BV15" s="552">
        <v>11687.188301</v>
      </c>
      <c r="BW15" s="552">
        <v>2902.1764859999998</v>
      </c>
      <c r="BX15" s="552">
        <v>3588.76971</v>
      </c>
      <c r="BY15" s="552">
        <v>4238.6098030000003</v>
      </c>
      <c r="BZ15" s="552">
        <v>10729.555999</v>
      </c>
      <c r="CA15" s="552">
        <v>3866.1108850000001</v>
      </c>
      <c r="CB15" s="552">
        <v>3643.660562</v>
      </c>
      <c r="CC15" s="552">
        <v>3407.7587840000001</v>
      </c>
      <c r="CD15" s="552">
        <v>10917.530231000001</v>
      </c>
      <c r="CE15" s="552">
        <v>4160.4220939999996</v>
      </c>
      <c r="CF15" s="552">
        <v>3379.236386</v>
      </c>
      <c r="CG15" s="552">
        <v>3591.659521</v>
      </c>
      <c r="CH15" s="552">
        <v>11131.318001</v>
      </c>
      <c r="CI15" s="297">
        <v>44465.592532000002</v>
      </c>
      <c r="CJ15" s="552">
        <v>3082.4672049999999</v>
      </c>
      <c r="CK15" s="552">
        <v>3778.8377180000002</v>
      </c>
      <c r="CL15" s="552">
        <v>2981.3285380000002</v>
      </c>
      <c r="CM15" s="552">
        <v>9842.6334609999994</v>
      </c>
      <c r="CN15" s="552">
        <v>1963.4224469999999</v>
      </c>
      <c r="CO15" s="552">
        <v>4362.213315</v>
      </c>
      <c r="CP15" s="552">
        <v>3330.1686119999999</v>
      </c>
      <c r="CQ15" s="552">
        <v>9655.8043730000009</v>
      </c>
      <c r="CR15" s="552">
        <v>3560.6336289999999</v>
      </c>
      <c r="CS15" s="552">
        <v>3852.3091260000001</v>
      </c>
      <c r="CT15" s="552">
        <v>3750.661079</v>
      </c>
      <c r="CU15" s="552">
        <v>11163.603835</v>
      </c>
      <c r="CV15" s="552">
        <v>3206.0356860000002</v>
      </c>
      <c r="CW15" s="552">
        <v>2920.5722799999999</v>
      </c>
      <c r="CX15" s="552">
        <v>2700.8774539999999</v>
      </c>
      <c r="CY15" s="552">
        <v>8827.4854200000009</v>
      </c>
      <c r="CZ15" s="297">
        <v>39489.527089000003</v>
      </c>
      <c r="DA15" s="430" t="s">
        <v>2529</v>
      </c>
      <c r="DB15" s="267" t="s">
        <v>2000</v>
      </c>
      <c r="DH15" s="40"/>
      <c r="DI15" s="40"/>
      <c r="DJ15" s="41"/>
      <c r="DK15" s="41"/>
      <c r="DL15" s="41"/>
    </row>
    <row r="16" spans="1:116" s="230" customFormat="1" ht="18" hidden="1" customHeight="1" outlineLevel="1" x14ac:dyDescent="0.5">
      <c r="A16" s="268" t="s">
        <v>2002</v>
      </c>
      <c r="B16" s="425" t="s">
        <v>2508</v>
      </c>
      <c r="C16" s="551">
        <v>10888.66029</v>
      </c>
      <c r="D16" s="551">
        <v>9918.8983979999994</v>
      </c>
      <c r="E16" s="551">
        <v>10860.71177</v>
      </c>
      <c r="F16" s="551">
        <v>31668.270457999999</v>
      </c>
      <c r="G16" s="551">
        <v>11153.007953</v>
      </c>
      <c r="H16" s="551">
        <v>9229.9897139999994</v>
      </c>
      <c r="I16" s="551">
        <v>9562.8223799999996</v>
      </c>
      <c r="J16" s="551">
        <v>29945.820047000001</v>
      </c>
      <c r="K16" s="551">
        <v>6907.8927430000003</v>
      </c>
      <c r="L16" s="551">
        <v>9639.2573589999993</v>
      </c>
      <c r="M16" s="551">
        <v>10285.550195</v>
      </c>
      <c r="N16" s="551">
        <v>26832.700296999999</v>
      </c>
      <c r="O16" s="551">
        <v>8629.0186389999999</v>
      </c>
      <c r="P16" s="551">
        <v>6522.6389879999997</v>
      </c>
      <c r="Q16" s="551">
        <v>8079.9456449999998</v>
      </c>
      <c r="R16" s="551">
        <v>23231.603272</v>
      </c>
      <c r="S16" s="296">
        <v>111678.394074</v>
      </c>
      <c r="T16" s="551">
        <v>8425.4243659999993</v>
      </c>
      <c r="U16" s="551">
        <v>10343.318644000001</v>
      </c>
      <c r="V16" s="551">
        <v>8450.4343860000008</v>
      </c>
      <c r="W16" s="551">
        <v>27219.177395999999</v>
      </c>
      <c r="X16" s="551">
        <v>10038.336348999999</v>
      </c>
      <c r="Y16" s="551">
        <v>9777.6100910000005</v>
      </c>
      <c r="Z16" s="551">
        <v>12420.043109</v>
      </c>
      <c r="AA16" s="551">
        <v>32235.989549000002</v>
      </c>
      <c r="AB16" s="551">
        <v>11064.089593999999</v>
      </c>
      <c r="AC16" s="551">
        <v>11951.628964</v>
      </c>
      <c r="AD16" s="551">
        <v>13222.631459</v>
      </c>
      <c r="AE16" s="551">
        <v>36238.350016999997</v>
      </c>
      <c r="AF16" s="551">
        <v>14333.15861</v>
      </c>
      <c r="AG16" s="551">
        <v>11432.28544</v>
      </c>
      <c r="AH16" s="551">
        <v>11464.010313999999</v>
      </c>
      <c r="AI16" s="551">
        <v>37229.454363999997</v>
      </c>
      <c r="AJ16" s="296">
        <v>132922.971326</v>
      </c>
      <c r="AK16" s="551">
        <v>8681.9557100000002</v>
      </c>
      <c r="AL16" s="551">
        <v>8397.1994500000001</v>
      </c>
      <c r="AM16" s="551">
        <v>10515.181388000001</v>
      </c>
      <c r="AN16" s="551">
        <v>27594.336547999999</v>
      </c>
      <c r="AO16" s="551">
        <v>8279.1485400000001</v>
      </c>
      <c r="AP16" s="551">
        <v>7332.7164110000003</v>
      </c>
      <c r="AQ16" s="551">
        <v>10323.869361999999</v>
      </c>
      <c r="AR16" s="551">
        <v>25935.734314000001</v>
      </c>
      <c r="AS16" s="551">
        <v>11419.797643</v>
      </c>
      <c r="AT16" s="551">
        <v>9251.1305400000001</v>
      </c>
      <c r="AU16" s="551">
        <v>9977.6540210000003</v>
      </c>
      <c r="AV16" s="551">
        <v>30648.582203999998</v>
      </c>
      <c r="AW16" s="551">
        <v>8255.9887569999992</v>
      </c>
      <c r="AX16" s="551">
        <v>7361.9364159999996</v>
      </c>
      <c r="AY16" s="551">
        <v>8753.5470590000004</v>
      </c>
      <c r="AZ16" s="551">
        <v>24371.472232</v>
      </c>
      <c r="BA16" s="555">
        <v>108550.125298</v>
      </c>
      <c r="BB16" s="551">
        <v>297.01328899999999</v>
      </c>
      <c r="BC16" s="551">
        <v>249.118281</v>
      </c>
      <c r="BD16" s="551">
        <v>203.16252499999999</v>
      </c>
      <c r="BE16" s="551">
        <v>749.29409499999997</v>
      </c>
      <c r="BF16" s="551">
        <v>171.957786</v>
      </c>
      <c r="BG16" s="551">
        <v>205.05109400000001</v>
      </c>
      <c r="BH16" s="551">
        <v>232.39267899999999</v>
      </c>
      <c r="BI16" s="551">
        <v>609.40155900000002</v>
      </c>
      <c r="BJ16" s="551">
        <v>291.59089299999999</v>
      </c>
      <c r="BK16" s="551">
        <v>120.39956599999999</v>
      </c>
      <c r="BL16" s="551">
        <v>177.87653599999999</v>
      </c>
      <c r="BM16" s="551">
        <v>589.86699499999997</v>
      </c>
      <c r="BN16" s="551">
        <v>389.14894099999998</v>
      </c>
      <c r="BO16" s="551">
        <v>167.381552</v>
      </c>
      <c r="BP16" s="551">
        <v>182.66627600000001</v>
      </c>
      <c r="BQ16" s="551">
        <v>739.19676900000002</v>
      </c>
      <c r="BR16" s="296">
        <v>2687.7594180000001</v>
      </c>
      <c r="BS16" s="551">
        <v>377.73347000000001</v>
      </c>
      <c r="BT16" s="551">
        <v>632.13236199999994</v>
      </c>
      <c r="BU16" s="551">
        <v>538.08107199999995</v>
      </c>
      <c r="BV16" s="551">
        <v>1547.9469039999999</v>
      </c>
      <c r="BW16" s="551">
        <v>188.91453799999999</v>
      </c>
      <c r="BX16" s="551">
        <v>147.97242800000001</v>
      </c>
      <c r="BY16" s="551">
        <v>626.79856500000005</v>
      </c>
      <c r="BZ16" s="551">
        <v>963.68553099999997</v>
      </c>
      <c r="CA16" s="551">
        <v>166.550804</v>
      </c>
      <c r="CB16" s="551">
        <v>221.71191200000001</v>
      </c>
      <c r="CC16" s="551">
        <v>383.93941599999999</v>
      </c>
      <c r="CD16" s="551">
        <v>772.20213200000001</v>
      </c>
      <c r="CE16" s="551">
        <v>189.03673599999999</v>
      </c>
      <c r="CF16" s="551">
        <v>260.92202700000001</v>
      </c>
      <c r="CG16" s="551">
        <v>385.69651599999997</v>
      </c>
      <c r="CH16" s="551">
        <v>835.65527899999995</v>
      </c>
      <c r="CI16" s="296">
        <v>4119.4898460000004</v>
      </c>
      <c r="CJ16" s="551">
        <v>168.96355800000001</v>
      </c>
      <c r="CK16" s="551">
        <v>922.91835000000003</v>
      </c>
      <c r="CL16" s="551">
        <v>184.10229200000001</v>
      </c>
      <c r="CM16" s="551">
        <v>1275.9842000000001</v>
      </c>
      <c r="CN16" s="551">
        <v>207.55510200000001</v>
      </c>
      <c r="CO16" s="551">
        <v>170.10776100000001</v>
      </c>
      <c r="CP16" s="551">
        <v>155.80619999999999</v>
      </c>
      <c r="CQ16" s="551">
        <v>533.469064</v>
      </c>
      <c r="CR16" s="551">
        <v>148.77032500000001</v>
      </c>
      <c r="CS16" s="551">
        <v>180.77780200000001</v>
      </c>
      <c r="CT16" s="551">
        <v>236.26423</v>
      </c>
      <c r="CU16" s="551">
        <v>565.81235700000002</v>
      </c>
      <c r="CV16" s="551">
        <v>164.87831499999999</v>
      </c>
      <c r="CW16" s="551">
        <v>169.455049</v>
      </c>
      <c r="CX16" s="551">
        <v>117.246222</v>
      </c>
      <c r="CY16" s="551">
        <v>451.57958600000001</v>
      </c>
      <c r="CZ16" s="296">
        <v>2826.8452069999998</v>
      </c>
      <c r="DA16" s="429" t="s">
        <v>2530</v>
      </c>
      <c r="DB16" s="268" t="s">
        <v>2002</v>
      </c>
      <c r="DH16" s="40"/>
      <c r="DI16" s="40"/>
      <c r="DJ16" s="41"/>
      <c r="DK16" s="41"/>
      <c r="DL16" s="41"/>
    </row>
    <row r="17" spans="1:116" s="230" customFormat="1" ht="18" customHeight="1" collapsed="1" x14ac:dyDescent="0.5">
      <c r="A17" s="299">
        <v>3</v>
      </c>
      <c r="B17" s="433" t="s">
        <v>2540</v>
      </c>
      <c r="C17" s="553">
        <v>81899.791336000009</v>
      </c>
      <c r="D17" s="553">
        <v>75566.192208000008</v>
      </c>
      <c r="E17" s="553">
        <v>83136.13210599999</v>
      </c>
      <c r="F17" s="553">
        <v>240602.11564999999</v>
      </c>
      <c r="G17" s="553">
        <v>82312.630024999991</v>
      </c>
      <c r="H17" s="553">
        <v>71897.586318999995</v>
      </c>
      <c r="I17" s="553">
        <v>72602.019891999997</v>
      </c>
      <c r="J17" s="553">
        <v>226812.23623600003</v>
      </c>
      <c r="K17" s="553">
        <v>70872.121610000002</v>
      </c>
      <c r="L17" s="553">
        <v>76701.16402299999</v>
      </c>
      <c r="M17" s="553">
        <v>82414.322602</v>
      </c>
      <c r="N17" s="553">
        <v>229987.60823499999</v>
      </c>
      <c r="O17" s="553">
        <v>81001.778182000009</v>
      </c>
      <c r="P17" s="553">
        <v>72039.756095999997</v>
      </c>
      <c r="Q17" s="553">
        <v>71581.991286000004</v>
      </c>
      <c r="R17" s="553">
        <v>224623.52556400001</v>
      </c>
      <c r="S17" s="300">
        <v>922025.48568499996</v>
      </c>
      <c r="T17" s="553">
        <v>70643.156050999998</v>
      </c>
      <c r="U17" s="553">
        <v>72879.494137000002</v>
      </c>
      <c r="V17" s="553">
        <v>79121.258524000004</v>
      </c>
      <c r="W17" s="553">
        <v>222643.908712</v>
      </c>
      <c r="X17" s="553">
        <v>78067.463659000001</v>
      </c>
      <c r="Y17" s="553">
        <v>75377.156134999997</v>
      </c>
      <c r="Z17" s="553">
        <v>66056.241150000002</v>
      </c>
      <c r="AA17" s="553">
        <v>219500.86094399999</v>
      </c>
      <c r="AB17" s="553">
        <v>68649.836689000003</v>
      </c>
      <c r="AC17" s="553">
        <v>64814.315020000009</v>
      </c>
      <c r="AD17" s="553">
        <v>62270.192328999998</v>
      </c>
      <c r="AE17" s="553">
        <v>195734.34403799998</v>
      </c>
      <c r="AF17" s="553">
        <v>66841.046593000006</v>
      </c>
      <c r="AG17" s="553">
        <v>63483.911322</v>
      </c>
      <c r="AH17" s="553">
        <v>64373.424230000004</v>
      </c>
      <c r="AI17" s="553">
        <v>194698.38214500001</v>
      </c>
      <c r="AJ17" s="300">
        <v>832577.49583899998</v>
      </c>
      <c r="AK17" s="553">
        <v>70575.062351999994</v>
      </c>
      <c r="AL17" s="553">
        <v>67224.483963000006</v>
      </c>
      <c r="AM17" s="553">
        <v>66603.905272999997</v>
      </c>
      <c r="AN17" s="553">
        <v>204403.45158799997</v>
      </c>
      <c r="AO17" s="553">
        <v>61744.389494000003</v>
      </c>
      <c r="AP17" s="553">
        <v>58608.285264999999</v>
      </c>
      <c r="AQ17" s="553">
        <v>63966.312124999997</v>
      </c>
      <c r="AR17" s="553">
        <v>184318.98688399998</v>
      </c>
      <c r="AS17" s="553">
        <v>67818.449861000001</v>
      </c>
      <c r="AT17" s="553">
        <v>68814.618822000004</v>
      </c>
      <c r="AU17" s="553">
        <v>68137.911972999995</v>
      </c>
      <c r="AV17" s="553">
        <v>204770.98065700001</v>
      </c>
      <c r="AW17" s="553">
        <v>69365.007489000011</v>
      </c>
      <c r="AX17" s="553">
        <v>66755.659035999997</v>
      </c>
      <c r="AY17" s="553">
        <v>64846.109542999999</v>
      </c>
      <c r="AZ17" s="553">
        <v>200966.77606900001</v>
      </c>
      <c r="BA17" s="557">
        <v>794460.19519799994</v>
      </c>
      <c r="BB17" s="553">
        <v>4651.6589399999993</v>
      </c>
      <c r="BC17" s="553">
        <v>2618.5460429999998</v>
      </c>
      <c r="BD17" s="553">
        <v>5087.9169399999992</v>
      </c>
      <c r="BE17" s="553">
        <v>12358.121922999999</v>
      </c>
      <c r="BF17" s="553">
        <v>6017.7640670000001</v>
      </c>
      <c r="BG17" s="553">
        <v>4674.3962580000007</v>
      </c>
      <c r="BH17" s="553">
        <v>5922.7850589999998</v>
      </c>
      <c r="BI17" s="553">
        <v>16614.945383999999</v>
      </c>
      <c r="BJ17" s="553">
        <v>3529.2374180000002</v>
      </c>
      <c r="BK17" s="553">
        <v>4631.0505520000006</v>
      </c>
      <c r="BL17" s="553">
        <v>5647.1177099999995</v>
      </c>
      <c r="BM17" s="553">
        <v>13807.40568</v>
      </c>
      <c r="BN17" s="553">
        <v>5573.0466930000011</v>
      </c>
      <c r="BO17" s="553">
        <v>3723.9862859999998</v>
      </c>
      <c r="BP17" s="553">
        <v>4699.3086009999997</v>
      </c>
      <c r="BQ17" s="553">
        <v>13996.34158</v>
      </c>
      <c r="BR17" s="300">
        <v>56776.814567000001</v>
      </c>
      <c r="BS17" s="553">
        <v>5239.3098840000002</v>
      </c>
      <c r="BT17" s="553">
        <v>4469.611519</v>
      </c>
      <c r="BU17" s="553">
        <v>3591.355853</v>
      </c>
      <c r="BV17" s="553">
        <v>13300.277256000001</v>
      </c>
      <c r="BW17" s="553">
        <v>3106.9638529999997</v>
      </c>
      <c r="BX17" s="553">
        <v>3753.3577810000002</v>
      </c>
      <c r="BY17" s="553">
        <v>4901.675373</v>
      </c>
      <c r="BZ17" s="553">
        <v>11761.997007</v>
      </c>
      <c r="CA17" s="553">
        <v>4048.5137140000002</v>
      </c>
      <c r="CB17" s="553">
        <v>3891.0756310000002</v>
      </c>
      <c r="CC17" s="553">
        <v>3834.5561500000003</v>
      </c>
      <c r="CD17" s="553">
        <v>11774.145495000001</v>
      </c>
      <c r="CE17" s="553">
        <v>4397.1971949999997</v>
      </c>
      <c r="CF17" s="553">
        <v>3664.7637090000003</v>
      </c>
      <c r="CG17" s="553">
        <v>3998.4473590000002</v>
      </c>
      <c r="CH17" s="553">
        <v>12060.408262999999</v>
      </c>
      <c r="CI17" s="300">
        <v>48896.828021000008</v>
      </c>
      <c r="CJ17" s="553">
        <v>3276.529685</v>
      </c>
      <c r="CK17" s="553">
        <v>4751.4852290000008</v>
      </c>
      <c r="CL17" s="553">
        <v>3181.3252560000001</v>
      </c>
      <c r="CM17" s="553">
        <v>11209.340169999999</v>
      </c>
      <c r="CN17" s="553">
        <v>2186.171981</v>
      </c>
      <c r="CO17" s="553">
        <v>4572.4090169999999</v>
      </c>
      <c r="CP17" s="553">
        <v>3498.251287</v>
      </c>
      <c r="CQ17" s="553">
        <v>10256.832286000001</v>
      </c>
      <c r="CR17" s="553">
        <v>3725.231683</v>
      </c>
      <c r="CS17" s="553">
        <v>4070.5187740000001</v>
      </c>
      <c r="CT17" s="553">
        <v>4003.894276</v>
      </c>
      <c r="CU17" s="553">
        <v>11799.644733000001</v>
      </c>
      <c r="CV17" s="553">
        <v>3388.3121700000002</v>
      </c>
      <c r="CW17" s="553">
        <v>3102.16597</v>
      </c>
      <c r="CX17" s="553">
        <v>2831.1593790000002</v>
      </c>
      <c r="CY17" s="553">
        <v>9321.6375189999999</v>
      </c>
      <c r="CZ17" s="300">
        <v>42587.454708000005</v>
      </c>
      <c r="DA17" s="434" t="s">
        <v>2546</v>
      </c>
      <c r="DB17" s="299">
        <v>3</v>
      </c>
      <c r="DH17" s="40"/>
      <c r="DI17" s="40"/>
      <c r="DJ17" s="41"/>
      <c r="DK17" s="41"/>
      <c r="DL17" s="41"/>
    </row>
    <row r="18" spans="1:116" s="230" customFormat="1" ht="18" hidden="1" customHeight="1" outlineLevel="1" x14ac:dyDescent="0.5">
      <c r="A18" s="267" t="s">
        <v>2031</v>
      </c>
      <c r="B18" s="426" t="s">
        <v>2509</v>
      </c>
      <c r="C18" s="552">
        <v>1622.6845390000001</v>
      </c>
      <c r="D18" s="552">
        <v>1774.3185000000001</v>
      </c>
      <c r="E18" s="552">
        <v>1834.768953</v>
      </c>
      <c r="F18" s="552">
        <v>5231.771992</v>
      </c>
      <c r="G18" s="552">
        <v>1829.7167629999999</v>
      </c>
      <c r="H18" s="552">
        <v>1907.904988</v>
      </c>
      <c r="I18" s="552">
        <v>1368.219259</v>
      </c>
      <c r="J18" s="552">
        <v>5105.8410100000001</v>
      </c>
      <c r="K18" s="552">
        <v>1338.516842</v>
      </c>
      <c r="L18" s="552">
        <v>2742.8717379999998</v>
      </c>
      <c r="M18" s="552">
        <v>1555.534406</v>
      </c>
      <c r="N18" s="552">
        <v>5636.9229859999996</v>
      </c>
      <c r="O18" s="552">
        <v>1339.8199589999999</v>
      </c>
      <c r="P18" s="552">
        <v>1998.545701</v>
      </c>
      <c r="Q18" s="552">
        <v>4264.1368599999996</v>
      </c>
      <c r="R18" s="552">
        <v>7602.50252</v>
      </c>
      <c r="S18" s="297">
        <v>23577.038508000001</v>
      </c>
      <c r="T18" s="552">
        <v>2615.7644369999998</v>
      </c>
      <c r="U18" s="552">
        <v>2636.529912</v>
      </c>
      <c r="V18" s="552">
        <v>2792.0978019999998</v>
      </c>
      <c r="W18" s="552">
        <v>8044.392151</v>
      </c>
      <c r="X18" s="552">
        <v>2547.561702</v>
      </c>
      <c r="Y18" s="552">
        <v>4563.5048079999997</v>
      </c>
      <c r="Z18" s="552">
        <v>3511.8737900000001</v>
      </c>
      <c r="AA18" s="552">
        <v>10622.9403</v>
      </c>
      <c r="AB18" s="552">
        <v>2741.610768</v>
      </c>
      <c r="AC18" s="552">
        <v>4073.3070729999999</v>
      </c>
      <c r="AD18" s="552">
        <v>3617.6963839999999</v>
      </c>
      <c r="AE18" s="552">
        <v>10432.614224999999</v>
      </c>
      <c r="AF18" s="552">
        <v>3249.7465929999998</v>
      </c>
      <c r="AG18" s="552">
        <v>4828.4987279999996</v>
      </c>
      <c r="AH18" s="552">
        <v>5666.9419250000001</v>
      </c>
      <c r="AI18" s="552">
        <v>13745.187246</v>
      </c>
      <c r="AJ18" s="297">
        <v>42845.133922000001</v>
      </c>
      <c r="AK18" s="552">
        <v>4719.1738089999999</v>
      </c>
      <c r="AL18" s="552">
        <v>4582.8509089999998</v>
      </c>
      <c r="AM18" s="552">
        <v>4246.8283179999999</v>
      </c>
      <c r="AN18" s="552">
        <v>13548.853035</v>
      </c>
      <c r="AO18" s="552">
        <v>6542.3329759999997</v>
      </c>
      <c r="AP18" s="552">
        <v>7479.007799</v>
      </c>
      <c r="AQ18" s="552">
        <v>5076.6039810000002</v>
      </c>
      <c r="AR18" s="552">
        <v>19097.944756000001</v>
      </c>
      <c r="AS18" s="552">
        <v>7230.9937680000003</v>
      </c>
      <c r="AT18" s="552">
        <v>6308.097882</v>
      </c>
      <c r="AU18" s="552">
        <v>7188.4358840000004</v>
      </c>
      <c r="AV18" s="552">
        <v>20727.527534000001</v>
      </c>
      <c r="AW18" s="552">
        <v>9900.4820170000003</v>
      </c>
      <c r="AX18" s="552">
        <v>7757.6029619999999</v>
      </c>
      <c r="AY18" s="552">
        <v>7079.8420660000002</v>
      </c>
      <c r="AZ18" s="552">
        <v>24737.927044</v>
      </c>
      <c r="BA18" s="556">
        <v>78112.252368999994</v>
      </c>
      <c r="BB18" s="552">
        <v>10663.280532999999</v>
      </c>
      <c r="BC18" s="552">
        <v>8002.4979119999998</v>
      </c>
      <c r="BD18" s="552">
        <v>8562.6249310000003</v>
      </c>
      <c r="BE18" s="552">
        <v>27228.403375999998</v>
      </c>
      <c r="BF18" s="552">
        <v>7771.9498139999996</v>
      </c>
      <c r="BG18" s="552">
        <v>10131.845949</v>
      </c>
      <c r="BH18" s="552">
        <v>8305.4165620000003</v>
      </c>
      <c r="BI18" s="552">
        <v>26209.212325</v>
      </c>
      <c r="BJ18" s="552">
        <v>9320.8926009999996</v>
      </c>
      <c r="BK18" s="552">
        <v>9880.857242</v>
      </c>
      <c r="BL18" s="552">
        <v>8505.445275</v>
      </c>
      <c r="BM18" s="552">
        <v>27707.195118</v>
      </c>
      <c r="BN18" s="552">
        <v>10791.790267</v>
      </c>
      <c r="BO18" s="552">
        <v>12049.666035</v>
      </c>
      <c r="BP18" s="552">
        <v>9928.3724779999993</v>
      </c>
      <c r="BQ18" s="552">
        <v>32769.828780000003</v>
      </c>
      <c r="BR18" s="297">
        <v>113914.639599</v>
      </c>
      <c r="BS18" s="552">
        <v>10126.673327</v>
      </c>
      <c r="BT18" s="552">
        <v>8991.3433640000003</v>
      </c>
      <c r="BU18" s="552">
        <v>12392.905162999999</v>
      </c>
      <c r="BV18" s="552">
        <v>31510.921854</v>
      </c>
      <c r="BW18" s="552">
        <v>11624.715359</v>
      </c>
      <c r="BX18" s="552">
        <v>13098.698234</v>
      </c>
      <c r="BY18" s="552">
        <v>10071.268295</v>
      </c>
      <c r="BZ18" s="552">
        <v>34794.681887999999</v>
      </c>
      <c r="CA18" s="552">
        <v>12602.827122000001</v>
      </c>
      <c r="CB18" s="552">
        <v>10711.945741</v>
      </c>
      <c r="CC18" s="552">
        <v>11218.309722</v>
      </c>
      <c r="CD18" s="552">
        <v>34533.082584999996</v>
      </c>
      <c r="CE18" s="552">
        <v>12504.375040999999</v>
      </c>
      <c r="CF18" s="552">
        <v>13688.144388000001</v>
      </c>
      <c r="CG18" s="552">
        <v>13120.934525000001</v>
      </c>
      <c r="CH18" s="552">
        <v>39313.453953999997</v>
      </c>
      <c r="CI18" s="297">
        <v>140152.140281</v>
      </c>
      <c r="CJ18" s="552">
        <v>12055.997740999999</v>
      </c>
      <c r="CK18" s="552">
        <v>10450.662351000001</v>
      </c>
      <c r="CL18" s="552">
        <v>12147.0574</v>
      </c>
      <c r="CM18" s="552">
        <v>34653.717492000003</v>
      </c>
      <c r="CN18" s="552">
        <v>14417.630321000001</v>
      </c>
      <c r="CO18" s="552">
        <v>16118.549061</v>
      </c>
      <c r="CP18" s="552">
        <v>12743.001383000001</v>
      </c>
      <c r="CQ18" s="552">
        <v>43279.180765999998</v>
      </c>
      <c r="CR18" s="552">
        <v>16298.408783000001</v>
      </c>
      <c r="CS18" s="552">
        <v>16457.773745999999</v>
      </c>
      <c r="CT18" s="552">
        <v>16366.260262</v>
      </c>
      <c r="CU18" s="552">
        <v>49122.442792000002</v>
      </c>
      <c r="CV18" s="552">
        <v>15764.873535999999</v>
      </c>
      <c r="CW18" s="552">
        <v>17060.019681999998</v>
      </c>
      <c r="CX18" s="552">
        <v>19334.244653000002</v>
      </c>
      <c r="CY18" s="552">
        <v>52159.137870999999</v>
      </c>
      <c r="CZ18" s="297">
        <v>179214.47891999999</v>
      </c>
      <c r="DA18" s="430" t="s">
        <v>2531</v>
      </c>
      <c r="DB18" s="267" t="s">
        <v>2031</v>
      </c>
      <c r="DH18" s="40"/>
      <c r="DI18" s="40"/>
      <c r="DJ18" s="41"/>
      <c r="DK18" s="41"/>
      <c r="DL18" s="41"/>
    </row>
    <row r="19" spans="1:116" s="230" customFormat="1" ht="18" hidden="1" customHeight="1" outlineLevel="1" x14ac:dyDescent="0.5">
      <c r="A19" s="268" t="s">
        <v>2047</v>
      </c>
      <c r="B19" s="425" t="s">
        <v>2510</v>
      </c>
      <c r="C19" s="551">
        <v>316.03260899999998</v>
      </c>
      <c r="D19" s="551">
        <v>275.80956500000002</v>
      </c>
      <c r="E19" s="551">
        <v>359.50975399999999</v>
      </c>
      <c r="F19" s="551">
        <v>951.35192800000004</v>
      </c>
      <c r="G19" s="551">
        <v>216.92960600000001</v>
      </c>
      <c r="H19" s="551">
        <v>347.08687600000002</v>
      </c>
      <c r="I19" s="551">
        <v>283.17803900000001</v>
      </c>
      <c r="J19" s="551">
        <v>847.19452100000001</v>
      </c>
      <c r="K19" s="551">
        <v>317.95639599999998</v>
      </c>
      <c r="L19" s="551">
        <v>292.919196</v>
      </c>
      <c r="M19" s="551">
        <v>246.80027100000001</v>
      </c>
      <c r="N19" s="551">
        <v>857.67586300000005</v>
      </c>
      <c r="O19" s="551">
        <v>405.600819</v>
      </c>
      <c r="P19" s="551">
        <v>308.21778599999999</v>
      </c>
      <c r="Q19" s="551">
        <v>357.71670799999998</v>
      </c>
      <c r="R19" s="551">
        <v>1071.5353130000001</v>
      </c>
      <c r="S19" s="296">
        <v>3727.7576250000002</v>
      </c>
      <c r="T19" s="551">
        <v>378.49917900000003</v>
      </c>
      <c r="U19" s="551">
        <v>357.46251799999999</v>
      </c>
      <c r="V19" s="551">
        <v>305.20023400000002</v>
      </c>
      <c r="W19" s="551">
        <v>1041.1619310000001</v>
      </c>
      <c r="X19" s="551">
        <v>312.58894400000003</v>
      </c>
      <c r="Y19" s="551">
        <v>445.03389700000002</v>
      </c>
      <c r="Z19" s="551">
        <v>283.45980500000002</v>
      </c>
      <c r="AA19" s="551">
        <v>1041.0826460000001</v>
      </c>
      <c r="AB19" s="551">
        <v>365.97859099999999</v>
      </c>
      <c r="AC19" s="551">
        <v>345.45892300000003</v>
      </c>
      <c r="AD19" s="551">
        <v>520.34765000000004</v>
      </c>
      <c r="AE19" s="551">
        <v>1231.7851639999999</v>
      </c>
      <c r="AF19" s="551">
        <v>420.61026900000002</v>
      </c>
      <c r="AG19" s="551">
        <v>408.34851600000002</v>
      </c>
      <c r="AH19" s="551">
        <v>489.79432000000003</v>
      </c>
      <c r="AI19" s="551">
        <v>1318.753105</v>
      </c>
      <c r="AJ19" s="296">
        <v>4632.7828460000001</v>
      </c>
      <c r="AK19" s="551">
        <v>418.03539799999999</v>
      </c>
      <c r="AL19" s="551">
        <v>611.79137900000001</v>
      </c>
      <c r="AM19" s="551">
        <v>415.34339499999999</v>
      </c>
      <c r="AN19" s="551">
        <v>1445.170173</v>
      </c>
      <c r="AO19" s="551">
        <v>333.01404200000002</v>
      </c>
      <c r="AP19" s="551">
        <v>445.84946300000001</v>
      </c>
      <c r="AQ19" s="551">
        <v>405.60940900000003</v>
      </c>
      <c r="AR19" s="551">
        <v>1184.4729139999999</v>
      </c>
      <c r="AS19" s="551">
        <v>498.55859600000002</v>
      </c>
      <c r="AT19" s="551">
        <v>358.60546699999998</v>
      </c>
      <c r="AU19" s="551">
        <v>437.31385299999999</v>
      </c>
      <c r="AV19" s="551">
        <v>1294.4779169999999</v>
      </c>
      <c r="AW19" s="551">
        <v>462.17813699999999</v>
      </c>
      <c r="AX19" s="551">
        <v>394.961118</v>
      </c>
      <c r="AY19" s="551">
        <v>409.38588600000003</v>
      </c>
      <c r="AZ19" s="551">
        <v>1266.5251410000001</v>
      </c>
      <c r="BA19" s="555">
        <v>5190.6461449999997</v>
      </c>
      <c r="BB19" s="551">
        <v>3573.013406</v>
      </c>
      <c r="BC19" s="551">
        <v>3443.6818360000002</v>
      </c>
      <c r="BD19" s="551">
        <v>3810.4419109999999</v>
      </c>
      <c r="BE19" s="551">
        <v>10827.137153</v>
      </c>
      <c r="BF19" s="551">
        <v>3575.4026520000002</v>
      </c>
      <c r="BG19" s="551">
        <v>4577.9341169999998</v>
      </c>
      <c r="BH19" s="551">
        <v>3741.6208190000002</v>
      </c>
      <c r="BI19" s="551">
        <v>11894.957587999999</v>
      </c>
      <c r="BJ19" s="551">
        <v>5187.7924370000001</v>
      </c>
      <c r="BK19" s="551">
        <v>4681.2192619999996</v>
      </c>
      <c r="BL19" s="551">
        <v>4260.1970250000004</v>
      </c>
      <c r="BM19" s="551">
        <v>14129.208724</v>
      </c>
      <c r="BN19" s="551">
        <v>5116.4646229999998</v>
      </c>
      <c r="BO19" s="551">
        <v>4531.0513119999996</v>
      </c>
      <c r="BP19" s="551">
        <v>4174.6742190000004</v>
      </c>
      <c r="BQ19" s="551">
        <v>13822.190154</v>
      </c>
      <c r="BR19" s="296">
        <v>50673.493619000001</v>
      </c>
      <c r="BS19" s="551">
        <v>4629.0396430000001</v>
      </c>
      <c r="BT19" s="551">
        <v>5180.8291149999995</v>
      </c>
      <c r="BU19" s="551">
        <v>5733.3743649999997</v>
      </c>
      <c r="BV19" s="551">
        <v>15543.243123</v>
      </c>
      <c r="BW19" s="551">
        <v>4796.853341</v>
      </c>
      <c r="BX19" s="551">
        <v>5944.627356</v>
      </c>
      <c r="BY19" s="551">
        <v>4989.3976700000003</v>
      </c>
      <c r="BZ19" s="551">
        <v>15730.878366999999</v>
      </c>
      <c r="CA19" s="551">
        <v>5654.5714870000002</v>
      </c>
      <c r="CB19" s="551">
        <v>5577.3397910000003</v>
      </c>
      <c r="CC19" s="551">
        <v>7277.7143029999997</v>
      </c>
      <c r="CD19" s="551">
        <v>18509.625581</v>
      </c>
      <c r="CE19" s="551">
        <v>6146.6291110000002</v>
      </c>
      <c r="CF19" s="551">
        <v>7119.297971</v>
      </c>
      <c r="CG19" s="551">
        <v>6359.7324559999997</v>
      </c>
      <c r="CH19" s="551">
        <v>19625.659538</v>
      </c>
      <c r="CI19" s="296">
        <v>69409.406608999998</v>
      </c>
      <c r="CJ19" s="551">
        <v>5567.2628269999996</v>
      </c>
      <c r="CK19" s="551">
        <v>4879.3720119999998</v>
      </c>
      <c r="CL19" s="551">
        <v>6403.2905579999997</v>
      </c>
      <c r="CM19" s="551">
        <v>16849.925396999999</v>
      </c>
      <c r="CN19" s="551">
        <v>6279.3954279999998</v>
      </c>
      <c r="CO19" s="551">
        <v>6372.1714480000001</v>
      </c>
      <c r="CP19" s="551">
        <v>5835.4893840000004</v>
      </c>
      <c r="CQ19" s="551">
        <v>18487.056260000001</v>
      </c>
      <c r="CR19" s="551">
        <v>6371.3727980000003</v>
      </c>
      <c r="CS19" s="551">
        <v>5955.7917010000001</v>
      </c>
      <c r="CT19" s="551">
        <v>5868.3042340000002</v>
      </c>
      <c r="CU19" s="551">
        <v>18195.468733000002</v>
      </c>
      <c r="CV19" s="551">
        <v>6098.8998339999998</v>
      </c>
      <c r="CW19" s="551">
        <v>5468.6270869999998</v>
      </c>
      <c r="CX19" s="551">
        <v>6512.2091829999999</v>
      </c>
      <c r="CY19" s="551">
        <v>18079.736104</v>
      </c>
      <c r="CZ19" s="296">
        <v>71612.186495000002</v>
      </c>
      <c r="DA19" s="429" t="s">
        <v>2532</v>
      </c>
      <c r="DB19" s="268" t="s">
        <v>2047</v>
      </c>
      <c r="DH19" s="40"/>
      <c r="DI19" s="40"/>
      <c r="DJ19" s="41"/>
      <c r="DK19" s="41"/>
      <c r="DL19" s="41"/>
    </row>
    <row r="20" spans="1:116" s="230" customFormat="1" ht="18" customHeight="1" collapsed="1" x14ac:dyDescent="0.5">
      <c r="A20" s="299">
        <v>4</v>
      </c>
      <c r="B20" s="433" t="s">
        <v>2541</v>
      </c>
      <c r="C20" s="553">
        <v>1938.7171480000002</v>
      </c>
      <c r="D20" s="553">
        <v>2050.1280649999999</v>
      </c>
      <c r="E20" s="553">
        <v>2194.2787069999999</v>
      </c>
      <c r="F20" s="553">
        <v>6183.12392</v>
      </c>
      <c r="G20" s="553">
        <v>2046.6463689999998</v>
      </c>
      <c r="H20" s="553">
        <v>2254.9918640000001</v>
      </c>
      <c r="I20" s="553">
        <v>1651.3972979999999</v>
      </c>
      <c r="J20" s="553">
        <v>5953.0355310000004</v>
      </c>
      <c r="K20" s="553">
        <v>1656.473238</v>
      </c>
      <c r="L20" s="553">
        <v>3035.7909339999997</v>
      </c>
      <c r="M20" s="553">
        <v>1802.3346770000001</v>
      </c>
      <c r="N20" s="553">
        <v>6494.598849</v>
      </c>
      <c r="O20" s="553">
        <v>1745.4207779999999</v>
      </c>
      <c r="P20" s="553">
        <v>2306.7634870000002</v>
      </c>
      <c r="Q20" s="553">
        <v>4621.8535679999995</v>
      </c>
      <c r="R20" s="553">
        <v>8674.0378330000003</v>
      </c>
      <c r="S20" s="300">
        <v>27304.796133000003</v>
      </c>
      <c r="T20" s="553">
        <v>2994.2636159999997</v>
      </c>
      <c r="U20" s="553">
        <v>2993.9924299999998</v>
      </c>
      <c r="V20" s="553">
        <v>3097.2980359999997</v>
      </c>
      <c r="W20" s="553">
        <v>9085.5540820000006</v>
      </c>
      <c r="X20" s="553">
        <v>2860.1506460000001</v>
      </c>
      <c r="Y20" s="553">
        <v>5008.5387049999999</v>
      </c>
      <c r="Z20" s="553">
        <v>3795.3335950000001</v>
      </c>
      <c r="AA20" s="553">
        <v>11664.022946000001</v>
      </c>
      <c r="AB20" s="553">
        <v>3107.5893590000001</v>
      </c>
      <c r="AC20" s="553">
        <v>4418.7659960000001</v>
      </c>
      <c r="AD20" s="553">
        <v>4138.0440339999996</v>
      </c>
      <c r="AE20" s="553">
        <v>11664.399388999998</v>
      </c>
      <c r="AF20" s="553">
        <v>3670.3568619999996</v>
      </c>
      <c r="AG20" s="553">
        <v>5236.8472439999996</v>
      </c>
      <c r="AH20" s="553">
        <v>6156.7362450000001</v>
      </c>
      <c r="AI20" s="553">
        <v>15063.940350999999</v>
      </c>
      <c r="AJ20" s="300">
        <v>47477.916768000003</v>
      </c>
      <c r="AK20" s="553">
        <v>5137.2092069999999</v>
      </c>
      <c r="AL20" s="553">
        <v>5194.642288</v>
      </c>
      <c r="AM20" s="553">
        <v>4662.1717129999997</v>
      </c>
      <c r="AN20" s="553">
        <v>14994.023208000001</v>
      </c>
      <c r="AO20" s="553">
        <v>6875.3470179999995</v>
      </c>
      <c r="AP20" s="553">
        <v>7924.8572619999995</v>
      </c>
      <c r="AQ20" s="553">
        <v>5482.2133899999999</v>
      </c>
      <c r="AR20" s="553">
        <v>20282.417670000003</v>
      </c>
      <c r="AS20" s="553">
        <v>7729.5523640000001</v>
      </c>
      <c r="AT20" s="553">
        <v>6666.7033490000003</v>
      </c>
      <c r="AU20" s="553">
        <v>7625.7497370000001</v>
      </c>
      <c r="AV20" s="553">
        <v>22022.005451000001</v>
      </c>
      <c r="AW20" s="553">
        <v>10362.660154000001</v>
      </c>
      <c r="AX20" s="553">
        <v>8152.5640800000001</v>
      </c>
      <c r="AY20" s="553">
        <v>7489.2279520000002</v>
      </c>
      <c r="AZ20" s="553">
        <v>26004.452185000002</v>
      </c>
      <c r="BA20" s="557">
        <v>83302.898514</v>
      </c>
      <c r="BB20" s="553">
        <v>14236.293938999999</v>
      </c>
      <c r="BC20" s="553">
        <v>11446.179748</v>
      </c>
      <c r="BD20" s="553">
        <v>12373.066842</v>
      </c>
      <c r="BE20" s="553">
        <v>38055.540528999998</v>
      </c>
      <c r="BF20" s="553">
        <v>11347.352466</v>
      </c>
      <c r="BG20" s="553">
        <v>14709.780065999999</v>
      </c>
      <c r="BH20" s="553">
        <v>12047.037381</v>
      </c>
      <c r="BI20" s="553">
        <v>38104.169912999998</v>
      </c>
      <c r="BJ20" s="553">
        <v>14508.685038</v>
      </c>
      <c r="BK20" s="553">
        <v>14562.076504000001</v>
      </c>
      <c r="BL20" s="553">
        <v>12765.6423</v>
      </c>
      <c r="BM20" s="553">
        <v>41836.403842</v>
      </c>
      <c r="BN20" s="553">
        <v>15908.25489</v>
      </c>
      <c r="BO20" s="553">
        <v>16580.717346999998</v>
      </c>
      <c r="BP20" s="553">
        <v>14103.046697</v>
      </c>
      <c r="BQ20" s="553">
        <v>46592.018934000007</v>
      </c>
      <c r="BR20" s="300">
        <v>164588.133218</v>
      </c>
      <c r="BS20" s="553">
        <v>14755.71297</v>
      </c>
      <c r="BT20" s="553">
        <v>14172.172479000001</v>
      </c>
      <c r="BU20" s="553">
        <v>18126.279527999999</v>
      </c>
      <c r="BV20" s="553">
        <v>47054.164977</v>
      </c>
      <c r="BW20" s="553">
        <v>16421.5687</v>
      </c>
      <c r="BX20" s="553">
        <v>19043.32559</v>
      </c>
      <c r="BY20" s="553">
        <v>15060.665965</v>
      </c>
      <c r="BZ20" s="553">
        <v>50525.560254999997</v>
      </c>
      <c r="CA20" s="553">
        <v>18257.398609</v>
      </c>
      <c r="CB20" s="553">
        <v>16289.285532</v>
      </c>
      <c r="CC20" s="553">
        <v>18496.024024999999</v>
      </c>
      <c r="CD20" s="553">
        <v>53042.708165999997</v>
      </c>
      <c r="CE20" s="553">
        <v>18651.004152000001</v>
      </c>
      <c r="CF20" s="553">
        <v>20807.442359000001</v>
      </c>
      <c r="CG20" s="553">
        <v>19480.666981000002</v>
      </c>
      <c r="CH20" s="553">
        <v>58939.113491999997</v>
      </c>
      <c r="CI20" s="300">
        <v>209561.54689</v>
      </c>
      <c r="CJ20" s="553">
        <v>17623.260567999998</v>
      </c>
      <c r="CK20" s="553">
        <v>15330.034363000001</v>
      </c>
      <c r="CL20" s="553">
        <v>18550.347957999998</v>
      </c>
      <c r="CM20" s="553">
        <v>51503.642889000002</v>
      </c>
      <c r="CN20" s="553">
        <v>20697.025749</v>
      </c>
      <c r="CO20" s="553">
        <v>22490.720508999999</v>
      </c>
      <c r="CP20" s="553">
        <v>18578.490767000003</v>
      </c>
      <c r="CQ20" s="553">
        <v>61766.237026000003</v>
      </c>
      <c r="CR20" s="553">
        <v>22669.781581000003</v>
      </c>
      <c r="CS20" s="553">
        <v>22413.565447000001</v>
      </c>
      <c r="CT20" s="553">
        <v>22234.564495999999</v>
      </c>
      <c r="CU20" s="553">
        <v>67317.911525000003</v>
      </c>
      <c r="CV20" s="553">
        <v>21863.773369999999</v>
      </c>
      <c r="CW20" s="553">
        <v>22528.646768999999</v>
      </c>
      <c r="CX20" s="553">
        <v>25846.453836000001</v>
      </c>
      <c r="CY20" s="553">
        <v>70238.873974999995</v>
      </c>
      <c r="CZ20" s="300">
        <v>250826.665415</v>
      </c>
      <c r="DA20" s="434" t="s">
        <v>2547</v>
      </c>
      <c r="DB20" s="299">
        <v>4</v>
      </c>
      <c r="DH20" s="40"/>
      <c r="DI20" s="40"/>
      <c r="DJ20" s="41"/>
      <c r="DK20" s="41"/>
      <c r="DL20" s="41"/>
    </row>
    <row r="21" spans="1:116" s="230" customFormat="1" ht="18" hidden="1" customHeight="1" outlineLevel="1" x14ac:dyDescent="0.5">
      <c r="A21" s="267" t="s">
        <v>2144</v>
      </c>
      <c r="B21" s="426" t="s">
        <v>2511</v>
      </c>
      <c r="C21" s="552">
        <v>247.057894</v>
      </c>
      <c r="D21" s="552">
        <v>498.74925100000002</v>
      </c>
      <c r="E21" s="552">
        <v>261.83574299999998</v>
      </c>
      <c r="F21" s="552">
        <v>1007.642888</v>
      </c>
      <c r="G21" s="552">
        <v>173.685383</v>
      </c>
      <c r="H21" s="552">
        <v>344.37254999999999</v>
      </c>
      <c r="I21" s="552">
        <v>308.89461</v>
      </c>
      <c r="J21" s="552">
        <v>826.95254299999999</v>
      </c>
      <c r="K21" s="552">
        <v>309.80769900000001</v>
      </c>
      <c r="L21" s="552">
        <v>291.62310300000001</v>
      </c>
      <c r="M21" s="552">
        <v>267.08237100000002</v>
      </c>
      <c r="N21" s="552">
        <v>868.51317300000005</v>
      </c>
      <c r="O21" s="552">
        <v>297.38782800000001</v>
      </c>
      <c r="P21" s="552">
        <v>287.70247799999999</v>
      </c>
      <c r="Q21" s="552">
        <v>365.64007600000002</v>
      </c>
      <c r="R21" s="552">
        <v>950.73038199999996</v>
      </c>
      <c r="S21" s="297">
        <v>3653.8389860000002</v>
      </c>
      <c r="T21" s="552">
        <v>351.15430199999997</v>
      </c>
      <c r="U21" s="552">
        <v>552.57677999999999</v>
      </c>
      <c r="V21" s="552">
        <v>431.41163</v>
      </c>
      <c r="W21" s="552">
        <v>1335.1427120000001</v>
      </c>
      <c r="X21" s="552">
        <v>218.76196200000001</v>
      </c>
      <c r="Y21" s="552">
        <v>273.48410699999999</v>
      </c>
      <c r="Z21" s="552">
        <v>239.827978</v>
      </c>
      <c r="AA21" s="552">
        <v>732.07404699999995</v>
      </c>
      <c r="AB21" s="552">
        <v>308.33163000000002</v>
      </c>
      <c r="AC21" s="552">
        <v>309.52329500000002</v>
      </c>
      <c r="AD21" s="552">
        <v>235.55944099999999</v>
      </c>
      <c r="AE21" s="552">
        <v>853.41436599999997</v>
      </c>
      <c r="AF21" s="552">
        <v>252.91834</v>
      </c>
      <c r="AG21" s="552">
        <v>283.30628899999999</v>
      </c>
      <c r="AH21" s="552">
        <v>466.45544999999998</v>
      </c>
      <c r="AI21" s="552">
        <v>1002.680079</v>
      </c>
      <c r="AJ21" s="297">
        <v>3923.3112040000001</v>
      </c>
      <c r="AK21" s="552">
        <v>382.56820099999999</v>
      </c>
      <c r="AL21" s="552">
        <v>465.12290400000001</v>
      </c>
      <c r="AM21" s="552">
        <v>775.82826899999998</v>
      </c>
      <c r="AN21" s="552">
        <v>1623.519374</v>
      </c>
      <c r="AO21" s="552">
        <v>425.86959100000001</v>
      </c>
      <c r="AP21" s="552">
        <v>673.41708300000005</v>
      </c>
      <c r="AQ21" s="552">
        <v>499.30362400000001</v>
      </c>
      <c r="AR21" s="552">
        <v>1598.590299</v>
      </c>
      <c r="AS21" s="552">
        <v>660.42444</v>
      </c>
      <c r="AT21" s="552">
        <v>613.95615699999996</v>
      </c>
      <c r="AU21" s="552">
        <v>580.28794900000003</v>
      </c>
      <c r="AV21" s="552">
        <v>1854.668547</v>
      </c>
      <c r="AW21" s="552">
        <v>531.14799300000004</v>
      </c>
      <c r="AX21" s="552">
        <v>745.75705300000004</v>
      </c>
      <c r="AY21" s="552">
        <v>815.31129099999998</v>
      </c>
      <c r="AZ21" s="552">
        <v>2092.2163369999998</v>
      </c>
      <c r="BA21" s="556">
        <v>7168.994557</v>
      </c>
      <c r="BB21" s="552">
        <v>6122.0546359999998</v>
      </c>
      <c r="BC21" s="552">
        <v>5208.2099680000001</v>
      </c>
      <c r="BD21" s="552">
        <v>5398.0151329999999</v>
      </c>
      <c r="BE21" s="552">
        <v>16728.279737000001</v>
      </c>
      <c r="BF21" s="552">
        <v>6890.3027620000003</v>
      </c>
      <c r="BG21" s="552">
        <v>5576.9466210000001</v>
      </c>
      <c r="BH21" s="552">
        <v>4667.2371460000004</v>
      </c>
      <c r="BI21" s="552">
        <v>17134.486529000002</v>
      </c>
      <c r="BJ21" s="552">
        <v>5995.9212870000001</v>
      </c>
      <c r="BK21" s="552">
        <v>6226.8273200000003</v>
      </c>
      <c r="BL21" s="552">
        <v>5328.9886290000004</v>
      </c>
      <c r="BM21" s="552">
        <v>17551.737236000001</v>
      </c>
      <c r="BN21" s="552">
        <v>7768.2994070000004</v>
      </c>
      <c r="BO21" s="552">
        <v>5347.9967859999997</v>
      </c>
      <c r="BP21" s="552">
        <v>6534.278311</v>
      </c>
      <c r="BQ21" s="552">
        <v>19650.574504</v>
      </c>
      <c r="BR21" s="297">
        <v>71065.078005999996</v>
      </c>
      <c r="BS21" s="552">
        <v>5557.6074319999998</v>
      </c>
      <c r="BT21" s="552">
        <v>4288.6542829999999</v>
      </c>
      <c r="BU21" s="552">
        <v>5537.8485659999997</v>
      </c>
      <c r="BV21" s="552">
        <v>15384.110280999999</v>
      </c>
      <c r="BW21" s="552">
        <v>4486.8480399999999</v>
      </c>
      <c r="BX21" s="552">
        <v>4706.3689720000002</v>
      </c>
      <c r="BY21" s="552">
        <v>7257.3036659999998</v>
      </c>
      <c r="BZ21" s="552">
        <v>16450.520678000001</v>
      </c>
      <c r="CA21" s="552">
        <v>6182.5501020000002</v>
      </c>
      <c r="CB21" s="552">
        <v>6524.5494399999998</v>
      </c>
      <c r="CC21" s="552">
        <v>6769.8108759999996</v>
      </c>
      <c r="CD21" s="552">
        <v>19476.910417999999</v>
      </c>
      <c r="CE21" s="552">
        <v>7615.5744919999997</v>
      </c>
      <c r="CF21" s="552">
        <v>6495.0452160000004</v>
      </c>
      <c r="CG21" s="552">
        <v>8019.21612</v>
      </c>
      <c r="CH21" s="552">
        <v>22129.835827999999</v>
      </c>
      <c r="CI21" s="297">
        <v>73441.377204999997</v>
      </c>
      <c r="CJ21" s="552">
        <v>6261.7723770000002</v>
      </c>
      <c r="CK21" s="552">
        <v>6484.666021</v>
      </c>
      <c r="CL21" s="552">
        <v>6336.1425220000001</v>
      </c>
      <c r="CM21" s="552">
        <v>19082.58092</v>
      </c>
      <c r="CN21" s="552">
        <v>6411.3848509999998</v>
      </c>
      <c r="CO21" s="552">
        <v>5469.0352220000004</v>
      </c>
      <c r="CP21" s="552">
        <v>5522.9643660000002</v>
      </c>
      <c r="CQ21" s="552">
        <v>17403.384439000001</v>
      </c>
      <c r="CR21" s="552">
        <v>7480.6076549999998</v>
      </c>
      <c r="CS21" s="552">
        <v>7117.5993740000004</v>
      </c>
      <c r="CT21" s="552">
        <v>6846.9408990000002</v>
      </c>
      <c r="CU21" s="552">
        <v>21445.147927999999</v>
      </c>
      <c r="CV21" s="552">
        <v>6549.4232149999998</v>
      </c>
      <c r="CW21" s="552">
        <v>6866.8213290000003</v>
      </c>
      <c r="CX21" s="552">
        <v>8305.2579160000005</v>
      </c>
      <c r="CY21" s="552">
        <v>21721.50246</v>
      </c>
      <c r="CZ21" s="297">
        <v>79652.615745999996</v>
      </c>
      <c r="DA21" s="430" t="s">
        <v>2533</v>
      </c>
      <c r="DB21" s="267" t="s">
        <v>2144</v>
      </c>
      <c r="DH21" s="40"/>
      <c r="DI21" s="40"/>
      <c r="DJ21" s="41"/>
      <c r="DK21" s="41"/>
      <c r="DL21" s="41"/>
    </row>
    <row r="22" spans="1:116" s="230" customFormat="1" ht="18" hidden="1" customHeight="1" outlineLevel="1" x14ac:dyDescent="0.5">
      <c r="A22" s="268" t="s">
        <v>2163</v>
      </c>
      <c r="B22" s="425" t="s">
        <v>2512</v>
      </c>
      <c r="C22" s="551">
        <v>677.74210500000004</v>
      </c>
      <c r="D22" s="551">
        <v>413.03145000000001</v>
      </c>
      <c r="E22" s="551">
        <v>686.25002800000004</v>
      </c>
      <c r="F22" s="551">
        <v>1777.0235829999999</v>
      </c>
      <c r="G22" s="551">
        <v>314.91882800000002</v>
      </c>
      <c r="H22" s="551">
        <v>628.23890100000006</v>
      </c>
      <c r="I22" s="551">
        <v>516.95856000000003</v>
      </c>
      <c r="J22" s="551">
        <v>1460.1162890000001</v>
      </c>
      <c r="K22" s="551">
        <v>627.45187999999996</v>
      </c>
      <c r="L22" s="551">
        <v>754.24245099999996</v>
      </c>
      <c r="M22" s="551">
        <v>841.86278100000004</v>
      </c>
      <c r="N22" s="551">
        <v>2223.557112</v>
      </c>
      <c r="O22" s="551">
        <v>498.42240399999997</v>
      </c>
      <c r="P22" s="551">
        <v>499.08333199999998</v>
      </c>
      <c r="Q22" s="551">
        <v>683.64191900000003</v>
      </c>
      <c r="R22" s="551">
        <v>1681.147655</v>
      </c>
      <c r="S22" s="296">
        <v>7141.8446389999999</v>
      </c>
      <c r="T22" s="551">
        <v>557.97222399999998</v>
      </c>
      <c r="U22" s="551">
        <v>391.37657100000001</v>
      </c>
      <c r="V22" s="551">
        <v>869.68302700000004</v>
      </c>
      <c r="W22" s="551">
        <v>1819.0318219999999</v>
      </c>
      <c r="X22" s="551">
        <v>724.69609500000001</v>
      </c>
      <c r="Y22" s="551">
        <v>464.59269599999999</v>
      </c>
      <c r="Z22" s="551">
        <v>425.56186300000002</v>
      </c>
      <c r="AA22" s="551">
        <v>1614.8506540000001</v>
      </c>
      <c r="AB22" s="551">
        <v>602.82842400000004</v>
      </c>
      <c r="AC22" s="551">
        <v>343.66700900000001</v>
      </c>
      <c r="AD22" s="551">
        <v>452.10688199999998</v>
      </c>
      <c r="AE22" s="551">
        <v>1398.6023150000001</v>
      </c>
      <c r="AF22" s="551">
        <v>746.59436600000004</v>
      </c>
      <c r="AG22" s="551">
        <v>391.74696699999998</v>
      </c>
      <c r="AH22" s="551">
        <v>929.31565999999998</v>
      </c>
      <c r="AI22" s="551">
        <v>2067.6569930000001</v>
      </c>
      <c r="AJ22" s="296">
        <v>6900.1417840000004</v>
      </c>
      <c r="AK22" s="551">
        <v>590.71633999999995</v>
      </c>
      <c r="AL22" s="551">
        <v>520.24545599999999</v>
      </c>
      <c r="AM22" s="551">
        <v>440.539784</v>
      </c>
      <c r="AN22" s="551">
        <v>1551.501581</v>
      </c>
      <c r="AO22" s="551">
        <v>537.78530499999999</v>
      </c>
      <c r="AP22" s="551">
        <v>221.0849</v>
      </c>
      <c r="AQ22" s="551">
        <v>479.98977000000002</v>
      </c>
      <c r="AR22" s="551">
        <v>1238.859976</v>
      </c>
      <c r="AS22" s="551">
        <v>494.38007099999999</v>
      </c>
      <c r="AT22" s="551">
        <v>307.99053400000003</v>
      </c>
      <c r="AU22" s="551">
        <v>342.94170400000002</v>
      </c>
      <c r="AV22" s="551">
        <v>1145.312308</v>
      </c>
      <c r="AW22" s="551">
        <v>315.79400399999997</v>
      </c>
      <c r="AX22" s="551">
        <v>515.91299000000004</v>
      </c>
      <c r="AY22" s="551">
        <v>463.51919900000001</v>
      </c>
      <c r="AZ22" s="551">
        <v>1295.226193</v>
      </c>
      <c r="BA22" s="555">
        <v>5230.9000569999998</v>
      </c>
      <c r="BB22" s="551">
        <v>1191.9255860000001</v>
      </c>
      <c r="BC22" s="551">
        <v>1236.873478</v>
      </c>
      <c r="BD22" s="551">
        <v>1146.15825</v>
      </c>
      <c r="BE22" s="551">
        <v>3574.9573140000002</v>
      </c>
      <c r="BF22" s="551">
        <v>1153.7502260000001</v>
      </c>
      <c r="BG22" s="551">
        <v>1728.1645920000001</v>
      </c>
      <c r="BH22" s="551">
        <v>1419.261178</v>
      </c>
      <c r="BI22" s="551">
        <v>4301.1759959999999</v>
      </c>
      <c r="BJ22" s="551">
        <v>1213.2748160000001</v>
      </c>
      <c r="BK22" s="551">
        <v>1561.9094210000001</v>
      </c>
      <c r="BL22" s="551">
        <v>1347.057777</v>
      </c>
      <c r="BM22" s="551">
        <v>4122.2420140000004</v>
      </c>
      <c r="BN22" s="551">
        <v>1700.3735810000001</v>
      </c>
      <c r="BO22" s="551">
        <v>1391.59149</v>
      </c>
      <c r="BP22" s="551">
        <v>2307.915062</v>
      </c>
      <c r="BQ22" s="551">
        <v>5399.8801329999997</v>
      </c>
      <c r="BR22" s="296">
        <v>17398.255456999999</v>
      </c>
      <c r="BS22" s="551">
        <v>1431.326337</v>
      </c>
      <c r="BT22" s="551">
        <v>1348.290377</v>
      </c>
      <c r="BU22" s="551">
        <v>1757.0045540000001</v>
      </c>
      <c r="BV22" s="551">
        <v>4536.6212679999999</v>
      </c>
      <c r="BW22" s="551">
        <v>1834.8439699999999</v>
      </c>
      <c r="BX22" s="551">
        <v>1746.042256</v>
      </c>
      <c r="BY22" s="551">
        <v>1255.354259</v>
      </c>
      <c r="BZ22" s="551">
        <v>4836.2404850000003</v>
      </c>
      <c r="CA22" s="551">
        <v>1226.3383260000001</v>
      </c>
      <c r="CB22" s="551">
        <v>1450.4289389999999</v>
      </c>
      <c r="CC22" s="551">
        <v>1288.123879</v>
      </c>
      <c r="CD22" s="551">
        <v>3964.8911440000002</v>
      </c>
      <c r="CE22" s="551">
        <v>1668.9486420000001</v>
      </c>
      <c r="CF22" s="551">
        <v>1428.0524150000001</v>
      </c>
      <c r="CG22" s="551">
        <v>1819.6703669999999</v>
      </c>
      <c r="CH22" s="551">
        <v>4916.6714240000001</v>
      </c>
      <c r="CI22" s="296">
        <v>18254.424320999999</v>
      </c>
      <c r="CJ22" s="551">
        <v>1967.076785</v>
      </c>
      <c r="CK22" s="551">
        <v>1315.659676</v>
      </c>
      <c r="CL22" s="551">
        <v>1905.272123</v>
      </c>
      <c r="CM22" s="551">
        <v>5188.0085840000002</v>
      </c>
      <c r="CN22" s="551">
        <v>1957.4132010000001</v>
      </c>
      <c r="CO22" s="551">
        <v>1712.091134</v>
      </c>
      <c r="CP22" s="551">
        <v>1445.6013029999999</v>
      </c>
      <c r="CQ22" s="551">
        <v>5115.1056390000003</v>
      </c>
      <c r="CR22" s="551">
        <v>1357.1520230000001</v>
      </c>
      <c r="CS22" s="551">
        <v>1435.8443360000001</v>
      </c>
      <c r="CT22" s="551">
        <v>1437.1285029999999</v>
      </c>
      <c r="CU22" s="551">
        <v>4230.1248619999997</v>
      </c>
      <c r="CV22" s="551">
        <v>1574.4166210000001</v>
      </c>
      <c r="CW22" s="551">
        <v>1887.1527980000001</v>
      </c>
      <c r="CX22" s="551">
        <v>1580.9629440000001</v>
      </c>
      <c r="CY22" s="551">
        <v>5042.5323639999997</v>
      </c>
      <c r="CZ22" s="296">
        <v>19575.771449</v>
      </c>
      <c r="DA22" s="429" t="s">
        <v>2513</v>
      </c>
      <c r="DB22" s="268" t="s">
        <v>2163</v>
      </c>
      <c r="DH22" s="40"/>
      <c r="DI22" s="40"/>
      <c r="DJ22" s="41"/>
      <c r="DK22" s="41"/>
      <c r="DL22" s="41"/>
    </row>
    <row r="23" spans="1:116" s="230" customFormat="1" ht="18" hidden="1" customHeight="1" outlineLevel="1" x14ac:dyDescent="0.5">
      <c r="A23" s="267" t="s">
        <v>2165</v>
      </c>
      <c r="B23" s="426" t="s">
        <v>2514</v>
      </c>
      <c r="C23" s="552">
        <v>15.009686</v>
      </c>
      <c r="D23" s="552">
        <v>66.491314000000003</v>
      </c>
      <c r="E23" s="552">
        <v>3.1934339999999999</v>
      </c>
      <c r="F23" s="552">
        <v>84.694434000000001</v>
      </c>
      <c r="G23" s="552">
        <v>1.9498200000000001</v>
      </c>
      <c r="H23" s="552">
        <v>2.8582740000000002</v>
      </c>
      <c r="I23" s="552">
        <v>7.7501889999999998</v>
      </c>
      <c r="J23" s="552">
        <v>12.558282999999999</v>
      </c>
      <c r="K23" s="552">
        <v>1.0747100000000001</v>
      </c>
      <c r="L23" s="552">
        <v>2.6165319999999999</v>
      </c>
      <c r="M23" s="552">
        <v>1.7422470000000001</v>
      </c>
      <c r="N23" s="552">
        <v>5.4334889999999998</v>
      </c>
      <c r="O23" s="552">
        <v>2.280783</v>
      </c>
      <c r="P23" s="552">
        <v>4.5350000000000001</v>
      </c>
      <c r="Q23" s="552">
        <v>38.589606000000003</v>
      </c>
      <c r="R23" s="552">
        <v>45.405389</v>
      </c>
      <c r="S23" s="297">
        <v>148.09159500000001</v>
      </c>
      <c r="T23" s="552">
        <v>14.988232999999999</v>
      </c>
      <c r="U23" s="552">
        <v>96.439251999999996</v>
      </c>
      <c r="V23" s="552">
        <v>2.866479</v>
      </c>
      <c r="W23" s="552">
        <v>114.293964</v>
      </c>
      <c r="X23" s="552">
        <v>4.3051019999999998</v>
      </c>
      <c r="Y23" s="552">
        <v>3.068584</v>
      </c>
      <c r="Z23" s="552">
        <v>2.895686</v>
      </c>
      <c r="AA23" s="552">
        <v>10.269372000000001</v>
      </c>
      <c r="AB23" s="552">
        <v>2.7854100000000002</v>
      </c>
      <c r="AC23" s="552">
        <v>8.9134759999999993</v>
      </c>
      <c r="AD23" s="552">
        <v>2.106938</v>
      </c>
      <c r="AE23" s="552">
        <v>13.805823999999999</v>
      </c>
      <c r="AF23" s="552">
        <v>1.716162</v>
      </c>
      <c r="AG23" s="552">
        <v>11.794981999999999</v>
      </c>
      <c r="AH23" s="552">
        <v>3.8849089999999999</v>
      </c>
      <c r="AI23" s="552">
        <v>17.396052999999998</v>
      </c>
      <c r="AJ23" s="297">
        <v>155.76521299999999</v>
      </c>
      <c r="AK23" s="552">
        <v>11.430963999999999</v>
      </c>
      <c r="AL23" s="552">
        <v>22.136483999999999</v>
      </c>
      <c r="AM23" s="552">
        <v>22.677150999999999</v>
      </c>
      <c r="AN23" s="552">
        <v>56.244599000000001</v>
      </c>
      <c r="AO23" s="552">
        <v>9.1545590000000008</v>
      </c>
      <c r="AP23" s="552">
        <v>6.4014540000000002</v>
      </c>
      <c r="AQ23" s="552">
        <v>1.574792</v>
      </c>
      <c r="AR23" s="552">
        <v>17.130804999999999</v>
      </c>
      <c r="AS23" s="552">
        <v>6.3145049999999996</v>
      </c>
      <c r="AT23" s="552">
        <v>8.2178769999999997</v>
      </c>
      <c r="AU23" s="552">
        <v>7.1121410000000003</v>
      </c>
      <c r="AV23" s="552">
        <v>21.644524000000001</v>
      </c>
      <c r="AW23" s="552">
        <v>5.3284120000000001</v>
      </c>
      <c r="AX23" s="552">
        <v>10.734532</v>
      </c>
      <c r="AY23" s="552">
        <v>4.4769399999999999</v>
      </c>
      <c r="AZ23" s="552">
        <v>20.539884000000001</v>
      </c>
      <c r="BA23" s="556">
        <v>115.55981199999999</v>
      </c>
      <c r="BB23" s="552">
        <v>59.804971999999999</v>
      </c>
      <c r="BC23" s="552">
        <v>720.00576599999999</v>
      </c>
      <c r="BD23" s="552">
        <v>434.839384</v>
      </c>
      <c r="BE23" s="552">
        <v>1214.650122</v>
      </c>
      <c r="BF23" s="552">
        <v>41.659210000000002</v>
      </c>
      <c r="BG23" s="552">
        <v>74.711749999999995</v>
      </c>
      <c r="BH23" s="552">
        <v>36.876404000000001</v>
      </c>
      <c r="BI23" s="552">
        <v>153.247364</v>
      </c>
      <c r="BJ23" s="552">
        <v>729.36992899999996</v>
      </c>
      <c r="BK23" s="552">
        <v>45.346142</v>
      </c>
      <c r="BL23" s="552">
        <v>66.065779000000006</v>
      </c>
      <c r="BM23" s="552">
        <v>840.78184999999996</v>
      </c>
      <c r="BN23" s="552">
        <v>485.13165500000002</v>
      </c>
      <c r="BO23" s="552">
        <v>103.468675</v>
      </c>
      <c r="BP23" s="552">
        <v>119.02216900000001</v>
      </c>
      <c r="BQ23" s="552">
        <v>707.62249899999995</v>
      </c>
      <c r="BR23" s="297">
        <v>2916.3018350000002</v>
      </c>
      <c r="BS23" s="552">
        <v>59.363912999999997</v>
      </c>
      <c r="BT23" s="552">
        <v>53.158389999999997</v>
      </c>
      <c r="BU23" s="552">
        <v>60.473208</v>
      </c>
      <c r="BV23" s="552">
        <v>172.99551099999999</v>
      </c>
      <c r="BW23" s="552">
        <v>54.306393999999997</v>
      </c>
      <c r="BX23" s="552">
        <v>66.203350999999998</v>
      </c>
      <c r="BY23" s="552">
        <v>48.761974000000002</v>
      </c>
      <c r="BZ23" s="552">
        <v>169.27171899999999</v>
      </c>
      <c r="CA23" s="552">
        <v>68.050932000000003</v>
      </c>
      <c r="CB23" s="552">
        <v>58.939089000000003</v>
      </c>
      <c r="CC23" s="552">
        <v>58.531996999999997</v>
      </c>
      <c r="CD23" s="552">
        <v>185.522018</v>
      </c>
      <c r="CE23" s="552">
        <v>83.323133999999996</v>
      </c>
      <c r="CF23" s="552">
        <v>62.461053</v>
      </c>
      <c r="CG23" s="552">
        <v>94.469685999999996</v>
      </c>
      <c r="CH23" s="552">
        <v>240.253873</v>
      </c>
      <c r="CI23" s="297">
        <v>768.04312100000004</v>
      </c>
      <c r="CJ23" s="552">
        <v>92.780974999999998</v>
      </c>
      <c r="CK23" s="552">
        <v>66.570995999999994</v>
      </c>
      <c r="CL23" s="552">
        <v>41.714514999999999</v>
      </c>
      <c r="CM23" s="552">
        <v>201.066486</v>
      </c>
      <c r="CN23" s="552">
        <v>54.436782000000001</v>
      </c>
      <c r="CO23" s="552">
        <v>66.370172999999994</v>
      </c>
      <c r="CP23" s="552">
        <v>51.357410999999999</v>
      </c>
      <c r="CQ23" s="552">
        <v>172.164365</v>
      </c>
      <c r="CR23" s="552">
        <v>55.248697999999997</v>
      </c>
      <c r="CS23" s="552">
        <v>48.699565999999997</v>
      </c>
      <c r="CT23" s="552">
        <v>41.274419999999999</v>
      </c>
      <c r="CU23" s="552">
        <v>145.22268399999999</v>
      </c>
      <c r="CV23" s="552">
        <v>41.071278999999997</v>
      </c>
      <c r="CW23" s="552">
        <v>58.970272999999999</v>
      </c>
      <c r="CX23" s="552">
        <v>74.240335000000002</v>
      </c>
      <c r="CY23" s="552">
        <v>174.28188700000001</v>
      </c>
      <c r="CZ23" s="297">
        <v>692.73542199999997</v>
      </c>
      <c r="DA23" s="430" t="s">
        <v>2515</v>
      </c>
      <c r="DB23" s="267" t="s">
        <v>2165</v>
      </c>
      <c r="DH23" s="40"/>
      <c r="DI23" s="40"/>
      <c r="DJ23" s="41"/>
      <c r="DK23" s="41"/>
      <c r="DL23" s="41"/>
    </row>
    <row r="24" spans="1:116" s="230" customFormat="1" ht="18" hidden="1" customHeight="1" outlineLevel="1" x14ac:dyDescent="0.5">
      <c r="A24" s="268" t="s">
        <v>2183</v>
      </c>
      <c r="B24" s="425" t="s">
        <v>2516</v>
      </c>
      <c r="C24" s="551">
        <v>653.66110300000003</v>
      </c>
      <c r="D24" s="551">
        <v>435.88931500000001</v>
      </c>
      <c r="E24" s="551">
        <v>553.58521199999996</v>
      </c>
      <c r="F24" s="551">
        <v>1643.13563</v>
      </c>
      <c r="G24" s="551">
        <v>342.34515399999998</v>
      </c>
      <c r="H24" s="551">
        <v>480.54855900000001</v>
      </c>
      <c r="I24" s="551">
        <v>378.666</v>
      </c>
      <c r="J24" s="551">
        <v>1201.5597130000001</v>
      </c>
      <c r="K24" s="551">
        <v>506.145578</v>
      </c>
      <c r="L24" s="551">
        <v>696.48182999999995</v>
      </c>
      <c r="M24" s="551">
        <v>714.39001599999995</v>
      </c>
      <c r="N24" s="551">
        <v>1917.0174239999999</v>
      </c>
      <c r="O24" s="551">
        <v>911.29522499999996</v>
      </c>
      <c r="P24" s="551">
        <v>603.35017900000003</v>
      </c>
      <c r="Q24" s="551">
        <v>659.87723800000003</v>
      </c>
      <c r="R24" s="551">
        <v>2174.5226419999999</v>
      </c>
      <c r="S24" s="296">
        <v>6936.2354089999999</v>
      </c>
      <c r="T24" s="551">
        <v>787.29908</v>
      </c>
      <c r="U24" s="551">
        <v>1334.1662980000001</v>
      </c>
      <c r="V24" s="551">
        <v>1712.611255</v>
      </c>
      <c r="W24" s="551">
        <v>3834.0766330000001</v>
      </c>
      <c r="X24" s="551">
        <v>643.16727000000003</v>
      </c>
      <c r="Y24" s="551">
        <v>1126.4862129999999</v>
      </c>
      <c r="Z24" s="551">
        <v>332.49066299999998</v>
      </c>
      <c r="AA24" s="551">
        <v>2102.1441460000001</v>
      </c>
      <c r="AB24" s="551">
        <v>772.92732799999999</v>
      </c>
      <c r="AC24" s="551">
        <v>1146.9837359999999</v>
      </c>
      <c r="AD24" s="551">
        <v>775.89133100000004</v>
      </c>
      <c r="AE24" s="551">
        <v>2695.8023950000002</v>
      </c>
      <c r="AF24" s="551">
        <v>981.99732200000005</v>
      </c>
      <c r="AG24" s="551">
        <v>950.84096299999999</v>
      </c>
      <c r="AH24" s="551">
        <v>514.42371900000001</v>
      </c>
      <c r="AI24" s="551">
        <v>2447.2620040000002</v>
      </c>
      <c r="AJ24" s="296">
        <v>11079.285178</v>
      </c>
      <c r="AK24" s="551">
        <v>1012.0474369999999</v>
      </c>
      <c r="AL24" s="551">
        <v>993.11246400000005</v>
      </c>
      <c r="AM24" s="551">
        <v>711.06807800000001</v>
      </c>
      <c r="AN24" s="551">
        <v>2716.2279789999998</v>
      </c>
      <c r="AO24" s="551">
        <v>2099.9785870000001</v>
      </c>
      <c r="AP24" s="551">
        <v>1402.815323</v>
      </c>
      <c r="AQ24" s="551">
        <v>1181.2358389999999</v>
      </c>
      <c r="AR24" s="551">
        <v>4684.0297490000003</v>
      </c>
      <c r="AS24" s="551">
        <v>2797.4376040000002</v>
      </c>
      <c r="AT24" s="551">
        <v>1395.7021420000001</v>
      </c>
      <c r="AU24" s="551">
        <v>1660.399435</v>
      </c>
      <c r="AV24" s="551">
        <v>5853.5391820000004</v>
      </c>
      <c r="AW24" s="551">
        <v>1649.20028</v>
      </c>
      <c r="AX24" s="551">
        <v>1527.485897</v>
      </c>
      <c r="AY24" s="551">
        <v>1406.4306120000001</v>
      </c>
      <c r="AZ24" s="551">
        <v>4583.1167889999997</v>
      </c>
      <c r="BA24" s="555">
        <v>17836.913699000001</v>
      </c>
      <c r="BB24" s="551">
        <v>2911.7393050000001</v>
      </c>
      <c r="BC24" s="551">
        <v>2398.8997089999998</v>
      </c>
      <c r="BD24" s="551">
        <v>3208.7370689999998</v>
      </c>
      <c r="BE24" s="551">
        <v>8519.3760829999992</v>
      </c>
      <c r="BF24" s="551">
        <v>2859.826384</v>
      </c>
      <c r="BG24" s="551">
        <v>2958.0667749999998</v>
      </c>
      <c r="BH24" s="551">
        <v>2459.7091409999998</v>
      </c>
      <c r="BI24" s="551">
        <v>8277.6023000000005</v>
      </c>
      <c r="BJ24" s="551">
        <v>3262.2187530000001</v>
      </c>
      <c r="BK24" s="551">
        <v>4002.0328450000002</v>
      </c>
      <c r="BL24" s="551">
        <v>2622.8402420000002</v>
      </c>
      <c r="BM24" s="551">
        <v>9887.0918399999991</v>
      </c>
      <c r="BN24" s="551">
        <v>4466.9232199999997</v>
      </c>
      <c r="BO24" s="551">
        <v>3095.217079</v>
      </c>
      <c r="BP24" s="551">
        <v>2913.7031299999999</v>
      </c>
      <c r="BQ24" s="551">
        <v>10475.843429</v>
      </c>
      <c r="BR24" s="296">
        <v>37159.913652000003</v>
      </c>
      <c r="BS24" s="551">
        <v>2735.6229659999999</v>
      </c>
      <c r="BT24" s="551">
        <v>2752.271162</v>
      </c>
      <c r="BU24" s="551">
        <v>3746.4114209999998</v>
      </c>
      <c r="BV24" s="551">
        <v>9234.3055490000006</v>
      </c>
      <c r="BW24" s="551">
        <v>2740.5665519999998</v>
      </c>
      <c r="BX24" s="551">
        <v>2960.1918820000001</v>
      </c>
      <c r="BY24" s="551">
        <v>2972.5852020000002</v>
      </c>
      <c r="BZ24" s="551">
        <v>8673.3436359999996</v>
      </c>
      <c r="CA24" s="551">
        <v>3718.511058</v>
      </c>
      <c r="CB24" s="551">
        <v>4185.1129790000005</v>
      </c>
      <c r="CC24" s="551">
        <v>3753.4912210000002</v>
      </c>
      <c r="CD24" s="551">
        <v>11657.115258</v>
      </c>
      <c r="CE24" s="551">
        <v>3436.0896760000001</v>
      </c>
      <c r="CF24" s="551">
        <v>3445.2841589999998</v>
      </c>
      <c r="CG24" s="551">
        <v>4252.4925929999999</v>
      </c>
      <c r="CH24" s="551">
        <v>11133.866427999999</v>
      </c>
      <c r="CI24" s="296">
        <v>40698.630871000001</v>
      </c>
      <c r="CJ24" s="551">
        <v>4458.8666709999998</v>
      </c>
      <c r="CK24" s="551">
        <v>5071.0663539999996</v>
      </c>
      <c r="CL24" s="551">
        <v>4310.5332740000003</v>
      </c>
      <c r="CM24" s="551">
        <v>13840.466299</v>
      </c>
      <c r="CN24" s="551">
        <v>4743.5997610000004</v>
      </c>
      <c r="CO24" s="551">
        <v>4647.8983920000001</v>
      </c>
      <c r="CP24" s="551">
        <v>6477.4583650000004</v>
      </c>
      <c r="CQ24" s="551">
        <v>15868.956518000001</v>
      </c>
      <c r="CR24" s="551">
        <v>5531.5112170000002</v>
      </c>
      <c r="CS24" s="551">
        <v>4465.9763370000001</v>
      </c>
      <c r="CT24" s="551">
        <v>4283.7061549999999</v>
      </c>
      <c r="CU24" s="551">
        <v>14281.193708999999</v>
      </c>
      <c r="CV24" s="551">
        <v>5712.7239600000003</v>
      </c>
      <c r="CW24" s="551">
        <v>5774.9805399999996</v>
      </c>
      <c r="CX24" s="551">
        <v>6538.6258969999999</v>
      </c>
      <c r="CY24" s="551">
        <v>18026.330397000002</v>
      </c>
      <c r="CZ24" s="296">
        <v>62016.946923000003</v>
      </c>
      <c r="DA24" s="429" t="s">
        <v>2534</v>
      </c>
      <c r="DB24" s="268" t="s">
        <v>2183</v>
      </c>
      <c r="DH24" s="40"/>
      <c r="DI24" s="40"/>
      <c r="DJ24" s="41"/>
      <c r="DK24" s="41"/>
      <c r="DL24" s="41"/>
    </row>
    <row r="25" spans="1:116" s="230" customFormat="1" ht="18" customHeight="1" collapsed="1" x14ac:dyDescent="0.5">
      <c r="A25" s="299">
        <v>5</v>
      </c>
      <c r="B25" s="433" t="s">
        <v>2542</v>
      </c>
      <c r="C25" s="553">
        <v>1593.4707880000001</v>
      </c>
      <c r="D25" s="553">
        <v>1414.1613299999999</v>
      </c>
      <c r="E25" s="553">
        <v>1504.864417</v>
      </c>
      <c r="F25" s="553">
        <v>4512.4965350000002</v>
      </c>
      <c r="G25" s="553">
        <v>832.89918499999999</v>
      </c>
      <c r="H25" s="553">
        <v>1456.018284</v>
      </c>
      <c r="I25" s="553">
        <v>1212.2693590000001</v>
      </c>
      <c r="J25" s="553">
        <v>3501.1868279999999</v>
      </c>
      <c r="K25" s="553">
        <v>1444.479867</v>
      </c>
      <c r="L25" s="553">
        <v>1744.9639159999999</v>
      </c>
      <c r="M25" s="553">
        <v>1825.0774149999997</v>
      </c>
      <c r="N25" s="553">
        <v>5014.5211979999995</v>
      </c>
      <c r="O25" s="553">
        <v>1709.38624</v>
      </c>
      <c r="P25" s="553">
        <v>1394.670989</v>
      </c>
      <c r="Q25" s="553">
        <v>1747.7488390000001</v>
      </c>
      <c r="R25" s="553">
        <v>4851.8060679999999</v>
      </c>
      <c r="S25" s="300">
        <v>17880.010629</v>
      </c>
      <c r="T25" s="553">
        <v>1711.4138390000001</v>
      </c>
      <c r="U25" s="553">
        <v>2374.5589010000003</v>
      </c>
      <c r="V25" s="553">
        <v>3016.5723910000002</v>
      </c>
      <c r="W25" s="553">
        <v>7102.5451309999999</v>
      </c>
      <c r="X25" s="553">
        <v>1590.930429</v>
      </c>
      <c r="Y25" s="553">
        <v>1867.6315999999997</v>
      </c>
      <c r="Z25" s="553">
        <v>1000.77619</v>
      </c>
      <c r="AA25" s="553">
        <v>4459.3382190000002</v>
      </c>
      <c r="AB25" s="553">
        <v>1686.8727920000001</v>
      </c>
      <c r="AC25" s="553">
        <v>1809.0875159999998</v>
      </c>
      <c r="AD25" s="553">
        <v>1465.6645920000001</v>
      </c>
      <c r="AE25" s="553">
        <v>4961.6249000000007</v>
      </c>
      <c r="AF25" s="553">
        <v>1983.2261900000001</v>
      </c>
      <c r="AG25" s="553">
        <v>1637.6892009999999</v>
      </c>
      <c r="AH25" s="553">
        <v>1914.0797379999999</v>
      </c>
      <c r="AI25" s="553">
        <v>5534.9951290000008</v>
      </c>
      <c r="AJ25" s="300">
        <v>22058.503379000002</v>
      </c>
      <c r="AK25" s="553">
        <v>1996.7629419999998</v>
      </c>
      <c r="AL25" s="553">
        <v>2000.6173079999999</v>
      </c>
      <c r="AM25" s="553">
        <v>1950.113282</v>
      </c>
      <c r="AN25" s="553">
        <v>5947.4935329999998</v>
      </c>
      <c r="AO25" s="553">
        <v>3072.7880420000001</v>
      </c>
      <c r="AP25" s="553">
        <v>2303.7187600000002</v>
      </c>
      <c r="AQ25" s="553">
        <v>2162.1040250000001</v>
      </c>
      <c r="AR25" s="553">
        <v>7538.6108290000002</v>
      </c>
      <c r="AS25" s="553">
        <v>3958.5566200000003</v>
      </c>
      <c r="AT25" s="553">
        <v>2325.8667100000002</v>
      </c>
      <c r="AU25" s="553">
        <v>2590.7412290000002</v>
      </c>
      <c r="AV25" s="553">
        <v>8875.1645609999996</v>
      </c>
      <c r="AW25" s="553">
        <v>2501.4706889999998</v>
      </c>
      <c r="AX25" s="553">
        <v>2799.890472</v>
      </c>
      <c r="AY25" s="553">
        <v>2689.738042</v>
      </c>
      <c r="AZ25" s="553">
        <v>7991.0992029999998</v>
      </c>
      <c r="BA25" s="557">
        <v>30352.368125000001</v>
      </c>
      <c r="BB25" s="553">
        <v>10285.524498999999</v>
      </c>
      <c r="BC25" s="553">
        <v>9563.9889210000001</v>
      </c>
      <c r="BD25" s="553">
        <v>10187.749835999999</v>
      </c>
      <c r="BE25" s="553">
        <v>30037.263255999998</v>
      </c>
      <c r="BF25" s="553">
        <v>10945.538582000001</v>
      </c>
      <c r="BG25" s="553">
        <v>10337.889738</v>
      </c>
      <c r="BH25" s="553">
        <v>8583.083869</v>
      </c>
      <c r="BI25" s="553">
        <v>29866.512189000001</v>
      </c>
      <c r="BJ25" s="553">
        <v>11200.784785</v>
      </c>
      <c r="BK25" s="553">
        <v>11836.115728000001</v>
      </c>
      <c r="BL25" s="553">
        <v>9364.9524270000002</v>
      </c>
      <c r="BM25" s="553">
        <v>32401.852939999997</v>
      </c>
      <c r="BN25" s="553">
        <v>14420.727863</v>
      </c>
      <c r="BO25" s="553">
        <v>9938.2740300000005</v>
      </c>
      <c r="BP25" s="553">
        <v>11874.918672</v>
      </c>
      <c r="BQ25" s="553">
        <v>36233.920565</v>
      </c>
      <c r="BR25" s="300">
        <v>128539.54895</v>
      </c>
      <c r="BS25" s="553">
        <v>9783.9206479999993</v>
      </c>
      <c r="BT25" s="553">
        <v>8442.3742119999988</v>
      </c>
      <c r="BU25" s="553">
        <v>11101.737749</v>
      </c>
      <c r="BV25" s="553">
        <v>29328.032609000002</v>
      </c>
      <c r="BW25" s="553">
        <v>9116.5649560000002</v>
      </c>
      <c r="BX25" s="553">
        <v>9478.8064610000001</v>
      </c>
      <c r="BY25" s="553">
        <v>11534.005100999999</v>
      </c>
      <c r="BZ25" s="553">
        <v>30129.376518000005</v>
      </c>
      <c r="CA25" s="553">
        <v>11195.450418</v>
      </c>
      <c r="CB25" s="553">
        <v>12219.030447000001</v>
      </c>
      <c r="CC25" s="553">
        <v>11869.957973</v>
      </c>
      <c r="CD25" s="553">
        <v>35284.438838000002</v>
      </c>
      <c r="CE25" s="553">
        <v>12803.935943999999</v>
      </c>
      <c r="CF25" s="553">
        <v>11430.842843</v>
      </c>
      <c r="CG25" s="553">
        <v>14185.848765999999</v>
      </c>
      <c r="CH25" s="553">
        <v>38420.627552999998</v>
      </c>
      <c r="CI25" s="300">
        <v>133162.47551799999</v>
      </c>
      <c r="CJ25" s="553">
        <v>12780.496808</v>
      </c>
      <c r="CK25" s="553">
        <v>12937.963047000001</v>
      </c>
      <c r="CL25" s="553">
        <v>12593.662434000002</v>
      </c>
      <c r="CM25" s="553">
        <v>38312.122288999999</v>
      </c>
      <c r="CN25" s="553">
        <v>13166.834595</v>
      </c>
      <c r="CO25" s="553">
        <v>11895.394921000001</v>
      </c>
      <c r="CP25" s="553">
        <v>13497.381444999999</v>
      </c>
      <c r="CQ25" s="553">
        <v>38559.610961000006</v>
      </c>
      <c r="CR25" s="553">
        <v>14424.519593000001</v>
      </c>
      <c r="CS25" s="553">
        <v>13068.119612999999</v>
      </c>
      <c r="CT25" s="553">
        <v>12609.049977000001</v>
      </c>
      <c r="CU25" s="553">
        <v>40101.689182999995</v>
      </c>
      <c r="CV25" s="553">
        <v>13877.635075</v>
      </c>
      <c r="CW25" s="553">
        <v>14587.924940000001</v>
      </c>
      <c r="CX25" s="553">
        <v>16499.087092000002</v>
      </c>
      <c r="CY25" s="553">
        <v>44964.647108000005</v>
      </c>
      <c r="CZ25" s="300">
        <v>161938.06954</v>
      </c>
      <c r="DA25" s="434" t="s">
        <v>2548</v>
      </c>
      <c r="DB25" s="299">
        <v>5</v>
      </c>
      <c r="DH25" s="40"/>
      <c r="DI25" s="40"/>
      <c r="DJ25" s="41"/>
      <c r="DK25" s="41"/>
      <c r="DL25" s="41"/>
    </row>
    <row r="26" spans="1:116" s="230" customFormat="1" ht="18" hidden="1" customHeight="1" outlineLevel="1" x14ac:dyDescent="0.5">
      <c r="A26" s="267" t="s">
        <v>2301</v>
      </c>
      <c r="B26" s="426" t="s">
        <v>2517</v>
      </c>
      <c r="C26" s="552">
        <v>1264.291532</v>
      </c>
      <c r="D26" s="552">
        <v>383.42790200000002</v>
      </c>
      <c r="E26" s="552">
        <v>307.06277599999999</v>
      </c>
      <c r="F26" s="552">
        <v>1954.7822100000001</v>
      </c>
      <c r="G26" s="552">
        <v>551.30358799999999</v>
      </c>
      <c r="H26" s="552">
        <v>2039.614687</v>
      </c>
      <c r="I26" s="552">
        <v>1149.5874269999999</v>
      </c>
      <c r="J26" s="552">
        <v>3740.5057019999999</v>
      </c>
      <c r="K26" s="552">
        <v>133.14244500000001</v>
      </c>
      <c r="L26" s="552">
        <v>184.642225</v>
      </c>
      <c r="M26" s="552">
        <v>169.911292</v>
      </c>
      <c r="N26" s="552">
        <v>487.69596200000001</v>
      </c>
      <c r="O26" s="552">
        <v>336.512563</v>
      </c>
      <c r="P26" s="552">
        <v>440.79184299999997</v>
      </c>
      <c r="Q26" s="552">
        <v>277.42073299999998</v>
      </c>
      <c r="R26" s="552">
        <v>1054.7251389999999</v>
      </c>
      <c r="S26" s="297">
        <v>7237.7090129999997</v>
      </c>
      <c r="T26" s="552">
        <v>548.79335200000003</v>
      </c>
      <c r="U26" s="552">
        <v>604.10074499999996</v>
      </c>
      <c r="V26" s="552">
        <v>742.98317999999995</v>
      </c>
      <c r="W26" s="552">
        <v>1895.877277</v>
      </c>
      <c r="X26" s="552">
        <v>156.207729</v>
      </c>
      <c r="Y26" s="552">
        <v>222.22620499999999</v>
      </c>
      <c r="Z26" s="552">
        <v>339.96019699999999</v>
      </c>
      <c r="AA26" s="552">
        <v>718.39413100000002</v>
      </c>
      <c r="AB26" s="552">
        <v>811.71277799999996</v>
      </c>
      <c r="AC26" s="552">
        <v>300.13627100000002</v>
      </c>
      <c r="AD26" s="552">
        <v>251.74824100000001</v>
      </c>
      <c r="AE26" s="552">
        <v>1363.5972899999999</v>
      </c>
      <c r="AF26" s="552">
        <v>285.57825800000001</v>
      </c>
      <c r="AG26" s="552">
        <v>758.61918100000003</v>
      </c>
      <c r="AH26" s="552">
        <v>500.64219000000003</v>
      </c>
      <c r="AI26" s="552">
        <v>1544.8396290000001</v>
      </c>
      <c r="AJ26" s="297">
        <v>5522.7083270000003</v>
      </c>
      <c r="AK26" s="552">
        <v>335.23855500000002</v>
      </c>
      <c r="AL26" s="552">
        <v>321.15075899999999</v>
      </c>
      <c r="AM26" s="552">
        <v>358.15040199999999</v>
      </c>
      <c r="AN26" s="552">
        <v>1014.539716</v>
      </c>
      <c r="AO26" s="552">
        <v>819.26730799999996</v>
      </c>
      <c r="AP26" s="552">
        <v>337.57995099999999</v>
      </c>
      <c r="AQ26" s="552">
        <v>238.74776800000001</v>
      </c>
      <c r="AR26" s="552">
        <v>1395.5950270000001</v>
      </c>
      <c r="AS26" s="552">
        <v>304.74687299999999</v>
      </c>
      <c r="AT26" s="552">
        <v>707.38039000000003</v>
      </c>
      <c r="AU26" s="552">
        <v>400.56968899999998</v>
      </c>
      <c r="AV26" s="552">
        <v>1412.696952</v>
      </c>
      <c r="AW26" s="552">
        <v>443.57696499999997</v>
      </c>
      <c r="AX26" s="552">
        <v>1388.214931</v>
      </c>
      <c r="AY26" s="552">
        <v>741.23439699999994</v>
      </c>
      <c r="AZ26" s="552">
        <v>2573.0262939999998</v>
      </c>
      <c r="BA26" s="556">
        <v>6395.8579879999998</v>
      </c>
      <c r="BB26" s="552">
        <v>3182.08302</v>
      </c>
      <c r="BC26" s="552">
        <v>1834.708793</v>
      </c>
      <c r="BD26" s="552">
        <v>2540.254445</v>
      </c>
      <c r="BE26" s="552">
        <v>7557.0462580000003</v>
      </c>
      <c r="BF26" s="552">
        <v>2323.7174709999999</v>
      </c>
      <c r="BG26" s="552">
        <v>2537.6128589999998</v>
      </c>
      <c r="BH26" s="552">
        <v>1958.170136</v>
      </c>
      <c r="BI26" s="552">
        <v>6819.5004660000004</v>
      </c>
      <c r="BJ26" s="552">
        <v>2149.519542</v>
      </c>
      <c r="BK26" s="552">
        <v>2064.7246989999999</v>
      </c>
      <c r="BL26" s="552">
        <v>1847.963082</v>
      </c>
      <c r="BM26" s="552">
        <v>6062.2073229999996</v>
      </c>
      <c r="BN26" s="552">
        <v>2273.4702980000002</v>
      </c>
      <c r="BO26" s="552">
        <v>2035.120821</v>
      </c>
      <c r="BP26" s="552">
        <v>1941.6330310000001</v>
      </c>
      <c r="BQ26" s="552">
        <v>6250.22415</v>
      </c>
      <c r="BR26" s="297">
        <v>26688.978197</v>
      </c>
      <c r="BS26" s="552">
        <v>1959.5078169999999</v>
      </c>
      <c r="BT26" s="552">
        <v>3036.5708030000001</v>
      </c>
      <c r="BU26" s="552">
        <v>2343.9799250000001</v>
      </c>
      <c r="BV26" s="552">
        <v>7340.0585449999999</v>
      </c>
      <c r="BW26" s="552">
        <v>2190.3307110000001</v>
      </c>
      <c r="BX26" s="552">
        <v>2716.2078390000001</v>
      </c>
      <c r="BY26" s="552">
        <v>2355.3821720000001</v>
      </c>
      <c r="BZ26" s="552">
        <v>7261.9207219999998</v>
      </c>
      <c r="CA26" s="552">
        <v>2511.8315499999999</v>
      </c>
      <c r="CB26" s="552">
        <v>2158.1792230000001</v>
      </c>
      <c r="CC26" s="552">
        <v>2342.4355700000001</v>
      </c>
      <c r="CD26" s="552">
        <v>7012.4463429999996</v>
      </c>
      <c r="CE26" s="552">
        <v>2557.1796509999999</v>
      </c>
      <c r="CF26" s="552">
        <v>2335.1013109999999</v>
      </c>
      <c r="CG26" s="552">
        <v>3167.9029660000001</v>
      </c>
      <c r="CH26" s="552">
        <v>8060.1839280000004</v>
      </c>
      <c r="CI26" s="297">
        <v>29674.609538000001</v>
      </c>
      <c r="CJ26" s="552">
        <v>2795.3356709999998</v>
      </c>
      <c r="CK26" s="552">
        <v>2555.0541640000001</v>
      </c>
      <c r="CL26" s="552">
        <v>2786.4269290000002</v>
      </c>
      <c r="CM26" s="552">
        <v>8136.8167629999998</v>
      </c>
      <c r="CN26" s="552">
        <v>2461.9765000000002</v>
      </c>
      <c r="CO26" s="552">
        <v>2906.2314580000002</v>
      </c>
      <c r="CP26" s="552">
        <v>2181.0383630000001</v>
      </c>
      <c r="CQ26" s="552">
        <v>7549.2463209999996</v>
      </c>
      <c r="CR26" s="552">
        <v>2368.7823109999999</v>
      </c>
      <c r="CS26" s="552">
        <v>2070.1334019999999</v>
      </c>
      <c r="CT26" s="552">
        <v>2439.5488260000002</v>
      </c>
      <c r="CU26" s="552">
        <v>6878.4645389999996</v>
      </c>
      <c r="CV26" s="552">
        <v>2325.5650179999998</v>
      </c>
      <c r="CW26" s="552">
        <v>2105.5173559999998</v>
      </c>
      <c r="CX26" s="552">
        <v>2528.2976530000001</v>
      </c>
      <c r="CY26" s="552">
        <v>6959.3800270000002</v>
      </c>
      <c r="CZ26" s="297">
        <v>29523.907650000001</v>
      </c>
      <c r="DA26" s="430" t="s">
        <v>2535</v>
      </c>
      <c r="DB26" s="267" t="s">
        <v>2301</v>
      </c>
      <c r="DH26" s="40"/>
      <c r="DI26" s="40"/>
      <c r="DJ26" s="41"/>
      <c r="DK26" s="41"/>
      <c r="DL26" s="41"/>
    </row>
    <row r="27" spans="1:116" s="230" customFormat="1" ht="18" hidden="1" customHeight="1" outlineLevel="1" x14ac:dyDescent="0.5">
      <c r="A27" s="268" t="s">
        <v>2518</v>
      </c>
      <c r="B27" s="425" t="s">
        <v>2519</v>
      </c>
      <c r="C27" s="551">
        <v>101.42375699999999</v>
      </c>
      <c r="D27" s="551">
        <v>141.08233999999999</v>
      </c>
      <c r="E27" s="551">
        <v>161.33963700000001</v>
      </c>
      <c r="F27" s="551">
        <v>403.84573399999999</v>
      </c>
      <c r="G27" s="551">
        <v>115.22813499999999</v>
      </c>
      <c r="H27" s="551">
        <v>197.42007000000001</v>
      </c>
      <c r="I27" s="551">
        <v>156.81939800000001</v>
      </c>
      <c r="J27" s="551">
        <v>469.467603</v>
      </c>
      <c r="K27" s="551">
        <v>161.39904999999999</v>
      </c>
      <c r="L27" s="551">
        <v>143.07794799999999</v>
      </c>
      <c r="M27" s="551">
        <v>104.11960000000001</v>
      </c>
      <c r="N27" s="551">
        <v>408.59659799999997</v>
      </c>
      <c r="O27" s="551">
        <v>108.62854900000001</v>
      </c>
      <c r="P27" s="551">
        <v>121.413377</v>
      </c>
      <c r="Q27" s="551">
        <v>123.81604299999999</v>
      </c>
      <c r="R27" s="551">
        <v>353.85796900000003</v>
      </c>
      <c r="S27" s="296">
        <v>1635.767904</v>
      </c>
      <c r="T27" s="551">
        <v>123.110849</v>
      </c>
      <c r="U27" s="551">
        <v>127.54435599999999</v>
      </c>
      <c r="V27" s="551">
        <v>148.429045</v>
      </c>
      <c r="W27" s="551">
        <v>399.08425</v>
      </c>
      <c r="X27" s="551">
        <v>82.439991000000006</v>
      </c>
      <c r="Y27" s="551">
        <v>141.93325100000001</v>
      </c>
      <c r="Z27" s="551">
        <v>108.68213900000001</v>
      </c>
      <c r="AA27" s="551">
        <v>333.05538100000001</v>
      </c>
      <c r="AB27" s="551">
        <v>223.136843</v>
      </c>
      <c r="AC27" s="551">
        <v>134.25457599999999</v>
      </c>
      <c r="AD27" s="551">
        <v>113.87936500000001</v>
      </c>
      <c r="AE27" s="551">
        <v>471.27078399999999</v>
      </c>
      <c r="AF27" s="551">
        <v>122.41932199999999</v>
      </c>
      <c r="AG27" s="551">
        <v>147.35897800000001</v>
      </c>
      <c r="AH27" s="551">
        <v>136.405686</v>
      </c>
      <c r="AI27" s="551">
        <v>406.183986</v>
      </c>
      <c r="AJ27" s="296">
        <v>1609.5944010000001</v>
      </c>
      <c r="AK27" s="551">
        <v>149.57426000000001</v>
      </c>
      <c r="AL27" s="551">
        <v>136.86946900000001</v>
      </c>
      <c r="AM27" s="551">
        <v>186.389163</v>
      </c>
      <c r="AN27" s="551">
        <v>472.83289200000002</v>
      </c>
      <c r="AO27" s="551">
        <v>160.71517299999999</v>
      </c>
      <c r="AP27" s="551">
        <v>147.827718</v>
      </c>
      <c r="AQ27" s="551">
        <v>148.85567699999999</v>
      </c>
      <c r="AR27" s="551">
        <v>457.39856700000001</v>
      </c>
      <c r="AS27" s="551">
        <v>154.629929</v>
      </c>
      <c r="AT27" s="551">
        <v>131.84313700000001</v>
      </c>
      <c r="AU27" s="551">
        <v>141.49386000000001</v>
      </c>
      <c r="AV27" s="551">
        <v>427.966925</v>
      </c>
      <c r="AW27" s="551">
        <v>194.680463</v>
      </c>
      <c r="AX27" s="551">
        <v>161.333913</v>
      </c>
      <c r="AY27" s="551">
        <v>227.38770500000001</v>
      </c>
      <c r="AZ27" s="551">
        <v>583.40207999999996</v>
      </c>
      <c r="BA27" s="555">
        <v>1941.600465</v>
      </c>
      <c r="BB27" s="551">
        <v>2894.4600730000002</v>
      </c>
      <c r="BC27" s="551">
        <v>2982.5710949999998</v>
      </c>
      <c r="BD27" s="551">
        <v>3141.965999</v>
      </c>
      <c r="BE27" s="551">
        <v>9018.9971669999995</v>
      </c>
      <c r="BF27" s="551">
        <v>2321.184021</v>
      </c>
      <c r="BG27" s="551">
        <v>2472.0209380000001</v>
      </c>
      <c r="BH27" s="551">
        <v>2473.7347749999999</v>
      </c>
      <c r="BI27" s="551">
        <v>7266.9397339999996</v>
      </c>
      <c r="BJ27" s="551">
        <v>2731.066495</v>
      </c>
      <c r="BK27" s="551">
        <v>2617.6692859999998</v>
      </c>
      <c r="BL27" s="551">
        <v>2382.8532919999998</v>
      </c>
      <c r="BM27" s="551">
        <v>7731.5890730000001</v>
      </c>
      <c r="BN27" s="551">
        <v>2774.6150400000001</v>
      </c>
      <c r="BO27" s="551">
        <v>2427.260284</v>
      </c>
      <c r="BP27" s="551">
        <v>2285.817188</v>
      </c>
      <c r="BQ27" s="551">
        <v>7487.6925119999996</v>
      </c>
      <c r="BR27" s="296">
        <v>31505.218486000002</v>
      </c>
      <c r="BS27" s="551">
        <v>2894.8551969999999</v>
      </c>
      <c r="BT27" s="551">
        <v>3479.8933780000002</v>
      </c>
      <c r="BU27" s="551">
        <v>3194.2112699999998</v>
      </c>
      <c r="BV27" s="551">
        <v>9568.9598449999994</v>
      </c>
      <c r="BW27" s="551">
        <v>1721.5900770000001</v>
      </c>
      <c r="BX27" s="551">
        <v>2392.1977139999999</v>
      </c>
      <c r="BY27" s="551">
        <v>2300.764044</v>
      </c>
      <c r="BZ27" s="551">
        <v>6414.5518350000002</v>
      </c>
      <c r="CA27" s="551">
        <v>2719.6932299999999</v>
      </c>
      <c r="CB27" s="551">
        <v>2564.3955639999999</v>
      </c>
      <c r="CC27" s="551">
        <v>2590.684272</v>
      </c>
      <c r="CD27" s="551">
        <v>7874.7730659999997</v>
      </c>
      <c r="CE27" s="551">
        <v>3070.1065309999999</v>
      </c>
      <c r="CF27" s="551">
        <v>2708.0440010000002</v>
      </c>
      <c r="CG27" s="551">
        <v>3165.1211020000001</v>
      </c>
      <c r="CH27" s="551">
        <v>8943.2716340000006</v>
      </c>
      <c r="CI27" s="296">
        <v>32801.556380000002</v>
      </c>
      <c r="CJ27" s="551">
        <v>3445.703094</v>
      </c>
      <c r="CK27" s="551">
        <v>3293.5853590000002</v>
      </c>
      <c r="CL27" s="551">
        <v>2835.073539</v>
      </c>
      <c r="CM27" s="551">
        <v>9574.3619920000001</v>
      </c>
      <c r="CN27" s="551">
        <v>2141.260945</v>
      </c>
      <c r="CO27" s="551">
        <v>2823.2628220000001</v>
      </c>
      <c r="CP27" s="551">
        <v>2503.0455010000001</v>
      </c>
      <c r="CQ27" s="551">
        <v>7467.5692689999996</v>
      </c>
      <c r="CR27" s="551">
        <v>2714.790426</v>
      </c>
      <c r="CS27" s="551">
        <v>2787.9601069999999</v>
      </c>
      <c r="CT27" s="551">
        <v>2834.7260860000001</v>
      </c>
      <c r="CU27" s="551">
        <v>8337.4766189999991</v>
      </c>
      <c r="CV27" s="551">
        <v>2925.4027350000001</v>
      </c>
      <c r="CW27" s="551">
        <v>2830.7553130000001</v>
      </c>
      <c r="CX27" s="551">
        <v>3428.8245240000001</v>
      </c>
      <c r="CY27" s="551">
        <v>9184.9825720000008</v>
      </c>
      <c r="CZ27" s="296">
        <v>34564.390452</v>
      </c>
      <c r="DA27" s="429" t="s">
        <v>2536</v>
      </c>
      <c r="DB27" s="268" t="s">
        <v>2518</v>
      </c>
      <c r="DH27" s="40"/>
      <c r="DI27" s="40"/>
      <c r="DJ27" s="41"/>
      <c r="DK27" s="41"/>
      <c r="DL27" s="41"/>
    </row>
    <row r="28" spans="1:116" s="230" customFormat="1" ht="18" hidden="1" customHeight="1" outlineLevel="1" x14ac:dyDescent="0.5">
      <c r="A28" s="267" t="s">
        <v>2520</v>
      </c>
      <c r="B28" s="426" t="s">
        <v>2521</v>
      </c>
      <c r="C28" s="552">
        <v>457.22791100000001</v>
      </c>
      <c r="D28" s="552">
        <v>469.59904999999998</v>
      </c>
      <c r="E28" s="552">
        <v>1137.3690469999999</v>
      </c>
      <c r="F28" s="552">
        <v>2064.1960079999999</v>
      </c>
      <c r="G28" s="552">
        <v>486.90542499999998</v>
      </c>
      <c r="H28" s="552">
        <v>552.52096400000005</v>
      </c>
      <c r="I28" s="552">
        <v>456.29012299999999</v>
      </c>
      <c r="J28" s="552">
        <v>1495.716512</v>
      </c>
      <c r="K28" s="552">
        <v>562.20314900000005</v>
      </c>
      <c r="L28" s="552">
        <v>495.38132300000001</v>
      </c>
      <c r="M28" s="552">
        <v>508.06066600000003</v>
      </c>
      <c r="N28" s="552">
        <v>1565.6451380000001</v>
      </c>
      <c r="O28" s="552">
        <v>523.96734200000003</v>
      </c>
      <c r="P28" s="552">
        <v>604.79556600000001</v>
      </c>
      <c r="Q28" s="552">
        <v>510.46954199999999</v>
      </c>
      <c r="R28" s="552">
        <v>1639.23245</v>
      </c>
      <c r="S28" s="297">
        <v>6764.7901080000001</v>
      </c>
      <c r="T28" s="552">
        <v>447.18148000000002</v>
      </c>
      <c r="U28" s="552">
        <v>487.78990399999998</v>
      </c>
      <c r="V28" s="552">
        <v>654.05393200000003</v>
      </c>
      <c r="W28" s="552">
        <v>1589.025316</v>
      </c>
      <c r="X28" s="552">
        <v>461.90433400000001</v>
      </c>
      <c r="Y28" s="552">
        <v>599.25131799999997</v>
      </c>
      <c r="Z28" s="552">
        <v>485.19856800000002</v>
      </c>
      <c r="AA28" s="552">
        <v>1546.3542199999999</v>
      </c>
      <c r="AB28" s="552">
        <v>574.43402200000003</v>
      </c>
      <c r="AC28" s="552">
        <v>522.44535699999994</v>
      </c>
      <c r="AD28" s="552">
        <v>527.89191400000004</v>
      </c>
      <c r="AE28" s="552">
        <v>1624.771293</v>
      </c>
      <c r="AF28" s="552">
        <v>516.88057500000002</v>
      </c>
      <c r="AG28" s="552">
        <v>541.16337899999996</v>
      </c>
      <c r="AH28" s="552">
        <v>678.870499</v>
      </c>
      <c r="AI28" s="552">
        <v>1736.9144530000001</v>
      </c>
      <c r="AJ28" s="297">
        <v>6497.0652819999996</v>
      </c>
      <c r="AK28" s="552">
        <v>524.00434600000006</v>
      </c>
      <c r="AL28" s="552">
        <v>486.74432100000001</v>
      </c>
      <c r="AM28" s="552">
        <v>548.63372400000003</v>
      </c>
      <c r="AN28" s="552">
        <v>1559.3823910000001</v>
      </c>
      <c r="AO28" s="552">
        <v>440.818577</v>
      </c>
      <c r="AP28" s="552">
        <v>803.89730899999995</v>
      </c>
      <c r="AQ28" s="552">
        <v>866.14206200000001</v>
      </c>
      <c r="AR28" s="552">
        <v>2110.8579479999999</v>
      </c>
      <c r="AS28" s="552">
        <v>1603.8547639999999</v>
      </c>
      <c r="AT28" s="552">
        <v>503.203057</v>
      </c>
      <c r="AU28" s="552">
        <v>560.82005600000002</v>
      </c>
      <c r="AV28" s="552">
        <v>2667.8778769999999</v>
      </c>
      <c r="AW28" s="552">
        <v>514.07437300000004</v>
      </c>
      <c r="AX28" s="552">
        <v>493.28159799999997</v>
      </c>
      <c r="AY28" s="552">
        <v>610.06109100000003</v>
      </c>
      <c r="AZ28" s="552">
        <v>1617.417062</v>
      </c>
      <c r="BA28" s="556">
        <v>7955.5352789999997</v>
      </c>
      <c r="BB28" s="552">
        <v>3831.551242</v>
      </c>
      <c r="BC28" s="552">
        <v>3611.8324849999999</v>
      </c>
      <c r="BD28" s="552">
        <v>4728.0626590000002</v>
      </c>
      <c r="BE28" s="552">
        <v>12171.446386</v>
      </c>
      <c r="BF28" s="552">
        <v>3018.174618</v>
      </c>
      <c r="BG28" s="552">
        <v>4069.3734570000001</v>
      </c>
      <c r="BH28" s="552">
        <v>3368.7291209999999</v>
      </c>
      <c r="BI28" s="552">
        <v>10456.277195999999</v>
      </c>
      <c r="BJ28" s="552">
        <v>3945.8211689999998</v>
      </c>
      <c r="BK28" s="552">
        <v>3688.608178</v>
      </c>
      <c r="BL28" s="552">
        <v>3183.8094249999999</v>
      </c>
      <c r="BM28" s="552">
        <v>10818.238772000001</v>
      </c>
      <c r="BN28" s="552">
        <v>3680.4623689999999</v>
      </c>
      <c r="BO28" s="552">
        <v>3257.6231779999998</v>
      </c>
      <c r="BP28" s="552">
        <v>2968.111128</v>
      </c>
      <c r="BQ28" s="552">
        <v>9906.1966749999992</v>
      </c>
      <c r="BR28" s="297">
        <v>43352.159029000002</v>
      </c>
      <c r="BS28" s="552">
        <v>3771.3597960000002</v>
      </c>
      <c r="BT28" s="552">
        <v>3726.3182689999999</v>
      </c>
      <c r="BU28" s="552">
        <v>4141.878025</v>
      </c>
      <c r="BV28" s="552">
        <v>11639.55609</v>
      </c>
      <c r="BW28" s="552">
        <v>3529.8879539999998</v>
      </c>
      <c r="BX28" s="552">
        <v>4035.5292749999999</v>
      </c>
      <c r="BY28" s="552">
        <v>3571.5887290000001</v>
      </c>
      <c r="BZ28" s="552">
        <v>11137.005958</v>
      </c>
      <c r="CA28" s="552">
        <v>4452.4825030000002</v>
      </c>
      <c r="CB28" s="552">
        <v>3698.2388369999999</v>
      </c>
      <c r="CC28" s="552">
        <v>4088.7407589999998</v>
      </c>
      <c r="CD28" s="552">
        <v>12239.462099</v>
      </c>
      <c r="CE28" s="552">
        <v>3746.7851460000002</v>
      </c>
      <c r="CF28" s="552">
        <v>3850.489333</v>
      </c>
      <c r="CG28" s="552">
        <v>4820.013387</v>
      </c>
      <c r="CH28" s="552">
        <v>12417.287866000001</v>
      </c>
      <c r="CI28" s="297">
        <v>47433.312013000002</v>
      </c>
      <c r="CJ28" s="552">
        <v>3953.5055499999999</v>
      </c>
      <c r="CK28" s="552">
        <v>3049.910969</v>
      </c>
      <c r="CL28" s="552">
        <v>3174.6395750000001</v>
      </c>
      <c r="CM28" s="552">
        <v>10178.056092999999</v>
      </c>
      <c r="CN28" s="552">
        <v>3386.2893560000002</v>
      </c>
      <c r="CO28" s="552">
        <v>3589.2584179999999</v>
      </c>
      <c r="CP28" s="552">
        <v>2914.4065329999999</v>
      </c>
      <c r="CQ28" s="552">
        <v>9889.954307</v>
      </c>
      <c r="CR28" s="552">
        <v>3594.1407100000001</v>
      </c>
      <c r="CS28" s="552">
        <v>3337.805942</v>
      </c>
      <c r="CT28" s="552">
        <v>3391.5144749999999</v>
      </c>
      <c r="CU28" s="552">
        <v>10323.461126</v>
      </c>
      <c r="CV28" s="552">
        <v>3446.1555859999999</v>
      </c>
      <c r="CW28" s="552">
        <v>3400.7603530000001</v>
      </c>
      <c r="CX28" s="552">
        <v>3332.9120889999999</v>
      </c>
      <c r="CY28" s="552">
        <v>10179.828028</v>
      </c>
      <c r="CZ28" s="297">
        <v>40571.299553999997</v>
      </c>
      <c r="DA28" s="430" t="s">
        <v>2537</v>
      </c>
      <c r="DB28" s="267" t="s">
        <v>2520</v>
      </c>
      <c r="DH28" s="40"/>
      <c r="DI28" s="40"/>
      <c r="DJ28" s="41"/>
      <c r="DK28" s="41"/>
      <c r="DL28" s="41"/>
    </row>
    <row r="29" spans="1:116" s="230" customFormat="1" ht="18" customHeight="1" collapsed="1" x14ac:dyDescent="0.5">
      <c r="A29" s="299">
        <v>6</v>
      </c>
      <c r="B29" s="433" t="s">
        <v>2543</v>
      </c>
      <c r="C29" s="553">
        <v>1822.9431999999999</v>
      </c>
      <c r="D29" s="553">
        <v>994.1092920000001</v>
      </c>
      <c r="E29" s="553">
        <v>1605.7714599999999</v>
      </c>
      <c r="F29" s="553">
        <v>4422.8239519999997</v>
      </c>
      <c r="G29" s="553">
        <v>1153.437148</v>
      </c>
      <c r="H29" s="553">
        <v>2789.5557209999997</v>
      </c>
      <c r="I29" s="553">
        <v>1762.696948</v>
      </c>
      <c r="J29" s="553">
        <v>5705.6898169999995</v>
      </c>
      <c r="K29" s="553">
        <v>856.74464400000011</v>
      </c>
      <c r="L29" s="553">
        <v>823.101496</v>
      </c>
      <c r="M29" s="553">
        <v>782.09155800000008</v>
      </c>
      <c r="N29" s="553">
        <v>2461.9376980000002</v>
      </c>
      <c r="O29" s="553">
        <v>969.10845400000005</v>
      </c>
      <c r="P29" s="553">
        <v>1167.0007860000001</v>
      </c>
      <c r="Q29" s="553">
        <v>911.70631800000001</v>
      </c>
      <c r="R29" s="553">
        <v>3047.8155579999998</v>
      </c>
      <c r="S29" s="300">
        <v>15638.267025000001</v>
      </c>
      <c r="T29" s="553">
        <v>1119.085681</v>
      </c>
      <c r="U29" s="553">
        <v>1219.4350049999998</v>
      </c>
      <c r="V29" s="553">
        <v>1545.4661569999998</v>
      </c>
      <c r="W29" s="553">
        <v>3883.9868429999997</v>
      </c>
      <c r="X29" s="553">
        <v>700.552054</v>
      </c>
      <c r="Y29" s="553">
        <v>963.41077399999995</v>
      </c>
      <c r="Z29" s="553">
        <v>933.84090400000002</v>
      </c>
      <c r="AA29" s="553">
        <v>2597.8037320000003</v>
      </c>
      <c r="AB29" s="553">
        <v>1609.2836429999998</v>
      </c>
      <c r="AC29" s="553">
        <v>956.83620399999995</v>
      </c>
      <c r="AD29" s="553">
        <v>893.51952000000006</v>
      </c>
      <c r="AE29" s="553">
        <v>3459.6393669999998</v>
      </c>
      <c r="AF29" s="553">
        <v>924.87815499999999</v>
      </c>
      <c r="AG29" s="553">
        <v>1447.1415379999999</v>
      </c>
      <c r="AH29" s="553">
        <v>1315.9183750000002</v>
      </c>
      <c r="AI29" s="553">
        <v>3687.9380680000004</v>
      </c>
      <c r="AJ29" s="300">
        <v>13629.36801</v>
      </c>
      <c r="AK29" s="553">
        <v>1008.8171610000001</v>
      </c>
      <c r="AL29" s="553">
        <v>944.76454899999999</v>
      </c>
      <c r="AM29" s="553">
        <v>1093.1732890000001</v>
      </c>
      <c r="AN29" s="553">
        <v>3046.7549990000002</v>
      </c>
      <c r="AO29" s="553">
        <v>1420.801058</v>
      </c>
      <c r="AP29" s="553">
        <v>1289.3049779999999</v>
      </c>
      <c r="AQ29" s="553">
        <v>1253.7455070000001</v>
      </c>
      <c r="AR29" s="553">
        <v>3963.8515419999999</v>
      </c>
      <c r="AS29" s="553">
        <v>2063.2315659999999</v>
      </c>
      <c r="AT29" s="553">
        <v>1342.426584</v>
      </c>
      <c r="AU29" s="553">
        <v>1102.883605</v>
      </c>
      <c r="AV29" s="553">
        <v>4508.5417539999999</v>
      </c>
      <c r="AW29" s="553">
        <v>1152.331801</v>
      </c>
      <c r="AX29" s="553">
        <v>2042.8304419999999</v>
      </c>
      <c r="AY29" s="553">
        <v>1578.6831929999998</v>
      </c>
      <c r="AZ29" s="553">
        <v>4773.8454359999996</v>
      </c>
      <c r="BA29" s="557">
        <v>16292.993731999999</v>
      </c>
      <c r="BB29" s="553">
        <v>9908.0943349999998</v>
      </c>
      <c r="BC29" s="553">
        <v>8429.1123729999999</v>
      </c>
      <c r="BD29" s="553">
        <v>10410.283103000002</v>
      </c>
      <c r="BE29" s="553">
        <v>28747.489810999999</v>
      </c>
      <c r="BF29" s="553">
        <v>7663.07611</v>
      </c>
      <c r="BG29" s="553">
        <v>9079.0072540000001</v>
      </c>
      <c r="BH29" s="553">
        <v>7800.6340319999999</v>
      </c>
      <c r="BI29" s="553">
        <v>24542.717396</v>
      </c>
      <c r="BJ29" s="553">
        <v>8826.4072059999999</v>
      </c>
      <c r="BK29" s="553">
        <v>8371.0021629999992</v>
      </c>
      <c r="BL29" s="553">
        <v>7414.6257989999995</v>
      </c>
      <c r="BM29" s="553">
        <v>24612.035168000002</v>
      </c>
      <c r="BN29" s="553">
        <v>8728.5477070000015</v>
      </c>
      <c r="BO29" s="553">
        <v>7720.0042830000002</v>
      </c>
      <c r="BP29" s="553">
        <v>7195.5613470000008</v>
      </c>
      <c r="BQ29" s="553">
        <v>23644.113336999999</v>
      </c>
      <c r="BR29" s="300">
        <v>101546.355712</v>
      </c>
      <c r="BS29" s="553">
        <v>8625.7228099999993</v>
      </c>
      <c r="BT29" s="553">
        <v>10242.782450000001</v>
      </c>
      <c r="BU29" s="553">
        <v>9680.0692199999994</v>
      </c>
      <c r="BV29" s="553">
        <v>28548.574479999996</v>
      </c>
      <c r="BW29" s="553">
        <v>7441.8087420000002</v>
      </c>
      <c r="BX29" s="553">
        <v>9143.9348280000013</v>
      </c>
      <c r="BY29" s="553">
        <v>8227.7349450000002</v>
      </c>
      <c r="BZ29" s="553">
        <v>24813.478515000003</v>
      </c>
      <c r="CA29" s="553">
        <v>9684.007282999999</v>
      </c>
      <c r="CB29" s="553">
        <v>8420.8136239999985</v>
      </c>
      <c r="CC29" s="553">
        <v>9021.8606010000003</v>
      </c>
      <c r="CD29" s="553">
        <v>27126.681508000001</v>
      </c>
      <c r="CE29" s="553">
        <v>9374.071328</v>
      </c>
      <c r="CF29" s="553">
        <v>8893.6346450000001</v>
      </c>
      <c r="CG29" s="553">
        <v>11153.037455000002</v>
      </c>
      <c r="CH29" s="553">
        <v>29420.743428000002</v>
      </c>
      <c r="CI29" s="300">
        <v>109909.477931</v>
      </c>
      <c r="CJ29" s="553">
        <v>10194.544314999999</v>
      </c>
      <c r="CK29" s="553">
        <v>8898.5504920000003</v>
      </c>
      <c r="CL29" s="553">
        <v>8796.1400429999994</v>
      </c>
      <c r="CM29" s="553">
        <v>27889.234848</v>
      </c>
      <c r="CN29" s="553">
        <v>7989.5268010000009</v>
      </c>
      <c r="CO29" s="553">
        <v>9318.7526980000002</v>
      </c>
      <c r="CP29" s="553">
        <v>7598.4903969999996</v>
      </c>
      <c r="CQ29" s="553">
        <v>24906.769896999998</v>
      </c>
      <c r="CR29" s="553">
        <v>8677.7134470000001</v>
      </c>
      <c r="CS29" s="553">
        <v>8195.8994510000011</v>
      </c>
      <c r="CT29" s="553">
        <v>8665.7893870000007</v>
      </c>
      <c r="CU29" s="553">
        <v>25539.402283999996</v>
      </c>
      <c r="CV29" s="553">
        <v>8697.1233389999998</v>
      </c>
      <c r="CW29" s="553">
        <v>8337.0330219999996</v>
      </c>
      <c r="CX29" s="553">
        <v>9290.0342660000006</v>
      </c>
      <c r="CY29" s="553">
        <v>26324.190627</v>
      </c>
      <c r="CZ29" s="300">
        <v>104659.597656</v>
      </c>
      <c r="DA29" s="434" t="s">
        <v>2549</v>
      </c>
      <c r="DB29" s="299">
        <v>6</v>
      </c>
      <c r="DH29" s="40"/>
      <c r="DI29" s="40"/>
      <c r="DJ29" s="41"/>
      <c r="DK29" s="41"/>
      <c r="DL29" s="41"/>
    </row>
    <row r="30" spans="1:116" s="230" customFormat="1" ht="18" customHeight="1" x14ac:dyDescent="0.5">
      <c r="A30" s="591">
        <v>7</v>
      </c>
      <c r="B30" s="592" t="s">
        <v>991</v>
      </c>
      <c r="C30" s="593">
        <v>354.86586299999999</v>
      </c>
      <c r="D30" s="593">
        <v>307.27040399999998</v>
      </c>
      <c r="E30" s="593">
        <v>373.96071499999999</v>
      </c>
      <c r="F30" s="593">
        <v>1036.096982</v>
      </c>
      <c r="G30" s="593">
        <v>88.416439999999994</v>
      </c>
      <c r="H30" s="593">
        <v>1472.79772</v>
      </c>
      <c r="I30" s="593">
        <v>251.81854100000001</v>
      </c>
      <c r="J30" s="593">
        <v>1813.0327010000001</v>
      </c>
      <c r="K30" s="593">
        <v>293.937794</v>
      </c>
      <c r="L30" s="593">
        <v>1927.971593</v>
      </c>
      <c r="M30" s="593">
        <v>391.58335</v>
      </c>
      <c r="N30" s="593">
        <v>2613.492737</v>
      </c>
      <c r="O30" s="593">
        <v>195.40529799999999</v>
      </c>
      <c r="P30" s="593">
        <v>658.45614399999999</v>
      </c>
      <c r="Q30" s="593">
        <v>611.94982100000004</v>
      </c>
      <c r="R30" s="593">
        <v>1465.8112630000001</v>
      </c>
      <c r="S30" s="594">
        <v>6928.4336830000002</v>
      </c>
      <c r="T30" s="593">
        <v>2286.5876159999998</v>
      </c>
      <c r="U30" s="593">
        <v>604.243514</v>
      </c>
      <c r="V30" s="593">
        <v>178.58938900000001</v>
      </c>
      <c r="W30" s="593">
        <v>3069.4205189999998</v>
      </c>
      <c r="X30" s="593">
        <v>1521.450098</v>
      </c>
      <c r="Y30" s="593">
        <v>2921.3811810000002</v>
      </c>
      <c r="Z30" s="593">
        <v>525.98399800000004</v>
      </c>
      <c r="AA30" s="593">
        <v>4968.8152769999997</v>
      </c>
      <c r="AB30" s="593">
        <v>1136.049968</v>
      </c>
      <c r="AC30" s="593">
        <v>1677.482164</v>
      </c>
      <c r="AD30" s="593">
        <v>1290.9278200000001</v>
      </c>
      <c r="AE30" s="593">
        <v>4104.4599520000002</v>
      </c>
      <c r="AF30" s="593">
        <v>280.87094000000002</v>
      </c>
      <c r="AG30" s="593">
        <v>1225.4354530000001</v>
      </c>
      <c r="AH30" s="593">
        <v>345.81539199999997</v>
      </c>
      <c r="AI30" s="593">
        <v>1852.121785</v>
      </c>
      <c r="AJ30" s="594">
        <v>13994.817532999999</v>
      </c>
      <c r="AK30" s="593">
        <v>621.36447899999996</v>
      </c>
      <c r="AL30" s="593">
        <v>1785.449449</v>
      </c>
      <c r="AM30" s="593">
        <v>807.94895399999996</v>
      </c>
      <c r="AN30" s="593">
        <v>3214.7628810000001</v>
      </c>
      <c r="AO30" s="593">
        <v>853.33477100000005</v>
      </c>
      <c r="AP30" s="593">
        <v>610.17635399999995</v>
      </c>
      <c r="AQ30" s="593">
        <v>435.08711399999999</v>
      </c>
      <c r="AR30" s="593">
        <v>1898.5982389999999</v>
      </c>
      <c r="AS30" s="593">
        <v>216.230694</v>
      </c>
      <c r="AT30" s="593">
        <v>605.54704700000002</v>
      </c>
      <c r="AU30" s="593">
        <v>460.02941600000003</v>
      </c>
      <c r="AV30" s="593">
        <v>1281.8071560000001</v>
      </c>
      <c r="AW30" s="593">
        <v>411.075853</v>
      </c>
      <c r="AX30" s="593">
        <v>501.14570300000003</v>
      </c>
      <c r="AY30" s="593">
        <v>1987.008744</v>
      </c>
      <c r="AZ30" s="593">
        <v>2899.2303000000002</v>
      </c>
      <c r="BA30" s="595">
        <v>9294.3985759999996</v>
      </c>
      <c r="BB30" s="593">
        <v>2598.6208499999998</v>
      </c>
      <c r="BC30" s="593">
        <v>1241.844574</v>
      </c>
      <c r="BD30" s="593">
        <v>3502.9999929999999</v>
      </c>
      <c r="BE30" s="593">
        <v>7343.4654170000003</v>
      </c>
      <c r="BF30" s="593">
        <v>1720.9420689999999</v>
      </c>
      <c r="BG30" s="593">
        <v>3361.947208</v>
      </c>
      <c r="BH30" s="593">
        <v>3056.8271239999999</v>
      </c>
      <c r="BI30" s="593">
        <v>8139.7164009999997</v>
      </c>
      <c r="BJ30" s="593">
        <v>3032.4456209999998</v>
      </c>
      <c r="BK30" s="593">
        <v>2515.7412300000001</v>
      </c>
      <c r="BL30" s="593">
        <v>2765.801872</v>
      </c>
      <c r="BM30" s="593">
        <v>8313.9887230000004</v>
      </c>
      <c r="BN30" s="593">
        <v>4221.4081569999998</v>
      </c>
      <c r="BO30" s="593">
        <v>2135.0851870000001</v>
      </c>
      <c r="BP30" s="593">
        <v>2199.1691070000002</v>
      </c>
      <c r="BQ30" s="593">
        <v>8555.6624510000001</v>
      </c>
      <c r="BR30" s="594">
        <v>32352.832992</v>
      </c>
      <c r="BS30" s="593">
        <v>2594.831095</v>
      </c>
      <c r="BT30" s="593">
        <v>3053.8867260000002</v>
      </c>
      <c r="BU30" s="593">
        <v>4179.7109140000002</v>
      </c>
      <c r="BV30" s="593">
        <v>9828.4287349999995</v>
      </c>
      <c r="BW30" s="593">
        <v>1826.0606419999999</v>
      </c>
      <c r="BX30" s="593">
        <v>4836.7299400000002</v>
      </c>
      <c r="BY30" s="593">
        <v>2401.7288050000002</v>
      </c>
      <c r="BZ30" s="593">
        <v>9064.5193870000003</v>
      </c>
      <c r="CA30" s="593">
        <v>4203.6820399999997</v>
      </c>
      <c r="CB30" s="593">
        <v>2344.6929180000002</v>
      </c>
      <c r="CC30" s="593">
        <v>4147.4341960000002</v>
      </c>
      <c r="CD30" s="593">
        <v>10695.809154</v>
      </c>
      <c r="CE30" s="593">
        <v>3333.3258070000002</v>
      </c>
      <c r="CF30" s="593">
        <v>5335.9143560000002</v>
      </c>
      <c r="CG30" s="593">
        <v>3232.290806</v>
      </c>
      <c r="CH30" s="593">
        <v>11901.530968999999</v>
      </c>
      <c r="CI30" s="594">
        <v>41490.288245000003</v>
      </c>
      <c r="CJ30" s="593">
        <v>2869.0128650000001</v>
      </c>
      <c r="CK30" s="593">
        <v>2848.9554170000001</v>
      </c>
      <c r="CL30" s="593">
        <v>3986.361637</v>
      </c>
      <c r="CM30" s="593">
        <v>9704.3299179999995</v>
      </c>
      <c r="CN30" s="593">
        <v>4252.9743779999999</v>
      </c>
      <c r="CO30" s="593">
        <v>3829.5619470000001</v>
      </c>
      <c r="CP30" s="593">
        <v>2474.7968249999999</v>
      </c>
      <c r="CQ30" s="593">
        <v>10557.33315</v>
      </c>
      <c r="CR30" s="593">
        <v>3380.1244310000002</v>
      </c>
      <c r="CS30" s="593">
        <v>2686.7295290000002</v>
      </c>
      <c r="CT30" s="593">
        <v>3147.6337699999999</v>
      </c>
      <c r="CU30" s="593">
        <v>9214.4877309999993</v>
      </c>
      <c r="CV30" s="593">
        <v>1854.3176169999999</v>
      </c>
      <c r="CW30" s="593">
        <v>3897.7766099999999</v>
      </c>
      <c r="CX30" s="593">
        <v>2046.4046740000001</v>
      </c>
      <c r="CY30" s="593">
        <v>7798.4989009999999</v>
      </c>
      <c r="CZ30" s="594">
        <v>37274.649700000002</v>
      </c>
      <c r="DA30" s="596" t="s">
        <v>992</v>
      </c>
      <c r="DB30" s="591">
        <v>7</v>
      </c>
      <c r="DH30" s="40"/>
      <c r="DI30" s="40"/>
      <c r="DJ30" s="41"/>
      <c r="DK30" s="41"/>
      <c r="DL30" s="41"/>
    </row>
    <row r="31" spans="1:116" ht="18" customHeight="1" x14ac:dyDescent="0.5">
      <c r="A31" s="269"/>
      <c r="B31" s="427" t="s">
        <v>22</v>
      </c>
      <c r="C31" s="554">
        <v>105467.523642</v>
      </c>
      <c r="D31" s="554">
        <v>96972.197264000002</v>
      </c>
      <c r="E31" s="554">
        <v>107020.04754299999</v>
      </c>
      <c r="F31" s="554">
        <v>309459.76844900002</v>
      </c>
      <c r="G31" s="554">
        <v>102742.24871299999</v>
      </c>
      <c r="H31" s="554">
        <v>99038.573854000002</v>
      </c>
      <c r="I31" s="554">
        <v>93273.326453999995</v>
      </c>
      <c r="J31" s="554">
        <v>295054.14902100002</v>
      </c>
      <c r="K31" s="554">
        <v>92644.128244000007</v>
      </c>
      <c r="L31" s="554">
        <v>102876.802427</v>
      </c>
      <c r="M31" s="554">
        <v>104094.875476</v>
      </c>
      <c r="N31" s="554">
        <v>299615.806147</v>
      </c>
      <c r="O31" s="554">
        <v>103945.298025</v>
      </c>
      <c r="P31" s="554">
        <v>95007.922730000006</v>
      </c>
      <c r="Q31" s="554">
        <v>96986.185863999999</v>
      </c>
      <c r="R31" s="554">
        <v>295939.40661900002</v>
      </c>
      <c r="S31" s="298">
        <v>1200069.1302360001</v>
      </c>
      <c r="T31" s="554">
        <v>94925.569273000001</v>
      </c>
      <c r="U31" s="554">
        <v>96284.031870999999</v>
      </c>
      <c r="V31" s="554">
        <v>103954.535999</v>
      </c>
      <c r="W31" s="554">
        <v>295164.13714300003</v>
      </c>
      <c r="X31" s="554">
        <v>101376.396297</v>
      </c>
      <c r="Y31" s="554">
        <v>105218.173534</v>
      </c>
      <c r="Z31" s="554">
        <v>88815.643414000006</v>
      </c>
      <c r="AA31" s="554">
        <v>295410.21324499999</v>
      </c>
      <c r="AB31" s="554">
        <v>94993.831420999995</v>
      </c>
      <c r="AC31" s="554">
        <v>93003.985293999998</v>
      </c>
      <c r="AD31" s="554">
        <v>88959.809137999997</v>
      </c>
      <c r="AE31" s="554">
        <v>276957.62585299998</v>
      </c>
      <c r="AF31" s="554">
        <v>93027.053144000005</v>
      </c>
      <c r="AG31" s="554">
        <v>90702.607344999997</v>
      </c>
      <c r="AH31" s="554">
        <v>94361.094498999999</v>
      </c>
      <c r="AI31" s="554">
        <v>278090.75498799997</v>
      </c>
      <c r="AJ31" s="298">
        <v>1145622.731229</v>
      </c>
      <c r="AK31" s="554">
        <v>98209.608294999998</v>
      </c>
      <c r="AL31" s="554">
        <v>94615.242115999994</v>
      </c>
      <c r="AM31" s="554">
        <v>94816.862760000004</v>
      </c>
      <c r="AN31" s="554">
        <v>287641.71317100001</v>
      </c>
      <c r="AO31" s="554">
        <v>92534.983179999996</v>
      </c>
      <c r="AP31" s="554">
        <v>90288.554397999993</v>
      </c>
      <c r="AQ31" s="554">
        <v>91901.015167000005</v>
      </c>
      <c r="AR31" s="554">
        <v>274724.552746</v>
      </c>
      <c r="AS31" s="554">
        <v>101865.3953</v>
      </c>
      <c r="AT31" s="554">
        <v>98577.291414000007</v>
      </c>
      <c r="AU31" s="554">
        <v>101166.482462</v>
      </c>
      <c r="AV31" s="554">
        <v>301609.16917499999</v>
      </c>
      <c r="AW31" s="554">
        <v>104189.279416</v>
      </c>
      <c r="AX31" s="554">
        <v>100278.418647</v>
      </c>
      <c r="AY31" s="554">
        <v>101528.060752</v>
      </c>
      <c r="AZ31" s="554">
        <v>305995.75881500001</v>
      </c>
      <c r="BA31" s="558">
        <v>1169971.1939069999</v>
      </c>
      <c r="BB31" s="554">
        <v>66071.600479000001</v>
      </c>
      <c r="BC31" s="554">
        <v>56195.934169</v>
      </c>
      <c r="BD31" s="554">
        <v>66686.295026000007</v>
      </c>
      <c r="BE31" s="554">
        <v>188953.82967400001</v>
      </c>
      <c r="BF31" s="554">
        <v>61116.955199000004</v>
      </c>
      <c r="BG31" s="554">
        <v>68437.407315000004</v>
      </c>
      <c r="BH31" s="554">
        <v>60800.478174999997</v>
      </c>
      <c r="BI31" s="554">
        <v>190354.840689</v>
      </c>
      <c r="BJ31" s="554">
        <v>66794.125732</v>
      </c>
      <c r="BK31" s="554">
        <v>67436.825349000006</v>
      </c>
      <c r="BL31" s="554">
        <v>60754.793618999996</v>
      </c>
      <c r="BM31" s="554">
        <v>194985.74470000001</v>
      </c>
      <c r="BN31" s="554">
        <v>74866.783806000007</v>
      </c>
      <c r="BO31" s="554">
        <v>64663.487847999997</v>
      </c>
      <c r="BP31" s="554">
        <v>62199.571830000001</v>
      </c>
      <c r="BQ31" s="554">
        <v>201729.84348400001</v>
      </c>
      <c r="BR31" s="298">
        <v>776024.258547</v>
      </c>
      <c r="BS31" s="554">
        <v>66831.901641999997</v>
      </c>
      <c r="BT31" s="554">
        <v>66899.471162999995</v>
      </c>
      <c r="BU31" s="554">
        <v>73883.478417999999</v>
      </c>
      <c r="BV31" s="554">
        <v>207614.85122300001</v>
      </c>
      <c r="BW31" s="554">
        <v>64363.522628999999</v>
      </c>
      <c r="BX31" s="554">
        <v>75099.337362000006</v>
      </c>
      <c r="BY31" s="554">
        <v>68834.009336000003</v>
      </c>
      <c r="BZ31" s="554">
        <v>208296.86932699999</v>
      </c>
      <c r="CA31" s="554">
        <v>77487.681439000007</v>
      </c>
      <c r="CB31" s="554">
        <v>69725.233445000005</v>
      </c>
      <c r="CC31" s="554">
        <v>73325.746727999998</v>
      </c>
      <c r="CD31" s="554">
        <v>220538.661612</v>
      </c>
      <c r="CE31" s="554">
        <v>76801.991435000004</v>
      </c>
      <c r="CF31" s="554">
        <v>77574.821186999994</v>
      </c>
      <c r="CG31" s="554">
        <v>82196.335944999999</v>
      </c>
      <c r="CH31" s="554">
        <v>236573.148567</v>
      </c>
      <c r="CI31" s="298">
        <v>873023.53072899999</v>
      </c>
      <c r="CJ31" s="554">
        <v>76379.087992000001</v>
      </c>
      <c r="CK31" s="554">
        <v>71421.906856000001</v>
      </c>
      <c r="CL31" s="554">
        <v>76806.841350000002</v>
      </c>
      <c r="CM31" s="554">
        <v>224607.836198</v>
      </c>
      <c r="CN31" s="554">
        <v>79875.115290000002</v>
      </c>
      <c r="CO31" s="554">
        <v>84219.996337000004</v>
      </c>
      <c r="CP31" s="554">
        <v>72654.631168000007</v>
      </c>
      <c r="CQ31" s="554">
        <v>236749.742795</v>
      </c>
      <c r="CR31" s="554">
        <v>82719.401320999998</v>
      </c>
      <c r="CS31" s="554">
        <v>78834.553386</v>
      </c>
      <c r="CT31" s="554">
        <v>77463.600111000007</v>
      </c>
      <c r="CU31" s="554">
        <v>239017.554818</v>
      </c>
      <c r="CV31" s="554">
        <v>82814.408815000003</v>
      </c>
      <c r="CW31" s="554">
        <v>80221.918938000003</v>
      </c>
      <c r="CX31" s="554">
        <v>86413.700343000004</v>
      </c>
      <c r="CY31" s="554">
        <v>249450.02809499999</v>
      </c>
      <c r="CZ31" s="298">
        <v>949825.161907</v>
      </c>
      <c r="DA31" s="431" t="s">
        <v>243</v>
      </c>
      <c r="DB31" s="270"/>
      <c r="DE31" s="232"/>
      <c r="DF31" s="232"/>
    </row>
    <row r="32" spans="1:116" ht="18" customHeight="1" x14ac:dyDescent="0.5">
      <c r="A32" s="90" t="s">
        <v>993</v>
      </c>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B32" s="91" t="s">
        <v>994</v>
      </c>
      <c r="DE32" s="232"/>
      <c r="DF32" s="232"/>
    </row>
    <row r="33" spans="1:110" x14ac:dyDescent="0.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E33" s="232"/>
      <c r="DF33" s="232"/>
    </row>
    <row r="34" spans="1:110" x14ac:dyDescent="0.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E34" s="232"/>
      <c r="DF34" s="232"/>
    </row>
    <row r="35" spans="1:110" x14ac:dyDescent="0.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E35" s="232"/>
      <c r="DF35" s="232"/>
    </row>
    <row r="36" spans="1:110" x14ac:dyDescent="0.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E36" s="232"/>
      <c r="DF36" s="232"/>
    </row>
    <row r="37" spans="1:110" x14ac:dyDescent="0.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E37" s="232"/>
      <c r="DF37" s="232"/>
    </row>
    <row r="38" spans="1:110" x14ac:dyDescent="0.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E38" s="232"/>
      <c r="DF38" s="232"/>
    </row>
    <row r="39" spans="1:110" x14ac:dyDescent="0.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E39" s="232"/>
      <c r="DF39" s="232"/>
    </row>
    <row r="40" spans="1:110" x14ac:dyDescent="0.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E40" s="232"/>
      <c r="DF40" s="232"/>
    </row>
    <row r="41" spans="1:110" x14ac:dyDescent="0.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E41" s="232"/>
      <c r="DF41" s="232"/>
    </row>
    <row r="42" spans="1:110" x14ac:dyDescent="0.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E42" s="232"/>
      <c r="DF42" s="232"/>
    </row>
    <row r="43" spans="1:110" x14ac:dyDescent="0.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E43" s="232"/>
      <c r="DF43" s="232"/>
    </row>
    <row r="44" spans="1:110" x14ac:dyDescent="0.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E44" s="232"/>
      <c r="DF44" s="232"/>
    </row>
    <row r="45" spans="1:110" x14ac:dyDescent="0.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E45" s="232"/>
      <c r="DF45" s="232"/>
    </row>
    <row r="46" spans="1:110" x14ac:dyDescent="0.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E46" s="232"/>
      <c r="DF46" s="232"/>
    </row>
    <row r="47" spans="1:110" x14ac:dyDescent="0.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E47" s="232"/>
      <c r="DF47" s="232"/>
    </row>
    <row r="48" spans="1:110" x14ac:dyDescent="0.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E48" s="232"/>
      <c r="DF48" s="232"/>
    </row>
    <row r="49" spans="1:110" x14ac:dyDescent="0.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E49" s="232"/>
      <c r="DF49" s="232"/>
    </row>
    <row r="50" spans="1:110" x14ac:dyDescent="0.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E50" s="232"/>
      <c r="DF50" s="232"/>
    </row>
    <row r="51" spans="1:110" x14ac:dyDescent="0.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E51" s="232"/>
      <c r="DF51" s="232"/>
    </row>
    <row r="52" spans="1:110" x14ac:dyDescent="0.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E52" s="232"/>
      <c r="DF52" s="232"/>
    </row>
    <row r="53" spans="1:110" x14ac:dyDescent="0.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E53" s="232"/>
      <c r="DF53" s="232"/>
    </row>
    <row r="54" spans="1:110" x14ac:dyDescent="0.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E54" s="232"/>
      <c r="DF54" s="232"/>
    </row>
    <row r="55" spans="1:110" x14ac:dyDescent="0.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E55" s="232"/>
      <c r="DF55" s="232"/>
    </row>
    <row r="56" spans="1:110" x14ac:dyDescent="0.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E56" s="232"/>
      <c r="DF56" s="232"/>
    </row>
    <row r="57" spans="1:110" x14ac:dyDescent="0.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E57" s="232"/>
      <c r="DF57" s="232"/>
    </row>
    <row r="58" spans="1:110" x14ac:dyDescent="0.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E58" s="232"/>
      <c r="DF58" s="232"/>
    </row>
    <row r="59" spans="1:110" x14ac:dyDescent="0.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E59" s="232"/>
      <c r="DF59" s="232"/>
    </row>
    <row r="60" spans="1:110" x14ac:dyDescent="0.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E60" s="232"/>
      <c r="DF60" s="232"/>
    </row>
    <row r="61" spans="1:110" x14ac:dyDescent="0.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E61" s="232"/>
      <c r="DF61" s="232"/>
    </row>
    <row r="62" spans="1:110" x14ac:dyDescent="0.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E62" s="232"/>
      <c r="DF62" s="232"/>
    </row>
    <row r="63" spans="1:110" x14ac:dyDescent="0.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E63" s="232"/>
      <c r="DF63" s="232"/>
    </row>
    <row r="64" spans="1:110" x14ac:dyDescent="0.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E64" s="232"/>
      <c r="DF64" s="232"/>
    </row>
    <row r="65" spans="1:110" x14ac:dyDescent="0.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E65" s="232"/>
      <c r="DF65" s="232"/>
    </row>
    <row r="66" spans="1:110" x14ac:dyDescent="0.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E66" s="232"/>
      <c r="DF66" s="232"/>
    </row>
    <row r="67" spans="1:110" x14ac:dyDescent="0.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E67" s="232"/>
      <c r="DF67" s="232"/>
    </row>
    <row r="68" spans="1:110" x14ac:dyDescent="0.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E68" s="232"/>
      <c r="DF68" s="232"/>
    </row>
    <row r="69" spans="1:110" x14ac:dyDescent="0.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E69" s="232"/>
      <c r="DF69" s="232"/>
    </row>
    <row r="70" spans="1:110" x14ac:dyDescent="0.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E70" s="232"/>
      <c r="DF70" s="232"/>
    </row>
    <row r="71" spans="1:110" x14ac:dyDescent="0.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E71" s="232"/>
      <c r="DF71" s="232"/>
    </row>
    <row r="72" spans="1:110" x14ac:dyDescent="0.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E72" s="232"/>
      <c r="DF72" s="232"/>
    </row>
    <row r="73" spans="1:110" x14ac:dyDescent="0.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E73" s="232"/>
      <c r="DF73" s="232"/>
    </row>
    <row r="74" spans="1:110" x14ac:dyDescent="0.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E74" s="232"/>
      <c r="DF74" s="232"/>
    </row>
    <row r="75" spans="1:110" x14ac:dyDescent="0.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E75" s="232"/>
      <c r="DF75" s="232"/>
    </row>
    <row r="76" spans="1:110" x14ac:dyDescent="0.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E76" s="232"/>
      <c r="DF76" s="232"/>
    </row>
    <row r="77" spans="1:110" x14ac:dyDescent="0.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E77" s="232"/>
      <c r="DF77" s="232"/>
    </row>
    <row r="78" spans="1:110" x14ac:dyDescent="0.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E78" s="232"/>
      <c r="DF78" s="232"/>
    </row>
    <row r="79" spans="1:110" x14ac:dyDescent="0.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E79" s="232"/>
      <c r="DF79" s="232"/>
    </row>
    <row r="80" spans="1:110" x14ac:dyDescent="0.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E80" s="232"/>
      <c r="DF80" s="232"/>
    </row>
    <row r="81" spans="1:110" x14ac:dyDescent="0.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E81" s="232"/>
      <c r="DF81" s="232"/>
    </row>
    <row r="82" spans="1:110"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E82" s="232"/>
      <c r="DF82" s="232"/>
    </row>
    <row r="83" spans="1:110"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E83" s="232"/>
      <c r="DF83" s="232"/>
    </row>
    <row r="84" spans="1:110"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E84" s="232"/>
      <c r="DF84" s="232"/>
    </row>
    <row r="85" spans="1:110"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E85" s="232"/>
      <c r="DF85" s="232"/>
    </row>
    <row r="86" spans="1:110"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E86" s="232"/>
      <c r="DF86" s="232"/>
    </row>
    <row r="87" spans="1:110"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E87" s="232"/>
      <c r="DF87" s="232"/>
    </row>
    <row r="88" spans="1:110"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E88" s="232"/>
      <c r="DF88" s="232"/>
    </row>
    <row r="89" spans="1:110"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E89" s="232"/>
      <c r="DF89" s="232"/>
    </row>
    <row r="90" spans="1:110"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E90" s="232"/>
      <c r="DF90" s="232"/>
    </row>
    <row r="91" spans="1:110"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E91" s="232"/>
      <c r="DF91" s="232"/>
    </row>
    <row r="92" spans="1:110" x14ac:dyDescent="0.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E92" s="232"/>
      <c r="DF92" s="232"/>
    </row>
    <row r="93" spans="1:110" x14ac:dyDescent="0.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E93" s="232"/>
      <c r="DF93" s="232"/>
    </row>
    <row r="94" spans="1:110" x14ac:dyDescent="0.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E94" s="232"/>
      <c r="DF94" s="232"/>
    </row>
    <row r="95" spans="1:110" x14ac:dyDescent="0.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E95" s="232"/>
      <c r="DF95" s="232"/>
    </row>
    <row r="96" spans="1:110" x14ac:dyDescent="0.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E96" s="232"/>
      <c r="DF96" s="232"/>
    </row>
    <row r="97" spans="1:110" x14ac:dyDescent="0.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E97" s="232"/>
      <c r="DF97" s="232"/>
    </row>
    <row r="98" spans="1:110" x14ac:dyDescent="0.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E98" s="232"/>
      <c r="DF98" s="232"/>
    </row>
    <row r="99" spans="1:110" x14ac:dyDescent="0.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E99" s="232"/>
      <c r="DF99" s="232"/>
    </row>
    <row r="100" spans="1:110" x14ac:dyDescent="0.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E100" s="232"/>
      <c r="DF100" s="232"/>
    </row>
    <row r="101" spans="1:110" x14ac:dyDescent="0.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E101" s="232"/>
      <c r="DF101" s="232"/>
    </row>
    <row r="102" spans="1:110" x14ac:dyDescent="0.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E102" s="232"/>
      <c r="DF102" s="232"/>
    </row>
    <row r="103" spans="1:110" x14ac:dyDescent="0.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E103" s="232"/>
      <c r="DF103" s="232"/>
    </row>
    <row r="104" spans="1:110" x14ac:dyDescent="0.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E104" s="232"/>
      <c r="DF104" s="232"/>
    </row>
    <row r="105" spans="1:110" x14ac:dyDescent="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E105" s="232"/>
      <c r="DF105" s="232"/>
    </row>
    <row r="106" spans="1:110" x14ac:dyDescent="0.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E106" s="232"/>
      <c r="DF106" s="232"/>
    </row>
  </sheetData>
  <mergeCells count="6">
    <mergeCell ref="DB4:DB5"/>
    <mergeCell ref="A4:A5"/>
    <mergeCell ref="B4:B5"/>
    <mergeCell ref="DA4:DA5"/>
    <mergeCell ref="C4:BA4"/>
    <mergeCell ref="BB4:CZ4"/>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711F2-42ED-48B7-8418-3EB2BD9F37C4}">
  <sheetPr>
    <tabColor rgb="FF9BA8C2"/>
    <pageSetUpPr autoPageBreaks="0"/>
  </sheetPr>
  <dimension ref="A1:DL115"/>
  <sheetViews>
    <sheetView showGridLines="0" rightToLeft="1" zoomScaleNormal="100" workbookViewId="0">
      <selection activeCell="S47" sqref="S47"/>
    </sheetView>
  </sheetViews>
  <sheetFormatPr defaultColWidth="8.88671875" defaultRowHeight="18" outlineLevelRow="1" outlineLevelCol="2" x14ac:dyDescent="0.5"/>
  <cols>
    <col min="1" max="1" width="5.44140625" style="232" customWidth="1"/>
    <col min="2" max="2" width="32.33203125" style="232" customWidth="1"/>
    <col min="3" max="5" width="6.6640625" style="232" hidden="1" customWidth="1" outlineLevel="2"/>
    <col min="6" max="6" width="6.6640625" style="232" hidden="1" customWidth="1" outlineLevel="1"/>
    <col min="7" max="9" width="6.6640625" style="232" hidden="1" customWidth="1" outlineLevel="2"/>
    <col min="10" max="10" width="6.6640625" style="232" hidden="1" customWidth="1" outlineLevel="1"/>
    <col min="11" max="13" width="6.6640625" style="232" hidden="1" customWidth="1" outlineLevel="2"/>
    <col min="14" max="14" width="6.6640625" style="232" hidden="1" customWidth="1" outlineLevel="1"/>
    <col min="15" max="17" width="6.6640625" style="232" hidden="1" customWidth="1" outlineLevel="2"/>
    <col min="18" max="18" width="6.6640625" style="232" hidden="1" customWidth="1" outlineLevel="1"/>
    <col min="19" max="19" width="11.109375" style="232" customWidth="1" collapsed="1"/>
    <col min="20" max="22" width="6.6640625" style="232" hidden="1" customWidth="1" outlineLevel="2"/>
    <col min="23" max="23" width="6.6640625" style="232" hidden="1" customWidth="1" outlineLevel="1"/>
    <col min="24" max="26" width="6.6640625" style="232" hidden="1" customWidth="1" outlineLevel="2"/>
    <col min="27" max="27" width="6.6640625" style="232" hidden="1" customWidth="1" outlineLevel="1"/>
    <col min="28" max="30" width="6.6640625" style="232" hidden="1" customWidth="1" outlineLevel="2"/>
    <col min="31" max="31" width="6.6640625" style="232" hidden="1" customWidth="1" outlineLevel="1"/>
    <col min="32" max="34" width="6.6640625" style="232" hidden="1" customWidth="1" outlineLevel="2"/>
    <col min="35" max="35" width="6.6640625" style="232" hidden="1" customWidth="1" outlineLevel="1"/>
    <col min="36" max="36" width="11.109375" style="232" customWidth="1" collapsed="1"/>
    <col min="37" max="39" width="6.6640625" style="232" hidden="1" customWidth="1" outlineLevel="2"/>
    <col min="40" max="40" width="6.6640625" style="232" hidden="1" customWidth="1" outlineLevel="1"/>
    <col min="41" max="43" width="6.6640625" style="232" hidden="1" customWidth="1" outlineLevel="2"/>
    <col min="44" max="44" width="6.6640625" style="232" hidden="1" customWidth="1" outlineLevel="1"/>
    <col min="45" max="47" width="6.6640625" style="232" hidden="1" customWidth="1" outlineLevel="2"/>
    <col min="48" max="48" width="6.6640625" style="232" hidden="1" customWidth="1" outlineLevel="1"/>
    <col min="49" max="51" width="6.6640625" style="232" hidden="1" customWidth="1" outlineLevel="2"/>
    <col min="52" max="52" width="6.6640625" style="232" hidden="1" customWidth="1" outlineLevel="1"/>
    <col min="53" max="53" width="11.109375" style="232" customWidth="1" collapsed="1"/>
    <col min="54" max="56" width="6.6640625" style="232" hidden="1" customWidth="1" outlineLevel="2"/>
    <col min="57" max="57" width="6.6640625" style="232" hidden="1" customWidth="1" outlineLevel="1"/>
    <col min="58" max="60" width="6.6640625" style="232" hidden="1" customWidth="1" outlineLevel="2"/>
    <col min="61" max="61" width="6.6640625" style="232" hidden="1" customWidth="1" outlineLevel="1"/>
    <col min="62" max="64" width="6.6640625" style="232" hidden="1" customWidth="1" outlineLevel="2"/>
    <col min="65" max="65" width="6.6640625" style="232" hidden="1" customWidth="1" outlineLevel="1"/>
    <col min="66" max="68" width="6.6640625" style="232" hidden="1" customWidth="1" outlineLevel="2"/>
    <col min="69" max="69" width="6.6640625" style="232" hidden="1" customWidth="1" outlineLevel="1"/>
    <col min="70" max="70" width="11.109375" style="232" customWidth="1" collapsed="1"/>
    <col min="71" max="73" width="6.6640625" style="232" hidden="1" customWidth="1" outlineLevel="2"/>
    <col min="74" max="74" width="6.6640625" style="232" hidden="1" customWidth="1" outlineLevel="1"/>
    <col min="75" max="77" width="6.6640625" style="232" hidden="1" customWidth="1" outlineLevel="2"/>
    <col min="78" max="78" width="6.6640625" style="232" hidden="1" customWidth="1" outlineLevel="1"/>
    <col min="79" max="81" width="6.6640625" style="232" hidden="1" customWidth="1" outlineLevel="2"/>
    <col min="82" max="82" width="6.6640625" style="232" hidden="1" customWidth="1" outlineLevel="1"/>
    <col min="83" max="85" width="6.6640625" style="232" hidden="1" customWidth="1" outlineLevel="2"/>
    <col min="86" max="86" width="6.6640625" style="232" hidden="1" customWidth="1" outlineLevel="1"/>
    <col min="87" max="87" width="11.109375" style="232" customWidth="1" collapsed="1"/>
    <col min="88" max="90" width="6.6640625" style="232" hidden="1" customWidth="1" outlineLevel="2"/>
    <col min="91" max="91" width="6.6640625" style="232" hidden="1" customWidth="1" outlineLevel="1"/>
    <col min="92" max="94" width="6.6640625" style="232" hidden="1" customWidth="1" outlineLevel="2"/>
    <col min="95" max="95" width="6.6640625" style="232" hidden="1" customWidth="1" outlineLevel="1"/>
    <col min="96" max="98" width="6.6640625" style="232" hidden="1" customWidth="1" outlineLevel="2"/>
    <col min="99" max="99" width="6.6640625" style="232" hidden="1" customWidth="1" outlineLevel="1"/>
    <col min="100" max="102" width="6.6640625" style="232" hidden="1" customWidth="1" outlineLevel="2"/>
    <col min="103" max="103" width="6.6640625" style="232" hidden="1" customWidth="1" outlineLevel="1"/>
    <col min="104" max="104" width="11.109375" style="232" customWidth="1" collapsed="1"/>
    <col min="105" max="105" width="32.33203125" style="232" customWidth="1"/>
    <col min="106" max="106" width="5.44140625" style="232" customWidth="1"/>
    <col min="107" max="108" width="8.88671875" style="232"/>
    <col min="109" max="110" width="8.88671875" style="239"/>
    <col min="111" max="344" width="8.88671875" style="232"/>
    <col min="345" max="345" width="5.88671875" style="232" customWidth="1"/>
    <col min="346" max="346" width="32.88671875" style="232" customWidth="1"/>
    <col min="347" max="347" width="5.88671875" style="232" customWidth="1"/>
    <col min="348" max="348" width="32.88671875" style="232" customWidth="1"/>
    <col min="349" max="354" width="8.88671875" style="232"/>
    <col min="355" max="355" width="32.88671875" style="232" customWidth="1"/>
    <col min="356" max="356" width="5.88671875" style="232" customWidth="1"/>
    <col min="357" max="357" width="32.88671875" style="232" customWidth="1"/>
    <col min="358" max="358" width="5.88671875" style="232" customWidth="1"/>
    <col min="359" max="600" width="8.88671875" style="232"/>
    <col min="601" max="601" width="5.88671875" style="232" customWidth="1"/>
    <col min="602" max="602" width="32.88671875" style="232" customWidth="1"/>
    <col min="603" max="603" width="5.88671875" style="232" customWidth="1"/>
    <col min="604" max="604" width="32.88671875" style="232" customWidth="1"/>
    <col min="605" max="610" width="8.88671875" style="232"/>
    <col min="611" max="611" width="32.88671875" style="232" customWidth="1"/>
    <col min="612" max="612" width="5.88671875" style="232" customWidth="1"/>
    <col min="613" max="613" width="32.88671875" style="232" customWidth="1"/>
    <col min="614" max="614" width="5.88671875" style="232" customWidth="1"/>
    <col min="615" max="856" width="8.88671875" style="232"/>
    <col min="857" max="857" width="5.88671875" style="232" customWidth="1"/>
    <col min="858" max="858" width="32.88671875" style="232" customWidth="1"/>
    <col min="859" max="859" width="5.88671875" style="232" customWidth="1"/>
    <col min="860" max="860" width="32.88671875" style="232" customWidth="1"/>
    <col min="861" max="866" width="8.88671875" style="232"/>
    <col min="867" max="867" width="32.88671875" style="232" customWidth="1"/>
    <col min="868" max="868" width="5.88671875" style="232" customWidth="1"/>
    <col min="869" max="869" width="32.88671875" style="232" customWidth="1"/>
    <col min="870" max="870" width="5.88671875" style="232" customWidth="1"/>
    <col min="871" max="1112" width="8.88671875" style="232"/>
    <col min="1113" max="1113" width="5.88671875" style="232" customWidth="1"/>
    <col min="1114" max="1114" width="32.88671875" style="232" customWidth="1"/>
    <col min="1115" max="1115" width="5.88671875" style="232" customWidth="1"/>
    <col min="1116" max="1116" width="32.88671875" style="232" customWidth="1"/>
    <col min="1117" max="1122" width="8.88671875" style="232"/>
    <col min="1123" max="1123" width="32.88671875" style="232" customWidth="1"/>
    <col min="1124" max="1124" width="5.88671875" style="232" customWidth="1"/>
    <col min="1125" max="1125" width="32.88671875" style="232" customWidth="1"/>
    <col min="1126" max="1126" width="5.88671875" style="232" customWidth="1"/>
    <col min="1127" max="1368" width="8.88671875" style="232"/>
    <col min="1369" max="1369" width="5.88671875" style="232" customWidth="1"/>
    <col min="1370" max="1370" width="32.88671875" style="232" customWidth="1"/>
    <col min="1371" max="1371" width="5.88671875" style="232" customWidth="1"/>
    <col min="1372" max="1372" width="32.88671875" style="232" customWidth="1"/>
    <col min="1373" max="1378" width="8.88671875" style="232"/>
    <col min="1379" max="1379" width="32.88671875" style="232" customWidth="1"/>
    <col min="1380" max="1380" width="5.88671875" style="232" customWidth="1"/>
    <col min="1381" max="1381" width="32.88671875" style="232" customWidth="1"/>
    <col min="1382" max="1382" width="5.88671875" style="232" customWidth="1"/>
    <col min="1383" max="1624" width="8.88671875" style="232"/>
    <col min="1625" max="1625" width="5.88671875" style="232" customWidth="1"/>
    <col min="1626" max="1626" width="32.88671875" style="232" customWidth="1"/>
    <col min="1627" max="1627" width="5.88671875" style="232" customWidth="1"/>
    <col min="1628" max="1628" width="32.88671875" style="232" customWidth="1"/>
    <col min="1629" max="1634" width="8.88671875" style="232"/>
    <col min="1635" max="1635" width="32.88671875" style="232" customWidth="1"/>
    <col min="1636" max="1636" width="5.88671875" style="232" customWidth="1"/>
    <col min="1637" max="1637" width="32.88671875" style="232" customWidth="1"/>
    <col min="1638" max="1638" width="5.88671875" style="232" customWidth="1"/>
    <col min="1639" max="1880" width="8.88671875" style="232"/>
    <col min="1881" max="1881" width="5.88671875" style="232" customWidth="1"/>
    <col min="1882" max="1882" width="32.88671875" style="232" customWidth="1"/>
    <col min="1883" max="1883" width="5.88671875" style="232" customWidth="1"/>
    <col min="1884" max="1884" width="32.88671875" style="232" customWidth="1"/>
    <col min="1885" max="1890" width="8.88671875" style="232"/>
    <col min="1891" max="1891" width="32.88671875" style="232" customWidth="1"/>
    <col min="1892" max="1892" width="5.88671875" style="232" customWidth="1"/>
    <col min="1893" max="1893" width="32.88671875" style="232" customWidth="1"/>
    <col min="1894" max="1894" width="5.88671875" style="232" customWidth="1"/>
    <col min="1895" max="2136" width="8.88671875" style="232"/>
    <col min="2137" max="2137" width="5.88671875" style="232" customWidth="1"/>
    <col min="2138" max="2138" width="32.88671875" style="232" customWidth="1"/>
    <col min="2139" max="2139" width="5.88671875" style="232" customWidth="1"/>
    <col min="2140" max="2140" width="32.88671875" style="232" customWidth="1"/>
    <col min="2141" max="2146" width="8.88671875" style="232"/>
    <col min="2147" max="2147" width="32.88671875" style="232" customWidth="1"/>
    <col min="2148" max="2148" width="5.88671875" style="232" customWidth="1"/>
    <col min="2149" max="2149" width="32.88671875" style="232" customWidth="1"/>
    <col min="2150" max="2150" width="5.88671875" style="232" customWidth="1"/>
    <col min="2151" max="2392" width="8.88671875" style="232"/>
    <col min="2393" max="2393" width="5.88671875" style="232" customWidth="1"/>
    <col min="2394" max="2394" width="32.88671875" style="232" customWidth="1"/>
    <col min="2395" max="2395" width="5.88671875" style="232" customWidth="1"/>
    <col min="2396" max="2396" width="32.88671875" style="232" customWidth="1"/>
    <col min="2397" max="2402" width="8.88671875" style="232"/>
    <col min="2403" max="2403" width="32.88671875" style="232" customWidth="1"/>
    <col min="2404" max="2404" width="5.88671875" style="232" customWidth="1"/>
    <col min="2405" max="2405" width="32.88671875" style="232" customWidth="1"/>
    <col min="2406" max="2406" width="5.88671875" style="232" customWidth="1"/>
    <col min="2407" max="2648" width="8.88671875" style="232"/>
    <col min="2649" max="2649" width="5.88671875" style="232" customWidth="1"/>
    <col min="2650" max="2650" width="32.88671875" style="232" customWidth="1"/>
    <col min="2651" max="2651" width="5.88671875" style="232" customWidth="1"/>
    <col min="2652" max="2652" width="32.88671875" style="232" customWidth="1"/>
    <col min="2653" max="2658" width="8.88671875" style="232"/>
    <col min="2659" max="2659" width="32.88671875" style="232" customWidth="1"/>
    <col min="2660" max="2660" width="5.88671875" style="232" customWidth="1"/>
    <col min="2661" max="2661" width="32.88671875" style="232" customWidth="1"/>
    <col min="2662" max="2662" width="5.88671875" style="232" customWidth="1"/>
    <col min="2663" max="2904" width="8.88671875" style="232"/>
    <col min="2905" max="2905" width="5.88671875" style="232" customWidth="1"/>
    <col min="2906" max="2906" width="32.88671875" style="232" customWidth="1"/>
    <col min="2907" max="2907" width="5.88671875" style="232" customWidth="1"/>
    <col min="2908" max="2908" width="32.88671875" style="232" customWidth="1"/>
    <col min="2909" max="2914" width="8.88671875" style="232"/>
    <col min="2915" max="2915" width="32.88671875" style="232" customWidth="1"/>
    <col min="2916" max="2916" width="5.88671875" style="232" customWidth="1"/>
    <col min="2917" max="2917" width="32.88671875" style="232" customWidth="1"/>
    <col min="2918" max="2918" width="5.88671875" style="232" customWidth="1"/>
    <col min="2919" max="3160" width="8.88671875" style="232"/>
    <col min="3161" max="3161" width="5.88671875" style="232" customWidth="1"/>
    <col min="3162" max="3162" width="32.88671875" style="232" customWidth="1"/>
    <col min="3163" max="3163" width="5.88671875" style="232" customWidth="1"/>
    <col min="3164" max="3164" width="32.88671875" style="232" customWidth="1"/>
    <col min="3165" max="3170" width="8.88671875" style="232"/>
    <col min="3171" max="3171" width="32.88671875" style="232" customWidth="1"/>
    <col min="3172" max="3172" width="5.88671875" style="232" customWidth="1"/>
    <col min="3173" max="3173" width="32.88671875" style="232" customWidth="1"/>
    <col min="3174" max="3174" width="5.88671875" style="232" customWidth="1"/>
    <col min="3175" max="3416" width="8.88671875" style="232"/>
    <col min="3417" max="3417" width="5.88671875" style="232" customWidth="1"/>
    <col min="3418" max="3418" width="32.88671875" style="232" customWidth="1"/>
    <col min="3419" max="3419" width="5.88671875" style="232" customWidth="1"/>
    <col min="3420" max="3420" width="32.88671875" style="232" customWidth="1"/>
    <col min="3421" max="3426" width="8.88671875" style="232"/>
    <col min="3427" max="3427" width="32.88671875" style="232" customWidth="1"/>
    <col min="3428" max="3428" width="5.88671875" style="232" customWidth="1"/>
    <col min="3429" max="3429" width="32.88671875" style="232" customWidth="1"/>
    <col min="3430" max="3430" width="5.88671875" style="232" customWidth="1"/>
    <col min="3431" max="3672" width="8.88671875" style="232"/>
    <col min="3673" max="3673" width="5.88671875" style="232" customWidth="1"/>
    <col min="3674" max="3674" width="32.88671875" style="232" customWidth="1"/>
    <col min="3675" max="3675" width="5.88671875" style="232" customWidth="1"/>
    <col min="3676" max="3676" width="32.88671875" style="232" customWidth="1"/>
    <col min="3677" max="3682" width="8.88671875" style="232"/>
    <col min="3683" max="3683" width="32.88671875" style="232" customWidth="1"/>
    <col min="3684" max="3684" width="5.88671875" style="232" customWidth="1"/>
    <col min="3685" max="3685" width="32.88671875" style="232" customWidth="1"/>
    <col min="3686" max="3686" width="5.88671875" style="232" customWidth="1"/>
    <col min="3687" max="3928" width="8.88671875" style="232"/>
    <col min="3929" max="3929" width="5.88671875" style="232" customWidth="1"/>
    <col min="3930" max="3930" width="32.88671875" style="232" customWidth="1"/>
    <col min="3931" max="3931" width="5.88671875" style="232" customWidth="1"/>
    <col min="3932" max="3932" width="32.88671875" style="232" customWidth="1"/>
    <col min="3933" max="3938" width="8.88671875" style="232"/>
    <col min="3939" max="3939" width="32.88671875" style="232" customWidth="1"/>
    <col min="3940" max="3940" width="5.88671875" style="232" customWidth="1"/>
    <col min="3941" max="3941" width="32.88671875" style="232" customWidth="1"/>
    <col min="3942" max="3942" width="5.88671875" style="232" customWidth="1"/>
    <col min="3943" max="4184" width="8.88671875" style="232"/>
    <col min="4185" max="4185" width="5.88671875" style="232" customWidth="1"/>
    <col min="4186" max="4186" width="32.88671875" style="232" customWidth="1"/>
    <col min="4187" max="4187" width="5.88671875" style="232" customWidth="1"/>
    <col min="4188" max="4188" width="32.88671875" style="232" customWidth="1"/>
    <col min="4189" max="4194" width="8.88671875" style="232"/>
    <col min="4195" max="4195" width="32.88671875" style="232" customWidth="1"/>
    <col min="4196" max="4196" width="5.88671875" style="232" customWidth="1"/>
    <col min="4197" max="4197" width="32.88671875" style="232" customWidth="1"/>
    <col min="4198" max="4198" width="5.88671875" style="232" customWidth="1"/>
    <col min="4199" max="4440" width="8.88671875" style="232"/>
    <col min="4441" max="4441" width="5.88671875" style="232" customWidth="1"/>
    <col min="4442" max="4442" width="32.88671875" style="232" customWidth="1"/>
    <col min="4443" max="4443" width="5.88671875" style="232" customWidth="1"/>
    <col min="4444" max="4444" width="32.88671875" style="232" customWidth="1"/>
    <col min="4445" max="4450" width="8.88671875" style="232"/>
    <col min="4451" max="4451" width="32.88671875" style="232" customWidth="1"/>
    <col min="4452" max="4452" width="5.88671875" style="232" customWidth="1"/>
    <col min="4453" max="4453" width="32.88671875" style="232" customWidth="1"/>
    <col min="4454" max="4454" width="5.88671875" style="232" customWidth="1"/>
    <col min="4455" max="4696" width="8.88671875" style="232"/>
    <col min="4697" max="4697" width="5.88671875" style="232" customWidth="1"/>
    <col min="4698" max="4698" width="32.88671875" style="232" customWidth="1"/>
    <col min="4699" max="4699" width="5.88671875" style="232" customWidth="1"/>
    <col min="4700" max="4700" width="32.88671875" style="232" customWidth="1"/>
    <col min="4701" max="4706" width="8.88671875" style="232"/>
    <col min="4707" max="4707" width="32.88671875" style="232" customWidth="1"/>
    <col min="4708" max="4708" width="5.88671875" style="232" customWidth="1"/>
    <col min="4709" max="4709" width="32.88671875" style="232" customWidth="1"/>
    <col min="4710" max="4710" width="5.88671875" style="232" customWidth="1"/>
    <col min="4711" max="4952" width="8.88671875" style="232"/>
    <col min="4953" max="4953" width="5.88671875" style="232" customWidth="1"/>
    <col min="4954" max="4954" width="32.88671875" style="232" customWidth="1"/>
    <col min="4955" max="4955" width="5.88671875" style="232" customWidth="1"/>
    <col min="4956" max="4956" width="32.88671875" style="232" customWidth="1"/>
    <col min="4957" max="4962" width="8.88671875" style="232"/>
    <col min="4963" max="4963" width="32.88671875" style="232" customWidth="1"/>
    <col min="4964" max="4964" width="5.88671875" style="232" customWidth="1"/>
    <col min="4965" max="4965" width="32.88671875" style="232" customWidth="1"/>
    <col min="4966" max="4966" width="5.88671875" style="232" customWidth="1"/>
    <col min="4967" max="5208" width="8.88671875" style="232"/>
    <col min="5209" max="5209" width="5.88671875" style="232" customWidth="1"/>
    <col min="5210" max="5210" width="32.88671875" style="232" customWidth="1"/>
    <col min="5211" max="5211" width="5.88671875" style="232" customWidth="1"/>
    <col min="5212" max="5212" width="32.88671875" style="232" customWidth="1"/>
    <col min="5213" max="5218" width="8.88671875" style="232"/>
    <col min="5219" max="5219" width="32.88671875" style="232" customWidth="1"/>
    <col min="5220" max="5220" width="5.88671875" style="232" customWidth="1"/>
    <col min="5221" max="5221" width="32.88671875" style="232" customWidth="1"/>
    <col min="5222" max="5222" width="5.88671875" style="232" customWidth="1"/>
    <col min="5223" max="5464" width="8.88671875" style="232"/>
    <col min="5465" max="5465" width="5.88671875" style="232" customWidth="1"/>
    <col min="5466" max="5466" width="32.88671875" style="232" customWidth="1"/>
    <col min="5467" max="5467" width="5.88671875" style="232" customWidth="1"/>
    <col min="5468" max="5468" width="32.88671875" style="232" customWidth="1"/>
    <col min="5469" max="5474" width="8.88671875" style="232"/>
    <col min="5475" max="5475" width="32.88671875" style="232" customWidth="1"/>
    <col min="5476" max="5476" width="5.88671875" style="232" customWidth="1"/>
    <col min="5477" max="5477" width="32.88671875" style="232" customWidth="1"/>
    <col min="5478" max="5478" width="5.88671875" style="232" customWidth="1"/>
    <col min="5479" max="5720" width="8.88671875" style="232"/>
    <col min="5721" max="5721" width="5.88671875" style="232" customWidth="1"/>
    <col min="5722" max="5722" width="32.88671875" style="232" customWidth="1"/>
    <col min="5723" max="5723" width="5.88671875" style="232" customWidth="1"/>
    <col min="5724" max="5724" width="32.88671875" style="232" customWidth="1"/>
    <col min="5725" max="5730" width="8.88671875" style="232"/>
    <col min="5731" max="5731" width="32.88671875" style="232" customWidth="1"/>
    <col min="5732" max="5732" width="5.88671875" style="232" customWidth="1"/>
    <col min="5733" max="5733" width="32.88671875" style="232" customWidth="1"/>
    <col min="5734" max="5734" width="5.88671875" style="232" customWidth="1"/>
    <col min="5735" max="5976" width="8.88671875" style="232"/>
    <col min="5977" max="5977" width="5.88671875" style="232" customWidth="1"/>
    <col min="5978" max="5978" width="32.88671875" style="232" customWidth="1"/>
    <col min="5979" max="5979" width="5.88671875" style="232" customWidth="1"/>
    <col min="5980" max="5980" width="32.88671875" style="232" customWidth="1"/>
    <col min="5981" max="5986" width="8.88671875" style="232"/>
    <col min="5987" max="5987" width="32.88671875" style="232" customWidth="1"/>
    <col min="5988" max="5988" width="5.88671875" style="232" customWidth="1"/>
    <col min="5989" max="5989" width="32.88671875" style="232" customWidth="1"/>
    <col min="5990" max="5990" width="5.88671875" style="232" customWidth="1"/>
    <col min="5991" max="6232" width="8.88671875" style="232"/>
    <col min="6233" max="6233" width="5.88671875" style="232" customWidth="1"/>
    <col min="6234" max="6234" width="32.88671875" style="232" customWidth="1"/>
    <col min="6235" max="6235" width="5.88671875" style="232" customWidth="1"/>
    <col min="6236" max="6236" width="32.88671875" style="232" customWidth="1"/>
    <col min="6237" max="6242" width="8.88671875" style="232"/>
    <col min="6243" max="6243" width="32.88671875" style="232" customWidth="1"/>
    <col min="6244" max="6244" width="5.88671875" style="232" customWidth="1"/>
    <col min="6245" max="6245" width="32.88671875" style="232" customWidth="1"/>
    <col min="6246" max="6246" width="5.88671875" style="232" customWidth="1"/>
    <col min="6247" max="6488" width="8.88671875" style="232"/>
    <col min="6489" max="6489" width="5.88671875" style="232" customWidth="1"/>
    <col min="6490" max="6490" width="32.88671875" style="232" customWidth="1"/>
    <col min="6491" max="6491" width="5.88671875" style="232" customWidth="1"/>
    <col min="6492" max="6492" width="32.88671875" style="232" customWidth="1"/>
    <col min="6493" max="6498" width="8.88671875" style="232"/>
    <col min="6499" max="6499" width="32.88671875" style="232" customWidth="1"/>
    <col min="6500" max="6500" width="5.88671875" style="232" customWidth="1"/>
    <col min="6501" max="6501" width="32.88671875" style="232" customWidth="1"/>
    <col min="6502" max="6502" width="5.88671875" style="232" customWidth="1"/>
    <col min="6503" max="6744" width="8.88671875" style="232"/>
    <col min="6745" max="6745" width="5.88671875" style="232" customWidth="1"/>
    <col min="6746" max="6746" width="32.88671875" style="232" customWidth="1"/>
    <col min="6747" max="6747" width="5.88671875" style="232" customWidth="1"/>
    <col min="6748" max="6748" width="32.88671875" style="232" customWidth="1"/>
    <col min="6749" max="6754" width="8.88671875" style="232"/>
    <col min="6755" max="6755" width="32.88671875" style="232" customWidth="1"/>
    <col min="6756" max="6756" width="5.88671875" style="232" customWidth="1"/>
    <col min="6757" max="6757" width="32.88671875" style="232" customWidth="1"/>
    <col min="6758" max="6758" width="5.88671875" style="232" customWidth="1"/>
    <col min="6759" max="7000" width="8.88671875" style="232"/>
    <col min="7001" max="7001" width="5.88671875" style="232" customWidth="1"/>
    <col min="7002" max="7002" width="32.88671875" style="232" customWidth="1"/>
    <col min="7003" max="7003" width="5.88671875" style="232" customWidth="1"/>
    <col min="7004" max="7004" width="32.88671875" style="232" customWidth="1"/>
    <col min="7005" max="7010" width="8.88671875" style="232"/>
    <col min="7011" max="7011" width="32.88671875" style="232" customWidth="1"/>
    <col min="7012" max="7012" width="5.88671875" style="232" customWidth="1"/>
    <col min="7013" max="7013" width="32.88671875" style="232" customWidth="1"/>
    <col min="7014" max="7014" width="5.88671875" style="232" customWidth="1"/>
    <col min="7015" max="7256" width="8.88671875" style="232"/>
    <col min="7257" max="7257" width="5.88671875" style="232" customWidth="1"/>
    <col min="7258" max="7258" width="32.88671875" style="232" customWidth="1"/>
    <col min="7259" max="7259" width="5.88671875" style="232" customWidth="1"/>
    <col min="7260" max="7260" width="32.88671875" style="232" customWidth="1"/>
    <col min="7261" max="7266" width="8.88671875" style="232"/>
    <col min="7267" max="7267" width="32.88671875" style="232" customWidth="1"/>
    <col min="7268" max="7268" width="5.88671875" style="232" customWidth="1"/>
    <col min="7269" max="7269" width="32.88671875" style="232" customWidth="1"/>
    <col min="7270" max="7270" width="5.88671875" style="232" customWidth="1"/>
    <col min="7271" max="7512" width="8.88671875" style="232"/>
    <col min="7513" max="7513" width="5.88671875" style="232" customWidth="1"/>
    <col min="7514" max="7514" width="32.88671875" style="232" customWidth="1"/>
    <col min="7515" max="7515" width="5.88671875" style="232" customWidth="1"/>
    <col min="7516" max="7516" width="32.88671875" style="232" customWidth="1"/>
    <col min="7517" max="7522" width="8.88671875" style="232"/>
    <col min="7523" max="7523" width="32.88671875" style="232" customWidth="1"/>
    <col min="7524" max="7524" width="5.88671875" style="232" customWidth="1"/>
    <col min="7525" max="7525" width="32.88671875" style="232" customWidth="1"/>
    <col min="7526" max="7526" width="5.88671875" style="232" customWidth="1"/>
    <col min="7527" max="7768" width="8.88671875" style="232"/>
    <col min="7769" max="7769" width="5.88671875" style="232" customWidth="1"/>
    <col min="7770" max="7770" width="32.88671875" style="232" customWidth="1"/>
    <col min="7771" max="7771" width="5.88671875" style="232" customWidth="1"/>
    <col min="7772" max="7772" width="32.88671875" style="232" customWidth="1"/>
    <col min="7773" max="7778" width="8.88671875" style="232"/>
    <col min="7779" max="7779" width="32.88671875" style="232" customWidth="1"/>
    <col min="7780" max="7780" width="5.88671875" style="232" customWidth="1"/>
    <col min="7781" max="7781" width="32.88671875" style="232" customWidth="1"/>
    <col min="7782" max="7782" width="5.88671875" style="232" customWidth="1"/>
    <col min="7783" max="8024" width="8.88671875" style="232"/>
    <col min="8025" max="8025" width="5.88671875" style="232" customWidth="1"/>
    <col min="8026" max="8026" width="32.88671875" style="232" customWidth="1"/>
    <col min="8027" max="8027" width="5.88671875" style="232" customWidth="1"/>
    <col min="8028" max="8028" width="32.88671875" style="232" customWidth="1"/>
    <col min="8029" max="8034" width="8.88671875" style="232"/>
    <col min="8035" max="8035" width="32.88671875" style="232" customWidth="1"/>
    <col min="8036" max="8036" width="5.88671875" style="232" customWidth="1"/>
    <col min="8037" max="8037" width="32.88671875" style="232" customWidth="1"/>
    <col min="8038" max="8038" width="5.88671875" style="232" customWidth="1"/>
    <col min="8039" max="8280" width="8.88671875" style="232"/>
    <col min="8281" max="8281" width="5.88671875" style="232" customWidth="1"/>
    <col min="8282" max="8282" width="32.88671875" style="232" customWidth="1"/>
    <col min="8283" max="8283" width="5.88671875" style="232" customWidth="1"/>
    <col min="8284" max="8284" width="32.88671875" style="232" customWidth="1"/>
    <col min="8285" max="8290" width="8.88671875" style="232"/>
    <col min="8291" max="8291" width="32.88671875" style="232" customWidth="1"/>
    <col min="8292" max="8292" width="5.88671875" style="232" customWidth="1"/>
    <col min="8293" max="8293" width="32.88671875" style="232" customWidth="1"/>
    <col min="8294" max="8294" width="5.88671875" style="232" customWidth="1"/>
    <col min="8295" max="8536" width="8.88671875" style="232"/>
    <col min="8537" max="8537" width="5.88671875" style="232" customWidth="1"/>
    <col min="8538" max="8538" width="32.88671875" style="232" customWidth="1"/>
    <col min="8539" max="8539" width="5.88671875" style="232" customWidth="1"/>
    <col min="8540" max="8540" width="32.88671875" style="232" customWidth="1"/>
    <col min="8541" max="8546" width="8.88671875" style="232"/>
    <col min="8547" max="8547" width="32.88671875" style="232" customWidth="1"/>
    <col min="8548" max="8548" width="5.88671875" style="232" customWidth="1"/>
    <col min="8549" max="8549" width="32.88671875" style="232" customWidth="1"/>
    <col min="8550" max="8550" width="5.88671875" style="232" customWidth="1"/>
    <col min="8551" max="8792" width="8.88671875" style="232"/>
    <col min="8793" max="8793" width="5.88671875" style="232" customWidth="1"/>
    <col min="8794" max="8794" width="32.88671875" style="232" customWidth="1"/>
    <col min="8795" max="8795" width="5.88671875" style="232" customWidth="1"/>
    <col min="8796" max="8796" width="32.88671875" style="232" customWidth="1"/>
    <col min="8797" max="8802" width="8.88671875" style="232"/>
    <col min="8803" max="8803" width="32.88671875" style="232" customWidth="1"/>
    <col min="8804" max="8804" width="5.88671875" style="232" customWidth="1"/>
    <col min="8805" max="8805" width="32.88671875" style="232" customWidth="1"/>
    <col min="8806" max="8806" width="5.88671875" style="232" customWidth="1"/>
    <col min="8807" max="9048" width="8.88671875" style="232"/>
    <col min="9049" max="9049" width="5.88671875" style="232" customWidth="1"/>
    <col min="9050" max="9050" width="32.88671875" style="232" customWidth="1"/>
    <col min="9051" max="9051" width="5.88671875" style="232" customWidth="1"/>
    <col min="9052" max="9052" width="32.88671875" style="232" customWidth="1"/>
    <col min="9053" max="9058" width="8.88671875" style="232"/>
    <col min="9059" max="9059" width="32.88671875" style="232" customWidth="1"/>
    <col min="9060" max="9060" width="5.88671875" style="232" customWidth="1"/>
    <col min="9061" max="9061" width="32.88671875" style="232" customWidth="1"/>
    <col min="9062" max="9062" width="5.88671875" style="232" customWidth="1"/>
    <col min="9063" max="9304" width="8.88671875" style="232"/>
    <col min="9305" max="9305" width="5.88671875" style="232" customWidth="1"/>
    <col min="9306" max="9306" width="32.88671875" style="232" customWidth="1"/>
    <col min="9307" max="9307" width="5.88671875" style="232" customWidth="1"/>
    <col min="9308" max="9308" width="32.88671875" style="232" customWidth="1"/>
    <col min="9309" max="9314" width="8.88671875" style="232"/>
    <col min="9315" max="9315" width="32.88671875" style="232" customWidth="1"/>
    <col min="9316" max="9316" width="5.88671875" style="232" customWidth="1"/>
    <col min="9317" max="9317" width="32.88671875" style="232" customWidth="1"/>
    <col min="9318" max="9318" width="5.88671875" style="232" customWidth="1"/>
    <col min="9319" max="9560" width="8.88671875" style="232"/>
    <col min="9561" max="9561" width="5.88671875" style="232" customWidth="1"/>
    <col min="9562" max="9562" width="32.88671875" style="232" customWidth="1"/>
    <col min="9563" max="9563" width="5.88671875" style="232" customWidth="1"/>
    <col min="9564" max="9564" width="32.88671875" style="232" customWidth="1"/>
    <col min="9565" max="9570" width="8.88671875" style="232"/>
    <col min="9571" max="9571" width="32.88671875" style="232" customWidth="1"/>
    <col min="9572" max="9572" width="5.88671875" style="232" customWidth="1"/>
    <col min="9573" max="9573" width="32.88671875" style="232" customWidth="1"/>
    <col min="9574" max="9574" width="5.88671875" style="232" customWidth="1"/>
    <col min="9575" max="9816" width="8.88671875" style="232"/>
    <col min="9817" max="9817" width="5.88671875" style="232" customWidth="1"/>
    <col min="9818" max="9818" width="32.88671875" style="232" customWidth="1"/>
    <col min="9819" max="9819" width="5.88671875" style="232" customWidth="1"/>
    <col min="9820" max="9820" width="32.88671875" style="232" customWidth="1"/>
    <col min="9821" max="9826" width="8.88671875" style="232"/>
    <col min="9827" max="9827" width="32.88671875" style="232" customWidth="1"/>
    <col min="9828" max="9828" width="5.88671875" style="232" customWidth="1"/>
    <col min="9829" max="9829" width="32.88671875" style="232" customWidth="1"/>
    <col min="9830" max="9830" width="5.88671875" style="232" customWidth="1"/>
    <col min="9831" max="10072" width="8.88671875" style="232"/>
    <col min="10073" max="10073" width="5.88671875" style="232" customWidth="1"/>
    <col min="10074" max="10074" width="32.88671875" style="232" customWidth="1"/>
    <col min="10075" max="10075" width="5.88671875" style="232" customWidth="1"/>
    <col min="10076" max="10076" width="32.88671875" style="232" customWidth="1"/>
    <col min="10077" max="10082" width="8.88671875" style="232"/>
    <col min="10083" max="10083" width="32.88671875" style="232" customWidth="1"/>
    <col min="10084" max="10084" width="5.88671875" style="232" customWidth="1"/>
    <col min="10085" max="10085" width="32.88671875" style="232" customWidth="1"/>
    <col min="10086" max="10086" width="5.88671875" style="232" customWidth="1"/>
    <col min="10087" max="10328" width="8.88671875" style="232"/>
    <col min="10329" max="10329" width="5.88671875" style="232" customWidth="1"/>
    <col min="10330" max="10330" width="32.88671875" style="232" customWidth="1"/>
    <col min="10331" max="10331" width="5.88671875" style="232" customWidth="1"/>
    <col min="10332" max="10332" width="32.88671875" style="232" customWidth="1"/>
    <col min="10333" max="10338" width="8.88671875" style="232"/>
    <col min="10339" max="10339" width="32.88671875" style="232" customWidth="1"/>
    <col min="10340" max="10340" width="5.88671875" style="232" customWidth="1"/>
    <col min="10341" max="10341" width="32.88671875" style="232" customWidth="1"/>
    <col min="10342" max="10342" width="5.88671875" style="232" customWidth="1"/>
    <col min="10343" max="10584" width="8.88671875" style="232"/>
    <col min="10585" max="10585" width="5.88671875" style="232" customWidth="1"/>
    <col min="10586" max="10586" width="32.88671875" style="232" customWidth="1"/>
    <col min="10587" max="10587" width="5.88671875" style="232" customWidth="1"/>
    <col min="10588" max="10588" width="32.88671875" style="232" customWidth="1"/>
    <col min="10589" max="10594" width="8.88671875" style="232"/>
    <col min="10595" max="10595" width="32.88671875" style="232" customWidth="1"/>
    <col min="10596" max="10596" width="5.88671875" style="232" customWidth="1"/>
    <col min="10597" max="10597" width="32.88671875" style="232" customWidth="1"/>
    <col min="10598" max="10598" width="5.88671875" style="232" customWidth="1"/>
    <col min="10599" max="10840" width="8.88671875" style="232"/>
    <col min="10841" max="10841" width="5.88671875" style="232" customWidth="1"/>
    <col min="10842" max="10842" width="32.88671875" style="232" customWidth="1"/>
    <col min="10843" max="10843" width="5.88671875" style="232" customWidth="1"/>
    <col min="10844" max="10844" width="32.88671875" style="232" customWidth="1"/>
    <col min="10845" max="10850" width="8.88671875" style="232"/>
    <col min="10851" max="10851" width="32.88671875" style="232" customWidth="1"/>
    <col min="10852" max="10852" width="5.88671875" style="232" customWidth="1"/>
    <col min="10853" max="10853" width="32.88671875" style="232" customWidth="1"/>
    <col min="10854" max="10854" width="5.88671875" style="232" customWidth="1"/>
    <col min="10855" max="11096" width="8.88671875" style="232"/>
    <col min="11097" max="11097" width="5.88671875" style="232" customWidth="1"/>
    <col min="11098" max="11098" width="32.88671875" style="232" customWidth="1"/>
    <col min="11099" max="11099" width="5.88671875" style="232" customWidth="1"/>
    <col min="11100" max="11100" width="32.88671875" style="232" customWidth="1"/>
    <col min="11101" max="11106" width="8.88671875" style="232"/>
    <col min="11107" max="11107" width="32.88671875" style="232" customWidth="1"/>
    <col min="11108" max="11108" width="5.88671875" style="232" customWidth="1"/>
    <col min="11109" max="11109" width="32.88671875" style="232" customWidth="1"/>
    <col min="11110" max="11110" width="5.88671875" style="232" customWidth="1"/>
    <col min="11111" max="11352" width="8.88671875" style="232"/>
    <col min="11353" max="11353" width="5.88671875" style="232" customWidth="1"/>
    <col min="11354" max="11354" width="32.88671875" style="232" customWidth="1"/>
    <col min="11355" max="11355" width="5.88671875" style="232" customWidth="1"/>
    <col min="11356" max="11356" width="32.88671875" style="232" customWidth="1"/>
    <col min="11357" max="11362" width="8.88671875" style="232"/>
    <col min="11363" max="11363" width="32.88671875" style="232" customWidth="1"/>
    <col min="11364" max="11364" width="5.88671875" style="232" customWidth="1"/>
    <col min="11365" max="11365" width="32.88671875" style="232" customWidth="1"/>
    <col min="11366" max="11366" width="5.88671875" style="232" customWidth="1"/>
    <col min="11367" max="11608" width="8.88671875" style="232"/>
    <col min="11609" max="11609" width="5.88671875" style="232" customWidth="1"/>
    <col min="11610" max="11610" width="32.88671875" style="232" customWidth="1"/>
    <col min="11611" max="11611" width="5.88671875" style="232" customWidth="1"/>
    <col min="11612" max="11612" width="32.88671875" style="232" customWidth="1"/>
    <col min="11613" max="11618" width="8.88671875" style="232"/>
    <col min="11619" max="11619" width="32.88671875" style="232" customWidth="1"/>
    <col min="11620" max="11620" width="5.88671875" style="232" customWidth="1"/>
    <col min="11621" max="11621" width="32.88671875" style="232" customWidth="1"/>
    <col min="11622" max="11622" width="5.88671875" style="232" customWidth="1"/>
    <col min="11623" max="11864" width="8.88671875" style="232"/>
    <col min="11865" max="11865" width="5.88671875" style="232" customWidth="1"/>
    <col min="11866" max="11866" width="32.88671875" style="232" customWidth="1"/>
    <col min="11867" max="11867" width="5.88671875" style="232" customWidth="1"/>
    <col min="11868" max="11868" width="32.88671875" style="232" customWidth="1"/>
    <col min="11869" max="11874" width="8.88671875" style="232"/>
    <col min="11875" max="11875" width="32.88671875" style="232" customWidth="1"/>
    <col min="11876" max="11876" width="5.88671875" style="232" customWidth="1"/>
    <col min="11877" max="11877" width="32.88671875" style="232" customWidth="1"/>
    <col min="11878" max="11878" width="5.88671875" style="232" customWidth="1"/>
    <col min="11879" max="12120" width="8.88671875" style="232"/>
    <col min="12121" max="12121" width="5.88671875" style="232" customWidth="1"/>
    <col min="12122" max="12122" width="32.88671875" style="232" customWidth="1"/>
    <col min="12123" max="12123" width="5.88671875" style="232" customWidth="1"/>
    <col min="12124" max="12124" width="32.88671875" style="232" customWidth="1"/>
    <col min="12125" max="12130" width="8.88671875" style="232"/>
    <col min="12131" max="12131" width="32.88671875" style="232" customWidth="1"/>
    <col min="12132" max="12132" width="5.88671875" style="232" customWidth="1"/>
    <col min="12133" max="12133" width="32.88671875" style="232" customWidth="1"/>
    <col min="12134" max="12134" width="5.88671875" style="232" customWidth="1"/>
    <col min="12135" max="12376" width="8.88671875" style="232"/>
    <col min="12377" max="12377" width="5.88671875" style="232" customWidth="1"/>
    <col min="12378" max="12378" width="32.88671875" style="232" customWidth="1"/>
    <col min="12379" max="12379" width="5.88671875" style="232" customWidth="1"/>
    <col min="12380" max="12380" width="32.88671875" style="232" customWidth="1"/>
    <col min="12381" max="12386" width="8.88671875" style="232"/>
    <col min="12387" max="12387" width="32.88671875" style="232" customWidth="1"/>
    <col min="12388" max="12388" width="5.88671875" style="232" customWidth="1"/>
    <col min="12389" max="12389" width="32.88671875" style="232" customWidth="1"/>
    <col min="12390" max="12390" width="5.88671875" style="232" customWidth="1"/>
    <col min="12391" max="12632" width="8.88671875" style="232"/>
    <col min="12633" max="12633" width="5.88671875" style="232" customWidth="1"/>
    <col min="12634" max="12634" width="32.88671875" style="232" customWidth="1"/>
    <col min="12635" max="12635" width="5.88671875" style="232" customWidth="1"/>
    <col min="12636" max="12636" width="32.88671875" style="232" customWidth="1"/>
    <col min="12637" max="12642" width="8.88671875" style="232"/>
    <col min="12643" max="12643" width="32.88671875" style="232" customWidth="1"/>
    <col min="12644" max="12644" width="5.88671875" style="232" customWidth="1"/>
    <col min="12645" max="12645" width="32.88671875" style="232" customWidth="1"/>
    <col min="12646" max="12646" width="5.88671875" style="232" customWidth="1"/>
    <col min="12647" max="12888" width="8.88671875" style="232"/>
    <col min="12889" max="12889" width="5.88671875" style="232" customWidth="1"/>
    <col min="12890" max="12890" width="32.88671875" style="232" customWidth="1"/>
    <col min="12891" max="12891" width="5.88671875" style="232" customWidth="1"/>
    <col min="12892" max="12892" width="32.88671875" style="232" customWidth="1"/>
    <col min="12893" max="12898" width="8.88671875" style="232"/>
    <col min="12899" max="12899" width="32.88671875" style="232" customWidth="1"/>
    <col min="12900" max="12900" width="5.88671875" style="232" customWidth="1"/>
    <col min="12901" max="12901" width="32.88671875" style="232" customWidth="1"/>
    <col min="12902" max="12902" width="5.88671875" style="232" customWidth="1"/>
    <col min="12903" max="13144" width="8.88671875" style="232"/>
    <col min="13145" max="13145" width="5.88671875" style="232" customWidth="1"/>
    <col min="13146" max="13146" width="32.88671875" style="232" customWidth="1"/>
    <col min="13147" max="13147" width="5.88671875" style="232" customWidth="1"/>
    <col min="13148" max="13148" width="32.88671875" style="232" customWidth="1"/>
    <col min="13149" max="13154" width="8.88671875" style="232"/>
    <col min="13155" max="13155" width="32.88671875" style="232" customWidth="1"/>
    <col min="13156" max="13156" width="5.88671875" style="232" customWidth="1"/>
    <col min="13157" max="13157" width="32.88671875" style="232" customWidth="1"/>
    <col min="13158" max="13158" width="5.88671875" style="232" customWidth="1"/>
    <col min="13159" max="13400" width="8.88671875" style="232"/>
    <col min="13401" max="13401" width="5.88671875" style="232" customWidth="1"/>
    <col min="13402" max="13402" width="32.88671875" style="232" customWidth="1"/>
    <col min="13403" max="13403" width="5.88671875" style="232" customWidth="1"/>
    <col min="13404" max="13404" width="32.88671875" style="232" customWidth="1"/>
    <col min="13405" max="13410" width="8.88671875" style="232"/>
    <col min="13411" max="13411" width="32.88671875" style="232" customWidth="1"/>
    <col min="13412" max="13412" width="5.88671875" style="232" customWidth="1"/>
    <col min="13413" max="13413" width="32.88671875" style="232" customWidth="1"/>
    <col min="13414" max="13414" width="5.88671875" style="232" customWidth="1"/>
    <col min="13415" max="13656" width="8.88671875" style="232"/>
    <col min="13657" max="13657" width="5.88671875" style="232" customWidth="1"/>
    <col min="13658" max="13658" width="32.88671875" style="232" customWidth="1"/>
    <col min="13659" max="13659" width="5.88671875" style="232" customWidth="1"/>
    <col min="13660" max="13660" width="32.88671875" style="232" customWidth="1"/>
    <col min="13661" max="13666" width="8.88671875" style="232"/>
    <col min="13667" max="13667" width="32.88671875" style="232" customWidth="1"/>
    <col min="13668" max="13668" width="5.88671875" style="232" customWidth="1"/>
    <col min="13669" max="13669" width="32.88671875" style="232" customWidth="1"/>
    <col min="13670" max="13670" width="5.88671875" style="232" customWidth="1"/>
    <col min="13671" max="13912" width="8.88671875" style="232"/>
    <col min="13913" max="13913" width="5.88671875" style="232" customWidth="1"/>
    <col min="13914" max="13914" width="32.88671875" style="232" customWidth="1"/>
    <col min="13915" max="13915" width="5.88671875" style="232" customWidth="1"/>
    <col min="13916" max="13916" width="32.88671875" style="232" customWidth="1"/>
    <col min="13917" max="13922" width="8.88671875" style="232"/>
    <col min="13923" max="13923" width="32.88671875" style="232" customWidth="1"/>
    <col min="13924" max="13924" width="5.88671875" style="232" customWidth="1"/>
    <col min="13925" max="13925" width="32.88671875" style="232" customWidth="1"/>
    <col min="13926" max="13926" width="5.88671875" style="232" customWidth="1"/>
    <col min="13927" max="14168" width="8.88671875" style="232"/>
    <col min="14169" max="14169" width="5.88671875" style="232" customWidth="1"/>
    <col min="14170" max="14170" width="32.88671875" style="232" customWidth="1"/>
    <col min="14171" max="14171" width="5.88671875" style="232" customWidth="1"/>
    <col min="14172" max="14172" width="32.88671875" style="232" customWidth="1"/>
    <col min="14173" max="14178" width="8.88671875" style="232"/>
    <col min="14179" max="14179" width="32.88671875" style="232" customWidth="1"/>
    <col min="14180" max="14180" width="5.88671875" style="232" customWidth="1"/>
    <col min="14181" max="14181" width="32.88671875" style="232" customWidth="1"/>
    <col min="14182" max="14182" width="5.88671875" style="232" customWidth="1"/>
    <col min="14183" max="14424" width="8.88671875" style="232"/>
    <col min="14425" max="14425" width="5.88671875" style="232" customWidth="1"/>
    <col min="14426" max="14426" width="32.88671875" style="232" customWidth="1"/>
    <col min="14427" max="14427" width="5.88671875" style="232" customWidth="1"/>
    <col min="14428" max="14428" width="32.88671875" style="232" customWidth="1"/>
    <col min="14429" max="14434" width="8.88671875" style="232"/>
    <col min="14435" max="14435" width="32.88671875" style="232" customWidth="1"/>
    <col min="14436" max="14436" width="5.88671875" style="232" customWidth="1"/>
    <col min="14437" max="14437" width="32.88671875" style="232" customWidth="1"/>
    <col min="14438" max="14438" width="5.88671875" style="232" customWidth="1"/>
    <col min="14439" max="14680" width="8.88671875" style="232"/>
    <col min="14681" max="14681" width="5.88671875" style="232" customWidth="1"/>
    <col min="14682" max="14682" width="32.88671875" style="232" customWidth="1"/>
    <col min="14683" max="14683" width="5.88671875" style="232" customWidth="1"/>
    <col min="14684" max="14684" width="32.88671875" style="232" customWidth="1"/>
    <col min="14685" max="14690" width="8.88671875" style="232"/>
    <col min="14691" max="14691" width="32.88671875" style="232" customWidth="1"/>
    <col min="14692" max="14692" width="5.88671875" style="232" customWidth="1"/>
    <col min="14693" max="14693" width="32.88671875" style="232" customWidth="1"/>
    <col min="14694" max="14694" width="5.88671875" style="232" customWidth="1"/>
    <col min="14695" max="14936" width="8.88671875" style="232"/>
    <col min="14937" max="14937" width="5.88671875" style="232" customWidth="1"/>
    <col min="14938" max="14938" width="32.88671875" style="232" customWidth="1"/>
    <col min="14939" max="14939" width="5.88671875" style="232" customWidth="1"/>
    <col min="14940" max="14940" width="32.88671875" style="232" customWidth="1"/>
    <col min="14941" max="14946" width="8.88671875" style="232"/>
    <col min="14947" max="14947" width="32.88671875" style="232" customWidth="1"/>
    <col min="14948" max="14948" width="5.88671875" style="232" customWidth="1"/>
    <col min="14949" max="14949" width="32.88671875" style="232" customWidth="1"/>
    <col min="14950" max="14950" width="5.88671875" style="232" customWidth="1"/>
    <col min="14951" max="15192" width="8.88671875" style="232"/>
    <col min="15193" max="15193" width="5.88671875" style="232" customWidth="1"/>
    <col min="15194" max="15194" width="32.88671875" style="232" customWidth="1"/>
    <col min="15195" max="15195" width="5.88671875" style="232" customWidth="1"/>
    <col min="15196" max="15196" width="32.88671875" style="232" customWidth="1"/>
    <col min="15197" max="15202" width="8.88671875" style="232"/>
    <col min="15203" max="15203" width="32.88671875" style="232" customWidth="1"/>
    <col min="15204" max="15204" width="5.88671875" style="232" customWidth="1"/>
    <col min="15205" max="15205" width="32.88671875" style="232" customWidth="1"/>
    <col min="15206" max="15206" width="5.88671875" style="232" customWidth="1"/>
    <col min="15207" max="15448" width="8.88671875" style="232"/>
    <col min="15449" max="15449" width="5.88671875" style="232" customWidth="1"/>
    <col min="15450" max="15450" width="32.88671875" style="232" customWidth="1"/>
    <col min="15451" max="15451" width="5.88671875" style="232" customWidth="1"/>
    <col min="15452" max="15452" width="32.88671875" style="232" customWidth="1"/>
    <col min="15453" max="15458" width="8.88671875" style="232"/>
    <col min="15459" max="15459" width="32.88671875" style="232" customWidth="1"/>
    <col min="15460" max="15460" width="5.88671875" style="232" customWidth="1"/>
    <col min="15461" max="15461" width="32.88671875" style="232" customWidth="1"/>
    <col min="15462" max="15462" width="5.88671875" style="232" customWidth="1"/>
    <col min="15463" max="15704" width="8.88671875" style="232"/>
    <col min="15705" max="15705" width="5.88671875" style="232" customWidth="1"/>
    <col min="15706" max="15706" width="32.88671875" style="232" customWidth="1"/>
    <col min="15707" max="15707" width="5.88671875" style="232" customWidth="1"/>
    <col min="15708" max="15708" width="32.88671875" style="232" customWidth="1"/>
    <col min="15709" max="15714" width="8.88671875" style="232"/>
    <col min="15715" max="15715" width="32.88671875" style="232" customWidth="1"/>
    <col min="15716" max="15716" width="5.88671875" style="232" customWidth="1"/>
    <col min="15717" max="15717" width="32.88671875" style="232" customWidth="1"/>
    <col min="15718" max="15718" width="5.88671875" style="232" customWidth="1"/>
    <col min="15719" max="15960" width="8.88671875" style="232"/>
    <col min="15961" max="15961" width="5.88671875" style="232" customWidth="1"/>
    <col min="15962" max="15962" width="32.88671875" style="232" customWidth="1"/>
    <col min="15963" max="15963" width="5.88671875" style="232" customWidth="1"/>
    <col min="15964" max="15964" width="32.88671875" style="232" customWidth="1"/>
    <col min="15965" max="15970" width="8.88671875" style="232"/>
    <col min="15971" max="15971" width="32.88671875" style="232" customWidth="1"/>
    <col min="15972" max="15972" width="5.88671875" style="232" customWidth="1"/>
    <col min="15973" max="15973" width="32.88671875" style="232" customWidth="1"/>
    <col min="15974" max="15974" width="5.88671875" style="232" customWidth="1"/>
    <col min="15975" max="16216" width="8.88671875" style="232"/>
    <col min="16217" max="16217" width="5.88671875" style="232" customWidth="1"/>
    <col min="16218" max="16218" width="32.88671875" style="232" customWidth="1"/>
    <col min="16219" max="16219" width="5.88671875" style="232" customWidth="1"/>
    <col min="16220" max="16220" width="32.88671875" style="232" customWidth="1"/>
    <col min="16221" max="16226" width="8.88671875" style="232"/>
    <col min="16227" max="16227" width="32.88671875" style="232" customWidth="1"/>
    <col min="16228" max="16228" width="5.88671875" style="232" customWidth="1"/>
    <col min="16229" max="16229" width="32.88671875" style="232" customWidth="1"/>
    <col min="16230" max="16230" width="5.88671875" style="232" customWidth="1"/>
    <col min="16231" max="16384" width="8.88671875" style="232"/>
  </cols>
  <sheetData>
    <row r="1" spans="1:116" s="237" customFormat="1" ht="57.6" customHeight="1" x14ac:dyDescent="0.5">
      <c r="A1" s="227"/>
      <c r="DE1" s="228"/>
      <c r="DF1" s="228"/>
    </row>
    <row r="2" spans="1:116" s="266" customFormat="1" ht="26.4" x14ac:dyDescent="0.5">
      <c r="A2" s="241" t="s">
        <v>2410</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row>
    <row r="3" spans="1:116" s="266" customFormat="1" ht="26.4" x14ac:dyDescent="0.5">
      <c r="A3" s="241" t="s">
        <v>2411</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row>
    <row r="4" spans="1:116" s="230" customFormat="1" ht="36" customHeight="1" x14ac:dyDescent="0.5">
      <c r="A4" s="621" t="s">
        <v>2341</v>
      </c>
      <c r="B4" s="622" t="s">
        <v>2344</v>
      </c>
      <c r="C4" s="625" t="s">
        <v>513</v>
      </c>
      <c r="D4" s="626"/>
      <c r="E4" s="626"/>
      <c r="F4" s="626"/>
      <c r="G4" s="626"/>
      <c r="H4" s="626"/>
      <c r="I4" s="626"/>
      <c r="J4" s="626"/>
      <c r="K4" s="626"/>
      <c r="L4" s="626"/>
      <c r="M4" s="626"/>
      <c r="N4" s="626"/>
      <c r="O4" s="626"/>
      <c r="P4" s="626"/>
      <c r="Q4" s="626"/>
      <c r="R4" s="626"/>
      <c r="S4" s="626"/>
      <c r="T4" s="626"/>
      <c r="U4" s="626"/>
      <c r="V4" s="626"/>
      <c r="W4" s="626"/>
      <c r="X4" s="626"/>
      <c r="Y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6"/>
      <c r="AW4" s="626"/>
      <c r="AX4" s="626"/>
      <c r="AY4" s="626"/>
      <c r="AZ4" s="626"/>
      <c r="BA4" s="627"/>
      <c r="BB4" s="614"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5"/>
      <c r="DA4" s="623" t="s">
        <v>2345</v>
      </c>
      <c r="DB4" s="624" t="s">
        <v>246</v>
      </c>
    </row>
    <row r="5" spans="1:116" s="230" customFormat="1" ht="36" customHeight="1" x14ac:dyDescent="0.5">
      <c r="A5" s="621"/>
      <c r="B5" s="622"/>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195">
        <v>2023</v>
      </c>
      <c r="T5" s="459"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69" t="s">
        <v>2386</v>
      </c>
      <c r="AI5" s="456" t="s">
        <v>2380</v>
      </c>
      <c r="AJ5" s="85">
        <v>2024</v>
      </c>
      <c r="AK5" s="459"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69" t="s">
        <v>2386</v>
      </c>
      <c r="AZ5" s="456" t="s">
        <v>2380</v>
      </c>
      <c r="BA5" s="409">
        <v>2025</v>
      </c>
      <c r="BB5" s="514" t="s">
        <v>2372</v>
      </c>
      <c r="BC5" s="456" t="s">
        <v>2373</v>
      </c>
      <c r="BD5" s="456" t="s">
        <v>2374</v>
      </c>
      <c r="BE5" s="456" t="s">
        <v>2371</v>
      </c>
      <c r="BF5" s="456" t="s">
        <v>2375</v>
      </c>
      <c r="BG5" s="456" t="s">
        <v>2376</v>
      </c>
      <c r="BH5" s="456" t="s">
        <v>2377</v>
      </c>
      <c r="BI5" s="456" t="s">
        <v>2378</v>
      </c>
      <c r="BJ5" s="456" t="s">
        <v>2381</v>
      </c>
      <c r="BK5" s="456" t="s">
        <v>2382</v>
      </c>
      <c r="BL5" s="456" t="s">
        <v>2383</v>
      </c>
      <c r="BM5" s="456" t="s">
        <v>2379</v>
      </c>
      <c r="BN5" s="456" t="s">
        <v>2384</v>
      </c>
      <c r="BO5" s="456" t="s">
        <v>2385</v>
      </c>
      <c r="BP5" s="469" t="s">
        <v>2386</v>
      </c>
      <c r="BQ5" s="456" t="s">
        <v>2380</v>
      </c>
      <c r="BR5" s="195">
        <v>2023</v>
      </c>
      <c r="BS5" s="459" t="s">
        <v>2372</v>
      </c>
      <c r="BT5" s="456" t="s">
        <v>2373</v>
      </c>
      <c r="BU5" s="456" t="s">
        <v>2374</v>
      </c>
      <c r="BV5" s="456" t="s">
        <v>2371</v>
      </c>
      <c r="BW5" s="456" t="s">
        <v>2375</v>
      </c>
      <c r="BX5" s="456" t="s">
        <v>2376</v>
      </c>
      <c r="BY5" s="456" t="s">
        <v>2377</v>
      </c>
      <c r="BZ5" s="456" t="s">
        <v>2378</v>
      </c>
      <c r="CA5" s="456" t="s">
        <v>2381</v>
      </c>
      <c r="CB5" s="456" t="s">
        <v>2382</v>
      </c>
      <c r="CC5" s="456" t="s">
        <v>2383</v>
      </c>
      <c r="CD5" s="456" t="s">
        <v>2379</v>
      </c>
      <c r="CE5" s="456" t="s">
        <v>2384</v>
      </c>
      <c r="CF5" s="456" t="s">
        <v>2385</v>
      </c>
      <c r="CG5" s="469" t="s">
        <v>2386</v>
      </c>
      <c r="CH5" s="456" t="s">
        <v>2380</v>
      </c>
      <c r="CI5" s="85">
        <v>2024</v>
      </c>
      <c r="CJ5" s="459" t="s">
        <v>2372</v>
      </c>
      <c r="CK5" s="456" t="s">
        <v>2373</v>
      </c>
      <c r="CL5" s="456" t="s">
        <v>2374</v>
      </c>
      <c r="CM5" s="456" t="s">
        <v>2371</v>
      </c>
      <c r="CN5" s="456" t="s">
        <v>2375</v>
      </c>
      <c r="CO5" s="456" t="s">
        <v>2376</v>
      </c>
      <c r="CP5" s="456" t="s">
        <v>2377</v>
      </c>
      <c r="CQ5" s="456" t="s">
        <v>2378</v>
      </c>
      <c r="CR5" s="456" t="s">
        <v>2381</v>
      </c>
      <c r="CS5" s="456" t="s">
        <v>2382</v>
      </c>
      <c r="CT5" s="456" t="s">
        <v>2383</v>
      </c>
      <c r="CU5" s="456" t="s">
        <v>2379</v>
      </c>
      <c r="CV5" s="456" t="s">
        <v>2384</v>
      </c>
      <c r="CW5" s="456" t="s">
        <v>2385</v>
      </c>
      <c r="CX5" s="469" t="s">
        <v>2386</v>
      </c>
      <c r="CY5" s="456" t="s">
        <v>2380</v>
      </c>
      <c r="CZ5" s="85">
        <v>2025</v>
      </c>
      <c r="DA5" s="623"/>
      <c r="DB5" s="624"/>
      <c r="DH5" s="40"/>
      <c r="DI5" s="40"/>
      <c r="DJ5" s="41"/>
      <c r="DK5" s="41"/>
      <c r="DL5" s="41"/>
    </row>
    <row r="6" spans="1:116" s="230" customFormat="1" ht="18" hidden="1" customHeight="1" outlineLevel="1" x14ac:dyDescent="0.5">
      <c r="A6" s="268" t="s">
        <v>171</v>
      </c>
      <c r="B6" s="425" t="s">
        <v>2412</v>
      </c>
      <c r="C6" s="562">
        <v>277.465214</v>
      </c>
      <c r="D6" s="559">
        <v>304.64480700000001</v>
      </c>
      <c r="E6" s="559">
        <v>294.00012800000002</v>
      </c>
      <c r="F6" s="559">
        <v>876.11014899999998</v>
      </c>
      <c r="G6" s="559">
        <v>140.809245</v>
      </c>
      <c r="H6" s="559">
        <v>123.63677199999999</v>
      </c>
      <c r="I6" s="559">
        <v>119.243646</v>
      </c>
      <c r="J6" s="559">
        <v>383.689663</v>
      </c>
      <c r="K6" s="559">
        <v>106.44201</v>
      </c>
      <c r="L6" s="559">
        <v>130.831627</v>
      </c>
      <c r="M6" s="559">
        <v>234.95483200000001</v>
      </c>
      <c r="N6" s="559">
        <v>472.22846900000002</v>
      </c>
      <c r="O6" s="559">
        <v>292.84979299999998</v>
      </c>
      <c r="P6" s="559">
        <v>284.13086299999998</v>
      </c>
      <c r="Q6" s="559">
        <v>272.33313500000003</v>
      </c>
      <c r="R6" s="559">
        <v>849.31379100000004</v>
      </c>
      <c r="S6" s="421">
        <v>2581.3420719999999</v>
      </c>
      <c r="T6" s="559">
        <v>354.78374600000001</v>
      </c>
      <c r="U6" s="559">
        <v>371.10182200000003</v>
      </c>
      <c r="V6" s="559">
        <v>243.05937900000001</v>
      </c>
      <c r="W6" s="559">
        <v>968.94494699999996</v>
      </c>
      <c r="X6" s="559">
        <v>118.822005</v>
      </c>
      <c r="Y6" s="559">
        <v>134.17358100000001</v>
      </c>
      <c r="Z6" s="559">
        <v>123.828185</v>
      </c>
      <c r="AA6" s="559">
        <v>376.82377100000002</v>
      </c>
      <c r="AB6" s="559">
        <v>142.86122499999999</v>
      </c>
      <c r="AC6" s="559">
        <v>163.292281</v>
      </c>
      <c r="AD6" s="559">
        <v>312.41349500000001</v>
      </c>
      <c r="AE6" s="559">
        <v>618.567001</v>
      </c>
      <c r="AF6" s="559">
        <v>400.51782700000001</v>
      </c>
      <c r="AG6" s="559">
        <v>335.32021200000003</v>
      </c>
      <c r="AH6" s="559">
        <v>378.13350400000002</v>
      </c>
      <c r="AI6" s="559">
        <v>1113.9715430000001</v>
      </c>
      <c r="AJ6" s="296">
        <v>3078.3072619999998</v>
      </c>
      <c r="AK6" s="559">
        <v>424.25493699999998</v>
      </c>
      <c r="AL6" s="559">
        <v>425.25192399999997</v>
      </c>
      <c r="AM6" s="559">
        <v>231.66936799999999</v>
      </c>
      <c r="AN6" s="559">
        <v>1081.176228</v>
      </c>
      <c r="AO6" s="559">
        <v>176.99715</v>
      </c>
      <c r="AP6" s="559">
        <v>249.093256</v>
      </c>
      <c r="AQ6" s="559">
        <v>164.46422200000001</v>
      </c>
      <c r="AR6" s="559">
        <v>590.55462799999998</v>
      </c>
      <c r="AS6" s="559">
        <v>183.946652</v>
      </c>
      <c r="AT6" s="559">
        <v>241.919104</v>
      </c>
      <c r="AU6" s="559">
        <v>372.49446599999999</v>
      </c>
      <c r="AV6" s="559">
        <v>798.36022200000002</v>
      </c>
      <c r="AW6" s="559">
        <v>421.418204</v>
      </c>
      <c r="AX6" s="559">
        <v>418.24107800000002</v>
      </c>
      <c r="AY6" s="559">
        <v>460.31057399999997</v>
      </c>
      <c r="AZ6" s="559">
        <v>1299.9698559999999</v>
      </c>
      <c r="BA6" s="555">
        <v>3770.060935</v>
      </c>
      <c r="BB6" s="559">
        <v>2939.673217</v>
      </c>
      <c r="BC6" s="559">
        <v>2585.9704919999999</v>
      </c>
      <c r="BD6" s="559">
        <v>3514.0266529999999</v>
      </c>
      <c r="BE6" s="559">
        <v>9039.6703620000008</v>
      </c>
      <c r="BF6" s="559">
        <v>3300.571719</v>
      </c>
      <c r="BG6" s="559">
        <v>2531.3234400000001</v>
      </c>
      <c r="BH6" s="559">
        <v>3386.9811749999999</v>
      </c>
      <c r="BI6" s="559">
        <v>9218.8763340000005</v>
      </c>
      <c r="BJ6" s="559">
        <v>2667.475809</v>
      </c>
      <c r="BK6" s="559">
        <v>3195.4877839999999</v>
      </c>
      <c r="BL6" s="559">
        <v>2522.7415110000002</v>
      </c>
      <c r="BM6" s="559">
        <v>8385.7051040000006</v>
      </c>
      <c r="BN6" s="559">
        <v>2838.827667</v>
      </c>
      <c r="BO6" s="559">
        <v>2697.1588929999998</v>
      </c>
      <c r="BP6" s="559">
        <v>2626.1293730000002</v>
      </c>
      <c r="BQ6" s="559">
        <v>8162.115933</v>
      </c>
      <c r="BR6" s="421">
        <v>34806.367732999999</v>
      </c>
      <c r="BS6" s="559">
        <v>2698.724518</v>
      </c>
      <c r="BT6" s="559">
        <v>2577.2277690000001</v>
      </c>
      <c r="BU6" s="559">
        <v>3434.0368539999999</v>
      </c>
      <c r="BV6" s="559">
        <v>8709.989141</v>
      </c>
      <c r="BW6" s="559">
        <v>2779.2447240000001</v>
      </c>
      <c r="BX6" s="559">
        <v>3352.4402559999999</v>
      </c>
      <c r="BY6" s="559">
        <v>3292.1839</v>
      </c>
      <c r="BZ6" s="559">
        <v>9423.86888</v>
      </c>
      <c r="CA6" s="559">
        <v>2884.7849500000002</v>
      </c>
      <c r="CB6" s="559">
        <v>2826.5866550000001</v>
      </c>
      <c r="CC6" s="559">
        <v>2905.1082959999999</v>
      </c>
      <c r="CD6" s="559">
        <v>8616.4799010000006</v>
      </c>
      <c r="CE6" s="559">
        <v>2777.1012219999998</v>
      </c>
      <c r="CF6" s="559">
        <v>2567.480372</v>
      </c>
      <c r="CG6" s="559">
        <v>2828.8815490000002</v>
      </c>
      <c r="CH6" s="559">
        <v>8173.4631429999999</v>
      </c>
      <c r="CI6" s="296">
        <v>34923.801065</v>
      </c>
      <c r="CJ6" s="559">
        <v>3012.8704550000002</v>
      </c>
      <c r="CK6" s="559">
        <v>3030.088268</v>
      </c>
      <c r="CL6" s="559">
        <v>3154.657299</v>
      </c>
      <c r="CM6" s="559">
        <v>9197.6160220000002</v>
      </c>
      <c r="CN6" s="559">
        <v>3096.2220649999999</v>
      </c>
      <c r="CO6" s="559">
        <v>3589.0011490000002</v>
      </c>
      <c r="CP6" s="559">
        <v>2426.1690669999998</v>
      </c>
      <c r="CQ6" s="559">
        <v>9111.3922810000004</v>
      </c>
      <c r="CR6" s="559">
        <v>2807.768685</v>
      </c>
      <c r="CS6" s="559">
        <v>2459.4372490000001</v>
      </c>
      <c r="CT6" s="559">
        <v>2599.1116219999999</v>
      </c>
      <c r="CU6" s="559">
        <v>7866.317556</v>
      </c>
      <c r="CV6" s="559">
        <v>3470.1431940000002</v>
      </c>
      <c r="CW6" s="559">
        <v>2696.7284679999998</v>
      </c>
      <c r="CX6" s="559">
        <v>3716.8544270000002</v>
      </c>
      <c r="CY6" s="559">
        <v>9883.7260879999994</v>
      </c>
      <c r="CZ6" s="296">
        <v>36059.051947</v>
      </c>
      <c r="DA6" s="429" t="s">
        <v>2413</v>
      </c>
      <c r="DB6" s="268" t="s">
        <v>171</v>
      </c>
      <c r="DH6" s="40"/>
      <c r="DI6" s="40"/>
      <c r="DJ6" s="41"/>
      <c r="DK6" s="41"/>
      <c r="DL6" s="41"/>
    </row>
    <row r="7" spans="1:116" s="230" customFormat="1" ht="18" hidden="1" customHeight="1" outlineLevel="1" x14ac:dyDescent="0.5">
      <c r="A7" s="267" t="s">
        <v>172</v>
      </c>
      <c r="B7" s="426" t="s">
        <v>2414</v>
      </c>
      <c r="C7" s="563">
        <v>0.44356400000000001</v>
      </c>
      <c r="D7" s="560">
        <v>0.31587300000000001</v>
      </c>
      <c r="E7" s="560">
        <v>0.69195499999999999</v>
      </c>
      <c r="F7" s="560">
        <v>1.451392</v>
      </c>
      <c r="G7" s="560">
        <v>5.8739E-2</v>
      </c>
      <c r="H7" s="560">
        <v>0.57217600000000002</v>
      </c>
      <c r="I7" s="560">
        <v>1.0785389999999999</v>
      </c>
      <c r="J7" s="560">
        <v>1.709454</v>
      </c>
      <c r="K7" s="560">
        <v>5.326E-3</v>
      </c>
      <c r="L7" s="560">
        <v>0.15346899999999999</v>
      </c>
      <c r="M7" s="560">
        <v>0.15473999999999999</v>
      </c>
      <c r="N7" s="560">
        <v>0.31353500000000001</v>
      </c>
      <c r="O7" s="560">
        <v>0.19747799999999999</v>
      </c>
      <c r="P7" s="560">
        <v>0.113843</v>
      </c>
      <c r="Q7" s="560">
        <v>0.33048899999999998</v>
      </c>
      <c r="R7" s="560">
        <v>0.64180999999999999</v>
      </c>
      <c r="S7" s="422">
        <v>4.1161909999999997</v>
      </c>
      <c r="T7" s="560">
        <v>0.46396599999999999</v>
      </c>
      <c r="U7" s="560">
        <v>0.24451700000000001</v>
      </c>
      <c r="V7" s="560">
        <v>0.34849999999999998</v>
      </c>
      <c r="W7" s="560">
        <v>1.056983</v>
      </c>
      <c r="X7" s="560">
        <v>0.14816699999999999</v>
      </c>
      <c r="Y7" s="560">
        <v>7.79E-3</v>
      </c>
      <c r="Z7" s="560">
        <v>1.6105999999999999E-2</v>
      </c>
      <c r="AA7" s="560">
        <v>0.17206299999999999</v>
      </c>
      <c r="AB7" s="560">
        <v>6.4799999999999996E-2</v>
      </c>
      <c r="AC7" s="560">
        <v>0.382996</v>
      </c>
      <c r="AD7" s="560">
        <v>0.42421199999999998</v>
      </c>
      <c r="AE7" s="560">
        <v>0.87200800000000001</v>
      </c>
      <c r="AF7" s="560">
        <v>1.369124</v>
      </c>
      <c r="AG7" s="560">
        <v>3.4627309999999998</v>
      </c>
      <c r="AH7" s="560">
        <v>6.3358999999999999E-2</v>
      </c>
      <c r="AI7" s="560">
        <v>4.8952140000000002</v>
      </c>
      <c r="AJ7" s="297">
        <v>6.9962679999999997</v>
      </c>
      <c r="AK7" s="560">
        <v>5.2164000000000002E-2</v>
      </c>
      <c r="AL7" s="560">
        <v>0.134904</v>
      </c>
      <c r="AM7" s="560">
        <v>0.29043600000000003</v>
      </c>
      <c r="AN7" s="560">
        <v>0.47750399999999998</v>
      </c>
      <c r="AO7" s="560">
        <v>0.12314</v>
      </c>
      <c r="AP7" s="560">
        <v>0.101206</v>
      </c>
      <c r="AQ7" s="560">
        <v>1.8839000000000002E-2</v>
      </c>
      <c r="AR7" s="560">
        <v>0.24318500000000001</v>
      </c>
      <c r="AS7" s="560">
        <v>1.5195999999999999E-2</v>
      </c>
      <c r="AT7" s="560">
        <v>0.12545799999999999</v>
      </c>
      <c r="AU7" s="560">
        <v>8.2905000000000006E-2</v>
      </c>
      <c r="AV7" s="560">
        <v>0.22355900000000001</v>
      </c>
      <c r="AW7" s="560">
        <v>0.24207300000000001</v>
      </c>
      <c r="AX7" s="560">
        <v>3.5941000000000001E-2</v>
      </c>
      <c r="AY7" s="560">
        <v>0.123553</v>
      </c>
      <c r="AZ7" s="560">
        <v>0.40156799999999998</v>
      </c>
      <c r="BA7" s="556">
        <v>1.3458159999999999</v>
      </c>
      <c r="BB7" s="560">
        <v>25.292584000000002</v>
      </c>
      <c r="BC7" s="560">
        <v>17.341405000000002</v>
      </c>
      <c r="BD7" s="560">
        <v>13.966969000000001</v>
      </c>
      <c r="BE7" s="560">
        <v>56.600957999999999</v>
      </c>
      <c r="BF7" s="560">
        <v>13.251583999999999</v>
      </c>
      <c r="BG7" s="560">
        <v>15.646814000000001</v>
      </c>
      <c r="BH7" s="560">
        <v>10.480957999999999</v>
      </c>
      <c r="BI7" s="560">
        <v>39.379356000000001</v>
      </c>
      <c r="BJ7" s="560">
        <v>14.790837</v>
      </c>
      <c r="BK7" s="560">
        <v>15.728038</v>
      </c>
      <c r="BL7" s="560">
        <v>9.4769930000000002</v>
      </c>
      <c r="BM7" s="560">
        <v>39.995868000000002</v>
      </c>
      <c r="BN7" s="560">
        <v>14.854577000000001</v>
      </c>
      <c r="BO7" s="560">
        <v>17.810901000000001</v>
      </c>
      <c r="BP7" s="560">
        <v>11.415936</v>
      </c>
      <c r="BQ7" s="560">
        <v>44.081414000000002</v>
      </c>
      <c r="BR7" s="422">
        <v>180.05759599999999</v>
      </c>
      <c r="BS7" s="560">
        <v>11.771381</v>
      </c>
      <c r="BT7" s="560">
        <v>13.340237</v>
      </c>
      <c r="BU7" s="560">
        <v>27.065204000000001</v>
      </c>
      <c r="BV7" s="560">
        <v>52.176822000000001</v>
      </c>
      <c r="BW7" s="560">
        <v>19.786446999999999</v>
      </c>
      <c r="BX7" s="560">
        <v>8.6889240000000001</v>
      </c>
      <c r="BY7" s="560">
        <v>10.715914</v>
      </c>
      <c r="BZ7" s="560">
        <v>39.191285000000001</v>
      </c>
      <c r="CA7" s="560">
        <v>10.612852</v>
      </c>
      <c r="CB7" s="560">
        <v>13.958489999999999</v>
      </c>
      <c r="CC7" s="560">
        <v>14.724582</v>
      </c>
      <c r="CD7" s="560">
        <v>39.295923999999999</v>
      </c>
      <c r="CE7" s="560">
        <v>15.273671</v>
      </c>
      <c r="CF7" s="560">
        <v>16.224464999999999</v>
      </c>
      <c r="CG7" s="560">
        <v>16.128654999999998</v>
      </c>
      <c r="CH7" s="560">
        <v>47.626790999999997</v>
      </c>
      <c r="CI7" s="297">
        <v>178.29082199999999</v>
      </c>
      <c r="CJ7" s="560">
        <v>19.606368</v>
      </c>
      <c r="CK7" s="560">
        <v>18.153282000000001</v>
      </c>
      <c r="CL7" s="560">
        <v>14.787582</v>
      </c>
      <c r="CM7" s="560">
        <v>52.547232000000001</v>
      </c>
      <c r="CN7" s="560">
        <v>15.665278000000001</v>
      </c>
      <c r="CO7" s="560">
        <v>14.175060999999999</v>
      </c>
      <c r="CP7" s="560">
        <v>7.612228</v>
      </c>
      <c r="CQ7" s="560">
        <v>37.452567000000002</v>
      </c>
      <c r="CR7" s="560">
        <v>12.556409</v>
      </c>
      <c r="CS7" s="560">
        <v>13.823509</v>
      </c>
      <c r="CT7" s="560">
        <v>14.558959</v>
      </c>
      <c r="CU7" s="560">
        <v>40.938876999999998</v>
      </c>
      <c r="CV7" s="560">
        <v>13.928330000000001</v>
      </c>
      <c r="CW7" s="560">
        <v>18.821504000000001</v>
      </c>
      <c r="CX7" s="560">
        <v>15.751965999999999</v>
      </c>
      <c r="CY7" s="560">
        <v>48.501798999999998</v>
      </c>
      <c r="CZ7" s="297">
        <v>179.44047499999999</v>
      </c>
      <c r="DA7" s="430" t="s">
        <v>2415</v>
      </c>
      <c r="DB7" s="267" t="s">
        <v>172</v>
      </c>
      <c r="DH7" s="40"/>
      <c r="DI7" s="40"/>
      <c r="DJ7" s="41"/>
      <c r="DK7" s="41"/>
      <c r="DL7" s="41"/>
    </row>
    <row r="8" spans="1:116" s="230" customFormat="1" ht="18" hidden="1" customHeight="1" outlineLevel="1" x14ac:dyDescent="0.5">
      <c r="A8" s="268" t="s">
        <v>173</v>
      </c>
      <c r="B8" s="425" t="s">
        <v>2416</v>
      </c>
      <c r="C8" s="562">
        <v>2.2374320000000001</v>
      </c>
      <c r="D8" s="559">
        <v>1.639108</v>
      </c>
      <c r="E8" s="559">
        <v>2.8360110000000001</v>
      </c>
      <c r="F8" s="559">
        <v>6.7125510000000004</v>
      </c>
      <c r="G8" s="559">
        <v>1.6978800000000001</v>
      </c>
      <c r="H8" s="559">
        <v>2.847118</v>
      </c>
      <c r="I8" s="559">
        <v>1.829553</v>
      </c>
      <c r="J8" s="559">
        <v>6.3745510000000003</v>
      </c>
      <c r="K8" s="559">
        <v>1.455328</v>
      </c>
      <c r="L8" s="559">
        <v>1.7624610000000001</v>
      </c>
      <c r="M8" s="559">
        <v>2.329164</v>
      </c>
      <c r="N8" s="559">
        <v>5.5469530000000002</v>
      </c>
      <c r="O8" s="559">
        <v>3.3024580000000001</v>
      </c>
      <c r="P8" s="559">
        <v>1.653081</v>
      </c>
      <c r="Q8" s="559">
        <v>1.444869</v>
      </c>
      <c r="R8" s="559">
        <v>6.4004079999999997</v>
      </c>
      <c r="S8" s="421">
        <v>25.034462999999999</v>
      </c>
      <c r="T8" s="559">
        <v>1.682717</v>
      </c>
      <c r="U8" s="559">
        <v>1.4054580000000001</v>
      </c>
      <c r="V8" s="559">
        <v>0.954986</v>
      </c>
      <c r="W8" s="559">
        <v>4.0431609999999996</v>
      </c>
      <c r="X8" s="559">
        <v>0.96186400000000005</v>
      </c>
      <c r="Y8" s="559">
        <v>8.5794789999999992</v>
      </c>
      <c r="Z8" s="559">
        <v>1.1280049999999999</v>
      </c>
      <c r="AA8" s="559">
        <v>10.669347999999999</v>
      </c>
      <c r="AB8" s="559">
        <v>1.142936</v>
      </c>
      <c r="AC8" s="559">
        <v>1.5908800000000001</v>
      </c>
      <c r="AD8" s="559">
        <v>1.9478789999999999</v>
      </c>
      <c r="AE8" s="559">
        <v>4.6816950000000004</v>
      </c>
      <c r="AF8" s="559">
        <v>2.323801</v>
      </c>
      <c r="AG8" s="559">
        <v>1.3130280000000001</v>
      </c>
      <c r="AH8" s="559">
        <v>1.2268589999999999</v>
      </c>
      <c r="AI8" s="559">
        <v>4.8636879999999998</v>
      </c>
      <c r="AJ8" s="296">
        <v>24.257891999999998</v>
      </c>
      <c r="AK8" s="559">
        <v>0.96571700000000005</v>
      </c>
      <c r="AL8" s="559">
        <v>2.4677229999999999</v>
      </c>
      <c r="AM8" s="559">
        <v>2.6101070000000002</v>
      </c>
      <c r="AN8" s="559">
        <v>6.0435460000000001</v>
      </c>
      <c r="AO8" s="559">
        <v>1.713908</v>
      </c>
      <c r="AP8" s="559">
        <v>1.538149</v>
      </c>
      <c r="AQ8" s="559">
        <v>1.005924</v>
      </c>
      <c r="AR8" s="559">
        <v>4.2579799999999999</v>
      </c>
      <c r="AS8" s="559">
        <v>1.259045</v>
      </c>
      <c r="AT8" s="559">
        <v>1.4677089999999999</v>
      </c>
      <c r="AU8" s="559">
        <v>2.1849780000000001</v>
      </c>
      <c r="AV8" s="559">
        <v>4.9117319999999998</v>
      </c>
      <c r="AW8" s="559">
        <v>3.9906419999999998</v>
      </c>
      <c r="AX8" s="559">
        <v>5.889977</v>
      </c>
      <c r="AY8" s="559">
        <v>6.5069229999999996</v>
      </c>
      <c r="AZ8" s="559">
        <v>16.387542</v>
      </c>
      <c r="BA8" s="555">
        <v>31.6008</v>
      </c>
      <c r="BB8" s="559">
        <v>48.948172</v>
      </c>
      <c r="BC8" s="559">
        <v>51.286723000000002</v>
      </c>
      <c r="BD8" s="559">
        <v>37.898918000000002</v>
      </c>
      <c r="BE8" s="559">
        <v>138.133813</v>
      </c>
      <c r="BF8" s="559">
        <v>35.715983999999999</v>
      </c>
      <c r="BG8" s="559">
        <v>54.638452999999998</v>
      </c>
      <c r="BH8" s="559">
        <v>49.946457000000002</v>
      </c>
      <c r="BI8" s="559">
        <v>140.300894</v>
      </c>
      <c r="BJ8" s="559">
        <v>52.964632000000002</v>
      </c>
      <c r="BK8" s="559">
        <v>49.915686999999998</v>
      </c>
      <c r="BL8" s="559">
        <v>60.424779999999998</v>
      </c>
      <c r="BM8" s="559">
        <v>163.30509900000001</v>
      </c>
      <c r="BN8" s="559">
        <v>53.318551999999997</v>
      </c>
      <c r="BO8" s="559">
        <v>56.899087999999999</v>
      </c>
      <c r="BP8" s="559">
        <v>60.432110000000002</v>
      </c>
      <c r="BQ8" s="559">
        <v>170.64975000000001</v>
      </c>
      <c r="BR8" s="421">
        <v>612.38955599999997</v>
      </c>
      <c r="BS8" s="559">
        <v>60.191330999999998</v>
      </c>
      <c r="BT8" s="559">
        <v>58.947809999999997</v>
      </c>
      <c r="BU8" s="559">
        <v>47.199973999999997</v>
      </c>
      <c r="BV8" s="559">
        <v>166.33911499999999</v>
      </c>
      <c r="BW8" s="559">
        <v>46.314677000000003</v>
      </c>
      <c r="BX8" s="559">
        <v>64.212805000000003</v>
      </c>
      <c r="BY8" s="559">
        <v>44.818868999999999</v>
      </c>
      <c r="BZ8" s="559">
        <v>155.346351</v>
      </c>
      <c r="CA8" s="559">
        <v>55.839162000000002</v>
      </c>
      <c r="CB8" s="559">
        <v>69.796105999999995</v>
      </c>
      <c r="CC8" s="559">
        <v>71.364503999999997</v>
      </c>
      <c r="CD8" s="559">
        <v>196.99977200000001</v>
      </c>
      <c r="CE8" s="559">
        <v>75.562833999999995</v>
      </c>
      <c r="CF8" s="559">
        <v>64.231285</v>
      </c>
      <c r="CG8" s="559">
        <v>56.949187999999999</v>
      </c>
      <c r="CH8" s="559">
        <v>196.74330699999999</v>
      </c>
      <c r="CI8" s="296">
        <v>715.42854499999999</v>
      </c>
      <c r="CJ8" s="559">
        <v>59.284928999999998</v>
      </c>
      <c r="CK8" s="559">
        <v>52.367127000000004</v>
      </c>
      <c r="CL8" s="559">
        <v>45.854126999999998</v>
      </c>
      <c r="CM8" s="559">
        <v>157.50618299999999</v>
      </c>
      <c r="CN8" s="559">
        <v>57.812156999999999</v>
      </c>
      <c r="CO8" s="559">
        <v>59.942199000000002</v>
      </c>
      <c r="CP8" s="559">
        <v>47.942137000000002</v>
      </c>
      <c r="CQ8" s="559">
        <v>165.696493</v>
      </c>
      <c r="CR8" s="559">
        <v>55.328682999999998</v>
      </c>
      <c r="CS8" s="559">
        <v>59.613275999999999</v>
      </c>
      <c r="CT8" s="559">
        <v>65.559387999999998</v>
      </c>
      <c r="CU8" s="559">
        <v>180.50134700000001</v>
      </c>
      <c r="CV8" s="559">
        <v>72.248733000000001</v>
      </c>
      <c r="CW8" s="559">
        <v>68.104484999999997</v>
      </c>
      <c r="CX8" s="559">
        <v>67.463261000000003</v>
      </c>
      <c r="CY8" s="559">
        <v>207.81647799999999</v>
      </c>
      <c r="CZ8" s="296">
        <v>711.52050099999997</v>
      </c>
      <c r="DA8" s="429" t="s">
        <v>2417</v>
      </c>
      <c r="DB8" s="268" t="s">
        <v>173</v>
      </c>
      <c r="DH8" s="40"/>
      <c r="DI8" s="40"/>
      <c r="DJ8" s="41"/>
      <c r="DK8" s="41"/>
      <c r="DL8" s="41"/>
    </row>
    <row r="9" spans="1:116" s="230" customFormat="1" ht="18" customHeight="1" collapsed="1" x14ac:dyDescent="0.5">
      <c r="A9" s="299" t="s">
        <v>2472</v>
      </c>
      <c r="B9" s="433" t="s">
        <v>2473</v>
      </c>
      <c r="C9" s="589">
        <f>SUM(C6:C8)</f>
        <v>280.14621</v>
      </c>
      <c r="D9" s="590">
        <f t="shared" ref="D9:BO9" si="0">SUM(D6:D8)</f>
        <v>306.59978800000005</v>
      </c>
      <c r="E9" s="590">
        <f t="shared" si="0"/>
        <v>297.52809400000001</v>
      </c>
      <c r="F9" s="590">
        <f t="shared" si="0"/>
        <v>884.274092</v>
      </c>
      <c r="G9" s="590">
        <f t="shared" si="0"/>
        <v>142.565864</v>
      </c>
      <c r="H9" s="590">
        <f t="shared" si="0"/>
        <v>127.05606599999999</v>
      </c>
      <c r="I9" s="590">
        <f t="shared" si="0"/>
        <v>122.15173800000001</v>
      </c>
      <c r="J9" s="590">
        <f t="shared" si="0"/>
        <v>391.77366799999999</v>
      </c>
      <c r="K9" s="590">
        <f t="shared" si="0"/>
        <v>107.90266399999999</v>
      </c>
      <c r="L9" s="590">
        <f t="shared" si="0"/>
        <v>132.747557</v>
      </c>
      <c r="M9" s="590">
        <f t="shared" si="0"/>
        <v>237.43873600000001</v>
      </c>
      <c r="N9" s="590">
        <f t="shared" si="0"/>
        <v>478.08895699999999</v>
      </c>
      <c r="O9" s="590">
        <f t="shared" si="0"/>
        <v>296.34972899999997</v>
      </c>
      <c r="P9" s="590">
        <f t="shared" si="0"/>
        <v>285.89778699999994</v>
      </c>
      <c r="Q9" s="590">
        <f t="shared" si="0"/>
        <v>274.10849300000001</v>
      </c>
      <c r="R9" s="590">
        <f t="shared" si="0"/>
        <v>856.35600899999997</v>
      </c>
      <c r="S9" s="432">
        <f t="shared" si="0"/>
        <v>2610.4927259999999</v>
      </c>
      <c r="T9" s="590">
        <f t="shared" si="0"/>
        <v>356.93042900000006</v>
      </c>
      <c r="U9" s="590">
        <f t="shared" si="0"/>
        <v>372.75179700000001</v>
      </c>
      <c r="V9" s="590">
        <f t="shared" si="0"/>
        <v>244.362865</v>
      </c>
      <c r="W9" s="590">
        <f t="shared" si="0"/>
        <v>974.04509099999996</v>
      </c>
      <c r="X9" s="590">
        <f t="shared" si="0"/>
        <v>119.93203600000001</v>
      </c>
      <c r="Y9" s="590">
        <f t="shared" si="0"/>
        <v>142.76085</v>
      </c>
      <c r="Z9" s="590">
        <f t="shared" si="0"/>
        <v>124.972296</v>
      </c>
      <c r="AA9" s="590">
        <f t="shared" si="0"/>
        <v>387.66518200000002</v>
      </c>
      <c r="AB9" s="590">
        <f t="shared" si="0"/>
        <v>144.06896099999997</v>
      </c>
      <c r="AC9" s="590">
        <f t="shared" si="0"/>
        <v>165.26615699999999</v>
      </c>
      <c r="AD9" s="590">
        <f t="shared" si="0"/>
        <v>314.78558600000002</v>
      </c>
      <c r="AE9" s="590">
        <f t="shared" si="0"/>
        <v>624.12070400000005</v>
      </c>
      <c r="AF9" s="590">
        <f t="shared" si="0"/>
        <v>404.21075200000001</v>
      </c>
      <c r="AG9" s="590">
        <f t="shared" si="0"/>
        <v>340.09597100000002</v>
      </c>
      <c r="AH9" s="590">
        <f t="shared" si="0"/>
        <v>379.423722</v>
      </c>
      <c r="AI9" s="590">
        <f t="shared" si="0"/>
        <v>1123.7304449999999</v>
      </c>
      <c r="AJ9" s="300">
        <f t="shared" si="0"/>
        <v>3109.5614219999998</v>
      </c>
      <c r="AK9" s="590">
        <f t="shared" si="0"/>
        <v>425.27281799999997</v>
      </c>
      <c r="AL9" s="590">
        <f t="shared" si="0"/>
        <v>427.85455099999996</v>
      </c>
      <c r="AM9" s="590">
        <f t="shared" si="0"/>
        <v>234.56991099999999</v>
      </c>
      <c r="AN9" s="590">
        <f t="shared" si="0"/>
        <v>1087.6972780000001</v>
      </c>
      <c r="AO9" s="590">
        <f t="shared" si="0"/>
        <v>178.83419800000001</v>
      </c>
      <c r="AP9" s="590">
        <f t="shared" si="0"/>
        <v>250.73261099999999</v>
      </c>
      <c r="AQ9" s="590">
        <f t="shared" si="0"/>
        <v>165.48898500000001</v>
      </c>
      <c r="AR9" s="590">
        <f t="shared" si="0"/>
        <v>595.05579299999999</v>
      </c>
      <c r="AS9" s="590">
        <f t="shared" si="0"/>
        <v>185.22089299999999</v>
      </c>
      <c r="AT9" s="590">
        <f t="shared" si="0"/>
        <v>243.51227100000003</v>
      </c>
      <c r="AU9" s="590">
        <f t="shared" si="0"/>
        <v>374.76234899999997</v>
      </c>
      <c r="AV9" s="590">
        <f t="shared" si="0"/>
        <v>803.49551300000007</v>
      </c>
      <c r="AW9" s="590">
        <f t="shared" si="0"/>
        <v>425.65091899999999</v>
      </c>
      <c r="AX9" s="590">
        <f t="shared" si="0"/>
        <v>424.16699599999998</v>
      </c>
      <c r="AY9" s="590">
        <f t="shared" si="0"/>
        <v>466.94104999999996</v>
      </c>
      <c r="AZ9" s="590">
        <f t="shared" si="0"/>
        <v>1316.7589659999999</v>
      </c>
      <c r="BA9" s="557">
        <f t="shared" si="0"/>
        <v>3803.0075510000001</v>
      </c>
      <c r="BB9" s="590">
        <f t="shared" si="0"/>
        <v>3013.9139729999997</v>
      </c>
      <c r="BC9" s="590">
        <f t="shared" si="0"/>
        <v>2654.5986200000002</v>
      </c>
      <c r="BD9" s="590">
        <f t="shared" si="0"/>
        <v>3565.8925399999998</v>
      </c>
      <c r="BE9" s="590">
        <f t="shared" si="0"/>
        <v>9234.405133000002</v>
      </c>
      <c r="BF9" s="590">
        <f t="shared" si="0"/>
        <v>3349.5392870000001</v>
      </c>
      <c r="BG9" s="590">
        <f t="shared" si="0"/>
        <v>2601.6087070000003</v>
      </c>
      <c r="BH9" s="590">
        <f t="shared" si="0"/>
        <v>3447.40859</v>
      </c>
      <c r="BI9" s="590">
        <f t="shared" si="0"/>
        <v>9398.5565839999999</v>
      </c>
      <c r="BJ9" s="590">
        <f t="shared" si="0"/>
        <v>2735.2312780000002</v>
      </c>
      <c r="BK9" s="590">
        <f t="shared" si="0"/>
        <v>3261.1315090000003</v>
      </c>
      <c r="BL9" s="590">
        <f t="shared" si="0"/>
        <v>2592.6432840000002</v>
      </c>
      <c r="BM9" s="590">
        <f t="shared" si="0"/>
        <v>8589.0060709999998</v>
      </c>
      <c r="BN9" s="590">
        <f t="shared" si="0"/>
        <v>2907.0007960000003</v>
      </c>
      <c r="BO9" s="590">
        <f t="shared" si="0"/>
        <v>2771.8688819999998</v>
      </c>
      <c r="BP9" s="590">
        <f t="shared" ref="BP9:CZ9" si="1">SUM(BP6:BP8)</f>
        <v>2697.9774190000003</v>
      </c>
      <c r="BQ9" s="590">
        <f t="shared" si="1"/>
        <v>8376.8470969999998</v>
      </c>
      <c r="BR9" s="432">
        <f t="shared" si="1"/>
        <v>35598.814885</v>
      </c>
      <c r="BS9" s="590">
        <f t="shared" si="1"/>
        <v>2770.68723</v>
      </c>
      <c r="BT9" s="590">
        <f t="shared" si="1"/>
        <v>2649.5158160000001</v>
      </c>
      <c r="BU9" s="590">
        <f t="shared" si="1"/>
        <v>3508.3020320000001</v>
      </c>
      <c r="BV9" s="590">
        <f t="shared" si="1"/>
        <v>8928.5050780000001</v>
      </c>
      <c r="BW9" s="590">
        <f t="shared" si="1"/>
        <v>2845.3458479999999</v>
      </c>
      <c r="BX9" s="590">
        <f t="shared" si="1"/>
        <v>3425.341985</v>
      </c>
      <c r="BY9" s="590">
        <f t="shared" si="1"/>
        <v>3347.7186830000001</v>
      </c>
      <c r="BZ9" s="590">
        <f t="shared" si="1"/>
        <v>9618.4065160000009</v>
      </c>
      <c r="CA9" s="590">
        <f t="shared" si="1"/>
        <v>2951.2369640000006</v>
      </c>
      <c r="CB9" s="590">
        <f t="shared" si="1"/>
        <v>2910.3412509999998</v>
      </c>
      <c r="CC9" s="590">
        <f t="shared" si="1"/>
        <v>2991.1973819999998</v>
      </c>
      <c r="CD9" s="590">
        <f t="shared" si="1"/>
        <v>8852.7755969999998</v>
      </c>
      <c r="CE9" s="590">
        <f t="shared" si="1"/>
        <v>2867.9377269999995</v>
      </c>
      <c r="CF9" s="590">
        <f t="shared" si="1"/>
        <v>2647.9361219999996</v>
      </c>
      <c r="CG9" s="590">
        <f t="shared" si="1"/>
        <v>2901.9593920000002</v>
      </c>
      <c r="CH9" s="590">
        <f t="shared" si="1"/>
        <v>8417.8332410000003</v>
      </c>
      <c r="CI9" s="300">
        <f t="shared" si="1"/>
        <v>35817.520432000005</v>
      </c>
      <c r="CJ9" s="590">
        <f t="shared" si="1"/>
        <v>3091.7617520000003</v>
      </c>
      <c r="CK9" s="590">
        <f t="shared" si="1"/>
        <v>3100.6086770000002</v>
      </c>
      <c r="CL9" s="590">
        <f t="shared" si="1"/>
        <v>3215.299008</v>
      </c>
      <c r="CM9" s="590">
        <f t="shared" si="1"/>
        <v>9407.6694370000005</v>
      </c>
      <c r="CN9" s="590">
        <f t="shared" si="1"/>
        <v>3169.6994999999997</v>
      </c>
      <c r="CO9" s="590">
        <f t="shared" si="1"/>
        <v>3663.1184090000002</v>
      </c>
      <c r="CP9" s="590">
        <f t="shared" si="1"/>
        <v>2481.7234319999998</v>
      </c>
      <c r="CQ9" s="590">
        <f t="shared" si="1"/>
        <v>9314.5413410000001</v>
      </c>
      <c r="CR9" s="590">
        <f t="shared" si="1"/>
        <v>2875.653777</v>
      </c>
      <c r="CS9" s="590">
        <f t="shared" si="1"/>
        <v>2532.8740339999999</v>
      </c>
      <c r="CT9" s="590">
        <f t="shared" si="1"/>
        <v>2679.229969</v>
      </c>
      <c r="CU9" s="590">
        <f t="shared" si="1"/>
        <v>8087.7577799999999</v>
      </c>
      <c r="CV9" s="590">
        <f t="shared" si="1"/>
        <v>3556.3202570000003</v>
      </c>
      <c r="CW9" s="590">
        <f t="shared" si="1"/>
        <v>2783.6544569999996</v>
      </c>
      <c r="CX9" s="590">
        <f t="shared" si="1"/>
        <v>3800.0696539999999</v>
      </c>
      <c r="CY9" s="590">
        <f t="shared" si="1"/>
        <v>10140.044365</v>
      </c>
      <c r="CZ9" s="300">
        <f t="shared" si="1"/>
        <v>36950.012923000002</v>
      </c>
      <c r="DA9" s="434" t="s">
        <v>2474</v>
      </c>
      <c r="DB9" s="299" t="s">
        <v>2472</v>
      </c>
      <c r="DH9" s="40"/>
      <c r="DI9" s="40"/>
      <c r="DJ9" s="41"/>
      <c r="DK9" s="41"/>
      <c r="DL9" s="41"/>
    </row>
    <row r="10" spans="1:116" s="230" customFormat="1" ht="18" hidden="1" customHeight="1" outlineLevel="1" x14ac:dyDescent="0.5">
      <c r="A10" s="267" t="s">
        <v>92</v>
      </c>
      <c r="B10" s="426" t="s">
        <v>2418</v>
      </c>
      <c r="C10" s="563">
        <v>0.113387</v>
      </c>
      <c r="D10" s="560">
        <v>1.8749999999999999E-3</v>
      </c>
      <c r="E10" s="560">
        <v>0</v>
      </c>
      <c r="F10" s="560">
        <v>0.115262</v>
      </c>
      <c r="G10" s="560">
        <v>5.9999999999999995E-4</v>
      </c>
      <c r="H10" s="560">
        <v>5.8733E-2</v>
      </c>
      <c r="I10" s="560">
        <v>6.2561000000000005E-2</v>
      </c>
      <c r="J10" s="560">
        <v>0.121894</v>
      </c>
      <c r="K10" s="560">
        <v>0.25194299999999997</v>
      </c>
      <c r="L10" s="560">
        <v>2.9458999999999999E-2</v>
      </c>
      <c r="M10" s="560">
        <v>0.12831100000000001</v>
      </c>
      <c r="N10" s="560">
        <v>0.40971299999999999</v>
      </c>
      <c r="O10" s="560">
        <v>0.85646100000000003</v>
      </c>
      <c r="P10" s="560">
        <v>0.50503100000000001</v>
      </c>
      <c r="Q10" s="560">
        <v>0.10167</v>
      </c>
      <c r="R10" s="560">
        <v>1.4631620000000001</v>
      </c>
      <c r="S10" s="422">
        <v>2.1100310000000002</v>
      </c>
      <c r="T10" s="560">
        <v>2.9596999999999998E-2</v>
      </c>
      <c r="U10" s="560">
        <v>0.26645799999999997</v>
      </c>
      <c r="V10" s="560">
        <v>1.1047549999999999</v>
      </c>
      <c r="W10" s="560">
        <v>1.4008100000000001</v>
      </c>
      <c r="X10" s="560">
        <v>0.85853500000000005</v>
      </c>
      <c r="Y10" s="560">
        <v>0.63804099999999997</v>
      </c>
      <c r="Z10" s="560">
        <v>1.6891050000000001</v>
      </c>
      <c r="AA10" s="560">
        <v>3.1856810000000002</v>
      </c>
      <c r="AB10" s="560">
        <v>3.5547070000000001</v>
      </c>
      <c r="AC10" s="560">
        <v>2.066516</v>
      </c>
      <c r="AD10" s="560">
        <v>0.77517899999999995</v>
      </c>
      <c r="AE10" s="560">
        <v>6.3964020000000001</v>
      </c>
      <c r="AF10" s="560">
        <v>0.25142799999999998</v>
      </c>
      <c r="AG10" s="560">
        <v>8.0140000000000003E-3</v>
      </c>
      <c r="AH10" s="560">
        <v>0.12088500000000001</v>
      </c>
      <c r="AI10" s="560">
        <v>0.38032700000000003</v>
      </c>
      <c r="AJ10" s="297">
        <v>11.36322</v>
      </c>
      <c r="AK10" s="560">
        <v>6.1459E-2</v>
      </c>
      <c r="AL10" s="560">
        <v>0.79293400000000003</v>
      </c>
      <c r="AM10" s="560">
        <v>0.153392</v>
      </c>
      <c r="AN10" s="560">
        <v>1.0077849999999999</v>
      </c>
      <c r="AO10" s="560">
        <v>1.1597759999999999</v>
      </c>
      <c r="AP10" s="560">
        <v>0.57072000000000001</v>
      </c>
      <c r="AQ10" s="560">
        <v>0.79655399999999998</v>
      </c>
      <c r="AR10" s="560">
        <v>2.5270489999999999</v>
      </c>
      <c r="AS10" s="560">
        <v>0.48584899999999998</v>
      </c>
      <c r="AT10" s="560">
        <v>0.38925900000000002</v>
      </c>
      <c r="AU10" s="560">
        <v>0.42547600000000002</v>
      </c>
      <c r="AV10" s="560">
        <v>1.3005850000000001</v>
      </c>
      <c r="AW10" s="560">
        <v>0.48142600000000002</v>
      </c>
      <c r="AX10" s="560">
        <v>0.252467</v>
      </c>
      <c r="AY10" s="560">
        <v>0.67803599999999997</v>
      </c>
      <c r="AZ10" s="560">
        <v>1.4119299999999999</v>
      </c>
      <c r="BA10" s="556">
        <v>6.2473489999999998</v>
      </c>
      <c r="BB10" s="560">
        <v>7.2173080000000001</v>
      </c>
      <c r="BC10" s="560">
        <v>12.855437</v>
      </c>
      <c r="BD10" s="560">
        <v>13.154090999999999</v>
      </c>
      <c r="BE10" s="560">
        <v>33.226835999999999</v>
      </c>
      <c r="BF10" s="560">
        <v>7.9881460000000004</v>
      </c>
      <c r="BG10" s="560">
        <v>13.097542000000001</v>
      </c>
      <c r="BH10" s="560">
        <v>24.46705</v>
      </c>
      <c r="BI10" s="560">
        <v>45.552737999999998</v>
      </c>
      <c r="BJ10" s="560">
        <v>14.304916</v>
      </c>
      <c r="BK10" s="560">
        <v>9.8653259999999996</v>
      </c>
      <c r="BL10" s="560">
        <v>33.099184999999999</v>
      </c>
      <c r="BM10" s="560">
        <v>57.269427</v>
      </c>
      <c r="BN10" s="560">
        <v>6.0937549999999998</v>
      </c>
      <c r="BO10" s="560">
        <v>13.880952000000001</v>
      </c>
      <c r="BP10" s="560">
        <v>37.337843999999997</v>
      </c>
      <c r="BQ10" s="560">
        <v>57.312550999999999</v>
      </c>
      <c r="BR10" s="422">
        <v>193.36155199999999</v>
      </c>
      <c r="BS10" s="560">
        <v>10.648263</v>
      </c>
      <c r="BT10" s="560">
        <v>6.1357980000000003</v>
      </c>
      <c r="BU10" s="560">
        <v>20.027336999999999</v>
      </c>
      <c r="BV10" s="560">
        <v>36.811397999999997</v>
      </c>
      <c r="BW10" s="560">
        <v>5.9510940000000003</v>
      </c>
      <c r="BX10" s="560">
        <v>3.498065</v>
      </c>
      <c r="BY10" s="560">
        <v>25.451836</v>
      </c>
      <c r="BZ10" s="560">
        <v>34.900995000000002</v>
      </c>
      <c r="CA10" s="560">
        <v>2.870625</v>
      </c>
      <c r="CB10" s="560">
        <v>6.7082560000000004</v>
      </c>
      <c r="CC10" s="560">
        <v>32.922459000000003</v>
      </c>
      <c r="CD10" s="560">
        <v>42.501339999999999</v>
      </c>
      <c r="CE10" s="560">
        <v>30.395703000000001</v>
      </c>
      <c r="CF10" s="560">
        <v>6.5093940000000003</v>
      </c>
      <c r="CG10" s="560">
        <v>6.0721800000000004</v>
      </c>
      <c r="CH10" s="560">
        <v>42.977277000000001</v>
      </c>
      <c r="CI10" s="297">
        <v>157.19101000000001</v>
      </c>
      <c r="CJ10" s="560">
        <v>5.010751</v>
      </c>
      <c r="CK10" s="560">
        <v>37.150573999999999</v>
      </c>
      <c r="CL10" s="560">
        <v>2.7718919999999998</v>
      </c>
      <c r="CM10" s="560">
        <v>44.933216999999999</v>
      </c>
      <c r="CN10" s="560">
        <v>1.7826489999999999</v>
      </c>
      <c r="CO10" s="560">
        <v>23.789608000000001</v>
      </c>
      <c r="CP10" s="560">
        <v>1.2608379999999999</v>
      </c>
      <c r="CQ10" s="560">
        <v>26.833095</v>
      </c>
      <c r="CR10" s="560">
        <v>4.5985110000000002</v>
      </c>
      <c r="CS10" s="560">
        <v>30.290769000000001</v>
      </c>
      <c r="CT10" s="560">
        <v>3.5675910000000002</v>
      </c>
      <c r="CU10" s="560">
        <v>38.456871</v>
      </c>
      <c r="CV10" s="560">
        <v>6.7777909999999997</v>
      </c>
      <c r="CW10" s="560">
        <v>2.7526109999999999</v>
      </c>
      <c r="CX10" s="560">
        <v>1.4749399999999999</v>
      </c>
      <c r="CY10" s="560">
        <v>11.005342000000001</v>
      </c>
      <c r="CZ10" s="297">
        <v>121.228526</v>
      </c>
      <c r="DA10" s="430" t="s">
        <v>2419</v>
      </c>
      <c r="DB10" s="267" t="s">
        <v>92</v>
      </c>
      <c r="DH10" s="40"/>
      <c r="DI10" s="40"/>
      <c r="DJ10" s="41"/>
      <c r="DK10" s="41"/>
      <c r="DL10" s="41"/>
    </row>
    <row r="11" spans="1:116" s="230" customFormat="1" ht="18" hidden="1" customHeight="1" outlineLevel="1" x14ac:dyDescent="0.5">
      <c r="A11" s="268" t="s">
        <v>93</v>
      </c>
      <c r="B11" s="425" t="s">
        <v>2420</v>
      </c>
      <c r="C11" s="562">
        <v>66875.149802999993</v>
      </c>
      <c r="D11" s="559">
        <v>60470.673726000001</v>
      </c>
      <c r="E11" s="559">
        <v>67399.189713</v>
      </c>
      <c r="F11" s="559">
        <v>194745.01324199999</v>
      </c>
      <c r="G11" s="559">
        <v>66392.633847000005</v>
      </c>
      <c r="H11" s="559">
        <v>57811.217463000001</v>
      </c>
      <c r="I11" s="559">
        <v>58950.809692000003</v>
      </c>
      <c r="J11" s="559">
        <v>183154.66100200001</v>
      </c>
      <c r="K11" s="559">
        <v>59276.331832000003</v>
      </c>
      <c r="L11" s="559">
        <v>60839.826182999997</v>
      </c>
      <c r="M11" s="559">
        <v>66280.817863000004</v>
      </c>
      <c r="N11" s="559">
        <v>186396.975878</v>
      </c>
      <c r="O11" s="559">
        <v>68006.897660000002</v>
      </c>
      <c r="P11" s="559">
        <v>62078.520165000002</v>
      </c>
      <c r="Q11" s="559">
        <v>59328.369899999998</v>
      </c>
      <c r="R11" s="559">
        <v>189413.787725</v>
      </c>
      <c r="S11" s="421">
        <v>753710.43784699996</v>
      </c>
      <c r="T11" s="559">
        <v>57535.135962</v>
      </c>
      <c r="U11" s="559">
        <v>58497.717184000001</v>
      </c>
      <c r="V11" s="559">
        <v>65382.972254</v>
      </c>
      <c r="W11" s="559">
        <v>181415.8254</v>
      </c>
      <c r="X11" s="559">
        <v>62677.119742000003</v>
      </c>
      <c r="Y11" s="559">
        <v>61732.388254999998</v>
      </c>
      <c r="Z11" s="559">
        <v>53598.089380999998</v>
      </c>
      <c r="AA11" s="559">
        <v>178007.59737800001</v>
      </c>
      <c r="AB11" s="559">
        <v>57519.207648000003</v>
      </c>
      <c r="AC11" s="559">
        <v>52802.721545</v>
      </c>
      <c r="AD11" s="559">
        <v>49012.571026999998</v>
      </c>
      <c r="AE11" s="559">
        <v>159334.50021999999</v>
      </c>
      <c r="AF11" s="559">
        <v>54188.602570000003</v>
      </c>
      <c r="AG11" s="559">
        <v>53678.751387999997</v>
      </c>
      <c r="AH11" s="559">
        <v>54063.803795</v>
      </c>
      <c r="AI11" s="559">
        <v>161931.15775300001</v>
      </c>
      <c r="AJ11" s="296">
        <v>680689.08075099997</v>
      </c>
      <c r="AK11" s="559">
        <v>58168.147817999998</v>
      </c>
      <c r="AL11" s="559">
        <v>55242.891340000002</v>
      </c>
      <c r="AM11" s="559">
        <v>52653.580873999999</v>
      </c>
      <c r="AN11" s="559">
        <v>166064.62003300001</v>
      </c>
      <c r="AO11" s="559">
        <v>51026.190084000002</v>
      </c>
      <c r="AP11" s="559">
        <v>47797.299496</v>
      </c>
      <c r="AQ11" s="559">
        <v>49923.213557000003</v>
      </c>
      <c r="AR11" s="559">
        <v>148746.703137</v>
      </c>
      <c r="AS11" s="559">
        <v>52110.059890999997</v>
      </c>
      <c r="AT11" s="559">
        <v>55253.228318000001</v>
      </c>
      <c r="AU11" s="559">
        <v>54320.205017</v>
      </c>
      <c r="AV11" s="559">
        <v>161683.49322599999</v>
      </c>
      <c r="AW11" s="559">
        <v>57121.818803000002</v>
      </c>
      <c r="AX11" s="559">
        <v>55689.771243000003</v>
      </c>
      <c r="AY11" s="559">
        <v>52812.334778999997</v>
      </c>
      <c r="AZ11" s="559">
        <v>165623.92482499999</v>
      </c>
      <c r="BA11" s="555">
        <v>642118.74122099997</v>
      </c>
      <c r="BB11" s="559">
        <v>0</v>
      </c>
      <c r="BC11" s="559">
        <v>0</v>
      </c>
      <c r="BD11" s="559">
        <v>2.7000000000000001E-3</v>
      </c>
      <c r="BE11" s="559">
        <v>2.7000000000000001E-3</v>
      </c>
      <c r="BF11" s="559">
        <v>0</v>
      </c>
      <c r="BG11" s="559">
        <v>0.14666000000000001</v>
      </c>
      <c r="BH11" s="559">
        <v>0.14668999999999999</v>
      </c>
      <c r="BI11" s="559">
        <v>0.29335</v>
      </c>
      <c r="BJ11" s="559">
        <v>2.6559999999999999E-3</v>
      </c>
      <c r="BK11" s="559">
        <v>0</v>
      </c>
      <c r="BL11" s="559">
        <v>8.8199999999999997E-4</v>
      </c>
      <c r="BM11" s="559">
        <v>3.5379999999999999E-3</v>
      </c>
      <c r="BN11" s="559">
        <v>0</v>
      </c>
      <c r="BO11" s="559">
        <v>0.334505</v>
      </c>
      <c r="BP11" s="559">
        <v>0</v>
      </c>
      <c r="BQ11" s="559">
        <v>0.334505</v>
      </c>
      <c r="BR11" s="421">
        <v>0.63409300000000002</v>
      </c>
      <c r="BS11" s="559">
        <v>0</v>
      </c>
      <c r="BT11" s="559">
        <v>0.132547</v>
      </c>
      <c r="BU11" s="559">
        <v>0</v>
      </c>
      <c r="BV11" s="559">
        <v>0.132547</v>
      </c>
      <c r="BW11" s="559">
        <v>0</v>
      </c>
      <c r="BX11" s="559">
        <v>0</v>
      </c>
      <c r="BY11" s="559">
        <v>0.22205800000000001</v>
      </c>
      <c r="BZ11" s="559">
        <v>0.22205800000000001</v>
      </c>
      <c r="CA11" s="559">
        <v>0</v>
      </c>
      <c r="CB11" s="559">
        <v>0.13950399999999999</v>
      </c>
      <c r="CC11" s="559">
        <v>0.20144999999999999</v>
      </c>
      <c r="CD11" s="559">
        <v>0.34095399999999998</v>
      </c>
      <c r="CE11" s="559">
        <v>0.13741100000000001</v>
      </c>
      <c r="CF11" s="559">
        <v>0</v>
      </c>
      <c r="CG11" s="559">
        <v>0.214835</v>
      </c>
      <c r="CH11" s="559">
        <v>0.352246</v>
      </c>
      <c r="CI11" s="296">
        <v>1.0478050000000001</v>
      </c>
      <c r="CJ11" s="559">
        <v>0.43131900000000001</v>
      </c>
      <c r="CK11" s="559">
        <v>0.81427400000000005</v>
      </c>
      <c r="CL11" s="559">
        <v>6.3553999999999999E-2</v>
      </c>
      <c r="CM11" s="559">
        <v>1.3091470000000001</v>
      </c>
      <c r="CN11" s="559">
        <v>0.38666600000000001</v>
      </c>
      <c r="CO11" s="559">
        <v>0.24374999999999999</v>
      </c>
      <c r="CP11" s="559">
        <v>0.34071400000000002</v>
      </c>
      <c r="CQ11" s="559">
        <v>0.97113000000000005</v>
      </c>
      <c r="CR11" s="559">
        <v>0.61341500000000004</v>
      </c>
      <c r="CS11" s="559">
        <v>0.20207600000000001</v>
      </c>
      <c r="CT11" s="559">
        <v>0.23968999999999999</v>
      </c>
      <c r="CU11" s="559">
        <v>1.0551820000000001</v>
      </c>
      <c r="CV11" s="559">
        <v>0.16875000000000001</v>
      </c>
      <c r="CW11" s="559">
        <v>0.208623</v>
      </c>
      <c r="CX11" s="559">
        <v>0.40197300000000002</v>
      </c>
      <c r="CY11" s="559">
        <v>0.77934599999999998</v>
      </c>
      <c r="CZ11" s="296">
        <v>4.1148040000000004</v>
      </c>
      <c r="DA11" s="429" t="s">
        <v>2421</v>
      </c>
      <c r="DB11" s="268" t="s">
        <v>93</v>
      </c>
      <c r="DH11" s="40"/>
      <c r="DI11" s="40"/>
      <c r="DJ11" s="41"/>
      <c r="DK11" s="41"/>
      <c r="DL11" s="41"/>
    </row>
    <row r="12" spans="1:116" s="230" customFormat="1" ht="18" hidden="1" customHeight="1" outlineLevel="1" x14ac:dyDescent="0.5">
      <c r="A12" s="267" t="s">
        <v>94</v>
      </c>
      <c r="B12" s="426" t="s">
        <v>2422</v>
      </c>
      <c r="C12" s="563">
        <v>193.732224</v>
      </c>
      <c r="D12" s="560">
        <v>272.97387099999997</v>
      </c>
      <c r="E12" s="560">
        <v>187.046065</v>
      </c>
      <c r="F12" s="560">
        <v>653.75216</v>
      </c>
      <c r="G12" s="560">
        <v>173.28616</v>
      </c>
      <c r="H12" s="560">
        <v>314.06710500000003</v>
      </c>
      <c r="I12" s="560">
        <v>162.522188</v>
      </c>
      <c r="J12" s="560">
        <v>649.87545299999999</v>
      </c>
      <c r="K12" s="560">
        <v>174.89256399999999</v>
      </c>
      <c r="L12" s="560">
        <v>235.918252</v>
      </c>
      <c r="M12" s="560">
        <v>155.35781</v>
      </c>
      <c r="N12" s="560">
        <v>566.16862600000002</v>
      </c>
      <c r="O12" s="560">
        <v>222.56416200000001</v>
      </c>
      <c r="P12" s="560">
        <v>160.450941</v>
      </c>
      <c r="Q12" s="560">
        <v>154.394046</v>
      </c>
      <c r="R12" s="560">
        <v>537.40914899999996</v>
      </c>
      <c r="S12" s="422">
        <v>2407.2053879999999</v>
      </c>
      <c r="T12" s="560">
        <v>262.573261</v>
      </c>
      <c r="U12" s="560">
        <v>168.01902200000001</v>
      </c>
      <c r="V12" s="560">
        <v>214.972285</v>
      </c>
      <c r="W12" s="560">
        <v>645.56456800000001</v>
      </c>
      <c r="X12" s="560">
        <v>268.907284</v>
      </c>
      <c r="Y12" s="560">
        <v>332.155912</v>
      </c>
      <c r="Z12" s="560">
        <v>208.56558200000001</v>
      </c>
      <c r="AA12" s="560">
        <v>809.62877800000001</v>
      </c>
      <c r="AB12" s="560">
        <v>351.00928900000002</v>
      </c>
      <c r="AC12" s="560">
        <v>188.06971200000001</v>
      </c>
      <c r="AD12" s="560">
        <v>218.51455899999999</v>
      </c>
      <c r="AE12" s="560">
        <v>757.59356000000002</v>
      </c>
      <c r="AF12" s="560">
        <v>378.02337299999999</v>
      </c>
      <c r="AG12" s="560">
        <v>218.92718099999999</v>
      </c>
      <c r="AH12" s="560">
        <v>213.017168</v>
      </c>
      <c r="AI12" s="560">
        <v>809.96772199999998</v>
      </c>
      <c r="AJ12" s="297">
        <v>3022.7546280000001</v>
      </c>
      <c r="AK12" s="560">
        <v>311.60823499999998</v>
      </c>
      <c r="AL12" s="560">
        <v>266.494979</v>
      </c>
      <c r="AM12" s="560">
        <v>213.141839</v>
      </c>
      <c r="AN12" s="560">
        <v>791.24505299999998</v>
      </c>
      <c r="AO12" s="560">
        <v>395.94005499999997</v>
      </c>
      <c r="AP12" s="560">
        <v>213.35837000000001</v>
      </c>
      <c r="AQ12" s="560">
        <v>229.69299599999999</v>
      </c>
      <c r="AR12" s="560">
        <v>838.99142099999995</v>
      </c>
      <c r="AS12" s="560">
        <v>382.19414899999998</v>
      </c>
      <c r="AT12" s="560">
        <v>214.917406</v>
      </c>
      <c r="AU12" s="560">
        <v>230.750732</v>
      </c>
      <c r="AV12" s="560">
        <v>827.86228700000004</v>
      </c>
      <c r="AW12" s="560">
        <v>249.66917000000001</v>
      </c>
      <c r="AX12" s="560">
        <v>496.98228699999999</v>
      </c>
      <c r="AY12" s="560">
        <v>288.14786900000001</v>
      </c>
      <c r="AZ12" s="560">
        <v>1034.799325</v>
      </c>
      <c r="BA12" s="556">
        <v>3492.8980849999998</v>
      </c>
      <c r="BB12" s="560">
        <v>225.01310699999999</v>
      </c>
      <c r="BC12" s="560">
        <v>373.05165599999998</v>
      </c>
      <c r="BD12" s="560">
        <v>199.07236900000001</v>
      </c>
      <c r="BE12" s="560">
        <v>797.13713199999995</v>
      </c>
      <c r="BF12" s="560">
        <v>312.55050799999998</v>
      </c>
      <c r="BG12" s="560">
        <v>198.41238300000001</v>
      </c>
      <c r="BH12" s="560">
        <v>203.14139399999999</v>
      </c>
      <c r="BI12" s="560">
        <v>714.104285</v>
      </c>
      <c r="BJ12" s="560">
        <v>102.824259</v>
      </c>
      <c r="BK12" s="560">
        <v>192.69932</v>
      </c>
      <c r="BL12" s="560">
        <v>200.815876</v>
      </c>
      <c r="BM12" s="560">
        <v>496.33945499999999</v>
      </c>
      <c r="BN12" s="560">
        <v>286.03152699999998</v>
      </c>
      <c r="BO12" s="560">
        <v>68.778049999999993</v>
      </c>
      <c r="BP12" s="560">
        <v>187.098501</v>
      </c>
      <c r="BQ12" s="560">
        <v>541.90807800000005</v>
      </c>
      <c r="BR12" s="422">
        <v>2549.4889499999999</v>
      </c>
      <c r="BS12" s="560">
        <v>127.821078</v>
      </c>
      <c r="BT12" s="560">
        <v>232.23133000000001</v>
      </c>
      <c r="BU12" s="560">
        <v>105.49619800000001</v>
      </c>
      <c r="BV12" s="560">
        <v>465.54860600000001</v>
      </c>
      <c r="BW12" s="560">
        <v>174.98732799999999</v>
      </c>
      <c r="BX12" s="560">
        <v>77.191821000000004</v>
      </c>
      <c r="BY12" s="560">
        <v>279.56288799999999</v>
      </c>
      <c r="BZ12" s="560">
        <v>531.74203699999998</v>
      </c>
      <c r="CA12" s="560">
        <v>104.144949</v>
      </c>
      <c r="CB12" s="560">
        <v>112.161298</v>
      </c>
      <c r="CC12" s="560">
        <v>186.97630799999999</v>
      </c>
      <c r="CD12" s="560">
        <v>403.282555</v>
      </c>
      <c r="CE12" s="560">
        <v>113.219784</v>
      </c>
      <c r="CF12" s="560">
        <v>139.590757</v>
      </c>
      <c r="CG12" s="560">
        <v>223.46423300000001</v>
      </c>
      <c r="CH12" s="560">
        <v>476.27477399999998</v>
      </c>
      <c r="CI12" s="297">
        <v>1876.847972</v>
      </c>
      <c r="CJ12" s="560">
        <v>78.050747000000001</v>
      </c>
      <c r="CK12" s="560">
        <v>236.234126</v>
      </c>
      <c r="CL12" s="560">
        <v>88.560250999999994</v>
      </c>
      <c r="CM12" s="560">
        <v>402.845124</v>
      </c>
      <c r="CN12" s="560">
        <v>162.26304400000001</v>
      </c>
      <c r="CO12" s="560">
        <v>124.246152</v>
      </c>
      <c r="CP12" s="560">
        <v>306.715146</v>
      </c>
      <c r="CQ12" s="560">
        <v>593.22434299999998</v>
      </c>
      <c r="CR12" s="560">
        <v>107.542987</v>
      </c>
      <c r="CS12" s="560">
        <v>273.20899400000002</v>
      </c>
      <c r="CT12" s="560">
        <v>117.74029899999999</v>
      </c>
      <c r="CU12" s="560">
        <v>498.49228099999999</v>
      </c>
      <c r="CV12" s="560">
        <v>95.449584999999999</v>
      </c>
      <c r="CW12" s="560">
        <v>196.878951</v>
      </c>
      <c r="CX12" s="560">
        <v>91.745390999999998</v>
      </c>
      <c r="CY12" s="560">
        <v>384.07392700000003</v>
      </c>
      <c r="CZ12" s="297">
        <v>1878.635675</v>
      </c>
      <c r="DA12" s="430" t="s">
        <v>2423</v>
      </c>
      <c r="DB12" s="267" t="s">
        <v>94</v>
      </c>
      <c r="DH12" s="40"/>
      <c r="DI12" s="40"/>
      <c r="DJ12" s="41"/>
      <c r="DK12" s="41"/>
      <c r="DL12" s="41"/>
    </row>
    <row r="13" spans="1:116" s="230" customFormat="1" ht="18" hidden="1" customHeight="1" outlineLevel="1" x14ac:dyDescent="0.5">
      <c r="A13" s="268" t="s">
        <v>95</v>
      </c>
      <c r="B13" s="425" t="s">
        <v>2424</v>
      </c>
      <c r="C13" s="562">
        <v>24.044891</v>
      </c>
      <c r="D13" s="559">
        <v>26.981677000000001</v>
      </c>
      <c r="E13" s="559">
        <v>32.504396</v>
      </c>
      <c r="F13" s="559">
        <v>83.530963999999997</v>
      </c>
      <c r="G13" s="559">
        <v>26.224958999999998</v>
      </c>
      <c r="H13" s="559">
        <v>36.120455999999997</v>
      </c>
      <c r="I13" s="559">
        <v>31.004553999999999</v>
      </c>
      <c r="J13" s="559">
        <v>93.349969000000002</v>
      </c>
      <c r="K13" s="559">
        <v>32.929535999999999</v>
      </c>
      <c r="L13" s="559">
        <v>34.720272000000001</v>
      </c>
      <c r="M13" s="559">
        <v>30.672297</v>
      </c>
      <c r="N13" s="559">
        <v>98.322104999999993</v>
      </c>
      <c r="O13" s="559">
        <v>33.359949</v>
      </c>
      <c r="P13" s="559">
        <v>30.790655000000001</v>
      </c>
      <c r="Q13" s="559">
        <v>31.442758999999999</v>
      </c>
      <c r="R13" s="559">
        <v>95.593362999999997</v>
      </c>
      <c r="S13" s="421">
        <v>370.796401</v>
      </c>
      <c r="T13" s="559">
        <v>29.048774999999999</v>
      </c>
      <c r="U13" s="559">
        <v>30.171111</v>
      </c>
      <c r="V13" s="559">
        <v>34.373829999999998</v>
      </c>
      <c r="W13" s="559">
        <v>93.593716000000001</v>
      </c>
      <c r="X13" s="559">
        <v>29.977115999999999</v>
      </c>
      <c r="Y13" s="559">
        <v>34.028021000000003</v>
      </c>
      <c r="Z13" s="559">
        <v>31.093342</v>
      </c>
      <c r="AA13" s="559">
        <v>95.098478999999998</v>
      </c>
      <c r="AB13" s="559">
        <v>33.624029999999998</v>
      </c>
      <c r="AC13" s="559">
        <v>34.780512000000002</v>
      </c>
      <c r="AD13" s="559">
        <v>32.598089000000002</v>
      </c>
      <c r="AE13" s="559">
        <v>101.00263099999999</v>
      </c>
      <c r="AF13" s="559">
        <v>43.55545</v>
      </c>
      <c r="AG13" s="559">
        <v>43.338189</v>
      </c>
      <c r="AH13" s="559">
        <v>41.028602999999997</v>
      </c>
      <c r="AI13" s="559">
        <v>127.922242</v>
      </c>
      <c r="AJ13" s="296">
        <v>417.61706800000002</v>
      </c>
      <c r="AK13" s="559">
        <v>34.425603000000002</v>
      </c>
      <c r="AL13" s="559">
        <v>32.531042999999997</v>
      </c>
      <c r="AM13" s="559">
        <v>40.154983999999999</v>
      </c>
      <c r="AN13" s="559">
        <v>107.111631</v>
      </c>
      <c r="AO13" s="559">
        <v>39.838455000000003</v>
      </c>
      <c r="AP13" s="559">
        <v>37.504739999999998</v>
      </c>
      <c r="AQ13" s="559">
        <v>31.435987000000001</v>
      </c>
      <c r="AR13" s="559">
        <v>108.779183</v>
      </c>
      <c r="AS13" s="559">
        <v>40.534379999999999</v>
      </c>
      <c r="AT13" s="559">
        <v>42.606656000000001</v>
      </c>
      <c r="AU13" s="559">
        <v>39.651159999999997</v>
      </c>
      <c r="AV13" s="559">
        <v>122.792196</v>
      </c>
      <c r="AW13" s="559">
        <v>44.655053000000002</v>
      </c>
      <c r="AX13" s="559">
        <v>44.227431000000003</v>
      </c>
      <c r="AY13" s="559">
        <v>43.892057999999999</v>
      </c>
      <c r="AZ13" s="559">
        <v>132.774542</v>
      </c>
      <c r="BA13" s="555">
        <v>471.45755100000002</v>
      </c>
      <c r="BB13" s="559">
        <v>114.495603</v>
      </c>
      <c r="BC13" s="559">
        <v>111.105138</v>
      </c>
      <c r="BD13" s="559">
        <v>173.45496600000001</v>
      </c>
      <c r="BE13" s="559">
        <v>399.05570699999998</v>
      </c>
      <c r="BF13" s="559">
        <v>102.64626199999999</v>
      </c>
      <c r="BG13" s="559">
        <v>173.81277399999999</v>
      </c>
      <c r="BH13" s="559">
        <v>80.497407999999993</v>
      </c>
      <c r="BI13" s="559">
        <v>356.95644399999998</v>
      </c>
      <c r="BJ13" s="559">
        <v>167.15020100000001</v>
      </c>
      <c r="BK13" s="559">
        <v>186.222567</v>
      </c>
      <c r="BL13" s="559">
        <v>206.80334099999999</v>
      </c>
      <c r="BM13" s="559">
        <v>560.176109</v>
      </c>
      <c r="BN13" s="559">
        <v>94.268292000000002</v>
      </c>
      <c r="BO13" s="559">
        <v>203.393945</v>
      </c>
      <c r="BP13" s="559">
        <v>118.12982</v>
      </c>
      <c r="BQ13" s="559">
        <v>415.792057</v>
      </c>
      <c r="BR13" s="421">
        <v>1731.980317</v>
      </c>
      <c r="BS13" s="559">
        <v>111.753944</v>
      </c>
      <c r="BT13" s="559">
        <v>165.63929300000001</v>
      </c>
      <c r="BU13" s="559">
        <v>108.19321100000001</v>
      </c>
      <c r="BV13" s="559">
        <v>385.58644800000002</v>
      </c>
      <c r="BW13" s="559">
        <v>139.53274999999999</v>
      </c>
      <c r="BX13" s="559">
        <v>144.30205100000001</v>
      </c>
      <c r="BY13" s="559">
        <v>118.41124600000001</v>
      </c>
      <c r="BZ13" s="559">
        <v>402.24604699999998</v>
      </c>
      <c r="CA13" s="559">
        <v>166.05532600000001</v>
      </c>
      <c r="CB13" s="559">
        <v>186.54853700000001</v>
      </c>
      <c r="CC13" s="559">
        <v>214.161069</v>
      </c>
      <c r="CD13" s="559">
        <v>566.76493200000004</v>
      </c>
      <c r="CE13" s="559">
        <v>167.18334899999999</v>
      </c>
      <c r="CF13" s="559">
        <v>159.171629</v>
      </c>
      <c r="CG13" s="559">
        <v>283.87938200000002</v>
      </c>
      <c r="CH13" s="559">
        <v>610.23436000000004</v>
      </c>
      <c r="CI13" s="296">
        <v>1964.8317870000001</v>
      </c>
      <c r="CJ13" s="559">
        <v>218.956064</v>
      </c>
      <c r="CK13" s="559">
        <v>124.23285799999999</v>
      </c>
      <c r="CL13" s="559">
        <v>123.255251</v>
      </c>
      <c r="CM13" s="559">
        <v>466.44417199999998</v>
      </c>
      <c r="CN13" s="559">
        <v>182.49884599999999</v>
      </c>
      <c r="CO13" s="559">
        <v>186.22028599999999</v>
      </c>
      <c r="CP13" s="559">
        <v>128.82594399999999</v>
      </c>
      <c r="CQ13" s="559">
        <v>497.54507599999999</v>
      </c>
      <c r="CR13" s="559">
        <v>116.322194</v>
      </c>
      <c r="CS13" s="559">
        <v>165.46552500000001</v>
      </c>
      <c r="CT13" s="559">
        <v>100.475459</v>
      </c>
      <c r="CU13" s="559">
        <v>382.26317799999998</v>
      </c>
      <c r="CV13" s="559">
        <v>89.642910000000001</v>
      </c>
      <c r="CW13" s="559">
        <v>161.776037</v>
      </c>
      <c r="CX13" s="559">
        <v>129.99308600000001</v>
      </c>
      <c r="CY13" s="559">
        <v>381.41203300000001</v>
      </c>
      <c r="CZ13" s="296">
        <v>1727.6644590000001</v>
      </c>
      <c r="DA13" s="429" t="s">
        <v>2425</v>
      </c>
      <c r="DB13" s="268" t="s">
        <v>95</v>
      </c>
      <c r="DH13" s="40"/>
      <c r="DI13" s="40"/>
      <c r="DJ13" s="41"/>
      <c r="DK13" s="41"/>
      <c r="DL13" s="41"/>
    </row>
    <row r="14" spans="1:116" s="230" customFormat="1" ht="18" customHeight="1" collapsed="1" x14ac:dyDescent="0.5">
      <c r="A14" s="299" t="s">
        <v>2475</v>
      </c>
      <c r="B14" s="433" t="s">
        <v>2476</v>
      </c>
      <c r="C14" s="589">
        <f>SUM(C10:C13)</f>
        <v>67093.040305000002</v>
      </c>
      <c r="D14" s="590">
        <f t="shared" ref="D14:BO14" si="2">SUM(D10:D13)</f>
        <v>60770.631149000008</v>
      </c>
      <c r="E14" s="590">
        <f t="shared" si="2"/>
        <v>67618.740174000006</v>
      </c>
      <c r="F14" s="590">
        <f t="shared" si="2"/>
        <v>195482.411628</v>
      </c>
      <c r="G14" s="590">
        <f t="shared" si="2"/>
        <v>66592.145566000007</v>
      </c>
      <c r="H14" s="590">
        <f t="shared" si="2"/>
        <v>58161.463756999998</v>
      </c>
      <c r="I14" s="590">
        <f t="shared" si="2"/>
        <v>59144.398995000003</v>
      </c>
      <c r="J14" s="590">
        <f t="shared" si="2"/>
        <v>183898.00831800001</v>
      </c>
      <c r="K14" s="590">
        <f t="shared" si="2"/>
        <v>59484.405875000011</v>
      </c>
      <c r="L14" s="590">
        <f t="shared" si="2"/>
        <v>61110.494165999997</v>
      </c>
      <c r="M14" s="590">
        <f t="shared" si="2"/>
        <v>66466.976280999996</v>
      </c>
      <c r="N14" s="590">
        <f t="shared" si="2"/>
        <v>187061.876322</v>
      </c>
      <c r="O14" s="590">
        <f t="shared" si="2"/>
        <v>68263.678232000006</v>
      </c>
      <c r="P14" s="590">
        <f t="shared" si="2"/>
        <v>62270.266792000002</v>
      </c>
      <c r="Q14" s="590">
        <f t="shared" si="2"/>
        <v>59514.308374999993</v>
      </c>
      <c r="R14" s="590">
        <f t="shared" si="2"/>
        <v>190048.25339900001</v>
      </c>
      <c r="S14" s="432">
        <f t="shared" si="2"/>
        <v>756490.54966699996</v>
      </c>
      <c r="T14" s="590">
        <f t="shared" si="2"/>
        <v>57826.787595000002</v>
      </c>
      <c r="U14" s="590">
        <f t="shared" si="2"/>
        <v>58696.173775000003</v>
      </c>
      <c r="V14" s="590">
        <f t="shared" si="2"/>
        <v>65633.423123999994</v>
      </c>
      <c r="W14" s="590">
        <f t="shared" si="2"/>
        <v>182156.384494</v>
      </c>
      <c r="X14" s="590">
        <f t="shared" si="2"/>
        <v>62976.862677000005</v>
      </c>
      <c r="Y14" s="590">
        <f t="shared" si="2"/>
        <v>62099.210228999997</v>
      </c>
      <c r="Z14" s="590">
        <f t="shared" si="2"/>
        <v>53839.437409999999</v>
      </c>
      <c r="AA14" s="590">
        <f t="shared" si="2"/>
        <v>178915.51031600003</v>
      </c>
      <c r="AB14" s="590">
        <f t="shared" si="2"/>
        <v>57907.395674000007</v>
      </c>
      <c r="AC14" s="590">
        <f t="shared" si="2"/>
        <v>53027.638284999994</v>
      </c>
      <c r="AD14" s="590">
        <f t="shared" si="2"/>
        <v>49264.458853999997</v>
      </c>
      <c r="AE14" s="590">
        <f t="shared" si="2"/>
        <v>160199.49281300002</v>
      </c>
      <c r="AF14" s="590">
        <f t="shared" si="2"/>
        <v>54610.432821000009</v>
      </c>
      <c r="AG14" s="590">
        <f t="shared" si="2"/>
        <v>53941.024771999997</v>
      </c>
      <c r="AH14" s="590">
        <f t="shared" si="2"/>
        <v>54317.970450999994</v>
      </c>
      <c r="AI14" s="590">
        <f t="shared" si="2"/>
        <v>162869.428044</v>
      </c>
      <c r="AJ14" s="300">
        <f t="shared" si="2"/>
        <v>684140.81566700002</v>
      </c>
      <c r="AK14" s="590">
        <f t="shared" si="2"/>
        <v>58514.243114999997</v>
      </c>
      <c r="AL14" s="590">
        <f t="shared" si="2"/>
        <v>55542.710296000005</v>
      </c>
      <c r="AM14" s="590">
        <f t="shared" si="2"/>
        <v>52907.031089000004</v>
      </c>
      <c r="AN14" s="590">
        <f t="shared" si="2"/>
        <v>166963.98450200001</v>
      </c>
      <c r="AO14" s="590">
        <f t="shared" si="2"/>
        <v>51463.128369999999</v>
      </c>
      <c r="AP14" s="590">
        <f t="shared" si="2"/>
        <v>48048.733326000001</v>
      </c>
      <c r="AQ14" s="590">
        <f t="shared" si="2"/>
        <v>50185.139093999998</v>
      </c>
      <c r="AR14" s="590">
        <f t="shared" si="2"/>
        <v>149697.00079000002</v>
      </c>
      <c r="AS14" s="590">
        <f t="shared" si="2"/>
        <v>52533.274268999994</v>
      </c>
      <c r="AT14" s="590">
        <f t="shared" si="2"/>
        <v>55511.141639000009</v>
      </c>
      <c r="AU14" s="590">
        <f t="shared" si="2"/>
        <v>54591.032384999999</v>
      </c>
      <c r="AV14" s="590">
        <f t="shared" si="2"/>
        <v>162635.44829399997</v>
      </c>
      <c r="AW14" s="590">
        <f t="shared" si="2"/>
        <v>57416.624452000004</v>
      </c>
      <c r="AX14" s="590">
        <f t="shared" si="2"/>
        <v>56231.233428</v>
      </c>
      <c r="AY14" s="590">
        <f t="shared" si="2"/>
        <v>53145.052741999993</v>
      </c>
      <c r="AZ14" s="590">
        <f t="shared" si="2"/>
        <v>166792.910622</v>
      </c>
      <c r="BA14" s="557">
        <f t="shared" si="2"/>
        <v>646089.34420599998</v>
      </c>
      <c r="BB14" s="590">
        <f t="shared" si="2"/>
        <v>346.72601800000001</v>
      </c>
      <c r="BC14" s="590">
        <f t="shared" si="2"/>
        <v>497.01223099999999</v>
      </c>
      <c r="BD14" s="590">
        <f t="shared" si="2"/>
        <v>385.68412599999999</v>
      </c>
      <c r="BE14" s="590">
        <f t="shared" si="2"/>
        <v>1229.4223749999999</v>
      </c>
      <c r="BF14" s="590">
        <f t="shared" si="2"/>
        <v>423.18491599999993</v>
      </c>
      <c r="BG14" s="590">
        <f t="shared" si="2"/>
        <v>385.469359</v>
      </c>
      <c r="BH14" s="590">
        <f t="shared" si="2"/>
        <v>308.25254200000001</v>
      </c>
      <c r="BI14" s="590">
        <f t="shared" si="2"/>
        <v>1116.906817</v>
      </c>
      <c r="BJ14" s="590">
        <f t="shared" si="2"/>
        <v>284.28203200000002</v>
      </c>
      <c r="BK14" s="590">
        <f t="shared" si="2"/>
        <v>388.78721300000001</v>
      </c>
      <c r="BL14" s="590">
        <f t="shared" si="2"/>
        <v>440.71928400000002</v>
      </c>
      <c r="BM14" s="590">
        <f t="shared" si="2"/>
        <v>1113.7885289999999</v>
      </c>
      <c r="BN14" s="590">
        <f t="shared" si="2"/>
        <v>386.39357399999994</v>
      </c>
      <c r="BO14" s="590">
        <f t="shared" si="2"/>
        <v>286.387452</v>
      </c>
      <c r="BP14" s="590">
        <f t="shared" ref="BP14:CZ14" si="3">SUM(BP10:BP13)</f>
        <v>342.56616499999996</v>
      </c>
      <c r="BQ14" s="590">
        <f t="shared" si="3"/>
        <v>1015.3471910000001</v>
      </c>
      <c r="BR14" s="432">
        <f t="shared" si="3"/>
        <v>4475.4649119999995</v>
      </c>
      <c r="BS14" s="590">
        <f t="shared" si="3"/>
        <v>250.22328499999998</v>
      </c>
      <c r="BT14" s="590">
        <f t="shared" si="3"/>
        <v>404.13896800000003</v>
      </c>
      <c r="BU14" s="590">
        <f t="shared" si="3"/>
        <v>233.716746</v>
      </c>
      <c r="BV14" s="590">
        <f t="shared" si="3"/>
        <v>888.07899900000007</v>
      </c>
      <c r="BW14" s="590">
        <f t="shared" si="3"/>
        <v>320.47117200000002</v>
      </c>
      <c r="BX14" s="590">
        <f t="shared" si="3"/>
        <v>224.99193700000001</v>
      </c>
      <c r="BY14" s="590">
        <f t="shared" si="3"/>
        <v>423.64802800000001</v>
      </c>
      <c r="BZ14" s="590">
        <f t="shared" si="3"/>
        <v>969.11113699999999</v>
      </c>
      <c r="CA14" s="590">
        <f t="shared" si="3"/>
        <v>273.07089999999999</v>
      </c>
      <c r="CB14" s="590">
        <f t="shared" si="3"/>
        <v>305.55759499999999</v>
      </c>
      <c r="CC14" s="590">
        <f t="shared" si="3"/>
        <v>434.26128599999998</v>
      </c>
      <c r="CD14" s="590">
        <f t="shared" si="3"/>
        <v>1012.8897810000001</v>
      </c>
      <c r="CE14" s="590">
        <f t="shared" si="3"/>
        <v>310.93624699999998</v>
      </c>
      <c r="CF14" s="590">
        <f t="shared" si="3"/>
        <v>305.27177999999998</v>
      </c>
      <c r="CG14" s="590">
        <f t="shared" si="3"/>
        <v>513.63063</v>
      </c>
      <c r="CH14" s="590">
        <f t="shared" si="3"/>
        <v>1129.838657</v>
      </c>
      <c r="CI14" s="300">
        <f t="shared" si="3"/>
        <v>3999.9185740000003</v>
      </c>
      <c r="CJ14" s="590">
        <f t="shared" si="3"/>
        <v>302.44888100000003</v>
      </c>
      <c r="CK14" s="590">
        <f t="shared" si="3"/>
        <v>398.43183199999999</v>
      </c>
      <c r="CL14" s="590">
        <f t="shared" si="3"/>
        <v>214.650948</v>
      </c>
      <c r="CM14" s="590">
        <f t="shared" si="3"/>
        <v>915.53165999999999</v>
      </c>
      <c r="CN14" s="590">
        <f t="shared" si="3"/>
        <v>346.93120499999998</v>
      </c>
      <c r="CO14" s="590">
        <f t="shared" si="3"/>
        <v>334.49979599999995</v>
      </c>
      <c r="CP14" s="590">
        <f t="shared" si="3"/>
        <v>437.14264200000002</v>
      </c>
      <c r="CQ14" s="590">
        <f t="shared" si="3"/>
        <v>1118.5736440000001</v>
      </c>
      <c r="CR14" s="590">
        <f t="shared" si="3"/>
        <v>229.07710700000001</v>
      </c>
      <c r="CS14" s="590">
        <f t="shared" si="3"/>
        <v>469.16736400000002</v>
      </c>
      <c r="CT14" s="590">
        <f t="shared" si="3"/>
        <v>222.02303899999998</v>
      </c>
      <c r="CU14" s="590">
        <f t="shared" si="3"/>
        <v>920.2675119999999</v>
      </c>
      <c r="CV14" s="590">
        <f t="shared" si="3"/>
        <v>192.03903600000001</v>
      </c>
      <c r="CW14" s="590">
        <f t="shared" si="3"/>
        <v>361.61622199999999</v>
      </c>
      <c r="CX14" s="590">
        <f t="shared" si="3"/>
        <v>223.61538999999999</v>
      </c>
      <c r="CY14" s="590">
        <f t="shared" si="3"/>
        <v>777.27064800000005</v>
      </c>
      <c r="CZ14" s="300">
        <f t="shared" si="3"/>
        <v>3731.6434639999998</v>
      </c>
      <c r="DA14" s="434" t="s">
        <v>2477</v>
      </c>
      <c r="DB14" s="299" t="s">
        <v>2475</v>
      </c>
      <c r="DH14" s="40"/>
      <c r="DI14" s="40"/>
      <c r="DJ14" s="41"/>
      <c r="DK14" s="41"/>
      <c r="DL14" s="41"/>
    </row>
    <row r="15" spans="1:116" s="230" customFormat="1" ht="18" hidden="1" customHeight="1" outlineLevel="1" x14ac:dyDescent="0.5">
      <c r="A15" s="267" t="s">
        <v>97</v>
      </c>
      <c r="B15" s="426" t="s">
        <v>2426</v>
      </c>
      <c r="C15" s="563">
        <v>1222.54196</v>
      </c>
      <c r="D15" s="560">
        <v>1275.69139</v>
      </c>
      <c r="E15" s="560">
        <v>1424.4458950000001</v>
      </c>
      <c r="F15" s="560">
        <v>3922.6792449999998</v>
      </c>
      <c r="G15" s="560">
        <v>1046.433841</v>
      </c>
      <c r="H15" s="560">
        <v>1222.2598129999999</v>
      </c>
      <c r="I15" s="560">
        <v>1151.069465</v>
      </c>
      <c r="J15" s="560">
        <v>3419.7631190000002</v>
      </c>
      <c r="K15" s="560">
        <v>1230.9203680000001</v>
      </c>
      <c r="L15" s="560">
        <v>1411.1368199999999</v>
      </c>
      <c r="M15" s="560">
        <v>1283.4533220000001</v>
      </c>
      <c r="N15" s="560">
        <v>3925.5105100000001</v>
      </c>
      <c r="O15" s="560">
        <v>1496.444876</v>
      </c>
      <c r="P15" s="560">
        <v>1369.223207</v>
      </c>
      <c r="Q15" s="560">
        <v>1437.9481430000001</v>
      </c>
      <c r="R15" s="560">
        <v>4303.6162260000001</v>
      </c>
      <c r="S15" s="422">
        <v>15571.569100000001</v>
      </c>
      <c r="T15" s="560">
        <v>1452.4808129999999</v>
      </c>
      <c r="U15" s="560">
        <v>1489.9007369999999</v>
      </c>
      <c r="V15" s="560">
        <v>1473.738392</v>
      </c>
      <c r="W15" s="560">
        <v>4416.1199420000003</v>
      </c>
      <c r="X15" s="560">
        <v>1166.63858</v>
      </c>
      <c r="Y15" s="560">
        <v>1442.395162</v>
      </c>
      <c r="Z15" s="560">
        <v>1158.2613960000001</v>
      </c>
      <c r="AA15" s="560">
        <v>3767.295138</v>
      </c>
      <c r="AB15" s="560">
        <v>1510.7787370000001</v>
      </c>
      <c r="AC15" s="560">
        <v>1528.4787630000001</v>
      </c>
      <c r="AD15" s="560">
        <v>1455.222278</v>
      </c>
      <c r="AE15" s="560">
        <v>4494.4797779999999</v>
      </c>
      <c r="AF15" s="560">
        <v>1626.542318</v>
      </c>
      <c r="AG15" s="560">
        <v>1605.118428</v>
      </c>
      <c r="AH15" s="560">
        <v>1572.7028350000001</v>
      </c>
      <c r="AI15" s="560">
        <v>4804.3635809999996</v>
      </c>
      <c r="AJ15" s="297">
        <v>17482.258439000001</v>
      </c>
      <c r="AK15" s="560">
        <v>1735.692871</v>
      </c>
      <c r="AL15" s="560">
        <v>1641.8520140000001</v>
      </c>
      <c r="AM15" s="560">
        <v>1554.085871</v>
      </c>
      <c r="AN15" s="560">
        <v>4931.6307559999996</v>
      </c>
      <c r="AO15" s="560">
        <v>1490.598123</v>
      </c>
      <c r="AP15" s="560">
        <v>1577.8131699999999</v>
      </c>
      <c r="AQ15" s="560">
        <v>1462.264885</v>
      </c>
      <c r="AR15" s="560">
        <v>4530.6761770000003</v>
      </c>
      <c r="AS15" s="560">
        <v>1696.647616</v>
      </c>
      <c r="AT15" s="560">
        <v>1646.749926</v>
      </c>
      <c r="AU15" s="560">
        <v>1658.091999</v>
      </c>
      <c r="AV15" s="560">
        <v>5001.4895409999999</v>
      </c>
      <c r="AW15" s="560">
        <v>1705.968752</v>
      </c>
      <c r="AX15" s="560">
        <v>1627.101075</v>
      </c>
      <c r="AY15" s="560">
        <v>1743.320455</v>
      </c>
      <c r="AZ15" s="560">
        <v>5076.3902820000003</v>
      </c>
      <c r="BA15" s="556">
        <v>19540.186756999999</v>
      </c>
      <c r="BB15" s="560">
        <v>6309.7404690000003</v>
      </c>
      <c r="BC15" s="560">
        <v>5572.1837990000004</v>
      </c>
      <c r="BD15" s="560">
        <v>6339.309491</v>
      </c>
      <c r="BE15" s="560">
        <v>18221.233758999999</v>
      </c>
      <c r="BF15" s="560">
        <v>5411.8371289999995</v>
      </c>
      <c r="BG15" s="560">
        <v>5829.1577950000001</v>
      </c>
      <c r="BH15" s="560">
        <v>5431.9443380000002</v>
      </c>
      <c r="BI15" s="560">
        <v>16672.939262</v>
      </c>
      <c r="BJ15" s="560">
        <v>5752.9580100000003</v>
      </c>
      <c r="BK15" s="560">
        <v>5517.3889550000004</v>
      </c>
      <c r="BL15" s="560">
        <v>5069.7385899999999</v>
      </c>
      <c r="BM15" s="560">
        <v>16340.085555</v>
      </c>
      <c r="BN15" s="560">
        <v>5359.6904199999999</v>
      </c>
      <c r="BO15" s="560">
        <v>5486.1213889999999</v>
      </c>
      <c r="BP15" s="560">
        <v>5102.6515490000002</v>
      </c>
      <c r="BQ15" s="560">
        <v>15948.463358000001</v>
      </c>
      <c r="BR15" s="422">
        <v>67182.721934000001</v>
      </c>
      <c r="BS15" s="560">
        <v>6209.8319220000003</v>
      </c>
      <c r="BT15" s="560">
        <v>6583.464551</v>
      </c>
      <c r="BU15" s="560">
        <v>6682.280197</v>
      </c>
      <c r="BV15" s="560">
        <v>19475.576669999999</v>
      </c>
      <c r="BW15" s="560">
        <v>6157.9318119999998</v>
      </c>
      <c r="BX15" s="560">
        <v>6361.5377120000003</v>
      </c>
      <c r="BY15" s="560">
        <v>5887.7416560000001</v>
      </c>
      <c r="BZ15" s="560">
        <v>18407.211179999998</v>
      </c>
      <c r="CA15" s="560">
        <v>6467.0613670000002</v>
      </c>
      <c r="CB15" s="560">
        <v>6156.5764840000002</v>
      </c>
      <c r="CC15" s="560">
        <v>5559.6894689999999</v>
      </c>
      <c r="CD15" s="560">
        <v>18183.32732</v>
      </c>
      <c r="CE15" s="560">
        <v>6420.5485650000001</v>
      </c>
      <c r="CF15" s="560">
        <v>6018.6399069999998</v>
      </c>
      <c r="CG15" s="560">
        <v>6714.8863030000002</v>
      </c>
      <c r="CH15" s="560">
        <v>19154.074775000001</v>
      </c>
      <c r="CI15" s="297">
        <v>75220.189945000006</v>
      </c>
      <c r="CJ15" s="560">
        <v>7721.6565090000004</v>
      </c>
      <c r="CK15" s="560">
        <v>6134.6516460000003</v>
      </c>
      <c r="CL15" s="560">
        <v>6421.0725490000004</v>
      </c>
      <c r="CM15" s="560">
        <v>20277.380703999999</v>
      </c>
      <c r="CN15" s="560">
        <v>6382.9889860000003</v>
      </c>
      <c r="CO15" s="560">
        <v>7098.8131519999997</v>
      </c>
      <c r="CP15" s="560">
        <v>6143.0008829999997</v>
      </c>
      <c r="CQ15" s="560">
        <v>19624.803019999999</v>
      </c>
      <c r="CR15" s="560">
        <v>6388.0257730000003</v>
      </c>
      <c r="CS15" s="560">
        <v>6776.7843819999998</v>
      </c>
      <c r="CT15" s="560">
        <v>5823.7655180000002</v>
      </c>
      <c r="CU15" s="560">
        <v>18988.575672999999</v>
      </c>
      <c r="CV15" s="560">
        <v>6107.1711070000001</v>
      </c>
      <c r="CW15" s="560">
        <v>6012.9015259999996</v>
      </c>
      <c r="CX15" s="560">
        <v>7124.5270870000004</v>
      </c>
      <c r="CY15" s="560">
        <v>19244.599719000002</v>
      </c>
      <c r="CZ15" s="297">
        <v>78135.359117</v>
      </c>
      <c r="DA15" s="430" t="s">
        <v>2427</v>
      </c>
      <c r="DB15" s="267" t="s">
        <v>97</v>
      </c>
      <c r="DH15" s="40"/>
      <c r="DI15" s="40"/>
      <c r="DJ15" s="41"/>
      <c r="DK15" s="41"/>
      <c r="DL15" s="41"/>
    </row>
    <row r="16" spans="1:116" s="230" customFormat="1" ht="18" hidden="1" customHeight="1" outlineLevel="1" x14ac:dyDescent="0.5">
      <c r="A16" s="268" t="s">
        <v>98</v>
      </c>
      <c r="B16" s="425" t="s">
        <v>2428</v>
      </c>
      <c r="C16" s="562">
        <v>55.913972000000001</v>
      </c>
      <c r="D16" s="559">
        <v>57.100091999999997</v>
      </c>
      <c r="E16" s="559">
        <v>64.148619999999994</v>
      </c>
      <c r="F16" s="559">
        <v>177.16268400000001</v>
      </c>
      <c r="G16" s="559">
        <v>55.282353000000001</v>
      </c>
      <c r="H16" s="559">
        <v>80.236766000000003</v>
      </c>
      <c r="I16" s="559">
        <v>72.384817999999996</v>
      </c>
      <c r="J16" s="559">
        <v>207.90393700000001</v>
      </c>
      <c r="K16" s="559">
        <v>80.910004999999998</v>
      </c>
      <c r="L16" s="559">
        <v>95.927294000000003</v>
      </c>
      <c r="M16" s="559">
        <v>80.343481999999995</v>
      </c>
      <c r="N16" s="559">
        <v>257.18078100000002</v>
      </c>
      <c r="O16" s="559">
        <v>80.515055000000004</v>
      </c>
      <c r="P16" s="559">
        <v>67.825168000000005</v>
      </c>
      <c r="Q16" s="559">
        <v>82.36036</v>
      </c>
      <c r="R16" s="559">
        <v>230.70058299999999</v>
      </c>
      <c r="S16" s="421">
        <v>872.94798500000002</v>
      </c>
      <c r="T16" s="559">
        <v>84.527681000000001</v>
      </c>
      <c r="U16" s="559">
        <v>91.134651000000005</v>
      </c>
      <c r="V16" s="559">
        <v>99.569059999999993</v>
      </c>
      <c r="W16" s="559">
        <v>275.23139200000003</v>
      </c>
      <c r="X16" s="559">
        <v>95.547409999999999</v>
      </c>
      <c r="Y16" s="559">
        <v>127.799036</v>
      </c>
      <c r="Z16" s="559">
        <v>99.903988999999996</v>
      </c>
      <c r="AA16" s="559">
        <v>323.25043499999998</v>
      </c>
      <c r="AB16" s="559">
        <v>139.12129300000001</v>
      </c>
      <c r="AC16" s="559">
        <v>130.878468</v>
      </c>
      <c r="AD16" s="559">
        <v>107.454605</v>
      </c>
      <c r="AE16" s="559">
        <v>377.45436599999999</v>
      </c>
      <c r="AF16" s="559">
        <v>106.08810099999999</v>
      </c>
      <c r="AG16" s="559">
        <v>99.985371999999998</v>
      </c>
      <c r="AH16" s="559">
        <v>100.635272</v>
      </c>
      <c r="AI16" s="559">
        <v>306.70874500000002</v>
      </c>
      <c r="AJ16" s="296">
        <v>1282.6449379999999</v>
      </c>
      <c r="AK16" s="559">
        <v>102.54423800000001</v>
      </c>
      <c r="AL16" s="559">
        <v>94.321043000000003</v>
      </c>
      <c r="AM16" s="559">
        <v>117.713982</v>
      </c>
      <c r="AN16" s="559">
        <v>314.57926300000003</v>
      </c>
      <c r="AO16" s="559">
        <v>124.42261000000001</v>
      </c>
      <c r="AP16" s="559">
        <v>156.22519800000001</v>
      </c>
      <c r="AQ16" s="559">
        <v>126.44274900000001</v>
      </c>
      <c r="AR16" s="559">
        <v>407.09055799999999</v>
      </c>
      <c r="AS16" s="559">
        <v>155.78708599999999</v>
      </c>
      <c r="AT16" s="559">
        <v>159.46446299999999</v>
      </c>
      <c r="AU16" s="559">
        <v>151.618607</v>
      </c>
      <c r="AV16" s="559">
        <v>466.87015600000001</v>
      </c>
      <c r="AW16" s="559">
        <v>126.044084</v>
      </c>
      <c r="AX16" s="559">
        <v>114.985283</v>
      </c>
      <c r="AY16" s="559">
        <v>122.289222</v>
      </c>
      <c r="AZ16" s="559">
        <v>363.31858999999997</v>
      </c>
      <c r="BA16" s="555">
        <v>1551.8585660000001</v>
      </c>
      <c r="BB16" s="559">
        <v>36.73433</v>
      </c>
      <c r="BC16" s="559">
        <v>20.764195999999998</v>
      </c>
      <c r="BD16" s="559">
        <v>40.348297000000002</v>
      </c>
      <c r="BE16" s="559">
        <v>97.846823000000001</v>
      </c>
      <c r="BF16" s="559">
        <v>34.034005000000001</v>
      </c>
      <c r="BG16" s="559">
        <v>46.478287999999999</v>
      </c>
      <c r="BH16" s="559">
        <v>29.699425999999999</v>
      </c>
      <c r="BI16" s="559">
        <v>110.211719</v>
      </c>
      <c r="BJ16" s="559">
        <v>38.654471000000001</v>
      </c>
      <c r="BK16" s="559">
        <v>37.154499000000001</v>
      </c>
      <c r="BL16" s="559">
        <v>32.412945999999998</v>
      </c>
      <c r="BM16" s="559">
        <v>108.22191599999999</v>
      </c>
      <c r="BN16" s="559">
        <v>49.661048000000001</v>
      </c>
      <c r="BO16" s="559">
        <v>37.044080999999998</v>
      </c>
      <c r="BP16" s="559">
        <v>37.541533999999999</v>
      </c>
      <c r="BQ16" s="559">
        <v>124.246663</v>
      </c>
      <c r="BR16" s="421">
        <v>440.52712100000002</v>
      </c>
      <c r="BS16" s="559">
        <v>21.508324999999999</v>
      </c>
      <c r="BT16" s="559">
        <v>29.713422999999999</v>
      </c>
      <c r="BU16" s="559">
        <v>41.069907000000001</v>
      </c>
      <c r="BV16" s="559">
        <v>92.291655000000006</v>
      </c>
      <c r="BW16" s="559">
        <v>46.688972</v>
      </c>
      <c r="BX16" s="559">
        <v>56.673394999999999</v>
      </c>
      <c r="BY16" s="559">
        <v>47.457500000000003</v>
      </c>
      <c r="BZ16" s="559">
        <v>150.81986699999999</v>
      </c>
      <c r="CA16" s="559">
        <v>62.802309000000001</v>
      </c>
      <c r="CB16" s="559">
        <v>39.985526</v>
      </c>
      <c r="CC16" s="559">
        <v>41.198320000000002</v>
      </c>
      <c r="CD16" s="559">
        <v>143.986155</v>
      </c>
      <c r="CE16" s="559">
        <v>37.029482000000002</v>
      </c>
      <c r="CF16" s="559">
        <v>44.950488999999997</v>
      </c>
      <c r="CG16" s="559">
        <v>25.659693999999998</v>
      </c>
      <c r="CH16" s="559">
        <v>107.63966499999999</v>
      </c>
      <c r="CI16" s="296">
        <v>494.73734200000001</v>
      </c>
      <c r="CJ16" s="559">
        <v>42.852409000000002</v>
      </c>
      <c r="CK16" s="559">
        <v>39.469788000000001</v>
      </c>
      <c r="CL16" s="559">
        <v>21.632933999999999</v>
      </c>
      <c r="CM16" s="559">
        <v>103.95513200000001</v>
      </c>
      <c r="CN16" s="559">
        <v>43.324759</v>
      </c>
      <c r="CO16" s="559">
        <v>48.145933999999997</v>
      </c>
      <c r="CP16" s="559">
        <v>52.806950000000001</v>
      </c>
      <c r="CQ16" s="559">
        <v>144.27764300000001</v>
      </c>
      <c r="CR16" s="559">
        <v>59.416435999999997</v>
      </c>
      <c r="CS16" s="559">
        <v>50.103482999999997</v>
      </c>
      <c r="CT16" s="559">
        <v>48.829096999999997</v>
      </c>
      <c r="CU16" s="559">
        <v>158.34901600000001</v>
      </c>
      <c r="CV16" s="559">
        <v>51.615627000000003</v>
      </c>
      <c r="CW16" s="559">
        <v>50.916106999999997</v>
      </c>
      <c r="CX16" s="559">
        <v>37.279491999999998</v>
      </c>
      <c r="CY16" s="559">
        <v>139.811226</v>
      </c>
      <c r="CZ16" s="296">
        <v>546.39301699999999</v>
      </c>
      <c r="DA16" s="429" t="s">
        <v>2429</v>
      </c>
      <c r="DB16" s="268" t="s">
        <v>98</v>
      </c>
      <c r="DH16" s="40"/>
      <c r="DI16" s="40"/>
      <c r="DJ16" s="41"/>
      <c r="DK16" s="41"/>
      <c r="DL16" s="41"/>
    </row>
    <row r="17" spans="1:116" s="230" customFormat="1" ht="18" hidden="1" customHeight="1" outlineLevel="1" x14ac:dyDescent="0.5">
      <c r="A17" s="267" t="s">
        <v>99</v>
      </c>
      <c r="B17" s="426" t="s">
        <v>2430</v>
      </c>
      <c r="C17" s="563">
        <v>1.480629</v>
      </c>
      <c r="D17" s="560">
        <v>8.9401999999999995E-2</v>
      </c>
      <c r="E17" s="560">
        <v>0.88846000000000003</v>
      </c>
      <c r="F17" s="560">
        <v>2.458491</v>
      </c>
      <c r="G17" s="560">
        <v>1.1518839999999999</v>
      </c>
      <c r="H17" s="560">
        <v>4.7726230000000003</v>
      </c>
      <c r="I17" s="560">
        <v>1.071026</v>
      </c>
      <c r="J17" s="560">
        <v>6.995533</v>
      </c>
      <c r="K17" s="560">
        <v>0.69122499999999998</v>
      </c>
      <c r="L17" s="560">
        <v>1.1647860000000001</v>
      </c>
      <c r="M17" s="560">
        <v>1.83599</v>
      </c>
      <c r="N17" s="560">
        <v>3.6920009999999999</v>
      </c>
      <c r="O17" s="560">
        <v>0.103813</v>
      </c>
      <c r="P17" s="560">
        <v>0.19675500000000001</v>
      </c>
      <c r="Q17" s="560">
        <v>0.19483600000000001</v>
      </c>
      <c r="R17" s="560">
        <v>0.49540400000000001</v>
      </c>
      <c r="S17" s="422">
        <v>13.641429</v>
      </c>
      <c r="T17" s="560">
        <v>0.47275200000000001</v>
      </c>
      <c r="U17" s="560">
        <v>1.0446869999999999</v>
      </c>
      <c r="V17" s="560">
        <v>0.36235000000000001</v>
      </c>
      <c r="W17" s="560">
        <v>1.8797889999999999</v>
      </c>
      <c r="X17" s="560">
        <v>2.9E-5</v>
      </c>
      <c r="Y17" s="560">
        <v>0.80470900000000001</v>
      </c>
      <c r="Z17" s="560">
        <v>4.0232989999999997</v>
      </c>
      <c r="AA17" s="560">
        <v>4.8280370000000001</v>
      </c>
      <c r="AB17" s="560">
        <v>1.4459169999999999</v>
      </c>
      <c r="AC17" s="560">
        <v>0.115976</v>
      </c>
      <c r="AD17" s="560">
        <v>1.4979929999999999</v>
      </c>
      <c r="AE17" s="560">
        <v>3.0598860000000001</v>
      </c>
      <c r="AF17" s="560">
        <v>0.59447499999999998</v>
      </c>
      <c r="AG17" s="560">
        <v>1.066379</v>
      </c>
      <c r="AH17" s="560">
        <v>0.18610399999999999</v>
      </c>
      <c r="AI17" s="560">
        <v>1.8469580000000001</v>
      </c>
      <c r="AJ17" s="297">
        <v>11.61467</v>
      </c>
      <c r="AK17" s="560">
        <v>0.238592</v>
      </c>
      <c r="AL17" s="560">
        <v>1.0029969999999999</v>
      </c>
      <c r="AM17" s="560">
        <v>2.2306710000000001</v>
      </c>
      <c r="AN17" s="560">
        <v>3.4722590000000002</v>
      </c>
      <c r="AO17" s="560">
        <v>0.48411300000000002</v>
      </c>
      <c r="AP17" s="560">
        <v>3.9918740000000001</v>
      </c>
      <c r="AQ17" s="560">
        <v>0.33588600000000002</v>
      </c>
      <c r="AR17" s="560">
        <v>4.8118730000000003</v>
      </c>
      <c r="AS17" s="560">
        <v>0.84852499999999997</v>
      </c>
      <c r="AT17" s="560">
        <v>2.1375310000000001</v>
      </c>
      <c r="AU17" s="560">
        <v>0.50152699999999995</v>
      </c>
      <c r="AV17" s="560">
        <v>3.487584</v>
      </c>
      <c r="AW17" s="560">
        <v>7.5843910000000001</v>
      </c>
      <c r="AX17" s="560">
        <v>0.67669800000000002</v>
      </c>
      <c r="AY17" s="560">
        <v>2.64805</v>
      </c>
      <c r="AZ17" s="560">
        <v>10.909139</v>
      </c>
      <c r="BA17" s="556">
        <v>22.680855999999999</v>
      </c>
      <c r="BB17" s="560">
        <v>176.34785099999999</v>
      </c>
      <c r="BC17" s="560">
        <v>156.31072399999999</v>
      </c>
      <c r="BD17" s="560">
        <v>168.98929999999999</v>
      </c>
      <c r="BE17" s="560">
        <v>501.647875</v>
      </c>
      <c r="BF17" s="560">
        <v>145.457176</v>
      </c>
      <c r="BG17" s="560">
        <v>182.38396299999999</v>
      </c>
      <c r="BH17" s="560">
        <v>205.59656100000001</v>
      </c>
      <c r="BI17" s="560">
        <v>533.43769999999995</v>
      </c>
      <c r="BJ17" s="560">
        <v>194.17641599999999</v>
      </c>
      <c r="BK17" s="560">
        <v>222.67685700000001</v>
      </c>
      <c r="BL17" s="560">
        <v>161.26858899999999</v>
      </c>
      <c r="BM17" s="560">
        <v>578.12186199999996</v>
      </c>
      <c r="BN17" s="560">
        <v>232.45141699999999</v>
      </c>
      <c r="BO17" s="560">
        <v>204.11882399999999</v>
      </c>
      <c r="BP17" s="560">
        <v>196.687489</v>
      </c>
      <c r="BQ17" s="560">
        <v>633.25773000000004</v>
      </c>
      <c r="BR17" s="422">
        <v>2246.4651669999998</v>
      </c>
      <c r="BS17" s="560">
        <v>202.03072800000001</v>
      </c>
      <c r="BT17" s="560">
        <v>185.318005</v>
      </c>
      <c r="BU17" s="560">
        <v>248.189708</v>
      </c>
      <c r="BV17" s="560">
        <v>635.53844100000003</v>
      </c>
      <c r="BW17" s="560">
        <v>250.52505300000001</v>
      </c>
      <c r="BX17" s="560">
        <v>318.77195</v>
      </c>
      <c r="BY17" s="560">
        <v>227.1696</v>
      </c>
      <c r="BZ17" s="560">
        <v>796.46660299999996</v>
      </c>
      <c r="CA17" s="560">
        <v>259.74529100000001</v>
      </c>
      <c r="CB17" s="560">
        <v>210.81602000000001</v>
      </c>
      <c r="CC17" s="560">
        <v>223.566056</v>
      </c>
      <c r="CD17" s="560">
        <v>694.12736700000005</v>
      </c>
      <c r="CE17" s="560">
        <v>234.09021899999999</v>
      </c>
      <c r="CF17" s="560">
        <v>193.64425</v>
      </c>
      <c r="CG17" s="560">
        <v>165.453813</v>
      </c>
      <c r="CH17" s="560">
        <v>593.18828199999996</v>
      </c>
      <c r="CI17" s="297">
        <v>2719.3206930000001</v>
      </c>
      <c r="CJ17" s="560">
        <v>237.897029</v>
      </c>
      <c r="CK17" s="560">
        <v>167.27462700000001</v>
      </c>
      <c r="CL17" s="560">
        <v>232.92780400000001</v>
      </c>
      <c r="CM17" s="560">
        <v>638.09946000000002</v>
      </c>
      <c r="CN17" s="560">
        <v>217.71862999999999</v>
      </c>
      <c r="CO17" s="560">
        <v>235.12814299999999</v>
      </c>
      <c r="CP17" s="560">
        <v>194.89687000000001</v>
      </c>
      <c r="CQ17" s="560">
        <v>647.74364300000002</v>
      </c>
      <c r="CR17" s="560">
        <v>237.352519</v>
      </c>
      <c r="CS17" s="560">
        <v>191.71271400000001</v>
      </c>
      <c r="CT17" s="560">
        <v>225.635593</v>
      </c>
      <c r="CU17" s="560">
        <v>654.70082600000001</v>
      </c>
      <c r="CV17" s="560">
        <v>195.12891099999999</v>
      </c>
      <c r="CW17" s="560">
        <v>171.04050699999999</v>
      </c>
      <c r="CX17" s="560">
        <v>143.73554999999999</v>
      </c>
      <c r="CY17" s="560">
        <v>509.904968</v>
      </c>
      <c r="CZ17" s="297">
        <v>2450.4488970000002</v>
      </c>
      <c r="DA17" s="430" t="s">
        <v>2431</v>
      </c>
      <c r="DB17" s="267" t="s">
        <v>99</v>
      </c>
      <c r="DH17" s="40"/>
      <c r="DI17" s="40"/>
      <c r="DJ17" s="41"/>
      <c r="DK17" s="41"/>
      <c r="DL17" s="41"/>
    </row>
    <row r="18" spans="1:116" s="230" customFormat="1" ht="18" hidden="1" customHeight="1" outlineLevel="1" x14ac:dyDescent="0.5">
      <c r="A18" s="268" t="s">
        <v>100</v>
      </c>
      <c r="B18" s="425" t="s">
        <v>2432</v>
      </c>
      <c r="C18" s="562">
        <v>138.64318</v>
      </c>
      <c r="D18" s="559">
        <v>120.593863</v>
      </c>
      <c r="E18" s="559">
        <v>140.42970199999999</v>
      </c>
      <c r="F18" s="559">
        <v>399.66674499999999</v>
      </c>
      <c r="G18" s="559">
        <v>120.230923</v>
      </c>
      <c r="H18" s="559">
        <v>167.25197600000001</v>
      </c>
      <c r="I18" s="559">
        <v>99.049633999999998</v>
      </c>
      <c r="J18" s="559">
        <v>386.532533</v>
      </c>
      <c r="K18" s="559">
        <v>110.82265200000001</v>
      </c>
      <c r="L18" s="559">
        <v>132.13093499999999</v>
      </c>
      <c r="M18" s="559">
        <v>94.254300000000001</v>
      </c>
      <c r="N18" s="559">
        <v>337.20788700000003</v>
      </c>
      <c r="O18" s="559">
        <v>117.420591</v>
      </c>
      <c r="P18" s="559">
        <v>105.61609799999999</v>
      </c>
      <c r="Q18" s="559">
        <v>95.465532999999994</v>
      </c>
      <c r="R18" s="559">
        <v>318.50222200000002</v>
      </c>
      <c r="S18" s="421">
        <v>1441.9093869999999</v>
      </c>
      <c r="T18" s="559">
        <v>130.222959</v>
      </c>
      <c r="U18" s="559">
        <v>110.90802499999999</v>
      </c>
      <c r="V18" s="559">
        <v>124.15798700000001</v>
      </c>
      <c r="W18" s="559">
        <v>365.288971</v>
      </c>
      <c r="X18" s="559">
        <v>104.009957</v>
      </c>
      <c r="Y18" s="559">
        <v>149.06319300000001</v>
      </c>
      <c r="Z18" s="559">
        <v>107.223247</v>
      </c>
      <c r="AA18" s="559">
        <v>360.29639700000001</v>
      </c>
      <c r="AB18" s="559">
        <v>178.145869</v>
      </c>
      <c r="AC18" s="559">
        <v>133.43872400000001</v>
      </c>
      <c r="AD18" s="559">
        <v>121.65624800000001</v>
      </c>
      <c r="AE18" s="559">
        <v>433.24084099999999</v>
      </c>
      <c r="AF18" s="559">
        <v>114.67236200000001</v>
      </c>
      <c r="AG18" s="559">
        <v>115.65899</v>
      </c>
      <c r="AH18" s="559">
        <v>121.677054</v>
      </c>
      <c r="AI18" s="559">
        <v>352.00840599999998</v>
      </c>
      <c r="AJ18" s="296">
        <v>1510.834615</v>
      </c>
      <c r="AK18" s="559">
        <v>116.88173399999999</v>
      </c>
      <c r="AL18" s="559">
        <v>114.96956</v>
      </c>
      <c r="AM18" s="559">
        <v>123.286841</v>
      </c>
      <c r="AN18" s="559">
        <v>355.13813499999998</v>
      </c>
      <c r="AO18" s="559">
        <v>107.316507</v>
      </c>
      <c r="AP18" s="559">
        <v>118.367666</v>
      </c>
      <c r="AQ18" s="559">
        <v>97.893237999999997</v>
      </c>
      <c r="AR18" s="559">
        <v>323.57741099999998</v>
      </c>
      <c r="AS18" s="559">
        <v>110.77527600000001</v>
      </c>
      <c r="AT18" s="559">
        <v>103.5552</v>
      </c>
      <c r="AU18" s="559">
        <v>99.098228000000006</v>
      </c>
      <c r="AV18" s="559">
        <v>313.42870299999998</v>
      </c>
      <c r="AW18" s="559">
        <v>117.611729</v>
      </c>
      <c r="AX18" s="559">
        <v>116.262857</v>
      </c>
      <c r="AY18" s="559">
        <v>118.547212</v>
      </c>
      <c r="AZ18" s="559">
        <v>352.42179800000002</v>
      </c>
      <c r="BA18" s="555">
        <v>1344.566047</v>
      </c>
      <c r="BB18" s="559">
        <v>764.34433999999999</v>
      </c>
      <c r="BC18" s="559">
        <v>641.51486399999999</v>
      </c>
      <c r="BD18" s="559">
        <v>773.73888399999998</v>
      </c>
      <c r="BE18" s="559">
        <v>2179.5980880000002</v>
      </c>
      <c r="BF18" s="559">
        <v>666.10727499999996</v>
      </c>
      <c r="BG18" s="559">
        <v>819.69444299999998</v>
      </c>
      <c r="BH18" s="559">
        <v>633.655935</v>
      </c>
      <c r="BI18" s="559">
        <v>2119.4576529999999</v>
      </c>
      <c r="BJ18" s="559">
        <v>748.783365</v>
      </c>
      <c r="BK18" s="559">
        <v>685.26779499999998</v>
      </c>
      <c r="BL18" s="559">
        <v>651.46897000000001</v>
      </c>
      <c r="BM18" s="559">
        <v>2085.5201299999999</v>
      </c>
      <c r="BN18" s="559">
        <v>718.31424200000004</v>
      </c>
      <c r="BO18" s="559">
        <v>694.30322100000001</v>
      </c>
      <c r="BP18" s="559">
        <v>583.32782499999996</v>
      </c>
      <c r="BQ18" s="559">
        <v>1995.9452879999999</v>
      </c>
      <c r="BR18" s="421">
        <v>8380.5211589999999</v>
      </c>
      <c r="BS18" s="559">
        <v>700.00316799999996</v>
      </c>
      <c r="BT18" s="559">
        <v>892.95078799999999</v>
      </c>
      <c r="BU18" s="559">
        <v>804.42155200000002</v>
      </c>
      <c r="BV18" s="559">
        <v>2397.3755080000001</v>
      </c>
      <c r="BW18" s="559">
        <v>546.58323900000005</v>
      </c>
      <c r="BX18" s="559">
        <v>698.37936500000001</v>
      </c>
      <c r="BY18" s="559">
        <v>657.04329600000005</v>
      </c>
      <c r="BZ18" s="559">
        <v>1902.0059000000001</v>
      </c>
      <c r="CA18" s="559">
        <v>702.40476999999998</v>
      </c>
      <c r="CB18" s="559">
        <v>737.32617300000004</v>
      </c>
      <c r="CC18" s="559">
        <v>701.02368300000001</v>
      </c>
      <c r="CD18" s="559">
        <v>2140.7546259999999</v>
      </c>
      <c r="CE18" s="559">
        <v>771.08411599999999</v>
      </c>
      <c r="CF18" s="559">
        <v>660.14720899999998</v>
      </c>
      <c r="CG18" s="559">
        <v>755.96620199999995</v>
      </c>
      <c r="CH18" s="559">
        <v>2187.1975269999998</v>
      </c>
      <c r="CI18" s="296">
        <v>8627.3335609999995</v>
      </c>
      <c r="CJ18" s="559">
        <v>862.33910700000001</v>
      </c>
      <c r="CK18" s="559">
        <v>798.34938199999999</v>
      </c>
      <c r="CL18" s="559">
        <v>717.88658199999998</v>
      </c>
      <c r="CM18" s="559">
        <v>2378.5750710000002</v>
      </c>
      <c r="CN18" s="559">
        <v>633.07905600000004</v>
      </c>
      <c r="CO18" s="559">
        <v>751.44878700000004</v>
      </c>
      <c r="CP18" s="559">
        <v>583.28871700000002</v>
      </c>
      <c r="CQ18" s="559">
        <v>1967.8165590000001</v>
      </c>
      <c r="CR18" s="559">
        <v>632.22611099999995</v>
      </c>
      <c r="CS18" s="559">
        <v>669.32275400000003</v>
      </c>
      <c r="CT18" s="559">
        <v>701.72665800000004</v>
      </c>
      <c r="CU18" s="559">
        <v>2003.275523</v>
      </c>
      <c r="CV18" s="559">
        <v>758.84531100000004</v>
      </c>
      <c r="CW18" s="559">
        <v>679.93636300000003</v>
      </c>
      <c r="CX18" s="559">
        <v>803.35465699999997</v>
      </c>
      <c r="CY18" s="559">
        <v>2242.1363310000002</v>
      </c>
      <c r="CZ18" s="296">
        <v>8591.803484</v>
      </c>
      <c r="DA18" s="429" t="s">
        <v>2433</v>
      </c>
      <c r="DB18" s="268" t="s">
        <v>100</v>
      </c>
      <c r="DH18" s="40"/>
      <c r="DI18" s="40"/>
      <c r="DJ18" s="41"/>
      <c r="DK18" s="41"/>
      <c r="DL18" s="41"/>
    </row>
    <row r="19" spans="1:116" s="230" customFormat="1" ht="18" hidden="1" customHeight="1" outlineLevel="1" x14ac:dyDescent="0.5">
      <c r="A19" s="267" t="s">
        <v>101</v>
      </c>
      <c r="B19" s="426" t="s">
        <v>2434</v>
      </c>
      <c r="C19" s="563">
        <v>43.383130999999999</v>
      </c>
      <c r="D19" s="560">
        <v>82.256944000000004</v>
      </c>
      <c r="E19" s="560">
        <v>87.765747000000005</v>
      </c>
      <c r="F19" s="560">
        <v>213.405822</v>
      </c>
      <c r="G19" s="560">
        <v>72.339982000000006</v>
      </c>
      <c r="H19" s="560">
        <v>61.367227999999997</v>
      </c>
      <c r="I19" s="560">
        <v>65.036619000000002</v>
      </c>
      <c r="J19" s="560">
        <v>198.74382900000001</v>
      </c>
      <c r="K19" s="560">
        <v>66.753242</v>
      </c>
      <c r="L19" s="560">
        <v>58.396650000000001</v>
      </c>
      <c r="M19" s="560">
        <v>46.987039000000003</v>
      </c>
      <c r="N19" s="560">
        <v>172.136931</v>
      </c>
      <c r="O19" s="560">
        <v>45.543754</v>
      </c>
      <c r="P19" s="560">
        <v>40.240017999999999</v>
      </c>
      <c r="Q19" s="560">
        <v>57.306438999999997</v>
      </c>
      <c r="R19" s="560">
        <v>143.09021100000001</v>
      </c>
      <c r="S19" s="422">
        <v>727.37679300000002</v>
      </c>
      <c r="T19" s="560">
        <v>53.132153000000002</v>
      </c>
      <c r="U19" s="560">
        <v>59.877873000000001</v>
      </c>
      <c r="V19" s="560">
        <v>75.839102999999994</v>
      </c>
      <c r="W19" s="560">
        <v>188.849129</v>
      </c>
      <c r="X19" s="560">
        <v>45.937398999999999</v>
      </c>
      <c r="Y19" s="560">
        <v>76.211752000000004</v>
      </c>
      <c r="Z19" s="560">
        <v>48.419581000000001</v>
      </c>
      <c r="AA19" s="560">
        <v>170.56873200000001</v>
      </c>
      <c r="AB19" s="560">
        <v>50.103836999999999</v>
      </c>
      <c r="AC19" s="560">
        <v>75.150343000000007</v>
      </c>
      <c r="AD19" s="560">
        <v>44.552278000000001</v>
      </c>
      <c r="AE19" s="560">
        <v>169.80645799999999</v>
      </c>
      <c r="AF19" s="560">
        <v>58.646918999999997</v>
      </c>
      <c r="AG19" s="560">
        <v>64.088374999999999</v>
      </c>
      <c r="AH19" s="560">
        <v>53.834358000000002</v>
      </c>
      <c r="AI19" s="560">
        <v>176.56965199999999</v>
      </c>
      <c r="AJ19" s="297">
        <v>705.79397100000006</v>
      </c>
      <c r="AK19" s="560">
        <v>59.982078000000001</v>
      </c>
      <c r="AL19" s="560">
        <v>66.677582000000001</v>
      </c>
      <c r="AM19" s="560">
        <v>85.075595000000007</v>
      </c>
      <c r="AN19" s="560">
        <v>211.73525599999999</v>
      </c>
      <c r="AO19" s="560">
        <v>97.824044000000001</v>
      </c>
      <c r="AP19" s="560">
        <v>62.593598</v>
      </c>
      <c r="AQ19" s="560">
        <v>42.241529</v>
      </c>
      <c r="AR19" s="560">
        <v>202.65917099999999</v>
      </c>
      <c r="AS19" s="560">
        <v>63.220768</v>
      </c>
      <c r="AT19" s="560">
        <v>64.915503000000001</v>
      </c>
      <c r="AU19" s="560">
        <v>52.350830999999999</v>
      </c>
      <c r="AV19" s="560">
        <v>180.48710199999999</v>
      </c>
      <c r="AW19" s="560">
        <v>71.233118000000005</v>
      </c>
      <c r="AX19" s="560">
        <v>54.701568999999999</v>
      </c>
      <c r="AY19" s="560">
        <v>78.477815000000007</v>
      </c>
      <c r="AZ19" s="560">
        <v>204.41250199999999</v>
      </c>
      <c r="BA19" s="556">
        <v>799.29403100000002</v>
      </c>
      <c r="BB19" s="560">
        <v>1528.6547660000001</v>
      </c>
      <c r="BC19" s="560">
        <v>1631.3362420000001</v>
      </c>
      <c r="BD19" s="560">
        <v>1913.421378</v>
      </c>
      <c r="BE19" s="560">
        <v>5073.412386</v>
      </c>
      <c r="BF19" s="560">
        <v>1242.69013</v>
      </c>
      <c r="BG19" s="560">
        <v>1162.005355</v>
      </c>
      <c r="BH19" s="560">
        <v>1177.086033</v>
      </c>
      <c r="BI19" s="560">
        <v>3581.7815179999998</v>
      </c>
      <c r="BJ19" s="560">
        <v>1338.903196</v>
      </c>
      <c r="BK19" s="560">
        <v>1392.449376</v>
      </c>
      <c r="BL19" s="560">
        <v>1367.4236989999999</v>
      </c>
      <c r="BM19" s="560">
        <v>4098.7762709999997</v>
      </c>
      <c r="BN19" s="560">
        <v>1508.0265280000001</v>
      </c>
      <c r="BO19" s="560">
        <v>1265.975833</v>
      </c>
      <c r="BP19" s="560">
        <v>1164.78008</v>
      </c>
      <c r="BQ19" s="560">
        <v>3938.7824409999998</v>
      </c>
      <c r="BR19" s="422">
        <v>16692.752616000002</v>
      </c>
      <c r="BS19" s="560">
        <v>1428.7608749999999</v>
      </c>
      <c r="BT19" s="560">
        <v>1908.585971</v>
      </c>
      <c r="BU19" s="560">
        <v>1698.885632</v>
      </c>
      <c r="BV19" s="560">
        <v>5036.2324779999999</v>
      </c>
      <c r="BW19" s="560">
        <v>842.48294699999997</v>
      </c>
      <c r="BX19" s="560">
        <v>1168.9802689999999</v>
      </c>
      <c r="BY19" s="560">
        <v>1092.4735310000001</v>
      </c>
      <c r="BZ19" s="560">
        <v>3103.9367470000002</v>
      </c>
      <c r="CA19" s="560">
        <v>1167.1427960000001</v>
      </c>
      <c r="CB19" s="560">
        <v>1256.0736529999999</v>
      </c>
      <c r="CC19" s="560">
        <v>1295.8616199999999</v>
      </c>
      <c r="CD19" s="560">
        <v>3719.0780690000001</v>
      </c>
      <c r="CE19" s="560">
        <v>1494.3355550000001</v>
      </c>
      <c r="CF19" s="560">
        <v>1349.8888380000001</v>
      </c>
      <c r="CG19" s="560">
        <v>1492.2780949999999</v>
      </c>
      <c r="CH19" s="560">
        <v>4336.5024880000001</v>
      </c>
      <c r="CI19" s="297">
        <v>16195.749782000001</v>
      </c>
      <c r="CJ19" s="560">
        <v>1738.203217</v>
      </c>
      <c r="CK19" s="560">
        <v>1731.3201140000001</v>
      </c>
      <c r="CL19" s="560">
        <v>1531.4970800000001</v>
      </c>
      <c r="CM19" s="560">
        <v>5001.0204100000001</v>
      </c>
      <c r="CN19" s="560">
        <v>1020.388382</v>
      </c>
      <c r="CO19" s="560">
        <v>1381.7292480000001</v>
      </c>
      <c r="CP19" s="560">
        <v>1115.1344329999999</v>
      </c>
      <c r="CQ19" s="560">
        <v>3517.252062</v>
      </c>
      <c r="CR19" s="560">
        <v>1303.4461429999999</v>
      </c>
      <c r="CS19" s="560">
        <v>1374.82809</v>
      </c>
      <c r="CT19" s="560">
        <v>1471.4615659999999</v>
      </c>
      <c r="CU19" s="560">
        <v>4149.735799</v>
      </c>
      <c r="CV19" s="560">
        <v>1518.668572</v>
      </c>
      <c r="CW19" s="560">
        <v>1420.0653870000001</v>
      </c>
      <c r="CX19" s="560">
        <v>1699.3550399999999</v>
      </c>
      <c r="CY19" s="560">
        <v>4638.0889989999996</v>
      </c>
      <c r="CZ19" s="297">
        <v>17306.097269999998</v>
      </c>
      <c r="DA19" s="430" t="s">
        <v>2435</v>
      </c>
      <c r="DB19" s="267" t="s">
        <v>101</v>
      </c>
      <c r="DH19" s="40"/>
      <c r="DI19" s="40"/>
      <c r="DJ19" s="41"/>
      <c r="DK19" s="41"/>
      <c r="DL19" s="41"/>
    </row>
    <row r="20" spans="1:116" s="230" customFormat="1" ht="18" hidden="1" customHeight="1" outlineLevel="1" x14ac:dyDescent="0.5">
      <c r="A20" s="268" t="s">
        <v>102</v>
      </c>
      <c r="B20" s="425" t="s">
        <v>2436</v>
      </c>
      <c r="C20" s="562">
        <v>24.791304</v>
      </c>
      <c r="D20" s="559">
        <v>22.263007999999999</v>
      </c>
      <c r="E20" s="559">
        <v>35.226109000000001</v>
      </c>
      <c r="F20" s="559">
        <v>82.280421000000004</v>
      </c>
      <c r="G20" s="559">
        <v>35.525928</v>
      </c>
      <c r="H20" s="559">
        <v>53.895758999999998</v>
      </c>
      <c r="I20" s="559">
        <v>26.792390000000001</v>
      </c>
      <c r="J20" s="559">
        <v>116.214077</v>
      </c>
      <c r="K20" s="559">
        <v>31.998743000000001</v>
      </c>
      <c r="L20" s="559">
        <v>30.392786000000001</v>
      </c>
      <c r="M20" s="559">
        <v>21.880288</v>
      </c>
      <c r="N20" s="559">
        <v>84.271816999999999</v>
      </c>
      <c r="O20" s="559">
        <v>21.342227999999999</v>
      </c>
      <c r="P20" s="559">
        <v>33.00385</v>
      </c>
      <c r="Q20" s="559">
        <v>20.427979000000001</v>
      </c>
      <c r="R20" s="559">
        <v>74.774056999999999</v>
      </c>
      <c r="S20" s="421">
        <v>357.54037199999999</v>
      </c>
      <c r="T20" s="559">
        <v>27.948509999999999</v>
      </c>
      <c r="U20" s="559">
        <v>24.316089999999999</v>
      </c>
      <c r="V20" s="559">
        <v>25.771156000000001</v>
      </c>
      <c r="W20" s="559">
        <v>78.035756000000006</v>
      </c>
      <c r="X20" s="559">
        <v>20.862015</v>
      </c>
      <c r="Y20" s="559">
        <v>33.249662000000001</v>
      </c>
      <c r="Z20" s="559">
        <v>27.760141999999998</v>
      </c>
      <c r="AA20" s="559">
        <v>81.871819000000002</v>
      </c>
      <c r="AB20" s="559">
        <v>29.743451</v>
      </c>
      <c r="AC20" s="559">
        <v>27.647784999999999</v>
      </c>
      <c r="AD20" s="559">
        <v>18.581866000000002</v>
      </c>
      <c r="AE20" s="559">
        <v>75.973101999999997</v>
      </c>
      <c r="AF20" s="559">
        <v>16.425927999999999</v>
      </c>
      <c r="AG20" s="559">
        <v>21.398344000000002</v>
      </c>
      <c r="AH20" s="559">
        <v>24.567467000000001</v>
      </c>
      <c r="AI20" s="559">
        <v>62.391739000000001</v>
      </c>
      <c r="AJ20" s="296">
        <v>298.27241600000002</v>
      </c>
      <c r="AK20" s="559">
        <v>20.557746999999999</v>
      </c>
      <c r="AL20" s="559">
        <v>20.431115999999999</v>
      </c>
      <c r="AM20" s="559">
        <v>27.043534999999999</v>
      </c>
      <c r="AN20" s="559">
        <v>68.032398000000001</v>
      </c>
      <c r="AO20" s="559">
        <v>28.891848</v>
      </c>
      <c r="AP20" s="559">
        <v>22.944859000000001</v>
      </c>
      <c r="AQ20" s="559">
        <v>17.100027000000001</v>
      </c>
      <c r="AR20" s="559">
        <v>68.936733000000004</v>
      </c>
      <c r="AS20" s="559">
        <v>29.161435000000001</v>
      </c>
      <c r="AT20" s="559">
        <v>22.172051</v>
      </c>
      <c r="AU20" s="559">
        <v>21.052340999999998</v>
      </c>
      <c r="AV20" s="559">
        <v>72.385827000000006</v>
      </c>
      <c r="AW20" s="559">
        <v>40.220453999999997</v>
      </c>
      <c r="AX20" s="559">
        <v>27.157988</v>
      </c>
      <c r="AY20" s="559">
        <v>22.464297999999999</v>
      </c>
      <c r="AZ20" s="559">
        <v>89.842740000000006</v>
      </c>
      <c r="BA20" s="555">
        <v>299.197699</v>
      </c>
      <c r="BB20" s="559">
        <v>646.65087000000005</v>
      </c>
      <c r="BC20" s="559">
        <v>635.63867700000003</v>
      </c>
      <c r="BD20" s="559">
        <v>527.20782599999995</v>
      </c>
      <c r="BE20" s="559">
        <v>1809.4973729999999</v>
      </c>
      <c r="BF20" s="559">
        <v>469.89472799999999</v>
      </c>
      <c r="BG20" s="559">
        <v>555.34118599999999</v>
      </c>
      <c r="BH20" s="559">
        <v>627.828262</v>
      </c>
      <c r="BI20" s="559">
        <v>1653.0641760000001</v>
      </c>
      <c r="BJ20" s="559">
        <v>669.00288599999999</v>
      </c>
      <c r="BK20" s="559">
        <v>563.82908199999997</v>
      </c>
      <c r="BL20" s="559">
        <v>447.19239399999998</v>
      </c>
      <c r="BM20" s="559">
        <v>1680.0243620000001</v>
      </c>
      <c r="BN20" s="559">
        <v>434.05068199999999</v>
      </c>
      <c r="BO20" s="559">
        <v>423.34395000000001</v>
      </c>
      <c r="BP20" s="559">
        <v>467.35748000000001</v>
      </c>
      <c r="BQ20" s="559">
        <v>1324.7521119999999</v>
      </c>
      <c r="BR20" s="421">
        <v>6467.3380230000002</v>
      </c>
      <c r="BS20" s="559">
        <v>610.66501600000004</v>
      </c>
      <c r="BT20" s="559">
        <v>742.02306199999998</v>
      </c>
      <c r="BU20" s="559">
        <v>601.845685</v>
      </c>
      <c r="BV20" s="559">
        <v>1954.5337629999999</v>
      </c>
      <c r="BW20" s="559">
        <v>394.03657900000002</v>
      </c>
      <c r="BX20" s="559">
        <v>501.00832300000002</v>
      </c>
      <c r="BY20" s="559">
        <v>559.321594</v>
      </c>
      <c r="BZ20" s="559">
        <v>1454.3664960000001</v>
      </c>
      <c r="CA20" s="559">
        <v>719.54416800000001</v>
      </c>
      <c r="CB20" s="559">
        <v>563.74646399999995</v>
      </c>
      <c r="CC20" s="559">
        <v>496.662102</v>
      </c>
      <c r="CD20" s="559">
        <v>1779.952734</v>
      </c>
      <c r="CE20" s="559">
        <v>515.04027799999994</v>
      </c>
      <c r="CF20" s="559">
        <v>489.390647</v>
      </c>
      <c r="CG20" s="559">
        <v>576.30176700000004</v>
      </c>
      <c r="CH20" s="559">
        <v>1580.732692</v>
      </c>
      <c r="CI20" s="296">
        <v>6769.585685</v>
      </c>
      <c r="CJ20" s="559">
        <v>702.4307</v>
      </c>
      <c r="CK20" s="559">
        <v>688.94164999999998</v>
      </c>
      <c r="CL20" s="559">
        <v>547.83627899999999</v>
      </c>
      <c r="CM20" s="559">
        <v>1939.208629</v>
      </c>
      <c r="CN20" s="559">
        <v>445.66690699999998</v>
      </c>
      <c r="CO20" s="559">
        <v>608.19158600000003</v>
      </c>
      <c r="CP20" s="559">
        <v>587.61819100000002</v>
      </c>
      <c r="CQ20" s="559">
        <v>1641.476684</v>
      </c>
      <c r="CR20" s="559">
        <v>640.65060800000003</v>
      </c>
      <c r="CS20" s="559">
        <v>567.92545500000006</v>
      </c>
      <c r="CT20" s="559">
        <v>498.90320400000002</v>
      </c>
      <c r="CU20" s="559">
        <v>1707.4792669999999</v>
      </c>
      <c r="CV20" s="559">
        <v>500.62725599999999</v>
      </c>
      <c r="CW20" s="559">
        <v>503.87628699999999</v>
      </c>
      <c r="CX20" s="559">
        <v>628.28036099999997</v>
      </c>
      <c r="CY20" s="559">
        <v>1632.7839039999999</v>
      </c>
      <c r="CZ20" s="296">
        <v>6920.9484830000001</v>
      </c>
      <c r="DA20" s="429" t="s">
        <v>2437</v>
      </c>
      <c r="DB20" s="268" t="s">
        <v>102</v>
      </c>
      <c r="DH20" s="40"/>
      <c r="DI20" s="40"/>
      <c r="DJ20" s="41"/>
      <c r="DK20" s="41"/>
      <c r="DL20" s="41"/>
    </row>
    <row r="21" spans="1:116" s="230" customFormat="1" ht="18" hidden="1" customHeight="1" outlineLevel="1" x14ac:dyDescent="0.5">
      <c r="A21" s="267" t="s">
        <v>103</v>
      </c>
      <c r="B21" s="426" t="s">
        <v>2438</v>
      </c>
      <c r="C21" s="563">
        <v>33.898291</v>
      </c>
      <c r="D21" s="560">
        <v>68.044109000000006</v>
      </c>
      <c r="E21" s="560">
        <v>36.560791999999999</v>
      </c>
      <c r="F21" s="560">
        <v>138.50319200000001</v>
      </c>
      <c r="G21" s="560">
        <v>18.119444000000001</v>
      </c>
      <c r="H21" s="560">
        <v>20.621082000000001</v>
      </c>
      <c r="I21" s="560">
        <v>21.797654999999999</v>
      </c>
      <c r="J21" s="560">
        <v>60.538181000000002</v>
      </c>
      <c r="K21" s="560">
        <v>18.476310999999999</v>
      </c>
      <c r="L21" s="560">
        <v>24.791696999999999</v>
      </c>
      <c r="M21" s="560">
        <v>27.157098000000001</v>
      </c>
      <c r="N21" s="560">
        <v>70.425106</v>
      </c>
      <c r="O21" s="560">
        <v>36.447674999999997</v>
      </c>
      <c r="P21" s="560">
        <v>28.742187000000001</v>
      </c>
      <c r="Q21" s="560">
        <v>30.661724</v>
      </c>
      <c r="R21" s="560">
        <v>95.851585999999998</v>
      </c>
      <c r="S21" s="422">
        <v>365.31806499999999</v>
      </c>
      <c r="T21" s="560">
        <v>22.638923999999999</v>
      </c>
      <c r="U21" s="560">
        <v>25.489816000000001</v>
      </c>
      <c r="V21" s="560">
        <v>29.575631999999999</v>
      </c>
      <c r="W21" s="560">
        <v>77.704372000000006</v>
      </c>
      <c r="X21" s="560">
        <v>19.028866000000001</v>
      </c>
      <c r="Y21" s="560">
        <v>31.910965000000001</v>
      </c>
      <c r="Z21" s="560">
        <v>17.989243999999999</v>
      </c>
      <c r="AA21" s="560">
        <v>68.929074999999997</v>
      </c>
      <c r="AB21" s="560">
        <v>30.647808999999999</v>
      </c>
      <c r="AC21" s="560">
        <v>57.408423999999997</v>
      </c>
      <c r="AD21" s="560">
        <v>33.737766000000001</v>
      </c>
      <c r="AE21" s="560">
        <v>121.793999</v>
      </c>
      <c r="AF21" s="560">
        <v>40.054487000000002</v>
      </c>
      <c r="AG21" s="560">
        <v>44.546796000000001</v>
      </c>
      <c r="AH21" s="560">
        <v>43.920296</v>
      </c>
      <c r="AI21" s="560">
        <v>128.521579</v>
      </c>
      <c r="AJ21" s="297">
        <v>396.94902500000001</v>
      </c>
      <c r="AK21" s="560">
        <v>31.976502</v>
      </c>
      <c r="AL21" s="560">
        <v>30.397675</v>
      </c>
      <c r="AM21" s="560">
        <v>27.643692999999999</v>
      </c>
      <c r="AN21" s="560">
        <v>90.017870000000002</v>
      </c>
      <c r="AO21" s="560">
        <v>26.400209</v>
      </c>
      <c r="AP21" s="560">
        <v>30.815605999999999</v>
      </c>
      <c r="AQ21" s="560">
        <v>24.568521</v>
      </c>
      <c r="AR21" s="560">
        <v>81.784336999999994</v>
      </c>
      <c r="AS21" s="560">
        <v>32.642257000000001</v>
      </c>
      <c r="AT21" s="560">
        <v>34.200789</v>
      </c>
      <c r="AU21" s="560">
        <v>37.497664999999998</v>
      </c>
      <c r="AV21" s="560">
        <v>104.340711</v>
      </c>
      <c r="AW21" s="560">
        <v>43.959429</v>
      </c>
      <c r="AX21" s="560">
        <v>47.514102999999999</v>
      </c>
      <c r="AY21" s="560">
        <v>49.182412999999997</v>
      </c>
      <c r="AZ21" s="560">
        <v>140.655945</v>
      </c>
      <c r="BA21" s="556">
        <v>416.79886299999998</v>
      </c>
      <c r="BB21" s="560">
        <v>609.69749200000001</v>
      </c>
      <c r="BC21" s="560">
        <v>487.56287400000002</v>
      </c>
      <c r="BD21" s="560">
        <v>449.67342500000001</v>
      </c>
      <c r="BE21" s="560">
        <v>1546.9337909999999</v>
      </c>
      <c r="BF21" s="560">
        <v>544.28370399999994</v>
      </c>
      <c r="BG21" s="560">
        <v>582.63731700000005</v>
      </c>
      <c r="BH21" s="560">
        <v>389.84630199999998</v>
      </c>
      <c r="BI21" s="560">
        <v>1516.767323</v>
      </c>
      <c r="BJ21" s="560">
        <v>595.30750899999998</v>
      </c>
      <c r="BK21" s="560">
        <v>413.91253899999998</v>
      </c>
      <c r="BL21" s="560">
        <v>408.08914800000002</v>
      </c>
      <c r="BM21" s="560">
        <v>1417.3091959999999</v>
      </c>
      <c r="BN21" s="560">
        <v>428.38288</v>
      </c>
      <c r="BO21" s="560">
        <v>620.23063300000001</v>
      </c>
      <c r="BP21" s="560">
        <v>429.17418400000003</v>
      </c>
      <c r="BQ21" s="560">
        <v>1477.787697</v>
      </c>
      <c r="BR21" s="422">
        <v>5958.7980070000003</v>
      </c>
      <c r="BS21" s="560">
        <v>436.635289</v>
      </c>
      <c r="BT21" s="560">
        <v>501.63240200000001</v>
      </c>
      <c r="BU21" s="560">
        <v>545.54109700000004</v>
      </c>
      <c r="BV21" s="560">
        <v>1483.808788</v>
      </c>
      <c r="BW21" s="560">
        <v>459.32896499999998</v>
      </c>
      <c r="BX21" s="560">
        <v>501.25388900000002</v>
      </c>
      <c r="BY21" s="560">
        <v>472.08703600000001</v>
      </c>
      <c r="BZ21" s="560">
        <v>1432.6698899999999</v>
      </c>
      <c r="CA21" s="560">
        <v>621.28008999999997</v>
      </c>
      <c r="CB21" s="560">
        <v>563.40423699999997</v>
      </c>
      <c r="CC21" s="560">
        <v>496.35031900000001</v>
      </c>
      <c r="CD21" s="560">
        <v>1681.0346460000001</v>
      </c>
      <c r="CE21" s="560">
        <v>554.20346500000005</v>
      </c>
      <c r="CF21" s="560">
        <v>639.14511600000003</v>
      </c>
      <c r="CG21" s="560">
        <v>565.31165399999998</v>
      </c>
      <c r="CH21" s="560">
        <v>1758.6602350000001</v>
      </c>
      <c r="CI21" s="297">
        <v>6356.1735589999998</v>
      </c>
      <c r="CJ21" s="560">
        <v>707.67105700000002</v>
      </c>
      <c r="CK21" s="560">
        <v>526.30982400000005</v>
      </c>
      <c r="CL21" s="560">
        <v>722.01594399999999</v>
      </c>
      <c r="CM21" s="560">
        <v>1955.9968249999999</v>
      </c>
      <c r="CN21" s="560">
        <v>727.38625400000001</v>
      </c>
      <c r="CO21" s="560">
        <v>639.27189899999996</v>
      </c>
      <c r="CP21" s="560">
        <v>539.86153400000001</v>
      </c>
      <c r="CQ21" s="560">
        <v>1906.519687</v>
      </c>
      <c r="CR21" s="560">
        <v>553.18133699999998</v>
      </c>
      <c r="CS21" s="560">
        <v>513.56048499999997</v>
      </c>
      <c r="CT21" s="560">
        <v>397.13679100000002</v>
      </c>
      <c r="CU21" s="560">
        <v>1463.8786130000001</v>
      </c>
      <c r="CV21" s="560">
        <v>475.16148099999998</v>
      </c>
      <c r="CW21" s="560">
        <v>544.69111999999996</v>
      </c>
      <c r="CX21" s="560">
        <v>558.86461799999995</v>
      </c>
      <c r="CY21" s="560">
        <v>1578.7172190000001</v>
      </c>
      <c r="CZ21" s="297">
        <v>6905.1123440000001</v>
      </c>
      <c r="DA21" s="430" t="s">
        <v>2439</v>
      </c>
      <c r="DB21" s="267" t="s">
        <v>103</v>
      </c>
      <c r="DH21" s="40"/>
      <c r="DI21" s="40"/>
      <c r="DJ21" s="41"/>
      <c r="DK21" s="41"/>
      <c r="DL21" s="41"/>
    </row>
    <row r="22" spans="1:116" s="230" customFormat="1" ht="18" hidden="1" customHeight="1" outlineLevel="1" x14ac:dyDescent="0.5">
      <c r="A22" s="268" t="s">
        <v>104</v>
      </c>
      <c r="B22" s="425" t="s">
        <v>2440</v>
      </c>
      <c r="C22" s="562">
        <v>158.733465</v>
      </c>
      <c r="D22" s="559">
        <v>188.58000100000001</v>
      </c>
      <c r="E22" s="559">
        <v>218.32087200000001</v>
      </c>
      <c r="F22" s="559">
        <v>565.63433799999996</v>
      </c>
      <c r="G22" s="559">
        <v>189.32834199999999</v>
      </c>
      <c r="H22" s="559">
        <v>225.05649</v>
      </c>
      <c r="I22" s="559">
        <v>213.76761300000001</v>
      </c>
      <c r="J22" s="559">
        <v>628.15244499999994</v>
      </c>
      <c r="K22" s="559">
        <v>191.44676200000001</v>
      </c>
      <c r="L22" s="559">
        <v>186.26019600000001</v>
      </c>
      <c r="M22" s="559">
        <v>194.456051</v>
      </c>
      <c r="N22" s="559">
        <v>572.16300899999999</v>
      </c>
      <c r="O22" s="559">
        <v>185.47071199999999</v>
      </c>
      <c r="P22" s="559">
        <v>188.528628</v>
      </c>
      <c r="Q22" s="559">
        <v>201.07838599999999</v>
      </c>
      <c r="R22" s="559">
        <v>575.07772599999998</v>
      </c>
      <c r="S22" s="421">
        <v>2341.0275179999999</v>
      </c>
      <c r="T22" s="559">
        <v>129.76585800000001</v>
      </c>
      <c r="U22" s="559">
        <v>169.84236300000001</v>
      </c>
      <c r="V22" s="559">
        <v>202.94574299999999</v>
      </c>
      <c r="W22" s="559">
        <v>502.55396400000001</v>
      </c>
      <c r="X22" s="559">
        <v>184.46020899999999</v>
      </c>
      <c r="Y22" s="559">
        <v>260.22874300000001</v>
      </c>
      <c r="Z22" s="559">
        <v>175.94604200000001</v>
      </c>
      <c r="AA22" s="559">
        <v>620.63499400000001</v>
      </c>
      <c r="AB22" s="559">
        <v>237.51949200000001</v>
      </c>
      <c r="AC22" s="559">
        <v>231.18573599999999</v>
      </c>
      <c r="AD22" s="559">
        <v>236.146672</v>
      </c>
      <c r="AE22" s="559">
        <v>704.8519</v>
      </c>
      <c r="AF22" s="559">
        <v>204.20048499999999</v>
      </c>
      <c r="AG22" s="559">
        <v>184.40061499999999</v>
      </c>
      <c r="AH22" s="559">
        <v>263.86596400000002</v>
      </c>
      <c r="AI22" s="559">
        <v>652.46706400000005</v>
      </c>
      <c r="AJ22" s="296">
        <v>2480.5079219999998</v>
      </c>
      <c r="AK22" s="559">
        <v>197.23741200000001</v>
      </c>
      <c r="AL22" s="559">
        <v>202.942667</v>
      </c>
      <c r="AM22" s="559">
        <v>212.00287800000001</v>
      </c>
      <c r="AN22" s="559">
        <v>612.18295699999999</v>
      </c>
      <c r="AO22" s="559">
        <v>176.349997</v>
      </c>
      <c r="AP22" s="559">
        <v>220.456411</v>
      </c>
      <c r="AQ22" s="559">
        <v>200.62492700000001</v>
      </c>
      <c r="AR22" s="559">
        <v>597.43133499999999</v>
      </c>
      <c r="AS22" s="559">
        <v>221.614193</v>
      </c>
      <c r="AT22" s="559">
        <v>201.11614299999999</v>
      </c>
      <c r="AU22" s="559">
        <v>219.86392499999999</v>
      </c>
      <c r="AV22" s="559">
        <v>642.59426099999996</v>
      </c>
      <c r="AW22" s="559">
        <v>187.09801200000001</v>
      </c>
      <c r="AX22" s="559">
        <v>191.71516</v>
      </c>
      <c r="AY22" s="559">
        <v>247.995453</v>
      </c>
      <c r="AZ22" s="559">
        <v>626.80862500000001</v>
      </c>
      <c r="BA22" s="555">
        <v>2479.0171780000001</v>
      </c>
      <c r="BB22" s="559">
        <v>665.22800199999995</v>
      </c>
      <c r="BC22" s="559">
        <v>607.46824900000001</v>
      </c>
      <c r="BD22" s="559">
        <v>670.580197</v>
      </c>
      <c r="BE22" s="559">
        <v>1943.2764480000001</v>
      </c>
      <c r="BF22" s="559">
        <v>622.49925599999995</v>
      </c>
      <c r="BG22" s="559">
        <v>693.86468600000001</v>
      </c>
      <c r="BH22" s="559">
        <v>669.47229500000003</v>
      </c>
      <c r="BI22" s="559">
        <v>1985.836237</v>
      </c>
      <c r="BJ22" s="559">
        <v>733.545075</v>
      </c>
      <c r="BK22" s="559">
        <v>639.48478399999999</v>
      </c>
      <c r="BL22" s="559">
        <v>484.91139700000002</v>
      </c>
      <c r="BM22" s="559">
        <v>1857.9412560000001</v>
      </c>
      <c r="BN22" s="559">
        <v>589.53353200000004</v>
      </c>
      <c r="BO22" s="559">
        <v>528.47779700000001</v>
      </c>
      <c r="BP22" s="559">
        <v>470.36746099999999</v>
      </c>
      <c r="BQ22" s="559">
        <v>1588.37879</v>
      </c>
      <c r="BR22" s="421">
        <v>7375.4327309999999</v>
      </c>
      <c r="BS22" s="559">
        <v>500.47893399999998</v>
      </c>
      <c r="BT22" s="559">
        <v>597.38932299999999</v>
      </c>
      <c r="BU22" s="559">
        <v>759.08792300000005</v>
      </c>
      <c r="BV22" s="559">
        <v>1856.9561799999999</v>
      </c>
      <c r="BW22" s="559">
        <v>646.690335</v>
      </c>
      <c r="BX22" s="559">
        <v>693.92257500000005</v>
      </c>
      <c r="BY22" s="559">
        <v>699.59654999999998</v>
      </c>
      <c r="BZ22" s="559">
        <v>2040.20946</v>
      </c>
      <c r="CA22" s="559">
        <v>709.51878099999999</v>
      </c>
      <c r="CB22" s="559">
        <v>709.50515800000005</v>
      </c>
      <c r="CC22" s="559">
        <v>652.29860099999996</v>
      </c>
      <c r="CD22" s="559">
        <v>2071.3225400000001</v>
      </c>
      <c r="CE22" s="559">
        <v>662.66316400000005</v>
      </c>
      <c r="CF22" s="559">
        <v>592.82777299999998</v>
      </c>
      <c r="CG22" s="559">
        <v>577.62178900000004</v>
      </c>
      <c r="CH22" s="559">
        <v>1833.1127260000001</v>
      </c>
      <c r="CI22" s="296">
        <v>7801.6009059999997</v>
      </c>
      <c r="CJ22" s="559">
        <v>589.21385699999996</v>
      </c>
      <c r="CK22" s="559">
        <v>612.29185500000006</v>
      </c>
      <c r="CL22" s="559">
        <v>661.67639299999996</v>
      </c>
      <c r="CM22" s="559">
        <v>1863.182104</v>
      </c>
      <c r="CN22" s="559">
        <v>654.67686900000001</v>
      </c>
      <c r="CO22" s="559">
        <v>733.75588300000004</v>
      </c>
      <c r="CP22" s="559">
        <v>634.52031899999997</v>
      </c>
      <c r="CQ22" s="559">
        <v>2022.9530709999999</v>
      </c>
      <c r="CR22" s="559">
        <v>658.19560999999999</v>
      </c>
      <c r="CS22" s="559">
        <v>624.13534200000004</v>
      </c>
      <c r="CT22" s="559">
        <v>647.45556799999997</v>
      </c>
      <c r="CU22" s="559">
        <v>1929.7865200000001</v>
      </c>
      <c r="CV22" s="559">
        <v>582.287283</v>
      </c>
      <c r="CW22" s="559">
        <v>554.44391199999995</v>
      </c>
      <c r="CX22" s="559">
        <v>587.71681799999999</v>
      </c>
      <c r="CY22" s="559">
        <v>1724.4480129999999</v>
      </c>
      <c r="CZ22" s="296">
        <v>7540.3697080000002</v>
      </c>
      <c r="DA22" s="429" t="s">
        <v>2441</v>
      </c>
      <c r="DB22" s="268" t="s">
        <v>104</v>
      </c>
      <c r="DH22" s="40"/>
      <c r="DI22" s="40"/>
      <c r="DJ22" s="41"/>
      <c r="DK22" s="41"/>
      <c r="DL22" s="41"/>
    </row>
    <row r="23" spans="1:116" s="230" customFormat="1" ht="18" hidden="1" customHeight="1" outlineLevel="1" x14ac:dyDescent="0.5">
      <c r="A23" s="267" t="s">
        <v>105</v>
      </c>
      <c r="B23" s="426" t="s">
        <v>2442</v>
      </c>
      <c r="C23" s="563">
        <v>0.14415900000000001</v>
      </c>
      <c r="D23" s="560">
        <v>0.28159800000000001</v>
      </c>
      <c r="E23" s="560">
        <v>0.61768199999999995</v>
      </c>
      <c r="F23" s="560">
        <v>1.043439</v>
      </c>
      <c r="G23" s="560">
        <v>0.250635</v>
      </c>
      <c r="H23" s="560">
        <v>5.2436000000000003E-2</v>
      </c>
      <c r="I23" s="560">
        <v>2.0004999999999998E-2</v>
      </c>
      <c r="J23" s="560">
        <v>0.32307599999999997</v>
      </c>
      <c r="K23" s="560">
        <v>4.5711000000000002E-2</v>
      </c>
      <c r="L23" s="560">
        <v>3.5757999999999998E-2</v>
      </c>
      <c r="M23" s="560">
        <v>2.5208000000000001E-2</v>
      </c>
      <c r="N23" s="560">
        <v>0.10667699999999999</v>
      </c>
      <c r="O23" s="560">
        <v>4.9186000000000001E-2</v>
      </c>
      <c r="P23" s="560">
        <v>3.5788E-2</v>
      </c>
      <c r="Q23" s="560">
        <v>0.44509599999999999</v>
      </c>
      <c r="R23" s="560">
        <v>0.53007000000000004</v>
      </c>
      <c r="S23" s="422">
        <v>2.0032619999999999</v>
      </c>
      <c r="T23" s="560">
        <v>2.6259999999999999E-2</v>
      </c>
      <c r="U23" s="560">
        <v>2.6224999999999998E-2</v>
      </c>
      <c r="V23" s="560">
        <v>5.1436999999999997E-2</v>
      </c>
      <c r="W23" s="560">
        <v>0.103922</v>
      </c>
      <c r="X23" s="560">
        <v>4.5463999999999997E-2</v>
      </c>
      <c r="Y23" s="560">
        <v>8.1753999999999993E-2</v>
      </c>
      <c r="Z23" s="560">
        <v>2.0791E-2</v>
      </c>
      <c r="AA23" s="560">
        <v>0.148009</v>
      </c>
      <c r="AB23" s="560">
        <v>0.39115699999999998</v>
      </c>
      <c r="AC23" s="560">
        <v>0.1401</v>
      </c>
      <c r="AD23" s="560">
        <v>7.3923000000000003E-2</v>
      </c>
      <c r="AE23" s="560">
        <v>0.60518000000000005</v>
      </c>
      <c r="AF23" s="560">
        <v>8.7925000000000003E-2</v>
      </c>
      <c r="AG23" s="560">
        <v>4.4232E-2</v>
      </c>
      <c r="AH23" s="560">
        <v>0.20833399999999999</v>
      </c>
      <c r="AI23" s="560">
        <v>0.34049099999999999</v>
      </c>
      <c r="AJ23" s="297">
        <v>1.1976020000000001</v>
      </c>
      <c r="AK23" s="560">
        <v>7.4801999999999993E-2</v>
      </c>
      <c r="AL23" s="560">
        <v>2.0161999999999999E-2</v>
      </c>
      <c r="AM23" s="560">
        <v>5.8619999999999998E-2</v>
      </c>
      <c r="AN23" s="560">
        <v>0.153584</v>
      </c>
      <c r="AO23" s="560">
        <v>9.8197000000000007E-2</v>
      </c>
      <c r="AP23" s="560">
        <v>4.0024999999999998E-2</v>
      </c>
      <c r="AQ23" s="560">
        <v>2.6297999999999998E-2</v>
      </c>
      <c r="AR23" s="560">
        <v>0.16452</v>
      </c>
      <c r="AS23" s="560">
        <v>4.5955000000000003E-2</v>
      </c>
      <c r="AT23" s="560">
        <v>3.9537000000000003E-2</v>
      </c>
      <c r="AU23" s="560">
        <v>1.5561E-2</v>
      </c>
      <c r="AV23" s="560">
        <v>0.101053</v>
      </c>
      <c r="AW23" s="560">
        <v>8.9598999999999998E-2</v>
      </c>
      <c r="AX23" s="560">
        <v>0.34190399999999999</v>
      </c>
      <c r="AY23" s="560">
        <v>0.54288599999999998</v>
      </c>
      <c r="AZ23" s="560">
        <v>0.97438999999999998</v>
      </c>
      <c r="BA23" s="556">
        <v>1.3935470000000001</v>
      </c>
      <c r="BB23" s="560">
        <v>9.4819580000000006</v>
      </c>
      <c r="BC23" s="560">
        <v>5.6309849999999999</v>
      </c>
      <c r="BD23" s="560">
        <v>3.930777</v>
      </c>
      <c r="BE23" s="560">
        <v>19.04372</v>
      </c>
      <c r="BF23" s="560">
        <v>4.5294679999999996</v>
      </c>
      <c r="BG23" s="560">
        <v>4.7766840000000004</v>
      </c>
      <c r="BH23" s="560">
        <v>4.5213539999999997</v>
      </c>
      <c r="BI23" s="560">
        <v>13.827506</v>
      </c>
      <c r="BJ23" s="560">
        <v>5.1248839999999998</v>
      </c>
      <c r="BK23" s="560">
        <v>12.699152</v>
      </c>
      <c r="BL23" s="560">
        <v>5.7864620000000002</v>
      </c>
      <c r="BM23" s="560">
        <v>23.610498</v>
      </c>
      <c r="BN23" s="560">
        <v>5.353192</v>
      </c>
      <c r="BO23" s="560">
        <v>2.2943570000000002</v>
      </c>
      <c r="BP23" s="560">
        <v>3.911063</v>
      </c>
      <c r="BQ23" s="560">
        <v>11.558612</v>
      </c>
      <c r="BR23" s="422">
        <v>68.040335999999996</v>
      </c>
      <c r="BS23" s="560">
        <v>4.5354390000000002</v>
      </c>
      <c r="BT23" s="560">
        <v>4.2824289999999996</v>
      </c>
      <c r="BU23" s="560">
        <v>4.2153989999999997</v>
      </c>
      <c r="BV23" s="560">
        <v>13.033267</v>
      </c>
      <c r="BW23" s="560">
        <v>3.3898290000000002</v>
      </c>
      <c r="BX23" s="560">
        <v>4.3839829999999997</v>
      </c>
      <c r="BY23" s="560">
        <v>2.5010349999999999</v>
      </c>
      <c r="BZ23" s="560">
        <v>10.274846999999999</v>
      </c>
      <c r="CA23" s="560">
        <v>4.684132</v>
      </c>
      <c r="CB23" s="560">
        <v>2.5165000000000002</v>
      </c>
      <c r="CC23" s="560">
        <v>6.9549620000000001</v>
      </c>
      <c r="CD23" s="560">
        <v>14.155594000000001</v>
      </c>
      <c r="CE23" s="560">
        <v>4.7048829999999997</v>
      </c>
      <c r="CF23" s="560">
        <v>5.7803139999999997</v>
      </c>
      <c r="CG23" s="560">
        <v>7.1480980000000001</v>
      </c>
      <c r="CH23" s="560">
        <v>17.633295</v>
      </c>
      <c r="CI23" s="297">
        <v>55.097003000000001</v>
      </c>
      <c r="CJ23" s="560">
        <v>4.1611079999999996</v>
      </c>
      <c r="CK23" s="560">
        <v>4.2662440000000004</v>
      </c>
      <c r="CL23" s="560">
        <v>4.4996090000000004</v>
      </c>
      <c r="CM23" s="560">
        <v>12.926962</v>
      </c>
      <c r="CN23" s="560">
        <v>5.7646100000000002</v>
      </c>
      <c r="CO23" s="560">
        <v>5.5938790000000003</v>
      </c>
      <c r="CP23" s="560">
        <v>5.9960740000000001</v>
      </c>
      <c r="CQ23" s="560">
        <v>17.354564</v>
      </c>
      <c r="CR23" s="560">
        <v>5.4125699999999997</v>
      </c>
      <c r="CS23" s="560">
        <v>4.9196770000000001</v>
      </c>
      <c r="CT23" s="560">
        <v>4.0017589999999998</v>
      </c>
      <c r="CU23" s="560">
        <v>14.334006</v>
      </c>
      <c r="CV23" s="560">
        <v>4.5611550000000003</v>
      </c>
      <c r="CW23" s="560">
        <v>5.3351259999999998</v>
      </c>
      <c r="CX23" s="560">
        <v>5.1556430000000004</v>
      </c>
      <c r="CY23" s="560">
        <v>15.051924</v>
      </c>
      <c r="CZ23" s="297">
        <v>59.667456000000001</v>
      </c>
      <c r="DA23" s="430" t="s">
        <v>2443</v>
      </c>
      <c r="DB23" s="267" t="s">
        <v>105</v>
      </c>
      <c r="DH23" s="40"/>
      <c r="DI23" s="40"/>
      <c r="DJ23" s="41"/>
      <c r="DK23" s="41"/>
      <c r="DL23" s="41"/>
    </row>
    <row r="24" spans="1:116" s="230" customFormat="1" ht="18" hidden="1" customHeight="1" outlineLevel="1" x14ac:dyDescent="0.5">
      <c r="A24" s="268" t="s">
        <v>106</v>
      </c>
      <c r="B24" s="425" t="s">
        <v>2444</v>
      </c>
      <c r="C24" s="562">
        <v>15154.836288</v>
      </c>
      <c r="D24" s="559">
        <v>15230.535395000001</v>
      </c>
      <c r="E24" s="559">
        <v>15902.666955999999</v>
      </c>
      <c r="F24" s="559">
        <v>46288.038638999999</v>
      </c>
      <c r="G24" s="559">
        <v>16045.872600999999</v>
      </c>
      <c r="H24" s="559">
        <v>14182.806806000001</v>
      </c>
      <c r="I24" s="559">
        <v>13748.194960999999</v>
      </c>
      <c r="J24" s="559">
        <v>43976.874367999997</v>
      </c>
      <c r="K24" s="559">
        <v>11664.989041999999</v>
      </c>
      <c r="L24" s="559">
        <v>15979.203197000001</v>
      </c>
      <c r="M24" s="559">
        <v>16274.529731000001</v>
      </c>
      <c r="N24" s="559">
        <v>43918.721969999999</v>
      </c>
      <c r="O24" s="559">
        <v>13137.050354000001</v>
      </c>
      <c r="P24" s="559">
        <v>10052.470546</v>
      </c>
      <c r="Q24" s="559">
        <v>12337.128994999999</v>
      </c>
      <c r="R24" s="559">
        <v>35526.649895000002</v>
      </c>
      <c r="S24" s="421">
        <v>169710.28487199999</v>
      </c>
      <c r="T24" s="559">
        <v>13196.084182000001</v>
      </c>
      <c r="U24" s="559">
        <v>14487.553673</v>
      </c>
      <c r="V24" s="559">
        <v>13859.015912000001</v>
      </c>
      <c r="W24" s="559">
        <v>41542.653767000003</v>
      </c>
      <c r="X24" s="559">
        <v>15505.968547</v>
      </c>
      <c r="Y24" s="559">
        <v>13772.430102</v>
      </c>
      <c r="Z24" s="559">
        <v>12461.044089999999</v>
      </c>
      <c r="AA24" s="559">
        <v>41739.442738999998</v>
      </c>
      <c r="AB24" s="559">
        <v>11129.077761</v>
      </c>
      <c r="AC24" s="559">
        <v>12009.964344</v>
      </c>
      <c r="AD24" s="559">
        <v>13262.649302</v>
      </c>
      <c r="AE24" s="559">
        <v>36401.691406999998</v>
      </c>
      <c r="AF24" s="559">
        <v>12729.085201</v>
      </c>
      <c r="AG24" s="559">
        <v>9943.9555739999996</v>
      </c>
      <c r="AH24" s="559">
        <v>10405.280374</v>
      </c>
      <c r="AI24" s="559">
        <v>33078.321149000003</v>
      </c>
      <c r="AJ24" s="296">
        <v>152762.109062</v>
      </c>
      <c r="AK24" s="559">
        <v>12652.480799999999</v>
      </c>
      <c r="AL24" s="559">
        <v>12136.164193000001</v>
      </c>
      <c r="AM24" s="559">
        <v>14225.289717</v>
      </c>
      <c r="AN24" s="559">
        <v>39013.934709000001</v>
      </c>
      <c r="AO24" s="559">
        <v>11071.691448</v>
      </c>
      <c r="AP24" s="559">
        <v>11147.477586000001</v>
      </c>
      <c r="AQ24" s="559">
        <v>14399.898196</v>
      </c>
      <c r="AR24" s="559">
        <v>36619.067230000001</v>
      </c>
      <c r="AS24" s="559">
        <v>16032.487951999999</v>
      </c>
      <c r="AT24" s="559">
        <v>13998.802034</v>
      </c>
      <c r="AU24" s="559">
        <v>14484.828436</v>
      </c>
      <c r="AV24" s="559">
        <v>44516.118422</v>
      </c>
      <c r="AW24" s="559">
        <v>12629.817163</v>
      </c>
      <c r="AX24" s="559">
        <v>11464.856282999999</v>
      </c>
      <c r="AY24" s="559">
        <v>12427.719048999999</v>
      </c>
      <c r="AZ24" s="559">
        <v>36522.392495</v>
      </c>
      <c r="BA24" s="555">
        <v>156671.51285599999</v>
      </c>
      <c r="BB24" s="559">
        <v>4697.0250329999999</v>
      </c>
      <c r="BC24" s="559">
        <v>2541.806775</v>
      </c>
      <c r="BD24" s="559">
        <v>5096.3798870000001</v>
      </c>
      <c r="BE24" s="559">
        <v>12335.211695</v>
      </c>
      <c r="BF24" s="559">
        <v>6016.2629999999999</v>
      </c>
      <c r="BG24" s="559">
        <v>4591.8159240000005</v>
      </c>
      <c r="BH24" s="559">
        <v>5961.04565</v>
      </c>
      <c r="BI24" s="559">
        <v>16569.124574000001</v>
      </c>
      <c r="BJ24" s="559">
        <v>3472.8512529999998</v>
      </c>
      <c r="BK24" s="559">
        <v>4589.0808349999998</v>
      </c>
      <c r="BL24" s="559">
        <v>5616.9712019999997</v>
      </c>
      <c r="BM24" s="559">
        <v>13678.90329</v>
      </c>
      <c r="BN24" s="559">
        <v>5567.9142350000002</v>
      </c>
      <c r="BO24" s="559">
        <v>3648.645665</v>
      </c>
      <c r="BP24" s="559">
        <v>4624.0340839999999</v>
      </c>
      <c r="BQ24" s="559">
        <v>13840.593983999999</v>
      </c>
      <c r="BR24" s="421">
        <v>56423.833543000001</v>
      </c>
      <c r="BS24" s="559">
        <v>5211.660879</v>
      </c>
      <c r="BT24" s="559">
        <v>4445.1978600000002</v>
      </c>
      <c r="BU24" s="559">
        <v>3529.410762</v>
      </c>
      <c r="BV24" s="559">
        <v>13186.269501000001</v>
      </c>
      <c r="BW24" s="559">
        <v>3090.4805409999999</v>
      </c>
      <c r="BX24" s="559">
        <v>3738.8143989999999</v>
      </c>
      <c r="BY24" s="559">
        <v>4876.4140870000001</v>
      </c>
      <c r="BZ24" s="559">
        <v>11705.709027000001</v>
      </c>
      <c r="CA24" s="559">
        <v>4001.1237339999998</v>
      </c>
      <c r="CB24" s="559">
        <v>3929.8286670000002</v>
      </c>
      <c r="CC24" s="559">
        <v>3777.38049</v>
      </c>
      <c r="CD24" s="559">
        <v>11708.332891</v>
      </c>
      <c r="CE24" s="559">
        <v>4364.4993340000001</v>
      </c>
      <c r="CF24" s="559">
        <v>3603.2485320000001</v>
      </c>
      <c r="CG24" s="559">
        <v>3932.909545</v>
      </c>
      <c r="CH24" s="559">
        <v>11900.657411</v>
      </c>
      <c r="CI24" s="296">
        <v>48500.968829999998</v>
      </c>
      <c r="CJ24" s="559">
        <v>3245.239787</v>
      </c>
      <c r="CK24" s="559">
        <v>4679.9999589999998</v>
      </c>
      <c r="CL24" s="559">
        <v>3192.9502429999998</v>
      </c>
      <c r="CM24" s="559">
        <v>11118.189989</v>
      </c>
      <c r="CN24" s="559">
        <v>2182.5258330000001</v>
      </c>
      <c r="CO24" s="559">
        <v>4481.2949060000001</v>
      </c>
      <c r="CP24" s="559">
        <v>3493.1136379999998</v>
      </c>
      <c r="CQ24" s="559">
        <v>10156.934377</v>
      </c>
      <c r="CR24" s="559">
        <v>3711.9028290000001</v>
      </c>
      <c r="CS24" s="559">
        <v>4027.0426130000001</v>
      </c>
      <c r="CT24" s="559">
        <v>3971.4098800000002</v>
      </c>
      <c r="CU24" s="559">
        <v>11710.355321999999</v>
      </c>
      <c r="CV24" s="559">
        <v>3350.1093540000002</v>
      </c>
      <c r="CW24" s="559">
        <v>3060.8105719999999</v>
      </c>
      <c r="CX24" s="559">
        <v>2787.6892889999999</v>
      </c>
      <c r="CY24" s="559">
        <v>9198.6092140000001</v>
      </c>
      <c r="CZ24" s="296">
        <v>42184.088902000003</v>
      </c>
      <c r="DA24" s="429" t="s">
        <v>2445</v>
      </c>
      <c r="DB24" s="268" t="s">
        <v>106</v>
      </c>
      <c r="DH24" s="40"/>
      <c r="DI24" s="40"/>
      <c r="DJ24" s="41"/>
      <c r="DK24" s="41"/>
      <c r="DL24" s="41"/>
    </row>
    <row r="25" spans="1:116" s="230" customFormat="1" ht="18" hidden="1" customHeight="1" outlineLevel="1" x14ac:dyDescent="0.5">
      <c r="A25" s="267" t="s">
        <v>107</v>
      </c>
      <c r="B25" s="426" t="s">
        <v>2446</v>
      </c>
      <c r="C25" s="563">
        <v>12728.57799</v>
      </c>
      <c r="D25" s="560">
        <v>11631.490945</v>
      </c>
      <c r="E25" s="560">
        <v>12299.776653000001</v>
      </c>
      <c r="F25" s="560">
        <v>36659.845587999996</v>
      </c>
      <c r="G25" s="560">
        <v>11402.681855999999</v>
      </c>
      <c r="H25" s="560">
        <v>13609.559652</v>
      </c>
      <c r="I25" s="560">
        <v>11003.704261999999</v>
      </c>
      <c r="J25" s="560">
        <v>36015.945769999998</v>
      </c>
      <c r="K25" s="560">
        <v>12396.088167</v>
      </c>
      <c r="L25" s="560">
        <v>12859.690224</v>
      </c>
      <c r="M25" s="560">
        <v>11701.627962</v>
      </c>
      <c r="N25" s="560">
        <v>36957.406352999998</v>
      </c>
      <c r="O25" s="560">
        <v>12746.147868</v>
      </c>
      <c r="P25" s="560">
        <v>11883.996384</v>
      </c>
      <c r="Q25" s="560">
        <v>11753.241040999999</v>
      </c>
      <c r="R25" s="560">
        <v>36383.385292999999</v>
      </c>
      <c r="S25" s="422">
        <v>146016.58300399999</v>
      </c>
      <c r="T25" s="560">
        <v>10770.115747</v>
      </c>
      <c r="U25" s="560">
        <v>10737.782848999999</v>
      </c>
      <c r="V25" s="560">
        <v>11559.808188999999</v>
      </c>
      <c r="W25" s="560">
        <v>33067.706785000002</v>
      </c>
      <c r="X25" s="560">
        <v>11663.216009</v>
      </c>
      <c r="Y25" s="560">
        <v>13209.070097</v>
      </c>
      <c r="Z25" s="560">
        <v>11742.665618999999</v>
      </c>
      <c r="AA25" s="560">
        <v>36614.951724999999</v>
      </c>
      <c r="AB25" s="560">
        <v>12962.877791000001</v>
      </c>
      <c r="AC25" s="560">
        <v>13656.093801999999</v>
      </c>
      <c r="AD25" s="560">
        <v>13344.534073999999</v>
      </c>
      <c r="AE25" s="560">
        <v>39963.505666999998</v>
      </c>
      <c r="AF25" s="560">
        <v>12792.426418999999</v>
      </c>
      <c r="AG25" s="560">
        <v>11835.182862</v>
      </c>
      <c r="AH25" s="560">
        <v>13749.196843</v>
      </c>
      <c r="AI25" s="560">
        <v>38376.806124000002</v>
      </c>
      <c r="AJ25" s="297">
        <v>148022.97030099999</v>
      </c>
      <c r="AK25" s="560">
        <v>12520.902555999999</v>
      </c>
      <c r="AL25" s="560">
        <v>10880.633588000001</v>
      </c>
      <c r="AM25" s="560">
        <v>13634.842277</v>
      </c>
      <c r="AN25" s="560">
        <v>37036.378421000001</v>
      </c>
      <c r="AO25" s="560">
        <v>12128.899385999999</v>
      </c>
      <c r="AP25" s="560">
        <v>12632.534845</v>
      </c>
      <c r="AQ25" s="560">
        <v>12404.790251</v>
      </c>
      <c r="AR25" s="560">
        <v>37166.224481999998</v>
      </c>
      <c r="AS25" s="560">
        <v>12346.440563</v>
      </c>
      <c r="AT25" s="560">
        <v>12079.742242</v>
      </c>
      <c r="AU25" s="560">
        <v>13654.712791</v>
      </c>
      <c r="AV25" s="560">
        <v>38080.895595000002</v>
      </c>
      <c r="AW25" s="560">
        <v>12674.962949999999</v>
      </c>
      <c r="AX25" s="560">
        <v>12230.748677</v>
      </c>
      <c r="AY25" s="560">
        <v>14076.145904999999</v>
      </c>
      <c r="AZ25" s="560">
        <v>38981.857532000002</v>
      </c>
      <c r="BA25" s="556">
        <v>151265.35603</v>
      </c>
      <c r="BB25" s="560">
        <v>4032.5112060000001</v>
      </c>
      <c r="BC25" s="560">
        <v>4111.8921529999998</v>
      </c>
      <c r="BD25" s="560">
        <v>4483.317481</v>
      </c>
      <c r="BE25" s="560">
        <v>12627.72084</v>
      </c>
      <c r="BF25" s="560">
        <v>4215.6044940000002</v>
      </c>
      <c r="BG25" s="560">
        <v>5039.5444989999996</v>
      </c>
      <c r="BH25" s="560">
        <v>3821.525576</v>
      </c>
      <c r="BI25" s="560">
        <v>13076.674569000001</v>
      </c>
      <c r="BJ25" s="560">
        <v>4467.2937199999997</v>
      </c>
      <c r="BK25" s="560">
        <v>4216.775337</v>
      </c>
      <c r="BL25" s="560">
        <v>3512.8363140000001</v>
      </c>
      <c r="BM25" s="560">
        <v>12196.905371000001</v>
      </c>
      <c r="BN25" s="560">
        <v>4189.7643870000002</v>
      </c>
      <c r="BO25" s="560">
        <v>4245.1861909999998</v>
      </c>
      <c r="BP25" s="560">
        <v>3345.472025</v>
      </c>
      <c r="BQ25" s="560">
        <v>11780.422603000001</v>
      </c>
      <c r="BR25" s="422">
        <v>49681.723382999997</v>
      </c>
      <c r="BS25" s="560">
        <v>3824.835274</v>
      </c>
      <c r="BT25" s="560">
        <v>3983.0179440000002</v>
      </c>
      <c r="BU25" s="560">
        <v>4588.17281</v>
      </c>
      <c r="BV25" s="560">
        <v>12396.026028</v>
      </c>
      <c r="BW25" s="560">
        <v>4075.1696189999998</v>
      </c>
      <c r="BX25" s="560">
        <v>4797.0903749999998</v>
      </c>
      <c r="BY25" s="560">
        <v>3901.4698360000002</v>
      </c>
      <c r="BZ25" s="560">
        <v>12773.72983</v>
      </c>
      <c r="CA25" s="560">
        <v>4830.0943379999999</v>
      </c>
      <c r="CB25" s="560">
        <v>4585.5572659999998</v>
      </c>
      <c r="CC25" s="560">
        <v>4454.1099759999997</v>
      </c>
      <c r="CD25" s="560">
        <v>13869.76158</v>
      </c>
      <c r="CE25" s="560">
        <v>4720.6866909999999</v>
      </c>
      <c r="CF25" s="560">
        <v>4173.9168259999997</v>
      </c>
      <c r="CG25" s="560">
        <v>4653.2218860000003</v>
      </c>
      <c r="CH25" s="560">
        <v>13547.825403000001</v>
      </c>
      <c r="CI25" s="297">
        <v>52587.342840999998</v>
      </c>
      <c r="CJ25" s="560">
        <v>4149.5990119999997</v>
      </c>
      <c r="CK25" s="560">
        <v>4093.6177109999999</v>
      </c>
      <c r="CL25" s="560">
        <v>4280.6705030000003</v>
      </c>
      <c r="CM25" s="560">
        <v>12523.887226999999</v>
      </c>
      <c r="CN25" s="560">
        <v>4660.6128369999997</v>
      </c>
      <c r="CO25" s="560">
        <v>4892.1040789999997</v>
      </c>
      <c r="CP25" s="560">
        <v>3857.0683840000002</v>
      </c>
      <c r="CQ25" s="560">
        <v>13409.7853</v>
      </c>
      <c r="CR25" s="560">
        <v>4536.9218000000001</v>
      </c>
      <c r="CS25" s="560">
        <v>4275.8119269999997</v>
      </c>
      <c r="CT25" s="560">
        <v>4244.1359380000004</v>
      </c>
      <c r="CU25" s="560">
        <v>13056.869665</v>
      </c>
      <c r="CV25" s="560">
        <v>4626.9136150000004</v>
      </c>
      <c r="CW25" s="560">
        <v>4012.8995190000001</v>
      </c>
      <c r="CX25" s="560">
        <v>4462.4477479999996</v>
      </c>
      <c r="CY25" s="560">
        <v>13102.260882</v>
      </c>
      <c r="CZ25" s="297">
        <v>52092.803074000003</v>
      </c>
      <c r="DA25" s="430" t="s">
        <v>2447</v>
      </c>
      <c r="DB25" s="267" t="s">
        <v>107</v>
      </c>
      <c r="DH25" s="40"/>
      <c r="DI25" s="40"/>
      <c r="DJ25" s="41"/>
      <c r="DK25" s="41"/>
      <c r="DL25" s="41"/>
    </row>
    <row r="26" spans="1:116" s="230" customFormat="1" ht="18" hidden="1" customHeight="1" outlineLevel="1" x14ac:dyDescent="0.5">
      <c r="A26" s="268" t="s">
        <v>108</v>
      </c>
      <c r="B26" s="425" t="s">
        <v>2448</v>
      </c>
      <c r="C26" s="562">
        <v>156.414377</v>
      </c>
      <c r="D26" s="559">
        <v>146.435126</v>
      </c>
      <c r="E26" s="559">
        <v>165.23728199999999</v>
      </c>
      <c r="F26" s="559">
        <v>468.08678500000002</v>
      </c>
      <c r="G26" s="559">
        <v>152.759612</v>
      </c>
      <c r="H26" s="559">
        <v>185.86330599999999</v>
      </c>
      <c r="I26" s="559">
        <v>277.90589699999998</v>
      </c>
      <c r="J26" s="559">
        <v>616.52881500000001</v>
      </c>
      <c r="K26" s="559">
        <v>212.443387</v>
      </c>
      <c r="L26" s="559">
        <v>157.15907799999999</v>
      </c>
      <c r="M26" s="559">
        <v>155.193442</v>
      </c>
      <c r="N26" s="559">
        <v>524.79590700000006</v>
      </c>
      <c r="O26" s="559">
        <v>174.569793</v>
      </c>
      <c r="P26" s="559">
        <v>253.59730999999999</v>
      </c>
      <c r="Q26" s="559">
        <v>177.357834</v>
      </c>
      <c r="R26" s="559">
        <v>605.52493700000002</v>
      </c>
      <c r="S26" s="421">
        <v>2214.9364439999999</v>
      </c>
      <c r="T26" s="559">
        <v>118.110519</v>
      </c>
      <c r="U26" s="559">
        <v>159.843615</v>
      </c>
      <c r="V26" s="559">
        <v>228.434359</v>
      </c>
      <c r="W26" s="559">
        <v>506.38849299999998</v>
      </c>
      <c r="X26" s="559">
        <v>211.52923799999999</v>
      </c>
      <c r="Y26" s="559">
        <v>213.75242900000001</v>
      </c>
      <c r="Z26" s="559">
        <v>170.57955999999999</v>
      </c>
      <c r="AA26" s="559">
        <v>595.86122699999999</v>
      </c>
      <c r="AB26" s="559">
        <v>173.841453</v>
      </c>
      <c r="AC26" s="559">
        <v>170.42154099999999</v>
      </c>
      <c r="AD26" s="559">
        <v>170.94962799999999</v>
      </c>
      <c r="AE26" s="559">
        <v>515.21262200000001</v>
      </c>
      <c r="AF26" s="559">
        <v>161.976541</v>
      </c>
      <c r="AG26" s="559">
        <v>171.62360000000001</v>
      </c>
      <c r="AH26" s="559">
        <v>241.01271199999999</v>
      </c>
      <c r="AI26" s="559">
        <v>574.61285299999997</v>
      </c>
      <c r="AJ26" s="296">
        <v>2192.0751949999999</v>
      </c>
      <c r="AK26" s="559">
        <v>186.004165</v>
      </c>
      <c r="AL26" s="559">
        <v>126.238265</v>
      </c>
      <c r="AM26" s="559">
        <v>180.55015900000001</v>
      </c>
      <c r="AN26" s="559">
        <v>492.79258800000002</v>
      </c>
      <c r="AO26" s="559">
        <v>173.295524</v>
      </c>
      <c r="AP26" s="559">
        <v>195.45277200000001</v>
      </c>
      <c r="AQ26" s="559">
        <v>166.22850399999999</v>
      </c>
      <c r="AR26" s="559">
        <v>534.97679900000003</v>
      </c>
      <c r="AS26" s="559">
        <v>190.57023699999999</v>
      </c>
      <c r="AT26" s="559">
        <v>150.54903999999999</v>
      </c>
      <c r="AU26" s="559">
        <v>193.00286800000001</v>
      </c>
      <c r="AV26" s="559">
        <v>534.12214600000004</v>
      </c>
      <c r="AW26" s="559">
        <v>200.651883</v>
      </c>
      <c r="AX26" s="559">
        <v>149.28247999999999</v>
      </c>
      <c r="AY26" s="559">
        <v>223.74605700000001</v>
      </c>
      <c r="AZ26" s="559">
        <v>573.68041900000003</v>
      </c>
      <c r="BA26" s="555">
        <v>2135.5719530000001</v>
      </c>
      <c r="BB26" s="559">
        <v>2579.5690970000001</v>
      </c>
      <c r="BC26" s="559">
        <v>2252.05044</v>
      </c>
      <c r="BD26" s="559">
        <v>2895.8107300000001</v>
      </c>
      <c r="BE26" s="559">
        <v>7727.4302669999997</v>
      </c>
      <c r="BF26" s="559">
        <v>1921.9685850000001</v>
      </c>
      <c r="BG26" s="559">
        <v>2996.8826060000001</v>
      </c>
      <c r="BH26" s="559">
        <v>2356.724483</v>
      </c>
      <c r="BI26" s="559">
        <v>7275.5756739999997</v>
      </c>
      <c r="BJ26" s="559">
        <v>2685.4245689999998</v>
      </c>
      <c r="BK26" s="559">
        <v>2547.5618359999999</v>
      </c>
      <c r="BL26" s="559">
        <v>2348.8626800000002</v>
      </c>
      <c r="BM26" s="559">
        <v>7581.8490849999998</v>
      </c>
      <c r="BN26" s="559">
        <v>2668.8386190000001</v>
      </c>
      <c r="BO26" s="559">
        <v>2132.2947380000001</v>
      </c>
      <c r="BP26" s="559">
        <v>2025.949339</v>
      </c>
      <c r="BQ26" s="559">
        <v>6827.0826960000004</v>
      </c>
      <c r="BR26" s="421">
        <v>29411.937721999999</v>
      </c>
      <c r="BS26" s="559">
        <v>2903.9096509999999</v>
      </c>
      <c r="BT26" s="559">
        <v>2443.8191710000001</v>
      </c>
      <c r="BU26" s="559">
        <v>2850.800162</v>
      </c>
      <c r="BV26" s="559">
        <v>8198.5289840000005</v>
      </c>
      <c r="BW26" s="559">
        <v>2669.3937310000001</v>
      </c>
      <c r="BX26" s="559">
        <v>3027.9224549999999</v>
      </c>
      <c r="BY26" s="559">
        <v>2565.6077340000002</v>
      </c>
      <c r="BZ26" s="559">
        <v>8262.9239199999993</v>
      </c>
      <c r="CA26" s="559">
        <v>3627.1533760000002</v>
      </c>
      <c r="CB26" s="559">
        <v>2693.8536089999998</v>
      </c>
      <c r="CC26" s="559">
        <v>3600.1792249999999</v>
      </c>
      <c r="CD26" s="559">
        <v>9921.1862099999998</v>
      </c>
      <c r="CE26" s="559">
        <v>2653.6196869999999</v>
      </c>
      <c r="CF26" s="559">
        <v>2897.7153370000001</v>
      </c>
      <c r="CG26" s="559">
        <v>2784.0430980000001</v>
      </c>
      <c r="CH26" s="559">
        <v>8335.3781220000001</v>
      </c>
      <c r="CI26" s="296">
        <v>34718.017236</v>
      </c>
      <c r="CJ26" s="559">
        <v>2794.8192060000001</v>
      </c>
      <c r="CK26" s="559">
        <v>2999.6710830000002</v>
      </c>
      <c r="CL26" s="559">
        <v>3367.9132949999998</v>
      </c>
      <c r="CM26" s="559">
        <v>9162.4035839999997</v>
      </c>
      <c r="CN26" s="559">
        <v>3326.8351710000002</v>
      </c>
      <c r="CO26" s="559">
        <v>3583.9886780000002</v>
      </c>
      <c r="CP26" s="559">
        <v>2877.665528</v>
      </c>
      <c r="CQ26" s="559">
        <v>9788.4893769999999</v>
      </c>
      <c r="CR26" s="559">
        <v>3222.2767950000002</v>
      </c>
      <c r="CS26" s="559">
        <v>3095.377262</v>
      </c>
      <c r="CT26" s="559">
        <v>3084.8618329999999</v>
      </c>
      <c r="CU26" s="559">
        <v>9402.5158909999991</v>
      </c>
      <c r="CV26" s="559">
        <v>2718.5642429999998</v>
      </c>
      <c r="CW26" s="559">
        <v>3144.5894280000002</v>
      </c>
      <c r="CX26" s="559">
        <v>2472.344595</v>
      </c>
      <c r="CY26" s="559">
        <v>8335.4982660000005</v>
      </c>
      <c r="CZ26" s="296">
        <v>36688.907118000003</v>
      </c>
      <c r="DA26" s="429" t="s">
        <v>2449</v>
      </c>
      <c r="DB26" s="268" t="s">
        <v>108</v>
      </c>
      <c r="DH26" s="40"/>
      <c r="DI26" s="40"/>
      <c r="DJ26" s="41"/>
      <c r="DK26" s="41"/>
      <c r="DL26" s="41"/>
    </row>
    <row r="27" spans="1:116" s="230" customFormat="1" ht="18" hidden="1" customHeight="1" outlineLevel="1" x14ac:dyDescent="0.5">
      <c r="A27" s="267" t="s">
        <v>773</v>
      </c>
      <c r="B27" s="426" t="s">
        <v>2450</v>
      </c>
      <c r="C27" s="563">
        <v>353.58838300000002</v>
      </c>
      <c r="D27" s="560">
        <v>360.766909</v>
      </c>
      <c r="E27" s="560">
        <v>441.458845</v>
      </c>
      <c r="F27" s="560">
        <v>1155.8141370000001</v>
      </c>
      <c r="G27" s="560">
        <v>358.14213599999999</v>
      </c>
      <c r="H27" s="560">
        <v>416.601788</v>
      </c>
      <c r="I27" s="560">
        <v>315.57677999999999</v>
      </c>
      <c r="J27" s="560">
        <v>1090.320704</v>
      </c>
      <c r="K27" s="560">
        <v>341.629344</v>
      </c>
      <c r="L27" s="560">
        <v>431.31239799999997</v>
      </c>
      <c r="M27" s="560">
        <v>393.129187</v>
      </c>
      <c r="N27" s="560">
        <v>1166.070929</v>
      </c>
      <c r="O27" s="560">
        <v>402.12768999999997</v>
      </c>
      <c r="P27" s="560">
        <v>410.43601799999999</v>
      </c>
      <c r="Q27" s="560">
        <v>355.093593</v>
      </c>
      <c r="R27" s="560">
        <v>1167.657301</v>
      </c>
      <c r="S27" s="422">
        <v>4579.8630709999998</v>
      </c>
      <c r="T27" s="560">
        <v>420.34348599999998</v>
      </c>
      <c r="U27" s="560">
        <v>391.23070000000001</v>
      </c>
      <c r="V27" s="560">
        <v>445.45429799999999</v>
      </c>
      <c r="W27" s="560">
        <v>1257.0284839999999</v>
      </c>
      <c r="X27" s="560">
        <v>334.785257</v>
      </c>
      <c r="Y27" s="560">
        <v>426.95520399999998</v>
      </c>
      <c r="Z27" s="560">
        <v>340.94092599999999</v>
      </c>
      <c r="AA27" s="560">
        <v>1102.6813870000001</v>
      </c>
      <c r="AB27" s="560">
        <v>425.28296499999999</v>
      </c>
      <c r="AC27" s="560">
        <v>419.75976300000002</v>
      </c>
      <c r="AD27" s="560">
        <v>401.20765599999999</v>
      </c>
      <c r="AE27" s="560">
        <v>1246.2503839999999</v>
      </c>
      <c r="AF27" s="560">
        <v>440.03523200000001</v>
      </c>
      <c r="AG27" s="560">
        <v>399.733611</v>
      </c>
      <c r="AH27" s="560">
        <v>394.15950600000002</v>
      </c>
      <c r="AI27" s="560">
        <v>1233.928349</v>
      </c>
      <c r="AJ27" s="297">
        <v>4839.8886039999998</v>
      </c>
      <c r="AK27" s="560">
        <v>378.90079300000002</v>
      </c>
      <c r="AL27" s="560">
        <v>383.93468999999999</v>
      </c>
      <c r="AM27" s="560">
        <v>428.78079600000001</v>
      </c>
      <c r="AN27" s="560">
        <v>1191.6162790000001</v>
      </c>
      <c r="AO27" s="560">
        <v>412.00651900000003</v>
      </c>
      <c r="AP27" s="560">
        <v>417.65585700000003</v>
      </c>
      <c r="AQ27" s="560">
        <v>433.43985700000002</v>
      </c>
      <c r="AR27" s="560">
        <v>1263.1022330000001</v>
      </c>
      <c r="AS27" s="560">
        <v>498.486763</v>
      </c>
      <c r="AT27" s="560">
        <v>416.04558600000001</v>
      </c>
      <c r="AU27" s="560">
        <v>448.54974399999998</v>
      </c>
      <c r="AV27" s="560">
        <v>1363.082093</v>
      </c>
      <c r="AW27" s="560">
        <v>428.75885199999999</v>
      </c>
      <c r="AX27" s="560">
        <v>401.42877600000003</v>
      </c>
      <c r="AY27" s="560">
        <v>445.22921400000001</v>
      </c>
      <c r="AZ27" s="560">
        <v>1275.416843</v>
      </c>
      <c r="BA27" s="556">
        <v>5093.2174480000003</v>
      </c>
      <c r="BB27" s="560">
        <v>1411.3024330000001</v>
      </c>
      <c r="BC27" s="560">
        <v>1528.3708650000001</v>
      </c>
      <c r="BD27" s="560">
        <v>1790.450797</v>
      </c>
      <c r="BE27" s="560">
        <v>4730.1240950000001</v>
      </c>
      <c r="BF27" s="560">
        <v>1556.325186</v>
      </c>
      <c r="BG27" s="560">
        <v>1953.9618849999999</v>
      </c>
      <c r="BH27" s="560">
        <v>1634.8155529999999</v>
      </c>
      <c r="BI27" s="560">
        <v>5145.1026240000001</v>
      </c>
      <c r="BJ27" s="560">
        <v>1959.9512990000001</v>
      </c>
      <c r="BK27" s="560">
        <v>1786.282115</v>
      </c>
      <c r="BL27" s="560">
        <v>1631.9351300000001</v>
      </c>
      <c r="BM27" s="560">
        <v>5378.1685440000001</v>
      </c>
      <c r="BN27" s="560">
        <v>1757.2051879999999</v>
      </c>
      <c r="BO27" s="560">
        <v>1991.001145</v>
      </c>
      <c r="BP27" s="560">
        <v>1940.833521</v>
      </c>
      <c r="BQ27" s="560">
        <v>5689.0398539999997</v>
      </c>
      <c r="BR27" s="422">
        <v>20942.435117000001</v>
      </c>
      <c r="BS27" s="560">
        <v>1518.727817</v>
      </c>
      <c r="BT27" s="560">
        <v>1808.599459</v>
      </c>
      <c r="BU27" s="560">
        <v>1990.952501</v>
      </c>
      <c r="BV27" s="560">
        <v>5318.2797769999997</v>
      </c>
      <c r="BW27" s="560">
        <v>1719.639492</v>
      </c>
      <c r="BX27" s="560">
        <v>2042.6816429999999</v>
      </c>
      <c r="BY27" s="560">
        <v>1791.12015</v>
      </c>
      <c r="BZ27" s="560">
        <v>5553.4412849999999</v>
      </c>
      <c r="CA27" s="560">
        <v>2147.22505</v>
      </c>
      <c r="CB27" s="560">
        <v>2039.325744</v>
      </c>
      <c r="CC27" s="560">
        <v>1983.177054</v>
      </c>
      <c r="CD27" s="560">
        <v>6169.7278480000004</v>
      </c>
      <c r="CE27" s="560">
        <v>2044.5270740000001</v>
      </c>
      <c r="CF27" s="560">
        <v>1960.8849680000001</v>
      </c>
      <c r="CG27" s="560">
        <v>2035.8906380000001</v>
      </c>
      <c r="CH27" s="560">
        <v>6041.3026799999998</v>
      </c>
      <c r="CI27" s="297">
        <v>23082.75159</v>
      </c>
      <c r="CJ27" s="560">
        <v>1804.920245</v>
      </c>
      <c r="CK27" s="560">
        <v>1659.252203</v>
      </c>
      <c r="CL27" s="560">
        <v>2128.7508590000002</v>
      </c>
      <c r="CM27" s="560">
        <v>5592.923307</v>
      </c>
      <c r="CN27" s="560">
        <v>1990.4163860000001</v>
      </c>
      <c r="CO27" s="560">
        <v>2128.680108</v>
      </c>
      <c r="CP27" s="560">
        <v>1813.58482</v>
      </c>
      <c r="CQ27" s="560">
        <v>5932.6813140000004</v>
      </c>
      <c r="CR27" s="560">
        <v>1965.1798510000001</v>
      </c>
      <c r="CS27" s="560">
        <v>2063.075527</v>
      </c>
      <c r="CT27" s="560">
        <v>1777.2739630000001</v>
      </c>
      <c r="CU27" s="560">
        <v>5805.5293410000004</v>
      </c>
      <c r="CV27" s="560">
        <v>1851.409208</v>
      </c>
      <c r="CW27" s="560">
        <v>1613.962998</v>
      </c>
      <c r="CX27" s="560">
        <v>1854.941006</v>
      </c>
      <c r="CY27" s="560">
        <v>5320.313212</v>
      </c>
      <c r="CZ27" s="297">
        <v>22651.447174000001</v>
      </c>
      <c r="DA27" s="430" t="s">
        <v>2451</v>
      </c>
      <c r="DB27" s="267" t="s">
        <v>773</v>
      </c>
      <c r="DH27" s="40"/>
      <c r="DI27" s="40"/>
      <c r="DJ27" s="41"/>
      <c r="DK27" s="41"/>
      <c r="DL27" s="41"/>
    </row>
    <row r="28" spans="1:116" s="230" customFormat="1" ht="18" hidden="1" customHeight="1" outlineLevel="1" x14ac:dyDescent="0.5">
      <c r="A28" s="268" t="s">
        <v>775</v>
      </c>
      <c r="B28" s="425" t="s">
        <v>2452</v>
      </c>
      <c r="C28" s="562">
        <v>317.97856200000001</v>
      </c>
      <c r="D28" s="559">
        <v>284.91758700000003</v>
      </c>
      <c r="E28" s="559">
        <v>345.58263699999998</v>
      </c>
      <c r="F28" s="559">
        <v>948.47878600000001</v>
      </c>
      <c r="G28" s="559">
        <v>310.70952</v>
      </c>
      <c r="H28" s="559">
        <v>364.05494299999998</v>
      </c>
      <c r="I28" s="559">
        <v>297.69347599999998</v>
      </c>
      <c r="J28" s="559">
        <v>972.45793900000001</v>
      </c>
      <c r="K28" s="559">
        <v>345.19127300000002</v>
      </c>
      <c r="L28" s="559">
        <v>367.57842599999998</v>
      </c>
      <c r="M28" s="559">
        <v>309.687185</v>
      </c>
      <c r="N28" s="559">
        <v>1022.4568839999999</v>
      </c>
      <c r="O28" s="559">
        <v>392.81365399999999</v>
      </c>
      <c r="P28" s="559">
        <v>325.22961500000002</v>
      </c>
      <c r="Q28" s="559">
        <v>330.01519999999999</v>
      </c>
      <c r="R28" s="559">
        <v>1048.0584690000001</v>
      </c>
      <c r="S28" s="421">
        <v>3991.4520779999998</v>
      </c>
      <c r="T28" s="559">
        <v>277.93782299999998</v>
      </c>
      <c r="U28" s="559">
        <v>270.39767399999999</v>
      </c>
      <c r="V28" s="559">
        <v>297.24141500000002</v>
      </c>
      <c r="W28" s="559">
        <v>845.57691199999999</v>
      </c>
      <c r="X28" s="559">
        <v>261.76388400000002</v>
      </c>
      <c r="Y28" s="559">
        <v>339.35657300000003</v>
      </c>
      <c r="Z28" s="559">
        <v>309.85957999999999</v>
      </c>
      <c r="AA28" s="559">
        <v>910.98003700000004</v>
      </c>
      <c r="AB28" s="559">
        <v>339.40509700000001</v>
      </c>
      <c r="AC28" s="559">
        <v>331.72942399999999</v>
      </c>
      <c r="AD28" s="559">
        <v>340.702789</v>
      </c>
      <c r="AE28" s="559">
        <v>1011.83731</v>
      </c>
      <c r="AF28" s="559">
        <v>349.71236699999997</v>
      </c>
      <c r="AG28" s="559">
        <v>329.603072</v>
      </c>
      <c r="AH28" s="559">
        <v>368.84496300000001</v>
      </c>
      <c r="AI28" s="559">
        <v>1048.160402</v>
      </c>
      <c r="AJ28" s="296">
        <v>3816.5546610000001</v>
      </c>
      <c r="AK28" s="559">
        <v>334.71602100000001</v>
      </c>
      <c r="AL28" s="559">
        <v>334.61112400000002</v>
      </c>
      <c r="AM28" s="559">
        <v>359.38953500000002</v>
      </c>
      <c r="AN28" s="559">
        <v>1028.7166810000001</v>
      </c>
      <c r="AO28" s="559">
        <v>337.56575800000002</v>
      </c>
      <c r="AP28" s="559">
        <v>394.386391</v>
      </c>
      <c r="AQ28" s="559">
        <v>364.820176</v>
      </c>
      <c r="AR28" s="559">
        <v>1096.772326</v>
      </c>
      <c r="AS28" s="559">
        <v>413.39884899999998</v>
      </c>
      <c r="AT28" s="559">
        <v>382.24624299999999</v>
      </c>
      <c r="AU28" s="559">
        <v>417.78038299999997</v>
      </c>
      <c r="AV28" s="559">
        <v>1213.425475</v>
      </c>
      <c r="AW28" s="559">
        <v>391.13073000000003</v>
      </c>
      <c r="AX28" s="559">
        <v>389.25377300000002</v>
      </c>
      <c r="AY28" s="559">
        <v>410.90317299999998</v>
      </c>
      <c r="AZ28" s="559">
        <v>1191.2876759999999</v>
      </c>
      <c r="BA28" s="555">
        <v>4530.2021580000001</v>
      </c>
      <c r="BB28" s="559">
        <v>776.21017099999995</v>
      </c>
      <c r="BC28" s="559">
        <v>719.53834600000005</v>
      </c>
      <c r="BD28" s="559">
        <v>704.08487100000002</v>
      </c>
      <c r="BE28" s="559">
        <v>2199.833388</v>
      </c>
      <c r="BF28" s="559">
        <v>664.60434799999996</v>
      </c>
      <c r="BG28" s="559">
        <v>691.67383600000005</v>
      </c>
      <c r="BH28" s="559">
        <v>606.65799900000002</v>
      </c>
      <c r="BI28" s="559">
        <v>1962.936183</v>
      </c>
      <c r="BJ28" s="559">
        <v>712.04831799999999</v>
      </c>
      <c r="BK28" s="559">
        <v>733.467758</v>
      </c>
      <c r="BL28" s="559">
        <v>618.56375400000002</v>
      </c>
      <c r="BM28" s="559">
        <v>2064.0798300000001</v>
      </c>
      <c r="BN28" s="559">
        <v>714.91517299999998</v>
      </c>
      <c r="BO28" s="559">
        <v>684.24875099999997</v>
      </c>
      <c r="BP28" s="559">
        <v>645.01478899999995</v>
      </c>
      <c r="BQ28" s="559">
        <v>2044.178713</v>
      </c>
      <c r="BR28" s="421">
        <v>8271.0281140000006</v>
      </c>
      <c r="BS28" s="559">
        <v>714.75986699999999</v>
      </c>
      <c r="BT28" s="559">
        <v>886.89986599999997</v>
      </c>
      <c r="BU28" s="559">
        <v>822.62327400000004</v>
      </c>
      <c r="BV28" s="559">
        <v>2424.283007</v>
      </c>
      <c r="BW28" s="559">
        <v>850.60623599999997</v>
      </c>
      <c r="BX28" s="559">
        <v>836.75147600000003</v>
      </c>
      <c r="BY28" s="559">
        <v>811.71184300000004</v>
      </c>
      <c r="BZ28" s="559">
        <v>2499.069555</v>
      </c>
      <c r="CA28" s="559">
        <v>942.81050900000002</v>
      </c>
      <c r="CB28" s="559">
        <v>875.27378899999997</v>
      </c>
      <c r="CC28" s="559">
        <v>894.95523500000002</v>
      </c>
      <c r="CD28" s="559">
        <v>2713.0395330000001</v>
      </c>
      <c r="CE28" s="559">
        <v>951.69326899999999</v>
      </c>
      <c r="CF28" s="559">
        <v>1011.10591</v>
      </c>
      <c r="CG28" s="559">
        <v>1063.4591069999999</v>
      </c>
      <c r="CH28" s="559">
        <v>3026.2582860000002</v>
      </c>
      <c r="CI28" s="296">
        <v>10662.650380999999</v>
      </c>
      <c r="CJ28" s="559">
        <v>989.44785899999999</v>
      </c>
      <c r="CK28" s="559">
        <v>869.86336900000003</v>
      </c>
      <c r="CL28" s="559">
        <v>892.83911499999999</v>
      </c>
      <c r="CM28" s="559">
        <v>2752.1503429999998</v>
      </c>
      <c r="CN28" s="559">
        <v>821.93116099999997</v>
      </c>
      <c r="CO28" s="559">
        <v>921.21747100000005</v>
      </c>
      <c r="CP28" s="559">
        <v>796.31742699999995</v>
      </c>
      <c r="CQ28" s="559">
        <v>2539.4660589999999</v>
      </c>
      <c r="CR28" s="559">
        <v>915.37346000000002</v>
      </c>
      <c r="CS28" s="559">
        <v>861.57643399999995</v>
      </c>
      <c r="CT28" s="559">
        <v>835.86866599999996</v>
      </c>
      <c r="CU28" s="559">
        <v>2612.818561</v>
      </c>
      <c r="CV28" s="559">
        <v>866.41444100000001</v>
      </c>
      <c r="CW28" s="559">
        <v>854.18942800000002</v>
      </c>
      <c r="CX28" s="559">
        <v>1050.896</v>
      </c>
      <c r="CY28" s="559">
        <v>2771.4998690000002</v>
      </c>
      <c r="CZ28" s="296">
        <v>10675.934831</v>
      </c>
      <c r="DA28" s="429" t="s">
        <v>2453</v>
      </c>
      <c r="DB28" s="268" t="s">
        <v>775</v>
      </c>
      <c r="DH28" s="40"/>
      <c r="DI28" s="40"/>
      <c r="DJ28" s="41"/>
      <c r="DK28" s="41"/>
      <c r="DL28" s="41"/>
    </row>
    <row r="29" spans="1:116" s="230" customFormat="1" ht="18" hidden="1" customHeight="1" outlineLevel="1" x14ac:dyDescent="0.5">
      <c r="A29" s="267" t="s">
        <v>777</v>
      </c>
      <c r="B29" s="426" t="s">
        <v>2454</v>
      </c>
      <c r="C29" s="563">
        <v>1503.2272270000001</v>
      </c>
      <c r="D29" s="560">
        <v>1247.2831920000001</v>
      </c>
      <c r="E29" s="560">
        <v>1800.382705</v>
      </c>
      <c r="F29" s="560">
        <v>4550.8931240000002</v>
      </c>
      <c r="G29" s="560">
        <v>1773.0961319999999</v>
      </c>
      <c r="H29" s="560">
        <v>1759.075742</v>
      </c>
      <c r="I29" s="560">
        <v>1454.6184900000001</v>
      </c>
      <c r="J29" s="560">
        <v>4986.7903640000004</v>
      </c>
      <c r="K29" s="560">
        <v>1734.568544</v>
      </c>
      <c r="L29" s="560">
        <v>1970.641754</v>
      </c>
      <c r="M29" s="560">
        <v>1499.2127049999999</v>
      </c>
      <c r="N29" s="560">
        <v>5204.4230029999999</v>
      </c>
      <c r="O29" s="560">
        <v>1450.641292</v>
      </c>
      <c r="P29" s="560">
        <v>1755.439652</v>
      </c>
      <c r="Q29" s="560">
        <v>1568.5450659999999</v>
      </c>
      <c r="R29" s="560">
        <v>4774.62601</v>
      </c>
      <c r="S29" s="422">
        <v>19516.732500999999</v>
      </c>
      <c r="T29" s="560">
        <v>1425.8435039999999</v>
      </c>
      <c r="U29" s="560">
        <v>1627.921936</v>
      </c>
      <c r="V29" s="560">
        <v>1481.640384</v>
      </c>
      <c r="W29" s="560">
        <v>4535.4058240000004</v>
      </c>
      <c r="X29" s="560">
        <v>1473.0434660000001</v>
      </c>
      <c r="Y29" s="560">
        <v>1547.2501130000001</v>
      </c>
      <c r="Z29" s="560">
        <v>1416.097458</v>
      </c>
      <c r="AA29" s="560">
        <v>4436.3910370000003</v>
      </c>
      <c r="AB29" s="560">
        <v>1550.3208050000001</v>
      </c>
      <c r="AC29" s="560">
        <v>1554.488353</v>
      </c>
      <c r="AD29" s="560">
        <v>1456.4699909999999</v>
      </c>
      <c r="AE29" s="560">
        <v>4561.279149</v>
      </c>
      <c r="AF29" s="560">
        <v>1643.128923</v>
      </c>
      <c r="AG29" s="560">
        <v>1442.0115940000001</v>
      </c>
      <c r="AH29" s="560">
        <v>1905.742992</v>
      </c>
      <c r="AI29" s="560">
        <v>4990.8835090000002</v>
      </c>
      <c r="AJ29" s="297">
        <v>18523.959519</v>
      </c>
      <c r="AK29" s="560">
        <v>1468.451575</v>
      </c>
      <c r="AL29" s="560">
        <v>1861.270841</v>
      </c>
      <c r="AM29" s="560">
        <v>1478.2853050000001</v>
      </c>
      <c r="AN29" s="560">
        <v>4808.0077209999999</v>
      </c>
      <c r="AO29" s="560">
        <v>1669.410087</v>
      </c>
      <c r="AP29" s="560">
        <v>1795.8468760000001</v>
      </c>
      <c r="AQ29" s="560">
        <v>1617.2887860000001</v>
      </c>
      <c r="AR29" s="560">
        <v>5082.5457489999999</v>
      </c>
      <c r="AS29" s="560">
        <v>2205.4339599999998</v>
      </c>
      <c r="AT29" s="560">
        <v>1576.246337</v>
      </c>
      <c r="AU29" s="560">
        <v>1972.0016330000001</v>
      </c>
      <c r="AV29" s="560">
        <v>5753.6819299999997</v>
      </c>
      <c r="AW29" s="560">
        <v>2305.5179429999998</v>
      </c>
      <c r="AX29" s="560">
        <v>2123.4385459999999</v>
      </c>
      <c r="AY29" s="560">
        <v>2828.4505559999998</v>
      </c>
      <c r="AZ29" s="560">
        <v>7257.4070449999999</v>
      </c>
      <c r="BA29" s="556">
        <v>22901.642446000002</v>
      </c>
      <c r="BB29" s="560">
        <v>4410.4642480000002</v>
      </c>
      <c r="BC29" s="560">
        <v>5834.0323170000001</v>
      </c>
      <c r="BD29" s="560">
        <v>5660.715682</v>
      </c>
      <c r="BE29" s="560">
        <v>15905.212246999999</v>
      </c>
      <c r="BF29" s="560">
        <v>5510.7773530000004</v>
      </c>
      <c r="BG29" s="560">
        <v>7213.216085</v>
      </c>
      <c r="BH29" s="560">
        <v>5986.8667160000005</v>
      </c>
      <c r="BI29" s="560">
        <v>18710.860154000002</v>
      </c>
      <c r="BJ29" s="560">
        <v>7289.3836039999997</v>
      </c>
      <c r="BK29" s="560">
        <v>7242.1975030000003</v>
      </c>
      <c r="BL29" s="560">
        <v>6442.3635119999999</v>
      </c>
      <c r="BM29" s="560">
        <v>20973.944619000002</v>
      </c>
      <c r="BN29" s="560">
        <v>8056.1655920000003</v>
      </c>
      <c r="BO29" s="560">
        <v>6550.6260220000004</v>
      </c>
      <c r="BP29" s="560">
        <v>5952.1057570000003</v>
      </c>
      <c r="BQ29" s="560">
        <v>20558.897370999999</v>
      </c>
      <c r="BR29" s="422">
        <v>76148.914390999998</v>
      </c>
      <c r="BS29" s="560">
        <v>7951.0146779999995</v>
      </c>
      <c r="BT29" s="560">
        <v>7643.5223660000001</v>
      </c>
      <c r="BU29" s="560">
        <v>6546.5559499999999</v>
      </c>
      <c r="BV29" s="560">
        <v>22141.092993999999</v>
      </c>
      <c r="BW29" s="560">
        <v>7874.5037840000005</v>
      </c>
      <c r="BX29" s="560">
        <v>7501.9035860000004</v>
      </c>
      <c r="BY29" s="560">
        <v>7515.0188109999999</v>
      </c>
      <c r="BZ29" s="560">
        <v>22891.426180999999</v>
      </c>
      <c r="CA29" s="560">
        <v>8011.3516650000001</v>
      </c>
      <c r="CB29" s="560">
        <v>6126.5639629999996</v>
      </c>
      <c r="CC29" s="560">
        <v>6085.0819309999997</v>
      </c>
      <c r="CD29" s="560">
        <v>20222.997558999999</v>
      </c>
      <c r="CE29" s="560">
        <v>7724.2814799999996</v>
      </c>
      <c r="CF29" s="560">
        <v>7432.1359899999998</v>
      </c>
      <c r="CG29" s="560">
        <v>8710.5370789999997</v>
      </c>
      <c r="CH29" s="560">
        <v>23866.954548999998</v>
      </c>
      <c r="CI29" s="297">
        <v>89122.471283000006</v>
      </c>
      <c r="CJ29" s="560">
        <v>6919.7063900000003</v>
      </c>
      <c r="CK29" s="560">
        <v>6194.1196739999996</v>
      </c>
      <c r="CL29" s="560">
        <v>8001.2822249999999</v>
      </c>
      <c r="CM29" s="560">
        <v>21115.10829</v>
      </c>
      <c r="CN29" s="560">
        <v>9687.2764800000004</v>
      </c>
      <c r="CO29" s="560">
        <v>8428.127058</v>
      </c>
      <c r="CP29" s="560">
        <v>7340.7728280000001</v>
      </c>
      <c r="CQ29" s="560">
        <v>25456.176366</v>
      </c>
      <c r="CR29" s="560">
        <v>8769.5912339999995</v>
      </c>
      <c r="CS29" s="560">
        <v>7410.8977320000004</v>
      </c>
      <c r="CT29" s="560">
        <v>7084.6165730000002</v>
      </c>
      <c r="CU29" s="560">
        <v>23265.105539</v>
      </c>
      <c r="CV29" s="560">
        <v>12302.353445999999</v>
      </c>
      <c r="CW29" s="560">
        <v>8149.4766920000002</v>
      </c>
      <c r="CX29" s="560">
        <v>7746.7122989999998</v>
      </c>
      <c r="CY29" s="560">
        <v>28198.542438</v>
      </c>
      <c r="CZ29" s="297">
        <v>98034.932633000004</v>
      </c>
      <c r="DA29" s="430" t="s">
        <v>2455</v>
      </c>
      <c r="DB29" s="267" t="s">
        <v>777</v>
      </c>
      <c r="DH29" s="40"/>
      <c r="DI29" s="40"/>
      <c r="DJ29" s="41"/>
      <c r="DK29" s="41"/>
      <c r="DL29" s="41"/>
    </row>
    <row r="30" spans="1:116" s="230" customFormat="1" ht="18" hidden="1" customHeight="1" outlineLevel="1" x14ac:dyDescent="0.5">
      <c r="A30" s="268" t="s">
        <v>779</v>
      </c>
      <c r="B30" s="425" t="s">
        <v>2456</v>
      </c>
      <c r="C30" s="562">
        <v>369.73846600000002</v>
      </c>
      <c r="D30" s="559">
        <v>430.72801900000002</v>
      </c>
      <c r="E30" s="559">
        <v>373.51436100000001</v>
      </c>
      <c r="F30" s="559">
        <v>1173.9808459999999</v>
      </c>
      <c r="G30" s="559">
        <v>283.68116800000001</v>
      </c>
      <c r="H30" s="559">
        <v>348.11712199999999</v>
      </c>
      <c r="I30" s="559">
        <v>307.904425</v>
      </c>
      <c r="J30" s="559">
        <v>939.70271500000001</v>
      </c>
      <c r="K30" s="559">
        <v>270.18589200000002</v>
      </c>
      <c r="L30" s="559">
        <v>304.91482300000001</v>
      </c>
      <c r="M30" s="559">
        <v>315.80939799999999</v>
      </c>
      <c r="N30" s="559">
        <v>890.91011300000002</v>
      </c>
      <c r="O30" s="559">
        <v>342.55050899999998</v>
      </c>
      <c r="P30" s="559">
        <v>333.55270999999999</v>
      </c>
      <c r="Q30" s="559">
        <v>369.18088899999998</v>
      </c>
      <c r="R30" s="559">
        <v>1045.2841080000001</v>
      </c>
      <c r="S30" s="421">
        <v>4049.877782</v>
      </c>
      <c r="T30" s="559">
        <v>390.85342500000002</v>
      </c>
      <c r="U30" s="559">
        <v>435.28294099999999</v>
      </c>
      <c r="V30" s="559">
        <v>428.41539999999998</v>
      </c>
      <c r="W30" s="559">
        <v>1254.551766</v>
      </c>
      <c r="X30" s="559">
        <v>329.02387199999998</v>
      </c>
      <c r="Y30" s="559">
        <v>400.930046</v>
      </c>
      <c r="Z30" s="559">
        <v>360.586523</v>
      </c>
      <c r="AA30" s="559">
        <v>1090.5404410000001</v>
      </c>
      <c r="AB30" s="559">
        <v>392.09656000000001</v>
      </c>
      <c r="AC30" s="559">
        <v>411.39116799999999</v>
      </c>
      <c r="AD30" s="559">
        <v>389.04758600000002</v>
      </c>
      <c r="AE30" s="559">
        <v>1192.535314</v>
      </c>
      <c r="AF30" s="559">
        <v>437.91676799999999</v>
      </c>
      <c r="AG30" s="559">
        <v>426.92660699999999</v>
      </c>
      <c r="AH30" s="559">
        <v>493.46529199999998</v>
      </c>
      <c r="AI30" s="559">
        <v>1358.308667</v>
      </c>
      <c r="AJ30" s="296">
        <v>4895.9361879999997</v>
      </c>
      <c r="AK30" s="559">
        <v>392.04864099999998</v>
      </c>
      <c r="AL30" s="559">
        <v>320.60619000000003</v>
      </c>
      <c r="AM30" s="559">
        <v>302.94029699999999</v>
      </c>
      <c r="AN30" s="559">
        <v>1015.595128</v>
      </c>
      <c r="AO30" s="559">
        <v>215.86106799999999</v>
      </c>
      <c r="AP30" s="559">
        <v>264.55111900000003</v>
      </c>
      <c r="AQ30" s="559">
        <v>330.06023099999999</v>
      </c>
      <c r="AR30" s="559">
        <v>810.47241799999995</v>
      </c>
      <c r="AS30" s="559">
        <v>299.99424099999999</v>
      </c>
      <c r="AT30" s="559">
        <v>344.53255899999999</v>
      </c>
      <c r="AU30" s="559">
        <v>445.63469500000002</v>
      </c>
      <c r="AV30" s="559">
        <v>1090.1614950000001</v>
      </c>
      <c r="AW30" s="559">
        <v>352.30476599999997</v>
      </c>
      <c r="AX30" s="559">
        <v>385.72546</v>
      </c>
      <c r="AY30" s="559">
        <v>400.25308799999999</v>
      </c>
      <c r="AZ30" s="559">
        <v>1138.283314</v>
      </c>
      <c r="BA30" s="555">
        <v>4054.5123549999998</v>
      </c>
      <c r="BB30" s="559">
        <v>4572.6930979999997</v>
      </c>
      <c r="BC30" s="559">
        <v>1821.2402059999999</v>
      </c>
      <c r="BD30" s="559">
        <v>2047.381539</v>
      </c>
      <c r="BE30" s="559">
        <v>8441.3148430000001</v>
      </c>
      <c r="BF30" s="559">
        <v>1832.312813</v>
      </c>
      <c r="BG30" s="559">
        <v>2148.760303</v>
      </c>
      <c r="BH30" s="559">
        <v>1684.060252</v>
      </c>
      <c r="BI30" s="559">
        <v>5665.1333679999998</v>
      </c>
      <c r="BJ30" s="559">
        <v>2467.8707559999998</v>
      </c>
      <c r="BK30" s="559">
        <v>2091.6929930000001</v>
      </c>
      <c r="BL30" s="559">
        <v>2154.3156319999998</v>
      </c>
      <c r="BM30" s="559">
        <v>6713.8793809999997</v>
      </c>
      <c r="BN30" s="559">
        <v>2371.085501</v>
      </c>
      <c r="BO30" s="559">
        <v>2367.0704569999998</v>
      </c>
      <c r="BP30" s="559">
        <v>2124.9838420000001</v>
      </c>
      <c r="BQ30" s="559">
        <v>6863.1397999999999</v>
      </c>
      <c r="BR30" s="421">
        <v>27683.467391999999</v>
      </c>
      <c r="BS30" s="559">
        <v>2531.1914860000002</v>
      </c>
      <c r="BT30" s="559">
        <v>2438.9195460000001</v>
      </c>
      <c r="BU30" s="559">
        <v>2351.457641</v>
      </c>
      <c r="BV30" s="559">
        <v>7321.5686729999998</v>
      </c>
      <c r="BW30" s="559">
        <v>1998.8399830000001</v>
      </c>
      <c r="BX30" s="559">
        <v>3358.1788080000001</v>
      </c>
      <c r="BY30" s="559">
        <v>2120.5028659999998</v>
      </c>
      <c r="BZ30" s="559">
        <v>7477.5216570000002</v>
      </c>
      <c r="CA30" s="559">
        <v>3234.3212469999999</v>
      </c>
      <c r="CB30" s="559">
        <v>2770.453047</v>
      </c>
      <c r="CC30" s="559">
        <v>2444.6931089999998</v>
      </c>
      <c r="CD30" s="559">
        <v>8449.4674030000006</v>
      </c>
      <c r="CE30" s="559">
        <v>2666.442074</v>
      </c>
      <c r="CF30" s="559">
        <v>4881.2047160000002</v>
      </c>
      <c r="CG30" s="559">
        <v>3555.964007</v>
      </c>
      <c r="CH30" s="559">
        <v>11103.610796999999</v>
      </c>
      <c r="CI30" s="296">
        <v>34352.168530000003</v>
      </c>
      <c r="CJ30" s="559">
        <v>3594.2187600000002</v>
      </c>
      <c r="CK30" s="559">
        <v>2688.8409900000001</v>
      </c>
      <c r="CL30" s="559">
        <v>2614.8434820000002</v>
      </c>
      <c r="CM30" s="559">
        <v>8897.9032320000006</v>
      </c>
      <c r="CN30" s="559">
        <v>4631.9221090000001</v>
      </c>
      <c r="CO30" s="559">
        <v>3922.064441</v>
      </c>
      <c r="CP30" s="559">
        <v>3061.9887250000002</v>
      </c>
      <c r="CQ30" s="559">
        <v>11615.975275999999</v>
      </c>
      <c r="CR30" s="559">
        <v>3577.997844</v>
      </c>
      <c r="CS30" s="559">
        <v>3381.3051110000001</v>
      </c>
      <c r="CT30" s="559">
        <v>4277.2517049999997</v>
      </c>
      <c r="CU30" s="559">
        <v>11236.554658999999</v>
      </c>
      <c r="CV30" s="559">
        <v>3223.7772500000001</v>
      </c>
      <c r="CW30" s="559">
        <v>4668.7037369999998</v>
      </c>
      <c r="CX30" s="559">
        <v>3441.791483</v>
      </c>
      <c r="CY30" s="559">
        <v>11334.27247</v>
      </c>
      <c r="CZ30" s="296">
        <v>43084.705637999999</v>
      </c>
      <c r="DA30" s="429" t="s">
        <v>2457</v>
      </c>
      <c r="DB30" s="268" t="s">
        <v>779</v>
      </c>
      <c r="DH30" s="40"/>
      <c r="DI30" s="40"/>
      <c r="DJ30" s="41"/>
      <c r="DK30" s="41"/>
      <c r="DL30" s="41"/>
    </row>
    <row r="31" spans="1:116" s="230" customFormat="1" ht="18" hidden="1" customHeight="1" outlineLevel="1" x14ac:dyDescent="0.5">
      <c r="A31" s="267" t="s">
        <v>781</v>
      </c>
      <c r="B31" s="426" t="s">
        <v>2458</v>
      </c>
      <c r="C31" s="563">
        <v>752.21480899999995</v>
      </c>
      <c r="D31" s="560">
        <v>1067.5479640000001</v>
      </c>
      <c r="E31" s="560">
        <v>1209.7851350000001</v>
      </c>
      <c r="F31" s="560">
        <v>3029.547908</v>
      </c>
      <c r="G31" s="560">
        <v>838.71004600000003</v>
      </c>
      <c r="H31" s="560">
        <v>1476.956154</v>
      </c>
      <c r="I31" s="560">
        <v>1115.7190290000001</v>
      </c>
      <c r="J31" s="560">
        <v>3431.385229</v>
      </c>
      <c r="K31" s="560">
        <v>1119.5060450000001</v>
      </c>
      <c r="L31" s="560">
        <v>1545.662953</v>
      </c>
      <c r="M31" s="560">
        <v>1148.608911</v>
      </c>
      <c r="N31" s="560">
        <v>3813.7779089999999</v>
      </c>
      <c r="O31" s="560">
        <v>1056.368798</v>
      </c>
      <c r="P31" s="560">
        <v>1126.662926</v>
      </c>
      <c r="Q31" s="560">
        <v>1415.514539</v>
      </c>
      <c r="R31" s="560">
        <v>3598.5462630000002</v>
      </c>
      <c r="S31" s="422">
        <v>13873.257309000001</v>
      </c>
      <c r="T31" s="560">
        <v>1640.2374910000001</v>
      </c>
      <c r="U31" s="560">
        <v>1768.216242</v>
      </c>
      <c r="V31" s="560">
        <v>2075.4738950000001</v>
      </c>
      <c r="W31" s="560">
        <v>5483.9276280000004</v>
      </c>
      <c r="X31" s="560">
        <v>1508.4353699999999</v>
      </c>
      <c r="Y31" s="560">
        <v>2315.3235920000002</v>
      </c>
      <c r="Z31" s="560">
        <v>1763.4296340000001</v>
      </c>
      <c r="AA31" s="560">
        <v>5587.188596</v>
      </c>
      <c r="AB31" s="560">
        <v>2372.1276549999998</v>
      </c>
      <c r="AC31" s="560">
        <v>2480.7477199999998</v>
      </c>
      <c r="AD31" s="560">
        <v>2864.7669559999999</v>
      </c>
      <c r="AE31" s="560">
        <v>7717.642331</v>
      </c>
      <c r="AF31" s="560">
        <v>2935.8555289999999</v>
      </c>
      <c r="AG31" s="560">
        <v>3106.793588</v>
      </c>
      <c r="AH31" s="560">
        <v>3003.8241969999999</v>
      </c>
      <c r="AI31" s="560">
        <v>9046.4733140000008</v>
      </c>
      <c r="AJ31" s="297">
        <v>27835.231868999999</v>
      </c>
      <c r="AK31" s="560">
        <v>3505.8228359999998</v>
      </c>
      <c r="AL31" s="560">
        <v>3599.3520109999999</v>
      </c>
      <c r="AM31" s="560">
        <v>3064.2801840000002</v>
      </c>
      <c r="AN31" s="560">
        <v>10169.455031</v>
      </c>
      <c r="AO31" s="560">
        <v>3812.1521590000002</v>
      </c>
      <c r="AP31" s="560">
        <v>5369.0429709999999</v>
      </c>
      <c r="AQ31" s="560">
        <v>4876.728838</v>
      </c>
      <c r="AR31" s="560">
        <v>14057.923967999999</v>
      </c>
      <c r="AS31" s="560">
        <v>6427.3738819999999</v>
      </c>
      <c r="AT31" s="560">
        <v>5680.9632069999998</v>
      </c>
      <c r="AU31" s="560">
        <v>5659.9908999999998</v>
      </c>
      <c r="AV31" s="560">
        <v>17768.327990000002</v>
      </c>
      <c r="AW31" s="560">
        <v>5217.2152349999997</v>
      </c>
      <c r="AX31" s="560">
        <v>5803.8780260000003</v>
      </c>
      <c r="AY31" s="560">
        <v>5924.4217120000003</v>
      </c>
      <c r="AZ31" s="560">
        <v>16945.514973000001</v>
      </c>
      <c r="BA31" s="556">
        <v>58941.221962000003</v>
      </c>
      <c r="BB31" s="560">
        <v>6361.2062050000004</v>
      </c>
      <c r="BC31" s="560">
        <v>4864.5220509999999</v>
      </c>
      <c r="BD31" s="560">
        <v>5531.032784</v>
      </c>
      <c r="BE31" s="560">
        <v>16756.761040000001</v>
      </c>
      <c r="BF31" s="560">
        <v>5035.4252829999996</v>
      </c>
      <c r="BG31" s="560">
        <v>5778.2410989999998</v>
      </c>
      <c r="BH31" s="560">
        <v>5083.2015689999998</v>
      </c>
      <c r="BI31" s="560">
        <v>15896.867951</v>
      </c>
      <c r="BJ31" s="560">
        <v>5992.4064660000004</v>
      </c>
      <c r="BK31" s="560">
        <v>5934.3021209999997</v>
      </c>
      <c r="BL31" s="560">
        <v>5103.4704039999997</v>
      </c>
      <c r="BM31" s="560">
        <v>17030.178991000001</v>
      </c>
      <c r="BN31" s="560">
        <v>7046.1372590000001</v>
      </c>
      <c r="BO31" s="560">
        <v>8352.6104570000007</v>
      </c>
      <c r="BP31" s="560">
        <v>6119.0808290000004</v>
      </c>
      <c r="BQ31" s="560">
        <v>21517.828545</v>
      </c>
      <c r="BR31" s="422">
        <v>71201.636526999995</v>
      </c>
      <c r="BS31" s="560">
        <v>6011.4162210000004</v>
      </c>
      <c r="BT31" s="560">
        <v>5187.9907489999996</v>
      </c>
      <c r="BU31" s="560">
        <v>8793.1083309999995</v>
      </c>
      <c r="BV31" s="560">
        <v>19992.515300999999</v>
      </c>
      <c r="BW31" s="560">
        <v>6882.6583030000002</v>
      </c>
      <c r="BX31" s="560">
        <v>8731.3820049999995</v>
      </c>
      <c r="BY31" s="560">
        <v>6024.2486339999996</v>
      </c>
      <c r="BZ31" s="560">
        <v>21638.288941999999</v>
      </c>
      <c r="CA31" s="560">
        <v>7790.7476960000004</v>
      </c>
      <c r="CB31" s="560">
        <v>5793.1897950000002</v>
      </c>
      <c r="CC31" s="560">
        <v>6822.1886489999997</v>
      </c>
      <c r="CD31" s="560">
        <v>20406.12614</v>
      </c>
      <c r="CE31" s="560">
        <v>7725.362924</v>
      </c>
      <c r="CF31" s="560">
        <v>8562.2700019999993</v>
      </c>
      <c r="CG31" s="560">
        <v>7831.7208330000003</v>
      </c>
      <c r="CH31" s="560">
        <v>24119.353759000001</v>
      </c>
      <c r="CI31" s="297">
        <v>86156.284142000004</v>
      </c>
      <c r="CJ31" s="560">
        <v>7094.032913</v>
      </c>
      <c r="CK31" s="560">
        <v>6494.7434300000004</v>
      </c>
      <c r="CL31" s="560">
        <v>7262.7798789999997</v>
      </c>
      <c r="CM31" s="560">
        <v>20851.556220999999</v>
      </c>
      <c r="CN31" s="560">
        <v>9072.8874990000004</v>
      </c>
      <c r="CO31" s="560">
        <v>9890.6437160000005</v>
      </c>
      <c r="CP31" s="560">
        <v>8202.4728300000006</v>
      </c>
      <c r="CQ31" s="560">
        <v>27166.004045000001</v>
      </c>
      <c r="CR31" s="560">
        <v>10035.814667000001</v>
      </c>
      <c r="CS31" s="560">
        <v>10733.976315</v>
      </c>
      <c r="CT31" s="560">
        <v>10990.057268</v>
      </c>
      <c r="CU31" s="560">
        <v>31759.848248999999</v>
      </c>
      <c r="CV31" s="560">
        <v>10049.639010999999</v>
      </c>
      <c r="CW31" s="560">
        <v>12161.049084</v>
      </c>
      <c r="CX31" s="560">
        <v>12669.231401999999</v>
      </c>
      <c r="CY31" s="560">
        <v>34879.919496000002</v>
      </c>
      <c r="CZ31" s="297">
        <v>114657.328012</v>
      </c>
      <c r="DA31" s="430" t="s">
        <v>2459</v>
      </c>
      <c r="DB31" s="267" t="s">
        <v>781</v>
      </c>
      <c r="DH31" s="40"/>
      <c r="DI31" s="40"/>
      <c r="DJ31" s="41"/>
      <c r="DK31" s="41"/>
      <c r="DL31" s="41"/>
    </row>
    <row r="32" spans="1:116" s="230" customFormat="1" ht="18" hidden="1" customHeight="1" outlineLevel="1" x14ac:dyDescent="0.5">
      <c r="A32" s="268" t="s">
        <v>783</v>
      </c>
      <c r="B32" s="425" t="s">
        <v>2460</v>
      </c>
      <c r="C32" s="562">
        <v>307.13214399999998</v>
      </c>
      <c r="D32" s="559">
        <v>328.93289399999998</v>
      </c>
      <c r="E32" s="559">
        <v>314.72609799999998</v>
      </c>
      <c r="F32" s="559">
        <v>950.79113600000005</v>
      </c>
      <c r="G32" s="559">
        <v>286.53891399999998</v>
      </c>
      <c r="H32" s="559">
        <v>351.00032900000002</v>
      </c>
      <c r="I32" s="559">
        <v>292.97110600000002</v>
      </c>
      <c r="J32" s="559">
        <v>930.51034900000002</v>
      </c>
      <c r="K32" s="559">
        <v>342.45827100000002</v>
      </c>
      <c r="L32" s="559">
        <v>286.43173000000002</v>
      </c>
      <c r="M32" s="559">
        <v>343.42978499999998</v>
      </c>
      <c r="N32" s="559">
        <v>972.31978600000002</v>
      </c>
      <c r="O32" s="559">
        <v>331.894229</v>
      </c>
      <c r="P32" s="559">
        <v>311.63720699999999</v>
      </c>
      <c r="Q32" s="559">
        <v>286.43128200000001</v>
      </c>
      <c r="R32" s="559">
        <v>929.962718</v>
      </c>
      <c r="S32" s="421">
        <v>3783.5839890000002</v>
      </c>
      <c r="T32" s="559">
        <v>268.024922</v>
      </c>
      <c r="U32" s="559">
        <v>490.95208100000002</v>
      </c>
      <c r="V32" s="559">
        <v>391.40916199999998</v>
      </c>
      <c r="W32" s="559">
        <v>1150.3861649999999</v>
      </c>
      <c r="X32" s="559">
        <v>336.42813699999999</v>
      </c>
      <c r="Y32" s="559">
        <v>448.54829799999999</v>
      </c>
      <c r="Z32" s="559">
        <v>322.90103399999998</v>
      </c>
      <c r="AA32" s="559">
        <v>1107.877469</v>
      </c>
      <c r="AB32" s="559">
        <v>342.21231399999999</v>
      </c>
      <c r="AC32" s="559">
        <v>452.43492199999997</v>
      </c>
      <c r="AD32" s="559">
        <v>401.41678000000002</v>
      </c>
      <c r="AE32" s="559">
        <v>1196.064016</v>
      </c>
      <c r="AF32" s="559">
        <v>364.10721799999999</v>
      </c>
      <c r="AG32" s="559">
        <v>367.93165599999998</v>
      </c>
      <c r="AH32" s="559">
        <v>437.347508</v>
      </c>
      <c r="AI32" s="559">
        <v>1169.3863819999999</v>
      </c>
      <c r="AJ32" s="296">
        <v>4623.7140319999999</v>
      </c>
      <c r="AK32" s="559">
        <v>295.65089999999998</v>
      </c>
      <c r="AL32" s="559">
        <v>380.185697</v>
      </c>
      <c r="AM32" s="559">
        <v>354.985614</v>
      </c>
      <c r="AN32" s="559">
        <v>1030.8222109999999</v>
      </c>
      <c r="AO32" s="559">
        <v>387.86759999999998</v>
      </c>
      <c r="AP32" s="559">
        <v>613.15973199999996</v>
      </c>
      <c r="AQ32" s="559">
        <v>404.06739499999998</v>
      </c>
      <c r="AR32" s="559">
        <v>1405.094726</v>
      </c>
      <c r="AS32" s="559">
        <v>575.07730900000001</v>
      </c>
      <c r="AT32" s="559">
        <v>497.123558</v>
      </c>
      <c r="AU32" s="559">
        <v>662.54318899999998</v>
      </c>
      <c r="AV32" s="559">
        <v>1734.744056</v>
      </c>
      <c r="AW32" s="559">
        <v>490.327337</v>
      </c>
      <c r="AX32" s="559">
        <v>480.48477200000002</v>
      </c>
      <c r="AY32" s="559">
        <v>525.19733599999995</v>
      </c>
      <c r="AZ32" s="559">
        <v>1496.009444</v>
      </c>
      <c r="BA32" s="555">
        <v>5666.6704369999998</v>
      </c>
      <c r="BB32" s="559">
        <v>2778.617037</v>
      </c>
      <c r="BC32" s="559">
        <v>2643.3810530000001</v>
      </c>
      <c r="BD32" s="559">
        <v>2654.4123140000002</v>
      </c>
      <c r="BE32" s="559">
        <v>8076.4104040000002</v>
      </c>
      <c r="BF32" s="559">
        <v>2331.7078270000002</v>
      </c>
      <c r="BG32" s="559">
        <v>3284.6942640000002</v>
      </c>
      <c r="BH32" s="559">
        <v>2432.2358629999999</v>
      </c>
      <c r="BI32" s="559">
        <v>8048.6379539999998</v>
      </c>
      <c r="BJ32" s="559">
        <v>3004.7226860000001</v>
      </c>
      <c r="BK32" s="559">
        <v>3184.74629</v>
      </c>
      <c r="BL32" s="559">
        <v>2636.0937939999999</v>
      </c>
      <c r="BM32" s="559">
        <v>8825.5627700000005</v>
      </c>
      <c r="BN32" s="559">
        <v>3226.0136160000002</v>
      </c>
      <c r="BO32" s="559">
        <v>3136.157588</v>
      </c>
      <c r="BP32" s="559">
        <v>2844.7185410000002</v>
      </c>
      <c r="BQ32" s="559">
        <v>9206.8897450000004</v>
      </c>
      <c r="BR32" s="421">
        <v>34157.500872999997</v>
      </c>
      <c r="BS32" s="559">
        <v>3038.3930350000001</v>
      </c>
      <c r="BT32" s="559">
        <v>3675.8764740000001</v>
      </c>
      <c r="BU32" s="559">
        <v>3742.8080049999999</v>
      </c>
      <c r="BV32" s="559">
        <v>10457.077514000001</v>
      </c>
      <c r="BW32" s="559">
        <v>3497.5803169999999</v>
      </c>
      <c r="BX32" s="559">
        <v>3715.7381340000002</v>
      </c>
      <c r="BY32" s="559">
        <v>3750.5381480000001</v>
      </c>
      <c r="BZ32" s="559">
        <v>10963.856599000001</v>
      </c>
      <c r="CA32" s="559">
        <v>4943.8830559999997</v>
      </c>
      <c r="CB32" s="559">
        <v>4159.8148540000002</v>
      </c>
      <c r="CC32" s="559">
        <v>3882.004637</v>
      </c>
      <c r="CD32" s="559">
        <v>12985.702547000001</v>
      </c>
      <c r="CE32" s="559">
        <v>4091.1341120000002</v>
      </c>
      <c r="CF32" s="559">
        <v>4821.3310700000002</v>
      </c>
      <c r="CG32" s="559">
        <v>4339.1334459999998</v>
      </c>
      <c r="CH32" s="559">
        <v>13251.598628</v>
      </c>
      <c r="CI32" s="296">
        <v>47658.235288000003</v>
      </c>
      <c r="CJ32" s="559">
        <v>4981.8136990000003</v>
      </c>
      <c r="CK32" s="559">
        <v>4781.5010689999999</v>
      </c>
      <c r="CL32" s="559">
        <v>3975.026292</v>
      </c>
      <c r="CM32" s="559">
        <v>13738.341060000001</v>
      </c>
      <c r="CN32" s="559">
        <v>4823.9846369999996</v>
      </c>
      <c r="CO32" s="559">
        <v>5559.5320650000003</v>
      </c>
      <c r="CP32" s="559">
        <v>6111.8675789999998</v>
      </c>
      <c r="CQ32" s="559">
        <v>16495.384280999999</v>
      </c>
      <c r="CR32" s="559">
        <v>5327.6230340000002</v>
      </c>
      <c r="CS32" s="559">
        <v>4597.5960960000002</v>
      </c>
      <c r="CT32" s="559">
        <v>4467.1733770000001</v>
      </c>
      <c r="CU32" s="559">
        <v>14392.392508000001</v>
      </c>
      <c r="CV32" s="559">
        <v>5012.1602659999999</v>
      </c>
      <c r="CW32" s="559">
        <v>4261.5116719999996</v>
      </c>
      <c r="CX32" s="559">
        <v>4910.5438320000003</v>
      </c>
      <c r="CY32" s="559">
        <v>14184.215770999999</v>
      </c>
      <c r="CZ32" s="296">
        <v>58810.333618999997</v>
      </c>
      <c r="DA32" s="429" t="s">
        <v>2461</v>
      </c>
      <c r="DB32" s="268" t="s">
        <v>783</v>
      </c>
      <c r="DH32" s="40"/>
      <c r="DI32" s="40"/>
      <c r="DJ32" s="41"/>
      <c r="DK32" s="41"/>
      <c r="DL32" s="41"/>
    </row>
    <row r="33" spans="1:116" s="230" customFormat="1" ht="18" hidden="1" customHeight="1" outlineLevel="1" x14ac:dyDescent="0.5">
      <c r="A33" s="267" t="s">
        <v>785</v>
      </c>
      <c r="B33" s="426" t="s">
        <v>2462</v>
      </c>
      <c r="C33" s="563">
        <v>592.42581299999995</v>
      </c>
      <c r="D33" s="560">
        <v>440.41075799999999</v>
      </c>
      <c r="E33" s="560">
        <v>629.52822100000003</v>
      </c>
      <c r="F33" s="560">
        <v>1662.3647920000001</v>
      </c>
      <c r="G33" s="560">
        <v>373.72681499999999</v>
      </c>
      <c r="H33" s="560">
        <v>781.28564900000003</v>
      </c>
      <c r="I33" s="560">
        <v>491.59925500000003</v>
      </c>
      <c r="J33" s="560">
        <v>1646.611719</v>
      </c>
      <c r="K33" s="560">
        <v>433.45059199999997</v>
      </c>
      <c r="L33" s="560">
        <v>661.972714</v>
      </c>
      <c r="M33" s="560">
        <v>413.10297800000001</v>
      </c>
      <c r="N33" s="560">
        <v>1508.526284</v>
      </c>
      <c r="O33" s="560">
        <v>936.48881300000005</v>
      </c>
      <c r="P33" s="560">
        <v>732.34212100000002</v>
      </c>
      <c r="Q33" s="560">
        <v>897.41775399999995</v>
      </c>
      <c r="R33" s="560">
        <v>2566.2486880000001</v>
      </c>
      <c r="S33" s="422">
        <v>7383.751483</v>
      </c>
      <c r="T33" s="560">
        <v>763.01915499999996</v>
      </c>
      <c r="U33" s="560">
        <v>758.43192199999999</v>
      </c>
      <c r="V33" s="560">
        <v>780.65308000000005</v>
      </c>
      <c r="W33" s="560">
        <v>2302.1041570000002</v>
      </c>
      <c r="X33" s="560">
        <v>653.93421799999999</v>
      </c>
      <c r="Y33" s="560">
        <v>937.87489300000004</v>
      </c>
      <c r="Z33" s="560">
        <v>533.17879600000003</v>
      </c>
      <c r="AA33" s="560">
        <v>2124.9879070000002</v>
      </c>
      <c r="AB33" s="560">
        <v>723.22880699999996</v>
      </c>
      <c r="AC33" s="560">
        <v>831.75062600000001</v>
      </c>
      <c r="AD33" s="560">
        <v>868.53168700000003</v>
      </c>
      <c r="AE33" s="560">
        <v>2423.5111200000001</v>
      </c>
      <c r="AF33" s="560">
        <v>858.05071199999998</v>
      </c>
      <c r="AG33" s="560">
        <v>1125.3558029999999</v>
      </c>
      <c r="AH33" s="560">
        <v>912.77943200000004</v>
      </c>
      <c r="AI33" s="560">
        <v>2896.1859469999999</v>
      </c>
      <c r="AJ33" s="297">
        <v>9746.7891309999995</v>
      </c>
      <c r="AK33" s="560">
        <v>818.10022200000003</v>
      </c>
      <c r="AL33" s="560">
        <v>918.97069099999999</v>
      </c>
      <c r="AM33" s="560">
        <v>804.75021800000002</v>
      </c>
      <c r="AN33" s="560">
        <v>2541.8211310000002</v>
      </c>
      <c r="AO33" s="560">
        <v>928.70697600000005</v>
      </c>
      <c r="AP33" s="560">
        <v>1071.371856</v>
      </c>
      <c r="AQ33" s="560">
        <v>884.72796700000004</v>
      </c>
      <c r="AR33" s="560">
        <v>2884.806799</v>
      </c>
      <c r="AS33" s="560">
        <v>1056.6710430000001</v>
      </c>
      <c r="AT33" s="560">
        <v>1192.482614</v>
      </c>
      <c r="AU33" s="560">
        <v>993.30833700000005</v>
      </c>
      <c r="AV33" s="560">
        <v>3242.4619939999998</v>
      </c>
      <c r="AW33" s="560">
        <v>1624.3839270000001</v>
      </c>
      <c r="AX33" s="560">
        <v>1072.514441</v>
      </c>
      <c r="AY33" s="560">
        <v>1216.7843439999999</v>
      </c>
      <c r="AZ33" s="560">
        <v>3913.6827119999998</v>
      </c>
      <c r="BA33" s="556">
        <v>12582.772637</v>
      </c>
      <c r="BB33" s="560">
        <v>6613.2196450000001</v>
      </c>
      <c r="BC33" s="560">
        <v>5500.9843209999999</v>
      </c>
      <c r="BD33" s="560">
        <v>5791.2597379999997</v>
      </c>
      <c r="BE33" s="560">
        <v>17905.463704000002</v>
      </c>
      <c r="BF33" s="560">
        <v>5451.1320489999998</v>
      </c>
      <c r="BG33" s="560">
        <v>7595.352363</v>
      </c>
      <c r="BH33" s="560">
        <v>5750.3757770000002</v>
      </c>
      <c r="BI33" s="560">
        <v>18796.860188999999</v>
      </c>
      <c r="BJ33" s="560">
        <v>7236.3113089999997</v>
      </c>
      <c r="BK33" s="560">
        <v>7369.1197529999999</v>
      </c>
      <c r="BL33" s="560">
        <v>6425.3535949999996</v>
      </c>
      <c r="BM33" s="560">
        <v>21030.784657</v>
      </c>
      <c r="BN33" s="560">
        <v>8243.160543</v>
      </c>
      <c r="BO33" s="560">
        <v>6879.0516900000002</v>
      </c>
      <c r="BP33" s="560">
        <v>6688.4784650000001</v>
      </c>
      <c r="BQ33" s="560">
        <v>21810.690697999999</v>
      </c>
      <c r="BR33" s="422">
        <v>79543.799247999996</v>
      </c>
      <c r="BS33" s="560">
        <v>7216.2871949999999</v>
      </c>
      <c r="BT33" s="560">
        <v>7134.5576469999996</v>
      </c>
      <c r="BU33" s="560">
        <v>7232.5593330000002</v>
      </c>
      <c r="BV33" s="560">
        <v>21583.404175</v>
      </c>
      <c r="BW33" s="560">
        <v>7651.4338879999996</v>
      </c>
      <c r="BX33" s="560">
        <v>8594.3693289999992</v>
      </c>
      <c r="BY33" s="560">
        <v>7690.5061189999997</v>
      </c>
      <c r="BZ33" s="560">
        <v>23936.309335999998</v>
      </c>
      <c r="CA33" s="560">
        <v>9057.1923819999993</v>
      </c>
      <c r="CB33" s="560">
        <v>9101.1082430000006</v>
      </c>
      <c r="CC33" s="560">
        <v>10135.240712999999</v>
      </c>
      <c r="CD33" s="560">
        <v>28293.541337999999</v>
      </c>
      <c r="CE33" s="560">
        <v>9582.4473519999992</v>
      </c>
      <c r="CF33" s="560">
        <v>10076.970824</v>
      </c>
      <c r="CG33" s="560">
        <v>10077.274979</v>
      </c>
      <c r="CH33" s="560">
        <v>29736.693155000001</v>
      </c>
      <c r="CI33" s="297">
        <v>103549.94800400001</v>
      </c>
      <c r="CJ33" s="560">
        <v>8992.0367760000008</v>
      </c>
      <c r="CK33" s="560">
        <v>7813.8587120000002</v>
      </c>
      <c r="CL33" s="560">
        <v>9802.2591420000008</v>
      </c>
      <c r="CM33" s="560">
        <v>26608.154630000001</v>
      </c>
      <c r="CN33" s="560">
        <v>9529.7901970000003</v>
      </c>
      <c r="CO33" s="560">
        <v>10288.600074</v>
      </c>
      <c r="CP33" s="560">
        <v>8503.8377029999992</v>
      </c>
      <c r="CQ33" s="560">
        <v>28322.227974000001</v>
      </c>
      <c r="CR33" s="560">
        <v>10287.575315</v>
      </c>
      <c r="CS33" s="560">
        <v>9399.3764699999992</v>
      </c>
      <c r="CT33" s="560">
        <v>8743.2048579999991</v>
      </c>
      <c r="CU33" s="560">
        <v>28430.156642000002</v>
      </c>
      <c r="CV33" s="560">
        <v>9948.5642160000007</v>
      </c>
      <c r="CW33" s="560">
        <v>9040.9826470000007</v>
      </c>
      <c r="CX33" s="560">
        <v>11505.545776000001</v>
      </c>
      <c r="CY33" s="560">
        <v>30495.092638999999</v>
      </c>
      <c r="CZ33" s="297">
        <v>113855.631885</v>
      </c>
      <c r="DA33" s="430" t="s">
        <v>2463</v>
      </c>
      <c r="DB33" s="267" t="s">
        <v>785</v>
      </c>
      <c r="DH33" s="40"/>
      <c r="DI33" s="40"/>
      <c r="DJ33" s="41"/>
      <c r="DK33" s="41"/>
      <c r="DL33" s="41"/>
    </row>
    <row r="34" spans="1:116" s="230" customFormat="1" ht="18" hidden="1" customHeight="1" outlineLevel="1" x14ac:dyDescent="0.5">
      <c r="A34" s="268" t="s">
        <v>787</v>
      </c>
      <c r="B34" s="425" t="s">
        <v>2464</v>
      </c>
      <c r="C34" s="562">
        <v>296.80462199999999</v>
      </c>
      <c r="D34" s="559">
        <v>675.15297599999997</v>
      </c>
      <c r="E34" s="559">
        <v>344.31511799999998</v>
      </c>
      <c r="F34" s="559">
        <v>1316.2727159999999</v>
      </c>
      <c r="G34" s="559">
        <v>222.125462</v>
      </c>
      <c r="H34" s="559">
        <v>410.53031600000003</v>
      </c>
      <c r="I34" s="559">
        <v>349.51132200000001</v>
      </c>
      <c r="J34" s="559">
        <v>982.1671</v>
      </c>
      <c r="K34" s="559">
        <v>343.13899300000003</v>
      </c>
      <c r="L34" s="559">
        <v>335.55728299999998</v>
      </c>
      <c r="M34" s="559">
        <v>301.55452400000001</v>
      </c>
      <c r="N34" s="559">
        <v>980.25080000000003</v>
      </c>
      <c r="O34" s="559">
        <v>365.54459200000002</v>
      </c>
      <c r="P34" s="559">
        <v>340.41704600000003</v>
      </c>
      <c r="Q34" s="559">
        <v>413.45215899999999</v>
      </c>
      <c r="R34" s="559">
        <v>1119.4137969999999</v>
      </c>
      <c r="S34" s="421">
        <v>4398.104413</v>
      </c>
      <c r="T34" s="559">
        <v>418.34638899999999</v>
      </c>
      <c r="U34" s="559">
        <v>673.38581099999999</v>
      </c>
      <c r="V34" s="559">
        <v>1398.449237</v>
      </c>
      <c r="W34" s="559">
        <v>2490.1814370000002</v>
      </c>
      <c r="X34" s="559">
        <v>263.81769100000002</v>
      </c>
      <c r="Y34" s="559">
        <v>353.28882199999998</v>
      </c>
      <c r="Z34" s="559">
        <v>265.66772099999997</v>
      </c>
      <c r="AA34" s="559">
        <v>882.77423399999998</v>
      </c>
      <c r="AB34" s="559">
        <v>360.39843999999999</v>
      </c>
      <c r="AC34" s="559">
        <v>380.60947099999998</v>
      </c>
      <c r="AD34" s="559">
        <v>305.29355800000002</v>
      </c>
      <c r="AE34" s="559">
        <v>1046.301469</v>
      </c>
      <c r="AF34" s="559">
        <v>326.98329000000001</v>
      </c>
      <c r="AG34" s="559">
        <v>354.49446799999998</v>
      </c>
      <c r="AH34" s="559">
        <v>600.07188599999995</v>
      </c>
      <c r="AI34" s="559">
        <v>1281.5496439999999</v>
      </c>
      <c r="AJ34" s="296">
        <v>5700.8067840000003</v>
      </c>
      <c r="AK34" s="559">
        <v>455.96282100000002</v>
      </c>
      <c r="AL34" s="559">
        <v>572.65486299999998</v>
      </c>
      <c r="AM34" s="559">
        <v>864.36155099999996</v>
      </c>
      <c r="AN34" s="559">
        <v>1892.979235</v>
      </c>
      <c r="AO34" s="559">
        <v>1580.4980390000001</v>
      </c>
      <c r="AP34" s="559">
        <v>783.89648599999998</v>
      </c>
      <c r="AQ34" s="559">
        <v>554.61961499999995</v>
      </c>
      <c r="AR34" s="559">
        <v>2919.0141400000002</v>
      </c>
      <c r="AS34" s="559">
        <v>750.77032499999996</v>
      </c>
      <c r="AT34" s="559">
        <v>755.40483200000006</v>
      </c>
      <c r="AU34" s="559">
        <v>727.38034900000002</v>
      </c>
      <c r="AV34" s="559">
        <v>2233.5555060000002</v>
      </c>
      <c r="AW34" s="559">
        <v>636.98096099999998</v>
      </c>
      <c r="AX34" s="559">
        <v>825.352124</v>
      </c>
      <c r="AY34" s="559">
        <v>939.43834600000002</v>
      </c>
      <c r="AZ34" s="559">
        <v>2401.7714310000001</v>
      </c>
      <c r="BA34" s="555">
        <v>9447.3203130000002</v>
      </c>
      <c r="BB34" s="559">
        <v>7877.1176530000002</v>
      </c>
      <c r="BC34" s="559">
        <v>6966.8459210000001</v>
      </c>
      <c r="BD34" s="559">
        <v>7225.5215049999997</v>
      </c>
      <c r="BE34" s="559">
        <v>22069.485078999998</v>
      </c>
      <c r="BF34" s="559">
        <v>8707.7999080000009</v>
      </c>
      <c r="BG34" s="559">
        <v>7967.306439</v>
      </c>
      <c r="BH34" s="559">
        <v>6573.3462120000004</v>
      </c>
      <c r="BI34" s="559">
        <v>23248.452559000001</v>
      </c>
      <c r="BJ34" s="559">
        <v>8010.9530779999996</v>
      </c>
      <c r="BK34" s="559">
        <v>8354.5012960000004</v>
      </c>
      <c r="BL34" s="559">
        <v>7186.7017779999996</v>
      </c>
      <c r="BM34" s="559">
        <v>23552.156152</v>
      </c>
      <c r="BN34" s="559">
        <v>10188.342564</v>
      </c>
      <c r="BO34" s="559">
        <v>7335.4543400000002</v>
      </c>
      <c r="BP34" s="559">
        <v>9361.84447</v>
      </c>
      <c r="BQ34" s="559">
        <v>26885.641373999999</v>
      </c>
      <c r="BR34" s="421">
        <v>95755.735163999998</v>
      </c>
      <c r="BS34" s="559">
        <v>7507.416397</v>
      </c>
      <c r="BT34" s="559">
        <v>6158.9092799999999</v>
      </c>
      <c r="BU34" s="559">
        <v>8456.5237500000003</v>
      </c>
      <c r="BV34" s="559">
        <v>22122.849427000001</v>
      </c>
      <c r="BW34" s="559">
        <v>6853.7905650000002</v>
      </c>
      <c r="BX34" s="559">
        <v>7114.0408269999998</v>
      </c>
      <c r="BY34" s="559">
        <v>9145.5374069999998</v>
      </c>
      <c r="BZ34" s="559">
        <v>23113.368799</v>
      </c>
      <c r="CA34" s="559">
        <v>8120.061968</v>
      </c>
      <c r="CB34" s="559">
        <v>8753.2530079999997</v>
      </c>
      <c r="CC34" s="559">
        <v>8823.1774889999997</v>
      </c>
      <c r="CD34" s="559">
        <v>25696.492464999999</v>
      </c>
      <c r="CE34" s="559">
        <v>9983.493649</v>
      </c>
      <c r="CF34" s="559">
        <v>8626.7275730000001</v>
      </c>
      <c r="CG34" s="559">
        <v>10455.097344</v>
      </c>
      <c r="CH34" s="559">
        <v>29065.318566000002</v>
      </c>
      <c r="CI34" s="296">
        <v>99998.029257000002</v>
      </c>
      <c r="CJ34" s="559">
        <v>8843.1929319999999</v>
      </c>
      <c r="CK34" s="559">
        <v>8296.5975589999998</v>
      </c>
      <c r="CL34" s="559">
        <v>8644.0580090000003</v>
      </c>
      <c r="CM34" s="559">
        <v>25783.848499</v>
      </c>
      <c r="CN34" s="559">
        <v>10112.353003</v>
      </c>
      <c r="CO34" s="559">
        <v>7928.3081490000004</v>
      </c>
      <c r="CP34" s="559">
        <v>7605.918987</v>
      </c>
      <c r="CQ34" s="559">
        <v>25646.580139999998</v>
      </c>
      <c r="CR34" s="559">
        <v>9629.9338189999999</v>
      </c>
      <c r="CS34" s="559">
        <v>9236.3113360000007</v>
      </c>
      <c r="CT34" s="559">
        <v>8933.0810980000006</v>
      </c>
      <c r="CU34" s="559">
        <v>27799.326254</v>
      </c>
      <c r="CV34" s="559">
        <v>8934.1938129999999</v>
      </c>
      <c r="CW34" s="559">
        <v>9209.1656050000001</v>
      </c>
      <c r="CX34" s="559">
        <v>10722.098473</v>
      </c>
      <c r="CY34" s="559">
        <v>28865.457890999998</v>
      </c>
      <c r="CZ34" s="296">
        <v>108095.212784</v>
      </c>
      <c r="DA34" s="429" t="s">
        <v>2465</v>
      </c>
      <c r="DB34" s="268" t="s">
        <v>787</v>
      </c>
      <c r="DH34" s="40"/>
      <c r="DI34" s="40"/>
      <c r="DJ34" s="41"/>
      <c r="DK34" s="41"/>
      <c r="DL34" s="41"/>
    </row>
    <row r="35" spans="1:116" s="230" customFormat="1" ht="18" hidden="1" customHeight="1" outlineLevel="1" x14ac:dyDescent="0.5">
      <c r="A35" s="267" t="s">
        <v>1252</v>
      </c>
      <c r="B35" s="426" t="s">
        <v>2466</v>
      </c>
      <c r="C35" s="563">
        <v>1940.073862</v>
      </c>
      <c r="D35" s="560">
        <v>1211.482315</v>
      </c>
      <c r="E35" s="560">
        <v>1653.763856</v>
      </c>
      <c r="F35" s="560">
        <v>4805.320033</v>
      </c>
      <c r="G35" s="560">
        <v>1334.2038050000001</v>
      </c>
      <c r="H35" s="560">
        <v>2631.64336</v>
      </c>
      <c r="I35" s="560">
        <v>922.38608499999998</v>
      </c>
      <c r="J35" s="560">
        <v>4888.2332500000002</v>
      </c>
      <c r="K35" s="560">
        <v>1312.7741679999999</v>
      </c>
      <c r="L35" s="560">
        <v>3926.5199459999999</v>
      </c>
      <c r="M35" s="560">
        <v>1960.571379</v>
      </c>
      <c r="N35" s="560">
        <v>7199.8654930000002</v>
      </c>
      <c r="O35" s="560">
        <v>1080.373691</v>
      </c>
      <c r="P35" s="560">
        <v>1896.1458270000001</v>
      </c>
      <c r="Q35" s="560">
        <v>3955.8116789999999</v>
      </c>
      <c r="R35" s="560">
        <v>6932.3311970000004</v>
      </c>
      <c r="S35" s="422">
        <v>23825.749973000002</v>
      </c>
      <c r="T35" s="560">
        <v>3927.3422780000001</v>
      </c>
      <c r="U35" s="560">
        <v>2089.7132670000001</v>
      </c>
      <c r="V35" s="560">
        <v>1449.65841</v>
      </c>
      <c r="W35" s="560">
        <v>7466.7139550000002</v>
      </c>
      <c r="X35" s="560">
        <v>3202.0495559999999</v>
      </c>
      <c r="Y35" s="560">
        <v>5805.9752939999998</v>
      </c>
      <c r="Z35" s="560">
        <v>2525.498697</v>
      </c>
      <c r="AA35" s="560">
        <v>11533.523547000001</v>
      </c>
      <c r="AB35" s="560">
        <v>2086.5541640000001</v>
      </c>
      <c r="AC35" s="560">
        <v>3805.1511759999999</v>
      </c>
      <c r="AD35" s="560">
        <v>2518.5128960000002</v>
      </c>
      <c r="AE35" s="560">
        <v>8410.2182360000006</v>
      </c>
      <c r="AF35" s="560">
        <v>1461.6171280000001</v>
      </c>
      <c r="AG35" s="560">
        <v>3128.684342</v>
      </c>
      <c r="AH35" s="560">
        <v>3533.1608030000002</v>
      </c>
      <c r="AI35" s="560">
        <v>8123.4622730000001</v>
      </c>
      <c r="AJ35" s="297">
        <v>35533.918011000002</v>
      </c>
      <c r="AK35" s="560">
        <v>2645.2501390000002</v>
      </c>
      <c r="AL35" s="560">
        <v>3587.6736089999999</v>
      </c>
      <c r="AM35" s="560">
        <v>2445.7528689999999</v>
      </c>
      <c r="AN35" s="560">
        <v>8678.6766179999995</v>
      </c>
      <c r="AO35" s="560">
        <v>4278.0423220000002</v>
      </c>
      <c r="AP35" s="560">
        <v>3289.0406389999998</v>
      </c>
      <c r="AQ35" s="560">
        <v>1469.067282</v>
      </c>
      <c r="AR35" s="560">
        <v>9036.150243</v>
      </c>
      <c r="AS35" s="560">
        <v>3309.9489619999999</v>
      </c>
      <c r="AT35" s="560">
        <v>1617.730239</v>
      </c>
      <c r="AU35" s="560">
        <v>2659.679674</v>
      </c>
      <c r="AV35" s="560">
        <v>7587.3588739999996</v>
      </c>
      <c r="AW35" s="560">
        <v>5452.8153540000003</v>
      </c>
      <c r="AX35" s="560">
        <v>3389.3579629999999</v>
      </c>
      <c r="AY35" s="560">
        <v>3616.3333790000001</v>
      </c>
      <c r="AZ35" s="560">
        <v>12458.506696</v>
      </c>
      <c r="BA35" s="556">
        <v>37760.692432000003</v>
      </c>
      <c r="BB35" s="560">
        <v>1348.6596959999999</v>
      </c>
      <c r="BC35" s="560">
        <v>1666.8511980000001</v>
      </c>
      <c r="BD35" s="560">
        <v>3303.6656360000002</v>
      </c>
      <c r="BE35" s="560">
        <v>6319.1765299999997</v>
      </c>
      <c r="BF35" s="560">
        <v>1407.4054169999999</v>
      </c>
      <c r="BG35" s="560">
        <v>2841.9620009999999</v>
      </c>
      <c r="BH35" s="560">
        <v>2581.14608</v>
      </c>
      <c r="BI35" s="560">
        <v>6830.5134980000003</v>
      </c>
      <c r="BJ35" s="560">
        <v>3201.4541020000001</v>
      </c>
      <c r="BK35" s="560">
        <v>2746.7739759999999</v>
      </c>
      <c r="BL35" s="560">
        <v>2460.0183280000001</v>
      </c>
      <c r="BM35" s="560">
        <v>8408.2464060000002</v>
      </c>
      <c r="BN35" s="560">
        <v>4811.4075300000004</v>
      </c>
      <c r="BO35" s="560">
        <v>1498.6959380000001</v>
      </c>
      <c r="BP35" s="560">
        <v>1534.645806</v>
      </c>
      <c r="BQ35" s="560">
        <v>7844.7492739999998</v>
      </c>
      <c r="BR35" s="422">
        <v>29402.685708000001</v>
      </c>
      <c r="BS35" s="560">
        <v>1723.2642679999999</v>
      </c>
      <c r="BT35" s="560">
        <v>2412.4674639999998</v>
      </c>
      <c r="BU35" s="560">
        <v>3034.3720020000001</v>
      </c>
      <c r="BV35" s="560">
        <v>7170.1037340000003</v>
      </c>
      <c r="BW35" s="560">
        <v>1291.5406720000001</v>
      </c>
      <c r="BX35" s="560">
        <v>3123.9297940000001</v>
      </c>
      <c r="BY35" s="560">
        <v>1573.7727190000001</v>
      </c>
      <c r="BZ35" s="560">
        <v>5989.2431850000003</v>
      </c>
      <c r="CA35" s="560">
        <v>3135.053148</v>
      </c>
      <c r="CB35" s="560">
        <v>1682.151034</v>
      </c>
      <c r="CC35" s="560">
        <v>3903.4196670000001</v>
      </c>
      <c r="CD35" s="560">
        <v>8720.6238489999996</v>
      </c>
      <c r="CE35" s="560">
        <v>2485.7342020000001</v>
      </c>
      <c r="CF35" s="560">
        <v>2509.0505410000001</v>
      </c>
      <c r="CG35" s="560">
        <v>2567.1097709999999</v>
      </c>
      <c r="CH35" s="560">
        <v>7561.8945139999996</v>
      </c>
      <c r="CI35" s="297">
        <v>29441.865281999999</v>
      </c>
      <c r="CJ35" s="560">
        <v>2042.3177410000001</v>
      </c>
      <c r="CK35" s="560">
        <v>2266.5846120000001</v>
      </c>
      <c r="CL35" s="560">
        <v>2988.7256670000002</v>
      </c>
      <c r="CM35" s="560">
        <v>7297.6280189999998</v>
      </c>
      <c r="CN35" s="560">
        <v>1603.8779520000001</v>
      </c>
      <c r="CO35" s="560">
        <v>2057.7890769999999</v>
      </c>
      <c r="CP35" s="560">
        <v>2550.4654049999999</v>
      </c>
      <c r="CQ35" s="560">
        <v>6212.1324329999998</v>
      </c>
      <c r="CR35" s="560">
        <v>2954.7332470000001</v>
      </c>
      <c r="CS35" s="560">
        <v>1843.219703</v>
      </c>
      <c r="CT35" s="560">
        <v>2424.3149859999999</v>
      </c>
      <c r="CU35" s="560">
        <v>7222.2679360000002</v>
      </c>
      <c r="CV35" s="560">
        <v>2195.197678</v>
      </c>
      <c r="CW35" s="560">
        <v>2884.4315069999998</v>
      </c>
      <c r="CX35" s="560">
        <v>2738.4224939999999</v>
      </c>
      <c r="CY35" s="560">
        <v>7818.0516790000001</v>
      </c>
      <c r="CZ35" s="297">
        <v>28550.080067999999</v>
      </c>
      <c r="DA35" s="430" t="s">
        <v>2467</v>
      </c>
      <c r="DB35" s="267" t="s">
        <v>1252</v>
      </c>
      <c r="DH35" s="40"/>
      <c r="DI35" s="40"/>
      <c r="DJ35" s="41"/>
      <c r="DK35" s="41"/>
      <c r="DL35" s="41"/>
    </row>
    <row r="36" spans="1:116" s="230" customFormat="1" ht="18" hidden="1" customHeight="1" outlineLevel="1" x14ac:dyDescent="0.5">
      <c r="A36" s="268" t="s">
        <v>996</v>
      </c>
      <c r="B36" s="425" t="s">
        <v>2468</v>
      </c>
      <c r="C36" s="562">
        <v>12.39583</v>
      </c>
      <c r="D36" s="559">
        <v>12.625723000000001</v>
      </c>
      <c r="E36" s="559">
        <v>11.861585</v>
      </c>
      <c r="F36" s="559">
        <v>36.883138000000002</v>
      </c>
      <c r="G36" s="559">
        <v>13.112261</v>
      </c>
      <c r="H36" s="559">
        <v>12.367051</v>
      </c>
      <c r="I36" s="559">
        <v>11.902516</v>
      </c>
      <c r="J36" s="559">
        <v>37.381827999999999</v>
      </c>
      <c r="K36" s="559">
        <v>12.209241</v>
      </c>
      <c r="L36" s="559">
        <v>15.404894000000001</v>
      </c>
      <c r="M36" s="559">
        <v>24.756561999999999</v>
      </c>
      <c r="N36" s="559">
        <v>52.370697</v>
      </c>
      <c r="O36" s="559">
        <v>18.271671000000001</v>
      </c>
      <c r="P36" s="559">
        <v>19.046357</v>
      </c>
      <c r="Q36" s="559">
        <v>21.310648</v>
      </c>
      <c r="R36" s="559">
        <v>58.628675999999999</v>
      </c>
      <c r="S36" s="421">
        <v>185.26433900000001</v>
      </c>
      <c r="T36" s="559">
        <v>18.941797000000001</v>
      </c>
      <c r="U36" s="559">
        <v>15.060713</v>
      </c>
      <c r="V36" s="559">
        <v>20.119371000000001</v>
      </c>
      <c r="W36" s="559">
        <v>54.121881000000002</v>
      </c>
      <c r="X36" s="559">
        <v>12.685885000000001</v>
      </c>
      <c r="Y36" s="559">
        <v>17.193028000000002</v>
      </c>
      <c r="Z36" s="559">
        <v>11.556609999999999</v>
      </c>
      <c r="AA36" s="559">
        <v>41.435523000000003</v>
      </c>
      <c r="AB36" s="559">
        <v>16.466933999999998</v>
      </c>
      <c r="AC36" s="559">
        <v>16.149145000000001</v>
      </c>
      <c r="AD36" s="559">
        <v>15.958031999999999</v>
      </c>
      <c r="AE36" s="559">
        <v>48.574111000000002</v>
      </c>
      <c r="AF36" s="559">
        <v>19.372857</v>
      </c>
      <c r="AG36" s="559">
        <v>19.476929999999999</v>
      </c>
      <c r="AH36" s="559">
        <v>17.243770999999999</v>
      </c>
      <c r="AI36" s="559">
        <v>56.093558000000002</v>
      </c>
      <c r="AJ36" s="296">
        <v>200.22507300000001</v>
      </c>
      <c r="AK36" s="559">
        <v>17.401475999999999</v>
      </c>
      <c r="AL36" s="559">
        <v>17.142140999999999</v>
      </c>
      <c r="AM36" s="559">
        <v>17.706136000000001</v>
      </c>
      <c r="AN36" s="559">
        <v>52.249752999999998</v>
      </c>
      <c r="AO36" s="559">
        <v>13.739463000000001</v>
      </c>
      <c r="AP36" s="559">
        <v>16.747167999999999</v>
      </c>
      <c r="AQ36" s="559">
        <v>14.549211</v>
      </c>
      <c r="AR36" s="559">
        <v>45.035842000000002</v>
      </c>
      <c r="AS36" s="559">
        <v>17.848880000000001</v>
      </c>
      <c r="AT36" s="559">
        <v>23.392087</v>
      </c>
      <c r="AU36" s="559">
        <v>18.566541999999998</v>
      </c>
      <c r="AV36" s="559">
        <v>59.807507999999999</v>
      </c>
      <c r="AW36" s="559">
        <v>18.143972000000002</v>
      </c>
      <c r="AX36" s="559">
        <v>21.231221999999999</v>
      </c>
      <c r="AY36" s="559">
        <v>23.372973000000002</v>
      </c>
      <c r="AZ36" s="559">
        <v>62.748167000000002</v>
      </c>
      <c r="BA36" s="555">
        <v>219.84127000000001</v>
      </c>
      <c r="BB36" s="559">
        <v>508.97734000000003</v>
      </c>
      <c r="BC36" s="559">
        <v>438.50865399999998</v>
      </c>
      <c r="BD36" s="559">
        <v>442.50915099999997</v>
      </c>
      <c r="BE36" s="559">
        <v>1389.9951450000001</v>
      </c>
      <c r="BF36" s="559">
        <v>412.03158300000001</v>
      </c>
      <c r="BG36" s="559">
        <v>524.45763999999997</v>
      </c>
      <c r="BH36" s="559">
        <v>409.00529899999998</v>
      </c>
      <c r="BI36" s="559">
        <v>1345.494522</v>
      </c>
      <c r="BJ36" s="559">
        <v>533.89025200000003</v>
      </c>
      <c r="BK36" s="559">
        <v>508.00458700000001</v>
      </c>
      <c r="BL36" s="559">
        <v>460.31730499999998</v>
      </c>
      <c r="BM36" s="559">
        <v>1502.2121440000001</v>
      </c>
      <c r="BN36" s="559">
        <v>514.817183</v>
      </c>
      <c r="BO36" s="559">
        <v>589.49425699999995</v>
      </c>
      <c r="BP36" s="559">
        <v>470.29222700000003</v>
      </c>
      <c r="BQ36" s="559">
        <v>1574.6036670000001</v>
      </c>
      <c r="BR36" s="421">
        <v>5812.3054780000002</v>
      </c>
      <c r="BS36" s="559">
        <v>550.04271300000005</v>
      </c>
      <c r="BT36" s="559">
        <v>551.80289500000003</v>
      </c>
      <c r="BU36" s="559">
        <v>517.53071799999998</v>
      </c>
      <c r="BV36" s="559">
        <v>1619.3763260000001</v>
      </c>
      <c r="BW36" s="559">
        <v>431.89948500000003</v>
      </c>
      <c r="BX36" s="559">
        <v>543.12279799999999</v>
      </c>
      <c r="BY36" s="559">
        <v>512.05861900000002</v>
      </c>
      <c r="BZ36" s="559">
        <v>1487.0809019999999</v>
      </c>
      <c r="CA36" s="559">
        <v>610.04875200000004</v>
      </c>
      <c r="CB36" s="559">
        <v>597.59402599999999</v>
      </c>
      <c r="CC36" s="559">
        <v>581.08665800000006</v>
      </c>
      <c r="CD36" s="559">
        <v>1788.7294360000001</v>
      </c>
      <c r="CE36" s="559">
        <v>587.60435299999995</v>
      </c>
      <c r="CF36" s="559">
        <v>569.83536900000001</v>
      </c>
      <c r="CG36" s="559">
        <v>592.92238199999997</v>
      </c>
      <c r="CH36" s="559">
        <v>1750.362104</v>
      </c>
      <c r="CI36" s="296">
        <v>6645.5487679999997</v>
      </c>
      <c r="CJ36" s="559">
        <v>611.23947499999997</v>
      </c>
      <c r="CK36" s="559">
        <v>497.55716899999999</v>
      </c>
      <c r="CL36" s="559">
        <v>476.36957899999999</v>
      </c>
      <c r="CM36" s="559">
        <v>1585.1662229999999</v>
      </c>
      <c r="CN36" s="559">
        <v>456.13801100000001</v>
      </c>
      <c r="CO36" s="559">
        <v>484.48613799999998</v>
      </c>
      <c r="CP36" s="559">
        <v>443.84505899999999</v>
      </c>
      <c r="CQ36" s="559">
        <v>1384.4692070000001</v>
      </c>
      <c r="CR36" s="559">
        <v>502.97064799999998</v>
      </c>
      <c r="CS36" s="559">
        <v>532.27296200000001</v>
      </c>
      <c r="CT36" s="559">
        <v>497.43932999999998</v>
      </c>
      <c r="CU36" s="559">
        <v>1532.682939</v>
      </c>
      <c r="CV36" s="559">
        <v>488.72666500000003</v>
      </c>
      <c r="CW36" s="559">
        <v>502.89267999999998</v>
      </c>
      <c r="CX36" s="559">
        <v>655.04618100000005</v>
      </c>
      <c r="CY36" s="559">
        <v>1646.665526</v>
      </c>
      <c r="CZ36" s="296">
        <v>6148.9838950000003</v>
      </c>
      <c r="DA36" s="429" t="s">
        <v>2469</v>
      </c>
      <c r="DB36" s="268" t="s">
        <v>996</v>
      </c>
      <c r="DH36" s="40"/>
      <c r="DI36" s="40"/>
      <c r="DJ36" s="41"/>
      <c r="DK36" s="41"/>
      <c r="DL36" s="41"/>
    </row>
    <row r="37" spans="1:116" s="230" customFormat="1" ht="18" hidden="1" customHeight="1" outlineLevel="1" x14ac:dyDescent="0.5">
      <c r="A37" s="267" t="s">
        <v>789</v>
      </c>
      <c r="B37" s="426" t="s">
        <v>2470</v>
      </c>
      <c r="C37" s="563">
        <v>1275.6843429999999</v>
      </c>
      <c r="D37" s="560">
        <v>361.079477</v>
      </c>
      <c r="E37" s="560">
        <v>884.980592</v>
      </c>
      <c r="F37" s="560">
        <v>2521.744412</v>
      </c>
      <c r="G37" s="560">
        <v>558.41140299999995</v>
      </c>
      <c r="H37" s="560">
        <v>787.54271300000005</v>
      </c>
      <c r="I37" s="560">
        <v>1034.396076</v>
      </c>
      <c r="J37" s="560">
        <v>2380.3501919999999</v>
      </c>
      <c r="K37" s="560">
        <v>118.532088</v>
      </c>
      <c r="L37" s="560">
        <v>175.63727900000001</v>
      </c>
      <c r="M37" s="560">
        <v>164.24087599999999</v>
      </c>
      <c r="N37" s="560">
        <v>458.41024299999998</v>
      </c>
      <c r="O37" s="560">
        <v>292.53460799999999</v>
      </c>
      <c r="P37" s="560">
        <v>310.18819000000002</v>
      </c>
      <c r="Q37" s="560">
        <v>190.04653200000001</v>
      </c>
      <c r="R37" s="560">
        <v>792.76932999999997</v>
      </c>
      <c r="S37" s="422">
        <v>6153.2741770000002</v>
      </c>
      <c r="T37" s="560">
        <v>272.86631399999999</v>
      </c>
      <c r="U37" s="560">
        <v>660.31765900000005</v>
      </c>
      <c r="V37" s="560">
        <v>845.10845900000004</v>
      </c>
      <c r="W37" s="560">
        <v>1778.292432</v>
      </c>
      <c r="X37" s="560">
        <v>146.94649899999999</v>
      </c>
      <c r="Y37" s="560">
        <v>191.481447</v>
      </c>
      <c r="Z37" s="560">
        <v>293.688357</v>
      </c>
      <c r="AA37" s="560">
        <v>632.11630300000002</v>
      </c>
      <c r="AB37" s="560">
        <v>828.40836000000002</v>
      </c>
      <c r="AC37" s="560">
        <v>307.81308999999999</v>
      </c>
      <c r="AD37" s="560">
        <v>202.287103</v>
      </c>
      <c r="AE37" s="560">
        <v>1338.5085529999999</v>
      </c>
      <c r="AF37" s="560">
        <v>326.00937499999998</v>
      </c>
      <c r="AG37" s="560">
        <v>822.95329500000003</v>
      </c>
      <c r="AH37" s="560">
        <v>438.24181299999998</v>
      </c>
      <c r="AI37" s="560">
        <v>1587.204483</v>
      </c>
      <c r="AJ37" s="297">
        <v>5336.1217710000001</v>
      </c>
      <c r="AK37" s="560">
        <v>366.40495499999997</v>
      </c>
      <c r="AL37" s="560">
        <v>314.38225</v>
      </c>
      <c r="AM37" s="560">
        <v>319.05283400000002</v>
      </c>
      <c r="AN37" s="560">
        <v>999.84003900000005</v>
      </c>
      <c r="AO37" s="560">
        <v>756.77691000000004</v>
      </c>
      <c r="AP37" s="560">
        <v>279.38124099999999</v>
      </c>
      <c r="AQ37" s="560">
        <v>273.22469000000001</v>
      </c>
      <c r="AR37" s="560">
        <v>1309.3828410000001</v>
      </c>
      <c r="AS37" s="560">
        <v>318.42913399999998</v>
      </c>
      <c r="AT37" s="560">
        <v>690.73096499999997</v>
      </c>
      <c r="AU37" s="560">
        <v>441.45406400000002</v>
      </c>
      <c r="AV37" s="560">
        <v>1450.614163</v>
      </c>
      <c r="AW37" s="560">
        <v>396.50758200000001</v>
      </c>
      <c r="AX37" s="560">
        <v>1359.866976</v>
      </c>
      <c r="AY37" s="560">
        <v>729.91950099999997</v>
      </c>
      <c r="AZ37" s="560">
        <v>2486.2940589999998</v>
      </c>
      <c r="BA37" s="556">
        <v>6246.1311020000003</v>
      </c>
      <c r="BB37" s="560">
        <v>1643.1324030000001</v>
      </c>
      <c r="BC37" s="560">
        <v>1296.8837920000001</v>
      </c>
      <c r="BD37" s="560">
        <v>2664.6272330000002</v>
      </c>
      <c r="BE37" s="560">
        <v>5604.6434280000003</v>
      </c>
      <c r="BF37" s="560">
        <v>1577.294762</v>
      </c>
      <c r="BG37" s="560">
        <v>1649.165399</v>
      </c>
      <c r="BH37" s="560">
        <v>1545.828669</v>
      </c>
      <c r="BI37" s="560">
        <v>4772.2888300000004</v>
      </c>
      <c r="BJ37" s="560">
        <v>1510.202675</v>
      </c>
      <c r="BK37" s="560">
        <v>1457.7865650000001</v>
      </c>
      <c r="BL37" s="560">
        <v>1328.102674</v>
      </c>
      <c r="BM37" s="560">
        <v>4296.0919139999996</v>
      </c>
      <c r="BN37" s="560">
        <v>1666.160981</v>
      </c>
      <c r="BO37" s="560">
        <v>1440.7498900000001</v>
      </c>
      <c r="BP37" s="560">
        <v>1606.5669820000001</v>
      </c>
      <c r="BQ37" s="560">
        <v>4713.4778530000003</v>
      </c>
      <c r="BR37" s="422">
        <v>19386.502025000002</v>
      </c>
      <c r="BS37" s="560">
        <v>1584.656403</v>
      </c>
      <c r="BT37" s="560">
        <v>2245.9732779999999</v>
      </c>
      <c r="BU37" s="560">
        <v>1913.420695</v>
      </c>
      <c r="BV37" s="560">
        <v>5744.0503760000001</v>
      </c>
      <c r="BW37" s="560">
        <v>1614.6372280000001</v>
      </c>
      <c r="BX37" s="560">
        <v>1889.711636</v>
      </c>
      <c r="BY37" s="560">
        <v>1520.446197</v>
      </c>
      <c r="BZ37" s="560">
        <v>5024.7950609999998</v>
      </c>
      <c r="CA37" s="560">
        <v>1519.476298</v>
      </c>
      <c r="CB37" s="560">
        <v>1437.38634</v>
      </c>
      <c r="CC37" s="560">
        <v>1491.5858450000001</v>
      </c>
      <c r="CD37" s="560">
        <v>4448.4484830000001</v>
      </c>
      <c r="CE37" s="560">
        <v>1742.533128</v>
      </c>
      <c r="CF37" s="560">
        <v>1525.9375210000001</v>
      </c>
      <c r="CG37" s="560">
        <v>2468.1360880000002</v>
      </c>
      <c r="CH37" s="560">
        <v>5736.6067370000001</v>
      </c>
      <c r="CI37" s="297">
        <v>20953.900656999998</v>
      </c>
      <c r="CJ37" s="560">
        <v>1895.814936</v>
      </c>
      <c r="CK37" s="560">
        <v>2009.8831970000001</v>
      </c>
      <c r="CL37" s="560">
        <v>2132.648162</v>
      </c>
      <c r="CM37" s="560">
        <v>6038.3462950000003</v>
      </c>
      <c r="CN37" s="560">
        <v>1660.952037</v>
      </c>
      <c r="CO37" s="560">
        <v>1890.5035869999999</v>
      </c>
      <c r="CP37" s="560">
        <v>1514.179558</v>
      </c>
      <c r="CQ37" s="560">
        <v>5065.635182</v>
      </c>
      <c r="CR37" s="560">
        <v>1767.8509469999999</v>
      </c>
      <c r="CS37" s="560">
        <v>1655.2134189999999</v>
      </c>
      <c r="CT37" s="560">
        <v>1925.698261</v>
      </c>
      <c r="CU37" s="560">
        <v>5348.7626270000001</v>
      </c>
      <c r="CV37" s="560">
        <v>1688.067237</v>
      </c>
      <c r="CW37" s="560">
        <v>1731.2512119999999</v>
      </c>
      <c r="CX37" s="560">
        <v>1998.9279899999999</v>
      </c>
      <c r="CY37" s="560">
        <v>5418.2464380000001</v>
      </c>
      <c r="CZ37" s="297">
        <v>21870.990543</v>
      </c>
      <c r="DA37" s="430" t="s">
        <v>2471</v>
      </c>
      <c r="DB37" s="267" t="s">
        <v>789</v>
      </c>
      <c r="DH37" s="40"/>
      <c r="DI37" s="40"/>
      <c r="DJ37" s="41"/>
      <c r="DK37" s="41"/>
      <c r="DL37" s="41"/>
    </row>
    <row r="38" spans="1:116" s="230" customFormat="1" ht="18" customHeight="1" collapsed="1" x14ac:dyDescent="0.5">
      <c r="A38" s="299" t="s">
        <v>2478</v>
      </c>
      <c r="B38" s="433" t="s">
        <v>2480</v>
      </c>
      <c r="C38" s="589">
        <f>SUM(C15:C37)</f>
        <v>37440.622807</v>
      </c>
      <c r="D38" s="590">
        <f t="shared" ref="D38:BO38" si="4">SUM(D15:D37)</f>
        <v>35244.289686999997</v>
      </c>
      <c r="E38" s="590">
        <f t="shared" si="4"/>
        <v>38385.983922999993</v>
      </c>
      <c r="F38" s="590">
        <f t="shared" si="4"/>
        <v>111070.896417</v>
      </c>
      <c r="G38" s="590">
        <f t="shared" si="4"/>
        <v>35492.435062999997</v>
      </c>
      <c r="H38" s="590">
        <f t="shared" si="4"/>
        <v>39152.919104000001</v>
      </c>
      <c r="I38" s="590">
        <f t="shared" si="4"/>
        <v>33275.072904999994</v>
      </c>
      <c r="J38" s="590">
        <f t="shared" si="4"/>
        <v>107920.42707200001</v>
      </c>
      <c r="K38" s="590">
        <f t="shared" si="4"/>
        <v>32379.230066</v>
      </c>
      <c r="L38" s="590">
        <f t="shared" si="4"/>
        <v>40957.923620999994</v>
      </c>
      <c r="M38" s="590">
        <f t="shared" si="4"/>
        <v>36755.847403000007</v>
      </c>
      <c r="N38" s="590">
        <f t="shared" si="4"/>
        <v>110093.00109000003</v>
      </c>
      <c r="O38" s="590">
        <f t="shared" si="4"/>
        <v>34710.715452000011</v>
      </c>
      <c r="P38" s="590">
        <f t="shared" si="4"/>
        <v>31584.573608000002</v>
      </c>
      <c r="Q38" s="590">
        <f t="shared" si="4"/>
        <v>35996.435706999997</v>
      </c>
      <c r="R38" s="590">
        <f t="shared" si="4"/>
        <v>102291.72476699999</v>
      </c>
      <c r="S38" s="432">
        <f t="shared" si="4"/>
        <v>431376.0493459999</v>
      </c>
      <c r="T38" s="590">
        <f t="shared" si="4"/>
        <v>35809.282941999998</v>
      </c>
      <c r="U38" s="590">
        <f t="shared" si="4"/>
        <v>36538.631549999998</v>
      </c>
      <c r="V38" s="590">
        <f t="shared" si="4"/>
        <v>37292.892431</v>
      </c>
      <c r="W38" s="590">
        <f t="shared" si="4"/>
        <v>109640.80692300003</v>
      </c>
      <c r="X38" s="590">
        <f t="shared" si="4"/>
        <v>37540.157557999999</v>
      </c>
      <c r="Y38" s="590">
        <f t="shared" si="4"/>
        <v>42101.17491400001</v>
      </c>
      <c r="Z38" s="590">
        <f t="shared" si="4"/>
        <v>34157.242336000003</v>
      </c>
      <c r="AA38" s="590">
        <f t="shared" si="4"/>
        <v>113798.57480799999</v>
      </c>
      <c r="AB38" s="590">
        <f t="shared" si="4"/>
        <v>35880.196667999997</v>
      </c>
      <c r="AC38" s="590">
        <f t="shared" si="4"/>
        <v>39012.948864000005</v>
      </c>
      <c r="AD38" s="590">
        <f t="shared" si="4"/>
        <v>38561.251666999997</v>
      </c>
      <c r="AE38" s="590">
        <f t="shared" si="4"/>
        <v>113454.39719899998</v>
      </c>
      <c r="AF38" s="590">
        <f t="shared" si="4"/>
        <v>37013.59055999999</v>
      </c>
      <c r="AG38" s="590">
        <f t="shared" si="4"/>
        <v>35611.034532999998</v>
      </c>
      <c r="AH38" s="590">
        <f t="shared" si="4"/>
        <v>38681.969775999998</v>
      </c>
      <c r="AI38" s="590">
        <f t="shared" si="4"/>
        <v>111306.59486899999</v>
      </c>
      <c r="AJ38" s="300">
        <f t="shared" si="4"/>
        <v>448200.37379899999</v>
      </c>
      <c r="AK38" s="590">
        <f t="shared" si="4"/>
        <v>38303.283876000001</v>
      </c>
      <c r="AL38" s="590">
        <f t="shared" si="4"/>
        <v>37606.434969000002</v>
      </c>
      <c r="AM38" s="590">
        <f t="shared" si="4"/>
        <v>40630.109178000006</v>
      </c>
      <c r="AN38" s="590">
        <f t="shared" si="4"/>
        <v>116539.82802300002</v>
      </c>
      <c r="AO38" s="590">
        <f t="shared" si="4"/>
        <v>39818.898906999995</v>
      </c>
      <c r="AP38" s="590">
        <f t="shared" si="4"/>
        <v>40463.793946000005</v>
      </c>
      <c r="AQ38" s="590">
        <f t="shared" si="4"/>
        <v>40165.009058999996</v>
      </c>
      <c r="AR38" s="590">
        <f t="shared" si="4"/>
        <v>120447.70191099998</v>
      </c>
      <c r="AS38" s="590">
        <f t="shared" si="4"/>
        <v>46753.675211000002</v>
      </c>
      <c r="AT38" s="590">
        <f t="shared" si="4"/>
        <v>41640.342686000004</v>
      </c>
      <c r="AU38" s="590">
        <f t="shared" si="4"/>
        <v>45019.524288999994</v>
      </c>
      <c r="AV38" s="590">
        <f t="shared" si="4"/>
        <v>133413.542185</v>
      </c>
      <c r="AW38" s="590">
        <f t="shared" si="4"/>
        <v>45119.328222999997</v>
      </c>
      <c r="AX38" s="590">
        <f t="shared" si="4"/>
        <v>42277.876156000006</v>
      </c>
      <c r="AY38" s="590">
        <f t="shared" si="4"/>
        <v>46173.382436999993</v>
      </c>
      <c r="AZ38" s="590">
        <f t="shared" si="4"/>
        <v>133570.586817</v>
      </c>
      <c r="BA38" s="557">
        <f t="shared" si="4"/>
        <v>503971.65894300002</v>
      </c>
      <c r="BB38" s="590">
        <f t="shared" si="4"/>
        <v>60357.585343000006</v>
      </c>
      <c r="BC38" s="590">
        <f t="shared" si="4"/>
        <v>51945.318701999997</v>
      </c>
      <c r="BD38" s="590">
        <f t="shared" si="4"/>
        <v>61178.368923000002</v>
      </c>
      <c r="BE38" s="590">
        <f t="shared" si="4"/>
        <v>173481.272968</v>
      </c>
      <c r="BF38" s="590">
        <f t="shared" si="4"/>
        <v>55781.985479000003</v>
      </c>
      <c r="BG38" s="590">
        <f t="shared" si="4"/>
        <v>64153.374059999995</v>
      </c>
      <c r="BH38" s="590">
        <f t="shared" si="4"/>
        <v>55596.486204000001</v>
      </c>
      <c r="BI38" s="590">
        <f t="shared" si="4"/>
        <v>175531.84574299998</v>
      </c>
      <c r="BJ38" s="590">
        <f t="shared" si="4"/>
        <v>62621.219898999996</v>
      </c>
      <c r="BK38" s="590">
        <f t="shared" si="4"/>
        <v>62247.156004000004</v>
      </c>
      <c r="BL38" s="590">
        <f t="shared" si="4"/>
        <v>56554.198297000003</v>
      </c>
      <c r="BM38" s="590">
        <f t="shared" si="4"/>
        <v>181422.5742</v>
      </c>
      <c r="BN38" s="590">
        <f t="shared" si="4"/>
        <v>70347.392311999996</v>
      </c>
      <c r="BO38" s="590">
        <f t="shared" si="4"/>
        <v>60113.197214</v>
      </c>
      <c r="BP38" s="590">
        <f t="shared" ref="BP38:CZ38" si="5">SUM(BP15:BP37)</f>
        <v>57739.819341999995</v>
      </c>
      <c r="BQ38" s="590">
        <f t="shared" si="5"/>
        <v>188200.40886799997</v>
      </c>
      <c r="BR38" s="432">
        <f t="shared" si="5"/>
        <v>718636.10177900002</v>
      </c>
      <c r="BS38" s="590">
        <f t="shared" si="5"/>
        <v>62402.025580000009</v>
      </c>
      <c r="BT38" s="590">
        <f t="shared" si="5"/>
        <v>62462.913952999996</v>
      </c>
      <c r="BU38" s="590">
        <f t="shared" si="5"/>
        <v>67755.833033999981</v>
      </c>
      <c r="BV38" s="590">
        <f t="shared" si="5"/>
        <v>192620.77256700004</v>
      </c>
      <c r="BW38" s="590">
        <f t="shared" si="5"/>
        <v>59849.831575000011</v>
      </c>
      <c r="BX38" s="590">
        <f t="shared" si="5"/>
        <v>69320.548725999979</v>
      </c>
      <c r="BY38" s="590">
        <f t="shared" si="5"/>
        <v>63444.344968000005</v>
      </c>
      <c r="BZ38" s="590">
        <f t="shared" si="5"/>
        <v>192614.72526899999</v>
      </c>
      <c r="CA38" s="590">
        <f t="shared" si="5"/>
        <v>72684.726922999995</v>
      </c>
      <c r="CB38" s="590">
        <f t="shared" si="5"/>
        <v>64785.303600000007</v>
      </c>
      <c r="CC38" s="590">
        <f t="shared" si="5"/>
        <v>68351.885809999992</v>
      </c>
      <c r="CD38" s="590">
        <f t="shared" si="5"/>
        <v>205821.91633299994</v>
      </c>
      <c r="CE38" s="590">
        <f t="shared" si="5"/>
        <v>72017.759055999995</v>
      </c>
      <c r="CF38" s="590">
        <f t="shared" si="5"/>
        <v>72646.749721999979</v>
      </c>
      <c r="CG38" s="590">
        <f t="shared" si="5"/>
        <v>75948.047618000011</v>
      </c>
      <c r="CH38" s="590">
        <f t="shared" si="5"/>
        <v>220612.55639600003</v>
      </c>
      <c r="CI38" s="300">
        <f t="shared" si="5"/>
        <v>811669.97056500008</v>
      </c>
      <c r="CJ38" s="590">
        <f t="shared" si="5"/>
        <v>70564.824724000006</v>
      </c>
      <c r="CK38" s="590">
        <f t="shared" si="5"/>
        <v>66048.965866999992</v>
      </c>
      <c r="CL38" s="590">
        <f t="shared" si="5"/>
        <v>70622.161626000001</v>
      </c>
      <c r="CM38" s="590">
        <f t="shared" si="5"/>
        <v>207235.95221600003</v>
      </c>
      <c r="CN38" s="590">
        <f t="shared" si="5"/>
        <v>74692.497766</v>
      </c>
      <c r="CO38" s="590">
        <f t="shared" si="5"/>
        <v>77959.418057999996</v>
      </c>
      <c r="CP38" s="590">
        <f t="shared" si="5"/>
        <v>68030.222441999998</v>
      </c>
      <c r="CQ38" s="590">
        <f t="shared" si="5"/>
        <v>220682.13826399998</v>
      </c>
      <c r="CR38" s="590">
        <f t="shared" si="5"/>
        <v>77683.652597000008</v>
      </c>
      <c r="CS38" s="590">
        <f t="shared" si="5"/>
        <v>73886.345289000004</v>
      </c>
      <c r="CT38" s="590">
        <f t="shared" si="5"/>
        <v>73075.303489999977</v>
      </c>
      <c r="CU38" s="590">
        <f t="shared" si="5"/>
        <v>224645.30137599999</v>
      </c>
      <c r="CV38" s="590">
        <f t="shared" si="5"/>
        <v>77450.157145999983</v>
      </c>
      <c r="CW38" s="590">
        <f t="shared" si="5"/>
        <v>75239.123116000017</v>
      </c>
      <c r="CX38" s="590">
        <f t="shared" si="5"/>
        <v>80604.907833999998</v>
      </c>
      <c r="CY38" s="590">
        <f t="shared" si="5"/>
        <v>233294.18809400001</v>
      </c>
      <c r="CZ38" s="300">
        <f t="shared" si="5"/>
        <v>885857.57995200006</v>
      </c>
      <c r="DA38" s="434" t="s">
        <v>2479</v>
      </c>
      <c r="DB38" s="299" t="s">
        <v>2478</v>
      </c>
      <c r="DH38" s="40"/>
      <c r="DI38" s="40"/>
      <c r="DJ38" s="41"/>
      <c r="DK38" s="41"/>
      <c r="DL38" s="41"/>
    </row>
    <row r="39" spans="1:116" s="230" customFormat="1" ht="18" customHeight="1" x14ac:dyDescent="0.5">
      <c r="A39" s="299"/>
      <c r="B39" s="433" t="s">
        <v>2481</v>
      </c>
      <c r="C39" s="589">
        <v>653.71431999999993</v>
      </c>
      <c r="D39" s="590">
        <v>650.67664000000002</v>
      </c>
      <c r="E39" s="590">
        <v>717.79535199999998</v>
      </c>
      <c r="F39" s="590">
        <v>2022.186312</v>
      </c>
      <c r="G39" s="590">
        <v>515.10221999999999</v>
      </c>
      <c r="H39" s="590">
        <v>1597.1349270000001</v>
      </c>
      <c r="I39" s="590">
        <v>731.70281599999998</v>
      </c>
      <c r="J39" s="590">
        <v>2843.9399629999998</v>
      </c>
      <c r="K39" s="590">
        <v>672.58963900000003</v>
      </c>
      <c r="L39" s="590">
        <v>675.63708300000008</v>
      </c>
      <c r="M39" s="590">
        <v>634.61305600000003</v>
      </c>
      <c r="N39" s="590">
        <v>1982.839778</v>
      </c>
      <c r="O39" s="590">
        <v>674.55461200000002</v>
      </c>
      <c r="P39" s="590">
        <v>867.18454300000008</v>
      </c>
      <c r="Q39" s="590">
        <v>1201.3332890000001</v>
      </c>
      <c r="R39" s="590">
        <v>2743.0724439999999</v>
      </c>
      <c r="S39" s="432">
        <v>9592.0384969999996</v>
      </c>
      <c r="T39" s="590">
        <v>932.568307</v>
      </c>
      <c r="U39" s="590">
        <v>676.47474899999997</v>
      </c>
      <c r="V39" s="590">
        <v>783.85757899999999</v>
      </c>
      <c r="W39" s="590">
        <v>2392.900635</v>
      </c>
      <c r="X39" s="590">
        <v>739.44402600000001</v>
      </c>
      <c r="Y39" s="590">
        <v>875.02754100000004</v>
      </c>
      <c r="Z39" s="590">
        <v>693.99137199999996</v>
      </c>
      <c r="AA39" s="590">
        <v>2308.462939</v>
      </c>
      <c r="AB39" s="590">
        <v>1062.170118</v>
      </c>
      <c r="AC39" s="590">
        <v>798.13198799999998</v>
      </c>
      <c r="AD39" s="590">
        <v>819.31303100000002</v>
      </c>
      <c r="AE39" s="590">
        <v>2679.6151369999998</v>
      </c>
      <c r="AF39" s="590">
        <v>998.81901100000005</v>
      </c>
      <c r="AG39" s="590">
        <v>810.45206900000005</v>
      </c>
      <c r="AH39" s="590">
        <v>981.73054999999999</v>
      </c>
      <c r="AI39" s="590">
        <v>2791.0016299999997</v>
      </c>
      <c r="AJ39" s="300">
        <v>10171.980341</v>
      </c>
      <c r="AK39" s="590">
        <v>966.80848800000001</v>
      </c>
      <c r="AL39" s="590">
        <v>1038.2422980000001</v>
      </c>
      <c r="AM39" s="590">
        <v>1045.152583</v>
      </c>
      <c r="AN39" s="590">
        <v>3050.2033700000002</v>
      </c>
      <c r="AO39" s="590">
        <v>1074.121707</v>
      </c>
      <c r="AP39" s="590">
        <v>1525.2945149999998</v>
      </c>
      <c r="AQ39" s="590">
        <v>1385.378029</v>
      </c>
      <c r="AR39" s="590">
        <v>3984.7942499999999</v>
      </c>
      <c r="AS39" s="590">
        <v>2393.2249259999999</v>
      </c>
      <c r="AT39" s="590">
        <v>1182.294817</v>
      </c>
      <c r="AU39" s="590">
        <v>1181.16344</v>
      </c>
      <c r="AV39" s="590">
        <v>4756.6831820000007</v>
      </c>
      <c r="AW39" s="590">
        <v>1227.6758219999999</v>
      </c>
      <c r="AX39" s="590">
        <v>1345.1420639999999</v>
      </c>
      <c r="AY39" s="590">
        <v>1742.6845210000001</v>
      </c>
      <c r="AZ39" s="590">
        <v>4315.5024069999999</v>
      </c>
      <c r="BA39" s="557">
        <v>16107.183208</v>
      </c>
      <c r="BB39" s="590">
        <v>2353.375145</v>
      </c>
      <c r="BC39" s="590">
        <v>1099.0046159999999</v>
      </c>
      <c r="BD39" s="590">
        <v>1556.3494370000001</v>
      </c>
      <c r="BE39" s="590">
        <v>5008.729198</v>
      </c>
      <c r="BF39" s="590">
        <v>1562.2455169999998</v>
      </c>
      <c r="BG39" s="590">
        <v>1296.955189</v>
      </c>
      <c r="BH39" s="590">
        <v>1448.330839</v>
      </c>
      <c r="BI39" s="590">
        <v>4307.5315449999998</v>
      </c>
      <c r="BJ39" s="590">
        <v>1153.3925230000002</v>
      </c>
      <c r="BK39" s="590">
        <v>1539.7506229999999</v>
      </c>
      <c r="BL39" s="590">
        <v>1167.2327540000001</v>
      </c>
      <c r="BM39" s="590">
        <v>3860.3759</v>
      </c>
      <c r="BN39" s="590">
        <v>1225.997124</v>
      </c>
      <c r="BO39" s="590">
        <v>1492.0343</v>
      </c>
      <c r="BP39" s="590">
        <v>1419.2089040000001</v>
      </c>
      <c r="BQ39" s="590">
        <v>4137.2403279999999</v>
      </c>
      <c r="BR39" s="432">
        <v>17313.876970999998</v>
      </c>
      <c r="BS39" s="590">
        <v>1408.965547</v>
      </c>
      <c r="BT39" s="590">
        <v>1382.9024259999999</v>
      </c>
      <c r="BU39" s="590">
        <v>2385.6266059999998</v>
      </c>
      <c r="BV39" s="590">
        <v>5177.4945790000002</v>
      </c>
      <c r="BW39" s="590">
        <v>1347.8740339999999</v>
      </c>
      <c r="BX39" s="590">
        <v>2128.454714</v>
      </c>
      <c r="BY39" s="590">
        <v>1618.2976570000001</v>
      </c>
      <c r="BZ39" s="590">
        <v>5094.6264050000009</v>
      </c>
      <c r="CA39" s="590">
        <v>1578.6466519999999</v>
      </c>
      <c r="CB39" s="590">
        <v>1724.0309990000001</v>
      </c>
      <c r="CC39" s="590">
        <v>1548.4022500000001</v>
      </c>
      <c r="CD39" s="590">
        <v>4851.0799009999992</v>
      </c>
      <c r="CE39" s="590">
        <v>1605.3584049999999</v>
      </c>
      <c r="CF39" s="590">
        <v>1974.8635630000001</v>
      </c>
      <c r="CG39" s="590">
        <v>2832.6983049999999</v>
      </c>
      <c r="CH39" s="590">
        <v>6412.9202729999997</v>
      </c>
      <c r="CI39" s="300">
        <v>21536.121158000002</v>
      </c>
      <c r="CJ39" s="590">
        <v>2420.0526359999999</v>
      </c>
      <c r="CK39" s="590">
        <v>1873.9004850000001</v>
      </c>
      <c r="CL39" s="590">
        <v>2754.729769</v>
      </c>
      <c r="CM39" s="590">
        <v>7048.6828880000003</v>
      </c>
      <c r="CN39" s="590">
        <v>1665.986821</v>
      </c>
      <c r="CO39" s="590">
        <v>2262.9600730000002</v>
      </c>
      <c r="CP39" s="590">
        <v>1705.5426500000001</v>
      </c>
      <c r="CQ39" s="590">
        <v>5634.4895450000004</v>
      </c>
      <c r="CR39" s="590">
        <v>1931.0178409999999</v>
      </c>
      <c r="CS39" s="590">
        <v>1946.1667</v>
      </c>
      <c r="CT39" s="590">
        <v>1487.0436130000001</v>
      </c>
      <c r="CU39" s="590">
        <v>5364.228153</v>
      </c>
      <c r="CV39" s="590">
        <v>1615.892376</v>
      </c>
      <c r="CW39" s="590">
        <v>1837.525144</v>
      </c>
      <c r="CX39" s="590">
        <v>1785.107465</v>
      </c>
      <c r="CY39" s="590">
        <v>5238.524985</v>
      </c>
      <c r="CZ39" s="300">
        <v>23285.925566999998</v>
      </c>
      <c r="DA39" s="434" t="s">
        <v>2482</v>
      </c>
      <c r="DB39" s="299"/>
      <c r="DH39" s="40"/>
      <c r="DI39" s="40"/>
      <c r="DJ39" s="41"/>
      <c r="DK39" s="41"/>
      <c r="DL39" s="41"/>
    </row>
    <row r="40" spans="1:116" ht="18" customHeight="1" x14ac:dyDescent="0.5">
      <c r="A40" s="269"/>
      <c r="B40" s="427" t="s">
        <v>22</v>
      </c>
      <c r="C40" s="561">
        <v>105467.523642</v>
      </c>
      <c r="D40" s="423">
        <v>96972.197264000002</v>
      </c>
      <c r="E40" s="423">
        <v>107020.04754299999</v>
      </c>
      <c r="F40" s="423">
        <v>309459.76844900002</v>
      </c>
      <c r="G40" s="423">
        <v>102742.24871299999</v>
      </c>
      <c r="H40" s="423">
        <v>99038.573854000002</v>
      </c>
      <c r="I40" s="423">
        <v>93273.326453999995</v>
      </c>
      <c r="J40" s="423">
        <v>295054.14902100002</v>
      </c>
      <c r="K40" s="423">
        <v>92644.128244000007</v>
      </c>
      <c r="L40" s="423">
        <v>102876.802427</v>
      </c>
      <c r="M40" s="423">
        <v>104094.875476</v>
      </c>
      <c r="N40" s="423">
        <v>299615.806147</v>
      </c>
      <c r="O40" s="423">
        <v>103945.298025</v>
      </c>
      <c r="P40" s="423">
        <v>95007.922730000006</v>
      </c>
      <c r="Q40" s="423">
        <v>96986.185863999999</v>
      </c>
      <c r="R40" s="423">
        <v>295939.40661900002</v>
      </c>
      <c r="S40" s="423">
        <v>1200069.1302360001</v>
      </c>
      <c r="T40" s="561">
        <v>94925.569273000001</v>
      </c>
      <c r="U40" s="423">
        <v>96284.031870999999</v>
      </c>
      <c r="V40" s="423">
        <v>103954.535999</v>
      </c>
      <c r="W40" s="423">
        <v>295164.13714300003</v>
      </c>
      <c r="X40" s="423">
        <v>101376.396297</v>
      </c>
      <c r="Y40" s="423">
        <v>105218.173534</v>
      </c>
      <c r="Z40" s="423">
        <v>88815.643414000006</v>
      </c>
      <c r="AA40" s="423">
        <v>295410.21324499999</v>
      </c>
      <c r="AB40" s="423">
        <v>94993.831420999995</v>
      </c>
      <c r="AC40" s="423">
        <v>93003.985293999998</v>
      </c>
      <c r="AD40" s="423">
        <v>88959.809137999997</v>
      </c>
      <c r="AE40" s="423">
        <v>276957.62585299998</v>
      </c>
      <c r="AF40" s="423">
        <v>93027.053144000005</v>
      </c>
      <c r="AG40" s="423">
        <v>90702.607344999997</v>
      </c>
      <c r="AH40" s="423">
        <v>94361.094498999999</v>
      </c>
      <c r="AI40" s="423">
        <v>278090.75498799997</v>
      </c>
      <c r="AJ40" s="298">
        <v>1145622.731229</v>
      </c>
      <c r="AK40" s="561">
        <v>98209.608294999998</v>
      </c>
      <c r="AL40" s="423">
        <v>94615.242115999994</v>
      </c>
      <c r="AM40" s="423">
        <v>94816.862760000004</v>
      </c>
      <c r="AN40" s="423">
        <v>287641.71317100001</v>
      </c>
      <c r="AO40" s="423">
        <v>92534.983179999996</v>
      </c>
      <c r="AP40" s="423">
        <v>90288.554397999993</v>
      </c>
      <c r="AQ40" s="423">
        <v>91901.015167000005</v>
      </c>
      <c r="AR40" s="423">
        <v>274724.552746</v>
      </c>
      <c r="AS40" s="423">
        <v>101865.3953</v>
      </c>
      <c r="AT40" s="423">
        <v>98577.291414000007</v>
      </c>
      <c r="AU40" s="423">
        <v>101166.482462</v>
      </c>
      <c r="AV40" s="423">
        <v>301609.16917499999</v>
      </c>
      <c r="AW40" s="423">
        <v>104189.279416</v>
      </c>
      <c r="AX40" s="423">
        <v>100278.417539</v>
      </c>
      <c r="AY40" s="423">
        <v>101528.060174</v>
      </c>
      <c r="AZ40" s="423">
        <v>305995.75712800003</v>
      </c>
      <c r="BA40" s="558">
        <v>1169971.1922210001</v>
      </c>
      <c r="BB40" s="423">
        <v>66071.600479000001</v>
      </c>
      <c r="BC40" s="423">
        <v>56195.934169</v>
      </c>
      <c r="BD40" s="423">
        <v>66686.295026000007</v>
      </c>
      <c r="BE40" s="423">
        <v>188953.82967400001</v>
      </c>
      <c r="BF40" s="423">
        <v>61116.955199000004</v>
      </c>
      <c r="BG40" s="423">
        <v>68437.407315000004</v>
      </c>
      <c r="BH40" s="423">
        <v>60800.478174999997</v>
      </c>
      <c r="BI40" s="423">
        <v>190354.840689</v>
      </c>
      <c r="BJ40" s="423">
        <v>66794.125732</v>
      </c>
      <c r="BK40" s="423">
        <v>67436.825349000006</v>
      </c>
      <c r="BL40" s="423">
        <v>60754.793618999996</v>
      </c>
      <c r="BM40" s="423">
        <v>194985.74470000001</v>
      </c>
      <c r="BN40" s="423">
        <v>74866.783806000007</v>
      </c>
      <c r="BO40" s="423">
        <v>64663.487847999997</v>
      </c>
      <c r="BP40" s="423">
        <v>62199.571830000001</v>
      </c>
      <c r="BQ40" s="423">
        <v>201729.84348400001</v>
      </c>
      <c r="BR40" s="423">
        <v>776024.258547</v>
      </c>
      <c r="BS40" s="561">
        <v>66831.901641999997</v>
      </c>
      <c r="BT40" s="423">
        <v>66899.471162999995</v>
      </c>
      <c r="BU40" s="423">
        <v>73883.478417999999</v>
      </c>
      <c r="BV40" s="423">
        <v>207614.85122300001</v>
      </c>
      <c r="BW40" s="423">
        <v>64363.522628999999</v>
      </c>
      <c r="BX40" s="423">
        <v>75099.337362000006</v>
      </c>
      <c r="BY40" s="423">
        <v>68834.009336000003</v>
      </c>
      <c r="BZ40" s="423">
        <v>208296.86932699999</v>
      </c>
      <c r="CA40" s="423">
        <v>77487.681439000007</v>
      </c>
      <c r="CB40" s="423">
        <v>69725.233445000005</v>
      </c>
      <c r="CC40" s="423">
        <v>73325.746727999998</v>
      </c>
      <c r="CD40" s="423">
        <v>220538.661612</v>
      </c>
      <c r="CE40" s="423">
        <v>76801.991435000004</v>
      </c>
      <c r="CF40" s="423">
        <v>77574.821186999994</v>
      </c>
      <c r="CG40" s="423">
        <v>82196.335944999999</v>
      </c>
      <c r="CH40" s="423">
        <v>236573.148567</v>
      </c>
      <c r="CI40" s="298">
        <v>873023.53072899999</v>
      </c>
      <c r="CJ40" s="561">
        <v>76379.087992000001</v>
      </c>
      <c r="CK40" s="423">
        <v>71421.906856000001</v>
      </c>
      <c r="CL40" s="423">
        <v>76806.841350000002</v>
      </c>
      <c r="CM40" s="423">
        <v>224607.836198</v>
      </c>
      <c r="CN40" s="423">
        <v>79875.115290000002</v>
      </c>
      <c r="CO40" s="423">
        <v>84219.996337000004</v>
      </c>
      <c r="CP40" s="423">
        <v>72654.631168000007</v>
      </c>
      <c r="CQ40" s="423">
        <v>236749.742795</v>
      </c>
      <c r="CR40" s="423">
        <v>82719.401320999998</v>
      </c>
      <c r="CS40" s="423">
        <v>78834.551886000001</v>
      </c>
      <c r="CT40" s="423">
        <v>77463.600111000007</v>
      </c>
      <c r="CU40" s="423">
        <v>239017.55331799999</v>
      </c>
      <c r="CV40" s="423">
        <v>82814.408815000003</v>
      </c>
      <c r="CW40" s="423">
        <v>80221.918938000003</v>
      </c>
      <c r="CX40" s="423">
        <v>86413.700343000004</v>
      </c>
      <c r="CY40" s="423">
        <v>249450.02809499999</v>
      </c>
      <c r="CZ40" s="298">
        <v>949825.16040699999</v>
      </c>
      <c r="DA40" s="431" t="s">
        <v>243</v>
      </c>
      <c r="DB40" s="270"/>
      <c r="DE40" s="232"/>
      <c r="DF40" s="232"/>
    </row>
    <row r="41" spans="1:116" ht="18" customHeight="1" x14ac:dyDescent="0.5">
      <c r="A41" s="90" t="s">
        <v>993</v>
      </c>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B41" s="91" t="s">
        <v>994</v>
      </c>
      <c r="DE41" s="232"/>
      <c r="DF41" s="232"/>
    </row>
    <row r="42" spans="1:116" x14ac:dyDescent="0.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E42" s="232"/>
      <c r="DF42" s="232"/>
    </row>
    <row r="43" spans="1:116" x14ac:dyDescent="0.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E43" s="232"/>
      <c r="DF43" s="232"/>
    </row>
    <row r="44" spans="1:116" x14ac:dyDescent="0.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E44" s="232"/>
      <c r="DF44" s="232"/>
    </row>
    <row r="45" spans="1:116" x14ac:dyDescent="0.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E45" s="232"/>
      <c r="DF45" s="232"/>
    </row>
    <row r="46" spans="1:116" x14ac:dyDescent="0.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E46" s="232"/>
      <c r="DF46" s="232"/>
    </row>
    <row r="47" spans="1:116" x14ac:dyDescent="0.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E47" s="232"/>
      <c r="DF47" s="232"/>
    </row>
    <row r="48" spans="1:116" x14ac:dyDescent="0.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E48" s="232"/>
      <c r="DF48" s="232"/>
    </row>
    <row r="49" spans="1:110" x14ac:dyDescent="0.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E49" s="232"/>
      <c r="DF49" s="232"/>
    </row>
    <row r="50" spans="1:110" x14ac:dyDescent="0.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E50" s="232"/>
      <c r="DF50" s="232"/>
    </row>
    <row r="51" spans="1:110" x14ac:dyDescent="0.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E51" s="232"/>
      <c r="DF51" s="232"/>
    </row>
    <row r="52" spans="1:110" x14ac:dyDescent="0.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E52" s="232"/>
      <c r="DF52" s="232"/>
    </row>
    <row r="53" spans="1:110" x14ac:dyDescent="0.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E53" s="232"/>
      <c r="DF53" s="232"/>
    </row>
    <row r="54" spans="1:110" x14ac:dyDescent="0.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E54" s="232"/>
      <c r="DF54" s="232"/>
    </row>
    <row r="55" spans="1:110" x14ac:dyDescent="0.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E55" s="232"/>
      <c r="DF55" s="232"/>
    </row>
    <row r="56" spans="1:110" x14ac:dyDescent="0.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E56" s="232"/>
      <c r="DF56" s="232"/>
    </row>
    <row r="57" spans="1:110" x14ac:dyDescent="0.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E57" s="232"/>
      <c r="DF57" s="232"/>
    </row>
    <row r="58" spans="1:110" x14ac:dyDescent="0.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E58" s="232"/>
      <c r="DF58" s="232"/>
    </row>
    <row r="59" spans="1:110" x14ac:dyDescent="0.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E59" s="232"/>
      <c r="DF59" s="232"/>
    </row>
    <row r="60" spans="1:110" x14ac:dyDescent="0.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E60" s="232"/>
      <c r="DF60" s="232"/>
    </row>
    <row r="61" spans="1:110" x14ac:dyDescent="0.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E61" s="232"/>
      <c r="DF61" s="232"/>
    </row>
    <row r="62" spans="1:110" x14ac:dyDescent="0.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E62" s="232"/>
      <c r="DF62" s="232"/>
    </row>
    <row r="63" spans="1:110" x14ac:dyDescent="0.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E63" s="232"/>
      <c r="DF63" s="232"/>
    </row>
    <row r="64" spans="1:110" x14ac:dyDescent="0.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E64" s="232"/>
      <c r="DF64" s="232"/>
    </row>
    <row r="65" spans="1:110" x14ac:dyDescent="0.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E65" s="232"/>
      <c r="DF65" s="232"/>
    </row>
    <row r="66" spans="1:110" x14ac:dyDescent="0.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E66" s="232"/>
      <c r="DF66" s="232"/>
    </row>
    <row r="67" spans="1:110" x14ac:dyDescent="0.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E67" s="232"/>
      <c r="DF67" s="232"/>
    </row>
    <row r="68" spans="1:110" x14ac:dyDescent="0.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E68" s="232"/>
      <c r="DF68" s="232"/>
    </row>
    <row r="69" spans="1:110" x14ac:dyDescent="0.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E69" s="232"/>
      <c r="DF69" s="232"/>
    </row>
    <row r="70" spans="1:110" x14ac:dyDescent="0.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E70" s="232"/>
      <c r="DF70" s="232"/>
    </row>
    <row r="71" spans="1:110" x14ac:dyDescent="0.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E71" s="232"/>
      <c r="DF71" s="232"/>
    </row>
    <row r="72" spans="1:110" x14ac:dyDescent="0.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E72" s="232"/>
      <c r="DF72" s="232"/>
    </row>
    <row r="73" spans="1:110" x14ac:dyDescent="0.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E73" s="232"/>
      <c r="DF73" s="232"/>
    </row>
    <row r="74" spans="1:110" x14ac:dyDescent="0.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E74" s="232"/>
      <c r="DF74" s="232"/>
    </row>
    <row r="75" spans="1:110" x14ac:dyDescent="0.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E75" s="232"/>
      <c r="DF75" s="232"/>
    </row>
    <row r="76" spans="1:110" x14ac:dyDescent="0.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E76" s="232"/>
      <c r="DF76" s="232"/>
    </row>
    <row r="77" spans="1:110" x14ac:dyDescent="0.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E77" s="232"/>
      <c r="DF77" s="232"/>
    </row>
    <row r="78" spans="1:110" x14ac:dyDescent="0.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E78" s="232"/>
      <c r="DF78" s="232"/>
    </row>
    <row r="79" spans="1:110" x14ac:dyDescent="0.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E79" s="232"/>
      <c r="DF79" s="232"/>
    </row>
    <row r="80" spans="1:110" x14ac:dyDescent="0.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E80" s="232"/>
      <c r="DF80" s="232"/>
    </row>
    <row r="81" spans="1:110" x14ac:dyDescent="0.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E81" s="232"/>
      <c r="DF81" s="232"/>
    </row>
    <row r="82" spans="1:110"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E82" s="232"/>
      <c r="DF82" s="232"/>
    </row>
    <row r="83" spans="1:110"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E83" s="232"/>
      <c r="DF83" s="232"/>
    </row>
    <row r="84" spans="1:110"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E84" s="232"/>
      <c r="DF84" s="232"/>
    </row>
    <row r="85" spans="1:110"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E85" s="232"/>
      <c r="DF85" s="232"/>
    </row>
    <row r="86" spans="1:110"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E86" s="232"/>
      <c r="DF86" s="232"/>
    </row>
    <row r="87" spans="1:110"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E87" s="232"/>
      <c r="DF87" s="232"/>
    </row>
    <row r="88" spans="1:110"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E88" s="232"/>
      <c r="DF88" s="232"/>
    </row>
    <row r="89" spans="1:110"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E89" s="232"/>
      <c r="DF89" s="232"/>
    </row>
    <row r="90" spans="1:110"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E90" s="232"/>
      <c r="DF90" s="232"/>
    </row>
    <row r="91" spans="1:110"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E91" s="232"/>
      <c r="DF91" s="232"/>
    </row>
    <row r="92" spans="1:110" x14ac:dyDescent="0.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E92" s="232"/>
      <c r="DF92" s="232"/>
    </row>
    <row r="93" spans="1:110" x14ac:dyDescent="0.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E93" s="232"/>
      <c r="DF93" s="232"/>
    </row>
    <row r="94" spans="1:110" x14ac:dyDescent="0.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E94" s="232"/>
      <c r="DF94" s="232"/>
    </row>
    <row r="95" spans="1:110" x14ac:dyDescent="0.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E95" s="232"/>
      <c r="DF95" s="232"/>
    </row>
    <row r="96" spans="1:110" x14ac:dyDescent="0.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E96" s="232"/>
      <c r="DF96" s="232"/>
    </row>
    <row r="97" spans="1:110" x14ac:dyDescent="0.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E97" s="232"/>
      <c r="DF97" s="232"/>
    </row>
    <row r="98" spans="1:110" x14ac:dyDescent="0.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E98" s="232"/>
      <c r="DF98" s="232"/>
    </row>
    <row r="99" spans="1:110" x14ac:dyDescent="0.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E99" s="232"/>
      <c r="DF99" s="232"/>
    </row>
    <row r="100" spans="1:110" x14ac:dyDescent="0.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E100" s="232"/>
      <c r="DF100" s="232"/>
    </row>
    <row r="101" spans="1:110" x14ac:dyDescent="0.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E101" s="232"/>
      <c r="DF101" s="232"/>
    </row>
    <row r="102" spans="1:110" x14ac:dyDescent="0.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E102" s="232"/>
      <c r="DF102" s="232"/>
    </row>
    <row r="103" spans="1:110" x14ac:dyDescent="0.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E103" s="232"/>
      <c r="DF103" s="232"/>
    </row>
    <row r="104" spans="1:110" x14ac:dyDescent="0.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E104" s="232"/>
      <c r="DF104" s="232"/>
    </row>
    <row r="105" spans="1:110" x14ac:dyDescent="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E105" s="232"/>
      <c r="DF105" s="232"/>
    </row>
    <row r="106" spans="1:110" x14ac:dyDescent="0.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E106" s="232"/>
      <c r="DF106" s="232"/>
    </row>
    <row r="107" spans="1:110" x14ac:dyDescent="0.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E107" s="232"/>
      <c r="DF107" s="232"/>
    </row>
    <row r="108" spans="1:110" x14ac:dyDescent="0.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E108" s="232"/>
      <c r="DF108" s="232"/>
    </row>
    <row r="109" spans="1:110" x14ac:dyDescent="0.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E109" s="232"/>
      <c r="DF109" s="232"/>
    </row>
    <row r="110" spans="1:110" x14ac:dyDescent="0.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E110" s="232"/>
      <c r="DF110" s="232"/>
    </row>
    <row r="111" spans="1:110" x14ac:dyDescent="0.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E111" s="232"/>
      <c r="DF111" s="232"/>
    </row>
    <row r="112" spans="1:110" x14ac:dyDescent="0.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E112" s="232"/>
      <c r="DF112" s="232"/>
    </row>
    <row r="113" spans="1:110" x14ac:dyDescent="0.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E113" s="232"/>
      <c r="DF113" s="232"/>
    </row>
    <row r="114" spans="1:110" x14ac:dyDescent="0.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E114" s="232"/>
      <c r="DF114" s="232"/>
    </row>
    <row r="115" spans="1:110" x14ac:dyDescent="0.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E115" s="232"/>
      <c r="DF115" s="232"/>
    </row>
  </sheetData>
  <mergeCells count="6">
    <mergeCell ref="DB4:DB5"/>
    <mergeCell ref="A4:A5"/>
    <mergeCell ref="B4:B5"/>
    <mergeCell ref="DA4:DA5"/>
    <mergeCell ref="C4:BA4"/>
    <mergeCell ref="BB4:CZ4"/>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108AE-4102-4493-8F23-8AB1DCE8E972}">
  <sheetPr>
    <tabColor rgb="FF9BA8C2"/>
    <pageSetUpPr autoPageBreaks="0"/>
  </sheetPr>
  <dimension ref="A1:BM91"/>
  <sheetViews>
    <sheetView showGridLines="0" rightToLeft="1" zoomScaleNormal="100" workbookViewId="0"/>
  </sheetViews>
  <sheetFormatPr defaultColWidth="8.88671875" defaultRowHeight="18" outlineLevelCol="2" x14ac:dyDescent="0.5"/>
  <cols>
    <col min="1" max="1" width="5.44140625" style="232" customWidth="1"/>
    <col min="2" max="2" width="32.33203125" style="232" customWidth="1"/>
    <col min="3" max="5" width="6.6640625" style="232" hidden="1" customWidth="1" outlineLevel="2"/>
    <col min="6" max="6" width="6.6640625" style="232" hidden="1" customWidth="1" outlineLevel="1"/>
    <col min="7" max="9" width="6.6640625" style="232" hidden="1" customWidth="1" outlineLevel="2"/>
    <col min="10" max="10" width="6.6640625" style="232" hidden="1" customWidth="1" outlineLevel="1"/>
    <col min="11" max="13" width="6.6640625" style="232" hidden="1" customWidth="1" outlineLevel="2"/>
    <col min="14" max="14" width="6.6640625" style="232" hidden="1" customWidth="1" outlineLevel="1"/>
    <col min="15" max="17" width="6.6640625" style="232" hidden="1" customWidth="1" outlineLevel="2"/>
    <col min="18" max="18" width="6.6640625" style="232" hidden="1" customWidth="1" outlineLevel="1"/>
    <col min="19" max="19" width="11.109375" style="232" customWidth="1" collapsed="1"/>
    <col min="20" max="22" width="6.6640625" style="232" hidden="1" customWidth="1" outlineLevel="2"/>
    <col min="23" max="23" width="6.6640625" style="232" hidden="1" customWidth="1" outlineLevel="1"/>
    <col min="24" max="26" width="6.6640625" style="232" hidden="1" customWidth="1" outlineLevel="2"/>
    <col min="27" max="27" width="6.6640625" style="232" hidden="1" customWidth="1" outlineLevel="1"/>
    <col min="28" max="30" width="6.6640625" style="232" hidden="1" customWidth="1" outlineLevel="2"/>
    <col min="31" max="31" width="6.6640625" style="232" hidden="1" customWidth="1" outlineLevel="1"/>
    <col min="32" max="34" width="6.6640625" style="232" hidden="1" customWidth="1" outlineLevel="2"/>
    <col min="35" max="35" width="6.6640625" style="232" hidden="1" customWidth="1" outlineLevel="1"/>
    <col min="36" max="36" width="11.109375" style="232" customWidth="1" collapsed="1"/>
    <col min="37" max="39" width="6.6640625" style="232" hidden="1" customWidth="1" outlineLevel="2"/>
    <col min="40" max="40" width="6.6640625" style="232" hidden="1" customWidth="1" outlineLevel="1"/>
    <col min="41" max="43" width="6.6640625" style="232" hidden="1" customWidth="1" outlineLevel="2"/>
    <col min="44" max="44" width="6.6640625" style="232" hidden="1" customWidth="1" outlineLevel="1"/>
    <col min="45" max="47" width="6.6640625" style="232" hidden="1" customWidth="1" outlineLevel="2"/>
    <col min="48" max="48" width="6.6640625" style="232" hidden="1" customWidth="1" outlineLevel="1"/>
    <col min="49" max="51" width="6.6640625" style="232" hidden="1" customWidth="1" outlineLevel="2"/>
    <col min="52" max="52" width="6.6640625" style="232" hidden="1" customWidth="1" outlineLevel="1"/>
    <col min="53" max="53" width="11.109375" style="232" customWidth="1" collapsed="1"/>
    <col min="54" max="54" width="32.33203125" style="232" customWidth="1"/>
    <col min="55" max="55" width="5.44140625" style="232" customWidth="1"/>
    <col min="56" max="57" width="8.88671875" style="232"/>
    <col min="58" max="59" width="8.88671875" style="239"/>
    <col min="60" max="293" width="8.88671875" style="232"/>
    <col min="294" max="294" width="5.88671875" style="232" customWidth="1"/>
    <col min="295" max="295" width="32.88671875" style="232" customWidth="1"/>
    <col min="296" max="296" width="5.88671875" style="232" customWidth="1"/>
    <col min="297" max="297" width="32.88671875" style="232" customWidth="1"/>
    <col min="298" max="303" width="8.88671875" style="232"/>
    <col min="304" max="304" width="32.88671875" style="232" customWidth="1"/>
    <col min="305" max="305" width="5.88671875" style="232" customWidth="1"/>
    <col min="306" max="306" width="32.88671875" style="232" customWidth="1"/>
    <col min="307" max="307" width="5.88671875" style="232" customWidth="1"/>
    <col min="308" max="549" width="8.88671875" style="232"/>
    <col min="550" max="550" width="5.88671875" style="232" customWidth="1"/>
    <col min="551" max="551" width="32.88671875" style="232" customWidth="1"/>
    <col min="552" max="552" width="5.88671875" style="232" customWidth="1"/>
    <col min="553" max="553" width="32.88671875" style="232" customWidth="1"/>
    <col min="554" max="559" width="8.88671875" style="232"/>
    <col min="560" max="560" width="32.88671875" style="232" customWidth="1"/>
    <col min="561" max="561" width="5.88671875" style="232" customWidth="1"/>
    <col min="562" max="562" width="32.88671875" style="232" customWidth="1"/>
    <col min="563" max="563" width="5.88671875" style="232" customWidth="1"/>
    <col min="564" max="805" width="8.88671875" style="232"/>
    <col min="806" max="806" width="5.88671875" style="232" customWidth="1"/>
    <col min="807" max="807" width="32.88671875" style="232" customWidth="1"/>
    <col min="808" max="808" width="5.88671875" style="232" customWidth="1"/>
    <col min="809" max="809" width="32.88671875" style="232" customWidth="1"/>
    <col min="810" max="815" width="8.88671875" style="232"/>
    <col min="816" max="816" width="32.88671875" style="232" customWidth="1"/>
    <col min="817" max="817" width="5.88671875" style="232" customWidth="1"/>
    <col min="818" max="818" width="32.88671875" style="232" customWidth="1"/>
    <col min="819" max="819" width="5.88671875" style="232" customWidth="1"/>
    <col min="820" max="1061" width="8.88671875" style="232"/>
    <col min="1062" max="1062" width="5.88671875" style="232" customWidth="1"/>
    <col min="1063" max="1063" width="32.88671875" style="232" customWidth="1"/>
    <col min="1064" max="1064" width="5.88671875" style="232" customWidth="1"/>
    <col min="1065" max="1065" width="32.88671875" style="232" customWidth="1"/>
    <col min="1066" max="1071" width="8.88671875" style="232"/>
    <col min="1072" max="1072" width="32.88671875" style="232" customWidth="1"/>
    <col min="1073" max="1073" width="5.88671875" style="232" customWidth="1"/>
    <col min="1074" max="1074" width="32.88671875" style="232" customWidth="1"/>
    <col min="1075" max="1075" width="5.88671875" style="232" customWidth="1"/>
    <col min="1076" max="1317" width="8.88671875" style="232"/>
    <col min="1318" max="1318" width="5.88671875" style="232" customWidth="1"/>
    <col min="1319" max="1319" width="32.88671875" style="232" customWidth="1"/>
    <col min="1320" max="1320" width="5.88671875" style="232" customWidth="1"/>
    <col min="1321" max="1321" width="32.88671875" style="232" customWidth="1"/>
    <col min="1322" max="1327" width="8.88671875" style="232"/>
    <col min="1328" max="1328" width="32.88671875" style="232" customWidth="1"/>
    <col min="1329" max="1329" width="5.88671875" style="232" customWidth="1"/>
    <col min="1330" max="1330" width="32.88671875" style="232" customWidth="1"/>
    <col min="1331" max="1331" width="5.88671875" style="232" customWidth="1"/>
    <col min="1332" max="1573" width="8.88671875" style="232"/>
    <col min="1574" max="1574" width="5.88671875" style="232" customWidth="1"/>
    <col min="1575" max="1575" width="32.88671875" style="232" customWidth="1"/>
    <col min="1576" max="1576" width="5.88671875" style="232" customWidth="1"/>
    <col min="1577" max="1577" width="32.88671875" style="232" customWidth="1"/>
    <col min="1578" max="1583" width="8.88671875" style="232"/>
    <col min="1584" max="1584" width="32.88671875" style="232" customWidth="1"/>
    <col min="1585" max="1585" width="5.88671875" style="232" customWidth="1"/>
    <col min="1586" max="1586" width="32.88671875" style="232" customWidth="1"/>
    <col min="1587" max="1587" width="5.88671875" style="232" customWidth="1"/>
    <col min="1588" max="1829" width="8.88671875" style="232"/>
    <col min="1830" max="1830" width="5.88671875" style="232" customWidth="1"/>
    <col min="1831" max="1831" width="32.88671875" style="232" customWidth="1"/>
    <col min="1832" max="1832" width="5.88671875" style="232" customWidth="1"/>
    <col min="1833" max="1833" width="32.88671875" style="232" customWidth="1"/>
    <col min="1834" max="1839" width="8.88671875" style="232"/>
    <col min="1840" max="1840" width="32.88671875" style="232" customWidth="1"/>
    <col min="1841" max="1841" width="5.88671875" style="232" customWidth="1"/>
    <col min="1842" max="1842" width="32.88671875" style="232" customWidth="1"/>
    <col min="1843" max="1843" width="5.88671875" style="232" customWidth="1"/>
    <col min="1844" max="2085" width="8.88671875" style="232"/>
    <col min="2086" max="2086" width="5.88671875" style="232" customWidth="1"/>
    <col min="2087" max="2087" width="32.88671875" style="232" customWidth="1"/>
    <col min="2088" max="2088" width="5.88671875" style="232" customWidth="1"/>
    <col min="2089" max="2089" width="32.88671875" style="232" customWidth="1"/>
    <col min="2090" max="2095" width="8.88671875" style="232"/>
    <col min="2096" max="2096" width="32.88671875" style="232" customWidth="1"/>
    <col min="2097" max="2097" width="5.88671875" style="232" customWidth="1"/>
    <col min="2098" max="2098" width="32.88671875" style="232" customWidth="1"/>
    <col min="2099" max="2099" width="5.88671875" style="232" customWidth="1"/>
    <col min="2100" max="2341" width="8.88671875" style="232"/>
    <col min="2342" max="2342" width="5.88671875" style="232" customWidth="1"/>
    <col min="2343" max="2343" width="32.88671875" style="232" customWidth="1"/>
    <col min="2344" max="2344" width="5.88671875" style="232" customWidth="1"/>
    <col min="2345" max="2345" width="32.88671875" style="232" customWidth="1"/>
    <col min="2346" max="2351" width="8.88671875" style="232"/>
    <col min="2352" max="2352" width="32.88671875" style="232" customWidth="1"/>
    <col min="2353" max="2353" width="5.88671875" style="232" customWidth="1"/>
    <col min="2354" max="2354" width="32.88671875" style="232" customWidth="1"/>
    <col min="2355" max="2355" width="5.88671875" style="232" customWidth="1"/>
    <col min="2356" max="2597" width="8.88671875" style="232"/>
    <col min="2598" max="2598" width="5.88671875" style="232" customWidth="1"/>
    <col min="2599" max="2599" width="32.88671875" style="232" customWidth="1"/>
    <col min="2600" max="2600" width="5.88671875" style="232" customWidth="1"/>
    <col min="2601" max="2601" width="32.88671875" style="232" customWidth="1"/>
    <col min="2602" max="2607" width="8.88671875" style="232"/>
    <col min="2608" max="2608" width="32.88671875" style="232" customWidth="1"/>
    <col min="2609" max="2609" width="5.88671875" style="232" customWidth="1"/>
    <col min="2610" max="2610" width="32.88671875" style="232" customWidth="1"/>
    <col min="2611" max="2611" width="5.88671875" style="232" customWidth="1"/>
    <col min="2612" max="2853" width="8.88671875" style="232"/>
    <col min="2854" max="2854" width="5.88671875" style="232" customWidth="1"/>
    <col min="2855" max="2855" width="32.88671875" style="232" customWidth="1"/>
    <col min="2856" max="2856" width="5.88671875" style="232" customWidth="1"/>
    <col min="2857" max="2857" width="32.88671875" style="232" customWidth="1"/>
    <col min="2858" max="2863" width="8.88671875" style="232"/>
    <col min="2864" max="2864" width="32.88671875" style="232" customWidth="1"/>
    <col min="2865" max="2865" width="5.88671875" style="232" customWidth="1"/>
    <col min="2866" max="2866" width="32.88671875" style="232" customWidth="1"/>
    <col min="2867" max="2867" width="5.88671875" style="232" customWidth="1"/>
    <col min="2868" max="3109" width="8.88671875" style="232"/>
    <col min="3110" max="3110" width="5.88671875" style="232" customWidth="1"/>
    <col min="3111" max="3111" width="32.88671875" style="232" customWidth="1"/>
    <col min="3112" max="3112" width="5.88671875" style="232" customWidth="1"/>
    <col min="3113" max="3113" width="32.88671875" style="232" customWidth="1"/>
    <col min="3114" max="3119" width="8.88671875" style="232"/>
    <col min="3120" max="3120" width="32.88671875" style="232" customWidth="1"/>
    <col min="3121" max="3121" width="5.88671875" style="232" customWidth="1"/>
    <col min="3122" max="3122" width="32.88671875" style="232" customWidth="1"/>
    <col min="3123" max="3123" width="5.88671875" style="232" customWidth="1"/>
    <col min="3124" max="3365" width="8.88671875" style="232"/>
    <col min="3366" max="3366" width="5.88671875" style="232" customWidth="1"/>
    <col min="3367" max="3367" width="32.88671875" style="232" customWidth="1"/>
    <col min="3368" max="3368" width="5.88671875" style="232" customWidth="1"/>
    <col min="3369" max="3369" width="32.88671875" style="232" customWidth="1"/>
    <col min="3370" max="3375" width="8.88671875" style="232"/>
    <col min="3376" max="3376" width="32.88671875" style="232" customWidth="1"/>
    <col min="3377" max="3377" width="5.88671875" style="232" customWidth="1"/>
    <col min="3378" max="3378" width="32.88671875" style="232" customWidth="1"/>
    <col min="3379" max="3379" width="5.88671875" style="232" customWidth="1"/>
    <col min="3380" max="3621" width="8.88671875" style="232"/>
    <col min="3622" max="3622" width="5.88671875" style="232" customWidth="1"/>
    <col min="3623" max="3623" width="32.88671875" style="232" customWidth="1"/>
    <col min="3624" max="3624" width="5.88671875" style="232" customWidth="1"/>
    <col min="3625" max="3625" width="32.88671875" style="232" customWidth="1"/>
    <col min="3626" max="3631" width="8.88671875" style="232"/>
    <col min="3632" max="3632" width="32.88671875" style="232" customWidth="1"/>
    <col min="3633" max="3633" width="5.88671875" style="232" customWidth="1"/>
    <col min="3634" max="3634" width="32.88671875" style="232" customWidth="1"/>
    <col min="3635" max="3635" width="5.88671875" style="232" customWidth="1"/>
    <col min="3636" max="3877" width="8.88671875" style="232"/>
    <col min="3878" max="3878" width="5.88671875" style="232" customWidth="1"/>
    <col min="3879" max="3879" width="32.88671875" style="232" customWidth="1"/>
    <col min="3880" max="3880" width="5.88671875" style="232" customWidth="1"/>
    <col min="3881" max="3881" width="32.88671875" style="232" customWidth="1"/>
    <col min="3882" max="3887" width="8.88671875" style="232"/>
    <col min="3888" max="3888" width="32.88671875" style="232" customWidth="1"/>
    <col min="3889" max="3889" width="5.88671875" style="232" customWidth="1"/>
    <col min="3890" max="3890" width="32.88671875" style="232" customWidth="1"/>
    <col min="3891" max="3891" width="5.88671875" style="232" customWidth="1"/>
    <col min="3892" max="4133" width="8.88671875" style="232"/>
    <col min="4134" max="4134" width="5.88671875" style="232" customWidth="1"/>
    <col min="4135" max="4135" width="32.88671875" style="232" customWidth="1"/>
    <col min="4136" max="4136" width="5.88671875" style="232" customWidth="1"/>
    <col min="4137" max="4137" width="32.88671875" style="232" customWidth="1"/>
    <col min="4138" max="4143" width="8.88671875" style="232"/>
    <col min="4144" max="4144" width="32.88671875" style="232" customWidth="1"/>
    <col min="4145" max="4145" width="5.88671875" style="232" customWidth="1"/>
    <col min="4146" max="4146" width="32.88671875" style="232" customWidth="1"/>
    <col min="4147" max="4147" width="5.88671875" style="232" customWidth="1"/>
    <col min="4148" max="4389" width="8.88671875" style="232"/>
    <col min="4390" max="4390" width="5.88671875" style="232" customWidth="1"/>
    <col min="4391" max="4391" width="32.88671875" style="232" customWidth="1"/>
    <col min="4392" max="4392" width="5.88671875" style="232" customWidth="1"/>
    <col min="4393" max="4393" width="32.88671875" style="232" customWidth="1"/>
    <col min="4394" max="4399" width="8.88671875" style="232"/>
    <col min="4400" max="4400" width="32.88671875" style="232" customWidth="1"/>
    <col min="4401" max="4401" width="5.88671875" style="232" customWidth="1"/>
    <col min="4402" max="4402" width="32.88671875" style="232" customWidth="1"/>
    <col min="4403" max="4403" width="5.88671875" style="232" customWidth="1"/>
    <col min="4404" max="4645" width="8.88671875" style="232"/>
    <col min="4646" max="4646" width="5.88671875" style="232" customWidth="1"/>
    <col min="4647" max="4647" width="32.88671875" style="232" customWidth="1"/>
    <col min="4648" max="4648" width="5.88671875" style="232" customWidth="1"/>
    <col min="4649" max="4649" width="32.88671875" style="232" customWidth="1"/>
    <col min="4650" max="4655" width="8.88671875" style="232"/>
    <col min="4656" max="4656" width="32.88671875" style="232" customWidth="1"/>
    <col min="4657" max="4657" width="5.88671875" style="232" customWidth="1"/>
    <col min="4658" max="4658" width="32.88671875" style="232" customWidth="1"/>
    <col min="4659" max="4659" width="5.88671875" style="232" customWidth="1"/>
    <col min="4660" max="4901" width="8.88671875" style="232"/>
    <col min="4902" max="4902" width="5.88671875" style="232" customWidth="1"/>
    <col min="4903" max="4903" width="32.88671875" style="232" customWidth="1"/>
    <col min="4904" max="4904" width="5.88671875" style="232" customWidth="1"/>
    <col min="4905" max="4905" width="32.88671875" style="232" customWidth="1"/>
    <col min="4906" max="4911" width="8.88671875" style="232"/>
    <col min="4912" max="4912" width="32.88671875" style="232" customWidth="1"/>
    <col min="4913" max="4913" width="5.88671875" style="232" customWidth="1"/>
    <col min="4914" max="4914" width="32.88671875" style="232" customWidth="1"/>
    <col min="4915" max="4915" width="5.88671875" style="232" customWidth="1"/>
    <col min="4916" max="5157" width="8.88671875" style="232"/>
    <col min="5158" max="5158" width="5.88671875" style="232" customWidth="1"/>
    <col min="5159" max="5159" width="32.88671875" style="232" customWidth="1"/>
    <col min="5160" max="5160" width="5.88671875" style="232" customWidth="1"/>
    <col min="5161" max="5161" width="32.88671875" style="232" customWidth="1"/>
    <col min="5162" max="5167" width="8.88671875" style="232"/>
    <col min="5168" max="5168" width="32.88671875" style="232" customWidth="1"/>
    <col min="5169" max="5169" width="5.88671875" style="232" customWidth="1"/>
    <col min="5170" max="5170" width="32.88671875" style="232" customWidth="1"/>
    <col min="5171" max="5171" width="5.88671875" style="232" customWidth="1"/>
    <col min="5172" max="5413" width="8.88671875" style="232"/>
    <col min="5414" max="5414" width="5.88671875" style="232" customWidth="1"/>
    <col min="5415" max="5415" width="32.88671875" style="232" customWidth="1"/>
    <col min="5416" max="5416" width="5.88671875" style="232" customWidth="1"/>
    <col min="5417" max="5417" width="32.88671875" style="232" customWidth="1"/>
    <col min="5418" max="5423" width="8.88671875" style="232"/>
    <col min="5424" max="5424" width="32.88671875" style="232" customWidth="1"/>
    <col min="5425" max="5425" width="5.88671875" style="232" customWidth="1"/>
    <col min="5426" max="5426" width="32.88671875" style="232" customWidth="1"/>
    <col min="5427" max="5427" width="5.88671875" style="232" customWidth="1"/>
    <col min="5428" max="5669" width="8.88671875" style="232"/>
    <col min="5670" max="5670" width="5.88671875" style="232" customWidth="1"/>
    <col min="5671" max="5671" width="32.88671875" style="232" customWidth="1"/>
    <col min="5672" max="5672" width="5.88671875" style="232" customWidth="1"/>
    <col min="5673" max="5673" width="32.88671875" style="232" customWidth="1"/>
    <col min="5674" max="5679" width="8.88671875" style="232"/>
    <col min="5680" max="5680" width="32.88671875" style="232" customWidth="1"/>
    <col min="5681" max="5681" width="5.88671875" style="232" customWidth="1"/>
    <col min="5682" max="5682" width="32.88671875" style="232" customWidth="1"/>
    <col min="5683" max="5683" width="5.88671875" style="232" customWidth="1"/>
    <col min="5684" max="5925" width="8.88671875" style="232"/>
    <col min="5926" max="5926" width="5.88671875" style="232" customWidth="1"/>
    <col min="5927" max="5927" width="32.88671875" style="232" customWidth="1"/>
    <col min="5928" max="5928" width="5.88671875" style="232" customWidth="1"/>
    <col min="5929" max="5929" width="32.88671875" style="232" customWidth="1"/>
    <col min="5930" max="5935" width="8.88671875" style="232"/>
    <col min="5936" max="5936" width="32.88671875" style="232" customWidth="1"/>
    <col min="5937" max="5937" width="5.88671875" style="232" customWidth="1"/>
    <col min="5938" max="5938" width="32.88671875" style="232" customWidth="1"/>
    <col min="5939" max="5939" width="5.88671875" style="232" customWidth="1"/>
    <col min="5940" max="6181" width="8.88671875" style="232"/>
    <col min="6182" max="6182" width="5.88671875" style="232" customWidth="1"/>
    <col min="6183" max="6183" width="32.88671875" style="232" customWidth="1"/>
    <col min="6184" max="6184" width="5.88671875" style="232" customWidth="1"/>
    <col min="6185" max="6185" width="32.88671875" style="232" customWidth="1"/>
    <col min="6186" max="6191" width="8.88671875" style="232"/>
    <col min="6192" max="6192" width="32.88671875" style="232" customWidth="1"/>
    <col min="6193" max="6193" width="5.88671875" style="232" customWidth="1"/>
    <col min="6194" max="6194" width="32.88671875" style="232" customWidth="1"/>
    <col min="6195" max="6195" width="5.88671875" style="232" customWidth="1"/>
    <col min="6196" max="6437" width="8.88671875" style="232"/>
    <col min="6438" max="6438" width="5.88671875" style="232" customWidth="1"/>
    <col min="6439" max="6439" width="32.88671875" style="232" customWidth="1"/>
    <col min="6440" max="6440" width="5.88671875" style="232" customWidth="1"/>
    <col min="6441" max="6441" width="32.88671875" style="232" customWidth="1"/>
    <col min="6442" max="6447" width="8.88671875" style="232"/>
    <col min="6448" max="6448" width="32.88671875" style="232" customWidth="1"/>
    <col min="6449" max="6449" width="5.88671875" style="232" customWidth="1"/>
    <col min="6450" max="6450" width="32.88671875" style="232" customWidth="1"/>
    <col min="6451" max="6451" width="5.88671875" style="232" customWidth="1"/>
    <col min="6452" max="6693" width="8.88671875" style="232"/>
    <col min="6694" max="6694" width="5.88671875" style="232" customWidth="1"/>
    <col min="6695" max="6695" width="32.88671875" style="232" customWidth="1"/>
    <col min="6696" max="6696" width="5.88671875" style="232" customWidth="1"/>
    <col min="6697" max="6697" width="32.88671875" style="232" customWidth="1"/>
    <col min="6698" max="6703" width="8.88671875" style="232"/>
    <col min="6704" max="6704" width="32.88671875" style="232" customWidth="1"/>
    <col min="6705" max="6705" width="5.88671875" style="232" customWidth="1"/>
    <col min="6706" max="6706" width="32.88671875" style="232" customWidth="1"/>
    <col min="6707" max="6707" width="5.88671875" style="232" customWidth="1"/>
    <col min="6708" max="6949" width="8.88671875" style="232"/>
    <col min="6950" max="6950" width="5.88671875" style="232" customWidth="1"/>
    <col min="6951" max="6951" width="32.88671875" style="232" customWidth="1"/>
    <col min="6952" max="6952" width="5.88671875" style="232" customWidth="1"/>
    <col min="6953" max="6953" width="32.88671875" style="232" customWidth="1"/>
    <col min="6954" max="6959" width="8.88671875" style="232"/>
    <col min="6960" max="6960" width="32.88671875" style="232" customWidth="1"/>
    <col min="6961" max="6961" width="5.88671875" style="232" customWidth="1"/>
    <col min="6962" max="6962" width="32.88671875" style="232" customWidth="1"/>
    <col min="6963" max="6963" width="5.88671875" style="232" customWidth="1"/>
    <col min="6964" max="7205" width="8.88671875" style="232"/>
    <col min="7206" max="7206" width="5.88671875" style="232" customWidth="1"/>
    <col min="7207" max="7207" width="32.88671875" style="232" customWidth="1"/>
    <col min="7208" max="7208" width="5.88671875" style="232" customWidth="1"/>
    <col min="7209" max="7209" width="32.88671875" style="232" customWidth="1"/>
    <col min="7210" max="7215" width="8.88671875" style="232"/>
    <col min="7216" max="7216" width="32.88671875" style="232" customWidth="1"/>
    <col min="7217" max="7217" width="5.88671875" style="232" customWidth="1"/>
    <col min="7218" max="7218" width="32.88671875" style="232" customWidth="1"/>
    <col min="7219" max="7219" width="5.88671875" style="232" customWidth="1"/>
    <col min="7220" max="7461" width="8.88671875" style="232"/>
    <col min="7462" max="7462" width="5.88671875" style="232" customWidth="1"/>
    <col min="7463" max="7463" width="32.88671875" style="232" customWidth="1"/>
    <col min="7464" max="7464" width="5.88671875" style="232" customWidth="1"/>
    <col min="7465" max="7465" width="32.88671875" style="232" customWidth="1"/>
    <col min="7466" max="7471" width="8.88671875" style="232"/>
    <col min="7472" max="7472" width="32.88671875" style="232" customWidth="1"/>
    <col min="7473" max="7473" width="5.88671875" style="232" customWidth="1"/>
    <col min="7474" max="7474" width="32.88671875" style="232" customWidth="1"/>
    <col min="7475" max="7475" width="5.88671875" style="232" customWidth="1"/>
    <col min="7476" max="7717" width="8.88671875" style="232"/>
    <col min="7718" max="7718" width="5.88671875" style="232" customWidth="1"/>
    <col min="7719" max="7719" width="32.88671875" style="232" customWidth="1"/>
    <col min="7720" max="7720" width="5.88671875" style="232" customWidth="1"/>
    <col min="7721" max="7721" width="32.88671875" style="232" customWidth="1"/>
    <col min="7722" max="7727" width="8.88671875" style="232"/>
    <col min="7728" max="7728" width="32.88671875" style="232" customWidth="1"/>
    <col min="7729" max="7729" width="5.88671875" style="232" customWidth="1"/>
    <col min="7730" max="7730" width="32.88671875" style="232" customWidth="1"/>
    <col min="7731" max="7731" width="5.88671875" style="232" customWidth="1"/>
    <col min="7732" max="7973" width="8.88671875" style="232"/>
    <col min="7974" max="7974" width="5.88671875" style="232" customWidth="1"/>
    <col min="7975" max="7975" width="32.88671875" style="232" customWidth="1"/>
    <col min="7976" max="7976" width="5.88671875" style="232" customWidth="1"/>
    <col min="7977" max="7977" width="32.88671875" style="232" customWidth="1"/>
    <col min="7978" max="7983" width="8.88671875" style="232"/>
    <col min="7984" max="7984" width="32.88671875" style="232" customWidth="1"/>
    <col min="7985" max="7985" width="5.88671875" style="232" customWidth="1"/>
    <col min="7986" max="7986" width="32.88671875" style="232" customWidth="1"/>
    <col min="7987" max="7987" width="5.88671875" style="232" customWidth="1"/>
    <col min="7988" max="8229" width="8.88671875" style="232"/>
    <col min="8230" max="8230" width="5.88671875" style="232" customWidth="1"/>
    <col min="8231" max="8231" width="32.88671875" style="232" customWidth="1"/>
    <col min="8232" max="8232" width="5.88671875" style="232" customWidth="1"/>
    <col min="8233" max="8233" width="32.88671875" style="232" customWidth="1"/>
    <col min="8234" max="8239" width="8.88671875" style="232"/>
    <col min="8240" max="8240" width="32.88671875" style="232" customWidth="1"/>
    <col min="8241" max="8241" width="5.88671875" style="232" customWidth="1"/>
    <col min="8242" max="8242" width="32.88671875" style="232" customWidth="1"/>
    <col min="8243" max="8243" width="5.88671875" style="232" customWidth="1"/>
    <col min="8244" max="8485" width="8.88671875" style="232"/>
    <col min="8486" max="8486" width="5.88671875" style="232" customWidth="1"/>
    <col min="8487" max="8487" width="32.88671875" style="232" customWidth="1"/>
    <col min="8488" max="8488" width="5.88671875" style="232" customWidth="1"/>
    <col min="8489" max="8489" width="32.88671875" style="232" customWidth="1"/>
    <col min="8490" max="8495" width="8.88671875" style="232"/>
    <col min="8496" max="8496" width="32.88671875" style="232" customWidth="1"/>
    <col min="8497" max="8497" width="5.88671875" style="232" customWidth="1"/>
    <col min="8498" max="8498" width="32.88671875" style="232" customWidth="1"/>
    <col min="8499" max="8499" width="5.88671875" style="232" customWidth="1"/>
    <col min="8500" max="8741" width="8.88671875" style="232"/>
    <col min="8742" max="8742" width="5.88671875" style="232" customWidth="1"/>
    <col min="8743" max="8743" width="32.88671875" style="232" customWidth="1"/>
    <col min="8744" max="8744" width="5.88671875" style="232" customWidth="1"/>
    <col min="8745" max="8745" width="32.88671875" style="232" customWidth="1"/>
    <col min="8746" max="8751" width="8.88671875" style="232"/>
    <col min="8752" max="8752" width="32.88671875" style="232" customWidth="1"/>
    <col min="8753" max="8753" width="5.88671875" style="232" customWidth="1"/>
    <col min="8754" max="8754" width="32.88671875" style="232" customWidth="1"/>
    <col min="8755" max="8755" width="5.88671875" style="232" customWidth="1"/>
    <col min="8756" max="8997" width="8.88671875" style="232"/>
    <col min="8998" max="8998" width="5.88671875" style="232" customWidth="1"/>
    <col min="8999" max="8999" width="32.88671875" style="232" customWidth="1"/>
    <col min="9000" max="9000" width="5.88671875" style="232" customWidth="1"/>
    <col min="9001" max="9001" width="32.88671875" style="232" customWidth="1"/>
    <col min="9002" max="9007" width="8.88671875" style="232"/>
    <col min="9008" max="9008" width="32.88671875" style="232" customWidth="1"/>
    <col min="9009" max="9009" width="5.88671875" style="232" customWidth="1"/>
    <col min="9010" max="9010" width="32.88671875" style="232" customWidth="1"/>
    <col min="9011" max="9011" width="5.88671875" style="232" customWidth="1"/>
    <col min="9012" max="9253" width="8.88671875" style="232"/>
    <col min="9254" max="9254" width="5.88671875" style="232" customWidth="1"/>
    <col min="9255" max="9255" width="32.88671875" style="232" customWidth="1"/>
    <col min="9256" max="9256" width="5.88671875" style="232" customWidth="1"/>
    <col min="9257" max="9257" width="32.88671875" style="232" customWidth="1"/>
    <col min="9258" max="9263" width="8.88671875" style="232"/>
    <col min="9264" max="9264" width="32.88671875" style="232" customWidth="1"/>
    <col min="9265" max="9265" width="5.88671875" style="232" customWidth="1"/>
    <col min="9266" max="9266" width="32.88671875" style="232" customWidth="1"/>
    <col min="9267" max="9267" width="5.88671875" style="232" customWidth="1"/>
    <col min="9268" max="9509" width="8.88671875" style="232"/>
    <col min="9510" max="9510" width="5.88671875" style="232" customWidth="1"/>
    <col min="9511" max="9511" width="32.88671875" style="232" customWidth="1"/>
    <col min="9512" max="9512" width="5.88671875" style="232" customWidth="1"/>
    <col min="9513" max="9513" width="32.88671875" style="232" customWidth="1"/>
    <col min="9514" max="9519" width="8.88671875" style="232"/>
    <col min="9520" max="9520" width="32.88671875" style="232" customWidth="1"/>
    <col min="9521" max="9521" width="5.88671875" style="232" customWidth="1"/>
    <col min="9522" max="9522" width="32.88671875" style="232" customWidth="1"/>
    <col min="9523" max="9523" width="5.88671875" style="232" customWidth="1"/>
    <col min="9524" max="9765" width="8.88671875" style="232"/>
    <col min="9766" max="9766" width="5.88671875" style="232" customWidth="1"/>
    <col min="9767" max="9767" width="32.88671875" style="232" customWidth="1"/>
    <col min="9768" max="9768" width="5.88671875" style="232" customWidth="1"/>
    <col min="9769" max="9769" width="32.88671875" style="232" customWidth="1"/>
    <col min="9770" max="9775" width="8.88671875" style="232"/>
    <col min="9776" max="9776" width="32.88671875" style="232" customWidth="1"/>
    <col min="9777" max="9777" width="5.88671875" style="232" customWidth="1"/>
    <col min="9778" max="9778" width="32.88671875" style="232" customWidth="1"/>
    <col min="9779" max="9779" width="5.88671875" style="232" customWidth="1"/>
    <col min="9780" max="10021" width="8.88671875" style="232"/>
    <col min="10022" max="10022" width="5.88671875" style="232" customWidth="1"/>
    <col min="10023" max="10023" width="32.88671875" style="232" customWidth="1"/>
    <col min="10024" max="10024" width="5.88671875" style="232" customWidth="1"/>
    <col min="10025" max="10025" width="32.88671875" style="232" customWidth="1"/>
    <col min="10026" max="10031" width="8.88671875" style="232"/>
    <col min="10032" max="10032" width="32.88671875" style="232" customWidth="1"/>
    <col min="10033" max="10033" width="5.88671875" style="232" customWidth="1"/>
    <col min="10034" max="10034" width="32.88671875" style="232" customWidth="1"/>
    <col min="10035" max="10035" width="5.88671875" style="232" customWidth="1"/>
    <col min="10036" max="10277" width="8.88671875" style="232"/>
    <col min="10278" max="10278" width="5.88671875" style="232" customWidth="1"/>
    <col min="10279" max="10279" width="32.88671875" style="232" customWidth="1"/>
    <col min="10280" max="10280" width="5.88671875" style="232" customWidth="1"/>
    <col min="10281" max="10281" width="32.88671875" style="232" customWidth="1"/>
    <col min="10282" max="10287" width="8.88671875" style="232"/>
    <col min="10288" max="10288" width="32.88671875" style="232" customWidth="1"/>
    <col min="10289" max="10289" width="5.88671875" style="232" customWidth="1"/>
    <col min="10290" max="10290" width="32.88671875" style="232" customWidth="1"/>
    <col min="10291" max="10291" width="5.88671875" style="232" customWidth="1"/>
    <col min="10292" max="10533" width="8.88671875" style="232"/>
    <col min="10534" max="10534" width="5.88671875" style="232" customWidth="1"/>
    <col min="10535" max="10535" width="32.88671875" style="232" customWidth="1"/>
    <col min="10536" max="10536" width="5.88671875" style="232" customWidth="1"/>
    <col min="10537" max="10537" width="32.88671875" style="232" customWidth="1"/>
    <col min="10538" max="10543" width="8.88671875" style="232"/>
    <col min="10544" max="10544" width="32.88671875" style="232" customWidth="1"/>
    <col min="10545" max="10545" width="5.88671875" style="232" customWidth="1"/>
    <col min="10546" max="10546" width="32.88671875" style="232" customWidth="1"/>
    <col min="10547" max="10547" width="5.88671875" style="232" customWidth="1"/>
    <col min="10548" max="10789" width="8.88671875" style="232"/>
    <col min="10790" max="10790" width="5.88671875" style="232" customWidth="1"/>
    <col min="10791" max="10791" width="32.88671875" style="232" customWidth="1"/>
    <col min="10792" max="10792" width="5.88671875" style="232" customWidth="1"/>
    <col min="10793" max="10793" width="32.88671875" style="232" customWidth="1"/>
    <col min="10794" max="10799" width="8.88671875" style="232"/>
    <col min="10800" max="10800" width="32.88671875" style="232" customWidth="1"/>
    <col min="10801" max="10801" width="5.88671875" style="232" customWidth="1"/>
    <col min="10802" max="10802" width="32.88671875" style="232" customWidth="1"/>
    <col min="10803" max="10803" width="5.88671875" style="232" customWidth="1"/>
    <col min="10804" max="11045" width="8.88671875" style="232"/>
    <col min="11046" max="11046" width="5.88671875" style="232" customWidth="1"/>
    <col min="11047" max="11047" width="32.88671875" style="232" customWidth="1"/>
    <col min="11048" max="11048" width="5.88671875" style="232" customWidth="1"/>
    <col min="11049" max="11049" width="32.88671875" style="232" customWidth="1"/>
    <col min="11050" max="11055" width="8.88671875" style="232"/>
    <col min="11056" max="11056" width="32.88671875" style="232" customWidth="1"/>
    <col min="11057" max="11057" width="5.88671875" style="232" customWidth="1"/>
    <col min="11058" max="11058" width="32.88671875" style="232" customWidth="1"/>
    <col min="11059" max="11059" width="5.88671875" style="232" customWidth="1"/>
    <col min="11060" max="11301" width="8.88671875" style="232"/>
    <col min="11302" max="11302" width="5.88671875" style="232" customWidth="1"/>
    <col min="11303" max="11303" width="32.88671875" style="232" customWidth="1"/>
    <col min="11304" max="11304" width="5.88671875" style="232" customWidth="1"/>
    <col min="11305" max="11305" width="32.88671875" style="232" customWidth="1"/>
    <col min="11306" max="11311" width="8.88671875" style="232"/>
    <col min="11312" max="11312" width="32.88671875" style="232" customWidth="1"/>
    <col min="11313" max="11313" width="5.88671875" style="232" customWidth="1"/>
    <col min="11314" max="11314" width="32.88671875" style="232" customWidth="1"/>
    <col min="11315" max="11315" width="5.88671875" style="232" customWidth="1"/>
    <col min="11316" max="11557" width="8.88671875" style="232"/>
    <col min="11558" max="11558" width="5.88671875" style="232" customWidth="1"/>
    <col min="11559" max="11559" width="32.88671875" style="232" customWidth="1"/>
    <col min="11560" max="11560" width="5.88671875" style="232" customWidth="1"/>
    <col min="11561" max="11561" width="32.88671875" style="232" customWidth="1"/>
    <col min="11562" max="11567" width="8.88671875" style="232"/>
    <col min="11568" max="11568" width="32.88671875" style="232" customWidth="1"/>
    <col min="11569" max="11569" width="5.88671875" style="232" customWidth="1"/>
    <col min="11570" max="11570" width="32.88671875" style="232" customWidth="1"/>
    <col min="11571" max="11571" width="5.88671875" style="232" customWidth="1"/>
    <col min="11572" max="11813" width="8.88671875" style="232"/>
    <col min="11814" max="11814" width="5.88671875" style="232" customWidth="1"/>
    <col min="11815" max="11815" width="32.88671875" style="232" customWidth="1"/>
    <col min="11816" max="11816" width="5.88671875" style="232" customWidth="1"/>
    <col min="11817" max="11817" width="32.88671875" style="232" customWidth="1"/>
    <col min="11818" max="11823" width="8.88671875" style="232"/>
    <col min="11824" max="11824" width="32.88671875" style="232" customWidth="1"/>
    <col min="11825" max="11825" width="5.88671875" style="232" customWidth="1"/>
    <col min="11826" max="11826" width="32.88671875" style="232" customWidth="1"/>
    <col min="11827" max="11827" width="5.88671875" style="232" customWidth="1"/>
    <col min="11828" max="12069" width="8.88671875" style="232"/>
    <col min="12070" max="12070" width="5.88671875" style="232" customWidth="1"/>
    <col min="12071" max="12071" width="32.88671875" style="232" customWidth="1"/>
    <col min="12072" max="12072" width="5.88671875" style="232" customWidth="1"/>
    <col min="12073" max="12073" width="32.88671875" style="232" customWidth="1"/>
    <col min="12074" max="12079" width="8.88671875" style="232"/>
    <col min="12080" max="12080" width="32.88671875" style="232" customWidth="1"/>
    <col min="12081" max="12081" width="5.88671875" style="232" customWidth="1"/>
    <col min="12082" max="12082" width="32.88671875" style="232" customWidth="1"/>
    <col min="12083" max="12083" width="5.88671875" style="232" customWidth="1"/>
    <col min="12084" max="12325" width="8.88671875" style="232"/>
    <col min="12326" max="12326" width="5.88671875" style="232" customWidth="1"/>
    <col min="12327" max="12327" width="32.88671875" style="232" customWidth="1"/>
    <col min="12328" max="12328" width="5.88671875" style="232" customWidth="1"/>
    <col min="12329" max="12329" width="32.88671875" style="232" customWidth="1"/>
    <col min="12330" max="12335" width="8.88671875" style="232"/>
    <col min="12336" max="12336" width="32.88671875" style="232" customWidth="1"/>
    <col min="12337" max="12337" width="5.88671875" style="232" customWidth="1"/>
    <col min="12338" max="12338" width="32.88671875" style="232" customWidth="1"/>
    <col min="12339" max="12339" width="5.88671875" style="232" customWidth="1"/>
    <col min="12340" max="12581" width="8.88671875" style="232"/>
    <col min="12582" max="12582" width="5.88671875" style="232" customWidth="1"/>
    <col min="12583" max="12583" width="32.88671875" style="232" customWidth="1"/>
    <col min="12584" max="12584" width="5.88671875" style="232" customWidth="1"/>
    <col min="12585" max="12585" width="32.88671875" style="232" customWidth="1"/>
    <col min="12586" max="12591" width="8.88671875" style="232"/>
    <col min="12592" max="12592" width="32.88671875" style="232" customWidth="1"/>
    <col min="12593" max="12593" width="5.88671875" style="232" customWidth="1"/>
    <col min="12594" max="12594" width="32.88671875" style="232" customWidth="1"/>
    <col min="12595" max="12595" width="5.88671875" style="232" customWidth="1"/>
    <col min="12596" max="12837" width="8.88671875" style="232"/>
    <col min="12838" max="12838" width="5.88671875" style="232" customWidth="1"/>
    <col min="12839" max="12839" width="32.88671875" style="232" customWidth="1"/>
    <col min="12840" max="12840" width="5.88671875" style="232" customWidth="1"/>
    <col min="12841" max="12841" width="32.88671875" style="232" customWidth="1"/>
    <col min="12842" max="12847" width="8.88671875" style="232"/>
    <col min="12848" max="12848" width="32.88671875" style="232" customWidth="1"/>
    <col min="12849" max="12849" width="5.88671875" style="232" customWidth="1"/>
    <col min="12850" max="12850" width="32.88671875" style="232" customWidth="1"/>
    <col min="12851" max="12851" width="5.88671875" style="232" customWidth="1"/>
    <col min="12852" max="13093" width="8.88671875" style="232"/>
    <col min="13094" max="13094" width="5.88671875" style="232" customWidth="1"/>
    <col min="13095" max="13095" width="32.88671875" style="232" customWidth="1"/>
    <col min="13096" max="13096" width="5.88671875" style="232" customWidth="1"/>
    <col min="13097" max="13097" width="32.88671875" style="232" customWidth="1"/>
    <col min="13098" max="13103" width="8.88671875" style="232"/>
    <col min="13104" max="13104" width="32.88671875" style="232" customWidth="1"/>
    <col min="13105" max="13105" width="5.88671875" style="232" customWidth="1"/>
    <col min="13106" max="13106" width="32.88671875" style="232" customWidth="1"/>
    <col min="13107" max="13107" width="5.88671875" style="232" customWidth="1"/>
    <col min="13108" max="13349" width="8.88671875" style="232"/>
    <col min="13350" max="13350" width="5.88671875" style="232" customWidth="1"/>
    <col min="13351" max="13351" width="32.88671875" style="232" customWidth="1"/>
    <col min="13352" max="13352" width="5.88671875" style="232" customWidth="1"/>
    <col min="13353" max="13353" width="32.88671875" style="232" customWidth="1"/>
    <col min="13354" max="13359" width="8.88671875" style="232"/>
    <col min="13360" max="13360" width="32.88671875" style="232" customWidth="1"/>
    <col min="13361" max="13361" width="5.88671875" style="232" customWidth="1"/>
    <col min="13362" max="13362" width="32.88671875" style="232" customWidth="1"/>
    <col min="13363" max="13363" width="5.88671875" style="232" customWidth="1"/>
    <col min="13364" max="13605" width="8.88671875" style="232"/>
    <col min="13606" max="13606" width="5.88671875" style="232" customWidth="1"/>
    <col min="13607" max="13607" width="32.88671875" style="232" customWidth="1"/>
    <col min="13608" max="13608" width="5.88671875" style="232" customWidth="1"/>
    <col min="13609" max="13609" width="32.88671875" style="232" customWidth="1"/>
    <col min="13610" max="13615" width="8.88671875" style="232"/>
    <col min="13616" max="13616" width="32.88671875" style="232" customWidth="1"/>
    <col min="13617" max="13617" width="5.88671875" style="232" customWidth="1"/>
    <col min="13618" max="13618" width="32.88671875" style="232" customWidth="1"/>
    <col min="13619" max="13619" width="5.88671875" style="232" customWidth="1"/>
    <col min="13620" max="13861" width="8.88671875" style="232"/>
    <col min="13862" max="13862" width="5.88671875" style="232" customWidth="1"/>
    <col min="13863" max="13863" width="32.88671875" style="232" customWidth="1"/>
    <col min="13864" max="13864" width="5.88671875" style="232" customWidth="1"/>
    <col min="13865" max="13865" width="32.88671875" style="232" customWidth="1"/>
    <col min="13866" max="13871" width="8.88671875" style="232"/>
    <col min="13872" max="13872" width="32.88671875" style="232" customWidth="1"/>
    <col min="13873" max="13873" width="5.88671875" style="232" customWidth="1"/>
    <col min="13874" max="13874" width="32.88671875" style="232" customWidth="1"/>
    <col min="13875" max="13875" width="5.88671875" style="232" customWidth="1"/>
    <col min="13876" max="14117" width="8.88671875" style="232"/>
    <col min="14118" max="14118" width="5.88671875" style="232" customWidth="1"/>
    <col min="14119" max="14119" width="32.88671875" style="232" customWidth="1"/>
    <col min="14120" max="14120" width="5.88671875" style="232" customWidth="1"/>
    <col min="14121" max="14121" width="32.88671875" style="232" customWidth="1"/>
    <col min="14122" max="14127" width="8.88671875" style="232"/>
    <col min="14128" max="14128" width="32.88671875" style="232" customWidth="1"/>
    <col min="14129" max="14129" width="5.88671875" style="232" customWidth="1"/>
    <col min="14130" max="14130" width="32.88671875" style="232" customWidth="1"/>
    <col min="14131" max="14131" width="5.88671875" style="232" customWidth="1"/>
    <col min="14132" max="14373" width="8.88671875" style="232"/>
    <col min="14374" max="14374" width="5.88671875" style="232" customWidth="1"/>
    <col min="14375" max="14375" width="32.88671875" style="232" customWidth="1"/>
    <col min="14376" max="14376" width="5.88671875" style="232" customWidth="1"/>
    <col min="14377" max="14377" width="32.88671875" style="232" customWidth="1"/>
    <col min="14378" max="14383" width="8.88671875" style="232"/>
    <col min="14384" max="14384" width="32.88671875" style="232" customWidth="1"/>
    <col min="14385" max="14385" width="5.88671875" style="232" customWidth="1"/>
    <col min="14386" max="14386" width="32.88671875" style="232" customWidth="1"/>
    <col min="14387" max="14387" width="5.88671875" style="232" customWidth="1"/>
    <col min="14388" max="14629" width="8.88671875" style="232"/>
    <col min="14630" max="14630" width="5.88671875" style="232" customWidth="1"/>
    <col min="14631" max="14631" width="32.88671875" style="232" customWidth="1"/>
    <col min="14632" max="14632" width="5.88671875" style="232" customWidth="1"/>
    <col min="14633" max="14633" width="32.88671875" style="232" customWidth="1"/>
    <col min="14634" max="14639" width="8.88671875" style="232"/>
    <col min="14640" max="14640" width="32.88671875" style="232" customWidth="1"/>
    <col min="14641" max="14641" width="5.88671875" style="232" customWidth="1"/>
    <col min="14642" max="14642" width="32.88671875" style="232" customWidth="1"/>
    <col min="14643" max="14643" width="5.88671875" style="232" customWidth="1"/>
    <col min="14644" max="14885" width="8.88671875" style="232"/>
    <col min="14886" max="14886" width="5.88671875" style="232" customWidth="1"/>
    <col min="14887" max="14887" width="32.88671875" style="232" customWidth="1"/>
    <col min="14888" max="14888" width="5.88671875" style="232" customWidth="1"/>
    <col min="14889" max="14889" width="32.88671875" style="232" customWidth="1"/>
    <col min="14890" max="14895" width="8.88671875" style="232"/>
    <col min="14896" max="14896" width="32.88671875" style="232" customWidth="1"/>
    <col min="14897" max="14897" width="5.88671875" style="232" customWidth="1"/>
    <col min="14898" max="14898" width="32.88671875" style="232" customWidth="1"/>
    <col min="14899" max="14899" width="5.88671875" style="232" customWidth="1"/>
    <col min="14900" max="15141" width="8.88671875" style="232"/>
    <col min="15142" max="15142" width="5.88671875" style="232" customWidth="1"/>
    <col min="15143" max="15143" width="32.88671875" style="232" customWidth="1"/>
    <col min="15144" max="15144" width="5.88671875" style="232" customWidth="1"/>
    <col min="15145" max="15145" width="32.88671875" style="232" customWidth="1"/>
    <col min="15146" max="15151" width="8.88671875" style="232"/>
    <col min="15152" max="15152" width="32.88671875" style="232" customWidth="1"/>
    <col min="15153" max="15153" width="5.88671875" style="232" customWidth="1"/>
    <col min="15154" max="15154" width="32.88671875" style="232" customWidth="1"/>
    <col min="15155" max="15155" width="5.88671875" style="232" customWidth="1"/>
    <col min="15156" max="15397" width="8.88671875" style="232"/>
    <col min="15398" max="15398" width="5.88671875" style="232" customWidth="1"/>
    <col min="15399" max="15399" width="32.88671875" style="232" customWidth="1"/>
    <col min="15400" max="15400" width="5.88671875" style="232" customWidth="1"/>
    <col min="15401" max="15401" width="32.88671875" style="232" customWidth="1"/>
    <col min="15402" max="15407" width="8.88671875" style="232"/>
    <col min="15408" max="15408" width="32.88671875" style="232" customWidth="1"/>
    <col min="15409" max="15409" width="5.88671875" style="232" customWidth="1"/>
    <col min="15410" max="15410" width="32.88671875" style="232" customWidth="1"/>
    <col min="15411" max="15411" width="5.88671875" style="232" customWidth="1"/>
    <col min="15412" max="15653" width="8.88671875" style="232"/>
    <col min="15654" max="15654" width="5.88671875" style="232" customWidth="1"/>
    <col min="15655" max="15655" width="32.88671875" style="232" customWidth="1"/>
    <col min="15656" max="15656" width="5.88671875" style="232" customWidth="1"/>
    <col min="15657" max="15657" width="32.88671875" style="232" customWidth="1"/>
    <col min="15658" max="15663" width="8.88671875" style="232"/>
    <col min="15664" max="15664" width="32.88671875" style="232" customWidth="1"/>
    <col min="15665" max="15665" width="5.88671875" style="232" customWidth="1"/>
    <col min="15666" max="15666" width="32.88671875" style="232" customWidth="1"/>
    <col min="15667" max="15667" width="5.88671875" style="232" customWidth="1"/>
    <col min="15668" max="15909" width="8.88671875" style="232"/>
    <col min="15910" max="15910" width="5.88671875" style="232" customWidth="1"/>
    <col min="15911" max="15911" width="32.88671875" style="232" customWidth="1"/>
    <col min="15912" max="15912" width="5.88671875" style="232" customWidth="1"/>
    <col min="15913" max="15913" width="32.88671875" style="232" customWidth="1"/>
    <col min="15914" max="15919" width="8.88671875" style="232"/>
    <col min="15920" max="15920" width="32.88671875" style="232" customWidth="1"/>
    <col min="15921" max="15921" width="5.88671875" style="232" customWidth="1"/>
    <col min="15922" max="15922" width="32.88671875" style="232" customWidth="1"/>
    <col min="15923" max="15923" width="5.88671875" style="232" customWidth="1"/>
    <col min="15924" max="16165" width="8.88671875" style="232"/>
    <col min="16166" max="16166" width="5.88671875" style="232" customWidth="1"/>
    <col min="16167" max="16167" width="32.88671875" style="232" customWidth="1"/>
    <col min="16168" max="16168" width="5.88671875" style="232" customWidth="1"/>
    <col min="16169" max="16169" width="32.88671875" style="232" customWidth="1"/>
    <col min="16170" max="16175" width="8.88671875" style="232"/>
    <col min="16176" max="16176" width="32.88671875" style="232" customWidth="1"/>
    <col min="16177" max="16177" width="5.88671875" style="232" customWidth="1"/>
    <col min="16178" max="16178" width="32.88671875" style="232" customWidth="1"/>
    <col min="16179" max="16179" width="5.88671875" style="232" customWidth="1"/>
    <col min="16180" max="16384" width="8.88671875" style="232"/>
  </cols>
  <sheetData>
    <row r="1" spans="1:65" s="237" customFormat="1" ht="57.6" customHeight="1" x14ac:dyDescent="0.5">
      <c r="A1" s="227"/>
      <c r="BF1" s="228"/>
      <c r="BG1" s="228"/>
    </row>
    <row r="2" spans="1:65" s="266" customFormat="1" ht="26.4" x14ac:dyDescent="0.5">
      <c r="A2" s="241" t="s">
        <v>2485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row>
    <row r="3" spans="1:65" s="266" customFormat="1" ht="26.4" x14ac:dyDescent="0.5">
      <c r="A3" s="241" t="s">
        <v>2486</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row>
    <row r="4" spans="1:65" s="230" customFormat="1" ht="36" customHeight="1" x14ac:dyDescent="0.5">
      <c r="A4" s="621" t="s">
        <v>2341</v>
      </c>
      <c r="B4" s="628" t="s">
        <v>132</v>
      </c>
      <c r="C4" s="613" t="s">
        <v>514</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23" t="s">
        <v>431</v>
      </c>
      <c r="BC4" s="624" t="s">
        <v>246</v>
      </c>
    </row>
    <row r="5" spans="1:65" s="230" customFormat="1" ht="36" customHeight="1" x14ac:dyDescent="0.5">
      <c r="A5" s="621"/>
      <c r="B5" s="628"/>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410">
        <v>2023</v>
      </c>
      <c r="T5" s="459"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69" t="s">
        <v>2386</v>
      </c>
      <c r="AI5" s="456" t="s">
        <v>2380</v>
      </c>
      <c r="AJ5" s="85">
        <v>2024</v>
      </c>
      <c r="AK5" s="459"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69" t="s">
        <v>2386</v>
      </c>
      <c r="AZ5" s="456" t="s">
        <v>2380</v>
      </c>
      <c r="BA5" s="85">
        <v>2025</v>
      </c>
      <c r="BB5" s="623"/>
      <c r="BC5" s="624"/>
      <c r="BI5" s="40"/>
      <c r="BJ5" s="40"/>
      <c r="BK5" s="41"/>
      <c r="BL5" s="41"/>
      <c r="BM5" s="41"/>
    </row>
    <row r="6" spans="1:65" s="38" customFormat="1" ht="30" customHeight="1" thickBot="1" x14ac:dyDescent="0.55000000000000004">
      <c r="A6" s="186"/>
      <c r="B6" s="424" t="s">
        <v>2487</v>
      </c>
      <c r="C6" s="192"/>
      <c r="D6" s="192"/>
      <c r="E6" s="192"/>
      <c r="F6" s="192"/>
      <c r="G6" s="192"/>
      <c r="H6" s="192"/>
      <c r="I6" s="192"/>
      <c r="J6" s="192"/>
      <c r="K6" s="192"/>
      <c r="L6" s="192"/>
      <c r="M6" s="192"/>
      <c r="N6" s="192"/>
      <c r="O6" s="192"/>
      <c r="P6" s="192"/>
      <c r="Q6" s="192"/>
      <c r="R6" s="192"/>
      <c r="S6" s="187"/>
      <c r="T6" s="192"/>
      <c r="U6" s="192"/>
      <c r="V6" s="192"/>
      <c r="W6" s="192"/>
      <c r="X6" s="192"/>
      <c r="Y6" s="192"/>
      <c r="Z6" s="192"/>
      <c r="AA6" s="192"/>
      <c r="AB6" s="192"/>
      <c r="AC6" s="192"/>
      <c r="AD6" s="192"/>
      <c r="AE6" s="192"/>
      <c r="AF6" s="192"/>
      <c r="AG6" s="192"/>
      <c r="AH6" s="192"/>
      <c r="AI6" s="192"/>
      <c r="AJ6" s="187"/>
      <c r="AK6" s="192"/>
      <c r="AL6" s="192"/>
      <c r="AM6" s="192"/>
      <c r="AN6" s="192"/>
      <c r="AO6" s="192"/>
      <c r="AP6" s="192"/>
      <c r="AQ6" s="192"/>
      <c r="AR6" s="192"/>
      <c r="AS6" s="192"/>
      <c r="AT6" s="192"/>
      <c r="AU6" s="192"/>
      <c r="AV6" s="192"/>
      <c r="AW6" s="192"/>
      <c r="AX6" s="192"/>
      <c r="AY6" s="192"/>
      <c r="AZ6" s="192"/>
      <c r="BA6" s="187"/>
      <c r="BB6" s="428" t="s">
        <v>2488</v>
      </c>
      <c r="BC6" s="188"/>
    </row>
    <row r="7" spans="1:65" s="230" customFormat="1" ht="18" customHeight="1" x14ac:dyDescent="0.5">
      <c r="A7" s="268">
        <v>1</v>
      </c>
      <c r="B7" s="425" t="s">
        <v>2336</v>
      </c>
      <c r="C7" s="559">
        <v>2645.5759830000002</v>
      </c>
      <c r="D7" s="559">
        <v>2350.9933759999999</v>
      </c>
      <c r="E7" s="559">
        <v>3062.9873349999998</v>
      </c>
      <c r="F7" s="559">
        <v>8059.5566939999999</v>
      </c>
      <c r="G7" s="559">
        <v>3007.0173580000001</v>
      </c>
      <c r="H7" s="559">
        <v>2233.6883499999999</v>
      </c>
      <c r="I7" s="559">
        <v>2988.6990139999998</v>
      </c>
      <c r="J7" s="559">
        <v>8229.4047219999993</v>
      </c>
      <c r="K7" s="559">
        <v>2350.530166</v>
      </c>
      <c r="L7" s="559">
        <v>2868.7919360000001</v>
      </c>
      <c r="M7" s="559">
        <v>2215.3148160000001</v>
      </c>
      <c r="N7" s="559">
        <v>7434.6369180000002</v>
      </c>
      <c r="O7" s="559">
        <v>2376.9581050000002</v>
      </c>
      <c r="P7" s="559">
        <v>2164.0470639999999</v>
      </c>
      <c r="Q7" s="559">
        <v>2283.988206</v>
      </c>
      <c r="R7" s="559">
        <v>6824.993375</v>
      </c>
      <c r="S7" s="296">
        <v>30548.591709</v>
      </c>
      <c r="T7" s="559">
        <v>1982.674718</v>
      </c>
      <c r="U7" s="559">
        <v>1967.8528040000001</v>
      </c>
      <c r="V7" s="559">
        <v>2731.929009</v>
      </c>
      <c r="W7" s="559">
        <v>6682.4565309999998</v>
      </c>
      <c r="X7" s="559">
        <v>2404.6303250000001</v>
      </c>
      <c r="Y7" s="559">
        <v>2696.6862190000002</v>
      </c>
      <c r="Z7" s="559">
        <v>3024.1235510000001</v>
      </c>
      <c r="AA7" s="559">
        <v>8125.4400949999999</v>
      </c>
      <c r="AB7" s="559">
        <v>2539.9267329999998</v>
      </c>
      <c r="AC7" s="559">
        <v>2440.9086710000001</v>
      </c>
      <c r="AD7" s="559">
        <v>2653.017859</v>
      </c>
      <c r="AE7" s="559">
        <v>7633.853263</v>
      </c>
      <c r="AF7" s="559">
        <v>2293.2943869999999</v>
      </c>
      <c r="AG7" s="559">
        <v>2149.8233319999999</v>
      </c>
      <c r="AH7" s="559">
        <v>2541.2745340000001</v>
      </c>
      <c r="AI7" s="559">
        <v>6984.392253</v>
      </c>
      <c r="AJ7" s="296">
        <v>29426.142142000001</v>
      </c>
      <c r="AK7" s="559">
        <v>2533.824603</v>
      </c>
      <c r="AL7" s="559">
        <v>2527.0111710000001</v>
      </c>
      <c r="AM7" s="559">
        <v>2645.0940489999998</v>
      </c>
      <c r="AN7" s="559">
        <v>7705.9298239999998</v>
      </c>
      <c r="AO7" s="559">
        <v>2816.0384159999999</v>
      </c>
      <c r="AP7" s="559">
        <v>3289.328395</v>
      </c>
      <c r="AQ7" s="559">
        <v>2240.2568030000002</v>
      </c>
      <c r="AR7" s="559">
        <v>8345.6236140000001</v>
      </c>
      <c r="AS7" s="559">
        <v>2385.858248</v>
      </c>
      <c r="AT7" s="559">
        <v>2330.0936360000001</v>
      </c>
      <c r="AU7" s="559">
        <v>2061.6785209999998</v>
      </c>
      <c r="AV7" s="559">
        <v>6777.6304049999999</v>
      </c>
      <c r="AW7" s="559">
        <v>2806.2345129999999</v>
      </c>
      <c r="AX7" s="559">
        <v>2362.8382139999999</v>
      </c>
      <c r="AY7" s="559">
        <v>3047.3559329999998</v>
      </c>
      <c r="AZ7" s="559">
        <v>8216.4286599999996</v>
      </c>
      <c r="BA7" s="296">
        <v>31045.612502</v>
      </c>
      <c r="BB7" s="429" t="s">
        <v>2495</v>
      </c>
      <c r="BC7" s="268">
        <v>1</v>
      </c>
      <c r="BI7" s="40"/>
      <c r="BJ7" s="40"/>
      <c r="BK7" s="41"/>
      <c r="BL7" s="41"/>
      <c r="BM7" s="41"/>
    </row>
    <row r="8" spans="1:65" s="230" customFormat="1" ht="18" customHeight="1" x14ac:dyDescent="0.5">
      <c r="A8" s="267">
        <v>2</v>
      </c>
      <c r="B8" s="426" t="s">
        <v>2337</v>
      </c>
      <c r="C8" s="560">
        <v>13101.066397000001</v>
      </c>
      <c r="D8" s="560">
        <v>13700.122291</v>
      </c>
      <c r="E8" s="560">
        <v>14473.233827</v>
      </c>
      <c r="F8" s="560">
        <v>41274.422514999998</v>
      </c>
      <c r="G8" s="560">
        <v>13911.453223</v>
      </c>
      <c r="H8" s="560">
        <v>16789.828154999999</v>
      </c>
      <c r="I8" s="560">
        <v>14443.41483</v>
      </c>
      <c r="J8" s="560">
        <v>45144.696208000001</v>
      </c>
      <c r="K8" s="560">
        <v>16694.350641000001</v>
      </c>
      <c r="L8" s="560">
        <v>15846.241112</v>
      </c>
      <c r="M8" s="560">
        <v>14308.107528</v>
      </c>
      <c r="N8" s="560">
        <v>46848.699281000001</v>
      </c>
      <c r="O8" s="560">
        <v>16775.315498</v>
      </c>
      <c r="P8" s="560">
        <v>15687.123039</v>
      </c>
      <c r="Q8" s="560">
        <v>13995.404764999999</v>
      </c>
      <c r="R8" s="560">
        <v>46457.843302000001</v>
      </c>
      <c r="S8" s="297">
        <v>179725.66130599999</v>
      </c>
      <c r="T8" s="560">
        <v>16488.189546000001</v>
      </c>
      <c r="U8" s="560">
        <v>16786.782534999998</v>
      </c>
      <c r="V8" s="560">
        <v>16254.527896</v>
      </c>
      <c r="W8" s="560">
        <v>49529.499976999999</v>
      </c>
      <c r="X8" s="560">
        <v>16717.996456000001</v>
      </c>
      <c r="Y8" s="560">
        <v>17592.492731999999</v>
      </c>
      <c r="Z8" s="560">
        <v>16812.11003</v>
      </c>
      <c r="AA8" s="560">
        <v>51122.599218000003</v>
      </c>
      <c r="AB8" s="560">
        <v>18949.7487</v>
      </c>
      <c r="AC8" s="560">
        <v>16233.01741</v>
      </c>
      <c r="AD8" s="560">
        <v>15814.584797</v>
      </c>
      <c r="AE8" s="560">
        <v>50997.350907</v>
      </c>
      <c r="AF8" s="560">
        <v>18208.633532</v>
      </c>
      <c r="AG8" s="560">
        <v>17744.081897</v>
      </c>
      <c r="AH8" s="560">
        <v>19674.721216000002</v>
      </c>
      <c r="AI8" s="560">
        <v>55627.436645000002</v>
      </c>
      <c r="AJ8" s="297">
        <v>207276.88674700001</v>
      </c>
      <c r="AK8" s="560">
        <v>18167.6054</v>
      </c>
      <c r="AL8" s="560">
        <v>15683.976361999999</v>
      </c>
      <c r="AM8" s="560">
        <v>18031.014020999999</v>
      </c>
      <c r="AN8" s="560">
        <v>51882.595782999997</v>
      </c>
      <c r="AO8" s="560">
        <v>20282.069456000001</v>
      </c>
      <c r="AP8" s="560">
        <v>19335.209157000001</v>
      </c>
      <c r="AQ8" s="560">
        <v>16945.637635999999</v>
      </c>
      <c r="AR8" s="560">
        <v>56562.916248000001</v>
      </c>
      <c r="AS8" s="560">
        <v>19320.322991000001</v>
      </c>
      <c r="AT8" s="560">
        <v>17765.043426</v>
      </c>
      <c r="AU8" s="560">
        <v>16856.750787000001</v>
      </c>
      <c r="AV8" s="560">
        <v>53942.117205000002</v>
      </c>
      <c r="AW8" s="560">
        <v>22498.783883</v>
      </c>
      <c r="AX8" s="560">
        <v>17582.093808000001</v>
      </c>
      <c r="AY8" s="560">
        <v>18271.497599999999</v>
      </c>
      <c r="AZ8" s="560">
        <v>58352.375290999997</v>
      </c>
      <c r="BA8" s="297">
        <v>220740.00452700001</v>
      </c>
      <c r="BB8" s="430" t="s">
        <v>2496</v>
      </c>
      <c r="BC8" s="267">
        <v>2</v>
      </c>
      <c r="BI8" s="40"/>
      <c r="BJ8" s="40"/>
      <c r="BK8" s="41"/>
      <c r="BL8" s="41"/>
      <c r="BM8" s="41"/>
    </row>
    <row r="9" spans="1:65" s="230" customFormat="1" ht="18" customHeight="1" x14ac:dyDescent="0.5">
      <c r="A9" s="268">
        <v>3</v>
      </c>
      <c r="B9" s="425" t="s">
        <v>2338</v>
      </c>
      <c r="C9" s="559">
        <v>50324.958099000003</v>
      </c>
      <c r="D9" s="559">
        <v>40144.818502000002</v>
      </c>
      <c r="E9" s="559">
        <v>49150.073863999998</v>
      </c>
      <c r="F9" s="559">
        <v>139619.850465</v>
      </c>
      <c r="G9" s="559">
        <v>44198.484618000002</v>
      </c>
      <c r="H9" s="559">
        <v>49413.890809999997</v>
      </c>
      <c r="I9" s="559">
        <v>43368.364330999997</v>
      </c>
      <c r="J9" s="559">
        <v>136980.73975899999</v>
      </c>
      <c r="K9" s="559">
        <v>47749.244924999999</v>
      </c>
      <c r="L9" s="559">
        <v>48721.792301000001</v>
      </c>
      <c r="M9" s="559">
        <v>44231.371274999998</v>
      </c>
      <c r="N9" s="559">
        <v>140702.408501</v>
      </c>
      <c r="O9" s="559">
        <v>55714.510202999998</v>
      </c>
      <c r="P9" s="559">
        <v>46812.317745</v>
      </c>
      <c r="Q9" s="559">
        <v>45920.178859</v>
      </c>
      <c r="R9" s="559">
        <v>148447.006807</v>
      </c>
      <c r="S9" s="296">
        <v>565750.00553199998</v>
      </c>
      <c r="T9" s="559">
        <v>48361.037378000001</v>
      </c>
      <c r="U9" s="559">
        <v>48144.835824000002</v>
      </c>
      <c r="V9" s="559">
        <v>54897.021513</v>
      </c>
      <c r="W9" s="559">
        <v>151402.894715</v>
      </c>
      <c r="X9" s="559">
        <v>45240.895848</v>
      </c>
      <c r="Y9" s="559">
        <v>54810.158410999997</v>
      </c>
      <c r="Z9" s="559">
        <v>48997.775755000002</v>
      </c>
      <c r="AA9" s="559">
        <v>149048.83001400001</v>
      </c>
      <c r="AB9" s="559">
        <v>55998.006006000003</v>
      </c>
      <c r="AC9" s="559">
        <v>51051.307364</v>
      </c>
      <c r="AD9" s="559">
        <v>54858.144072000003</v>
      </c>
      <c r="AE9" s="559">
        <v>161907.45744200001</v>
      </c>
      <c r="AF9" s="559">
        <v>56300.063516000002</v>
      </c>
      <c r="AG9" s="559">
        <v>57680.915957999998</v>
      </c>
      <c r="AH9" s="559">
        <v>59980.340194999997</v>
      </c>
      <c r="AI9" s="559">
        <v>173961.31966899999</v>
      </c>
      <c r="AJ9" s="296">
        <v>636320.50184000004</v>
      </c>
      <c r="AK9" s="559">
        <v>55677.657988999999</v>
      </c>
      <c r="AL9" s="559">
        <v>53210.919322000002</v>
      </c>
      <c r="AM9" s="559">
        <v>56130.73328</v>
      </c>
      <c r="AN9" s="559">
        <v>165019.31059199999</v>
      </c>
      <c r="AO9" s="559">
        <v>56777.007418000001</v>
      </c>
      <c r="AP9" s="559">
        <v>61595.458785000003</v>
      </c>
      <c r="AQ9" s="559">
        <v>53468.736728999997</v>
      </c>
      <c r="AR9" s="559">
        <v>171841.20293299999</v>
      </c>
      <c r="AS9" s="559">
        <v>61013.220082</v>
      </c>
      <c r="AT9" s="559">
        <v>58739.416322999998</v>
      </c>
      <c r="AU9" s="559">
        <v>58545.170803000001</v>
      </c>
      <c r="AV9" s="559">
        <v>178297.80720800001</v>
      </c>
      <c r="AW9" s="559">
        <v>57509.390419000003</v>
      </c>
      <c r="AX9" s="559">
        <v>60276.986915000001</v>
      </c>
      <c r="AY9" s="559">
        <v>65094.846810000003</v>
      </c>
      <c r="AZ9" s="559">
        <v>182881.22414400001</v>
      </c>
      <c r="BA9" s="296">
        <v>698039.54487700004</v>
      </c>
      <c r="BB9" s="429" t="s">
        <v>2497</v>
      </c>
      <c r="BC9" s="268">
        <v>3</v>
      </c>
      <c r="BI9" s="40"/>
      <c r="BJ9" s="40"/>
      <c r="BK9" s="41"/>
      <c r="BL9" s="41"/>
      <c r="BM9" s="41"/>
    </row>
    <row r="10" spans="1:65" ht="18" customHeight="1" x14ac:dyDescent="0.5">
      <c r="A10" s="269"/>
      <c r="B10" s="427" t="s">
        <v>22</v>
      </c>
      <c r="C10" s="564">
        <v>66071.600479000001</v>
      </c>
      <c r="D10" s="564">
        <v>56195.934169</v>
      </c>
      <c r="E10" s="564">
        <v>66686.295026000007</v>
      </c>
      <c r="F10" s="564">
        <v>188953.82967400001</v>
      </c>
      <c r="G10" s="564">
        <v>61116.955199000004</v>
      </c>
      <c r="H10" s="564">
        <v>68437.407315000004</v>
      </c>
      <c r="I10" s="564">
        <v>60800.478174999997</v>
      </c>
      <c r="J10" s="564">
        <v>190354.840689</v>
      </c>
      <c r="K10" s="564">
        <v>66794.125732</v>
      </c>
      <c r="L10" s="564">
        <v>67436.825349000006</v>
      </c>
      <c r="M10" s="564">
        <v>60754.793618999996</v>
      </c>
      <c r="N10" s="564">
        <v>194985.74470000001</v>
      </c>
      <c r="O10" s="564">
        <v>74866.783806000007</v>
      </c>
      <c r="P10" s="564">
        <v>64663.487847999997</v>
      </c>
      <c r="Q10" s="564">
        <v>62199.571830000001</v>
      </c>
      <c r="R10" s="564">
        <v>201729.84348400001</v>
      </c>
      <c r="S10" s="298">
        <v>776024.258547</v>
      </c>
      <c r="T10" s="564">
        <v>66831.901641999997</v>
      </c>
      <c r="U10" s="564">
        <v>66899.471162999995</v>
      </c>
      <c r="V10" s="564">
        <v>73883.478417999999</v>
      </c>
      <c r="W10" s="564">
        <v>207614.85122300001</v>
      </c>
      <c r="X10" s="564">
        <v>64363.522628999999</v>
      </c>
      <c r="Y10" s="564">
        <v>75099.337362000006</v>
      </c>
      <c r="Z10" s="564">
        <v>68834.009336000003</v>
      </c>
      <c r="AA10" s="564">
        <v>208296.86932699999</v>
      </c>
      <c r="AB10" s="564">
        <v>77487.681439000007</v>
      </c>
      <c r="AC10" s="564">
        <v>69725.233445000005</v>
      </c>
      <c r="AD10" s="564">
        <v>73325.746727999998</v>
      </c>
      <c r="AE10" s="564">
        <v>220538.661612</v>
      </c>
      <c r="AF10" s="564">
        <v>76801.991435000004</v>
      </c>
      <c r="AG10" s="564">
        <v>77574.821186999994</v>
      </c>
      <c r="AH10" s="564">
        <v>82196.335944999999</v>
      </c>
      <c r="AI10" s="564">
        <v>236573.148567</v>
      </c>
      <c r="AJ10" s="298">
        <v>873023.53072899999</v>
      </c>
      <c r="AK10" s="564">
        <v>76379.087992000001</v>
      </c>
      <c r="AL10" s="564">
        <v>71421.906856000001</v>
      </c>
      <c r="AM10" s="564">
        <v>76806.841350000002</v>
      </c>
      <c r="AN10" s="564">
        <v>224607.836198</v>
      </c>
      <c r="AO10" s="564">
        <v>79875.115290000002</v>
      </c>
      <c r="AP10" s="564">
        <v>84219.996337000004</v>
      </c>
      <c r="AQ10" s="564">
        <v>72654.631168000007</v>
      </c>
      <c r="AR10" s="564">
        <v>236749.742795</v>
      </c>
      <c r="AS10" s="564">
        <v>82719.401320999998</v>
      </c>
      <c r="AT10" s="564">
        <v>78834.553386</v>
      </c>
      <c r="AU10" s="564">
        <v>77463.600111000007</v>
      </c>
      <c r="AV10" s="564">
        <v>239017.554818</v>
      </c>
      <c r="AW10" s="564">
        <v>82814.408815000003</v>
      </c>
      <c r="AX10" s="564">
        <v>80221.918938000003</v>
      </c>
      <c r="AY10" s="564">
        <v>86413.700343000004</v>
      </c>
      <c r="AZ10" s="564">
        <v>249450.02809499999</v>
      </c>
      <c r="BA10" s="298">
        <v>949825.161907</v>
      </c>
      <c r="BB10" s="431" t="s">
        <v>243</v>
      </c>
      <c r="BC10" s="270"/>
      <c r="BF10" s="232"/>
      <c r="BG10" s="232"/>
    </row>
    <row r="11" spans="1:65" ht="18" customHeight="1" x14ac:dyDescent="0.5">
      <c r="A11" s="90"/>
      <c r="B11" s="20"/>
      <c r="C11" s="20"/>
      <c r="D11" s="20"/>
      <c r="E11" s="20"/>
      <c r="F11" s="20"/>
      <c r="G11" s="20"/>
      <c r="H11" s="20"/>
      <c r="I11" s="20"/>
      <c r="J11" s="20"/>
      <c r="K11" s="20"/>
      <c r="L11" s="20"/>
      <c r="M11" s="20"/>
      <c r="N11" s="20"/>
      <c r="O11" s="20"/>
      <c r="P11" s="20"/>
      <c r="Q11" s="20"/>
      <c r="R11" s="20"/>
      <c r="S11" s="46"/>
      <c r="T11" s="20"/>
      <c r="U11" s="20"/>
      <c r="V11" s="20"/>
      <c r="W11" s="20"/>
      <c r="X11" s="20"/>
      <c r="Y11" s="20"/>
      <c r="Z11" s="20"/>
      <c r="AA11" s="20"/>
      <c r="AB11" s="20"/>
      <c r="AC11" s="20"/>
      <c r="AD11" s="20"/>
      <c r="AE11" s="20"/>
      <c r="AF11" s="20"/>
      <c r="AG11" s="20"/>
      <c r="AH11" s="20"/>
      <c r="AI11" s="20"/>
      <c r="AJ11" s="46"/>
      <c r="AK11" s="20"/>
      <c r="AL11" s="20"/>
      <c r="AM11" s="20"/>
      <c r="AN11" s="20"/>
      <c r="AO11" s="20"/>
      <c r="AP11" s="20"/>
      <c r="AQ11" s="20"/>
      <c r="AR11" s="20"/>
      <c r="AS11" s="20"/>
      <c r="AT11" s="20"/>
      <c r="AU11" s="20"/>
      <c r="AV11" s="20"/>
      <c r="AW11" s="20"/>
      <c r="AX11" s="20"/>
      <c r="AY11" s="20"/>
      <c r="AZ11" s="20"/>
      <c r="BA11" s="46"/>
      <c r="BC11" s="91"/>
      <c r="BF11" s="232"/>
      <c r="BG11" s="232"/>
    </row>
    <row r="12" spans="1:65" x14ac:dyDescent="0.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F12" s="232"/>
      <c r="BG12" s="232"/>
    </row>
    <row r="13" spans="1:65" s="230" customFormat="1" ht="36" customHeight="1" x14ac:dyDescent="0.5">
      <c r="A13" s="621" t="s">
        <v>2341</v>
      </c>
      <c r="B13" s="628" t="s">
        <v>132</v>
      </c>
      <c r="C13" s="613" t="s">
        <v>514</v>
      </c>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c r="AH13" s="614"/>
      <c r="AI13" s="614"/>
      <c r="AJ13" s="614"/>
      <c r="AK13" s="614"/>
      <c r="AL13" s="614"/>
      <c r="AM13" s="614"/>
      <c r="AN13" s="614"/>
      <c r="AO13" s="614"/>
      <c r="AP13" s="614"/>
      <c r="AQ13" s="614"/>
      <c r="AR13" s="614"/>
      <c r="AS13" s="614"/>
      <c r="AT13" s="614"/>
      <c r="AU13" s="614"/>
      <c r="AV13" s="614"/>
      <c r="AW13" s="614"/>
      <c r="AX13" s="614"/>
      <c r="AY13" s="614"/>
      <c r="AZ13" s="614"/>
      <c r="BA13" s="615"/>
      <c r="BB13" s="623" t="s">
        <v>431</v>
      </c>
      <c r="BC13" s="624" t="s">
        <v>246</v>
      </c>
    </row>
    <row r="14" spans="1:65" s="230" customFormat="1" ht="36" customHeight="1" x14ac:dyDescent="0.5">
      <c r="A14" s="621"/>
      <c r="B14" s="628"/>
      <c r="C14" s="459" t="s">
        <v>2372</v>
      </c>
      <c r="D14" s="456" t="s">
        <v>2373</v>
      </c>
      <c r="E14" s="456" t="s">
        <v>2374</v>
      </c>
      <c r="F14" s="456" t="s">
        <v>2371</v>
      </c>
      <c r="G14" s="456" t="s">
        <v>2375</v>
      </c>
      <c r="H14" s="456" t="s">
        <v>2376</v>
      </c>
      <c r="I14" s="456" t="s">
        <v>2377</v>
      </c>
      <c r="J14" s="456" t="s">
        <v>2378</v>
      </c>
      <c r="K14" s="456" t="s">
        <v>2381</v>
      </c>
      <c r="L14" s="456" t="s">
        <v>2382</v>
      </c>
      <c r="M14" s="456" t="s">
        <v>2383</v>
      </c>
      <c r="N14" s="456" t="s">
        <v>2379</v>
      </c>
      <c r="O14" s="456" t="s">
        <v>2384</v>
      </c>
      <c r="P14" s="456" t="s">
        <v>2385</v>
      </c>
      <c r="Q14" s="469" t="s">
        <v>2386</v>
      </c>
      <c r="R14" s="456" t="s">
        <v>2380</v>
      </c>
      <c r="S14" s="410">
        <v>2023</v>
      </c>
      <c r="T14" s="459" t="s">
        <v>2372</v>
      </c>
      <c r="U14" s="456" t="s">
        <v>2373</v>
      </c>
      <c r="V14" s="456" t="s">
        <v>2374</v>
      </c>
      <c r="W14" s="456" t="s">
        <v>2371</v>
      </c>
      <c r="X14" s="456" t="s">
        <v>2375</v>
      </c>
      <c r="Y14" s="456" t="s">
        <v>2376</v>
      </c>
      <c r="Z14" s="456" t="s">
        <v>2377</v>
      </c>
      <c r="AA14" s="456" t="s">
        <v>2378</v>
      </c>
      <c r="AB14" s="456" t="s">
        <v>2381</v>
      </c>
      <c r="AC14" s="456" t="s">
        <v>2382</v>
      </c>
      <c r="AD14" s="456" t="s">
        <v>2383</v>
      </c>
      <c r="AE14" s="456" t="s">
        <v>2379</v>
      </c>
      <c r="AF14" s="456" t="s">
        <v>2384</v>
      </c>
      <c r="AG14" s="456" t="s">
        <v>2385</v>
      </c>
      <c r="AH14" s="469" t="s">
        <v>2386</v>
      </c>
      <c r="AI14" s="456" t="s">
        <v>2380</v>
      </c>
      <c r="AJ14" s="85">
        <v>2024</v>
      </c>
      <c r="AK14" s="459" t="s">
        <v>2372</v>
      </c>
      <c r="AL14" s="456" t="s">
        <v>2373</v>
      </c>
      <c r="AM14" s="456" t="s">
        <v>2374</v>
      </c>
      <c r="AN14" s="456" t="s">
        <v>2371</v>
      </c>
      <c r="AO14" s="456" t="s">
        <v>2375</v>
      </c>
      <c r="AP14" s="456" t="s">
        <v>2376</v>
      </c>
      <c r="AQ14" s="456" t="s">
        <v>2377</v>
      </c>
      <c r="AR14" s="456" t="s">
        <v>2378</v>
      </c>
      <c r="AS14" s="456" t="s">
        <v>2381</v>
      </c>
      <c r="AT14" s="456" t="s">
        <v>2382</v>
      </c>
      <c r="AU14" s="456" t="s">
        <v>2383</v>
      </c>
      <c r="AV14" s="456" t="s">
        <v>2379</v>
      </c>
      <c r="AW14" s="456" t="s">
        <v>2384</v>
      </c>
      <c r="AX14" s="456" t="s">
        <v>2385</v>
      </c>
      <c r="AY14" s="469" t="s">
        <v>2386</v>
      </c>
      <c r="AZ14" s="456" t="s">
        <v>2380</v>
      </c>
      <c r="BA14" s="85">
        <v>2025</v>
      </c>
      <c r="BB14" s="623"/>
      <c r="BC14" s="624"/>
      <c r="BI14" s="40"/>
      <c r="BJ14" s="40"/>
      <c r="BK14" s="41"/>
      <c r="BL14" s="41"/>
      <c r="BM14" s="41"/>
    </row>
    <row r="15" spans="1:65" s="38" customFormat="1" ht="30" customHeight="1" thickBot="1" x14ac:dyDescent="0.55000000000000004">
      <c r="A15" s="186"/>
      <c r="B15" s="424" t="s">
        <v>2489</v>
      </c>
      <c r="C15" s="192"/>
      <c r="D15" s="192"/>
      <c r="E15" s="192"/>
      <c r="F15" s="192"/>
      <c r="G15" s="192"/>
      <c r="H15" s="192"/>
      <c r="I15" s="192"/>
      <c r="J15" s="192"/>
      <c r="K15" s="192"/>
      <c r="L15" s="192"/>
      <c r="M15" s="192"/>
      <c r="N15" s="192"/>
      <c r="O15" s="192"/>
      <c r="P15" s="192"/>
      <c r="Q15" s="192"/>
      <c r="R15" s="192"/>
      <c r="S15" s="187"/>
      <c r="T15" s="192"/>
      <c r="U15" s="192"/>
      <c r="V15" s="192"/>
      <c r="W15" s="192"/>
      <c r="X15" s="192"/>
      <c r="Y15" s="192"/>
      <c r="Z15" s="192"/>
      <c r="AA15" s="192"/>
      <c r="AB15" s="192"/>
      <c r="AC15" s="192"/>
      <c r="AD15" s="192"/>
      <c r="AE15" s="192"/>
      <c r="AF15" s="192"/>
      <c r="AG15" s="192"/>
      <c r="AH15" s="192"/>
      <c r="AI15" s="192"/>
      <c r="AJ15" s="187"/>
      <c r="AK15" s="192"/>
      <c r="AL15" s="192"/>
      <c r="AM15" s="192"/>
      <c r="AN15" s="192"/>
      <c r="AO15" s="192"/>
      <c r="AP15" s="192"/>
      <c r="AQ15" s="192"/>
      <c r="AR15" s="192"/>
      <c r="AS15" s="192"/>
      <c r="AT15" s="192"/>
      <c r="AU15" s="192"/>
      <c r="AV15" s="192"/>
      <c r="AW15" s="192"/>
      <c r="AX15" s="192"/>
      <c r="AY15" s="192"/>
      <c r="AZ15" s="192"/>
      <c r="BA15" s="187"/>
      <c r="BB15" s="428" t="s">
        <v>2490</v>
      </c>
      <c r="BC15" s="188"/>
    </row>
    <row r="16" spans="1:65" s="230" customFormat="1" ht="18" customHeight="1" x14ac:dyDescent="0.5">
      <c r="A16" s="268">
        <v>1</v>
      </c>
      <c r="B16" s="425" t="s">
        <v>2491</v>
      </c>
      <c r="C16" s="559">
        <v>26338.331826000001</v>
      </c>
      <c r="D16" s="559">
        <v>20560.496799</v>
      </c>
      <c r="E16" s="559">
        <v>25294.075123999999</v>
      </c>
      <c r="F16" s="559">
        <v>72192.903749000005</v>
      </c>
      <c r="G16" s="559">
        <v>21527.521893000001</v>
      </c>
      <c r="H16" s="559">
        <v>23353.970318</v>
      </c>
      <c r="I16" s="559">
        <v>20076.905394000001</v>
      </c>
      <c r="J16" s="559">
        <v>64958.397604999998</v>
      </c>
      <c r="K16" s="559">
        <v>23158.841377000001</v>
      </c>
      <c r="L16" s="559">
        <v>22381.389161999999</v>
      </c>
      <c r="M16" s="559">
        <v>20393.959321999999</v>
      </c>
      <c r="N16" s="559">
        <v>65934.189861000006</v>
      </c>
      <c r="O16" s="559">
        <v>25853.370933999999</v>
      </c>
      <c r="P16" s="559">
        <v>20771.199403999999</v>
      </c>
      <c r="Q16" s="559">
        <v>20730.691279999999</v>
      </c>
      <c r="R16" s="559">
        <v>67355.261618000004</v>
      </c>
      <c r="S16" s="296">
        <v>270440.75283299998</v>
      </c>
      <c r="T16" s="559">
        <v>22679.172834000001</v>
      </c>
      <c r="U16" s="559">
        <v>23983.952132999999</v>
      </c>
      <c r="V16" s="559">
        <v>26091.556161</v>
      </c>
      <c r="W16" s="559">
        <v>72754.681127999997</v>
      </c>
      <c r="X16" s="559">
        <v>19574.251801999999</v>
      </c>
      <c r="Y16" s="559">
        <v>25183.645279</v>
      </c>
      <c r="Z16" s="559">
        <v>23159.731872</v>
      </c>
      <c r="AA16" s="559">
        <v>67917.628953000007</v>
      </c>
      <c r="AB16" s="559">
        <v>25966.969274999999</v>
      </c>
      <c r="AC16" s="559">
        <v>23366.817588999998</v>
      </c>
      <c r="AD16" s="559">
        <v>25076.617882999999</v>
      </c>
      <c r="AE16" s="559">
        <v>74410.404746999993</v>
      </c>
      <c r="AF16" s="559">
        <v>26144.024022000001</v>
      </c>
      <c r="AG16" s="559">
        <v>26269.954449000001</v>
      </c>
      <c r="AH16" s="559">
        <v>28469.095963</v>
      </c>
      <c r="AI16" s="559">
        <v>80883.074433999995</v>
      </c>
      <c r="AJ16" s="296">
        <v>295965.78926200001</v>
      </c>
      <c r="AK16" s="559">
        <v>25868.86348</v>
      </c>
      <c r="AL16" s="559">
        <v>24051.306047999999</v>
      </c>
      <c r="AM16" s="559">
        <v>25018.685227999998</v>
      </c>
      <c r="AN16" s="559">
        <v>74938.854756999994</v>
      </c>
      <c r="AO16" s="559">
        <v>24494.767711</v>
      </c>
      <c r="AP16" s="559">
        <v>24568.115474999999</v>
      </c>
      <c r="AQ16" s="559">
        <v>21078.973348</v>
      </c>
      <c r="AR16" s="559">
        <v>70141.856534000006</v>
      </c>
      <c r="AS16" s="559">
        <v>25242.464602</v>
      </c>
      <c r="AT16" s="559">
        <v>24025.460304</v>
      </c>
      <c r="AU16" s="559">
        <v>24342.708748000001</v>
      </c>
      <c r="AV16" s="559">
        <v>73610.633652999997</v>
      </c>
      <c r="AW16" s="559">
        <v>23018.962660000001</v>
      </c>
      <c r="AX16" s="559">
        <v>24884.871523999998</v>
      </c>
      <c r="AY16" s="559">
        <v>26379.884969999999</v>
      </c>
      <c r="AZ16" s="559">
        <v>74283.719154000006</v>
      </c>
      <c r="BA16" s="296">
        <v>292975.064098</v>
      </c>
      <c r="BB16" s="429" t="s">
        <v>2340</v>
      </c>
      <c r="BC16" s="268">
        <v>1</v>
      </c>
      <c r="BI16" s="40"/>
      <c r="BJ16" s="40"/>
      <c r="BK16" s="41"/>
      <c r="BL16" s="41"/>
      <c r="BM16" s="41"/>
    </row>
    <row r="17" spans="1:65" s="230" customFormat="1" ht="18" customHeight="1" x14ac:dyDescent="0.5">
      <c r="A17" s="267">
        <v>2</v>
      </c>
      <c r="B17" s="426" t="s">
        <v>2492</v>
      </c>
      <c r="C17" s="560">
        <v>26743.503304000002</v>
      </c>
      <c r="D17" s="560">
        <v>24474.264132</v>
      </c>
      <c r="E17" s="560">
        <v>29913.505067999999</v>
      </c>
      <c r="F17" s="560">
        <v>81131.272503999993</v>
      </c>
      <c r="G17" s="560">
        <v>29320.760252</v>
      </c>
      <c r="H17" s="560">
        <v>31133.571272000001</v>
      </c>
      <c r="I17" s="560">
        <v>29585.165041</v>
      </c>
      <c r="J17" s="560">
        <v>90039.496564999994</v>
      </c>
      <c r="K17" s="560">
        <v>30754.346756999999</v>
      </c>
      <c r="L17" s="560">
        <v>32019.187709999998</v>
      </c>
      <c r="M17" s="560">
        <v>29174.670193999998</v>
      </c>
      <c r="N17" s="560">
        <v>91948.204660999996</v>
      </c>
      <c r="O17" s="560">
        <v>34203.534002</v>
      </c>
      <c r="P17" s="560">
        <v>29041.669427000001</v>
      </c>
      <c r="Q17" s="560">
        <v>27955.212011</v>
      </c>
      <c r="R17" s="560">
        <v>91200.415439999997</v>
      </c>
      <c r="S17" s="297">
        <v>354319.38916999998</v>
      </c>
      <c r="T17" s="560">
        <v>31322.462984999998</v>
      </c>
      <c r="U17" s="560">
        <v>31179.976998999999</v>
      </c>
      <c r="V17" s="560">
        <v>32141.148367999998</v>
      </c>
      <c r="W17" s="560">
        <v>94643.588352000006</v>
      </c>
      <c r="X17" s="560">
        <v>29784.723288000001</v>
      </c>
      <c r="Y17" s="560">
        <v>33386.990883999999</v>
      </c>
      <c r="Z17" s="560">
        <v>32647.536451</v>
      </c>
      <c r="AA17" s="560">
        <v>95819.250623</v>
      </c>
      <c r="AB17" s="560">
        <v>35717.489896999999</v>
      </c>
      <c r="AC17" s="560">
        <v>32508.249008999999</v>
      </c>
      <c r="AD17" s="560">
        <v>33940.273514</v>
      </c>
      <c r="AE17" s="560">
        <v>102166.01242</v>
      </c>
      <c r="AF17" s="560">
        <v>34665.333211999998</v>
      </c>
      <c r="AG17" s="560">
        <v>34496.107751000003</v>
      </c>
      <c r="AH17" s="560">
        <v>36612.962418000003</v>
      </c>
      <c r="AI17" s="560">
        <v>105774.403381</v>
      </c>
      <c r="AJ17" s="297">
        <v>398403.25477599999</v>
      </c>
      <c r="AK17" s="560">
        <v>34664.021266000003</v>
      </c>
      <c r="AL17" s="560">
        <v>33810.970878</v>
      </c>
      <c r="AM17" s="560">
        <v>35326.675994999998</v>
      </c>
      <c r="AN17" s="560">
        <v>103801.668139</v>
      </c>
      <c r="AO17" s="560">
        <v>36633.196491000002</v>
      </c>
      <c r="AP17" s="560">
        <v>39101.372090999997</v>
      </c>
      <c r="AQ17" s="560">
        <v>34937.430789999999</v>
      </c>
      <c r="AR17" s="560">
        <v>110671.99937200001</v>
      </c>
      <c r="AS17" s="560">
        <v>37425.922716000001</v>
      </c>
      <c r="AT17" s="560">
        <v>34780.853013</v>
      </c>
      <c r="AU17" s="560">
        <v>33083.226939</v>
      </c>
      <c r="AV17" s="560">
        <v>105290.00266899999</v>
      </c>
      <c r="AW17" s="560">
        <v>39957.969904999998</v>
      </c>
      <c r="AX17" s="560">
        <v>34148.145782</v>
      </c>
      <c r="AY17" s="560">
        <v>36669.269533999999</v>
      </c>
      <c r="AZ17" s="560">
        <v>110775.385221</v>
      </c>
      <c r="BA17" s="297">
        <v>430539.05540100002</v>
      </c>
      <c r="BB17" s="430" t="s">
        <v>2339</v>
      </c>
      <c r="BC17" s="267">
        <v>2</v>
      </c>
      <c r="BI17" s="40"/>
      <c r="BJ17" s="40"/>
      <c r="BK17" s="41"/>
      <c r="BL17" s="41"/>
      <c r="BM17" s="41"/>
    </row>
    <row r="18" spans="1:65" s="230" customFormat="1" ht="18" customHeight="1" x14ac:dyDescent="0.5">
      <c r="A18" s="268">
        <v>3</v>
      </c>
      <c r="B18" s="425" t="s">
        <v>2493</v>
      </c>
      <c r="C18" s="559">
        <v>12989.765348999999</v>
      </c>
      <c r="D18" s="559">
        <v>11161.173237999999</v>
      </c>
      <c r="E18" s="559">
        <v>11478.714834</v>
      </c>
      <c r="F18" s="559">
        <v>35629.653421000003</v>
      </c>
      <c r="G18" s="559">
        <v>10268.673054000001</v>
      </c>
      <c r="H18" s="559">
        <v>13949.865725</v>
      </c>
      <c r="I18" s="559">
        <v>11138.407740000001</v>
      </c>
      <c r="J18" s="559">
        <v>35356.946518999997</v>
      </c>
      <c r="K18" s="559">
        <v>12880.937598</v>
      </c>
      <c r="L18" s="559">
        <v>13036.248476999999</v>
      </c>
      <c r="M18" s="559">
        <v>11186.164102999999</v>
      </c>
      <c r="N18" s="559">
        <v>37103.350178000001</v>
      </c>
      <c r="O18" s="559">
        <v>14809.87887</v>
      </c>
      <c r="P18" s="559">
        <v>14850.619017000001</v>
      </c>
      <c r="Q18" s="559">
        <v>13513.668539</v>
      </c>
      <c r="R18" s="559">
        <v>43174.166426000003</v>
      </c>
      <c r="S18" s="296">
        <v>151264.11654399999</v>
      </c>
      <c r="T18" s="559">
        <v>12830.265823</v>
      </c>
      <c r="U18" s="559">
        <v>11735.542031000001</v>
      </c>
      <c r="V18" s="559">
        <v>15650.773889</v>
      </c>
      <c r="W18" s="559">
        <v>40216.581743000002</v>
      </c>
      <c r="X18" s="559">
        <v>15004.547538999999</v>
      </c>
      <c r="Y18" s="559">
        <v>16528.701198999999</v>
      </c>
      <c r="Z18" s="559">
        <v>13026.741013000001</v>
      </c>
      <c r="AA18" s="559">
        <v>44559.989751000001</v>
      </c>
      <c r="AB18" s="559">
        <v>15803.222266999999</v>
      </c>
      <c r="AC18" s="559">
        <v>13850.166847</v>
      </c>
      <c r="AD18" s="559">
        <v>14308.855331000001</v>
      </c>
      <c r="AE18" s="559">
        <v>43962.244444999997</v>
      </c>
      <c r="AF18" s="559">
        <v>15992.634201000001</v>
      </c>
      <c r="AG18" s="559">
        <v>16808.758987000001</v>
      </c>
      <c r="AH18" s="559">
        <v>17114.277564</v>
      </c>
      <c r="AI18" s="559">
        <v>49915.670751999998</v>
      </c>
      <c r="AJ18" s="296">
        <v>178654.486691</v>
      </c>
      <c r="AK18" s="559">
        <v>15846.203245999999</v>
      </c>
      <c r="AL18" s="559">
        <v>13559.629929999999</v>
      </c>
      <c r="AM18" s="559">
        <v>16461.480125999999</v>
      </c>
      <c r="AN18" s="559">
        <v>45867.313302000002</v>
      </c>
      <c r="AO18" s="559">
        <v>18747.151087999999</v>
      </c>
      <c r="AP18" s="559">
        <v>20550.508772000001</v>
      </c>
      <c r="AQ18" s="559">
        <v>16638.227029999998</v>
      </c>
      <c r="AR18" s="559">
        <v>55935.886889000001</v>
      </c>
      <c r="AS18" s="559">
        <v>20051.014003</v>
      </c>
      <c r="AT18" s="559">
        <v>20028.240068999999</v>
      </c>
      <c r="AU18" s="559">
        <v>20037.664423999999</v>
      </c>
      <c r="AV18" s="559">
        <v>60116.918495999998</v>
      </c>
      <c r="AW18" s="559">
        <v>19837.47625</v>
      </c>
      <c r="AX18" s="559">
        <v>21188.901631000001</v>
      </c>
      <c r="AY18" s="559">
        <v>23364.545838999999</v>
      </c>
      <c r="AZ18" s="559">
        <v>64390.923719999999</v>
      </c>
      <c r="BA18" s="296">
        <v>226311.04240800001</v>
      </c>
      <c r="BB18" s="429" t="s">
        <v>2494</v>
      </c>
      <c r="BC18" s="268">
        <v>3</v>
      </c>
      <c r="BI18" s="40"/>
      <c r="BJ18" s="40"/>
      <c r="BK18" s="41"/>
      <c r="BL18" s="41"/>
      <c r="BM18" s="41"/>
    </row>
    <row r="19" spans="1:65" ht="18" customHeight="1" x14ac:dyDescent="0.5">
      <c r="A19" s="269"/>
      <c r="B19" s="427" t="s">
        <v>22</v>
      </c>
      <c r="C19" s="564">
        <v>66071.600479000001</v>
      </c>
      <c r="D19" s="564">
        <v>56195.934169</v>
      </c>
      <c r="E19" s="564">
        <v>66686.295026000007</v>
      </c>
      <c r="F19" s="564">
        <v>188953.82967400001</v>
      </c>
      <c r="G19" s="564">
        <v>61116.955199000004</v>
      </c>
      <c r="H19" s="564">
        <v>68437.407315000004</v>
      </c>
      <c r="I19" s="564">
        <v>60800.478174999997</v>
      </c>
      <c r="J19" s="564">
        <v>190354.840689</v>
      </c>
      <c r="K19" s="564">
        <v>66794.125732</v>
      </c>
      <c r="L19" s="564">
        <v>67436.825349000006</v>
      </c>
      <c r="M19" s="564">
        <v>60754.793618999996</v>
      </c>
      <c r="N19" s="564">
        <v>194985.74470000001</v>
      </c>
      <c r="O19" s="564">
        <v>74866.783806000007</v>
      </c>
      <c r="P19" s="564">
        <v>64663.487847999997</v>
      </c>
      <c r="Q19" s="564">
        <v>62199.571830000001</v>
      </c>
      <c r="R19" s="564">
        <v>201729.84348400001</v>
      </c>
      <c r="S19" s="298">
        <v>776024.258547</v>
      </c>
      <c r="T19" s="564">
        <v>66831.901641999997</v>
      </c>
      <c r="U19" s="564">
        <v>66899.471162999995</v>
      </c>
      <c r="V19" s="564">
        <v>73883.478417999999</v>
      </c>
      <c r="W19" s="564">
        <v>207614.85122300001</v>
      </c>
      <c r="X19" s="564">
        <v>64363.522628999999</v>
      </c>
      <c r="Y19" s="564">
        <v>75099.337362000006</v>
      </c>
      <c r="Z19" s="564">
        <v>68834.009336000003</v>
      </c>
      <c r="AA19" s="564">
        <v>208296.86932699999</v>
      </c>
      <c r="AB19" s="564">
        <v>77487.681439000007</v>
      </c>
      <c r="AC19" s="564">
        <v>69725.233445000005</v>
      </c>
      <c r="AD19" s="564">
        <v>73325.746727999998</v>
      </c>
      <c r="AE19" s="564">
        <v>220538.661612</v>
      </c>
      <c r="AF19" s="564">
        <v>76801.991435000004</v>
      </c>
      <c r="AG19" s="564">
        <v>77574.821186999994</v>
      </c>
      <c r="AH19" s="564">
        <v>82196.335944999999</v>
      </c>
      <c r="AI19" s="564">
        <v>236573.148567</v>
      </c>
      <c r="AJ19" s="298">
        <v>873023.53072899999</v>
      </c>
      <c r="AK19" s="564">
        <v>76379.087992000001</v>
      </c>
      <c r="AL19" s="564">
        <v>71421.906856000001</v>
      </c>
      <c r="AM19" s="564">
        <v>76806.841350000002</v>
      </c>
      <c r="AN19" s="564">
        <v>224607.836198</v>
      </c>
      <c r="AO19" s="564">
        <v>79875.115290000002</v>
      </c>
      <c r="AP19" s="564">
        <v>84219.996337000004</v>
      </c>
      <c r="AQ19" s="564">
        <v>72654.631168000007</v>
      </c>
      <c r="AR19" s="564">
        <v>236749.742795</v>
      </c>
      <c r="AS19" s="564">
        <v>82719.401320999998</v>
      </c>
      <c r="AT19" s="564">
        <v>78834.553386</v>
      </c>
      <c r="AU19" s="564">
        <v>77463.600111000007</v>
      </c>
      <c r="AV19" s="564">
        <v>239017.554818</v>
      </c>
      <c r="AW19" s="564">
        <v>82814.408815000003</v>
      </c>
      <c r="AX19" s="564">
        <v>80221.918938000003</v>
      </c>
      <c r="AY19" s="564">
        <v>86413.700343000004</v>
      </c>
      <c r="AZ19" s="564">
        <v>249450.02809499999</v>
      </c>
      <c r="BA19" s="298">
        <v>949825.161907</v>
      </c>
      <c r="BB19" s="431" t="s">
        <v>243</v>
      </c>
      <c r="BC19" s="270"/>
      <c r="BF19" s="232"/>
      <c r="BG19" s="232"/>
    </row>
    <row r="20" spans="1:65" x14ac:dyDescent="0.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F20" s="232"/>
      <c r="BG20" s="232"/>
    </row>
    <row r="21" spans="1:65" x14ac:dyDescent="0.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F21" s="232"/>
      <c r="BG21" s="232"/>
    </row>
    <row r="22" spans="1:65" x14ac:dyDescent="0.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F22" s="232"/>
      <c r="BG22" s="232"/>
    </row>
    <row r="23" spans="1:65" x14ac:dyDescent="0.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F23" s="232"/>
      <c r="BG23" s="232"/>
    </row>
    <row r="24" spans="1:65" x14ac:dyDescent="0.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F24" s="232"/>
      <c r="BG24" s="232"/>
    </row>
    <row r="25" spans="1:65" x14ac:dyDescent="0.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F25" s="232"/>
      <c r="BG25" s="232"/>
    </row>
    <row r="26" spans="1:65" x14ac:dyDescent="0.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F26" s="232"/>
      <c r="BG26" s="232"/>
    </row>
    <row r="27" spans="1:65" x14ac:dyDescent="0.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F27" s="232"/>
      <c r="BG27" s="232"/>
    </row>
    <row r="28" spans="1:65" x14ac:dyDescent="0.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F28" s="232"/>
      <c r="BG28" s="232"/>
    </row>
    <row r="29" spans="1:65" x14ac:dyDescent="0.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F29" s="232"/>
      <c r="BG29" s="232"/>
    </row>
    <row r="30" spans="1:65" x14ac:dyDescent="0.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F30" s="232"/>
      <c r="BG30" s="232"/>
    </row>
    <row r="31" spans="1:65" x14ac:dyDescent="0.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F31" s="232"/>
      <c r="BG31" s="232"/>
    </row>
    <row r="32" spans="1:65" x14ac:dyDescent="0.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F32" s="232"/>
      <c r="BG32" s="232"/>
    </row>
    <row r="33" spans="1:59" x14ac:dyDescent="0.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F33" s="232"/>
      <c r="BG33" s="232"/>
    </row>
    <row r="34" spans="1:59" x14ac:dyDescent="0.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F34" s="232"/>
      <c r="BG34" s="232"/>
    </row>
    <row r="35" spans="1:59" x14ac:dyDescent="0.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F35" s="232"/>
      <c r="BG35" s="232"/>
    </row>
    <row r="36" spans="1:59" x14ac:dyDescent="0.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F36" s="232"/>
      <c r="BG36" s="232"/>
    </row>
    <row r="37" spans="1:59" x14ac:dyDescent="0.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F37" s="232"/>
      <c r="BG37" s="232"/>
    </row>
    <row r="38" spans="1:59" x14ac:dyDescent="0.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F38" s="232"/>
      <c r="BG38" s="232"/>
    </row>
    <row r="39" spans="1:59" x14ac:dyDescent="0.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F39" s="232"/>
      <c r="BG39" s="232"/>
    </row>
    <row r="40" spans="1:59" x14ac:dyDescent="0.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F40" s="232"/>
      <c r="BG40" s="232"/>
    </row>
    <row r="41" spans="1:59" x14ac:dyDescent="0.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F41" s="232"/>
      <c r="BG41" s="232"/>
    </row>
    <row r="42" spans="1:59" x14ac:dyDescent="0.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F42" s="232"/>
      <c r="BG42" s="232"/>
    </row>
    <row r="43" spans="1:59" x14ac:dyDescent="0.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F43" s="232"/>
      <c r="BG43" s="232"/>
    </row>
    <row r="44" spans="1:59" x14ac:dyDescent="0.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F44" s="232"/>
      <c r="BG44" s="232"/>
    </row>
    <row r="45" spans="1:59" x14ac:dyDescent="0.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F45" s="232"/>
      <c r="BG45" s="232"/>
    </row>
    <row r="46" spans="1:59" x14ac:dyDescent="0.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F46" s="232"/>
      <c r="BG46" s="232"/>
    </row>
    <row r="47" spans="1:59" x14ac:dyDescent="0.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F47" s="232"/>
      <c r="BG47" s="232"/>
    </row>
    <row r="48" spans="1:59" x14ac:dyDescent="0.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F48" s="232"/>
      <c r="BG48" s="232"/>
    </row>
    <row r="49" spans="1:59" x14ac:dyDescent="0.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F49" s="232"/>
      <c r="BG49" s="232"/>
    </row>
    <row r="50" spans="1:59" x14ac:dyDescent="0.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F50" s="232"/>
      <c r="BG50" s="232"/>
    </row>
    <row r="51" spans="1:59" x14ac:dyDescent="0.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F51" s="232"/>
      <c r="BG51" s="232"/>
    </row>
    <row r="52" spans="1:59" x14ac:dyDescent="0.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F52" s="232"/>
      <c r="BG52" s="232"/>
    </row>
    <row r="53" spans="1:59" x14ac:dyDescent="0.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F53" s="232"/>
      <c r="BG53" s="232"/>
    </row>
    <row r="54" spans="1:59" x14ac:dyDescent="0.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F54" s="232"/>
      <c r="BG54" s="232"/>
    </row>
    <row r="55" spans="1:59" x14ac:dyDescent="0.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F55" s="232"/>
      <c r="BG55" s="232"/>
    </row>
    <row r="56" spans="1:59" x14ac:dyDescent="0.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F56" s="232"/>
      <c r="BG56" s="232"/>
    </row>
    <row r="57" spans="1:59" x14ac:dyDescent="0.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F57" s="232"/>
      <c r="BG57" s="232"/>
    </row>
    <row r="58" spans="1:59" x14ac:dyDescent="0.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F58" s="232"/>
      <c r="BG58" s="232"/>
    </row>
    <row r="59" spans="1:59" x14ac:dyDescent="0.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F59" s="232"/>
      <c r="BG59" s="232"/>
    </row>
    <row r="60" spans="1:59" x14ac:dyDescent="0.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F60" s="232"/>
      <c r="BG60" s="232"/>
    </row>
    <row r="61" spans="1:59" x14ac:dyDescent="0.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F61" s="232"/>
      <c r="BG61" s="232"/>
    </row>
    <row r="62" spans="1:59" x14ac:dyDescent="0.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F62" s="232"/>
      <c r="BG62" s="232"/>
    </row>
    <row r="63" spans="1:59" x14ac:dyDescent="0.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F63" s="232"/>
      <c r="BG63" s="232"/>
    </row>
    <row r="64" spans="1:59" x14ac:dyDescent="0.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F64" s="232"/>
      <c r="BG64" s="232"/>
    </row>
    <row r="65" spans="1:59" x14ac:dyDescent="0.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F65" s="232"/>
      <c r="BG65" s="232"/>
    </row>
    <row r="66" spans="1:59" x14ac:dyDescent="0.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F66" s="232"/>
      <c r="BG66" s="232"/>
    </row>
    <row r="67" spans="1:59" x14ac:dyDescent="0.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F67" s="232"/>
      <c r="BG67" s="232"/>
    </row>
    <row r="68" spans="1:59" x14ac:dyDescent="0.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F68" s="232"/>
      <c r="BG68" s="232"/>
    </row>
    <row r="69" spans="1:59" x14ac:dyDescent="0.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F69" s="232"/>
      <c r="BG69" s="232"/>
    </row>
    <row r="70" spans="1:59" x14ac:dyDescent="0.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F70" s="232"/>
      <c r="BG70" s="232"/>
    </row>
    <row r="71" spans="1:59" x14ac:dyDescent="0.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F71" s="232"/>
      <c r="BG71" s="232"/>
    </row>
    <row r="72" spans="1:59" x14ac:dyDescent="0.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F72" s="232"/>
      <c r="BG72" s="232"/>
    </row>
    <row r="73" spans="1:59" x14ac:dyDescent="0.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F73" s="232"/>
      <c r="BG73" s="232"/>
    </row>
    <row r="74" spans="1:59" x14ac:dyDescent="0.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F74" s="232"/>
      <c r="BG74" s="232"/>
    </row>
    <row r="75" spans="1:59" x14ac:dyDescent="0.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F75" s="232"/>
      <c r="BG75" s="232"/>
    </row>
    <row r="76" spans="1:59" x14ac:dyDescent="0.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F76" s="232"/>
      <c r="BG76" s="232"/>
    </row>
    <row r="77" spans="1:59" x14ac:dyDescent="0.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F77" s="232"/>
      <c r="BG77" s="232"/>
    </row>
    <row r="78" spans="1:59" x14ac:dyDescent="0.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F78" s="232"/>
      <c r="BG78" s="232"/>
    </row>
    <row r="79" spans="1:59" x14ac:dyDescent="0.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F79" s="232"/>
      <c r="BG79" s="232"/>
    </row>
    <row r="80" spans="1:59" x14ac:dyDescent="0.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F80" s="232"/>
      <c r="BG80" s="232"/>
    </row>
    <row r="81" spans="1:59" x14ac:dyDescent="0.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F81" s="232"/>
      <c r="BG81" s="232"/>
    </row>
    <row r="82" spans="1:59"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F82" s="232"/>
      <c r="BG82" s="232"/>
    </row>
    <row r="83" spans="1:59"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F83" s="232"/>
      <c r="BG83" s="232"/>
    </row>
    <row r="84" spans="1:59"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F84" s="232"/>
      <c r="BG84" s="232"/>
    </row>
    <row r="85" spans="1:59"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F85" s="232"/>
      <c r="BG85" s="232"/>
    </row>
    <row r="86" spans="1:59"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F86" s="232"/>
      <c r="BG86" s="232"/>
    </row>
    <row r="87" spans="1:59"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F87" s="232"/>
      <c r="BG87" s="232"/>
    </row>
    <row r="88" spans="1:59"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F88" s="232"/>
      <c r="BG88" s="232"/>
    </row>
    <row r="89" spans="1:59"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F89" s="232"/>
      <c r="BG89" s="232"/>
    </row>
    <row r="90" spans="1:59"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F90" s="232"/>
      <c r="BG90" s="232"/>
    </row>
    <row r="91" spans="1:59"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F91" s="232"/>
      <c r="BG91" s="232"/>
    </row>
  </sheetData>
  <mergeCells count="10">
    <mergeCell ref="BC13:BC14"/>
    <mergeCell ref="A4:A5"/>
    <mergeCell ref="B4:B5"/>
    <mergeCell ref="BB4:BB5"/>
    <mergeCell ref="BC4:BC5"/>
    <mergeCell ref="A13:A14"/>
    <mergeCell ref="B13:B14"/>
    <mergeCell ref="BB13:BB14"/>
    <mergeCell ref="C4:BA4"/>
    <mergeCell ref="C13:BA13"/>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9BA8C2"/>
    <pageSetUpPr autoPageBreaks="0"/>
  </sheetPr>
  <dimension ref="A1:F157"/>
  <sheetViews>
    <sheetView showGridLines="0" rightToLeft="1" zoomScaleNormal="100" workbookViewId="0"/>
  </sheetViews>
  <sheetFormatPr defaultColWidth="8.88671875" defaultRowHeight="18" customHeight="1" outlineLevelRow="2" x14ac:dyDescent="0.5"/>
  <cols>
    <col min="1" max="1" width="7.109375" style="45" customWidth="1"/>
    <col min="2" max="3" width="12" style="45" customWidth="1"/>
    <col min="4" max="5" width="18.33203125" style="45" customWidth="1"/>
    <col min="6" max="6" width="28.33203125" style="45" customWidth="1"/>
    <col min="7" max="7" width="17.88671875" style="45" customWidth="1"/>
    <col min="8" max="259" width="8.88671875" style="45"/>
    <col min="260" max="262" width="25.88671875" style="45" customWidth="1"/>
    <col min="263" max="515" width="8.88671875" style="45"/>
    <col min="516" max="518" width="25.88671875" style="45" customWidth="1"/>
    <col min="519" max="771" width="8.88671875" style="45"/>
    <col min="772" max="774" width="25.88671875" style="45" customWidth="1"/>
    <col min="775" max="1027" width="8.88671875" style="45"/>
    <col min="1028" max="1030" width="25.88671875" style="45" customWidth="1"/>
    <col min="1031" max="1283" width="8.88671875" style="45"/>
    <col min="1284" max="1286" width="25.88671875" style="45" customWidth="1"/>
    <col min="1287" max="1539" width="8.88671875" style="45"/>
    <col min="1540" max="1542" width="25.88671875" style="45" customWidth="1"/>
    <col min="1543" max="1795" width="8.88671875" style="45"/>
    <col min="1796" max="1798" width="25.88671875" style="45" customWidth="1"/>
    <col min="1799" max="2051" width="8.88671875" style="45"/>
    <col min="2052" max="2054" width="25.88671875" style="45" customWidth="1"/>
    <col min="2055" max="2307" width="8.88671875" style="45"/>
    <col min="2308" max="2310" width="25.88671875" style="45" customWidth="1"/>
    <col min="2311" max="2563" width="8.88671875" style="45"/>
    <col min="2564" max="2566" width="25.88671875" style="45" customWidth="1"/>
    <col min="2567" max="2819" width="8.88671875" style="45"/>
    <col min="2820" max="2822" width="25.88671875" style="45" customWidth="1"/>
    <col min="2823" max="3075" width="8.88671875" style="45"/>
    <col min="3076" max="3078" width="25.88671875" style="45" customWidth="1"/>
    <col min="3079" max="3331" width="8.88671875" style="45"/>
    <col min="3332" max="3334" width="25.88671875" style="45" customWidth="1"/>
    <col min="3335" max="3587" width="8.88671875" style="45"/>
    <col min="3588" max="3590" width="25.88671875" style="45" customWidth="1"/>
    <col min="3591" max="3843" width="8.88671875" style="45"/>
    <col min="3844" max="3846" width="25.88671875" style="45" customWidth="1"/>
    <col min="3847" max="4099" width="8.88671875" style="45"/>
    <col min="4100" max="4102" width="25.88671875" style="45" customWidth="1"/>
    <col min="4103" max="4355" width="8.88671875" style="45"/>
    <col min="4356" max="4358" width="25.88671875" style="45" customWidth="1"/>
    <col min="4359" max="4611" width="8.88671875" style="45"/>
    <col min="4612" max="4614" width="25.88671875" style="45" customWidth="1"/>
    <col min="4615" max="4867" width="8.88671875" style="45"/>
    <col min="4868" max="4870" width="25.88671875" style="45" customWidth="1"/>
    <col min="4871" max="5123" width="8.88671875" style="45"/>
    <col min="5124" max="5126" width="25.88671875" style="45" customWidth="1"/>
    <col min="5127" max="5379" width="8.88671875" style="45"/>
    <col min="5380" max="5382" width="25.88671875" style="45" customWidth="1"/>
    <col min="5383" max="5635" width="8.88671875" style="45"/>
    <col min="5636" max="5638" width="25.88671875" style="45" customWidth="1"/>
    <col min="5639" max="5891" width="8.88671875" style="45"/>
    <col min="5892" max="5894" width="25.88671875" style="45" customWidth="1"/>
    <col min="5895" max="6147" width="8.88671875" style="45"/>
    <col min="6148" max="6150" width="25.88671875" style="45" customWidth="1"/>
    <col min="6151" max="6403" width="8.88671875" style="45"/>
    <col min="6404" max="6406" width="25.88671875" style="45" customWidth="1"/>
    <col min="6407" max="6659" width="8.88671875" style="45"/>
    <col min="6660" max="6662" width="25.88671875" style="45" customWidth="1"/>
    <col min="6663" max="6915" width="8.88671875" style="45"/>
    <col min="6916" max="6918" width="25.88671875" style="45" customWidth="1"/>
    <col min="6919" max="7171" width="8.88671875" style="45"/>
    <col min="7172" max="7174" width="25.88671875" style="45" customWidth="1"/>
    <col min="7175" max="7427" width="8.88671875" style="45"/>
    <col min="7428" max="7430" width="25.88671875" style="45" customWidth="1"/>
    <col min="7431" max="7683" width="8.88671875" style="45"/>
    <col min="7684" max="7686" width="25.88671875" style="45" customWidth="1"/>
    <col min="7687" max="7939" width="8.88671875" style="45"/>
    <col min="7940" max="7942" width="25.88671875" style="45" customWidth="1"/>
    <col min="7943" max="8195" width="8.88671875" style="45"/>
    <col min="8196" max="8198" width="25.88671875" style="45" customWidth="1"/>
    <col min="8199" max="8451" width="8.88671875" style="45"/>
    <col min="8452" max="8454" width="25.88671875" style="45" customWidth="1"/>
    <col min="8455" max="8707" width="8.88671875" style="45"/>
    <col min="8708" max="8710" width="25.88671875" style="45" customWidth="1"/>
    <col min="8711" max="8963" width="8.88671875" style="45"/>
    <col min="8964" max="8966" width="25.88671875" style="45" customWidth="1"/>
    <col min="8967" max="9219" width="8.88671875" style="45"/>
    <col min="9220" max="9222" width="25.88671875" style="45" customWidth="1"/>
    <col min="9223" max="9475" width="8.88671875" style="45"/>
    <col min="9476" max="9478" width="25.88671875" style="45" customWidth="1"/>
    <col min="9479" max="9731" width="8.88671875" style="45"/>
    <col min="9732" max="9734" width="25.88671875" style="45" customWidth="1"/>
    <col min="9735" max="9987" width="8.88671875" style="45"/>
    <col min="9988" max="9990" width="25.88671875" style="45" customWidth="1"/>
    <col min="9991" max="10243" width="8.88671875" style="45"/>
    <col min="10244" max="10246" width="25.88671875" style="45" customWidth="1"/>
    <col min="10247" max="10499" width="8.88671875" style="45"/>
    <col min="10500" max="10502" width="25.88671875" style="45" customWidth="1"/>
    <col min="10503" max="10755" width="8.88671875" style="45"/>
    <col min="10756" max="10758" width="25.88671875" style="45" customWidth="1"/>
    <col min="10759" max="11011" width="8.88671875" style="45"/>
    <col min="11012" max="11014" width="25.88671875" style="45" customWidth="1"/>
    <col min="11015" max="11267" width="8.88671875" style="45"/>
    <col min="11268" max="11270" width="25.88671875" style="45" customWidth="1"/>
    <col min="11271" max="11523" width="8.88671875" style="45"/>
    <col min="11524" max="11526" width="25.88671875" style="45" customWidth="1"/>
    <col min="11527" max="11779" width="8.88671875" style="45"/>
    <col min="11780" max="11782" width="25.88671875" style="45" customWidth="1"/>
    <col min="11783" max="12035" width="8.88671875" style="45"/>
    <col min="12036" max="12038" width="25.88671875" style="45" customWidth="1"/>
    <col min="12039" max="12291" width="8.88671875" style="45"/>
    <col min="12292" max="12294" width="25.88671875" style="45" customWidth="1"/>
    <col min="12295" max="12547" width="8.88671875" style="45"/>
    <col min="12548" max="12550" width="25.88671875" style="45" customWidth="1"/>
    <col min="12551" max="12803" width="8.88671875" style="45"/>
    <col min="12804" max="12806" width="25.88671875" style="45" customWidth="1"/>
    <col min="12807" max="13059" width="8.88671875" style="45"/>
    <col min="13060" max="13062" width="25.88671875" style="45" customWidth="1"/>
    <col min="13063" max="13315" width="8.88671875" style="45"/>
    <col min="13316" max="13318" width="25.88671875" style="45" customWidth="1"/>
    <col min="13319" max="13571" width="8.88671875" style="45"/>
    <col min="13572" max="13574" width="25.88671875" style="45" customWidth="1"/>
    <col min="13575" max="13827" width="8.88671875" style="45"/>
    <col min="13828" max="13830" width="25.88671875" style="45" customWidth="1"/>
    <col min="13831" max="14083" width="8.88671875" style="45"/>
    <col min="14084" max="14086" width="25.88671875" style="45" customWidth="1"/>
    <col min="14087" max="14339" width="8.88671875" style="45"/>
    <col min="14340" max="14342" width="25.88671875" style="45" customWidth="1"/>
    <col min="14343" max="14595" width="8.88671875" style="45"/>
    <col min="14596" max="14598" width="25.88671875" style="45" customWidth="1"/>
    <col min="14599" max="14851" width="8.88671875" style="45"/>
    <col min="14852" max="14854" width="25.88671875" style="45" customWidth="1"/>
    <col min="14855" max="15107" width="8.88671875" style="45"/>
    <col min="15108" max="15110" width="25.88671875" style="45" customWidth="1"/>
    <col min="15111" max="15363" width="8.88671875" style="45"/>
    <col min="15364" max="15366" width="25.88671875" style="45" customWidth="1"/>
    <col min="15367" max="15619" width="8.88671875" style="45"/>
    <col min="15620" max="15622" width="25.88671875" style="45" customWidth="1"/>
    <col min="15623" max="15875" width="8.88671875" style="45"/>
    <col min="15876" max="15878" width="25.88671875" style="45" customWidth="1"/>
    <col min="15879" max="16131" width="8.88671875" style="45"/>
    <col min="16132" max="16134" width="25.88671875" style="45" customWidth="1"/>
    <col min="16135" max="16384" width="8.88671875" style="45"/>
  </cols>
  <sheetData>
    <row r="1" spans="1:6" s="27" customFormat="1" ht="57.6" customHeight="1" x14ac:dyDescent="0.5"/>
    <row r="2" spans="1:6" s="154" customFormat="1" ht="30" x14ac:dyDescent="0.85">
      <c r="A2" s="110" t="s">
        <v>674</v>
      </c>
      <c r="B2" s="152"/>
      <c r="C2" s="152"/>
      <c r="D2" s="152"/>
      <c r="E2" s="152"/>
      <c r="F2" s="152"/>
    </row>
    <row r="3" spans="1:6" s="154" customFormat="1" ht="30" x14ac:dyDescent="0.85">
      <c r="A3" s="111" t="s">
        <v>675</v>
      </c>
      <c r="B3" s="153"/>
      <c r="C3" s="153"/>
      <c r="D3" s="153"/>
      <c r="E3" s="153"/>
      <c r="F3" s="153"/>
    </row>
    <row r="4" spans="1:6" s="38" customFormat="1" ht="66" customHeight="1" x14ac:dyDescent="0.65">
      <c r="A4" s="167" t="s">
        <v>233</v>
      </c>
      <c r="B4" s="168" t="s">
        <v>1</v>
      </c>
      <c r="C4" s="169" t="s">
        <v>217</v>
      </c>
      <c r="D4" s="170" t="s">
        <v>432</v>
      </c>
      <c r="E4" s="170" t="s">
        <v>433</v>
      </c>
      <c r="F4" s="171" t="s">
        <v>434</v>
      </c>
    </row>
    <row r="5" spans="1:6" s="38" customFormat="1" ht="21.6" hidden="1" outlineLevel="2" x14ac:dyDescent="0.5">
      <c r="A5" s="155">
        <v>2017</v>
      </c>
      <c r="B5" s="156" t="s">
        <v>2</v>
      </c>
      <c r="C5" s="106" t="s">
        <v>218</v>
      </c>
      <c r="D5" s="157">
        <v>14802.413705999999</v>
      </c>
      <c r="E5" s="157">
        <v>45353.095735000003</v>
      </c>
      <c r="F5" s="158">
        <v>32.638155050078851</v>
      </c>
    </row>
    <row r="6" spans="1:6" ht="18" hidden="1" customHeight="1" outlineLevel="2" x14ac:dyDescent="0.5">
      <c r="A6" s="159">
        <v>2017</v>
      </c>
      <c r="B6" s="160" t="s">
        <v>4</v>
      </c>
      <c r="C6" s="109" t="s">
        <v>219</v>
      </c>
      <c r="D6" s="161">
        <v>13377.156695</v>
      </c>
      <c r="E6" s="161">
        <v>38864.130824</v>
      </c>
      <c r="F6" s="162">
        <v>34.420316140813121</v>
      </c>
    </row>
    <row r="7" spans="1:6" ht="18" hidden="1" customHeight="1" outlineLevel="2" x14ac:dyDescent="0.5">
      <c r="A7" s="155">
        <v>2017</v>
      </c>
      <c r="B7" s="156" t="s">
        <v>5</v>
      </c>
      <c r="C7" s="106" t="s">
        <v>220</v>
      </c>
      <c r="D7" s="157">
        <v>17322.425251000001</v>
      </c>
      <c r="E7" s="157">
        <v>41503.248833999998</v>
      </c>
      <c r="F7" s="158">
        <v>41.737516309347924</v>
      </c>
    </row>
    <row r="8" spans="1:6" ht="18" hidden="1" customHeight="1" outlineLevel="1" x14ac:dyDescent="0.5">
      <c r="A8" s="287">
        <v>2017</v>
      </c>
      <c r="B8" s="288" t="s">
        <v>2362</v>
      </c>
      <c r="C8" s="289" t="s">
        <v>2363</v>
      </c>
      <c r="D8" s="290">
        <v>45501.995651999998</v>
      </c>
      <c r="E8" s="290">
        <v>125720.475393</v>
      </c>
      <c r="F8" s="291">
        <v>36.192987267795132</v>
      </c>
    </row>
    <row r="9" spans="1:6" ht="18" hidden="1" customHeight="1" outlineLevel="2" x14ac:dyDescent="0.5">
      <c r="A9" s="159">
        <v>2017</v>
      </c>
      <c r="B9" s="160" t="s">
        <v>6</v>
      </c>
      <c r="C9" s="109" t="s">
        <v>221</v>
      </c>
      <c r="D9" s="161">
        <v>15459.904617</v>
      </c>
      <c r="E9" s="161">
        <v>44124.793023999999</v>
      </c>
      <c r="F9" s="162">
        <v>35.036775376127373</v>
      </c>
    </row>
    <row r="10" spans="1:6" ht="18" hidden="1" customHeight="1" outlineLevel="2" x14ac:dyDescent="0.5">
      <c r="A10" s="155">
        <v>2017</v>
      </c>
      <c r="B10" s="156" t="s">
        <v>7</v>
      </c>
      <c r="C10" s="106" t="s">
        <v>222</v>
      </c>
      <c r="D10" s="157">
        <v>16652.062921000001</v>
      </c>
      <c r="E10" s="157">
        <v>47263.030852000004</v>
      </c>
      <c r="F10" s="158">
        <v>35.232744537997277</v>
      </c>
    </row>
    <row r="11" spans="1:6" ht="18" hidden="1" customHeight="1" outlineLevel="2" x14ac:dyDescent="0.5">
      <c r="A11" s="159">
        <v>2017</v>
      </c>
      <c r="B11" s="160" t="s">
        <v>8</v>
      </c>
      <c r="C11" s="109" t="s">
        <v>223</v>
      </c>
      <c r="D11" s="161">
        <v>13245.551085999999</v>
      </c>
      <c r="E11" s="161">
        <v>35322.480409000003</v>
      </c>
      <c r="F11" s="162">
        <v>37.498926838176104</v>
      </c>
    </row>
    <row r="12" spans="1:6" ht="18" hidden="1" customHeight="1" outlineLevel="1" x14ac:dyDescent="0.5">
      <c r="A12" s="287">
        <v>2017</v>
      </c>
      <c r="B12" s="288" t="s">
        <v>2367</v>
      </c>
      <c r="C12" s="289" t="s">
        <v>2364</v>
      </c>
      <c r="D12" s="290">
        <v>45357.518624000004</v>
      </c>
      <c r="E12" s="290">
        <v>126710.30428500002</v>
      </c>
      <c r="F12" s="291">
        <v>35.796235262746059</v>
      </c>
    </row>
    <row r="13" spans="1:6" ht="18" hidden="1" customHeight="1" outlineLevel="2" x14ac:dyDescent="0.5">
      <c r="A13" s="155">
        <v>2017</v>
      </c>
      <c r="B13" s="156" t="s">
        <v>9</v>
      </c>
      <c r="C13" s="106" t="s">
        <v>224</v>
      </c>
      <c r="D13" s="157">
        <v>16172.119461999999</v>
      </c>
      <c r="E13" s="157">
        <v>44894.211418999999</v>
      </c>
      <c r="F13" s="158">
        <v>36.022727542900292</v>
      </c>
    </row>
    <row r="14" spans="1:6" ht="18" hidden="1" customHeight="1" outlineLevel="2" x14ac:dyDescent="0.5">
      <c r="A14" s="159">
        <v>2017</v>
      </c>
      <c r="B14" s="160" t="s">
        <v>10</v>
      </c>
      <c r="C14" s="109" t="s">
        <v>225</v>
      </c>
      <c r="D14" s="161">
        <v>17814.305634</v>
      </c>
      <c r="E14" s="161">
        <v>43538.375118000004</v>
      </c>
      <c r="F14" s="162">
        <v>40.916330905135361</v>
      </c>
    </row>
    <row r="15" spans="1:6" ht="18" hidden="1" customHeight="1" outlineLevel="2" x14ac:dyDescent="0.5">
      <c r="A15" s="155">
        <v>2017</v>
      </c>
      <c r="B15" s="156" t="s">
        <v>11</v>
      </c>
      <c r="C15" s="106" t="s">
        <v>226</v>
      </c>
      <c r="D15" s="157">
        <v>12895.136033000001</v>
      </c>
      <c r="E15" s="157">
        <v>35420.926003</v>
      </c>
      <c r="F15" s="158">
        <v>36.405417610787019</v>
      </c>
    </row>
    <row r="16" spans="1:6" ht="18" hidden="1" customHeight="1" outlineLevel="1" x14ac:dyDescent="0.5">
      <c r="A16" s="287">
        <v>2017</v>
      </c>
      <c r="B16" s="288" t="s">
        <v>2368</v>
      </c>
      <c r="C16" s="289" t="s">
        <v>2365</v>
      </c>
      <c r="D16" s="290">
        <v>46881.561129000002</v>
      </c>
      <c r="E16" s="290">
        <v>123853.51254</v>
      </c>
      <c r="F16" s="291">
        <v>37.852427571530548</v>
      </c>
    </row>
    <row r="17" spans="1:6" ht="18" hidden="1" customHeight="1" outlineLevel="2" x14ac:dyDescent="0.5">
      <c r="A17" s="159">
        <v>2017</v>
      </c>
      <c r="B17" s="160" t="s">
        <v>12</v>
      </c>
      <c r="C17" s="109" t="s">
        <v>227</v>
      </c>
      <c r="D17" s="161">
        <v>17944.112184000001</v>
      </c>
      <c r="E17" s="161">
        <v>44668.277562000003</v>
      </c>
      <c r="F17" s="162">
        <v>40.171936692865309</v>
      </c>
    </row>
    <row r="18" spans="1:6" ht="18" hidden="1" customHeight="1" outlineLevel="2" x14ac:dyDescent="0.5">
      <c r="A18" s="155">
        <v>2017</v>
      </c>
      <c r="B18" s="156" t="s">
        <v>13</v>
      </c>
      <c r="C18" s="106" t="s">
        <v>228</v>
      </c>
      <c r="D18" s="157">
        <v>18960.673349000001</v>
      </c>
      <c r="E18" s="157">
        <v>40691.838113999998</v>
      </c>
      <c r="F18" s="158">
        <v>46.595765214343054</v>
      </c>
    </row>
    <row r="19" spans="1:6" ht="18" hidden="1" customHeight="1" outlineLevel="2" x14ac:dyDescent="0.5">
      <c r="A19" s="159">
        <v>2017</v>
      </c>
      <c r="B19" s="160" t="s">
        <v>14</v>
      </c>
      <c r="C19" s="109" t="s">
        <v>229</v>
      </c>
      <c r="D19" s="161">
        <v>18833.143533999999</v>
      </c>
      <c r="E19" s="161">
        <v>42802.208843</v>
      </c>
      <c r="F19" s="162">
        <v>44.000401014537893</v>
      </c>
    </row>
    <row r="20" spans="1:6" ht="18" hidden="1" customHeight="1" outlineLevel="1" x14ac:dyDescent="0.5">
      <c r="A20" s="287">
        <v>2017</v>
      </c>
      <c r="B20" s="288" t="s">
        <v>2369</v>
      </c>
      <c r="C20" s="289" t="s">
        <v>2366</v>
      </c>
      <c r="D20" s="290">
        <v>55737.929067000005</v>
      </c>
      <c r="E20" s="290">
        <v>128162.324519</v>
      </c>
      <c r="F20" s="291">
        <v>43.490104659218225</v>
      </c>
    </row>
    <row r="21" spans="1:6" ht="18" customHeight="1" collapsed="1" x14ac:dyDescent="0.5">
      <c r="A21" s="287">
        <v>2017</v>
      </c>
      <c r="B21" s="288" t="s">
        <v>22</v>
      </c>
      <c r="C21" s="289" t="s">
        <v>243</v>
      </c>
      <c r="D21" s="290">
        <v>193479.004472</v>
      </c>
      <c r="E21" s="290">
        <v>504446.61673700006</v>
      </c>
      <c r="F21" s="291">
        <v>38.354703560807671</v>
      </c>
    </row>
    <row r="22" spans="1:6" ht="18" hidden="1" customHeight="1" outlineLevel="2" x14ac:dyDescent="0.5">
      <c r="A22" s="155">
        <v>2018</v>
      </c>
      <c r="B22" s="156" t="s">
        <v>2</v>
      </c>
      <c r="C22" s="106" t="s">
        <v>218</v>
      </c>
      <c r="D22" s="157">
        <v>18041.061877</v>
      </c>
      <c r="E22" s="157">
        <v>42205.095980999999</v>
      </c>
      <c r="F22" s="158">
        <v>42.746169526831004</v>
      </c>
    </row>
    <row r="23" spans="1:6" ht="18" hidden="1" customHeight="1" outlineLevel="2" x14ac:dyDescent="0.5">
      <c r="A23" s="159">
        <v>2018</v>
      </c>
      <c r="B23" s="160" t="s">
        <v>4</v>
      </c>
      <c r="C23" s="109" t="s">
        <v>219</v>
      </c>
      <c r="D23" s="161">
        <v>18287.113181000001</v>
      </c>
      <c r="E23" s="161">
        <v>42044.502259000001</v>
      </c>
      <c r="F23" s="162">
        <v>43.494659702114753</v>
      </c>
    </row>
    <row r="24" spans="1:6" ht="18" hidden="1" customHeight="1" outlineLevel="2" x14ac:dyDescent="0.5">
      <c r="A24" s="155">
        <v>2018</v>
      </c>
      <c r="B24" s="156" t="s">
        <v>5</v>
      </c>
      <c r="C24" s="106" t="s">
        <v>220</v>
      </c>
      <c r="D24" s="157">
        <v>20259.273321000001</v>
      </c>
      <c r="E24" s="157">
        <v>41806.037349999999</v>
      </c>
      <c r="F24" s="158">
        <v>48.460161749819612</v>
      </c>
    </row>
    <row r="25" spans="1:6" ht="18" hidden="1" customHeight="1" outlineLevel="1" x14ac:dyDescent="0.5">
      <c r="A25" s="287">
        <v>2018</v>
      </c>
      <c r="B25" s="288" t="s">
        <v>2362</v>
      </c>
      <c r="C25" s="289" t="s">
        <v>2363</v>
      </c>
      <c r="D25" s="290">
        <v>56587.448379000001</v>
      </c>
      <c r="E25" s="290">
        <v>126055.63558999999</v>
      </c>
      <c r="F25" s="291">
        <v>44.890851657796951</v>
      </c>
    </row>
    <row r="26" spans="1:6" ht="18" hidden="1" customHeight="1" outlineLevel="2" x14ac:dyDescent="0.5">
      <c r="A26" s="159">
        <v>2018</v>
      </c>
      <c r="B26" s="160" t="s">
        <v>6</v>
      </c>
      <c r="C26" s="109" t="s">
        <v>221</v>
      </c>
      <c r="D26" s="161">
        <v>20873.752107</v>
      </c>
      <c r="E26" s="161">
        <v>47224.032464999997</v>
      </c>
      <c r="F26" s="162">
        <v>44.201545309521258</v>
      </c>
    </row>
    <row r="27" spans="1:6" ht="18" hidden="1" customHeight="1" outlineLevel="2" x14ac:dyDescent="0.5">
      <c r="A27" s="155">
        <v>2018</v>
      </c>
      <c r="B27" s="156" t="s">
        <v>7</v>
      </c>
      <c r="C27" s="106" t="s">
        <v>222</v>
      </c>
      <c r="D27" s="157">
        <v>21999.099992000003</v>
      </c>
      <c r="E27" s="157">
        <v>48527.659895999997</v>
      </c>
      <c r="F27" s="158">
        <v>45.333115256631878</v>
      </c>
    </row>
    <row r="28" spans="1:6" ht="18" hidden="1" customHeight="1" outlineLevel="2" x14ac:dyDescent="0.5">
      <c r="A28" s="159">
        <v>2018</v>
      </c>
      <c r="B28" s="160" t="s">
        <v>8</v>
      </c>
      <c r="C28" s="109" t="s">
        <v>223</v>
      </c>
      <c r="D28" s="161">
        <v>17884.652427000001</v>
      </c>
      <c r="E28" s="161">
        <v>37268.086433999997</v>
      </c>
      <c r="F28" s="162">
        <v>47.989188977204037</v>
      </c>
    </row>
    <row r="29" spans="1:6" ht="18" hidden="1" customHeight="1" outlineLevel="1" x14ac:dyDescent="0.5">
      <c r="A29" s="287">
        <v>2018</v>
      </c>
      <c r="B29" s="288" t="s">
        <v>2367</v>
      </c>
      <c r="C29" s="289" t="s">
        <v>2364</v>
      </c>
      <c r="D29" s="290">
        <v>60757.504526000004</v>
      </c>
      <c r="E29" s="290">
        <v>133019.77879499999</v>
      </c>
      <c r="F29" s="291">
        <v>45.675541694919566</v>
      </c>
    </row>
    <row r="30" spans="1:6" ht="18" hidden="1" customHeight="1" outlineLevel="2" x14ac:dyDescent="0.5">
      <c r="A30" s="155">
        <v>2018</v>
      </c>
      <c r="B30" s="156" t="s">
        <v>9</v>
      </c>
      <c r="C30" s="106" t="s">
        <v>224</v>
      </c>
      <c r="D30" s="157">
        <v>21540.877847</v>
      </c>
      <c r="E30" s="157">
        <v>48363.985882000001</v>
      </c>
      <c r="F30" s="158">
        <v>44.539087203350277</v>
      </c>
    </row>
    <row r="31" spans="1:6" ht="18" hidden="1" customHeight="1" outlineLevel="2" x14ac:dyDescent="0.5">
      <c r="A31" s="159">
        <v>2018</v>
      </c>
      <c r="B31" s="160" t="s">
        <v>10</v>
      </c>
      <c r="C31" s="109" t="s">
        <v>225</v>
      </c>
      <c r="D31" s="161">
        <v>16638.929011</v>
      </c>
      <c r="E31" s="161">
        <v>37265.704925999999</v>
      </c>
      <c r="F31" s="162">
        <v>44.649441206172234</v>
      </c>
    </row>
    <row r="32" spans="1:6" ht="18" hidden="1" customHeight="1" outlineLevel="2" x14ac:dyDescent="0.5">
      <c r="A32" s="155">
        <v>2018</v>
      </c>
      <c r="B32" s="156" t="s">
        <v>11</v>
      </c>
      <c r="C32" s="106" t="s">
        <v>226</v>
      </c>
      <c r="D32" s="157">
        <v>19310.687482000001</v>
      </c>
      <c r="E32" s="157">
        <v>42391.673384000002</v>
      </c>
      <c r="F32" s="158">
        <v>45.553020063813953</v>
      </c>
    </row>
    <row r="33" spans="1:6" ht="18" hidden="1" customHeight="1" outlineLevel="1" x14ac:dyDescent="0.5">
      <c r="A33" s="287">
        <v>2018</v>
      </c>
      <c r="B33" s="288" t="s">
        <v>2368</v>
      </c>
      <c r="C33" s="289" t="s">
        <v>2365</v>
      </c>
      <c r="D33" s="290">
        <v>57490.494339999997</v>
      </c>
      <c r="E33" s="290">
        <v>128021.36419200001</v>
      </c>
      <c r="F33" s="291">
        <v>44.906953384576219</v>
      </c>
    </row>
    <row r="34" spans="1:6" ht="18" hidden="1" customHeight="1" outlineLevel="2" x14ac:dyDescent="0.5">
      <c r="A34" s="159">
        <v>2018</v>
      </c>
      <c r="B34" s="160" t="s">
        <v>12</v>
      </c>
      <c r="C34" s="109" t="s">
        <v>227</v>
      </c>
      <c r="D34" s="161">
        <v>20022.686984</v>
      </c>
      <c r="E34" s="161">
        <v>46086.489556</v>
      </c>
      <c r="F34" s="162">
        <v>43.44589309556828</v>
      </c>
    </row>
    <row r="35" spans="1:6" ht="18" hidden="1" customHeight="1" outlineLevel="2" x14ac:dyDescent="0.5">
      <c r="A35" s="155">
        <v>2018</v>
      </c>
      <c r="B35" s="156" t="s">
        <v>13</v>
      </c>
      <c r="C35" s="106" t="s">
        <v>228</v>
      </c>
      <c r="D35" s="157">
        <v>20191.454088999999</v>
      </c>
      <c r="E35" s="157">
        <v>38908.824329000003</v>
      </c>
      <c r="F35" s="158">
        <v>51.894279606774596</v>
      </c>
    </row>
    <row r="36" spans="1:6" ht="18" hidden="1" customHeight="1" outlineLevel="2" x14ac:dyDescent="0.5">
      <c r="A36" s="159">
        <v>2018</v>
      </c>
      <c r="B36" s="160" t="s">
        <v>14</v>
      </c>
      <c r="C36" s="109" t="s">
        <v>229</v>
      </c>
      <c r="D36" s="161">
        <v>20408.495347</v>
      </c>
      <c r="E36" s="161">
        <v>41900.597736999996</v>
      </c>
      <c r="F36" s="162">
        <v>48.706931283174598</v>
      </c>
    </row>
    <row r="37" spans="1:6" ht="18" hidden="1" customHeight="1" outlineLevel="1" x14ac:dyDescent="0.5">
      <c r="A37" s="287">
        <v>2018</v>
      </c>
      <c r="B37" s="288" t="s">
        <v>2369</v>
      </c>
      <c r="C37" s="289" t="s">
        <v>2366</v>
      </c>
      <c r="D37" s="290">
        <v>60622.636419999995</v>
      </c>
      <c r="E37" s="290">
        <v>126895.91162200001</v>
      </c>
      <c r="F37" s="291">
        <v>47.773514248893903</v>
      </c>
    </row>
    <row r="38" spans="1:6" ht="18" customHeight="1" collapsed="1" x14ac:dyDescent="0.5">
      <c r="A38" s="287">
        <v>2018</v>
      </c>
      <c r="B38" s="288" t="s">
        <v>22</v>
      </c>
      <c r="C38" s="289" t="s">
        <v>243</v>
      </c>
      <c r="D38" s="290">
        <v>235458.08366500001</v>
      </c>
      <c r="E38" s="290">
        <v>513992.69019900006</v>
      </c>
      <c r="F38" s="291">
        <v>45.809617170594166</v>
      </c>
    </row>
    <row r="39" spans="1:6" ht="18" hidden="1" customHeight="1" outlineLevel="2" x14ac:dyDescent="0.5">
      <c r="A39" s="155">
        <v>2019</v>
      </c>
      <c r="B39" s="156" t="s">
        <v>2</v>
      </c>
      <c r="C39" s="106" t="s">
        <v>218</v>
      </c>
      <c r="D39" s="157">
        <v>19399.531244999998</v>
      </c>
      <c r="E39" s="157">
        <v>46104.347585000003</v>
      </c>
      <c r="F39" s="158">
        <v>42.077444451923256</v>
      </c>
    </row>
    <row r="40" spans="1:6" ht="18" hidden="1" customHeight="1" outlineLevel="2" x14ac:dyDescent="0.5">
      <c r="A40" s="159">
        <v>2019</v>
      </c>
      <c r="B40" s="160" t="s">
        <v>4</v>
      </c>
      <c r="C40" s="109" t="s">
        <v>219</v>
      </c>
      <c r="D40" s="161">
        <v>18531.186318</v>
      </c>
      <c r="E40" s="161">
        <v>41087.700803</v>
      </c>
      <c r="F40" s="162">
        <v>45.101541229698</v>
      </c>
    </row>
    <row r="41" spans="1:6" ht="18" hidden="1" customHeight="1" outlineLevel="2" x14ac:dyDescent="0.5">
      <c r="A41" s="155">
        <v>2019</v>
      </c>
      <c r="B41" s="156" t="s">
        <v>5</v>
      </c>
      <c r="C41" s="106" t="s">
        <v>220</v>
      </c>
      <c r="D41" s="157">
        <v>21308.863099000002</v>
      </c>
      <c r="E41" s="157">
        <v>44999.793593000002</v>
      </c>
      <c r="F41" s="158">
        <v>47.353246309811361</v>
      </c>
    </row>
    <row r="42" spans="1:6" ht="18" hidden="1" customHeight="1" outlineLevel="1" x14ac:dyDescent="0.5">
      <c r="A42" s="287">
        <v>2019</v>
      </c>
      <c r="B42" s="288" t="s">
        <v>2362</v>
      </c>
      <c r="C42" s="289" t="s">
        <v>2363</v>
      </c>
      <c r="D42" s="290">
        <v>59239.580662</v>
      </c>
      <c r="E42" s="290">
        <v>132191.84198100001</v>
      </c>
      <c r="F42" s="291">
        <v>44.813340803976793</v>
      </c>
    </row>
    <row r="43" spans="1:6" ht="18" hidden="1" customHeight="1" outlineLevel="2" x14ac:dyDescent="0.5">
      <c r="A43" s="159">
        <v>2019</v>
      </c>
      <c r="B43" s="160" t="s">
        <v>6</v>
      </c>
      <c r="C43" s="109" t="s">
        <v>221</v>
      </c>
      <c r="D43" s="161">
        <v>20562.847437</v>
      </c>
      <c r="E43" s="161">
        <v>54200.396258000001</v>
      </c>
      <c r="F43" s="162">
        <v>37.938555539554599</v>
      </c>
    </row>
    <row r="44" spans="1:6" ht="18" hidden="1" customHeight="1" outlineLevel="2" x14ac:dyDescent="0.5">
      <c r="A44" s="155">
        <v>2019</v>
      </c>
      <c r="B44" s="156" t="s">
        <v>7</v>
      </c>
      <c r="C44" s="106" t="s">
        <v>222</v>
      </c>
      <c r="D44" s="157">
        <v>18564.824525</v>
      </c>
      <c r="E44" s="157">
        <v>54376.124280000004</v>
      </c>
      <c r="F44" s="158">
        <v>34.141500099204933</v>
      </c>
    </row>
    <row r="45" spans="1:6" ht="18" hidden="1" customHeight="1" outlineLevel="2" x14ac:dyDescent="0.5">
      <c r="A45" s="159">
        <v>2019</v>
      </c>
      <c r="B45" s="160" t="s">
        <v>8</v>
      </c>
      <c r="C45" s="109" t="s">
        <v>223</v>
      </c>
      <c r="D45" s="161">
        <v>17667.719488999999</v>
      </c>
      <c r="E45" s="161">
        <v>43242.091756000002</v>
      </c>
      <c r="F45" s="162">
        <v>40.857689282684937</v>
      </c>
    </row>
    <row r="46" spans="1:6" ht="18" hidden="1" customHeight="1" outlineLevel="1" x14ac:dyDescent="0.5">
      <c r="A46" s="287">
        <v>2019</v>
      </c>
      <c r="B46" s="288" t="s">
        <v>2367</v>
      </c>
      <c r="C46" s="289" t="s">
        <v>2364</v>
      </c>
      <c r="D46" s="290">
        <v>56795.391451000003</v>
      </c>
      <c r="E46" s="290">
        <v>151818.61229400002</v>
      </c>
      <c r="F46" s="291">
        <v>37.410032006493708</v>
      </c>
    </row>
    <row r="47" spans="1:6" ht="18" hidden="1" customHeight="1" outlineLevel="2" x14ac:dyDescent="0.5">
      <c r="A47" s="155">
        <v>2019</v>
      </c>
      <c r="B47" s="156" t="s">
        <v>9</v>
      </c>
      <c r="C47" s="106" t="s">
        <v>224</v>
      </c>
      <c r="D47" s="157">
        <v>19003.160897999998</v>
      </c>
      <c r="E47" s="157">
        <v>54181.396387000001</v>
      </c>
      <c r="F47" s="158">
        <v>35.073221004247721</v>
      </c>
    </row>
    <row r="48" spans="1:6" ht="18" hidden="1" customHeight="1" outlineLevel="2" x14ac:dyDescent="0.5">
      <c r="A48" s="159">
        <v>2019</v>
      </c>
      <c r="B48" s="160" t="s">
        <v>10</v>
      </c>
      <c r="C48" s="109" t="s">
        <v>225</v>
      </c>
      <c r="D48" s="161">
        <v>16799.207480999998</v>
      </c>
      <c r="E48" s="161">
        <v>47158.917594999999</v>
      </c>
      <c r="F48" s="162">
        <v>35.622546779532371</v>
      </c>
    </row>
    <row r="49" spans="1:6" ht="18" hidden="1" customHeight="1" outlineLevel="2" x14ac:dyDescent="0.5">
      <c r="A49" s="155">
        <v>2019</v>
      </c>
      <c r="B49" s="156" t="s">
        <v>11</v>
      </c>
      <c r="C49" s="106" t="s">
        <v>226</v>
      </c>
      <c r="D49" s="157">
        <v>20066.611901</v>
      </c>
      <c r="E49" s="157">
        <v>44111.171941000001</v>
      </c>
      <c r="F49" s="158">
        <v>45.490996992416541</v>
      </c>
    </row>
    <row r="50" spans="1:6" ht="18" hidden="1" customHeight="1" outlineLevel="1" x14ac:dyDescent="0.5">
      <c r="A50" s="287">
        <v>2019</v>
      </c>
      <c r="B50" s="288" t="s">
        <v>2368</v>
      </c>
      <c r="C50" s="289" t="s">
        <v>2365</v>
      </c>
      <c r="D50" s="290">
        <v>55868.980279999989</v>
      </c>
      <c r="E50" s="290">
        <v>145451.485923</v>
      </c>
      <c r="F50" s="291">
        <v>38.41073188456545</v>
      </c>
    </row>
    <row r="51" spans="1:6" ht="18" hidden="1" customHeight="1" outlineLevel="2" x14ac:dyDescent="0.5">
      <c r="A51" s="159">
        <v>2019</v>
      </c>
      <c r="B51" s="160" t="s">
        <v>12</v>
      </c>
      <c r="C51" s="109" t="s">
        <v>227</v>
      </c>
      <c r="D51" s="161">
        <v>18944.881358999999</v>
      </c>
      <c r="E51" s="161">
        <v>49799.586224999999</v>
      </c>
      <c r="F51" s="162">
        <v>38.042246522701909</v>
      </c>
    </row>
    <row r="52" spans="1:6" ht="18" hidden="1" customHeight="1" outlineLevel="2" x14ac:dyDescent="0.5">
      <c r="A52" s="155">
        <v>2019</v>
      </c>
      <c r="B52" s="156" t="s">
        <v>13</v>
      </c>
      <c r="C52" s="106" t="s">
        <v>228</v>
      </c>
      <c r="D52" s="157">
        <v>18370.194665999999</v>
      </c>
      <c r="E52" s="157">
        <v>44078.892528999997</v>
      </c>
      <c r="F52" s="158">
        <v>41.675717360444217</v>
      </c>
    </row>
    <row r="53" spans="1:6" ht="18" hidden="1" customHeight="1" outlineLevel="2" x14ac:dyDescent="0.5">
      <c r="A53" s="159">
        <v>2019</v>
      </c>
      <c r="B53" s="160" t="s">
        <v>14</v>
      </c>
      <c r="C53" s="109" t="s">
        <v>229</v>
      </c>
      <c r="D53" s="161">
        <v>19965.206219</v>
      </c>
      <c r="E53" s="161">
        <v>51021.035651999999</v>
      </c>
      <c r="F53" s="162">
        <v>39.131322921739581</v>
      </c>
    </row>
    <row r="54" spans="1:6" ht="18" hidden="1" customHeight="1" outlineLevel="1" x14ac:dyDescent="0.5">
      <c r="A54" s="287">
        <v>2019</v>
      </c>
      <c r="B54" s="288" t="s">
        <v>2369</v>
      </c>
      <c r="C54" s="289" t="s">
        <v>2366</v>
      </c>
      <c r="D54" s="290">
        <v>57280.282244000002</v>
      </c>
      <c r="E54" s="290">
        <v>144899.514406</v>
      </c>
      <c r="F54" s="291">
        <v>39.531038098239577</v>
      </c>
    </row>
    <row r="55" spans="1:6" ht="18" customHeight="1" collapsed="1" x14ac:dyDescent="0.5">
      <c r="A55" s="287">
        <v>2019</v>
      </c>
      <c r="B55" s="288" t="s">
        <v>22</v>
      </c>
      <c r="C55" s="289" t="s">
        <v>243</v>
      </c>
      <c r="D55" s="290">
        <v>229184.23463699999</v>
      </c>
      <c r="E55" s="290">
        <v>574361.45460400009</v>
      </c>
      <c r="F55" s="291">
        <v>39.902439970490988</v>
      </c>
    </row>
    <row r="56" spans="1:6" ht="18" hidden="1" customHeight="1" outlineLevel="2" x14ac:dyDescent="0.5">
      <c r="A56" s="155">
        <v>2020</v>
      </c>
      <c r="B56" s="156" t="s">
        <v>2</v>
      </c>
      <c r="C56" s="106" t="s">
        <v>218</v>
      </c>
      <c r="D56" s="157">
        <v>16971.573192</v>
      </c>
      <c r="E56" s="157">
        <v>46017.6751</v>
      </c>
      <c r="F56" s="158">
        <v>36.88055329853028</v>
      </c>
    </row>
    <row r="57" spans="1:6" ht="18" hidden="1" customHeight="1" outlineLevel="2" x14ac:dyDescent="0.5">
      <c r="A57" s="159">
        <v>2020</v>
      </c>
      <c r="B57" s="160" t="s">
        <v>4</v>
      </c>
      <c r="C57" s="109" t="s">
        <v>219</v>
      </c>
      <c r="D57" s="161">
        <v>16028.080432999999</v>
      </c>
      <c r="E57" s="161">
        <v>43044.386638999997</v>
      </c>
      <c r="F57" s="162">
        <v>37.236168719100519</v>
      </c>
    </row>
    <row r="58" spans="1:6" ht="18" hidden="1" customHeight="1" outlineLevel="2" x14ac:dyDescent="0.5">
      <c r="A58" s="155">
        <v>2020</v>
      </c>
      <c r="B58" s="156" t="s">
        <v>5</v>
      </c>
      <c r="C58" s="106" t="s">
        <v>220</v>
      </c>
      <c r="D58" s="157">
        <v>15659.657225999999</v>
      </c>
      <c r="E58" s="157">
        <v>43318.699232999999</v>
      </c>
      <c r="F58" s="158">
        <v>36.149878697351419</v>
      </c>
    </row>
    <row r="59" spans="1:6" ht="18" hidden="1" customHeight="1" outlineLevel="1" x14ac:dyDescent="0.5">
      <c r="A59" s="287">
        <v>2020</v>
      </c>
      <c r="B59" s="288" t="s">
        <v>2362</v>
      </c>
      <c r="C59" s="289" t="s">
        <v>2363</v>
      </c>
      <c r="D59" s="290">
        <v>48659.310851000002</v>
      </c>
      <c r="E59" s="290">
        <v>132380.76097199999</v>
      </c>
      <c r="F59" s="291">
        <v>36.757086523540977</v>
      </c>
    </row>
    <row r="60" spans="1:6" ht="18" hidden="1" customHeight="1" outlineLevel="2" x14ac:dyDescent="0.5">
      <c r="A60" s="159">
        <v>2020</v>
      </c>
      <c r="B60" s="160" t="s">
        <v>6</v>
      </c>
      <c r="C60" s="109" t="s">
        <v>221</v>
      </c>
      <c r="D60" s="161">
        <v>13411.005983000001</v>
      </c>
      <c r="E60" s="161">
        <v>41789.809110000002</v>
      </c>
      <c r="F60" s="162">
        <v>32.091570334047887</v>
      </c>
    </row>
    <row r="61" spans="1:6" ht="18" hidden="1" customHeight="1" outlineLevel="2" x14ac:dyDescent="0.5">
      <c r="A61" s="155">
        <v>2020</v>
      </c>
      <c r="B61" s="156" t="s">
        <v>7</v>
      </c>
      <c r="C61" s="106" t="s">
        <v>222</v>
      </c>
      <c r="D61" s="157">
        <v>12945.502746</v>
      </c>
      <c r="E61" s="157">
        <v>36915.968561000002</v>
      </c>
      <c r="F61" s="158">
        <v>35.06748773124788</v>
      </c>
    </row>
    <row r="62" spans="1:6" ht="18" hidden="1" customHeight="1" outlineLevel="2" x14ac:dyDescent="0.5">
      <c r="A62" s="159">
        <v>2020</v>
      </c>
      <c r="B62" s="160" t="s">
        <v>8</v>
      </c>
      <c r="C62" s="109" t="s">
        <v>223</v>
      </c>
      <c r="D62" s="161">
        <v>16807.000923</v>
      </c>
      <c r="E62" s="161">
        <v>46143.005582999998</v>
      </c>
      <c r="F62" s="162">
        <v>36.423723835605614</v>
      </c>
    </row>
    <row r="63" spans="1:6" ht="18" hidden="1" customHeight="1" outlineLevel="1" x14ac:dyDescent="0.5">
      <c r="A63" s="287">
        <v>2020</v>
      </c>
      <c r="B63" s="288" t="s">
        <v>2367</v>
      </c>
      <c r="C63" s="289" t="s">
        <v>2364</v>
      </c>
      <c r="D63" s="290">
        <v>43163.509652000001</v>
      </c>
      <c r="E63" s="290">
        <v>124848.78325400001</v>
      </c>
      <c r="F63" s="291">
        <v>34.572631408177614</v>
      </c>
    </row>
    <row r="64" spans="1:6" ht="18" hidden="1" customHeight="1" outlineLevel="2" x14ac:dyDescent="0.5">
      <c r="A64" s="155">
        <v>2020</v>
      </c>
      <c r="B64" s="156" t="s">
        <v>9</v>
      </c>
      <c r="C64" s="106" t="s">
        <v>224</v>
      </c>
      <c r="D64" s="157">
        <v>17616.104510000001</v>
      </c>
      <c r="E64" s="157">
        <v>40298.209007999998</v>
      </c>
      <c r="F64" s="158">
        <v>43.714360870238309</v>
      </c>
    </row>
    <row r="65" spans="1:6" ht="18" hidden="1" customHeight="1" outlineLevel="2" x14ac:dyDescent="0.5">
      <c r="A65" s="159">
        <v>2020</v>
      </c>
      <c r="B65" s="160" t="s">
        <v>10</v>
      </c>
      <c r="C65" s="109" t="s">
        <v>225</v>
      </c>
      <c r="D65" s="161">
        <v>18098.261565000001</v>
      </c>
      <c r="E65" s="161">
        <v>40739.298187</v>
      </c>
      <c r="F65" s="162">
        <v>44.424578651124619</v>
      </c>
    </row>
    <row r="66" spans="1:6" ht="18" hidden="1" customHeight="1" outlineLevel="2" x14ac:dyDescent="0.5">
      <c r="A66" s="155">
        <v>2020</v>
      </c>
      <c r="B66" s="156" t="s">
        <v>11</v>
      </c>
      <c r="C66" s="106" t="s">
        <v>226</v>
      </c>
      <c r="D66" s="157">
        <v>18302.584155</v>
      </c>
      <c r="E66" s="157">
        <v>41995.055714000002</v>
      </c>
      <c r="F66" s="158">
        <v>43.582711926009949</v>
      </c>
    </row>
    <row r="67" spans="1:6" ht="18" hidden="1" customHeight="1" outlineLevel="1" x14ac:dyDescent="0.5">
      <c r="A67" s="287">
        <v>2020</v>
      </c>
      <c r="B67" s="288" t="s">
        <v>2368</v>
      </c>
      <c r="C67" s="289" t="s">
        <v>2365</v>
      </c>
      <c r="D67" s="290">
        <v>54016.950230000002</v>
      </c>
      <c r="E67" s="290">
        <v>123032.562909</v>
      </c>
      <c r="F67" s="291">
        <v>43.904596435947759</v>
      </c>
    </row>
    <row r="68" spans="1:6" ht="18" hidden="1" customHeight="1" outlineLevel="2" x14ac:dyDescent="0.5">
      <c r="A68" s="159">
        <v>2020</v>
      </c>
      <c r="B68" s="160" t="s">
        <v>12</v>
      </c>
      <c r="C68" s="109" t="s">
        <v>227</v>
      </c>
      <c r="D68" s="161">
        <v>18967.730683000002</v>
      </c>
      <c r="E68" s="161">
        <v>43035.318184999996</v>
      </c>
      <c r="F68" s="162">
        <v>44.074800612514636</v>
      </c>
    </row>
    <row r="69" spans="1:6" ht="18" hidden="1" customHeight="1" outlineLevel="2" x14ac:dyDescent="0.5">
      <c r="A69" s="155">
        <v>2020</v>
      </c>
      <c r="B69" s="156" t="s">
        <v>13</v>
      </c>
      <c r="C69" s="106" t="s">
        <v>228</v>
      </c>
      <c r="D69" s="157">
        <v>20602.250338999998</v>
      </c>
      <c r="E69" s="157">
        <v>48714.608340999999</v>
      </c>
      <c r="F69" s="158">
        <v>42.291729402369818</v>
      </c>
    </row>
    <row r="70" spans="1:6" ht="18" hidden="1" customHeight="1" outlineLevel="2" x14ac:dyDescent="0.5">
      <c r="A70" s="159">
        <v>2020</v>
      </c>
      <c r="B70" s="160" t="s">
        <v>14</v>
      </c>
      <c r="C70" s="109" t="s">
        <v>229</v>
      </c>
      <c r="D70" s="161">
        <v>18942.985670000002</v>
      </c>
      <c r="E70" s="161">
        <v>45478.560609</v>
      </c>
      <c r="F70" s="162">
        <v>41.652562034364983</v>
      </c>
    </row>
    <row r="71" spans="1:6" ht="18" hidden="1" customHeight="1" outlineLevel="1" x14ac:dyDescent="0.5">
      <c r="A71" s="287">
        <v>2020</v>
      </c>
      <c r="B71" s="288" t="s">
        <v>2369</v>
      </c>
      <c r="C71" s="289" t="s">
        <v>2366</v>
      </c>
      <c r="D71" s="290">
        <v>58512.966692000002</v>
      </c>
      <c r="E71" s="290">
        <v>137228.487135</v>
      </c>
      <c r="F71" s="291">
        <v>42.639081661256853</v>
      </c>
    </row>
    <row r="72" spans="1:6" ht="18" customHeight="1" collapsed="1" x14ac:dyDescent="0.5">
      <c r="A72" s="287">
        <v>2020</v>
      </c>
      <c r="B72" s="288" t="s">
        <v>22</v>
      </c>
      <c r="C72" s="289" t="s">
        <v>243</v>
      </c>
      <c r="D72" s="290">
        <v>204352.737425</v>
      </c>
      <c r="E72" s="290">
        <v>517490.59427</v>
      </c>
      <c r="F72" s="291">
        <v>39.489169404763949</v>
      </c>
    </row>
    <row r="73" spans="1:6" ht="18" hidden="1" customHeight="1" outlineLevel="2" x14ac:dyDescent="0.5">
      <c r="A73" s="155">
        <v>2021</v>
      </c>
      <c r="B73" s="156" t="s">
        <v>2</v>
      </c>
      <c r="C73" s="106" t="s">
        <v>218</v>
      </c>
      <c r="D73" s="157">
        <v>19002.757108000002</v>
      </c>
      <c r="E73" s="157">
        <v>48050.631590999998</v>
      </c>
      <c r="F73" s="158">
        <v>39.547361769869568</v>
      </c>
    </row>
    <row r="74" spans="1:6" ht="18" hidden="1" customHeight="1" outlineLevel="2" x14ac:dyDescent="0.5">
      <c r="A74" s="159">
        <v>2021</v>
      </c>
      <c r="B74" s="160" t="s">
        <v>4</v>
      </c>
      <c r="C74" s="109" t="s">
        <v>219</v>
      </c>
      <c r="D74" s="161">
        <v>18672.259327</v>
      </c>
      <c r="E74" s="161">
        <v>41041.415606000002</v>
      </c>
      <c r="F74" s="162">
        <v>45.496138598762734</v>
      </c>
    </row>
    <row r="75" spans="1:6" ht="18" hidden="1" customHeight="1" outlineLevel="2" x14ac:dyDescent="0.5">
      <c r="A75" s="155">
        <v>2021</v>
      </c>
      <c r="B75" s="156" t="s">
        <v>5</v>
      </c>
      <c r="C75" s="106" t="s">
        <v>220</v>
      </c>
      <c r="D75" s="157">
        <v>22467.055627999998</v>
      </c>
      <c r="E75" s="157">
        <v>50300.031558000002</v>
      </c>
      <c r="F75" s="158">
        <v>44.666086545281125</v>
      </c>
    </row>
    <row r="76" spans="1:6" ht="18" hidden="1" customHeight="1" outlineLevel="1" x14ac:dyDescent="0.5">
      <c r="A76" s="287">
        <v>2021</v>
      </c>
      <c r="B76" s="288" t="s">
        <v>2362</v>
      </c>
      <c r="C76" s="289" t="s">
        <v>2363</v>
      </c>
      <c r="D76" s="290">
        <v>60142.072063</v>
      </c>
      <c r="E76" s="290">
        <v>139392.07875500002</v>
      </c>
      <c r="F76" s="291">
        <v>43.145975438609838</v>
      </c>
    </row>
    <row r="77" spans="1:6" ht="18" hidden="1" customHeight="1" outlineLevel="2" x14ac:dyDescent="0.5">
      <c r="A77" s="159">
        <v>2021</v>
      </c>
      <c r="B77" s="160" t="s">
        <v>6</v>
      </c>
      <c r="C77" s="109" t="s">
        <v>221</v>
      </c>
      <c r="D77" s="161">
        <v>20038.395613000001</v>
      </c>
      <c r="E77" s="161">
        <v>49702.660086999997</v>
      </c>
      <c r="F77" s="162">
        <v>40.316545589158828</v>
      </c>
    </row>
    <row r="78" spans="1:6" ht="18" hidden="1" customHeight="1" outlineLevel="2" x14ac:dyDescent="0.5">
      <c r="A78" s="155">
        <v>2021</v>
      </c>
      <c r="B78" s="156" t="s">
        <v>7</v>
      </c>
      <c r="C78" s="106" t="s">
        <v>222</v>
      </c>
      <c r="D78" s="157">
        <v>22038.954581999998</v>
      </c>
      <c r="E78" s="157">
        <v>44214.151553999996</v>
      </c>
      <c r="F78" s="158">
        <v>49.845928978379689</v>
      </c>
    </row>
    <row r="79" spans="1:6" ht="18" hidden="1" customHeight="1" outlineLevel="2" x14ac:dyDescent="0.5">
      <c r="A79" s="159">
        <v>2021</v>
      </c>
      <c r="B79" s="160" t="s">
        <v>8</v>
      </c>
      <c r="C79" s="109" t="s">
        <v>223</v>
      </c>
      <c r="D79" s="161">
        <v>23695.657370000001</v>
      </c>
      <c r="E79" s="161">
        <v>46506.782373000002</v>
      </c>
      <c r="F79" s="162">
        <v>50.950971365752373</v>
      </c>
    </row>
    <row r="80" spans="1:6" ht="18" hidden="1" customHeight="1" outlineLevel="1" x14ac:dyDescent="0.5">
      <c r="A80" s="287">
        <v>2021</v>
      </c>
      <c r="B80" s="288" t="s">
        <v>2367</v>
      </c>
      <c r="C80" s="289" t="s">
        <v>2364</v>
      </c>
      <c r="D80" s="290">
        <v>65773.007565000007</v>
      </c>
      <c r="E80" s="290">
        <v>140423.594014</v>
      </c>
      <c r="F80" s="291">
        <v>46.839000259772973</v>
      </c>
    </row>
    <row r="81" spans="1:6" ht="18" hidden="1" customHeight="1" outlineLevel="2" x14ac:dyDescent="0.5">
      <c r="A81" s="155">
        <v>2021</v>
      </c>
      <c r="B81" s="156" t="s">
        <v>9</v>
      </c>
      <c r="C81" s="106" t="s">
        <v>224</v>
      </c>
      <c r="D81" s="157">
        <v>21080.85167</v>
      </c>
      <c r="E81" s="157">
        <v>46599.587974000002</v>
      </c>
      <c r="F81" s="158">
        <v>45.238279106162807</v>
      </c>
    </row>
    <row r="82" spans="1:6" ht="18" hidden="1" customHeight="1" outlineLevel="2" x14ac:dyDescent="0.5">
      <c r="A82" s="159">
        <v>2021</v>
      </c>
      <c r="B82" s="160" t="s">
        <v>10</v>
      </c>
      <c r="C82" s="109" t="s">
        <v>225</v>
      </c>
      <c r="D82" s="161">
        <v>22989.209720999999</v>
      </c>
      <c r="E82" s="161">
        <v>50829.809834</v>
      </c>
      <c r="F82" s="162">
        <v>45.22780981490618</v>
      </c>
    </row>
    <row r="83" spans="1:6" ht="18" hidden="1" customHeight="1" outlineLevel="2" x14ac:dyDescent="0.5">
      <c r="A83" s="155">
        <v>2021</v>
      </c>
      <c r="B83" s="156" t="s">
        <v>11</v>
      </c>
      <c r="C83" s="106" t="s">
        <v>226</v>
      </c>
      <c r="D83" s="157">
        <v>25319.469926999998</v>
      </c>
      <c r="E83" s="157">
        <v>47326.975918999997</v>
      </c>
      <c r="F83" s="158">
        <v>53.49902341179417</v>
      </c>
    </row>
    <row r="84" spans="1:6" ht="18" hidden="1" customHeight="1" outlineLevel="1" x14ac:dyDescent="0.5">
      <c r="A84" s="287">
        <v>2021</v>
      </c>
      <c r="B84" s="288" t="s">
        <v>2368</v>
      </c>
      <c r="C84" s="289" t="s">
        <v>2365</v>
      </c>
      <c r="D84" s="290">
        <v>69389.531317999994</v>
      </c>
      <c r="E84" s="290">
        <v>144756.373727</v>
      </c>
      <c r="F84" s="291">
        <v>47.935389324454626</v>
      </c>
    </row>
    <row r="85" spans="1:6" ht="18" hidden="1" customHeight="1" outlineLevel="2" x14ac:dyDescent="0.5">
      <c r="A85" s="159">
        <v>2021</v>
      </c>
      <c r="B85" s="160" t="s">
        <v>12</v>
      </c>
      <c r="C85" s="109" t="s">
        <v>227</v>
      </c>
      <c r="D85" s="161">
        <v>23867.490494000001</v>
      </c>
      <c r="E85" s="161">
        <v>45851.977155</v>
      </c>
      <c r="F85" s="162">
        <v>52.05335074934132</v>
      </c>
    </row>
    <row r="86" spans="1:6" ht="18" hidden="1" customHeight="1" outlineLevel="2" x14ac:dyDescent="0.5">
      <c r="A86" s="155">
        <v>2021</v>
      </c>
      <c r="B86" s="156" t="s">
        <v>13</v>
      </c>
      <c r="C86" s="106" t="s">
        <v>228</v>
      </c>
      <c r="D86" s="157">
        <v>28312.145776000001</v>
      </c>
      <c r="E86" s="157">
        <v>49558.592423000002</v>
      </c>
      <c r="F86" s="158">
        <v>57.128631770543215</v>
      </c>
    </row>
    <row r="87" spans="1:6" ht="18" hidden="1" customHeight="1" outlineLevel="2" x14ac:dyDescent="0.5">
      <c r="A87" s="159">
        <v>2021</v>
      </c>
      <c r="B87" s="160" t="s">
        <v>14</v>
      </c>
      <c r="C87" s="109" t="s">
        <v>229</v>
      </c>
      <c r="D87" s="161">
        <v>30063.491816999998</v>
      </c>
      <c r="E87" s="161">
        <v>53202.531267999999</v>
      </c>
      <c r="F87" s="162">
        <v>56.507634318298763</v>
      </c>
    </row>
    <row r="88" spans="1:6" ht="18" hidden="1" customHeight="1" outlineLevel="1" x14ac:dyDescent="0.5">
      <c r="A88" s="287">
        <v>2021</v>
      </c>
      <c r="B88" s="288" t="s">
        <v>2369</v>
      </c>
      <c r="C88" s="289" t="s">
        <v>2366</v>
      </c>
      <c r="D88" s="290">
        <v>82243.128087000005</v>
      </c>
      <c r="E88" s="290">
        <v>148613.10084599999</v>
      </c>
      <c r="F88" s="291">
        <v>55.340429355702817</v>
      </c>
    </row>
    <row r="89" spans="1:6" ht="18" customHeight="1" collapsed="1" x14ac:dyDescent="0.5">
      <c r="A89" s="287">
        <v>2021</v>
      </c>
      <c r="B89" s="288" t="s">
        <v>22</v>
      </c>
      <c r="C89" s="289" t="s">
        <v>243</v>
      </c>
      <c r="D89" s="290">
        <v>277547.73903300002</v>
      </c>
      <c r="E89" s="290">
        <v>573185.14734200004</v>
      </c>
      <c r="F89" s="291">
        <v>48.422004708261703</v>
      </c>
    </row>
    <row r="90" spans="1:6" ht="18" hidden="1" customHeight="1" outlineLevel="2" x14ac:dyDescent="0.5">
      <c r="A90" s="155">
        <v>2022</v>
      </c>
      <c r="B90" s="156" t="s">
        <v>2</v>
      </c>
      <c r="C90" s="106" t="s">
        <v>218</v>
      </c>
      <c r="D90" s="157">
        <v>24619.558140000001</v>
      </c>
      <c r="E90" s="157">
        <v>52350.524237999998</v>
      </c>
      <c r="F90" s="158">
        <v>47.028293409389107</v>
      </c>
    </row>
    <row r="91" spans="1:6" ht="18" hidden="1" customHeight="1" outlineLevel="2" x14ac:dyDescent="0.5">
      <c r="A91" s="159">
        <v>2022</v>
      </c>
      <c r="B91" s="160" t="s">
        <v>4</v>
      </c>
      <c r="C91" s="109" t="s">
        <v>219</v>
      </c>
      <c r="D91" s="161">
        <v>25026.676094999999</v>
      </c>
      <c r="E91" s="161">
        <v>49266.231052000003</v>
      </c>
      <c r="F91" s="162">
        <v>50.798844483525841</v>
      </c>
    </row>
    <row r="92" spans="1:6" ht="18" hidden="1" customHeight="1" outlineLevel="2" x14ac:dyDescent="0.5">
      <c r="A92" s="155">
        <v>2022</v>
      </c>
      <c r="B92" s="156" t="s">
        <v>5</v>
      </c>
      <c r="C92" s="106" t="s">
        <v>220</v>
      </c>
      <c r="D92" s="157">
        <v>28941.970063000001</v>
      </c>
      <c r="E92" s="157">
        <v>56287.946711999997</v>
      </c>
      <c r="F92" s="158">
        <v>51.417704417400387</v>
      </c>
    </row>
    <row r="93" spans="1:6" ht="18" hidden="1" customHeight="1" outlineLevel="1" x14ac:dyDescent="0.5">
      <c r="A93" s="287">
        <v>2022</v>
      </c>
      <c r="B93" s="288" t="s">
        <v>2362</v>
      </c>
      <c r="C93" s="289" t="s">
        <v>2363</v>
      </c>
      <c r="D93" s="290">
        <v>78588.204297999997</v>
      </c>
      <c r="E93" s="290">
        <v>157904.70200200001</v>
      </c>
      <c r="F93" s="291">
        <v>49.769388309288345</v>
      </c>
    </row>
    <row r="94" spans="1:6" ht="18" hidden="1" customHeight="1" outlineLevel="2" x14ac:dyDescent="0.5">
      <c r="A94" s="159">
        <v>2022</v>
      </c>
      <c r="B94" s="160" t="s">
        <v>6</v>
      </c>
      <c r="C94" s="109" t="s">
        <v>221</v>
      </c>
      <c r="D94" s="161">
        <v>27956.720127000001</v>
      </c>
      <c r="E94" s="161">
        <v>57324.396277</v>
      </c>
      <c r="F94" s="162">
        <v>48.769323259697281</v>
      </c>
    </row>
    <row r="95" spans="1:6" ht="18" hidden="1" customHeight="1" outlineLevel="2" x14ac:dyDescent="0.5">
      <c r="A95" s="155">
        <v>2022</v>
      </c>
      <c r="B95" s="156" t="s">
        <v>7</v>
      </c>
      <c r="C95" s="106" t="s">
        <v>222</v>
      </c>
      <c r="D95" s="157">
        <v>27525.310928999999</v>
      </c>
      <c r="E95" s="157">
        <v>55958.986956000001</v>
      </c>
      <c r="F95" s="158">
        <v>49.188365312336479</v>
      </c>
    </row>
    <row r="96" spans="1:6" ht="18" hidden="1" customHeight="1" outlineLevel="2" x14ac:dyDescent="0.5">
      <c r="A96" s="159">
        <v>2022</v>
      </c>
      <c r="B96" s="160" t="s">
        <v>8</v>
      </c>
      <c r="C96" s="109" t="s">
        <v>223</v>
      </c>
      <c r="D96" s="161">
        <v>30703.491139999998</v>
      </c>
      <c r="E96" s="161">
        <v>62070.882832000003</v>
      </c>
      <c r="F96" s="162">
        <v>49.465207741770882</v>
      </c>
    </row>
    <row r="97" spans="1:6" ht="18" hidden="1" customHeight="1" outlineLevel="1" x14ac:dyDescent="0.5">
      <c r="A97" s="287">
        <v>2022</v>
      </c>
      <c r="B97" s="288" t="s">
        <v>2367</v>
      </c>
      <c r="C97" s="289" t="s">
        <v>2364</v>
      </c>
      <c r="D97" s="290">
        <v>86185.522196000005</v>
      </c>
      <c r="E97" s="290">
        <v>175354.266065</v>
      </c>
      <c r="F97" s="291">
        <v>49.149372940862989</v>
      </c>
    </row>
    <row r="98" spans="1:6" ht="18" hidden="1" customHeight="1" outlineLevel="2" x14ac:dyDescent="0.5">
      <c r="A98" s="155">
        <v>2022</v>
      </c>
      <c r="B98" s="156" t="s">
        <v>9</v>
      </c>
      <c r="C98" s="106" t="s">
        <v>224</v>
      </c>
      <c r="D98" s="157">
        <v>27142.794063000001</v>
      </c>
      <c r="E98" s="157">
        <v>57555.576458000003</v>
      </c>
      <c r="F98" s="158">
        <v>47.159277577224678</v>
      </c>
    </row>
    <row r="99" spans="1:6" ht="18" hidden="1" customHeight="1" outlineLevel="2" x14ac:dyDescent="0.5">
      <c r="A99" s="159">
        <v>2022</v>
      </c>
      <c r="B99" s="160" t="s">
        <v>10</v>
      </c>
      <c r="C99" s="109" t="s">
        <v>225</v>
      </c>
      <c r="D99" s="161">
        <v>26799.614558000001</v>
      </c>
      <c r="E99" s="161">
        <v>63796.635368000003</v>
      </c>
      <c r="F99" s="162">
        <v>42.007880828528023</v>
      </c>
    </row>
    <row r="100" spans="1:6" ht="18" hidden="1" customHeight="1" outlineLevel="2" x14ac:dyDescent="0.5">
      <c r="A100" s="155">
        <v>2022</v>
      </c>
      <c r="B100" s="156" t="s">
        <v>11</v>
      </c>
      <c r="C100" s="106" t="s">
        <v>226</v>
      </c>
      <c r="D100" s="157">
        <v>24998.307363</v>
      </c>
      <c r="E100" s="157">
        <v>61458.585811999998</v>
      </c>
      <c r="F100" s="158">
        <v>40.67504488220586</v>
      </c>
    </row>
    <row r="101" spans="1:6" ht="18" hidden="1" customHeight="1" outlineLevel="1" x14ac:dyDescent="0.5">
      <c r="A101" s="287">
        <v>2022</v>
      </c>
      <c r="B101" s="288" t="s">
        <v>2368</v>
      </c>
      <c r="C101" s="289" t="s">
        <v>2365</v>
      </c>
      <c r="D101" s="290">
        <v>78940.715984000009</v>
      </c>
      <c r="E101" s="290">
        <v>182810.79763800002</v>
      </c>
      <c r="F101" s="291">
        <v>43.181648460567175</v>
      </c>
    </row>
    <row r="102" spans="1:6" ht="18" hidden="1" customHeight="1" outlineLevel="2" x14ac:dyDescent="0.5">
      <c r="A102" s="159">
        <v>2022</v>
      </c>
      <c r="B102" s="160" t="s">
        <v>12</v>
      </c>
      <c r="C102" s="109" t="s">
        <v>227</v>
      </c>
      <c r="D102" s="161">
        <v>25577.905961</v>
      </c>
      <c r="E102" s="161">
        <v>66275.153928999993</v>
      </c>
      <c r="F102" s="162">
        <v>38.593506683366428</v>
      </c>
    </row>
    <row r="103" spans="1:6" ht="18" hidden="1" customHeight="1" outlineLevel="2" x14ac:dyDescent="0.5">
      <c r="A103" s="155">
        <v>2022</v>
      </c>
      <c r="B103" s="156" t="s">
        <v>13</v>
      </c>
      <c r="C103" s="106" t="s">
        <v>228</v>
      </c>
      <c r="D103" s="157">
        <v>22753.358834999999</v>
      </c>
      <c r="E103" s="157">
        <v>64754.098078000003</v>
      </c>
      <c r="F103" s="158">
        <v>35.138098607430656</v>
      </c>
    </row>
    <row r="104" spans="1:6" ht="18" hidden="1" customHeight="1" outlineLevel="2" x14ac:dyDescent="0.5">
      <c r="A104" s="159">
        <v>2022</v>
      </c>
      <c r="B104" s="160" t="s">
        <v>14</v>
      </c>
      <c r="C104" s="109" t="s">
        <v>229</v>
      </c>
      <c r="D104" s="161">
        <v>23617.998065</v>
      </c>
      <c r="E104" s="161">
        <v>64938.981055999997</v>
      </c>
      <c r="F104" s="162">
        <v>36.369523637325116</v>
      </c>
    </row>
    <row r="105" spans="1:6" ht="18" hidden="1" customHeight="1" outlineLevel="1" x14ac:dyDescent="0.5">
      <c r="A105" s="287">
        <v>2022</v>
      </c>
      <c r="B105" s="288" t="s">
        <v>2369</v>
      </c>
      <c r="C105" s="289" t="s">
        <v>2366</v>
      </c>
      <c r="D105" s="290">
        <v>71949.262860999996</v>
      </c>
      <c r="E105" s="290">
        <v>195968.23306299999</v>
      </c>
      <c r="F105" s="291">
        <v>36.714758170968302</v>
      </c>
    </row>
    <row r="106" spans="1:6" ht="18" customHeight="1" collapsed="1" x14ac:dyDescent="0.5">
      <c r="A106" s="287">
        <v>2022</v>
      </c>
      <c r="B106" s="288" t="s">
        <v>22</v>
      </c>
      <c r="C106" s="289" t="s">
        <v>243</v>
      </c>
      <c r="D106" s="290">
        <v>315663.70533899998</v>
      </c>
      <c r="E106" s="290">
        <v>712037.99876800005</v>
      </c>
      <c r="F106" s="291">
        <v>44.332424096070071</v>
      </c>
    </row>
    <row r="107" spans="1:6" ht="18" hidden="1" customHeight="1" outlineLevel="2" x14ac:dyDescent="0.5">
      <c r="A107" s="155">
        <v>2023</v>
      </c>
      <c r="B107" s="156" t="s">
        <v>2</v>
      </c>
      <c r="C107" s="106" t="s">
        <v>218</v>
      </c>
      <c r="D107" s="157">
        <v>23185.442144000001</v>
      </c>
      <c r="E107" s="157">
        <v>66071.600479000001</v>
      </c>
      <c r="F107" s="158">
        <v>35.091388699399211</v>
      </c>
    </row>
    <row r="108" spans="1:6" ht="18" hidden="1" customHeight="1" outlineLevel="2" x14ac:dyDescent="0.5">
      <c r="A108" s="159">
        <v>2023</v>
      </c>
      <c r="B108" s="160" t="s">
        <v>4</v>
      </c>
      <c r="C108" s="109" t="s">
        <v>219</v>
      </c>
      <c r="D108" s="161">
        <v>20936.327239999999</v>
      </c>
      <c r="E108" s="161">
        <v>56195.934169</v>
      </c>
      <c r="F108" s="162">
        <v>37.255946626027161</v>
      </c>
    </row>
    <row r="109" spans="1:6" ht="18" hidden="1" customHeight="1" outlineLevel="2" x14ac:dyDescent="0.5">
      <c r="A109" s="155">
        <v>2023</v>
      </c>
      <c r="B109" s="156" t="s">
        <v>5</v>
      </c>
      <c r="C109" s="106" t="s">
        <v>220</v>
      </c>
      <c r="D109" s="157">
        <v>23461.672231</v>
      </c>
      <c r="E109" s="157">
        <v>66686.295026000007</v>
      </c>
      <c r="F109" s="158">
        <v>35.182149828315758</v>
      </c>
    </row>
    <row r="110" spans="1:6" ht="18" hidden="1" customHeight="1" outlineLevel="1" x14ac:dyDescent="0.5">
      <c r="A110" s="287">
        <v>2023</v>
      </c>
      <c r="B110" s="288" t="s">
        <v>2362</v>
      </c>
      <c r="C110" s="289" t="s">
        <v>2363</v>
      </c>
      <c r="D110" s="290">
        <v>67583.441615000003</v>
      </c>
      <c r="E110" s="290">
        <v>188953.82967400001</v>
      </c>
      <c r="F110" s="291">
        <v>35.767172187830745</v>
      </c>
    </row>
    <row r="111" spans="1:6" ht="18" hidden="1" customHeight="1" outlineLevel="2" x14ac:dyDescent="0.5">
      <c r="A111" s="159">
        <v>2023</v>
      </c>
      <c r="B111" s="160" t="s">
        <v>6</v>
      </c>
      <c r="C111" s="109" t="s">
        <v>221</v>
      </c>
      <c r="D111" s="161">
        <v>19910.342057999998</v>
      </c>
      <c r="E111" s="161">
        <v>61116.955199000004</v>
      </c>
      <c r="F111" s="162">
        <v>32.577444333034727</v>
      </c>
    </row>
    <row r="112" spans="1:6" ht="18" hidden="1" customHeight="1" outlineLevel="2" x14ac:dyDescent="0.5">
      <c r="A112" s="155">
        <v>2023</v>
      </c>
      <c r="B112" s="156" t="s">
        <v>7</v>
      </c>
      <c r="C112" s="106" t="s">
        <v>222</v>
      </c>
      <c r="D112" s="157">
        <v>26707.944834999998</v>
      </c>
      <c r="E112" s="157">
        <v>68437.407315000004</v>
      </c>
      <c r="F112" s="158">
        <v>39.025360373560197</v>
      </c>
    </row>
    <row r="113" spans="1:6" ht="18" hidden="1" customHeight="1" outlineLevel="2" x14ac:dyDescent="0.5">
      <c r="A113" s="159">
        <v>2023</v>
      </c>
      <c r="B113" s="160" t="s">
        <v>8</v>
      </c>
      <c r="C113" s="109" t="s">
        <v>223</v>
      </c>
      <c r="D113" s="161">
        <v>20122.970122999999</v>
      </c>
      <c r="E113" s="161">
        <v>60800.478174999997</v>
      </c>
      <c r="F113" s="162">
        <v>33.096730037353858</v>
      </c>
    </row>
    <row r="114" spans="1:6" ht="18" hidden="1" customHeight="1" outlineLevel="1" x14ac:dyDescent="0.5">
      <c r="A114" s="287">
        <v>2023</v>
      </c>
      <c r="B114" s="288" t="s">
        <v>2367</v>
      </c>
      <c r="C114" s="289" t="s">
        <v>2364</v>
      </c>
      <c r="D114" s="290">
        <v>66741.257015999989</v>
      </c>
      <c r="E114" s="290">
        <v>190354.840689</v>
      </c>
      <c r="F114" s="291">
        <v>35.06149713578403</v>
      </c>
    </row>
    <row r="115" spans="1:6" ht="18" hidden="1" customHeight="1" outlineLevel="2" x14ac:dyDescent="0.5">
      <c r="A115" s="155">
        <v>2023</v>
      </c>
      <c r="B115" s="156" t="s">
        <v>9</v>
      </c>
      <c r="C115" s="106" t="s">
        <v>224</v>
      </c>
      <c r="D115" s="157">
        <v>21321.619934999999</v>
      </c>
      <c r="E115" s="157">
        <v>66794.125732</v>
      </c>
      <c r="F115" s="158">
        <v>31.921399825711244</v>
      </c>
    </row>
    <row r="116" spans="1:6" ht="18" hidden="1" customHeight="1" outlineLevel="2" x14ac:dyDescent="0.5">
      <c r="A116" s="159">
        <v>2023</v>
      </c>
      <c r="B116" s="160" t="s">
        <v>10</v>
      </c>
      <c r="C116" s="109" t="s">
        <v>225</v>
      </c>
      <c r="D116" s="161">
        <v>25609.116612000002</v>
      </c>
      <c r="E116" s="161">
        <v>67436.825349000006</v>
      </c>
      <c r="F116" s="162">
        <v>37.974973583746483</v>
      </c>
    </row>
    <row r="117" spans="1:6" ht="18" hidden="1" customHeight="1" outlineLevel="2" x14ac:dyDescent="0.5">
      <c r="A117" s="155">
        <v>2023</v>
      </c>
      <c r="B117" s="156" t="s">
        <v>11</v>
      </c>
      <c r="C117" s="106" t="s">
        <v>226</v>
      </c>
      <c r="D117" s="157">
        <v>21140.604713000001</v>
      </c>
      <c r="E117" s="157">
        <v>60754.793618999996</v>
      </c>
      <c r="F117" s="158">
        <v>34.796603615469522</v>
      </c>
    </row>
    <row r="118" spans="1:6" ht="18" hidden="1" customHeight="1" outlineLevel="1" x14ac:dyDescent="0.5">
      <c r="A118" s="287">
        <v>2023</v>
      </c>
      <c r="B118" s="288" t="s">
        <v>2368</v>
      </c>
      <c r="C118" s="289" t="s">
        <v>2365</v>
      </c>
      <c r="D118" s="290">
        <v>68071.341260000001</v>
      </c>
      <c r="E118" s="290">
        <v>194985.74470000001</v>
      </c>
      <c r="F118" s="291">
        <v>34.910932265706293</v>
      </c>
    </row>
    <row r="119" spans="1:6" ht="18" hidden="1" customHeight="1" outlineLevel="2" x14ac:dyDescent="0.5">
      <c r="A119" s="159">
        <v>2023</v>
      </c>
      <c r="B119" s="160" t="s">
        <v>12</v>
      </c>
      <c r="C119" s="109" t="s">
        <v>227</v>
      </c>
      <c r="D119" s="161">
        <v>22528.700929999999</v>
      </c>
      <c r="E119" s="161">
        <v>74866.783806000007</v>
      </c>
      <c r="F119" s="162">
        <v>30.091717293984377</v>
      </c>
    </row>
    <row r="120" spans="1:6" ht="18" hidden="1" customHeight="1" outlineLevel="2" x14ac:dyDescent="0.5">
      <c r="A120" s="155">
        <v>2023</v>
      </c>
      <c r="B120" s="156" t="s">
        <v>13</v>
      </c>
      <c r="C120" s="106" t="s">
        <v>228</v>
      </c>
      <c r="D120" s="157">
        <v>22505.487858</v>
      </c>
      <c r="E120" s="157">
        <v>64663.487847999997</v>
      </c>
      <c r="F120" s="158">
        <v>34.804011671783151</v>
      </c>
    </row>
    <row r="121" spans="1:6" ht="18" hidden="1" customHeight="1" outlineLevel="2" x14ac:dyDescent="0.5">
      <c r="A121" s="159">
        <v>2023</v>
      </c>
      <c r="B121" s="160" t="s">
        <v>14</v>
      </c>
      <c r="C121" s="109" t="s">
        <v>229</v>
      </c>
      <c r="D121" s="161">
        <v>24942.093400000002</v>
      </c>
      <c r="E121" s="161">
        <v>62199.571830000001</v>
      </c>
      <c r="F121" s="162">
        <v>40.1001046569423</v>
      </c>
    </row>
    <row r="122" spans="1:6" ht="18" hidden="1" customHeight="1" outlineLevel="1" x14ac:dyDescent="0.5">
      <c r="A122" s="287">
        <v>2023</v>
      </c>
      <c r="B122" s="288" t="s">
        <v>2369</v>
      </c>
      <c r="C122" s="289" t="s">
        <v>2366</v>
      </c>
      <c r="D122" s="290">
        <v>69976.282187999997</v>
      </c>
      <c r="E122" s="290">
        <v>201729.84348400001</v>
      </c>
      <c r="F122" s="291">
        <v>34.688116036510031</v>
      </c>
    </row>
    <row r="123" spans="1:6" ht="18" customHeight="1" collapsed="1" x14ac:dyDescent="0.5">
      <c r="A123" s="287">
        <v>2023</v>
      </c>
      <c r="B123" s="288" t="s">
        <v>22</v>
      </c>
      <c r="C123" s="289" t="s">
        <v>243</v>
      </c>
      <c r="D123" s="290">
        <v>272372.32207900001</v>
      </c>
      <c r="E123" s="290">
        <v>776024.25854700012</v>
      </c>
      <c r="F123" s="291">
        <v>35.098428828627107</v>
      </c>
    </row>
    <row r="124" spans="1:6" ht="18" hidden="1" customHeight="1" outlineLevel="2" x14ac:dyDescent="0.5">
      <c r="A124" s="155">
        <v>2024</v>
      </c>
      <c r="B124" s="156" t="s">
        <v>2</v>
      </c>
      <c r="C124" s="106" t="s">
        <v>218</v>
      </c>
      <c r="D124" s="157">
        <v>23926.921977999998</v>
      </c>
      <c r="E124" s="157">
        <v>66831.901641999997</v>
      </c>
      <c r="F124" s="158">
        <v>35.801647701377554</v>
      </c>
    </row>
    <row r="125" spans="1:6" ht="18" hidden="1" customHeight="1" outlineLevel="2" x14ac:dyDescent="0.5">
      <c r="A125" s="159">
        <v>2024</v>
      </c>
      <c r="B125" s="160" t="s">
        <v>4</v>
      </c>
      <c r="C125" s="109" t="s">
        <v>219</v>
      </c>
      <c r="D125" s="161">
        <v>22844.014094999999</v>
      </c>
      <c r="E125" s="161">
        <v>66899.471162999995</v>
      </c>
      <c r="F125" s="162">
        <v>34.146778289682963</v>
      </c>
    </row>
    <row r="126" spans="1:6" ht="18" hidden="1" customHeight="1" outlineLevel="2" x14ac:dyDescent="0.5">
      <c r="A126" s="155">
        <v>2024</v>
      </c>
      <c r="B126" s="156" t="s">
        <v>5</v>
      </c>
      <c r="C126" s="106" t="s">
        <v>220</v>
      </c>
      <c r="D126" s="157">
        <v>24415.834437000001</v>
      </c>
      <c r="E126" s="157">
        <v>73883.478417999999</v>
      </c>
      <c r="F126" s="158">
        <v>33.046406259957095</v>
      </c>
    </row>
    <row r="127" spans="1:6" ht="18" hidden="1" customHeight="1" outlineLevel="1" x14ac:dyDescent="0.5">
      <c r="A127" s="287">
        <v>2024</v>
      </c>
      <c r="B127" s="288" t="s">
        <v>2362</v>
      </c>
      <c r="C127" s="289" t="s">
        <v>2363</v>
      </c>
      <c r="D127" s="290">
        <v>71186.770510000002</v>
      </c>
      <c r="E127" s="290">
        <v>207614.85122299998</v>
      </c>
      <c r="F127" s="291">
        <v>34.287899006578286</v>
      </c>
    </row>
    <row r="128" spans="1:6" ht="18" hidden="1" customHeight="1" outlineLevel="2" x14ac:dyDescent="0.5">
      <c r="A128" s="159">
        <v>2024</v>
      </c>
      <c r="B128" s="160" t="s">
        <v>6</v>
      </c>
      <c r="C128" s="109" t="s">
        <v>221</v>
      </c>
      <c r="D128" s="161">
        <v>22763.286207000001</v>
      </c>
      <c r="E128" s="161">
        <v>64363.522628999999</v>
      </c>
      <c r="F128" s="162">
        <v>35.366750105041092</v>
      </c>
    </row>
    <row r="129" spans="1:6" ht="18" hidden="1" customHeight="1" outlineLevel="2" x14ac:dyDescent="0.5">
      <c r="A129" s="155">
        <v>2024</v>
      </c>
      <c r="B129" s="156" t="s">
        <v>7</v>
      </c>
      <c r="C129" s="106" t="s">
        <v>222</v>
      </c>
      <c r="D129" s="157">
        <v>29361.225758</v>
      </c>
      <c r="E129" s="157">
        <v>75099.337362000006</v>
      </c>
      <c r="F129" s="158">
        <v>39.096517744851198</v>
      </c>
    </row>
    <row r="130" spans="1:6" ht="18" hidden="1" customHeight="1" outlineLevel="2" x14ac:dyDescent="0.5">
      <c r="A130" s="159">
        <v>2024</v>
      </c>
      <c r="B130" s="160" t="s">
        <v>8</v>
      </c>
      <c r="C130" s="109" t="s">
        <v>223</v>
      </c>
      <c r="D130" s="161">
        <v>22477.023422999999</v>
      </c>
      <c r="E130" s="161">
        <v>68834.009336000003</v>
      </c>
      <c r="F130" s="162">
        <v>32.653950626764633</v>
      </c>
    </row>
    <row r="131" spans="1:6" ht="18" hidden="1" customHeight="1" outlineLevel="1" x14ac:dyDescent="0.5">
      <c r="A131" s="287">
        <v>2024</v>
      </c>
      <c r="B131" s="288" t="s">
        <v>2367</v>
      </c>
      <c r="C131" s="289" t="s">
        <v>2364</v>
      </c>
      <c r="D131" s="290">
        <v>74601.535387999989</v>
      </c>
      <c r="E131" s="290">
        <v>208296.86932699999</v>
      </c>
      <c r="F131" s="291">
        <v>35.81500558747473</v>
      </c>
    </row>
    <row r="132" spans="1:6" ht="18" hidden="1" customHeight="1" outlineLevel="2" x14ac:dyDescent="0.5">
      <c r="A132" s="155">
        <v>2024</v>
      </c>
      <c r="B132" s="156" t="s">
        <v>9</v>
      </c>
      <c r="C132" s="106" t="s">
        <v>224</v>
      </c>
      <c r="D132" s="157">
        <v>25858.586411</v>
      </c>
      <c r="E132" s="157">
        <v>77487.681439000007</v>
      </c>
      <c r="F132" s="158">
        <v>33.371222277900323</v>
      </c>
    </row>
    <row r="133" spans="1:6" ht="18" hidden="1" customHeight="1" outlineLevel="2" x14ac:dyDescent="0.5">
      <c r="A133" s="159">
        <v>2024</v>
      </c>
      <c r="B133" s="160" t="s">
        <v>10</v>
      </c>
      <c r="C133" s="109" t="s">
        <v>225</v>
      </c>
      <c r="D133" s="161">
        <v>27742.528209</v>
      </c>
      <c r="E133" s="161">
        <v>69725.233445000005</v>
      </c>
      <c r="F133" s="162">
        <v>39.788361886064671</v>
      </c>
    </row>
    <row r="134" spans="1:6" ht="18" hidden="1" customHeight="1" outlineLevel="2" x14ac:dyDescent="0.5">
      <c r="A134" s="155">
        <v>2024</v>
      </c>
      <c r="B134" s="156" t="s">
        <v>11</v>
      </c>
      <c r="C134" s="106" t="s">
        <v>226</v>
      </c>
      <c r="D134" s="157">
        <v>26348.372235999999</v>
      </c>
      <c r="E134" s="157">
        <v>73325.746727999998</v>
      </c>
      <c r="F134" s="158">
        <v>35.933315938450136</v>
      </c>
    </row>
    <row r="135" spans="1:6" ht="18" hidden="1" customHeight="1" outlineLevel="1" x14ac:dyDescent="0.5">
      <c r="A135" s="287">
        <v>2024</v>
      </c>
      <c r="B135" s="288" t="s">
        <v>2368</v>
      </c>
      <c r="C135" s="289" t="s">
        <v>2365</v>
      </c>
      <c r="D135" s="290">
        <v>79949.486856000003</v>
      </c>
      <c r="E135" s="290">
        <v>220538.66161200003</v>
      </c>
      <c r="F135" s="291">
        <v>36.251914413381826</v>
      </c>
    </row>
    <row r="136" spans="1:6" ht="18" hidden="1" customHeight="1" outlineLevel="2" x14ac:dyDescent="0.5">
      <c r="A136" s="159">
        <v>2024</v>
      </c>
      <c r="B136" s="160" t="s">
        <v>12</v>
      </c>
      <c r="C136" s="109" t="s">
        <v>227</v>
      </c>
      <c r="D136" s="161">
        <v>25616.102277000002</v>
      </c>
      <c r="E136" s="161">
        <v>76801.991435000004</v>
      </c>
      <c r="F136" s="162">
        <v>33.353434980497518</v>
      </c>
    </row>
    <row r="137" spans="1:6" ht="18" hidden="1" customHeight="1" outlineLevel="2" x14ac:dyDescent="0.5">
      <c r="A137" s="155">
        <v>2024</v>
      </c>
      <c r="B137" s="156" t="s">
        <v>13</v>
      </c>
      <c r="C137" s="106" t="s">
        <v>228</v>
      </c>
      <c r="D137" s="157">
        <v>27082.509751000001</v>
      </c>
      <c r="E137" s="157">
        <v>77574.821186999994</v>
      </c>
      <c r="F137" s="158">
        <v>34.911469129545985</v>
      </c>
    </row>
    <row r="138" spans="1:6" ht="18" hidden="1" customHeight="1" outlineLevel="2" x14ac:dyDescent="0.5">
      <c r="A138" s="159">
        <v>2024</v>
      </c>
      <c r="B138" s="160" t="s">
        <v>14</v>
      </c>
      <c r="C138" s="109" t="s">
        <v>229</v>
      </c>
      <c r="D138" s="161">
        <v>29515.561972</v>
      </c>
      <c r="E138" s="161">
        <v>82196.335944999999</v>
      </c>
      <c r="F138" s="162">
        <v>35.908610320233421</v>
      </c>
    </row>
    <row r="139" spans="1:6" ht="18" hidden="1" customHeight="1" outlineLevel="1" x14ac:dyDescent="0.5">
      <c r="A139" s="287">
        <v>2023</v>
      </c>
      <c r="B139" s="288" t="s">
        <v>2369</v>
      </c>
      <c r="C139" s="289" t="s">
        <v>2366</v>
      </c>
      <c r="D139" s="290">
        <v>82214.173999999999</v>
      </c>
      <c r="E139" s="290">
        <v>236573.148567</v>
      </c>
      <c r="F139" s="291">
        <v>34.752115571018024</v>
      </c>
    </row>
    <row r="140" spans="1:6" ht="18" customHeight="1" collapsed="1" x14ac:dyDescent="0.5">
      <c r="A140" s="287">
        <v>2024</v>
      </c>
      <c r="B140" s="288" t="s">
        <v>22</v>
      </c>
      <c r="C140" s="289" t="s">
        <v>243</v>
      </c>
      <c r="D140" s="290">
        <v>307951.96675399999</v>
      </c>
      <c r="E140" s="290">
        <v>873023.53072899999</v>
      </c>
      <c r="F140" s="291">
        <v>35.274188600260423</v>
      </c>
    </row>
    <row r="141" spans="1:6" ht="18" hidden="1" customHeight="1" outlineLevel="2" x14ac:dyDescent="0.5">
      <c r="A141" s="155">
        <v>2025</v>
      </c>
      <c r="B141" s="156" t="s">
        <v>2</v>
      </c>
      <c r="C141" s="106" t="s">
        <v>218</v>
      </c>
      <c r="D141" s="157">
        <v>26926.343213</v>
      </c>
      <c r="E141" s="157">
        <v>76379.087992000001</v>
      </c>
      <c r="F141" s="158">
        <v>35.253554000000001</v>
      </c>
    </row>
    <row r="142" spans="1:6" ht="18" hidden="1" customHeight="1" outlineLevel="2" x14ac:dyDescent="0.5">
      <c r="A142" s="159">
        <v>2025</v>
      </c>
      <c r="B142" s="160" t="s">
        <v>4</v>
      </c>
      <c r="C142" s="109" t="s">
        <v>219</v>
      </c>
      <c r="D142" s="161">
        <v>26968.954787999999</v>
      </c>
      <c r="E142" s="161">
        <v>71421.907296000005</v>
      </c>
      <c r="F142" s="162">
        <v>37.760060000000003</v>
      </c>
    </row>
    <row r="143" spans="1:6" ht="18" hidden="1" customHeight="1" outlineLevel="2" x14ac:dyDescent="0.5">
      <c r="A143" s="155">
        <v>2025</v>
      </c>
      <c r="B143" s="156" t="s">
        <v>5</v>
      </c>
      <c r="C143" s="106" t="s">
        <v>220</v>
      </c>
      <c r="D143" s="157">
        <v>27484.336919000001</v>
      </c>
      <c r="E143" s="157">
        <v>76806.841350000002</v>
      </c>
      <c r="F143" s="158">
        <v>35.783709000000002</v>
      </c>
    </row>
    <row r="144" spans="1:6" ht="18" hidden="1" customHeight="1" outlineLevel="1" x14ac:dyDescent="0.5">
      <c r="A144" s="287">
        <v>2025</v>
      </c>
      <c r="B144" s="288" t="s">
        <v>2362</v>
      </c>
      <c r="C144" s="289" t="s">
        <v>2363</v>
      </c>
      <c r="D144" s="290">
        <v>81379.634920000011</v>
      </c>
      <c r="E144" s="290">
        <v>224607.83663800001</v>
      </c>
      <c r="F144" s="291">
        <v>36.231876918506366</v>
      </c>
    </row>
    <row r="145" spans="1:6" ht="18" hidden="1" customHeight="1" outlineLevel="2" x14ac:dyDescent="0.5">
      <c r="A145" s="159">
        <v>2025</v>
      </c>
      <c r="B145" s="160" t="s">
        <v>6</v>
      </c>
      <c r="C145" s="109" t="s">
        <v>221</v>
      </c>
      <c r="D145" s="161">
        <v>30178.092647000001</v>
      </c>
      <c r="E145" s="161">
        <v>79875.115372999993</v>
      </c>
      <c r="F145" s="162">
        <v>37.781595000000003</v>
      </c>
    </row>
    <row r="146" spans="1:6" ht="18" hidden="1" customHeight="1" outlineLevel="2" x14ac:dyDescent="0.5">
      <c r="A146" s="155">
        <v>2025</v>
      </c>
      <c r="B146" s="156" t="s">
        <v>7</v>
      </c>
      <c r="C146" s="106" t="s">
        <v>222</v>
      </c>
      <c r="D146" s="157">
        <v>30957.434916999999</v>
      </c>
      <c r="E146" s="157">
        <v>84219.996337000004</v>
      </c>
      <c r="F146" s="158">
        <v>36.757820000000002</v>
      </c>
    </row>
    <row r="147" spans="1:6" ht="18" hidden="1" customHeight="1" outlineLevel="2" x14ac:dyDescent="0.5">
      <c r="A147" s="163">
        <v>2025</v>
      </c>
      <c r="B147" s="108" t="s">
        <v>8</v>
      </c>
      <c r="C147" s="109" t="s">
        <v>223</v>
      </c>
      <c r="D147" s="122">
        <v>27216.274151000001</v>
      </c>
      <c r="E147" s="122">
        <v>72654.631168000007</v>
      </c>
      <c r="F147" s="164">
        <v>37.459792999999998</v>
      </c>
    </row>
    <row r="148" spans="1:6" ht="18" hidden="1" customHeight="1" outlineLevel="1" x14ac:dyDescent="0.5">
      <c r="A148" s="287">
        <v>2025</v>
      </c>
      <c r="B148" s="288" t="s">
        <v>2367</v>
      </c>
      <c r="C148" s="289" t="s">
        <v>2364</v>
      </c>
      <c r="D148" s="290">
        <v>88351.801715000009</v>
      </c>
      <c r="E148" s="290">
        <v>236749.74287800002</v>
      </c>
      <c r="F148" s="291">
        <v>37.318647378860618</v>
      </c>
    </row>
    <row r="149" spans="1:6" ht="18" hidden="1" customHeight="1" outlineLevel="2" x14ac:dyDescent="0.5">
      <c r="A149" s="165">
        <v>2025</v>
      </c>
      <c r="B149" s="105" t="s">
        <v>9</v>
      </c>
      <c r="C149" s="106" t="s">
        <v>224</v>
      </c>
      <c r="D149" s="120">
        <v>33190.562205000002</v>
      </c>
      <c r="E149" s="120">
        <v>82719.401356999995</v>
      </c>
      <c r="F149" s="166">
        <v>40.124277999999997</v>
      </c>
    </row>
    <row r="150" spans="1:6" ht="18" hidden="1" customHeight="1" outlineLevel="2" x14ac:dyDescent="0.5">
      <c r="A150" s="163">
        <v>2025</v>
      </c>
      <c r="B150" s="108" t="s">
        <v>10</v>
      </c>
      <c r="C150" s="109" t="s">
        <v>225</v>
      </c>
      <c r="D150" s="122">
        <v>28758.701067999998</v>
      </c>
      <c r="E150" s="122">
        <v>78834.553386</v>
      </c>
      <c r="F150" s="164">
        <v>36.479816999999997</v>
      </c>
    </row>
    <row r="151" spans="1:6" ht="18" hidden="1" customHeight="1" outlineLevel="2" x14ac:dyDescent="0.5">
      <c r="A151" s="155">
        <v>2025</v>
      </c>
      <c r="B151" s="156" t="s">
        <v>11</v>
      </c>
      <c r="C151" s="106" t="s">
        <v>226</v>
      </c>
      <c r="D151" s="157">
        <v>31802.817537999999</v>
      </c>
      <c r="E151" s="157">
        <v>77463.600141000003</v>
      </c>
      <c r="F151" s="158">
        <v>41.055176000000003</v>
      </c>
    </row>
    <row r="152" spans="1:6" ht="18" hidden="1" customHeight="1" outlineLevel="1" x14ac:dyDescent="0.5">
      <c r="A152" s="287">
        <v>2025</v>
      </c>
      <c r="B152" s="288" t="s">
        <v>2368</v>
      </c>
      <c r="C152" s="289" t="s">
        <v>2365</v>
      </c>
      <c r="D152" s="290">
        <v>93752.080811000007</v>
      </c>
      <c r="E152" s="290">
        <v>239017.55488399998</v>
      </c>
      <c r="F152" s="291">
        <v>39.223931002264571</v>
      </c>
    </row>
    <row r="153" spans="1:6" ht="18" hidden="1" customHeight="1" outlineLevel="2" x14ac:dyDescent="0.5">
      <c r="A153" s="159">
        <v>2025</v>
      </c>
      <c r="B153" s="160" t="s">
        <v>12</v>
      </c>
      <c r="C153" s="109" t="s">
        <v>227</v>
      </c>
      <c r="D153" s="161">
        <v>34073.583874999997</v>
      </c>
      <c r="E153" s="161">
        <v>82814.408815000003</v>
      </c>
      <c r="F153" s="162">
        <v>41.144511000000001</v>
      </c>
    </row>
    <row r="154" spans="1:6" ht="18" hidden="1" customHeight="1" outlineLevel="2" x14ac:dyDescent="0.5">
      <c r="A154" s="155">
        <v>2025</v>
      </c>
      <c r="B154" s="156" t="s">
        <v>13</v>
      </c>
      <c r="C154" s="106" t="s">
        <v>228</v>
      </c>
      <c r="D154" s="157">
        <v>32737.544094000001</v>
      </c>
      <c r="E154" s="157">
        <v>80221.918938000003</v>
      </c>
      <c r="F154" s="158">
        <v>40.808726999999998</v>
      </c>
    </row>
    <row r="155" spans="1:6" ht="18" hidden="1" customHeight="1" outlineLevel="2" x14ac:dyDescent="0.5">
      <c r="A155" s="159">
        <v>2025</v>
      </c>
      <c r="B155" s="160" t="s">
        <v>14</v>
      </c>
      <c r="C155" s="109" t="s">
        <v>229</v>
      </c>
      <c r="D155" s="161">
        <v>35785.328588999997</v>
      </c>
      <c r="E155" s="161">
        <v>86413.700343000004</v>
      </c>
      <c r="F155" s="162">
        <v>41.411638000000004</v>
      </c>
    </row>
    <row r="156" spans="1:6" ht="18" hidden="1" customHeight="1" outlineLevel="1" x14ac:dyDescent="0.5">
      <c r="A156" s="287">
        <v>2023</v>
      </c>
      <c r="B156" s="288" t="s">
        <v>2369</v>
      </c>
      <c r="C156" s="289" t="s">
        <v>2366</v>
      </c>
      <c r="D156" s="290">
        <v>102596.45655799999</v>
      </c>
      <c r="E156" s="290">
        <v>249450.02809600002</v>
      </c>
      <c r="F156" s="291">
        <v>41.129061937213365</v>
      </c>
    </row>
    <row r="157" spans="1:6" ht="18" customHeight="1" collapsed="1" x14ac:dyDescent="0.5">
      <c r="A157" s="287">
        <v>2025</v>
      </c>
      <c r="B157" s="288" t="s">
        <v>22</v>
      </c>
      <c r="C157" s="289" t="s">
        <v>243</v>
      </c>
      <c r="D157" s="290">
        <v>366079.97400400002</v>
      </c>
      <c r="E157" s="290">
        <v>949825.16249600006</v>
      </c>
      <c r="F157" s="291">
        <v>38.541827323461931</v>
      </c>
    </row>
  </sheetData>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9BA8C2"/>
    <pageSetUpPr autoPageBreaks="0"/>
  </sheetPr>
  <dimension ref="A1:Q87"/>
  <sheetViews>
    <sheetView showGridLines="0" rightToLeft="1" zoomScaleNormal="100" workbookViewId="0"/>
  </sheetViews>
  <sheetFormatPr defaultColWidth="8.88671875" defaultRowHeight="18" x14ac:dyDescent="0.5"/>
  <cols>
    <col min="1" max="2" width="18.88671875" style="45" customWidth="1"/>
    <col min="3" max="12" width="10" style="45" customWidth="1"/>
    <col min="13" max="13" width="11.88671875" style="45" bestFit="1" customWidth="1"/>
    <col min="14" max="15" width="8.88671875" style="45"/>
    <col min="16" max="17" width="8.88671875" style="51"/>
    <col min="18" max="251" width="8.88671875" style="45"/>
    <col min="252" max="252" width="5.88671875" style="45" customWidth="1"/>
    <col min="253" max="253" width="32.88671875" style="45" customWidth="1"/>
    <col min="254" max="254" width="5.88671875" style="45" customWidth="1"/>
    <col min="255" max="255" width="32.88671875" style="45" customWidth="1"/>
    <col min="256" max="261" width="8.88671875" style="45"/>
    <col min="262" max="262" width="32.88671875" style="45" customWidth="1"/>
    <col min="263" max="263" width="5.88671875" style="45" customWidth="1"/>
    <col min="264" max="264" width="32.88671875" style="45" customWidth="1"/>
    <col min="265" max="265" width="5.88671875" style="45" customWidth="1"/>
    <col min="266" max="507" width="8.88671875" style="45"/>
    <col min="508" max="508" width="5.88671875" style="45" customWidth="1"/>
    <col min="509" max="509" width="32.88671875" style="45" customWidth="1"/>
    <col min="510" max="510" width="5.88671875" style="45" customWidth="1"/>
    <col min="511" max="511" width="32.88671875" style="45" customWidth="1"/>
    <col min="512" max="517" width="8.88671875" style="45"/>
    <col min="518" max="518" width="32.88671875" style="45" customWidth="1"/>
    <col min="519" max="519" width="5.88671875" style="45" customWidth="1"/>
    <col min="520" max="520" width="32.88671875" style="45" customWidth="1"/>
    <col min="521" max="521" width="5.88671875" style="45" customWidth="1"/>
    <col min="522" max="763" width="8.88671875" style="45"/>
    <col min="764" max="764" width="5.88671875" style="45" customWidth="1"/>
    <col min="765" max="765" width="32.88671875" style="45" customWidth="1"/>
    <col min="766" max="766" width="5.88671875" style="45" customWidth="1"/>
    <col min="767" max="767" width="32.88671875" style="45" customWidth="1"/>
    <col min="768" max="773" width="8.88671875" style="45"/>
    <col min="774" max="774" width="32.88671875" style="45" customWidth="1"/>
    <col min="775" max="775" width="5.88671875" style="45" customWidth="1"/>
    <col min="776" max="776" width="32.88671875" style="45" customWidth="1"/>
    <col min="777" max="777" width="5.88671875" style="45" customWidth="1"/>
    <col min="778" max="1019" width="8.88671875" style="45"/>
    <col min="1020" max="1020" width="5.88671875" style="45" customWidth="1"/>
    <col min="1021" max="1021" width="32.88671875" style="45" customWidth="1"/>
    <col min="1022" max="1022" width="5.88671875" style="45" customWidth="1"/>
    <col min="1023" max="1023" width="32.88671875" style="45" customWidth="1"/>
    <col min="1024" max="1029" width="8.88671875" style="45"/>
    <col min="1030" max="1030" width="32.88671875" style="45" customWidth="1"/>
    <col min="1031" max="1031" width="5.88671875" style="45" customWidth="1"/>
    <col min="1032" max="1032" width="32.88671875" style="45" customWidth="1"/>
    <col min="1033" max="1033" width="5.88671875" style="45" customWidth="1"/>
    <col min="1034" max="1275" width="8.88671875" style="45"/>
    <col min="1276" max="1276" width="5.88671875" style="45" customWidth="1"/>
    <col min="1277" max="1277" width="32.88671875" style="45" customWidth="1"/>
    <col min="1278" max="1278" width="5.88671875" style="45" customWidth="1"/>
    <col min="1279" max="1279" width="32.88671875" style="45" customWidth="1"/>
    <col min="1280" max="1285" width="8.88671875" style="45"/>
    <col min="1286" max="1286" width="32.88671875" style="45" customWidth="1"/>
    <col min="1287" max="1287" width="5.88671875" style="45" customWidth="1"/>
    <col min="1288" max="1288" width="32.88671875" style="45" customWidth="1"/>
    <col min="1289" max="1289" width="5.88671875" style="45" customWidth="1"/>
    <col min="1290" max="1531" width="8.88671875" style="45"/>
    <col min="1532" max="1532" width="5.88671875" style="45" customWidth="1"/>
    <col min="1533" max="1533" width="32.88671875" style="45" customWidth="1"/>
    <col min="1534" max="1534" width="5.88671875" style="45" customWidth="1"/>
    <col min="1535" max="1535" width="32.88671875" style="45" customWidth="1"/>
    <col min="1536" max="1541" width="8.88671875" style="45"/>
    <col min="1542" max="1542" width="32.88671875" style="45" customWidth="1"/>
    <col min="1543" max="1543" width="5.88671875" style="45" customWidth="1"/>
    <col min="1544" max="1544" width="32.88671875" style="45" customWidth="1"/>
    <col min="1545" max="1545" width="5.88671875" style="45" customWidth="1"/>
    <col min="1546" max="1787" width="8.88671875" style="45"/>
    <col min="1788" max="1788" width="5.88671875" style="45" customWidth="1"/>
    <col min="1789" max="1789" width="32.88671875" style="45" customWidth="1"/>
    <col min="1790" max="1790" width="5.88671875" style="45" customWidth="1"/>
    <col min="1791" max="1791" width="32.88671875" style="45" customWidth="1"/>
    <col min="1792" max="1797" width="8.88671875" style="45"/>
    <col min="1798" max="1798" width="32.88671875" style="45" customWidth="1"/>
    <col min="1799" max="1799" width="5.88671875" style="45" customWidth="1"/>
    <col min="1800" max="1800" width="32.88671875" style="45" customWidth="1"/>
    <col min="1801" max="1801" width="5.88671875" style="45" customWidth="1"/>
    <col min="1802" max="2043" width="8.88671875" style="45"/>
    <col min="2044" max="2044" width="5.88671875" style="45" customWidth="1"/>
    <col min="2045" max="2045" width="32.88671875" style="45" customWidth="1"/>
    <col min="2046" max="2046" width="5.88671875" style="45" customWidth="1"/>
    <col min="2047" max="2047" width="32.88671875" style="45" customWidth="1"/>
    <col min="2048" max="2053" width="8.88671875" style="45"/>
    <col min="2054" max="2054" width="32.88671875" style="45" customWidth="1"/>
    <col min="2055" max="2055" width="5.88671875" style="45" customWidth="1"/>
    <col min="2056" max="2056" width="32.88671875" style="45" customWidth="1"/>
    <col min="2057" max="2057" width="5.88671875" style="45" customWidth="1"/>
    <col min="2058" max="2299" width="8.88671875" style="45"/>
    <col min="2300" max="2300" width="5.88671875" style="45" customWidth="1"/>
    <col min="2301" max="2301" width="32.88671875" style="45" customWidth="1"/>
    <col min="2302" max="2302" width="5.88671875" style="45" customWidth="1"/>
    <col min="2303" max="2303" width="32.88671875" style="45" customWidth="1"/>
    <col min="2304" max="2309" width="8.88671875" style="45"/>
    <col min="2310" max="2310" width="32.88671875" style="45" customWidth="1"/>
    <col min="2311" max="2311" width="5.88671875" style="45" customWidth="1"/>
    <col min="2312" max="2312" width="32.88671875" style="45" customWidth="1"/>
    <col min="2313" max="2313" width="5.88671875" style="45" customWidth="1"/>
    <col min="2314" max="2555" width="8.88671875" style="45"/>
    <col min="2556" max="2556" width="5.88671875" style="45" customWidth="1"/>
    <col min="2557" max="2557" width="32.88671875" style="45" customWidth="1"/>
    <col min="2558" max="2558" width="5.88671875" style="45" customWidth="1"/>
    <col min="2559" max="2559" width="32.88671875" style="45" customWidth="1"/>
    <col min="2560" max="2565" width="8.88671875" style="45"/>
    <col min="2566" max="2566" width="32.88671875" style="45" customWidth="1"/>
    <col min="2567" max="2567" width="5.88671875" style="45" customWidth="1"/>
    <col min="2568" max="2568" width="32.88671875" style="45" customWidth="1"/>
    <col min="2569" max="2569" width="5.88671875" style="45" customWidth="1"/>
    <col min="2570" max="2811" width="8.88671875" style="45"/>
    <col min="2812" max="2812" width="5.88671875" style="45" customWidth="1"/>
    <col min="2813" max="2813" width="32.88671875" style="45" customWidth="1"/>
    <col min="2814" max="2814" width="5.88671875" style="45" customWidth="1"/>
    <col min="2815" max="2815" width="32.88671875" style="45" customWidth="1"/>
    <col min="2816" max="2821" width="8.88671875" style="45"/>
    <col min="2822" max="2822" width="32.88671875" style="45" customWidth="1"/>
    <col min="2823" max="2823" width="5.88671875" style="45" customWidth="1"/>
    <col min="2824" max="2824" width="32.88671875" style="45" customWidth="1"/>
    <col min="2825" max="2825" width="5.88671875" style="45" customWidth="1"/>
    <col min="2826" max="3067" width="8.88671875" style="45"/>
    <col min="3068" max="3068" width="5.88671875" style="45" customWidth="1"/>
    <col min="3069" max="3069" width="32.88671875" style="45" customWidth="1"/>
    <col min="3070" max="3070" width="5.88671875" style="45" customWidth="1"/>
    <col min="3071" max="3071" width="32.88671875" style="45" customWidth="1"/>
    <col min="3072" max="3077" width="8.88671875" style="45"/>
    <col min="3078" max="3078" width="32.88671875" style="45" customWidth="1"/>
    <col min="3079" max="3079" width="5.88671875" style="45" customWidth="1"/>
    <col min="3080" max="3080" width="32.88671875" style="45" customWidth="1"/>
    <col min="3081" max="3081" width="5.88671875" style="45" customWidth="1"/>
    <col min="3082" max="3323" width="8.88671875" style="45"/>
    <col min="3324" max="3324" width="5.88671875" style="45" customWidth="1"/>
    <col min="3325" max="3325" width="32.88671875" style="45" customWidth="1"/>
    <col min="3326" max="3326" width="5.88671875" style="45" customWidth="1"/>
    <col min="3327" max="3327" width="32.88671875" style="45" customWidth="1"/>
    <col min="3328" max="3333" width="8.88671875" style="45"/>
    <col min="3334" max="3334" width="32.88671875" style="45" customWidth="1"/>
    <col min="3335" max="3335" width="5.88671875" style="45" customWidth="1"/>
    <col min="3336" max="3336" width="32.88671875" style="45" customWidth="1"/>
    <col min="3337" max="3337" width="5.88671875" style="45" customWidth="1"/>
    <col min="3338" max="3579" width="8.88671875" style="45"/>
    <col min="3580" max="3580" width="5.88671875" style="45" customWidth="1"/>
    <col min="3581" max="3581" width="32.88671875" style="45" customWidth="1"/>
    <col min="3582" max="3582" width="5.88671875" style="45" customWidth="1"/>
    <col min="3583" max="3583" width="32.88671875" style="45" customWidth="1"/>
    <col min="3584" max="3589" width="8.88671875" style="45"/>
    <col min="3590" max="3590" width="32.88671875" style="45" customWidth="1"/>
    <col min="3591" max="3591" width="5.88671875" style="45" customWidth="1"/>
    <col min="3592" max="3592" width="32.88671875" style="45" customWidth="1"/>
    <col min="3593" max="3593" width="5.88671875" style="45" customWidth="1"/>
    <col min="3594" max="3835" width="8.88671875" style="45"/>
    <col min="3836" max="3836" width="5.88671875" style="45" customWidth="1"/>
    <col min="3837" max="3837" width="32.88671875" style="45" customWidth="1"/>
    <col min="3838" max="3838" width="5.88671875" style="45" customWidth="1"/>
    <col min="3839" max="3839" width="32.88671875" style="45" customWidth="1"/>
    <col min="3840" max="3845" width="8.88671875" style="45"/>
    <col min="3846" max="3846" width="32.88671875" style="45" customWidth="1"/>
    <col min="3847" max="3847" width="5.88671875" style="45" customWidth="1"/>
    <col min="3848" max="3848" width="32.88671875" style="45" customWidth="1"/>
    <col min="3849" max="3849" width="5.88671875" style="45" customWidth="1"/>
    <col min="3850" max="4091" width="8.88671875" style="45"/>
    <col min="4092" max="4092" width="5.88671875" style="45" customWidth="1"/>
    <col min="4093" max="4093" width="32.88671875" style="45" customWidth="1"/>
    <col min="4094" max="4094" width="5.88671875" style="45" customWidth="1"/>
    <col min="4095" max="4095" width="32.88671875" style="45" customWidth="1"/>
    <col min="4096" max="4101" width="8.88671875" style="45"/>
    <col min="4102" max="4102" width="32.88671875" style="45" customWidth="1"/>
    <col min="4103" max="4103" width="5.88671875" style="45" customWidth="1"/>
    <col min="4104" max="4104" width="32.88671875" style="45" customWidth="1"/>
    <col min="4105" max="4105" width="5.88671875" style="45" customWidth="1"/>
    <col min="4106" max="4347" width="8.88671875" style="45"/>
    <col min="4348" max="4348" width="5.88671875" style="45" customWidth="1"/>
    <col min="4349" max="4349" width="32.88671875" style="45" customWidth="1"/>
    <col min="4350" max="4350" width="5.88671875" style="45" customWidth="1"/>
    <col min="4351" max="4351" width="32.88671875" style="45" customWidth="1"/>
    <col min="4352" max="4357" width="8.88671875" style="45"/>
    <col min="4358" max="4358" width="32.88671875" style="45" customWidth="1"/>
    <col min="4359" max="4359" width="5.88671875" style="45" customWidth="1"/>
    <col min="4360" max="4360" width="32.88671875" style="45" customWidth="1"/>
    <col min="4361" max="4361" width="5.88671875" style="45" customWidth="1"/>
    <col min="4362" max="4603" width="8.88671875" style="45"/>
    <col min="4604" max="4604" width="5.88671875" style="45" customWidth="1"/>
    <col min="4605" max="4605" width="32.88671875" style="45" customWidth="1"/>
    <col min="4606" max="4606" width="5.88671875" style="45" customWidth="1"/>
    <col min="4607" max="4607" width="32.88671875" style="45" customWidth="1"/>
    <col min="4608" max="4613" width="8.88671875" style="45"/>
    <col min="4614" max="4614" width="32.88671875" style="45" customWidth="1"/>
    <col min="4615" max="4615" width="5.88671875" style="45" customWidth="1"/>
    <col min="4616" max="4616" width="32.88671875" style="45" customWidth="1"/>
    <col min="4617" max="4617" width="5.88671875" style="45" customWidth="1"/>
    <col min="4618" max="4859" width="8.88671875" style="45"/>
    <col min="4860" max="4860" width="5.88671875" style="45" customWidth="1"/>
    <col min="4861" max="4861" width="32.88671875" style="45" customWidth="1"/>
    <col min="4862" max="4862" width="5.88671875" style="45" customWidth="1"/>
    <col min="4863" max="4863" width="32.88671875" style="45" customWidth="1"/>
    <col min="4864" max="4869" width="8.88671875" style="45"/>
    <col min="4870" max="4870" width="32.88671875" style="45" customWidth="1"/>
    <col min="4871" max="4871" width="5.88671875" style="45" customWidth="1"/>
    <col min="4872" max="4872" width="32.88671875" style="45" customWidth="1"/>
    <col min="4873" max="4873" width="5.88671875" style="45" customWidth="1"/>
    <col min="4874" max="5115" width="8.88671875" style="45"/>
    <col min="5116" max="5116" width="5.88671875" style="45" customWidth="1"/>
    <col min="5117" max="5117" width="32.88671875" style="45" customWidth="1"/>
    <col min="5118" max="5118" width="5.88671875" style="45" customWidth="1"/>
    <col min="5119" max="5119" width="32.88671875" style="45" customWidth="1"/>
    <col min="5120" max="5125" width="8.88671875" style="45"/>
    <col min="5126" max="5126" width="32.88671875" style="45" customWidth="1"/>
    <col min="5127" max="5127" width="5.88671875" style="45" customWidth="1"/>
    <col min="5128" max="5128" width="32.88671875" style="45" customWidth="1"/>
    <col min="5129" max="5129" width="5.88671875" style="45" customWidth="1"/>
    <col min="5130" max="5371" width="8.88671875" style="45"/>
    <col min="5372" max="5372" width="5.88671875" style="45" customWidth="1"/>
    <col min="5373" max="5373" width="32.88671875" style="45" customWidth="1"/>
    <col min="5374" max="5374" width="5.88671875" style="45" customWidth="1"/>
    <col min="5375" max="5375" width="32.88671875" style="45" customWidth="1"/>
    <col min="5376" max="5381" width="8.88671875" style="45"/>
    <col min="5382" max="5382" width="32.88671875" style="45" customWidth="1"/>
    <col min="5383" max="5383" width="5.88671875" style="45" customWidth="1"/>
    <col min="5384" max="5384" width="32.88671875" style="45" customWidth="1"/>
    <col min="5385" max="5385" width="5.88671875" style="45" customWidth="1"/>
    <col min="5386" max="5627" width="8.88671875" style="45"/>
    <col min="5628" max="5628" width="5.88671875" style="45" customWidth="1"/>
    <col min="5629" max="5629" width="32.88671875" style="45" customWidth="1"/>
    <col min="5630" max="5630" width="5.88671875" style="45" customWidth="1"/>
    <col min="5631" max="5631" width="32.88671875" style="45" customWidth="1"/>
    <col min="5632" max="5637" width="8.88671875" style="45"/>
    <col min="5638" max="5638" width="32.88671875" style="45" customWidth="1"/>
    <col min="5639" max="5639" width="5.88671875" style="45" customWidth="1"/>
    <col min="5640" max="5640" width="32.88671875" style="45" customWidth="1"/>
    <col min="5641" max="5641" width="5.88671875" style="45" customWidth="1"/>
    <col min="5642" max="5883" width="8.88671875" style="45"/>
    <col min="5884" max="5884" width="5.88671875" style="45" customWidth="1"/>
    <col min="5885" max="5885" width="32.88671875" style="45" customWidth="1"/>
    <col min="5886" max="5886" width="5.88671875" style="45" customWidth="1"/>
    <col min="5887" max="5887" width="32.88671875" style="45" customWidth="1"/>
    <col min="5888" max="5893" width="8.88671875" style="45"/>
    <col min="5894" max="5894" width="32.88671875" style="45" customWidth="1"/>
    <col min="5895" max="5895" width="5.88671875" style="45" customWidth="1"/>
    <col min="5896" max="5896" width="32.88671875" style="45" customWidth="1"/>
    <col min="5897" max="5897" width="5.88671875" style="45" customWidth="1"/>
    <col min="5898" max="6139" width="8.88671875" style="45"/>
    <col min="6140" max="6140" width="5.88671875" style="45" customWidth="1"/>
    <col min="6141" max="6141" width="32.88671875" style="45" customWidth="1"/>
    <col min="6142" max="6142" width="5.88671875" style="45" customWidth="1"/>
    <col min="6143" max="6143" width="32.88671875" style="45" customWidth="1"/>
    <col min="6144" max="6149" width="8.88671875" style="45"/>
    <col min="6150" max="6150" width="32.88671875" style="45" customWidth="1"/>
    <col min="6151" max="6151" width="5.88671875" style="45" customWidth="1"/>
    <col min="6152" max="6152" width="32.88671875" style="45" customWidth="1"/>
    <col min="6153" max="6153" width="5.88671875" style="45" customWidth="1"/>
    <col min="6154" max="6395" width="8.88671875" style="45"/>
    <col min="6396" max="6396" width="5.88671875" style="45" customWidth="1"/>
    <col min="6397" max="6397" width="32.88671875" style="45" customWidth="1"/>
    <col min="6398" max="6398" width="5.88671875" style="45" customWidth="1"/>
    <col min="6399" max="6399" width="32.88671875" style="45" customWidth="1"/>
    <col min="6400" max="6405" width="8.88671875" style="45"/>
    <col min="6406" max="6406" width="32.88671875" style="45" customWidth="1"/>
    <col min="6407" max="6407" width="5.88671875" style="45" customWidth="1"/>
    <col min="6408" max="6408" width="32.88671875" style="45" customWidth="1"/>
    <col min="6409" max="6409" width="5.88671875" style="45" customWidth="1"/>
    <col min="6410" max="6651" width="8.88671875" style="45"/>
    <col min="6652" max="6652" width="5.88671875" style="45" customWidth="1"/>
    <col min="6653" max="6653" width="32.88671875" style="45" customWidth="1"/>
    <col min="6654" max="6654" width="5.88671875" style="45" customWidth="1"/>
    <col min="6655" max="6655" width="32.88671875" style="45" customWidth="1"/>
    <col min="6656" max="6661" width="8.88671875" style="45"/>
    <col min="6662" max="6662" width="32.88671875" style="45" customWidth="1"/>
    <col min="6663" max="6663" width="5.88671875" style="45" customWidth="1"/>
    <col min="6664" max="6664" width="32.88671875" style="45" customWidth="1"/>
    <col min="6665" max="6665" width="5.88671875" style="45" customWidth="1"/>
    <col min="6666" max="6907" width="8.88671875" style="45"/>
    <col min="6908" max="6908" width="5.88671875" style="45" customWidth="1"/>
    <col min="6909" max="6909" width="32.88671875" style="45" customWidth="1"/>
    <col min="6910" max="6910" width="5.88671875" style="45" customWidth="1"/>
    <col min="6911" max="6911" width="32.88671875" style="45" customWidth="1"/>
    <col min="6912" max="6917" width="8.88671875" style="45"/>
    <col min="6918" max="6918" width="32.88671875" style="45" customWidth="1"/>
    <col min="6919" max="6919" width="5.88671875" style="45" customWidth="1"/>
    <col min="6920" max="6920" width="32.88671875" style="45" customWidth="1"/>
    <col min="6921" max="6921" width="5.88671875" style="45" customWidth="1"/>
    <col min="6922" max="7163" width="8.88671875" style="45"/>
    <col min="7164" max="7164" width="5.88671875" style="45" customWidth="1"/>
    <col min="7165" max="7165" width="32.88671875" style="45" customWidth="1"/>
    <col min="7166" max="7166" width="5.88671875" style="45" customWidth="1"/>
    <col min="7167" max="7167" width="32.88671875" style="45" customWidth="1"/>
    <col min="7168" max="7173" width="8.88671875" style="45"/>
    <col min="7174" max="7174" width="32.88671875" style="45" customWidth="1"/>
    <col min="7175" max="7175" width="5.88671875" style="45" customWidth="1"/>
    <col min="7176" max="7176" width="32.88671875" style="45" customWidth="1"/>
    <col min="7177" max="7177" width="5.88671875" style="45" customWidth="1"/>
    <col min="7178" max="7419" width="8.88671875" style="45"/>
    <col min="7420" max="7420" width="5.88671875" style="45" customWidth="1"/>
    <col min="7421" max="7421" width="32.88671875" style="45" customWidth="1"/>
    <col min="7422" max="7422" width="5.88671875" style="45" customWidth="1"/>
    <col min="7423" max="7423" width="32.88671875" style="45" customWidth="1"/>
    <col min="7424" max="7429" width="8.88671875" style="45"/>
    <col min="7430" max="7430" width="32.88671875" style="45" customWidth="1"/>
    <col min="7431" max="7431" width="5.88671875" style="45" customWidth="1"/>
    <col min="7432" max="7432" width="32.88671875" style="45" customWidth="1"/>
    <col min="7433" max="7433" width="5.88671875" style="45" customWidth="1"/>
    <col min="7434" max="7675" width="8.88671875" style="45"/>
    <col min="7676" max="7676" width="5.88671875" style="45" customWidth="1"/>
    <col min="7677" max="7677" width="32.88671875" style="45" customWidth="1"/>
    <col min="7678" max="7678" width="5.88671875" style="45" customWidth="1"/>
    <col min="7679" max="7679" width="32.88671875" style="45" customWidth="1"/>
    <col min="7680" max="7685" width="8.88671875" style="45"/>
    <col min="7686" max="7686" width="32.88671875" style="45" customWidth="1"/>
    <col min="7687" max="7687" width="5.88671875" style="45" customWidth="1"/>
    <col min="7688" max="7688" width="32.88671875" style="45" customWidth="1"/>
    <col min="7689" max="7689" width="5.88671875" style="45" customWidth="1"/>
    <col min="7690" max="7931" width="8.88671875" style="45"/>
    <col min="7932" max="7932" width="5.88671875" style="45" customWidth="1"/>
    <col min="7933" max="7933" width="32.88671875" style="45" customWidth="1"/>
    <col min="7934" max="7934" width="5.88671875" style="45" customWidth="1"/>
    <col min="7935" max="7935" width="32.88671875" style="45" customWidth="1"/>
    <col min="7936" max="7941" width="8.88671875" style="45"/>
    <col min="7942" max="7942" width="32.88671875" style="45" customWidth="1"/>
    <col min="7943" max="7943" width="5.88671875" style="45" customWidth="1"/>
    <col min="7944" max="7944" width="32.88671875" style="45" customWidth="1"/>
    <col min="7945" max="7945" width="5.88671875" style="45" customWidth="1"/>
    <col min="7946" max="8187" width="8.88671875" style="45"/>
    <col min="8188" max="8188" width="5.88671875" style="45" customWidth="1"/>
    <col min="8189" max="8189" width="32.88671875" style="45" customWidth="1"/>
    <col min="8190" max="8190" width="5.88671875" style="45" customWidth="1"/>
    <col min="8191" max="8191" width="32.88671875" style="45" customWidth="1"/>
    <col min="8192" max="8197" width="8.88671875" style="45"/>
    <col min="8198" max="8198" width="32.88671875" style="45" customWidth="1"/>
    <col min="8199" max="8199" width="5.88671875" style="45" customWidth="1"/>
    <col min="8200" max="8200" width="32.88671875" style="45" customWidth="1"/>
    <col min="8201" max="8201" width="5.88671875" style="45" customWidth="1"/>
    <col min="8202" max="8443" width="8.88671875" style="45"/>
    <col min="8444" max="8444" width="5.88671875" style="45" customWidth="1"/>
    <col min="8445" max="8445" width="32.88671875" style="45" customWidth="1"/>
    <col min="8446" max="8446" width="5.88671875" style="45" customWidth="1"/>
    <col min="8447" max="8447" width="32.88671875" style="45" customWidth="1"/>
    <col min="8448" max="8453" width="8.88671875" style="45"/>
    <col min="8454" max="8454" width="32.88671875" style="45" customWidth="1"/>
    <col min="8455" max="8455" width="5.88671875" style="45" customWidth="1"/>
    <col min="8456" max="8456" width="32.88671875" style="45" customWidth="1"/>
    <col min="8457" max="8457" width="5.88671875" style="45" customWidth="1"/>
    <col min="8458" max="8699" width="8.88671875" style="45"/>
    <col min="8700" max="8700" width="5.88671875" style="45" customWidth="1"/>
    <col min="8701" max="8701" width="32.88671875" style="45" customWidth="1"/>
    <col min="8702" max="8702" width="5.88671875" style="45" customWidth="1"/>
    <col min="8703" max="8703" width="32.88671875" style="45" customWidth="1"/>
    <col min="8704" max="8709" width="8.88671875" style="45"/>
    <col min="8710" max="8710" width="32.88671875" style="45" customWidth="1"/>
    <col min="8711" max="8711" width="5.88671875" style="45" customWidth="1"/>
    <col min="8712" max="8712" width="32.88671875" style="45" customWidth="1"/>
    <col min="8713" max="8713" width="5.88671875" style="45" customWidth="1"/>
    <col min="8714" max="8955" width="8.88671875" style="45"/>
    <col min="8956" max="8956" width="5.88671875" style="45" customWidth="1"/>
    <col min="8957" max="8957" width="32.88671875" style="45" customWidth="1"/>
    <col min="8958" max="8958" width="5.88671875" style="45" customWidth="1"/>
    <col min="8959" max="8959" width="32.88671875" style="45" customWidth="1"/>
    <col min="8960" max="8965" width="8.88671875" style="45"/>
    <col min="8966" max="8966" width="32.88671875" style="45" customWidth="1"/>
    <col min="8967" max="8967" width="5.88671875" style="45" customWidth="1"/>
    <col min="8968" max="8968" width="32.88671875" style="45" customWidth="1"/>
    <col min="8969" max="8969" width="5.88671875" style="45" customWidth="1"/>
    <col min="8970" max="9211" width="8.88671875" style="45"/>
    <col min="9212" max="9212" width="5.88671875" style="45" customWidth="1"/>
    <col min="9213" max="9213" width="32.88671875" style="45" customWidth="1"/>
    <col min="9214" max="9214" width="5.88671875" style="45" customWidth="1"/>
    <col min="9215" max="9215" width="32.88671875" style="45" customWidth="1"/>
    <col min="9216" max="9221" width="8.88671875" style="45"/>
    <col min="9222" max="9222" width="32.88671875" style="45" customWidth="1"/>
    <col min="9223" max="9223" width="5.88671875" style="45" customWidth="1"/>
    <col min="9224" max="9224" width="32.88671875" style="45" customWidth="1"/>
    <col min="9225" max="9225" width="5.88671875" style="45" customWidth="1"/>
    <col min="9226" max="9467" width="8.88671875" style="45"/>
    <col min="9468" max="9468" width="5.88671875" style="45" customWidth="1"/>
    <col min="9469" max="9469" width="32.88671875" style="45" customWidth="1"/>
    <col min="9470" max="9470" width="5.88671875" style="45" customWidth="1"/>
    <col min="9471" max="9471" width="32.88671875" style="45" customWidth="1"/>
    <col min="9472" max="9477" width="8.88671875" style="45"/>
    <col min="9478" max="9478" width="32.88671875" style="45" customWidth="1"/>
    <col min="9479" max="9479" width="5.88671875" style="45" customWidth="1"/>
    <col min="9480" max="9480" width="32.88671875" style="45" customWidth="1"/>
    <col min="9481" max="9481" width="5.88671875" style="45" customWidth="1"/>
    <col min="9482" max="9723" width="8.88671875" style="45"/>
    <col min="9724" max="9724" width="5.88671875" style="45" customWidth="1"/>
    <col min="9725" max="9725" width="32.88671875" style="45" customWidth="1"/>
    <col min="9726" max="9726" width="5.88671875" style="45" customWidth="1"/>
    <col min="9727" max="9727" width="32.88671875" style="45" customWidth="1"/>
    <col min="9728" max="9733" width="8.88671875" style="45"/>
    <col min="9734" max="9734" width="32.88671875" style="45" customWidth="1"/>
    <col min="9735" max="9735" width="5.88671875" style="45" customWidth="1"/>
    <col min="9736" max="9736" width="32.88671875" style="45" customWidth="1"/>
    <col min="9737" max="9737" width="5.88671875" style="45" customWidth="1"/>
    <col min="9738" max="9979" width="8.88671875" style="45"/>
    <col min="9980" max="9980" width="5.88671875" style="45" customWidth="1"/>
    <col min="9981" max="9981" width="32.88671875" style="45" customWidth="1"/>
    <col min="9982" max="9982" width="5.88671875" style="45" customWidth="1"/>
    <col min="9983" max="9983" width="32.88671875" style="45" customWidth="1"/>
    <col min="9984" max="9989" width="8.88671875" style="45"/>
    <col min="9990" max="9990" width="32.88671875" style="45" customWidth="1"/>
    <col min="9991" max="9991" width="5.88671875" style="45" customWidth="1"/>
    <col min="9992" max="9992" width="32.88671875" style="45" customWidth="1"/>
    <col min="9993" max="9993" width="5.88671875" style="45" customWidth="1"/>
    <col min="9994" max="10235" width="8.88671875" style="45"/>
    <col min="10236" max="10236" width="5.88671875" style="45" customWidth="1"/>
    <col min="10237" max="10237" width="32.88671875" style="45" customWidth="1"/>
    <col min="10238" max="10238" width="5.88671875" style="45" customWidth="1"/>
    <col min="10239" max="10239" width="32.88671875" style="45" customWidth="1"/>
    <col min="10240" max="10245" width="8.88671875" style="45"/>
    <col min="10246" max="10246" width="32.88671875" style="45" customWidth="1"/>
    <col min="10247" max="10247" width="5.88671875" style="45" customWidth="1"/>
    <col min="10248" max="10248" width="32.88671875" style="45" customWidth="1"/>
    <col min="10249" max="10249" width="5.88671875" style="45" customWidth="1"/>
    <col min="10250" max="10491" width="8.88671875" style="45"/>
    <col min="10492" max="10492" width="5.88671875" style="45" customWidth="1"/>
    <col min="10493" max="10493" width="32.88671875" style="45" customWidth="1"/>
    <col min="10494" max="10494" width="5.88671875" style="45" customWidth="1"/>
    <col min="10495" max="10495" width="32.88671875" style="45" customWidth="1"/>
    <col min="10496" max="10501" width="8.88671875" style="45"/>
    <col min="10502" max="10502" width="32.88671875" style="45" customWidth="1"/>
    <col min="10503" max="10503" width="5.88671875" style="45" customWidth="1"/>
    <col min="10504" max="10504" width="32.88671875" style="45" customWidth="1"/>
    <col min="10505" max="10505" width="5.88671875" style="45" customWidth="1"/>
    <col min="10506" max="10747" width="8.88671875" style="45"/>
    <col min="10748" max="10748" width="5.88671875" style="45" customWidth="1"/>
    <col min="10749" max="10749" width="32.88671875" style="45" customWidth="1"/>
    <col min="10750" max="10750" width="5.88671875" style="45" customWidth="1"/>
    <col min="10751" max="10751" width="32.88671875" style="45" customWidth="1"/>
    <col min="10752" max="10757" width="8.88671875" style="45"/>
    <col min="10758" max="10758" width="32.88671875" style="45" customWidth="1"/>
    <col min="10759" max="10759" width="5.88671875" style="45" customWidth="1"/>
    <col min="10760" max="10760" width="32.88671875" style="45" customWidth="1"/>
    <col min="10761" max="10761" width="5.88671875" style="45" customWidth="1"/>
    <col min="10762" max="11003" width="8.88671875" style="45"/>
    <col min="11004" max="11004" width="5.88671875" style="45" customWidth="1"/>
    <col min="11005" max="11005" width="32.88671875" style="45" customWidth="1"/>
    <col min="11006" max="11006" width="5.88671875" style="45" customWidth="1"/>
    <col min="11007" max="11007" width="32.88671875" style="45" customWidth="1"/>
    <col min="11008" max="11013" width="8.88671875" style="45"/>
    <col min="11014" max="11014" width="32.88671875" style="45" customWidth="1"/>
    <col min="11015" max="11015" width="5.88671875" style="45" customWidth="1"/>
    <col min="11016" max="11016" width="32.88671875" style="45" customWidth="1"/>
    <col min="11017" max="11017" width="5.88671875" style="45" customWidth="1"/>
    <col min="11018" max="11259" width="8.88671875" style="45"/>
    <col min="11260" max="11260" width="5.88671875" style="45" customWidth="1"/>
    <col min="11261" max="11261" width="32.88671875" style="45" customWidth="1"/>
    <col min="11262" max="11262" width="5.88671875" style="45" customWidth="1"/>
    <col min="11263" max="11263" width="32.88671875" style="45" customWidth="1"/>
    <col min="11264" max="11269" width="8.88671875" style="45"/>
    <col min="11270" max="11270" width="32.88671875" style="45" customWidth="1"/>
    <col min="11271" max="11271" width="5.88671875" style="45" customWidth="1"/>
    <col min="11272" max="11272" width="32.88671875" style="45" customWidth="1"/>
    <col min="11273" max="11273" width="5.88671875" style="45" customWidth="1"/>
    <col min="11274" max="11515" width="8.88671875" style="45"/>
    <col min="11516" max="11516" width="5.88671875" style="45" customWidth="1"/>
    <col min="11517" max="11517" width="32.88671875" style="45" customWidth="1"/>
    <col min="11518" max="11518" width="5.88671875" style="45" customWidth="1"/>
    <col min="11519" max="11519" width="32.88671875" style="45" customWidth="1"/>
    <col min="11520" max="11525" width="8.88671875" style="45"/>
    <col min="11526" max="11526" width="32.88671875" style="45" customWidth="1"/>
    <col min="11527" max="11527" width="5.88671875" style="45" customWidth="1"/>
    <col min="11528" max="11528" width="32.88671875" style="45" customWidth="1"/>
    <col min="11529" max="11529" width="5.88671875" style="45" customWidth="1"/>
    <col min="11530" max="11771" width="8.88671875" style="45"/>
    <col min="11772" max="11772" width="5.88671875" style="45" customWidth="1"/>
    <col min="11773" max="11773" width="32.88671875" style="45" customWidth="1"/>
    <col min="11774" max="11774" width="5.88671875" style="45" customWidth="1"/>
    <col min="11775" max="11775" width="32.88671875" style="45" customWidth="1"/>
    <col min="11776" max="11781" width="8.88671875" style="45"/>
    <col min="11782" max="11782" width="32.88671875" style="45" customWidth="1"/>
    <col min="11783" max="11783" width="5.88671875" style="45" customWidth="1"/>
    <col min="11784" max="11784" width="32.88671875" style="45" customWidth="1"/>
    <col min="11785" max="11785" width="5.88671875" style="45" customWidth="1"/>
    <col min="11786" max="12027" width="8.88671875" style="45"/>
    <col min="12028" max="12028" width="5.88671875" style="45" customWidth="1"/>
    <col min="12029" max="12029" width="32.88671875" style="45" customWidth="1"/>
    <col min="12030" max="12030" width="5.88671875" style="45" customWidth="1"/>
    <col min="12031" max="12031" width="32.88671875" style="45" customWidth="1"/>
    <col min="12032" max="12037" width="8.88671875" style="45"/>
    <col min="12038" max="12038" width="32.88671875" style="45" customWidth="1"/>
    <col min="12039" max="12039" width="5.88671875" style="45" customWidth="1"/>
    <col min="12040" max="12040" width="32.88671875" style="45" customWidth="1"/>
    <col min="12041" max="12041" width="5.88671875" style="45" customWidth="1"/>
    <col min="12042" max="12283" width="8.88671875" style="45"/>
    <col min="12284" max="12284" width="5.88671875" style="45" customWidth="1"/>
    <col min="12285" max="12285" width="32.88671875" style="45" customWidth="1"/>
    <col min="12286" max="12286" width="5.88671875" style="45" customWidth="1"/>
    <col min="12287" max="12287" width="32.88671875" style="45" customWidth="1"/>
    <col min="12288" max="12293" width="8.88671875" style="45"/>
    <col min="12294" max="12294" width="32.88671875" style="45" customWidth="1"/>
    <col min="12295" max="12295" width="5.88671875" style="45" customWidth="1"/>
    <col min="12296" max="12296" width="32.88671875" style="45" customWidth="1"/>
    <col min="12297" max="12297" width="5.88671875" style="45" customWidth="1"/>
    <col min="12298" max="12539" width="8.88671875" style="45"/>
    <col min="12540" max="12540" width="5.88671875" style="45" customWidth="1"/>
    <col min="12541" max="12541" width="32.88671875" style="45" customWidth="1"/>
    <col min="12542" max="12542" width="5.88671875" style="45" customWidth="1"/>
    <col min="12543" max="12543" width="32.88671875" style="45" customWidth="1"/>
    <col min="12544" max="12549" width="8.88671875" style="45"/>
    <col min="12550" max="12550" width="32.88671875" style="45" customWidth="1"/>
    <col min="12551" max="12551" width="5.88671875" style="45" customWidth="1"/>
    <col min="12552" max="12552" width="32.88671875" style="45" customWidth="1"/>
    <col min="12553" max="12553" width="5.88671875" style="45" customWidth="1"/>
    <col min="12554" max="12795" width="8.88671875" style="45"/>
    <col min="12796" max="12796" width="5.88671875" style="45" customWidth="1"/>
    <col min="12797" max="12797" width="32.88671875" style="45" customWidth="1"/>
    <col min="12798" max="12798" width="5.88671875" style="45" customWidth="1"/>
    <col min="12799" max="12799" width="32.88671875" style="45" customWidth="1"/>
    <col min="12800" max="12805" width="8.88671875" style="45"/>
    <col min="12806" max="12806" width="32.88671875" style="45" customWidth="1"/>
    <col min="12807" max="12807" width="5.88671875" style="45" customWidth="1"/>
    <col min="12808" max="12808" width="32.88671875" style="45" customWidth="1"/>
    <col min="12809" max="12809" width="5.88671875" style="45" customWidth="1"/>
    <col min="12810" max="13051" width="8.88671875" style="45"/>
    <col min="13052" max="13052" width="5.88671875" style="45" customWidth="1"/>
    <col min="13053" max="13053" width="32.88671875" style="45" customWidth="1"/>
    <col min="13054" max="13054" width="5.88671875" style="45" customWidth="1"/>
    <col min="13055" max="13055" width="32.88671875" style="45" customWidth="1"/>
    <col min="13056" max="13061" width="8.88671875" style="45"/>
    <col min="13062" max="13062" width="32.88671875" style="45" customWidth="1"/>
    <col min="13063" max="13063" width="5.88671875" style="45" customWidth="1"/>
    <col min="13064" max="13064" width="32.88671875" style="45" customWidth="1"/>
    <col min="13065" max="13065" width="5.88671875" style="45" customWidth="1"/>
    <col min="13066" max="13307" width="8.88671875" style="45"/>
    <col min="13308" max="13308" width="5.88671875" style="45" customWidth="1"/>
    <col min="13309" max="13309" width="32.88671875" style="45" customWidth="1"/>
    <col min="13310" max="13310" width="5.88671875" style="45" customWidth="1"/>
    <col min="13311" max="13311" width="32.88671875" style="45" customWidth="1"/>
    <col min="13312" max="13317" width="8.88671875" style="45"/>
    <col min="13318" max="13318" width="32.88671875" style="45" customWidth="1"/>
    <col min="13319" max="13319" width="5.88671875" style="45" customWidth="1"/>
    <col min="13320" max="13320" width="32.88671875" style="45" customWidth="1"/>
    <col min="13321" max="13321" width="5.88671875" style="45" customWidth="1"/>
    <col min="13322" max="13563" width="8.88671875" style="45"/>
    <col min="13564" max="13564" width="5.88671875" style="45" customWidth="1"/>
    <col min="13565" max="13565" width="32.88671875" style="45" customWidth="1"/>
    <col min="13566" max="13566" width="5.88671875" style="45" customWidth="1"/>
    <col min="13567" max="13567" width="32.88671875" style="45" customWidth="1"/>
    <col min="13568" max="13573" width="8.88671875" style="45"/>
    <col min="13574" max="13574" width="32.88671875" style="45" customWidth="1"/>
    <col min="13575" max="13575" width="5.88671875" style="45" customWidth="1"/>
    <col min="13576" max="13576" width="32.88671875" style="45" customWidth="1"/>
    <col min="13577" max="13577" width="5.88671875" style="45" customWidth="1"/>
    <col min="13578" max="13819" width="8.88671875" style="45"/>
    <col min="13820" max="13820" width="5.88671875" style="45" customWidth="1"/>
    <col min="13821" max="13821" width="32.88671875" style="45" customWidth="1"/>
    <col min="13822" max="13822" width="5.88671875" style="45" customWidth="1"/>
    <col min="13823" max="13823" width="32.88671875" style="45" customWidth="1"/>
    <col min="13824" max="13829" width="8.88671875" style="45"/>
    <col min="13830" max="13830" width="32.88671875" style="45" customWidth="1"/>
    <col min="13831" max="13831" width="5.88671875" style="45" customWidth="1"/>
    <col min="13832" max="13832" width="32.88671875" style="45" customWidth="1"/>
    <col min="13833" max="13833" width="5.88671875" style="45" customWidth="1"/>
    <col min="13834" max="14075" width="8.88671875" style="45"/>
    <col min="14076" max="14076" width="5.88671875" style="45" customWidth="1"/>
    <col min="14077" max="14077" width="32.88671875" style="45" customWidth="1"/>
    <col min="14078" max="14078" width="5.88671875" style="45" customWidth="1"/>
    <col min="14079" max="14079" width="32.88671875" style="45" customWidth="1"/>
    <col min="14080" max="14085" width="8.88671875" style="45"/>
    <col min="14086" max="14086" width="32.88671875" style="45" customWidth="1"/>
    <col min="14087" max="14087" width="5.88671875" style="45" customWidth="1"/>
    <col min="14088" max="14088" width="32.88671875" style="45" customWidth="1"/>
    <col min="14089" max="14089" width="5.88671875" style="45" customWidth="1"/>
    <col min="14090" max="14331" width="8.88671875" style="45"/>
    <col min="14332" max="14332" width="5.88671875" style="45" customWidth="1"/>
    <col min="14333" max="14333" width="32.88671875" style="45" customWidth="1"/>
    <col min="14334" max="14334" width="5.88671875" style="45" customWidth="1"/>
    <col min="14335" max="14335" width="32.88671875" style="45" customWidth="1"/>
    <col min="14336" max="14341" width="8.88671875" style="45"/>
    <col min="14342" max="14342" width="32.88671875" style="45" customWidth="1"/>
    <col min="14343" max="14343" width="5.88671875" style="45" customWidth="1"/>
    <col min="14344" max="14344" width="32.88671875" style="45" customWidth="1"/>
    <col min="14345" max="14345" width="5.88671875" style="45" customWidth="1"/>
    <col min="14346" max="14587" width="8.88671875" style="45"/>
    <col min="14588" max="14588" width="5.88671875" style="45" customWidth="1"/>
    <col min="14589" max="14589" width="32.88671875" style="45" customWidth="1"/>
    <col min="14590" max="14590" width="5.88671875" style="45" customWidth="1"/>
    <col min="14591" max="14591" width="32.88671875" style="45" customWidth="1"/>
    <col min="14592" max="14597" width="8.88671875" style="45"/>
    <col min="14598" max="14598" width="32.88671875" style="45" customWidth="1"/>
    <col min="14599" max="14599" width="5.88671875" style="45" customWidth="1"/>
    <col min="14600" max="14600" width="32.88671875" style="45" customWidth="1"/>
    <col min="14601" max="14601" width="5.88671875" style="45" customWidth="1"/>
    <col min="14602" max="14843" width="8.88671875" style="45"/>
    <col min="14844" max="14844" width="5.88671875" style="45" customWidth="1"/>
    <col min="14845" max="14845" width="32.88671875" style="45" customWidth="1"/>
    <col min="14846" max="14846" width="5.88671875" style="45" customWidth="1"/>
    <col min="14847" max="14847" width="32.88671875" style="45" customWidth="1"/>
    <col min="14848" max="14853" width="8.88671875" style="45"/>
    <col min="14854" max="14854" width="32.88671875" style="45" customWidth="1"/>
    <col min="14855" max="14855" width="5.88671875" style="45" customWidth="1"/>
    <col min="14856" max="14856" width="32.88671875" style="45" customWidth="1"/>
    <col min="14857" max="14857" width="5.88671875" style="45" customWidth="1"/>
    <col min="14858" max="15099" width="8.88671875" style="45"/>
    <col min="15100" max="15100" width="5.88671875" style="45" customWidth="1"/>
    <col min="15101" max="15101" width="32.88671875" style="45" customWidth="1"/>
    <col min="15102" max="15102" width="5.88671875" style="45" customWidth="1"/>
    <col min="15103" max="15103" width="32.88671875" style="45" customWidth="1"/>
    <col min="15104" max="15109" width="8.88671875" style="45"/>
    <col min="15110" max="15110" width="32.88671875" style="45" customWidth="1"/>
    <col min="15111" max="15111" width="5.88671875" style="45" customWidth="1"/>
    <col min="15112" max="15112" width="32.88671875" style="45" customWidth="1"/>
    <col min="15113" max="15113" width="5.88671875" style="45" customWidth="1"/>
    <col min="15114" max="15355" width="8.88671875" style="45"/>
    <col min="15356" max="15356" width="5.88671875" style="45" customWidth="1"/>
    <col min="15357" max="15357" width="32.88671875" style="45" customWidth="1"/>
    <col min="15358" max="15358" width="5.88671875" style="45" customWidth="1"/>
    <col min="15359" max="15359" width="32.88671875" style="45" customWidth="1"/>
    <col min="15360" max="15365" width="8.88671875" style="45"/>
    <col min="15366" max="15366" width="32.88671875" style="45" customWidth="1"/>
    <col min="15367" max="15367" width="5.88671875" style="45" customWidth="1"/>
    <col min="15368" max="15368" width="32.88671875" style="45" customWidth="1"/>
    <col min="15369" max="15369" width="5.88671875" style="45" customWidth="1"/>
    <col min="15370" max="15611" width="8.88671875" style="45"/>
    <col min="15612" max="15612" width="5.88671875" style="45" customWidth="1"/>
    <col min="15613" max="15613" width="32.88671875" style="45" customWidth="1"/>
    <col min="15614" max="15614" width="5.88671875" style="45" customWidth="1"/>
    <col min="15615" max="15615" width="32.88671875" style="45" customWidth="1"/>
    <col min="15616" max="15621" width="8.88671875" style="45"/>
    <col min="15622" max="15622" width="32.88671875" style="45" customWidth="1"/>
    <col min="15623" max="15623" width="5.88671875" style="45" customWidth="1"/>
    <col min="15624" max="15624" width="32.88671875" style="45" customWidth="1"/>
    <col min="15625" max="15625" width="5.88671875" style="45" customWidth="1"/>
    <col min="15626" max="15867" width="8.88671875" style="45"/>
    <col min="15868" max="15868" width="5.88671875" style="45" customWidth="1"/>
    <col min="15869" max="15869" width="32.88671875" style="45" customWidth="1"/>
    <col min="15870" max="15870" width="5.88671875" style="45" customWidth="1"/>
    <col min="15871" max="15871" width="32.88671875" style="45" customWidth="1"/>
    <col min="15872" max="15877" width="8.88671875" style="45"/>
    <col min="15878" max="15878" width="32.88671875" style="45" customWidth="1"/>
    <col min="15879" max="15879" width="5.88671875" style="45" customWidth="1"/>
    <col min="15880" max="15880" width="32.88671875" style="45" customWidth="1"/>
    <col min="15881" max="15881" width="5.88671875" style="45" customWidth="1"/>
    <col min="15882" max="16123" width="8.88671875" style="45"/>
    <col min="16124" max="16124" width="5.88671875" style="45" customWidth="1"/>
    <col min="16125" max="16125" width="32.88671875" style="45" customWidth="1"/>
    <col min="16126" max="16126" width="5.88671875" style="45" customWidth="1"/>
    <col min="16127" max="16127" width="32.88671875" style="45" customWidth="1"/>
    <col min="16128" max="16133" width="8.88671875" style="45"/>
    <col min="16134" max="16134" width="32.88671875" style="45" customWidth="1"/>
    <col min="16135" max="16135" width="5.88671875" style="45" customWidth="1"/>
    <col min="16136" max="16136" width="32.88671875" style="45" customWidth="1"/>
    <col min="16137" max="16137" width="5.88671875" style="45" customWidth="1"/>
    <col min="16138" max="16384" width="8.88671875" style="45"/>
  </cols>
  <sheetData>
    <row r="1" spans="1:17" s="29" customFormat="1" ht="57.6" customHeight="1" x14ac:dyDescent="0.5">
      <c r="A1" s="27"/>
      <c r="P1" s="28"/>
      <c r="Q1" s="28"/>
    </row>
    <row r="2" spans="1:17" s="34" customFormat="1" ht="26.4" x14ac:dyDescent="0.5">
      <c r="A2" s="110" t="s">
        <v>2406</v>
      </c>
      <c r="B2" s="15"/>
      <c r="C2" s="15"/>
      <c r="D2" s="15"/>
      <c r="E2" s="15"/>
      <c r="F2" s="15"/>
      <c r="G2" s="15"/>
      <c r="H2" s="15"/>
      <c r="I2" s="15"/>
      <c r="J2" s="15"/>
      <c r="K2" s="15"/>
      <c r="L2" s="15"/>
    </row>
    <row r="3" spans="1:17" s="34" customFormat="1" ht="26.4" x14ac:dyDescent="0.5">
      <c r="A3" s="111" t="s">
        <v>2407</v>
      </c>
      <c r="B3" s="5"/>
      <c r="C3" s="5"/>
      <c r="D3" s="5"/>
      <c r="E3" s="5"/>
      <c r="F3" s="5"/>
      <c r="G3" s="5"/>
      <c r="H3" s="5"/>
      <c r="I3" s="5"/>
      <c r="J3" s="5"/>
      <c r="K3" s="5"/>
      <c r="L3" s="5"/>
    </row>
    <row r="4" spans="1:17" s="38" customFormat="1" ht="36" customHeight="1" x14ac:dyDescent="0.5">
      <c r="A4" s="633" t="s">
        <v>25</v>
      </c>
      <c r="B4" s="638" t="s">
        <v>435</v>
      </c>
      <c r="C4" s="636" t="s">
        <v>498</v>
      </c>
      <c r="D4" s="639"/>
      <c r="E4" s="639"/>
      <c r="F4" s="639"/>
      <c r="G4" s="639"/>
      <c r="H4" s="637"/>
      <c r="I4" s="634" t="s">
        <v>499</v>
      </c>
      <c r="J4" s="635"/>
      <c r="K4" s="629" t="s">
        <v>2404</v>
      </c>
      <c r="L4" s="630"/>
    </row>
    <row r="5" spans="1:17" s="38" customFormat="1" ht="36" customHeight="1" x14ac:dyDescent="0.5">
      <c r="A5" s="633"/>
      <c r="B5" s="638"/>
      <c r="C5" s="634" t="s">
        <v>436</v>
      </c>
      <c r="D5" s="635"/>
      <c r="E5" s="634" t="s">
        <v>437</v>
      </c>
      <c r="F5" s="635"/>
      <c r="G5" s="634" t="s">
        <v>438</v>
      </c>
      <c r="H5" s="635"/>
      <c r="I5" s="636"/>
      <c r="J5" s="637"/>
      <c r="K5" s="631" t="s">
        <v>2405</v>
      </c>
      <c r="L5" s="632"/>
    </row>
    <row r="6" spans="1:17" ht="18" customHeight="1" x14ac:dyDescent="0.5">
      <c r="A6" s="633"/>
      <c r="B6" s="638"/>
      <c r="C6" s="216">
        <v>2024</v>
      </c>
      <c r="D6" s="216">
        <v>2025</v>
      </c>
      <c r="E6" s="216">
        <v>2024</v>
      </c>
      <c r="F6" s="216">
        <v>2025</v>
      </c>
      <c r="G6" s="216">
        <v>2024</v>
      </c>
      <c r="H6" s="216">
        <v>2025</v>
      </c>
      <c r="I6" s="216">
        <v>2024</v>
      </c>
      <c r="J6" s="216">
        <v>2025</v>
      </c>
      <c r="K6" s="216">
        <v>2024</v>
      </c>
      <c r="L6" s="216">
        <v>2025</v>
      </c>
      <c r="P6" s="45"/>
      <c r="Q6" s="45"/>
    </row>
    <row r="7" spans="1:17" ht="20.100000000000001" customHeight="1" x14ac:dyDescent="0.5">
      <c r="A7" s="435" t="s">
        <v>193</v>
      </c>
      <c r="B7" s="74" t="s">
        <v>252</v>
      </c>
      <c r="C7" s="292">
        <v>21583.415788999999</v>
      </c>
      <c r="D7" s="292">
        <v>20677.726267999999</v>
      </c>
      <c r="E7" s="292">
        <v>48729.937883999999</v>
      </c>
      <c r="F7" s="292">
        <v>84489.752821000002</v>
      </c>
      <c r="G7" s="292">
        <v>70313.353673000005</v>
      </c>
      <c r="H7" s="292">
        <v>105167.479089</v>
      </c>
      <c r="I7" s="292">
        <v>48124.500647000001</v>
      </c>
      <c r="J7" s="292">
        <v>53930.366173000002</v>
      </c>
      <c r="K7" s="292">
        <v>22188.853026000001</v>
      </c>
      <c r="L7" s="292">
        <v>51237.112914999998</v>
      </c>
      <c r="M7" s="55"/>
      <c r="P7" s="45"/>
      <c r="Q7" s="45"/>
    </row>
    <row r="8" spans="1:17" ht="20.100000000000001" customHeight="1" x14ac:dyDescent="0.5">
      <c r="A8" s="436" t="s">
        <v>212</v>
      </c>
      <c r="B8" s="78" t="s">
        <v>274</v>
      </c>
      <c r="C8" s="293">
        <v>6338.7240240000001</v>
      </c>
      <c r="D8" s="293">
        <v>6649.5871379999999</v>
      </c>
      <c r="E8" s="293">
        <v>1155.842758</v>
      </c>
      <c r="F8" s="293">
        <v>2098.9200810000002</v>
      </c>
      <c r="G8" s="293">
        <v>7494.5667819999999</v>
      </c>
      <c r="H8" s="293">
        <v>8748.5072189999992</v>
      </c>
      <c r="I8" s="293">
        <v>2079.706275</v>
      </c>
      <c r="J8" s="293">
        <v>1650.456248</v>
      </c>
      <c r="K8" s="293">
        <v>5414.8605070000003</v>
      </c>
      <c r="L8" s="293">
        <v>7098.050972</v>
      </c>
      <c r="M8" s="55"/>
      <c r="P8" s="45"/>
      <c r="Q8" s="45"/>
    </row>
    <row r="9" spans="1:17" ht="20.100000000000001" customHeight="1" x14ac:dyDescent="0.5">
      <c r="A9" s="435" t="s">
        <v>213</v>
      </c>
      <c r="B9" s="74" t="s">
        <v>280</v>
      </c>
      <c r="C9" s="292">
        <v>1373.365687</v>
      </c>
      <c r="D9" s="292">
        <v>1699.1677360000001</v>
      </c>
      <c r="E9" s="292">
        <v>2057.297669</v>
      </c>
      <c r="F9" s="292">
        <v>6154.9603800000004</v>
      </c>
      <c r="G9" s="292">
        <v>3430.663356</v>
      </c>
      <c r="H9" s="292">
        <v>7854.1281159999999</v>
      </c>
      <c r="I9" s="292">
        <v>1630.252287</v>
      </c>
      <c r="J9" s="292">
        <v>1237.3794969999999</v>
      </c>
      <c r="K9" s="292">
        <v>1800.411069</v>
      </c>
      <c r="L9" s="292">
        <v>6616.748619</v>
      </c>
      <c r="M9" s="55"/>
      <c r="P9" s="45"/>
      <c r="Q9" s="45"/>
    </row>
    <row r="10" spans="1:17" ht="20.100000000000001" customHeight="1" x14ac:dyDescent="0.5">
      <c r="A10" s="436" t="s">
        <v>211</v>
      </c>
      <c r="B10" s="78" t="s">
        <v>257</v>
      </c>
      <c r="C10" s="293">
        <v>3379.6486620000001</v>
      </c>
      <c r="D10" s="293">
        <v>3348.5580359999999</v>
      </c>
      <c r="E10" s="293">
        <v>8581.1527310000001</v>
      </c>
      <c r="F10" s="293">
        <v>7365.9859269999997</v>
      </c>
      <c r="G10" s="293">
        <v>11960.801393</v>
      </c>
      <c r="H10" s="293">
        <v>10714.543963</v>
      </c>
      <c r="I10" s="293">
        <v>11343.871931</v>
      </c>
      <c r="J10" s="293">
        <v>9873.7074360000006</v>
      </c>
      <c r="K10" s="293">
        <v>616.92946199999994</v>
      </c>
      <c r="L10" s="293">
        <v>840.83652700000005</v>
      </c>
      <c r="M10" s="55"/>
      <c r="P10" s="45"/>
      <c r="Q10" s="45"/>
    </row>
    <row r="11" spans="1:17" ht="20.100000000000001" customHeight="1" thickBot="1" x14ac:dyDescent="0.55000000000000004">
      <c r="A11" s="435" t="s">
        <v>139</v>
      </c>
      <c r="B11" s="74" t="s">
        <v>262</v>
      </c>
      <c r="C11" s="292">
        <v>4105.4814260000003</v>
      </c>
      <c r="D11" s="292">
        <v>4143.0389999999998</v>
      </c>
      <c r="E11" s="292">
        <v>848.77747099999999</v>
      </c>
      <c r="F11" s="292">
        <v>1548.6916510000001</v>
      </c>
      <c r="G11" s="292">
        <v>4954.2588969999997</v>
      </c>
      <c r="H11" s="292">
        <v>5691.7306509999999</v>
      </c>
      <c r="I11" s="292">
        <v>13510.645962000001</v>
      </c>
      <c r="J11" s="292">
        <v>15795.770666</v>
      </c>
      <c r="K11" s="292">
        <v>-8556.3870650000008</v>
      </c>
      <c r="L11" s="292">
        <v>-10104.040015</v>
      </c>
      <c r="M11" s="55"/>
      <c r="P11" s="45"/>
      <c r="Q11" s="45"/>
    </row>
    <row r="12" spans="1:17" ht="19.5" customHeight="1" thickBot="1" x14ac:dyDescent="0.55000000000000004">
      <c r="A12" s="437" t="s">
        <v>22</v>
      </c>
      <c r="B12" s="438" t="s">
        <v>243</v>
      </c>
      <c r="C12" s="294">
        <v>36780.635587999997</v>
      </c>
      <c r="D12" s="294">
        <v>36518.078178000003</v>
      </c>
      <c r="E12" s="294">
        <v>61373.008513000001</v>
      </c>
      <c r="F12" s="294">
        <v>101658.31086</v>
      </c>
      <c r="G12" s="294">
        <v>98153.644100999998</v>
      </c>
      <c r="H12" s="294">
        <v>138176.38903799999</v>
      </c>
      <c r="I12" s="294">
        <v>76688.977102000004</v>
      </c>
      <c r="J12" s="294">
        <v>82487.68002</v>
      </c>
      <c r="K12" s="294">
        <v>21464.666999000001</v>
      </c>
      <c r="L12" s="294">
        <v>55688.709018000001</v>
      </c>
      <c r="P12" s="45"/>
      <c r="Q12" s="45"/>
    </row>
    <row r="13" spans="1:17" x14ac:dyDescent="0.5">
      <c r="A13" s="147" t="s">
        <v>503</v>
      </c>
      <c r="B13" s="44"/>
      <c r="C13" s="20"/>
      <c r="D13" s="20"/>
      <c r="E13" s="20"/>
      <c r="F13" s="47"/>
      <c r="G13" s="20"/>
      <c r="H13" s="20"/>
      <c r="I13" s="20"/>
      <c r="J13" s="56"/>
      <c r="K13" s="56"/>
      <c r="L13" s="148" t="s">
        <v>504</v>
      </c>
      <c r="P13" s="45"/>
      <c r="Q13" s="45"/>
    </row>
    <row r="14" spans="1:17" x14ac:dyDescent="0.5">
      <c r="A14" s="20"/>
      <c r="B14" s="20"/>
      <c r="C14" s="20"/>
      <c r="D14" s="47"/>
      <c r="E14" s="20"/>
      <c r="F14" s="20"/>
      <c r="G14" s="20"/>
      <c r="H14" s="20"/>
      <c r="I14" s="20"/>
      <c r="J14" s="20"/>
      <c r="K14" s="20"/>
      <c r="L14" s="20"/>
      <c r="P14" s="45"/>
      <c r="Q14" s="45"/>
    </row>
    <row r="15" spans="1:17" x14ac:dyDescent="0.5">
      <c r="A15" s="20"/>
      <c r="B15" s="20"/>
      <c r="C15" s="20"/>
      <c r="D15" s="20"/>
      <c r="E15" s="20"/>
      <c r="F15" s="20"/>
      <c r="G15" s="20"/>
      <c r="H15" s="20"/>
      <c r="I15" s="20"/>
      <c r="J15" s="20"/>
      <c r="K15" s="20"/>
      <c r="L15" s="20"/>
      <c r="P15" s="45"/>
      <c r="Q15" s="45"/>
    </row>
    <row r="16" spans="1:17" x14ac:dyDescent="0.5">
      <c r="A16" s="20"/>
      <c r="B16" s="20"/>
      <c r="C16" s="20"/>
      <c r="D16" s="20"/>
      <c r="E16" s="20"/>
      <c r="F16" s="20"/>
      <c r="G16" s="20"/>
      <c r="H16" s="20"/>
      <c r="I16" s="20"/>
      <c r="J16" s="20"/>
      <c r="K16" s="20"/>
      <c r="L16" s="20"/>
      <c r="P16" s="45"/>
      <c r="Q16" s="45"/>
    </row>
    <row r="17" spans="1:17" x14ac:dyDescent="0.5">
      <c r="A17" s="20"/>
      <c r="B17" s="20"/>
      <c r="C17" s="20"/>
      <c r="D17" s="20"/>
      <c r="E17" s="20"/>
      <c r="F17" s="20"/>
      <c r="G17" s="20"/>
      <c r="H17" s="20"/>
      <c r="I17" s="20"/>
      <c r="J17" s="20"/>
      <c r="K17" s="20"/>
      <c r="L17" s="20"/>
      <c r="P17" s="45"/>
      <c r="Q17" s="45"/>
    </row>
    <row r="18" spans="1:17" x14ac:dyDescent="0.5">
      <c r="A18" s="20"/>
      <c r="B18" s="20"/>
      <c r="C18" s="20"/>
      <c r="D18" s="20"/>
      <c r="E18" s="20"/>
      <c r="F18" s="20"/>
      <c r="G18" s="20"/>
      <c r="H18" s="20"/>
      <c r="I18" s="20"/>
      <c r="J18" s="20"/>
      <c r="K18" s="20"/>
      <c r="L18" s="20"/>
      <c r="P18" s="45"/>
      <c r="Q18" s="45"/>
    </row>
    <row r="19" spans="1:17" x14ac:dyDescent="0.5">
      <c r="A19" s="20"/>
      <c r="B19" s="20"/>
      <c r="C19" s="20"/>
      <c r="D19" s="20"/>
      <c r="E19" s="20"/>
      <c r="F19" s="20"/>
      <c r="G19" s="20"/>
      <c r="H19" s="20"/>
      <c r="I19" s="20"/>
      <c r="J19" s="20"/>
      <c r="K19" s="20"/>
      <c r="L19" s="20"/>
      <c r="P19" s="45"/>
      <c r="Q19" s="45"/>
    </row>
    <row r="20" spans="1:17" x14ac:dyDescent="0.5">
      <c r="A20" s="20"/>
      <c r="B20" s="20"/>
      <c r="C20" s="20"/>
      <c r="D20" s="20"/>
      <c r="E20" s="20"/>
      <c r="F20" s="20"/>
      <c r="G20" s="20"/>
      <c r="H20" s="20"/>
      <c r="I20" s="20"/>
      <c r="J20" s="20"/>
      <c r="K20" s="20"/>
      <c r="L20" s="20"/>
      <c r="P20" s="45"/>
      <c r="Q20" s="45"/>
    </row>
    <row r="21" spans="1:17" x14ac:dyDescent="0.5">
      <c r="A21" s="20"/>
      <c r="B21" s="20"/>
      <c r="C21" s="20"/>
      <c r="D21" s="20"/>
      <c r="E21" s="20"/>
      <c r="F21" s="20"/>
      <c r="G21" s="20"/>
      <c r="H21" s="20"/>
      <c r="I21" s="20"/>
      <c r="J21" s="20"/>
      <c r="K21" s="20"/>
      <c r="L21" s="20"/>
      <c r="P21" s="45"/>
      <c r="Q21" s="45"/>
    </row>
    <row r="22" spans="1:17" x14ac:dyDescent="0.5">
      <c r="A22" s="20"/>
      <c r="B22" s="20"/>
      <c r="C22" s="20"/>
      <c r="D22" s="20"/>
      <c r="E22" s="20"/>
      <c r="F22" s="20"/>
      <c r="G22" s="20"/>
      <c r="H22" s="20"/>
      <c r="I22" s="20"/>
      <c r="J22" s="20"/>
      <c r="K22" s="20"/>
      <c r="L22" s="20"/>
      <c r="P22" s="45"/>
      <c r="Q22" s="45"/>
    </row>
    <row r="23" spans="1:17" x14ac:dyDescent="0.5">
      <c r="A23" s="20"/>
      <c r="B23" s="20"/>
      <c r="C23" s="20"/>
      <c r="D23" s="20"/>
      <c r="E23" s="20"/>
      <c r="F23" s="20"/>
      <c r="G23" s="20"/>
      <c r="H23" s="20"/>
      <c r="I23" s="20"/>
      <c r="J23" s="20"/>
      <c r="K23" s="20"/>
      <c r="L23" s="20"/>
      <c r="P23" s="45"/>
      <c r="Q23" s="45"/>
    </row>
    <row r="24" spans="1:17" x14ac:dyDescent="0.5">
      <c r="A24" s="20"/>
      <c r="B24" s="20"/>
      <c r="C24" s="20"/>
      <c r="D24" s="20"/>
      <c r="E24" s="20"/>
      <c r="F24" s="20"/>
      <c r="G24" s="20"/>
      <c r="H24" s="20"/>
      <c r="I24" s="20"/>
      <c r="J24" s="20"/>
      <c r="K24" s="20"/>
      <c r="L24" s="20"/>
      <c r="P24" s="45"/>
      <c r="Q24" s="45"/>
    </row>
    <row r="25" spans="1:17" x14ac:dyDescent="0.5">
      <c r="A25" s="20"/>
      <c r="B25" s="20"/>
      <c r="C25" s="20"/>
      <c r="D25" s="20"/>
      <c r="E25" s="20"/>
      <c r="F25" s="20"/>
      <c r="G25" s="20"/>
      <c r="H25" s="20"/>
      <c r="I25" s="20"/>
      <c r="J25" s="20"/>
      <c r="K25" s="20"/>
      <c r="L25" s="20"/>
      <c r="P25" s="45"/>
      <c r="Q25" s="45"/>
    </row>
    <row r="26" spans="1:17" x14ac:dyDescent="0.5">
      <c r="A26" s="20"/>
      <c r="B26" s="20"/>
      <c r="C26" s="20"/>
      <c r="D26" s="20"/>
      <c r="E26" s="20"/>
      <c r="F26" s="20"/>
      <c r="G26" s="20"/>
      <c r="H26" s="20"/>
      <c r="I26" s="20"/>
      <c r="J26" s="20"/>
      <c r="K26" s="20"/>
      <c r="L26" s="20"/>
      <c r="P26" s="45"/>
      <c r="Q26" s="45"/>
    </row>
    <row r="27" spans="1:17" x14ac:dyDescent="0.5">
      <c r="A27" s="20"/>
      <c r="B27" s="20"/>
      <c r="C27" s="20"/>
      <c r="D27" s="20"/>
      <c r="E27" s="20"/>
      <c r="F27" s="20"/>
      <c r="G27" s="20"/>
      <c r="H27" s="20"/>
      <c r="I27" s="20"/>
      <c r="J27" s="20"/>
      <c r="K27" s="20"/>
      <c r="L27" s="20"/>
      <c r="P27" s="45"/>
      <c r="Q27" s="45"/>
    </row>
    <row r="28" spans="1:17" x14ac:dyDescent="0.5">
      <c r="A28" s="20"/>
      <c r="B28" s="20"/>
      <c r="C28" s="20"/>
      <c r="D28" s="20"/>
      <c r="E28" s="20"/>
      <c r="F28" s="20"/>
      <c r="G28" s="20"/>
      <c r="H28" s="20"/>
      <c r="I28" s="20"/>
      <c r="J28" s="20"/>
      <c r="K28" s="20"/>
      <c r="L28" s="20"/>
      <c r="P28" s="45"/>
      <c r="Q28" s="45"/>
    </row>
    <row r="29" spans="1:17" x14ac:dyDescent="0.5">
      <c r="A29" s="20"/>
      <c r="B29" s="20"/>
      <c r="C29" s="20"/>
      <c r="D29" s="20"/>
      <c r="E29" s="20"/>
      <c r="F29" s="20"/>
      <c r="G29" s="20"/>
      <c r="H29" s="20"/>
      <c r="I29" s="20"/>
      <c r="J29" s="20"/>
      <c r="K29" s="20"/>
      <c r="L29" s="20"/>
      <c r="P29" s="45"/>
      <c r="Q29" s="45"/>
    </row>
    <row r="30" spans="1:17" x14ac:dyDescent="0.5">
      <c r="A30" s="20"/>
      <c r="B30" s="20"/>
      <c r="C30" s="20"/>
      <c r="D30" s="20"/>
      <c r="E30" s="20"/>
      <c r="F30" s="20"/>
      <c r="G30" s="20"/>
      <c r="H30" s="20"/>
      <c r="I30" s="20"/>
      <c r="J30" s="20"/>
      <c r="K30" s="20"/>
      <c r="L30" s="20"/>
      <c r="P30" s="45"/>
      <c r="Q30" s="45"/>
    </row>
    <row r="31" spans="1:17" x14ac:dyDescent="0.5">
      <c r="A31" s="20"/>
      <c r="B31" s="20"/>
      <c r="C31" s="20"/>
      <c r="D31" s="20"/>
      <c r="E31" s="20"/>
      <c r="F31" s="20"/>
      <c r="G31" s="20"/>
      <c r="H31" s="20"/>
      <c r="I31" s="20"/>
      <c r="J31" s="20"/>
      <c r="K31" s="20"/>
      <c r="L31" s="20"/>
      <c r="P31" s="45"/>
      <c r="Q31" s="45"/>
    </row>
    <row r="32" spans="1:17" x14ac:dyDescent="0.5">
      <c r="A32" s="20"/>
      <c r="B32" s="20"/>
      <c r="C32" s="20"/>
      <c r="D32" s="20"/>
      <c r="E32" s="20"/>
      <c r="F32" s="20"/>
      <c r="G32" s="20"/>
      <c r="H32" s="20"/>
      <c r="I32" s="20"/>
      <c r="J32" s="20"/>
      <c r="K32" s="20"/>
      <c r="L32" s="20"/>
      <c r="P32" s="45"/>
      <c r="Q32" s="45"/>
    </row>
    <row r="33" spans="1:17" x14ac:dyDescent="0.5">
      <c r="A33" s="20"/>
      <c r="B33" s="20"/>
      <c r="C33" s="20"/>
      <c r="D33" s="20"/>
      <c r="E33" s="20"/>
      <c r="F33" s="20"/>
      <c r="G33" s="20"/>
      <c r="H33" s="20"/>
      <c r="I33" s="20"/>
      <c r="J33" s="20"/>
      <c r="K33" s="20"/>
      <c r="L33" s="20"/>
      <c r="P33" s="45"/>
      <c r="Q33" s="45"/>
    </row>
    <row r="34" spans="1:17" x14ac:dyDescent="0.5">
      <c r="A34" s="20"/>
      <c r="B34" s="20"/>
      <c r="C34" s="20"/>
      <c r="D34" s="20"/>
      <c r="E34" s="20"/>
      <c r="F34" s="20"/>
      <c r="G34" s="20"/>
      <c r="H34" s="20"/>
      <c r="I34" s="20"/>
      <c r="J34" s="20"/>
      <c r="K34" s="20"/>
      <c r="L34" s="20"/>
      <c r="P34" s="45"/>
      <c r="Q34" s="45"/>
    </row>
    <row r="35" spans="1:17" x14ac:dyDescent="0.5">
      <c r="A35" s="20"/>
      <c r="B35" s="20"/>
      <c r="C35" s="20"/>
      <c r="D35" s="20"/>
      <c r="E35" s="20"/>
      <c r="F35" s="20"/>
      <c r="G35" s="20"/>
      <c r="H35" s="20"/>
      <c r="I35" s="20"/>
      <c r="J35" s="20"/>
      <c r="K35" s="20"/>
      <c r="L35" s="20"/>
      <c r="P35" s="45"/>
      <c r="Q35" s="45"/>
    </row>
    <row r="36" spans="1:17" x14ac:dyDescent="0.5">
      <c r="A36" s="20"/>
      <c r="B36" s="20"/>
      <c r="C36" s="20"/>
      <c r="D36" s="20"/>
      <c r="E36" s="20"/>
      <c r="F36" s="20"/>
      <c r="G36" s="20"/>
      <c r="H36" s="20"/>
      <c r="I36" s="20"/>
      <c r="J36" s="20"/>
      <c r="K36" s="20"/>
      <c r="L36" s="20"/>
      <c r="P36" s="45"/>
      <c r="Q36" s="45"/>
    </row>
    <row r="37" spans="1:17" x14ac:dyDescent="0.5">
      <c r="A37" s="20"/>
      <c r="B37" s="20"/>
      <c r="C37" s="20"/>
      <c r="D37" s="20"/>
      <c r="E37" s="20"/>
      <c r="F37" s="20"/>
      <c r="G37" s="20"/>
      <c r="H37" s="20"/>
      <c r="I37" s="20"/>
      <c r="J37" s="20"/>
      <c r="K37" s="20"/>
      <c r="L37" s="20"/>
      <c r="P37" s="45"/>
      <c r="Q37" s="45"/>
    </row>
    <row r="38" spans="1:17" x14ac:dyDescent="0.5">
      <c r="A38" s="20"/>
      <c r="B38" s="20"/>
      <c r="C38" s="20"/>
      <c r="D38" s="20"/>
      <c r="E38" s="20"/>
      <c r="F38" s="20"/>
      <c r="G38" s="20"/>
      <c r="H38" s="20"/>
      <c r="I38" s="20"/>
      <c r="J38" s="20"/>
      <c r="K38" s="20"/>
      <c r="L38" s="20"/>
      <c r="P38" s="45"/>
      <c r="Q38" s="45"/>
    </row>
    <row r="39" spans="1:17" x14ac:dyDescent="0.5">
      <c r="A39" s="20"/>
      <c r="B39" s="20"/>
      <c r="C39" s="20"/>
      <c r="D39" s="20"/>
      <c r="E39" s="20"/>
      <c r="F39" s="20"/>
      <c r="G39" s="20"/>
      <c r="H39" s="20"/>
      <c r="I39" s="20"/>
      <c r="J39" s="20"/>
      <c r="K39" s="20"/>
      <c r="L39" s="20"/>
      <c r="P39" s="45"/>
      <c r="Q39" s="45"/>
    </row>
    <row r="40" spans="1:17" x14ac:dyDescent="0.5">
      <c r="A40" s="20"/>
      <c r="B40" s="20"/>
      <c r="C40" s="20"/>
      <c r="D40" s="20"/>
      <c r="E40" s="20"/>
      <c r="F40" s="20"/>
      <c r="G40" s="20"/>
      <c r="H40" s="20"/>
      <c r="I40" s="20"/>
      <c r="J40" s="20"/>
      <c r="K40" s="20"/>
      <c r="L40" s="20"/>
      <c r="P40" s="45"/>
      <c r="Q40" s="45"/>
    </row>
    <row r="41" spans="1:17" x14ac:dyDescent="0.5">
      <c r="A41" s="20"/>
      <c r="B41" s="20"/>
      <c r="C41" s="20"/>
      <c r="D41" s="20"/>
      <c r="E41" s="20"/>
      <c r="F41" s="20"/>
      <c r="G41" s="20"/>
      <c r="H41" s="20"/>
      <c r="I41" s="20"/>
      <c r="J41" s="20"/>
      <c r="K41" s="20"/>
      <c r="L41" s="20"/>
      <c r="P41" s="45"/>
      <c r="Q41" s="45"/>
    </row>
    <row r="42" spans="1:17" x14ac:dyDescent="0.5">
      <c r="A42" s="20"/>
      <c r="B42" s="20"/>
      <c r="C42" s="20"/>
      <c r="D42" s="20"/>
      <c r="E42" s="20"/>
      <c r="F42" s="20"/>
      <c r="G42" s="20"/>
      <c r="H42" s="20"/>
      <c r="I42" s="20"/>
      <c r="J42" s="20"/>
      <c r="K42" s="20"/>
      <c r="L42" s="20"/>
      <c r="P42" s="45"/>
      <c r="Q42" s="45"/>
    </row>
    <row r="43" spans="1:17" x14ac:dyDescent="0.5">
      <c r="A43" s="20"/>
      <c r="B43" s="20"/>
      <c r="C43" s="20"/>
      <c r="D43" s="20"/>
      <c r="E43" s="20"/>
      <c r="F43" s="20"/>
      <c r="G43" s="20"/>
      <c r="H43" s="20"/>
      <c r="I43" s="20"/>
      <c r="J43" s="20"/>
      <c r="K43" s="20"/>
      <c r="L43" s="20"/>
      <c r="P43" s="45"/>
      <c r="Q43" s="45"/>
    </row>
    <row r="44" spans="1:17" x14ac:dyDescent="0.5">
      <c r="A44" s="20"/>
      <c r="B44" s="20"/>
      <c r="C44" s="20"/>
      <c r="D44" s="20"/>
      <c r="E44" s="20"/>
      <c r="F44" s="20"/>
      <c r="G44" s="20"/>
      <c r="H44" s="20"/>
      <c r="I44" s="20"/>
      <c r="J44" s="20"/>
      <c r="K44" s="20"/>
      <c r="L44" s="20"/>
      <c r="P44" s="45"/>
      <c r="Q44" s="45"/>
    </row>
    <row r="45" spans="1:17" x14ac:dyDescent="0.5">
      <c r="A45" s="20"/>
      <c r="B45" s="20"/>
      <c r="C45" s="20"/>
      <c r="D45" s="20"/>
      <c r="E45" s="20"/>
      <c r="F45" s="20"/>
      <c r="G45" s="20"/>
      <c r="H45" s="20"/>
      <c r="I45" s="20"/>
      <c r="J45" s="20"/>
      <c r="K45" s="20"/>
      <c r="L45" s="20"/>
      <c r="P45" s="45"/>
      <c r="Q45" s="45"/>
    </row>
    <row r="46" spans="1:17" x14ac:dyDescent="0.5">
      <c r="A46" s="20"/>
      <c r="B46" s="20"/>
      <c r="C46" s="20"/>
      <c r="D46" s="20"/>
      <c r="E46" s="20"/>
      <c r="F46" s="20"/>
      <c r="G46" s="20"/>
      <c r="H46" s="20"/>
      <c r="I46" s="20"/>
      <c r="J46" s="20"/>
      <c r="K46" s="20"/>
      <c r="L46" s="20"/>
      <c r="P46" s="45"/>
      <c r="Q46" s="45"/>
    </row>
    <row r="47" spans="1:17" x14ac:dyDescent="0.5">
      <c r="A47" s="20"/>
      <c r="B47" s="20"/>
      <c r="C47" s="20"/>
      <c r="D47" s="20"/>
      <c r="E47" s="20"/>
      <c r="F47" s="20"/>
      <c r="G47" s="20"/>
      <c r="H47" s="20"/>
      <c r="I47" s="20"/>
      <c r="J47" s="20"/>
      <c r="K47" s="20"/>
      <c r="L47" s="20"/>
      <c r="P47" s="45"/>
      <c r="Q47" s="45"/>
    </row>
    <row r="48" spans="1:17" x14ac:dyDescent="0.5">
      <c r="A48" s="20"/>
      <c r="B48" s="20"/>
      <c r="C48" s="20"/>
      <c r="D48" s="20"/>
      <c r="E48" s="20"/>
      <c r="F48" s="20"/>
      <c r="G48" s="20"/>
      <c r="H48" s="20"/>
      <c r="I48" s="20"/>
      <c r="J48" s="20"/>
      <c r="K48" s="20"/>
      <c r="L48" s="20"/>
      <c r="P48" s="45"/>
      <c r="Q48" s="45"/>
    </row>
    <row r="49" spans="1:17" x14ac:dyDescent="0.5">
      <c r="A49" s="20"/>
      <c r="B49" s="20"/>
      <c r="C49" s="20"/>
      <c r="D49" s="20"/>
      <c r="E49" s="20"/>
      <c r="F49" s="20"/>
      <c r="G49" s="20"/>
      <c r="H49" s="20"/>
      <c r="I49" s="20"/>
      <c r="J49" s="20"/>
      <c r="K49" s="20"/>
      <c r="L49" s="20"/>
      <c r="P49" s="45"/>
      <c r="Q49" s="45"/>
    </row>
    <row r="50" spans="1:17" x14ac:dyDescent="0.5">
      <c r="A50" s="20"/>
      <c r="B50" s="20"/>
      <c r="C50" s="20"/>
      <c r="D50" s="20"/>
      <c r="E50" s="20"/>
      <c r="F50" s="20"/>
      <c r="G50" s="20"/>
      <c r="H50" s="20"/>
      <c r="I50" s="20"/>
      <c r="J50" s="20"/>
      <c r="K50" s="20"/>
      <c r="L50" s="20"/>
      <c r="P50" s="45"/>
      <c r="Q50" s="45"/>
    </row>
    <row r="51" spans="1:17" x14ac:dyDescent="0.5">
      <c r="A51" s="20"/>
      <c r="B51" s="20"/>
      <c r="C51" s="20"/>
      <c r="D51" s="20"/>
      <c r="E51" s="20"/>
      <c r="F51" s="20"/>
      <c r="G51" s="20"/>
      <c r="H51" s="20"/>
      <c r="I51" s="20"/>
      <c r="J51" s="20"/>
      <c r="K51" s="20"/>
      <c r="L51" s="20"/>
      <c r="P51" s="45"/>
      <c r="Q51" s="45"/>
    </row>
    <row r="52" spans="1:17" x14ac:dyDescent="0.5">
      <c r="A52" s="20"/>
      <c r="B52" s="20"/>
      <c r="C52" s="20"/>
      <c r="D52" s="20"/>
      <c r="E52" s="20"/>
      <c r="F52" s="20"/>
      <c r="G52" s="20"/>
      <c r="H52" s="20"/>
      <c r="I52" s="20"/>
      <c r="J52" s="20"/>
      <c r="K52" s="20"/>
      <c r="L52" s="20"/>
      <c r="P52" s="45"/>
      <c r="Q52" s="45"/>
    </row>
    <row r="53" spans="1:17" x14ac:dyDescent="0.5">
      <c r="A53" s="20"/>
      <c r="B53" s="20"/>
      <c r="C53" s="20"/>
      <c r="D53" s="20"/>
      <c r="E53" s="20"/>
      <c r="F53" s="20"/>
      <c r="G53" s="20"/>
      <c r="H53" s="20"/>
      <c r="I53" s="20"/>
      <c r="J53" s="20"/>
      <c r="K53" s="20"/>
      <c r="L53" s="20"/>
      <c r="P53" s="45"/>
      <c r="Q53" s="45"/>
    </row>
    <row r="54" spans="1:17" x14ac:dyDescent="0.5">
      <c r="A54" s="20"/>
      <c r="B54" s="20"/>
      <c r="C54" s="20"/>
      <c r="D54" s="20"/>
      <c r="E54" s="20"/>
      <c r="F54" s="20"/>
      <c r="G54" s="20"/>
      <c r="H54" s="20"/>
      <c r="I54" s="20"/>
      <c r="J54" s="20"/>
      <c r="K54" s="20"/>
      <c r="L54" s="20"/>
      <c r="P54" s="45"/>
      <c r="Q54" s="45"/>
    </row>
    <row r="55" spans="1:17" x14ac:dyDescent="0.5">
      <c r="A55" s="20"/>
      <c r="B55" s="20"/>
      <c r="C55" s="20"/>
      <c r="D55" s="20"/>
      <c r="E55" s="20"/>
      <c r="F55" s="20"/>
      <c r="G55" s="20"/>
      <c r="H55" s="20"/>
      <c r="I55" s="20"/>
      <c r="J55" s="20"/>
      <c r="K55" s="20"/>
      <c r="L55" s="20"/>
      <c r="P55" s="45"/>
      <c r="Q55" s="45"/>
    </row>
    <row r="56" spans="1:17" x14ac:dyDescent="0.5">
      <c r="A56" s="20"/>
      <c r="B56" s="20"/>
      <c r="C56" s="20"/>
      <c r="D56" s="20"/>
      <c r="E56" s="20"/>
      <c r="F56" s="20"/>
      <c r="G56" s="20"/>
      <c r="H56" s="20"/>
      <c r="I56" s="20"/>
      <c r="J56" s="20"/>
      <c r="K56" s="20"/>
      <c r="L56" s="20"/>
      <c r="P56" s="45"/>
      <c r="Q56" s="45"/>
    </row>
    <row r="57" spans="1:17" x14ac:dyDescent="0.5">
      <c r="A57" s="20"/>
      <c r="B57" s="20"/>
      <c r="C57" s="20"/>
      <c r="D57" s="20"/>
      <c r="E57" s="20"/>
      <c r="F57" s="20"/>
      <c r="G57" s="20"/>
      <c r="H57" s="20"/>
      <c r="I57" s="20"/>
      <c r="J57" s="20"/>
      <c r="K57" s="20"/>
      <c r="L57" s="20"/>
      <c r="P57" s="45"/>
      <c r="Q57" s="45"/>
    </row>
    <row r="58" spans="1:17" x14ac:dyDescent="0.5">
      <c r="A58" s="20"/>
      <c r="B58" s="20"/>
      <c r="C58" s="20"/>
      <c r="D58" s="20"/>
      <c r="E58" s="20"/>
      <c r="F58" s="20"/>
      <c r="G58" s="20"/>
      <c r="H58" s="20"/>
      <c r="I58" s="20"/>
      <c r="J58" s="20"/>
      <c r="K58" s="20"/>
      <c r="L58" s="20"/>
      <c r="P58" s="45"/>
      <c r="Q58" s="45"/>
    </row>
    <row r="59" spans="1:17" x14ac:dyDescent="0.5">
      <c r="A59" s="20"/>
      <c r="B59" s="20"/>
      <c r="C59" s="20"/>
      <c r="D59" s="20"/>
      <c r="E59" s="20"/>
      <c r="F59" s="20"/>
      <c r="G59" s="20"/>
      <c r="H59" s="20"/>
      <c r="I59" s="20"/>
      <c r="J59" s="20"/>
      <c r="K59" s="20"/>
      <c r="L59" s="20"/>
      <c r="P59" s="45"/>
      <c r="Q59" s="45"/>
    </row>
    <row r="60" spans="1:17" x14ac:dyDescent="0.5">
      <c r="A60" s="20"/>
      <c r="B60" s="20"/>
      <c r="C60" s="20"/>
      <c r="D60" s="20"/>
      <c r="E60" s="20"/>
      <c r="F60" s="20"/>
      <c r="G60" s="20"/>
      <c r="H60" s="20"/>
      <c r="I60" s="20"/>
      <c r="J60" s="20"/>
      <c r="K60" s="20"/>
      <c r="L60" s="20"/>
      <c r="P60" s="45"/>
      <c r="Q60" s="45"/>
    </row>
    <row r="61" spans="1:17" x14ac:dyDescent="0.5">
      <c r="A61" s="20"/>
      <c r="B61" s="20"/>
      <c r="C61" s="20"/>
      <c r="D61" s="20"/>
      <c r="E61" s="20"/>
      <c r="F61" s="20"/>
      <c r="G61" s="20"/>
      <c r="H61" s="20"/>
      <c r="I61" s="20"/>
      <c r="J61" s="20"/>
      <c r="K61" s="20"/>
      <c r="L61" s="20"/>
      <c r="P61" s="45"/>
      <c r="Q61" s="45"/>
    </row>
    <row r="62" spans="1:17" x14ac:dyDescent="0.5">
      <c r="A62" s="20"/>
      <c r="B62" s="20"/>
      <c r="C62" s="20"/>
      <c r="D62" s="20"/>
      <c r="E62" s="20"/>
      <c r="F62" s="20"/>
      <c r="G62" s="20"/>
      <c r="H62" s="20"/>
      <c r="I62" s="20"/>
      <c r="J62" s="20"/>
      <c r="K62" s="20"/>
      <c r="L62" s="20"/>
      <c r="P62" s="45"/>
      <c r="Q62" s="45"/>
    </row>
    <row r="63" spans="1:17" x14ac:dyDescent="0.5">
      <c r="A63" s="20"/>
      <c r="B63" s="20"/>
      <c r="C63" s="20"/>
      <c r="D63" s="20"/>
      <c r="E63" s="20"/>
      <c r="F63" s="20"/>
      <c r="G63" s="20"/>
      <c r="H63" s="20"/>
      <c r="I63" s="20"/>
      <c r="J63" s="20"/>
      <c r="K63" s="20"/>
      <c r="L63" s="20"/>
      <c r="P63" s="45"/>
      <c r="Q63" s="45"/>
    </row>
    <row r="64" spans="1:17" x14ac:dyDescent="0.5">
      <c r="A64" s="20"/>
      <c r="B64" s="20"/>
      <c r="C64" s="20"/>
      <c r="D64" s="20"/>
      <c r="E64" s="20"/>
      <c r="F64" s="20"/>
      <c r="G64" s="20"/>
      <c r="H64" s="20"/>
      <c r="I64" s="20"/>
      <c r="J64" s="20"/>
      <c r="K64" s="20"/>
      <c r="L64" s="20"/>
      <c r="P64" s="45"/>
      <c r="Q64" s="45"/>
    </row>
    <row r="65" spans="1:17" x14ac:dyDescent="0.5">
      <c r="A65" s="20"/>
      <c r="B65" s="20"/>
      <c r="C65" s="20"/>
      <c r="D65" s="20"/>
      <c r="E65" s="20"/>
      <c r="F65" s="20"/>
      <c r="G65" s="20"/>
      <c r="H65" s="20"/>
      <c r="I65" s="20"/>
      <c r="J65" s="20"/>
      <c r="K65" s="20"/>
      <c r="L65" s="20"/>
      <c r="P65" s="45"/>
      <c r="Q65" s="45"/>
    </row>
    <row r="66" spans="1:17" x14ac:dyDescent="0.5">
      <c r="A66" s="20"/>
      <c r="B66" s="20"/>
      <c r="C66" s="20"/>
      <c r="D66" s="20"/>
      <c r="E66" s="20"/>
      <c r="F66" s="20"/>
      <c r="G66" s="20"/>
      <c r="H66" s="20"/>
      <c r="I66" s="20"/>
      <c r="J66" s="20"/>
      <c r="K66" s="20"/>
      <c r="L66" s="20"/>
      <c r="P66" s="45"/>
      <c r="Q66" s="45"/>
    </row>
    <row r="67" spans="1:17" x14ac:dyDescent="0.5">
      <c r="A67" s="20"/>
      <c r="B67" s="20"/>
      <c r="C67" s="20"/>
      <c r="D67" s="20"/>
      <c r="E67" s="20"/>
      <c r="F67" s="20"/>
      <c r="G67" s="20"/>
      <c r="H67" s="20"/>
      <c r="I67" s="20"/>
      <c r="J67" s="20"/>
      <c r="K67" s="20"/>
      <c r="L67" s="20"/>
      <c r="P67" s="45"/>
      <c r="Q67" s="45"/>
    </row>
    <row r="68" spans="1:17" x14ac:dyDescent="0.5">
      <c r="A68" s="20"/>
      <c r="B68" s="20"/>
      <c r="C68" s="20"/>
      <c r="D68" s="20"/>
      <c r="E68" s="20"/>
      <c r="F68" s="20"/>
      <c r="G68" s="20"/>
      <c r="H68" s="20"/>
      <c r="I68" s="20"/>
      <c r="J68" s="20"/>
      <c r="K68" s="20"/>
      <c r="L68" s="20"/>
      <c r="P68" s="45"/>
      <c r="Q68" s="45"/>
    </row>
    <row r="69" spans="1:17" x14ac:dyDescent="0.5">
      <c r="A69" s="20"/>
      <c r="B69" s="20"/>
      <c r="C69" s="20"/>
      <c r="D69" s="20"/>
      <c r="E69" s="20"/>
      <c r="F69" s="20"/>
      <c r="G69" s="20"/>
      <c r="H69" s="20"/>
      <c r="I69" s="20"/>
      <c r="J69" s="20"/>
      <c r="K69" s="20"/>
      <c r="L69" s="20"/>
      <c r="P69" s="45"/>
      <c r="Q69" s="45"/>
    </row>
    <row r="70" spans="1:17" x14ac:dyDescent="0.5">
      <c r="A70" s="20"/>
      <c r="B70" s="20"/>
      <c r="C70" s="20"/>
      <c r="D70" s="20"/>
      <c r="E70" s="20"/>
      <c r="F70" s="20"/>
      <c r="G70" s="20"/>
      <c r="H70" s="20"/>
      <c r="I70" s="20"/>
      <c r="J70" s="20"/>
      <c r="K70" s="20"/>
      <c r="L70" s="20"/>
      <c r="P70" s="45"/>
      <c r="Q70" s="45"/>
    </row>
    <row r="71" spans="1:17" x14ac:dyDescent="0.5">
      <c r="A71" s="20"/>
      <c r="B71" s="20"/>
      <c r="C71" s="20"/>
      <c r="D71" s="20"/>
      <c r="E71" s="20"/>
      <c r="F71" s="20"/>
      <c r="G71" s="20"/>
      <c r="H71" s="20"/>
      <c r="I71" s="20"/>
      <c r="J71" s="20"/>
      <c r="K71" s="20"/>
      <c r="L71" s="20"/>
      <c r="P71" s="45"/>
      <c r="Q71" s="45"/>
    </row>
    <row r="72" spans="1:17" x14ac:dyDescent="0.5">
      <c r="A72" s="20"/>
      <c r="B72" s="20"/>
      <c r="C72" s="20"/>
      <c r="D72" s="20"/>
      <c r="E72" s="20"/>
      <c r="F72" s="20"/>
      <c r="G72" s="20"/>
      <c r="H72" s="20"/>
      <c r="I72" s="20"/>
      <c r="J72" s="20"/>
      <c r="K72" s="20"/>
      <c r="L72" s="20"/>
      <c r="P72" s="45"/>
      <c r="Q72" s="45"/>
    </row>
    <row r="73" spans="1:17" x14ac:dyDescent="0.5">
      <c r="A73" s="20"/>
      <c r="B73" s="20"/>
      <c r="C73" s="20"/>
      <c r="D73" s="20"/>
      <c r="E73" s="20"/>
      <c r="F73" s="20"/>
      <c r="G73" s="20"/>
      <c r="H73" s="20"/>
      <c r="I73" s="20"/>
      <c r="J73" s="20"/>
      <c r="K73" s="20"/>
      <c r="L73" s="20"/>
      <c r="P73" s="45"/>
      <c r="Q73" s="45"/>
    </row>
    <row r="74" spans="1:17" x14ac:dyDescent="0.5">
      <c r="A74" s="20"/>
      <c r="B74" s="20"/>
      <c r="C74" s="20"/>
      <c r="D74" s="20"/>
      <c r="E74" s="20"/>
      <c r="F74" s="20"/>
      <c r="G74" s="20"/>
      <c r="H74" s="20"/>
      <c r="I74" s="20"/>
      <c r="J74" s="20"/>
      <c r="K74" s="20"/>
      <c r="L74" s="20"/>
      <c r="P74" s="45"/>
      <c r="Q74" s="45"/>
    </row>
    <row r="75" spans="1:17" x14ac:dyDescent="0.5">
      <c r="A75" s="20"/>
      <c r="B75" s="20"/>
      <c r="C75" s="20"/>
      <c r="D75" s="20"/>
      <c r="E75" s="20"/>
      <c r="F75" s="20"/>
      <c r="G75" s="20"/>
      <c r="H75" s="20"/>
      <c r="I75" s="20"/>
      <c r="J75" s="20"/>
      <c r="K75" s="20"/>
      <c r="L75" s="20"/>
      <c r="P75" s="45"/>
      <c r="Q75" s="45"/>
    </row>
    <row r="76" spans="1:17" x14ac:dyDescent="0.5">
      <c r="A76" s="20"/>
      <c r="B76" s="20"/>
      <c r="C76" s="20"/>
      <c r="D76" s="20"/>
      <c r="E76" s="20"/>
      <c r="F76" s="20"/>
      <c r="G76" s="20"/>
      <c r="H76" s="20"/>
      <c r="I76" s="20"/>
      <c r="J76" s="20"/>
      <c r="K76" s="20"/>
      <c r="L76" s="20"/>
      <c r="P76" s="45"/>
      <c r="Q76" s="45"/>
    </row>
    <row r="77" spans="1:17" x14ac:dyDescent="0.5">
      <c r="A77" s="20"/>
      <c r="B77" s="20"/>
      <c r="C77" s="20"/>
      <c r="D77" s="20"/>
      <c r="E77" s="20"/>
      <c r="F77" s="20"/>
      <c r="G77" s="20"/>
      <c r="H77" s="20"/>
      <c r="I77" s="20"/>
      <c r="J77" s="20"/>
      <c r="K77" s="20"/>
      <c r="L77" s="20"/>
      <c r="P77" s="45"/>
      <c r="Q77" s="45"/>
    </row>
    <row r="78" spans="1:17" x14ac:dyDescent="0.5">
      <c r="A78" s="20"/>
      <c r="B78" s="20"/>
      <c r="C78" s="20"/>
      <c r="D78" s="20"/>
      <c r="E78" s="20"/>
      <c r="F78" s="20"/>
      <c r="G78" s="20"/>
      <c r="H78" s="20"/>
      <c r="I78" s="20"/>
      <c r="J78" s="20"/>
      <c r="K78" s="20"/>
      <c r="L78" s="20"/>
      <c r="P78" s="45"/>
      <c r="Q78" s="45"/>
    </row>
    <row r="79" spans="1:17" x14ac:dyDescent="0.5">
      <c r="A79" s="20"/>
      <c r="B79" s="20"/>
      <c r="C79" s="20"/>
      <c r="D79" s="20"/>
      <c r="E79" s="20"/>
      <c r="F79" s="20"/>
      <c r="G79" s="20"/>
      <c r="H79" s="20"/>
      <c r="I79" s="20"/>
      <c r="J79" s="20"/>
      <c r="K79" s="20"/>
      <c r="L79" s="20"/>
      <c r="P79" s="45"/>
      <c r="Q79" s="45"/>
    </row>
    <row r="80" spans="1:17" x14ac:dyDescent="0.5">
      <c r="A80" s="20"/>
      <c r="B80" s="20"/>
      <c r="C80" s="20"/>
      <c r="D80" s="20"/>
      <c r="E80" s="20"/>
      <c r="F80" s="20"/>
      <c r="G80" s="20"/>
      <c r="H80" s="20"/>
      <c r="I80" s="20"/>
      <c r="J80" s="20"/>
      <c r="K80" s="20"/>
      <c r="L80" s="20"/>
      <c r="P80" s="45"/>
      <c r="Q80" s="45"/>
    </row>
    <row r="81" spans="1:17" x14ac:dyDescent="0.5">
      <c r="A81" s="20"/>
      <c r="B81" s="20"/>
      <c r="C81" s="20"/>
      <c r="D81" s="20"/>
      <c r="E81" s="20"/>
      <c r="F81" s="20"/>
      <c r="G81" s="20"/>
      <c r="H81" s="20"/>
      <c r="I81" s="20"/>
      <c r="J81" s="20"/>
      <c r="K81" s="20"/>
      <c r="L81" s="20"/>
      <c r="P81" s="45"/>
      <c r="Q81" s="45"/>
    </row>
    <row r="82" spans="1:17" x14ac:dyDescent="0.5">
      <c r="A82" s="20"/>
      <c r="B82" s="20"/>
      <c r="C82" s="20"/>
      <c r="D82" s="20"/>
      <c r="E82" s="20"/>
      <c r="F82" s="20"/>
      <c r="G82" s="20"/>
      <c r="H82" s="20"/>
      <c r="I82" s="20"/>
      <c r="J82" s="20"/>
      <c r="K82" s="20"/>
      <c r="L82" s="20"/>
      <c r="P82" s="45"/>
      <c r="Q82" s="45"/>
    </row>
    <row r="83" spans="1:17" x14ac:dyDescent="0.5">
      <c r="A83" s="20"/>
      <c r="B83" s="20"/>
      <c r="C83" s="20"/>
      <c r="D83" s="20"/>
      <c r="E83" s="20"/>
      <c r="F83" s="20"/>
      <c r="G83" s="20"/>
      <c r="H83" s="20"/>
      <c r="I83" s="20"/>
      <c r="J83" s="20"/>
      <c r="K83" s="20"/>
      <c r="L83" s="20"/>
      <c r="P83" s="45"/>
      <c r="Q83" s="45"/>
    </row>
    <row r="84" spans="1:17" x14ac:dyDescent="0.5">
      <c r="A84" s="20"/>
      <c r="B84" s="20"/>
      <c r="C84" s="20"/>
      <c r="D84" s="20"/>
      <c r="E84" s="20"/>
      <c r="F84" s="20"/>
      <c r="G84" s="20"/>
      <c r="H84" s="20"/>
      <c r="I84" s="20"/>
      <c r="J84" s="20"/>
      <c r="K84" s="20"/>
      <c r="L84" s="20"/>
      <c r="P84" s="45"/>
      <c r="Q84" s="45"/>
    </row>
    <row r="85" spans="1:17" x14ac:dyDescent="0.5">
      <c r="A85" s="20"/>
      <c r="B85" s="20"/>
      <c r="C85" s="20"/>
      <c r="D85" s="20"/>
      <c r="E85" s="20"/>
      <c r="F85" s="20"/>
      <c r="G85" s="20"/>
      <c r="H85" s="20"/>
      <c r="I85" s="20"/>
      <c r="J85" s="20"/>
      <c r="K85" s="20"/>
      <c r="L85" s="20"/>
      <c r="P85" s="45"/>
      <c r="Q85" s="45"/>
    </row>
    <row r="86" spans="1:17" x14ac:dyDescent="0.5">
      <c r="A86" s="20"/>
      <c r="B86" s="20"/>
      <c r="C86" s="20"/>
      <c r="D86" s="20"/>
      <c r="E86" s="20"/>
      <c r="F86" s="20"/>
      <c r="G86" s="20"/>
      <c r="H86" s="20"/>
      <c r="I86" s="20"/>
      <c r="J86" s="20"/>
      <c r="K86" s="20"/>
      <c r="L86" s="20"/>
      <c r="P86" s="45"/>
      <c r="Q86" s="45"/>
    </row>
    <row r="87" spans="1:17" x14ac:dyDescent="0.5">
      <c r="A87" s="20"/>
      <c r="B87" s="20"/>
      <c r="C87" s="20"/>
      <c r="D87" s="20"/>
      <c r="E87" s="20"/>
      <c r="F87" s="20"/>
      <c r="G87" s="20"/>
      <c r="H87" s="20"/>
      <c r="I87" s="20"/>
      <c r="J87" s="20"/>
      <c r="K87" s="20"/>
      <c r="L87" s="20"/>
      <c r="P87" s="45"/>
      <c r="Q87" s="45"/>
    </row>
  </sheetData>
  <mergeCells count="9">
    <mergeCell ref="K4:L4"/>
    <mergeCell ref="K5:L5"/>
    <mergeCell ref="A4:A6"/>
    <mergeCell ref="I4:J5"/>
    <mergeCell ref="B4:B6"/>
    <mergeCell ref="C5:D5"/>
    <mergeCell ref="C4:H4"/>
    <mergeCell ref="E5:F5"/>
    <mergeCell ref="G5:H5"/>
  </mergeCell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CA6DB-8E43-417B-B176-952BDB44CACE}">
  <sheetPr>
    <tabColor rgb="FF9BA8C2"/>
    <pageSetUpPr autoPageBreaks="0"/>
  </sheetPr>
  <dimension ref="A1:O184"/>
  <sheetViews>
    <sheetView showGridLines="0" rightToLeft="1" zoomScaleNormal="100" workbookViewId="0"/>
  </sheetViews>
  <sheetFormatPr defaultColWidth="8.88671875" defaultRowHeight="18.600000000000001" customHeight="1" outlineLevelRow="2" x14ac:dyDescent="0.5"/>
  <cols>
    <col min="1" max="1" width="7" style="21" customWidth="1"/>
    <col min="2" max="3" width="12" style="21" customWidth="1"/>
    <col min="4" max="4" width="14.5546875" style="21" customWidth="1"/>
    <col min="5" max="6" width="7" style="21" customWidth="1"/>
    <col min="7" max="7" width="14.5546875" style="21" customWidth="1"/>
    <col min="8" max="9" width="7" style="21" customWidth="1"/>
    <col min="10" max="10" width="12.44140625" style="21" customWidth="1"/>
    <col min="11" max="11" width="11.88671875" style="21" bestFit="1" customWidth="1"/>
    <col min="12" max="12" width="10" style="21" customWidth="1"/>
    <col min="13" max="13" width="8.88671875" style="21"/>
    <col min="14" max="15" width="8.88671875" style="54"/>
    <col min="16" max="249" width="8.88671875" style="21"/>
    <col min="250" max="250" width="5.88671875" style="21" customWidth="1"/>
    <col min="251" max="251" width="32.88671875" style="21" customWidth="1"/>
    <col min="252" max="252" width="5.88671875" style="21" customWidth="1"/>
    <col min="253" max="253" width="32.88671875" style="21" customWidth="1"/>
    <col min="254" max="259" width="8.88671875" style="21"/>
    <col min="260" max="260" width="32.88671875" style="21" customWidth="1"/>
    <col min="261" max="261" width="5.88671875" style="21" customWidth="1"/>
    <col min="262" max="262" width="32.88671875" style="21" customWidth="1"/>
    <col min="263" max="263" width="5.88671875" style="21" customWidth="1"/>
    <col min="264" max="505" width="8.88671875" style="21"/>
    <col min="506" max="506" width="5.88671875" style="21" customWidth="1"/>
    <col min="507" max="507" width="32.88671875" style="21" customWidth="1"/>
    <col min="508" max="508" width="5.88671875" style="21" customWidth="1"/>
    <col min="509" max="509" width="32.88671875" style="21" customWidth="1"/>
    <col min="510" max="515" width="8.88671875" style="21"/>
    <col min="516" max="516" width="32.88671875" style="21" customWidth="1"/>
    <col min="517" max="517" width="5.88671875" style="21" customWidth="1"/>
    <col min="518" max="518" width="32.88671875" style="21" customWidth="1"/>
    <col min="519" max="519" width="5.88671875" style="21" customWidth="1"/>
    <col min="520" max="761" width="8.88671875" style="21"/>
    <col min="762" max="762" width="5.88671875" style="21" customWidth="1"/>
    <col min="763" max="763" width="32.88671875" style="21" customWidth="1"/>
    <col min="764" max="764" width="5.88671875" style="21" customWidth="1"/>
    <col min="765" max="765" width="32.88671875" style="21" customWidth="1"/>
    <col min="766" max="771" width="8.88671875" style="21"/>
    <col min="772" max="772" width="32.88671875" style="21" customWidth="1"/>
    <col min="773" max="773" width="5.88671875" style="21" customWidth="1"/>
    <col min="774" max="774" width="32.88671875" style="21" customWidth="1"/>
    <col min="775" max="775" width="5.88671875" style="21" customWidth="1"/>
    <col min="776" max="1017" width="8.88671875" style="21"/>
    <col min="1018" max="1018" width="5.88671875" style="21" customWidth="1"/>
    <col min="1019" max="1019" width="32.88671875" style="21" customWidth="1"/>
    <col min="1020" max="1020" width="5.88671875" style="21" customWidth="1"/>
    <col min="1021" max="1021" width="32.88671875" style="21" customWidth="1"/>
    <col min="1022" max="1027" width="8.88671875" style="21"/>
    <col min="1028" max="1028" width="32.88671875" style="21" customWidth="1"/>
    <col min="1029" max="1029" width="5.88671875" style="21" customWidth="1"/>
    <col min="1030" max="1030" width="32.88671875" style="21" customWidth="1"/>
    <col min="1031" max="1031" width="5.88671875" style="21" customWidth="1"/>
    <col min="1032" max="1273" width="8.88671875" style="21"/>
    <col min="1274" max="1274" width="5.88671875" style="21" customWidth="1"/>
    <col min="1275" max="1275" width="32.88671875" style="21" customWidth="1"/>
    <col min="1276" max="1276" width="5.88671875" style="21" customWidth="1"/>
    <col min="1277" max="1277" width="32.88671875" style="21" customWidth="1"/>
    <col min="1278" max="1283" width="8.88671875" style="21"/>
    <col min="1284" max="1284" width="32.88671875" style="21" customWidth="1"/>
    <col min="1285" max="1285" width="5.88671875" style="21" customWidth="1"/>
    <col min="1286" max="1286" width="32.88671875" style="21" customWidth="1"/>
    <col min="1287" max="1287" width="5.88671875" style="21" customWidth="1"/>
    <col min="1288" max="1529" width="8.88671875" style="21"/>
    <col min="1530" max="1530" width="5.88671875" style="21" customWidth="1"/>
    <col min="1531" max="1531" width="32.88671875" style="21" customWidth="1"/>
    <col min="1532" max="1532" width="5.88671875" style="21" customWidth="1"/>
    <col min="1533" max="1533" width="32.88671875" style="21" customWidth="1"/>
    <col min="1534" max="1539" width="8.88671875" style="21"/>
    <col min="1540" max="1540" width="32.88671875" style="21" customWidth="1"/>
    <col min="1541" max="1541" width="5.88671875" style="21" customWidth="1"/>
    <col min="1542" max="1542" width="32.88671875" style="21" customWidth="1"/>
    <col min="1543" max="1543" width="5.88671875" style="21" customWidth="1"/>
    <col min="1544" max="1785" width="8.88671875" style="21"/>
    <col min="1786" max="1786" width="5.88671875" style="21" customWidth="1"/>
    <col min="1787" max="1787" width="32.88671875" style="21" customWidth="1"/>
    <col min="1788" max="1788" width="5.88671875" style="21" customWidth="1"/>
    <col min="1789" max="1789" width="32.88671875" style="21" customWidth="1"/>
    <col min="1790" max="1795" width="8.88671875" style="21"/>
    <col min="1796" max="1796" width="32.88671875" style="21" customWidth="1"/>
    <col min="1797" max="1797" width="5.88671875" style="21" customWidth="1"/>
    <col min="1798" max="1798" width="32.88671875" style="21" customWidth="1"/>
    <col min="1799" max="1799" width="5.88671875" style="21" customWidth="1"/>
    <col min="1800" max="2041" width="8.88671875" style="21"/>
    <col min="2042" max="2042" width="5.88671875" style="21" customWidth="1"/>
    <col min="2043" max="2043" width="32.88671875" style="21" customWidth="1"/>
    <col min="2044" max="2044" width="5.88671875" style="21" customWidth="1"/>
    <col min="2045" max="2045" width="32.88671875" style="21" customWidth="1"/>
    <col min="2046" max="2051" width="8.88671875" style="21"/>
    <col min="2052" max="2052" width="32.88671875" style="21" customWidth="1"/>
    <col min="2053" max="2053" width="5.88671875" style="21" customWidth="1"/>
    <col min="2054" max="2054" width="32.88671875" style="21" customWidth="1"/>
    <col min="2055" max="2055" width="5.88671875" style="21" customWidth="1"/>
    <col min="2056" max="2297" width="8.88671875" style="21"/>
    <col min="2298" max="2298" width="5.88671875" style="21" customWidth="1"/>
    <col min="2299" max="2299" width="32.88671875" style="21" customWidth="1"/>
    <col min="2300" max="2300" width="5.88671875" style="21" customWidth="1"/>
    <col min="2301" max="2301" width="32.88671875" style="21" customWidth="1"/>
    <col min="2302" max="2307" width="8.88671875" style="21"/>
    <col min="2308" max="2308" width="32.88671875" style="21" customWidth="1"/>
    <col min="2309" max="2309" width="5.88671875" style="21" customWidth="1"/>
    <col min="2310" max="2310" width="32.88671875" style="21" customWidth="1"/>
    <col min="2311" max="2311" width="5.88671875" style="21" customWidth="1"/>
    <col min="2312" max="2553" width="8.88671875" style="21"/>
    <col min="2554" max="2554" width="5.88671875" style="21" customWidth="1"/>
    <col min="2555" max="2555" width="32.88671875" style="21" customWidth="1"/>
    <col min="2556" max="2556" width="5.88671875" style="21" customWidth="1"/>
    <col min="2557" max="2557" width="32.88671875" style="21" customWidth="1"/>
    <col min="2558" max="2563" width="8.88671875" style="21"/>
    <col min="2564" max="2564" width="32.88671875" style="21" customWidth="1"/>
    <col min="2565" max="2565" width="5.88671875" style="21" customWidth="1"/>
    <col min="2566" max="2566" width="32.88671875" style="21" customWidth="1"/>
    <col min="2567" max="2567" width="5.88671875" style="21" customWidth="1"/>
    <col min="2568" max="2809" width="8.88671875" style="21"/>
    <col min="2810" max="2810" width="5.88671875" style="21" customWidth="1"/>
    <col min="2811" max="2811" width="32.88671875" style="21" customWidth="1"/>
    <col min="2812" max="2812" width="5.88671875" style="21" customWidth="1"/>
    <col min="2813" max="2813" width="32.88671875" style="21" customWidth="1"/>
    <col min="2814" max="2819" width="8.88671875" style="21"/>
    <col min="2820" max="2820" width="32.88671875" style="21" customWidth="1"/>
    <col min="2821" max="2821" width="5.88671875" style="21" customWidth="1"/>
    <col min="2822" max="2822" width="32.88671875" style="21" customWidth="1"/>
    <col min="2823" max="2823" width="5.88671875" style="21" customWidth="1"/>
    <col min="2824" max="3065" width="8.88671875" style="21"/>
    <col min="3066" max="3066" width="5.88671875" style="21" customWidth="1"/>
    <col min="3067" max="3067" width="32.88671875" style="21" customWidth="1"/>
    <col min="3068" max="3068" width="5.88671875" style="21" customWidth="1"/>
    <col min="3069" max="3069" width="32.88671875" style="21" customWidth="1"/>
    <col min="3070" max="3075" width="8.88671875" style="21"/>
    <col min="3076" max="3076" width="32.88671875" style="21" customWidth="1"/>
    <col min="3077" max="3077" width="5.88671875" style="21" customWidth="1"/>
    <col min="3078" max="3078" width="32.88671875" style="21" customWidth="1"/>
    <col min="3079" max="3079" width="5.88671875" style="21" customWidth="1"/>
    <col min="3080" max="3321" width="8.88671875" style="21"/>
    <col min="3322" max="3322" width="5.88671875" style="21" customWidth="1"/>
    <col min="3323" max="3323" width="32.88671875" style="21" customWidth="1"/>
    <col min="3324" max="3324" width="5.88671875" style="21" customWidth="1"/>
    <col min="3325" max="3325" width="32.88671875" style="21" customWidth="1"/>
    <col min="3326" max="3331" width="8.88671875" style="21"/>
    <col min="3332" max="3332" width="32.88671875" style="21" customWidth="1"/>
    <col min="3333" max="3333" width="5.88671875" style="21" customWidth="1"/>
    <col min="3334" max="3334" width="32.88671875" style="21" customWidth="1"/>
    <col min="3335" max="3335" width="5.88671875" style="21" customWidth="1"/>
    <col min="3336" max="3577" width="8.88671875" style="21"/>
    <col min="3578" max="3578" width="5.88671875" style="21" customWidth="1"/>
    <col min="3579" max="3579" width="32.88671875" style="21" customWidth="1"/>
    <col min="3580" max="3580" width="5.88671875" style="21" customWidth="1"/>
    <col min="3581" max="3581" width="32.88671875" style="21" customWidth="1"/>
    <col min="3582" max="3587" width="8.88671875" style="21"/>
    <col min="3588" max="3588" width="32.88671875" style="21" customWidth="1"/>
    <col min="3589" max="3589" width="5.88671875" style="21" customWidth="1"/>
    <col min="3590" max="3590" width="32.88671875" style="21" customWidth="1"/>
    <col min="3591" max="3591" width="5.88671875" style="21" customWidth="1"/>
    <col min="3592" max="3833" width="8.88671875" style="21"/>
    <col min="3834" max="3834" width="5.88671875" style="21" customWidth="1"/>
    <col min="3835" max="3835" width="32.88671875" style="21" customWidth="1"/>
    <col min="3836" max="3836" width="5.88671875" style="21" customWidth="1"/>
    <col min="3837" max="3837" width="32.88671875" style="21" customWidth="1"/>
    <col min="3838" max="3843" width="8.88671875" style="21"/>
    <col min="3844" max="3844" width="32.88671875" style="21" customWidth="1"/>
    <col min="3845" max="3845" width="5.88671875" style="21" customWidth="1"/>
    <col min="3846" max="3846" width="32.88671875" style="21" customWidth="1"/>
    <col min="3847" max="3847" width="5.88671875" style="21" customWidth="1"/>
    <col min="3848" max="4089" width="8.88671875" style="21"/>
    <col min="4090" max="4090" width="5.88671875" style="21" customWidth="1"/>
    <col min="4091" max="4091" width="32.88671875" style="21" customWidth="1"/>
    <col min="4092" max="4092" width="5.88671875" style="21" customWidth="1"/>
    <col min="4093" max="4093" width="32.88671875" style="21" customWidth="1"/>
    <col min="4094" max="4099" width="8.88671875" style="21"/>
    <col min="4100" max="4100" width="32.88671875" style="21" customWidth="1"/>
    <col min="4101" max="4101" width="5.88671875" style="21" customWidth="1"/>
    <col min="4102" max="4102" width="32.88671875" style="21" customWidth="1"/>
    <col min="4103" max="4103" width="5.88671875" style="21" customWidth="1"/>
    <col min="4104" max="4345" width="8.88671875" style="21"/>
    <col min="4346" max="4346" width="5.88671875" style="21" customWidth="1"/>
    <col min="4347" max="4347" width="32.88671875" style="21" customWidth="1"/>
    <col min="4348" max="4348" width="5.88671875" style="21" customWidth="1"/>
    <col min="4349" max="4349" width="32.88671875" style="21" customWidth="1"/>
    <col min="4350" max="4355" width="8.88671875" style="21"/>
    <col min="4356" max="4356" width="32.88671875" style="21" customWidth="1"/>
    <col min="4357" max="4357" width="5.88671875" style="21" customWidth="1"/>
    <col min="4358" max="4358" width="32.88671875" style="21" customWidth="1"/>
    <col min="4359" max="4359" width="5.88671875" style="21" customWidth="1"/>
    <col min="4360" max="4601" width="8.88671875" style="21"/>
    <col min="4602" max="4602" width="5.88671875" style="21" customWidth="1"/>
    <col min="4603" max="4603" width="32.88671875" style="21" customWidth="1"/>
    <col min="4604" max="4604" width="5.88671875" style="21" customWidth="1"/>
    <col min="4605" max="4605" width="32.88671875" style="21" customWidth="1"/>
    <col min="4606" max="4611" width="8.88671875" style="21"/>
    <col min="4612" max="4612" width="32.88671875" style="21" customWidth="1"/>
    <col min="4613" max="4613" width="5.88671875" style="21" customWidth="1"/>
    <col min="4614" max="4614" width="32.88671875" style="21" customWidth="1"/>
    <col min="4615" max="4615" width="5.88671875" style="21" customWidth="1"/>
    <col min="4616" max="4857" width="8.88671875" style="21"/>
    <col min="4858" max="4858" width="5.88671875" style="21" customWidth="1"/>
    <col min="4859" max="4859" width="32.88671875" style="21" customWidth="1"/>
    <col min="4860" max="4860" width="5.88671875" style="21" customWidth="1"/>
    <col min="4861" max="4861" width="32.88671875" style="21" customWidth="1"/>
    <col min="4862" max="4867" width="8.88671875" style="21"/>
    <col min="4868" max="4868" width="32.88671875" style="21" customWidth="1"/>
    <col min="4869" max="4869" width="5.88671875" style="21" customWidth="1"/>
    <col min="4870" max="4870" width="32.88671875" style="21" customWidth="1"/>
    <col min="4871" max="4871" width="5.88671875" style="21" customWidth="1"/>
    <col min="4872" max="5113" width="8.88671875" style="21"/>
    <col min="5114" max="5114" width="5.88671875" style="21" customWidth="1"/>
    <col min="5115" max="5115" width="32.88671875" style="21" customWidth="1"/>
    <col min="5116" max="5116" width="5.88671875" style="21" customWidth="1"/>
    <col min="5117" max="5117" width="32.88671875" style="21" customWidth="1"/>
    <col min="5118" max="5123" width="8.88671875" style="21"/>
    <col min="5124" max="5124" width="32.88671875" style="21" customWidth="1"/>
    <col min="5125" max="5125" width="5.88671875" style="21" customWidth="1"/>
    <col min="5126" max="5126" width="32.88671875" style="21" customWidth="1"/>
    <col min="5127" max="5127" width="5.88671875" style="21" customWidth="1"/>
    <col min="5128" max="5369" width="8.88671875" style="21"/>
    <col min="5370" max="5370" width="5.88671875" style="21" customWidth="1"/>
    <col min="5371" max="5371" width="32.88671875" style="21" customWidth="1"/>
    <col min="5372" max="5372" width="5.88671875" style="21" customWidth="1"/>
    <col min="5373" max="5373" width="32.88671875" style="21" customWidth="1"/>
    <col min="5374" max="5379" width="8.88671875" style="21"/>
    <col min="5380" max="5380" width="32.88671875" style="21" customWidth="1"/>
    <col min="5381" max="5381" width="5.88671875" style="21" customWidth="1"/>
    <col min="5382" max="5382" width="32.88671875" style="21" customWidth="1"/>
    <col min="5383" max="5383" width="5.88671875" style="21" customWidth="1"/>
    <col min="5384" max="5625" width="8.88671875" style="21"/>
    <col min="5626" max="5626" width="5.88671875" style="21" customWidth="1"/>
    <col min="5627" max="5627" width="32.88671875" style="21" customWidth="1"/>
    <col min="5628" max="5628" width="5.88671875" style="21" customWidth="1"/>
    <col min="5629" max="5629" width="32.88671875" style="21" customWidth="1"/>
    <col min="5630" max="5635" width="8.88671875" style="21"/>
    <col min="5636" max="5636" width="32.88671875" style="21" customWidth="1"/>
    <col min="5637" max="5637" width="5.88671875" style="21" customWidth="1"/>
    <col min="5638" max="5638" width="32.88671875" style="21" customWidth="1"/>
    <col min="5639" max="5639" width="5.88671875" style="21" customWidth="1"/>
    <col min="5640" max="5881" width="8.88671875" style="21"/>
    <col min="5882" max="5882" width="5.88671875" style="21" customWidth="1"/>
    <col min="5883" max="5883" width="32.88671875" style="21" customWidth="1"/>
    <col min="5884" max="5884" width="5.88671875" style="21" customWidth="1"/>
    <col min="5885" max="5885" width="32.88671875" style="21" customWidth="1"/>
    <col min="5886" max="5891" width="8.88671875" style="21"/>
    <col min="5892" max="5892" width="32.88671875" style="21" customWidth="1"/>
    <col min="5893" max="5893" width="5.88671875" style="21" customWidth="1"/>
    <col min="5894" max="5894" width="32.88671875" style="21" customWidth="1"/>
    <col min="5895" max="5895" width="5.88671875" style="21" customWidth="1"/>
    <col min="5896" max="6137" width="8.88671875" style="21"/>
    <col min="6138" max="6138" width="5.88671875" style="21" customWidth="1"/>
    <col min="6139" max="6139" width="32.88671875" style="21" customWidth="1"/>
    <col min="6140" max="6140" width="5.88671875" style="21" customWidth="1"/>
    <col min="6141" max="6141" width="32.88671875" style="21" customWidth="1"/>
    <col min="6142" max="6147" width="8.88671875" style="21"/>
    <col min="6148" max="6148" width="32.88671875" style="21" customWidth="1"/>
    <col min="6149" max="6149" width="5.88671875" style="21" customWidth="1"/>
    <col min="6150" max="6150" width="32.88671875" style="21" customWidth="1"/>
    <col min="6151" max="6151" width="5.88671875" style="21" customWidth="1"/>
    <col min="6152" max="6393" width="8.88671875" style="21"/>
    <col min="6394" max="6394" width="5.88671875" style="21" customWidth="1"/>
    <col min="6395" max="6395" width="32.88671875" style="21" customWidth="1"/>
    <col min="6396" max="6396" width="5.88671875" style="21" customWidth="1"/>
    <col min="6397" max="6397" width="32.88671875" style="21" customWidth="1"/>
    <col min="6398" max="6403" width="8.88671875" style="21"/>
    <col min="6404" max="6404" width="32.88671875" style="21" customWidth="1"/>
    <col min="6405" max="6405" width="5.88671875" style="21" customWidth="1"/>
    <col min="6406" max="6406" width="32.88671875" style="21" customWidth="1"/>
    <col min="6407" max="6407" width="5.88671875" style="21" customWidth="1"/>
    <col min="6408" max="6649" width="8.88671875" style="21"/>
    <col min="6650" max="6650" width="5.88671875" style="21" customWidth="1"/>
    <col min="6651" max="6651" width="32.88671875" style="21" customWidth="1"/>
    <col min="6652" max="6652" width="5.88671875" style="21" customWidth="1"/>
    <col min="6653" max="6653" width="32.88671875" style="21" customWidth="1"/>
    <col min="6654" max="6659" width="8.88671875" style="21"/>
    <col min="6660" max="6660" width="32.88671875" style="21" customWidth="1"/>
    <col min="6661" max="6661" width="5.88671875" style="21" customWidth="1"/>
    <col min="6662" max="6662" width="32.88671875" style="21" customWidth="1"/>
    <col min="6663" max="6663" width="5.88671875" style="21" customWidth="1"/>
    <col min="6664" max="6905" width="8.88671875" style="21"/>
    <col min="6906" max="6906" width="5.88671875" style="21" customWidth="1"/>
    <col min="6907" max="6907" width="32.88671875" style="21" customWidth="1"/>
    <col min="6908" max="6908" width="5.88671875" style="21" customWidth="1"/>
    <col min="6909" max="6909" width="32.88671875" style="21" customWidth="1"/>
    <col min="6910" max="6915" width="8.88671875" style="21"/>
    <col min="6916" max="6916" width="32.88671875" style="21" customWidth="1"/>
    <col min="6917" max="6917" width="5.88671875" style="21" customWidth="1"/>
    <col min="6918" max="6918" width="32.88671875" style="21" customWidth="1"/>
    <col min="6919" max="6919" width="5.88671875" style="21" customWidth="1"/>
    <col min="6920" max="7161" width="8.88671875" style="21"/>
    <col min="7162" max="7162" width="5.88671875" style="21" customWidth="1"/>
    <col min="7163" max="7163" width="32.88671875" style="21" customWidth="1"/>
    <col min="7164" max="7164" width="5.88671875" style="21" customWidth="1"/>
    <col min="7165" max="7165" width="32.88671875" style="21" customWidth="1"/>
    <col min="7166" max="7171" width="8.88671875" style="21"/>
    <col min="7172" max="7172" width="32.88671875" style="21" customWidth="1"/>
    <col min="7173" max="7173" width="5.88671875" style="21" customWidth="1"/>
    <col min="7174" max="7174" width="32.88671875" style="21" customWidth="1"/>
    <col min="7175" max="7175" width="5.88671875" style="21" customWidth="1"/>
    <col min="7176" max="7417" width="8.88671875" style="21"/>
    <col min="7418" max="7418" width="5.88671875" style="21" customWidth="1"/>
    <col min="7419" max="7419" width="32.88671875" style="21" customWidth="1"/>
    <col min="7420" max="7420" width="5.88671875" style="21" customWidth="1"/>
    <col min="7421" max="7421" width="32.88671875" style="21" customWidth="1"/>
    <col min="7422" max="7427" width="8.88671875" style="21"/>
    <col min="7428" max="7428" width="32.88671875" style="21" customWidth="1"/>
    <col min="7429" max="7429" width="5.88671875" style="21" customWidth="1"/>
    <col min="7430" max="7430" width="32.88671875" style="21" customWidth="1"/>
    <col min="7431" max="7431" width="5.88671875" style="21" customWidth="1"/>
    <col min="7432" max="7673" width="8.88671875" style="21"/>
    <col min="7674" max="7674" width="5.88671875" style="21" customWidth="1"/>
    <col min="7675" max="7675" width="32.88671875" style="21" customWidth="1"/>
    <col min="7676" max="7676" width="5.88671875" style="21" customWidth="1"/>
    <col min="7677" max="7677" width="32.88671875" style="21" customWidth="1"/>
    <col min="7678" max="7683" width="8.88671875" style="21"/>
    <col min="7684" max="7684" width="32.88671875" style="21" customWidth="1"/>
    <col min="7685" max="7685" width="5.88671875" style="21" customWidth="1"/>
    <col min="7686" max="7686" width="32.88671875" style="21" customWidth="1"/>
    <col min="7687" max="7687" width="5.88671875" style="21" customWidth="1"/>
    <col min="7688" max="7929" width="8.88671875" style="21"/>
    <col min="7930" max="7930" width="5.88671875" style="21" customWidth="1"/>
    <col min="7931" max="7931" width="32.88671875" style="21" customWidth="1"/>
    <col min="7932" max="7932" width="5.88671875" style="21" customWidth="1"/>
    <col min="7933" max="7933" width="32.88671875" style="21" customWidth="1"/>
    <col min="7934" max="7939" width="8.88671875" style="21"/>
    <col min="7940" max="7940" width="32.88671875" style="21" customWidth="1"/>
    <col min="7941" max="7941" width="5.88671875" style="21" customWidth="1"/>
    <col min="7942" max="7942" width="32.88671875" style="21" customWidth="1"/>
    <col min="7943" max="7943" width="5.88671875" style="21" customWidth="1"/>
    <col min="7944" max="8185" width="8.88671875" style="21"/>
    <col min="8186" max="8186" width="5.88671875" style="21" customWidth="1"/>
    <col min="8187" max="8187" width="32.88671875" style="21" customWidth="1"/>
    <col min="8188" max="8188" width="5.88671875" style="21" customWidth="1"/>
    <col min="8189" max="8189" width="32.88671875" style="21" customWidth="1"/>
    <col min="8190" max="8195" width="8.88671875" style="21"/>
    <col min="8196" max="8196" width="32.88671875" style="21" customWidth="1"/>
    <col min="8197" max="8197" width="5.88671875" style="21" customWidth="1"/>
    <col min="8198" max="8198" width="32.88671875" style="21" customWidth="1"/>
    <col min="8199" max="8199" width="5.88671875" style="21" customWidth="1"/>
    <col min="8200" max="8441" width="8.88671875" style="21"/>
    <col min="8442" max="8442" width="5.88671875" style="21" customWidth="1"/>
    <col min="8443" max="8443" width="32.88671875" style="21" customWidth="1"/>
    <col min="8444" max="8444" width="5.88671875" style="21" customWidth="1"/>
    <col min="8445" max="8445" width="32.88671875" style="21" customWidth="1"/>
    <col min="8446" max="8451" width="8.88671875" style="21"/>
    <col min="8452" max="8452" width="32.88671875" style="21" customWidth="1"/>
    <col min="8453" max="8453" width="5.88671875" style="21" customWidth="1"/>
    <col min="8454" max="8454" width="32.88671875" style="21" customWidth="1"/>
    <col min="8455" max="8455" width="5.88671875" style="21" customWidth="1"/>
    <col min="8456" max="8697" width="8.88671875" style="21"/>
    <col min="8698" max="8698" width="5.88671875" style="21" customWidth="1"/>
    <col min="8699" max="8699" width="32.88671875" style="21" customWidth="1"/>
    <col min="8700" max="8700" width="5.88671875" style="21" customWidth="1"/>
    <col min="8701" max="8701" width="32.88671875" style="21" customWidth="1"/>
    <col min="8702" max="8707" width="8.88671875" style="21"/>
    <col min="8708" max="8708" width="32.88671875" style="21" customWidth="1"/>
    <col min="8709" max="8709" width="5.88671875" style="21" customWidth="1"/>
    <col min="8710" max="8710" width="32.88671875" style="21" customWidth="1"/>
    <col min="8711" max="8711" width="5.88671875" style="21" customWidth="1"/>
    <col min="8712" max="8953" width="8.88671875" style="21"/>
    <col min="8954" max="8954" width="5.88671875" style="21" customWidth="1"/>
    <col min="8955" max="8955" width="32.88671875" style="21" customWidth="1"/>
    <col min="8956" max="8956" width="5.88671875" style="21" customWidth="1"/>
    <col min="8957" max="8957" width="32.88671875" style="21" customWidth="1"/>
    <col min="8958" max="8963" width="8.88671875" style="21"/>
    <col min="8964" max="8964" width="32.88671875" style="21" customWidth="1"/>
    <col min="8965" max="8965" width="5.88671875" style="21" customWidth="1"/>
    <col min="8966" max="8966" width="32.88671875" style="21" customWidth="1"/>
    <col min="8967" max="8967" width="5.88671875" style="21" customWidth="1"/>
    <col min="8968" max="9209" width="8.88671875" style="21"/>
    <col min="9210" max="9210" width="5.88671875" style="21" customWidth="1"/>
    <col min="9211" max="9211" width="32.88671875" style="21" customWidth="1"/>
    <col min="9212" max="9212" width="5.88671875" style="21" customWidth="1"/>
    <col min="9213" max="9213" width="32.88671875" style="21" customWidth="1"/>
    <col min="9214" max="9219" width="8.88671875" style="21"/>
    <col min="9220" max="9220" width="32.88671875" style="21" customWidth="1"/>
    <col min="9221" max="9221" width="5.88671875" style="21" customWidth="1"/>
    <col min="9222" max="9222" width="32.88671875" style="21" customWidth="1"/>
    <col min="9223" max="9223" width="5.88671875" style="21" customWidth="1"/>
    <col min="9224" max="9465" width="8.88671875" style="21"/>
    <col min="9466" max="9466" width="5.88671875" style="21" customWidth="1"/>
    <col min="9467" max="9467" width="32.88671875" style="21" customWidth="1"/>
    <col min="9468" max="9468" width="5.88671875" style="21" customWidth="1"/>
    <col min="9469" max="9469" width="32.88671875" style="21" customWidth="1"/>
    <col min="9470" max="9475" width="8.88671875" style="21"/>
    <col min="9476" max="9476" width="32.88671875" style="21" customWidth="1"/>
    <col min="9477" max="9477" width="5.88671875" style="21" customWidth="1"/>
    <col min="9478" max="9478" width="32.88671875" style="21" customWidth="1"/>
    <col min="9479" max="9479" width="5.88671875" style="21" customWidth="1"/>
    <col min="9480" max="9721" width="8.88671875" style="21"/>
    <col min="9722" max="9722" width="5.88671875" style="21" customWidth="1"/>
    <col min="9723" max="9723" width="32.88671875" style="21" customWidth="1"/>
    <col min="9724" max="9724" width="5.88671875" style="21" customWidth="1"/>
    <col min="9725" max="9725" width="32.88671875" style="21" customWidth="1"/>
    <col min="9726" max="9731" width="8.88671875" style="21"/>
    <col min="9732" max="9732" width="32.88671875" style="21" customWidth="1"/>
    <col min="9733" max="9733" width="5.88671875" style="21" customWidth="1"/>
    <col min="9734" max="9734" width="32.88671875" style="21" customWidth="1"/>
    <col min="9735" max="9735" width="5.88671875" style="21" customWidth="1"/>
    <col min="9736" max="9977" width="8.88671875" style="21"/>
    <col min="9978" max="9978" width="5.88671875" style="21" customWidth="1"/>
    <col min="9979" max="9979" width="32.88671875" style="21" customWidth="1"/>
    <col min="9980" max="9980" width="5.88671875" style="21" customWidth="1"/>
    <col min="9981" max="9981" width="32.88671875" style="21" customWidth="1"/>
    <col min="9982" max="9987" width="8.88671875" style="21"/>
    <col min="9988" max="9988" width="32.88671875" style="21" customWidth="1"/>
    <col min="9989" max="9989" width="5.88671875" style="21" customWidth="1"/>
    <col min="9990" max="9990" width="32.88671875" style="21" customWidth="1"/>
    <col min="9991" max="9991" width="5.88671875" style="21" customWidth="1"/>
    <col min="9992" max="10233" width="8.88671875" style="21"/>
    <col min="10234" max="10234" width="5.88671875" style="21" customWidth="1"/>
    <col min="10235" max="10235" width="32.88671875" style="21" customWidth="1"/>
    <col min="10236" max="10236" width="5.88671875" style="21" customWidth="1"/>
    <col min="10237" max="10237" width="32.88671875" style="21" customWidth="1"/>
    <col min="10238" max="10243" width="8.88671875" style="21"/>
    <col min="10244" max="10244" width="32.88671875" style="21" customWidth="1"/>
    <col min="10245" max="10245" width="5.88671875" style="21" customWidth="1"/>
    <col min="10246" max="10246" width="32.88671875" style="21" customWidth="1"/>
    <col min="10247" max="10247" width="5.88671875" style="21" customWidth="1"/>
    <col min="10248" max="10489" width="8.88671875" style="21"/>
    <col min="10490" max="10490" width="5.88671875" style="21" customWidth="1"/>
    <col min="10491" max="10491" width="32.88671875" style="21" customWidth="1"/>
    <col min="10492" max="10492" width="5.88671875" style="21" customWidth="1"/>
    <col min="10493" max="10493" width="32.88671875" style="21" customWidth="1"/>
    <col min="10494" max="10499" width="8.88671875" style="21"/>
    <col min="10500" max="10500" width="32.88671875" style="21" customWidth="1"/>
    <col min="10501" max="10501" width="5.88671875" style="21" customWidth="1"/>
    <col min="10502" max="10502" width="32.88671875" style="21" customWidth="1"/>
    <col min="10503" max="10503" width="5.88671875" style="21" customWidth="1"/>
    <col min="10504" max="10745" width="8.88671875" style="21"/>
    <col min="10746" max="10746" width="5.88671875" style="21" customWidth="1"/>
    <col min="10747" max="10747" width="32.88671875" style="21" customWidth="1"/>
    <col min="10748" max="10748" width="5.88671875" style="21" customWidth="1"/>
    <col min="10749" max="10749" width="32.88671875" style="21" customWidth="1"/>
    <col min="10750" max="10755" width="8.88671875" style="21"/>
    <col min="10756" max="10756" width="32.88671875" style="21" customWidth="1"/>
    <col min="10757" max="10757" width="5.88671875" style="21" customWidth="1"/>
    <col min="10758" max="10758" width="32.88671875" style="21" customWidth="1"/>
    <col min="10759" max="10759" width="5.88671875" style="21" customWidth="1"/>
    <col min="10760" max="11001" width="8.88671875" style="21"/>
    <col min="11002" max="11002" width="5.88671875" style="21" customWidth="1"/>
    <col min="11003" max="11003" width="32.88671875" style="21" customWidth="1"/>
    <col min="11004" max="11004" width="5.88671875" style="21" customWidth="1"/>
    <col min="11005" max="11005" width="32.88671875" style="21" customWidth="1"/>
    <col min="11006" max="11011" width="8.88671875" style="21"/>
    <col min="11012" max="11012" width="32.88671875" style="21" customWidth="1"/>
    <col min="11013" max="11013" width="5.88671875" style="21" customWidth="1"/>
    <col min="11014" max="11014" width="32.88671875" style="21" customWidth="1"/>
    <col min="11015" max="11015" width="5.88671875" style="21" customWidth="1"/>
    <col min="11016" max="11257" width="8.88671875" style="21"/>
    <col min="11258" max="11258" width="5.88671875" style="21" customWidth="1"/>
    <col min="11259" max="11259" width="32.88671875" style="21" customWidth="1"/>
    <col min="11260" max="11260" width="5.88671875" style="21" customWidth="1"/>
    <col min="11261" max="11261" width="32.88671875" style="21" customWidth="1"/>
    <col min="11262" max="11267" width="8.88671875" style="21"/>
    <col min="11268" max="11268" width="32.88671875" style="21" customWidth="1"/>
    <col min="11269" max="11269" width="5.88671875" style="21" customWidth="1"/>
    <col min="11270" max="11270" width="32.88671875" style="21" customWidth="1"/>
    <col min="11271" max="11271" width="5.88671875" style="21" customWidth="1"/>
    <col min="11272" max="11513" width="8.88671875" style="21"/>
    <col min="11514" max="11514" width="5.88671875" style="21" customWidth="1"/>
    <col min="11515" max="11515" width="32.88671875" style="21" customWidth="1"/>
    <col min="11516" max="11516" width="5.88671875" style="21" customWidth="1"/>
    <col min="11517" max="11517" width="32.88671875" style="21" customWidth="1"/>
    <col min="11518" max="11523" width="8.88671875" style="21"/>
    <col min="11524" max="11524" width="32.88671875" style="21" customWidth="1"/>
    <col min="11525" max="11525" width="5.88671875" style="21" customWidth="1"/>
    <col min="11526" max="11526" width="32.88671875" style="21" customWidth="1"/>
    <col min="11527" max="11527" width="5.88671875" style="21" customWidth="1"/>
    <col min="11528" max="11769" width="8.88671875" style="21"/>
    <col min="11770" max="11770" width="5.88671875" style="21" customWidth="1"/>
    <col min="11771" max="11771" width="32.88671875" style="21" customWidth="1"/>
    <col min="11772" max="11772" width="5.88671875" style="21" customWidth="1"/>
    <col min="11773" max="11773" width="32.88671875" style="21" customWidth="1"/>
    <col min="11774" max="11779" width="8.88671875" style="21"/>
    <col min="11780" max="11780" width="32.88671875" style="21" customWidth="1"/>
    <col min="11781" max="11781" width="5.88671875" style="21" customWidth="1"/>
    <col min="11782" max="11782" width="32.88671875" style="21" customWidth="1"/>
    <col min="11783" max="11783" width="5.88671875" style="21" customWidth="1"/>
    <col min="11784" max="12025" width="8.88671875" style="21"/>
    <col min="12026" max="12026" width="5.88671875" style="21" customWidth="1"/>
    <col min="12027" max="12027" width="32.88671875" style="21" customWidth="1"/>
    <col min="12028" max="12028" width="5.88671875" style="21" customWidth="1"/>
    <col min="12029" max="12029" width="32.88671875" style="21" customWidth="1"/>
    <col min="12030" max="12035" width="8.88671875" style="21"/>
    <col min="12036" max="12036" width="32.88671875" style="21" customWidth="1"/>
    <col min="12037" max="12037" width="5.88671875" style="21" customWidth="1"/>
    <col min="12038" max="12038" width="32.88671875" style="21" customWidth="1"/>
    <col min="12039" max="12039" width="5.88671875" style="21" customWidth="1"/>
    <col min="12040" max="12281" width="8.88671875" style="21"/>
    <col min="12282" max="12282" width="5.88671875" style="21" customWidth="1"/>
    <col min="12283" max="12283" width="32.88671875" style="21" customWidth="1"/>
    <col min="12284" max="12284" width="5.88671875" style="21" customWidth="1"/>
    <col min="12285" max="12285" width="32.88671875" style="21" customWidth="1"/>
    <col min="12286" max="12291" width="8.88671875" style="21"/>
    <col min="12292" max="12292" width="32.88671875" style="21" customWidth="1"/>
    <col min="12293" max="12293" width="5.88671875" style="21" customWidth="1"/>
    <col min="12294" max="12294" width="32.88671875" style="21" customWidth="1"/>
    <col min="12295" max="12295" width="5.88671875" style="21" customWidth="1"/>
    <col min="12296" max="12537" width="8.88671875" style="21"/>
    <col min="12538" max="12538" width="5.88671875" style="21" customWidth="1"/>
    <col min="12539" max="12539" width="32.88671875" style="21" customWidth="1"/>
    <col min="12540" max="12540" width="5.88671875" style="21" customWidth="1"/>
    <col min="12541" max="12541" width="32.88671875" style="21" customWidth="1"/>
    <col min="12542" max="12547" width="8.88671875" style="21"/>
    <col min="12548" max="12548" width="32.88671875" style="21" customWidth="1"/>
    <col min="12549" max="12549" width="5.88671875" style="21" customWidth="1"/>
    <col min="12550" max="12550" width="32.88671875" style="21" customWidth="1"/>
    <col min="12551" max="12551" width="5.88671875" style="21" customWidth="1"/>
    <col min="12552" max="12793" width="8.88671875" style="21"/>
    <col min="12794" max="12794" width="5.88671875" style="21" customWidth="1"/>
    <col min="12795" max="12795" width="32.88671875" style="21" customWidth="1"/>
    <col min="12796" max="12796" width="5.88671875" style="21" customWidth="1"/>
    <col min="12797" max="12797" width="32.88671875" style="21" customWidth="1"/>
    <col min="12798" max="12803" width="8.88671875" style="21"/>
    <col min="12804" max="12804" width="32.88671875" style="21" customWidth="1"/>
    <col min="12805" max="12805" width="5.88671875" style="21" customWidth="1"/>
    <col min="12806" max="12806" width="32.88671875" style="21" customWidth="1"/>
    <col min="12807" max="12807" width="5.88671875" style="21" customWidth="1"/>
    <col min="12808" max="13049" width="8.88671875" style="21"/>
    <col min="13050" max="13050" width="5.88671875" style="21" customWidth="1"/>
    <col min="13051" max="13051" width="32.88671875" style="21" customWidth="1"/>
    <col min="13052" max="13052" width="5.88671875" style="21" customWidth="1"/>
    <col min="13053" max="13053" width="32.88671875" style="21" customWidth="1"/>
    <col min="13054" max="13059" width="8.88671875" style="21"/>
    <col min="13060" max="13060" width="32.88671875" style="21" customWidth="1"/>
    <col min="13061" max="13061" width="5.88671875" style="21" customWidth="1"/>
    <col min="13062" max="13062" width="32.88671875" style="21" customWidth="1"/>
    <col min="13063" max="13063" width="5.88671875" style="21" customWidth="1"/>
    <col min="13064" max="13305" width="8.88671875" style="21"/>
    <col min="13306" max="13306" width="5.88671875" style="21" customWidth="1"/>
    <col min="13307" max="13307" width="32.88671875" style="21" customWidth="1"/>
    <col min="13308" max="13308" width="5.88671875" style="21" customWidth="1"/>
    <col min="13309" max="13309" width="32.88671875" style="21" customWidth="1"/>
    <col min="13310" max="13315" width="8.88671875" style="21"/>
    <col min="13316" max="13316" width="32.88671875" style="21" customWidth="1"/>
    <col min="13317" max="13317" width="5.88671875" style="21" customWidth="1"/>
    <col min="13318" max="13318" width="32.88671875" style="21" customWidth="1"/>
    <col min="13319" max="13319" width="5.88671875" style="21" customWidth="1"/>
    <col min="13320" max="13561" width="8.88671875" style="21"/>
    <col min="13562" max="13562" width="5.88671875" style="21" customWidth="1"/>
    <col min="13563" max="13563" width="32.88671875" style="21" customWidth="1"/>
    <col min="13564" max="13564" width="5.88671875" style="21" customWidth="1"/>
    <col min="13565" max="13565" width="32.88671875" style="21" customWidth="1"/>
    <col min="13566" max="13571" width="8.88671875" style="21"/>
    <col min="13572" max="13572" width="32.88671875" style="21" customWidth="1"/>
    <col min="13573" max="13573" width="5.88671875" style="21" customWidth="1"/>
    <col min="13574" max="13574" width="32.88671875" style="21" customWidth="1"/>
    <col min="13575" max="13575" width="5.88671875" style="21" customWidth="1"/>
    <col min="13576" max="13817" width="8.88671875" style="21"/>
    <col min="13818" max="13818" width="5.88671875" style="21" customWidth="1"/>
    <col min="13819" max="13819" width="32.88671875" style="21" customWidth="1"/>
    <col min="13820" max="13820" width="5.88671875" style="21" customWidth="1"/>
    <col min="13821" max="13821" width="32.88671875" style="21" customWidth="1"/>
    <col min="13822" max="13827" width="8.88671875" style="21"/>
    <col min="13828" max="13828" width="32.88671875" style="21" customWidth="1"/>
    <col min="13829" max="13829" width="5.88671875" style="21" customWidth="1"/>
    <col min="13830" max="13830" width="32.88671875" style="21" customWidth="1"/>
    <col min="13831" max="13831" width="5.88671875" style="21" customWidth="1"/>
    <col min="13832" max="14073" width="8.88671875" style="21"/>
    <col min="14074" max="14074" width="5.88671875" style="21" customWidth="1"/>
    <col min="14075" max="14075" width="32.88671875" style="21" customWidth="1"/>
    <col min="14076" max="14076" width="5.88671875" style="21" customWidth="1"/>
    <col min="14077" max="14077" width="32.88671875" style="21" customWidth="1"/>
    <col min="14078" max="14083" width="8.88671875" style="21"/>
    <col min="14084" max="14084" width="32.88671875" style="21" customWidth="1"/>
    <col min="14085" max="14085" width="5.88671875" style="21" customWidth="1"/>
    <col min="14086" max="14086" width="32.88671875" style="21" customWidth="1"/>
    <col min="14087" max="14087" width="5.88671875" style="21" customWidth="1"/>
    <col min="14088" max="14329" width="8.88671875" style="21"/>
    <col min="14330" max="14330" width="5.88671875" style="21" customWidth="1"/>
    <col min="14331" max="14331" width="32.88671875" style="21" customWidth="1"/>
    <col min="14332" max="14332" width="5.88671875" style="21" customWidth="1"/>
    <col min="14333" max="14333" width="32.88671875" style="21" customWidth="1"/>
    <col min="14334" max="14339" width="8.88671875" style="21"/>
    <col min="14340" max="14340" width="32.88671875" style="21" customWidth="1"/>
    <col min="14341" max="14341" width="5.88671875" style="21" customWidth="1"/>
    <col min="14342" max="14342" width="32.88671875" style="21" customWidth="1"/>
    <col min="14343" max="14343" width="5.88671875" style="21" customWidth="1"/>
    <col min="14344" max="14585" width="8.88671875" style="21"/>
    <col min="14586" max="14586" width="5.88671875" style="21" customWidth="1"/>
    <col min="14587" max="14587" width="32.88671875" style="21" customWidth="1"/>
    <col min="14588" max="14588" width="5.88671875" style="21" customWidth="1"/>
    <col min="14589" max="14589" width="32.88671875" style="21" customWidth="1"/>
    <col min="14590" max="14595" width="8.88671875" style="21"/>
    <col min="14596" max="14596" width="32.88671875" style="21" customWidth="1"/>
    <col min="14597" max="14597" width="5.88671875" style="21" customWidth="1"/>
    <col min="14598" max="14598" width="32.88671875" style="21" customWidth="1"/>
    <col min="14599" max="14599" width="5.88671875" style="21" customWidth="1"/>
    <col min="14600" max="14841" width="8.88671875" style="21"/>
    <col min="14842" max="14842" width="5.88671875" style="21" customWidth="1"/>
    <col min="14843" max="14843" width="32.88671875" style="21" customWidth="1"/>
    <col min="14844" max="14844" width="5.88671875" style="21" customWidth="1"/>
    <col min="14845" max="14845" width="32.88671875" style="21" customWidth="1"/>
    <col min="14846" max="14851" width="8.88671875" style="21"/>
    <col min="14852" max="14852" width="32.88671875" style="21" customWidth="1"/>
    <col min="14853" max="14853" width="5.88671875" style="21" customWidth="1"/>
    <col min="14854" max="14854" width="32.88671875" style="21" customWidth="1"/>
    <col min="14855" max="14855" width="5.88671875" style="21" customWidth="1"/>
    <col min="14856" max="15097" width="8.88671875" style="21"/>
    <col min="15098" max="15098" width="5.88671875" style="21" customWidth="1"/>
    <col min="15099" max="15099" width="32.88671875" style="21" customWidth="1"/>
    <col min="15100" max="15100" width="5.88671875" style="21" customWidth="1"/>
    <col min="15101" max="15101" width="32.88671875" style="21" customWidth="1"/>
    <col min="15102" max="15107" width="8.88671875" style="21"/>
    <col min="15108" max="15108" width="32.88671875" style="21" customWidth="1"/>
    <col min="15109" max="15109" width="5.88671875" style="21" customWidth="1"/>
    <col min="15110" max="15110" width="32.88671875" style="21" customWidth="1"/>
    <col min="15111" max="15111" width="5.88671875" style="21" customWidth="1"/>
    <col min="15112" max="15353" width="8.88671875" style="21"/>
    <col min="15354" max="15354" width="5.88671875" style="21" customWidth="1"/>
    <col min="15355" max="15355" width="32.88671875" style="21" customWidth="1"/>
    <col min="15356" max="15356" width="5.88671875" style="21" customWidth="1"/>
    <col min="15357" max="15357" width="32.88671875" style="21" customWidth="1"/>
    <col min="15358" max="15363" width="8.88671875" style="21"/>
    <col min="15364" max="15364" width="32.88671875" style="21" customWidth="1"/>
    <col min="15365" max="15365" width="5.88671875" style="21" customWidth="1"/>
    <col min="15366" max="15366" width="32.88671875" style="21" customWidth="1"/>
    <col min="15367" max="15367" width="5.88671875" style="21" customWidth="1"/>
    <col min="15368" max="15609" width="8.88671875" style="21"/>
    <col min="15610" max="15610" width="5.88671875" style="21" customWidth="1"/>
    <col min="15611" max="15611" width="32.88671875" style="21" customWidth="1"/>
    <col min="15612" max="15612" width="5.88671875" style="21" customWidth="1"/>
    <col min="15613" max="15613" width="32.88671875" style="21" customWidth="1"/>
    <col min="15614" max="15619" width="8.88671875" style="21"/>
    <col min="15620" max="15620" width="32.88671875" style="21" customWidth="1"/>
    <col min="15621" max="15621" width="5.88671875" style="21" customWidth="1"/>
    <col min="15622" max="15622" width="32.88671875" style="21" customWidth="1"/>
    <col min="15623" max="15623" width="5.88671875" style="21" customWidth="1"/>
    <col min="15624" max="15865" width="8.88671875" style="21"/>
    <col min="15866" max="15866" width="5.88671875" style="21" customWidth="1"/>
    <col min="15867" max="15867" width="32.88671875" style="21" customWidth="1"/>
    <col min="15868" max="15868" width="5.88671875" style="21" customWidth="1"/>
    <col min="15869" max="15869" width="32.88671875" style="21" customWidth="1"/>
    <col min="15870" max="15875" width="8.88671875" style="21"/>
    <col min="15876" max="15876" width="32.88671875" style="21" customWidth="1"/>
    <col min="15877" max="15877" width="5.88671875" style="21" customWidth="1"/>
    <col min="15878" max="15878" width="32.88671875" style="21" customWidth="1"/>
    <col min="15879" max="15879" width="5.88671875" style="21" customWidth="1"/>
    <col min="15880" max="16121" width="8.88671875" style="21"/>
    <col min="16122" max="16122" width="5.88671875" style="21" customWidth="1"/>
    <col min="16123" max="16123" width="32.88671875" style="21" customWidth="1"/>
    <col min="16124" max="16124" width="5.88671875" style="21" customWidth="1"/>
    <col min="16125" max="16125" width="32.88671875" style="21" customWidth="1"/>
    <col min="16126" max="16131" width="8.88671875" style="21"/>
    <col min="16132" max="16132" width="32.88671875" style="21" customWidth="1"/>
    <col min="16133" max="16133" width="5.88671875" style="21" customWidth="1"/>
    <col min="16134" max="16134" width="32.88671875" style="21" customWidth="1"/>
    <col min="16135" max="16135" width="5.88671875" style="21" customWidth="1"/>
    <col min="16136" max="16384" width="8.88671875" style="21"/>
  </cols>
  <sheetData>
    <row r="1" spans="1:15" s="2" customFormat="1" ht="58.2" customHeight="1" x14ac:dyDescent="0.5">
      <c r="N1" s="3"/>
      <c r="O1" s="3"/>
    </row>
    <row r="2" spans="1:15" s="33" customFormat="1" ht="26.4" x14ac:dyDescent="0.5">
      <c r="A2" s="110" t="s">
        <v>2554</v>
      </c>
      <c r="B2" s="15"/>
      <c r="C2" s="15"/>
      <c r="D2" s="15"/>
      <c r="E2" s="15"/>
      <c r="F2" s="15"/>
      <c r="G2" s="15"/>
      <c r="H2" s="15"/>
      <c r="I2" s="15"/>
    </row>
    <row r="3" spans="1:15" s="33" customFormat="1" ht="26.4" x14ac:dyDescent="0.5">
      <c r="A3" s="111" t="s">
        <v>2553</v>
      </c>
      <c r="B3" s="5"/>
      <c r="C3" s="5"/>
      <c r="D3" s="5"/>
      <c r="E3" s="5"/>
      <c r="F3" s="5"/>
      <c r="G3" s="5"/>
      <c r="H3" s="5"/>
      <c r="I3" s="5"/>
    </row>
    <row r="4" spans="1:15" s="39" customFormat="1" ht="36" customHeight="1" x14ac:dyDescent="0.5">
      <c r="A4" s="101" t="s">
        <v>0</v>
      </c>
      <c r="B4" s="602" t="s">
        <v>1</v>
      </c>
      <c r="C4" s="602" t="s">
        <v>217</v>
      </c>
      <c r="D4" s="602" t="s">
        <v>496</v>
      </c>
      <c r="E4" s="599" t="s">
        <v>494</v>
      </c>
      <c r="F4" s="600"/>
      <c r="G4" s="602" t="s">
        <v>497</v>
      </c>
      <c r="H4" s="599" t="s">
        <v>494</v>
      </c>
      <c r="I4" s="600"/>
    </row>
    <row r="5" spans="1:15" s="39" customFormat="1" ht="36" customHeight="1" x14ac:dyDescent="0.5">
      <c r="A5" s="101" t="s">
        <v>230</v>
      </c>
      <c r="B5" s="602"/>
      <c r="C5" s="602"/>
      <c r="D5" s="602"/>
      <c r="E5" s="86" t="s">
        <v>2370</v>
      </c>
      <c r="F5" s="101" t="s">
        <v>495</v>
      </c>
      <c r="G5" s="602"/>
      <c r="H5" s="86" t="s">
        <v>2370</v>
      </c>
      <c r="I5" s="101" t="s">
        <v>495</v>
      </c>
    </row>
    <row r="6" spans="1:15" ht="18.600000000000001" hidden="1" customHeight="1" outlineLevel="2" x14ac:dyDescent="0.5">
      <c r="A6" s="104">
        <v>2017</v>
      </c>
      <c r="B6" s="105" t="s">
        <v>2</v>
      </c>
      <c r="C6" s="106" t="s">
        <v>218</v>
      </c>
      <c r="D6" s="102">
        <v>42160.952136</v>
      </c>
      <c r="E6" s="16">
        <v>1.4370380899345614</v>
      </c>
      <c r="F6" s="17">
        <v>0.9577005614113121</v>
      </c>
      <c r="G6" s="102">
        <v>6724.2962290000005</v>
      </c>
      <c r="H6" s="16">
        <v>48.568976663195059</v>
      </c>
      <c r="I6" s="17">
        <v>6.9326575090598253</v>
      </c>
      <c r="N6" s="21"/>
      <c r="O6" s="21"/>
    </row>
    <row r="7" spans="1:15" ht="18.600000000000001" hidden="1" customHeight="1" outlineLevel="2" x14ac:dyDescent="0.5">
      <c r="A7" s="107">
        <v>2017</v>
      </c>
      <c r="B7" s="108" t="s">
        <v>4</v>
      </c>
      <c r="C7" s="109" t="s">
        <v>219</v>
      </c>
      <c r="D7" s="103">
        <v>39305.725935000002</v>
      </c>
      <c r="E7" s="18">
        <v>-6.772205219155869</v>
      </c>
      <c r="F7" s="19">
        <v>-2.7867988197374682</v>
      </c>
      <c r="G7" s="103">
        <v>5193.2838970000003</v>
      </c>
      <c r="H7" s="18">
        <v>-22.768365340556741</v>
      </c>
      <c r="I7" s="19">
        <v>-21.739787472364736</v>
      </c>
      <c r="N7" s="21"/>
      <c r="O7" s="21"/>
    </row>
    <row r="8" spans="1:15" ht="18.600000000000001" hidden="1" customHeight="1" outlineLevel="2" x14ac:dyDescent="0.5">
      <c r="A8" s="104">
        <v>2017</v>
      </c>
      <c r="B8" s="105" t="s">
        <v>5</v>
      </c>
      <c r="C8" s="106" t="s">
        <v>220</v>
      </c>
      <c r="D8" s="102">
        <v>42091.427282999997</v>
      </c>
      <c r="E8" s="16">
        <v>7.0872659942897931</v>
      </c>
      <c r="F8" s="17">
        <v>-2.1090823272389314</v>
      </c>
      <c r="G8" s="102">
        <v>6296.5306119999996</v>
      </c>
      <c r="H8" s="16">
        <v>21.24372048362908</v>
      </c>
      <c r="I8" s="17">
        <v>-17.546028525590927</v>
      </c>
      <c r="N8" s="21"/>
      <c r="O8" s="21"/>
    </row>
    <row r="9" spans="1:15" ht="18.600000000000001" hidden="1" customHeight="1" outlineLevel="1" x14ac:dyDescent="0.5">
      <c r="A9" s="273">
        <v>2017</v>
      </c>
      <c r="B9" s="274" t="s">
        <v>2362</v>
      </c>
      <c r="C9" s="289" t="s">
        <v>2363</v>
      </c>
      <c r="D9" s="295">
        <v>123558.105354</v>
      </c>
      <c r="E9" s="283">
        <v>-2.783467869126599</v>
      </c>
      <c r="F9" s="286">
        <v>-1.3049548326837024</v>
      </c>
      <c r="G9" s="295">
        <v>18214.110737999999</v>
      </c>
      <c r="H9" s="283">
        <v>16.661544599055645</v>
      </c>
      <c r="I9" s="286">
        <v>-11.412914381224526</v>
      </c>
      <c r="N9" s="21"/>
      <c r="O9" s="21"/>
    </row>
    <row r="10" spans="1:15" ht="18.600000000000001" hidden="1" customHeight="1" outlineLevel="2" x14ac:dyDescent="0.5">
      <c r="A10" s="107">
        <v>2017</v>
      </c>
      <c r="B10" s="108" t="s">
        <v>6</v>
      </c>
      <c r="C10" s="109" t="s">
        <v>221</v>
      </c>
      <c r="D10" s="103">
        <v>40551.054314000001</v>
      </c>
      <c r="E10" s="18">
        <v>-3.65958834953104</v>
      </c>
      <c r="F10" s="19">
        <v>1.6175646408886246</v>
      </c>
      <c r="G10" s="103">
        <v>7120.7974709999999</v>
      </c>
      <c r="H10" s="18">
        <v>13.09080999986092</v>
      </c>
      <c r="I10" s="19">
        <v>15.344028288407042</v>
      </c>
      <c r="N10" s="21"/>
      <c r="O10" s="21"/>
    </row>
    <row r="11" spans="1:15" ht="18.600000000000001" hidden="1" customHeight="1" outlineLevel="2" x14ac:dyDescent="0.5">
      <c r="A11" s="104">
        <v>2017</v>
      </c>
      <c r="B11" s="105" t="s">
        <v>7</v>
      </c>
      <c r="C11" s="106" t="s">
        <v>222</v>
      </c>
      <c r="D11" s="102">
        <v>39010.005645000005</v>
      </c>
      <c r="E11" s="16">
        <v>-3.8002678230439013</v>
      </c>
      <c r="F11" s="17">
        <v>-10.889106487882504</v>
      </c>
      <c r="G11" s="102">
        <v>7658.0298779999994</v>
      </c>
      <c r="H11" s="16">
        <v>7.5445539518280036</v>
      </c>
      <c r="I11" s="17">
        <v>1.7962569621409408</v>
      </c>
      <c r="N11" s="21"/>
      <c r="O11" s="21"/>
    </row>
    <row r="12" spans="1:15" ht="18.600000000000001" hidden="1" customHeight="1" outlineLevel="2" x14ac:dyDescent="0.5">
      <c r="A12" s="107">
        <v>2017</v>
      </c>
      <c r="B12" s="108" t="s">
        <v>8</v>
      </c>
      <c r="C12" s="109" t="s">
        <v>223</v>
      </c>
      <c r="D12" s="103">
        <v>39336.081232000004</v>
      </c>
      <c r="E12" s="18">
        <v>0.83587680034542533</v>
      </c>
      <c r="F12" s="19">
        <v>-1.8342895576229146</v>
      </c>
      <c r="G12" s="103">
        <v>6393.7875839999997</v>
      </c>
      <c r="H12" s="18">
        <v>-16.508714566809367</v>
      </c>
      <c r="I12" s="19">
        <v>-7.7613343843079612</v>
      </c>
      <c r="N12" s="21"/>
      <c r="O12" s="21"/>
    </row>
    <row r="13" spans="1:15" ht="18.600000000000001" hidden="1" customHeight="1" outlineLevel="1" x14ac:dyDescent="0.5">
      <c r="A13" s="273">
        <v>2017</v>
      </c>
      <c r="B13" s="274" t="s">
        <v>2367</v>
      </c>
      <c r="C13" s="289" t="s">
        <v>2364</v>
      </c>
      <c r="D13" s="295">
        <v>118897.141191</v>
      </c>
      <c r="E13" s="283">
        <v>-3.7722852334503787</v>
      </c>
      <c r="F13" s="286">
        <v>-3.9242803983483232</v>
      </c>
      <c r="G13" s="295">
        <v>21172.614932999997</v>
      </c>
      <c r="H13" s="283">
        <v>16.242924167731587</v>
      </c>
      <c r="I13" s="286">
        <v>2.6391015357647429</v>
      </c>
      <c r="N13" s="21"/>
      <c r="O13" s="21"/>
    </row>
    <row r="14" spans="1:15" ht="18.600000000000001" hidden="1" customHeight="1" outlineLevel="2" x14ac:dyDescent="0.5">
      <c r="A14" s="104">
        <v>2017</v>
      </c>
      <c r="B14" s="105" t="s">
        <v>9</v>
      </c>
      <c r="C14" s="106" t="s">
        <v>224</v>
      </c>
      <c r="D14" s="102">
        <v>40760.433336999995</v>
      </c>
      <c r="E14" s="16">
        <v>3.6209811968795691</v>
      </c>
      <c r="F14" s="17">
        <v>-2.4966223540297205</v>
      </c>
      <c r="G14" s="102">
        <v>6407.5679149999996</v>
      </c>
      <c r="H14" s="16">
        <v>0.21552688166375233</v>
      </c>
      <c r="I14" s="17">
        <v>-9.5536189597683059</v>
      </c>
      <c r="N14" s="21"/>
      <c r="O14" s="21"/>
    </row>
    <row r="15" spans="1:15" ht="18.600000000000001" hidden="1" customHeight="1" outlineLevel="2" x14ac:dyDescent="0.5">
      <c r="A15" s="107">
        <v>2017</v>
      </c>
      <c r="B15" s="108" t="s">
        <v>10</v>
      </c>
      <c r="C15" s="109" t="s">
        <v>225</v>
      </c>
      <c r="D15" s="103">
        <v>40755.590508000001</v>
      </c>
      <c r="E15" s="18">
        <v>-1.1881200967500671E-2</v>
      </c>
      <c r="F15" s="19">
        <v>-2.0998002483451961</v>
      </c>
      <c r="G15" s="103">
        <v>6466.7132019999999</v>
      </c>
      <c r="H15" s="18">
        <v>0.92305361073961034</v>
      </c>
      <c r="I15" s="19">
        <v>-13.883552237386764</v>
      </c>
      <c r="N15" s="21"/>
      <c r="O15" s="21"/>
    </row>
    <row r="16" spans="1:15" ht="18.600000000000001" hidden="1" customHeight="1" outlineLevel="2" x14ac:dyDescent="0.5">
      <c r="A16" s="104">
        <v>2017</v>
      </c>
      <c r="B16" s="105" t="s">
        <v>11</v>
      </c>
      <c r="C16" s="106" t="s">
        <v>226</v>
      </c>
      <c r="D16" s="102">
        <v>37212.358417999996</v>
      </c>
      <c r="E16" s="16">
        <v>-8.693855360295899</v>
      </c>
      <c r="F16" s="17">
        <v>-8.7977464987041394</v>
      </c>
      <c r="G16" s="102">
        <v>6048.9017199999998</v>
      </c>
      <c r="H16" s="16">
        <v>-6.4609558047321602</v>
      </c>
      <c r="I16" s="17">
        <v>13.356711272662602</v>
      </c>
      <c r="N16" s="21"/>
      <c r="O16" s="21"/>
    </row>
    <row r="17" spans="1:15" ht="18.600000000000001" hidden="1" customHeight="1" outlineLevel="1" x14ac:dyDescent="0.5">
      <c r="A17" s="273">
        <v>2017</v>
      </c>
      <c r="B17" s="274" t="s">
        <v>2368</v>
      </c>
      <c r="C17" s="289" t="s">
        <v>2365</v>
      </c>
      <c r="D17" s="295">
        <v>118728.38226299998</v>
      </c>
      <c r="E17" s="283">
        <v>-0.14193690976045392</v>
      </c>
      <c r="F17" s="286">
        <v>-4.4330918120876301</v>
      </c>
      <c r="G17" s="295">
        <v>18923.182837</v>
      </c>
      <c r="H17" s="283">
        <v>-10.624252616496577</v>
      </c>
      <c r="I17" s="286">
        <v>-5.0508829722425101</v>
      </c>
      <c r="N17" s="21"/>
      <c r="O17" s="21"/>
    </row>
    <row r="18" spans="1:15" ht="18.600000000000001" hidden="1" customHeight="1" outlineLevel="2" x14ac:dyDescent="0.5">
      <c r="A18" s="107">
        <v>2017</v>
      </c>
      <c r="B18" s="108" t="s">
        <v>12</v>
      </c>
      <c r="C18" s="109" t="s">
        <v>227</v>
      </c>
      <c r="D18" s="103">
        <v>41915.535435000005</v>
      </c>
      <c r="E18" s="18">
        <v>12.638750181243651</v>
      </c>
      <c r="F18" s="19">
        <v>-4.124991400048394</v>
      </c>
      <c r="G18" s="103">
        <v>6414.0893340000002</v>
      </c>
      <c r="H18" s="18">
        <v>6.0372548754189514</v>
      </c>
      <c r="I18" s="19">
        <v>10.113532842882989</v>
      </c>
      <c r="N18" s="21"/>
      <c r="O18" s="21"/>
    </row>
    <row r="19" spans="1:15" ht="18.600000000000001" hidden="1" customHeight="1" outlineLevel="2" x14ac:dyDescent="0.5">
      <c r="A19" s="104">
        <v>2017</v>
      </c>
      <c r="B19" s="105" t="s">
        <v>13</v>
      </c>
      <c r="C19" s="106" t="s">
        <v>228</v>
      </c>
      <c r="D19" s="102">
        <v>40678.355849</v>
      </c>
      <c r="E19" s="16">
        <v>-2.9516015318915456</v>
      </c>
      <c r="F19" s="17">
        <v>-2.7140139479915004</v>
      </c>
      <c r="G19" s="102">
        <v>5905.7092739999998</v>
      </c>
      <c r="H19" s="16">
        <v>-7.925989700598091</v>
      </c>
      <c r="I19" s="17">
        <v>12.238311929453838</v>
      </c>
      <c r="N19" s="21"/>
      <c r="O19" s="21"/>
    </row>
    <row r="20" spans="1:15" ht="18.600000000000001" hidden="1" customHeight="1" outlineLevel="2" x14ac:dyDescent="0.5">
      <c r="A20" s="107">
        <v>2017</v>
      </c>
      <c r="B20" s="108" t="s">
        <v>14</v>
      </c>
      <c r="C20" s="109" t="s">
        <v>229</v>
      </c>
      <c r="D20" s="103">
        <v>39989.168317000003</v>
      </c>
      <c r="E20" s="18">
        <v>-1.6942364498661044</v>
      </c>
      <c r="F20" s="19">
        <v>-3.7881597960234936</v>
      </c>
      <c r="G20" s="103">
        <v>5368.1140889999997</v>
      </c>
      <c r="H20" s="18">
        <v>-9.1029740892727862</v>
      </c>
      <c r="I20" s="19">
        <v>18.605009305578225</v>
      </c>
      <c r="N20" s="21"/>
      <c r="O20" s="21"/>
    </row>
    <row r="21" spans="1:15" ht="18.600000000000001" hidden="1" customHeight="1" outlineLevel="1" x14ac:dyDescent="0.5">
      <c r="A21" s="273">
        <v>2017</v>
      </c>
      <c r="B21" s="274" t="s">
        <v>2369</v>
      </c>
      <c r="C21" s="289" t="s">
        <v>2366</v>
      </c>
      <c r="D21" s="295">
        <v>122583.05960100002</v>
      </c>
      <c r="E21" s="283">
        <v>3.246635104874418</v>
      </c>
      <c r="F21" s="286">
        <v>-3.5506418760767544</v>
      </c>
      <c r="G21" s="295">
        <v>17687.912697</v>
      </c>
      <c r="H21" s="283">
        <v>-6.5278137966553356</v>
      </c>
      <c r="I21" s="286">
        <v>13.291241370362417</v>
      </c>
      <c r="N21" s="21"/>
      <c r="O21" s="21"/>
    </row>
    <row r="22" spans="1:15" ht="18.600000000000001" customHeight="1" collapsed="1" x14ac:dyDescent="0.5">
      <c r="A22" s="273">
        <v>2017</v>
      </c>
      <c r="B22" s="274" t="s">
        <v>22</v>
      </c>
      <c r="C22" s="289" t="s">
        <v>243</v>
      </c>
      <c r="D22" s="295">
        <v>483766.68840900005</v>
      </c>
      <c r="E22" s="283"/>
      <c r="F22" s="286">
        <v>-3.3002394827145731</v>
      </c>
      <c r="G22" s="295">
        <v>75997.821204999986</v>
      </c>
      <c r="H22" s="283"/>
      <c r="I22" s="286">
        <v>-0.95615626891923933</v>
      </c>
      <c r="N22" s="21"/>
      <c r="O22" s="21"/>
    </row>
    <row r="23" spans="1:15" ht="18.600000000000001" hidden="1" customHeight="1" outlineLevel="2" x14ac:dyDescent="0.5">
      <c r="A23" s="104">
        <v>2018</v>
      </c>
      <c r="B23" s="105" t="s">
        <v>2</v>
      </c>
      <c r="C23" s="106" t="s">
        <v>218</v>
      </c>
      <c r="D23" s="102">
        <v>40654.660659000001</v>
      </c>
      <c r="E23" s="16">
        <v>1.6641815021621431</v>
      </c>
      <c r="F23" s="17">
        <v>-3.5727169351894683</v>
      </c>
      <c r="G23" s="102">
        <v>5497.028491</v>
      </c>
      <c r="H23" s="16">
        <v>2.4014840195770715</v>
      </c>
      <c r="I23" s="17">
        <v>-18.251244386098577</v>
      </c>
      <c r="N23" s="21"/>
      <c r="O23" s="21"/>
    </row>
    <row r="24" spans="1:15" ht="18.600000000000001" hidden="1" customHeight="1" outlineLevel="2" x14ac:dyDescent="0.5">
      <c r="A24" s="107">
        <v>2018</v>
      </c>
      <c r="B24" s="108" t="s">
        <v>4</v>
      </c>
      <c r="C24" s="109" t="s">
        <v>219</v>
      </c>
      <c r="D24" s="103">
        <v>38063.857111000005</v>
      </c>
      <c r="E24" s="18">
        <v>-6.3727098099057748</v>
      </c>
      <c r="F24" s="19">
        <v>-3.1595112275846993</v>
      </c>
      <c r="G24" s="103">
        <v>4949.3515829999997</v>
      </c>
      <c r="H24" s="18">
        <v>-9.9631447953504981</v>
      </c>
      <c r="I24" s="19">
        <v>-4.697072581395223</v>
      </c>
      <c r="N24" s="21"/>
      <c r="O24" s="21"/>
    </row>
    <row r="25" spans="1:15" ht="18.600000000000001" hidden="1" customHeight="1" outlineLevel="2" x14ac:dyDescent="0.5">
      <c r="A25" s="104">
        <v>2018</v>
      </c>
      <c r="B25" s="105" t="s">
        <v>5</v>
      </c>
      <c r="C25" s="106" t="s">
        <v>220</v>
      </c>
      <c r="D25" s="102">
        <v>39879.717688000004</v>
      </c>
      <c r="E25" s="16">
        <v>4.7705637705203419</v>
      </c>
      <c r="F25" s="17">
        <v>-5.2545369396234882</v>
      </c>
      <c r="G25" s="102">
        <v>5827.6490719999993</v>
      </c>
      <c r="H25" s="16">
        <v>17.745708185629194</v>
      </c>
      <c r="I25" s="17">
        <v>-7.4466649793840549</v>
      </c>
      <c r="N25" s="21"/>
      <c r="O25" s="21"/>
    </row>
    <row r="26" spans="1:15" ht="18.600000000000001" hidden="1" customHeight="1" outlineLevel="1" x14ac:dyDescent="0.5">
      <c r="A26" s="273">
        <v>2018</v>
      </c>
      <c r="B26" s="274" t="s">
        <v>2362</v>
      </c>
      <c r="C26" s="289" t="s">
        <v>2363</v>
      </c>
      <c r="D26" s="295">
        <v>118598.23545800001</v>
      </c>
      <c r="E26" s="446">
        <v>-3.2507135618660143</v>
      </c>
      <c r="F26" s="447">
        <v>-4.0142003487263933</v>
      </c>
      <c r="G26" s="295">
        <v>16274.029146000001</v>
      </c>
      <c r="H26" s="283">
        <v>-7.9935014109369984</v>
      </c>
      <c r="I26" s="447">
        <v>-10.651530672603283</v>
      </c>
      <c r="N26" s="21"/>
      <c r="O26" s="21"/>
    </row>
    <row r="27" spans="1:15" ht="18.600000000000001" hidden="1" customHeight="1" outlineLevel="2" x14ac:dyDescent="0.5">
      <c r="A27" s="107">
        <v>2018</v>
      </c>
      <c r="B27" s="108" t="s">
        <v>6</v>
      </c>
      <c r="C27" s="109" t="s">
        <v>221</v>
      </c>
      <c r="D27" s="103">
        <v>41354.921692000004</v>
      </c>
      <c r="E27" s="18">
        <v>3.6991335182994467</v>
      </c>
      <c r="F27" s="19">
        <v>1.9823587613170268</v>
      </c>
      <c r="G27" s="103">
        <v>7116.6845350000003</v>
      </c>
      <c r="H27" s="18">
        <v>22.119304835862664</v>
      </c>
      <c r="I27" s="19">
        <v>-5.7759485742292505E-2</v>
      </c>
      <c r="N27" s="21"/>
      <c r="O27" s="21"/>
    </row>
    <row r="28" spans="1:15" ht="18.600000000000001" hidden="1" customHeight="1" outlineLevel="2" x14ac:dyDescent="0.5">
      <c r="A28" s="104">
        <v>2018</v>
      </c>
      <c r="B28" s="105" t="s">
        <v>7</v>
      </c>
      <c r="C28" s="106" t="s">
        <v>222</v>
      </c>
      <c r="D28" s="102">
        <v>42522.586847999999</v>
      </c>
      <c r="E28" s="16">
        <v>2.8235216226413007</v>
      </c>
      <c r="F28" s="17">
        <v>9.0043083688971635</v>
      </c>
      <c r="G28" s="102">
        <v>7539.5508989999998</v>
      </c>
      <c r="H28" s="16">
        <v>5.9419012030157203</v>
      </c>
      <c r="I28" s="17">
        <v>-1.5471208768767841</v>
      </c>
      <c r="N28" s="21"/>
      <c r="O28" s="21"/>
    </row>
    <row r="29" spans="1:15" ht="18.600000000000001" hidden="1" customHeight="1" outlineLevel="2" x14ac:dyDescent="0.5">
      <c r="A29" s="107">
        <v>2018</v>
      </c>
      <c r="B29" s="108" t="s">
        <v>8</v>
      </c>
      <c r="C29" s="109" t="s">
        <v>223</v>
      </c>
      <c r="D29" s="103">
        <v>42756.996766999997</v>
      </c>
      <c r="E29" s="18">
        <v>0.55125978068528703</v>
      </c>
      <c r="F29" s="19">
        <v>8.6966353227302839</v>
      </c>
      <c r="G29" s="103">
        <v>6387.6384760000001</v>
      </c>
      <c r="H29" s="18">
        <v>-15.278263101225065</v>
      </c>
      <c r="I29" s="19">
        <v>-9.6173166831303725E-2</v>
      </c>
      <c r="N29" s="21"/>
      <c r="O29" s="21"/>
    </row>
    <row r="30" spans="1:15" ht="18.600000000000001" hidden="1" customHeight="1" outlineLevel="1" x14ac:dyDescent="0.5">
      <c r="A30" s="273">
        <v>2018</v>
      </c>
      <c r="B30" s="274" t="s">
        <v>2367</v>
      </c>
      <c r="C30" s="289" t="s">
        <v>2364</v>
      </c>
      <c r="D30" s="295">
        <v>126634.50530700001</v>
      </c>
      <c r="E30" s="283">
        <v>6.7760450380781156</v>
      </c>
      <c r="F30" s="447">
        <v>6.5076115695418491</v>
      </c>
      <c r="G30" s="295">
        <v>21043.873910000002</v>
      </c>
      <c r="H30" s="283">
        <v>29.309550334511858</v>
      </c>
      <c r="I30" s="447">
        <v>-0.60805442977823754</v>
      </c>
      <c r="N30" s="21"/>
      <c r="O30" s="21"/>
    </row>
    <row r="31" spans="1:15" ht="18.600000000000001" hidden="1" customHeight="1" outlineLevel="2" x14ac:dyDescent="0.5">
      <c r="A31" s="104">
        <v>2018</v>
      </c>
      <c r="B31" s="105" t="s">
        <v>9</v>
      </c>
      <c r="C31" s="106" t="s">
        <v>224</v>
      </c>
      <c r="D31" s="102">
        <v>43098.572586999995</v>
      </c>
      <c r="E31" s="16">
        <v>0.79887701622585183</v>
      </c>
      <c r="F31" s="17">
        <v>5.7362963506022657</v>
      </c>
      <c r="G31" s="102">
        <v>7174.7709570000006</v>
      </c>
      <c r="H31" s="16">
        <v>12.322746253681371</v>
      </c>
      <c r="I31" s="17">
        <v>11.97338915759274</v>
      </c>
      <c r="N31" s="21"/>
      <c r="O31" s="21"/>
    </row>
    <row r="32" spans="1:15" ht="18.600000000000001" hidden="1" customHeight="1" outlineLevel="2" x14ac:dyDescent="0.5">
      <c r="A32" s="107">
        <v>2018</v>
      </c>
      <c r="B32" s="108" t="s">
        <v>10</v>
      </c>
      <c r="C32" s="109" t="s">
        <v>225</v>
      </c>
      <c r="D32" s="103">
        <v>41664.067492000002</v>
      </c>
      <c r="E32" s="18">
        <v>-3.3284283188364516</v>
      </c>
      <c r="F32" s="19">
        <v>2.2290855626829309</v>
      </c>
      <c r="G32" s="103">
        <v>6563.046499</v>
      </c>
      <c r="H32" s="18">
        <v>-8.5260485897905465</v>
      </c>
      <c r="I32" s="19">
        <v>1.4896794397841306</v>
      </c>
      <c r="N32" s="21"/>
      <c r="O32" s="21"/>
    </row>
    <row r="33" spans="1:15" ht="18.600000000000001" hidden="1" customHeight="1" outlineLevel="2" x14ac:dyDescent="0.5">
      <c r="A33" s="104">
        <v>2018</v>
      </c>
      <c r="B33" s="105" t="s">
        <v>11</v>
      </c>
      <c r="C33" s="106" t="s">
        <v>226</v>
      </c>
      <c r="D33" s="102">
        <v>41737.310061999997</v>
      </c>
      <c r="E33" s="16">
        <v>0.17579313400943875</v>
      </c>
      <c r="F33" s="17">
        <v>12.159808827949048</v>
      </c>
      <c r="G33" s="102">
        <v>6201.7894060000008</v>
      </c>
      <c r="H33" s="16">
        <v>-5.5044116029810741</v>
      </c>
      <c r="I33" s="17">
        <v>2.5275280220621754</v>
      </c>
      <c r="N33" s="21"/>
      <c r="O33" s="21"/>
    </row>
    <row r="34" spans="1:15" ht="18.600000000000001" hidden="1" customHeight="1" outlineLevel="1" x14ac:dyDescent="0.5">
      <c r="A34" s="273">
        <v>2018</v>
      </c>
      <c r="B34" s="274" t="s">
        <v>2368</v>
      </c>
      <c r="C34" s="289" t="s">
        <v>2365</v>
      </c>
      <c r="D34" s="295">
        <v>126499.95014100001</v>
      </c>
      <c r="E34" s="283">
        <v>-0.10625474129172252</v>
      </c>
      <c r="F34" s="447">
        <v>6.5456698136296732</v>
      </c>
      <c r="G34" s="295">
        <v>19939.606862000001</v>
      </c>
      <c r="H34" s="283">
        <v>-5.2474513614874656</v>
      </c>
      <c r="I34" s="447">
        <v>5.3713164099044253</v>
      </c>
      <c r="N34" s="21"/>
      <c r="O34" s="21"/>
    </row>
    <row r="35" spans="1:15" ht="18.600000000000001" hidden="1" customHeight="1" outlineLevel="2" x14ac:dyDescent="0.5">
      <c r="A35" s="107">
        <v>2018</v>
      </c>
      <c r="B35" s="108" t="s">
        <v>12</v>
      </c>
      <c r="C35" s="109" t="s">
        <v>227</v>
      </c>
      <c r="D35" s="103">
        <v>45230.653920000004</v>
      </c>
      <c r="E35" s="18">
        <v>8.3698346942117539</v>
      </c>
      <c r="F35" s="19">
        <v>7.909044822154021</v>
      </c>
      <c r="G35" s="103">
        <v>6375.9972740000003</v>
      </c>
      <c r="H35" s="18">
        <v>2.8089936080618827</v>
      </c>
      <c r="I35" s="19">
        <v>-0.59388103308883888</v>
      </c>
      <c r="N35" s="21"/>
      <c r="O35" s="21"/>
    </row>
    <row r="36" spans="1:15" ht="18.600000000000001" hidden="1" customHeight="1" outlineLevel="2" x14ac:dyDescent="0.5">
      <c r="A36" s="104">
        <v>2018</v>
      </c>
      <c r="B36" s="105" t="s">
        <v>13</v>
      </c>
      <c r="C36" s="106" t="s">
        <v>228</v>
      </c>
      <c r="D36" s="102">
        <v>45368.989256000001</v>
      </c>
      <c r="E36" s="16">
        <v>0.30584420964745451</v>
      </c>
      <c r="F36" s="17">
        <v>11.531029976756813</v>
      </c>
      <c r="G36" s="102">
        <v>6060.5087370000001</v>
      </c>
      <c r="H36" s="16">
        <v>-4.9480657447345084</v>
      </c>
      <c r="I36" s="17">
        <v>2.6211832621275244</v>
      </c>
      <c r="N36" s="21"/>
      <c r="O36" s="21"/>
    </row>
    <row r="37" spans="1:15" ht="18.600000000000001" hidden="1" customHeight="1" outlineLevel="2" x14ac:dyDescent="0.5">
      <c r="A37" s="107">
        <v>2018</v>
      </c>
      <c r="B37" s="108" t="s">
        <v>14</v>
      </c>
      <c r="C37" s="109" t="s">
        <v>229</v>
      </c>
      <c r="D37" s="103">
        <v>47465.135405000001</v>
      </c>
      <c r="E37" s="18">
        <v>4.6202178699028096</v>
      </c>
      <c r="F37" s="19">
        <v>18.694980172472974</v>
      </c>
      <c r="G37" s="103">
        <v>5545.1571990000002</v>
      </c>
      <c r="H37" s="18">
        <v>-8.503436928549057</v>
      </c>
      <c r="I37" s="19">
        <v>3.2980504338159689</v>
      </c>
      <c r="N37" s="21"/>
      <c r="O37" s="21"/>
    </row>
    <row r="38" spans="1:15" ht="18.600000000000001" hidden="1" customHeight="1" outlineLevel="1" x14ac:dyDescent="0.5">
      <c r="A38" s="273">
        <v>2018</v>
      </c>
      <c r="B38" s="274" t="s">
        <v>2369</v>
      </c>
      <c r="C38" s="289" t="s">
        <v>2366</v>
      </c>
      <c r="D38" s="295">
        <v>138064.77858100002</v>
      </c>
      <c r="E38" s="283">
        <v>9.142160472877304</v>
      </c>
      <c r="F38" s="447">
        <v>12.629574616910366</v>
      </c>
      <c r="G38" s="295">
        <v>17981.663210000002</v>
      </c>
      <c r="H38" s="283">
        <v>-9.8193693865216485</v>
      </c>
      <c r="I38" s="447">
        <v>1.6607415359406685</v>
      </c>
      <c r="N38" s="21"/>
      <c r="O38" s="21"/>
    </row>
    <row r="39" spans="1:15" ht="18.600000000000001" customHeight="1" collapsed="1" x14ac:dyDescent="0.5">
      <c r="A39" s="273">
        <v>2018</v>
      </c>
      <c r="B39" s="274" t="s">
        <v>22</v>
      </c>
      <c r="C39" s="289" t="s">
        <v>243</v>
      </c>
      <c r="D39" s="295">
        <v>509797.46948700002</v>
      </c>
      <c r="E39" s="283"/>
      <c r="F39" s="286">
        <v>5.3808543873926862</v>
      </c>
      <c r="G39" s="295">
        <v>75239.173128000009</v>
      </c>
      <c r="H39" s="283"/>
      <c r="I39" s="286">
        <v>-0.99824977212644717</v>
      </c>
      <c r="N39" s="21"/>
      <c r="O39" s="21"/>
    </row>
    <row r="40" spans="1:15" ht="18.600000000000001" hidden="1" customHeight="1" outlineLevel="2" x14ac:dyDescent="0.5">
      <c r="A40" s="104">
        <v>2019</v>
      </c>
      <c r="B40" s="105" t="s">
        <v>2</v>
      </c>
      <c r="C40" s="106" t="s">
        <v>218</v>
      </c>
      <c r="D40" s="102">
        <v>44321.759767999996</v>
      </c>
      <c r="E40" s="16">
        <v>-6.6224937739646217</v>
      </c>
      <c r="F40" s="17">
        <v>9.0201198326524068</v>
      </c>
      <c r="G40" s="102">
        <v>6531.7996780000003</v>
      </c>
      <c r="H40" s="16">
        <v>17.792867606673603</v>
      </c>
      <c r="I40" s="17">
        <v>18.824191810069337</v>
      </c>
      <c r="L40" s="52"/>
      <c r="N40" s="21"/>
      <c r="O40" s="21"/>
    </row>
    <row r="41" spans="1:15" ht="18.600000000000001" hidden="1" customHeight="1" outlineLevel="2" x14ac:dyDescent="0.5">
      <c r="A41" s="107">
        <v>2019</v>
      </c>
      <c r="B41" s="108" t="s">
        <v>4</v>
      </c>
      <c r="C41" s="109" t="s">
        <v>219</v>
      </c>
      <c r="D41" s="103">
        <v>39155.929788999994</v>
      </c>
      <c r="E41" s="18">
        <v>-11.655290778254923</v>
      </c>
      <c r="F41" s="19">
        <v>2.869054165518059</v>
      </c>
      <c r="G41" s="103">
        <v>5936.9479409999994</v>
      </c>
      <c r="H41" s="18">
        <v>-9.1070113341586882</v>
      </c>
      <c r="I41" s="19">
        <v>19.954055423991068</v>
      </c>
      <c r="L41" s="52"/>
      <c r="N41" s="21"/>
      <c r="O41" s="21"/>
    </row>
    <row r="42" spans="1:15" ht="18.600000000000001" hidden="1" customHeight="1" outlineLevel="2" x14ac:dyDescent="0.5">
      <c r="A42" s="104">
        <v>2019</v>
      </c>
      <c r="B42" s="105" t="s">
        <v>5</v>
      </c>
      <c r="C42" s="106" t="s">
        <v>220</v>
      </c>
      <c r="D42" s="102">
        <v>41890.317511000001</v>
      </c>
      <c r="E42" s="16">
        <v>6.9833298219065032</v>
      </c>
      <c r="F42" s="17">
        <v>5.0416601208914669</v>
      </c>
      <c r="G42" s="102">
        <v>6226.9787810000007</v>
      </c>
      <c r="H42" s="16">
        <v>4.8851841532427054</v>
      </c>
      <c r="I42" s="17">
        <v>6.8523293710092137</v>
      </c>
      <c r="L42" s="52"/>
      <c r="N42" s="21"/>
      <c r="O42" s="21"/>
    </row>
    <row r="43" spans="1:15" ht="18.600000000000001" hidden="1" customHeight="1" outlineLevel="1" x14ac:dyDescent="0.5">
      <c r="A43" s="273">
        <v>2019</v>
      </c>
      <c r="B43" s="274" t="s">
        <v>2362</v>
      </c>
      <c r="C43" s="289" t="s">
        <v>2363</v>
      </c>
      <c r="D43" s="295">
        <v>125368.00706799999</v>
      </c>
      <c r="E43" s="446">
        <v>-9.1962422592457678</v>
      </c>
      <c r="F43" s="447">
        <v>5.7081554239459154</v>
      </c>
      <c r="G43" s="295">
        <v>18695.7264</v>
      </c>
      <c r="H43" s="283">
        <v>3.971063086104798</v>
      </c>
      <c r="I43" s="447">
        <v>14.880747922190052</v>
      </c>
      <c r="N43" s="21"/>
      <c r="O43" s="21"/>
    </row>
    <row r="44" spans="1:15" ht="18.600000000000001" hidden="1" customHeight="1" outlineLevel="2" x14ac:dyDescent="0.5">
      <c r="A44" s="107">
        <v>2019</v>
      </c>
      <c r="B44" s="108" t="s">
        <v>6</v>
      </c>
      <c r="C44" s="109" t="s">
        <v>221</v>
      </c>
      <c r="D44" s="103">
        <v>40857.266468000002</v>
      </c>
      <c r="E44" s="18">
        <v>-2.4660854927364251</v>
      </c>
      <c r="F44" s="19">
        <v>-1.2033760520849257</v>
      </c>
      <c r="G44" s="103">
        <v>6633.1781710000005</v>
      </c>
      <c r="H44" s="18">
        <v>6.5232178281932063</v>
      </c>
      <c r="I44" s="19">
        <v>-6.7939833727644565</v>
      </c>
      <c r="L44" s="52"/>
      <c r="N44" s="21"/>
      <c r="O44" s="21"/>
    </row>
    <row r="45" spans="1:15" ht="18.600000000000001" hidden="1" customHeight="1" outlineLevel="2" x14ac:dyDescent="0.5">
      <c r="A45" s="104">
        <v>2019</v>
      </c>
      <c r="B45" s="105" t="s">
        <v>7</v>
      </c>
      <c r="C45" s="106" t="s">
        <v>222</v>
      </c>
      <c r="D45" s="102">
        <v>41597.962233000006</v>
      </c>
      <c r="E45" s="16">
        <v>1.8128862477378993</v>
      </c>
      <c r="F45" s="17">
        <v>-2.174431716266767</v>
      </c>
      <c r="G45" s="102">
        <v>6535.0608769999999</v>
      </c>
      <c r="H45" s="16">
        <v>-1.4791897861113679</v>
      </c>
      <c r="I45" s="17">
        <v>-13.322942380205028</v>
      </c>
      <c r="L45" s="52"/>
      <c r="N45" s="21"/>
      <c r="O45" s="21"/>
    </row>
    <row r="46" spans="1:15" ht="18.600000000000001" hidden="1" customHeight="1" outlineLevel="2" x14ac:dyDescent="0.5">
      <c r="A46" s="107">
        <v>2019</v>
      </c>
      <c r="B46" s="108" t="s">
        <v>8</v>
      </c>
      <c r="C46" s="109" t="s">
        <v>223</v>
      </c>
      <c r="D46" s="103">
        <v>39535.128347000005</v>
      </c>
      <c r="E46" s="18">
        <v>-4.958978217359733</v>
      </c>
      <c r="F46" s="19">
        <v>-7.5353010351902006</v>
      </c>
      <c r="G46" s="103">
        <v>5568.2512550000001</v>
      </c>
      <c r="H46" s="18">
        <v>-14.794194579007891</v>
      </c>
      <c r="I46" s="19">
        <v>-12.82770188198109</v>
      </c>
      <c r="L46" s="52"/>
      <c r="N46" s="21"/>
      <c r="O46" s="21"/>
    </row>
    <row r="47" spans="1:15" ht="18.600000000000001" hidden="1" customHeight="1" outlineLevel="1" x14ac:dyDescent="0.5">
      <c r="A47" s="273">
        <v>2019</v>
      </c>
      <c r="B47" s="274" t="s">
        <v>2367</v>
      </c>
      <c r="C47" s="289" t="s">
        <v>2364</v>
      </c>
      <c r="D47" s="295">
        <v>121990.35704800002</v>
      </c>
      <c r="E47" s="283">
        <v>-2.6941881736764928</v>
      </c>
      <c r="F47" s="447">
        <v>-3.6673639998365259</v>
      </c>
      <c r="G47" s="295">
        <v>18736.490302999999</v>
      </c>
      <c r="H47" s="283">
        <v>0.21803861549878345</v>
      </c>
      <c r="I47" s="447">
        <v>-10.964633303108418</v>
      </c>
      <c r="N47" s="21"/>
      <c r="O47" s="21"/>
    </row>
    <row r="48" spans="1:15" ht="18.600000000000001" hidden="1" customHeight="1" outlineLevel="2" x14ac:dyDescent="0.5">
      <c r="A48" s="104">
        <v>2019</v>
      </c>
      <c r="B48" s="105" t="s">
        <v>9</v>
      </c>
      <c r="C48" s="106" t="s">
        <v>224</v>
      </c>
      <c r="D48" s="102">
        <v>41073.911198000002</v>
      </c>
      <c r="E48" s="16">
        <v>3.8921913633214844</v>
      </c>
      <c r="F48" s="17">
        <v>-4.6977458126088889</v>
      </c>
      <c r="G48" s="102">
        <v>7901.3065159999996</v>
      </c>
      <c r="H48" s="16">
        <v>41.899245457090984</v>
      </c>
      <c r="I48" s="17">
        <v>10.12625438992114</v>
      </c>
      <c r="L48" s="52"/>
      <c r="N48" s="21"/>
      <c r="O48" s="21"/>
    </row>
    <row r="49" spans="1:15" ht="18.600000000000001" hidden="1" customHeight="1" outlineLevel="2" x14ac:dyDescent="0.5">
      <c r="A49" s="107">
        <v>2019</v>
      </c>
      <c r="B49" s="108" t="s">
        <v>10</v>
      </c>
      <c r="C49" s="109" t="s">
        <v>225</v>
      </c>
      <c r="D49" s="103">
        <v>41082.506173000002</v>
      </c>
      <c r="E49" s="18">
        <v>2.0925630769785819E-2</v>
      </c>
      <c r="F49" s="19">
        <v>-1.3958342380077648</v>
      </c>
      <c r="G49" s="103">
        <v>6161.9936220000009</v>
      </c>
      <c r="H49" s="18">
        <v>-22.012978366019876</v>
      </c>
      <c r="I49" s="19">
        <v>-6.1107730542684262</v>
      </c>
      <c r="L49" s="52"/>
      <c r="N49" s="21"/>
      <c r="O49" s="21"/>
    </row>
    <row r="50" spans="1:15" ht="18.600000000000001" hidden="1" customHeight="1" outlineLevel="2" x14ac:dyDescent="0.5">
      <c r="A50" s="104">
        <v>2019</v>
      </c>
      <c r="B50" s="105" t="s">
        <v>11</v>
      </c>
      <c r="C50" s="106" t="s">
        <v>226</v>
      </c>
      <c r="D50" s="102">
        <v>39293.731500000002</v>
      </c>
      <c r="E50" s="16">
        <v>-4.3541030955302489</v>
      </c>
      <c r="F50" s="17">
        <v>-5.8546623114189789</v>
      </c>
      <c r="G50" s="102">
        <v>6684.6752999999999</v>
      </c>
      <c r="H50" s="16">
        <v>8.4823469491088552</v>
      </c>
      <c r="I50" s="17">
        <v>7.7862349458823088</v>
      </c>
      <c r="L50" s="52"/>
      <c r="N50" s="21"/>
      <c r="O50" s="21"/>
    </row>
    <row r="51" spans="1:15" ht="18.600000000000001" hidden="1" customHeight="1" outlineLevel="1" x14ac:dyDescent="0.5">
      <c r="A51" s="273">
        <v>2019</v>
      </c>
      <c r="B51" s="274" t="s">
        <v>2368</v>
      </c>
      <c r="C51" s="289" t="s">
        <v>2365</v>
      </c>
      <c r="D51" s="295">
        <v>121450.14887100001</v>
      </c>
      <c r="E51" s="283">
        <v>-0.44282858913795575</v>
      </c>
      <c r="F51" s="447">
        <v>-3.9919393362379707</v>
      </c>
      <c r="G51" s="295">
        <v>20747.975438000001</v>
      </c>
      <c r="H51" s="283">
        <v>10.73565594447501</v>
      </c>
      <c r="I51" s="447">
        <v>4.0540848252156536</v>
      </c>
      <c r="N51" s="21"/>
      <c r="O51" s="21"/>
    </row>
    <row r="52" spans="1:15" ht="18.600000000000001" hidden="1" customHeight="1" outlineLevel="2" x14ac:dyDescent="0.5">
      <c r="A52" s="107">
        <v>2019</v>
      </c>
      <c r="B52" s="108" t="s">
        <v>12</v>
      </c>
      <c r="C52" s="109" t="s">
        <v>227</v>
      </c>
      <c r="D52" s="103">
        <v>40455.885774999995</v>
      </c>
      <c r="E52" s="18">
        <v>2.9576073094508493</v>
      </c>
      <c r="F52" s="19">
        <v>-10.556487097102774</v>
      </c>
      <c r="G52" s="103">
        <v>6688.6002340000005</v>
      </c>
      <c r="H52" s="18">
        <v>5.8715402377140791E-2</v>
      </c>
      <c r="I52" s="19">
        <v>4.902808871558495</v>
      </c>
      <c r="L52" s="52"/>
      <c r="N52" s="21"/>
      <c r="O52" s="21"/>
    </row>
    <row r="53" spans="1:15" ht="18.600000000000001" hidden="1" customHeight="1" outlineLevel="2" x14ac:dyDescent="0.5">
      <c r="A53" s="104">
        <v>2019</v>
      </c>
      <c r="B53" s="105" t="s">
        <v>13</v>
      </c>
      <c r="C53" s="106" t="s">
        <v>228</v>
      </c>
      <c r="D53" s="102">
        <v>41371.938818999995</v>
      </c>
      <c r="E53" s="16">
        <v>2.2643257623741864</v>
      </c>
      <c r="F53" s="17">
        <v>-8.8100936400548058</v>
      </c>
      <c r="G53" s="102">
        <v>5814.327644</v>
      </c>
      <c r="H53" s="16">
        <v>-13.071084523123865</v>
      </c>
      <c r="I53" s="17">
        <v>-4.062053264555832</v>
      </c>
      <c r="L53" s="52"/>
      <c r="N53" s="21"/>
      <c r="O53" s="21"/>
    </row>
    <row r="54" spans="1:15" ht="18.600000000000001" hidden="1" customHeight="1" outlineLevel="2" x14ac:dyDescent="0.5">
      <c r="A54" s="107">
        <v>2019</v>
      </c>
      <c r="B54" s="108" t="s">
        <v>14</v>
      </c>
      <c r="C54" s="109" t="s">
        <v>229</v>
      </c>
      <c r="D54" s="103">
        <v>41625.382937000002</v>
      </c>
      <c r="E54" s="18">
        <v>0.61259908342417013</v>
      </c>
      <c r="F54" s="19">
        <v>-12.30324619991463</v>
      </c>
      <c r="G54" s="103">
        <v>6828.5241730000007</v>
      </c>
      <c r="H54" s="18">
        <v>17.443057754864988</v>
      </c>
      <c r="I54" s="19">
        <v>23.1439241115011</v>
      </c>
      <c r="L54" s="52"/>
      <c r="N54" s="21"/>
      <c r="O54" s="21"/>
    </row>
    <row r="55" spans="1:15" ht="18.600000000000001" hidden="1" customHeight="1" outlineLevel="1" x14ac:dyDescent="0.5">
      <c r="A55" s="273">
        <v>2019</v>
      </c>
      <c r="B55" s="274" t="s">
        <v>2369</v>
      </c>
      <c r="C55" s="289" t="s">
        <v>2366</v>
      </c>
      <c r="D55" s="295">
        <v>123453.20753099999</v>
      </c>
      <c r="E55" s="283">
        <v>1.6492846477508705</v>
      </c>
      <c r="F55" s="447">
        <v>-10.583127137981608</v>
      </c>
      <c r="G55" s="295">
        <v>19331.452051</v>
      </c>
      <c r="H55" s="283">
        <v>-6.827284865614569</v>
      </c>
      <c r="I55" s="447">
        <v>7.5064738185584012</v>
      </c>
      <c r="N55" s="21"/>
      <c r="O55" s="21"/>
    </row>
    <row r="56" spans="1:15" ht="18.600000000000001" customHeight="1" collapsed="1" x14ac:dyDescent="0.5">
      <c r="A56" s="273">
        <v>2019</v>
      </c>
      <c r="B56" s="274" t="s">
        <v>22</v>
      </c>
      <c r="C56" s="289" t="s">
        <v>243</v>
      </c>
      <c r="D56" s="295">
        <v>492261.72051800007</v>
      </c>
      <c r="E56" s="283"/>
      <c r="F56" s="286">
        <v>-3.4397481389316975</v>
      </c>
      <c r="G56" s="295">
        <v>77511.644192000007</v>
      </c>
      <c r="H56" s="283"/>
      <c r="I56" s="286">
        <v>3.0203296627595577</v>
      </c>
      <c r="L56" s="52"/>
      <c r="N56" s="21"/>
      <c r="O56" s="21"/>
    </row>
    <row r="57" spans="1:15" ht="18.600000000000001" hidden="1" customHeight="1" outlineLevel="2" x14ac:dyDescent="0.5">
      <c r="A57" s="104">
        <v>2020</v>
      </c>
      <c r="B57" s="105" t="s">
        <v>2</v>
      </c>
      <c r="C57" s="106" t="s">
        <v>218</v>
      </c>
      <c r="D57" s="102">
        <v>42456.586761999999</v>
      </c>
      <c r="E57" s="16">
        <v>1.9968676955069098</v>
      </c>
      <c r="F57" s="17">
        <v>-4.2082557546522352</v>
      </c>
      <c r="G57" s="102">
        <v>6066.7831430000006</v>
      </c>
      <c r="H57" s="16">
        <v>-11.155280565776216</v>
      </c>
      <c r="I57" s="17">
        <v>-7.1192712257578723</v>
      </c>
      <c r="L57" s="52"/>
      <c r="N57" s="21"/>
      <c r="O57" s="21"/>
    </row>
    <row r="58" spans="1:15" ht="18.600000000000001" hidden="1" customHeight="1" outlineLevel="2" x14ac:dyDescent="0.5">
      <c r="A58" s="107">
        <v>2020</v>
      </c>
      <c r="B58" s="108" t="s">
        <v>4</v>
      </c>
      <c r="C58" s="109" t="s">
        <v>219</v>
      </c>
      <c r="D58" s="103">
        <v>37618.139649999997</v>
      </c>
      <c r="E58" s="18">
        <v>-11.396222544037771</v>
      </c>
      <c r="F58" s="19">
        <v>-3.9273493115517977</v>
      </c>
      <c r="G58" s="103">
        <v>6454.8092240000005</v>
      </c>
      <c r="H58" s="18">
        <v>6.3959115045625792</v>
      </c>
      <c r="I58" s="19">
        <v>8.7226852609520122</v>
      </c>
      <c r="N58" s="21"/>
      <c r="O58" s="21"/>
    </row>
    <row r="59" spans="1:15" ht="18.600000000000001" hidden="1" customHeight="1" outlineLevel="2" x14ac:dyDescent="0.5">
      <c r="A59" s="104">
        <v>2020</v>
      </c>
      <c r="B59" s="105" t="s">
        <v>5</v>
      </c>
      <c r="C59" s="106" t="s">
        <v>220</v>
      </c>
      <c r="D59" s="102">
        <v>37945.785578000003</v>
      </c>
      <c r="E59" s="16">
        <v>0.8709785519656954</v>
      </c>
      <c r="F59" s="17">
        <v>-9.4163333375647085</v>
      </c>
      <c r="G59" s="102">
        <v>7743.3039280000003</v>
      </c>
      <c r="H59" s="16">
        <v>19.961778253789021</v>
      </c>
      <c r="I59" s="17">
        <v>24.350896322734705</v>
      </c>
      <c r="N59" s="21"/>
      <c r="O59" s="21"/>
    </row>
    <row r="60" spans="1:15" ht="18.600000000000001" hidden="1" customHeight="1" outlineLevel="1" x14ac:dyDescent="0.5">
      <c r="A60" s="273">
        <v>2020</v>
      </c>
      <c r="B60" s="274" t="s">
        <v>2362</v>
      </c>
      <c r="C60" s="289" t="s">
        <v>2363</v>
      </c>
      <c r="D60" s="295">
        <v>118020.51199</v>
      </c>
      <c r="E60" s="446">
        <v>-4.4006110895383639</v>
      </c>
      <c r="F60" s="447">
        <v>-5.8607417074235553</v>
      </c>
      <c r="G60" s="295">
        <v>20264.896295000002</v>
      </c>
      <c r="H60" s="283">
        <v>4.8286297456466398</v>
      </c>
      <c r="I60" s="447">
        <v>8.3932009991331658</v>
      </c>
      <c r="N60" s="21"/>
      <c r="O60" s="21"/>
    </row>
    <row r="61" spans="1:15" ht="18.600000000000001" hidden="1" customHeight="1" outlineLevel="2" x14ac:dyDescent="0.5">
      <c r="A61" s="107">
        <v>2020</v>
      </c>
      <c r="B61" s="108" t="s">
        <v>6</v>
      </c>
      <c r="C61" s="109" t="s">
        <v>221</v>
      </c>
      <c r="D61" s="103">
        <v>49596.752008000003</v>
      </c>
      <c r="E61" s="18">
        <v>30.704243574166323</v>
      </c>
      <c r="F61" s="19">
        <v>21.390284508741896</v>
      </c>
      <c r="G61" s="103">
        <v>7627.9201849999999</v>
      </c>
      <c r="H61" s="18">
        <v>-1.4901099591709155</v>
      </c>
      <c r="I61" s="19">
        <v>14.996461550648132</v>
      </c>
      <c r="N61" s="21"/>
      <c r="O61" s="21"/>
    </row>
    <row r="62" spans="1:15" ht="18.600000000000001" hidden="1" customHeight="1" outlineLevel="2" x14ac:dyDescent="0.5">
      <c r="A62" s="104">
        <v>2020</v>
      </c>
      <c r="B62" s="105" t="s">
        <v>7</v>
      </c>
      <c r="C62" s="106" t="s">
        <v>222</v>
      </c>
      <c r="D62" s="102">
        <v>39955.293707999997</v>
      </c>
      <c r="E62" s="16">
        <v>-19.439696975408449</v>
      </c>
      <c r="F62" s="17">
        <v>-3.9489158526541113</v>
      </c>
      <c r="G62" s="102">
        <v>7124.0199689999999</v>
      </c>
      <c r="H62" s="16">
        <v>-6.6059974905204104</v>
      </c>
      <c r="I62" s="17">
        <v>9.0122969484925264</v>
      </c>
      <c r="N62" s="21"/>
      <c r="O62" s="21"/>
    </row>
    <row r="63" spans="1:15" ht="18.600000000000001" hidden="1" customHeight="1" outlineLevel="2" x14ac:dyDescent="0.5">
      <c r="A63" s="107">
        <v>2020</v>
      </c>
      <c r="B63" s="108" t="s">
        <v>8</v>
      </c>
      <c r="C63" s="109" t="s">
        <v>223</v>
      </c>
      <c r="D63" s="103">
        <v>33859.043575000003</v>
      </c>
      <c r="E63" s="18">
        <v>-15.257678187907754</v>
      </c>
      <c r="F63" s="19">
        <v>-14.35706676396995</v>
      </c>
      <c r="G63" s="103">
        <v>6741.6583039999996</v>
      </c>
      <c r="H63" s="18">
        <v>-5.3672177599703215</v>
      </c>
      <c r="I63" s="19">
        <v>21.073169928284763</v>
      </c>
      <c r="N63" s="21"/>
      <c r="O63" s="21"/>
    </row>
    <row r="64" spans="1:15" ht="18.600000000000001" hidden="1" customHeight="1" outlineLevel="1" x14ac:dyDescent="0.5">
      <c r="A64" s="273">
        <v>2020</v>
      </c>
      <c r="B64" s="274" t="s">
        <v>2367</v>
      </c>
      <c r="C64" s="289" t="s">
        <v>2364</v>
      </c>
      <c r="D64" s="295">
        <v>123411.089291</v>
      </c>
      <c r="E64" s="283">
        <v>4.5674918792563357</v>
      </c>
      <c r="F64" s="447">
        <v>1.1646266781897729</v>
      </c>
      <c r="G64" s="295">
        <v>21493.598458</v>
      </c>
      <c r="H64" s="283">
        <v>6.0632047907551279</v>
      </c>
      <c r="I64" s="447">
        <v>14.715179366108643</v>
      </c>
      <c r="N64" s="21"/>
      <c r="O64" s="21"/>
    </row>
    <row r="65" spans="1:15" ht="18.600000000000001" hidden="1" customHeight="1" outlineLevel="2" x14ac:dyDescent="0.5">
      <c r="A65" s="104">
        <v>2020</v>
      </c>
      <c r="B65" s="105" t="s">
        <v>9</v>
      </c>
      <c r="C65" s="106" t="s">
        <v>224</v>
      </c>
      <c r="D65" s="102">
        <v>34517.893579999996</v>
      </c>
      <c r="E65" s="16">
        <v>1.9458612395255592</v>
      </c>
      <c r="F65" s="17">
        <v>-15.96151286006392</v>
      </c>
      <c r="G65" s="102">
        <v>7401.644311</v>
      </c>
      <c r="H65" s="16">
        <v>9.7896686132611386</v>
      </c>
      <c r="I65" s="17">
        <v>-6.3237921980142549</v>
      </c>
      <c r="N65" s="21"/>
      <c r="O65" s="21"/>
    </row>
    <row r="66" spans="1:15" ht="18.600000000000001" hidden="1" customHeight="1" outlineLevel="2" x14ac:dyDescent="0.5">
      <c r="A66" s="107">
        <v>2020</v>
      </c>
      <c r="B66" s="108" t="s">
        <v>10</v>
      </c>
      <c r="C66" s="109" t="s">
        <v>225</v>
      </c>
      <c r="D66" s="103">
        <v>36691.534073000003</v>
      </c>
      <c r="E66" s="18">
        <v>6.2971411855196058</v>
      </c>
      <c r="F66" s="19">
        <v>-10.688179736429538</v>
      </c>
      <c r="G66" s="103">
        <v>7790.1241479999999</v>
      </c>
      <c r="H66" s="18">
        <v>5.2485612747245725</v>
      </c>
      <c r="I66" s="19">
        <v>26.422139097760965</v>
      </c>
      <c r="N66" s="21"/>
      <c r="O66" s="21"/>
    </row>
    <row r="67" spans="1:15" ht="18.600000000000001" hidden="1" customHeight="1" outlineLevel="2" x14ac:dyDescent="0.5">
      <c r="A67" s="104">
        <v>2020</v>
      </c>
      <c r="B67" s="105" t="s">
        <v>11</v>
      </c>
      <c r="C67" s="106" t="s">
        <v>226</v>
      </c>
      <c r="D67" s="102">
        <v>37043.159744000004</v>
      </c>
      <c r="E67" s="16">
        <v>0.95832916198168583</v>
      </c>
      <c r="F67" s="17">
        <v>-5.7275592571298439</v>
      </c>
      <c r="G67" s="102">
        <v>8284.3743649999997</v>
      </c>
      <c r="H67" s="16">
        <v>6.3445743303961466</v>
      </c>
      <c r="I67" s="17">
        <v>23.930841711937756</v>
      </c>
      <c r="N67" s="21"/>
      <c r="O67" s="21"/>
    </row>
    <row r="68" spans="1:15" ht="18.600000000000001" hidden="1" customHeight="1" outlineLevel="1" x14ac:dyDescent="0.5">
      <c r="A68" s="273">
        <v>2020</v>
      </c>
      <c r="B68" s="274" t="s">
        <v>2368</v>
      </c>
      <c r="C68" s="289" t="s">
        <v>2365</v>
      </c>
      <c r="D68" s="295">
        <v>108252.587397</v>
      </c>
      <c r="E68" s="283">
        <v>-12.282933390415717</v>
      </c>
      <c r="F68" s="447">
        <v>-10.866649070984668</v>
      </c>
      <c r="G68" s="295">
        <v>23476.142823999999</v>
      </c>
      <c r="H68" s="283">
        <v>9.2238829615898474</v>
      </c>
      <c r="I68" s="447">
        <v>13.149077577002277</v>
      </c>
      <c r="N68" s="21"/>
      <c r="O68" s="21"/>
    </row>
    <row r="69" spans="1:15" ht="18.600000000000001" hidden="1" customHeight="1" outlineLevel="2" x14ac:dyDescent="0.5">
      <c r="A69" s="107">
        <v>2020</v>
      </c>
      <c r="B69" s="108" t="s">
        <v>12</v>
      </c>
      <c r="C69" s="109" t="s">
        <v>227</v>
      </c>
      <c r="D69" s="103">
        <v>41565.252472</v>
      </c>
      <c r="E69" s="18">
        <v>12.207632284209913</v>
      </c>
      <c r="F69" s="19">
        <v>2.7421639045795976</v>
      </c>
      <c r="G69" s="103">
        <v>7413.5227860000005</v>
      </c>
      <c r="H69" s="18">
        <v>-10.511977617515589</v>
      </c>
      <c r="I69" s="19">
        <v>10.838180286437481</v>
      </c>
      <c r="N69" s="21"/>
      <c r="O69" s="21"/>
    </row>
    <row r="70" spans="1:15" ht="18.600000000000001" hidden="1" customHeight="1" outlineLevel="2" x14ac:dyDescent="0.5">
      <c r="A70" s="104">
        <v>2020</v>
      </c>
      <c r="B70" s="105" t="s">
        <v>13</v>
      </c>
      <c r="C70" s="106" t="s">
        <v>228</v>
      </c>
      <c r="D70" s="102">
        <v>37804.653145999997</v>
      </c>
      <c r="E70" s="16">
        <v>-9.047459361718758</v>
      </c>
      <c r="F70" s="17">
        <v>-8.6224764292693212</v>
      </c>
      <c r="G70" s="102">
        <v>7073.6705429999993</v>
      </c>
      <c r="H70" s="16">
        <v>-4.5842206574422617</v>
      </c>
      <c r="I70" s="17">
        <v>21.659303983317102</v>
      </c>
      <c r="N70" s="21"/>
      <c r="O70" s="21"/>
    </row>
    <row r="71" spans="1:15" ht="18.600000000000001" hidden="1" customHeight="1" outlineLevel="2" x14ac:dyDescent="0.5">
      <c r="A71" s="107">
        <v>2020</v>
      </c>
      <c r="B71" s="108" t="s">
        <v>14</v>
      </c>
      <c r="C71" s="109" t="s">
        <v>229</v>
      </c>
      <c r="D71" s="103">
        <v>41476.624725000001</v>
      </c>
      <c r="E71" s="18">
        <v>9.713014863061975</v>
      </c>
      <c r="F71" s="19">
        <v>-0.35737379815855563</v>
      </c>
      <c r="G71" s="103">
        <v>6415.4482340000004</v>
      </c>
      <c r="H71" s="18">
        <v>-9.3052440737626085</v>
      </c>
      <c r="I71" s="19">
        <v>-6.0492710948187529</v>
      </c>
      <c r="N71" s="21"/>
      <c r="O71" s="21"/>
    </row>
    <row r="72" spans="1:15" ht="18.600000000000001" hidden="1" customHeight="1" outlineLevel="1" x14ac:dyDescent="0.5">
      <c r="A72" s="273">
        <v>2020</v>
      </c>
      <c r="B72" s="274" t="s">
        <v>2369</v>
      </c>
      <c r="C72" s="289" t="s">
        <v>2366</v>
      </c>
      <c r="D72" s="295">
        <v>120846.53034299999</v>
      </c>
      <c r="E72" s="283">
        <v>11.633849359935965</v>
      </c>
      <c r="F72" s="447">
        <v>-2.1114697950196604</v>
      </c>
      <c r="G72" s="295">
        <v>20902.641563000001</v>
      </c>
      <c r="H72" s="283">
        <v>-10.962198007966927</v>
      </c>
      <c r="I72" s="447">
        <v>8.1276331847959895</v>
      </c>
      <c r="N72" s="21"/>
      <c r="O72" s="21"/>
    </row>
    <row r="73" spans="1:15" ht="18.600000000000001" customHeight="1" collapsed="1" x14ac:dyDescent="0.5">
      <c r="A73" s="273">
        <v>2020</v>
      </c>
      <c r="B73" s="274" t="s">
        <v>22</v>
      </c>
      <c r="C73" s="289" t="s">
        <v>243</v>
      </c>
      <c r="D73" s="295">
        <v>470530.71902099997</v>
      </c>
      <c r="E73" s="283"/>
      <c r="F73" s="286">
        <v>-4.4145219080071634</v>
      </c>
      <c r="G73" s="295">
        <v>86137.279139999999</v>
      </c>
      <c r="H73" s="283"/>
      <c r="I73" s="286">
        <v>11.128179563103945</v>
      </c>
      <c r="N73" s="21"/>
      <c r="O73" s="21"/>
    </row>
    <row r="74" spans="1:15" ht="18.600000000000001" hidden="1" customHeight="1" outlineLevel="2" x14ac:dyDescent="0.5">
      <c r="A74" s="104">
        <v>2021</v>
      </c>
      <c r="B74" s="105" t="s">
        <v>2</v>
      </c>
      <c r="C74" s="106" t="s">
        <v>218</v>
      </c>
      <c r="D74" s="102">
        <v>39230.447346000001</v>
      </c>
      <c r="E74" s="16">
        <v>-5.4155259592425731</v>
      </c>
      <c r="F74" s="17">
        <v>-7.59867823121263</v>
      </c>
      <c r="G74" s="102">
        <v>5963.5635350000002</v>
      </c>
      <c r="H74" s="16">
        <v>-7.0436964420528492</v>
      </c>
      <c r="I74" s="17">
        <v>-1.7013894442410971</v>
      </c>
      <c r="N74" s="21"/>
      <c r="O74" s="21"/>
    </row>
    <row r="75" spans="1:15" ht="18.600000000000001" hidden="1" customHeight="1" outlineLevel="2" x14ac:dyDescent="0.5">
      <c r="A75" s="107">
        <v>2021</v>
      </c>
      <c r="B75" s="108" t="s">
        <v>4</v>
      </c>
      <c r="C75" s="109" t="s">
        <v>219</v>
      </c>
      <c r="D75" s="103">
        <v>32984.710057999997</v>
      </c>
      <c r="E75" s="18">
        <v>-15.920637439880814</v>
      </c>
      <c r="F75" s="19">
        <v>-12.317008855593425</v>
      </c>
      <c r="G75" s="103">
        <v>5339.8430980000003</v>
      </c>
      <c r="H75" s="18">
        <v>-10.458854564714548</v>
      </c>
      <c r="I75" s="19">
        <v>-17.273417188758732</v>
      </c>
      <c r="N75" s="21"/>
      <c r="O75" s="21"/>
    </row>
    <row r="76" spans="1:15" ht="18.600000000000001" hidden="1" customHeight="1" outlineLevel="2" x14ac:dyDescent="0.5">
      <c r="A76" s="104">
        <v>2021</v>
      </c>
      <c r="B76" s="105" t="s">
        <v>5</v>
      </c>
      <c r="C76" s="106" t="s">
        <v>220</v>
      </c>
      <c r="D76" s="102">
        <v>34958.379700000005</v>
      </c>
      <c r="E76" s="16">
        <v>5.9835894829135317</v>
      </c>
      <c r="F76" s="17">
        <v>-7.8728265405368703</v>
      </c>
      <c r="G76" s="102">
        <v>7240.8020630000001</v>
      </c>
      <c r="H76" s="16">
        <v>35.599528490115937</v>
      </c>
      <c r="I76" s="17">
        <v>-6.4895020222949018</v>
      </c>
      <c r="N76" s="21"/>
      <c r="O76" s="21"/>
    </row>
    <row r="77" spans="1:15" ht="18.600000000000001" hidden="1" customHeight="1" outlineLevel="1" x14ac:dyDescent="0.5">
      <c r="A77" s="273">
        <v>2021</v>
      </c>
      <c r="B77" s="274" t="s">
        <v>2362</v>
      </c>
      <c r="C77" s="289" t="s">
        <v>2363</v>
      </c>
      <c r="D77" s="295">
        <v>107173.537104</v>
      </c>
      <c r="E77" s="446">
        <v>-11.314344896946393</v>
      </c>
      <c r="F77" s="447">
        <v>-9.1907539656488453</v>
      </c>
      <c r="G77" s="295">
        <v>18544.208696000002</v>
      </c>
      <c r="H77" s="283">
        <v>-11.282941727205841</v>
      </c>
      <c r="I77" s="447">
        <v>-8.4909765831101218</v>
      </c>
      <c r="N77" s="21"/>
      <c r="O77" s="21"/>
    </row>
    <row r="78" spans="1:15" ht="18.600000000000001" hidden="1" customHeight="1" outlineLevel="2" x14ac:dyDescent="0.5">
      <c r="A78" s="107">
        <v>2021</v>
      </c>
      <c r="B78" s="108" t="s">
        <v>6</v>
      </c>
      <c r="C78" s="109" t="s">
        <v>221</v>
      </c>
      <c r="D78" s="103">
        <v>33281.085289000002</v>
      </c>
      <c r="E78" s="18">
        <v>-4.797975264854748</v>
      </c>
      <c r="F78" s="19">
        <v>-32.896643547077971</v>
      </c>
      <c r="G78" s="103">
        <v>7343.9641229999997</v>
      </c>
      <c r="H78" s="18">
        <v>1.424732496516512</v>
      </c>
      <c r="I78" s="19">
        <v>-3.7225882693212808</v>
      </c>
      <c r="N78" s="21"/>
      <c r="O78" s="21"/>
    </row>
    <row r="79" spans="1:15" ht="18.600000000000001" hidden="1" customHeight="1" outlineLevel="2" x14ac:dyDescent="0.5">
      <c r="A79" s="104">
        <v>2021</v>
      </c>
      <c r="B79" s="105" t="s">
        <v>7</v>
      </c>
      <c r="C79" s="106" t="s">
        <v>222</v>
      </c>
      <c r="D79" s="102">
        <v>36050.153343000005</v>
      </c>
      <c r="E79" s="16">
        <v>8.3202456589215537</v>
      </c>
      <c r="F79" s="17">
        <v>-9.7737746430783705</v>
      </c>
      <c r="G79" s="102">
        <v>6948.8583150000004</v>
      </c>
      <c r="H79" s="16">
        <v>-5.3800073282302403</v>
      </c>
      <c r="I79" s="17">
        <v>-2.4587473752489597</v>
      </c>
      <c r="N79" s="21"/>
      <c r="O79" s="21"/>
    </row>
    <row r="80" spans="1:15" ht="18.600000000000001" hidden="1" customHeight="1" outlineLevel="2" x14ac:dyDescent="0.5">
      <c r="A80" s="107">
        <v>2021</v>
      </c>
      <c r="B80" s="108" t="s">
        <v>8</v>
      </c>
      <c r="C80" s="109" t="s">
        <v>223</v>
      </c>
      <c r="D80" s="103">
        <v>36369.645471000003</v>
      </c>
      <c r="E80" s="18">
        <v>0.88624346465375758</v>
      </c>
      <c r="F80" s="19">
        <v>7.4148635960104681</v>
      </c>
      <c r="G80" s="103">
        <v>6441.8449369999998</v>
      </c>
      <c r="H80" s="18">
        <v>-7.2963550991613557</v>
      </c>
      <c r="I80" s="19">
        <v>-4.447175360728572</v>
      </c>
      <c r="N80" s="21"/>
      <c r="O80" s="21"/>
    </row>
    <row r="81" spans="1:15" ht="18.600000000000001" hidden="1" customHeight="1" outlineLevel="1" x14ac:dyDescent="0.5">
      <c r="A81" s="273">
        <v>2021</v>
      </c>
      <c r="B81" s="274" t="s">
        <v>2367</v>
      </c>
      <c r="C81" s="289" t="s">
        <v>2364</v>
      </c>
      <c r="D81" s="295">
        <v>105700.88410300002</v>
      </c>
      <c r="E81" s="283">
        <v>-1.3740826707724807</v>
      </c>
      <c r="F81" s="447">
        <v>-14.350578452670327</v>
      </c>
      <c r="G81" s="295">
        <v>20734.667374999997</v>
      </c>
      <c r="H81" s="283">
        <v>11.812090312985312</v>
      </c>
      <c r="I81" s="447">
        <v>-3.5309633446582112</v>
      </c>
      <c r="N81" s="21"/>
      <c r="O81" s="21"/>
    </row>
    <row r="82" spans="1:15" ht="18.600000000000001" hidden="1" customHeight="1" outlineLevel="2" x14ac:dyDescent="0.5">
      <c r="A82" s="104">
        <v>2021</v>
      </c>
      <c r="B82" s="105" t="s">
        <v>9</v>
      </c>
      <c r="C82" s="106" t="s">
        <v>224</v>
      </c>
      <c r="D82" s="102">
        <v>39034.130735999999</v>
      </c>
      <c r="E82" s="16">
        <v>7.3261238334714429</v>
      </c>
      <c r="F82" s="17">
        <v>13.083756532051982</v>
      </c>
      <c r="G82" s="102">
        <v>5536.6726679999992</v>
      </c>
      <c r="H82" s="16">
        <v>-14.05144454503967</v>
      </c>
      <c r="I82" s="17">
        <v>-25.196720683110396</v>
      </c>
      <c r="N82" s="21"/>
      <c r="O82" s="21"/>
    </row>
    <row r="83" spans="1:15" ht="18.600000000000001" hidden="1" customHeight="1" outlineLevel="2" x14ac:dyDescent="0.5">
      <c r="A83" s="107">
        <v>2021</v>
      </c>
      <c r="B83" s="108" t="s">
        <v>10</v>
      </c>
      <c r="C83" s="109" t="s">
        <v>225</v>
      </c>
      <c r="D83" s="103">
        <v>39467.631461000004</v>
      </c>
      <c r="E83" s="18">
        <v>1.1105684098152713</v>
      </c>
      <c r="F83" s="19">
        <v>7.5660433888558254</v>
      </c>
      <c r="G83" s="103">
        <v>7090.966152</v>
      </c>
      <c r="H83" s="18">
        <v>28.072699565268945</v>
      </c>
      <c r="I83" s="19">
        <v>-8.9749275199869416</v>
      </c>
      <c r="N83" s="21"/>
      <c r="O83" s="21"/>
    </row>
    <row r="84" spans="1:15" ht="18.600000000000001" hidden="1" customHeight="1" outlineLevel="2" x14ac:dyDescent="0.5">
      <c r="A84" s="104">
        <v>2021</v>
      </c>
      <c r="B84" s="105" t="s">
        <v>11</v>
      </c>
      <c r="C84" s="106" t="s">
        <v>226</v>
      </c>
      <c r="D84" s="102">
        <v>39020.704397000001</v>
      </c>
      <c r="E84" s="16">
        <v>-1.1323888651429082</v>
      </c>
      <c r="F84" s="17">
        <v>5.3384880411566638</v>
      </c>
      <c r="G84" s="102">
        <v>7067.6134349999993</v>
      </c>
      <c r="H84" s="16">
        <v>-0.32933053831337711</v>
      </c>
      <c r="I84" s="17">
        <v>-14.687420876832869</v>
      </c>
      <c r="N84" s="21"/>
      <c r="O84" s="21"/>
    </row>
    <row r="85" spans="1:15" ht="18.600000000000001" hidden="1" customHeight="1" outlineLevel="1" x14ac:dyDescent="0.5">
      <c r="A85" s="273">
        <v>2021</v>
      </c>
      <c r="B85" s="274" t="s">
        <v>2368</v>
      </c>
      <c r="C85" s="289" t="s">
        <v>2365</v>
      </c>
      <c r="D85" s="295">
        <v>117522.466594</v>
      </c>
      <c r="E85" s="283">
        <v>11.183995849533733</v>
      </c>
      <c r="F85" s="447">
        <v>8.5631941184039597</v>
      </c>
      <c r="G85" s="295">
        <v>19695.252254999999</v>
      </c>
      <c r="H85" s="283">
        <v>-5.0129336593710221</v>
      </c>
      <c r="I85" s="447">
        <v>-16.105246067657841</v>
      </c>
      <c r="N85" s="21"/>
      <c r="O85" s="21"/>
    </row>
    <row r="86" spans="1:15" ht="18.600000000000001" hidden="1" customHeight="1" outlineLevel="2" x14ac:dyDescent="0.5">
      <c r="A86" s="107">
        <v>2021</v>
      </c>
      <c r="B86" s="108" t="s">
        <v>12</v>
      </c>
      <c r="C86" s="109" t="s">
        <v>227</v>
      </c>
      <c r="D86" s="103">
        <v>41685.542390000002</v>
      </c>
      <c r="E86" s="18">
        <v>6.8292923825457041</v>
      </c>
      <c r="F86" s="19">
        <v>0.28940018608338836</v>
      </c>
      <c r="G86" s="103">
        <v>6328.3605159999997</v>
      </c>
      <c r="H86" s="18">
        <v>-10.459724853358498</v>
      </c>
      <c r="I86" s="19">
        <v>-14.63760618702441</v>
      </c>
      <c r="N86" s="21"/>
      <c r="O86" s="21"/>
    </row>
    <row r="87" spans="1:15" ht="18.600000000000001" hidden="1" customHeight="1" outlineLevel="2" x14ac:dyDescent="0.5">
      <c r="A87" s="104">
        <v>2021</v>
      </c>
      <c r="B87" s="105" t="s">
        <v>13</v>
      </c>
      <c r="C87" s="106" t="s">
        <v>228</v>
      </c>
      <c r="D87" s="102">
        <v>41827.836707000002</v>
      </c>
      <c r="E87" s="16">
        <v>0.34135172254381452</v>
      </c>
      <c r="F87" s="17">
        <v>10.642032729311479</v>
      </c>
      <c r="G87" s="102">
        <v>7306.744627</v>
      </c>
      <c r="H87" s="16">
        <v>15.460309325398747</v>
      </c>
      <c r="I87" s="17">
        <v>3.2949524943686859</v>
      </c>
      <c r="N87" s="21"/>
      <c r="O87" s="21"/>
    </row>
    <row r="88" spans="1:15" ht="18.600000000000001" hidden="1" customHeight="1" outlineLevel="2" x14ac:dyDescent="0.5">
      <c r="A88" s="107">
        <v>2021</v>
      </c>
      <c r="B88" s="108" t="s">
        <v>14</v>
      </c>
      <c r="C88" s="109" t="s">
        <v>229</v>
      </c>
      <c r="D88" s="103">
        <v>42343.026603999999</v>
      </c>
      <c r="E88" s="18">
        <v>1.2316914704646464</v>
      </c>
      <c r="F88" s="19">
        <v>2.0888919596144806</v>
      </c>
      <c r="G88" s="103">
        <v>6506.4619440000006</v>
      </c>
      <c r="H88" s="18">
        <v>-10.952657084014984</v>
      </c>
      <c r="I88" s="19">
        <v>1.4186648645632349</v>
      </c>
      <c r="N88" s="21"/>
      <c r="O88" s="21"/>
    </row>
    <row r="89" spans="1:15" ht="18.600000000000001" hidden="1" customHeight="1" outlineLevel="1" x14ac:dyDescent="0.5">
      <c r="A89" s="273">
        <v>2021</v>
      </c>
      <c r="B89" s="274" t="s">
        <v>2369</v>
      </c>
      <c r="C89" s="289" t="s">
        <v>2366</v>
      </c>
      <c r="D89" s="295">
        <v>125856.405701</v>
      </c>
      <c r="E89" s="283">
        <v>7.0913582300743405</v>
      </c>
      <c r="F89" s="447">
        <v>4.1456509705164235</v>
      </c>
      <c r="G89" s="295">
        <v>20141.567087000003</v>
      </c>
      <c r="H89" s="283">
        <v>2.2661036590008621</v>
      </c>
      <c r="I89" s="447">
        <v>-3.6410444761545535</v>
      </c>
      <c r="N89" s="21"/>
      <c r="O89" s="21"/>
    </row>
    <row r="90" spans="1:15" ht="18.600000000000001" customHeight="1" collapsed="1" x14ac:dyDescent="0.5">
      <c r="A90" s="273">
        <v>2021</v>
      </c>
      <c r="B90" s="274" t="s">
        <v>22</v>
      </c>
      <c r="C90" s="289" t="s">
        <v>243</v>
      </c>
      <c r="D90" s="295">
        <v>456253.29350200004</v>
      </c>
      <c r="E90" s="283"/>
      <c r="F90" s="286">
        <v>-3.0343237841529147</v>
      </c>
      <c r="G90" s="295">
        <v>79115.695413000009</v>
      </c>
      <c r="H90" s="283"/>
      <c r="I90" s="286">
        <v>-8.1516200617246408</v>
      </c>
      <c r="N90" s="21"/>
      <c r="O90" s="21"/>
    </row>
    <row r="91" spans="1:15" ht="18.600000000000001" hidden="1" customHeight="1" outlineLevel="2" x14ac:dyDescent="0.5">
      <c r="A91" s="104">
        <v>2022</v>
      </c>
      <c r="B91" s="105" t="s">
        <v>2</v>
      </c>
      <c r="C91" s="106" t="s">
        <v>218</v>
      </c>
      <c r="D91" s="102">
        <v>41215.389974999998</v>
      </c>
      <c r="E91" s="16">
        <v>-2.6630987896681835</v>
      </c>
      <c r="F91" s="17">
        <v>5.059699196120393</v>
      </c>
      <c r="G91" s="102">
        <v>6493.4769510000006</v>
      </c>
      <c r="H91" s="16">
        <v>-0.19957072079663796</v>
      </c>
      <c r="I91" s="17">
        <v>8.8858517711759344</v>
      </c>
      <c r="N91" s="21"/>
      <c r="O91" s="21"/>
    </row>
    <row r="92" spans="1:15" ht="18.600000000000001" hidden="1" customHeight="1" outlineLevel="2" x14ac:dyDescent="0.5">
      <c r="A92" s="107">
        <v>2022</v>
      </c>
      <c r="B92" s="108" t="s">
        <v>4</v>
      </c>
      <c r="C92" s="109" t="s">
        <v>219</v>
      </c>
      <c r="D92" s="103">
        <v>40091.895920999996</v>
      </c>
      <c r="E92" s="18">
        <v>-2.7259090710568978</v>
      </c>
      <c r="F92" s="19">
        <v>21.546910221441372</v>
      </c>
      <c r="G92" s="103">
        <v>6256.6756660000001</v>
      </c>
      <c r="H92" s="18">
        <v>-3.6467563800859137</v>
      </c>
      <c r="I92" s="19">
        <v>17.169653699064536</v>
      </c>
      <c r="N92" s="21"/>
      <c r="O92" s="21"/>
    </row>
    <row r="93" spans="1:15" ht="18.600000000000001" hidden="1" customHeight="1" outlineLevel="2" x14ac:dyDescent="0.5">
      <c r="A93" s="104">
        <v>2022</v>
      </c>
      <c r="B93" s="105" t="s">
        <v>5</v>
      </c>
      <c r="C93" s="106" t="s">
        <v>220</v>
      </c>
      <c r="D93" s="102">
        <v>43625.994420000003</v>
      </c>
      <c r="E93" s="16">
        <v>8.8149946960948355</v>
      </c>
      <c r="F93" s="17">
        <v>24.794097422083894</v>
      </c>
      <c r="G93" s="102">
        <v>6999.7870060000005</v>
      </c>
      <c r="H93" s="16">
        <v>11.877095436450592</v>
      </c>
      <c r="I93" s="17">
        <v>-3.3285685052981906</v>
      </c>
      <c r="N93" s="21"/>
      <c r="O93" s="21"/>
    </row>
    <row r="94" spans="1:15" ht="18.600000000000001" hidden="1" customHeight="1" outlineLevel="1" x14ac:dyDescent="0.5">
      <c r="A94" s="273">
        <v>2022</v>
      </c>
      <c r="B94" s="274" t="s">
        <v>2362</v>
      </c>
      <c r="C94" s="289" t="s">
        <v>2363</v>
      </c>
      <c r="D94" s="295">
        <v>124933.28031599999</v>
      </c>
      <c r="E94" s="446">
        <v>-0.7334750900109932</v>
      </c>
      <c r="F94" s="447">
        <v>16.571015282220401</v>
      </c>
      <c r="G94" s="295">
        <v>19749.939622999998</v>
      </c>
      <c r="H94" s="283">
        <v>-1.9443743493661625</v>
      </c>
      <c r="I94" s="447">
        <v>6.5019270801243367</v>
      </c>
      <c r="N94" s="21"/>
      <c r="O94" s="21"/>
    </row>
    <row r="95" spans="1:15" ht="18.600000000000001" hidden="1" customHeight="1" outlineLevel="2" x14ac:dyDescent="0.5">
      <c r="A95" s="107">
        <v>2022</v>
      </c>
      <c r="B95" s="108" t="s">
        <v>6</v>
      </c>
      <c r="C95" s="109" t="s">
        <v>221</v>
      </c>
      <c r="D95" s="103">
        <v>42493.594659000002</v>
      </c>
      <c r="E95" s="18">
        <v>-2.5956995962041818</v>
      </c>
      <c r="F95" s="19">
        <v>27.680916322295836</v>
      </c>
      <c r="G95" s="103">
        <v>7556.0125459999999</v>
      </c>
      <c r="H95" s="18">
        <v>7.9463209312400584</v>
      </c>
      <c r="I95" s="19">
        <v>2.8873836997092894</v>
      </c>
      <c r="N95" s="21"/>
      <c r="O95" s="21"/>
    </row>
    <row r="96" spans="1:15" ht="18.600000000000001" hidden="1" customHeight="1" outlineLevel="2" x14ac:dyDescent="0.5">
      <c r="A96" s="104">
        <v>2022</v>
      </c>
      <c r="B96" s="105" t="s">
        <v>7</v>
      </c>
      <c r="C96" s="106" t="s">
        <v>222</v>
      </c>
      <c r="D96" s="102">
        <v>41614.522287</v>
      </c>
      <c r="E96" s="16">
        <v>-2.0687173656508184</v>
      </c>
      <c r="F96" s="17">
        <v>15.435077046851031</v>
      </c>
      <c r="G96" s="102">
        <v>7166.9375769999997</v>
      </c>
      <c r="H96" s="16">
        <v>-5.1492102035480158</v>
      </c>
      <c r="I96" s="17">
        <v>3.1383466479557809</v>
      </c>
      <c r="N96" s="21"/>
      <c r="O96" s="21"/>
    </row>
    <row r="97" spans="1:15" ht="18.600000000000001" hidden="1" customHeight="1" outlineLevel="2" x14ac:dyDescent="0.5">
      <c r="A97" s="107">
        <v>2022</v>
      </c>
      <c r="B97" s="108" t="s">
        <v>8</v>
      </c>
      <c r="C97" s="109" t="s">
        <v>223</v>
      </c>
      <c r="D97" s="103">
        <v>42073.382251000003</v>
      </c>
      <c r="E97" s="18">
        <v>1.1026438338890721</v>
      </c>
      <c r="F97" s="19">
        <v>15.682684574277683</v>
      </c>
      <c r="G97" s="103">
        <v>8320.4294050000008</v>
      </c>
      <c r="H97" s="18">
        <v>16.094626409217859</v>
      </c>
      <c r="I97" s="19">
        <v>29.162211856575169</v>
      </c>
      <c r="N97" s="21"/>
      <c r="O97" s="21"/>
    </row>
    <row r="98" spans="1:15" ht="18.600000000000001" hidden="1" customHeight="1" outlineLevel="1" x14ac:dyDescent="0.5">
      <c r="A98" s="273">
        <v>2022</v>
      </c>
      <c r="B98" s="274" t="s">
        <v>2367</v>
      </c>
      <c r="C98" s="289" t="s">
        <v>2364</v>
      </c>
      <c r="D98" s="295">
        <v>126181.499197</v>
      </c>
      <c r="E98" s="283">
        <v>0.99910838636656507</v>
      </c>
      <c r="F98" s="447">
        <v>19.376011154308493</v>
      </c>
      <c r="G98" s="295">
        <v>23043.379527999998</v>
      </c>
      <c r="H98" s="283">
        <v>16.675696067265889</v>
      </c>
      <c r="I98" s="447">
        <v>11.134551190262343</v>
      </c>
      <c r="N98" s="21"/>
      <c r="O98" s="21"/>
    </row>
    <row r="99" spans="1:15" ht="18.600000000000001" hidden="1" customHeight="1" outlineLevel="2" x14ac:dyDescent="0.5">
      <c r="A99" s="104">
        <v>2022</v>
      </c>
      <c r="B99" s="105" t="s">
        <v>9</v>
      </c>
      <c r="C99" s="106" t="s">
        <v>224</v>
      </c>
      <c r="D99" s="102">
        <v>43542.029653999998</v>
      </c>
      <c r="E99" s="16">
        <v>3.49068062614597</v>
      </c>
      <c r="F99" s="17">
        <v>11.548608443437169</v>
      </c>
      <c r="G99" s="102">
        <v>7924.9016160000001</v>
      </c>
      <c r="H99" s="16">
        <v>-4.753694427865895</v>
      </c>
      <c r="I99" s="17">
        <v>43.134732558836575</v>
      </c>
      <c r="N99" s="21"/>
      <c r="O99" s="21"/>
    </row>
    <row r="100" spans="1:15" ht="18.600000000000001" hidden="1" customHeight="1" outlineLevel="2" x14ac:dyDescent="0.5">
      <c r="A100" s="107">
        <v>2022</v>
      </c>
      <c r="B100" s="108" t="s">
        <v>10</v>
      </c>
      <c r="C100" s="109" t="s">
        <v>225</v>
      </c>
      <c r="D100" s="103">
        <v>44298.423370999997</v>
      </c>
      <c r="E100" s="18">
        <v>1.7371576911103137</v>
      </c>
      <c r="F100" s="19">
        <v>12.239882990631322</v>
      </c>
      <c r="G100" s="103">
        <v>10030.865393</v>
      </c>
      <c r="H100" s="18">
        <v>26.574005319487615</v>
      </c>
      <c r="I100" s="19">
        <v>41.459783871212032</v>
      </c>
      <c r="N100" s="21"/>
      <c r="O100" s="21"/>
    </row>
    <row r="101" spans="1:15" ht="18.600000000000001" hidden="1" customHeight="1" outlineLevel="2" x14ac:dyDescent="0.5">
      <c r="A101" s="104">
        <v>2022</v>
      </c>
      <c r="B101" s="105" t="s">
        <v>11</v>
      </c>
      <c r="C101" s="106" t="s">
        <v>226</v>
      </c>
      <c r="D101" s="102">
        <v>44125.076211</v>
      </c>
      <c r="E101" s="16">
        <v>-0.39131677113700691</v>
      </c>
      <c r="F101" s="17">
        <v>13.081188289344237</v>
      </c>
      <c r="G101" s="102">
        <v>9079.033030999999</v>
      </c>
      <c r="H101" s="16">
        <v>-9.489035339505536</v>
      </c>
      <c r="I101" s="17">
        <v>28.459671917526141</v>
      </c>
      <c r="N101" s="21"/>
      <c r="O101" s="21"/>
    </row>
    <row r="102" spans="1:15" ht="18.600000000000001" hidden="1" customHeight="1" outlineLevel="1" x14ac:dyDescent="0.5">
      <c r="A102" s="273">
        <v>2022</v>
      </c>
      <c r="B102" s="274" t="s">
        <v>2368</v>
      </c>
      <c r="C102" s="289" t="s">
        <v>2365</v>
      </c>
      <c r="D102" s="295">
        <v>131965.529236</v>
      </c>
      <c r="E102" s="283">
        <v>4.5838970655830646</v>
      </c>
      <c r="F102" s="447">
        <v>12.289618368797385</v>
      </c>
      <c r="G102" s="295">
        <v>27034.800039999998</v>
      </c>
      <c r="H102" s="283">
        <v>17.321333041232201</v>
      </c>
      <c r="I102" s="447">
        <v>37.265568828328767</v>
      </c>
      <c r="N102" s="21"/>
      <c r="O102" s="21"/>
    </row>
    <row r="103" spans="1:15" ht="18.600000000000001" hidden="1" customHeight="1" outlineLevel="2" x14ac:dyDescent="0.5">
      <c r="A103" s="107">
        <v>2022</v>
      </c>
      <c r="B103" s="108" t="s">
        <v>12</v>
      </c>
      <c r="C103" s="109" t="s">
        <v>227</v>
      </c>
      <c r="D103" s="103">
        <v>44111.781749000002</v>
      </c>
      <c r="E103" s="18">
        <v>-3.0129040313553457E-2</v>
      </c>
      <c r="F103" s="19">
        <v>5.820337747559301</v>
      </c>
      <c r="G103" s="103">
        <v>8983.1544059999997</v>
      </c>
      <c r="H103" s="18">
        <v>-1.0560444561951265</v>
      </c>
      <c r="I103" s="19">
        <v>41.950737213657185</v>
      </c>
      <c r="N103" s="21"/>
      <c r="O103" s="21"/>
    </row>
    <row r="104" spans="1:15" ht="18.600000000000001" hidden="1" customHeight="1" outlineLevel="2" x14ac:dyDescent="0.5">
      <c r="A104" s="104">
        <v>2022</v>
      </c>
      <c r="B104" s="105" t="s">
        <v>13</v>
      </c>
      <c r="C104" s="106" t="s">
        <v>228</v>
      </c>
      <c r="D104" s="102">
        <v>41743.072140000004</v>
      </c>
      <c r="E104" s="16">
        <v>-5.3697890111947144</v>
      </c>
      <c r="F104" s="17">
        <v>-0.20265108997571391</v>
      </c>
      <c r="G104" s="102">
        <v>8242.5792000000001</v>
      </c>
      <c r="H104" s="16">
        <v>-8.2440440465473603</v>
      </c>
      <c r="I104" s="17">
        <v>12.807818266179559</v>
      </c>
      <c r="N104" s="21"/>
      <c r="O104" s="21"/>
    </row>
    <row r="105" spans="1:15" ht="18.600000000000001" hidden="1" customHeight="1" outlineLevel="2" x14ac:dyDescent="0.5">
      <c r="A105" s="107">
        <v>2022</v>
      </c>
      <c r="B105" s="108" t="s">
        <v>14</v>
      </c>
      <c r="C105" s="109" t="s">
        <v>229</v>
      </c>
      <c r="D105" s="103">
        <v>43770.048446999994</v>
      </c>
      <c r="E105" s="18">
        <v>4.8558388328530766</v>
      </c>
      <c r="F105" s="19">
        <v>3.37014606052084</v>
      </c>
      <c r="G105" s="103">
        <v>8519.3099570000013</v>
      </c>
      <c r="H105" s="18">
        <v>3.3573320957595465</v>
      </c>
      <c r="I105" s="19">
        <v>30.936137494144099</v>
      </c>
      <c r="N105" s="21"/>
      <c r="O105" s="21"/>
    </row>
    <row r="106" spans="1:15" ht="18.600000000000001" hidden="1" customHeight="1" outlineLevel="1" x14ac:dyDescent="0.5">
      <c r="A106" s="273">
        <v>2022</v>
      </c>
      <c r="B106" s="274" t="s">
        <v>2369</v>
      </c>
      <c r="C106" s="289" t="s">
        <v>2366</v>
      </c>
      <c r="D106" s="295">
        <v>129624.902336</v>
      </c>
      <c r="E106" s="283">
        <v>-1.7736653757619902</v>
      </c>
      <c r="F106" s="447">
        <v>2.9942827415180728</v>
      </c>
      <c r="G106" s="295">
        <v>25745.043563000003</v>
      </c>
      <c r="H106" s="283">
        <v>-4.7707268967837946</v>
      </c>
      <c r="I106" s="447">
        <v>27.820459310818269</v>
      </c>
      <c r="N106" s="21"/>
      <c r="O106" s="21"/>
    </row>
    <row r="107" spans="1:15" ht="18.600000000000001" customHeight="1" collapsed="1" x14ac:dyDescent="0.5">
      <c r="A107" s="273">
        <v>2022</v>
      </c>
      <c r="B107" s="274" t="s">
        <v>22</v>
      </c>
      <c r="C107" s="289" t="s">
        <v>243</v>
      </c>
      <c r="D107" s="295">
        <v>512705.21108499996</v>
      </c>
      <c r="E107" s="283"/>
      <c r="F107" s="286">
        <v>12.372933716203939</v>
      </c>
      <c r="G107" s="295">
        <v>95573.16275399999</v>
      </c>
      <c r="H107" s="283"/>
      <c r="I107" s="286">
        <v>20.801772966904551</v>
      </c>
      <c r="N107" s="21"/>
      <c r="O107" s="21"/>
    </row>
    <row r="108" spans="1:15" ht="18.600000000000001" hidden="1" customHeight="1" outlineLevel="2" x14ac:dyDescent="0.5">
      <c r="A108" s="104">
        <v>2023</v>
      </c>
      <c r="B108" s="105" t="s">
        <v>2</v>
      </c>
      <c r="C108" s="106" t="s">
        <v>218</v>
      </c>
      <c r="D108" s="102">
        <v>41675.114228999999</v>
      </c>
      <c r="E108" s="16">
        <v>-4.7862277797948938</v>
      </c>
      <c r="F108" s="17">
        <v>1.1154189109428669</v>
      </c>
      <c r="G108" s="102">
        <v>8189.217901</v>
      </c>
      <c r="H108" s="16">
        <v>-3.8746337164170974</v>
      </c>
      <c r="I108" s="17">
        <v>26.114529439252941</v>
      </c>
      <c r="N108" s="21"/>
      <c r="O108" s="21"/>
    </row>
    <row r="109" spans="1:15" ht="18.600000000000001" hidden="1" customHeight="1" outlineLevel="2" x14ac:dyDescent="0.5">
      <c r="A109" s="107">
        <v>2023</v>
      </c>
      <c r="B109" s="108" t="s">
        <v>4</v>
      </c>
      <c r="C109" s="109" t="s">
        <v>219</v>
      </c>
      <c r="D109" s="103">
        <v>38729.246277999999</v>
      </c>
      <c r="E109" s="18">
        <v>-7.0686499737296238</v>
      </c>
      <c r="F109" s="19">
        <v>-3.3988156750807241</v>
      </c>
      <c r="G109" s="103">
        <v>6956.5180329999994</v>
      </c>
      <c r="H109" s="18">
        <v>-15.052717889573719</v>
      </c>
      <c r="I109" s="19">
        <v>11.18553053346012</v>
      </c>
      <c r="N109" s="21"/>
      <c r="O109" s="21"/>
    </row>
    <row r="110" spans="1:15" ht="18.600000000000001" hidden="1" customHeight="1" outlineLevel="2" x14ac:dyDescent="0.5">
      <c r="A110" s="104">
        <v>2023</v>
      </c>
      <c r="B110" s="105" t="s">
        <v>5</v>
      </c>
      <c r="C110" s="106" t="s">
        <v>220</v>
      </c>
      <c r="D110" s="102">
        <v>43856.612865999996</v>
      </c>
      <c r="E110" s="16">
        <v>13.239004320392823</v>
      </c>
      <c r="F110" s="17">
        <v>0.52862622174238982</v>
      </c>
      <c r="G110" s="102">
        <v>8278.2053180000003</v>
      </c>
      <c r="H110" s="16">
        <v>18.999264843852103</v>
      </c>
      <c r="I110" s="17">
        <v>18.263674464725565</v>
      </c>
      <c r="N110" s="21"/>
      <c r="O110" s="21"/>
    </row>
    <row r="111" spans="1:15" ht="18.600000000000001" hidden="1" customHeight="1" outlineLevel="1" x14ac:dyDescent="0.5">
      <c r="A111" s="273">
        <v>2023</v>
      </c>
      <c r="B111" s="274" t="s">
        <v>2362</v>
      </c>
      <c r="C111" s="289" t="s">
        <v>2363</v>
      </c>
      <c r="D111" s="295">
        <v>124260.973373</v>
      </c>
      <c r="E111" s="446">
        <v>-4.1380389619088636</v>
      </c>
      <c r="F111" s="447">
        <v>-0.53813278679587517</v>
      </c>
      <c r="G111" s="295">
        <v>23423.941252000001</v>
      </c>
      <c r="H111" s="283">
        <v>-9.0157249309759209</v>
      </c>
      <c r="I111" s="447">
        <v>18.60259676298659</v>
      </c>
      <c r="N111" s="21"/>
      <c r="O111" s="21"/>
    </row>
    <row r="112" spans="1:15" ht="18.600000000000001" hidden="1" customHeight="1" outlineLevel="2" x14ac:dyDescent="0.5">
      <c r="A112" s="107">
        <v>2023</v>
      </c>
      <c r="B112" s="108" t="s">
        <v>6</v>
      </c>
      <c r="C112" s="109" t="s">
        <v>221</v>
      </c>
      <c r="D112" s="103">
        <v>41811.511091</v>
      </c>
      <c r="E112" s="18">
        <v>-4.663154861613739</v>
      </c>
      <c r="F112" s="19">
        <v>-1.6051444305278162</v>
      </c>
      <c r="G112" s="103">
        <v>8703.9004260000002</v>
      </c>
      <c r="H112" s="18">
        <v>5.1423598672332371</v>
      </c>
      <c r="I112" s="19">
        <v>15.191714849754568</v>
      </c>
      <c r="N112" s="21"/>
      <c r="O112" s="21"/>
    </row>
    <row r="113" spans="1:15" ht="18.600000000000001" hidden="1" customHeight="1" outlineLevel="2" x14ac:dyDescent="0.5">
      <c r="A113" s="104">
        <v>2023</v>
      </c>
      <c r="B113" s="105" t="s">
        <v>7</v>
      </c>
      <c r="C113" s="106" t="s">
        <v>222</v>
      </c>
      <c r="D113" s="102">
        <v>41078.789193999997</v>
      </c>
      <c r="E113" s="16">
        <v>-1.7524406027930484</v>
      </c>
      <c r="F113" s="17">
        <v>-1.2873705224951237</v>
      </c>
      <c r="G113" s="102">
        <v>8153.8546560000004</v>
      </c>
      <c r="H113" s="16">
        <v>-6.3195319693332141</v>
      </c>
      <c r="I113" s="17">
        <v>13.770415444487693</v>
      </c>
      <c r="N113" s="21"/>
      <c r="O113" s="21"/>
    </row>
    <row r="114" spans="1:15" ht="18.600000000000001" hidden="1" customHeight="1" outlineLevel="2" x14ac:dyDescent="0.5">
      <c r="A114" s="107">
        <v>2023</v>
      </c>
      <c r="B114" s="108" t="s">
        <v>8</v>
      </c>
      <c r="C114" s="109" t="s">
        <v>223</v>
      </c>
      <c r="D114" s="103">
        <v>40013.058891999994</v>
      </c>
      <c r="E114" s="18">
        <v>-2.5943566568307319</v>
      </c>
      <c r="F114" s="19">
        <v>-4.896975828348193</v>
      </c>
      <c r="G114" s="103">
        <v>8896.0880820000002</v>
      </c>
      <c r="H114" s="18">
        <v>9.1028532799984241</v>
      </c>
      <c r="I114" s="19">
        <v>6.9186174051794502</v>
      </c>
      <c r="N114" s="21"/>
      <c r="O114" s="21"/>
    </row>
    <row r="115" spans="1:15" ht="18.600000000000001" hidden="1" customHeight="1" outlineLevel="1" x14ac:dyDescent="0.5">
      <c r="A115" s="273">
        <v>2023</v>
      </c>
      <c r="B115" s="274" t="s">
        <v>2367</v>
      </c>
      <c r="C115" s="289" t="s">
        <v>2364</v>
      </c>
      <c r="D115" s="295">
        <v>122903.35917700001</v>
      </c>
      <c r="E115" s="283">
        <v>-1.0925507495621933</v>
      </c>
      <c r="F115" s="447">
        <v>-2.597956151148606</v>
      </c>
      <c r="G115" s="295">
        <v>25753.843163999998</v>
      </c>
      <c r="H115" s="283">
        <v>9.9466690380341625</v>
      </c>
      <c r="I115" s="447">
        <v>11.762439761522469</v>
      </c>
      <c r="N115" s="21"/>
      <c r="O115" s="21"/>
    </row>
    <row r="116" spans="1:15" ht="18.600000000000001" hidden="1" customHeight="1" outlineLevel="2" x14ac:dyDescent="0.5">
      <c r="A116" s="104">
        <v>2023</v>
      </c>
      <c r="B116" s="105" t="s">
        <v>9</v>
      </c>
      <c r="C116" s="106" t="s">
        <v>224</v>
      </c>
      <c r="D116" s="102">
        <v>37956.737502999997</v>
      </c>
      <c r="E116" s="16">
        <v>-5.1391256903158826</v>
      </c>
      <c r="F116" s="17">
        <v>-12.827358291247926</v>
      </c>
      <c r="G116" s="102">
        <v>7890.9903779999995</v>
      </c>
      <c r="H116" s="16">
        <v>-11.2981986546837</v>
      </c>
      <c r="I116" s="17">
        <v>-0.42790736898909998</v>
      </c>
      <c r="N116" s="21"/>
      <c r="O116" s="21"/>
    </row>
    <row r="117" spans="1:15" ht="18.600000000000001" hidden="1" customHeight="1" outlineLevel="2" x14ac:dyDescent="0.5">
      <c r="A117" s="107">
        <v>2023</v>
      </c>
      <c r="B117" s="108" t="s">
        <v>10</v>
      </c>
      <c r="C117" s="109" t="s">
        <v>225</v>
      </c>
      <c r="D117" s="103">
        <v>38097.742505000002</v>
      </c>
      <c r="E117" s="18">
        <v>0.37148872973833402</v>
      </c>
      <c r="F117" s="19">
        <v>-13.997520440105049</v>
      </c>
      <c r="G117" s="103">
        <v>8195.9692470000009</v>
      </c>
      <c r="H117" s="18">
        <v>3.8648997703796484</v>
      </c>
      <c r="I117" s="19">
        <v>-18.292500936962764</v>
      </c>
      <c r="N117" s="21"/>
      <c r="O117" s="21"/>
    </row>
    <row r="118" spans="1:15" ht="18.600000000000001" hidden="1" customHeight="1" outlineLevel="2" x14ac:dyDescent="0.5">
      <c r="A118" s="104">
        <v>2023</v>
      </c>
      <c r="B118" s="105" t="s">
        <v>11</v>
      </c>
      <c r="C118" s="106" t="s">
        <v>226</v>
      </c>
      <c r="D118" s="102">
        <v>37786.410347000005</v>
      </c>
      <c r="E118" s="16">
        <v>-0.81719319185156181</v>
      </c>
      <c r="F118" s="17">
        <v>-14.365223605936395</v>
      </c>
      <c r="G118" s="102">
        <v>8562.8062699999991</v>
      </c>
      <c r="H118" s="16">
        <v>4.4758223456520696</v>
      </c>
      <c r="I118" s="17">
        <v>-5.6859222698867118</v>
      </c>
      <c r="N118" s="21"/>
      <c r="O118" s="21"/>
    </row>
    <row r="119" spans="1:15" ht="18.600000000000001" hidden="1" customHeight="1" outlineLevel="1" x14ac:dyDescent="0.5">
      <c r="A119" s="273">
        <v>2023</v>
      </c>
      <c r="B119" s="274" t="s">
        <v>2368</v>
      </c>
      <c r="C119" s="289" t="s">
        <v>2365</v>
      </c>
      <c r="D119" s="295">
        <v>113840.89035500001</v>
      </c>
      <c r="E119" s="283">
        <v>-7.373654294467757</v>
      </c>
      <c r="F119" s="447">
        <v>-13.734373654946562</v>
      </c>
      <c r="G119" s="295">
        <v>24649.765894999997</v>
      </c>
      <c r="H119" s="283">
        <v>-4.2870388779230222</v>
      </c>
      <c r="I119" s="447">
        <v>-8.8220890906208549</v>
      </c>
      <c r="N119" s="21"/>
      <c r="O119" s="21"/>
    </row>
    <row r="120" spans="1:15" ht="18.600000000000001" hidden="1" customHeight="1" outlineLevel="2" x14ac:dyDescent="0.5">
      <c r="A120" s="107">
        <v>2023</v>
      </c>
      <c r="B120" s="108" t="s">
        <v>12</v>
      </c>
      <c r="C120" s="109" t="s">
        <v>227</v>
      </c>
      <c r="D120" s="103">
        <v>39570.097333999998</v>
      </c>
      <c r="E120" s="18">
        <v>4.720445712149024</v>
      </c>
      <c r="F120" s="19">
        <v>-10.295853477065597</v>
      </c>
      <c r="G120" s="103">
        <v>8457.0941889999995</v>
      </c>
      <c r="H120" s="18">
        <v>-1.2345494884120511</v>
      </c>
      <c r="I120" s="19">
        <v>-5.8560745282151156</v>
      </c>
      <c r="N120" s="21"/>
      <c r="O120" s="21"/>
    </row>
    <row r="121" spans="1:15" ht="18.600000000000001" hidden="1" customHeight="1" outlineLevel="2" x14ac:dyDescent="0.5">
      <c r="A121" s="104">
        <v>2023</v>
      </c>
      <c r="B121" s="105" t="s">
        <v>13</v>
      </c>
      <c r="C121" s="106" t="s">
        <v>228</v>
      </c>
      <c r="D121" s="102">
        <v>37035.973898999997</v>
      </c>
      <c r="E121" s="16">
        <v>-6.4041374819227332</v>
      </c>
      <c r="F121" s="17">
        <v>-11.276357967169037</v>
      </c>
      <c r="G121" s="102">
        <v>7873.4922740000002</v>
      </c>
      <c r="H121" s="16">
        <v>-6.9007380307893555</v>
      </c>
      <c r="I121" s="17">
        <v>-4.4778086694028936</v>
      </c>
      <c r="N121" s="21"/>
      <c r="O121" s="21"/>
    </row>
    <row r="122" spans="1:15" ht="18.600000000000001" hidden="1" customHeight="1" outlineLevel="2" x14ac:dyDescent="0.5">
      <c r="A122" s="107">
        <v>2023</v>
      </c>
      <c r="B122" s="108" t="s">
        <v>14</v>
      </c>
      <c r="C122" s="109" t="s">
        <v>229</v>
      </c>
      <c r="D122" s="103">
        <v>38473.933968999998</v>
      </c>
      <c r="E122" s="18">
        <v>3.8826036380774864</v>
      </c>
      <c r="F122" s="19">
        <v>-12.09985975778145</v>
      </c>
      <c r="G122" s="103">
        <v>8087.940466</v>
      </c>
      <c r="H122" s="18">
        <v>2.7236731114623103</v>
      </c>
      <c r="I122" s="19">
        <v>-5.0634322870898867</v>
      </c>
      <c r="N122" s="21"/>
      <c r="O122" s="21"/>
    </row>
    <row r="123" spans="1:15" ht="18.600000000000001" hidden="1" customHeight="1" outlineLevel="1" x14ac:dyDescent="0.5">
      <c r="A123" s="273">
        <v>2023</v>
      </c>
      <c r="B123" s="274" t="s">
        <v>2369</v>
      </c>
      <c r="C123" s="289" t="s">
        <v>2366</v>
      </c>
      <c r="D123" s="295">
        <v>115080.005202</v>
      </c>
      <c r="E123" s="283">
        <v>1.0884620131974998</v>
      </c>
      <c r="F123" s="447">
        <v>-11.220758412838183</v>
      </c>
      <c r="G123" s="295">
        <v>24418.526929</v>
      </c>
      <c r="H123" s="283">
        <v>-0.93809802082908123</v>
      </c>
      <c r="I123" s="447">
        <v>-5.1525126797859926</v>
      </c>
      <c r="N123" s="21"/>
      <c r="O123" s="21"/>
    </row>
    <row r="124" spans="1:15" ht="18.600000000000001" customHeight="1" collapsed="1" x14ac:dyDescent="0.5">
      <c r="A124" s="273">
        <v>2023</v>
      </c>
      <c r="B124" s="274" t="s">
        <v>22</v>
      </c>
      <c r="C124" s="289" t="s">
        <v>243</v>
      </c>
      <c r="D124" s="295">
        <v>476085.228107</v>
      </c>
      <c r="E124" s="283"/>
      <c r="F124" s="286">
        <v>-7.1425025894517047</v>
      </c>
      <c r="G124" s="295">
        <v>98246.077239999999</v>
      </c>
      <c r="H124" s="283"/>
      <c r="I124" s="286">
        <v>2.7967207623754708</v>
      </c>
      <c r="N124" s="21"/>
      <c r="O124" s="21"/>
    </row>
    <row r="125" spans="1:15" ht="18.600000000000001" hidden="1" customHeight="1" outlineLevel="2" x14ac:dyDescent="0.5">
      <c r="A125" s="104">
        <v>2024</v>
      </c>
      <c r="B125" s="105" t="s">
        <v>2</v>
      </c>
      <c r="C125" s="106" t="s">
        <v>218</v>
      </c>
      <c r="D125" s="102">
        <v>37375.006358000006</v>
      </c>
      <c r="E125" s="16">
        <v>-2.8562912539316643</v>
      </c>
      <c r="F125" s="17">
        <v>-10.318166969792554</v>
      </c>
      <c r="G125" s="102">
        <v>7994.4246190000003</v>
      </c>
      <c r="H125" s="16">
        <v>-1.1562380731302446</v>
      </c>
      <c r="I125" s="17">
        <v>-2.3786554998886156</v>
      </c>
      <c r="N125" s="21"/>
      <c r="O125" s="21"/>
    </row>
    <row r="126" spans="1:15" ht="18.600000000000001" hidden="1" customHeight="1" outlineLevel="2" x14ac:dyDescent="0.5">
      <c r="A126" s="107">
        <v>2024</v>
      </c>
      <c r="B126" s="108" t="s">
        <v>4</v>
      </c>
      <c r="C126" s="109" t="s">
        <v>219</v>
      </c>
      <c r="D126" s="103">
        <v>37731.637329999998</v>
      </c>
      <c r="E126" s="18">
        <v>0.95419641828009549</v>
      </c>
      <c r="F126" s="19">
        <v>-2.5758542803521856</v>
      </c>
      <c r="G126" s="103">
        <v>7715.5772640000005</v>
      </c>
      <c r="H126" s="18">
        <v>-3.4880228195194429</v>
      </c>
      <c r="I126" s="19">
        <v>10.911482258785377</v>
      </c>
      <c r="N126" s="21"/>
      <c r="O126" s="21"/>
    </row>
    <row r="127" spans="1:15" ht="18.600000000000001" hidden="1" customHeight="1" outlineLevel="2" x14ac:dyDescent="0.5">
      <c r="A127" s="104">
        <v>2024</v>
      </c>
      <c r="B127" s="105" t="s">
        <v>5</v>
      </c>
      <c r="C127" s="106" t="s">
        <v>220</v>
      </c>
      <c r="D127" s="102">
        <v>39861.059831999999</v>
      </c>
      <c r="E127" s="16">
        <v>5.6435995167029906</v>
      </c>
      <c r="F127" s="17">
        <v>-9.1104916063811316</v>
      </c>
      <c r="G127" s="102">
        <v>8191.8785779999998</v>
      </c>
      <c r="H127" s="16">
        <v>6.1732427490858832</v>
      </c>
      <c r="I127" s="17">
        <v>-1.0428195083817648</v>
      </c>
      <c r="N127" s="21"/>
      <c r="O127" s="21"/>
    </row>
    <row r="128" spans="1:15" ht="18.600000000000001" hidden="1" customHeight="1" outlineLevel="1" x14ac:dyDescent="0.5">
      <c r="A128" s="273">
        <v>2024</v>
      </c>
      <c r="B128" s="274" t="s">
        <v>2362</v>
      </c>
      <c r="C128" s="289" t="s">
        <v>2363</v>
      </c>
      <c r="D128" s="295">
        <v>114967.70352000001</v>
      </c>
      <c r="E128" s="446">
        <v>-9.7585746370854043E-2</v>
      </c>
      <c r="F128" s="447">
        <v>-7.4788323322592554</v>
      </c>
      <c r="G128" s="295">
        <v>23901.880461000001</v>
      </c>
      <c r="H128" s="283">
        <v>-2.1157970319102937</v>
      </c>
      <c r="I128" s="447">
        <v>2.0403876694285783</v>
      </c>
      <c r="N128" s="21"/>
      <c r="O128" s="21"/>
    </row>
    <row r="129" spans="1:15" ht="18.600000000000001" hidden="1" customHeight="1" outlineLevel="2" x14ac:dyDescent="0.5">
      <c r="A129" s="107">
        <v>2024</v>
      </c>
      <c r="B129" s="108" t="s">
        <v>6</v>
      </c>
      <c r="C129" s="109" t="s">
        <v>221</v>
      </c>
      <c r="D129" s="103">
        <v>37896.135487000007</v>
      </c>
      <c r="E129" s="18">
        <v>-4.9294332696657843</v>
      </c>
      <c r="F129" s="19">
        <v>-9.3643484816380749</v>
      </c>
      <c r="G129" s="103">
        <v>7887.274101</v>
      </c>
      <c r="H129" s="18">
        <v>-3.7183714834109205</v>
      </c>
      <c r="I129" s="19">
        <v>-9.3823031633105671</v>
      </c>
      <c r="N129" s="21"/>
      <c r="O129" s="21"/>
    </row>
    <row r="130" spans="1:15" ht="18.600000000000001" hidden="1" customHeight="1" outlineLevel="2" x14ac:dyDescent="0.5">
      <c r="A130" s="104">
        <v>2024</v>
      </c>
      <c r="B130" s="105" t="s">
        <v>7</v>
      </c>
      <c r="C130" s="106" t="s">
        <v>222</v>
      </c>
      <c r="D130" s="102">
        <v>39708.801203000003</v>
      </c>
      <c r="E130" s="16">
        <v>4.783246873871394</v>
      </c>
      <c r="F130" s="17">
        <v>-3.3350252475311426</v>
      </c>
      <c r="G130" s="102">
        <v>8730.5518269999993</v>
      </c>
      <c r="H130" s="16">
        <v>10.691624447197579</v>
      </c>
      <c r="I130" s="17">
        <v>7.0726937789556743</v>
      </c>
      <c r="N130" s="21"/>
      <c r="O130" s="21"/>
    </row>
    <row r="131" spans="1:15" ht="18.600000000000001" hidden="1" customHeight="1" outlineLevel="2" x14ac:dyDescent="0.5">
      <c r="A131" s="107">
        <v>2024</v>
      </c>
      <c r="B131" s="108" t="s">
        <v>8</v>
      </c>
      <c r="C131" s="109" t="s">
        <v>223</v>
      </c>
      <c r="D131" s="103">
        <v>28981.376166999999</v>
      </c>
      <c r="E131" s="18">
        <v>-27.015232671364419</v>
      </c>
      <c r="F131" s="19">
        <v>-27.57020590396705</v>
      </c>
      <c r="G131" s="103">
        <v>8973.1046659999993</v>
      </c>
      <c r="H131" s="18">
        <v>2.7782074238410059</v>
      </c>
      <c r="I131" s="19">
        <v>0.86573540291077222</v>
      </c>
      <c r="N131" s="21"/>
      <c r="O131" s="21"/>
    </row>
    <row r="132" spans="1:15" ht="18.600000000000001" hidden="1" customHeight="1" outlineLevel="1" x14ac:dyDescent="0.5">
      <c r="A132" s="273">
        <v>2024</v>
      </c>
      <c r="B132" s="274" t="s">
        <v>2367</v>
      </c>
      <c r="C132" s="289" t="s">
        <v>2364</v>
      </c>
      <c r="D132" s="295">
        <v>106586.312857</v>
      </c>
      <c r="E132" s="283">
        <v>-7.2902131697724748</v>
      </c>
      <c r="F132" s="447">
        <v>-13.276322493757808</v>
      </c>
      <c r="G132" s="295">
        <v>25590.930593999998</v>
      </c>
      <c r="H132" s="283">
        <v>7.0665993655016912</v>
      </c>
      <c r="I132" s="447">
        <v>-0.63257576340189914</v>
      </c>
      <c r="N132" s="21"/>
      <c r="O132" s="21"/>
    </row>
    <row r="133" spans="1:15" ht="18.600000000000001" hidden="1" customHeight="1" outlineLevel="2" x14ac:dyDescent="0.5">
      <c r="A133" s="104">
        <v>2024</v>
      </c>
      <c r="B133" s="105" t="s">
        <v>9</v>
      </c>
      <c r="C133" s="106" t="s">
        <v>224</v>
      </c>
      <c r="D133" s="102">
        <v>31073.348021999998</v>
      </c>
      <c r="E133" s="16">
        <v>7.218331672538203</v>
      </c>
      <c r="F133" s="17">
        <v>-18.134829107628004</v>
      </c>
      <c r="G133" s="102">
        <v>9176.9658980000004</v>
      </c>
      <c r="H133" s="16">
        <v>2.2719141210115534</v>
      </c>
      <c r="I133" s="17">
        <v>16.296756913875953</v>
      </c>
      <c r="N133" s="21"/>
      <c r="O133" s="21"/>
    </row>
    <row r="134" spans="1:15" ht="18.600000000000001" hidden="1" customHeight="1" outlineLevel="2" x14ac:dyDescent="0.5">
      <c r="A134" s="107">
        <v>2024</v>
      </c>
      <c r="B134" s="108" t="s">
        <v>10</v>
      </c>
      <c r="C134" s="109" t="s">
        <v>225</v>
      </c>
      <c r="D134" s="103">
        <v>30800.407311999999</v>
      </c>
      <c r="E134" s="18">
        <v>-0.87837560924157732</v>
      </c>
      <c r="F134" s="19">
        <v>-19.154245667029457</v>
      </c>
      <c r="G134" s="103">
        <v>9077.2927559999989</v>
      </c>
      <c r="H134" s="18">
        <v>-1.0861230509936148</v>
      </c>
      <c r="I134" s="19">
        <v>10.75313342985751</v>
      </c>
      <c r="N134" s="21"/>
      <c r="O134" s="21"/>
    </row>
    <row r="135" spans="1:15" ht="18.600000000000001" hidden="1" customHeight="1" outlineLevel="2" x14ac:dyDescent="0.5">
      <c r="A135" s="104">
        <v>2024</v>
      </c>
      <c r="B135" s="105" t="s">
        <v>11</v>
      </c>
      <c r="C135" s="106" t="s">
        <v>226</v>
      </c>
      <c r="D135" s="102">
        <v>30293.225548999999</v>
      </c>
      <c r="E135" s="16">
        <v>-1.6466722594359995</v>
      </c>
      <c r="F135" s="17">
        <v>-19.830369514300571</v>
      </c>
      <c r="G135" s="102">
        <v>9336.3184079999992</v>
      </c>
      <c r="H135" s="16">
        <v>2.8535562194883068</v>
      </c>
      <c r="I135" s="17">
        <v>9.0333952866599176</v>
      </c>
      <c r="N135" s="21"/>
      <c r="O135" s="21"/>
    </row>
    <row r="136" spans="1:15" ht="18.600000000000001" hidden="1" customHeight="1" outlineLevel="1" x14ac:dyDescent="0.5">
      <c r="A136" s="273">
        <v>2024</v>
      </c>
      <c r="B136" s="274" t="s">
        <v>2368</v>
      </c>
      <c r="C136" s="289" t="s">
        <v>2365</v>
      </c>
      <c r="D136" s="295">
        <v>92166.980882999997</v>
      </c>
      <c r="E136" s="283">
        <v>-13.5283148347063</v>
      </c>
      <c r="F136" s="447">
        <v>-19.038773681769673</v>
      </c>
      <c r="G136" s="295">
        <v>27590.577061999997</v>
      </c>
      <c r="H136" s="283">
        <v>7.8138872701598139</v>
      </c>
      <c r="I136" s="447">
        <v>11.930381730710549</v>
      </c>
      <c r="N136" s="21"/>
      <c r="O136" s="21"/>
    </row>
    <row r="137" spans="1:15" ht="18.600000000000001" hidden="1" customHeight="1" outlineLevel="2" x14ac:dyDescent="0.5">
      <c r="A137" s="107">
        <v>2024</v>
      </c>
      <c r="B137" s="108" t="s">
        <v>12</v>
      </c>
      <c r="C137" s="109" t="s">
        <v>227</v>
      </c>
      <c r="D137" s="103">
        <v>32031.330998000001</v>
      </c>
      <c r="E137" s="18">
        <v>5.7376044231030265</v>
      </c>
      <c r="F137" s="19">
        <v>-19.051674986713842</v>
      </c>
      <c r="G137" s="103">
        <v>9174.0032040000006</v>
      </c>
      <c r="H137" s="18">
        <v>-1.7385354366333039</v>
      </c>
      <c r="I137" s="19">
        <v>8.4770134868838554</v>
      </c>
      <c r="N137" s="21"/>
      <c r="O137" s="21"/>
    </row>
    <row r="138" spans="1:15" ht="18.600000000000001" hidden="1" customHeight="1" outlineLevel="2" x14ac:dyDescent="0.5">
      <c r="A138" s="104">
        <v>2024</v>
      </c>
      <c r="B138" s="105" t="s">
        <v>13</v>
      </c>
      <c r="C138" s="106" t="s">
        <v>228</v>
      </c>
      <c r="D138" s="102">
        <v>32007.420624000002</v>
      </c>
      <c r="E138" s="16">
        <v>-7.4646832507496708E-2</v>
      </c>
      <c r="F138" s="17">
        <v>-13.577483580459514</v>
      </c>
      <c r="G138" s="102">
        <v>8751.8438340000012</v>
      </c>
      <c r="H138" s="16">
        <v>-4.6016919834509284</v>
      </c>
      <c r="I138" s="17">
        <v>11.15580646342298</v>
      </c>
      <c r="N138" s="21"/>
      <c r="O138" s="21"/>
    </row>
    <row r="139" spans="1:15" ht="18.600000000000001" hidden="1" customHeight="1" outlineLevel="2" x14ac:dyDescent="0.5">
      <c r="A139" s="107">
        <v>2024</v>
      </c>
      <c r="B139" s="108" t="s">
        <v>14</v>
      </c>
      <c r="C139" s="109" t="s">
        <v>229</v>
      </c>
      <c r="D139" s="103">
        <v>33395.420337999996</v>
      </c>
      <c r="E139" s="18">
        <v>4.3364934972586866</v>
      </c>
      <c r="F139" s="19">
        <v>-13.199881340681108</v>
      </c>
      <c r="G139" s="103">
        <v>9603.3575879999989</v>
      </c>
      <c r="H139" s="18">
        <v>9.7295355144701787</v>
      </c>
      <c r="I139" s="19">
        <v>18.736749217807592</v>
      </c>
      <c r="N139" s="21"/>
      <c r="O139" s="21"/>
    </row>
    <row r="140" spans="1:15" ht="18.600000000000001" hidden="1" customHeight="1" outlineLevel="1" x14ac:dyDescent="0.5">
      <c r="A140" s="273">
        <v>2024</v>
      </c>
      <c r="B140" s="274" t="s">
        <v>2369</v>
      </c>
      <c r="C140" s="289" t="s">
        <v>2366</v>
      </c>
      <c r="D140" s="295">
        <v>97434.171960000007</v>
      </c>
      <c r="E140" s="283">
        <v>5.7148352116322076</v>
      </c>
      <c r="F140" s="447">
        <v>-15.333535318343316</v>
      </c>
      <c r="G140" s="295">
        <v>27529.204625999999</v>
      </c>
      <c r="H140" s="283">
        <v>-0.22243984191445687</v>
      </c>
      <c r="I140" s="447">
        <v>12.739006353842285</v>
      </c>
      <c r="N140" s="21"/>
      <c r="O140" s="21"/>
    </row>
    <row r="141" spans="1:15" ht="18.600000000000001" customHeight="1" collapsed="1" x14ac:dyDescent="0.5">
      <c r="A141" s="273">
        <v>2024</v>
      </c>
      <c r="B141" s="274" t="s">
        <v>22</v>
      </c>
      <c r="C141" s="289" t="s">
        <v>243</v>
      </c>
      <c r="D141" s="295">
        <v>411155.16922000004</v>
      </c>
      <c r="E141" s="283"/>
      <c r="F141" s="286">
        <v>-13.63832672254367</v>
      </c>
      <c r="G141" s="295">
        <v>104612.59274299999</v>
      </c>
      <c r="H141" s="283"/>
      <c r="I141" s="286">
        <v>6.4801727273523291</v>
      </c>
      <c r="N141" s="21"/>
      <c r="O141" s="21"/>
    </row>
    <row r="142" spans="1:15" ht="18.600000000000001" hidden="1" customHeight="1" outlineLevel="2" x14ac:dyDescent="0.5">
      <c r="A142" s="104">
        <v>2025</v>
      </c>
      <c r="B142" s="105" t="s">
        <v>2</v>
      </c>
      <c r="C142" s="106" t="s">
        <v>218</v>
      </c>
      <c r="D142" s="102">
        <v>38275.098902999998</v>
      </c>
      <c r="E142" s="16">
        <v>14.6</v>
      </c>
      <c r="F142" s="17">
        <v>2.4</v>
      </c>
      <c r="G142" s="102">
        <v>9260.9080250000006</v>
      </c>
      <c r="H142" s="16">
        <v>-3.6</v>
      </c>
      <c r="I142" s="17">
        <v>15.9</v>
      </c>
      <c r="N142" s="21"/>
      <c r="O142" s="21"/>
    </row>
    <row r="143" spans="1:15" ht="18.600000000000001" hidden="1" customHeight="1" outlineLevel="2" x14ac:dyDescent="0.5">
      <c r="A143" s="107">
        <v>2025</v>
      </c>
      <c r="B143" s="108" t="s">
        <v>4</v>
      </c>
      <c r="C143" s="109" t="s">
        <v>219</v>
      </c>
      <c r="D143" s="103">
        <v>36733.017456000001</v>
      </c>
      <c r="E143" s="18">
        <v>-4</v>
      </c>
      <c r="F143" s="19">
        <v>-2.6</v>
      </c>
      <c r="G143" s="103">
        <v>8875.8425569999999</v>
      </c>
      <c r="H143" s="18">
        <v>-4.2</v>
      </c>
      <c r="I143" s="19">
        <v>15</v>
      </c>
      <c r="N143" s="21"/>
      <c r="O143" s="21"/>
    </row>
    <row r="144" spans="1:15" ht="18.600000000000001" hidden="1" customHeight="1" outlineLevel="2" x14ac:dyDescent="0.5">
      <c r="A144" s="104">
        <v>2025</v>
      </c>
      <c r="B144" s="105" t="s">
        <v>5</v>
      </c>
      <c r="C144" s="106" t="s">
        <v>220</v>
      </c>
      <c r="D144" s="102">
        <v>38164.823195999998</v>
      </c>
      <c r="E144" s="16">
        <v>3.9</v>
      </c>
      <c r="F144" s="17">
        <v>-4.3</v>
      </c>
      <c r="G144" s="102">
        <v>8899.1602789999997</v>
      </c>
      <c r="H144" s="16">
        <v>0.3</v>
      </c>
      <c r="I144" s="17">
        <v>8.6</v>
      </c>
      <c r="N144" s="21"/>
      <c r="O144" s="21"/>
    </row>
    <row r="145" spans="1:15" ht="18.600000000000001" hidden="1" customHeight="1" outlineLevel="1" x14ac:dyDescent="0.5">
      <c r="A145" s="273">
        <v>2025</v>
      </c>
      <c r="B145" s="274" t="s">
        <v>2362</v>
      </c>
      <c r="C145" s="289" t="s">
        <v>2363</v>
      </c>
      <c r="D145" s="295">
        <v>113172.939555</v>
      </c>
      <c r="E145" s="446">
        <v>16.153231744465678</v>
      </c>
      <c r="F145" s="447">
        <v>-1.5611027358546692</v>
      </c>
      <c r="G145" s="295">
        <v>27035.910861</v>
      </c>
      <c r="H145" s="283">
        <v>-1.7918925435793653</v>
      </c>
      <c r="I145" s="447">
        <v>13.112066245639987</v>
      </c>
      <c r="N145" s="21"/>
      <c r="O145" s="21"/>
    </row>
    <row r="146" spans="1:15" ht="18.600000000000001" hidden="1" customHeight="1" outlineLevel="2" x14ac:dyDescent="0.5">
      <c r="A146" s="107">
        <v>2025</v>
      </c>
      <c r="B146" s="108" t="s">
        <v>6</v>
      </c>
      <c r="C146" s="109" t="s">
        <v>221</v>
      </c>
      <c r="D146" s="103">
        <v>38607.745191000002</v>
      </c>
      <c r="E146" s="18">
        <v>1.2</v>
      </c>
      <c r="F146" s="19">
        <v>1.9</v>
      </c>
      <c r="G146" s="103">
        <v>8702.6707509999997</v>
      </c>
      <c r="H146" s="18">
        <v>-2.2000000000000002</v>
      </c>
      <c r="I146" s="19">
        <v>10.3</v>
      </c>
      <c r="N146" s="21"/>
      <c r="O146" s="21"/>
    </row>
    <row r="147" spans="1:15" ht="18.600000000000001" hidden="1" customHeight="1" outlineLevel="2" x14ac:dyDescent="0.5">
      <c r="A147" s="104">
        <v>2025</v>
      </c>
      <c r="B147" s="105" t="s">
        <v>7</v>
      </c>
      <c r="C147" s="106" t="s">
        <v>222</v>
      </c>
      <c r="D147" s="102">
        <v>39604.666406999997</v>
      </c>
      <c r="E147" s="16">
        <v>2.6</v>
      </c>
      <c r="F147" s="17">
        <v>-0.3</v>
      </c>
      <c r="G147" s="102">
        <v>10258.303655</v>
      </c>
      <c r="H147" s="16">
        <v>17.899999999999999</v>
      </c>
      <c r="I147" s="17">
        <v>17.5</v>
      </c>
      <c r="N147" s="21"/>
      <c r="O147" s="21"/>
    </row>
    <row r="148" spans="1:15" ht="18.600000000000001" hidden="1" customHeight="1" outlineLevel="2" x14ac:dyDescent="0.5">
      <c r="A148" s="107">
        <v>2025</v>
      </c>
      <c r="B148" s="108" t="s">
        <v>8</v>
      </c>
      <c r="C148" s="109" t="s">
        <v>223</v>
      </c>
      <c r="D148" s="103">
        <v>39870.206724999996</v>
      </c>
      <c r="E148" s="18">
        <v>0.7</v>
      </c>
      <c r="F148" s="19">
        <v>37.6</v>
      </c>
      <c r="G148" s="103">
        <v>7987.7960430000003</v>
      </c>
      <c r="H148" s="18">
        <v>-22.1</v>
      </c>
      <c r="I148" s="19">
        <v>-11</v>
      </c>
      <c r="N148" s="21"/>
      <c r="O148" s="21"/>
    </row>
    <row r="149" spans="1:15" ht="18.600000000000001" hidden="1" customHeight="1" outlineLevel="1" x14ac:dyDescent="0.5">
      <c r="A149" s="273">
        <v>2025</v>
      </c>
      <c r="B149" s="274" t="s">
        <v>2367</v>
      </c>
      <c r="C149" s="289" t="s">
        <v>2364</v>
      </c>
      <c r="D149" s="295">
        <v>118082.618323</v>
      </c>
      <c r="E149" s="283">
        <v>4.338209104848767</v>
      </c>
      <c r="F149" s="447">
        <v>10.785911584561392</v>
      </c>
      <c r="G149" s="295">
        <v>26948.770449000003</v>
      </c>
      <c r="H149" s="283">
        <v>-0.32231357932792637</v>
      </c>
      <c r="I149" s="447">
        <v>5.3059416890387068</v>
      </c>
      <c r="N149" s="21"/>
      <c r="O149" s="21"/>
    </row>
    <row r="150" spans="1:15" ht="18.600000000000001" hidden="1" customHeight="1" outlineLevel="2" x14ac:dyDescent="0.5">
      <c r="A150" s="104">
        <v>2025</v>
      </c>
      <c r="B150" s="105" t="s">
        <v>9</v>
      </c>
      <c r="C150" s="106" t="s">
        <v>224</v>
      </c>
      <c r="D150" s="102">
        <v>41406.273007000003</v>
      </c>
      <c r="E150" s="16">
        <v>3.9</v>
      </c>
      <c r="F150" s="17">
        <v>33.299999999999997</v>
      </c>
      <c r="G150" s="102">
        <v>9459.1362079999999</v>
      </c>
      <c r="H150" s="16">
        <v>18.399999999999999</v>
      </c>
      <c r="I150" s="17">
        <v>3.1</v>
      </c>
      <c r="N150" s="21"/>
      <c r="O150" s="21"/>
    </row>
    <row r="151" spans="1:15" ht="18.600000000000001" hidden="1" customHeight="1" outlineLevel="2" x14ac:dyDescent="0.5">
      <c r="A151" s="107">
        <v>2025</v>
      </c>
      <c r="B151" s="108" t="s">
        <v>10</v>
      </c>
      <c r="C151" s="109" t="s">
        <v>225</v>
      </c>
      <c r="D151" s="103">
        <v>42559.662823999999</v>
      </c>
      <c r="E151" s="18">
        <v>2.8</v>
      </c>
      <c r="F151" s="19">
        <v>38.200000000000003</v>
      </c>
      <c r="G151" s="103">
        <v>9599.753498</v>
      </c>
      <c r="H151" s="18">
        <v>1.5</v>
      </c>
      <c r="I151" s="19">
        <v>5.8</v>
      </c>
      <c r="N151" s="21"/>
      <c r="O151" s="21"/>
    </row>
    <row r="152" spans="1:15" ht="18.600000000000001" hidden="1" customHeight="1" outlineLevel="2" x14ac:dyDescent="0.5">
      <c r="A152" s="104">
        <v>2025</v>
      </c>
      <c r="B152" s="105" t="s">
        <v>11</v>
      </c>
      <c r="C152" s="106" t="s">
        <v>226</v>
      </c>
      <c r="D152" s="102">
        <v>42076.384632000001</v>
      </c>
      <c r="E152" s="16">
        <v>-1.1000000000000001</v>
      </c>
      <c r="F152" s="17">
        <v>38.9</v>
      </c>
      <c r="G152" s="102">
        <v>9533.7895059999992</v>
      </c>
      <c r="H152" s="16">
        <v>-0.7</v>
      </c>
      <c r="I152" s="17">
        <v>2.1</v>
      </c>
      <c r="N152" s="21"/>
      <c r="O152" s="21"/>
    </row>
    <row r="153" spans="1:15" ht="18.600000000000001" hidden="1" customHeight="1" outlineLevel="1" x14ac:dyDescent="0.5">
      <c r="A153" s="273">
        <v>2025</v>
      </c>
      <c r="B153" s="274" t="s">
        <v>2368</v>
      </c>
      <c r="C153" s="289" t="s">
        <v>2365</v>
      </c>
      <c r="D153" s="295">
        <v>126042.32046300001</v>
      </c>
      <c r="E153" s="283">
        <v>6.7407906879463519</v>
      </c>
      <c r="F153" s="447">
        <v>36.754311853832512</v>
      </c>
      <c r="G153" s="295">
        <v>28592.679212000003</v>
      </c>
      <c r="H153" s="283">
        <v>6.1001252955531493</v>
      </c>
      <c r="I153" s="447">
        <v>3.6320449106524322</v>
      </c>
      <c r="N153" s="21"/>
      <c r="O153" s="21"/>
    </row>
    <row r="154" spans="1:15" ht="18.600000000000001" hidden="1" customHeight="1" outlineLevel="2" x14ac:dyDescent="0.5">
      <c r="A154" s="107">
        <v>2025</v>
      </c>
      <c r="B154" s="108" t="s">
        <v>12</v>
      </c>
      <c r="C154" s="109" t="s">
        <v>227</v>
      </c>
      <c r="D154" s="103">
        <v>44327.349918</v>
      </c>
      <c r="E154" s="18">
        <v>5.3</v>
      </c>
      <c r="F154" s="19">
        <v>38.4</v>
      </c>
      <c r="G154" s="103">
        <v>9650.2787179999996</v>
      </c>
      <c r="H154" s="18">
        <v>1.2</v>
      </c>
      <c r="I154" s="19">
        <v>5.2</v>
      </c>
      <c r="N154" s="21"/>
      <c r="O154" s="21"/>
    </row>
    <row r="155" spans="1:15" ht="18.600000000000001" hidden="1" customHeight="1" outlineLevel="2" x14ac:dyDescent="0.5">
      <c r="A155" s="104">
        <v>2025</v>
      </c>
      <c r="B155" s="105" t="s">
        <v>13</v>
      </c>
      <c r="C155" s="106" t="s">
        <v>228</v>
      </c>
      <c r="D155" s="102">
        <v>43470.596454999999</v>
      </c>
      <c r="E155" s="16">
        <v>-1.9</v>
      </c>
      <c r="F155" s="17">
        <v>35.799999999999997</v>
      </c>
      <c r="G155" s="102">
        <v>8727.2899440000001</v>
      </c>
      <c r="H155" s="16">
        <v>-9.6</v>
      </c>
      <c r="I155" s="17">
        <v>-0.3</v>
      </c>
      <c r="N155" s="21"/>
      <c r="O155" s="21"/>
    </row>
    <row r="156" spans="1:15" ht="18.600000000000001" hidden="1" customHeight="1" outlineLevel="2" x14ac:dyDescent="0.5">
      <c r="A156" s="107">
        <v>2025</v>
      </c>
      <c r="B156" s="108" t="s">
        <v>14</v>
      </c>
      <c r="C156" s="109" t="s">
        <v>229</v>
      </c>
      <c r="D156" s="103">
        <v>45219.319525999999</v>
      </c>
      <c r="E156" s="18">
        <v>4</v>
      </c>
      <c r="F156" s="19">
        <v>35.4</v>
      </c>
      <c r="G156" s="103">
        <v>9941.2647309999993</v>
      </c>
      <c r="H156" s="18">
        <v>13.9</v>
      </c>
      <c r="I156" s="19">
        <v>3.5</v>
      </c>
      <c r="N156" s="21"/>
      <c r="O156" s="21"/>
    </row>
    <row r="157" spans="1:15" ht="18.600000000000001" hidden="1" customHeight="1" outlineLevel="1" x14ac:dyDescent="0.5">
      <c r="A157" s="273">
        <v>2025</v>
      </c>
      <c r="B157" s="274" t="s">
        <v>2369</v>
      </c>
      <c r="C157" s="289" t="s">
        <v>2366</v>
      </c>
      <c r="D157" s="295">
        <v>133017.26589899999</v>
      </c>
      <c r="E157" s="283">
        <v>5.5338123023905172</v>
      </c>
      <c r="F157" s="447">
        <v>36.520137876891944</v>
      </c>
      <c r="G157" s="295">
        <v>28318.833392999997</v>
      </c>
      <c r="H157" s="283">
        <v>-0.9577480199374766</v>
      </c>
      <c r="I157" s="447">
        <v>2.8683312058141786</v>
      </c>
      <c r="N157" s="21"/>
      <c r="O157" s="21"/>
    </row>
    <row r="158" spans="1:15" ht="18.600000000000001" customHeight="1" collapsed="1" x14ac:dyDescent="0.5">
      <c r="A158" s="273">
        <v>2025</v>
      </c>
      <c r="B158" s="274" t="s">
        <v>22</v>
      </c>
      <c r="C158" s="289" t="s">
        <v>243</v>
      </c>
      <c r="D158" s="295">
        <v>490315.14424000005</v>
      </c>
      <c r="E158" s="283"/>
      <c r="F158" s="286">
        <v>19.253065739188902</v>
      </c>
      <c r="G158" s="295">
        <v>110896.193915</v>
      </c>
      <c r="H158" s="283"/>
      <c r="I158" s="286">
        <v>6.0065437699616364</v>
      </c>
      <c r="N158" s="21"/>
      <c r="O158" s="21"/>
    </row>
    <row r="159" spans="1:15" ht="18.600000000000001" customHeight="1" x14ac:dyDescent="0.5">
      <c r="A159" s="20"/>
      <c r="B159" s="20"/>
      <c r="C159" s="20"/>
      <c r="D159" s="20"/>
      <c r="E159" s="20"/>
      <c r="F159" s="20"/>
      <c r="G159" s="20"/>
      <c r="H159" s="20"/>
      <c r="I159" s="20"/>
      <c r="N159" s="21"/>
      <c r="O159" s="21"/>
    </row>
    <row r="160" spans="1:15" ht="18.600000000000001" customHeight="1" x14ac:dyDescent="0.5">
      <c r="A160" s="20"/>
      <c r="B160" s="20"/>
      <c r="C160" s="20"/>
      <c r="D160" s="20"/>
      <c r="E160" s="20"/>
      <c r="F160" s="20"/>
      <c r="G160" s="20"/>
      <c r="H160" s="20"/>
      <c r="I160" s="20"/>
      <c r="N160" s="21"/>
      <c r="O160" s="21"/>
    </row>
    <row r="161" spans="1:15" ht="18.600000000000001" customHeight="1" x14ac:dyDescent="0.5">
      <c r="A161" s="20"/>
      <c r="B161" s="20"/>
      <c r="C161" s="20"/>
      <c r="D161" s="20"/>
      <c r="E161" s="20"/>
      <c r="F161" s="20"/>
      <c r="G161" s="20"/>
      <c r="H161" s="20"/>
      <c r="I161" s="20"/>
      <c r="N161" s="21"/>
      <c r="O161" s="21"/>
    </row>
    <row r="162" spans="1:15" ht="18.600000000000001" customHeight="1" x14ac:dyDescent="0.5">
      <c r="A162" s="20"/>
      <c r="B162" s="20"/>
      <c r="C162" s="20"/>
      <c r="D162" s="20"/>
      <c r="E162" s="20"/>
      <c r="F162" s="20"/>
      <c r="G162" s="20"/>
      <c r="H162" s="20"/>
      <c r="I162" s="20"/>
      <c r="N162" s="21"/>
      <c r="O162" s="21"/>
    </row>
    <row r="163" spans="1:15" ht="18.600000000000001" customHeight="1" x14ac:dyDescent="0.5">
      <c r="A163" s="20"/>
      <c r="B163" s="20"/>
      <c r="C163" s="20"/>
      <c r="D163" s="20"/>
      <c r="E163" s="20"/>
      <c r="F163" s="20"/>
      <c r="G163" s="20"/>
      <c r="H163" s="20"/>
      <c r="I163" s="20"/>
      <c r="N163" s="21"/>
      <c r="O163" s="21"/>
    </row>
    <row r="164" spans="1:15" ht="18.600000000000001" customHeight="1" x14ac:dyDescent="0.5">
      <c r="A164" s="20"/>
      <c r="B164" s="20"/>
      <c r="C164" s="20"/>
      <c r="D164" s="20"/>
      <c r="E164" s="20"/>
      <c r="F164" s="20"/>
      <c r="G164" s="20"/>
      <c r="H164" s="20"/>
      <c r="I164" s="20"/>
      <c r="N164" s="21"/>
      <c r="O164" s="21"/>
    </row>
    <row r="165" spans="1:15" ht="18.600000000000001" customHeight="1" x14ac:dyDescent="0.5">
      <c r="A165" s="20"/>
      <c r="B165" s="20"/>
      <c r="C165" s="20"/>
      <c r="D165" s="20"/>
      <c r="E165" s="20"/>
      <c r="F165" s="20"/>
      <c r="G165" s="20"/>
      <c r="H165" s="20"/>
      <c r="I165" s="20"/>
      <c r="N165" s="21"/>
      <c r="O165" s="21"/>
    </row>
    <row r="166" spans="1:15" ht="18.600000000000001" customHeight="1" x14ac:dyDescent="0.5">
      <c r="A166" s="20"/>
      <c r="B166" s="20"/>
      <c r="C166" s="20"/>
      <c r="D166" s="20"/>
      <c r="E166" s="20"/>
      <c r="F166" s="20"/>
      <c r="G166" s="20"/>
      <c r="H166" s="20"/>
      <c r="I166" s="20"/>
      <c r="N166" s="21"/>
      <c r="O166" s="21"/>
    </row>
    <row r="167" spans="1:15" ht="18.600000000000001" customHeight="1" x14ac:dyDescent="0.5">
      <c r="A167" s="20"/>
      <c r="B167" s="20"/>
      <c r="C167" s="20"/>
      <c r="D167" s="20"/>
      <c r="E167" s="20"/>
      <c r="F167" s="20"/>
      <c r="G167" s="20"/>
      <c r="H167" s="20"/>
      <c r="I167" s="20"/>
      <c r="N167" s="21"/>
      <c r="O167" s="21"/>
    </row>
    <row r="168" spans="1:15" ht="18.600000000000001" customHeight="1" x14ac:dyDescent="0.5">
      <c r="A168" s="20"/>
      <c r="B168" s="20"/>
      <c r="C168" s="20"/>
      <c r="D168" s="20"/>
      <c r="E168" s="20"/>
      <c r="F168" s="20"/>
      <c r="G168" s="20"/>
      <c r="H168" s="20"/>
      <c r="I168" s="20"/>
      <c r="N168" s="21"/>
      <c r="O168" s="21"/>
    </row>
    <row r="169" spans="1:15" ht="18.600000000000001" customHeight="1" x14ac:dyDescent="0.5">
      <c r="A169" s="20"/>
      <c r="B169" s="20"/>
      <c r="C169" s="20"/>
      <c r="D169" s="20"/>
      <c r="E169" s="20"/>
      <c r="F169" s="20"/>
      <c r="G169" s="20"/>
      <c r="H169" s="20"/>
      <c r="I169" s="20"/>
      <c r="N169" s="21"/>
      <c r="O169" s="21"/>
    </row>
    <row r="170" spans="1:15" ht="18.600000000000001" customHeight="1" x14ac:dyDescent="0.5">
      <c r="A170" s="20"/>
      <c r="B170" s="20"/>
      <c r="C170" s="20"/>
      <c r="D170" s="20"/>
      <c r="E170" s="20"/>
      <c r="F170" s="20"/>
      <c r="G170" s="20"/>
      <c r="H170" s="20"/>
      <c r="I170" s="20"/>
      <c r="N170" s="21"/>
      <c r="O170" s="21"/>
    </row>
    <row r="171" spans="1:15" ht="18.600000000000001" customHeight="1" x14ac:dyDescent="0.5">
      <c r="A171" s="20"/>
      <c r="B171" s="20"/>
      <c r="C171" s="20"/>
      <c r="D171" s="20"/>
      <c r="E171" s="20"/>
      <c r="F171" s="20"/>
      <c r="G171" s="20"/>
      <c r="H171" s="20"/>
      <c r="I171" s="20"/>
      <c r="N171" s="21"/>
      <c r="O171" s="21"/>
    </row>
    <row r="172" spans="1:15" ht="18.600000000000001" customHeight="1" x14ac:dyDescent="0.5">
      <c r="A172" s="20"/>
      <c r="B172" s="20"/>
      <c r="C172" s="20"/>
      <c r="D172" s="20"/>
      <c r="E172" s="20"/>
      <c r="F172" s="20"/>
      <c r="G172" s="20"/>
      <c r="H172" s="20"/>
      <c r="I172" s="20"/>
      <c r="N172" s="21"/>
      <c r="O172" s="21"/>
    </row>
    <row r="173" spans="1:15" ht="18.600000000000001" customHeight="1" x14ac:dyDescent="0.5">
      <c r="A173" s="20"/>
      <c r="B173" s="20"/>
      <c r="C173" s="20"/>
      <c r="D173" s="20"/>
      <c r="E173" s="20"/>
      <c r="F173" s="20"/>
      <c r="G173" s="20"/>
      <c r="H173" s="20"/>
      <c r="I173" s="20"/>
      <c r="N173" s="21"/>
      <c r="O173" s="21"/>
    </row>
    <row r="174" spans="1:15" ht="18.600000000000001" customHeight="1" x14ac:dyDescent="0.5">
      <c r="A174" s="20"/>
      <c r="B174" s="20"/>
      <c r="C174" s="20"/>
      <c r="D174" s="20"/>
      <c r="E174" s="20"/>
      <c r="F174" s="20"/>
      <c r="G174" s="20"/>
      <c r="H174" s="20"/>
      <c r="I174" s="20"/>
      <c r="N174" s="21"/>
      <c r="O174" s="21"/>
    </row>
    <row r="175" spans="1:15" ht="18.600000000000001" customHeight="1" x14ac:dyDescent="0.5">
      <c r="A175" s="20"/>
      <c r="B175" s="20"/>
      <c r="C175" s="20"/>
      <c r="D175" s="20"/>
      <c r="E175" s="20"/>
      <c r="F175" s="20"/>
      <c r="G175" s="20"/>
      <c r="H175" s="20"/>
      <c r="I175" s="20"/>
      <c r="N175" s="21"/>
      <c r="O175" s="21"/>
    </row>
    <row r="176" spans="1:15" ht="18.600000000000001" customHeight="1" x14ac:dyDescent="0.5">
      <c r="A176" s="20"/>
      <c r="B176" s="20"/>
      <c r="C176" s="20"/>
      <c r="D176" s="20"/>
      <c r="E176" s="20"/>
      <c r="F176" s="20"/>
      <c r="G176" s="20"/>
      <c r="H176" s="20"/>
      <c r="I176" s="20"/>
      <c r="N176" s="21"/>
      <c r="O176" s="21"/>
    </row>
    <row r="177" spans="1:15" ht="18.600000000000001" customHeight="1" x14ac:dyDescent="0.5">
      <c r="A177" s="20"/>
      <c r="B177" s="20"/>
      <c r="C177" s="20"/>
      <c r="D177" s="20"/>
      <c r="E177" s="20"/>
      <c r="F177" s="20"/>
      <c r="G177" s="20"/>
      <c r="H177" s="20"/>
      <c r="I177" s="20"/>
      <c r="N177" s="21"/>
      <c r="O177" s="21"/>
    </row>
    <row r="178" spans="1:15" ht="18.600000000000001" customHeight="1" x14ac:dyDescent="0.5">
      <c r="A178" s="20"/>
      <c r="B178" s="20"/>
      <c r="C178" s="20"/>
      <c r="D178" s="20"/>
      <c r="E178" s="20"/>
      <c r="F178" s="20"/>
      <c r="G178" s="20"/>
      <c r="H178" s="20"/>
      <c r="I178" s="20"/>
      <c r="N178" s="21"/>
      <c r="O178" s="21"/>
    </row>
    <row r="179" spans="1:15" ht="18.600000000000001" customHeight="1" x14ac:dyDescent="0.5">
      <c r="A179" s="20"/>
      <c r="B179" s="20"/>
      <c r="C179" s="20"/>
      <c r="D179" s="20"/>
      <c r="E179" s="20"/>
      <c r="F179" s="20"/>
      <c r="G179" s="20"/>
      <c r="H179" s="20"/>
      <c r="I179" s="20"/>
      <c r="N179" s="21"/>
      <c r="O179" s="21"/>
    </row>
    <row r="180" spans="1:15" ht="18.600000000000001" customHeight="1" x14ac:dyDescent="0.5">
      <c r="A180" s="20"/>
      <c r="B180" s="20"/>
      <c r="C180" s="20"/>
      <c r="D180" s="20"/>
      <c r="E180" s="20"/>
      <c r="F180" s="20"/>
      <c r="G180" s="20"/>
      <c r="H180" s="20"/>
      <c r="I180" s="20"/>
      <c r="N180" s="21"/>
      <c r="O180" s="21"/>
    </row>
    <row r="181" spans="1:15" ht="18.600000000000001" customHeight="1" x14ac:dyDescent="0.5">
      <c r="A181" s="20"/>
      <c r="B181" s="20"/>
      <c r="C181" s="20"/>
      <c r="D181" s="20"/>
      <c r="E181" s="20"/>
      <c r="F181" s="20"/>
      <c r="G181" s="20"/>
      <c r="H181" s="20"/>
      <c r="I181" s="20"/>
      <c r="N181" s="21"/>
      <c r="O181" s="21"/>
    </row>
    <row r="182" spans="1:15" ht="18.600000000000001" customHeight="1" x14ac:dyDescent="0.5">
      <c r="A182" s="20"/>
      <c r="B182" s="20"/>
      <c r="C182" s="20"/>
      <c r="D182" s="20"/>
      <c r="E182" s="20"/>
      <c r="F182" s="20"/>
      <c r="G182" s="20"/>
      <c r="H182" s="20"/>
      <c r="I182" s="20"/>
      <c r="N182" s="21"/>
      <c r="O182" s="21"/>
    </row>
    <row r="183" spans="1:15" ht="18.600000000000001" customHeight="1" x14ac:dyDescent="0.5">
      <c r="A183" s="20"/>
      <c r="B183" s="20"/>
      <c r="C183" s="20"/>
      <c r="D183" s="20"/>
      <c r="E183" s="20"/>
      <c r="F183" s="20"/>
      <c r="G183" s="20"/>
      <c r="H183" s="20"/>
      <c r="I183" s="20"/>
      <c r="N183" s="21"/>
      <c r="O183" s="21"/>
    </row>
    <row r="184" spans="1:15" ht="18.600000000000001" customHeight="1" x14ac:dyDescent="0.5">
      <c r="A184" s="20"/>
      <c r="B184" s="20"/>
      <c r="C184" s="20"/>
      <c r="D184" s="20"/>
      <c r="E184" s="20"/>
      <c r="F184" s="20"/>
      <c r="G184" s="20"/>
      <c r="H184" s="20"/>
      <c r="I184" s="20"/>
      <c r="N184" s="21"/>
      <c r="O184" s="21"/>
    </row>
  </sheetData>
  <mergeCells count="6">
    <mergeCell ref="H4:I4"/>
    <mergeCell ref="B4:B5"/>
    <mergeCell ref="C4:C5"/>
    <mergeCell ref="D4:D5"/>
    <mergeCell ref="E4:F4"/>
    <mergeCell ref="G4:G5"/>
  </mergeCell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5069-73F9-489E-8E59-ED0E5E67E707}">
  <sheetPr>
    <tabColor rgb="FF9BA8C2"/>
    <pageSetUpPr autoPageBreaks="0"/>
  </sheetPr>
  <dimension ref="A1:V35"/>
  <sheetViews>
    <sheetView showGridLines="0" rightToLeft="1" zoomScaleNormal="100" zoomScaleSheetLayoutView="85" workbookViewId="0"/>
  </sheetViews>
  <sheetFormatPr defaultColWidth="0" defaultRowHeight="14.4" customHeight="1" zeroHeight="1" x14ac:dyDescent="0.3"/>
  <cols>
    <col min="1" max="12" width="10" customWidth="1"/>
    <col min="13" max="13" width="1.6640625" customWidth="1"/>
    <col min="14" max="14" width="3" hidden="1" customWidth="1"/>
    <col min="15" max="16" width="9" hidden="1" customWidth="1"/>
    <col min="17" max="17" width="10.88671875" hidden="1" customWidth="1"/>
    <col min="18" max="21" width="9" hidden="1" customWidth="1"/>
    <col min="22" max="22" width="14.5546875" hidden="1" customWidth="1"/>
    <col min="23" max="16384" width="9" hidden="1"/>
  </cols>
  <sheetData>
    <row r="1" spans="1:13" ht="58.2" customHeight="1" x14ac:dyDescent="0.3"/>
    <row r="2" spans="1:13" s="357" customFormat="1" ht="26.4" customHeight="1" x14ac:dyDescent="0.55000000000000004">
      <c r="A2" s="110" t="s">
        <v>2331</v>
      </c>
      <c r="B2" s="356"/>
      <c r="C2" s="356"/>
      <c r="D2" s="356"/>
      <c r="E2" s="356"/>
      <c r="F2" s="356"/>
    </row>
    <row r="3" spans="1:13" s="357" customFormat="1" ht="26.4" customHeight="1" x14ac:dyDescent="0.55000000000000004">
      <c r="A3" s="111" t="s">
        <v>2332</v>
      </c>
      <c r="B3" s="358"/>
      <c r="C3" s="358"/>
      <c r="D3" s="358"/>
      <c r="E3" s="358"/>
      <c r="F3" s="358"/>
    </row>
    <row r="4" spans="1:13" ht="9" customHeight="1" x14ac:dyDescent="0.3"/>
    <row r="5" spans="1:13" ht="21.6" x14ac:dyDescent="0.65">
      <c r="C5" s="406" t="s">
        <v>1167</v>
      </c>
      <c r="D5" s="645" t="s">
        <v>1274</v>
      </c>
      <c r="E5" s="645"/>
      <c r="F5" s="645"/>
      <c r="G5" s="645"/>
      <c r="H5" s="645"/>
      <c r="I5" s="407" t="s">
        <v>1169</v>
      </c>
      <c r="J5" s="408"/>
      <c r="K5" s="359"/>
      <c r="L5" s="360"/>
      <c r="M5" s="360"/>
    </row>
    <row r="6" spans="1:13" ht="8.4" customHeight="1" x14ac:dyDescent="0.3"/>
    <row r="7" spans="1:13" ht="45" customHeight="1" x14ac:dyDescent="0.3">
      <c r="A7" s="640" t="s">
        <v>233</v>
      </c>
      <c r="B7" s="642" t="s">
        <v>436</v>
      </c>
      <c r="C7" s="643"/>
      <c r="D7" s="644" t="s">
        <v>1170</v>
      </c>
      <c r="E7" s="644"/>
      <c r="F7" s="642" t="s">
        <v>1171</v>
      </c>
      <c r="G7" s="643"/>
      <c r="H7" s="644" t="s">
        <v>1172</v>
      </c>
      <c r="I7" s="644"/>
      <c r="J7" s="642" t="s">
        <v>1173</v>
      </c>
      <c r="K7" s="643"/>
      <c r="L7" s="640" t="s">
        <v>1174</v>
      </c>
    </row>
    <row r="8" spans="1:13" ht="33.6" customHeight="1" x14ac:dyDescent="0.3">
      <c r="A8" s="641"/>
      <c r="B8" s="403" t="s">
        <v>237</v>
      </c>
      <c r="C8" s="404" t="s">
        <v>1175</v>
      </c>
      <c r="D8" s="405" t="s">
        <v>237</v>
      </c>
      <c r="E8" s="405" t="s">
        <v>1175</v>
      </c>
      <c r="F8" s="403" t="s">
        <v>237</v>
      </c>
      <c r="G8" s="404" t="s">
        <v>1175</v>
      </c>
      <c r="H8" s="405" t="s">
        <v>237</v>
      </c>
      <c r="I8" s="405" t="s">
        <v>1175</v>
      </c>
      <c r="J8" s="403" t="s">
        <v>237</v>
      </c>
      <c r="K8" s="404" t="s">
        <v>1176</v>
      </c>
      <c r="L8" s="640"/>
    </row>
    <row r="9" spans="1:13" ht="21.6" x14ac:dyDescent="0.3">
      <c r="A9" s="419">
        <v>2012</v>
      </c>
      <c r="B9" s="411">
        <f>VLOOKUP($D$5,Countries!$AI$5:$AW$278,2,FALSE)/1000000</f>
        <v>188023.52874099999</v>
      </c>
      <c r="C9" s="363">
        <f>+B9/Countries!AJ2</f>
        <v>0.13159704229843025</v>
      </c>
      <c r="D9" s="413">
        <f>VLOOKUP($D$5,Countries!$BM$5:$CA$278,2,FALSE)/1000000</f>
        <v>205.53534099999999</v>
      </c>
      <c r="E9" s="364">
        <f>+D9/Countries!BN2</f>
        <v>7.4147394412485646E-3</v>
      </c>
      <c r="F9" s="415">
        <f>VLOOKUP($D$5,Countries!$E$5:$S$278,2,FALSE)/1000000</f>
        <v>188229.064082</v>
      </c>
      <c r="G9" s="363">
        <f>+F9/Countries!F2</f>
        <v>1.2923363164529378E-7</v>
      </c>
      <c r="H9" s="413">
        <f>VLOOKUP($D$5,Countries!$CQ$5:$DE$278,2,FALSE)/1000000</f>
        <v>74194.573376999993</v>
      </c>
      <c r="I9" s="364">
        <f>+H9/Countries!CR2</f>
        <v>0.12716023662791412</v>
      </c>
      <c r="J9" s="415">
        <f>VLOOKUP($D$5,Countries!$DU$5:$EI$278,2,FALSE)/1000000</f>
        <v>262423.63745899999</v>
      </c>
      <c r="K9" s="365">
        <f>VLOOKUP($D$5,Countries!$DU$5:$EW$278,16,FALSE)</f>
        <v>2</v>
      </c>
      <c r="L9" s="417">
        <f>+F9-H9</f>
        <v>114034.490705</v>
      </c>
    </row>
    <row r="10" spans="1:13" ht="21.6" x14ac:dyDescent="0.3">
      <c r="A10" s="420">
        <v>2013</v>
      </c>
      <c r="B10" s="412">
        <f>VLOOKUP($D$5,Countries!$AI$5:$AW$278,3,FALSE)/1000000</f>
        <v>188470.669215</v>
      </c>
      <c r="C10" s="366">
        <f>+B10/Countries!AK2</f>
        <v>0.13665261365405046</v>
      </c>
      <c r="D10" s="414">
        <f>VLOOKUP($D$5,Countries!$BM$5:$CA$278,3,FALSE)/1000000</f>
        <v>465.82733899999999</v>
      </c>
      <c r="E10" s="367">
        <f>+D10/Countries!BO2</f>
        <v>1.5359746569554017E-2</v>
      </c>
      <c r="F10" s="416">
        <f>VLOOKUP($D$5,Countries!$E$5:$S$278,3,FALSE)/1000000</f>
        <v>188936.49655400001</v>
      </c>
      <c r="G10" s="366">
        <f>F10/Countries!G2</f>
        <v>1.3404283348433948E-7</v>
      </c>
      <c r="H10" s="414">
        <f>VLOOKUP($D$5,Countries!$CQ$5:$DE$278,3,FALSE)/1000000</f>
        <v>78487.711836999995</v>
      </c>
      <c r="I10" s="367">
        <f>H10/Countries!CS2</f>
        <v>0.12446859873996663</v>
      </c>
      <c r="J10" s="416">
        <f>VLOOKUP($D$5,Countries!$DU$5:$EI$278,3,FALSE)/1000000</f>
        <v>267424.20839099999</v>
      </c>
      <c r="K10" s="368">
        <f>VLOOKUP($D$5,Countries!$DU$5:$EW$278,17,FALSE)</f>
        <v>2</v>
      </c>
      <c r="L10" s="418">
        <f t="shared" ref="L10:L22" si="0">+F10-H10</f>
        <v>110448.78471700002</v>
      </c>
    </row>
    <row r="11" spans="1:13" ht="21.6" x14ac:dyDescent="0.3">
      <c r="A11" s="419">
        <v>2014</v>
      </c>
      <c r="B11" s="411">
        <f>VLOOKUP($D$5,Countries!$AI$5:$AW$278,4,FALSE)/1000000</f>
        <v>160009.819437</v>
      </c>
      <c r="C11" s="363">
        <f>+B11/Countries!AL2</f>
        <v>0.12762816417956635</v>
      </c>
      <c r="D11" s="413">
        <f>VLOOKUP($D$5,Countries!$BM$5:$CA$278,4,FALSE)/1000000</f>
        <v>670.41281600000002</v>
      </c>
      <c r="E11" s="364">
        <f>+D11/Countries!BP2</f>
        <v>2.2051008201070969E-2</v>
      </c>
      <c r="F11" s="415">
        <f>VLOOKUP($D$5,Countries!$E$5:$S$278,4,FALSE)/1000000</f>
        <v>160680.23225299999</v>
      </c>
      <c r="G11" s="363">
        <f>+F11/Countries!H2</f>
        <v>1.2512852292804659E-7</v>
      </c>
      <c r="H11" s="413">
        <f>VLOOKUP($D$5,Countries!$CQ$5:$DE$278,4,FALSE)/1000000</f>
        <v>87121.670557999998</v>
      </c>
      <c r="I11" s="364">
        <f>+H11/Countries!CT2</f>
        <v>0.13364766081794707</v>
      </c>
      <c r="J11" s="415">
        <f>VLOOKUP($D$5,Countries!$DU$5:$EI$278,4,FALSE)/1000000</f>
        <v>247801.90281100001</v>
      </c>
      <c r="K11" s="365">
        <f>VLOOKUP($D$5,Countries!$DU$5:$EW$278,18,FALSE)</f>
        <v>1</v>
      </c>
      <c r="L11" s="417">
        <f t="shared" si="0"/>
        <v>73558.561694999997</v>
      </c>
    </row>
    <row r="12" spans="1:13" ht="21.6" x14ac:dyDescent="0.3">
      <c r="A12" s="420">
        <v>2015</v>
      </c>
      <c r="B12" s="412">
        <f>VLOOKUP($D$5,Countries!$AI$5:$AW$278,5,FALSE)/1000000</f>
        <v>91372.676995000002</v>
      </c>
      <c r="C12" s="366">
        <f>+B12/Countries!AM2</f>
        <v>0.12497971011698014</v>
      </c>
      <c r="D12" s="414">
        <f>VLOOKUP($D$5,Countries!$BM$5:$CA$278,5,FALSE)/1000000</f>
        <v>696.42838500000005</v>
      </c>
      <c r="E12" s="367">
        <f>+D12/Countries!BQ2</f>
        <v>2.1619499076705587E-2</v>
      </c>
      <c r="F12" s="416">
        <f>VLOOKUP($D$5,Countries!$E$5:$S$278,5,FALSE)/1000000</f>
        <v>92069.105379999994</v>
      </c>
      <c r="G12" s="366">
        <f>+F12/Countries!I2</f>
        <v>1.2061775161530975E-7</v>
      </c>
      <c r="H12" s="414">
        <f>VLOOKUP($D$5,Countries!$CQ$5:$DE$278,5,FALSE)/1000000</f>
        <v>92397.906990999996</v>
      </c>
      <c r="I12" s="367">
        <f>+H12/Countries!CU2</f>
        <v>0.14105832181246769</v>
      </c>
      <c r="J12" s="416">
        <f>VLOOKUP($D$5,Countries!$DU$5:$EI$278,5,FALSE)/1000000</f>
        <v>184467.01237099999</v>
      </c>
      <c r="K12" s="368">
        <f>VLOOKUP($D$5,Countries!$DU$5:$EW$278,19,FALSE)</f>
        <v>1</v>
      </c>
      <c r="L12" s="418">
        <f t="shared" si="0"/>
        <v>-328.80161100000259</v>
      </c>
    </row>
    <row r="13" spans="1:13" ht="21.6" x14ac:dyDescent="0.3">
      <c r="A13" s="419">
        <v>2016</v>
      </c>
      <c r="B13" s="411">
        <f>VLOOKUP($D$5,Countries!$AI$5:$AW$278,6,FALSE)/1000000</f>
        <v>79358.559762000004</v>
      </c>
      <c r="C13" s="363">
        <f>+B13/Countries!AN2</f>
        <v>0.12049943495920376</v>
      </c>
      <c r="D13" s="413">
        <f>VLOOKUP($D$5,Countries!$BM$5:$CA$278,6,FALSE)/1000000</f>
        <v>557.56121099999996</v>
      </c>
      <c r="E13" s="364">
        <f>+D13/Countries!BR2</f>
        <v>1.8683354343115511E-2</v>
      </c>
      <c r="F13" s="415">
        <f>VLOOKUP($D$5,Countries!$E$5:$S$278,6,FALSE)/1000000</f>
        <v>79916.120972999997</v>
      </c>
      <c r="G13" s="363">
        <f>+F13/Countries!J2</f>
        <v>1.1608577680420736E-7</v>
      </c>
      <c r="H13" s="413">
        <f>VLOOKUP($D$5,Countries!$CQ$5:$DE$278,6,FALSE)/1000000</f>
        <v>75308.864948000002</v>
      </c>
      <c r="I13" s="364">
        <f>+H13/Countries!CV2</f>
        <v>0.14327190351715202</v>
      </c>
      <c r="J13" s="415">
        <f>VLOOKUP($D$5,Countries!$DU$5:$EI$278,6,FALSE)/1000000</f>
        <v>155224.98592100001</v>
      </c>
      <c r="K13" s="365">
        <f>VLOOKUP($D$5,Countries!$DU$5:$EW$278,20,FALSE)</f>
        <v>1</v>
      </c>
      <c r="L13" s="417">
        <f t="shared" si="0"/>
        <v>4607.2560249999951</v>
      </c>
    </row>
    <row r="14" spans="1:13" ht="21.6" x14ac:dyDescent="0.3">
      <c r="A14" s="420">
        <v>2017</v>
      </c>
      <c r="B14" s="412">
        <f>VLOOKUP($D$5,Countries!$AI$5:$AW$278,7,FALSE)/1000000</f>
        <v>96369.651899000004</v>
      </c>
      <c r="C14" s="366">
        <f>+B14/Countries!AO2</f>
        <v>0.1205321915568518</v>
      </c>
      <c r="D14" s="414">
        <f>VLOOKUP($D$5,Countries!$BM$5:$CA$278,7,FALSE)/1000000</f>
        <v>984.14682000000005</v>
      </c>
      <c r="E14" s="367">
        <f>+D14/Countries!BS2</f>
        <v>3.0424920020333927E-2</v>
      </c>
      <c r="F14" s="416">
        <f>VLOOKUP($D$5,Countries!$E$5:$S$278,7,FALSE)/1000000</f>
        <v>97353.798718999999</v>
      </c>
      <c r="G14" s="366">
        <f>+F14/Countries!K2</f>
        <v>1.170284752683304E-7</v>
      </c>
      <c r="H14" s="414">
        <f>VLOOKUP($D$5,Countries!$CQ$5:$DE$278,7,FALSE)/1000000</f>
        <v>76971.425937000007</v>
      </c>
      <c r="I14" s="367">
        <f>+H14/Countries!CW2</f>
        <v>0.15258587010631114</v>
      </c>
      <c r="J14" s="416">
        <f>VLOOKUP($D$5,Countries!$DU$5:$EI$278,7,FALSE)/1000000</f>
        <v>174325.22465600001</v>
      </c>
      <c r="K14" s="368">
        <f>VLOOKUP($D$5,Countries!$DU$5:$EW$278,21,FALSE)</f>
        <v>1</v>
      </c>
      <c r="L14" s="418">
        <f t="shared" si="0"/>
        <v>20382.372781999991</v>
      </c>
    </row>
    <row r="15" spans="1:13" ht="21.6" x14ac:dyDescent="0.3">
      <c r="A15" s="419">
        <v>2018</v>
      </c>
      <c r="B15" s="411">
        <f>VLOOKUP($D$5,Countries!$AI$5:$AW$278,8,FALSE)/1000000</f>
        <v>145561.929106</v>
      </c>
      <c r="C15" s="363">
        <f>+B15/Countries!AP2</f>
        <v>0.13575854575993646</v>
      </c>
      <c r="D15" s="413">
        <f>VLOOKUP($D$5,Countries!$BM$5:$CA$278,8,FALSE)/1000000</f>
        <v>1141.018004</v>
      </c>
      <c r="E15" s="364">
        <f>+D15/Countries!BT2</f>
        <v>3.6007230509417454E-2</v>
      </c>
      <c r="F15" s="415">
        <f>VLOOKUP($D$5,Countries!$E$5:$S$278,8,FALSE)/1000000</f>
        <v>146702.94711000001</v>
      </c>
      <c r="G15" s="363">
        <f>+F15/Countries!L2</f>
        <v>1.328950833627915E-7</v>
      </c>
      <c r="H15" s="413">
        <f>VLOOKUP($D$5,Countries!$CQ$5:$DE$278,8,FALSE)/1000000</f>
        <v>81821.161995999995</v>
      </c>
      <c r="I15" s="364">
        <f>+H15/Countries!CX2</f>
        <v>0.15918740393821884</v>
      </c>
      <c r="J15" s="415">
        <f>VLOOKUP($D$5,Countries!$DU$5:$EI$278,8,FALSE)/1000000</f>
        <v>228524.10910599999</v>
      </c>
      <c r="K15" s="365">
        <f>VLOOKUP($D$5,Countries!$DU$5:$EW$278,22,FALSE)</f>
        <v>1</v>
      </c>
      <c r="L15" s="417">
        <f t="shared" si="0"/>
        <v>64881.785114000013</v>
      </c>
    </row>
    <row r="16" spans="1:13" ht="21.6" x14ac:dyDescent="0.3">
      <c r="A16" s="420">
        <v>2019</v>
      </c>
      <c r="B16" s="412">
        <f>VLOOKUP($D$5,Countries!$AI$5:$AW$278,9,FALSE)/1000000</f>
        <v>178500.75073199999</v>
      </c>
      <c r="C16" s="366">
        <f>+B16/Countries!AQ2</f>
        <v>0.19006418015408821</v>
      </c>
      <c r="D16" s="414">
        <f>VLOOKUP($D$5,Countries!$BM$5:$CA$278,9,FALSE)/1000000</f>
        <v>1168.119287</v>
      </c>
      <c r="E16" s="367">
        <f>+D16/Countries!BU2</f>
        <v>2.7910737933845329E-2</v>
      </c>
      <c r="F16" s="416">
        <f>VLOOKUP($D$5,Countries!$E$5:$S$278,9,FALSE)/1000000</f>
        <v>179668.87001899999</v>
      </c>
      <c r="G16" s="366">
        <f>+F16/Countries!M2</f>
        <v>1.8314638707624145E-7</v>
      </c>
      <c r="H16" s="414">
        <f>VLOOKUP($D$5,Countries!$CQ$5:$DE$278,9,FALSE)/1000000</f>
        <v>105571.328553</v>
      </c>
      <c r="I16" s="367">
        <f>+H16/Countries!CY2</f>
        <v>0.18380643009163516</v>
      </c>
      <c r="J16" s="416">
        <f>VLOOKUP($D$5,Countries!$DU$5:$EI$278,9,FALSE)/1000000</f>
        <v>285240.19857200002</v>
      </c>
      <c r="K16" s="368">
        <f>VLOOKUP($D$5,Countries!$DU$5:$EW$278,23,FALSE)</f>
        <v>1</v>
      </c>
      <c r="L16" s="418">
        <f t="shared" si="0"/>
        <v>74097.541465999995</v>
      </c>
    </row>
    <row r="17" spans="1:12" ht="21.6" x14ac:dyDescent="0.3">
      <c r="A17" s="419">
        <v>2020</v>
      </c>
      <c r="B17" s="411">
        <f>VLOOKUP($D$5,Countries!$AI$5:$AW$278,10,FALSE)/1000000</f>
        <v>118688.18855000001</v>
      </c>
      <c r="C17" s="363">
        <f>+B17/Countries!AR2</f>
        <v>0.19249422619541076</v>
      </c>
      <c r="D17" s="413">
        <f>VLOOKUP($D$5,Countries!$BM$5:$CA$278,10,FALSE)/1000000</f>
        <v>1327.5826259999999</v>
      </c>
      <c r="E17" s="364">
        <f>+D17/Countries!BV2</f>
        <v>3.7532603309761957E-2</v>
      </c>
      <c r="F17" s="415">
        <f>VLOOKUP($D$5,Countries!$E$5:$S$278,10,FALSE)/1000000</f>
        <v>120015.77117599999</v>
      </c>
      <c r="G17" s="363">
        <f>+F17/Countries!N2</f>
        <v>1.8408683161521112E-7</v>
      </c>
      <c r="H17" s="413">
        <f>VLOOKUP($D$5,Countries!$CQ$5:$DE$278,10,FALSE)/1000000</f>
        <v>101562.279192</v>
      </c>
      <c r="I17" s="364">
        <f>+H17/Countries!CZ2</f>
        <v>0.19625917903931994</v>
      </c>
      <c r="J17" s="415">
        <f>VLOOKUP($D$5,Countries!$DU$5:$EI$278,10,FALSE)/1000000</f>
        <v>221578.050368</v>
      </c>
      <c r="K17" s="365">
        <f>VLOOKUP($D$5,Countries!$DU$5:$EW$278,24,FALSE)</f>
        <v>1</v>
      </c>
      <c r="L17" s="417">
        <f t="shared" si="0"/>
        <v>18453.491983999993</v>
      </c>
    </row>
    <row r="18" spans="1:12" ht="21.6" x14ac:dyDescent="0.3">
      <c r="A18" s="420">
        <v>2021</v>
      </c>
      <c r="B18" s="412">
        <f>VLOOKUP($D$5,Countries!$AI$5:$AW$278,11,FALSE)/1000000</f>
        <v>189800.667866</v>
      </c>
      <c r="C18" s="366">
        <f>+B18/Countries!AS2</f>
        <v>0.19179177611150158</v>
      </c>
      <c r="D18" s="414">
        <f>VLOOKUP($D$5,Countries!$BM$5:$CA$278,11,FALSE)/1000000</f>
        <v>1110.5007089999999</v>
      </c>
      <c r="E18" s="367">
        <f>+D18/Countries!BW2</f>
        <v>2.411342418593963E-2</v>
      </c>
      <c r="F18" s="416">
        <f>VLOOKUP($D$5,Countries!$E$5:$S$278,11,FALSE)/1000000</f>
        <v>190911.16857499999</v>
      </c>
      <c r="G18" s="366">
        <f>+F18/Countries!O2</f>
        <v>1.8433562187235896E-7</v>
      </c>
      <c r="H18" s="414">
        <f>VLOOKUP($D$5,Countries!$CQ$5:$DE$278,11,FALSE)/1000000</f>
        <v>113380.856316</v>
      </c>
      <c r="I18" s="367">
        <f>+H18/Countries!DA2</f>
        <v>0.19780843387476946</v>
      </c>
      <c r="J18" s="416">
        <f>VLOOKUP($D$5,Countries!$DU$5:$EI$278,11,FALSE)/1000000</f>
        <v>304292.02489100001</v>
      </c>
      <c r="K18" s="368">
        <f>VLOOKUP($D$5,Countries!$DU$5:$EW$278,25,FALSE)</f>
        <v>1</v>
      </c>
      <c r="L18" s="418">
        <f t="shared" si="0"/>
        <v>77530.312258999984</v>
      </c>
    </row>
    <row r="19" spans="1:12" ht="21.6" x14ac:dyDescent="0.3">
      <c r="A19" s="419">
        <v>2022</v>
      </c>
      <c r="B19" s="411">
        <f>VLOOKUP($D$5,Countries!$AI$5:$AW$278,12,FALSE)/1000000</f>
        <v>249373.41759999999</v>
      </c>
      <c r="C19" s="363">
        <f>+B19/Countries!AT2</f>
        <v>0.16714757352349371</v>
      </c>
      <c r="D19" s="413">
        <f>VLOOKUP($D$5,Countries!$BM$5:$CA$278,12,FALSE)/1000000</f>
        <v>552.82988999999998</v>
      </c>
      <c r="E19" s="364">
        <f>+D19/Countries!BX2</f>
        <v>1.1055437034388573E-2</v>
      </c>
      <c r="F19" s="415">
        <f>VLOOKUP($D$5,Countries!$E$5:$S$278,12,FALSE)/1000000</f>
        <v>249926.24749000001</v>
      </c>
      <c r="G19" s="363">
        <f>+F19/Countries!P2</f>
        <v>1.6208549464829904E-7</v>
      </c>
      <c r="H19" s="413">
        <f>VLOOKUP($D$5,Countries!$CQ$5:$DE$278,12,FALSE)/1000000</f>
        <v>149251.72835399999</v>
      </c>
      <c r="I19" s="364">
        <f>+H19/Countries!DB2</f>
        <v>0.20961202718428229</v>
      </c>
      <c r="J19" s="415">
        <f>VLOOKUP($D$5,Countries!$DU$5:$EI$278,12,FALSE)/1000000</f>
        <v>399177.975844</v>
      </c>
      <c r="K19" s="365">
        <f>VLOOKUP($D$5,Countries!$DU$5:$EW$278,26,FALSE)</f>
        <v>1</v>
      </c>
      <c r="L19" s="417">
        <f t="shared" si="0"/>
        <v>100674.51913600002</v>
      </c>
    </row>
    <row r="20" spans="1:12" ht="21.6" x14ac:dyDescent="0.3">
      <c r="A20" s="420">
        <v>2023</v>
      </c>
      <c r="B20" s="412">
        <f>VLOOKUP($D$5,Countries!$AI$5:$AW$278,13,FALSE)/1000000</f>
        <v>198514.86637900001</v>
      </c>
      <c r="C20" s="366">
        <f>+B20/Countries!AU2</f>
        <v>0.1746423467517913</v>
      </c>
      <c r="D20" s="414">
        <f>VLOOKUP($D$5,Countries!$BM$5:$CA$278,13,FALSE)/1000000</f>
        <v>816.43176300000005</v>
      </c>
      <c r="E20" s="367">
        <f>+D20/Countries!BY2</f>
        <v>1.288247790603337E-2</v>
      </c>
      <c r="F20" s="416">
        <f>VLOOKUP($D$5,Countries!$E$5:$S$278,13,FALSE)/1000000</f>
        <v>199331.29814200001</v>
      </c>
      <c r="G20" s="366">
        <f>+F20/Countries!Q2</f>
        <v>1.6609984635035187E-7</v>
      </c>
      <c r="H20" s="414">
        <f>VLOOKUP($D$5,Countries!$CQ$5:$DE$278,13,FALSE)/1000000</f>
        <v>162549.73146700001</v>
      </c>
      <c r="I20" s="367">
        <f>+H20/Countries!DC2</f>
        <v>0.20946475535616926</v>
      </c>
      <c r="J20" s="416">
        <f>VLOOKUP($D$5,Countries!$DU$5:$EI$278,13,FALSE)/1000000</f>
        <v>361881.02960900002</v>
      </c>
      <c r="K20" s="368">
        <f>VLOOKUP($D$5,Countries!$DU$5:$EW$278,27,FALSE)</f>
        <v>1</v>
      </c>
      <c r="L20" s="418">
        <f t="shared" si="0"/>
        <v>36781.566675000009</v>
      </c>
    </row>
    <row r="21" spans="1:12" ht="21.6" x14ac:dyDescent="0.3">
      <c r="A21" s="419">
        <v>2024</v>
      </c>
      <c r="B21" s="411">
        <f>VLOOKUP($D$5,Countries!$AI$5:$AW$278,14,FALSE)/1000000</f>
        <v>171770.484016</v>
      </c>
      <c r="C21" s="363">
        <f>+B21/Countries!AV2</f>
        <v>0.16281182290519208</v>
      </c>
      <c r="D21" s="413">
        <f>VLOOKUP($D$5,Countries!$BM$5:$CA$278,14,FALSE)/1000000</f>
        <v>2741.4162500000002</v>
      </c>
      <c r="E21" s="364">
        <f>+D21/Countries!BZ2</f>
        <v>3.0259093300168797E-2</v>
      </c>
      <c r="F21" s="415">
        <f>VLOOKUP($D$5,Countries!$E$5:$S$278,14,FALSE)/1000000</f>
        <v>174511.90026600001</v>
      </c>
      <c r="G21" s="363">
        <f>+F21/Countries!R2</f>
        <v>1.5232929262741436E-7</v>
      </c>
      <c r="H21" s="413">
        <f>VLOOKUP($D$5,Countries!$CQ$5:$DE$278,14,FALSE)/1000000</f>
        <v>208746.40081399999</v>
      </c>
      <c r="I21" s="364">
        <f>+H21/Countries!DD2</f>
        <v>0.23910741631407195</v>
      </c>
      <c r="J21" s="415">
        <f>VLOOKUP($D$5,Countries!$DU$5:$EI$278,14,FALSE)/1000000</f>
        <v>383258.30108</v>
      </c>
      <c r="K21" s="365">
        <f>VLOOKUP($D$5,Countries!$DU$5:$EW$278,28,FALSE)</f>
        <v>1</v>
      </c>
      <c r="L21" s="417">
        <f t="shared" si="0"/>
        <v>-34234.500547999982</v>
      </c>
    </row>
    <row r="22" spans="1:12" ht="21.6" x14ac:dyDescent="0.3">
      <c r="A22" s="420">
        <v>2025</v>
      </c>
      <c r="B22" s="412">
        <f>VLOOKUP($D$5,Countries!$AI$5:$AW$278,15,FALSE)/1000000</f>
        <v>166218.16039400001</v>
      </c>
      <c r="C22" s="366">
        <f>+B22/Countries!AW2</f>
        <v>0.16279376053109387</v>
      </c>
      <c r="D22" s="414">
        <f>VLOOKUP($D$5,Countries!$BM$5:$CA$278,15,FALSE)/1000000</f>
        <v>4160.3322440000002</v>
      </c>
      <c r="E22" s="367">
        <f>+D22/Countries!CA2</f>
        <v>2.793369231415677E-2</v>
      </c>
      <c r="F22" s="416">
        <f>VLOOKUP($D$5,Countries!$E$5:$S$278,15,FALSE)/1000000</f>
        <v>170378.492638</v>
      </c>
      <c r="G22" s="366">
        <f>+F22/Countries!S2</f>
        <v>0.1456262281928159</v>
      </c>
      <c r="H22" s="414">
        <f>VLOOKUP($D$5,Countries!$CQ$5:$DE$278,15,FALSE)/1000000</f>
        <v>261225.99414</v>
      </c>
      <c r="I22" s="367">
        <f>H22/Countries!DE2</f>
        <v>0.27502534405616247</v>
      </c>
      <c r="J22" s="416">
        <f>VLOOKUP($D$5,Countries!$DU$5:$EI$278,15,FALSE)/1000000</f>
        <v>431604.48677800002</v>
      </c>
      <c r="K22" s="368">
        <f>VLOOKUP($D$5,Countries!$DU$5:$EW$278,29,FALSE)</f>
        <v>1</v>
      </c>
      <c r="L22" s="418">
        <f t="shared" si="0"/>
        <v>-90847.501501999999</v>
      </c>
    </row>
    <row r="23" spans="1:12" ht="20.25" customHeight="1" x14ac:dyDescent="0.55000000000000004">
      <c r="A23" s="649"/>
      <c r="B23" s="649"/>
      <c r="C23" s="649"/>
      <c r="D23" s="649"/>
      <c r="E23" s="361"/>
      <c r="F23" s="361"/>
      <c r="G23" s="361"/>
      <c r="H23" s="361"/>
      <c r="I23" s="361"/>
      <c r="J23" s="361"/>
      <c r="K23" s="361"/>
      <c r="L23" s="361"/>
    </row>
    <row r="24" spans="1:12" ht="48.75" customHeight="1" x14ac:dyDescent="0.3">
      <c r="A24" s="650" t="s">
        <v>2333</v>
      </c>
      <c r="B24" s="650"/>
      <c r="C24" s="650"/>
      <c r="D24" s="369" t="s">
        <v>237</v>
      </c>
      <c r="E24" s="651" t="s">
        <v>2334</v>
      </c>
      <c r="F24" s="652"/>
      <c r="G24" s="652"/>
      <c r="H24" s="370" t="s">
        <v>237</v>
      </c>
      <c r="I24" s="652" t="s">
        <v>2335</v>
      </c>
      <c r="J24" s="652"/>
      <c r="K24" s="652"/>
      <c r="L24" s="369" t="s">
        <v>237</v>
      </c>
    </row>
    <row r="25" spans="1:12" ht="18" customHeight="1" x14ac:dyDescent="0.3">
      <c r="A25" s="653" t="str">
        <f>IF(D25="","",IFERROR(VLOOKUP(INDEX(TXM!$B$5:$C$9000,TXM!$F5,COLUMNS(TXM!$B$5:B5)),TXM!$Y$2:$AA$99,2,FALSE),""))</f>
        <v xml:space="preserve">منتجات معدنية </v>
      </c>
      <c r="B25" s="653"/>
      <c r="C25" s="653"/>
      <c r="D25" s="646">
        <f>IFERROR(IF(INDEX(TXM!$C$5:$C$9000,TXM!$F5,COLUMNS(TXM!$C$5:C5))&lt;TXM!$AP$6,"",INDEX(TXM!$C$5:$C$9000,TXM!$F5,COLUMNS(TXM!$C$5:C5))/TXM!$AP$4),"")</f>
        <v>141313.79213799999</v>
      </c>
      <c r="E25" s="654" t="str">
        <f>IF(H25="","",IFERROR(VLOOKUP(INDEX(TXM!$Q$5:$R$9000,TXM!$U5,COLUMNS(TXM!$Q$5:Q5)),TXM!$Y$2:$AA$99,2,FALSE),""))</f>
        <v>نحاس ومصنوعاته</v>
      </c>
      <c r="F25" s="653"/>
      <c r="G25" s="653"/>
      <c r="H25" s="655">
        <f>IFERROR(IF(INDEX(TXM!$R$5:$R$9000,TXM!$U5,COLUMNS(TXM!$R$5:R5))&lt;TXM!$AP$6,"",INDEX(TXM!$R$5:$R$9000,TXM!$U5,COLUMNS(TXM!$R$5:R5))/TXM!$AP$4),"")</f>
        <v>2174.1607789999998</v>
      </c>
      <c r="I25" s="653" t="str">
        <f>IF(L25="","",IFERROR(VLOOKUP(INDEX(TXM!$J$5:$K$9000,TXM!$N5,COLUMNS(TXM!$J$5:J5)),TXM!$Y$2:$AA$99,2,FALSE),""))</f>
        <v>أجهزة ومعدات كهربائية وأجزاؤها</v>
      </c>
      <c r="J25" s="653"/>
      <c r="K25" s="653"/>
      <c r="L25" s="646">
        <f>IFERROR(IF(INDEX(TXM!$K$5:$K$9000,TXM!$N5,COLUMNS(TXM!$K$5:K5))&lt;TXM!$AP$6,"",INDEX(TXM!$K$5:$K$9000,TXM!$N5,COLUMNS(TXM!$K$5:K5))/TXM!$AP$4),"")</f>
        <v>86689.014622000002</v>
      </c>
    </row>
    <row r="26" spans="1:12" ht="18" customHeight="1" x14ac:dyDescent="0.3">
      <c r="A26" s="647" t="str">
        <f>IF(D25="","",IFERROR(VLOOKUP(INDEX(TXM!$B$5:$C$9000,TXM!$F5,COLUMNS(TXM!$B$5:B5)),TXM!$Y$2:$AA$99,3,FALSE),""))</f>
        <v>Mineral products</v>
      </c>
      <c r="B26" s="647"/>
      <c r="C26" s="647"/>
      <c r="D26" s="646"/>
      <c r="E26" s="648" t="str">
        <f>IF(H25="","",IFERROR(VLOOKUP(INDEX(TXM!$Q$5:$R$9000,TXM!$U5,COLUMNS(TXM!$Q$5:Q5)),TXM!$Y$2:$AA$99,3,FALSE),""))</f>
        <v>Copper and articles thereof</v>
      </c>
      <c r="F26" s="647"/>
      <c r="G26" s="647"/>
      <c r="H26" s="655"/>
      <c r="I26" s="647" t="str">
        <f>IF(L25="","",IFERROR(VLOOKUP(INDEX(TXM!$J$5:$K$9000,TXM!$N5,COLUMNS(TXM!$J$5:J5)),TXM!$Y$2:$AA$99,3,FALSE),""))</f>
        <v>Electrical equipment; parts</v>
      </c>
      <c r="J26" s="647"/>
      <c r="K26" s="647"/>
      <c r="L26" s="646"/>
    </row>
    <row r="27" spans="1:12" ht="18" customHeight="1" x14ac:dyDescent="0.3">
      <c r="A27" s="656" t="str">
        <f>IF(D27="","",IFERROR(VLOOKUP(INDEX(TXM!$B$5:$C$9000,TXM!$F6,COLUMNS(TXM!$B$5:B6)),TXM!$Y$2:$AA$99,2,FALSE),""))</f>
        <v>منتجات كيماوية عضوية</v>
      </c>
      <c r="B27" s="656"/>
      <c r="C27" s="656"/>
      <c r="D27" s="657">
        <f>IFERROR(IF(INDEX(TXM!$C$5:$C$9000,TXM!$F6,COLUMNS(TXM!$C$5:C6))&lt;TXM!$AP$6,"",INDEX(TXM!$C$5:$C$9000,TXM!$F6,COLUMNS(TXM!$C$5:C6))/TXM!$AP$4),"")</f>
        <v>10722.98315</v>
      </c>
      <c r="E27" s="658" t="str">
        <f>IF(H27="","",IFERROR(VLOOKUP(INDEX(TXM!$Q$5:$R$9000,TXM!$U6,COLUMNS(TXM!$Q$5:Q6)),TXM!$Y$2:$AA$99,2,FALSE),""))</f>
        <v>سفن وقوارب ومنشآت عائمة</v>
      </c>
      <c r="F27" s="656"/>
      <c r="G27" s="656"/>
      <c r="H27" s="659">
        <f>IFERROR(IF(INDEX(TXM!$R$5:$R$9000,TXM!$U6,COLUMNS(TXM!$R$5:R6))&lt;TXM!$AP$6,"",INDEX(TXM!$R$5:$R$9000,TXM!$U6,COLUMNS(TXM!$R$5:R6))/TXM!$AP$4),"")</f>
        <v>817.76199299999996</v>
      </c>
      <c r="I27" s="656" t="str">
        <f>IF(L27="","",IFERROR(VLOOKUP(INDEX(TXM!$J$5:$K$9000,TXM!$N6,COLUMNS(TXM!$J$5:J6)),TXM!$Y$2:$AA$99,2,FALSE),""))</f>
        <v>آلات وأدوات آلية وأجزاؤها</v>
      </c>
      <c r="J27" s="656"/>
      <c r="K27" s="656"/>
      <c r="L27" s="657">
        <f>IFERROR(IF(INDEX(TXM!$K$5:$K$9000,TXM!$N6,COLUMNS(TXM!$K$5:K6))&lt;TXM!$AP$6,"",INDEX(TXM!$K$5:$K$9000,TXM!$N6,COLUMNS(TXM!$K$5:K6))/TXM!$AP$4),"")</f>
        <v>40655.899784000001</v>
      </c>
    </row>
    <row r="28" spans="1:12" ht="18" customHeight="1" x14ac:dyDescent="0.3">
      <c r="A28" s="660" t="str">
        <f>IF(D27="","",IFERROR(VLOOKUP(INDEX(TXM!$B$5:$C$9000,TXM!$F6,COLUMNS(TXM!$B$5:B6)),TXM!$Y$2:$AA$99,3,FALSE),""))</f>
        <v>Organic chemicals</v>
      </c>
      <c r="B28" s="660"/>
      <c r="C28" s="660"/>
      <c r="D28" s="657"/>
      <c r="E28" s="661" t="str">
        <f>IF(H27="","",IFERROR(VLOOKUP(INDEX(TXM!$Q$5:$R$9000,TXM!$U6,COLUMNS(TXM!$Q$5:Q6)),TXM!$Y$2:$AA$99,3,FALSE),""))</f>
        <v>Ships, boats and floating structures</v>
      </c>
      <c r="F28" s="660"/>
      <c r="G28" s="660"/>
      <c r="H28" s="659"/>
      <c r="I28" s="660" t="str">
        <f>IF(L27="","",IFERROR(VLOOKUP(INDEX(TXM!$J$5:$K$9000,TXM!$N6,COLUMNS(TXM!$J$5:J6)),TXM!$Y$2:$AA$99,3,FALSE),""))</f>
        <v>Machinery appliances; parts</v>
      </c>
      <c r="J28" s="660"/>
      <c r="K28" s="660"/>
      <c r="L28" s="657"/>
    </row>
    <row r="29" spans="1:12" ht="18" customHeight="1" x14ac:dyDescent="0.3">
      <c r="A29" s="653" t="str">
        <f>IF(D29="","",IFERROR(VLOOKUP(INDEX(TXM!$B$5:$C$9000,TXM!$F7,COLUMNS(TXM!$B$5:B7)),TXM!$Y$2:$AA$99,2,FALSE),""))</f>
        <v>لدائن ومصنوعاتها</v>
      </c>
      <c r="B29" s="653"/>
      <c r="C29" s="653"/>
      <c r="D29" s="646">
        <f>IFERROR(IF(INDEX(TXM!$C$5:$C$9000,TXM!$F7,COLUMNS(TXM!$C$5:C7))&lt;TXM!$AP$6,"",INDEX(TXM!$C$5:$C$9000,TXM!$F7,COLUMNS(TXM!$C$5:C7))/TXM!$AP$4),"")</f>
        <v>8993.4596220000003</v>
      </c>
      <c r="E29" s="654" t="str">
        <f>IF(H29="","",IFERROR(VLOOKUP(INDEX(TXM!$Q$5:$R$9000,TXM!$U7,COLUMNS(TXM!$Q$5:Q7)),TXM!$Y$2:$AA$99,2,FALSE),""))</f>
        <v>سيارات وأجزاؤها</v>
      </c>
      <c r="F29" s="653"/>
      <c r="G29" s="653"/>
      <c r="H29" s="655">
        <f>IFERROR(IF(INDEX(TXM!$R$5:$R$9000,TXM!$U7,COLUMNS(TXM!$R$5:R7))&lt;TXM!$AP$6,"",INDEX(TXM!$R$5:$R$9000,TXM!$U7,COLUMNS(TXM!$R$5:R7))/TXM!$AP$4),"")</f>
        <v>278.30821800000001</v>
      </c>
      <c r="I29" s="653" t="str">
        <f>IF(L29="","",IFERROR(VLOOKUP(INDEX(TXM!$J$5:$K$9000,TXM!$N7,COLUMNS(TXM!$J$5:J7)),TXM!$Y$2:$AA$99,2,FALSE),""))</f>
        <v>سيارات وأجزاؤها</v>
      </c>
      <c r="J29" s="653"/>
      <c r="K29" s="653"/>
      <c r="L29" s="646">
        <f>IFERROR(IF(INDEX(TXM!$K$5:$K$9000,TXM!$N7,COLUMNS(TXM!$K$5:K7))&lt;TXM!$AP$6,"",INDEX(TXM!$K$5:$K$9000,TXM!$N7,COLUMNS(TXM!$K$5:K7))/TXM!$AP$4),"")</f>
        <v>26347.609683999999</v>
      </c>
    </row>
    <row r="30" spans="1:12" ht="18" customHeight="1" x14ac:dyDescent="0.3">
      <c r="A30" s="647" t="str">
        <f>IF(D29="","",IFERROR(VLOOKUP(INDEX(TXM!$B$5:$C$9000,TXM!$F7,COLUMNS(TXM!$B$5:B7)),TXM!$Y$2:$AA$99,3,FALSE),""))</f>
        <v>Plastics and articles thereof</v>
      </c>
      <c r="B30" s="647"/>
      <c r="C30" s="647"/>
      <c r="D30" s="646"/>
      <c r="E30" s="648" t="str">
        <f>IF(H29="","",IFERROR(VLOOKUP(INDEX(TXM!$Q$5:$R$9000,TXM!$U7,COLUMNS(TXM!$Q$5:Q7)),TXM!$Y$2:$AA$99,3,FALSE),""))</f>
        <v>Vehicles; parts</v>
      </c>
      <c r="F30" s="647"/>
      <c r="G30" s="647"/>
      <c r="H30" s="655"/>
      <c r="I30" s="647" t="str">
        <f>IF(L29="","",IFERROR(VLOOKUP(INDEX(TXM!$J$5:$K$9000,TXM!$N7,COLUMNS(TXM!$J$5:J7)),TXM!$Y$2:$AA$99,3,FALSE),""))</f>
        <v>Vehicles; parts</v>
      </c>
      <c r="J30" s="647"/>
      <c r="K30" s="647"/>
      <c r="L30" s="646"/>
    </row>
    <row r="31" spans="1:12" ht="18" customHeight="1" x14ac:dyDescent="0.3">
      <c r="A31" s="656" t="str">
        <f>IF(D31="","",IFERROR(VLOOKUP(INDEX(TXM!$B$5:$C$9000,TXM!$F8,COLUMNS(TXM!$B$5:B8)),TXM!$Y$2:$AA$99,2,FALSE),""))</f>
        <v>خامات معادن، خبث ورماد</v>
      </c>
      <c r="B31" s="656"/>
      <c r="C31" s="656"/>
      <c r="D31" s="657">
        <f>IFERROR(IF(INDEX(TXM!$C$5:$C$9000,TXM!$F8,COLUMNS(TXM!$C$5:C8))&lt;TXM!$AP$6,"",INDEX(TXM!$C$5:$C$9000,TXM!$F8,COLUMNS(TXM!$C$5:C8))/TXM!$AP$4),"")</f>
        <v>2762.1305480000001</v>
      </c>
      <c r="E31" s="658" t="str">
        <f>IF(H31="","",IFERROR(VLOOKUP(INDEX(TXM!$Q$5:$R$9000,TXM!$U8,COLUMNS(TXM!$Q$5:Q8)),TXM!$Y$2:$AA$99,2,FALSE),""))</f>
        <v>أجهزة ومعدات كهربائية وأجزاؤها</v>
      </c>
      <c r="F31" s="656"/>
      <c r="G31" s="656"/>
      <c r="H31" s="659">
        <f>IFERROR(IF(INDEX(TXM!$R$5:$R$9000,TXM!$U8,COLUMNS(TXM!$R$5:R8))&lt;TXM!$AP$6,"",INDEX(TXM!$R$5:$R$9000,TXM!$U8,COLUMNS(TXM!$R$5:R8))/TXM!$AP$4),"")</f>
        <v>220.73571100000001</v>
      </c>
      <c r="I31" s="656" t="str">
        <f>IF(L31="","",IFERROR(VLOOKUP(INDEX(TXM!$J$5:$K$9000,TXM!$N8,COLUMNS(TXM!$J$5:J8)),TXM!$Y$2:$AA$99,2,FALSE),""))</f>
        <v>الحديد والصلب (فولاذ)</v>
      </c>
      <c r="J31" s="656"/>
      <c r="K31" s="656"/>
      <c r="L31" s="657">
        <f>IFERROR(IF(INDEX(TXM!$K$5:$K$9000,TXM!$N8,COLUMNS(TXM!$K$5:K8))&lt;TXM!$AP$6,"",INDEX(TXM!$K$5:$K$9000,TXM!$N8,COLUMNS(TXM!$K$5:K8))/TXM!$AP$4),"")</f>
        <v>12885.770584</v>
      </c>
    </row>
    <row r="32" spans="1:12" ht="18" customHeight="1" x14ac:dyDescent="0.3">
      <c r="A32" s="660" t="str">
        <f>IF(D31="","",IFERROR(VLOOKUP(INDEX(TXM!$B$5:$C$9000,TXM!$F8,COLUMNS(TXM!$B$5:B8)),TXM!$Y$2:$AA$99,3,FALSE),""))</f>
        <v>Ores, slag and ash</v>
      </c>
      <c r="B32" s="660"/>
      <c r="C32" s="660"/>
      <c r="D32" s="657"/>
      <c r="E32" s="661" t="str">
        <f>IF(H31="","",IFERROR(VLOOKUP(INDEX(TXM!$Q$5:$R$9000,TXM!$U8,COLUMNS(TXM!$Q$5:Q8)),TXM!$Y$2:$AA$99,3,FALSE),""))</f>
        <v>Electrical equipment; parts</v>
      </c>
      <c r="F32" s="660"/>
      <c r="G32" s="660"/>
      <c r="H32" s="659"/>
      <c r="I32" s="660" t="str">
        <f>IF(L31="","",IFERROR(VLOOKUP(INDEX(TXM!$J$5:$K$9000,TXM!$N8,COLUMNS(TXM!$J$5:J8)),TXM!$Y$2:$AA$99,3,FALSE),""))</f>
        <v>Iron and steel</v>
      </c>
      <c r="J32" s="660"/>
      <c r="K32" s="660"/>
      <c r="L32" s="657"/>
    </row>
    <row r="33" spans="1:12" ht="18" customHeight="1" x14ac:dyDescent="0.3">
      <c r="A33" s="653" t="str">
        <f>IF(D33="","",IFERROR(VLOOKUP(INDEX(TXM!$B$5:$C$9000,TXM!$F9,COLUMNS(TXM!$B$5:B9)),TXM!$Y$2:$AA$99,2,FALSE),""))</f>
        <v>مطاط ومصنوعاته</v>
      </c>
      <c r="B33" s="653"/>
      <c r="C33" s="653"/>
      <c r="D33" s="646">
        <f>IFERROR(IF(INDEX(TXM!$C$5:$C$9000,TXM!$F9,COLUMNS(TXM!$C$5:C9))&lt;TXM!$AP$6,"",INDEX(TXM!$C$5:$C$9000,TXM!$F9,COLUMNS(TXM!$C$5:C9))/TXM!$AP$4),"")</f>
        <v>1049.9944290000001</v>
      </c>
      <c r="E33" s="653" t="str">
        <f>IF(H33="","",IFERROR(VLOOKUP(INDEX(TXM!$Q$5:$R$9000,TXM!$U9,COLUMNS(TXM!$Q$5:Q9)),TXM!$Y$2:$AA$99,2,FALSE),""))</f>
        <v>آلات وأدوات آلية وأجزاؤها</v>
      </c>
      <c r="F33" s="653"/>
      <c r="G33" s="653"/>
      <c r="H33" s="646">
        <f>IFERROR(IF(INDEX(TXM!$R$5:$R$9000,TXM!$U9,COLUMNS(TXM!$R$5:R9))&lt;TXM!$AP$6,"",INDEX(TXM!$R$5:$R$9000,TXM!$U9,COLUMNS(TXM!$R$5:R9))/TXM!$AP$4),"")</f>
        <v>188.052209</v>
      </c>
      <c r="I33" s="653" t="str">
        <f>IF(L33="","",IFERROR(VLOOKUP(INDEX(TXM!$J$5:$K$9000,TXM!$N9,COLUMNS(TXM!$J$5:J9)),TXM!$Y$2:$AA$99,2,FALSE),""))</f>
        <v>سلع ذات إحكام خاصة</v>
      </c>
      <c r="J33" s="653"/>
      <c r="K33" s="653"/>
      <c r="L33" s="646">
        <f>IFERROR(IF(INDEX(TXM!$K$5:$K$9000,TXM!$N9,COLUMNS(TXM!$K$5:K9))&lt;TXM!$AP$6,"",INDEX(TXM!$K$5:$K$9000,TXM!$N9,COLUMNS(TXM!$K$5:K9))/TXM!$AP$4),"")</f>
        <v>10495.390476</v>
      </c>
    </row>
    <row r="34" spans="1:12" ht="18" customHeight="1" x14ac:dyDescent="0.3">
      <c r="A34" s="647" t="str">
        <f>IF(D33="","",IFERROR(VLOOKUP(INDEX(TXM!$B$5:$C$9000,TXM!$F9,COLUMNS(TXM!$B$5:B9)),TXM!$Y$2:$AA$99,3,FALSE),""))</f>
        <v>Rubber and articles thereof</v>
      </c>
      <c r="B34" s="647"/>
      <c r="C34" s="647"/>
      <c r="D34" s="646"/>
      <c r="E34" s="647" t="str">
        <f>IF(H33="","",IFERROR(VLOOKUP(INDEX(TXM!$Q$5:$R$9000,TXM!$U9,COLUMNS(TXM!$Q$5:Q9)),TXM!$Y$2:$AA$99,3,FALSE),""))</f>
        <v>Machinery appliances; parts</v>
      </c>
      <c r="F34" s="647"/>
      <c r="G34" s="647"/>
      <c r="H34" s="646"/>
      <c r="I34" s="647" t="str">
        <f>IF(L33="","",IFERROR(VLOOKUP(INDEX(TXM!$J$5:$K$9000,TXM!$N9,COLUMNS(TXM!$J$5:J9)),TXM!$Y$2:$AA$99,3,FALSE),""))</f>
        <v>Commodities Subject to Special Provisions</v>
      </c>
      <c r="J34" s="647"/>
      <c r="K34" s="647"/>
      <c r="L34" s="646"/>
    </row>
    <row r="35" spans="1:12" ht="14.4" customHeight="1" x14ac:dyDescent="0.3"/>
  </sheetData>
  <sheetProtection algorithmName="SHA-512" hashValue="BXWLvnzFrTnScGAL7XdlQYlv/lK6wu4WZzbd3cOIUIBF654X/GinFGpps95BS+5YRGahCLZe2k/WbyO5qid/lg==" saltValue="9M7p0x46wu9Tp7B/M2kGIA==" spinCount="100000" sheet="1" objects="1" scenarios="1"/>
  <mergeCells count="57">
    <mergeCell ref="A34:C34"/>
    <mergeCell ref="E34:G34"/>
    <mergeCell ref="I34:K34"/>
    <mergeCell ref="A31:C31"/>
    <mergeCell ref="D31:D32"/>
    <mergeCell ref="E31:G31"/>
    <mergeCell ref="H31:H32"/>
    <mergeCell ref="I31:K31"/>
    <mergeCell ref="A32:C32"/>
    <mergeCell ref="E32:G32"/>
    <mergeCell ref="I32:K32"/>
    <mergeCell ref="A33:C33"/>
    <mergeCell ref="L27:L28"/>
    <mergeCell ref="I29:K29"/>
    <mergeCell ref="L33:L34"/>
    <mergeCell ref="L31:L32"/>
    <mergeCell ref="L29:L30"/>
    <mergeCell ref="I30:K30"/>
    <mergeCell ref="H29:H30"/>
    <mergeCell ref="D33:D34"/>
    <mergeCell ref="E33:G33"/>
    <mergeCell ref="H33:H34"/>
    <mergeCell ref="I33:K33"/>
    <mergeCell ref="A29:C29"/>
    <mergeCell ref="D29:D30"/>
    <mergeCell ref="E29:G29"/>
    <mergeCell ref="A30:C30"/>
    <mergeCell ref="E30:G30"/>
    <mergeCell ref="A27:C27"/>
    <mergeCell ref="D27:D28"/>
    <mergeCell ref="E27:G27"/>
    <mergeCell ref="H27:H28"/>
    <mergeCell ref="I27:K27"/>
    <mergeCell ref="A28:C28"/>
    <mergeCell ref="E28:G28"/>
    <mergeCell ref="I28:K28"/>
    <mergeCell ref="D5:H5"/>
    <mergeCell ref="L25:L26"/>
    <mergeCell ref="A26:C26"/>
    <mergeCell ref="E26:G26"/>
    <mergeCell ref="I26:K26"/>
    <mergeCell ref="J7:K7"/>
    <mergeCell ref="L7:L8"/>
    <mergeCell ref="A23:D23"/>
    <mergeCell ref="A24:C24"/>
    <mergeCell ref="E24:G24"/>
    <mergeCell ref="I24:K24"/>
    <mergeCell ref="A25:C25"/>
    <mergeCell ref="D25:D26"/>
    <mergeCell ref="E25:G25"/>
    <mergeCell ref="H25:H26"/>
    <mergeCell ref="I25:K25"/>
    <mergeCell ref="A7:A8"/>
    <mergeCell ref="B7:C7"/>
    <mergeCell ref="D7:E7"/>
    <mergeCell ref="F7:G7"/>
    <mergeCell ref="H7:I7"/>
  </mergeCells>
  <printOptions horizontalCentered="1"/>
  <pageMargins left="0.31496062992125984" right="0.31496062992125984" top="0.35433070866141736" bottom="0.35433070866141736" header="0.31496062992125984" footer="0.31496062992125984"/>
  <pageSetup paperSize="9" scale="7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12E6A5-A70B-45DD-B150-FD7B42F996F8}">
          <x14:formula1>
            <xm:f>TXM!$AH$3:$AH$83</xm:f>
          </x14:formula1>
          <xm:sqref>D5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B82CD-49DC-4133-A346-360FEF215232}">
  <sheetPr>
    <tabColor rgb="FF9BA8C2"/>
    <pageSetUpPr autoPageBreaks="0" fitToPage="1"/>
  </sheetPr>
  <dimension ref="A1:WVN124"/>
  <sheetViews>
    <sheetView showGridLines="0" rightToLeft="1" zoomScaleNormal="100" workbookViewId="0"/>
  </sheetViews>
  <sheetFormatPr defaultColWidth="0" defaultRowHeight="18.600000000000001" zeroHeight="1" x14ac:dyDescent="0.55000000000000004"/>
  <cols>
    <col min="1" max="1" width="6.44140625" style="357" customWidth="1"/>
    <col min="2" max="3" width="23.44140625" style="357" customWidth="1"/>
    <col min="4" max="7" width="19.44140625" style="357" customWidth="1"/>
    <col min="8" max="8" width="1.109375" style="357" customWidth="1"/>
    <col min="9" max="9" width="14" style="357" hidden="1"/>
    <col min="10" max="11" width="8.88671875" style="362" hidden="1"/>
    <col min="12" max="245" width="8.88671875" style="357" hidden="1"/>
    <col min="246" max="246" width="5.88671875" style="357" hidden="1"/>
    <col min="247" max="247" width="32.88671875" style="357" hidden="1"/>
    <col min="248" max="248" width="5.88671875" style="357" hidden="1"/>
    <col min="249" max="249" width="32.88671875" style="357" hidden="1"/>
    <col min="250" max="255" width="8.88671875" style="357" hidden="1"/>
    <col min="256" max="256" width="32.88671875" style="357" hidden="1"/>
    <col min="257" max="257" width="5.88671875" style="357" hidden="1"/>
    <col min="258" max="258" width="32.88671875" style="357" hidden="1"/>
    <col min="259" max="259" width="5.88671875" style="357" hidden="1"/>
    <col min="260" max="501" width="8.88671875" style="357" hidden="1"/>
    <col min="502" max="502" width="5.88671875" style="357" hidden="1"/>
    <col min="503" max="503" width="32.88671875" style="357" hidden="1"/>
    <col min="504" max="504" width="5.88671875" style="357" hidden="1"/>
    <col min="505" max="505" width="32.88671875" style="357" hidden="1"/>
    <col min="506" max="511" width="8.88671875" style="357" hidden="1"/>
    <col min="512" max="512" width="32.88671875" style="357" hidden="1"/>
    <col min="513" max="513" width="5.88671875" style="357" hidden="1"/>
    <col min="514" max="514" width="32.88671875" style="357" hidden="1"/>
    <col min="515" max="515" width="5.88671875" style="357" hidden="1"/>
    <col min="516" max="757" width="8.88671875" style="357" hidden="1"/>
    <col min="758" max="758" width="5.88671875" style="357" hidden="1"/>
    <col min="759" max="759" width="32.88671875" style="357" hidden="1"/>
    <col min="760" max="760" width="5.88671875" style="357" hidden="1"/>
    <col min="761" max="761" width="32.88671875" style="357" hidden="1"/>
    <col min="762" max="767" width="8.88671875" style="357" hidden="1"/>
    <col min="768" max="768" width="32.88671875" style="357" hidden="1"/>
    <col min="769" max="769" width="5.88671875" style="357" hidden="1"/>
    <col min="770" max="770" width="32.88671875" style="357" hidden="1"/>
    <col min="771" max="771" width="5.88671875" style="357" hidden="1"/>
    <col min="772" max="1013" width="8.88671875" style="357" hidden="1"/>
    <col min="1014" max="1014" width="5.88671875" style="357" hidden="1"/>
    <col min="1015" max="1015" width="32.88671875" style="357" hidden="1"/>
    <col min="1016" max="1016" width="5.88671875" style="357" hidden="1"/>
    <col min="1017" max="1017" width="32.88671875" style="357" hidden="1"/>
    <col min="1018" max="1023" width="8.88671875" style="357" hidden="1"/>
    <col min="1024" max="1024" width="32.88671875" style="357" hidden="1"/>
    <col min="1025" max="1025" width="5.88671875" style="357" hidden="1"/>
    <col min="1026" max="1026" width="32.88671875" style="357" hidden="1"/>
    <col min="1027" max="1027" width="5.88671875" style="357" hidden="1"/>
    <col min="1028" max="1269" width="8.88671875" style="357" hidden="1"/>
    <col min="1270" max="1270" width="5.88671875" style="357" hidden="1"/>
    <col min="1271" max="1271" width="32.88671875" style="357" hidden="1"/>
    <col min="1272" max="1272" width="5.88671875" style="357" hidden="1"/>
    <col min="1273" max="1273" width="32.88671875" style="357" hidden="1"/>
    <col min="1274" max="1279" width="8.88671875" style="357" hidden="1"/>
    <col min="1280" max="1280" width="32.88671875" style="357" hidden="1"/>
    <col min="1281" max="1281" width="5.88671875" style="357" hidden="1"/>
    <col min="1282" max="1282" width="32.88671875" style="357" hidden="1"/>
    <col min="1283" max="1283" width="5.88671875" style="357" hidden="1"/>
    <col min="1284" max="1525" width="8.88671875" style="357" hidden="1"/>
    <col min="1526" max="1526" width="5.88671875" style="357" hidden="1"/>
    <col min="1527" max="1527" width="32.88671875" style="357" hidden="1"/>
    <col min="1528" max="1528" width="5.88671875" style="357" hidden="1"/>
    <col min="1529" max="1529" width="32.88671875" style="357" hidden="1"/>
    <col min="1530" max="1535" width="8.88671875" style="357" hidden="1"/>
    <col min="1536" max="1536" width="32.88671875" style="357" hidden="1"/>
    <col min="1537" max="1537" width="5.88671875" style="357" hidden="1"/>
    <col min="1538" max="1538" width="32.88671875" style="357" hidden="1"/>
    <col min="1539" max="1539" width="5.88671875" style="357" hidden="1"/>
    <col min="1540" max="1781" width="8.88671875" style="357" hidden="1"/>
    <col min="1782" max="1782" width="5.88671875" style="357" hidden="1"/>
    <col min="1783" max="1783" width="32.88671875" style="357" hidden="1"/>
    <col min="1784" max="1784" width="5.88671875" style="357" hidden="1"/>
    <col min="1785" max="1785" width="32.88671875" style="357" hidden="1"/>
    <col min="1786" max="1791" width="8.88671875" style="357" hidden="1"/>
    <col min="1792" max="1792" width="32.88671875" style="357" hidden="1"/>
    <col min="1793" max="1793" width="5.88671875" style="357" hidden="1"/>
    <col min="1794" max="1794" width="32.88671875" style="357" hidden="1"/>
    <col min="1795" max="1795" width="5.88671875" style="357" hidden="1"/>
    <col min="1796" max="2037" width="8.88671875" style="357" hidden="1"/>
    <col min="2038" max="2038" width="5.88671875" style="357" hidden="1"/>
    <col min="2039" max="2039" width="32.88671875" style="357" hidden="1"/>
    <col min="2040" max="2040" width="5.88671875" style="357" hidden="1"/>
    <col min="2041" max="2041" width="32.88671875" style="357" hidden="1"/>
    <col min="2042" max="2047" width="8.88671875" style="357" hidden="1"/>
    <col min="2048" max="2048" width="32.88671875" style="357" hidden="1"/>
    <col min="2049" max="2049" width="5.88671875" style="357" hidden="1"/>
    <col min="2050" max="2050" width="32.88671875" style="357" hidden="1"/>
    <col min="2051" max="2051" width="5.88671875" style="357" hidden="1"/>
    <col min="2052" max="2293" width="8.88671875" style="357" hidden="1"/>
    <col min="2294" max="2294" width="5.88671875" style="357" hidden="1"/>
    <col min="2295" max="2295" width="32.88671875" style="357" hidden="1"/>
    <col min="2296" max="2296" width="5.88671875" style="357" hidden="1"/>
    <col min="2297" max="2297" width="32.88671875" style="357" hidden="1"/>
    <col min="2298" max="2303" width="8.88671875" style="357" hidden="1"/>
    <col min="2304" max="2304" width="32.88671875" style="357" hidden="1"/>
    <col min="2305" max="2305" width="5.88671875" style="357" hidden="1"/>
    <col min="2306" max="2306" width="32.88671875" style="357" hidden="1"/>
    <col min="2307" max="2307" width="5.88671875" style="357" hidden="1"/>
    <col min="2308" max="2549" width="8.88671875" style="357" hidden="1"/>
    <col min="2550" max="2550" width="5.88671875" style="357" hidden="1"/>
    <col min="2551" max="2551" width="32.88671875" style="357" hidden="1"/>
    <col min="2552" max="2552" width="5.88671875" style="357" hidden="1"/>
    <col min="2553" max="2553" width="32.88671875" style="357" hidden="1"/>
    <col min="2554" max="2559" width="8.88671875" style="357" hidden="1"/>
    <col min="2560" max="2560" width="32.88671875" style="357" hidden="1"/>
    <col min="2561" max="2561" width="5.88671875" style="357" hidden="1"/>
    <col min="2562" max="2562" width="32.88671875" style="357" hidden="1"/>
    <col min="2563" max="2563" width="5.88671875" style="357" hidden="1"/>
    <col min="2564" max="2805" width="8.88671875" style="357" hidden="1"/>
    <col min="2806" max="2806" width="5.88671875" style="357" hidden="1"/>
    <col min="2807" max="2807" width="32.88671875" style="357" hidden="1"/>
    <col min="2808" max="2808" width="5.88671875" style="357" hidden="1"/>
    <col min="2809" max="2809" width="32.88671875" style="357" hidden="1"/>
    <col min="2810" max="2815" width="8.88671875" style="357" hidden="1"/>
    <col min="2816" max="2816" width="32.88671875" style="357" hidden="1"/>
    <col min="2817" max="2817" width="5.88671875" style="357" hidden="1"/>
    <col min="2818" max="2818" width="32.88671875" style="357" hidden="1"/>
    <col min="2819" max="2819" width="5.88671875" style="357" hidden="1"/>
    <col min="2820" max="3061" width="8.88671875" style="357" hidden="1"/>
    <col min="3062" max="3062" width="5.88671875" style="357" hidden="1"/>
    <col min="3063" max="3063" width="32.88671875" style="357" hidden="1"/>
    <col min="3064" max="3064" width="5.88671875" style="357" hidden="1"/>
    <col min="3065" max="3065" width="32.88671875" style="357" hidden="1"/>
    <col min="3066" max="3071" width="8.88671875" style="357" hidden="1"/>
    <col min="3072" max="3072" width="32.88671875" style="357" hidden="1"/>
    <col min="3073" max="3073" width="5.88671875" style="357" hidden="1"/>
    <col min="3074" max="3074" width="32.88671875" style="357" hidden="1"/>
    <col min="3075" max="3075" width="5.88671875" style="357" hidden="1"/>
    <col min="3076" max="3317" width="8.88671875" style="357" hidden="1"/>
    <col min="3318" max="3318" width="5.88671875" style="357" hidden="1"/>
    <col min="3319" max="3319" width="32.88671875" style="357" hidden="1"/>
    <col min="3320" max="3320" width="5.88671875" style="357" hidden="1"/>
    <col min="3321" max="3321" width="32.88671875" style="357" hidden="1"/>
    <col min="3322" max="3327" width="8.88671875" style="357" hidden="1"/>
    <col min="3328" max="3328" width="32.88671875" style="357" hidden="1"/>
    <col min="3329" max="3329" width="5.88671875" style="357" hidden="1"/>
    <col min="3330" max="3330" width="32.88671875" style="357" hidden="1"/>
    <col min="3331" max="3331" width="5.88671875" style="357" hidden="1"/>
    <col min="3332" max="3573" width="8.88671875" style="357" hidden="1"/>
    <col min="3574" max="3574" width="5.88671875" style="357" hidden="1"/>
    <col min="3575" max="3575" width="32.88671875" style="357" hidden="1"/>
    <col min="3576" max="3576" width="5.88671875" style="357" hidden="1"/>
    <col min="3577" max="3577" width="32.88671875" style="357" hidden="1"/>
    <col min="3578" max="3583" width="8.88671875" style="357" hidden="1"/>
    <col min="3584" max="3584" width="32.88671875" style="357" hidden="1"/>
    <col min="3585" max="3585" width="5.88671875" style="357" hidden="1"/>
    <col min="3586" max="3586" width="32.88671875" style="357" hidden="1"/>
    <col min="3587" max="3587" width="5.88671875" style="357" hidden="1"/>
    <col min="3588" max="3829" width="8.88671875" style="357" hidden="1"/>
    <col min="3830" max="3830" width="5.88671875" style="357" hidden="1"/>
    <col min="3831" max="3831" width="32.88671875" style="357" hidden="1"/>
    <col min="3832" max="3832" width="5.88671875" style="357" hidden="1"/>
    <col min="3833" max="3833" width="32.88671875" style="357" hidden="1"/>
    <col min="3834" max="3839" width="8.88671875" style="357" hidden="1"/>
    <col min="3840" max="3840" width="32.88671875" style="357" hidden="1"/>
    <col min="3841" max="3841" width="5.88671875" style="357" hidden="1"/>
    <col min="3842" max="3842" width="32.88671875" style="357" hidden="1"/>
    <col min="3843" max="3843" width="5.88671875" style="357" hidden="1"/>
    <col min="3844" max="4085" width="8.88671875" style="357" hidden="1"/>
    <col min="4086" max="4086" width="5.88671875" style="357" hidden="1"/>
    <col min="4087" max="4087" width="32.88671875" style="357" hidden="1"/>
    <col min="4088" max="4088" width="5.88671875" style="357" hidden="1"/>
    <col min="4089" max="4089" width="32.88671875" style="357" hidden="1"/>
    <col min="4090" max="4095" width="8.88671875" style="357" hidden="1"/>
    <col min="4096" max="4096" width="32.88671875" style="357" hidden="1"/>
    <col min="4097" max="4097" width="5.88671875" style="357" hidden="1"/>
    <col min="4098" max="4098" width="32.88671875" style="357" hidden="1"/>
    <col min="4099" max="4099" width="5.88671875" style="357" hidden="1"/>
    <col min="4100" max="4341" width="8.88671875" style="357" hidden="1"/>
    <col min="4342" max="4342" width="5.88671875" style="357" hidden="1"/>
    <col min="4343" max="4343" width="32.88671875" style="357" hidden="1"/>
    <col min="4344" max="4344" width="5.88671875" style="357" hidden="1"/>
    <col min="4345" max="4345" width="32.88671875" style="357" hidden="1"/>
    <col min="4346" max="4351" width="8.88671875" style="357" hidden="1"/>
    <col min="4352" max="4352" width="32.88671875" style="357" hidden="1"/>
    <col min="4353" max="4353" width="5.88671875" style="357" hidden="1"/>
    <col min="4354" max="4354" width="32.88671875" style="357" hidden="1"/>
    <col min="4355" max="4355" width="5.88671875" style="357" hidden="1"/>
    <col min="4356" max="4597" width="8.88671875" style="357" hidden="1"/>
    <col min="4598" max="4598" width="5.88671875" style="357" hidden="1"/>
    <col min="4599" max="4599" width="32.88671875" style="357" hidden="1"/>
    <col min="4600" max="4600" width="5.88671875" style="357" hidden="1"/>
    <col min="4601" max="4601" width="32.88671875" style="357" hidden="1"/>
    <col min="4602" max="4607" width="8.88671875" style="357" hidden="1"/>
    <col min="4608" max="4608" width="32.88671875" style="357" hidden="1"/>
    <col min="4609" max="4609" width="5.88671875" style="357" hidden="1"/>
    <col min="4610" max="4610" width="32.88671875" style="357" hidden="1"/>
    <col min="4611" max="4611" width="5.88671875" style="357" hidden="1"/>
    <col min="4612" max="4853" width="8.88671875" style="357" hidden="1"/>
    <col min="4854" max="4854" width="5.88671875" style="357" hidden="1"/>
    <col min="4855" max="4855" width="32.88671875" style="357" hidden="1"/>
    <col min="4856" max="4856" width="5.88671875" style="357" hidden="1"/>
    <col min="4857" max="4857" width="32.88671875" style="357" hidden="1"/>
    <col min="4858" max="4863" width="8.88671875" style="357" hidden="1"/>
    <col min="4864" max="4864" width="32.88671875" style="357" hidden="1"/>
    <col min="4865" max="4865" width="5.88671875" style="357" hidden="1"/>
    <col min="4866" max="4866" width="32.88671875" style="357" hidden="1"/>
    <col min="4867" max="4867" width="5.88671875" style="357" hidden="1"/>
    <col min="4868" max="5109" width="8.88671875" style="357" hidden="1"/>
    <col min="5110" max="5110" width="5.88671875" style="357" hidden="1"/>
    <col min="5111" max="5111" width="32.88671875" style="357" hidden="1"/>
    <col min="5112" max="5112" width="5.88671875" style="357" hidden="1"/>
    <col min="5113" max="5113" width="32.88671875" style="357" hidden="1"/>
    <col min="5114" max="5119" width="8.88671875" style="357" hidden="1"/>
    <col min="5120" max="5120" width="32.88671875" style="357" hidden="1"/>
    <col min="5121" max="5121" width="5.88671875" style="357" hidden="1"/>
    <col min="5122" max="5122" width="32.88671875" style="357" hidden="1"/>
    <col min="5123" max="5123" width="5.88671875" style="357" hidden="1"/>
    <col min="5124" max="5365" width="8.88671875" style="357" hidden="1"/>
    <col min="5366" max="5366" width="5.88671875" style="357" hidden="1"/>
    <col min="5367" max="5367" width="32.88671875" style="357" hidden="1"/>
    <col min="5368" max="5368" width="5.88671875" style="357" hidden="1"/>
    <col min="5369" max="5369" width="32.88671875" style="357" hidden="1"/>
    <col min="5370" max="5375" width="8.88671875" style="357" hidden="1"/>
    <col min="5376" max="5376" width="32.88671875" style="357" hidden="1"/>
    <col min="5377" max="5377" width="5.88671875" style="357" hidden="1"/>
    <col min="5378" max="5378" width="32.88671875" style="357" hidden="1"/>
    <col min="5379" max="5379" width="5.88671875" style="357" hidden="1"/>
    <col min="5380" max="5621" width="8.88671875" style="357" hidden="1"/>
    <col min="5622" max="5622" width="5.88671875" style="357" hidden="1"/>
    <col min="5623" max="5623" width="32.88671875" style="357" hidden="1"/>
    <col min="5624" max="5624" width="5.88671875" style="357" hidden="1"/>
    <col min="5625" max="5625" width="32.88671875" style="357" hidden="1"/>
    <col min="5626" max="5631" width="8.88671875" style="357" hidden="1"/>
    <col min="5632" max="5632" width="32.88671875" style="357" hidden="1"/>
    <col min="5633" max="5633" width="5.88671875" style="357" hidden="1"/>
    <col min="5634" max="5634" width="32.88671875" style="357" hidden="1"/>
    <col min="5635" max="5635" width="5.88671875" style="357" hidden="1"/>
    <col min="5636" max="5877" width="8.88671875" style="357" hidden="1"/>
    <col min="5878" max="5878" width="5.88671875" style="357" hidden="1"/>
    <col min="5879" max="5879" width="32.88671875" style="357" hidden="1"/>
    <col min="5880" max="5880" width="5.88671875" style="357" hidden="1"/>
    <col min="5881" max="5881" width="32.88671875" style="357" hidden="1"/>
    <col min="5882" max="5887" width="8.88671875" style="357" hidden="1"/>
    <col min="5888" max="5888" width="32.88671875" style="357" hidden="1"/>
    <col min="5889" max="5889" width="5.88671875" style="357" hidden="1"/>
    <col min="5890" max="5890" width="32.88671875" style="357" hidden="1"/>
    <col min="5891" max="5891" width="5.88671875" style="357" hidden="1"/>
    <col min="5892" max="6133" width="8.88671875" style="357" hidden="1"/>
    <col min="6134" max="6134" width="5.88671875" style="357" hidden="1"/>
    <col min="6135" max="6135" width="32.88671875" style="357" hidden="1"/>
    <col min="6136" max="6136" width="5.88671875" style="357" hidden="1"/>
    <col min="6137" max="6137" width="32.88671875" style="357" hidden="1"/>
    <col min="6138" max="6143" width="8.88671875" style="357" hidden="1"/>
    <col min="6144" max="6144" width="32.88671875" style="357" hidden="1"/>
    <col min="6145" max="6145" width="5.88671875" style="357" hidden="1"/>
    <col min="6146" max="6146" width="32.88671875" style="357" hidden="1"/>
    <col min="6147" max="6147" width="5.88671875" style="357" hidden="1"/>
    <col min="6148" max="6389" width="8.88671875" style="357" hidden="1"/>
    <col min="6390" max="6390" width="5.88671875" style="357" hidden="1"/>
    <col min="6391" max="6391" width="32.88671875" style="357" hidden="1"/>
    <col min="6392" max="6392" width="5.88671875" style="357" hidden="1"/>
    <col min="6393" max="6393" width="32.88671875" style="357" hidden="1"/>
    <col min="6394" max="6399" width="8.88671875" style="357" hidden="1"/>
    <col min="6400" max="6400" width="32.88671875" style="357" hidden="1"/>
    <col min="6401" max="6401" width="5.88671875" style="357" hidden="1"/>
    <col min="6402" max="6402" width="32.88671875" style="357" hidden="1"/>
    <col min="6403" max="6403" width="5.88671875" style="357" hidden="1"/>
    <col min="6404" max="6645" width="8.88671875" style="357" hidden="1"/>
    <col min="6646" max="6646" width="5.88671875" style="357" hidden="1"/>
    <col min="6647" max="6647" width="32.88671875" style="357" hidden="1"/>
    <col min="6648" max="6648" width="5.88671875" style="357" hidden="1"/>
    <col min="6649" max="6649" width="32.88671875" style="357" hidden="1"/>
    <col min="6650" max="6655" width="8.88671875" style="357" hidden="1"/>
    <col min="6656" max="6656" width="32.88671875" style="357" hidden="1"/>
    <col min="6657" max="6657" width="5.88671875" style="357" hidden="1"/>
    <col min="6658" max="6658" width="32.88671875" style="357" hidden="1"/>
    <col min="6659" max="6659" width="5.88671875" style="357" hidden="1"/>
    <col min="6660" max="6901" width="8.88671875" style="357" hidden="1"/>
    <col min="6902" max="6902" width="5.88671875" style="357" hidden="1"/>
    <col min="6903" max="6903" width="32.88671875" style="357" hidden="1"/>
    <col min="6904" max="6904" width="5.88671875" style="357" hidden="1"/>
    <col min="6905" max="6905" width="32.88671875" style="357" hidden="1"/>
    <col min="6906" max="6911" width="8.88671875" style="357" hidden="1"/>
    <col min="6912" max="6912" width="32.88671875" style="357" hidden="1"/>
    <col min="6913" max="6913" width="5.88671875" style="357" hidden="1"/>
    <col min="6914" max="6914" width="32.88671875" style="357" hidden="1"/>
    <col min="6915" max="6915" width="5.88671875" style="357" hidden="1"/>
    <col min="6916" max="7157" width="8.88671875" style="357" hidden="1"/>
    <col min="7158" max="7158" width="5.88671875" style="357" hidden="1"/>
    <col min="7159" max="7159" width="32.88671875" style="357" hidden="1"/>
    <col min="7160" max="7160" width="5.88671875" style="357" hidden="1"/>
    <col min="7161" max="7161" width="32.88671875" style="357" hidden="1"/>
    <col min="7162" max="7167" width="8.88671875" style="357" hidden="1"/>
    <col min="7168" max="7168" width="32.88671875" style="357" hidden="1"/>
    <col min="7169" max="7169" width="5.88671875" style="357" hidden="1"/>
    <col min="7170" max="7170" width="32.88671875" style="357" hidden="1"/>
    <col min="7171" max="7171" width="5.88671875" style="357" hidden="1"/>
    <col min="7172" max="7413" width="8.88671875" style="357" hidden="1"/>
    <col min="7414" max="7414" width="5.88671875" style="357" hidden="1"/>
    <col min="7415" max="7415" width="32.88671875" style="357" hidden="1"/>
    <col min="7416" max="7416" width="5.88671875" style="357" hidden="1"/>
    <col min="7417" max="7417" width="32.88671875" style="357" hidden="1"/>
    <col min="7418" max="7423" width="8.88671875" style="357" hidden="1"/>
    <col min="7424" max="7424" width="32.88671875" style="357" hidden="1"/>
    <col min="7425" max="7425" width="5.88671875" style="357" hidden="1"/>
    <col min="7426" max="7426" width="32.88671875" style="357" hidden="1"/>
    <col min="7427" max="7427" width="5.88671875" style="357" hidden="1"/>
    <col min="7428" max="7669" width="8.88671875" style="357" hidden="1"/>
    <col min="7670" max="7670" width="5.88671875" style="357" hidden="1"/>
    <col min="7671" max="7671" width="32.88671875" style="357" hidden="1"/>
    <col min="7672" max="7672" width="5.88671875" style="357" hidden="1"/>
    <col min="7673" max="7673" width="32.88671875" style="357" hidden="1"/>
    <col min="7674" max="7679" width="8.88671875" style="357" hidden="1"/>
    <col min="7680" max="7680" width="32.88671875" style="357" hidden="1"/>
    <col min="7681" max="7681" width="5.88671875" style="357" hidden="1"/>
    <col min="7682" max="7682" width="32.88671875" style="357" hidden="1"/>
    <col min="7683" max="7683" width="5.88671875" style="357" hidden="1"/>
    <col min="7684" max="7925" width="8.88671875" style="357" hidden="1"/>
    <col min="7926" max="7926" width="5.88671875" style="357" hidden="1"/>
    <col min="7927" max="7927" width="32.88671875" style="357" hidden="1"/>
    <col min="7928" max="7928" width="5.88671875" style="357" hidden="1"/>
    <col min="7929" max="7929" width="32.88671875" style="357" hidden="1"/>
    <col min="7930" max="7935" width="8.88671875" style="357" hidden="1"/>
    <col min="7936" max="7936" width="32.88671875" style="357" hidden="1"/>
    <col min="7937" max="7937" width="5.88671875" style="357" hidden="1"/>
    <col min="7938" max="7938" width="32.88671875" style="357" hidden="1"/>
    <col min="7939" max="7939" width="5.88671875" style="357" hidden="1"/>
    <col min="7940" max="8181" width="8.88671875" style="357" hidden="1"/>
    <col min="8182" max="8182" width="5.88671875" style="357" hidden="1"/>
    <col min="8183" max="8183" width="32.88671875" style="357" hidden="1"/>
    <col min="8184" max="8184" width="5.88671875" style="357" hidden="1"/>
    <col min="8185" max="8185" width="32.88671875" style="357" hidden="1"/>
    <col min="8186" max="8191" width="8.88671875" style="357" hidden="1"/>
    <col min="8192" max="8192" width="32.88671875" style="357" hidden="1"/>
    <col min="8193" max="8193" width="5.88671875" style="357" hidden="1"/>
    <col min="8194" max="8194" width="32.88671875" style="357" hidden="1"/>
    <col min="8195" max="8195" width="5.88671875" style="357" hidden="1"/>
    <col min="8196" max="8437" width="8.88671875" style="357" hidden="1"/>
    <col min="8438" max="8438" width="5.88671875" style="357" hidden="1"/>
    <col min="8439" max="8439" width="32.88671875" style="357" hidden="1"/>
    <col min="8440" max="8440" width="5.88671875" style="357" hidden="1"/>
    <col min="8441" max="8441" width="32.88671875" style="357" hidden="1"/>
    <col min="8442" max="8447" width="8.88671875" style="357" hidden="1"/>
    <col min="8448" max="8448" width="32.88671875" style="357" hidden="1"/>
    <col min="8449" max="8449" width="5.88671875" style="357" hidden="1"/>
    <col min="8450" max="8450" width="32.88671875" style="357" hidden="1"/>
    <col min="8451" max="8451" width="5.88671875" style="357" hidden="1"/>
    <col min="8452" max="8693" width="8.88671875" style="357" hidden="1"/>
    <col min="8694" max="8694" width="5.88671875" style="357" hidden="1"/>
    <col min="8695" max="8695" width="32.88671875" style="357" hidden="1"/>
    <col min="8696" max="8696" width="5.88671875" style="357" hidden="1"/>
    <col min="8697" max="8697" width="32.88671875" style="357" hidden="1"/>
    <col min="8698" max="8703" width="8.88671875" style="357" hidden="1"/>
    <col min="8704" max="8704" width="32.88671875" style="357" hidden="1"/>
    <col min="8705" max="8705" width="5.88671875" style="357" hidden="1"/>
    <col min="8706" max="8706" width="32.88671875" style="357" hidden="1"/>
    <col min="8707" max="8707" width="5.88671875" style="357" hidden="1"/>
    <col min="8708" max="8949" width="8.88671875" style="357" hidden="1"/>
    <col min="8950" max="8950" width="5.88671875" style="357" hidden="1"/>
    <col min="8951" max="8951" width="32.88671875" style="357" hidden="1"/>
    <col min="8952" max="8952" width="5.88671875" style="357" hidden="1"/>
    <col min="8953" max="8953" width="32.88671875" style="357" hidden="1"/>
    <col min="8954" max="8959" width="8.88671875" style="357" hidden="1"/>
    <col min="8960" max="8960" width="32.88671875" style="357" hidden="1"/>
    <col min="8961" max="8961" width="5.88671875" style="357" hidden="1"/>
    <col min="8962" max="8962" width="32.88671875" style="357" hidden="1"/>
    <col min="8963" max="8963" width="5.88671875" style="357" hidden="1"/>
    <col min="8964" max="9205" width="8.88671875" style="357" hidden="1"/>
    <col min="9206" max="9206" width="5.88671875" style="357" hidden="1"/>
    <col min="9207" max="9207" width="32.88671875" style="357" hidden="1"/>
    <col min="9208" max="9208" width="5.88671875" style="357" hidden="1"/>
    <col min="9209" max="9209" width="32.88671875" style="357" hidden="1"/>
    <col min="9210" max="9215" width="8.88671875" style="357" hidden="1"/>
    <col min="9216" max="9216" width="32.88671875" style="357" hidden="1"/>
    <col min="9217" max="9217" width="5.88671875" style="357" hidden="1"/>
    <col min="9218" max="9218" width="32.88671875" style="357" hidden="1"/>
    <col min="9219" max="9219" width="5.88671875" style="357" hidden="1"/>
    <col min="9220" max="9461" width="8.88671875" style="357" hidden="1"/>
    <col min="9462" max="9462" width="5.88671875" style="357" hidden="1"/>
    <col min="9463" max="9463" width="32.88671875" style="357" hidden="1"/>
    <col min="9464" max="9464" width="5.88671875" style="357" hidden="1"/>
    <col min="9465" max="9465" width="32.88671875" style="357" hidden="1"/>
    <col min="9466" max="9471" width="8.88671875" style="357" hidden="1"/>
    <col min="9472" max="9472" width="32.88671875" style="357" hidden="1"/>
    <col min="9473" max="9473" width="5.88671875" style="357" hidden="1"/>
    <col min="9474" max="9474" width="32.88671875" style="357" hidden="1"/>
    <col min="9475" max="9475" width="5.88671875" style="357" hidden="1"/>
    <col min="9476" max="9717" width="8.88671875" style="357" hidden="1"/>
    <col min="9718" max="9718" width="5.88671875" style="357" hidden="1"/>
    <col min="9719" max="9719" width="32.88671875" style="357" hidden="1"/>
    <col min="9720" max="9720" width="5.88671875" style="357" hidden="1"/>
    <col min="9721" max="9721" width="32.88671875" style="357" hidden="1"/>
    <col min="9722" max="9727" width="8.88671875" style="357" hidden="1"/>
    <col min="9728" max="9728" width="32.88671875" style="357" hidden="1"/>
    <col min="9729" max="9729" width="5.88671875" style="357" hidden="1"/>
    <col min="9730" max="9730" width="32.88671875" style="357" hidden="1"/>
    <col min="9731" max="9731" width="5.88671875" style="357" hidden="1"/>
    <col min="9732" max="9973" width="8.88671875" style="357" hidden="1"/>
    <col min="9974" max="9974" width="5.88671875" style="357" hidden="1"/>
    <col min="9975" max="9975" width="32.88671875" style="357" hidden="1"/>
    <col min="9976" max="9976" width="5.88671875" style="357" hidden="1"/>
    <col min="9977" max="9977" width="32.88671875" style="357" hidden="1"/>
    <col min="9978" max="9983" width="8.88671875" style="357" hidden="1"/>
    <col min="9984" max="9984" width="32.88671875" style="357" hidden="1"/>
    <col min="9985" max="9985" width="5.88671875" style="357" hidden="1"/>
    <col min="9986" max="9986" width="32.88671875" style="357" hidden="1"/>
    <col min="9987" max="9987" width="5.88671875" style="357" hidden="1"/>
    <col min="9988" max="10229" width="8.88671875" style="357" hidden="1"/>
    <col min="10230" max="10230" width="5.88671875" style="357" hidden="1"/>
    <col min="10231" max="10231" width="32.88671875" style="357" hidden="1"/>
    <col min="10232" max="10232" width="5.88671875" style="357" hidden="1"/>
    <col min="10233" max="10233" width="32.88671875" style="357" hidden="1"/>
    <col min="10234" max="10239" width="8.88671875" style="357" hidden="1"/>
    <col min="10240" max="10240" width="32.88671875" style="357" hidden="1"/>
    <col min="10241" max="10241" width="5.88671875" style="357" hidden="1"/>
    <col min="10242" max="10242" width="32.88671875" style="357" hidden="1"/>
    <col min="10243" max="10243" width="5.88671875" style="357" hidden="1"/>
    <col min="10244" max="10485" width="8.88671875" style="357" hidden="1"/>
    <col min="10486" max="10486" width="5.88671875" style="357" hidden="1"/>
    <col min="10487" max="10487" width="32.88671875" style="357" hidden="1"/>
    <col min="10488" max="10488" width="5.88671875" style="357" hidden="1"/>
    <col min="10489" max="10489" width="32.88671875" style="357" hidden="1"/>
    <col min="10490" max="10495" width="8.88671875" style="357" hidden="1"/>
    <col min="10496" max="10496" width="32.88671875" style="357" hidden="1"/>
    <col min="10497" max="10497" width="5.88671875" style="357" hidden="1"/>
    <col min="10498" max="10498" width="32.88671875" style="357" hidden="1"/>
    <col min="10499" max="10499" width="5.88671875" style="357" hidden="1"/>
    <col min="10500" max="10741" width="8.88671875" style="357" hidden="1"/>
    <col min="10742" max="10742" width="5.88671875" style="357" hidden="1"/>
    <col min="10743" max="10743" width="32.88671875" style="357" hidden="1"/>
    <col min="10744" max="10744" width="5.88671875" style="357" hidden="1"/>
    <col min="10745" max="10745" width="32.88671875" style="357" hidden="1"/>
    <col min="10746" max="10751" width="8.88671875" style="357" hidden="1"/>
    <col min="10752" max="10752" width="32.88671875" style="357" hidden="1"/>
    <col min="10753" max="10753" width="5.88671875" style="357" hidden="1"/>
    <col min="10754" max="10754" width="32.88671875" style="357" hidden="1"/>
    <col min="10755" max="10755" width="5.88671875" style="357" hidden="1"/>
    <col min="10756" max="10997" width="8.88671875" style="357" hidden="1"/>
    <col min="10998" max="10998" width="5.88671875" style="357" hidden="1"/>
    <col min="10999" max="10999" width="32.88671875" style="357" hidden="1"/>
    <col min="11000" max="11000" width="5.88671875" style="357" hidden="1"/>
    <col min="11001" max="11001" width="32.88671875" style="357" hidden="1"/>
    <col min="11002" max="11007" width="8.88671875" style="357" hidden="1"/>
    <col min="11008" max="11008" width="32.88671875" style="357" hidden="1"/>
    <col min="11009" max="11009" width="5.88671875" style="357" hidden="1"/>
    <col min="11010" max="11010" width="32.88671875" style="357" hidden="1"/>
    <col min="11011" max="11011" width="5.88671875" style="357" hidden="1"/>
    <col min="11012" max="11253" width="8.88671875" style="357" hidden="1"/>
    <col min="11254" max="11254" width="5.88671875" style="357" hidden="1"/>
    <col min="11255" max="11255" width="32.88671875" style="357" hidden="1"/>
    <col min="11256" max="11256" width="5.88671875" style="357" hidden="1"/>
    <col min="11257" max="11257" width="32.88671875" style="357" hidden="1"/>
    <col min="11258" max="11263" width="8.88671875" style="357" hidden="1"/>
    <col min="11264" max="11264" width="32.88671875" style="357" hidden="1"/>
    <col min="11265" max="11265" width="5.88671875" style="357" hidden="1"/>
    <col min="11266" max="11266" width="32.88671875" style="357" hidden="1"/>
    <col min="11267" max="11267" width="5.88671875" style="357" hidden="1"/>
    <col min="11268" max="11509" width="8.88671875" style="357" hidden="1"/>
    <col min="11510" max="11510" width="5.88671875" style="357" hidden="1"/>
    <col min="11511" max="11511" width="32.88671875" style="357" hidden="1"/>
    <col min="11512" max="11512" width="5.88671875" style="357" hidden="1"/>
    <col min="11513" max="11513" width="32.88671875" style="357" hidden="1"/>
    <col min="11514" max="11519" width="8.88671875" style="357" hidden="1"/>
    <col min="11520" max="11520" width="32.88671875" style="357" hidden="1"/>
    <col min="11521" max="11521" width="5.88671875" style="357" hidden="1"/>
    <col min="11522" max="11522" width="32.88671875" style="357" hidden="1"/>
    <col min="11523" max="11523" width="5.88671875" style="357" hidden="1"/>
    <col min="11524" max="11765" width="8.88671875" style="357" hidden="1"/>
    <col min="11766" max="11766" width="5.88671875" style="357" hidden="1"/>
    <col min="11767" max="11767" width="32.88671875" style="357" hidden="1"/>
    <col min="11768" max="11768" width="5.88671875" style="357" hidden="1"/>
    <col min="11769" max="11769" width="32.88671875" style="357" hidden="1"/>
    <col min="11770" max="11775" width="8.88671875" style="357" hidden="1"/>
    <col min="11776" max="11776" width="32.88671875" style="357" hidden="1"/>
    <col min="11777" max="11777" width="5.88671875" style="357" hidden="1"/>
    <col min="11778" max="11778" width="32.88671875" style="357" hidden="1"/>
    <col min="11779" max="11779" width="5.88671875" style="357" hidden="1"/>
    <col min="11780" max="12021" width="8.88671875" style="357" hidden="1"/>
    <col min="12022" max="12022" width="5.88671875" style="357" hidden="1"/>
    <col min="12023" max="12023" width="32.88671875" style="357" hidden="1"/>
    <col min="12024" max="12024" width="5.88671875" style="357" hidden="1"/>
    <col min="12025" max="12025" width="32.88671875" style="357" hidden="1"/>
    <col min="12026" max="12031" width="8.88671875" style="357" hidden="1"/>
    <col min="12032" max="12032" width="32.88671875" style="357" hidden="1"/>
    <col min="12033" max="12033" width="5.88671875" style="357" hidden="1"/>
    <col min="12034" max="12034" width="32.88671875" style="357" hidden="1"/>
    <col min="12035" max="12035" width="5.88671875" style="357" hidden="1"/>
    <col min="12036" max="12277" width="8.88671875" style="357" hidden="1"/>
    <col min="12278" max="12278" width="5.88671875" style="357" hidden="1"/>
    <col min="12279" max="12279" width="32.88671875" style="357" hidden="1"/>
    <col min="12280" max="12280" width="5.88671875" style="357" hidden="1"/>
    <col min="12281" max="12281" width="32.88671875" style="357" hidden="1"/>
    <col min="12282" max="12287" width="8.88671875" style="357" hidden="1"/>
    <col min="12288" max="12288" width="32.88671875" style="357" hidden="1"/>
    <col min="12289" max="12289" width="5.88671875" style="357" hidden="1"/>
    <col min="12290" max="12290" width="32.88671875" style="357" hidden="1"/>
    <col min="12291" max="12291" width="5.88671875" style="357" hidden="1"/>
    <col min="12292" max="12533" width="8.88671875" style="357" hidden="1"/>
    <col min="12534" max="12534" width="5.88671875" style="357" hidden="1"/>
    <col min="12535" max="12535" width="32.88671875" style="357" hidden="1"/>
    <col min="12536" max="12536" width="5.88671875" style="357" hidden="1"/>
    <col min="12537" max="12537" width="32.88671875" style="357" hidden="1"/>
    <col min="12538" max="12543" width="8.88671875" style="357" hidden="1"/>
    <col min="12544" max="12544" width="32.88671875" style="357" hidden="1"/>
    <col min="12545" max="12545" width="5.88671875" style="357" hidden="1"/>
    <col min="12546" max="12546" width="32.88671875" style="357" hidden="1"/>
    <col min="12547" max="12547" width="5.88671875" style="357" hidden="1"/>
    <col min="12548" max="12789" width="8.88671875" style="357" hidden="1"/>
    <col min="12790" max="12790" width="5.88671875" style="357" hidden="1"/>
    <col min="12791" max="12791" width="32.88671875" style="357" hidden="1"/>
    <col min="12792" max="12792" width="5.88671875" style="357" hidden="1"/>
    <col min="12793" max="12793" width="32.88671875" style="357" hidden="1"/>
    <col min="12794" max="12799" width="8.88671875" style="357" hidden="1"/>
    <col min="12800" max="12800" width="32.88671875" style="357" hidden="1"/>
    <col min="12801" max="12801" width="5.88671875" style="357" hidden="1"/>
    <col min="12802" max="12802" width="32.88671875" style="357" hidden="1"/>
    <col min="12803" max="12803" width="5.88671875" style="357" hidden="1"/>
    <col min="12804" max="13045" width="8.88671875" style="357" hidden="1"/>
    <col min="13046" max="13046" width="5.88671875" style="357" hidden="1"/>
    <col min="13047" max="13047" width="32.88671875" style="357" hidden="1"/>
    <col min="13048" max="13048" width="5.88671875" style="357" hidden="1"/>
    <col min="13049" max="13049" width="32.88671875" style="357" hidden="1"/>
    <col min="13050" max="13055" width="8.88671875" style="357" hidden="1"/>
    <col min="13056" max="13056" width="32.88671875" style="357" hidden="1"/>
    <col min="13057" max="13057" width="5.88671875" style="357" hidden="1"/>
    <col min="13058" max="13058" width="32.88671875" style="357" hidden="1"/>
    <col min="13059" max="13059" width="5.88671875" style="357" hidden="1"/>
    <col min="13060" max="13301" width="8.88671875" style="357" hidden="1"/>
    <col min="13302" max="13302" width="5.88671875" style="357" hidden="1"/>
    <col min="13303" max="13303" width="32.88671875" style="357" hidden="1"/>
    <col min="13304" max="13304" width="5.88671875" style="357" hidden="1"/>
    <col min="13305" max="13305" width="32.88671875" style="357" hidden="1"/>
    <col min="13306" max="13311" width="8.88671875" style="357" hidden="1"/>
    <col min="13312" max="13312" width="32.88671875" style="357" hidden="1"/>
    <col min="13313" max="13313" width="5.88671875" style="357" hidden="1"/>
    <col min="13314" max="13314" width="32.88671875" style="357" hidden="1"/>
    <col min="13315" max="13315" width="5.88671875" style="357" hidden="1"/>
    <col min="13316" max="13557" width="8.88671875" style="357" hidden="1"/>
    <col min="13558" max="13558" width="5.88671875" style="357" hidden="1"/>
    <col min="13559" max="13559" width="32.88671875" style="357" hidden="1"/>
    <col min="13560" max="13560" width="5.88671875" style="357" hidden="1"/>
    <col min="13561" max="13561" width="32.88671875" style="357" hidden="1"/>
    <col min="13562" max="13567" width="8.88671875" style="357" hidden="1"/>
    <col min="13568" max="13568" width="32.88671875" style="357" hidden="1"/>
    <col min="13569" max="13569" width="5.88671875" style="357" hidden="1"/>
    <col min="13570" max="13570" width="32.88671875" style="357" hidden="1"/>
    <col min="13571" max="13571" width="5.88671875" style="357" hidden="1"/>
    <col min="13572" max="13813" width="8.88671875" style="357" hidden="1"/>
    <col min="13814" max="13814" width="5.88671875" style="357" hidden="1"/>
    <col min="13815" max="13815" width="32.88671875" style="357" hidden="1"/>
    <col min="13816" max="13816" width="5.88671875" style="357" hidden="1"/>
    <col min="13817" max="13817" width="32.88671875" style="357" hidden="1"/>
    <col min="13818" max="13823" width="8.88671875" style="357" hidden="1"/>
    <col min="13824" max="13824" width="32.88671875" style="357" hidden="1"/>
    <col min="13825" max="13825" width="5.88671875" style="357" hidden="1"/>
    <col min="13826" max="13826" width="32.88671875" style="357" hidden="1"/>
    <col min="13827" max="13827" width="5.88671875" style="357" hidden="1"/>
    <col min="13828" max="14069" width="8.88671875" style="357" hidden="1"/>
    <col min="14070" max="14070" width="5.88671875" style="357" hidden="1"/>
    <col min="14071" max="14071" width="32.88671875" style="357" hidden="1"/>
    <col min="14072" max="14072" width="5.88671875" style="357" hidden="1"/>
    <col min="14073" max="14073" width="32.88671875" style="357" hidden="1"/>
    <col min="14074" max="14079" width="8.88671875" style="357" hidden="1"/>
    <col min="14080" max="14080" width="32.88671875" style="357" hidden="1"/>
    <col min="14081" max="14081" width="5.88671875" style="357" hidden="1"/>
    <col min="14082" max="14082" width="32.88671875" style="357" hidden="1"/>
    <col min="14083" max="14083" width="5.88671875" style="357" hidden="1"/>
    <col min="14084" max="14325" width="8.88671875" style="357" hidden="1"/>
    <col min="14326" max="14326" width="5.88671875" style="357" hidden="1"/>
    <col min="14327" max="14327" width="32.88671875" style="357" hidden="1"/>
    <col min="14328" max="14328" width="5.88671875" style="357" hidden="1"/>
    <col min="14329" max="14329" width="32.88671875" style="357" hidden="1"/>
    <col min="14330" max="14335" width="8.88671875" style="357" hidden="1"/>
    <col min="14336" max="14336" width="32.88671875" style="357" hidden="1"/>
    <col min="14337" max="14337" width="5.88671875" style="357" hidden="1"/>
    <col min="14338" max="14338" width="32.88671875" style="357" hidden="1"/>
    <col min="14339" max="14339" width="5.88671875" style="357" hidden="1"/>
    <col min="14340" max="14581" width="8.88671875" style="357" hidden="1"/>
    <col min="14582" max="14582" width="5.88671875" style="357" hidden="1"/>
    <col min="14583" max="14583" width="32.88671875" style="357" hidden="1"/>
    <col min="14584" max="14584" width="5.88671875" style="357" hidden="1"/>
    <col min="14585" max="14585" width="32.88671875" style="357" hidden="1"/>
    <col min="14586" max="14591" width="8.88671875" style="357" hidden="1"/>
    <col min="14592" max="14592" width="32.88671875" style="357" hidden="1"/>
    <col min="14593" max="14593" width="5.88671875" style="357" hidden="1"/>
    <col min="14594" max="14594" width="32.88671875" style="357" hidden="1"/>
    <col min="14595" max="14595" width="5.88671875" style="357" hidden="1"/>
    <col min="14596" max="14837" width="8.88671875" style="357" hidden="1"/>
    <col min="14838" max="14838" width="5.88671875" style="357" hidden="1"/>
    <col min="14839" max="14839" width="32.88671875" style="357" hidden="1"/>
    <col min="14840" max="14840" width="5.88671875" style="357" hidden="1"/>
    <col min="14841" max="14841" width="32.88671875" style="357" hidden="1"/>
    <col min="14842" max="14847" width="8.88671875" style="357" hidden="1"/>
    <col min="14848" max="14848" width="32.88671875" style="357" hidden="1"/>
    <col min="14849" max="14849" width="5.88671875" style="357" hidden="1"/>
    <col min="14850" max="14850" width="32.88671875" style="357" hidden="1"/>
    <col min="14851" max="14851" width="5.88671875" style="357" hidden="1"/>
    <col min="14852" max="15093" width="8.88671875" style="357" hidden="1"/>
    <col min="15094" max="15094" width="5.88671875" style="357" hidden="1"/>
    <col min="15095" max="15095" width="32.88671875" style="357" hidden="1"/>
    <col min="15096" max="15096" width="5.88671875" style="357" hidden="1"/>
    <col min="15097" max="15097" width="32.88671875" style="357" hidden="1"/>
    <col min="15098" max="15103" width="8.88671875" style="357" hidden="1"/>
    <col min="15104" max="15104" width="32.88671875" style="357" hidden="1"/>
    <col min="15105" max="15105" width="5.88671875" style="357" hidden="1"/>
    <col min="15106" max="15106" width="32.88671875" style="357" hidden="1"/>
    <col min="15107" max="15107" width="5.88671875" style="357" hidden="1"/>
    <col min="15108" max="15349" width="8.88671875" style="357" hidden="1"/>
    <col min="15350" max="15350" width="5.88671875" style="357" hidden="1"/>
    <col min="15351" max="15351" width="32.88671875" style="357" hidden="1"/>
    <col min="15352" max="15352" width="5.88671875" style="357" hidden="1"/>
    <col min="15353" max="15353" width="32.88671875" style="357" hidden="1"/>
    <col min="15354" max="15359" width="8.88671875" style="357" hidden="1"/>
    <col min="15360" max="15360" width="32.88671875" style="357" hidden="1"/>
    <col min="15361" max="15361" width="5.88671875" style="357" hidden="1"/>
    <col min="15362" max="15362" width="32.88671875" style="357" hidden="1"/>
    <col min="15363" max="15363" width="5.88671875" style="357" hidden="1"/>
    <col min="15364" max="15605" width="8.88671875" style="357" hidden="1"/>
    <col min="15606" max="15606" width="5.88671875" style="357" hidden="1"/>
    <col min="15607" max="15607" width="32.88671875" style="357" hidden="1"/>
    <col min="15608" max="15608" width="5.88671875" style="357" hidden="1"/>
    <col min="15609" max="15609" width="32.88671875" style="357" hidden="1"/>
    <col min="15610" max="15615" width="8.88671875" style="357" hidden="1"/>
    <col min="15616" max="15616" width="32.88671875" style="357" hidden="1"/>
    <col min="15617" max="15617" width="5.88671875" style="357" hidden="1"/>
    <col min="15618" max="15618" width="32.88671875" style="357" hidden="1"/>
    <col min="15619" max="15619" width="5.88671875" style="357" hidden="1"/>
    <col min="15620" max="15861" width="8.88671875" style="357" hidden="1"/>
    <col min="15862" max="15862" width="5.88671875" style="357" hidden="1"/>
    <col min="15863" max="15863" width="32.88671875" style="357" hidden="1"/>
    <col min="15864" max="15864" width="5.88671875" style="357" hidden="1"/>
    <col min="15865" max="15865" width="32.88671875" style="357" hidden="1"/>
    <col min="15866" max="15871" width="8.88671875" style="357" hidden="1"/>
    <col min="15872" max="15872" width="32.88671875" style="357" hidden="1"/>
    <col min="15873" max="15873" width="5.88671875" style="357" hidden="1"/>
    <col min="15874" max="15874" width="32.88671875" style="357" hidden="1"/>
    <col min="15875" max="15875" width="5.88671875" style="357" hidden="1"/>
    <col min="15876" max="16117" width="8.88671875" style="357" hidden="1"/>
    <col min="16118" max="16118" width="5.88671875" style="357" hidden="1"/>
    <col min="16119" max="16119" width="32.88671875" style="357" hidden="1"/>
    <col min="16120" max="16120" width="5.88671875" style="357" hidden="1"/>
    <col min="16121" max="16121" width="32.88671875" style="357" hidden="1"/>
    <col min="16122" max="16127" width="8.88671875" style="357" hidden="1"/>
    <col min="16128" max="16128" width="32.88671875" style="357" hidden="1"/>
    <col min="16129" max="16129" width="5.88671875" style="357" hidden="1"/>
    <col min="16130" max="16130" width="32.88671875" style="357" hidden="1"/>
    <col min="16131" max="16132" width="5.88671875" style="357" hidden="1"/>
    <col min="16133" max="16133" width="32.88671875" style="357" hidden="1"/>
    <col min="16134" max="16134" width="5.88671875" style="357" hidden="1"/>
    <col min="16135" max="16384" width="8.88671875" style="357" hidden="1"/>
  </cols>
  <sheetData>
    <row r="1" spans="1:7" ht="58.2" customHeight="1" x14ac:dyDescent="0.55000000000000004"/>
    <row r="2" spans="1:7" ht="26.4" customHeight="1" x14ac:dyDescent="0.55000000000000004">
      <c r="A2" s="110" t="s">
        <v>1208</v>
      </c>
      <c r="B2" s="356"/>
      <c r="C2" s="356"/>
      <c r="D2" s="356"/>
      <c r="E2" s="356"/>
      <c r="F2" s="356"/>
      <c r="G2" s="356"/>
    </row>
    <row r="3" spans="1:7" ht="26.4" customHeight="1" x14ac:dyDescent="0.55000000000000004">
      <c r="A3" s="111" t="s">
        <v>1209</v>
      </c>
      <c r="B3" s="358"/>
      <c r="C3" s="358"/>
      <c r="D3" s="358"/>
      <c r="E3" s="358"/>
      <c r="F3" s="358"/>
      <c r="G3" s="358"/>
    </row>
    <row r="4" spans="1:7" ht="18" customHeight="1" x14ac:dyDescent="0.55000000000000004">
      <c r="A4" s="621" t="s">
        <v>1176</v>
      </c>
      <c r="B4" s="663" t="s">
        <v>109</v>
      </c>
      <c r="C4" s="621" t="s">
        <v>247</v>
      </c>
      <c r="D4" s="662" t="s">
        <v>1177</v>
      </c>
      <c r="E4" s="662" t="s">
        <v>1178</v>
      </c>
      <c r="F4" s="662" t="s">
        <v>231</v>
      </c>
      <c r="G4" s="662" t="s">
        <v>232</v>
      </c>
    </row>
    <row r="5" spans="1:7" ht="41.4" customHeight="1" x14ac:dyDescent="0.55000000000000004">
      <c r="A5" s="621"/>
      <c r="B5" s="663"/>
      <c r="C5" s="621"/>
      <c r="D5" s="662"/>
      <c r="E5" s="662"/>
      <c r="F5" s="662"/>
      <c r="G5" s="662"/>
    </row>
    <row r="6" spans="1:7" ht="18" customHeight="1" x14ac:dyDescent="0.55000000000000004">
      <c r="A6" s="231">
        <v>82</v>
      </c>
      <c r="B6" s="439" t="s">
        <v>148</v>
      </c>
      <c r="C6" s="440" t="s">
        <v>316</v>
      </c>
      <c r="D6" s="398">
        <v>289.23494199999999</v>
      </c>
      <c r="E6" s="398">
        <v>612.40351599999997</v>
      </c>
      <c r="F6" s="398">
        <v>901.63845800000001</v>
      </c>
      <c r="G6" s="398">
        <v>-323.16857399999998</v>
      </c>
    </row>
    <row r="7" spans="1:7" ht="18" customHeight="1" x14ac:dyDescent="0.55000000000000004">
      <c r="A7" s="233">
        <v>83</v>
      </c>
      <c r="B7" s="441" t="s">
        <v>161</v>
      </c>
      <c r="C7" s="442" t="s">
        <v>295</v>
      </c>
      <c r="D7" s="399">
        <v>741.16810699999996</v>
      </c>
      <c r="E7" s="399">
        <v>26.867198999999999</v>
      </c>
      <c r="F7" s="399">
        <v>768.03530599999999</v>
      </c>
      <c r="G7" s="399">
        <v>714.30090800000005</v>
      </c>
    </row>
    <row r="8" spans="1:7" ht="18" customHeight="1" x14ac:dyDescent="0.55000000000000004">
      <c r="A8" s="231">
        <v>84</v>
      </c>
      <c r="B8" s="439" t="s">
        <v>61</v>
      </c>
      <c r="C8" s="440" t="s">
        <v>333</v>
      </c>
      <c r="D8" s="398">
        <v>59.723086000000002</v>
      </c>
      <c r="E8" s="398">
        <v>686.21382000000006</v>
      </c>
      <c r="F8" s="398">
        <v>745.93690600000002</v>
      </c>
      <c r="G8" s="398">
        <v>-626.49073399999997</v>
      </c>
    </row>
    <row r="9" spans="1:7" ht="18" customHeight="1" x14ac:dyDescent="0.55000000000000004">
      <c r="A9" s="233">
        <v>85</v>
      </c>
      <c r="B9" s="441" t="s">
        <v>144</v>
      </c>
      <c r="C9" s="442" t="s">
        <v>306</v>
      </c>
      <c r="D9" s="399">
        <v>640.92079699999999</v>
      </c>
      <c r="E9" s="399">
        <v>93.628563</v>
      </c>
      <c r="F9" s="399">
        <v>734.54935999999998</v>
      </c>
      <c r="G9" s="399">
        <v>547.29223400000001</v>
      </c>
    </row>
    <row r="10" spans="1:7" ht="18" customHeight="1" x14ac:dyDescent="0.55000000000000004">
      <c r="A10" s="231">
        <v>86</v>
      </c>
      <c r="B10" s="439" t="s">
        <v>149</v>
      </c>
      <c r="C10" s="440" t="s">
        <v>337</v>
      </c>
      <c r="D10" s="398">
        <v>85.956052</v>
      </c>
      <c r="E10" s="398">
        <v>553.18454999999994</v>
      </c>
      <c r="F10" s="398">
        <v>639.14060199999994</v>
      </c>
      <c r="G10" s="398">
        <v>-467.228498</v>
      </c>
    </row>
    <row r="11" spans="1:7" ht="18" customHeight="1" x14ac:dyDescent="0.55000000000000004">
      <c r="A11" s="233">
        <v>87</v>
      </c>
      <c r="B11" s="441" t="s">
        <v>59</v>
      </c>
      <c r="C11" s="442" t="s">
        <v>305</v>
      </c>
      <c r="D11" s="399">
        <v>534.61877700000002</v>
      </c>
      <c r="E11" s="399">
        <v>28.481414000000001</v>
      </c>
      <c r="F11" s="399">
        <v>563.100191</v>
      </c>
      <c r="G11" s="399">
        <v>506.13736299999999</v>
      </c>
    </row>
    <row r="12" spans="1:7" ht="18" customHeight="1" x14ac:dyDescent="0.55000000000000004">
      <c r="A12" s="231">
        <v>88</v>
      </c>
      <c r="B12" s="439" t="s">
        <v>164</v>
      </c>
      <c r="C12" s="440" t="s">
        <v>353</v>
      </c>
      <c r="D12" s="398">
        <v>55.271976000000002</v>
      </c>
      <c r="E12" s="398">
        <v>484.60371900000001</v>
      </c>
      <c r="F12" s="398">
        <v>539.87569499999995</v>
      </c>
      <c r="G12" s="398">
        <v>-429.33174300000002</v>
      </c>
    </row>
    <row r="13" spans="1:7" ht="18" customHeight="1" x14ac:dyDescent="0.55000000000000004">
      <c r="A13" s="233">
        <v>89</v>
      </c>
      <c r="B13" s="441" t="s">
        <v>157</v>
      </c>
      <c r="C13" s="442" t="s">
        <v>424</v>
      </c>
      <c r="D13" s="399">
        <v>14.374036</v>
      </c>
      <c r="E13" s="399">
        <v>470.582942</v>
      </c>
      <c r="F13" s="399">
        <v>484.95697799999999</v>
      </c>
      <c r="G13" s="399">
        <v>-456.20890600000001</v>
      </c>
    </row>
    <row r="14" spans="1:7" ht="18" customHeight="1" x14ac:dyDescent="0.55000000000000004">
      <c r="A14" s="231">
        <v>90</v>
      </c>
      <c r="B14" s="439" t="s">
        <v>78</v>
      </c>
      <c r="C14" s="440" t="s">
        <v>318</v>
      </c>
      <c r="D14" s="398">
        <v>132.160079</v>
      </c>
      <c r="E14" s="398">
        <v>351.16418199999998</v>
      </c>
      <c r="F14" s="398">
        <v>483.32426099999998</v>
      </c>
      <c r="G14" s="398">
        <v>-219.00410299999999</v>
      </c>
    </row>
    <row r="15" spans="1:7" ht="18" customHeight="1" x14ac:dyDescent="0.55000000000000004">
      <c r="A15" s="233">
        <v>91</v>
      </c>
      <c r="B15" s="441" t="s">
        <v>81</v>
      </c>
      <c r="C15" s="442" t="s">
        <v>349</v>
      </c>
      <c r="D15" s="399">
        <v>48.643908000000003</v>
      </c>
      <c r="E15" s="399">
        <v>416.40294699999998</v>
      </c>
      <c r="F15" s="399">
        <v>465.04685499999999</v>
      </c>
      <c r="G15" s="399">
        <v>-367.75903899999997</v>
      </c>
    </row>
    <row r="16" spans="1:7" ht="18" customHeight="1" x14ac:dyDescent="0.55000000000000004">
      <c r="A16" s="231">
        <v>92</v>
      </c>
      <c r="B16" s="439" t="s">
        <v>66</v>
      </c>
      <c r="C16" s="440" t="s">
        <v>338</v>
      </c>
      <c r="D16" s="398">
        <v>331.26354600000002</v>
      </c>
      <c r="E16" s="398">
        <v>81.301422000000002</v>
      </c>
      <c r="F16" s="398">
        <v>412.56496800000002</v>
      </c>
      <c r="G16" s="398">
        <v>249.96212399999999</v>
      </c>
    </row>
    <row r="17" spans="1:7" ht="18" customHeight="1" x14ac:dyDescent="0.55000000000000004">
      <c r="A17" s="233">
        <v>93</v>
      </c>
      <c r="B17" s="441" t="s">
        <v>72</v>
      </c>
      <c r="C17" s="442" t="s">
        <v>307</v>
      </c>
      <c r="D17" s="399">
        <v>386.66302400000001</v>
      </c>
      <c r="E17" s="399">
        <v>1.1670830000000001</v>
      </c>
      <c r="F17" s="399">
        <v>387.830107</v>
      </c>
      <c r="G17" s="399">
        <v>385.49594100000002</v>
      </c>
    </row>
    <row r="18" spans="1:7" ht="18" customHeight="1" x14ac:dyDescent="0.55000000000000004">
      <c r="A18" s="231">
        <v>94</v>
      </c>
      <c r="B18" s="439" t="s">
        <v>162</v>
      </c>
      <c r="C18" s="440" t="s">
        <v>363</v>
      </c>
      <c r="D18" s="398">
        <v>15.388013000000001</v>
      </c>
      <c r="E18" s="398">
        <v>364.90725099999997</v>
      </c>
      <c r="F18" s="398">
        <v>380.29526399999997</v>
      </c>
      <c r="G18" s="398">
        <v>-349.51923799999997</v>
      </c>
    </row>
    <row r="19" spans="1:7" ht="18" customHeight="1" x14ac:dyDescent="0.55000000000000004">
      <c r="A19" s="233">
        <v>95</v>
      </c>
      <c r="B19" s="441" t="s">
        <v>89</v>
      </c>
      <c r="C19" s="442" t="s">
        <v>365</v>
      </c>
      <c r="D19" s="399">
        <v>1.9912799999999999</v>
      </c>
      <c r="E19" s="399">
        <v>354.04046899999997</v>
      </c>
      <c r="F19" s="399">
        <v>356.03174899999999</v>
      </c>
      <c r="G19" s="399">
        <v>-352.04918900000001</v>
      </c>
    </row>
    <row r="20" spans="1:7" ht="18" customHeight="1" x14ac:dyDescent="0.55000000000000004">
      <c r="A20" s="231">
        <v>96</v>
      </c>
      <c r="B20" s="439" t="s">
        <v>74</v>
      </c>
      <c r="C20" s="440" t="s">
        <v>342</v>
      </c>
      <c r="D20" s="398">
        <v>16.853261</v>
      </c>
      <c r="E20" s="398">
        <v>320.606628</v>
      </c>
      <c r="F20" s="398">
        <v>337.45988899999998</v>
      </c>
      <c r="G20" s="398">
        <v>-303.75336700000003</v>
      </c>
    </row>
    <row r="21" spans="1:7" ht="18" customHeight="1" x14ac:dyDescent="0.55000000000000004">
      <c r="A21" s="233">
        <v>97</v>
      </c>
      <c r="B21" s="441" t="s">
        <v>192</v>
      </c>
      <c r="C21" s="442" t="s">
        <v>427</v>
      </c>
      <c r="D21" s="399">
        <v>2.9552670000000001</v>
      </c>
      <c r="E21" s="399">
        <v>295.66392200000001</v>
      </c>
      <c r="F21" s="399">
        <v>298.61918900000001</v>
      </c>
      <c r="G21" s="399">
        <v>-292.70865500000002</v>
      </c>
    </row>
    <row r="22" spans="1:7" ht="18" customHeight="1" x14ac:dyDescent="0.55000000000000004">
      <c r="A22" s="231">
        <v>98</v>
      </c>
      <c r="B22" s="439" t="s">
        <v>206</v>
      </c>
      <c r="C22" s="440" t="s">
        <v>339</v>
      </c>
      <c r="D22" s="398">
        <v>36.920589999999997</v>
      </c>
      <c r="E22" s="398">
        <v>255.96547899999999</v>
      </c>
      <c r="F22" s="398">
        <v>292.88606900000002</v>
      </c>
      <c r="G22" s="398">
        <v>-219.04488900000001</v>
      </c>
    </row>
    <row r="23" spans="1:7" ht="18" customHeight="1" x14ac:dyDescent="0.55000000000000004">
      <c r="A23" s="233">
        <v>99</v>
      </c>
      <c r="B23" s="441" t="s">
        <v>166</v>
      </c>
      <c r="C23" s="442" t="s">
        <v>361</v>
      </c>
      <c r="D23" s="399">
        <v>271.53209700000002</v>
      </c>
      <c r="E23" s="399">
        <v>20.626324</v>
      </c>
      <c r="F23" s="399">
        <v>292.15842099999998</v>
      </c>
      <c r="G23" s="399">
        <v>250.90577300000001</v>
      </c>
    </row>
    <row r="24" spans="1:7" ht="18" customHeight="1" x14ac:dyDescent="0.55000000000000004">
      <c r="A24" s="231">
        <v>100</v>
      </c>
      <c r="B24" s="439" t="s">
        <v>63</v>
      </c>
      <c r="C24" s="440" t="s">
        <v>314</v>
      </c>
      <c r="D24" s="398">
        <v>135.17214000000001</v>
      </c>
      <c r="E24" s="398">
        <v>140.919197</v>
      </c>
      <c r="F24" s="398">
        <v>276.09133700000001</v>
      </c>
      <c r="G24" s="398">
        <v>-5.7470569999999999</v>
      </c>
    </row>
    <row r="25" spans="1:7" ht="18" customHeight="1" x14ac:dyDescent="0.55000000000000004">
      <c r="A25" s="233">
        <v>101</v>
      </c>
      <c r="B25" s="441" t="s">
        <v>88</v>
      </c>
      <c r="C25" s="442" t="s">
        <v>327</v>
      </c>
      <c r="D25" s="399">
        <v>17.379138000000001</v>
      </c>
      <c r="E25" s="399">
        <v>224.83901</v>
      </c>
      <c r="F25" s="399">
        <v>242.21814800000001</v>
      </c>
      <c r="G25" s="399">
        <v>-207.45987199999999</v>
      </c>
    </row>
    <row r="26" spans="1:7" ht="18" customHeight="1" x14ac:dyDescent="0.55000000000000004">
      <c r="A26" s="231">
        <v>102</v>
      </c>
      <c r="B26" s="439" t="s">
        <v>67</v>
      </c>
      <c r="C26" s="440" t="s">
        <v>341</v>
      </c>
      <c r="D26" s="398">
        <v>210.17360300000001</v>
      </c>
      <c r="E26" s="398">
        <v>28.622571000000001</v>
      </c>
      <c r="F26" s="398">
        <v>238.79617400000001</v>
      </c>
      <c r="G26" s="398">
        <v>181.55103199999999</v>
      </c>
    </row>
    <row r="27" spans="1:7" ht="18" customHeight="1" x14ac:dyDescent="0.55000000000000004">
      <c r="A27" s="233">
        <v>103</v>
      </c>
      <c r="B27" s="441" t="s">
        <v>154</v>
      </c>
      <c r="C27" s="442" t="s">
        <v>344</v>
      </c>
      <c r="D27" s="399">
        <v>17.778742999999999</v>
      </c>
      <c r="E27" s="399">
        <v>198.81701100000001</v>
      </c>
      <c r="F27" s="399">
        <v>216.595754</v>
      </c>
      <c r="G27" s="399">
        <v>-181.03826799999999</v>
      </c>
    </row>
    <row r="28" spans="1:7" ht="18" customHeight="1" x14ac:dyDescent="0.55000000000000004">
      <c r="A28" s="231">
        <v>104</v>
      </c>
      <c r="B28" s="439" t="s">
        <v>629</v>
      </c>
      <c r="C28" s="440" t="s">
        <v>630</v>
      </c>
      <c r="D28" s="398"/>
      <c r="E28" s="398">
        <v>210.65794099999999</v>
      </c>
      <c r="F28" s="398">
        <v>210.65794099999999</v>
      </c>
      <c r="G28" s="398">
        <v>-210.65794099999999</v>
      </c>
    </row>
    <row r="29" spans="1:7" ht="18" customHeight="1" x14ac:dyDescent="0.55000000000000004">
      <c r="A29" s="233">
        <v>105</v>
      </c>
      <c r="B29" s="441" t="s">
        <v>128</v>
      </c>
      <c r="C29" s="442" t="s">
        <v>330</v>
      </c>
      <c r="D29" s="399">
        <v>32.788451000000002</v>
      </c>
      <c r="E29" s="399">
        <v>175.577237</v>
      </c>
      <c r="F29" s="399">
        <v>208.36568800000001</v>
      </c>
      <c r="G29" s="399">
        <v>-142.78878599999999</v>
      </c>
    </row>
    <row r="30" spans="1:7" ht="18" customHeight="1" x14ac:dyDescent="0.55000000000000004">
      <c r="A30" s="231">
        <v>106</v>
      </c>
      <c r="B30" s="439" t="s">
        <v>83</v>
      </c>
      <c r="C30" s="440" t="s">
        <v>358</v>
      </c>
      <c r="D30" s="398">
        <v>51.276699000000001</v>
      </c>
      <c r="E30" s="398">
        <v>146.17389499999999</v>
      </c>
      <c r="F30" s="398">
        <v>197.450594</v>
      </c>
      <c r="G30" s="398">
        <v>-94.897195999999994</v>
      </c>
    </row>
    <row r="31" spans="1:7" ht="18" customHeight="1" x14ac:dyDescent="0.55000000000000004">
      <c r="A31" s="233">
        <v>107</v>
      </c>
      <c r="B31" s="441" t="s">
        <v>151</v>
      </c>
      <c r="C31" s="442" t="s">
        <v>309</v>
      </c>
      <c r="D31" s="399">
        <v>188.80667199999999</v>
      </c>
      <c r="E31" s="399">
        <v>3.7604000000000002</v>
      </c>
      <c r="F31" s="399">
        <v>192.567072</v>
      </c>
      <c r="G31" s="399">
        <v>185.04627199999999</v>
      </c>
    </row>
    <row r="32" spans="1:7" ht="18" customHeight="1" x14ac:dyDescent="0.55000000000000004">
      <c r="A32" s="231">
        <v>108</v>
      </c>
      <c r="B32" s="439" t="s">
        <v>155</v>
      </c>
      <c r="C32" s="440" t="s">
        <v>329</v>
      </c>
      <c r="D32" s="398">
        <v>111.75833900000001</v>
      </c>
      <c r="E32" s="398">
        <v>75.649608000000001</v>
      </c>
      <c r="F32" s="398">
        <v>187.40794700000001</v>
      </c>
      <c r="G32" s="398">
        <v>36.108730999999999</v>
      </c>
    </row>
    <row r="33" spans="1:7" ht="18" customHeight="1" x14ac:dyDescent="0.55000000000000004">
      <c r="A33" s="233">
        <v>109</v>
      </c>
      <c r="B33" s="441" t="s">
        <v>153</v>
      </c>
      <c r="C33" s="442" t="s">
        <v>319</v>
      </c>
      <c r="D33" s="399">
        <v>103.22441000000001</v>
      </c>
      <c r="E33" s="399">
        <v>79.806695000000005</v>
      </c>
      <c r="F33" s="399">
        <v>183.031105</v>
      </c>
      <c r="G33" s="399">
        <v>23.417715000000001</v>
      </c>
    </row>
    <row r="34" spans="1:7" ht="18" customHeight="1" x14ac:dyDescent="0.55000000000000004">
      <c r="A34" s="231">
        <v>110</v>
      </c>
      <c r="B34" s="439" t="s">
        <v>150</v>
      </c>
      <c r="C34" s="440" t="s">
        <v>310</v>
      </c>
      <c r="D34" s="398">
        <v>159.176861</v>
      </c>
      <c r="E34" s="398">
        <v>3.927063</v>
      </c>
      <c r="F34" s="398">
        <v>163.10392400000001</v>
      </c>
      <c r="G34" s="398">
        <v>155.249798</v>
      </c>
    </row>
    <row r="35" spans="1:7" ht="18" customHeight="1" x14ac:dyDescent="0.55000000000000004">
      <c r="A35" s="233">
        <v>111</v>
      </c>
      <c r="B35" s="441" t="s">
        <v>207</v>
      </c>
      <c r="C35" s="442" t="s">
        <v>350</v>
      </c>
      <c r="D35" s="399">
        <v>16.783456999999999</v>
      </c>
      <c r="E35" s="399">
        <v>139.11828700000001</v>
      </c>
      <c r="F35" s="399">
        <v>155.90174400000001</v>
      </c>
      <c r="G35" s="399">
        <v>-122.33483</v>
      </c>
    </row>
    <row r="36" spans="1:7" ht="18" customHeight="1" x14ac:dyDescent="0.55000000000000004">
      <c r="A36" s="231">
        <v>112</v>
      </c>
      <c r="B36" s="439" t="s">
        <v>203</v>
      </c>
      <c r="C36" s="440" t="s">
        <v>364</v>
      </c>
      <c r="D36" s="398">
        <v>11.023946</v>
      </c>
      <c r="E36" s="398">
        <v>142.09776600000001</v>
      </c>
      <c r="F36" s="398">
        <v>153.121712</v>
      </c>
      <c r="G36" s="398">
        <v>-131.07382000000001</v>
      </c>
    </row>
    <row r="37" spans="1:7" ht="18" customHeight="1" x14ac:dyDescent="0.55000000000000004">
      <c r="A37" s="233">
        <v>113</v>
      </c>
      <c r="B37" s="441" t="s">
        <v>68</v>
      </c>
      <c r="C37" s="442" t="s">
        <v>335</v>
      </c>
      <c r="D37" s="399">
        <v>127.097928</v>
      </c>
      <c r="E37" s="399">
        <v>1.1657459999999999</v>
      </c>
      <c r="F37" s="399">
        <v>128.26367400000001</v>
      </c>
      <c r="G37" s="399">
        <v>125.932182</v>
      </c>
    </row>
    <row r="38" spans="1:7" ht="18" customHeight="1" x14ac:dyDescent="0.55000000000000004">
      <c r="A38" s="231">
        <v>114</v>
      </c>
      <c r="B38" s="439" t="s">
        <v>200</v>
      </c>
      <c r="C38" s="440" t="s">
        <v>331</v>
      </c>
      <c r="D38" s="398">
        <v>92.411023</v>
      </c>
      <c r="E38" s="398">
        <v>31.557333</v>
      </c>
      <c r="F38" s="398">
        <v>123.968356</v>
      </c>
      <c r="G38" s="398">
        <v>60.85369</v>
      </c>
    </row>
    <row r="39" spans="1:7" ht="18" customHeight="1" x14ac:dyDescent="0.55000000000000004">
      <c r="A39" s="233">
        <v>115</v>
      </c>
      <c r="B39" s="441" t="s">
        <v>70</v>
      </c>
      <c r="C39" s="442" t="s">
        <v>351</v>
      </c>
      <c r="D39" s="399">
        <v>34.077115999999997</v>
      </c>
      <c r="E39" s="399">
        <v>84.465845999999999</v>
      </c>
      <c r="F39" s="399">
        <v>118.542962</v>
      </c>
      <c r="G39" s="399">
        <v>-50.388730000000002</v>
      </c>
    </row>
    <row r="40" spans="1:7" ht="18" customHeight="1" x14ac:dyDescent="0.55000000000000004">
      <c r="A40" s="231">
        <v>116</v>
      </c>
      <c r="B40" s="439" t="s">
        <v>86</v>
      </c>
      <c r="C40" s="440" t="s">
        <v>359</v>
      </c>
      <c r="D40" s="398">
        <v>10.953946999999999</v>
      </c>
      <c r="E40" s="398">
        <v>104.702151</v>
      </c>
      <c r="F40" s="398">
        <v>115.656098</v>
      </c>
      <c r="G40" s="398">
        <v>-93.748204000000001</v>
      </c>
    </row>
    <row r="41" spans="1:7" ht="18" customHeight="1" x14ac:dyDescent="0.55000000000000004">
      <c r="A41" s="233">
        <v>117</v>
      </c>
      <c r="B41" s="441" t="s">
        <v>554</v>
      </c>
      <c r="C41" s="442" t="s">
        <v>555</v>
      </c>
      <c r="D41" s="399">
        <v>111.826339</v>
      </c>
      <c r="E41" s="399">
        <v>0.35350700000000002</v>
      </c>
      <c r="F41" s="399">
        <v>112.179846</v>
      </c>
      <c r="G41" s="399">
        <v>111.472832</v>
      </c>
    </row>
    <row r="42" spans="1:7" ht="18" customHeight="1" x14ac:dyDescent="0.55000000000000004">
      <c r="A42" s="231">
        <v>118</v>
      </c>
      <c r="B42" s="439" t="s">
        <v>167</v>
      </c>
      <c r="C42" s="440" t="s">
        <v>428</v>
      </c>
      <c r="D42" s="398">
        <v>69.255949999999999</v>
      </c>
      <c r="E42" s="398">
        <v>33.137782999999999</v>
      </c>
      <c r="F42" s="398">
        <v>102.393733</v>
      </c>
      <c r="G42" s="398">
        <v>36.118167</v>
      </c>
    </row>
    <row r="43" spans="1:7" ht="18" customHeight="1" x14ac:dyDescent="0.55000000000000004">
      <c r="A43" s="233">
        <v>119</v>
      </c>
      <c r="B43" s="441" t="s">
        <v>71</v>
      </c>
      <c r="C43" s="442" t="s">
        <v>324</v>
      </c>
      <c r="D43" s="399">
        <v>87.272644999999997</v>
      </c>
      <c r="E43" s="399">
        <v>1.11999</v>
      </c>
      <c r="F43" s="399">
        <v>88.392634999999999</v>
      </c>
      <c r="G43" s="399">
        <v>86.152654999999996</v>
      </c>
    </row>
    <row r="44" spans="1:7" ht="18" customHeight="1" x14ac:dyDescent="0.55000000000000004">
      <c r="A44" s="231">
        <v>120</v>
      </c>
      <c r="B44" s="439" t="s">
        <v>169</v>
      </c>
      <c r="C44" s="440" t="s">
        <v>429</v>
      </c>
      <c r="D44" s="398">
        <v>39.971769000000002</v>
      </c>
      <c r="E44" s="398">
        <v>36.888843000000001</v>
      </c>
      <c r="F44" s="398">
        <v>76.860612000000003</v>
      </c>
      <c r="G44" s="398">
        <v>3.0829260000000001</v>
      </c>
    </row>
    <row r="45" spans="1:7" ht="18" customHeight="1" x14ac:dyDescent="0.55000000000000004">
      <c r="A45" s="233">
        <v>121</v>
      </c>
      <c r="B45" s="441" t="s">
        <v>210</v>
      </c>
      <c r="C45" s="442" t="s">
        <v>355</v>
      </c>
      <c r="D45" s="399">
        <v>41.664540000000002</v>
      </c>
      <c r="E45" s="399">
        <v>31.471955000000001</v>
      </c>
      <c r="F45" s="399">
        <v>73.136494999999996</v>
      </c>
      <c r="G45" s="399">
        <v>10.192584999999999</v>
      </c>
    </row>
    <row r="46" spans="1:7" ht="18" customHeight="1" x14ac:dyDescent="0.55000000000000004">
      <c r="A46" s="231">
        <v>122</v>
      </c>
      <c r="B46" s="439" t="s">
        <v>73</v>
      </c>
      <c r="C46" s="440" t="s">
        <v>346</v>
      </c>
      <c r="D46" s="398">
        <v>36.960791</v>
      </c>
      <c r="E46" s="398">
        <v>36.017978999999997</v>
      </c>
      <c r="F46" s="398">
        <v>72.978769999999997</v>
      </c>
      <c r="G46" s="398">
        <v>0.94281199999999998</v>
      </c>
    </row>
    <row r="47" spans="1:7" ht="18" customHeight="1" x14ac:dyDescent="0.55000000000000004">
      <c r="A47" s="233">
        <v>123</v>
      </c>
      <c r="B47" s="441" t="s">
        <v>678</v>
      </c>
      <c r="C47" s="442" t="s">
        <v>715</v>
      </c>
      <c r="D47" s="399">
        <v>54.914532000000001</v>
      </c>
      <c r="E47" s="399">
        <v>3.8735170000000001</v>
      </c>
      <c r="F47" s="399">
        <v>58.788049000000001</v>
      </c>
      <c r="G47" s="399">
        <v>51.041015000000002</v>
      </c>
    </row>
    <row r="48" spans="1:7" ht="18" customHeight="1" x14ac:dyDescent="0.55000000000000004">
      <c r="A48" s="231">
        <v>124</v>
      </c>
      <c r="B48" s="439" t="s">
        <v>76</v>
      </c>
      <c r="C48" s="440" t="s">
        <v>357</v>
      </c>
      <c r="D48" s="398">
        <v>27.433367000000001</v>
      </c>
      <c r="E48" s="398">
        <v>23.829134</v>
      </c>
      <c r="F48" s="398">
        <v>51.262501</v>
      </c>
      <c r="G48" s="398">
        <v>3.6042329999999998</v>
      </c>
    </row>
    <row r="49" spans="1:7" ht="18" customHeight="1" x14ac:dyDescent="0.55000000000000004">
      <c r="A49" s="233">
        <v>125</v>
      </c>
      <c r="B49" s="441" t="s">
        <v>168</v>
      </c>
      <c r="C49" s="442" t="s">
        <v>362</v>
      </c>
      <c r="D49" s="399">
        <v>15.521235000000001</v>
      </c>
      <c r="E49" s="399">
        <v>33.148454000000001</v>
      </c>
      <c r="F49" s="399">
        <v>48.669688999999998</v>
      </c>
      <c r="G49" s="399">
        <v>-17.627219</v>
      </c>
    </row>
    <row r="50" spans="1:7" ht="18" customHeight="1" x14ac:dyDescent="0.55000000000000004">
      <c r="A50" s="231">
        <v>126</v>
      </c>
      <c r="B50" s="439" t="s">
        <v>75</v>
      </c>
      <c r="C50" s="440" t="s">
        <v>354</v>
      </c>
      <c r="D50" s="398">
        <v>20.463339999999999</v>
      </c>
      <c r="E50" s="398">
        <v>21.472833000000001</v>
      </c>
      <c r="F50" s="398">
        <v>41.936172999999997</v>
      </c>
      <c r="G50" s="398">
        <v>-1.009493</v>
      </c>
    </row>
    <row r="51" spans="1:7" ht="18" customHeight="1" x14ac:dyDescent="0.55000000000000004">
      <c r="A51" s="233">
        <v>127</v>
      </c>
      <c r="B51" s="441" t="s">
        <v>634</v>
      </c>
      <c r="C51" s="442" t="s">
        <v>635</v>
      </c>
      <c r="D51" s="399">
        <v>37.783954000000001</v>
      </c>
      <c r="E51" s="399">
        <v>0.484738</v>
      </c>
      <c r="F51" s="399">
        <v>38.268692000000001</v>
      </c>
      <c r="G51" s="399">
        <v>37.299216000000001</v>
      </c>
    </row>
    <row r="52" spans="1:7" ht="18" customHeight="1" x14ac:dyDescent="0.55000000000000004">
      <c r="A52" s="231">
        <v>128</v>
      </c>
      <c r="B52" s="439" t="s">
        <v>156</v>
      </c>
      <c r="C52" s="440" t="s">
        <v>356</v>
      </c>
      <c r="D52" s="398">
        <v>33.234678000000002</v>
      </c>
      <c r="E52" s="398">
        <v>3.3652060000000001</v>
      </c>
      <c r="F52" s="398">
        <v>36.599884000000003</v>
      </c>
      <c r="G52" s="398">
        <v>29.869471999999998</v>
      </c>
    </row>
    <row r="53" spans="1:7" ht="18" customHeight="1" x14ac:dyDescent="0.55000000000000004">
      <c r="A53" s="233">
        <v>129</v>
      </c>
      <c r="B53" s="441" t="s">
        <v>191</v>
      </c>
      <c r="C53" s="442" t="s">
        <v>352</v>
      </c>
      <c r="D53" s="399">
        <v>30.386493000000002</v>
      </c>
      <c r="E53" s="399">
        <v>2.7489499999999998</v>
      </c>
      <c r="F53" s="399">
        <v>33.135443000000002</v>
      </c>
      <c r="G53" s="399">
        <v>27.637543000000001</v>
      </c>
    </row>
    <row r="54" spans="1:7" ht="18" customHeight="1" x14ac:dyDescent="0.55000000000000004">
      <c r="A54" s="231">
        <v>130</v>
      </c>
      <c r="B54" s="439" t="s">
        <v>129</v>
      </c>
      <c r="C54" s="440" t="s">
        <v>426</v>
      </c>
      <c r="D54" s="398">
        <v>0.57030400000000003</v>
      </c>
      <c r="E54" s="398">
        <v>32.560907</v>
      </c>
      <c r="F54" s="398">
        <v>33.131211</v>
      </c>
      <c r="G54" s="398">
        <v>-31.990603</v>
      </c>
    </row>
    <row r="55" spans="1:7" ht="18" customHeight="1" x14ac:dyDescent="0.55000000000000004">
      <c r="A55" s="233">
        <v>131</v>
      </c>
      <c r="B55" s="441" t="s">
        <v>130</v>
      </c>
      <c r="C55" s="442" t="s">
        <v>430</v>
      </c>
      <c r="D55" s="399">
        <v>0.20163700000000001</v>
      </c>
      <c r="E55" s="399">
        <v>31.256471999999999</v>
      </c>
      <c r="F55" s="399">
        <v>31.458109</v>
      </c>
      <c r="G55" s="399">
        <v>-31.054835000000001</v>
      </c>
    </row>
    <row r="56" spans="1:7" ht="18" customHeight="1" x14ac:dyDescent="0.55000000000000004">
      <c r="A56" s="231">
        <v>132</v>
      </c>
      <c r="B56" s="439" t="s">
        <v>679</v>
      </c>
      <c r="C56" s="440" t="s">
        <v>716</v>
      </c>
      <c r="D56" s="398">
        <v>29.299571</v>
      </c>
      <c r="E56" s="398">
        <v>1.1167130000000001</v>
      </c>
      <c r="F56" s="398">
        <v>30.416284000000001</v>
      </c>
      <c r="G56" s="398">
        <v>28.182858</v>
      </c>
    </row>
    <row r="57" spans="1:7" ht="18" customHeight="1" x14ac:dyDescent="0.55000000000000004">
      <c r="A57" s="233">
        <v>133</v>
      </c>
      <c r="B57" s="441" t="s">
        <v>552</v>
      </c>
      <c r="C57" s="442" t="s">
        <v>553</v>
      </c>
      <c r="D57" s="399">
        <v>22.537607999999999</v>
      </c>
      <c r="E57" s="399">
        <v>5.1801659999999998</v>
      </c>
      <c r="F57" s="399">
        <v>27.717773999999999</v>
      </c>
      <c r="G57" s="399">
        <v>17.357441999999999</v>
      </c>
    </row>
    <row r="58" spans="1:7" ht="18" customHeight="1" x14ac:dyDescent="0.55000000000000004">
      <c r="A58" s="231">
        <v>134</v>
      </c>
      <c r="B58" s="439" t="s">
        <v>170</v>
      </c>
      <c r="C58" s="440" t="s">
        <v>425</v>
      </c>
      <c r="D58" s="398"/>
      <c r="E58" s="398">
        <v>25.429238999999999</v>
      </c>
      <c r="F58" s="398">
        <v>25.429238999999999</v>
      </c>
      <c r="G58" s="398">
        <v>-25.429238999999999</v>
      </c>
    </row>
    <row r="59" spans="1:7" ht="18" customHeight="1" x14ac:dyDescent="0.55000000000000004">
      <c r="A59" s="233">
        <v>135</v>
      </c>
      <c r="B59" s="441" t="s">
        <v>165</v>
      </c>
      <c r="C59" s="442" t="s">
        <v>343</v>
      </c>
      <c r="D59" s="399">
        <v>19.948530999999999</v>
      </c>
      <c r="E59" s="399">
        <v>5.4449350000000001</v>
      </c>
      <c r="F59" s="399">
        <v>25.393466</v>
      </c>
      <c r="G59" s="399">
        <v>14.503596</v>
      </c>
    </row>
    <row r="60" spans="1:7" ht="18" customHeight="1" x14ac:dyDescent="0.55000000000000004">
      <c r="A60" s="231">
        <v>136</v>
      </c>
      <c r="B60" s="439" t="s">
        <v>492</v>
      </c>
      <c r="C60" s="440" t="s">
        <v>493</v>
      </c>
      <c r="D60" s="398">
        <v>4.2322499999999996</v>
      </c>
      <c r="E60" s="398">
        <v>20.442288999999999</v>
      </c>
      <c r="F60" s="398">
        <v>24.674538999999999</v>
      </c>
      <c r="G60" s="398">
        <v>-16.210038999999998</v>
      </c>
    </row>
    <row r="61" spans="1:7" ht="18" customHeight="1" x14ac:dyDescent="0.55000000000000004">
      <c r="A61" s="233">
        <v>137</v>
      </c>
      <c r="B61" s="441" t="s">
        <v>641</v>
      </c>
      <c r="C61" s="442" t="s">
        <v>647</v>
      </c>
      <c r="D61" s="399"/>
      <c r="E61" s="399">
        <v>24.557986</v>
      </c>
      <c r="F61" s="399">
        <v>24.557986</v>
      </c>
      <c r="G61" s="399">
        <v>-24.557986</v>
      </c>
    </row>
    <row r="62" spans="1:7" ht="18" customHeight="1" x14ac:dyDescent="0.55000000000000004">
      <c r="A62" s="231">
        <v>138</v>
      </c>
      <c r="B62" s="439" t="s">
        <v>644</v>
      </c>
      <c r="C62" s="440" t="s">
        <v>650</v>
      </c>
      <c r="D62" s="398">
        <v>20.771129999999999</v>
      </c>
      <c r="E62" s="398">
        <v>0.41994199999999998</v>
      </c>
      <c r="F62" s="398">
        <v>21.191071999999998</v>
      </c>
      <c r="G62" s="398">
        <v>20.351188</v>
      </c>
    </row>
    <row r="63" spans="1:7" ht="18" customHeight="1" x14ac:dyDescent="0.55000000000000004">
      <c r="A63" s="233">
        <v>139</v>
      </c>
      <c r="B63" s="441" t="s">
        <v>680</v>
      </c>
      <c r="C63" s="442" t="s">
        <v>717</v>
      </c>
      <c r="D63" s="399"/>
      <c r="E63" s="399">
        <v>18.204799000000001</v>
      </c>
      <c r="F63" s="399">
        <v>18.204799000000001</v>
      </c>
      <c r="G63" s="399">
        <v>-18.204799000000001</v>
      </c>
    </row>
    <row r="64" spans="1:7" ht="18" customHeight="1" x14ac:dyDescent="0.55000000000000004">
      <c r="A64" s="231">
        <v>140</v>
      </c>
      <c r="B64" s="439" t="s">
        <v>681</v>
      </c>
      <c r="C64" s="440" t="s">
        <v>718</v>
      </c>
      <c r="D64" s="398">
        <v>0.50309999999999999</v>
      </c>
      <c r="E64" s="398">
        <v>16.835740000000001</v>
      </c>
      <c r="F64" s="398">
        <v>17.338840000000001</v>
      </c>
      <c r="G64" s="398">
        <v>-16.332640000000001</v>
      </c>
    </row>
    <row r="65" spans="1:7" ht="18" customHeight="1" x14ac:dyDescent="0.55000000000000004">
      <c r="A65" s="233">
        <v>141</v>
      </c>
      <c r="B65" s="441" t="s">
        <v>505</v>
      </c>
      <c r="C65" s="442" t="s">
        <v>506</v>
      </c>
      <c r="D65" s="399">
        <v>12.874264</v>
      </c>
      <c r="E65" s="399">
        <v>4.2257389999999999</v>
      </c>
      <c r="F65" s="399">
        <v>17.100003000000001</v>
      </c>
      <c r="G65" s="399">
        <v>8.6485249999999994</v>
      </c>
    </row>
    <row r="66" spans="1:7" ht="18" customHeight="1" x14ac:dyDescent="0.55000000000000004">
      <c r="A66" s="231">
        <v>142</v>
      </c>
      <c r="B66" s="439" t="s">
        <v>507</v>
      </c>
      <c r="C66" s="440" t="s">
        <v>508</v>
      </c>
      <c r="D66" s="398">
        <v>16.980051</v>
      </c>
      <c r="E66" s="398">
        <v>5.6094999999999999E-2</v>
      </c>
      <c r="F66" s="398">
        <v>17.036145999999999</v>
      </c>
      <c r="G66" s="398">
        <v>16.923956</v>
      </c>
    </row>
    <row r="67" spans="1:7" ht="18" customHeight="1" x14ac:dyDescent="0.55000000000000004">
      <c r="A67" s="233">
        <v>143</v>
      </c>
      <c r="B67" s="441" t="s">
        <v>624</v>
      </c>
      <c r="C67" s="442" t="s">
        <v>625</v>
      </c>
      <c r="D67" s="399">
        <v>11.645432</v>
      </c>
      <c r="E67" s="399">
        <v>4.1064429999999996</v>
      </c>
      <c r="F67" s="399">
        <v>15.751875</v>
      </c>
      <c r="G67" s="399">
        <v>7.5389889999999999</v>
      </c>
    </row>
    <row r="68" spans="1:7" ht="18" customHeight="1" x14ac:dyDescent="0.55000000000000004">
      <c r="A68" s="231">
        <v>144</v>
      </c>
      <c r="B68" s="439" t="s">
        <v>558</v>
      </c>
      <c r="C68" s="440" t="s">
        <v>559</v>
      </c>
      <c r="D68" s="398">
        <v>12.982938000000001</v>
      </c>
      <c r="E68" s="398">
        <v>0.33864899999999998</v>
      </c>
      <c r="F68" s="398">
        <v>13.321586999999999</v>
      </c>
      <c r="G68" s="398">
        <v>12.644289000000001</v>
      </c>
    </row>
    <row r="69" spans="1:7" ht="18" customHeight="1" x14ac:dyDescent="0.55000000000000004">
      <c r="A69" s="233">
        <v>145</v>
      </c>
      <c r="B69" s="441" t="s">
        <v>682</v>
      </c>
      <c r="C69" s="442" t="s">
        <v>719</v>
      </c>
      <c r="D69" s="399">
        <v>12.969023</v>
      </c>
      <c r="E69" s="399">
        <v>8.8033E-2</v>
      </c>
      <c r="F69" s="399">
        <v>13.057055999999999</v>
      </c>
      <c r="G69" s="399">
        <v>12.880990000000001</v>
      </c>
    </row>
    <row r="70" spans="1:7" ht="18" customHeight="1" x14ac:dyDescent="0.55000000000000004">
      <c r="A70" s="231">
        <v>146</v>
      </c>
      <c r="B70" s="439" t="s">
        <v>642</v>
      </c>
      <c r="C70" s="440" t="s">
        <v>648</v>
      </c>
      <c r="D70" s="398">
        <v>3.3482249999999998</v>
      </c>
      <c r="E70" s="398">
        <v>9.3254400000000004</v>
      </c>
      <c r="F70" s="398">
        <v>12.673665</v>
      </c>
      <c r="G70" s="398">
        <v>-5.9772150000000002</v>
      </c>
    </row>
    <row r="71" spans="1:7" ht="18" customHeight="1" x14ac:dyDescent="0.55000000000000004">
      <c r="A71" s="233">
        <v>147</v>
      </c>
      <c r="B71" s="441" t="s">
        <v>631</v>
      </c>
      <c r="C71" s="442" t="s">
        <v>632</v>
      </c>
      <c r="D71" s="399">
        <v>3.3767900000000002</v>
      </c>
      <c r="E71" s="399">
        <v>8.2298480000000005</v>
      </c>
      <c r="F71" s="399">
        <v>11.606638</v>
      </c>
      <c r="G71" s="399">
        <v>-4.8530579999999999</v>
      </c>
    </row>
    <row r="72" spans="1:7" ht="18" customHeight="1" x14ac:dyDescent="0.55000000000000004">
      <c r="A72" s="231">
        <v>148</v>
      </c>
      <c r="B72" s="439" t="s">
        <v>683</v>
      </c>
      <c r="C72" s="440" t="s">
        <v>720</v>
      </c>
      <c r="D72" s="398">
        <v>2.880849</v>
      </c>
      <c r="E72" s="398">
        <v>8.3494840000000003</v>
      </c>
      <c r="F72" s="398">
        <v>11.230333</v>
      </c>
      <c r="G72" s="398">
        <v>-5.4686349999999999</v>
      </c>
    </row>
    <row r="73" spans="1:7" ht="18" customHeight="1" x14ac:dyDescent="0.55000000000000004">
      <c r="A73" s="233">
        <v>149</v>
      </c>
      <c r="B73" s="441" t="s">
        <v>684</v>
      </c>
      <c r="C73" s="442" t="s">
        <v>721</v>
      </c>
      <c r="D73" s="399">
        <v>10.661274000000001</v>
      </c>
      <c r="E73" s="399">
        <v>0.26657599999999998</v>
      </c>
      <c r="F73" s="399">
        <v>10.927849999999999</v>
      </c>
      <c r="G73" s="399">
        <v>10.394698</v>
      </c>
    </row>
    <row r="74" spans="1:7" ht="18" customHeight="1" x14ac:dyDescent="0.55000000000000004">
      <c r="A74" s="231">
        <v>150</v>
      </c>
      <c r="B74" s="439" t="s">
        <v>636</v>
      </c>
      <c r="C74" s="440" t="s">
        <v>637</v>
      </c>
      <c r="D74" s="398">
        <v>9.7508090000000003</v>
      </c>
      <c r="E74" s="398">
        <v>1.070387</v>
      </c>
      <c r="F74" s="398">
        <v>10.821196</v>
      </c>
      <c r="G74" s="398">
        <v>8.6804220000000001</v>
      </c>
    </row>
    <row r="75" spans="1:7" ht="18" customHeight="1" x14ac:dyDescent="0.55000000000000004">
      <c r="A75" s="233">
        <v>151</v>
      </c>
      <c r="B75" s="441" t="s">
        <v>685</v>
      </c>
      <c r="C75" s="442" t="s">
        <v>722</v>
      </c>
      <c r="D75" s="399"/>
      <c r="E75" s="399">
        <v>9.9903879999999994</v>
      </c>
      <c r="F75" s="399">
        <v>9.9903879999999994</v>
      </c>
      <c r="G75" s="399">
        <v>-9.9903879999999994</v>
      </c>
    </row>
    <row r="76" spans="1:7" ht="18" customHeight="1" x14ac:dyDescent="0.55000000000000004">
      <c r="A76" s="231">
        <v>152</v>
      </c>
      <c r="B76" s="439" t="s">
        <v>686</v>
      </c>
      <c r="C76" s="440" t="s">
        <v>723</v>
      </c>
      <c r="D76" s="398">
        <v>9.8555019999999995</v>
      </c>
      <c r="E76" s="398">
        <v>1.7135999999999998E-2</v>
      </c>
      <c r="F76" s="398">
        <v>9.8726380000000002</v>
      </c>
      <c r="G76" s="398">
        <v>9.8383660000000006</v>
      </c>
    </row>
    <row r="77" spans="1:7" ht="18" customHeight="1" x14ac:dyDescent="0.55000000000000004">
      <c r="A77" s="233">
        <v>153</v>
      </c>
      <c r="B77" s="441" t="s">
        <v>687</v>
      </c>
      <c r="C77" s="442" t="s">
        <v>724</v>
      </c>
      <c r="D77" s="399">
        <v>2.5788389999999999</v>
      </c>
      <c r="E77" s="399">
        <v>7.1378880000000002</v>
      </c>
      <c r="F77" s="399">
        <v>9.7167270000000006</v>
      </c>
      <c r="G77" s="399">
        <v>-4.5590489999999999</v>
      </c>
    </row>
    <row r="78" spans="1:7" ht="18" customHeight="1" x14ac:dyDescent="0.55000000000000004">
      <c r="A78" s="231">
        <v>154</v>
      </c>
      <c r="B78" s="439" t="s">
        <v>666</v>
      </c>
      <c r="C78" s="440" t="s">
        <v>667</v>
      </c>
      <c r="D78" s="398">
        <v>3.3062610000000001</v>
      </c>
      <c r="E78" s="398">
        <v>6.3867900000000004</v>
      </c>
      <c r="F78" s="398">
        <v>9.6930510000000005</v>
      </c>
      <c r="G78" s="398">
        <v>-3.0805289999999999</v>
      </c>
    </row>
    <row r="79" spans="1:7" ht="18" customHeight="1" x14ac:dyDescent="0.55000000000000004">
      <c r="A79" s="233">
        <v>155</v>
      </c>
      <c r="B79" s="441" t="s">
        <v>643</v>
      </c>
      <c r="C79" s="442" t="s">
        <v>649</v>
      </c>
      <c r="D79" s="399">
        <v>9.5996729999999992</v>
      </c>
      <c r="E79" s="399"/>
      <c r="F79" s="399">
        <v>9.5996729999999992</v>
      </c>
      <c r="G79" s="399">
        <v>9.5996729999999992</v>
      </c>
    </row>
    <row r="80" spans="1:7" ht="18" customHeight="1" x14ac:dyDescent="0.55000000000000004">
      <c r="A80" s="231">
        <v>156</v>
      </c>
      <c r="B80" s="439" t="s">
        <v>688</v>
      </c>
      <c r="C80" s="440" t="s">
        <v>725</v>
      </c>
      <c r="D80" s="398">
        <v>4.7529279999999998</v>
      </c>
      <c r="E80" s="398">
        <v>3.1617829999999998</v>
      </c>
      <c r="F80" s="398">
        <v>7.9147109999999996</v>
      </c>
      <c r="G80" s="398">
        <v>1.591145</v>
      </c>
    </row>
    <row r="81" spans="1:7" ht="18" customHeight="1" x14ac:dyDescent="0.55000000000000004">
      <c r="A81" s="233">
        <v>157</v>
      </c>
      <c r="B81" s="441" t="s">
        <v>640</v>
      </c>
      <c r="C81" s="442" t="s">
        <v>646</v>
      </c>
      <c r="D81" s="399">
        <v>6.3113039999999998</v>
      </c>
      <c r="E81" s="399">
        <v>0.88700000000000001</v>
      </c>
      <c r="F81" s="399">
        <v>7.1983040000000003</v>
      </c>
      <c r="G81" s="399">
        <v>5.4243040000000002</v>
      </c>
    </row>
    <row r="82" spans="1:7" ht="18" customHeight="1" x14ac:dyDescent="0.55000000000000004">
      <c r="A82" s="231">
        <v>158</v>
      </c>
      <c r="B82" s="439" t="s">
        <v>689</v>
      </c>
      <c r="C82" s="440" t="s">
        <v>726</v>
      </c>
      <c r="D82" s="398"/>
      <c r="E82" s="398">
        <v>7.1155879999999998</v>
      </c>
      <c r="F82" s="398">
        <v>7.1155879999999998</v>
      </c>
      <c r="G82" s="398">
        <v>-7.1155879999999998</v>
      </c>
    </row>
    <row r="83" spans="1:7" ht="18" customHeight="1" x14ac:dyDescent="0.55000000000000004">
      <c r="A83" s="233">
        <v>159</v>
      </c>
      <c r="B83" s="441" t="s">
        <v>690</v>
      </c>
      <c r="C83" s="442" t="s">
        <v>727</v>
      </c>
      <c r="D83" s="399">
        <v>5.6504859999999999</v>
      </c>
      <c r="E83" s="399">
        <v>1.3711770000000001</v>
      </c>
      <c r="F83" s="399">
        <v>7.0216630000000002</v>
      </c>
      <c r="G83" s="399">
        <v>4.2793089999999996</v>
      </c>
    </row>
    <row r="84" spans="1:7" ht="18" customHeight="1" x14ac:dyDescent="0.55000000000000004">
      <c r="A84" s="231">
        <v>160</v>
      </c>
      <c r="B84" s="439" t="s">
        <v>691</v>
      </c>
      <c r="C84" s="440" t="s">
        <v>728</v>
      </c>
      <c r="D84" s="398">
        <v>6.8920950000000003</v>
      </c>
      <c r="E84" s="398">
        <v>6.0999999999999999E-5</v>
      </c>
      <c r="F84" s="398">
        <v>6.8921559999999999</v>
      </c>
      <c r="G84" s="398">
        <v>6.8920339999999998</v>
      </c>
    </row>
    <row r="85" spans="1:7" ht="18" customHeight="1" x14ac:dyDescent="0.55000000000000004">
      <c r="A85" s="233">
        <v>161</v>
      </c>
      <c r="B85" s="441" t="s">
        <v>692</v>
      </c>
      <c r="C85" s="442" t="s">
        <v>729</v>
      </c>
      <c r="D85" s="399">
        <v>2.3665240000000001</v>
      </c>
      <c r="E85" s="399">
        <v>3.1593249999999999</v>
      </c>
      <c r="F85" s="399">
        <v>5.525849</v>
      </c>
      <c r="G85" s="399">
        <v>-0.79280099999999998</v>
      </c>
    </row>
    <row r="86" spans="1:7" ht="18" customHeight="1" x14ac:dyDescent="0.55000000000000004">
      <c r="A86" s="231">
        <v>162</v>
      </c>
      <c r="B86" s="439" t="s">
        <v>693</v>
      </c>
      <c r="C86" s="440" t="s">
        <v>730</v>
      </c>
      <c r="D86" s="398">
        <v>5.2489929999999996</v>
      </c>
      <c r="E86" s="398">
        <v>2.104E-3</v>
      </c>
      <c r="F86" s="398">
        <v>5.2510969999999997</v>
      </c>
      <c r="G86" s="398">
        <v>5.2468890000000004</v>
      </c>
    </row>
    <row r="87" spans="1:7" ht="18" customHeight="1" x14ac:dyDescent="0.55000000000000004">
      <c r="A87" s="233">
        <v>163</v>
      </c>
      <c r="B87" s="441" t="s">
        <v>694</v>
      </c>
      <c r="C87" s="442" t="s">
        <v>731</v>
      </c>
      <c r="D87" s="399">
        <v>3.8515250000000001</v>
      </c>
      <c r="E87" s="399">
        <v>1.3922540000000001</v>
      </c>
      <c r="F87" s="399">
        <v>5.243779</v>
      </c>
      <c r="G87" s="399">
        <v>2.4592710000000002</v>
      </c>
    </row>
    <row r="88" spans="1:7" ht="18" customHeight="1" x14ac:dyDescent="0.55000000000000004">
      <c r="A88" s="231">
        <v>164</v>
      </c>
      <c r="B88" s="439" t="s">
        <v>695</v>
      </c>
      <c r="C88" s="440" t="s">
        <v>732</v>
      </c>
      <c r="D88" s="398">
        <v>2.023425</v>
      </c>
      <c r="E88" s="398">
        <v>3.0783290000000001</v>
      </c>
      <c r="F88" s="398">
        <v>5.1017539999999997</v>
      </c>
      <c r="G88" s="398">
        <v>-1.0549040000000001</v>
      </c>
    </row>
    <row r="89" spans="1:7" ht="18" customHeight="1" x14ac:dyDescent="0.55000000000000004">
      <c r="A89" s="233">
        <v>165</v>
      </c>
      <c r="B89" s="441" t="s">
        <v>696</v>
      </c>
      <c r="C89" s="442" t="s">
        <v>733</v>
      </c>
      <c r="D89" s="399">
        <v>0.94452499999999995</v>
      </c>
      <c r="E89" s="399">
        <v>3.987104</v>
      </c>
      <c r="F89" s="399">
        <v>4.931629</v>
      </c>
      <c r="G89" s="399">
        <v>-3.0425789999999999</v>
      </c>
    </row>
    <row r="90" spans="1:7" ht="18" customHeight="1" x14ac:dyDescent="0.55000000000000004">
      <c r="A90" s="231">
        <v>166</v>
      </c>
      <c r="B90" s="439" t="s">
        <v>697</v>
      </c>
      <c r="C90" s="440" t="s">
        <v>734</v>
      </c>
      <c r="D90" s="398"/>
      <c r="E90" s="398">
        <v>4.9165099999999997</v>
      </c>
      <c r="F90" s="398">
        <v>4.9165099999999997</v>
      </c>
      <c r="G90" s="398">
        <v>-4.9165099999999997</v>
      </c>
    </row>
    <row r="91" spans="1:7" ht="18" customHeight="1" x14ac:dyDescent="0.55000000000000004">
      <c r="A91" s="233">
        <v>167</v>
      </c>
      <c r="B91" s="441" t="s">
        <v>698</v>
      </c>
      <c r="C91" s="442" t="s">
        <v>735</v>
      </c>
      <c r="D91" s="399">
        <v>1.359391</v>
      </c>
      <c r="E91" s="399">
        <v>3.4529489999999998</v>
      </c>
      <c r="F91" s="399">
        <v>4.8123399999999998</v>
      </c>
      <c r="G91" s="399">
        <v>-2.0935579999999998</v>
      </c>
    </row>
    <row r="92" spans="1:7" ht="18" customHeight="1" x14ac:dyDescent="0.55000000000000004">
      <c r="A92" s="231">
        <v>168</v>
      </c>
      <c r="B92" s="439" t="s">
        <v>664</v>
      </c>
      <c r="C92" s="440" t="s">
        <v>665</v>
      </c>
      <c r="D92" s="398">
        <v>3.839731</v>
      </c>
      <c r="E92" s="398">
        <v>0.44651999999999997</v>
      </c>
      <c r="F92" s="398">
        <v>4.286251</v>
      </c>
      <c r="G92" s="398">
        <v>3.393211</v>
      </c>
    </row>
    <row r="93" spans="1:7" ht="18" customHeight="1" x14ac:dyDescent="0.55000000000000004">
      <c r="A93" s="233">
        <v>169</v>
      </c>
      <c r="B93" s="441" t="s">
        <v>699</v>
      </c>
      <c r="C93" s="442" t="s">
        <v>736</v>
      </c>
      <c r="D93" s="399">
        <v>1.9948950000000001</v>
      </c>
      <c r="E93" s="399">
        <v>2.2672620000000001</v>
      </c>
      <c r="F93" s="399">
        <v>4.2621570000000002</v>
      </c>
      <c r="G93" s="399">
        <v>-0.27236700000000003</v>
      </c>
    </row>
    <row r="94" spans="1:7" ht="18" customHeight="1" x14ac:dyDescent="0.55000000000000004">
      <c r="A94" s="231">
        <v>170</v>
      </c>
      <c r="B94" s="439" t="s">
        <v>700</v>
      </c>
      <c r="C94" s="440" t="s">
        <v>737</v>
      </c>
      <c r="D94" s="398">
        <v>3.5235089999999998</v>
      </c>
      <c r="E94" s="398">
        <v>3.509E-3</v>
      </c>
      <c r="F94" s="398">
        <v>3.527018</v>
      </c>
      <c r="G94" s="398">
        <v>3.52</v>
      </c>
    </row>
    <row r="95" spans="1:7" ht="18" customHeight="1" x14ac:dyDescent="0.55000000000000004">
      <c r="A95" s="233">
        <v>171</v>
      </c>
      <c r="B95" s="441" t="s">
        <v>701</v>
      </c>
      <c r="C95" s="442" t="s">
        <v>738</v>
      </c>
      <c r="D95" s="399"/>
      <c r="E95" s="399">
        <v>3.5206740000000001</v>
      </c>
      <c r="F95" s="399">
        <v>3.5206740000000001</v>
      </c>
      <c r="G95" s="399">
        <v>-3.5206740000000001</v>
      </c>
    </row>
    <row r="96" spans="1:7" ht="18" customHeight="1" x14ac:dyDescent="0.55000000000000004">
      <c r="A96" s="231">
        <v>172</v>
      </c>
      <c r="B96" s="439" t="s">
        <v>702</v>
      </c>
      <c r="C96" s="440" t="s">
        <v>739</v>
      </c>
      <c r="D96" s="398"/>
      <c r="E96" s="398">
        <v>3.4738470000000001</v>
      </c>
      <c r="F96" s="398">
        <v>3.4738470000000001</v>
      </c>
      <c r="G96" s="398">
        <v>-3.4738470000000001</v>
      </c>
    </row>
    <row r="97" spans="1:7" ht="18" customHeight="1" x14ac:dyDescent="0.55000000000000004">
      <c r="A97" s="233">
        <v>173</v>
      </c>
      <c r="B97" s="441" t="s">
        <v>668</v>
      </c>
      <c r="C97" s="442" t="s">
        <v>669</v>
      </c>
      <c r="D97" s="399">
        <v>0.99339999999999995</v>
      </c>
      <c r="E97" s="399">
        <v>2.412919</v>
      </c>
      <c r="F97" s="399">
        <v>3.4063189999999999</v>
      </c>
      <c r="G97" s="399">
        <v>-1.419519</v>
      </c>
    </row>
    <row r="98" spans="1:7" ht="18" customHeight="1" x14ac:dyDescent="0.55000000000000004">
      <c r="A98" s="231">
        <v>174</v>
      </c>
      <c r="B98" s="439" t="s">
        <v>703</v>
      </c>
      <c r="C98" s="440" t="s">
        <v>740</v>
      </c>
      <c r="D98" s="398">
        <v>2.894549</v>
      </c>
      <c r="E98" s="398">
        <v>0.37826900000000002</v>
      </c>
      <c r="F98" s="398">
        <v>3.272818</v>
      </c>
      <c r="G98" s="398">
        <v>2.5162800000000001</v>
      </c>
    </row>
    <row r="99" spans="1:7" ht="18" customHeight="1" x14ac:dyDescent="0.55000000000000004">
      <c r="A99" s="233">
        <v>175</v>
      </c>
      <c r="B99" s="441" t="s">
        <v>704</v>
      </c>
      <c r="C99" s="442" t="s">
        <v>741</v>
      </c>
      <c r="D99" s="399">
        <v>0.89210299999999998</v>
      </c>
      <c r="E99" s="399">
        <v>2.3223829999999999</v>
      </c>
      <c r="F99" s="399">
        <v>3.214486</v>
      </c>
      <c r="G99" s="399">
        <v>-1.43028</v>
      </c>
    </row>
    <row r="100" spans="1:7" ht="18" customHeight="1" x14ac:dyDescent="0.55000000000000004">
      <c r="A100" s="231">
        <v>176</v>
      </c>
      <c r="B100" s="439" t="s">
        <v>705</v>
      </c>
      <c r="C100" s="440" t="s">
        <v>742</v>
      </c>
      <c r="D100" s="398"/>
      <c r="E100" s="398">
        <v>2.5788669999999998</v>
      </c>
      <c r="F100" s="398">
        <v>2.5788669999999998</v>
      </c>
      <c r="G100" s="398">
        <v>-2.5788669999999998</v>
      </c>
    </row>
    <row r="101" spans="1:7" ht="18" customHeight="1" x14ac:dyDescent="0.55000000000000004">
      <c r="A101" s="233">
        <v>177</v>
      </c>
      <c r="B101" s="441" t="s">
        <v>706</v>
      </c>
      <c r="C101" s="442" t="s">
        <v>743</v>
      </c>
      <c r="D101" s="399">
        <v>1.3261750000000001</v>
      </c>
      <c r="E101" s="399">
        <v>0.778304</v>
      </c>
      <c r="F101" s="399">
        <v>2.104479</v>
      </c>
      <c r="G101" s="399">
        <v>0.547871</v>
      </c>
    </row>
    <row r="102" spans="1:7" ht="18" customHeight="1" x14ac:dyDescent="0.55000000000000004">
      <c r="A102" s="231">
        <v>178</v>
      </c>
      <c r="B102" s="439" t="s">
        <v>707</v>
      </c>
      <c r="C102" s="440" t="s">
        <v>744</v>
      </c>
      <c r="D102" s="398">
        <v>0.22656799999999999</v>
      </c>
      <c r="E102" s="398">
        <v>1.757649</v>
      </c>
      <c r="F102" s="398">
        <v>1.9842169999999999</v>
      </c>
      <c r="G102" s="398">
        <v>-1.5310809999999999</v>
      </c>
    </row>
    <row r="103" spans="1:7" ht="18" customHeight="1" x14ac:dyDescent="0.55000000000000004">
      <c r="A103" s="233">
        <v>179</v>
      </c>
      <c r="B103" s="441" t="s">
        <v>708</v>
      </c>
      <c r="C103" s="442" t="s">
        <v>745</v>
      </c>
      <c r="D103" s="399"/>
      <c r="E103" s="399">
        <v>1.971646</v>
      </c>
      <c r="F103" s="399">
        <v>1.971646</v>
      </c>
      <c r="G103" s="399">
        <v>-1.971646</v>
      </c>
    </row>
    <row r="104" spans="1:7" ht="18" customHeight="1" x14ac:dyDescent="0.55000000000000004">
      <c r="A104" s="231">
        <v>180</v>
      </c>
      <c r="B104" s="439" t="s">
        <v>709</v>
      </c>
      <c r="C104" s="440" t="s">
        <v>746</v>
      </c>
      <c r="D104" s="398"/>
      <c r="E104" s="398">
        <v>1.772443</v>
      </c>
      <c r="F104" s="398">
        <v>1.772443</v>
      </c>
      <c r="G104" s="398">
        <v>-1.772443</v>
      </c>
    </row>
    <row r="105" spans="1:7" ht="18" customHeight="1" x14ac:dyDescent="0.55000000000000004">
      <c r="A105" s="233">
        <v>181</v>
      </c>
      <c r="B105" s="441" t="s">
        <v>710</v>
      </c>
      <c r="C105" s="442" t="s">
        <v>747</v>
      </c>
      <c r="D105" s="399">
        <v>0.65253799999999995</v>
      </c>
      <c r="E105" s="399">
        <v>0.92827400000000004</v>
      </c>
      <c r="F105" s="399">
        <v>1.5808120000000001</v>
      </c>
      <c r="G105" s="399">
        <v>-0.27573599999999998</v>
      </c>
    </row>
    <row r="106" spans="1:7" ht="18" customHeight="1" x14ac:dyDescent="0.55000000000000004">
      <c r="A106" s="231">
        <v>182</v>
      </c>
      <c r="B106" s="439" t="s">
        <v>711</v>
      </c>
      <c r="C106" s="440" t="s">
        <v>748</v>
      </c>
      <c r="D106" s="398"/>
      <c r="E106" s="398">
        <v>1.4685710000000001</v>
      </c>
      <c r="F106" s="398">
        <v>1.4685710000000001</v>
      </c>
      <c r="G106" s="398">
        <v>-1.4685710000000001</v>
      </c>
    </row>
    <row r="107" spans="1:7" ht="18" customHeight="1" x14ac:dyDescent="0.55000000000000004">
      <c r="A107" s="233">
        <v>183</v>
      </c>
      <c r="B107" s="441" t="s">
        <v>712</v>
      </c>
      <c r="C107" s="442" t="s">
        <v>749</v>
      </c>
      <c r="D107" s="399"/>
      <c r="E107" s="399">
        <v>1.3649020000000001</v>
      </c>
      <c r="F107" s="399">
        <v>1.3649020000000001</v>
      </c>
      <c r="G107" s="399">
        <v>-1.3649020000000001</v>
      </c>
    </row>
    <row r="108" spans="1:7" ht="18" customHeight="1" x14ac:dyDescent="0.55000000000000004">
      <c r="A108" s="231">
        <v>184</v>
      </c>
      <c r="B108" s="439" t="s">
        <v>713</v>
      </c>
      <c r="C108" s="440" t="s">
        <v>750</v>
      </c>
      <c r="D108" s="398">
        <v>7.868E-3</v>
      </c>
      <c r="E108" s="398">
        <v>1.288489</v>
      </c>
      <c r="F108" s="398">
        <v>1.296357</v>
      </c>
      <c r="G108" s="398">
        <v>-1.280621</v>
      </c>
    </row>
    <row r="109" spans="1:7" ht="18" customHeight="1" x14ac:dyDescent="0.55000000000000004">
      <c r="A109" s="233">
        <v>185</v>
      </c>
      <c r="B109" s="441" t="s">
        <v>714</v>
      </c>
      <c r="C109" s="442" t="s">
        <v>751</v>
      </c>
      <c r="D109" s="399"/>
      <c r="E109" s="399">
        <v>1.264621</v>
      </c>
      <c r="F109" s="399">
        <v>1.264621</v>
      </c>
      <c r="G109" s="399">
        <v>-1.264621</v>
      </c>
    </row>
    <row r="110" spans="1:7" ht="21.6" x14ac:dyDescent="0.55000000000000004">
      <c r="A110" s="231">
        <v>186</v>
      </c>
      <c r="B110" s="439" t="s">
        <v>1201</v>
      </c>
      <c r="C110" s="440" t="s">
        <v>1202</v>
      </c>
      <c r="D110" s="398">
        <v>1.1742000000000001E-2</v>
      </c>
      <c r="E110" s="398">
        <v>0.97835899999999998</v>
      </c>
      <c r="F110" s="398">
        <v>0.99010100000000001</v>
      </c>
      <c r="G110" s="398">
        <v>-0.96661699999999995</v>
      </c>
    </row>
    <row r="111" spans="1:7" ht="21.6" x14ac:dyDescent="0.55000000000000004">
      <c r="A111" s="233">
        <v>187</v>
      </c>
      <c r="B111" s="441" t="s">
        <v>1196</v>
      </c>
      <c r="C111" s="442" t="s">
        <v>1197</v>
      </c>
      <c r="D111" s="399"/>
      <c r="E111" s="399">
        <v>0.96636500000000003</v>
      </c>
      <c r="F111" s="399">
        <v>0.96636500000000003</v>
      </c>
      <c r="G111" s="399">
        <v>-0.96636500000000003</v>
      </c>
    </row>
    <row r="112" spans="1:7" ht="21.6" x14ac:dyDescent="0.55000000000000004">
      <c r="A112" s="231">
        <v>188</v>
      </c>
      <c r="B112" s="439" t="s">
        <v>1204</v>
      </c>
      <c r="C112" s="440" t="s">
        <v>1205</v>
      </c>
      <c r="D112" s="398"/>
      <c r="E112" s="398">
        <v>0.96478699999999995</v>
      </c>
      <c r="F112" s="398">
        <v>0.96478699999999995</v>
      </c>
      <c r="G112" s="398">
        <v>-0.96478699999999995</v>
      </c>
    </row>
    <row r="113" spans="1:11" ht="21.6" x14ac:dyDescent="0.55000000000000004">
      <c r="A113" s="233">
        <v>189</v>
      </c>
      <c r="B113" s="441" t="s">
        <v>1192</v>
      </c>
      <c r="C113" s="442" t="s">
        <v>1193</v>
      </c>
      <c r="D113" s="399">
        <v>0.69729699999999994</v>
      </c>
      <c r="E113" s="399">
        <v>0.16803999999999999</v>
      </c>
      <c r="F113" s="399">
        <v>0.86533700000000002</v>
      </c>
      <c r="G113" s="399">
        <v>0.52925699999999998</v>
      </c>
    </row>
    <row r="114" spans="1:11" ht="21.6" x14ac:dyDescent="0.55000000000000004">
      <c r="A114" s="231">
        <v>190</v>
      </c>
      <c r="B114" s="439" t="s">
        <v>1206</v>
      </c>
      <c r="C114" s="440" t="s">
        <v>1207</v>
      </c>
      <c r="D114" s="398">
        <v>0.63497199999999998</v>
      </c>
      <c r="E114" s="398">
        <v>0.199486</v>
      </c>
      <c r="F114" s="398">
        <v>0.83445800000000003</v>
      </c>
      <c r="G114" s="398">
        <v>0.43548599999999998</v>
      </c>
    </row>
    <row r="115" spans="1:11" ht="21.6" x14ac:dyDescent="0.55000000000000004">
      <c r="A115" s="233">
        <v>191</v>
      </c>
      <c r="B115" s="441" t="s">
        <v>1180</v>
      </c>
      <c r="C115" s="442" t="s">
        <v>1181</v>
      </c>
      <c r="D115" s="399">
        <v>0.670705</v>
      </c>
      <c r="E115" s="399">
        <v>0.106181</v>
      </c>
      <c r="F115" s="399">
        <v>0.77688599999999997</v>
      </c>
      <c r="G115" s="399">
        <v>0.56452400000000003</v>
      </c>
    </row>
    <row r="116" spans="1:11" ht="21.6" x14ac:dyDescent="0.55000000000000004">
      <c r="A116" s="231">
        <v>192</v>
      </c>
      <c r="B116" s="439" t="s">
        <v>1186</v>
      </c>
      <c r="C116" s="440" t="s">
        <v>1187</v>
      </c>
      <c r="D116" s="398"/>
      <c r="E116" s="398">
        <v>0.76561599999999996</v>
      </c>
      <c r="F116" s="398">
        <v>0.76561599999999996</v>
      </c>
      <c r="G116" s="398">
        <v>-0.76561599999999996</v>
      </c>
    </row>
    <row r="117" spans="1:11" ht="21.6" x14ac:dyDescent="0.55000000000000004">
      <c r="A117" s="233">
        <v>193</v>
      </c>
      <c r="B117" s="441" t="s">
        <v>1184</v>
      </c>
      <c r="C117" s="442" t="s">
        <v>1185</v>
      </c>
      <c r="D117" s="399">
        <v>0.281808</v>
      </c>
      <c r="E117" s="399">
        <v>0.44517699999999999</v>
      </c>
      <c r="F117" s="399">
        <v>0.72698499999999999</v>
      </c>
      <c r="G117" s="399">
        <v>-0.16336899999999999</v>
      </c>
    </row>
    <row r="118" spans="1:11" ht="21.6" x14ac:dyDescent="0.55000000000000004">
      <c r="A118" s="231">
        <v>194</v>
      </c>
      <c r="B118" s="439" t="s">
        <v>1199</v>
      </c>
      <c r="C118" s="440" t="s">
        <v>1200</v>
      </c>
      <c r="D118" s="398"/>
      <c r="E118" s="398">
        <v>0.64685700000000002</v>
      </c>
      <c r="F118" s="398">
        <v>0.64685700000000002</v>
      </c>
      <c r="G118" s="398">
        <v>-0.64685700000000002</v>
      </c>
    </row>
    <row r="119" spans="1:11" ht="21.6" x14ac:dyDescent="0.55000000000000004">
      <c r="A119" s="233">
        <v>195</v>
      </c>
      <c r="B119" s="441" t="s">
        <v>1189</v>
      </c>
      <c r="C119" s="442" t="s">
        <v>1190</v>
      </c>
      <c r="D119" s="399"/>
      <c r="E119" s="399">
        <v>0.50724000000000002</v>
      </c>
      <c r="F119" s="399">
        <v>0.50724000000000002</v>
      </c>
      <c r="G119" s="399">
        <v>-0.50724000000000002</v>
      </c>
    </row>
    <row r="120" spans="1:11" ht="21.6" x14ac:dyDescent="0.55000000000000004">
      <c r="A120" s="231">
        <v>196</v>
      </c>
      <c r="B120" s="439" t="s">
        <v>1975</v>
      </c>
      <c r="C120" s="440" t="s">
        <v>2330</v>
      </c>
      <c r="D120" s="398"/>
      <c r="E120" s="398">
        <v>0.50654100000000002</v>
      </c>
      <c r="F120" s="398">
        <v>0.50654100000000002</v>
      </c>
      <c r="G120" s="398">
        <v>-0.50654100000000002</v>
      </c>
    </row>
    <row r="121" spans="1:11" ht="21.6" x14ac:dyDescent="0.55000000000000004">
      <c r="A121" s="233"/>
      <c r="B121" s="441" t="s">
        <v>1016</v>
      </c>
      <c r="C121" s="442" t="s">
        <v>1017</v>
      </c>
      <c r="D121" s="399">
        <v>1.341175</v>
      </c>
      <c r="E121" s="399">
        <v>13.343949</v>
      </c>
      <c r="F121" s="399">
        <v>14.685124</v>
      </c>
      <c r="G121" s="399">
        <v>-12.002774</v>
      </c>
    </row>
    <row r="122" spans="1:11" s="400" customFormat="1" ht="21.6" x14ac:dyDescent="0.65">
      <c r="D122" s="401"/>
      <c r="E122" s="401"/>
      <c r="F122" s="401"/>
      <c r="G122" s="401"/>
      <c r="J122" s="402"/>
      <c r="K122" s="402"/>
    </row>
    <row r="123" spans="1:11" s="400" customFormat="1" ht="21.6" x14ac:dyDescent="0.65">
      <c r="J123" s="402"/>
      <c r="K123" s="402"/>
    </row>
    <row r="124" spans="1:11" x14ac:dyDescent="0.55000000000000004"/>
  </sheetData>
  <mergeCells count="7">
    <mergeCell ref="G4:G5"/>
    <mergeCell ref="A4:A5"/>
    <mergeCell ref="B4:B5"/>
    <mergeCell ref="C4:C5"/>
    <mergeCell ref="D4:D5"/>
    <mergeCell ref="E4:E5"/>
    <mergeCell ref="F4:F5"/>
  </mergeCells>
  <printOptions horizontalCentered="1"/>
  <pageMargins left="0.70866141732283472" right="0.70866141732283472" top="0.74803149606299213" bottom="0.74803149606299213" header="0.31496062992125984" footer="0.31496062992125984"/>
  <pageSetup paperSize="9" scale="49" fitToHeight="0" orientation="portrait" r:id="rId1"/>
  <headerFooter>
    <oddHeader>&amp;L&amp;G&amp;R&amp;G</oddHeader>
    <oddFooter>&amp;Cwww.stats.gov.sa</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94CCA-C958-490E-8263-12904930D175}">
  <dimension ref="A1:AQ9000"/>
  <sheetViews>
    <sheetView rightToLeft="1" topLeftCell="A4" zoomScale="70" zoomScaleNormal="70" workbookViewId="0">
      <selection activeCell="U4" sqref="U4"/>
    </sheetView>
  </sheetViews>
  <sheetFormatPr defaultColWidth="4.109375" defaultRowHeight="14.4" customHeight="1" x14ac:dyDescent="0.3"/>
  <cols>
    <col min="4" max="5" width="4.109375" style="388"/>
    <col min="29" max="29" width="4.109375" style="388"/>
    <col min="34" max="34" width="4.109375" style="397"/>
  </cols>
  <sheetData>
    <row r="1" spans="1:43" ht="14.4" customHeight="1" x14ac:dyDescent="0.3">
      <c r="A1" t="s">
        <v>1210</v>
      </c>
      <c r="B1" s="371" t="s">
        <v>1211</v>
      </c>
      <c r="I1" t="s">
        <v>1210</v>
      </c>
      <c r="J1" s="371" t="s" vm="1">
        <v>1212</v>
      </c>
      <c r="P1" t="s">
        <v>1210</v>
      </c>
      <c r="Q1" s="371" t="s" vm="2">
        <v>1213</v>
      </c>
      <c r="Y1" s="389" t="s">
        <v>1214</v>
      </c>
      <c r="Z1" s="389" t="s">
        <v>1215</v>
      </c>
      <c r="AA1" s="389" t="s">
        <v>1216</v>
      </c>
      <c r="AH1"/>
      <c r="AQ1" s="390" t="s">
        <v>1217</v>
      </c>
    </row>
    <row r="2" spans="1:43" ht="14.4" customHeight="1" x14ac:dyDescent="0.3">
      <c r="A2" t="s">
        <v>1218</v>
      </c>
      <c r="B2" s="391">
        <v>45231</v>
      </c>
      <c r="I2" t="s">
        <v>1218</v>
      </c>
      <c r="J2" s="392">
        <v>45231</v>
      </c>
      <c r="P2" t="s">
        <v>1218</v>
      </c>
      <c r="Q2" s="371">
        <v>45231</v>
      </c>
      <c r="Y2" s="393" t="s">
        <v>171</v>
      </c>
      <c r="Z2" s="394" t="s">
        <v>1160</v>
      </c>
      <c r="AA2" s="394" t="s">
        <v>1161</v>
      </c>
      <c r="AH2" t="s">
        <v>109</v>
      </c>
      <c r="AI2" t="s">
        <v>247</v>
      </c>
      <c r="AQ2" s="390"/>
    </row>
    <row r="3" spans="1:43" ht="14.4" customHeight="1" x14ac:dyDescent="0.3">
      <c r="Y3" s="393" t="s">
        <v>172</v>
      </c>
      <c r="Z3" s="394" t="s">
        <v>1219</v>
      </c>
      <c r="AA3" s="394" t="s">
        <v>1220</v>
      </c>
      <c r="AD3" s="388"/>
      <c r="AG3" t="s">
        <v>26</v>
      </c>
      <c r="AH3" s="386" t="s">
        <v>1274</v>
      </c>
      <c r="AI3" t="s">
        <v>248</v>
      </c>
      <c r="AP3" t="s">
        <v>1222</v>
      </c>
    </row>
    <row r="4" spans="1:43" ht="14.4" customHeight="1" x14ac:dyDescent="0.3">
      <c r="A4" t="s">
        <v>1223</v>
      </c>
      <c r="B4" t="s">
        <v>1224</v>
      </c>
      <c r="C4" t="s">
        <v>1225</v>
      </c>
      <c r="D4" s="388" t="s">
        <v>1226</v>
      </c>
      <c r="E4" s="388" t="s">
        <v>1227</v>
      </c>
      <c r="F4" t="s">
        <v>1228</v>
      </c>
      <c r="I4" t="s">
        <v>1223</v>
      </c>
      <c r="J4" t="s">
        <v>1224</v>
      </c>
      <c r="K4" t="s">
        <v>1225</v>
      </c>
      <c r="L4" t="s">
        <v>1229</v>
      </c>
      <c r="M4" t="s">
        <v>1230</v>
      </c>
      <c r="N4" t="s">
        <v>1231</v>
      </c>
      <c r="P4" t="s">
        <v>1223</v>
      </c>
      <c r="Q4" t="s">
        <v>1224</v>
      </c>
      <c r="R4" t="s">
        <v>1232</v>
      </c>
      <c r="S4" t="s">
        <v>1233</v>
      </c>
      <c r="T4" t="s">
        <v>1234</v>
      </c>
      <c r="U4" t="s">
        <v>1235</v>
      </c>
      <c r="Y4" s="393" t="s">
        <v>173</v>
      </c>
      <c r="Z4" s="394" t="s">
        <v>1236</v>
      </c>
      <c r="AA4" s="394" t="s">
        <v>1237</v>
      </c>
      <c r="AD4" s="388"/>
      <c r="AG4" t="s">
        <v>193</v>
      </c>
      <c r="AH4" s="386" t="s">
        <v>1221</v>
      </c>
      <c r="AI4" t="s">
        <v>252</v>
      </c>
      <c r="AP4">
        <v>1000000</v>
      </c>
    </row>
    <row r="5" spans="1:43" ht="14.4" customHeight="1" x14ac:dyDescent="0.3">
      <c r="A5" s="371" t="s">
        <v>205</v>
      </c>
      <c r="B5" t="s">
        <v>1000</v>
      </c>
      <c r="C5" s="372">
        <v>62293784</v>
      </c>
      <c r="D5" s="388">
        <f>ROWS(C$5:C5)</f>
        <v>1</v>
      </c>
      <c r="E5" s="388" t="str">
        <f>IF(_xlfn.IFNA(VLOOKUP(A5,$AG$3:$AH$83,2,FALSE),"")='11.1'!$D$5,TXM!D5,"")</f>
        <v/>
      </c>
      <c r="F5">
        <f>IFERROR(SMALL($E$5:$E$9000,ROWS($E$5:E5)),"")</f>
        <v>947</v>
      </c>
      <c r="I5" s="371" t="s">
        <v>205</v>
      </c>
      <c r="J5" t="s">
        <v>96</v>
      </c>
      <c r="K5" s="372">
        <v>1618335469</v>
      </c>
      <c r="L5" s="388">
        <f>ROWS(K$5:K5)</f>
        <v>1</v>
      </c>
      <c r="M5" s="388" t="str">
        <f>IF(_xlfn.IFNA(VLOOKUP(I5,$AG$3:$AH$83,2,FALSE),"")='11.1'!$D$5,TXM!L5,"")</f>
        <v/>
      </c>
      <c r="N5">
        <f>IFERROR(SMALL($M$5:$M$9000,ROWS($M$5:M5)),"")</f>
        <v>2099</v>
      </c>
      <c r="P5" t="s">
        <v>205</v>
      </c>
      <c r="Q5" t="s">
        <v>869</v>
      </c>
      <c r="R5">
        <v>49055536</v>
      </c>
      <c r="S5" s="388">
        <f>ROWS(R$5:R5)</f>
        <v>1</v>
      </c>
      <c r="T5" s="388" t="str">
        <f>IF(_xlfn.IFNA(VLOOKUP(P5,$AG$3:$AH$83,2,FALSE),"")='11.1'!$D$5,TXM!S5,"")</f>
        <v/>
      </c>
      <c r="U5">
        <f>IFERROR(SMALL($T$5:$T$9000,ROWS($T$5:T5)),"")</f>
        <v>950</v>
      </c>
      <c r="Y5" s="393" t="s">
        <v>91</v>
      </c>
      <c r="Z5" s="394" t="s">
        <v>1241</v>
      </c>
      <c r="AA5" s="394" t="s">
        <v>1242</v>
      </c>
      <c r="AD5" s="388"/>
      <c r="AG5" t="s">
        <v>27</v>
      </c>
      <c r="AH5" s="386" t="s">
        <v>1302</v>
      </c>
      <c r="AI5" t="s">
        <v>249</v>
      </c>
      <c r="AP5" s="395" t="s">
        <v>1244</v>
      </c>
    </row>
    <row r="6" spans="1:43" ht="14.4" customHeight="1" x14ac:dyDescent="0.3">
      <c r="A6" s="371" t="s">
        <v>205</v>
      </c>
      <c r="B6" t="s">
        <v>1252</v>
      </c>
      <c r="C6" s="372">
        <v>18320248</v>
      </c>
      <c r="D6" s="388">
        <f>ROWS(C$5:C6)</f>
        <v>2</v>
      </c>
      <c r="E6" s="388" t="str">
        <f>IF(_xlfn.IFNA(VLOOKUP(A6,$AG$3:$AH$83,2,FALSE),"")='11.1'!$D$5,TXM!D6,"")</f>
        <v/>
      </c>
      <c r="F6">
        <f>IFERROR(SMALL($E$5:$E$9000,ROWS($E$5:E6)),"")</f>
        <v>948</v>
      </c>
      <c r="I6" s="371" t="s">
        <v>205</v>
      </c>
      <c r="J6" t="s">
        <v>172</v>
      </c>
      <c r="K6" s="372">
        <v>211853960</v>
      </c>
      <c r="L6" s="388">
        <f>ROWS(K$5:K6)</f>
        <v>2</v>
      </c>
      <c r="M6" s="388" t="str">
        <f>IF(_xlfn.IFNA(VLOOKUP(I6,$AG$3:$AH$83,2,FALSE),"")='11.1'!$D$5,TXM!L6,"")</f>
        <v/>
      </c>
      <c r="N6">
        <f>IFERROR(SMALL($M$5:$M$9000,ROWS($M$5:M6)),"")</f>
        <v>2100</v>
      </c>
      <c r="P6" t="s">
        <v>205</v>
      </c>
      <c r="Q6" t="s">
        <v>821</v>
      </c>
      <c r="R6">
        <v>3187981</v>
      </c>
      <c r="S6" s="388">
        <f>ROWS(R$5:R6)</f>
        <v>2</v>
      </c>
      <c r="T6" s="388" t="str">
        <f>IF(_xlfn.IFNA(VLOOKUP(P6,$AG$3:$AH$83,2,FALSE),"")='11.1'!$D$5,TXM!S6,"")</f>
        <v/>
      </c>
      <c r="U6">
        <f>IFERROR(SMALL($T$5:$T$9000,ROWS($T$5:T6)),"")</f>
        <v>951</v>
      </c>
      <c r="Y6" s="393" t="s">
        <v>92</v>
      </c>
      <c r="Z6" s="394" t="s">
        <v>1245</v>
      </c>
      <c r="AA6" s="394" t="s">
        <v>1246</v>
      </c>
      <c r="AD6" s="388"/>
      <c r="AG6" t="s">
        <v>28</v>
      </c>
      <c r="AH6" s="386" t="s">
        <v>1307</v>
      </c>
      <c r="AI6" t="s">
        <v>250</v>
      </c>
      <c r="AP6">
        <v>50000</v>
      </c>
    </row>
    <row r="7" spans="1:43" ht="14.4" customHeight="1" x14ac:dyDescent="0.3">
      <c r="A7" s="371" t="s">
        <v>205</v>
      </c>
      <c r="B7" t="s">
        <v>783</v>
      </c>
      <c r="C7" s="372">
        <v>16374944</v>
      </c>
      <c r="D7" s="388">
        <f>ROWS(C$5:C7)</f>
        <v>3</v>
      </c>
      <c r="E7" s="388" t="str">
        <f>IF(_xlfn.IFNA(VLOOKUP(A7,$AG$3:$AH$83,2,FALSE),"")='11.1'!$D$5,TXM!D7,"")</f>
        <v/>
      </c>
      <c r="F7">
        <f>IFERROR(SMALL($E$5:$E$9000,ROWS($E$5:E7)),"")</f>
        <v>949</v>
      </c>
      <c r="I7" s="371" t="s">
        <v>205</v>
      </c>
      <c r="J7" t="s">
        <v>93</v>
      </c>
      <c r="K7" s="372">
        <v>96205964</v>
      </c>
      <c r="L7" s="388">
        <f>ROWS(K$5:K7)</f>
        <v>3</v>
      </c>
      <c r="M7" s="388" t="str">
        <f>IF(_xlfn.IFNA(VLOOKUP(I7,$AG$3:$AH$83,2,FALSE),"")='11.1'!$D$5,TXM!L7,"")</f>
        <v/>
      </c>
      <c r="N7">
        <f>IFERROR(SMALL($M$5:$M$9000,ROWS($M$5:M7)),"")</f>
        <v>2101</v>
      </c>
      <c r="P7" t="s">
        <v>205</v>
      </c>
      <c r="Q7" t="s">
        <v>1240</v>
      </c>
      <c r="R7">
        <v>3133848</v>
      </c>
      <c r="S7" s="388">
        <f>ROWS(R$5:R7)</f>
        <v>3</v>
      </c>
      <c r="T7" s="388" t="str">
        <f>IF(_xlfn.IFNA(VLOOKUP(P7,$AG$3:$AH$83,2,FALSE),"")='11.1'!$D$5,TXM!S7,"")</f>
        <v/>
      </c>
      <c r="U7">
        <f>IFERROR(SMALL($T$5:$T$9000,ROWS($T$5:T7)),"")</f>
        <v>952</v>
      </c>
      <c r="Y7" s="393" t="s">
        <v>93</v>
      </c>
      <c r="Z7" s="394" t="s">
        <v>1248</v>
      </c>
      <c r="AA7" s="394" t="s">
        <v>1249</v>
      </c>
      <c r="AD7" s="388"/>
      <c r="AG7" t="s">
        <v>133</v>
      </c>
      <c r="AH7" s="386" t="s">
        <v>1168</v>
      </c>
      <c r="AI7" t="s">
        <v>256</v>
      </c>
      <c r="AP7" s="395" t="s">
        <v>1251</v>
      </c>
    </row>
    <row r="8" spans="1:43" ht="14.4" customHeight="1" x14ac:dyDescent="0.3">
      <c r="A8" s="371" t="s">
        <v>205</v>
      </c>
      <c r="B8" t="s">
        <v>999</v>
      </c>
      <c r="C8" s="372">
        <v>7663124</v>
      </c>
      <c r="D8" s="388">
        <f>ROWS(C$5:C8)</f>
        <v>4</v>
      </c>
      <c r="E8" s="388" t="str">
        <f>IF(_xlfn.IFNA(VLOOKUP(A8,$AG$3:$AH$83,2,FALSE),"")='11.1'!$D$5,TXM!D8,"")</f>
        <v/>
      </c>
      <c r="F8">
        <f>IFERROR(SMALL($E$5:$E$9000,ROWS($E$5:E8)),"")</f>
        <v>950</v>
      </c>
      <c r="I8" s="371" t="s">
        <v>205</v>
      </c>
      <c r="J8" t="s">
        <v>95</v>
      </c>
      <c r="K8" s="372">
        <v>16600094</v>
      </c>
      <c r="L8" s="388">
        <f>ROWS(K$5:K8)</f>
        <v>4</v>
      </c>
      <c r="M8" s="388" t="str">
        <f>IF(_xlfn.IFNA(VLOOKUP(I8,$AG$3:$AH$83,2,FALSE),"")='11.1'!$D$5,TXM!L8,"")</f>
        <v/>
      </c>
      <c r="N8">
        <f>IFERROR(SMALL($M$5:$M$9000,ROWS($M$5:M8)),"")</f>
        <v>2102</v>
      </c>
      <c r="P8" t="s">
        <v>205</v>
      </c>
      <c r="Q8" t="s">
        <v>823</v>
      </c>
      <c r="R8">
        <v>2789113</v>
      </c>
      <c r="S8" s="388">
        <f>ROWS(R$5:R8)</f>
        <v>4</v>
      </c>
      <c r="T8" s="388" t="str">
        <f>IF(_xlfn.IFNA(VLOOKUP(P8,$AG$3:$AH$83,2,FALSE),"")='11.1'!$D$5,TXM!S8,"")</f>
        <v/>
      </c>
      <c r="U8">
        <f>IFERROR(SMALL($T$5:$T$9000,ROWS($T$5:T8)),"")</f>
        <v>953</v>
      </c>
      <c r="Y8" s="393" t="s">
        <v>94</v>
      </c>
      <c r="Z8" s="394" t="s">
        <v>1253</v>
      </c>
      <c r="AA8" s="394" t="s">
        <v>1254</v>
      </c>
      <c r="AD8" s="388"/>
      <c r="AG8" t="s">
        <v>29</v>
      </c>
      <c r="AH8" s="386" t="s">
        <v>1433</v>
      </c>
      <c r="AI8" t="s">
        <v>251</v>
      </c>
      <c r="AP8">
        <v>5000</v>
      </c>
    </row>
    <row r="9" spans="1:43" ht="14.4" customHeight="1" x14ac:dyDescent="0.3">
      <c r="A9" s="371" t="s">
        <v>205</v>
      </c>
      <c r="B9" t="s">
        <v>1005</v>
      </c>
      <c r="C9" s="372">
        <v>3188329</v>
      </c>
      <c r="D9" s="388">
        <f>ROWS(C$5:C9)</f>
        <v>5</v>
      </c>
      <c r="E9" s="388" t="str">
        <f>IF(_xlfn.IFNA(VLOOKUP(A9,$AG$3:$AH$83,2,FALSE),"")='11.1'!$D$5,TXM!D9,"")</f>
        <v/>
      </c>
      <c r="F9">
        <f>IFERROR(SMALL($E$5:$E$9000,ROWS($E$5:E9)),"")</f>
        <v>951</v>
      </c>
      <c r="I9" s="371" t="s">
        <v>205</v>
      </c>
      <c r="J9" t="s">
        <v>99</v>
      </c>
      <c r="K9" s="372">
        <v>6242689</v>
      </c>
      <c r="L9" s="388">
        <f>ROWS(K$5:K9)</f>
        <v>5</v>
      </c>
      <c r="M9" s="388" t="str">
        <f>IF(_xlfn.IFNA(VLOOKUP(I9,$AG$3:$AH$83,2,FALSE),"")='11.1'!$D$5,TXM!L9,"")</f>
        <v/>
      </c>
      <c r="N9">
        <f>IFERROR(SMALL($M$5:$M$9000,ROWS($M$5:M9)),"")</f>
        <v>2103</v>
      </c>
      <c r="P9" t="s">
        <v>205</v>
      </c>
      <c r="Q9" t="s">
        <v>863</v>
      </c>
      <c r="R9">
        <v>2295689</v>
      </c>
      <c r="S9" s="388">
        <f>ROWS(R$5:R9)</f>
        <v>5</v>
      </c>
      <c r="T9" s="388" t="str">
        <f>IF(_xlfn.IFNA(VLOOKUP(P9,$AG$3:$AH$83,2,FALSE),"")='11.1'!$D$5,TXM!S9,"")</f>
        <v/>
      </c>
      <c r="U9">
        <f>IFERROR(SMALL($T$5:$T$9000,ROWS($T$5:T9)),"")</f>
        <v>954</v>
      </c>
      <c r="Y9" s="393" t="s">
        <v>95</v>
      </c>
      <c r="Z9" s="394" t="s">
        <v>1256</v>
      </c>
      <c r="AA9" s="394" t="s">
        <v>1257</v>
      </c>
      <c r="AD9" s="388"/>
      <c r="AG9" t="s">
        <v>30</v>
      </c>
      <c r="AH9" s="386" t="s">
        <v>1455</v>
      </c>
      <c r="AI9" t="s">
        <v>253</v>
      </c>
    </row>
    <row r="10" spans="1:43" ht="14.4" customHeight="1" x14ac:dyDescent="0.3">
      <c r="A10" s="371" t="s">
        <v>205</v>
      </c>
      <c r="B10" t="s">
        <v>789</v>
      </c>
      <c r="C10" s="372">
        <v>2561110</v>
      </c>
      <c r="D10" s="388">
        <f>ROWS(C$5:C10)</f>
        <v>6</v>
      </c>
      <c r="E10" s="388" t="str">
        <f>IF(_xlfn.IFNA(VLOOKUP(A10,$AG$3:$AH$83,2,FALSE),"")='11.1'!$D$5,TXM!D10,"")</f>
        <v/>
      </c>
      <c r="F10">
        <f>IFERROR(SMALL($E$5:$E$9000,ROWS($E$5:E10)),"")</f>
        <v>952</v>
      </c>
      <c r="I10" s="371" t="s">
        <v>205</v>
      </c>
      <c r="J10" t="s">
        <v>94</v>
      </c>
      <c r="K10" s="372">
        <v>4277833</v>
      </c>
      <c r="L10" s="388">
        <f>ROWS(K$5:K10)</f>
        <v>6</v>
      </c>
      <c r="M10" s="388" t="str">
        <f>IF(_xlfn.IFNA(VLOOKUP(I10,$AG$3:$AH$83,2,FALSE),"")='11.1'!$D$5,TXM!L10,"")</f>
        <v/>
      </c>
      <c r="N10">
        <f>IFERROR(SMALL($M$5:$M$9000,ROWS($M$5:M10)),"")</f>
        <v>2104</v>
      </c>
      <c r="P10" t="s">
        <v>205</v>
      </c>
      <c r="Q10" t="s">
        <v>843</v>
      </c>
      <c r="R10">
        <v>1125965</v>
      </c>
      <c r="S10" s="388">
        <f>ROWS(R$5:R10)</f>
        <v>6</v>
      </c>
      <c r="T10" s="388" t="str">
        <f>IF(_xlfn.IFNA(VLOOKUP(P10,$AG$3:$AH$83,2,FALSE),"")='11.1'!$D$5,TXM!S10,"")</f>
        <v/>
      </c>
      <c r="U10">
        <f>IFERROR(SMALL($T$5:$T$9000,ROWS($T$5:T10)),"")</f>
        <v>955</v>
      </c>
      <c r="Y10" s="393" t="s">
        <v>96</v>
      </c>
      <c r="Z10" s="394" t="s">
        <v>1259</v>
      </c>
      <c r="AA10" s="394" t="s">
        <v>1260</v>
      </c>
      <c r="AD10" s="388"/>
      <c r="AG10" t="s">
        <v>211</v>
      </c>
      <c r="AH10" s="386" t="s">
        <v>2325</v>
      </c>
      <c r="AI10" t="s">
        <v>257</v>
      </c>
    </row>
    <row r="11" spans="1:43" ht="14.4" customHeight="1" x14ac:dyDescent="0.3">
      <c r="A11" s="371" t="s">
        <v>205</v>
      </c>
      <c r="B11" t="s">
        <v>104</v>
      </c>
      <c r="C11" s="372">
        <v>1871449</v>
      </c>
      <c r="D11" s="388">
        <f>ROWS(C$5:C11)</f>
        <v>7</v>
      </c>
      <c r="E11" s="388" t="str">
        <f>IF(_xlfn.IFNA(VLOOKUP(A11,$AG$3:$AH$83,2,FALSE),"")='11.1'!$D$5,TXM!D11,"")</f>
        <v/>
      </c>
      <c r="F11">
        <f>IFERROR(SMALL($E$5:$E$9000,ROWS($E$5:E11)),"")</f>
        <v>953</v>
      </c>
      <c r="I11" s="371" t="s">
        <v>205</v>
      </c>
      <c r="J11" t="s">
        <v>98</v>
      </c>
      <c r="K11" s="372">
        <v>939309</v>
      </c>
      <c r="L11" s="388">
        <f>ROWS(K$5:K11)</f>
        <v>7</v>
      </c>
      <c r="M11" s="388" t="str">
        <f>IF(_xlfn.IFNA(VLOOKUP(I11,$AG$3:$AH$83,2,FALSE),"")='11.1'!$D$5,TXM!L11,"")</f>
        <v/>
      </c>
      <c r="N11">
        <f>IFERROR(SMALL($M$5:$M$9000,ROWS($M$5:M11)),"")</f>
        <v>2105</v>
      </c>
      <c r="P11" t="s">
        <v>205</v>
      </c>
      <c r="Q11" t="s">
        <v>1265</v>
      </c>
      <c r="R11">
        <v>901735</v>
      </c>
      <c r="S11" s="388">
        <f>ROWS(R$5:R11)</f>
        <v>7</v>
      </c>
      <c r="T11" s="388" t="str">
        <f>IF(_xlfn.IFNA(VLOOKUP(P11,$AG$3:$AH$83,2,FALSE),"")='11.1'!$D$5,TXM!S11,"")</f>
        <v/>
      </c>
      <c r="U11">
        <f>IFERROR(SMALL($T$5:$T$9000,ROWS($T$5:T11)),"")</f>
        <v>956</v>
      </c>
      <c r="Y11" s="393" t="s">
        <v>97</v>
      </c>
      <c r="Z11" s="394" t="s">
        <v>1262</v>
      </c>
      <c r="AA11" s="394" t="s">
        <v>1263</v>
      </c>
      <c r="AD11" s="388"/>
      <c r="AG11" t="s">
        <v>197</v>
      </c>
      <c r="AH11" s="386" t="s">
        <v>1328</v>
      </c>
      <c r="AI11" t="s">
        <v>293</v>
      </c>
    </row>
    <row r="12" spans="1:43" ht="14.4" customHeight="1" x14ac:dyDescent="0.3">
      <c r="A12" s="371" t="s">
        <v>205</v>
      </c>
      <c r="B12" t="s">
        <v>835</v>
      </c>
      <c r="C12" s="372">
        <v>1586954</v>
      </c>
      <c r="D12" s="388">
        <f>ROWS(C$5:C12)</f>
        <v>8</v>
      </c>
      <c r="E12" s="388" t="str">
        <f>IF(_xlfn.IFNA(VLOOKUP(A12,$AG$3:$AH$83,2,FALSE),"")='11.1'!$D$5,TXM!D12,"")</f>
        <v/>
      </c>
      <c r="F12">
        <f>IFERROR(SMALL($E$5:$E$9000,ROWS($E$5:E12)),"")</f>
        <v>954</v>
      </c>
      <c r="I12" s="371" t="s">
        <v>205</v>
      </c>
      <c r="J12" t="s">
        <v>171</v>
      </c>
      <c r="K12" s="372">
        <v>756825</v>
      </c>
      <c r="L12" s="388">
        <f>ROWS(K$5:K12)</f>
        <v>8</v>
      </c>
      <c r="M12" s="388" t="str">
        <f>IF(_xlfn.IFNA(VLOOKUP(I12,$AG$3:$AH$83,2,FALSE),"")='11.1'!$D$5,TXM!L12,"")</f>
        <v/>
      </c>
      <c r="N12">
        <f>IFERROR(SMALL($M$5:$M$9000,ROWS($M$5:M12)),"")</f>
        <v>2106</v>
      </c>
      <c r="P12" t="s">
        <v>205</v>
      </c>
      <c r="Q12" t="s">
        <v>865</v>
      </c>
      <c r="R12">
        <v>751668</v>
      </c>
      <c r="S12" s="388">
        <f>ROWS(R$5:R12)</f>
        <v>8</v>
      </c>
      <c r="T12" s="388" t="str">
        <f>IF(_xlfn.IFNA(VLOOKUP(P12,$AG$3:$AH$83,2,FALSE),"")='11.1'!$D$5,TXM!S12,"")</f>
        <v/>
      </c>
      <c r="U12">
        <f>IFERROR(SMALL($T$5:$T$9000,ROWS($T$5:T12)),"")</f>
        <v>957</v>
      </c>
      <c r="Y12" s="393" t="s">
        <v>98</v>
      </c>
      <c r="Z12" s="394" t="s">
        <v>1266</v>
      </c>
      <c r="AA12" s="394" t="s">
        <v>1267</v>
      </c>
      <c r="AD12" s="388"/>
      <c r="AG12" t="s">
        <v>194</v>
      </c>
      <c r="AH12" s="386" t="s">
        <v>1322</v>
      </c>
      <c r="AI12" t="s">
        <v>270</v>
      </c>
    </row>
    <row r="13" spans="1:43" ht="14.4" customHeight="1" x14ac:dyDescent="0.3">
      <c r="A13" s="371" t="s">
        <v>205</v>
      </c>
      <c r="B13" t="s">
        <v>95</v>
      </c>
      <c r="C13" s="372">
        <v>973953</v>
      </c>
      <c r="D13" s="388">
        <f>ROWS(C$5:C13)</f>
        <v>9</v>
      </c>
      <c r="E13" s="388" t="str">
        <f>IF(_xlfn.IFNA(VLOOKUP(A13,$AG$3:$AH$83,2,FALSE),"")='11.1'!$D$5,TXM!D13,"")</f>
        <v/>
      </c>
      <c r="F13">
        <f>IFERROR(SMALL($E$5:$E$9000,ROWS($E$5:E13)),"")</f>
        <v>955</v>
      </c>
      <c r="I13" s="371" t="s">
        <v>205</v>
      </c>
      <c r="J13" t="s">
        <v>97</v>
      </c>
      <c r="K13" s="372">
        <v>657331</v>
      </c>
      <c r="L13" s="388">
        <f>ROWS(K$5:K13)</f>
        <v>9</v>
      </c>
      <c r="M13" s="388" t="str">
        <f>IF(_xlfn.IFNA(VLOOKUP(I13,$AG$3:$AH$83,2,FALSE),"")='11.1'!$D$5,TXM!L13,"")</f>
        <v/>
      </c>
      <c r="N13">
        <f>IFERROR(SMALL($M$5:$M$9000,ROWS($M$5:M13)),"")</f>
        <v>2107</v>
      </c>
      <c r="P13" t="s">
        <v>205</v>
      </c>
      <c r="Q13" t="s">
        <v>789</v>
      </c>
      <c r="R13">
        <v>227394</v>
      </c>
      <c r="S13" s="388">
        <f>ROWS(R$5:R13)</f>
        <v>9</v>
      </c>
      <c r="T13" s="388" t="str">
        <f>IF(_xlfn.IFNA(VLOOKUP(P13,$AG$3:$AH$83,2,FALSE),"")='11.1'!$D$5,TXM!S13,"")</f>
        <v/>
      </c>
      <c r="U13">
        <f>IFERROR(SMALL($T$5:$T$9000,ROWS($T$5:T13)),"")</f>
        <v>958</v>
      </c>
      <c r="Y13" s="393" t="s">
        <v>99</v>
      </c>
      <c r="Z13" s="394" t="s">
        <v>1269</v>
      </c>
      <c r="AA13" s="394" t="s">
        <v>1270</v>
      </c>
      <c r="AD13" s="388"/>
      <c r="AG13" t="s">
        <v>34</v>
      </c>
      <c r="AH13" s="386" t="s">
        <v>1419</v>
      </c>
      <c r="AI13" t="s">
        <v>259</v>
      </c>
    </row>
    <row r="14" spans="1:43" ht="14.4" customHeight="1" x14ac:dyDescent="0.3">
      <c r="A14" s="371" t="s">
        <v>205</v>
      </c>
      <c r="B14" t="s">
        <v>779</v>
      </c>
      <c r="C14" s="372">
        <v>748030</v>
      </c>
      <c r="D14" s="388">
        <f>ROWS(C$5:C14)</f>
        <v>10</v>
      </c>
      <c r="E14" s="388" t="str">
        <f>IF(_xlfn.IFNA(VLOOKUP(A14,$AG$3:$AH$83,2,FALSE),"")='11.1'!$D$5,TXM!D14,"")</f>
        <v/>
      </c>
      <c r="F14">
        <f>IFERROR(SMALL($E$5:$E$9000,ROWS($E$5:E14)),"")</f>
        <v>956</v>
      </c>
      <c r="I14" s="371" t="s">
        <v>205</v>
      </c>
      <c r="J14" t="s">
        <v>100</v>
      </c>
      <c r="K14" s="372">
        <v>588790</v>
      </c>
      <c r="L14" s="388">
        <f>ROWS(K$5:K14)</f>
        <v>10</v>
      </c>
      <c r="M14" s="388" t="str">
        <f>IF(_xlfn.IFNA(VLOOKUP(I14,$AG$3:$AH$83,2,FALSE),"")='11.1'!$D$5,TXM!L14,"")</f>
        <v/>
      </c>
      <c r="N14">
        <f>IFERROR(SMALL($M$5:$M$9000,ROWS($M$5:M14)),"")</f>
        <v>2108</v>
      </c>
      <c r="P14" t="s">
        <v>205</v>
      </c>
      <c r="Q14" t="s">
        <v>867</v>
      </c>
      <c r="R14">
        <v>224802</v>
      </c>
      <c r="S14" s="388">
        <f>ROWS(R$5:R14)</f>
        <v>10</v>
      </c>
      <c r="T14" s="388" t="str">
        <f>IF(_xlfn.IFNA(VLOOKUP(P14,$AG$3:$AH$83,2,FALSE),"")='11.1'!$D$5,TXM!S14,"")</f>
        <v/>
      </c>
      <c r="U14">
        <f>IFERROR(SMALL($T$5:$T$9000,ROWS($T$5:T14)),"")</f>
        <v>959</v>
      </c>
      <c r="Y14" s="393" t="s">
        <v>100</v>
      </c>
      <c r="Z14" s="394" t="s">
        <v>1272</v>
      </c>
      <c r="AA14" s="394" t="s">
        <v>1273</v>
      </c>
      <c r="AC14"/>
      <c r="AD14" s="388"/>
      <c r="AG14" t="s">
        <v>39</v>
      </c>
      <c r="AH14" s="386" t="s">
        <v>1348</v>
      </c>
      <c r="AI14" t="s">
        <v>254</v>
      </c>
    </row>
    <row r="15" spans="1:43" ht="14.4" customHeight="1" x14ac:dyDescent="0.3">
      <c r="A15" s="371" t="s">
        <v>205</v>
      </c>
      <c r="B15" t="s">
        <v>793</v>
      </c>
      <c r="C15" s="372">
        <v>644227</v>
      </c>
      <c r="D15" s="388">
        <f>ROWS(C$5:C15)</f>
        <v>11</v>
      </c>
      <c r="E15" s="388" t="str">
        <f>IF(_xlfn.IFNA(VLOOKUP(A15,$AG$3:$AH$83,2,FALSE),"")='11.1'!$D$5,TXM!D15,"")</f>
        <v/>
      </c>
      <c r="F15">
        <f>IFERROR(SMALL($E$5:$E$9000,ROWS($E$5:E15)),"")</f>
        <v>957</v>
      </c>
      <c r="I15" s="371" t="s">
        <v>205</v>
      </c>
      <c r="J15" t="s">
        <v>821</v>
      </c>
      <c r="K15" s="372">
        <v>515280</v>
      </c>
      <c r="L15" s="388">
        <f>ROWS(K$5:K15)</f>
        <v>11</v>
      </c>
      <c r="M15" s="388" t="str">
        <f>IF(_xlfn.IFNA(VLOOKUP(I15,$AG$3:$AH$83,2,FALSE),"")='11.1'!$D$5,TXM!L15,"")</f>
        <v/>
      </c>
      <c r="N15">
        <f>IFERROR(SMALL($M$5:$M$9000,ROWS($M$5:M15)),"")</f>
        <v>2109</v>
      </c>
      <c r="P15" t="s">
        <v>205</v>
      </c>
      <c r="Q15" t="s">
        <v>825</v>
      </c>
      <c r="R15">
        <v>142511</v>
      </c>
      <c r="S15" s="388">
        <f>ROWS(R$5:R15)</f>
        <v>11</v>
      </c>
      <c r="T15" s="388" t="str">
        <f>IF(_xlfn.IFNA(VLOOKUP(P15,$AG$3:$AH$83,2,FALSE),"")='11.1'!$D$5,TXM!S15,"")</f>
        <v/>
      </c>
      <c r="U15">
        <f>IFERROR(SMALL($T$5:$T$9000,ROWS($T$5:T15)),"")</f>
        <v>960</v>
      </c>
      <c r="Y15" s="393" t="s">
        <v>101</v>
      </c>
      <c r="Z15" s="394" t="s">
        <v>1276</v>
      </c>
      <c r="AA15" s="394" t="s">
        <v>1277</v>
      </c>
      <c r="AD15" s="388"/>
      <c r="AE15" s="396"/>
      <c r="AF15" s="396"/>
      <c r="AG15" t="s">
        <v>36</v>
      </c>
      <c r="AH15" s="386" t="s">
        <v>1357</v>
      </c>
      <c r="AI15" t="s">
        <v>266</v>
      </c>
    </row>
    <row r="16" spans="1:43" ht="14.4" customHeight="1" x14ac:dyDescent="0.3">
      <c r="A16" s="371" t="s">
        <v>205</v>
      </c>
      <c r="B16" t="s">
        <v>797</v>
      </c>
      <c r="C16" s="372">
        <v>633576</v>
      </c>
      <c r="D16" s="388">
        <f>ROWS(C$5:C16)</f>
        <v>12</v>
      </c>
      <c r="E16" s="388" t="str">
        <f>IF(_xlfn.IFNA(VLOOKUP(A16,$AG$3:$AH$83,2,FALSE),"")='11.1'!$D$5,TXM!D16,"")</f>
        <v/>
      </c>
      <c r="F16">
        <f>IFERROR(SMALL($E$5:$E$9000,ROWS($E$5:E16)),"")</f>
        <v>958</v>
      </c>
      <c r="I16" s="371" t="s">
        <v>205</v>
      </c>
      <c r="J16" t="s">
        <v>867</v>
      </c>
      <c r="K16" s="372">
        <v>328254</v>
      </c>
      <c r="L16" s="388">
        <f>ROWS(K$5:K16)</f>
        <v>12</v>
      </c>
      <c r="M16" s="388" t="str">
        <f>IF(_xlfn.IFNA(VLOOKUP(I16,$AG$3:$AH$83,2,FALSE),"")='11.1'!$D$5,TXM!L16,"")</f>
        <v/>
      </c>
      <c r="N16">
        <f>IFERROR(SMALL($M$5:$M$9000,ROWS($M$5:M16)),"")</f>
        <v>2110</v>
      </c>
      <c r="P16" t="s">
        <v>205</v>
      </c>
      <c r="Q16" t="s">
        <v>807</v>
      </c>
      <c r="R16">
        <v>140625</v>
      </c>
      <c r="S16" s="388">
        <f>ROWS(R$5:R16)</f>
        <v>12</v>
      </c>
      <c r="T16" s="388" t="str">
        <f>IF(_xlfn.IFNA(VLOOKUP(P16,$AG$3:$AH$83,2,FALSE),"")='11.1'!$D$5,TXM!S16,"")</f>
        <v/>
      </c>
      <c r="U16">
        <f>IFERROR(SMALL($T$5:$T$9000,ROWS($T$5:T16)),"")</f>
        <v>961</v>
      </c>
      <c r="Y16" s="393" t="s">
        <v>102</v>
      </c>
      <c r="Z16" s="394" t="s">
        <v>1279</v>
      </c>
      <c r="AA16" s="394" t="s">
        <v>1280</v>
      </c>
      <c r="AG16" t="s">
        <v>139</v>
      </c>
      <c r="AH16" s="386" t="s">
        <v>2326</v>
      </c>
      <c r="AI16" t="s">
        <v>262</v>
      </c>
    </row>
    <row r="17" spans="1:35" ht="14.4" customHeight="1" x14ac:dyDescent="0.3">
      <c r="A17" s="371" t="s">
        <v>205</v>
      </c>
      <c r="B17" t="s">
        <v>791</v>
      </c>
      <c r="C17" s="372">
        <v>451817</v>
      </c>
      <c r="D17" s="388">
        <f>ROWS(C$5:C17)</f>
        <v>13</v>
      </c>
      <c r="E17" s="388" t="str">
        <f>IF(_xlfn.IFNA(VLOOKUP(A17,$AG$3:$AH$83,2,FALSE),"")='11.1'!$D$5,TXM!D17,"")</f>
        <v/>
      </c>
      <c r="F17">
        <f>IFERROR(SMALL($E$5:$E$9000,ROWS($E$5:E17)),"")</f>
        <v>959</v>
      </c>
      <c r="I17" s="371" t="s">
        <v>205</v>
      </c>
      <c r="J17" t="s">
        <v>1000</v>
      </c>
      <c r="K17" s="372">
        <v>222614</v>
      </c>
      <c r="L17" s="388">
        <f>ROWS(K$5:K17)</f>
        <v>13</v>
      </c>
      <c r="M17" s="388" t="str">
        <f>IF(_xlfn.IFNA(VLOOKUP(I17,$AG$3:$AH$83,2,FALSE),"")='11.1'!$D$5,TXM!L17,"")</f>
        <v/>
      </c>
      <c r="N17">
        <f>IFERROR(SMALL($M$5:$M$9000,ROWS($M$5:M17)),"")</f>
        <v>2111</v>
      </c>
      <c r="P17" t="s">
        <v>205</v>
      </c>
      <c r="Q17" t="s">
        <v>837</v>
      </c>
      <c r="R17">
        <v>114206</v>
      </c>
      <c r="S17" s="388">
        <f>ROWS(R$5:R17)</f>
        <v>13</v>
      </c>
      <c r="T17" s="388" t="str">
        <f>IF(_xlfn.IFNA(VLOOKUP(P17,$AG$3:$AH$83,2,FALSE),"")='11.1'!$D$5,TXM!S17,"")</f>
        <v/>
      </c>
      <c r="U17">
        <f>IFERROR(SMALL($T$5:$T$9000,ROWS($T$5:T17)),"")</f>
        <v>962</v>
      </c>
      <c r="Y17" s="393" t="s">
        <v>103</v>
      </c>
      <c r="Z17" s="394" t="s">
        <v>1282</v>
      </c>
      <c r="AA17" s="394" t="s">
        <v>1283</v>
      </c>
      <c r="AG17" t="s">
        <v>31</v>
      </c>
      <c r="AH17" s="386" t="s">
        <v>1354</v>
      </c>
      <c r="AI17" t="s">
        <v>258</v>
      </c>
    </row>
    <row r="18" spans="1:35" ht="14.4" customHeight="1" x14ac:dyDescent="0.3">
      <c r="A18" s="371" t="s">
        <v>205</v>
      </c>
      <c r="B18" t="s">
        <v>849</v>
      </c>
      <c r="C18" s="372">
        <v>274626</v>
      </c>
      <c r="D18" s="388">
        <f>ROWS(C$5:C18)</f>
        <v>14</v>
      </c>
      <c r="E18" s="388" t="str">
        <f>IF(_xlfn.IFNA(VLOOKUP(A18,$AG$3:$AH$83,2,FALSE),"")='11.1'!$D$5,TXM!D18,"")</f>
        <v/>
      </c>
      <c r="F18">
        <f>IFERROR(SMALL($E$5:$E$9000,ROWS($E$5:E18)),"")</f>
        <v>960</v>
      </c>
      <c r="I18" s="371" t="s">
        <v>205</v>
      </c>
      <c r="J18" t="s">
        <v>823</v>
      </c>
      <c r="K18" s="372">
        <v>168180</v>
      </c>
      <c r="L18" s="388">
        <f>ROWS(K$5:K18)</f>
        <v>14</v>
      </c>
      <c r="M18" s="388" t="str">
        <f>IF(_xlfn.IFNA(VLOOKUP(I18,$AG$3:$AH$83,2,FALSE),"")='11.1'!$D$5,TXM!L18,"")</f>
        <v/>
      </c>
      <c r="N18">
        <f>IFERROR(SMALL($M$5:$M$9000,ROWS($M$5:M18)),"")</f>
        <v>2112</v>
      </c>
      <c r="P18" t="s">
        <v>205</v>
      </c>
      <c r="Q18" t="s">
        <v>1006</v>
      </c>
      <c r="R18">
        <v>60000</v>
      </c>
      <c r="S18" s="388">
        <f>ROWS(R$5:R18)</f>
        <v>14</v>
      </c>
      <c r="T18" s="388" t="str">
        <f>IF(_xlfn.IFNA(VLOOKUP(P18,$AG$3:$AH$83,2,FALSE),"")='11.1'!$D$5,TXM!S18,"")</f>
        <v/>
      </c>
      <c r="U18">
        <f>IFERROR(SMALL($T$5:$T$9000,ROWS($T$5:T18)),"")</f>
        <v>963</v>
      </c>
      <c r="Y18" s="393" t="s">
        <v>104</v>
      </c>
      <c r="Z18" s="394" t="s">
        <v>1286</v>
      </c>
      <c r="AA18" s="394" t="s">
        <v>1287</v>
      </c>
      <c r="AG18" t="s">
        <v>138</v>
      </c>
      <c r="AH18" s="386" t="s">
        <v>1351</v>
      </c>
      <c r="AI18" t="s">
        <v>263</v>
      </c>
    </row>
    <row r="19" spans="1:35" ht="14.4" customHeight="1" x14ac:dyDescent="0.3">
      <c r="A19" s="371" t="s">
        <v>205</v>
      </c>
      <c r="B19" t="s">
        <v>108</v>
      </c>
      <c r="C19" s="372">
        <v>256038</v>
      </c>
      <c r="D19" s="388">
        <f>ROWS(C$5:C19)</f>
        <v>15</v>
      </c>
      <c r="E19" s="388" t="str">
        <f>IF(_xlfn.IFNA(VLOOKUP(A19,$AG$3:$AH$83,2,FALSE),"")='11.1'!$D$5,TXM!D19,"")</f>
        <v/>
      </c>
      <c r="F19">
        <f>IFERROR(SMALL($E$5:$E$9000,ROWS($E$5:E19)),"")</f>
        <v>961</v>
      </c>
      <c r="I19" s="371" t="s">
        <v>205</v>
      </c>
      <c r="J19" t="s">
        <v>1001</v>
      </c>
      <c r="K19" s="372">
        <v>86551</v>
      </c>
      <c r="L19" s="388">
        <f>ROWS(K$5:K19)</f>
        <v>15</v>
      </c>
      <c r="M19" s="388" t="str">
        <f>IF(_xlfn.IFNA(VLOOKUP(I19,$AG$3:$AH$83,2,FALSE),"")='11.1'!$D$5,TXM!L19,"")</f>
        <v/>
      </c>
      <c r="N19">
        <f>IFERROR(SMALL($M$5:$M$9000,ROWS($M$5:M19)),"")</f>
        <v>2113</v>
      </c>
      <c r="P19" t="s">
        <v>205</v>
      </c>
      <c r="Q19" t="s">
        <v>849</v>
      </c>
      <c r="R19">
        <v>54847</v>
      </c>
      <c r="S19" s="388">
        <f>ROWS(R$5:R19)</f>
        <v>15</v>
      </c>
      <c r="T19" s="388" t="str">
        <f>IF(_xlfn.IFNA(VLOOKUP(P19,$AG$3:$AH$83,2,FALSE),"")='11.1'!$D$5,TXM!S19,"")</f>
        <v/>
      </c>
      <c r="U19">
        <f>IFERROR(SMALL($T$5:$T$9000,ROWS($T$5:T19)),"")</f>
        <v>964</v>
      </c>
      <c r="Y19" s="393" t="s">
        <v>105</v>
      </c>
      <c r="Z19" s="394" t="s">
        <v>1289</v>
      </c>
      <c r="AA19" s="394" t="s">
        <v>1290</v>
      </c>
      <c r="AG19" t="s">
        <v>140</v>
      </c>
      <c r="AH19" s="386" t="s">
        <v>1416</v>
      </c>
      <c r="AI19" t="s">
        <v>282</v>
      </c>
    </row>
    <row r="20" spans="1:35" ht="14.4" customHeight="1" x14ac:dyDescent="0.3">
      <c r="A20" s="371" t="s">
        <v>205</v>
      </c>
      <c r="B20" t="s">
        <v>795</v>
      </c>
      <c r="C20" s="372">
        <v>233320</v>
      </c>
      <c r="D20" s="388">
        <f>ROWS(C$5:C20)</f>
        <v>16</v>
      </c>
      <c r="E20" s="388" t="str">
        <f>IF(_xlfn.IFNA(VLOOKUP(A20,$AG$3:$AH$83,2,FALSE),"")='11.1'!$D$5,TXM!D20,"")</f>
        <v/>
      </c>
      <c r="F20">
        <f>IFERROR(SMALL($E$5:$E$9000,ROWS($E$5:E20)),"")</f>
        <v>962</v>
      </c>
      <c r="I20" s="371" t="s">
        <v>205</v>
      </c>
      <c r="J20" t="s">
        <v>999</v>
      </c>
      <c r="K20" s="372">
        <v>83637</v>
      </c>
      <c r="L20" s="388">
        <f>ROWS(K$5:K20)</f>
        <v>16</v>
      </c>
      <c r="M20" s="388" t="str">
        <f>IF(_xlfn.IFNA(VLOOKUP(I20,$AG$3:$AH$83,2,FALSE),"")='11.1'!$D$5,TXM!L20,"")</f>
        <v/>
      </c>
      <c r="N20">
        <f>IFERROR(SMALL($M$5:$M$9000,ROWS($M$5:M20)),"")</f>
        <v>2114</v>
      </c>
      <c r="P20" t="s">
        <v>205</v>
      </c>
      <c r="Q20" t="s">
        <v>1000</v>
      </c>
      <c r="R20">
        <v>53304</v>
      </c>
      <c r="S20" s="388">
        <f>ROWS(R$5:R20)</f>
        <v>16</v>
      </c>
      <c r="T20" s="388" t="str">
        <f>IF(_xlfn.IFNA(VLOOKUP(P20,$AG$3:$AH$83,2,FALSE),"")='11.1'!$D$5,TXM!S20,"")</f>
        <v/>
      </c>
      <c r="U20">
        <f>IFERROR(SMALL($T$5:$T$9000,ROWS($T$5:T20)),"")</f>
        <v>965</v>
      </c>
      <c r="Y20" s="393" t="s">
        <v>106</v>
      </c>
      <c r="Z20" s="394" t="s">
        <v>1292</v>
      </c>
      <c r="AA20" s="394" t="s">
        <v>1293</v>
      </c>
      <c r="AG20" t="s">
        <v>47</v>
      </c>
      <c r="AH20" s="386" t="s">
        <v>1294</v>
      </c>
      <c r="AI20" t="s">
        <v>283</v>
      </c>
    </row>
    <row r="21" spans="1:35" ht="14.4" customHeight="1" x14ac:dyDescent="0.3">
      <c r="A21" s="371" t="s">
        <v>205</v>
      </c>
      <c r="B21" t="s">
        <v>815</v>
      </c>
      <c r="C21" s="372">
        <v>209638</v>
      </c>
      <c r="D21" s="388">
        <f>ROWS(C$5:C21)</f>
        <v>17</v>
      </c>
      <c r="E21" s="388" t="str">
        <f>IF(_xlfn.IFNA(VLOOKUP(A21,$AG$3:$AH$83,2,FALSE),"")='11.1'!$D$5,TXM!D21,"")</f>
        <v/>
      </c>
      <c r="F21">
        <f>IFERROR(SMALL($E$5:$E$9000,ROWS($E$5:E21)),"")</f>
        <v>963</v>
      </c>
      <c r="I21" s="371" t="s">
        <v>205</v>
      </c>
      <c r="J21" t="s">
        <v>1252</v>
      </c>
      <c r="K21" s="372">
        <v>62361</v>
      </c>
      <c r="L21" s="388">
        <f>ROWS(K$5:K21)</f>
        <v>17</v>
      </c>
      <c r="M21" s="388" t="str">
        <f>IF(_xlfn.IFNA(VLOOKUP(I21,$AG$3:$AH$83,2,FALSE),"")='11.1'!$D$5,TXM!L21,"")</f>
        <v/>
      </c>
      <c r="N21">
        <f>IFERROR(SMALL($M$5:$M$9000,ROWS($M$5:M21)),"")</f>
        <v>2115</v>
      </c>
      <c r="P21" t="s">
        <v>205</v>
      </c>
      <c r="Q21" t="s">
        <v>811</v>
      </c>
      <c r="R21">
        <v>49204</v>
      </c>
      <c r="S21" s="388">
        <f>ROWS(R$5:R21)</f>
        <v>17</v>
      </c>
      <c r="T21" s="388" t="str">
        <f>IF(_xlfn.IFNA(VLOOKUP(P21,$AG$3:$AH$83,2,FALSE),"")='11.1'!$D$5,TXM!S21,"")</f>
        <v/>
      </c>
      <c r="U21">
        <f>IFERROR(SMALL($T$5:$T$9000,ROWS($T$5:T21)),"")</f>
        <v>966</v>
      </c>
      <c r="Y21" s="393" t="s">
        <v>107</v>
      </c>
      <c r="Z21" s="394" t="s">
        <v>1295</v>
      </c>
      <c r="AA21" s="394" t="s">
        <v>1296</v>
      </c>
      <c r="AG21" t="s">
        <v>32</v>
      </c>
      <c r="AH21" s="386" t="s">
        <v>1410</v>
      </c>
      <c r="AI21" t="s">
        <v>255</v>
      </c>
    </row>
    <row r="22" spans="1:35" ht="14.4" customHeight="1" x14ac:dyDescent="0.3">
      <c r="A22" s="371" t="s">
        <v>205</v>
      </c>
      <c r="B22" t="s">
        <v>1006</v>
      </c>
      <c r="C22" s="372">
        <v>183322</v>
      </c>
      <c r="D22" s="388">
        <f>ROWS(C$5:C22)</f>
        <v>18</v>
      </c>
      <c r="E22" s="388" t="str">
        <f>IF(_xlfn.IFNA(VLOOKUP(A22,$AG$3:$AH$83,2,FALSE),"")='11.1'!$D$5,TXM!D22,"")</f>
        <v/>
      </c>
      <c r="F22">
        <f>IFERROR(SMALL($E$5:$E$9000,ROWS($E$5:E22)),"")</f>
        <v>964</v>
      </c>
      <c r="I22" s="371" t="s">
        <v>205</v>
      </c>
      <c r="J22" t="s">
        <v>865</v>
      </c>
      <c r="K22" s="372">
        <v>60338</v>
      </c>
      <c r="L22" s="388">
        <f>ROWS(K$5:K22)</f>
        <v>18</v>
      </c>
      <c r="M22" s="388" t="str">
        <f>IF(_xlfn.IFNA(VLOOKUP(I22,$AG$3:$AH$83,2,FALSE),"")='11.1'!$D$5,TXM!L22,"")</f>
        <v/>
      </c>
      <c r="N22">
        <f>IFERROR(SMALL($M$5:$M$9000,ROWS($M$5:M22)),"")</f>
        <v>2116</v>
      </c>
      <c r="P22" t="s">
        <v>205</v>
      </c>
      <c r="Q22" t="s">
        <v>1005</v>
      </c>
      <c r="R22">
        <v>31715</v>
      </c>
      <c r="S22" s="388">
        <f>ROWS(R$5:R22)</f>
        <v>18</v>
      </c>
      <c r="T22" s="388" t="str">
        <f>IF(_xlfn.IFNA(VLOOKUP(P22,$AG$3:$AH$83,2,FALSE),"")='11.1'!$D$5,TXM!S22,"")</f>
        <v/>
      </c>
      <c r="U22">
        <f>IFERROR(SMALL($T$5:$T$9000,ROWS($T$5:T22)),"")</f>
        <v>967</v>
      </c>
      <c r="Y22" s="393" t="s">
        <v>108</v>
      </c>
      <c r="Z22" s="394" t="s">
        <v>1163</v>
      </c>
      <c r="AA22" s="394" t="s">
        <v>1298</v>
      </c>
      <c r="AG22" t="s">
        <v>37</v>
      </c>
      <c r="AH22" s="386" t="s">
        <v>1247</v>
      </c>
      <c r="AI22" t="s">
        <v>268</v>
      </c>
    </row>
    <row r="23" spans="1:35" ht="14.4" customHeight="1" x14ac:dyDescent="0.3">
      <c r="A23" s="371" t="s">
        <v>205</v>
      </c>
      <c r="B23" t="s">
        <v>863</v>
      </c>
      <c r="C23" s="372">
        <v>182475</v>
      </c>
      <c r="D23" s="388">
        <f>ROWS(C$5:C23)</f>
        <v>19</v>
      </c>
      <c r="E23" s="388" t="str">
        <f>IF(_xlfn.IFNA(VLOOKUP(A23,$AG$3:$AH$83,2,FALSE),"")='11.1'!$D$5,TXM!D23,"")</f>
        <v/>
      </c>
      <c r="F23">
        <f>IFERROR(SMALL($E$5:$E$9000,ROWS($E$5:E23)),"")</f>
        <v>965</v>
      </c>
      <c r="I23" s="371" t="s">
        <v>205</v>
      </c>
      <c r="J23" t="s">
        <v>837</v>
      </c>
      <c r="K23" s="372">
        <v>41946</v>
      </c>
      <c r="L23" s="388">
        <f>ROWS(K$5:K23)</f>
        <v>19</v>
      </c>
      <c r="M23" s="388" t="str">
        <f>IF(_xlfn.IFNA(VLOOKUP(I23,$AG$3:$AH$83,2,FALSE),"")='11.1'!$D$5,TXM!L23,"")</f>
        <v/>
      </c>
      <c r="N23">
        <f>IFERROR(SMALL($M$5:$M$9000,ROWS($M$5:M23)),"")</f>
        <v>2117</v>
      </c>
      <c r="P23" t="s">
        <v>205</v>
      </c>
      <c r="Q23" t="s">
        <v>815</v>
      </c>
      <c r="R23">
        <v>26220</v>
      </c>
      <c r="S23" s="388">
        <f>ROWS(R$5:R23)</f>
        <v>19</v>
      </c>
      <c r="T23" s="388" t="str">
        <f>IF(_xlfn.IFNA(VLOOKUP(P23,$AG$3:$AH$83,2,FALSE),"")='11.1'!$D$5,TXM!S23,"")</f>
        <v/>
      </c>
      <c r="U23">
        <f>IFERROR(SMALL($T$5:$T$9000,ROWS($T$5:T23)),"")</f>
        <v>968</v>
      </c>
      <c r="Y23" s="393" t="s">
        <v>773</v>
      </c>
      <c r="Z23" s="394" t="s">
        <v>1300</v>
      </c>
      <c r="AA23" s="394" t="s">
        <v>1301</v>
      </c>
      <c r="AG23" t="s">
        <v>195</v>
      </c>
      <c r="AH23" s="386" t="s">
        <v>1317</v>
      </c>
      <c r="AI23" t="s">
        <v>264</v>
      </c>
    </row>
    <row r="24" spans="1:35" ht="14.4" customHeight="1" x14ac:dyDescent="0.3">
      <c r="A24" s="371" t="s">
        <v>205</v>
      </c>
      <c r="B24" t="s">
        <v>843</v>
      </c>
      <c r="C24" s="372">
        <v>123596</v>
      </c>
      <c r="D24" s="388">
        <f>ROWS(C$5:C24)</f>
        <v>20</v>
      </c>
      <c r="E24" s="388" t="str">
        <f>IF(_xlfn.IFNA(VLOOKUP(A24,$AG$3:$AH$83,2,FALSE),"")='11.1'!$D$5,TXM!D24,"")</f>
        <v/>
      </c>
      <c r="F24">
        <f>IFERROR(SMALL($E$5:$E$9000,ROWS($E$5:E24)),"")</f>
        <v>966</v>
      </c>
      <c r="I24" s="371" t="s">
        <v>205</v>
      </c>
      <c r="J24" t="s">
        <v>1402</v>
      </c>
      <c r="K24" s="372">
        <v>29183</v>
      </c>
      <c r="L24" s="388">
        <f>ROWS(K$5:K24)</f>
        <v>20</v>
      </c>
      <c r="M24" s="388" t="str">
        <f>IF(_xlfn.IFNA(VLOOKUP(I24,$AG$3:$AH$83,2,FALSE),"")='11.1'!$D$5,TXM!L24,"")</f>
        <v/>
      </c>
      <c r="N24">
        <f>IFERROR(SMALL($M$5:$M$9000,ROWS($M$5:M24)),"")</f>
        <v>2118</v>
      </c>
      <c r="P24" t="s">
        <v>205</v>
      </c>
      <c r="Q24" t="s">
        <v>857</v>
      </c>
      <c r="R24">
        <v>21058</v>
      </c>
      <c r="S24" s="388">
        <f>ROWS(R$5:R24)</f>
        <v>20</v>
      </c>
      <c r="T24" s="388" t="str">
        <f>IF(_xlfn.IFNA(VLOOKUP(P24,$AG$3:$AH$83,2,FALSE),"")='11.1'!$D$5,TXM!S24,"")</f>
        <v/>
      </c>
      <c r="U24">
        <f>IFERROR(SMALL($T$5:$T$9000,ROWS($T$5:T24)),"")</f>
        <v>969</v>
      </c>
      <c r="Y24" s="393" t="s">
        <v>775</v>
      </c>
      <c r="Z24" s="394" t="s">
        <v>1303</v>
      </c>
      <c r="AA24" s="394" t="s">
        <v>1304</v>
      </c>
      <c r="AG24" t="s">
        <v>146</v>
      </c>
      <c r="AH24" s="386" t="s">
        <v>1450</v>
      </c>
      <c r="AI24" t="s">
        <v>261</v>
      </c>
    </row>
    <row r="25" spans="1:35" ht="14.4" customHeight="1" x14ac:dyDescent="0.3">
      <c r="A25" s="371" t="s">
        <v>205</v>
      </c>
      <c r="B25" t="s">
        <v>841</v>
      </c>
      <c r="C25" s="372">
        <v>71152</v>
      </c>
      <c r="D25" s="388">
        <f>ROWS(C$5:C25)</f>
        <v>21</v>
      </c>
      <c r="E25" s="388" t="str">
        <f>IF(_xlfn.IFNA(VLOOKUP(A25,$AG$3:$AH$83,2,FALSE),"")='11.1'!$D$5,TXM!D25,"")</f>
        <v/>
      </c>
      <c r="F25">
        <f>IFERROR(SMALL($E$5:$E$9000,ROWS($E$5:E25)),"")</f>
        <v>967</v>
      </c>
      <c r="I25" s="371" t="s">
        <v>205</v>
      </c>
      <c r="J25" t="s">
        <v>105</v>
      </c>
      <c r="K25" s="372">
        <v>19498</v>
      </c>
      <c r="L25" s="388">
        <f>ROWS(K$5:K25)</f>
        <v>21</v>
      </c>
      <c r="M25" s="388" t="str">
        <f>IF(_xlfn.IFNA(VLOOKUP(I25,$AG$3:$AH$83,2,FALSE),"")='11.1'!$D$5,TXM!L25,"")</f>
        <v/>
      </c>
      <c r="N25">
        <f>IFERROR(SMALL($M$5:$M$9000,ROWS($M$5:M25)),"")</f>
        <v>2119</v>
      </c>
      <c r="P25" t="s">
        <v>205</v>
      </c>
      <c r="Q25" t="s">
        <v>1318</v>
      </c>
      <c r="R25">
        <v>19483</v>
      </c>
      <c r="S25" s="388">
        <f>ROWS(R$5:R25)</f>
        <v>21</v>
      </c>
      <c r="T25" s="388" t="str">
        <f>IF(_xlfn.IFNA(VLOOKUP(P25,$AG$3:$AH$83,2,FALSE),"")='11.1'!$D$5,TXM!S25,"")</f>
        <v/>
      </c>
      <c r="U25">
        <f>IFERROR(SMALL($T$5:$T$9000,ROWS($T$5:T25)),"")</f>
        <v>970</v>
      </c>
      <c r="Y25" s="393" t="s">
        <v>777</v>
      </c>
      <c r="Z25" s="394" t="s">
        <v>1305</v>
      </c>
      <c r="AA25" s="394" t="s">
        <v>1306</v>
      </c>
      <c r="AG25" t="s">
        <v>137</v>
      </c>
      <c r="AH25" s="386" t="s">
        <v>1452</v>
      </c>
      <c r="AI25" t="s">
        <v>260</v>
      </c>
    </row>
    <row r="26" spans="1:35" ht="14.4" customHeight="1" x14ac:dyDescent="0.3">
      <c r="A26" s="371" t="s">
        <v>205</v>
      </c>
      <c r="B26" t="s">
        <v>98</v>
      </c>
      <c r="C26" s="372">
        <v>64899</v>
      </c>
      <c r="D26" s="388">
        <f>ROWS(C$5:C26)</f>
        <v>22</v>
      </c>
      <c r="E26" s="388" t="str">
        <f>IF(_xlfn.IFNA(VLOOKUP(A26,$AG$3:$AH$83,2,FALSE),"")='11.1'!$D$5,TXM!D26,"")</f>
        <v/>
      </c>
      <c r="F26">
        <f>IFERROR(SMALL($E$5:$E$9000,ROWS($E$5:E26)),"")</f>
        <v>968</v>
      </c>
      <c r="I26" s="371" t="s">
        <v>205</v>
      </c>
      <c r="J26" t="s">
        <v>102</v>
      </c>
      <c r="K26" s="372">
        <v>12970</v>
      </c>
      <c r="L26" s="388">
        <f>ROWS(K$5:K26)</f>
        <v>22</v>
      </c>
      <c r="M26" s="388" t="str">
        <f>IF(_xlfn.IFNA(VLOOKUP(I26,$AG$3:$AH$83,2,FALSE),"")='11.1'!$D$5,TXM!L26,"")</f>
        <v/>
      </c>
      <c r="N26">
        <f>IFERROR(SMALL($M$5:$M$9000,ROWS($M$5:M26)),"")</f>
        <v>2120</v>
      </c>
      <c r="P26" t="s">
        <v>205</v>
      </c>
      <c r="Q26" t="s">
        <v>1275</v>
      </c>
      <c r="R26">
        <v>18986</v>
      </c>
      <c r="S26" s="388">
        <f>ROWS(R$5:R26)</f>
        <v>22</v>
      </c>
      <c r="T26" s="388" t="str">
        <f>IF(_xlfn.IFNA(VLOOKUP(P26,$AG$3:$AH$83,2,FALSE),"")='11.1'!$D$5,TXM!S26,"")</f>
        <v/>
      </c>
      <c r="U26">
        <f>IFERROR(SMALL($T$5:$T$9000,ROWS($T$5:T26)),"")</f>
        <v>971</v>
      </c>
      <c r="Y26" s="393" t="s">
        <v>779</v>
      </c>
      <c r="Z26" s="394" t="s">
        <v>1308</v>
      </c>
      <c r="AA26" s="394" t="s">
        <v>1309</v>
      </c>
      <c r="AG26" t="s">
        <v>204</v>
      </c>
      <c r="AH26" s="386" t="s">
        <v>1314</v>
      </c>
      <c r="AI26" t="s">
        <v>272</v>
      </c>
    </row>
    <row r="27" spans="1:35" ht="14.4" customHeight="1" x14ac:dyDescent="0.3">
      <c r="A27" s="371" t="s">
        <v>205</v>
      </c>
      <c r="B27" t="s">
        <v>1318</v>
      </c>
      <c r="C27" s="372">
        <v>42000</v>
      </c>
      <c r="D27" s="388">
        <f>ROWS(C$5:C27)</f>
        <v>23</v>
      </c>
      <c r="E27" s="388" t="str">
        <f>IF(_xlfn.IFNA(VLOOKUP(A27,$AG$3:$AH$83,2,FALSE),"")='11.1'!$D$5,TXM!D27,"")</f>
        <v/>
      </c>
      <c r="F27">
        <f>IFERROR(SMALL($E$5:$E$9000,ROWS($E$5:E27)),"")</f>
        <v>969</v>
      </c>
      <c r="I27" s="371" t="s">
        <v>205</v>
      </c>
      <c r="J27" t="s">
        <v>869</v>
      </c>
      <c r="K27" s="372">
        <v>10243</v>
      </c>
      <c r="L27" s="388">
        <f>ROWS(K$5:K27)</f>
        <v>23</v>
      </c>
      <c r="M27" s="388" t="str">
        <f>IF(_xlfn.IFNA(VLOOKUP(I27,$AG$3:$AH$83,2,FALSE),"")='11.1'!$D$5,TXM!L27,"")</f>
        <v/>
      </c>
      <c r="N27">
        <f>IFERROR(SMALL($M$5:$M$9000,ROWS($M$5:M27)),"")</f>
        <v>2121</v>
      </c>
      <c r="P27" t="s">
        <v>205</v>
      </c>
      <c r="Q27" t="s">
        <v>845</v>
      </c>
      <c r="R27">
        <v>14728</v>
      </c>
      <c r="S27" s="388">
        <f>ROWS(R$5:R27)</f>
        <v>23</v>
      </c>
      <c r="T27" s="388" t="str">
        <f>IF(_xlfn.IFNA(VLOOKUP(P27,$AG$3:$AH$83,2,FALSE),"")='11.1'!$D$5,TXM!S27,"")</f>
        <v/>
      </c>
      <c r="U27">
        <f>IFERROR(SMALL($T$5:$T$9000,ROWS($T$5:T27)),"")</f>
        <v>972</v>
      </c>
      <c r="Y27" s="393" t="s">
        <v>781</v>
      </c>
      <c r="Z27" s="394" t="s">
        <v>1311</v>
      </c>
      <c r="AA27" s="394" t="s">
        <v>1312</v>
      </c>
      <c r="AG27" t="s">
        <v>50</v>
      </c>
      <c r="AH27" s="386" t="s">
        <v>1427</v>
      </c>
      <c r="AI27" t="s">
        <v>291</v>
      </c>
    </row>
    <row r="28" spans="1:35" ht="14.4" customHeight="1" x14ac:dyDescent="0.3">
      <c r="A28" s="371" t="s">
        <v>205</v>
      </c>
      <c r="B28" t="s">
        <v>91</v>
      </c>
      <c r="C28" s="372">
        <v>31285</v>
      </c>
      <c r="D28" s="388">
        <f>ROWS(C$5:C28)</f>
        <v>24</v>
      </c>
      <c r="E28" s="388" t="str">
        <f>IF(_xlfn.IFNA(VLOOKUP(A28,$AG$3:$AH$83,2,FALSE),"")='11.1'!$D$5,TXM!D28,"")</f>
        <v/>
      </c>
      <c r="F28">
        <f>IFERROR(SMALL($E$5:$E$9000,ROWS($E$5:E28)),"")</f>
        <v>970</v>
      </c>
      <c r="I28" s="371" t="s">
        <v>205</v>
      </c>
      <c r="J28" t="s">
        <v>835</v>
      </c>
      <c r="K28" s="372">
        <v>8918</v>
      </c>
      <c r="L28" s="388">
        <f>ROWS(K$5:K28)</f>
        <v>24</v>
      </c>
      <c r="M28" s="388" t="str">
        <f>IF(_xlfn.IFNA(VLOOKUP(I28,$AG$3:$AH$83,2,FALSE),"")='11.1'!$D$5,TXM!L28,"")</f>
        <v/>
      </c>
      <c r="N28">
        <f>IFERROR(SMALL($M$5:$M$9000,ROWS($M$5:M28)),"")</f>
        <v>2122</v>
      </c>
      <c r="P28" t="s">
        <v>205</v>
      </c>
      <c r="Q28" t="s">
        <v>787</v>
      </c>
      <c r="R28">
        <v>13937</v>
      </c>
      <c r="S28" s="388">
        <f>ROWS(R$5:R28)</f>
        <v>24</v>
      </c>
      <c r="T28" s="388" t="str">
        <f>IF(_xlfn.IFNA(VLOOKUP(P28,$AG$3:$AH$83,2,FALSE),"")='11.1'!$D$5,TXM!S28,"")</f>
        <v/>
      </c>
      <c r="U28">
        <f>IFERROR(SMALL($T$5:$T$9000,ROWS($T$5:T28)),"")</f>
        <v>973</v>
      </c>
      <c r="Y28" s="393" t="s">
        <v>783</v>
      </c>
      <c r="Z28" s="394" t="s">
        <v>1313</v>
      </c>
      <c r="AA28" s="394" t="s">
        <v>240</v>
      </c>
      <c r="AG28" t="s">
        <v>134</v>
      </c>
      <c r="AH28" s="386" t="s">
        <v>1243</v>
      </c>
      <c r="AI28" t="s">
        <v>267</v>
      </c>
    </row>
    <row r="29" spans="1:35" ht="14.4" customHeight="1" x14ac:dyDescent="0.3">
      <c r="A29" s="371" t="s">
        <v>205</v>
      </c>
      <c r="B29" t="s">
        <v>100</v>
      </c>
      <c r="C29" s="372">
        <v>20658</v>
      </c>
      <c r="D29" s="388">
        <f>ROWS(C$5:C29)</f>
        <v>25</v>
      </c>
      <c r="E29" s="388" t="str">
        <f>IF(_xlfn.IFNA(VLOOKUP(A29,$AG$3:$AH$83,2,FALSE),"")='11.1'!$D$5,TXM!D29,"")</f>
        <v/>
      </c>
      <c r="F29">
        <f>IFERROR(SMALL($E$5:$E$9000,ROWS($E$5:E29)),"")</f>
        <v>971</v>
      </c>
      <c r="I29" s="371" t="s">
        <v>205</v>
      </c>
      <c r="J29" t="s">
        <v>1240</v>
      </c>
      <c r="K29" s="372">
        <v>8905</v>
      </c>
      <c r="L29" s="388">
        <f>ROWS(K$5:K29)</f>
        <v>25</v>
      </c>
      <c r="M29" s="388" t="str">
        <f>IF(_xlfn.IFNA(VLOOKUP(I29,$AG$3:$AH$83,2,FALSE),"")='11.1'!$D$5,TXM!L29,"")</f>
        <v/>
      </c>
      <c r="N29">
        <f>IFERROR(SMALL($M$5:$M$9000,ROWS($M$5:M29)),"")</f>
        <v>2123</v>
      </c>
      <c r="P29" t="s">
        <v>205</v>
      </c>
      <c r="Q29" t="s">
        <v>859</v>
      </c>
      <c r="R29">
        <v>12822</v>
      </c>
      <c r="S29" s="388">
        <f>ROWS(R$5:R29)</f>
        <v>25</v>
      </c>
      <c r="T29" s="388" t="str">
        <f>IF(_xlfn.IFNA(VLOOKUP(P29,$AG$3:$AH$83,2,FALSE),"")='11.1'!$D$5,TXM!S29,"")</f>
        <v/>
      </c>
      <c r="U29">
        <f>IFERROR(SMALL($T$5:$T$9000,ROWS($T$5:T29)),"")</f>
        <v>974</v>
      </c>
      <c r="Y29" s="393" t="s">
        <v>785</v>
      </c>
      <c r="Z29" s="394" t="s">
        <v>1316</v>
      </c>
      <c r="AA29" s="394" t="s">
        <v>903</v>
      </c>
      <c r="AG29" t="s">
        <v>35</v>
      </c>
      <c r="AH29" s="386" t="s">
        <v>1469</v>
      </c>
      <c r="AI29" t="s">
        <v>265</v>
      </c>
    </row>
    <row r="30" spans="1:35" ht="14.4" customHeight="1" x14ac:dyDescent="0.3">
      <c r="A30" s="371" t="s">
        <v>205</v>
      </c>
      <c r="B30" t="s">
        <v>106</v>
      </c>
      <c r="C30" s="372">
        <v>20655</v>
      </c>
      <c r="D30" s="388">
        <f>ROWS(C$5:C30)</f>
        <v>26</v>
      </c>
      <c r="E30" s="388" t="str">
        <f>IF(_xlfn.IFNA(VLOOKUP(A30,$AG$3:$AH$83,2,FALSE),"")='11.1'!$D$5,TXM!D30,"")</f>
        <v/>
      </c>
      <c r="F30">
        <f>IFERROR(SMALL($E$5:$E$9000,ROWS($E$5:E30)),"")</f>
        <v>972</v>
      </c>
      <c r="I30" s="371" t="s">
        <v>205</v>
      </c>
      <c r="J30" t="s">
        <v>1006</v>
      </c>
      <c r="K30" s="372">
        <v>7139</v>
      </c>
      <c r="L30" s="388">
        <f>ROWS(K$5:K30)</f>
        <v>26</v>
      </c>
      <c r="M30" s="388" t="str">
        <f>IF(_xlfn.IFNA(VLOOKUP(I30,$AG$3:$AH$83,2,FALSE),"")='11.1'!$D$5,TXM!L30,"")</f>
        <v/>
      </c>
      <c r="N30">
        <f>IFERROR(SMALL($M$5:$M$9000,ROWS($M$5:M30)),"")</f>
        <v>2124</v>
      </c>
      <c r="P30" t="s">
        <v>205</v>
      </c>
      <c r="Q30" t="s">
        <v>791</v>
      </c>
      <c r="R30">
        <v>12790</v>
      </c>
      <c r="S30" s="388">
        <f>ROWS(R$5:R30)</f>
        <v>26</v>
      </c>
      <c r="T30" s="388" t="str">
        <f>IF(_xlfn.IFNA(VLOOKUP(P30,$AG$3:$AH$83,2,FALSE),"")='11.1'!$D$5,TXM!S30,"")</f>
        <v/>
      </c>
      <c r="U30">
        <f>IFERROR(SMALL($T$5:$T$9000,ROWS($T$5:T30)),"")</f>
        <v>975</v>
      </c>
      <c r="Y30" s="393" t="s">
        <v>787</v>
      </c>
      <c r="Z30" s="394" t="s">
        <v>1157</v>
      </c>
      <c r="AA30" s="394" t="s">
        <v>902</v>
      </c>
      <c r="AG30" t="s">
        <v>135</v>
      </c>
      <c r="AH30" s="386" t="s">
        <v>1338</v>
      </c>
      <c r="AI30" t="s">
        <v>276</v>
      </c>
    </row>
    <row r="31" spans="1:35" ht="14.4" customHeight="1" x14ac:dyDescent="0.3">
      <c r="A31" s="371" t="s">
        <v>205</v>
      </c>
      <c r="B31" t="s">
        <v>1240</v>
      </c>
      <c r="C31" s="372">
        <v>12256</v>
      </c>
      <c r="D31" s="388">
        <f>ROWS(C$5:C31)</f>
        <v>27</v>
      </c>
      <c r="E31" s="388" t="str">
        <f>IF(_xlfn.IFNA(VLOOKUP(A31,$AG$3:$AH$83,2,FALSE),"")='11.1'!$D$5,TXM!D31,"")</f>
        <v/>
      </c>
      <c r="F31">
        <f>IFERROR(SMALL($E$5:$E$9000,ROWS($E$5:E31)),"")</f>
        <v>973</v>
      </c>
      <c r="I31" s="371" t="s">
        <v>205</v>
      </c>
      <c r="J31" t="s">
        <v>1005</v>
      </c>
      <c r="K31" s="372">
        <v>4017</v>
      </c>
      <c r="L31" s="388">
        <f>ROWS(K$5:K31)</f>
        <v>27</v>
      </c>
      <c r="M31" s="388" t="str">
        <f>IF(_xlfn.IFNA(VLOOKUP(I31,$AG$3:$AH$83,2,FALSE),"")='11.1'!$D$5,TXM!L31,"")</f>
        <v/>
      </c>
      <c r="N31">
        <f>IFERROR(SMALL($M$5:$M$9000,ROWS($M$5:M31)),"")</f>
        <v>2125</v>
      </c>
      <c r="P31" t="s">
        <v>205</v>
      </c>
      <c r="Q31" t="s">
        <v>1500</v>
      </c>
      <c r="R31">
        <v>9213</v>
      </c>
      <c r="S31" s="388">
        <f>ROWS(R$5:R31)</f>
        <v>27</v>
      </c>
      <c r="T31" s="388" t="str">
        <f>IF(_xlfn.IFNA(VLOOKUP(P31,$AG$3:$AH$83,2,FALSE),"")='11.1'!$D$5,TXM!S31,"")</f>
        <v/>
      </c>
      <c r="U31">
        <f>IFERROR(SMALL($T$5:$T$9000,ROWS($T$5:T31)),"")</f>
        <v>976</v>
      </c>
      <c r="Y31" s="393" t="s">
        <v>1252</v>
      </c>
      <c r="Z31" s="394" t="s">
        <v>1320</v>
      </c>
      <c r="AA31" s="394" t="s">
        <v>1321</v>
      </c>
      <c r="AG31" t="s">
        <v>33</v>
      </c>
      <c r="AH31" s="386" t="s">
        <v>1341</v>
      </c>
      <c r="AI31" t="s">
        <v>271</v>
      </c>
    </row>
    <row r="32" spans="1:35" ht="14.4" customHeight="1" x14ac:dyDescent="0.3">
      <c r="A32" s="371" t="s">
        <v>205</v>
      </c>
      <c r="B32" t="s">
        <v>1265</v>
      </c>
      <c r="C32" s="372">
        <v>11624</v>
      </c>
      <c r="D32" s="388">
        <f>ROWS(C$5:C32)</f>
        <v>28</v>
      </c>
      <c r="E32" s="388" t="str">
        <f>IF(_xlfn.IFNA(VLOOKUP(A32,$AG$3:$AH$83,2,FALSE),"")='11.1'!$D$5,TXM!D32,"")</f>
        <v/>
      </c>
      <c r="F32">
        <f>IFERROR(SMALL($E$5:$E$9000,ROWS($E$5:E32)),"")</f>
        <v>974</v>
      </c>
      <c r="I32" s="371" t="s">
        <v>205</v>
      </c>
      <c r="J32" t="s">
        <v>827</v>
      </c>
      <c r="K32" s="372">
        <v>3761</v>
      </c>
      <c r="L32" s="388">
        <f>ROWS(K$5:K32)</f>
        <v>28</v>
      </c>
      <c r="M32" s="388" t="str">
        <f>IF(_xlfn.IFNA(VLOOKUP(I32,$AG$3:$AH$83,2,FALSE),"")='11.1'!$D$5,TXM!L32,"")</f>
        <v/>
      </c>
      <c r="N32">
        <f>IFERROR(SMALL($M$5:$M$9000,ROWS($M$5:M32)),"")</f>
        <v>2126</v>
      </c>
      <c r="P32" t="s">
        <v>205</v>
      </c>
      <c r="Q32" t="s">
        <v>1285</v>
      </c>
      <c r="R32">
        <v>7411</v>
      </c>
      <c r="S32" s="388">
        <f>ROWS(R$5:R32)</f>
        <v>28</v>
      </c>
      <c r="T32" s="388" t="str">
        <f>IF(_xlfn.IFNA(VLOOKUP(P32,$AG$3:$AH$83,2,FALSE),"")='11.1'!$D$5,TXM!S32,"")</f>
        <v/>
      </c>
      <c r="U32">
        <f>IFERROR(SMALL($T$5:$T$9000,ROWS($T$5:T32)),"")</f>
        <v>977</v>
      </c>
      <c r="Y32" s="393" t="s">
        <v>996</v>
      </c>
      <c r="Z32" s="394" t="s">
        <v>1323</v>
      </c>
      <c r="AA32" s="394" t="s">
        <v>1324</v>
      </c>
      <c r="AG32" t="s">
        <v>196</v>
      </c>
      <c r="AH32" s="386" t="s">
        <v>1382</v>
      </c>
      <c r="AI32" t="s">
        <v>269</v>
      </c>
    </row>
    <row r="33" spans="1:35" ht="14.4" customHeight="1" x14ac:dyDescent="0.3">
      <c r="A33" s="371" t="s">
        <v>205</v>
      </c>
      <c r="B33" t="s">
        <v>823</v>
      </c>
      <c r="C33" s="372">
        <v>7590</v>
      </c>
      <c r="D33" s="388">
        <f>ROWS(C$5:C33)</f>
        <v>29</v>
      </c>
      <c r="E33" s="388" t="str">
        <f>IF(_xlfn.IFNA(VLOOKUP(A33,$AG$3:$AH$83,2,FALSE),"")='11.1'!$D$5,TXM!D33,"")</f>
        <v/>
      </c>
      <c r="F33">
        <f>IFERROR(SMALL($E$5:$E$9000,ROWS($E$5:E33)),"")</f>
        <v>975</v>
      </c>
      <c r="I33" s="371" t="s">
        <v>205</v>
      </c>
      <c r="J33" t="s">
        <v>106</v>
      </c>
      <c r="K33" s="372">
        <v>2393</v>
      </c>
      <c r="L33" s="388">
        <f>ROWS(K$5:K33)</f>
        <v>29</v>
      </c>
      <c r="M33" s="388" t="str">
        <f>IF(_xlfn.IFNA(VLOOKUP(I33,$AG$3:$AH$83,2,FALSE),"")='11.1'!$D$5,TXM!L33,"")</f>
        <v/>
      </c>
      <c r="N33">
        <f>IFERROR(SMALL($M$5:$M$9000,ROWS($M$5:M33)),"")</f>
        <v>2127</v>
      </c>
      <c r="P33" t="s">
        <v>205</v>
      </c>
      <c r="Q33" t="s">
        <v>1001</v>
      </c>
      <c r="R33">
        <v>7000</v>
      </c>
      <c r="S33" s="388">
        <f>ROWS(R$5:R33)</f>
        <v>29</v>
      </c>
      <c r="T33" s="388" t="str">
        <f>IF(_xlfn.IFNA(VLOOKUP(P33,$AG$3:$AH$83,2,FALSE),"")='11.1'!$D$5,TXM!S33,"")</f>
        <v/>
      </c>
      <c r="U33">
        <f>IFERROR(SMALL($T$5:$T$9000,ROWS($T$5:T33)),"")</f>
        <v>978</v>
      </c>
      <c r="Y33" s="393" t="s">
        <v>789</v>
      </c>
      <c r="Z33" s="394" t="s">
        <v>1326</v>
      </c>
      <c r="AA33" s="394" t="s">
        <v>1327</v>
      </c>
      <c r="AG33" t="s">
        <v>209</v>
      </c>
      <c r="AH33" s="386" t="s">
        <v>1395</v>
      </c>
      <c r="AI33" t="s">
        <v>321</v>
      </c>
    </row>
    <row r="34" spans="1:35" ht="14.4" customHeight="1" x14ac:dyDescent="0.3">
      <c r="A34" s="371" t="s">
        <v>205</v>
      </c>
      <c r="B34" t="s">
        <v>96</v>
      </c>
      <c r="C34" s="372">
        <v>3254</v>
      </c>
      <c r="D34" s="388">
        <f>ROWS(C$5:C34)</f>
        <v>30</v>
      </c>
      <c r="E34" s="388" t="str">
        <f>IF(_xlfn.IFNA(VLOOKUP(A34,$AG$3:$AH$83,2,FALSE),"")='11.1'!$D$5,TXM!D34,"")</f>
        <v/>
      </c>
      <c r="F34">
        <f>IFERROR(SMALL($E$5:$E$9000,ROWS($E$5:E34)),"")</f>
        <v>976</v>
      </c>
      <c r="I34" s="371" t="s">
        <v>205</v>
      </c>
      <c r="J34" t="s">
        <v>779</v>
      </c>
      <c r="K34" s="372">
        <v>1185</v>
      </c>
      <c r="L34" s="388">
        <f>ROWS(K$5:K34)</f>
        <v>30</v>
      </c>
      <c r="M34" s="388" t="str">
        <f>IF(_xlfn.IFNA(VLOOKUP(I34,$AG$3:$AH$83,2,FALSE),"")='11.1'!$D$5,TXM!L34,"")</f>
        <v/>
      </c>
      <c r="N34">
        <f>IFERROR(SMALL($M$5:$M$9000,ROWS($M$5:M34)),"")</f>
        <v>2128</v>
      </c>
      <c r="P34" t="s">
        <v>205</v>
      </c>
      <c r="Q34" t="s">
        <v>827</v>
      </c>
      <c r="R34">
        <v>5550</v>
      </c>
      <c r="S34" s="388">
        <f>ROWS(R$5:R34)</f>
        <v>30</v>
      </c>
      <c r="T34" s="388" t="str">
        <f>IF(_xlfn.IFNA(VLOOKUP(P34,$AG$3:$AH$83,2,FALSE),"")='11.1'!$D$5,TXM!S34,"")</f>
        <v/>
      </c>
      <c r="U34">
        <f>IFERROR(SMALL($T$5:$T$9000,ROWS($T$5:T34)),"")</f>
        <v>979</v>
      </c>
      <c r="Y34" s="393" t="s">
        <v>791</v>
      </c>
      <c r="Z34" s="394" t="s">
        <v>1329</v>
      </c>
      <c r="AA34" s="394" t="s">
        <v>1330</v>
      </c>
      <c r="AG34" t="s">
        <v>40</v>
      </c>
      <c r="AH34" s="386" t="s">
        <v>1430</v>
      </c>
      <c r="AI34" t="s">
        <v>278</v>
      </c>
    </row>
    <row r="35" spans="1:35" ht="14.4" customHeight="1" x14ac:dyDescent="0.3">
      <c r="A35" s="371" t="s">
        <v>200</v>
      </c>
      <c r="B35" t="s">
        <v>91</v>
      </c>
      <c r="C35" s="372">
        <v>58651436</v>
      </c>
      <c r="D35" s="388">
        <f>ROWS(C$5:C35)</f>
        <v>31</v>
      </c>
      <c r="E35" s="388" t="str">
        <f>IF(_xlfn.IFNA(VLOOKUP(A35,$AG$3:$AH$83,2,FALSE),"")='11.1'!$D$5,TXM!D35,"")</f>
        <v/>
      </c>
      <c r="F35">
        <f>IFERROR(SMALL($E$5:$E$9000,ROWS($E$5:E35)),"")</f>
        <v>977</v>
      </c>
      <c r="I35" s="371" t="s">
        <v>205</v>
      </c>
      <c r="J35" t="s">
        <v>173</v>
      </c>
      <c r="K35" s="372">
        <v>1099</v>
      </c>
      <c r="L35" s="388">
        <f>ROWS(K$5:K35)</f>
        <v>31</v>
      </c>
      <c r="M35" s="388" t="str">
        <f>IF(_xlfn.IFNA(VLOOKUP(I35,$AG$3:$AH$83,2,FALSE),"")='11.1'!$D$5,TXM!L35,"")</f>
        <v/>
      </c>
      <c r="N35">
        <f>IFERROR(SMALL($M$5:$M$9000,ROWS($M$5:M35)),"")</f>
        <v>2129</v>
      </c>
      <c r="P35" t="s">
        <v>205</v>
      </c>
      <c r="Q35" t="s">
        <v>108</v>
      </c>
      <c r="R35">
        <v>5224</v>
      </c>
      <c r="S35" s="388">
        <f>ROWS(R$5:R35)</f>
        <v>31</v>
      </c>
      <c r="T35" s="388" t="str">
        <f>IF(_xlfn.IFNA(VLOOKUP(P35,$AG$3:$AH$83,2,FALSE),"")='11.1'!$D$5,TXM!S35,"")</f>
        <v/>
      </c>
      <c r="U35">
        <f>IFERROR(SMALL($T$5:$T$9000,ROWS($T$5:T35)),"")</f>
        <v>980</v>
      </c>
      <c r="Y35" s="393" t="s">
        <v>793</v>
      </c>
      <c r="Z35" s="394" t="s">
        <v>1333</v>
      </c>
      <c r="AA35" s="394" t="s">
        <v>1334</v>
      </c>
      <c r="AG35" t="s">
        <v>212</v>
      </c>
      <c r="AH35" s="386" t="s">
        <v>2327</v>
      </c>
      <c r="AI35" t="s">
        <v>274</v>
      </c>
    </row>
    <row r="36" spans="1:35" ht="14.4" customHeight="1" x14ac:dyDescent="0.3">
      <c r="A36" s="371" t="s">
        <v>200</v>
      </c>
      <c r="B36" t="s">
        <v>1000</v>
      </c>
      <c r="C36" s="372">
        <v>6088925</v>
      </c>
      <c r="D36" s="388">
        <f>ROWS(C$5:C36)</f>
        <v>32</v>
      </c>
      <c r="E36" s="388" t="str">
        <f>IF(_xlfn.IFNA(VLOOKUP(A36,$AG$3:$AH$83,2,FALSE),"")='11.1'!$D$5,TXM!D36,"")</f>
        <v/>
      </c>
      <c r="F36">
        <f>IFERROR(SMALL($E$5:$E$9000,ROWS($E$5:E36)),"")</f>
        <v>978</v>
      </c>
      <c r="I36" s="371" t="s">
        <v>205</v>
      </c>
      <c r="J36" t="s">
        <v>791</v>
      </c>
      <c r="K36" s="372">
        <v>899</v>
      </c>
      <c r="L36" s="388">
        <f>ROWS(K$5:K36)</f>
        <v>32</v>
      </c>
      <c r="M36" s="388" t="str">
        <f>IF(_xlfn.IFNA(VLOOKUP(I36,$AG$3:$AH$83,2,FALSE),"")='11.1'!$D$5,TXM!L36,"")</f>
        <v/>
      </c>
      <c r="N36">
        <f>IFERROR(SMALL($M$5:$M$9000,ROWS($M$5:M36)),"")</f>
        <v>2130</v>
      </c>
      <c r="P36" t="s">
        <v>205</v>
      </c>
      <c r="Q36" t="s">
        <v>1332</v>
      </c>
      <c r="R36">
        <v>3589</v>
      </c>
      <c r="S36" s="388">
        <f>ROWS(R$5:R36)</f>
        <v>32</v>
      </c>
      <c r="T36" s="388" t="str">
        <f>IF(_xlfn.IFNA(VLOOKUP(P36,$AG$3:$AH$83,2,FALSE),"")='11.1'!$D$5,TXM!S36,"")</f>
        <v/>
      </c>
      <c r="U36">
        <f>IFERROR(SMALL($T$5:$T$9000,ROWS($T$5:T36)),"")</f>
        <v>981</v>
      </c>
      <c r="Y36" s="393" t="s">
        <v>795</v>
      </c>
      <c r="Z36" s="394" t="s">
        <v>1336</v>
      </c>
      <c r="AA36" s="394" t="s">
        <v>1337</v>
      </c>
      <c r="AG36" t="s">
        <v>213</v>
      </c>
      <c r="AH36" s="386" t="s">
        <v>2328</v>
      </c>
      <c r="AI36" t="s">
        <v>280</v>
      </c>
    </row>
    <row r="37" spans="1:35" ht="14.4" customHeight="1" x14ac:dyDescent="0.3">
      <c r="A37" s="371" t="s">
        <v>200</v>
      </c>
      <c r="B37" t="s">
        <v>789</v>
      </c>
      <c r="C37" s="372">
        <v>5237625</v>
      </c>
      <c r="D37" s="388">
        <f>ROWS(C$5:C37)</f>
        <v>33</v>
      </c>
      <c r="E37" s="388" t="str">
        <f>IF(_xlfn.IFNA(VLOOKUP(A37,$AG$3:$AH$83,2,FALSE),"")='11.1'!$D$5,TXM!D37,"")</f>
        <v/>
      </c>
      <c r="F37">
        <f>IFERROR(SMALL($E$5:$E$9000,ROWS($E$5:E37)),"")</f>
        <v>979</v>
      </c>
      <c r="I37" s="371" t="s">
        <v>205</v>
      </c>
      <c r="J37" t="s">
        <v>91</v>
      </c>
      <c r="K37" s="372">
        <v>760</v>
      </c>
      <c r="L37" s="388">
        <f>ROWS(K$5:K37)</f>
        <v>33</v>
      </c>
      <c r="M37" s="388" t="str">
        <f>IF(_xlfn.IFNA(VLOOKUP(I37,$AG$3:$AH$83,2,FALSE),"")='11.1'!$D$5,TXM!L37,"")</f>
        <v/>
      </c>
      <c r="N37">
        <f>IFERROR(SMALL($M$5:$M$9000,ROWS($M$5:M37)),"")</f>
        <v>2131</v>
      </c>
      <c r="P37" t="s">
        <v>205</v>
      </c>
      <c r="Q37" t="s">
        <v>95</v>
      </c>
      <c r="R37">
        <v>2530</v>
      </c>
      <c r="S37" s="388">
        <f>ROWS(R$5:R37)</f>
        <v>33</v>
      </c>
      <c r="T37" s="388" t="str">
        <f>IF(_xlfn.IFNA(VLOOKUP(P37,$AG$3:$AH$83,2,FALSE),"")='11.1'!$D$5,TXM!S37,"")</f>
        <v/>
      </c>
      <c r="U37">
        <f>IFERROR(SMALL($T$5:$T$9000,ROWS($T$5:T37)),"")</f>
        <v>982</v>
      </c>
      <c r="Y37" s="393" t="s">
        <v>997</v>
      </c>
      <c r="Z37" s="394" t="s">
        <v>1339</v>
      </c>
      <c r="AA37" s="394" t="s">
        <v>1340</v>
      </c>
      <c r="AG37" t="s">
        <v>145</v>
      </c>
      <c r="AH37" s="386" t="s">
        <v>1238</v>
      </c>
      <c r="AI37" t="s">
        <v>334</v>
      </c>
    </row>
    <row r="38" spans="1:35" ht="14.4" customHeight="1" x14ac:dyDescent="0.3">
      <c r="A38" s="371" t="s">
        <v>200</v>
      </c>
      <c r="B38" t="s">
        <v>999</v>
      </c>
      <c r="C38" s="372">
        <v>4577924</v>
      </c>
      <c r="D38" s="388">
        <f>ROWS(C$5:C38)</f>
        <v>34</v>
      </c>
      <c r="E38" s="388" t="str">
        <f>IF(_xlfn.IFNA(VLOOKUP(A38,$AG$3:$AH$83,2,FALSE),"")='11.1'!$D$5,TXM!D38,"")</f>
        <v/>
      </c>
      <c r="F38">
        <f>IFERROR(SMALL($E$5:$E$9000,ROWS($E$5:E38)),"")</f>
        <v>980</v>
      </c>
      <c r="I38" s="371" t="s">
        <v>205</v>
      </c>
      <c r="J38" t="s">
        <v>825</v>
      </c>
      <c r="K38" s="372">
        <v>506</v>
      </c>
      <c r="L38" s="388">
        <f>ROWS(K$5:K38)</f>
        <v>34</v>
      </c>
      <c r="M38" s="388" t="str">
        <f>IF(_xlfn.IFNA(VLOOKUP(I38,$AG$3:$AH$83,2,FALSE),"")='11.1'!$D$5,TXM!L38,"")</f>
        <v/>
      </c>
      <c r="N38">
        <f>IFERROR(SMALL($M$5:$M$9000,ROWS($M$5:M38)),"")</f>
        <v>2132</v>
      </c>
      <c r="P38" t="s">
        <v>205</v>
      </c>
      <c r="Q38" t="s">
        <v>98</v>
      </c>
      <c r="R38">
        <v>146</v>
      </c>
      <c r="S38" s="388">
        <f>ROWS(R$5:R38)</f>
        <v>34</v>
      </c>
      <c r="T38" s="388" t="str">
        <f>IF(_xlfn.IFNA(VLOOKUP(P38,$AG$3:$AH$83,2,FALSE),"")='11.1'!$D$5,TXM!S38,"")</f>
        <v/>
      </c>
      <c r="U38">
        <f>IFERROR(SMALL($T$5:$T$9000,ROWS($T$5:T38)),"")</f>
        <v>983</v>
      </c>
      <c r="Y38" s="393" t="s">
        <v>998</v>
      </c>
      <c r="Z38" s="394" t="s">
        <v>1342</v>
      </c>
      <c r="AA38" s="394" t="s">
        <v>1343</v>
      </c>
      <c r="AG38" t="s">
        <v>160</v>
      </c>
      <c r="AH38" s="386" t="s">
        <v>1462</v>
      </c>
      <c r="AI38" t="s">
        <v>273</v>
      </c>
    </row>
    <row r="39" spans="1:35" ht="14.4" customHeight="1" x14ac:dyDescent="0.3">
      <c r="A39" s="371" t="s">
        <v>200</v>
      </c>
      <c r="B39" t="s">
        <v>172</v>
      </c>
      <c r="C39" s="372">
        <v>3600000</v>
      </c>
      <c r="D39" s="388">
        <f>ROWS(C$5:C39)</f>
        <v>35</v>
      </c>
      <c r="E39" s="388" t="str">
        <f>IF(_xlfn.IFNA(VLOOKUP(A39,$AG$3:$AH$83,2,FALSE),"")='11.1'!$D$5,TXM!D39,"")</f>
        <v/>
      </c>
      <c r="F39">
        <f>IFERROR(SMALL($E$5:$E$9000,ROWS($E$5:E39)),"")</f>
        <v>981</v>
      </c>
      <c r="I39" s="371" t="s">
        <v>205</v>
      </c>
      <c r="J39" t="s">
        <v>817</v>
      </c>
      <c r="K39" s="372">
        <v>75</v>
      </c>
      <c r="L39" s="388">
        <f>ROWS(K$5:K39)</f>
        <v>35</v>
      </c>
      <c r="M39" s="388" t="str">
        <f>IF(_xlfn.IFNA(VLOOKUP(I39,$AG$3:$AH$83,2,FALSE),"")='11.1'!$D$5,TXM!L39,"")</f>
        <v/>
      </c>
      <c r="N39">
        <f>IFERROR(SMALL($M$5:$M$9000,ROWS($M$5:M39)),"")</f>
        <v>2133</v>
      </c>
      <c r="P39" t="s">
        <v>200</v>
      </c>
      <c r="Q39" t="s">
        <v>1265</v>
      </c>
      <c r="R39">
        <v>7885250</v>
      </c>
      <c r="S39" s="388">
        <f>ROWS(R$5:R39)</f>
        <v>35</v>
      </c>
      <c r="T39" s="388" t="str">
        <f>IF(_xlfn.IFNA(VLOOKUP(P39,$AG$3:$AH$83,2,FALSE),"")='11.1'!$D$5,TXM!S39,"")</f>
        <v/>
      </c>
      <c r="U39">
        <f>IFERROR(SMALL($T$5:$T$9000,ROWS($T$5:T39)),"")</f>
        <v>984</v>
      </c>
      <c r="Y39" s="393" t="s">
        <v>999</v>
      </c>
      <c r="Z39" s="394" t="s">
        <v>1345</v>
      </c>
      <c r="AA39" s="394" t="s">
        <v>1346</v>
      </c>
      <c r="AG39" t="s">
        <v>199</v>
      </c>
      <c r="AH39" s="386" t="s">
        <v>1319</v>
      </c>
      <c r="AI39" t="s">
        <v>300</v>
      </c>
    </row>
    <row r="40" spans="1:35" ht="14.4" customHeight="1" x14ac:dyDescent="0.3">
      <c r="A40" s="371" t="s">
        <v>200</v>
      </c>
      <c r="B40" t="s">
        <v>95</v>
      </c>
      <c r="C40" s="372">
        <v>1436523</v>
      </c>
      <c r="D40" s="388">
        <f>ROWS(C$5:C40)</f>
        <v>36</v>
      </c>
      <c r="E40" s="388" t="str">
        <f>IF(_xlfn.IFNA(VLOOKUP(A40,$AG$3:$AH$83,2,FALSE),"")='11.1'!$D$5,TXM!D40,"")</f>
        <v/>
      </c>
      <c r="F40">
        <f>IFERROR(SMALL($E$5:$E$9000,ROWS($E$5:E40)),"")</f>
        <v>982</v>
      </c>
      <c r="I40" s="371" t="s">
        <v>205</v>
      </c>
      <c r="J40" t="s">
        <v>839</v>
      </c>
      <c r="K40" s="372">
        <v>52</v>
      </c>
      <c r="L40" s="388">
        <f>ROWS(K$5:K40)</f>
        <v>36</v>
      </c>
      <c r="M40" s="388" t="str">
        <f>IF(_xlfn.IFNA(VLOOKUP(I40,$AG$3:$AH$83,2,FALSE),"")='11.1'!$D$5,TXM!L40,"")</f>
        <v/>
      </c>
      <c r="N40">
        <f>IFERROR(SMALL($M$5:$M$9000,ROWS($M$5:M40)),"")</f>
        <v>2134</v>
      </c>
      <c r="P40" t="s">
        <v>200</v>
      </c>
      <c r="Q40" t="s">
        <v>91</v>
      </c>
      <c r="R40">
        <v>2293890</v>
      </c>
      <c r="S40" s="388">
        <f>ROWS(R$5:R40)</f>
        <v>36</v>
      </c>
      <c r="T40" s="388" t="str">
        <f>IF(_xlfn.IFNA(VLOOKUP(P40,$AG$3:$AH$83,2,FALSE),"")='11.1'!$D$5,TXM!S40,"")</f>
        <v/>
      </c>
      <c r="U40">
        <f>IFERROR(SMALL($T$5:$T$9000,ROWS($T$5:T40)),"")</f>
        <v>985</v>
      </c>
      <c r="Y40" s="393" t="s">
        <v>1000</v>
      </c>
      <c r="Z40" s="394" t="s">
        <v>1155</v>
      </c>
      <c r="AA40" s="394" t="s">
        <v>1156</v>
      </c>
      <c r="AG40" t="s">
        <v>202</v>
      </c>
      <c r="AH40" s="386" t="s">
        <v>1325</v>
      </c>
      <c r="AI40" t="s">
        <v>299</v>
      </c>
    </row>
    <row r="41" spans="1:35" ht="14.4" customHeight="1" x14ac:dyDescent="0.3">
      <c r="A41" s="371" t="s">
        <v>200</v>
      </c>
      <c r="B41" t="s">
        <v>996</v>
      </c>
      <c r="C41" s="372">
        <v>142320</v>
      </c>
      <c r="D41" s="388">
        <f>ROWS(C$5:C41)</f>
        <v>37</v>
      </c>
      <c r="E41" s="388" t="str">
        <f>IF(_xlfn.IFNA(VLOOKUP(A41,$AG$3:$AH$83,2,FALSE),"")='11.1'!$D$5,TXM!D41,"")</f>
        <v/>
      </c>
      <c r="F41">
        <f>IFERROR(SMALL($E$5:$E$9000,ROWS($E$5:E41)),"")</f>
        <v>983</v>
      </c>
      <c r="I41" s="371" t="s">
        <v>205</v>
      </c>
      <c r="J41" t="s">
        <v>805</v>
      </c>
      <c r="K41" s="372">
        <v>39</v>
      </c>
      <c r="L41" s="388">
        <f>ROWS(K$5:K41)</f>
        <v>37</v>
      </c>
      <c r="M41" s="388" t="str">
        <f>IF(_xlfn.IFNA(VLOOKUP(I41,$AG$3:$AH$83,2,FALSE),"")='11.1'!$D$5,TXM!L41,"")</f>
        <v/>
      </c>
      <c r="N41">
        <f>IFERROR(SMALL($M$5:$M$9000,ROWS($M$5:M41)),"")</f>
        <v>2135</v>
      </c>
      <c r="P41" t="s">
        <v>200</v>
      </c>
      <c r="Q41" t="s">
        <v>863</v>
      </c>
      <c r="R41">
        <v>1316597</v>
      </c>
      <c r="S41" s="388">
        <f>ROWS(R$5:R41)</f>
        <v>37</v>
      </c>
      <c r="T41" s="388" t="str">
        <f>IF(_xlfn.IFNA(VLOOKUP(P41,$AG$3:$AH$83,2,FALSE),"")='11.1'!$D$5,TXM!S41,"")</f>
        <v/>
      </c>
      <c r="U41">
        <f>IFERROR(SMALL($T$5:$T$9000,ROWS($T$5:T41)),"")</f>
        <v>986</v>
      </c>
      <c r="Y41" s="393" t="s">
        <v>1318</v>
      </c>
      <c r="Z41" s="394" t="s">
        <v>1349</v>
      </c>
      <c r="AA41" s="394" t="s">
        <v>1350</v>
      </c>
      <c r="AG41" t="s">
        <v>147</v>
      </c>
      <c r="AH41" s="386" t="s">
        <v>1281</v>
      </c>
      <c r="AI41" t="s">
        <v>287</v>
      </c>
    </row>
    <row r="42" spans="1:35" ht="14.4" customHeight="1" x14ac:dyDescent="0.3">
      <c r="A42" s="371" t="s">
        <v>200</v>
      </c>
      <c r="B42" t="s">
        <v>859</v>
      </c>
      <c r="C42" s="372">
        <v>112500</v>
      </c>
      <c r="D42" s="388">
        <f>ROWS(C$5:C42)</f>
        <v>38</v>
      </c>
      <c r="E42" s="388" t="str">
        <f>IF(_xlfn.IFNA(VLOOKUP(A42,$AG$3:$AH$83,2,FALSE),"")='11.1'!$D$5,TXM!D42,"")</f>
        <v/>
      </c>
      <c r="F42">
        <f>IFERROR(SMALL($E$5:$E$9000,ROWS($E$5:E42)),"")</f>
        <v>984</v>
      </c>
      <c r="I42" s="371" t="s">
        <v>205</v>
      </c>
      <c r="J42" t="s">
        <v>1265</v>
      </c>
      <c r="K42" s="372">
        <v>10</v>
      </c>
      <c r="L42" s="388">
        <f>ROWS(K$5:K42)</f>
        <v>38</v>
      </c>
      <c r="M42" s="388" t="str">
        <f>IF(_xlfn.IFNA(VLOOKUP(I42,$AG$3:$AH$83,2,FALSE),"")='11.1'!$D$5,TXM!L42,"")</f>
        <v/>
      </c>
      <c r="N42">
        <f>IFERROR(SMALL($M$5:$M$9000,ROWS($M$5:M42)),"")</f>
        <v>2136</v>
      </c>
      <c r="P42" t="s">
        <v>200</v>
      </c>
      <c r="Q42" t="s">
        <v>859</v>
      </c>
      <c r="R42">
        <v>415894</v>
      </c>
      <c r="S42" s="388">
        <f>ROWS(R$5:R42)</f>
        <v>38</v>
      </c>
      <c r="T42" s="388" t="str">
        <f>IF(_xlfn.IFNA(VLOOKUP(P42,$AG$3:$AH$83,2,FALSE),"")='11.1'!$D$5,TXM!S42,"")</f>
        <v/>
      </c>
      <c r="U42">
        <f>IFERROR(SMALL($T$5:$T$9000,ROWS($T$5:T42)),"")</f>
        <v>987</v>
      </c>
      <c r="Y42" s="393" t="s">
        <v>797</v>
      </c>
      <c r="Z42" s="394" t="s">
        <v>1352</v>
      </c>
      <c r="AA42" s="394" t="s">
        <v>1353</v>
      </c>
      <c r="AG42" t="s">
        <v>136</v>
      </c>
      <c r="AH42" s="386" t="s">
        <v>1347</v>
      </c>
      <c r="AI42" t="s">
        <v>288</v>
      </c>
    </row>
    <row r="43" spans="1:35" ht="14.4" customHeight="1" x14ac:dyDescent="0.3">
      <c r="A43" s="371" t="s">
        <v>200</v>
      </c>
      <c r="B43" t="s">
        <v>783</v>
      </c>
      <c r="C43" s="372">
        <v>105656</v>
      </c>
      <c r="D43" s="388">
        <f>ROWS(C$5:C43)</f>
        <v>39</v>
      </c>
      <c r="E43" s="388" t="str">
        <f>IF(_xlfn.IFNA(VLOOKUP(A43,$AG$3:$AH$83,2,FALSE),"")='11.1'!$D$5,TXM!D43,"")</f>
        <v/>
      </c>
      <c r="F43">
        <f>IFERROR(SMALL($E$5:$E$9000,ROWS($E$5:E43)),"")</f>
        <v>985</v>
      </c>
      <c r="I43" s="371" t="s">
        <v>205</v>
      </c>
      <c r="J43" t="s">
        <v>108</v>
      </c>
      <c r="K43" s="372">
        <v>9</v>
      </c>
      <c r="L43" s="388">
        <f>ROWS(K$5:K43)</f>
        <v>39</v>
      </c>
      <c r="M43" s="388" t="str">
        <f>IF(_xlfn.IFNA(VLOOKUP(I43,$AG$3:$AH$83,2,FALSE),"")='11.1'!$D$5,TXM!L43,"")</f>
        <v/>
      </c>
      <c r="N43">
        <f>IFERROR(SMALL($M$5:$M$9000,ROWS($M$5:M43)),"")</f>
        <v>2137</v>
      </c>
      <c r="P43" t="s">
        <v>200</v>
      </c>
      <c r="Q43" t="s">
        <v>1318</v>
      </c>
      <c r="R43">
        <v>247906</v>
      </c>
      <c r="S43" s="388">
        <f>ROWS(R$5:R43)</f>
        <v>39</v>
      </c>
      <c r="T43" s="388" t="str">
        <f>IF(_xlfn.IFNA(VLOOKUP(P43,$AG$3:$AH$83,2,FALSE),"")='11.1'!$D$5,TXM!S43,"")</f>
        <v/>
      </c>
      <c r="U43">
        <f>IFERROR(SMALL($T$5:$T$9000,ROWS($T$5:T43)),"")</f>
        <v>988</v>
      </c>
      <c r="Y43" s="393" t="s">
        <v>799</v>
      </c>
      <c r="Z43" s="394" t="s">
        <v>1355</v>
      </c>
      <c r="AA43" s="394" t="s">
        <v>1356</v>
      </c>
      <c r="AG43" t="s">
        <v>48</v>
      </c>
      <c r="AH43" s="386" t="s">
        <v>2329</v>
      </c>
      <c r="AI43" t="s">
        <v>281</v>
      </c>
    </row>
    <row r="44" spans="1:35" ht="14.4" customHeight="1" x14ac:dyDescent="0.3">
      <c r="A44" s="371" t="s">
        <v>200</v>
      </c>
      <c r="B44" t="s">
        <v>843</v>
      </c>
      <c r="C44" s="372">
        <v>61875</v>
      </c>
      <c r="D44" s="388">
        <f>ROWS(C$5:C44)</f>
        <v>40</v>
      </c>
      <c r="E44" s="388" t="str">
        <f>IF(_xlfn.IFNA(VLOOKUP(A44,$AG$3:$AH$83,2,FALSE),"")='11.1'!$D$5,TXM!D44,"")</f>
        <v/>
      </c>
      <c r="F44">
        <f>IFERROR(SMALL($E$5:$E$9000,ROWS($E$5:E44)),"")</f>
        <v>986</v>
      </c>
      <c r="I44" s="371" t="s">
        <v>205</v>
      </c>
      <c r="J44" t="s">
        <v>1500</v>
      </c>
      <c r="K44" s="372">
        <v>4</v>
      </c>
      <c r="L44" s="388">
        <f>ROWS(K$5:K44)</f>
        <v>40</v>
      </c>
      <c r="M44" s="388" t="str">
        <f>IF(_xlfn.IFNA(VLOOKUP(I44,$AG$3:$AH$83,2,FALSE),"")='11.1'!$D$5,TXM!L44,"")</f>
        <v/>
      </c>
      <c r="N44">
        <f>IFERROR(SMALL($M$5:$M$9000,ROWS($M$5:M44)),"")</f>
        <v>2138</v>
      </c>
      <c r="P44" t="s">
        <v>200</v>
      </c>
      <c r="Q44" t="s">
        <v>843</v>
      </c>
      <c r="R44">
        <v>66875</v>
      </c>
      <c r="S44" s="388">
        <f>ROWS(R$5:R44)</f>
        <v>40</v>
      </c>
      <c r="T44" s="388" t="str">
        <f>IF(_xlfn.IFNA(VLOOKUP(P44,$AG$3:$AH$83,2,FALSE),"")='11.1'!$D$5,TXM!S44,"")</f>
        <v/>
      </c>
      <c r="U44">
        <f>IFERROR(SMALL($T$5:$T$9000,ROWS($T$5:T44)),"")</f>
        <v>989</v>
      </c>
      <c r="Y44" s="393" t="s">
        <v>801</v>
      </c>
      <c r="Z44" s="394" t="s">
        <v>1358</v>
      </c>
      <c r="AA44" s="394" t="s">
        <v>1359</v>
      </c>
      <c r="AG44" t="s">
        <v>49</v>
      </c>
      <c r="AH44" s="386" t="s">
        <v>1310</v>
      </c>
      <c r="AI44" t="s">
        <v>284</v>
      </c>
    </row>
    <row r="45" spans="1:35" ht="14.4" customHeight="1" x14ac:dyDescent="0.3">
      <c r="A45" s="371" t="s">
        <v>200</v>
      </c>
      <c r="B45" t="s">
        <v>773</v>
      </c>
      <c r="C45" s="372">
        <v>51019</v>
      </c>
      <c r="D45" s="388">
        <f>ROWS(C$5:C45)</f>
        <v>41</v>
      </c>
      <c r="E45" s="388" t="str">
        <f>IF(_xlfn.IFNA(VLOOKUP(A45,$AG$3:$AH$83,2,FALSE),"")='11.1'!$D$5,TXM!D45,"")</f>
        <v/>
      </c>
      <c r="F45">
        <f>IFERROR(SMALL($E$5:$E$9000,ROWS($E$5:E45)),"")</f>
        <v>987</v>
      </c>
      <c r="I45" s="371" t="s">
        <v>200</v>
      </c>
      <c r="J45" t="s">
        <v>105</v>
      </c>
      <c r="K45" s="372">
        <v>13579920</v>
      </c>
      <c r="L45" s="388">
        <f>ROWS(K$5:K45)</f>
        <v>41</v>
      </c>
      <c r="M45" s="388" t="str">
        <f>IF(_xlfn.IFNA(VLOOKUP(I45,$AG$3:$AH$83,2,FALSE),"")='11.1'!$D$5,TXM!L45,"")</f>
        <v/>
      </c>
      <c r="N45">
        <f>IFERROR(SMALL($M$5:$M$9000,ROWS($M$5:M45)),"")</f>
        <v>2139</v>
      </c>
      <c r="P45" t="s">
        <v>200</v>
      </c>
      <c r="Q45" t="s">
        <v>1240</v>
      </c>
      <c r="R45">
        <v>28440</v>
      </c>
      <c r="S45" s="388">
        <f>ROWS(R$5:R45)</f>
        <v>41</v>
      </c>
      <c r="T45" s="388" t="str">
        <f>IF(_xlfn.IFNA(VLOOKUP(P45,$AG$3:$AH$83,2,FALSE),"")='11.1'!$D$5,TXM!S45,"")</f>
        <v/>
      </c>
      <c r="U45">
        <f>IFERROR(SMALL($T$5:$T$9000,ROWS($T$5:T45)),"")</f>
        <v>990</v>
      </c>
      <c r="Y45" s="393" t="s">
        <v>1001</v>
      </c>
      <c r="Z45" s="394" t="s">
        <v>1362</v>
      </c>
      <c r="AA45" s="394" t="s">
        <v>1363</v>
      </c>
      <c r="AG45" t="s">
        <v>46</v>
      </c>
      <c r="AH45" s="386" t="s">
        <v>1288</v>
      </c>
      <c r="AI45" t="s">
        <v>290</v>
      </c>
    </row>
    <row r="46" spans="1:35" ht="14.4" customHeight="1" x14ac:dyDescent="0.3">
      <c r="A46" s="371" t="s">
        <v>200</v>
      </c>
      <c r="B46" t="s">
        <v>98</v>
      </c>
      <c r="C46" s="372">
        <v>29290</v>
      </c>
      <c r="D46" s="388">
        <f>ROWS(C$5:C46)</f>
        <v>42</v>
      </c>
      <c r="E46" s="388" t="str">
        <f>IF(_xlfn.IFNA(VLOOKUP(A46,$AG$3:$AH$83,2,FALSE),"")='11.1'!$D$5,TXM!D46,"")</f>
        <v/>
      </c>
      <c r="F46">
        <f>IFERROR(SMALL($E$5:$E$9000,ROWS($E$5:E46)),"")</f>
        <v>988</v>
      </c>
      <c r="I46" s="371" t="s">
        <v>200</v>
      </c>
      <c r="J46" t="s">
        <v>95</v>
      </c>
      <c r="K46" s="372">
        <v>11413787</v>
      </c>
      <c r="L46" s="388">
        <f>ROWS(K$5:K46)</f>
        <v>42</v>
      </c>
      <c r="M46" s="388" t="str">
        <f>IF(_xlfn.IFNA(VLOOKUP(I46,$AG$3:$AH$83,2,FALSE),"")='11.1'!$D$5,TXM!L46,"")</f>
        <v/>
      </c>
      <c r="N46">
        <f>IFERROR(SMALL($M$5:$M$9000,ROWS($M$5:M46)),"")</f>
        <v>2140</v>
      </c>
      <c r="P46" t="s">
        <v>200</v>
      </c>
      <c r="Q46" t="s">
        <v>171</v>
      </c>
      <c r="R46">
        <v>5055</v>
      </c>
      <c r="S46" s="388">
        <f>ROWS(R$5:R46)</f>
        <v>42</v>
      </c>
      <c r="T46" s="388" t="str">
        <f>IF(_xlfn.IFNA(VLOOKUP(P46,$AG$3:$AH$83,2,FALSE),"")='11.1'!$D$5,TXM!S46,"")</f>
        <v/>
      </c>
      <c r="U46">
        <f>IFERROR(SMALL($T$5:$T$9000,ROWS($T$5:T46)),"")</f>
        <v>991</v>
      </c>
      <c r="Y46" s="393" t="s">
        <v>1002</v>
      </c>
      <c r="Z46" s="394" t="s">
        <v>1366</v>
      </c>
      <c r="AA46" s="394" t="s">
        <v>1367</v>
      </c>
      <c r="AG46" t="s">
        <v>45</v>
      </c>
      <c r="AH46" s="386" t="s">
        <v>1278</v>
      </c>
      <c r="AI46" t="s">
        <v>275</v>
      </c>
    </row>
    <row r="47" spans="1:35" ht="14.4" customHeight="1" x14ac:dyDescent="0.3">
      <c r="A47" s="371" t="s">
        <v>200</v>
      </c>
      <c r="B47" t="s">
        <v>1275</v>
      </c>
      <c r="C47" s="372">
        <v>15956</v>
      </c>
      <c r="D47" s="388">
        <f>ROWS(C$5:C47)</f>
        <v>43</v>
      </c>
      <c r="E47" s="388" t="str">
        <f>IF(_xlfn.IFNA(VLOOKUP(A47,$AG$3:$AH$83,2,FALSE),"")='11.1'!$D$5,TXM!D47,"")</f>
        <v/>
      </c>
      <c r="F47">
        <f>IFERROR(SMALL($E$5:$E$9000,ROWS($E$5:E47)),"")</f>
        <v>989</v>
      </c>
      <c r="I47" s="371" t="s">
        <v>200</v>
      </c>
      <c r="J47" t="s">
        <v>96</v>
      </c>
      <c r="K47" s="372">
        <v>2330177</v>
      </c>
      <c r="L47" s="388">
        <f>ROWS(K$5:K47)</f>
        <v>43</v>
      </c>
      <c r="M47" s="388" t="str">
        <f>IF(_xlfn.IFNA(VLOOKUP(I47,$AG$3:$AH$83,2,FALSE),"")='11.1'!$D$5,TXM!L47,"")</f>
        <v/>
      </c>
      <c r="N47">
        <f>IFERROR(SMALL($M$5:$M$9000,ROWS($M$5:M47)),"")</f>
        <v>2141</v>
      </c>
      <c r="P47" t="s">
        <v>200</v>
      </c>
      <c r="Q47" t="s">
        <v>861</v>
      </c>
      <c r="R47">
        <v>4500</v>
      </c>
      <c r="S47" s="388">
        <f>ROWS(R$5:R47)</f>
        <v>43</v>
      </c>
      <c r="T47" s="388" t="str">
        <f>IF(_xlfn.IFNA(VLOOKUP(P47,$AG$3:$AH$83,2,FALSE),"")='11.1'!$D$5,TXM!S47,"")</f>
        <v/>
      </c>
      <c r="U47">
        <f>IFERROR(SMALL($T$5:$T$9000,ROWS($T$5:T47)),"")</f>
        <v>992</v>
      </c>
      <c r="Y47" s="393" t="s">
        <v>1003</v>
      </c>
      <c r="Z47" s="394" t="s">
        <v>1370</v>
      </c>
      <c r="AA47" s="394" t="s">
        <v>1371</v>
      </c>
      <c r="AG47" t="s">
        <v>152</v>
      </c>
      <c r="AH47" s="386" t="s">
        <v>1379</v>
      </c>
      <c r="AI47" t="s">
        <v>326</v>
      </c>
    </row>
    <row r="48" spans="1:35" ht="14.4" customHeight="1" x14ac:dyDescent="0.3">
      <c r="A48" s="371" t="s">
        <v>200</v>
      </c>
      <c r="B48" t="s">
        <v>863</v>
      </c>
      <c r="C48" s="372">
        <v>14559</v>
      </c>
      <c r="D48" s="388">
        <f>ROWS(C$5:C48)</f>
        <v>44</v>
      </c>
      <c r="E48" s="388" t="str">
        <f>IF(_xlfn.IFNA(VLOOKUP(A48,$AG$3:$AH$83,2,FALSE),"")='11.1'!$D$5,TXM!D48,"")</f>
        <v/>
      </c>
      <c r="F48">
        <f>IFERROR(SMALL($E$5:$E$9000,ROWS($E$5:E48)),"")</f>
        <v>990</v>
      </c>
      <c r="I48" s="371" t="s">
        <v>200</v>
      </c>
      <c r="J48" t="s">
        <v>1285</v>
      </c>
      <c r="K48" s="372">
        <v>997616</v>
      </c>
      <c r="L48" s="388">
        <f>ROWS(K$5:K48)</f>
        <v>44</v>
      </c>
      <c r="M48" s="388" t="str">
        <f>IF(_xlfn.IFNA(VLOOKUP(I48,$AG$3:$AH$83,2,FALSE),"")='11.1'!$D$5,TXM!L48,"")</f>
        <v/>
      </c>
      <c r="N48">
        <f>IFERROR(SMALL($M$5:$M$9000,ROWS($M$5:M48)),"")</f>
        <v>2142</v>
      </c>
      <c r="P48" t="s">
        <v>200</v>
      </c>
      <c r="Q48" t="s">
        <v>1000</v>
      </c>
      <c r="R48">
        <v>1210</v>
      </c>
      <c r="S48" s="388">
        <f>ROWS(R$5:R48)</f>
        <v>44</v>
      </c>
      <c r="T48" s="388" t="str">
        <f>IF(_xlfn.IFNA(VLOOKUP(P48,$AG$3:$AH$83,2,FALSE),"")='11.1'!$D$5,TXM!S48,"")</f>
        <v/>
      </c>
      <c r="U48">
        <f>IFERROR(SMALL($T$5:$T$9000,ROWS($T$5:T48)),"")</f>
        <v>993</v>
      </c>
      <c r="Y48" s="393" t="s">
        <v>1004</v>
      </c>
      <c r="Z48" s="394" t="s">
        <v>1373</v>
      </c>
      <c r="AA48" s="394" t="s">
        <v>1374</v>
      </c>
      <c r="AG48" t="s">
        <v>60</v>
      </c>
      <c r="AH48" s="386" t="s">
        <v>1271</v>
      </c>
      <c r="AI48" t="s">
        <v>312</v>
      </c>
    </row>
    <row r="49" spans="1:35" ht="14.4" customHeight="1" x14ac:dyDescent="0.3">
      <c r="A49" s="371" t="s">
        <v>200</v>
      </c>
      <c r="B49" t="s">
        <v>1005</v>
      </c>
      <c r="C49" s="372">
        <v>6966</v>
      </c>
      <c r="D49" s="388">
        <f>ROWS(C$5:C49)</f>
        <v>45</v>
      </c>
      <c r="E49" s="388" t="str">
        <f>IF(_xlfn.IFNA(VLOOKUP(A49,$AG$3:$AH$83,2,FALSE),"")='11.1'!$D$5,TXM!D49,"")</f>
        <v/>
      </c>
      <c r="F49">
        <f>IFERROR(SMALL($E$5:$E$9000,ROWS($E$5:E49)),"")</f>
        <v>991</v>
      </c>
      <c r="I49" s="371" t="s">
        <v>200</v>
      </c>
      <c r="J49" t="s">
        <v>107</v>
      </c>
      <c r="K49" s="372">
        <v>586371</v>
      </c>
      <c r="L49" s="388">
        <f>ROWS(K$5:K49)</f>
        <v>45</v>
      </c>
      <c r="M49" s="388" t="str">
        <f>IF(_xlfn.IFNA(VLOOKUP(I49,$AG$3:$AH$83,2,FALSE),"")='11.1'!$D$5,TXM!L49,"")</f>
        <v/>
      </c>
      <c r="N49">
        <f>IFERROR(SMALL($M$5:$M$9000,ROWS($M$5:M49)),"")</f>
        <v>2143</v>
      </c>
      <c r="P49" t="s">
        <v>200</v>
      </c>
      <c r="Q49" t="s">
        <v>845</v>
      </c>
      <c r="R49">
        <v>447</v>
      </c>
      <c r="S49" s="388">
        <f>ROWS(R$5:R49)</f>
        <v>45</v>
      </c>
      <c r="T49" s="388" t="str">
        <f>IF(_xlfn.IFNA(VLOOKUP(P49,$AG$3:$AH$83,2,FALSE),"")='11.1'!$D$5,TXM!S49,"")</f>
        <v/>
      </c>
      <c r="U49">
        <f>IFERROR(SMALL($T$5:$T$9000,ROWS($T$5:T49)),"")</f>
        <v>994</v>
      </c>
      <c r="Y49" s="393" t="s">
        <v>1005</v>
      </c>
      <c r="Z49" s="394" t="s">
        <v>1377</v>
      </c>
      <c r="AA49" s="394" t="s">
        <v>1378</v>
      </c>
      <c r="AG49" t="s">
        <v>62</v>
      </c>
      <c r="AH49" s="386" t="s">
        <v>1291</v>
      </c>
      <c r="AI49" t="s">
        <v>315</v>
      </c>
    </row>
    <row r="50" spans="1:35" ht="14.4" customHeight="1" x14ac:dyDescent="0.3">
      <c r="A50" s="371" t="s">
        <v>200</v>
      </c>
      <c r="B50" t="s">
        <v>1285</v>
      </c>
      <c r="C50" s="372">
        <v>6526</v>
      </c>
      <c r="D50" s="388">
        <f>ROWS(C$5:C50)</f>
        <v>46</v>
      </c>
      <c r="E50" s="388" t="str">
        <f>IF(_xlfn.IFNA(VLOOKUP(A50,$AG$3:$AH$83,2,FALSE),"")='11.1'!$D$5,TXM!D50,"")</f>
        <v/>
      </c>
      <c r="F50">
        <f>IFERROR(SMALL($E$5:$E$9000,ROWS($E$5:E50)),"")</f>
        <v>992</v>
      </c>
      <c r="I50" s="371" t="s">
        <v>200</v>
      </c>
      <c r="J50" t="s">
        <v>823</v>
      </c>
      <c r="K50" s="372">
        <v>530887</v>
      </c>
      <c r="L50" s="388">
        <f>ROWS(K$5:K50)</f>
        <v>46</v>
      </c>
      <c r="M50" s="388" t="str">
        <f>IF(_xlfn.IFNA(VLOOKUP(I50,$AG$3:$AH$83,2,FALSE),"")='11.1'!$D$5,TXM!L50,"")</f>
        <v/>
      </c>
      <c r="N50">
        <f>IFERROR(SMALL($M$5:$M$9000,ROWS($M$5:M50)),"")</f>
        <v>2144</v>
      </c>
      <c r="P50" t="s">
        <v>200</v>
      </c>
      <c r="Q50" t="s">
        <v>819</v>
      </c>
      <c r="R50">
        <v>72</v>
      </c>
      <c r="S50" s="388">
        <f>ROWS(R$5:R50)</f>
        <v>46</v>
      </c>
      <c r="T50" s="388" t="str">
        <f>IF(_xlfn.IFNA(VLOOKUP(P50,$AG$3:$AH$83,2,FALSE),"")='11.1'!$D$5,TXM!S50,"")</f>
        <v/>
      </c>
      <c r="U50">
        <f>IFERROR(SMALL($T$5:$T$9000,ROWS($T$5:T50)),"")</f>
        <v>995</v>
      </c>
      <c r="Y50" s="393" t="s">
        <v>1006</v>
      </c>
      <c r="Z50" s="394" t="s">
        <v>1380</v>
      </c>
      <c r="AA50" s="394" t="s">
        <v>1381</v>
      </c>
      <c r="AG50" t="s">
        <v>141</v>
      </c>
      <c r="AH50" s="386" t="s">
        <v>1268</v>
      </c>
      <c r="AI50" t="s">
        <v>292</v>
      </c>
    </row>
    <row r="51" spans="1:35" ht="14.4" customHeight="1" x14ac:dyDescent="0.3">
      <c r="A51" s="371" t="s">
        <v>200</v>
      </c>
      <c r="B51" t="s">
        <v>865</v>
      </c>
      <c r="C51" s="372">
        <v>5625</v>
      </c>
      <c r="D51" s="388">
        <f>ROWS(C$5:C51)</f>
        <v>47</v>
      </c>
      <c r="E51" s="388" t="str">
        <f>IF(_xlfn.IFNA(VLOOKUP(A51,$AG$3:$AH$83,2,FALSE),"")='11.1'!$D$5,TXM!D51,"")</f>
        <v/>
      </c>
      <c r="F51">
        <f>IFERROR(SMALL($E$5:$E$9000,ROWS($E$5:E51)),"")</f>
        <v>993</v>
      </c>
      <c r="I51" s="371" t="s">
        <v>200</v>
      </c>
      <c r="J51" t="s">
        <v>863</v>
      </c>
      <c r="K51" s="372">
        <v>497260</v>
      </c>
      <c r="L51" s="388">
        <f>ROWS(K$5:K51)</f>
        <v>47</v>
      </c>
      <c r="M51" s="388" t="str">
        <f>IF(_xlfn.IFNA(VLOOKUP(I51,$AG$3:$AH$83,2,FALSE),"")='11.1'!$D$5,TXM!L51,"")</f>
        <v/>
      </c>
      <c r="N51">
        <f>IFERROR(SMALL($M$5:$M$9000,ROWS($M$5:M51)),"")</f>
        <v>2145</v>
      </c>
      <c r="P51" t="s">
        <v>200</v>
      </c>
      <c r="Q51" t="s">
        <v>787</v>
      </c>
      <c r="R51">
        <v>10</v>
      </c>
      <c r="S51" s="388">
        <f>ROWS(R$5:R51)</f>
        <v>47</v>
      </c>
      <c r="T51" s="388" t="str">
        <f>IF(_xlfn.IFNA(VLOOKUP(P51,$AG$3:$AH$83,2,FALSE),"")='11.1'!$D$5,TXM!S51,"")</f>
        <v/>
      </c>
      <c r="U51">
        <f>IFERROR(SMALL($T$5:$T$9000,ROWS($T$5:T51)),"")</f>
        <v>996</v>
      </c>
      <c r="Y51" s="393" t="s">
        <v>1383</v>
      </c>
      <c r="Z51" s="394" t="s">
        <v>1384</v>
      </c>
      <c r="AA51" s="394" t="s">
        <v>1385</v>
      </c>
      <c r="AG51" t="s">
        <v>158</v>
      </c>
      <c r="AH51" s="386" t="s">
        <v>1299</v>
      </c>
      <c r="AI51" t="s">
        <v>294</v>
      </c>
    </row>
    <row r="52" spans="1:35" ht="14.4" customHeight="1" x14ac:dyDescent="0.3">
      <c r="A52" s="371" t="s">
        <v>200</v>
      </c>
      <c r="B52" t="s">
        <v>1240</v>
      </c>
      <c r="C52" s="372">
        <v>152</v>
      </c>
      <c r="D52" s="388">
        <f>ROWS(C$5:C52)</f>
        <v>48</v>
      </c>
      <c r="E52" s="388" t="str">
        <f>IF(_xlfn.IFNA(VLOOKUP(A52,$AG$3:$AH$83,2,FALSE),"")='11.1'!$D$5,TXM!D52,"")</f>
        <v/>
      </c>
      <c r="F52">
        <f>IFERROR(SMALL($E$5:$E$9000,ROWS($E$5:E52)),"")</f>
        <v>994</v>
      </c>
      <c r="I52" s="371" t="s">
        <v>200</v>
      </c>
      <c r="J52" t="s">
        <v>1500</v>
      </c>
      <c r="K52" s="372">
        <v>412719</v>
      </c>
      <c r="L52" s="388">
        <f>ROWS(K$5:K52)</f>
        <v>48</v>
      </c>
      <c r="M52" s="388" t="str">
        <f>IF(_xlfn.IFNA(VLOOKUP(I52,$AG$3:$AH$83,2,FALSE),"")='11.1'!$D$5,TXM!L52,"")</f>
        <v/>
      </c>
      <c r="N52">
        <f>IFERROR(SMALL($M$5:$M$9000,ROWS($M$5:M52)),"")</f>
        <v>2146</v>
      </c>
      <c r="P52" t="s">
        <v>668</v>
      </c>
      <c r="Q52" t="s">
        <v>865</v>
      </c>
      <c r="R52">
        <v>232549</v>
      </c>
      <c r="S52" s="388">
        <f>ROWS(R$5:R52)</f>
        <v>48</v>
      </c>
      <c r="T52" s="388" t="str">
        <f>IF(_xlfn.IFNA(VLOOKUP(P52,$AG$3:$AH$83,2,FALSE),"")='11.1'!$D$5,TXM!S52,"")</f>
        <v/>
      </c>
      <c r="U52">
        <f>IFERROR(SMALL($T$5:$T$9000,ROWS($T$5:T52)),"")</f>
        <v>997</v>
      </c>
      <c r="Y52" s="393" t="s">
        <v>803</v>
      </c>
      <c r="Z52" s="394" t="s">
        <v>1387</v>
      </c>
      <c r="AA52" s="394" t="s">
        <v>1388</v>
      </c>
      <c r="AG52" t="s">
        <v>44</v>
      </c>
      <c r="AH52" s="386" t="s">
        <v>1386</v>
      </c>
      <c r="AI52" t="s">
        <v>277</v>
      </c>
    </row>
    <row r="53" spans="1:35" ht="14.4" customHeight="1" x14ac:dyDescent="0.3">
      <c r="A53" s="371" t="s">
        <v>668</v>
      </c>
      <c r="B53" t="s">
        <v>1000</v>
      </c>
      <c r="C53" s="372">
        <v>348563</v>
      </c>
      <c r="D53" s="388">
        <f>ROWS(C$5:C53)</f>
        <v>49</v>
      </c>
      <c r="E53" s="388" t="str">
        <f>IF(_xlfn.IFNA(VLOOKUP(A53,$AG$3:$AH$83,2,FALSE),"")='11.1'!$D$5,TXM!D53,"")</f>
        <v/>
      </c>
      <c r="F53">
        <f>IFERROR(SMALL($E$5:$E$9000,ROWS($E$5:E53)),"")</f>
        <v>995</v>
      </c>
      <c r="I53" s="371" t="s">
        <v>200</v>
      </c>
      <c r="J53" t="s">
        <v>815</v>
      </c>
      <c r="K53" s="372">
        <v>334753</v>
      </c>
      <c r="L53" s="388">
        <f>ROWS(K$5:K53)</f>
        <v>49</v>
      </c>
      <c r="M53" s="388" t="str">
        <f>IF(_xlfn.IFNA(VLOOKUP(I53,$AG$3:$AH$83,2,FALSE),"")='11.1'!$D$5,TXM!L53,"")</f>
        <v/>
      </c>
      <c r="N53">
        <f>IFERROR(SMALL($M$5:$M$9000,ROWS($M$5:M53)),"")</f>
        <v>2147</v>
      </c>
      <c r="P53" t="s">
        <v>668</v>
      </c>
      <c r="Q53" t="s">
        <v>863</v>
      </c>
      <c r="R53">
        <v>18908</v>
      </c>
      <c r="S53" s="388">
        <f>ROWS(R$5:R53)</f>
        <v>49</v>
      </c>
      <c r="T53" s="388" t="str">
        <f>IF(_xlfn.IFNA(VLOOKUP(P53,$AG$3:$AH$83,2,FALSE),"")='11.1'!$D$5,TXM!S53,"")</f>
        <v/>
      </c>
      <c r="U53">
        <f>IFERROR(SMALL($T$5:$T$9000,ROWS($T$5:T53)),"")</f>
        <v>998</v>
      </c>
      <c r="Y53" s="393" t="s">
        <v>805</v>
      </c>
      <c r="Z53" s="394" t="s">
        <v>1390</v>
      </c>
      <c r="AA53" s="394" t="s">
        <v>1391</v>
      </c>
      <c r="AG53" t="s">
        <v>54</v>
      </c>
      <c r="AH53" s="386" t="s">
        <v>1472</v>
      </c>
      <c r="AI53" t="s">
        <v>311</v>
      </c>
    </row>
    <row r="54" spans="1:35" ht="14.4" customHeight="1" x14ac:dyDescent="0.3">
      <c r="A54" s="371" t="s">
        <v>668</v>
      </c>
      <c r="B54" t="s">
        <v>773</v>
      </c>
      <c r="C54" s="372">
        <v>210836</v>
      </c>
      <c r="D54" s="388">
        <f>ROWS(C$5:C54)</f>
        <v>50</v>
      </c>
      <c r="E54" s="388" t="str">
        <f>IF(_xlfn.IFNA(VLOOKUP(A54,$AG$3:$AH$83,2,FALSE),"")='11.1'!$D$5,TXM!D54,"")</f>
        <v/>
      </c>
      <c r="F54">
        <f>IFERROR(SMALL($E$5:$E$9000,ROWS($E$5:E54)),"")</f>
        <v>996</v>
      </c>
      <c r="I54" s="371" t="s">
        <v>200</v>
      </c>
      <c r="J54" t="s">
        <v>106</v>
      </c>
      <c r="K54" s="372">
        <v>322212</v>
      </c>
      <c r="L54" s="388">
        <f>ROWS(K$5:K54)</f>
        <v>50</v>
      </c>
      <c r="M54" s="388" t="str">
        <f>IF(_xlfn.IFNA(VLOOKUP(I54,$AG$3:$AH$83,2,FALSE),"")='11.1'!$D$5,TXM!L54,"")</f>
        <v/>
      </c>
      <c r="N54">
        <f>IFERROR(SMALL($M$5:$M$9000,ROWS($M$5:M54)),"")</f>
        <v>2148</v>
      </c>
      <c r="P54" t="s">
        <v>668</v>
      </c>
      <c r="Q54" t="s">
        <v>1240</v>
      </c>
      <c r="R54">
        <v>6183</v>
      </c>
      <c r="S54" s="388">
        <f>ROWS(R$5:R54)</f>
        <v>50</v>
      </c>
      <c r="T54" s="388" t="str">
        <f>IF(_xlfn.IFNA(VLOOKUP(P54,$AG$3:$AH$83,2,FALSE),"")='11.1'!$D$5,TXM!S54,"")</f>
        <v/>
      </c>
      <c r="U54">
        <f>IFERROR(SMALL($T$5:$T$9000,ROWS($T$5:T54)),"")</f>
        <v>999</v>
      </c>
      <c r="Y54" s="393" t="s">
        <v>807</v>
      </c>
      <c r="Z54" s="394" t="s">
        <v>1393</v>
      </c>
      <c r="AA54" s="394" t="s">
        <v>1394</v>
      </c>
      <c r="AG54" t="s">
        <v>43</v>
      </c>
      <c r="AH54" s="386" t="s">
        <v>1440</v>
      </c>
      <c r="AI54" t="s">
        <v>285</v>
      </c>
    </row>
    <row r="55" spans="1:35" ht="14.4" customHeight="1" x14ac:dyDescent="0.3">
      <c r="A55" s="371" t="s">
        <v>668</v>
      </c>
      <c r="B55" t="s">
        <v>787</v>
      </c>
      <c r="C55" s="372">
        <v>78010</v>
      </c>
      <c r="D55" s="388">
        <f>ROWS(C$5:C55)</f>
        <v>51</v>
      </c>
      <c r="E55" s="388" t="str">
        <f>IF(_xlfn.IFNA(VLOOKUP(A55,$AG$3:$AH$83,2,FALSE),"")='11.1'!$D$5,TXM!D55,"")</f>
        <v/>
      </c>
      <c r="F55">
        <f>IFERROR(SMALL($E$5:$E$9000,ROWS($E$5:E55)),"")</f>
        <v>997</v>
      </c>
      <c r="I55" s="371" t="s">
        <v>200</v>
      </c>
      <c r="J55" t="s">
        <v>94</v>
      </c>
      <c r="K55" s="372">
        <v>189564</v>
      </c>
      <c r="L55" s="388">
        <f>ROWS(K$5:K55)</f>
        <v>51</v>
      </c>
      <c r="M55" s="388" t="str">
        <f>IF(_xlfn.IFNA(VLOOKUP(I55,$AG$3:$AH$83,2,FALSE),"")='11.1'!$D$5,TXM!L55,"")</f>
        <v/>
      </c>
      <c r="N55">
        <f>IFERROR(SMALL($M$5:$M$9000,ROWS($M$5:M55)),"")</f>
        <v>2149</v>
      </c>
      <c r="P55" t="s">
        <v>192</v>
      </c>
      <c r="Q55" t="s">
        <v>1265</v>
      </c>
      <c r="R55">
        <v>1444984</v>
      </c>
      <c r="S55" s="388">
        <f>ROWS(R$5:R55)</f>
        <v>51</v>
      </c>
      <c r="T55" s="388" t="str">
        <f>IF(_xlfn.IFNA(VLOOKUP(P55,$AG$3:$AH$83,2,FALSE),"")='11.1'!$D$5,TXM!S55,"")</f>
        <v/>
      </c>
      <c r="U55">
        <f>IFERROR(SMALL($T$5:$T$9000,ROWS($T$5:T55)),"")</f>
        <v>1000</v>
      </c>
      <c r="Y55" s="393" t="s">
        <v>809</v>
      </c>
      <c r="Z55" s="394" t="s">
        <v>1396</v>
      </c>
      <c r="AA55" s="394" t="s">
        <v>1397</v>
      </c>
      <c r="AG55" t="s">
        <v>65</v>
      </c>
      <c r="AH55" s="386" t="s">
        <v>1398</v>
      </c>
      <c r="AI55" t="s">
        <v>332</v>
      </c>
    </row>
    <row r="56" spans="1:35" ht="14.4" customHeight="1" x14ac:dyDescent="0.3">
      <c r="A56" s="371" t="s">
        <v>668</v>
      </c>
      <c r="B56" t="s">
        <v>1252</v>
      </c>
      <c r="C56" s="372">
        <v>52958</v>
      </c>
      <c r="D56" s="388">
        <f>ROWS(C$5:C56)</f>
        <v>52</v>
      </c>
      <c r="E56" s="388" t="str">
        <f>IF(_xlfn.IFNA(VLOOKUP(A56,$AG$3:$AH$83,2,FALSE),"")='11.1'!$D$5,TXM!D56,"")</f>
        <v/>
      </c>
      <c r="F56" t="str">
        <f>IFERROR(SMALL($E$5:$E$9000,ROWS($E$5:E56)),"")</f>
        <v/>
      </c>
      <c r="I56" s="371" t="s">
        <v>200</v>
      </c>
      <c r="J56" t="s">
        <v>999</v>
      </c>
      <c r="K56" s="372">
        <v>127830</v>
      </c>
      <c r="L56" s="388">
        <f>ROWS(K$5:K56)</f>
        <v>52</v>
      </c>
      <c r="M56" s="388" t="str">
        <f>IF(_xlfn.IFNA(VLOOKUP(I56,$AG$3:$AH$83,2,FALSE),"")='11.1'!$D$5,TXM!L56,"")</f>
        <v/>
      </c>
      <c r="N56">
        <f>IFERROR(SMALL($M$5:$M$9000,ROWS($M$5:M56)),"")</f>
        <v>2150</v>
      </c>
      <c r="P56" t="s">
        <v>192</v>
      </c>
      <c r="Q56" t="s">
        <v>867</v>
      </c>
      <c r="R56">
        <v>468000</v>
      </c>
      <c r="S56" s="388">
        <f>ROWS(R$5:R56)</f>
        <v>52</v>
      </c>
      <c r="T56" s="388" t="str">
        <f>IF(_xlfn.IFNA(VLOOKUP(P56,$AG$3:$AH$83,2,FALSE),"")='11.1'!$D$5,TXM!S56,"")</f>
        <v/>
      </c>
      <c r="U56">
        <f>IFERROR(SMALL($T$5:$T$9000,ROWS($T$5:T56)),"")</f>
        <v>1001</v>
      </c>
      <c r="Y56" s="393" t="s">
        <v>811</v>
      </c>
      <c r="Z56" s="394" t="s">
        <v>1399</v>
      </c>
      <c r="AA56" s="394" t="s">
        <v>1400</v>
      </c>
      <c r="AG56" t="s">
        <v>51</v>
      </c>
      <c r="AH56" s="386" t="s">
        <v>1258</v>
      </c>
      <c r="AI56" t="s">
        <v>286</v>
      </c>
    </row>
    <row r="57" spans="1:35" ht="14.4" customHeight="1" x14ac:dyDescent="0.3">
      <c r="A57" s="371" t="s">
        <v>668</v>
      </c>
      <c r="B57" t="s">
        <v>791</v>
      </c>
      <c r="C57" s="372">
        <v>45393</v>
      </c>
      <c r="D57" s="388">
        <f>ROWS(C$5:C57)</f>
        <v>53</v>
      </c>
      <c r="E57" s="388" t="str">
        <f>IF(_xlfn.IFNA(VLOOKUP(A57,$AG$3:$AH$83,2,FALSE),"")='11.1'!$D$5,TXM!D57,"")</f>
        <v/>
      </c>
      <c r="F57" t="str">
        <f>IFERROR(SMALL($E$5:$E$9000,ROWS($E$5:E57)),"")</f>
        <v/>
      </c>
      <c r="I57" s="371" t="s">
        <v>200</v>
      </c>
      <c r="J57" t="s">
        <v>1275</v>
      </c>
      <c r="K57" s="372">
        <v>76568</v>
      </c>
      <c r="L57" s="388">
        <f>ROWS(K$5:K57)</f>
        <v>53</v>
      </c>
      <c r="M57" s="388" t="str">
        <f>IF(_xlfn.IFNA(VLOOKUP(I57,$AG$3:$AH$83,2,FALSE),"")='11.1'!$D$5,TXM!L57,"")</f>
        <v/>
      </c>
      <c r="N57">
        <f>IFERROR(SMALL($M$5:$M$9000,ROWS($M$5:M57)),"")</f>
        <v>2151</v>
      </c>
      <c r="P57" t="s">
        <v>192</v>
      </c>
      <c r="Q57" t="s">
        <v>869</v>
      </c>
      <c r="R57">
        <v>7893</v>
      </c>
      <c r="S57" s="388">
        <f>ROWS(R$5:R57)</f>
        <v>53</v>
      </c>
      <c r="T57" s="388" t="str">
        <f>IF(_xlfn.IFNA(VLOOKUP(P57,$AG$3:$AH$83,2,FALSE),"")='11.1'!$D$5,TXM!S57,"")</f>
        <v/>
      </c>
      <c r="U57">
        <f>IFERROR(SMALL($T$5:$T$9000,ROWS($T$5:T57)),"")</f>
        <v>1002</v>
      </c>
      <c r="Y57" s="393" t="s">
        <v>813</v>
      </c>
      <c r="Z57" s="394" t="s">
        <v>1403</v>
      </c>
      <c r="AA57" s="394" t="s">
        <v>1404</v>
      </c>
      <c r="AG57" t="s">
        <v>159</v>
      </c>
      <c r="AH57" s="386" t="s">
        <v>1264</v>
      </c>
      <c r="AI57" t="s">
        <v>317</v>
      </c>
    </row>
    <row r="58" spans="1:35" ht="14.4" customHeight="1" x14ac:dyDescent="0.3">
      <c r="A58" s="371" t="s">
        <v>192</v>
      </c>
      <c r="B58" t="s">
        <v>865</v>
      </c>
      <c r="C58" s="372">
        <v>656673</v>
      </c>
      <c r="D58" s="388">
        <f>ROWS(C$5:C58)</f>
        <v>54</v>
      </c>
      <c r="E58" s="388" t="str">
        <f>IF(_xlfn.IFNA(VLOOKUP(A58,$AG$3:$AH$83,2,FALSE),"")='11.1'!$D$5,TXM!D58,"")</f>
        <v/>
      </c>
      <c r="F58" t="str">
        <f>IFERROR(SMALL($E$5:$E$9000,ROWS($E$5:E58)),"")</f>
        <v/>
      </c>
      <c r="I58" s="371" t="s">
        <v>200</v>
      </c>
      <c r="J58" t="s">
        <v>791</v>
      </c>
      <c r="K58" s="372">
        <v>65304</v>
      </c>
      <c r="L58" s="388">
        <f>ROWS(K$5:K58)</f>
        <v>54</v>
      </c>
      <c r="M58" s="388" t="str">
        <f>IF(_xlfn.IFNA(VLOOKUP(I58,$AG$3:$AH$83,2,FALSE),"")='11.1'!$D$5,TXM!L58,"")</f>
        <v/>
      </c>
      <c r="N58">
        <f>IFERROR(SMALL($M$5:$M$9000,ROWS($M$5:M58)),"")</f>
        <v>2152</v>
      </c>
      <c r="P58" t="s">
        <v>192</v>
      </c>
      <c r="Q58" t="s">
        <v>1240</v>
      </c>
      <c r="R58">
        <v>3139</v>
      </c>
      <c r="S58" s="388">
        <f>ROWS(R$5:R58)</f>
        <v>54</v>
      </c>
      <c r="T58" s="388" t="str">
        <f>IF(_xlfn.IFNA(VLOOKUP(P58,$AG$3:$AH$83,2,FALSE),"")='11.1'!$D$5,TXM!S58,"")</f>
        <v/>
      </c>
      <c r="U58">
        <f>IFERROR(SMALL($T$5:$T$9000,ROWS($T$5:T58)),"")</f>
        <v>1003</v>
      </c>
      <c r="Y58" s="393" t="s">
        <v>815</v>
      </c>
      <c r="Z58" s="394" t="s">
        <v>1406</v>
      </c>
      <c r="AA58" s="394" t="s">
        <v>1015</v>
      </c>
      <c r="AG58" t="s">
        <v>80</v>
      </c>
      <c r="AH58" s="386" t="s">
        <v>1612</v>
      </c>
      <c r="AI58" t="s">
        <v>347</v>
      </c>
    </row>
    <row r="59" spans="1:35" ht="14.4" customHeight="1" x14ac:dyDescent="0.3">
      <c r="A59" s="371" t="s">
        <v>192</v>
      </c>
      <c r="B59" t="s">
        <v>173</v>
      </c>
      <c r="C59" s="372">
        <v>365472</v>
      </c>
      <c r="D59" s="388">
        <f>ROWS(C$5:C59)</f>
        <v>55</v>
      </c>
      <c r="E59" s="388" t="str">
        <f>IF(_xlfn.IFNA(VLOOKUP(A59,$AG$3:$AH$83,2,FALSE),"")='11.1'!$D$5,TXM!D59,"")</f>
        <v/>
      </c>
      <c r="F59" t="str">
        <f>IFERROR(SMALL($E$5:$E$9000,ROWS($E$5:E59)),"")</f>
        <v/>
      </c>
      <c r="I59" s="371" t="s">
        <v>200</v>
      </c>
      <c r="J59" t="s">
        <v>98</v>
      </c>
      <c r="K59" s="372">
        <v>37155</v>
      </c>
      <c r="L59" s="388">
        <f>ROWS(K$5:K59)</f>
        <v>55</v>
      </c>
      <c r="M59" s="388" t="str">
        <f>IF(_xlfn.IFNA(VLOOKUP(I59,$AG$3:$AH$83,2,FALSE),"")='11.1'!$D$5,TXM!L59,"")</f>
        <v/>
      </c>
      <c r="N59">
        <f>IFERROR(SMALL($M$5:$M$9000,ROWS($M$5:M59)),"")</f>
        <v>2153</v>
      </c>
      <c r="P59" t="s">
        <v>624</v>
      </c>
      <c r="Q59" t="s">
        <v>867</v>
      </c>
      <c r="R59">
        <v>1148020</v>
      </c>
      <c r="S59" s="388">
        <f>ROWS(R$5:R59)</f>
        <v>55</v>
      </c>
      <c r="T59" s="388" t="str">
        <f>IF(_xlfn.IFNA(VLOOKUP(P59,$AG$3:$AH$83,2,FALSE),"")='11.1'!$D$5,TXM!S59,"")</f>
        <v/>
      </c>
      <c r="U59">
        <f>IFERROR(SMALL($T$5:$T$9000,ROWS($T$5:T59)),"")</f>
        <v>1004</v>
      </c>
      <c r="Y59" s="393" t="s">
        <v>817</v>
      </c>
      <c r="Z59" s="394" t="s">
        <v>1408</v>
      </c>
      <c r="AA59" s="394" t="s">
        <v>1409</v>
      </c>
      <c r="AG59" t="s">
        <v>85</v>
      </c>
      <c r="AH59" s="386" t="s">
        <v>1255</v>
      </c>
      <c r="AI59" t="s">
        <v>336</v>
      </c>
    </row>
    <row r="60" spans="1:35" ht="14.4" customHeight="1" x14ac:dyDescent="0.3">
      <c r="A60" s="371" t="s">
        <v>192</v>
      </c>
      <c r="B60" t="s">
        <v>791</v>
      </c>
      <c r="C60" s="372">
        <v>9106</v>
      </c>
      <c r="D60" s="388">
        <f>ROWS(C$5:C60)</f>
        <v>56</v>
      </c>
      <c r="E60" s="388" t="str">
        <f>IF(_xlfn.IFNA(VLOOKUP(A60,$AG$3:$AH$83,2,FALSE),"")='11.1'!$D$5,TXM!D60,"")</f>
        <v/>
      </c>
      <c r="F60" t="str">
        <f>IFERROR(SMALL($E$5:$E$9000,ROWS($E$5:E60)),"")</f>
        <v/>
      </c>
      <c r="I60" s="371" t="s">
        <v>200</v>
      </c>
      <c r="J60" t="s">
        <v>103</v>
      </c>
      <c r="K60" s="372">
        <v>12612</v>
      </c>
      <c r="L60" s="388">
        <f>ROWS(K$5:K60)</f>
        <v>56</v>
      </c>
      <c r="M60" s="388" t="str">
        <f>IF(_xlfn.IFNA(VLOOKUP(I60,$AG$3:$AH$83,2,FALSE),"")='11.1'!$D$5,TXM!L60,"")</f>
        <v/>
      </c>
      <c r="N60">
        <f>IFERROR(SMALL($M$5:$M$9000,ROWS($M$5:M60)),"")</f>
        <v>2154</v>
      </c>
      <c r="P60" t="s">
        <v>624</v>
      </c>
      <c r="Q60" t="s">
        <v>1285</v>
      </c>
      <c r="R60">
        <v>794636</v>
      </c>
      <c r="S60" s="388">
        <f>ROWS(R$5:R60)</f>
        <v>56</v>
      </c>
      <c r="T60" s="388" t="str">
        <f>IF(_xlfn.IFNA(VLOOKUP(P60,$AG$3:$AH$83,2,FALSE),"")='11.1'!$D$5,TXM!S60,"")</f>
        <v/>
      </c>
      <c r="U60">
        <f>IFERROR(SMALL($T$5:$T$9000,ROWS($T$5:T60)),"")</f>
        <v>1005</v>
      </c>
      <c r="Y60" s="393" t="s">
        <v>819</v>
      </c>
      <c r="Z60" s="394" t="s">
        <v>1411</v>
      </c>
      <c r="AA60" s="394" t="s">
        <v>1412</v>
      </c>
      <c r="AG60" t="s">
        <v>142</v>
      </c>
      <c r="AH60" s="386" t="s">
        <v>1466</v>
      </c>
      <c r="AI60" t="s">
        <v>304</v>
      </c>
    </row>
    <row r="61" spans="1:35" ht="14.4" customHeight="1" x14ac:dyDescent="0.3">
      <c r="A61" s="371" t="s">
        <v>624</v>
      </c>
      <c r="B61" t="s">
        <v>779</v>
      </c>
      <c r="C61" s="372">
        <v>4479073</v>
      </c>
      <c r="D61" s="388">
        <f>ROWS(C$5:C61)</f>
        <v>57</v>
      </c>
      <c r="E61" s="388" t="str">
        <f>IF(_xlfn.IFNA(VLOOKUP(A61,$AG$3:$AH$83,2,FALSE),"")='11.1'!$D$5,TXM!D61,"")</f>
        <v/>
      </c>
      <c r="F61" t="str">
        <f>IFERROR(SMALL($E$5:$E$9000,ROWS($E$5:E61)),"")</f>
        <v/>
      </c>
      <c r="I61" s="371" t="s">
        <v>200</v>
      </c>
      <c r="J61" t="s">
        <v>865</v>
      </c>
      <c r="K61" s="372">
        <v>12030</v>
      </c>
      <c r="L61" s="388">
        <f>ROWS(K$5:K61)</f>
        <v>57</v>
      </c>
      <c r="M61" s="388" t="str">
        <f>IF(_xlfn.IFNA(VLOOKUP(I61,$AG$3:$AH$83,2,FALSE),"")='11.1'!$D$5,TXM!L61,"")</f>
        <v/>
      </c>
      <c r="N61">
        <f>IFERROR(SMALL($M$5:$M$9000,ROWS($M$5:M61)),"")</f>
        <v>2155</v>
      </c>
      <c r="P61" t="s">
        <v>624</v>
      </c>
      <c r="Q61" t="s">
        <v>863</v>
      </c>
      <c r="R61">
        <v>782321</v>
      </c>
      <c r="S61" s="388">
        <f>ROWS(R$5:R61)</f>
        <v>57</v>
      </c>
      <c r="T61" s="388" t="str">
        <f>IF(_xlfn.IFNA(VLOOKUP(P61,$AG$3:$AH$83,2,FALSE),"")='11.1'!$D$5,TXM!S61,"")</f>
        <v/>
      </c>
      <c r="U61">
        <f>IFERROR(SMALL($T$5:$T$9000,ROWS($T$5:T61)),"")</f>
        <v>1006</v>
      </c>
      <c r="Y61" s="393" t="s">
        <v>1332</v>
      </c>
      <c r="Z61" s="394" t="s">
        <v>1414</v>
      </c>
      <c r="AA61" s="394" t="s">
        <v>1415</v>
      </c>
      <c r="AG61" t="s">
        <v>42</v>
      </c>
      <c r="AH61" s="386" t="s">
        <v>1360</v>
      </c>
      <c r="AI61" t="s">
        <v>279</v>
      </c>
    </row>
    <row r="62" spans="1:35" ht="14.4" customHeight="1" x14ac:dyDescent="0.3">
      <c r="A62" s="371" t="s">
        <v>624</v>
      </c>
      <c r="B62" t="s">
        <v>775</v>
      </c>
      <c r="C62" s="372">
        <v>1413600</v>
      </c>
      <c r="D62" s="388">
        <f>ROWS(C$5:C62)</f>
        <v>58</v>
      </c>
      <c r="E62" s="388" t="str">
        <f>IF(_xlfn.IFNA(VLOOKUP(A62,$AG$3:$AH$83,2,FALSE),"")='11.1'!$D$5,TXM!D62,"")</f>
        <v/>
      </c>
      <c r="F62" t="str">
        <f>IFERROR(SMALL($E$5:$E$9000,ROWS($E$5:E62)),"")</f>
        <v/>
      </c>
      <c r="I62" s="371" t="s">
        <v>200</v>
      </c>
      <c r="J62" t="s">
        <v>1265</v>
      </c>
      <c r="K62" s="372">
        <v>10467</v>
      </c>
      <c r="L62" s="388">
        <f>ROWS(K$5:K62)</f>
        <v>58</v>
      </c>
      <c r="M62" s="388" t="str">
        <f>IF(_xlfn.IFNA(VLOOKUP(I62,$AG$3:$AH$83,2,FALSE),"")='11.1'!$D$5,TXM!L62,"")</f>
        <v/>
      </c>
      <c r="N62">
        <f>IFERROR(SMALL($M$5:$M$9000,ROWS($M$5:M62)),"")</f>
        <v>2156</v>
      </c>
      <c r="P62" t="s">
        <v>624</v>
      </c>
      <c r="Q62" t="s">
        <v>108</v>
      </c>
      <c r="R62">
        <v>742436</v>
      </c>
      <c r="S62" s="388">
        <f>ROWS(R$5:R62)</f>
        <v>58</v>
      </c>
      <c r="T62" s="388" t="str">
        <f>IF(_xlfn.IFNA(VLOOKUP(P62,$AG$3:$AH$83,2,FALSE),"")='11.1'!$D$5,TXM!S62,"")</f>
        <v/>
      </c>
      <c r="U62">
        <f>IFERROR(SMALL($T$5:$T$9000,ROWS($T$5:T62)),"")</f>
        <v>1007</v>
      </c>
      <c r="Y62" s="393" t="s">
        <v>821</v>
      </c>
      <c r="Z62" s="394" t="s">
        <v>1417</v>
      </c>
      <c r="AA62" s="394" t="s">
        <v>1418</v>
      </c>
      <c r="AG62" t="s">
        <v>64</v>
      </c>
      <c r="AH62" s="386" t="s">
        <v>1413</v>
      </c>
      <c r="AI62" t="s">
        <v>302</v>
      </c>
    </row>
    <row r="63" spans="1:35" ht="14.4" customHeight="1" x14ac:dyDescent="0.3">
      <c r="A63" s="371" t="s">
        <v>624</v>
      </c>
      <c r="B63" t="s">
        <v>1285</v>
      </c>
      <c r="C63" s="372">
        <v>271555</v>
      </c>
      <c r="D63" s="388">
        <f>ROWS(C$5:C63)</f>
        <v>59</v>
      </c>
      <c r="E63" s="388" t="str">
        <f>IF(_xlfn.IFNA(VLOOKUP(A63,$AG$3:$AH$83,2,FALSE),"")='11.1'!$D$5,TXM!D63,"")</f>
        <v/>
      </c>
      <c r="F63" t="str">
        <f>IFERROR(SMALL($E$5:$E$9000,ROWS($E$5:E63)),"")</f>
        <v/>
      </c>
      <c r="I63" s="371" t="s">
        <v>200</v>
      </c>
      <c r="J63" t="s">
        <v>837</v>
      </c>
      <c r="K63" s="372">
        <v>8623</v>
      </c>
      <c r="L63" s="388">
        <f>ROWS(K$5:K63)</f>
        <v>59</v>
      </c>
      <c r="M63" s="388" t="str">
        <f>IF(_xlfn.IFNA(VLOOKUP(I63,$AG$3:$AH$83,2,FALSE),"")='11.1'!$D$5,TXM!L63,"")</f>
        <v/>
      </c>
      <c r="N63">
        <f>IFERROR(SMALL($M$5:$M$9000,ROWS($M$5:M63)),"")</f>
        <v>2157</v>
      </c>
      <c r="P63" t="s">
        <v>624</v>
      </c>
      <c r="Q63" t="s">
        <v>1240</v>
      </c>
      <c r="R63">
        <v>685403</v>
      </c>
      <c r="S63" s="388">
        <f>ROWS(R$5:R63)</f>
        <v>59</v>
      </c>
      <c r="T63" s="388" t="str">
        <f>IF(_xlfn.IFNA(VLOOKUP(P63,$AG$3:$AH$83,2,FALSE),"")='11.1'!$D$5,TXM!S63,"")</f>
        <v/>
      </c>
      <c r="U63">
        <f>IFERROR(SMALL($T$5:$T$9000,ROWS($T$5:T63)),"")</f>
        <v>1008</v>
      </c>
      <c r="Y63" s="393" t="s">
        <v>823</v>
      </c>
      <c r="Z63" s="394" t="s">
        <v>1420</v>
      </c>
      <c r="AA63" s="394" t="s">
        <v>1421</v>
      </c>
      <c r="AG63" t="s">
        <v>52</v>
      </c>
      <c r="AH63" s="386" t="s">
        <v>1344</v>
      </c>
      <c r="AI63" t="s">
        <v>313</v>
      </c>
    </row>
    <row r="64" spans="1:35" ht="14.4" customHeight="1" x14ac:dyDescent="0.3">
      <c r="A64" s="371" t="s">
        <v>624</v>
      </c>
      <c r="B64" t="s">
        <v>95</v>
      </c>
      <c r="C64" s="372">
        <v>27057</v>
      </c>
      <c r="D64" s="388">
        <f>ROWS(C$5:C64)</f>
        <v>60</v>
      </c>
      <c r="E64" s="388" t="str">
        <f>IF(_xlfn.IFNA(VLOOKUP(A64,$AG$3:$AH$83,2,FALSE),"")='11.1'!$D$5,TXM!D64,"")</f>
        <v/>
      </c>
      <c r="F64" t="str">
        <f>IFERROR(SMALL($E$5:$E$9000,ROWS($E$5:E64)),"")</f>
        <v/>
      </c>
      <c r="I64" s="371" t="s">
        <v>200</v>
      </c>
      <c r="J64" t="s">
        <v>821</v>
      </c>
      <c r="K64" s="372">
        <v>5265</v>
      </c>
      <c r="L64" s="388">
        <f>ROWS(K$5:K64)</f>
        <v>60</v>
      </c>
      <c r="M64" s="388" t="str">
        <f>IF(_xlfn.IFNA(VLOOKUP(I64,$AG$3:$AH$83,2,FALSE),"")='11.1'!$D$5,TXM!L64,"")</f>
        <v/>
      </c>
      <c r="N64">
        <f>IFERROR(SMALL($M$5:$M$9000,ROWS($M$5:M64)),"")</f>
        <v>2158</v>
      </c>
      <c r="P64" t="s">
        <v>624</v>
      </c>
      <c r="Q64" t="s">
        <v>1365</v>
      </c>
      <c r="R64">
        <v>280655</v>
      </c>
      <c r="S64" s="388">
        <f>ROWS(R$5:R64)</f>
        <v>60</v>
      </c>
      <c r="T64" s="388" t="str">
        <f>IF(_xlfn.IFNA(VLOOKUP(P64,$AG$3:$AH$83,2,FALSE),"")='11.1'!$D$5,TXM!S64,"")</f>
        <v/>
      </c>
      <c r="U64">
        <f>IFERROR(SMALL($T$5:$T$9000,ROWS($T$5:T64)),"")</f>
        <v>1009</v>
      </c>
      <c r="Y64" s="393" t="s">
        <v>825</v>
      </c>
      <c r="Z64" s="394" t="s">
        <v>1423</v>
      </c>
      <c r="AA64" s="394" t="s">
        <v>1424</v>
      </c>
      <c r="AG64" t="s">
        <v>201</v>
      </c>
      <c r="AH64" s="386" t="s">
        <v>1331</v>
      </c>
      <c r="AI64" t="s">
        <v>423</v>
      </c>
    </row>
    <row r="65" spans="1:35" ht="14.4" customHeight="1" x14ac:dyDescent="0.3">
      <c r="A65" s="371" t="s">
        <v>624</v>
      </c>
      <c r="B65" t="s">
        <v>1005</v>
      </c>
      <c r="C65" s="372">
        <v>21906</v>
      </c>
      <c r="D65" s="388">
        <f>ROWS(C$5:C65)</f>
        <v>61</v>
      </c>
      <c r="E65" s="388" t="str">
        <f>IF(_xlfn.IFNA(VLOOKUP(A65,$AG$3:$AH$83,2,FALSE),"")='11.1'!$D$5,TXM!D65,"")</f>
        <v/>
      </c>
      <c r="F65" t="str">
        <f>IFERROR(SMALL($E$5:$E$9000,ROWS($E$5:E65)),"")</f>
        <v/>
      </c>
      <c r="I65" s="371" t="s">
        <v>200</v>
      </c>
      <c r="J65" t="s">
        <v>1240</v>
      </c>
      <c r="K65" s="372">
        <v>1955</v>
      </c>
      <c r="L65" s="388">
        <f>ROWS(K$5:K65)</f>
        <v>61</v>
      </c>
      <c r="M65" s="388" t="str">
        <f>IF(_xlfn.IFNA(VLOOKUP(I65,$AG$3:$AH$83,2,FALSE),"")='11.1'!$D$5,TXM!L65,"")</f>
        <v/>
      </c>
      <c r="N65">
        <f>IFERROR(SMALL($M$5:$M$9000,ROWS($M$5:M65)),"")</f>
        <v>2159</v>
      </c>
      <c r="P65" t="s">
        <v>624</v>
      </c>
      <c r="Q65" t="s">
        <v>865</v>
      </c>
      <c r="R65">
        <v>233095</v>
      </c>
      <c r="S65" s="388">
        <f>ROWS(R$5:R65)</f>
        <v>61</v>
      </c>
      <c r="T65" s="388" t="str">
        <f>IF(_xlfn.IFNA(VLOOKUP(P65,$AG$3:$AH$83,2,FALSE),"")='11.1'!$D$5,TXM!S65,"")</f>
        <v/>
      </c>
      <c r="U65">
        <f>IFERROR(SMALL($T$5:$T$9000,ROWS($T$5:T65)),"")</f>
        <v>1010</v>
      </c>
      <c r="Y65" s="393" t="s">
        <v>827</v>
      </c>
      <c r="Z65" s="394" t="s">
        <v>1426</v>
      </c>
      <c r="AA65" s="394" t="s">
        <v>933</v>
      </c>
      <c r="AG65" t="s">
        <v>84</v>
      </c>
      <c r="AH65" s="386" t="s">
        <v>1425</v>
      </c>
      <c r="AI65" t="s">
        <v>360</v>
      </c>
    </row>
    <row r="66" spans="1:35" ht="14.4" customHeight="1" x14ac:dyDescent="0.3">
      <c r="A66" s="371" t="s">
        <v>624</v>
      </c>
      <c r="B66" t="s">
        <v>785</v>
      </c>
      <c r="C66" s="372">
        <v>21390</v>
      </c>
      <c r="D66" s="388">
        <f>ROWS(C$5:C66)</f>
        <v>62</v>
      </c>
      <c r="E66" s="388" t="str">
        <f>IF(_xlfn.IFNA(VLOOKUP(A66,$AG$3:$AH$83,2,FALSE),"")='11.1'!$D$5,TXM!D66,"")</f>
        <v/>
      </c>
      <c r="F66" t="str">
        <f>IFERROR(SMALL($E$5:$E$9000,ROWS($E$5:E66)),"")</f>
        <v/>
      </c>
      <c r="I66" s="371" t="s">
        <v>200</v>
      </c>
      <c r="J66" t="s">
        <v>773</v>
      </c>
      <c r="K66" s="372">
        <v>1863</v>
      </c>
      <c r="L66" s="388">
        <f>ROWS(K$5:K66)</f>
        <v>62</v>
      </c>
      <c r="M66" s="388" t="str">
        <f>IF(_xlfn.IFNA(VLOOKUP(I66,$AG$3:$AH$83,2,FALSE),"")='11.1'!$D$5,TXM!L66,"")</f>
        <v/>
      </c>
      <c r="N66">
        <f>IFERROR(SMALL($M$5:$M$9000,ROWS($M$5:M66)),"")</f>
        <v>2160</v>
      </c>
      <c r="P66" t="s">
        <v>624</v>
      </c>
      <c r="Q66" t="s">
        <v>91</v>
      </c>
      <c r="R66">
        <v>136990</v>
      </c>
      <c r="S66" s="388">
        <f>ROWS(R$5:R66)</f>
        <v>62</v>
      </c>
      <c r="T66" s="388" t="str">
        <f>IF(_xlfn.IFNA(VLOOKUP(P66,$AG$3:$AH$83,2,FALSE),"")='11.1'!$D$5,TXM!S66,"")</f>
        <v/>
      </c>
      <c r="U66">
        <f>IFERROR(SMALL($T$5:$T$9000,ROWS($T$5:T66)),"")</f>
        <v>1011</v>
      </c>
      <c r="Y66" s="393" t="s">
        <v>829</v>
      </c>
      <c r="Z66" s="394" t="s">
        <v>1428</v>
      </c>
      <c r="AA66" s="394" t="s">
        <v>1429</v>
      </c>
      <c r="AG66" t="s">
        <v>38</v>
      </c>
      <c r="AH66" s="386" t="s">
        <v>1465</v>
      </c>
      <c r="AI66" t="s">
        <v>298</v>
      </c>
    </row>
    <row r="67" spans="1:35" ht="14.4" customHeight="1" x14ac:dyDescent="0.3">
      <c r="A67" s="371" t="s">
        <v>624</v>
      </c>
      <c r="B67" t="s">
        <v>1000</v>
      </c>
      <c r="C67" s="372">
        <v>12400</v>
      </c>
      <c r="D67" s="388">
        <f>ROWS(C$5:C67)</f>
        <v>63</v>
      </c>
      <c r="E67" s="388" t="str">
        <f>IF(_xlfn.IFNA(VLOOKUP(A67,$AG$3:$AH$83,2,FALSE),"")='11.1'!$D$5,TXM!D67,"")</f>
        <v/>
      </c>
      <c r="F67" t="str">
        <f>IFERROR(SMALL($E$5:$E$9000,ROWS($E$5:E67)),"")</f>
        <v/>
      </c>
      <c r="I67" s="371" t="s">
        <v>200</v>
      </c>
      <c r="J67" t="s">
        <v>1006</v>
      </c>
      <c r="K67" s="372">
        <v>709</v>
      </c>
      <c r="L67" s="388">
        <f>ROWS(K$5:K67)</f>
        <v>63</v>
      </c>
      <c r="M67" s="388" t="str">
        <f>IF(_xlfn.IFNA(VLOOKUP(I67,$AG$3:$AH$83,2,FALSE),"")='11.1'!$D$5,TXM!L67,"")</f>
        <v/>
      </c>
      <c r="N67">
        <f>IFERROR(SMALL($M$5:$M$9000,ROWS($M$5:M67)),"")</f>
        <v>2161</v>
      </c>
      <c r="P67" t="s">
        <v>624</v>
      </c>
      <c r="Q67" t="s">
        <v>859</v>
      </c>
      <c r="R67">
        <v>103372</v>
      </c>
      <c r="S67" s="388">
        <f>ROWS(R$5:R67)</f>
        <v>63</v>
      </c>
      <c r="T67" s="388" t="str">
        <f>IF(_xlfn.IFNA(VLOOKUP(P67,$AG$3:$AH$83,2,FALSE),"")='11.1'!$D$5,TXM!S67,"")</f>
        <v/>
      </c>
      <c r="U67">
        <f>IFERROR(SMALL($T$5:$T$9000,ROWS($T$5:T67)),"")</f>
        <v>1012</v>
      </c>
      <c r="Y67" s="393" t="s">
        <v>831</v>
      </c>
      <c r="Z67" s="394" t="s">
        <v>1431</v>
      </c>
      <c r="AA67" s="394" t="s">
        <v>1432</v>
      </c>
      <c r="AG67" t="s">
        <v>41</v>
      </c>
      <c r="AH67" s="386" t="s">
        <v>1364</v>
      </c>
      <c r="AI67" t="s">
        <v>297</v>
      </c>
    </row>
    <row r="68" spans="1:35" ht="14.4" customHeight="1" x14ac:dyDescent="0.3">
      <c r="A68" s="371" t="s">
        <v>624</v>
      </c>
      <c r="B68" t="s">
        <v>843</v>
      </c>
      <c r="C68" s="372">
        <v>6000</v>
      </c>
      <c r="D68" s="388">
        <f>ROWS(C$5:C68)</f>
        <v>64</v>
      </c>
      <c r="E68" s="388" t="str">
        <f>IF(_xlfn.IFNA(VLOOKUP(A68,$AG$3:$AH$83,2,FALSE),"")='11.1'!$D$5,TXM!D68,"")</f>
        <v/>
      </c>
      <c r="F68" t="str">
        <f>IFERROR(SMALL($E$5:$E$9000,ROWS($E$5:E68)),"")</f>
        <v/>
      </c>
      <c r="I68" s="371" t="s">
        <v>200</v>
      </c>
      <c r="J68" t="s">
        <v>867</v>
      </c>
      <c r="K68" s="372">
        <v>690</v>
      </c>
      <c r="L68" s="388">
        <f>ROWS(K$5:K68)</f>
        <v>64</v>
      </c>
      <c r="M68" s="388" t="str">
        <f>IF(_xlfn.IFNA(VLOOKUP(I68,$AG$3:$AH$83,2,FALSE),"")='11.1'!$D$5,TXM!L68,"")</f>
        <v/>
      </c>
      <c r="N68">
        <f>IFERROR(SMALL($M$5:$M$9000,ROWS($M$5:M68)),"")</f>
        <v>2162</v>
      </c>
      <c r="P68" t="s">
        <v>624</v>
      </c>
      <c r="Q68" t="s">
        <v>823</v>
      </c>
      <c r="R68">
        <v>70800</v>
      </c>
      <c r="S68" s="388">
        <f>ROWS(R$5:R68)</f>
        <v>64</v>
      </c>
      <c r="T68" s="388" t="str">
        <f>IF(_xlfn.IFNA(VLOOKUP(P68,$AG$3:$AH$83,2,FALSE),"")='11.1'!$D$5,TXM!S68,"")</f>
        <v/>
      </c>
      <c r="U68">
        <f>IFERROR(SMALL($T$5:$T$9000,ROWS($T$5:T68)),"")</f>
        <v>1013</v>
      </c>
      <c r="Y68" s="393" t="s">
        <v>833</v>
      </c>
      <c r="Z68" s="394" t="s">
        <v>1435</v>
      </c>
      <c r="AA68" s="394" t="s">
        <v>1436</v>
      </c>
      <c r="AG68" t="s">
        <v>205</v>
      </c>
      <c r="AH68" s="386" t="s">
        <v>1239</v>
      </c>
      <c r="AI68" t="s">
        <v>328</v>
      </c>
    </row>
    <row r="69" spans="1:35" ht="14.4" customHeight="1" x14ac:dyDescent="0.3">
      <c r="A69" s="371" t="s">
        <v>624</v>
      </c>
      <c r="B69" t="s">
        <v>1240</v>
      </c>
      <c r="C69" s="372">
        <v>51</v>
      </c>
      <c r="D69" s="388">
        <f>ROWS(C$5:C69)</f>
        <v>65</v>
      </c>
      <c r="E69" s="388" t="str">
        <f>IF(_xlfn.IFNA(VLOOKUP(A69,$AG$3:$AH$83,2,FALSE),"")='11.1'!$D$5,TXM!D69,"")</f>
        <v/>
      </c>
      <c r="F69" t="str">
        <f>IFERROR(SMALL($E$5:$E$9000,ROWS($E$5:E69)),"")</f>
        <v/>
      </c>
      <c r="I69" s="371" t="s">
        <v>200</v>
      </c>
      <c r="J69" t="s">
        <v>102</v>
      </c>
      <c r="K69" s="372">
        <v>614</v>
      </c>
      <c r="L69" s="388">
        <f>ROWS(K$5:K69)</f>
        <v>65</v>
      </c>
      <c r="M69" s="388" t="str">
        <f>IF(_xlfn.IFNA(VLOOKUP(I69,$AG$3:$AH$83,2,FALSE),"")='11.1'!$D$5,TXM!L69,"")</f>
        <v/>
      </c>
      <c r="N69">
        <f>IFERROR(SMALL($M$5:$M$9000,ROWS($M$5:M69)),"")</f>
        <v>2163</v>
      </c>
      <c r="P69" t="s">
        <v>624</v>
      </c>
      <c r="Q69" t="s">
        <v>96</v>
      </c>
      <c r="R69">
        <v>49446</v>
      </c>
      <c r="S69" s="388">
        <f>ROWS(R$5:R69)</f>
        <v>65</v>
      </c>
      <c r="T69" s="388" t="str">
        <f>IF(_xlfn.IFNA(VLOOKUP(P69,$AG$3:$AH$83,2,FALSE),"")='11.1'!$D$5,TXM!S69,"")</f>
        <v/>
      </c>
      <c r="U69">
        <f>IFERROR(SMALL($T$5:$T$9000,ROWS($T$5:T69)),"")</f>
        <v>1014</v>
      </c>
      <c r="Y69" s="393" t="s">
        <v>835</v>
      </c>
      <c r="Z69" s="394" t="s">
        <v>1438</v>
      </c>
      <c r="AA69" s="394" t="s">
        <v>1439</v>
      </c>
      <c r="AG69" t="s">
        <v>87</v>
      </c>
      <c r="AH69" s="386" t="s">
        <v>1407</v>
      </c>
      <c r="AI69" t="s">
        <v>422</v>
      </c>
    </row>
    <row r="70" spans="1:35" ht="14.4" customHeight="1" x14ac:dyDescent="0.3">
      <c r="A70" s="371" t="s">
        <v>204</v>
      </c>
      <c r="B70" t="s">
        <v>783</v>
      </c>
      <c r="C70" s="372">
        <v>9043394415</v>
      </c>
      <c r="D70" s="388">
        <f>ROWS(C$5:C70)</f>
        <v>66</v>
      </c>
      <c r="E70" s="388" t="str">
        <f>IF(_xlfn.IFNA(VLOOKUP(A70,$AG$3:$AH$83,2,FALSE),"")='11.1'!$D$5,TXM!D70,"")</f>
        <v/>
      </c>
      <c r="F70" t="str">
        <f>IFERROR(SMALL($E$5:$E$9000,ROWS($E$5:E70)),"")</f>
        <v/>
      </c>
      <c r="I70" s="371" t="s">
        <v>200</v>
      </c>
      <c r="J70" t="s">
        <v>104</v>
      </c>
      <c r="K70" s="372">
        <v>268</v>
      </c>
      <c r="L70" s="388">
        <f>ROWS(K$5:K70)</f>
        <v>66</v>
      </c>
      <c r="M70" s="388" t="str">
        <f>IF(_xlfn.IFNA(VLOOKUP(I70,$AG$3:$AH$83,2,FALSE),"")='11.1'!$D$5,TXM!L70,"")</f>
        <v/>
      </c>
      <c r="N70">
        <f>IFERROR(SMALL($M$5:$M$9000,ROWS($M$5:M70)),"")</f>
        <v>2164</v>
      </c>
      <c r="P70" t="s">
        <v>624</v>
      </c>
      <c r="Q70" t="s">
        <v>815</v>
      </c>
      <c r="R70">
        <v>39850</v>
      </c>
      <c r="S70" s="388">
        <f>ROWS(R$5:R70)</f>
        <v>66</v>
      </c>
      <c r="T70" s="388" t="str">
        <f>IF(_xlfn.IFNA(VLOOKUP(P70,$AG$3:$AH$83,2,FALSE),"")='11.1'!$D$5,TXM!S70,"")</f>
        <v/>
      </c>
      <c r="U70" t="str">
        <f>IFERROR(SMALL($T$5:$T$9000,ROWS($T$5:T70)),"")</f>
        <v/>
      </c>
      <c r="Y70" s="393" t="s">
        <v>837</v>
      </c>
      <c r="Z70" s="394" t="s">
        <v>1442</v>
      </c>
      <c r="AA70" s="394" t="s">
        <v>1443</v>
      </c>
      <c r="AG70" t="s">
        <v>82</v>
      </c>
      <c r="AH70" s="386" t="s">
        <v>1284</v>
      </c>
      <c r="AI70" t="s">
        <v>323</v>
      </c>
    </row>
    <row r="71" spans="1:35" ht="14.4" customHeight="1" x14ac:dyDescent="0.3">
      <c r="A71" s="371" t="s">
        <v>204</v>
      </c>
      <c r="B71" t="s">
        <v>1000</v>
      </c>
      <c r="C71" s="372">
        <v>904327374</v>
      </c>
      <c r="D71" s="388">
        <f>ROWS(C$5:C71)</f>
        <v>67</v>
      </c>
      <c r="E71" s="388" t="str">
        <f>IF(_xlfn.IFNA(VLOOKUP(A71,$AG$3:$AH$83,2,FALSE),"")='11.1'!$D$5,TXM!D71,"")</f>
        <v/>
      </c>
      <c r="F71" t="str">
        <f>IFERROR(SMALL($E$5:$E$9000,ROWS($E$5:E71)),"")</f>
        <v/>
      </c>
      <c r="I71" s="371" t="s">
        <v>200</v>
      </c>
      <c r="J71" t="s">
        <v>108</v>
      </c>
      <c r="K71" s="372">
        <v>78</v>
      </c>
      <c r="L71" s="388">
        <f>ROWS(K$5:K71)</f>
        <v>67</v>
      </c>
      <c r="M71" s="388" t="str">
        <f>IF(_xlfn.IFNA(VLOOKUP(I71,$AG$3:$AH$83,2,FALSE),"")='11.1'!$D$5,TXM!L71,"")</f>
        <v/>
      </c>
      <c r="N71">
        <f>IFERROR(SMALL($M$5:$M$9000,ROWS($M$5:M71)),"")</f>
        <v>2165</v>
      </c>
      <c r="P71" t="s">
        <v>624</v>
      </c>
      <c r="Q71" t="s">
        <v>793</v>
      </c>
      <c r="R71">
        <v>39443</v>
      </c>
      <c r="S71" s="388">
        <f>ROWS(R$5:R71)</f>
        <v>67</v>
      </c>
      <c r="T71" s="388" t="str">
        <f>IF(_xlfn.IFNA(VLOOKUP(P71,$AG$3:$AH$83,2,FALSE),"")='11.1'!$D$5,TXM!S71,"")</f>
        <v/>
      </c>
      <c r="U71" t="str">
        <f>IFERROR(SMALL($T$5:$T$9000,ROWS($T$5:T71)),"")</f>
        <v/>
      </c>
      <c r="Y71" s="393" t="s">
        <v>1275</v>
      </c>
      <c r="Z71" s="394" t="s">
        <v>1445</v>
      </c>
      <c r="AA71" s="394" t="s">
        <v>1446</v>
      </c>
      <c r="AG71" t="s">
        <v>53</v>
      </c>
      <c r="AH71" s="386" t="s">
        <v>1250</v>
      </c>
      <c r="AI71" t="s">
        <v>289</v>
      </c>
    </row>
    <row r="72" spans="1:35" ht="14.4" customHeight="1" x14ac:dyDescent="0.3">
      <c r="A72" s="371" t="s">
        <v>204</v>
      </c>
      <c r="B72" t="s">
        <v>787</v>
      </c>
      <c r="C72" s="372">
        <v>769448232</v>
      </c>
      <c r="D72" s="388">
        <f>ROWS(C$5:C72)</f>
        <v>68</v>
      </c>
      <c r="E72" s="388" t="str">
        <f>IF(_xlfn.IFNA(VLOOKUP(A72,$AG$3:$AH$83,2,FALSE),"")='11.1'!$D$5,TXM!D72,"")</f>
        <v/>
      </c>
      <c r="F72" t="str">
        <f>IFERROR(SMALL($E$5:$E$9000,ROWS($E$5:E72)),"")</f>
        <v/>
      </c>
      <c r="I72" s="371" t="s">
        <v>200</v>
      </c>
      <c r="J72" t="s">
        <v>1000</v>
      </c>
      <c r="K72" s="372">
        <v>29</v>
      </c>
      <c r="L72" s="388">
        <f>ROWS(K$5:K72)</f>
        <v>68</v>
      </c>
      <c r="M72" s="388" t="str">
        <f>IF(_xlfn.IFNA(VLOOKUP(I72,$AG$3:$AH$83,2,FALSE),"")='11.1'!$D$5,TXM!L72,"")</f>
        <v/>
      </c>
      <c r="N72">
        <f>IFERROR(SMALL($M$5:$M$9000,ROWS($M$5:M72)),"")</f>
        <v>2166</v>
      </c>
      <c r="P72" t="s">
        <v>624</v>
      </c>
      <c r="Q72" t="s">
        <v>1000</v>
      </c>
      <c r="R72">
        <v>33820</v>
      </c>
      <c r="S72" s="388">
        <f>ROWS(R$5:R72)</f>
        <v>68</v>
      </c>
      <c r="T72" s="388" t="str">
        <f>IF(_xlfn.IFNA(VLOOKUP(P72,$AG$3:$AH$83,2,FALSE),"")='11.1'!$D$5,TXM!S72,"")</f>
        <v/>
      </c>
      <c r="U72" t="str">
        <f>IFERROR(SMALL($T$5:$T$9000,ROWS($T$5:T72)),"")</f>
        <v/>
      </c>
      <c r="Y72" s="393" t="s">
        <v>839</v>
      </c>
      <c r="Z72" s="394" t="s">
        <v>1448</v>
      </c>
      <c r="AA72" s="394" t="s">
        <v>1449</v>
      </c>
      <c r="AG72" t="s">
        <v>639</v>
      </c>
      <c r="AH72" s="386" t="s">
        <v>1372</v>
      </c>
      <c r="AI72" t="s">
        <v>645</v>
      </c>
    </row>
    <row r="73" spans="1:35" ht="14.4" customHeight="1" x14ac:dyDescent="0.3">
      <c r="A73" s="371" t="s">
        <v>204</v>
      </c>
      <c r="B73" t="s">
        <v>781</v>
      </c>
      <c r="C73" s="372">
        <v>162081068</v>
      </c>
      <c r="D73" s="388">
        <f>ROWS(C$5:C73)</f>
        <v>69</v>
      </c>
      <c r="E73" s="388" t="str">
        <f>IF(_xlfn.IFNA(VLOOKUP(A73,$AG$3:$AH$83,2,FALSE),"")='11.1'!$D$5,TXM!D73,"")</f>
        <v/>
      </c>
      <c r="F73" t="str">
        <f>IFERROR(SMALL($E$5:$E$9000,ROWS($E$5:E73)),"")</f>
        <v/>
      </c>
      <c r="I73" s="371" t="s">
        <v>200</v>
      </c>
      <c r="J73" t="s">
        <v>779</v>
      </c>
      <c r="K73" s="372">
        <v>7</v>
      </c>
      <c r="L73" s="388">
        <f>ROWS(K$5:K73)</f>
        <v>69</v>
      </c>
      <c r="M73" s="388" t="str">
        <f>IF(_xlfn.IFNA(VLOOKUP(I73,$AG$3:$AH$83,2,FALSE),"")='11.1'!$D$5,TXM!L73,"")</f>
        <v/>
      </c>
      <c r="N73">
        <f>IFERROR(SMALL($M$5:$M$9000,ROWS($M$5:M73)),"")</f>
        <v>2167</v>
      </c>
      <c r="P73" t="s">
        <v>624</v>
      </c>
      <c r="Q73" t="s">
        <v>843</v>
      </c>
      <c r="R73">
        <v>27000</v>
      </c>
      <c r="S73" s="388">
        <f>ROWS(R$5:R73)</f>
        <v>69</v>
      </c>
      <c r="T73" s="388" t="str">
        <f>IF(_xlfn.IFNA(VLOOKUP(P73,$AG$3:$AH$83,2,FALSE),"")='11.1'!$D$5,TXM!S73,"")</f>
        <v/>
      </c>
      <c r="U73" t="str">
        <f>IFERROR(SMALL($T$5:$T$9000,ROWS($T$5:T73)),"")</f>
        <v/>
      </c>
      <c r="Y73" s="393" t="s">
        <v>841</v>
      </c>
      <c r="Z73" s="394" t="s">
        <v>1451</v>
      </c>
      <c r="AA73" s="394" t="s">
        <v>917</v>
      </c>
      <c r="AG73" t="s">
        <v>143</v>
      </c>
      <c r="AH73" s="386" t="s">
        <v>1335</v>
      </c>
      <c r="AI73" t="s">
        <v>348</v>
      </c>
    </row>
    <row r="74" spans="1:35" ht="14.4" customHeight="1" x14ac:dyDescent="0.3">
      <c r="A74" s="371" t="s">
        <v>204</v>
      </c>
      <c r="B74" t="s">
        <v>849</v>
      </c>
      <c r="C74" s="372">
        <v>83716893</v>
      </c>
      <c r="D74" s="388">
        <f>ROWS(C$5:C74)</f>
        <v>70</v>
      </c>
      <c r="E74" s="388" t="str">
        <f>IF(_xlfn.IFNA(VLOOKUP(A74,$AG$3:$AH$83,2,FALSE),"")='11.1'!$D$5,TXM!D74,"")</f>
        <v/>
      </c>
      <c r="F74" t="str">
        <f>IFERROR(SMALL($E$5:$E$9000,ROWS($E$5:E74)),"")</f>
        <v/>
      </c>
      <c r="I74" s="371" t="s">
        <v>668</v>
      </c>
      <c r="J74" t="s">
        <v>773</v>
      </c>
      <c r="K74" s="372">
        <v>475134</v>
      </c>
      <c r="L74" s="388">
        <f>ROWS(K$5:K74)</f>
        <v>70</v>
      </c>
      <c r="M74" s="388" t="str">
        <f>IF(_xlfn.IFNA(VLOOKUP(I74,$AG$3:$AH$83,2,FALSE),"")='11.1'!$D$5,TXM!L74,"")</f>
        <v/>
      </c>
      <c r="N74">
        <f>IFERROR(SMALL($M$5:$M$9000,ROWS($M$5:M74)),"")</f>
        <v>2168</v>
      </c>
      <c r="P74" t="s">
        <v>624</v>
      </c>
      <c r="Q74" t="s">
        <v>1318</v>
      </c>
      <c r="R74">
        <v>23880</v>
      </c>
      <c r="S74" s="388">
        <f>ROWS(R$5:R74)</f>
        <v>70</v>
      </c>
      <c r="T74" s="388" t="str">
        <f>IF(_xlfn.IFNA(VLOOKUP(P74,$AG$3:$AH$83,2,FALSE),"")='11.1'!$D$5,TXM!S74,"")</f>
        <v/>
      </c>
      <c r="U74" t="str">
        <f>IFERROR(SMALL($T$5:$T$9000,ROWS($T$5:T74)),"")</f>
        <v/>
      </c>
      <c r="Y74" s="393" t="s">
        <v>843</v>
      </c>
      <c r="Z74" s="394" t="s">
        <v>1453</v>
      </c>
      <c r="AA74" s="394" t="s">
        <v>1454</v>
      </c>
      <c r="AG74" t="s">
        <v>79</v>
      </c>
      <c r="AH74" s="386" t="s">
        <v>1297</v>
      </c>
      <c r="AI74" t="s">
        <v>340</v>
      </c>
    </row>
    <row r="75" spans="1:35" ht="14.4" customHeight="1" x14ac:dyDescent="0.3">
      <c r="A75" s="371" t="s">
        <v>204</v>
      </c>
      <c r="B75" t="s">
        <v>173</v>
      </c>
      <c r="C75" s="372">
        <v>24604227</v>
      </c>
      <c r="D75" s="388">
        <f>ROWS(C$5:C75)</f>
        <v>71</v>
      </c>
      <c r="E75" s="388" t="str">
        <f>IF(_xlfn.IFNA(VLOOKUP(A75,$AG$3:$AH$83,2,FALSE),"")='11.1'!$D$5,TXM!D75,"")</f>
        <v/>
      </c>
      <c r="F75" t="str">
        <f>IFERROR(SMALL($E$5:$E$9000,ROWS($E$5:E75)),"")</f>
        <v/>
      </c>
      <c r="I75" s="371" t="s">
        <v>668</v>
      </c>
      <c r="J75" t="s">
        <v>849</v>
      </c>
      <c r="K75" s="372">
        <v>458386</v>
      </c>
      <c r="L75" s="388">
        <f>ROWS(K$5:K75)</f>
        <v>71</v>
      </c>
      <c r="M75" s="388" t="str">
        <f>IF(_xlfn.IFNA(VLOOKUP(I75,$AG$3:$AH$83,2,FALSE),"")='11.1'!$D$5,TXM!L75,"")</f>
        <v/>
      </c>
      <c r="N75">
        <f>IFERROR(SMALL($M$5:$M$9000,ROWS($M$5:M75)),"")</f>
        <v>2169</v>
      </c>
      <c r="P75" t="s">
        <v>624</v>
      </c>
      <c r="Q75" t="s">
        <v>1001</v>
      </c>
      <c r="R75">
        <v>23136</v>
      </c>
      <c r="S75" s="388">
        <f>ROWS(R$5:R75)</f>
        <v>71</v>
      </c>
      <c r="T75" s="388" t="str">
        <f>IF(_xlfn.IFNA(VLOOKUP(P75,$AG$3:$AH$83,2,FALSE),"")='11.1'!$D$5,TXM!S75,"")</f>
        <v/>
      </c>
      <c r="U75" t="str">
        <f>IFERROR(SMALL($T$5:$T$9000,ROWS($T$5:T75)),"")</f>
        <v/>
      </c>
      <c r="Y75" s="393" t="s">
        <v>845</v>
      </c>
      <c r="Z75" s="394" t="s">
        <v>1456</v>
      </c>
      <c r="AA75" s="394" t="s">
        <v>1457</v>
      </c>
      <c r="AG75" t="s">
        <v>56</v>
      </c>
      <c r="AH75" s="386" t="s">
        <v>1368</v>
      </c>
      <c r="AI75" t="s">
        <v>301</v>
      </c>
    </row>
    <row r="76" spans="1:35" ht="14.4" customHeight="1" x14ac:dyDescent="0.3">
      <c r="A76" s="371" t="s">
        <v>204</v>
      </c>
      <c r="B76" t="s">
        <v>841</v>
      </c>
      <c r="C76" s="372">
        <v>17874382</v>
      </c>
      <c r="D76" s="388">
        <f>ROWS(C$5:C76)</f>
        <v>72</v>
      </c>
      <c r="E76" s="388" t="str">
        <f>IF(_xlfn.IFNA(VLOOKUP(A76,$AG$3:$AH$83,2,FALSE),"")='11.1'!$D$5,TXM!D76,"")</f>
        <v/>
      </c>
      <c r="F76" t="str">
        <f>IFERROR(SMALL($E$5:$E$9000,ROWS($E$5:E76)),"")</f>
        <v/>
      </c>
      <c r="I76" s="371" t="s">
        <v>668</v>
      </c>
      <c r="J76" t="s">
        <v>825</v>
      </c>
      <c r="K76" s="372">
        <v>424522</v>
      </c>
      <c r="L76" s="388">
        <f>ROWS(K$5:K76)</f>
        <v>72</v>
      </c>
      <c r="M76" s="388" t="str">
        <f>IF(_xlfn.IFNA(VLOOKUP(I76,$AG$3:$AH$83,2,FALSE),"")='11.1'!$D$5,TXM!L76,"")</f>
        <v/>
      </c>
      <c r="N76">
        <f>IFERROR(SMALL($M$5:$M$9000,ROWS($M$5:M76)),"")</f>
        <v>2170</v>
      </c>
      <c r="P76" t="s">
        <v>624</v>
      </c>
      <c r="Q76" t="s">
        <v>106</v>
      </c>
      <c r="R76">
        <v>21960</v>
      </c>
      <c r="S76" s="388">
        <f>ROWS(R$5:R76)</f>
        <v>72</v>
      </c>
      <c r="T76" s="388" t="str">
        <f>IF(_xlfn.IFNA(VLOOKUP(P76,$AG$3:$AH$83,2,FALSE),"")='11.1'!$D$5,TXM!S76,"")</f>
        <v/>
      </c>
      <c r="U76" t="str">
        <f>IFERROR(SMALL($T$5:$T$9000,ROWS($T$5:T76)),"")</f>
        <v/>
      </c>
      <c r="Y76" s="393" t="s">
        <v>847</v>
      </c>
      <c r="Z76" s="394" t="s">
        <v>1460</v>
      </c>
      <c r="AA76" s="394" t="s">
        <v>1461</v>
      </c>
      <c r="AG76" t="s">
        <v>69</v>
      </c>
      <c r="AH76" s="386" t="s">
        <v>1375</v>
      </c>
      <c r="AI76" t="s">
        <v>320</v>
      </c>
    </row>
    <row r="77" spans="1:35" ht="14.4" customHeight="1" x14ac:dyDescent="0.3">
      <c r="A77" s="371" t="s">
        <v>204</v>
      </c>
      <c r="B77" t="s">
        <v>996</v>
      </c>
      <c r="C77" s="372">
        <v>13423756</v>
      </c>
      <c r="D77" s="388">
        <f>ROWS(C$5:C77)</f>
        <v>73</v>
      </c>
      <c r="E77" s="388" t="str">
        <f>IF(_xlfn.IFNA(VLOOKUP(A77,$AG$3:$AH$83,2,FALSE),"")='11.1'!$D$5,TXM!D77,"")</f>
        <v/>
      </c>
      <c r="F77" t="str">
        <f>IFERROR(SMALL($E$5:$E$9000,ROWS($E$5:E77)),"")</f>
        <v/>
      </c>
      <c r="I77" s="371" t="s">
        <v>668</v>
      </c>
      <c r="J77" t="s">
        <v>823</v>
      </c>
      <c r="K77" s="372">
        <v>382886</v>
      </c>
      <c r="L77" s="388">
        <f>ROWS(K$5:K77)</f>
        <v>73</v>
      </c>
      <c r="M77" s="388" t="str">
        <f>IF(_xlfn.IFNA(VLOOKUP(I77,$AG$3:$AH$83,2,FALSE),"")='11.1'!$D$5,TXM!L77,"")</f>
        <v/>
      </c>
      <c r="N77">
        <f>IFERROR(SMALL($M$5:$M$9000,ROWS($M$5:M77)),"")</f>
        <v>2171</v>
      </c>
      <c r="P77" t="s">
        <v>624</v>
      </c>
      <c r="Q77" t="s">
        <v>97</v>
      </c>
      <c r="R77">
        <v>21333</v>
      </c>
      <c r="S77" s="388">
        <f>ROWS(R$5:R77)</f>
        <v>73</v>
      </c>
      <c r="T77" s="388" t="str">
        <f>IF(_xlfn.IFNA(VLOOKUP(P77,$AG$3:$AH$83,2,FALSE),"")='11.1'!$D$5,TXM!S77,"")</f>
        <v/>
      </c>
      <c r="U77" t="str">
        <f>IFERROR(SMALL($T$5:$T$9000,ROWS($T$5:T77)),"")</f>
        <v/>
      </c>
      <c r="Y77" s="393" t="s">
        <v>849</v>
      </c>
      <c r="Z77" s="394" t="s">
        <v>1463</v>
      </c>
      <c r="AA77" s="394" t="s">
        <v>1464</v>
      </c>
      <c r="AG77" t="s">
        <v>77</v>
      </c>
      <c r="AH77" s="386" t="s">
        <v>1600</v>
      </c>
      <c r="AI77" t="s">
        <v>345</v>
      </c>
    </row>
    <row r="78" spans="1:35" ht="14.4" customHeight="1" x14ac:dyDescent="0.3">
      <c r="A78" s="371" t="s">
        <v>204</v>
      </c>
      <c r="B78" t="s">
        <v>863</v>
      </c>
      <c r="C78" s="372">
        <v>13130043</v>
      </c>
      <c r="D78" s="388">
        <f>ROWS(C$5:C78)</f>
        <v>74</v>
      </c>
      <c r="E78" s="388" t="str">
        <f>IF(_xlfn.IFNA(VLOOKUP(A78,$AG$3:$AH$83,2,FALSE),"")='11.1'!$D$5,TXM!D78,"")</f>
        <v/>
      </c>
      <c r="F78" t="str">
        <f>IFERROR(SMALL($E$5:$E$9000,ROWS($E$5:E78)),"")</f>
        <v/>
      </c>
      <c r="I78" s="371" t="s">
        <v>668</v>
      </c>
      <c r="J78" t="s">
        <v>799</v>
      </c>
      <c r="K78" s="372">
        <v>152721</v>
      </c>
      <c r="L78" s="388">
        <f>ROWS(K$5:K78)</f>
        <v>74</v>
      </c>
      <c r="M78" s="388" t="str">
        <f>IF(_xlfn.IFNA(VLOOKUP(I78,$AG$3:$AH$83,2,FALSE),"")='11.1'!$D$5,TXM!L78,"")</f>
        <v/>
      </c>
      <c r="N78">
        <f>IFERROR(SMALL($M$5:$M$9000,ROWS($M$5:M78)),"")</f>
        <v>2172</v>
      </c>
      <c r="P78" t="s">
        <v>624</v>
      </c>
      <c r="Q78" t="s">
        <v>94</v>
      </c>
      <c r="R78">
        <v>15156</v>
      </c>
      <c r="S78" s="388">
        <f>ROWS(R$5:R78)</f>
        <v>74</v>
      </c>
      <c r="T78" s="388" t="str">
        <f>IF(_xlfn.IFNA(VLOOKUP(P78,$AG$3:$AH$83,2,FALSE),"")='11.1'!$D$5,TXM!S78,"")</f>
        <v/>
      </c>
      <c r="U78" t="str">
        <f>IFERROR(SMALL($T$5:$T$9000,ROWS($T$5:T78)),"")</f>
        <v/>
      </c>
      <c r="Y78" s="393" t="s">
        <v>851</v>
      </c>
      <c r="Z78" s="394"/>
      <c r="AA78" s="394"/>
      <c r="AG78" t="s">
        <v>58</v>
      </c>
      <c r="AH78" s="386" t="s">
        <v>1444</v>
      </c>
      <c r="AI78" t="s">
        <v>303</v>
      </c>
    </row>
    <row r="79" spans="1:35" ht="14.4" customHeight="1" x14ac:dyDescent="0.3">
      <c r="A79" s="371" t="s">
        <v>204</v>
      </c>
      <c r="B79" t="s">
        <v>1318</v>
      </c>
      <c r="C79" s="372">
        <v>10855875</v>
      </c>
      <c r="D79" s="388">
        <f>ROWS(C$5:C79)</f>
        <v>75</v>
      </c>
      <c r="E79" s="388" t="str">
        <f>IF(_xlfn.IFNA(VLOOKUP(A79,$AG$3:$AH$83,2,FALSE),"")='11.1'!$D$5,TXM!D79,"")</f>
        <v/>
      </c>
      <c r="F79" t="str">
        <f>IFERROR(SMALL($E$5:$E$9000,ROWS($E$5:E79)),"")</f>
        <v/>
      </c>
      <c r="I79" s="371" t="s">
        <v>668</v>
      </c>
      <c r="J79" t="s">
        <v>1275</v>
      </c>
      <c r="K79" s="372">
        <v>96055</v>
      </c>
      <c r="L79" s="388">
        <f>ROWS(K$5:K79)</f>
        <v>75</v>
      </c>
      <c r="M79" s="388" t="str">
        <f>IF(_xlfn.IFNA(VLOOKUP(I79,$AG$3:$AH$83,2,FALSE),"")='11.1'!$D$5,TXM!L79,"")</f>
        <v/>
      </c>
      <c r="N79">
        <f>IFERROR(SMALL($M$5:$M$9000,ROWS($M$5:M79)),"")</f>
        <v>2173</v>
      </c>
      <c r="P79" t="s">
        <v>624</v>
      </c>
      <c r="Q79" t="s">
        <v>1441</v>
      </c>
      <c r="R79">
        <v>15000</v>
      </c>
      <c r="S79" s="388">
        <f>ROWS(R$5:R79)</f>
        <v>75</v>
      </c>
      <c r="T79" s="388" t="str">
        <f>IF(_xlfn.IFNA(VLOOKUP(P79,$AG$3:$AH$83,2,FALSE),"")='11.1'!$D$5,TXM!S79,"")</f>
        <v/>
      </c>
      <c r="U79" t="str">
        <f>IFERROR(SMALL($T$5:$T$9000,ROWS($T$5:T79)),"")</f>
        <v/>
      </c>
      <c r="Y79" s="393" t="s">
        <v>853</v>
      </c>
      <c r="Z79" s="394" t="s">
        <v>1467</v>
      </c>
      <c r="AA79" s="394" t="s">
        <v>1468</v>
      </c>
      <c r="AG79" t="s">
        <v>163</v>
      </c>
      <c r="AH79" s="386" t="s">
        <v>1625</v>
      </c>
      <c r="AI79" t="s">
        <v>322</v>
      </c>
    </row>
    <row r="80" spans="1:35" ht="14.4" customHeight="1" x14ac:dyDescent="0.3">
      <c r="A80" s="371" t="s">
        <v>204</v>
      </c>
      <c r="B80" t="s">
        <v>779</v>
      </c>
      <c r="C80" s="372">
        <v>6772599</v>
      </c>
      <c r="D80" s="388">
        <f>ROWS(C$5:C80)</f>
        <v>76</v>
      </c>
      <c r="E80" s="388" t="str">
        <f>IF(_xlfn.IFNA(VLOOKUP(A80,$AG$3:$AH$83,2,FALSE),"")='11.1'!$D$5,TXM!D80,"")</f>
        <v/>
      </c>
      <c r="F80" t="str">
        <f>IFERROR(SMALL($E$5:$E$9000,ROWS($E$5:E80)),"")</f>
        <v/>
      </c>
      <c r="I80" s="371" t="s">
        <v>668</v>
      </c>
      <c r="J80" t="s">
        <v>863</v>
      </c>
      <c r="K80" s="372">
        <v>87085</v>
      </c>
      <c r="L80" s="388">
        <f>ROWS(K$5:K80)</f>
        <v>76</v>
      </c>
      <c r="M80" s="388" t="str">
        <f>IF(_xlfn.IFNA(VLOOKUP(I80,$AG$3:$AH$83,2,FALSE),"")='11.1'!$D$5,TXM!L80,"")</f>
        <v/>
      </c>
      <c r="N80">
        <f>IFERROR(SMALL($M$5:$M$9000,ROWS($M$5:M80)),"")</f>
        <v>2174</v>
      </c>
      <c r="P80" t="s">
        <v>624</v>
      </c>
      <c r="Q80" t="s">
        <v>104</v>
      </c>
      <c r="R80">
        <v>14321</v>
      </c>
      <c r="S80" s="388">
        <f>ROWS(R$5:R80)</f>
        <v>76</v>
      </c>
      <c r="T80" s="388" t="str">
        <f>IF(_xlfn.IFNA(VLOOKUP(P80,$AG$3:$AH$83,2,FALSE),"")='11.1'!$D$5,TXM!S80,"")</f>
        <v/>
      </c>
      <c r="U80" t="str">
        <f>IFERROR(SMALL($T$5:$T$9000,ROWS($T$5:T80)),"")</f>
        <v/>
      </c>
      <c r="Y80" s="393" t="s">
        <v>855</v>
      </c>
      <c r="Z80" s="394" t="s">
        <v>1470</v>
      </c>
      <c r="AA80" s="394" t="s">
        <v>1471</v>
      </c>
      <c r="AG80" t="s">
        <v>55</v>
      </c>
      <c r="AH80" s="386" t="s">
        <v>1635</v>
      </c>
      <c r="AI80" t="s">
        <v>308</v>
      </c>
    </row>
    <row r="81" spans="1:35" ht="14.4" customHeight="1" x14ac:dyDescent="0.3">
      <c r="A81" s="371" t="s">
        <v>204</v>
      </c>
      <c r="B81" t="s">
        <v>1275</v>
      </c>
      <c r="C81" s="372">
        <v>6021041</v>
      </c>
      <c r="D81" s="388">
        <f>ROWS(C$5:C81)</f>
        <v>77</v>
      </c>
      <c r="E81" s="388" t="str">
        <f>IF(_xlfn.IFNA(VLOOKUP(A81,$AG$3:$AH$83,2,FALSE),"")='11.1'!$D$5,TXM!D81,"")</f>
        <v/>
      </c>
      <c r="F81" t="str">
        <f>IFERROR(SMALL($E$5:$E$9000,ROWS($E$5:E81)),"")</f>
        <v/>
      </c>
      <c r="I81" s="371" t="s">
        <v>668</v>
      </c>
      <c r="J81" t="s">
        <v>95</v>
      </c>
      <c r="K81" s="372">
        <v>70616</v>
      </c>
      <c r="L81" s="388">
        <f>ROWS(K$5:K81)</f>
        <v>77</v>
      </c>
      <c r="M81" s="388" t="str">
        <f>IF(_xlfn.IFNA(VLOOKUP(I81,$AG$3:$AH$83,2,FALSE),"")='11.1'!$D$5,TXM!L81,"")</f>
        <v/>
      </c>
      <c r="N81">
        <f>IFERROR(SMALL($M$5:$M$9000,ROWS($M$5:M81)),"")</f>
        <v>2175</v>
      </c>
      <c r="P81" t="s">
        <v>624</v>
      </c>
      <c r="Q81" t="s">
        <v>102</v>
      </c>
      <c r="R81">
        <v>13830</v>
      </c>
      <c r="S81" s="388">
        <f>ROWS(R$5:R81)</f>
        <v>77</v>
      </c>
      <c r="T81" s="388" t="str">
        <f>IF(_xlfn.IFNA(VLOOKUP(P81,$AG$3:$AH$83,2,FALSE),"")='11.1'!$D$5,TXM!S81,"")</f>
        <v/>
      </c>
      <c r="U81" t="str">
        <f>IFERROR(SMALL($T$5:$T$9000,ROWS($T$5:T81)),"")</f>
        <v/>
      </c>
      <c r="Y81" s="393" t="s">
        <v>1365</v>
      </c>
      <c r="Z81" s="394" t="s">
        <v>1473</v>
      </c>
      <c r="AA81" s="394" t="s">
        <v>1474</v>
      </c>
      <c r="AG81" t="s">
        <v>198</v>
      </c>
      <c r="AH81" s="386" t="s">
        <v>1527</v>
      </c>
      <c r="AI81" t="s">
        <v>325</v>
      </c>
    </row>
    <row r="82" spans="1:35" ht="14.4" customHeight="1" x14ac:dyDescent="0.3">
      <c r="A82" s="371" t="s">
        <v>204</v>
      </c>
      <c r="B82" t="s">
        <v>811</v>
      </c>
      <c r="C82" s="372">
        <v>4993245</v>
      </c>
      <c r="D82" s="388">
        <f>ROWS(C$5:C82)</f>
        <v>78</v>
      </c>
      <c r="E82" s="388" t="str">
        <f>IF(_xlfn.IFNA(VLOOKUP(A82,$AG$3:$AH$83,2,FALSE),"")='11.1'!$D$5,TXM!D82,"")</f>
        <v/>
      </c>
      <c r="F82" t="str">
        <f>IFERROR(SMALL($E$5:$E$9000,ROWS($E$5:E82)),"")</f>
        <v/>
      </c>
      <c r="I82" s="371" t="s">
        <v>668</v>
      </c>
      <c r="J82" t="s">
        <v>1000</v>
      </c>
      <c r="K82" s="372">
        <v>45973</v>
      </c>
      <c r="L82" s="388">
        <f>ROWS(K$5:K82)</f>
        <v>78</v>
      </c>
      <c r="M82" s="388" t="str">
        <f>IF(_xlfn.IFNA(VLOOKUP(I82,$AG$3:$AH$83,2,FALSE),"")='11.1'!$D$5,TXM!L82,"")</f>
        <v/>
      </c>
      <c r="N82">
        <f>IFERROR(SMALL($M$5:$M$9000,ROWS($M$5:M82)),"")</f>
        <v>2176</v>
      </c>
      <c r="P82" t="s">
        <v>624</v>
      </c>
      <c r="Q82" t="s">
        <v>825</v>
      </c>
      <c r="R82">
        <v>13700</v>
      </c>
      <c r="S82" s="388">
        <f>ROWS(R$5:R82)</f>
        <v>78</v>
      </c>
      <c r="T82" s="388" t="str">
        <f>IF(_xlfn.IFNA(VLOOKUP(P82,$AG$3:$AH$83,2,FALSE),"")='11.1'!$D$5,TXM!S82,"")</f>
        <v/>
      </c>
      <c r="U82" t="str">
        <f>IFERROR(SMALL($T$5:$T$9000,ROWS($T$5:T82)),"")</f>
        <v/>
      </c>
      <c r="Y82" s="393" t="s">
        <v>857</v>
      </c>
      <c r="Z82" s="394" t="s">
        <v>20</v>
      </c>
      <c r="AA82" s="394" t="s">
        <v>1475</v>
      </c>
      <c r="AG82" t="s">
        <v>57</v>
      </c>
      <c r="AH82" s="386" t="s">
        <v>1447</v>
      </c>
      <c r="AI82" t="s">
        <v>296</v>
      </c>
    </row>
    <row r="83" spans="1:35" ht="14.4" customHeight="1" x14ac:dyDescent="0.3">
      <c r="A83" s="371" t="s">
        <v>204</v>
      </c>
      <c r="B83" t="s">
        <v>789</v>
      </c>
      <c r="C83" s="372">
        <v>4597446</v>
      </c>
      <c r="D83" s="388">
        <f>ROWS(C$5:C83)</f>
        <v>79</v>
      </c>
      <c r="E83" s="388" t="str">
        <f>IF(_xlfn.IFNA(VLOOKUP(A83,$AG$3:$AH$83,2,FALSE),"")='11.1'!$D$5,TXM!D83,"")</f>
        <v/>
      </c>
      <c r="F83" t="str">
        <f>IFERROR(SMALL($E$5:$E$9000,ROWS($E$5:E83)),"")</f>
        <v/>
      </c>
      <c r="I83" s="371" t="s">
        <v>668</v>
      </c>
      <c r="J83" t="s">
        <v>821</v>
      </c>
      <c r="K83" s="372">
        <v>44390</v>
      </c>
      <c r="L83" s="388">
        <f>ROWS(K$5:K83)</f>
        <v>79</v>
      </c>
      <c r="M83" s="388" t="str">
        <f>IF(_xlfn.IFNA(VLOOKUP(I83,$AG$3:$AH$83,2,FALSE),"")='11.1'!$D$5,TXM!L83,"")</f>
        <v/>
      </c>
      <c r="N83">
        <f>IFERROR(SMALL($M$5:$M$9000,ROWS($M$5:M83)),"")</f>
        <v>2177</v>
      </c>
      <c r="P83" t="s">
        <v>624</v>
      </c>
      <c r="Q83" t="s">
        <v>1434</v>
      </c>
      <c r="R83">
        <v>12636</v>
      </c>
      <c r="S83" s="388">
        <f>ROWS(R$5:R83)</f>
        <v>79</v>
      </c>
      <c r="T83" s="388" t="str">
        <f>IF(_xlfn.IFNA(VLOOKUP(P83,$AG$3:$AH$83,2,FALSE),"")='11.1'!$D$5,TXM!S83,"")</f>
        <v/>
      </c>
      <c r="U83" t="str">
        <f>IFERROR(SMALL($T$5:$T$9000,ROWS($T$5:T83)),"")</f>
        <v/>
      </c>
      <c r="Y83" s="393" t="s">
        <v>859</v>
      </c>
      <c r="Z83" s="394" t="s">
        <v>1476</v>
      </c>
      <c r="AA83" s="394" t="s">
        <v>1477</v>
      </c>
      <c r="AG83" t="s">
        <v>509</v>
      </c>
      <c r="AH83" s="386" t="s">
        <v>1581</v>
      </c>
      <c r="AI83" t="s">
        <v>510</v>
      </c>
    </row>
    <row r="84" spans="1:35" ht="14.4" customHeight="1" x14ac:dyDescent="0.3">
      <c r="A84" s="371" t="s">
        <v>204</v>
      </c>
      <c r="B84" t="s">
        <v>813</v>
      </c>
      <c r="C84" s="372">
        <v>4272764</v>
      </c>
      <c r="D84" s="388">
        <f>ROWS(C$5:C84)</f>
        <v>80</v>
      </c>
      <c r="E84" s="388" t="str">
        <f>IF(_xlfn.IFNA(VLOOKUP(A84,$AG$3:$AH$83,2,FALSE),"")='11.1'!$D$5,TXM!D84,"")</f>
        <v/>
      </c>
      <c r="F84" t="str">
        <f>IFERROR(SMALL($E$5:$E$9000,ROWS($E$5:E84)),"")</f>
        <v/>
      </c>
      <c r="I84" s="371" t="s">
        <v>668</v>
      </c>
      <c r="J84" t="s">
        <v>839</v>
      </c>
      <c r="K84" s="372">
        <v>38990</v>
      </c>
      <c r="L84" s="388">
        <f>ROWS(K$5:K84)</f>
        <v>80</v>
      </c>
      <c r="M84" s="388" t="str">
        <f>IF(_xlfn.IFNA(VLOOKUP(I84,$AG$3:$AH$83,2,FALSE),"")='11.1'!$D$5,TXM!L84,"")</f>
        <v/>
      </c>
      <c r="N84">
        <f>IFERROR(SMALL($M$5:$M$9000,ROWS($M$5:M84)),"")</f>
        <v>2178</v>
      </c>
      <c r="P84" t="s">
        <v>624</v>
      </c>
      <c r="Q84" t="s">
        <v>107</v>
      </c>
      <c r="R84">
        <v>10020</v>
      </c>
      <c r="S84" s="388">
        <f>ROWS(R$5:R84)</f>
        <v>80</v>
      </c>
      <c r="T84" s="388" t="str">
        <f>IF(_xlfn.IFNA(VLOOKUP(P84,$AG$3:$AH$83,2,FALSE),"")='11.1'!$D$5,TXM!S84,"")</f>
        <v/>
      </c>
      <c r="U84" t="str">
        <f>IFERROR(SMALL($T$5:$T$9000,ROWS($T$5:T84)),"")</f>
        <v/>
      </c>
      <c r="Y84" s="393" t="s">
        <v>861</v>
      </c>
      <c r="Z84" s="394" t="s">
        <v>1478</v>
      </c>
      <c r="AA84" s="394" t="s">
        <v>1479</v>
      </c>
      <c r="AH84" s="386"/>
      <c r="AI84" s="387"/>
    </row>
    <row r="85" spans="1:35" ht="14.4" customHeight="1" x14ac:dyDescent="0.3">
      <c r="A85" s="371" t="s">
        <v>204</v>
      </c>
      <c r="B85" t="s">
        <v>102</v>
      </c>
      <c r="C85" s="372">
        <v>2997426</v>
      </c>
      <c r="D85" s="388">
        <f>ROWS(C$5:C85)</f>
        <v>81</v>
      </c>
      <c r="E85" s="388" t="str">
        <f>IF(_xlfn.IFNA(VLOOKUP(A85,$AG$3:$AH$83,2,FALSE),"")='11.1'!$D$5,TXM!D85,"")</f>
        <v/>
      </c>
      <c r="F85" t="str">
        <f>IFERROR(SMALL($E$5:$E$9000,ROWS($E$5:E85)),"")</f>
        <v/>
      </c>
      <c r="I85" s="371" t="s">
        <v>668</v>
      </c>
      <c r="J85" t="s">
        <v>865</v>
      </c>
      <c r="K85" s="372">
        <v>36622</v>
      </c>
      <c r="L85" s="388">
        <f>ROWS(K$5:K85)</f>
        <v>81</v>
      </c>
      <c r="M85" s="388" t="str">
        <f>IF(_xlfn.IFNA(VLOOKUP(I85,$AG$3:$AH$83,2,FALSE),"")='11.1'!$D$5,TXM!L85,"")</f>
        <v/>
      </c>
      <c r="N85">
        <f>IFERROR(SMALL($M$5:$M$9000,ROWS($M$5:M85)),"")</f>
        <v>2179</v>
      </c>
      <c r="P85" t="s">
        <v>624</v>
      </c>
      <c r="Q85" t="s">
        <v>773</v>
      </c>
      <c r="R85">
        <v>8466</v>
      </c>
      <c r="S85" s="388">
        <f>ROWS(R$5:R85)</f>
        <v>81</v>
      </c>
      <c r="T85" s="388" t="str">
        <f>IF(_xlfn.IFNA(VLOOKUP(P85,$AG$3:$AH$83,2,FALSE),"")='11.1'!$D$5,TXM!S85,"")</f>
        <v/>
      </c>
      <c r="U85" t="str">
        <f>IFERROR(SMALL($T$5:$T$9000,ROWS($T$5:T85)),"")</f>
        <v/>
      </c>
      <c r="Y85" s="393" t="s">
        <v>863</v>
      </c>
      <c r="Z85" s="394" t="s">
        <v>1480</v>
      </c>
      <c r="AA85" s="394" t="s">
        <v>1481</v>
      </c>
      <c r="AH85" s="386"/>
      <c r="AI85" s="387"/>
    </row>
    <row r="86" spans="1:35" ht="14.4" customHeight="1" x14ac:dyDescent="0.3">
      <c r="A86" s="371" t="s">
        <v>204</v>
      </c>
      <c r="B86" t="s">
        <v>809</v>
      </c>
      <c r="C86" s="372">
        <v>2224490</v>
      </c>
      <c r="D86" s="388">
        <f>ROWS(C$5:C86)</f>
        <v>82</v>
      </c>
      <c r="E86" s="388" t="str">
        <f>IF(_xlfn.IFNA(VLOOKUP(A86,$AG$3:$AH$83,2,FALSE),"")='11.1'!$D$5,TXM!D86,"")</f>
        <v/>
      </c>
      <c r="F86" t="str">
        <f>IFERROR(SMALL($E$5:$E$9000,ROWS($E$5:E86)),"")</f>
        <v/>
      </c>
      <c r="I86" s="371" t="s">
        <v>668</v>
      </c>
      <c r="J86" t="s">
        <v>1265</v>
      </c>
      <c r="K86" s="372">
        <v>36332</v>
      </c>
      <c r="L86" s="388">
        <f>ROWS(K$5:K86)</f>
        <v>82</v>
      </c>
      <c r="M86" s="388" t="str">
        <f>IF(_xlfn.IFNA(VLOOKUP(I86,$AG$3:$AH$83,2,FALSE),"")='11.1'!$D$5,TXM!L86,"")</f>
        <v/>
      </c>
      <c r="N86">
        <f>IFERROR(SMALL($M$5:$M$9000,ROWS($M$5:M86)),"")</f>
        <v>2180</v>
      </c>
      <c r="P86" t="s">
        <v>624</v>
      </c>
      <c r="Q86" t="s">
        <v>1005</v>
      </c>
      <c r="R86">
        <v>8102</v>
      </c>
      <c r="S86" s="388">
        <f>ROWS(R$5:R86)</f>
        <v>82</v>
      </c>
      <c r="T86" s="388" t="str">
        <f>IF(_xlfn.IFNA(VLOOKUP(P86,$AG$3:$AH$83,2,FALSE),"")='11.1'!$D$5,TXM!S86,"")</f>
        <v/>
      </c>
      <c r="U86" t="str">
        <f>IFERROR(SMALL($T$5:$T$9000,ROWS($T$5:T86)),"")</f>
        <v/>
      </c>
      <c r="Y86" s="393" t="s">
        <v>865</v>
      </c>
      <c r="Z86" s="394" t="s">
        <v>1482</v>
      </c>
      <c r="AA86" s="394" t="s">
        <v>1483</v>
      </c>
      <c r="AH86" s="386"/>
      <c r="AI86" s="387"/>
    </row>
    <row r="87" spans="1:35" ht="14.4" customHeight="1" x14ac:dyDescent="0.3">
      <c r="A87" s="371" t="s">
        <v>204</v>
      </c>
      <c r="B87" t="s">
        <v>867</v>
      </c>
      <c r="C87" s="372">
        <v>1417950</v>
      </c>
      <c r="D87" s="388">
        <f>ROWS(C$5:C87)</f>
        <v>83</v>
      </c>
      <c r="E87" s="388" t="str">
        <f>IF(_xlfn.IFNA(VLOOKUP(A87,$AG$3:$AH$83,2,FALSE),"")='11.1'!$D$5,TXM!D87,"")</f>
        <v/>
      </c>
      <c r="F87" t="str">
        <f>IFERROR(SMALL($E$5:$E$9000,ROWS($E$5:E87)),"")</f>
        <v/>
      </c>
      <c r="I87" s="371" t="s">
        <v>668</v>
      </c>
      <c r="J87" t="s">
        <v>827</v>
      </c>
      <c r="K87" s="372">
        <v>22596</v>
      </c>
      <c r="L87" s="388">
        <f>ROWS(K$5:K87)</f>
        <v>83</v>
      </c>
      <c r="M87" s="388" t="str">
        <f>IF(_xlfn.IFNA(VLOOKUP(I87,$AG$3:$AH$83,2,FALSE),"")='11.1'!$D$5,TXM!L87,"")</f>
        <v/>
      </c>
      <c r="N87">
        <f>IFERROR(SMALL($M$5:$M$9000,ROWS($M$5:M87)),"")</f>
        <v>2181</v>
      </c>
      <c r="P87" t="s">
        <v>624</v>
      </c>
      <c r="Q87" t="s">
        <v>791</v>
      </c>
      <c r="R87">
        <v>7293</v>
      </c>
      <c r="S87" s="388">
        <f>ROWS(R$5:R87)</f>
        <v>83</v>
      </c>
      <c r="T87" s="388" t="str">
        <f>IF(_xlfn.IFNA(VLOOKUP(P87,$AG$3:$AH$83,2,FALSE),"")='11.1'!$D$5,TXM!S87,"")</f>
        <v/>
      </c>
      <c r="U87" t="str">
        <f>IFERROR(SMALL($T$5:$T$9000,ROWS($T$5:T87)),"")</f>
        <v/>
      </c>
      <c r="Y87" s="393" t="s">
        <v>1441</v>
      </c>
      <c r="Z87" s="394" t="s">
        <v>1484</v>
      </c>
      <c r="AA87" s="394" t="s">
        <v>1485</v>
      </c>
      <c r="AH87" s="386" t="s">
        <v>148</v>
      </c>
      <c r="AI87" s="387" t="s">
        <v>316</v>
      </c>
    </row>
    <row r="88" spans="1:35" ht="14.4" customHeight="1" x14ac:dyDescent="0.3">
      <c r="A88" s="371" t="s">
        <v>204</v>
      </c>
      <c r="B88" t="s">
        <v>861</v>
      </c>
      <c r="C88" s="372">
        <v>1396549</v>
      </c>
      <c r="D88" s="388">
        <f>ROWS(C$5:C88)</f>
        <v>84</v>
      </c>
      <c r="E88" s="388" t="str">
        <f>IF(_xlfn.IFNA(VLOOKUP(A88,$AG$3:$AH$83,2,FALSE),"")='11.1'!$D$5,TXM!D88,"")</f>
        <v/>
      </c>
      <c r="F88" t="str">
        <f>IFERROR(SMALL($E$5:$E$9000,ROWS($E$5:E88)),"")</f>
        <v/>
      </c>
      <c r="I88" s="371" t="s">
        <v>668</v>
      </c>
      <c r="J88" t="s">
        <v>867</v>
      </c>
      <c r="K88" s="372">
        <v>16599</v>
      </c>
      <c r="L88" s="388">
        <f>ROWS(K$5:K88)</f>
        <v>84</v>
      </c>
      <c r="M88" s="388" t="str">
        <f>IF(_xlfn.IFNA(VLOOKUP(I88,$AG$3:$AH$83,2,FALSE),"")='11.1'!$D$5,TXM!L88,"")</f>
        <v/>
      </c>
      <c r="N88">
        <f>IFERROR(SMALL($M$5:$M$9000,ROWS($M$5:M88)),"")</f>
        <v>2182</v>
      </c>
      <c r="P88" t="s">
        <v>624</v>
      </c>
      <c r="Q88" t="s">
        <v>849</v>
      </c>
      <c r="R88">
        <v>4600</v>
      </c>
      <c r="S88" s="388">
        <f>ROWS(R$5:R88)</f>
        <v>84</v>
      </c>
      <c r="T88" s="388" t="str">
        <f>IF(_xlfn.IFNA(VLOOKUP(P88,$AG$3:$AH$83,2,FALSE),"")='11.1'!$D$5,TXM!S88,"")</f>
        <v/>
      </c>
      <c r="U88" t="str">
        <f>IFERROR(SMALL($T$5:$T$9000,ROWS($T$5:T88)),"")</f>
        <v/>
      </c>
      <c r="Y88" s="393" t="s">
        <v>867</v>
      </c>
      <c r="Z88" s="394" t="s">
        <v>1487</v>
      </c>
      <c r="AA88" s="394" t="s">
        <v>1488</v>
      </c>
      <c r="AH88" s="386" t="s">
        <v>161</v>
      </c>
      <c r="AI88" s="387" t="s">
        <v>295</v>
      </c>
    </row>
    <row r="89" spans="1:35" ht="14.4" customHeight="1" x14ac:dyDescent="0.3">
      <c r="A89" s="371" t="s">
        <v>204</v>
      </c>
      <c r="B89" t="s">
        <v>785</v>
      </c>
      <c r="C89" s="372">
        <v>1383399</v>
      </c>
      <c r="D89" s="388">
        <f>ROWS(C$5:C89)</f>
        <v>85</v>
      </c>
      <c r="E89" s="388" t="str">
        <f>IF(_xlfn.IFNA(VLOOKUP(A89,$AG$3:$AH$83,2,FALSE),"")='11.1'!$D$5,TXM!D89,"")</f>
        <v/>
      </c>
      <c r="F89" t="str">
        <f>IFERROR(SMALL($E$5:$E$9000,ROWS($E$5:E89)),"")</f>
        <v/>
      </c>
      <c r="I89" s="371" t="s">
        <v>668</v>
      </c>
      <c r="J89" t="s">
        <v>1434</v>
      </c>
      <c r="K89" s="372">
        <v>7629</v>
      </c>
      <c r="L89" s="388">
        <f>ROWS(K$5:K89)</f>
        <v>85</v>
      </c>
      <c r="M89" s="388" t="str">
        <f>IF(_xlfn.IFNA(VLOOKUP(I89,$AG$3:$AH$83,2,FALSE),"")='11.1'!$D$5,TXM!L89,"")</f>
        <v/>
      </c>
      <c r="N89">
        <f>IFERROR(SMALL($M$5:$M$9000,ROWS($M$5:M89)),"")</f>
        <v>2183</v>
      </c>
      <c r="P89" t="s">
        <v>624</v>
      </c>
      <c r="Q89" t="s">
        <v>813</v>
      </c>
      <c r="R89">
        <v>3000</v>
      </c>
      <c r="S89" s="388">
        <f>ROWS(R$5:R89)</f>
        <v>85</v>
      </c>
      <c r="T89" s="388" t="str">
        <f>IF(_xlfn.IFNA(VLOOKUP(P89,$AG$3:$AH$83,2,FALSE),"")='11.1'!$D$5,TXM!S89,"")</f>
        <v/>
      </c>
      <c r="U89" t="str">
        <f>IFERROR(SMALL($T$5:$T$9000,ROWS($T$5:T89)),"")</f>
        <v/>
      </c>
      <c r="Y89" s="393" t="s">
        <v>869</v>
      </c>
      <c r="Z89" s="394" t="s">
        <v>1489</v>
      </c>
      <c r="AA89" s="394" t="s">
        <v>1490</v>
      </c>
      <c r="AH89" s="386" t="s">
        <v>61</v>
      </c>
      <c r="AI89" s="387" t="s">
        <v>333</v>
      </c>
    </row>
    <row r="90" spans="1:35" ht="14.4" customHeight="1" x14ac:dyDescent="0.3">
      <c r="A90" s="371" t="s">
        <v>204</v>
      </c>
      <c r="B90" t="s">
        <v>819</v>
      </c>
      <c r="C90" s="372">
        <v>1281031</v>
      </c>
      <c r="D90" s="388">
        <f>ROWS(C$5:C90)</f>
        <v>86</v>
      </c>
      <c r="E90" s="388" t="str">
        <f>IF(_xlfn.IFNA(VLOOKUP(A90,$AG$3:$AH$83,2,FALSE),"")='11.1'!$D$5,TXM!D90,"")</f>
        <v/>
      </c>
      <c r="F90" t="str">
        <f>IFERROR(SMALL($E$5:$E$9000,ROWS($E$5:E90)),"")</f>
        <v/>
      </c>
      <c r="I90" s="371" t="s">
        <v>668</v>
      </c>
      <c r="J90" t="s">
        <v>843</v>
      </c>
      <c r="K90" s="372">
        <v>5848</v>
      </c>
      <c r="L90" s="388">
        <f>ROWS(K$5:K90)</f>
        <v>86</v>
      </c>
      <c r="M90" s="388" t="str">
        <f>IF(_xlfn.IFNA(VLOOKUP(I90,$AG$3:$AH$83,2,FALSE),"")='11.1'!$D$5,TXM!L90,"")</f>
        <v/>
      </c>
      <c r="N90">
        <f>IFERROR(SMALL($M$5:$M$9000,ROWS($M$5:M90)),"")</f>
        <v>2184</v>
      </c>
      <c r="P90" t="s">
        <v>624</v>
      </c>
      <c r="Q90" t="s">
        <v>855</v>
      </c>
      <c r="R90">
        <v>2430</v>
      </c>
      <c r="S90" s="388">
        <f>ROWS(R$5:R90)</f>
        <v>86</v>
      </c>
      <c r="T90" s="388" t="str">
        <f>IF(_xlfn.IFNA(VLOOKUP(P90,$AG$3:$AH$83,2,FALSE),"")='11.1'!$D$5,TXM!S90,"")</f>
        <v/>
      </c>
      <c r="U90" t="str">
        <f>IFERROR(SMALL($T$5:$T$9000,ROWS($T$5:T90)),"")</f>
        <v/>
      </c>
      <c r="Y90" s="393" t="s">
        <v>871</v>
      </c>
      <c r="Z90" s="394" t="s">
        <v>1158</v>
      </c>
      <c r="AA90" s="394" t="s">
        <v>1159</v>
      </c>
      <c r="AH90" s="386" t="s">
        <v>144</v>
      </c>
      <c r="AI90" s="387" t="s">
        <v>306</v>
      </c>
    </row>
    <row r="91" spans="1:35" ht="14.4" customHeight="1" x14ac:dyDescent="0.3">
      <c r="A91" s="371" t="s">
        <v>204</v>
      </c>
      <c r="B91" t="s">
        <v>855</v>
      </c>
      <c r="C91" s="372">
        <v>970989</v>
      </c>
      <c r="D91" s="388">
        <f>ROWS(C$5:C91)</f>
        <v>87</v>
      </c>
      <c r="E91" s="388" t="str">
        <f>IF(_xlfn.IFNA(VLOOKUP(A91,$AG$3:$AH$83,2,FALSE),"")='11.1'!$D$5,TXM!D91,"")</f>
        <v/>
      </c>
      <c r="F91" t="str">
        <f>IFERROR(SMALL($E$5:$E$9000,ROWS($E$5:E91)),"")</f>
        <v/>
      </c>
      <c r="I91" s="371" t="s">
        <v>668</v>
      </c>
      <c r="J91" t="s">
        <v>787</v>
      </c>
      <c r="K91" s="372">
        <v>3222</v>
      </c>
      <c r="L91" s="388">
        <f>ROWS(K$5:K91)</f>
        <v>87</v>
      </c>
      <c r="M91" s="388" t="str">
        <f>IF(_xlfn.IFNA(VLOOKUP(I91,$AG$3:$AH$83,2,FALSE),"")='11.1'!$D$5,TXM!L91,"")</f>
        <v/>
      </c>
      <c r="N91">
        <f>IFERROR(SMALL($M$5:$M$9000,ROWS($M$5:M91)),"")</f>
        <v>2185</v>
      </c>
      <c r="P91" t="s">
        <v>624</v>
      </c>
      <c r="Q91" t="s">
        <v>999</v>
      </c>
      <c r="R91">
        <v>2274</v>
      </c>
      <c r="S91" s="388">
        <f>ROWS(R$5:R91)</f>
        <v>87</v>
      </c>
      <c r="T91" s="388" t="str">
        <f>IF(_xlfn.IFNA(VLOOKUP(P91,$AG$3:$AH$83,2,FALSE),"")='11.1'!$D$5,TXM!S91,"")</f>
        <v/>
      </c>
      <c r="U91" t="str">
        <f>IFERROR(SMALL($T$5:$T$9000,ROWS($T$5:T91)),"")</f>
        <v/>
      </c>
      <c r="Y91" s="393" t="s">
        <v>1265</v>
      </c>
      <c r="Z91" s="394" t="s">
        <v>1491</v>
      </c>
      <c r="AA91" s="394" t="s">
        <v>1492</v>
      </c>
      <c r="AH91" s="386" t="s">
        <v>149</v>
      </c>
      <c r="AI91" s="387" t="s">
        <v>337</v>
      </c>
    </row>
    <row r="92" spans="1:35" ht="14.4" customHeight="1" x14ac:dyDescent="0.3">
      <c r="A92" s="371" t="s">
        <v>204</v>
      </c>
      <c r="B92" t="s">
        <v>845</v>
      </c>
      <c r="C92" s="372">
        <v>944122</v>
      </c>
      <c r="D92" s="388">
        <f>ROWS(C$5:C92)</f>
        <v>88</v>
      </c>
      <c r="E92" s="388" t="str">
        <f>IF(_xlfn.IFNA(VLOOKUP(A92,$AG$3:$AH$83,2,FALSE),"")='11.1'!$D$5,TXM!D92,"")</f>
        <v/>
      </c>
      <c r="F92" t="str">
        <f>IFERROR(SMALL($E$5:$E$9000,ROWS($E$5:E92)),"")</f>
        <v/>
      </c>
      <c r="I92" s="371" t="s">
        <v>668</v>
      </c>
      <c r="J92" t="s">
        <v>1500</v>
      </c>
      <c r="K92" s="372">
        <v>1631</v>
      </c>
      <c r="L92" s="388">
        <f>ROWS(K$5:K92)</f>
        <v>88</v>
      </c>
      <c r="M92" s="388" t="str">
        <f>IF(_xlfn.IFNA(VLOOKUP(I92,$AG$3:$AH$83,2,FALSE),"")='11.1'!$D$5,TXM!L92,"")</f>
        <v/>
      </c>
      <c r="N92">
        <f>IFERROR(SMALL($M$5:$M$9000,ROWS($M$5:M92)),"")</f>
        <v>2186</v>
      </c>
      <c r="P92" t="s">
        <v>624</v>
      </c>
      <c r="Q92" t="s">
        <v>1500</v>
      </c>
      <c r="R92">
        <v>2000</v>
      </c>
      <c r="S92" s="388">
        <f>ROWS(R$5:R92)</f>
        <v>88</v>
      </c>
      <c r="T92" s="388" t="str">
        <f>IF(_xlfn.IFNA(VLOOKUP(P92,$AG$3:$AH$83,2,FALSE),"")='11.1'!$D$5,TXM!S92,"")</f>
        <v/>
      </c>
      <c r="U92" t="str">
        <f>IFERROR(SMALL($T$5:$T$9000,ROWS($T$5:T92)),"")</f>
        <v/>
      </c>
      <c r="Y92" s="393" t="s">
        <v>990</v>
      </c>
      <c r="Z92" s="394" t="s">
        <v>1162</v>
      </c>
      <c r="AA92" s="394" t="s">
        <v>1493</v>
      </c>
      <c r="AH92" s="386" t="s">
        <v>59</v>
      </c>
      <c r="AI92" s="387" t="s">
        <v>305</v>
      </c>
    </row>
    <row r="93" spans="1:35" ht="14.4" customHeight="1" x14ac:dyDescent="0.3">
      <c r="A93" s="371" t="s">
        <v>204</v>
      </c>
      <c r="B93" t="s">
        <v>95</v>
      </c>
      <c r="C93" s="372">
        <v>835740</v>
      </c>
      <c r="D93" s="388">
        <f>ROWS(C$5:C93)</f>
        <v>89</v>
      </c>
      <c r="E93" s="388" t="str">
        <f>IF(_xlfn.IFNA(VLOOKUP(A93,$AG$3:$AH$83,2,FALSE),"")='11.1'!$D$5,TXM!D93,"")</f>
        <v/>
      </c>
      <c r="F93" t="str">
        <f>IFERROR(SMALL($E$5:$E$9000,ROWS($E$5:E93)),"")</f>
        <v/>
      </c>
      <c r="I93" s="371" t="s">
        <v>668</v>
      </c>
      <c r="J93" t="s">
        <v>1402</v>
      </c>
      <c r="K93" s="372">
        <v>1316</v>
      </c>
      <c r="L93" s="388">
        <f>ROWS(K$5:K93)</f>
        <v>89</v>
      </c>
      <c r="M93" s="388" t="str">
        <f>IF(_xlfn.IFNA(VLOOKUP(I93,$AG$3:$AH$83,2,FALSE),"")='11.1'!$D$5,TXM!L93,"")</f>
        <v/>
      </c>
      <c r="N93">
        <f>IFERROR(SMALL($M$5:$M$9000,ROWS($M$5:M93)),"")</f>
        <v>2187</v>
      </c>
      <c r="P93" t="s">
        <v>624</v>
      </c>
      <c r="Q93" t="s">
        <v>103</v>
      </c>
      <c r="R93">
        <v>1476</v>
      </c>
      <c r="S93" s="388">
        <f>ROWS(R$5:R93)</f>
        <v>89</v>
      </c>
      <c r="T93" s="388" t="str">
        <f>IF(_xlfn.IFNA(VLOOKUP(P93,$AG$3:$AH$83,2,FALSE),"")='11.1'!$D$5,TXM!S93,"")</f>
        <v/>
      </c>
      <c r="U93" t="str">
        <f>IFERROR(SMALL($T$5:$T$9000,ROWS($T$5:T93)),"")</f>
        <v/>
      </c>
      <c r="Y93" s="393" t="s">
        <v>1494</v>
      </c>
      <c r="Z93" s="394" t="s">
        <v>1495</v>
      </c>
      <c r="AA93" s="394" t="s">
        <v>1496</v>
      </c>
      <c r="AH93" s="386" t="s">
        <v>164</v>
      </c>
      <c r="AI93" s="387" t="s">
        <v>353</v>
      </c>
    </row>
    <row r="94" spans="1:35" ht="14.4" customHeight="1" x14ac:dyDescent="0.3">
      <c r="A94" s="371" t="s">
        <v>204</v>
      </c>
      <c r="B94" t="s">
        <v>1005</v>
      </c>
      <c r="C94" s="372">
        <v>719699</v>
      </c>
      <c r="D94" s="388">
        <f>ROWS(C$5:C94)</f>
        <v>90</v>
      </c>
      <c r="E94" s="388" t="str">
        <f>IF(_xlfn.IFNA(VLOOKUP(A94,$AG$3:$AH$83,2,FALSE),"")='11.1'!$D$5,TXM!D94,"")</f>
        <v/>
      </c>
      <c r="F94" t="str">
        <f>IFERROR(SMALL($E$5:$E$9000,ROWS($E$5:E94)),"")</f>
        <v/>
      </c>
      <c r="I94" s="371" t="s">
        <v>668</v>
      </c>
      <c r="J94" t="s">
        <v>1006</v>
      </c>
      <c r="K94" s="372">
        <v>1164</v>
      </c>
      <c r="L94" s="388">
        <f>ROWS(K$5:K94)</f>
        <v>90</v>
      </c>
      <c r="M94" s="388" t="str">
        <f>IF(_xlfn.IFNA(VLOOKUP(I94,$AG$3:$AH$83,2,FALSE),"")='11.1'!$D$5,TXM!L94,"")</f>
        <v/>
      </c>
      <c r="N94">
        <f>IFERROR(SMALL($M$5:$M$9000,ROWS($M$5:M94)),"")</f>
        <v>2188</v>
      </c>
      <c r="P94" t="s">
        <v>624</v>
      </c>
      <c r="Q94" t="s">
        <v>837</v>
      </c>
      <c r="R94">
        <v>500</v>
      </c>
      <c r="S94" s="388">
        <f>ROWS(R$5:R94)</f>
        <v>90</v>
      </c>
      <c r="T94" s="388" t="str">
        <f>IF(_xlfn.IFNA(VLOOKUP(P94,$AG$3:$AH$83,2,FALSE),"")='11.1'!$D$5,TXM!S94,"")</f>
        <v/>
      </c>
      <c r="U94" t="str">
        <f>IFERROR(SMALL($T$5:$T$9000,ROWS($T$5:T94)),"")</f>
        <v/>
      </c>
      <c r="Y94" s="393" t="s">
        <v>873</v>
      </c>
      <c r="Z94" s="394" t="s">
        <v>1164</v>
      </c>
      <c r="AA94" s="394" t="s">
        <v>1497</v>
      </c>
      <c r="AH94" s="386" t="s">
        <v>157</v>
      </c>
      <c r="AI94" s="387" t="s">
        <v>424</v>
      </c>
    </row>
    <row r="95" spans="1:35" ht="14.4" customHeight="1" x14ac:dyDescent="0.3">
      <c r="A95" s="371" t="s">
        <v>204</v>
      </c>
      <c r="B95" t="s">
        <v>865</v>
      </c>
      <c r="C95" s="372">
        <v>464254</v>
      </c>
      <c r="D95" s="388">
        <f>ROWS(C$5:C95)</f>
        <v>91</v>
      </c>
      <c r="E95" s="388" t="str">
        <f>IF(_xlfn.IFNA(VLOOKUP(A95,$AG$3:$AH$83,2,FALSE),"")='11.1'!$D$5,TXM!D95,"")</f>
        <v/>
      </c>
      <c r="F95" t="str">
        <f>IFERROR(SMALL($E$5:$E$9000,ROWS($E$5:E95)),"")</f>
        <v/>
      </c>
      <c r="I95" s="371" t="s">
        <v>668</v>
      </c>
      <c r="J95" t="s">
        <v>791</v>
      </c>
      <c r="K95" s="372">
        <v>1078</v>
      </c>
      <c r="L95" s="388">
        <f>ROWS(K$5:K95)</f>
        <v>91</v>
      </c>
      <c r="M95" s="388" t="str">
        <f>IF(_xlfn.IFNA(VLOOKUP(I95,$AG$3:$AH$83,2,FALSE),"")='11.1'!$D$5,TXM!L95,"")</f>
        <v/>
      </c>
      <c r="N95">
        <f>IFERROR(SMALL($M$5:$M$9000,ROWS($M$5:M95)),"")</f>
        <v>2189</v>
      </c>
      <c r="P95" t="s">
        <v>204</v>
      </c>
      <c r="Q95" t="s">
        <v>867</v>
      </c>
      <c r="R95">
        <v>381734557</v>
      </c>
      <c r="S95" s="388">
        <f>ROWS(R$5:R95)</f>
        <v>91</v>
      </c>
      <c r="T95" s="388" t="str">
        <f>IF(_xlfn.IFNA(VLOOKUP(P95,$AG$3:$AH$83,2,FALSE),"")='11.1'!$D$5,TXM!S95,"")</f>
        <v/>
      </c>
      <c r="U95" t="str">
        <f>IFERROR(SMALL($T$5:$T$9000,ROWS($T$5:T95)),"")</f>
        <v/>
      </c>
      <c r="Y95" s="393" t="s">
        <v>1285</v>
      </c>
      <c r="Z95" s="394" t="s">
        <v>1498</v>
      </c>
      <c r="AA95" s="394" t="s">
        <v>1499</v>
      </c>
      <c r="AH95" s="386" t="s">
        <v>78</v>
      </c>
      <c r="AI95" s="387" t="s">
        <v>318</v>
      </c>
    </row>
    <row r="96" spans="1:35" ht="14.4" customHeight="1" x14ac:dyDescent="0.3">
      <c r="A96" s="371" t="s">
        <v>204</v>
      </c>
      <c r="B96" t="s">
        <v>999</v>
      </c>
      <c r="C96" s="372">
        <v>308612</v>
      </c>
      <c r="D96" s="388">
        <f>ROWS(C$5:C96)</f>
        <v>92</v>
      </c>
      <c r="E96" s="388" t="str">
        <f>IF(_xlfn.IFNA(VLOOKUP(A96,$AG$3:$AH$83,2,FALSE),"")='11.1'!$D$5,TXM!D96,"")</f>
        <v/>
      </c>
      <c r="F96" t="str">
        <f>IFERROR(SMALL($E$5:$E$9000,ROWS($E$5:E96)),"")</f>
        <v/>
      </c>
      <c r="I96" s="371" t="s">
        <v>668</v>
      </c>
      <c r="J96" t="s">
        <v>1365</v>
      </c>
      <c r="K96" s="372">
        <v>808</v>
      </c>
      <c r="L96" s="388">
        <f>ROWS(K$5:K96)</f>
        <v>92</v>
      </c>
      <c r="M96" s="388" t="str">
        <f>IF(_xlfn.IFNA(VLOOKUP(I96,$AG$3:$AH$83,2,FALSE),"")='11.1'!$D$5,TXM!L96,"")</f>
        <v/>
      </c>
      <c r="N96">
        <f>IFERROR(SMALL($M$5:$M$9000,ROWS($M$5:M96)),"")</f>
        <v>2190</v>
      </c>
      <c r="P96" t="s">
        <v>204</v>
      </c>
      <c r="Q96" t="s">
        <v>863</v>
      </c>
      <c r="R96">
        <v>90109896</v>
      </c>
      <c r="S96" s="388">
        <f>ROWS(R$5:R96)</f>
        <v>92</v>
      </c>
      <c r="T96" s="388" t="str">
        <f>IF(_xlfn.IFNA(VLOOKUP(P96,$AG$3:$AH$83,2,FALSE),"")='11.1'!$D$5,TXM!S96,"")</f>
        <v/>
      </c>
      <c r="U96" t="str">
        <f>IFERROR(SMALL($T$5:$T$9000,ROWS($T$5:T96)),"")</f>
        <v/>
      </c>
      <c r="Y96" s="393" t="s">
        <v>1500</v>
      </c>
      <c r="Z96" s="394" t="s">
        <v>1501</v>
      </c>
      <c r="AA96" s="394" t="s">
        <v>1502</v>
      </c>
      <c r="AH96" s="386" t="s">
        <v>81</v>
      </c>
      <c r="AI96" s="387" t="s">
        <v>349</v>
      </c>
    </row>
    <row r="97" spans="1:35" ht="14.4" customHeight="1" x14ac:dyDescent="0.3">
      <c r="A97" s="371" t="s">
        <v>204</v>
      </c>
      <c r="B97" t="s">
        <v>104</v>
      </c>
      <c r="C97" s="372">
        <v>277783</v>
      </c>
      <c r="D97" s="388">
        <f>ROWS(C$5:C97)</f>
        <v>93</v>
      </c>
      <c r="E97" s="388" t="str">
        <f>IF(_xlfn.IFNA(VLOOKUP(A97,$AG$3:$AH$83,2,FALSE),"")='11.1'!$D$5,TXM!D97,"")</f>
        <v/>
      </c>
      <c r="F97" t="str">
        <f>IFERROR(SMALL($E$5:$E$9000,ROWS($E$5:E97)),"")</f>
        <v/>
      </c>
      <c r="I97" s="371" t="s">
        <v>668</v>
      </c>
      <c r="J97" t="s">
        <v>108</v>
      </c>
      <c r="K97" s="372">
        <v>459</v>
      </c>
      <c r="L97" s="388">
        <f>ROWS(K$5:K97)</f>
        <v>93</v>
      </c>
      <c r="M97" s="388" t="str">
        <f>IF(_xlfn.IFNA(VLOOKUP(I97,$AG$3:$AH$83,2,FALSE),"")='11.1'!$D$5,TXM!L97,"")</f>
        <v/>
      </c>
      <c r="N97">
        <f>IFERROR(SMALL($M$5:$M$9000,ROWS($M$5:M97)),"")</f>
        <v>2191</v>
      </c>
      <c r="P97" t="s">
        <v>204</v>
      </c>
      <c r="Q97" t="s">
        <v>1402</v>
      </c>
      <c r="R97">
        <v>84873519</v>
      </c>
      <c r="S97" s="388">
        <f>ROWS(R$5:R97)</f>
        <v>93</v>
      </c>
      <c r="T97" s="388" t="str">
        <f>IF(_xlfn.IFNA(VLOOKUP(P97,$AG$3:$AH$83,2,FALSE),"")='11.1'!$D$5,TXM!S97,"")</f>
        <v/>
      </c>
      <c r="U97" t="str">
        <f>IFERROR(SMALL($T$5:$T$9000,ROWS($T$5:T97)),"")</f>
        <v/>
      </c>
      <c r="Y97" s="393" t="s">
        <v>1434</v>
      </c>
      <c r="Z97" s="394" t="s">
        <v>1503</v>
      </c>
      <c r="AA97" s="394" t="s">
        <v>1504</v>
      </c>
      <c r="AH97" s="386" t="s">
        <v>66</v>
      </c>
      <c r="AI97" s="387" t="s">
        <v>338</v>
      </c>
    </row>
    <row r="98" spans="1:35" ht="14.4" customHeight="1" x14ac:dyDescent="0.3">
      <c r="A98" s="371" t="s">
        <v>204</v>
      </c>
      <c r="B98" t="s">
        <v>793</v>
      </c>
      <c r="C98" s="372">
        <v>251920</v>
      </c>
      <c r="D98" s="388">
        <f>ROWS(C$5:C98)</f>
        <v>94</v>
      </c>
      <c r="E98" s="388" t="str">
        <f>IF(_xlfn.IFNA(VLOOKUP(A98,$AG$3:$AH$83,2,FALSE),"")='11.1'!$D$5,TXM!D98,"")</f>
        <v/>
      </c>
      <c r="F98" t="str">
        <f>IFERROR(SMALL($E$5:$E$9000,ROWS($E$5:E98)),"")</f>
        <v/>
      </c>
      <c r="I98" s="371" t="s">
        <v>668</v>
      </c>
      <c r="J98" t="s">
        <v>990</v>
      </c>
      <c r="K98" s="372">
        <v>359</v>
      </c>
      <c r="L98" s="388">
        <f>ROWS(K$5:K98)</f>
        <v>94</v>
      </c>
      <c r="M98" s="388" t="str">
        <f>IF(_xlfn.IFNA(VLOOKUP(I98,$AG$3:$AH$83,2,FALSE),"")='11.1'!$D$5,TXM!L98,"")</f>
        <v/>
      </c>
      <c r="N98">
        <f>IFERROR(SMALL($M$5:$M$9000,ROWS($M$5:M98)),"")</f>
        <v>2192</v>
      </c>
      <c r="P98" t="s">
        <v>204</v>
      </c>
      <c r="Q98" t="s">
        <v>869</v>
      </c>
      <c r="R98">
        <v>67213948</v>
      </c>
      <c r="S98" s="388">
        <f>ROWS(R$5:R98)</f>
        <v>94</v>
      </c>
      <c r="T98" s="388" t="str">
        <f>IF(_xlfn.IFNA(VLOOKUP(P98,$AG$3:$AH$83,2,FALSE),"")='11.1'!$D$5,TXM!S98,"")</f>
        <v/>
      </c>
      <c r="U98" t="str">
        <f>IFERROR(SMALL($T$5:$T$9000,ROWS($T$5:T98)),"")</f>
        <v/>
      </c>
      <c r="Y98" s="393" t="s">
        <v>1402</v>
      </c>
      <c r="Z98" s="394" t="s">
        <v>1506</v>
      </c>
      <c r="AA98" s="394" t="s">
        <v>1507</v>
      </c>
      <c r="AH98" s="386" t="s">
        <v>72</v>
      </c>
      <c r="AI98" s="387" t="s">
        <v>307</v>
      </c>
    </row>
    <row r="99" spans="1:35" ht="14.4" customHeight="1" x14ac:dyDescent="0.3">
      <c r="A99" s="371" t="s">
        <v>204</v>
      </c>
      <c r="B99" t="s">
        <v>106</v>
      </c>
      <c r="C99" s="372">
        <v>242539</v>
      </c>
      <c r="D99" s="388">
        <f>ROWS(C$5:C99)</f>
        <v>95</v>
      </c>
      <c r="E99" s="388" t="str">
        <f>IF(_xlfn.IFNA(VLOOKUP(A99,$AG$3:$AH$83,2,FALSE),"")='11.1'!$D$5,TXM!D99,"")</f>
        <v/>
      </c>
      <c r="F99" t="str">
        <f>IFERROR(SMALL($E$5:$E$9000,ROWS($E$5:E99)),"")</f>
        <v/>
      </c>
      <c r="I99" s="371" t="s">
        <v>668</v>
      </c>
      <c r="J99" t="s">
        <v>103</v>
      </c>
      <c r="K99" s="372">
        <v>265</v>
      </c>
      <c r="L99" s="388">
        <f>ROWS(K$5:K99)</f>
        <v>95</v>
      </c>
      <c r="M99" s="388" t="str">
        <f>IF(_xlfn.IFNA(VLOOKUP(I99,$AG$3:$AH$83,2,FALSE),"")='11.1'!$D$5,TXM!L99,"")</f>
        <v/>
      </c>
      <c r="N99">
        <f>IFERROR(SMALL($M$5:$M$9000,ROWS($M$5:M99)),"")</f>
        <v>2193</v>
      </c>
      <c r="P99" t="s">
        <v>204</v>
      </c>
      <c r="Q99" t="s">
        <v>859</v>
      </c>
      <c r="R99">
        <v>63992283</v>
      </c>
      <c r="S99" s="388">
        <f>ROWS(R$5:R99)</f>
        <v>95</v>
      </c>
      <c r="T99" s="388" t="str">
        <f>IF(_xlfn.IFNA(VLOOKUP(P99,$AG$3:$AH$83,2,FALSE),"")='11.1'!$D$5,TXM!S99,"")</f>
        <v/>
      </c>
      <c r="U99" t="str">
        <f>IFERROR(SMALL($T$5:$T$9000,ROWS($T$5:T99)),"")</f>
        <v/>
      </c>
      <c r="Y99" s="393" t="s">
        <v>1240</v>
      </c>
      <c r="Z99" s="394" t="s">
        <v>1508</v>
      </c>
      <c r="AA99" s="394" t="s">
        <v>1509</v>
      </c>
      <c r="AH99" s="386" t="s">
        <v>162</v>
      </c>
      <c r="AI99" s="387" t="s">
        <v>363</v>
      </c>
    </row>
    <row r="100" spans="1:35" ht="14.4" customHeight="1" x14ac:dyDescent="0.3">
      <c r="A100" s="371" t="s">
        <v>204</v>
      </c>
      <c r="B100" t="s">
        <v>815</v>
      </c>
      <c r="C100" s="372">
        <v>236854</v>
      </c>
      <c r="D100" s="388">
        <f>ROWS(C$5:C100)</f>
        <v>96</v>
      </c>
      <c r="E100" s="388" t="str">
        <f>IF(_xlfn.IFNA(VLOOKUP(A100,$AG$3:$AH$83,2,FALSE),"")='11.1'!$D$5,TXM!D100,"")</f>
        <v/>
      </c>
      <c r="F100" t="str">
        <f>IFERROR(SMALL($E$5:$E$9000,ROWS($E$5:E100)),"")</f>
        <v/>
      </c>
      <c r="I100" s="371" t="s">
        <v>668</v>
      </c>
      <c r="J100" t="s">
        <v>96</v>
      </c>
      <c r="K100" s="372">
        <v>156</v>
      </c>
      <c r="L100" s="388">
        <f>ROWS(K$5:K100)</f>
        <v>96</v>
      </c>
      <c r="M100" s="388" t="str">
        <f>IF(_xlfn.IFNA(VLOOKUP(I100,$AG$3:$AH$83,2,FALSE),"")='11.1'!$D$5,TXM!L100,"")</f>
        <v/>
      </c>
      <c r="N100">
        <f>IFERROR(SMALL($M$5:$M$9000,ROWS($M$5:M100)),"")</f>
        <v>2194</v>
      </c>
      <c r="P100" t="s">
        <v>204</v>
      </c>
      <c r="Q100" t="s">
        <v>849</v>
      </c>
      <c r="R100">
        <v>40345876</v>
      </c>
      <c r="S100" s="388">
        <f>ROWS(R$5:R100)</f>
        <v>96</v>
      </c>
      <c r="T100" s="388" t="str">
        <f>IF(_xlfn.IFNA(VLOOKUP(P100,$AG$3:$AH$83,2,FALSE),"")='11.1'!$D$5,TXM!S100,"")</f>
        <v/>
      </c>
      <c r="U100" t="str">
        <f>IFERROR(SMALL($T$5:$T$9000,ROWS($T$5:T100)),"")</f>
        <v/>
      </c>
      <c r="AH100" s="386" t="s">
        <v>89</v>
      </c>
      <c r="AI100" s="387" t="s">
        <v>365</v>
      </c>
    </row>
    <row r="101" spans="1:35" ht="14.4" customHeight="1" x14ac:dyDescent="0.3">
      <c r="A101" s="371" t="s">
        <v>204</v>
      </c>
      <c r="B101" t="s">
        <v>791</v>
      </c>
      <c r="C101" s="372">
        <v>226495</v>
      </c>
      <c r="D101" s="388">
        <f>ROWS(C$5:C101)</f>
        <v>97</v>
      </c>
      <c r="E101" s="388" t="str">
        <f>IF(_xlfn.IFNA(VLOOKUP(A101,$AG$3:$AH$83,2,FALSE),"")='11.1'!$D$5,TXM!D101,"")</f>
        <v/>
      </c>
      <c r="F101" t="str">
        <f>IFERROR(SMALL($E$5:$E$9000,ROWS($E$5:E101)),"")</f>
        <v/>
      </c>
      <c r="I101" s="371" t="s">
        <v>668</v>
      </c>
      <c r="J101" t="s">
        <v>861</v>
      </c>
      <c r="K101" s="372">
        <v>77</v>
      </c>
      <c r="L101" s="388">
        <f>ROWS(K$5:K101)</f>
        <v>97</v>
      </c>
      <c r="M101" s="388" t="str">
        <f>IF(_xlfn.IFNA(VLOOKUP(I101,$AG$3:$AH$83,2,FALSE),"")='11.1'!$D$5,TXM!L101,"")</f>
        <v/>
      </c>
      <c r="N101">
        <f>IFERROR(SMALL($M$5:$M$9000,ROWS($M$5:M101)),"")</f>
        <v>2195</v>
      </c>
      <c r="P101" t="s">
        <v>204</v>
      </c>
      <c r="Q101" t="s">
        <v>823</v>
      </c>
      <c r="R101">
        <v>23153920</v>
      </c>
      <c r="S101" s="388">
        <f>ROWS(R$5:R101)</f>
        <v>97</v>
      </c>
      <c r="T101" s="388" t="str">
        <f>IF(_xlfn.IFNA(VLOOKUP(P101,$AG$3:$AH$83,2,FALSE),"")='11.1'!$D$5,TXM!S101,"")</f>
        <v/>
      </c>
      <c r="U101" t="str">
        <f>IFERROR(SMALL($T$5:$T$9000,ROWS($T$5:T101)),"")</f>
        <v/>
      </c>
      <c r="AH101" s="386" t="s">
        <v>74</v>
      </c>
      <c r="AI101" s="387" t="s">
        <v>342</v>
      </c>
    </row>
    <row r="102" spans="1:35" ht="14.4" customHeight="1" x14ac:dyDescent="0.3">
      <c r="A102" s="371" t="s">
        <v>204</v>
      </c>
      <c r="B102" t="s">
        <v>795</v>
      </c>
      <c r="C102" s="372">
        <v>187409</v>
      </c>
      <c r="D102" s="388">
        <f>ROWS(C$5:C102)</f>
        <v>98</v>
      </c>
      <c r="E102" s="388" t="str">
        <f>IF(_xlfn.IFNA(VLOOKUP(A102,$AG$3:$AH$83,2,FALSE),"")='11.1'!$D$5,TXM!D102,"")</f>
        <v/>
      </c>
      <c r="F102" t="str">
        <f>IFERROR(SMALL($E$5:$E$9000,ROWS($E$5:E102)),"")</f>
        <v/>
      </c>
      <c r="I102" s="371" t="s">
        <v>192</v>
      </c>
      <c r="J102" t="s">
        <v>863</v>
      </c>
      <c r="K102" s="372">
        <v>97310737</v>
      </c>
      <c r="L102" s="388">
        <f>ROWS(K$5:K102)</f>
        <v>98</v>
      </c>
      <c r="M102" s="388" t="str">
        <f>IF(_xlfn.IFNA(VLOOKUP(I102,$AG$3:$AH$83,2,FALSE),"")='11.1'!$D$5,TXM!L102,"")</f>
        <v/>
      </c>
      <c r="N102" t="str">
        <f>IFERROR(SMALL($M$5:$M$9000,ROWS($M$5:M102)),"")</f>
        <v/>
      </c>
      <c r="P102" t="s">
        <v>204</v>
      </c>
      <c r="Q102" t="s">
        <v>865</v>
      </c>
      <c r="R102">
        <v>14830809</v>
      </c>
      <c r="S102" s="388">
        <f>ROWS(R$5:R102)</f>
        <v>98</v>
      </c>
      <c r="T102" s="388" t="str">
        <f>IF(_xlfn.IFNA(VLOOKUP(P102,$AG$3:$AH$83,2,FALSE),"")='11.1'!$D$5,TXM!S102,"")</f>
        <v/>
      </c>
      <c r="U102" t="str">
        <f>IFERROR(SMALL($T$5:$T$9000,ROWS($T$5:T102)),"")</f>
        <v/>
      </c>
      <c r="AH102" s="386" t="s">
        <v>192</v>
      </c>
      <c r="AI102" s="387" t="s">
        <v>427</v>
      </c>
    </row>
    <row r="103" spans="1:35" ht="14.4" customHeight="1" x14ac:dyDescent="0.3">
      <c r="A103" s="371" t="s">
        <v>204</v>
      </c>
      <c r="B103" t="s">
        <v>843</v>
      </c>
      <c r="C103" s="372">
        <v>159178</v>
      </c>
      <c r="D103" s="388">
        <f>ROWS(C$5:C103)</f>
        <v>99</v>
      </c>
      <c r="E103" s="388" t="str">
        <f>IF(_xlfn.IFNA(VLOOKUP(A103,$AG$3:$AH$83,2,FALSE),"")='11.1'!$D$5,TXM!D103,"")</f>
        <v/>
      </c>
      <c r="F103" t="str">
        <f>IFERROR(SMALL($E$5:$E$9000,ROWS($E$5:E103)),"")</f>
        <v/>
      </c>
      <c r="I103" s="371" t="s">
        <v>192</v>
      </c>
      <c r="J103" t="s">
        <v>873</v>
      </c>
      <c r="K103" s="372">
        <v>60597691</v>
      </c>
      <c r="L103" s="388">
        <f>ROWS(K$5:K103)</f>
        <v>99</v>
      </c>
      <c r="M103" s="388" t="str">
        <f>IF(_xlfn.IFNA(VLOOKUP(I103,$AG$3:$AH$83,2,FALSE),"")='11.1'!$D$5,TXM!L103,"")</f>
        <v/>
      </c>
      <c r="N103" t="str">
        <f>IFERROR(SMALL($M$5:$M$9000,ROWS($M$5:M103)),"")</f>
        <v/>
      </c>
      <c r="P103" t="s">
        <v>204</v>
      </c>
      <c r="Q103" t="s">
        <v>1000</v>
      </c>
      <c r="R103">
        <v>7364979</v>
      </c>
      <c r="S103" s="388">
        <f>ROWS(R$5:R103)</f>
        <v>99</v>
      </c>
      <c r="T103" s="388" t="str">
        <f>IF(_xlfn.IFNA(VLOOKUP(P103,$AG$3:$AH$83,2,FALSE),"")='11.1'!$D$5,TXM!S103,"")</f>
        <v/>
      </c>
      <c r="U103" t="str">
        <f>IFERROR(SMALL($T$5:$T$9000,ROWS($T$5:T103)),"")</f>
        <v/>
      </c>
      <c r="AH103" s="386" t="s">
        <v>206</v>
      </c>
      <c r="AI103" s="387" t="s">
        <v>339</v>
      </c>
    </row>
    <row r="104" spans="1:35" ht="14.4" customHeight="1" x14ac:dyDescent="0.3">
      <c r="A104" s="371" t="s">
        <v>204</v>
      </c>
      <c r="B104" t="s">
        <v>837</v>
      </c>
      <c r="C104" s="372">
        <v>141231</v>
      </c>
      <c r="D104" s="388">
        <f>ROWS(C$5:C104)</f>
        <v>100</v>
      </c>
      <c r="E104" s="388" t="str">
        <f>IF(_xlfn.IFNA(VLOOKUP(A104,$AG$3:$AH$83,2,FALSE),"")='11.1'!$D$5,TXM!D104,"")</f>
        <v/>
      </c>
      <c r="F104" t="str">
        <f>IFERROR(SMALL($E$5:$E$9000,ROWS($E$5:E104)),"")</f>
        <v/>
      </c>
      <c r="I104" s="371" t="s">
        <v>192</v>
      </c>
      <c r="J104" t="s">
        <v>1252</v>
      </c>
      <c r="K104" s="372">
        <v>39350353</v>
      </c>
      <c r="L104" s="388">
        <f>ROWS(K$5:K104)</f>
        <v>100</v>
      </c>
      <c r="M104" s="388" t="str">
        <f>IF(_xlfn.IFNA(VLOOKUP(I104,$AG$3:$AH$83,2,FALSE),"")='11.1'!$D$5,TXM!L104,"")</f>
        <v/>
      </c>
      <c r="N104" t="str">
        <f>IFERROR(SMALL($M$5:$M$9000,ROWS($M$5:M104)),"")</f>
        <v/>
      </c>
      <c r="P104" t="s">
        <v>204</v>
      </c>
      <c r="Q104" t="s">
        <v>1265</v>
      </c>
      <c r="R104">
        <v>6819238</v>
      </c>
      <c r="S104" s="388">
        <f>ROWS(R$5:R104)</f>
        <v>100</v>
      </c>
      <c r="T104" s="388" t="str">
        <f>IF(_xlfn.IFNA(VLOOKUP(P104,$AG$3:$AH$83,2,FALSE),"")='11.1'!$D$5,TXM!S104,"")</f>
        <v/>
      </c>
      <c r="U104" t="str">
        <f>IFERROR(SMALL($T$5:$T$9000,ROWS($T$5:T104)),"")</f>
        <v/>
      </c>
      <c r="AH104" s="386" t="s">
        <v>166</v>
      </c>
      <c r="AI104" s="387" t="s">
        <v>361</v>
      </c>
    </row>
    <row r="105" spans="1:35" ht="14.4" customHeight="1" x14ac:dyDescent="0.3">
      <c r="A105" s="371" t="s">
        <v>204</v>
      </c>
      <c r="B105" t="s">
        <v>1285</v>
      </c>
      <c r="C105" s="372">
        <v>135324</v>
      </c>
      <c r="D105" s="388">
        <f>ROWS(C$5:C105)</f>
        <v>101</v>
      </c>
      <c r="E105" s="388" t="str">
        <f>IF(_xlfn.IFNA(VLOOKUP(A105,$AG$3:$AH$83,2,FALSE),"")='11.1'!$D$5,TXM!D105,"")</f>
        <v/>
      </c>
      <c r="F105" t="str">
        <f>IFERROR(SMALL($E$5:$E$9000,ROWS($E$5:E105)),"")</f>
        <v/>
      </c>
      <c r="I105" s="371" t="s">
        <v>192</v>
      </c>
      <c r="J105" t="s">
        <v>865</v>
      </c>
      <c r="K105" s="372">
        <v>16026532</v>
      </c>
      <c r="L105" s="388">
        <f>ROWS(K$5:K105)</f>
        <v>101</v>
      </c>
      <c r="M105" s="388" t="str">
        <f>IF(_xlfn.IFNA(VLOOKUP(I105,$AG$3:$AH$83,2,FALSE),"")='11.1'!$D$5,TXM!L105,"")</f>
        <v/>
      </c>
      <c r="N105" t="str">
        <f>IFERROR(SMALL($M$5:$M$9000,ROWS($M$5:M105)),"")</f>
        <v/>
      </c>
      <c r="P105" t="s">
        <v>204</v>
      </c>
      <c r="Q105" t="s">
        <v>845</v>
      </c>
      <c r="R105">
        <v>3205708</v>
      </c>
      <c r="S105" s="388">
        <f>ROWS(R$5:R105)</f>
        <v>101</v>
      </c>
      <c r="T105" s="388" t="str">
        <f>IF(_xlfn.IFNA(VLOOKUP(P105,$AG$3:$AH$83,2,FALSE),"")='11.1'!$D$5,TXM!S105,"")</f>
        <v/>
      </c>
      <c r="U105" t="str">
        <f>IFERROR(SMALL($T$5:$T$9000,ROWS($T$5:T105)),"")</f>
        <v/>
      </c>
      <c r="AH105" s="386" t="s">
        <v>63</v>
      </c>
      <c r="AI105" s="387" t="s">
        <v>314</v>
      </c>
    </row>
    <row r="106" spans="1:35" ht="14.4" customHeight="1" x14ac:dyDescent="0.3">
      <c r="A106" s="371" t="s">
        <v>204</v>
      </c>
      <c r="B106" t="s">
        <v>1001</v>
      </c>
      <c r="C106" s="372">
        <v>122666</v>
      </c>
      <c r="D106" s="388">
        <f>ROWS(C$5:C106)</f>
        <v>102</v>
      </c>
      <c r="E106" s="388" t="str">
        <f>IF(_xlfn.IFNA(VLOOKUP(A106,$AG$3:$AH$83,2,FALSE),"")='11.1'!$D$5,TXM!D106,"")</f>
        <v/>
      </c>
      <c r="F106" t="str">
        <f>IFERROR(SMALL($E$5:$E$9000,ROWS($E$5:E106)),"")</f>
        <v/>
      </c>
      <c r="I106" s="371" t="s">
        <v>192</v>
      </c>
      <c r="J106" t="s">
        <v>843</v>
      </c>
      <c r="K106" s="372">
        <v>14238335</v>
      </c>
      <c r="L106" s="388">
        <f>ROWS(K$5:K106)</f>
        <v>102</v>
      </c>
      <c r="M106" s="388" t="str">
        <f>IF(_xlfn.IFNA(VLOOKUP(I106,$AG$3:$AH$83,2,FALSE),"")='11.1'!$D$5,TXM!L106,"")</f>
        <v/>
      </c>
      <c r="N106" t="str">
        <f>IFERROR(SMALL($M$5:$M$9000,ROWS($M$5:M106)),"")</f>
        <v/>
      </c>
      <c r="P106" t="s">
        <v>204</v>
      </c>
      <c r="Q106" t="s">
        <v>1285</v>
      </c>
      <c r="R106">
        <v>3079927</v>
      </c>
      <c r="S106" s="388">
        <f>ROWS(R$5:R106)</f>
        <v>102</v>
      </c>
      <c r="T106" s="388" t="str">
        <f>IF(_xlfn.IFNA(VLOOKUP(P106,$AG$3:$AH$83,2,FALSE),"")='11.1'!$D$5,TXM!S106,"")</f>
        <v/>
      </c>
      <c r="U106" t="str">
        <f>IFERROR(SMALL($T$5:$T$9000,ROWS($T$5:T106)),"")</f>
        <v/>
      </c>
      <c r="AH106" s="386" t="s">
        <v>88</v>
      </c>
      <c r="AI106" s="387" t="s">
        <v>327</v>
      </c>
    </row>
    <row r="107" spans="1:35" ht="14.4" customHeight="1" x14ac:dyDescent="0.3">
      <c r="A107" s="371" t="s">
        <v>204</v>
      </c>
      <c r="B107" t="s">
        <v>1265</v>
      </c>
      <c r="C107" s="372">
        <v>117965</v>
      </c>
      <c r="D107" s="388">
        <f>ROWS(C$5:C107)</f>
        <v>103</v>
      </c>
      <c r="E107" s="388" t="str">
        <f>IF(_xlfn.IFNA(VLOOKUP(A107,$AG$3:$AH$83,2,FALSE),"")='11.1'!$D$5,TXM!D107,"")</f>
        <v/>
      </c>
      <c r="F107" t="str">
        <f>IFERROR(SMALL($E$5:$E$9000,ROWS($E$5:E107)),"")</f>
        <v/>
      </c>
      <c r="I107" s="371" t="s">
        <v>192</v>
      </c>
      <c r="J107" t="s">
        <v>1000</v>
      </c>
      <c r="K107" s="372">
        <v>9893671</v>
      </c>
      <c r="L107" s="388">
        <f>ROWS(K$5:K107)</f>
        <v>103</v>
      </c>
      <c r="M107" s="388" t="str">
        <f>IF(_xlfn.IFNA(VLOOKUP(I107,$AG$3:$AH$83,2,FALSE),"")='11.1'!$D$5,TXM!L107,"")</f>
        <v/>
      </c>
      <c r="N107" t="str">
        <f>IFERROR(SMALL($M$5:$M$9000,ROWS($M$5:M107)),"")</f>
        <v/>
      </c>
      <c r="P107" t="s">
        <v>204</v>
      </c>
      <c r="Q107" t="s">
        <v>791</v>
      </c>
      <c r="R107">
        <v>2254371</v>
      </c>
      <c r="S107" s="388">
        <f>ROWS(R$5:R107)</f>
        <v>103</v>
      </c>
      <c r="T107" s="388" t="str">
        <f>IF(_xlfn.IFNA(VLOOKUP(P107,$AG$3:$AH$83,2,FALSE),"")='11.1'!$D$5,TXM!S107,"")</f>
        <v/>
      </c>
      <c r="U107" t="str">
        <f>IFERROR(SMALL($T$5:$T$9000,ROWS($T$5:T107)),"")</f>
        <v/>
      </c>
      <c r="AH107" s="386" t="s">
        <v>67</v>
      </c>
      <c r="AI107" s="387" t="s">
        <v>341</v>
      </c>
    </row>
    <row r="108" spans="1:35" ht="14.4" customHeight="1" x14ac:dyDescent="0.3">
      <c r="A108" s="371" t="s">
        <v>204</v>
      </c>
      <c r="B108" t="s">
        <v>1006</v>
      </c>
      <c r="C108" s="372">
        <v>100000</v>
      </c>
      <c r="D108" s="388">
        <f>ROWS(C$5:C108)</f>
        <v>104</v>
      </c>
      <c r="E108" s="388" t="str">
        <f>IF(_xlfn.IFNA(VLOOKUP(A108,$AG$3:$AH$83,2,FALSE),"")='11.1'!$D$5,TXM!D108,"")</f>
        <v/>
      </c>
      <c r="F108" t="str">
        <f>IFERROR(SMALL($E$5:$E$9000,ROWS($E$5:E108)),"")</f>
        <v/>
      </c>
      <c r="I108" s="371" t="s">
        <v>192</v>
      </c>
      <c r="J108" t="s">
        <v>1265</v>
      </c>
      <c r="K108" s="372">
        <v>7312851</v>
      </c>
      <c r="L108" s="388">
        <f>ROWS(K$5:K108)</f>
        <v>104</v>
      </c>
      <c r="M108" s="388" t="str">
        <f>IF(_xlfn.IFNA(VLOOKUP(I108,$AG$3:$AH$83,2,FALSE),"")='11.1'!$D$5,TXM!L108,"")</f>
        <v/>
      </c>
      <c r="N108" t="str">
        <f>IFERROR(SMALL($M$5:$M$9000,ROWS($M$5:M108)),"")</f>
        <v/>
      </c>
      <c r="P108" t="s">
        <v>204</v>
      </c>
      <c r="Q108" t="s">
        <v>839</v>
      </c>
      <c r="R108">
        <v>1907475</v>
      </c>
      <c r="S108" s="388">
        <f>ROWS(R$5:R108)</f>
        <v>104</v>
      </c>
      <c r="T108" s="388" t="str">
        <f>IF(_xlfn.IFNA(VLOOKUP(P108,$AG$3:$AH$83,2,FALSE),"")='11.1'!$D$5,TXM!S108,"")</f>
        <v/>
      </c>
      <c r="U108" t="str">
        <f>IFERROR(SMALL($T$5:$T$9000,ROWS($T$5:T108)),"")</f>
        <v/>
      </c>
      <c r="AH108" s="386" t="s">
        <v>154</v>
      </c>
      <c r="AI108" s="387" t="s">
        <v>344</v>
      </c>
    </row>
    <row r="109" spans="1:35" ht="14.4" customHeight="1" x14ac:dyDescent="0.3">
      <c r="A109" s="371" t="s">
        <v>204</v>
      </c>
      <c r="B109" t="s">
        <v>98</v>
      </c>
      <c r="C109" s="372">
        <v>97076</v>
      </c>
      <c r="D109" s="388">
        <f>ROWS(C$5:C109)</f>
        <v>105</v>
      </c>
      <c r="E109" s="388" t="str">
        <f>IF(_xlfn.IFNA(VLOOKUP(A109,$AG$3:$AH$83,2,FALSE),"")='11.1'!$D$5,TXM!D109,"")</f>
        <v/>
      </c>
      <c r="F109" t="str">
        <f>IFERROR(SMALL($E$5:$E$9000,ROWS($E$5:E109)),"")</f>
        <v/>
      </c>
      <c r="I109" s="371" t="s">
        <v>192</v>
      </c>
      <c r="J109" t="s">
        <v>867</v>
      </c>
      <c r="K109" s="372">
        <v>6794741</v>
      </c>
      <c r="L109" s="388">
        <f>ROWS(K$5:K109)</f>
        <v>105</v>
      </c>
      <c r="M109" s="388" t="str">
        <f>IF(_xlfn.IFNA(VLOOKUP(I109,$AG$3:$AH$83,2,FALSE),"")='11.1'!$D$5,TXM!L109,"")</f>
        <v/>
      </c>
      <c r="N109" t="str">
        <f>IFERROR(SMALL($M$5:$M$9000,ROWS($M$5:M109)),"")</f>
        <v/>
      </c>
      <c r="P109" t="s">
        <v>204</v>
      </c>
      <c r="Q109" t="s">
        <v>837</v>
      </c>
      <c r="R109">
        <v>1446139</v>
      </c>
      <c r="S109" s="388">
        <f>ROWS(R$5:R109)</f>
        <v>105</v>
      </c>
      <c r="T109" s="388" t="str">
        <f>IF(_xlfn.IFNA(VLOOKUP(P109,$AG$3:$AH$83,2,FALSE),"")='11.1'!$D$5,TXM!S109,"")</f>
        <v/>
      </c>
      <c r="U109" t="str">
        <f>IFERROR(SMALL($T$5:$T$9000,ROWS($T$5:T109)),"")</f>
        <v/>
      </c>
      <c r="AH109" s="386" t="s">
        <v>629</v>
      </c>
      <c r="AI109" s="387" t="s">
        <v>630</v>
      </c>
    </row>
    <row r="110" spans="1:35" ht="14.4" customHeight="1" x14ac:dyDescent="0.3">
      <c r="A110" s="371" t="s">
        <v>204</v>
      </c>
      <c r="B110" t="s">
        <v>835</v>
      </c>
      <c r="C110" s="372">
        <v>79418</v>
      </c>
      <c r="D110" s="388">
        <f>ROWS(C$5:C110)</f>
        <v>106</v>
      </c>
      <c r="E110" s="388" t="str">
        <f>IF(_xlfn.IFNA(VLOOKUP(A110,$AG$3:$AH$83,2,FALSE),"")='11.1'!$D$5,TXM!D110,"")</f>
        <v/>
      </c>
      <c r="F110" t="str">
        <f>IFERROR(SMALL($E$5:$E$9000,ROWS($E$5:E110)),"")</f>
        <v/>
      </c>
      <c r="I110" s="371" t="s">
        <v>192</v>
      </c>
      <c r="J110" t="s">
        <v>1441</v>
      </c>
      <c r="K110" s="372">
        <v>3890936</v>
      </c>
      <c r="L110" s="388">
        <f>ROWS(K$5:K110)</f>
        <v>106</v>
      </c>
      <c r="M110" s="388" t="str">
        <f>IF(_xlfn.IFNA(VLOOKUP(I110,$AG$3:$AH$83,2,FALSE),"")='11.1'!$D$5,TXM!L110,"")</f>
        <v/>
      </c>
      <c r="N110" t="str">
        <f>IFERROR(SMALL($M$5:$M$9000,ROWS($M$5:M110)),"")</f>
        <v/>
      </c>
      <c r="P110" t="s">
        <v>204</v>
      </c>
      <c r="Q110" t="s">
        <v>821</v>
      </c>
      <c r="R110">
        <v>1223711</v>
      </c>
      <c r="S110" s="388">
        <f>ROWS(R$5:R110)</f>
        <v>106</v>
      </c>
      <c r="T110" s="388" t="str">
        <f>IF(_xlfn.IFNA(VLOOKUP(P110,$AG$3:$AH$83,2,FALSE),"")='11.1'!$D$5,TXM!S110,"")</f>
        <v/>
      </c>
      <c r="U110" t="str">
        <f>IFERROR(SMALL($T$5:$T$9000,ROWS($T$5:T110)),"")</f>
        <v/>
      </c>
      <c r="AH110" s="386" t="s">
        <v>128</v>
      </c>
      <c r="AI110" s="387" t="s">
        <v>330</v>
      </c>
    </row>
    <row r="111" spans="1:35" ht="14.4" customHeight="1" x14ac:dyDescent="0.3">
      <c r="A111" s="371" t="s">
        <v>204</v>
      </c>
      <c r="B111" t="s">
        <v>1240</v>
      </c>
      <c r="C111" s="372">
        <v>4687</v>
      </c>
      <c r="D111" s="388">
        <f>ROWS(C$5:C111)</f>
        <v>107</v>
      </c>
      <c r="E111" s="388" t="str">
        <f>IF(_xlfn.IFNA(VLOOKUP(A111,$AG$3:$AH$83,2,FALSE),"")='11.1'!$D$5,TXM!D111,"")</f>
        <v/>
      </c>
      <c r="F111" t="str">
        <f>IFERROR(SMALL($E$5:$E$9000,ROWS($E$5:E111)),"")</f>
        <v/>
      </c>
      <c r="I111" s="371" t="s">
        <v>192</v>
      </c>
      <c r="J111" t="s">
        <v>108</v>
      </c>
      <c r="K111" s="372">
        <v>3889476</v>
      </c>
      <c r="L111" s="388">
        <f>ROWS(K$5:K111)</f>
        <v>107</v>
      </c>
      <c r="M111" s="388" t="str">
        <f>IF(_xlfn.IFNA(VLOOKUP(I111,$AG$3:$AH$83,2,FALSE),"")='11.1'!$D$5,TXM!L111,"")</f>
        <v/>
      </c>
      <c r="N111" t="str">
        <f>IFERROR(SMALL($M$5:$M$9000,ROWS($M$5:M111)),"")</f>
        <v/>
      </c>
      <c r="P111" t="s">
        <v>204</v>
      </c>
      <c r="Q111" t="s">
        <v>789</v>
      </c>
      <c r="R111">
        <v>921430</v>
      </c>
      <c r="S111" s="388">
        <f>ROWS(R$5:R111)</f>
        <v>107</v>
      </c>
      <c r="T111" s="388" t="str">
        <f>IF(_xlfn.IFNA(VLOOKUP(P111,$AG$3:$AH$83,2,FALSE),"")='11.1'!$D$5,TXM!S111,"")</f>
        <v/>
      </c>
      <c r="U111" t="str">
        <f>IFERROR(SMALL($T$5:$T$9000,ROWS($T$5:T111)),"")</f>
        <v/>
      </c>
      <c r="AH111" s="386" t="s">
        <v>83</v>
      </c>
      <c r="AI111" s="387" t="s">
        <v>358</v>
      </c>
    </row>
    <row r="112" spans="1:35" ht="14.4" customHeight="1" x14ac:dyDescent="0.3">
      <c r="A112" s="371" t="s">
        <v>204</v>
      </c>
      <c r="B112" t="s">
        <v>171</v>
      </c>
      <c r="C112" s="372">
        <v>1017</v>
      </c>
      <c r="D112" s="388">
        <f>ROWS(C$5:C112)</f>
        <v>108</v>
      </c>
      <c r="E112" s="388" t="str">
        <f>IF(_xlfn.IFNA(VLOOKUP(A112,$AG$3:$AH$83,2,FALSE),"")='11.1'!$D$5,TXM!D112,"")</f>
        <v/>
      </c>
      <c r="F112" t="str">
        <f>IFERROR(SMALL($E$5:$E$9000,ROWS($E$5:E112)),"")</f>
        <v/>
      </c>
      <c r="I112" s="371" t="s">
        <v>192</v>
      </c>
      <c r="J112" t="s">
        <v>1285</v>
      </c>
      <c r="K112" s="372">
        <v>3869434</v>
      </c>
      <c r="L112" s="388">
        <f>ROWS(K$5:K112)</f>
        <v>108</v>
      </c>
      <c r="M112" s="388" t="str">
        <f>IF(_xlfn.IFNA(VLOOKUP(I112,$AG$3:$AH$83,2,FALSE),"")='11.1'!$D$5,TXM!L112,"")</f>
        <v/>
      </c>
      <c r="N112" t="str">
        <f>IFERROR(SMALL($M$5:$M$9000,ROWS($M$5:M112)),"")</f>
        <v/>
      </c>
      <c r="P112" t="s">
        <v>204</v>
      </c>
      <c r="Q112" t="s">
        <v>847</v>
      </c>
      <c r="R112">
        <v>849600</v>
      </c>
      <c r="S112" s="388">
        <f>ROWS(R$5:R112)</f>
        <v>108</v>
      </c>
      <c r="T112" s="388" t="str">
        <f>IF(_xlfn.IFNA(VLOOKUP(P112,$AG$3:$AH$83,2,FALSE),"")='11.1'!$D$5,TXM!S112,"")</f>
        <v/>
      </c>
      <c r="U112" t="str">
        <f>IFERROR(SMALL($T$5:$T$9000,ROWS($T$5:T112)),"")</f>
        <v/>
      </c>
      <c r="AH112" s="386" t="s">
        <v>151</v>
      </c>
      <c r="AI112" s="387" t="s">
        <v>309</v>
      </c>
    </row>
    <row r="113" spans="1:35" ht="14.4" customHeight="1" x14ac:dyDescent="0.3">
      <c r="A113" s="371" t="s">
        <v>204</v>
      </c>
      <c r="B113" t="s">
        <v>773</v>
      </c>
      <c r="C113" s="372">
        <v>437</v>
      </c>
      <c r="D113" s="388">
        <f>ROWS(C$5:C113)</f>
        <v>109</v>
      </c>
      <c r="E113" s="388" t="str">
        <f>IF(_xlfn.IFNA(VLOOKUP(A113,$AG$3:$AH$83,2,FALSE),"")='11.1'!$D$5,TXM!D113,"")</f>
        <v/>
      </c>
      <c r="F113" t="str">
        <f>IFERROR(SMALL($E$5:$E$9000,ROWS($E$5:E113)),"")</f>
        <v/>
      </c>
      <c r="I113" s="371" t="s">
        <v>192</v>
      </c>
      <c r="J113" t="s">
        <v>847</v>
      </c>
      <c r="K113" s="372">
        <v>3336749</v>
      </c>
      <c r="L113" s="388">
        <f>ROWS(K$5:K113)</f>
        <v>109</v>
      </c>
      <c r="M113" s="388" t="str">
        <f>IF(_xlfn.IFNA(VLOOKUP(I113,$AG$3:$AH$83,2,FALSE),"")='11.1'!$D$5,TXM!L113,"")</f>
        <v/>
      </c>
      <c r="N113" t="str">
        <f>IFERROR(SMALL($M$5:$M$9000,ROWS($M$5:M113)),"")</f>
        <v/>
      </c>
      <c r="P113" t="s">
        <v>204</v>
      </c>
      <c r="Q113" t="s">
        <v>1240</v>
      </c>
      <c r="R113">
        <v>840691</v>
      </c>
      <c r="S113" s="388">
        <f>ROWS(R$5:R113)</f>
        <v>109</v>
      </c>
      <c r="T113" s="388" t="str">
        <f>IF(_xlfn.IFNA(VLOOKUP(P113,$AG$3:$AH$83,2,FALSE),"")='11.1'!$D$5,TXM!S113,"")</f>
        <v/>
      </c>
      <c r="U113" t="str">
        <f>IFERROR(SMALL($T$5:$T$9000,ROWS($T$5:T113)),"")</f>
        <v/>
      </c>
      <c r="AH113" s="386" t="s">
        <v>155</v>
      </c>
      <c r="AI113" s="387" t="s">
        <v>329</v>
      </c>
    </row>
    <row r="114" spans="1:35" ht="14.4" customHeight="1" x14ac:dyDescent="0.3">
      <c r="A114" s="371" t="s">
        <v>202</v>
      </c>
      <c r="B114" t="s">
        <v>996</v>
      </c>
      <c r="C114" s="372">
        <v>2624275419</v>
      </c>
      <c r="D114" s="388">
        <f>ROWS(C$5:C114)</f>
        <v>110</v>
      </c>
      <c r="E114" s="388" t="str">
        <f>IF(_xlfn.IFNA(VLOOKUP(A114,$AG$3:$AH$83,2,FALSE),"")='11.1'!$D$5,TXM!D114,"")</f>
        <v/>
      </c>
      <c r="F114" t="str">
        <f>IFERROR(SMALL($E$5:$E$9000,ROWS($E$5:E114)),"")</f>
        <v/>
      </c>
      <c r="I114" s="371" t="s">
        <v>192</v>
      </c>
      <c r="J114" t="s">
        <v>1006</v>
      </c>
      <c r="K114" s="372">
        <v>3227811</v>
      </c>
      <c r="L114" s="388">
        <f>ROWS(K$5:K114)</f>
        <v>110</v>
      </c>
      <c r="M114" s="388" t="str">
        <f>IF(_xlfn.IFNA(VLOOKUP(I114,$AG$3:$AH$83,2,FALSE),"")='11.1'!$D$5,TXM!L114,"")</f>
        <v/>
      </c>
      <c r="N114" t="str">
        <f>IFERROR(SMALL($M$5:$M$9000,ROWS($M$5:M114)),"")</f>
        <v/>
      </c>
      <c r="P114" t="s">
        <v>204</v>
      </c>
      <c r="Q114" t="s">
        <v>1441</v>
      </c>
      <c r="R114">
        <v>794434</v>
      </c>
      <c r="S114" s="388">
        <f>ROWS(R$5:R114)</f>
        <v>110</v>
      </c>
      <c r="T114" s="388" t="str">
        <f>IF(_xlfn.IFNA(VLOOKUP(P114,$AG$3:$AH$83,2,FALSE),"")='11.1'!$D$5,TXM!S114,"")</f>
        <v/>
      </c>
      <c r="U114" t="str">
        <f>IFERROR(SMALL($T$5:$T$9000,ROWS($T$5:T114)),"")</f>
        <v/>
      </c>
      <c r="AH114" s="386" t="s">
        <v>153</v>
      </c>
      <c r="AI114" s="387" t="s">
        <v>319</v>
      </c>
    </row>
    <row r="115" spans="1:35" ht="14.4" customHeight="1" x14ac:dyDescent="0.3">
      <c r="A115" s="371" t="s">
        <v>202</v>
      </c>
      <c r="B115" t="s">
        <v>785</v>
      </c>
      <c r="C115" s="372">
        <v>328271037</v>
      </c>
      <c r="D115" s="388">
        <f>ROWS(C$5:C115)</f>
        <v>111</v>
      </c>
      <c r="E115" s="388" t="str">
        <f>IF(_xlfn.IFNA(VLOOKUP(A115,$AG$3:$AH$83,2,FALSE),"")='11.1'!$D$5,TXM!D115,"")</f>
        <v/>
      </c>
      <c r="F115" t="str">
        <f>IFERROR(SMALL($E$5:$E$9000,ROWS($E$5:E115)),"")</f>
        <v/>
      </c>
      <c r="I115" s="371" t="s">
        <v>192</v>
      </c>
      <c r="J115" t="s">
        <v>105</v>
      </c>
      <c r="K115" s="372">
        <v>2678288</v>
      </c>
      <c r="L115" s="388">
        <f>ROWS(K$5:K115)</f>
        <v>111</v>
      </c>
      <c r="M115" s="388" t="str">
        <f>IF(_xlfn.IFNA(VLOOKUP(I115,$AG$3:$AH$83,2,FALSE),"")='11.1'!$D$5,TXM!L115,"")</f>
        <v/>
      </c>
      <c r="N115" t="str">
        <f>IFERROR(SMALL($M$5:$M$9000,ROWS($M$5:M115)),"")</f>
        <v/>
      </c>
      <c r="P115" t="s">
        <v>204</v>
      </c>
      <c r="Q115" t="s">
        <v>799</v>
      </c>
      <c r="R115">
        <v>764726</v>
      </c>
      <c r="S115" s="388">
        <f>ROWS(R$5:R115)</f>
        <v>111</v>
      </c>
      <c r="T115" s="388" t="str">
        <f>IF(_xlfn.IFNA(VLOOKUP(P115,$AG$3:$AH$83,2,FALSE),"")='11.1'!$D$5,TXM!S115,"")</f>
        <v/>
      </c>
      <c r="U115" t="str">
        <f>IFERROR(SMALL($T$5:$T$9000,ROWS($T$5:T115)),"")</f>
        <v/>
      </c>
      <c r="AH115" s="386" t="s">
        <v>150</v>
      </c>
      <c r="AI115" s="387" t="s">
        <v>310</v>
      </c>
    </row>
    <row r="116" spans="1:35" ht="14.4" customHeight="1" x14ac:dyDescent="0.3">
      <c r="A116" s="371" t="s">
        <v>202</v>
      </c>
      <c r="B116" t="s">
        <v>1000</v>
      </c>
      <c r="C116" s="372">
        <v>78474466</v>
      </c>
      <c r="D116" s="388">
        <f>ROWS(C$5:C116)</f>
        <v>112</v>
      </c>
      <c r="E116" s="388" t="str">
        <f>IF(_xlfn.IFNA(VLOOKUP(A116,$AG$3:$AH$83,2,FALSE),"")='11.1'!$D$5,TXM!D116,"")</f>
        <v/>
      </c>
      <c r="F116" t="str">
        <f>IFERROR(SMALL($E$5:$E$9000,ROWS($E$5:E116)),"")</f>
        <v/>
      </c>
      <c r="I116" s="371" t="s">
        <v>192</v>
      </c>
      <c r="J116" t="s">
        <v>1240</v>
      </c>
      <c r="K116" s="372">
        <v>2554056</v>
      </c>
      <c r="L116" s="388">
        <f>ROWS(K$5:K116)</f>
        <v>112</v>
      </c>
      <c r="M116" s="388" t="str">
        <f>IF(_xlfn.IFNA(VLOOKUP(I116,$AG$3:$AH$83,2,FALSE),"")='11.1'!$D$5,TXM!L116,"")</f>
        <v/>
      </c>
      <c r="N116" t="str">
        <f>IFERROR(SMALL($M$5:$M$9000,ROWS($M$5:M116)),"")</f>
        <v/>
      </c>
      <c r="P116" t="s">
        <v>204</v>
      </c>
      <c r="Q116" t="s">
        <v>1500</v>
      </c>
      <c r="R116">
        <v>720105</v>
      </c>
      <c r="S116" s="388">
        <f>ROWS(R$5:R116)</f>
        <v>112</v>
      </c>
      <c r="T116" s="388" t="str">
        <f>IF(_xlfn.IFNA(VLOOKUP(P116,$AG$3:$AH$83,2,FALSE),"")='11.1'!$D$5,TXM!S116,"")</f>
        <v/>
      </c>
      <c r="U116" t="str">
        <f>IFERROR(SMALL($T$5:$T$9000,ROWS($T$5:T116)),"")</f>
        <v/>
      </c>
      <c r="AH116" s="386" t="s">
        <v>207</v>
      </c>
      <c r="AI116" s="387" t="s">
        <v>350</v>
      </c>
    </row>
    <row r="117" spans="1:35" ht="14.4" customHeight="1" x14ac:dyDescent="0.3">
      <c r="A117" s="371" t="s">
        <v>202</v>
      </c>
      <c r="B117" t="s">
        <v>809</v>
      </c>
      <c r="C117" s="372">
        <v>30225102</v>
      </c>
      <c r="D117" s="388">
        <f>ROWS(C$5:C117)</f>
        <v>113</v>
      </c>
      <c r="E117" s="388" t="str">
        <f>IF(_xlfn.IFNA(VLOOKUP(A117,$AG$3:$AH$83,2,FALSE),"")='11.1'!$D$5,TXM!D117,"")</f>
        <v/>
      </c>
      <c r="F117" t="str">
        <f>IFERROR(SMALL($E$5:$E$9000,ROWS($E$5:E117)),"")</f>
        <v/>
      </c>
      <c r="I117" s="371" t="s">
        <v>192</v>
      </c>
      <c r="J117" t="s">
        <v>106</v>
      </c>
      <c r="K117" s="372">
        <v>2469661</v>
      </c>
      <c r="L117" s="388">
        <f>ROWS(K$5:K117)</f>
        <v>113</v>
      </c>
      <c r="M117" s="388" t="str">
        <f>IF(_xlfn.IFNA(VLOOKUP(I117,$AG$3:$AH$83,2,FALSE),"")='11.1'!$D$5,TXM!L117,"")</f>
        <v/>
      </c>
      <c r="N117" t="str">
        <f>IFERROR(SMALL($M$5:$M$9000,ROWS($M$5:M117)),"")</f>
        <v/>
      </c>
      <c r="P117" t="s">
        <v>204</v>
      </c>
      <c r="Q117" t="s">
        <v>105</v>
      </c>
      <c r="R117">
        <v>636155</v>
      </c>
      <c r="S117" s="388">
        <f>ROWS(R$5:R117)</f>
        <v>113</v>
      </c>
      <c r="T117" s="388" t="str">
        <f>IF(_xlfn.IFNA(VLOOKUP(P117,$AG$3:$AH$83,2,FALSE),"")='11.1'!$D$5,TXM!S117,"")</f>
        <v/>
      </c>
      <c r="U117" t="str">
        <f>IFERROR(SMALL($T$5:$T$9000,ROWS($T$5:T117)),"")</f>
        <v/>
      </c>
      <c r="AH117" s="386" t="s">
        <v>203</v>
      </c>
      <c r="AI117" s="387" t="s">
        <v>364</v>
      </c>
    </row>
    <row r="118" spans="1:35" ht="14.4" customHeight="1" x14ac:dyDescent="0.3">
      <c r="A118" s="371" t="s">
        <v>202</v>
      </c>
      <c r="B118" t="s">
        <v>861</v>
      </c>
      <c r="C118" s="372">
        <v>17178252</v>
      </c>
      <c r="D118" s="388">
        <f>ROWS(C$5:C118)</f>
        <v>114</v>
      </c>
      <c r="E118" s="388" t="str">
        <f>IF(_xlfn.IFNA(VLOOKUP(A118,$AG$3:$AH$83,2,FALSE),"")='11.1'!$D$5,TXM!D118,"")</f>
        <v/>
      </c>
      <c r="F118" t="str">
        <f>IFERROR(SMALL($E$5:$E$9000,ROWS($E$5:E118)),"")</f>
        <v/>
      </c>
      <c r="I118" s="371" t="s">
        <v>192</v>
      </c>
      <c r="J118" t="s">
        <v>1318</v>
      </c>
      <c r="K118" s="372">
        <v>1650237</v>
      </c>
      <c r="L118" s="388">
        <f>ROWS(K$5:K118)</f>
        <v>114</v>
      </c>
      <c r="M118" s="388" t="str">
        <f>IF(_xlfn.IFNA(VLOOKUP(I118,$AG$3:$AH$83,2,FALSE),"")='11.1'!$D$5,TXM!L118,"")</f>
        <v/>
      </c>
      <c r="N118" t="str">
        <f>IFERROR(SMALL($M$5:$M$9000,ROWS($M$5:M118)),"")</f>
        <v/>
      </c>
      <c r="P118" t="s">
        <v>204</v>
      </c>
      <c r="Q118" t="s">
        <v>843</v>
      </c>
      <c r="R118">
        <v>569599</v>
      </c>
      <c r="S118" s="388">
        <f>ROWS(R$5:R118)</f>
        <v>114</v>
      </c>
      <c r="T118" s="388" t="str">
        <f>IF(_xlfn.IFNA(VLOOKUP(P118,$AG$3:$AH$83,2,FALSE),"")='11.1'!$D$5,TXM!S118,"")</f>
        <v/>
      </c>
      <c r="U118" t="str">
        <f>IFERROR(SMALL($T$5:$T$9000,ROWS($T$5:T118)),"")</f>
        <v/>
      </c>
      <c r="AH118" s="386" t="s">
        <v>68</v>
      </c>
      <c r="AI118" s="387" t="s">
        <v>335</v>
      </c>
    </row>
    <row r="119" spans="1:35" ht="14.4" customHeight="1" x14ac:dyDescent="0.3">
      <c r="A119" s="371" t="s">
        <v>202</v>
      </c>
      <c r="B119" t="s">
        <v>789</v>
      </c>
      <c r="C119" s="372">
        <v>12403350</v>
      </c>
      <c r="D119" s="388">
        <f>ROWS(C$5:C119)</f>
        <v>115</v>
      </c>
      <c r="E119" s="388" t="str">
        <f>IF(_xlfn.IFNA(VLOOKUP(A119,$AG$3:$AH$83,2,FALSE),"")='11.1'!$D$5,TXM!D119,"")</f>
        <v/>
      </c>
      <c r="F119" t="str">
        <f>IFERROR(SMALL($E$5:$E$9000,ROWS($E$5:E119)),"")</f>
        <v/>
      </c>
      <c r="I119" s="371" t="s">
        <v>192</v>
      </c>
      <c r="J119" t="s">
        <v>791</v>
      </c>
      <c r="K119" s="372">
        <v>1626311</v>
      </c>
      <c r="L119" s="388">
        <f>ROWS(K$5:K119)</f>
        <v>115</v>
      </c>
      <c r="M119" s="388" t="str">
        <f>IF(_xlfn.IFNA(VLOOKUP(I119,$AG$3:$AH$83,2,FALSE),"")='11.1'!$D$5,TXM!L119,"")</f>
        <v/>
      </c>
      <c r="N119" t="str">
        <f>IFERROR(SMALL($M$5:$M$9000,ROWS($M$5:M119)),"")</f>
        <v/>
      </c>
      <c r="P119" t="s">
        <v>204</v>
      </c>
      <c r="Q119" t="s">
        <v>94</v>
      </c>
      <c r="R119">
        <v>428107</v>
      </c>
      <c r="S119" s="388">
        <f>ROWS(R$5:R119)</f>
        <v>115</v>
      </c>
      <c r="T119" s="388" t="str">
        <f>IF(_xlfn.IFNA(VLOOKUP(P119,$AG$3:$AH$83,2,FALSE),"")='11.1'!$D$5,TXM!S119,"")</f>
        <v/>
      </c>
      <c r="U119" t="str">
        <f>IFERROR(SMALL($T$5:$T$9000,ROWS($T$5:T119)),"")</f>
        <v/>
      </c>
      <c r="AH119" s="386" t="s">
        <v>200</v>
      </c>
      <c r="AI119" s="387" t="s">
        <v>331</v>
      </c>
    </row>
    <row r="120" spans="1:35" ht="14.4" customHeight="1" x14ac:dyDescent="0.3">
      <c r="A120" s="371" t="s">
        <v>202</v>
      </c>
      <c r="B120" t="s">
        <v>95</v>
      </c>
      <c r="C120" s="372">
        <v>9657161</v>
      </c>
      <c r="D120" s="388">
        <f>ROWS(C$5:C120)</f>
        <v>116</v>
      </c>
      <c r="E120" s="388" t="str">
        <f>IF(_xlfn.IFNA(VLOOKUP(A120,$AG$3:$AH$83,2,FALSE),"")='11.1'!$D$5,TXM!D120,"")</f>
        <v/>
      </c>
      <c r="F120" t="str">
        <f>IFERROR(SMALL($E$5:$E$9000,ROWS($E$5:E120)),"")</f>
        <v/>
      </c>
      <c r="I120" s="371" t="s">
        <v>192</v>
      </c>
      <c r="J120" t="s">
        <v>809</v>
      </c>
      <c r="K120" s="372">
        <v>1065262</v>
      </c>
      <c r="L120" s="388">
        <f>ROWS(K$5:K120)</f>
        <v>116</v>
      </c>
      <c r="M120" s="388" t="str">
        <f>IF(_xlfn.IFNA(VLOOKUP(I120,$AG$3:$AH$83,2,FALSE),"")='11.1'!$D$5,TXM!L120,"")</f>
        <v/>
      </c>
      <c r="N120" t="str">
        <f>IFERROR(SMALL($M$5:$M$9000,ROWS($M$5:M120)),"")</f>
        <v/>
      </c>
      <c r="P120" t="s">
        <v>204</v>
      </c>
      <c r="Q120" t="s">
        <v>1318</v>
      </c>
      <c r="R120">
        <v>405565</v>
      </c>
      <c r="S120" s="388">
        <f>ROWS(R$5:R120)</f>
        <v>116</v>
      </c>
      <c r="T120" s="388" t="str">
        <f>IF(_xlfn.IFNA(VLOOKUP(P120,$AG$3:$AH$83,2,FALSE),"")='11.1'!$D$5,TXM!S120,"")</f>
        <v/>
      </c>
      <c r="U120" t="str">
        <f>IFERROR(SMALL($T$5:$T$9000,ROWS($T$5:T120)),"")</f>
        <v/>
      </c>
      <c r="AH120" s="386" t="s">
        <v>70</v>
      </c>
      <c r="AI120" s="387" t="s">
        <v>351</v>
      </c>
    </row>
    <row r="121" spans="1:35" ht="14.4" customHeight="1" x14ac:dyDescent="0.3">
      <c r="A121" s="371" t="s">
        <v>202</v>
      </c>
      <c r="B121" t="s">
        <v>1275</v>
      </c>
      <c r="C121" s="372">
        <v>8289606</v>
      </c>
      <c r="D121" s="388">
        <f>ROWS(C$5:C121)</f>
        <v>117</v>
      </c>
      <c r="E121" s="388" t="str">
        <f>IF(_xlfn.IFNA(VLOOKUP(A121,$AG$3:$AH$83,2,FALSE),"")='11.1'!$D$5,TXM!D121,"")</f>
        <v/>
      </c>
      <c r="F121" t="str">
        <f>IFERROR(SMALL($E$5:$E$9000,ROWS($E$5:E121)),"")</f>
        <v/>
      </c>
      <c r="I121" s="371" t="s">
        <v>192</v>
      </c>
      <c r="J121" t="s">
        <v>793</v>
      </c>
      <c r="K121" s="372">
        <v>1042677</v>
      </c>
      <c r="L121" s="388">
        <f>ROWS(K$5:K121)</f>
        <v>117</v>
      </c>
      <c r="M121" s="388" t="str">
        <f>IF(_xlfn.IFNA(VLOOKUP(I121,$AG$3:$AH$83,2,FALSE),"")='11.1'!$D$5,TXM!L121,"")</f>
        <v/>
      </c>
      <c r="N121" t="str">
        <f>IFERROR(SMALL($M$5:$M$9000,ROWS($M$5:M121)),"")</f>
        <v/>
      </c>
      <c r="P121" t="s">
        <v>204</v>
      </c>
      <c r="Q121" t="s">
        <v>1001</v>
      </c>
      <c r="R121">
        <v>397500</v>
      </c>
      <c r="S121" s="388">
        <f>ROWS(R$5:R121)</f>
        <v>117</v>
      </c>
      <c r="T121" s="388" t="str">
        <f>IF(_xlfn.IFNA(VLOOKUP(P121,$AG$3:$AH$83,2,FALSE),"")='11.1'!$D$5,TXM!S121,"")</f>
        <v/>
      </c>
      <c r="U121" t="str">
        <f>IFERROR(SMALL($T$5:$T$9000,ROWS($T$5:T121)),"")</f>
        <v/>
      </c>
      <c r="AH121" s="386" t="s">
        <v>86</v>
      </c>
      <c r="AI121" s="387" t="s">
        <v>359</v>
      </c>
    </row>
    <row r="122" spans="1:35" ht="14.4" customHeight="1" x14ac:dyDescent="0.3">
      <c r="A122" s="371" t="s">
        <v>202</v>
      </c>
      <c r="B122" t="s">
        <v>787</v>
      </c>
      <c r="C122" s="372">
        <v>3846517</v>
      </c>
      <c r="D122" s="388">
        <f>ROWS(C$5:C122)</f>
        <v>118</v>
      </c>
      <c r="E122" s="388" t="str">
        <f>IF(_xlfn.IFNA(VLOOKUP(A122,$AG$3:$AH$83,2,FALSE),"")='11.1'!$D$5,TXM!D122,"")</f>
        <v/>
      </c>
      <c r="F122" t="str">
        <f>IFERROR(SMALL($E$5:$E$9000,ROWS($E$5:E122)),"")</f>
        <v/>
      </c>
      <c r="I122" s="371" t="s">
        <v>192</v>
      </c>
      <c r="J122" t="s">
        <v>107</v>
      </c>
      <c r="K122" s="372">
        <v>1014437</v>
      </c>
      <c r="L122" s="388">
        <f>ROWS(K$5:K122)</f>
        <v>118</v>
      </c>
      <c r="M122" s="388" t="str">
        <f>IF(_xlfn.IFNA(VLOOKUP(I122,$AG$3:$AH$83,2,FALSE),"")='11.1'!$D$5,TXM!L122,"")</f>
        <v/>
      </c>
      <c r="N122" t="str">
        <f>IFERROR(SMALL($M$5:$M$9000,ROWS($M$5:M122)),"")</f>
        <v/>
      </c>
      <c r="P122" t="s">
        <v>204</v>
      </c>
      <c r="Q122" t="s">
        <v>990</v>
      </c>
      <c r="R122">
        <v>252085</v>
      </c>
      <c r="S122" s="388">
        <f>ROWS(R$5:R122)</f>
        <v>118</v>
      </c>
      <c r="T122" s="388" t="str">
        <f>IF(_xlfn.IFNA(VLOOKUP(P122,$AG$3:$AH$83,2,FALSE),"")='11.1'!$D$5,TXM!S122,"")</f>
        <v/>
      </c>
      <c r="U122" t="str">
        <f>IFERROR(SMALL($T$5:$T$9000,ROWS($T$5:T122)),"")</f>
        <v/>
      </c>
      <c r="AH122" s="386" t="s">
        <v>554</v>
      </c>
      <c r="AI122" s="387" t="s">
        <v>555</v>
      </c>
    </row>
    <row r="123" spans="1:35" ht="14.4" customHeight="1" x14ac:dyDescent="0.3">
      <c r="A123" s="371" t="s">
        <v>202</v>
      </c>
      <c r="B123" t="s">
        <v>863</v>
      </c>
      <c r="C123" s="372">
        <v>2920685</v>
      </c>
      <c r="D123" s="388">
        <f>ROWS(C$5:C123)</f>
        <v>119</v>
      </c>
      <c r="E123" s="388" t="str">
        <f>IF(_xlfn.IFNA(VLOOKUP(A123,$AG$3:$AH$83,2,FALSE),"")='11.1'!$D$5,TXM!D123,"")</f>
        <v/>
      </c>
      <c r="F123" t="str">
        <f>IFERROR(SMALL($E$5:$E$9000,ROWS($E$5:E123)),"")</f>
        <v/>
      </c>
      <c r="I123" s="371" t="s">
        <v>192</v>
      </c>
      <c r="J123" t="s">
        <v>1500</v>
      </c>
      <c r="K123" s="372">
        <v>1007843</v>
      </c>
      <c r="L123" s="388">
        <f>ROWS(K$5:K123)</f>
        <v>119</v>
      </c>
      <c r="M123" s="388" t="str">
        <f>IF(_xlfn.IFNA(VLOOKUP(I123,$AG$3:$AH$83,2,FALSE),"")='11.1'!$D$5,TXM!L123,"")</f>
        <v/>
      </c>
      <c r="N123" t="str">
        <f>IFERROR(SMALL($M$5:$M$9000,ROWS($M$5:M123)),"")</f>
        <v/>
      </c>
      <c r="P123" t="s">
        <v>204</v>
      </c>
      <c r="Q123" t="s">
        <v>841</v>
      </c>
      <c r="R123">
        <v>217738</v>
      </c>
      <c r="S123" s="388">
        <f>ROWS(R$5:R123)</f>
        <v>119</v>
      </c>
      <c r="T123" s="388" t="str">
        <f>IF(_xlfn.IFNA(VLOOKUP(P123,$AG$3:$AH$83,2,FALSE),"")='11.1'!$D$5,TXM!S123,"")</f>
        <v/>
      </c>
      <c r="U123" t="str">
        <f>IFERROR(SMALL($T$5:$T$9000,ROWS($T$5:T123)),"")</f>
        <v/>
      </c>
      <c r="AH123" s="386" t="s">
        <v>167</v>
      </c>
      <c r="AI123" s="387" t="s">
        <v>428</v>
      </c>
    </row>
    <row r="124" spans="1:35" ht="14.4" customHeight="1" x14ac:dyDescent="0.3">
      <c r="A124" s="371" t="s">
        <v>202</v>
      </c>
      <c r="B124" t="s">
        <v>1285</v>
      </c>
      <c r="C124" s="372">
        <v>2770996</v>
      </c>
      <c r="D124" s="388">
        <f>ROWS(C$5:C124)</f>
        <v>120</v>
      </c>
      <c r="E124" s="388" t="str">
        <f>IF(_xlfn.IFNA(VLOOKUP(A124,$AG$3:$AH$83,2,FALSE),"")='11.1'!$D$5,TXM!D124,"")</f>
        <v/>
      </c>
      <c r="F124" t="str">
        <f>IFERROR(SMALL($E$5:$E$9000,ROWS($E$5:E124)),"")</f>
        <v/>
      </c>
      <c r="I124" s="371" t="s">
        <v>192</v>
      </c>
      <c r="J124" t="s">
        <v>91</v>
      </c>
      <c r="K124" s="372">
        <v>786567</v>
      </c>
      <c r="L124" s="388">
        <f>ROWS(K$5:K124)</f>
        <v>120</v>
      </c>
      <c r="M124" s="388" t="str">
        <f>IF(_xlfn.IFNA(VLOOKUP(I124,$AG$3:$AH$83,2,FALSE),"")='11.1'!$D$5,TXM!L124,"")</f>
        <v/>
      </c>
      <c r="N124" t="str">
        <f>IFERROR(SMALL($M$5:$M$9000,ROWS($M$5:M124)),"")</f>
        <v/>
      </c>
      <c r="P124" t="s">
        <v>204</v>
      </c>
      <c r="Q124" t="s">
        <v>871</v>
      </c>
      <c r="R124">
        <v>206669</v>
      </c>
      <c r="S124" s="388">
        <f>ROWS(R$5:R124)</f>
        <v>120</v>
      </c>
      <c r="T124" s="388" t="str">
        <f>IF(_xlfn.IFNA(VLOOKUP(P124,$AG$3:$AH$83,2,FALSE),"")='11.1'!$D$5,TXM!S124,"")</f>
        <v/>
      </c>
      <c r="U124" t="str">
        <f>IFERROR(SMALL($T$5:$T$9000,ROWS($T$5:T124)),"")</f>
        <v/>
      </c>
      <c r="AH124" s="386" t="s">
        <v>71</v>
      </c>
      <c r="AI124" s="387" t="s">
        <v>324</v>
      </c>
    </row>
    <row r="125" spans="1:35" ht="14.4" customHeight="1" x14ac:dyDescent="0.3">
      <c r="A125" s="371" t="s">
        <v>202</v>
      </c>
      <c r="B125" t="s">
        <v>773</v>
      </c>
      <c r="C125" s="372">
        <v>2723932</v>
      </c>
      <c r="D125" s="388">
        <f>ROWS(C$5:C125)</f>
        <v>121</v>
      </c>
      <c r="E125" s="388" t="str">
        <f>IF(_xlfn.IFNA(VLOOKUP(A125,$AG$3:$AH$83,2,FALSE),"")='11.1'!$D$5,TXM!D125,"")</f>
        <v/>
      </c>
      <c r="F125" t="str">
        <f>IFERROR(SMALL($E$5:$E$9000,ROWS($E$5:E125)),"")</f>
        <v/>
      </c>
      <c r="I125" s="371" t="s">
        <v>192</v>
      </c>
      <c r="J125" t="s">
        <v>775</v>
      </c>
      <c r="K125" s="372">
        <v>754684</v>
      </c>
      <c r="L125" s="388">
        <f>ROWS(K$5:K125)</f>
        <v>121</v>
      </c>
      <c r="M125" s="388" t="str">
        <f>IF(_xlfn.IFNA(VLOOKUP(I125,$AG$3:$AH$83,2,FALSE),"")='11.1'!$D$5,TXM!L125,"")</f>
        <v/>
      </c>
      <c r="N125" t="str">
        <f>IFERROR(SMALL($M$5:$M$9000,ROWS($M$5:M125)),"")</f>
        <v/>
      </c>
      <c r="P125" t="s">
        <v>204</v>
      </c>
      <c r="Q125" t="s">
        <v>98</v>
      </c>
      <c r="R125">
        <v>205719</v>
      </c>
      <c r="S125" s="388">
        <f>ROWS(R$5:R125)</f>
        <v>121</v>
      </c>
      <c r="T125" s="388" t="str">
        <f>IF(_xlfn.IFNA(VLOOKUP(P125,$AG$3:$AH$83,2,FALSE),"")='11.1'!$D$5,TXM!S125,"")</f>
        <v/>
      </c>
      <c r="U125" t="str">
        <f>IFERROR(SMALL($T$5:$T$9000,ROWS($T$5:T125)),"")</f>
        <v/>
      </c>
      <c r="AH125" s="386" t="s">
        <v>169</v>
      </c>
      <c r="AI125" s="387" t="s">
        <v>429</v>
      </c>
    </row>
    <row r="126" spans="1:35" ht="14.4" customHeight="1" x14ac:dyDescent="0.3">
      <c r="A126" s="371" t="s">
        <v>202</v>
      </c>
      <c r="B126" t="s">
        <v>815</v>
      </c>
      <c r="C126" s="372">
        <v>2352453</v>
      </c>
      <c r="D126" s="388">
        <f>ROWS(C$5:C126)</f>
        <v>122</v>
      </c>
      <c r="E126" s="388" t="str">
        <f>IF(_xlfn.IFNA(VLOOKUP(A126,$AG$3:$AH$83,2,FALSE),"")='11.1'!$D$5,TXM!D126,"")</f>
        <v/>
      </c>
      <c r="F126" t="str">
        <f>IFERROR(SMALL($E$5:$E$9000,ROWS($E$5:E126)),"")</f>
        <v/>
      </c>
      <c r="I126" s="371" t="s">
        <v>192</v>
      </c>
      <c r="J126" t="s">
        <v>787</v>
      </c>
      <c r="K126" s="372">
        <v>656349</v>
      </c>
      <c r="L126" s="388">
        <f>ROWS(K$5:K126)</f>
        <v>122</v>
      </c>
      <c r="M126" s="388" t="str">
        <f>IF(_xlfn.IFNA(VLOOKUP(I126,$AG$3:$AH$83,2,FALSE),"")='11.1'!$D$5,TXM!L126,"")</f>
        <v/>
      </c>
      <c r="N126" t="str">
        <f>IFERROR(SMALL($M$5:$M$9000,ROWS($M$5:M126)),"")</f>
        <v/>
      </c>
      <c r="P126" t="s">
        <v>204</v>
      </c>
      <c r="Q126" t="s">
        <v>827</v>
      </c>
      <c r="R126">
        <v>163524</v>
      </c>
      <c r="S126" s="388">
        <f>ROWS(R$5:R126)</f>
        <v>122</v>
      </c>
      <c r="T126" s="388" t="str">
        <f>IF(_xlfn.IFNA(VLOOKUP(P126,$AG$3:$AH$83,2,FALSE),"")='11.1'!$D$5,TXM!S126,"")</f>
        <v/>
      </c>
      <c r="U126" t="str">
        <f>IFERROR(SMALL($T$5:$T$9000,ROWS($T$5:T126)),"")</f>
        <v/>
      </c>
      <c r="AH126" s="386" t="s">
        <v>210</v>
      </c>
      <c r="AI126" s="387" t="s">
        <v>355</v>
      </c>
    </row>
    <row r="127" spans="1:35" ht="14.4" customHeight="1" x14ac:dyDescent="0.3">
      <c r="A127" s="371" t="s">
        <v>202</v>
      </c>
      <c r="B127" t="s">
        <v>835</v>
      </c>
      <c r="C127" s="372">
        <v>2226497</v>
      </c>
      <c r="D127" s="388">
        <f>ROWS(C$5:C127)</f>
        <v>123</v>
      </c>
      <c r="E127" s="388" t="str">
        <f>IF(_xlfn.IFNA(VLOOKUP(A127,$AG$3:$AH$83,2,FALSE),"")='11.1'!$D$5,TXM!D127,"")</f>
        <v/>
      </c>
      <c r="F127" t="str">
        <f>IFERROR(SMALL($E$5:$E$9000,ROWS($E$5:E127)),"")</f>
        <v/>
      </c>
      <c r="I127" s="371" t="s">
        <v>192</v>
      </c>
      <c r="J127" t="s">
        <v>859</v>
      </c>
      <c r="K127" s="372">
        <v>640832</v>
      </c>
      <c r="L127" s="388">
        <f>ROWS(K$5:K127)</f>
        <v>123</v>
      </c>
      <c r="M127" s="388" t="str">
        <f>IF(_xlfn.IFNA(VLOOKUP(I127,$AG$3:$AH$83,2,FALSE),"")='11.1'!$D$5,TXM!L127,"")</f>
        <v/>
      </c>
      <c r="N127" t="str">
        <f>IFERROR(SMALL($M$5:$M$9000,ROWS($M$5:M127)),"")</f>
        <v/>
      </c>
      <c r="P127" t="s">
        <v>204</v>
      </c>
      <c r="Q127" t="s">
        <v>107</v>
      </c>
      <c r="R127">
        <v>125660</v>
      </c>
      <c r="S127" s="388">
        <f>ROWS(R$5:R127)</f>
        <v>123</v>
      </c>
      <c r="T127" s="388" t="str">
        <f>IF(_xlfn.IFNA(VLOOKUP(P127,$AG$3:$AH$83,2,FALSE),"")='11.1'!$D$5,TXM!S127,"")</f>
        <v/>
      </c>
      <c r="U127" t="str">
        <f>IFERROR(SMALL($T$5:$T$9000,ROWS($T$5:T127)),"")</f>
        <v/>
      </c>
      <c r="AH127" s="386" t="s">
        <v>73</v>
      </c>
      <c r="AI127" s="387" t="s">
        <v>346</v>
      </c>
    </row>
    <row r="128" spans="1:35" ht="14.4" customHeight="1" x14ac:dyDescent="0.3">
      <c r="A128" s="371" t="s">
        <v>202</v>
      </c>
      <c r="B128" t="s">
        <v>1318</v>
      </c>
      <c r="C128" s="372">
        <v>1907173</v>
      </c>
      <c r="D128" s="388">
        <f>ROWS(C$5:C128)</f>
        <v>124</v>
      </c>
      <c r="E128" s="388" t="str">
        <f>IF(_xlfn.IFNA(VLOOKUP(A128,$AG$3:$AH$83,2,FALSE),"")='11.1'!$D$5,TXM!D128,"")</f>
        <v/>
      </c>
      <c r="F128" t="str">
        <f>IFERROR(SMALL($E$5:$E$9000,ROWS($E$5:E128)),"")</f>
        <v/>
      </c>
      <c r="I128" s="371" t="s">
        <v>192</v>
      </c>
      <c r="J128" t="s">
        <v>869</v>
      </c>
      <c r="K128" s="372">
        <v>625196</v>
      </c>
      <c r="L128" s="388">
        <f>ROWS(K$5:K128)</f>
        <v>124</v>
      </c>
      <c r="M128" s="388" t="str">
        <f>IF(_xlfn.IFNA(VLOOKUP(I128,$AG$3:$AH$83,2,FALSE),"")='11.1'!$D$5,TXM!L128,"")</f>
        <v/>
      </c>
      <c r="N128" t="str">
        <f>IFERROR(SMALL($M$5:$M$9000,ROWS($M$5:M128)),"")</f>
        <v/>
      </c>
      <c r="P128" t="s">
        <v>204</v>
      </c>
      <c r="Q128" t="s">
        <v>785</v>
      </c>
      <c r="R128">
        <v>122378</v>
      </c>
      <c r="S128" s="388">
        <f>ROWS(R$5:R128)</f>
        <v>124</v>
      </c>
      <c r="T128" s="388" t="str">
        <f>IF(_xlfn.IFNA(VLOOKUP(P128,$AG$3:$AH$83,2,FALSE),"")='11.1'!$D$5,TXM!S128,"")</f>
        <v/>
      </c>
      <c r="U128" t="str">
        <f>IFERROR(SMALL($T$5:$T$9000,ROWS($T$5:T128)),"")</f>
        <v/>
      </c>
      <c r="AH128" s="386" t="s">
        <v>678</v>
      </c>
      <c r="AI128" s="387" t="s">
        <v>715</v>
      </c>
    </row>
    <row r="129" spans="1:35" ht="14.4" customHeight="1" x14ac:dyDescent="0.3">
      <c r="A129" s="371" t="s">
        <v>202</v>
      </c>
      <c r="B129" t="s">
        <v>859</v>
      </c>
      <c r="C129" s="372">
        <v>1861029</v>
      </c>
      <c r="D129" s="388">
        <f>ROWS(C$5:C129)</f>
        <v>125</v>
      </c>
      <c r="E129" s="388" t="str">
        <f>IF(_xlfn.IFNA(VLOOKUP(A129,$AG$3:$AH$83,2,FALSE),"")='11.1'!$D$5,TXM!D129,"")</f>
        <v/>
      </c>
      <c r="F129" t="str">
        <f>IFERROR(SMALL($E$5:$E$9000,ROWS($E$5:E129)),"")</f>
        <v/>
      </c>
      <c r="I129" s="371" t="s">
        <v>192</v>
      </c>
      <c r="J129" t="s">
        <v>861</v>
      </c>
      <c r="K129" s="372">
        <v>600555</v>
      </c>
      <c r="L129" s="388">
        <f>ROWS(K$5:K129)</f>
        <v>125</v>
      </c>
      <c r="M129" s="388" t="str">
        <f>IF(_xlfn.IFNA(VLOOKUP(I129,$AG$3:$AH$83,2,FALSE),"")='11.1'!$D$5,TXM!L129,"")</f>
        <v/>
      </c>
      <c r="N129" t="str">
        <f>IFERROR(SMALL($M$5:$M$9000,ROWS($M$5:M129)),"")</f>
        <v/>
      </c>
      <c r="P129" t="s">
        <v>204</v>
      </c>
      <c r="Q129" t="s">
        <v>1003</v>
      </c>
      <c r="R129">
        <v>101018</v>
      </c>
      <c r="S129" s="388">
        <f>ROWS(R$5:R129)</f>
        <v>125</v>
      </c>
      <c r="T129" s="388" t="str">
        <f>IF(_xlfn.IFNA(VLOOKUP(P129,$AG$3:$AH$83,2,FALSE),"")='11.1'!$D$5,TXM!S129,"")</f>
        <v/>
      </c>
      <c r="U129" t="str">
        <f>IFERROR(SMALL($T$5:$T$9000,ROWS($T$5:T129)),"")</f>
        <v/>
      </c>
      <c r="AH129" s="386" t="s">
        <v>76</v>
      </c>
      <c r="AI129" s="387" t="s">
        <v>357</v>
      </c>
    </row>
    <row r="130" spans="1:35" ht="14.4" customHeight="1" x14ac:dyDescent="0.3">
      <c r="A130" s="371" t="s">
        <v>202</v>
      </c>
      <c r="B130" t="s">
        <v>999</v>
      </c>
      <c r="C130" s="372">
        <v>1831982</v>
      </c>
      <c r="D130" s="388">
        <f>ROWS(C$5:C130)</f>
        <v>126</v>
      </c>
      <c r="E130" s="388" t="str">
        <f>IF(_xlfn.IFNA(VLOOKUP(A130,$AG$3:$AH$83,2,FALSE),"")='11.1'!$D$5,TXM!D130,"")</f>
        <v/>
      </c>
      <c r="F130" t="str">
        <f>IFERROR(SMALL($E$5:$E$9000,ROWS($E$5:E130)),"")</f>
        <v/>
      </c>
      <c r="I130" s="371" t="s">
        <v>192</v>
      </c>
      <c r="J130" t="s">
        <v>104</v>
      </c>
      <c r="K130" s="372">
        <v>530021</v>
      </c>
      <c r="L130" s="388">
        <f>ROWS(K$5:K130)</f>
        <v>126</v>
      </c>
      <c r="M130" s="388" t="str">
        <f>IF(_xlfn.IFNA(VLOOKUP(I130,$AG$3:$AH$83,2,FALSE),"")='11.1'!$D$5,TXM!L130,"")</f>
        <v/>
      </c>
      <c r="N130" t="str">
        <f>IFERROR(SMALL($M$5:$M$9000,ROWS($M$5:M130)),"")</f>
        <v/>
      </c>
      <c r="P130" t="s">
        <v>204</v>
      </c>
      <c r="Q130" t="s">
        <v>787</v>
      </c>
      <c r="R130">
        <v>85230</v>
      </c>
      <c r="S130" s="388">
        <f>ROWS(R$5:R130)</f>
        <v>126</v>
      </c>
      <c r="T130" s="388" t="str">
        <f>IF(_xlfn.IFNA(VLOOKUP(P130,$AG$3:$AH$83,2,FALSE),"")='11.1'!$D$5,TXM!S130,"")</f>
        <v/>
      </c>
      <c r="U130" t="str">
        <f>IFERROR(SMALL($T$5:$T$9000,ROWS($T$5:T130)),"")</f>
        <v/>
      </c>
      <c r="AH130" s="386" t="s">
        <v>168</v>
      </c>
      <c r="AI130" s="387" t="s">
        <v>362</v>
      </c>
    </row>
    <row r="131" spans="1:35" ht="14.4" customHeight="1" x14ac:dyDescent="0.3">
      <c r="A131" s="371" t="s">
        <v>202</v>
      </c>
      <c r="B131" t="s">
        <v>793</v>
      </c>
      <c r="C131" s="372">
        <v>1454116</v>
      </c>
      <c r="D131" s="388">
        <f>ROWS(C$5:C131)</f>
        <v>127</v>
      </c>
      <c r="E131" s="388" t="str">
        <f>IF(_xlfn.IFNA(VLOOKUP(A131,$AG$3:$AH$83,2,FALSE),"")='11.1'!$D$5,TXM!D131,"")</f>
        <v/>
      </c>
      <c r="F131" t="str">
        <f>IFERROR(SMALL($E$5:$E$9000,ROWS($E$5:E131)),"")</f>
        <v/>
      </c>
      <c r="I131" s="371" t="s">
        <v>192</v>
      </c>
      <c r="J131" t="s">
        <v>795</v>
      </c>
      <c r="K131" s="372">
        <v>435528</v>
      </c>
      <c r="L131" s="388">
        <f>ROWS(K$5:K131)</f>
        <v>127</v>
      </c>
      <c r="M131" s="388" t="str">
        <f>IF(_xlfn.IFNA(VLOOKUP(I131,$AG$3:$AH$83,2,FALSE),"")='11.1'!$D$5,TXM!L131,"")</f>
        <v/>
      </c>
      <c r="N131" t="str">
        <f>IFERROR(SMALL($M$5:$M$9000,ROWS($M$5:M131)),"")</f>
        <v/>
      </c>
      <c r="P131" t="s">
        <v>204</v>
      </c>
      <c r="Q131" t="s">
        <v>93</v>
      </c>
      <c r="R131">
        <v>81927</v>
      </c>
      <c r="S131" s="388">
        <f>ROWS(R$5:R131)</f>
        <v>127</v>
      </c>
      <c r="T131" s="388" t="str">
        <f>IF(_xlfn.IFNA(VLOOKUP(P131,$AG$3:$AH$83,2,FALSE),"")='11.1'!$D$5,TXM!S131,"")</f>
        <v/>
      </c>
      <c r="U131" t="str">
        <f>IFERROR(SMALL($T$5:$T$9000,ROWS($T$5:T131)),"")</f>
        <v/>
      </c>
      <c r="AH131" s="386" t="s">
        <v>75</v>
      </c>
      <c r="AI131" s="387" t="s">
        <v>354</v>
      </c>
    </row>
    <row r="132" spans="1:35" ht="14.4" customHeight="1" x14ac:dyDescent="0.3">
      <c r="A132" s="371" t="s">
        <v>202</v>
      </c>
      <c r="B132" t="s">
        <v>106</v>
      </c>
      <c r="C132" s="372">
        <v>1387493</v>
      </c>
      <c r="D132" s="388">
        <f>ROWS(C$5:C132)</f>
        <v>128</v>
      </c>
      <c r="E132" s="388" t="str">
        <f>IF(_xlfn.IFNA(VLOOKUP(A132,$AG$3:$AH$83,2,FALSE),"")='11.1'!$D$5,TXM!D132,"")</f>
        <v/>
      </c>
      <c r="F132" t="str">
        <f>IFERROR(SMALL($E$5:$E$9000,ROWS($E$5:E132)),"")</f>
        <v/>
      </c>
      <c r="I132" s="371" t="s">
        <v>192</v>
      </c>
      <c r="J132" t="s">
        <v>789</v>
      </c>
      <c r="K132" s="372">
        <v>432287</v>
      </c>
      <c r="L132" s="388">
        <f>ROWS(K$5:K132)</f>
        <v>128</v>
      </c>
      <c r="M132" s="388" t="str">
        <f>IF(_xlfn.IFNA(VLOOKUP(I132,$AG$3:$AH$83,2,FALSE),"")='11.1'!$D$5,TXM!L132,"")</f>
        <v/>
      </c>
      <c r="N132" t="str">
        <f>IFERROR(SMALL($M$5:$M$9000,ROWS($M$5:M132)),"")</f>
        <v/>
      </c>
      <c r="P132" t="s">
        <v>204</v>
      </c>
      <c r="Q132" t="s">
        <v>805</v>
      </c>
      <c r="R132">
        <v>79944</v>
      </c>
      <c r="S132" s="388">
        <f>ROWS(R$5:R132)</f>
        <v>128</v>
      </c>
      <c r="T132" s="388" t="str">
        <f>IF(_xlfn.IFNA(VLOOKUP(P132,$AG$3:$AH$83,2,FALSE),"")='11.1'!$D$5,TXM!S132,"")</f>
        <v/>
      </c>
      <c r="U132" t="str">
        <f>IFERROR(SMALL($T$5:$T$9000,ROWS($T$5:T132)),"")</f>
        <v/>
      </c>
      <c r="AH132" s="386" t="s">
        <v>634</v>
      </c>
      <c r="AI132" s="387" t="s">
        <v>635</v>
      </c>
    </row>
    <row r="133" spans="1:35" ht="14.4" customHeight="1" x14ac:dyDescent="0.3">
      <c r="A133" s="371" t="s">
        <v>202</v>
      </c>
      <c r="B133" t="s">
        <v>91</v>
      </c>
      <c r="C133" s="372">
        <v>883568</v>
      </c>
      <c r="D133" s="388">
        <f>ROWS(C$5:C133)</f>
        <v>129</v>
      </c>
      <c r="E133" s="388" t="str">
        <f>IF(_xlfn.IFNA(VLOOKUP(A133,$AG$3:$AH$83,2,FALSE),"")='11.1'!$D$5,TXM!D133,"")</f>
        <v/>
      </c>
      <c r="F133" t="str">
        <f>IFERROR(SMALL($E$5:$E$9000,ROWS($E$5:E133)),"")</f>
        <v/>
      </c>
      <c r="I133" s="371" t="s">
        <v>192</v>
      </c>
      <c r="J133" t="s">
        <v>997</v>
      </c>
      <c r="K133" s="372">
        <v>413604</v>
      </c>
      <c r="L133" s="388">
        <f>ROWS(K$5:K133)</f>
        <v>129</v>
      </c>
      <c r="M133" s="388" t="str">
        <f>IF(_xlfn.IFNA(VLOOKUP(I133,$AG$3:$AH$83,2,FALSE),"")='11.1'!$D$5,TXM!L133,"")</f>
        <v/>
      </c>
      <c r="N133" t="str">
        <f>IFERROR(SMALL($M$5:$M$9000,ROWS($M$5:M133)),"")</f>
        <v/>
      </c>
      <c r="P133" t="s">
        <v>204</v>
      </c>
      <c r="Q133" t="s">
        <v>861</v>
      </c>
      <c r="R133">
        <v>78774</v>
      </c>
      <c r="S133" s="388">
        <f>ROWS(R$5:R133)</f>
        <v>129</v>
      </c>
      <c r="T133" s="388" t="str">
        <f>IF(_xlfn.IFNA(VLOOKUP(P133,$AG$3:$AH$83,2,FALSE),"")='11.1'!$D$5,TXM!S133,"")</f>
        <v/>
      </c>
      <c r="U133" t="str">
        <f>IFERROR(SMALL($T$5:$T$9000,ROWS($T$5:T133)),"")</f>
        <v/>
      </c>
      <c r="AH133" s="386" t="s">
        <v>156</v>
      </c>
      <c r="AI133" s="387" t="s">
        <v>356</v>
      </c>
    </row>
    <row r="134" spans="1:35" ht="14.4" customHeight="1" x14ac:dyDescent="0.3">
      <c r="A134" s="371" t="s">
        <v>202</v>
      </c>
      <c r="B134" t="s">
        <v>98</v>
      </c>
      <c r="C134" s="372">
        <v>797023</v>
      </c>
      <c r="D134" s="388">
        <f>ROWS(C$5:C134)</f>
        <v>130</v>
      </c>
      <c r="E134" s="388" t="str">
        <f>IF(_xlfn.IFNA(VLOOKUP(A134,$AG$3:$AH$83,2,FALSE),"")='11.1'!$D$5,TXM!D134,"")</f>
        <v/>
      </c>
      <c r="F134" t="str">
        <f>IFERROR(SMALL($E$5:$E$9000,ROWS($E$5:E134)),"")</f>
        <v/>
      </c>
      <c r="I134" s="371" t="s">
        <v>192</v>
      </c>
      <c r="J134" t="s">
        <v>1001</v>
      </c>
      <c r="K134" s="372">
        <v>399947</v>
      </c>
      <c r="L134" s="388">
        <f>ROWS(K$5:K134)</f>
        <v>130</v>
      </c>
      <c r="M134" s="388" t="str">
        <f>IF(_xlfn.IFNA(VLOOKUP(I134,$AG$3:$AH$83,2,FALSE),"")='11.1'!$D$5,TXM!L134,"")</f>
        <v/>
      </c>
      <c r="N134" t="str">
        <f>IFERROR(SMALL($M$5:$M$9000,ROWS($M$5:M134)),"")</f>
        <v/>
      </c>
      <c r="P134" t="s">
        <v>204</v>
      </c>
      <c r="Q134" t="s">
        <v>1005</v>
      </c>
      <c r="R134">
        <v>54487</v>
      </c>
      <c r="S134" s="388">
        <f>ROWS(R$5:R134)</f>
        <v>130</v>
      </c>
      <c r="T134" s="388" t="str">
        <f>IF(_xlfn.IFNA(VLOOKUP(P134,$AG$3:$AH$83,2,FALSE),"")='11.1'!$D$5,TXM!S134,"")</f>
        <v/>
      </c>
      <c r="U134" t="str">
        <f>IFERROR(SMALL($T$5:$T$9000,ROWS($T$5:T134)),"")</f>
        <v/>
      </c>
      <c r="AH134" s="386" t="s">
        <v>191</v>
      </c>
      <c r="AI134" s="387" t="s">
        <v>352</v>
      </c>
    </row>
    <row r="135" spans="1:35" ht="14.4" customHeight="1" x14ac:dyDescent="0.3">
      <c r="A135" s="371" t="s">
        <v>202</v>
      </c>
      <c r="B135" t="s">
        <v>849</v>
      </c>
      <c r="C135" s="372">
        <v>742255</v>
      </c>
      <c r="D135" s="388">
        <f>ROWS(C$5:C135)</f>
        <v>131</v>
      </c>
      <c r="E135" s="388" t="str">
        <f>IF(_xlfn.IFNA(VLOOKUP(A135,$AG$3:$AH$83,2,FALSE),"")='11.1'!$D$5,TXM!D135,"")</f>
        <v/>
      </c>
      <c r="F135" t="str">
        <f>IFERROR(SMALL($E$5:$E$9000,ROWS($E$5:E135)),"")</f>
        <v/>
      </c>
      <c r="I135" s="371" t="s">
        <v>192</v>
      </c>
      <c r="J135" t="s">
        <v>783</v>
      </c>
      <c r="K135" s="372">
        <v>399208</v>
      </c>
      <c r="L135" s="388">
        <f>ROWS(K$5:K135)</f>
        <v>131</v>
      </c>
      <c r="M135" s="388" t="str">
        <f>IF(_xlfn.IFNA(VLOOKUP(I135,$AG$3:$AH$83,2,FALSE),"")='11.1'!$D$5,TXM!L135,"")</f>
        <v/>
      </c>
      <c r="N135" t="str">
        <f>IFERROR(SMALL($M$5:$M$9000,ROWS($M$5:M135)),"")</f>
        <v/>
      </c>
      <c r="P135" t="s">
        <v>204</v>
      </c>
      <c r="Q135" t="s">
        <v>793</v>
      </c>
      <c r="R135">
        <v>35279</v>
      </c>
      <c r="S135" s="388">
        <f>ROWS(R$5:R135)</f>
        <v>131</v>
      </c>
      <c r="T135" s="388" t="str">
        <f>IF(_xlfn.IFNA(VLOOKUP(P135,$AG$3:$AH$83,2,FALSE),"")='11.1'!$D$5,TXM!S135,"")</f>
        <v/>
      </c>
      <c r="U135" t="str">
        <f>IFERROR(SMALL($T$5:$T$9000,ROWS($T$5:T135)),"")</f>
        <v/>
      </c>
      <c r="AH135" s="386" t="s">
        <v>129</v>
      </c>
      <c r="AI135" s="387" t="s">
        <v>426</v>
      </c>
    </row>
    <row r="136" spans="1:35" ht="14.4" customHeight="1" x14ac:dyDescent="0.3">
      <c r="A136" s="371" t="s">
        <v>202</v>
      </c>
      <c r="B136" t="s">
        <v>865</v>
      </c>
      <c r="C136" s="372">
        <v>740543</v>
      </c>
      <c r="D136" s="388">
        <f>ROWS(C$5:C136)</f>
        <v>132</v>
      </c>
      <c r="E136" s="388" t="str">
        <f>IF(_xlfn.IFNA(VLOOKUP(A136,$AG$3:$AH$83,2,FALSE),"")='11.1'!$D$5,TXM!D136,"")</f>
        <v/>
      </c>
      <c r="F136" t="str">
        <f>IFERROR(SMALL($E$5:$E$9000,ROWS($E$5:E136)),"")</f>
        <v/>
      </c>
      <c r="I136" s="371" t="s">
        <v>192</v>
      </c>
      <c r="J136" t="s">
        <v>95</v>
      </c>
      <c r="K136" s="372">
        <v>368883</v>
      </c>
      <c r="L136" s="388">
        <f>ROWS(K$5:K136)</f>
        <v>132</v>
      </c>
      <c r="M136" s="388" t="str">
        <f>IF(_xlfn.IFNA(VLOOKUP(I136,$AG$3:$AH$83,2,FALSE),"")='11.1'!$D$5,TXM!L136,"")</f>
        <v/>
      </c>
      <c r="N136" t="str">
        <f>IFERROR(SMALL($M$5:$M$9000,ROWS($M$5:M136)),"")</f>
        <v/>
      </c>
      <c r="P136" t="s">
        <v>204</v>
      </c>
      <c r="Q136" t="s">
        <v>108</v>
      </c>
      <c r="R136">
        <v>34368</v>
      </c>
      <c r="S136" s="388">
        <f>ROWS(R$5:R136)</f>
        <v>132</v>
      </c>
      <c r="T136" s="388" t="str">
        <f>IF(_xlfn.IFNA(VLOOKUP(P136,$AG$3:$AH$83,2,FALSE),"")='11.1'!$D$5,TXM!S136,"")</f>
        <v/>
      </c>
      <c r="U136" t="str">
        <f>IFERROR(SMALL($T$5:$T$9000,ROWS($T$5:T136)),"")</f>
        <v/>
      </c>
      <c r="AH136" s="386" t="s">
        <v>130</v>
      </c>
      <c r="AI136" s="387" t="s">
        <v>430</v>
      </c>
    </row>
    <row r="137" spans="1:35" ht="14.4" customHeight="1" x14ac:dyDescent="0.3">
      <c r="A137" s="371" t="s">
        <v>202</v>
      </c>
      <c r="B137" t="s">
        <v>104</v>
      </c>
      <c r="C137" s="372">
        <v>522117</v>
      </c>
      <c r="D137" s="388">
        <f>ROWS(C$5:C137)</f>
        <v>133</v>
      </c>
      <c r="E137" s="388" t="str">
        <f>IF(_xlfn.IFNA(VLOOKUP(A137,$AG$3:$AH$83,2,FALSE),"")='11.1'!$D$5,TXM!D137,"")</f>
        <v/>
      </c>
      <c r="F137" t="str">
        <f>IFERROR(SMALL($E$5:$E$9000,ROWS($E$5:E137)),"")</f>
        <v/>
      </c>
      <c r="I137" s="371" t="s">
        <v>192</v>
      </c>
      <c r="J137" t="s">
        <v>819</v>
      </c>
      <c r="K137" s="372">
        <v>366019</v>
      </c>
      <c r="L137" s="388">
        <f>ROWS(K$5:K137)</f>
        <v>133</v>
      </c>
      <c r="M137" s="388" t="str">
        <f>IF(_xlfn.IFNA(VLOOKUP(I137,$AG$3:$AH$83,2,FALSE),"")='11.1'!$D$5,TXM!L137,"")</f>
        <v/>
      </c>
      <c r="N137" t="str">
        <f>IFERROR(SMALL($M$5:$M$9000,ROWS($M$5:M137)),"")</f>
        <v/>
      </c>
      <c r="P137" t="s">
        <v>204</v>
      </c>
      <c r="Q137" t="s">
        <v>829</v>
      </c>
      <c r="R137">
        <v>30595</v>
      </c>
      <c r="S137" s="388">
        <f>ROWS(R$5:R137)</f>
        <v>133</v>
      </c>
      <c r="T137" s="388" t="str">
        <f>IF(_xlfn.IFNA(VLOOKUP(P137,$AG$3:$AH$83,2,FALSE),"")='11.1'!$D$5,TXM!S137,"")</f>
        <v/>
      </c>
      <c r="U137" t="str">
        <f>IFERROR(SMALL($T$5:$T$9000,ROWS($T$5:T137)),"")</f>
        <v/>
      </c>
      <c r="AH137" s="386" t="s">
        <v>679</v>
      </c>
      <c r="AI137" s="387" t="s">
        <v>716</v>
      </c>
    </row>
    <row r="138" spans="1:35" ht="14.4" customHeight="1" x14ac:dyDescent="0.3">
      <c r="A138" s="371" t="s">
        <v>202</v>
      </c>
      <c r="B138" t="s">
        <v>811</v>
      </c>
      <c r="C138" s="372">
        <v>473537</v>
      </c>
      <c r="D138" s="388">
        <f>ROWS(C$5:C138)</f>
        <v>134</v>
      </c>
      <c r="E138" s="388" t="str">
        <f>IF(_xlfn.IFNA(VLOOKUP(A138,$AG$3:$AH$83,2,FALSE),"")='11.1'!$D$5,TXM!D138,"")</f>
        <v/>
      </c>
      <c r="F138" t="str">
        <f>IFERROR(SMALL($E$5:$E$9000,ROWS($E$5:E138)),"")</f>
        <v/>
      </c>
      <c r="I138" s="371" t="s">
        <v>192</v>
      </c>
      <c r="J138" t="s">
        <v>98</v>
      </c>
      <c r="K138" s="372">
        <v>363503</v>
      </c>
      <c r="L138" s="388">
        <f>ROWS(K$5:K138)</f>
        <v>134</v>
      </c>
      <c r="M138" s="388" t="str">
        <f>IF(_xlfn.IFNA(VLOOKUP(I138,$AG$3:$AH$83,2,FALSE),"")='11.1'!$D$5,TXM!L138,"")</f>
        <v/>
      </c>
      <c r="N138" t="str">
        <f>IFERROR(SMALL($M$5:$M$9000,ROWS($M$5:M138)),"")</f>
        <v/>
      </c>
      <c r="P138" t="s">
        <v>204</v>
      </c>
      <c r="Q138" t="s">
        <v>171</v>
      </c>
      <c r="R138">
        <v>18233</v>
      </c>
      <c r="S138" s="388">
        <f>ROWS(R$5:R138)</f>
        <v>134</v>
      </c>
      <c r="T138" s="388" t="str">
        <f>IF(_xlfn.IFNA(VLOOKUP(P138,$AG$3:$AH$83,2,FALSE),"")='11.1'!$D$5,TXM!S138,"")</f>
        <v/>
      </c>
      <c r="U138" t="str">
        <f>IFERROR(SMALL($T$5:$T$9000,ROWS($T$5:T138)),"")</f>
        <v/>
      </c>
      <c r="AH138" s="386" t="s">
        <v>552</v>
      </c>
      <c r="AI138" s="387" t="s">
        <v>553</v>
      </c>
    </row>
    <row r="139" spans="1:35" ht="14.4" customHeight="1" x14ac:dyDescent="0.3">
      <c r="A139" s="371" t="s">
        <v>202</v>
      </c>
      <c r="B139" t="s">
        <v>813</v>
      </c>
      <c r="C139" s="372">
        <v>336428</v>
      </c>
      <c r="D139" s="388">
        <f>ROWS(C$5:C139)</f>
        <v>135</v>
      </c>
      <c r="E139" s="388" t="str">
        <f>IF(_xlfn.IFNA(VLOOKUP(A139,$AG$3:$AH$83,2,FALSE),"")='11.1'!$D$5,TXM!D139,"")</f>
        <v/>
      </c>
      <c r="F139" t="str">
        <f>IFERROR(SMALL($E$5:$E$9000,ROWS($E$5:E139)),"")</f>
        <v/>
      </c>
      <c r="I139" s="371" t="s">
        <v>192</v>
      </c>
      <c r="J139" t="s">
        <v>857</v>
      </c>
      <c r="K139" s="372">
        <v>320193</v>
      </c>
      <c r="L139" s="388">
        <f>ROWS(K$5:K139)</f>
        <v>135</v>
      </c>
      <c r="M139" s="388" t="str">
        <f>IF(_xlfn.IFNA(VLOOKUP(I139,$AG$3:$AH$83,2,FALSE),"")='11.1'!$D$5,TXM!L139,"")</f>
        <v/>
      </c>
      <c r="N139" t="str">
        <f>IFERROR(SMALL($M$5:$M$9000,ROWS($M$5:M139)),"")</f>
        <v/>
      </c>
      <c r="P139" t="s">
        <v>204</v>
      </c>
      <c r="Q139" t="s">
        <v>1434</v>
      </c>
      <c r="R139">
        <v>15206</v>
      </c>
      <c r="S139" s="388">
        <f>ROWS(R$5:R139)</f>
        <v>135</v>
      </c>
      <c r="T139" s="388" t="str">
        <f>IF(_xlfn.IFNA(VLOOKUP(P139,$AG$3:$AH$83,2,FALSE),"")='11.1'!$D$5,TXM!S139,"")</f>
        <v/>
      </c>
      <c r="U139" t="str">
        <f>IFERROR(SMALL($T$5:$T$9000,ROWS($T$5:T139)),"")</f>
        <v/>
      </c>
      <c r="AH139" s="386" t="s">
        <v>170</v>
      </c>
      <c r="AI139" s="387" t="s">
        <v>425</v>
      </c>
    </row>
    <row r="140" spans="1:35" ht="14.4" customHeight="1" x14ac:dyDescent="0.3">
      <c r="A140" s="371" t="s">
        <v>202</v>
      </c>
      <c r="B140" t="s">
        <v>102</v>
      </c>
      <c r="C140" s="372">
        <v>281449</v>
      </c>
      <c r="D140" s="388">
        <f>ROWS(C$5:C140)</f>
        <v>136</v>
      </c>
      <c r="E140" s="388" t="str">
        <f>IF(_xlfn.IFNA(VLOOKUP(A140,$AG$3:$AH$83,2,FALSE),"")='11.1'!$D$5,TXM!D140,"")</f>
        <v/>
      </c>
      <c r="F140" t="str">
        <f>IFERROR(SMALL($E$5:$E$9000,ROWS($E$5:E140)),"")</f>
        <v/>
      </c>
      <c r="I140" s="371" t="s">
        <v>192</v>
      </c>
      <c r="J140" t="s">
        <v>999</v>
      </c>
      <c r="K140" s="372">
        <v>313722</v>
      </c>
      <c r="L140" s="388">
        <f>ROWS(K$5:K140)</f>
        <v>136</v>
      </c>
      <c r="M140" s="388" t="str">
        <f>IF(_xlfn.IFNA(VLOOKUP(I140,$AG$3:$AH$83,2,FALSE),"")='11.1'!$D$5,TXM!L140,"")</f>
        <v/>
      </c>
      <c r="N140" t="str">
        <f>IFERROR(SMALL($M$5:$M$9000,ROWS($M$5:M140)),"")</f>
        <v/>
      </c>
      <c r="P140" t="s">
        <v>204</v>
      </c>
      <c r="Q140" t="s">
        <v>999</v>
      </c>
      <c r="R140">
        <v>11115</v>
      </c>
      <c r="S140" s="388">
        <f>ROWS(R$5:R140)</f>
        <v>136</v>
      </c>
      <c r="T140" s="388" t="str">
        <f>IF(_xlfn.IFNA(VLOOKUP(P140,$AG$3:$AH$83,2,FALSE),"")='11.1'!$D$5,TXM!S140,"")</f>
        <v/>
      </c>
      <c r="U140" t="str">
        <f>IFERROR(SMALL($T$5:$T$9000,ROWS($T$5:T140)),"")</f>
        <v/>
      </c>
      <c r="AH140" s="386" t="s">
        <v>165</v>
      </c>
      <c r="AI140" s="387" t="s">
        <v>343</v>
      </c>
    </row>
    <row r="141" spans="1:35" ht="14.4" customHeight="1" x14ac:dyDescent="0.3">
      <c r="A141" s="371" t="s">
        <v>202</v>
      </c>
      <c r="B141" t="s">
        <v>107</v>
      </c>
      <c r="C141" s="372">
        <v>246930</v>
      </c>
      <c r="D141" s="388">
        <f>ROWS(C$5:C141)</f>
        <v>137</v>
      </c>
      <c r="E141" s="388" t="str">
        <f>IF(_xlfn.IFNA(VLOOKUP(A141,$AG$3:$AH$83,2,FALSE),"")='11.1'!$D$5,TXM!D141,"")</f>
        <v/>
      </c>
      <c r="F141" t="str">
        <f>IFERROR(SMALL($E$5:$E$9000,ROWS($E$5:E141)),"")</f>
        <v/>
      </c>
      <c r="I141" s="371" t="s">
        <v>192</v>
      </c>
      <c r="J141" t="s">
        <v>871</v>
      </c>
      <c r="K141" s="372">
        <v>240585</v>
      </c>
      <c r="L141" s="388">
        <f>ROWS(K$5:K141)</f>
        <v>137</v>
      </c>
      <c r="M141" s="388" t="str">
        <f>IF(_xlfn.IFNA(VLOOKUP(I141,$AG$3:$AH$83,2,FALSE),"")='11.1'!$D$5,TXM!L141,"")</f>
        <v/>
      </c>
      <c r="N141" t="str">
        <f>IFERROR(SMALL($M$5:$M$9000,ROWS($M$5:M141)),"")</f>
        <v/>
      </c>
      <c r="P141" t="s">
        <v>204</v>
      </c>
      <c r="Q141" t="s">
        <v>1252</v>
      </c>
      <c r="R141">
        <v>9960</v>
      </c>
      <c r="S141" s="388">
        <f>ROWS(R$5:R141)</f>
        <v>137</v>
      </c>
      <c r="T141" s="388" t="str">
        <f>IF(_xlfn.IFNA(VLOOKUP(P141,$AG$3:$AH$83,2,FALSE),"")='11.1'!$D$5,TXM!S141,"")</f>
        <v/>
      </c>
      <c r="U141" t="str">
        <f>IFERROR(SMALL($T$5:$T$9000,ROWS($T$5:T141)),"")</f>
        <v/>
      </c>
      <c r="AH141" s="386" t="s">
        <v>492</v>
      </c>
      <c r="AI141" s="387" t="s">
        <v>493</v>
      </c>
    </row>
    <row r="142" spans="1:35" ht="14.4" customHeight="1" x14ac:dyDescent="0.3">
      <c r="A142" s="371" t="s">
        <v>202</v>
      </c>
      <c r="B142" t="s">
        <v>779</v>
      </c>
      <c r="C142" s="372">
        <v>232776</v>
      </c>
      <c r="D142" s="388">
        <f>ROWS(C$5:C142)</f>
        <v>138</v>
      </c>
      <c r="E142" s="388" t="str">
        <f>IF(_xlfn.IFNA(VLOOKUP(A142,$AG$3:$AH$83,2,FALSE),"")='11.1'!$D$5,TXM!D142,"")</f>
        <v/>
      </c>
      <c r="F142" t="str">
        <f>IFERROR(SMALL($E$5:$E$9000,ROWS($E$5:E142)),"")</f>
        <v/>
      </c>
      <c r="I142" s="371" t="s">
        <v>192</v>
      </c>
      <c r="J142" t="s">
        <v>855</v>
      </c>
      <c r="K142" s="372">
        <v>196479</v>
      </c>
      <c r="L142" s="388">
        <f>ROWS(K$5:K142)</f>
        <v>138</v>
      </c>
      <c r="M142" s="388" t="str">
        <f>IF(_xlfn.IFNA(VLOOKUP(I142,$AG$3:$AH$83,2,FALSE),"")='11.1'!$D$5,TXM!L142,"")</f>
        <v/>
      </c>
      <c r="N142" t="str">
        <f>IFERROR(SMALL($M$5:$M$9000,ROWS($M$5:M142)),"")</f>
        <v/>
      </c>
      <c r="P142" t="s">
        <v>204</v>
      </c>
      <c r="Q142" t="s">
        <v>1275</v>
      </c>
      <c r="R142">
        <v>9612</v>
      </c>
      <c r="S142" s="388">
        <f>ROWS(R$5:R142)</f>
        <v>138</v>
      </c>
      <c r="T142" s="388" t="str">
        <f>IF(_xlfn.IFNA(VLOOKUP(P142,$AG$3:$AH$83,2,FALSE),"")='11.1'!$D$5,TXM!S142,"")</f>
        <v/>
      </c>
      <c r="U142" t="str">
        <f>IFERROR(SMALL($T$5:$T$9000,ROWS($T$5:T142)),"")</f>
        <v/>
      </c>
      <c r="AH142" s="386" t="s">
        <v>641</v>
      </c>
      <c r="AI142" s="387" t="s">
        <v>647</v>
      </c>
    </row>
    <row r="143" spans="1:35" ht="14.4" customHeight="1" x14ac:dyDescent="0.3">
      <c r="A143" s="371" t="s">
        <v>202</v>
      </c>
      <c r="B143" t="s">
        <v>783</v>
      </c>
      <c r="C143" s="372">
        <v>203596</v>
      </c>
      <c r="D143" s="388">
        <f>ROWS(C$5:C143)</f>
        <v>139</v>
      </c>
      <c r="E143" s="388" t="str">
        <f>IF(_xlfn.IFNA(VLOOKUP(A143,$AG$3:$AH$83,2,FALSE),"")='11.1'!$D$5,TXM!D143,"")</f>
        <v/>
      </c>
      <c r="F143" t="str">
        <f>IFERROR(SMALL($E$5:$E$9000,ROWS($E$5:E143)),"")</f>
        <v/>
      </c>
      <c r="I143" s="371" t="s">
        <v>192</v>
      </c>
      <c r="J143" t="s">
        <v>93</v>
      </c>
      <c r="K143" s="372">
        <v>171056</v>
      </c>
      <c r="L143" s="388">
        <f>ROWS(K$5:K143)</f>
        <v>139</v>
      </c>
      <c r="M143" s="388" t="str">
        <f>IF(_xlfn.IFNA(VLOOKUP(I143,$AG$3:$AH$83,2,FALSE),"")='11.1'!$D$5,TXM!L143,"")</f>
        <v/>
      </c>
      <c r="N143" t="str">
        <f>IFERROR(SMALL($M$5:$M$9000,ROWS($M$5:M143)),"")</f>
        <v/>
      </c>
      <c r="P143" t="s">
        <v>204</v>
      </c>
      <c r="Q143" t="s">
        <v>825</v>
      </c>
      <c r="R143">
        <v>6543</v>
      </c>
      <c r="S143" s="388">
        <f>ROWS(R$5:R143)</f>
        <v>139</v>
      </c>
      <c r="T143" s="388" t="str">
        <f>IF(_xlfn.IFNA(VLOOKUP(P143,$AG$3:$AH$83,2,FALSE),"")='11.1'!$D$5,TXM!S143,"")</f>
        <v/>
      </c>
      <c r="U143" t="str">
        <f>IFERROR(SMALL($T$5:$T$9000,ROWS($T$5:T143)),"")</f>
        <v/>
      </c>
      <c r="AH143" s="386" t="s">
        <v>644</v>
      </c>
      <c r="AI143" s="387" t="s">
        <v>650</v>
      </c>
    </row>
    <row r="144" spans="1:35" ht="14.4" customHeight="1" x14ac:dyDescent="0.3">
      <c r="A144" s="371" t="s">
        <v>202</v>
      </c>
      <c r="B144" t="s">
        <v>841</v>
      </c>
      <c r="C144" s="372">
        <v>162001</v>
      </c>
      <c r="D144" s="388">
        <f>ROWS(C$5:C144)</f>
        <v>140</v>
      </c>
      <c r="E144" s="388" t="str">
        <f>IF(_xlfn.IFNA(VLOOKUP(A144,$AG$3:$AH$83,2,FALSE),"")='11.1'!$D$5,TXM!D144,"")</f>
        <v/>
      </c>
      <c r="F144" t="str">
        <f>IFERROR(SMALL($E$5:$E$9000,ROWS($E$5:E144)),"")</f>
        <v/>
      </c>
      <c r="I144" s="371" t="s">
        <v>192</v>
      </c>
      <c r="J144" t="s">
        <v>97</v>
      </c>
      <c r="K144" s="372">
        <v>160535</v>
      </c>
      <c r="L144" s="388">
        <f>ROWS(K$5:K144)</f>
        <v>140</v>
      </c>
      <c r="M144" s="388" t="str">
        <f>IF(_xlfn.IFNA(VLOOKUP(I144,$AG$3:$AH$83,2,FALSE),"")='11.1'!$D$5,TXM!L144,"")</f>
        <v/>
      </c>
      <c r="N144" t="str">
        <f>IFERROR(SMALL($M$5:$M$9000,ROWS($M$5:M144)),"")</f>
        <v/>
      </c>
      <c r="P144" t="s">
        <v>204</v>
      </c>
      <c r="Q144" t="s">
        <v>1494</v>
      </c>
      <c r="R144">
        <v>5070</v>
      </c>
      <c r="S144" s="388">
        <f>ROWS(R$5:R144)</f>
        <v>140</v>
      </c>
      <c r="T144" s="388" t="str">
        <f>IF(_xlfn.IFNA(VLOOKUP(P144,$AG$3:$AH$83,2,FALSE),"")='11.1'!$D$5,TXM!S144,"")</f>
        <v/>
      </c>
      <c r="U144" t="str">
        <f>IFERROR(SMALL($T$5:$T$9000,ROWS($T$5:T144)),"")</f>
        <v/>
      </c>
      <c r="AH144" s="386" t="s">
        <v>680</v>
      </c>
      <c r="AI144" s="387" t="s">
        <v>717</v>
      </c>
    </row>
    <row r="145" spans="1:35" ht="14.4" customHeight="1" x14ac:dyDescent="0.3">
      <c r="A145" s="371" t="s">
        <v>202</v>
      </c>
      <c r="B145" t="s">
        <v>1006</v>
      </c>
      <c r="C145" s="372">
        <v>145994</v>
      </c>
      <c r="D145" s="388">
        <f>ROWS(C$5:C145)</f>
        <v>141</v>
      </c>
      <c r="E145" s="388" t="str">
        <f>IF(_xlfn.IFNA(VLOOKUP(A145,$AG$3:$AH$83,2,FALSE),"")='11.1'!$D$5,TXM!D145,"")</f>
        <v/>
      </c>
      <c r="F145" t="str">
        <f>IFERROR(SMALL($E$5:$E$9000,ROWS($E$5:E145)),"")</f>
        <v/>
      </c>
      <c r="I145" s="371" t="s">
        <v>192</v>
      </c>
      <c r="J145" t="s">
        <v>1434</v>
      </c>
      <c r="K145" s="372">
        <v>146561</v>
      </c>
      <c r="L145" s="388">
        <f>ROWS(K$5:K145)</f>
        <v>141</v>
      </c>
      <c r="M145" s="388" t="str">
        <f>IF(_xlfn.IFNA(VLOOKUP(I145,$AG$3:$AH$83,2,FALSE),"")='11.1'!$D$5,TXM!L145,"")</f>
        <v/>
      </c>
      <c r="N145" t="str">
        <f>IFERROR(SMALL($M$5:$M$9000,ROWS($M$5:M145)),"")</f>
        <v/>
      </c>
      <c r="P145" t="s">
        <v>204</v>
      </c>
      <c r="Q145" t="s">
        <v>1365</v>
      </c>
      <c r="R145">
        <v>1875</v>
      </c>
      <c r="S145" s="388">
        <f>ROWS(R$5:R145)</f>
        <v>141</v>
      </c>
      <c r="T145" s="388" t="str">
        <f>IF(_xlfn.IFNA(VLOOKUP(P145,$AG$3:$AH$83,2,FALSE),"")='11.1'!$D$5,TXM!S145,"")</f>
        <v/>
      </c>
      <c r="U145" t="str">
        <f>IFERROR(SMALL($T$5:$T$9000,ROWS($T$5:T145)),"")</f>
        <v/>
      </c>
      <c r="AH145" s="386" t="s">
        <v>681</v>
      </c>
      <c r="AI145" s="387" t="s">
        <v>718</v>
      </c>
    </row>
    <row r="146" spans="1:35" ht="14.4" customHeight="1" x14ac:dyDescent="0.3">
      <c r="A146" s="371" t="s">
        <v>202</v>
      </c>
      <c r="B146" t="s">
        <v>108</v>
      </c>
      <c r="C146" s="372">
        <v>123877</v>
      </c>
      <c r="D146" s="388">
        <f>ROWS(C$5:C146)</f>
        <v>142</v>
      </c>
      <c r="E146" s="388" t="str">
        <f>IF(_xlfn.IFNA(VLOOKUP(A146,$AG$3:$AH$83,2,FALSE),"")='11.1'!$D$5,TXM!D146,"")</f>
        <v/>
      </c>
      <c r="F146" t="str">
        <f>IFERROR(SMALL($E$5:$E$9000,ROWS($E$5:E146)),"")</f>
        <v/>
      </c>
      <c r="I146" s="371" t="s">
        <v>192</v>
      </c>
      <c r="J146" t="s">
        <v>835</v>
      </c>
      <c r="K146" s="372">
        <v>141654</v>
      </c>
      <c r="L146" s="388">
        <f>ROWS(K$5:K146)</f>
        <v>142</v>
      </c>
      <c r="M146" s="388" t="str">
        <f>IF(_xlfn.IFNA(VLOOKUP(I146,$AG$3:$AH$83,2,FALSE),"")='11.1'!$D$5,TXM!L146,"")</f>
        <v/>
      </c>
      <c r="N146" t="str">
        <f>IFERROR(SMALL($M$5:$M$9000,ROWS($M$5:M146)),"")</f>
        <v/>
      </c>
      <c r="P146" t="s">
        <v>204</v>
      </c>
      <c r="Q146" t="s">
        <v>1006</v>
      </c>
      <c r="R146">
        <v>1128</v>
      </c>
      <c r="S146" s="388">
        <f>ROWS(R$5:R146)</f>
        <v>142</v>
      </c>
      <c r="T146" s="388" t="str">
        <f>IF(_xlfn.IFNA(VLOOKUP(P146,$AG$3:$AH$83,2,FALSE),"")='11.1'!$D$5,TXM!S146,"")</f>
        <v/>
      </c>
      <c r="U146" t="str">
        <f>IFERROR(SMALL($T$5:$T$9000,ROWS($T$5:T146)),"")</f>
        <v/>
      </c>
      <c r="AH146" s="386" t="s">
        <v>505</v>
      </c>
      <c r="AI146" s="387" t="s">
        <v>506</v>
      </c>
    </row>
    <row r="147" spans="1:35" ht="14.4" customHeight="1" x14ac:dyDescent="0.3">
      <c r="A147" s="371" t="s">
        <v>202</v>
      </c>
      <c r="B147" t="s">
        <v>1265</v>
      </c>
      <c r="C147" s="372">
        <v>76915</v>
      </c>
      <c r="D147" s="388">
        <f>ROWS(C$5:C147)</f>
        <v>143</v>
      </c>
      <c r="E147" s="388" t="str">
        <f>IF(_xlfn.IFNA(VLOOKUP(A147,$AG$3:$AH$83,2,FALSE),"")='11.1'!$D$5,TXM!D147,"")</f>
        <v/>
      </c>
      <c r="F147" t="str">
        <f>IFERROR(SMALL($E$5:$E$9000,ROWS($E$5:E147)),"")</f>
        <v/>
      </c>
      <c r="I147" s="371" t="s">
        <v>192</v>
      </c>
      <c r="J147" t="s">
        <v>849</v>
      </c>
      <c r="K147" s="372">
        <v>135497</v>
      </c>
      <c r="L147" s="388">
        <f>ROWS(K$5:K147)</f>
        <v>143</v>
      </c>
      <c r="M147" s="388" t="str">
        <f>IF(_xlfn.IFNA(VLOOKUP(I147,$AG$3:$AH$83,2,FALSE),"")='11.1'!$D$5,TXM!L147,"")</f>
        <v/>
      </c>
      <c r="N147" t="str">
        <f>IFERROR(SMALL($M$5:$M$9000,ROWS($M$5:M147)),"")</f>
        <v/>
      </c>
      <c r="P147" t="s">
        <v>204</v>
      </c>
      <c r="Q147" t="s">
        <v>813</v>
      </c>
      <c r="R147">
        <v>889</v>
      </c>
      <c r="S147" s="388">
        <f>ROWS(R$5:R147)</f>
        <v>143</v>
      </c>
      <c r="T147" s="388" t="str">
        <f>IF(_xlfn.IFNA(VLOOKUP(P147,$AG$3:$AH$83,2,FALSE),"")='11.1'!$D$5,TXM!S147,"")</f>
        <v/>
      </c>
      <c r="U147" t="str">
        <f>IFERROR(SMALL($T$5:$T$9000,ROWS($T$5:T147)),"")</f>
        <v/>
      </c>
      <c r="AH147" s="386" t="s">
        <v>507</v>
      </c>
      <c r="AI147" s="387" t="s">
        <v>508</v>
      </c>
    </row>
    <row r="148" spans="1:35" ht="14.4" customHeight="1" x14ac:dyDescent="0.3">
      <c r="A148" s="371" t="s">
        <v>202</v>
      </c>
      <c r="B148" t="s">
        <v>105</v>
      </c>
      <c r="C148" s="372">
        <v>75569</v>
      </c>
      <c r="D148" s="388">
        <f>ROWS(C$5:C148)</f>
        <v>144</v>
      </c>
      <c r="E148" s="388" t="str">
        <f>IF(_xlfn.IFNA(VLOOKUP(A148,$AG$3:$AH$83,2,FALSE),"")='11.1'!$D$5,TXM!D148,"")</f>
        <v/>
      </c>
      <c r="F148" t="str">
        <f>IFERROR(SMALL($E$5:$E$9000,ROWS($E$5:E148)),"")</f>
        <v/>
      </c>
      <c r="I148" s="371" t="s">
        <v>192</v>
      </c>
      <c r="J148" t="s">
        <v>1275</v>
      </c>
      <c r="K148" s="372">
        <v>125121</v>
      </c>
      <c r="L148" s="388">
        <f>ROWS(K$5:K148)</f>
        <v>144</v>
      </c>
      <c r="M148" s="388" t="str">
        <f>IF(_xlfn.IFNA(VLOOKUP(I148,$AG$3:$AH$83,2,FALSE),"")='11.1'!$D$5,TXM!L148,"")</f>
        <v/>
      </c>
      <c r="N148" t="str">
        <f>IFERROR(SMALL($M$5:$M$9000,ROWS($M$5:M148)),"")</f>
        <v/>
      </c>
      <c r="P148" t="s">
        <v>204</v>
      </c>
      <c r="Q148" t="s">
        <v>833</v>
      </c>
      <c r="R148">
        <v>255</v>
      </c>
      <c r="S148" s="388">
        <f>ROWS(R$5:R148)</f>
        <v>144</v>
      </c>
      <c r="T148" s="388" t="str">
        <f>IF(_xlfn.IFNA(VLOOKUP(P148,$AG$3:$AH$83,2,FALSE),"")='11.1'!$D$5,TXM!S148,"")</f>
        <v/>
      </c>
      <c r="U148" t="str">
        <f>IFERROR(SMALL($T$5:$T$9000,ROWS($T$5:T148)),"")</f>
        <v/>
      </c>
      <c r="AH148" s="386" t="s">
        <v>624</v>
      </c>
      <c r="AI148" s="387" t="s">
        <v>625</v>
      </c>
    </row>
    <row r="149" spans="1:35" ht="14.4" customHeight="1" x14ac:dyDescent="0.3">
      <c r="A149" s="371" t="s">
        <v>202</v>
      </c>
      <c r="B149" t="s">
        <v>96</v>
      </c>
      <c r="C149" s="372">
        <v>74774</v>
      </c>
      <c r="D149" s="388">
        <f>ROWS(C$5:C149)</f>
        <v>145</v>
      </c>
      <c r="E149" s="388" t="str">
        <f>IF(_xlfn.IFNA(VLOOKUP(A149,$AG$3:$AH$83,2,FALSE),"")='11.1'!$D$5,TXM!D149,"")</f>
        <v/>
      </c>
      <c r="F149" t="str">
        <f>IFERROR(SMALL($E$5:$E$9000,ROWS($E$5:E149)),"")</f>
        <v/>
      </c>
      <c r="I149" s="371" t="s">
        <v>192</v>
      </c>
      <c r="J149" t="s">
        <v>829</v>
      </c>
      <c r="K149" s="372">
        <v>115789</v>
      </c>
      <c r="L149" s="388">
        <f>ROWS(K$5:K149)</f>
        <v>145</v>
      </c>
      <c r="M149" s="388" t="str">
        <f>IF(_xlfn.IFNA(VLOOKUP(I149,$AG$3:$AH$83,2,FALSE),"")='11.1'!$D$5,TXM!L149,"")</f>
        <v/>
      </c>
      <c r="N149" t="str">
        <f>IFERROR(SMALL($M$5:$M$9000,ROWS($M$5:M149)),"")</f>
        <v/>
      </c>
      <c r="P149" t="s">
        <v>202</v>
      </c>
      <c r="Q149" t="s">
        <v>1265</v>
      </c>
      <c r="R149">
        <v>10808458</v>
      </c>
      <c r="S149" s="388">
        <f>ROWS(R$5:R149)</f>
        <v>145</v>
      </c>
      <c r="T149" s="388" t="str">
        <f>IF(_xlfn.IFNA(VLOOKUP(P149,$AG$3:$AH$83,2,FALSE),"")='11.1'!$D$5,TXM!S149,"")</f>
        <v/>
      </c>
      <c r="U149" t="str">
        <f>IFERROR(SMALL($T$5:$T$9000,ROWS($T$5:T149)),"")</f>
        <v/>
      </c>
      <c r="AH149" s="386" t="s">
        <v>558</v>
      </c>
      <c r="AI149" s="387" t="s">
        <v>559</v>
      </c>
    </row>
    <row r="150" spans="1:35" ht="14.4" customHeight="1" x14ac:dyDescent="0.3">
      <c r="A150" s="371" t="s">
        <v>202</v>
      </c>
      <c r="B150" t="s">
        <v>94</v>
      </c>
      <c r="C150" s="372">
        <v>28237</v>
      </c>
      <c r="D150" s="388">
        <f>ROWS(C$5:C150)</f>
        <v>146</v>
      </c>
      <c r="E150" s="388" t="str">
        <f>IF(_xlfn.IFNA(VLOOKUP(A150,$AG$3:$AH$83,2,FALSE),"")='11.1'!$D$5,TXM!D150,"")</f>
        <v/>
      </c>
      <c r="F150" t="str">
        <f>IFERROR(SMALL($E$5:$E$9000,ROWS($E$5:E150)),"")</f>
        <v/>
      </c>
      <c r="I150" s="371" t="s">
        <v>192</v>
      </c>
      <c r="J150" t="s">
        <v>96</v>
      </c>
      <c r="K150" s="372">
        <v>115318</v>
      </c>
      <c r="L150" s="388">
        <f>ROWS(K$5:K150)</f>
        <v>146</v>
      </c>
      <c r="M150" s="388" t="str">
        <f>IF(_xlfn.IFNA(VLOOKUP(I150,$AG$3:$AH$83,2,FALSE),"")='11.1'!$D$5,TXM!L150,"")</f>
        <v/>
      </c>
      <c r="N150" t="str">
        <f>IFERROR(SMALL($M$5:$M$9000,ROWS($M$5:M150)),"")</f>
        <v/>
      </c>
      <c r="P150" t="s">
        <v>202</v>
      </c>
      <c r="Q150" t="s">
        <v>863</v>
      </c>
      <c r="R150">
        <v>4913698</v>
      </c>
      <c r="S150" s="388">
        <f>ROWS(R$5:R150)</f>
        <v>146</v>
      </c>
      <c r="T150" s="388" t="str">
        <f>IF(_xlfn.IFNA(VLOOKUP(P150,$AG$3:$AH$83,2,FALSE),"")='11.1'!$D$5,TXM!S150,"")</f>
        <v/>
      </c>
      <c r="U150" t="str">
        <f>IFERROR(SMALL($T$5:$T$9000,ROWS($T$5:T150)),"")</f>
        <v/>
      </c>
      <c r="AH150" s="386" t="s">
        <v>682</v>
      </c>
      <c r="AI150" s="387" t="s">
        <v>719</v>
      </c>
    </row>
    <row r="151" spans="1:35" ht="14.4" customHeight="1" x14ac:dyDescent="0.3">
      <c r="A151" s="371" t="s">
        <v>202</v>
      </c>
      <c r="B151" t="s">
        <v>825</v>
      </c>
      <c r="C151" s="372">
        <v>21850</v>
      </c>
      <c r="D151" s="388">
        <f>ROWS(C$5:C151)</f>
        <v>147</v>
      </c>
      <c r="E151" s="388" t="str">
        <f>IF(_xlfn.IFNA(VLOOKUP(A151,$AG$3:$AH$83,2,FALSE),"")='11.1'!$D$5,TXM!D151,"")</f>
        <v/>
      </c>
      <c r="F151" t="str">
        <f>IFERROR(SMALL($E$5:$E$9000,ROWS($E$5:E151)),"")</f>
        <v/>
      </c>
      <c r="I151" s="371" t="s">
        <v>192</v>
      </c>
      <c r="J151" t="s">
        <v>837</v>
      </c>
      <c r="K151" s="372">
        <v>110186</v>
      </c>
      <c r="L151" s="388">
        <f>ROWS(K$5:K151)</f>
        <v>147</v>
      </c>
      <c r="M151" s="388" t="str">
        <f>IF(_xlfn.IFNA(VLOOKUP(I151,$AG$3:$AH$83,2,FALSE),"")='11.1'!$D$5,TXM!L151,"")</f>
        <v/>
      </c>
      <c r="N151" t="str">
        <f>IFERROR(SMALL($M$5:$M$9000,ROWS($M$5:M151)),"")</f>
        <v/>
      </c>
      <c r="P151" t="s">
        <v>202</v>
      </c>
      <c r="Q151" t="s">
        <v>867</v>
      </c>
      <c r="R151">
        <v>3833589</v>
      </c>
      <c r="S151" s="388">
        <f>ROWS(R$5:R151)</f>
        <v>147</v>
      </c>
      <c r="T151" s="388" t="str">
        <f>IF(_xlfn.IFNA(VLOOKUP(P151,$AG$3:$AH$83,2,FALSE),"")='11.1'!$D$5,TXM!S151,"")</f>
        <v/>
      </c>
      <c r="U151" t="str">
        <f>IFERROR(SMALL($T$5:$T$9000,ROWS($T$5:T151)),"")</f>
        <v/>
      </c>
      <c r="AH151" s="386" t="s">
        <v>642</v>
      </c>
      <c r="AI151" s="387" t="s">
        <v>648</v>
      </c>
    </row>
    <row r="152" spans="1:35" ht="14.4" customHeight="1" x14ac:dyDescent="0.3">
      <c r="A152" s="371" t="s">
        <v>202</v>
      </c>
      <c r="B152" t="s">
        <v>100</v>
      </c>
      <c r="C152" s="372">
        <v>17690</v>
      </c>
      <c r="D152" s="388">
        <f>ROWS(C$5:C152)</f>
        <v>148</v>
      </c>
      <c r="E152" s="388" t="str">
        <f>IF(_xlfn.IFNA(VLOOKUP(A152,$AG$3:$AH$83,2,FALSE),"")='11.1'!$D$5,TXM!D152,"")</f>
        <v/>
      </c>
      <c r="F152" t="str">
        <f>IFERROR(SMALL($E$5:$E$9000,ROWS($E$5:E152)),"")</f>
        <v/>
      </c>
      <c r="I152" s="371" t="s">
        <v>192</v>
      </c>
      <c r="J152" t="s">
        <v>785</v>
      </c>
      <c r="K152" s="372">
        <v>107788</v>
      </c>
      <c r="L152" s="388">
        <f>ROWS(K$5:K152)</f>
        <v>148</v>
      </c>
      <c r="M152" s="388" t="str">
        <f>IF(_xlfn.IFNA(VLOOKUP(I152,$AG$3:$AH$83,2,FALSE),"")='11.1'!$D$5,TXM!L152,"")</f>
        <v/>
      </c>
      <c r="N152" t="str">
        <f>IFERROR(SMALL($M$5:$M$9000,ROWS($M$5:M152)),"")</f>
        <v/>
      </c>
      <c r="P152" t="s">
        <v>202</v>
      </c>
      <c r="Q152" t="s">
        <v>1318</v>
      </c>
      <c r="R152">
        <v>3762143</v>
      </c>
      <c r="S152" s="388">
        <f>ROWS(R$5:R152)</f>
        <v>148</v>
      </c>
      <c r="T152" s="388" t="str">
        <f>IF(_xlfn.IFNA(VLOOKUP(P152,$AG$3:$AH$83,2,FALSE),"")='11.1'!$D$5,TXM!S152,"")</f>
        <v/>
      </c>
      <c r="U152" t="str">
        <f>IFERROR(SMALL($T$5:$T$9000,ROWS($T$5:T152)),"")</f>
        <v/>
      </c>
      <c r="AH152" s="386" t="s">
        <v>631</v>
      </c>
      <c r="AI152" s="387" t="s">
        <v>632</v>
      </c>
    </row>
    <row r="153" spans="1:35" ht="14.4" customHeight="1" x14ac:dyDescent="0.3">
      <c r="A153" s="371" t="s">
        <v>202</v>
      </c>
      <c r="B153" t="s">
        <v>1005</v>
      </c>
      <c r="C153" s="372">
        <v>14528</v>
      </c>
      <c r="D153" s="388">
        <f>ROWS(C$5:C153)</f>
        <v>149</v>
      </c>
      <c r="E153" s="388" t="str">
        <f>IF(_xlfn.IFNA(VLOOKUP(A153,$AG$3:$AH$83,2,FALSE),"")='11.1'!$D$5,TXM!D153,"")</f>
        <v/>
      </c>
      <c r="F153" t="str">
        <f>IFERROR(SMALL($E$5:$E$9000,ROWS($E$5:E153)),"")</f>
        <v/>
      </c>
      <c r="I153" s="371" t="s">
        <v>192</v>
      </c>
      <c r="J153" t="s">
        <v>845</v>
      </c>
      <c r="K153" s="372">
        <v>93609</v>
      </c>
      <c r="L153" s="388">
        <f>ROWS(K$5:K153)</f>
        <v>149</v>
      </c>
      <c r="M153" s="388" t="str">
        <f>IF(_xlfn.IFNA(VLOOKUP(I153,$AG$3:$AH$83,2,FALSE),"")='11.1'!$D$5,TXM!L153,"")</f>
        <v/>
      </c>
      <c r="N153" t="str">
        <f>IFERROR(SMALL($M$5:$M$9000,ROWS($M$5:M153)),"")</f>
        <v/>
      </c>
      <c r="P153" t="s">
        <v>202</v>
      </c>
      <c r="Q153" t="s">
        <v>865</v>
      </c>
      <c r="R153">
        <v>1628736</v>
      </c>
      <c r="S153" s="388">
        <f>ROWS(R$5:R153)</f>
        <v>149</v>
      </c>
      <c r="T153" s="388" t="str">
        <f>IF(_xlfn.IFNA(VLOOKUP(P153,$AG$3:$AH$83,2,FALSE),"")='11.1'!$D$5,TXM!S153,"")</f>
        <v/>
      </c>
      <c r="U153" t="str">
        <f>IFERROR(SMALL($T$5:$T$9000,ROWS($T$5:T153)),"")</f>
        <v/>
      </c>
      <c r="AH153" s="386" t="s">
        <v>683</v>
      </c>
      <c r="AI153" s="387" t="s">
        <v>720</v>
      </c>
    </row>
    <row r="154" spans="1:35" ht="14.4" customHeight="1" x14ac:dyDescent="0.3">
      <c r="A154" s="371" t="s">
        <v>202</v>
      </c>
      <c r="B154" t="s">
        <v>823</v>
      </c>
      <c r="C154" s="372">
        <v>4750</v>
      </c>
      <c r="D154" s="388">
        <f>ROWS(C$5:C154)</f>
        <v>150</v>
      </c>
      <c r="E154" s="388" t="str">
        <f>IF(_xlfn.IFNA(VLOOKUP(A154,$AG$3:$AH$83,2,FALSE),"")='11.1'!$D$5,TXM!D154,"")</f>
        <v/>
      </c>
      <c r="F154" t="str">
        <f>IFERROR(SMALL($E$5:$E$9000,ROWS($E$5:E154)),"")</f>
        <v/>
      </c>
      <c r="I154" s="371" t="s">
        <v>192</v>
      </c>
      <c r="J154" t="s">
        <v>799</v>
      </c>
      <c r="K154" s="372">
        <v>89212</v>
      </c>
      <c r="L154" s="388">
        <f>ROWS(K$5:K154)</f>
        <v>150</v>
      </c>
      <c r="M154" s="388" t="str">
        <f>IF(_xlfn.IFNA(VLOOKUP(I154,$AG$3:$AH$83,2,FALSE),"")='11.1'!$D$5,TXM!L154,"")</f>
        <v/>
      </c>
      <c r="N154" t="str">
        <f>IFERROR(SMALL($M$5:$M$9000,ROWS($M$5:M154)),"")</f>
        <v/>
      </c>
      <c r="P154" t="s">
        <v>202</v>
      </c>
      <c r="Q154" t="s">
        <v>859</v>
      </c>
      <c r="R154">
        <v>1615272</v>
      </c>
      <c r="S154" s="388">
        <f>ROWS(R$5:R154)</f>
        <v>150</v>
      </c>
      <c r="T154" s="388" t="str">
        <f>IF(_xlfn.IFNA(VLOOKUP(P154,$AG$3:$AH$83,2,FALSE),"")='11.1'!$D$5,TXM!S154,"")</f>
        <v/>
      </c>
      <c r="U154" t="str">
        <f>IFERROR(SMALL($T$5:$T$9000,ROWS($T$5:T154)),"")</f>
        <v/>
      </c>
      <c r="AH154" s="386" t="s">
        <v>684</v>
      </c>
      <c r="AI154" s="387" t="s">
        <v>721</v>
      </c>
    </row>
    <row r="155" spans="1:35" ht="14.4" customHeight="1" x14ac:dyDescent="0.3">
      <c r="A155" s="371" t="s">
        <v>202</v>
      </c>
      <c r="B155" t="s">
        <v>781</v>
      </c>
      <c r="C155" s="372">
        <v>3272</v>
      </c>
      <c r="D155" s="388">
        <f>ROWS(C$5:C155)</f>
        <v>151</v>
      </c>
      <c r="E155" s="388" t="str">
        <f>IF(_xlfn.IFNA(VLOOKUP(A155,$AG$3:$AH$83,2,FALSE),"")='11.1'!$D$5,TXM!D155,"")</f>
        <v/>
      </c>
      <c r="F155" t="str">
        <f>IFERROR(SMALL($E$5:$E$9000,ROWS($E$5:E155)),"")</f>
        <v/>
      </c>
      <c r="I155" s="371" t="s">
        <v>192</v>
      </c>
      <c r="J155" t="s">
        <v>823</v>
      </c>
      <c r="K155" s="372">
        <v>79839</v>
      </c>
      <c r="L155" s="388">
        <f>ROWS(K$5:K155)</f>
        <v>151</v>
      </c>
      <c r="M155" s="388" t="str">
        <f>IF(_xlfn.IFNA(VLOOKUP(I155,$AG$3:$AH$83,2,FALSE),"")='11.1'!$D$5,TXM!L155,"")</f>
        <v/>
      </c>
      <c r="N155" t="str">
        <f>IFERROR(SMALL($M$5:$M$9000,ROWS($M$5:M155)),"")</f>
        <v/>
      </c>
      <c r="P155" t="s">
        <v>202</v>
      </c>
      <c r="Q155" t="s">
        <v>843</v>
      </c>
      <c r="R155">
        <v>1562283</v>
      </c>
      <c r="S155" s="388">
        <f>ROWS(R$5:R155)</f>
        <v>151</v>
      </c>
      <c r="T155" s="388" t="str">
        <f>IF(_xlfn.IFNA(VLOOKUP(P155,$AG$3:$AH$83,2,FALSE),"")='11.1'!$D$5,TXM!S155,"")</f>
        <v/>
      </c>
      <c r="U155" t="str">
        <f>IFERROR(SMALL($T$5:$T$9000,ROWS($T$5:T155)),"")</f>
        <v/>
      </c>
      <c r="AH155" s="386" t="s">
        <v>636</v>
      </c>
      <c r="AI155" s="387" t="s">
        <v>637</v>
      </c>
    </row>
    <row r="156" spans="1:35" ht="14.4" customHeight="1" x14ac:dyDescent="0.3">
      <c r="A156" s="371" t="s">
        <v>202</v>
      </c>
      <c r="B156" t="s">
        <v>1240</v>
      </c>
      <c r="C156" s="372">
        <v>2010</v>
      </c>
      <c r="D156" s="388">
        <f>ROWS(C$5:C156)</f>
        <v>152</v>
      </c>
      <c r="E156" s="388" t="str">
        <f>IF(_xlfn.IFNA(VLOOKUP(A156,$AG$3:$AH$83,2,FALSE),"")='11.1'!$D$5,TXM!D156,"")</f>
        <v/>
      </c>
      <c r="F156" t="str">
        <f>IFERROR(SMALL($E$5:$E$9000,ROWS($E$5:E156)),"")</f>
        <v/>
      </c>
      <c r="I156" s="371" t="s">
        <v>192</v>
      </c>
      <c r="J156" t="s">
        <v>821</v>
      </c>
      <c r="K156" s="372">
        <v>77120</v>
      </c>
      <c r="L156" s="388">
        <f>ROWS(K$5:K156)</f>
        <v>152</v>
      </c>
      <c r="M156" s="388" t="str">
        <f>IF(_xlfn.IFNA(VLOOKUP(I156,$AG$3:$AH$83,2,FALSE),"")='11.1'!$D$5,TXM!L156,"")</f>
        <v/>
      </c>
      <c r="N156" t="str">
        <f>IFERROR(SMALL($M$5:$M$9000,ROWS($M$5:M156)),"")</f>
        <v/>
      </c>
      <c r="P156" t="s">
        <v>202</v>
      </c>
      <c r="Q156" t="s">
        <v>841</v>
      </c>
      <c r="R156">
        <v>1468371</v>
      </c>
      <c r="S156" s="388">
        <f>ROWS(R$5:R156)</f>
        <v>152</v>
      </c>
      <c r="T156" s="388" t="str">
        <f>IF(_xlfn.IFNA(VLOOKUP(P156,$AG$3:$AH$83,2,FALSE),"")='11.1'!$D$5,TXM!S156,"")</f>
        <v/>
      </c>
      <c r="U156" t="str">
        <f>IFERROR(SMALL($T$5:$T$9000,ROWS($T$5:T156)),"")</f>
        <v/>
      </c>
      <c r="AH156" s="386" t="s">
        <v>685</v>
      </c>
      <c r="AI156" s="387" t="s">
        <v>722</v>
      </c>
    </row>
    <row r="157" spans="1:35" ht="14.4" customHeight="1" x14ac:dyDescent="0.3">
      <c r="A157" s="371" t="s">
        <v>202</v>
      </c>
      <c r="B157" t="s">
        <v>791</v>
      </c>
      <c r="C157" s="372">
        <v>2000</v>
      </c>
      <c r="D157" s="388">
        <f>ROWS(C$5:C157)</f>
        <v>153</v>
      </c>
      <c r="E157" s="388" t="str">
        <f>IF(_xlfn.IFNA(VLOOKUP(A157,$AG$3:$AH$83,2,FALSE),"")='11.1'!$D$5,TXM!D157,"")</f>
        <v/>
      </c>
      <c r="F157" t="str">
        <f>IFERROR(SMALL($E$5:$E$9000,ROWS($E$5:E157)),"")</f>
        <v/>
      </c>
      <c r="I157" s="371" t="s">
        <v>192</v>
      </c>
      <c r="J157" t="s">
        <v>827</v>
      </c>
      <c r="K157" s="372">
        <v>74122</v>
      </c>
      <c r="L157" s="388">
        <f>ROWS(K$5:K157)</f>
        <v>153</v>
      </c>
      <c r="M157" s="388" t="str">
        <f>IF(_xlfn.IFNA(VLOOKUP(I157,$AG$3:$AH$83,2,FALSE),"")='11.1'!$D$5,TXM!L157,"")</f>
        <v/>
      </c>
      <c r="N157" t="str">
        <f>IFERROR(SMALL($M$5:$M$9000,ROWS($M$5:M157)),"")</f>
        <v/>
      </c>
      <c r="P157" t="s">
        <v>202</v>
      </c>
      <c r="Q157" t="s">
        <v>1000</v>
      </c>
      <c r="R157">
        <v>1408491</v>
      </c>
      <c r="S157" s="388">
        <f>ROWS(R$5:R157)</f>
        <v>153</v>
      </c>
      <c r="T157" s="388" t="str">
        <f>IF(_xlfn.IFNA(VLOOKUP(P157,$AG$3:$AH$83,2,FALSE),"")='11.1'!$D$5,TXM!S157,"")</f>
        <v/>
      </c>
      <c r="U157" t="str">
        <f>IFERROR(SMALL($T$5:$T$9000,ROWS($T$5:T157)),"")</f>
        <v/>
      </c>
      <c r="AH157" s="386" t="s">
        <v>686</v>
      </c>
      <c r="AI157" s="387" t="s">
        <v>723</v>
      </c>
    </row>
    <row r="158" spans="1:35" ht="14.4" customHeight="1" x14ac:dyDescent="0.3">
      <c r="A158" s="371" t="s">
        <v>206</v>
      </c>
      <c r="B158" t="s">
        <v>857</v>
      </c>
      <c r="C158" s="372">
        <v>29926976</v>
      </c>
      <c r="D158" s="388">
        <f>ROWS(C$5:C158)</f>
        <v>154</v>
      </c>
      <c r="E158" s="388" t="str">
        <f>IF(_xlfn.IFNA(VLOOKUP(A158,$AG$3:$AH$83,2,FALSE),"")='11.1'!$D$5,TXM!D158,"")</f>
        <v/>
      </c>
      <c r="F158" t="str">
        <f>IFERROR(SMALL($E$5:$E$9000,ROWS($E$5:E158)),"")</f>
        <v/>
      </c>
      <c r="I158" s="371" t="s">
        <v>192</v>
      </c>
      <c r="J158" t="s">
        <v>839</v>
      </c>
      <c r="K158" s="372">
        <v>63764</v>
      </c>
      <c r="L158" s="388">
        <f>ROWS(K$5:K158)</f>
        <v>154</v>
      </c>
      <c r="M158" s="388" t="str">
        <f>IF(_xlfn.IFNA(VLOOKUP(I158,$AG$3:$AH$83,2,FALSE),"")='11.1'!$D$5,TXM!L158,"")</f>
        <v/>
      </c>
      <c r="N158" t="str">
        <f>IFERROR(SMALL($M$5:$M$9000,ROWS($M$5:M158)),"")</f>
        <v/>
      </c>
      <c r="P158" t="s">
        <v>202</v>
      </c>
      <c r="Q158" t="s">
        <v>999</v>
      </c>
      <c r="R158">
        <v>1000695</v>
      </c>
      <c r="S158" s="388">
        <f>ROWS(R$5:R158)</f>
        <v>154</v>
      </c>
      <c r="T158" s="388" t="str">
        <f>IF(_xlfn.IFNA(VLOOKUP(P158,$AG$3:$AH$83,2,FALSE),"")='11.1'!$D$5,TXM!S158,"")</f>
        <v/>
      </c>
      <c r="U158" t="str">
        <f>IFERROR(SMALL($T$5:$T$9000,ROWS($T$5:T158)),"")</f>
        <v/>
      </c>
      <c r="AH158" s="386" t="s">
        <v>687</v>
      </c>
      <c r="AI158" s="387" t="s">
        <v>724</v>
      </c>
    </row>
    <row r="159" spans="1:35" ht="14.4" customHeight="1" x14ac:dyDescent="0.3">
      <c r="A159" s="371" t="s">
        <v>206</v>
      </c>
      <c r="B159" t="s">
        <v>1000</v>
      </c>
      <c r="C159" s="372">
        <v>4845889</v>
      </c>
      <c r="D159" s="388">
        <f>ROWS(C$5:C159)</f>
        <v>155</v>
      </c>
      <c r="E159" s="388" t="str">
        <f>IF(_xlfn.IFNA(VLOOKUP(A159,$AG$3:$AH$83,2,FALSE),"")='11.1'!$D$5,TXM!D159,"")</f>
        <v/>
      </c>
      <c r="F159" t="str">
        <f>IFERROR(SMALL($E$5:$E$9000,ROWS($E$5:E159)),"")</f>
        <v/>
      </c>
      <c r="I159" s="371" t="s">
        <v>192</v>
      </c>
      <c r="J159" t="s">
        <v>1005</v>
      </c>
      <c r="K159" s="372">
        <v>60832</v>
      </c>
      <c r="L159" s="388">
        <f>ROWS(K$5:K159)</f>
        <v>155</v>
      </c>
      <c r="M159" s="388" t="str">
        <f>IF(_xlfn.IFNA(VLOOKUP(I159,$AG$3:$AH$83,2,FALSE),"")='11.1'!$D$5,TXM!L159,"")</f>
        <v/>
      </c>
      <c r="N159" t="str">
        <f>IFERROR(SMALL($M$5:$M$9000,ROWS($M$5:M159)),"")</f>
        <v/>
      </c>
      <c r="P159" t="s">
        <v>202</v>
      </c>
      <c r="Q159" t="s">
        <v>1240</v>
      </c>
      <c r="R159">
        <v>533868</v>
      </c>
      <c r="S159" s="388">
        <f>ROWS(R$5:R159)</f>
        <v>155</v>
      </c>
      <c r="T159" s="388" t="str">
        <f>IF(_xlfn.IFNA(VLOOKUP(P159,$AG$3:$AH$83,2,FALSE),"")='11.1'!$D$5,TXM!S159,"")</f>
        <v/>
      </c>
      <c r="U159" t="str">
        <f>IFERROR(SMALL($T$5:$T$9000,ROWS($T$5:T159)),"")</f>
        <v/>
      </c>
      <c r="AH159" s="386" t="s">
        <v>666</v>
      </c>
      <c r="AI159" s="387" t="s">
        <v>667</v>
      </c>
    </row>
    <row r="160" spans="1:35" ht="14.4" customHeight="1" x14ac:dyDescent="0.3">
      <c r="A160" s="371" t="s">
        <v>206</v>
      </c>
      <c r="B160" t="s">
        <v>1275</v>
      </c>
      <c r="C160" s="372">
        <v>832377</v>
      </c>
      <c r="D160" s="388">
        <f>ROWS(C$5:C160)</f>
        <v>156</v>
      </c>
      <c r="E160" s="388" t="str">
        <f>IF(_xlfn.IFNA(VLOOKUP(A160,$AG$3:$AH$83,2,FALSE),"")='11.1'!$D$5,TXM!D160,"")</f>
        <v/>
      </c>
      <c r="F160" t="str">
        <f>IFERROR(SMALL($E$5:$E$9000,ROWS($E$5:E160)),"")</f>
        <v/>
      </c>
      <c r="I160" s="371" t="s">
        <v>192</v>
      </c>
      <c r="J160" t="s">
        <v>825</v>
      </c>
      <c r="K160" s="372">
        <v>48692</v>
      </c>
      <c r="L160" s="388">
        <f>ROWS(K$5:K160)</f>
        <v>156</v>
      </c>
      <c r="M160" s="388" t="str">
        <f>IF(_xlfn.IFNA(VLOOKUP(I160,$AG$3:$AH$83,2,FALSE),"")='11.1'!$D$5,TXM!L160,"")</f>
        <v/>
      </c>
      <c r="N160" t="str">
        <f>IFERROR(SMALL($M$5:$M$9000,ROWS($M$5:M160)),"")</f>
        <v/>
      </c>
      <c r="P160" t="s">
        <v>202</v>
      </c>
      <c r="Q160" t="s">
        <v>849</v>
      </c>
      <c r="R160">
        <v>481100</v>
      </c>
      <c r="S160" s="388">
        <f>ROWS(R$5:R160)</f>
        <v>156</v>
      </c>
      <c r="T160" s="388" t="str">
        <f>IF(_xlfn.IFNA(VLOOKUP(P160,$AG$3:$AH$83,2,FALSE),"")='11.1'!$D$5,TXM!S160,"")</f>
        <v/>
      </c>
      <c r="U160" t="str">
        <f>IFERROR(SMALL($T$5:$T$9000,ROWS($T$5:T160)),"")</f>
        <v/>
      </c>
      <c r="AH160" s="386" t="s">
        <v>643</v>
      </c>
      <c r="AI160" s="387" t="s">
        <v>649</v>
      </c>
    </row>
    <row r="161" spans="1:35" ht="14.4" customHeight="1" x14ac:dyDescent="0.3">
      <c r="A161" s="371" t="s">
        <v>206</v>
      </c>
      <c r="B161" t="s">
        <v>95</v>
      </c>
      <c r="C161" s="372">
        <v>562823</v>
      </c>
      <c r="D161" s="388">
        <f>ROWS(C$5:C161)</f>
        <v>157</v>
      </c>
      <c r="E161" s="388" t="str">
        <f>IF(_xlfn.IFNA(VLOOKUP(A161,$AG$3:$AH$83,2,FALSE),"")='11.1'!$D$5,TXM!D161,"")</f>
        <v/>
      </c>
      <c r="F161" t="str">
        <f>IFERROR(SMALL($E$5:$E$9000,ROWS($E$5:E161)),"")</f>
        <v/>
      </c>
      <c r="I161" s="371" t="s">
        <v>192</v>
      </c>
      <c r="J161" t="s">
        <v>1002</v>
      </c>
      <c r="K161" s="372">
        <v>43494</v>
      </c>
      <c r="L161" s="388">
        <f>ROWS(K$5:K161)</f>
        <v>157</v>
      </c>
      <c r="M161" s="388" t="str">
        <f>IF(_xlfn.IFNA(VLOOKUP(I161,$AG$3:$AH$83,2,FALSE),"")='11.1'!$D$5,TXM!L161,"")</f>
        <v/>
      </c>
      <c r="N161" t="str">
        <f>IFERROR(SMALL($M$5:$M$9000,ROWS($M$5:M161)),"")</f>
        <v/>
      </c>
      <c r="P161" t="s">
        <v>202</v>
      </c>
      <c r="Q161" t="s">
        <v>1285</v>
      </c>
      <c r="R161">
        <v>297247</v>
      </c>
      <c r="S161" s="388">
        <f>ROWS(R$5:R161)</f>
        <v>157</v>
      </c>
      <c r="T161" s="388" t="str">
        <f>IF(_xlfn.IFNA(VLOOKUP(P161,$AG$3:$AH$83,2,FALSE),"")='11.1'!$D$5,TXM!S161,"")</f>
        <v/>
      </c>
      <c r="U161" t="str">
        <f>IFERROR(SMALL($T$5:$T$9000,ROWS($T$5:T161)),"")</f>
        <v/>
      </c>
      <c r="AH161" s="386" t="s">
        <v>688</v>
      </c>
      <c r="AI161" s="387" t="s">
        <v>725</v>
      </c>
    </row>
    <row r="162" spans="1:35" ht="14.4" customHeight="1" x14ac:dyDescent="0.3">
      <c r="A162" s="371" t="s">
        <v>681</v>
      </c>
      <c r="B162" t="s">
        <v>785</v>
      </c>
      <c r="C162" s="372">
        <v>503100</v>
      </c>
      <c r="D162" s="388">
        <f>ROWS(C$5:C162)</f>
        <v>158</v>
      </c>
      <c r="E162" s="388" t="str">
        <f>IF(_xlfn.IFNA(VLOOKUP(A162,$AG$3:$AH$83,2,FALSE),"")='11.1'!$D$5,TXM!D162,"")</f>
        <v/>
      </c>
      <c r="F162" t="str">
        <f>IFERROR(SMALL($E$5:$E$9000,ROWS($E$5:E162)),"")</f>
        <v/>
      </c>
      <c r="I162" s="371" t="s">
        <v>192</v>
      </c>
      <c r="J162" t="s">
        <v>813</v>
      </c>
      <c r="K162" s="372">
        <v>4596</v>
      </c>
      <c r="L162" s="388">
        <f>ROWS(K$5:K162)</f>
        <v>158</v>
      </c>
      <c r="M162" s="388" t="str">
        <f>IF(_xlfn.IFNA(VLOOKUP(I162,$AG$3:$AH$83,2,FALSE),"")='11.1'!$D$5,TXM!L162,"")</f>
        <v/>
      </c>
      <c r="N162" t="str">
        <f>IFERROR(SMALL($M$5:$M$9000,ROWS($M$5:M162)),"")</f>
        <v/>
      </c>
      <c r="P162" t="s">
        <v>202</v>
      </c>
      <c r="Q162" t="s">
        <v>791</v>
      </c>
      <c r="R162">
        <v>278721</v>
      </c>
      <c r="S162" s="388">
        <f>ROWS(R$5:R162)</f>
        <v>158</v>
      </c>
      <c r="T162" s="388" t="str">
        <f>IF(_xlfn.IFNA(VLOOKUP(P162,$AG$3:$AH$83,2,FALSE),"")='11.1'!$D$5,TXM!S162,"")</f>
        <v/>
      </c>
      <c r="U162" t="str">
        <f>IFERROR(SMALL($T$5:$T$9000,ROWS($T$5:T162)),"")</f>
        <v/>
      </c>
      <c r="AH162" s="386" t="s">
        <v>640</v>
      </c>
      <c r="AI162" s="387" t="s">
        <v>646</v>
      </c>
    </row>
    <row r="163" spans="1:35" ht="14.4" customHeight="1" x14ac:dyDescent="0.3">
      <c r="A163" s="371" t="s">
        <v>203</v>
      </c>
      <c r="B163" t="s">
        <v>95</v>
      </c>
      <c r="C163" s="372">
        <v>1604825</v>
      </c>
      <c r="D163" s="388">
        <f>ROWS(C$5:C163)</f>
        <v>159</v>
      </c>
      <c r="E163" s="388" t="str">
        <f>IF(_xlfn.IFNA(VLOOKUP(A163,$AG$3:$AH$83,2,FALSE),"")='11.1'!$D$5,TXM!D163,"")</f>
        <v/>
      </c>
      <c r="F163" t="str">
        <f>IFERROR(SMALL($E$5:$E$9000,ROWS($E$5:E163)),"")</f>
        <v/>
      </c>
      <c r="I163" s="371" t="s">
        <v>192</v>
      </c>
      <c r="J163" t="s">
        <v>1383</v>
      </c>
      <c r="K163" s="372">
        <v>2867</v>
      </c>
      <c r="L163" s="388">
        <f>ROWS(K$5:K163)</f>
        <v>159</v>
      </c>
      <c r="M163" s="388" t="str">
        <f>IF(_xlfn.IFNA(VLOOKUP(I163,$AG$3:$AH$83,2,FALSE),"")='11.1'!$D$5,TXM!L163,"")</f>
        <v/>
      </c>
      <c r="N163" t="str">
        <f>IFERROR(SMALL($M$5:$M$9000,ROWS($M$5:M163)),"")</f>
        <v/>
      </c>
      <c r="P163" t="s">
        <v>202</v>
      </c>
      <c r="Q163" t="s">
        <v>1500</v>
      </c>
      <c r="R163">
        <v>116578</v>
      </c>
      <c r="S163" s="388">
        <f>ROWS(R$5:R163)</f>
        <v>159</v>
      </c>
      <c r="T163" s="388" t="str">
        <f>IF(_xlfn.IFNA(VLOOKUP(P163,$AG$3:$AH$83,2,FALSE),"")='11.1'!$D$5,TXM!S163,"")</f>
        <v/>
      </c>
      <c r="U163" t="str">
        <f>IFERROR(SMALL($T$5:$T$9000,ROWS($T$5:T163)),"")</f>
        <v/>
      </c>
      <c r="AH163" s="386" t="s">
        <v>689</v>
      </c>
      <c r="AI163" s="387" t="s">
        <v>726</v>
      </c>
    </row>
    <row r="164" spans="1:35" ht="14.4" customHeight="1" x14ac:dyDescent="0.3">
      <c r="A164" s="371" t="s">
        <v>203</v>
      </c>
      <c r="B164" t="s">
        <v>104</v>
      </c>
      <c r="C164" s="372">
        <v>505036</v>
      </c>
      <c r="D164" s="388">
        <f>ROWS(C$5:C164)</f>
        <v>160</v>
      </c>
      <c r="E164" s="388" t="str">
        <f>IF(_xlfn.IFNA(VLOOKUP(A164,$AG$3:$AH$83,2,FALSE),"")='11.1'!$D$5,TXM!D164,"")</f>
        <v/>
      </c>
      <c r="F164" t="str">
        <f>IFERROR(SMALL($E$5:$E$9000,ROWS($E$5:E164)),"")</f>
        <v/>
      </c>
      <c r="I164" s="371" t="s">
        <v>192</v>
      </c>
      <c r="J164" t="s">
        <v>833</v>
      </c>
      <c r="K164" s="372">
        <v>2235</v>
      </c>
      <c r="L164" s="388">
        <f>ROWS(K$5:K164)</f>
        <v>160</v>
      </c>
      <c r="M164" s="388" t="str">
        <f>IF(_xlfn.IFNA(VLOOKUP(I164,$AG$3:$AH$83,2,FALSE),"")='11.1'!$D$5,TXM!L164,"")</f>
        <v/>
      </c>
      <c r="N164" t="str">
        <f>IFERROR(SMALL($M$5:$M$9000,ROWS($M$5:M164)),"")</f>
        <v/>
      </c>
      <c r="P164" t="s">
        <v>202</v>
      </c>
      <c r="Q164" t="s">
        <v>108</v>
      </c>
      <c r="R164">
        <v>56431</v>
      </c>
      <c r="S164" s="388">
        <f>ROWS(R$5:R164)</f>
        <v>160</v>
      </c>
      <c r="T164" s="388" t="str">
        <f>IF(_xlfn.IFNA(VLOOKUP(P164,$AG$3:$AH$83,2,FALSE),"")='11.1'!$D$5,TXM!S164,"")</f>
        <v/>
      </c>
      <c r="U164" t="str">
        <f>IFERROR(SMALL($T$5:$T$9000,ROWS($T$5:T164)),"")</f>
        <v/>
      </c>
      <c r="AH164" s="386" t="s">
        <v>690</v>
      </c>
      <c r="AI164" s="387" t="s">
        <v>727</v>
      </c>
    </row>
    <row r="165" spans="1:35" ht="14.4" customHeight="1" x14ac:dyDescent="0.3">
      <c r="A165" s="371" t="s">
        <v>203</v>
      </c>
      <c r="B165" t="s">
        <v>795</v>
      </c>
      <c r="C165" s="372">
        <v>421796</v>
      </c>
      <c r="D165" s="388">
        <f>ROWS(C$5:C165)</f>
        <v>161</v>
      </c>
      <c r="E165" s="388" t="str">
        <f>IF(_xlfn.IFNA(VLOOKUP(A165,$AG$3:$AH$83,2,FALSE),"")='11.1'!$D$5,TXM!D165,"")</f>
        <v/>
      </c>
      <c r="F165" t="str">
        <f>IFERROR(SMALL($E$5:$E$9000,ROWS($E$5:E165)),"")</f>
        <v/>
      </c>
      <c r="I165" s="371" t="s">
        <v>192</v>
      </c>
      <c r="J165" t="s">
        <v>102</v>
      </c>
      <c r="K165" s="372">
        <v>1694</v>
      </c>
      <c r="L165" s="388">
        <f>ROWS(K$5:K165)</f>
        <v>161</v>
      </c>
      <c r="M165" s="388" t="str">
        <f>IF(_xlfn.IFNA(VLOOKUP(I165,$AG$3:$AH$83,2,FALSE),"")='11.1'!$D$5,TXM!L165,"")</f>
        <v/>
      </c>
      <c r="N165" t="str">
        <f>IFERROR(SMALL($M$5:$M$9000,ROWS($M$5:M165)),"")</f>
        <v/>
      </c>
      <c r="P165" t="s">
        <v>202</v>
      </c>
      <c r="Q165" t="s">
        <v>990</v>
      </c>
      <c r="R165">
        <v>45053</v>
      </c>
      <c r="S165" s="388">
        <f>ROWS(R$5:R165)</f>
        <v>161</v>
      </c>
      <c r="T165" s="388" t="str">
        <f>IF(_xlfn.IFNA(VLOOKUP(P165,$AG$3:$AH$83,2,FALSE),"")='11.1'!$D$5,TXM!S165,"")</f>
        <v/>
      </c>
      <c r="U165" t="str">
        <f>IFERROR(SMALL($T$5:$T$9000,ROWS($T$5:T165)),"")</f>
        <v/>
      </c>
      <c r="AH165" s="386" t="s">
        <v>691</v>
      </c>
      <c r="AI165" s="387" t="s">
        <v>728</v>
      </c>
    </row>
    <row r="166" spans="1:35" ht="14.4" customHeight="1" x14ac:dyDescent="0.3">
      <c r="A166" s="371" t="s">
        <v>203</v>
      </c>
      <c r="B166" t="s">
        <v>107</v>
      </c>
      <c r="C166" s="372">
        <v>287867</v>
      </c>
      <c r="D166" s="388">
        <f>ROWS(C$5:C166)</f>
        <v>162</v>
      </c>
      <c r="E166" s="388" t="str">
        <f>IF(_xlfn.IFNA(VLOOKUP(A166,$AG$3:$AH$83,2,FALSE),"")='11.1'!$D$5,TXM!D166,"")</f>
        <v/>
      </c>
      <c r="F166" t="str">
        <f>IFERROR(SMALL($E$5:$E$9000,ROWS($E$5:E166)),"")</f>
        <v/>
      </c>
      <c r="I166" s="371" t="s">
        <v>192</v>
      </c>
      <c r="J166" t="s">
        <v>807</v>
      </c>
      <c r="K166" s="372">
        <v>86</v>
      </c>
      <c r="L166" s="388">
        <f>ROWS(K$5:K166)</f>
        <v>162</v>
      </c>
      <c r="M166" s="388" t="str">
        <f>IF(_xlfn.IFNA(VLOOKUP(I166,$AG$3:$AH$83,2,FALSE),"")='11.1'!$D$5,TXM!L166,"")</f>
        <v/>
      </c>
      <c r="N166" t="str">
        <f>IFERROR(SMALL($M$5:$M$9000,ROWS($M$5:M166)),"")</f>
        <v/>
      </c>
      <c r="P166" t="s">
        <v>202</v>
      </c>
      <c r="Q166" t="s">
        <v>1494</v>
      </c>
      <c r="R166">
        <v>29843</v>
      </c>
      <c r="S166" s="388">
        <f>ROWS(R$5:R166)</f>
        <v>162</v>
      </c>
      <c r="T166" s="388" t="str">
        <f>IF(_xlfn.IFNA(VLOOKUP(P166,$AG$3:$AH$83,2,FALSE),"")='11.1'!$D$5,TXM!S166,"")</f>
        <v/>
      </c>
      <c r="U166" t="str">
        <f>IFERROR(SMALL($T$5:$T$9000,ROWS($T$5:T166)),"")</f>
        <v/>
      </c>
      <c r="AH166" s="386" t="s">
        <v>692</v>
      </c>
      <c r="AI166" s="387" t="s">
        <v>729</v>
      </c>
    </row>
    <row r="167" spans="1:35" ht="14.4" customHeight="1" x14ac:dyDescent="0.3">
      <c r="A167" s="371" t="s">
        <v>203</v>
      </c>
      <c r="B167" t="s">
        <v>1000</v>
      </c>
      <c r="C167" s="372">
        <v>277910</v>
      </c>
      <c r="D167" s="388">
        <f>ROWS(C$5:C167)</f>
        <v>163</v>
      </c>
      <c r="E167" s="388" t="str">
        <f>IF(_xlfn.IFNA(VLOOKUP(A167,$AG$3:$AH$83,2,FALSE),"")='11.1'!$D$5,TXM!D167,"")</f>
        <v/>
      </c>
      <c r="F167" t="str">
        <f>IFERROR(SMALL($E$5:$E$9000,ROWS($E$5:E167)),"")</f>
        <v/>
      </c>
      <c r="I167" s="371" t="s">
        <v>192</v>
      </c>
      <c r="J167" t="s">
        <v>797</v>
      </c>
      <c r="K167" s="372">
        <v>4</v>
      </c>
      <c r="L167" s="388">
        <f>ROWS(K$5:K167)</f>
        <v>163</v>
      </c>
      <c r="M167" s="388" t="str">
        <f>IF(_xlfn.IFNA(VLOOKUP(I167,$AG$3:$AH$83,2,FALSE),"")='11.1'!$D$5,TXM!L167,"")</f>
        <v/>
      </c>
      <c r="N167" t="str">
        <f>IFERROR(SMALL($M$5:$M$9000,ROWS($M$5:M167)),"")</f>
        <v/>
      </c>
      <c r="P167" t="s">
        <v>202</v>
      </c>
      <c r="Q167" t="s">
        <v>823</v>
      </c>
      <c r="R167">
        <v>27732</v>
      </c>
      <c r="S167" s="388">
        <f>ROWS(R$5:R167)</f>
        <v>163</v>
      </c>
      <c r="T167" s="388" t="str">
        <f>IF(_xlfn.IFNA(VLOOKUP(P167,$AG$3:$AH$83,2,FALSE),"")='11.1'!$D$5,TXM!S167,"")</f>
        <v/>
      </c>
      <c r="U167" t="str">
        <f>IFERROR(SMALL($T$5:$T$9000,ROWS($T$5:T167)),"")</f>
        <v/>
      </c>
      <c r="AH167" s="386" t="s">
        <v>693</v>
      </c>
      <c r="AI167" s="387" t="s">
        <v>730</v>
      </c>
    </row>
    <row r="168" spans="1:35" ht="14.4" customHeight="1" x14ac:dyDescent="0.3">
      <c r="A168" s="371" t="s">
        <v>203</v>
      </c>
      <c r="B168" t="s">
        <v>106</v>
      </c>
      <c r="C168" s="372">
        <v>239998</v>
      </c>
      <c r="D168" s="388">
        <f>ROWS(C$5:C168)</f>
        <v>164</v>
      </c>
      <c r="E168" s="388" t="str">
        <f>IF(_xlfn.IFNA(VLOOKUP(A168,$AG$3:$AH$83,2,FALSE),"")='11.1'!$D$5,TXM!D168,"")</f>
        <v/>
      </c>
      <c r="F168" t="str">
        <f>IFERROR(SMALL($E$5:$E$9000,ROWS($E$5:E168)),"")</f>
        <v/>
      </c>
      <c r="I168" s="371" t="s">
        <v>624</v>
      </c>
      <c r="J168" t="s">
        <v>171</v>
      </c>
      <c r="K168" s="372">
        <v>4093688</v>
      </c>
      <c r="L168" s="388">
        <f>ROWS(K$5:K168)</f>
        <v>164</v>
      </c>
      <c r="M168" s="388" t="str">
        <f>IF(_xlfn.IFNA(VLOOKUP(I168,$AG$3:$AH$83,2,FALSE),"")='11.1'!$D$5,TXM!L168,"")</f>
        <v/>
      </c>
      <c r="N168" t="str">
        <f>IFERROR(SMALL($M$5:$M$9000,ROWS($M$5:M168)),"")</f>
        <v/>
      </c>
      <c r="P168" t="s">
        <v>202</v>
      </c>
      <c r="Q168" t="s">
        <v>1006</v>
      </c>
      <c r="R168">
        <v>20999</v>
      </c>
      <c r="S168" s="388">
        <f>ROWS(R$5:R168)</f>
        <v>164</v>
      </c>
      <c r="T168" s="388" t="str">
        <f>IF(_xlfn.IFNA(VLOOKUP(P168,$AG$3:$AH$83,2,FALSE),"")='11.1'!$D$5,TXM!S168,"")</f>
        <v/>
      </c>
      <c r="U168" t="str">
        <f>IFERROR(SMALL($T$5:$T$9000,ROWS($T$5:T168)),"")</f>
        <v/>
      </c>
      <c r="AH168" s="386" t="s">
        <v>694</v>
      </c>
      <c r="AI168" s="387" t="s">
        <v>731</v>
      </c>
    </row>
    <row r="169" spans="1:35" ht="14.4" customHeight="1" x14ac:dyDescent="0.3">
      <c r="A169" s="371" t="s">
        <v>203</v>
      </c>
      <c r="B169" t="s">
        <v>773</v>
      </c>
      <c r="C169" s="372">
        <v>212910</v>
      </c>
      <c r="D169" s="388">
        <f>ROWS(C$5:C169)</f>
        <v>165</v>
      </c>
      <c r="E169" s="388" t="str">
        <f>IF(_xlfn.IFNA(VLOOKUP(A169,$AG$3:$AH$83,2,FALSE),"")='11.1'!$D$5,TXM!D169,"")</f>
        <v/>
      </c>
      <c r="F169" t="str">
        <f>IFERROR(SMALL($E$5:$E$9000,ROWS($E$5:E169)),"")</f>
        <v/>
      </c>
      <c r="I169" s="371" t="s">
        <v>624</v>
      </c>
      <c r="J169" t="s">
        <v>823</v>
      </c>
      <c r="K169" s="372">
        <v>10203</v>
      </c>
      <c r="L169" s="388">
        <f>ROWS(K$5:K169)</f>
        <v>165</v>
      </c>
      <c r="M169" s="388" t="str">
        <f>IF(_xlfn.IFNA(VLOOKUP(I169,$AG$3:$AH$83,2,FALSE),"")='11.1'!$D$5,TXM!L169,"")</f>
        <v/>
      </c>
      <c r="N169" t="str">
        <f>IFERROR(SMALL($M$5:$M$9000,ROWS($M$5:M169)),"")</f>
        <v/>
      </c>
      <c r="P169" t="s">
        <v>202</v>
      </c>
      <c r="Q169" t="s">
        <v>1441</v>
      </c>
      <c r="R169">
        <v>16875</v>
      </c>
      <c r="S169" s="388">
        <f>ROWS(R$5:R169)</f>
        <v>165</v>
      </c>
      <c r="T169" s="388" t="str">
        <f>IF(_xlfn.IFNA(VLOOKUP(P169,$AG$3:$AH$83,2,FALSE),"")='11.1'!$D$5,TXM!S169,"")</f>
        <v/>
      </c>
      <c r="U169" t="str">
        <f>IFERROR(SMALL($T$5:$T$9000,ROWS($T$5:T169)),"")</f>
        <v/>
      </c>
      <c r="AH169" s="386" t="s">
        <v>695</v>
      </c>
      <c r="AI169" s="387" t="s">
        <v>732</v>
      </c>
    </row>
    <row r="170" spans="1:35" ht="14.4" customHeight="1" x14ac:dyDescent="0.3">
      <c r="A170" s="371" t="s">
        <v>203</v>
      </c>
      <c r="B170" t="s">
        <v>100</v>
      </c>
      <c r="C170" s="372">
        <v>107130</v>
      </c>
      <c r="D170" s="388">
        <f>ROWS(C$5:C170)</f>
        <v>166</v>
      </c>
      <c r="E170" s="388" t="str">
        <f>IF(_xlfn.IFNA(VLOOKUP(A170,$AG$3:$AH$83,2,FALSE),"")='11.1'!$D$5,TXM!D170,"")</f>
        <v/>
      </c>
      <c r="F170" t="str">
        <f>IFERROR(SMALL($E$5:$E$9000,ROWS($E$5:E170)),"")</f>
        <v/>
      </c>
      <c r="I170" s="371" t="s">
        <v>624</v>
      </c>
      <c r="J170" t="s">
        <v>863</v>
      </c>
      <c r="K170" s="372">
        <v>1899</v>
      </c>
      <c r="L170" s="388">
        <f>ROWS(K$5:K170)</f>
        <v>166</v>
      </c>
      <c r="M170" s="388" t="str">
        <f>IF(_xlfn.IFNA(VLOOKUP(I170,$AG$3:$AH$83,2,FALSE),"")='11.1'!$D$5,TXM!L170,"")</f>
        <v/>
      </c>
      <c r="N170" t="str">
        <f>IFERROR(SMALL($M$5:$M$9000,ROWS($M$5:M170)),"")</f>
        <v/>
      </c>
      <c r="P170" t="s">
        <v>202</v>
      </c>
      <c r="Q170" t="s">
        <v>799</v>
      </c>
      <c r="R170">
        <v>16817</v>
      </c>
      <c r="S170" s="388">
        <f>ROWS(R$5:R170)</f>
        <v>166</v>
      </c>
      <c r="T170" s="388" t="str">
        <f>IF(_xlfn.IFNA(VLOOKUP(P170,$AG$3:$AH$83,2,FALSE),"")='11.1'!$D$5,TXM!S170,"")</f>
        <v/>
      </c>
      <c r="U170" t="str">
        <f>IFERROR(SMALL($T$5:$T$9000,ROWS($T$5:T170)),"")</f>
        <v/>
      </c>
      <c r="AH170" s="386" t="s">
        <v>696</v>
      </c>
      <c r="AI170" s="387" t="s">
        <v>733</v>
      </c>
    </row>
    <row r="171" spans="1:35" ht="14.4" customHeight="1" x14ac:dyDescent="0.3">
      <c r="A171" s="371" t="s">
        <v>203</v>
      </c>
      <c r="B171" t="s">
        <v>791</v>
      </c>
      <c r="C171" s="372">
        <v>99550</v>
      </c>
      <c r="D171" s="388">
        <f>ROWS(C$5:C171)</f>
        <v>167</v>
      </c>
      <c r="E171" s="388" t="str">
        <f>IF(_xlfn.IFNA(VLOOKUP(A171,$AG$3:$AH$83,2,FALSE),"")='11.1'!$D$5,TXM!D171,"")</f>
        <v/>
      </c>
      <c r="F171" t="str">
        <f>IFERROR(SMALL($E$5:$E$9000,ROWS($E$5:E171)),"")</f>
        <v/>
      </c>
      <c r="I171" s="371" t="s">
        <v>624</v>
      </c>
      <c r="J171" t="s">
        <v>1240</v>
      </c>
      <c r="K171" s="372">
        <v>638</v>
      </c>
      <c r="L171" s="388">
        <f>ROWS(K$5:K171)</f>
        <v>167</v>
      </c>
      <c r="M171" s="388" t="str">
        <f>IF(_xlfn.IFNA(VLOOKUP(I171,$AG$3:$AH$83,2,FALSE),"")='11.1'!$D$5,TXM!L171,"")</f>
        <v/>
      </c>
      <c r="N171" t="str">
        <f>IFERROR(SMALL($M$5:$M$9000,ROWS($M$5:M171)),"")</f>
        <v/>
      </c>
      <c r="P171" t="s">
        <v>202</v>
      </c>
      <c r="Q171" t="s">
        <v>855</v>
      </c>
      <c r="R171">
        <v>14716</v>
      </c>
      <c r="S171" s="388">
        <f>ROWS(R$5:R171)</f>
        <v>167</v>
      </c>
      <c r="T171" s="388" t="str">
        <f>IF(_xlfn.IFNA(VLOOKUP(P171,$AG$3:$AH$83,2,FALSE),"")='11.1'!$D$5,TXM!S171,"")</f>
        <v/>
      </c>
      <c r="U171" t="str">
        <f>IFERROR(SMALL($T$5:$T$9000,ROWS($T$5:T171)),"")</f>
        <v/>
      </c>
      <c r="AH171" s="386" t="s">
        <v>697</v>
      </c>
      <c r="AI171" s="387" t="s">
        <v>734</v>
      </c>
    </row>
    <row r="172" spans="1:35" ht="14.4" customHeight="1" x14ac:dyDescent="0.3">
      <c r="A172" s="371" t="s">
        <v>203</v>
      </c>
      <c r="B172" t="s">
        <v>1006</v>
      </c>
      <c r="C172" s="372">
        <v>4285</v>
      </c>
      <c r="D172" s="388">
        <f>ROWS(C$5:C172)</f>
        <v>168</v>
      </c>
      <c r="E172" s="388" t="str">
        <f>IF(_xlfn.IFNA(VLOOKUP(A172,$AG$3:$AH$83,2,FALSE),"")='11.1'!$D$5,TXM!D172,"")</f>
        <v/>
      </c>
      <c r="F172" t="str">
        <f>IFERROR(SMALL($E$5:$E$9000,ROWS($E$5:E172)),"")</f>
        <v/>
      </c>
      <c r="I172" s="371" t="s">
        <v>624</v>
      </c>
      <c r="J172" t="s">
        <v>1006</v>
      </c>
      <c r="K172" s="372">
        <v>15</v>
      </c>
      <c r="L172" s="388">
        <f>ROWS(K$5:K172)</f>
        <v>168</v>
      </c>
      <c r="M172" s="388" t="str">
        <f>IF(_xlfn.IFNA(VLOOKUP(I172,$AG$3:$AH$83,2,FALSE),"")='11.1'!$D$5,TXM!L172,"")</f>
        <v/>
      </c>
      <c r="N172" t="str">
        <f>IFERROR(SMALL($M$5:$M$9000,ROWS($M$5:M172)),"")</f>
        <v/>
      </c>
      <c r="P172" t="s">
        <v>202</v>
      </c>
      <c r="Q172" t="s">
        <v>839</v>
      </c>
      <c r="R172">
        <v>13428</v>
      </c>
      <c r="S172" s="388">
        <f>ROWS(R$5:R172)</f>
        <v>168</v>
      </c>
      <c r="T172" s="388" t="str">
        <f>IF(_xlfn.IFNA(VLOOKUP(P172,$AG$3:$AH$83,2,FALSE),"")='11.1'!$D$5,TXM!S172,"")</f>
        <v/>
      </c>
      <c r="U172" t="str">
        <f>IFERROR(SMALL($T$5:$T$9000,ROWS($T$5:T172)),"")</f>
        <v/>
      </c>
      <c r="AH172" s="386" t="s">
        <v>698</v>
      </c>
      <c r="AI172" s="387" t="s">
        <v>735</v>
      </c>
    </row>
    <row r="173" spans="1:35" ht="14.4" customHeight="1" x14ac:dyDescent="0.3">
      <c r="A173" s="371" t="s">
        <v>203</v>
      </c>
      <c r="B173" t="s">
        <v>1240</v>
      </c>
      <c r="C173" s="372">
        <v>51</v>
      </c>
      <c r="D173" s="388">
        <f>ROWS(C$5:C173)</f>
        <v>169</v>
      </c>
      <c r="E173" s="388" t="str">
        <f>IF(_xlfn.IFNA(VLOOKUP(A173,$AG$3:$AH$83,2,FALSE),"")='11.1'!$D$5,TXM!D173,"")</f>
        <v/>
      </c>
      <c r="F173" t="str">
        <f>IFERROR(SMALL($E$5:$E$9000,ROWS($E$5:E173)),"")</f>
        <v/>
      </c>
      <c r="I173" s="371" t="s">
        <v>204</v>
      </c>
      <c r="J173" t="s">
        <v>863</v>
      </c>
      <c r="K173" s="372">
        <v>1526977007</v>
      </c>
      <c r="L173" s="388">
        <f>ROWS(K$5:K173)</f>
        <v>169</v>
      </c>
      <c r="M173" s="388" t="str">
        <f>IF(_xlfn.IFNA(VLOOKUP(I173,$AG$3:$AH$83,2,FALSE),"")='11.1'!$D$5,TXM!L173,"")</f>
        <v/>
      </c>
      <c r="N173" t="str">
        <f>IFERROR(SMALL($M$5:$M$9000,ROWS($M$5:M173)),"")</f>
        <v/>
      </c>
      <c r="P173" t="s">
        <v>202</v>
      </c>
      <c r="Q173" t="s">
        <v>869</v>
      </c>
      <c r="R173">
        <v>8191</v>
      </c>
      <c r="S173" s="388">
        <f>ROWS(R$5:R173)</f>
        <v>169</v>
      </c>
      <c r="T173" s="388" t="str">
        <f>IF(_xlfn.IFNA(VLOOKUP(P173,$AG$3:$AH$83,2,FALSE),"")='11.1'!$D$5,TXM!S173,"")</f>
        <v/>
      </c>
      <c r="U173" t="str">
        <f>IFERROR(SMALL($T$5:$T$9000,ROWS($T$5:T173)),"")</f>
        <v/>
      </c>
      <c r="AH173" s="386" t="s">
        <v>664</v>
      </c>
      <c r="AI173" s="387" t="s">
        <v>665</v>
      </c>
    </row>
    <row r="174" spans="1:35" ht="14.4" customHeight="1" x14ac:dyDescent="0.3">
      <c r="A174" s="371" t="s">
        <v>198</v>
      </c>
      <c r="B174" t="s">
        <v>1000</v>
      </c>
      <c r="C174" s="372">
        <v>72072060</v>
      </c>
      <c r="D174" s="388">
        <f>ROWS(C$5:C174)</f>
        <v>170</v>
      </c>
      <c r="E174" s="388" t="str">
        <f>IF(_xlfn.IFNA(VLOOKUP(A174,$AG$3:$AH$83,2,FALSE),"")='11.1'!$D$5,TXM!D174,"")</f>
        <v/>
      </c>
      <c r="F174" t="str">
        <f>IFERROR(SMALL($E$5:$E$9000,ROWS($E$5:E174)),"")</f>
        <v/>
      </c>
      <c r="I174" s="371" t="s">
        <v>204</v>
      </c>
      <c r="J174" t="s">
        <v>1252</v>
      </c>
      <c r="K174" s="372">
        <v>818213369</v>
      </c>
      <c r="L174" s="388">
        <f>ROWS(K$5:K174)</f>
        <v>170</v>
      </c>
      <c r="M174" s="388" t="str">
        <f>IF(_xlfn.IFNA(VLOOKUP(I174,$AG$3:$AH$83,2,FALSE),"")='11.1'!$D$5,TXM!L174,"")</f>
        <v/>
      </c>
      <c r="N174" t="str">
        <f>IFERROR(SMALL($M$5:$M$9000,ROWS($M$5:M174)),"")</f>
        <v/>
      </c>
      <c r="P174" t="s">
        <v>202</v>
      </c>
      <c r="Q174" t="s">
        <v>813</v>
      </c>
      <c r="R174">
        <v>6602</v>
      </c>
      <c r="S174" s="388">
        <f>ROWS(R$5:R174)</f>
        <v>170</v>
      </c>
      <c r="T174" s="388" t="str">
        <f>IF(_xlfn.IFNA(VLOOKUP(P174,$AG$3:$AH$83,2,FALSE),"")='11.1'!$D$5,TXM!S174,"")</f>
        <v/>
      </c>
      <c r="U174" t="str">
        <f>IFERROR(SMALL($T$5:$T$9000,ROWS($T$5:T174)),"")</f>
        <v/>
      </c>
      <c r="AH174" s="386" t="s">
        <v>699</v>
      </c>
      <c r="AI174" s="387" t="s">
        <v>736</v>
      </c>
    </row>
    <row r="175" spans="1:35" ht="14.4" customHeight="1" x14ac:dyDescent="0.3">
      <c r="A175" s="371" t="s">
        <v>198</v>
      </c>
      <c r="B175" t="s">
        <v>865</v>
      </c>
      <c r="C175" s="372">
        <v>4083496</v>
      </c>
      <c r="D175" s="388">
        <f>ROWS(C$5:C175)</f>
        <v>171</v>
      </c>
      <c r="E175" s="388" t="str">
        <f>IF(_xlfn.IFNA(VLOOKUP(A175,$AG$3:$AH$83,2,FALSE),"")='11.1'!$D$5,TXM!D175,"")</f>
        <v/>
      </c>
      <c r="F175" t="str">
        <f>IFERROR(SMALL($E$5:$E$9000,ROWS($E$5:E175)),"")</f>
        <v/>
      </c>
      <c r="I175" s="371" t="s">
        <v>204</v>
      </c>
      <c r="J175" t="s">
        <v>865</v>
      </c>
      <c r="K175" s="372">
        <v>742095780</v>
      </c>
      <c r="L175" s="388">
        <f>ROWS(K$5:K175)</f>
        <v>171</v>
      </c>
      <c r="M175" s="388" t="str">
        <f>IF(_xlfn.IFNA(VLOOKUP(I175,$AG$3:$AH$83,2,FALSE),"")='11.1'!$D$5,TXM!L175,"")</f>
        <v/>
      </c>
      <c r="N175" t="str">
        <f>IFERROR(SMALL($M$5:$M$9000,ROWS($M$5:M175)),"")</f>
        <v/>
      </c>
      <c r="P175" t="s">
        <v>202</v>
      </c>
      <c r="Q175" t="s">
        <v>1365</v>
      </c>
      <c r="R175">
        <v>3499</v>
      </c>
      <c r="S175" s="388">
        <f>ROWS(R$5:R175)</f>
        <v>171</v>
      </c>
      <c r="T175" s="388" t="str">
        <f>IF(_xlfn.IFNA(VLOOKUP(P175,$AG$3:$AH$83,2,FALSE),"")='11.1'!$D$5,TXM!S175,"")</f>
        <v/>
      </c>
      <c r="U175" t="str">
        <f>IFERROR(SMALL($T$5:$T$9000,ROWS($T$5:T175)),"")</f>
        <v/>
      </c>
      <c r="AH175" s="386" t="s">
        <v>700</v>
      </c>
      <c r="AI175" s="387" t="s">
        <v>737</v>
      </c>
    </row>
    <row r="176" spans="1:35" ht="14.4" customHeight="1" x14ac:dyDescent="0.3">
      <c r="A176" s="371" t="s">
        <v>198</v>
      </c>
      <c r="B176" t="s">
        <v>1005</v>
      </c>
      <c r="C176" s="372">
        <v>2331820</v>
      </c>
      <c r="D176" s="388">
        <f>ROWS(C$5:C176)</f>
        <v>172</v>
      </c>
      <c r="E176" s="388" t="str">
        <f>IF(_xlfn.IFNA(VLOOKUP(A176,$AG$3:$AH$83,2,FALSE),"")='11.1'!$D$5,TXM!D176,"")</f>
        <v/>
      </c>
      <c r="F176" t="str">
        <f>IFERROR(SMALL($E$5:$E$9000,ROWS($E$5:E176)),"")</f>
        <v/>
      </c>
      <c r="I176" s="371" t="s">
        <v>204</v>
      </c>
      <c r="J176" t="s">
        <v>791</v>
      </c>
      <c r="K176" s="372">
        <v>621980107</v>
      </c>
      <c r="L176" s="388">
        <f>ROWS(K$5:K176)</f>
        <v>172</v>
      </c>
      <c r="M176" s="388" t="str">
        <f>IF(_xlfn.IFNA(VLOOKUP(I176,$AG$3:$AH$83,2,FALSE),"")='11.1'!$D$5,TXM!L176,"")</f>
        <v/>
      </c>
      <c r="N176" t="str">
        <f>IFERROR(SMALL($M$5:$M$9000,ROWS($M$5:M176)),"")</f>
        <v/>
      </c>
      <c r="P176" t="s">
        <v>202</v>
      </c>
      <c r="Q176" t="s">
        <v>1275</v>
      </c>
      <c r="R176">
        <v>2433</v>
      </c>
      <c r="S176" s="388">
        <f>ROWS(R$5:R176)</f>
        <v>172</v>
      </c>
      <c r="T176" s="388" t="str">
        <f>IF(_xlfn.IFNA(VLOOKUP(P176,$AG$3:$AH$83,2,FALSE),"")='11.1'!$D$5,TXM!S176,"")</f>
        <v/>
      </c>
      <c r="U176" t="str">
        <f>IFERROR(SMALL($T$5:$T$9000,ROWS($T$5:T176)),"")</f>
        <v/>
      </c>
      <c r="AH176" s="386" t="s">
        <v>701</v>
      </c>
      <c r="AI176" s="387" t="s">
        <v>738</v>
      </c>
    </row>
    <row r="177" spans="1:35" ht="14.4" customHeight="1" x14ac:dyDescent="0.3">
      <c r="A177" s="371" t="s">
        <v>198</v>
      </c>
      <c r="B177" t="s">
        <v>849</v>
      </c>
      <c r="C177" s="372">
        <v>1714956</v>
      </c>
      <c r="D177" s="388">
        <f>ROWS(C$5:C177)</f>
        <v>173</v>
      </c>
      <c r="E177" s="388" t="str">
        <f>IF(_xlfn.IFNA(VLOOKUP(A177,$AG$3:$AH$83,2,FALSE),"")='11.1'!$D$5,TXM!D177,"")</f>
        <v/>
      </c>
      <c r="F177" t="str">
        <f>IFERROR(SMALL($E$5:$E$9000,ROWS($E$5:E177)),"")</f>
        <v/>
      </c>
      <c r="I177" s="371" t="s">
        <v>204</v>
      </c>
      <c r="J177" t="s">
        <v>106</v>
      </c>
      <c r="K177" s="372">
        <v>611852184</v>
      </c>
      <c r="L177" s="388">
        <f>ROWS(K$5:K177)</f>
        <v>173</v>
      </c>
      <c r="M177" s="388" t="str">
        <f>IF(_xlfn.IFNA(VLOOKUP(I177,$AG$3:$AH$83,2,FALSE),"")='11.1'!$D$5,TXM!L177,"")</f>
        <v/>
      </c>
      <c r="N177" t="str">
        <f>IFERROR(SMALL($M$5:$M$9000,ROWS($M$5:M177)),"")</f>
        <v/>
      </c>
      <c r="P177" t="s">
        <v>202</v>
      </c>
      <c r="Q177" t="s">
        <v>825</v>
      </c>
      <c r="R177">
        <v>1904</v>
      </c>
      <c r="S177" s="388">
        <f>ROWS(R$5:R177)</f>
        <v>173</v>
      </c>
      <c r="T177" s="388" t="str">
        <f>IF(_xlfn.IFNA(VLOOKUP(P177,$AG$3:$AH$83,2,FALSE),"")='11.1'!$D$5,TXM!S177,"")</f>
        <v/>
      </c>
      <c r="U177" t="str">
        <f>IFERROR(SMALL($T$5:$T$9000,ROWS($T$5:T177)),"")</f>
        <v/>
      </c>
      <c r="AH177" s="386" t="s">
        <v>702</v>
      </c>
      <c r="AI177" s="387" t="s">
        <v>739</v>
      </c>
    </row>
    <row r="178" spans="1:35" ht="14.4" customHeight="1" x14ac:dyDescent="0.3">
      <c r="A178" s="371" t="s">
        <v>198</v>
      </c>
      <c r="B178" t="s">
        <v>779</v>
      </c>
      <c r="C178" s="372">
        <v>605029</v>
      </c>
      <c r="D178" s="388">
        <f>ROWS(C$5:C178)</f>
        <v>174</v>
      </c>
      <c r="E178" s="388" t="str">
        <f>IF(_xlfn.IFNA(VLOOKUP(A178,$AG$3:$AH$83,2,FALSE),"")='11.1'!$D$5,TXM!D178,"")</f>
        <v/>
      </c>
      <c r="F178" t="str">
        <f>IFERROR(SMALL($E$5:$E$9000,ROWS($E$5:E178)),"")</f>
        <v/>
      </c>
      <c r="I178" s="371" t="s">
        <v>204</v>
      </c>
      <c r="J178" t="s">
        <v>843</v>
      </c>
      <c r="K178" s="372">
        <v>594393897</v>
      </c>
      <c r="L178" s="388">
        <f>ROWS(K$5:K178)</f>
        <v>174</v>
      </c>
      <c r="M178" s="388" t="str">
        <f>IF(_xlfn.IFNA(VLOOKUP(I178,$AG$3:$AH$83,2,FALSE),"")='11.1'!$D$5,TXM!L178,"")</f>
        <v/>
      </c>
      <c r="N178" t="str">
        <f>IFERROR(SMALL($M$5:$M$9000,ROWS($M$5:M178)),"")</f>
        <v/>
      </c>
      <c r="P178" t="s">
        <v>202</v>
      </c>
      <c r="Q178" t="s">
        <v>809</v>
      </c>
      <c r="R178">
        <v>1742</v>
      </c>
      <c r="S178" s="388">
        <f>ROWS(R$5:R178)</f>
        <v>174</v>
      </c>
      <c r="T178" s="388" t="str">
        <f>IF(_xlfn.IFNA(VLOOKUP(P178,$AG$3:$AH$83,2,FALSE),"")='11.1'!$D$5,TXM!S178,"")</f>
        <v/>
      </c>
      <c r="U178" t="str">
        <f>IFERROR(SMALL($T$5:$T$9000,ROWS($T$5:T178)),"")</f>
        <v/>
      </c>
      <c r="AH178" s="386" t="s">
        <v>668</v>
      </c>
      <c r="AI178" s="387" t="s">
        <v>669</v>
      </c>
    </row>
    <row r="179" spans="1:35" ht="14.4" customHeight="1" x14ac:dyDescent="0.3">
      <c r="A179" s="371" t="s">
        <v>198</v>
      </c>
      <c r="B179" t="s">
        <v>863</v>
      </c>
      <c r="C179" s="372">
        <v>604568</v>
      </c>
      <c r="D179" s="388">
        <f>ROWS(C$5:C179)</f>
        <v>175</v>
      </c>
      <c r="E179" s="388" t="str">
        <f>IF(_xlfn.IFNA(VLOOKUP(A179,$AG$3:$AH$83,2,FALSE),"")='11.1'!$D$5,TXM!D179,"")</f>
        <v/>
      </c>
      <c r="F179" t="str">
        <f>IFERROR(SMALL($E$5:$E$9000,ROWS($E$5:E179)),"")</f>
        <v/>
      </c>
      <c r="I179" s="371" t="s">
        <v>204</v>
      </c>
      <c r="J179" t="s">
        <v>107</v>
      </c>
      <c r="K179" s="372">
        <v>517066066</v>
      </c>
      <c r="L179" s="388">
        <f>ROWS(K$5:K179)</f>
        <v>175</v>
      </c>
      <c r="M179" s="388" t="str">
        <f>IF(_xlfn.IFNA(VLOOKUP(I179,$AG$3:$AH$83,2,FALSE),"")='11.1'!$D$5,TXM!L179,"")</f>
        <v/>
      </c>
      <c r="N179" t="str">
        <f>IFERROR(SMALL($M$5:$M$9000,ROWS($M$5:M179)),"")</f>
        <v/>
      </c>
      <c r="P179" t="s">
        <v>202</v>
      </c>
      <c r="Q179" t="s">
        <v>106</v>
      </c>
      <c r="R179">
        <v>1431</v>
      </c>
      <c r="S179" s="388">
        <f>ROWS(R$5:R179)</f>
        <v>175</v>
      </c>
      <c r="T179" s="388" t="str">
        <f>IF(_xlfn.IFNA(VLOOKUP(P179,$AG$3:$AH$83,2,FALSE),"")='11.1'!$D$5,TXM!S179,"")</f>
        <v/>
      </c>
      <c r="U179" t="str">
        <f>IFERROR(SMALL($T$5:$T$9000,ROWS($T$5:T179)),"")</f>
        <v/>
      </c>
      <c r="AH179" s="386" t="s">
        <v>703</v>
      </c>
      <c r="AI179" s="387" t="s">
        <v>740</v>
      </c>
    </row>
    <row r="180" spans="1:35" ht="14.4" customHeight="1" x14ac:dyDescent="0.3">
      <c r="A180" s="371" t="s">
        <v>198</v>
      </c>
      <c r="B180" t="s">
        <v>1318</v>
      </c>
      <c r="C180" s="372">
        <v>312437</v>
      </c>
      <c r="D180" s="388">
        <f>ROWS(C$5:C180)</f>
        <v>176</v>
      </c>
      <c r="E180" s="388" t="str">
        <f>IF(_xlfn.IFNA(VLOOKUP(A180,$AG$3:$AH$83,2,FALSE),"")='11.1'!$D$5,TXM!D180,"")</f>
        <v/>
      </c>
      <c r="F180" t="str">
        <f>IFERROR(SMALL($E$5:$E$9000,ROWS($E$5:E180)),"")</f>
        <v/>
      </c>
      <c r="I180" s="371" t="s">
        <v>204</v>
      </c>
      <c r="J180" t="s">
        <v>855</v>
      </c>
      <c r="K180" s="372">
        <v>381010347</v>
      </c>
      <c r="L180" s="388">
        <f>ROWS(K$5:K180)</f>
        <v>176</v>
      </c>
      <c r="M180" s="388" t="str">
        <f>IF(_xlfn.IFNA(VLOOKUP(I180,$AG$3:$AH$83,2,FALSE),"")='11.1'!$D$5,TXM!L180,"")</f>
        <v/>
      </c>
      <c r="N180" t="str">
        <f>IFERROR(SMALL($M$5:$M$9000,ROWS($M$5:M180)),"")</f>
        <v/>
      </c>
      <c r="P180" t="s">
        <v>202</v>
      </c>
      <c r="Q180" t="s">
        <v>845</v>
      </c>
      <c r="R180">
        <v>1053</v>
      </c>
      <c r="S180" s="388">
        <f>ROWS(R$5:R180)</f>
        <v>176</v>
      </c>
      <c r="T180" s="388" t="str">
        <f>IF(_xlfn.IFNA(VLOOKUP(P180,$AG$3:$AH$83,2,FALSE),"")='11.1'!$D$5,TXM!S180,"")</f>
        <v/>
      </c>
      <c r="U180" t="str">
        <f>IFERROR(SMALL($T$5:$T$9000,ROWS($T$5:T180)),"")</f>
        <v/>
      </c>
      <c r="AH180" s="386" t="s">
        <v>704</v>
      </c>
      <c r="AI180" s="387" t="s">
        <v>741</v>
      </c>
    </row>
    <row r="181" spans="1:35" ht="14.4" customHeight="1" x14ac:dyDescent="0.3">
      <c r="A181" s="371" t="s">
        <v>198</v>
      </c>
      <c r="B181" t="s">
        <v>787</v>
      </c>
      <c r="C181" s="372">
        <v>177692</v>
      </c>
      <c r="D181" s="388">
        <f>ROWS(C$5:C181)</f>
        <v>177</v>
      </c>
      <c r="E181" s="388" t="str">
        <f>IF(_xlfn.IFNA(VLOOKUP(A181,$AG$3:$AH$83,2,FALSE),"")='11.1'!$D$5,TXM!D181,"")</f>
        <v/>
      </c>
      <c r="F181" t="str">
        <f>IFERROR(SMALL($E$5:$E$9000,ROWS($E$5:E181)),"")</f>
        <v/>
      </c>
      <c r="I181" s="371" t="s">
        <v>204</v>
      </c>
      <c r="J181" t="s">
        <v>108</v>
      </c>
      <c r="K181" s="372">
        <v>335187525</v>
      </c>
      <c r="L181" s="388">
        <f>ROWS(K$5:K181)</f>
        <v>177</v>
      </c>
      <c r="M181" s="388" t="str">
        <f>IF(_xlfn.IFNA(VLOOKUP(I181,$AG$3:$AH$83,2,FALSE),"")='11.1'!$D$5,TXM!L181,"")</f>
        <v/>
      </c>
      <c r="N181" t="str">
        <f>IFERROR(SMALL($M$5:$M$9000,ROWS($M$5:M181)),"")</f>
        <v/>
      </c>
      <c r="P181" t="s">
        <v>202</v>
      </c>
      <c r="Q181" t="s">
        <v>815</v>
      </c>
      <c r="R181">
        <v>660</v>
      </c>
      <c r="S181" s="388">
        <f>ROWS(R$5:R181)</f>
        <v>177</v>
      </c>
      <c r="T181" s="388" t="str">
        <f>IF(_xlfn.IFNA(VLOOKUP(P181,$AG$3:$AH$83,2,FALSE),"")='11.1'!$D$5,TXM!S181,"")</f>
        <v/>
      </c>
      <c r="U181" t="str">
        <f>IFERROR(SMALL($T$5:$T$9000,ROWS($T$5:T181)),"")</f>
        <v/>
      </c>
      <c r="AH181" s="386" t="s">
        <v>705</v>
      </c>
      <c r="AI181" s="387" t="s">
        <v>742</v>
      </c>
    </row>
    <row r="182" spans="1:35" ht="14.4" customHeight="1" x14ac:dyDescent="0.3">
      <c r="A182" s="371" t="s">
        <v>198</v>
      </c>
      <c r="B182" t="s">
        <v>841</v>
      </c>
      <c r="C182" s="372">
        <v>1729</v>
      </c>
      <c r="D182" s="388">
        <f>ROWS(C$5:C182)</f>
        <v>178</v>
      </c>
      <c r="E182" s="388" t="str">
        <f>IF(_xlfn.IFNA(VLOOKUP(A182,$AG$3:$AH$83,2,FALSE),"")='11.1'!$D$5,TXM!D182,"")</f>
        <v/>
      </c>
      <c r="F182" t="str">
        <f>IFERROR(SMALL($E$5:$E$9000,ROWS($E$5:E182)),"")</f>
        <v/>
      </c>
      <c r="I182" s="371" t="s">
        <v>204</v>
      </c>
      <c r="J182" t="s">
        <v>837</v>
      </c>
      <c r="K182" s="372">
        <v>327026214</v>
      </c>
      <c r="L182" s="388">
        <f>ROWS(K$5:K182)</f>
        <v>178</v>
      </c>
      <c r="M182" s="388" t="str">
        <f>IF(_xlfn.IFNA(VLOOKUP(I182,$AG$3:$AH$83,2,FALSE),"")='11.1'!$D$5,TXM!L182,"")</f>
        <v/>
      </c>
      <c r="N182" t="str">
        <f>IFERROR(SMALL($M$5:$M$9000,ROWS($M$5:M182)),"")</f>
        <v/>
      </c>
      <c r="P182" t="s">
        <v>202</v>
      </c>
      <c r="Q182" t="s">
        <v>821</v>
      </c>
      <c r="R182">
        <v>600</v>
      </c>
      <c r="S182" s="388">
        <f>ROWS(R$5:R182)</f>
        <v>178</v>
      </c>
      <c r="T182" s="388" t="str">
        <f>IF(_xlfn.IFNA(VLOOKUP(P182,$AG$3:$AH$83,2,FALSE),"")='11.1'!$D$5,TXM!S182,"")</f>
        <v/>
      </c>
      <c r="U182" t="str">
        <f>IFERROR(SMALL($T$5:$T$9000,ROWS($T$5:T182)),"")</f>
        <v/>
      </c>
      <c r="AH182" s="386" t="s">
        <v>706</v>
      </c>
      <c r="AI182" s="387" t="s">
        <v>743</v>
      </c>
    </row>
    <row r="183" spans="1:35" ht="14.4" customHeight="1" x14ac:dyDescent="0.3">
      <c r="A183" s="371" t="s">
        <v>166</v>
      </c>
      <c r="B183" t="s">
        <v>783</v>
      </c>
      <c r="C183" s="372">
        <v>241275540</v>
      </c>
      <c r="D183" s="388">
        <f>ROWS(C$5:C183)</f>
        <v>179</v>
      </c>
      <c r="E183" s="388" t="str">
        <f>IF(_xlfn.IFNA(VLOOKUP(A183,$AG$3:$AH$83,2,FALSE),"")='11.1'!$D$5,TXM!D183,"")</f>
        <v/>
      </c>
      <c r="F183" t="str">
        <f>IFERROR(SMALL($E$5:$E$9000,ROWS($E$5:E183)),"")</f>
        <v/>
      </c>
      <c r="I183" s="371" t="s">
        <v>204</v>
      </c>
      <c r="J183" t="s">
        <v>99</v>
      </c>
      <c r="K183" s="372">
        <v>302730610</v>
      </c>
      <c r="L183" s="388">
        <f>ROWS(K$5:K183)</f>
        <v>179</v>
      </c>
      <c r="M183" s="388" t="str">
        <f>IF(_xlfn.IFNA(VLOOKUP(I183,$AG$3:$AH$83,2,FALSE),"")='11.1'!$D$5,TXM!L183,"")</f>
        <v/>
      </c>
      <c r="N183" t="str">
        <f>IFERROR(SMALL($M$5:$M$9000,ROWS($M$5:M183)),"")</f>
        <v/>
      </c>
      <c r="P183" t="s">
        <v>202</v>
      </c>
      <c r="Q183" t="s">
        <v>861</v>
      </c>
      <c r="R183">
        <v>364</v>
      </c>
      <c r="S183" s="388">
        <f>ROWS(R$5:R183)</f>
        <v>179</v>
      </c>
      <c r="T183" s="388" t="str">
        <f>IF(_xlfn.IFNA(VLOOKUP(P183,$AG$3:$AH$83,2,FALSE),"")='11.1'!$D$5,TXM!S183,"")</f>
        <v/>
      </c>
      <c r="U183" t="str">
        <f>IFERROR(SMALL($T$5:$T$9000,ROWS($T$5:T183)),"")</f>
        <v/>
      </c>
      <c r="AH183" s="386" t="s">
        <v>707</v>
      </c>
      <c r="AI183" s="387" t="s">
        <v>744</v>
      </c>
    </row>
    <row r="184" spans="1:35" ht="14.4" customHeight="1" x14ac:dyDescent="0.3">
      <c r="A184" s="371" t="s">
        <v>166</v>
      </c>
      <c r="B184" t="s">
        <v>1000</v>
      </c>
      <c r="C184" s="372">
        <v>23838262</v>
      </c>
      <c r="D184" s="388">
        <f>ROWS(C$5:C184)</f>
        <v>180</v>
      </c>
      <c r="E184" s="388" t="str">
        <f>IF(_xlfn.IFNA(VLOOKUP(A184,$AG$3:$AH$83,2,FALSE),"")='11.1'!$D$5,TXM!D184,"")</f>
        <v/>
      </c>
      <c r="F184" t="str">
        <f>IFERROR(SMALL($E$5:$E$9000,ROWS($E$5:E184)),"")</f>
        <v/>
      </c>
      <c r="I184" s="371" t="s">
        <v>204</v>
      </c>
      <c r="J184" t="s">
        <v>867</v>
      </c>
      <c r="K184" s="372">
        <v>258160510</v>
      </c>
      <c r="L184" s="388">
        <f>ROWS(K$5:K184)</f>
        <v>180</v>
      </c>
      <c r="M184" s="388" t="str">
        <f>IF(_xlfn.IFNA(VLOOKUP(I184,$AG$3:$AH$83,2,FALSE),"")='11.1'!$D$5,TXM!L184,"")</f>
        <v/>
      </c>
      <c r="N184" t="str">
        <f>IFERROR(SMALL($M$5:$M$9000,ROWS($M$5:M184)),"")</f>
        <v/>
      </c>
      <c r="P184" t="s">
        <v>202</v>
      </c>
      <c r="Q184" t="s">
        <v>779</v>
      </c>
      <c r="R184">
        <v>80</v>
      </c>
      <c r="S184" s="388">
        <f>ROWS(R$5:R184)</f>
        <v>180</v>
      </c>
      <c r="T184" s="388" t="str">
        <f>IF(_xlfn.IFNA(VLOOKUP(P184,$AG$3:$AH$83,2,FALSE),"")='11.1'!$D$5,TXM!S184,"")</f>
        <v/>
      </c>
      <c r="U184" t="str">
        <f>IFERROR(SMALL($T$5:$T$9000,ROWS($T$5:T184)),"")</f>
        <v/>
      </c>
      <c r="AH184" s="386" t="s">
        <v>708</v>
      </c>
      <c r="AI184" s="387" t="s">
        <v>745</v>
      </c>
    </row>
    <row r="185" spans="1:35" ht="14.4" customHeight="1" x14ac:dyDescent="0.3">
      <c r="A185" s="371" t="s">
        <v>166</v>
      </c>
      <c r="B185" t="s">
        <v>1275</v>
      </c>
      <c r="C185" s="372">
        <v>1542293</v>
      </c>
      <c r="D185" s="388">
        <f>ROWS(C$5:C185)</f>
        <v>181</v>
      </c>
      <c r="E185" s="388" t="str">
        <f>IF(_xlfn.IFNA(VLOOKUP(A185,$AG$3:$AH$83,2,FALSE),"")='11.1'!$D$5,TXM!D185,"")</f>
        <v/>
      </c>
      <c r="F185" t="str">
        <f>IFERROR(SMALL($E$5:$E$9000,ROWS($E$5:E185)),"")</f>
        <v/>
      </c>
      <c r="I185" s="371" t="s">
        <v>204</v>
      </c>
      <c r="J185" t="s">
        <v>775</v>
      </c>
      <c r="K185" s="372">
        <v>223836645</v>
      </c>
      <c r="L185" s="388">
        <f>ROWS(K$5:K185)</f>
        <v>181</v>
      </c>
      <c r="M185" s="388" t="str">
        <f>IF(_xlfn.IFNA(VLOOKUP(I185,$AG$3:$AH$83,2,FALSE),"")='11.1'!$D$5,TXM!L185,"")</f>
        <v/>
      </c>
      <c r="N185" t="str">
        <f>IFERROR(SMALL($M$5:$M$9000,ROWS($M$5:M185)),"")</f>
        <v/>
      </c>
      <c r="P185" t="s">
        <v>202</v>
      </c>
      <c r="Q185" t="s">
        <v>1434</v>
      </c>
      <c r="R185">
        <v>68</v>
      </c>
      <c r="S185" s="388">
        <f>ROWS(R$5:R185)</f>
        <v>181</v>
      </c>
      <c r="T185" s="388" t="str">
        <f>IF(_xlfn.IFNA(VLOOKUP(P185,$AG$3:$AH$83,2,FALSE),"")='11.1'!$D$5,TXM!S185,"")</f>
        <v/>
      </c>
      <c r="U185" t="str">
        <f>IFERROR(SMALL($T$5:$T$9000,ROWS($T$5:T185)),"")</f>
        <v/>
      </c>
      <c r="AH185" s="386" t="s">
        <v>709</v>
      </c>
      <c r="AI185" s="387" t="s">
        <v>746</v>
      </c>
    </row>
    <row r="186" spans="1:35" ht="14.4" customHeight="1" x14ac:dyDescent="0.3">
      <c r="A186" s="371" t="s">
        <v>166</v>
      </c>
      <c r="B186" t="s">
        <v>95</v>
      </c>
      <c r="C186" s="372">
        <v>1313708</v>
      </c>
      <c r="D186" s="388">
        <f>ROWS(C$5:C186)</f>
        <v>182</v>
      </c>
      <c r="E186" s="388" t="str">
        <f>IF(_xlfn.IFNA(VLOOKUP(A186,$AG$3:$AH$83,2,FALSE),"")='11.1'!$D$5,TXM!D186,"")</f>
        <v/>
      </c>
      <c r="F186" t="str">
        <f>IFERROR(SMALL($E$5:$E$9000,ROWS($E$5:E186)),"")</f>
        <v/>
      </c>
      <c r="I186" s="371" t="s">
        <v>204</v>
      </c>
      <c r="J186" t="s">
        <v>1000</v>
      </c>
      <c r="K186" s="372">
        <v>223766863</v>
      </c>
      <c r="L186" s="388">
        <f>ROWS(K$5:K186)</f>
        <v>182</v>
      </c>
      <c r="M186" s="388" t="str">
        <f>IF(_xlfn.IFNA(VLOOKUP(I186,$AG$3:$AH$83,2,FALSE),"")='11.1'!$D$5,TXM!L186,"")</f>
        <v/>
      </c>
      <c r="N186" t="str">
        <f>IFERROR(SMALL($M$5:$M$9000,ROWS($M$5:M186)),"")</f>
        <v/>
      </c>
      <c r="P186" t="s">
        <v>206</v>
      </c>
      <c r="Q186" t="s">
        <v>1000</v>
      </c>
      <c r="R186">
        <v>415800</v>
      </c>
      <c r="S186" s="388">
        <f>ROWS(R$5:R186)</f>
        <v>182</v>
      </c>
      <c r="T186" s="388" t="str">
        <f>IF(_xlfn.IFNA(VLOOKUP(P186,$AG$3:$AH$83,2,FALSE),"")='11.1'!$D$5,TXM!S186,"")</f>
        <v/>
      </c>
      <c r="U186" t="str">
        <f>IFERROR(SMALL($T$5:$T$9000,ROWS($T$5:T186)),"")</f>
        <v/>
      </c>
      <c r="AH186" s="386" t="s">
        <v>710</v>
      </c>
      <c r="AI186" s="387" t="s">
        <v>747</v>
      </c>
    </row>
    <row r="187" spans="1:35" ht="14.4" customHeight="1" x14ac:dyDescent="0.3">
      <c r="A187" s="371" t="s">
        <v>166</v>
      </c>
      <c r="B187" t="s">
        <v>809</v>
      </c>
      <c r="C187" s="372">
        <v>978817</v>
      </c>
      <c r="D187" s="388">
        <f>ROWS(C$5:C187)</f>
        <v>183</v>
      </c>
      <c r="E187" s="388" t="str">
        <f>IF(_xlfn.IFNA(VLOOKUP(A187,$AG$3:$AH$83,2,FALSE),"")='11.1'!$D$5,TXM!D187,"")</f>
        <v/>
      </c>
      <c r="F187" t="str">
        <f>IFERROR(SMALL($E$5:$E$9000,ROWS($E$5:E187)),"")</f>
        <v/>
      </c>
      <c r="I187" s="371" t="s">
        <v>204</v>
      </c>
      <c r="J187" t="s">
        <v>1285</v>
      </c>
      <c r="K187" s="372">
        <v>220951815</v>
      </c>
      <c r="L187" s="388">
        <f>ROWS(K$5:K187)</f>
        <v>183</v>
      </c>
      <c r="M187" s="388" t="str">
        <f>IF(_xlfn.IFNA(VLOOKUP(I187,$AG$3:$AH$83,2,FALSE),"")='11.1'!$D$5,TXM!L187,"")</f>
        <v/>
      </c>
      <c r="N187" t="str">
        <f>IFERROR(SMALL($M$5:$M$9000,ROWS($M$5:M187)),"")</f>
        <v/>
      </c>
      <c r="P187" t="s">
        <v>206</v>
      </c>
      <c r="Q187" t="s">
        <v>865</v>
      </c>
      <c r="R187">
        <v>181134</v>
      </c>
      <c r="S187" s="388">
        <f>ROWS(R$5:R187)</f>
        <v>183</v>
      </c>
      <c r="T187" s="388" t="str">
        <f>IF(_xlfn.IFNA(VLOOKUP(P187,$AG$3:$AH$83,2,FALSE),"")='11.1'!$D$5,TXM!S187,"")</f>
        <v/>
      </c>
      <c r="U187" t="str">
        <f>IFERROR(SMALL($T$5:$T$9000,ROWS($T$5:T187)),"")</f>
        <v/>
      </c>
      <c r="AH187" s="386" t="s">
        <v>711</v>
      </c>
      <c r="AI187" s="387" t="s">
        <v>748</v>
      </c>
    </row>
    <row r="188" spans="1:35" ht="14.4" customHeight="1" x14ac:dyDescent="0.3">
      <c r="A188" s="371" t="s">
        <v>166</v>
      </c>
      <c r="B188" t="s">
        <v>849</v>
      </c>
      <c r="C188" s="372">
        <v>283884</v>
      </c>
      <c r="D188" s="388">
        <f>ROWS(C$5:C188)</f>
        <v>184</v>
      </c>
      <c r="E188" s="388" t="str">
        <f>IF(_xlfn.IFNA(VLOOKUP(A188,$AG$3:$AH$83,2,FALSE),"")='11.1'!$D$5,TXM!D188,"")</f>
        <v/>
      </c>
      <c r="F188" t="str">
        <f>IFERROR(SMALL($E$5:$E$9000,ROWS($E$5:E188)),"")</f>
        <v/>
      </c>
      <c r="I188" s="371" t="s">
        <v>204</v>
      </c>
      <c r="J188" t="s">
        <v>1005</v>
      </c>
      <c r="K188" s="372">
        <v>202912245</v>
      </c>
      <c r="L188" s="388">
        <f>ROWS(K$5:K188)</f>
        <v>184</v>
      </c>
      <c r="M188" s="388" t="str">
        <f>IF(_xlfn.IFNA(VLOOKUP(I188,$AG$3:$AH$83,2,FALSE),"")='11.1'!$D$5,TXM!L188,"")</f>
        <v/>
      </c>
      <c r="N188" t="str">
        <f>IFERROR(SMALL($M$5:$M$9000,ROWS($M$5:M188)),"")</f>
        <v/>
      </c>
      <c r="P188" t="s">
        <v>206</v>
      </c>
      <c r="Q188" t="s">
        <v>1500</v>
      </c>
      <c r="R188">
        <v>152803</v>
      </c>
      <c r="S188" s="388">
        <f>ROWS(R$5:R188)</f>
        <v>184</v>
      </c>
      <c r="T188" s="388" t="str">
        <f>IF(_xlfn.IFNA(VLOOKUP(P188,$AG$3:$AH$83,2,FALSE),"")='11.1'!$D$5,TXM!S188,"")</f>
        <v/>
      </c>
      <c r="U188" t="str">
        <f>IFERROR(SMALL($T$5:$T$9000,ROWS($T$5:T188)),"")</f>
        <v/>
      </c>
      <c r="AH188" s="386" t="s">
        <v>712</v>
      </c>
      <c r="AI188" s="387" t="s">
        <v>749</v>
      </c>
    </row>
    <row r="189" spans="1:35" ht="14.4" customHeight="1" x14ac:dyDescent="0.3">
      <c r="A189" s="371" t="s">
        <v>166</v>
      </c>
      <c r="B189" t="s">
        <v>793</v>
      </c>
      <c r="C189" s="372">
        <v>281563</v>
      </c>
      <c r="D189" s="388">
        <f>ROWS(C$5:C189)</f>
        <v>185</v>
      </c>
      <c r="E189" s="388" t="str">
        <f>IF(_xlfn.IFNA(VLOOKUP(A189,$AG$3:$AH$83,2,FALSE),"")='11.1'!$D$5,TXM!D189,"")</f>
        <v/>
      </c>
      <c r="F189" t="str">
        <f>IFERROR(SMALL($E$5:$E$9000,ROWS($E$5:E189)),"")</f>
        <v/>
      </c>
      <c r="I189" s="371" t="s">
        <v>204</v>
      </c>
      <c r="J189" t="s">
        <v>1265</v>
      </c>
      <c r="K189" s="372">
        <v>197025821</v>
      </c>
      <c r="L189" s="388">
        <f>ROWS(K$5:K189)</f>
        <v>185</v>
      </c>
      <c r="M189" s="388" t="str">
        <f>IF(_xlfn.IFNA(VLOOKUP(I189,$AG$3:$AH$83,2,FALSE),"")='11.1'!$D$5,TXM!L189,"")</f>
        <v/>
      </c>
      <c r="N189" t="str">
        <f>IFERROR(SMALL($M$5:$M$9000,ROWS($M$5:M189)),"")</f>
        <v/>
      </c>
      <c r="P189" t="s">
        <v>206</v>
      </c>
      <c r="Q189" t="s">
        <v>863</v>
      </c>
      <c r="R189">
        <v>2788</v>
      </c>
      <c r="S189" s="388">
        <f>ROWS(R$5:R189)</f>
        <v>185</v>
      </c>
      <c r="T189" s="388" t="str">
        <f>IF(_xlfn.IFNA(VLOOKUP(P189,$AG$3:$AH$83,2,FALSE),"")='11.1'!$D$5,TXM!S189,"")</f>
        <v/>
      </c>
      <c r="U189" t="str">
        <f>IFERROR(SMALL($T$5:$T$9000,ROWS($T$5:T189)),"")</f>
        <v/>
      </c>
      <c r="AH189" s="386" t="s">
        <v>713</v>
      </c>
      <c r="AI189" s="387" t="s">
        <v>750</v>
      </c>
    </row>
    <row r="190" spans="1:35" ht="14.4" customHeight="1" x14ac:dyDescent="0.3">
      <c r="A190" s="371" t="s">
        <v>166</v>
      </c>
      <c r="B190" t="s">
        <v>835</v>
      </c>
      <c r="C190" s="372">
        <v>88628</v>
      </c>
      <c r="D190" s="388">
        <f>ROWS(C$5:C190)</f>
        <v>186</v>
      </c>
      <c r="E190" s="388" t="str">
        <f>IF(_xlfn.IFNA(VLOOKUP(A190,$AG$3:$AH$83,2,FALSE),"")='11.1'!$D$5,TXM!D190,"")</f>
        <v/>
      </c>
      <c r="F190" t="str">
        <f>IFERROR(SMALL($E$5:$E$9000,ROWS($E$5:E190)),"")</f>
        <v/>
      </c>
      <c r="I190" s="371" t="s">
        <v>204</v>
      </c>
      <c r="J190" t="s">
        <v>91</v>
      </c>
      <c r="K190" s="372">
        <v>188826582</v>
      </c>
      <c r="L190" s="388">
        <f>ROWS(K$5:K190)</f>
        <v>186</v>
      </c>
      <c r="M190" s="388" t="str">
        <f>IF(_xlfn.IFNA(VLOOKUP(I190,$AG$3:$AH$83,2,FALSE),"")='11.1'!$D$5,TXM!L190,"")</f>
        <v/>
      </c>
      <c r="N190" t="str">
        <f>IFERROR(SMALL($M$5:$M$9000,ROWS($M$5:M190)),"")</f>
        <v/>
      </c>
      <c r="P190" t="s">
        <v>203</v>
      </c>
      <c r="Q190" t="s">
        <v>863</v>
      </c>
      <c r="R190">
        <v>4117525</v>
      </c>
      <c r="S190" s="388">
        <f>ROWS(R$5:R190)</f>
        <v>186</v>
      </c>
      <c r="T190" s="388" t="str">
        <f>IF(_xlfn.IFNA(VLOOKUP(P190,$AG$3:$AH$83,2,FALSE),"")='11.1'!$D$5,TXM!S190,"")</f>
        <v/>
      </c>
      <c r="U190" t="str">
        <f>IFERROR(SMALL($T$5:$T$9000,ROWS($T$5:T190)),"")</f>
        <v/>
      </c>
      <c r="AH190" s="386" t="s">
        <v>714</v>
      </c>
      <c r="AI190" s="387" t="s">
        <v>751</v>
      </c>
    </row>
    <row r="191" spans="1:35" ht="14.4" customHeight="1" x14ac:dyDescent="0.3">
      <c r="A191" s="371" t="s">
        <v>166</v>
      </c>
      <c r="B191" t="s">
        <v>107</v>
      </c>
      <c r="C191" s="372">
        <v>66750</v>
      </c>
      <c r="D191" s="388">
        <f>ROWS(C$5:C191)</f>
        <v>187</v>
      </c>
      <c r="E191" s="388" t="str">
        <f>IF(_xlfn.IFNA(VLOOKUP(A191,$AG$3:$AH$83,2,FALSE),"")='11.1'!$D$5,TXM!D191,"")</f>
        <v/>
      </c>
      <c r="F191" t="str">
        <f>IFERROR(SMALL($E$5:$E$9000,ROWS($E$5:E191)),"")</f>
        <v/>
      </c>
      <c r="I191" s="371" t="s">
        <v>204</v>
      </c>
      <c r="J191" t="s">
        <v>102</v>
      </c>
      <c r="K191" s="372">
        <v>184909100</v>
      </c>
      <c r="L191" s="388">
        <f>ROWS(K$5:K191)</f>
        <v>187</v>
      </c>
      <c r="M191" s="388" t="str">
        <f>IF(_xlfn.IFNA(VLOOKUP(I191,$AG$3:$AH$83,2,FALSE),"")='11.1'!$D$5,TXM!L191,"")</f>
        <v/>
      </c>
      <c r="N191" t="str">
        <f>IFERROR(SMALL($M$5:$M$9000,ROWS($M$5:M191)),"")</f>
        <v/>
      </c>
      <c r="P191" t="s">
        <v>203</v>
      </c>
      <c r="Q191" t="s">
        <v>867</v>
      </c>
      <c r="R191">
        <v>3005463</v>
      </c>
      <c r="S191" s="388">
        <f>ROWS(R$5:R191)</f>
        <v>187</v>
      </c>
      <c r="T191" s="388" t="str">
        <f>IF(_xlfn.IFNA(VLOOKUP(P191,$AG$3:$AH$83,2,FALSE),"")='11.1'!$D$5,TXM!S191,"")</f>
        <v/>
      </c>
      <c r="U191" t="str">
        <f>IFERROR(SMALL($T$5:$T$9000,ROWS($T$5:T191)),"")</f>
        <v/>
      </c>
      <c r="AH191" s="386" t="s">
        <v>1201</v>
      </c>
      <c r="AI191" s="387" t="s">
        <v>1202</v>
      </c>
    </row>
    <row r="192" spans="1:35" ht="14.4" customHeight="1" x14ac:dyDescent="0.3">
      <c r="A192" s="371" t="s">
        <v>166</v>
      </c>
      <c r="B192" t="s">
        <v>98</v>
      </c>
      <c r="C192" s="372">
        <v>56560</v>
      </c>
      <c r="D192" s="388">
        <f>ROWS(C$5:C192)</f>
        <v>188</v>
      </c>
      <c r="E192" s="388" t="str">
        <f>IF(_xlfn.IFNA(VLOOKUP(A192,$AG$3:$AH$83,2,FALSE),"")='11.1'!$D$5,TXM!D192,"")</f>
        <v/>
      </c>
      <c r="F192" t="str">
        <f>IFERROR(SMALL($E$5:$E$9000,ROWS($E$5:E192)),"")</f>
        <v/>
      </c>
      <c r="I192" s="371" t="s">
        <v>204</v>
      </c>
      <c r="J192" t="s">
        <v>95</v>
      </c>
      <c r="K192" s="372">
        <v>152451726</v>
      </c>
      <c r="L192" s="388">
        <f>ROWS(K$5:K192)</f>
        <v>188</v>
      </c>
      <c r="M192" s="388" t="str">
        <f>IF(_xlfn.IFNA(VLOOKUP(I192,$AG$3:$AH$83,2,FALSE),"")='11.1'!$D$5,TXM!L192,"")</f>
        <v/>
      </c>
      <c r="N192" t="str">
        <f>IFERROR(SMALL($M$5:$M$9000,ROWS($M$5:M192)),"")</f>
        <v/>
      </c>
      <c r="P192" t="s">
        <v>203</v>
      </c>
      <c r="Q192" t="s">
        <v>990</v>
      </c>
      <c r="R192">
        <v>111649</v>
      </c>
      <c r="S192" s="388">
        <f>ROWS(R$5:R192)</f>
        <v>188</v>
      </c>
      <c r="T192" s="388" t="str">
        <f>IF(_xlfn.IFNA(VLOOKUP(P192,$AG$3:$AH$83,2,FALSE),"")='11.1'!$D$5,TXM!S192,"")</f>
        <v/>
      </c>
      <c r="U192" t="str">
        <f>IFERROR(SMALL($T$5:$T$9000,ROWS($T$5:T192)),"")</f>
        <v/>
      </c>
      <c r="AH192" s="386" t="s">
        <v>1196</v>
      </c>
      <c r="AI192" s="387" t="s">
        <v>1197</v>
      </c>
    </row>
    <row r="193" spans="1:35" ht="14.4" customHeight="1" x14ac:dyDescent="0.3">
      <c r="A193" s="371" t="s">
        <v>166</v>
      </c>
      <c r="B193" t="s">
        <v>108</v>
      </c>
      <c r="C193" s="372">
        <v>15484</v>
      </c>
      <c r="D193" s="388">
        <f>ROWS(C$5:C193)</f>
        <v>189</v>
      </c>
      <c r="E193" s="388" t="str">
        <f>IF(_xlfn.IFNA(VLOOKUP(A193,$AG$3:$AH$83,2,FALSE),"")='11.1'!$D$5,TXM!D193,"")</f>
        <v/>
      </c>
      <c r="F193" t="str">
        <f>IFERROR(SMALL($E$5:$E$9000,ROWS($E$5:E193)),"")</f>
        <v/>
      </c>
      <c r="I193" s="371" t="s">
        <v>204</v>
      </c>
      <c r="J193" t="s">
        <v>999</v>
      </c>
      <c r="K193" s="372">
        <v>145645095</v>
      </c>
      <c r="L193" s="388">
        <f>ROWS(K$5:K193)</f>
        <v>189</v>
      </c>
      <c r="M193" s="388" t="str">
        <f>IF(_xlfn.IFNA(VLOOKUP(I193,$AG$3:$AH$83,2,FALSE),"")='11.1'!$D$5,TXM!L193,"")</f>
        <v/>
      </c>
      <c r="N193" t="str">
        <f>IFERROR(SMALL($M$5:$M$9000,ROWS($M$5:M193)),"")</f>
        <v/>
      </c>
      <c r="P193" t="s">
        <v>203</v>
      </c>
      <c r="Q193" t="s">
        <v>1240</v>
      </c>
      <c r="R193">
        <v>13955</v>
      </c>
      <c r="S193" s="388">
        <f>ROWS(R$5:R193)</f>
        <v>189</v>
      </c>
      <c r="T193" s="388" t="str">
        <f>IF(_xlfn.IFNA(VLOOKUP(P193,$AG$3:$AH$83,2,FALSE),"")='11.1'!$D$5,TXM!S193,"")</f>
        <v/>
      </c>
      <c r="U193" t="str">
        <f>IFERROR(SMALL($T$5:$T$9000,ROWS($T$5:T193)),"")</f>
        <v/>
      </c>
      <c r="AH193" s="386" t="s">
        <v>1204</v>
      </c>
      <c r="AI193" s="387" t="s">
        <v>1205</v>
      </c>
    </row>
    <row r="194" spans="1:35" ht="14.4" customHeight="1" x14ac:dyDescent="0.3">
      <c r="A194" s="371" t="s">
        <v>166</v>
      </c>
      <c r="B194" t="s">
        <v>1006</v>
      </c>
      <c r="C194" s="372">
        <v>6000</v>
      </c>
      <c r="D194" s="388">
        <f>ROWS(C$5:C194)</f>
        <v>190</v>
      </c>
      <c r="E194" s="388" t="str">
        <f>IF(_xlfn.IFNA(VLOOKUP(A194,$AG$3:$AH$83,2,FALSE),"")='11.1'!$D$5,TXM!D194,"")</f>
        <v/>
      </c>
      <c r="F194" t="str">
        <f>IFERROR(SMALL($E$5:$E$9000,ROWS($E$5:E194)),"")</f>
        <v/>
      </c>
      <c r="I194" s="371" t="s">
        <v>204</v>
      </c>
      <c r="J194" t="s">
        <v>849</v>
      </c>
      <c r="K194" s="372">
        <v>113570192</v>
      </c>
      <c r="L194" s="388">
        <f>ROWS(K$5:K194)</f>
        <v>190</v>
      </c>
      <c r="M194" s="388" t="str">
        <f>IF(_xlfn.IFNA(VLOOKUP(I194,$AG$3:$AH$83,2,FALSE),"")='11.1'!$D$5,TXM!L194,"")</f>
        <v/>
      </c>
      <c r="N194" t="str">
        <f>IFERROR(SMALL($M$5:$M$9000,ROWS($M$5:M194)),"")</f>
        <v/>
      </c>
      <c r="P194" t="s">
        <v>203</v>
      </c>
      <c r="Q194" t="s">
        <v>849</v>
      </c>
      <c r="R194">
        <v>8194</v>
      </c>
      <c r="S194" s="388">
        <f>ROWS(R$5:R194)</f>
        <v>190</v>
      </c>
      <c r="T194" s="388" t="str">
        <f>IF(_xlfn.IFNA(VLOOKUP(P194,$AG$3:$AH$83,2,FALSE),"")='11.1'!$D$5,TXM!S194,"")</f>
        <v/>
      </c>
      <c r="U194" t="str">
        <f>IFERROR(SMALL($T$5:$T$9000,ROWS($T$5:T194)),"")</f>
        <v/>
      </c>
      <c r="AH194" s="386" t="s">
        <v>1192</v>
      </c>
      <c r="AI194" s="387" t="s">
        <v>1193</v>
      </c>
    </row>
    <row r="195" spans="1:35" ht="14.4" customHeight="1" x14ac:dyDescent="0.3">
      <c r="A195" s="371" t="s">
        <v>166</v>
      </c>
      <c r="B195" t="s">
        <v>1240</v>
      </c>
      <c r="C195" s="372">
        <v>2455</v>
      </c>
      <c r="D195" s="388">
        <f>ROWS(C$5:C195)</f>
        <v>191</v>
      </c>
      <c r="E195" s="388" t="str">
        <f>IF(_xlfn.IFNA(VLOOKUP(A195,$AG$3:$AH$83,2,FALSE),"")='11.1'!$D$5,TXM!D195,"")</f>
        <v/>
      </c>
      <c r="F195" t="str">
        <f>IFERROR(SMALL($E$5:$E$9000,ROWS($E$5:E195)),"")</f>
        <v/>
      </c>
      <c r="I195" s="371" t="s">
        <v>204</v>
      </c>
      <c r="J195" t="s">
        <v>94</v>
      </c>
      <c r="K195" s="372">
        <v>109709196</v>
      </c>
      <c r="L195" s="388">
        <f>ROWS(K$5:K195)</f>
        <v>191</v>
      </c>
      <c r="M195" s="388" t="str">
        <f>IF(_xlfn.IFNA(VLOOKUP(I195,$AG$3:$AH$83,2,FALSE),"")='11.1'!$D$5,TXM!L195,"")</f>
        <v/>
      </c>
      <c r="N195" t="str">
        <f>IFERROR(SMALL($M$5:$M$9000,ROWS($M$5:M195)),"")</f>
        <v/>
      </c>
      <c r="P195" t="s">
        <v>203</v>
      </c>
      <c r="Q195" t="s">
        <v>1000</v>
      </c>
      <c r="R195">
        <v>2963</v>
      </c>
      <c r="S195" s="388">
        <f>ROWS(R$5:R195)</f>
        <v>191</v>
      </c>
      <c r="T195" s="388" t="str">
        <f>IF(_xlfn.IFNA(VLOOKUP(P195,$AG$3:$AH$83,2,FALSE),"")='11.1'!$D$5,TXM!S195,"")</f>
        <v/>
      </c>
      <c r="U195" t="str">
        <f>IFERROR(SMALL($T$5:$T$9000,ROWS($T$5:T195)),"")</f>
        <v/>
      </c>
      <c r="AH195" s="386" t="s">
        <v>1206</v>
      </c>
      <c r="AI195" s="387" t="s">
        <v>1207</v>
      </c>
    </row>
    <row r="196" spans="1:35" ht="14.4" customHeight="1" x14ac:dyDescent="0.3">
      <c r="A196" s="371" t="s">
        <v>197</v>
      </c>
      <c r="B196" t="s">
        <v>783</v>
      </c>
      <c r="C196" s="372">
        <v>1099522586</v>
      </c>
      <c r="D196" s="388">
        <f>ROWS(C$5:C196)</f>
        <v>192</v>
      </c>
      <c r="E196" s="388" t="str">
        <f>IF(_xlfn.IFNA(VLOOKUP(A196,$AG$3:$AH$83,2,FALSE),"")='11.1'!$D$5,TXM!D196,"")</f>
        <v/>
      </c>
      <c r="F196" t="str">
        <f>IFERROR(SMALL($E$5:$E$9000,ROWS($E$5:E196)),"")</f>
        <v/>
      </c>
      <c r="I196" s="371" t="s">
        <v>204</v>
      </c>
      <c r="J196" t="s">
        <v>789</v>
      </c>
      <c r="K196" s="372">
        <v>107902680</v>
      </c>
      <c r="L196" s="388">
        <f>ROWS(K$5:K196)</f>
        <v>192</v>
      </c>
      <c r="M196" s="388" t="str">
        <f>IF(_xlfn.IFNA(VLOOKUP(I196,$AG$3:$AH$83,2,FALSE),"")='11.1'!$D$5,TXM!L196,"")</f>
        <v/>
      </c>
      <c r="N196" t="str">
        <f>IFERROR(SMALL($M$5:$M$9000,ROWS($M$5:M196)),"")</f>
        <v/>
      </c>
      <c r="P196" t="s">
        <v>203</v>
      </c>
      <c r="Q196" t="s">
        <v>865</v>
      </c>
      <c r="R196">
        <v>2839</v>
      </c>
      <c r="S196" s="388">
        <f>ROWS(R$5:R196)</f>
        <v>192</v>
      </c>
      <c r="T196" s="388" t="str">
        <f>IF(_xlfn.IFNA(VLOOKUP(P196,$AG$3:$AH$83,2,FALSE),"")='11.1'!$D$5,TXM!S196,"")</f>
        <v/>
      </c>
      <c r="U196" t="str">
        <f>IFERROR(SMALL($T$5:$T$9000,ROWS($T$5:T196)),"")</f>
        <v/>
      </c>
      <c r="AH196" s="386" t="s">
        <v>1180</v>
      </c>
      <c r="AI196" s="387" t="s">
        <v>1181</v>
      </c>
    </row>
    <row r="197" spans="1:35" ht="14.4" customHeight="1" x14ac:dyDescent="0.3">
      <c r="A197" s="371" t="s">
        <v>197</v>
      </c>
      <c r="B197" t="s">
        <v>849</v>
      </c>
      <c r="C197" s="372">
        <v>162259082</v>
      </c>
      <c r="D197" s="388">
        <f>ROWS(C$5:C197)</f>
        <v>193</v>
      </c>
      <c r="E197" s="388" t="str">
        <f>IF(_xlfn.IFNA(VLOOKUP(A197,$AG$3:$AH$83,2,FALSE),"")='11.1'!$D$5,TXM!D197,"")</f>
        <v/>
      </c>
      <c r="F197" t="str">
        <f>IFERROR(SMALL($E$5:$E$9000,ROWS($E$5:E197)),"")</f>
        <v/>
      </c>
      <c r="I197" s="371" t="s">
        <v>204</v>
      </c>
      <c r="J197" t="s">
        <v>835</v>
      </c>
      <c r="K197" s="372">
        <v>99345012</v>
      </c>
      <c r="L197" s="388">
        <f>ROWS(K$5:K197)</f>
        <v>193</v>
      </c>
      <c r="M197" s="388" t="str">
        <f>IF(_xlfn.IFNA(VLOOKUP(I197,$AG$3:$AH$83,2,FALSE),"")='11.1'!$D$5,TXM!L197,"")</f>
        <v/>
      </c>
      <c r="N197" t="str">
        <f>IFERROR(SMALL($M$5:$M$9000,ROWS($M$5:M197)),"")</f>
        <v/>
      </c>
      <c r="P197" t="s">
        <v>198</v>
      </c>
      <c r="Q197" t="s">
        <v>863</v>
      </c>
      <c r="R197">
        <v>13850980</v>
      </c>
      <c r="S197" s="388">
        <f>ROWS(R$5:R197)</f>
        <v>193</v>
      </c>
      <c r="T197" s="388" t="str">
        <f>IF(_xlfn.IFNA(VLOOKUP(P197,$AG$3:$AH$83,2,FALSE),"")='11.1'!$D$5,TXM!S197,"")</f>
        <v/>
      </c>
      <c r="U197" t="str">
        <f>IFERROR(SMALL($T$5:$T$9000,ROWS($T$5:T197)),"")</f>
        <v/>
      </c>
      <c r="AH197" s="386" t="s">
        <v>1186</v>
      </c>
      <c r="AI197" s="387" t="s">
        <v>1187</v>
      </c>
    </row>
    <row r="198" spans="1:35" ht="14.4" customHeight="1" x14ac:dyDescent="0.3">
      <c r="A198" s="371" t="s">
        <v>197</v>
      </c>
      <c r="B198" t="s">
        <v>999</v>
      </c>
      <c r="C198" s="372">
        <v>118311798</v>
      </c>
      <c r="D198" s="388">
        <f>ROWS(C$5:C198)</f>
        <v>194</v>
      </c>
      <c r="E198" s="388" t="str">
        <f>IF(_xlfn.IFNA(VLOOKUP(A198,$AG$3:$AH$83,2,FALSE),"")='11.1'!$D$5,TXM!D198,"")</f>
        <v/>
      </c>
      <c r="F198" t="str">
        <f>IFERROR(SMALL($E$5:$E$9000,ROWS($E$5:E198)),"")</f>
        <v/>
      </c>
      <c r="I198" s="371" t="s">
        <v>204</v>
      </c>
      <c r="J198" t="s">
        <v>1441</v>
      </c>
      <c r="K198" s="372">
        <v>97706640</v>
      </c>
      <c r="L198" s="388">
        <f>ROWS(K$5:K198)</f>
        <v>194</v>
      </c>
      <c r="M198" s="388" t="str">
        <f>IF(_xlfn.IFNA(VLOOKUP(I198,$AG$3:$AH$83,2,FALSE),"")='11.1'!$D$5,TXM!L198,"")</f>
        <v/>
      </c>
      <c r="N198" t="str">
        <f>IFERROR(SMALL($M$5:$M$9000,ROWS($M$5:M198)),"")</f>
        <v/>
      </c>
      <c r="P198" t="s">
        <v>198</v>
      </c>
      <c r="Q198" t="s">
        <v>843</v>
      </c>
      <c r="R198">
        <v>352145</v>
      </c>
      <c r="S198" s="388">
        <f>ROWS(R$5:R198)</f>
        <v>194</v>
      </c>
      <c r="T198" s="388" t="str">
        <f>IF(_xlfn.IFNA(VLOOKUP(P198,$AG$3:$AH$83,2,FALSE),"")='11.1'!$D$5,TXM!S198,"")</f>
        <v/>
      </c>
      <c r="U198" t="str">
        <f>IFERROR(SMALL($T$5:$T$9000,ROWS($T$5:T198)),"")</f>
        <v/>
      </c>
      <c r="AH198" s="386" t="s">
        <v>1184</v>
      </c>
      <c r="AI198" s="387" t="s">
        <v>1185</v>
      </c>
    </row>
    <row r="199" spans="1:35" ht="14.4" customHeight="1" x14ac:dyDescent="0.3">
      <c r="A199" s="371" t="s">
        <v>197</v>
      </c>
      <c r="B199" t="s">
        <v>1000</v>
      </c>
      <c r="C199" s="372">
        <v>50719475</v>
      </c>
      <c r="D199" s="388">
        <f>ROWS(C$5:C199)</f>
        <v>195</v>
      </c>
      <c r="E199" s="388" t="str">
        <f>IF(_xlfn.IFNA(VLOOKUP(A199,$AG$3:$AH$83,2,FALSE),"")='11.1'!$D$5,TXM!D199,"")</f>
        <v/>
      </c>
      <c r="F199" t="str">
        <f>IFERROR(SMALL($E$5:$E$9000,ROWS($E$5:E199)),"")</f>
        <v/>
      </c>
      <c r="I199" s="371" t="s">
        <v>204</v>
      </c>
      <c r="J199" t="s">
        <v>105</v>
      </c>
      <c r="K199" s="372">
        <v>84710176</v>
      </c>
      <c r="L199" s="388">
        <f>ROWS(K$5:K199)</f>
        <v>195</v>
      </c>
      <c r="M199" s="388" t="str">
        <f>IF(_xlfn.IFNA(VLOOKUP(I199,$AG$3:$AH$83,2,FALSE),"")='11.1'!$D$5,TXM!L199,"")</f>
        <v/>
      </c>
      <c r="N199" t="str">
        <f>IFERROR(SMALL($M$5:$M$9000,ROWS($M$5:M199)),"")</f>
        <v/>
      </c>
      <c r="P199" t="s">
        <v>198</v>
      </c>
      <c r="Q199" t="s">
        <v>859</v>
      </c>
      <c r="R199">
        <v>92085</v>
      </c>
      <c r="S199" s="388">
        <f>ROWS(R$5:R199)</f>
        <v>195</v>
      </c>
      <c r="T199" s="388" t="str">
        <f>IF(_xlfn.IFNA(VLOOKUP(P199,$AG$3:$AH$83,2,FALSE),"")='11.1'!$D$5,TXM!S199,"")</f>
        <v/>
      </c>
      <c r="U199" t="str">
        <f>IFERROR(SMALL($T$5:$T$9000,ROWS($T$5:T199)),"")</f>
        <v/>
      </c>
      <c r="AH199" s="386" t="s">
        <v>1199</v>
      </c>
      <c r="AI199" s="387" t="s">
        <v>1200</v>
      </c>
    </row>
    <row r="200" spans="1:35" ht="14.4" customHeight="1" x14ac:dyDescent="0.3">
      <c r="A200" s="371" t="s">
        <v>197</v>
      </c>
      <c r="B200" t="s">
        <v>1318</v>
      </c>
      <c r="C200" s="372">
        <v>43837871</v>
      </c>
      <c r="D200" s="388">
        <f>ROWS(C$5:C200)</f>
        <v>196</v>
      </c>
      <c r="E200" s="388" t="str">
        <f>IF(_xlfn.IFNA(VLOOKUP(A200,$AG$3:$AH$83,2,FALSE),"")='11.1'!$D$5,TXM!D200,"")</f>
        <v/>
      </c>
      <c r="F200" t="str">
        <f>IFERROR(SMALL($E$5:$E$9000,ROWS($E$5:E200)),"")</f>
        <v/>
      </c>
      <c r="I200" s="371" t="s">
        <v>204</v>
      </c>
      <c r="J200" t="s">
        <v>1318</v>
      </c>
      <c r="K200" s="372">
        <v>83646375</v>
      </c>
      <c r="L200" s="388">
        <f>ROWS(K$5:K200)</f>
        <v>196</v>
      </c>
      <c r="M200" s="388" t="str">
        <f>IF(_xlfn.IFNA(VLOOKUP(I200,$AG$3:$AH$83,2,FALSE),"")='11.1'!$D$5,TXM!L200,"")</f>
        <v/>
      </c>
      <c r="N200" t="str">
        <f>IFERROR(SMALL($M$5:$M$9000,ROWS($M$5:M200)),"")</f>
        <v/>
      </c>
      <c r="P200" t="s">
        <v>198</v>
      </c>
      <c r="Q200" t="s">
        <v>1265</v>
      </c>
      <c r="R200">
        <v>81288</v>
      </c>
      <c r="S200" s="388">
        <f>ROWS(R$5:R200)</f>
        <v>196</v>
      </c>
      <c r="T200" s="388" t="str">
        <f>IF(_xlfn.IFNA(VLOOKUP(P200,$AG$3:$AH$83,2,FALSE),"")='11.1'!$D$5,TXM!S200,"")</f>
        <v/>
      </c>
      <c r="U200" t="str">
        <f>IFERROR(SMALL($T$5:$T$9000,ROWS($T$5:T200)),"")</f>
        <v/>
      </c>
      <c r="AH200" s="386" t="s">
        <v>1189</v>
      </c>
      <c r="AI200" s="387" t="s">
        <v>1190</v>
      </c>
    </row>
    <row r="201" spans="1:35" ht="14.4" customHeight="1" x14ac:dyDescent="0.3">
      <c r="A201" s="371" t="s">
        <v>197</v>
      </c>
      <c r="B201" t="s">
        <v>1252</v>
      </c>
      <c r="C201" s="372">
        <v>13365386</v>
      </c>
      <c r="D201" s="388">
        <f>ROWS(C$5:C201)</f>
        <v>197</v>
      </c>
      <c r="E201" s="388" t="str">
        <f>IF(_xlfn.IFNA(VLOOKUP(A201,$AG$3:$AH$83,2,FALSE),"")='11.1'!$D$5,TXM!D201,"")</f>
        <v/>
      </c>
      <c r="F201" t="str">
        <f>IFERROR(SMALL($E$5:$E$9000,ROWS($E$5:E201)),"")</f>
        <v/>
      </c>
      <c r="I201" s="371" t="s">
        <v>204</v>
      </c>
      <c r="J201" t="s">
        <v>787</v>
      </c>
      <c r="K201" s="372">
        <v>82533686</v>
      </c>
      <c r="L201" s="388">
        <f>ROWS(K$5:K201)</f>
        <v>197</v>
      </c>
      <c r="M201" s="388" t="str">
        <f>IF(_xlfn.IFNA(VLOOKUP(I201,$AG$3:$AH$83,2,FALSE),"")='11.1'!$D$5,TXM!L201,"")</f>
        <v/>
      </c>
      <c r="N201" t="str">
        <f>IFERROR(SMALL($M$5:$M$9000,ROWS($M$5:M201)),"")</f>
        <v/>
      </c>
      <c r="P201" t="s">
        <v>198</v>
      </c>
      <c r="Q201" t="s">
        <v>1000</v>
      </c>
      <c r="R201">
        <v>46016</v>
      </c>
      <c r="S201" s="388">
        <f>ROWS(R$5:R201)</f>
        <v>197</v>
      </c>
      <c r="T201" s="388" t="str">
        <f>IF(_xlfn.IFNA(VLOOKUP(P201,$AG$3:$AH$83,2,FALSE),"")='11.1'!$D$5,TXM!S201,"")</f>
        <v/>
      </c>
      <c r="U201" t="str">
        <f>IFERROR(SMALL($T$5:$T$9000,ROWS($T$5:T201)),"")</f>
        <v/>
      </c>
      <c r="AH201" s="386" t="s">
        <v>1975</v>
      </c>
      <c r="AI201" s="387" t="s">
        <v>2330</v>
      </c>
    </row>
    <row r="202" spans="1:35" ht="14.4" customHeight="1" x14ac:dyDescent="0.3">
      <c r="A202" s="371" t="s">
        <v>197</v>
      </c>
      <c r="B202" t="s">
        <v>837</v>
      </c>
      <c r="C202" s="372">
        <v>12892978</v>
      </c>
      <c r="D202" s="388">
        <f>ROWS(C$5:C202)</f>
        <v>198</v>
      </c>
      <c r="E202" s="388" t="str">
        <f>IF(_xlfn.IFNA(VLOOKUP(A202,$AG$3:$AH$83,2,FALSE),"")='11.1'!$D$5,TXM!D202,"")</f>
        <v/>
      </c>
      <c r="F202" t="str">
        <f>IFERROR(SMALL($E$5:$E$9000,ROWS($E$5:E202)),"")</f>
        <v/>
      </c>
      <c r="I202" s="371" t="s">
        <v>204</v>
      </c>
      <c r="J202" t="s">
        <v>1402</v>
      </c>
      <c r="K202" s="372">
        <v>77393106</v>
      </c>
      <c r="L202" s="388">
        <f>ROWS(K$5:K202)</f>
        <v>198</v>
      </c>
      <c r="M202" s="388" t="str">
        <f>IF(_xlfn.IFNA(VLOOKUP(I202,$AG$3:$AH$83,2,FALSE),"")='11.1'!$D$5,TXM!L202,"")</f>
        <v/>
      </c>
      <c r="N202" t="str">
        <f>IFERROR(SMALL($M$5:$M$9000,ROWS($M$5:M202)),"")</f>
        <v/>
      </c>
      <c r="P202" t="s">
        <v>198</v>
      </c>
      <c r="Q202" t="s">
        <v>867</v>
      </c>
      <c r="R202">
        <v>12333</v>
      </c>
      <c r="S202" s="388">
        <f>ROWS(R$5:R202)</f>
        <v>198</v>
      </c>
      <c r="T202" s="388" t="str">
        <f>IF(_xlfn.IFNA(VLOOKUP(P202,$AG$3:$AH$83,2,FALSE),"")='11.1'!$D$5,TXM!S202,"")</f>
        <v/>
      </c>
      <c r="U202" t="str">
        <f>IFERROR(SMALL($T$5:$T$9000,ROWS($T$5:T202)),"")</f>
        <v/>
      </c>
      <c r="AH202" s="386" t="s">
        <v>1204</v>
      </c>
      <c r="AI202" s="387" t="s">
        <v>1205</v>
      </c>
    </row>
    <row r="203" spans="1:35" ht="14.4" customHeight="1" x14ac:dyDescent="0.3">
      <c r="A203" s="371" t="s">
        <v>197</v>
      </c>
      <c r="B203" t="s">
        <v>95</v>
      </c>
      <c r="C203" s="372">
        <v>9045761</v>
      </c>
      <c r="D203" s="388">
        <f>ROWS(C$5:C203)</f>
        <v>199</v>
      </c>
      <c r="E203" s="388" t="str">
        <f>IF(_xlfn.IFNA(VLOOKUP(A203,$AG$3:$AH$83,2,FALSE),"")='11.1'!$D$5,TXM!D203,"")</f>
        <v/>
      </c>
      <c r="F203" t="str">
        <f>IFERROR(SMALL($E$5:$E$9000,ROWS($E$5:E203)),"")</f>
        <v/>
      </c>
      <c r="I203" s="371" t="s">
        <v>204</v>
      </c>
      <c r="J203" t="s">
        <v>783</v>
      </c>
      <c r="K203" s="372">
        <v>76470861</v>
      </c>
      <c r="L203" s="388">
        <f>ROWS(K$5:K203)</f>
        <v>199</v>
      </c>
      <c r="M203" s="388" t="str">
        <f>IF(_xlfn.IFNA(VLOOKUP(I203,$AG$3:$AH$83,2,FALSE),"")='11.1'!$D$5,TXM!L203,"")</f>
        <v/>
      </c>
      <c r="N203" t="str">
        <f>IFERROR(SMALL($M$5:$M$9000,ROWS($M$5:M203)),"")</f>
        <v/>
      </c>
      <c r="P203" t="s">
        <v>198</v>
      </c>
      <c r="Q203" t="s">
        <v>865</v>
      </c>
      <c r="R203">
        <v>5008</v>
      </c>
      <c r="S203" s="388">
        <f>ROWS(R$5:R203)</f>
        <v>199</v>
      </c>
      <c r="T203" s="388" t="str">
        <f>IF(_xlfn.IFNA(VLOOKUP(P203,$AG$3:$AH$83,2,FALSE),"")='11.1'!$D$5,TXM!S203,"")</f>
        <v/>
      </c>
      <c r="U203" t="str">
        <f>IFERROR(SMALL($T$5:$T$9000,ROWS($T$5:T203)),"")</f>
        <v/>
      </c>
      <c r="AH203" s="386" t="s">
        <v>695</v>
      </c>
      <c r="AI203" s="387" t="s">
        <v>732</v>
      </c>
    </row>
    <row r="204" spans="1:35" ht="14.4" customHeight="1" x14ac:dyDescent="0.3">
      <c r="A204" s="371" t="s">
        <v>197</v>
      </c>
      <c r="B204" t="s">
        <v>811</v>
      </c>
      <c r="C204" s="372">
        <v>7368484</v>
      </c>
      <c r="D204" s="388">
        <f>ROWS(C$5:C204)</f>
        <v>200</v>
      </c>
      <c r="E204" s="388" t="str">
        <f>IF(_xlfn.IFNA(VLOOKUP(A204,$AG$3:$AH$83,2,FALSE),"")='11.1'!$D$5,TXM!D204,"")</f>
        <v/>
      </c>
      <c r="F204" t="str">
        <f>IFERROR(SMALL($E$5:$E$9000,ROWS($E$5:E204)),"")</f>
        <v/>
      </c>
      <c r="I204" s="371" t="s">
        <v>204</v>
      </c>
      <c r="J204" t="s">
        <v>996</v>
      </c>
      <c r="K204" s="372">
        <v>70585106</v>
      </c>
      <c r="L204" s="388">
        <f>ROWS(K$5:K204)</f>
        <v>200</v>
      </c>
      <c r="M204" s="388" t="str">
        <f>IF(_xlfn.IFNA(VLOOKUP(I204,$AG$3:$AH$83,2,FALSE),"")='11.1'!$D$5,TXM!L204,"")</f>
        <v/>
      </c>
      <c r="N204" t="str">
        <f>IFERROR(SMALL($M$5:$M$9000,ROWS($M$5:M204)),"")</f>
        <v/>
      </c>
      <c r="P204" t="s">
        <v>198</v>
      </c>
      <c r="Q204" t="s">
        <v>1240</v>
      </c>
      <c r="R204">
        <v>2679</v>
      </c>
      <c r="S204" s="388">
        <f>ROWS(R$5:R204)</f>
        <v>200</v>
      </c>
      <c r="T204" s="388" t="str">
        <f>IF(_xlfn.IFNA(VLOOKUP(P204,$AG$3:$AH$83,2,FALSE),"")='11.1'!$D$5,TXM!S204,"")</f>
        <v/>
      </c>
      <c r="U204" t="str">
        <f>IFERROR(SMALL($T$5:$T$9000,ROWS($T$5:T204)),"")</f>
        <v/>
      </c>
      <c r="AH204" s="386" t="s">
        <v>146</v>
      </c>
      <c r="AI204" s="387" t="s">
        <v>261</v>
      </c>
    </row>
    <row r="205" spans="1:35" ht="14.4" customHeight="1" x14ac:dyDescent="0.3">
      <c r="A205" s="371" t="s">
        <v>197</v>
      </c>
      <c r="B205" t="s">
        <v>813</v>
      </c>
      <c r="C205" s="372">
        <v>6961427</v>
      </c>
      <c r="D205" s="388">
        <f>ROWS(C$5:C205)</f>
        <v>201</v>
      </c>
      <c r="E205" s="388" t="str">
        <f>IF(_xlfn.IFNA(VLOOKUP(A205,$AG$3:$AH$83,2,FALSE),"")='11.1'!$D$5,TXM!D205,"")</f>
        <v/>
      </c>
      <c r="F205" t="str">
        <f>IFERROR(SMALL($E$5:$E$9000,ROWS($E$5:E205)),"")</f>
        <v/>
      </c>
      <c r="I205" s="371" t="s">
        <v>204</v>
      </c>
      <c r="J205" t="s">
        <v>793</v>
      </c>
      <c r="K205" s="372">
        <v>66603586</v>
      </c>
      <c r="L205" s="388">
        <f>ROWS(K$5:K205)</f>
        <v>201</v>
      </c>
      <c r="M205" s="388" t="str">
        <f>IF(_xlfn.IFNA(VLOOKUP(I205,$AG$3:$AH$83,2,FALSE),"")='11.1'!$D$5,TXM!L205,"")</f>
        <v/>
      </c>
      <c r="N205" t="str">
        <f>IFERROR(SMALL($M$5:$M$9000,ROWS($M$5:M205)),"")</f>
        <v/>
      </c>
      <c r="P205" t="s">
        <v>166</v>
      </c>
      <c r="Q205" t="s">
        <v>867</v>
      </c>
      <c r="R205">
        <v>1769299</v>
      </c>
      <c r="S205" s="388">
        <f>ROWS(R$5:R205)</f>
        <v>201</v>
      </c>
      <c r="T205" s="388" t="str">
        <f>IF(_xlfn.IFNA(VLOOKUP(P205,$AG$3:$AH$83,2,FALSE),"")='11.1'!$D$5,TXM!S205,"")</f>
        <v/>
      </c>
      <c r="U205" t="str">
        <f>IFERROR(SMALL($T$5:$T$9000,ROWS($T$5:T205)),"")</f>
        <v/>
      </c>
      <c r="AH205" s="386" t="s">
        <v>682</v>
      </c>
      <c r="AI205" s="387" t="s">
        <v>719</v>
      </c>
    </row>
    <row r="206" spans="1:35" ht="14.4" customHeight="1" x14ac:dyDescent="0.3">
      <c r="A206" s="371" t="s">
        <v>197</v>
      </c>
      <c r="B206" t="s">
        <v>787</v>
      </c>
      <c r="C206" s="372">
        <v>5350389</v>
      </c>
      <c r="D206" s="388">
        <f>ROWS(C$5:C206)</f>
        <v>202</v>
      </c>
      <c r="E206" s="388" t="str">
        <f>IF(_xlfn.IFNA(VLOOKUP(A206,$AG$3:$AH$83,2,FALSE),"")='11.1'!$D$5,TXM!D206,"")</f>
        <v/>
      </c>
      <c r="F206" t="str">
        <f>IFERROR(SMALL($E$5:$E$9000,ROWS($E$5:E206)),"")</f>
        <v/>
      </c>
      <c r="I206" s="371" t="s">
        <v>204</v>
      </c>
      <c r="J206" t="s">
        <v>871</v>
      </c>
      <c r="K206" s="372">
        <v>61860986</v>
      </c>
      <c r="L206" s="388">
        <f>ROWS(K$5:K206)</f>
        <v>202</v>
      </c>
      <c r="M206" s="388" t="str">
        <f>IF(_xlfn.IFNA(VLOOKUP(I206,$AG$3:$AH$83,2,FALSE),"")='11.1'!$D$5,TXM!L206,"")</f>
        <v/>
      </c>
      <c r="N206" t="str">
        <f>IFERROR(SMALL($M$5:$M$9000,ROWS($M$5:M206)),"")</f>
        <v/>
      </c>
      <c r="P206" t="s">
        <v>166</v>
      </c>
      <c r="Q206" t="s">
        <v>1240</v>
      </c>
      <c r="R206">
        <v>12854</v>
      </c>
      <c r="S206" s="388">
        <f>ROWS(R$5:R206)</f>
        <v>202</v>
      </c>
      <c r="T206" s="388" t="str">
        <f>IF(_xlfn.IFNA(VLOOKUP(P206,$AG$3:$AH$83,2,FALSE),"")='11.1'!$D$5,TXM!S206,"")</f>
        <v/>
      </c>
      <c r="U206" t="str">
        <f>IFERROR(SMALL($T$5:$T$9000,ROWS($T$5:T206)),"")</f>
        <v/>
      </c>
      <c r="AH206" s="386" t="s">
        <v>137</v>
      </c>
      <c r="AI206" s="387" t="s">
        <v>260</v>
      </c>
    </row>
    <row r="207" spans="1:35" ht="14.4" customHeight="1" x14ac:dyDescent="0.3">
      <c r="A207" s="371" t="s">
        <v>197</v>
      </c>
      <c r="B207" t="s">
        <v>779</v>
      </c>
      <c r="C207" s="372">
        <v>5214338</v>
      </c>
      <c r="D207" s="388">
        <f>ROWS(C$5:C207)</f>
        <v>203</v>
      </c>
      <c r="E207" s="388" t="str">
        <f>IF(_xlfn.IFNA(VLOOKUP(A207,$AG$3:$AH$83,2,FALSE),"")='11.1'!$D$5,TXM!D207,"")</f>
        <v/>
      </c>
      <c r="F207" t="str">
        <f>IFERROR(SMALL($E$5:$E$9000,ROWS($E$5:E207)),"")</f>
        <v/>
      </c>
      <c r="I207" s="371" t="s">
        <v>204</v>
      </c>
      <c r="J207" t="s">
        <v>861</v>
      </c>
      <c r="K207" s="372">
        <v>56518934</v>
      </c>
      <c r="L207" s="388">
        <f>ROWS(K$5:K207)</f>
        <v>203</v>
      </c>
      <c r="M207" s="388" t="str">
        <f>IF(_xlfn.IFNA(VLOOKUP(I207,$AG$3:$AH$83,2,FALSE),"")='11.1'!$D$5,TXM!L207,"")</f>
        <v/>
      </c>
      <c r="N207" t="str">
        <f>IFERROR(SMALL($M$5:$M$9000,ROWS($M$5:M207)),"")</f>
        <v/>
      </c>
      <c r="P207" t="s">
        <v>197</v>
      </c>
      <c r="Q207" t="s">
        <v>869</v>
      </c>
      <c r="R207">
        <v>605701882</v>
      </c>
      <c r="S207" s="388">
        <f>ROWS(R$5:R207)</f>
        <v>203</v>
      </c>
      <c r="T207" s="388" t="str">
        <f>IF(_xlfn.IFNA(VLOOKUP(P207,$AG$3:$AH$83,2,FALSE),"")='11.1'!$D$5,TXM!S207,"")</f>
        <v/>
      </c>
      <c r="U207" t="str">
        <f>IFERROR(SMALL($T$5:$T$9000,ROWS($T$5:T207)),"")</f>
        <v/>
      </c>
      <c r="AH207" s="386" t="s">
        <v>1530</v>
      </c>
      <c r="AI207" s="387" t="s">
        <v>1531</v>
      </c>
    </row>
    <row r="208" spans="1:35" ht="14.4" customHeight="1" x14ac:dyDescent="0.3">
      <c r="A208" s="371" t="s">
        <v>197</v>
      </c>
      <c r="B208" t="s">
        <v>835</v>
      </c>
      <c r="C208" s="372">
        <v>4977409</v>
      </c>
      <c r="D208" s="388">
        <f>ROWS(C$5:C208)</f>
        <v>204</v>
      </c>
      <c r="E208" s="388" t="str">
        <f>IF(_xlfn.IFNA(VLOOKUP(A208,$AG$3:$AH$83,2,FALSE),"")='11.1'!$D$5,TXM!D208,"")</f>
        <v/>
      </c>
      <c r="F208" t="str">
        <f>IFERROR(SMALL($E$5:$E$9000,ROWS($E$5:E208)),"")</f>
        <v/>
      </c>
      <c r="I208" s="371" t="s">
        <v>204</v>
      </c>
      <c r="J208" t="s">
        <v>869</v>
      </c>
      <c r="K208" s="372">
        <v>54781489</v>
      </c>
      <c r="L208" s="388">
        <f>ROWS(K$5:K208)</f>
        <v>204</v>
      </c>
      <c r="M208" s="388" t="str">
        <f>IF(_xlfn.IFNA(VLOOKUP(I208,$AG$3:$AH$83,2,FALSE),"")='11.1'!$D$5,TXM!L208,"")</f>
        <v/>
      </c>
      <c r="N208" t="str">
        <f>IFERROR(SMALL($M$5:$M$9000,ROWS($M$5:M208)),"")</f>
        <v/>
      </c>
      <c r="P208" t="s">
        <v>197</v>
      </c>
      <c r="Q208" t="s">
        <v>863</v>
      </c>
      <c r="R208">
        <v>500546127</v>
      </c>
      <c r="S208" s="388">
        <f>ROWS(R$5:R208)</f>
        <v>204</v>
      </c>
      <c r="T208" s="388" t="str">
        <f>IF(_xlfn.IFNA(VLOOKUP(P208,$AG$3:$AH$83,2,FALSE),"")='11.1'!$D$5,TXM!S208,"")</f>
        <v/>
      </c>
      <c r="U208" t="str">
        <f>IFERROR(SMALL($T$5:$T$9000,ROWS($T$5:T208)),"")</f>
        <v/>
      </c>
      <c r="AH208" s="386" t="s">
        <v>75</v>
      </c>
      <c r="AI208" s="387" t="s">
        <v>354</v>
      </c>
    </row>
    <row r="209" spans="1:35" ht="14.4" customHeight="1" x14ac:dyDescent="0.3">
      <c r="A209" s="371" t="s">
        <v>197</v>
      </c>
      <c r="B209" t="s">
        <v>863</v>
      </c>
      <c r="C209" s="372">
        <v>3795053</v>
      </c>
      <c r="D209" s="388">
        <f>ROWS(C$5:C209)</f>
        <v>205</v>
      </c>
      <c r="E209" s="388" t="str">
        <f>IF(_xlfn.IFNA(VLOOKUP(A209,$AG$3:$AH$83,2,FALSE),"")='11.1'!$D$5,TXM!D209,"")</f>
        <v/>
      </c>
      <c r="F209" t="str">
        <f>IFERROR(SMALL($E$5:$E$9000,ROWS($E$5:E209)),"")</f>
        <v/>
      </c>
      <c r="I209" s="371" t="s">
        <v>204</v>
      </c>
      <c r="J209" t="s">
        <v>779</v>
      </c>
      <c r="K209" s="372">
        <v>43004262</v>
      </c>
      <c r="L209" s="388">
        <f>ROWS(K$5:K209)</f>
        <v>205</v>
      </c>
      <c r="M209" s="388" t="str">
        <f>IF(_xlfn.IFNA(VLOOKUP(I209,$AG$3:$AH$83,2,FALSE),"")='11.1'!$D$5,TXM!L209,"")</f>
        <v/>
      </c>
      <c r="N209" t="str">
        <f>IFERROR(SMALL($M$5:$M$9000,ROWS($M$5:M209)),"")</f>
        <v/>
      </c>
      <c r="P209" t="s">
        <v>197</v>
      </c>
      <c r="Q209" t="s">
        <v>1265</v>
      </c>
      <c r="R209">
        <v>85419178</v>
      </c>
      <c r="S209" s="388">
        <f>ROWS(R$5:R209)</f>
        <v>205</v>
      </c>
      <c r="T209" s="388" t="str">
        <f>IF(_xlfn.IFNA(VLOOKUP(P209,$AG$3:$AH$83,2,FALSE),"")='11.1'!$D$5,TXM!S209,"")</f>
        <v/>
      </c>
      <c r="U209" t="str">
        <f>IFERROR(SMALL($T$5:$T$9000,ROWS($T$5:T209)),"")</f>
        <v/>
      </c>
      <c r="AH209" s="386" t="s">
        <v>30</v>
      </c>
      <c r="AI209" s="387" t="s">
        <v>253</v>
      </c>
    </row>
    <row r="210" spans="1:35" ht="14.4" customHeight="1" x14ac:dyDescent="0.3">
      <c r="A210" s="371" t="s">
        <v>197</v>
      </c>
      <c r="B210" t="s">
        <v>843</v>
      </c>
      <c r="C210" s="372">
        <v>3591754</v>
      </c>
      <c r="D210" s="388">
        <f>ROWS(C$5:C210)</f>
        <v>206</v>
      </c>
      <c r="E210" s="388" t="str">
        <f>IF(_xlfn.IFNA(VLOOKUP(A210,$AG$3:$AH$83,2,FALSE),"")='11.1'!$D$5,TXM!D210,"")</f>
        <v/>
      </c>
      <c r="F210" t="str">
        <f>IFERROR(SMALL($E$5:$E$9000,ROWS($E$5:E210)),"")</f>
        <v/>
      </c>
      <c r="I210" s="371" t="s">
        <v>204</v>
      </c>
      <c r="J210" t="s">
        <v>96</v>
      </c>
      <c r="K210" s="372">
        <v>42956312</v>
      </c>
      <c r="L210" s="388">
        <f>ROWS(K$5:K210)</f>
        <v>206</v>
      </c>
      <c r="M210" s="388" t="str">
        <f>IF(_xlfn.IFNA(VLOOKUP(I210,$AG$3:$AH$83,2,FALSE),"")='11.1'!$D$5,TXM!L210,"")</f>
        <v/>
      </c>
      <c r="N210" t="str">
        <f>IFERROR(SMALL($M$5:$M$9000,ROWS($M$5:M210)),"")</f>
        <v/>
      </c>
      <c r="P210" t="s">
        <v>197</v>
      </c>
      <c r="Q210" t="s">
        <v>999</v>
      </c>
      <c r="R210">
        <v>63079528</v>
      </c>
      <c r="S210" s="388">
        <f>ROWS(R$5:R210)</f>
        <v>206</v>
      </c>
      <c r="T210" s="388" t="str">
        <f>IF(_xlfn.IFNA(VLOOKUP(P210,$AG$3:$AH$83,2,FALSE),"")='11.1'!$D$5,TXM!S210,"")</f>
        <v/>
      </c>
      <c r="U210" t="str">
        <f>IFERROR(SMALL($T$5:$T$9000,ROWS($T$5:T210)),"")</f>
        <v/>
      </c>
      <c r="AH210" s="386" t="s">
        <v>129</v>
      </c>
      <c r="AI210" s="387" t="s">
        <v>426</v>
      </c>
    </row>
    <row r="211" spans="1:35" ht="14.4" customHeight="1" x14ac:dyDescent="0.3">
      <c r="A211" s="371" t="s">
        <v>197</v>
      </c>
      <c r="B211" t="s">
        <v>809</v>
      </c>
      <c r="C211" s="372">
        <v>3341379</v>
      </c>
      <c r="D211" s="388">
        <f>ROWS(C$5:C211)</f>
        <v>207</v>
      </c>
      <c r="E211" s="388" t="str">
        <f>IF(_xlfn.IFNA(VLOOKUP(A211,$AG$3:$AH$83,2,FALSE),"")='11.1'!$D$5,TXM!D211,"")</f>
        <v/>
      </c>
      <c r="F211" t="str">
        <f>IFERROR(SMALL($E$5:$E$9000,ROWS($E$5:E211)),"")</f>
        <v/>
      </c>
      <c r="I211" s="371" t="s">
        <v>204</v>
      </c>
      <c r="J211" t="s">
        <v>799</v>
      </c>
      <c r="K211" s="372">
        <v>42341033</v>
      </c>
      <c r="L211" s="388">
        <f>ROWS(K$5:K211)</f>
        <v>207</v>
      </c>
      <c r="M211" s="388" t="str">
        <f>IF(_xlfn.IFNA(VLOOKUP(I211,$AG$3:$AH$83,2,FALSE),"")='11.1'!$D$5,TXM!L211,"")</f>
        <v/>
      </c>
      <c r="N211" t="str">
        <f>IFERROR(SMALL($M$5:$M$9000,ROWS($M$5:M211)),"")</f>
        <v/>
      </c>
      <c r="P211" t="s">
        <v>197</v>
      </c>
      <c r="Q211" t="s">
        <v>849</v>
      </c>
      <c r="R211">
        <v>60128437</v>
      </c>
      <c r="S211" s="388">
        <f>ROWS(R$5:R211)</f>
        <v>207</v>
      </c>
      <c r="T211" s="388" t="str">
        <f>IF(_xlfn.IFNA(VLOOKUP(P211,$AG$3:$AH$83,2,FALSE),"")='11.1'!$D$5,TXM!S211,"")</f>
        <v/>
      </c>
      <c r="U211" t="str">
        <f>IFERROR(SMALL($T$5:$T$9000,ROWS($T$5:T211)),"")</f>
        <v/>
      </c>
      <c r="AH211" s="386" t="s">
        <v>685</v>
      </c>
      <c r="AI211" s="387" t="s">
        <v>722</v>
      </c>
    </row>
    <row r="212" spans="1:35" ht="14.4" customHeight="1" x14ac:dyDescent="0.3">
      <c r="A212" s="371" t="s">
        <v>197</v>
      </c>
      <c r="B212" t="s">
        <v>867</v>
      </c>
      <c r="C212" s="372">
        <v>3127199</v>
      </c>
      <c r="D212" s="388">
        <f>ROWS(C$5:C212)</f>
        <v>208</v>
      </c>
      <c r="E212" s="388" t="str">
        <f>IF(_xlfn.IFNA(VLOOKUP(A212,$AG$3:$AH$83,2,FALSE),"")='11.1'!$D$5,TXM!D212,"")</f>
        <v/>
      </c>
      <c r="F212" t="str">
        <f>IFERROR(SMALL($E$5:$E$9000,ROWS($E$5:E212)),"")</f>
        <v/>
      </c>
      <c r="I212" s="371" t="s">
        <v>204</v>
      </c>
      <c r="J212" t="s">
        <v>173</v>
      </c>
      <c r="K212" s="372">
        <v>42214245</v>
      </c>
      <c r="L212" s="388">
        <f>ROWS(K$5:K212)</f>
        <v>208</v>
      </c>
      <c r="M212" s="388" t="str">
        <f>IF(_xlfn.IFNA(VLOOKUP(I212,$AG$3:$AH$83,2,FALSE),"")='11.1'!$D$5,TXM!L212,"")</f>
        <v/>
      </c>
      <c r="N212" t="str">
        <f>IFERROR(SMALL($M$5:$M$9000,ROWS($M$5:M212)),"")</f>
        <v/>
      </c>
      <c r="P212" t="s">
        <v>197</v>
      </c>
      <c r="Q212" t="s">
        <v>839</v>
      </c>
      <c r="R212">
        <v>59852416</v>
      </c>
      <c r="S212" s="388">
        <f>ROWS(R$5:R212)</f>
        <v>208</v>
      </c>
      <c r="T212" s="388" t="str">
        <f>IF(_xlfn.IFNA(VLOOKUP(P212,$AG$3:$AH$83,2,FALSE),"")='11.1'!$D$5,TXM!S212,"")</f>
        <v/>
      </c>
      <c r="U212" t="str">
        <f>IFERROR(SMALL($T$5:$T$9000,ROWS($T$5:T212)),"")</f>
        <v/>
      </c>
      <c r="AH212" s="386" t="s">
        <v>505</v>
      </c>
      <c r="AI212" s="387" t="s">
        <v>506</v>
      </c>
    </row>
    <row r="213" spans="1:35" ht="14.4" customHeight="1" x14ac:dyDescent="0.3">
      <c r="A213" s="371" t="s">
        <v>197</v>
      </c>
      <c r="B213" t="s">
        <v>865</v>
      </c>
      <c r="C213" s="372">
        <v>2809290</v>
      </c>
      <c r="D213" s="388">
        <f>ROWS(C$5:C213)</f>
        <v>209</v>
      </c>
      <c r="E213" s="388" t="str">
        <f>IF(_xlfn.IFNA(VLOOKUP(A213,$AG$3:$AH$83,2,FALSE),"")='11.1'!$D$5,TXM!D213,"")</f>
        <v/>
      </c>
      <c r="F213" t="str">
        <f>IFERROR(SMALL($E$5:$E$9000,ROWS($E$5:E213)),"")</f>
        <v/>
      </c>
      <c r="I213" s="371" t="s">
        <v>204</v>
      </c>
      <c r="J213" t="s">
        <v>1001</v>
      </c>
      <c r="K213" s="372">
        <v>41792038</v>
      </c>
      <c r="L213" s="388">
        <f>ROWS(K$5:K213)</f>
        <v>209</v>
      </c>
      <c r="M213" s="388" t="str">
        <f>IF(_xlfn.IFNA(VLOOKUP(I213,$AG$3:$AH$83,2,FALSE),"")='11.1'!$D$5,TXM!L213,"")</f>
        <v/>
      </c>
      <c r="N213" t="str">
        <f>IFERROR(SMALL($M$5:$M$9000,ROWS($M$5:M213)),"")</f>
        <v/>
      </c>
      <c r="P213" t="s">
        <v>197</v>
      </c>
      <c r="Q213" t="s">
        <v>865</v>
      </c>
      <c r="R213">
        <v>51156330</v>
      </c>
      <c r="S213" s="388">
        <f>ROWS(R$5:R213)</f>
        <v>209</v>
      </c>
      <c r="T213" s="388" t="str">
        <f>IF(_xlfn.IFNA(VLOOKUP(P213,$AG$3:$AH$83,2,FALSE),"")='11.1'!$D$5,TXM!S213,"")</f>
        <v/>
      </c>
      <c r="U213" t="str">
        <f>IFERROR(SMALL($T$5:$T$9000,ROWS($T$5:T213)),"")</f>
        <v/>
      </c>
      <c r="AH213" s="386" t="s">
        <v>211</v>
      </c>
      <c r="AI213" s="387" t="s">
        <v>1459</v>
      </c>
    </row>
    <row r="214" spans="1:35" ht="14.4" customHeight="1" x14ac:dyDescent="0.3">
      <c r="A214" s="371" t="s">
        <v>197</v>
      </c>
      <c r="B214" t="s">
        <v>825</v>
      </c>
      <c r="C214" s="372">
        <v>2171368</v>
      </c>
      <c r="D214" s="388">
        <f>ROWS(C$5:C214)</f>
        <v>210</v>
      </c>
      <c r="E214" s="388" t="str">
        <f>IF(_xlfn.IFNA(VLOOKUP(A214,$AG$3:$AH$83,2,FALSE),"")='11.1'!$D$5,TXM!D214,"")</f>
        <v/>
      </c>
      <c r="F214" t="str">
        <f>IFERROR(SMALL($E$5:$E$9000,ROWS($E$5:E214)),"")</f>
        <v/>
      </c>
      <c r="I214" s="371" t="s">
        <v>204</v>
      </c>
      <c r="J214" t="s">
        <v>873</v>
      </c>
      <c r="K214" s="372">
        <v>41297147</v>
      </c>
      <c r="L214" s="388">
        <f>ROWS(K$5:K214)</f>
        <v>210</v>
      </c>
      <c r="M214" s="388" t="str">
        <f>IF(_xlfn.IFNA(VLOOKUP(I214,$AG$3:$AH$83,2,FALSE),"")='11.1'!$D$5,TXM!L214,"")</f>
        <v/>
      </c>
      <c r="N214" t="str">
        <f>IFERROR(SMALL($M$5:$M$9000,ROWS($M$5:M214)),"")</f>
        <v/>
      </c>
      <c r="P214" t="s">
        <v>197</v>
      </c>
      <c r="Q214" t="s">
        <v>867</v>
      </c>
      <c r="R214">
        <v>29517356</v>
      </c>
      <c r="S214" s="388">
        <f>ROWS(R$5:R214)</f>
        <v>210</v>
      </c>
      <c r="T214" s="388" t="str">
        <f>IF(_xlfn.IFNA(VLOOKUP(P214,$AG$3:$AH$83,2,FALSE),"")='11.1'!$D$5,TXM!S214,"")</f>
        <v/>
      </c>
      <c r="U214" t="str">
        <f>IFERROR(SMALL($T$5:$T$9000,ROWS($T$5:T214)),"")</f>
        <v/>
      </c>
      <c r="AH214" s="386" t="s">
        <v>698</v>
      </c>
      <c r="AI214" s="387" t="s">
        <v>735</v>
      </c>
    </row>
    <row r="215" spans="1:35" ht="14.4" customHeight="1" x14ac:dyDescent="0.3">
      <c r="A215" s="371" t="s">
        <v>197</v>
      </c>
      <c r="B215" t="s">
        <v>853</v>
      </c>
      <c r="C215" s="372">
        <v>2168949</v>
      </c>
      <c r="D215" s="388">
        <f>ROWS(C$5:C215)</f>
        <v>211</v>
      </c>
      <c r="E215" s="388" t="str">
        <f>IF(_xlfn.IFNA(VLOOKUP(A215,$AG$3:$AH$83,2,FALSE),"")='11.1'!$D$5,TXM!D215,"")</f>
        <v/>
      </c>
      <c r="F215" t="str">
        <f>IFERROR(SMALL($E$5:$E$9000,ROWS($E$5:E215)),"")</f>
        <v/>
      </c>
      <c r="I215" s="371" t="s">
        <v>204</v>
      </c>
      <c r="J215" t="s">
        <v>1434</v>
      </c>
      <c r="K215" s="372">
        <v>38635617</v>
      </c>
      <c r="L215" s="388">
        <f>ROWS(K$5:K215)</f>
        <v>211</v>
      </c>
      <c r="M215" s="388" t="str">
        <f>IF(_xlfn.IFNA(VLOOKUP(I215,$AG$3:$AH$83,2,FALSE),"")='11.1'!$D$5,TXM!L215,"")</f>
        <v/>
      </c>
      <c r="N215" t="str">
        <f>IFERROR(SMALL($M$5:$M$9000,ROWS($M$5:M215)),"")</f>
        <v/>
      </c>
      <c r="P215" t="s">
        <v>197</v>
      </c>
      <c r="Q215" t="s">
        <v>94</v>
      </c>
      <c r="R215">
        <v>14108312</v>
      </c>
      <c r="S215" s="388">
        <f>ROWS(R$5:R215)</f>
        <v>211</v>
      </c>
      <c r="T215" s="388" t="str">
        <f>IF(_xlfn.IFNA(VLOOKUP(P215,$AG$3:$AH$83,2,FALSE),"")='11.1'!$D$5,TXM!S215,"")</f>
        <v/>
      </c>
      <c r="U215" t="str">
        <f>IFERROR(SMALL($T$5:$T$9000,ROWS($T$5:T215)),"")</f>
        <v/>
      </c>
      <c r="AH215" s="386" t="s">
        <v>710</v>
      </c>
      <c r="AI215" s="387" t="s">
        <v>747</v>
      </c>
    </row>
    <row r="216" spans="1:35" ht="14.4" customHeight="1" x14ac:dyDescent="0.3">
      <c r="A216" s="371" t="s">
        <v>197</v>
      </c>
      <c r="B216" t="s">
        <v>845</v>
      </c>
      <c r="C216" s="372">
        <v>1985345</v>
      </c>
      <c r="D216" s="388">
        <f>ROWS(C$5:C216)</f>
        <v>212</v>
      </c>
      <c r="E216" s="388" t="str">
        <f>IF(_xlfn.IFNA(VLOOKUP(A216,$AG$3:$AH$83,2,FALSE),"")='11.1'!$D$5,TXM!D216,"")</f>
        <v/>
      </c>
      <c r="F216" t="str">
        <f>IFERROR(SMALL($E$5:$E$9000,ROWS($E$5:E216)),"")</f>
        <v/>
      </c>
      <c r="I216" s="371" t="s">
        <v>204</v>
      </c>
      <c r="J216" t="s">
        <v>859</v>
      </c>
      <c r="K216" s="372">
        <v>35036377</v>
      </c>
      <c r="L216" s="388">
        <f>ROWS(K$5:K216)</f>
        <v>212</v>
      </c>
      <c r="M216" s="388" t="str">
        <f>IF(_xlfn.IFNA(VLOOKUP(I216,$AG$3:$AH$83,2,FALSE),"")='11.1'!$D$5,TXM!L216,"")</f>
        <v/>
      </c>
      <c r="N216" t="str">
        <f>IFERROR(SMALL($M$5:$M$9000,ROWS($M$5:M216)),"")</f>
        <v/>
      </c>
      <c r="P216" t="s">
        <v>197</v>
      </c>
      <c r="Q216" t="s">
        <v>845</v>
      </c>
      <c r="R216">
        <v>12893380</v>
      </c>
      <c r="S216" s="388">
        <f>ROWS(R$5:R216)</f>
        <v>212</v>
      </c>
      <c r="T216" s="388" t="str">
        <f>IF(_xlfn.IFNA(VLOOKUP(P216,$AG$3:$AH$83,2,FALSE),"")='11.1'!$D$5,TXM!S216,"")</f>
        <v/>
      </c>
      <c r="U216" t="str">
        <f>IFERROR(SMALL($T$5:$T$9000,ROWS($T$5:T216)),"")</f>
        <v/>
      </c>
      <c r="AH216" s="386" t="s">
        <v>68</v>
      </c>
      <c r="AI216" s="387" t="s">
        <v>335</v>
      </c>
    </row>
    <row r="217" spans="1:35" ht="14.4" customHeight="1" x14ac:dyDescent="0.3">
      <c r="A217" s="371" t="s">
        <v>197</v>
      </c>
      <c r="B217" t="s">
        <v>1265</v>
      </c>
      <c r="C217" s="372">
        <v>1513552</v>
      </c>
      <c r="D217" s="388">
        <f>ROWS(C$5:C217)</f>
        <v>213</v>
      </c>
      <c r="E217" s="388" t="str">
        <f>IF(_xlfn.IFNA(VLOOKUP(A217,$AG$3:$AH$83,2,FALSE),"")='11.1'!$D$5,TXM!D217,"")</f>
        <v/>
      </c>
      <c r="F217" t="str">
        <f>IFERROR(SMALL($E$5:$E$9000,ROWS($E$5:E217)),"")</f>
        <v/>
      </c>
      <c r="I217" s="371" t="s">
        <v>204</v>
      </c>
      <c r="J217" t="s">
        <v>827</v>
      </c>
      <c r="K217" s="372">
        <v>34612003</v>
      </c>
      <c r="L217" s="388">
        <f>ROWS(K$5:K217)</f>
        <v>213</v>
      </c>
      <c r="M217" s="388" t="str">
        <f>IF(_xlfn.IFNA(VLOOKUP(I217,$AG$3:$AH$83,2,FALSE),"")='11.1'!$D$5,TXM!L217,"")</f>
        <v/>
      </c>
      <c r="N217" t="str">
        <f>IFERROR(SMALL($M$5:$M$9000,ROWS($M$5:M217)),"")</f>
        <v/>
      </c>
      <c r="P217" t="s">
        <v>197</v>
      </c>
      <c r="Q217" t="s">
        <v>1000</v>
      </c>
      <c r="R217">
        <v>10245272</v>
      </c>
      <c r="S217" s="388">
        <f>ROWS(R$5:R217)</f>
        <v>213</v>
      </c>
      <c r="T217" s="388" t="str">
        <f>IF(_xlfn.IFNA(VLOOKUP(P217,$AG$3:$AH$83,2,FALSE),"")='11.1'!$D$5,TXM!S217,"")</f>
        <v/>
      </c>
      <c r="U217" t="str">
        <f>IFERROR(SMALL($T$5:$T$9000,ROWS($T$5:T217)),"")</f>
        <v/>
      </c>
      <c r="AH217" s="386" t="s">
        <v>161</v>
      </c>
      <c r="AI217" s="387" t="s">
        <v>295</v>
      </c>
    </row>
    <row r="218" spans="1:35" ht="14.4" customHeight="1" x14ac:dyDescent="0.3">
      <c r="A218" s="371" t="s">
        <v>197</v>
      </c>
      <c r="B218" t="s">
        <v>1005</v>
      </c>
      <c r="C218" s="372">
        <v>1179244</v>
      </c>
      <c r="D218" s="388">
        <f>ROWS(C$5:C218)</f>
        <v>214</v>
      </c>
      <c r="E218" s="388" t="str">
        <f>IF(_xlfn.IFNA(VLOOKUP(A218,$AG$3:$AH$83,2,FALSE),"")='11.1'!$D$5,TXM!D218,"")</f>
        <v/>
      </c>
      <c r="F218" t="str">
        <f>IFERROR(SMALL($E$5:$E$9000,ROWS($E$5:E218)),"")</f>
        <v/>
      </c>
      <c r="I218" s="371" t="s">
        <v>204</v>
      </c>
      <c r="J218" t="s">
        <v>100</v>
      </c>
      <c r="K218" s="372">
        <v>26398725</v>
      </c>
      <c r="L218" s="388">
        <f>ROWS(K$5:K218)</f>
        <v>214</v>
      </c>
      <c r="M218" s="388" t="str">
        <f>IF(_xlfn.IFNA(VLOOKUP(I218,$AG$3:$AH$83,2,FALSE),"")='11.1'!$D$5,TXM!L218,"")</f>
        <v/>
      </c>
      <c r="N218" t="str">
        <f>IFERROR(SMALL($M$5:$M$9000,ROWS($M$5:M218)),"")</f>
        <v/>
      </c>
      <c r="P218" t="s">
        <v>197</v>
      </c>
      <c r="Q218" t="s">
        <v>1500</v>
      </c>
      <c r="R218">
        <v>9234217</v>
      </c>
      <c r="S218" s="388">
        <f>ROWS(R$5:R218)</f>
        <v>214</v>
      </c>
      <c r="T218" s="388" t="str">
        <f>IF(_xlfn.IFNA(VLOOKUP(P218,$AG$3:$AH$83,2,FALSE),"")='11.1'!$D$5,TXM!S218,"")</f>
        <v/>
      </c>
      <c r="U218" t="str">
        <f>IFERROR(SMALL($T$5:$T$9000,ROWS($T$5:T218)),"")</f>
        <v/>
      </c>
      <c r="AH218" s="386" t="s">
        <v>55</v>
      </c>
      <c r="AI218" s="387" t="s">
        <v>308</v>
      </c>
    </row>
    <row r="219" spans="1:35" ht="14.4" customHeight="1" x14ac:dyDescent="0.3">
      <c r="A219" s="371" t="s">
        <v>197</v>
      </c>
      <c r="B219" t="s">
        <v>107</v>
      </c>
      <c r="C219" s="372">
        <v>1124228</v>
      </c>
      <c r="D219" s="388">
        <f>ROWS(C$5:C219)</f>
        <v>215</v>
      </c>
      <c r="E219" s="388" t="str">
        <f>IF(_xlfn.IFNA(VLOOKUP(A219,$AG$3:$AH$83,2,FALSE),"")='11.1'!$D$5,TXM!D219,"")</f>
        <v/>
      </c>
      <c r="F219" t="str">
        <f>IFERROR(SMALL($E$5:$E$9000,ROWS($E$5:E219)),"")</f>
        <v/>
      </c>
      <c r="I219" s="371" t="s">
        <v>204</v>
      </c>
      <c r="J219" t="s">
        <v>785</v>
      </c>
      <c r="K219" s="372">
        <v>26179234</v>
      </c>
      <c r="L219" s="388">
        <f>ROWS(K$5:K219)</f>
        <v>215</v>
      </c>
      <c r="M219" s="388" t="str">
        <f>IF(_xlfn.IFNA(VLOOKUP(I219,$AG$3:$AH$83,2,FALSE),"")='11.1'!$D$5,TXM!L219,"")</f>
        <v/>
      </c>
      <c r="N219" t="str">
        <f>IFERROR(SMALL($M$5:$M$9000,ROWS($M$5:M219)),"")</f>
        <v/>
      </c>
      <c r="P219" t="s">
        <v>197</v>
      </c>
      <c r="Q219" t="s">
        <v>787</v>
      </c>
      <c r="R219">
        <v>7118168</v>
      </c>
      <c r="S219" s="388">
        <f>ROWS(R$5:R219)</f>
        <v>215</v>
      </c>
      <c r="T219" s="388" t="str">
        <f>IF(_xlfn.IFNA(VLOOKUP(P219,$AG$3:$AH$83,2,FALSE),"")='11.1'!$D$5,TXM!S219,"")</f>
        <v/>
      </c>
      <c r="U219" t="str">
        <f>IFERROR(SMALL($T$5:$T$9000,ROWS($T$5:T219)),"")</f>
        <v/>
      </c>
      <c r="AH219" s="386" t="s">
        <v>130</v>
      </c>
      <c r="AI219" s="387" t="s">
        <v>430</v>
      </c>
    </row>
    <row r="220" spans="1:35" ht="14.4" customHeight="1" x14ac:dyDescent="0.3">
      <c r="A220" s="371" t="s">
        <v>197</v>
      </c>
      <c r="B220" t="s">
        <v>855</v>
      </c>
      <c r="C220" s="372">
        <v>1040014</v>
      </c>
      <c r="D220" s="388">
        <f>ROWS(C$5:C220)</f>
        <v>216</v>
      </c>
      <c r="E220" s="388" t="str">
        <f>IF(_xlfn.IFNA(VLOOKUP(A220,$AG$3:$AH$83,2,FALSE),"")='11.1'!$D$5,TXM!D220,"")</f>
        <v/>
      </c>
      <c r="F220" t="str">
        <f>IFERROR(SMALL($E$5:$E$9000,ROWS($E$5:E220)),"")</f>
        <v/>
      </c>
      <c r="I220" s="371" t="s">
        <v>204</v>
      </c>
      <c r="J220" t="s">
        <v>841</v>
      </c>
      <c r="K220" s="372">
        <v>25526717</v>
      </c>
      <c r="L220" s="388">
        <f>ROWS(K$5:K220)</f>
        <v>216</v>
      </c>
      <c r="M220" s="388" t="str">
        <f>IF(_xlfn.IFNA(VLOOKUP(I220,$AG$3:$AH$83,2,FALSE),"")='11.1'!$D$5,TXM!L220,"")</f>
        <v/>
      </c>
      <c r="N220" t="str">
        <f>IFERROR(SMALL($M$5:$M$9000,ROWS($M$5:M220)),"")</f>
        <v/>
      </c>
      <c r="P220" t="s">
        <v>197</v>
      </c>
      <c r="Q220" t="s">
        <v>859</v>
      </c>
      <c r="R220">
        <v>6783345</v>
      </c>
      <c r="S220" s="388">
        <f>ROWS(R$5:R220)</f>
        <v>216</v>
      </c>
      <c r="T220" s="388" t="str">
        <f>IF(_xlfn.IFNA(VLOOKUP(P220,$AG$3:$AH$83,2,FALSE),"")='11.1'!$D$5,TXM!S220,"")</f>
        <v/>
      </c>
      <c r="U220" t="str">
        <f>IFERROR(SMALL($T$5:$T$9000,ROWS($T$5:T220)),"")</f>
        <v/>
      </c>
      <c r="AH220" s="386" t="s">
        <v>689</v>
      </c>
      <c r="AI220" s="387" t="s">
        <v>726</v>
      </c>
    </row>
    <row r="221" spans="1:35" ht="14.4" customHeight="1" x14ac:dyDescent="0.3">
      <c r="A221" s="371" t="s">
        <v>197</v>
      </c>
      <c r="B221" t="s">
        <v>106</v>
      </c>
      <c r="C221" s="372">
        <v>568277</v>
      </c>
      <c r="D221" s="388">
        <f>ROWS(C$5:C221)</f>
        <v>217</v>
      </c>
      <c r="E221" s="388" t="str">
        <f>IF(_xlfn.IFNA(VLOOKUP(A221,$AG$3:$AH$83,2,FALSE),"")='11.1'!$D$5,TXM!D221,"")</f>
        <v/>
      </c>
      <c r="F221" t="str">
        <f>IFERROR(SMALL($E$5:$E$9000,ROWS($E$5:E221)),"")</f>
        <v/>
      </c>
      <c r="I221" s="371" t="s">
        <v>204</v>
      </c>
      <c r="J221" t="s">
        <v>97</v>
      </c>
      <c r="K221" s="372">
        <v>25398895</v>
      </c>
      <c r="L221" s="388">
        <f>ROWS(K$5:K221)</f>
        <v>217</v>
      </c>
      <c r="M221" s="388" t="str">
        <f>IF(_xlfn.IFNA(VLOOKUP(I221,$AG$3:$AH$83,2,FALSE),"")='11.1'!$D$5,TXM!L221,"")</f>
        <v/>
      </c>
      <c r="N221" t="str">
        <f>IFERROR(SMALL($M$5:$M$9000,ROWS($M$5:M221)),"")</f>
        <v/>
      </c>
      <c r="P221" t="s">
        <v>197</v>
      </c>
      <c r="Q221" t="s">
        <v>1285</v>
      </c>
      <c r="R221">
        <v>6474963</v>
      </c>
      <c r="S221" s="388">
        <f>ROWS(R$5:R221)</f>
        <v>217</v>
      </c>
      <c r="T221" s="388" t="str">
        <f>IF(_xlfn.IFNA(VLOOKUP(P221,$AG$3:$AH$83,2,FALSE),"")='11.1'!$D$5,TXM!S221,"")</f>
        <v/>
      </c>
      <c r="U221" t="str">
        <f>IFERROR(SMALL($T$5:$T$9000,ROWS($T$5:T221)),"")</f>
        <v/>
      </c>
      <c r="AH221" s="386" t="s">
        <v>160</v>
      </c>
      <c r="AI221" s="387" t="s">
        <v>273</v>
      </c>
    </row>
    <row r="222" spans="1:35" ht="14.4" customHeight="1" x14ac:dyDescent="0.3">
      <c r="A222" s="371" t="s">
        <v>197</v>
      </c>
      <c r="B222" t="s">
        <v>91</v>
      </c>
      <c r="C222" s="372">
        <v>502458</v>
      </c>
      <c r="D222" s="388">
        <f>ROWS(C$5:C222)</f>
        <v>218</v>
      </c>
      <c r="E222" s="388" t="str">
        <f>IF(_xlfn.IFNA(VLOOKUP(A222,$AG$3:$AH$83,2,FALSE),"")='11.1'!$D$5,TXM!D222,"")</f>
        <v/>
      </c>
      <c r="F222" t="str">
        <f>IFERROR(SMALL($E$5:$E$9000,ROWS($E$5:E222)),"")</f>
        <v/>
      </c>
      <c r="I222" s="371" t="s">
        <v>204</v>
      </c>
      <c r="J222" t="s">
        <v>93</v>
      </c>
      <c r="K222" s="372">
        <v>22963052</v>
      </c>
      <c r="L222" s="388">
        <f>ROWS(K$5:K222)</f>
        <v>218</v>
      </c>
      <c r="M222" s="388" t="str">
        <f>IF(_xlfn.IFNA(VLOOKUP(I222,$AG$3:$AH$83,2,FALSE),"")='11.1'!$D$5,TXM!L222,"")</f>
        <v/>
      </c>
      <c r="N222" t="str">
        <f>IFERROR(SMALL($M$5:$M$9000,ROWS($M$5:M222)),"")</f>
        <v/>
      </c>
      <c r="P222" t="s">
        <v>197</v>
      </c>
      <c r="Q222" t="s">
        <v>1441</v>
      </c>
      <c r="R222">
        <v>6282272</v>
      </c>
      <c r="S222" s="388">
        <f>ROWS(R$5:R222)</f>
        <v>218</v>
      </c>
      <c r="T222" s="388" t="str">
        <f>IF(_xlfn.IFNA(VLOOKUP(P222,$AG$3:$AH$83,2,FALSE),"")='11.1'!$D$5,TXM!S222,"")</f>
        <v/>
      </c>
      <c r="U222" t="str">
        <f>IFERROR(SMALL($T$5:$T$9000,ROWS($T$5:T222)),"")</f>
        <v/>
      </c>
      <c r="AH222" s="386" t="s">
        <v>1532</v>
      </c>
      <c r="AI222" s="387" t="s">
        <v>1533</v>
      </c>
    </row>
    <row r="223" spans="1:35" ht="14.4" customHeight="1" x14ac:dyDescent="0.3">
      <c r="A223" s="371" t="s">
        <v>197</v>
      </c>
      <c r="B223" t="s">
        <v>773</v>
      </c>
      <c r="C223" s="372">
        <v>407222</v>
      </c>
      <c r="D223" s="388">
        <f>ROWS(C$5:C223)</f>
        <v>219</v>
      </c>
      <c r="E223" s="388" t="str">
        <f>IF(_xlfn.IFNA(VLOOKUP(A223,$AG$3:$AH$83,2,FALSE),"")='11.1'!$D$5,TXM!D223,"")</f>
        <v/>
      </c>
      <c r="F223" t="str">
        <f>IFERROR(SMALL($E$5:$E$9000,ROWS($E$5:E223)),"")</f>
        <v/>
      </c>
      <c r="I223" s="371" t="s">
        <v>204</v>
      </c>
      <c r="J223" t="s">
        <v>839</v>
      </c>
      <c r="K223" s="372">
        <v>21368039</v>
      </c>
      <c r="L223" s="388">
        <f>ROWS(K$5:K223)</f>
        <v>219</v>
      </c>
      <c r="M223" s="388" t="str">
        <f>IF(_xlfn.IFNA(VLOOKUP(I223,$AG$3:$AH$83,2,FALSE),"")='11.1'!$D$5,TXM!L223,"")</f>
        <v/>
      </c>
      <c r="N223" t="str">
        <f>IFERROR(SMALL($M$5:$M$9000,ROWS($M$5:M223)),"")</f>
        <v/>
      </c>
      <c r="P223" t="s">
        <v>197</v>
      </c>
      <c r="Q223" t="s">
        <v>843</v>
      </c>
      <c r="R223">
        <v>5656614</v>
      </c>
      <c r="S223" s="388">
        <f>ROWS(R$5:R223)</f>
        <v>219</v>
      </c>
      <c r="T223" s="388" t="str">
        <f>IF(_xlfn.IFNA(VLOOKUP(P223,$AG$3:$AH$83,2,FALSE),"")='11.1'!$D$5,TXM!S223,"")</f>
        <v/>
      </c>
      <c r="U223" t="str">
        <f>IFERROR(SMALL($T$5:$T$9000,ROWS($T$5:T223)),"")</f>
        <v/>
      </c>
      <c r="AH223" s="386" t="s">
        <v>168</v>
      </c>
      <c r="AI223" s="387" t="s">
        <v>362</v>
      </c>
    </row>
    <row r="224" spans="1:35" ht="14.4" customHeight="1" x14ac:dyDescent="0.3">
      <c r="A224" s="371" t="s">
        <v>197</v>
      </c>
      <c r="B224" t="s">
        <v>102</v>
      </c>
      <c r="C224" s="372">
        <v>326244</v>
      </c>
      <c r="D224" s="388">
        <f>ROWS(C$5:C224)</f>
        <v>220</v>
      </c>
      <c r="E224" s="388" t="str">
        <f>IF(_xlfn.IFNA(VLOOKUP(A224,$AG$3:$AH$83,2,FALSE),"")='11.1'!$D$5,TXM!D224,"")</f>
        <v/>
      </c>
      <c r="F224" t="str">
        <f>IFERROR(SMALL($E$5:$E$9000,ROWS($E$5:E224)),"")</f>
        <v/>
      </c>
      <c r="I224" s="371" t="s">
        <v>204</v>
      </c>
      <c r="J224" t="s">
        <v>104</v>
      </c>
      <c r="K224" s="372">
        <v>19943324</v>
      </c>
      <c r="L224" s="388">
        <f>ROWS(K$5:K224)</f>
        <v>220</v>
      </c>
      <c r="M224" s="388" t="str">
        <f>IF(_xlfn.IFNA(VLOOKUP(I224,$AG$3:$AH$83,2,FALSE),"")='11.1'!$D$5,TXM!L224,"")</f>
        <v/>
      </c>
      <c r="N224" t="str">
        <f>IFERROR(SMALL($M$5:$M$9000,ROWS($M$5:M224)),"")</f>
        <v/>
      </c>
      <c r="P224" t="s">
        <v>197</v>
      </c>
      <c r="Q224" t="s">
        <v>781</v>
      </c>
      <c r="R224">
        <v>4451415</v>
      </c>
      <c r="S224" s="388">
        <f>ROWS(R$5:R224)</f>
        <v>220</v>
      </c>
      <c r="T224" s="388" t="str">
        <f>IF(_xlfn.IFNA(VLOOKUP(P224,$AG$3:$AH$83,2,FALSE),"")='11.1'!$D$5,TXM!S224,"")</f>
        <v/>
      </c>
      <c r="U224" t="str">
        <f>IFERROR(SMALL($T$5:$T$9000,ROWS($T$5:T224)),"")</f>
        <v/>
      </c>
      <c r="AH224" s="386" t="s">
        <v>709</v>
      </c>
      <c r="AI224" s="387" t="s">
        <v>746</v>
      </c>
    </row>
    <row r="225" spans="1:35" ht="14.4" customHeight="1" x14ac:dyDescent="0.3">
      <c r="A225" s="371" t="s">
        <v>197</v>
      </c>
      <c r="B225" t="s">
        <v>108</v>
      </c>
      <c r="C225" s="372">
        <v>320142</v>
      </c>
      <c r="D225" s="388">
        <f>ROWS(C$5:C225)</f>
        <v>221</v>
      </c>
      <c r="E225" s="388" t="str">
        <f>IF(_xlfn.IFNA(VLOOKUP(A225,$AG$3:$AH$83,2,FALSE),"")='11.1'!$D$5,TXM!D225,"")</f>
        <v/>
      </c>
      <c r="F225" t="str">
        <f>IFERROR(SMALL($E$5:$E$9000,ROWS($E$5:E225)),"")</f>
        <v/>
      </c>
      <c r="I225" s="371" t="s">
        <v>204</v>
      </c>
      <c r="J225" t="s">
        <v>1275</v>
      </c>
      <c r="K225" s="372">
        <v>19674473</v>
      </c>
      <c r="L225" s="388">
        <f>ROWS(K$5:K225)</f>
        <v>221</v>
      </c>
      <c r="M225" s="388" t="str">
        <f>IF(_xlfn.IFNA(VLOOKUP(I225,$AG$3:$AH$83,2,FALSE),"")='11.1'!$D$5,TXM!L225,"")</f>
        <v/>
      </c>
      <c r="N225" t="str">
        <f>IFERROR(SMALL($M$5:$M$9000,ROWS($M$5:M225)),"")</f>
        <v/>
      </c>
      <c r="P225" t="s">
        <v>197</v>
      </c>
      <c r="Q225" t="s">
        <v>1001</v>
      </c>
      <c r="R225">
        <v>3757390</v>
      </c>
      <c r="S225" s="388">
        <f>ROWS(R$5:R225)</f>
        <v>221</v>
      </c>
      <c r="T225" s="388" t="str">
        <f>IF(_xlfn.IFNA(VLOOKUP(P225,$AG$3:$AH$83,2,FALSE),"")='11.1'!$D$5,TXM!S225,"")</f>
        <v/>
      </c>
      <c r="U225" t="str">
        <f>IFERROR(SMALL($T$5:$T$9000,ROWS($T$5:T225)),"")</f>
        <v/>
      </c>
      <c r="AH225" s="386" t="s">
        <v>1534</v>
      </c>
      <c r="AI225" s="387" t="s">
        <v>1535</v>
      </c>
    </row>
    <row r="226" spans="1:35" ht="14.4" customHeight="1" x14ac:dyDescent="0.3">
      <c r="A226" s="371" t="s">
        <v>197</v>
      </c>
      <c r="B226" t="s">
        <v>841</v>
      </c>
      <c r="C226" s="372">
        <v>303001</v>
      </c>
      <c r="D226" s="388">
        <f>ROWS(C$5:C226)</f>
        <v>222</v>
      </c>
      <c r="E226" s="388" t="str">
        <f>IF(_xlfn.IFNA(VLOOKUP(A226,$AG$3:$AH$83,2,FALSE),"")='11.1'!$D$5,TXM!D226,"")</f>
        <v/>
      </c>
      <c r="F226" t="str">
        <f>IFERROR(SMALL($E$5:$E$9000,ROWS($E$5:E226)),"")</f>
        <v/>
      </c>
      <c r="I226" s="371" t="s">
        <v>204</v>
      </c>
      <c r="J226" t="s">
        <v>172</v>
      </c>
      <c r="K226" s="372">
        <v>14284280</v>
      </c>
      <c r="L226" s="388">
        <f>ROWS(K$5:K226)</f>
        <v>222</v>
      </c>
      <c r="M226" s="388" t="str">
        <f>IF(_xlfn.IFNA(VLOOKUP(I226,$AG$3:$AH$83,2,FALSE),"")='11.1'!$D$5,TXM!L226,"")</f>
        <v/>
      </c>
      <c r="N226" t="str">
        <f>IFERROR(SMALL($M$5:$M$9000,ROWS($M$5:M226)),"")</f>
        <v/>
      </c>
      <c r="P226" t="s">
        <v>197</v>
      </c>
      <c r="Q226" t="s">
        <v>1318</v>
      </c>
      <c r="R226">
        <v>3599394</v>
      </c>
      <c r="S226" s="388">
        <f>ROWS(R$5:R226)</f>
        <v>222</v>
      </c>
      <c r="T226" s="388" t="str">
        <f>IF(_xlfn.IFNA(VLOOKUP(P226,$AG$3:$AH$83,2,FALSE),"")='11.1'!$D$5,TXM!S226,"")</f>
        <v/>
      </c>
      <c r="U226" t="str">
        <f>IFERROR(SMALL($T$5:$T$9000,ROWS($T$5:T226)),"")</f>
        <v/>
      </c>
      <c r="AH226" s="386" t="s">
        <v>156</v>
      </c>
      <c r="AI226" s="387" t="s">
        <v>356</v>
      </c>
    </row>
    <row r="227" spans="1:35" ht="14.4" customHeight="1" x14ac:dyDescent="0.3">
      <c r="A227" s="371" t="s">
        <v>197</v>
      </c>
      <c r="B227" t="s">
        <v>819</v>
      </c>
      <c r="C227" s="372">
        <v>255121</v>
      </c>
      <c r="D227" s="388">
        <f>ROWS(C$5:C227)</f>
        <v>223</v>
      </c>
      <c r="E227" s="388" t="str">
        <f>IF(_xlfn.IFNA(VLOOKUP(A227,$AG$3:$AH$83,2,FALSE),"")='11.1'!$D$5,TXM!D227,"")</f>
        <v/>
      </c>
      <c r="F227" t="str">
        <f>IFERROR(SMALL($E$5:$E$9000,ROWS($E$5:E227)),"")</f>
        <v/>
      </c>
      <c r="I227" s="371" t="s">
        <v>204</v>
      </c>
      <c r="J227" t="s">
        <v>773</v>
      </c>
      <c r="K227" s="372">
        <v>13206281</v>
      </c>
      <c r="L227" s="388">
        <f>ROWS(K$5:K227)</f>
        <v>223</v>
      </c>
      <c r="M227" s="388" t="str">
        <f>IF(_xlfn.IFNA(VLOOKUP(I227,$AG$3:$AH$83,2,FALSE),"")='11.1'!$D$5,TXM!L227,"")</f>
        <v/>
      </c>
      <c r="N227" t="str">
        <f>IFERROR(SMALL($M$5:$M$9000,ROWS($M$5:M227)),"")</f>
        <v/>
      </c>
      <c r="P227" t="s">
        <v>197</v>
      </c>
      <c r="Q227" t="s">
        <v>1402</v>
      </c>
      <c r="R227">
        <v>2489932</v>
      </c>
      <c r="S227" s="388">
        <f>ROWS(R$5:R227)</f>
        <v>223</v>
      </c>
      <c r="T227" s="388" t="str">
        <f>IF(_xlfn.IFNA(VLOOKUP(P227,$AG$3:$AH$83,2,FALSE),"")='11.1'!$D$5,TXM!S227,"")</f>
        <v/>
      </c>
      <c r="U227" t="str">
        <f>IFERROR(SMALL($T$5:$T$9000,ROWS($T$5:T227)),"")</f>
        <v/>
      </c>
      <c r="AH227" s="386" t="s">
        <v>38</v>
      </c>
      <c r="AI227" s="387" t="s">
        <v>298</v>
      </c>
    </row>
    <row r="228" spans="1:35" ht="14.4" customHeight="1" x14ac:dyDescent="0.3">
      <c r="A228" s="371" t="s">
        <v>197</v>
      </c>
      <c r="B228" t="s">
        <v>815</v>
      </c>
      <c r="C228" s="372">
        <v>223740</v>
      </c>
      <c r="D228" s="388">
        <f>ROWS(C$5:C228)</f>
        <v>224</v>
      </c>
      <c r="E228" s="388" t="str">
        <f>IF(_xlfn.IFNA(VLOOKUP(A228,$AG$3:$AH$83,2,FALSE),"")='11.1'!$D$5,TXM!D228,"")</f>
        <v/>
      </c>
      <c r="F228" t="str">
        <f>IFERROR(SMALL($E$5:$E$9000,ROWS($E$5:E228)),"")</f>
        <v/>
      </c>
      <c r="I228" s="371" t="s">
        <v>204</v>
      </c>
      <c r="J228" t="s">
        <v>823</v>
      </c>
      <c r="K228" s="372">
        <v>12788591</v>
      </c>
      <c r="L228" s="388">
        <f>ROWS(K$5:K228)</f>
        <v>224</v>
      </c>
      <c r="M228" s="388" t="str">
        <f>IF(_xlfn.IFNA(VLOOKUP(I228,$AG$3:$AH$83,2,FALSE),"")='11.1'!$D$5,TXM!L228,"")</f>
        <v/>
      </c>
      <c r="N228" t="str">
        <f>IFERROR(SMALL($M$5:$M$9000,ROWS($M$5:M228)),"")</f>
        <v/>
      </c>
      <c r="P228" t="s">
        <v>197</v>
      </c>
      <c r="Q228" t="s">
        <v>871</v>
      </c>
      <c r="R228">
        <v>1724351</v>
      </c>
      <c r="S228" s="388">
        <f>ROWS(R$5:R228)</f>
        <v>224</v>
      </c>
      <c r="T228" s="388" t="str">
        <f>IF(_xlfn.IFNA(VLOOKUP(P228,$AG$3:$AH$83,2,FALSE),"")='11.1'!$D$5,TXM!S228,"")</f>
        <v/>
      </c>
      <c r="U228" t="str">
        <f>IFERROR(SMALL($T$5:$T$9000,ROWS($T$5:T228)),"")</f>
        <v/>
      </c>
      <c r="AH228" s="386" t="s">
        <v>683</v>
      </c>
      <c r="AI228" s="387" t="s">
        <v>720</v>
      </c>
    </row>
    <row r="229" spans="1:35" ht="14.4" customHeight="1" x14ac:dyDescent="0.3">
      <c r="A229" s="371" t="s">
        <v>197</v>
      </c>
      <c r="B229" t="s">
        <v>859</v>
      </c>
      <c r="C229" s="372">
        <v>200282</v>
      </c>
      <c r="D229" s="388">
        <f>ROWS(C$5:C229)</f>
        <v>225</v>
      </c>
      <c r="E229" s="388" t="str">
        <f>IF(_xlfn.IFNA(VLOOKUP(A229,$AG$3:$AH$83,2,FALSE),"")='11.1'!$D$5,TXM!D229,"")</f>
        <v/>
      </c>
      <c r="F229" t="str">
        <f>IFERROR(SMALL($E$5:$E$9000,ROWS($E$5:E229)),"")</f>
        <v/>
      </c>
      <c r="I229" s="371" t="s">
        <v>204</v>
      </c>
      <c r="J229" t="s">
        <v>1500</v>
      </c>
      <c r="K229" s="372">
        <v>12432071</v>
      </c>
      <c r="L229" s="388">
        <f>ROWS(K$5:K229)</f>
        <v>225</v>
      </c>
      <c r="M229" s="388" t="str">
        <f>IF(_xlfn.IFNA(VLOOKUP(I229,$AG$3:$AH$83,2,FALSE),"")='11.1'!$D$5,TXM!L229,"")</f>
        <v/>
      </c>
      <c r="N229" t="str">
        <f>IFERROR(SMALL($M$5:$M$9000,ROWS($M$5:M229)),"")</f>
        <v/>
      </c>
      <c r="P229" t="s">
        <v>197</v>
      </c>
      <c r="Q229" t="s">
        <v>1240</v>
      </c>
      <c r="R229">
        <v>628847</v>
      </c>
      <c r="S229" s="388">
        <f>ROWS(R$5:R229)</f>
        <v>225</v>
      </c>
      <c r="T229" s="388" t="str">
        <f>IF(_xlfn.IFNA(VLOOKUP(P229,$AG$3:$AH$83,2,FALSE),"")='11.1'!$D$5,TXM!S229,"")</f>
        <v/>
      </c>
      <c r="U229" t="str">
        <f>IFERROR(SMALL($T$5:$T$9000,ROWS($T$5:T229)),"")</f>
        <v/>
      </c>
      <c r="AH229" s="386" t="s">
        <v>142</v>
      </c>
      <c r="AI229" s="387" t="s">
        <v>304</v>
      </c>
    </row>
    <row r="230" spans="1:35" ht="14.4" customHeight="1" x14ac:dyDescent="0.3">
      <c r="A230" s="371" t="s">
        <v>197</v>
      </c>
      <c r="B230" t="s">
        <v>793</v>
      </c>
      <c r="C230" s="372">
        <v>170859</v>
      </c>
      <c r="D230" s="388">
        <f>ROWS(C$5:C230)</f>
        <v>226</v>
      </c>
      <c r="E230" s="388" t="str">
        <f>IF(_xlfn.IFNA(VLOOKUP(A230,$AG$3:$AH$83,2,FALSE),"")='11.1'!$D$5,TXM!D230,"")</f>
        <v/>
      </c>
      <c r="F230" t="str">
        <f>IFERROR(SMALL($E$5:$E$9000,ROWS($E$5:E230)),"")</f>
        <v/>
      </c>
      <c r="I230" s="371" t="s">
        <v>204</v>
      </c>
      <c r="J230" t="s">
        <v>997</v>
      </c>
      <c r="K230" s="372">
        <v>11697108</v>
      </c>
      <c r="L230" s="388">
        <f>ROWS(K$5:K230)</f>
        <v>226</v>
      </c>
      <c r="M230" s="388" t="str">
        <f>IF(_xlfn.IFNA(VLOOKUP(I230,$AG$3:$AH$83,2,FALSE),"")='11.1'!$D$5,TXM!L230,"")</f>
        <v/>
      </c>
      <c r="N230" t="str">
        <f>IFERROR(SMALL($M$5:$M$9000,ROWS($M$5:M230)),"")</f>
        <v/>
      </c>
      <c r="P230" t="s">
        <v>197</v>
      </c>
      <c r="Q230" t="s">
        <v>1252</v>
      </c>
      <c r="R230">
        <v>619329</v>
      </c>
      <c r="S230" s="388">
        <f>ROWS(R$5:R230)</f>
        <v>226</v>
      </c>
      <c r="T230" s="388" t="str">
        <f>IF(_xlfn.IFNA(VLOOKUP(P230,$AG$3:$AH$83,2,FALSE),"")='11.1'!$D$5,TXM!S230,"")</f>
        <v/>
      </c>
      <c r="U230" t="str">
        <f>IFERROR(SMALL($T$5:$T$9000,ROWS($T$5:T230)),"")</f>
        <v/>
      </c>
      <c r="AH230" s="386" t="s">
        <v>704</v>
      </c>
      <c r="AI230" s="387" t="s">
        <v>741</v>
      </c>
    </row>
    <row r="231" spans="1:35" ht="14.4" customHeight="1" x14ac:dyDescent="0.3">
      <c r="A231" s="371" t="s">
        <v>197</v>
      </c>
      <c r="B231" t="s">
        <v>857</v>
      </c>
      <c r="C231" s="372">
        <v>123567</v>
      </c>
      <c r="D231" s="388">
        <f>ROWS(C$5:C231)</f>
        <v>227</v>
      </c>
      <c r="E231" s="388" t="str">
        <f>IF(_xlfn.IFNA(VLOOKUP(A231,$AG$3:$AH$83,2,FALSE),"")='11.1'!$D$5,TXM!D231,"")</f>
        <v/>
      </c>
      <c r="F231" t="str">
        <f>IFERROR(SMALL($E$5:$E$9000,ROWS($E$5:E231)),"")</f>
        <v/>
      </c>
      <c r="I231" s="371" t="s">
        <v>204</v>
      </c>
      <c r="J231" t="s">
        <v>845</v>
      </c>
      <c r="K231" s="372">
        <v>10493346</v>
      </c>
      <c r="L231" s="388">
        <f>ROWS(K$5:K231)</f>
        <v>227</v>
      </c>
      <c r="M231" s="388" t="str">
        <f>IF(_xlfn.IFNA(VLOOKUP(I231,$AG$3:$AH$83,2,FALSE),"")='11.1'!$D$5,TXM!L231,"")</f>
        <v/>
      </c>
      <c r="N231" t="str">
        <f>IFERROR(SMALL($M$5:$M$9000,ROWS($M$5:M231)),"")</f>
        <v/>
      </c>
      <c r="P231" t="s">
        <v>197</v>
      </c>
      <c r="Q231" t="s">
        <v>1434</v>
      </c>
      <c r="R231">
        <v>343387</v>
      </c>
      <c r="S231" s="388">
        <f>ROWS(R$5:R231)</f>
        <v>227</v>
      </c>
      <c r="T231" s="388" t="str">
        <f>IF(_xlfn.IFNA(VLOOKUP(P231,$AG$3:$AH$83,2,FALSE),"")='11.1'!$D$5,TXM!S231,"")</f>
        <v/>
      </c>
      <c r="U231" t="str">
        <f>IFERROR(SMALL($T$5:$T$9000,ROWS($T$5:T231)),"")</f>
        <v/>
      </c>
      <c r="AH231" s="386" t="s">
        <v>678</v>
      </c>
      <c r="AI231" s="387" t="s">
        <v>715</v>
      </c>
    </row>
    <row r="232" spans="1:35" ht="14.4" customHeight="1" x14ac:dyDescent="0.3">
      <c r="A232" s="371" t="s">
        <v>197</v>
      </c>
      <c r="B232" t="s">
        <v>1006</v>
      </c>
      <c r="C232" s="372">
        <v>101183</v>
      </c>
      <c r="D232" s="388">
        <f>ROWS(C$5:C232)</f>
        <v>228</v>
      </c>
      <c r="E232" s="388" t="str">
        <f>IF(_xlfn.IFNA(VLOOKUP(A232,$AG$3:$AH$83,2,FALSE),"")='11.1'!$D$5,TXM!D232,"")</f>
        <v/>
      </c>
      <c r="F232" t="str">
        <f>IFERROR(SMALL($E$5:$E$9000,ROWS($E$5:E232)),"")</f>
        <v/>
      </c>
      <c r="I232" s="371" t="s">
        <v>204</v>
      </c>
      <c r="J232" t="s">
        <v>98</v>
      </c>
      <c r="K232" s="372">
        <v>10242465</v>
      </c>
      <c r="L232" s="388">
        <f>ROWS(K$5:K232)</f>
        <v>228</v>
      </c>
      <c r="M232" s="388" t="str">
        <f>IF(_xlfn.IFNA(VLOOKUP(I232,$AG$3:$AH$83,2,FALSE),"")='11.1'!$D$5,TXM!L232,"")</f>
        <v/>
      </c>
      <c r="N232" t="str">
        <f>IFERROR(SMALL($M$5:$M$9000,ROWS($M$5:M232)),"")</f>
        <v/>
      </c>
      <c r="P232" t="s">
        <v>197</v>
      </c>
      <c r="Q232" t="s">
        <v>785</v>
      </c>
      <c r="R232">
        <v>330791</v>
      </c>
      <c r="S232" s="388">
        <f>ROWS(R$5:R232)</f>
        <v>228</v>
      </c>
      <c r="T232" s="388" t="str">
        <f>IF(_xlfn.IFNA(VLOOKUP(P232,$AG$3:$AH$83,2,FALSE),"")='11.1'!$D$5,TXM!S232,"")</f>
        <v/>
      </c>
      <c r="U232" t="str">
        <f>IFERROR(SMALL($T$5:$T$9000,ROWS($T$5:T232)),"")</f>
        <v/>
      </c>
      <c r="AH232" s="386" t="s">
        <v>35</v>
      </c>
      <c r="AI232" s="387" t="s">
        <v>265</v>
      </c>
    </row>
    <row r="233" spans="1:35" ht="14.4" customHeight="1" x14ac:dyDescent="0.3">
      <c r="A233" s="371" t="s">
        <v>197</v>
      </c>
      <c r="B233" t="s">
        <v>1275</v>
      </c>
      <c r="C233" s="372">
        <v>80145</v>
      </c>
      <c r="D233" s="388">
        <f>ROWS(C$5:C233)</f>
        <v>229</v>
      </c>
      <c r="E233" s="388" t="str">
        <f>IF(_xlfn.IFNA(VLOOKUP(A233,$AG$3:$AH$83,2,FALSE),"")='11.1'!$D$5,TXM!D233,"")</f>
        <v/>
      </c>
      <c r="F233" t="str">
        <f>IFERROR(SMALL($E$5:$E$9000,ROWS($E$5:E233)),"")</f>
        <v/>
      </c>
      <c r="I233" s="371" t="s">
        <v>204</v>
      </c>
      <c r="J233" t="s">
        <v>847</v>
      </c>
      <c r="K233" s="372">
        <v>10125502</v>
      </c>
      <c r="L233" s="388">
        <f>ROWS(K$5:K233)</f>
        <v>229</v>
      </c>
      <c r="M233" s="388" t="str">
        <f>IF(_xlfn.IFNA(VLOOKUP(I233,$AG$3:$AH$83,2,FALSE),"")='11.1'!$D$5,TXM!L233,"")</f>
        <v/>
      </c>
      <c r="N233" t="str">
        <f>IFERROR(SMALL($M$5:$M$9000,ROWS($M$5:M233)),"")</f>
        <v/>
      </c>
      <c r="P233" t="s">
        <v>197</v>
      </c>
      <c r="Q233" t="s">
        <v>1005</v>
      </c>
      <c r="R233">
        <v>325308</v>
      </c>
      <c r="S233" s="388">
        <f>ROWS(R$5:R233)</f>
        <v>229</v>
      </c>
      <c r="T233" s="388" t="str">
        <f>IF(_xlfn.IFNA(VLOOKUP(P233,$AG$3:$AH$83,2,FALSE),"")='11.1'!$D$5,TXM!S233,"")</f>
        <v/>
      </c>
      <c r="U233" t="str">
        <f>IFERROR(SMALL($T$5:$T$9000,ROWS($T$5:T233)),"")</f>
        <v/>
      </c>
      <c r="AH233" s="386" t="s">
        <v>1536</v>
      </c>
      <c r="AI233" s="387" t="s">
        <v>1537</v>
      </c>
    </row>
    <row r="234" spans="1:35" ht="14.4" customHeight="1" x14ac:dyDescent="0.3">
      <c r="A234" s="371" t="s">
        <v>197</v>
      </c>
      <c r="B234" t="s">
        <v>791</v>
      </c>
      <c r="C234" s="372">
        <v>75765</v>
      </c>
      <c r="D234" s="388">
        <f>ROWS(C$5:C234)</f>
        <v>230</v>
      </c>
      <c r="E234" s="388" t="str">
        <f>IF(_xlfn.IFNA(VLOOKUP(A234,$AG$3:$AH$83,2,FALSE),"")='11.1'!$D$5,TXM!D234,"")</f>
        <v/>
      </c>
      <c r="F234" t="str">
        <f>IFERROR(SMALL($E$5:$E$9000,ROWS($E$5:E234)),"")</f>
        <v/>
      </c>
      <c r="I234" s="371" t="s">
        <v>204</v>
      </c>
      <c r="J234" t="s">
        <v>825</v>
      </c>
      <c r="K234" s="372">
        <v>9586152</v>
      </c>
      <c r="L234" s="388">
        <f>ROWS(K$5:K234)</f>
        <v>230</v>
      </c>
      <c r="M234" s="388" t="str">
        <f>IF(_xlfn.IFNA(VLOOKUP(I234,$AG$3:$AH$83,2,FALSE),"")='11.1'!$D$5,TXM!L234,"")</f>
        <v/>
      </c>
      <c r="N234" t="str">
        <f>IFERROR(SMALL($M$5:$M$9000,ROWS($M$5:M234)),"")</f>
        <v/>
      </c>
      <c r="P234" t="s">
        <v>197</v>
      </c>
      <c r="Q234" t="s">
        <v>837</v>
      </c>
      <c r="R234">
        <v>241524</v>
      </c>
      <c r="S234" s="388">
        <f>ROWS(R$5:R234)</f>
        <v>230</v>
      </c>
      <c r="T234" s="388" t="str">
        <f>IF(_xlfn.IFNA(VLOOKUP(P234,$AG$3:$AH$83,2,FALSE),"")='11.1'!$D$5,TXM!S234,"")</f>
        <v/>
      </c>
      <c r="U234" t="str">
        <f>IFERROR(SMALL($T$5:$T$9000,ROWS($T$5:T234)),"")</f>
        <v/>
      </c>
      <c r="AH234" s="386" t="s">
        <v>54</v>
      </c>
      <c r="AI234" s="387" t="s">
        <v>311</v>
      </c>
    </row>
    <row r="235" spans="1:35" ht="14.4" customHeight="1" x14ac:dyDescent="0.3">
      <c r="A235" s="371" t="s">
        <v>197</v>
      </c>
      <c r="B235" t="s">
        <v>795</v>
      </c>
      <c r="C235" s="372">
        <v>63631</v>
      </c>
      <c r="D235" s="388">
        <f>ROWS(C$5:C235)</f>
        <v>231</v>
      </c>
      <c r="E235" s="388" t="str">
        <f>IF(_xlfn.IFNA(VLOOKUP(A235,$AG$3:$AH$83,2,FALSE),"")='11.1'!$D$5,TXM!D235,"")</f>
        <v/>
      </c>
      <c r="F235" t="str">
        <f>IFERROR(SMALL($E$5:$E$9000,ROWS($E$5:E235)),"")</f>
        <v/>
      </c>
      <c r="I235" s="371" t="s">
        <v>204</v>
      </c>
      <c r="J235" t="s">
        <v>171</v>
      </c>
      <c r="K235" s="372">
        <v>9379618</v>
      </c>
      <c r="L235" s="388">
        <f>ROWS(K$5:K235)</f>
        <v>231</v>
      </c>
      <c r="M235" s="388" t="str">
        <f>IF(_xlfn.IFNA(VLOOKUP(I235,$AG$3:$AH$83,2,FALSE),"")='11.1'!$D$5,TXM!L235,"")</f>
        <v/>
      </c>
      <c r="N235" t="str">
        <f>IFERROR(SMALL($M$5:$M$9000,ROWS($M$5:M235)),"")</f>
        <v/>
      </c>
      <c r="P235" t="s">
        <v>197</v>
      </c>
      <c r="Q235" t="s">
        <v>811</v>
      </c>
      <c r="R235">
        <v>213948</v>
      </c>
      <c r="S235" s="388">
        <f>ROWS(R$5:R235)</f>
        <v>231</v>
      </c>
      <c r="T235" s="388" t="str">
        <f>IF(_xlfn.IFNA(VLOOKUP(P235,$AG$3:$AH$83,2,FALSE),"")='11.1'!$D$5,TXM!S235,"")</f>
        <v/>
      </c>
      <c r="U235" t="str">
        <f>IFERROR(SMALL($T$5:$T$9000,ROWS($T$5:T235)),"")</f>
        <v/>
      </c>
      <c r="AH235" s="386"/>
      <c r="AI235" s="387"/>
    </row>
    <row r="236" spans="1:35" ht="14.4" customHeight="1" x14ac:dyDescent="0.3">
      <c r="A236" s="371" t="s">
        <v>197</v>
      </c>
      <c r="B236" t="s">
        <v>839</v>
      </c>
      <c r="C236" s="372">
        <v>53887</v>
      </c>
      <c r="D236" s="388">
        <f>ROWS(C$5:C236)</f>
        <v>232</v>
      </c>
      <c r="E236" s="388" t="str">
        <f>IF(_xlfn.IFNA(VLOOKUP(A236,$AG$3:$AH$83,2,FALSE),"")='11.1'!$D$5,TXM!D236,"")</f>
        <v/>
      </c>
      <c r="F236" t="str">
        <f>IFERROR(SMALL($E$5:$E$9000,ROWS($E$5:E236)),"")</f>
        <v/>
      </c>
      <c r="I236" s="371" t="s">
        <v>204</v>
      </c>
      <c r="J236" t="s">
        <v>795</v>
      </c>
      <c r="K236" s="372">
        <v>5782220</v>
      </c>
      <c r="L236" s="388">
        <f>ROWS(K$5:K236)</f>
        <v>232</v>
      </c>
      <c r="M236" s="388" t="str">
        <f>IF(_xlfn.IFNA(VLOOKUP(I236,$AG$3:$AH$83,2,FALSE),"")='11.1'!$D$5,TXM!L236,"")</f>
        <v/>
      </c>
      <c r="N236" t="str">
        <f>IFERROR(SMALL($M$5:$M$9000,ROWS($M$5:M236)),"")</f>
        <v/>
      </c>
      <c r="P236" t="s">
        <v>197</v>
      </c>
      <c r="Q236" t="s">
        <v>783</v>
      </c>
      <c r="R236">
        <v>198064</v>
      </c>
      <c r="S236" s="388">
        <f>ROWS(R$5:R236)</f>
        <v>232</v>
      </c>
      <c r="T236" s="388" t="str">
        <f>IF(_xlfn.IFNA(VLOOKUP(P236,$AG$3:$AH$83,2,FALSE),"")='11.1'!$D$5,TXM!S236,"")</f>
        <v/>
      </c>
      <c r="U236" t="str">
        <f>IFERROR(SMALL($T$5:$T$9000,ROWS($T$5:T236)),"")</f>
        <v/>
      </c>
      <c r="AH236" s="386"/>
      <c r="AI236" s="387"/>
    </row>
    <row r="237" spans="1:35" ht="14.4" customHeight="1" x14ac:dyDescent="0.3">
      <c r="A237" s="371" t="s">
        <v>197</v>
      </c>
      <c r="B237" t="s">
        <v>98</v>
      </c>
      <c r="C237" s="372">
        <v>11716</v>
      </c>
      <c r="D237" s="388">
        <f>ROWS(C$5:C237)</f>
        <v>233</v>
      </c>
      <c r="E237" s="388" t="str">
        <f>IF(_xlfn.IFNA(VLOOKUP(A237,$AG$3:$AH$83,2,FALSE),"")='11.1'!$D$5,TXM!D237,"")</f>
        <v/>
      </c>
      <c r="F237" t="str">
        <f>IFERROR(SMALL($E$5:$E$9000,ROWS($E$5:E237)),"")</f>
        <v/>
      </c>
      <c r="I237" s="371" t="s">
        <v>204</v>
      </c>
      <c r="J237" t="s">
        <v>853</v>
      </c>
      <c r="K237" s="372">
        <v>5397318</v>
      </c>
      <c r="L237" s="388">
        <f>ROWS(K$5:K237)</f>
        <v>233</v>
      </c>
      <c r="M237" s="388" t="str">
        <f>IF(_xlfn.IFNA(VLOOKUP(I237,$AG$3:$AH$83,2,FALSE),"")='11.1'!$D$5,TXM!L237,"")</f>
        <v/>
      </c>
      <c r="N237" t="str">
        <f>IFERROR(SMALL($M$5:$M$9000,ROWS($M$5:M237)),"")</f>
        <v/>
      </c>
      <c r="P237" t="s">
        <v>197</v>
      </c>
      <c r="Q237" t="s">
        <v>99</v>
      </c>
      <c r="R237">
        <v>175500</v>
      </c>
      <c r="S237" s="388">
        <f>ROWS(R$5:R237)</f>
        <v>233</v>
      </c>
      <c r="T237" s="388" t="str">
        <f>IF(_xlfn.IFNA(VLOOKUP(P237,$AG$3:$AH$83,2,FALSE),"")='11.1'!$D$5,TXM!S237,"")</f>
        <v/>
      </c>
      <c r="U237" t="str">
        <f>IFERROR(SMALL($T$5:$T$9000,ROWS($T$5:T237)),"")</f>
        <v/>
      </c>
      <c r="AH237" s="386"/>
      <c r="AI237" s="387"/>
    </row>
    <row r="238" spans="1:35" ht="14.4" customHeight="1" x14ac:dyDescent="0.3">
      <c r="A238" s="371" t="s">
        <v>197</v>
      </c>
      <c r="B238" t="s">
        <v>861</v>
      </c>
      <c r="C238" s="372">
        <v>6405</v>
      </c>
      <c r="D238" s="388">
        <f>ROWS(C$5:C238)</f>
        <v>234</v>
      </c>
      <c r="E238" s="388" t="str">
        <f>IF(_xlfn.IFNA(VLOOKUP(A238,$AG$3:$AH$83,2,FALSE),"")='11.1'!$D$5,TXM!D238,"")</f>
        <v/>
      </c>
      <c r="F238" t="str">
        <f>IFERROR(SMALL($E$5:$E$9000,ROWS($E$5:E238)),"")</f>
        <v/>
      </c>
      <c r="I238" s="371" t="s">
        <v>204</v>
      </c>
      <c r="J238" t="s">
        <v>815</v>
      </c>
      <c r="K238" s="372">
        <v>5139993</v>
      </c>
      <c r="L238" s="388">
        <f>ROWS(K$5:K238)</f>
        <v>234</v>
      </c>
      <c r="M238" s="388" t="str">
        <f>IF(_xlfn.IFNA(VLOOKUP(I238,$AG$3:$AH$83,2,FALSE),"")='11.1'!$D$5,TXM!L238,"")</f>
        <v/>
      </c>
      <c r="N238" t="str">
        <f>IFERROR(SMALL($M$5:$M$9000,ROWS($M$5:M238)),"")</f>
        <v/>
      </c>
      <c r="P238" t="s">
        <v>197</v>
      </c>
      <c r="Q238" t="s">
        <v>990</v>
      </c>
      <c r="R238">
        <v>166321</v>
      </c>
      <c r="S238" s="388">
        <f>ROWS(R$5:R238)</f>
        <v>234</v>
      </c>
      <c r="T238" s="388" t="str">
        <f>IF(_xlfn.IFNA(VLOOKUP(P238,$AG$3:$AH$83,2,FALSE),"")='11.1'!$D$5,TXM!S238,"")</f>
        <v/>
      </c>
      <c r="U238" t="str">
        <f>IFERROR(SMALL($T$5:$T$9000,ROWS($T$5:T238)),"")</f>
        <v/>
      </c>
      <c r="AH238" s="386"/>
      <c r="AI238" s="387"/>
    </row>
    <row r="239" spans="1:35" ht="14.4" customHeight="1" x14ac:dyDescent="0.3">
      <c r="A239" s="371" t="s">
        <v>197</v>
      </c>
      <c r="B239" t="s">
        <v>1434</v>
      </c>
      <c r="C239" s="372">
        <v>4317</v>
      </c>
      <c r="D239" s="388">
        <f>ROWS(C$5:C239)</f>
        <v>235</v>
      </c>
      <c r="E239" s="388" t="str">
        <f>IF(_xlfn.IFNA(VLOOKUP(A239,$AG$3:$AH$83,2,FALSE),"")='11.1'!$D$5,TXM!D239,"")</f>
        <v/>
      </c>
      <c r="F239" t="str">
        <f>IFERROR(SMALL($E$5:$E$9000,ROWS($E$5:E239)),"")</f>
        <v/>
      </c>
      <c r="I239" s="371" t="s">
        <v>204</v>
      </c>
      <c r="J239" t="s">
        <v>103</v>
      </c>
      <c r="K239" s="372">
        <v>4575448</v>
      </c>
      <c r="L239" s="388">
        <f>ROWS(K$5:K239)</f>
        <v>235</v>
      </c>
      <c r="M239" s="388" t="str">
        <f>IF(_xlfn.IFNA(VLOOKUP(I239,$AG$3:$AH$83,2,FALSE),"")='11.1'!$D$5,TXM!L239,"")</f>
        <v/>
      </c>
      <c r="N239" t="str">
        <f>IFERROR(SMALL($M$5:$M$9000,ROWS($M$5:M239)),"")</f>
        <v/>
      </c>
      <c r="P239" t="s">
        <v>197</v>
      </c>
      <c r="Q239" t="s">
        <v>825</v>
      </c>
      <c r="R239">
        <v>139480</v>
      </c>
      <c r="S239" s="388">
        <f>ROWS(R$5:R239)</f>
        <v>235</v>
      </c>
      <c r="T239" s="388" t="str">
        <f>IF(_xlfn.IFNA(VLOOKUP(P239,$AG$3:$AH$83,2,FALSE),"")='11.1'!$D$5,TXM!S239,"")</f>
        <v/>
      </c>
      <c r="U239" t="str">
        <f>IFERROR(SMALL($T$5:$T$9000,ROWS($T$5:T239)),"")</f>
        <v/>
      </c>
      <c r="AH239" s="386"/>
      <c r="AI239" s="387"/>
    </row>
    <row r="240" spans="1:35" ht="14.4" customHeight="1" x14ac:dyDescent="0.3">
      <c r="A240" s="371" t="s">
        <v>197</v>
      </c>
      <c r="B240" t="s">
        <v>96</v>
      </c>
      <c r="C240" s="372">
        <v>1769</v>
      </c>
      <c r="D240" s="388">
        <f>ROWS(C$5:C240)</f>
        <v>236</v>
      </c>
      <c r="E240" s="388" t="str">
        <f>IF(_xlfn.IFNA(VLOOKUP(A240,$AG$3:$AH$83,2,FALSE),"")='11.1'!$D$5,TXM!D240,"")</f>
        <v/>
      </c>
      <c r="F240" t="str">
        <f>IFERROR(SMALL($E$5:$E$9000,ROWS($E$5:E240)),"")</f>
        <v/>
      </c>
      <c r="I240" s="371" t="s">
        <v>204</v>
      </c>
      <c r="J240" t="s">
        <v>821</v>
      </c>
      <c r="K240" s="372">
        <v>4269196</v>
      </c>
      <c r="L240" s="388">
        <f>ROWS(K$5:K240)</f>
        <v>236</v>
      </c>
      <c r="M240" s="388" t="str">
        <f>IF(_xlfn.IFNA(VLOOKUP(I240,$AG$3:$AH$83,2,FALSE),"")='11.1'!$D$5,TXM!L240,"")</f>
        <v/>
      </c>
      <c r="N240" t="str">
        <f>IFERROR(SMALL($M$5:$M$9000,ROWS($M$5:M240)),"")</f>
        <v/>
      </c>
      <c r="P240" t="s">
        <v>197</v>
      </c>
      <c r="Q240" t="s">
        <v>791</v>
      </c>
      <c r="R240">
        <v>117356</v>
      </c>
      <c r="S240" s="388">
        <f>ROWS(R$5:R240)</f>
        <v>236</v>
      </c>
      <c r="T240" s="388" t="str">
        <f>IF(_xlfn.IFNA(VLOOKUP(P240,$AG$3:$AH$83,2,FALSE),"")='11.1'!$D$5,TXM!S240,"")</f>
        <v/>
      </c>
      <c r="U240" t="str">
        <f>IFERROR(SMALL($T$5:$T$9000,ROWS($T$5:T240)),"")</f>
        <v/>
      </c>
      <c r="AH240" s="386"/>
      <c r="AI240" s="387"/>
    </row>
    <row r="241" spans="1:35" ht="14.4" customHeight="1" x14ac:dyDescent="0.3">
      <c r="A241" s="371" t="s">
        <v>197</v>
      </c>
      <c r="B241" t="s">
        <v>1240</v>
      </c>
      <c r="C241" s="372">
        <v>1465</v>
      </c>
      <c r="D241" s="388">
        <f>ROWS(C$5:C241)</f>
        <v>237</v>
      </c>
      <c r="E241" s="388" t="str">
        <f>IF(_xlfn.IFNA(VLOOKUP(A241,$AG$3:$AH$83,2,FALSE),"")='11.1'!$D$5,TXM!D241,"")</f>
        <v/>
      </c>
      <c r="F241" t="str">
        <f>IFERROR(SMALL($E$5:$E$9000,ROWS($E$5:E241)),"")</f>
        <v/>
      </c>
      <c r="I241" s="371" t="s">
        <v>204</v>
      </c>
      <c r="J241" t="s">
        <v>813</v>
      </c>
      <c r="K241" s="372">
        <v>4203844</v>
      </c>
      <c r="L241" s="388">
        <f>ROWS(K$5:K241)</f>
        <v>237</v>
      </c>
      <c r="M241" s="388" t="str">
        <f>IF(_xlfn.IFNA(VLOOKUP(I241,$AG$3:$AH$83,2,FALSE),"")='11.1'!$D$5,TXM!L241,"")</f>
        <v/>
      </c>
      <c r="N241" t="str">
        <f>IFERROR(SMALL($M$5:$M$9000,ROWS($M$5:M241)),"")</f>
        <v/>
      </c>
      <c r="P241" t="s">
        <v>197</v>
      </c>
      <c r="Q241" t="s">
        <v>1006</v>
      </c>
      <c r="R241">
        <v>103865</v>
      </c>
      <c r="S241" s="388">
        <f>ROWS(R$5:R241)</f>
        <v>237</v>
      </c>
      <c r="T241" s="388" t="str">
        <f>IF(_xlfn.IFNA(VLOOKUP(P241,$AG$3:$AH$83,2,FALSE),"")='11.1'!$D$5,TXM!S241,"")</f>
        <v/>
      </c>
      <c r="U241" t="str">
        <f>IFERROR(SMALL($T$5:$T$9000,ROWS($T$5:T241)),"")</f>
        <v/>
      </c>
      <c r="AH241" s="386"/>
      <c r="AI241" s="387"/>
    </row>
    <row r="242" spans="1:35" ht="14.4" customHeight="1" x14ac:dyDescent="0.3">
      <c r="A242" s="371" t="s">
        <v>197</v>
      </c>
      <c r="B242" t="s">
        <v>785</v>
      </c>
      <c r="C242" s="372">
        <v>1255</v>
      </c>
      <c r="D242" s="388">
        <f>ROWS(C$5:C242)</f>
        <v>238</v>
      </c>
      <c r="E242" s="388" t="str">
        <f>IF(_xlfn.IFNA(VLOOKUP(A242,$AG$3:$AH$83,2,FALSE),"")='11.1'!$D$5,TXM!D242,"")</f>
        <v/>
      </c>
      <c r="F242" t="str">
        <f>IFERROR(SMALL($E$5:$E$9000,ROWS($E$5:E242)),"")</f>
        <v/>
      </c>
      <c r="I242" s="371" t="s">
        <v>204</v>
      </c>
      <c r="J242" t="s">
        <v>857</v>
      </c>
      <c r="K242" s="372">
        <v>3535218</v>
      </c>
      <c r="L242" s="388">
        <f>ROWS(K$5:K242)</f>
        <v>238</v>
      </c>
      <c r="M242" s="388" t="str">
        <f>IF(_xlfn.IFNA(VLOOKUP(I242,$AG$3:$AH$83,2,FALSE),"")='11.1'!$D$5,TXM!L242,"")</f>
        <v/>
      </c>
      <c r="N242" t="str">
        <f>IFERROR(SMALL($M$5:$M$9000,ROWS($M$5:M242)),"")</f>
        <v/>
      </c>
      <c r="P242" t="s">
        <v>197</v>
      </c>
      <c r="Q242" t="s">
        <v>835</v>
      </c>
      <c r="R242">
        <v>103418</v>
      </c>
      <c r="S242" s="388">
        <f>ROWS(R$5:R242)</f>
        <v>238</v>
      </c>
      <c r="T242" s="388" t="str">
        <f>IF(_xlfn.IFNA(VLOOKUP(P242,$AG$3:$AH$83,2,FALSE),"")='11.1'!$D$5,TXM!S242,"")</f>
        <v/>
      </c>
      <c r="U242" t="str">
        <f>IFERROR(SMALL($T$5:$T$9000,ROWS($T$5:T242)),"")</f>
        <v/>
      </c>
      <c r="AH242" s="386"/>
      <c r="AI242" s="387"/>
    </row>
    <row r="243" spans="1:35" ht="14.4" customHeight="1" x14ac:dyDescent="0.3">
      <c r="A243" s="371" t="s">
        <v>197</v>
      </c>
      <c r="B243" t="s">
        <v>817</v>
      </c>
      <c r="C243" s="372">
        <v>778</v>
      </c>
      <c r="D243" s="388">
        <f>ROWS(C$5:C243)</f>
        <v>239</v>
      </c>
      <c r="E243" s="388" t="str">
        <f>IF(_xlfn.IFNA(VLOOKUP(A243,$AG$3:$AH$83,2,FALSE),"")='11.1'!$D$5,TXM!D243,"")</f>
        <v/>
      </c>
      <c r="F243" t="str">
        <f>IFERROR(SMALL($E$5:$E$9000,ROWS($E$5:E243)),"")</f>
        <v/>
      </c>
      <c r="I243" s="371" t="s">
        <v>204</v>
      </c>
      <c r="J243" t="s">
        <v>1002</v>
      </c>
      <c r="K243" s="372">
        <v>2800169</v>
      </c>
      <c r="L243" s="388">
        <f>ROWS(K$5:K243)</f>
        <v>239</v>
      </c>
      <c r="M243" s="388" t="str">
        <f>IF(_xlfn.IFNA(VLOOKUP(I243,$AG$3:$AH$83,2,FALSE),"")='11.1'!$D$5,TXM!L243,"")</f>
        <v/>
      </c>
      <c r="N243" t="str">
        <f>IFERROR(SMALL($M$5:$M$9000,ROWS($M$5:M243)),"")</f>
        <v/>
      </c>
      <c r="P243" t="s">
        <v>197</v>
      </c>
      <c r="Q243" t="s">
        <v>799</v>
      </c>
      <c r="R243">
        <v>59524</v>
      </c>
      <c r="S243" s="388">
        <f>ROWS(R$5:R243)</f>
        <v>239</v>
      </c>
      <c r="T243" s="388" t="str">
        <f>IF(_xlfn.IFNA(VLOOKUP(P243,$AG$3:$AH$83,2,FALSE),"")='11.1'!$D$5,TXM!S243,"")</f>
        <v/>
      </c>
      <c r="U243" t="str">
        <f>IFERROR(SMALL($T$5:$T$9000,ROWS($T$5:T243)),"")</f>
        <v/>
      </c>
      <c r="AH243" s="386"/>
      <c r="AI243" s="387"/>
    </row>
    <row r="244" spans="1:35" ht="14.4" customHeight="1" x14ac:dyDescent="0.3">
      <c r="A244" s="371" t="s">
        <v>197</v>
      </c>
      <c r="B244" t="s">
        <v>789</v>
      </c>
      <c r="C244" s="372">
        <v>566</v>
      </c>
      <c r="D244" s="388">
        <f>ROWS(C$5:C244)</f>
        <v>240</v>
      </c>
      <c r="E244" s="388" t="str">
        <f>IF(_xlfn.IFNA(VLOOKUP(A244,$AG$3:$AH$83,2,FALSE),"")='11.1'!$D$5,TXM!D244,"")</f>
        <v/>
      </c>
      <c r="F244" t="str">
        <f>IFERROR(SMALL($E$5:$E$9000,ROWS($E$5:E244)),"")</f>
        <v/>
      </c>
      <c r="I244" s="371" t="s">
        <v>204</v>
      </c>
      <c r="J244" t="s">
        <v>1006</v>
      </c>
      <c r="K244" s="372">
        <v>2620441</v>
      </c>
      <c r="L244" s="388">
        <f>ROWS(K$5:K244)</f>
        <v>240</v>
      </c>
      <c r="M244" s="388" t="str">
        <f>IF(_xlfn.IFNA(VLOOKUP(I244,$AG$3:$AH$83,2,FALSE),"")='11.1'!$D$5,TXM!L244,"")</f>
        <v/>
      </c>
      <c r="N244" t="str">
        <f>IFERROR(SMALL($M$5:$M$9000,ROWS($M$5:M244)),"")</f>
        <v/>
      </c>
      <c r="P244" t="s">
        <v>197</v>
      </c>
      <c r="Q244" t="s">
        <v>106</v>
      </c>
      <c r="R244">
        <v>50490</v>
      </c>
      <c r="S244" s="388">
        <f>ROWS(R$5:R244)</f>
        <v>240</v>
      </c>
      <c r="T244" s="388" t="str">
        <f>IF(_xlfn.IFNA(VLOOKUP(P244,$AG$3:$AH$83,2,FALSE),"")='11.1'!$D$5,TXM!S244,"")</f>
        <v/>
      </c>
      <c r="U244" t="str">
        <f>IFERROR(SMALL($T$5:$T$9000,ROWS($T$5:T244)),"")</f>
        <v/>
      </c>
    </row>
    <row r="245" spans="1:35" ht="14.4" customHeight="1" x14ac:dyDescent="0.3">
      <c r="A245" s="371" t="s">
        <v>197</v>
      </c>
      <c r="B245" t="s">
        <v>104</v>
      </c>
      <c r="C245" s="372">
        <v>562</v>
      </c>
      <c r="D245" s="388">
        <f>ROWS(C$5:C245)</f>
        <v>241</v>
      </c>
      <c r="E245" s="388" t="str">
        <f>IF(_xlfn.IFNA(VLOOKUP(A245,$AG$3:$AH$83,2,FALSE),"")='11.1'!$D$5,TXM!D245,"")</f>
        <v/>
      </c>
      <c r="F245" t="str">
        <f>IFERROR(SMALL($E$5:$E$9000,ROWS($E$5:E245)),"")</f>
        <v/>
      </c>
      <c r="I245" s="371" t="s">
        <v>204</v>
      </c>
      <c r="J245" t="s">
        <v>1003</v>
      </c>
      <c r="K245" s="372">
        <v>2571125</v>
      </c>
      <c r="L245" s="388">
        <f>ROWS(K$5:K245)</f>
        <v>241</v>
      </c>
      <c r="M245" s="388" t="str">
        <f>IF(_xlfn.IFNA(VLOOKUP(I245,$AG$3:$AH$83,2,FALSE),"")='11.1'!$D$5,TXM!L245,"")</f>
        <v/>
      </c>
      <c r="N245" t="str">
        <f>IFERROR(SMALL($M$5:$M$9000,ROWS($M$5:M245)),"")</f>
        <v/>
      </c>
      <c r="P245" t="s">
        <v>197</v>
      </c>
      <c r="Q245" t="s">
        <v>773</v>
      </c>
      <c r="R245">
        <v>45691</v>
      </c>
      <c r="S245" s="388">
        <f>ROWS(R$5:R245)</f>
        <v>241</v>
      </c>
      <c r="T245" s="388" t="str">
        <f>IF(_xlfn.IFNA(VLOOKUP(P245,$AG$3:$AH$83,2,FALSE),"")='11.1'!$D$5,TXM!S245,"")</f>
        <v/>
      </c>
      <c r="U245" t="str">
        <f>IFERROR(SMALL($T$5:$T$9000,ROWS($T$5:T245)),"")</f>
        <v/>
      </c>
    </row>
    <row r="246" spans="1:35" ht="14.4" customHeight="1" x14ac:dyDescent="0.3">
      <c r="A246" s="371" t="s">
        <v>197</v>
      </c>
      <c r="B246" t="s">
        <v>781</v>
      </c>
      <c r="C246" s="372">
        <v>190</v>
      </c>
      <c r="D246" s="388">
        <f>ROWS(C$5:C246)</f>
        <v>242</v>
      </c>
      <c r="E246" s="388" t="str">
        <f>IF(_xlfn.IFNA(VLOOKUP(A246,$AG$3:$AH$83,2,FALSE),"")='11.1'!$D$5,TXM!D246,"")</f>
        <v/>
      </c>
      <c r="F246" t="str">
        <f>IFERROR(SMALL($E$5:$E$9000,ROWS($E$5:E246)),"")</f>
        <v/>
      </c>
      <c r="I246" s="371" t="s">
        <v>204</v>
      </c>
      <c r="J246" t="s">
        <v>809</v>
      </c>
      <c r="K246" s="372">
        <v>2339519</v>
      </c>
      <c r="L246" s="388">
        <f>ROWS(K$5:K246)</f>
        <v>242</v>
      </c>
      <c r="M246" s="388" t="str">
        <f>IF(_xlfn.IFNA(VLOOKUP(I246,$AG$3:$AH$83,2,FALSE),"")='11.1'!$D$5,TXM!L246,"")</f>
        <v/>
      </c>
      <c r="N246" t="str">
        <f>IFERROR(SMALL($M$5:$M$9000,ROWS($M$5:M246)),"")</f>
        <v/>
      </c>
      <c r="P246" t="s">
        <v>197</v>
      </c>
      <c r="Q246" t="s">
        <v>789</v>
      </c>
      <c r="R246">
        <v>35581</v>
      </c>
      <c r="S246" s="388">
        <f>ROWS(R$5:R246)</f>
        <v>242</v>
      </c>
      <c r="T246" s="388" t="str">
        <f>IF(_xlfn.IFNA(VLOOKUP(P246,$AG$3:$AH$83,2,FALSE),"")='11.1'!$D$5,TXM!S246,"")</f>
        <v/>
      </c>
      <c r="U246" t="str">
        <f>IFERROR(SMALL($T$5:$T$9000,ROWS($T$5:T246)),"")</f>
        <v/>
      </c>
    </row>
    <row r="247" spans="1:35" ht="14.4" customHeight="1" x14ac:dyDescent="0.3">
      <c r="A247" s="371" t="s">
        <v>151</v>
      </c>
      <c r="B247" t="s">
        <v>1000</v>
      </c>
      <c r="C247" s="372">
        <v>115748878</v>
      </c>
      <c r="D247" s="388">
        <f>ROWS(C$5:C247)</f>
        <v>243</v>
      </c>
      <c r="E247" s="388" t="str">
        <f>IF(_xlfn.IFNA(VLOOKUP(A247,$AG$3:$AH$83,2,FALSE),"")='11.1'!$D$5,TXM!D247,"")</f>
        <v/>
      </c>
      <c r="F247" t="str">
        <f>IFERROR(SMALL($E$5:$E$9000,ROWS($E$5:E247)),"")</f>
        <v/>
      </c>
      <c r="I247" s="371" t="s">
        <v>204</v>
      </c>
      <c r="J247" t="s">
        <v>817</v>
      </c>
      <c r="K247" s="372">
        <v>1758572</v>
      </c>
      <c r="L247" s="388">
        <f>ROWS(K$5:K247)</f>
        <v>243</v>
      </c>
      <c r="M247" s="388" t="str">
        <f>IF(_xlfn.IFNA(VLOOKUP(I247,$AG$3:$AH$83,2,FALSE),"")='11.1'!$D$5,TXM!L247,"")</f>
        <v/>
      </c>
      <c r="N247" t="str">
        <f>IFERROR(SMALL($M$5:$M$9000,ROWS($M$5:M247)),"")</f>
        <v/>
      </c>
      <c r="P247" t="s">
        <v>197</v>
      </c>
      <c r="Q247" t="s">
        <v>823</v>
      </c>
      <c r="R247">
        <v>31911</v>
      </c>
      <c r="S247" s="388">
        <f>ROWS(R$5:R247)</f>
        <v>243</v>
      </c>
      <c r="T247" s="388" t="str">
        <f>IF(_xlfn.IFNA(VLOOKUP(P247,$AG$3:$AH$83,2,FALSE),"")='11.1'!$D$5,TXM!S247,"")</f>
        <v/>
      </c>
      <c r="U247" t="str">
        <f>IFERROR(SMALL($T$5:$T$9000,ROWS($T$5:T247)),"")</f>
        <v/>
      </c>
    </row>
    <row r="248" spans="1:35" ht="14.4" customHeight="1" x14ac:dyDescent="0.3">
      <c r="A248" s="371" t="s">
        <v>151</v>
      </c>
      <c r="B248" t="s">
        <v>783</v>
      </c>
      <c r="C248" s="372">
        <v>56465505</v>
      </c>
      <c r="D248" s="388">
        <f>ROWS(C$5:C248)</f>
        <v>244</v>
      </c>
      <c r="E248" s="388" t="str">
        <f>IF(_xlfn.IFNA(VLOOKUP(A248,$AG$3:$AH$83,2,FALSE),"")='11.1'!$D$5,TXM!D248,"")</f>
        <v/>
      </c>
      <c r="F248" t="str">
        <f>IFERROR(SMALL($E$5:$E$9000,ROWS($E$5:E248)),"")</f>
        <v/>
      </c>
      <c r="I248" s="371" t="s">
        <v>204</v>
      </c>
      <c r="J248" t="s">
        <v>831</v>
      </c>
      <c r="K248" s="372">
        <v>1604007</v>
      </c>
      <c r="L248" s="388">
        <f>ROWS(K$5:K248)</f>
        <v>244</v>
      </c>
      <c r="M248" s="388" t="str">
        <f>IF(_xlfn.IFNA(VLOOKUP(I248,$AG$3:$AH$83,2,FALSE),"")='11.1'!$D$5,TXM!L248,"")</f>
        <v/>
      </c>
      <c r="N248" t="str">
        <f>IFERROR(SMALL($M$5:$M$9000,ROWS($M$5:M248)),"")</f>
        <v/>
      </c>
      <c r="P248" t="s">
        <v>197</v>
      </c>
      <c r="Q248" t="s">
        <v>861</v>
      </c>
      <c r="R248">
        <v>27056</v>
      </c>
      <c r="S248" s="388">
        <f>ROWS(R$5:R248)</f>
        <v>244</v>
      </c>
      <c r="T248" s="388" t="str">
        <f>IF(_xlfn.IFNA(VLOOKUP(P248,$AG$3:$AH$83,2,FALSE),"")='11.1'!$D$5,TXM!S248,"")</f>
        <v/>
      </c>
      <c r="U248" t="str">
        <f>IFERROR(SMALL($T$5:$T$9000,ROWS($T$5:T248)),"")</f>
        <v/>
      </c>
    </row>
    <row r="249" spans="1:35" ht="14.4" customHeight="1" x14ac:dyDescent="0.3">
      <c r="A249" s="371" t="s">
        <v>151</v>
      </c>
      <c r="B249" t="s">
        <v>793</v>
      </c>
      <c r="C249" s="372">
        <v>1807313</v>
      </c>
      <c r="D249" s="388">
        <f>ROWS(C$5:C249)</f>
        <v>245</v>
      </c>
      <c r="E249" s="388" t="str">
        <f>IF(_xlfn.IFNA(VLOOKUP(A249,$AG$3:$AH$83,2,FALSE),"")='11.1'!$D$5,TXM!D249,"")</f>
        <v/>
      </c>
      <c r="F249" t="str">
        <f>IFERROR(SMALL($E$5:$E$9000,ROWS($E$5:E249)),"")</f>
        <v/>
      </c>
      <c r="I249" s="371" t="s">
        <v>204</v>
      </c>
      <c r="J249" t="s">
        <v>805</v>
      </c>
      <c r="K249" s="372">
        <v>1361240</v>
      </c>
      <c r="L249" s="388">
        <f>ROWS(K$5:K249)</f>
        <v>245</v>
      </c>
      <c r="M249" s="388" t="str">
        <f>IF(_xlfn.IFNA(VLOOKUP(I249,$AG$3:$AH$83,2,FALSE),"")='11.1'!$D$5,TXM!L249,"")</f>
        <v/>
      </c>
      <c r="N249" t="str">
        <f>IFERROR(SMALL($M$5:$M$9000,ROWS($M$5:M249)),"")</f>
        <v/>
      </c>
      <c r="P249" t="s">
        <v>197</v>
      </c>
      <c r="Q249" t="s">
        <v>841</v>
      </c>
      <c r="R249">
        <v>18497</v>
      </c>
      <c r="S249" s="388">
        <f>ROWS(R$5:R249)</f>
        <v>245</v>
      </c>
      <c r="T249" s="388" t="str">
        <f>IF(_xlfn.IFNA(VLOOKUP(P249,$AG$3:$AH$83,2,FALSE),"")='11.1'!$D$5,TXM!S249,"")</f>
        <v/>
      </c>
      <c r="U249" t="str">
        <f>IFERROR(SMALL($T$5:$T$9000,ROWS($T$5:T249)),"")</f>
        <v/>
      </c>
    </row>
    <row r="250" spans="1:35" ht="14.4" customHeight="1" x14ac:dyDescent="0.3">
      <c r="A250" s="371" t="s">
        <v>151</v>
      </c>
      <c r="B250" t="s">
        <v>859</v>
      </c>
      <c r="C250" s="372">
        <v>1460356</v>
      </c>
      <c r="D250" s="388">
        <f>ROWS(C$5:C250)</f>
        <v>246</v>
      </c>
      <c r="E250" s="388" t="str">
        <f>IF(_xlfn.IFNA(VLOOKUP(A250,$AG$3:$AH$83,2,FALSE),"")='11.1'!$D$5,TXM!D250,"")</f>
        <v/>
      </c>
      <c r="F250" t="str">
        <f>IFERROR(SMALL($E$5:$E$9000,ROWS($E$5:E250)),"")</f>
        <v/>
      </c>
      <c r="I250" s="371" t="s">
        <v>204</v>
      </c>
      <c r="J250" t="s">
        <v>811</v>
      </c>
      <c r="K250" s="372">
        <v>1305622</v>
      </c>
      <c r="L250" s="388">
        <f>ROWS(K$5:K250)</f>
        <v>246</v>
      </c>
      <c r="M250" s="388" t="str">
        <f>IF(_xlfn.IFNA(VLOOKUP(I250,$AG$3:$AH$83,2,FALSE),"")='11.1'!$D$5,TXM!L250,"")</f>
        <v/>
      </c>
      <c r="N250" t="str">
        <f>IFERROR(SMALL($M$5:$M$9000,ROWS($M$5:M250)),"")</f>
        <v/>
      </c>
      <c r="P250" t="s">
        <v>197</v>
      </c>
      <c r="Q250" t="s">
        <v>819</v>
      </c>
      <c r="R250">
        <v>15406</v>
      </c>
      <c r="S250" s="388">
        <f>ROWS(R$5:R250)</f>
        <v>246</v>
      </c>
      <c r="T250" s="388" t="str">
        <f>IF(_xlfn.IFNA(VLOOKUP(P250,$AG$3:$AH$83,2,FALSE),"")='11.1'!$D$5,TXM!S250,"")</f>
        <v/>
      </c>
      <c r="U250" t="str">
        <f>IFERROR(SMALL($T$5:$T$9000,ROWS($T$5:T250)),"")</f>
        <v/>
      </c>
    </row>
    <row r="251" spans="1:35" ht="14.4" customHeight="1" x14ac:dyDescent="0.3">
      <c r="A251" s="371" t="s">
        <v>151</v>
      </c>
      <c r="B251" t="s">
        <v>787</v>
      </c>
      <c r="C251" s="372">
        <v>1008000</v>
      </c>
      <c r="D251" s="388">
        <f>ROWS(C$5:C251)</f>
        <v>247</v>
      </c>
      <c r="E251" s="388" t="str">
        <f>IF(_xlfn.IFNA(VLOOKUP(A251,$AG$3:$AH$83,2,FALSE),"")='11.1'!$D$5,TXM!D251,"")</f>
        <v/>
      </c>
      <c r="F251" t="str">
        <f>IFERROR(SMALL($E$5:$E$9000,ROWS($E$5:E251)),"")</f>
        <v/>
      </c>
      <c r="I251" s="371" t="s">
        <v>204</v>
      </c>
      <c r="J251" t="s">
        <v>829</v>
      </c>
      <c r="K251" s="372">
        <v>1038871</v>
      </c>
      <c r="L251" s="388">
        <f>ROWS(K$5:K251)</f>
        <v>247</v>
      </c>
      <c r="M251" s="388" t="str">
        <f>IF(_xlfn.IFNA(VLOOKUP(I251,$AG$3:$AH$83,2,FALSE),"")='11.1'!$D$5,TXM!L251,"")</f>
        <v/>
      </c>
      <c r="N251" t="str">
        <f>IFERROR(SMALL($M$5:$M$9000,ROWS($M$5:M251)),"")</f>
        <v/>
      </c>
      <c r="P251" t="s">
        <v>197</v>
      </c>
      <c r="Q251" t="s">
        <v>1275</v>
      </c>
      <c r="R251">
        <v>12420</v>
      </c>
      <c r="S251" s="388">
        <f>ROWS(R$5:R251)</f>
        <v>247</v>
      </c>
      <c r="T251" s="388" t="str">
        <f>IF(_xlfn.IFNA(VLOOKUP(P251,$AG$3:$AH$83,2,FALSE),"")='11.1'!$D$5,TXM!S251,"")</f>
        <v/>
      </c>
      <c r="U251" t="str">
        <f>IFERROR(SMALL($T$5:$T$9000,ROWS($T$5:T251)),"")</f>
        <v/>
      </c>
    </row>
    <row r="252" spans="1:35" ht="14.4" customHeight="1" x14ac:dyDescent="0.3">
      <c r="A252" s="371" t="s">
        <v>151</v>
      </c>
      <c r="B252" t="s">
        <v>849</v>
      </c>
      <c r="C252" s="372">
        <v>792101</v>
      </c>
      <c r="D252" s="388">
        <f>ROWS(C$5:C252)</f>
        <v>248</v>
      </c>
      <c r="E252" s="388" t="str">
        <f>IF(_xlfn.IFNA(VLOOKUP(A252,$AG$3:$AH$83,2,FALSE),"")='11.1'!$D$5,TXM!D252,"")</f>
        <v/>
      </c>
      <c r="F252" t="str">
        <f>IFERROR(SMALL($E$5:$E$9000,ROWS($E$5:E252)),"")</f>
        <v/>
      </c>
      <c r="I252" s="371" t="s">
        <v>204</v>
      </c>
      <c r="J252" t="s">
        <v>1240</v>
      </c>
      <c r="K252" s="372">
        <v>897595</v>
      </c>
      <c r="L252" s="388">
        <f>ROWS(K$5:K252)</f>
        <v>248</v>
      </c>
      <c r="M252" s="388" t="str">
        <f>IF(_xlfn.IFNA(VLOOKUP(I252,$AG$3:$AH$83,2,FALSE),"")='11.1'!$D$5,TXM!L252,"")</f>
        <v/>
      </c>
      <c r="N252" t="str">
        <f>IFERROR(SMALL($M$5:$M$9000,ROWS($M$5:M252)),"")</f>
        <v/>
      </c>
      <c r="P252" t="s">
        <v>197</v>
      </c>
      <c r="Q252" t="s">
        <v>1003</v>
      </c>
      <c r="R252">
        <v>9000</v>
      </c>
      <c r="S252" s="388">
        <f>ROWS(R$5:R252)</f>
        <v>248</v>
      </c>
      <c r="T252" s="388" t="str">
        <f>IF(_xlfn.IFNA(VLOOKUP(P252,$AG$3:$AH$83,2,FALSE),"")='11.1'!$D$5,TXM!S252,"")</f>
        <v/>
      </c>
      <c r="U252" t="str">
        <f>IFERROR(SMALL($T$5:$T$9000,ROWS($T$5:T252)),"")</f>
        <v/>
      </c>
    </row>
    <row r="253" spans="1:35" ht="14.4" customHeight="1" x14ac:dyDescent="0.3">
      <c r="A253" s="371" t="s">
        <v>151</v>
      </c>
      <c r="B253" t="s">
        <v>795</v>
      </c>
      <c r="C253" s="372">
        <v>673053</v>
      </c>
      <c r="D253" s="388">
        <f>ROWS(C$5:C253)</f>
        <v>249</v>
      </c>
      <c r="E253" s="388" t="str">
        <f>IF(_xlfn.IFNA(VLOOKUP(A253,$AG$3:$AH$83,2,FALSE),"")='11.1'!$D$5,TXM!D253,"")</f>
        <v/>
      </c>
      <c r="F253" t="str">
        <f>IFERROR(SMALL($E$5:$E$9000,ROWS($E$5:E253)),"")</f>
        <v/>
      </c>
      <c r="I253" s="371" t="s">
        <v>204</v>
      </c>
      <c r="J253" t="s">
        <v>1004</v>
      </c>
      <c r="K253" s="372">
        <v>788126</v>
      </c>
      <c r="L253" s="388">
        <f>ROWS(K$5:K253)</f>
        <v>249</v>
      </c>
      <c r="M253" s="388" t="str">
        <f>IF(_xlfn.IFNA(VLOOKUP(I253,$AG$3:$AH$83,2,FALSE),"")='11.1'!$D$5,TXM!L253,"")</f>
        <v/>
      </c>
      <c r="N253" t="str">
        <f>IFERROR(SMALL($M$5:$M$9000,ROWS($M$5:M253)),"")</f>
        <v/>
      </c>
      <c r="P253" t="s">
        <v>197</v>
      </c>
      <c r="Q253" t="s">
        <v>1002</v>
      </c>
      <c r="R253">
        <v>8193</v>
      </c>
      <c r="S253" s="388">
        <f>ROWS(R$5:R253)</f>
        <v>249</v>
      </c>
      <c r="T253" s="388" t="str">
        <f>IF(_xlfn.IFNA(VLOOKUP(P253,$AG$3:$AH$83,2,FALSE),"")='11.1'!$D$5,TXM!S253,"")</f>
        <v/>
      </c>
      <c r="U253" t="str">
        <f>IFERROR(SMALL($T$5:$T$9000,ROWS($T$5:T253)),"")</f>
        <v/>
      </c>
    </row>
    <row r="254" spans="1:35" ht="14.4" customHeight="1" x14ac:dyDescent="0.3">
      <c r="A254" s="371" t="s">
        <v>151</v>
      </c>
      <c r="B254" t="s">
        <v>172</v>
      </c>
      <c r="C254" s="372">
        <v>648887</v>
      </c>
      <c r="D254" s="388">
        <f>ROWS(C$5:C254)</f>
        <v>250</v>
      </c>
      <c r="E254" s="388" t="str">
        <f>IF(_xlfn.IFNA(VLOOKUP(A254,$AG$3:$AH$83,2,FALSE),"")='11.1'!$D$5,TXM!D254,"")</f>
        <v/>
      </c>
      <c r="F254" t="str">
        <f>IFERROR(SMALL($E$5:$E$9000,ROWS($E$5:E254)),"")</f>
        <v/>
      </c>
      <c r="I254" s="371" t="s">
        <v>204</v>
      </c>
      <c r="J254" t="s">
        <v>819</v>
      </c>
      <c r="K254" s="372">
        <v>573695</v>
      </c>
      <c r="L254" s="388">
        <f>ROWS(K$5:K254)</f>
        <v>250</v>
      </c>
      <c r="M254" s="388" t="str">
        <f>IF(_xlfn.IFNA(VLOOKUP(I254,$AG$3:$AH$83,2,FALSE),"")='11.1'!$D$5,TXM!L254,"")</f>
        <v/>
      </c>
      <c r="N254" t="str">
        <f>IFERROR(SMALL($M$5:$M$9000,ROWS($M$5:M254)),"")</f>
        <v/>
      </c>
      <c r="P254" t="s">
        <v>197</v>
      </c>
      <c r="Q254" t="s">
        <v>104</v>
      </c>
      <c r="R254">
        <v>7176</v>
      </c>
      <c r="S254" s="388">
        <f>ROWS(R$5:R254)</f>
        <v>250</v>
      </c>
      <c r="T254" s="388" t="str">
        <f>IF(_xlfn.IFNA(VLOOKUP(P254,$AG$3:$AH$83,2,FALSE),"")='11.1'!$D$5,TXM!S254,"")</f>
        <v/>
      </c>
      <c r="U254" t="str">
        <f>IFERROR(SMALL($T$5:$T$9000,ROWS($T$5:T254)),"")</f>
        <v/>
      </c>
    </row>
    <row r="255" spans="1:35" ht="14.4" customHeight="1" x14ac:dyDescent="0.3">
      <c r="A255" s="371" t="s">
        <v>151</v>
      </c>
      <c r="B255" t="s">
        <v>785</v>
      </c>
      <c r="C255" s="372">
        <v>617385</v>
      </c>
      <c r="D255" s="388">
        <f>ROWS(C$5:C255)</f>
        <v>251</v>
      </c>
      <c r="E255" s="388" t="str">
        <f>IF(_xlfn.IFNA(VLOOKUP(A255,$AG$3:$AH$83,2,FALSE),"")='11.1'!$D$5,TXM!D255,"")</f>
        <v/>
      </c>
      <c r="F255" t="str">
        <f>IFERROR(SMALL($E$5:$E$9000,ROWS($E$5:E255)),"")</f>
        <v/>
      </c>
      <c r="I255" s="371" t="s">
        <v>204</v>
      </c>
      <c r="J255" t="s">
        <v>998</v>
      </c>
      <c r="K255" s="372">
        <v>484401</v>
      </c>
      <c r="L255" s="388">
        <f>ROWS(K$5:K255)</f>
        <v>251</v>
      </c>
      <c r="M255" s="388" t="str">
        <f>IF(_xlfn.IFNA(VLOOKUP(I255,$AG$3:$AH$83,2,FALSE),"")='11.1'!$D$5,TXM!L255,"")</f>
        <v/>
      </c>
      <c r="N255" t="str">
        <f>IFERROR(SMALL($M$5:$M$9000,ROWS($M$5:M255)),"")</f>
        <v/>
      </c>
      <c r="P255" t="s">
        <v>197</v>
      </c>
      <c r="Q255" t="s">
        <v>813</v>
      </c>
      <c r="R255">
        <v>4021</v>
      </c>
      <c r="S255" s="388">
        <f>ROWS(R$5:R255)</f>
        <v>251</v>
      </c>
      <c r="T255" s="388" t="str">
        <f>IF(_xlfn.IFNA(VLOOKUP(P255,$AG$3:$AH$83,2,FALSE),"")='11.1'!$D$5,TXM!S255,"")</f>
        <v/>
      </c>
      <c r="U255" t="str">
        <f>IFERROR(SMALL($T$5:$T$9000,ROWS($T$5:T255)),"")</f>
        <v/>
      </c>
    </row>
    <row r="256" spans="1:35" ht="14.4" customHeight="1" x14ac:dyDescent="0.3">
      <c r="A256" s="371" t="s">
        <v>151</v>
      </c>
      <c r="B256" t="s">
        <v>863</v>
      </c>
      <c r="C256" s="372">
        <v>382326</v>
      </c>
      <c r="D256" s="388">
        <f>ROWS(C$5:C256)</f>
        <v>252</v>
      </c>
      <c r="E256" s="388" t="str">
        <f>IF(_xlfn.IFNA(VLOOKUP(A256,$AG$3:$AH$83,2,FALSE),"")='11.1'!$D$5,TXM!D256,"")</f>
        <v/>
      </c>
      <c r="F256" t="str">
        <f>IFERROR(SMALL($E$5:$E$9000,ROWS($E$5:E256)),"")</f>
        <v/>
      </c>
      <c r="I256" s="371" t="s">
        <v>204</v>
      </c>
      <c r="J256" t="s">
        <v>990</v>
      </c>
      <c r="K256" s="372">
        <v>381423</v>
      </c>
      <c r="L256" s="388">
        <f>ROWS(K$5:K256)</f>
        <v>252</v>
      </c>
      <c r="M256" s="388" t="str">
        <f>IF(_xlfn.IFNA(VLOOKUP(I256,$AG$3:$AH$83,2,FALSE),"")='11.1'!$D$5,TXM!L256,"")</f>
        <v/>
      </c>
      <c r="N256" t="str">
        <f>IFERROR(SMALL($M$5:$M$9000,ROWS($M$5:M256)),"")</f>
        <v/>
      </c>
      <c r="P256" t="s">
        <v>197</v>
      </c>
      <c r="Q256" t="s">
        <v>793</v>
      </c>
      <c r="R256">
        <v>3384</v>
      </c>
      <c r="S256" s="388">
        <f>ROWS(R$5:R256)</f>
        <v>252</v>
      </c>
      <c r="T256" s="388" t="str">
        <f>IF(_xlfn.IFNA(VLOOKUP(P256,$AG$3:$AH$83,2,FALSE),"")='11.1'!$D$5,TXM!S256,"")</f>
        <v/>
      </c>
      <c r="U256" t="str">
        <f>IFERROR(SMALL($T$5:$T$9000,ROWS($T$5:T256)),"")</f>
        <v/>
      </c>
    </row>
    <row r="257" spans="1:21" ht="14.4" customHeight="1" x14ac:dyDescent="0.3">
      <c r="A257" s="371" t="s">
        <v>151</v>
      </c>
      <c r="B257" t="s">
        <v>843</v>
      </c>
      <c r="C257" s="372">
        <v>210493</v>
      </c>
      <c r="D257" s="388">
        <f>ROWS(C$5:C257)</f>
        <v>253</v>
      </c>
      <c r="E257" s="388" t="str">
        <f>IF(_xlfn.IFNA(VLOOKUP(A257,$AG$3:$AH$83,2,FALSE),"")='11.1'!$D$5,TXM!D257,"")</f>
        <v/>
      </c>
      <c r="F257" t="str">
        <f>IFERROR(SMALL($E$5:$E$9000,ROWS($E$5:E257)),"")</f>
        <v/>
      </c>
      <c r="I257" s="371" t="s">
        <v>204</v>
      </c>
      <c r="J257" t="s">
        <v>807</v>
      </c>
      <c r="K257" s="372">
        <v>294034</v>
      </c>
      <c r="L257" s="388">
        <f>ROWS(K$5:K257)</f>
        <v>253</v>
      </c>
      <c r="M257" s="388" t="str">
        <f>IF(_xlfn.IFNA(VLOOKUP(I257,$AG$3:$AH$83,2,FALSE),"")='11.1'!$D$5,TXM!L257,"")</f>
        <v/>
      </c>
      <c r="N257" t="str">
        <f>IFERROR(SMALL($M$5:$M$9000,ROWS($M$5:M257)),"")</f>
        <v/>
      </c>
      <c r="P257" t="s">
        <v>197</v>
      </c>
      <c r="Q257" t="s">
        <v>91</v>
      </c>
      <c r="R257">
        <v>2500</v>
      </c>
      <c r="S257" s="388">
        <f>ROWS(R$5:R257)</f>
        <v>253</v>
      </c>
      <c r="T257" s="388" t="str">
        <f>IF(_xlfn.IFNA(VLOOKUP(P257,$AG$3:$AH$83,2,FALSE),"")='11.1'!$D$5,TXM!S257,"")</f>
        <v/>
      </c>
      <c r="U257" t="str">
        <f>IFERROR(SMALL($T$5:$T$9000,ROWS($T$5:T257)),"")</f>
        <v/>
      </c>
    </row>
    <row r="258" spans="1:21" ht="14.4" customHeight="1" x14ac:dyDescent="0.3">
      <c r="A258" s="371" t="s">
        <v>151</v>
      </c>
      <c r="B258" t="s">
        <v>999</v>
      </c>
      <c r="C258" s="372">
        <v>129430</v>
      </c>
      <c r="D258" s="388">
        <f>ROWS(C$5:C258)</f>
        <v>254</v>
      </c>
      <c r="E258" s="388" t="str">
        <f>IF(_xlfn.IFNA(VLOOKUP(A258,$AG$3:$AH$83,2,FALSE),"")='11.1'!$D$5,TXM!D258,"")</f>
        <v/>
      </c>
      <c r="F258" t="str">
        <f>IFERROR(SMALL($E$5:$E$9000,ROWS($E$5:E258)),"")</f>
        <v/>
      </c>
      <c r="I258" s="371" t="s">
        <v>204</v>
      </c>
      <c r="J258" t="s">
        <v>777</v>
      </c>
      <c r="K258" s="372">
        <v>203230</v>
      </c>
      <c r="L258" s="388">
        <f>ROWS(K$5:K258)</f>
        <v>254</v>
      </c>
      <c r="M258" s="388" t="str">
        <f>IF(_xlfn.IFNA(VLOOKUP(I258,$AG$3:$AH$83,2,FALSE),"")='11.1'!$D$5,TXM!L258,"")</f>
        <v/>
      </c>
      <c r="N258" t="str">
        <f>IFERROR(SMALL($M$5:$M$9000,ROWS($M$5:M258)),"")</f>
        <v/>
      </c>
      <c r="P258" t="s">
        <v>197</v>
      </c>
      <c r="Q258" t="s">
        <v>96</v>
      </c>
      <c r="R258">
        <v>2459</v>
      </c>
      <c r="S258" s="388">
        <f>ROWS(R$5:R258)</f>
        <v>254</v>
      </c>
      <c r="T258" s="388" t="str">
        <f>IF(_xlfn.IFNA(VLOOKUP(P258,$AG$3:$AH$83,2,FALSE),"")='11.1'!$D$5,TXM!S258,"")</f>
        <v/>
      </c>
      <c r="U258" t="str">
        <f>IFERROR(SMALL($T$5:$T$9000,ROWS($T$5:T258)),"")</f>
        <v/>
      </c>
    </row>
    <row r="259" spans="1:21" ht="14.4" customHeight="1" x14ac:dyDescent="0.3">
      <c r="A259" s="371" t="s">
        <v>151</v>
      </c>
      <c r="B259" t="s">
        <v>91</v>
      </c>
      <c r="C259" s="372">
        <v>74100</v>
      </c>
      <c r="D259" s="388">
        <f>ROWS(C$5:C259)</f>
        <v>255</v>
      </c>
      <c r="E259" s="388" t="str">
        <f>IF(_xlfn.IFNA(VLOOKUP(A259,$AG$3:$AH$83,2,FALSE),"")='11.1'!$D$5,TXM!D259,"")</f>
        <v/>
      </c>
      <c r="F259" t="str">
        <f>IFERROR(SMALL($E$5:$E$9000,ROWS($E$5:E259)),"")</f>
        <v/>
      </c>
      <c r="I259" s="371" t="s">
        <v>204</v>
      </c>
      <c r="J259" t="s">
        <v>801</v>
      </c>
      <c r="K259" s="372">
        <v>162478</v>
      </c>
      <c r="L259" s="388">
        <f>ROWS(K$5:K259)</f>
        <v>255</v>
      </c>
      <c r="M259" s="388" t="str">
        <f>IF(_xlfn.IFNA(VLOOKUP(I259,$AG$3:$AH$83,2,FALSE),"")='11.1'!$D$5,TXM!L259,"")</f>
        <v/>
      </c>
      <c r="N259" t="str">
        <f>IFERROR(SMALL($M$5:$M$9000,ROWS($M$5:M259)),"")</f>
        <v/>
      </c>
      <c r="P259" t="s">
        <v>197</v>
      </c>
      <c r="Q259" t="s">
        <v>815</v>
      </c>
      <c r="R259">
        <v>2101</v>
      </c>
      <c r="S259" s="388">
        <f>ROWS(R$5:R259)</f>
        <v>255</v>
      </c>
      <c r="T259" s="388" t="str">
        <f>IF(_xlfn.IFNA(VLOOKUP(P259,$AG$3:$AH$83,2,FALSE),"")='11.1'!$D$5,TXM!S259,"")</f>
        <v/>
      </c>
      <c r="U259" t="str">
        <f>IFERROR(SMALL($T$5:$T$9000,ROWS($T$5:T259)),"")</f>
        <v/>
      </c>
    </row>
    <row r="260" spans="1:21" ht="14.4" customHeight="1" x14ac:dyDescent="0.3">
      <c r="A260" s="371" t="s">
        <v>151</v>
      </c>
      <c r="B260" t="s">
        <v>861</v>
      </c>
      <c r="C260" s="372">
        <v>70118</v>
      </c>
      <c r="D260" s="388">
        <f>ROWS(C$5:C260)</f>
        <v>256</v>
      </c>
      <c r="E260" s="388" t="str">
        <f>IF(_xlfn.IFNA(VLOOKUP(A260,$AG$3:$AH$83,2,FALSE),"")='11.1'!$D$5,TXM!D260,"")</f>
        <v/>
      </c>
      <c r="F260" t="str">
        <f>IFERROR(SMALL($E$5:$E$9000,ROWS($E$5:E260)),"")</f>
        <v/>
      </c>
      <c r="I260" s="371" t="s">
        <v>204</v>
      </c>
      <c r="J260" t="s">
        <v>1332</v>
      </c>
      <c r="K260" s="372">
        <v>156397</v>
      </c>
      <c r="L260" s="388">
        <f>ROWS(K$5:K260)</f>
        <v>256</v>
      </c>
      <c r="M260" s="388" t="str">
        <f>IF(_xlfn.IFNA(VLOOKUP(I260,$AG$3:$AH$83,2,FALSE),"")='11.1'!$D$5,TXM!L260,"")</f>
        <v/>
      </c>
      <c r="N260" t="str">
        <f>IFERROR(SMALL($M$5:$M$9000,ROWS($M$5:M260)),"")</f>
        <v/>
      </c>
      <c r="P260" t="s">
        <v>197</v>
      </c>
      <c r="Q260" t="s">
        <v>855</v>
      </c>
      <c r="R260">
        <v>796</v>
      </c>
      <c r="S260" s="388">
        <f>ROWS(R$5:R260)</f>
        <v>256</v>
      </c>
      <c r="T260" s="388" t="str">
        <f>IF(_xlfn.IFNA(VLOOKUP(P260,$AG$3:$AH$83,2,FALSE),"")='11.1'!$D$5,TXM!S260,"")</f>
        <v/>
      </c>
      <c r="U260" t="str">
        <f>IFERROR(SMALL($T$5:$T$9000,ROWS($T$5:T260)),"")</f>
        <v/>
      </c>
    </row>
    <row r="261" spans="1:21" ht="14.4" customHeight="1" x14ac:dyDescent="0.3">
      <c r="A261" s="371" t="s">
        <v>151</v>
      </c>
      <c r="B261" t="s">
        <v>104</v>
      </c>
      <c r="C261" s="372">
        <v>40723</v>
      </c>
      <c r="D261" s="388">
        <f>ROWS(C$5:C261)</f>
        <v>257</v>
      </c>
      <c r="E261" s="388" t="str">
        <f>IF(_xlfn.IFNA(VLOOKUP(A261,$AG$3:$AH$83,2,FALSE),"")='11.1'!$D$5,TXM!D261,"")</f>
        <v/>
      </c>
      <c r="F261" t="str">
        <f>IFERROR(SMALL($E$5:$E$9000,ROWS($E$5:E261)),"")</f>
        <v/>
      </c>
      <c r="I261" s="371" t="s">
        <v>204</v>
      </c>
      <c r="J261" t="s">
        <v>833</v>
      </c>
      <c r="K261" s="372">
        <v>132834</v>
      </c>
      <c r="L261" s="388">
        <f>ROWS(K$5:K261)</f>
        <v>257</v>
      </c>
      <c r="M261" s="388" t="str">
        <f>IF(_xlfn.IFNA(VLOOKUP(I261,$AG$3:$AH$83,2,FALSE),"")='11.1'!$D$5,TXM!L261,"")</f>
        <v/>
      </c>
      <c r="N261" t="str">
        <f>IFERROR(SMALL($M$5:$M$9000,ROWS($M$5:M261)),"")</f>
        <v/>
      </c>
      <c r="P261" t="s">
        <v>197</v>
      </c>
      <c r="Q261" t="s">
        <v>853</v>
      </c>
      <c r="R261">
        <v>705</v>
      </c>
      <c r="S261" s="388">
        <f>ROWS(R$5:R261)</f>
        <v>257</v>
      </c>
      <c r="T261" s="388" t="str">
        <f>IF(_xlfn.IFNA(VLOOKUP(P261,$AG$3:$AH$83,2,FALSE),"")='11.1'!$D$5,TXM!S261,"")</f>
        <v/>
      </c>
      <c r="U261" t="str">
        <f>IFERROR(SMALL($T$5:$T$9000,ROWS($T$5:T261)),"")</f>
        <v/>
      </c>
    </row>
    <row r="262" spans="1:21" ht="14.4" customHeight="1" x14ac:dyDescent="0.3">
      <c r="A262" s="371" t="s">
        <v>151</v>
      </c>
      <c r="B262" t="s">
        <v>1318</v>
      </c>
      <c r="C262" s="372">
        <v>28800</v>
      </c>
      <c r="D262" s="388">
        <f>ROWS(C$5:C262)</f>
        <v>258</v>
      </c>
      <c r="E262" s="388" t="str">
        <f>IF(_xlfn.IFNA(VLOOKUP(A262,$AG$3:$AH$83,2,FALSE),"")='11.1'!$D$5,TXM!D262,"")</f>
        <v/>
      </c>
      <c r="F262" t="str">
        <f>IFERROR(SMALL($E$5:$E$9000,ROWS($E$5:E262)),"")</f>
        <v/>
      </c>
      <c r="I262" s="371" t="s">
        <v>204</v>
      </c>
      <c r="J262" t="s">
        <v>1365</v>
      </c>
      <c r="K262" s="372">
        <v>86620</v>
      </c>
      <c r="L262" s="388">
        <f>ROWS(K$5:K262)</f>
        <v>258</v>
      </c>
      <c r="M262" s="388" t="str">
        <f>IF(_xlfn.IFNA(VLOOKUP(I262,$AG$3:$AH$83,2,FALSE),"")='11.1'!$D$5,TXM!L262,"")</f>
        <v/>
      </c>
      <c r="N262" t="str">
        <f>IFERROR(SMALL($M$5:$M$9000,ROWS($M$5:M262)),"")</f>
        <v/>
      </c>
      <c r="P262" t="s">
        <v>197</v>
      </c>
      <c r="Q262" t="s">
        <v>821</v>
      </c>
      <c r="R262">
        <v>609</v>
      </c>
      <c r="S262" s="388">
        <f>ROWS(R$5:R262)</f>
        <v>258</v>
      </c>
      <c r="T262" s="388" t="str">
        <f>IF(_xlfn.IFNA(VLOOKUP(P262,$AG$3:$AH$83,2,FALSE),"")='11.1'!$D$5,TXM!S262,"")</f>
        <v/>
      </c>
      <c r="U262" t="str">
        <f>IFERROR(SMALL($T$5:$T$9000,ROWS($T$5:T262)),"")</f>
        <v/>
      </c>
    </row>
    <row r="263" spans="1:21" ht="14.4" customHeight="1" x14ac:dyDescent="0.3">
      <c r="A263" s="371" t="s">
        <v>151</v>
      </c>
      <c r="B263" t="s">
        <v>789</v>
      </c>
      <c r="C263" s="372">
        <v>375</v>
      </c>
      <c r="D263" s="388">
        <f>ROWS(C$5:C263)</f>
        <v>259</v>
      </c>
      <c r="E263" s="388" t="str">
        <f>IF(_xlfn.IFNA(VLOOKUP(A263,$AG$3:$AH$83,2,FALSE),"")='11.1'!$D$5,TXM!D263,"")</f>
        <v/>
      </c>
      <c r="F263" t="str">
        <f>IFERROR(SMALL($E$5:$E$9000,ROWS($E$5:E263)),"")</f>
        <v/>
      </c>
      <c r="I263" s="371" t="s">
        <v>204</v>
      </c>
      <c r="J263" t="s">
        <v>1494</v>
      </c>
      <c r="K263" s="372">
        <v>76345</v>
      </c>
      <c r="L263" s="388">
        <f>ROWS(K$5:K263)</f>
        <v>259</v>
      </c>
      <c r="M263" s="388" t="str">
        <f>IF(_xlfn.IFNA(VLOOKUP(I263,$AG$3:$AH$83,2,FALSE),"")='11.1'!$D$5,TXM!L263,"")</f>
        <v/>
      </c>
      <c r="N263" t="str">
        <f>IFERROR(SMALL($M$5:$M$9000,ROWS($M$5:M263)),"")</f>
        <v/>
      </c>
      <c r="P263" t="s">
        <v>197</v>
      </c>
      <c r="Q263" t="s">
        <v>795</v>
      </c>
      <c r="R263">
        <v>606</v>
      </c>
      <c r="S263" s="388">
        <f>ROWS(R$5:R263)</f>
        <v>259</v>
      </c>
      <c r="T263" s="388" t="str">
        <f>IF(_xlfn.IFNA(VLOOKUP(P263,$AG$3:$AH$83,2,FALSE),"")='11.1'!$D$5,TXM!S263,"")</f>
        <v/>
      </c>
      <c r="U263" t="str">
        <f>IFERROR(SMALL($T$5:$T$9000,ROWS($T$5:T263)),"")</f>
        <v/>
      </c>
    </row>
    <row r="264" spans="1:21" ht="14.4" customHeight="1" x14ac:dyDescent="0.3">
      <c r="A264" s="371" t="s">
        <v>2140</v>
      </c>
      <c r="B264" t="s">
        <v>1000</v>
      </c>
      <c r="C264" s="372">
        <v>78617</v>
      </c>
      <c r="D264" s="388">
        <f>ROWS(C$5:C264)</f>
        <v>260</v>
      </c>
      <c r="E264" s="388" t="str">
        <f>IF(_xlfn.IFNA(VLOOKUP(A264,$AG$3:$AH$83,2,FALSE),"")='11.1'!$D$5,TXM!D264,"")</f>
        <v/>
      </c>
      <c r="F264" t="str">
        <f>IFERROR(SMALL($E$5:$E$9000,ROWS($E$5:E264)),"")</f>
        <v/>
      </c>
      <c r="I264" s="371" t="s">
        <v>204</v>
      </c>
      <c r="J264" t="s">
        <v>803</v>
      </c>
      <c r="K264" s="372">
        <v>56778</v>
      </c>
      <c r="L264" s="388">
        <f>ROWS(K$5:K264)</f>
        <v>260</v>
      </c>
      <c r="M264" s="388" t="str">
        <f>IF(_xlfn.IFNA(VLOOKUP(I264,$AG$3:$AH$83,2,FALSE),"")='11.1'!$D$5,TXM!L264,"")</f>
        <v/>
      </c>
      <c r="N264" t="str">
        <f>IFERROR(SMALL($M$5:$M$9000,ROWS($M$5:M264)),"")</f>
        <v/>
      </c>
      <c r="P264" t="s">
        <v>197</v>
      </c>
      <c r="Q264" t="s">
        <v>829</v>
      </c>
      <c r="R264">
        <v>218</v>
      </c>
      <c r="S264" s="388">
        <f>ROWS(R$5:R264)</f>
        <v>260</v>
      </c>
      <c r="T264" s="388" t="str">
        <f>IF(_xlfn.IFNA(VLOOKUP(P264,$AG$3:$AH$83,2,FALSE),"")='11.1'!$D$5,TXM!S264,"")</f>
        <v/>
      </c>
      <c r="U264" t="str">
        <f>IFERROR(SMALL($T$5:$T$9000,ROWS($T$5:T264)),"")</f>
        <v/>
      </c>
    </row>
    <row r="265" spans="1:21" ht="14.4" customHeight="1" x14ac:dyDescent="0.3">
      <c r="A265" s="371" t="s">
        <v>195</v>
      </c>
      <c r="B265" t="s">
        <v>783</v>
      </c>
      <c r="C265" s="372">
        <v>10628622102</v>
      </c>
      <c r="D265" s="388">
        <f>ROWS(C$5:C265)</f>
        <v>261</v>
      </c>
      <c r="E265" s="388" t="str">
        <f>IF(_xlfn.IFNA(VLOOKUP(A265,$AG$3:$AH$83,2,FALSE),"")='11.1'!$D$5,TXM!D265,"")</f>
        <v/>
      </c>
      <c r="F265" t="str">
        <f>IFERROR(SMALL($E$5:$E$9000,ROWS($E$5:E265)),"")</f>
        <v/>
      </c>
      <c r="I265" s="371" t="s">
        <v>204</v>
      </c>
      <c r="J265" t="s">
        <v>1383</v>
      </c>
      <c r="K265" s="372">
        <v>41689</v>
      </c>
      <c r="L265" s="388">
        <f>ROWS(K$5:K265)</f>
        <v>261</v>
      </c>
      <c r="M265" s="388" t="str">
        <f>IF(_xlfn.IFNA(VLOOKUP(I265,$AG$3:$AH$83,2,FALSE),"")='11.1'!$D$5,TXM!L265,"")</f>
        <v/>
      </c>
      <c r="N265" t="str">
        <f>IFERROR(SMALL($M$5:$M$9000,ROWS($M$5:M265)),"")</f>
        <v/>
      </c>
      <c r="P265" t="s">
        <v>197</v>
      </c>
      <c r="Q265" t="s">
        <v>107</v>
      </c>
      <c r="R265">
        <v>139</v>
      </c>
      <c r="S265" s="388">
        <f>ROWS(R$5:R265)</f>
        <v>261</v>
      </c>
      <c r="T265" s="388" t="str">
        <f>IF(_xlfn.IFNA(VLOOKUP(P265,$AG$3:$AH$83,2,FALSE),"")='11.1'!$D$5,TXM!S265,"")</f>
        <v/>
      </c>
      <c r="U265" t="str">
        <f>IFERROR(SMALL($T$5:$T$9000,ROWS($T$5:T265)),"")</f>
        <v/>
      </c>
    </row>
    <row r="266" spans="1:21" ht="14.4" customHeight="1" x14ac:dyDescent="0.3">
      <c r="A266" s="371" t="s">
        <v>195</v>
      </c>
      <c r="B266" t="s">
        <v>785</v>
      </c>
      <c r="C266" s="372">
        <v>895530496</v>
      </c>
      <c r="D266" s="388">
        <f>ROWS(C$5:C266)</f>
        <v>262</v>
      </c>
      <c r="E266" s="388" t="str">
        <f>IF(_xlfn.IFNA(VLOOKUP(A266,$AG$3:$AH$83,2,FALSE),"")='11.1'!$D$5,TXM!D266,"")</f>
        <v/>
      </c>
      <c r="F266" t="str">
        <f>IFERROR(SMALL($E$5:$E$9000,ROWS($E$5:E266)),"")</f>
        <v/>
      </c>
      <c r="I266" s="371" t="s">
        <v>204</v>
      </c>
      <c r="J266" t="s">
        <v>797</v>
      </c>
      <c r="K266" s="372">
        <v>39537</v>
      </c>
      <c r="L266" s="388">
        <f>ROWS(K$5:K266)</f>
        <v>262</v>
      </c>
      <c r="M266" s="388" t="str">
        <f>IF(_xlfn.IFNA(VLOOKUP(I266,$AG$3:$AH$83,2,FALSE),"")='11.1'!$D$5,TXM!L266,"")</f>
        <v/>
      </c>
      <c r="N266" t="str">
        <f>IFERROR(SMALL($M$5:$M$9000,ROWS($M$5:M266)),"")</f>
        <v/>
      </c>
      <c r="P266" t="s">
        <v>197</v>
      </c>
      <c r="Q266" t="s">
        <v>102</v>
      </c>
      <c r="R266">
        <v>132</v>
      </c>
      <c r="S266" s="388">
        <f>ROWS(R$5:R266)</f>
        <v>262</v>
      </c>
      <c r="T266" s="388" t="str">
        <f>IF(_xlfn.IFNA(VLOOKUP(P266,$AG$3:$AH$83,2,FALSE),"")='11.1'!$D$5,TXM!S266,"")</f>
        <v/>
      </c>
      <c r="U266" t="str">
        <f>IFERROR(SMALL($T$5:$T$9000,ROWS($T$5:T266)),"")</f>
        <v/>
      </c>
    </row>
    <row r="267" spans="1:21" ht="14.4" customHeight="1" x14ac:dyDescent="0.3">
      <c r="A267" s="371" t="s">
        <v>195</v>
      </c>
      <c r="B267" t="s">
        <v>787</v>
      </c>
      <c r="C267" s="372">
        <v>834228497</v>
      </c>
      <c r="D267" s="388">
        <f>ROWS(C$5:C267)</f>
        <v>263</v>
      </c>
      <c r="E267" s="388" t="str">
        <f>IF(_xlfn.IFNA(VLOOKUP(A267,$AG$3:$AH$83,2,FALSE),"")='11.1'!$D$5,TXM!D267,"")</f>
        <v/>
      </c>
      <c r="F267" t="str">
        <f>IFERROR(SMALL($E$5:$E$9000,ROWS($E$5:E267)),"")</f>
        <v/>
      </c>
      <c r="I267" s="371" t="s">
        <v>204</v>
      </c>
      <c r="J267" t="s">
        <v>781</v>
      </c>
      <c r="K267" s="372">
        <v>33749</v>
      </c>
      <c r="L267" s="388">
        <f>ROWS(K$5:K267)</f>
        <v>263</v>
      </c>
      <c r="M267" s="388" t="str">
        <f>IF(_xlfn.IFNA(VLOOKUP(I267,$AG$3:$AH$83,2,FALSE),"")='11.1'!$D$5,TXM!L267,"")</f>
        <v/>
      </c>
      <c r="N267" t="str">
        <f>IFERROR(SMALL($M$5:$M$9000,ROWS($M$5:M267)),"")</f>
        <v/>
      </c>
      <c r="P267" t="s">
        <v>197</v>
      </c>
      <c r="Q267" t="s">
        <v>833</v>
      </c>
      <c r="R267">
        <v>38</v>
      </c>
      <c r="S267" s="388">
        <f>ROWS(R$5:R267)</f>
        <v>263</v>
      </c>
      <c r="T267" s="388" t="str">
        <f>IF(_xlfn.IFNA(VLOOKUP(P267,$AG$3:$AH$83,2,FALSE),"")='11.1'!$D$5,TXM!S267,"")</f>
        <v/>
      </c>
      <c r="U267" t="str">
        <f>IFERROR(SMALL($T$5:$T$9000,ROWS($T$5:T267)),"")</f>
        <v/>
      </c>
    </row>
    <row r="268" spans="1:21" ht="14.4" customHeight="1" x14ac:dyDescent="0.3">
      <c r="A268" s="371" t="s">
        <v>195</v>
      </c>
      <c r="B268" t="s">
        <v>1000</v>
      </c>
      <c r="C268" s="372">
        <v>518259589</v>
      </c>
      <c r="D268" s="388">
        <f>ROWS(C$5:C268)</f>
        <v>264</v>
      </c>
      <c r="E268" s="388" t="str">
        <f>IF(_xlfn.IFNA(VLOOKUP(A268,$AG$3:$AH$83,2,FALSE),"")='11.1'!$D$5,TXM!D268,"")</f>
        <v/>
      </c>
      <c r="F268" t="str">
        <f>IFERROR(SMALL($E$5:$E$9000,ROWS($E$5:E268)),"")</f>
        <v/>
      </c>
      <c r="I268" s="371" t="s">
        <v>202</v>
      </c>
      <c r="J268" t="s">
        <v>172</v>
      </c>
      <c r="K268" s="372">
        <v>1435359658</v>
      </c>
      <c r="L268" s="388">
        <f>ROWS(K$5:K268)</f>
        <v>264</v>
      </c>
      <c r="M268" s="388" t="str">
        <f>IF(_xlfn.IFNA(VLOOKUP(I268,$AG$3:$AH$83,2,FALSE),"")='11.1'!$D$5,TXM!L268,"")</f>
        <v/>
      </c>
      <c r="N268" t="str">
        <f>IFERROR(SMALL($M$5:$M$9000,ROWS($M$5:M268)),"")</f>
        <v/>
      </c>
      <c r="P268" t="s">
        <v>151</v>
      </c>
      <c r="Q268" t="s">
        <v>863</v>
      </c>
      <c r="R268">
        <v>4970334</v>
      </c>
      <c r="S268" s="388">
        <f>ROWS(R$5:R268)</f>
        <v>264</v>
      </c>
      <c r="T268" s="388" t="str">
        <f>IF(_xlfn.IFNA(VLOOKUP(P268,$AG$3:$AH$83,2,FALSE),"")='11.1'!$D$5,TXM!S268,"")</f>
        <v/>
      </c>
      <c r="U268" t="str">
        <f>IFERROR(SMALL($T$5:$T$9000,ROWS($T$5:T268)),"")</f>
        <v/>
      </c>
    </row>
    <row r="269" spans="1:21" ht="14.4" customHeight="1" x14ac:dyDescent="0.3">
      <c r="A269" s="371" t="s">
        <v>195</v>
      </c>
      <c r="B269" t="s">
        <v>779</v>
      </c>
      <c r="C269" s="372">
        <v>81089888</v>
      </c>
      <c r="D269" s="388">
        <f>ROWS(C$5:C269)</f>
        <v>265</v>
      </c>
      <c r="E269" s="388" t="str">
        <f>IF(_xlfn.IFNA(VLOOKUP(A269,$AG$3:$AH$83,2,FALSE),"")='11.1'!$D$5,TXM!D269,"")</f>
        <v/>
      </c>
      <c r="F269" t="str">
        <f>IFERROR(SMALL($E$5:$E$9000,ROWS($E$5:E269)),"")</f>
        <v/>
      </c>
      <c r="I269" s="371" t="s">
        <v>202</v>
      </c>
      <c r="J269" t="s">
        <v>97</v>
      </c>
      <c r="K269" s="372">
        <v>766055076</v>
      </c>
      <c r="L269" s="388">
        <f>ROWS(K$5:K269)</f>
        <v>265</v>
      </c>
      <c r="M269" s="388" t="str">
        <f>IF(_xlfn.IFNA(VLOOKUP(I269,$AG$3:$AH$83,2,FALSE),"")='11.1'!$D$5,TXM!L269,"")</f>
        <v/>
      </c>
      <c r="N269" t="str">
        <f>IFERROR(SMALL($M$5:$M$9000,ROWS($M$5:M269)),"")</f>
        <v/>
      </c>
      <c r="P269" t="s">
        <v>151</v>
      </c>
      <c r="Q269" t="s">
        <v>843</v>
      </c>
      <c r="R269">
        <v>1181180</v>
      </c>
      <c r="S269" s="388">
        <f>ROWS(R$5:R269)</f>
        <v>265</v>
      </c>
      <c r="T269" s="388" t="str">
        <f>IF(_xlfn.IFNA(VLOOKUP(P269,$AG$3:$AH$83,2,FALSE),"")='11.1'!$D$5,TXM!S269,"")</f>
        <v/>
      </c>
      <c r="U269" t="str">
        <f>IFERROR(SMALL($T$5:$T$9000,ROWS($T$5:T269)),"")</f>
        <v/>
      </c>
    </row>
    <row r="270" spans="1:21" ht="14.4" customHeight="1" x14ac:dyDescent="0.3">
      <c r="A270" s="371" t="s">
        <v>195</v>
      </c>
      <c r="B270" t="s">
        <v>95</v>
      </c>
      <c r="C270" s="372">
        <v>63927802</v>
      </c>
      <c r="D270" s="388">
        <f>ROWS(C$5:C270)</f>
        <v>266</v>
      </c>
      <c r="E270" s="388" t="str">
        <f>IF(_xlfn.IFNA(VLOOKUP(A270,$AG$3:$AH$83,2,FALSE),"")='11.1'!$D$5,TXM!D270,"")</f>
        <v/>
      </c>
      <c r="F270" t="str">
        <f>IFERROR(SMALL($E$5:$E$9000,ROWS($E$5:E270)),"")</f>
        <v/>
      </c>
      <c r="I270" s="371" t="s">
        <v>202</v>
      </c>
      <c r="J270" t="s">
        <v>781</v>
      </c>
      <c r="K270" s="372">
        <v>352881561</v>
      </c>
      <c r="L270" s="388">
        <f>ROWS(K$5:K270)</f>
        <v>266</v>
      </c>
      <c r="M270" s="388" t="str">
        <f>IF(_xlfn.IFNA(VLOOKUP(I270,$AG$3:$AH$83,2,FALSE),"")='11.1'!$D$5,TXM!L270,"")</f>
        <v/>
      </c>
      <c r="N270" t="str">
        <f>IFERROR(SMALL($M$5:$M$9000,ROWS($M$5:M270)),"")</f>
        <v/>
      </c>
      <c r="P270" t="s">
        <v>151</v>
      </c>
      <c r="Q270" t="s">
        <v>795</v>
      </c>
      <c r="R270">
        <v>1153711</v>
      </c>
      <c r="S270" s="388">
        <f>ROWS(R$5:R270)</f>
        <v>266</v>
      </c>
      <c r="T270" s="388" t="str">
        <f>IF(_xlfn.IFNA(VLOOKUP(P270,$AG$3:$AH$83,2,FALSE),"")='11.1'!$D$5,TXM!S270,"")</f>
        <v/>
      </c>
      <c r="U270" t="str">
        <f>IFERROR(SMALL($T$5:$T$9000,ROWS($T$5:T270)),"")</f>
        <v/>
      </c>
    </row>
    <row r="271" spans="1:21" ht="14.4" customHeight="1" x14ac:dyDescent="0.3">
      <c r="A271" s="371" t="s">
        <v>195</v>
      </c>
      <c r="B271" t="s">
        <v>999</v>
      </c>
      <c r="C271" s="372">
        <v>61040737</v>
      </c>
      <c r="D271" s="388">
        <f>ROWS(C$5:C271)</f>
        <v>267</v>
      </c>
      <c r="E271" s="388" t="str">
        <f>IF(_xlfn.IFNA(VLOOKUP(A271,$AG$3:$AH$83,2,FALSE),"")='11.1'!$D$5,TXM!D271,"")</f>
        <v/>
      </c>
      <c r="F271" t="str">
        <f>IFERROR(SMALL($E$5:$E$9000,ROWS($E$5:E271)),"")</f>
        <v/>
      </c>
      <c r="I271" s="371" t="s">
        <v>202</v>
      </c>
      <c r="J271" t="s">
        <v>863</v>
      </c>
      <c r="K271" s="372">
        <v>181670932</v>
      </c>
      <c r="L271" s="388">
        <f>ROWS(K$5:K271)</f>
        <v>267</v>
      </c>
      <c r="M271" s="388" t="str">
        <f>IF(_xlfn.IFNA(VLOOKUP(I271,$AG$3:$AH$83,2,FALSE),"")='11.1'!$D$5,TXM!L271,"")</f>
        <v/>
      </c>
      <c r="N271" t="str">
        <f>IFERROR(SMALL($M$5:$M$9000,ROWS($M$5:M271)),"")</f>
        <v/>
      </c>
      <c r="P271" t="s">
        <v>151</v>
      </c>
      <c r="Q271" t="s">
        <v>1265</v>
      </c>
      <c r="R271">
        <v>936964</v>
      </c>
      <c r="S271" s="388">
        <f>ROWS(R$5:R271)</f>
        <v>267</v>
      </c>
      <c r="T271" s="388" t="str">
        <f>IF(_xlfn.IFNA(VLOOKUP(P271,$AG$3:$AH$83,2,FALSE),"")='11.1'!$D$5,TXM!S271,"")</f>
        <v/>
      </c>
      <c r="U271" t="str">
        <f>IFERROR(SMALL($T$5:$T$9000,ROWS($T$5:T271)),"")</f>
        <v/>
      </c>
    </row>
    <row r="272" spans="1:21" ht="14.4" customHeight="1" x14ac:dyDescent="0.3">
      <c r="A272" s="371" t="s">
        <v>195</v>
      </c>
      <c r="B272" t="s">
        <v>1318</v>
      </c>
      <c r="C272" s="372">
        <v>28807158</v>
      </c>
      <c r="D272" s="388">
        <f>ROWS(C$5:C272)</f>
        <v>268</v>
      </c>
      <c r="E272" s="388" t="str">
        <f>IF(_xlfn.IFNA(VLOOKUP(A272,$AG$3:$AH$83,2,FALSE),"")='11.1'!$D$5,TXM!D272,"")</f>
        <v/>
      </c>
      <c r="F272" t="str">
        <f>IFERROR(SMALL($E$5:$E$9000,ROWS($E$5:E272)),"")</f>
        <v/>
      </c>
      <c r="I272" s="371" t="s">
        <v>202</v>
      </c>
      <c r="J272" t="s">
        <v>1265</v>
      </c>
      <c r="K272" s="372">
        <v>170984169</v>
      </c>
      <c r="L272" s="388">
        <f>ROWS(K$5:K272)</f>
        <v>268</v>
      </c>
      <c r="M272" s="388" t="str">
        <f>IF(_xlfn.IFNA(VLOOKUP(I272,$AG$3:$AH$83,2,FALSE),"")='11.1'!$D$5,TXM!L272,"")</f>
        <v/>
      </c>
      <c r="N272" t="str">
        <f>IFERROR(SMALL($M$5:$M$9000,ROWS($M$5:M272)),"")</f>
        <v/>
      </c>
      <c r="P272" t="s">
        <v>151</v>
      </c>
      <c r="Q272" t="s">
        <v>859</v>
      </c>
      <c r="R272">
        <v>248119</v>
      </c>
      <c r="S272" s="388">
        <f>ROWS(R$5:R272)</f>
        <v>268</v>
      </c>
      <c r="T272" s="388" t="str">
        <f>IF(_xlfn.IFNA(VLOOKUP(P272,$AG$3:$AH$83,2,FALSE),"")='11.1'!$D$5,TXM!S272,"")</f>
        <v/>
      </c>
      <c r="U272" t="str">
        <f>IFERROR(SMALL($T$5:$T$9000,ROWS($T$5:T272)),"")</f>
        <v/>
      </c>
    </row>
    <row r="273" spans="1:21" ht="14.4" customHeight="1" x14ac:dyDescent="0.3">
      <c r="A273" s="371" t="s">
        <v>195</v>
      </c>
      <c r="B273" t="s">
        <v>797</v>
      </c>
      <c r="C273" s="372">
        <v>25254769</v>
      </c>
      <c r="D273" s="388">
        <f>ROWS(C$5:C273)</f>
        <v>269</v>
      </c>
      <c r="E273" s="388" t="str">
        <f>IF(_xlfn.IFNA(VLOOKUP(A273,$AG$3:$AH$83,2,FALSE),"")='11.1'!$D$5,TXM!D273,"")</f>
        <v/>
      </c>
      <c r="F273" t="str">
        <f>IFERROR(SMALL($E$5:$E$9000,ROWS($E$5:E273)),"")</f>
        <v/>
      </c>
      <c r="I273" s="371" t="s">
        <v>202</v>
      </c>
      <c r="J273" t="s">
        <v>841</v>
      </c>
      <c r="K273" s="372">
        <v>156533079</v>
      </c>
      <c r="L273" s="388">
        <f>ROWS(K$5:K273)</f>
        <v>269</v>
      </c>
      <c r="M273" s="388" t="str">
        <f>IF(_xlfn.IFNA(VLOOKUP(I273,$AG$3:$AH$83,2,FALSE),"")='11.1'!$D$5,TXM!L273,"")</f>
        <v/>
      </c>
      <c r="N273" t="str">
        <f>IFERROR(SMALL($M$5:$M$9000,ROWS($M$5:M273)),"")</f>
        <v/>
      </c>
      <c r="P273" t="s">
        <v>151</v>
      </c>
      <c r="Q273" t="s">
        <v>865</v>
      </c>
      <c r="R273">
        <v>51962</v>
      </c>
      <c r="S273" s="388">
        <f>ROWS(R$5:R273)</f>
        <v>269</v>
      </c>
      <c r="T273" s="388" t="str">
        <f>IF(_xlfn.IFNA(VLOOKUP(P273,$AG$3:$AH$83,2,FALSE),"")='11.1'!$D$5,TXM!S273,"")</f>
        <v/>
      </c>
      <c r="U273" t="str">
        <f>IFERROR(SMALL($T$5:$T$9000,ROWS($T$5:T273)),"")</f>
        <v/>
      </c>
    </row>
    <row r="274" spans="1:21" ht="14.4" customHeight="1" x14ac:dyDescent="0.3">
      <c r="A274" s="371" t="s">
        <v>195</v>
      </c>
      <c r="B274" t="s">
        <v>809</v>
      </c>
      <c r="C274" s="372">
        <v>9562403</v>
      </c>
      <c r="D274" s="388">
        <f>ROWS(C$5:C274)</f>
        <v>270</v>
      </c>
      <c r="E274" s="388" t="str">
        <f>IF(_xlfn.IFNA(VLOOKUP(A274,$AG$3:$AH$83,2,FALSE),"")='11.1'!$D$5,TXM!D274,"")</f>
        <v/>
      </c>
      <c r="F274" t="str">
        <f>IFERROR(SMALL($E$5:$E$9000,ROWS($E$5:E274)),"")</f>
        <v/>
      </c>
      <c r="I274" s="371" t="s">
        <v>202</v>
      </c>
      <c r="J274" t="s">
        <v>94</v>
      </c>
      <c r="K274" s="372">
        <v>155397758</v>
      </c>
      <c r="L274" s="388">
        <f>ROWS(K$5:K274)</f>
        <v>270</v>
      </c>
      <c r="M274" s="388" t="str">
        <f>IF(_xlfn.IFNA(VLOOKUP(I274,$AG$3:$AH$83,2,FALSE),"")='11.1'!$D$5,TXM!L274,"")</f>
        <v/>
      </c>
      <c r="N274" t="str">
        <f>IFERROR(SMALL($M$5:$M$9000,ROWS($M$5:M274)),"")</f>
        <v/>
      </c>
      <c r="P274" t="s">
        <v>151</v>
      </c>
      <c r="Q274" t="s">
        <v>1441</v>
      </c>
      <c r="R274">
        <v>51724</v>
      </c>
      <c r="S274" s="388">
        <f>ROWS(R$5:R274)</f>
        <v>270</v>
      </c>
      <c r="T274" s="388" t="str">
        <f>IF(_xlfn.IFNA(VLOOKUP(P274,$AG$3:$AH$83,2,FALSE),"")='11.1'!$D$5,TXM!S274,"")</f>
        <v/>
      </c>
      <c r="U274" t="str">
        <f>IFERROR(SMALL($T$5:$T$9000,ROWS($T$5:T274)),"")</f>
        <v/>
      </c>
    </row>
    <row r="275" spans="1:21" ht="14.4" customHeight="1" x14ac:dyDescent="0.3">
      <c r="A275" s="371" t="s">
        <v>195</v>
      </c>
      <c r="B275" t="s">
        <v>863</v>
      </c>
      <c r="C275" s="372">
        <v>8931675</v>
      </c>
      <c r="D275" s="388">
        <f>ROWS(C$5:C275)</f>
        <v>271</v>
      </c>
      <c r="E275" s="388" t="str">
        <f>IF(_xlfn.IFNA(VLOOKUP(A275,$AG$3:$AH$83,2,FALSE),"")='11.1'!$D$5,TXM!D275,"")</f>
        <v/>
      </c>
      <c r="F275" t="str">
        <f>IFERROR(SMALL($E$5:$E$9000,ROWS($E$5:E275)),"")</f>
        <v/>
      </c>
      <c r="I275" s="371" t="s">
        <v>202</v>
      </c>
      <c r="J275" t="s">
        <v>791</v>
      </c>
      <c r="K275" s="372">
        <v>142441862</v>
      </c>
      <c r="L275" s="388">
        <f>ROWS(K$5:K275)</f>
        <v>271</v>
      </c>
      <c r="M275" s="388" t="str">
        <f>IF(_xlfn.IFNA(VLOOKUP(I275,$AG$3:$AH$83,2,FALSE),"")='11.1'!$D$5,TXM!L275,"")</f>
        <v/>
      </c>
      <c r="N275" t="str">
        <f>IFERROR(SMALL($M$5:$M$9000,ROWS($M$5:M275)),"")</f>
        <v/>
      </c>
      <c r="P275" t="s">
        <v>151</v>
      </c>
      <c r="Q275" t="s">
        <v>829</v>
      </c>
      <c r="R275">
        <v>31033</v>
      </c>
      <c r="S275" s="388">
        <f>ROWS(R$5:R275)</f>
        <v>271</v>
      </c>
      <c r="T275" s="388" t="str">
        <f>IF(_xlfn.IFNA(VLOOKUP(P275,$AG$3:$AH$83,2,FALSE),"")='11.1'!$D$5,TXM!S275,"")</f>
        <v/>
      </c>
      <c r="U275" t="str">
        <f>IFERROR(SMALL($T$5:$T$9000,ROWS($T$5:T275)),"")</f>
        <v/>
      </c>
    </row>
    <row r="276" spans="1:21" ht="14.4" customHeight="1" x14ac:dyDescent="0.3">
      <c r="A276" s="371" t="s">
        <v>195</v>
      </c>
      <c r="B276" t="s">
        <v>91</v>
      </c>
      <c r="C276" s="372">
        <v>8598753</v>
      </c>
      <c r="D276" s="388">
        <f>ROWS(C$5:C276)</f>
        <v>272</v>
      </c>
      <c r="E276" s="388" t="str">
        <f>IF(_xlfn.IFNA(VLOOKUP(A276,$AG$3:$AH$83,2,FALSE),"")='11.1'!$D$5,TXM!D276,"")</f>
        <v/>
      </c>
      <c r="F276" t="str">
        <f>IFERROR(SMALL($E$5:$E$9000,ROWS($E$5:E276)),"")</f>
        <v/>
      </c>
      <c r="I276" s="371" t="s">
        <v>202</v>
      </c>
      <c r="J276" t="s">
        <v>1252</v>
      </c>
      <c r="K276" s="372">
        <v>120466596</v>
      </c>
      <c r="L276" s="388">
        <f>ROWS(K$5:K276)</f>
        <v>272</v>
      </c>
      <c r="M276" s="388" t="str">
        <f>IF(_xlfn.IFNA(VLOOKUP(I276,$AG$3:$AH$83,2,FALSE),"")='11.1'!$D$5,TXM!L276,"")</f>
        <v/>
      </c>
      <c r="N276" t="str">
        <f>IFERROR(SMALL($M$5:$M$9000,ROWS($M$5:M276)),"")</f>
        <v/>
      </c>
      <c r="P276" t="s">
        <v>151</v>
      </c>
      <c r="Q276" t="s">
        <v>861</v>
      </c>
      <c r="R276">
        <v>14819</v>
      </c>
      <c r="S276" s="388">
        <f>ROWS(R$5:R276)</f>
        <v>272</v>
      </c>
      <c r="T276" s="388" t="str">
        <f>IF(_xlfn.IFNA(VLOOKUP(P276,$AG$3:$AH$83,2,FALSE),"")='11.1'!$D$5,TXM!S276,"")</f>
        <v/>
      </c>
      <c r="U276" t="str">
        <f>IFERROR(SMALL($T$5:$T$9000,ROWS($T$5:T276)),"")</f>
        <v/>
      </c>
    </row>
    <row r="277" spans="1:21" ht="14.4" customHeight="1" x14ac:dyDescent="0.3">
      <c r="A277" s="371" t="s">
        <v>195</v>
      </c>
      <c r="B277" t="s">
        <v>859</v>
      </c>
      <c r="C277" s="372">
        <v>6200359</v>
      </c>
      <c r="D277" s="388">
        <f>ROWS(C$5:C277)</f>
        <v>273</v>
      </c>
      <c r="E277" s="388" t="str">
        <f>IF(_xlfn.IFNA(VLOOKUP(A277,$AG$3:$AH$83,2,FALSE),"")='11.1'!$D$5,TXM!D277,"")</f>
        <v/>
      </c>
      <c r="F277" t="str">
        <f>IFERROR(SMALL($E$5:$E$9000,ROWS($E$5:E277)),"")</f>
        <v/>
      </c>
      <c r="I277" s="371" t="s">
        <v>202</v>
      </c>
      <c r="J277" t="s">
        <v>865</v>
      </c>
      <c r="K277" s="372">
        <v>110508074</v>
      </c>
      <c r="L277" s="388">
        <f>ROWS(K$5:K277)</f>
        <v>273</v>
      </c>
      <c r="M277" s="388" t="str">
        <f>IF(_xlfn.IFNA(VLOOKUP(I277,$AG$3:$AH$83,2,FALSE),"")='11.1'!$D$5,TXM!L277,"")</f>
        <v/>
      </c>
      <c r="N277" t="str">
        <f>IFERROR(SMALL($M$5:$M$9000,ROWS($M$5:M277)),"")</f>
        <v/>
      </c>
      <c r="P277" t="s">
        <v>151</v>
      </c>
      <c r="Q277" t="s">
        <v>1318</v>
      </c>
      <c r="R277">
        <v>7336</v>
      </c>
      <c r="S277" s="388">
        <f>ROWS(R$5:R277)</f>
        <v>273</v>
      </c>
      <c r="T277" s="388" t="str">
        <f>IF(_xlfn.IFNA(VLOOKUP(P277,$AG$3:$AH$83,2,FALSE),"")='11.1'!$D$5,TXM!S277,"")</f>
        <v/>
      </c>
      <c r="U277" t="str">
        <f>IFERROR(SMALL($T$5:$T$9000,ROWS($T$5:T277)),"")</f>
        <v/>
      </c>
    </row>
    <row r="278" spans="1:21" ht="14.4" customHeight="1" x14ac:dyDescent="0.3">
      <c r="A278" s="371" t="s">
        <v>195</v>
      </c>
      <c r="B278" t="s">
        <v>104</v>
      </c>
      <c r="C278" s="372">
        <v>5667615</v>
      </c>
      <c r="D278" s="388">
        <f>ROWS(C$5:C278)</f>
        <v>274</v>
      </c>
      <c r="E278" s="388" t="str">
        <f>IF(_xlfn.IFNA(VLOOKUP(A278,$AG$3:$AH$83,2,FALSE),"")='11.1'!$D$5,TXM!D278,"")</f>
        <v/>
      </c>
      <c r="F278" t="str">
        <f>IFERROR(SMALL($E$5:$E$9000,ROWS($E$5:E278)),"")</f>
        <v/>
      </c>
      <c r="I278" s="371" t="s">
        <v>202</v>
      </c>
      <c r="J278" t="s">
        <v>779</v>
      </c>
      <c r="K278" s="372">
        <v>107258959</v>
      </c>
      <c r="L278" s="388">
        <f>ROWS(K$5:K278)</f>
        <v>274</v>
      </c>
      <c r="M278" s="388" t="str">
        <f>IF(_xlfn.IFNA(VLOOKUP(I278,$AG$3:$AH$83,2,FALSE),"")='11.1'!$D$5,TXM!L278,"")</f>
        <v/>
      </c>
      <c r="N278" t="str">
        <f>IFERROR(SMALL($M$5:$M$9000,ROWS($M$5:M278)),"")</f>
        <v/>
      </c>
      <c r="P278" t="s">
        <v>151</v>
      </c>
      <c r="Q278" t="s">
        <v>1240</v>
      </c>
      <c r="R278">
        <v>1647</v>
      </c>
      <c r="S278" s="388">
        <f>ROWS(R$5:R278)</f>
        <v>274</v>
      </c>
      <c r="T278" s="388" t="str">
        <f>IF(_xlfn.IFNA(VLOOKUP(P278,$AG$3:$AH$83,2,FALSE),"")='11.1'!$D$5,TXM!S278,"")</f>
        <v/>
      </c>
      <c r="U278" t="str">
        <f>IFERROR(SMALL($T$5:$T$9000,ROWS($T$5:T278)),"")</f>
        <v/>
      </c>
    </row>
    <row r="279" spans="1:21" ht="14.4" customHeight="1" x14ac:dyDescent="0.3">
      <c r="A279" s="371" t="s">
        <v>195</v>
      </c>
      <c r="B279" t="s">
        <v>813</v>
      </c>
      <c r="C279" s="372">
        <v>5454474</v>
      </c>
      <c r="D279" s="388">
        <f>ROWS(C$5:C279)</f>
        <v>275</v>
      </c>
      <c r="E279" s="388" t="str">
        <f>IF(_xlfn.IFNA(VLOOKUP(A279,$AG$3:$AH$83,2,FALSE),"")='11.1'!$D$5,TXM!D279,"")</f>
        <v/>
      </c>
      <c r="F279" t="str">
        <f>IFERROR(SMALL($E$5:$E$9000,ROWS($E$5:E279)),"")</f>
        <v/>
      </c>
      <c r="I279" s="371" t="s">
        <v>202</v>
      </c>
      <c r="J279" t="s">
        <v>839</v>
      </c>
      <c r="K279" s="372">
        <v>79665218</v>
      </c>
      <c r="L279" s="388">
        <f>ROWS(K$5:K279)</f>
        <v>275</v>
      </c>
      <c r="M279" s="388" t="str">
        <f>IF(_xlfn.IFNA(VLOOKUP(I279,$AG$3:$AH$83,2,FALSE),"")='11.1'!$D$5,TXM!L279,"")</f>
        <v/>
      </c>
      <c r="N279" t="str">
        <f>IFERROR(SMALL($M$5:$M$9000,ROWS($M$5:M279)),"")</f>
        <v/>
      </c>
      <c r="P279" t="s">
        <v>195</v>
      </c>
      <c r="Q279" t="s">
        <v>871</v>
      </c>
      <c r="R279">
        <v>88622591</v>
      </c>
      <c r="S279" s="388">
        <f>ROWS(R$5:R279)</f>
        <v>275</v>
      </c>
      <c r="T279" s="388" t="str">
        <f>IF(_xlfn.IFNA(VLOOKUP(P279,$AG$3:$AH$83,2,FALSE),"")='11.1'!$D$5,TXM!S279,"")</f>
        <v/>
      </c>
      <c r="U279" t="str">
        <f>IFERROR(SMALL($T$5:$T$9000,ROWS($T$5:T279)),"")</f>
        <v/>
      </c>
    </row>
    <row r="280" spans="1:21" ht="14.4" customHeight="1" x14ac:dyDescent="0.3">
      <c r="A280" s="371" t="s">
        <v>195</v>
      </c>
      <c r="B280" t="s">
        <v>98</v>
      </c>
      <c r="C280" s="372">
        <v>2774164</v>
      </c>
      <c r="D280" s="388">
        <f>ROWS(C$5:C280)</f>
        <v>276</v>
      </c>
      <c r="E280" s="388" t="str">
        <f>IF(_xlfn.IFNA(VLOOKUP(A280,$AG$3:$AH$83,2,FALSE),"")='11.1'!$D$5,TXM!D280,"")</f>
        <v/>
      </c>
      <c r="F280" t="str">
        <f>IFERROR(SMALL($E$5:$E$9000,ROWS($E$5:E280)),"")</f>
        <v/>
      </c>
      <c r="I280" s="371" t="s">
        <v>202</v>
      </c>
      <c r="J280" t="s">
        <v>91</v>
      </c>
      <c r="K280" s="372">
        <v>50932810</v>
      </c>
      <c r="L280" s="388">
        <f>ROWS(K$5:K280)</f>
        <v>276</v>
      </c>
      <c r="M280" s="388" t="str">
        <f>IF(_xlfn.IFNA(VLOOKUP(I280,$AG$3:$AH$83,2,FALSE),"")='11.1'!$D$5,TXM!L280,"")</f>
        <v/>
      </c>
      <c r="N280" t="str">
        <f>IFERROR(SMALL($M$5:$M$9000,ROWS($M$5:M280)),"")</f>
        <v/>
      </c>
      <c r="P280" t="s">
        <v>195</v>
      </c>
      <c r="Q280" t="s">
        <v>863</v>
      </c>
      <c r="R280">
        <v>54188087</v>
      </c>
      <c r="S280" s="388">
        <f>ROWS(R$5:R280)</f>
        <v>276</v>
      </c>
      <c r="T280" s="388" t="str">
        <f>IF(_xlfn.IFNA(VLOOKUP(P280,$AG$3:$AH$83,2,FALSE),"")='11.1'!$D$5,TXM!S280,"")</f>
        <v/>
      </c>
      <c r="U280" t="str">
        <f>IFERROR(SMALL($T$5:$T$9000,ROWS($T$5:T280)),"")</f>
        <v/>
      </c>
    </row>
    <row r="281" spans="1:21" ht="14.4" customHeight="1" x14ac:dyDescent="0.3">
      <c r="A281" s="371" t="s">
        <v>195</v>
      </c>
      <c r="B281" t="s">
        <v>791</v>
      </c>
      <c r="C281" s="372">
        <v>2054161</v>
      </c>
      <c r="D281" s="388">
        <f>ROWS(C$5:C281)</f>
        <v>277</v>
      </c>
      <c r="E281" s="388" t="str">
        <f>IF(_xlfn.IFNA(VLOOKUP(A281,$AG$3:$AH$83,2,FALSE),"")='11.1'!$D$5,TXM!D281,"")</f>
        <v/>
      </c>
      <c r="F281" t="str">
        <f>IFERROR(SMALL($E$5:$E$9000,ROWS($E$5:E281)),"")</f>
        <v/>
      </c>
      <c r="I281" s="371" t="s">
        <v>202</v>
      </c>
      <c r="J281" t="s">
        <v>785</v>
      </c>
      <c r="K281" s="372">
        <v>44009253</v>
      </c>
      <c r="L281" s="388">
        <f>ROWS(K$5:K281)</f>
        <v>277</v>
      </c>
      <c r="M281" s="388" t="str">
        <f>IF(_xlfn.IFNA(VLOOKUP(I281,$AG$3:$AH$83,2,FALSE),"")='11.1'!$D$5,TXM!L281,"")</f>
        <v/>
      </c>
      <c r="N281" t="str">
        <f>IFERROR(SMALL($M$5:$M$9000,ROWS($M$5:M281)),"")</f>
        <v/>
      </c>
      <c r="P281" t="s">
        <v>195</v>
      </c>
      <c r="Q281" t="s">
        <v>1265</v>
      </c>
      <c r="R281">
        <v>4529615</v>
      </c>
      <c r="S281" s="388">
        <f>ROWS(R$5:R281)</f>
        <v>277</v>
      </c>
      <c r="T281" s="388" t="str">
        <f>IF(_xlfn.IFNA(VLOOKUP(P281,$AG$3:$AH$83,2,FALSE),"")='11.1'!$D$5,TXM!S281,"")</f>
        <v/>
      </c>
      <c r="U281" t="str">
        <f>IFERROR(SMALL($T$5:$T$9000,ROWS($T$5:T281)),"")</f>
        <v/>
      </c>
    </row>
    <row r="282" spans="1:21" ht="14.4" customHeight="1" x14ac:dyDescent="0.3">
      <c r="A282" s="371" t="s">
        <v>195</v>
      </c>
      <c r="B282" t="s">
        <v>173</v>
      </c>
      <c r="C282" s="372">
        <v>1434375</v>
      </c>
      <c r="D282" s="388">
        <f>ROWS(C$5:C282)</f>
        <v>278</v>
      </c>
      <c r="E282" s="388" t="str">
        <f>IF(_xlfn.IFNA(VLOOKUP(A282,$AG$3:$AH$83,2,FALSE),"")='11.1'!$D$5,TXM!D282,"")</f>
        <v/>
      </c>
      <c r="F282" t="str">
        <f>IFERROR(SMALL($E$5:$E$9000,ROWS($E$5:E282)),"")</f>
        <v/>
      </c>
      <c r="I282" s="371" t="s">
        <v>202</v>
      </c>
      <c r="J282" t="s">
        <v>171</v>
      </c>
      <c r="K282" s="372">
        <v>41696117</v>
      </c>
      <c r="L282" s="388">
        <f>ROWS(K$5:K282)</f>
        <v>278</v>
      </c>
      <c r="M282" s="388" t="str">
        <f>IF(_xlfn.IFNA(VLOOKUP(I282,$AG$3:$AH$83,2,FALSE),"")='11.1'!$D$5,TXM!L282,"")</f>
        <v/>
      </c>
      <c r="N282" t="str">
        <f>IFERROR(SMALL($M$5:$M$9000,ROWS($M$5:M282)),"")</f>
        <v/>
      </c>
      <c r="P282" t="s">
        <v>195</v>
      </c>
      <c r="Q282" t="s">
        <v>1000</v>
      </c>
      <c r="R282">
        <v>3553966</v>
      </c>
      <c r="S282" s="388">
        <f>ROWS(R$5:R282)</f>
        <v>278</v>
      </c>
      <c r="T282" s="388" t="str">
        <f>IF(_xlfn.IFNA(VLOOKUP(P282,$AG$3:$AH$83,2,FALSE),"")='11.1'!$D$5,TXM!S282,"")</f>
        <v/>
      </c>
      <c r="U282" t="str">
        <f>IFERROR(SMALL($T$5:$T$9000,ROWS($T$5:T282)),"")</f>
        <v/>
      </c>
    </row>
    <row r="283" spans="1:21" ht="14.4" customHeight="1" x14ac:dyDescent="0.3">
      <c r="A283" s="371" t="s">
        <v>195</v>
      </c>
      <c r="B283" t="s">
        <v>108</v>
      </c>
      <c r="C283" s="372">
        <v>1042517</v>
      </c>
      <c r="D283" s="388">
        <f>ROWS(C$5:C283)</f>
        <v>279</v>
      </c>
      <c r="E283" s="388" t="str">
        <f>IF(_xlfn.IFNA(VLOOKUP(A283,$AG$3:$AH$83,2,FALSE),"")='11.1'!$D$5,TXM!D283,"")</f>
        <v/>
      </c>
      <c r="F283" t="str">
        <f>IFERROR(SMALL($E$5:$E$9000,ROWS($E$5:E283)),"")</f>
        <v/>
      </c>
      <c r="I283" s="371" t="s">
        <v>202</v>
      </c>
      <c r="J283" t="s">
        <v>95</v>
      </c>
      <c r="K283" s="372">
        <v>36808561</v>
      </c>
      <c r="L283" s="388">
        <f>ROWS(K$5:K283)</f>
        <v>279</v>
      </c>
      <c r="M283" s="388" t="str">
        <f>IF(_xlfn.IFNA(VLOOKUP(I283,$AG$3:$AH$83,2,FALSE),"")='11.1'!$D$5,TXM!L283,"")</f>
        <v/>
      </c>
      <c r="N283" t="str">
        <f>IFERROR(SMALL($M$5:$M$9000,ROWS($M$5:M283)),"")</f>
        <v/>
      </c>
      <c r="P283" t="s">
        <v>195</v>
      </c>
      <c r="Q283" t="s">
        <v>849</v>
      </c>
      <c r="R283">
        <v>3250628</v>
      </c>
      <c r="S283" s="388">
        <f>ROWS(R$5:R283)</f>
        <v>279</v>
      </c>
      <c r="T283" s="388" t="str">
        <f>IF(_xlfn.IFNA(VLOOKUP(P283,$AG$3:$AH$83,2,FALSE),"")='11.1'!$D$5,TXM!S283,"")</f>
        <v/>
      </c>
      <c r="U283" t="str">
        <f>IFERROR(SMALL($T$5:$T$9000,ROWS($T$5:T283)),"")</f>
        <v/>
      </c>
    </row>
    <row r="284" spans="1:21" ht="14.4" customHeight="1" x14ac:dyDescent="0.3">
      <c r="A284" s="371" t="s">
        <v>195</v>
      </c>
      <c r="B284" t="s">
        <v>96</v>
      </c>
      <c r="C284" s="372">
        <v>939459</v>
      </c>
      <c r="D284" s="388">
        <f>ROWS(C$5:C284)</f>
        <v>280</v>
      </c>
      <c r="E284" s="388" t="str">
        <f>IF(_xlfn.IFNA(VLOOKUP(A284,$AG$3:$AH$83,2,FALSE),"")='11.1'!$D$5,TXM!D284,"")</f>
        <v/>
      </c>
      <c r="F284" t="str">
        <f>IFERROR(SMALL($E$5:$E$9000,ROWS($E$5:E284)),"")</f>
        <v/>
      </c>
      <c r="I284" s="371" t="s">
        <v>202</v>
      </c>
      <c r="J284" t="s">
        <v>843</v>
      </c>
      <c r="K284" s="372">
        <v>33389544</v>
      </c>
      <c r="L284" s="388">
        <f>ROWS(K$5:K284)</f>
        <v>280</v>
      </c>
      <c r="M284" s="388" t="str">
        <f>IF(_xlfn.IFNA(VLOOKUP(I284,$AG$3:$AH$83,2,FALSE),"")='11.1'!$D$5,TXM!L284,"")</f>
        <v/>
      </c>
      <c r="N284" t="str">
        <f>IFERROR(SMALL($M$5:$M$9000,ROWS($M$5:M284)),"")</f>
        <v/>
      </c>
      <c r="P284" t="s">
        <v>195</v>
      </c>
      <c r="Q284" t="s">
        <v>837</v>
      </c>
      <c r="R284">
        <v>3214500</v>
      </c>
      <c r="S284" s="388">
        <f>ROWS(R$5:R284)</f>
        <v>280</v>
      </c>
      <c r="T284" s="388" t="str">
        <f>IF(_xlfn.IFNA(VLOOKUP(P284,$AG$3:$AH$83,2,FALSE),"")='11.1'!$D$5,TXM!S284,"")</f>
        <v/>
      </c>
      <c r="U284" t="str">
        <f>IFERROR(SMALL($T$5:$T$9000,ROWS($T$5:T284)),"")</f>
        <v/>
      </c>
    </row>
    <row r="285" spans="1:21" ht="14.4" customHeight="1" x14ac:dyDescent="0.3">
      <c r="A285" s="371" t="s">
        <v>195</v>
      </c>
      <c r="B285" t="s">
        <v>1275</v>
      </c>
      <c r="C285" s="372">
        <v>924473</v>
      </c>
      <c r="D285" s="388">
        <f>ROWS(C$5:C285)</f>
        <v>281</v>
      </c>
      <c r="E285" s="388" t="str">
        <f>IF(_xlfn.IFNA(VLOOKUP(A285,$AG$3:$AH$83,2,FALSE),"")='11.1'!$D$5,TXM!D285,"")</f>
        <v/>
      </c>
      <c r="F285" t="str">
        <f>IFERROR(SMALL($E$5:$E$9000,ROWS($E$5:E285)),"")</f>
        <v/>
      </c>
      <c r="I285" s="371" t="s">
        <v>202</v>
      </c>
      <c r="J285" t="s">
        <v>108</v>
      </c>
      <c r="K285" s="372">
        <v>31437453</v>
      </c>
      <c r="L285" s="388">
        <f>ROWS(K$5:K285)</f>
        <v>281</v>
      </c>
      <c r="M285" s="388" t="str">
        <f>IF(_xlfn.IFNA(VLOOKUP(I285,$AG$3:$AH$83,2,FALSE),"")='11.1'!$D$5,TXM!L285,"")</f>
        <v/>
      </c>
      <c r="N285" t="str">
        <f>IFERROR(SMALL($M$5:$M$9000,ROWS($M$5:M285)),"")</f>
        <v/>
      </c>
      <c r="P285" t="s">
        <v>195</v>
      </c>
      <c r="Q285" t="s">
        <v>865</v>
      </c>
      <c r="R285">
        <v>2130338</v>
      </c>
      <c r="S285" s="388">
        <f>ROWS(R$5:R285)</f>
        <v>281</v>
      </c>
      <c r="T285" s="388" t="str">
        <f>IF(_xlfn.IFNA(VLOOKUP(P285,$AG$3:$AH$83,2,FALSE),"")='11.1'!$D$5,TXM!S285,"")</f>
        <v/>
      </c>
      <c r="U285" t="str">
        <f>IFERROR(SMALL($T$5:$T$9000,ROWS($T$5:T285)),"")</f>
        <v/>
      </c>
    </row>
    <row r="286" spans="1:21" ht="14.4" customHeight="1" x14ac:dyDescent="0.3">
      <c r="A286" s="371" t="s">
        <v>195</v>
      </c>
      <c r="B286" t="s">
        <v>103</v>
      </c>
      <c r="C286" s="372">
        <v>526917</v>
      </c>
      <c r="D286" s="388">
        <f>ROWS(C$5:C286)</f>
        <v>282</v>
      </c>
      <c r="E286" s="388" t="str">
        <f>IF(_xlfn.IFNA(VLOOKUP(A286,$AG$3:$AH$83,2,FALSE),"")='11.1'!$D$5,TXM!D286,"")</f>
        <v/>
      </c>
      <c r="F286" t="str">
        <f>IFERROR(SMALL($E$5:$E$9000,ROWS($E$5:E286)),"")</f>
        <v/>
      </c>
      <c r="I286" s="371" t="s">
        <v>202</v>
      </c>
      <c r="J286" t="s">
        <v>106</v>
      </c>
      <c r="K286" s="372">
        <v>30587299</v>
      </c>
      <c r="L286" s="388">
        <f>ROWS(K$5:K286)</f>
        <v>282</v>
      </c>
      <c r="M286" s="388" t="str">
        <f>IF(_xlfn.IFNA(VLOOKUP(I286,$AG$3:$AH$83,2,FALSE),"")='11.1'!$D$5,TXM!L286,"")</f>
        <v/>
      </c>
      <c r="N286" t="str">
        <f>IFERROR(SMALL($M$5:$M$9000,ROWS($M$5:M286)),"")</f>
        <v/>
      </c>
      <c r="P286" t="s">
        <v>195</v>
      </c>
      <c r="Q286" t="s">
        <v>859</v>
      </c>
      <c r="R286">
        <v>1931990</v>
      </c>
      <c r="S286" s="388">
        <f>ROWS(R$5:R286)</f>
        <v>282</v>
      </c>
      <c r="T286" s="388" t="str">
        <f>IF(_xlfn.IFNA(VLOOKUP(P286,$AG$3:$AH$83,2,FALSE),"")='11.1'!$D$5,TXM!S286,"")</f>
        <v/>
      </c>
      <c r="U286" t="str">
        <f>IFERROR(SMALL($T$5:$T$9000,ROWS($T$5:T286)),"")</f>
        <v/>
      </c>
    </row>
    <row r="287" spans="1:21" ht="14.4" customHeight="1" x14ac:dyDescent="0.3">
      <c r="A287" s="371" t="s">
        <v>195</v>
      </c>
      <c r="B287" t="s">
        <v>996</v>
      </c>
      <c r="C287" s="372">
        <v>497138</v>
      </c>
      <c r="D287" s="388">
        <f>ROWS(C$5:C287)</f>
        <v>283</v>
      </c>
      <c r="E287" s="388" t="str">
        <f>IF(_xlfn.IFNA(VLOOKUP(A287,$AG$3:$AH$83,2,FALSE),"")='11.1'!$D$5,TXM!D287,"")</f>
        <v/>
      </c>
      <c r="F287" t="str">
        <f>IFERROR(SMALL($E$5:$E$9000,ROWS($E$5:E287)),"")</f>
        <v/>
      </c>
      <c r="I287" s="371" t="s">
        <v>202</v>
      </c>
      <c r="J287" t="s">
        <v>867</v>
      </c>
      <c r="K287" s="372">
        <v>25465761</v>
      </c>
      <c r="L287" s="388">
        <f>ROWS(K$5:K287)</f>
        <v>283</v>
      </c>
      <c r="M287" s="388" t="str">
        <f>IF(_xlfn.IFNA(VLOOKUP(I287,$AG$3:$AH$83,2,FALSE),"")='11.1'!$D$5,TXM!L287,"")</f>
        <v/>
      </c>
      <c r="N287" t="str">
        <f>IFERROR(SMALL($M$5:$M$9000,ROWS($M$5:M287)),"")</f>
        <v/>
      </c>
      <c r="P287" t="s">
        <v>195</v>
      </c>
      <c r="Q287" t="s">
        <v>1402</v>
      </c>
      <c r="R287">
        <v>1750336</v>
      </c>
      <c r="S287" s="388">
        <f>ROWS(R$5:R287)</f>
        <v>283</v>
      </c>
      <c r="T287" s="388" t="str">
        <f>IF(_xlfn.IFNA(VLOOKUP(P287,$AG$3:$AH$83,2,FALSE),"")='11.1'!$D$5,TXM!S287,"")</f>
        <v/>
      </c>
      <c r="U287" t="str">
        <f>IFERROR(SMALL($T$5:$T$9000,ROWS($T$5:T287)),"")</f>
        <v/>
      </c>
    </row>
    <row r="288" spans="1:21" ht="14.4" customHeight="1" x14ac:dyDescent="0.3">
      <c r="A288" s="371" t="s">
        <v>195</v>
      </c>
      <c r="B288" t="s">
        <v>102</v>
      </c>
      <c r="C288" s="372">
        <v>440014</v>
      </c>
      <c r="D288" s="388">
        <f>ROWS(C$5:C288)</f>
        <v>284</v>
      </c>
      <c r="E288" s="388" t="str">
        <f>IF(_xlfn.IFNA(VLOOKUP(A288,$AG$3:$AH$83,2,FALSE),"")='11.1'!$D$5,TXM!D288,"")</f>
        <v/>
      </c>
      <c r="F288" t="str">
        <f>IFERROR(SMALL($E$5:$E$9000,ROWS($E$5:E288)),"")</f>
        <v/>
      </c>
      <c r="I288" s="371" t="s">
        <v>202</v>
      </c>
      <c r="J288" t="s">
        <v>855</v>
      </c>
      <c r="K288" s="372">
        <v>23163938</v>
      </c>
      <c r="L288" s="388">
        <f>ROWS(K$5:K288)</f>
        <v>284</v>
      </c>
      <c r="M288" s="388" t="str">
        <f>IF(_xlfn.IFNA(VLOOKUP(I288,$AG$3:$AH$83,2,FALSE),"")='11.1'!$D$5,TXM!L288,"")</f>
        <v/>
      </c>
      <c r="N288" t="str">
        <f>IFERROR(SMALL($M$5:$M$9000,ROWS($M$5:M288)),"")</f>
        <v/>
      </c>
      <c r="P288" t="s">
        <v>195</v>
      </c>
      <c r="Q288" t="s">
        <v>1240</v>
      </c>
      <c r="R288">
        <v>1462395</v>
      </c>
      <c r="S288" s="388">
        <f>ROWS(R$5:R288)</f>
        <v>284</v>
      </c>
      <c r="T288" s="388" t="str">
        <f>IF(_xlfn.IFNA(VLOOKUP(P288,$AG$3:$AH$83,2,FALSE),"")='11.1'!$D$5,TXM!S288,"")</f>
        <v/>
      </c>
      <c r="U288" t="str">
        <f>IFERROR(SMALL($T$5:$T$9000,ROWS($T$5:T288)),"")</f>
        <v/>
      </c>
    </row>
    <row r="289" spans="1:21" ht="14.4" customHeight="1" x14ac:dyDescent="0.3">
      <c r="A289" s="371" t="s">
        <v>195</v>
      </c>
      <c r="B289" t="s">
        <v>773</v>
      </c>
      <c r="C289" s="372">
        <v>302393</v>
      </c>
      <c r="D289" s="388">
        <f>ROWS(C$5:C289)</f>
        <v>285</v>
      </c>
      <c r="E289" s="388" t="str">
        <f>IF(_xlfn.IFNA(VLOOKUP(A289,$AG$3:$AH$83,2,FALSE),"")='11.1'!$D$5,TXM!D289,"")</f>
        <v/>
      </c>
      <c r="F289" t="str">
        <f>IFERROR(SMALL($E$5:$E$9000,ROWS($E$5:E289)),"")</f>
        <v/>
      </c>
      <c r="I289" s="371" t="s">
        <v>202</v>
      </c>
      <c r="J289" t="s">
        <v>102</v>
      </c>
      <c r="K289" s="372">
        <v>19977461</v>
      </c>
      <c r="L289" s="388">
        <f>ROWS(K$5:K289)</f>
        <v>285</v>
      </c>
      <c r="M289" s="388" t="str">
        <f>IF(_xlfn.IFNA(VLOOKUP(I289,$AG$3:$AH$83,2,FALSE),"")='11.1'!$D$5,TXM!L289,"")</f>
        <v/>
      </c>
      <c r="N289" t="str">
        <f>IFERROR(SMALL($M$5:$M$9000,ROWS($M$5:M289)),"")</f>
        <v/>
      </c>
      <c r="P289" t="s">
        <v>195</v>
      </c>
      <c r="Q289" t="s">
        <v>789</v>
      </c>
      <c r="R289">
        <v>614872</v>
      </c>
      <c r="S289" s="388">
        <f>ROWS(R$5:R289)</f>
        <v>285</v>
      </c>
      <c r="T289" s="388" t="str">
        <f>IF(_xlfn.IFNA(VLOOKUP(P289,$AG$3:$AH$83,2,FALSE),"")='11.1'!$D$5,TXM!S289,"")</f>
        <v/>
      </c>
      <c r="U289" t="str">
        <f>IFERROR(SMALL($T$5:$T$9000,ROWS($T$5:T289)),"")</f>
        <v/>
      </c>
    </row>
    <row r="290" spans="1:21" ht="14.4" customHeight="1" x14ac:dyDescent="0.3">
      <c r="A290" s="371" t="s">
        <v>195</v>
      </c>
      <c r="B290" t="s">
        <v>793</v>
      </c>
      <c r="C290" s="372">
        <v>271813</v>
      </c>
      <c r="D290" s="388">
        <f>ROWS(C$5:C290)</f>
        <v>286</v>
      </c>
      <c r="E290" s="388" t="str">
        <f>IF(_xlfn.IFNA(VLOOKUP(A290,$AG$3:$AH$83,2,FALSE),"")='11.1'!$D$5,TXM!D290,"")</f>
        <v/>
      </c>
      <c r="F290" t="str">
        <f>IFERROR(SMALL($E$5:$E$9000,ROWS($E$5:E290)),"")</f>
        <v/>
      </c>
      <c r="I290" s="371" t="s">
        <v>202</v>
      </c>
      <c r="J290" t="s">
        <v>1000</v>
      </c>
      <c r="K290" s="372">
        <v>18304384</v>
      </c>
      <c r="L290" s="388">
        <f>ROWS(K$5:K290)</f>
        <v>286</v>
      </c>
      <c r="M290" s="388" t="str">
        <f>IF(_xlfn.IFNA(VLOOKUP(I290,$AG$3:$AH$83,2,FALSE),"")='11.1'!$D$5,TXM!L290,"")</f>
        <v/>
      </c>
      <c r="N290" t="str">
        <f>IFERROR(SMALL($M$5:$M$9000,ROWS($M$5:M290)),"")</f>
        <v/>
      </c>
      <c r="P290" t="s">
        <v>195</v>
      </c>
      <c r="Q290" t="s">
        <v>841</v>
      </c>
      <c r="R290">
        <v>553076</v>
      </c>
      <c r="S290" s="388">
        <f>ROWS(R$5:R290)</f>
        <v>286</v>
      </c>
      <c r="T290" s="388" t="str">
        <f>IF(_xlfn.IFNA(VLOOKUP(P290,$AG$3:$AH$83,2,FALSE),"")='11.1'!$D$5,TXM!S290,"")</f>
        <v/>
      </c>
      <c r="U290" t="str">
        <f>IFERROR(SMALL($T$5:$T$9000,ROWS($T$5:T290)),"")</f>
        <v/>
      </c>
    </row>
    <row r="291" spans="1:21" ht="14.4" customHeight="1" x14ac:dyDescent="0.3">
      <c r="A291" s="371" t="s">
        <v>195</v>
      </c>
      <c r="B291" t="s">
        <v>106</v>
      </c>
      <c r="C291" s="372">
        <v>231987</v>
      </c>
      <c r="D291" s="388">
        <f>ROWS(C$5:C291)</f>
        <v>287</v>
      </c>
      <c r="E291" s="388" t="str">
        <f>IF(_xlfn.IFNA(VLOOKUP(A291,$AG$3:$AH$83,2,FALSE),"")='11.1'!$D$5,TXM!D291,"")</f>
        <v/>
      </c>
      <c r="F291" t="str">
        <f>IFERROR(SMALL($E$5:$E$9000,ROWS($E$5:E291)),"")</f>
        <v/>
      </c>
      <c r="I291" s="371" t="s">
        <v>202</v>
      </c>
      <c r="J291" t="s">
        <v>98</v>
      </c>
      <c r="K291" s="372">
        <v>17912145</v>
      </c>
      <c r="L291" s="388">
        <f>ROWS(K$5:K291)</f>
        <v>287</v>
      </c>
      <c r="M291" s="388" t="str">
        <f>IF(_xlfn.IFNA(VLOOKUP(I291,$AG$3:$AH$83,2,FALSE),"")='11.1'!$D$5,TXM!L291,"")</f>
        <v/>
      </c>
      <c r="N291" t="str">
        <f>IFERROR(SMALL($M$5:$M$9000,ROWS($M$5:M291)),"")</f>
        <v/>
      </c>
      <c r="P291" t="s">
        <v>195</v>
      </c>
      <c r="Q291" t="s">
        <v>869</v>
      </c>
      <c r="R291">
        <v>470457</v>
      </c>
      <c r="S291" s="388">
        <f>ROWS(R$5:R291)</f>
        <v>287</v>
      </c>
      <c r="T291" s="388" t="str">
        <f>IF(_xlfn.IFNA(VLOOKUP(P291,$AG$3:$AH$83,2,FALSE),"")='11.1'!$D$5,TXM!S291,"")</f>
        <v/>
      </c>
      <c r="U291" t="str">
        <f>IFERROR(SMALL($T$5:$T$9000,ROWS($T$5:T291)),"")</f>
        <v/>
      </c>
    </row>
    <row r="292" spans="1:21" ht="14.4" customHeight="1" x14ac:dyDescent="0.3">
      <c r="A292" s="371" t="s">
        <v>195</v>
      </c>
      <c r="B292" t="s">
        <v>835</v>
      </c>
      <c r="C292" s="372">
        <v>111638</v>
      </c>
      <c r="D292" s="388">
        <f>ROWS(C$5:C292)</f>
        <v>288</v>
      </c>
      <c r="E292" s="388" t="str">
        <f>IF(_xlfn.IFNA(VLOOKUP(A292,$AG$3:$AH$83,2,FALSE),"")='11.1'!$D$5,TXM!D292,"")</f>
        <v/>
      </c>
      <c r="F292" t="str">
        <f>IFERROR(SMALL($E$5:$E$9000,ROWS($E$5:E292)),"")</f>
        <v/>
      </c>
      <c r="I292" s="371" t="s">
        <v>202</v>
      </c>
      <c r="J292" t="s">
        <v>1285</v>
      </c>
      <c r="K292" s="372">
        <v>16991225</v>
      </c>
      <c r="L292" s="388">
        <f>ROWS(K$5:K292)</f>
        <v>288</v>
      </c>
      <c r="M292" s="388" t="str">
        <f>IF(_xlfn.IFNA(VLOOKUP(I292,$AG$3:$AH$83,2,FALSE),"")='11.1'!$D$5,TXM!L292,"")</f>
        <v/>
      </c>
      <c r="N292" t="str">
        <f>IFERROR(SMALL($M$5:$M$9000,ROWS($M$5:M292)),"")</f>
        <v/>
      </c>
      <c r="P292" t="s">
        <v>195</v>
      </c>
      <c r="Q292" t="s">
        <v>108</v>
      </c>
      <c r="R292">
        <v>454517</v>
      </c>
      <c r="S292" s="388">
        <f>ROWS(R$5:R292)</f>
        <v>288</v>
      </c>
      <c r="T292" s="388" t="str">
        <f>IF(_xlfn.IFNA(VLOOKUP(P292,$AG$3:$AH$83,2,FALSE),"")='11.1'!$D$5,TXM!S292,"")</f>
        <v/>
      </c>
      <c r="U292" t="str">
        <f>IFERROR(SMALL($T$5:$T$9000,ROWS($T$5:T292)),"")</f>
        <v/>
      </c>
    </row>
    <row r="293" spans="1:21" ht="14.4" customHeight="1" x14ac:dyDescent="0.3">
      <c r="A293" s="371" t="s">
        <v>195</v>
      </c>
      <c r="B293" t="s">
        <v>789</v>
      </c>
      <c r="C293" s="372">
        <v>48706</v>
      </c>
      <c r="D293" s="388">
        <f>ROWS(C$5:C293)</f>
        <v>289</v>
      </c>
      <c r="E293" s="388" t="str">
        <f>IF(_xlfn.IFNA(VLOOKUP(A293,$AG$3:$AH$83,2,FALSE),"")='11.1'!$D$5,TXM!D293,"")</f>
        <v/>
      </c>
      <c r="F293" t="str">
        <f>IFERROR(SMALL($E$5:$E$9000,ROWS($E$5:E293)),"")</f>
        <v/>
      </c>
      <c r="I293" s="371" t="s">
        <v>202</v>
      </c>
      <c r="J293" t="s">
        <v>1318</v>
      </c>
      <c r="K293" s="372">
        <v>16466267</v>
      </c>
      <c r="L293" s="388">
        <f>ROWS(K$5:K293)</f>
        <v>289</v>
      </c>
      <c r="M293" s="388" t="str">
        <f>IF(_xlfn.IFNA(VLOOKUP(I293,$AG$3:$AH$83,2,FALSE),"")='11.1'!$D$5,TXM!L293,"")</f>
        <v/>
      </c>
      <c r="N293" t="str">
        <f>IFERROR(SMALL($M$5:$M$9000,ROWS($M$5:M293)),"")</f>
        <v/>
      </c>
      <c r="P293" t="s">
        <v>195</v>
      </c>
      <c r="Q293" t="s">
        <v>1434</v>
      </c>
      <c r="R293">
        <v>380532</v>
      </c>
      <c r="S293" s="388">
        <f>ROWS(R$5:R293)</f>
        <v>289</v>
      </c>
      <c r="T293" s="388" t="str">
        <f>IF(_xlfn.IFNA(VLOOKUP(P293,$AG$3:$AH$83,2,FALSE),"")='11.1'!$D$5,TXM!S293,"")</f>
        <v/>
      </c>
      <c r="U293" t="str">
        <f>IFERROR(SMALL($T$5:$T$9000,ROWS($T$5:T293)),"")</f>
        <v/>
      </c>
    </row>
    <row r="294" spans="1:21" ht="14.4" customHeight="1" x14ac:dyDescent="0.3">
      <c r="A294" s="371" t="s">
        <v>195</v>
      </c>
      <c r="B294" t="s">
        <v>841</v>
      </c>
      <c r="C294" s="372">
        <v>48337</v>
      </c>
      <c r="D294" s="388">
        <f>ROWS(C$5:C294)</f>
        <v>290</v>
      </c>
      <c r="E294" s="388" t="str">
        <f>IF(_xlfn.IFNA(VLOOKUP(A294,$AG$3:$AH$83,2,FALSE),"")='11.1'!$D$5,TXM!D294,"")</f>
        <v/>
      </c>
      <c r="F294" t="str">
        <f>IFERROR(SMALL($E$5:$E$9000,ROWS($E$5:E294)),"")</f>
        <v/>
      </c>
      <c r="I294" s="371" t="s">
        <v>202</v>
      </c>
      <c r="J294" t="s">
        <v>793</v>
      </c>
      <c r="K294" s="372">
        <v>16013715</v>
      </c>
      <c r="L294" s="388">
        <f>ROWS(K$5:K294)</f>
        <v>290</v>
      </c>
      <c r="M294" s="388" t="str">
        <f>IF(_xlfn.IFNA(VLOOKUP(I294,$AG$3:$AH$83,2,FALSE),"")='11.1'!$D$5,TXM!L294,"")</f>
        <v/>
      </c>
      <c r="N294" t="str">
        <f>IFERROR(SMALL($M$5:$M$9000,ROWS($M$5:M294)),"")</f>
        <v/>
      </c>
      <c r="P294" t="s">
        <v>195</v>
      </c>
      <c r="Q294" t="s">
        <v>999</v>
      </c>
      <c r="R294">
        <v>325231</v>
      </c>
      <c r="S294" s="388">
        <f>ROWS(R$5:R294)</f>
        <v>290</v>
      </c>
      <c r="T294" s="388" t="str">
        <f>IF(_xlfn.IFNA(VLOOKUP(P294,$AG$3:$AH$83,2,FALSE),"")='11.1'!$D$5,TXM!S294,"")</f>
        <v/>
      </c>
      <c r="U294" t="str">
        <f>IFERROR(SMALL($T$5:$T$9000,ROWS($T$5:T294)),"")</f>
        <v/>
      </c>
    </row>
    <row r="295" spans="1:21" ht="14.4" customHeight="1" x14ac:dyDescent="0.3">
      <c r="A295" s="371" t="s">
        <v>195</v>
      </c>
      <c r="B295" t="s">
        <v>795</v>
      </c>
      <c r="C295" s="372">
        <v>38504</v>
      </c>
      <c r="D295" s="388">
        <f>ROWS(C$5:C295)</f>
        <v>291</v>
      </c>
      <c r="E295" s="388" t="str">
        <f>IF(_xlfn.IFNA(VLOOKUP(A295,$AG$3:$AH$83,2,FALSE),"")='11.1'!$D$5,TXM!D295,"")</f>
        <v/>
      </c>
      <c r="F295" t="str">
        <f>IFERROR(SMALL($E$5:$E$9000,ROWS($E$5:E295)),"")</f>
        <v/>
      </c>
      <c r="I295" s="371" t="s">
        <v>202</v>
      </c>
      <c r="J295" t="s">
        <v>847</v>
      </c>
      <c r="K295" s="372">
        <v>12258341</v>
      </c>
      <c r="L295" s="388">
        <f>ROWS(K$5:K295)</f>
        <v>291</v>
      </c>
      <c r="M295" s="388" t="str">
        <f>IF(_xlfn.IFNA(VLOOKUP(I295,$AG$3:$AH$83,2,FALSE),"")='11.1'!$D$5,TXM!L295,"")</f>
        <v/>
      </c>
      <c r="N295" t="str">
        <f>IFERROR(SMALL($M$5:$M$9000,ROWS($M$5:M295)),"")</f>
        <v/>
      </c>
      <c r="P295" t="s">
        <v>195</v>
      </c>
      <c r="Q295" t="s">
        <v>843</v>
      </c>
      <c r="R295">
        <v>309891</v>
      </c>
      <c r="S295" s="388">
        <f>ROWS(R$5:R295)</f>
        <v>291</v>
      </c>
      <c r="T295" s="388" t="str">
        <f>IF(_xlfn.IFNA(VLOOKUP(P295,$AG$3:$AH$83,2,FALSE),"")='11.1'!$D$5,TXM!S295,"")</f>
        <v/>
      </c>
      <c r="U295" t="str">
        <f>IFERROR(SMALL($T$5:$T$9000,ROWS($T$5:T295)),"")</f>
        <v/>
      </c>
    </row>
    <row r="296" spans="1:21" ht="14.4" customHeight="1" x14ac:dyDescent="0.3">
      <c r="A296" s="371" t="s">
        <v>195</v>
      </c>
      <c r="B296" t="s">
        <v>823</v>
      </c>
      <c r="C296" s="372">
        <v>23500</v>
      </c>
      <c r="D296" s="388">
        <f>ROWS(C$5:C296)</f>
        <v>292</v>
      </c>
      <c r="E296" s="388" t="str">
        <f>IF(_xlfn.IFNA(VLOOKUP(A296,$AG$3:$AH$83,2,FALSE),"")='11.1'!$D$5,TXM!D296,"")</f>
        <v/>
      </c>
      <c r="F296" t="str">
        <f>IFERROR(SMALL($E$5:$E$9000,ROWS($E$5:E296)),"")</f>
        <v/>
      </c>
      <c r="I296" s="371" t="s">
        <v>202</v>
      </c>
      <c r="J296" t="s">
        <v>775</v>
      </c>
      <c r="K296" s="372">
        <v>11572677</v>
      </c>
      <c r="L296" s="388">
        <f>ROWS(K$5:K296)</f>
        <v>292</v>
      </c>
      <c r="M296" s="388" t="str">
        <f>IF(_xlfn.IFNA(VLOOKUP(I296,$AG$3:$AH$83,2,FALSE),"")='11.1'!$D$5,TXM!L296,"")</f>
        <v/>
      </c>
      <c r="N296" t="str">
        <f>IFERROR(SMALL($M$5:$M$9000,ROWS($M$5:M296)),"")</f>
        <v/>
      </c>
      <c r="P296" t="s">
        <v>195</v>
      </c>
      <c r="Q296" t="s">
        <v>1005</v>
      </c>
      <c r="R296">
        <v>279206</v>
      </c>
      <c r="S296" s="388">
        <f>ROWS(R$5:R296)</f>
        <v>292</v>
      </c>
      <c r="T296" s="388" t="str">
        <f>IF(_xlfn.IFNA(VLOOKUP(P296,$AG$3:$AH$83,2,FALSE),"")='11.1'!$D$5,TXM!S296,"")</f>
        <v/>
      </c>
      <c r="U296" t="str">
        <f>IFERROR(SMALL($T$5:$T$9000,ROWS($T$5:T296)),"")</f>
        <v/>
      </c>
    </row>
    <row r="297" spans="1:21" ht="14.4" customHeight="1" x14ac:dyDescent="0.3">
      <c r="A297" s="371" t="s">
        <v>195</v>
      </c>
      <c r="B297" t="s">
        <v>1265</v>
      </c>
      <c r="C297" s="372">
        <v>22633</v>
      </c>
      <c r="D297" s="388">
        <f>ROWS(C$5:C297)</f>
        <v>293</v>
      </c>
      <c r="E297" s="388" t="str">
        <f>IF(_xlfn.IFNA(VLOOKUP(A297,$AG$3:$AH$83,2,FALSE),"")='11.1'!$D$5,TXM!D297,"")</f>
        <v/>
      </c>
      <c r="F297" t="str">
        <f>IFERROR(SMALL($E$5:$E$9000,ROWS($E$5:E297)),"")</f>
        <v/>
      </c>
      <c r="I297" s="371" t="s">
        <v>202</v>
      </c>
      <c r="J297" t="s">
        <v>173</v>
      </c>
      <c r="K297" s="372">
        <v>8947706</v>
      </c>
      <c r="L297" s="388">
        <f>ROWS(K$5:K297)</f>
        <v>293</v>
      </c>
      <c r="M297" s="388" t="str">
        <f>IF(_xlfn.IFNA(VLOOKUP(I297,$AG$3:$AH$83,2,FALSE),"")='11.1'!$D$5,TXM!L297,"")</f>
        <v/>
      </c>
      <c r="N297" t="str">
        <f>IFERROR(SMALL($M$5:$M$9000,ROWS($M$5:M297)),"")</f>
        <v/>
      </c>
      <c r="P297" t="s">
        <v>195</v>
      </c>
      <c r="Q297" t="s">
        <v>1494</v>
      </c>
      <c r="R297">
        <v>265414</v>
      </c>
      <c r="S297" s="388">
        <f>ROWS(R$5:R297)</f>
        <v>293</v>
      </c>
      <c r="T297" s="388" t="str">
        <f>IF(_xlfn.IFNA(VLOOKUP(P297,$AG$3:$AH$83,2,FALSE),"")='11.1'!$D$5,TXM!S297,"")</f>
        <v/>
      </c>
      <c r="U297" t="str">
        <f>IFERROR(SMALL($T$5:$T$9000,ROWS($T$5:T297)),"")</f>
        <v/>
      </c>
    </row>
    <row r="298" spans="1:21" ht="14.4" customHeight="1" x14ac:dyDescent="0.3">
      <c r="A298" s="371" t="s">
        <v>195</v>
      </c>
      <c r="B298" t="s">
        <v>1006</v>
      </c>
      <c r="C298" s="372">
        <v>17295</v>
      </c>
      <c r="D298" s="388">
        <f>ROWS(C$5:C298)</f>
        <v>294</v>
      </c>
      <c r="E298" s="388" t="str">
        <f>IF(_xlfn.IFNA(VLOOKUP(A298,$AG$3:$AH$83,2,FALSE),"")='11.1'!$D$5,TXM!D298,"")</f>
        <v/>
      </c>
      <c r="F298" t="str">
        <f>IFERROR(SMALL($E$5:$E$9000,ROWS($E$5:E298)),"")</f>
        <v/>
      </c>
      <c r="I298" s="371" t="s">
        <v>202</v>
      </c>
      <c r="J298" t="s">
        <v>1001</v>
      </c>
      <c r="K298" s="372">
        <v>7620241</v>
      </c>
      <c r="L298" s="388">
        <f>ROWS(K$5:K298)</f>
        <v>294</v>
      </c>
      <c r="M298" s="388" t="str">
        <f>IF(_xlfn.IFNA(VLOOKUP(I298,$AG$3:$AH$83,2,FALSE),"")='11.1'!$D$5,TXM!L298,"")</f>
        <v/>
      </c>
      <c r="N298" t="str">
        <f>IFERROR(SMALL($M$5:$M$9000,ROWS($M$5:M298)),"")</f>
        <v/>
      </c>
      <c r="P298" t="s">
        <v>195</v>
      </c>
      <c r="Q298" t="s">
        <v>1006</v>
      </c>
      <c r="R298">
        <v>200000</v>
      </c>
      <c r="S298" s="388">
        <f>ROWS(R$5:R298)</f>
        <v>294</v>
      </c>
      <c r="T298" s="388" t="str">
        <f>IF(_xlfn.IFNA(VLOOKUP(P298,$AG$3:$AH$83,2,FALSE),"")='11.1'!$D$5,TXM!S298,"")</f>
        <v/>
      </c>
      <c r="U298" t="str">
        <f>IFERROR(SMALL($T$5:$T$9000,ROWS($T$5:T298)),"")</f>
        <v/>
      </c>
    </row>
    <row r="299" spans="1:21" ht="14.4" customHeight="1" x14ac:dyDescent="0.3">
      <c r="A299" s="371" t="s">
        <v>195</v>
      </c>
      <c r="B299" t="s">
        <v>1240</v>
      </c>
      <c r="C299" s="372">
        <v>3827</v>
      </c>
      <c r="D299" s="388">
        <f>ROWS(C$5:C299)</f>
        <v>295</v>
      </c>
      <c r="E299" s="388" t="str">
        <f>IF(_xlfn.IFNA(VLOOKUP(A299,$AG$3:$AH$83,2,FALSE),"")='11.1'!$D$5,TXM!D299,"")</f>
        <v/>
      </c>
      <c r="F299" t="str">
        <f>IFERROR(SMALL($E$5:$E$9000,ROWS($E$5:E299)),"")</f>
        <v/>
      </c>
      <c r="I299" s="371" t="s">
        <v>202</v>
      </c>
      <c r="J299" t="s">
        <v>999</v>
      </c>
      <c r="K299" s="372">
        <v>7128153</v>
      </c>
      <c r="L299" s="388">
        <f>ROWS(K$5:K299)</f>
        <v>295</v>
      </c>
      <c r="M299" s="388" t="str">
        <f>IF(_xlfn.IFNA(VLOOKUP(I299,$AG$3:$AH$83,2,FALSE),"")='11.1'!$D$5,TXM!L299,"")</f>
        <v/>
      </c>
      <c r="N299" t="str">
        <f>IFERROR(SMALL($M$5:$M$9000,ROWS($M$5:M299)),"")</f>
        <v/>
      </c>
      <c r="P299" t="s">
        <v>195</v>
      </c>
      <c r="Q299" t="s">
        <v>1318</v>
      </c>
      <c r="R299">
        <v>193321</v>
      </c>
      <c r="S299" s="388">
        <f>ROWS(R$5:R299)</f>
        <v>295</v>
      </c>
      <c r="T299" s="388" t="str">
        <f>IF(_xlfn.IFNA(VLOOKUP(P299,$AG$3:$AH$83,2,FALSE),"")='11.1'!$D$5,TXM!S299,"")</f>
        <v/>
      </c>
      <c r="U299" t="str">
        <f>IFERROR(SMALL($T$5:$T$9000,ROWS($T$5:T299)),"")</f>
        <v/>
      </c>
    </row>
    <row r="300" spans="1:21" ht="14.4" customHeight="1" x14ac:dyDescent="0.3">
      <c r="A300" s="371" t="s">
        <v>195</v>
      </c>
      <c r="B300" t="s">
        <v>100</v>
      </c>
      <c r="C300" s="372">
        <v>2920</v>
      </c>
      <c r="D300" s="388">
        <f>ROWS(C$5:C300)</f>
        <v>296</v>
      </c>
      <c r="E300" s="388" t="str">
        <f>IF(_xlfn.IFNA(VLOOKUP(A300,$AG$3:$AH$83,2,FALSE),"")='11.1'!$D$5,TXM!D300,"")</f>
        <v/>
      </c>
      <c r="F300" t="str">
        <f>IFERROR(SMALL($E$5:$E$9000,ROWS($E$5:E300)),"")</f>
        <v/>
      </c>
      <c r="I300" s="371" t="s">
        <v>202</v>
      </c>
      <c r="J300" t="s">
        <v>823</v>
      </c>
      <c r="K300" s="372">
        <v>6220813</v>
      </c>
      <c r="L300" s="388">
        <f>ROWS(K$5:K300)</f>
        <v>296</v>
      </c>
      <c r="M300" s="388" t="str">
        <f>IF(_xlfn.IFNA(VLOOKUP(I300,$AG$3:$AH$83,2,FALSE),"")='11.1'!$D$5,TXM!L300,"")</f>
        <v/>
      </c>
      <c r="N300" t="str">
        <f>IFERROR(SMALL($M$5:$M$9000,ROWS($M$5:M300)),"")</f>
        <v/>
      </c>
      <c r="P300" t="s">
        <v>195</v>
      </c>
      <c r="Q300" t="s">
        <v>867</v>
      </c>
      <c r="R300">
        <v>167382</v>
      </c>
      <c r="S300" s="388">
        <f>ROWS(R$5:R300)</f>
        <v>296</v>
      </c>
      <c r="T300" s="388" t="str">
        <f>IF(_xlfn.IFNA(VLOOKUP(P300,$AG$3:$AH$83,2,FALSE),"")='11.1'!$D$5,TXM!S300,"")</f>
        <v/>
      </c>
      <c r="U300" t="str">
        <f>IFERROR(SMALL($T$5:$T$9000,ROWS($T$5:T300)),"")</f>
        <v/>
      </c>
    </row>
    <row r="301" spans="1:21" ht="14.4" customHeight="1" x14ac:dyDescent="0.3">
      <c r="A301" s="371" t="s">
        <v>195</v>
      </c>
      <c r="B301" t="s">
        <v>843</v>
      </c>
      <c r="C301" s="372">
        <v>2280</v>
      </c>
      <c r="D301" s="388">
        <f>ROWS(C$5:C301)</f>
        <v>297</v>
      </c>
      <c r="E301" s="388" t="str">
        <f>IF(_xlfn.IFNA(VLOOKUP(A301,$AG$3:$AH$83,2,FALSE),"")='11.1'!$D$5,TXM!D301,"")</f>
        <v/>
      </c>
      <c r="F301" t="str">
        <f>IFERROR(SMALL($E$5:$E$9000,ROWS($E$5:E301)),"")</f>
        <v/>
      </c>
      <c r="I301" s="371" t="s">
        <v>202</v>
      </c>
      <c r="J301" t="s">
        <v>1004</v>
      </c>
      <c r="K301" s="372">
        <v>6158726</v>
      </c>
      <c r="L301" s="388">
        <f>ROWS(K$5:K301)</f>
        <v>297</v>
      </c>
      <c r="M301" s="388" t="str">
        <f>IF(_xlfn.IFNA(VLOOKUP(I301,$AG$3:$AH$83,2,FALSE),"")='11.1'!$D$5,TXM!L301,"")</f>
        <v/>
      </c>
      <c r="N301" t="str">
        <f>IFERROR(SMALL($M$5:$M$9000,ROWS($M$5:M301)),"")</f>
        <v/>
      </c>
      <c r="P301" t="s">
        <v>195</v>
      </c>
      <c r="Q301" t="s">
        <v>847</v>
      </c>
      <c r="R301">
        <v>98066</v>
      </c>
      <c r="S301" s="388">
        <f>ROWS(R$5:R301)</f>
        <v>297</v>
      </c>
      <c r="T301" s="388" t="str">
        <f>IF(_xlfn.IFNA(VLOOKUP(P301,$AG$3:$AH$83,2,FALSE),"")='11.1'!$D$5,TXM!S301,"")</f>
        <v/>
      </c>
      <c r="U301" t="str">
        <f>IFERROR(SMALL($T$5:$T$9000,ROWS($T$5:T301)),"")</f>
        <v/>
      </c>
    </row>
    <row r="302" spans="1:21" ht="14.4" customHeight="1" x14ac:dyDescent="0.3">
      <c r="A302" s="371" t="s">
        <v>162</v>
      </c>
      <c r="B302" t="s">
        <v>1000</v>
      </c>
      <c r="C302" s="372">
        <v>7536892</v>
      </c>
      <c r="D302" s="388">
        <f>ROWS(C$5:C302)</f>
        <v>298</v>
      </c>
      <c r="E302" s="388" t="str">
        <f>IF(_xlfn.IFNA(VLOOKUP(A302,$AG$3:$AH$83,2,FALSE),"")='11.1'!$D$5,TXM!D302,"")</f>
        <v/>
      </c>
      <c r="F302" t="str">
        <f>IFERROR(SMALL($E$5:$E$9000,ROWS($E$5:E302)),"")</f>
        <v/>
      </c>
      <c r="I302" s="371" t="s">
        <v>202</v>
      </c>
      <c r="J302" t="s">
        <v>1005</v>
      </c>
      <c r="K302" s="372">
        <v>6156941</v>
      </c>
      <c r="L302" s="388">
        <f>ROWS(K$5:K302)</f>
        <v>298</v>
      </c>
      <c r="M302" s="388" t="str">
        <f>IF(_xlfn.IFNA(VLOOKUP(I302,$AG$3:$AH$83,2,FALSE),"")='11.1'!$D$5,TXM!L302,"")</f>
        <v/>
      </c>
      <c r="N302" t="str">
        <f>IFERROR(SMALL($M$5:$M$9000,ROWS($M$5:M302)),"")</f>
        <v/>
      </c>
      <c r="P302" t="s">
        <v>195</v>
      </c>
      <c r="Q302" t="s">
        <v>779</v>
      </c>
      <c r="R302">
        <v>96419</v>
      </c>
      <c r="S302" s="388">
        <f>ROWS(R$5:R302)</f>
        <v>298</v>
      </c>
      <c r="T302" s="388" t="str">
        <f>IF(_xlfn.IFNA(VLOOKUP(P302,$AG$3:$AH$83,2,FALSE),"")='11.1'!$D$5,TXM!S302,"")</f>
        <v/>
      </c>
      <c r="U302" t="str">
        <f>IFERROR(SMALL($T$5:$T$9000,ROWS($T$5:T302)),"")</f>
        <v/>
      </c>
    </row>
    <row r="303" spans="1:21" ht="14.4" customHeight="1" x14ac:dyDescent="0.3">
      <c r="A303" s="371" t="s">
        <v>162</v>
      </c>
      <c r="B303" t="s">
        <v>863</v>
      </c>
      <c r="C303" s="372">
        <v>7186369</v>
      </c>
      <c r="D303" s="388">
        <f>ROWS(C$5:C303)</f>
        <v>299</v>
      </c>
      <c r="E303" s="388" t="str">
        <f>IF(_xlfn.IFNA(VLOOKUP(A303,$AG$3:$AH$83,2,FALSE),"")='11.1'!$D$5,TXM!D303,"")</f>
        <v/>
      </c>
      <c r="F303" t="str">
        <f>IFERROR(SMALL($E$5:$E$9000,ROWS($E$5:E303)),"")</f>
        <v/>
      </c>
      <c r="I303" s="371" t="s">
        <v>202</v>
      </c>
      <c r="J303" t="s">
        <v>107</v>
      </c>
      <c r="K303" s="372">
        <v>5485967</v>
      </c>
      <c r="L303" s="388">
        <f>ROWS(K$5:K303)</f>
        <v>299</v>
      </c>
      <c r="M303" s="388" t="str">
        <f>IF(_xlfn.IFNA(VLOOKUP(I303,$AG$3:$AH$83,2,FALSE),"")='11.1'!$D$5,TXM!L303,"")</f>
        <v/>
      </c>
      <c r="N303" t="str">
        <f>IFERROR(SMALL($M$5:$M$9000,ROWS($M$5:M303)),"")</f>
        <v/>
      </c>
      <c r="P303" t="s">
        <v>195</v>
      </c>
      <c r="Q303" t="s">
        <v>1365</v>
      </c>
      <c r="R303">
        <v>85715</v>
      </c>
      <c r="S303" s="388">
        <f>ROWS(R$5:R303)</f>
        <v>299</v>
      </c>
      <c r="T303" s="388" t="str">
        <f>IF(_xlfn.IFNA(VLOOKUP(P303,$AG$3:$AH$83,2,FALSE),"")='11.1'!$D$5,TXM!S303,"")</f>
        <v/>
      </c>
      <c r="U303" t="str">
        <f>IFERROR(SMALL($T$5:$T$9000,ROWS($T$5:T303)),"")</f>
        <v/>
      </c>
    </row>
    <row r="304" spans="1:21" ht="14.4" customHeight="1" x14ac:dyDescent="0.3">
      <c r="A304" s="371" t="s">
        <v>162</v>
      </c>
      <c r="B304" t="s">
        <v>819</v>
      </c>
      <c r="C304" s="372">
        <v>535523</v>
      </c>
      <c r="D304" s="388">
        <f>ROWS(C$5:C304)</f>
        <v>300</v>
      </c>
      <c r="E304" s="388" t="str">
        <f>IF(_xlfn.IFNA(VLOOKUP(A304,$AG$3:$AH$83,2,FALSE),"")='11.1'!$D$5,TXM!D304,"")</f>
        <v/>
      </c>
      <c r="F304" t="str">
        <f>IFERROR(SMALL($E$5:$E$9000,ROWS($E$5:E304)),"")</f>
        <v/>
      </c>
      <c r="I304" s="371" t="s">
        <v>202</v>
      </c>
      <c r="J304" t="s">
        <v>849</v>
      </c>
      <c r="K304" s="372">
        <v>5254359</v>
      </c>
      <c r="L304" s="388">
        <f>ROWS(K$5:K304)</f>
        <v>300</v>
      </c>
      <c r="M304" s="388" t="str">
        <f>IF(_xlfn.IFNA(VLOOKUP(I304,$AG$3:$AH$83,2,FALSE),"")='11.1'!$D$5,TXM!L304,"")</f>
        <v/>
      </c>
      <c r="N304" t="str">
        <f>IFERROR(SMALL($M$5:$M$9000,ROWS($M$5:M304)),"")</f>
        <v/>
      </c>
      <c r="P304" t="s">
        <v>195</v>
      </c>
      <c r="Q304" t="s">
        <v>787</v>
      </c>
      <c r="R304">
        <v>49520</v>
      </c>
      <c r="S304" s="388">
        <f>ROWS(R$5:R304)</f>
        <v>300</v>
      </c>
      <c r="T304" s="388" t="str">
        <f>IF(_xlfn.IFNA(VLOOKUP(P304,$AG$3:$AH$83,2,FALSE),"")='11.1'!$D$5,TXM!S304,"")</f>
        <v/>
      </c>
      <c r="U304" t="str">
        <f>IFERROR(SMALL($T$5:$T$9000,ROWS($T$5:T304)),"")</f>
        <v/>
      </c>
    </row>
    <row r="305" spans="1:21" ht="14.4" customHeight="1" x14ac:dyDescent="0.3">
      <c r="A305" s="371" t="s">
        <v>162</v>
      </c>
      <c r="B305" t="s">
        <v>95</v>
      </c>
      <c r="C305" s="372">
        <v>27688</v>
      </c>
      <c r="D305" s="388">
        <f>ROWS(C$5:C305)</f>
        <v>301</v>
      </c>
      <c r="E305" s="388" t="str">
        <f>IF(_xlfn.IFNA(VLOOKUP(A305,$AG$3:$AH$83,2,FALSE),"")='11.1'!$D$5,TXM!D305,"")</f>
        <v/>
      </c>
      <c r="F305" t="str">
        <f>IFERROR(SMALL($E$5:$E$9000,ROWS($E$5:E305)),"")</f>
        <v/>
      </c>
      <c r="I305" s="371" t="s">
        <v>202</v>
      </c>
      <c r="J305" t="s">
        <v>859</v>
      </c>
      <c r="K305" s="372">
        <v>5145478</v>
      </c>
      <c r="L305" s="388">
        <f>ROWS(K$5:K305)</f>
        <v>301</v>
      </c>
      <c r="M305" s="388" t="str">
        <f>IF(_xlfn.IFNA(VLOOKUP(I305,$AG$3:$AH$83,2,FALSE),"")='11.1'!$D$5,TXM!L305,"")</f>
        <v/>
      </c>
      <c r="N305" t="str">
        <f>IFERROR(SMALL($M$5:$M$9000,ROWS($M$5:M305)),"")</f>
        <v/>
      </c>
      <c r="P305" t="s">
        <v>195</v>
      </c>
      <c r="Q305" t="s">
        <v>839</v>
      </c>
      <c r="R305">
        <v>47733</v>
      </c>
      <c r="S305" s="388">
        <f>ROWS(R$5:R305)</f>
        <v>301</v>
      </c>
      <c r="T305" s="388" t="str">
        <f>IF(_xlfn.IFNA(VLOOKUP(P305,$AG$3:$AH$83,2,FALSE),"")='11.1'!$D$5,TXM!S305,"")</f>
        <v/>
      </c>
      <c r="U305" t="str">
        <f>IFERROR(SMALL($T$5:$T$9000,ROWS($T$5:T305)),"")</f>
        <v/>
      </c>
    </row>
    <row r="306" spans="1:21" ht="14.4" customHeight="1" x14ac:dyDescent="0.3">
      <c r="A306" s="371" t="s">
        <v>162</v>
      </c>
      <c r="B306" t="s">
        <v>1240</v>
      </c>
      <c r="C306" s="372">
        <v>253</v>
      </c>
      <c r="D306" s="388">
        <f>ROWS(C$5:C306)</f>
        <v>302</v>
      </c>
      <c r="E306" s="388" t="str">
        <f>IF(_xlfn.IFNA(VLOOKUP(A306,$AG$3:$AH$83,2,FALSE),"")='11.1'!$D$5,TXM!D306,"")</f>
        <v/>
      </c>
      <c r="F306" t="str">
        <f>IFERROR(SMALL($E$5:$E$9000,ROWS($E$5:E306)),"")</f>
        <v/>
      </c>
      <c r="I306" s="371" t="s">
        <v>202</v>
      </c>
      <c r="J306" t="s">
        <v>837</v>
      </c>
      <c r="K306" s="372">
        <v>4085991</v>
      </c>
      <c r="L306" s="388">
        <f>ROWS(K$5:K306)</f>
        <v>302</v>
      </c>
      <c r="M306" s="388" t="str">
        <f>IF(_xlfn.IFNA(VLOOKUP(I306,$AG$3:$AH$83,2,FALSE),"")='11.1'!$D$5,TXM!L306,"")</f>
        <v/>
      </c>
      <c r="N306" t="str">
        <f>IFERROR(SMALL($M$5:$M$9000,ROWS($M$5:M306)),"")</f>
        <v/>
      </c>
      <c r="P306" t="s">
        <v>195</v>
      </c>
      <c r="Q306" t="s">
        <v>799</v>
      </c>
      <c r="R306">
        <v>47192</v>
      </c>
      <c r="S306" s="388">
        <f>ROWS(R$5:R306)</f>
        <v>302</v>
      </c>
      <c r="T306" s="388" t="str">
        <f>IF(_xlfn.IFNA(VLOOKUP(P306,$AG$3:$AH$83,2,FALSE),"")='11.1'!$D$5,TXM!S306,"")</f>
        <v/>
      </c>
      <c r="U306" t="str">
        <f>IFERROR(SMALL($T$5:$T$9000,ROWS($T$5:T306)),"")</f>
        <v/>
      </c>
    </row>
    <row r="307" spans="1:21" ht="14.4" customHeight="1" x14ac:dyDescent="0.3">
      <c r="A307" s="371" t="s">
        <v>201</v>
      </c>
      <c r="B307" t="s">
        <v>783</v>
      </c>
      <c r="C307" s="372">
        <v>6635018</v>
      </c>
      <c r="D307" s="388">
        <f>ROWS(C$5:C307)</f>
        <v>303</v>
      </c>
      <c r="E307" s="388" t="str">
        <f>IF(_xlfn.IFNA(VLOOKUP(A307,$AG$3:$AH$83,2,FALSE),"")='11.1'!$D$5,TXM!D307,"")</f>
        <v/>
      </c>
      <c r="F307" t="str">
        <f>IFERROR(SMALL($E$5:$E$9000,ROWS($E$5:E307)),"")</f>
        <v/>
      </c>
      <c r="I307" s="371" t="s">
        <v>202</v>
      </c>
      <c r="J307" t="s">
        <v>103</v>
      </c>
      <c r="K307" s="372">
        <v>3848429</v>
      </c>
      <c r="L307" s="388">
        <f>ROWS(K$5:K307)</f>
        <v>303</v>
      </c>
      <c r="M307" s="388" t="str">
        <f>IF(_xlfn.IFNA(VLOOKUP(I307,$AG$3:$AH$83,2,FALSE),"")='11.1'!$D$5,TXM!L307,"")</f>
        <v/>
      </c>
      <c r="N307" t="str">
        <f>IFERROR(SMALL($M$5:$M$9000,ROWS($M$5:M307)),"")</f>
        <v/>
      </c>
      <c r="P307" t="s">
        <v>195</v>
      </c>
      <c r="Q307" t="s">
        <v>785</v>
      </c>
      <c r="R307">
        <v>17425</v>
      </c>
      <c r="S307" s="388">
        <f>ROWS(R$5:R307)</f>
        <v>303</v>
      </c>
      <c r="T307" s="388" t="str">
        <f>IF(_xlfn.IFNA(VLOOKUP(P307,$AG$3:$AH$83,2,FALSE),"")='11.1'!$D$5,TXM!S307,"")</f>
        <v/>
      </c>
      <c r="U307" t="str">
        <f>IFERROR(SMALL($T$5:$T$9000,ROWS($T$5:T307)),"")</f>
        <v/>
      </c>
    </row>
    <row r="308" spans="1:21" ht="14.4" customHeight="1" x14ac:dyDescent="0.3">
      <c r="A308" s="371" t="s">
        <v>201</v>
      </c>
      <c r="B308" t="s">
        <v>91</v>
      </c>
      <c r="C308" s="372">
        <v>6260255</v>
      </c>
      <c r="D308" s="388">
        <f>ROWS(C$5:C308)</f>
        <v>304</v>
      </c>
      <c r="E308" s="388" t="str">
        <f>IF(_xlfn.IFNA(VLOOKUP(A308,$AG$3:$AH$83,2,FALSE),"")='11.1'!$D$5,TXM!D308,"")</f>
        <v/>
      </c>
      <c r="F308" t="str">
        <f>IFERROR(SMALL($E$5:$E$9000,ROWS($E$5:E308)),"")</f>
        <v/>
      </c>
      <c r="I308" s="371" t="s">
        <v>202</v>
      </c>
      <c r="J308" t="s">
        <v>789</v>
      </c>
      <c r="K308" s="372">
        <v>3033489</v>
      </c>
      <c r="L308" s="388">
        <f>ROWS(K$5:K308)</f>
        <v>304</v>
      </c>
      <c r="M308" s="388" t="str">
        <f>IF(_xlfn.IFNA(VLOOKUP(I308,$AG$3:$AH$83,2,FALSE),"")='11.1'!$D$5,TXM!L308,"")</f>
        <v/>
      </c>
      <c r="N308" t="str">
        <f>IFERROR(SMALL($M$5:$M$9000,ROWS($M$5:M308)),"")</f>
        <v/>
      </c>
      <c r="P308" t="s">
        <v>195</v>
      </c>
      <c r="Q308" t="s">
        <v>990</v>
      </c>
      <c r="R308">
        <v>16156</v>
      </c>
      <c r="S308" s="388">
        <f>ROWS(R$5:R308)</f>
        <v>304</v>
      </c>
      <c r="T308" s="388" t="str">
        <f>IF(_xlfn.IFNA(VLOOKUP(P308,$AG$3:$AH$83,2,FALSE),"")='11.1'!$D$5,TXM!S308,"")</f>
        <v/>
      </c>
      <c r="U308" t="str">
        <f>IFERROR(SMALL($T$5:$T$9000,ROWS($T$5:T308)),"")</f>
        <v/>
      </c>
    </row>
    <row r="309" spans="1:21" ht="14.4" customHeight="1" x14ac:dyDescent="0.3">
      <c r="A309" s="371" t="s">
        <v>201</v>
      </c>
      <c r="B309" t="s">
        <v>1000</v>
      </c>
      <c r="C309" s="372">
        <v>2370980</v>
      </c>
      <c r="D309" s="388">
        <f>ROWS(C$5:C309)</f>
        <v>305</v>
      </c>
      <c r="E309" s="388" t="str">
        <f>IF(_xlfn.IFNA(VLOOKUP(A309,$AG$3:$AH$83,2,FALSE),"")='11.1'!$D$5,TXM!D309,"")</f>
        <v/>
      </c>
      <c r="F309" t="str">
        <f>IFERROR(SMALL($E$5:$E$9000,ROWS($E$5:E309)),"")</f>
        <v/>
      </c>
      <c r="I309" s="371" t="s">
        <v>202</v>
      </c>
      <c r="J309" t="s">
        <v>861</v>
      </c>
      <c r="K309" s="372">
        <v>2954597</v>
      </c>
      <c r="L309" s="388">
        <f>ROWS(K$5:K309)</f>
        <v>305</v>
      </c>
      <c r="M309" s="388" t="str">
        <f>IF(_xlfn.IFNA(VLOOKUP(I309,$AG$3:$AH$83,2,FALSE),"")='11.1'!$D$5,TXM!L309,"")</f>
        <v/>
      </c>
      <c r="N309" t="str">
        <f>IFERROR(SMALL($M$5:$M$9000,ROWS($M$5:M309)),"")</f>
        <v/>
      </c>
      <c r="P309" t="s">
        <v>195</v>
      </c>
      <c r="Q309" t="s">
        <v>99</v>
      </c>
      <c r="R309">
        <v>14801</v>
      </c>
      <c r="S309" s="388">
        <f>ROWS(R$5:R309)</f>
        <v>305</v>
      </c>
      <c r="T309" s="388" t="str">
        <f>IF(_xlfn.IFNA(VLOOKUP(P309,$AG$3:$AH$83,2,FALSE),"")='11.1'!$D$5,TXM!S309,"")</f>
        <v/>
      </c>
      <c r="U309" t="str">
        <f>IFERROR(SMALL($T$5:$T$9000,ROWS($T$5:T309)),"")</f>
        <v/>
      </c>
    </row>
    <row r="310" spans="1:21" ht="14.4" customHeight="1" x14ac:dyDescent="0.3">
      <c r="A310" s="371" t="s">
        <v>201</v>
      </c>
      <c r="B310" t="s">
        <v>773</v>
      </c>
      <c r="C310" s="372">
        <v>2311237</v>
      </c>
      <c r="D310" s="388">
        <f>ROWS(C$5:C310)</f>
        <v>306</v>
      </c>
      <c r="E310" s="388" t="str">
        <f>IF(_xlfn.IFNA(VLOOKUP(A310,$AG$3:$AH$83,2,FALSE),"")='11.1'!$D$5,TXM!D310,"")</f>
        <v/>
      </c>
      <c r="F310" t="str">
        <f>IFERROR(SMALL($E$5:$E$9000,ROWS($E$5:E310)),"")</f>
        <v/>
      </c>
      <c r="I310" s="371" t="s">
        <v>202</v>
      </c>
      <c r="J310" t="s">
        <v>787</v>
      </c>
      <c r="K310" s="372">
        <v>2831183</v>
      </c>
      <c r="L310" s="388">
        <f>ROWS(K$5:K310)</f>
        <v>306</v>
      </c>
      <c r="M310" s="388" t="str">
        <f>IF(_xlfn.IFNA(VLOOKUP(I310,$AG$3:$AH$83,2,FALSE),"")='11.1'!$D$5,TXM!L310,"")</f>
        <v/>
      </c>
      <c r="N310" t="str">
        <f>IFERROR(SMALL($M$5:$M$9000,ROWS($M$5:M310)),"")</f>
        <v/>
      </c>
      <c r="P310" t="s">
        <v>195</v>
      </c>
      <c r="Q310" t="s">
        <v>823</v>
      </c>
      <c r="R310">
        <v>6951</v>
      </c>
      <c r="S310" s="388">
        <f>ROWS(R$5:R310)</f>
        <v>306</v>
      </c>
      <c r="T310" s="388" t="str">
        <f>IF(_xlfn.IFNA(VLOOKUP(P310,$AG$3:$AH$83,2,FALSE),"")='11.1'!$D$5,TXM!S310,"")</f>
        <v/>
      </c>
      <c r="U310" t="str">
        <f>IFERROR(SMALL($T$5:$T$9000,ROWS($T$5:T310)),"")</f>
        <v/>
      </c>
    </row>
    <row r="311" spans="1:21" ht="14.4" customHeight="1" x14ac:dyDescent="0.3">
      <c r="A311" s="371" t="s">
        <v>201</v>
      </c>
      <c r="B311" t="s">
        <v>789</v>
      </c>
      <c r="C311" s="372">
        <v>897000</v>
      </c>
      <c r="D311" s="388">
        <f>ROWS(C$5:C311)</f>
        <v>307</v>
      </c>
      <c r="E311" s="388" t="str">
        <f>IF(_xlfn.IFNA(VLOOKUP(A311,$AG$3:$AH$83,2,FALSE),"")='11.1'!$D$5,TXM!D311,"")</f>
        <v/>
      </c>
      <c r="F311" t="str">
        <f>IFERROR(SMALL($E$5:$E$9000,ROWS($E$5:E311)),"")</f>
        <v/>
      </c>
      <c r="I311" s="371" t="s">
        <v>202</v>
      </c>
      <c r="J311" t="s">
        <v>1275</v>
      </c>
      <c r="K311" s="372">
        <v>2712091</v>
      </c>
      <c r="L311" s="388">
        <f>ROWS(K$5:K311)</f>
        <v>307</v>
      </c>
      <c r="M311" s="388" t="str">
        <f>IF(_xlfn.IFNA(VLOOKUP(I311,$AG$3:$AH$83,2,FALSE),"")='11.1'!$D$5,TXM!L311,"")</f>
        <v/>
      </c>
      <c r="N311" t="str">
        <f>IFERROR(SMALL($M$5:$M$9000,ROWS($M$5:M311)),"")</f>
        <v/>
      </c>
      <c r="P311" t="s">
        <v>195</v>
      </c>
      <c r="Q311" t="s">
        <v>173</v>
      </c>
      <c r="R311">
        <v>6133</v>
      </c>
      <c r="S311" s="388">
        <f>ROWS(R$5:R311)</f>
        <v>307</v>
      </c>
      <c r="T311" s="388" t="str">
        <f>IF(_xlfn.IFNA(VLOOKUP(P311,$AG$3:$AH$83,2,FALSE),"")='11.1'!$D$5,TXM!S311,"")</f>
        <v/>
      </c>
      <c r="U311" t="str">
        <f>IFERROR(SMALL($T$5:$T$9000,ROWS($T$5:T311)),"")</f>
        <v/>
      </c>
    </row>
    <row r="312" spans="1:21" ht="14.4" customHeight="1" x14ac:dyDescent="0.3">
      <c r="A312" s="371" t="s">
        <v>201</v>
      </c>
      <c r="B312" t="s">
        <v>95</v>
      </c>
      <c r="C312" s="372">
        <v>678538</v>
      </c>
      <c r="D312" s="388">
        <f>ROWS(C$5:C312)</f>
        <v>308</v>
      </c>
      <c r="E312" s="388" t="str">
        <f>IF(_xlfn.IFNA(VLOOKUP(A312,$AG$3:$AH$83,2,FALSE),"")='11.1'!$D$5,TXM!D312,"")</f>
        <v/>
      </c>
      <c r="F312" t="str">
        <f>IFERROR(SMALL($E$5:$E$9000,ROWS($E$5:E312)),"")</f>
        <v/>
      </c>
      <c r="I312" s="371" t="s">
        <v>202</v>
      </c>
      <c r="J312" t="s">
        <v>1500</v>
      </c>
      <c r="K312" s="372">
        <v>2606068</v>
      </c>
      <c r="L312" s="388">
        <f>ROWS(K$5:K312)</f>
        <v>308</v>
      </c>
      <c r="M312" s="388" t="str">
        <f>IF(_xlfn.IFNA(VLOOKUP(I312,$AG$3:$AH$83,2,FALSE),"")='11.1'!$D$5,TXM!L312,"")</f>
        <v/>
      </c>
      <c r="N312" t="str">
        <f>IFERROR(SMALL($M$5:$M$9000,ROWS($M$5:M312)),"")</f>
        <v/>
      </c>
      <c r="P312" t="s">
        <v>195</v>
      </c>
      <c r="Q312" t="s">
        <v>1500</v>
      </c>
      <c r="R312">
        <v>6099</v>
      </c>
      <c r="S312" s="388">
        <f>ROWS(R$5:R312)</f>
        <v>308</v>
      </c>
      <c r="T312" s="388" t="str">
        <f>IF(_xlfn.IFNA(VLOOKUP(P312,$AG$3:$AH$83,2,FALSE),"")='11.1'!$D$5,TXM!S312,"")</f>
        <v/>
      </c>
      <c r="U312" t="str">
        <f>IFERROR(SMALL($T$5:$T$9000,ROWS($T$5:T312)),"")</f>
        <v/>
      </c>
    </row>
    <row r="313" spans="1:21" ht="14.4" customHeight="1" x14ac:dyDescent="0.3">
      <c r="A313" s="371" t="s">
        <v>201</v>
      </c>
      <c r="B313" t="s">
        <v>996</v>
      </c>
      <c r="C313" s="372">
        <v>548216</v>
      </c>
      <c r="D313" s="388">
        <f>ROWS(C$5:C313)</f>
        <v>309</v>
      </c>
      <c r="E313" s="388" t="str">
        <f>IF(_xlfn.IFNA(VLOOKUP(A313,$AG$3:$AH$83,2,FALSE),"")='11.1'!$D$5,TXM!D313,"")</f>
        <v/>
      </c>
      <c r="F313" t="str">
        <f>IFERROR(SMALL($E$5:$E$9000,ROWS($E$5:E313)),"")</f>
        <v/>
      </c>
      <c r="I313" s="371" t="s">
        <v>202</v>
      </c>
      <c r="J313" t="s">
        <v>105</v>
      </c>
      <c r="K313" s="372">
        <v>2173738</v>
      </c>
      <c r="L313" s="388">
        <f>ROWS(K$5:K313)</f>
        <v>309</v>
      </c>
      <c r="M313" s="388" t="str">
        <f>IF(_xlfn.IFNA(VLOOKUP(I313,$AG$3:$AH$83,2,FALSE),"")='11.1'!$D$5,TXM!L313,"")</f>
        <v/>
      </c>
      <c r="N313" t="str">
        <f>IFERROR(SMALL($M$5:$M$9000,ROWS($M$5:M313)),"")</f>
        <v/>
      </c>
      <c r="P313" t="s">
        <v>195</v>
      </c>
      <c r="Q313" t="s">
        <v>1285</v>
      </c>
      <c r="R313">
        <v>4375</v>
      </c>
      <c r="S313" s="388">
        <f>ROWS(R$5:R313)</f>
        <v>309</v>
      </c>
      <c r="T313" s="388" t="str">
        <f>IF(_xlfn.IFNA(VLOOKUP(P313,$AG$3:$AH$83,2,FALSE),"")='11.1'!$D$5,TXM!S313,"")</f>
        <v/>
      </c>
      <c r="U313" t="str">
        <f>IFERROR(SMALL($T$5:$T$9000,ROWS($T$5:T313)),"")</f>
        <v/>
      </c>
    </row>
    <row r="314" spans="1:21" ht="14.4" customHeight="1" x14ac:dyDescent="0.3">
      <c r="A314" s="371" t="s">
        <v>201</v>
      </c>
      <c r="B314" t="s">
        <v>809</v>
      </c>
      <c r="C314" s="372">
        <v>329480</v>
      </c>
      <c r="D314" s="388">
        <f>ROWS(C$5:C314)</f>
        <v>310</v>
      </c>
      <c r="E314" s="388" t="str">
        <f>IF(_xlfn.IFNA(VLOOKUP(A314,$AG$3:$AH$83,2,FALSE),"")='11.1'!$D$5,TXM!D314,"")</f>
        <v/>
      </c>
      <c r="F314" t="str">
        <f>IFERROR(SMALL($E$5:$E$9000,ROWS($E$5:E314)),"")</f>
        <v/>
      </c>
      <c r="I314" s="371" t="s">
        <v>202</v>
      </c>
      <c r="J314" t="s">
        <v>1006</v>
      </c>
      <c r="K314" s="372">
        <v>1874908</v>
      </c>
      <c r="L314" s="388">
        <f>ROWS(K$5:K314)</f>
        <v>310</v>
      </c>
      <c r="M314" s="388" t="str">
        <f>IF(_xlfn.IFNA(VLOOKUP(I314,$AG$3:$AH$83,2,FALSE),"")='11.1'!$D$5,TXM!L314,"")</f>
        <v/>
      </c>
      <c r="N314" t="str">
        <f>IFERROR(SMALL($M$5:$M$9000,ROWS($M$5:M314)),"")</f>
        <v/>
      </c>
      <c r="P314" t="s">
        <v>195</v>
      </c>
      <c r="Q314" t="s">
        <v>845</v>
      </c>
      <c r="R314">
        <v>1247</v>
      </c>
      <c r="S314" s="388">
        <f>ROWS(R$5:R314)</f>
        <v>310</v>
      </c>
      <c r="T314" s="388" t="str">
        <f>IF(_xlfn.IFNA(VLOOKUP(P314,$AG$3:$AH$83,2,FALSE),"")='11.1'!$D$5,TXM!S314,"")</f>
        <v/>
      </c>
      <c r="U314" t="str">
        <f>IFERROR(SMALL($T$5:$T$9000,ROWS($T$5:T314)),"")</f>
        <v/>
      </c>
    </row>
    <row r="315" spans="1:21" ht="14.4" customHeight="1" x14ac:dyDescent="0.3">
      <c r="A315" s="371" t="s">
        <v>201</v>
      </c>
      <c r="B315" t="s">
        <v>106</v>
      </c>
      <c r="C315" s="372">
        <v>306151</v>
      </c>
      <c r="D315" s="388">
        <f>ROWS(C$5:C315)</f>
        <v>311</v>
      </c>
      <c r="E315" s="388" t="str">
        <f>IF(_xlfn.IFNA(VLOOKUP(A315,$AG$3:$AH$83,2,FALSE),"")='11.1'!$D$5,TXM!D315,"")</f>
        <v/>
      </c>
      <c r="F315" t="str">
        <f>IFERROR(SMALL($E$5:$E$9000,ROWS($E$5:E315)),"")</f>
        <v/>
      </c>
      <c r="I315" s="371" t="s">
        <v>202</v>
      </c>
      <c r="J315" t="s">
        <v>96</v>
      </c>
      <c r="K315" s="372">
        <v>1741350</v>
      </c>
      <c r="L315" s="388">
        <f>ROWS(K$5:K315)</f>
        <v>311</v>
      </c>
      <c r="M315" s="388" t="str">
        <f>IF(_xlfn.IFNA(VLOOKUP(I315,$AG$3:$AH$83,2,FALSE),"")='11.1'!$D$5,TXM!L315,"")</f>
        <v/>
      </c>
      <c r="N315" t="str">
        <f>IFERROR(SMALL($M$5:$M$9000,ROWS($M$5:M315)),"")</f>
        <v/>
      </c>
      <c r="P315" t="s">
        <v>195</v>
      </c>
      <c r="Q315" t="s">
        <v>1275</v>
      </c>
      <c r="R315">
        <v>1000</v>
      </c>
      <c r="S315" s="388">
        <f>ROWS(R$5:R315)</f>
        <v>311</v>
      </c>
      <c r="T315" s="388" t="str">
        <f>IF(_xlfn.IFNA(VLOOKUP(P315,$AG$3:$AH$83,2,FALSE),"")='11.1'!$D$5,TXM!S315,"")</f>
        <v/>
      </c>
      <c r="U315" t="str">
        <f>IFERROR(SMALL($T$5:$T$9000,ROWS($T$5:T315)),"")</f>
        <v/>
      </c>
    </row>
    <row r="316" spans="1:21" ht="14.4" customHeight="1" x14ac:dyDescent="0.3">
      <c r="A316" s="371" t="s">
        <v>201</v>
      </c>
      <c r="B316" t="s">
        <v>107</v>
      </c>
      <c r="C316" s="372">
        <v>237559</v>
      </c>
      <c r="D316" s="388">
        <f>ROWS(C$5:C316)</f>
        <v>312</v>
      </c>
      <c r="E316" s="388" t="str">
        <f>IF(_xlfn.IFNA(VLOOKUP(A316,$AG$3:$AH$83,2,FALSE),"")='11.1'!$D$5,TXM!D316,"")</f>
        <v/>
      </c>
      <c r="F316" t="str">
        <f>IFERROR(SMALL($E$5:$E$9000,ROWS($E$5:E316)),"")</f>
        <v/>
      </c>
      <c r="I316" s="371" t="s">
        <v>202</v>
      </c>
      <c r="J316" t="s">
        <v>104</v>
      </c>
      <c r="K316" s="372">
        <v>1695081</v>
      </c>
      <c r="L316" s="388">
        <f>ROWS(K$5:K316)</f>
        <v>312</v>
      </c>
      <c r="M316" s="388" t="str">
        <f>IF(_xlfn.IFNA(VLOOKUP(I316,$AG$3:$AH$83,2,FALSE),"")='11.1'!$D$5,TXM!L316,"")</f>
        <v/>
      </c>
      <c r="N316" t="str">
        <f>IFERROR(SMALL($M$5:$M$9000,ROWS($M$5:M316)),"")</f>
        <v/>
      </c>
      <c r="P316" t="s">
        <v>195</v>
      </c>
      <c r="Q316" t="s">
        <v>861</v>
      </c>
      <c r="R316">
        <v>966</v>
      </c>
      <c r="S316" s="388">
        <f>ROWS(R$5:R316)</f>
        <v>312</v>
      </c>
      <c r="T316" s="388" t="str">
        <f>IF(_xlfn.IFNA(VLOOKUP(P316,$AG$3:$AH$83,2,FALSE),"")='11.1'!$D$5,TXM!S316,"")</f>
        <v/>
      </c>
      <c r="U316" t="str">
        <f>IFERROR(SMALL($T$5:$T$9000,ROWS($T$5:T316)),"")</f>
        <v/>
      </c>
    </row>
    <row r="317" spans="1:21" ht="14.4" customHeight="1" x14ac:dyDescent="0.3">
      <c r="A317" s="371" t="s">
        <v>201</v>
      </c>
      <c r="B317" t="s">
        <v>859</v>
      </c>
      <c r="C317" s="372">
        <v>185786</v>
      </c>
      <c r="D317" s="388">
        <f>ROWS(C$5:C317)</f>
        <v>313</v>
      </c>
      <c r="E317" s="388" t="str">
        <f>IF(_xlfn.IFNA(VLOOKUP(A317,$AG$3:$AH$83,2,FALSE),"")='11.1'!$D$5,TXM!D317,"")</f>
        <v/>
      </c>
      <c r="F317" t="str">
        <f>IFERROR(SMALL($E$5:$E$9000,ROWS($E$5:E317)),"")</f>
        <v/>
      </c>
      <c r="I317" s="371" t="s">
        <v>202</v>
      </c>
      <c r="J317" t="s">
        <v>1441</v>
      </c>
      <c r="K317" s="372">
        <v>1523903</v>
      </c>
      <c r="L317" s="388">
        <f>ROWS(K$5:K317)</f>
        <v>313</v>
      </c>
      <c r="M317" s="388" t="str">
        <f>IF(_xlfn.IFNA(VLOOKUP(I317,$AG$3:$AH$83,2,FALSE),"")='11.1'!$D$5,TXM!L317,"")</f>
        <v/>
      </c>
      <c r="N317" t="str">
        <f>IFERROR(SMALL($M$5:$M$9000,ROWS($M$5:M317)),"")</f>
        <v/>
      </c>
      <c r="P317" t="s">
        <v>195</v>
      </c>
      <c r="Q317" t="s">
        <v>791</v>
      </c>
      <c r="R317">
        <v>225</v>
      </c>
      <c r="S317" s="388">
        <f>ROWS(R$5:R317)</f>
        <v>313</v>
      </c>
      <c r="T317" s="388" t="str">
        <f>IF(_xlfn.IFNA(VLOOKUP(P317,$AG$3:$AH$83,2,FALSE),"")='11.1'!$D$5,TXM!S317,"")</f>
        <v/>
      </c>
      <c r="U317" t="str">
        <f>IFERROR(SMALL($T$5:$T$9000,ROWS($T$5:T317)),"")</f>
        <v/>
      </c>
    </row>
    <row r="318" spans="1:21" ht="14.4" customHeight="1" x14ac:dyDescent="0.3">
      <c r="A318" s="371" t="s">
        <v>201</v>
      </c>
      <c r="B318" t="s">
        <v>98</v>
      </c>
      <c r="C318" s="372">
        <v>29290</v>
      </c>
      <c r="D318" s="388">
        <f>ROWS(C$5:C318)</f>
        <v>314</v>
      </c>
      <c r="E318" s="388" t="str">
        <f>IF(_xlfn.IFNA(VLOOKUP(A318,$AG$3:$AH$83,2,FALSE),"")='11.1'!$D$5,TXM!D318,"")</f>
        <v/>
      </c>
      <c r="F318" t="str">
        <f>IFERROR(SMALL($E$5:$E$9000,ROWS($E$5:E318)),"")</f>
        <v/>
      </c>
      <c r="I318" s="371" t="s">
        <v>202</v>
      </c>
      <c r="J318" t="s">
        <v>773</v>
      </c>
      <c r="K318" s="372">
        <v>1274524</v>
      </c>
      <c r="L318" s="388">
        <f>ROWS(K$5:K318)</f>
        <v>314</v>
      </c>
      <c r="M318" s="388" t="str">
        <f>IF(_xlfn.IFNA(VLOOKUP(I318,$AG$3:$AH$83,2,FALSE),"")='11.1'!$D$5,TXM!L318,"")</f>
        <v/>
      </c>
      <c r="N318" t="str">
        <f>IFERROR(SMALL($M$5:$M$9000,ROWS($M$5:M318)),"")</f>
        <v/>
      </c>
      <c r="P318" t="s">
        <v>162</v>
      </c>
      <c r="Q318" t="s">
        <v>1441</v>
      </c>
      <c r="R318">
        <v>76775</v>
      </c>
      <c r="S318" s="388">
        <f>ROWS(R$5:R318)</f>
        <v>314</v>
      </c>
      <c r="T318" s="388" t="str">
        <f>IF(_xlfn.IFNA(VLOOKUP(P318,$AG$3:$AH$83,2,FALSE),"")='11.1'!$D$5,TXM!S318,"")</f>
        <v/>
      </c>
      <c r="U318" t="str">
        <f>IFERROR(SMALL($T$5:$T$9000,ROWS($T$5:T318)),"")</f>
        <v/>
      </c>
    </row>
    <row r="319" spans="1:21" ht="14.4" customHeight="1" x14ac:dyDescent="0.3">
      <c r="A319" s="371" t="s">
        <v>201</v>
      </c>
      <c r="B319" t="s">
        <v>1240</v>
      </c>
      <c r="C319" s="372">
        <v>859</v>
      </c>
      <c r="D319" s="388">
        <f>ROWS(C$5:C319)</f>
        <v>315</v>
      </c>
      <c r="E319" s="388" t="str">
        <f>IF(_xlfn.IFNA(VLOOKUP(A319,$AG$3:$AH$83,2,FALSE),"")='11.1'!$D$5,TXM!D319,"")</f>
        <v/>
      </c>
      <c r="F319" t="str">
        <f>IFERROR(SMALL($E$5:$E$9000,ROWS($E$5:E319)),"")</f>
        <v/>
      </c>
      <c r="I319" s="371" t="s">
        <v>202</v>
      </c>
      <c r="J319" t="s">
        <v>93</v>
      </c>
      <c r="K319" s="372">
        <v>1246950</v>
      </c>
      <c r="L319" s="388">
        <f>ROWS(K$5:K319)</f>
        <v>315</v>
      </c>
      <c r="M319" s="388" t="str">
        <f>IF(_xlfn.IFNA(VLOOKUP(I319,$AG$3:$AH$83,2,FALSE),"")='11.1'!$D$5,TXM!L319,"")</f>
        <v/>
      </c>
      <c r="N319" t="str">
        <f>IFERROR(SMALL($M$5:$M$9000,ROWS($M$5:M319)),"")</f>
        <v/>
      </c>
      <c r="P319" t="s">
        <v>162</v>
      </c>
      <c r="Q319" t="s">
        <v>1240</v>
      </c>
      <c r="R319">
        <v>24513</v>
      </c>
      <c r="S319" s="388">
        <f>ROWS(R$5:R319)</f>
        <v>315</v>
      </c>
      <c r="T319" s="388" t="str">
        <f>IF(_xlfn.IFNA(VLOOKUP(P319,$AG$3:$AH$83,2,FALSE),"")='11.1'!$D$5,TXM!S319,"")</f>
        <v/>
      </c>
      <c r="U319" t="str">
        <f>IFERROR(SMALL($T$5:$T$9000,ROWS($T$5:T319)),"")</f>
        <v/>
      </c>
    </row>
    <row r="320" spans="1:21" ht="14.4" customHeight="1" x14ac:dyDescent="0.3">
      <c r="A320" s="371" t="s">
        <v>155</v>
      </c>
      <c r="B320" t="s">
        <v>1000</v>
      </c>
      <c r="C320" s="372">
        <v>81961469</v>
      </c>
      <c r="D320" s="388">
        <f>ROWS(C$5:C320)</f>
        <v>316</v>
      </c>
      <c r="E320" s="388" t="str">
        <f>IF(_xlfn.IFNA(VLOOKUP(A320,$AG$3:$AH$83,2,FALSE),"")='11.1'!$D$5,TXM!D320,"")</f>
        <v/>
      </c>
      <c r="F320" t="str">
        <f>IFERROR(SMALL($E$5:$E$9000,ROWS($E$5:E320)),"")</f>
        <v/>
      </c>
      <c r="I320" s="371" t="s">
        <v>202</v>
      </c>
      <c r="J320" t="s">
        <v>783</v>
      </c>
      <c r="K320" s="372">
        <v>1181668</v>
      </c>
      <c r="L320" s="388">
        <f>ROWS(K$5:K320)</f>
        <v>316</v>
      </c>
      <c r="M320" s="388" t="str">
        <f>IF(_xlfn.IFNA(VLOOKUP(I320,$AG$3:$AH$83,2,FALSE),"")='11.1'!$D$5,TXM!L320,"")</f>
        <v/>
      </c>
      <c r="N320" t="str">
        <f>IFERROR(SMALL($M$5:$M$9000,ROWS($M$5:M320)),"")</f>
        <v/>
      </c>
      <c r="P320" t="s">
        <v>201</v>
      </c>
      <c r="Q320" t="s">
        <v>1402</v>
      </c>
      <c r="R320">
        <v>74576740</v>
      </c>
      <c r="S320" s="388">
        <f>ROWS(R$5:R320)</f>
        <v>316</v>
      </c>
      <c r="T320" s="388" t="str">
        <f>IF(_xlfn.IFNA(VLOOKUP(P320,$AG$3:$AH$83,2,FALSE),"")='11.1'!$D$5,TXM!S320,"")</f>
        <v/>
      </c>
      <c r="U320" t="str">
        <f>IFERROR(SMALL($T$5:$T$9000,ROWS($T$5:T320)),"")</f>
        <v/>
      </c>
    </row>
    <row r="321" spans="1:21" ht="14.4" customHeight="1" x14ac:dyDescent="0.3">
      <c r="A321" s="371" t="s">
        <v>155</v>
      </c>
      <c r="B321" t="s">
        <v>104</v>
      </c>
      <c r="C321" s="372">
        <v>19039159</v>
      </c>
      <c r="D321" s="388">
        <f>ROWS(C$5:C321)</f>
        <v>317</v>
      </c>
      <c r="E321" s="388" t="str">
        <f>IF(_xlfn.IFNA(VLOOKUP(A321,$AG$3:$AH$83,2,FALSE),"")='11.1'!$D$5,TXM!D321,"")</f>
        <v/>
      </c>
      <c r="F321" t="str">
        <f>IFERROR(SMALL($E$5:$E$9000,ROWS($E$5:E321)),"")</f>
        <v/>
      </c>
      <c r="I321" s="371" t="s">
        <v>202</v>
      </c>
      <c r="J321" t="s">
        <v>869</v>
      </c>
      <c r="K321" s="372">
        <v>1160795</v>
      </c>
      <c r="L321" s="388">
        <f>ROWS(K$5:K321)</f>
        <v>317</v>
      </c>
      <c r="M321" s="388" t="str">
        <f>IF(_xlfn.IFNA(VLOOKUP(I321,$AG$3:$AH$83,2,FALSE),"")='11.1'!$D$5,TXM!L321,"")</f>
        <v/>
      </c>
      <c r="N321" t="str">
        <f>IFERROR(SMALL($M$5:$M$9000,ROWS($M$5:M321)),"")</f>
        <v/>
      </c>
      <c r="P321" t="s">
        <v>201</v>
      </c>
      <c r="Q321" t="s">
        <v>990</v>
      </c>
      <c r="R321">
        <v>1286283</v>
      </c>
      <c r="S321" s="388">
        <f>ROWS(R$5:R321)</f>
        <v>317</v>
      </c>
      <c r="T321" s="388" t="str">
        <f>IF(_xlfn.IFNA(VLOOKUP(P321,$AG$3:$AH$83,2,FALSE),"")='11.1'!$D$5,TXM!S321,"")</f>
        <v/>
      </c>
      <c r="U321" t="str">
        <f>IFERROR(SMALL($T$5:$T$9000,ROWS($T$5:T321)),"")</f>
        <v/>
      </c>
    </row>
    <row r="322" spans="1:21" ht="14.4" customHeight="1" x14ac:dyDescent="0.3">
      <c r="A322" s="371" t="s">
        <v>155</v>
      </c>
      <c r="B322" t="s">
        <v>775</v>
      </c>
      <c r="C322" s="372">
        <v>2431364</v>
      </c>
      <c r="D322" s="388">
        <f>ROWS(C$5:C322)</f>
        <v>318</v>
      </c>
      <c r="E322" s="388" t="str">
        <f>IF(_xlfn.IFNA(VLOOKUP(A322,$AG$3:$AH$83,2,FALSE),"")='11.1'!$D$5,TXM!D322,"")</f>
        <v/>
      </c>
      <c r="F322" t="str">
        <f>IFERROR(SMALL($E$5:$E$9000,ROWS($E$5:E322)),"")</f>
        <v/>
      </c>
      <c r="I322" s="371" t="s">
        <v>202</v>
      </c>
      <c r="J322" t="s">
        <v>821</v>
      </c>
      <c r="K322" s="372">
        <v>1114463</v>
      </c>
      <c r="L322" s="388">
        <f>ROWS(K$5:K322)</f>
        <v>318</v>
      </c>
      <c r="M322" s="388" t="str">
        <f>IF(_xlfn.IFNA(VLOOKUP(I322,$AG$3:$AH$83,2,FALSE),"")='11.1'!$D$5,TXM!L322,"")</f>
        <v/>
      </c>
      <c r="N322" t="str">
        <f>IFERROR(SMALL($M$5:$M$9000,ROWS($M$5:M322)),"")</f>
        <v/>
      </c>
      <c r="P322" t="s">
        <v>201</v>
      </c>
      <c r="Q322" t="s">
        <v>863</v>
      </c>
      <c r="R322">
        <v>754884</v>
      </c>
      <c r="S322" s="388">
        <f>ROWS(R$5:R322)</f>
        <v>318</v>
      </c>
      <c r="T322" s="388" t="str">
        <f>IF(_xlfn.IFNA(VLOOKUP(P322,$AG$3:$AH$83,2,FALSE),"")='11.1'!$D$5,TXM!S322,"")</f>
        <v/>
      </c>
      <c r="U322" t="str">
        <f>IFERROR(SMALL($T$5:$T$9000,ROWS($T$5:T322)),"")</f>
        <v/>
      </c>
    </row>
    <row r="323" spans="1:21" ht="14.4" customHeight="1" x14ac:dyDescent="0.3">
      <c r="A323" s="371" t="s">
        <v>155</v>
      </c>
      <c r="B323" t="s">
        <v>1252</v>
      </c>
      <c r="C323" s="372">
        <v>1291341</v>
      </c>
      <c r="D323" s="388">
        <f>ROWS(C$5:C323)</f>
        <v>319</v>
      </c>
      <c r="E323" s="388" t="str">
        <f>IF(_xlfn.IFNA(VLOOKUP(A323,$AG$3:$AH$83,2,FALSE),"")='11.1'!$D$5,TXM!D323,"")</f>
        <v/>
      </c>
      <c r="F323" t="str">
        <f>IFERROR(SMALL($E$5:$E$9000,ROWS($E$5:E323)),"")</f>
        <v/>
      </c>
      <c r="I323" s="371" t="s">
        <v>202</v>
      </c>
      <c r="J323" t="s">
        <v>1002</v>
      </c>
      <c r="K323" s="372">
        <v>901675</v>
      </c>
      <c r="L323" s="388">
        <f>ROWS(K$5:K323)</f>
        <v>319</v>
      </c>
      <c r="M323" s="388" t="str">
        <f>IF(_xlfn.IFNA(VLOOKUP(I323,$AG$3:$AH$83,2,FALSE),"")='11.1'!$D$5,TXM!L323,"")</f>
        <v/>
      </c>
      <c r="N323" t="str">
        <f>IFERROR(SMALL($M$5:$M$9000,ROWS($M$5:M323)),"")</f>
        <v/>
      </c>
      <c r="P323" t="s">
        <v>201</v>
      </c>
      <c r="Q323" t="s">
        <v>869</v>
      </c>
      <c r="R323">
        <v>361936</v>
      </c>
      <c r="S323" s="388">
        <f>ROWS(R$5:R323)</f>
        <v>319</v>
      </c>
      <c r="T323" s="388" t="str">
        <f>IF(_xlfn.IFNA(VLOOKUP(P323,$AG$3:$AH$83,2,FALSE),"")='11.1'!$D$5,TXM!S323,"")</f>
        <v/>
      </c>
      <c r="U323" t="str">
        <f>IFERROR(SMALL($T$5:$T$9000,ROWS($T$5:T323)),"")</f>
        <v/>
      </c>
    </row>
    <row r="324" spans="1:21" ht="14.4" customHeight="1" x14ac:dyDescent="0.3">
      <c r="A324" s="371" t="s">
        <v>155</v>
      </c>
      <c r="B324" t="s">
        <v>835</v>
      </c>
      <c r="C324" s="372">
        <v>498405</v>
      </c>
      <c r="D324" s="388">
        <f>ROWS(C$5:C324)</f>
        <v>320</v>
      </c>
      <c r="E324" s="388" t="str">
        <f>IF(_xlfn.IFNA(VLOOKUP(A324,$AG$3:$AH$83,2,FALSE),"")='11.1'!$D$5,TXM!D324,"")</f>
        <v/>
      </c>
      <c r="F324" t="str">
        <f>IFERROR(SMALL($E$5:$E$9000,ROWS($E$5:E324)),"")</f>
        <v/>
      </c>
      <c r="I324" s="371" t="s">
        <v>202</v>
      </c>
      <c r="J324" t="s">
        <v>99</v>
      </c>
      <c r="K324" s="372">
        <v>894064</v>
      </c>
      <c r="L324" s="388">
        <f>ROWS(K$5:K324)</f>
        <v>320</v>
      </c>
      <c r="M324" s="388" t="str">
        <f>IF(_xlfn.IFNA(VLOOKUP(I324,$AG$3:$AH$83,2,FALSE),"")='11.1'!$D$5,TXM!L324,"")</f>
        <v/>
      </c>
      <c r="N324" t="str">
        <f>IFERROR(SMALL($M$5:$M$9000,ROWS($M$5:M324)),"")</f>
        <v/>
      </c>
      <c r="P324" t="s">
        <v>201</v>
      </c>
      <c r="Q324" t="s">
        <v>1240</v>
      </c>
      <c r="R324">
        <v>43963</v>
      </c>
      <c r="S324" s="388">
        <f>ROWS(R$5:R324)</f>
        <v>320</v>
      </c>
      <c r="T324" s="388" t="str">
        <f>IF(_xlfn.IFNA(VLOOKUP(P324,$AG$3:$AH$83,2,FALSE),"")='11.1'!$D$5,TXM!S324,"")</f>
        <v/>
      </c>
      <c r="U324" t="str">
        <f>IFERROR(SMALL($T$5:$T$9000,ROWS($T$5:T324)),"")</f>
        <v/>
      </c>
    </row>
    <row r="325" spans="1:21" ht="14.4" customHeight="1" x14ac:dyDescent="0.3">
      <c r="A325" s="371" t="s">
        <v>155</v>
      </c>
      <c r="B325" t="s">
        <v>863</v>
      </c>
      <c r="C325" s="372">
        <v>358581</v>
      </c>
      <c r="D325" s="388">
        <f>ROWS(C$5:C325)</f>
        <v>321</v>
      </c>
      <c r="E325" s="388" t="str">
        <f>IF(_xlfn.IFNA(VLOOKUP(A325,$AG$3:$AH$83,2,FALSE),"")='11.1'!$D$5,TXM!D325,"")</f>
        <v/>
      </c>
      <c r="F325" t="str">
        <f>IFERROR(SMALL($E$5:$E$9000,ROWS($E$5:E325)),"")</f>
        <v/>
      </c>
      <c r="I325" s="371" t="s">
        <v>202</v>
      </c>
      <c r="J325" t="s">
        <v>92</v>
      </c>
      <c r="K325" s="372">
        <v>740617</v>
      </c>
      <c r="L325" s="388">
        <f>ROWS(K$5:K325)</f>
        <v>321</v>
      </c>
      <c r="M325" s="388" t="str">
        <f>IF(_xlfn.IFNA(VLOOKUP(I325,$AG$3:$AH$83,2,FALSE),"")='11.1'!$D$5,TXM!L325,"")</f>
        <v/>
      </c>
      <c r="N325" t="str">
        <f>IFERROR(SMALL($M$5:$M$9000,ROWS($M$5:M325)),"")</f>
        <v/>
      </c>
      <c r="P325" t="s">
        <v>201</v>
      </c>
      <c r="Q325" t="s">
        <v>1000</v>
      </c>
      <c r="R325">
        <v>28308</v>
      </c>
      <c r="S325" s="388">
        <f>ROWS(R$5:R325)</f>
        <v>321</v>
      </c>
      <c r="T325" s="388" t="str">
        <f>IF(_xlfn.IFNA(VLOOKUP(P325,$AG$3:$AH$83,2,FALSE),"")='11.1'!$D$5,TXM!S325,"")</f>
        <v/>
      </c>
      <c r="U325" t="str">
        <f>IFERROR(SMALL($T$5:$T$9000,ROWS($T$5:T325)),"")</f>
        <v/>
      </c>
    </row>
    <row r="326" spans="1:21" ht="14.4" customHeight="1" x14ac:dyDescent="0.3">
      <c r="A326" s="371" t="s">
        <v>155</v>
      </c>
      <c r="B326" t="s">
        <v>95</v>
      </c>
      <c r="C326" s="372">
        <v>292699</v>
      </c>
      <c r="D326" s="388">
        <f>ROWS(C$5:C326)</f>
        <v>322</v>
      </c>
      <c r="E326" s="388" t="str">
        <f>IF(_xlfn.IFNA(VLOOKUP(A326,$AG$3:$AH$83,2,FALSE),"")='11.1'!$D$5,TXM!D326,"")</f>
        <v/>
      </c>
      <c r="F326" t="str">
        <f>IFERROR(SMALL($E$5:$E$9000,ROWS($E$5:E326)),"")</f>
        <v/>
      </c>
      <c r="I326" s="371" t="s">
        <v>202</v>
      </c>
      <c r="J326" t="s">
        <v>835</v>
      </c>
      <c r="K326" s="372">
        <v>661776</v>
      </c>
      <c r="L326" s="388">
        <f>ROWS(K$5:K326)</f>
        <v>322</v>
      </c>
      <c r="M326" s="388" t="str">
        <f>IF(_xlfn.IFNA(VLOOKUP(I326,$AG$3:$AH$83,2,FALSE),"")='11.1'!$D$5,TXM!L326,"")</f>
        <v/>
      </c>
      <c r="N326" t="str">
        <f>IFERROR(SMALL($M$5:$M$9000,ROWS($M$5:M326)),"")</f>
        <v/>
      </c>
      <c r="P326" t="s">
        <v>201</v>
      </c>
      <c r="Q326" t="s">
        <v>865</v>
      </c>
      <c r="R326">
        <v>14473</v>
      </c>
      <c r="S326" s="388">
        <f>ROWS(R$5:R326)</f>
        <v>322</v>
      </c>
      <c r="T326" s="388" t="str">
        <f>IF(_xlfn.IFNA(VLOOKUP(P326,$AG$3:$AH$83,2,FALSE),"")='11.1'!$D$5,TXM!S326,"")</f>
        <v/>
      </c>
      <c r="U326" t="str">
        <f>IFERROR(SMALL($T$5:$T$9000,ROWS($T$5:T326)),"")</f>
        <v/>
      </c>
    </row>
    <row r="327" spans="1:21" ht="14.4" customHeight="1" x14ac:dyDescent="0.3">
      <c r="A327" s="371" t="s">
        <v>155</v>
      </c>
      <c r="B327" t="s">
        <v>999</v>
      </c>
      <c r="C327" s="372">
        <v>165842</v>
      </c>
      <c r="D327" s="388">
        <f>ROWS(C$5:C327)</f>
        <v>323</v>
      </c>
      <c r="E327" s="388" t="str">
        <f>IF(_xlfn.IFNA(VLOOKUP(A327,$AG$3:$AH$83,2,FALSE),"")='11.1'!$D$5,TXM!D327,"")</f>
        <v/>
      </c>
      <c r="F327" t="str">
        <f>IFERROR(SMALL($E$5:$E$9000,ROWS($E$5:E327)),"")</f>
        <v/>
      </c>
      <c r="I327" s="371" t="s">
        <v>202</v>
      </c>
      <c r="J327" t="s">
        <v>996</v>
      </c>
      <c r="K327" s="372">
        <v>631228</v>
      </c>
      <c r="L327" s="388">
        <f>ROWS(K$5:K327)</f>
        <v>323</v>
      </c>
      <c r="M327" s="388" t="str">
        <f>IF(_xlfn.IFNA(VLOOKUP(I327,$AG$3:$AH$83,2,FALSE),"")='11.1'!$D$5,TXM!L327,"")</f>
        <v/>
      </c>
      <c r="N327" t="str">
        <f>IFERROR(SMALL($M$5:$M$9000,ROWS($M$5:M327)),"")</f>
        <v/>
      </c>
      <c r="P327" t="s">
        <v>201</v>
      </c>
      <c r="Q327" t="s">
        <v>1500</v>
      </c>
      <c r="R327">
        <v>3361</v>
      </c>
      <c r="S327" s="388">
        <f>ROWS(R$5:R327)</f>
        <v>323</v>
      </c>
      <c r="T327" s="388" t="str">
        <f>IF(_xlfn.IFNA(VLOOKUP(P327,$AG$3:$AH$83,2,FALSE),"")='11.1'!$D$5,TXM!S327,"")</f>
        <v/>
      </c>
      <c r="U327" t="str">
        <f>IFERROR(SMALL($T$5:$T$9000,ROWS($T$5:T327)),"")</f>
        <v/>
      </c>
    </row>
    <row r="328" spans="1:21" ht="14.4" customHeight="1" x14ac:dyDescent="0.3">
      <c r="A328" s="371" t="s">
        <v>155</v>
      </c>
      <c r="B328" t="s">
        <v>787</v>
      </c>
      <c r="C328" s="372">
        <v>164711</v>
      </c>
      <c r="D328" s="388">
        <f>ROWS(C$5:C328)</f>
        <v>324</v>
      </c>
      <c r="E328" s="388" t="str">
        <f>IF(_xlfn.IFNA(VLOOKUP(A328,$AG$3:$AH$83,2,FALSE),"")='11.1'!$D$5,TXM!D328,"")</f>
        <v/>
      </c>
      <c r="F328" t="str">
        <f>IFERROR(SMALL($E$5:$E$9000,ROWS($E$5:E328)),"")</f>
        <v/>
      </c>
      <c r="I328" s="371" t="s">
        <v>202</v>
      </c>
      <c r="J328" t="s">
        <v>1240</v>
      </c>
      <c r="K328" s="372">
        <v>554729</v>
      </c>
      <c r="L328" s="388">
        <f>ROWS(K$5:K328)</f>
        <v>324</v>
      </c>
      <c r="M328" s="388" t="str">
        <f>IF(_xlfn.IFNA(VLOOKUP(I328,$AG$3:$AH$83,2,FALSE),"")='11.1'!$D$5,TXM!L328,"")</f>
        <v/>
      </c>
      <c r="N328" t="str">
        <f>IFERROR(SMALL($M$5:$M$9000,ROWS($M$5:M328)),"")</f>
        <v/>
      </c>
      <c r="P328" t="s">
        <v>155</v>
      </c>
      <c r="Q328" t="s">
        <v>849</v>
      </c>
      <c r="R328">
        <v>2294313</v>
      </c>
      <c r="S328" s="388">
        <f>ROWS(R$5:R328)</f>
        <v>324</v>
      </c>
      <c r="T328" s="388" t="str">
        <f>IF(_xlfn.IFNA(VLOOKUP(P328,$AG$3:$AH$83,2,FALSE),"")='11.1'!$D$5,TXM!S328,"")</f>
        <v/>
      </c>
      <c r="U328" t="str">
        <f>IFERROR(SMALL($T$5:$T$9000,ROWS($T$5:T328)),"")</f>
        <v/>
      </c>
    </row>
    <row r="329" spans="1:21" ht="14.4" customHeight="1" x14ac:dyDescent="0.3">
      <c r="A329" s="371" t="s">
        <v>155</v>
      </c>
      <c r="B329" t="s">
        <v>813</v>
      </c>
      <c r="C329" s="372">
        <v>124025</v>
      </c>
      <c r="D329" s="388">
        <f>ROWS(C$5:C329)</f>
        <v>325</v>
      </c>
      <c r="E329" s="388" t="str">
        <f>IF(_xlfn.IFNA(VLOOKUP(A329,$AG$3:$AH$83,2,FALSE),"")='11.1'!$D$5,TXM!D329,"")</f>
        <v/>
      </c>
      <c r="F329" t="str">
        <f>IFERROR(SMALL($E$5:$E$9000,ROWS($E$5:E329)),"")</f>
        <v/>
      </c>
      <c r="I329" s="371" t="s">
        <v>202</v>
      </c>
      <c r="J329" t="s">
        <v>827</v>
      </c>
      <c r="K329" s="372">
        <v>553029</v>
      </c>
      <c r="L329" s="388">
        <f>ROWS(K$5:K329)</f>
        <v>325</v>
      </c>
      <c r="M329" s="388" t="str">
        <f>IF(_xlfn.IFNA(VLOOKUP(I329,$AG$3:$AH$83,2,FALSE),"")='11.1'!$D$5,TXM!L329,"")</f>
        <v/>
      </c>
      <c r="N329" t="str">
        <f>IFERROR(SMALL($M$5:$M$9000,ROWS($M$5:M329)),"")</f>
        <v/>
      </c>
      <c r="P329" t="s">
        <v>155</v>
      </c>
      <c r="Q329" t="s">
        <v>1000</v>
      </c>
      <c r="R329">
        <v>1406421</v>
      </c>
      <c r="S329" s="388">
        <f>ROWS(R$5:R329)</f>
        <v>325</v>
      </c>
      <c r="T329" s="388" t="str">
        <f>IF(_xlfn.IFNA(VLOOKUP(P329,$AG$3:$AH$83,2,FALSE),"")='11.1'!$D$5,TXM!S329,"")</f>
        <v/>
      </c>
      <c r="U329" t="str">
        <f>IFERROR(SMALL($T$5:$T$9000,ROWS($T$5:T329)),"")</f>
        <v/>
      </c>
    </row>
    <row r="330" spans="1:21" ht="14.4" customHeight="1" x14ac:dyDescent="0.3">
      <c r="A330" s="371" t="s">
        <v>155</v>
      </c>
      <c r="B330" t="s">
        <v>98</v>
      </c>
      <c r="C330" s="372">
        <v>29290</v>
      </c>
      <c r="D330" s="388">
        <f>ROWS(C$5:C330)</f>
        <v>326</v>
      </c>
      <c r="E330" s="388" t="str">
        <f>IF(_xlfn.IFNA(VLOOKUP(A330,$AG$3:$AH$83,2,FALSE),"")='11.1'!$D$5,TXM!D330,"")</f>
        <v/>
      </c>
      <c r="F330" t="str">
        <f>IFERROR(SMALL($E$5:$E$9000,ROWS($E$5:E330)),"")</f>
        <v/>
      </c>
      <c r="I330" s="371" t="s">
        <v>202</v>
      </c>
      <c r="J330" t="s">
        <v>871</v>
      </c>
      <c r="K330" s="372">
        <v>486023</v>
      </c>
      <c r="L330" s="388">
        <f>ROWS(K$5:K330)</f>
        <v>326</v>
      </c>
      <c r="M330" s="388" t="str">
        <f>IF(_xlfn.IFNA(VLOOKUP(I330,$AG$3:$AH$83,2,FALSE),"")='11.1'!$D$5,TXM!L330,"")</f>
        <v/>
      </c>
      <c r="N330" t="str">
        <f>IFERROR(SMALL($M$5:$M$9000,ROWS($M$5:M330)),"")</f>
        <v/>
      </c>
      <c r="P330" t="s">
        <v>155</v>
      </c>
      <c r="Q330" t="s">
        <v>1240</v>
      </c>
      <c r="R330">
        <v>844013</v>
      </c>
      <c r="S330" s="388">
        <f>ROWS(R$5:R330)</f>
        <v>326</v>
      </c>
      <c r="T330" s="388" t="str">
        <f>IF(_xlfn.IFNA(VLOOKUP(P330,$AG$3:$AH$83,2,FALSE),"")='11.1'!$D$5,TXM!S330,"")</f>
        <v/>
      </c>
      <c r="U330" t="str">
        <f>IFERROR(SMALL($T$5:$T$9000,ROWS($T$5:T330)),"")</f>
        <v/>
      </c>
    </row>
    <row r="331" spans="1:21" ht="14.4" customHeight="1" x14ac:dyDescent="0.3">
      <c r="A331" s="371" t="s">
        <v>155</v>
      </c>
      <c r="B331" t="s">
        <v>789</v>
      </c>
      <c r="C331" s="372">
        <v>14092</v>
      </c>
      <c r="D331" s="388">
        <f>ROWS(C$5:C331)</f>
        <v>327</v>
      </c>
      <c r="E331" s="388" t="str">
        <f>IF(_xlfn.IFNA(VLOOKUP(A331,$AG$3:$AH$83,2,FALSE),"")='11.1'!$D$5,TXM!D331,"")</f>
        <v/>
      </c>
      <c r="F331" t="str">
        <f>IFERROR(SMALL($E$5:$E$9000,ROWS($E$5:E331)),"")</f>
        <v/>
      </c>
      <c r="I331" s="371" t="s">
        <v>202</v>
      </c>
      <c r="J331" t="s">
        <v>795</v>
      </c>
      <c r="K331" s="372">
        <v>441908</v>
      </c>
      <c r="L331" s="388">
        <f>ROWS(K$5:K331)</f>
        <v>327</v>
      </c>
      <c r="M331" s="388" t="str">
        <f>IF(_xlfn.IFNA(VLOOKUP(I331,$AG$3:$AH$83,2,FALSE),"")='11.1'!$D$5,TXM!L331,"")</f>
        <v/>
      </c>
      <c r="N331" t="str">
        <f>IFERROR(SMALL($M$5:$M$9000,ROWS($M$5:M331)),"")</f>
        <v/>
      </c>
      <c r="P331" t="s">
        <v>155</v>
      </c>
      <c r="Q331" t="s">
        <v>1265</v>
      </c>
      <c r="R331">
        <v>312218</v>
      </c>
      <c r="S331" s="388">
        <f>ROWS(R$5:R331)</f>
        <v>327</v>
      </c>
      <c r="T331" s="388" t="str">
        <f>IF(_xlfn.IFNA(VLOOKUP(P331,$AG$3:$AH$83,2,FALSE),"")='11.1'!$D$5,TXM!S331,"")</f>
        <v/>
      </c>
      <c r="U331" t="str">
        <f>IFERROR(SMALL($T$5:$T$9000,ROWS($T$5:T331)),"")</f>
        <v/>
      </c>
    </row>
    <row r="332" spans="1:21" ht="14.4" customHeight="1" x14ac:dyDescent="0.3">
      <c r="A332" s="371" t="s">
        <v>155</v>
      </c>
      <c r="B332" t="s">
        <v>785</v>
      </c>
      <c r="C332" s="372">
        <v>12750</v>
      </c>
      <c r="D332" s="388">
        <f>ROWS(C$5:C332)</f>
        <v>328</v>
      </c>
      <c r="E332" s="388" t="str">
        <f>IF(_xlfn.IFNA(VLOOKUP(A332,$AG$3:$AH$83,2,FALSE),"")='11.1'!$D$5,TXM!D332,"")</f>
        <v/>
      </c>
      <c r="F332" t="str">
        <f>IFERROR(SMALL($E$5:$E$9000,ROWS($E$5:E332)),"")</f>
        <v/>
      </c>
      <c r="I332" s="371" t="s">
        <v>202</v>
      </c>
      <c r="J332" t="s">
        <v>819</v>
      </c>
      <c r="K332" s="372">
        <v>439563</v>
      </c>
      <c r="L332" s="388">
        <f>ROWS(K$5:K332)</f>
        <v>328</v>
      </c>
      <c r="M332" s="388" t="str">
        <f>IF(_xlfn.IFNA(VLOOKUP(I332,$AG$3:$AH$83,2,FALSE),"")='11.1'!$D$5,TXM!L332,"")</f>
        <v/>
      </c>
      <c r="N332" t="str">
        <f>IFERROR(SMALL($M$5:$M$9000,ROWS($M$5:M332)),"")</f>
        <v/>
      </c>
      <c r="P332" t="s">
        <v>155</v>
      </c>
      <c r="Q332" t="s">
        <v>865</v>
      </c>
      <c r="R332">
        <v>168018</v>
      </c>
      <c r="S332" s="388">
        <f>ROWS(R$5:R332)</f>
        <v>328</v>
      </c>
      <c r="T332" s="388" t="str">
        <f>IF(_xlfn.IFNA(VLOOKUP(P332,$AG$3:$AH$83,2,FALSE),"")='11.1'!$D$5,TXM!S332,"")</f>
        <v/>
      </c>
      <c r="U332" t="str">
        <f>IFERROR(SMALL($T$5:$T$9000,ROWS($T$5:T332)),"")</f>
        <v/>
      </c>
    </row>
    <row r="333" spans="1:21" ht="14.4" customHeight="1" x14ac:dyDescent="0.3">
      <c r="A333" s="371" t="s">
        <v>155</v>
      </c>
      <c r="B333" t="s">
        <v>1006</v>
      </c>
      <c r="C333" s="372">
        <v>2838</v>
      </c>
      <c r="D333" s="388">
        <f>ROWS(C$5:C333)</f>
        <v>329</v>
      </c>
      <c r="E333" s="388" t="str">
        <f>IF(_xlfn.IFNA(VLOOKUP(A333,$AG$3:$AH$83,2,FALSE),"")='11.1'!$D$5,TXM!D333,"")</f>
        <v/>
      </c>
      <c r="F333" t="str">
        <f>IFERROR(SMALL($E$5:$E$9000,ROWS($E$5:E333)),"")</f>
        <v/>
      </c>
      <c r="I333" s="371" t="s">
        <v>202</v>
      </c>
      <c r="J333" t="s">
        <v>799</v>
      </c>
      <c r="K333" s="372">
        <v>427727</v>
      </c>
      <c r="L333" s="388">
        <f>ROWS(K$5:K333)</f>
        <v>329</v>
      </c>
      <c r="M333" s="388" t="str">
        <f>IF(_xlfn.IFNA(VLOOKUP(I333,$AG$3:$AH$83,2,FALSE),"")='11.1'!$D$5,TXM!L333,"")</f>
        <v/>
      </c>
      <c r="N333" t="str">
        <f>IFERROR(SMALL($M$5:$M$9000,ROWS($M$5:M333)),"")</f>
        <v/>
      </c>
      <c r="P333" t="s">
        <v>155</v>
      </c>
      <c r="Q333" t="s">
        <v>789</v>
      </c>
      <c r="R333">
        <v>154378</v>
      </c>
      <c r="S333" s="388">
        <f>ROWS(R$5:R333)</f>
        <v>329</v>
      </c>
      <c r="T333" s="388" t="str">
        <f>IF(_xlfn.IFNA(VLOOKUP(P333,$AG$3:$AH$83,2,FALSE),"")='11.1'!$D$5,TXM!S333,"")</f>
        <v/>
      </c>
      <c r="U333" t="str">
        <f>IFERROR(SMALL($T$5:$T$9000,ROWS($T$5:T333)),"")</f>
        <v/>
      </c>
    </row>
    <row r="334" spans="1:21" ht="14.4" customHeight="1" x14ac:dyDescent="0.3">
      <c r="A334" s="371" t="s">
        <v>155</v>
      </c>
      <c r="B334" t="s">
        <v>1240</v>
      </c>
      <c r="C334" s="372">
        <v>707</v>
      </c>
      <c r="D334" s="388">
        <f>ROWS(C$5:C334)</f>
        <v>330</v>
      </c>
      <c r="E334" s="388" t="str">
        <f>IF(_xlfn.IFNA(VLOOKUP(A334,$AG$3:$AH$83,2,FALSE),"")='11.1'!$D$5,TXM!D334,"")</f>
        <v/>
      </c>
      <c r="F334" t="str">
        <f>IFERROR(SMALL($E$5:$E$9000,ROWS($E$5:E334)),"")</f>
        <v/>
      </c>
      <c r="I334" s="371" t="s">
        <v>202</v>
      </c>
      <c r="J334" t="s">
        <v>1434</v>
      </c>
      <c r="K334" s="372">
        <v>415780</v>
      </c>
      <c r="L334" s="388">
        <f>ROWS(K$5:K334)</f>
        <v>330</v>
      </c>
      <c r="M334" s="388" t="str">
        <f>IF(_xlfn.IFNA(VLOOKUP(I334,$AG$3:$AH$83,2,FALSE),"")='11.1'!$D$5,TXM!L334,"")</f>
        <v/>
      </c>
      <c r="N334" t="str">
        <f>IFERROR(SMALL($M$5:$M$9000,ROWS($M$5:M334)),"")</f>
        <v/>
      </c>
      <c r="P334" t="s">
        <v>155</v>
      </c>
      <c r="Q334" t="s">
        <v>863</v>
      </c>
      <c r="R334">
        <v>143070</v>
      </c>
      <c r="S334" s="388">
        <f>ROWS(R$5:R334)</f>
        <v>330</v>
      </c>
      <c r="T334" s="388" t="str">
        <f>IF(_xlfn.IFNA(VLOOKUP(P334,$AG$3:$AH$83,2,FALSE),"")='11.1'!$D$5,TXM!S334,"")</f>
        <v/>
      </c>
      <c r="U334" t="str">
        <f>IFERROR(SMALL($T$5:$T$9000,ROWS($T$5:T334)),"")</f>
        <v/>
      </c>
    </row>
    <row r="335" spans="1:21" ht="14.4" customHeight="1" x14ac:dyDescent="0.3">
      <c r="A335" s="371" t="s">
        <v>143</v>
      </c>
      <c r="B335" t="s">
        <v>1000</v>
      </c>
      <c r="C335" s="372">
        <v>23309651</v>
      </c>
      <c r="D335" s="388">
        <f>ROWS(C$5:C335)</f>
        <v>331</v>
      </c>
      <c r="E335" s="388" t="str">
        <f>IF(_xlfn.IFNA(VLOOKUP(A335,$AG$3:$AH$83,2,FALSE),"")='11.1'!$D$5,TXM!D335,"")</f>
        <v/>
      </c>
      <c r="F335" t="str">
        <f>IFERROR(SMALL($E$5:$E$9000,ROWS($E$5:E335)),"")</f>
        <v/>
      </c>
      <c r="I335" s="371" t="s">
        <v>202</v>
      </c>
      <c r="J335" t="s">
        <v>1402</v>
      </c>
      <c r="K335" s="372">
        <v>411817</v>
      </c>
      <c r="L335" s="388">
        <f>ROWS(K$5:K335)</f>
        <v>331</v>
      </c>
      <c r="M335" s="388" t="str">
        <f>IF(_xlfn.IFNA(VLOOKUP(I335,$AG$3:$AH$83,2,FALSE),"")='11.1'!$D$5,TXM!L335,"")</f>
        <v/>
      </c>
      <c r="N335" t="str">
        <f>IFERROR(SMALL($M$5:$M$9000,ROWS($M$5:M335)),"")</f>
        <v/>
      </c>
      <c r="P335" t="s">
        <v>155</v>
      </c>
      <c r="Q335" t="s">
        <v>823</v>
      </c>
      <c r="R335">
        <v>31286</v>
      </c>
      <c r="S335" s="388">
        <f>ROWS(R$5:R335)</f>
        <v>331</v>
      </c>
      <c r="T335" s="388" t="str">
        <f>IF(_xlfn.IFNA(VLOOKUP(P335,$AG$3:$AH$83,2,FALSE),"")='11.1'!$D$5,TXM!S335,"")</f>
        <v/>
      </c>
      <c r="U335" t="str">
        <f>IFERROR(SMALL($T$5:$T$9000,ROWS($T$5:T335)),"")</f>
        <v/>
      </c>
    </row>
    <row r="336" spans="1:21" ht="14.4" customHeight="1" x14ac:dyDescent="0.3">
      <c r="A336" s="371" t="s">
        <v>143</v>
      </c>
      <c r="B336" t="s">
        <v>996</v>
      </c>
      <c r="C336" s="372">
        <v>9618201</v>
      </c>
      <c r="D336" s="388">
        <f>ROWS(C$5:C336)</f>
        <v>332</v>
      </c>
      <c r="E336" s="388" t="str">
        <f>IF(_xlfn.IFNA(VLOOKUP(A336,$AG$3:$AH$83,2,FALSE),"")='11.1'!$D$5,TXM!D336,"")</f>
        <v/>
      </c>
      <c r="F336" t="str">
        <f>IFERROR(SMALL($E$5:$E$9000,ROWS($E$5:E336)),"")</f>
        <v/>
      </c>
      <c r="I336" s="371" t="s">
        <v>202</v>
      </c>
      <c r="J336" t="s">
        <v>990</v>
      </c>
      <c r="K336" s="372">
        <v>318799</v>
      </c>
      <c r="L336" s="388">
        <f>ROWS(K$5:K336)</f>
        <v>332</v>
      </c>
      <c r="M336" s="388" t="str">
        <f>IF(_xlfn.IFNA(VLOOKUP(I336,$AG$3:$AH$83,2,FALSE),"")='11.1'!$D$5,TXM!L336,"")</f>
        <v/>
      </c>
      <c r="N336" t="str">
        <f>IFERROR(SMALL($M$5:$M$9000,ROWS($M$5:M336)),"")</f>
        <v/>
      </c>
      <c r="P336" t="s">
        <v>155</v>
      </c>
      <c r="Q336" t="s">
        <v>791</v>
      </c>
      <c r="R336">
        <v>17349</v>
      </c>
      <c r="S336" s="388">
        <f>ROWS(R$5:R336)</f>
        <v>332</v>
      </c>
      <c r="T336" s="388" t="str">
        <f>IF(_xlfn.IFNA(VLOOKUP(P336,$AG$3:$AH$83,2,FALSE),"")='11.1'!$D$5,TXM!S336,"")</f>
        <v/>
      </c>
      <c r="U336" t="str">
        <f>IFERROR(SMALL($T$5:$T$9000,ROWS($T$5:T336)),"")</f>
        <v/>
      </c>
    </row>
    <row r="337" spans="1:21" ht="14.4" customHeight="1" x14ac:dyDescent="0.3">
      <c r="A337" s="371" t="s">
        <v>143</v>
      </c>
      <c r="B337" t="s">
        <v>785</v>
      </c>
      <c r="C337" s="372">
        <v>592089</v>
      </c>
      <c r="D337" s="388">
        <f>ROWS(C$5:C337)</f>
        <v>333</v>
      </c>
      <c r="E337" s="388" t="str">
        <f>IF(_xlfn.IFNA(VLOOKUP(A337,$AG$3:$AH$83,2,FALSE),"")='11.1'!$D$5,TXM!D337,"")</f>
        <v/>
      </c>
      <c r="F337" t="str">
        <f>IFERROR(SMALL($E$5:$E$9000,ROWS($E$5:E337)),"")</f>
        <v/>
      </c>
      <c r="I337" s="371" t="s">
        <v>202</v>
      </c>
      <c r="J337" t="s">
        <v>813</v>
      </c>
      <c r="K337" s="372">
        <v>312844</v>
      </c>
      <c r="L337" s="388">
        <f>ROWS(K$5:K337)</f>
        <v>333</v>
      </c>
      <c r="M337" s="388" t="str">
        <f>IF(_xlfn.IFNA(VLOOKUP(I337,$AG$3:$AH$83,2,FALSE),"")='11.1'!$D$5,TXM!L337,"")</f>
        <v/>
      </c>
      <c r="N337" t="str">
        <f>IFERROR(SMALL($M$5:$M$9000,ROWS($M$5:M337)),"")</f>
        <v/>
      </c>
      <c r="P337" t="s">
        <v>143</v>
      </c>
      <c r="Q337" t="s">
        <v>172</v>
      </c>
      <c r="R337">
        <v>17227672</v>
      </c>
      <c r="S337" s="388">
        <f>ROWS(R$5:R337)</f>
        <v>333</v>
      </c>
      <c r="T337" s="388" t="str">
        <f>IF(_xlfn.IFNA(VLOOKUP(P337,$AG$3:$AH$83,2,FALSE),"")='11.1'!$D$5,TXM!S337,"")</f>
        <v/>
      </c>
      <c r="U337" t="str">
        <f>IFERROR(SMALL($T$5:$T$9000,ROWS($T$5:T337)),"")</f>
        <v/>
      </c>
    </row>
    <row r="338" spans="1:21" ht="14.4" customHeight="1" x14ac:dyDescent="0.3">
      <c r="A338" s="371" t="s">
        <v>143</v>
      </c>
      <c r="B338" t="s">
        <v>787</v>
      </c>
      <c r="C338" s="372">
        <v>207429</v>
      </c>
      <c r="D338" s="388">
        <f>ROWS(C$5:C338)</f>
        <v>334</v>
      </c>
      <c r="E338" s="388" t="str">
        <f>IF(_xlfn.IFNA(VLOOKUP(A338,$AG$3:$AH$83,2,FALSE),"")='11.1'!$D$5,TXM!D338,"")</f>
        <v/>
      </c>
      <c r="F338" t="str">
        <f>IFERROR(SMALL($E$5:$E$9000,ROWS($E$5:E338)),"")</f>
        <v/>
      </c>
      <c r="I338" s="371" t="s">
        <v>202</v>
      </c>
      <c r="J338" t="s">
        <v>825</v>
      </c>
      <c r="K338" s="372">
        <v>306038</v>
      </c>
      <c r="L338" s="388">
        <f>ROWS(K$5:K338)</f>
        <v>334</v>
      </c>
      <c r="M338" s="388" t="str">
        <f>IF(_xlfn.IFNA(VLOOKUP(I338,$AG$3:$AH$83,2,FALSE),"")='11.1'!$D$5,TXM!L338,"")</f>
        <v/>
      </c>
      <c r="N338" t="str">
        <f>IFERROR(SMALL($M$5:$M$9000,ROWS($M$5:M338)),"")</f>
        <v/>
      </c>
      <c r="P338" t="s">
        <v>143</v>
      </c>
      <c r="Q338" t="s">
        <v>103</v>
      </c>
      <c r="R338">
        <v>736326</v>
      </c>
      <c r="S338" s="388">
        <f>ROWS(R$5:R338)</f>
        <v>334</v>
      </c>
      <c r="T338" s="388" t="str">
        <f>IF(_xlfn.IFNA(VLOOKUP(P338,$AG$3:$AH$83,2,FALSE),"")='11.1'!$D$5,TXM!S338,"")</f>
        <v/>
      </c>
      <c r="U338" t="str">
        <f>IFERROR(SMALL($T$5:$T$9000,ROWS($T$5:T338)),"")</f>
        <v/>
      </c>
    </row>
    <row r="339" spans="1:21" ht="14.4" customHeight="1" x14ac:dyDescent="0.3">
      <c r="A339" s="371" t="s">
        <v>143</v>
      </c>
      <c r="B339" t="s">
        <v>999</v>
      </c>
      <c r="C339" s="372">
        <v>199980</v>
      </c>
      <c r="D339" s="388">
        <f>ROWS(C$5:C339)</f>
        <v>335</v>
      </c>
      <c r="E339" s="388" t="str">
        <f>IF(_xlfn.IFNA(VLOOKUP(A339,$AG$3:$AH$83,2,FALSE),"")='11.1'!$D$5,TXM!D339,"")</f>
        <v/>
      </c>
      <c r="F339" t="str">
        <f>IFERROR(SMALL($E$5:$E$9000,ROWS($E$5:E339)),"")</f>
        <v/>
      </c>
      <c r="I339" s="371" t="s">
        <v>202</v>
      </c>
      <c r="J339" t="s">
        <v>853</v>
      </c>
      <c r="K339" s="372">
        <v>302402</v>
      </c>
      <c r="L339" s="388">
        <f>ROWS(K$5:K339)</f>
        <v>335</v>
      </c>
      <c r="M339" s="388" t="str">
        <f>IF(_xlfn.IFNA(VLOOKUP(I339,$AG$3:$AH$83,2,FALSE),"")='11.1'!$D$5,TXM!L339,"")</f>
        <v/>
      </c>
      <c r="N339" t="str">
        <f>IFERROR(SMALL($M$5:$M$9000,ROWS($M$5:M339)),"")</f>
        <v/>
      </c>
      <c r="P339" t="s">
        <v>143</v>
      </c>
      <c r="Q339" t="s">
        <v>863</v>
      </c>
      <c r="R339">
        <v>346350</v>
      </c>
      <c r="S339" s="388">
        <f>ROWS(R$5:R339)</f>
        <v>335</v>
      </c>
      <c r="T339" s="388" t="str">
        <f>IF(_xlfn.IFNA(VLOOKUP(P339,$AG$3:$AH$83,2,FALSE),"")='11.1'!$D$5,TXM!S339,"")</f>
        <v/>
      </c>
      <c r="U339" t="str">
        <f>IFERROR(SMALL($T$5:$T$9000,ROWS($T$5:T339)),"")</f>
        <v/>
      </c>
    </row>
    <row r="340" spans="1:21" ht="14.4" customHeight="1" x14ac:dyDescent="0.3">
      <c r="A340" s="371" t="s">
        <v>143</v>
      </c>
      <c r="B340" t="s">
        <v>855</v>
      </c>
      <c r="C340" s="372">
        <v>160500</v>
      </c>
      <c r="D340" s="388">
        <f>ROWS(C$5:C340)</f>
        <v>336</v>
      </c>
      <c r="E340" s="388" t="str">
        <f>IF(_xlfn.IFNA(VLOOKUP(A340,$AG$3:$AH$83,2,FALSE),"")='11.1'!$D$5,TXM!D340,"")</f>
        <v/>
      </c>
      <c r="F340" t="str">
        <f>IFERROR(SMALL($E$5:$E$9000,ROWS($E$5:E340)),"")</f>
        <v/>
      </c>
      <c r="I340" s="371" t="s">
        <v>202</v>
      </c>
      <c r="J340" t="s">
        <v>845</v>
      </c>
      <c r="K340" s="372">
        <v>250516</v>
      </c>
      <c r="L340" s="388">
        <f>ROWS(K$5:K340)</f>
        <v>336</v>
      </c>
      <c r="M340" s="388" t="str">
        <f>IF(_xlfn.IFNA(VLOOKUP(I340,$AG$3:$AH$83,2,FALSE),"")='11.1'!$D$5,TXM!L340,"")</f>
        <v/>
      </c>
      <c r="N340" t="str">
        <f>IFERROR(SMALL($M$5:$M$9000,ROWS($M$5:M340)),"")</f>
        <v/>
      </c>
      <c r="P340" t="s">
        <v>199</v>
      </c>
      <c r="Q340" t="s">
        <v>863</v>
      </c>
      <c r="R340">
        <v>70829412</v>
      </c>
      <c r="S340" s="388">
        <f>ROWS(R$5:R340)</f>
        <v>336</v>
      </c>
      <c r="T340" s="388" t="str">
        <f>IF(_xlfn.IFNA(VLOOKUP(P340,$AG$3:$AH$83,2,FALSE),"")='11.1'!$D$5,TXM!S340,"")</f>
        <v/>
      </c>
      <c r="U340" t="str">
        <f>IFERROR(SMALL($T$5:$T$9000,ROWS($T$5:T340)),"")</f>
        <v/>
      </c>
    </row>
    <row r="341" spans="1:21" ht="14.4" customHeight="1" x14ac:dyDescent="0.3">
      <c r="A341" s="371" t="s">
        <v>143</v>
      </c>
      <c r="B341" t="s">
        <v>95</v>
      </c>
      <c r="C341" s="372">
        <v>73884</v>
      </c>
      <c r="D341" s="388">
        <f>ROWS(C$5:C341)</f>
        <v>337</v>
      </c>
      <c r="E341" s="388" t="str">
        <f>IF(_xlfn.IFNA(VLOOKUP(A341,$AG$3:$AH$83,2,FALSE),"")='11.1'!$D$5,TXM!D341,"")</f>
        <v/>
      </c>
      <c r="F341" t="str">
        <f>IFERROR(SMALL($E$5:$E$9000,ROWS($E$5:E341)),"")</f>
        <v/>
      </c>
      <c r="I341" s="371" t="s">
        <v>202</v>
      </c>
      <c r="J341" t="s">
        <v>100</v>
      </c>
      <c r="K341" s="372">
        <v>248433</v>
      </c>
      <c r="L341" s="388">
        <f>ROWS(K$5:K341)</f>
        <v>337</v>
      </c>
      <c r="M341" s="388" t="str">
        <f>IF(_xlfn.IFNA(VLOOKUP(I341,$AG$3:$AH$83,2,FALSE),"")='11.1'!$D$5,TXM!L341,"")</f>
        <v/>
      </c>
      <c r="N341" t="str">
        <f>IFERROR(SMALL($M$5:$M$9000,ROWS($M$5:M341)),"")</f>
        <v/>
      </c>
      <c r="P341" t="s">
        <v>199</v>
      </c>
      <c r="Q341" t="s">
        <v>1441</v>
      </c>
      <c r="R341">
        <v>11625022</v>
      </c>
      <c r="S341" s="388">
        <f>ROWS(R$5:R341)</f>
        <v>337</v>
      </c>
      <c r="T341" s="388" t="str">
        <f>IF(_xlfn.IFNA(VLOOKUP(P341,$AG$3:$AH$83,2,FALSE),"")='11.1'!$D$5,TXM!S341,"")</f>
        <v/>
      </c>
      <c r="U341" t="str">
        <f>IFERROR(SMALL($T$5:$T$9000,ROWS($T$5:T341)),"")</f>
        <v/>
      </c>
    </row>
    <row r="342" spans="1:21" ht="14.4" customHeight="1" x14ac:dyDescent="0.3">
      <c r="A342" s="371" t="s">
        <v>143</v>
      </c>
      <c r="B342" t="s">
        <v>837</v>
      </c>
      <c r="C342" s="372">
        <v>41628</v>
      </c>
      <c r="D342" s="388">
        <f>ROWS(C$5:C342)</f>
        <v>338</v>
      </c>
      <c r="E342" s="388" t="str">
        <f>IF(_xlfn.IFNA(VLOOKUP(A342,$AG$3:$AH$83,2,FALSE),"")='11.1'!$D$5,TXM!D342,"")</f>
        <v/>
      </c>
      <c r="F342" t="str">
        <f>IFERROR(SMALL($E$5:$E$9000,ROWS($E$5:E342)),"")</f>
        <v/>
      </c>
      <c r="I342" s="371" t="s">
        <v>202</v>
      </c>
      <c r="J342" t="s">
        <v>857</v>
      </c>
      <c r="K342" s="372">
        <v>208898</v>
      </c>
      <c r="L342" s="388">
        <f>ROWS(K$5:K342)</f>
        <v>338</v>
      </c>
      <c r="M342" s="388" t="str">
        <f>IF(_xlfn.IFNA(VLOOKUP(I342,$AG$3:$AH$83,2,FALSE),"")='11.1'!$D$5,TXM!L342,"")</f>
        <v/>
      </c>
      <c r="N342" t="str">
        <f>IFERROR(SMALL($M$5:$M$9000,ROWS($M$5:M342)),"")</f>
        <v/>
      </c>
      <c r="P342" t="s">
        <v>199</v>
      </c>
      <c r="Q342" t="s">
        <v>865</v>
      </c>
      <c r="R342">
        <v>5617092</v>
      </c>
      <c r="S342" s="388">
        <f>ROWS(R$5:R342)</f>
        <v>338</v>
      </c>
      <c r="T342" s="388" t="str">
        <f>IF(_xlfn.IFNA(VLOOKUP(P342,$AG$3:$AH$83,2,FALSE),"")='11.1'!$D$5,TXM!S342,"")</f>
        <v/>
      </c>
      <c r="U342" t="str">
        <f>IFERROR(SMALL($T$5:$T$9000,ROWS($T$5:T342)),"")</f>
        <v/>
      </c>
    </row>
    <row r="343" spans="1:21" ht="14.4" customHeight="1" x14ac:dyDescent="0.3">
      <c r="A343" s="371" t="s">
        <v>199</v>
      </c>
      <c r="B343" t="s">
        <v>1000</v>
      </c>
      <c r="C343" s="372">
        <v>33065167</v>
      </c>
      <c r="D343" s="388">
        <f>ROWS(C$5:C343)</f>
        <v>339</v>
      </c>
      <c r="E343" s="388" t="str">
        <f>IF(_xlfn.IFNA(VLOOKUP(A343,$AG$3:$AH$83,2,FALSE),"")='11.1'!$D$5,TXM!D343,"")</f>
        <v/>
      </c>
      <c r="F343" t="str">
        <f>IFERROR(SMALL($E$5:$E$9000,ROWS($E$5:E343)),"")</f>
        <v/>
      </c>
      <c r="I343" s="371" t="s">
        <v>202</v>
      </c>
      <c r="J343" t="s">
        <v>815</v>
      </c>
      <c r="K343" s="372">
        <v>155558</v>
      </c>
      <c r="L343" s="388">
        <f>ROWS(K$5:K343)</f>
        <v>339</v>
      </c>
      <c r="M343" s="388" t="str">
        <f>IF(_xlfn.IFNA(VLOOKUP(I343,$AG$3:$AH$83,2,FALSE),"")='11.1'!$D$5,TXM!L343,"")</f>
        <v/>
      </c>
      <c r="N343" t="str">
        <f>IFERROR(SMALL($M$5:$M$9000,ROWS($M$5:M343)),"")</f>
        <v/>
      </c>
      <c r="P343" t="s">
        <v>199</v>
      </c>
      <c r="Q343" t="s">
        <v>869</v>
      </c>
      <c r="R343">
        <v>5125630</v>
      </c>
      <c r="S343" s="388">
        <f>ROWS(R$5:R343)</f>
        <v>339</v>
      </c>
      <c r="T343" s="388" t="str">
        <f>IF(_xlfn.IFNA(VLOOKUP(P343,$AG$3:$AH$83,2,FALSE),"")='11.1'!$D$5,TXM!S343,"")</f>
        <v/>
      </c>
      <c r="U343" t="str">
        <f>IFERROR(SMALL($T$5:$T$9000,ROWS($T$5:T343)),"")</f>
        <v/>
      </c>
    </row>
    <row r="344" spans="1:21" ht="14.4" customHeight="1" x14ac:dyDescent="0.3">
      <c r="A344" s="371" t="s">
        <v>199</v>
      </c>
      <c r="B344" t="s">
        <v>865</v>
      </c>
      <c r="C344" s="372">
        <v>4658585</v>
      </c>
      <c r="D344" s="388">
        <f>ROWS(C$5:C344)</f>
        <v>340</v>
      </c>
      <c r="E344" s="388" t="str">
        <f>IF(_xlfn.IFNA(VLOOKUP(A344,$AG$3:$AH$83,2,FALSE),"")='11.1'!$D$5,TXM!D344,"")</f>
        <v/>
      </c>
      <c r="F344" t="str">
        <f>IFERROR(SMALL($E$5:$E$9000,ROWS($E$5:E344)),"")</f>
        <v/>
      </c>
      <c r="I344" s="371" t="s">
        <v>202</v>
      </c>
      <c r="J344" t="s">
        <v>829</v>
      </c>
      <c r="K344" s="372">
        <v>54883</v>
      </c>
      <c r="L344" s="388">
        <f>ROWS(K$5:K344)</f>
        <v>340</v>
      </c>
      <c r="M344" s="388" t="str">
        <f>IF(_xlfn.IFNA(VLOOKUP(I344,$AG$3:$AH$83,2,FALSE),"")='11.1'!$D$5,TXM!L344,"")</f>
        <v/>
      </c>
      <c r="N344" t="str">
        <f>IFERROR(SMALL($M$5:$M$9000,ROWS($M$5:M344)),"")</f>
        <v/>
      </c>
      <c r="P344" t="s">
        <v>199</v>
      </c>
      <c r="Q344" t="s">
        <v>1265</v>
      </c>
      <c r="R344">
        <v>4089431</v>
      </c>
      <c r="S344" s="388">
        <f>ROWS(R$5:R344)</f>
        <v>340</v>
      </c>
      <c r="T344" s="388" t="str">
        <f>IF(_xlfn.IFNA(VLOOKUP(P344,$AG$3:$AH$83,2,FALSE),"")='11.1'!$D$5,TXM!S344,"")</f>
        <v/>
      </c>
      <c r="U344" t="str">
        <f>IFERROR(SMALL($T$5:$T$9000,ROWS($T$5:T344)),"")</f>
        <v/>
      </c>
    </row>
    <row r="345" spans="1:21" ht="14.4" customHeight="1" x14ac:dyDescent="0.3">
      <c r="A345" s="371" t="s">
        <v>199</v>
      </c>
      <c r="B345" t="s">
        <v>809</v>
      </c>
      <c r="C345" s="372">
        <v>3192287</v>
      </c>
      <c r="D345" s="388">
        <f>ROWS(C$5:C345)</f>
        <v>341</v>
      </c>
      <c r="E345" s="388" t="str">
        <f>IF(_xlfn.IFNA(VLOOKUP(A345,$AG$3:$AH$83,2,FALSE),"")='11.1'!$D$5,TXM!D345,"")</f>
        <v/>
      </c>
      <c r="F345" t="str">
        <f>IFERROR(SMALL($E$5:$E$9000,ROWS($E$5:E345)),"")</f>
        <v/>
      </c>
      <c r="I345" s="371" t="s">
        <v>202</v>
      </c>
      <c r="J345" t="s">
        <v>833</v>
      </c>
      <c r="K345" s="372">
        <v>48400</v>
      </c>
      <c r="L345" s="388">
        <f>ROWS(K$5:K345)</f>
        <v>341</v>
      </c>
      <c r="M345" s="388" t="str">
        <f>IF(_xlfn.IFNA(VLOOKUP(I345,$AG$3:$AH$83,2,FALSE),"")='11.1'!$D$5,TXM!L345,"")</f>
        <v/>
      </c>
      <c r="N345" t="str">
        <f>IFERROR(SMALL($M$5:$M$9000,ROWS($M$5:M345)),"")</f>
        <v/>
      </c>
      <c r="P345" t="s">
        <v>199</v>
      </c>
      <c r="Q345" t="s">
        <v>990</v>
      </c>
      <c r="R345">
        <v>724846</v>
      </c>
      <c r="S345" s="388">
        <f>ROWS(R$5:R345)</f>
        <v>341</v>
      </c>
      <c r="T345" s="388" t="str">
        <f>IF(_xlfn.IFNA(VLOOKUP(P345,$AG$3:$AH$83,2,FALSE),"")='11.1'!$D$5,TXM!S345,"")</f>
        <v/>
      </c>
      <c r="U345" t="str">
        <f>IFERROR(SMALL($T$5:$T$9000,ROWS($T$5:T345)),"")</f>
        <v/>
      </c>
    </row>
    <row r="346" spans="1:21" ht="14.4" customHeight="1" x14ac:dyDescent="0.3">
      <c r="A346" s="371" t="s">
        <v>199</v>
      </c>
      <c r="B346" t="s">
        <v>95</v>
      </c>
      <c r="C346" s="372">
        <v>1054002</v>
      </c>
      <c r="D346" s="388">
        <f>ROWS(C$5:C346)</f>
        <v>342</v>
      </c>
      <c r="E346" s="388" t="str">
        <f>IF(_xlfn.IFNA(VLOOKUP(A346,$AG$3:$AH$83,2,FALSE),"")='11.1'!$D$5,TXM!D346,"")</f>
        <v/>
      </c>
      <c r="F346" t="str">
        <f>IFERROR(SMALL($E$5:$E$9000,ROWS($E$5:E346)),"")</f>
        <v/>
      </c>
      <c r="I346" s="371" t="s">
        <v>202</v>
      </c>
      <c r="J346" t="s">
        <v>809</v>
      </c>
      <c r="K346" s="372">
        <v>42631</v>
      </c>
      <c r="L346" s="388">
        <f>ROWS(K$5:K346)</f>
        <v>342</v>
      </c>
      <c r="M346" s="388" t="str">
        <f>IF(_xlfn.IFNA(VLOOKUP(I346,$AG$3:$AH$83,2,FALSE),"")='11.1'!$D$5,TXM!L346,"")</f>
        <v/>
      </c>
      <c r="N346" t="str">
        <f>IFERROR(SMALL($M$5:$M$9000,ROWS($M$5:M346)),"")</f>
        <v/>
      </c>
      <c r="P346" t="s">
        <v>199</v>
      </c>
      <c r="Q346" t="s">
        <v>839</v>
      </c>
      <c r="R346">
        <v>464475</v>
      </c>
      <c r="S346" s="388">
        <f>ROWS(R$5:R346)</f>
        <v>342</v>
      </c>
      <c r="T346" s="388" t="str">
        <f>IF(_xlfn.IFNA(VLOOKUP(P346,$AG$3:$AH$83,2,FALSE),"")='11.1'!$D$5,TXM!S346,"")</f>
        <v/>
      </c>
      <c r="U346" t="str">
        <f>IFERROR(SMALL($T$5:$T$9000,ROWS($T$5:T346)),"")</f>
        <v/>
      </c>
    </row>
    <row r="347" spans="1:21" ht="14.4" customHeight="1" x14ac:dyDescent="0.3">
      <c r="A347" s="371" t="s">
        <v>199</v>
      </c>
      <c r="B347" t="s">
        <v>1275</v>
      </c>
      <c r="C347" s="372">
        <v>921852</v>
      </c>
      <c r="D347" s="388">
        <f>ROWS(C$5:C347)</f>
        <v>343</v>
      </c>
      <c r="E347" s="388" t="str">
        <f>IF(_xlfn.IFNA(VLOOKUP(A347,$AG$3:$AH$83,2,FALSE),"")='11.1'!$D$5,TXM!D347,"")</f>
        <v/>
      </c>
      <c r="F347" t="str">
        <f>IFERROR(SMALL($E$5:$E$9000,ROWS($E$5:E347)),"")</f>
        <v/>
      </c>
      <c r="I347" s="371" t="s">
        <v>202</v>
      </c>
      <c r="J347" t="s">
        <v>805</v>
      </c>
      <c r="K347" s="372">
        <v>38871</v>
      </c>
      <c r="L347" s="388">
        <f>ROWS(K$5:K347)</f>
        <v>343</v>
      </c>
      <c r="M347" s="388" t="str">
        <f>IF(_xlfn.IFNA(VLOOKUP(I347,$AG$3:$AH$83,2,FALSE),"")='11.1'!$D$5,TXM!L347,"")</f>
        <v/>
      </c>
      <c r="N347" t="str">
        <f>IFERROR(SMALL($M$5:$M$9000,ROWS($M$5:M347)),"")</f>
        <v/>
      </c>
      <c r="P347" t="s">
        <v>199</v>
      </c>
      <c r="Q347" t="s">
        <v>1500</v>
      </c>
      <c r="R347">
        <v>288789</v>
      </c>
      <c r="S347" s="388">
        <f>ROWS(R$5:R347)</f>
        <v>343</v>
      </c>
      <c r="T347" s="388" t="str">
        <f>IF(_xlfn.IFNA(VLOOKUP(P347,$AG$3:$AH$83,2,FALSE),"")='11.1'!$D$5,TXM!S347,"")</f>
        <v/>
      </c>
      <c r="U347" t="str">
        <f>IFERROR(SMALL($T$5:$T$9000,ROWS($T$5:T347)),"")</f>
        <v/>
      </c>
    </row>
    <row r="348" spans="1:21" ht="14.4" customHeight="1" x14ac:dyDescent="0.3">
      <c r="A348" s="371" t="s">
        <v>199</v>
      </c>
      <c r="B348" t="s">
        <v>1318</v>
      </c>
      <c r="C348" s="372">
        <v>905465</v>
      </c>
      <c r="D348" s="388">
        <f>ROWS(C$5:C348)</f>
        <v>344</v>
      </c>
      <c r="E348" s="388" t="str">
        <f>IF(_xlfn.IFNA(VLOOKUP(A348,$AG$3:$AH$83,2,FALSE),"")='11.1'!$D$5,TXM!D348,"")</f>
        <v/>
      </c>
      <c r="F348" t="str">
        <f>IFERROR(SMALL($E$5:$E$9000,ROWS($E$5:E348)),"")</f>
        <v/>
      </c>
      <c r="I348" s="371" t="s">
        <v>202</v>
      </c>
      <c r="J348" t="s">
        <v>803</v>
      </c>
      <c r="K348" s="372">
        <v>34618</v>
      </c>
      <c r="L348" s="388">
        <f>ROWS(K$5:K348)</f>
        <v>344</v>
      </c>
      <c r="M348" s="388" t="str">
        <f>IF(_xlfn.IFNA(VLOOKUP(I348,$AG$3:$AH$83,2,FALSE),"")='11.1'!$D$5,TXM!L348,"")</f>
        <v/>
      </c>
      <c r="N348" t="str">
        <f>IFERROR(SMALL($M$5:$M$9000,ROWS($M$5:M348)),"")</f>
        <v/>
      </c>
      <c r="P348" t="s">
        <v>199</v>
      </c>
      <c r="Q348" t="s">
        <v>1240</v>
      </c>
      <c r="R348">
        <v>157562</v>
      </c>
      <c r="S348" s="388">
        <f>ROWS(R$5:R348)</f>
        <v>344</v>
      </c>
      <c r="T348" s="388" t="str">
        <f>IF(_xlfn.IFNA(VLOOKUP(P348,$AG$3:$AH$83,2,FALSE),"")='11.1'!$D$5,TXM!S348,"")</f>
        <v/>
      </c>
      <c r="U348" t="str">
        <f>IFERROR(SMALL($T$5:$T$9000,ROWS($T$5:T348)),"")</f>
        <v/>
      </c>
    </row>
    <row r="349" spans="1:21" ht="14.4" customHeight="1" x14ac:dyDescent="0.3">
      <c r="A349" s="371" t="s">
        <v>199</v>
      </c>
      <c r="B349" t="s">
        <v>789</v>
      </c>
      <c r="C349" s="372">
        <v>596336</v>
      </c>
      <c r="D349" s="388">
        <f>ROWS(C$5:C349)</f>
        <v>345</v>
      </c>
      <c r="E349" s="388" t="str">
        <f>IF(_xlfn.IFNA(VLOOKUP(A349,$AG$3:$AH$83,2,FALSE),"")='11.1'!$D$5,TXM!D349,"")</f>
        <v/>
      </c>
      <c r="F349" t="str">
        <f>IFERROR(SMALL($E$5:$E$9000,ROWS($E$5:E349)),"")</f>
        <v/>
      </c>
      <c r="I349" s="371" t="s">
        <v>202</v>
      </c>
      <c r="J349" t="s">
        <v>801</v>
      </c>
      <c r="K349" s="372">
        <v>18695</v>
      </c>
      <c r="L349" s="388">
        <f>ROWS(K$5:K349)</f>
        <v>345</v>
      </c>
      <c r="M349" s="388" t="str">
        <f>IF(_xlfn.IFNA(VLOOKUP(I349,$AG$3:$AH$83,2,FALSE),"")='11.1'!$D$5,TXM!L349,"")</f>
        <v/>
      </c>
      <c r="N349" t="str">
        <f>IFERROR(SMALL($M$5:$M$9000,ROWS($M$5:M349)),"")</f>
        <v/>
      </c>
      <c r="P349" t="s">
        <v>199</v>
      </c>
      <c r="Q349" t="s">
        <v>171</v>
      </c>
      <c r="R349">
        <v>37459</v>
      </c>
      <c r="S349" s="388">
        <f>ROWS(R$5:R349)</f>
        <v>345</v>
      </c>
      <c r="T349" s="388" t="str">
        <f>IF(_xlfn.IFNA(VLOOKUP(P349,$AG$3:$AH$83,2,FALSE),"")='11.1'!$D$5,TXM!S349,"")</f>
        <v/>
      </c>
      <c r="U349" t="str">
        <f>IFERROR(SMALL($T$5:$T$9000,ROWS($T$5:T349)),"")</f>
        <v/>
      </c>
    </row>
    <row r="350" spans="1:21" ht="14.4" customHeight="1" x14ac:dyDescent="0.3">
      <c r="A350" s="371" t="s">
        <v>199</v>
      </c>
      <c r="B350" t="s">
        <v>1252</v>
      </c>
      <c r="C350" s="372">
        <v>517117</v>
      </c>
      <c r="D350" s="388">
        <f>ROWS(C$5:C350)</f>
        <v>346</v>
      </c>
      <c r="E350" s="388" t="str">
        <f>IF(_xlfn.IFNA(VLOOKUP(A350,$AG$3:$AH$83,2,FALSE),"")='11.1'!$D$5,TXM!D350,"")</f>
        <v/>
      </c>
      <c r="F350" t="str">
        <f>IFERROR(SMALL($E$5:$E$9000,ROWS($E$5:E350)),"")</f>
        <v/>
      </c>
      <c r="I350" s="371" t="s">
        <v>202</v>
      </c>
      <c r="J350" t="s">
        <v>1494</v>
      </c>
      <c r="K350" s="372">
        <v>14470</v>
      </c>
      <c r="L350" s="388">
        <f>ROWS(K$5:K350)</f>
        <v>346</v>
      </c>
      <c r="M350" s="388" t="str">
        <f>IF(_xlfn.IFNA(VLOOKUP(I350,$AG$3:$AH$83,2,FALSE),"")='11.1'!$D$5,TXM!L350,"")</f>
        <v/>
      </c>
      <c r="N350" t="str">
        <f>IFERROR(SMALL($M$5:$M$9000,ROWS($M$5:M350)),"")</f>
        <v/>
      </c>
      <c r="P350" t="s">
        <v>199</v>
      </c>
      <c r="Q350" t="s">
        <v>1005</v>
      </c>
      <c r="R350">
        <v>450</v>
      </c>
      <c r="S350" s="388">
        <f>ROWS(R$5:R350)</f>
        <v>346</v>
      </c>
      <c r="T350" s="388" t="str">
        <f>IF(_xlfn.IFNA(VLOOKUP(P350,$AG$3:$AH$83,2,FALSE),"")='11.1'!$D$5,TXM!S350,"")</f>
        <v/>
      </c>
      <c r="U350" t="str">
        <f>IFERROR(SMALL($T$5:$T$9000,ROWS($T$5:T350)),"")</f>
        <v/>
      </c>
    </row>
    <row r="351" spans="1:21" ht="14.4" customHeight="1" x14ac:dyDescent="0.3">
      <c r="A351" s="371" t="s">
        <v>199</v>
      </c>
      <c r="B351" t="s">
        <v>791</v>
      </c>
      <c r="C351" s="372">
        <v>180201</v>
      </c>
      <c r="D351" s="388">
        <f>ROWS(C$5:C351)</f>
        <v>347</v>
      </c>
      <c r="E351" s="388" t="str">
        <f>IF(_xlfn.IFNA(VLOOKUP(A351,$AG$3:$AH$83,2,FALSE),"")='11.1'!$D$5,TXM!D351,"")</f>
        <v/>
      </c>
      <c r="F351" t="str">
        <f>IFERROR(SMALL($E$5:$E$9000,ROWS($E$5:E351)),"")</f>
        <v/>
      </c>
      <c r="I351" s="371" t="s">
        <v>202</v>
      </c>
      <c r="J351" t="s">
        <v>1003</v>
      </c>
      <c r="K351" s="372">
        <v>11976</v>
      </c>
      <c r="L351" s="388">
        <f>ROWS(K$5:K351)</f>
        <v>347</v>
      </c>
      <c r="M351" s="388" t="str">
        <f>IF(_xlfn.IFNA(VLOOKUP(I351,$AG$3:$AH$83,2,FALSE),"")='11.1'!$D$5,TXM!L351,"")</f>
        <v/>
      </c>
      <c r="N351" t="str">
        <f>IFERROR(SMALL($M$5:$M$9000,ROWS($M$5:M351)),"")</f>
        <v/>
      </c>
      <c r="P351" t="s">
        <v>199</v>
      </c>
      <c r="Q351" t="s">
        <v>1252</v>
      </c>
      <c r="R351">
        <v>20</v>
      </c>
      <c r="S351" s="388">
        <f>ROWS(R$5:R351)</f>
        <v>347</v>
      </c>
      <c r="T351" s="388" t="str">
        <f>IF(_xlfn.IFNA(VLOOKUP(P351,$AG$3:$AH$83,2,FALSE),"")='11.1'!$D$5,TXM!S351,"")</f>
        <v/>
      </c>
      <c r="U351" t="str">
        <f>IFERROR(SMALL($T$5:$T$9000,ROWS($T$5:T351)),"")</f>
        <v/>
      </c>
    </row>
    <row r="352" spans="1:21" ht="14.4" customHeight="1" x14ac:dyDescent="0.3">
      <c r="A352" s="371" t="s">
        <v>199</v>
      </c>
      <c r="B352" t="s">
        <v>773</v>
      </c>
      <c r="C352" s="372">
        <v>106315</v>
      </c>
      <c r="D352" s="388">
        <f>ROWS(C$5:C352)</f>
        <v>348</v>
      </c>
      <c r="E352" s="388" t="str">
        <f>IF(_xlfn.IFNA(VLOOKUP(A352,$AG$3:$AH$83,2,FALSE),"")='11.1'!$D$5,TXM!D352,"")</f>
        <v/>
      </c>
      <c r="F352" t="str">
        <f>IFERROR(SMALL($E$5:$E$9000,ROWS($E$5:E352)),"")</f>
        <v/>
      </c>
      <c r="I352" s="371" t="s">
        <v>202</v>
      </c>
      <c r="J352" t="s">
        <v>777</v>
      </c>
      <c r="K352" s="372">
        <v>6468</v>
      </c>
      <c r="L352" s="388">
        <f>ROWS(K$5:K352)</f>
        <v>348</v>
      </c>
      <c r="M352" s="388" t="str">
        <f>IF(_xlfn.IFNA(VLOOKUP(I352,$AG$3:$AH$83,2,FALSE),"")='11.1'!$D$5,TXM!L352,"")</f>
        <v/>
      </c>
      <c r="N352" t="str">
        <f>IFERROR(SMALL($M$5:$M$9000,ROWS($M$5:M352)),"")</f>
        <v/>
      </c>
      <c r="P352" t="s">
        <v>194</v>
      </c>
      <c r="Q352" t="s">
        <v>839</v>
      </c>
      <c r="R352">
        <v>187690540</v>
      </c>
      <c r="S352" s="388">
        <f>ROWS(R$5:R352)</f>
        <v>348</v>
      </c>
      <c r="T352" s="388" t="str">
        <f>IF(_xlfn.IFNA(VLOOKUP(P352,$AG$3:$AH$83,2,FALSE),"")='11.1'!$D$5,TXM!S352,"")</f>
        <v/>
      </c>
      <c r="U352" t="str">
        <f>IFERROR(SMALL($T$5:$T$9000,ROWS($T$5:T352)),"")</f>
        <v/>
      </c>
    </row>
    <row r="353" spans="1:21" ht="14.4" customHeight="1" x14ac:dyDescent="0.3">
      <c r="A353" s="371" t="s">
        <v>199</v>
      </c>
      <c r="B353" t="s">
        <v>835</v>
      </c>
      <c r="C353" s="372">
        <v>41844</v>
      </c>
      <c r="D353" s="388">
        <f>ROWS(C$5:C353)</f>
        <v>349</v>
      </c>
      <c r="E353" s="388" t="str">
        <f>IF(_xlfn.IFNA(VLOOKUP(A353,$AG$3:$AH$83,2,FALSE),"")='11.1'!$D$5,TXM!D353,"")</f>
        <v/>
      </c>
      <c r="F353" t="str">
        <f>IFERROR(SMALL($E$5:$E$9000,ROWS($E$5:E353)),"")</f>
        <v/>
      </c>
      <c r="I353" s="371" t="s">
        <v>202</v>
      </c>
      <c r="J353" t="s">
        <v>797</v>
      </c>
      <c r="K353" s="372">
        <v>5163</v>
      </c>
      <c r="L353" s="388">
        <f>ROWS(K$5:K353)</f>
        <v>349</v>
      </c>
      <c r="M353" s="388" t="str">
        <f>IF(_xlfn.IFNA(VLOOKUP(I353,$AG$3:$AH$83,2,FALSE),"")='11.1'!$D$5,TXM!L353,"")</f>
        <v/>
      </c>
      <c r="N353" t="str">
        <f>IFERROR(SMALL($M$5:$M$9000,ROWS($M$5:M353)),"")</f>
        <v/>
      </c>
      <c r="P353" t="s">
        <v>194</v>
      </c>
      <c r="Q353" t="s">
        <v>869</v>
      </c>
      <c r="R353">
        <v>183678461</v>
      </c>
      <c r="S353" s="388">
        <f>ROWS(R$5:R353)</f>
        <v>349</v>
      </c>
      <c r="T353" s="388" t="str">
        <f>IF(_xlfn.IFNA(VLOOKUP(P353,$AG$3:$AH$83,2,FALSE),"")='11.1'!$D$5,TXM!S353,"")</f>
        <v/>
      </c>
      <c r="U353" t="str">
        <f>IFERROR(SMALL($T$5:$T$9000,ROWS($T$5:T353)),"")</f>
        <v/>
      </c>
    </row>
    <row r="354" spans="1:21" ht="14.4" customHeight="1" x14ac:dyDescent="0.3">
      <c r="A354" s="371" t="s">
        <v>199</v>
      </c>
      <c r="B354" t="s">
        <v>107</v>
      </c>
      <c r="C354" s="372">
        <v>34638</v>
      </c>
      <c r="D354" s="388">
        <f>ROWS(C$5:C354)</f>
        <v>350</v>
      </c>
      <c r="E354" s="388" t="str">
        <f>IF(_xlfn.IFNA(VLOOKUP(A354,$AG$3:$AH$83,2,FALSE),"")='11.1'!$D$5,TXM!D354,"")</f>
        <v/>
      </c>
      <c r="F354" t="str">
        <f>IFERROR(SMALL($E$5:$E$9000,ROWS($E$5:E354)),"")</f>
        <v/>
      </c>
      <c r="I354" s="371" t="s">
        <v>202</v>
      </c>
      <c r="J354" t="s">
        <v>873</v>
      </c>
      <c r="K354" s="372">
        <v>4831</v>
      </c>
      <c r="L354" s="388">
        <f>ROWS(K$5:K354)</f>
        <v>350</v>
      </c>
      <c r="M354" s="388" t="str">
        <f>IF(_xlfn.IFNA(VLOOKUP(I354,$AG$3:$AH$83,2,FALSE),"")='11.1'!$D$5,TXM!L354,"")</f>
        <v/>
      </c>
      <c r="N354" t="str">
        <f>IFERROR(SMALL($M$5:$M$9000,ROWS($M$5:M354)),"")</f>
        <v/>
      </c>
      <c r="P354" t="s">
        <v>194</v>
      </c>
      <c r="Q354" t="s">
        <v>867</v>
      </c>
      <c r="R354">
        <v>83285592</v>
      </c>
      <c r="S354" s="388">
        <f>ROWS(R$5:R354)</f>
        <v>350</v>
      </c>
      <c r="T354" s="388" t="str">
        <f>IF(_xlfn.IFNA(VLOOKUP(P354,$AG$3:$AH$83,2,FALSE),"")='11.1'!$D$5,TXM!S354,"")</f>
        <v/>
      </c>
      <c r="U354" t="str">
        <f>IFERROR(SMALL($T$5:$T$9000,ROWS($T$5:T354)),"")</f>
        <v/>
      </c>
    </row>
    <row r="355" spans="1:21" ht="14.4" customHeight="1" x14ac:dyDescent="0.3">
      <c r="A355" s="371" t="s">
        <v>199</v>
      </c>
      <c r="B355" t="s">
        <v>837</v>
      </c>
      <c r="C355" s="372">
        <v>17350</v>
      </c>
      <c r="D355" s="388">
        <f>ROWS(C$5:C355)</f>
        <v>351</v>
      </c>
      <c r="E355" s="388" t="str">
        <f>IF(_xlfn.IFNA(VLOOKUP(A355,$AG$3:$AH$83,2,FALSE),"")='11.1'!$D$5,TXM!D355,"")</f>
        <v/>
      </c>
      <c r="F355" t="str">
        <f>IFERROR(SMALL($E$5:$E$9000,ROWS($E$5:E355)),"")</f>
        <v/>
      </c>
      <c r="I355" s="371" t="s">
        <v>202</v>
      </c>
      <c r="J355" t="s">
        <v>1332</v>
      </c>
      <c r="K355" s="372">
        <v>3901</v>
      </c>
      <c r="L355" s="388">
        <f>ROWS(K$5:K355)</f>
        <v>351</v>
      </c>
      <c r="M355" s="388" t="str">
        <f>IF(_xlfn.IFNA(VLOOKUP(I355,$AG$3:$AH$83,2,FALSE),"")='11.1'!$D$5,TXM!L355,"")</f>
        <v/>
      </c>
      <c r="N355" t="str">
        <f>IFERROR(SMALL($M$5:$M$9000,ROWS($M$5:M355)),"")</f>
        <v/>
      </c>
      <c r="P355" t="s">
        <v>194</v>
      </c>
      <c r="Q355" t="s">
        <v>863</v>
      </c>
      <c r="R355">
        <v>68442228</v>
      </c>
      <c r="S355" s="388">
        <f>ROWS(R$5:R355)</f>
        <v>351</v>
      </c>
      <c r="T355" s="388" t="str">
        <f>IF(_xlfn.IFNA(VLOOKUP(P355,$AG$3:$AH$83,2,FALSE),"")='11.1'!$D$5,TXM!S355,"")</f>
        <v/>
      </c>
      <c r="U355" t="str">
        <f>IFERROR(SMALL($T$5:$T$9000,ROWS($T$5:T355)),"")</f>
        <v/>
      </c>
    </row>
    <row r="356" spans="1:21" ht="14.4" customHeight="1" x14ac:dyDescent="0.3">
      <c r="A356" s="371" t="s">
        <v>199</v>
      </c>
      <c r="B356" t="s">
        <v>849</v>
      </c>
      <c r="C356" s="372">
        <v>15583</v>
      </c>
      <c r="D356" s="388">
        <f>ROWS(C$5:C356)</f>
        <v>352</v>
      </c>
      <c r="E356" s="388" t="str">
        <f>IF(_xlfn.IFNA(VLOOKUP(A356,$AG$3:$AH$83,2,FALSE),"")='11.1'!$D$5,TXM!D356,"")</f>
        <v/>
      </c>
      <c r="F356" t="str">
        <f>IFERROR(SMALL($E$5:$E$9000,ROWS($E$5:E356)),"")</f>
        <v/>
      </c>
      <c r="I356" s="371" t="s">
        <v>202</v>
      </c>
      <c r="J356" t="s">
        <v>811</v>
      </c>
      <c r="K356" s="372">
        <v>2688</v>
      </c>
      <c r="L356" s="388">
        <f>ROWS(K$5:K356)</f>
        <v>352</v>
      </c>
      <c r="M356" s="388" t="str">
        <f>IF(_xlfn.IFNA(VLOOKUP(I356,$AG$3:$AH$83,2,FALSE),"")='11.1'!$D$5,TXM!L356,"")</f>
        <v/>
      </c>
      <c r="N356" t="str">
        <f>IFERROR(SMALL($M$5:$M$9000,ROWS($M$5:M356)),"")</f>
        <v/>
      </c>
      <c r="P356" t="s">
        <v>194</v>
      </c>
      <c r="Q356" t="s">
        <v>1402</v>
      </c>
      <c r="R356">
        <v>66307167</v>
      </c>
      <c r="S356" s="388">
        <f>ROWS(R$5:R356)</f>
        <v>352</v>
      </c>
      <c r="T356" s="388" t="str">
        <f>IF(_xlfn.IFNA(VLOOKUP(P356,$AG$3:$AH$83,2,FALSE),"")='11.1'!$D$5,TXM!S356,"")</f>
        <v/>
      </c>
      <c r="U356" t="str">
        <f>IFERROR(SMALL($T$5:$T$9000,ROWS($T$5:T356)),"")</f>
        <v/>
      </c>
    </row>
    <row r="357" spans="1:21" ht="14.4" customHeight="1" x14ac:dyDescent="0.3">
      <c r="A357" s="371" t="s">
        <v>199</v>
      </c>
      <c r="B357" t="s">
        <v>98</v>
      </c>
      <c r="C357" s="372">
        <v>11716</v>
      </c>
      <c r="D357" s="388">
        <f>ROWS(C$5:C357)</f>
        <v>353</v>
      </c>
      <c r="E357" s="388" t="str">
        <f>IF(_xlfn.IFNA(VLOOKUP(A357,$AG$3:$AH$83,2,FALSE),"")='11.1'!$D$5,TXM!D357,"")</f>
        <v/>
      </c>
      <c r="F357" t="str">
        <f>IFERROR(SMALL($E$5:$E$9000,ROWS($E$5:E357)),"")</f>
        <v/>
      </c>
      <c r="I357" s="371" t="s">
        <v>202</v>
      </c>
      <c r="J357" t="s">
        <v>1365</v>
      </c>
      <c r="K357" s="372">
        <v>2300</v>
      </c>
      <c r="L357" s="388">
        <f>ROWS(K$5:K357)</f>
        <v>353</v>
      </c>
      <c r="M357" s="388" t="str">
        <f>IF(_xlfn.IFNA(VLOOKUP(I357,$AG$3:$AH$83,2,FALSE),"")='11.1'!$D$5,TXM!L357,"")</f>
        <v/>
      </c>
      <c r="N357" t="str">
        <f>IFERROR(SMALL($M$5:$M$9000,ROWS($M$5:M357)),"")</f>
        <v/>
      </c>
      <c r="P357" t="s">
        <v>194</v>
      </c>
      <c r="Q357" t="s">
        <v>1265</v>
      </c>
      <c r="R357">
        <v>36179228</v>
      </c>
      <c r="S357" s="388">
        <f>ROWS(R$5:R357)</f>
        <v>353</v>
      </c>
      <c r="T357" s="388" t="str">
        <f>IF(_xlfn.IFNA(VLOOKUP(P357,$AG$3:$AH$83,2,FALSE),"")='11.1'!$D$5,TXM!S357,"")</f>
        <v/>
      </c>
      <c r="U357" t="str">
        <f>IFERROR(SMALL($T$5:$T$9000,ROWS($T$5:T357)),"")</f>
        <v/>
      </c>
    </row>
    <row r="358" spans="1:21" ht="14.4" customHeight="1" x14ac:dyDescent="0.3">
      <c r="A358" s="371" t="s">
        <v>199</v>
      </c>
      <c r="B358" t="s">
        <v>171</v>
      </c>
      <c r="C358" s="372">
        <v>1058</v>
      </c>
      <c r="D358" s="388">
        <f>ROWS(C$5:C358)</f>
        <v>354</v>
      </c>
      <c r="E358" s="388" t="str">
        <f>IF(_xlfn.IFNA(VLOOKUP(A358,$AG$3:$AH$83,2,FALSE),"")='11.1'!$D$5,TXM!D358,"")</f>
        <v/>
      </c>
      <c r="F358" t="str">
        <f>IFERROR(SMALL($E$5:$E$9000,ROWS($E$5:E358)),"")</f>
        <v/>
      </c>
      <c r="I358" s="371" t="s">
        <v>202</v>
      </c>
      <c r="J358" t="s">
        <v>817</v>
      </c>
      <c r="K358" s="372">
        <v>1660</v>
      </c>
      <c r="L358" s="388">
        <f>ROWS(K$5:K358)</f>
        <v>354</v>
      </c>
      <c r="M358" s="388" t="str">
        <f>IF(_xlfn.IFNA(VLOOKUP(I358,$AG$3:$AH$83,2,FALSE),"")='11.1'!$D$5,TXM!L358,"")</f>
        <v/>
      </c>
      <c r="N358" t="str">
        <f>IFERROR(SMALL($M$5:$M$9000,ROWS($M$5:M358)),"")</f>
        <v/>
      </c>
      <c r="P358" t="s">
        <v>194</v>
      </c>
      <c r="Q358" t="s">
        <v>859</v>
      </c>
      <c r="R358">
        <v>26612449</v>
      </c>
      <c r="S358" s="388">
        <f>ROWS(R$5:R358)</f>
        <v>354</v>
      </c>
      <c r="T358" s="388" t="str">
        <f>IF(_xlfn.IFNA(VLOOKUP(P358,$AG$3:$AH$83,2,FALSE),"")='11.1'!$D$5,TXM!S358,"")</f>
        <v/>
      </c>
      <c r="U358" t="str">
        <f>IFERROR(SMALL($T$5:$T$9000,ROWS($T$5:T358)),"")</f>
        <v/>
      </c>
    </row>
    <row r="359" spans="1:21" ht="14.4" customHeight="1" x14ac:dyDescent="0.3">
      <c r="A359" s="371" t="s">
        <v>199</v>
      </c>
      <c r="B359" t="s">
        <v>1005</v>
      </c>
      <c r="C359" s="372">
        <v>200</v>
      </c>
      <c r="D359" s="388">
        <f>ROWS(C$5:C359)</f>
        <v>355</v>
      </c>
      <c r="E359" s="388" t="str">
        <f>IF(_xlfn.IFNA(VLOOKUP(A359,$AG$3:$AH$83,2,FALSE),"")='11.1'!$D$5,TXM!D359,"")</f>
        <v/>
      </c>
      <c r="F359" t="str">
        <f>IFERROR(SMALL($E$5:$E$9000,ROWS($E$5:E359)),"")</f>
        <v/>
      </c>
      <c r="I359" s="371" t="s">
        <v>202</v>
      </c>
      <c r="J359" t="s">
        <v>1383</v>
      </c>
      <c r="K359" s="372">
        <v>766</v>
      </c>
      <c r="L359" s="388">
        <f>ROWS(K$5:K359)</f>
        <v>355</v>
      </c>
      <c r="M359" s="388" t="str">
        <f>IF(_xlfn.IFNA(VLOOKUP(I359,$AG$3:$AH$83,2,FALSE),"")='11.1'!$D$5,TXM!L359,"")</f>
        <v/>
      </c>
      <c r="N359" t="str">
        <f>IFERROR(SMALL($M$5:$M$9000,ROWS($M$5:M359)),"")</f>
        <v/>
      </c>
      <c r="P359" t="s">
        <v>194</v>
      </c>
      <c r="Q359" t="s">
        <v>855</v>
      </c>
      <c r="R359">
        <v>26330925</v>
      </c>
      <c r="S359" s="388">
        <f>ROWS(R$5:R359)</f>
        <v>355</v>
      </c>
      <c r="T359" s="388" t="str">
        <f>IF(_xlfn.IFNA(VLOOKUP(P359,$AG$3:$AH$83,2,FALSE),"")='11.1'!$D$5,TXM!S359,"")</f>
        <v/>
      </c>
      <c r="U359" t="str">
        <f>IFERROR(SMALL($T$5:$T$9000,ROWS($T$5:T359)),"")</f>
        <v/>
      </c>
    </row>
    <row r="360" spans="1:21" ht="14.4" customHeight="1" x14ac:dyDescent="0.3">
      <c r="A360" s="371" t="s">
        <v>194</v>
      </c>
      <c r="B360" t="s">
        <v>783</v>
      </c>
      <c r="C360" s="372">
        <v>10441357467</v>
      </c>
      <c r="D360" s="388">
        <f>ROWS(C$5:C360)</f>
        <v>356</v>
      </c>
      <c r="E360" s="388" t="str">
        <f>IF(_xlfn.IFNA(VLOOKUP(A360,$AG$3:$AH$83,2,FALSE),"")='11.1'!$D$5,TXM!D360,"")</f>
        <v/>
      </c>
      <c r="F360" t="str">
        <f>IFERROR(SMALL($E$5:$E$9000,ROWS($E$5:E360)),"")</f>
        <v/>
      </c>
      <c r="I360" s="371" t="s">
        <v>206</v>
      </c>
      <c r="J360" t="s">
        <v>865</v>
      </c>
      <c r="K360" s="372">
        <v>75208904</v>
      </c>
      <c r="L360" s="388">
        <f>ROWS(K$5:K360)</f>
        <v>356</v>
      </c>
      <c r="M360" s="388" t="str">
        <f>IF(_xlfn.IFNA(VLOOKUP(I360,$AG$3:$AH$83,2,FALSE),"")='11.1'!$D$5,TXM!L360,"")</f>
        <v/>
      </c>
      <c r="N360" t="str">
        <f>IFERROR(SMALL($M$5:$M$9000,ROWS($M$5:M360)),"")</f>
        <v/>
      </c>
      <c r="P360" t="s">
        <v>194</v>
      </c>
      <c r="Q360" t="s">
        <v>865</v>
      </c>
      <c r="R360">
        <v>18975533</v>
      </c>
      <c r="S360" s="388">
        <f>ROWS(R$5:R360)</f>
        <v>356</v>
      </c>
      <c r="T360" s="388" t="str">
        <f>IF(_xlfn.IFNA(VLOOKUP(P360,$AG$3:$AH$83,2,FALSE),"")='11.1'!$D$5,TXM!S360,"")</f>
        <v/>
      </c>
      <c r="U360" t="str">
        <f>IFERROR(SMALL($T$5:$T$9000,ROWS($T$5:T360)),"")</f>
        <v/>
      </c>
    </row>
    <row r="361" spans="1:21" ht="14.4" customHeight="1" x14ac:dyDescent="0.3">
      <c r="A361" s="371" t="s">
        <v>194</v>
      </c>
      <c r="B361" t="s">
        <v>1000</v>
      </c>
      <c r="C361" s="372">
        <v>831386066</v>
      </c>
      <c r="D361" s="388">
        <f>ROWS(C$5:C361)</f>
        <v>357</v>
      </c>
      <c r="E361" s="388" t="str">
        <f>IF(_xlfn.IFNA(VLOOKUP(A361,$AG$3:$AH$83,2,FALSE),"")='11.1'!$D$5,TXM!D361,"")</f>
        <v/>
      </c>
      <c r="F361" t="str">
        <f>IFERROR(SMALL($E$5:$E$9000,ROWS($E$5:E361)),"")</f>
        <v/>
      </c>
      <c r="I361" s="371" t="s">
        <v>206</v>
      </c>
      <c r="J361" t="s">
        <v>97</v>
      </c>
      <c r="K361" s="372">
        <v>65493470</v>
      </c>
      <c r="L361" s="388">
        <f>ROWS(K$5:K361)</f>
        <v>357</v>
      </c>
      <c r="M361" s="388" t="str">
        <f>IF(_xlfn.IFNA(VLOOKUP(I361,$AG$3:$AH$83,2,FALSE),"")='11.1'!$D$5,TXM!L361,"")</f>
        <v/>
      </c>
      <c r="N361" t="str">
        <f>IFERROR(SMALL($M$5:$M$9000,ROWS($M$5:M361)),"")</f>
        <v/>
      </c>
      <c r="P361" t="s">
        <v>194</v>
      </c>
      <c r="Q361" t="s">
        <v>823</v>
      </c>
      <c r="R361">
        <v>16271429</v>
      </c>
      <c r="S361" s="388">
        <f>ROWS(R$5:R361)</f>
        <v>357</v>
      </c>
      <c r="T361" s="388" t="str">
        <f>IF(_xlfn.IFNA(VLOOKUP(P361,$AG$3:$AH$83,2,FALSE),"")='11.1'!$D$5,TXM!S361,"")</f>
        <v/>
      </c>
      <c r="U361" t="str">
        <f>IFERROR(SMALL($T$5:$T$9000,ROWS($T$5:T361)),"")</f>
        <v/>
      </c>
    </row>
    <row r="362" spans="1:21" ht="14.4" customHeight="1" x14ac:dyDescent="0.3">
      <c r="A362" s="371" t="s">
        <v>194</v>
      </c>
      <c r="B362" t="s">
        <v>787</v>
      </c>
      <c r="C362" s="372">
        <v>576916551</v>
      </c>
      <c r="D362" s="388">
        <f>ROWS(C$5:C362)</f>
        <v>358</v>
      </c>
      <c r="E362" s="388" t="str">
        <f>IF(_xlfn.IFNA(VLOOKUP(A362,$AG$3:$AH$83,2,FALSE),"")='11.1'!$D$5,TXM!D362,"")</f>
        <v/>
      </c>
      <c r="F362" t="str">
        <f>IFERROR(SMALL($E$5:$E$9000,ROWS($E$5:E362)),"")</f>
        <v/>
      </c>
      <c r="I362" s="371" t="s">
        <v>206</v>
      </c>
      <c r="J362" t="s">
        <v>863</v>
      </c>
      <c r="K362" s="372">
        <v>31187950</v>
      </c>
      <c r="L362" s="388">
        <f>ROWS(K$5:K362)</f>
        <v>358</v>
      </c>
      <c r="M362" s="388" t="str">
        <f>IF(_xlfn.IFNA(VLOOKUP(I362,$AG$3:$AH$83,2,FALSE),"")='11.1'!$D$5,TXM!L362,"")</f>
        <v/>
      </c>
      <c r="N362" t="str">
        <f>IFERROR(SMALL($M$5:$M$9000,ROWS($M$5:M362)),"")</f>
        <v/>
      </c>
      <c r="P362" t="s">
        <v>194</v>
      </c>
      <c r="Q362" t="s">
        <v>821</v>
      </c>
      <c r="R362">
        <v>14067560</v>
      </c>
      <c r="S362" s="388">
        <f>ROWS(R$5:R362)</f>
        <v>358</v>
      </c>
      <c r="T362" s="388" t="str">
        <f>IF(_xlfn.IFNA(VLOOKUP(P362,$AG$3:$AH$83,2,FALSE),"")='11.1'!$D$5,TXM!S362,"")</f>
        <v/>
      </c>
      <c r="U362" t="str">
        <f>IFERROR(SMALL($T$5:$T$9000,ROWS($T$5:T362)),"")</f>
        <v/>
      </c>
    </row>
    <row r="363" spans="1:21" ht="14.4" customHeight="1" x14ac:dyDescent="0.3">
      <c r="A363" s="371" t="s">
        <v>194</v>
      </c>
      <c r="B363" t="s">
        <v>841</v>
      </c>
      <c r="C363" s="372">
        <v>487006210</v>
      </c>
      <c r="D363" s="388">
        <f>ROWS(C$5:C363)</f>
        <v>359</v>
      </c>
      <c r="E363" s="388" t="str">
        <f>IF(_xlfn.IFNA(VLOOKUP(A363,$AG$3:$AH$83,2,FALSE),"")='11.1'!$D$5,TXM!D363,"")</f>
        <v/>
      </c>
      <c r="F363" t="str">
        <f>IFERROR(SMALL($E$5:$E$9000,ROWS($E$5:E363)),"")</f>
        <v/>
      </c>
      <c r="I363" s="371" t="s">
        <v>206</v>
      </c>
      <c r="J363" t="s">
        <v>1265</v>
      </c>
      <c r="K363" s="372">
        <v>26080509</v>
      </c>
      <c r="L363" s="388">
        <f>ROWS(K$5:K363)</f>
        <v>359</v>
      </c>
      <c r="M363" s="388" t="str">
        <f>IF(_xlfn.IFNA(VLOOKUP(I363,$AG$3:$AH$83,2,FALSE),"")='11.1'!$D$5,TXM!L363,"")</f>
        <v/>
      </c>
      <c r="N363" t="str">
        <f>IFERROR(SMALL($M$5:$M$9000,ROWS($M$5:M363)),"")</f>
        <v/>
      </c>
      <c r="P363" t="s">
        <v>194</v>
      </c>
      <c r="Q363" t="s">
        <v>799</v>
      </c>
      <c r="R363">
        <v>12883144</v>
      </c>
      <c r="S363" s="388">
        <f>ROWS(R$5:R363)</f>
        <v>359</v>
      </c>
      <c r="T363" s="388" t="str">
        <f>IF(_xlfn.IFNA(VLOOKUP(P363,$AG$3:$AH$83,2,FALSE),"")='11.1'!$D$5,TXM!S363,"")</f>
        <v/>
      </c>
      <c r="U363" t="str">
        <f>IFERROR(SMALL($T$5:$T$9000,ROWS($T$5:T363)),"")</f>
        <v/>
      </c>
    </row>
    <row r="364" spans="1:21" ht="14.4" customHeight="1" x14ac:dyDescent="0.3">
      <c r="A364" s="371" t="s">
        <v>194</v>
      </c>
      <c r="B364" t="s">
        <v>849</v>
      </c>
      <c r="C364" s="372">
        <v>341241074</v>
      </c>
      <c r="D364" s="388">
        <f>ROWS(C$5:C364)</f>
        <v>360</v>
      </c>
      <c r="E364" s="388" t="str">
        <f>IF(_xlfn.IFNA(VLOOKUP(A364,$AG$3:$AH$83,2,FALSE),"")='11.1'!$D$5,TXM!D364,"")</f>
        <v/>
      </c>
      <c r="F364" t="str">
        <f>IFERROR(SMALL($E$5:$E$9000,ROWS($E$5:E364)),"")</f>
        <v/>
      </c>
      <c r="I364" s="371" t="s">
        <v>206</v>
      </c>
      <c r="J364" t="s">
        <v>1001</v>
      </c>
      <c r="K364" s="372">
        <v>20450937</v>
      </c>
      <c r="L364" s="388">
        <f>ROWS(K$5:K364)</f>
        <v>360</v>
      </c>
      <c r="M364" s="388" t="str">
        <f>IF(_xlfn.IFNA(VLOOKUP(I364,$AG$3:$AH$83,2,FALSE),"")='11.1'!$D$5,TXM!L364,"")</f>
        <v/>
      </c>
      <c r="N364" t="str">
        <f>IFERROR(SMALL($M$5:$M$9000,ROWS($M$5:M364)),"")</f>
        <v/>
      </c>
      <c r="P364" t="s">
        <v>194</v>
      </c>
      <c r="Q364" t="s">
        <v>827</v>
      </c>
      <c r="R364">
        <v>12152938</v>
      </c>
      <c r="S364" s="388">
        <f>ROWS(R$5:R364)</f>
        <v>360</v>
      </c>
      <c r="T364" s="388" t="str">
        <f>IF(_xlfn.IFNA(VLOOKUP(P364,$AG$3:$AH$83,2,FALSE),"")='11.1'!$D$5,TXM!S364,"")</f>
        <v/>
      </c>
      <c r="U364" t="str">
        <f>IFERROR(SMALL($T$5:$T$9000,ROWS($T$5:T364)),"")</f>
        <v/>
      </c>
    </row>
    <row r="365" spans="1:21" ht="14.4" customHeight="1" x14ac:dyDescent="0.3">
      <c r="A365" s="371" t="s">
        <v>194</v>
      </c>
      <c r="B365" t="s">
        <v>999</v>
      </c>
      <c r="C365" s="372">
        <v>148374339</v>
      </c>
      <c r="D365" s="388">
        <f>ROWS(C$5:C365)</f>
        <v>361</v>
      </c>
      <c r="E365" s="388" t="str">
        <f>IF(_xlfn.IFNA(VLOOKUP(A365,$AG$3:$AH$83,2,FALSE),"")='11.1'!$D$5,TXM!D365,"")</f>
        <v/>
      </c>
      <c r="F365" t="str">
        <f>IFERROR(SMALL($E$5:$E$9000,ROWS($E$5:E365)),"")</f>
        <v/>
      </c>
      <c r="I365" s="371" t="s">
        <v>206</v>
      </c>
      <c r="J365" t="s">
        <v>106</v>
      </c>
      <c r="K365" s="372">
        <v>11927451</v>
      </c>
      <c r="L365" s="388">
        <f>ROWS(K$5:K365)</f>
        <v>361</v>
      </c>
      <c r="M365" s="388" t="str">
        <f>IF(_xlfn.IFNA(VLOOKUP(I365,$AG$3:$AH$83,2,FALSE),"")='11.1'!$D$5,TXM!L365,"")</f>
        <v/>
      </c>
      <c r="N365" t="str">
        <f>IFERROR(SMALL($M$5:$M$9000,ROWS($M$5:M365)),"")</f>
        <v/>
      </c>
      <c r="P365" t="s">
        <v>194</v>
      </c>
      <c r="Q365" t="s">
        <v>849</v>
      </c>
      <c r="R365">
        <v>4453089</v>
      </c>
      <c r="S365" s="388">
        <f>ROWS(R$5:R365)</f>
        <v>361</v>
      </c>
      <c r="T365" s="388" t="str">
        <f>IF(_xlfn.IFNA(VLOOKUP(P365,$AG$3:$AH$83,2,FALSE),"")='11.1'!$D$5,TXM!S365,"")</f>
        <v/>
      </c>
      <c r="U365" t="str">
        <f>IFERROR(SMALL($T$5:$T$9000,ROWS($T$5:T365)),"")</f>
        <v/>
      </c>
    </row>
    <row r="366" spans="1:21" ht="14.4" customHeight="1" x14ac:dyDescent="0.3">
      <c r="A366" s="371" t="s">
        <v>194</v>
      </c>
      <c r="B366" t="s">
        <v>789</v>
      </c>
      <c r="C366" s="372">
        <v>61381911</v>
      </c>
      <c r="D366" s="388">
        <f>ROWS(C$5:C366)</f>
        <v>362</v>
      </c>
      <c r="E366" s="388" t="str">
        <f>IF(_xlfn.IFNA(VLOOKUP(A366,$AG$3:$AH$83,2,FALSE),"")='11.1'!$D$5,TXM!D366,"")</f>
        <v/>
      </c>
      <c r="F366" t="str">
        <f>IFERROR(SMALL($E$5:$E$9000,ROWS($E$5:E366)),"")</f>
        <v/>
      </c>
      <c r="I366" s="371" t="s">
        <v>206</v>
      </c>
      <c r="J366" t="s">
        <v>791</v>
      </c>
      <c r="K366" s="372">
        <v>6641105</v>
      </c>
      <c r="L366" s="388">
        <f>ROWS(K$5:K366)</f>
        <v>362</v>
      </c>
      <c r="M366" s="388" t="str">
        <f>IF(_xlfn.IFNA(VLOOKUP(I366,$AG$3:$AH$83,2,FALSE),"")='11.1'!$D$5,TXM!L366,"")</f>
        <v/>
      </c>
      <c r="N366" t="str">
        <f>IFERROR(SMALL($M$5:$M$9000,ROWS($M$5:M366)),"")</f>
        <v/>
      </c>
      <c r="P366" t="s">
        <v>194</v>
      </c>
      <c r="Q366" t="s">
        <v>999</v>
      </c>
      <c r="R366">
        <v>4393785</v>
      </c>
      <c r="S366" s="388">
        <f>ROWS(R$5:R366)</f>
        <v>362</v>
      </c>
      <c r="T366" s="388" t="str">
        <f>IF(_xlfn.IFNA(VLOOKUP(P366,$AG$3:$AH$83,2,FALSE),"")='11.1'!$D$5,TXM!S366,"")</f>
        <v/>
      </c>
      <c r="U366" t="str">
        <f>IFERROR(SMALL($T$5:$T$9000,ROWS($T$5:T366)),"")</f>
        <v/>
      </c>
    </row>
    <row r="367" spans="1:21" ht="14.4" customHeight="1" x14ac:dyDescent="0.3">
      <c r="A367" s="371" t="s">
        <v>194</v>
      </c>
      <c r="B367" t="s">
        <v>861</v>
      </c>
      <c r="C367" s="372">
        <v>36441301</v>
      </c>
      <c r="D367" s="388">
        <f>ROWS(C$5:C367)</f>
        <v>363</v>
      </c>
      <c r="E367" s="388" t="str">
        <f>IF(_xlfn.IFNA(VLOOKUP(A367,$AG$3:$AH$83,2,FALSE),"")='11.1'!$D$5,TXM!D367,"")</f>
        <v/>
      </c>
      <c r="F367" t="str">
        <f>IFERROR(SMALL($E$5:$E$9000,ROWS($E$5:E367)),"")</f>
        <v/>
      </c>
      <c r="I367" s="371" t="s">
        <v>206</v>
      </c>
      <c r="J367" t="s">
        <v>1318</v>
      </c>
      <c r="K367" s="372">
        <v>3731858</v>
      </c>
      <c r="L367" s="388">
        <f>ROWS(K$5:K367)</f>
        <v>363</v>
      </c>
      <c r="M367" s="388" t="str">
        <f>IF(_xlfn.IFNA(VLOOKUP(I367,$AG$3:$AH$83,2,FALSE),"")='11.1'!$D$5,TXM!L367,"")</f>
        <v/>
      </c>
      <c r="N367" t="str">
        <f>IFERROR(SMALL($M$5:$M$9000,ROWS($M$5:M367)),"")</f>
        <v/>
      </c>
      <c r="P367" t="s">
        <v>194</v>
      </c>
      <c r="Q367" t="s">
        <v>1000</v>
      </c>
      <c r="R367">
        <v>4178689</v>
      </c>
      <c r="S367" s="388">
        <f>ROWS(R$5:R367)</f>
        <v>363</v>
      </c>
      <c r="T367" s="388" t="str">
        <f>IF(_xlfn.IFNA(VLOOKUP(P367,$AG$3:$AH$83,2,FALSE),"")='11.1'!$D$5,TXM!S367,"")</f>
        <v/>
      </c>
      <c r="U367" t="str">
        <f>IFERROR(SMALL($T$5:$T$9000,ROWS($T$5:T367)),"")</f>
        <v/>
      </c>
    </row>
    <row r="368" spans="1:21" ht="14.4" customHeight="1" x14ac:dyDescent="0.3">
      <c r="A368" s="371" t="s">
        <v>194</v>
      </c>
      <c r="B368" t="s">
        <v>837</v>
      </c>
      <c r="C368" s="372">
        <v>28877433</v>
      </c>
      <c r="D368" s="388">
        <f>ROWS(C$5:C368)</f>
        <v>364</v>
      </c>
      <c r="E368" s="388" t="str">
        <f>IF(_xlfn.IFNA(VLOOKUP(A368,$AG$3:$AH$83,2,FALSE),"")='11.1'!$D$5,TXM!D368,"")</f>
        <v/>
      </c>
      <c r="F368" t="str">
        <f>IFERROR(SMALL($E$5:$E$9000,ROWS($E$5:E368)),"")</f>
        <v/>
      </c>
      <c r="I368" s="371" t="s">
        <v>206</v>
      </c>
      <c r="J368" t="s">
        <v>783</v>
      </c>
      <c r="K368" s="372">
        <v>2238324</v>
      </c>
      <c r="L368" s="388">
        <f>ROWS(K$5:K368)</f>
        <v>364</v>
      </c>
      <c r="M368" s="388" t="str">
        <f>IF(_xlfn.IFNA(VLOOKUP(I368,$AG$3:$AH$83,2,FALSE),"")='11.1'!$D$5,TXM!L368,"")</f>
        <v/>
      </c>
      <c r="N368" t="str">
        <f>IFERROR(SMALL($M$5:$M$9000,ROWS($M$5:M368)),"")</f>
        <v/>
      </c>
      <c r="P368" t="s">
        <v>194</v>
      </c>
      <c r="Q368" t="s">
        <v>843</v>
      </c>
      <c r="R368">
        <v>3841896</v>
      </c>
      <c r="S368" s="388">
        <f>ROWS(R$5:R368)</f>
        <v>364</v>
      </c>
      <c r="T368" s="388" t="str">
        <f>IF(_xlfn.IFNA(VLOOKUP(P368,$AG$3:$AH$83,2,FALSE),"")='11.1'!$D$5,TXM!S368,"")</f>
        <v/>
      </c>
      <c r="U368" t="str">
        <f>IFERROR(SMALL($T$5:$T$9000,ROWS($T$5:T368)),"")</f>
        <v/>
      </c>
    </row>
    <row r="369" spans="1:21" ht="14.4" customHeight="1" x14ac:dyDescent="0.3">
      <c r="A369" s="371" t="s">
        <v>194</v>
      </c>
      <c r="B369" t="s">
        <v>811</v>
      </c>
      <c r="C369" s="372">
        <v>18885634</v>
      </c>
      <c r="D369" s="388">
        <f>ROWS(C$5:C369)</f>
        <v>365</v>
      </c>
      <c r="E369" s="388" t="str">
        <f>IF(_xlfn.IFNA(VLOOKUP(A369,$AG$3:$AH$83,2,FALSE),"")='11.1'!$D$5,TXM!D369,"")</f>
        <v/>
      </c>
      <c r="F369" t="str">
        <f>IFERROR(SMALL($E$5:$E$9000,ROWS($E$5:E369)),"")</f>
        <v/>
      </c>
      <c r="I369" s="371" t="s">
        <v>206</v>
      </c>
      <c r="J369" t="s">
        <v>1285</v>
      </c>
      <c r="K369" s="372">
        <v>1453661</v>
      </c>
      <c r="L369" s="388">
        <f>ROWS(K$5:K369)</f>
        <v>365</v>
      </c>
      <c r="M369" s="388" t="str">
        <f>IF(_xlfn.IFNA(VLOOKUP(I369,$AG$3:$AH$83,2,FALSE),"")='11.1'!$D$5,TXM!L369,"")</f>
        <v/>
      </c>
      <c r="N369" t="str">
        <f>IFERROR(SMALL($M$5:$M$9000,ROWS($M$5:M369)),"")</f>
        <v/>
      </c>
      <c r="P369" t="s">
        <v>194</v>
      </c>
      <c r="Q369" t="s">
        <v>1500</v>
      </c>
      <c r="R369">
        <v>3426200</v>
      </c>
      <c r="S369" s="388">
        <f>ROWS(R$5:R369)</f>
        <v>365</v>
      </c>
      <c r="T369" s="388" t="str">
        <f>IF(_xlfn.IFNA(VLOOKUP(P369,$AG$3:$AH$83,2,FALSE),"")='11.1'!$D$5,TXM!S369,"")</f>
        <v/>
      </c>
      <c r="U369" t="str">
        <f>IFERROR(SMALL($T$5:$T$9000,ROWS($T$5:T369)),"")</f>
        <v/>
      </c>
    </row>
    <row r="370" spans="1:21" ht="14.4" customHeight="1" x14ac:dyDescent="0.3">
      <c r="A370" s="371" t="s">
        <v>194</v>
      </c>
      <c r="B370" t="s">
        <v>797</v>
      </c>
      <c r="C370" s="372">
        <v>13209466</v>
      </c>
      <c r="D370" s="388">
        <f>ROWS(C$5:C370)</f>
        <v>366</v>
      </c>
      <c r="E370" s="388" t="str">
        <f>IF(_xlfn.IFNA(VLOOKUP(A370,$AG$3:$AH$83,2,FALSE),"")='11.1'!$D$5,TXM!D370,"")</f>
        <v/>
      </c>
      <c r="F370" t="str">
        <f>IFERROR(SMALL($E$5:$E$9000,ROWS($E$5:E370)),"")</f>
        <v/>
      </c>
      <c r="I370" s="371" t="s">
        <v>206</v>
      </c>
      <c r="J370" t="s">
        <v>1000</v>
      </c>
      <c r="K370" s="372">
        <v>1316136</v>
      </c>
      <c r="L370" s="388">
        <f>ROWS(K$5:K370)</f>
        <v>366</v>
      </c>
      <c r="M370" s="388" t="str">
        <f>IF(_xlfn.IFNA(VLOOKUP(I370,$AG$3:$AH$83,2,FALSE),"")='11.1'!$D$5,TXM!L370,"")</f>
        <v/>
      </c>
      <c r="N370" t="str">
        <f>IFERROR(SMALL($M$5:$M$9000,ROWS($M$5:M370)),"")</f>
        <v/>
      </c>
      <c r="P370" t="s">
        <v>194</v>
      </c>
      <c r="Q370" t="s">
        <v>96</v>
      </c>
      <c r="R370">
        <v>2480340</v>
      </c>
      <c r="S370" s="388">
        <f>ROWS(R$5:R370)</f>
        <v>366</v>
      </c>
      <c r="T370" s="388" t="str">
        <f>IF(_xlfn.IFNA(VLOOKUP(P370,$AG$3:$AH$83,2,FALSE),"")='11.1'!$D$5,TXM!S370,"")</f>
        <v/>
      </c>
      <c r="U370" t="str">
        <f>IFERROR(SMALL($T$5:$T$9000,ROWS($T$5:T370)),"")</f>
        <v/>
      </c>
    </row>
    <row r="371" spans="1:21" ht="14.4" customHeight="1" x14ac:dyDescent="0.3">
      <c r="A371" s="371" t="s">
        <v>194</v>
      </c>
      <c r="B371" t="s">
        <v>779</v>
      </c>
      <c r="C371" s="372">
        <v>12605592</v>
      </c>
      <c r="D371" s="388">
        <f>ROWS(C$5:C371)</f>
        <v>367</v>
      </c>
      <c r="E371" s="388" t="str">
        <f>IF(_xlfn.IFNA(VLOOKUP(A371,$AG$3:$AH$83,2,FALSE),"")='11.1'!$D$5,TXM!D371,"")</f>
        <v/>
      </c>
      <c r="F371" t="str">
        <f>IFERROR(SMALL($E$5:$E$9000,ROWS($E$5:E371)),"")</f>
        <v/>
      </c>
      <c r="I371" s="371" t="s">
        <v>206</v>
      </c>
      <c r="J371" t="s">
        <v>1500</v>
      </c>
      <c r="K371" s="372">
        <v>1206025</v>
      </c>
      <c r="L371" s="388">
        <f>ROWS(K$5:K371)</f>
        <v>367</v>
      </c>
      <c r="M371" s="388" t="str">
        <f>IF(_xlfn.IFNA(VLOOKUP(I371,$AG$3:$AH$83,2,FALSE),"")='11.1'!$D$5,TXM!L371,"")</f>
        <v/>
      </c>
      <c r="N371" t="str">
        <f>IFERROR(SMALL($M$5:$M$9000,ROWS($M$5:M371)),"")</f>
        <v/>
      </c>
      <c r="P371" t="s">
        <v>194</v>
      </c>
      <c r="Q371" t="s">
        <v>1240</v>
      </c>
      <c r="R371">
        <v>2317594</v>
      </c>
      <c r="S371" s="388">
        <f>ROWS(R$5:R371)</f>
        <v>367</v>
      </c>
      <c r="T371" s="388" t="str">
        <f>IF(_xlfn.IFNA(VLOOKUP(P371,$AG$3:$AH$83,2,FALSE),"")='11.1'!$D$5,TXM!S371,"")</f>
        <v/>
      </c>
      <c r="U371" t="str">
        <f>IFERROR(SMALL($T$5:$T$9000,ROWS($T$5:T371)),"")</f>
        <v/>
      </c>
    </row>
    <row r="372" spans="1:21" ht="14.4" customHeight="1" x14ac:dyDescent="0.3">
      <c r="A372" s="371" t="s">
        <v>194</v>
      </c>
      <c r="B372" t="s">
        <v>845</v>
      </c>
      <c r="C372" s="372">
        <v>11646933</v>
      </c>
      <c r="D372" s="388">
        <f>ROWS(C$5:C372)</f>
        <v>368</v>
      </c>
      <c r="E372" s="388" t="str">
        <f>IF(_xlfn.IFNA(VLOOKUP(A372,$AG$3:$AH$83,2,FALSE),"")='11.1'!$D$5,TXM!D372,"")</f>
        <v/>
      </c>
      <c r="F372" t="str">
        <f>IFERROR(SMALL($E$5:$E$9000,ROWS($E$5:E372)),"")</f>
        <v/>
      </c>
      <c r="I372" s="371" t="s">
        <v>206</v>
      </c>
      <c r="J372" t="s">
        <v>999</v>
      </c>
      <c r="K372" s="372">
        <v>1048862</v>
      </c>
      <c r="L372" s="388">
        <f>ROWS(K$5:K372)</f>
        <v>368</v>
      </c>
      <c r="M372" s="388" t="str">
        <f>IF(_xlfn.IFNA(VLOOKUP(I372,$AG$3:$AH$83,2,FALSE),"")='11.1'!$D$5,TXM!L372,"")</f>
        <v/>
      </c>
      <c r="N372" t="str">
        <f>IFERROR(SMALL($M$5:$M$9000,ROWS($M$5:M372)),"")</f>
        <v/>
      </c>
      <c r="P372" t="s">
        <v>194</v>
      </c>
      <c r="Q372" t="s">
        <v>1285</v>
      </c>
      <c r="R372">
        <v>2014141</v>
      </c>
      <c r="S372" s="388">
        <f>ROWS(R$5:R372)</f>
        <v>368</v>
      </c>
      <c r="T372" s="388" t="str">
        <f>IF(_xlfn.IFNA(VLOOKUP(P372,$AG$3:$AH$83,2,FALSE),"")='11.1'!$D$5,TXM!S372,"")</f>
        <v/>
      </c>
      <c r="U372" t="str">
        <f>IFERROR(SMALL($T$5:$T$9000,ROWS($T$5:T372)),"")</f>
        <v/>
      </c>
    </row>
    <row r="373" spans="1:21" ht="14.4" customHeight="1" x14ac:dyDescent="0.3">
      <c r="A373" s="371" t="s">
        <v>194</v>
      </c>
      <c r="B373" t="s">
        <v>785</v>
      </c>
      <c r="C373" s="372">
        <v>9643224</v>
      </c>
      <c r="D373" s="388">
        <f>ROWS(C$5:C373)</f>
        <v>369</v>
      </c>
      <c r="E373" s="388" t="str">
        <f>IF(_xlfn.IFNA(VLOOKUP(A373,$AG$3:$AH$83,2,FALSE),"")='11.1'!$D$5,TXM!D373,"")</f>
        <v/>
      </c>
      <c r="F373" t="str">
        <f>IFERROR(SMALL($E$5:$E$9000,ROWS($E$5:E373)),"")</f>
        <v/>
      </c>
      <c r="I373" s="371" t="s">
        <v>206</v>
      </c>
      <c r="J373" t="s">
        <v>867</v>
      </c>
      <c r="K373" s="372">
        <v>969242</v>
      </c>
      <c r="L373" s="388">
        <f>ROWS(K$5:K373)</f>
        <v>369</v>
      </c>
      <c r="M373" s="388" t="str">
        <f>IF(_xlfn.IFNA(VLOOKUP(I373,$AG$3:$AH$83,2,FALSE),"")='11.1'!$D$5,TXM!L373,"")</f>
        <v/>
      </c>
      <c r="N373" t="str">
        <f>IFERROR(SMALL($M$5:$M$9000,ROWS($M$5:M373)),"")</f>
        <v/>
      </c>
      <c r="P373" t="s">
        <v>194</v>
      </c>
      <c r="Q373" t="s">
        <v>837</v>
      </c>
      <c r="R373">
        <v>1846654</v>
      </c>
      <c r="S373" s="388">
        <f>ROWS(R$5:R373)</f>
        <v>369</v>
      </c>
      <c r="T373" s="388" t="str">
        <f>IF(_xlfn.IFNA(VLOOKUP(P373,$AG$3:$AH$83,2,FALSE),"")='11.1'!$D$5,TXM!S373,"")</f>
        <v/>
      </c>
      <c r="U373" t="str">
        <f>IFERROR(SMALL($T$5:$T$9000,ROWS($T$5:T373)),"")</f>
        <v/>
      </c>
    </row>
    <row r="374" spans="1:21" ht="14.4" customHeight="1" x14ac:dyDescent="0.3">
      <c r="A374" s="371" t="s">
        <v>194</v>
      </c>
      <c r="B374" t="s">
        <v>867</v>
      </c>
      <c r="C374" s="372">
        <v>8908893</v>
      </c>
      <c r="D374" s="388">
        <f>ROWS(C$5:C374)</f>
        <v>370</v>
      </c>
      <c r="E374" s="388" t="str">
        <f>IF(_xlfn.IFNA(VLOOKUP(A374,$AG$3:$AH$83,2,FALSE),"")='11.1'!$D$5,TXM!D374,"")</f>
        <v/>
      </c>
      <c r="F374" t="str">
        <f>IFERROR(SMALL($E$5:$E$9000,ROWS($E$5:E374)),"")</f>
        <v/>
      </c>
      <c r="I374" s="371" t="s">
        <v>206</v>
      </c>
      <c r="J374" t="s">
        <v>793</v>
      </c>
      <c r="K374" s="372">
        <v>875253</v>
      </c>
      <c r="L374" s="388">
        <f>ROWS(K$5:K374)</f>
        <v>370</v>
      </c>
      <c r="M374" s="388" t="str">
        <f>IF(_xlfn.IFNA(VLOOKUP(I374,$AG$3:$AH$83,2,FALSE),"")='11.1'!$D$5,TXM!L374,"")</f>
        <v/>
      </c>
      <c r="N374" t="str">
        <f>IFERROR(SMALL($M$5:$M$9000,ROWS($M$5:M374)),"")</f>
        <v/>
      </c>
      <c r="P374" t="s">
        <v>194</v>
      </c>
      <c r="Q374" t="s">
        <v>1441</v>
      </c>
      <c r="R374">
        <v>1778765</v>
      </c>
      <c r="S374" s="388">
        <f>ROWS(R$5:R374)</f>
        <v>370</v>
      </c>
      <c r="T374" s="388" t="str">
        <f>IF(_xlfn.IFNA(VLOOKUP(P374,$AG$3:$AH$83,2,FALSE),"")='11.1'!$D$5,TXM!S374,"")</f>
        <v/>
      </c>
      <c r="U374" t="str">
        <f>IFERROR(SMALL($T$5:$T$9000,ROWS($T$5:T374)),"")</f>
        <v/>
      </c>
    </row>
    <row r="375" spans="1:21" ht="14.4" customHeight="1" x14ac:dyDescent="0.3">
      <c r="A375" s="371" t="s">
        <v>194</v>
      </c>
      <c r="B375" t="s">
        <v>865</v>
      </c>
      <c r="C375" s="372">
        <v>8405232</v>
      </c>
      <c r="D375" s="388">
        <f>ROWS(C$5:C375)</f>
        <v>371</v>
      </c>
      <c r="E375" s="388" t="str">
        <f>IF(_xlfn.IFNA(VLOOKUP(A375,$AG$3:$AH$83,2,FALSE),"")='11.1'!$D$5,TXM!D375,"")</f>
        <v/>
      </c>
      <c r="F375" t="str">
        <f>IFERROR(SMALL($E$5:$E$9000,ROWS($E$5:E375)),"")</f>
        <v/>
      </c>
      <c r="I375" s="371" t="s">
        <v>206</v>
      </c>
      <c r="J375" t="s">
        <v>789</v>
      </c>
      <c r="K375" s="372">
        <v>844135</v>
      </c>
      <c r="L375" s="388">
        <f>ROWS(K$5:K375)</f>
        <v>371</v>
      </c>
      <c r="M375" s="388" t="str">
        <f>IF(_xlfn.IFNA(VLOOKUP(I375,$AG$3:$AH$83,2,FALSE),"")='11.1'!$D$5,TXM!L375,"")</f>
        <v/>
      </c>
      <c r="N375" t="str">
        <f>IFERROR(SMALL($M$5:$M$9000,ROWS($M$5:M375)),"")</f>
        <v/>
      </c>
      <c r="P375" t="s">
        <v>194</v>
      </c>
      <c r="Q375" t="s">
        <v>861</v>
      </c>
      <c r="R375">
        <v>1567062</v>
      </c>
      <c r="S375" s="388">
        <f>ROWS(R$5:R375)</f>
        <v>371</v>
      </c>
      <c r="T375" s="388" t="str">
        <f>IF(_xlfn.IFNA(VLOOKUP(P375,$AG$3:$AH$83,2,FALSE),"")='11.1'!$D$5,TXM!S375,"")</f>
        <v/>
      </c>
      <c r="U375" t="str">
        <f>IFERROR(SMALL($T$5:$T$9000,ROWS($T$5:T375)),"")</f>
        <v/>
      </c>
    </row>
    <row r="376" spans="1:21" ht="14.4" customHeight="1" x14ac:dyDescent="0.3">
      <c r="A376" s="371" t="s">
        <v>194</v>
      </c>
      <c r="B376" t="s">
        <v>1275</v>
      </c>
      <c r="C376" s="372">
        <v>6179173</v>
      </c>
      <c r="D376" s="388">
        <f>ROWS(C$5:C376)</f>
        <v>372</v>
      </c>
      <c r="E376" s="388" t="str">
        <f>IF(_xlfn.IFNA(VLOOKUP(A376,$AG$3:$AH$83,2,FALSE),"")='11.1'!$D$5,TXM!D376,"")</f>
        <v/>
      </c>
      <c r="F376" t="str">
        <f>IFERROR(SMALL($E$5:$E$9000,ROWS($E$5:E376)),"")</f>
        <v/>
      </c>
      <c r="I376" s="371" t="s">
        <v>206</v>
      </c>
      <c r="J376" t="s">
        <v>843</v>
      </c>
      <c r="K376" s="372">
        <v>764207</v>
      </c>
      <c r="L376" s="388">
        <f>ROWS(K$5:K376)</f>
        <v>372</v>
      </c>
      <c r="M376" s="388" t="str">
        <f>IF(_xlfn.IFNA(VLOOKUP(I376,$AG$3:$AH$83,2,FALSE),"")='11.1'!$D$5,TXM!L376,"")</f>
        <v/>
      </c>
      <c r="N376" t="str">
        <f>IFERROR(SMALL($M$5:$M$9000,ROWS($M$5:M376)),"")</f>
        <v/>
      </c>
      <c r="P376" t="s">
        <v>194</v>
      </c>
      <c r="Q376" t="s">
        <v>990</v>
      </c>
      <c r="R376">
        <v>1173187</v>
      </c>
      <c r="S376" s="388">
        <f>ROWS(R$5:R376)</f>
        <v>372</v>
      </c>
      <c r="T376" s="388" t="str">
        <f>IF(_xlfn.IFNA(VLOOKUP(P376,$AG$3:$AH$83,2,FALSE),"")='11.1'!$D$5,TXM!S376,"")</f>
        <v/>
      </c>
      <c r="U376" t="str">
        <f>IFERROR(SMALL($T$5:$T$9000,ROWS($T$5:T376)),"")</f>
        <v/>
      </c>
    </row>
    <row r="377" spans="1:21" ht="14.4" customHeight="1" x14ac:dyDescent="0.3">
      <c r="A377" s="371" t="s">
        <v>194</v>
      </c>
      <c r="B377" t="s">
        <v>815</v>
      </c>
      <c r="C377" s="372">
        <v>3502247</v>
      </c>
      <c r="D377" s="388">
        <f>ROWS(C$5:C377)</f>
        <v>373</v>
      </c>
      <c r="E377" s="388" t="str">
        <f>IF(_xlfn.IFNA(VLOOKUP(A377,$AG$3:$AH$83,2,FALSE),"")='11.1'!$D$5,TXM!D377,"")</f>
        <v/>
      </c>
      <c r="F377" t="str">
        <f>IFERROR(SMALL($E$5:$E$9000,ROWS($E$5:E377)),"")</f>
        <v/>
      </c>
      <c r="I377" s="371" t="s">
        <v>206</v>
      </c>
      <c r="J377" t="s">
        <v>95</v>
      </c>
      <c r="K377" s="372">
        <v>742123</v>
      </c>
      <c r="L377" s="388">
        <f>ROWS(K$5:K377)</f>
        <v>373</v>
      </c>
      <c r="M377" s="388" t="str">
        <f>IF(_xlfn.IFNA(VLOOKUP(I377,$AG$3:$AH$83,2,FALSE),"")='11.1'!$D$5,TXM!L377,"")</f>
        <v/>
      </c>
      <c r="N377" t="str">
        <f>IFERROR(SMALL($M$5:$M$9000,ROWS($M$5:M377)),"")</f>
        <v/>
      </c>
      <c r="P377" t="s">
        <v>194</v>
      </c>
      <c r="Q377" t="s">
        <v>829</v>
      </c>
      <c r="R377">
        <v>1053640</v>
      </c>
      <c r="S377" s="388">
        <f>ROWS(R$5:R377)</f>
        <v>373</v>
      </c>
      <c r="T377" s="388" t="str">
        <f>IF(_xlfn.IFNA(VLOOKUP(P377,$AG$3:$AH$83,2,FALSE),"")='11.1'!$D$5,TXM!S377,"")</f>
        <v/>
      </c>
      <c r="U377" t="str">
        <f>IFERROR(SMALL($T$5:$T$9000,ROWS($T$5:T377)),"")</f>
        <v/>
      </c>
    </row>
    <row r="378" spans="1:21" ht="14.4" customHeight="1" x14ac:dyDescent="0.3">
      <c r="A378" s="371" t="s">
        <v>194</v>
      </c>
      <c r="B378" t="s">
        <v>863</v>
      </c>
      <c r="C378" s="372">
        <v>3466446</v>
      </c>
      <c r="D378" s="388">
        <f>ROWS(C$5:C378)</f>
        <v>374</v>
      </c>
      <c r="E378" s="388" t="str">
        <f>IF(_xlfn.IFNA(VLOOKUP(A378,$AG$3:$AH$83,2,FALSE),"")='11.1'!$D$5,TXM!D378,"")</f>
        <v/>
      </c>
      <c r="F378" t="str">
        <f>IFERROR(SMALL($E$5:$E$9000,ROWS($E$5:E378)),"")</f>
        <v/>
      </c>
      <c r="I378" s="371" t="s">
        <v>206</v>
      </c>
      <c r="J378" t="s">
        <v>787</v>
      </c>
      <c r="K378" s="372">
        <v>556309</v>
      </c>
      <c r="L378" s="388">
        <f>ROWS(K$5:K378)</f>
        <v>374</v>
      </c>
      <c r="M378" s="388" t="str">
        <f>IF(_xlfn.IFNA(VLOOKUP(I378,$AG$3:$AH$83,2,FALSE),"")='11.1'!$D$5,TXM!L378,"")</f>
        <v/>
      </c>
      <c r="N378" t="str">
        <f>IFERROR(SMALL($M$5:$M$9000,ROWS($M$5:M378)),"")</f>
        <v/>
      </c>
      <c r="P378" t="s">
        <v>194</v>
      </c>
      <c r="Q378" t="s">
        <v>809</v>
      </c>
      <c r="R378">
        <v>957534</v>
      </c>
      <c r="S378" s="388">
        <f>ROWS(R$5:R378)</f>
        <v>374</v>
      </c>
      <c r="T378" s="388" t="str">
        <f>IF(_xlfn.IFNA(VLOOKUP(P378,$AG$3:$AH$83,2,FALSE),"")='11.1'!$D$5,TXM!S378,"")</f>
        <v/>
      </c>
      <c r="U378" t="str">
        <f>IFERROR(SMALL($T$5:$T$9000,ROWS($T$5:T378)),"")</f>
        <v/>
      </c>
    </row>
    <row r="379" spans="1:21" ht="14.4" customHeight="1" x14ac:dyDescent="0.3">
      <c r="A379" s="371" t="s">
        <v>194</v>
      </c>
      <c r="B379" t="s">
        <v>1252</v>
      </c>
      <c r="C379" s="372">
        <v>3190323</v>
      </c>
      <c r="D379" s="388">
        <f>ROWS(C$5:C379)</f>
        <v>375</v>
      </c>
      <c r="E379" s="388" t="str">
        <f>IF(_xlfn.IFNA(VLOOKUP(A379,$AG$3:$AH$83,2,FALSE),"")='11.1'!$D$5,TXM!D379,"")</f>
        <v/>
      </c>
      <c r="F379" t="str">
        <f>IFERROR(SMALL($E$5:$E$9000,ROWS($E$5:E379)),"")</f>
        <v/>
      </c>
      <c r="I379" s="371" t="s">
        <v>206</v>
      </c>
      <c r="J379" t="s">
        <v>99</v>
      </c>
      <c r="K379" s="372">
        <v>546128</v>
      </c>
      <c r="L379" s="388">
        <f>ROWS(K$5:K379)</f>
        <v>375</v>
      </c>
      <c r="M379" s="388" t="str">
        <f>IF(_xlfn.IFNA(VLOOKUP(I379,$AG$3:$AH$83,2,FALSE),"")='11.1'!$D$5,TXM!L379,"")</f>
        <v/>
      </c>
      <c r="N379" t="str">
        <f>IFERROR(SMALL($M$5:$M$9000,ROWS($M$5:M379)),"")</f>
        <v/>
      </c>
      <c r="P379" t="s">
        <v>194</v>
      </c>
      <c r="Q379" t="s">
        <v>91</v>
      </c>
      <c r="R379">
        <v>844271</v>
      </c>
      <c r="S379" s="388">
        <f>ROWS(R$5:R379)</f>
        <v>375</v>
      </c>
      <c r="T379" s="388" t="str">
        <f>IF(_xlfn.IFNA(VLOOKUP(P379,$AG$3:$AH$83,2,FALSE),"")='11.1'!$D$5,TXM!S379,"")</f>
        <v/>
      </c>
      <c r="U379" t="str">
        <f>IFERROR(SMALL($T$5:$T$9000,ROWS($T$5:T379)),"")</f>
        <v/>
      </c>
    </row>
    <row r="380" spans="1:21" ht="14.4" customHeight="1" x14ac:dyDescent="0.3">
      <c r="A380" s="371" t="s">
        <v>194</v>
      </c>
      <c r="B380" t="s">
        <v>809</v>
      </c>
      <c r="C380" s="372">
        <v>2906878</v>
      </c>
      <c r="D380" s="388">
        <f>ROWS(C$5:C380)</f>
        <v>376</v>
      </c>
      <c r="E380" s="388" t="str">
        <f>IF(_xlfn.IFNA(VLOOKUP(A380,$AG$3:$AH$83,2,FALSE),"")='11.1'!$D$5,TXM!D380,"")</f>
        <v/>
      </c>
      <c r="F380" t="str">
        <f>IFERROR(SMALL($E$5:$E$9000,ROWS($E$5:E380)),"")</f>
        <v/>
      </c>
      <c r="I380" s="371" t="s">
        <v>206</v>
      </c>
      <c r="J380" t="s">
        <v>1252</v>
      </c>
      <c r="K380" s="372">
        <v>527837</v>
      </c>
      <c r="L380" s="388">
        <f>ROWS(K$5:K380)</f>
        <v>376</v>
      </c>
      <c r="M380" s="388" t="str">
        <f>IF(_xlfn.IFNA(VLOOKUP(I380,$AG$3:$AH$83,2,FALSE),"")='11.1'!$D$5,TXM!L380,"")</f>
        <v/>
      </c>
      <c r="N380" t="str">
        <f>IFERROR(SMALL($M$5:$M$9000,ROWS($M$5:M380)),"")</f>
        <v/>
      </c>
      <c r="P380" t="s">
        <v>194</v>
      </c>
      <c r="Q380" t="s">
        <v>1001</v>
      </c>
      <c r="R380">
        <v>639403</v>
      </c>
      <c r="S380" s="388">
        <f>ROWS(R$5:R380)</f>
        <v>376</v>
      </c>
      <c r="T380" s="388" t="str">
        <f>IF(_xlfn.IFNA(VLOOKUP(P380,$AG$3:$AH$83,2,FALSE),"")='11.1'!$D$5,TXM!S380,"")</f>
        <v/>
      </c>
      <c r="U380" t="str">
        <f>IFERROR(SMALL($T$5:$T$9000,ROWS($T$5:T380)),"")</f>
        <v/>
      </c>
    </row>
    <row r="381" spans="1:21" ht="14.4" customHeight="1" x14ac:dyDescent="0.3">
      <c r="A381" s="371" t="s">
        <v>194</v>
      </c>
      <c r="B381" t="s">
        <v>95</v>
      </c>
      <c r="C381" s="372">
        <v>2803120</v>
      </c>
      <c r="D381" s="388">
        <f>ROWS(C$5:C381)</f>
        <v>377</v>
      </c>
      <c r="E381" s="388" t="str">
        <f>IF(_xlfn.IFNA(VLOOKUP(A381,$AG$3:$AH$83,2,FALSE),"")='11.1'!$D$5,TXM!D381,"")</f>
        <v/>
      </c>
      <c r="F381" t="str">
        <f>IFERROR(SMALL($E$5:$E$9000,ROWS($E$5:E381)),"")</f>
        <v/>
      </c>
      <c r="I381" s="371" t="s">
        <v>206</v>
      </c>
      <c r="J381" t="s">
        <v>799</v>
      </c>
      <c r="K381" s="372">
        <v>328098</v>
      </c>
      <c r="L381" s="388">
        <f>ROWS(K$5:K381)</f>
        <v>377</v>
      </c>
      <c r="M381" s="388" t="str">
        <f>IF(_xlfn.IFNA(VLOOKUP(I381,$AG$3:$AH$83,2,FALSE),"")='11.1'!$D$5,TXM!L381,"")</f>
        <v/>
      </c>
      <c r="N381" t="str">
        <f>IFERROR(SMALL($M$5:$M$9000,ROWS($M$5:M381)),"")</f>
        <v/>
      </c>
      <c r="P381" t="s">
        <v>194</v>
      </c>
      <c r="Q381" t="s">
        <v>1318</v>
      </c>
      <c r="R381">
        <v>493301</v>
      </c>
      <c r="S381" s="388">
        <f>ROWS(R$5:R381)</f>
        <v>377</v>
      </c>
      <c r="T381" s="388" t="str">
        <f>IF(_xlfn.IFNA(VLOOKUP(P381,$AG$3:$AH$83,2,FALSE),"")='11.1'!$D$5,TXM!S381,"")</f>
        <v/>
      </c>
      <c r="U381" t="str">
        <f>IFERROR(SMALL($T$5:$T$9000,ROWS($T$5:T381)),"")</f>
        <v/>
      </c>
    </row>
    <row r="382" spans="1:21" ht="14.4" customHeight="1" x14ac:dyDescent="0.3">
      <c r="A382" s="371" t="s">
        <v>194</v>
      </c>
      <c r="B382" t="s">
        <v>819</v>
      </c>
      <c r="C382" s="372">
        <v>2502219</v>
      </c>
      <c r="D382" s="388">
        <f>ROWS(C$5:C382)</f>
        <v>378</v>
      </c>
      <c r="E382" s="388" t="str">
        <f>IF(_xlfn.IFNA(VLOOKUP(A382,$AG$3:$AH$83,2,FALSE),"")='11.1'!$D$5,TXM!D382,"")</f>
        <v/>
      </c>
      <c r="F382" t="str">
        <f>IFERROR(SMALL($E$5:$E$9000,ROWS($E$5:E382)),"")</f>
        <v/>
      </c>
      <c r="I382" s="371" t="s">
        <v>206</v>
      </c>
      <c r="J382" t="s">
        <v>108</v>
      </c>
      <c r="K382" s="372">
        <v>295326</v>
      </c>
      <c r="L382" s="388">
        <f>ROWS(K$5:K382)</f>
        <v>378</v>
      </c>
      <c r="M382" s="388" t="str">
        <f>IF(_xlfn.IFNA(VLOOKUP(I382,$AG$3:$AH$83,2,FALSE),"")='11.1'!$D$5,TXM!L382,"")</f>
        <v/>
      </c>
      <c r="N382" t="str">
        <f>IFERROR(SMALL($M$5:$M$9000,ROWS($M$5:M382)),"")</f>
        <v/>
      </c>
      <c r="P382" t="s">
        <v>194</v>
      </c>
      <c r="Q382" t="s">
        <v>873</v>
      </c>
      <c r="R382">
        <v>455599</v>
      </c>
      <c r="S382" s="388">
        <f>ROWS(R$5:R382)</f>
        <v>378</v>
      </c>
      <c r="T382" s="388" t="str">
        <f>IF(_xlfn.IFNA(VLOOKUP(P382,$AG$3:$AH$83,2,FALSE),"")='11.1'!$D$5,TXM!S382,"")</f>
        <v/>
      </c>
      <c r="U382" t="str">
        <f>IFERROR(SMALL($T$5:$T$9000,ROWS($T$5:T382)),"")</f>
        <v/>
      </c>
    </row>
    <row r="383" spans="1:21" ht="14.4" customHeight="1" x14ac:dyDescent="0.3">
      <c r="A383" s="371" t="s">
        <v>194</v>
      </c>
      <c r="B383" t="s">
        <v>1318</v>
      </c>
      <c r="C383" s="372">
        <v>2230819</v>
      </c>
      <c r="D383" s="388">
        <f>ROWS(C$5:C383)</f>
        <v>379</v>
      </c>
      <c r="E383" s="388" t="str">
        <f>IF(_xlfn.IFNA(VLOOKUP(A383,$AG$3:$AH$83,2,FALSE),"")='11.1'!$D$5,TXM!D383,"")</f>
        <v/>
      </c>
      <c r="F383" t="str">
        <f>IFERROR(SMALL($E$5:$E$9000,ROWS($E$5:E383)),"")</f>
        <v/>
      </c>
      <c r="I383" s="371" t="s">
        <v>206</v>
      </c>
      <c r="J383" t="s">
        <v>107</v>
      </c>
      <c r="K383" s="372">
        <v>288699</v>
      </c>
      <c r="L383" s="388">
        <f>ROWS(K$5:K383)</f>
        <v>379</v>
      </c>
      <c r="M383" s="388" t="str">
        <f>IF(_xlfn.IFNA(VLOOKUP(I383,$AG$3:$AH$83,2,FALSE),"")='11.1'!$D$5,TXM!L383,"")</f>
        <v/>
      </c>
      <c r="N383" t="str">
        <f>IFERROR(SMALL($M$5:$M$9000,ROWS($M$5:M383)),"")</f>
        <v/>
      </c>
      <c r="P383" t="s">
        <v>194</v>
      </c>
      <c r="Q383" t="s">
        <v>1252</v>
      </c>
      <c r="R383">
        <v>268311</v>
      </c>
      <c r="S383" s="388">
        <f>ROWS(R$5:R383)</f>
        <v>379</v>
      </c>
      <c r="T383" s="388" t="str">
        <f>IF(_xlfn.IFNA(VLOOKUP(P383,$AG$3:$AH$83,2,FALSE),"")='11.1'!$D$5,TXM!S383,"")</f>
        <v/>
      </c>
      <c r="U383" t="str">
        <f>IFERROR(SMALL($T$5:$T$9000,ROWS($T$5:T383)),"")</f>
        <v/>
      </c>
    </row>
    <row r="384" spans="1:21" ht="14.4" customHeight="1" x14ac:dyDescent="0.3">
      <c r="A384" s="371" t="s">
        <v>194</v>
      </c>
      <c r="B384" t="s">
        <v>857</v>
      </c>
      <c r="C384" s="372">
        <v>2221142</v>
      </c>
      <c r="D384" s="388">
        <f>ROWS(C$5:C384)</f>
        <v>380</v>
      </c>
      <c r="E384" s="388" t="str">
        <f>IF(_xlfn.IFNA(VLOOKUP(A384,$AG$3:$AH$83,2,FALSE),"")='11.1'!$D$5,TXM!D384,"")</f>
        <v/>
      </c>
      <c r="F384" t="str">
        <f>IFERROR(SMALL($E$5:$E$9000,ROWS($E$5:E384)),"")</f>
        <v/>
      </c>
      <c r="I384" s="371" t="s">
        <v>206</v>
      </c>
      <c r="J384" t="s">
        <v>859</v>
      </c>
      <c r="K384" s="372">
        <v>189999</v>
      </c>
      <c r="L384" s="388">
        <f>ROWS(K$5:K384)</f>
        <v>380</v>
      </c>
      <c r="M384" s="388" t="str">
        <f>IF(_xlfn.IFNA(VLOOKUP(I384,$AG$3:$AH$83,2,FALSE),"")='11.1'!$D$5,TXM!L384,"")</f>
        <v/>
      </c>
      <c r="N384" t="str">
        <f>IFERROR(SMALL($M$5:$M$9000,ROWS($M$5:M384)),"")</f>
        <v/>
      </c>
      <c r="P384" t="s">
        <v>194</v>
      </c>
      <c r="Q384" t="s">
        <v>1434</v>
      </c>
      <c r="R384">
        <v>222383</v>
      </c>
      <c r="S384" s="388">
        <f>ROWS(R$5:R384)</f>
        <v>380</v>
      </c>
      <c r="T384" s="388" t="str">
        <f>IF(_xlfn.IFNA(VLOOKUP(P384,$AG$3:$AH$83,2,FALSE),"")='11.1'!$D$5,TXM!S384,"")</f>
        <v/>
      </c>
      <c r="U384" t="str">
        <f>IFERROR(SMALL($T$5:$T$9000,ROWS($T$5:T384)),"")</f>
        <v/>
      </c>
    </row>
    <row r="385" spans="1:21" ht="14.4" customHeight="1" x14ac:dyDescent="0.3">
      <c r="A385" s="371" t="s">
        <v>194</v>
      </c>
      <c r="B385" t="s">
        <v>791</v>
      </c>
      <c r="C385" s="372">
        <v>2194554</v>
      </c>
      <c r="D385" s="388">
        <f>ROWS(C$5:C385)</f>
        <v>381</v>
      </c>
      <c r="E385" s="388" t="str">
        <f>IF(_xlfn.IFNA(VLOOKUP(A385,$AG$3:$AH$83,2,FALSE),"")='11.1'!$D$5,TXM!D385,"")</f>
        <v/>
      </c>
      <c r="F385" t="str">
        <f>IFERROR(SMALL($E$5:$E$9000,ROWS($E$5:E385)),"")</f>
        <v/>
      </c>
      <c r="I385" s="371" t="s">
        <v>206</v>
      </c>
      <c r="J385" t="s">
        <v>1240</v>
      </c>
      <c r="K385" s="372">
        <v>171310</v>
      </c>
      <c r="L385" s="388">
        <f>ROWS(K$5:K385)</f>
        <v>381</v>
      </c>
      <c r="M385" s="388" t="str">
        <f>IF(_xlfn.IFNA(VLOOKUP(I385,$AG$3:$AH$83,2,FALSE),"")='11.1'!$D$5,TXM!L385,"")</f>
        <v/>
      </c>
      <c r="N385" t="str">
        <f>IFERROR(SMALL($M$5:$M$9000,ROWS($M$5:M385)),"")</f>
        <v/>
      </c>
      <c r="P385" t="s">
        <v>194</v>
      </c>
      <c r="Q385" t="s">
        <v>785</v>
      </c>
      <c r="R385">
        <v>200450</v>
      </c>
      <c r="S385" s="388">
        <f>ROWS(R$5:R385)</f>
        <v>381</v>
      </c>
      <c r="T385" s="388" t="str">
        <f>IF(_xlfn.IFNA(VLOOKUP(P385,$AG$3:$AH$83,2,FALSE),"")='11.1'!$D$5,TXM!S385,"")</f>
        <v/>
      </c>
      <c r="U385" t="str">
        <f>IFERROR(SMALL($T$5:$T$9000,ROWS($T$5:T385)),"")</f>
        <v/>
      </c>
    </row>
    <row r="386" spans="1:21" ht="14.4" customHeight="1" x14ac:dyDescent="0.3">
      <c r="A386" s="371" t="s">
        <v>194</v>
      </c>
      <c r="B386" t="s">
        <v>843</v>
      </c>
      <c r="C386" s="372">
        <v>2186266</v>
      </c>
      <c r="D386" s="388">
        <f>ROWS(C$5:C386)</f>
        <v>382</v>
      </c>
      <c r="E386" s="388" t="str">
        <f>IF(_xlfn.IFNA(VLOOKUP(A386,$AG$3:$AH$83,2,FALSE),"")='11.1'!$D$5,TXM!D386,"")</f>
        <v/>
      </c>
      <c r="F386" t="str">
        <f>IFERROR(SMALL($E$5:$E$9000,ROWS($E$5:E386)),"")</f>
        <v/>
      </c>
      <c r="I386" s="371" t="s">
        <v>206</v>
      </c>
      <c r="J386" t="s">
        <v>823</v>
      </c>
      <c r="K386" s="372">
        <v>153046</v>
      </c>
      <c r="L386" s="388">
        <f>ROWS(K$5:K386)</f>
        <v>382</v>
      </c>
      <c r="M386" s="388" t="str">
        <f>IF(_xlfn.IFNA(VLOOKUP(I386,$AG$3:$AH$83,2,FALSE),"")='11.1'!$D$5,TXM!L386,"")</f>
        <v/>
      </c>
      <c r="N386" t="str">
        <f>IFERROR(SMALL($M$5:$M$9000,ROWS($M$5:M386)),"")</f>
        <v/>
      </c>
      <c r="P386" t="s">
        <v>194</v>
      </c>
      <c r="Q386" t="s">
        <v>1275</v>
      </c>
      <c r="R386">
        <v>141249</v>
      </c>
      <c r="S386" s="388">
        <f>ROWS(R$5:R386)</f>
        <v>382</v>
      </c>
      <c r="T386" s="388" t="str">
        <f>IF(_xlfn.IFNA(VLOOKUP(P386,$AG$3:$AH$83,2,FALSE),"")='11.1'!$D$5,TXM!S386,"")</f>
        <v/>
      </c>
      <c r="U386" t="str">
        <f>IFERROR(SMALL($T$5:$T$9000,ROWS($T$5:T386)),"")</f>
        <v/>
      </c>
    </row>
    <row r="387" spans="1:21" ht="14.4" customHeight="1" x14ac:dyDescent="0.3">
      <c r="A387" s="371" t="s">
        <v>194</v>
      </c>
      <c r="B387" t="s">
        <v>1265</v>
      </c>
      <c r="C387" s="372">
        <v>996449</v>
      </c>
      <c r="D387" s="388">
        <f>ROWS(C$5:C387)</f>
        <v>383</v>
      </c>
      <c r="E387" s="388" t="str">
        <f>IF(_xlfn.IFNA(VLOOKUP(A387,$AG$3:$AH$83,2,FALSE),"")='11.1'!$D$5,TXM!D387,"")</f>
        <v/>
      </c>
      <c r="F387" t="str">
        <f>IFERROR(SMALL($E$5:$E$9000,ROWS($E$5:E387)),"")</f>
        <v/>
      </c>
      <c r="I387" s="371" t="s">
        <v>206</v>
      </c>
      <c r="J387" t="s">
        <v>96</v>
      </c>
      <c r="K387" s="372">
        <v>139672</v>
      </c>
      <c r="L387" s="388">
        <f>ROWS(K$5:K387)</f>
        <v>383</v>
      </c>
      <c r="M387" s="388" t="str">
        <f>IF(_xlfn.IFNA(VLOOKUP(I387,$AG$3:$AH$83,2,FALSE),"")='11.1'!$D$5,TXM!L387,"")</f>
        <v/>
      </c>
      <c r="N387" t="str">
        <f>IFERROR(SMALL($M$5:$M$9000,ROWS($M$5:M387)),"")</f>
        <v/>
      </c>
      <c r="P387" t="s">
        <v>194</v>
      </c>
      <c r="Q387" t="s">
        <v>871</v>
      </c>
      <c r="R387">
        <v>121190</v>
      </c>
      <c r="S387" s="388">
        <f>ROWS(R$5:R387)</f>
        <v>383</v>
      </c>
      <c r="T387" s="388" t="str">
        <f>IF(_xlfn.IFNA(VLOOKUP(P387,$AG$3:$AH$83,2,FALSE),"")='11.1'!$D$5,TXM!S387,"")</f>
        <v/>
      </c>
      <c r="U387" t="str">
        <f>IFERROR(SMALL($T$5:$T$9000,ROWS($T$5:T387)),"")</f>
        <v/>
      </c>
    </row>
    <row r="388" spans="1:21" ht="14.4" customHeight="1" x14ac:dyDescent="0.3">
      <c r="A388" s="371" t="s">
        <v>194</v>
      </c>
      <c r="B388" t="s">
        <v>835</v>
      </c>
      <c r="C388" s="372">
        <v>816263</v>
      </c>
      <c r="D388" s="388">
        <f>ROWS(C$5:C388)</f>
        <v>384</v>
      </c>
      <c r="E388" s="388" t="str">
        <f>IF(_xlfn.IFNA(VLOOKUP(A388,$AG$3:$AH$83,2,FALSE),"")='11.1'!$D$5,TXM!D388,"")</f>
        <v/>
      </c>
      <c r="F388" t="str">
        <f>IFERROR(SMALL($E$5:$E$9000,ROWS($E$5:E388)),"")</f>
        <v/>
      </c>
      <c r="I388" s="371" t="s">
        <v>206</v>
      </c>
      <c r="J388" t="s">
        <v>1005</v>
      </c>
      <c r="K388" s="372">
        <v>110144</v>
      </c>
      <c r="L388" s="388">
        <f>ROWS(K$5:K388)</f>
        <v>384</v>
      </c>
      <c r="M388" s="388" t="str">
        <f>IF(_xlfn.IFNA(VLOOKUP(I388,$AG$3:$AH$83,2,FALSE),"")='11.1'!$D$5,TXM!L388,"")</f>
        <v/>
      </c>
      <c r="N388" t="str">
        <f>IFERROR(SMALL($M$5:$M$9000,ROWS($M$5:M388)),"")</f>
        <v/>
      </c>
      <c r="P388" t="s">
        <v>194</v>
      </c>
      <c r="Q388" t="s">
        <v>835</v>
      </c>
      <c r="R388">
        <v>89104</v>
      </c>
      <c r="S388" s="388">
        <f>ROWS(R$5:R388)</f>
        <v>384</v>
      </c>
      <c r="T388" s="388" t="str">
        <f>IF(_xlfn.IFNA(VLOOKUP(P388,$AG$3:$AH$83,2,FALSE),"")='11.1'!$D$5,TXM!S388,"")</f>
        <v/>
      </c>
      <c r="U388" t="str">
        <f>IFERROR(SMALL($T$5:$T$9000,ROWS($T$5:T388)),"")</f>
        <v/>
      </c>
    </row>
    <row r="389" spans="1:21" ht="14.4" customHeight="1" x14ac:dyDescent="0.3">
      <c r="A389" s="371" t="s">
        <v>194</v>
      </c>
      <c r="B389" t="s">
        <v>827</v>
      </c>
      <c r="C389" s="372">
        <v>486418</v>
      </c>
      <c r="D389" s="388">
        <f>ROWS(C$5:C389)</f>
        <v>385</v>
      </c>
      <c r="E389" s="388" t="str">
        <f>IF(_xlfn.IFNA(VLOOKUP(A389,$AG$3:$AH$83,2,FALSE),"")='11.1'!$D$5,TXM!D389,"")</f>
        <v/>
      </c>
      <c r="F389" t="str">
        <f>IFERROR(SMALL($E$5:$E$9000,ROWS($E$5:E389)),"")</f>
        <v/>
      </c>
      <c r="I389" s="371" t="s">
        <v>206</v>
      </c>
      <c r="J389" t="s">
        <v>105</v>
      </c>
      <c r="K389" s="372">
        <v>54263</v>
      </c>
      <c r="L389" s="388">
        <f>ROWS(K$5:K389)</f>
        <v>385</v>
      </c>
      <c r="M389" s="388" t="str">
        <f>IF(_xlfn.IFNA(VLOOKUP(I389,$AG$3:$AH$83,2,FALSE),"")='11.1'!$D$5,TXM!L389,"")</f>
        <v/>
      </c>
      <c r="N389" t="str">
        <f>IFERROR(SMALL($M$5:$M$9000,ROWS($M$5:M389)),"")</f>
        <v/>
      </c>
      <c r="P389" t="s">
        <v>194</v>
      </c>
      <c r="Q389" t="s">
        <v>815</v>
      </c>
      <c r="R389">
        <v>87783</v>
      </c>
      <c r="S389" s="388">
        <f>ROWS(R$5:R389)</f>
        <v>385</v>
      </c>
      <c r="T389" s="388" t="str">
        <f>IF(_xlfn.IFNA(VLOOKUP(P389,$AG$3:$AH$83,2,FALSE),"")='11.1'!$D$5,TXM!S389,"")</f>
        <v/>
      </c>
      <c r="U389" t="str">
        <f>IFERROR(SMALL($T$5:$T$9000,ROWS($T$5:T389)),"")</f>
        <v/>
      </c>
    </row>
    <row r="390" spans="1:21" ht="14.4" customHeight="1" x14ac:dyDescent="0.3">
      <c r="A390" s="371" t="s">
        <v>194</v>
      </c>
      <c r="B390" t="s">
        <v>821</v>
      </c>
      <c r="C390" s="372">
        <v>448778</v>
      </c>
      <c r="D390" s="388">
        <f>ROWS(C$5:C390)</f>
        <v>386</v>
      </c>
      <c r="E390" s="388" t="str">
        <f>IF(_xlfn.IFNA(VLOOKUP(A390,$AG$3:$AH$83,2,FALSE),"")='11.1'!$D$5,TXM!D390,"")</f>
        <v/>
      </c>
      <c r="F390" t="str">
        <f>IFERROR(SMALL($E$5:$E$9000,ROWS($E$5:E390)),"")</f>
        <v/>
      </c>
      <c r="I390" s="371" t="s">
        <v>206</v>
      </c>
      <c r="J390" t="s">
        <v>773</v>
      </c>
      <c r="K390" s="372">
        <v>53907</v>
      </c>
      <c r="L390" s="388">
        <f>ROWS(K$5:K390)</f>
        <v>386</v>
      </c>
      <c r="M390" s="388" t="str">
        <f>IF(_xlfn.IFNA(VLOOKUP(I390,$AG$3:$AH$83,2,FALSE),"")='11.1'!$D$5,TXM!L390,"")</f>
        <v/>
      </c>
      <c r="N390" t="str">
        <f>IFERROR(SMALL($M$5:$M$9000,ROWS($M$5:M390)),"")</f>
        <v/>
      </c>
      <c r="P390" t="s">
        <v>194</v>
      </c>
      <c r="Q390" t="s">
        <v>1005</v>
      </c>
      <c r="R390">
        <v>81083</v>
      </c>
      <c r="S390" s="388">
        <f>ROWS(R$5:R390)</f>
        <v>386</v>
      </c>
      <c r="T390" s="388" t="str">
        <f>IF(_xlfn.IFNA(VLOOKUP(P390,$AG$3:$AH$83,2,FALSE),"")='11.1'!$D$5,TXM!S390,"")</f>
        <v/>
      </c>
      <c r="U390" t="str">
        <f>IFERROR(SMALL($T$5:$T$9000,ROWS($T$5:T390)),"")</f>
        <v/>
      </c>
    </row>
    <row r="391" spans="1:21" ht="14.4" customHeight="1" x14ac:dyDescent="0.3">
      <c r="A391" s="371" t="s">
        <v>194</v>
      </c>
      <c r="B391" t="s">
        <v>173</v>
      </c>
      <c r="C391" s="372">
        <v>365773</v>
      </c>
      <c r="D391" s="388">
        <f>ROWS(C$5:C391)</f>
        <v>387</v>
      </c>
      <c r="E391" s="388" t="str">
        <f>IF(_xlfn.IFNA(VLOOKUP(A391,$AG$3:$AH$83,2,FALSE),"")='11.1'!$D$5,TXM!D391,"")</f>
        <v/>
      </c>
      <c r="F391" t="str">
        <f>IFERROR(SMALL($E$5:$E$9000,ROWS($E$5:E391)),"")</f>
        <v/>
      </c>
      <c r="I391" s="371" t="s">
        <v>206</v>
      </c>
      <c r="J391" t="s">
        <v>1006</v>
      </c>
      <c r="K391" s="372">
        <v>45157</v>
      </c>
      <c r="L391" s="388">
        <f>ROWS(K$5:K391)</f>
        <v>387</v>
      </c>
      <c r="M391" s="388" t="str">
        <f>IF(_xlfn.IFNA(VLOOKUP(I391,$AG$3:$AH$83,2,FALSE),"")='11.1'!$D$5,TXM!L391,"")</f>
        <v/>
      </c>
      <c r="N391" t="str">
        <f>IFERROR(SMALL($M$5:$M$9000,ROWS($M$5:M391)),"")</f>
        <v/>
      </c>
      <c r="P391" t="s">
        <v>194</v>
      </c>
      <c r="Q391" t="s">
        <v>825</v>
      </c>
      <c r="R391">
        <v>60187</v>
      </c>
      <c r="S391" s="388">
        <f>ROWS(R$5:R391)</f>
        <v>387</v>
      </c>
      <c r="T391" s="388" t="str">
        <f>IF(_xlfn.IFNA(VLOOKUP(P391,$AG$3:$AH$83,2,FALSE),"")='11.1'!$D$5,TXM!S391,"")</f>
        <v/>
      </c>
      <c r="U391" t="str">
        <f>IFERROR(SMALL($T$5:$T$9000,ROWS($T$5:T391)),"")</f>
        <v/>
      </c>
    </row>
    <row r="392" spans="1:21" ht="14.4" customHeight="1" x14ac:dyDescent="0.3">
      <c r="A392" s="371" t="s">
        <v>194</v>
      </c>
      <c r="B392" t="s">
        <v>1402</v>
      </c>
      <c r="C392" s="372">
        <v>349999</v>
      </c>
      <c r="D392" s="388">
        <f>ROWS(C$5:C392)</f>
        <v>388</v>
      </c>
      <c r="E392" s="388" t="str">
        <f>IF(_xlfn.IFNA(VLOOKUP(A392,$AG$3:$AH$83,2,FALSE),"")='11.1'!$D$5,TXM!D392,"")</f>
        <v/>
      </c>
      <c r="F392" t="str">
        <f>IFERROR(SMALL($E$5:$E$9000,ROWS($E$5:E392)),"")</f>
        <v/>
      </c>
      <c r="I392" s="371" t="s">
        <v>206</v>
      </c>
      <c r="J392" t="s">
        <v>821</v>
      </c>
      <c r="K392" s="372">
        <v>44664</v>
      </c>
      <c r="L392" s="388">
        <f>ROWS(K$5:K392)</f>
        <v>388</v>
      </c>
      <c r="M392" s="388" t="str">
        <f>IF(_xlfn.IFNA(VLOOKUP(I392,$AG$3:$AH$83,2,FALSE),"")='11.1'!$D$5,TXM!L392,"")</f>
        <v/>
      </c>
      <c r="N392" t="str">
        <f>IFERROR(SMALL($M$5:$M$9000,ROWS($M$5:M392)),"")</f>
        <v/>
      </c>
      <c r="P392" t="s">
        <v>194</v>
      </c>
      <c r="Q392" t="s">
        <v>795</v>
      </c>
      <c r="R392">
        <v>53055</v>
      </c>
      <c r="S392" s="388">
        <f>ROWS(R$5:R392)</f>
        <v>388</v>
      </c>
      <c r="T392" s="388" t="str">
        <f>IF(_xlfn.IFNA(VLOOKUP(P392,$AG$3:$AH$83,2,FALSE),"")='11.1'!$D$5,TXM!S392,"")</f>
        <v/>
      </c>
      <c r="U392" t="str">
        <f>IFERROR(SMALL($T$5:$T$9000,ROWS($T$5:T392)),"")</f>
        <v/>
      </c>
    </row>
    <row r="393" spans="1:21" ht="14.4" customHeight="1" x14ac:dyDescent="0.3">
      <c r="A393" s="371" t="s">
        <v>194</v>
      </c>
      <c r="B393" t="s">
        <v>859</v>
      </c>
      <c r="C393" s="372">
        <v>349020</v>
      </c>
      <c r="D393" s="388">
        <f>ROWS(C$5:C393)</f>
        <v>389</v>
      </c>
      <c r="E393" s="388" t="str">
        <f>IF(_xlfn.IFNA(VLOOKUP(A393,$AG$3:$AH$83,2,FALSE),"")='11.1'!$D$5,TXM!D393,"")</f>
        <v/>
      </c>
      <c r="F393" t="str">
        <f>IFERROR(SMALL($E$5:$E$9000,ROWS($E$5:E393)),"")</f>
        <v/>
      </c>
      <c r="I393" s="371" t="s">
        <v>206</v>
      </c>
      <c r="J393" t="s">
        <v>873</v>
      </c>
      <c r="K393" s="372">
        <v>35282</v>
      </c>
      <c r="L393" s="388">
        <f>ROWS(K$5:K393)</f>
        <v>389</v>
      </c>
      <c r="M393" s="388" t="str">
        <f>IF(_xlfn.IFNA(VLOOKUP(I393,$AG$3:$AH$83,2,FALSE),"")='11.1'!$D$5,TXM!L393,"")</f>
        <v/>
      </c>
      <c r="N393" t="str">
        <f>IFERROR(SMALL($M$5:$M$9000,ROWS($M$5:M393)),"")</f>
        <v/>
      </c>
      <c r="P393" t="s">
        <v>194</v>
      </c>
      <c r="Q393" t="s">
        <v>845</v>
      </c>
      <c r="R393">
        <v>49470</v>
      </c>
      <c r="S393" s="388">
        <f>ROWS(R$5:R393)</f>
        <v>389</v>
      </c>
      <c r="T393" s="388" t="str">
        <f>IF(_xlfn.IFNA(VLOOKUP(P393,$AG$3:$AH$83,2,FALSE),"")='11.1'!$D$5,TXM!S393,"")</f>
        <v/>
      </c>
      <c r="U393" t="str">
        <f>IFERROR(SMALL($T$5:$T$9000,ROWS($T$5:T393)),"")</f>
        <v/>
      </c>
    </row>
    <row r="394" spans="1:21" ht="14.4" customHeight="1" x14ac:dyDescent="0.3">
      <c r="A394" s="371" t="s">
        <v>194</v>
      </c>
      <c r="B394" t="s">
        <v>1005</v>
      </c>
      <c r="C394" s="372">
        <v>253278</v>
      </c>
      <c r="D394" s="388">
        <f>ROWS(C$5:C394)</f>
        <v>390</v>
      </c>
      <c r="E394" s="388" t="str">
        <f>IF(_xlfn.IFNA(VLOOKUP(A394,$AG$3:$AH$83,2,FALSE),"")='11.1'!$D$5,TXM!D394,"")</f>
        <v/>
      </c>
      <c r="F394" t="str">
        <f>IFERROR(SMALL($E$5:$E$9000,ROWS($E$5:E394)),"")</f>
        <v/>
      </c>
      <c r="I394" s="371" t="s">
        <v>206</v>
      </c>
      <c r="J394" t="s">
        <v>837</v>
      </c>
      <c r="K394" s="372">
        <v>28371</v>
      </c>
      <c r="L394" s="388">
        <f>ROWS(K$5:K394)</f>
        <v>390</v>
      </c>
      <c r="M394" s="388" t="str">
        <f>IF(_xlfn.IFNA(VLOOKUP(I394,$AG$3:$AH$83,2,FALSE),"")='11.1'!$D$5,TXM!L394,"")</f>
        <v/>
      </c>
      <c r="N394" t="str">
        <f>IFERROR(SMALL($M$5:$M$9000,ROWS($M$5:M394)),"")</f>
        <v/>
      </c>
      <c r="P394" t="s">
        <v>194</v>
      </c>
      <c r="Q394" t="s">
        <v>1003</v>
      </c>
      <c r="R394">
        <v>40653</v>
      </c>
      <c r="S394" s="388">
        <f>ROWS(R$5:R394)</f>
        <v>390</v>
      </c>
      <c r="T394" s="388" t="str">
        <f>IF(_xlfn.IFNA(VLOOKUP(P394,$AG$3:$AH$83,2,FALSE),"")='11.1'!$D$5,TXM!S394,"")</f>
        <v/>
      </c>
      <c r="U394" t="str">
        <f>IFERROR(SMALL($T$5:$T$9000,ROWS($T$5:T394)),"")</f>
        <v/>
      </c>
    </row>
    <row r="395" spans="1:21" ht="14.4" customHeight="1" x14ac:dyDescent="0.3">
      <c r="A395" s="371" t="s">
        <v>194</v>
      </c>
      <c r="B395" t="s">
        <v>799</v>
      </c>
      <c r="C395" s="372">
        <v>252863</v>
      </c>
      <c r="D395" s="388">
        <f>ROWS(C$5:C395)</f>
        <v>391</v>
      </c>
      <c r="E395" s="388" t="str">
        <f>IF(_xlfn.IFNA(VLOOKUP(A395,$AG$3:$AH$83,2,FALSE),"")='11.1'!$D$5,TXM!D395,"")</f>
        <v/>
      </c>
      <c r="F395" t="str">
        <f>IFERROR(SMALL($E$5:$E$9000,ROWS($E$5:E395)),"")</f>
        <v/>
      </c>
      <c r="I395" s="371" t="s">
        <v>206</v>
      </c>
      <c r="J395" t="s">
        <v>869</v>
      </c>
      <c r="K395" s="372">
        <v>27849</v>
      </c>
      <c r="L395" s="388">
        <f>ROWS(K$5:K395)</f>
        <v>391</v>
      </c>
      <c r="M395" s="388" t="str">
        <f>IF(_xlfn.IFNA(VLOOKUP(I395,$AG$3:$AH$83,2,FALSE),"")='11.1'!$D$5,TXM!L395,"")</f>
        <v/>
      </c>
      <c r="N395" t="str">
        <f>IFERROR(SMALL($M$5:$M$9000,ROWS($M$5:M395)),"")</f>
        <v/>
      </c>
      <c r="P395" t="s">
        <v>194</v>
      </c>
      <c r="Q395" t="s">
        <v>791</v>
      </c>
      <c r="R395">
        <v>35645</v>
      </c>
      <c r="S395" s="388">
        <f>ROWS(R$5:R395)</f>
        <v>391</v>
      </c>
      <c r="T395" s="388" t="str">
        <f>IF(_xlfn.IFNA(VLOOKUP(P395,$AG$3:$AH$83,2,FALSE),"")='11.1'!$D$5,TXM!S395,"")</f>
        <v/>
      </c>
      <c r="U395" t="str">
        <f>IFERROR(SMALL($T$5:$T$9000,ROWS($T$5:T395)),"")</f>
        <v/>
      </c>
    </row>
    <row r="396" spans="1:21" ht="14.4" customHeight="1" x14ac:dyDescent="0.3">
      <c r="A396" s="371" t="s">
        <v>194</v>
      </c>
      <c r="B396" t="s">
        <v>813</v>
      </c>
      <c r="C396" s="372">
        <v>82619</v>
      </c>
      <c r="D396" s="388">
        <f>ROWS(C$5:C396)</f>
        <v>392</v>
      </c>
      <c r="E396" s="388" t="str">
        <f>IF(_xlfn.IFNA(VLOOKUP(A396,$AG$3:$AH$83,2,FALSE),"")='11.1'!$D$5,TXM!D396,"")</f>
        <v/>
      </c>
      <c r="F396" t="str">
        <f>IFERROR(SMALL($E$5:$E$9000,ROWS($E$5:E396)),"")</f>
        <v/>
      </c>
      <c r="I396" s="371" t="s">
        <v>206</v>
      </c>
      <c r="J396" t="s">
        <v>827</v>
      </c>
      <c r="K396" s="372">
        <v>26627</v>
      </c>
      <c r="L396" s="388">
        <f>ROWS(K$5:K396)</f>
        <v>392</v>
      </c>
      <c r="M396" s="388" t="str">
        <f>IF(_xlfn.IFNA(VLOOKUP(I396,$AG$3:$AH$83,2,FALSE),"")='11.1'!$D$5,TXM!L396,"")</f>
        <v/>
      </c>
      <c r="N396" t="str">
        <f>IFERROR(SMALL($M$5:$M$9000,ROWS($M$5:M396)),"")</f>
        <v/>
      </c>
      <c r="P396" t="s">
        <v>194</v>
      </c>
      <c r="Q396" t="s">
        <v>813</v>
      </c>
      <c r="R396">
        <v>34251</v>
      </c>
      <c r="S396" s="388">
        <f>ROWS(R$5:R396)</f>
        <v>392</v>
      </c>
      <c r="T396" s="388" t="str">
        <f>IF(_xlfn.IFNA(VLOOKUP(P396,$AG$3:$AH$83,2,FALSE),"")='11.1'!$D$5,TXM!S396,"")</f>
        <v/>
      </c>
      <c r="U396" t="str">
        <f>IFERROR(SMALL($T$5:$T$9000,ROWS($T$5:T396)),"")</f>
        <v/>
      </c>
    </row>
    <row r="397" spans="1:21" ht="14.4" customHeight="1" x14ac:dyDescent="0.3">
      <c r="A397" s="371" t="s">
        <v>194</v>
      </c>
      <c r="B397" t="s">
        <v>823</v>
      </c>
      <c r="C397" s="372">
        <v>77534</v>
      </c>
      <c r="D397" s="388">
        <f>ROWS(C$5:C397)</f>
        <v>393</v>
      </c>
      <c r="E397" s="388" t="str">
        <f>IF(_xlfn.IFNA(VLOOKUP(A397,$AG$3:$AH$83,2,FALSE),"")='11.1'!$D$5,TXM!D397,"")</f>
        <v/>
      </c>
      <c r="F397" t="str">
        <f>IFERROR(SMALL($E$5:$E$9000,ROWS($E$5:E397)),"")</f>
        <v/>
      </c>
      <c r="I397" s="371" t="s">
        <v>206</v>
      </c>
      <c r="J397" t="s">
        <v>775</v>
      </c>
      <c r="K397" s="372">
        <v>25597</v>
      </c>
      <c r="L397" s="388">
        <f>ROWS(K$5:K397)</f>
        <v>393</v>
      </c>
      <c r="M397" s="388" t="str">
        <f>IF(_xlfn.IFNA(VLOOKUP(I397,$AG$3:$AH$83,2,FALSE),"")='11.1'!$D$5,TXM!L397,"")</f>
        <v/>
      </c>
      <c r="N397" t="str">
        <f>IFERROR(SMALL($M$5:$M$9000,ROWS($M$5:M397)),"")</f>
        <v/>
      </c>
      <c r="P397" t="s">
        <v>194</v>
      </c>
      <c r="Q397" t="s">
        <v>801</v>
      </c>
      <c r="R397">
        <v>26174</v>
      </c>
      <c r="S397" s="388">
        <f>ROWS(R$5:R397)</f>
        <v>393</v>
      </c>
      <c r="T397" s="388" t="str">
        <f>IF(_xlfn.IFNA(VLOOKUP(P397,$AG$3:$AH$83,2,FALSE),"")='11.1'!$D$5,TXM!S397,"")</f>
        <v/>
      </c>
      <c r="U397" t="str">
        <f>IFERROR(SMALL($T$5:$T$9000,ROWS($T$5:T397)),"")</f>
        <v/>
      </c>
    </row>
    <row r="398" spans="1:21" ht="14.4" customHeight="1" x14ac:dyDescent="0.3">
      <c r="A398" s="371" t="s">
        <v>194</v>
      </c>
      <c r="B398" t="s">
        <v>108</v>
      </c>
      <c r="C398" s="372">
        <v>43622</v>
      </c>
      <c r="D398" s="388">
        <f>ROWS(C$5:C398)</f>
        <v>394</v>
      </c>
      <c r="E398" s="388" t="str">
        <f>IF(_xlfn.IFNA(VLOOKUP(A398,$AG$3:$AH$83,2,FALSE),"")='11.1'!$D$5,TXM!D398,"")</f>
        <v/>
      </c>
      <c r="F398" t="str">
        <f>IFERROR(SMALL($E$5:$E$9000,ROWS($E$5:E398)),"")</f>
        <v/>
      </c>
      <c r="I398" s="371" t="s">
        <v>206</v>
      </c>
      <c r="J398" t="s">
        <v>1494</v>
      </c>
      <c r="K398" s="372">
        <v>20636</v>
      </c>
      <c r="L398" s="388">
        <f>ROWS(K$5:K398)</f>
        <v>394</v>
      </c>
      <c r="M398" s="388" t="str">
        <f>IF(_xlfn.IFNA(VLOOKUP(I398,$AG$3:$AH$83,2,FALSE),"")='11.1'!$D$5,TXM!L398,"")</f>
        <v/>
      </c>
      <c r="N398" t="str">
        <f>IFERROR(SMALL($M$5:$M$9000,ROWS($M$5:M398)),"")</f>
        <v/>
      </c>
      <c r="P398" t="s">
        <v>194</v>
      </c>
      <c r="Q398" t="s">
        <v>841</v>
      </c>
      <c r="R398">
        <v>21839</v>
      </c>
      <c r="S398" s="388">
        <f>ROWS(R$5:R398)</f>
        <v>394</v>
      </c>
      <c r="T398" s="388" t="str">
        <f>IF(_xlfn.IFNA(VLOOKUP(P398,$AG$3:$AH$83,2,FALSE),"")='11.1'!$D$5,TXM!S398,"")</f>
        <v/>
      </c>
      <c r="U398" t="str">
        <f>IFERROR(SMALL($T$5:$T$9000,ROWS($T$5:T398)),"")</f>
        <v/>
      </c>
    </row>
    <row r="399" spans="1:21" ht="14.4" customHeight="1" x14ac:dyDescent="0.3">
      <c r="A399" s="371" t="s">
        <v>194</v>
      </c>
      <c r="B399" t="s">
        <v>805</v>
      </c>
      <c r="C399" s="372">
        <v>42641</v>
      </c>
      <c r="D399" s="388">
        <f>ROWS(C$5:C399)</f>
        <v>395</v>
      </c>
      <c r="E399" s="388" t="str">
        <f>IF(_xlfn.IFNA(VLOOKUP(A399,$AG$3:$AH$83,2,FALSE),"")='11.1'!$D$5,TXM!D399,"")</f>
        <v/>
      </c>
      <c r="F399" t="str">
        <f>IFERROR(SMALL($E$5:$E$9000,ROWS($E$5:E399)),"")</f>
        <v/>
      </c>
      <c r="I399" s="371" t="s">
        <v>206</v>
      </c>
      <c r="J399" t="s">
        <v>990</v>
      </c>
      <c r="K399" s="372">
        <v>19447</v>
      </c>
      <c r="L399" s="388">
        <f>ROWS(K$5:K399)</f>
        <v>395</v>
      </c>
      <c r="M399" s="388" t="str">
        <f>IF(_xlfn.IFNA(VLOOKUP(I399,$AG$3:$AH$83,2,FALSE),"")='11.1'!$D$5,TXM!L399,"")</f>
        <v/>
      </c>
      <c r="N399" t="str">
        <f>IFERROR(SMALL($M$5:$M$9000,ROWS($M$5:M399)),"")</f>
        <v/>
      </c>
      <c r="P399" t="s">
        <v>194</v>
      </c>
      <c r="Q399" t="s">
        <v>817</v>
      </c>
      <c r="R399">
        <v>10896</v>
      </c>
      <c r="S399" s="388">
        <f>ROWS(R$5:R399)</f>
        <v>395</v>
      </c>
      <c r="T399" s="388" t="str">
        <f>IF(_xlfn.IFNA(VLOOKUP(P399,$AG$3:$AH$83,2,FALSE),"")='11.1'!$D$5,TXM!S399,"")</f>
        <v/>
      </c>
      <c r="U399" t="str">
        <f>IFERROR(SMALL($T$5:$T$9000,ROWS($T$5:T399)),"")</f>
        <v/>
      </c>
    </row>
    <row r="400" spans="1:21" ht="14.4" customHeight="1" x14ac:dyDescent="0.3">
      <c r="A400" s="371" t="s">
        <v>194</v>
      </c>
      <c r="B400" t="s">
        <v>98</v>
      </c>
      <c r="C400" s="372">
        <v>35013</v>
      </c>
      <c r="D400" s="388">
        <f>ROWS(C$5:C400)</f>
        <v>396</v>
      </c>
      <c r="E400" s="388" t="str">
        <f>IF(_xlfn.IFNA(VLOOKUP(A400,$AG$3:$AH$83,2,FALSE),"")='11.1'!$D$5,TXM!D400,"")</f>
        <v/>
      </c>
      <c r="F400" t="str">
        <f>IFERROR(SMALL($E$5:$E$9000,ROWS($E$5:E400)),"")</f>
        <v/>
      </c>
      <c r="I400" s="371" t="s">
        <v>206</v>
      </c>
      <c r="J400" t="s">
        <v>825</v>
      </c>
      <c r="K400" s="372">
        <v>18905</v>
      </c>
      <c r="L400" s="388">
        <f>ROWS(K$5:K400)</f>
        <v>396</v>
      </c>
      <c r="M400" s="388" t="str">
        <f>IF(_xlfn.IFNA(VLOOKUP(I400,$AG$3:$AH$83,2,FALSE),"")='11.1'!$D$5,TXM!L400,"")</f>
        <v/>
      </c>
      <c r="N400" t="str">
        <f>IFERROR(SMALL($M$5:$M$9000,ROWS($M$5:M400)),"")</f>
        <v/>
      </c>
      <c r="P400" t="s">
        <v>194</v>
      </c>
      <c r="Q400" t="s">
        <v>787</v>
      </c>
      <c r="R400">
        <v>4216</v>
      </c>
      <c r="S400" s="388">
        <f>ROWS(R$5:R400)</f>
        <v>396</v>
      </c>
      <c r="T400" s="388" t="str">
        <f>IF(_xlfn.IFNA(VLOOKUP(P400,$AG$3:$AH$83,2,FALSE),"")='11.1'!$D$5,TXM!S400,"")</f>
        <v/>
      </c>
      <c r="U400" t="str">
        <f>IFERROR(SMALL($T$5:$T$9000,ROWS($T$5:T400)),"")</f>
        <v/>
      </c>
    </row>
    <row r="401" spans="1:21" ht="14.4" customHeight="1" x14ac:dyDescent="0.3">
      <c r="A401" s="371" t="s">
        <v>194</v>
      </c>
      <c r="B401" t="s">
        <v>990</v>
      </c>
      <c r="C401" s="372">
        <v>25936</v>
      </c>
      <c r="D401" s="388">
        <f>ROWS(C$5:C401)</f>
        <v>397</v>
      </c>
      <c r="E401" s="388" t="str">
        <f>IF(_xlfn.IFNA(VLOOKUP(A401,$AG$3:$AH$83,2,FALSE),"")='11.1'!$D$5,TXM!D401,"")</f>
        <v/>
      </c>
      <c r="F401" t="str">
        <f>IFERROR(SMALL($E$5:$E$9000,ROWS($E$5:E401)),"")</f>
        <v/>
      </c>
      <c r="I401" s="371" t="s">
        <v>206</v>
      </c>
      <c r="J401" t="s">
        <v>861</v>
      </c>
      <c r="K401" s="372">
        <v>16664</v>
      </c>
      <c r="L401" s="388">
        <f>ROWS(K$5:K401)</f>
        <v>397</v>
      </c>
      <c r="M401" s="388" t="str">
        <f>IF(_xlfn.IFNA(VLOOKUP(I401,$AG$3:$AH$83,2,FALSE),"")='11.1'!$D$5,TXM!L401,"")</f>
        <v/>
      </c>
      <c r="N401" t="str">
        <f>IFERROR(SMALL($M$5:$M$9000,ROWS($M$5:M401)),"")</f>
        <v/>
      </c>
      <c r="P401" t="s">
        <v>194</v>
      </c>
      <c r="Q401" t="s">
        <v>171</v>
      </c>
      <c r="R401">
        <v>3048</v>
      </c>
      <c r="S401" s="388">
        <f>ROWS(R$5:R401)</f>
        <v>397</v>
      </c>
      <c r="T401" s="388" t="str">
        <f>IF(_xlfn.IFNA(VLOOKUP(P401,$AG$3:$AH$83,2,FALSE),"")='11.1'!$D$5,TXM!S401,"")</f>
        <v/>
      </c>
      <c r="U401" t="str">
        <f>IFERROR(SMALL($T$5:$T$9000,ROWS($T$5:T401)),"")</f>
        <v/>
      </c>
    </row>
    <row r="402" spans="1:21" ht="14.4" customHeight="1" x14ac:dyDescent="0.3">
      <c r="A402" s="371" t="s">
        <v>194</v>
      </c>
      <c r="B402" t="s">
        <v>107</v>
      </c>
      <c r="C402" s="372">
        <v>17348</v>
      </c>
      <c r="D402" s="388">
        <f>ROWS(C$5:C402)</f>
        <v>398</v>
      </c>
      <c r="E402" s="388" t="str">
        <f>IF(_xlfn.IFNA(VLOOKUP(A402,$AG$3:$AH$83,2,FALSE),"")='11.1'!$D$5,TXM!D402,"")</f>
        <v/>
      </c>
      <c r="F402" t="str">
        <f>IFERROR(SMALL($E$5:$E$9000,ROWS($E$5:E402)),"")</f>
        <v/>
      </c>
      <c r="I402" s="371" t="s">
        <v>206</v>
      </c>
      <c r="J402" t="s">
        <v>1002</v>
      </c>
      <c r="K402" s="372">
        <v>14266</v>
      </c>
      <c r="L402" s="388">
        <f>ROWS(K$5:K402)</f>
        <v>398</v>
      </c>
      <c r="M402" s="388" t="str">
        <f>IF(_xlfn.IFNA(VLOOKUP(I402,$AG$3:$AH$83,2,FALSE),"")='11.1'!$D$5,TXM!L402,"")</f>
        <v/>
      </c>
      <c r="N402" t="str">
        <f>IFERROR(SMALL($M$5:$M$9000,ROWS($M$5:M402)),"")</f>
        <v/>
      </c>
      <c r="P402" t="s">
        <v>194</v>
      </c>
      <c r="Q402" t="s">
        <v>831</v>
      </c>
      <c r="R402">
        <v>2583</v>
      </c>
      <c r="S402" s="388">
        <f>ROWS(R$5:R402)</f>
        <v>398</v>
      </c>
      <c r="T402" s="388" t="str">
        <f>IF(_xlfn.IFNA(VLOOKUP(P402,$AG$3:$AH$83,2,FALSE),"")='11.1'!$D$5,TXM!S402,"")</f>
        <v/>
      </c>
      <c r="U402" t="str">
        <f>IFERROR(SMALL($T$5:$T$9000,ROWS($T$5:T402)),"")</f>
        <v/>
      </c>
    </row>
    <row r="403" spans="1:21" ht="14.4" customHeight="1" x14ac:dyDescent="0.3">
      <c r="A403" s="371" t="s">
        <v>194</v>
      </c>
      <c r="B403" t="s">
        <v>1285</v>
      </c>
      <c r="C403" s="372">
        <v>12975</v>
      </c>
      <c r="D403" s="388">
        <f>ROWS(C$5:C403)</f>
        <v>399</v>
      </c>
      <c r="E403" s="388" t="str">
        <f>IF(_xlfn.IFNA(VLOOKUP(A403,$AG$3:$AH$83,2,FALSE),"")='11.1'!$D$5,TXM!D403,"")</f>
        <v/>
      </c>
      <c r="F403" t="str">
        <f>IFERROR(SMALL($E$5:$E$9000,ROWS($E$5:E403)),"")</f>
        <v/>
      </c>
      <c r="I403" s="371" t="s">
        <v>206</v>
      </c>
      <c r="J403" t="s">
        <v>847</v>
      </c>
      <c r="K403" s="372">
        <v>7803</v>
      </c>
      <c r="L403" s="388">
        <f>ROWS(K$5:K403)</f>
        <v>399</v>
      </c>
      <c r="M403" s="388" t="str">
        <f>IF(_xlfn.IFNA(VLOOKUP(I403,$AG$3:$AH$83,2,FALSE),"")='11.1'!$D$5,TXM!L403,"")</f>
        <v/>
      </c>
      <c r="N403" t="str">
        <f>IFERROR(SMALL($M$5:$M$9000,ROWS($M$5:M403)),"")</f>
        <v/>
      </c>
      <c r="P403" t="s">
        <v>194</v>
      </c>
      <c r="Q403" t="s">
        <v>819</v>
      </c>
      <c r="R403">
        <v>1744</v>
      </c>
      <c r="S403" s="388">
        <f>ROWS(R$5:R403)</f>
        <v>399</v>
      </c>
      <c r="T403" s="388" t="str">
        <f>IF(_xlfn.IFNA(VLOOKUP(P403,$AG$3:$AH$83,2,FALSE),"")='11.1'!$D$5,TXM!S403,"")</f>
        <v/>
      </c>
      <c r="U403" t="str">
        <f>IFERROR(SMALL($T$5:$T$9000,ROWS($T$5:T403)),"")</f>
        <v/>
      </c>
    </row>
    <row r="404" spans="1:21" ht="14.4" customHeight="1" x14ac:dyDescent="0.3">
      <c r="A404" s="371" t="s">
        <v>194</v>
      </c>
      <c r="B404" t="s">
        <v>839</v>
      </c>
      <c r="C404" s="372">
        <v>12540</v>
      </c>
      <c r="D404" s="388">
        <f>ROWS(C$5:C404)</f>
        <v>400</v>
      </c>
      <c r="E404" s="388" t="str">
        <f>IF(_xlfn.IFNA(VLOOKUP(A404,$AG$3:$AH$83,2,FALSE),"")='11.1'!$D$5,TXM!D404,"")</f>
        <v/>
      </c>
      <c r="F404" t="str">
        <f>IFERROR(SMALL($E$5:$E$9000,ROWS($E$5:E404)),"")</f>
        <v/>
      </c>
      <c r="I404" s="371" t="s">
        <v>206</v>
      </c>
      <c r="J404" t="s">
        <v>849</v>
      </c>
      <c r="K404" s="372">
        <v>6420</v>
      </c>
      <c r="L404" s="388">
        <f>ROWS(K$5:K404)</f>
        <v>400</v>
      </c>
      <c r="M404" s="388" t="str">
        <f>IF(_xlfn.IFNA(VLOOKUP(I404,$AG$3:$AH$83,2,FALSE),"")='11.1'!$D$5,TXM!L404,"")</f>
        <v/>
      </c>
      <c r="N404" t="str">
        <f>IFERROR(SMALL($M$5:$M$9000,ROWS($M$5:M404)),"")</f>
        <v/>
      </c>
      <c r="P404" t="s">
        <v>194</v>
      </c>
      <c r="Q404" t="s">
        <v>1006</v>
      </c>
      <c r="R404">
        <v>1117</v>
      </c>
      <c r="S404" s="388">
        <f>ROWS(R$5:R404)</f>
        <v>400</v>
      </c>
      <c r="T404" s="388" t="str">
        <f>IF(_xlfn.IFNA(VLOOKUP(P404,$AG$3:$AH$83,2,FALSE),"")='11.1'!$D$5,TXM!S404,"")</f>
        <v/>
      </c>
      <c r="U404" t="str">
        <f>IFERROR(SMALL($T$5:$T$9000,ROWS($T$5:T404)),"")</f>
        <v/>
      </c>
    </row>
    <row r="405" spans="1:21" ht="14.4" customHeight="1" x14ac:dyDescent="0.3">
      <c r="A405" s="371" t="s">
        <v>194</v>
      </c>
      <c r="B405" t="s">
        <v>1006</v>
      </c>
      <c r="C405" s="372">
        <v>9202</v>
      </c>
      <c r="D405" s="388">
        <f>ROWS(C$5:C405)</f>
        <v>401</v>
      </c>
      <c r="E405" s="388" t="str">
        <f>IF(_xlfn.IFNA(VLOOKUP(A405,$AG$3:$AH$83,2,FALSE),"")='11.1'!$D$5,TXM!D405,"")</f>
        <v/>
      </c>
      <c r="F405" t="str">
        <f>IFERROR(SMALL($E$5:$E$9000,ROWS($E$5:E405)),"")</f>
        <v/>
      </c>
      <c r="I405" s="371" t="s">
        <v>206</v>
      </c>
      <c r="J405" t="s">
        <v>817</v>
      </c>
      <c r="K405" s="372">
        <v>6255</v>
      </c>
      <c r="L405" s="388">
        <f>ROWS(K$5:K405)</f>
        <v>401</v>
      </c>
      <c r="M405" s="388" t="str">
        <f>IF(_xlfn.IFNA(VLOOKUP(I405,$AG$3:$AH$83,2,FALSE),"")='11.1'!$D$5,TXM!L405,"")</f>
        <v/>
      </c>
      <c r="N405" t="str">
        <f>IFERROR(SMALL($M$5:$M$9000,ROWS($M$5:M405)),"")</f>
        <v/>
      </c>
      <c r="P405" t="s">
        <v>194</v>
      </c>
      <c r="Q405" t="s">
        <v>793</v>
      </c>
      <c r="R405">
        <v>726</v>
      </c>
      <c r="S405" s="388">
        <f>ROWS(R$5:R405)</f>
        <v>401</v>
      </c>
      <c r="T405" s="388" t="str">
        <f>IF(_xlfn.IFNA(VLOOKUP(P405,$AG$3:$AH$83,2,FALSE),"")='11.1'!$D$5,TXM!S405,"")</f>
        <v/>
      </c>
      <c r="U405" t="str">
        <f>IFERROR(SMALL($T$5:$T$9000,ROWS($T$5:T405)),"")</f>
        <v/>
      </c>
    </row>
    <row r="406" spans="1:21" ht="14.4" customHeight="1" x14ac:dyDescent="0.3">
      <c r="A406" s="371" t="s">
        <v>194</v>
      </c>
      <c r="B406" t="s">
        <v>829</v>
      </c>
      <c r="C406" s="372">
        <v>8732</v>
      </c>
      <c r="D406" s="388">
        <f>ROWS(C$5:C406)</f>
        <v>402</v>
      </c>
      <c r="E406" s="388" t="str">
        <f>IF(_xlfn.IFNA(VLOOKUP(A406,$AG$3:$AH$83,2,FALSE),"")='11.1'!$D$5,TXM!D406,"")</f>
        <v/>
      </c>
      <c r="F406" t="str">
        <f>IFERROR(SMALL($E$5:$E$9000,ROWS($E$5:E406)),"")</f>
        <v/>
      </c>
      <c r="I406" s="371" t="s">
        <v>206</v>
      </c>
      <c r="J406" t="s">
        <v>839</v>
      </c>
      <c r="K406" s="372">
        <v>4644</v>
      </c>
      <c r="L406" s="388">
        <f>ROWS(K$5:K406)</f>
        <v>402</v>
      </c>
      <c r="M406" s="388" t="str">
        <f>IF(_xlfn.IFNA(VLOOKUP(I406,$AG$3:$AH$83,2,FALSE),"")='11.1'!$D$5,TXM!L406,"")</f>
        <v/>
      </c>
      <c r="N406" t="str">
        <f>IFERROR(SMALL($M$5:$M$9000,ROWS($M$5:M406)),"")</f>
        <v/>
      </c>
      <c r="P406" t="s">
        <v>194</v>
      </c>
      <c r="Q406" t="s">
        <v>106</v>
      </c>
      <c r="R406">
        <v>273</v>
      </c>
      <c r="S406" s="388">
        <f>ROWS(R$5:R406)</f>
        <v>402</v>
      </c>
      <c r="T406" s="388" t="str">
        <f>IF(_xlfn.IFNA(VLOOKUP(P406,$AG$3:$AH$83,2,FALSE),"")='11.1'!$D$5,TXM!S406,"")</f>
        <v/>
      </c>
      <c r="U406" t="str">
        <f>IFERROR(SMALL($T$5:$T$9000,ROWS($T$5:T406)),"")</f>
        <v/>
      </c>
    </row>
    <row r="407" spans="1:21" ht="14.4" customHeight="1" x14ac:dyDescent="0.3">
      <c r="A407" s="371" t="s">
        <v>194</v>
      </c>
      <c r="B407" t="s">
        <v>793</v>
      </c>
      <c r="C407" s="372">
        <v>8017</v>
      </c>
      <c r="D407" s="388">
        <f>ROWS(C$5:C407)</f>
        <v>403</v>
      </c>
      <c r="E407" s="388" t="str">
        <f>IF(_xlfn.IFNA(VLOOKUP(A407,$AG$3:$AH$83,2,FALSE),"")='11.1'!$D$5,TXM!D407,"")</f>
        <v/>
      </c>
      <c r="F407" t="str">
        <f>IFERROR(SMALL($E$5:$E$9000,ROWS($E$5:E407)),"")</f>
        <v/>
      </c>
      <c r="I407" s="371" t="s">
        <v>206</v>
      </c>
      <c r="J407" t="s">
        <v>857</v>
      </c>
      <c r="K407" s="372">
        <v>4506</v>
      </c>
      <c r="L407" s="388">
        <f>ROWS(K$5:K407)</f>
        <v>403</v>
      </c>
      <c r="M407" s="388" t="str">
        <f>IF(_xlfn.IFNA(VLOOKUP(I407,$AG$3:$AH$83,2,FALSE),"")='11.1'!$D$5,TXM!L407,"")</f>
        <v/>
      </c>
      <c r="N407" t="str">
        <f>IFERROR(SMALL($M$5:$M$9000,ROWS($M$5:M407)),"")</f>
        <v/>
      </c>
      <c r="P407" t="s">
        <v>194</v>
      </c>
      <c r="Q407" t="s">
        <v>789</v>
      </c>
      <c r="R407">
        <v>103</v>
      </c>
      <c r="S407" s="388">
        <f>ROWS(R$5:R407)</f>
        <v>403</v>
      </c>
      <c r="T407" s="388" t="str">
        <f>IF(_xlfn.IFNA(VLOOKUP(P407,$AG$3:$AH$83,2,FALSE),"")='11.1'!$D$5,TXM!S407,"")</f>
        <v/>
      </c>
      <c r="U407" t="str">
        <f>IFERROR(SMALL($T$5:$T$9000,ROWS($T$5:T407)),"")</f>
        <v/>
      </c>
    </row>
    <row r="408" spans="1:21" ht="14.4" customHeight="1" x14ac:dyDescent="0.3">
      <c r="A408" s="371" t="s">
        <v>194</v>
      </c>
      <c r="B408" t="s">
        <v>106</v>
      </c>
      <c r="C408" s="372">
        <v>4846</v>
      </c>
      <c r="D408" s="388">
        <f>ROWS(C$5:C408)</f>
        <v>404</v>
      </c>
      <c r="E408" s="388" t="str">
        <f>IF(_xlfn.IFNA(VLOOKUP(A408,$AG$3:$AH$83,2,FALSE),"")='11.1'!$D$5,TXM!D408,"")</f>
        <v/>
      </c>
      <c r="F408" t="str">
        <f>IFERROR(SMALL($E$5:$E$9000,ROWS($E$5:E408)),"")</f>
        <v/>
      </c>
      <c r="I408" s="371" t="s">
        <v>206</v>
      </c>
      <c r="J408" t="s">
        <v>1003</v>
      </c>
      <c r="K408" s="372">
        <v>3766</v>
      </c>
      <c r="L408" s="388">
        <f>ROWS(K$5:K408)</f>
        <v>404</v>
      </c>
      <c r="M408" s="388" t="str">
        <f>IF(_xlfn.IFNA(VLOOKUP(I408,$AG$3:$AH$83,2,FALSE),"")='11.1'!$D$5,TXM!L408,"")</f>
        <v/>
      </c>
      <c r="N408" t="str">
        <f>IFERROR(SMALL($M$5:$M$9000,ROWS($M$5:M408)),"")</f>
        <v/>
      </c>
      <c r="P408" t="s">
        <v>194</v>
      </c>
      <c r="Q408" t="s">
        <v>773</v>
      </c>
      <c r="R408">
        <v>20</v>
      </c>
      <c r="S408" s="388">
        <f>ROWS(R$5:R408)</f>
        <v>404</v>
      </c>
      <c r="T408" s="388" t="str">
        <f>IF(_xlfn.IFNA(VLOOKUP(P408,$AG$3:$AH$83,2,FALSE),"")='11.1'!$D$5,TXM!S408,"")</f>
        <v/>
      </c>
      <c r="U408" t="str">
        <f>IFERROR(SMALL($T$5:$T$9000,ROWS($T$5:T408)),"")</f>
        <v/>
      </c>
    </row>
    <row r="409" spans="1:21" ht="14.4" customHeight="1" x14ac:dyDescent="0.3">
      <c r="A409" s="371" t="s">
        <v>194</v>
      </c>
      <c r="B409" t="s">
        <v>1240</v>
      </c>
      <c r="C409" s="372">
        <v>4344</v>
      </c>
      <c r="D409" s="388">
        <f>ROWS(C$5:C409)</f>
        <v>405</v>
      </c>
      <c r="E409" s="388" t="str">
        <f>IF(_xlfn.IFNA(VLOOKUP(A409,$AG$3:$AH$83,2,FALSE),"")='11.1'!$D$5,TXM!D409,"")</f>
        <v/>
      </c>
      <c r="F409" t="str">
        <f>IFERROR(SMALL($E$5:$E$9000,ROWS($E$5:E409)),"")</f>
        <v/>
      </c>
      <c r="I409" s="371" t="s">
        <v>206</v>
      </c>
      <c r="J409" t="s">
        <v>1434</v>
      </c>
      <c r="K409" s="372">
        <v>3070</v>
      </c>
      <c r="L409" s="388">
        <f>ROWS(K$5:K409)</f>
        <v>405</v>
      </c>
      <c r="M409" s="388" t="str">
        <f>IF(_xlfn.IFNA(VLOOKUP(I409,$AG$3:$AH$83,2,FALSE),"")='11.1'!$D$5,TXM!L409,"")</f>
        <v/>
      </c>
      <c r="N409" t="str">
        <f>IFERROR(SMALL($M$5:$M$9000,ROWS($M$5:M409)),"")</f>
        <v/>
      </c>
      <c r="P409" t="s">
        <v>194</v>
      </c>
      <c r="Q409" t="s">
        <v>807</v>
      </c>
      <c r="R409">
        <v>8</v>
      </c>
      <c r="S409" s="388">
        <f>ROWS(R$5:R409)</f>
        <v>405</v>
      </c>
      <c r="T409" s="388" t="str">
        <f>IF(_xlfn.IFNA(VLOOKUP(P409,$AG$3:$AH$83,2,FALSE),"")='11.1'!$D$5,TXM!S409,"")</f>
        <v/>
      </c>
      <c r="U409" t="str">
        <f>IFERROR(SMALL($T$5:$T$9000,ROWS($T$5:T409)),"")</f>
        <v/>
      </c>
    </row>
    <row r="410" spans="1:21" ht="14.4" customHeight="1" x14ac:dyDescent="0.3">
      <c r="A410" s="371" t="s">
        <v>194</v>
      </c>
      <c r="B410" t="s">
        <v>801</v>
      </c>
      <c r="C410" s="372">
        <v>3618</v>
      </c>
      <c r="D410" s="388">
        <f>ROWS(C$5:C410)</f>
        <v>406</v>
      </c>
      <c r="E410" s="388" t="str">
        <f>IF(_xlfn.IFNA(VLOOKUP(A410,$AG$3:$AH$83,2,FALSE),"")='11.1'!$D$5,TXM!D410,"")</f>
        <v/>
      </c>
      <c r="F410" t="str">
        <f>IFERROR(SMALL($E$5:$E$9000,ROWS($E$5:E410)),"")</f>
        <v/>
      </c>
      <c r="I410" s="371" t="s">
        <v>206</v>
      </c>
      <c r="J410" t="s">
        <v>795</v>
      </c>
      <c r="K410" s="372">
        <v>1834</v>
      </c>
      <c r="L410" s="388">
        <f>ROWS(K$5:K410)</f>
        <v>406</v>
      </c>
      <c r="M410" s="388" t="str">
        <f>IF(_xlfn.IFNA(VLOOKUP(I410,$AG$3:$AH$83,2,FALSE),"")='11.1'!$D$5,TXM!L410,"")</f>
        <v/>
      </c>
      <c r="N410" t="str">
        <f>IFERROR(SMALL($M$5:$M$9000,ROWS($M$5:M410)),"")</f>
        <v/>
      </c>
      <c r="P410" t="s">
        <v>145</v>
      </c>
      <c r="Q410" t="s">
        <v>863</v>
      </c>
      <c r="R410">
        <v>49633009</v>
      </c>
      <c r="S410" s="388">
        <f>ROWS(R$5:R410)</f>
        <v>406</v>
      </c>
      <c r="T410" s="388" t="str">
        <f>IF(_xlfn.IFNA(VLOOKUP(P410,$AG$3:$AH$83,2,FALSE),"")='11.1'!$D$5,TXM!S410,"")</f>
        <v/>
      </c>
      <c r="U410" t="str">
        <f>IFERROR(SMALL($T$5:$T$9000,ROWS($T$5:T410)),"")</f>
        <v/>
      </c>
    </row>
    <row r="411" spans="1:21" ht="14.4" customHeight="1" x14ac:dyDescent="0.3">
      <c r="A411" s="371" t="s">
        <v>194</v>
      </c>
      <c r="B411" t="s">
        <v>1434</v>
      </c>
      <c r="C411" s="372">
        <v>2298</v>
      </c>
      <c r="D411" s="388">
        <f>ROWS(C$5:C411)</f>
        <v>407</v>
      </c>
      <c r="E411" s="388" t="str">
        <f>IF(_xlfn.IFNA(VLOOKUP(A411,$AG$3:$AH$83,2,FALSE),"")='11.1'!$D$5,TXM!D411,"")</f>
        <v/>
      </c>
      <c r="F411" t="str">
        <f>IFERROR(SMALL($E$5:$E$9000,ROWS($E$5:E411)),"")</f>
        <v/>
      </c>
      <c r="I411" s="371" t="s">
        <v>206</v>
      </c>
      <c r="J411" t="s">
        <v>996</v>
      </c>
      <c r="K411" s="372">
        <v>1688</v>
      </c>
      <c r="L411" s="388">
        <f>ROWS(K$5:K411)</f>
        <v>407</v>
      </c>
      <c r="M411" s="388" t="str">
        <f>IF(_xlfn.IFNA(VLOOKUP(I411,$AG$3:$AH$83,2,FALSE),"")='11.1'!$D$5,TXM!L411,"")</f>
        <v/>
      </c>
      <c r="N411" t="str">
        <f>IFERROR(SMALL($M$5:$M$9000,ROWS($M$5:M411)),"")</f>
        <v/>
      </c>
      <c r="P411" t="s">
        <v>145</v>
      </c>
      <c r="Q411" t="s">
        <v>867</v>
      </c>
      <c r="R411">
        <v>2683554</v>
      </c>
      <c r="S411" s="388">
        <f>ROWS(R$5:R411)</f>
        <v>407</v>
      </c>
      <c r="T411" s="388" t="str">
        <f>IF(_xlfn.IFNA(VLOOKUP(P411,$AG$3:$AH$83,2,FALSE),"")='11.1'!$D$5,TXM!S411,"")</f>
        <v/>
      </c>
      <c r="U411" t="str">
        <f>IFERROR(SMALL($T$5:$T$9000,ROWS($T$5:T411)),"")</f>
        <v/>
      </c>
    </row>
    <row r="412" spans="1:21" ht="14.4" customHeight="1" x14ac:dyDescent="0.3">
      <c r="A412" s="371" t="s">
        <v>194</v>
      </c>
      <c r="B412" t="s">
        <v>1001</v>
      </c>
      <c r="C412" s="372">
        <v>1752</v>
      </c>
      <c r="D412" s="388">
        <f>ROWS(C$5:C412)</f>
        <v>408</v>
      </c>
      <c r="E412" s="388" t="str">
        <f>IF(_xlfn.IFNA(VLOOKUP(A412,$AG$3:$AH$83,2,FALSE),"")='11.1'!$D$5,TXM!D412,"")</f>
        <v/>
      </c>
      <c r="F412" t="str">
        <f>IFERROR(SMALL($E$5:$E$9000,ROWS($E$5:E412)),"")</f>
        <v/>
      </c>
      <c r="I412" s="371" t="s">
        <v>206</v>
      </c>
      <c r="J412" t="s">
        <v>833</v>
      </c>
      <c r="K412" s="372">
        <v>1406</v>
      </c>
      <c r="L412" s="388">
        <f>ROWS(K$5:K412)</f>
        <v>408</v>
      </c>
      <c r="M412" s="388" t="str">
        <f>IF(_xlfn.IFNA(VLOOKUP(I412,$AG$3:$AH$83,2,FALSE),"")='11.1'!$D$5,TXM!L412,"")</f>
        <v/>
      </c>
      <c r="N412" t="str">
        <f>IFERROR(SMALL($M$5:$M$9000,ROWS($M$5:M412)),"")</f>
        <v/>
      </c>
      <c r="P412" t="s">
        <v>145</v>
      </c>
      <c r="Q412" t="s">
        <v>843</v>
      </c>
      <c r="R412">
        <v>1612401</v>
      </c>
      <c r="S412" s="388">
        <f>ROWS(R$5:R412)</f>
        <v>408</v>
      </c>
      <c r="T412" s="388" t="str">
        <f>IF(_xlfn.IFNA(VLOOKUP(P412,$AG$3:$AH$83,2,FALSE),"")='11.1'!$D$5,TXM!S412,"")</f>
        <v/>
      </c>
      <c r="U412" t="str">
        <f>IFERROR(SMALL($T$5:$T$9000,ROWS($T$5:T412)),"")</f>
        <v/>
      </c>
    </row>
    <row r="413" spans="1:21" ht="14.4" customHeight="1" x14ac:dyDescent="0.3">
      <c r="A413" s="371" t="s">
        <v>194</v>
      </c>
      <c r="B413" t="s">
        <v>795</v>
      </c>
      <c r="C413" s="372">
        <v>1067</v>
      </c>
      <c r="D413" s="388">
        <f>ROWS(C$5:C413)</f>
        <v>409</v>
      </c>
      <c r="E413" s="388" t="str">
        <f>IF(_xlfn.IFNA(VLOOKUP(A413,$AG$3:$AH$83,2,FALSE),"")='11.1'!$D$5,TXM!D413,"")</f>
        <v/>
      </c>
      <c r="F413" t="str">
        <f>IFERROR(SMALL($E$5:$E$9000,ROWS($E$5:E413)),"")</f>
        <v/>
      </c>
      <c r="I413" s="371" t="s">
        <v>206</v>
      </c>
      <c r="J413" t="s">
        <v>102</v>
      </c>
      <c r="K413" s="372">
        <v>1247</v>
      </c>
      <c r="L413" s="388">
        <f>ROWS(K$5:K413)</f>
        <v>409</v>
      </c>
      <c r="M413" s="388" t="str">
        <f>IF(_xlfn.IFNA(VLOOKUP(I413,$AG$3:$AH$83,2,FALSE),"")='11.1'!$D$5,TXM!L413,"")</f>
        <v/>
      </c>
      <c r="N413" t="str">
        <f>IFERROR(SMALL($M$5:$M$9000,ROWS($M$5:M413)),"")</f>
        <v/>
      </c>
      <c r="P413" t="s">
        <v>145</v>
      </c>
      <c r="Q413" t="s">
        <v>1318</v>
      </c>
      <c r="R413">
        <v>926274</v>
      </c>
      <c r="S413" s="388">
        <f>ROWS(R$5:R413)</f>
        <v>409</v>
      </c>
      <c r="T413" s="388" t="str">
        <f>IF(_xlfn.IFNA(VLOOKUP(P413,$AG$3:$AH$83,2,FALSE),"")='11.1'!$D$5,TXM!S413,"")</f>
        <v/>
      </c>
      <c r="U413" t="str">
        <f>IFERROR(SMALL($T$5:$T$9000,ROWS($T$5:T413)),"")</f>
        <v/>
      </c>
    </row>
    <row r="414" spans="1:21" ht="14.4" customHeight="1" x14ac:dyDescent="0.3">
      <c r="A414" s="371" t="s">
        <v>194</v>
      </c>
      <c r="B414" t="s">
        <v>773</v>
      </c>
      <c r="C414" s="372">
        <v>103</v>
      </c>
      <c r="D414" s="388">
        <f>ROWS(C$5:C414)</f>
        <v>410</v>
      </c>
      <c r="E414" s="388" t="str">
        <f>IF(_xlfn.IFNA(VLOOKUP(A414,$AG$3:$AH$83,2,FALSE),"")='11.1'!$D$5,TXM!D414,"")</f>
        <v/>
      </c>
      <c r="F414" t="str">
        <f>IFERROR(SMALL($E$5:$E$9000,ROWS($E$5:E414)),"")</f>
        <v/>
      </c>
      <c r="I414" s="371" t="s">
        <v>206</v>
      </c>
      <c r="J414" t="s">
        <v>845</v>
      </c>
      <c r="K414" s="372">
        <v>1150</v>
      </c>
      <c r="L414" s="388">
        <f>ROWS(K$5:K414)</f>
        <v>410</v>
      </c>
      <c r="M414" s="388" t="str">
        <f>IF(_xlfn.IFNA(VLOOKUP(I414,$AG$3:$AH$83,2,FALSE),"")='11.1'!$D$5,TXM!L414,"")</f>
        <v/>
      </c>
      <c r="N414" t="str">
        <f>IFERROR(SMALL($M$5:$M$9000,ROWS($M$5:M414)),"")</f>
        <v/>
      </c>
      <c r="P414" t="s">
        <v>145</v>
      </c>
      <c r="Q414" t="s">
        <v>1265</v>
      </c>
      <c r="R414">
        <v>838192</v>
      </c>
      <c r="S414" s="388">
        <f>ROWS(R$5:R414)</f>
        <v>410</v>
      </c>
      <c r="T414" s="388" t="str">
        <f>IF(_xlfn.IFNA(VLOOKUP(P414,$AG$3:$AH$83,2,FALSE),"")='11.1'!$D$5,TXM!S414,"")</f>
        <v/>
      </c>
      <c r="U414" t="str">
        <f>IFERROR(SMALL($T$5:$T$9000,ROWS($T$5:T414)),"")</f>
        <v/>
      </c>
    </row>
    <row r="415" spans="1:21" ht="14.4" customHeight="1" x14ac:dyDescent="0.3">
      <c r="A415" s="371" t="s">
        <v>145</v>
      </c>
      <c r="B415" t="s">
        <v>783</v>
      </c>
      <c r="C415" s="372">
        <v>432582904</v>
      </c>
      <c r="D415" s="388">
        <f>ROWS(C$5:C415)</f>
        <v>411</v>
      </c>
      <c r="E415" s="388" t="str">
        <f>IF(_xlfn.IFNA(VLOOKUP(A415,$AG$3:$AH$83,2,FALSE),"")='11.1'!$D$5,TXM!D415,"")</f>
        <v/>
      </c>
      <c r="F415" t="str">
        <f>IFERROR(SMALL($E$5:$E$9000,ROWS($E$5:E415)),"")</f>
        <v/>
      </c>
      <c r="I415" s="371" t="s">
        <v>206</v>
      </c>
      <c r="J415" t="s">
        <v>841</v>
      </c>
      <c r="K415" s="372">
        <v>980</v>
      </c>
      <c r="L415" s="388">
        <f>ROWS(K$5:K415)</f>
        <v>411</v>
      </c>
      <c r="M415" s="388" t="str">
        <f>IF(_xlfn.IFNA(VLOOKUP(I415,$AG$3:$AH$83,2,FALSE),"")='11.1'!$D$5,TXM!L415,"")</f>
        <v/>
      </c>
      <c r="N415" t="str">
        <f>IFERROR(SMALL($M$5:$M$9000,ROWS($M$5:M415)),"")</f>
        <v/>
      </c>
      <c r="P415" t="s">
        <v>145</v>
      </c>
      <c r="Q415" t="s">
        <v>865</v>
      </c>
      <c r="R415">
        <v>782769</v>
      </c>
      <c r="S415" s="388">
        <f>ROWS(R$5:R415)</f>
        <v>411</v>
      </c>
      <c r="T415" s="388" t="str">
        <f>IF(_xlfn.IFNA(VLOOKUP(P415,$AG$3:$AH$83,2,FALSE),"")='11.1'!$D$5,TXM!S415,"")</f>
        <v/>
      </c>
      <c r="U415" t="str">
        <f>IFERROR(SMALL($T$5:$T$9000,ROWS($T$5:T415)),"")</f>
        <v/>
      </c>
    </row>
    <row r="416" spans="1:21" ht="14.4" customHeight="1" x14ac:dyDescent="0.3">
      <c r="A416" s="371" t="s">
        <v>145</v>
      </c>
      <c r="B416" t="s">
        <v>996</v>
      </c>
      <c r="C416" s="372">
        <v>234351563</v>
      </c>
      <c r="D416" s="388">
        <f>ROWS(C$5:C416)</f>
        <v>412</v>
      </c>
      <c r="E416" s="388" t="str">
        <f>IF(_xlfn.IFNA(VLOOKUP(A416,$AG$3:$AH$83,2,FALSE),"")='11.1'!$D$5,TXM!D416,"")</f>
        <v/>
      </c>
      <c r="F416" t="str">
        <f>IFERROR(SMALL($E$5:$E$9000,ROWS($E$5:E416)),"")</f>
        <v/>
      </c>
      <c r="I416" s="371" t="s">
        <v>206</v>
      </c>
      <c r="J416" t="s">
        <v>93</v>
      </c>
      <c r="K416" s="372">
        <v>834</v>
      </c>
      <c r="L416" s="388">
        <f>ROWS(K$5:K416)</f>
        <v>412</v>
      </c>
      <c r="M416" s="388" t="str">
        <f>IF(_xlfn.IFNA(VLOOKUP(I416,$AG$3:$AH$83,2,FALSE),"")='11.1'!$D$5,TXM!L416,"")</f>
        <v/>
      </c>
      <c r="N416" t="str">
        <f>IFERROR(SMALL($M$5:$M$9000,ROWS($M$5:M416)),"")</f>
        <v/>
      </c>
      <c r="P416" t="s">
        <v>145</v>
      </c>
      <c r="Q416" t="s">
        <v>1000</v>
      </c>
      <c r="R416">
        <v>267597</v>
      </c>
      <c r="S416" s="388">
        <f>ROWS(R$5:R416)</f>
        <v>412</v>
      </c>
      <c r="T416" s="388" t="str">
        <f>IF(_xlfn.IFNA(VLOOKUP(P416,$AG$3:$AH$83,2,FALSE),"")='11.1'!$D$5,TXM!S416,"")</f>
        <v/>
      </c>
      <c r="U416" t="str">
        <f>IFERROR(SMALL($T$5:$T$9000,ROWS($T$5:T416)),"")</f>
        <v/>
      </c>
    </row>
    <row r="417" spans="1:21" ht="14.4" customHeight="1" x14ac:dyDescent="0.3">
      <c r="A417" s="371" t="s">
        <v>145</v>
      </c>
      <c r="B417" t="s">
        <v>1000</v>
      </c>
      <c r="C417" s="372">
        <v>51938750</v>
      </c>
      <c r="D417" s="388">
        <f>ROWS(C$5:C417)</f>
        <v>413</v>
      </c>
      <c r="E417" s="388" t="str">
        <f>IF(_xlfn.IFNA(VLOOKUP(A417,$AG$3:$AH$83,2,FALSE),"")='11.1'!$D$5,TXM!D417,"")</f>
        <v/>
      </c>
      <c r="F417" t="str">
        <f>IFERROR(SMALL($E$5:$E$9000,ROWS($E$5:E417)),"")</f>
        <v/>
      </c>
      <c r="I417" s="371" t="s">
        <v>206</v>
      </c>
      <c r="J417" t="s">
        <v>815</v>
      </c>
      <c r="K417" s="372">
        <v>608</v>
      </c>
      <c r="L417" s="388">
        <f>ROWS(K$5:K417)</f>
        <v>413</v>
      </c>
      <c r="M417" s="388" t="str">
        <f>IF(_xlfn.IFNA(VLOOKUP(I417,$AG$3:$AH$83,2,FALSE),"")='11.1'!$D$5,TXM!L417,"")</f>
        <v/>
      </c>
      <c r="N417" t="str">
        <f>IFERROR(SMALL($M$5:$M$9000,ROWS($M$5:M417)),"")</f>
        <v/>
      </c>
      <c r="P417" t="s">
        <v>145</v>
      </c>
      <c r="Q417" t="s">
        <v>859</v>
      </c>
      <c r="R417">
        <v>241750</v>
      </c>
      <c r="S417" s="388">
        <f>ROWS(R$5:R417)</f>
        <v>413</v>
      </c>
      <c r="T417" s="388" t="str">
        <f>IF(_xlfn.IFNA(VLOOKUP(P417,$AG$3:$AH$83,2,FALSE),"")='11.1'!$D$5,TXM!S417,"")</f>
        <v/>
      </c>
      <c r="U417" t="str">
        <f>IFERROR(SMALL($T$5:$T$9000,ROWS($T$5:T417)),"")</f>
        <v/>
      </c>
    </row>
    <row r="418" spans="1:21" ht="14.4" customHeight="1" x14ac:dyDescent="0.3">
      <c r="A418" s="371" t="s">
        <v>145</v>
      </c>
      <c r="B418" t="s">
        <v>809</v>
      </c>
      <c r="C418" s="372">
        <v>3274292</v>
      </c>
      <c r="D418" s="388">
        <f>ROWS(C$5:C418)</f>
        <v>414</v>
      </c>
      <c r="E418" s="388" t="str">
        <f>IF(_xlfn.IFNA(VLOOKUP(A418,$AG$3:$AH$83,2,FALSE),"")='11.1'!$D$5,TXM!D418,"")</f>
        <v/>
      </c>
      <c r="F418" t="str">
        <f>IFERROR(SMALL($E$5:$E$9000,ROWS($E$5:E418)),"")</f>
        <v/>
      </c>
      <c r="I418" s="371" t="s">
        <v>206</v>
      </c>
      <c r="J418" t="s">
        <v>1441</v>
      </c>
      <c r="K418" s="372">
        <v>408</v>
      </c>
      <c r="L418" s="388">
        <f>ROWS(K$5:K418)</f>
        <v>414</v>
      </c>
      <c r="M418" s="388" t="str">
        <f>IF(_xlfn.IFNA(VLOOKUP(I418,$AG$3:$AH$83,2,FALSE),"")='11.1'!$D$5,TXM!L418,"")</f>
        <v/>
      </c>
      <c r="N418" t="str">
        <f>IFERROR(SMALL($M$5:$M$9000,ROWS($M$5:M418)),"")</f>
        <v/>
      </c>
      <c r="P418" t="s">
        <v>145</v>
      </c>
      <c r="Q418" t="s">
        <v>1240</v>
      </c>
      <c r="R418">
        <v>7221</v>
      </c>
      <c r="S418" s="388">
        <f>ROWS(R$5:R418)</f>
        <v>414</v>
      </c>
      <c r="T418" s="388" t="str">
        <f>IF(_xlfn.IFNA(VLOOKUP(P418,$AG$3:$AH$83,2,FALSE),"")='11.1'!$D$5,TXM!S418,"")</f>
        <v/>
      </c>
      <c r="U418" t="str">
        <f>IFERROR(SMALL($T$5:$T$9000,ROWS($T$5:T418)),"")</f>
        <v/>
      </c>
    </row>
    <row r="419" spans="1:21" ht="14.4" customHeight="1" x14ac:dyDescent="0.3">
      <c r="A419" s="371" t="s">
        <v>145</v>
      </c>
      <c r="B419" t="s">
        <v>863</v>
      </c>
      <c r="C419" s="372">
        <v>2062541</v>
      </c>
      <c r="D419" s="388">
        <f>ROWS(C$5:C419)</f>
        <v>415</v>
      </c>
      <c r="E419" s="388" t="str">
        <f>IF(_xlfn.IFNA(VLOOKUP(A419,$AG$3:$AH$83,2,FALSE),"")='11.1'!$D$5,TXM!D419,"")</f>
        <v/>
      </c>
      <c r="F419" t="str">
        <f>IFERROR(SMALL($E$5:$E$9000,ROWS($E$5:E419)),"")</f>
        <v/>
      </c>
      <c r="I419" s="371" t="s">
        <v>206</v>
      </c>
      <c r="J419" t="s">
        <v>104</v>
      </c>
      <c r="K419" s="372">
        <v>289</v>
      </c>
      <c r="L419" s="388">
        <f>ROWS(K$5:K419)</f>
        <v>415</v>
      </c>
      <c r="M419" s="388" t="str">
        <f>IF(_xlfn.IFNA(VLOOKUP(I419,$AG$3:$AH$83,2,FALSE),"")='11.1'!$D$5,TXM!L419,"")</f>
        <v/>
      </c>
      <c r="N419" t="str">
        <f>IFERROR(SMALL($M$5:$M$9000,ROWS($M$5:M419)),"")</f>
        <v/>
      </c>
      <c r="P419" t="s">
        <v>145</v>
      </c>
      <c r="Q419" t="s">
        <v>849</v>
      </c>
      <c r="R419">
        <v>5170</v>
      </c>
      <c r="S419" s="388">
        <f>ROWS(R$5:R419)</f>
        <v>415</v>
      </c>
      <c r="T419" s="388" t="str">
        <f>IF(_xlfn.IFNA(VLOOKUP(P419,$AG$3:$AH$83,2,FALSE),"")='11.1'!$D$5,TXM!S419,"")</f>
        <v/>
      </c>
      <c r="U419" t="str">
        <f>IFERROR(SMALL($T$5:$T$9000,ROWS($T$5:T419)),"")</f>
        <v/>
      </c>
    </row>
    <row r="420" spans="1:21" ht="14.4" customHeight="1" x14ac:dyDescent="0.3">
      <c r="A420" s="371" t="s">
        <v>145</v>
      </c>
      <c r="B420" t="s">
        <v>999</v>
      </c>
      <c r="C420" s="372">
        <v>1625794</v>
      </c>
      <c r="D420" s="388">
        <f>ROWS(C$5:C420)</f>
        <v>416</v>
      </c>
      <c r="E420" s="388" t="str">
        <f>IF(_xlfn.IFNA(VLOOKUP(A420,$AG$3:$AH$83,2,FALSE),"")='11.1'!$D$5,TXM!D420,"")</f>
        <v/>
      </c>
      <c r="F420" t="str">
        <f>IFERROR(SMALL($E$5:$E$9000,ROWS($E$5:E420)),"")</f>
        <v/>
      </c>
      <c r="I420" s="371" t="s">
        <v>206</v>
      </c>
      <c r="J420" t="s">
        <v>809</v>
      </c>
      <c r="K420" s="372">
        <v>112</v>
      </c>
      <c r="L420" s="388">
        <f>ROWS(K$5:K420)</f>
        <v>416</v>
      </c>
      <c r="M420" s="388" t="str">
        <f>IF(_xlfn.IFNA(VLOOKUP(I420,$AG$3:$AH$83,2,FALSE),"")='11.1'!$D$5,TXM!L420,"")</f>
        <v/>
      </c>
      <c r="N420" t="str">
        <f>IFERROR(SMALL($M$5:$M$9000,ROWS($M$5:M420)),"")</f>
        <v/>
      </c>
      <c r="P420" t="s">
        <v>145</v>
      </c>
      <c r="Q420" t="s">
        <v>171</v>
      </c>
      <c r="R420">
        <v>5073</v>
      </c>
      <c r="S420" s="388">
        <f>ROWS(R$5:R420)</f>
        <v>416</v>
      </c>
      <c r="T420" s="388" t="str">
        <f>IF(_xlfn.IFNA(VLOOKUP(P420,$AG$3:$AH$83,2,FALSE),"")='11.1'!$D$5,TXM!S420,"")</f>
        <v/>
      </c>
      <c r="U420" t="str">
        <f>IFERROR(SMALL($T$5:$T$9000,ROWS($T$5:T420)),"")</f>
        <v/>
      </c>
    </row>
    <row r="421" spans="1:21" ht="14.4" customHeight="1" x14ac:dyDescent="0.3">
      <c r="A421" s="371" t="s">
        <v>145</v>
      </c>
      <c r="B421" t="s">
        <v>867</v>
      </c>
      <c r="C421" s="372">
        <v>949856</v>
      </c>
      <c r="D421" s="388">
        <f>ROWS(C$5:C421)</f>
        <v>417</v>
      </c>
      <c r="E421" s="388" t="str">
        <f>IF(_xlfn.IFNA(VLOOKUP(A421,$AG$3:$AH$83,2,FALSE),"")='11.1'!$D$5,TXM!D421,"")</f>
        <v/>
      </c>
      <c r="F421" t="str">
        <f>IFERROR(SMALL($E$5:$E$9000,ROWS($E$5:E421)),"")</f>
        <v/>
      </c>
      <c r="I421" s="371" t="s">
        <v>206</v>
      </c>
      <c r="J421" t="s">
        <v>829</v>
      </c>
      <c r="K421" s="372">
        <v>87</v>
      </c>
      <c r="L421" s="388">
        <f>ROWS(K$5:K421)</f>
        <v>417</v>
      </c>
      <c r="M421" s="388" t="str">
        <f>IF(_xlfn.IFNA(VLOOKUP(I421,$AG$3:$AH$83,2,FALSE),"")='11.1'!$D$5,TXM!L421,"")</f>
        <v/>
      </c>
      <c r="N421" t="str">
        <f>IFERROR(SMALL($M$5:$M$9000,ROWS($M$5:M421)),"")</f>
        <v/>
      </c>
      <c r="P421" t="s">
        <v>145</v>
      </c>
      <c r="Q421" t="s">
        <v>845</v>
      </c>
      <c r="R421">
        <v>3264</v>
      </c>
      <c r="S421" s="388">
        <f>ROWS(R$5:R421)</f>
        <v>417</v>
      </c>
      <c r="T421" s="388" t="str">
        <f>IF(_xlfn.IFNA(VLOOKUP(P421,$AG$3:$AH$83,2,FALSE),"")='11.1'!$D$5,TXM!S421,"")</f>
        <v/>
      </c>
      <c r="U421" t="str">
        <f>IFERROR(SMALL($T$5:$T$9000,ROWS($T$5:T421)),"")</f>
        <v/>
      </c>
    </row>
    <row r="422" spans="1:21" ht="14.4" customHeight="1" x14ac:dyDescent="0.3">
      <c r="A422" s="371" t="s">
        <v>145</v>
      </c>
      <c r="B422" t="s">
        <v>1275</v>
      </c>
      <c r="C422" s="372">
        <v>481751</v>
      </c>
      <c r="D422" s="388">
        <f>ROWS(C$5:C422)</f>
        <v>418</v>
      </c>
      <c r="E422" s="388" t="str">
        <f>IF(_xlfn.IFNA(VLOOKUP(A422,$AG$3:$AH$83,2,FALSE),"")='11.1'!$D$5,TXM!D422,"")</f>
        <v/>
      </c>
      <c r="F422" t="str">
        <f>IFERROR(SMALL($E$5:$E$9000,ROWS($E$5:E422)),"")</f>
        <v/>
      </c>
      <c r="I422" s="371" t="s">
        <v>206</v>
      </c>
      <c r="J422" t="s">
        <v>98</v>
      </c>
      <c r="K422" s="372">
        <v>17</v>
      </c>
      <c r="L422" s="388">
        <f>ROWS(K$5:K422)</f>
        <v>418</v>
      </c>
      <c r="M422" s="388" t="str">
        <f>IF(_xlfn.IFNA(VLOOKUP(I422,$AG$3:$AH$83,2,FALSE),"")='11.1'!$D$5,TXM!L422,"")</f>
        <v/>
      </c>
      <c r="N422" t="str">
        <f>IFERROR(SMALL($M$5:$M$9000,ROWS($M$5:M422)),"")</f>
        <v/>
      </c>
      <c r="P422" t="s">
        <v>145</v>
      </c>
      <c r="Q422" t="s">
        <v>861</v>
      </c>
      <c r="R422">
        <v>913</v>
      </c>
      <c r="S422" s="388">
        <f>ROWS(R$5:R422)</f>
        <v>418</v>
      </c>
      <c r="T422" s="388" t="str">
        <f>IF(_xlfn.IFNA(VLOOKUP(P422,$AG$3:$AH$83,2,FALSE),"")='11.1'!$D$5,TXM!S422,"")</f>
        <v/>
      </c>
      <c r="U422" t="str">
        <f>IFERROR(SMALL($T$5:$T$9000,ROWS($T$5:T422)),"")</f>
        <v/>
      </c>
    </row>
    <row r="423" spans="1:21" ht="14.4" customHeight="1" x14ac:dyDescent="0.3">
      <c r="A423" s="371" t="s">
        <v>145</v>
      </c>
      <c r="B423" t="s">
        <v>95</v>
      </c>
      <c r="C423" s="372">
        <v>327545</v>
      </c>
      <c r="D423" s="388">
        <f>ROWS(C$5:C423)</f>
        <v>419</v>
      </c>
      <c r="E423" s="388" t="str">
        <f>IF(_xlfn.IFNA(VLOOKUP(A423,$AG$3:$AH$83,2,FALSE),"")='11.1'!$D$5,TXM!D423,"")</f>
        <v/>
      </c>
      <c r="F423" t="str">
        <f>IFERROR(SMALL($E$5:$E$9000,ROWS($E$5:E423)),"")</f>
        <v/>
      </c>
      <c r="I423" s="371" t="s">
        <v>681</v>
      </c>
      <c r="J423" t="s">
        <v>863</v>
      </c>
      <c r="K423" s="372">
        <v>6091292</v>
      </c>
      <c r="L423" s="388">
        <f>ROWS(K$5:K423)</f>
        <v>419</v>
      </c>
      <c r="M423" s="388" t="str">
        <f>IF(_xlfn.IFNA(VLOOKUP(I423,$AG$3:$AH$83,2,FALSE),"")='11.1'!$D$5,TXM!L423,"")</f>
        <v/>
      </c>
      <c r="N423" t="str">
        <f>IFERROR(SMALL($M$5:$M$9000,ROWS($M$5:M423)),"")</f>
        <v/>
      </c>
      <c r="P423" t="s">
        <v>145</v>
      </c>
      <c r="Q423" t="s">
        <v>791</v>
      </c>
      <c r="R423">
        <v>23</v>
      </c>
      <c r="S423" s="388">
        <f>ROWS(R$5:R423)</f>
        <v>419</v>
      </c>
      <c r="T423" s="388" t="str">
        <f>IF(_xlfn.IFNA(VLOOKUP(P423,$AG$3:$AH$83,2,FALSE),"")='11.1'!$D$5,TXM!S423,"")</f>
        <v/>
      </c>
      <c r="U423" t="str">
        <f>IFERROR(SMALL($T$5:$T$9000,ROWS($T$5:T423)),"")</f>
        <v/>
      </c>
    </row>
    <row r="424" spans="1:21" ht="14.4" customHeight="1" x14ac:dyDescent="0.3">
      <c r="A424" s="371" t="s">
        <v>145</v>
      </c>
      <c r="B424" t="s">
        <v>859</v>
      </c>
      <c r="C424" s="372">
        <v>249652</v>
      </c>
      <c r="D424" s="388">
        <f>ROWS(C$5:C424)</f>
        <v>420</v>
      </c>
      <c r="E424" s="388" t="str">
        <f>IF(_xlfn.IFNA(VLOOKUP(A424,$AG$3:$AH$83,2,FALSE),"")='11.1'!$D$5,TXM!D424,"")</f>
        <v/>
      </c>
      <c r="F424" t="str">
        <f>IFERROR(SMALL($E$5:$E$9000,ROWS($E$5:E424)),"")</f>
        <v/>
      </c>
      <c r="I424" s="371" t="s">
        <v>681</v>
      </c>
      <c r="J424" t="s">
        <v>1000</v>
      </c>
      <c r="K424" s="372">
        <v>4140145</v>
      </c>
      <c r="L424" s="388">
        <f>ROWS(K$5:K424)</f>
        <v>420</v>
      </c>
      <c r="M424" s="388" t="str">
        <f>IF(_xlfn.IFNA(VLOOKUP(I424,$AG$3:$AH$83,2,FALSE),"")='11.1'!$D$5,TXM!L424,"")</f>
        <v/>
      </c>
      <c r="N424" t="str">
        <f>IFERROR(SMALL($M$5:$M$9000,ROWS($M$5:M424)),"")</f>
        <v/>
      </c>
      <c r="P424" t="s">
        <v>145</v>
      </c>
      <c r="Q424" t="s">
        <v>787</v>
      </c>
      <c r="R424">
        <v>23</v>
      </c>
      <c r="S424" s="388">
        <f>ROWS(R$5:R424)</f>
        <v>420</v>
      </c>
      <c r="T424" s="388" t="str">
        <f>IF(_xlfn.IFNA(VLOOKUP(P424,$AG$3:$AH$83,2,FALSE),"")='11.1'!$D$5,TXM!S424,"")</f>
        <v/>
      </c>
      <c r="U424" t="str">
        <f>IFERROR(SMALL($T$5:$T$9000,ROWS($T$5:T424)),"")</f>
        <v/>
      </c>
    </row>
    <row r="425" spans="1:21" ht="14.4" customHeight="1" x14ac:dyDescent="0.3">
      <c r="A425" s="371" t="s">
        <v>145</v>
      </c>
      <c r="B425" t="s">
        <v>779</v>
      </c>
      <c r="C425" s="372">
        <v>223936</v>
      </c>
      <c r="D425" s="388">
        <f>ROWS(C$5:C425)</f>
        <v>421</v>
      </c>
      <c r="E425" s="388" t="str">
        <f>IF(_xlfn.IFNA(VLOOKUP(A425,$AG$3:$AH$83,2,FALSE),"")='11.1'!$D$5,TXM!D425,"")</f>
        <v/>
      </c>
      <c r="F425" t="str">
        <f>IFERROR(SMALL($E$5:$E$9000,ROWS($E$5:E425)),"")</f>
        <v/>
      </c>
      <c r="I425" s="371" t="s">
        <v>681</v>
      </c>
      <c r="J425" t="s">
        <v>999</v>
      </c>
      <c r="K425" s="372">
        <v>1825771</v>
      </c>
      <c r="L425" s="388">
        <f>ROWS(K$5:K425)</f>
        <v>421</v>
      </c>
      <c r="M425" s="388" t="str">
        <f>IF(_xlfn.IFNA(VLOOKUP(I425,$AG$3:$AH$83,2,FALSE),"")='11.1'!$D$5,TXM!L425,"")</f>
        <v/>
      </c>
      <c r="N425" t="str">
        <f>IFERROR(SMALL($M$5:$M$9000,ROWS($M$5:M425)),"")</f>
        <v/>
      </c>
      <c r="P425" t="s">
        <v>134</v>
      </c>
      <c r="Q425" t="s">
        <v>867</v>
      </c>
      <c r="R425">
        <v>152535550</v>
      </c>
      <c r="S425" s="388">
        <f>ROWS(R$5:R425)</f>
        <v>421</v>
      </c>
      <c r="T425" s="388" t="str">
        <f>IF(_xlfn.IFNA(VLOOKUP(P425,$AG$3:$AH$83,2,FALSE),"")='11.1'!$D$5,TXM!S425,"")</f>
        <v/>
      </c>
      <c r="U425" t="str">
        <f>IFERROR(SMALL($T$5:$T$9000,ROWS($T$5:T425)),"")</f>
        <v/>
      </c>
    </row>
    <row r="426" spans="1:21" ht="14.4" customHeight="1" x14ac:dyDescent="0.3">
      <c r="A426" s="371" t="s">
        <v>145</v>
      </c>
      <c r="B426" t="s">
        <v>843</v>
      </c>
      <c r="C426" s="372">
        <v>105463</v>
      </c>
      <c r="D426" s="388">
        <f>ROWS(C$5:C426)</f>
        <v>422</v>
      </c>
      <c r="E426" s="388" t="str">
        <f>IF(_xlfn.IFNA(VLOOKUP(A426,$AG$3:$AH$83,2,FALSE),"")='11.1'!$D$5,TXM!D426,"")</f>
        <v/>
      </c>
      <c r="F426" t="str">
        <f>IFERROR(SMALL($E$5:$E$9000,ROWS($E$5:E426)),"")</f>
        <v/>
      </c>
      <c r="I426" s="371" t="s">
        <v>681</v>
      </c>
      <c r="J426" t="s">
        <v>1265</v>
      </c>
      <c r="K426" s="372">
        <v>1307273</v>
      </c>
      <c r="L426" s="388">
        <f>ROWS(K$5:K426)</f>
        <v>422</v>
      </c>
      <c r="M426" s="388" t="str">
        <f>IF(_xlfn.IFNA(VLOOKUP(I426,$AG$3:$AH$83,2,FALSE),"")='11.1'!$D$5,TXM!L426,"")</f>
        <v/>
      </c>
      <c r="N426" t="str">
        <f>IFERROR(SMALL($M$5:$M$9000,ROWS($M$5:M426)),"")</f>
        <v/>
      </c>
      <c r="P426" t="s">
        <v>134</v>
      </c>
      <c r="Q426" t="s">
        <v>96</v>
      </c>
      <c r="R426">
        <v>71049505</v>
      </c>
      <c r="S426" s="388">
        <f>ROWS(R$5:R426)</f>
        <v>422</v>
      </c>
      <c r="T426" s="388" t="str">
        <f>IF(_xlfn.IFNA(VLOOKUP(P426,$AG$3:$AH$83,2,FALSE),"")='11.1'!$D$5,TXM!S426,"")</f>
        <v/>
      </c>
      <c r="U426" t="str">
        <f>IFERROR(SMALL($T$5:$T$9000,ROWS($T$5:T426)),"")</f>
        <v/>
      </c>
    </row>
    <row r="427" spans="1:21" ht="14.4" customHeight="1" x14ac:dyDescent="0.3">
      <c r="A427" s="371" t="s">
        <v>145</v>
      </c>
      <c r="B427" t="s">
        <v>1265</v>
      </c>
      <c r="C427" s="372">
        <v>60524</v>
      </c>
      <c r="D427" s="388">
        <f>ROWS(C$5:C427)</f>
        <v>423</v>
      </c>
      <c r="E427" s="388" t="str">
        <f>IF(_xlfn.IFNA(VLOOKUP(A427,$AG$3:$AH$83,2,FALSE),"")='11.1'!$D$5,TXM!D427,"")</f>
        <v/>
      </c>
      <c r="F427" t="str">
        <f>IFERROR(SMALL($E$5:$E$9000,ROWS($E$5:E427)),"")</f>
        <v/>
      </c>
      <c r="I427" s="371" t="s">
        <v>681</v>
      </c>
      <c r="J427" t="s">
        <v>869</v>
      </c>
      <c r="K427" s="372">
        <v>876648</v>
      </c>
      <c r="L427" s="388">
        <f>ROWS(K$5:K427)</f>
        <v>423</v>
      </c>
      <c r="M427" s="388" t="str">
        <f>IF(_xlfn.IFNA(VLOOKUP(I427,$AG$3:$AH$83,2,FALSE),"")='11.1'!$D$5,TXM!L427,"")</f>
        <v/>
      </c>
      <c r="N427" t="str">
        <f>IFERROR(SMALL($M$5:$M$9000,ROWS($M$5:M427)),"")</f>
        <v/>
      </c>
      <c r="P427" t="s">
        <v>134</v>
      </c>
      <c r="Q427" t="s">
        <v>91</v>
      </c>
      <c r="R427">
        <v>57898484</v>
      </c>
      <c r="S427" s="388">
        <f>ROWS(R$5:R427)</f>
        <v>423</v>
      </c>
      <c r="T427" s="388" t="str">
        <f>IF(_xlfn.IFNA(VLOOKUP(P427,$AG$3:$AH$83,2,FALSE),"")='11.1'!$D$5,TXM!S427,"")</f>
        <v/>
      </c>
      <c r="U427" t="str">
        <f>IFERROR(SMALL($T$5:$T$9000,ROWS($T$5:T427)),"")</f>
        <v/>
      </c>
    </row>
    <row r="428" spans="1:21" ht="14.4" customHeight="1" x14ac:dyDescent="0.3">
      <c r="A428" s="371" t="s">
        <v>145</v>
      </c>
      <c r="B428" t="s">
        <v>98</v>
      </c>
      <c r="C428" s="372">
        <v>58580</v>
      </c>
      <c r="D428" s="388">
        <f>ROWS(C$5:C428)</f>
        <v>424</v>
      </c>
      <c r="E428" s="388" t="str">
        <f>IF(_xlfn.IFNA(VLOOKUP(A428,$AG$3:$AH$83,2,FALSE),"")='11.1'!$D$5,TXM!D428,"")</f>
        <v/>
      </c>
      <c r="F428" t="str">
        <f>IFERROR(SMALL($E$5:$E$9000,ROWS($E$5:E428)),"")</f>
        <v/>
      </c>
      <c r="I428" s="371" t="s">
        <v>681</v>
      </c>
      <c r="J428" t="s">
        <v>95</v>
      </c>
      <c r="K428" s="372">
        <v>507525</v>
      </c>
      <c r="L428" s="388">
        <f>ROWS(K$5:K428)</f>
        <v>424</v>
      </c>
      <c r="M428" s="388" t="str">
        <f>IF(_xlfn.IFNA(VLOOKUP(I428,$AG$3:$AH$83,2,FALSE),"")='11.1'!$D$5,TXM!L428,"")</f>
        <v/>
      </c>
      <c r="N428" t="str">
        <f>IFERROR(SMALL($M$5:$M$9000,ROWS($M$5:M428)),"")</f>
        <v/>
      </c>
      <c r="P428" t="s">
        <v>134</v>
      </c>
      <c r="Q428" t="s">
        <v>839</v>
      </c>
      <c r="R428">
        <v>20996562</v>
      </c>
      <c r="S428" s="388">
        <f>ROWS(R$5:R428)</f>
        <v>424</v>
      </c>
      <c r="T428" s="388" t="str">
        <f>IF(_xlfn.IFNA(VLOOKUP(P428,$AG$3:$AH$83,2,FALSE),"")='11.1'!$D$5,TXM!S428,"")</f>
        <v/>
      </c>
      <c r="U428" t="str">
        <f>IFERROR(SMALL($T$5:$T$9000,ROWS($T$5:T428)),"")</f>
        <v/>
      </c>
    </row>
    <row r="429" spans="1:21" ht="14.4" customHeight="1" x14ac:dyDescent="0.3">
      <c r="A429" s="371" t="s">
        <v>145</v>
      </c>
      <c r="B429" t="s">
        <v>1006</v>
      </c>
      <c r="C429" s="372">
        <v>4563</v>
      </c>
      <c r="D429" s="388">
        <f>ROWS(C$5:C429)</f>
        <v>425</v>
      </c>
      <c r="E429" s="388" t="str">
        <f>IF(_xlfn.IFNA(VLOOKUP(A429,$AG$3:$AH$83,2,FALSE),"")='11.1'!$D$5,TXM!D429,"")</f>
        <v/>
      </c>
      <c r="F429" t="str">
        <f>IFERROR(SMALL($E$5:$E$9000,ROWS($E$5:E429)),"")</f>
        <v/>
      </c>
      <c r="I429" s="371" t="s">
        <v>681</v>
      </c>
      <c r="J429" t="s">
        <v>843</v>
      </c>
      <c r="K429" s="372">
        <v>296468</v>
      </c>
      <c r="L429" s="388">
        <f>ROWS(K$5:K429)</f>
        <v>425</v>
      </c>
      <c r="M429" s="388" t="str">
        <f>IF(_xlfn.IFNA(VLOOKUP(I429,$AG$3:$AH$83,2,FALSE),"")='11.1'!$D$5,TXM!L429,"")</f>
        <v/>
      </c>
      <c r="N429" t="str">
        <f>IFERROR(SMALL($M$5:$M$9000,ROWS($M$5:M429)),"")</f>
        <v/>
      </c>
      <c r="P429" t="s">
        <v>134</v>
      </c>
      <c r="Q429" t="s">
        <v>843</v>
      </c>
      <c r="R429">
        <v>19886561</v>
      </c>
      <c r="S429" s="388">
        <f>ROWS(R$5:R429)</f>
        <v>425</v>
      </c>
      <c r="T429" s="388" t="str">
        <f>IF(_xlfn.IFNA(VLOOKUP(P429,$AG$3:$AH$83,2,FALSE),"")='11.1'!$D$5,TXM!S429,"")</f>
        <v/>
      </c>
      <c r="U429" t="str">
        <f>IFERROR(SMALL($T$5:$T$9000,ROWS($T$5:T429)),"")</f>
        <v/>
      </c>
    </row>
    <row r="430" spans="1:21" ht="14.4" customHeight="1" x14ac:dyDescent="0.3">
      <c r="A430" s="371" t="s">
        <v>145</v>
      </c>
      <c r="B430" t="s">
        <v>171</v>
      </c>
      <c r="C430" s="372">
        <v>515</v>
      </c>
      <c r="D430" s="388">
        <f>ROWS(C$5:C430)</f>
        <v>426</v>
      </c>
      <c r="E430" s="388" t="str">
        <f>IF(_xlfn.IFNA(VLOOKUP(A430,$AG$3:$AH$83,2,FALSE),"")='11.1'!$D$5,TXM!D430,"")</f>
        <v/>
      </c>
      <c r="F430" t="str">
        <f>IFERROR(SMALL($E$5:$E$9000,ROWS($E$5:E430)),"")</f>
        <v/>
      </c>
      <c r="I430" s="371" t="s">
        <v>681</v>
      </c>
      <c r="J430" t="s">
        <v>865</v>
      </c>
      <c r="K430" s="372">
        <v>292578</v>
      </c>
      <c r="L430" s="388">
        <f>ROWS(K$5:K430)</f>
        <v>426</v>
      </c>
      <c r="M430" s="388" t="str">
        <f>IF(_xlfn.IFNA(VLOOKUP(I430,$AG$3:$AH$83,2,FALSE),"")='11.1'!$D$5,TXM!L430,"")</f>
        <v/>
      </c>
      <c r="N430" t="str">
        <f>IFERROR(SMALL($M$5:$M$9000,ROWS($M$5:M430)),"")</f>
        <v/>
      </c>
      <c r="P430" t="s">
        <v>134</v>
      </c>
      <c r="Q430" t="s">
        <v>863</v>
      </c>
      <c r="R430">
        <v>16244966</v>
      </c>
      <c r="S430" s="388">
        <f>ROWS(R$5:R430)</f>
        <v>426</v>
      </c>
      <c r="T430" s="388" t="str">
        <f>IF(_xlfn.IFNA(VLOOKUP(P430,$AG$3:$AH$83,2,FALSE),"")='11.1'!$D$5,TXM!S430,"")</f>
        <v/>
      </c>
      <c r="U430" t="str">
        <f>IFERROR(SMALL($T$5:$T$9000,ROWS($T$5:T430)),"")</f>
        <v/>
      </c>
    </row>
    <row r="431" spans="1:21" ht="14.4" customHeight="1" x14ac:dyDescent="0.3">
      <c r="A431" s="371" t="s">
        <v>145</v>
      </c>
      <c r="B431" t="s">
        <v>1240</v>
      </c>
      <c r="C431" s="372">
        <v>203</v>
      </c>
      <c r="D431" s="388">
        <f>ROWS(C$5:C431)</f>
        <v>427</v>
      </c>
      <c r="E431" s="388" t="str">
        <f>IF(_xlfn.IFNA(VLOOKUP(A431,$AG$3:$AH$83,2,FALSE),"")='11.1'!$D$5,TXM!D431,"")</f>
        <v/>
      </c>
      <c r="F431" t="str">
        <f>IFERROR(SMALL($E$5:$E$9000,ROWS($E$5:E431)),"")</f>
        <v/>
      </c>
      <c r="I431" s="371" t="s">
        <v>681</v>
      </c>
      <c r="J431" t="s">
        <v>1285</v>
      </c>
      <c r="K431" s="372">
        <v>287425</v>
      </c>
      <c r="L431" s="388">
        <f>ROWS(K$5:K431)</f>
        <v>427</v>
      </c>
      <c r="M431" s="388" t="str">
        <f>IF(_xlfn.IFNA(VLOOKUP(I431,$AG$3:$AH$83,2,FALSE),"")='11.1'!$D$5,TXM!L431,"")</f>
        <v/>
      </c>
      <c r="N431" t="str">
        <f>IFERROR(SMALL($M$5:$M$9000,ROWS($M$5:M431)),"")</f>
        <v/>
      </c>
      <c r="P431" t="s">
        <v>134</v>
      </c>
      <c r="Q431" t="s">
        <v>1285</v>
      </c>
      <c r="R431">
        <v>14115411</v>
      </c>
      <c r="S431" s="388">
        <f>ROWS(R$5:R431)</f>
        <v>427</v>
      </c>
      <c r="T431" s="388" t="str">
        <f>IF(_xlfn.IFNA(VLOOKUP(P431,$AG$3:$AH$83,2,FALSE),"")='11.1'!$D$5,TXM!S431,"")</f>
        <v/>
      </c>
      <c r="U431" t="str">
        <f>IFERROR(SMALL($T$5:$T$9000,ROWS($T$5:T431)),"")</f>
        <v/>
      </c>
    </row>
    <row r="432" spans="1:21" ht="14.4" customHeight="1" x14ac:dyDescent="0.3">
      <c r="A432" s="371" t="s">
        <v>134</v>
      </c>
      <c r="B432" t="s">
        <v>783</v>
      </c>
      <c r="C432" s="372">
        <v>5707651698</v>
      </c>
      <c r="D432" s="388">
        <f>ROWS(C$5:C432)</f>
        <v>428</v>
      </c>
      <c r="E432" s="388" t="str">
        <f>IF(_xlfn.IFNA(VLOOKUP(A432,$AG$3:$AH$83,2,FALSE),"")='11.1'!$D$5,TXM!D432,"")</f>
        <v/>
      </c>
      <c r="F432" t="str">
        <f>IFERROR(SMALL($E$5:$E$9000,ROWS($E$5:E432)),"")</f>
        <v/>
      </c>
      <c r="I432" s="371" t="s">
        <v>681</v>
      </c>
      <c r="J432" t="s">
        <v>859</v>
      </c>
      <c r="K432" s="372">
        <v>286276</v>
      </c>
      <c r="L432" s="388">
        <f>ROWS(K$5:K432)</f>
        <v>428</v>
      </c>
      <c r="M432" s="388" t="str">
        <f>IF(_xlfn.IFNA(VLOOKUP(I432,$AG$3:$AH$83,2,FALSE),"")='11.1'!$D$5,TXM!L432,"")</f>
        <v/>
      </c>
      <c r="N432" t="str">
        <f>IFERROR(SMALL($M$5:$M$9000,ROWS($M$5:M432)),"")</f>
        <v/>
      </c>
      <c r="P432" t="s">
        <v>134</v>
      </c>
      <c r="Q432" t="s">
        <v>865</v>
      </c>
      <c r="R432">
        <v>13327303</v>
      </c>
      <c r="S432" s="388">
        <f>ROWS(R$5:R432)</f>
        <v>428</v>
      </c>
      <c r="T432" s="388" t="str">
        <f>IF(_xlfn.IFNA(VLOOKUP(P432,$AG$3:$AH$83,2,FALSE),"")='11.1'!$D$5,TXM!S432,"")</f>
        <v/>
      </c>
      <c r="U432" t="str">
        <f>IFERROR(SMALL($T$5:$T$9000,ROWS($T$5:T432)),"")</f>
        <v/>
      </c>
    </row>
    <row r="433" spans="1:21" ht="14.4" customHeight="1" x14ac:dyDescent="0.3">
      <c r="A433" s="371" t="s">
        <v>134</v>
      </c>
      <c r="B433" t="s">
        <v>1000</v>
      </c>
      <c r="C433" s="372">
        <v>2356942311</v>
      </c>
      <c r="D433" s="388">
        <f>ROWS(C$5:C433)</f>
        <v>429</v>
      </c>
      <c r="E433" s="388" t="str">
        <f>IF(_xlfn.IFNA(VLOOKUP(A433,$AG$3:$AH$83,2,FALSE),"")='11.1'!$D$5,TXM!D433,"")</f>
        <v/>
      </c>
      <c r="F433" t="str">
        <f>IFERROR(SMALL($E$5:$E$9000,ROWS($E$5:E433)),"")</f>
        <v/>
      </c>
      <c r="I433" s="371" t="s">
        <v>681</v>
      </c>
      <c r="J433" t="s">
        <v>861</v>
      </c>
      <c r="K433" s="372">
        <v>194089</v>
      </c>
      <c r="L433" s="388">
        <f>ROWS(K$5:K433)</f>
        <v>429</v>
      </c>
      <c r="M433" s="388" t="str">
        <f>IF(_xlfn.IFNA(VLOOKUP(I433,$AG$3:$AH$83,2,FALSE),"")='11.1'!$D$5,TXM!L433,"")</f>
        <v/>
      </c>
      <c r="N433" t="str">
        <f>IFERROR(SMALL($M$5:$M$9000,ROWS($M$5:M433)),"")</f>
        <v/>
      </c>
      <c r="P433" t="s">
        <v>134</v>
      </c>
      <c r="Q433" t="s">
        <v>1000</v>
      </c>
      <c r="R433">
        <v>10918745</v>
      </c>
      <c r="S433" s="388">
        <f>ROWS(R$5:R433)</f>
        <v>429</v>
      </c>
      <c r="T433" s="388" t="str">
        <f>IF(_xlfn.IFNA(VLOOKUP(P433,$AG$3:$AH$83,2,FALSE),"")='11.1'!$D$5,TXM!S433,"")</f>
        <v/>
      </c>
      <c r="U433" t="str">
        <f>IFERROR(SMALL($T$5:$T$9000,ROWS($T$5:T433)),"")</f>
        <v/>
      </c>
    </row>
    <row r="434" spans="1:21" ht="14.4" customHeight="1" x14ac:dyDescent="0.3">
      <c r="A434" s="371" t="s">
        <v>134</v>
      </c>
      <c r="B434" t="s">
        <v>104</v>
      </c>
      <c r="C434" s="372">
        <v>463440858</v>
      </c>
      <c r="D434" s="388">
        <f>ROWS(C$5:C434)</f>
        <v>430</v>
      </c>
      <c r="E434" s="388" t="str">
        <f>IF(_xlfn.IFNA(VLOOKUP(A434,$AG$3:$AH$83,2,FALSE),"")='11.1'!$D$5,TXM!D434,"")</f>
        <v/>
      </c>
      <c r="F434" t="str">
        <f>IFERROR(SMALL($E$5:$E$9000,ROWS($E$5:E434)),"")</f>
        <v/>
      </c>
      <c r="I434" s="371" t="s">
        <v>681</v>
      </c>
      <c r="J434" t="s">
        <v>795</v>
      </c>
      <c r="K434" s="372">
        <v>141785</v>
      </c>
      <c r="L434" s="388">
        <f>ROWS(K$5:K434)</f>
        <v>430</v>
      </c>
      <c r="M434" s="388" t="str">
        <f>IF(_xlfn.IFNA(VLOOKUP(I434,$AG$3:$AH$83,2,FALSE),"")='11.1'!$D$5,TXM!L434,"")</f>
        <v/>
      </c>
      <c r="N434" t="str">
        <f>IFERROR(SMALL($M$5:$M$9000,ROWS($M$5:M434)),"")</f>
        <v/>
      </c>
      <c r="P434" t="s">
        <v>134</v>
      </c>
      <c r="Q434" t="s">
        <v>869</v>
      </c>
      <c r="R434">
        <v>8371933</v>
      </c>
      <c r="S434" s="388">
        <f>ROWS(R$5:R434)</f>
        <v>430</v>
      </c>
      <c r="T434" s="388" t="str">
        <f>IF(_xlfn.IFNA(VLOOKUP(P434,$AG$3:$AH$83,2,FALSE),"")='11.1'!$D$5,TXM!S434,"")</f>
        <v/>
      </c>
      <c r="U434" t="str">
        <f>IFERROR(SMALL($T$5:$T$9000,ROWS($T$5:T434)),"")</f>
        <v/>
      </c>
    </row>
    <row r="435" spans="1:21" ht="14.4" customHeight="1" x14ac:dyDescent="0.3">
      <c r="A435" s="371" t="s">
        <v>134</v>
      </c>
      <c r="B435" t="s">
        <v>773</v>
      </c>
      <c r="C435" s="372">
        <v>460879361</v>
      </c>
      <c r="D435" s="388">
        <f>ROWS(C$5:C435)</f>
        <v>431</v>
      </c>
      <c r="E435" s="388" t="str">
        <f>IF(_xlfn.IFNA(VLOOKUP(A435,$AG$3:$AH$83,2,FALSE),"")='11.1'!$D$5,TXM!D435,"")</f>
        <v/>
      </c>
      <c r="F435" t="str">
        <f>IFERROR(SMALL($E$5:$E$9000,ROWS($E$5:E435)),"")</f>
        <v/>
      </c>
      <c r="I435" s="371" t="s">
        <v>681</v>
      </c>
      <c r="J435" t="s">
        <v>793</v>
      </c>
      <c r="K435" s="372">
        <v>138329</v>
      </c>
      <c r="L435" s="388">
        <f>ROWS(K$5:K435)</f>
        <v>431</v>
      </c>
      <c r="M435" s="388" t="str">
        <f>IF(_xlfn.IFNA(VLOOKUP(I435,$AG$3:$AH$83,2,FALSE),"")='11.1'!$D$5,TXM!L435,"")</f>
        <v/>
      </c>
      <c r="N435" t="str">
        <f>IFERROR(SMALL($M$5:$M$9000,ROWS($M$5:M435)),"")</f>
        <v/>
      </c>
      <c r="P435" t="s">
        <v>134</v>
      </c>
      <c r="Q435" t="s">
        <v>793</v>
      </c>
      <c r="R435">
        <v>7222805</v>
      </c>
      <c r="S435" s="388">
        <f>ROWS(R$5:R435)</f>
        <v>431</v>
      </c>
      <c r="T435" s="388" t="str">
        <f>IF(_xlfn.IFNA(VLOOKUP(P435,$AG$3:$AH$83,2,FALSE),"")='11.1'!$D$5,TXM!S435,"")</f>
        <v/>
      </c>
      <c r="U435" t="str">
        <f>IFERROR(SMALL($T$5:$T$9000,ROWS($T$5:T435)),"")</f>
        <v/>
      </c>
    </row>
    <row r="436" spans="1:21" ht="14.4" customHeight="1" x14ac:dyDescent="0.3">
      <c r="A436" s="371" t="s">
        <v>134</v>
      </c>
      <c r="B436" t="s">
        <v>865</v>
      </c>
      <c r="C436" s="372">
        <v>422465812</v>
      </c>
      <c r="D436" s="388">
        <f>ROWS(C$5:C436)</f>
        <v>432</v>
      </c>
      <c r="E436" s="388" t="str">
        <f>IF(_xlfn.IFNA(VLOOKUP(A436,$AG$3:$AH$83,2,FALSE),"")='11.1'!$D$5,TXM!D436,"")</f>
        <v/>
      </c>
      <c r="F436" t="str">
        <f>IFERROR(SMALL($E$5:$E$9000,ROWS($E$5:E436)),"")</f>
        <v/>
      </c>
      <c r="I436" s="371" t="s">
        <v>681</v>
      </c>
      <c r="J436" t="s">
        <v>783</v>
      </c>
      <c r="K436" s="372">
        <v>88737</v>
      </c>
      <c r="L436" s="388">
        <f>ROWS(K$5:K436)</f>
        <v>432</v>
      </c>
      <c r="M436" s="388" t="str">
        <f>IF(_xlfn.IFNA(VLOOKUP(I436,$AG$3:$AH$83,2,FALSE),"")='11.1'!$D$5,TXM!L436,"")</f>
        <v/>
      </c>
      <c r="N436" t="str">
        <f>IFERROR(SMALL($M$5:$M$9000,ROWS($M$5:M436)),"")</f>
        <v/>
      </c>
      <c r="P436" t="s">
        <v>134</v>
      </c>
      <c r="Q436" t="s">
        <v>785</v>
      </c>
      <c r="R436">
        <v>6643974</v>
      </c>
      <c r="S436" s="388">
        <f>ROWS(R$5:R436)</f>
        <v>432</v>
      </c>
      <c r="T436" s="388" t="str">
        <f>IF(_xlfn.IFNA(VLOOKUP(P436,$AG$3:$AH$83,2,FALSE),"")='11.1'!$D$5,TXM!S436,"")</f>
        <v/>
      </c>
      <c r="U436" t="str">
        <f>IFERROR(SMALL($T$5:$T$9000,ROWS($T$5:T436)),"")</f>
        <v/>
      </c>
    </row>
    <row r="437" spans="1:21" ht="14.4" customHeight="1" x14ac:dyDescent="0.3">
      <c r="A437" s="371" t="s">
        <v>134</v>
      </c>
      <c r="B437" t="s">
        <v>849</v>
      </c>
      <c r="C437" s="372">
        <v>397075890</v>
      </c>
      <c r="D437" s="388">
        <f>ROWS(C$5:C437)</f>
        <v>433</v>
      </c>
      <c r="E437" s="388" t="str">
        <f>IF(_xlfn.IFNA(VLOOKUP(A437,$AG$3:$AH$83,2,FALSE),"")='11.1'!$D$5,TXM!D437,"")</f>
        <v/>
      </c>
      <c r="F437" t="str">
        <f>IFERROR(SMALL($E$5:$E$9000,ROWS($E$5:E437)),"")</f>
        <v/>
      </c>
      <c r="I437" s="371" t="s">
        <v>681</v>
      </c>
      <c r="J437" t="s">
        <v>841</v>
      </c>
      <c r="K437" s="372">
        <v>75000</v>
      </c>
      <c r="L437" s="388">
        <f>ROWS(K$5:K437)</f>
        <v>433</v>
      </c>
      <c r="M437" s="388" t="str">
        <f>IF(_xlfn.IFNA(VLOOKUP(I437,$AG$3:$AH$83,2,FALSE),"")='11.1'!$D$5,TXM!L437,"")</f>
        <v/>
      </c>
      <c r="N437" t="str">
        <f>IFERROR(SMALL($M$5:$M$9000,ROWS($M$5:M437)),"")</f>
        <v/>
      </c>
      <c r="P437" t="s">
        <v>134</v>
      </c>
      <c r="Q437" t="s">
        <v>1001</v>
      </c>
      <c r="R437">
        <v>6191415</v>
      </c>
      <c r="S437" s="388">
        <f>ROWS(R$5:R437)</f>
        <v>433</v>
      </c>
      <c r="T437" s="388" t="str">
        <f>IF(_xlfn.IFNA(VLOOKUP(P437,$AG$3:$AH$83,2,FALSE),"")='11.1'!$D$5,TXM!S437,"")</f>
        <v/>
      </c>
      <c r="U437" t="str">
        <f>IFERROR(SMALL($T$5:$T$9000,ROWS($T$5:T437)),"")</f>
        <v/>
      </c>
    </row>
    <row r="438" spans="1:21" ht="14.4" customHeight="1" x14ac:dyDescent="0.3">
      <c r="A438" s="371" t="s">
        <v>134</v>
      </c>
      <c r="B438" t="s">
        <v>91</v>
      </c>
      <c r="C438" s="372">
        <v>390570117</v>
      </c>
      <c r="D438" s="388">
        <f>ROWS(C$5:C438)</f>
        <v>434</v>
      </c>
      <c r="E438" s="388" t="str">
        <f>IF(_xlfn.IFNA(VLOOKUP(A438,$AG$3:$AH$83,2,FALSE),"")='11.1'!$D$5,TXM!D438,"")</f>
        <v/>
      </c>
      <c r="F438" t="str">
        <f>IFERROR(SMALL($E$5:$E$9000,ROWS($E$5:E438)),"")</f>
        <v/>
      </c>
      <c r="I438" s="371" t="s">
        <v>681</v>
      </c>
      <c r="J438" t="s">
        <v>1318</v>
      </c>
      <c r="K438" s="372">
        <v>50128</v>
      </c>
      <c r="L438" s="388">
        <f>ROWS(K$5:K438)</f>
        <v>434</v>
      </c>
      <c r="M438" s="388" t="str">
        <f>IF(_xlfn.IFNA(VLOOKUP(I438,$AG$3:$AH$83,2,FALSE),"")='11.1'!$D$5,TXM!L438,"")</f>
        <v/>
      </c>
      <c r="N438" t="str">
        <f>IFERROR(SMALL($M$5:$M$9000,ROWS($M$5:M438)),"")</f>
        <v/>
      </c>
      <c r="P438" t="s">
        <v>134</v>
      </c>
      <c r="Q438" t="s">
        <v>94</v>
      </c>
      <c r="R438">
        <v>5898900</v>
      </c>
      <c r="S438" s="388">
        <f>ROWS(R$5:R438)</f>
        <v>434</v>
      </c>
      <c r="T438" s="388" t="str">
        <f>IF(_xlfn.IFNA(VLOOKUP(P438,$AG$3:$AH$83,2,FALSE),"")='11.1'!$D$5,TXM!S438,"")</f>
        <v/>
      </c>
      <c r="U438" t="str">
        <f>IFERROR(SMALL($T$5:$T$9000,ROWS($T$5:T438)),"")</f>
        <v/>
      </c>
    </row>
    <row r="439" spans="1:21" ht="14.4" customHeight="1" x14ac:dyDescent="0.3">
      <c r="A439" s="371" t="s">
        <v>134</v>
      </c>
      <c r="B439" t="s">
        <v>787</v>
      </c>
      <c r="C439" s="372">
        <v>361655030</v>
      </c>
      <c r="D439" s="388">
        <f>ROWS(C$5:C439)</f>
        <v>435</v>
      </c>
      <c r="E439" s="388" t="str">
        <f>IF(_xlfn.IFNA(VLOOKUP(A439,$AG$3:$AH$83,2,FALSE),"")='11.1'!$D$5,TXM!D439,"")</f>
        <v/>
      </c>
      <c r="F439" t="str">
        <f>IFERROR(SMALL($E$5:$E$9000,ROWS($E$5:E439)),"")</f>
        <v/>
      </c>
      <c r="I439" s="371" t="s">
        <v>681</v>
      </c>
      <c r="J439" t="s">
        <v>1434</v>
      </c>
      <c r="K439" s="372">
        <v>41973</v>
      </c>
      <c r="L439" s="388">
        <f>ROWS(K$5:K439)</f>
        <v>435</v>
      </c>
      <c r="M439" s="388" t="str">
        <f>IF(_xlfn.IFNA(VLOOKUP(I439,$AG$3:$AH$83,2,FALSE),"")='11.1'!$D$5,TXM!L439,"")</f>
        <v/>
      </c>
      <c r="N439" t="str">
        <f>IFERROR(SMALL($M$5:$M$9000,ROWS($M$5:M439)),"")</f>
        <v/>
      </c>
      <c r="P439" t="s">
        <v>134</v>
      </c>
      <c r="Q439" t="s">
        <v>1265</v>
      </c>
      <c r="R439">
        <v>5637809</v>
      </c>
      <c r="S439" s="388">
        <f>ROWS(R$5:R439)</f>
        <v>435</v>
      </c>
      <c r="T439" s="388" t="str">
        <f>IF(_xlfn.IFNA(VLOOKUP(P439,$AG$3:$AH$83,2,FALSE),"")='11.1'!$D$5,TXM!S439,"")</f>
        <v/>
      </c>
      <c r="U439" t="str">
        <f>IFERROR(SMALL($T$5:$T$9000,ROWS($T$5:T439)),"")</f>
        <v/>
      </c>
    </row>
    <row r="440" spans="1:21" ht="14.4" customHeight="1" x14ac:dyDescent="0.3">
      <c r="A440" s="371" t="s">
        <v>134</v>
      </c>
      <c r="B440" t="s">
        <v>106</v>
      </c>
      <c r="C440" s="372">
        <v>289216277</v>
      </c>
      <c r="D440" s="388">
        <f>ROWS(C$5:C440)</f>
        <v>436</v>
      </c>
      <c r="E440" s="388" t="str">
        <f>IF(_xlfn.IFNA(VLOOKUP(A440,$AG$3:$AH$83,2,FALSE),"")='11.1'!$D$5,TXM!D440,"")</f>
        <v/>
      </c>
      <c r="F440" t="str">
        <f>IFERROR(SMALL($E$5:$E$9000,ROWS($E$5:E440)),"")</f>
        <v/>
      </c>
      <c r="I440" s="371" t="s">
        <v>681</v>
      </c>
      <c r="J440" t="s">
        <v>108</v>
      </c>
      <c r="K440" s="372">
        <v>39193</v>
      </c>
      <c r="L440" s="388">
        <f>ROWS(K$5:K440)</f>
        <v>436</v>
      </c>
      <c r="M440" s="388" t="str">
        <f>IF(_xlfn.IFNA(VLOOKUP(I440,$AG$3:$AH$83,2,FALSE),"")='11.1'!$D$5,TXM!L440,"")</f>
        <v/>
      </c>
      <c r="N440" t="str">
        <f>IFERROR(SMALL($M$5:$M$9000,ROWS($M$5:M440)),"")</f>
        <v/>
      </c>
      <c r="P440" t="s">
        <v>134</v>
      </c>
      <c r="Q440" t="s">
        <v>108</v>
      </c>
      <c r="R440">
        <v>5598266</v>
      </c>
      <c r="S440" s="388">
        <f>ROWS(R$5:R440)</f>
        <v>436</v>
      </c>
      <c r="T440" s="388" t="str">
        <f>IF(_xlfn.IFNA(VLOOKUP(P440,$AG$3:$AH$83,2,FALSE),"")='11.1'!$D$5,TXM!S440,"")</f>
        <v/>
      </c>
      <c r="U440" t="str">
        <f>IFERROR(SMALL($T$5:$T$9000,ROWS($T$5:T440)),"")</f>
        <v/>
      </c>
    </row>
    <row r="441" spans="1:21" ht="14.4" customHeight="1" x14ac:dyDescent="0.3">
      <c r="A441" s="371" t="s">
        <v>134</v>
      </c>
      <c r="B441" t="s">
        <v>1005</v>
      </c>
      <c r="C441" s="372">
        <v>232137672</v>
      </c>
      <c r="D441" s="388">
        <f>ROWS(C$5:C441)</f>
        <v>437</v>
      </c>
      <c r="E441" s="388" t="str">
        <f>IF(_xlfn.IFNA(VLOOKUP(A441,$AG$3:$AH$83,2,FALSE),"")='11.1'!$D$5,TXM!D441,"")</f>
        <v/>
      </c>
      <c r="F441" t="str">
        <f>IFERROR(SMALL($E$5:$E$9000,ROWS($E$5:E441)),"")</f>
        <v/>
      </c>
      <c r="I441" s="371" t="s">
        <v>681</v>
      </c>
      <c r="J441" t="s">
        <v>823</v>
      </c>
      <c r="K441" s="372">
        <v>35382</v>
      </c>
      <c r="L441" s="388">
        <f>ROWS(K$5:K441)</f>
        <v>437</v>
      </c>
      <c r="M441" s="388" t="str">
        <f>IF(_xlfn.IFNA(VLOOKUP(I441,$AG$3:$AH$83,2,FALSE),"")='11.1'!$D$5,TXM!L441,"")</f>
        <v/>
      </c>
      <c r="N441" t="str">
        <f>IFERROR(SMALL($M$5:$M$9000,ROWS($M$5:M441)),"")</f>
        <v/>
      </c>
      <c r="P441" t="s">
        <v>134</v>
      </c>
      <c r="Q441" t="s">
        <v>823</v>
      </c>
      <c r="R441">
        <v>4903874</v>
      </c>
      <c r="S441" s="388">
        <f>ROWS(R$5:R441)</f>
        <v>437</v>
      </c>
      <c r="T441" s="388" t="str">
        <f>IF(_xlfn.IFNA(VLOOKUP(P441,$AG$3:$AH$83,2,FALSE),"")='11.1'!$D$5,TXM!S441,"")</f>
        <v/>
      </c>
      <c r="U441" t="str">
        <f>IFERROR(SMALL($T$5:$T$9000,ROWS($T$5:T441)),"")</f>
        <v/>
      </c>
    </row>
    <row r="442" spans="1:21" ht="14.4" customHeight="1" x14ac:dyDescent="0.3">
      <c r="A442" s="371" t="s">
        <v>134</v>
      </c>
      <c r="B442" t="s">
        <v>102</v>
      </c>
      <c r="C442" s="372">
        <v>191363113</v>
      </c>
      <c r="D442" s="388">
        <f>ROWS(C$5:C442)</f>
        <v>438</v>
      </c>
      <c r="E442" s="388" t="str">
        <f>IF(_xlfn.IFNA(VLOOKUP(A442,$AG$3:$AH$83,2,FALSE),"")='11.1'!$D$5,TXM!D442,"")</f>
        <v/>
      </c>
      <c r="F442" t="str">
        <f>IFERROR(SMALL($E$5:$E$9000,ROWS($E$5:E442)),"")</f>
        <v/>
      </c>
      <c r="I442" s="371" t="s">
        <v>681</v>
      </c>
      <c r="J442" t="s">
        <v>789</v>
      </c>
      <c r="K442" s="372">
        <v>25326</v>
      </c>
      <c r="L442" s="388">
        <f>ROWS(K$5:K442)</f>
        <v>438</v>
      </c>
      <c r="M442" s="388" t="str">
        <f>IF(_xlfn.IFNA(VLOOKUP(I442,$AG$3:$AH$83,2,FALSE),"")='11.1'!$D$5,TXM!L442,"")</f>
        <v/>
      </c>
      <c r="N442" t="str">
        <f>IFERROR(SMALL($M$5:$M$9000,ROWS($M$5:M442)),"")</f>
        <v/>
      </c>
      <c r="P442" t="s">
        <v>134</v>
      </c>
      <c r="Q442" t="s">
        <v>99</v>
      </c>
      <c r="R442">
        <v>4804864</v>
      </c>
      <c r="S442" s="388">
        <f>ROWS(R$5:R442)</f>
        <v>438</v>
      </c>
      <c r="T442" s="388" t="str">
        <f>IF(_xlfn.IFNA(VLOOKUP(P442,$AG$3:$AH$83,2,FALSE),"")='11.1'!$D$5,TXM!S442,"")</f>
        <v/>
      </c>
      <c r="U442" t="str">
        <f>IFERROR(SMALL($T$5:$T$9000,ROWS($T$5:T442)),"")</f>
        <v/>
      </c>
    </row>
    <row r="443" spans="1:21" ht="14.4" customHeight="1" x14ac:dyDescent="0.3">
      <c r="A443" s="371" t="s">
        <v>134</v>
      </c>
      <c r="B443" t="s">
        <v>837</v>
      </c>
      <c r="C443" s="372">
        <v>189914993</v>
      </c>
      <c r="D443" s="388">
        <f>ROWS(C$5:C443)</f>
        <v>439</v>
      </c>
      <c r="E443" s="388" t="str">
        <f>IF(_xlfn.IFNA(VLOOKUP(A443,$AG$3:$AH$83,2,FALSE),"")='11.1'!$D$5,TXM!D443,"")</f>
        <v/>
      </c>
      <c r="F443" t="str">
        <f>IFERROR(SMALL($E$5:$E$9000,ROWS($E$5:E443)),"")</f>
        <v/>
      </c>
      <c r="I443" s="371" t="s">
        <v>681</v>
      </c>
      <c r="J443" t="s">
        <v>837</v>
      </c>
      <c r="K443" s="372">
        <v>17210</v>
      </c>
      <c r="L443" s="388">
        <f>ROWS(K$5:K443)</f>
        <v>439</v>
      </c>
      <c r="M443" s="388" t="str">
        <f>IF(_xlfn.IFNA(VLOOKUP(I443,$AG$3:$AH$83,2,FALSE),"")='11.1'!$D$5,TXM!L443,"")</f>
        <v/>
      </c>
      <c r="N443" t="str">
        <f>IFERROR(SMALL($M$5:$M$9000,ROWS($M$5:M443)),"")</f>
        <v/>
      </c>
      <c r="P443" t="s">
        <v>134</v>
      </c>
      <c r="Q443" t="s">
        <v>95</v>
      </c>
      <c r="R443">
        <v>4728302</v>
      </c>
      <c r="S443" s="388">
        <f>ROWS(R$5:R443)</f>
        <v>439</v>
      </c>
      <c r="T443" s="388" t="str">
        <f>IF(_xlfn.IFNA(VLOOKUP(P443,$AG$3:$AH$83,2,FALSE),"")='11.1'!$D$5,TXM!S443,"")</f>
        <v/>
      </c>
      <c r="U443" t="str">
        <f>IFERROR(SMALL($T$5:$T$9000,ROWS($T$5:T443)),"")</f>
        <v/>
      </c>
    </row>
    <row r="444" spans="1:21" ht="14.4" customHeight="1" x14ac:dyDescent="0.3">
      <c r="A444" s="371" t="s">
        <v>134</v>
      </c>
      <c r="B444" t="s">
        <v>779</v>
      </c>
      <c r="C444" s="372">
        <v>185728657</v>
      </c>
      <c r="D444" s="388">
        <f>ROWS(C$5:C444)</f>
        <v>440</v>
      </c>
      <c r="E444" s="388" t="str">
        <f>IF(_xlfn.IFNA(VLOOKUP(A444,$AG$3:$AH$83,2,FALSE),"")='11.1'!$D$5,TXM!D444,"")</f>
        <v/>
      </c>
      <c r="F444" t="str">
        <f>IFERROR(SMALL($E$5:$E$9000,ROWS($E$5:E444)),"")</f>
        <v/>
      </c>
      <c r="I444" s="371" t="s">
        <v>681</v>
      </c>
      <c r="J444" t="s">
        <v>1006</v>
      </c>
      <c r="K444" s="372">
        <v>13861</v>
      </c>
      <c r="L444" s="388">
        <f>ROWS(K$5:K444)</f>
        <v>440</v>
      </c>
      <c r="M444" s="388" t="str">
        <f>IF(_xlfn.IFNA(VLOOKUP(I444,$AG$3:$AH$83,2,FALSE),"")='11.1'!$D$5,TXM!L444,"")</f>
        <v/>
      </c>
      <c r="N444" t="str">
        <f>IFERROR(SMALL($M$5:$M$9000,ROWS($M$5:M444)),"")</f>
        <v/>
      </c>
      <c r="P444" t="s">
        <v>134</v>
      </c>
      <c r="Q444" t="s">
        <v>787</v>
      </c>
      <c r="R444">
        <v>4660005</v>
      </c>
      <c r="S444" s="388">
        <f>ROWS(R$5:R444)</f>
        <v>440</v>
      </c>
      <c r="T444" s="388" t="str">
        <f>IF(_xlfn.IFNA(VLOOKUP(P444,$AG$3:$AH$83,2,FALSE),"")='11.1'!$D$5,TXM!S444,"")</f>
        <v/>
      </c>
      <c r="U444" t="str">
        <f>IFERROR(SMALL($T$5:$T$9000,ROWS($T$5:T444)),"")</f>
        <v/>
      </c>
    </row>
    <row r="445" spans="1:21" ht="14.4" customHeight="1" x14ac:dyDescent="0.3">
      <c r="A445" s="371" t="s">
        <v>134</v>
      </c>
      <c r="B445" t="s">
        <v>1252</v>
      </c>
      <c r="C445" s="372">
        <v>147844393</v>
      </c>
      <c r="D445" s="388">
        <f>ROWS(C$5:C445)</f>
        <v>441</v>
      </c>
      <c r="E445" s="388" t="str">
        <f>IF(_xlfn.IFNA(VLOOKUP(A445,$AG$3:$AH$83,2,FALSE),"")='11.1'!$D$5,TXM!D445,"")</f>
        <v/>
      </c>
      <c r="F445" t="str">
        <f>IFERROR(SMALL($E$5:$E$9000,ROWS($E$5:E445)),"")</f>
        <v/>
      </c>
      <c r="I445" s="371" t="s">
        <v>681</v>
      </c>
      <c r="J445" t="s">
        <v>847</v>
      </c>
      <c r="K445" s="372">
        <v>13114</v>
      </c>
      <c r="L445" s="388">
        <f>ROWS(K$5:K445)</f>
        <v>441</v>
      </c>
      <c r="M445" s="388" t="str">
        <f>IF(_xlfn.IFNA(VLOOKUP(I445,$AG$3:$AH$83,2,FALSE),"")='11.1'!$D$5,TXM!L445,"")</f>
        <v/>
      </c>
      <c r="N445" t="str">
        <f>IFERROR(SMALL($M$5:$M$9000,ROWS($M$5:M445)),"")</f>
        <v/>
      </c>
      <c r="P445" t="s">
        <v>134</v>
      </c>
      <c r="Q445" t="s">
        <v>1434</v>
      </c>
      <c r="R445">
        <v>4584261</v>
      </c>
      <c r="S445" s="388">
        <f>ROWS(R$5:R445)</f>
        <v>441</v>
      </c>
      <c r="T445" s="388" t="str">
        <f>IF(_xlfn.IFNA(VLOOKUP(P445,$AG$3:$AH$83,2,FALSE),"")='11.1'!$D$5,TXM!S445,"")</f>
        <v/>
      </c>
      <c r="U445" t="str">
        <f>IFERROR(SMALL($T$5:$T$9000,ROWS($T$5:T445)),"")</f>
        <v/>
      </c>
    </row>
    <row r="446" spans="1:21" ht="14.4" customHeight="1" x14ac:dyDescent="0.3">
      <c r="A446" s="371" t="s">
        <v>134</v>
      </c>
      <c r="B446" t="s">
        <v>785</v>
      </c>
      <c r="C446" s="372">
        <v>134442092</v>
      </c>
      <c r="D446" s="388">
        <f>ROWS(C$5:C446)</f>
        <v>442</v>
      </c>
      <c r="E446" s="388" t="str">
        <f>IF(_xlfn.IFNA(VLOOKUP(A446,$AG$3:$AH$83,2,FALSE),"")='11.1'!$D$5,TXM!D446,"")</f>
        <v/>
      </c>
      <c r="F446" t="str">
        <f>IFERROR(SMALL($E$5:$E$9000,ROWS($E$5:E446)),"")</f>
        <v/>
      </c>
      <c r="I446" s="371" t="s">
        <v>681</v>
      </c>
      <c r="J446" t="s">
        <v>821</v>
      </c>
      <c r="K446" s="372">
        <v>11500</v>
      </c>
      <c r="L446" s="388">
        <f>ROWS(K$5:K446)</f>
        <v>442</v>
      </c>
      <c r="M446" s="388" t="str">
        <f>IF(_xlfn.IFNA(VLOOKUP(I446,$AG$3:$AH$83,2,FALSE),"")='11.1'!$D$5,TXM!L446,"")</f>
        <v/>
      </c>
      <c r="N446" t="str">
        <f>IFERROR(SMALL($M$5:$M$9000,ROWS($M$5:M446)),"")</f>
        <v/>
      </c>
      <c r="P446" t="s">
        <v>134</v>
      </c>
      <c r="Q446" t="s">
        <v>106</v>
      </c>
      <c r="R446">
        <v>3955159</v>
      </c>
      <c r="S446" s="388">
        <f>ROWS(R$5:R446)</f>
        <v>442</v>
      </c>
      <c r="T446" s="388" t="str">
        <f>IF(_xlfn.IFNA(VLOOKUP(P446,$AG$3:$AH$83,2,FALSE),"")='11.1'!$D$5,TXM!S446,"")</f>
        <v/>
      </c>
      <c r="U446" t="str">
        <f>IFERROR(SMALL($T$5:$T$9000,ROWS($T$5:T446)),"")</f>
        <v/>
      </c>
    </row>
    <row r="447" spans="1:21" ht="14.4" customHeight="1" x14ac:dyDescent="0.3">
      <c r="A447" s="371" t="s">
        <v>134</v>
      </c>
      <c r="B447" t="s">
        <v>999</v>
      </c>
      <c r="C447" s="372">
        <v>121661206</v>
      </c>
      <c r="D447" s="388">
        <f>ROWS(C$5:C447)</f>
        <v>443</v>
      </c>
      <c r="E447" s="388" t="str">
        <f>IF(_xlfn.IFNA(VLOOKUP(A447,$AG$3:$AH$83,2,FALSE),"")='11.1'!$D$5,TXM!D447,"")</f>
        <v/>
      </c>
      <c r="F447" t="str">
        <f>IFERROR(SMALL($E$5:$E$9000,ROWS($E$5:E447)),"")</f>
        <v/>
      </c>
      <c r="I447" s="371" t="s">
        <v>681</v>
      </c>
      <c r="J447" t="s">
        <v>990</v>
      </c>
      <c r="K447" s="372">
        <v>11286</v>
      </c>
      <c r="L447" s="388">
        <f>ROWS(K$5:K447)</f>
        <v>443</v>
      </c>
      <c r="M447" s="388" t="str">
        <f>IF(_xlfn.IFNA(VLOOKUP(I447,$AG$3:$AH$83,2,FALSE),"")='11.1'!$D$5,TXM!L447,"")</f>
        <v/>
      </c>
      <c r="N447" t="str">
        <f>IFERROR(SMALL($M$5:$M$9000,ROWS($M$5:M447)),"")</f>
        <v/>
      </c>
      <c r="P447" t="s">
        <v>134</v>
      </c>
      <c r="Q447" t="s">
        <v>791</v>
      </c>
      <c r="R447">
        <v>3767581</v>
      </c>
      <c r="S447" s="388">
        <f>ROWS(R$5:R447)</f>
        <v>443</v>
      </c>
      <c r="T447" s="388" t="str">
        <f>IF(_xlfn.IFNA(VLOOKUP(P447,$AG$3:$AH$83,2,FALSE),"")='11.1'!$D$5,TXM!S447,"")</f>
        <v/>
      </c>
      <c r="U447" t="str">
        <f>IFERROR(SMALL($T$5:$T$9000,ROWS($T$5:T447)),"")</f>
        <v/>
      </c>
    </row>
    <row r="448" spans="1:21" ht="14.4" customHeight="1" x14ac:dyDescent="0.3">
      <c r="A448" s="371" t="s">
        <v>134</v>
      </c>
      <c r="B448" t="s">
        <v>107</v>
      </c>
      <c r="C448" s="372">
        <v>82041555</v>
      </c>
      <c r="D448" s="388">
        <f>ROWS(C$5:C448)</f>
        <v>444</v>
      </c>
      <c r="E448" s="388" t="str">
        <f>IF(_xlfn.IFNA(VLOOKUP(A448,$AG$3:$AH$83,2,FALSE),"")='11.1'!$D$5,TXM!D448,"")</f>
        <v/>
      </c>
      <c r="F448" t="str">
        <f>IFERROR(SMALL($E$5:$E$9000,ROWS($E$5:E448)),"")</f>
        <v/>
      </c>
      <c r="I448" s="371" t="s">
        <v>681</v>
      </c>
      <c r="J448" t="s">
        <v>845</v>
      </c>
      <c r="K448" s="372">
        <v>5359</v>
      </c>
      <c r="L448" s="388">
        <f>ROWS(K$5:K448)</f>
        <v>444</v>
      </c>
      <c r="M448" s="388" t="str">
        <f>IF(_xlfn.IFNA(VLOOKUP(I448,$AG$3:$AH$83,2,FALSE),"")='11.1'!$D$5,TXM!L448,"")</f>
        <v/>
      </c>
      <c r="N448" t="str">
        <f>IFERROR(SMALL($M$5:$M$9000,ROWS($M$5:M448)),"")</f>
        <v/>
      </c>
      <c r="P448" t="s">
        <v>134</v>
      </c>
      <c r="Q448" t="s">
        <v>1318</v>
      </c>
      <c r="R448">
        <v>3521997</v>
      </c>
      <c r="S448" s="388">
        <f>ROWS(R$5:R448)</f>
        <v>444</v>
      </c>
      <c r="T448" s="388" t="str">
        <f>IF(_xlfn.IFNA(VLOOKUP(P448,$AG$3:$AH$83,2,FALSE),"")='11.1'!$D$5,TXM!S448,"")</f>
        <v/>
      </c>
      <c r="U448" t="str">
        <f>IFERROR(SMALL($T$5:$T$9000,ROWS($T$5:T448)),"")</f>
        <v/>
      </c>
    </row>
    <row r="449" spans="1:21" ht="14.4" customHeight="1" x14ac:dyDescent="0.3">
      <c r="A449" s="371" t="s">
        <v>134</v>
      </c>
      <c r="B449" t="s">
        <v>95</v>
      </c>
      <c r="C449" s="372">
        <v>79053265</v>
      </c>
      <c r="D449" s="388">
        <f>ROWS(C$5:C449)</f>
        <v>445</v>
      </c>
      <c r="E449" s="388" t="str">
        <f>IF(_xlfn.IFNA(VLOOKUP(A449,$AG$3:$AH$83,2,FALSE),"")='11.1'!$D$5,TXM!D449,"")</f>
        <v/>
      </c>
      <c r="F449" t="str">
        <f>IFERROR(SMALL($E$5:$E$9000,ROWS($E$5:E449)),"")</f>
        <v/>
      </c>
      <c r="I449" s="371" t="s">
        <v>681</v>
      </c>
      <c r="J449" t="s">
        <v>785</v>
      </c>
      <c r="K449" s="372">
        <v>4590</v>
      </c>
      <c r="L449" s="388">
        <f>ROWS(K$5:K449)</f>
        <v>445</v>
      </c>
      <c r="M449" s="388" t="str">
        <f>IF(_xlfn.IFNA(VLOOKUP(I449,$AG$3:$AH$83,2,FALSE),"")='11.1'!$D$5,TXM!L449,"")</f>
        <v/>
      </c>
      <c r="N449" t="str">
        <f>IFERROR(SMALL($M$5:$M$9000,ROWS($M$5:M449)),"")</f>
        <v/>
      </c>
      <c r="P449" t="s">
        <v>134</v>
      </c>
      <c r="Q449" t="s">
        <v>1441</v>
      </c>
      <c r="R449">
        <v>2673786</v>
      </c>
      <c r="S449" s="388">
        <f>ROWS(R$5:R449)</f>
        <v>445</v>
      </c>
      <c r="T449" s="388" t="str">
        <f>IF(_xlfn.IFNA(VLOOKUP(P449,$AG$3:$AH$83,2,FALSE),"")='11.1'!$D$5,TXM!S449,"")</f>
        <v/>
      </c>
      <c r="U449" t="str">
        <f>IFERROR(SMALL($T$5:$T$9000,ROWS($T$5:T449)),"")</f>
        <v/>
      </c>
    </row>
    <row r="450" spans="1:21" ht="14.4" customHeight="1" x14ac:dyDescent="0.3">
      <c r="A450" s="371" t="s">
        <v>134</v>
      </c>
      <c r="B450" t="s">
        <v>861</v>
      </c>
      <c r="C450" s="372">
        <v>67382949</v>
      </c>
      <c r="D450" s="388">
        <f>ROWS(C$5:C450)</f>
        <v>446</v>
      </c>
      <c r="E450" s="388" t="str">
        <f>IF(_xlfn.IFNA(VLOOKUP(A450,$AG$3:$AH$83,2,FALSE),"")='11.1'!$D$5,TXM!D450,"")</f>
        <v/>
      </c>
      <c r="F450" t="str">
        <f>IFERROR(SMALL($E$5:$E$9000,ROWS($E$5:E450)),"")</f>
        <v/>
      </c>
      <c r="I450" s="371" t="s">
        <v>681</v>
      </c>
      <c r="J450" t="s">
        <v>827</v>
      </c>
      <c r="K450" s="372">
        <v>3804</v>
      </c>
      <c r="L450" s="388">
        <f>ROWS(K$5:K450)</f>
        <v>446</v>
      </c>
      <c r="M450" s="388" t="str">
        <f>IF(_xlfn.IFNA(VLOOKUP(I450,$AG$3:$AH$83,2,FALSE),"")='11.1'!$D$5,TXM!L450,"")</f>
        <v/>
      </c>
      <c r="N450" t="str">
        <f>IFERROR(SMALL($M$5:$M$9000,ROWS($M$5:M450)),"")</f>
        <v/>
      </c>
      <c r="P450" t="s">
        <v>134</v>
      </c>
      <c r="Q450" t="s">
        <v>845</v>
      </c>
      <c r="R450">
        <v>2624537</v>
      </c>
      <c r="S450" s="388">
        <f>ROWS(R$5:R450)</f>
        <v>446</v>
      </c>
      <c r="T450" s="388" t="str">
        <f>IF(_xlfn.IFNA(VLOOKUP(P450,$AG$3:$AH$83,2,FALSE),"")='11.1'!$D$5,TXM!S450,"")</f>
        <v/>
      </c>
      <c r="U450" t="str">
        <f>IFERROR(SMALL($T$5:$T$9000,ROWS($T$5:T450)),"")</f>
        <v/>
      </c>
    </row>
    <row r="451" spans="1:21" ht="14.4" customHeight="1" x14ac:dyDescent="0.3">
      <c r="A451" s="371" t="s">
        <v>134</v>
      </c>
      <c r="B451" t="s">
        <v>835</v>
      </c>
      <c r="C451" s="372">
        <v>66887966</v>
      </c>
      <c r="D451" s="388">
        <f>ROWS(C$5:C451)</f>
        <v>447</v>
      </c>
      <c r="E451" s="388" t="str">
        <f>IF(_xlfn.IFNA(VLOOKUP(A451,$AG$3:$AH$83,2,FALSE),"")='11.1'!$D$5,TXM!D451,"")</f>
        <v/>
      </c>
      <c r="F451" t="str">
        <f>IFERROR(SMALL($E$5:$E$9000,ROWS($E$5:E451)),"")</f>
        <v/>
      </c>
      <c r="I451" s="371" t="s">
        <v>681</v>
      </c>
      <c r="J451" t="s">
        <v>104</v>
      </c>
      <c r="K451" s="372">
        <v>3270</v>
      </c>
      <c r="L451" s="388">
        <f>ROWS(K$5:K451)</f>
        <v>447</v>
      </c>
      <c r="M451" s="388" t="str">
        <f>IF(_xlfn.IFNA(VLOOKUP(I451,$AG$3:$AH$83,2,FALSE),"")='11.1'!$D$5,TXM!L451,"")</f>
        <v/>
      </c>
      <c r="N451" t="str">
        <f>IFERROR(SMALL($M$5:$M$9000,ROWS($M$5:M451)),"")</f>
        <v/>
      </c>
      <c r="P451" t="s">
        <v>134</v>
      </c>
      <c r="Q451" t="s">
        <v>1240</v>
      </c>
      <c r="R451">
        <v>2232231</v>
      </c>
      <c r="S451" s="388">
        <f>ROWS(R$5:R451)</f>
        <v>447</v>
      </c>
      <c r="T451" s="388" t="str">
        <f>IF(_xlfn.IFNA(VLOOKUP(P451,$AG$3:$AH$83,2,FALSE),"")='11.1'!$D$5,TXM!S451,"")</f>
        <v/>
      </c>
      <c r="U451" t="str">
        <f>IFERROR(SMALL($T$5:$T$9000,ROWS($T$5:T451)),"")</f>
        <v/>
      </c>
    </row>
    <row r="452" spans="1:21" ht="14.4" customHeight="1" x14ac:dyDescent="0.3">
      <c r="A452" s="371" t="s">
        <v>134</v>
      </c>
      <c r="B452" t="s">
        <v>1275</v>
      </c>
      <c r="C452" s="372">
        <v>66361041</v>
      </c>
      <c r="D452" s="388">
        <f>ROWS(C$5:C452)</f>
        <v>448</v>
      </c>
      <c r="E452" s="388" t="str">
        <f>IF(_xlfn.IFNA(VLOOKUP(A452,$AG$3:$AH$83,2,FALSE),"")='11.1'!$D$5,TXM!D452,"")</f>
        <v/>
      </c>
      <c r="F452" t="str">
        <f>IFERROR(SMALL($E$5:$E$9000,ROWS($E$5:E452)),"")</f>
        <v/>
      </c>
      <c r="I452" s="371" t="s">
        <v>681</v>
      </c>
      <c r="J452" t="s">
        <v>1402</v>
      </c>
      <c r="K452" s="372">
        <v>2805</v>
      </c>
      <c r="L452" s="388">
        <f>ROWS(K$5:K452)</f>
        <v>448</v>
      </c>
      <c r="M452" s="388" t="str">
        <f>IF(_xlfn.IFNA(VLOOKUP(I452,$AG$3:$AH$83,2,FALSE),"")='11.1'!$D$5,TXM!L452,"")</f>
        <v/>
      </c>
      <c r="N452" t="str">
        <f>IFERROR(SMALL($M$5:$M$9000,ROWS($M$5:M452)),"")</f>
        <v/>
      </c>
      <c r="P452" t="s">
        <v>134</v>
      </c>
      <c r="Q452" t="s">
        <v>1500</v>
      </c>
      <c r="R452">
        <v>1881618</v>
      </c>
      <c r="S452" s="388">
        <f>ROWS(R$5:R452)</f>
        <v>448</v>
      </c>
      <c r="T452" s="388" t="str">
        <f>IF(_xlfn.IFNA(VLOOKUP(P452,$AG$3:$AH$83,2,FALSE),"")='11.1'!$D$5,TXM!S452,"")</f>
        <v/>
      </c>
      <c r="U452" t="str">
        <f>IFERROR(SMALL($T$5:$T$9000,ROWS($T$5:T452)),"")</f>
        <v/>
      </c>
    </row>
    <row r="453" spans="1:21" ht="14.4" customHeight="1" x14ac:dyDescent="0.3">
      <c r="A453" s="371" t="s">
        <v>134</v>
      </c>
      <c r="B453" t="s">
        <v>841</v>
      </c>
      <c r="C453" s="372">
        <v>65757237</v>
      </c>
      <c r="D453" s="388">
        <f>ROWS(C$5:C453)</f>
        <v>449</v>
      </c>
      <c r="E453" s="388" t="str">
        <f>IF(_xlfn.IFNA(VLOOKUP(A453,$AG$3:$AH$83,2,FALSE),"")='11.1'!$D$5,TXM!D453,"")</f>
        <v/>
      </c>
      <c r="F453" t="str">
        <f>IFERROR(SMALL($E$5:$E$9000,ROWS($E$5:E453)),"")</f>
        <v/>
      </c>
      <c r="I453" s="371" t="s">
        <v>681</v>
      </c>
      <c r="J453" t="s">
        <v>1005</v>
      </c>
      <c r="K453" s="372">
        <v>2653</v>
      </c>
      <c r="L453" s="388">
        <f>ROWS(K$5:K453)</f>
        <v>449</v>
      </c>
      <c r="M453" s="388" t="str">
        <f>IF(_xlfn.IFNA(VLOOKUP(I453,$AG$3:$AH$83,2,FALSE),"")='11.1'!$D$5,TXM!L453,"")</f>
        <v/>
      </c>
      <c r="N453" t="str">
        <f>IFERROR(SMALL($M$5:$M$9000,ROWS($M$5:M453)),"")</f>
        <v/>
      </c>
      <c r="P453" t="s">
        <v>134</v>
      </c>
      <c r="Q453" t="s">
        <v>821</v>
      </c>
      <c r="R453">
        <v>1811290</v>
      </c>
      <c r="S453" s="388">
        <f>ROWS(R$5:R453)</f>
        <v>449</v>
      </c>
      <c r="T453" s="388" t="str">
        <f>IF(_xlfn.IFNA(VLOOKUP(P453,$AG$3:$AH$83,2,FALSE),"")='11.1'!$D$5,TXM!S453,"")</f>
        <v/>
      </c>
      <c r="U453" t="str">
        <f>IFERROR(SMALL($T$5:$T$9000,ROWS($T$5:T453)),"")</f>
        <v/>
      </c>
    </row>
    <row r="454" spans="1:21" ht="14.4" customHeight="1" x14ac:dyDescent="0.3">
      <c r="A454" s="371" t="s">
        <v>134</v>
      </c>
      <c r="B454" t="s">
        <v>793</v>
      </c>
      <c r="C454" s="372">
        <v>62474560</v>
      </c>
      <c r="D454" s="388">
        <f>ROWS(C$5:C454)</f>
        <v>450</v>
      </c>
      <c r="E454" s="388" t="str">
        <f>IF(_xlfn.IFNA(VLOOKUP(A454,$AG$3:$AH$83,2,FALSE),"")='11.1'!$D$5,TXM!D454,"")</f>
        <v/>
      </c>
      <c r="F454" t="str">
        <f>IFERROR(SMALL($E$5:$E$9000,ROWS($E$5:E454)),"")</f>
        <v/>
      </c>
      <c r="I454" s="371" t="s">
        <v>681</v>
      </c>
      <c r="J454" t="s">
        <v>791</v>
      </c>
      <c r="K454" s="372">
        <v>1883</v>
      </c>
      <c r="L454" s="388">
        <f>ROWS(K$5:K454)</f>
        <v>450</v>
      </c>
      <c r="M454" s="388" t="str">
        <f>IF(_xlfn.IFNA(VLOOKUP(I454,$AG$3:$AH$83,2,FALSE),"")='11.1'!$D$5,TXM!L454,"")</f>
        <v/>
      </c>
      <c r="N454" t="str">
        <f>IFERROR(SMALL($M$5:$M$9000,ROWS($M$5:M454)),"")</f>
        <v/>
      </c>
      <c r="P454" t="s">
        <v>134</v>
      </c>
      <c r="Q454" t="s">
        <v>849</v>
      </c>
      <c r="R454">
        <v>1758709</v>
      </c>
      <c r="S454" s="388">
        <f>ROWS(R$5:R454)</f>
        <v>450</v>
      </c>
      <c r="T454" s="388" t="str">
        <f>IF(_xlfn.IFNA(VLOOKUP(P454,$AG$3:$AH$83,2,FALSE),"")='11.1'!$D$5,TXM!S454,"")</f>
        <v/>
      </c>
      <c r="U454" t="str">
        <f>IFERROR(SMALL($T$5:$T$9000,ROWS($T$5:T454)),"")</f>
        <v/>
      </c>
    </row>
    <row r="455" spans="1:21" ht="14.4" customHeight="1" x14ac:dyDescent="0.3">
      <c r="A455" s="371" t="s">
        <v>134</v>
      </c>
      <c r="B455" t="s">
        <v>843</v>
      </c>
      <c r="C455" s="372">
        <v>61754431</v>
      </c>
      <c r="D455" s="388">
        <f>ROWS(C$5:C455)</f>
        <v>451</v>
      </c>
      <c r="E455" s="388" t="str">
        <f>IF(_xlfn.IFNA(VLOOKUP(A455,$AG$3:$AH$83,2,FALSE),"")='11.1'!$D$5,TXM!D455,"")</f>
        <v/>
      </c>
      <c r="F455" t="str">
        <f>IFERROR(SMALL($E$5:$E$9000,ROWS($E$5:E455)),"")</f>
        <v/>
      </c>
      <c r="I455" s="371" t="s">
        <v>681</v>
      </c>
      <c r="J455" t="s">
        <v>839</v>
      </c>
      <c r="K455" s="372">
        <v>1313</v>
      </c>
      <c r="L455" s="388">
        <f>ROWS(K$5:K455)</f>
        <v>451</v>
      </c>
      <c r="M455" s="388" t="str">
        <f>IF(_xlfn.IFNA(VLOOKUP(I455,$AG$3:$AH$83,2,FALSE),"")='11.1'!$D$5,TXM!L455,"")</f>
        <v/>
      </c>
      <c r="N455" t="str">
        <f>IFERROR(SMALL($M$5:$M$9000,ROWS($M$5:M455)),"")</f>
        <v/>
      </c>
      <c r="P455" t="s">
        <v>134</v>
      </c>
      <c r="Q455" t="s">
        <v>107</v>
      </c>
      <c r="R455">
        <v>1739473</v>
      </c>
      <c r="S455" s="388">
        <f>ROWS(R$5:R455)</f>
        <v>451</v>
      </c>
      <c r="T455" s="388" t="str">
        <f>IF(_xlfn.IFNA(VLOOKUP(P455,$AG$3:$AH$83,2,FALSE),"")='11.1'!$D$5,TXM!S455,"")</f>
        <v/>
      </c>
      <c r="U455" t="str">
        <f>IFERROR(SMALL($T$5:$T$9000,ROWS($T$5:T455)),"")</f>
        <v/>
      </c>
    </row>
    <row r="456" spans="1:21" ht="14.4" customHeight="1" x14ac:dyDescent="0.3">
      <c r="A456" s="371" t="s">
        <v>134</v>
      </c>
      <c r="B456" t="s">
        <v>791</v>
      </c>
      <c r="C456" s="372">
        <v>58891161</v>
      </c>
      <c r="D456" s="388">
        <f>ROWS(C$5:C456)</f>
        <v>452</v>
      </c>
      <c r="E456" s="388" t="str">
        <f>IF(_xlfn.IFNA(VLOOKUP(A456,$AG$3:$AH$83,2,FALSE),"")='11.1'!$D$5,TXM!D456,"")</f>
        <v/>
      </c>
      <c r="F456" t="str">
        <f>IFERROR(SMALL($E$5:$E$9000,ROWS($E$5:E456)),"")</f>
        <v/>
      </c>
      <c r="I456" s="371" t="s">
        <v>681</v>
      </c>
      <c r="J456" t="s">
        <v>105</v>
      </c>
      <c r="K456" s="372">
        <v>1198</v>
      </c>
      <c r="L456" s="388">
        <f>ROWS(K$5:K456)</f>
        <v>452</v>
      </c>
      <c r="M456" s="388" t="str">
        <f>IF(_xlfn.IFNA(VLOOKUP(I456,$AG$3:$AH$83,2,FALSE),"")='11.1'!$D$5,TXM!L456,"")</f>
        <v/>
      </c>
      <c r="N456" t="str">
        <f>IFERROR(SMALL($M$5:$M$9000,ROWS($M$5:M456)),"")</f>
        <v/>
      </c>
      <c r="P456" t="s">
        <v>134</v>
      </c>
      <c r="Q456" t="s">
        <v>172</v>
      </c>
      <c r="R456">
        <v>1707833</v>
      </c>
      <c r="S456" s="388">
        <f>ROWS(R$5:R456)</f>
        <v>452</v>
      </c>
      <c r="T456" s="388" t="str">
        <f>IF(_xlfn.IFNA(VLOOKUP(P456,$AG$3:$AH$83,2,FALSE),"")='11.1'!$D$5,TXM!S456,"")</f>
        <v/>
      </c>
      <c r="U456" t="str">
        <f>IFERROR(SMALL($T$5:$T$9000,ROWS($T$5:T456)),"")</f>
        <v/>
      </c>
    </row>
    <row r="457" spans="1:21" ht="14.4" customHeight="1" x14ac:dyDescent="0.3">
      <c r="A457" s="371" t="s">
        <v>134</v>
      </c>
      <c r="B457" t="s">
        <v>108</v>
      </c>
      <c r="C457" s="372">
        <v>56258383</v>
      </c>
      <c r="D457" s="388">
        <f>ROWS(C$5:C457)</f>
        <v>453</v>
      </c>
      <c r="E457" s="388" t="str">
        <f>IF(_xlfn.IFNA(VLOOKUP(A457,$AG$3:$AH$83,2,FALSE),"")='11.1'!$D$5,TXM!D457,"")</f>
        <v/>
      </c>
      <c r="F457" t="str">
        <f>IFERROR(SMALL($E$5:$E$9000,ROWS($E$5:E457)),"")</f>
        <v/>
      </c>
      <c r="I457" s="371" t="s">
        <v>681</v>
      </c>
      <c r="J457" t="s">
        <v>867</v>
      </c>
      <c r="K457" s="372">
        <v>255</v>
      </c>
      <c r="L457" s="388">
        <f>ROWS(K$5:K457)</f>
        <v>453</v>
      </c>
      <c r="M457" s="388" t="str">
        <f>IF(_xlfn.IFNA(VLOOKUP(I457,$AG$3:$AH$83,2,FALSE),"")='11.1'!$D$5,TXM!L457,"")</f>
        <v/>
      </c>
      <c r="N457" t="str">
        <f>IFERROR(SMALL($M$5:$M$9000,ROWS($M$5:M457)),"")</f>
        <v/>
      </c>
      <c r="P457" t="s">
        <v>134</v>
      </c>
      <c r="Q457" t="s">
        <v>999</v>
      </c>
      <c r="R457">
        <v>1697494</v>
      </c>
      <c r="S457" s="388">
        <f>ROWS(R$5:R457)</f>
        <v>453</v>
      </c>
      <c r="T457" s="388" t="str">
        <f>IF(_xlfn.IFNA(VLOOKUP(P457,$AG$3:$AH$83,2,FALSE),"")='11.1'!$D$5,TXM!S457,"")</f>
        <v/>
      </c>
      <c r="U457" t="str">
        <f>IFERROR(SMALL($T$5:$T$9000,ROWS($T$5:T457)),"")</f>
        <v/>
      </c>
    </row>
    <row r="458" spans="1:21" ht="14.4" customHeight="1" x14ac:dyDescent="0.3">
      <c r="A458" s="371" t="s">
        <v>134</v>
      </c>
      <c r="B458" t="s">
        <v>1434</v>
      </c>
      <c r="C458" s="372">
        <v>50172024</v>
      </c>
      <c r="D458" s="388">
        <f>ROWS(C$5:C458)</f>
        <v>454</v>
      </c>
      <c r="E458" s="388" t="str">
        <f>IF(_xlfn.IFNA(VLOOKUP(A458,$AG$3:$AH$83,2,FALSE),"")='11.1'!$D$5,TXM!D458,"")</f>
        <v/>
      </c>
      <c r="F458" t="str">
        <f>IFERROR(SMALL($E$5:$E$9000,ROWS($E$5:E458)),"")</f>
        <v/>
      </c>
      <c r="I458" s="371" t="s">
        <v>681</v>
      </c>
      <c r="J458" t="s">
        <v>835</v>
      </c>
      <c r="K458" s="372">
        <v>196</v>
      </c>
      <c r="L458" s="388">
        <f>ROWS(K$5:K458)</f>
        <v>454</v>
      </c>
      <c r="M458" s="388" t="str">
        <f>IF(_xlfn.IFNA(VLOOKUP(I458,$AG$3:$AH$83,2,FALSE),"")='11.1'!$D$5,TXM!L458,"")</f>
        <v/>
      </c>
      <c r="N458" t="str">
        <f>IFERROR(SMALL($M$5:$M$9000,ROWS($M$5:M458)),"")</f>
        <v/>
      </c>
      <c r="P458" t="s">
        <v>134</v>
      </c>
      <c r="Q458" t="s">
        <v>837</v>
      </c>
      <c r="R458">
        <v>1639080</v>
      </c>
      <c r="S458" s="388">
        <f>ROWS(R$5:R458)</f>
        <v>454</v>
      </c>
      <c r="T458" s="388" t="str">
        <f>IF(_xlfn.IFNA(VLOOKUP(P458,$AG$3:$AH$83,2,FALSE),"")='11.1'!$D$5,TXM!S458,"")</f>
        <v/>
      </c>
      <c r="U458" t="str">
        <f>IFERROR(SMALL($T$5:$T$9000,ROWS($T$5:T458)),"")</f>
        <v/>
      </c>
    </row>
    <row r="459" spans="1:21" ht="14.4" customHeight="1" x14ac:dyDescent="0.3">
      <c r="A459" s="371" t="s">
        <v>134</v>
      </c>
      <c r="B459" t="s">
        <v>996</v>
      </c>
      <c r="C459" s="372">
        <v>44797569</v>
      </c>
      <c r="D459" s="388">
        <f>ROWS(C$5:C459)</f>
        <v>455</v>
      </c>
      <c r="E459" s="388" t="str">
        <f>IF(_xlfn.IFNA(VLOOKUP(A459,$AG$3:$AH$83,2,FALSE),"")='11.1'!$D$5,TXM!D459,"")</f>
        <v/>
      </c>
      <c r="F459" t="str">
        <f>IFERROR(SMALL($E$5:$E$9000,ROWS($E$5:E459)),"")</f>
        <v/>
      </c>
      <c r="I459" s="371" t="s">
        <v>681</v>
      </c>
      <c r="J459" t="s">
        <v>825</v>
      </c>
      <c r="K459" s="372">
        <v>100</v>
      </c>
      <c r="L459" s="388">
        <f>ROWS(K$5:K459)</f>
        <v>455</v>
      </c>
      <c r="M459" s="388" t="str">
        <f>IF(_xlfn.IFNA(VLOOKUP(I459,$AG$3:$AH$83,2,FALSE),"")='11.1'!$D$5,TXM!L459,"")</f>
        <v/>
      </c>
      <c r="N459" t="str">
        <f>IFERROR(SMALL($M$5:$M$9000,ROWS($M$5:M459)),"")</f>
        <v/>
      </c>
      <c r="P459" t="s">
        <v>134</v>
      </c>
      <c r="Q459" t="s">
        <v>775</v>
      </c>
      <c r="R459">
        <v>1348792</v>
      </c>
      <c r="S459" s="388">
        <f>ROWS(R$5:R459)</f>
        <v>455</v>
      </c>
      <c r="T459" s="388" t="str">
        <f>IF(_xlfn.IFNA(VLOOKUP(P459,$AG$3:$AH$83,2,FALSE),"")='11.1'!$D$5,TXM!S459,"")</f>
        <v/>
      </c>
      <c r="U459" t="str">
        <f>IFERROR(SMALL($T$5:$T$9000,ROWS($T$5:T459)),"")</f>
        <v/>
      </c>
    </row>
    <row r="460" spans="1:21" ht="14.4" customHeight="1" x14ac:dyDescent="0.3">
      <c r="A460" s="371" t="s">
        <v>134</v>
      </c>
      <c r="B460" t="s">
        <v>811</v>
      </c>
      <c r="C460" s="372">
        <v>36456993</v>
      </c>
      <c r="D460" s="388">
        <f>ROWS(C$5:C460)</f>
        <v>456</v>
      </c>
      <c r="E460" s="388" t="str">
        <f>IF(_xlfn.IFNA(VLOOKUP(A460,$AG$3:$AH$83,2,FALSE),"")='11.1'!$D$5,TXM!D460,"")</f>
        <v/>
      </c>
      <c r="F460" t="str">
        <f>IFERROR(SMALL($E$5:$E$9000,ROWS($E$5:E460)),"")</f>
        <v/>
      </c>
      <c r="I460" s="371" t="s">
        <v>203</v>
      </c>
      <c r="J460" t="s">
        <v>95</v>
      </c>
      <c r="K460" s="372">
        <v>72685156</v>
      </c>
      <c r="L460" s="388">
        <f>ROWS(K$5:K460)</f>
        <v>456</v>
      </c>
      <c r="M460" s="388" t="str">
        <f>IF(_xlfn.IFNA(VLOOKUP(I460,$AG$3:$AH$83,2,FALSE),"")='11.1'!$D$5,TXM!L460,"")</f>
        <v/>
      </c>
      <c r="N460" t="str">
        <f>IFERROR(SMALL($M$5:$M$9000,ROWS($M$5:M460)),"")</f>
        <v/>
      </c>
      <c r="P460" t="s">
        <v>134</v>
      </c>
      <c r="Q460" t="s">
        <v>825</v>
      </c>
      <c r="R460">
        <v>1125123</v>
      </c>
      <c r="S460" s="388">
        <f>ROWS(R$5:R460)</f>
        <v>456</v>
      </c>
      <c r="T460" s="388" t="str">
        <f>IF(_xlfn.IFNA(VLOOKUP(P460,$AG$3:$AH$83,2,FALSE),"")='11.1'!$D$5,TXM!S460,"")</f>
        <v/>
      </c>
      <c r="U460" t="str">
        <f>IFERROR(SMALL($T$5:$T$9000,ROWS($T$5:T460)),"")</f>
        <v/>
      </c>
    </row>
    <row r="461" spans="1:21" ht="14.4" customHeight="1" x14ac:dyDescent="0.3">
      <c r="A461" s="371" t="s">
        <v>134</v>
      </c>
      <c r="B461" t="s">
        <v>103</v>
      </c>
      <c r="C461" s="372">
        <v>34440966</v>
      </c>
      <c r="D461" s="388">
        <f>ROWS(C$5:C461)</f>
        <v>457</v>
      </c>
      <c r="E461" s="388" t="str">
        <f>IF(_xlfn.IFNA(VLOOKUP(A461,$AG$3:$AH$83,2,FALSE),"")='11.1'!$D$5,TXM!D461,"")</f>
        <v/>
      </c>
      <c r="F461" t="str">
        <f>IFERROR(SMALL($E$5:$E$9000,ROWS($E$5:E461)),"")</f>
        <v/>
      </c>
      <c r="I461" s="371" t="s">
        <v>203</v>
      </c>
      <c r="J461" t="s">
        <v>96</v>
      </c>
      <c r="K461" s="372">
        <v>59534322</v>
      </c>
      <c r="L461" s="388">
        <f>ROWS(K$5:K461)</f>
        <v>457</v>
      </c>
      <c r="M461" s="388" t="str">
        <f>IF(_xlfn.IFNA(VLOOKUP(I461,$AG$3:$AH$83,2,FALSE),"")='11.1'!$D$5,TXM!L461,"")</f>
        <v/>
      </c>
      <c r="N461" t="str">
        <f>IFERROR(SMALL($M$5:$M$9000,ROWS($M$5:M461)),"")</f>
        <v/>
      </c>
      <c r="P461" t="s">
        <v>134</v>
      </c>
      <c r="Q461" t="s">
        <v>97</v>
      </c>
      <c r="R461">
        <v>1047607</v>
      </c>
      <c r="S461" s="388">
        <f>ROWS(R$5:R461)</f>
        <v>457</v>
      </c>
      <c r="T461" s="388" t="str">
        <f>IF(_xlfn.IFNA(VLOOKUP(P461,$AG$3:$AH$83,2,FALSE),"")='11.1'!$D$5,TXM!S461,"")</f>
        <v/>
      </c>
      <c r="U461" t="str">
        <f>IFERROR(SMALL($T$5:$T$9000,ROWS($T$5:T461)),"")</f>
        <v/>
      </c>
    </row>
    <row r="462" spans="1:21" ht="14.4" customHeight="1" x14ac:dyDescent="0.3">
      <c r="A462" s="371" t="s">
        <v>134</v>
      </c>
      <c r="B462" t="s">
        <v>863</v>
      </c>
      <c r="C462" s="372">
        <v>29648078</v>
      </c>
      <c r="D462" s="388">
        <f>ROWS(C$5:C462)</f>
        <v>458</v>
      </c>
      <c r="E462" s="388" t="str">
        <f>IF(_xlfn.IFNA(VLOOKUP(A462,$AG$3:$AH$83,2,FALSE),"")='11.1'!$D$5,TXM!D462,"")</f>
        <v/>
      </c>
      <c r="F462" t="str">
        <f>IFERROR(SMALL($E$5:$E$9000,ROWS($E$5:E462)),"")</f>
        <v/>
      </c>
      <c r="I462" s="371" t="s">
        <v>203</v>
      </c>
      <c r="J462" t="s">
        <v>107</v>
      </c>
      <c r="K462" s="372">
        <v>7342936</v>
      </c>
      <c r="L462" s="388">
        <f>ROWS(K$5:K462)</f>
        <v>458</v>
      </c>
      <c r="M462" s="388" t="str">
        <f>IF(_xlfn.IFNA(VLOOKUP(I462,$AG$3:$AH$83,2,FALSE),"")='11.1'!$D$5,TXM!L462,"")</f>
        <v/>
      </c>
      <c r="N462" t="str">
        <f>IFERROR(SMALL($M$5:$M$9000,ROWS($M$5:M462)),"")</f>
        <v/>
      </c>
      <c r="P462" t="s">
        <v>134</v>
      </c>
      <c r="Q462" t="s">
        <v>789</v>
      </c>
      <c r="R462">
        <v>1045424</v>
      </c>
      <c r="S462" s="388">
        <f>ROWS(R$5:R462)</f>
        <v>458</v>
      </c>
      <c r="T462" s="388" t="str">
        <f>IF(_xlfn.IFNA(VLOOKUP(P462,$AG$3:$AH$83,2,FALSE),"")='11.1'!$D$5,TXM!S462,"")</f>
        <v/>
      </c>
      <c r="U462" t="str">
        <f>IFERROR(SMALL($T$5:$T$9000,ROWS($T$5:T462)),"")</f>
        <v/>
      </c>
    </row>
    <row r="463" spans="1:21" ht="14.4" customHeight="1" x14ac:dyDescent="0.3">
      <c r="A463" s="371" t="s">
        <v>134</v>
      </c>
      <c r="B463" t="s">
        <v>1318</v>
      </c>
      <c r="C463" s="372">
        <v>29065066</v>
      </c>
      <c r="D463" s="388">
        <f>ROWS(C$5:C463)</f>
        <v>459</v>
      </c>
      <c r="E463" s="388" t="str">
        <f>IF(_xlfn.IFNA(VLOOKUP(A463,$AG$3:$AH$83,2,FALSE),"")='11.1'!$D$5,TXM!D463,"")</f>
        <v/>
      </c>
      <c r="F463" t="str">
        <f>IFERROR(SMALL($E$5:$E$9000,ROWS($E$5:E463)),"")</f>
        <v/>
      </c>
      <c r="I463" s="371" t="s">
        <v>203</v>
      </c>
      <c r="J463" t="s">
        <v>99</v>
      </c>
      <c r="K463" s="372">
        <v>633112</v>
      </c>
      <c r="L463" s="388">
        <f>ROWS(K$5:K463)</f>
        <v>459</v>
      </c>
      <c r="M463" s="388" t="str">
        <f>IF(_xlfn.IFNA(VLOOKUP(I463,$AG$3:$AH$83,2,FALSE),"")='11.1'!$D$5,TXM!L463,"")</f>
        <v/>
      </c>
      <c r="N463" t="str">
        <f>IFERROR(SMALL($M$5:$M$9000,ROWS($M$5:M463)),"")</f>
        <v/>
      </c>
      <c r="P463" t="s">
        <v>134</v>
      </c>
      <c r="Q463" t="s">
        <v>841</v>
      </c>
      <c r="R463">
        <v>945691</v>
      </c>
      <c r="S463" s="388">
        <f>ROWS(R$5:R463)</f>
        <v>459</v>
      </c>
      <c r="T463" s="388" t="str">
        <f>IF(_xlfn.IFNA(VLOOKUP(P463,$AG$3:$AH$83,2,FALSE),"")='11.1'!$D$5,TXM!S463,"")</f>
        <v/>
      </c>
      <c r="U463" t="str">
        <f>IFERROR(SMALL($T$5:$T$9000,ROWS($T$5:T463)),"")</f>
        <v/>
      </c>
    </row>
    <row r="464" spans="1:21" ht="14.4" customHeight="1" x14ac:dyDescent="0.3">
      <c r="A464" s="371" t="s">
        <v>134</v>
      </c>
      <c r="B464" t="s">
        <v>96</v>
      </c>
      <c r="C464" s="372">
        <v>21244127</v>
      </c>
      <c r="D464" s="388">
        <f>ROWS(C$5:C464)</f>
        <v>460</v>
      </c>
      <c r="E464" s="388" t="str">
        <f>IF(_xlfn.IFNA(VLOOKUP(A464,$AG$3:$AH$83,2,FALSE),"")='11.1'!$D$5,TXM!D464,"")</f>
        <v/>
      </c>
      <c r="F464" t="str">
        <f>IFERROR(SMALL($E$5:$E$9000,ROWS($E$5:E464)),"")</f>
        <v/>
      </c>
      <c r="I464" s="371" t="s">
        <v>203</v>
      </c>
      <c r="J464" t="s">
        <v>843</v>
      </c>
      <c r="K464" s="372">
        <v>258550</v>
      </c>
      <c r="L464" s="388">
        <f>ROWS(K$5:K464)</f>
        <v>460</v>
      </c>
      <c r="M464" s="388" t="str">
        <f>IF(_xlfn.IFNA(VLOOKUP(I464,$AG$3:$AH$83,2,FALSE),"")='11.1'!$D$5,TXM!L464,"")</f>
        <v/>
      </c>
      <c r="N464" t="str">
        <f>IFERROR(SMALL($M$5:$M$9000,ROWS($M$5:M464)),"")</f>
        <v/>
      </c>
      <c r="P464" t="s">
        <v>134</v>
      </c>
      <c r="Q464" t="s">
        <v>1275</v>
      </c>
      <c r="R464">
        <v>894496</v>
      </c>
      <c r="S464" s="388">
        <f>ROWS(R$5:R464)</f>
        <v>460</v>
      </c>
      <c r="T464" s="388" t="str">
        <f>IF(_xlfn.IFNA(VLOOKUP(P464,$AG$3:$AH$83,2,FALSE),"")='11.1'!$D$5,TXM!S464,"")</f>
        <v/>
      </c>
      <c r="U464" t="str">
        <f>IFERROR(SMALL($T$5:$T$9000,ROWS($T$5:T464)),"")</f>
        <v/>
      </c>
    </row>
    <row r="465" spans="1:21" ht="14.4" customHeight="1" x14ac:dyDescent="0.3">
      <c r="A465" s="371" t="s">
        <v>134</v>
      </c>
      <c r="B465" t="s">
        <v>789</v>
      </c>
      <c r="C465" s="372">
        <v>19937818</v>
      </c>
      <c r="D465" s="388">
        <f>ROWS(C$5:C465)</f>
        <v>461</v>
      </c>
      <c r="E465" s="388" t="str">
        <f>IF(_xlfn.IFNA(VLOOKUP(A465,$AG$3:$AH$83,2,FALSE),"")='11.1'!$D$5,TXM!D465,"")</f>
        <v/>
      </c>
      <c r="F465" t="str">
        <f>IFERROR(SMALL($E$5:$E$9000,ROWS($E$5:E465)),"")</f>
        <v/>
      </c>
      <c r="I465" s="371" t="s">
        <v>203</v>
      </c>
      <c r="J465" t="s">
        <v>835</v>
      </c>
      <c r="K465" s="372">
        <v>191577</v>
      </c>
      <c r="L465" s="388">
        <f>ROWS(K$5:K465)</f>
        <v>461</v>
      </c>
      <c r="M465" s="388" t="str">
        <f>IF(_xlfn.IFNA(VLOOKUP(I465,$AG$3:$AH$83,2,FALSE),"")='11.1'!$D$5,TXM!L465,"")</f>
        <v/>
      </c>
      <c r="N465" t="str">
        <f>IFERROR(SMALL($M$5:$M$9000,ROWS($M$5:M465)),"")</f>
        <v/>
      </c>
      <c r="P465" t="s">
        <v>134</v>
      </c>
      <c r="Q465" t="s">
        <v>104</v>
      </c>
      <c r="R465">
        <v>847829</v>
      </c>
      <c r="S465" s="388">
        <f>ROWS(R$5:R465)</f>
        <v>461</v>
      </c>
      <c r="T465" s="388" t="str">
        <f>IF(_xlfn.IFNA(VLOOKUP(P465,$AG$3:$AH$83,2,FALSE),"")='11.1'!$D$5,TXM!S465,"")</f>
        <v/>
      </c>
      <c r="U465" t="str">
        <f>IFERROR(SMALL($T$5:$T$9000,ROWS($T$5:T465)),"")</f>
        <v/>
      </c>
    </row>
    <row r="466" spans="1:21" ht="14.4" customHeight="1" x14ac:dyDescent="0.3">
      <c r="A466" s="371" t="s">
        <v>134</v>
      </c>
      <c r="B466" t="s">
        <v>98</v>
      </c>
      <c r="C466" s="372">
        <v>19012051</v>
      </c>
      <c r="D466" s="388">
        <f>ROWS(C$5:C466)</f>
        <v>462</v>
      </c>
      <c r="E466" s="388" t="str">
        <f>IF(_xlfn.IFNA(VLOOKUP(A466,$AG$3:$AH$83,2,FALSE),"")='11.1'!$D$5,TXM!D466,"")</f>
        <v/>
      </c>
      <c r="F466" t="str">
        <f>IFERROR(SMALL($E$5:$E$9000,ROWS($E$5:E466)),"")</f>
        <v/>
      </c>
      <c r="I466" s="371" t="s">
        <v>203</v>
      </c>
      <c r="J466" t="s">
        <v>773</v>
      </c>
      <c r="K466" s="372">
        <v>151747</v>
      </c>
      <c r="L466" s="388">
        <f>ROWS(K$5:K466)</f>
        <v>462</v>
      </c>
      <c r="M466" s="388" t="str">
        <f>IF(_xlfn.IFNA(VLOOKUP(I466,$AG$3:$AH$83,2,FALSE),"")='11.1'!$D$5,TXM!L466,"")</f>
        <v/>
      </c>
      <c r="N466" t="str">
        <f>IFERROR(SMALL($M$5:$M$9000,ROWS($M$5:M466)),"")</f>
        <v/>
      </c>
      <c r="P466" t="s">
        <v>134</v>
      </c>
      <c r="Q466" t="s">
        <v>1006</v>
      </c>
      <c r="R466">
        <v>839086</v>
      </c>
      <c r="S466" s="388">
        <f>ROWS(R$5:R466)</f>
        <v>462</v>
      </c>
      <c r="T466" s="388" t="str">
        <f>IF(_xlfn.IFNA(VLOOKUP(P466,$AG$3:$AH$83,2,FALSE),"")='11.1'!$D$5,TXM!S466,"")</f>
        <v/>
      </c>
      <c r="U466" t="str">
        <f>IFERROR(SMALL($T$5:$T$9000,ROWS($T$5:T466)),"")</f>
        <v/>
      </c>
    </row>
    <row r="467" spans="1:21" ht="14.4" customHeight="1" x14ac:dyDescent="0.3">
      <c r="A467" s="371" t="s">
        <v>134</v>
      </c>
      <c r="B467" t="s">
        <v>1001</v>
      </c>
      <c r="C467" s="372">
        <v>17950399</v>
      </c>
      <c r="D467" s="388">
        <f>ROWS(C$5:C467)</f>
        <v>463</v>
      </c>
      <c r="E467" s="388" t="str">
        <f>IF(_xlfn.IFNA(VLOOKUP(A467,$AG$3:$AH$83,2,FALSE),"")='11.1'!$D$5,TXM!D467,"")</f>
        <v/>
      </c>
      <c r="F467" t="str">
        <f>IFERROR(SMALL($E$5:$E$9000,ROWS($E$5:E467)),"")</f>
        <v/>
      </c>
      <c r="I467" s="371" t="s">
        <v>203</v>
      </c>
      <c r="J467" t="s">
        <v>823</v>
      </c>
      <c r="K467" s="372">
        <v>140840</v>
      </c>
      <c r="L467" s="388">
        <f>ROWS(K$5:K467)</f>
        <v>463</v>
      </c>
      <c r="M467" s="388" t="str">
        <f>IF(_xlfn.IFNA(VLOOKUP(I467,$AG$3:$AH$83,2,FALSE),"")='11.1'!$D$5,TXM!L467,"")</f>
        <v/>
      </c>
      <c r="N467" t="str">
        <f>IFERROR(SMALL($M$5:$M$9000,ROWS($M$5:M467)),"")</f>
        <v/>
      </c>
      <c r="P467" t="s">
        <v>134</v>
      </c>
      <c r="Q467" t="s">
        <v>1252</v>
      </c>
      <c r="R467">
        <v>836075</v>
      </c>
      <c r="S467" s="388">
        <f>ROWS(R$5:R467)</f>
        <v>463</v>
      </c>
      <c r="T467" s="388" t="str">
        <f>IF(_xlfn.IFNA(VLOOKUP(P467,$AG$3:$AH$83,2,FALSE),"")='11.1'!$D$5,TXM!S467,"")</f>
        <v/>
      </c>
      <c r="U467" t="str">
        <f>IFERROR(SMALL($T$5:$T$9000,ROWS($T$5:T467)),"")</f>
        <v/>
      </c>
    </row>
    <row r="468" spans="1:21" ht="14.4" customHeight="1" x14ac:dyDescent="0.3">
      <c r="A468" s="371" t="s">
        <v>134</v>
      </c>
      <c r="B468" t="s">
        <v>795</v>
      </c>
      <c r="C468" s="372">
        <v>17737765</v>
      </c>
      <c r="D468" s="388">
        <f>ROWS(C$5:C468)</f>
        <v>464</v>
      </c>
      <c r="E468" s="388" t="str">
        <f>IF(_xlfn.IFNA(VLOOKUP(A468,$AG$3:$AH$83,2,FALSE),"")='11.1'!$D$5,TXM!D468,"")</f>
        <v/>
      </c>
      <c r="F468" t="str">
        <f>IFERROR(SMALL($E$5:$E$9000,ROWS($E$5:E468)),"")</f>
        <v/>
      </c>
      <c r="I468" s="371" t="s">
        <v>203</v>
      </c>
      <c r="J468" t="s">
        <v>100</v>
      </c>
      <c r="K468" s="372">
        <v>137870</v>
      </c>
      <c r="L468" s="388">
        <f>ROWS(K$5:K468)</f>
        <v>464</v>
      </c>
      <c r="M468" s="388" t="str">
        <f>IF(_xlfn.IFNA(VLOOKUP(I468,$AG$3:$AH$83,2,FALSE),"")='11.1'!$D$5,TXM!L468,"")</f>
        <v/>
      </c>
      <c r="N468" t="str">
        <f>IFERROR(SMALL($M$5:$M$9000,ROWS($M$5:M468)),"")</f>
        <v/>
      </c>
      <c r="P468" t="s">
        <v>134</v>
      </c>
      <c r="Q468" t="s">
        <v>103</v>
      </c>
      <c r="R468">
        <v>807885</v>
      </c>
      <c r="S468" s="388">
        <f>ROWS(R$5:R468)</f>
        <v>464</v>
      </c>
      <c r="T468" s="388" t="str">
        <f>IF(_xlfn.IFNA(VLOOKUP(P468,$AG$3:$AH$83,2,FALSE),"")='11.1'!$D$5,TXM!S468,"")</f>
        <v/>
      </c>
      <c r="U468" t="str">
        <f>IFERROR(SMALL($T$5:$T$9000,ROWS($T$5:T468)),"")</f>
        <v/>
      </c>
    </row>
    <row r="469" spans="1:21" ht="14.4" customHeight="1" x14ac:dyDescent="0.3">
      <c r="A469" s="371" t="s">
        <v>134</v>
      </c>
      <c r="B469" t="s">
        <v>809</v>
      </c>
      <c r="C469" s="372">
        <v>14680547</v>
      </c>
      <c r="D469" s="388">
        <f>ROWS(C$5:C469)</f>
        <v>465</v>
      </c>
      <c r="E469" s="388" t="str">
        <f>IF(_xlfn.IFNA(VLOOKUP(A469,$AG$3:$AH$83,2,FALSE),"")='11.1'!$D$5,TXM!D469,"")</f>
        <v/>
      </c>
      <c r="F469" t="str">
        <f>IFERROR(SMALL($E$5:$E$9000,ROWS($E$5:E469)),"")</f>
        <v/>
      </c>
      <c r="I469" s="371" t="s">
        <v>203</v>
      </c>
      <c r="J469" t="s">
        <v>815</v>
      </c>
      <c r="K469" s="372">
        <v>134373</v>
      </c>
      <c r="L469" s="388">
        <f>ROWS(K$5:K469)</f>
        <v>465</v>
      </c>
      <c r="M469" s="388" t="str">
        <f>IF(_xlfn.IFNA(VLOOKUP(I469,$AG$3:$AH$83,2,FALSE),"")='11.1'!$D$5,TXM!L469,"")</f>
        <v/>
      </c>
      <c r="N469" t="str">
        <f>IFERROR(SMALL($M$5:$M$9000,ROWS($M$5:M469)),"")</f>
        <v/>
      </c>
      <c r="P469" t="s">
        <v>134</v>
      </c>
      <c r="Q469" t="s">
        <v>847</v>
      </c>
      <c r="R469">
        <v>660233</v>
      </c>
      <c r="S469" s="388">
        <f>ROWS(R$5:R469)</f>
        <v>465</v>
      </c>
      <c r="T469" s="388" t="str">
        <f>IF(_xlfn.IFNA(VLOOKUP(P469,$AG$3:$AH$83,2,FALSE),"")='11.1'!$D$5,TXM!S469,"")</f>
        <v/>
      </c>
      <c r="U469" t="str">
        <f>IFERROR(SMALL($T$5:$T$9000,ROWS($T$5:T469)),"")</f>
        <v/>
      </c>
    </row>
    <row r="470" spans="1:21" ht="14.4" customHeight="1" x14ac:dyDescent="0.3">
      <c r="A470" s="371" t="s">
        <v>134</v>
      </c>
      <c r="B470" t="s">
        <v>172</v>
      </c>
      <c r="C470" s="372">
        <v>11115001</v>
      </c>
      <c r="D470" s="388">
        <f>ROWS(C$5:C470)</f>
        <v>466</v>
      </c>
      <c r="E470" s="388" t="str">
        <f>IF(_xlfn.IFNA(VLOOKUP(A470,$AG$3:$AH$83,2,FALSE),"")='11.1'!$D$5,TXM!D470,"")</f>
        <v/>
      </c>
      <c r="F470" t="str">
        <f>IFERROR(SMALL($E$5:$E$9000,ROWS($E$5:E470)),"")</f>
        <v/>
      </c>
      <c r="I470" s="371" t="s">
        <v>203</v>
      </c>
      <c r="J470" t="s">
        <v>1001</v>
      </c>
      <c r="K470" s="372">
        <v>110400</v>
      </c>
      <c r="L470" s="388">
        <f>ROWS(K$5:K470)</f>
        <v>466</v>
      </c>
      <c r="M470" s="388" t="str">
        <f>IF(_xlfn.IFNA(VLOOKUP(I470,$AG$3:$AH$83,2,FALSE),"")='11.1'!$D$5,TXM!L470,"")</f>
        <v/>
      </c>
      <c r="N470" t="str">
        <f>IFERROR(SMALL($M$5:$M$9000,ROWS($M$5:M470)),"")</f>
        <v/>
      </c>
      <c r="P470" t="s">
        <v>134</v>
      </c>
      <c r="Q470" t="s">
        <v>105</v>
      </c>
      <c r="R470">
        <v>629512</v>
      </c>
      <c r="S470" s="388">
        <f>ROWS(R$5:R470)</f>
        <v>466</v>
      </c>
      <c r="T470" s="388" t="str">
        <f>IF(_xlfn.IFNA(VLOOKUP(P470,$AG$3:$AH$83,2,FALSE),"")='11.1'!$D$5,TXM!S470,"")</f>
        <v/>
      </c>
      <c r="U470" t="str">
        <f>IFERROR(SMALL($T$5:$T$9000,ROWS($T$5:T470)),"")</f>
        <v/>
      </c>
    </row>
    <row r="471" spans="1:21" ht="14.4" customHeight="1" x14ac:dyDescent="0.3">
      <c r="A471" s="371" t="s">
        <v>134</v>
      </c>
      <c r="B471" t="s">
        <v>775</v>
      </c>
      <c r="C471" s="372">
        <v>10793335</v>
      </c>
      <c r="D471" s="388">
        <f>ROWS(C$5:C471)</f>
        <v>467</v>
      </c>
      <c r="E471" s="388" t="str">
        <f>IF(_xlfn.IFNA(VLOOKUP(A471,$AG$3:$AH$83,2,FALSE),"")='11.1'!$D$5,TXM!D471,"")</f>
        <v/>
      </c>
      <c r="F471" t="str">
        <f>IFERROR(SMALL($E$5:$E$9000,ROWS($E$5:E471)),"")</f>
        <v/>
      </c>
      <c r="I471" s="371" t="s">
        <v>203</v>
      </c>
      <c r="J471" t="s">
        <v>104</v>
      </c>
      <c r="K471" s="372">
        <v>109266</v>
      </c>
      <c r="L471" s="388">
        <f>ROWS(K$5:K471)</f>
        <v>467</v>
      </c>
      <c r="M471" s="388" t="str">
        <f>IF(_xlfn.IFNA(VLOOKUP(I471,$AG$3:$AH$83,2,FALSE),"")='11.1'!$D$5,TXM!L471,"")</f>
        <v/>
      </c>
      <c r="N471" t="str">
        <f>IFERROR(SMALL($M$5:$M$9000,ROWS($M$5:M471)),"")</f>
        <v/>
      </c>
      <c r="P471" t="s">
        <v>134</v>
      </c>
      <c r="Q471" t="s">
        <v>859</v>
      </c>
      <c r="R471">
        <v>626056</v>
      </c>
      <c r="S471" s="388">
        <f>ROWS(R$5:R471)</f>
        <v>467</v>
      </c>
      <c r="T471" s="388" t="str">
        <f>IF(_xlfn.IFNA(VLOOKUP(P471,$AG$3:$AH$83,2,FALSE),"")='11.1'!$D$5,TXM!S471,"")</f>
        <v/>
      </c>
      <c r="U471" t="str">
        <f>IFERROR(SMALL($T$5:$T$9000,ROWS($T$5:T471)),"")</f>
        <v/>
      </c>
    </row>
    <row r="472" spans="1:21" ht="14.4" customHeight="1" x14ac:dyDescent="0.3">
      <c r="A472" s="371" t="s">
        <v>134</v>
      </c>
      <c r="B472" t="s">
        <v>813</v>
      </c>
      <c r="C472" s="372">
        <v>9697562</v>
      </c>
      <c r="D472" s="388">
        <f>ROWS(C$5:C472)</f>
        <v>468</v>
      </c>
      <c r="E472" s="388" t="str">
        <f>IF(_xlfn.IFNA(VLOOKUP(A472,$AG$3:$AH$83,2,FALSE),"")='11.1'!$D$5,TXM!D472,"")</f>
        <v/>
      </c>
      <c r="F472" t="str">
        <f>IFERROR(SMALL($E$5:$E$9000,ROWS($E$5:E472)),"")</f>
        <v/>
      </c>
      <c r="I472" s="371" t="s">
        <v>203</v>
      </c>
      <c r="J472" t="s">
        <v>101</v>
      </c>
      <c r="K472" s="372">
        <v>89715</v>
      </c>
      <c r="L472" s="388">
        <f>ROWS(K$5:K472)</f>
        <v>468</v>
      </c>
      <c r="M472" s="388" t="str">
        <f>IF(_xlfn.IFNA(VLOOKUP(I472,$AG$3:$AH$83,2,FALSE),"")='11.1'!$D$5,TXM!L472,"")</f>
        <v/>
      </c>
      <c r="N472" t="str">
        <f>IFERROR(SMALL($M$5:$M$9000,ROWS($M$5:M472)),"")</f>
        <v/>
      </c>
      <c r="P472" t="s">
        <v>134</v>
      </c>
      <c r="Q472" t="s">
        <v>783</v>
      </c>
      <c r="R472">
        <v>553684</v>
      </c>
      <c r="S472" s="388">
        <f>ROWS(R$5:R472)</f>
        <v>468</v>
      </c>
      <c r="T472" s="388" t="str">
        <f>IF(_xlfn.IFNA(VLOOKUP(P472,$AG$3:$AH$83,2,FALSE),"")='11.1'!$D$5,TXM!S472,"")</f>
        <v/>
      </c>
      <c r="U472" t="str">
        <f>IFERROR(SMALL($T$5:$T$9000,ROWS($T$5:T472)),"")</f>
        <v/>
      </c>
    </row>
    <row r="473" spans="1:21" ht="14.4" customHeight="1" x14ac:dyDescent="0.3">
      <c r="A473" s="371" t="s">
        <v>134</v>
      </c>
      <c r="B473" t="s">
        <v>845</v>
      </c>
      <c r="C473" s="372">
        <v>5109039</v>
      </c>
      <c r="D473" s="388">
        <f>ROWS(C$5:C473)</f>
        <v>469</v>
      </c>
      <c r="E473" s="388" t="str">
        <f>IF(_xlfn.IFNA(VLOOKUP(A473,$AG$3:$AH$83,2,FALSE),"")='11.1'!$D$5,TXM!D473,"")</f>
        <v/>
      </c>
      <c r="F473" t="str">
        <f>IFERROR(SMALL($E$5:$E$9000,ROWS($E$5:E473)),"")</f>
        <v/>
      </c>
      <c r="I473" s="371" t="s">
        <v>203</v>
      </c>
      <c r="J473" t="s">
        <v>93</v>
      </c>
      <c r="K473" s="372">
        <v>76935</v>
      </c>
      <c r="L473" s="388">
        <f>ROWS(K$5:K473)</f>
        <v>469</v>
      </c>
      <c r="M473" s="388" t="str">
        <f>IF(_xlfn.IFNA(VLOOKUP(I473,$AG$3:$AH$83,2,FALSE),"")='11.1'!$D$5,TXM!L473,"")</f>
        <v/>
      </c>
      <c r="N473" t="str">
        <f>IFERROR(SMALL($M$5:$M$9000,ROWS($M$5:M473)),"")</f>
        <v/>
      </c>
      <c r="P473" t="s">
        <v>134</v>
      </c>
      <c r="Q473" t="s">
        <v>1005</v>
      </c>
      <c r="R473">
        <v>510026</v>
      </c>
      <c r="S473" s="388">
        <f>ROWS(R$5:R473)</f>
        <v>469</v>
      </c>
      <c r="T473" s="388" t="str">
        <f>IF(_xlfn.IFNA(VLOOKUP(P473,$AG$3:$AH$83,2,FALSE),"")='11.1'!$D$5,TXM!S473,"")</f>
        <v/>
      </c>
      <c r="U473" t="str">
        <f>IFERROR(SMALL($T$5:$T$9000,ROWS($T$5:T473)),"")</f>
        <v/>
      </c>
    </row>
    <row r="474" spans="1:21" ht="14.4" customHeight="1" x14ac:dyDescent="0.3">
      <c r="A474" s="371" t="s">
        <v>134</v>
      </c>
      <c r="B474" t="s">
        <v>815</v>
      </c>
      <c r="C474" s="372">
        <v>4373486</v>
      </c>
      <c r="D474" s="388">
        <f>ROWS(C$5:C474)</f>
        <v>470</v>
      </c>
      <c r="E474" s="388" t="str">
        <f>IF(_xlfn.IFNA(VLOOKUP(A474,$AG$3:$AH$83,2,FALSE),"")='11.1'!$D$5,TXM!D474,"")</f>
        <v/>
      </c>
      <c r="F474" t="str">
        <f>IFERROR(SMALL($E$5:$E$9000,ROWS($E$5:E474)),"")</f>
        <v/>
      </c>
      <c r="I474" s="371" t="s">
        <v>203</v>
      </c>
      <c r="J474" t="s">
        <v>849</v>
      </c>
      <c r="K474" s="372">
        <v>38534</v>
      </c>
      <c r="L474" s="388">
        <f>ROWS(K$5:K474)</f>
        <v>470</v>
      </c>
      <c r="M474" s="388" t="str">
        <f>IF(_xlfn.IFNA(VLOOKUP(I474,$AG$3:$AH$83,2,FALSE),"")='11.1'!$D$5,TXM!L474,"")</f>
        <v/>
      </c>
      <c r="N474" t="str">
        <f>IFERROR(SMALL($M$5:$M$9000,ROWS($M$5:M474)),"")</f>
        <v/>
      </c>
      <c r="P474" t="s">
        <v>134</v>
      </c>
      <c r="Q474" t="s">
        <v>813</v>
      </c>
      <c r="R474">
        <v>506845</v>
      </c>
      <c r="S474" s="388">
        <f>ROWS(R$5:R474)</f>
        <v>470</v>
      </c>
      <c r="T474" s="388" t="str">
        <f>IF(_xlfn.IFNA(VLOOKUP(P474,$AG$3:$AH$83,2,FALSE),"")='11.1'!$D$5,TXM!S474,"")</f>
        <v/>
      </c>
      <c r="U474" t="str">
        <f>IFERROR(SMALL($T$5:$T$9000,ROWS($T$5:T474)),"")</f>
        <v/>
      </c>
    </row>
    <row r="475" spans="1:21" ht="14.4" customHeight="1" x14ac:dyDescent="0.3">
      <c r="A475" s="371" t="s">
        <v>134</v>
      </c>
      <c r="B475" t="s">
        <v>867</v>
      </c>
      <c r="C475" s="372">
        <v>4219914</v>
      </c>
      <c r="D475" s="388">
        <f>ROWS(C$5:C475)</f>
        <v>471</v>
      </c>
      <c r="E475" s="388" t="str">
        <f>IF(_xlfn.IFNA(VLOOKUP(A475,$AG$3:$AH$83,2,FALSE),"")='11.1'!$D$5,TXM!D475,"")</f>
        <v/>
      </c>
      <c r="F475" t="str">
        <f>IFERROR(SMALL($E$5:$E$9000,ROWS($E$5:E475)),"")</f>
        <v/>
      </c>
      <c r="I475" s="371" t="s">
        <v>203</v>
      </c>
      <c r="J475" t="s">
        <v>863</v>
      </c>
      <c r="K475" s="372">
        <v>33742</v>
      </c>
      <c r="L475" s="388">
        <f>ROWS(K$5:K475)</f>
        <v>471</v>
      </c>
      <c r="M475" s="388" t="str">
        <f>IF(_xlfn.IFNA(VLOOKUP(I475,$AG$3:$AH$83,2,FALSE),"")='11.1'!$D$5,TXM!L475,"")</f>
        <v/>
      </c>
      <c r="N475" t="str">
        <f>IFERROR(SMALL($M$5:$M$9000,ROWS($M$5:M475)),"")</f>
        <v/>
      </c>
      <c r="P475" t="s">
        <v>134</v>
      </c>
      <c r="Q475" t="s">
        <v>795</v>
      </c>
      <c r="R475">
        <v>409796</v>
      </c>
      <c r="S475" s="388">
        <f>ROWS(R$5:R475)</f>
        <v>471</v>
      </c>
      <c r="T475" s="388" t="str">
        <f>IF(_xlfn.IFNA(VLOOKUP(P475,$AG$3:$AH$83,2,FALSE),"")='11.1'!$D$5,TXM!S475,"")</f>
        <v/>
      </c>
      <c r="U475" t="str">
        <f>IFERROR(SMALL($T$5:$T$9000,ROWS($T$5:T475)),"")</f>
        <v/>
      </c>
    </row>
    <row r="476" spans="1:21" ht="14.4" customHeight="1" x14ac:dyDescent="0.3">
      <c r="A476" s="371" t="s">
        <v>134</v>
      </c>
      <c r="B476" t="s">
        <v>93</v>
      </c>
      <c r="C476" s="372">
        <v>3112500</v>
      </c>
      <c r="D476" s="388">
        <f>ROWS(C$5:C476)</f>
        <v>472</v>
      </c>
      <c r="E476" s="388" t="str">
        <f>IF(_xlfn.IFNA(VLOOKUP(A476,$AG$3:$AH$83,2,FALSE),"")='11.1'!$D$5,TXM!D476,"")</f>
        <v/>
      </c>
      <c r="F476" t="str">
        <f>IFERROR(SMALL($E$5:$E$9000,ROWS($E$5:E476)),"")</f>
        <v/>
      </c>
      <c r="I476" s="371" t="s">
        <v>203</v>
      </c>
      <c r="J476" t="s">
        <v>1000</v>
      </c>
      <c r="K476" s="372">
        <v>32618</v>
      </c>
      <c r="L476" s="388">
        <f>ROWS(K$5:K476)</f>
        <v>472</v>
      </c>
      <c r="M476" s="388" t="str">
        <f>IF(_xlfn.IFNA(VLOOKUP(I476,$AG$3:$AH$83,2,FALSE),"")='11.1'!$D$5,TXM!L476,"")</f>
        <v/>
      </c>
      <c r="N476" t="str">
        <f>IFERROR(SMALL($M$5:$M$9000,ROWS($M$5:M476)),"")</f>
        <v/>
      </c>
      <c r="P476" t="s">
        <v>134</v>
      </c>
      <c r="Q476" t="s">
        <v>1365</v>
      </c>
      <c r="R476">
        <v>395585</v>
      </c>
      <c r="S476" s="388">
        <f>ROWS(R$5:R476)</f>
        <v>472</v>
      </c>
      <c r="T476" s="388" t="str">
        <f>IF(_xlfn.IFNA(VLOOKUP(P476,$AG$3:$AH$83,2,FALSE),"")='11.1'!$D$5,TXM!S476,"")</f>
        <v/>
      </c>
      <c r="U476" t="str">
        <f>IFERROR(SMALL($T$5:$T$9000,ROWS($T$5:T476)),"")</f>
        <v/>
      </c>
    </row>
    <row r="477" spans="1:21" ht="14.4" customHeight="1" x14ac:dyDescent="0.3">
      <c r="A477" s="371" t="s">
        <v>134</v>
      </c>
      <c r="B477" t="s">
        <v>105</v>
      </c>
      <c r="C477" s="372">
        <v>2914518</v>
      </c>
      <c r="D477" s="388">
        <f>ROWS(C$5:C477)</f>
        <v>473</v>
      </c>
      <c r="E477" s="388" t="str">
        <f>IF(_xlfn.IFNA(VLOOKUP(A477,$AG$3:$AH$83,2,FALSE),"")='11.1'!$D$5,TXM!D477,"")</f>
        <v/>
      </c>
      <c r="F477" t="str">
        <f>IFERROR(SMALL($E$5:$E$9000,ROWS($E$5:E477)),"")</f>
        <v/>
      </c>
      <c r="I477" s="371" t="s">
        <v>203</v>
      </c>
      <c r="J477" t="s">
        <v>173</v>
      </c>
      <c r="K477" s="372">
        <v>31250</v>
      </c>
      <c r="L477" s="388">
        <f>ROWS(K$5:K477)</f>
        <v>473</v>
      </c>
      <c r="M477" s="388" t="str">
        <f>IF(_xlfn.IFNA(VLOOKUP(I477,$AG$3:$AH$83,2,FALSE),"")='11.1'!$D$5,TXM!L477,"")</f>
        <v/>
      </c>
      <c r="N477" t="str">
        <f>IFERROR(SMALL($M$5:$M$9000,ROWS($M$5:M477)),"")</f>
        <v/>
      </c>
      <c r="P477" t="s">
        <v>134</v>
      </c>
      <c r="Q477" t="s">
        <v>102</v>
      </c>
      <c r="R477">
        <v>382061</v>
      </c>
      <c r="S477" s="388">
        <f>ROWS(R$5:R477)</f>
        <v>473</v>
      </c>
      <c r="T477" s="388" t="str">
        <f>IF(_xlfn.IFNA(VLOOKUP(P477,$AG$3:$AH$83,2,FALSE),"")='11.1'!$D$5,TXM!S477,"")</f>
        <v/>
      </c>
      <c r="U477" t="str">
        <f>IFERROR(SMALL($T$5:$T$9000,ROWS($T$5:T477)),"")</f>
        <v/>
      </c>
    </row>
    <row r="478" spans="1:21" ht="14.4" customHeight="1" x14ac:dyDescent="0.3">
      <c r="A478" s="371" t="s">
        <v>134</v>
      </c>
      <c r="B478" t="s">
        <v>781</v>
      </c>
      <c r="C478" s="372">
        <v>2825496</v>
      </c>
      <c r="D478" s="388">
        <f>ROWS(C$5:C478)</f>
        <v>474</v>
      </c>
      <c r="E478" s="388" t="str">
        <f>IF(_xlfn.IFNA(VLOOKUP(A478,$AG$3:$AH$83,2,FALSE),"")='11.1'!$D$5,TXM!D478,"")</f>
        <v/>
      </c>
      <c r="F478" t="str">
        <f>IFERROR(SMALL($E$5:$E$9000,ROWS($E$5:E478)),"")</f>
        <v/>
      </c>
      <c r="I478" s="371" t="s">
        <v>203</v>
      </c>
      <c r="J478" t="s">
        <v>1318</v>
      </c>
      <c r="K478" s="372">
        <v>27608</v>
      </c>
      <c r="L478" s="388">
        <f>ROWS(K$5:K478)</f>
        <v>474</v>
      </c>
      <c r="M478" s="388" t="str">
        <f>IF(_xlfn.IFNA(VLOOKUP(I478,$AG$3:$AH$83,2,FALSE),"")='11.1'!$D$5,TXM!L478,"")</f>
        <v/>
      </c>
      <c r="N478" t="str">
        <f>IFERROR(SMALL($M$5:$M$9000,ROWS($M$5:M478)),"")</f>
        <v/>
      </c>
      <c r="P478" t="s">
        <v>134</v>
      </c>
      <c r="Q478" t="s">
        <v>773</v>
      </c>
      <c r="R478">
        <v>378948</v>
      </c>
      <c r="S478" s="388">
        <f>ROWS(R$5:R478)</f>
        <v>474</v>
      </c>
      <c r="T478" s="388" t="str">
        <f>IF(_xlfn.IFNA(VLOOKUP(P478,$AG$3:$AH$83,2,FALSE),"")='11.1'!$D$5,TXM!S478,"")</f>
        <v/>
      </c>
      <c r="U478" t="str">
        <f>IFERROR(SMALL($T$5:$T$9000,ROWS($T$5:T478)),"")</f>
        <v/>
      </c>
    </row>
    <row r="479" spans="1:21" ht="14.4" customHeight="1" x14ac:dyDescent="0.3">
      <c r="A479" s="371" t="s">
        <v>134</v>
      </c>
      <c r="B479" t="s">
        <v>94</v>
      </c>
      <c r="C479" s="372">
        <v>2342657</v>
      </c>
      <c r="D479" s="388">
        <f>ROWS(C$5:C479)</f>
        <v>475</v>
      </c>
      <c r="E479" s="388" t="str">
        <f>IF(_xlfn.IFNA(VLOOKUP(A479,$AG$3:$AH$83,2,FALSE),"")='11.1'!$D$5,TXM!D479,"")</f>
        <v/>
      </c>
      <c r="F479" t="str">
        <f>IFERROR(SMALL($E$5:$E$9000,ROWS($E$5:E479)),"")</f>
        <v/>
      </c>
      <c r="I479" s="371" t="s">
        <v>203</v>
      </c>
      <c r="J479" t="s">
        <v>775</v>
      </c>
      <c r="K479" s="372">
        <v>26058</v>
      </c>
      <c r="L479" s="388">
        <f>ROWS(K$5:K479)</f>
        <v>475</v>
      </c>
      <c r="M479" s="388" t="str">
        <f>IF(_xlfn.IFNA(VLOOKUP(I479,$AG$3:$AH$83,2,FALSE),"")='11.1'!$D$5,TXM!L479,"")</f>
        <v/>
      </c>
      <c r="N479" t="str">
        <f>IFERROR(SMALL($M$5:$M$9000,ROWS($M$5:M479)),"")</f>
        <v/>
      </c>
      <c r="P479" t="s">
        <v>134</v>
      </c>
      <c r="Q479" t="s">
        <v>811</v>
      </c>
      <c r="R479">
        <v>363200</v>
      </c>
      <c r="S479" s="388">
        <f>ROWS(R$5:R479)</f>
        <v>475</v>
      </c>
      <c r="T479" s="388" t="str">
        <f>IF(_xlfn.IFNA(VLOOKUP(P479,$AG$3:$AH$83,2,FALSE),"")='11.1'!$D$5,TXM!S479,"")</f>
        <v/>
      </c>
      <c r="U479" t="str">
        <f>IFERROR(SMALL($T$5:$T$9000,ROWS($T$5:T479)),"")</f>
        <v/>
      </c>
    </row>
    <row r="480" spans="1:21" ht="14.4" customHeight="1" x14ac:dyDescent="0.3">
      <c r="A480" s="371" t="s">
        <v>134</v>
      </c>
      <c r="B480" t="s">
        <v>173</v>
      </c>
      <c r="C480" s="372">
        <v>2239597</v>
      </c>
      <c r="D480" s="388">
        <f>ROWS(C$5:C480)</f>
        <v>476</v>
      </c>
      <c r="E480" s="388" t="str">
        <f>IF(_xlfn.IFNA(VLOOKUP(A480,$AG$3:$AH$83,2,FALSE),"")='11.1'!$D$5,TXM!D480,"")</f>
        <v/>
      </c>
      <c r="F480" t="str">
        <f>IFERROR(SMALL($E$5:$E$9000,ROWS($E$5:E480)),"")</f>
        <v/>
      </c>
      <c r="I480" s="371" t="s">
        <v>203</v>
      </c>
      <c r="J480" t="s">
        <v>1252</v>
      </c>
      <c r="K480" s="372">
        <v>25764</v>
      </c>
      <c r="L480" s="388">
        <f>ROWS(K$5:K480)</f>
        <v>476</v>
      </c>
      <c r="M480" s="388" t="str">
        <f>IF(_xlfn.IFNA(VLOOKUP(I480,$AG$3:$AH$83,2,FALSE),"")='11.1'!$D$5,TXM!L480,"")</f>
        <v/>
      </c>
      <c r="N480" t="str">
        <f>IFERROR(SMALL($M$5:$M$9000,ROWS($M$5:M480)),"")</f>
        <v/>
      </c>
      <c r="P480" t="s">
        <v>134</v>
      </c>
      <c r="Q480" t="s">
        <v>809</v>
      </c>
      <c r="R480">
        <v>295424</v>
      </c>
      <c r="S480" s="388">
        <f>ROWS(R$5:R480)</f>
        <v>476</v>
      </c>
      <c r="T480" s="388" t="str">
        <f>IF(_xlfn.IFNA(VLOOKUP(P480,$AG$3:$AH$83,2,FALSE),"")='11.1'!$D$5,TXM!S480,"")</f>
        <v/>
      </c>
      <c r="U480" t="str">
        <f>IFERROR(SMALL($T$5:$T$9000,ROWS($T$5:T480)),"")</f>
        <v/>
      </c>
    </row>
    <row r="481" spans="1:21" ht="14.4" customHeight="1" x14ac:dyDescent="0.3">
      <c r="A481" s="371" t="s">
        <v>134</v>
      </c>
      <c r="B481" t="s">
        <v>825</v>
      </c>
      <c r="C481" s="372">
        <v>2237886</v>
      </c>
      <c r="D481" s="388">
        <f>ROWS(C$5:C481)</f>
        <v>477</v>
      </c>
      <c r="E481" s="388" t="str">
        <f>IF(_xlfn.IFNA(VLOOKUP(A481,$AG$3:$AH$83,2,FALSE),"")='11.1'!$D$5,TXM!D481,"")</f>
        <v/>
      </c>
      <c r="F481" t="str">
        <f>IFERROR(SMALL($E$5:$E$9000,ROWS($E$5:E481)),"")</f>
        <v/>
      </c>
      <c r="I481" s="371" t="s">
        <v>203</v>
      </c>
      <c r="J481" t="s">
        <v>791</v>
      </c>
      <c r="K481" s="372">
        <v>24914</v>
      </c>
      <c r="L481" s="388">
        <f>ROWS(K$5:K481)</f>
        <v>477</v>
      </c>
      <c r="M481" s="388" t="str">
        <f>IF(_xlfn.IFNA(VLOOKUP(I481,$AG$3:$AH$83,2,FALSE),"")='11.1'!$D$5,TXM!L481,"")</f>
        <v/>
      </c>
      <c r="N481" t="str">
        <f>IFERROR(SMALL($M$5:$M$9000,ROWS($M$5:M481)),"")</f>
        <v/>
      </c>
      <c r="P481" t="s">
        <v>134</v>
      </c>
      <c r="Q481" t="s">
        <v>171</v>
      </c>
      <c r="R481">
        <v>289350</v>
      </c>
      <c r="S481" s="388">
        <f>ROWS(R$5:R481)</f>
        <v>477</v>
      </c>
      <c r="T481" s="388" t="str">
        <f>IF(_xlfn.IFNA(VLOOKUP(P481,$AG$3:$AH$83,2,FALSE),"")='11.1'!$D$5,TXM!S481,"")</f>
        <v/>
      </c>
      <c r="U481" t="str">
        <f>IFERROR(SMALL($T$5:$T$9000,ROWS($T$5:T481)),"")</f>
        <v/>
      </c>
    </row>
    <row r="482" spans="1:21" ht="14.4" customHeight="1" x14ac:dyDescent="0.3">
      <c r="A482" s="371" t="s">
        <v>134</v>
      </c>
      <c r="B482" t="s">
        <v>1006</v>
      </c>
      <c r="C482" s="372">
        <v>2195394</v>
      </c>
      <c r="D482" s="388">
        <f>ROWS(C$5:C482)</f>
        <v>478</v>
      </c>
      <c r="E482" s="388" t="str">
        <f>IF(_xlfn.IFNA(VLOOKUP(A482,$AG$3:$AH$83,2,FALSE),"")='11.1'!$D$5,TXM!D482,"")</f>
        <v/>
      </c>
      <c r="F482" t="str">
        <f>IFERROR(SMALL($E$5:$E$9000,ROWS($E$5:E482)),"")</f>
        <v/>
      </c>
      <c r="I482" s="371" t="s">
        <v>203</v>
      </c>
      <c r="J482" t="s">
        <v>1265</v>
      </c>
      <c r="K482" s="372">
        <v>20766</v>
      </c>
      <c r="L482" s="388">
        <f>ROWS(K$5:K482)</f>
        <v>478</v>
      </c>
      <c r="M482" s="388" t="str">
        <f>IF(_xlfn.IFNA(VLOOKUP(I482,$AG$3:$AH$83,2,FALSE),"")='11.1'!$D$5,TXM!L482,"")</f>
        <v/>
      </c>
      <c r="N482" t="str">
        <f>IFERROR(SMALL($M$5:$M$9000,ROWS($M$5:M482)),"")</f>
        <v/>
      </c>
      <c r="P482" t="s">
        <v>134</v>
      </c>
      <c r="Q482" t="s">
        <v>781</v>
      </c>
      <c r="R482">
        <v>186880</v>
      </c>
      <c r="S482" s="388">
        <f>ROWS(R$5:R482)</f>
        <v>478</v>
      </c>
      <c r="T482" s="388" t="str">
        <f>IF(_xlfn.IFNA(VLOOKUP(P482,$AG$3:$AH$83,2,FALSE),"")='11.1'!$D$5,TXM!S482,"")</f>
        <v/>
      </c>
      <c r="U482" t="str">
        <f>IFERROR(SMALL($T$5:$T$9000,ROWS($T$5:T482)),"")</f>
        <v/>
      </c>
    </row>
    <row r="483" spans="1:21" ht="14.4" customHeight="1" x14ac:dyDescent="0.3">
      <c r="A483" s="371" t="s">
        <v>134</v>
      </c>
      <c r="B483" t="s">
        <v>1265</v>
      </c>
      <c r="C483" s="372">
        <v>1715798</v>
      </c>
      <c r="D483" s="388">
        <f>ROWS(C$5:C483)</f>
        <v>479</v>
      </c>
      <c r="E483" s="388" t="str">
        <f>IF(_xlfn.IFNA(VLOOKUP(A483,$AG$3:$AH$83,2,FALSE),"")='11.1'!$D$5,TXM!D483,"")</f>
        <v/>
      </c>
      <c r="F483" t="str">
        <f>IFERROR(SMALL($E$5:$E$9000,ROWS($E$5:E483)),"")</f>
        <v/>
      </c>
      <c r="I483" s="371" t="s">
        <v>203</v>
      </c>
      <c r="J483" t="s">
        <v>839</v>
      </c>
      <c r="K483" s="372">
        <v>19874</v>
      </c>
      <c r="L483" s="388">
        <f>ROWS(K$5:K483)</f>
        <v>479</v>
      </c>
      <c r="M483" s="388" t="str">
        <f>IF(_xlfn.IFNA(VLOOKUP(I483,$AG$3:$AH$83,2,FALSE),"")='11.1'!$D$5,TXM!L483,"")</f>
        <v/>
      </c>
      <c r="N483" t="str">
        <f>IFERROR(SMALL($M$5:$M$9000,ROWS($M$5:M483)),"")</f>
        <v/>
      </c>
      <c r="P483" t="s">
        <v>134</v>
      </c>
      <c r="Q483" t="s">
        <v>799</v>
      </c>
      <c r="R483">
        <v>175764</v>
      </c>
      <c r="S483" s="388">
        <f>ROWS(R$5:R483)</f>
        <v>479</v>
      </c>
      <c r="T483" s="388" t="str">
        <f>IF(_xlfn.IFNA(VLOOKUP(P483,$AG$3:$AH$83,2,FALSE),"")='11.1'!$D$5,TXM!S483,"")</f>
        <v/>
      </c>
      <c r="U483" t="str">
        <f>IFERROR(SMALL($T$5:$T$9000,ROWS($T$5:T483)),"")</f>
        <v/>
      </c>
    </row>
    <row r="484" spans="1:21" ht="14.4" customHeight="1" x14ac:dyDescent="0.3">
      <c r="A484" s="371" t="s">
        <v>134</v>
      </c>
      <c r="B484" t="s">
        <v>1285</v>
      </c>
      <c r="C484" s="372">
        <v>672534</v>
      </c>
      <c r="D484" s="388">
        <f>ROWS(C$5:C484)</f>
        <v>480</v>
      </c>
      <c r="E484" s="388" t="str">
        <f>IF(_xlfn.IFNA(VLOOKUP(A484,$AG$3:$AH$83,2,FALSE),"")='11.1'!$D$5,TXM!D484,"")</f>
        <v/>
      </c>
      <c r="F484" t="str">
        <f>IFERROR(SMALL($E$5:$E$9000,ROWS($E$5:E484)),"")</f>
        <v/>
      </c>
      <c r="I484" s="371" t="s">
        <v>203</v>
      </c>
      <c r="J484" t="s">
        <v>821</v>
      </c>
      <c r="K484" s="372">
        <v>18323</v>
      </c>
      <c r="L484" s="388">
        <f>ROWS(K$5:K484)</f>
        <v>480</v>
      </c>
      <c r="M484" s="388" t="str">
        <f>IF(_xlfn.IFNA(VLOOKUP(I484,$AG$3:$AH$83,2,FALSE),"")='11.1'!$D$5,TXM!L484,"")</f>
        <v/>
      </c>
      <c r="N484" t="str">
        <f>IFERROR(SMALL($M$5:$M$9000,ROWS($M$5:M484)),"")</f>
        <v/>
      </c>
      <c r="P484" t="s">
        <v>134</v>
      </c>
      <c r="Q484" t="s">
        <v>100</v>
      </c>
      <c r="R484">
        <v>174579</v>
      </c>
      <c r="S484" s="388">
        <f>ROWS(R$5:R484)</f>
        <v>480</v>
      </c>
      <c r="T484" s="388" t="str">
        <f>IF(_xlfn.IFNA(VLOOKUP(P484,$AG$3:$AH$83,2,FALSE),"")='11.1'!$D$5,TXM!S484,"")</f>
        <v/>
      </c>
      <c r="U484" t="str">
        <f>IFERROR(SMALL($T$5:$T$9000,ROWS($T$5:T484)),"")</f>
        <v/>
      </c>
    </row>
    <row r="485" spans="1:21" ht="14.4" customHeight="1" x14ac:dyDescent="0.3">
      <c r="A485" s="371" t="s">
        <v>134</v>
      </c>
      <c r="B485" t="s">
        <v>99</v>
      </c>
      <c r="C485" s="372">
        <v>542694</v>
      </c>
      <c r="D485" s="388">
        <f>ROWS(C$5:C485)</f>
        <v>481</v>
      </c>
      <c r="E485" s="388" t="str">
        <f>IF(_xlfn.IFNA(VLOOKUP(A485,$AG$3:$AH$83,2,FALSE),"")='11.1'!$D$5,TXM!D485,"")</f>
        <v/>
      </c>
      <c r="F485" t="str">
        <f>IFERROR(SMALL($E$5:$E$9000,ROWS($E$5:E485)),"")</f>
        <v/>
      </c>
      <c r="I485" s="371" t="s">
        <v>203</v>
      </c>
      <c r="J485" t="s">
        <v>102</v>
      </c>
      <c r="K485" s="372">
        <v>18098</v>
      </c>
      <c r="L485" s="388">
        <f>ROWS(K$5:K485)</f>
        <v>481</v>
      </c>
      <c r="M485" s="388" t="str">
        <f>IF(_xlfn.IFNA(VLOOKUP(I485,$AG$3:$AH$83,2,FALSE),"")='11.1'!$D$5,TXM!L485,"")</f>
        <v/>
      </c>
      <c r="N485" t="str">
        <f>IFERROR(SMALL($M$5:$M$9000,ROWS($M$5:M485)),"")</f>
        <v/>
      </c>
      <c r="P485" t="s">
        <v>134</v>
      </c>
      <c r="Q485" t="s">
        <v>861</v>
      </c>
      <c r="R485">
        <v>163213</v>
      </c>
      <c r="S485" s="388">
        <f>ROWS(R$5:R485)</f>
        <v>481</v>
      </c>
      <c r="T485" s="388" t="str">
        <f>IF(_xlfn.IFNA(VLOOKUP(P485,$AG$3:$AH$83,2,FALSE),"")='11.1'!$D$5,TXM!S485,"")</f>
        <v/>
      </c>
      <c r="U485" t="str">
        <f>IFERROR(SMALL($T$5:$T$9000,ROWS($T$5:T485)),"")</f>
        <v/>
      </c>
    </row>
    <row r="486" spans="1:21" ht="14.4" customHeight="1" x14ac:dyDescent="0.3">
      <c r="A486" s="371" t="s">
        <v>134</v>
      </c>
      <c r="B486" t="s">
        <v>171</v>
      </c>
      <c r="C486" s="372">
        <v>493300</v>
      </c>
      <c r="D486" s="388">
        <f>ROWS(C$5:C486)</f>
        <v>482</v>
      </c>
      <c r="E486" s="388" t="str">
        <f>IF(_xlfn.IFNA(VLOOKUP(A486,$AG$3:$AH$83,2,FALSE),"")='11.1'!$D$5,TXM!D486,"")</f>
        <v/>
      </c>
      <c r="F486" t="str">
        <f>IFERROR(SMALL($E$5:$E$9000,ROWS($E$5:E486)),"")</f>
        <v/>
      </c>
      <c r="I486" s="371" t="s">
        <v>203</v>
      </c>
      <c r="J486" t="s">
        <v>861</v>
      </c>
      <c r="K486" s="372">
        <v>17847</v>
      </c>
      <c r="L486" s="388">
        <f>ROWS(K$5:K486)</f>
        <v>482</v>
      </c>
      <c r="M486" s="388" t="str">
        <f>IF(_xlfn.IFNA(VLOOKUP(I486,$AG$3:$AH$83,2,FALSE),"")='11.1'!$D$5,TXM!L486,"")</f>
        <v/>
      </c>
      <c r="N486" t="str">
        <f>IFERROR(SMALL($M$5:$M$9000,ROWS($M$5:M486)),"")</f>
        <v/>
      </c>
      <c r="P486" t="s">
        <v>134</v>
      </c>
      <c r="Q486" t="s">
        <v>835</v>
      </c>
      <c r="R486">
        <v>130877</v>
      </c>
      <c r="S486" s="388">
        <f>ROWS(R$5:R486)</f>
        <v>482</v>
      </c>
      <c r="T486" s="388" t="str">
        <f>IF(_xlfn.IFNA(VLOOKUP(P486,$AG$3:$AH$83,2,FALSE),"")='11.1'!$D$5,TXM!S486,"")</f>
        <v/>
      </c>
      <c r="U486" t="str">
        <f>IFERROR(SMALL($T$5:$T$9000,ROWS($T$5:T486)),"")</f>
        <v/>
      </c>
    </row>
    <row r="487" spans="1:21" ht="14.4" customHeight="1" x14ac:dyDescent="0.3">
      <c r="A487" s="371" t="s">
        <v>134</v>
      </c>
      <c r="B487" t="s">
        <v>817</v>
      </c>
      <c r="C487" s="372">
        <v>443248</v>
      </c>
      <c r="D487" s="388">
        <f>ROWS(C$5:C487)</f>
        <v>483</v>
      </c>
      <c r="E487" s="388" t="str">
        <f>IF(_xlfn.IFNA(VLOOKUP(A487,$AG$3:$AH$83,2,FALSE),"")='11.1'!$D$5,TXM!D487,"")</f>
        <v/>
      </c>
      <c r="F487" t="str">
        <f>IFERROR(SMALL($E$5:$E$9000,ROWS($E$5:E487)),"")</f>
        <v/>
      </c>
      <c r="I487" s="371" t="s">
        <v>203</v>
      </c>
      <c r="J487" t="s">
        <v>1275</v>
      </c>
      <c r="K487" s="372">
        <v>17787</v>
      </c>
      <c r="L487" s="388">
        <f>ROWS(K$5:K487)</f>
        <v>483</v>
      </c>
      <c r="M487" s="388" t="str">
        <f>IF(_xlfn.IFNA(VLOOKUP(I487,$AG$3:$AH$83,2,FALSE),"")='11.1'!$D$5,TXM!L487,"")</f>
        <v/>
      </c>
      <c r="N487" t="str">
        <f>IFERROR(SMALL($M$5:$M$9000,ROWS($M$5:M487)),"")</f>
        <v/>
      </c>
      <c r="P487" t="s">
        <v>134</v>
      </c>
      <c r="Q487" t="s">
        <v>815</v>
      </c>
      <c r="R487">
        <v>125613</v>
      </c>
      <c r="S487" s="388">
        <f>ROWS(R$5:R487)</f>
        <v>483</v>
      </c>
      <c r="T487" s="388" t="str">
        <f>IF(_xlfn.IFNA(VLOOKUP(P487,$AG$3:$AH$83,2,FALSE),"")='11.1'!$D$5,TXM!S487,"")</f>
        <v/>
      </c>
      <c r="U487" t="str">
        <f>IFERROR(SMALL($T$5:$T$9000,ROWS($T$5:T487)),"")</f>
        <v/>
      </c>
    </row>
    <row r="488" spans="1:21" ht="14.4" customHeight="1" x14ac:dyDescent="0.3">
      <c r="A488" s="371" t="s">
        <v>134</v>
      </c>
      <c r="B488" t="s">
        <v>823</v>
      </c>
      <c r="C488" s="372">
        <v>341602</v>
      </c>
      <c r="D488" s="388">
        <f>ROWS(C$5:C488)</f>
        <v>484</v>
      </c>
      <c r="E488" s="388" t="str">
        <f>IF(_xlfn.IFNA(VLOOKUP(A488,$AG$3:$AH$83,2,FALSE),"")='11.1'!$D$5,TXM!D488,"")</f>
        <v/>
      </c>
      <c r="F488" t="str">
        <f>IFERROR(SMALL($E$5:$E$9000,ROWS($E$5:E488)),"")</f>
        <v/>
      </c>
      <c r="I488" s="371" t="s">
        <v>203</v>
      </c>
      <c r="J488" t="s">
        <v>779</v>
      </c>
      <c r="K488" s="372">
        <v>17717</v>
      </c>
      <c r="L488" s="388">
        <f>ROWS(K$5:K488)</f>
        <v>484</v>
      </c>
      <c r="M488" s="388" t="str">
        <f>IF(_xlfn.IFNA(VLOOKUP(I488,$AG$3:$AH$83,2,FALSE),"")='11.1'!$D$5,TXM!L488,"")</f>
        <v/>
      </c>
      <c r="N488" t="str">
        <f>IFERROR(SMALL($M$5:$M$9000,ROWS($M$5:M488)),"")</f>
        <v/>
      </c>
      <c r="P488" t="s">
        <v>134</v>
      </c>
      <c r="Q488" t="s">
        <v>990</v>
      </c>
      <c r="R488">
        <v>123890</v>
      </c>
      <c r="S488" s="388">
        <f>ROWS(R$5:R488)</f>
        <v>484</v>
      </c>
      <c r="T488" s="388" t="str">
        <f>IF(_xlfn.IFNA(VLOOKUP(P488,$AG$3:$AH$83,2,FALSE),"")='11.1'!$D$5,TXM!S488,"")</f>
        <v/>
      </c>
      <c r="U488" t="str">
        <f>IFERROR(SMALL($T$5:$T$9000,ROWS($T$5:T488)),"")</f>
        <v/>
      </c>
    </row>
    <row r="489" spans="1:21" ht="14.4" customHeight="1" x14ac:dyDescent="0.3">
      <c r="A489" s="371" t="s">
        <v>134</v>
      </c>
      <c r="B489" t="s">
        <v>1002</v>
      </c>
      <c r="C489" s="372">
        <v>239728</v>
      </c>
      <c r="D489" s="388">
        <f>ROWS(C$5:C489)</f>
        <v>485</v>
      </c>
      <c r="E489" s="388" t="str">
        <f>IF(_xlfn.IFNA(VLOOKUP(A489,$AG$3:$AH$83,2,FALSE),"")='11.1'!$D$5,TXM!D489,"")</f>
        <v/>
      </c>
      <c r="F489" t="str">
        <f>IFERROR(SMALL($E$5:$E$9000,ROWS($E$5:E489)),"")</f>
        <v/>
      </c>
      <c r="I489" s="371" t="s">
        <v>203</v>
      </c>
      <c r="J489" t="s">
        <v>865</v>
      </c>
      <c r="K489" s="372">
        <v>16518</v>
      </c>
      <c r="L489" s="388">
        <f>ROWS(K$5:K489)</f>
        <v>485</v>
      </c>
      <c r="M489" s="388" t="str">
        <f>IF(_xlfn.IFNA(VLOOKUP(I489,$AG$3:$AH$83,2,FALSE),"")='11.1'!$D$5,TXM!L489,"")</f>
        <v/>
      </c>
      <c r="N489" t="str">
        <f>IFERROR(SMALL($M$5:$M$9000,ROWS($M$5:M489)),"")</f>
        <v/>
      </c>
      <c r="P489" t="s">
        <v>134</v>
      </c>
      <c r="Q489" t="s">
        <v>817</v>
      </c>
      <c r="R489">
        <v>121821</v>
      </c>
      <c r="S489" s="388">
        <f>ROWS(R$5:R489)</f>
        <v>485</v>
      </c>
      <c r="T489" s="388" t="str">
        <f>IF(_xlfn.IFNA(VLOOKUP(P489,$AG$3:$AH$83,2,FALSE),"")='11.1'!$D$5,TXM!S489,"")</f>
        <v/>
      </c>
      <c r="U489" t="str">
        <f>IFERROR(SMALL($T$5:$T$9000,ROWS($T$5:T489)),"")</f>
        <v/>
      </c>
    </row>
    <row r="490" spans="1:21" ht="14.4" customHeight="1" x14ac:dyDescent="0.3">
      <c r="A490" s="371" t="s">
        <v>134</v>
      </c>
      <c r="B490" t="s">
        <v>847</v>
      </c>
      <c r="C490" s="372">
        <v>220776</v>
      </c>
      <c r="D490" s="388">
        <f>ROWS(C$5:C490)</f>
        <v>486</v>
      </c>
      <c r="E490" s="388" t="str">
        <f>IF(_xlfn.IFNA(VLOOKUP(A490,$AG$3:$AH$83,2,FALSE),"")='11.1'!$D$5,TXM!D490,"")</f>
        <v/>
      </c>
      <c r="F490" t="str">
        <f>IFERROR(SMALL($E$5:$E$9000,ROWS($E$5:E490)),"")</f>
        <v/>
      </c>
      <c r="I490" s="371" t="s">
        <v>203</v>
      </c>
      <c r="J490" t="s">
        <v>108</v>
      </c>
      <c r="K490" s="372">
        <v>16327</v>
      </c>
      <c r="L490" s="388">
        <f>ROWS(K$5:K490)</f>
        <v>486</v>
      </c>
      <c r="M490" s="388" t="str">
        <f>IF(_xlfn.IFNA(VLOOKUP(I490,$AG$3:$AH$83,2,FALSE),"")='11.1'!$D$5,TXM!L490,"")</f>
        <v/>
      </c>
      <c r="N490" t="str">
        <f>IFERROR(SMALL($M$5:$M$9000,ROWS($M$5:M490)),"")</f>
        <v/>
      </c>
      <c r="P490" t="s">
        <v>134</v>
      </c>
      <c r="Q490" t="s">
        <v>98</v>
      </c>
      <c r="R490">
        <v>99397</v>
      </c>
      <c r="S490" s="388">
        <f>ROWS(R$5:R490)</f>
        <v>486</v>
      </c>
      <c r="T490" s="388" t="str">
        <f>IF(_xlfn.IFNA(VLOOKUP(P490,$AG$3:$AH$83,2,FALSE),"")='11.1'!$D$5,TXM!S490,"")</f>
        <v/>
      </c>
      <c r="U490" t="str">
        <f>IFERROR(SMALL($T$5:$T$9000,ROWS($T$5:T490)),"")</f>
        <v/>
      </c>
    </row>
    <row r="491" spans="1:21" ht="14.4" customHeight="1" x14ac:dyDescent="0.3">
      <c r="A491" s="371" t="s">
        <v>134</v>
      </c>
      <c r="B491" t="s">
        <v>819</v>
      </c>
      <c r="C491" s="372">
        <v>142591</v>
      </c>
      <c r="D491" s="388">
        <f>ROWS(C$5:C491)</f>
        <v>487</v>
      </c>
      <c r="E491" s="388" t="str">
        <f>IF(_xlfn.IFNA(VLOOKUP(A491,$AG$3:$AH$83,2,FALSE),"")='11.1'!$D$5,TXM!D491,"")</f>
        <v/>
      </c>
      <c r="F491" t="str">
        <f>IFERROR(SMALL($E$5:$E$9000,ROWS($E$5:E491)),"")</f>
        <v/>
      </c>
      <c r="I491" s="371" t="s">
        <v>203</v>
      </c>
      <c r="J491" t="s">
        <v>1240</v>
      </c>
      <c r="K491" s="372">
        <v>13678</v>
      </c>
      <c r="L491" s="388">
        <f>ROWS(K$5:K491)</f>
        <v>487</v>
      </c>
      <c r="M491" s="388" t="str">
        <f>IF(_xlfn.IFNA(VLOOKUP(I491,$AG$3:$AH$83,2,FALSE),"")='11.1'!$D$5,TXM!L491,"")</f>
        <v/>
      </c>
      <c r="N491" t="str">
        <f>IFERROR(SMALL($M$5:$M$9000,ROWS($M$5:M491)),"")</f>
        <v/>
      </c>
      <c r="P491" t="s">
        <v>134</v>
      </c>
      <c r="Q491" t="s">
        <v>827</v>
      </c>
      <c r="R491">
        <v>93555</v>
      </c>
      <c r="S491" s="388">
        <f>ROWS(R$5:R491)</f>
        <v>487</v>
      </c>
      <c r="T491" s="388" t="str">
        <f>IF(_xlfn.IFNA(VLOOKUP(P491,$AG$3:$AH$83,2,FALSE),"")='11.1'!$D$5,TXM!S491,"")</f>
        <v/>
      </c>
      <c r="U491" t="str">
        <f>IFERROR(SMALL($T$5:$T$9000,ROWS($T$5:T491)),"")</f>
        <v/>
      </c>
    </row>
    <row r="492" spans="1:21" ht="14.4" customHeight="1" x14ac:dyDescent="0.3">
      <c r="A492" s="371" t="s">
        <v>134</v>
      </c>
      <c r="B492" t="s">
        <v>100</v>
      </c>
      <c r="C492" s="372">
        <v>112647</v>
      </c>
      <c r="D492" s="388">
        <f>ROWS(C$5:C492)</f>
        <v>488</v>
      </c>
      <c r="E492" s="388" t="str">
        <f>IF(_xlfn.IFNA(VLOOKUP(A492,$AG$3:$AH$83,2,FALSE),"")='11.1'!$D$5,TXM!D492,"")</f>
        <v/>
      </c>
      <c r="F492" t="str">
        <f>IFERROR(SMALL($E$5:$E$9000,ROWS($E$5:E492)),"")</f>
        <v/>
      </c>
      <c r="I492" s="371" t="s">
        <v>203</v>
      </c>
      <c r="J492" t="s">
        <v>91</v>
      </c>
      <c r="K492" s="372">
        <v>11752</v>
      </c>
      <c r="L492" s="388">
        <f>ROWS(K$5:K492)</f>
        <v>488</v>
      </c>
      <c r="M492" s="388" t="str">
        <f>IF(_xlfn.IFNA(VLOOKUP(I492,$AG$3:$AH$83,2,FALSE),"")='11.1'!$D$5,TXM!L492,"")</f>
        <v/>
      </c>
      <c r="N492" t="str">
        <f>IFERROR(SMALL($M$5:$M$9000,ROWS($M$5:M492)),"")</f>
        <v/>
      </c>
      <c r="P492" t="s">
        <v>134</v>
      </c>
      <c r="Q492" t="s">
        <v>801</v>
      </c>
      <c r="R492">
        <v>87900</v>
      </c>
      <c r="S492" s="388">
        <f>ROWS(R$5:R492)</f>
        <v>488</v>
      </c>
      <c r="T492" s="388" t="str">
        <f>IF(_xlfn.IFNA(VLOOKUP(P492,$AG$3:$AH$83,2,FALSE),"")='11.1'!$D$5,TXM!S492,"")</f>
        <v/>
      </c>
      <c r="U492" t="str">
        <f>IFERROR(SMALL($T$5:$T$9000,ROWS($T$5:T492)),"")</f>
        <v/>
      </c>
    </row>
    <row r="493" spans="1:21" ht="14.4" customHeight="1" x14ac:dyDescent="0.3">
      <c r="A493" s="371" t="s">
        <v>134</v>
      </c>
      <c r="B493" t="s">
        <v>859</v>
      </c>
      <c r="C493" s="372">
        <v>17088</v>
      </c>
      <c r="D493" s="388">
        <f>ROWS(C$5:C493)</f>
        <v>489</v>
      </c>
      <c r="E493" s="388" t="str">
        <f>IF(_xlfn.IFNA(VLOOKUP(A493,$AG$3:$AH$83,2,FALSE),"")='11.1'!$D$5,TXM!D493,"")</f>
        <v/>
      </c>
      <c r="F493" t="str">
        <f>IFERROR(SMALL($E$5:$E$9000,ROWS($E$5:E493)),"")</f>
        <v/>
      </c>
      <c r="I493" s="371" t="s">
        <v>203</v>
      </c>
      <c r="J493" t="s">
        <v>94</v>
      </c>
      <c r="K493" s="372">
        <v>11075</v>
      </c>
      <c r="L493" s="388">
        <f>ROWS(K$5:K493)</f>
        <v>489</v>
      </c>
      <c r="M493" s="388" t="str">
        <f>IF(_xlfn.IFNA(VLOOKUP(I493,$AG$3:$AH$83,2,FALSE),"")='11.1'!$D$5,TXM!L493,"")</f>
        <v/>
      </c>
      <c r="N493" t="str">
        <f>IFERROR(SMALL($M$5:$M$9000,ROWS($M$5:M493)),"")</f>
        <v/>
      </c>
      <c r="P493" t="s">
        <v>134</v>
      </c>
      <c r="Q493" t="s">
        <v>1003</v>
      </c>
      <c r="R493">
        <v>67224</v>
      </c>
      <c r="S493" s="388">
        <f>ROWS(R$5:R493)</f>
        <v>489</v>
      </c>
      <c r="T493" s="388" t="str">
        <f>IF(_xlfn.IFNA(VLOOKUP(P493,$AG$3:$AH$83,2,FALSE),"")='11.1'!$D$5,TXM!S493,"")</f>
        <v/>
      </c>
      <c r="U493" t="str">
        <f>IFERROR(SMALL($T$5:$T$9000,ROWS($T$5:T493)),"")</f>
        <v/>
      </c>
    </row>
    <row r="494" spans="1:21" ht="14.4" customHeight="1" x14ac:dyDescent="0.3">
      <c r="A494" s="371" t="s">
        <v>134</v>
      </c>
      <c r="B494" t="s">
        <v>1332</v>
      </c>
      <c r="C494" s="372">
        <v>11682</v>
      </c>
      <c r="D494" s="388">
        <f>ROWS(C$5:C494)</f>
        <v>490</v>
      </c>
      <c r="E494" s="388" t="str">
        <f>IF(_xlfn.IFNA(VLOOKUP(A494,$AG$3:$AH$83,2,FALSE),"")='11.1'!$D$5,TXM!D494,"")</f>
        <v/>
      </c>
      <c r="F494" t="str">
        <f>IFERROR(SMALL($E$5:$E$9000,ROWS($E$5:E494)),"")</f>
        <v/>
      </c>
      <c r="I494" s="371" t="s">
        <v>203</v>
      </c>
      <c r="J494" t="s">
        <v>1285</v>
      </c>
      <c r="K494" s="372">
        <v>10659</v>
      </c>
      <c r="L494" s="388">
        <f>ROWS(K$5:K494)</f>
        <v>490</v>
      </c>
      <c r="M494" s="388" t="str">
        <f>IF(_xlfn.IFNA(VLOOKUP(I494,$AG$3:$AH$83,2,FALSE),"")='11.1'!$D$5,TXM!L494,"")</f>
        <v/>
      </c>
      <c r="N494" t="str">
        <f>IFERROR(SMALL($M$5:$M$9000,ROWS($M$5:M494)),"")</f>
        <v/>
      </c>
      <c r="P494" t="s">
        <v>134</v>
      </c>
      <c r="Q494" t="s">
        <v>998</v>
      </c>
      <c r="R494">
        <v>67200</v>
      </c>
      <c r="S494" s="388">
        <f>ROWS(R$5:R494)</f>
        <v>490</v>
      </c>
      <c r="T494" s="388" t="str">
        <f>IF(_xlfn.IFNA(VLOOKUP(P494,$AG$3:$AH$83,2,FALSE),"")='11.1'!$D$5,TXM!S494,"")</f>
        <v/>
      </c>
      <c r="U494" t="str">
        <f>IFERROR(SMALL($T$5:$T$9000,ROWS($T$5:T494)),"")</f>
        <v/>
      </c>
    </row>
    <row r="495" spans="1:21" ht="14.4" customHeight="1" x14ac:dyDescent="0.3">
      <c r="A495" s="371" t="s">
        <v>134</v>
      </c>
      <c r="B495" t="s">
        <v>839</v>
      </c>
      <c r="C495" s="372">
        <v>4025</v>
      </c>
      <c r="D495" s="388">
        <f>ROWS(C$5:C495)</f>
        <v>491</v>
      </c>
      <c r="E495" s="388" t="str">
        <f>IF(_xlfn.IFNA(VLOOKUP(A495,$AG$3:$AH$83,2,FALSE),"")='11.1'!$D$5,TXM!D495,"")</f>
        <v/>
      </c>
      <c r="F495" t="str">
        <f>IFERROR(SMALL($E$5:$E$9000,ROWS($E$5:E495)),"")</f>
        <v/>
      </c>
      <c r="I495" s="371" t="s">
        <v>203</v>
      </c>
      <c r="J495" t="s">
        <v>1500</v>
      </c>
      <c r="K495" s="372">
        <v>8217</v>
      </c>
      <c r="L495" s="388">
        <f>ROWS(K$5:K495)</f>
        <v>491</v>
      </c>
      <c r="M495" s="388" t="str">
        <f>IF(_xlfn.IFNA(VLOOKUP(I495,$AG$3:$AH$83,2,FALSE),"")='11.1'!$D$5,TXM!L495,"")</f>
        <v/>
      </c>
      <c r="N495" t="str">
        <f>IFERROR(SMALL($M$5:$M$9000,ROWS($M$5:M495)),"")</f>
        <v/>
      </c>
      <c r="P495" t="s">
        <v>134</v>
      </c>
      <c r="Q495" t="s">
        <v>829</v>
      </c>
      <c r="R495">
        <v>26727</v>
      </c>
      <c r="S495" s="388">
        <f>ROWS(R$5:R495)</f>
        <v>491</v>
      </c>
      <c r="T495" s="388" t="str">
        <f>IF(_xlfn.IFNA(VLOOKUP(P495,$AG$3:$AH$83,2,FALSE),"")='11.1'!$D$5,TXM!S495,"")</f>
        <v/>
      </c>
      <c r="U495" t="str">
        <f>IFERROR(SMALL($T$5:$T$9000,ROWS($T$5:T495)),"")</f>
        <v/>
      </c>
    </row>
    <row r="496" spans="1:21" ht="14.4" customHeight="1" x14ac:dyDescent="0.3">
      <c r="A496" s="371" t="s">
        <v>134</v>
      </c>
      <c r="B496" t="s">
        <v>799</v>
      </c>
      <c r="C496" s="372">
        <v>3800</v>
      </c>
      <c r="D496" s="388">
        <f>ROWS(C$5:C496)</f>
        <v>492</v>
      </c>
      <c r="E496" s="388" t="str">
        <f>IF(_xlfn.IFNA(VLOOKUP(A496,$AG$3:$AH$83,2,FALSE),"")='11.1'!$D$5,TXM!D496,"")</f>
        <v/>
      </c>
      <c r="F496" t="str">
        <f>IFERROR(SMALL($E$5:$E$9000,ROWS($E$5:E496)),"")</f>
        <v/>
      </c>
      <c r="I496" s="371" t="s">
        <v>203</v>
      </c>
      <c r="J496" t="s">
        <v>106</v>
      </c>
      <c r="K496" s="372">
        <v>8105</v>
      </c>
      <c r="L496" s="388">
        <f>ROWS(K$5:K496)</f>
        <v>492</v>
      </c>
      <c r="M496" s="388" t="str">
        <f>IF(_xlfn.IFNA(VLOOKUP(I496,$AG$3:$AH$83,2,FALSE),"")='11.1'!$D$5,TXM!L496,"")</f>
        <v/>
      </c>
      <c r="N496" t="str">
        <f>IFERROR(SMALL($M$5:$M$9000,ROWS($M$5:M496)),"")</f>
        <v/>
      </c>
      <c r="P496" t="s">
        <v>134</v>
      </c>
      <c r="Q496" t="s">
        <v>93</v>
      </c>
      <c r="R496">
        <v>12959</v>
      </c>
      <c r="S496" s="388">
        <f>ROWS(R$5:R496)</f>
        <v>492</v>
      </c>
      <c r="T496" s="388" t="str">
        <f>IF(_xlfn.IFNA(VLOOKUP(P496,$AG$3:$AH$83,2,FALSE),"")='11.1'!$D$5,TXM!S496,"")</f>
        <v/>
      </c>
      <c r="U496" t="str">
        <f>IFERROR(SMALL($T$5:$T$9000,ROWS($T$5:T496)),"")</f>
        <v/>
      </c>
    </row>
    <row r="497" spans="1:21" ht="14.4" customHeight="1" x14ac:dyDescent="0.3">
      <c r="A497" s="371" t="s">
        <v>134</v>
      </c>
      <c r="B497" t="s">
        <v>1240</v>
      </c>
      <c r="C497" s="372">
        <v>3435</v>
      </c>
      <c r="D497" s="388">
        <f>ROWS(C$5:C497)</f>
        <v>493</v>
      </c>
      <c r="E497" s="388" t="str">
        <f>IF(_xlfn.IFNA(VLOOKUP(A497,$AG$3:$AH$83,2,FALSE),"")='11.1'!$D$5,TXM!D497,"")</f>
        <v/>
      </c>
      <c r="F497" t="str">
        <f>IFERROR(SMALL($E$5:$E$9000,ROWS($E$5:E497)),"")</f>
        <v/>
      </c>
      <c r="I497" s="371" t="s">
        <v>203</v>
      </c>
      <c r="J497" t="s">
        <v>105</v>
      </c>
      <c r="K497" s="372">
        <v>5171</v>
      </c>
      <c r="L497" s="388">
        <f>ROWS(K$5:K497)</f>
        <v>493</v>
      </c>
      <c r="M497" s="388" t="str">
        <f>IF(_xlfn.IFNA(VLOOKUP(I497,$AG$3:$AH$83,2,FALSE),"")='11.1'!$D$5,TXM!L497,"")</f>
        <v/>
      </c>
      <c r="N497" t="str">
        <f>IFERROR(SMALL($M$5:$M$9000,ROWS($M$5:M497)),"")</f>
        <v/>
      </c>
      <c r="P497" t="s">
        <v>134</v>
      </c>
      <c r="Q497" t="s">
        <v>819</v>
      </c>
      <c r="R497">
        <v>12546</v>
      </c>
      <c r="S497" s="388">
        <f>ROWS(R$5:R497)</f>
        <v>493</v>
      </c>
      <c r="T497" s="388" t="str">
        <f>IF(_xlfn.IFNA(VLOOKUP(P497,$AG$3:$AH$83,2,FALSE),"")='11.1'!$D$5,TXM!S497,"")</f>
        <v/>
      </c>
      <c r="U497" t="str">
        <f>IFERROR(SMALL($T$5:$T$9000,ROWS($T$5:T497)),"")</f>
        <v/>
      </c>
    </row>
    <row r="498" spans="1:21" ht="14.4" customHeight="1" x14ac:dyDescent="0.3">
      <c r="A498" s="371" t="s">
        <v>134</v>
      </c>
      <c r="B498" t="s">
        <v>821</v>
      </c>
      <c r="C498" s="372">
        <v>3150</v>
      </c>
      <c r="D498" s="388">
        <f>ROWS(C$5:C498)</f>
        <v>494</v>
      </c>
      <c r="E498" s="388" t="str">
        <f>IF(_xlfn.IFNA(VLOOKUP(A498,$AG$3:$AH$83,2,FALSE),"")='11.1'!$D$5,TXM!D498,"")</f>
        <v/>
      </c>
      <c r="F498" t="str">
        <f>IFERROR(SMALL($E$5:$E$9000,ROWS($E$5:E498)),"")</f>
        <v/>
      </c>
      <c r="I498" s="371" t="s">
        <v>203</v>
      </c>
      <c r="J498" t="s">
        <v>827</v>
      </c>
      <c r="K498" s="372">
        <v>4986</v>
      </c>
      <c r="L498" s="388">
        <f>ROWS(K$5:K498)</f>
        <v>494</v>
      </c>
      <c r="M498" s="388" t="str">
        <f>IF(_xlfn.IFNA(VLOOKUP(I498,$AG$3:$AH$83,2,FALSE),"")='11.1'!$D$5,TXM!L498,"")</f>
        <v/>
      </c>
      <c r="N498" t="str">
        <f>IFERROR(SMALL($M$5:$M$9000,ROWS($M$5:M498)),"")</f>
        <v/>
      </c>
      <c r="P498" t="s">
        <v>134</v>
      </c>
      <c r="Q498" t="s">
        <v>831</v>
      </c>
      <c r="R498">
        <v>12000</v>
      </c>
      <c r="S498" s="388">
        <f>ROWS(R$5:R498)</f>
        <v>494</v>
      </c>
      <c r="T498" s="388" t="str">
        <f>IF(_xlfn.IFNA(VLOOKUP(P498,$AG$3:$AH$83,2,FALSE),"")='11.1'!$D$5,TXM!S498,"")</f>
        <v/>
      </c>
      <c r="U498" t="str">
        <f>IFERROR(SMALL($T$5:$T$9000,ROWS($T$5:T498)),"")</f>
        <v/>
      </c>
    </row>
    <row r="499" spans="1:21" ht="14.4" customHeight="1" x14ac:dyDescent="0.3">
      <c r="A499" s="371" t="s">
        <v>134</v>
      </c>
      <c r="B499" t="s">
        <v>829</v>
      </c>
      <c r="C499" s="372">
        <v>250</v>
      </c>
      <c r="D499" s="388">
        <f>ROWS(C$5:C499)</f>
        <v>495</v>
      </c>
      <c r="E499" s="388" t="str">
        <f>IF(_xlfn.IFNA(VLOOKUP(A499,$AG$3:$AH$83,2,FALSE),"")='11.1'!$D$5,TXM!D499,"")</f>
        <v/>
      </c>
      <c r="F499" t="str">
        <f>IFERROR(SMALL($E$5:$E$9000,ROWS($E$5:E499)),"")</f>
        <v/>
      </c>
      <c r="I499" s="371" t="s">
        <v>203</v>
      </c>
      <c r="J499" t="s">
        <v>799</v>
      </c>
      <c r="K499" s="372">
        <v>3725</v>
      </c>
      <c r="L499" s="388">
        <f>ROWS(K$5:K499)</f>
        <v>495</v>
      </c>
      <c r="M499" s="388" t="str">
        <f>IF(_xlfn.IFNA(VLOOKUP(I499,$AG$3:$AH$83,2,FALSE),"")='11.1'!$D$5,TXM!L499,"")</f>
        <v/>
      </c>
      <c r="N499" t="str">
        <f>IFERROR(SMALL($M$5:$M$9000,ROWS($M$5:M499)),"")</f>
        <v/>
      </c>
      <c r="P499" t="s">
        <v>134</v>
      </c>
      <c r="Q499" t="s">
        <v>1402</v>
      </c>
      <c r="R499">
        <v>11718</v>
      </c>
      <c r="S499" s="388">
        <f>ROWS(R$5:R499)</f>
        <v>495</v>
      </c>
      <c r="T499" s="388" t="str">
        <f>IF(_xlfn.IFNA(VLOOKUP(P499,$AG$3:$AH$83,2,FALSE),"")='11.1'!$D$5,TXM!S499,"")</f>
        <v/>
      </c>
      <c r="U499" t="str">
        <f>IFERROR(SMALL($T$5:$T$9000,ROWS($T$5:T499)),"")</f>
        <v/>
      </c>
    </row>
    <row r="500" spans="1:21" ht="14.4" customHeight="1" x14ac:dyDescent="0.3">
      <c r="A500" s="371" t="s">
        <v>134</v>
      </c>
      <c r="B500" t="s">
        <v>1402</v>
      </c>
      <c r="C500" s="372">
        <v>200</v>
      </c>
      <c r="D500" s="388">
        <f>ROWS(C$5:C500)</f>
        <v>496</v>
      </c>
      <c r="E500" s="388" t="str">
        <f>IF(_xlfn.IFNA(VLOOKUP(A500,$AG$3:$AH$83,2,FALSE),"")='11.1'!$D$5,TXM!D500,"")</f>
        <v/>
      </c>
      <c r="F500" t="str">
        <f>IFERROR(SMALL($E$5:$E$9000,ROWS($E$5:E500)),"")</f>
        <v/>
      </c>
      <c r="I500" s="371" t="s">
        <v>203</v>
      </c>
      <c r="J500" t="s">
        <v>837</v>
      </c>
      <c r="K500" s="372">
        <v>3435</v>
      </c>
      <c r="L500" s="388">
        <f>ROWS(K$5:K500)</f>
        <v>496</v>
      </c>
      <c r="M500" s="388" t="str">
        <f>IF(_xlfn.IFNA(VLOOKUP(I500,$AG$3:$AH$83,2,FALSE),"")='11.1'!$D$5,TXM!L500,"")</f>
        <v/>
      </c>
      <c r="N500" t="str">
        <f>IFERROR(SMALL($M$5:$M$9000,ROWS($M$5:M500)),"")</f>
        <v/>
      </c>
      <c r="P500" t="s">
        <v>134</v>
      </c>
      <c r="Q500" t="s">
        <v>855</v>
      </c>
      <c r="R500">
        <v>5479</v>
      </c>
      <c r="S500" s="388">
        <f>ROWS(R$5:R500)</f>
        <v>496</v>
      </c>
      <c r="T500" s="388" t="str">
        <f>IF(_xlfn.IFNA(VLOOKUP(P500,$AG$3:$AH$83,2,FALSE),"")='11.1'!$D$5,TXM!S500,"")</f>
        <v/>
      </c>
      <c r="U500" t="str">
        <f>IFERROR(SMALL($T$5:$T$9000,ROWS($T$5:T500)),"")</f>
        <v/>
      </c>
    </row>
    <row r="501" spans="1:21" ht="14.4" customHeight="1" x14ac:dyDescent="0.3">
      <c r="A501" s="371" t="s">
        <v>193</v>
      </c>
      <c r="B501" t="s">
        <v>783</v>
      </c>
      <c r="C501" s="372">
        <v>11994817661</v>
      </c>
      <c r="D501" s="388">
        <f>ROWS(C$5:C501)</f>
        <v>497</v>
      </c>
      <c r="E501" s="388" t="str">
        <f>IF(_xlfn.IFNA(VLOOKUP(A501,$AG$3:$AH$83,2,FALSE),"")='11.1'!$D$5,TXM!D501,"")</f>
        <v/>
      </c>
      <c r="F501" t="str">
        <f>IFERROR(SMALL($E$5:$E$9000,ROWS($E$5:E501)),"")</f>
        <v/>
      </c>
      <c r="I501" s="371" t="s">
        <v>203</v>
      </c>
      <c r="J501" t="s">
        <v>1402</v>
      </c>
      <c r="K501" s="372">
        <v>2964</v>
      </c>
      <c r="L501" s="388">
        <f>ROWS(K$5:K501)</f>
        <v>497</v>
      </c>
      <c r="M501" s="388" t="str">
        <f>IF(_xlfn.IFNA(VLOOKUP(I501,$AG$3:$AH$83,2,FALSE),"")='11.1'!$D$5,TXM!L501,"")</f>
        <v/>
      </c>
      <c r="N501" t="str">
        <f>IFERROR(SMALL($M$5:$M$9000,ROWS($M$5:M501)),"")</f>
        <v/>
      </c>
      <c r="P501" t="s">
        <v>134</v>
      </c>
      <c r="Q501" t="s">
        <v>173</v>
      </c>
      <c r="R501">
        <v>4631</v>
      </c>
      <c r="S501" s="388">
        <f>ROWS(R$5:R501)</f>
        <v>497</v>
      </c>
      <c r="T501" s="388" t="str">
        <f>IF(_xlfn.IFNA(VLOOKUP(P501,$AG$3:$AH$83,2,FALSE),"")='11.1'!$D$5,TXM!S501,"")</f>
        <v/>
      </c>
      <c r="U501" t="str">
        <f>IFERROR(SMALL($T$5:$T$9000,ROWS($T$5:T501)),"")</f>
        <v/>
      </c>
    </row>
    <row r="502" spans="1:21" ht="14.4" customHeight="1" x14ac:dyDescent="0.3">
      <c r="A502" s="371" t="s">
        <v>193</v>
      </c>
      <c r="B502" t="s">
        <v>1000</v>
      </c>
      <c r="C502" s="372">
        <v>3547139285</v>
      </c>
      <c r="D502" s="388">
        <f>ROWS(C$5:C502)</f>
        <v>498</v>
      </c>
      <c r="E502" s="388" t="str">
        <f>IF(_xlfn.IFNA(VLOOKUP(A502,$AG$3:$AH$83,2,FALSE),"")='11.1'!$D$5,TXM!D502,"")</f>
        <v/>
      </c>
      <c r="F502" t="str">
        <f>IFERROR(SMALL($E$5:$E$9000,ROWS($E$5:E502)),"")</f>
        <v/>
      </c>
      <c r="I502" s="371" t="s">
        <v>203</v>
      </c>
      <c r="J502" t="s">
        <v>98</v>
      </c>
      <c r="K502" s="372">
        <v>2789</v>
      </c>
      <c r="L502" s="388">
        <f>ROWS(K$5:K502)</f>
        <v>498</v>
      </c>
      <c r="M502" s="388" t="str">
        <f>IF(_xlfn.IFNA(VLOOKUP(I502,$AG$3:$AH$83,2,FALSE),"")='11.1'!$D$5,TXM!L502,"")</f>
        <v/>
      </c>
      <c r="N502" t="str">
        <f>IFERROR(SMALL($M$5:$M$9000,ROWS($M$5:M502)),"")</f>
        <v/>
      </c>
      <c r="P502" t="s">
        <v>134</v>
      </c>
      <c r="Q502" t="s">
        <v>997</v>
      </c>
      <c r="R502">
        <v>3500</v>
      </c>
      <c r="S502" s="388">
        <f>ROWS(R$5:R502)</f>
        <v>498</v>
      </c>
      <c r="T502" s="388" t="str">
        <f>IF(_xlfn.IFNA(VLOOKUP(P502,$AG$3:$AH$83,2,FALSE),"")='11.1'!$D$5,TXM!S502,"")</f>
        <v/>
      </c>
      <c r="U502" t="str">
        <f>IFERROR(SMALL($T$5:$T$9000,ROWS($T$5:T502)),"")</f>
        <v/>
      </c>
    </row>
    <row r="503" spans="1:21" ht="14.4" customHeight="1" x14ac:dyDescent="0.3">
      <c r="A503" s="371" t="s">
        <v>193</v>
      </c>
      <c r="B503" t="s">
        <v>865</v>
      </c>
      <c r="C503" s="372">
        <v>1992530696</v>
      </c>
      <c r="D503" s="388">
        <f>ROWS(C$5:C503)</f>
        <v>499</v>
      </c>
      <c r="E503" s="388" t="str">
        <f>IF(_xlfn.IFNA(VLOOKUP(A503,$AG$3:$AH$83,2,FALSE),"")='11.1'!$D$5,TXM!D503,"")</f>
        <v/>
      </c>
      <c r="F503" t="str">
        <f>IFERROR(SMALL($E$5:$E$9000,ROWS($E$5:E503)),"")</f>
        <v/>
      </c>
      <c r="I503" s="371" t="s">
        <v>203</v>
      </c>
      <c r="J503" t="s">
        <v>1005</v>
      </c>
      <c r="K503" s="372">
        <v>2634</v>
      </c>
      <c r="L503" s="388">
        <f>ROWS(K$5:K503)</f>
        <v>499</v>
      </c>
      <c r="M503" s="388" t="str">
        <f>IF(_xlfn.IFNA(VLOOKUP(I503,$AG$3:$AH$83,2,FALSE),"")='11.1'!$D$5,TXM!L503,"")</f>
        <v/>
      </c>
      <c r="N503" t="str">
        <f>IFERROR(SMALL($M$5:$M$9000,ROWS($M$5:M503)),"")</f>
        <v/>
      </c>
      <c r="P503" t="s">
        <v>134</v>
      </c>
      <c r="Q503" t="s">
        <v>779</v>
      </c>
      <c r="R503">
        <v>190</v>
      </c>
      <c r="S503" s="388">
        <f>ROWS(R$5:R503)</f>
        <v>499</v>
      </c>
      <c r="T503" s="388" t="str">
        <f>IF(_xlfn.IFNA(VLOOKUP(P503,$AG$3:$AH$83,2,FALSE),"")='11.1'!$D$5,TXM!S503,"")</f>
        <v/>
      </c>
      <c r="U503" t="str">
        <f>IFERROR(SMALL($T$5:$T$9000,ROWS($T$5:T503)),"")</f>
        <v/>
      </c>
    </row>
    <row r="504" spans="1:21" ht="14.4" customHeight="1" x14ac:dyDescent="0.3">
      <c r="A504" s="371" t="s">
        <v>193</v>
      </c>
      <c r="B504" t="s">
        <v>91</v>
      </c>
      <c r="C504" s="372">
        <v>1869197479</v>
      </c>
      <c r="D504" s="388">
        <f>ROWS(C$5:C504)</f>
        <v>500</v>
      </c>
      <c r="E504" s="388" t="str">
        <f>IF(_xlfn.IFNA(VLOOKUP(A504,$AG$3:$AH$83,2,FALSE),"")='11.1'!$D$5,TXM!D504,"")</f>
        <v/>
      </c>
      <c r="F504" t="str">
        <f>IFERROR(SMALL($E$5:$E$9000,ROWS($E$5:E504)),"")</f>
        <v/>
      </c>
      <c r="I504" s="371" t="s">
        <v>203</v>
      </c>
      <c r="J504" t="s">
        <v>801</v>
      </c>
      <c r="K504" s="372">
        <v>2506</v>
      </c>
      <c r="L504" s="388">
        <f>ROWS(K$5:K504)</f>
        <v>500</v>
      </c>
      <c r="M504" s="388" t="str">
        <f>IF(_xlfn.IFNA(VLOOKUP(I504,$AG$3:$AH$83,2,FALSE),"")='11.1'!$D$5,TXM!L504,"")</f>
        <v/>
      </c>
      <c r="N504" t="str">
        <f>IFERROR(SMALL($M$5:$M$9000,ROWS($M$5:M504)),"")</f>
        <v/>
      </c>
      <c r="P504" t="s">
        <v>134</v>
      </c>
      <c r="Q504" t="s">
        <v>857</v>
      </c>
      <c r="R504">
        <v>10</v>
      </c>
      <c r="S504" s="388">
        <f>ROWS(R$5:R504)</f>
        <v>500</v>
      </c>
      <c r="T504" s="388" t="str">
        <f>IF(_xlfn.IFNA(VLOOKUP(P504,$AG$3:$AH$83,2,FALSE),"")='11.1'!$D$5,TXM!S504,"")</f>
        <v/>
      </c>
      <c r="U504" t="str">
        <f>IFERROR(SMALL($T$5:$T$9000,ROWS($T$5:T504)),"")</f>
        <v/>
      </c>
    </row>
    <row r="505" spans="1:21" ht="14.4" customHeight="1" x14ac:dyDescent="0.3">
      <c r="A505" s="371" t="s">
        <v>193</v>
      </c>
      <c r="B505" t="s">
        <v>787</v>
      </c>
      <c r="C505" s="372">
        <v>1644996532</v>
      </c>
      <c r="D505" s="388">
        <f>ROWS(C$5:C505)</f>
        <v>501</v>
      </c>
      <c r="E505" s="388" t="str">
        <f>IF(_xlfn.IFNA(VLOOKUP(A505,$AG$3:$AH$83,2,FALSE),"")='11.1'!$D$5,TXM!D505,"")</f>
        <v/>
      </c>
      <c r="F505" t="str">
        <f>IFERROR(SMALL($E$5:$E$9000,ROWS($E$5:E505)),"")</f>
        <v/>
      </c>
      <c r="I505" s="371" t="s">
        <v>203</v>
      </c>
      <c r="J505" t="s">
        <v>1434</v>
      </c>
      <c r="K505" s="372">
        <v>1185</v>
      </c>
      <c r="L505" s="388">
        <f>ROWS(K$5:K505)</f>
        <v>501</v>
      </c>
      <c r="M505" s="388" t="str">
        <f>IF(_xlfn.IFNA(VLOOKUP(I505,$AG$3:$AH$83,2,FALSE),"")='11.1'!$D$5,TXM!L505,"")</f>
        <v/>
      </c>
      <c r="N505" t="str">
        <f>IFERROR(SMALL($M$5:$M$9000,ROWS($M$5:M505)),"")</f>
        <v/>
      </c>
      <c r="P505" t="s">
        <v>193</v>
      </c>
      <c r="Q505" t="s">
        <v>865</v>
      </c>
      <c r="R505">
        <v>54696729806</v>
      </c>
      <c r="S505" s="388">
        <f>ROWS(R$5:R505)</f>
        <v>501</v>
      </c>
      <c r="T505" s="388" t="str">
        <f>IF(_xlfn.IFNA(VLOOKUP(P505,$AG$3:$AH$83,2,FALSE),"")='11.1'!$D$5,TXM!S505,"")</f>
        <v/>
      </c>
      <c r="U505" t="str">
        <f>IFERROR(SMALL($T$5:$T$9000,ROWS($T$5:T505)),"")</f>
        <v/>
      </c>
    </row>
    <row r="506" spans="1:21" ht="14.4" customHeight="1" x14ac:dyDescent="0.3">
      <c r="A506" s="371" t="s">
        <v>193</v>
      </c>
      <c r="B506" t="s">
        <v>863</v>
      </c>
      <c r="C506" s="372">
        <v>1247151585</v>
      </c>
      <c r="D506" s="388">
        <f>ROWS(C$5:C506)</f>
        <v>502</v>
      </c>
      <c r="E506" s="388" t="str">
        <f>IF(_xlfn.IFNA(VLOOKUP(A506,$AG$3:$AH$83,2,FALSE),"")='11.1'!$D$5,TXM!D506,"")</f>
        <v/>
      </c>
      <c r="F506" t="str">
        <f>IFERROR(SMALL($E$5:$E$9000,ROWS($E$5:E506)),"")</f>
        <v/>
      </c>
      <c r="I506" s="371" t="s">
        <v>203</v>
      </c>
      <c r="J506" t="s">
        <v>97</v>
      </c>
      <c r="K506" s="372">
        <v>1080</v>
      </c>
      <c r="L506" s="388">
        <f>ROWS(K$5:K506)</f>
        <v>502</v>
      </c>
      <c r="M506" s="388" t="str">
        <f>IF(_xlfn.IFNA(VLOOKUP(I506,$AG$3:$AH$83,2,FALSE),"")='11.1'!$D$5,TXM!L506,"")</f>
        <v/>
      </c>
      <c r="N506" t="str">
        <f>IFERROR(SMALL($M$5:$M$9000,ROWS($M$5:M506)),"")</f>
        <v/>
      </c>
      <c r="P506" t="s">
        <v>193</v>
      </c>
      <c r="Q506" t="s">
        <v>871</v>
      </c>
      <c r="R506">
        <v>13476889605</v>
      </c>
      <c r="S506" s="388">
        <f>ROWS(R$5:R506)</f>
        <v>502</v>
      </c>
      <c r="T506" s="388" t="str">
        <f>IF(_xlfn.IFNA(VLOOKUP(P506,$AG$3:$AH$83,2,FALSE),"")='11.1'!$D$5,TXM!S506,"")</f>
        <v/>
      </c>
      <c r="U506" t="str">
        <f>IFERROR(SMALL($T$5:$T$9000,ROWS($T$5:T506)),"")</f>
        <v/>
      </c>
    </row>
    <row r="507" spans="1:21" ht="14.4" customHeight="1" x14ac:dyDescent="0.3">
      <c r="A507" s="371" t="s">
        <v>193</v>
      </c>
      <c r="B507" t="s">
        <v>839</v>
      </c>
      <c r="C507" s="372">
        <v>1113425572</v>
      </c>
      <c r="D507" s="388">
        <f>ROWS(C$5:C507)</f>
        <v>503</v>
      </c>
      <c r="E507" s="388" t="str">
        <f>IF(_xlfn.IFNA(VLOOKUP(A507,$AG$3:$AH$83,2,FALSE),"")='11.1'!$D$5,TXM!D507,"")</f>
        <v/>
      </c>
      <c r="F507" t="str">
        <f>IFERROR(SMALL($E$5:$E$9000,ROWS($E$5:E507)),"")</f>
        <v/>
      </c>
      <c r="I507" s="371" t="s">
        <v>203</v>
      </c>
      <c r="J507" t="s">
        <v>873</v>
      </c>
      <c r="K507" s="372">
        <v>1011</v>
      </c>
      <c r="L507" s="388">
        <f>ROWS(K$5:K507)</f>
        <v>503</v>
      </c>
      <c r="M507" s="388" t="str">
        <f>IF(_xlfn.IFNA(VLOOKUP(I507,$AG$3:$AH$83,2,FALSE),"")='11.1'!$D$5,TXM!L507,"")</f>
        <v/>
      </c>
      <c r="N507" t="str">
        <f>IFERROR(SMALL($M$5:$M$9000,ROWS($M$5:M507)),"")</f>
        <v/>
      </c>
      <c r="P507" t="s">
        <v>193</v>
      </c>
      <c r="Q507" t="s">
        <v>839</v>
      </c>
      <c r="R507">
        <v>4476752455</v>
      </c>
      <c r="S507" s="388">
        <f>ROWS(R$5:R507)</f>
        <v>503</v>
      </c>
      <c r="T507" s="388" t="str">
        <f>IF(_xlfn.IFNA(VLOOKUP(P507,$AG$3:$AH$83,2,FALSE),"")='11.1'!$D$5,TXM!S507,"")</f>
        <v/>
      </c>
      <c r="U507" t="str">
        <f>IFERROR(SMALL($T$5:$T$9000,ROWS($T$5:T507)),"")</f>
        <v/>
      </c>
    </row>
    <row r="508" spans="1:21" ht="14.4" customHeight="1" x14ac:dyDescent="0.3">
      <c r="A508" s="371" t="s">
        <v>193</v>
      </c>
      <c r="B508" t="s">
        <v>106</v>
      </c>
      <c r="C508" s="372">
        <v>811916641</v>
      </c>
      <c r="D508" s="388">
        <f>ROWS(C$5:C508)</f>
        <v>504</v>
      </c>
      <c r="E508" s="388" t="str">
        <f>IF(_xlfn.IFNA(VLOOKUP(A508,$AG$3:$AH$83,2,FALSE),"")='11.1'!$D$5,TXM!D508,"")</f>
        <v/>
      </c>
      <c r="F508" t="str">
        <f>IFERROR(SMALL($E$5:$E$9000,ROWS($E$5:E508)),"")</f>
        <v/>
      </c>
      <c r="I508" s="371" t="s">
        <v>203</v>
      </c>
      <c r="J508" t="s">
        <v>859</v>
      </c>
      <c r="K508" s="372">
        <v>689</v>
      </c>
      <c r="L508" s="388">
        <f>ROWS(K$5:K508)</f>
        <v>504</v>
      </c>
      <c r="M508" s="388" t="str">
        <f>IF(_xlfn.IFNA(VLOOKUP(I508,$AG$3:$AH$83,2,FALSE),"")='11.1'!$D$5,TXM!L508,"")</f>
        <v/>
      </c>
      <c r="N508" t="str">
        <f>IFERROR(SMALL($M$5:$M$9000,ROWS($M$5:M508)),"")</f>
        <v/>
      </c>
      <c r="P508" t="s">
        <v>193</v>
      </c>
      <c r="Q508" t="s">
        <v>863</v>
      </c>
      <c r="R508">
        <v>3160168418</v>
      </c>
      <c r="S508" s="388">
        <f>ROWS(R$5:R508)</f>
        <v>504</v>
      </c>
      <c r="T508" s="388" t="str">
        <f>IF(_xlfn.IFNA(VLOOKUP(P508,$AG$3:$AH$83,2,FALSE),"")='11.1'!$D$5,TXM!S508,"")</f>
        <v/>
      </c>
      <c r="U508" t="str">
        <f>IFERROR(SMALL($T$5:$T$9000,ROWS($T$5:T508)),"")</f>
        <v/>
      </c>
    </row>
    <row r="509" spans="1:21" ht="14.4" customHeight="1" x14ac:dyDescent="0.3">
      <c r="A509" s="371" t="s">
        <v>193</v>
      </c>
      <c r="B509" t="s">
        <v>1252</v>
      </c>
      <c r="C509" s="372">
        <v>729190260</v>
      </c>
      <c r="D509" s="388">
        <f>ROWS(C$5:C509)</f>
        <v>505</v>
      </c>
      <c r="E509" s="388" t="str">
        <f>IF(_xlfn.IFNA(VLOOKUP(A509,$AG$3:$AH$83,2,FALSE),"")='11.1'!$D$5,TXM!D509,"")</f>
        <v/>
      </c>
      <c r="F509" t="str">
        <f>IFERROR(SMALL($E$5:$E$9000,ROWS($E$5:E509)),"")</f>
        <v/>
      </c>
      <c r="I509" s="371" t="s">
        <v>203</v>
      </c>
      <c r="J509" t="s">
        <v>990</v>
      </c>
      <c r="K509" s="372">
        <v>653</v>
      </c>
      <c r="L509" s="388">
        <f>ROWS(K$5:K509)</f>
        <v>505</v>
      </c>
      <c r="M509" s="388" t="str">
        <f>IF(_xlfn.IFNA(VLOOKUP(I509,$AG$3:$AH$83,2,FALSE),"")='11.1'!$D$5,TXM!L509,"")</f>
        <v/>
      </c>
      <c r="N509" t="str">
        <f>IFERROR(SMALL($M$5:$M$9000,ROWS($M$5:M509)),"")</f>
        <v/>
      </c>
      <c r="P509" t="s">
        <v>193</v>
      </c>
      <c r="Q509" t="s">
        <v>867</v>
      </c>
      <c r="R509">
        <v>2907548298</v>
      </c>
      <c r="S509" s="388">
        <f>ROWS(R$5:R509)</f>
        <v>505</v>
      </c>
      <c r="T509" s="388" t="str">
        <f>IF(_xlfn.IFNA(VLOOKUP(P509,$AG$3:$AH$83,2,FALSE),"")='11.1'!$D$5,TXM!S509,"")</f>
        <v/>
      </c>
      <c r="U509" t="str">
        <f>IFERROR(SMALL($T$5:$T$9000,ROWS($T$5:T509)),"")</f>
        <v/>
      </c>
    </row>
    <row r="510" spans="1:21" ht="14.4" customHeight="1" x14ac:dyDescent="0.3">
      <c r="A510" s="371" t="s">
        <v>193</v>
      </c>
      <c r="B510" t="s">
        <v>95</v>
      </c>
      <c r="C510" s="372">
        <v>608196726</v>
      </c>
      <c r="D510" s="388">
        <f>ROWS(C$5:C510)</f>
        <v>506</v>
      </c>
      <c r="E510" s="388" t="str">
        <f>IF(_xlfn.IFNA(VLOOKUP(A510,$AG$3:$AH$83,2,FALSE),"")='11.1'!$D$5,TXM!D510,"")</f>
        <v/>
      </c>
      <c r="F510" t="str">
        <f>IFERROR(SMALL($E$5:$E$9000,ROWS($E$5:E510)),"")</f>
        <v/>
      </c>
      <c r="I510" s="371" t="s">
        <v>203</v>
      </c>
      <c r="J510" t="s">
        <v>855</v>
      </c>
      <c r="K510" s="372">
        <v>540</v>
      </c>
      <c r="L510" s="388">
        <f>ROWS(K$5:K510)</f>
        <v>506</v>
      </c>
      <c r="M510" s="388" t="str">
        <f>IF(_xlfn.IFNA(VLOOKUP(I510,$AG$3:$AH$83,2,FALSE),"")='11.1'!$D$5,TXM!L510,"")</f>
        <v/>
      </c>
      <c r="N510" t="str">
        <f>IFERROR(SMALL($M$5:$M$9000,ROWS($M$5:M510)),"")</f>
        <v/>
      </c>
      <c r="P510" t="s">
        <v>193</v>
      </c>
      <c r="Q510" t="s">
        <v>845</v>
      </c>
      <c r="R510">
        <v>879596659</v>
      </c>
      <c r="S510" s="388">
        <f>ROWS(R$5:R510)</f>
        <v>506</v>
      </c>
      <c r="T510" s="388" t="str">
        <f>IF(_xlfn.IFNA(VLOOKUP(P510,$AG$3:$AH$83,2,FALSE),"")='11.1'!$D$5,TXM!S510,"")</f>
        <v/>
      </c>
      <c r="U510" t="str">
        <f>IFERROR(SMALL($T$5:$T$9000,ROWS($T$5:T510)),"")</f>
        <v/>
      </c>
    </row>
    <row r="511" spans="1:21" ht="14.4" customHeight="1" x14ac:dyDescent="0.3">
      <c r="A511" s="371" t="s">
        <v>193</v>
      </c>
      <c r="B511" t="s">
        <v>843</v>
      </c>
      <c r="C511" s="372">
        <v>576454526</v>
      </c>
      <c r="D511" s="388">
        <f>ROWS(C$5:C511)</f>
        <v>507</v>
      </c>
      <c r="E511" s="388" t="str">
        <f>IF(_xlfn.IFNA(VLOOKUP(A511,$AG$3:$AH$83,2,FALSE),"")='11.1'!$D$5,TXM!D511,"")</f>
        <v/>
      </c>
      <c r="F511" t="str">
        <f>IFERROR(SMALL($E$5:$E$9000,ROWS($E$5:E511)),"")</f>
        <v/>
      </c>
      <c r="I511" s="371" t="s">
        <v>203</v>
      </c>
      <c r="J511" t="s">
        <v>829</v>
      </c>
      <c r="K511" s="372">
        <v>299</v>
      </c>
      <c r="L511" s="388">
        <f>ROWS(K$5:K511)</f>
        <v>507</v>
      </c>
      <c r="M511" s="388" t="str">
        <f>IF(_xlfn.IFNA(VLOOKUP(I511,$AG$3:$AH$83,2,FALSE),"")='11.1'!$D$5,TXM!L511,"")</f>
        <v/>
      </c>
      <c r="N511" t="str">
        <f>IFERROR(SMALL($M$5:$M$9000,ROWS($M$5:M511)),"")</f>
        <v/>
      </c>
      <c r="P511" t="s">
        <v>193</v>
      </c>
      <c r="Q511" t="s">
        <v>1240</v>
      </c>
      <c r="R511">
        <v>671244479</v>
      </c>
      <c r="S511" s="388">
        <f>ROWS(R$5:R511)</f>
        <v>507</v>
      </c>
      <c r="T511" s="388" t="str">
        <f>IF(_xlfn.IFNA(VLOOKUP(P511,$AG$3:$AH$83,2,FALSE),"")='11.1'!$D$5,TXM!S511,"")</f>
        <v/>
      </c>
      <c r="U511" t="str">
        <f>IFERROR(SMALL($T$5:$T$9000,ROWS($T$5:T511)),"")</f>
        <v/>
      </c>
    </row>
    <row r="512" spans="1:21" ht="14.4" customHeight="1" x14ac:dyDescent="0.3">
      <c r="A512" s="371" t="s">
        <v>193</v>
      </c>
      <c r="B512" t="s">
        <v>849</v>
      </c>
      <c r="C512" s="372">
        <v>512117201</v>
      </c>
      <c r="D512" s="388">
        <f>ROWS(C$5:C512)</f>
        <v>508</v>
      </c>
      <c r="E512" s="388" t="str">
        <f>IF(_xlfn.IFNA(VLOOKUP(A512,$AG$3:$AH$83,2,FALSE),"")='11.1'!$D$5,TXM!D512,"")</f>
        <v/>
      </c>
      <c r="F512" t="str">
        <f>IFERROR(SMALL($E$5:$E$9000,ROWS($E$5:E512)),"")</f>
        <v/>
      </c>
      <c r="I512" s="371" t="s">
        <v>203</v>
      </c>
      <c r="J512" t="s">
        <v>825</v>
      </c>
      <c r="K512" s="372">
        <v>33</v>
      </c>
      <c r="L512" s="388">
        <f>ROWS(K$5:K512)</f>
        <v>508</v>
      </c>
      <c r="M512" s="388" t="str">
        <f>IF(_xlfn.IFNA(VLOOKUP(I512,$AG$3:$AH$83,2,FALSE),"")='11.1'!$D$5,TXM!L512,"")</f>
        <v/>
      </c>
      <c r="N512" t="str">
        <f>IFERROR(SMALL($M$5:$M$9000,ROWS($M$5:M512)),"")</f>
        <v/>
      </c>
      <c r="P512" t="s">
        <v>193</v>
      </c>
      <c r="Q512" t="s">
        <v>843</v>
      </c>
      <c r="R512">
        <v>578580274</v>
      </c>
      <c r="S512" s="388">
        <f>ROWS(R$5:R512)</f>
        <v>508</v>
      </c>
      <c r="T512" s="388" t="str">
        <f>IF(_xlfn.IFNA(VLOOKUP(P512,$AG$3:$AH$83,2,FALSE),"")='11.1'!$D$5,TXM!S512,"")</f>
        <v/>
      </c>
      <c r="U512" t="str">
        <f>IFERROR(SMALL($T$5:$T$9000,ROWS($T$5:T512)),"")</f>
        <v/>
      </c>
    </row>
    <row r="513" spans="1:21" ht="14.4" customHeight="1" x14ac:dyDescent="0.3">
      <c r="A513" s="371" t="s">
        <v>193</v>
      </c>
      <c r="B513" t="s">
        <v>793</v>
      </c>
      <c r="C513" s="372">
        <v>495530108</v>
      </c>
      <c r="D513" s="388">
        <f>ROWS(C$5:C513)</f>
        <v>509</v>
      </c>
      <c r="E513" s="388" t="str">
        <f>IF(_xlfn.IFNA(VLOOKUP(A513,$AG$3:$AH$83,2,FALSE),"")='11.1'!$D$5,TXM!D513,"")</f>
        <v/>
      </c>
      <c r="F513" t="str">
        <f>IFERROR(SMALL($E$5:$E$9000,ROWS($E$5:E513)),"")</f>
        <v/>
      </c>
      <c r="I513" s="371" t="s">
        <v>203</v>
      </c>
      <c r="J513" t="s">
        <v>841</v>
      </c>
      <c r="K513" s="372">
        <v>24</v>
      </c>
      <c r="L513" s="388">
        <f>ROWS(K$5:K513)</f>
        <v>509</v>
      </c>
      <c r="M513" s="388" t="str">
        <f>IF(_xlfn.IFNA(VLOOKUP(I513,$AG$3:$AH$83,2,FALSE),"")='11.1'!$D$5,TXM!L513,"")</f>
        <v/>
      </c>
      <c r="N513" t="str">
        <f>IFERROR(SMALL($M$5:$M$9000,ROWS($M$5:M513)),"")</f>
        <v/>
      </c>
      <c r="P513" t="s">
        <v>193</v>
      </c>
      <c r="Q513" t="s">
        <v>1265</v>
      </c>
      <c r="R513">
        <v>567082729</v>
      </c>
      <c r="S513" s="388">
        <f>ROWS(R$5:R513)</f>
        <v>509</v>
      </c>
      <c r="T513" s="388" t="str">
        <f>IF(_xlfn.IFNA(VLOOKUP(P513,$AG$3:$AH$83,2,FALSE),"")='11.1'!$D$5,TXM!S513,"")</f>
        <v/>
      </c>
      <c r="U513" t="str">
        <f>IFERROR(SMALL($T$5:$T$9000,ROWS($T$5:T513)),"")</f>
        <v/>
      </c>
    </row>
    <row r="514" spans="1:21" ht="14.4" customHeight="1" x14ac:dyDescent="0.3">
      <c r="A514" s="371" t="s">
        <v>193</v>
      </c>
      <c r="B514" t="s">
        <v>789</v>
      </c>
      <c r="C514" s="372">
        <v>381723836</v>
      </c>
      <c r="D514" s="388">
        <f>ROWS(C$5:C514)</f>
        <v>510</v>
      </c>
      <c r="E514" s="388" t="str">
        <f>IF(_xlfn.IFNA(VLOOKUP(A514,$AG$3:$AH$83,2,FALSE),"")='11.1'!$D$5,TXM!D514,"")</f>
        <v/>
      </c>
      <c r="F514" t="str">
        <f>IFERROR(SMALL($E$5:$E$9000,ROWS($E$5:E514)),"")</f>
        <v/>
      </c>
      <c r="I514" s="371" t="s">
        <v>203</v>
      </c>
      <c r="J514" t="s">
        <v>1006</v>
      </c>
      <c r="K514" s="372">
        <v>12</v>
      </c>
      <c r="L514" s="388">
        <f>ROWS(K$5:K514)</f>
        <v>510</v>
      </c>
      <c r="M514" s="388" t="str">
        <f>IF(_xlfn.IFNA(VLOOKUP(I514,$AG$3:$AH$83,2,FALSE),"")='11.1'!$D$5,TXM!L514,"")</f>
        <v/>
      </c>
      <c r="N514" t="str">
        <f>IFERROR(SMALL($M$5:$M$9000,ROWS($M$5:M514)),"")</f>
        <v/>
      </c>
      <c r="P514" t="s">
        <v>193</v>
      </c>
      <c r="Q514" t="s">
        <v>869</v>
      </c>
      <c r="R514">
        <v>380643354</v>
      </c>
      <c r="S514" s="388">
        <f>ROWS(R$5:R514)</f>
        <v>510</v>
      </c>
      <c r="T514" s="388" t="str">
        <f>IF(_xlfn.IFNA(VLOOKUP(P514,$AG$3:$AH$83,2,FALSE),"")='11.1'!$D$5,TXM!S514,"")</f>
        <v/>
      </c>
      <c r="U514" t="str">
        <f>IFERROR(SMALL($T$5:$T$9000,ROWS($T$5:T514)),"")</f>
        <v/>
      </c>
    </row>
    <row r="515" spans="1:21" ht="14.4" customHeight="1" x14ac:dyDescent="0.3">
      <c r="A515" s="371" t="s">
        <v>193</v>
      </c>
      <c r="B515" t="s">
        <v>172</v>
      </c>
      <c r="C515" s="372">
        <v>380025577</v>
      </c>
      <c r="D515" s="388">
        <f>ROWS(C$5:C515)</f>
        <v>511</v>
      </c>
      <c r="E515" s="388" t="str">
        <f>IF(_xlfn.IFNA(VLOOKUP(A515,$AG$3:$AH$83,2,FALSE),"")='11.1'!$D$5,TXM!D515,"")</f>
        <v/>
      </c>
      <c r="F515" t="str">
        <f>IFERROR(SMALL($E$5:$E$9000,ROWS($E$5:E515)),"")</f>
        <v/>
      </c>
      <c r="I515" s="371" t="s">
        <v>198</v>
      </c>
      <c r="J515" t="s">
        <v>95</v>
      </c>
      <c r="K515" s="372">
        <v>900735854</v>
      </c>
      <c r="L515" s="388">
        <f>ROWS(K$5:K515)</f>
        <v>511</v>
      </c>
      <c r="M515" s="388" t="str">
        <f>IF(_xlfn.IFNA(VLOOKUP(I515,$AG$3:$AH$83,2,FALSE),"")='11.1'!$D$5,TXM!L515,"")</f>
        <v/>
      </c>
      <c r="N515" t="str">
        <f>IFERROR(SMALL($M$5:$M$9000,ROWS($M$5:M515)),"")</f>
        <v/>
      </c>
      <c r="P515" t="s">
        <v>193</v>
      </c>
      <c r="Q515" t="s">
        <v>1500</v>
      </c>
      <c r="R515">
        <v>237854848</v>
      </c>
      <c r="S515" s="388">
        <f>ROWS(R$5:R515)</f>
        <v>511</v>
      </c>
      <c r="T515" s="388" t="str">
        <f>IF(_xlfn.IFNA(VLOOKUP(P515,$AG$3:$AH$83,2,FALSE),"")='11.1'!$D$5,TXM!S515,"")</f>
        <v/>
      </c>
      <c r="U515" t="str">
        <f>IFERROR(SMALL($T$5:$T$9000,ROWS($T$5:T515)),"")</f>
        <v/>
      </c>
    </row>
    <row r="516" spans="1:21" ht="14.4" customHeight="1" x14ac:dyDescent="0.3">
      <c r="A516" s="371" t="s">
        <v>193</v>
      </c>
      <c r="B516" t="s">
        <v>791</v>
      </c>
      <c r="C516" s="372">
        <v>350275796</v>
      </c>
      <c r="D516" s="388">
        <f>ROWS(C$5:C516)</f>
        <v>512</v>
      </c>
      <c r="E516" s="388" t="str">
        <f>IF(_xlfn.IFNA(VLOOKUP(A516,$AG$3:$AH$83,2,FALSE),"")='11.1'!$D$5,TXM!D516,"")</f>
        <v/>
      </c>
      <c r="F516" t="str">
        <f>IFERROR(SMALL($E$5:$E$9000,ROWS($E$5:E516)),"")</f>
        <v/>
      </c>
      <c r="I516" s="371" t="s">
        <v>198</v>
      </c>
      <c r="J516" t="s">
        <v>93</v>
      </c>
      <c r="K516" s="372">
        <v>6926629</v>
      </c>
      <c r="L516" s="388">
        <f>ROWS(K$5:K516)</f>
        <v>512</v>
      </c>
      <c r="M516" s="388" t="str">
        <f>IF(_xlfn.IFNA(VLOOKUP(I516,$AG$3:$AH$83,2,FALSE),"")='11.1'!$D$5,TXM!L516,"")</f>
        <v/>
      </c>
      <c r="N516" t="str">
        <f>IFERROR(SMALL($M$5:$M$9000,ROWS($M$5:M516)),"")</f>
        <v/>
      </c>
      <c r="P516" t="s">
        <v>193</v>
      </c>
      <c r="Q516" t="s">
        <v>789</v>
      </c>
      <c r="R516">
        <v>211585457</v>
      </c>
      <c r="S516" s="388">
        <f>ROWS(R$5:R516)</f>
        <v>512</v>
      </c>
      <c r="T516" s="388" t="str">
        <f>IF(_xlfn.IFNA(VLOOKUP(P516,$AG$3:$AH$83,2,FALSE),"")='11.1'!$D$5,TXM!S516,"")</f>
        <v/>
      </c>
      <c r="U516" t="str">
        <f>IFERROR(SMALL($T$5:$T$9000,ROWS($T$5:T516)),"")</f>
        <v/>
      </c>
    </row>
    <row r="517" spans="1:21" ht="14.4" customHeight="1" x14ac:dyDescent="0.3">
      <c r="A517" s="371" t="s">
        <v>193</v>
      </c>
      <c r="B517" t="s">
        <v>845</v>
      </c>
      <c r="C517" s="372">
        <v>341680907</v>
      </c>
      <c r="D517" s="388">
        <f>ROWS(C$5:C517)</f>
        <v>513</v>
      </c>
      <c r="E517" s="388" t="str">
        <f>IF(_xlfn.IFNA(VLOOKUP(A517,$AG$3:$AH$83,2,FALSE),"")='11.1'!$D$5,TXM!D517,"")</f>
        <v/>
      </c>
      <c r="F517" t="str">
        <f>IFERROR(SMALL($E$5:$E$9000,ROWS($E$5:E517)),"")</f>
        <v/>
      </c>
      <c r="I517" s="371" t="s">
        <v>198</v>
      </c>
      <c r="J517" t="s">
        <v>105</v>
      </c>
      <c r="K517" s="372">
        <v>2243613</v>
      </c>
      <c r="L517" s="388">
        <f>ROWS(K$5:K517)</f>
        <v>513</v>
      </c>
      <c r="M517" s="388" t="str">
        <f>IF(_xlfn.IFNA(VLOOKUP(I517,$AG$3:$AH$83,2,FALSE),"")='11.1'!$D$5,TXM!L517,"")</f>
        <v/>
      </c>
      <c r="N517" t="str">
        <f>IFERROR(SMALL($M$5:$M$9000,ROWS($M$5:M517)),"")</f>
        <v/>
      </c>
      <c r="P517" t="s">
        <v>193</v>
      </c>
      <c r="Q517" t="s">
        <v>849</v>
      </c>
      <c r="R517">
        <v>191457283</v>
      </c>
      <c r="S517" s="388">
        <f>ROWS(R$5:R517)</f>
        <v>513</v>
      </c>
      <c r="T517" s="388" t="str">
        <f>IF(_xlfn.IFNA(VLOOKUP(P517,$AG$3:$AH$83,2,FALSE),"")='11.1'!$D$5,TXM!S517,"")</f>
        <v/>
      </c>
      <c r="U517" t="str">
        <f>IFERROR(SMALL($T$5:$T$9000,ROWS($T$5:T517)),"")</f>
        <v/>
      </c>
    </row>
    <row r="518" spans="1:21" ht="14.4" customHeight="1" x14ac:dyDescent="0.3">
      <c r="A518" s="371" t="s">
        <v>193</v>
      </c>
      <c r="B518" t="s">
        <v>835</v>
      </c>
      <c r="C518" s="372">
        <v>309416155</v>
      </c>
      <c r="D518" s="388">
        <f>ROWS(C$5:C518)</f>
        <v>514</v>
      </c>
      <c r="E518" s="388" t="str">
        <f>IF(_xlfn.IFNA(VLOOKUP(A518,$AG$3:$AH$83,2,FALSE),"")='11.1'!$D$5,TXM!D518,"")</f>
        <v/>
      </c>
      <c r="F518" t="str">
        <f>IFERROR(SMALL($E$5:$E$9000,ROWS($E$5:E518)),"")</f>
        <v/>
      </c>
      <c r="I518" s="371" t="s">
        <v>198</v>
      </c>
      <c r="J518" t="s">
        <v>108</v>
      </c>
      <c r="K518" s="372">
        <v>2236725</v>
      </c>
      <c r="L518" s="388">
        <f>ROWS(K$5:K518)</f>
        <v>514</v>
      </c>
      <c r="M518" s="388" t="str">
        <f>IF(_xlfn.IFNA(VLOOKUP(I518,$AG$3:$AH$83,2,FALSE),"")='11.1'!$D$5,TXM!L518,"")</f>
        <v/>
      </c>
      <c r="N518" t="str">
        <f>IFERROR(SMALL($M$5:$M$9000,ROWS($M$5:M518)),"")</f>
        <v/>
      </c>
      <c r="P518" t="s">
        <v>193</v>
      </c>
      <c r="Q518" t="s">
        <v>791</v>
      </c>
      <c r="R518">
        <v>184289105</v>
      </c>
      <c r="S518" s="388">
        <f>ROWS(R$5:R518)</f>
        <v>514</v>
      </c>
      <c r="T518" s="388" t="str">
        <f>IF(_xlfn.IFNA(VLOOKUP(P518,$AG$3:$AH$83,2,FALSE),"")='11.1'!$D$5,TXM!S518,"")</f>
        <v/>
      </c>
      <c r="U518" t="str">
        <f>IFERROR(SMALL($T$5:$T$9000,ROWS($T$5:T518)),"")</f>
        <v/>
      </c>
    </row>
    <row r="519" spans="1:21" ht="14.4" customHeight="1" x14ac:dyDescent="0.3">
      <c r="A519" s="371" t="s">
        <v>193</v>
      </c>
      <c r="B519" t="s">
        <v>1275</v>
      </c>
      <c r="C519" s="372">
        <v>287732774</v>
      </c>
      <c r="D519" s="388">
        <f>ROWS(C$5:C519)</f>
        <v>515</v>
      </c>
      <c r="E519" s="388" t="str">
        <f>IF(_xlfn.IFNA(VLOOKUP(A519,$AG$3:$AH$83,2,FALSE),"")='11.1'!$D$5,TXM!D519,"")</f>
        <v/>
      </c>
      <c r="F519" t="str">
        <f>IFERROR(SMALL($E$5:$E$9000,ROWS($E$5:E519)),"")</f>
        <v/>
      </c>
      <c r="I519" s="371" t="s">
        <v>198</v>
      </c>
      <c r="J519" t="s">
        <v>96</v>
      </c>
      <c r="K519" s="372">
        <v>1334564</v>
      </c>
      <c r="L519" s="388">
        <f>ROWS(K$5:K519)</f>
        <v>515</v>
      </c>
      <c r="M519" s="388" t="str">
        <f>IF(_xlfn.IFNA(VLOOKUP(I519,$AG$3:$AH$83,2,FALSE),"")='11.1'!$D$5,TXM!L519,"")</f>
        <v/>
      </c>
      <c r="N519" t="str">
        <f>IFERROR(SMALL($M$5:$M$9000,ROWS($M$5:M519)),"")</f>
        <v/>
      </c>
      <c r="P519" t="s">
        <v>193</v>
      </c>
      <c r="Q519" t="s">
        <v>821</v>
      </c>
      <c r="R519">
        <v>145982606</v>
      </c>
      <c r="S519" s="388">
        <f>ROWS(R$5:R519)</f>
        <v>515</v>
      </c>
      <c r="T519" s="388" t="str">
        <f>IF(_xlfn.IFNA(VLOOKUP(P519,$AG$3:$AH$83,2,FALSE),"")='11.1'!$D$5,TXM!S519,"")</f>
        <v/>
      </c>
      <c r="U519" t="str">
        <f>IFERROR(SMALL($T$5:$T$9000,ROWS($T$5:T519)),"")</f>
        <v/>
      </c>
    </row>
    <row r="520" spans="1:21" ht="14.4" customHeight="1" x14ac:dyDescent="0.3">
      <c r="A520" s="371" t="s">
        <v>193</v>
      </c>
      <c r="B520" t="s">
        <v>1005</v>
      </c>
      <c r="C520" s="372">
        <v>282745932</v>
      </c>
      <c r="D520" s="388">
        <f>ROWS(C$5:C520)</f>
        <v>516</v>
      </c>
      <c r="E520" s="388" t="str">
        <f>IF(_xlfn.IFNA(VLOOKUP(A520,$AG$3:$AH$83,2,FALSE),"")='11.1'!$D$5,TXM!D520,"")</f>
        <v/>
      </c>
      <c r="F520" t="str">
        <f>IFERROR(SMALL($E$5:$E$9000,ROWS($E$5:E520)),"")</f>
        <v/>
      </c>
      <c r="I520" s="371" t="s">
        <v>198</v>
      </c>
      <c r="J520" t="s">
        <v>107</v>
      </c>
      <c r="K520" s="372">
        <v>1235038</v>
      </c>
      <c r="L520" s="388">
        <f>ROWS(K$5:K520)</f>
        <v>516</v>
      </c>
      <c r="M520" s="388" t="str">
        <f>IF(_xlfn.IFNA(VLOOKUP(I520,$AG$3:$AH$83,2,FALSE),"")='11.1'!$D$5,TXM!L520,"")</f>
        <v/>
      </c>
      <c r="N520" t="str">
        <f>IFERROR(SMALL($M$5:$M$9000,ROWS($M$5:M520)),"")</f>
        <v/>
      </c>
      <c r="P520" t="s">
        <v>193</v>
      </c>
      <c r="Q520" t="s">
        <v>1318</v>
      </c>
      <c r="R520">
        <v>128440439</v>
      </c>
      <c r="S520" s="388">
        <f>ROWS(R$5:R520)</f>
        <v>516</v>
      </c>
      <c r="T520" s="388" t="str">
        <f>IF(_xlfn.IFNA(VLOOKUP(P520,$AG$3:$AH$83,2,FALSE),"")='11.1'!$D$5,TXM!S520,"")</f>
        <v/>
      </c>
      <c r="U520" t="str">
        <f>IFERROR(SMALL($T$5:$T$9000,ROWS($T$5:T520)),"")</f>
        <v/>
      </c>
    </row>
    <row r="521" spans="1:21" ht="14.4" customHeight="1" x14ac:dyDescent="0.3">
      <c r="A521" s="371" t="s">
        <v>193</v>
      </c>
      <c r="B521" t="s">
        <v>999</v>
      </c>
      <c r="C521" s="372">
        <v>272877236</v>
      </c>
      <c r="D521" s="388">
        <f>ROWS(C$5:C521)</f>
        <v>517</v>
      </c>
      <c r="E521" s="388" t="str">
        <f>IF(_xlfn.IFNA(VLOOKUP(A521,$AG$3:$AH$83,2,FALSE),"")='11.1'!$D$5,TXM!D521,"")</f>
        <v/>
      </c>
      <c r="F521" t="str">
        <f>IFERROR(SMALL($E$5:$E$9000,ROWS($E$5:E521)),"")</f>
        <v/>
      </c>
      <c r="I521" s="371" t="s">
        <v>198</v>
      </c>
      <c r="J521" t="s">
        <v>104</v>
      </c>
      <c r="K521" s="372">
        <v>796671</v>
      </c>
      <c r="L521" s="388">
        <f>ROWS(K$5:K521)</f>
        <v>517</v>
      </c>
      <c r="M521" s="388" t="str">
        <f>IF(_xlfn.IFNA(VLOOKUP(I521,$AG$3:$AH$83,2,FALSE),"")='11.1'!$D$5,TXM!L521,"")</f>
        <v/>
      </c>
      <c r="N521" t="str">
        <f>IFERROR(SMALL($M$5:$M$9000,ROWS($M$5:M521)),"")</f>
        <v/>
      </c>
      <c r="P521" t="s">
        <v>193</v>
      </c>
      <c r="Q521" t="s">
        <v>825</v>
      </c>
      <c r="R521">
        <v>120684915</v>
      </c>
      <c r="S521" s="388">
        <f>ROWS(R$5:R521)</f>
        <v>517</v>
      </c>
      <c r="T521" s="388" t="str">
        <f>IF(_xlfn.IFNA(VLOOKUP(P521,$AG$3:$AH$83,2,FALSE),"")='11.1'!$D$5,TXM!S521,"")</f>
        <v/>
      </c>
      <c r="U521" t="str">
        <f>IFERROR(SMALL($T$5:$T$9000,ROWS($T$5:T521)),"")</f>
        <v/>
      </c>
    </row>
    <row r="522" spans="1:21" ht="14.4" customHeight="1" x14ac:dyDescent="0.3">
      <c r="A522" s="371" t="s">
        <v>193</v>
      </c>
      <c r="B522" t="s">
        <v>871</v>
      </c>
      <c r="C522" s="372">
        <v>253890792</v>
      </c>
      <c r="D522" s="388">
        <f>ROWS(C$5:C522)</f>
        <v>518</v>
      </c>
      <c r="E522" s="388" t="str">
        <f>IF(_xlfn.IFNA(VLOOKUP(A522,$AG$3:$AH$83,2,FALSE),"")='11.1'!$D$5,TXM!D522,"")</f>
        <v/>
      </c>
      <c r="F522" t="str">
        <f>IFERROR(SMALL($E$5:$E$9000,ROWS($E$5:E522)),"")</f>
        <v/>
      </c>
      <c r="I522" s="371" t="s">
        <v>198</v>
      </c>
      <c r="J522" t="s">
        <v>863</v>
      </c>
      <c r="K522" s="372">
        <v>364583</v>
      </c>
      <c r="L522" s="388">
        <f>ROWS(K$5:K522)</f>
        <v>518</v>
      </c>
      <c r="M522" s="388" t="str">
        <f>IF(_xlfn.IFNA(VLOOKUP(I522,$AG$3:$AH$83,2,FALSE),"")='11.1'!$D$5,TXM!L522,"")</f>
        <v/>
      </c>
      <c r="N522" t="str">
        <f>IFERROR(SMALL($M$5:$M$9000,ROWS($M$5:M522)),"")</f>
        <v/>
      </c>
      <c r="P522" t="s">
        <v>193</v>
      </c>
      <c r="Q522" t="s">
        <v>823</v>
      </c>
      <c r="R522">
        <v>117586129</v>
      </c>
      <c r="S522" s="388">
        <f>ROWS(R$5:R522)</f>
        <v>518</v>
      </c>
      <c r="T522" s="388" t="str">
        <f>IF(_xlfn.IFNA(VLOOKUP(P522,$AG$3:$AH$83,2,FALSE),"")='11.1'!$D$5,TXM!S522,"")</f>
        <v/>
      </c>
      <c r="U522" t="str">
        <f>IFERROR(SMALL($T$5:$T$9000,ROWS($T$5:T522)),"")</f>
        <v/>
      </c>
    </row>
    <row r="523" spans="1:21" ht="14.4" customHeight="1" x14ac:dyDescent="0.3">
      <c r="A523" s="371" t="s">
        <v>193</v>
      </c>
      <c r="B523" t="s">
        <v>107</v>
      </c>
      <c r="C523" s="372">
        <v>200461792</v>
      </c>
      <c r="D523" s="388">
        <f>ROWS(C$5:C523)</f>
        <v>519</v>
      </c>
      <c r="E523" s="388" t="str">
        <f>IF(_xlfn.IFNA(VLOOKUP(A523,$AG$3:$AH$83,2,FALSE),"")='11.1'!$D$5,TXM!D523,"")</f>
        <v/>
      </c>
      <c r="F523" t="str">
        <f>IFERROR(SMALL($E$5:$E$9000,ROWS($E$5:E523)),"")</f>
        <v/>
      </c>
      <c r="I523" s="371" t="s">
        <v>198</v>
      </c>
      <c r="J523" t="s">
        <v>1285</v>
      </c>
      <c r="K523" s="372">
        <v>204843</v>
      </c>
      <c r="L523" s="388">
        <f>ROWS(K$5:K523)</f>
        <v>519</v>
      </c>
      <c r="M523" s="388" t="str">
        <f>IF(_xlfn.IFNA(VLOOKUP(I523,$AG$3:$AH$83,2,FALSE),"")='11.1'!$D$5,TXM!L523,"")</f>
        <v/>
      </c>
      <c r="N523" t="str">
        <f>IFERROR(SMALL($M$5:$M$9000,ROWS($M$5:M523)),"")</f>
        <v/>
      </c>
      <c r="P523" t="s">
        <v>193</v>
      </c>
      <c r="Q523" t="s">
        <v>1000</v>
      </c>
      <c r="R523">
        <v>89313344</v>
      </c>
      <c r="S523" s="388">
        <f>ROWS(R$5:R523)</f>
        <v>519</v>
      </c>
      <c r="T523" s="388" t="str">
        <f>IF(_xlfn.IFNA(VLOOKUP(P523,$AG$3:$AH$83,2,FALSE),"")='11.1'!$D$5,TXM!S523,"")</f>
        <v/>
      </c>
      <c r="U523" t="str">
        <f>IFERROR(SMALL($T$5:$T$9000,ROWS($T$5:T523)),"")</f>
        <v/>
      </c>
    </row>
    <row r="524" spans="1:21" ht="14.4" customHeight="1" x14ac:dyDescent="0.3">
      <c r="A524" s="371" t="s">
        <v>193</v>
      </c>
      <c r="B524" t="s">
        <v>103</v>
      </c>
      <c r="C524" s="372">
        <v>198245969</v>
      </c>
      <c r="D524" s="388">
        <f>ROWS(C$5:C524)</f>
        <v>520</v>
      </c>
      <c r="E524" s="388" t="str">
        <f>IF(_xlfn.IFNA(VLOOKUP(A524,$AG$3:$AH$83,2,FALSE),"")='11.1'!$D$5,TXM!D524,"")</f>
        <v/>
      </c>
      <c r="F524" t="str">
        <f>IFERROR(SMALL($E$5:$E$9000,ROWS($E$5:E524)),"")</f>
        <v/>
      </c>
      <c r="I524" s="371" t="s">
        <v>198</v>
      </c>
      <c r="J524" t="s">
        <v>867</v>
      </c>
      <c r="K524" s="372">
        <v>174667</v>
      </c>
      <c r="L524" s="388">
        <f>ROWS(K$5:K524)</f>
        <v>520</v>
      </c>
      <c r="M524" s="388" t="str">
        <f>IF(_xlfn.IFNA(VLOOKUP(I524,$AG$3:$AH$83,2,FALSE),"")='11.1'!$D$5,TXM!L524,"")</f>
        <v/>
      </c>
      <c r="N524" t="str">
        <f>IFERROR(SMALL($M$5:$M$9000,ROWS($M$5:M524)),"")</f>
        <v/>
      </c>
      <c r="P524" t="s">
        <v>193</v>
      </c>
      <c r="Q524" t="s">
        <v>990</v>
      </c>
      <c r="R524">
        <v>87916606</v>
      </c>
      <c r="S524" s="388">
        <f>ROWS(R$5:R524)</f>
        <v>520</v>
      </c>
      <c r="T524" s="388" t="str">
        <f>IF(_xlfn.IFNA(VLOOKUP(P524,$AG$3:$AH$83,2,FALSE),"")='11.1'!$D$5,TXM!S524,"")</f>
        <v/>
      </c>
      <c r="U524" t="str">
        <f>IFERROR(SMALL($T$5:$T$9000,ROWS($T$5:T524)),"")</f>
        <v/>
      </c>
    </row>
    <row r="525" spans="1:21" ht="14.4" customHeight="1" x14ac:dyDescent="0.3">
      <c r="A525" s="371" t="s">
        <v>193</v>
      </c>
      <c r="B525" t="s">
        <v>841</v>
      </c>
      <c r="C525" s="372">
        <v>195087215</v>
      </c>
      <c r="D525" s="388">
        <f>ROWS(C$5:C525)</f>
        <v>521</v>
      </c>
      <c r="E525" s="388" t="str">
        <f>IF(_xlfn.IFNA(VLOOKUP(A525,$AG$3:$AH$83,2,FALSE),"")='11.1'!$D$5,TXM!D525,"")</f>
        <v/>
      </c>
      <c r="F525" t="str">
        <f>IFERROR(SMALL($E$5:$E$9000,ROWS($E$5:E525)),"")</f>
        <v/>
      </c>
      <c r="I525" s="371" t="s">
        <v>198</v>
      </c>
      <c r="J525" t="s">
        <v>1001</v>
      </c>
      <c r="K525" s="372">
        <v>116677</v>
      </c>
      <c r="L525" s="388">
        <f>ROWS(K$5:K525)</f>
        <v>521</v>
      </c>
      <c r="M525" s="388" t="str">
        <f>IF(_xlfn.IFNA(VLOOKUP(I525,$AG$3:$AH$83,2,FALSE),"")='11.1'!$D$5,TXM!L525,"")</f>
        <v/>
      </c>
      <c r="N525" t="str">
        <f>IFERROR(SMALL($M$5:$M$9000,ROWS($M$5:M525)),"")</f>
        <v/>
      </c>
      <c r="P525" t="s">
        <v>193</v>
      </c>
      <c r="Q525" t="s">
        <v>95</v>
      </c>
      <c r="R525">
        <v>84246145</v>
      </c>
      <c r="S525" s="388">
        <f>ROWS(R$5:R525)</f>
        <v>521</v>
      </c>
      <c r="T525" s="388" t="str">
        <f>IF(_xlfn.IFNA(VLOOKUP(P525,$AG$3:$AH$83,2,FALSE),"")='11.1'!$D$5,TXM!S525,"")</f>
        <v/>
      </c>
      <c r="U525" t="str">
        <f>IFERROR(SMALL($T$5:$T$9000,ROWS($T$5:T525)),"")</f>
        <v/>
      </c>
    </row>
    <row r="526" spans="1:21" ht="14.4" customHeight="1" x14ac:dyDescent="0.3">
      <c r="A526" s="371" t="s">
        <v>193</v>
      </c>
      <c r="B526" t="s">
        <v>104</v>
      </c>
      <c r="C526" s="372">
        <v>182126513</v>
      </c>
      <c r="D526" s="388">
        <f>ROWS(C$5:C526)</f>
        <v>522</v>
      </c>
      <c r="E526" s="388" t="str">
        <f>IF(_xlfn.IFNA(VLOOKUP(A526,$AG$3:$AH$83,2,FALSE),"")='11.1'!$D$5,TXM!D526,"")</f>
        <v/>
      </c>
      <c r="F526" t="str">
        <f>IFERROR(SMALL($E$5:$E$9000,ROWS($E$5:E526)),"")</f>
        <v/>
      </c>
      <c r="I526" s="371" t="s">
        <v>198</v>
      </c>
      <c r="J526" t="s">
        <v>1265</v>
      </c>
      <c r="K526" s="372">
        <v>74155</v>
      </c>
      <c r="L526" s="388">
        <f>ROWS(K$5:K526)</f>
        <v>522</v>
      </c>
      <c r="M526" s="388" t="str">
        <f>IF(_xlfn.IFNA(VLOOKUP(I526,$AG$3:$AH$83,2,FALSE),"")='11.1'!$D$5,TXM!L526,"")</f>
        <v/>
      </c>
      <c r="N526" t="str">
        <f>IFERROR(SMALL($M$5:$M$9000,ROWS($M$5:M526)),"")</f>
        <v/>
      </c>
      <c r="P526" t="s">
        <v>193</v>
      </c>
      <c r="Q526" t="s">
        <v>1285</v>
      </c>
      <c r="R526">
        <v>81120166</v>
      </c>
      <c r="S526" s="388">
        <f>ROWS(R$5:R526)</f>
        <v>522</v>
      </c>
      <c r="T526" s="388" t="str">
        <f>IF(_xlfn.IFNA(VLOOKUP(P526,$AG$3:$AH$83,2,FALSE),"")='11.1'!$D$5,TXM!S526,"")</f>
        <v/>
      </c>
      <c r="U526" t="str">
        <f>IFERROR(SMALL($T$5:$T$9000,ROWS($T$5:T526)),"")</f>
        <v/>
      </c>
    </row>
    <row r="527" spans="1:21" ht="14.4" customHeight="1" x14ac:dyDescent="0.3">
      <c r="A527" s="371" t="s">
        <v>193</v>
      </c>
      <c r="B527" t="s">
        <v>779</v>
      </c>
      <c r="C527" s="372">
        <v>181631000</v>
      </c>
      <c r="D527" s="388">
        <f>ROWS(C$5:C527)</f>
        <v>523</v>
      </c>
      <c r="E527" s="388" t="str">
        <f>IF(_xlfn.IFNA(VLOOKUP(A527,$AG$3:$AH$83,2,FALSE),"")='11.1'!$D$5,TXM!D527,"")</f>
        <v/>
      </c>
      <c r="F527" t="str">
        <f>IFERROR(SMALL($E$5:$E$9000,ROWS($E$5:E527)),"")</f>
        <v/>
      </c>
      <c r="I527" s="371" t="s">
        <v>198</v>
      </c>
      <c r="J527" t="s">
        <v>833</v>
      </c>
      <c r="K527" s="372">
        <v>63632</v>
      </c>
      <c r="L527" s="388">
        <f>ROWS(K$5:K527)</f>
        <v>523</v>
      </c>
      <c r="M527" s="388" t="str">
        <f>IF(_xlfn.IFNA(VLOOKUP(I527,$AG$3:$AH$83,2,FALSE),"")='11.1'!$D$5,TXM!L527,"")</f>
        <v/>
      </c>
      <c r="N527" t="str">
        <f>IFERROR(SMALL($M$5:$M$9000,ROWS($M$5:M527)),"")</f>
        <v/>
      </c>
      <c r="P527" t="s">
        <v>193</v>
      </c>
      <c r="Q527" t="s">
        <v>91</v>
      </c>
      <c r="R527">
        <v>78741124</v>
      </c>
      <c r="S527" s="388">
        <f>ROWS(R$5:R527)</f>
        <v>523</v>
      </c>
      <c r="T527" s="388" t="str">
        <f>IF(_xlfn.IFNA(VLOOKUP(P527,$AG$3:$AH$83,2,FALSE),"")='11.1'!$D$5,TXM!S527,"")</f>
        <v/>
      </c>
      <c r="U527" t="str">
        <f>IFERROR(SMALL($T$5:$T$9000,ROWS($T$5:T527)),"")</f>
        <v/>
      </c>
    </row>
    <row r="528" spans="1:21" ht="14.4" customHeight="1" x14ac:dyDescent="0.3">
      <c r="A528" s="371" t="s">
        <v>193</v>
      </c>
      <c r="B528" t="s">
        <v>853</v>
      </c>
      <c r="C528" s="372">
        <v>174633954</v>
      </c>
      <c r="D528" s="388">
        <f>ROWS(C$5:C528)</f>
        <v>524</v>
      </c>
      <c r="E528" s="388" t="str">
        <f>IF(_xlfn.IFNA(VLOOKUP(A528,$AG$3:$AH$83,2,FALSE),"")='11.1'!$D$5,TXM!D528,"")</f>
        <v/>
      </c>
      <c r="F528" t="str">
        <f>IFERROR(SMALL($E$5:$E$9000,ROWS($E$5:E528)),"")</f>
        <v/>
      </c>
      <c r="I528" s="371" t="s">
        <v>198</v>
      </c>
      <c r="J528" t="s">
        <v>1402</v>
      </c>
      <c r="K528" s="372">
        <v>46641</v>
      </c>
      <c r="L528" s="388">
        <f>ROWS(K$5:K528)</f>
        <v>524</v>
      </c>
      <c r="M528" s="388" t="str">
        <f>IF(_xlfn.IFNA(VLOOKUP(I528,$AG$3:$AH$83,2,FALSE),"")='11.1'!$D$5,TXM!L528,"")</f>
        <v/>
      </c>
      <c r="N528" t="str">
        <f>IFERROR(SMALL($M$5:$M$9000,ROWS($M$5:M528)),"")</f>
        <v/>
      </c>
      <c r="P528" t="s">
        <v>193</v>
      </c>
      <c r="Q528" t="s">
        <v>1494</v>
      </c>
      <c r="R528">
        <v>55430248</v>
      </c>
      <c r="S528" s="388">
        <f>ROWS(R$5:R528)</f>
        <v>524</v>
      </c>
      <c r="T528" s="388" t="str">
        <f>IF(_xlfn.IFNA(VLOOKUP(P528,$AG$3:$AH$83,2,FALSE),"")='11.1'!$D$5,TXM!S528,"")</f>
        <v/>
      </c>
      <c r="U528" t="str">
        <f>IFERROR(SMALL($T$5:$T$9000,ROWS($T$5:T528)),"")</f>
        <v/>
      </c>
    </row>
    <row r="529" spans="1:21" ht="14.4" customHeight="1" x14ac:dyDescent="0.3">
      <c r="A529" s="371" t="s">
        <v>193</v>
      </c>
      <c r="B529" t="s">
        <v>102</v>
      </c>
      <c r="C529" s="372">
        <v>154332938</v>
      </c>
      <c r="D529" s="388">
        <f>ROWS(C$5:C529)</f>
        <v>525</v>
      </c>
      <c r="E529" s="388" t="str">
        <f>IF(_xlfn.IFNA(VLOOKUP(A529,$AG$3:$AH$83,2,FALSE),"")='11.1'!$D$5,TXM!D529,"")</f>
        <v/>
      </c>
      <c r="F529" t="str">
        <f>IFERROR(SMALL($E$5:$E$9000,ROWS($E$5:E529)),"")</f>
        <v/>
      </c>
      <c r="I529" s="371" t="s">
        <v>198</v>
      </c>
      <c r="J529" t="s">
        <v>106</v>
      </c>
      <c r="K529" s="372">
        <v>38797</v>
      </c>
      <c r="L529" s="388">
        <f>ROWS(K$5:K529)</f>
        <v>525</v>
      </c>
      <c r="M529" s="388" t="str">
        <f>IF(_xlfn.IFNA(VLOOKUP(I529,$AG$3:$AH$83,2,FALSE),"")='11.1'!$D$5,TXM!L529,"")</f>
        <v/>
      </c>
      <c r="N529" t="str">
        <f>IFERROR(SMALL($M$5:$M$9000,ROWS($M$5:M529)),"")</f>
        <v/>
      </c>
      <c r="P529" t="s">
        <v>193</v>
      </c>
      <c r="Q529" t="s">
        <v>108</v>
      </c>
      <c r="R529">
        <v>53341949</v>
      </c>
      <c r="S529" s="388">
        <f>ROWS(R$5:R529)</f>
        <v>525</v>
      </c>
      <c r="T529" s="388" t="str">
        <f>IF(_xlfn.IFNA(VLOOKUP(P529,$AG$3:$AH$83,2,FALSE),"")='11.1'!$D$5,TXM!S529,"")</f>
        <v/>
      </c>
      <c r="U529" t="str">
        <f>IFERROR(SMALL($T$5:$T$9000,ROWS($T$5:T529)),"")</f>
        <v/>
      </c>
    </row>
    <row r="530" spans="1:21" ht="14.4" customHeight="1" x14ac:dyDescent="0.3">
      <c r="A530" s="371" t="s">
        <v>193</v>
      </c>
      <c r="B530" t="s">
        <v>1434</v>
      </c>
      <c r="C530" s="372">
        <v>141262759</v>
      </c>
      <c r="D530" s="388">
        <f>ROWS(C$5:C530)</f>
        <v>526</v>
      </c>
      <c r="E530" s="388" t="str">
        <f>IF(_xlfn.IFNA(VLOOKUP(A530,$AG$3:$AH$83,2,FALSE),"")='11.1'!$D$5,TXM!D530,"")</f>
        <v/>
      </c>
      <c r="F530" t="str">
        <f>IFERROR(SMALL($E$5:$E$9000,ROWS($E$5:E530)),"")</f>
        <v/>
      </c>
      <c r="I530" s="371" t="s">
        <v>198</v>
      </c>
      <c r="J530" t="s">
        <v>829</v>
      </c>
      <c r="K530" s="372">
        <v>31300</v>
      </c>
      <c r="L530" s="388">
        <f>ROWS(K$5:K530)</f>
        <v>526</v>
      </c>
      <c r="M530" s="388" t="str">
        <f>IF(_xlfn.IFNA(VLOOKUP(I530,$AG$3:$AH$83,2,FALSE),"")='11.1'!$D$5,TXM!L530,"")</f>
        <v/>
      </c>
      <c r="N530" t="str">
        <f>IFERROR(SMALL($M$5:$M$9000,ROWS($M$5:M530)),"")</f>
        <v/>
      </c>
      <c r="P530" t="s">
        <v>193</v>
      </c>
      <c r="Q530" t="s">
        <v>827</v>
      </c>
      <c r="R530">
        <v>50801328</v>
      </c>
      <c r="S530" s="388">
        <f>ROWS(R$5:R530)</f>
        <v>526</v>
      </c>
      <c r="T530" s="388" t="str">
        <f>IF(_xlfn.IFNA(VLOOKUP(P530,$AG$3:$AH$83,2,FALSE),"")='11.1'!$D$5,TXM!S530,"")</f>
        <v/>
      </c>
      <c r="U530" t="str">
        <f>IFERROR(SMALL($T$5:$T$9000,ROWS($T$5:T530)),"")</f>
        <v/>
      </c>
    </row>
    <row r="531" spans="1:21" ht="14.4" customHeight="1" x14ac:dyDescent="0.3">
      <c r="A531" s="371" t="s">
        <v>193</v>
      </c>
      <c r="B531" t="s">
        <v>785</v>
      </c>
      <c r="C531" s="372">
        <v>132605836</v>
      </c>
      <c r="D531" s="388">
        <f>ROWS(C$5:C531)</f>
        <v>527</v>
      </c>
      <c r="E531" s="388" t="str">
        <f>IF(_xlfn.IFNA(VLOOKUP(A531,$AG$3:$AH$83,2,FALSE),"")='11.1'!$D$5,TXM!D531,"")</f>
        <v/>
      </c>
      <c r="F531" t="str">
        <f>IFERROR(SMALL($E$5:$E$9000,ROWS($E$5:E531)),"")</f>
        <v/>
      </c>
      <c r="I531" s="371" t="s">
        <v>198</v>
      </c>
      <c r="J531" t="s">
        <v>865</v>
      </c>
      <c r="K531" s="372">
        <v>21636</v>
      </c>
      <c r="L531" s="388">
        <f>ROWS(K$5:K531)</f>
        <v>527</v>
      </c>
      <c r="M531" s="388" t="str">
        <f>IF(_xlfn.IFNA(VLOOKUP(I531,$AG$3:$AH$83,2,FALSE),"")='11.1'!$D$5,TXM!L531,"")</f>
        <v/>
      </c>
      <c r="N531" t="str">
        <f>IFERROR(SMALL($M$5:$M$9000,ROWS($M$5:M531)),"")</f>
        <v/>
      </c>
      <c r="P531" t="s">
        <v>193</v>
      </c>
      <c r="Q531" t="s">
        <v>799</v>
      </c>
      <c r="R531">
        <v>47590772</v>
      </c>
      <c r="S531" s="388">
        <f>ROWS(R$5:R531)</f>
        <v>527</v>
      </c>
      <c r="T531" s="388" t="str">
        <f>IF(_xlfn.IFNA(VLOOKUP(P531,$AG$3:$AH$83,2,FALSE),"")='11.1'!$D$5,TXM!S531,"")</f>
        <v/>
      </c>
      <c r="U531" t="str">
        <f>IFERROR(SMALL($T$5:$T$9000,ROWS($T$5:T531)),"")</f>
        <v/>
      </c>
    </row>
    <row r="532" spans="1:21" ht="14.4" customHeight="1" x14ac:dyDescent="0.3">
      <c r="A532" s="371" t="s">
        <v>193</v>
      </c>
      <c r="B532" t="s">
        <v>773</v>
      </c>
      <c r="C532" s="372">
        <v>129818504</v>
      </c>
      <c r="D532" s="388">
        <f>ROWS(C$5:C532)</f>
        <v>528</v>
      </c>
      <c r="E532" s="388" t="str">
        <f>IF(_xlfn.IFNA(VLOOKUP(A532,$AG$3:$AH$83,2,FALSE),"")='11.1'!$D$5,TXM!D532,"")</f>
        <v/>
      </c>
      <c r="F532" t="str">
        <f>IFERROR(SMALL($E$5:$E$9000,ROWS($E$5:E532)),"")</f>
        <v/>
      </c>
      <c r="I532" s="371" t="s">
        <v>198</v>
      </c>
      <c r="J532" t="s">
        <v>843</v>
      </c>
      <c r="K532" s="372">
        <v>17534</v>
      </c>
      <c r="L532" s="388">
        <f>ROWS(K$5:K532)</f>
        <v>528</v>
      </c>
      <c r="M532" s="388" t="str">
        <f>IF(_xlfn.IFNA(VLOOKUP(I532,$AG$3:$AH$83,2,FALSE),"")='11.1'!$D$5,TXM!L532,"")</f>
        <v/>
      </c>
      <c r="N532" t="str">
        <f>IFERROR(SMALL($M$5:$M$9000,ROWS($M$5:M532)),"")</f>
        <v/>
      </c>
      <c r="P532" t="s">
        <v>193</v>
      </c>
      <c r="Q532" t="s">
        <v>1434</v>
      </c>
      <c r="R532">
        <v>41221204</v>
      </c>
      <c r="S532" s="388">
        <f>ROWS(R$5:R532)</f>
        <v>528</v>
      </c>
      <c r="T532" s="388" t="str">
        <f>IF(_xlfn.IFNA(VLOOKUP(P532,$AG$3:$AH$83,2,FALSE),"")='11.1'!$D$5,TXM!S532,"")</f>
        <v/>
      </c>
      <c r="U532" t="str">
        <f>IFERROR(SMALL($T$5:$T$9000,ROWS($T$5:T532)),"")</f>
        <v/>
      </c>
    </row>
    <row r="533" spans="1:21" ht="14.4" customHeight="1" x14ac:dyDescent="0.3">
      <c r="A533" s="371" t="s">
        <v>193</v>
      </c>
      <c r="B533" t="s">
        <v>108</v>
      </c>
      <c r="C533" s="372">
        <v>92298341</v>
      </c>
      <c r="D533" s="388">
        <f>ROWS(C$5:C533)</f>
        <v>529</v>
      </c>
      <c r="E533" s="388" t="str">
        <f>IF(_xlfn.IFNA(VLOOKUP(A533,$AG$3:$AH$83,2,FALSE),"")='11.1'!$D$5,TXM!D533,"")</f>
        <v/>
      </c>
      <c r="F533" t="str">
        <f>IFERROR(SMALL($E$5:$E$9000,ROWS($E$5:E533)),"")</f>
        <v/>
      </c>
      <c r="I533" s="371" t="s">
        <v>198</v>
      </c>
      <c r="J533" t="s">
        <v>825</v>
      </c>
      <c r="K533" s="372">
        <v>16033</v>
      </c>
      <c r="L533" s="388">
        <f>ROWS(K$5:K533)</f>
        <v>529</v>
      </c>
      <c r="M533" s="388" t="str">
        <f>IF(_xlfn.IFNA(VLOOKUP(I533,$AG$3:$AH$83,2,FALSE),"")='11.1'!$D$5,TXM!L533,"")</f>
        <v/>
      </c>
      <c r="N533" t="str">
        <f>IFERROR(SMALL($M$5:$M$9000,ROWS($M$5:M533)),"")</f>
        <v/>
      </c>
      <c r="P533" t="s">
        <v>193</v>
      </c>
      <c r="Q533" t="s">
        <v>96</v>
      </c>
      <c r="R533">
        <v>40280601</v>
      </c>
      <c r="S533" s="388">
        <f>ROWS(R$5:R533)</f>
        <v>529</v>
      </c>
      <c r="T533" s="388" t="str">
        <f>IF(_xlfn.IFNA(VLOOKUP(P533,$AG$3:$AH$83,2,FALSE),"")='11.1'!$D$5,TXM!S533,"")</f>
        <v/>
      </c>
      <c r="U533" t="str">
        <f>IFERROR(SMALL($T$5:$T$9000,ROWS($T$5:T533)),"")</f>
        <v/>
      </c>
    </row>
    <row r="534" spans="1:21" ht="14.4" customHeight="1" x14ac:dyDescent="0.3">
      <c r="A534" s="371" t="s">
        <v>193</v>
      </c>
      <c r="B534" t="s">
        <v>1318</v>
      </c>
      <c r="C534" s="372">
        <v>84683451</v>
      </c>
      <c r="D534" s="388">
        <f>ROWS(C$5:C534)</f>
        <v>530</v>
      </c>
      <c r="E534" s="388" t="str">
        <f>IF(_xlfn.IFNA(VLOOKUP(A534,$AG$3:$AH$83,2,FALSE),"")='11.1'!$D$5,TXM!D534,"")</f>
        <v/>
      </c>
      <c r="F534" t="str">
        <f>IFERROR(SMALL($E$5:$E$9000,ROWS($E$5:E534)),"")</f>
        <v/>
      </c>
      <c r="I534" s="371" t="s">
        <v>198</v>
      </c>
      <c r="J534" t="s">
        <v>1000</v>
      </c>
      <c r="K534" s="372">
        <v>15691</v>
      </c>
      <c r="L534" s="388">
        <f>ROWS(K$5:K534)</f>
        <v>530</v>
      </c>
      <c r="M534" s="388" t="str">
        <f>IF(_xlfn.IFNA(VLOOKUP(I534,$AG$3:$AH$83,2,FALSE),"")='11.1'!$D$5,TXM!L534,"")</f>
        <v/>
      </c>
      <c r="N534" t="str">
        <f>IFERROR(SMALL($M$5:$M$9000,ROWS($M$5:M534)),"")</f>
        <v/>
      </c>
      <c r="P534" t="s">
        <v>193</v>
      </c>
      <c r="Q534" t="s">
        <v>1332</v>
      </c>
      <c r="R534">
        <v>35826300</v>
      </c>
      <c r="S534" s="388">
        <f>ROWS(R$5:R534)</f>
        <v>530</v>
      </c>
      <c r="T534" s="388" t="str">
        <f>IF(_xlfn.IFNA(VLOOKUP(P534,$AG$3:$AH$83,2,FALSE),"")='11.1'!$D$5,TXM!S534,"")</f>
        <v/>
      </c>
      <c r="U534" t="str">
        <f>IFERROR(SMALL($T$5:$T$9000,ROWS($T$5:T534)),"")</f>
        <v/>
      </c>
    </row>
    <row r="535" spans="1:21" ht="14.4" customHeight="1" x14ac:dyDescent="0.3">
      <c r="A535" s="371" t="s">
        <v>193</v>
      </c>
      <c r="B535" t="s">
        <v>105</v>
      </c>
      <c r="C535" s="372">
        <v>71424999</v>
      </c>
      <c r="D535" s="388">
        <f>ROWS(C$5:C535)</f>
        <v>531</v>
      </c>
      <c r="E535" s="388" t="str">
        <f>IF(_xlfn.IFNA(VLOOKUP(A535,$AG$3:$AH$83,2,FALSE),"")='11.1'!$D$5,TXM!D535,"")</f>
        <v/>
      </c>
      <c r="F535" t="str">
        <f>IFERROR(SMALL($E$5:$E$9000,ROWS($E$5:E535)),"")</f>
        <v/>
      </c>
      <c r="I535" s="371" t="s">
        <v>198</v>
      </c>
      <c r="J535" t="s">
        <v>799</v>
      </c>
      <c r="K535" s="372">
        <v>15433</v>
      </c>
      <c r="L535" s="388">
        <f>ROWS(K$5:K535)</f>
        <v>531</v>
      </c>
      <c r="M535" s="388" t="str">
        <f>IF(_xlfn.IFNA(VLOOKUP(I535,$AG$3:$AH$83,2,FALSE),"")='11.1'!$D$5,TXM!L535,"")</f>
        <v/>
      </c>
      <c r="N535" t="str">
        <f>IFERROR(SMALL($M$5:$M$9000,ROWS($M$5:M535)),"")</f>
        <v/>
      </c>
      <c r="P535" t="s">
        <v>193</v>
      </c>
      <c r="Q535" t="s">
        <v>859</v>
      </c>
      <c r="R535">
        <v>35108074</v>
      </c>
      <c r="S535" s="388">
        <f>ROWS(R$5:R535)</f>
        <v>531</v>
      </c>
      <c r="T535" s="388" t="str">
        <f>IF(_xlfn.IFNA(VLOOKUP(P535,$AG$3:$AH$83,2,FALSE),"")='11.1'!$D$5,TXM!S535,"")</f>
        <v/>
      </c>
      <c r="U535" t="str">
        <f>IFERROR(SMALL($T$5:$T$9000,ROWS($T$5:T535)),"")</f>
        <v/>
      </c>
    </row>
    <row r="536" spans="1:21" ht="14.4" customHeight="1" x14ac:dyDescent="0.3">
      <c r="A536" s="371" t="s">
        <v>193</v>
      </c>
      <c r="B536" t="s">
        <v>861</v>
      </c>
      <c r="C536" s="372">
        <v>59235194</v>
      </c>
      <c r="D536" s="388">
        <f>ROWS(C$5:C536)</f>
        <v>532</v>
      </c>
      <c r="E536" s="388" t="str">
        <f>IF(_xlfn.IFNA(VLOOKUP(A536,$AG$3:$AH$83,2,FALSE),"")='11.1'!$D$5,TXM!D536,"")</f>
        <v/>
      </c>
      <c r="F536" t="str">
        <f>IFERROR(SMALL($E$5:$E$9000,ROWS($E$5:E536)),"")</f>
        <v/>
      </c>
      <c r="I536" s="371" t="s">
        <v>198</v>
      </c>
      <c r="J536" t="s">
        <v>1252</v>
      </c>
      <c r="K536" s="372">
        <v>11085</v>
      </c>
      <c r="L536" s="388">
        <f>ROWS(K$5:K536)</f>
        <v>532</v>
      </c>
      <c r="M536" s="388" t="str">
        <f>IF(_xlfn.IFNA(VLOOKUP(I536,$AG$3:$AH$83,2,FALSE),"")='11.1'!$D$5,TXM!L536,"")</f>
        <v/>
      </c>
      <c r="N536" t="str">
        <f>IFERROR(SMALL($M$5:$M$9000,ROWS($M$5:M536)),"")</f>
        <v/>
      </c>
      <c r="P536" t="s">
        <v>193</v>
      </c>
      <c r="Q536" t="s">
        <v>841</v>
      </c>
      <c r="R536">
        <v>33719021</v>
      </c>
      <c r="S536" s="388">
        <f>ROWS(R$5:R536)</f>
        <v>532</v>
      </c>
      <c r="T536" s="388" t="str">
        <f>IF(_xlfn.IFNA(VLOOKUP(P536,$AG$3:$AH$83,2,FALSE),"")='11.1'!$D$5,TXM!S536,"")</f>
        <v/>
      </c>
      <c r="U536" t="str">
        <f>IFERROR(SMALL($T$5:$T$9000,ROWS($T$5:T536)),"")</f>
        <v/>
      </c>
    </row>
    <row r="537" spans="1:21" ht="14.4" customHeight="1" x14ac:dyDescent="0.3">
      <c r="A537" s="371" t="s">
        <v>193</v>
      </c>
      <c r="B537" t="s">
        <v>1265</v>
      </c>
      <c r="C537" s="372">
        <v>45214514</v>
      </c>
      <c r="D537" s="388">
        <f>ROWS(C$5:C537)</f>
        <v>533</v>
      </c>
      <c r="E537" s="388" t="str">
        <f>IF(_xlfn.IFNA(VLOOKUP(A537,$AG$3:$AH$83,2,FALSE),"")='11.1'!$D$5,TXM!D537,"")</f>
        <v/>
      </c>
      <c r="F537" t="str">
        <f>IFERROR(SMALL($E$5:$E$9000,ROWS($E$5:E537)),"")</f>
        <v/>
      </c>
      <c r="I537" s="371" t="s">
        <v>198</v>
      </c>
      <c r="J537" t="s">
        <v>783</v>
      </c>
      <c r="K537" s="372">
        <v>5567</v>
      </c>
      <c r="L537" s="388">
        <f>ROWS(K$5:K537)</f>
        <v>533</v>
      </c>
      <c r="M537" s="388" t="str">
        <f>IF(_xlfn.IFNA(VLOOKUP(I537,$AG$3:$AH$83,2,FALSE),"")='11.1'!$D$5,TXM!L537,"")</f>
        <v/>
      </c>
      <c r="N537" t="str">
        <f>IFERROR(SMALL($M$5:$M$9000,ROWS($M$5:M537)),"")</f>
        <v/>
      </c>
      <c r="P537" t="s">
        <v>193</v>
      </c>
      <c r="Q537" t="s">
        <v>999</v>
      </c>
      <c r="R537">
        <v>33107148</v>
      </c>
      <c r="S537" s="388">
        <f>ROWS(R$5:R537)</f>
        <v>533</v>
      </c>
      <c r="T537" s="388" t="str">
        <f>IF(_xlfn.IFNA(VLOOKUP(P537,$AG$3:$AH$83,2,FALSE),"")='11.1'!$D$5,TXM!S537,"")</f>
        <v/>
      </c>
      <c r="U537" t="str">
        <f>IFERROR(SMALL($T$5:$T$9000,ROWS($T$5:T537)),"")</f>
        <v/>
      </c>
    </row>
    <row r="538" spans="1:21" ht="14.4" customHeight="1" x14ac:dyDescent="0.3">
      <c r="A538" s="371" t="s">
        <v>193</v>
      </c>
      <c r="B538" t="s">
        <v>795</v>
      </c>
      <c r="C538" s="372">
        <v>41908417</v>
      </c>
      <c r="D538" s="388">
        <f>ROWS(C$5:C538)</f>
        <v>534</v>
      </c>
      <c r="E538" s="388" t="str">
        <f>IF(_xlfn.IFNA(VLOOKUP(A538,$AG$3:$AH$83,2,FALSE),"")='11.1'!$D$5,TXM!D538,"")</f>
        <v/>
      </c>
      <c r="F538" t="str">
        <f>IFERROR(SMALL($E$5:$E$9000,ROWS($E$5:E538)),"")</f>
        <v/>
      </c>
      <c r="I538" s="371" t="s">
        <v>198</v>
      </c>
      <c r="J538" t="s">
        <v>823</v>
      </c>
      <c r="K538" s="372">
        <v>5005</v>
      </c>
      <c r="L538" s="388">
        <f>ROWS(K$5:K538)</f>
        <v>534</v>
      </c>
      <c r="M538" s="388" t="str">
        <f>IF(_xlfn.IFNA(VLOOKUP(I538,$AG$3:$AH$83,2,FALSE),"")='11.1'!$D$5,TXM!L538,"")</f>
        <v/>
      </c>
      <c r="N538" t="str">
        <f>IFERROR(SMALL($M$5:$M$9000,ROWS($M$5:M538)),"")</f>
        <v/>
      </c>
      <c r="P538" t="s">
        <v>193</v>
      </c>
      <c r="Q538" t="s">
        <v>1441</v>
      </c>
      <c r="R538">
        <v>30969102</v>
      </c>
      <c r="S538" s="388">
        <f>ROWS(R$5:R538)</f>
        <v>534</v>
      </c>
      <c r="T538" s="388" t="str">
        <f>IF(_xlfn.IFNA(VLOOKUP(P538,$AG$3:$AH$83,2,FALSE),"")='11.1'!$D$5,TXM!S538,"")</f>
        <v/>
      </c>
      <c r="U538" t="str">
        <f>IFERROR(SMALL($T$5:$T$9000,ROWS($T$5:T538)),"")</f>
        <v/>
      </c>
    </row>
    <row r="539" spans="1:21" ht="14.4" customHeight="1" x14ac:dyDescent="0.3">
      <c r="A539" s="371" t="s">
        <v>193</v>
      </c>
      <c r="B539" t="s">
        <v>855</v>
      </c>
      <c r="C539" s="372">
        <v>41772273</v>
      </c>
      <c r="D539" s="388">
        <f>ROWS(C$5:C539)</f>
        <v>535</v>
      </c>
      <c r="E539" s="388" t="str">
        <f>IF(_xlfn.IFNA(VLOOKUP(A539,$AG$3:$AH$83,2,FALSE),"")='11.1'!$D$5,TXM!D539,"")</f>
        <v/>
      </c>
      <c r="F539" t="str">
        <f>IFERROR(SMALL($E$5:$E$9000,ROWS($E$5:E539)),"")</f>
        <v/>
      </c>
      <c r="I539" s="371" t="s">
        <v>198</v>
      </c>
      <c r="J539" t="s">
        <v>861</v>
      </c>
      <c r="K539" s="372">
        <v>2739</v>
      </c>
      <c r="L539" s="388">
        <f>ROWS(K$5:K539)</f>
        <v>535</v>
      </c>
      <c r="M539" s="388" t="str">
        <f>IF(_xlfn.IFNA(VLOOKUP(I539,$AG$3:$AH$83,2,FALSE),"")='11.1'!$D$5,TXM!L539,"")</f>
        <v/>
      </c>
      <c r="N539" t="str">
        <f>IFERROR(SMALL($M$5:$M$9000,ROWS($M$5:M539)),"")</f>
        <v/>
      </c>
      <c r="P539" t="s">
        <v>193</v>
      </c>
      <c r="Q539" t="s">
        <v>847</v>
      </c>
      <c r="R539">
        <v>29751488</v>
      </c>
      <c r="S539" s="388">
        <f>ROWS(R$5:R539)</f>
        <v>535</v>
      </c>
      <c r="T539" s="388" t="str">
        <f>IF(_xlfn.IFNA(VLOOKUP(P539,$AG$3:$AH$83,2,FALSE),"")='11.1'!$D$5,TXM!S539,"")</f>
        <v/>
      </c>
      <c r="U539" t="str">
        <f>IFERROR(SMALL($T$5:$T$9000,ROWS($T$5:T539)),"")</f>
        <v/>
      </c>
    </row>
    <row r="540" spans="1:21" ht="14.4" customHeight="1" x14ac:dyDescent="0.3">
      <c r="A540" s="371" t="s">
        <v>193</v>
      </c>
      <c r="B540" t="s">
        <v>171</v>
      </c>
      <c r="C540" s="372">
        <v>38970621</v>
      </c>
      <c r="D540" s="388">
        <f>ROWS(C$5:C540)</f>
        <v>536</v>
      </c>
      <c r="E540" s="388" t="str">
        <f>IF(_xlfn.IFNA(VLOOKUP(A540,$AG$3:$AH$83,2,FALSE),"")='11.1'!$D$5,TXM!D540,"")</f>
        <v/>
      </c>
      <c r="F540" t="str">
        <f>IFERROR(SMALL($E$5:$E$9000,ROWS($E$5:E540)),"")</f>
        <v/>
      </c>
      <c r="I540" s="371" t="s">
        <v>198</v>
      </c>
      <c r="J540" t="s">
        <v>1240</v>
      </c>
      <c r="K540" s="372">
        <v>2510</v>
      </c>
      <c r="L540" s="388">
        <f>ROWS(K$5:K540)</f>
        <v>536</v>
      </c>
      <c r="M540" s="388" t="str">
        <f>IF(_xlfn.IFNA(VLOOKUP(I540,$AG$3:$AH$83,2,FALSE),"")='11.1'!$D$5,TXM!L540,"")</f>
        <v/>
      </c>
      <c r="N540" t="str">
        <f>IFERROR(SMALL($M$5:$M$9000,ROWS($M$5:M540)),"")</f>
        <v/>
      </c>
      <c r="P540" t="s">
        <v>193</v>
      </c>
      <c r="Q540" t="s">
        <v>1001</v>
      </c>
      <c r="R540">
        <v>29238862</v>
      </c>
      <c r="S540" s="388">
        <f>ROWS(R$5:R540)</f>
        <v>536</v>
      </c>
      <c r="T540" s="388" t="str">
        <f>IF(_xlfn.IFNA(VLOOKUP(P540,$AG$3:$AH$83,2,FALSE),"")='11.1'!$D$5,TXM!S540,"")</f>
        <v/>
      </c>
      <c r="U540" t="str">
        <f>IFERROR(SMALL($T$5:$T$9000,ROWS($T$5:T540)),"")</f>
        <v/>
      </c>
    </row>
    <row r="541" spans="1:21" ht="14.4" customHeight="1" x14ac:dyDescent="0.3">
      <c r="A541" s="371" t="s">
        <v>193</v>
      </c>
      <c r="B541" t="s">
        <v>809</v>
      </c>
      <c r="C541" s="372">
        <v>37785338</v>
      </c>
      <c r="D541" s="388">
        <f>ROWS(C$5:C541)</f>
        <v>537</v>
      </c>
      <c r="E541" s="388" t="str">
        <f>IF(_xlfn.IFNA(VLOOKUP(A541,$AG$3:$AH$83,2,FALSE),"")='11.1'!$D$5,TXM!D541,"")</f>
        <v/>
      </c>
      <c r="F541" t="str">
        <f>IFERROR(SMALL($E$5:$E$9000,ROWS($E$5:E541)),"")</f>
        <v/>
      </c>
      <c r="I541" s="371" t="s">
        <v>198</v>
      </c>
      <c r="J541" t="s">
        <v>1003</v>
      </c>
      <c r="K541" s="372">
        <v>2075</v>
      </c>
      <c r="L541" s="388">
        <f>ROWS(K$5:K541)</f>
        <v>537</v>
      </c>
      <c r="M541" s="388" t="str">
        <f>IF(_xlfn.IFNA(VLOOKUP(I541,$AG$3:$AH$83,2,FALSE),"")='11.1'!$D$5,TXM!L541,"")</f>
        <v/>
      </c>
      <c r="N541" t="str">
        <f>IFERROR(SMALL($M$5:$M$9000,ROWS($M$5:M541)),"")</f>
        <v/>
      </c>
      <c r="P541" t="s">
        <v>193</v>
      </c>
      <c r="Q541" t="s">
        <v>813</v>
      </c>
      <c r="R541">
        <v>24585748</v>
      </c>
      <c r="S541" s="388">
        <f>ROWS(R$5:R541)</f>
        <v>537</v>
      </c>
      <c r="T541" s="388" t="str">
        <f>IF(_xlfn.IFNA(VLOOKUP(P541,$AG$3:$AH$83,2,FALSE),"")='11.1'!$D$5,TXM!S541,"")</f>
        <v/>
      </c>
      <c r="U541" t="str">
        <f>IFERROR(SMALL($T$5:$T$9000,ROWS($T$5:T541)),"")</f>
        <v/>
      </c>
    </row>
    <row r="542" spans="1:21" ht="14.4" customHeight="1" x14ac:dyDescent="0.3">
      <c r="A542" s="371" t="s">
        <v>193</v>
      </c>
      <c r="B542" t="s">
        <v>837</v>
      </c>
      <c r="C542" s="372">
        <v>37784602</v>
      </c>
      <c r="D542" s="388">
        <f>ROWS(C$5:C542)</f>
        <v>538</v>
      </c>
      <c r="E542" s="388" t="str">
        <f>IF(_xlfn.IFNA(VLOOKUP(A542,$AG$3:$AH$83,2,FALSE),"")='11.1'!$D$5,TXM!D542,"")</f>
        <v/>
      </c>
      <c r="F542" t="str">
        <f>IFERROR(SMALL($E$5:$E$9000,ROWS($E$5:E542)),"")</f>
        <v/>
      </c>
      <c r="I542" s="371" t="s">
        <v>198</v>
      </c>
      <c r="J542" t="s">
        <v>999</v>
      </c>
      <c r="K542" s="372">
        <v>1574</v>
      </c>
      <c r="L542" s="388">
        <f>ROWS(K$5:K542)</f>
        <v>538</v>
      </c>
      <c r="M542" s="388" t="str">
        <f>IF(_xlfn.IFNA(VLOOKUP(I542,$AG$3:$AH$83,2,FALSE),"")='11.1'!$D$5,TXM!L542,"")</f>
        <v/>
      </c>
      <c r="N542" t="str">
        <f>IFERROR(SMALL($M$5:$M$9000,ROWS($M$5:M542)),"")</f>
        <v/>
      </c>
      <c r="P542" t="s">
        <v>193</v>
      </c>
      <c r="Q542" t="s">
        <v>171</v>
      </c>
      <c r="R542">
        <v>23445989</v>
      </c>
      <c r="S542" s="388">
        <f>ROWS(R$5:R542)</f>
        <v>538</v>
      </c>
      <c r="T542" s="388" t="str">
        <f>IF(_xlfn.IFNA(VLOOKUP(P542,$AG$3:$AH$83,2,FALSE),"")='11.1'!$D$5,TXM!S542,"")</f>
        <v/>
      </c>
      <c r="U542" t="str">
        <f>IFERROR(SMALL($T$5:$T$9000,ROWS($T$5:T542)),"")</f>
        <v/>
      </c>
    </row>
    <row r="543" spans="1:21" ht="14.4" customHeight="1" x14ac:dyDescent="0.3">
      <c r="A543" s="371" t="s">
        <v>193</v>
      </c>
      <c r="B543" t="s">
        <v>847</v>
      </c>
      <c r="C543" s="372">
        <v>37733546</v>
      </c>
      <c r="D543" s="388">
        <f>ROWS(C$5:C543)</f>
        <v>539</v>
      </c>
      <c r="E543" s="388" t="str">
        <f>IF(_xlfn.IFNA(VLOOKUP(A543,$AG$3:$AH$83,2,FALSE),"")='11.1'!$D$5,TXM!D543,"")</f>
        <v/>
      </c>
      <c r="F543" t="str">
        <f>IFERROR(SMALL($E$5:$E$9000,ROWS($E$5:E543)),"")</f>
        <v/>
      </c>
      <c r="I543" s="371" t="s">
        <v>198</v>
      </c>
      <c r="J543" t="s">
        <v>1500</v>
      </c>
      <c r="K543" s="372">
        <v>1498</v>
      </c>
      <c r="L543" s="388">
        <f>ROWS(K$5:K543)</f>
        <v>539</v>
      </c>
      <c r="M543" s="388" t="str">
        <f>IF(_xlfn.IFNA(VLOOKUP(I543,$AG$3:$AH$83,2,FALSE),"")='11.1'!$D$5,TXM!L543,"")</f>
        <v/>
      </c>
      <c r="N543" t="str">
        <f>IFERROR(SMALL($M$5:$M$9000,ROWS($M$5:M543)),"")</f>
        <v/>
      </c>
      <c r="P543" t="s">
        <v>193</v>
      </c>
      <c r="Q543" t="s">
        <v>106</v>
      </c>
      <c r="R543">
        <v>22791056</v>
      </c>
      <c r="S543" s="388">
        <f>ROWS(R$5:R543)</f>
        <v>539</v>
      </c>
      <c r="T543" s="388" t="str">
        <f>IF(_xlfn.IFNA(VLOOKUP(P543,$AG$3:$AH$83,2,FALSE),"")='11.1'!$D$5,TXM!S543,"")</f>
        <v/>
      </c>
      <c r="U543" t="str">
        <f>IFERROR(SMALL($T$5:$T$9000,ROWS($T$5:T543)),"")</f>
        <v/>
      </c>
    </row>
    <row r="544" spans="1:21" ht="14.4" customHeight="1" x14ac:dyDescent="0.3">
      <c r="A544" s="371" t="s">
        <v>193</v>
      </c>
      <c r="B544" t="s">
        <v>859</v>
      </c>
      <c r="C544" s="372">
        <v>35779618</v>
      </c>
      <c r="D544" s="388">
        <f>ROWS(C$5:C544)</f>
        <v>540</v>
      </c>
      <c r="E544" s="388" t="str">
        <f>IF(_xlfn.IFNA(VLOOKUP(A544,$AG$3:$AH$83,2,FALSE),"")='11.1'!$D$5,TXM!D544,"")</f>
        <v/>
      </c>
      <c r="F544" t="str">
        <f>IFERROR(SMALL($E$5:$E$9000,ROWS($E$5:E544)),"")</f>
        <v/>
      </c>
      <c r="I544" s="371" t="s">
        <v>198</v>
      </c>
      <c r="J544" t="s">
        <v>821</v>
      </c>
      <c r="K544" s="372">
        <v>1344</v>
      </c>
      <c r="L544" s="388">
        <f>ROWS(K$5:K544)</f>
        <v>540</v>
      </c>
      <c r="M544" s="388" t="str">
        <f>IF(_xlfn.IFNA(VLOOKUP(I544,$AG$3:$AH$83,2,FALSE),"")='11.1'!$D$5,TXM!L544,"")</f>
        <v/>
      </c>
      <c r="N544" t="str">
        <f>IFERROR(SMALL($M$5:$M$9000,ROWS($M$5:M544)),"")</f>
        <v/>
      </c>
      <c r="P544" t="s">
        <v>193</v>
      </c>
      <c r="Q544" t="s">
        <v>783</v>
      </c>
      <c r="R544">
        <v>21759659</v>
      </c>
      <c r="S544" s="388">
        <f>ROWS(R$5:R544)</f>
        <v>540</v>
      </c>
      <c r="T544" s="388" t="str">
        <f>IF(_xlfn.IFNA(VLOOKUP(P544,$AG$3:$AH$83,2,FALSE),"")='11.1'!$D$5,TXM!S544,"")</f>
        <v/>
      </c>
      <c r="U544" t="str">
        <f>IFERROR(SMALL($T$5:$T$9000,ROWS($T$5:T544)),"")</f>
        <v/>
      </c>
    </row>
    <row r="545" spans="1:21" ht="14.4" customHeight="1" x14ac:dyDescent="0.3">
      <c r="A545" s="371" t="s">
        <v>193</v>
      </c>
      <c r="B545" t="s">
        <v>813</v>
      </c>
      <c r="C545" s="372">
        <v>35560148</v>
      </c>
      <c r="D545" s="388">
        <f>ROWS(C$5:C545)</f>
        <v>541</v>
      </c>
      <c r="E545" s="388" t="str">
        <f>IF(_xlfn.IFNA(VLOOKUP(A545,$AG$3:$AH$83,2,FALSE),"")='11.1'!$D$5,TXM!D545,"")</f>
        <v/>
      </c>
      <c r="F545" t="str">
        <f>IFERROR(SMALL($E$5:$E$9000,ROWS($E$5:E545)),"")</f>
        <v/>
      </c>
      <c r="I545" s="371" t="s">
        <v>198</v>
      </c>
      <c r="J545" t="s">
        <v>1318</v>
      </c>
      <c r="K545" s="372">
        <v>776</v>
      </c>
      <c r="L545" s="388">
        <f>ROWS(K$5:K545)</f>
        <v>541</v>
      </c>
      <c r="M545" s="388" t="str">
        <f>IF(_xlfn.IFNA(VLOOKUP(I545,$AG$3:$AH$83,2,FALSE),"")='11.1'!$D$5,TXM!L545,"")</f>
        <v/>
      </c>
      <c r="N545" t="str">
        <f>IFERROR(SMALL($M$5:$M$9000,ROWS($M$5:M545)),"")</f>
        <v/>
      </c>
      <c r="P545" t="s">
        <v>193</v>
      </c>
      <c r="Q545" t="s">
        <v>103</v>
      </c>
      <c r="R545">
        <v>21353578</v>
      </c>
      <c r="S545" s="388">
        <f>ROWS(R$5:R545)</f>
        <v>541</v>
      </c>
      <c r="T545" s="388" t="str">
        <f>IF(_xlfn.IFNA(VLOOKUP(P545,$AG$3:$AH$83,2,FALSE),"")='11.1'!$D$5,TXM!S545,"")</f>
        <v/>
      </c>
      <c r="U545" t="str">
        <f>IFERROR(SMALL($T$5:$T$9000,ROWS($T$5:T545)),"")</f>
        <v/>
      </c>
    </row>
    <row r="546" spans="1:21" ht="14.4" customHeight="1" x14ac:dyDescent="0.3">
      <c r="A546" s="371" t="s">
        <v>193</v>
      </c>
      <c r="B546" t="s">
        <v>1285</v>
      </c>
      <c r="C546" s="372">
        <v>33660567</v>
      </c>
      <c r="D546" s="388">
        <f>ROWS(C$5:C546)</f>
        <v>542</v>
      </c>
      <c r="E546" s="388" t="str">
        <f>IF(_xlfn.IFNA(VLOOKUP(A546,$AG$3:$AH$83,2,FALSE),"")='11.1'!$D$5,TXM!D546,"")</f>
        <v/>
      </c>
      <c r="F546" t="str">
        <f>IFERROR(SMALL($E$5:$E$9000,ROWS($E$5:E546)),"")</f>
        <v/>
      </c>
      <c r="I546" s="371" t="s">
        <v>198</v>
      </c>
      <c r="J546" t="s">
        <v>98</v>
      </c>
      <c r="K546" s="372">
        <v>140</v>
      </c>
      <c r="L546" s="388">
        <f>ROWS(K$5:K546)</f>
        <v>542</v>
      </c>
      <c r="M546" s="388" t="str">
        <f>IF(_xlfn.IFNA(VLOOKUP(I546,$AG$3:$AH$83,2,FALSE),"")='11.1'!$D$5,TXM!L546,"")</f>
        <v/>
      </c>
      <c r="N546" t="str">
        <f>IFERROR(SMALL($M$5:$M$9000,ROWS($M$5:M546)),"")</f>
        <v/>
      </c>
      <c r="P546" t="s">
        <v>193</v>
      </c>
      <c r="Q546" t="s">
        <v>105</v>
      </c>
      <c r="R546">
        <v>21077056</v>
      </c>
      <c r="S546" s="388">
        <f>ROWS(R$5:R546)</f>
        <v>542</v>
      </c>
      <c r="T546" s="388" t="str">
        <f>IF(_xlfn.IFNA(VLOOKUP(P546,$AG$3:$AH$83,2,FALSE),"")='11.1'!$D$5,TXM!S546,"")</f>
        <v/>
      </c>
      <c r="U546" t="str">
        <f>IFERROR(SMALL($T$5:$T$9000,ROWS($T$5:T546)),"")</f>
        <v/>
      </c>
    </row>
    <row r="547" spans="1:21" ht="14.4" customHeight="1" x14ac:dyDescent="0.3">
      <c r="A547" s="371" t="s">
        <v>193</v>
      </c>
      <c r="B547" t="s">
        <v>94</v>
      </c>
      <c r="C547" s="372">
        <v>31530503</v>
      </c>
      <c r="D547" s="388">
        <f>ROWS(C$5:C547)</f>
        <v>543</v>
      </c>
      <c r="E547" s="388" t="str">
        <f>IF(_xlfn.IFNA(VLOOKUP(A547,$AG$3:$AH$83,2,FALSE),"")='11.1'!$D$5,TXM!D547,"")</f>
        <v/>
      </c>
      <c r="F547" t="str">
        <f>IFERROR(SMALL($E$5:$E$9000,ROWS($E$5:E547)),"")</f>
        <v/>
      </c>
      <c r="I547" s="371" t="s">
        <v>198</v>
      </c>
      <c r="J547" t="s">
        <v>789</v>
      </c>
      <c r="K547" s="372">
        <v>5</v>
      </c>
      <c r="L547" s="388">
        <f>ROWS(K$5:K547)</f>
        <v>543</v>
      </c>
      <c r="M547" s="388" t="str">
        <f>IF(_xlfn.IFNA(VLOOKUP(I547,$AG$3:$AH$83,2,FALSE),"")='11.1'!$D$5,TXM!L547,"")</f>
        <v/>
      </c>
      <c r="N547" t="str">
        <f>IFERROR(SMALL($M$5:$M$9000,ROWS($M$5:M547)),"")</f>
        <v/>
      </c>
      <c r="P547" t="s">
        <v>193</v>
      </c>
      <c r="Q547" t="s">
        <v>107</v>
      </c>
      <c r="R547">
        <v>19175327</v>
      </c>
      <c r="S547" s="388">
        <f>ROWS(R$5:R547)</f>
        <v>543</v>
      </c>
      <c r="T547" s="388" t="str">
        <f>IF(_xlfn.IFNA(VLOOKUP(P547,$AG$3:$AH$83,2,FALSE),"")='11.1'!$D$5,TXM!S547,"")</f>
        <v/>
      </c>
      <c r="U547" t="str">
        <f>IFERROR(SMALL($T$5:$T$9000,ROWS($T$5:T547)),"")</f>
        <v/>
      </c>
    </row>
    <row r="548" spans="1:21" ht="14.4" customHeight="1" x14ac:dyDescent="0.3">
      <c r="A548" s="371" t="s">
        <v>193</v>
      </c>
      <c r="B548" t="s">
        <v>173</v>
      </c>
      <c r="C548" s="372">
        <v>27176610</v>
      </c>
      <c r="D548" s="388">
        <f>ROWS(C$5:C548)</f>
        <v>544</v>
      </c>
      <c r="E548" s="388" t="str">
        <f>IF(_xlfn.IFNA(VLOOKUP(A548,$AG$3:$AH$83,2,FALSE),"")='11.1'!$D$5,TXM!D548,"")</f>
        <v/>
      </c>
      <c r="F548" t="str">
        <f>IFERROR(SMALL($E$5:$E$9000,ROWS($E$5:E548)),"")</f>
        <v/>
      </c>
      <c r="I548" s="371" t="s">
        <v>166</v>
      </c>
      <c r="J548" t="s">
        <v>849</v>
      </c>
      <c r="K548" s="372">
        <v>5593289</v>
      </c>
      <c r="L548" s="388">
        <f>ROWS(K$5:K548)</f>
        <v>544</v>
      </c>
      <c r="M548" s="388" t="str">
        <f>IF(_xlfn.IFNA(VLOOKUP(I548,$AG$3:$AH$83,2,FALSE),"")='11.1'!$D$5,TXM!L548,"")</f>
        <v/>
      </c>
      <c r="N548" t="str">
        <f>IFERROR(SMALL($M$5:$M$9000,ROWS($M$5:M548)),"")</f>
        <v/>
      </c>
      <c r="P548" t="s">
        <v>193</v>
      </c>
      <c r="Q548" t="s">
        <v>861</v>
      </c>
      <c r="R548">
        <v>18929912</v>
      </c>
      <c r="S548" s="388">
        <f>ROWS(R$5:R548)</f>
        <v>544</v>
      </c>
      <c r="T548" s="388" t="str">
        <f>IF(_xlfn.IFNA(VLOOKUP(P548,$AG$3:$AH$83,2,FALSE),"")='11.1'!$D$5,TXM!S548,"")</f>
        <v/>
      </c>
      <c r="U548" t="str">
        <f>IFERROR(SMALL($T$5:$T$9000,ROWS($T$5:T548)),"")</f>
        <v/>
      </c>
    </row>
    <row r="549" spans="1:21" ht="14.4" customHeight="1" x14ac:dyDescent="0.3">
      <c r="A549" s="371" t="s">
        <v>193</v>
      </c>
      <c r="B549" t="s">
        <v>823</v>
      </c>
      <c r="C549" s="372">
        <v>26667717</v>
      </c>
      <c r="D549" s="388">
        <f>ROWS(C$5:C549)</f>
        <v>545</v>
      </c>
      <c r="E549" s="388" t="str">
        <f>IF(_xlfn.IFNA(VLOOKUP(A549,$AG$3:$AH$83,2,FALSE),"")='11.1'!$D$5,TXM!D549,"")</f>
        <v/>
      </c>
      <c r="F549" t="str">
        <f>IFERROR(SMALL($E$5:$E$9000,ROWS($E$5:E549)),"")</f>
        <v/>
      </c>
      <c r="I549" s="371" t="s">
        <v>166</v>
      </c>
      <c r="J549" t="s">
        <v>997</v>
      </c>
      <c r="K549" s="372">
        <v>2937092</v>
      </c>
      <c r="L549" s="388">
        <f>ROWS(K$5:K549)</f>
        <v>545</v>
      </c>
      <c r="M549" s="388" t="str">
        <f>IF(_xlfn.IFNA(VLOOKUP(I549,$AG$3:$AH$83,2,FALSE),"")='11.1'!$D$5,TXM!L549,"")</f>
        <v/>
      </c>
      <c r="N549" t="str">
        <f>IFERROR(SMALL($M$5:$M$9000,ROWS($M$5:M549)),"")</f>
        <v/>
      </c>
      <c r="P549" t="s">
        <v>193</v>
      </c>
      <c r="Q549" t="s">
        <v>1402</v>
      </c>
      <c r="R549">
        <v>16440553</v>
      </c>
      <c r="S549" s="388">
        <f>ROWS(R$5:R549)</f>
        <v>545</v>
      </c>
      <c r="T549" s="388" t="str">
        <f>IF(_xlfn.IFNA(VLOOKUP(P549,$AG$3:$AH$83,2,FALSE),"")='11.1'!$D$5,TXM!S549,"")</f>
        <v/>
      </c>
      <c r="U549" t="str">
        <f>IFERROR(SMALL($T$5:$T$9000,ROWS($T$5:T549)),"")</f>
        <v/>
      </c>
    </row>
    <row r="550" spans="1:21" ht="14.4" customHeight="1" x14ac:dyDescent="0.3">
      <c r="A550" s="371" t="s">
        <v>193</v>
      </c>
      <c r="B550" t="s">
        <v>867</v>
      </c>
      <c r="C550" s="372">
        <v>24940007</v>
      </c>
      <c r="D550" s="388">
        <f>ROWS(C$5:C550)</f>
        <v>546</v>
      </c>
      <c r="E550" s="388" t="str">
        <f>IF(_xlfn.IFNA(VLOOKUP(A550,$AG$3:$AH$83,2,FALSE),"")='11.1'!$D$5,TXM!D550,"")</f>
        <v/>
      </c>
      <c r="F550" t="str">
        <f>IFERROR(SMALL($E$5:$E$9000,ROWS($E$5:E550)),"")</f>
        <v/>
      </c>
      <c r="I550" s="371" t="s">
        <v>166</v>
      </c>
      <c r="J550" t="s">
        <v>783</v>
      </c>
      <c r="K550" s="372">
        <v>2693861</v>
      </c>
      <c r="L550" s="388">
        <f>ROWS(K$5:K550)</f>
        <v>546</v>
      </c>
      <c r="M550" s="388" t="str">
        <f>IF(_xlfn.IFNA(VLOOKUP(I550,$AG$3:$AH$83,2,FALSE),"")='11.1'!$D$5,TXM!L550,"")</f>
        <v/>
      </c>
      <c r="N550" t="str">
        <f>IFERROR(SMALL($M$5:$M$9000,ROWS($M$5:M550)),"")</f>
        <v/>
      </c>
      <c r="P550" t="s">
        <v>193</v>
      </c>
      <c r="Q550" t="s">
        <v>793</v>
      </c>
      <c r="R550">
        <v>13058431</v>
      </c>
      <c r="S550" s="388">
        <f>ROWS(R$5:R550)</f>
        <v>546</v>
      </c>
      <c r="T550" s="388" t="str">
        <f>IF(_xlfn.IFNA(VLOOKUP(P550,$AG$3:$AH$83,2,FALSE),"")='11.1'!$D$5,TXM!S550,"")</f>
        <v/>
      </c>
      <c r="U550" t="str">
        <f>IFERROR(SMALL($T$5:$T$9000,ROWS($T$5:T550)),"")</f>
        <v/>
      </c>
    </row>
    <row r="551" spans="1:21" ht="14.4" customHeight="1" x14ac:dyDescent="0.3">
      <c r="A551" s="371" t="s">
        <v>193</v>
      </c>
      <c r="B551" t="s">
        <v>775</v>
      </c>
      <c r="C551" s="372">
        <v>23328457</v>
      </c>
      <c r="D551" s="388">
        <f>ROWS(C$5:C551)</f>
        <v>547</v>
      </c>
      <c r="E551" s="388" t="str">
        <f>IF(_xlfn.IFNA(VLOOKUP(A551,$AG$3:$AH$83,2,FALSE),"")='11.1'!$D$5,TXM!D551,"")</f>
        <v/>
      </c>
      <c r="F551" t="str">
        <f>IFERROR(SMALL($E$5:$E$9000,ROWS($E$5:E551)),"")</f>
        <v/>
      </c>
      <c r="I551" s="371" t="s">
        <v>166</v>
      </c>
      <c r="J551" t="s">
        <v>821</v>
      </c>
      <c r="K551" s="372">
        <v>2598349</v>
      </c>
      <c r="L551" s="388">
        <f>ROWS(K$5:K551)</f>
        <v>547</v>
      </c>
      <c r="M551" s="388" t="str">
        <f>IF(_xlfn.IFNA(VLOOKUP(I551,$AG$3:$AH$83,2,FALSE),"")='11.1'!$D$5,TXM!L551,"")</f>
        <v/>
      </c>
      <c r="N551" t="str">
        <f>IFERROR(SMALL($M$5:$M$9000,ROWS($M$5:M551)),"")</f>
        <v/>
      </c>
      <c r="P551" t="s">
        <v>193</v>
      </c>
      <c r="Q551" t="s">
        <v>99</v>
      </c>
      <c r="R551">
        <v>12345469</v>
      </c>
      <c r="S551" s="388">
        <f>ROWS(R$5:R551)</f>
        <v>547</v>
      </c>
      <c r="T551" s="388" t="str">
        <f>IF(_xlfn.IFNA(VLOOKUP(P551,$AG$3:$AH$83,2,FALSE),"")='11.1'!$D$5,TXM!S551,"")</f>
        <v/>
      </c>
      <c r="U551" t="str">
        <f>IFERROR(SMALL($T$5:$T$9000,ROWS($T$5:T551)),"")</f>
        <v/>
      </c>
    </row>
    <row r="552" spans="1:21" ht="14.4" customHeight="1" x14ac:dyDescent="0.3">
      <c r="A552" s="371" t="s">
        <v>193</v>
      </c>
      <c r="B552" t="s">
        <v>811</v>
      </c>
      <c r="C552" s="372">
        <v>19729934</v>
      </c>
      <c r="D552" s="388">
        <f>ROWS(C$5:C552)</f>
        <v>548</v>
      </c>
      <c r="E552" s="388" t="str">
        <f>IF(_xlfn.IFNA(VLOOKUP(A552,$AG$3:$AH$83,2,FALSE),"")='11.1'!$D$5,TXM!D552,"")</f>
        <v/>
      </c>
      <c r="F552" t="str">
        <f>IFERROR(SMALL($E$5:$E$9000,ROWS($E$5:E552)),"")</f>
        <v/>
      </c>
      <c r="I552" s="371" t="s">
        <v>166</v>
      </c>
      <c r="J552" t="s">
        <v>823</v>
      </c>
      <c r="K552" s="372">
        <v>2428762</v>
      </c>
      <c r="L552" s="388">
        <f>ROWS(K$5:K552)</f>
        <v>548</v>
      </c>
      <c r="M552" s="388" t="str">
        <f>IF(_xlfn.IFNA(VLOOKUP(I552,$AG$3:$AH$83,2,FALSE),"")='11.1'!$D$5,TXM!L552,"")</f>
        <v/>
      </c>
      <c r="N552" t="str">
        <f>IFERROR(SMALL($M$5:$M$9000,ROWS($M$5:M552)),"")</f>
        <v/>
      </c>
      <c r="P552" t="s">
        <v>193</v>
      </c>
      <c r="Q552" t="s">
        <v>837</v>
      </c>
      <c r="R552">
        <v>12295109</v>
      </c>
      <c r="S552" s="388">
        <f>ROWS(R$5:R552)</f>
        <v>548</v>
      </c>
      <c r="T552" s="388" t="str">
        <f>IF(_xlfn.IFNA(VLOOKUP(P552,$AG$3:$AH$83,2,FALSE),"")='11.1'!$D$5,TXM!S552,"")</f>
        <v/>
      </c>
      <c r="U552" t="str">
        <f>IFERROR(SMALL($T$5:$T$9000,ROWS($T$5:T552)),"")</f>
        <v/>
      </c>
    </row>
    <row r="553" spans="1:21" ht="14.4" customHeight="1" x14ac:dyDescent="0.3">
      <c r="A553" s="371" t="s">
        <v>193</v>
      </c>
      <c r="B553" t="s">
        <v>815</v>
      </c>
      <c r="C553" s="372">
        <v>18151403</v>
      </c>
      <c r="D553" s="388">
        <f>ROWS(C$5:C553)</f>
        <v>549</v>
      </c>
      <c r="E553" s="388" t="str">
        <f>IF(_xlfn.IFNA(VLOOKUP(A553,$AG$3:$AH$83,2,FALSE),"")='11.1'!$D$5,TXM!D553,"")</f>
        <v/>
      </c>
      <c r="F553" t="str">
        <f>IFERROR(SMALL($E$5:$E$9000,ROWS($E$5:E553)),"")</f>
        <v/>
      </c>
      <c r="I553" s="371" t="s">
        <v>166</v>
      </c>
      <c r="J553" t="s">
        <v>827</v>
      </c>
      <c r="K553" s="372">
        <v>1339654</v>
      </c>
      <c r="L553" s="388">
        <f>ROWS(K$5:K553)</f>
        <v>549</v>
      </c>
      <c r="M553" s="388" t="str">
        <f>IF(_xlfn.IFNA(VLOOKUP(I553,$AG$3:$AH$83,2,FALSE),"")='11.1'!$D$5,TXM!L553,"")</f>
        <v/>
      </c>
      <c r="N553" t="str">
        <f>IFERROR(SMALL($M$5:$M$9000,ROWS($M$5:M553)),"")</f>
        <v/>
      </c>
      <c r="P553" t="s">
        <v>193</v>
      </c>
      <c r="Q553" t="s">
        <v>1005</v>
      </c>
      <c r="R553">
        <v>11890647</v>
      </c>
      <c r="S553" s="388">
        <f>ROWS(R$5:R553)</f>
        <v>549</v>
      </c>
      <c r="T553" s="388" t="str">
        <f>IF(_xlfn.IFNA(VLOOKUP(P553,$AG$3:$AH$83,2,FALSE),"")='11.1'!$D$5,TXM!S553,"")</f>
        <v/>
      </c>
      <c r="U553" t="str">
        <f>IFERROR(SMALL($T$5:$T$9000,ROWS($T$5:T553)),"")</f>
        <v/>
      </c>
    </row>
    <row r="554" spans="1:21" ht="14.4" customHeight="1" x14ac:dyDescent="0.3">
      <c r="A554" s="371" t="s">
        <v>193</v>
      </c>
      <c r="B554" t="s">
        <v>100</v>
      </c>
      <c r="C554" s="372">
        <v>16517834</v>
      </c>
      <c r="D554" s="388">
        <f>ROWS(C$5:C554)</f>
        <v>550</v>
      </c>
      <c r="E554" s="388" t="str">
        <f>IF(_xlfn.IFNA(VLOOKUP(A554,$AG$3:$AH$83,2,FALSE),"")='11.1'!$D$5,TXM!D554,"")</f>
        <v/>
      </c>
      <c r="F554" t="str">
        <f>IFERROR(SMALL($E$5:$E$9000,ROWS($E$5:E554)),"")</f>
        <v/>
      </c>
      <c r="I554" s="371" t="s">
        <v>166</v>
      </c>
      <c r="J554" t="s">
        <v>107</v>
      </c>
      <c r="K554" s="372">
        <v>600847</v>
      </c>
      <c r="L554" s="388">
        <f>ROWS(K$5:K554)</f>
        <v>550</v>
      </c>
      <c r="M554" s="388" t="str">
        <f>IF(_xlfn.IFNA(VLOOKUP(I554,$AG$3:$AH$83,2,FALSE),"")='11.1'!$D$5,TXM!L554,"")</f>
        <v/>
      </c>
      <c r="N554" t="str">
        <f>IFERROR(SMALL($M$5:$M$9000,ROWS($M$5:M554)),"")</f>
        <v/>
      </c>
      <c r="P554" t="s">
        <v>193</v>
      </c>
      <c r="Q554" t="s">
        <v>1365</v>
      </c>
      <c r="R554">
        <v>11685662</v>
      </c>
      <c r="S554" s="388">
        <f>ROWS(R$5:R554)</f>
        <v>550</v>
      </c>
      <c r="T554" s="388" t="str">
        <f>IF(_xlfn.IFNA(VLOOKUP(P554,$AG$3:$AH$83,2,FALSE),"")='11.1'!$D$5,TXM!S554,"")</f>
        <v/>
      </c>
      <c r="U554" t="str">
        <f>IFERROR(SMALL($T$5:$T$9000,ROWS($T$5:T554)),"")</f>
        <v/>
      </c>
    </row>
    <row r="555" spans="1:21" ht="14.4" customHeight="1" x14ac:dyDescent="0.3">
      <c r="A555" s="371" t="s">
        <v>193</v>
      </c>
      <c r="B555" t="s">
        <v>96</v>
      </c>
      <c r="C555" s="372">
        <v>14253050</v>
      </c>
      <c r="D555" s="388">
        <f>ROWS(C$5:C555)</f>
        <v>551</v>
      </c>
      <c r="E555" s="388" t="str">
        <f>IF(_xlfn.IFNA(VLOOKUP(A555,$AG$3:$AH$83,2,FALSE),"")='11.1'!$D$5,TXM!D555,"")</f>
        <v/>
      </c>
      <c r="F555" t="str">
        <f>IFERROR(SMALL($E$5:$E$9000,ROWS($E$5:E555)),"")</f>
        <v/>
      </c>
      <c r="I555" s="371" t="s">
        <v>166</v>
      </c>
      <c r="J555" t="s">
        <v>1252</v>
      </c>
      <c r="K555" s="372">
        <v>470956</v>
      </c>
      <c r="L555" s="388">
        <f>ROWS(K$5:K555)</f>
        <v>551</v>
      </c>
      <c r="M555" s="388" t="str">
        <f>IF(_xlfn.IFNA(VLOOKUP(I555,$AG$3:$AH$83,2,FALSE),"")='11.1'!$D$5,TXM!L555,"")</f>
        <v/>
      </c>
      <c r="N555" t="str">
        <f>IFERROR(SMALL($M$5:$M$9000,ROWS($M$5:M555)),"")</f>
        <v/>
      </c>
      <c r="P555" t="s">
        <v>193</v>
      </c>
      <c r="Q555" t="s">
        <v>1006</v>
      </c>
      <c r="R555">
        <v>11115316</v>
      </c>
      <c r="S555" s="388">
        <f>ROWS(R$5:R555)</f>
        <v>551</v>
      </c>
      <c r="T555" s="388" t="str">
        <f>IF(_xlfn.IFNA(VLOOKUP(P555,$AG$3:$AH$83,2,FALSE),"")='11.1'!$D$5,TXM!S555,"")</f>
        <v/>
      </c>
      <c r="U555" t="str">
        <f>IFERROR(SMALL($T$5:$T$9000,ROWS($T$5:T555)),"")</f>
        <v/>
      </c>
    </row>
    <row r="556" spans="1:21" ht="14.4" customHeight="1" x14ac:dyDescent="0.3">
      <c r="A556" s="371" t="s">
        <v>193</v>
      </c>
      <c r="B556" t="s">
        <v>1001</v>
      </c>
      <c r="C556" s="372">
        <v>11781915</v>
      </c>
      <c r="D556" s="388">
        <f>ROWS(C$5:C556)</f>
        <v>552</v>
      </c>
      <c r="E556" s="388" t="str">
        <f>IF(_xlfn.IFNA(VLOOKUP(A556,$AG$3:$AH$83,2,FALSE),"")='11.1'!$D$5,TXM!D556,"")</f>
        <v/>
      </c>
      <c r="F556" t="str">
        <f>IFERROR(SMALL($E$5:$E$9000,ROWS($E$5:E556)),"")</f>
        <v/>
      </c>
      <c r="I556" s="371" t="s">
        <v>166</v>
      </c>
      <c r="J556" t="s">
        <v>785</v>
      </c>
      <c r="K556" s="372">
        <v>447108</v>
      </c>
      <c r="L556" s="388">
        <f>ROWS(K$5:K556)</f>
        <v>552</v>
      </c>
      <c r="M556" s="388" t="str">
        <f>IF(_xlfn.IFNA(VLOOKUP(I556,$AG$3:$AH$83,2,FALSE),"")='11.1'!$D$5,TXM!L556,"")</f>
        <v/>
      </c>
      <c r="N556" t="str">
        <f>IFERROR(SMALL($M$5:$M$9000,ROWS($M$5:M556)),"")</f>
        <v/>
      </c>
      <c r="P556" t="s">
        <v>193</v>
      </c>
      <c r="Q556" t="s">
        <v>173</v>
      </c>
      <c r="R556">
        <v>10620323</v>
      </c>
      <c r="S556" s="388">
        <f>ROWS(R$5:R556)</f>
        <v>552</v>
      </c>
      <c r="T556" s="388" t="str">
        <f>IF(_xlfn.IFNA(VLOOKUP(P556,$AG$3:$AH$83,2,FALSE),"")='11.1'!$D$5,TXM!S556,"")</f>
        <v/>
      </c>
      <c r="U556" t="str">
        <f>IFERROR(SMALL($T$5:$T$9000,ROWS($T$5:T556)),"")</f>
        <v/>
      </c>
    </row>
    <row r="557" spans="1:21" ht="14.4" customHeight="1" x14ac:dyDescent="0.3">
      <c r="A557" s="371" t="s">
        <v>193</v>
      </c>
      <c r="B557" t="s">
        <v>996</v>
      </c>
      <c r="C557" s="372">
        <v>11083540</v>
      </c>
      <c r="D557" s="388">
        <f>ROWS(C$5:C557)</f>
        <v>553</v>
      </c>
      <c r="E557" s="388" t="str">
        <f>IF(_xlfn.IFNA(VLOOKUP(A557,$AG$3:$AH$83,2,FALSE),"")='11.1'!$D$5,TXM!D557,"")</f>
        <v/>
      </c>
      <c r="F557" t="str">
        <f>IFERROR(SMALL($E$5:$E$9000,ROWS($E$5:E557)),"")</f>
        <v/>
      </c>
      <c r="I557" s="371" t="s">
        <v>166</v>
      </c>
      <c r="J557" t="s">
        <v>843</v>
      </c>
      <c r="K557" s="372">
        <v>376364</v>
      </c>
      <c r="L557" s="388">
        <f>ROWS(K$5:K557)</f>
        <v>553</v>
      </c>
      <c r="M557" s="388" t="str">
        <f>IF(_xlfn.IFNA(VLOOKUP(I557,$AG$3:$AH$83,2,FALSE),"")='11.1'!$D$5,TXM!L557,"")</f>
        <v/>
      </c>
      <c r="N557" t="str">
        <f>IFERROR(SMALL($M$5:$M$9000,ROWS($M$5:M557)),"")</f>
        <v/>
      </c>
      <c r="P557" t="s">
        <v>193</v>
      </c>
      <c r="Q557" t="s">
        <v>785</v>
      </c>
      <c r="R557">
        <v>9945999</v>
      </c>
      <c r="S557" s="388">
        <f>ROWS(R$5:R557)</f>
        <v>553</v>
      </c>
      <c r="T557" s="388" t="str">
        <f>IF(_xlfn.IFNA(VLOOKUP(P557,$AG$3:$AH$83,2,FALSE),"")='11.1'!$D$5,TXM!S557,"")</f>
        <v/>
      </c>
      <c r="U557" t="str">
        <f>IFERROR(SMALL($T$5:$T$9000,ROWS($T$5:T557)),"")</f>
        <v/>
      </c>
    </row>
    <row r="558" spans="1:21" ht="14.4" customHeight="1" x14ac:dyDescent="0.3">
      <c r="A558" s="371" t="s">
        <v>193</v>
      </c>
      <c r="B558" t="s">
        <v>98</v>
      </c>
      <c r="C558" s="372">
        <v>11059675</v>
      </c>
      <c r="D558" s="388">
        <f>ROWS(C$5:C558)</f>
        <v>554</v>
      </c>
      <c r="E558" s="388" t="str">
        <f>IF(_xlfn.IFNA(VLOOKUP(A558,$AG$3:$AH$83,2,FALSE),"")='11.1'!$D$5,TXM!D558,"")</f>
        <v/>
      </c>
      <c r="F558" t="str">
        <f>IFERROR(SMALL($E$5:$E$9000,ROWS($E$5:E558)),"")</f>
        <v/>
      </c>
      <c r="I558" s="371" t="s">
        <v>166</v>
      </c>
      <c r="J558" t="s">
        <v>106</v>
      </c>
      <c r="K558" s="372">
        <v>315610</v>
      </c>
      <c r="L558" s="388">
        <f>ROWS(K$5:K558)</f>
        <v>554</v>
      </c>
      <c r="M558" s="388" t="str">
        <f>IF(_xlfn.IFNA(VLOOKUP(I558,$AG$3:$AH$83,2,FALSE),"")='11.1'!$D$5,TXM!L558,"")</f>
        <v/>
      </c>
      <c r="N558" t="str">
        <f>IFERROR(SMALL($M$5:$M$9000,ROWS($M$5:M558)),"")</f>
        <v/>
      </c>
      <c r="P558" t="s">
        <v>193</v>
      </c>
      <c r="Q558" t="s">
        <v>172</v>
      </c>
      <c r="R558">
        <v>9361340</v>
      </c>
      <c r="S558" s="388">
        <f>ROWS(R$5:R558)</f>
        <v>554</v>
      </c>
      <c r="T558" s="388" t="str">
        <f>IF(_xlfn.IFNA(VLOOKUP(P558,$AG$3:$AH$83,2,FALSE),"")='11.1'!$D$5,TXM!S558,"")</f>
        <v/>
      </c>
      <c r="U558" t="str">
        <f>IFERROR(SMALL($T$5:$T$9000,ROWS($T$5:T558)),"")</f>
        <v/>
      </c>
    </row>
    <row r="559" spans="1:21" ht="14.4" customHeight="1" x14ac:dyDescent="0.3">
      <c r="A559" s="371" t="s">
        <v>193</v>
      </c>
      <c r="B559" t="s">
        <v>825</v>
      </c>
      <c r="C559" s="372">
        <v>6261572</v>
      </c>
      <c r="D559" s="388">
        <f>ROWS(C$5:C559)</f>
        <v>555</v>
      </c>
      <c r="E559" s="388" t="str">
        <f>IF(_xlfn.IFNA(VLOOKUP(A559,$AG$3:$AH$83,2,FALSE),"")='11.1'!$D$5,TXM!D559,"")</f>
        <v/>
      </c>
      <c r="F559" t="str">
        <f>IFERROR(SMALL($E$5:$E$9000,ROWS($E$5:E559)),"")</f>
        <v/>
      </c>
      <c r="I559" s="371" t="s">
        <v>166</v>
      </c>
      <c r="J559" t="s">
        <v>863</v>
      </c>
      <c r="K559" s="372">
        <v>216862</v>
      </c>
      <c r="L559" s="388">
        <f>ROWS(K$5:K559)</f>
        <v>555</v>
      </c>
      <c r="M559" s="388" t="str">
        <f>IF(_xlfn.IFNA(VLOOKUP(I559,$AG$3:$AH$83,2,FALSE),"")='11.1'!$D$5,TXM!L559,"")</f>
        <v/>
      </c>
      <c r="N559" t="str">
        <f>IFERROR(SMALL($M$5:$M$9000,ROWS($M$5:M559)),"")</f>
        <v/>
      </c>
      <c r="P559" t="s">
        <v>193</v>
      </c>
      <c r="Q559" t="s">
        <v>809</v>
      </c>
      <c r="R559">
        <v>8711193</v>
      </c>
      <c r="S559" s="388">
        <f>ROWS(R$5:R559)</f>
        <v>555</v>
      </c>
      <c r="T559" s="388" t="str">
        <f>IF(_xlfn.IFNA(VLOOKUP(P559,$AG$3:$AH$83,2,FALSE),"")='11.1'!$D$5,TXM!S559,"")</f>
        <v/>
      </c>
      <c r="U559" t="str">
        <f>IFERROR(SMALL($T$5:$T$9000,ROWS($T$5:T559)),"")</f>
        <v/>
      </c>
    </row>
    <row r="560" spans="1:21" ht="14.4" customHeight="1" x14ac:dyDescent="0.3">
      <c r="A560" s="371" t="s">
        <v>193</v>
      </c>
      <c r="B560" t="s">
        <v>1240</v>
      </c>
      <c r="C560" s="372">
        <v>5435235</v>
      </c>
      <c r="D560" s="388">
        <f>ROWS(C$5:C560)</f>
        <v>556</v>
      </c>
      <c r="E560" s="388" t="str">
        <f>IF(_xlfn.IFNA(VLOOKUP(A560,$AG$3:$AH$83,2,FALSE),"")='11.1'!$D$5,TXM!D560,"")</f>
        <v/>
      </c>
      <c r="F560" t="str">
        <f>IFERROR(SMALL($E$5:$E$9000,ROWS($E$5:E560)),"")</f>
        <v/>
      </c>
      <c r="I560" s="371" t="s">
        <v>166</v>
      </c>
      <c r="J560" t="s">
        <v>865</v>
      </c>
      <c r="K560" s="372">
        <v>144628</v>
      </c>
      <c r="L560" s="388">
        <f>ROWS(K$5:K560)</f>
        <v>556</v>
      </c>
      <c r="M560" s="388" t="str">
        <f>IF(_xlfn.IFNA(VLOOKUP(I560,$AG$3:$AH$83,2,FALSE),"")='11.1'!$D$5,TXM!L560,"")</f>
        <v/>
      </c>
      <c r="N560" t="str">
        <f>IFERROR(SMALL($M$5:$M$9000,ROWS($M$5:M560)),"")</f>
        <v/>
      </c>
      <c r="P560" t="s">
        <v>193</v>
      </c>
      <c r="Q560" t="s">
        <v>998</v>
      </c>
      <c r="R560">
        <v>8342177</v>
      </c>
      <c r="S560" s="388">
        <f>ROWS(R$5:R560)</f>
        <v>556</v>
      </c>
      <c r="T560" s="388" t="str">
        <f>IF(_xlfn.IFNA(VLOOKUP(P560,$AG$3:$AH$83,2,FALSE),"")='11.1'!$D$5,TXM!S560,"")</f>
        <v/>
      </c>
      <c r="U560" t="str">
        <f>IFERROR(SMALL($T$5:$T$9000,ROWS($T$5:T560)),"")</f>
        <v/>
      </c>
    </row>
    <row r="561" spans="1:21" ht="14.4" customHeight="1" x14ac:dyDescent="0.3">
      <c r="A561" s="371" t="s">
        <v>193</v>
      </c>
      <c r="B561" t="s">
        <v>1004</v>
      </c>
      <c r="C561" s="372">
        <v>4961779</v>
      </c>
      <c r="D561" s="388">
        <f>ROWS(C$5:C561)</f>
        <v>557</v>
      </c>
      <c r="E561" s="388" t="str">
        <f>IF(_xlfn.IFNA(VLOOKUP(A561,$AG$3:$AH$83,2,FALSE),"")='11.1'!$D$5,TXM!D561,"")</f>
        <v/>
      </c>
      <c r="F561" t="str">
        <f>IFERROR(SMALL($E$5:$E$9000,ROWS($E$5:E561)),"")</f>
        <v/>
      </c>
      <c r="I561" s="371" t="s">
        <v>166</v>
      </c>
      <c r="J561" t="s">
        <v>799</v>
      </c>
      <c r="K561" s="372">
        <v>139882</v>
      </c>
      <c r="L561" s="388">
        <f>ROWS(K$5:K561)</f>
        <v>557</v>
      </c>
      <c r="M561" s="388" t="str">
        <f>IF(_xlfn.IFNA(VLOOKUP(I561,$AG$3:$AH$83,2,FALSE),"")='11.1'!$D$5,TXM!L561,"")</f>
        <v/>
      </c>
      <c r="N561" t="str">
        <f>IFERROR(SMALL($M$5:$M$9000,ROWS($M$5:M561)),"")</f>
        <v/>
      </c>
      <c r="P561" t="s">
        <v>193</v>
      </c>
      <c r="Q561" t="s">
        <v>787</v>
      </c>
      <c r="R561">
        <v>8199417</v>
      </c>
      <c r="S561" s="388">
        <f>ROWS(R$5:R561)</f>
        <v>557</v>
      </c>
      <c r="T561" s="388" t="str">
        <f>IF(_xlfn.IFNA(VLOOKUP(P561,$AG$3:$AH$83,2,FALSE),"")='11.1'!$D$5,TXM!S561,"")</f>
        <v/>
      </c>
      <c r="U561" t="str">
        <f>IFERROR(SMALL($T$5:$T$9000,ROWS($T$5:T561)),"")</f>
        <v/>
      </c>
    </row>
    <row r="562" spans="1:21" ht="14.4" customHeight="1" x14ac:dyDescent="0.3">
      <c r="A562" s="371" t="s">
        <v>193</v>
      </c>
      <c r="B562" t="s">
        <v>1402</v>
      </c>
      <c r="C562" s="372">
        <v>4918503</v>
      </c>
      <c r="D562" s="388">
        <f>ROWS(C$5:C562)</f>
        <v>558</v>
      </c>
      <c r="E562" s="388" t="str">
        <f>IF(_xlfn.IFNA(VLOOKUP(A562,$AG$3:$AH$83,2,FALSE),"")='11.1'!$D$5,TXM!D562,"")</f>
        <v/>
      </c>
      <c r="F562" t="str">
        <f>IFERROR(SMALL($E$5:$E$9000,ROWS($E$5:E562)),"")</f>
        <v/>
      </c>
      <c r="I562" s="371" t="s">
        <v>166</v>
      </c>
      <c r="J562" t="s">
        <v>1005</v>
      </c>
      <c r="K562" s="372">
        <v>76293</v>
      </c>
      <c r="L562" s="388">
        <f>ROWS(K$5:K562)</f>
        <v>558</v>
      </c>
      <c r="M562" s="388" t="str">
        <f>IF(_xlfn.IFNA(VLOOKUP(I562,$AG$3:$AH$83,2,FALSE),"")='11.1'!$D$5,TXM!L562,"")</f>
        <v/>
      </c>
      <c r="N562" t="str">
        <f>IFERROR(SMALL($M$5:$M$9000,ROWS($M$5:M562)),"")</f>
        <v/>
      </c>
      <c r="P562" t="s">
        <v>193</v>
      </c>
      <c r="Q562" t="s">
        <v>1275</v>
      </c>
      <c r="R562">
        <v>8107749</v>
      </c>
      <c r="S562" s="388">
        <f>ROWS(R$5:R562)</f>
        <v>558</v>
      </c>
      <c r="T562" s="388" t="str">
        <f>IF(_xlfn.IFNA(VLOOKUP(P562,$AG$3:$AH$83,2,FALSE),"")='11.1'!$D$5,TXM!S562,"")</f>
        <v/>
      </c>
      <c r="U562" t="str">
        <f>IFERROR(SMALL($T$5:$T$9000,ROWS($T$5:T562)),"")</f>
        <v/>
      </c>
    </row>
    <row r="563" spans="1:21" ht="14.4" customHeight="1" x14ac:dyDescent="0.3">
      <c r="A563" s="371" t="s">
        <v>193</v>
      </c>
      <c r="B563" t="s">
        <v>93</v>
      </c>
      <c r="C563" s="372">
        <v>4724169</v>
      </c>
      <c r="D563" s="388">
        <f>ROWS(C$5:C563)</f>
        <v>559</v>
      </c>
      <c r="E563" s="388" t="str">
        <f>IF(_xlfn.IFNA(VLOOKUP(A563,$AG$3:$AH$83,2,FALSE),"")='11.1'!$D$5,TXM!D563,"")</f>
        <v/>
      </c>
      <c r="F563" t="str">
        <f>IFERROR(SMALL($E$5:$E$9000,ROWS($E$5:E563)),"")</f>
        <v/>
      </c>
      <c r="I563" s="371" t="s">
        <v>166</v>
      </c>
      <c r="J563" t="s">
        <v>1285</v>
      </c>
      <c r="K563" s="372">
        <v>64731</v>
      </c>
      <c r="L563" s="388">
        <f>ROWS(K$5:K563)</f>
        <v>559</v>
      </c>
      <c r="M563" s="388" t="str">
        <f>IF(_xlfn.IFNA(VLOOKUP(I563,$AG$3:$AH$83,2,FALSE),"")='11.1'!$D$5,TXM!L563,"")</f>
        <v/>
      </c>
      <c r="N563" t="str">
        <f>IFERROR(SMALL($M$5:$M$9000,ROWS($M$5:M563)),"")</f>
        <v/>
      </c>
      <c r="P563" t="s">
        <v>193</v>
      </c>
      <c r="Q563" t="s">
        <v>777</v>
      </c>
      <c r="R563">
        <v>8043319</v>
      </c>
      <c r="S563" s="388">
        <f>ROWS(R$5:R563)</f>
        <v>559</v>
      </c>
      <c r="T563" s="388" t="str">
        <f>IF(_xlfn.IFNA(VLOOKUP(P563,$AG$3:$AH$83,2,FALSE),"")='11.1'!$D$5,TXM!S563,"")</f>
        <v/>
      </c>
      <c r="U563" t="str">
        <f>IFERROR(SMALL($T$5:$T$9000,ROWS($T$5:T563)),"")</f>
        <v/>
      </c>
    </row>
    <row r="564" spans="1:21" ht="14.4" customHeight="1" x14ac:dyDescent="0.3">
      <c r="A564" s="371" t="s">
        <v>193</v>
      </c>
      <c r="B564" t="s">
        <v>799</v>
      </c>
      <c r="C564" s="372">
        <v>3935677</v>
      </c>
      <c r="D564" s="388">
        <f>ROWS(C$5:C564)</f>
        <v>560</v>
      </c>
      <c r="E564" s="388" t="str">
        <f>IF(_xlfn.IFNA(VLOOKUP(A564,$AG$3:$AH$83,2,FALSE),"")='11.1'!$D$5,TXM!D564,"")</f>
        <v/>
      </c>
      <c r="F564" t="str">
        <f>IFERROR(SMALL($E$5:$E$9000,ROWS($E$5:E564)),"")</f>
        <v/>
      </c>
      <c r="I564" s="371" t="s">
        <v>166</v>
      </c>
      <c r="J564" t="s">
        <v>825</v>
      </c>
      <c r="K564" s="372">
        <v>36751</v>
      </c>
      <c r="L564" s="388">
        <f>ROWS(K$5:K564)</f>
        <v>560</v>
      </c>
      <c r="M564" s="388" t="str">
        <f>IF(_xlfn.IFNA(VLOOKUP(I564,$AG$3:$AH$83,2,FALSE),"")='11.1'!$D$5,TXM!L564,"")</f>
        <v/>
      </c>
      <c r="N564" t="str">
        <f>IFERROR(SMALL($M$5:$M$9000,ROWS($M$5:M564)),"")</f>
        <v/>
      </c>
      <c r="P564" t="s">
        <v>193</v>
      </c>
      <c r="Q564" t="s">
        <v>855</v>
      </c>
      <c r="R564">
        <v>7895722</v>
      </c>
      <c r="S564" s="388">
        <f>ROWS(R$5:R564)</f>
        <v>560</v>
      </c>
      <c r="T564" s="388" t="str">
        <f>IF(_xlfn.IFNA(VLOOKUP(P564,$AG$3:$AH$83,2,FALSE),"")='11.1'!$D$5,TXM!S564,"")</f>
        <v/>
      </c>
      <c r="U564" t="str">
        <f>IFERROR(SMALL($T$5:$T$9000,ROWS($T$5:T564)),"")</f>
        <v/>
      </c>
    </row>
    <row r="565" spans="1:21" ht="14.4" customHeight="1" x14ac:dyDescent="0.3">
      <c r="A565" s="371" t="s">
        <v>193</v>
      </c>
      <c r="B565" t="s">
        <v>819</v>
      </c>
      <c r="C565" s="372">
        <v>3369082</v>
      </c>
      <c r="D565" s="388">
        <f>ROWS(C$5:C565)</f>
        <v>561</v>
      </c>
      <c r="E565" s="388" t="str">
        <f>IF(_xlfn.IFNA(VLOOKUP(A565,$AG$3:$AH$83,2,FALSE),"")='11.1'!$D$5,TXM!D565,"")</f>
        <v/>
      </c>
      <c r="F565" t="str">
        <f>IFERROR(SMALL($E$5:$E$9000,ROWS($E$5:E565)),"")</f>
        <v/>
      </c>
      <c r="I565" s="371" t="s">
        <v>166</v>
      </c>
      <c r="J565" t="s">
        <v>1265</v>
      </c>
      <c r="K565" s="372">
        <v>35033</v>
      </c>
      <c r="L565" s="388">
        <f>ROWS(K$5:K565)</f>
        <v>561</v>
      </c>
      <c r="M565" s="388" t="str">
        <f>IF(_xlfn.IFNA(VLOOKUP(I565,$AG$3:$AH$83,2,FALSE),"")='11.1'!$D$5,TXM!L565,"")</f>
        <v/>
      </c>
      <c r="N565" t="str">
        <f>IFERROR(SMALL($M$5:$M$9000,ROWS($M$5:M565)),"")</f>
        <v/>
      </c>
      <c r="P565" t="s">
        <v>193</v>
      </c>
      <c r="Q565" t="s">
        <v>811</v>
      </c>
      <c r="R565">
        <v>7853047</v>
      </c>
      <c r="S565" s="388">
        <f>ROWS(R$5:R565)</f>
        <v>561</v>
      </c>
      <c r="T565" s="388" t="str">
        <f>IF(_xlfn.IFNA(VLOOKUP(P565,$AG$3:$AH$83,2,FALSE),"")='11.1'!$D$5,TXM!S565,"")</f>
        <v/>
      </c>
      <c r="U565" t="str">
        <f>IFERROR(SMALL($T$5:$T$9000,ROWS($T$5:T565)),"")</f>
        <v/>
      </c>
    </row>
    <row r="566" spans="1:21" ht="14.4" customHeight="1" x14ac:dyDescent="0.3">
      <c r="A566" s="371" t="s">
        <v>193</v>
      </c>
      <c r="B566" t="s">
        <v>805</v>
      </c>
      <c r="C566" s="372">
        <v>3120368</v>
      </c>
      <c r="D566" s="388">
        <f>ROWS(C$5:C566)</f>
        <v>562</v>
      </c>
      <c r="E566" s="388" t="str">
        <f>IF(_xlfn.IFNA(VLOOKUP(A566,$AG$3:$AH$83,2,FALSE),"")='11.1'!$D$5,TXM!D566,"")</f>
        <v/>
      </c>
      <c r="F566" t="str">
        <f>IFERROR(SMALL($E$5:$E$9000,ROWS($E$5:E566)),"")</f>
        <v/>
      </c>
      <c r="I566" s="371" t="s">
        <v>166</v>
      </c>
      <c r="J566" t="s">
        <v>1240</v>
      </c>
      <c r="K566" s="372">
        <v>19031</v>
      </c>
      <c r="L566" s="388">
        <f>ROWS(K$5:K566)</f>
        <v>562</v>
      </c>
      <c r="M566" s="388" t="str">
        <f>IF(_xlfn.IFNA(VLOOKUP(I566,$AG$3:$AH$83,2,FALSE),"")='11.1'!$D$5,TXM!L566,"")</f>
        <v/>
      </c>
      <c r="N566" t="str">
        <f>IFERROR(SMALL($M$5:$M$9000,ROWS($M$5:M566)),"")</f>
        <v/>
      </c>
      <c r="P566" t="s">
        <v>193</v>
      </c>
      <c r="Q566" t="s">
        <v>1004</v>
      </c>
      <c r="R566">
        <v>6806344</v>
      </c>
      <c r="S566" s="388">
        <f>ROWS(R$5:R566)</f>
        <v>562</v>
      </c>
      <c r="T566" s="388" t="str">
        <f>IF(_xlfn.IFNA(VLOOKUP(P566,$AG$3:$AH$83,2,FALSE),"")='11.1'!$D$5,TXM!S566,"")</f>
        <v/>
      </c>
      <c r="U566" t="str">
        <f>IFERROR(SMALL($T$5:$T$9000,ROWS($T$5:T566)),"")</f>
        <v/>
      </c>
    </row>
    <row r="567" spans="1:21" ht="14.4" customHeight="1" x14ac:dyDescent="0.3">
      <c r="A567" s="371" t="s">
        <v>193</v>
      </c>
      <c r="B567" t="s">
        <v>827</v>
      </c>
      <c r="C567" s="372">
        <v>2306868</v>
      </c>
      <c r="D567" s="388">
        <f>ROWS(C$5:C567)</f>
        <v>563</v>
      </c>
      <c r="E567" s="388" t="str">
        <f>IF(_xlfn.IFNA(VLOOKUP(A567,$AG$3:$AH$83,2,FALSE),"")='11.1'!$D$5,TXM!D567,"")</f>
        <v/>
      </c>
      <c r="F567" t="str">
        <f>IFERROR(SMALL($E$5:$E$9000,ROWS($E$5:E567)),"")</f>
        <v/>
      </c>
      <c r="I567" s="371" t="s">
        <v>166</v>
      </c>
      <c r="J567" t="s">
        <v>867</v>
      </c>
      <c r="K567" s="372">
        <v>18517</v>
      </c>
      <c r="L567" s="388">
        <f>ROWS(K$5:K567)</f>
        <v>563</v>
      </c>
      <c r="M567" s="388" t="str">
        <f>IF(_xlfn.IFNA(VLOOKUP(I567,$AG$3:$AH$83,2,FALSE),"")='11.1'!$D$5,TXM!L567,"")</f>
        <v/>
      </c>
      <c r="N567" t="str">
        <f>IFERROR(SMALL($M$5:$M$9000,ROWS($M$5:M567)),"")</f>
        <v/>
      </c>
      <c r="P567" t="s">
        <v>193</v>
      </c>
      <c r="Q567" t="s">
        <v>102</v>
      </c>
      <c r="R567">
        <v>6130777</v>
      </c>
      <c r="S567" s="388">
        <f>ROWS(R$5:R567)</f>
        <v>563</v>
      </c>
      <c r="T567" s="388" t="str">
        <f>IF(_xlfn.IFNA(VLOOKUP(P567,$AG$3:$AH$83,2,FALSE),"")='11.1'!$D$5,TXM!S567,"")</f>
        <v/>
      </c>
      <c r="U567" t="str">
        <f>IFERROR(SMALL($T$5:$T$9000,ROWS($T$5:T567)),"")</f>
        <v/>
      </c>
    </row>
    <row r="568" spans="1:21" ht="14.4" customHeight="1" x14ac:dyDescent="0.3">
      <c r="A568" s="371" t="s">
        <v>193</v>
      </c>
      <c r="B568" t="s">
        <v>1006</v>
      </c>
      <c r="C568" s="372">
        <v>1906361</v>
      </c>
      <c r="D568" s="388">
        <f>ROWS(C$5:C568)</f>
        <v>564</v>
      </c>
      <c r="E568" s="388" t="str">
        <f>IF(_xlfn.IFNA(VLOOKUP(A568,$AG$3:$AH$83,2,FALSE),"")='11.1'!$D$5,TXM!D568,"")</f>
        <v/>
      </c>
      <c r="F568" t="str">
        <f>IFERROR(SMALL($E$5:$E$9000,ROWS($E$5:E568)),"")</f>
        <v/>
      </c>
      <c r="I568" s="371" t="s">
        <v>166</v>
      </c>
      <c r="J568" t="s">
        <v>93</v>
      </c>
      <c r="K568" s="372">
        <v>15474</v>
      </c>
      <c r="L568" s="388">
        <f>ROWS(K$5:K568)</f>
        <v>564</v>
      </c>
      <c r="M568" s="388" t="str">
        <f>IF(_xlfn.IFNA(VLOOKUP(I568,$AG$3:$AH$83,2,FALSE),"")='11.1'!$D$5,TXM!L568,"")</f>
        <v/>
      </c>
      <c r="N568" t="str">
        <f>IFERROR(SMALL($M$5:$M$9000,ROWS($M$5:M568)),"")</f>
        <v/>
      </c>
      <c r="P568" t="s">
        <v>193</v>
      </c>
      <c r="Q568" t="s">
        <v>97</v>
      </c>
      <c r="R568">
        <v>5555138</v>
      </c>
      <c r="S568" s="388">
        <f>ROWS(R$5:R568)</f>
        <v>564</v>
      </c>
      <c r="T568" s="388" t="str">
        <f>IF(_xlfn.IFNA(VLOOKUP(P568,$AG$3:$AH$83,2,FALSE),"")='11.1'!$D$5,TXM!S568,"")</f>
        <v/>
      </c>
      <c r="U568" t="str">
        <f>IFERROR(SMALL($T$5:$T$9000,ROWS($T$5:T568)),"")</f>
        <v/>
      </c>
    </row>
    <row r="569" spans="1:21" ht="14.4" customHeight="1" x14ac:dyDescent="0.3">
      <c r="A569" s="371" t="s">
        <v>193</v>
      </c>
      <c r="B569" t="s">
        <v>99</v>
      </c>
      <c r="C569" s="372">
        <v>1526369</v>
      </c>
      <c r="D569" s="388">
        <f>ROWS(C$5:C569)</f>
        <v>565</v>
      </c>
      <c r="E569" s="388" t="str">
        <f>IF(_xlfn.IFNA(VLOOKUP(A569,$AG$3:$AH$83,2,FALSE),"")='11.1'!$D$5,TXM!D569,"")</f>
        <v/>
      </c>
      <c r="F569" t="str">
        <f>IFERROR(SMALL($E$5:$E$9000,ROWS($E$5:E569)),"")</f>
        <v/>
      </c>
      <c r="I569" s="371" t="s">
        <v>166</v>
      </c>
      <c r="J569" t="s">
        <v>829</v>
      </c>
      <c r="K569" s="372">
        <v>8531</v>
      </c>
      <c r="L569" s="388">
        <f>ROWS(K$5:K569)</f>
        <v>565</v>
      </c>
      <c r="M569" s="388" t="str">
        <f>IF(_xlfn.IFNA(VLOOKUP(I569,$AG$3:$AH$83,2,FALSE),"")='11.1'!$D$5,TXM!L569,"")</f>
        <v/>
      </c>
      <c r="N569" t="str">
        <f>IFERROR(SMALL($M$5:$M$9000,ROWS($M$5:M569)),"")</f>
        <v/>
      </c>
      <c r="P569" t="s">
        <v>193</v>
      </c>
      <c r="Q569" t="s">
        <v>835</v>
      </c>
      <c r="R569">
        <v>5087381</v>
      </c>
      <c r="S569" s="388">
        <f>ROWS(R$5:R569)</f>
        <v>565</v>
      </c>
      <c r="T569" s="388" t="str">
        <f>IF(_xlfn.IFNA(VLOOKUP(P569,$AG$3:$AH$83,2,FALSE),"")='11.1'!$D$5,TXM!S569,"")</f>
        <v/>
      </c>
      <c r="U569" t="str">
        <f>IFERROR(SMALL($T$5:$T$9000,ROWS($T$5:T569)),"")</f>
        <v/>
      </c>
    </row>
    <row r="570" spans="1:21" ht="14.4" customHeight="1" x14ac:dyDescent="0.3">
      <c r="A570" s="371" t="s">
        <v>193</v>
      </c>
      <c r="B570" t="s">
        <v>1500</v>
      </c>
      <c r="C570" s="372">
        <v>1434668</v>
      </c>
      <c r="D570" s="388">
        <f>ROWS(C$5:C570)</f>
        <v>566</v>
      </c>
      <c r="E570" s="388" t="str">
        <f>IF(_xlfn.IFNA(VLOOKUP(A570,$AG$3:$AH$83,2,FALSE),"")='11.1'!$D$5,TXM!D570,"")</f>
        <v/>
      </c>
      <c r="F570" t="str">
        <f>IFERROR(SMALL($E$5:$E$9000,ROWS($E$5:E570)),"")</f>
        <v/>
      </c>
      <c r="I570" s="371" t="s">
        <v>166</v>
      </c>
      <c r="J570" t="s">
        <v>1001</v>
      </c>
      <c r="K570" s="372">
        <v>6833</v>
      </c>
      <c r="L570" s="388">
        <f>ROWS(K$5:K570)</f>
        <v>566</v>
      </c>
      <c r="M570" s="388" t="str">
        <f>IF(_xlfn.IFNA(VLOOKUP(I570,$AG$3:$AH$83,2,FALSE),"")='11.1'!$D$5,TXM!L570,"")</f>
        <v/>
      </c>
      <c r="N570" t="str">
        <f>IFERROR(SMALL($M$5:$M$9000,ROWS($M$5:M570)),"")</f>
        <v/>
      </c>
      <c r="P570" t="s">
        <v>193</v>
      </c>
      <c r="Q570" t="s">
        <v>104</v>
      </c>
      <c r="R570">
        <v>4877166</v>
      </c>
      <c r="S570" s="388">
        <f>ROWS(R$5:R570)</f>
        <v>566</v>
      </c>
      <c r="T570" s="388" t="str">
        <f>IF(_xlfn.IFNA(VLOOKUP(P570,$AG$3:$AH$83,2,FALSE),"")='11.1'!$D$5,TXM!S570,"")</f>
        <v/>
      </c>
      <c r="U570" t="str">
        <f>IFERROR(SMALL($T$5:$T$9000,ROWS($T$5:T570)),"")</f>
        <v/>
      </c>
    </row>
    <row r="571" spans="1:21" ht="14.4" customHeight="1" x14ac:dyDescent="0.3">
      <c r="A571" s="371" t="s">
        <v>193</v>
      </c>
      <c r="B571" t="s">
        <v>797</v>
      </c>
      <c r="C571" s="372">
        <v>1201264</v>
      </c>
      <c r="D571" s="388">
        <f>ROWS(C$5:C571)</f>
        <v>567</v>
      </c>
      <c r="E571" s="388" t="str">
        <f>IF(_xlfn.IFNA(VLOOKUP(A571,$AG$3:$AH$83,2,FALSE),"")='11.1'!$D$5,TXM!D571,"")</f>
        <v/>
      </c>
      <c r="F571" t="str">
        <f>IFERROR(SMALL($E$5:$E$9000,ROWS($E$5:E571)),"")</f>
        <v/>
      </c>
      <c r="I571" s="371" t="s">
        <v>166</v>
      </c>
      <c r="J571" t="s">
        <v>861</v>
      </c>
      <c r="K571" s="372">
        <v>5326</v>
      </c>
      <c r="L571" s="388">
        <f>ROWS(K$5:K571)</f>
        <v>567</v>
      </c>
      <c r="M571" s="388" t="str">
        <f>IF(_xlfn.IFNA(VLOOKUP(I571,$AG$3:$AH$83,2,FALSE),"")='11.1'!$D$5,TXM!L571,"")</f>
        <v/>
      </c>
      <c r="N571" t="str">
        <f>IFERROR(SMALL($M$5:$M$9000,ROWS($M$5:M571)),"")</f>
        <v/>
      </c>
      <c r="P571" t="s">
        <v>193</v>
      </c>
      <c r="Q571" t="s">
        <v>94</v>
      </c>
      <c r="R571">
        <v>4722598</v>
      </c>
      <c r="S571" s="388">
        <f>ROWS(R$5:R571)</f>
        <v>567</v>
      </c>
      <c r="T571" s="388" t="str">
        <f>IF(_xlfn.IFNA(VLOOKUP(P571,$AG$3:$AH$83,2,FALSE),"")='11.1'!$D$5,TXM!S571,"")</f>
        <v/>
      </c>
      <c r="U571" t="str">
        <f>IFERROR(SMALL($T$5:$T$9000,ROWS($T$5:T571)),"")</f>
        <v/>
      </c>
    </row>
    <row r="572" spans="1:21" ht="14.4" customHeight="1" x14ac:dyDescent="0.3">
      <c r="A572" s="371" t="s">
        <v>193</v>
      </c>
      <c r="B572" t="s">
        <v>97</v>
      </c>
      <c r="C572" s="372">
        <v>1012107</v>
      </c>
      <c r="D572" s="388">
        <f>ROWS(C$5:C572)</f>
        <v>568</v>
      </c>
      <c r="E572" s="388" t="str">
        <f>IF(_xlfn.IFNA(VLOOKUP(A572,$AG$3:$AH$83,2,FALSE),"")='11.1'!$D$5,TXM!D572,"")</f>
        <v/>
      </c>
      <c r="F572" t="str">
        <f>IFERROR(SMALL($E$5:$E$9000,ROWS($E$5:E572)),"")</f>
        <v/>
      </c>
      <c r="I572" s="371" t="s">
        <v>166</v>
      </c>
      <c r="J572" t="s">
        <v>839</v>
      </c>
      <c r="K572" s="372">
        <v>4872</v>
      </c>
      <c r="L572" s="388">
        <f>ROWS(K$5:K572)</f>
        <v>568</v>
      </c>
      <c r="M572" s="388" t="str">
        <f>IF(_xlfn.IFNA(VLOOKUP(I572,$AG$3:$AH$83,2,FALSE),"")='11.1'!$D$5,TXM!L572,"")</f>
        <v/>
      </c>
      <c r="N572" t="str">
        <f>IFERROR(SMALL($M$5:$M$9000,ROWS($M$5:M572)),"")</f>
        <v/>
      </c>
      <c r="P572" t="s">
        <v>193</v>
      </c>
      <c r="Q572" t="s">
        <v>857</v>
      </c>
      <c r="R572">
        <v>3676250</v>
      </c>
      <c r="S572" s="388">
        <f>ROWS(R$5:R572)</f>
        <v>568</v>
      </c>
      <c r="T572" s="388" t="str">
        <f>IF(_xlfn.IFNA(VLOOKUP(P572,$AG$3:$AH$83,2,FALSE),"")='11.1'!$D$5,TXM!S572,"")</f>
        <v/>
      </c>
      <c r="U572" t="str">
        <f>IFERROR(SMALL($T$5:$T$9000,ROWS($T$5:T572)),"")</f>
        <v/>
      </c>
    </row>
    <row r="573" spans="1:21" ht="14.4" customHeight="1" x14ac:dyDescent="0.3">
      <c r="A573" s="371" t="s">
        <v>193</v>
      </c>
      <c r="B573" t="s">
        <v>1441</v>
      </c>
      <c r="C573" s="372">
        <v>797855</v>
      </c>
      <c r="D573" s="388">
        <f>ROWS(C$5:C573)</f>
        <v>569</v>
      </c>
      <c r="E573" s="388" t="str">
        <f>IF(_xlfn.IFNA(VLOOKUP(A573,$AG$3:$AH$83,2,FALSE),"")='11.1'!$D$5,TXM!D573,"")</f>
        <v/>
      </c>
      <c r="F573" t="str">
        <f>IFERROR(SMALL($E$5:$E$9000,ROWS($E$5:E573)),"")</f>
        <v/>
      </c>
      <c r="I573" s="371" t="s">
        <v>166</v>
      </c>
      <c r="J573" t="s">
        <v>1318</v>
      </c>
      <c r="K573" s="372">
        <v>4821</v>
      </c>
      <c r="L573" s="388">
        <f>ROWS(K$5:K573)</f>
        <v>569</v>
      </c>
      <c r="M573" s="388" t="str">
        <f>IF(_xlfn.IFNA(VLOOKUP(I573,$AG$3:$AH$83,2,FALSE),"")='11.1'!$D$5,TXM!L573,"")</f>
        <v/>
      </c>
      <c r="N573" t="str">
        <f>IFERROR(SMALL($M$5:$M$9000,ROWS($M$5:M573)),"")</f>
        <v/>
      </c>
      <c r="P573" t="s">
        <v>193</v>
      </c>
      <c r="Q573" t="s">
        <v>773</v>
      </c>
      <c r="R573">
        <v>3508812</v>
      </c>
      <c r="S573" s="388">
        <f>ROWS(R$5:R573)</f>
        <v>569</v>
      </c>
      <c r="T573" s="388" t="str">
        <f>IF(_xlfn.IFNA(VLOOKUP(P573,$AG$3:$AH$83,2,FALSE),"")='11.1'!$D$5,TXM!S573,"")</f>
        <v/>
      </c>
      <c r="U573" t="str">
        <f>IFERROR(SMALL($T$5:$T$9000,ROWS($T$5:T573)),"")</f>
        <v/>
      </c>
    </row>
    <row r="574" spans="1:21" ht="14.4" customHeight="1" x14ac:dyDescent="0.3">
      <c r="A574" s="371" t="s">
        <v>193</v>
      </c>
      <c r="B574" t="s">
        <v>1332</v>
      </c>
      <c r="C574" s="372">
        <v>487315</v>
      </c>
      <c r="D574" s="388">
        <f>ROWS(C$5:C574)</f>
        <v>570</v>
      </c>
      <c r="E574" s="388" t="str">
        <f>IF(_xlfn.IFNA(VLOOKUP(A574,$AG$3:$AH$83,2,FALSE),"")='11.1'!$D$5,TXM!D574,"")</f>
        <v/>
      </c>
      <c r="F574" t="str">
        <f>IFERROR(SMALL($E$5:$E$9000,ROWS($E$5:E574)),"")</f>
        <v/>
      </c>
      <c r="I574" s="371" t="s">
        <v>166</v>
      </c>
      <c r="J574" t="s">
        <v>845</v>
      </c>
      <c r="K574" s="372">
        <v>4675</v>
      </c>
      <c r="L574" s="388">
        <f>ROWS(K$5:K574)</f>
        <v>570</v>
      </c>
      <c r="M574" s="388" t="str">
        <f>IF(_xlfn.IFNA(VLOOKUP(I574,$AG$3:$AH$83,2,FALSE),"")='11.1'!$D$5,TXM!L574,"")</f>
        <v/>
      </c>
      <c r="N574" t="str">
        <f>IFERROR(SMALL($M$5:$M$9000,ROWS($M$5:M574)),"")</f>
        <v/>
      </c>
      <c r="P574" t="s">
        <v>193</v>
      </c>
      <c r="Q574" t="s">
        <v>1252</v>
      </c>
      <c r="R574">
        <v>3438999</v>
      </c>
      <c r="S574" s="388">
        <f>ROWS(R$5:R574)</f>
        <v>570</v>
      </c>
      <c r="T574" s="388" t="str">
        <f>IF(_xlfn.IFNA(VLOOKUP(P574,$AG$3:$AH$83,2,FALSE),"")='11.1'!$D$5,TXM!S574,"")</f>
        <v/>
      </c>
      <c r="U574" t="str">
        <f>IFERROR(SMALL($T$5:$T$9000,ROWS($T$5:T574)),"")</f>
        <v/>
      </c>
    </row>
    <row r="575" spans="1:21" ht="14.4" customHeight="1" x14ac:dyDescent="0.3">
      <c r="A575" s="371" t="s">
        <v>193</v>
      </c>
      <c r="B575" t="s">
        <v>990</v>
      </c>
      <c r="C575" s="372">
        <v>345249</v>
      </c>
      <c r="D575" s="388">
        <f>ROWS(C$5:C575)</f>
        <v>571</v>
      </c>
      <c r="E575" s="388" t="str">
        <f>IF(_xlfn.IFNA(VLOOKUP(A575,$AG$3:$AH$83,2,FALSE),"")='11.1'!$D$5,TXM!D575,"")</f>
        <v/>
      </c>
      <c r="F575" t="str">
        <f>IFERROR(SMALL($E$5:$E$9000,ROWS($E$5:E575)),"")</f>
        <v/>
      </c>
      <c r="I575" s="371" t="s">
        <v>166</v>
      </c>
      <c r="J575" t="s">
        <v>99</v>
      </c>
      <c r="K575" s="372">
        <v>2921</v>
      </c>
      <c r="L575" s="388">
        <f>ROWS(K$5:K575)</f>
        <v>571</v>
      </c>
      <c r="M575" s="388" t="str">
        <f>IF(_xlfn.IFNA(VLOOKUP(I575,$AG$3:$AH$83,2,FALSE),"")='11.1'!$D$5,TXM!L575,"")</f>
        <v/>
      </c>
      <c r="N575" t="str">
        <f>IFERROR(SMALL($M$5:$M$9000,ROWS($M$5:M575)),"")</f>
        <v/>
      </c>
      <c r="P575" t="s">
        <v>193</v>
      </c>
      <c r="Q575" t="s">
        <v>815</v>
      </c>
      <c r="R575">
        <v>3412374</v>
      </c>
      <c r="S575" s="388">
        <f>ROWS(R$5:R575)</f>
        <v>571</v>
      </c>
      <c r="T575" s="388" t="str">
        <f>IF(_xlfn.IFNA(VLOOKUP(P575,$AG$3:$AH$83,2,FALSE),"")='11.1'!$D$5,TXM!S575,"")</f>
        <v/>
      </c>
      <c r="U575" t="str">
        <f>IFERROR(SMALL($T$5:$T$9000,ROWS($T$5:T575)),"")</f>
        <v/>
      </c>
    </row>
    <row r="576" spans="1:21" ht="14.4" customHeight="1" x14ac:dyDescent="0.3">
      <c r="A576" s="371" t="s">
        <v>193</v>
      </c>
      <c r="B576" t="s">
        <v>821</v>
      </c>
      <c r="C576" s="372">
        <v>315445</v>
      </c>
      <c r="D576" s="388">
        <f>ROWS(C$5:C576)</f>
        <v>572</v>
      </c>
      <c r="E576" s="388" t="str">
        <f>IF(_xlfn.IFNA(VLOOKUP(A576,$AG$3:$AH$83,2,FALSE),"")='11.1'!$D$5,TXM!D576,"")</f>
        <v/>
      </c>
      <c r="F576" t="str">
        <f>IFERROR(SMALL($E$5:$E$9000,ROWS($E$5:E576)),"")</f>
        <v/>
      </c>
      <c r="I576" s="371" t="s">
        <v>166</v>
      </c>
      <c r="J576" t="s">
        <v>173</v>
      </c>
      <c r="K576" s="372">
        <v>2596</v>
      </c>
      <c r="L576" s="388">
        <f>ROWS(K$5:K576)</f>
        <v>572</v>
      </c>
      <c r="M576" s="388" t="str">
        <f>IF(_xlfn.IFNA(VLOOKUP(I576,$AG$3:$AH$83,2,FALSE),"")='11.1'!$D$5,TXM!L576,"")</f>
        <v/>
      </c>
      <c r="N576" t="str">
        <f>IFERROR(SMALL($M$5:$M$9000,ROWS($M$5:M576)),"")</f>
        <v/>
      </c>
      <c r="P576" t="s">
        <v>193</v>
      </c>
      <c r="Q576" t="s">
        <v>775</v>
      </c>
      <c r="R576">
        <v>3245756</v>
      </c>
      <c r="S576" s="388">
        <f>ROWS(R$5:R576)</f>
        <v>572</v>
      </c>
      <c r="T576" s="388" t="str">
        <f>IF(_xlfn.IFNA(VLOOKUP(P576,$AG$3:$AH$83,2,FALSE),"")='11.1'!$D$5,TXM!S576,"")</f>
        <v/>
      </c>
      <c r="U576" t="str">
        <f>IFERROR(SMALL($T$5:$T$9000,ROWS($T$5:T576)),"")</f>
        <v/>
      </c>
    </row>
    <row r="577" spans="1:21" ht="14.4" customHeight="1" x14ac:dyDescent="0.3">
      <c r="A577" s="371" t="s">
        <v>193</v>
      </c>
      <c r="B577" t="s">
        <v>817</v>
      </c>
      <c r="C577" s="372">
        <v>286421</v>
      </c>
      <c r="D577" s="388">
        <f>ROWS(C$5:C577)</f>
        <v>573</v>
      </c>
      <c r="E577" s="388" t="str">
        <f>IF(_xlfn.IFNA(VLOOKUP(A577,$AG$3:$AH$83,2,FALSE),"")='11.1'!$D$5,TXM!D577,"")</f>
        <v/>
      </c>
      <c r="F577" t="str">
        <f>IFERROR(SMALL($E$5:$E$9000,ROWS($E$5:E577)),"")</f>
        <v/>
      </c>
      <c r="I577" s="371" t="s">
        <v>166</v>
      </c>
      <c r="J577" t="s">
        <v>805</v>
      </c>
      <c r="K577" s="372">
        <v>2492</v>
      </c>
      <c r="L577" s="388">
        <f>ROWS(K$5:K577)</f>
        <v>573</v>
      </c>
      <c r="M577" s="388" t="str">
        <f>IF(_xlfn.IFNA(VLOOKUP(I577,$AG$3:$AH$83,2,FALSE),"")='11.1'!$D$5,TXM!L577,"")</f>
        <v/>
      </c>
      <c r="N577" t="str">
        <f>IFERROR(SMALL($M$5:$M$9000,ROWS($M$5:M577)),"")</f>
        <v/>
      </c>
      <c r="P577" t="s">
        <v>193</v>
      </c>
      <c r="Q577" t="s">
        <v>795</v>
      </c>
      <c r="R577">
        <v>3204606</v>
      </c>
      <c r="S577" s="388">
        <f>ROWS(R$5:R577)</f>
        <v>573</v>
      </c>
      <c r="T577" s="388" t="str">
        <f>IF(_xlfn.IFNA(VLOOKUP(P577,$AG$3:$AH$83,2,FALSE),"")='11.1'!$D$5,TXM!S577,"")</f>
        <v/>
      </c>
      <c r="U577" t="str">
        <f>IFERROR(SMALL($T$5:$T$9000,ROWS($T$5:T577)),"")</f>
        <v/>
      </c>
    </row>
    <row r="578" spans="1:21" ht="14.4" customHeight="1" x14ac:dyDescent="0.3">
      <c r="A578" s="371" t="s">
        <v>193</v>
      </c>
      <c r="B578" t="s">
        <v>829</v>
      </c>
      <c r="C578" s="372">
        <v>255014</v>
      </c>
      <c r="D578" s="388">
        <f>ROWS(C$5:C578)</f>
        <v>574</v>
      </c>
      <c r="E578" s="388" t="str">
        <f>IF(_xlfn.IFNA(VLOOKUP(A578,$AG$3:$AH$83,2,FALSE),"")='11.1'!$D$5,TXM!D578,"")</f>
        <v/>
      </c>
      <c r="F578" t="str">
        <f>IFERROR(SMALL($E$5:$E$9000,ROWS($E$5:E578)),"")</f>
        <v/>
      </c>
      <c r="I578" s="371" t="s">
        <v>166</v>
      </c>
      <c r="J578" t="s">
        <v>1500</v>
      </c>
      <c r="K578" s="372">
        <v>2319</v>
      </c>
      <c r="L578" s="388">
        <f>ROWS(K$5:K578)</f>
        <v>574</v>
      </c>
      <c r="M578" s="388" t="str">
        <f>IF(_xlfn.IFNA(VLOOKUP(I578,$AG$3:$AH$83,2,FALSE),"")='11.1'!$D$5,TXM!L578,"")</f>
        <v/>
      </c>
      <c r="N578" t="str">
        <f>IFERROR(SMALL($M$5:$M$9000,ROWS($M$5:M578)),"")</f>
        <v/>
      </c>
      <c r="P578" t="s">
        <v>193</v>
      </c>
      <c r="Q578" t="s">
        <v>829</v>
      </c>
      <c r="R578">
        <v>2825934</v>
      </c>
      <c r="S578" s="388">
        <f>ROWS(R$5:R578)</f>
        <v>574</v>
      </c>
      <c r="T578" s="388" t="str">
        <f>IF(_xlfn.IFNA(VLOOKUP(P578,$AG$3:$AH$83,2,FALSE),"")='11.1'!$D$5,TXM!S578,"")</f>
        <v/>
      </c>
      <c r="U578" t="str">
        <f>IFERROR(SMALL($T$5:$T$9000,ROWS($T$5:T578)),"")</f>
        <v/>
      </c>
    </row>
    <row r="579" spans="1:21" ht="14.4" customHeight="1" x14ac:dyDescent="0.3">
      <c r="A579" s="371" t="s">
        <v>193</v>
      </c>
      <c r="B579" t="s">
        <v>1002</v>
      </c>
      <c r="C579" s="372">
        <v>185550</v>
      </c>
      <c r="D579" s="388">
        <f>ROWS(C$5:C579)</f>
        <v>575</v>
      </c>
      <c r="E579" s="388" t="str">
        <f>IF(_xlfn.IFNA(VLOOKUP(A579,$AG$3:$AH$83,2,FALSE),"")='11.1'!$D$5,TXM!D579,"")</f>
        <v/>
      </c>
      <c r="F579" t="str">
        <f>IFERROR(SMALL($E$5:$E$9000,ROWS($E$5:E579)),"")</f>
        <v/>
      </c>
      <c r="I579" s="371" t="s">
        <v>166</v>
      </c>
      <c r="J579" t="s">
        <v>1004</v>
      </c>
      <c r="K579" s="372">
        <v>2178</v>
      </c>
      <c r="L579" s="388">
        <f>ROWS(K$5:K579)</f>
        <v>575</v>
      </c>
      <c r="M579" s="388" t="str">
        <f>IF(_xlfn.IFNA(VLOOKUP(I579,$AG$3:$AH$83,2,FALSE),"")='11.1'!$D$5,TXM!L579,"")</f>
        <v/>
      </c>
      <c r="N579" t="str">
        <f>IFERROR(SMALL($M$5:$M$9000,ROWS($M$5:M579)),"")</f>
        <v/>
      </c>
      <c r="P579" t="s">
        <v>193</v>
      </c>
      <c r="Q579" t="s">
        <v>781</v>
      </c>
      <c r="R579">
        <v>2726722</v>
      </c>
      <c r="S579" s="388">
        <f>ROWS(R$5:R579)</f>
        <v>575</v>
      </c>
      <c r="T579" s="388" t="str">
        <f>IF(_xlfn.IFNA(VLOOKUP(P579,$AG$3:$AH$83,2,FALSE),"")='11.1'!$D$5,TXM!S579,"")</f>
        <v/>
      </c>
      <c r="U579" t="str">
        <f>IFERROR(SMALL($T$5:$T$9000,ROWS($T$5:T579)),"")</f>
        <v/>
      </c>
    </row>
    <row r="580" spans="1:21" ht="14.4" customHeight="1" x14ac:dyDescent="0.3">
      <c r="A580" s="371" t="s">
        <v>193</v>
      </c>
      <c r="B580" t="s">
        <v>1365</v>
      </c>
      <c r="C580" s="372">
        <v>158947</v>
      </c>
      <c r="D580" s="388">
        <f>ROWS(C$5:C580)</f>
        <v>576</v>
      </c>
      <c r="E580" s="388" t="str">
        <f>IF(_xlfn.IFNA(VLOOKUP(A580,$AG$3:$AH$83,2,FALSE),"")='11.1'!$D$5,TXM!D580,"")</f>
        <v/>
      </c>
      <c r="F580" t="str">
        <f>IFERROR(SMALL($E$5:$E$9000,ROWS($E$5:E580)),"")</f>
        <v/>
      </c>
      <c r="I580" s="371" t="s">
        <v>166</v>
      </c>
      <c r="J580" t="s">
        <v>787</v>
      </c>
      <c r="K580" s="372">
        <v>2161</v>
      </c>
      <c r="L580" s="388">
        <f>ROWS(K$5:K580)</f>
        <v>576</v>
      </c>
      <c r="M580" s="388" t="str">
        <f>IF(_xlfn.IFNA(VLOOKUP(I580,$AG$3:$AH$83,2,FALSE),"")='11.1'!$D$5,TXM!L580,"")</f>
        <v/>
      </c>
      <c r="N580" t="str">
        <f>IFERROR(SMALL($M$5:$M$9000,ROWS($M$5:M580)),"")</f>
        <v/>
      </c>
      <c r="P580" t="s">
        <v>193</v>
      </c>
      <c r="Q580" t="s">
        <v>996</v>
      </c>
      <c r="R580">
        <v>2216912</v>
      </c>
      <c r="S580" s="388">
        <f>ROWS(R$5:R580)</f>
        <v>576</v>
      </c>
      <c r="T580" s="388" t="str">
        <f>IF(_xlfn.IFNA(VLOOKUP(P580,$AG$3:$AH$83,2,FALSE),"")='11.1'!$D$5,TXM!S580,"")</f>
        <v/>
      </c>
      <c r="U580" t="str">
        <f>IFERROR(SMALL($T$5:$T$9000,ROWS($T$5:T580)),"")</f>
        <v/>
      </c>
    </row>
    <row r="581" spans="1:21" ht="14.4" customHeight="1" x14ac:dyDescent="0.3">
      <c r="A581" s="371" t="s">
        <v>193</v>
      </c>
      <c r="B581" t="s">
        <v>101</v>
      </c>
      <c r="C581" s="372">
        <v>122712</v>
      </c>
      <c r="D581" s="388">
        <f>ROWS(C$5:C581)</f>
        <v>577</v>
      </c>
      <c r="E581" s="388" t="str">
        <f>IF(_xlfn.IFNA(VLOOKUP(A581,$AG$3:$AH$83,2,FALSE),"")='11.1'!$D$5,TXM!D581,"")</f>
        <v/>
      </c>
      <c r="F581" t="str">
        <f>IFERROR(SMALL($E$5:$E$9000,ROWS($E$5:E581)),"")</f>
        <v/>
      </c>
      <c r="I581" s="371" t="s">
        <v>166</v>
      </c>
      <c r="J581" t="s">
        <v>96</v>
      </c>
      <c r="K581" s="372">
        <v>1692</v>
      </c>
      <c r="L581" s="388">
        <f>ROWS(K$5:K581)</f>
        <v>577</v>
      </c>
      <c r="M581" s="388" t="str">
        <f>IF(_xlfn.IFNA(VLOOKUP(I581,$AG$3:$AH$83,2,FALSE),"")='11.1'!$D$5,TXM!L581,"")</f>
        <v/>
      </c>
      <c r="N581" t="str">
        <f>IFERROR(SMALL($M$5:$M$9000,ROWS($M$5:M581)),"")</f>
        <v/>
      </c>
      <c r="P581" t="s">
        <v>193</v>
      </c>
      <c r="Q581" t="s">
        <v>853</v>
      </c>
      <c r="R581">
        <v>1377251</v>
      </c>
      <c r="S581" s="388">
        <f>ROWS(R$5:R581)</f>
        <v>577</v>
      </c>
      <c r="T581" s="388" t="str">
        <f>IF(_xlfn.IFNA(VLOOKUP(P581,$AG$3:$AH$83,2,FALSE),"")='11.1'!$D$5,TXM!S581,"")</f>
        <v/>
      </c>
      <c r="U581" t="str">
        <f>IFERROR(SMALL($T$5:$T$9000,ROWS($T$5:T581)),"")</f>
        <v/>
      </c>
    </row>
    <row r="582" spans="1:21" ht="14.4" customHeight="1" x14ac:dyDescent="0.3">
      <c r="A582" s="371" t="s">
        <v>193</v>
      </c>
      <c r="B582" t="s">
        <v>998</v>
      </c>
      <c r="C582" s="372">
        <v>72313</v>
      </c>
      <c r="D582" s="388">
        <f>ROWS(C$5:C582)</f>
        <v>578</v>
      </c>
      <c r="E582" s="388" t="str">
        <f>IF(_xlfn.IFNA(VLOOKUP(A582,$AG$3:$AH$83,2,FALSE),"")='11.1'!$D$5,TXM!D582,"")</f>
        <v/>
      </c>
      <c r="F582" t="str">
        <f>IFERROR(SMALL($E$5:$E$9000,ROWS($E$5:E582)),"")</f>
        <v/>
      </c>
      <c r="I582" s="371" t="s">
        <v>166</v>
      </c>
      <c r="J582" t="s">
        <v>1006</v>
      </c>
      <c r="K582" s="372">
        <v>1617</v>
      </c>
      <c r="L582" s="388">
        <f>ROWS(K$5:K582)</f>
        <v>578</v>
      </c>
      <c r="M582" s="388" t="str">
        <f>IF(_xlfn.IFNA(VLOOKUP(I582,$AG$3:$AH$83,2,FALSE),"")='11.1'!$D$5,TXM!L582,"")</f>
        <v/>
      </c>
      <c r="N582" t="str">
        <f>IFERROR(SMALL($M$5:$M$9000,ROWS($M$5:M582)),"")</f>
        <v/>
      </c>
      <c r="P582" t="s">
        <v>193</v>
      </c>
      <c r="Q582" t="s">
        <v>1003</v>
      </c>
      <c r="R582">
        <v>1194694</v>
      </c>
      <c r="S582" s="388">
        <f>ROWS(R$5:R582)</f>
        <v>578</v>
      </c>
      <c r="T582" s="388" t="str">
        <f>IF(_xlfn.IFNA(VLOOKUP(P582,$AG$3:$AH$83,2,FALSE),"")='11.1'!$D$5,TXM!S582,"")</f>
        <v/>
      </c>
      <c r="U582" t="str">
        <f>IFERROR(SMALL($T$5:$T$9000,ROWS($T$5:T582)),"")</f>
        <v/>
      </c>
    </row>
    <row r="583" spans="1:21" ht="14.4" customHeight="1" x14ac:dyDescent="0.3">
      <c r="A583" s="371" t="s">
        <v>193</v>
      </c>
      <c r="B583" t="s">
        <v>869</v>
      </c>
      <c r="C583" s="372">
        <v>67303</v>
      </c>
      <c r="D583" s="388">
        <f>ROWS(C$5:C583)</f>
        <v>579</v>
      </c>
      <c r="E583" s="388" t="str">
        <f>IF(_xlfn.IFNA(VLOOKUP(A583,$AG$3:$AH$83,2,FALSE),"")='11.1'!$D$5,TXM!D583,"")</f>
        <v/>
      </c>
      <c r="F583" t="str">
        <f>IFERROR(SMALL($E$5:$E$9000,ROWS($E$5:E583)),"")</f>
        <v/>
      </c>
      <c r="I583" s="371" t="s">
        <v>166</v>
      </c>
      <c r="J583" t="s">
        <v>990</v>
      </c>
      <c r="K583" s="372">
        <v>1319</v>
      </c>
      <c r="L583" s="388">
        <f>ROWS(K$5:K583)</f>
        <v>579</v>
      </c>
      <c r="M583" s="388" t="str">
        <f>IF(_xlfn.IFNA(VLOOKUP(I583,$AG$3:$AH$83,2,FALSE),"")='11.1'!$D$5,TXM!L583,"")</f>
        <v/>
      </c>
      <c r="N583" t="str">
        <f>IFERROR(SMALL($M$5:$M$9000,ROWS($M$5:M583)),"")</f>
        <v/>
      </c>
      <c r="P583" t="s">
        <v>193</v>
      </c>
      <c r="Q583" t="s">
        <v>1002</v>
      </c>
      <c r="R583">
        <v>1100052</v>
      </c>
      <c r="S583" s="388">
        <f>ROWS(R$5:R583)</f>
        <v>579</v>
      </c>
      <c r="T583" s="388" t="str">
        <f>IF(_xlfn.IFNA(VLOOKUP(P583,$AG$3:$AH$83,2,FALSE),"")='11.1'!$D$5,TXM!S583,"")</f>
        <v/>
      </c>
      <c r="U583" t="str">
        <f>IFERROR(SMALL($T$5:$T$9000,ROWS($T$5:T583)),"")</f>
        <v/>
      </c>
    </row>
    <row r="584" spans="1:21" ht="14.4" customHeight="1" x14ac:dyDescent="0.3">
      <c r="A584" s="371" t="s">
        <v>193</v>
      </c>
      <c r="B584" t="s">
        <v>831</v>
      </c>
      <c r="C584" s="372">
        <v>49327</v>
      </c>
      <c r="D584" s="388">
        <f>ROWS(C$5:C584)</f>
        <v>580</v>
      </c>
      <c r="E584" s="388" t="str">
        <f>IF(_xlfn.IFNA(VLOOKUP(A584,$AG$3:$AH$83,2,FALSE),"")='11.1'!$D$5,TXM!D584,"")</f>
        <v/>
      </c>
      <c r="F584" t="str">
        <f>IFERROR(SMALL($E$5:$E$9000,ROWS($E$5:E584)),"")</f>
        <v/>
      </c>
      <c r="I584" s="371" t="s">
        <v>166</v>
      </c>
      <c r="J584" t="s">
        <v>855</v>
      </c>
      <c r="K584" s="372">
        <v>1083</v>
      </c>
      <c r="L584" s="388">
        <f>ROWS(K$5:K584)</f>
        <v>580</v>
      </c>
      <c r="M584" s="388" t="str">
        <f>IF(_xlfn.IFNA(VLOOKUP(I584,$AG$3:$AH$83,2,FALSE),"")='11.1'!$D$5,TXM!L584,"")</f>
        <v/>
      </c>
      <c r="N584" t="str">
        <f>IFERROR(SMALL($M$5:$M$9000,ROWS($M$5:M584)),"")</f>
        <v/>
      </c>
      <c r="P584" t="s">
        <v>193</v>
      </c>
      <c r="Q584" t="s">
        <v>98</v>
      </c>
      <c r="R584">
        <v>991060</v>
      </c>
      <c r="S584" s="388">
        <f>ROWS(R$5:R584)</f>
        <v>580</v>
      </c>
      <c r="T584" s="388" t="str">
        <f>IF(_xlfn.IFNA(VLOOKUP(P584,$AG$3:$AH$83,2,FALSE),"")='11.1'!$D$5,TXM!S584,"")</f>
        <v/>
      </c>
      <c r="U584" t="str">
        <f>IFERROR(SMALL($T$5:$T$9000,ROWS($T$5:T584)),"")</f>
        <v/>
      </c>
    </row>
    <row r="585" spans="1:21" ht="14.4" customHeight="1" x14ac:dyDescent="0.3">
      <c r="A585" s="371" t="s">
        <v>193</v>
      </c>
      <c r="B585" t="s">
        <v>777</v>
      </c>
      <c r="C585" s="372">
        <v>9797</v>
      </c>
      <c r="D585" s="388">
        <f>ROWS(C$5:C585)</f>
        <v>581</v>
      </c>
      <c r="E585" s="388" t="str">
        <f>IF(_xlfn.IFNA(VLOOKUP(A585,$AG$3:$AH$83,2,FALSE),"")='11.1'!$D$5,TXM!D585,"")</f>
        <v/>
      </c>
      <c r="F585" t="str">
        <f>IFERROR(SMALL($E$5:$E$9000,ROWS($E$5:E585)),"")</f>
        <v/>
      </c>
      <c r="I585" s="371" t="s">
        <v>166</v>
      </c>
      <c r="J585" t="s">
        <v>869</v>
      </c>
      <c r="K585" s="372">
        <v>1011</v>
      </c>
      <c r="L585" s="388">
        <f>ROWS(K$5:K585)</f>
        <v>581</v>
      </c>
      <c r="M585" s="388" t="str">
        <f>IF(_xlfn.IFNA(VLOOKUP(I585,$AG$3:$AH$83,2,FALSE),"")='11.1'!$D$5,TXM!L585,"")</f>
        <v/>
      </c>
      <c r="N585" t="str">
        <f>IFERROR(SMALL($M$5:$M$9000,ROWS($M$5:M585)),"")</f>
        <v/>
      </c>
      <c r="P585" t="s">
        <v>193</v>
      </c>
      <c r="Q585" t="s">
        <v>817</v>
      </c>
      <c r="R585">
        <v>898559</v>
      </c>
      <c r="S585" s="388">
        <f>ROWS(R$5:R585)</f>
        <v>581</v>
      </c>
      <c r="T585" s="388" t="str">
        <f>IF(_xlfn.IFNA(VLOOKUP(P585,$AG$3:$AH$83,2,FALSE),"")='11.1'!$D$5,TXM!S585,"")</f>
        <v/>
      </c>
      <c r="U585" t="str">
        <f>IFERROR(SMALL($T$5:$T$9000,ROWS($T$5:T585)),"")</f>
        <v/>
      </c>
    </row>
    <row r="586" spans="1:21" ht="14.4" customHeight="1" x14ac:dyDescent="0.3">
      <c r="A586" s="371" t="s">
        <v>193</v>
      </c>
      <c r="B586" t="s">
        <v>857</v>
      </c>
      <c r="C586" s="372">
        <v>3648</v>
      </c>
      <c r="D586" s="388">
        <f>ROWS(C$5:C586)</f>
        <v>582</v>
      </c>
      <c r="E586" s="388" t="str">
        <f>IF(_xlfn.IFNA(VLOOKUP(A586,$AG$3:$AH$83,2,FALSE),"")='11.1'!$D$5,TXM!D586,"")</f>
        <v/>
      </c>
      <c r="F586" t="str">
        <f>IFERROR(SMALL($E$5:$E$9000,ROWS($E$5:E586)),"")</f>
        <v/>
      </c>
      <c r="I586" s="371" t="s">
        <v>166</v>
      </c>
      <c r="J586" t="s">
        <v>1000</v>
      </c>
      <c r="K586" s="372">
        <v>405</v>
      </c>
      <c r="L586" s="388">
        <f>ROWS(K$5:K586)</f>
        <v>582</v>
      </c>
      <c r="M586" s="388" t="str">
        <f>IF(_xlfn.IFNA(VLOOKUP(I586,$AG$3:$AH$83,2,FALSE),"")='11.1'!$D$5,TXM!L586,"")</f>
        <v/>
      </c>
      <c r="N586" t="str">
        <f>IFERROR(SMALL($M$5:$M$9000,ROWS($M$5:M586)),"")</f>
        <v/>
      </c>
      <c r="P586" t="s">
        <v>193</v>
      </c>
      <c r="Q586" t="s">
        <v>779</v>
      </c>
      <c r="R586">
        <v>874296</v>
      </c>
      <c r="S586" s="388">
        <f>ROWS(R$5:R586)</f>
        <v>582</v>
      </c>
      <c r="T586" s="388" t="str">
        <f>IF(_xlfn.IFNA(VLOOKUP(P586,$AG$3:$AH$83,2,FALSE),"")='11.1'!$D$5,TXM!S586,"")</f>
        <v/>
      </c>
      <c r="U586" t="str">
        <f>IFERROR(SMALL($T$5:$T$9000,ROWS($T$5:T586)),"")</f>
        <v/>
      </c>
    </row>
    <row r="587" spans="1:21" ht="14.4" customHeight="1" x14ac:dyDescent="0.3">
      <c r="A587" s="371" t="s">
        <v>193</v>
      </c>
      <c r="B587" t="s">
        <v>1494</v>
      </c>
      <c r="C587" s="372">
        <v>500</v>
      </c>
      <c r="D587" s="388">
        <f>ROWS(C$5:C587)</f>
        <v>583</v>
      </c>
      <c r="E587" s="388" t="str">
        <f>IF(_xlfn.IFNA(VLOOKUP(A587,$AG$3:$AH$83,2,FALSE),"")='11.1'!$D$5,TXM!D587,"")</f>
        <v/>
      </c>
      <c r="F587" t="str">
        <f>IFERROR(SMALL($E$5:$E$9000,ROWS($E$5:E587)),"")</f>
        <v/>
      </c>
      <c r="I587" s="371" t="s">
        <v>166</v>
      </c>
      <c r="J587" t="s">
        <v>108</v>
      </c>
      <c r="K587" s="372">
        <v>378</v>
      </c>
      <c r="L587" s="388">
        <f>ROWS(K$5:K587)</f>
        <v>583</v>
      </c>
      <c r="M587" s="388" t="str">
        <f>IF(_xlfn.IFNA(VLOOKUP(I587,$AG$3:$AH$83,2,FALSE),"")='11.1'!$D$5,TXM!L587,"")</f>
        <v/>
      </c>
      <c r="N587" t="str">
        <f>IFERROR(SMALL($M$5:$M$9000,ROWS($M$5:M587)),"")</f>
        <v/>
      </c>
      <c r="P587" t="s">
        <v>193</v>
      </c>
      <c r="Q587" t="s">
        <v>100</v>
      </c>
      <c r="R587">
        <v>472561</v>
      </c>
      <c r="S587" s="388">
        <f>ROWS(R$5:R587)</f>
        <v>583</v>
      </c>
      <c r="T587" s="388" t="str">
        <f>IF(_xlfn.IFNA(VLOOKUP(P587,$AG$3:$AH$83,2,FALSE),"")='11.1'!$D$5,TXM!S587,"")</f>
        <v/>
      </c>
      <c r="U587" t="str">
        <f>IFERROR(SMALL($T$5:$T$9000,ROWS($T$5:T587)),"")</f>
        <v/>
      </c>
    </row>
    <row r="588" spans="1:21" ht="14.4" customHeight="1" x14ac:dyDescent="0.3">
      <c r="A588" s="371" t="s">
        <v>193</v>
      </c>
      <c r="B588" t="s">
        <v>833</v>
      </c>
      <c r="C588" s="372">
        <v>401</v>
      </c>
      <c r="D588" s="388">
        <f>ROWS(C$5:C588)</f>
        <v>584</v>
      </c>
      <c r="E588" s="388" t="str">
        <f>IF(_xlfn.IFNA(VLOOKUP(A588,$AG$3:$AH$83,2,FALSE),"")='11.1'!$D$5,TXM!D588,"")</f>
        <v/>
      </c>
      <c r="F588" t="str">
        <f>IFERROR(SMALL($E$5:$E$9000,ROWS($E$5:E588)),"")</f>
        <v/>
      </c>
      <c r="I588" s="371" t="s">
        <v>197</v>
      </c>
      <c r="J588" t="s">
        <v>863</v>
      </c>
      <c r="K588" s="372">
        <v>11229040166</v>
      </c>
      <c r="L588" s="388">
        <f>ROWS(K$5:K588)</f>
        <v>584</v>
      </c>
      <c r="M588" s="388" t="str">
        <f>IF(_xlfn.IFNA(VLOOKUP(I588,$AG$3:$AH$83,2,FALSE),"")='11.1'!$D$5,TXM!L588,"")</f>
        <v/>
      </c>
      <c r="N588" t="str">
        <f>IFERROR(SMALL($M$5:$M$9000,ROWS($M$5:M588)),"")</f>
        <v/>
      </c>
      <c r="P588" t="s">
        <v>193</v>
      </c>
      <c r="Q588" t="s">
        <v>819</v>
      </c>
      <c r="R588">
        <v>399934</v>
      </c>
      <c r="S588" s="388">
        <f>ROWS(R$5:R588)</f>
        <v>584</v>
      </c>
      <c r="T588" s="388" t="str">
        <f>IF(_xlfn.IFNA(VLOOKUP(P588,$AG$3:$AH$83,2,FALSE),"")='11.1'!$D$5,TXM!S588,"")</f>
        <v/>
      </c>
      <c r="U588" t="str">
        <f>IFERROR(SMALL($T$5:$T$9000,ROWS($T$5:T588)),"")</f>
        <v/>
      </c>
    </row>
    <row r="589" spans="1:21" ht="14.4" customHeight="1" x14ac:dyDescent="0.3">
      <c r="A589" s="371" t="s">
        <v>193</v>
      </c>
      <c r="B589" t="s">
        <v>1003</v>
      </c>
      <c r="C589" s="372">
        <v>302</v>
      </c>
      <c r="D589" s="388">
        <f>ROWS(C$5:C589)</f>
        <v>585</v>
      </c>
      <c r="E589" s="388" t="str">
        <f>IF(_xlfn.IFNA(VLOOKUP(A589,$AG$3:$AH$83,2,FALSE),"")='11.1'!$D$5,TXM!D589,"")</f>
        <v/>
      </c>
      <c r="F589" t="str">
        <f>IFERROR(SMALL($E$5:$E$9000,ROWS($E$5:E589)),"")</f>
        <v/>
      </c>
      <c r="I589" s="371" t="s">
        <v>197</v>
      </c>
      <c r="J589" t="s">
        <v>867</v>
      </c>
      <c r="K589" s="372">
        <v>6876354241</v>
      </c>
      <c r="L589" s="388">
        <f>ROWS(K$5:K589)</f>
        <v>585</v>
      </c>
      <c r="M589" s="388" t="str">
        <f>IF(_xlfn.IFNA(VLOOKUP(I589,$AG$3:$AH$83,2,FALSE),"")='11.1'!$D$5,TXM!L589,"")</f>
        <v/>
      </c>
      <c r="N589" t="str">
        <f>IFERROR(SMALL($M$5:$M$9000,ROWS($M$5:M589)),"")</f>
        <v/>
      </c>
      <c r="P589" t="s">
        <v>193</v>
      </c>
      <c r="Q589" t="s">
        <v>833</v>
      </c>
      <c r="R589">
        <v>277731</v>
      </c>
      <c r="S589" s="388">
        <f>ROWS(R$5:R589)</f>
        <v>585</v>
      </c>
      <c r="T589" s="388" t="str">
        <f>IF(_xlfn.IFNA(VLOOKUP(P589,$AG$3:$AH$83,2,FALSE),"")='11.1'!$D$5,TXM!S589,"")</f>
        <v/>
      </c>
      <c r="U589" t="str">
        <f>IFERROR(SMALL($T$5:$T$9000,ROWS($T$5:T589)),"")</f>
        <v/>
      </c>
    </row>
    <row r="590" spans="1:21" ht="14.4" customHeight="1" x14ac:dyDescent="0.3">
      <c r="A590" s="371" t="s">
        <v>37</v>
      </c>
      <c r="B590" t="s">
        <v>783</v>
      </c>
      <c r="C590" s="372">
        <v>8605175060</v>
      </c>
      <c r="D590" s="388">
        <f>ROWS(C$5:C590)</f>
        <v>586</v>
      </c>
      <c r="E590" s="388" t="str">
        <f>IF(_xlfn.IFNA(VLOOKUP(A590,$AG$3:$AH$83,2,FALSE),"")='11.1'!$D$5,TXM!D590,"")</f>
        <v/>
      </c>
      <c r="F590" t="str">
        <f>IFERROR(SMALL($E$5:$E$9000,ROWS($E$5:E590)),"")</f>
        <v/>
      </c>
      <c r="I590" s="371" t="s">
        <v>197</v>
      </c>
      <c r="J590" t="s">
        <v>1252</v>
      </c>
      <c r="K590" s="372">
        <v>5202417985</v>
      </c>
      <c r="L590" s="388">
        <f>ROWS(K$5:K590)</f>
        <v>586</v>
      </c>
      <c r="M590" s="388" t="str">
        <f>IF(_xlfn.IFNA(VLOOKUP(I590,$AG$3:$AH$83,2,FALSE),"")='11.1'!$D$5,TXM!L590,"")</f>
        <v/>
      </c>
      <c r="N590" t="str">
        <f>IFERROR(SMALL($M$5:$M$9000,ROWS($M$5:M590)),"")</f>
        <v/>
      </c>
      <c r="P590" t="s">
        <v>193</v>
      </c>
      <c r="Q590" t="s">
        <v>801</v>
      </c>
      <c r="R590">
        <v>262205</v>
      </c>
      <c r="S590" s="388">
        <f>ROWS(R$5:R590)</f>
        <v>586</v>
      </c>
      <c r="T590" s="388" t="str">
        <f>IF(_xlfn.IFNA(VLOOKUP(P590,$AG$3:$AH$83,2,FALSE),"")='11.1'!$D$5,TXM!S590,"")</f>
        <v/>
      </c>
      <c r="U590" t="str">
        <f>IFERROR(SMALL($T$5:$T$9000,ROWS($T$5:T590)),"")</f>
        <v/>
      </c>
    </row>
    <row r="591" spans="1:21" ht="14.4" customHeight="1" x14ac:dyDescent="0.3">
      <c r="A591" s="371" t="s">
        <v>37</v>
      </c>
      <c r="B591" t="s">
        <v>996</v>
      </c>
      <c r="C591" s="372">
        <v>2499530016</v>
      </c>
      <c r="D591" s="388">
        <f>ROWS(C$5:C591)</f>
        <v>587</v>
      </c>
      <c r="E591" s="388" t="str">
        <f>IF(_xlfn.IFNA(VLOOKUP(A591,$AG$3:$AH$83,2,FALSE),"")='11.1'!$D$5,TXM!D591,"")</f>
        <v/>
      </c>
      <c r="F591" t="str">
        <f>IFERROR(SMALL($E$5:$E$9000,ROWS($E$5:E591)),"")</f>
        <v/>
      </c>
      <c r="I591" s="371" t="s">
        <v>197</v>
      </c>
      <c r="J591" t="s">
        <v>865</v>
      </c>
      <c r="K591" s="372">
        <v>3605961227</v>
      </c>
      <c r="L591" s="388">
        <f>ROWS(K$5:K591)</f>
        <v>587</v>
      </c>
      <c r="M591" s="388" t="str">
        <f>IF(_xlfn.IFNA(VLOOKUP(I591,$AG$3:$AH$83,2,FALSE),"")='11.1'!$D$5,TXM!L591,"")</f>
        <v/>
      </c>
      <c r="N591" t="str">
        <f>IFERROR(SMALL($M$5:$M$9000,ROWS($M$5:M591)),"")</f>
        <v/>
      </c>
      <c r="P591" t="s">
        <v>193</v>
      </c>
      <c r="Q591" t="s">
        <v>1383</v>
      </c>
      <c r="R591">
        <v>152069</v>
      </c>
      <c r="S591" s="388">
        <f>ROWS(R$5:R591)</f>
        <v>587</v>
      </c>
      <c r="T591" s="388" t="str">
        <f>IF(_xlfn.IFNA(VLOOKUP(P591,$AG$3:$AH$83,2,FALSE),"")='11.1'!$D$5,TXM!S591,"")</f>
        <v/>
      </c>
      <c r="U591" t="str">
        <f>IFERROR(SMALL($T$5:$T$9000,ROWS($T$5:T591)),"")</f>
        <v/>
      </c>
    </row>
    <row r="592" spans="1:21" ht="14.4" customHeight="1" x14ac:dyDescent="0.3">
      <c r="A592" s="371" t="s">
        <v>37</v>
      </c>
      <c r="B592" t="s">
        <v>1000</v>
      </c>
      <c r="C592" s="372">
        <v>787862548</v>
      </c>
      <c r="D592" s="388">
        <f>ROWS(C$5:C592)</f>
        <v>588</v>
      </c>
      <c r="E592" s="388" t="str">
        <f>IF(_xlfn.IFNA(VLOOKUP(A592,$AG$3:$AH$83,2,FALSE),"")='11.1'!$D$5,TXM!D592,"")</f>
        <v/>
      </c>
      <c r="F592" t="str">
        <f>IFERROR(SMALL($E$5:$E$9000,ROWS($E$5:E592)),"")</f>
        <v/>
      </c>
      <c r="I592" s="371" t="s">
        <v>197</v>
      </c>
      <c r="J592" t="s">
        <v>1265</v>
      </c>
      <c r="K592" s="372">
        <v>2932311038</v>
      </c>
      <c r="L592" s="388">
        <f>ROWS(K$5:K592)</f>
        <v>588</v>
      </c>
      <c r="M592" s="388" t="str">
        <f>IF(_xlfn.IFNA(VLOOKUP(I592,$AG$3:$AH$83,2,FALSE),"")='11.1'!$D$5,TXM!L592,"")</f>
        <v/>
      </c>
      <c r="N592" t="str">
        <f>IFERROR(SMALL($M$5:$M$9000,ROWS($M$5:M592)),"")</f>
        <v/>
      </c>
      <c r="P592" t="s">
        <v>193</v>
      </c>
      <c r="Q592" t="s">
        <v>873</v>
      </c>
      <c r="R592">
        <v>121040</v>
      </c>
      <c r="S592" s="388">
        <f>ROWS(R$5:R592)</f>
        <v>588</v>
      </c>
      <c r="T592" s="388" t="str">
        <f>IF(_xlfn.IFNA(VLOOKUP(P592,$AG$3:$AH$83,2,FALSE),"")='11.1'!$D$5,TXM!S592,"")</f>
        <v/>
      </c>
      <c r="U592" t="str">
        <f>IFERROR(SMALL($T$5:$T$9000,ROWS($T$5:T592)),"")</f>
        <v/>
      </c>
    </row>
    <row r="593" spans="1:21" ht="14.4" customHeight="1" x14ac:dyDescent="0.3">
      <c r="A593" s="371" t="s">
        <v>37</v>
      </c>
      <c r="B593" t="s">
        <v>785</v>
      </c>
      <c r="C593" s="372">
        <v>135627982</v>
      </c>
      <c r="D593" s="388">
        <f>ROWS(C$5:C593)</f>
        <v>589</v>
      </c>
      <c r="E593" s="388" t="str">
        <f>IF(_xlfn.IFNA(VLOOKUP(A593,$AG$3:$AH$83,2,FALSE),"")='11.1'!$D$5,TXM!D593,"")</f>
        <v/>
      </c>
      <c r="F593" t="str">
        <f>IFERROR(SMALL($E$5:$E$9000,ROWS($E$5:E593)),"")</f>
        <v/>
      </c>
      <c r="I593" s="371" t="s">
        <v>197</v>
      </c>
      <c r="J593" t="s">
        <v>843</v>
      </c>
      <c r="K593" s="372">
        <v>1515111295</v>
      </c>
      <c r="L593" s="388">
        <f>ROWS(K$5:K593)</f>
        <v>589</v>
      </c>
      <c r="M593" s="388" t="str">
        <f>IF(_xlfn.IFNA(VLOOKUP(I593,$AG$3:$AH$83,2,FALSE),"")='11.1'!$D$5,TXM!L593,"")</f>
        <v/>
      </c>
      <c r="N593" t="str">
        <f>IFERROR(SMALL($M$5:$M$9000,ROWS($M$5:M593)),"")</f>
        <v/>
      </c>
      <c r="P593" t="s">
        <v>193</v>
      </c>
      <c r="Q593" t="s">
        <v>797</v>
      </c>
      <c r="R593">
        <v>111184</v>
      </c>
      <c r="S593" s="388">
        <f>ROWS(R$5:R593)</f>
        <v>589</v>
      </c>
      <c r="T593" s="388" t="str">
        <f>IF(_xlfn.IFNA(VLOOKUP(P593,$AG$3:$AH$83,2,FALSE),"")='11.1'!$D$5,TXM!S593,"")</f>
        <v/>
      </c>
      <c r="U593" t="str">
        <f>IFERROR(SMALL($T$5:$T$9000,ROWS($T$5:T593)),"")</f>
        <v/>
      </c>
    </row>
    <row r="594" spans="1:21" ht="14.4" customHeight="1" x14ac:dyDescent="0.3">
      <c r="A594" s="371" t="s">
        <v>37</v>
      </c>
      <c r="B594" t="s">
        <v>789</v>
      </c>
      <c r="C594" s="372">
        <v>47018527</v>
      </c>
      <c r="D594" s="388">
        <f>ROWS(C$5:C594)</f>
        <v>590</v>
      </c>
      <c r="E594" s="388" t="str">
        <f>IF(_xlfn.IFNA(VLOOKUP(A594,$AG$3:$AH$83,2,FALSE),"")='11.1'!$D$5,TXM!D594,"")</f>
        <v/>
      </c>
      <c r="F594" t="str">
        <f>IFERROR(SMALL($E$5:$E$9000,ROWS($E$5:E594)),"")</f>
        <v/>
      </c>
      <c r="I594" s="371" t="s">
        <v>197</v>
      </c>
      <c r="J594" t="s">
        <v>999</v>
      </c>
      <c r="K594" s="372">
        <v>1171772209</v>
      </c>
      <c r="L594" s="388">
        <f>ROWS(K$5:K594)</f>
        <v>590</v>
      </c>
      <c r="M594" s="388" t="str">
        <f>IF(_xlfn.IFNA(VLOOKUP(I594,$AG$3:$AH$83,2,FALSE),"")='11.1'!$D$5,TXM!L594,"")</f>
        <v/>
      </c>
      <c r="N594" t="str">
        <f>IFERROR(SMALL($M$5:$M$9000,ROWS($M$5:M594)),"")</f>
        <v/>
      </c>
      <c r="P594" t="s">
        <v>193</v>
      </c>
      <c r="Q594" t="s">
        <v>831</v>
      </c>
      <c r="R594">
        <v>92447</v>
      </c>
      <c r="S594" s="388">
        <f>ROWS(R$5:R594)</f>
        <v>590</v>
      </c>
      <c r="T594" s="388" t="str">
        <f>IF(_xlfn.IFNA(VLOOKUP(P594,$AG$3:$AH$83,2,FALSE),"")='11.1'!$D$5,TXM!S594,"")</f>
        <v/>
      </c>
      <c r="U594" t="str">
        <f>IFERROR(SMALL($T$5:$T$9000,ROWS($T$5:T594)),"")</f>
        <v/>
      </c>
    </row>
    <row r="595" spans="1:21" ht="14.4" customHeight="1" x14ac:dyDescent="0.3">
      <c r="A595" s="371" t="s">
        <v>37</v>
      </c>
      <c r="B595" t="s">
        <v>787</v>
      </c>
      <c r="C595" s="372">
        <v>22381499</v>
      </c>
      <c r="D595" s="388">
        <f>ROWS(C$5:C595)</f>
        <v>591</v>
      </c>
      <c r="E595" s="388" t="str">
        <f>IF(_xlfn.IFNA(VLOOKUP(A595,$AG$3:$AH$83,2,FALSE),"")='11.1'!$D$5,TXM!D595,"")</f>
        <v/>
      </c>
      <c r="F595" t="str">
        <f>IFERROR(SMALL($E$5:$E$9000,ROWS($E$5:E595)),"")</f>
        <v/>
      </c>
      <c r="I595" s="371" t="s">
        <v>197</v>
      </c>
      <c r="J595" t="s">
        <v>1000</v>
      </c>
      <c r="K595" s="372">
        <v>1006846868</v>
      </c>
      <c r="L595" s="388">
        <f>ROWS(K$5:K595)</f>
        <v>591</v>
      </c>
      <c r="M595" s="388" t="str">
        <f>IF(_xlfn.IFNA(VLOOKUP(I595,$AG$3:$AH$83,2,FALSE),"")='11.1'!$D$5,TXM!L595,"")</f>
        <v/>
      </c>
      <c r="N595" t="str">
        <f>IFERROR(SMALL($M$5:$M$9000,ROWS($M$5:M595)),"")</f>
        <v/>
      </c>
      <c r="P595" t="s">
        <v>193</v>
      </c>
      <c r="Q595" t="s">
        <v>805</v>
      </c>
      <c r="R595">
        <v>62810</v>
      </c>
      <c r="S595" s="388">
        <f>ROWS(R$5:R595)</f>
        <v>591</v>
      </c>
      <c r="T595" s="388" t="str">
        <f>IF(_xlfn.IFNA(VLOOKUP(P595,$AG$3:$AH$83,2,FALSE),"")='11.1'!$D$5,TXM!S595,"")</f>
        <v/>
      </c>
      <c r="U595" t="str">
        <f>IFERROR(SMALL($T$5:$T$9000,ROWS($T$5:T595)),"")</f>
        <v/>
      </c>
    </row>
    <row r="596" spans="1:21" ht="14.4" customHeight="1" x14ac:dyDescent="0.3">
      <c r="A596" s="371" t="s">
        <v>37</v>
      </c>
      <c r="B596" t="s">
        <v>999</v>
      </c>
      <c r="C596" s="372">
        <v>15275888</v>
      </c>
      <c r="D596" s="388">
        <f>ROWS(C$5:C596)</f>
        <v>592</v>
      </c>
      <c r="E596" s="388" t="str">
        <f>IF(_xlfn.IFNA(VLOOKUP(A596,$AG$3:$AH$83,2,FALSE),"")='11.1'!$D$5,TXM!D596,"")</f>
        <v/>
      </c>
      <c r="F596" t="str">
        <f>IFERROR(SMALL($E$5:$E$9000,ROWS($E$5:E596)),"")</f>
        <v/>
      </c>
      <c r="I596" s="371" t="s">
        <v>197</v>
      </c>
      <c r="J596" t="s">
        <v>1285</v>
      </c>
      <c r="K596" s="372">
        <v>866753616</v>
      </c>
      <c r="L596" s="388">
        <f>ROWS(K$5:K596)</f>
        <v>592</v>
      </c>
      <c r="M596" s="388" t="str">
        <f>IF(_xlfn.IFNA(VLOOKUP(I596,$AG$3:$AH$83,2,FALSE),"")='11.1'!$D$5,TXM!L596,"")</f>
        <v/>
      </c>
      <c r="N596" t="str">
        <f>IFERROR(SMALL($M$5:$M$9000,ROWS($M$5:M596)),"")</f>
        <v/>
      </c>
      <c r="P596" t="s">
        <v>193</v>
      </c>
      <c r="Q596" t="s">
        <v>997</v>
      </c>
      <c r="R596">
        <v>36352</v>
      </c>
      <c r="S596" s="388">
        <f>ROWS(R$5:R596)</f>
        <v>592</v>
      </c>
      <c r="T596" s="388" t="str">
        <f>IF(_xlfn.IFNA(VLOOKUP(P596,$AG$3:$AH$83,2,FALSE),"")='11.1'!$D$5,TXM!S596,"")</f>
        <v/>
      </c>
      <c r="U596" t="str">
        <f>IFERROR(SMALL($T$5:$T$9000,ROWS($T$5:T596)),"")</f>
        <v/>
      </c>
    </row>
    <row r="597" spans="1:21" ht="14.4" customHeight="1" x14ac:dyDescent="0.3">
      <c r="A597" s="371" t="s">
        <v>37</v>
      </c>
      <c r="B597" t="s">
        <v>1318</v>
      </c>
      <c r="C597" s="372">
        <v>14660610</v>
      </c>
      <c r="D597" s="388">
        <f>ROWS(C$5:C597)</f>
        <v>593</v>
      </c>
      <c r="E597" s="388" t="str">
        <f>IF(_xlfn.IFNA(VLOOKUP(A597,$AG$3:$AH$83,2,FALSE),"")='11.1'!$D$5,TXM!D597,"")</f>
        <v/>
      </c>
      <c r="F597" t="str">
        <f>IFERROR(SMALL($E$5:$E$9000,ROWS($E$5:E597)),"")</f>
        <v/>
      </c>
      <c r="I597" s="371" t="s">
        <v>197</v>
      </c>
      <c r="J597" t="s">
        <v>791</v>
      </c>
      <c r="K597" s="372">
        <v>652305564</v>
      </c>
      <c r="L597" s="388">
        <f>ROWS(K$5:K597)</f>
        <v>593</v>
      </c>
      <c r="M597" s="388" t="str">
        <f>IF(_xlfn.IFNA(VLOOKUP(I597,$AG$3:$AH$83,2,FALSE),"")='11.1'!$D$5,TXM!L597,"")</f>
        <v/>
      </c>
      <c r="N597" t="str">
        <f>IFERROR(SMALL($M$5:$M$9000,ROWS($M$5:M597)),"")</f>
        <v/>
      </c>
      <c r="P597" t="s">
        <v>193</v>
      </c>
      <c r="Q597" t="s">
        <v>101</v>
      </c>
      <c r="R597">
        <v>20198</v>
      </c>
      <c r="S597" s="388">
        <f>ROWS(R$5:R597)</f>
        <v>593</v>
      </c>
      <c r="T597" s="388" t="str">
        <f>IF(_xlfn.IFNA(VLOOKUP(P597,$AG$3:$AH$83,2,FALSE),"")='11.1'!$D$5,TXM!S597,"")</f>
        <v/>
      </c>
      <c r="U597" t="str">
        <f>IFERROR(SMALL($T$5:$T$9000,ROWS($T$5:T597)),"")</f>
        <v/>
      </c>
    </row>
    <row r="598" spans="1:21" ht="14.4" customHeight="1" x14ac:dyDescent="0.3">
      <c r="A598" s="371" t="s">
        <v>37</v>
      </c>
      <c r="B598" t="s">
        <v>779</v>
      </c>
      <c r="C598" s="372">
        <v>7959938</v>
      </c>
      <c r="D598" s="388">
        <f>ROWS(C$5:C598)</f>
        <v>594</v>
      </c>
      <c r="E598" s="388" t="str">
        <f>IF(_xlfn.IFNA(VLOOKUP(A598,$AG$3:$AH$83,2,FALSE),"")='11.1'!$D$5,TXM!D598,"")</f>
        <v/>
      </c>
      <c r="F598" t="str">
        <f>IFERROR(SMALL($E$5:$E$9000,ROWS($E$5:E598)),"")</f>
        <v/>
      </c>
      <c r="I598" s="371" t="s">
        <v>197</v>
      </c>
      <c r="J598" t="s">
        <v>91</v>
      </c>
      <c r="K598" s="372">
        <v>574737548</v>
      </c>
      <c r="L598" s="388">
        <f>ROWS(K$5:K598)</f>
        <v>594</v>
      </c>
      <c r="M598" s="388" t="str">
        <f>IF(_xlfn.IFNA(VLOOKUP(I598,$AG$3:$AH$83,2,FALSE),"")='11.1'!$D$5,TXM!L598,"")</f>
        <v/>
      </c>
      <c r="N598" t="str">
        <f>IFERROR(SMALL($M$5:$M$9000,ROWS($M$5:M598)),"")</f>
        <v/>
      </c>
      <c r="P598" t="s">
        <v>193</v>
      </c>
      <c r="Q598" t="s">
        <v>803</v>
      </c>
      <c r="R598">
        <v>1559</v>
      </c>
      <c r="S598" s="388">
        <f>ROWS(R$5:R598)</f>
        <v>594</v>
      </c>
      <c r="T598" s="388" t="str">
        <f>IF(_xlfn.IFNA(VLOOKUP(P598,$AG$3:$AH$83,2,FALSE),"")='11.1'!$D$5,TXM!S598,"")</f>
        <v/>
      </c>
      <c r="U598" t="str">
        <f>IFERROR(SMALL($T$5:$T$9000,ROWS($T$5:T598)),"")</f>
        <v/>
      </c>
    </row>
    <row r="599" spans="1:21" ht="14.4" customHeight="1" x14ac:dyDescent="0.3">
      <c r="A599" s="371" t="s">
        <v>37</v>
      </c>
      <c r="B599" t="s">
        <v>1275</v>
      </c>
      <c r="C599" s="372">
        <v>3542780</v>
      </c>
      <c r="D599" s="388">
        <f>ROWS(C$5:C599)</f>
        <v>595</v>
      </c>
      <c r="E599" s="388" t="str">
        <f>IF(_xlfn.IFNA(VLOOKUP(A599,$AG$3:$AH$83,2,FALSE),"")='11.1'!$D$5,TXM!D599,"")</f>
        <v/>
      </c>
      <c r="F599" t="str">
        <f>IFERROR(SMALL($E$5:$E$9000,ROWS($E$5:E599)),"")</f>
        <v/>
      </c>
      <c r="I599" s="371" t="s">
        <v>197</v>
      </c>
      <c r="J599" t="s">
        <v>849</v>
      </c>
      <c r="K599" s="372">
        <v>555260204</v>
      </c>
      <c r="L599" s="388">
        <f>ROWS(K$5:K599)</f>
        <v>595</v>
      </c>
      <c r="M599" s="388" t="str">
        <f>IF(_xlfn.IFNA(VLOOKUP(I599,$AG$3:$AH$83,2,FALSE),"")='11.1'!$D$5,TXM!L599,"")</f>
        <v/>
      </c>
      <c r="N599" t="str">
        <f>IFERROR(SMALL($M$5:$M$9000,ROWS($M$5:M599)),"")</f>
        <v/>
      </c>
      <c r="P599" t="s">
        <v>193</v>
      </c>
      <c r="Q599" t="s">
        <v>807</v>
      </c>
      <c r="R599">
        <v>766</v>
      </c>
      <c r="S599" s="388">
        <f>ROWS(R$5:R599)</f>
        <v>595</v>
      </c>
      <c r="T599" s="388" t="str">
        <f>IF(_xlfn.IFNA(VLOOKUP(P599,$AG$3:$AH$83,2,FALSE),"")='11.1'!$D$5,TXM!S599,"")</f>
        <v/>
      </c>
      <c r="U599" t="str">
        <f>IFERROR(SMALL($T$5:$T$9000,ROWS($T$5:T599)),"")</f>
        <v/>
      </c>
    </row>
    <row r="600" spans="1:21" ht="14.4" customHeight="1" x14ac:dyDescent="0.3">
      <c r="A600" s="371" t="s">
        <v>37</v>
      </c>
      <c r="B600" t="s">
        <v>95</v>
      </c>
      <c r="C600" s="372">
        <v>1873765</v>
      </c>
      <c r="D600" s="388">
        <f>ROWS(C$5:C600)</f>
        <v>596</v>
      </c>
      <c r="E600" s="388" t="str">
        <f>IF(_xlfn.IFNA(VLOOKUP(A600,$AG$3:$AH$83,2,FALSE),"")='11.1'!$D$5,TXM!D600,"")</f>
        <v/>
      </c>
      <c r="F600" t="str">
        <f>IFERROR(SMALL($E$5:$E$9000,ROWS($E$5:E600)),"")</f>
        <v/>
      </c>
      <c r="I600" s="371" t="s">
        <v>197</v>
      </c>
      <c r="J600" t="s">
        <v>97</v>
      </c>
      <c r="K600" s="372">
        <v>440166503</v>
      </c>
      <c r="L600" s="388">
        <f>ROWS(K$5:K600)</f>
        <v>596</v>
      </c>
      <c r="M600" s="388" t="str">
        <f>IF(_xlfn.IFNA(VLOOKUP(I600,$AG$3:$AH$83,2,FALSE),"")='11.1'!$D$5,TXM!L600,"")</f>
        <v/>
      </c>
      <c r="N600" t="str">
        <f>IFERROR(SMALL($M$5:$M$9000,ROWS($M$5:M600)),"")</f>
        <v/>
      </c>
      <c r="P600" t="s">
        <v>193</v>
      </c>
      <c r="Q600" t="s">
        <v>93</v>
      </c>
      <c r="R600">
        <v>327</v>
      </c>
      <c r="S600" s="388">
        <f>ROWS(R$5:R600)</f>
        <v>596</v>
      </c>
      <c r="T600" s="388" t="str">
        <f>IF(_xlfn.IFNA(VLOOKUP(P600,$AG$3:$AH$83,2,FALSE),"")='11.1'!$D$5,TXM!S600,"")</f>
        <v/>
      </c>
      <c r="U600" t="str">
        <f>IFERROR(SMALL($T$5:$T$9000,ROWS($T$5:T600)),"")</f>
        <v/>
      </c>
    </row>
    <row r="601" spans="1:21" ht="14.4" customHeight="1" x14ac:dyDescent="0.3">
      <c r="A601" s="371" t="s">
        <v>37</v>
      </c>
      <c r="B601" t="s">
        <v>809</v>
      </c>
      <c r="C601" s="372">
        <v>1820525</v>
      </c>
      <c r="D601" s="388">
        <f>ROWS(C$5:C601)</f>
        <v>597</v>
      </c>
      <c r="E601" s="388" t="str">
        <f>IF(_xlfn.IFNA(VLOOKUP(A601,$AG$3:$AH$83,2,FALSE),"")='11.1'!$D$5,TXM!D601,"")</f>
        <v/>
      </c>
      <c r="F601" t="str">
        <f>IFERROR(SMALL($E$5:$E$9000,ROWS($E$5:E601)),"")</f>
        <v/>
      </c>
      <c r="I601" s="371" t="s">
        <v>197</v>
      </c>
      <c r="J601" t="s">
        <v>106</v>
      </c>
      <c r="K601" s="372">
        <v>416104554</v>
      </c>
      <c r="L601" s="388">
        <f>ROWS(K$5:K601)</f>
        <v>597</v>
      </c>
      <c r="M601" s="388" t="str">
        <f>IF(_xlfn.IFNA(VLOOKUP(I601,$AG$3:$AH$83,2,FALSE),"")='11.1'!$D$5,TXM!L601,"")</f>
        <v/>
      </c>
      <c r="N601" t="str">
        <f>IFERROR(SMALL($M$5:$M$9000,ROWS($M$5:M601)),"")</f>
        <v/>
      </c>
      <c r="P601" t="s">
        <v>193</v>
      </c>
      <c r="Q601" t="s">
        <v>92</v>
      </c>
      <c r="R601">
        <v>168</v>
      </c>
      <c r="S601" s="388">
        <f>ROWS(R$5:R601)</f>
        <v>597</v>
      </c>
      <c r="T601" s="388" t="str">
        <f>IF(_xlfn.IFNA(VLOOKUP(P601,$AG$3:$AH$83,2,FALSE),"")='11.1'!$D$5,TXM!S601,"")</f>
        <v/>
      </c>
      <c r="U601" t="str">
        <f>IFERROR(SMALL($T$5:$T$9000,ROWS($T$5:T601)),"")</f>
        <v/>
      </c>
    </row>
    <row r="602" spans="1:21" ht="14.4" customHeight="1" x14ac:dyDescent="0.3">
      <c r="A602" s="371" t="s">
        <v>37</v>
      </c>
      <c r="B602" t="s">
        <v>867</v>
      </c>
      <c r="C602" s="372">
        <v>1605105</v>
      </c>
      <c r="D602" s="388">
        <f>ROWS(C$5:C602)</f>
        <v>598</v>
      </c>
      <c r="E602" s="388" t="str">
        <f>IF(_xlfn.IFNA(VLOOKUP(A602,$AG$3:$AH$83,2,FALSE),"")='11.1'!$D$5,TXM!D602,"")</f>
        <v/>
      </c>
      <c r="F602" t="str">
        <f>IFERROR(SMALL($E$5:$E$9000,ROWS($E$5:E602)),"")</f>
        <v/>
      </c>
      <c r="I602" s="371" t="s">
        <v>197</v>
      </c>
      <c r="J602" t="s">
        <v>1318</v>
      </c>
      <c r="K602" s="372">
        <v>352973119</v>
      </c>
      <c r="L602" s="388">
        <f>ROWS(K$5:K602)</f>
        <v>598</v>
      </c>
      <c r="M602" s="388" t="str">
        <f>IF(_xlfn.IFNA(VLOOKUP(I602,$AG$3:$AH$83,2,FALSE),"")='11.1'!$D$5,TXM!L602,"")</f>
        <v/>
      </c>
      <c r="N602" t="str">
        <f>IFERROR(SMALL($M$5:$M$9000,ROWS($M$5:M602)),"")</f>
        <v/>
      </c>
      <c r="P602" t="s">
        <v>37</v>
      </c>
      <c r="Q602" t="s">
        <v>863</v>
      </c>
      <c r="R602">
        <v>511657409</v>
      </c>
      <c r="S602" s="388">
        <f>ROWS(R$5:R602)</f>
        <v>598</v>
      </c>
      <c r="T602" s="388" t="str">
        <f>IF(_xlfn.IFNA(VLOOKUP(P602,$AG$3:$AH$83,2,FALSE),"")='11.1'!$D$5,TXM!S602,"")</f>
        <v/>
      </c>
      <c r="U602" t="str">
        <f>IFERROR(SMALL($T$5:$T$9000,ROWS($T$5:T602)),"")</f>
        <v/>
      </c>
    </row>
    <row r="603" spans="1:21" ht="14.4" customHeight="1" x14ac:dyDescent="0.3">
      <c r="A603" s="371" t="s">
        <v>37</v>
      </c>
      <c r="B603" t="s">
        <v>1006</v>
      </c>
      <c r="C603" s="372">
        <v>864340</v>
      </c>
      <c r="D603" s="388">
        <f>ROWS(C$5:C603)</f>
        <v>599</v>
      </c>
      <c r="E603" s="388" t="str">
        <f>IF(_xlfn.IFNA(VLOOKUP(A603,$AG$3:$AH$83,2,FALSE),"")='11.1'!$D$5,TXM!D603,"")</f>
        <v/>
      </c>
      <c r="F603" t="str">
        <f>IFERROR(SMALL($E$5:$E$9000,ROWS($E$5:E603)),"")</f>
        <v/>
      </c>
      <c r="I603" s="371" t="s">
        <v>197</v>
      </c>
      <c r="J603" t="s">
        <v>789</v>
      </c>
      <c r="K603" s="372">
        <v>349324132</v>
      </c>
      <c r="L603" s="388">
        <f>ROWS(K$5:K603)</f>
        <v>599</v>
      </c>
      <c r="M603" s="388" t="str">
        <f>IF(_xlfn.IFNA(VLOOKUP(I603,$AG$3:$AH$83,2,FALSE),"")='11.1'!$D$5,TXM!L603,"")</f>
        <v/>
      </c>
      <c r="N603" t="str">
        <f>IFERROR(SMALL($M$5:$M$9000,ROWS($M$5:M603)),"")</f>
        <v/>
      </c>
      <c r="P603" t="s">
        <v>37</v>
      </c>
      <c r="Q603" t="s">
        <v>869</v>
      </c>
      <c r="R603">
        <v>68367405</v>
      </c>
      <c r="S603" s="388">
        <f>ROWS(R$5:R603)</f>
        <v>599</v>
      </c>
      <c r="T603" s="388" t="str">
        <f>IF(_xlfn.IFNA(VLOOKUP(P603,$AG$3:$AH$83,2,FALSE),"")='11.1'!$D$5,TXM!S603,"")</f>
        <v/>
      </c>
      <c r="U603" t="str">
        <f>IFERROR(SMALL($T$5:$T$9000,ROWS($T$5:T603)),"")</f>
        <v/>
      </c>
    </row>
    <row r="604" spans="1:21" ht="14.4" customHeight="1" x14ac:dyDescent="0.3">
      <c r="A604" s="371" t="s">
        <v>37</v>
      </c>
      <c r="B604" t="s">
        <v>849</v>
      </c>
      <c r="C604" s="372">
        <v>842508</v>
      </c>
      <c r="D604" s="388">
        <f>ROWS(C$5:C604)</f>
        <v>600</v>
      </c>
      <c r="E604" s="388" t="str">
        <f>IF(_xlfn.IFNA(VLOOKUP(A604,$AG$3:$AH$83,2,FALSE),"")='11.1'!$D$5,TXM!D604,"")</f>
        <v/>
      </c>
      <c r="F604" t="str">
        <f>IFERROR(SMALL($E$5:$E$9000,ROWS($E$5:E604)),"")</f>
        <v/>
      </c>
      <c r="I604" s="371" t="s">
        <v>197</v>
      </c>
      <c r="J604" t="s">
        <v>108</v>
      </c>
      <c r="K604" s="372">
        <v>338684656</v>
      </c>
      <c r="L604" s="388">
        <f>ROWS(K$5:K604)</f>
        <v>600</v>
      </c>
      <c r="M604" s="388" t="str">
        <f>IF(_xlfn.IFNA(VLOOKUP(I604,$AG$3:$AH$83,2,FALSE),"")='11.1'!$D$5,TXM!L604,"")</f>
        <v/>
      </c>
      <c r="N604" t="str">
        <f>IFERROR(SMALL($M$5:$M$9000,ROWS($M$5:M604)),"")</f>
        <v/>
      </c>
      <c r="P604" t="s">
        <v>37</v>
      </c>
      <c r="Q604" t="s">
        <v>172</v>
      </c>
      <c r="R604">
        <v>7113980</v>
      </c>
      <c r="S604" s="388">
        <f>ROWS(R$5:R604)</f>
        <v>600</v>
      </c>
      <c r="T604" s="388" t="str">
        <f>IF(_xlfn.IFNA(VLOOKUP(P604,$AG$3:$AH$83,2,FALSE),"")='11.1'!$D$5,TXM!S604,"")</f>
        <v/>
      </c>
      <c r="U604" t="str">
        <f>IFERROR(SMALL($T$5:$T$9000,ROWS($T$5:T604)),"")</f>
        <v/>
      </c>
    </row>
    <row r="605" spans="1:21" ht="14.4" customHeight="1" x14ac:dyDescent="0.3">
      <c r="A605" s="371" t="s">
        <v>37</v>
      </c>
      <c r="B605" t="s">
        <v>863</v>
      </c>
      <c r="C605" s="372">
        <v>195305</v>
      </c>
      <c r="D605" s="388">
        <f>ROWS(C$5:C605)</f>
        <v>601</v>
      </c>
      <c r="E605" s="388" t="str">
        <f>IF(_xlfn.IFNA(VLOOKUP(A605,$AG$3:$AH$83,2,FALSE),"")='11.1'!$D$5,TXM!D605,"")</f>
        <v/>
      </c>
      <c r="F605" t="str">
        <f>IFERROR(SMALL($E$5:$E$9000,ROWS($E$5:E605)),"")</f>
        <v/>
      </c>
      <c r="I605" s="371" t="s">
        <v>197</v>
      </c>
      <c r="J605" t="s">
        <v>785</v>
      </c>
      <c r="K605" s="372">
        <v>271843653</v>
      </c>
      <c r="L605" s="388">
        <f>ROWS(K$5:K605)</f>
        <v>601</v>
      </c>
      <c r="M605" s="388" t="str">
        <f>IF(_xlfn.IFNA(VLOOKUP(I605,$AG$3:$AH$83,2,FALSE),"")='11.1'!$D$5,TXM!L605,"")</f>
        <v/>
      </c>
      <c r="N605" t="str">
        <f>IFERROR(SMALL($M$5:$M$9000,ROWS($M$5:M605)),"")</f>
        <v/>
      </c>
      <c r="P605" t="s">
        <v>37</v>
      </c>
      <c r="Q605" t="s">
        <v>1265</v>
      </c>
      <c r="R605">
        <v>2012007</v>
      </c>
      <c r="S605" s="388">
        <f>ROWS(R$5:R605)</f>
        <v>601</v>
      </c>
      <c r="T605" s="388" t="str">
        <f>IF(_xlfn.IFNA(VLOOKUP(P605,$AG$3:$AH$83,2,FALSE),"")='11.1'!$D$5,TXM!S605,"")</f>
        <v/>
      </c>
      <c r="U605" t="str">
        <f>IFERROR(SMALL($T$5:$T$9000,ROWS($T$5:T605)),"")</f>
        <v/>
      </c>
    </row>
    <row r="606" spans="1:21" ht="14.4" customHeight="1" x14ac:dyDescent="0.3">
      <c r="A606" s="371" t="s">
        <v>37</v>
      </c>
      <c r="B606" t="s">
        <v>1500</v>
      </c>
      <c r="C606" s="372">
        <v>159609</v>
      </c>
      <c r="D606" s="388">
        <f>ROWS(C$5:C606)</f>
        <v>602</v>
      </c>
      <c r="E606" s="388" t="str">
        <f>IF(_xlfn.IFNA(VLOOKUP(A606,$AG$3:$AH$83,2,FALSE),"")='11.1'!$D$5,TXM!D606,"")</f>
        <v/>
      </c>
      <c r="F606" t="str">
        <f>IFERROR(SMALL($E$5:$E$9000,ROWS($E$5:E606)),"")</f>
        <v/>
      </c>
      <c r="I606" s="371" t="s">
        <v>197</v>
      </c>
      <c r="J606" t="s">
        <v>787</v>
      </c>
      <c r="K606" s="372">
        <v>262684839</v>
      </c>
      <c r="L606" s="388">
        <f>ROWS(K$5:K606)</f>
        <v>602</v>
      </c>
      <c r="M606" s="388" t="str">
        <f>IF(_xlfn.IFNA(VLOOKUP(I606,$AG$3:$AH$83,2,FALSE),"")='11.1'!$D$5,TXM!L606,"")</f>
        <v/>
      </c>
      <c r="N606" t="str">
        <f>IFERROR(SMALL($M$5:$M$9000,ROWS($M$5:M606)),"")</f>
        <v/>
      </c>
      <c r="P606" t="s">
        <v>37</v>
      </c>
      <c r="Q606" t="s">
        <v>865</v>
      </c>
      <c r="R606">
        <v>975965</v>
      </c>
      <c r="S606" s="388">
        <f>ROWS(R$5:R606)</f>
        <v>602</v>
      </c>
      <c r="T606" s="388" t="str">
        <f>IF(_xlfn.IFNA(VLOOKUP(P606,$AG$3:$AH$83,2,FALSE),"")='11.1'!$D$5,TXM!S606,"")</f>
        <v/>
      </c>
      <c r="U606" t="str">
        <f>IFERROR(SMALL($T$5:$T$9000,ROWS($T$5:T606)),"")</f>
        <v/>
      </c>
    </row>
    <row r="607" spans="1:21" ht="14.4" customHeight="1" x14ac:dyDescent="0.3">
      <c r="A607" s="371" t="s">
        <v>37</v>
      </c>
      <c r="B607" t="s">
        <v>835</v>
      </c>
      <c r="C607" s="372">
        <v>91244</v>
      </c>
      <c r="D607" s="388">
        <f>ROWS(C$5:C607)</f>
        <v>603</v>
      </c>
      <c r="E607" s="388" t="str">
        <f>IF(_xlfn.IFNA(VLOOKUP(A607,$AG$3:$AH$83,2,FALSE),"")='11.1'!$D$5,TXM!D607,"")</f>
        <v/>
      </c>
      <c r="F607" t="str">
        <f>IFERROR(SMALL($E$5:$E$9000,ROWS($E$5:E607)),"")</f>
        <v/>
      </c>
      <c r="I607" s="371" t="s">
        <v>197</v>
      </c>
      <c r="J607" t="s">
        <v>869</v>
      </c>
      <c r="K607" s="372">
        <v>259625165</v>
      </c>
      <c r="L607" s="388">
        <f>ROWS(K$5:K607)</f>
        <v>603</v>
      </c>
      <c r="M607" s="388" t="str">
        <f>IF(_xlfn.IFNA(VLOOKUP(I607,$AG$3:$AH$83,2,FALSE),"")='11.1'!$D$5,TXM!L607,"")</f>
        <v/>
      </c>
      <c r="N607" t="str">
        <f>IFERROR(SMALL($M$5:$M$9000,ROWS($M$5:M607)),"")</f>
        <v/>
      </c>
      <c r="P607" t="s">
        <v>37</v>
      </c>
      <c r="Q607" t="s">
        <v>849</v>
      </c>
      <c r="R607">
        <v>840076</v>
      </c>
      <c r="S607" s="388">
        <f>ROWS(R$5:R607)</f>
        <v>603</v>
      </c>
      <c r="T607" s="388" t="str">
        <f>IF(_xlfn.IFNA(VLOOKUP(P607,$AG$3:$AH$83,2,FALSE),"")='11.1'!$D$5,TXM!S607,"")</f>
        <v/>
      </c>
      <c r="U607" t="str">
        <f>IFERROR(SMALL($T$5:$T$9000,ROWS($T$5:T607)),"")</f>
        <v/>
      </c>
    </row>
    <row r="608" spans="1:21" ht="14.4" customHeight="1" x14ac:dyDescent="0.3">
      <c r="A608" s="371" t="s">
        <v>37</v>
      </c>
      <c r="B608" t="s">
        <v>1265</v>
      </c>
      <c r="C608" s="372">
        <v>31337</v>
      </c>
      <c r="D608" s="388">
        <f>ROWS(C$5:C608)</f>
        <v>604</v>
      </c>
      <c r="E608" s="388" t="str">
        <f>IF(_xlfn.IFNA(VLOOKUP(A608,$AG$3:$AH$83,2,FALSE),"")='11.1'!$D$5,TXM!D608,"")</f>
        <v/>
      </c>
      <c r="F608" t="str">
        <f>IFERROR(SMALL($E$5:$E$9000,ROWS($E$5:E608)),"")</f>
        <v/>
      </c>
      <c r="I608" s="371" t="s">
        <v>197</v>
      </c>
      <c r="J608" t="s">
        <v>1005</v>
      </c>
      <c r="K608" s="372">
        <v>259558241</v>
      </c>
      <c r="L608" s="388">
        <f>ROWS(K$5:K608)</f>
        <v>604</v>
      </c>
      <c r="M608" s="388" t="str">
        <f>IF(_xlfn.IFNA(VLOOKUP(I608,$AG$3:$AH$83,2,FALSE),"")='11.1'!$D$5,TXM!L608,"")</f>
        <v/>
      </c>
      <c r="N608" t="str">
        <f>IFERROR(SMALL($M$5:$M$9000,ROWS($M$5:M608)),"")</f>
        <v/>
      </c>
      <c r="P608" t="s">
        <v>37</v>
      </c>
      <c r="Q608" t="s">
        <v>1402</v>
      </c>
      <c r="R608">
        <v>750000</v>
      </c>
      <c r="S608" s="388">
        <f>ROWS(R$5:R608)</f>
        <v>604</v>
      </c>
      <c r="T608" s="388" t="str">
        <f>IF(_xlfn.IFNA(VLOOKUP(P608,$AG$3:$AH$83,2,FALSE),"")='11.1'!$D$5,TXM!S608,"")</f>
        <v/>
      </c>
      <c r="U608" t="str">
        <f>IFERROR(SMALL($T$5:$T$9000,ROWS($T$5:T608)),"")</f>
        <v/>
      </c>
    </row>
    <row r="609" spans="1:21" ht="14.4" customHeight="1" x14ac:dyDescent="0.3">
      <c r="A609" s="371" t="s">
        <v>37</v>
      </c>
      <c r="B609" t="s">
        <v>859</v>
      </c>
      <c r="C609" s="372">
        <v>9567</v>
      </c>
      <c r="D609" s="388">
        <f>ROWS(C$5:C609)</f>
        <v>605</v>
      </c>
      <c r="E609" s="388" t="str">
        <f>IF(_xlfn.IFNA(VLOOKUP(A609,$AG$3:$AH$83,2,FALSE),"")='11.1'!$D$5,TXM!D609,"")</f>
        <v/>
      </c>
      <c r="F609" t="str">
        <f>IFERROR(SMALL($E$5:$E$9000,ROWS($E$5:E609)),"")</f>
        <v/>
      </c>
      <c r="I609" s="371" t="s">
        <v>197</v>
      </c>
      <c r="J609" t="s">
        <v>859</v>
      </c>
      <c r="K609" s="372">
        <v>244058059</v>
      </c>
      <c r="L609" s="388">
        <f>ROWS(K$5:K609)</f>
        <v>605</v>
      </c>
      <c r="M609" s="388" t="str">
        <f>IF(_xlfn.IFNA(VLOOKUP(I609,$AG$3:$AH$83,2,FALSE),"")='11.1'!$D$5,TXM!L609,"")</f>
        <v/>
      </c>
      <c r="N609" t="str">
        <f>IFERROR(SMALL($M$5:$M$9000,ROWS($M$5:M609)),"")</f>
        <v/>
      </c>
      <c r="P609" t="s">
        <v>37</v>
      </c>
      <c r="Q609" t="s">
        <v>779</v>
      </c>
      <c r="R609">
        <v>645750</v>
      </c>
      <c r="S609" s="388">
        <f>ROWS(R$5:R609)</f>
        <v>605</v>
      </c>
      <c r="T609" s="388" t="str">
        <f>IF(_xlfn.IFNA(VLOOKUP(P609,$AG$3:$AH$83,2,FALSE),"")='11.1'!$D$5,TXM!S609,"")</f>
        <v/>
      </c>
      <c r="U609" t="str">
        <f>IFERROR(SMALL($T$5:$T$9000,ROWS($T$5:T609)),"")</f>
        <v/>
      </c>
    </row>
    <row r="610" spans="1:21" ht="14.4" customHeight="1" x14ac:dyDescent="0.3">
      <c r="A610" s="371" t="s">
        <v>37</v>
      </c>
      <c r="B610" t="s">
        <v>847</v>
      </c>
      <c r="C610" s="372">
        <v>2951</v>
      </c>
      <c r="D610" s="388">
        <f>ROWS(C$5:C610)</f>
        <v>606</v>
      </c>
      <c r="E610" s="388" t="str">
        <f>IF(_xlfn.IFNA(VLOOKUP(A610,$AG$3:$AH$83,2,FALSE),"")='11.1'!$D$5,TXM!D610,"")</f>
        <v/>
      </c>
      <c r="F610" t="str">
        <f>IFERROR(SMALL($E$5:$E$9000,ROWS($E$5:E610)),"")</f>
        <v/>
      </c>
      <c r="I610" s="371" t="s">
        <v>197</v>
      </c>
      <c r="J610" t="s">
        <v>861</v>
      </c>
      <c r="K610" s="372">
        <v>235831140</v>
      </c>
      <c r="L610" s="388">
        <f>ROWS(K$5:K610)</f>
        <v>606</v>
      </c>
      <c r="M610" s="388" t="str">
        <f>IF(_xlfn.IFNA(VLOOKUP(I610,$AG$3:$AH$83,2,FALSE),"")='11.1'!$D$5,TXM!L610,"")</f>
        <v/>
      </c>
      <c r="N610" t="str">
        <f>IFERROR(SMALL($M$5:$M$9000,ROWS($M$5:M610)),"")</f>
        <v/>
      </c>
      <c r="P610" t="s">
        <v>37</v>
      </c>
      <c r="Q610" t="s">
        <v>108</v>
      </c>
      <c r="R610">
        <v>384710</v>
      </c>
      <c r="S610" s="388">
        <f>ROWS(R$5:R610)</f>
        <v>606</v>
      </c>
      <c r="T610" s="388" t="str">
        <f>IF(_xlfn.IFNA(VLOOKUP(P610,$AG$3:$AH$83,2,FALSE),"")='11.1'!$D$5,TXM!S610,"")</f>
        <v/>
      </c>
      <c r="U610" t="str">
        <f>IFERROR(SMALL($T$5:$T$9000,ROWS($T$5:T610)),"")</f>
        <v/>
      </c>
    </row>
    <row r="611" spans="1:21" ht="14.4" customHeight="1" x14ac:dyDescent="0.3">
      <c r="A611" s="371" t="s">
        <v>37</v>
      </c>
      <c r="B611" t="s">
        <v>108</v>
      </c>
      <c r="C611" s="372">
        <v>2931</v>
      </c>
      <c r="D611" s="388">
        <f>ROWS(C$5:C611)</f>
        <v>607</v>
      </c>
      <c r="E611" s="388" t="str">
        <f>IF(_xlfn.IFNA(VLOOKUP(A611,$AG$3:$AH$83,2,FALSE),"")='11.1'!$D$5,TXM!D611,"")</f>
        <v/>
      </c>
      <c r="F611" t="str">
        <f>IFERROR(SMALL($E$5:$E$9000,ROWS($E$5:E611)),"")</f>
        <v/>
      </c>
      <c r="I611" s="371" t="s">
        <v>197</v>
      </c>
      <c r="J611" t="s">
        <v>1001</v>
      </c>
      <c r="K611" s="372">
        <v>214734205</v>
      </c>
      <c r="L611" s="388">
        <f>ROWS(K$5:K611)</f>
        <v>607</v>
      </c>
      <c r="M611" s="388" t="str">
        <f>IF(_xlfn.IFNA(VLOOKUP(I611,$AG$3:$AH$83,2,FALSE),"")='11.1'!$D$5,TXM!L611,"")</f>
        <v/>
      </c>
      <c r="N611" t="str">
        <f>IFERROR(SMALL($M$5:$M$9000,ROWS($M$5:M611)),"")</f>
        <v/>
      </c>
      <c r="P611" t="s">
        <v>37</v>
      </c>
      <c r="Q611" t="s">
        <v>843</v>
      </c>
      <c r="R611">
        <v>373567</v>
      </c>
      <c r="S611" s="388">
        <f>ROWS(R$5:R611)</f>
        <v>607</v>
      </c>
      <c r="T611" s="388" t="str">
        <f>IF(_xlfn.IFNA(VLOOKUP(P611,$AG$3:$AH$83,2,FALSE),"")='11.1'!$D$5,TXM!S611,"")</f>
        <v/>
      </c>
      <c r="U611" t="str">
        <f>IFERROR(SMALL($T$5:$T$9000,ROWS($T$5:T611)),"")</f>
        <v/>
      </c>
    </row>
    <row r="612" spans="1:21" ht="14.4" customHeight="1" x14ac:dyDescent="0.3">
      <c r="A612" s="371" t="s">
        <v>37</v>
      </c>
      <c r="B612" t="s">
        <v>843</v>
      </c>
      <c r="C612" s="372">
        <v>59</v>
      </c>
      <c r="D612" s="388">
        <f>ROWS(C$5:C612)</f>
        <v>608</v>
      </c>
      <c r="E612" s="388" t="str">
        <f>IF(_xlfn.IFNA(VLOOKUP(A612,$AG$3:$AH$83,2,FALSE),"")='11.1'!$D$5,TXM!D612,"")</f>
        <v/>
      </c>
      <c r="F612" t="str">
        <f>IFERROR(SMALL($E$5:$E$9000,ROWS($E$5:E612)),"")</f>
        <v/>
      </c>
      <c r="I612" s="371" t="s">
        <v>197</v>
      </c>
      <c r="J612" t="s">
        <v>105</v>
      </c>
      <c r="K612" s="372">
        <v>172943927</v>
      </c>
      <c r="L612" s="388">
        <f>ROWS(K$5:K612)</f>
        <v>608</v>
      </c>
      <c r="M612" s="388" t="str">
        <f>IF(_xlfn.IFNA(VLOOKUP(I612,$AG$3:$AH$83,2,FALSE),"")='11.1'!$D$5,TXM!L612,"")</f>
        <v/>
      </c>
      <c r="N612" t="str">
        <f>IFERROR(SMALL($M$5:$M$9000,ROWS($M$5:M612)),"")</f>
        <v/>
      </c>
      <c r="P612" t="s">
        <v>37</v>
      </c>
      <c r="Q612" t="s">
        <v>787</v>
      </c>
      <c r="R612">
        <v>174660</v>
      </c>
      <c r="S612" s="388">
        <f>ROWS(R$5:R612)</f>
        <v>608</v>
      </c>
      <c r="T612" s="388" t="str">
        <f>IF(_xlfn.IFNA(VLOOKUP(P612,$AG$3:$AH$83,2,FALSE),"")='11.1'!$D$5,TXM!S612,"")</f>
        <v/>
      </c>
      <c r="U612" t="str">
        <f>IFERROR(SMALL($T$5:$T$9000,ROWS($T$5:T612)),"")</f>
        <v/>
      </c>
    </row>
    <row r="613" spans="1:21" ht="14.4" customHeight="1" x14ac:dyDescent="0.3">
      <c r="A613" s="371" t="s">
        <v>53</v>
      </c>
      <c r="B613" t="s">
        <v>783</v>
      </c>
      <c r="C613" s="372">
        <v>323104864</v>
      </c>
      <c r="D613" s="388">
        <f>ROWS(C$5:C613)</f>
        <v>609</v>
      </c>
      <c r="E613" s="388" t="str">
        <f>IF(_xlfn.IFNA(VLOOKUP(A613,$AG$3:$AH$83,2,FALSE),"")='11.1'!$D$5,TXM!D613,"")</f>
        <v/>
      </c>
      <c r="F613" t="str">
        <f>IFERROR(SMALL($E$5:$E$9000,ROWS($E$5:E613)),"")</f>
        <v/>
      </c>
      <c r="I613" s="371" t="s">
        <v>197</v>
      </c>
      <c r="J613" t="s">
        <v>793</v>
      </c>
      <c r="K613" s="372">
        <v>157740947</v>
      </c>
      <c r="L613" s="388">
        <f>ROWS(K$5:K613)</f>
        <v>609</v>
      </c>
      <c r="M613" s="388" t="str">
        <f>IF(_xlfn.IFNA(VLOOKUP(I613,$AG$3:$AH$83,2,FALSE),"")='11.1'!$D$5,TXM!L613,"")</f>
        <v/>
      </c>
      <c r="N613" t="str">
        <f>IFERROR(SMALL($M$5:$M$9000,ROWS($M$5:M613)),"")</f>
        <v/>
      </c>
      <c r="P613" t="s">
        <v>37</v>
      </c>
      <c r="Q613" t="s">
        <v>859</v>
      </c>
      <c r="R613">
        <v>115142</v>
      </c>
      <c r="S613" s="388">
        <f>ROWS(R$5:R613)</f>
        <v>609</v>
      </c>
      <c r="T613" s="388" t="str">
        <f>IF(_xlfn.IFNA(VLOOKUP(P613,$AG$3:$AH$83,2,FALSE),"")='11.1'!$D$5,TXM!S613,"")</f>
        <v/>
      </c>
      <c r="U613" t="str">
        <f>IFERROR(SMALL($T$5:$T$9000,ROWS($T$5:T613)),"")</f>
        <v/>
      </c>
    </row>
    <row r="614" spans="1:21" ht="14.4" customHeight="1" x14ac:dyDescent="0.3">
      <c r="A614" s="371" t="s">
        <v>53</v>
      </c>
      <c r="B614" t="s">
        <v>1000</v>
      </c>
      <c r="C614" s="372">
        <v>299607040</v>
      </c>
      <c r="D614" s="388">
        <f>ROWS(C$5:C614)</f>
        <v>610</v>
      </c>
      <c r="E614" s="388" t="str">
        <f>IF(_xlfn.IFNA(VLOOKUP(A614,$AG$3:$AH$83,2,FALSE),"")='11.1'!$D$5,TXM!D614,"")</f>
        <v/>
      </c>
      <c r="F614" t="str">
        <f>IFERROR(SMALL($E$5:$E$9000,ROWS($E$5:E614)),"")</f>
        <v/>
      </c>
      <c r="I614" s="371" t="s">
        <v>197</v>
      </c>
      <c r="J614" t="s">
        <v>841</v>
      </c>
      <c r="K614" s="372">
        <v>127896384</v>
      </c>
      <c r="L614" s="388">
        <f>ROWS(K$5:K614)</f>
        <v>610</v>
      </c>
      <c r="M614" s="388" t="str">
        <f>IF(_xlfn.IFNA(VLOOKUP(I614,$AG$3:$AH$83,2,FALSE),"")='11.1'!$D$5,TXM!L614,"")</f>
        <v/>
      </c>
      <c r="N614" t="str">
        <f>IFERROR(SMALL($M$5:$M$9000,ROWS($M$5:M614)),"")</f>
        <v/>
      </c>
      <c r="P614" t="s">
        <v>37</v>
      </c>
      <c r="Q614" t="s">
        <v>1240</v>
      </c>
      <c r="R614">
        <v>107302</v>
      </c>
      <c r="S614" s="388">
        <f>ROWS(R$5:R614)</f>
        <v>610</v>
      </c>
      <c r="T614" s="388" t="str">
        <f>IF(_xlfn.IFNA(VLOOKUP(P614,$AG$3:$AH$83,2,FALSE),"")='11.1'!$D$5,TXM!S614,"")</f>
        <v/>
      </c>
      <c r="U614" t="str">
        <f>IFERROR(SMALL($T$5:$T$9000,ROWS($T$5:T614)),"")</f>
        <v/>
      </c>
    </row>
    <row r="615" spans="1:21" ht="14.4" customHeight="1" x14ac:dyDescent="0.3">
      <c r="A615" s="371" t="s">
        <v>53</v>
      </c>
      <c r="B615" t="s">
        <v>841</v>
      </c>
      <c r="C615" s="372">
        <v>156874098</v>
      </c>
      <c r="D615" s="388">
        <f>ROWS(C$5:C615)</f>
        <v>611</v>
      </c>
      <c r="E615" s="388" t="str">
        <f>IF(_xlfn.IFNA(VLOOKUP(A615,$AG$3:$AH$83,2,FALSE),"")='11.1'!$D$5,TXM!D615,"")</f>
        <v/>
      </c>
      <c r="F615" t="str">
        <f>IFERROR(SMALL($E$5:$E$9000,ROWS($E$5:E615)),"")</f>
        <v/>
      </c>
      <c r="I615" s="371" t="s">
        <v>197</v>
      </c>
      <c r="J615" t="s">
        <v>1441</v>
      </c>
      <c r="K615" s="372">
        <v>118911438</v>
      </c>
      <c r="L615" s="388">
        <f>ROWS(K$5:K615)</f>
        <v>611</v>
      </c>
      <c r="M615" s="388" t="str">
        <f>IF(_xlfn.IFNA(VLOOKUP(I615,$AG$3:$AH$83,2,FALSE),"")='11.1'!$D$5,TXM!L615,"")</f>
        <v/>
      </c>
      <c r="N615" t="str">
        <f>IFERROR(SMALL($M$5:$M$9000,ROWS($M$5:M615)),"")</f>
        <v/>
      </c>
      <c r="P615" t="s">
        <v>37</v>
      </c>
      <c r="Q615" t="s">
        <v>1000</v>
      </c>
      <c r="R615">
        <v>69102</v>
      </c>
      <c r="S615" s="388">
        <f>ROWS(R$5:R615)</f>
        <v>611</v>
      </c>
      <c r="T615" s="388" t="str">
        <f>IF(_xlfn.IFNA(VLOOKUP(P615,$AG$3:$AH$83,2,FALSE),"")='11.1'!$D$5,TXM!S615,"")</f>
        <v/>
      </c>
      <c r="U615" t="str">
        <f>IFERROR(SMALL($T$5:$T$9000,ROWS($T$5:T615)),"")</f>
        <v/>
      </c>
    </row>
    <row r="616" spans="1:21" ht="14.4" customHeight="1" x14ac:dyDescent="0.3">
      <c r="A616" s="371" t="s">
        <v>53</v>
      </c>
      <c r="B616" t="s">
        <v>785</v>
      </c>
      <c r="C616" s="372">
        <v>32293792</v>
      </c>
      <c r="D616" s="388">
        <f>ROWS(C$5:C616)</f>
        <v>612</v>
      </c>
      <c r="E616" s="388" t="str">
        <f>IF(_xlfn.IFNA(VLOOKUP(A616,$AG$3:$AH$83,2,FALSE),"")='11.1'!$D$5,TXM!D616,"")</f>
        <v/>
      </c>
      <c r="F616" t="str">
        <f>IFERROR(SMALL($E$5:$E$9000,ROWS($E$5:E616)),"")</f>
        <v/>
      </c>
      <c r="I616" s="371" t="s">
        <v>197</v>
      </c>
      <c r="J616" t="s">
        <v>1434</v>
      </c>
      <c r="K616" s="372">
        <v>118054210</v>
      </c>
      <c r="L616" s="388">
        <f>ROWS(K$5:K616)</f>
        <v>612</v>
      </c>
      <c r="M616" s="388" t="str">
        <f>IF(_xlfn.IFNA(VLOOKUP(I616,$AG$3:$AH$83,2,FALSE),"")='11.1'!$D$5,TXM!L616,"")</f>
        <v/>
      </c>
      <c r="N616" t="str">
        <f>IFERROR(SMALL($M$5:$M$9000,ROWS($M$5:M616)),"")</f>
        <v/>
      </c>
      <c r="P616" t="s">
        <v>37</v>
      </c>
      <c r="Q616" t="s">
        <v>785</v>
      </c>
      <c r="R616">
        <v>55881</v>
      </c>
      <c r="S616" s="388">
        <f>ROWS(R$5:R616)</f>
        <v>612</v>
      </c>
      <c r="T616" s="388" t="str">
        <f>IF(_xlfn.IFNA(VLOOKUP(P616,$AG$3:$AH$83,2,FALSE),"")='11.1'!$D$5,TXM!S616,"")</f>
        <v/>
      </c>
      <c r="U616" t="str">
        <f>IFERROR(SMALL($T$5:$T$9000,ROWS($T$5:T616)),"")</f>
        <v/>
      </c>
    </row>
    <row r="617" spans="1:21" ht="14.4" customHeight="1" x14ac:dyDescent="0.3">
      <c r="A617" s="371" t="s">
        <v>53</v>
      </c>
      <c r="B617" t="s">
        <v>863</v>
      </c>
      <c r="C617" s="372">
        <v>2270723</v>
      </c>
      <c r="D617" s="388">
        <f>ROWS(C$5:C617)</f>
        <v>613</v>
      </c>
      <c r="E617" s="388" t="str">
        <f>IF(_xlfn.IFNA(VLOOKUP(A617,$AG$3:$AH$83,2,FALSE),"")='11.1'!$D$5,TXM!D617,"")</f>
        <v/>
      </c>
      <c r="F617" t="str">
        <f>IFERROR(SMALL($E$5:$E$9000,ROWS($E$5:E617)),"")</f>
        <v/>
      </c>
      <c r="I617" s="371" t="s">
        <v>197</v>
      </c>
      <c r="J617" t="s">
        <v>777</v>
      </c>
      <c r="K617" s="372">
        <v>114596321</v>
      </c>
      <c r="L617" s="388">
        <f>ROWS(K$5:K617)</f>
        <v>613</v>
      </c>
      <c r="M617" s="388" t="str">
        <f>IF(_xlfn.IFNA(VLOOKUP(I617,$AG$3:$AH$83,2,FALSE),"")='11.1'!$D$5,TXM!L617,"")</f>
        <v/>
      </c>
      <c r="N617" t="str">
        <f>IFERROR(SMALL($M$5:$M$9000,ROWS($M$5:M617)),"")</f>
        <v/>
      </c>
      <c r="P617" t="s">
        <v>37</v>
      </c>
      <c r="Q617" t="s">
        <v>1441</v>
      </c>
      <c r="R617">
        <v>40836</v>
      </c>
      <c r="S617" s="388">
        <f>ROWS(R$5:R617)</f>
        <v>613</v>
      </c>
      <c r="T617" s="388" t="str">
        <f>IF(_xlfn.IFNA(VLOOKUP(P617,$AG$3:$AH$83,2,FALSE),"")='11.1'!$D$5,TXM!S617,"")</f>
        <v/>
      </c>
      <c r="U617" t="str">
        <f>IFERROR(SMALL($T$5:$T$9000,ROWS($T$5:T617)),"")</f>
        <v/>
      </c>
    </row>
    <row r="618" spans="1:21" ht="14.4" customHeight="1" x14ac:dyDescent="0.3">
      <c r="A618" s="371" t="s">
        <v>53</v>
      </c>
      <c r="B618" t="s">
        <v>789</v>
      </c>
      <c r="C618" s="372">
        <v>1735886</v>
      </c>
      <c r="D618" s="388">
        <f>ROWS(C$5:C618)</f>
        <v>614</v>
      </c>
      <c r="E618" s="388" t="str">
        <f>IF(_xlfn.IFNA(VLOOKUP(A618,$AG$3:$AH$83,2,FALSE),"")='11.1'!$D$5,TXM!D618,"")</f>
        <v/>
      </c>
      <c r="F618" t="str">
        <f>IFERROR(SMALL($E$5:$E$9000,ROWS($E$5:E618)),"")</f>
        <v/>
      </c>
      <c r="I618" s="371" t="s">
        <v>197</v>
      </c>
      <c r="J618" t="s">
        <v>107</v>
      </c>
      <c r="K618" s="372">
        <v>91675729</v>
      </c>
      <c r="L618" s="388">
        <f>ROWS(K$5:K618)</f>
        <v>614</v>
      </c>
      <c r="M618" s="388" t="str">
        <f>IF(_xlfn.IFNA(VLOOKUP(I618,$AG$3:$AH$83,2,FALSE),"")='11.1'!$D$5,TXM!L618,"")</f>
        <v/>
      </c>
      <c r="N618" t="str">
        <f>IFERROR(SMALL($M$5:$M$9000,ROWS($M$5:M618)),"")</f>
        <v/>
      </c>
      <c r="P618" t="s">
        <v>37</v>
      </c>
      <c r="Q618" t="s">
        <v>847</v>
      </c>
      <c r="R618">
        <v>18444</v>
      </c>
      <c r="S618" s="388">
        <f>ROWS(R$5:R618)</f>
        <v>614</v>
      </c>
      <c r="T618" s="388" t="str">
        <f>IF(_xlfn.IFNA(VLOOKUP(P618,$AG$3:$AH$83,2,FALSE),"")='11.1'!$D$5,TXM!S618,"")</f>
        <v/>
      </c>
      <c r="U618" t="str">
        <f>IFERROR(SMALL($T$5:$T$9000,ROWS($T$5:T618)),"")</f>
        <v/>
      </c>
    </row>
    <row r="619" spans="1:21" ht="14.4" customHeight="1" x14ac:dyDescent="0.3">
      <c r="A619" s="371" t="s">
        <v>53</v>
      </c>
      <c r="B619" t="s">
        <v>867</v>
      </c>
      <c r="C619" s="372">
        <v>1623270</v>
      </c>
      <c r="D619" s="388">
        <f>ROWS(C$5:C619)</f>
        <v>615</v>
      </c>
      <c r="E619" s="388" t="str">
        <f>IF(_xlfn.IFNA(VLOOKUP(A619,$AG$3:$AH$83,2,FALSE),"")='11.1'!$D$5,TXM!D619,"")</f>
        <v/>
      </c>
      <c r="F619" t="str">
        <f>IFERROR(SMALL($E$5:$E$9000,ROWS($E$5:E619)),"")</f>
        <v/>
      </c>
      <c r="I619" s="371" t="s">
        <v>197</v>
      </c>
      <c r="J619" t="s">
        <v>1500</v>
      </c>
      <c r="K619" s="372">
        <v>87442999</v>
      </c>
      <c r="L619" s="388">
        <f>ROWS(K$5:K619)</f>
        <v>615</v>
      </c>
      <c r="M619" s="388" t="str">
        <f>IF(_xlfn.IFNA(VLOOKUP(I619,$AG$3:$AH$83,2,FALSE),"")='11.1'!$D$5,TXM!L619,"")</f>
        <v/>
      </c>
      <c r="N619" t="str">
        <f>IFERROR(SMALL($M$5:$M$9000,ROWS($M$5:M619)),"")</f>
        <v/>
      </c>
      <c r="P619" t="s">
        <v>37</v>
      </c>
      <c r="Q619" t="s">
        <v>1318</v>
      </c>
      <c r="R619">
        <v>14113</v>
      </c>
      <c r="S619" s="388">
        <f>ROWS(R$5:R619)</f>
        <v>615</v>
      </c>
      <c r="T619" s="388" t="str">
        <f>IF(_xlfn.IFNA(VLOOKUP(P619,$AG$3:$AH$83,2,FALSE),"")='11.1'!$D$5,TXM!S619,"")</f>
        <v/>
      </c>
      <c r="U619" t="str">
        <f>IFERROR(SMALL($T$5:$T$9000,ROWS($T$5:T619)),"")</f>
        <v/>
      </c>
    </row>
    <row r="620" spans="1:21" ht="14.4" customHeight="1" x14ac:dyDescent="0.3">
      <c r="A620" s="371" t="s">
        <v>53</v>
      </c>
      <c r="B620" t="s">
        <v>813</v>
      </c>
      <c r="C620" s="372">
        <v>1573947</v>
      </c>
      <c r="D620" s="388">
        <f>ROWS(C$5:C620)</f>
        <v>616</v>
      </c>
      <c r="E620" s="388" t="str">
        <f>IF(_xlfn.IFNA(VLOOKUP(A620,$AG$3:$AH$83,2,FALSE),"")='11.1'!$D$5,TXM!D620,"")</f>
        <v/>
      </c>
      <c r="F620" t="str">
        <f>IFERROR(SMALL($E$5:$E$9000,ROWS($E$5:E620)),"")</f>
        <v/>
      </c>
      <c r="I620" s="371" t="s">
        <v>197</v>
      </c>
      <c r="J620" t="s">
        <v>1275</v>
      </c>
      <c r="K620" s="372">
        <v>82518064</v>
      </c>
      <c r="L620" s="388">
        <f>ROWS(K$5:K620)</f>
        <v>616</v>
      </c>
      <c r="M620" s="388" t="str">
        <f>IF(_xlfn.IFNA(VLOOKUP(I620,$AG$3:$AH$83,2,FALSE),"")='11.1'!$D$5,TXM!L620,"")</f>
        <v/>
      </c>
      <c r="N620" t="str">
        <f>IFERROR(SMALL($M$5:$M$9000,ROWS($M$5:M620)),"")</f>
        <v/>
      </c>
      <c r="P620" t="s">
        <v>37</v>
      </c>
      <c r="Q620" t="s">
        <v>845</v>
      </c>
      <c r="R620">
        <v>10871</v>
      </c>
      <c r="S620" s="388">
        <f>ROWS(R$5:R620)</f>
        <v>616</v>
      </c>
      <c r="T620" s="388" t="str">
        <f>IF(_xlfn.IFNA(VLOOKUP(P620,$AG$3:$AH$83,2,FALSE),"")='11.1'!$D$5,TXM!S620,"")</f>
        <v/>
      </c>
      <c r="U620" t="str">
        <f>IFERROR(SMALL($T$5:$T$9000,ROWS($T$5:T620)),"")</f>
        <v/>
      </c>
    </row>
    <row r="621" spans="1:21" ht="14.4" customHeight="1" x14ac:dyDescent="0.3">
      <c r="A621" s="371" t="s">
        <v>53</v>
      </c>
      <c r="B621" t="s">
        <v>861</v>
      </c>
      <c r="C621" s="372">
        <v>833102</v>
      </c>
      <c r="D621" s="388">
        <f>ROWS(C$5:C621)</f>
        <v>617</v>
      </c>
      <c r="E621" s="388" t="str">
        <f>IF(_xlfn.IFNA(VLOOKUP(A621,$AG$3:$AH$83,2,FALSE),"")='11.1'!$D$5,TXM!D621,"")</f>
        <v/>
      </c>
      <c r="F621" t="str">
        <f>IFERROR(SMALL($E$5:$E$9000,ROWS($E$5:E621)),"")</f>
        <v/>
      </c>
      <c r="I621" s="371" t="s">
        <v>197</v>
      </c>
      <c r="J621" t="s">
        <v>845</v>
      </c>
      <c r="K621" s="372">
        <v>78802807</v>
      </c>
      <c r="L621" s="388">
        <f>ROWS(K$5:K621)</f>
        <v>617</v>
      </c>
      <c r="M621" s="388" t="str">
        <f>IF(_xlfn.IFNA(VLOOKUP(I621,$AG$3:$AH$83,2,FALSE),"")='11.1'!$D$5,TXM!L621,"")</f>
        <v/>
      </c>
      <c r="N621" t="str">
        <f>IFERROR(SMALL($M$5:$M$9000,ROWS($M$5:M621)),"")</f>
        <v/>
      </c>
      <c r="P621" t="s">
        <v>37</v>
      </c>
      <c r="Q621" t="s">
        <v>1275</v>
      </c>
      <c r="R621">
        <v>10704</v>
      </c>
      <c r="S621" s="388">
        <f>ROWS(R$5:R621)</f>
        <v>617</v>
      </c>
      <c r="T621" s="388" t="str">
        <f>IF(_xlfn.IFNA(VLOOKUP(P621,$AG$3:$AH$83,2,FALSE),"")='11.1'!$D$5,TXM!S621,"")</f>
        <v/>
      </c>
      <c r="U621" t="str">
        <f>IFERROR(SMALL($T$5:$T$9000,ROWS($T$5:T621)),"")</f>
        <v/>
      </c>
    </row>
    <row r="622" spans="1:21" ht="14.4" customHeight="1" x14ac:dyDescent="0.3">
      <c r="A622" s="371" t="s">
        <v>53</v>
      </c>
      <c r="B622" t="s">
        <v>1275</v>
      </c>
      <c r="C622" s="372">
        <v>370616</v>
      </c>
      <c r="D622" s="388">
        <f>ROWS(C$5:C622)</f>
        <v>618</v>
      </c>
      <c r="E622" s="388" t="str">
        <f>IF(_xlfn.IFNA(VLOOKUP(A622,$AG$3:$AH$83,2,FALSE),"")='11.1'!$D$5,TXM!D622,"")</f>
        <v/>
      </c>
      <c r="F622" t="str">
        <f>IFERROR(SMALL($E$5:$E$9000,ROWS($E$5:E622)),"")</f>
        <v/>
      </c>
      <c r="I622" s="371" t="s">
        <v>197</v>
      </c>
      <c r="J622" t="s">
        <v>839</v>
      </c>
      <c r="K622" s="372">
        <v>77724903</v>
      </c>
      <c r="L622" s="388">
        <f>ROWS(K$5:K622)</f>
        <v>618</v>
      </c>
      <c r="M622" s="388" t="str">
        <f>IF(_xlfn.IFNA(VLOOKUP(I622,$AG$3:$AH$83,2,FALSE),"")='11.1'!$D$5,TXM!L622,"")</f>
        <v/>
      </c>
      <c r="N622" t="str">
        <f>IFERROR(SMALL($M$5:$M$9000,ROWS($M$5:M622)),"")</f>
        <v/>
      </c>
      <c r="P622" t="s">
        <v>37</v>
      </c>
      <c r="Q622" t="s">
        <v>853</v>
      </c>
      <c r="R622">
        <v>8511</v>
      </c>
      <c r="S622" s="388">
        <f>ROWS(R$5:R622)</f>
        <v>618</v>
      </c>
      <c r="T622" s="388" t="str">
        <f>IF(_xlfn.IFNA(VLOOKUP(P622,$AG$3:$AH$83,2,FALSE),"")='11.1'!$D$5,TXM!S622,"")</f>
        <v/>
      </c>
      <c r="U622" t="str">
        <f>IFERROR(SMALL($T$5:$T$9000,ROWS($T$5:T622)),"")</f>
        <v/>
      </c>
    </row>
    <row r="623" spans="1:21" ht="14.4" customHeight="1" x14ac:dyDescent="0.3">
      <c r="A623" s="371" t="s">
        <v>53</v>
      </c>
      <c r="B623" t="s">
        <v>91</v>
      </c>
      <c r="C623" s="372">
        <v>145271</v>
      </c>
      <c r="D623" s="388">
        <f>ROWS(C$5:C623)</f>
        <v>619</v>
      </c>
      <c r="E623" s="388" t="str">
        <f>IF(_xlfn.IFNA(VLOOKUP(A623,$AG$3:$AH$83,2,FALSE),"")='11.1'!$D$5,TXM!D623,"")</f>
        <v/>
      </c>
      <c r="F623" t="str">
        <f>IFERROR(SMALL($E$5:$E$9000,ROWS($E$5:E623)),"")</f>
        <v/>
      </c>
      <c r="I623" s="371" t="s">
        <v>197</v>
      </c>
      <c r="J623" t="s">
        <v>837</v>
      </c>
      <c r="K623" s="372">
        <v>77213250</v>
      </c>
      <c r="L623" s="388">
        <f>ROWS(K$5:K623)</f>
        <v>619</v>
      </c>
      <c r="M623" s="388" t="str">
        <f>IF(_xlfn.IFNA(VLOOKUP(I623,$AG$3:$AH$83,2,FALSE),"")='11.1'!$D$5,TXM!L623,"")</f>
        <v/>
      </c>
      <c r="N623" t="str">
        <f>IFERROR(SMALL($M$5:$M$9000,ROWS($M$5:M623)),"")</f>
        <v/>
      </c>
      <c r="P623" t="s">
        <v>37</v>
      </c>
      <c r="Q623" t="s">
        <v>171</v>
      </c>
      <c r="R623">
        <v>5063</v>
      </c>
      <c r="S623" s="388">
        <f>ROWS(R$5:R623)</f>
        <v>619</v>
      </c>
      <c r="T623" s="388" t="str">
        <f>IF(_xlfn.IFNA(VLOOKUP(P623,$AG$3:$AH$83,2,FALSE),"")='11.1'!$D$5,TXM!S623,"")</f>
        <v/>
      </c>
      <c r="U623" t="str">
        <f>IFERROR(SMALL($T$5:$T$9000,ROWS($T$5:T623)),"")</f>
        <v/>
      </c>
    </row>
    <row r="624" spans="1:21" ht="14.4" customHeight="1" x14ac:dyDescent="0.3">
      <c r="A624" s="371" t="s">
        <v>53</v>
      </c>
      <c r="B624" t="s">
        <v>819</v>
      </c>
      <c r="C624" s="372">
        <v>114178</v>
      </c>
      <c r="D624" s="388">
        <f>ROWS(C$5:C624)</f>
        <v>620</v>
      </c>
      <c r="E624" s="388" t="str">
        <f>IF(_xlfn.IFNA(VLOOKUP(A624,$AG$3:$AH$83,2,FALSE),"")='11.1'!$D$5,TXM!D624,"")</f>
        <v/>
      </c>
      <c r="F624" t="str">
        <f>IFERROR(SMALL($E$5:$E$9000,ROWS($E$5:E624)),"")</f>
        <v/>
      </c>
      <c r="I624" s="371" t="s">
        <v>197</v>
      </c>
      <c r="J624" t="s">
        <v>783</v>
      </c>
      <c r="K624" s="372">
        <v>77009223</v>
      </c>
      <c r="L624" s="388">
        <f>ROWS(K$5:K624)</f>
        <v>620</v>
      </c>
      <c r="M624" s="388" t="str">
        <f>IF(_xlfn.IFNA(VLOOKUP(I624,$AG$3:$AH$83,2,FALSE),"")='11.1'!$D$5,TXM!L624,"")</f>
        <v/>
      </c>
      <c r="N624" t="str">
        <f>IFERROR(SMALL($M$5:$M$9000,ROWS($M$5:M624)),"")</f>
        <v/>
      </c>
      <c r="P624" t="s">
        <v>37</v>
      </c>
      <c r="Q624" t="s">
        <v>1006</v>
      </c>
      <c r="R624">
        <v>5000</v>
      </c>
      <c r="S624" s="388">
        <f>ROWS(R$5:R624)</f>
        <v>620</v>
      </c>
      <c r="T624" s="388" t="str">
        <f>IF(_xlfn.IFNA(VLOOKUP(P624,$AG$3:$AH$83,2,FALSE),"")='11.1'!$D$5,TXM!S624,"")</f>
        <v/>
      </c>
      <c r="U624" t="str">
        <f>IFERROR(SMALL($T$5:$T$9000,ROWS($T$5:T624)),"")</f>
        <v/>
      </c>
    </row>
    <row r="625" spans="1:21" ht="14.4" customHeight="1" x14ac:dyDescent="0.3">
      <c r="A625" s="371" t="s">
        <v>53</v>
      </c>
      <c r="B625" t="s">
        <v>865</v>
      </c>
      <c r="C625" s="372">
        <v>99945</v>
      </c>
      <c r="D625" s="388">
        <f>ROWS(C$5:C625)</f>
        <v>621</v>
      </c>
      <c r="E625" s="388" t="str">
        <f>IF(_xlfn.IFNA(VLOOKUP(A625,$AG$3:$AH$83,2,FALSE),"")='11.1'!$D$5,TXM!D625,"")</f>
        <v/>
      </c>
      <c r="F625" t="str">
        <f>IFERROR(SMALL($E$5:$E$9000,ROWS($E$5:E625)),"")</f>
        <v/>
      </c>
      <c r="I625" s="371" t="s">
        <v>197</v>
      </c>
      <c r="J625" t="s">
        <v>835</v>
      </c>
      <c r="K625" s="372">
        <v>77004471</v>
      </c>
      <c r="L625" s="388">
        <f>ROWS(K$5:K625)</f>
        <v>621</v>
      </c>
      <c r="M625" s="388" t="str">
        <f>IF(_xlfn.IFNA(VLOOKUP(I625,$AG$3:$AH$83,2,FALSE),"")='11.1'!$D$5,TXM!L625,"")</f>
        <v/>
      </c>
      <c r="N625" t="str">
        <f>IFERROR(SMALL($M$5:$M$9000,ROWS($M$5:M625)),"")</f>
        <v/>
      </c>
      <c r="P625" t="s">
        <v>37</v>
      </c>
      <c r="Q625" t="s">
        <v>783</v>
      </c>
      <c r="R625">
        <v>4418</v>
      </c>
      <c r="S625" s="388">
        <f>ROWS(R$5:R625)</f>
        <v>621</v>
      </c>
      <c r="T625" s="388" t="str">
        <f>IF(_xlfn.IFNA(VLOOKUP(P625,$AG$3:$AH$83,2,FALSE),"")='11.1'!$D$5,TXM!S625,"")</f>
        <v/>
      </c>
      <c r="U625" t="str">
        <f>IFERROR(SMALL($T$5:$T$9000,ROWS($T$5:T625)),"")</f>
        <v/>
      </c>
    </row>
    <row r="626" spans="1:21" ht="14.4" customHeight="1" x14ac:dyDescent="0.3">
      <c r="A626" s="371" t="s">
        <v>53</v>
      </c>
      <c r="B626" t="s">
        <v>1500</v>
      </c>
      <c r="C626" s="372">
        <v>76309</v>
      </c>
      <c r="D626" s="388">
        <f>ROWS(C$5:C626)</f>
        <v>622</v>
      </c>
      <c r="E626" s="388" t="str">
        <f>IF(_xlfn.IFNA(VLOOKUP(A626,$AG$3:$AH$83,2,FALSE),"")='11.1'!$D$5,TXM!D626,"")</f>
        <v/>
      </c>
      <c r="F626" t="str">
        <f>IFERROR(SMALL($E$5:$E$9000,ROWS($E$5:E626)),"")</f>
        <v/>
      </c>
      <c r="I626" s="371" t="s">
        <v>197</v>
      </c>
      <c r="J626" t="s">
        <v>855</v>
      </c>
      <c r="K626" s="372">
        <v>64315189</v>
      </c>
      <c r="L626" s="388">
        <f>ROWS(K$5:K626)</f>
        <v>622</v>
      </c>
      <c r="M626" s="388" t="str">
        <f>IF(_xlfn.IFNA(VLOOKUP(I626,$AG$3:$AH$83,2,FALSE),"")='11.1'!$D$5,TXM!L626,"")</f>
        <v/>
      </c>
      <c r="N626" t="str">
        <f>IFERROR(SMALL($M$5:$M$9000,ROWS($M$5:M626)),"")</f>
        <v/>
      </c>
      <c r="P626" t="s">
        <v>37</v>
      </c>
      <c r="Q626" t="s">
        <v>813</v>
      </c>
      <c r="R626">
        <v>1470</v>
      </c>
      <c r="S626" s="388">
        <f>ROWS(R$5:R626)</f>
        <v>622</v>
      </c>
      <c r="T626" s="388" t="str">
        <f>IF(_xlfn.IFNA(VLOOKUP(P626,$AG$3:$AH$83,2,FALSE),"")='11.1'!$D$5,TXM!S626,"")</f>
        <v/>
      </c>
      <c r="U626" t="str">
        <f>IFERROR(SMALL($T$5:$T$9000,ROWS($T$5:T626)),"")</f>
        <v/>
      </c>
    </row>
    <row r="627" spans="1:21" ht="14.4" customHeight="1" x14ac:dyDescent="0.3">
      <c r="A627" s="371" t="s">
        <v>53</v>
      </c>
      <c r="B627" t="s">
        <v>95</v>
      </c>
      <c r="C627" s="372">
        <v>15328</v>
      </c>
      <c r="D627" s="388">
        <f>ROWS(C$5:C627)</f>
        <v>623</v>
      </c>
      <c r="E627" s="388" t="str">
        <f>IF(_xlfn.IFNA(VLOOKUP(A627,$AG$3:$AH$83,2,FALSE),"")='11.1'!$D$5,TXM!D627,"")</f>
        <v/>
      </c>
      <c r="F627" t="str">
        <f>IFERROR(SMALL($E$5:$E$9000,ROWS($E$5:E627)),"")</f>
        <v/>
      </c>
      <c r="I627" s="371" t="s">
        <v>197</v>
      </c>
      <c r="J627" t="s">
        <v>996</v>
      </c>
      <c r="K627" s="372">
        <v>59209716</v>
      </c>
      <c r="L627" s="388">
        <f>ROWS(K$5:K627)</f>
        <v>623</v>
      </c>
      <c r="M627" s="388" t="str">
        <f>IF(_xlfn.IFNA(VLOOKUP(I627,$AG$3:$AH$83,2,FALSE),"")='11.1'!$D$5,TXM!L627,"")</f>
        <v/>
      </c>
      <c r="N627" t="str">
        <f>IFERROR(SMALL($M$5:$M$9000,ROWS($M$5:M627)),"")</f>
        <v/>
      </c>
      <c r="P627" t="s">
        <v>37</v>
      </c>
      <c r="Q627" t="s">
        <v>861</v>
      </c>
      <c r="R627">
        <v>53</v>
      </c>
      <c r="S627" s="388">
        <f>ROWS(R$5:R627)</f>
        <v>623</v>
      </c>
      <c r="T627" s="388" t="str">
        <f>IF(_xlfn.IFNA(VLOOKUP(P627,$AG$3:$AH$83,2,FALSE),"")='11.1'!$D$5,TXM!S627,"")</f>
        <v/>
      </c>
      <c r="U627" t="str">
        <f>IFERROR(SMALL($T$5:$T$9000,ROWS($T$5:T627)),"")</f>
        <v/>
      </c>
    </row>
    <row r="628" spans="1:21" ht="14.4" customHeight="1" x14ac:dyDescent="0.3">
      <c r="A628" s="371" t="s">
        <v>53</v>
      </c>
      <c r="B628" t="s">
        <v>98</v>
      </c>
      <c r="C628" s="372">
        <v>11716</v>
      </c>
      <c r="D628" s="388">
        <f>ROWS(C$5:C628)</f>
        <v>624</v>
      </c>
      <c r="E628" s="388" t="str">
        <f>IF(_xlfn.IFNA(VLOOKUP(A628,$AG$3:$AH$83,2,FALSE),"")='11.1'!$D$5,TXM!D628,"")</f>
        <v/>
      </c>
      <c r="F628" t="str">
        <f>IFERROR(SMALL($E$5:$E$9000,ROWS($E$5:E628)),"")</f>
        <v/>
      </c>
      <c r="I628" s="371" t="s">
        <v>197</v>
      </c>
      <c r="J628" t="s">
        <v>795</v>
      </c>
      <c r="K628" s="372">
        <v>58346316</v>
      </c>
      <c r="L628" s="388">
        <f>ROWS(K$5:K628)</f>
        <v>624</v>
      </c>
      <c r="M628" s="388" t="str">
        <f>IF(_xlfn.IFNA(VLOOKUP(I628,$AG$3:$AH$83,2,FALSE),"")='11.1'!$D$5,TXM!L628,"")</f>
        <v/>
      </c>
      <c r="N628" t="str">
        <f>IFERROR(SMALL($M$5:$M$9000,ROWS($M$5:M628)),"")</f>
        <v/>
      </c>
      <c r="P628" t="s">
        <v>53</v>
      </c>
      <c r="Q628" t="s">
        <v>1402</v>
      </c>
      <c r="R628">
        <v>18796398</v>
      </c>
      <c r="S628" s="388">
        <f>ROWS(R$5:R628)</f>
        <v>624</v>
      </c>
      <c r="T628" s="388" t="str">
        <f>IF(_xlfn.IFNA(VLOOKUP(P628,$AG$3:$AH$83,2,FALSE),"")='11.1'!$D$5,TXM!S628,"")</f>
        <v/>
      </c>
      <c r="U628" t="str">
        <f>IFERROR(SMALL($T$5:$T$9000,ROWS($T$5:T628)),"")</f>
        <v/>
      </c>
    </row>
    <row r="629" spans="1:21" ht="14.4" customHeight="1" x14ac:dyDescent="0.3">
      <c r="A629" s="371" t="s">
        <v>53</v>
      </c>
      <c r="B629" t="s">
        <v>1240</v>
      </c>
      <c r="C629" s="372">
        <v>101</v>
      </c>
      <c r="D629" s="388">
        <f>ROWS(C$5:C629)</f>
        <v>625</v>
      </c>
      <c r="E629" s="388" t="str">
        <f>IF(_xlfn.IFNA(VLOOKUP(A629,$AG$3:$AH$83,2,FALSE),"")='11.1'!$D$5,TXM!D629,"")</f>
        <v/>
      </c>
      <c r="F629" t="str">
        <f>IFERROR(SMALL($E$5:$E$9000,ROWS($E$5:E629)),"")</f>
        <v/>
      </c>
      <c r="I629" s="371" t="s">
        <v>197</v>
      </c>
      <c r="J629" t="s">
        <v>847</v>
      </c>
      <c r="K629" s="372">
        <v>57389280</v>
      </c>
      <c r="L629" s="388">
        <f>ROWS(K$5:K629)</f>
        <v>625</v>
      </c>
      <c r="M629" s="388" t="str">
        <f>IF(_xlfn.IFNA(VLOOKUP(I629,$AG$3:$AH$83,2,FALSE),"")='11.1'!$D$5,TXM!L629,"")</f>
        <v/>
      </c>
      <c r="N629" t="str">
        <f>IFERROR(SMALL($M$5:$M$9000,ROWS($M$5:M629)),"")</f>
        <v/>
      </c>
      <c r="P629" t="s">
        <v>53</v>
      </c>
      <c r="Q629" t="s">
        <v>863</v>
      </c>
      <c r="R629">
        <v>6033956</v>
      </c>
      <c r="S629" s="388">
        <f>ROWS(R$5:R629)</f>
        <v>625</v>
      </c>
      <c r="T629" s="388" t="str">
        <f>IF(_xlfn.IFNA(VLOOKUP(P629,$AG$3:$AH$83,2,FALSE),"")='11.1'!$D$5,TXM!S629,"")</f>
        <v/>
      </c>
      <c r="U629" t="str">
        <f>IFERROR(SMALL($T$5:$T$9000,ROWS($T$5:T629)),"")</f>
        <v/>
      </c>
    </row>
    <row r="630" spans="1:21" ht="14.4" customHeight="1" x14ac:dyDescent="0.3">
      <c r="A630" s="371" t="s">
        <v>86</v>
      </c>
      <c r="B630" t="s">
        <v>95</v>
      </c>
      <c r="C630" s="372">
        <v>5353097</v>
      </c>
      <c r="D630" s="388">
        <f>ROWS(C$5:C630)</f>
        <v>626</v>
      </c>
      <c r="E630" s="388" t="str">
        <f>IF(_xlfn.IFNA(VLOOKUP(A630,$AG$3:$AH$83,2,FALSE),"")='11.1'!$D$5,TXM!D630,"")</f>
        <v/>
      </c>
      <c r="F630" t="str">
        <f>IFERROR(SMALL($E$5:$E$9000,ROWS($E$5:E630)),"")</f>
        <v/>
      </c>
      <c r="I630" s="371" t="s">
        <v>197</v>
      </c>
      <c r="J630" t="s">
        <v>819</v>
      </c>
      <c r="K630" s="372">
        <v>35773317</v>
      </c>
      <c r="L630" s="388">
        <f>ROWS(K$5:K630)</f>
        <v>626</v>
      </c>
      <c r="M630" s="388" t="str">
        <f>IF(_xlfn.IFNA(VLOOKUP(I630,$AG$3:$AH$83,2,FALSE),"")='11.1'!$D$5,TXM!L630,"")</f>
        <v/>
      </c>
      <c r="N630" t="str">
        <f>IFERROR(SMALL($M$5:$M$9000,ROWS($M$5:M630)),"")</f>
        <v/>
      </c>
      <c r="P630" t="s">
        <v>53</v>
      </c>
      <c r="Q630" t="s">
        <v>809</v>
      </c>
      <c r="R630">
        <v>1335681</v>
      </c>
      <c r="S630" s="388">
        <f>ROWS(R$5:R630)</f>
        <v>626</v>
      </c>
      <c r="T630" s="388" t="str">
        <f>IF(_xlfn.IFNA(VLOOKUP(P630,$AG$3:$AH$83,2,FALSE),"")='11.1'!$D$5,TXM!S630,"")</f>
        <v/>
      </c>
      <c r="U630" t="str">
        <f>IFERROR(SMALL($T$5:$T$9000,ROWS($T$5:T630)),"")</f>
        <v/>
      </c>
    </row>
    <row r="631" spans="1:21" ht="14.4" customHeight="1" x14ac:dyDescent="0.3">
      <c r="A631" s="371" t="s">
        <v>86</v>
      </c>
      <c r="B631" t="s">
        <v>1000</v>
      </c>
      <c r="C631" s="372">
        <v>2647353</v>
      </c>
      <c r="D631" s="388">
        <f>ROWS(C$5:C631)</f>
        <v>627</v>
      </c>
      <c r="E631" s="388" t="str">
        <f>IF(_xlfn.IFNA(VLOOKUP(A631,$AG$3:$AH$83,2,FALSE),"")='11.1'!$D$5,TXM!D631,"")</f>
        <v/>
      </c>
      <c r="F631" t="str">
        <f>IFERROR(SMALL($E$5:$E$9000,ROWS($E$5:E631)),"")</f>
        <v/>
      </c>
      <c r="I631" s="371" t="s">
        <v>197</v>
      </c>
      <c r="J631" t="s">
        <v>1402</v>
      </c>
      <c r="K631" s="372">
        <v>33768926</v>
      </c>
      <c r="L631" s="388">
        <f>ROWS(K$5:K631)</f>
        <v>627</v>
      </c>
      <c r="M631" s="388" t="str">
        <f>IF(_xlfn.IFNA(VLOOKUP(I631,$AG$3:$AH$83,2,FALSE),"")='11.1'!$D$5,TXM!L631,"")</f>
        <v/>
      </c>
      <c r="N631" t="str">
        <f>IFERROR(SMALL($M$5:$M$9000,ROWS($M$5:M631)),"")</f>
        <v/>
      </c>
      <c r="P631" t="s">
        <v>53</v>
      </c>
      <c r="Q631" t="s">
        <v>867</v>
      </c>
      <c r="R631">
        <v>840082</v>
      </c>
      <c r="S631" s="388">
        <f>ROWS(R$5:R631)</f>
        <v>627</v>
      </c>
      <c r="T631" s="388" t="str">
        <f>IF(_xlfn.IFNA(VLOOKUP(P631,$AG$3:$AH$83,2,FALSE),"")='11.1'!$D$5,TXM!S631,"")</f>
        <v/>
      </c>
      <c r="U631" t="str">
        <f>IFERROR(SMALL($T$5:$T$9000,ROWS($T$5:T631)),"")</f>
        <v/>
      </c>
    </row>
    <row r="632" spans="1:21" ht="14.4" customHeight="1" x14ac:dyDescent="0.3">
      <c r="A632" s="371" t="s">
        <v>86</v>
      </c>
      <c r="B632" t="s">
        <v>1275</v>
      </c>
      <c r="C632" s="372">
        <v>1256907</v>
      </c>
      <c r="D632" s="388">
        <f>ROWS(C$5:C632)</f>
        <v>628</v>
      </c>
      <c r="E632" s="388" t="str">
        <f>IF(_xlfn.IFNA(VLOOKUP(A632,$AG$3:$AH$83,2,FALSE),"")='11.1'!$D$5,TXM!D632,"")</f>
        <v/>
      </c>
      <c r="F632" t="str">
        <f>IFERROR(SMALL($E$5:$E$9000,ROWS($E$5:E632)),"")</f>
        <v/>
      </c>
      <c r="I632" s="371" t="s">
        <v>197</v>
      </c>
      <c r="J632" t="s">
        <v>98</v>
      </c>
      <c r="K632" s="372">
        <v>30930177</v>
      </c>
      <c r="L632" s="388">
        <f>ROWS(K$5:K632)</f>
        <v>628</v>
      </c>
      <c r="M632" s="388" t="str">
        <f>IF(_xlfn.IFNA(VLOOKUP(I632,$AG$3:$AH$83,2,FALSE),"")='11.1'!$D$5,TXM!L632,"")</f>
        <v/>
      </c>
      <c r="N632" t="str">
        <f>IFERROR(SMALL($M$5:$M$9000,ROWS($M$5:M632)),"")</f>
        <v/>
      </c>
      <c r="P632" t="s">
        <v>53</v>
      </c>
      <c r="Q632" t="s">
        <v>813</v>
      </c>
      <c r="R632">
        <v>824639</v>
      </c>
      <c r="S632" s="388">
        <f>ROWS(R$5:R632)</f>
        <v>628</v>
      </c>
      <c r="T632" s="388" t="str">
        <f>IF(_xlfn.IFNA(VLOOKUP(P632,$AG$3:$AH$83,2,FALSE),"")='11.1'!$D$5,TXM!S632,"")</f>
        <v/>
      </c>
      <c r="U632" t="str">
        <f>IFERROR(SMALL($T$5:$T$9000,ROWS($T$5:T632)),"")</f>
        <v/>
      </c>
    </row>
    <row r="633" spans="1:21" ht="14.4" customHeight="1" x14ac:dyDescent="0.3">
      <c r="A633" s="371" t="s">
        <v>86</v>
      </c>
      <c r="B633" t="s">
        <v>815</v>
      </c>
      <c r="C633" s="372">
        <v>383240</v>
      </c>
      <c r="D633" s="388">
        <f>ROWS(C$5:C633)</f>
        <v>629</v>
      </c>
      <c r="E633" s="388" t="str">
        <f>IF(_xlfn.IFNA(VLOOKUP(A633,$AG$3:$AH$83,2,FALSE),"")='11.1'!$D$5,TXM!D633,"")</f>
        <v/>
      </c>
      <c r="F633" t="str">
        <f>IFERROR(SMALL($E$5:$E$9000,ROWS($E$5:E633)),"")</f>
        <v/>
      </c>
      <c r="I633" s="371" t="s">
        <v>197</v>
      </c>
      <c r="J633" t="s">
        <v>775</v>
      </c>
      <c r="K633" s="372">
        <v>29974043</v>
      </c>
      <c r="L633" s="388">
        <f>ROWS(K$5:K633)</f>
        <v>629</v>
      </c>
      <c r="M633" s="388" t="str">
        <f>IF(_xlfn.IFNA(VLOOKUP(I633,$AG$3:$AH$83,2,FALSE),"")='11.1'!$D$5,TXM!L633,"")</f>
        <v/>
      </c>
      <c r="N633" t="str">
        <f>IFERROR(SMALL($M$5:$M$9000,ROWS($M$5:M633)),"")</f>
        <v/>
      </c>
      <c r="P633" t="s">
        <v>53</v>
      </c>
      <c r="Q633" t="s">
        <v>865</v>
      </c>
      <c r="R633">
        <v>592548</v>
      </c>
      <c r="S633" s="388">
        <f>ROWS(R$5:R633)</f>
        <v>629</v>
      </c>
      <c r="T633" s="388" t="str">
        <f>IF(_xlfn.IFNA(VLOOKUP(P633,$AG$3:$AH$83,2,FALSE),"")='11.1'!$D$5,TXM!S633,"")</f>
        <v/>
      </c>
      <c r="U633" t="str">
        <f>IFERROR(SMALL($T$5:$T$9000,ROWS($T$5:T633)),"")</f>
        <v/>
      </c>
    </row>
    <row r="634" spans="1:21" ht="14.4" customHeight="1" x14ac:dyDescent="0.3">
      <c r="A634" s="371" t="s">
        <v>86</v>
      </c>
      <c r="B634" t="s">
        <v>98</v>
      </c>
      <c r="C634" s="372">
        <v>263610</v>
      </c>
      <c r="D634" s="388">
        <f>ROWS(C$5:C634)</f>
        <v>630</v>
      </c>
      <c r="E634" s="388" t="str">
        <f>IF(_xlfn.IFNA(VLOOKUP(A634,$AG$3:$AH$83,2,FALSE),"")='11.1'!$D$5,TXM!D634,"")</f>
        <v/>
      </c>
      <c r="F634" t="str">
        <f>IFERROR(SMALL($E$5:$E$9000,ROWS($E$5:E634)),"")</f>
        <v/>
      </c>
      <c r="I634" s="371" t="s">
        <v>197</v>
      </c>
      <c r="J634" t="s">
        <v>104</v>
      </c>
      <c r="K634" s="372">
        <v>27865982</v>
      </c>
      <c r="L634" s="388">
        <f>ROWS(K$5:K634)</f>
        <v>630</v>
      </c>
      <c r="M634" s="388" t="str">
        <f>IF(_xlfn.IFNA(VLOOKUP(I634,$AG$3:$AH$83,2,FALSE),"")='11.1'!$D$5,TXM!L634,"")</f>
        <v/>
      </c>
      <c r="N634" t="str">
        <f>IFERROR(SMALL($M$5:$M$9000,ROWS($M$5:M634)),"")</f>
        <v/>
      </c>
      <c r="P634" t="s">
        <v>53</v>
      </c>
      <c r="Q634" t="s">
        <v>869</v>
      </c>
      <c r="R634">
        <v>309949</v>
      </c>
      <c r="S634" s="388">
        <f>ROWS(R$5:R634)</f>
        <v>630</v>
      </c>
      <c r="T634" s="388" t="str">
        <f>IF(_xlfn.IFNA(VLOOKUP(P634,$AG$3:$AH$83,2,FALSE),"")='11.1'!$D$5,TXM!S634,"")</f>
        <v/>
      </c>
      <c r="U634" t="str">
        <f>IFERROR(SMALL($T$5:$T$9000,ROWS($T$5:T634)),"")</f>
        <v/>
      </c>
    </row>
    <row r="635" spans="1:21" ht="14.4" customHeight="1" x14ac:dyDescent="0.3">
      <c r="A635" s="371" t="s">
        <v>86</v>
      </c>
      <c r="B635" t="s">
        <v>791</v>
      </c>
      <c r="C635" s="372">
        <v>172756</v>
      </c>
      <c r="D635" s="388">
        <f>ROWS(C$5:C635)</f>
        <v>631</v>
      </c>
      <c r="E635" s="388" t="str">
        <f>IF(_xlfn.IFNA(VLOOKUP(A635,$AG$3:$AH$83,2,FALSE),"")='11.1'!$D$5,TXM!D635,"")</f>
        <v/>
      </c>
      <c r="F635" t="str">
        <f>IFERROR(SMALL($E$5:$E$9000,ROWS($E$5:E635)),"")</f>
        <v/>
      </c>
      <c r="I635" s="371" t="s">
        <v>197</v>
      </c>
      <c r="J635" t="s">
        <v>998</v>
      </c>
      <c r="K635" s="372">
        <v>24979169</v>
      </c>
      <c r="L635" s="388">
        <f>ROWS(K$5:K635)</f>
        <v>631</v>
      </c>
      <c r="M635" s="388" t="str">
        <f>IF(_xlfn.IFNA(VLOOKUP(I635,$AG$3:$AH$83,2,FALSE),"")='11.1'!$D$5,TXM!L635,"")</f>
        <v/>
      </c>
      <c r="N635" t="str">
        <f>IFERROR(SMALL($M$5:$M$9000,ROWS($M$5:M635)),"")</f>
        <v/>
      </c>
      <c r="P635" t="s">
        <v>53</v>
      </c>
      <c r="Q635" t="s">
        <v>1500</v>
      </c>
      <c r="R635">
        <v>304923</v>
      </c>
      <c r="S635" s="388">
        <f>ROWS(R$5:R635)</f>
        <v>631</v>
      </c>
      <c r="T635" s="388" t="str">
        <f>IF(_xlfn.IFNA(VLOOKUP(P635,$AG$3:$AH$83,2,FALSE),"")='11.1'!$D$5,TXM!S635,"")</f>
        <v/>
      </c>
      <c r="U635" t="str">
        <f>IFERROR(SMALL($T$5:$T$9000,ROWS($T$5:T635)),"")</f>
        <v/>
      </c>
    </row>
    <row r="636" spans="1:21" ht="14.4" customHeight="1" x14ac:dyDescent="0.3">
      <c r="A636" s="371" t="s">
        <v>86</v>
      </c>
      <c r="B636" t="s">
        <v>773</v>
      </c>
      <c r="C636" s="372">
        <v>118943</v>
      </c>
      <c r="D636" s="388">
        <f>ROWS(C$5:C636)</f>
        <v>632</v>
      </c>
      <c r="E636" s="388" t="str">
        <f>IF(_xlfn.IFNA(VLOOKUP(A636,$AG$3:$AH$83,2,FALSE),"")='11.1'!$D$5,TXM!D636,"")</f>
        <v/>
      </c>
      <c r="F636" t="str">
        <f>IFERROR(SMALL($E$5:$E$9000,ROWS($E$5:E636)),"")</f>
        <v/>
      </c>
      <c r="I636" s="371" t="s">
        <v>197</v>
      </c>
      <c r="J636" t="s">
        <v>813</v>
      </c>
      <c r="K636" s="372">
        <v>22485273</v>
      </c>
      <c r="L636" s="388">
        <f>ROWS(K$5:K636)</f>
        <v>632</v>
      </c>
      <c r="M636" s="388" t="str">
        <f>IF(_xlfn.IFNA(VLOOKUP(I636,$AG$3:$AH$83,2,FALSE),"")='11.1'!$D$5,TXM!L636,"")</f>
        <v/>
      </c>
      <c r="N636" t="str">
        <f>IFERROR(SMALL($M$5:$M$9000,ROWS($M$5:M636)),"")</f>
        <v/>
      </c>
      <c r="P636" t="s">
        <v>53</v>
      </c>
      <c r="Q636" t="s">
        <v>1265</v>
      </c>
      <c r="R636">
        <v>97144</v>
      </c>
      <c r="S636" s="388">
        <f>ROWS(R$5:R636)</f>
        <v>632</v>
      </c>
      <c r="T636" s="388" t="str">
        <f>IF(_xlfn.IFNA(VLOOKUP(P636,$AG$3:$AH$83,2,FALSE),"")='11.1'!$D$5,TXM!S636,"")</f>
        <v/>
      </c>
      <c r="U636" t="str">
        <f>IFERROR(SMALL($T$5:$T$9000,ROWS($T$5:T636)),"")</f>
        <v/>
      </c>
    </row>
    <row r="637" spans="1:21" ht="14.4" customHeight="1" x14ac:dyDescent="0.3">
      <c r="A637" s="371" t="s">
        <v>86</v>
      </c>
      <c r="B637" t="s">
        <v>865</v>
      </c>
      <c r="C637" s="372">
        <v>105863</v>
      </c>
      <c r="D637" s="388">
        <f>ROWS(C$5:C637)</f>
        <v>633</v>
      </c>
      <c r="E637" s="388" t="str">
        <f>IF(_xlfn.IFNA(VLOOKUP(A637,$AG$3:$AH$83,2,FALSE),"")='11.1'!$D$5,TXM!D637,"")</f>
        <v/>
      </c>
      <c r="F637" t="str">
        <f>IFERROR(SMALL($E$5:$E$9000,ROWS($E$5:E637)),"")</f>
        <v/>
      </c>
      <c r="I637" s="371" t="s">
        <v>197</v>
      </c>
      <c r="J637" t="s">
        <v>96</v>
      </c>
      <c r="K637" s="372">
        <v>22006897</v>
      </c>
      <c r="L637" s="388">
        <f>ROWS(K$5:K637)</f>
        <v>633</v>
      </c>
      <c r="M637" s="388" t="str">
        <f>IF(_xlfn.IFNA(VLOOKUP(I637,$AG$3:$AH$83,2,FALSE),"")='11.1'!$D$5,TXM!L637,"")</f>
        <v/>
      </c>
      <c r="N637" t="str">
        <f>IFERROR(SMALL($M$5:$M$9000,ROWS($M$5:M637)),"")</f>
        <v/>
      </c>
      <c r="P637" t="s">
        <v>53</v>
      </c>
      <c r="Q637" t="s">
        <v>1240</v>
      </c>
      <c r="R637">
        <v>56544</v>
      </c>
      <c r="S637" s="388">
        <f>ROWS(R$5:R637)</f>
        <v>633</v>
      </c>
      <c r="T637" s="388" t="str">
        <f>IF(_xlfn.IFNA(VLOOKUP(P637,$AG$3:$AH$83,2,FALSE),"")='11.1'!$D$5,TXM!S637,"")</f>
        <v/>
      </c>
      <c r="U637" t="str">
        <f>IFERROR(SMALL($T$5:$T$9000,ROWS($T$5:T637)),"")</f>
        <v/>
      </c>
    </row>
    <row r="638" spans="1:21" ht="14.4" customHeight="1" x14ac:dyDescent="0.3">
      <c r="A638" s="371" t="s">
        <v>86</v>
      </c>
      <c r="B638" t="s">
        <v>1285</v>
      </c>
      <c r="C638" s="372">
        <v>37005</v>
      </c>
      <c r="D638" s="388">
        <f>ROWS(C$5:C638)</f>
        <v>634</v>
      </c>
      <c r="E638" s="388" t="str">
        <f>IF(_xlfn.IFNA(VLOOKUP(A638,$AG$3:$AH$83,2,FALSE),"")='11.1'!$D$5,TXM!D638,"")</f>
        <v/>
      </c>
      <c r="F638" t="str">
        <f>IFERROR(SMALL($E$5:$E$9000,ROWS($E$5:E638)),"")</f>
        <v/>
      </c>
      <c r="I638" s="371" t="s">
        <v>197</v>
      </c>
      <c r="J638" t="s">
        <v>779</v>
      </c>
      <c r="K638" s="372">
        <v>21153227</v>
      </c>
      <c r="L638" s="388">
        <f>ROWS(K$5:K638)</f>
        <v>634</v>
      </c>
      <c r="M638" s="388" t="str">
        <f>IF(_xlfn.IFNA(VLOOKUP(I638,$AG$3:$AH$83,2,FALSE),"")='11.1'!$D$5,TXM!L638,"")</f>
        <v/>
      </c>
      <c r="N638" t="str">
        <f>IFERROR(SMALL($M$5:$M$9000,ROWS($M$5:M638)),"")</f>
        <v/>
      </c>
      <c r="P638" t="s">
        <v>53</v>
      </c>
      <c r="Q638" t="s">
        <v>843</v>
      </c>
      <c r="R638">
        <v>13861</v>
      </c>
      <c r="S638" s="388">
        <f>ROWS(R$5:R638)</f>
        <v>634</v>
      </c>
      <c r="T638" s="388" t="str">
        <f>IF(_xlfn.IFNA(VLOOKUP(P638,$AG$3:$AH$83,2,FALSE),"")='11.1'!$D$5,TXM!S638,"")</f>
        <v/>
      </c>
      <c r="U638" t="str">
        <f>IFERROR(SMALL($T$5:$T$9000,ROWS($T$5:T638)),"")</f>
        <v/>
      </c>
    </row>
    <row r="639" spans="1:21" ht="14.4" customHeight="1" x14ac:dyDescent="0.3">
      <c r="A639" s="371" t="s">
        <v>86</v>
      </c>
      <c r="B639" t="s">
        <v>837</v>
      </c>
      <c r="C639" s="372">
        <v>6106</v>
      </c>
      <c r="D639" s="388">
        <f>ROWS(C$5:C639)</f>
        <v>635</v>
      </c>
      <c r="E639" s="388" t="str">
        <f>IF(_xlfn.IFNA(VLOOKUP(A639,$AG$3:$AH$83,2,FALSE),"")='11.1'!$D$5,TXM!D639,"")</f>
        <v/>
      </c>
      <c r="F639" t="str">
        <f>IFERROR(SMALL($E$5:$E$9000,ROWS($E$5:E639)),"")</f>
        <v/>
      </c>
      <c r="I639" s="371" t="s">
        <v>197</v>
      </c>
      <c r="J639" t="s">
        <v>102</v>
      </c>
      <c r="K639" s="372">
        <v>21088117</v>
      </c>
      <c r="L639" s="388">
        <f>ROWS(K$5:K639)</f>
        <v>635</v>
      </c>
      <c r="M639" s="388" t="str">
        <f>IF(_xlfn.IFNA(VLOOKUP(I639,$AG$3:$AH$83,2,FALSE),"")='11.1'!$D$5,TXM!L639,"")</f>
        <v/>
      </c>
      <c r="N639" t="str">
        <f>IFERROR(SMALL($M$5:$M$9000,ROWS($M$5:M639)),"")</f>
        <v/>
      </c>
      <c r="P639" t="s">
        <v>53</v>
      </c>
      <c r="Q639" t="s">
        <v>1285</v>
      </c>
      <c r="R639">
        <v>13266</v>
      </c>
      <c r="S639" s="388">
        <f>ROWS(R$5:R639)</f>
        <v>635</v>
      </c>
      <c r="T639" s="388" t="str">
        <f>IF(_xlfn.IFNA(VLOOKUP(P639,$AG$3:$AH$83,2,FALSE),"")='11.1'!$D$5,TXM!S639,"")</f>
        <v/>
      </c>
      <c r="U639" t="str">
        <f>IFERROR(SMALL($T$5:$T$9000,ROWS($T$5:T639)),"")</f>
        <v/>
      </c>
    </row>
    <row r="640" spans="1:21" ht="14.4" customHeight="1" x14ac:dyDescent="0.3">
      <c r="A640" s="371" t="s">
        <v>86</v>
      </c>
      <c r="B640" t="s">
        <v>1005</v>
      </c>
      <c r="C640" s="372">
        <v>4000</v>
      </c>
      <c r="D640" s="388">
        <f>ROWS(C$5:C640)</f>
        <v>636</v>
      </c>
      <c r="E640" s="388" t="str">
        <f>IF(_xlfn.IFNA(VLOOKUP(A640,$AG$3:$AH$83,2,FALSE),"")='11.1'!$D$5,TXM!D640,"")</f>
        <v/>
      </c>
      <c r="F640" t="str">
        <f>IFERROR(SMALL($E$5:$E$9000,ROWS($E$5:E640)),"")</f>
        <v/>
      </c>
      <c r="I640" s="371" t="s">
        <v>197</v>
      </c>
      <c r="J640" t="s">
        <v>773</v>
      </c>
      <c r="K640" s="372">
        <v>20474816</v>
      </c>
      <c r="L640" s="388">
        <f>ROWS(K$5:K640)</f>
        <v>636</v>
      </c>
      <c r="M640" s="388" t="str">
        <f>IF(_xlfn.IFNA(VLOOKUP(I640,$AG$3:$AH$83,2,FALSE),"")='11.1'!$D$5,TXM!L640,"")</f>
        <v/>
      </c>
      <c r="N640" t="str">
        <f>IFERROR(SMALL($M$5:$M$9000,ROWS($M$5:M640)),"")</f>
        <v/>
      </c>
      <c r="P640" t="s">
        <v>53</v>
      </c>
      <c r="Q640" t="s">
        <v>849</v>
      </c>
      <c r="R640">
        <v>7963</v>
      </c>
      <c r="S640" s="388">
        <f>ROWS(R$5:R640)</f>
        <v>636</v>
      </c>
      <c r="T640" s="388" t="str">
        <f>IF(_xlfn.IFNA(VLOOKUP(P640,$AG$3:$AH$83,2,FALSE),"")='11.1'!$D$5,TXM!S640,"")</f>
        <v/>
      </c>
      <c r="U640" t="str">
        <f>IFERROR(SMALL($T$5:$T$9000,ROWS($T$5:T640)),"")</f>
        <v/>
      </c>
    </row>
    <row r="641" spans="1:21" ht="14.4" customHeight="1" x14ac:dyDescent="0.3">
      <c r="A641" s="371" t="s">
        <v>86</v>
      </c>
      <c r="B641" t="s">
        <v>867</v>
      </c>
      <c r="C641" s="372">
        <v>3201</v>
      </c>
      <c r="D641" s="388">
        <f>ROWS(C$5:C641)</f>
        <v>637</v>
      </c>
      <c r="E641" s="388" t="str">
        <f>IF(_xlfn.IFNA(VLOOKUP(A641,$AG$3:$AH$83,2,FALSE),"")='11.1'!$D$5,TXM!D641,"")</f>
        <v/>
      </c>
      <c r="F641" t="str">
        <f>IFERROR(SMALL($E$5:$E$9000,ROWS($E$5:E641)),"")</f>
        <v/>
      </c>
      <c r="I641" s="371" t="s">
        <v>197</v>
      </c>
      <c r="J641" t="s">
        <v>873</v>
      </c>
      <c r="K641" s="372">
        <v>19739632</v>
      </c>
      <c r="L641" s="388">
        <f>ROWS(K$5:K641)</f>
        <v>637</v>
      </c>
      <c r="M641" s="388" t="str">
        <f>IF(_xlfn.IFNA(VLOOKUP(I641,$AG$3:$AH$83,2,FALSE),"")='11.1'!$D$5,TXM!L641,"")</f>
        <v/>
      </c>
      <c r="N641" t="str">
        <f>IFERROR(SMALL($M$5:$M$9000,ROWS($M$5:M641)),"")</f>
        <v/>
      </c>
      <c r="P641" t="s">
        <v>53</v>
      </c>
      <c r="Q641" t="s">
        <v>171</v>
      </c>
      <c r="R641">
        <v>5058</v>
      </c>
      <c r="S641" s="388">
        <f>ROWS(R$5:R641)</f>
        <v>637</v>
      </c>
      <c r="T641" s="388" t="str">
        <f>IF(_xlfn.IFNA(VLOOKUP(P641,$AG$3:$AH$83,2,FALSE),"")='11.1'!$D$5,TXM!S641,"")</f>
        <v/>
      </c>
      <c r="U641" t="str">
        <f>IFERROR(SMALL($T$5:$T$9000,ROWS($T$5:T641)),"")</f>
        <v/>
      </c>
    </row>
    <row r="642" spans="1:21" ht="14.4" customHeight="1" x14ac:dyDescent="0.3">
      <c r="A642" s="371" t="s">
        <v>86</v>
      </c>
      <c r="B642" t="s">
        <v>1006</v>
      </c>
      <c r="C642" s="372">
        <v>2950</v>
      </c>
      <c r="D642" s="388">
        <f>ROWS(C$5:C642)</f>
        <v>638</v>
      </c>
      <c r="E642" s="388" t="str">
        <f>IF(_xlfn.IFNA(VLOOKUP(A642,$AG$3:$AH$83,2,FALSE),"")='11.1'!$D$5,TXM!D642,"")</f>
        <v/>
      </c>
      <c r="F642" t="str">
        <f>IFERROR(SMALL($E$5:$E$9000,ROWS($E$5:E642)),"")</f>
        <v/>
      </c>
      <c r="I642" s="371" t="s">
        <v>197</v>
      </c>
      <c r="J642" t="s">
        <v>827</v>
      </c>
      <c r="K642" s="372">
        <v>18063002</v>
      </c>
      <c r="L642" s="388">
        <f>ROWS(K$5:K642)</f>
        <v>638</v>
      </c>
      <c r="M642" s="388" t="str">
        <f>IF(_xlfn.IFNA(VLOOKUP(I642,$AG$3:$AH$83,2,FALSE),"")='11.1'!$D$5,TXM!L642,"")</f>
        <v/>
      </c>
      <c r="N642" t="str">
        <f>IFERROR(SMALL($M$5:$M$9000,ROWS($M$5:M642)),"")</f>
        <v/>
      </c>
      <c r="P642" t="s">
        <v>53</v>
      </c>
      <c r="Q642" t="s">
        <v>1252</v>
      </c>
      <c r="R642">
        <v>77</v>
      </c>
      <c r="S642" s="388">
        <f>ROWS(R$5:R642)</f>
        <v>638</v>
      </c>
      <c r="T642" s="388" t="str">
        <f>IF(_xlfn.IFNA(VLOOKUP(P642,$AG$3:$AH$83,2,FALSE),"")='11.1'!$D$5,TXM!S642,"")</f>
        <v/>
      </c>
      <c r="U642" t="str">
        <f>IFERROR(SMALL($T$5:$T$9000,ROWS($T$5:T642)),"")</f>
        <v/>
      </c>
    </row>
    <row r="643" spans="1:21" ht="14.4" customHeight="1" x14ac:dyDescent="0.3">
      <c r="A643" s="371" t="s">
        <v>86</v>
      </c>
      <c r="B643" t="s">
        <v>825</v>
      </c>
      <c r="C643" s="372">
        <v>2027</v>
      </c>
      <c r="D643" s="388">
        <f>ROWS(C$5:C643)</f>
        <v>639</v>
      </c>
      <c r="E643" s="388" t="str">
        <f>IF(_xlfn.IFNA(VLOOKUP(A643,$AG$3:$AH$83,2,FALSE),"")='11.1'!$D$5,TXM!D643,"")</f>
        <v/>
      </c>
      <c r="F643" t="str">
        <f>IFERROR(SMALL($E$5:$E$9000,ROWS($E$5:E643)),"")</f>
        <v/>
      </c>
      <c r="I643" s="371" t="s">
        <v>197</v>
      </c>
      <c r="J643" t="s">
        <v>871</v>
      </c>
      <c r="K643" s="372">
        <v>13014709</v>
      </c>
      <c r="L643" s="388">
        <f>ROWS(K$5:K643)</f>
        <v>639</v>
      </c>
      <c r="M643" s="388" t="str">
        <f>IF(_xlfn.IFNA(VLOOKUP(I643,$AG$3:$AH$83,2,FALSE),"")='11.1'!$D$5,TXM!L643,"")</f>
        <v/>
      </c>
      <c r="N643" t="str">
        <f>IFERROR(SMALL($M$5:$M$9000,ROWS($M$5:M643)),"")</f>
        <v/>
      </c>
      <c r="P643" t="s">
        <v>86</v>
      </c>
      <c r="Q643" t="s">
        <v>867</v>
      </c>
      <c r="R643">
        <v>513000</v>
      </c>
      <c r="S643" s="388">
        <f>ROWS(R$5:R643)</f>
        <v>639</v>
      </c>
      <c r="T643" s="388" t="str">
        <f>IF(_xlfn.IFNA(VLOOKUP(P643,$AG$3:$AH$83,2,FALSE),"")='11.1'!$D$5,TXM!S643,"")</f>
        <v/>
      </c>
      <c r="U643" t="str">
        <f>IFERROR(SMALL($T$5:$T$9000,ROWS($T$5:T643)),"")</f>
        <v/>
      </c>
    </row>
    <row r="644" spans="1:21" ht="14.4" customHeight="1" x14ac:dyDescent="0.3">
      <c r="A644" s="371" t="s">
        <v>86</v>
      </c>
      <c r="B644" t="s">
        <v>990</v>
      </c>
      <c r="C644" s="372">
        <v>1856</v>
      </c>
      <c r="D644" s="388">
        <f>ROWS(C$5:C644)</f>
        <v>640</v>
      </c>
      <c r="E644" s="388" t="str">
        <f>IF(_xlfn.IFNA(VLOOKUP(A644,$AG$3:$AH$83,2,FALSE),"")='11.1'!$D$5,TXM!D644,"")</f>
        <v/>
      </c>
      <c r="F644" t="str">
        <f>IFERROR(SMALL($E$5:$E$9000,ROWS($E$5:E644)),"")</f>
        <v/>
      </c>
      <c r="I644" s="371" t="s">
        <v>197</v>
      </c>
      <c r="J644" t="s">
        <v>990</v>
      </c>
      <c r="K644" s="372">
        <v>12508455</v>
      </c>
      <c r="L644" s="388">
        <f>ROWS(K$5:K644)</f>
        <v>640</v>
      </c>
      <c r="M644" s="388" t="str">
        <f>IF(_xlfn.IFNA(VLOOKUP(I644,$AG$3:$AH$83,2,FALSE),"")='11.1'!$D$5,TXM!L644,"")</f>
        <v/>
      </c>
      <c r="N644" t="str">
        <f>IFERROR(SMALL($M$5:$M$9000,ROWS($M$5:M644)),"")</f>
        <v/>
      </c>
      <c r="P644" t="s">
        <v>86</v>
      </c>
      <c r="Q644" t="s">
        <v>1240</v>
      </c>
      <c r="R644">
        <v>59190</v>
      </c>
      <c r="S644" s="388">
        <f>ROWS(R$5:R644)</f>
        <v>640</v>
      </c>
      <c r="T644" s="388" t="str">
        <f>IF(_xlfn.IFNA(VLOOKUP(P644,$AG$3:$AH$83,2,FALSE),"")='11.1'!$D$5,TXM!S644,"")</f>
        <v/>
      </c>
      <c r="U644" t="str">
        <f>IFERROR(SMALL($T$5:$T$9000,ROWS($T$5:T644)),"")</f>
        <v/>
      </c>
    </row>
    <row r="645" spans="1:21" ht="14.4" customHeight="1" x14ac:dyDescent="0.3">
      <c r="A645" s="371" t="s">
        <v>86</v>
      </c>
      <c r="B645" t="s">
        <v>833</v>
      </c>
      <c r="C645" s="372">
        <v>1529</v>
      </c>
      <c r="D645" s="388">
        <f>ROWS(C$5:C645)</f>
        <v>641</v>
      </c>
      <c r="E645" s="388" t="str">
        <f>IF(_xlfn.IFNA(VLOOKUP(A645,$AG$3:$AH$83,2,FALSE),"")='11.1'!$D$5,TXM!D645,"")</f>
        <v/>
      </c>
      <c r="F645" t="str">
        <f>IFERROR(SMALL($E$5:$E$9000,ROWS($E$5:E645)),"")</f>
        <v/>
      </c>
      <c r="I645" s="371" t="s">
        <v>197</v>
      </c>
      <c r="J645" t="s">
        <v>857</v>
      </c>
      <c r="K645" s="372">
        <v>11769062</v>
      </c>
      <c r="L645" s="388">
        <f>ROWS(K$5:K645)</f>
        <v>641</v>
      </c>
      <c r="M645" s="388" t="str">
        <f>IF(_xlfn.IFNA(VLOOKUP(I645,$AG$3:$AH$83,2,FALSE),"")='11.1'!$D$5,TXM!L645,"")</f>
        <v/>
      </c>
      <c r="N645" t="str">
        <f>IFERROR(SMALL($M$5:$M$9000,ROWS($M$5:M645)),"")</f>
        <v/>
      </c>
      <c r="P645" t="s">
        <v>86</v>
      </c>
      <c r="Q645" t="s">
        <v>863</v>
      </c>
      <c r="R645">
        <v>14805</v>
      </c>
      <c r="S645" s="388">
        <f>ROWS(R$5:R645)</f>
        <v>641</v>
      </c>
      <c r="T645" s="388" t="str">
        <f>IF(_xlfn.IFNA(VLOOKUP(P645,$AG$3:$AH$83,2,FALSE),"")='11.1'!$D$5,TXM!S645,"")</f>
        <v/>
      </c>
      <c r="U645" t="str">
        <f>IFERROR(SMALL($T$5:$T$9000,ROWS($T$5:T645)),"")</f>
        <v/>
      </c>
    </row>
    <row r="646" spans="1:21" ht="14.4" customHeight="1" x14ac:dyDescent="0.3">
      <c r="A646" s="371" t="s">
        <v>86</v>
      </c>
      <c r="B646" t="s">
        <v>1240</v>
      </c>
      <c r="C646" s="372">
        <v>809</v>
      </c>
      <c r="D646" s="388">
        <f>ROWS(C$5:C646)</f>
        <v>642</v>
      </c>
      <c r="E646" s="388" t="str">
        <f>IF(_xlfn.IFNA(VLOOKUP(A646,$AG$3:$AH$83,2,FALSE),"")='11.1'!$D$5,TXM!D646,"")</f>
        <v/>
      </c>
      <c r="F646" t="str">
        <f>IFERROR(SMALL($E$5:$E$9000,ROWS($E$5:E646)),"")</f>
        <v/>
      </c>
      <c r="I646" s="371" t="s">
        <v>197</v>
      </c>
      <c r="J646" t="s">
        <v>1002</v>
      </c>
      <c r="K646" s="372">
        <v>10856267</v>
      </c>
      <c r="L646" s="388">
        <f>ROWS(K$5:K646)</f>
        <v>642</v>
      </c>
      <c r="M646" s="388" t="str">
        <f>IF(_xlfn.IFNA(VLOOKUP(I646,$AG$3:$AH$83,2,FALSE),"")='11.1'!$D$5,TXM!L646,"")</f>
        <v/>
      </c>
      <c r="N646" t="str">
        <f>IFERROR(SMALL($M$5:$M$9000,ROWS($M$5:M646)),"")</f>
        <v/>
      </c>
      <c r="P646" t="s">
        <v>86</v>
      </c>
      <c r="Q646" t="s">
        <v>1006</v>
      </c>
      <c r="R646">
        <v>5000</v>
      </c>
      <c r="S646" s="388">
        <f>ROWS(R$5:R646)</f>
        <v>642</v>
      </c>
      <c r="T646" s="388" t="str">
        <f>IF(_xlfn.IFNA(VLOOKUP(P646,$AG$3:$AH$83,2,FALSE),"")='11.1'!$D$5,TXM!S646,"")</f>
        <v/>
      </c>
      <c r="U646" t="str">
        <f>IFERROR(SMALL($T$5:$T$9000,ROWS($T$5:T646)),"")</f>
        <v/>
      </c>
    </row>
    <row r="647" spans="1:21" ht="14.4" customHeight="1" x14ac:dyDescent="0.3">
      <c r="A647" s="371" t="s">
        <v>86</v>
      </c>
      <c r="B647" t="s">
        <v>843</v>
      </c>
      <c r="C647" s="372">
        <v>100</v>
      </c>
      <c r="D647" s="388">
        <f>ROWS(C$5:C647)</f>
        <v>643</v>
      </c>
      <c r="E647" s="388" t="str">
        <f>IF(_xlfn.IFNA(VLOOKUP(A647,$AG$3:$AH$83,2,FALSE),"")='11.1'!$D$5,TXM!D647,"")</f>
        <v/>
      </c>
      <c r="F647" t="str">
        <f>IFERROR(SMALL($E$5:$E$9000,ROWS($E$5:E647)),"")</f>
        <v/>
      </c>
      <c r="I647" s="371" t="s">
        <v>197</v>
      </c>
      <c r="J647" t="s">
        <v>1004</v>
      </c>
      <c r="K647" s="372">
        <v>10791206</v>
      </c>
      <c r="L647" s="388">
        <f>ROWS(K$5:K647)</f>
        <v>643</v>
      </c>
      <c r="M647" s="388" t="str">
        <f>IF(_xlfn.IFNA(VLOOKUP(I647,$AG$3:$AH$83,2,FALSE),"")='11.1'!$D$5,TXM!L647,"")</f>
        <v/>
      </c>
      <c r="N647" t="str">
        <f>IFERROR(SMALL($M$5:$M$9000,ROWS($M$5:M647)),"")</f>
        <v/>
      </c>
      <c r="P647" t="s">
        <v>86</v>
      </c>
      <c r="Q647" t="s">
        <v>1285</v>
      </c>
      <c r="R647">
        <v>600</v>
      </c>
      <c r="S647" s="388">
        <f>ROWS(R$5:R647)</f>
        <v>643</v>
      </c>
      <c r="T647" s="388" t="str">
        <f>IF(_xlfn.IFNA(VLOOKUP(P647,$AG$3:$AH$83,2,FALSE),"")='11.1'!$D$5,TXM!S647,"")</f>
        <v/>
      </c>
      <c r="U647" t="str">
        <f>IFERROR(SMALL($T$5:$T$9000,ROWS($T$5:T647)),"")</f>
        <v/>
      </c>
    </row>
    <row r="648" spans="1:21" ht="14.4" customHeight="1" x14ac:dyDescent="0.3">
      <c r="A648" s="371" t="s">
        <v>85</v>
      </c>
      <c r="B648" t="s">
        <v>783</v>
      </c>
      <c r="C648" s="372">
        <v>1374007734</v>
      </c>
      <c r="D648" s="388">
        <f>ROWS(C$5:C648)</f>
        <v>644</v>
      </c>
      <c r="E648" s="388" t="str">
        <f>IF(_xlfn.IFNA(VLOOKUP(A648,$AG$3:$AH$83,2,FALSE),"")='11.1'!$D$5,TXM!D648,"")</f>
        <v/>
      </c>
      <c r="F648" t="str">
        <f>IFERROR(SMALL($E$5:$E$9000,ROWS($E$5:E648)),"")</f>
        <v/>
      </c>
      <c r="I648" s="371" t="s">
        <v>197</v>
      </c>
      <c r="J648" t="s">
        <v>1006</v>
      </c>
      <c r="K648" s="372">
        <v>10511799</v>
      </c>
      <c r="L648" s="388">
        <f>ROWS(K$5:K648)</f>
        <v>644</v>
      </c>
      <c r="M648" s="388" t="str">
        <f>IF(_xlfn.IFNA(VLOOKUP(I648,$AG$3:$AH$83,2,FALSE),"")='11.1'!$D$5,TXM!L648,"")</f>
        <v/>
      </c>
      <c r="N648" t="str">
        <f>IFERROR(SMALL($M$5:$M$9000,ROWS($M$5:M648)),"")</f>
        <v/>
      </c>
      <c r="P648" t="s">
        <v>85</v>
      </c>
      <c r="Q648" t="s">
        <v>873</v>
      </c>
      <c r="R648">
        <v>24406288</v>
      </c>
      <c r="S648" s="388">
        <f>ROWS(R$5:R648)</f>
        <v>644</v>
      </c>
      <c r="T648" s="388" t="str">
        <f>IF(_xlfn.IFNA(VLOOKUP(P648,$AG$3:$AH$83,2,FALSE),"")='11.1'!$D$5,TXM!S648,"")</f>
        <v/>
      </c>
      <c r="U648" t="str">
        <f>IFERROR(SMALL($T$5:$T$9000,ROWS($T$5:T648)),"")</f>
        <v/>
      </c>
    </row>
    <row r="649" spans="1:21" ht="14.4" customHeight="1" x14ac:dyDescent="0.3">
      <c r="A649" s="371" t="s">
        <v>85</v>
      </c>
      <c r="B649" t="s">
        <v>849</v>
      </c>
      <c r="C649" s="372">
        <v>12884903</v>
      </c>
      <c r="D649" s="388">
        <f>ROWS(C$5:C649)</f>
        <v>645</v>
      </c>
      <c r="E649" s="388" t="str">
        <f>IF(_xlfn.IFNA(VLOOKUP(A649,$AG$3:$AH$83,2,FALSE),"")='11.1'!$D$5,TXM!D649,"")</f>
        <v/>
      </c>
      <c r="F649" t="str">
        <f>IFERROR(SMALL($E$5:$E$9000,ROWS($E$5:E649)),"")</f>
        <v/>
      </c>
      <c r="I649" s="371" t="s">
        <v>197</v>
      </c>
      <c r="J649" t="s">
        <v>799</v>
      </c>
      <c r="K649" s="372">
        <v>8869144</v>
      </c>
      <c r="L649" s="388">
        <f>ROWS(K$5:K649)</f>
        <v>645</v>
      </c>
      <c r="M649" s="388" t="str">
        <f>IF(_xlfn.IFNA(VLOOKUP(I649,$AG$3:$AH$83,2,FALSE),"")='11.1'!$D$5,TXM!L649,"")</f>
        <v/>
      </c>
      <c r="N649" t="str">
        <f>IFERROR(SMALL($M$5:$M$9000,ROWS($M$5:M649)),"")</f>
        <v/>
      </c>
      <c r="P649" t="s">
        <v>85</v>
      </c>
      <c r="Q649" t="s">
        <v>865</v>
      </c>
      <c r="R649">
        <v>12651480</v>
      </c>
      <c r="S649" s="388">
        <f>ROWS(R$5:R649)</f>
        <v>645</v>
      </c>
      <c r="T649" s="388" t="str">
        <f>IF(_xlfn.IFNA(VLOOKUP(P649,$AG$3:$AH$83,2,FALSE),"")='11.1'!$D$5,TXM!S649,"")</f>
        <v/>
      </c>
      <c r="U649" t="str">
        <f>IFERROR(SMALL($T$5:$T$9000,ROWS($T$5:T649)),"")</f>
        <v/>
      </c>
    </row>
    <row r="650" spans="1:21" ht="14.4" customHeight="1" x14ac:dyDescent="0.3">
      <c r="A650" s="371" t="s">
        <v>85</v>
      </c>
      <c r="B650" t="s">
        <v>1000</v>
      </c>
      <c r="C650" s="372">
        <v>3850659</v>
      </c>
      <c r="D650" s="388">
        <f>ROWS(C$5:C650)</f>
        <v>646</v>
      </c>
      <c r="E650" s="388" t="str">
        <f>IF(_xlfn.IFNA(VLOOKUP(A650,$AG$3:$AH$83,2,FALSE),"")='11.1'!$D$5,TXM!D650,"")</f>
        <v/>
      </c>
      <c r="F650" t="str">
        <f>IFERROR(SMALL($E$5:$E$9000,ROWS($E$5:E650)),"")</f>
        <v/>
      </c>
      <c r="I650" s="371" t="s">
        <v>197</v>
      </c>
      <c r="J650" t="s">
        <v>99</v>
      </c>
      <c r="K650" s="372">
        <v>8724215</v>
      </c>
      <c r="L650" s="388">
        <f>ROWS(K$5:K650)</f>
        <v>646</v>
      </c>
      <c r="M650" s="388" t="str">
        <f>IF(_xlfn.IFNA(VLOOKUP(I650,$AG$3:$AH$83,2,FALSE),"")='11.1'!$D$5,TXM!L650,"")</f>
        <v/>
      </c>
      <c r="N650" t="str">
        <f>IFERROR(SMALL($M$5:$M$9000,ROWS($M$5:M650)),"")</f>
        <v/>
      </c>
      <c r="P650" t="s">
        <v>85</v>
      </c>
      <c r="Q650" t="s">
        <v>863</v>
      </c>
      <c r="R650">
        <v>7747434</v>
      </c>
      <c r="S650" s="388">
        <f>ROWS(R$5:R650)</f>
        <v>646</v>
      </c>
      <c r="T650" s="388" t="str">
        <f>IF(_xlfn.IFNA(VLOOKUP(P650,$AG$3:$AH$83,2,FALSE),"")='11.1'!$D$5,TXM!S650,"")</f>
        <v/>
      </c>
      <c r="U650" t="str">
        <f>IFERROR(SMALL($T$5:$T$9000,ROWS($T$5:T650)),"")</f>
        <v/>
      </c>
    </row>
    <row r="651" spans="1:21" ht="14.4" customHeight="1" x14ac:dyDescent="0.3">
      <c r="A651" s="371" t="s">
        <v>85</v>
      </c>
      <c r="B651" t="s">
        <v>867</v>
      </c>
      <c r="C651" s="372">
        <v>673210</v>
      </c>
      <c r="D651" s="388">
        <f>ROWS(C$5:C651)</f>
        <v>647</v>
      </c>
      <c r="E651" s="388" t="str">
        <f>IF(_xlfn.IFNA(VLOOKUP(A651,$AG$3:$AH$83,2,FALSE),"")='11.1'!$D$5,TXM!D651,"")</f>
        <v/>
      </c>
      <c r="F651" t="str">
        <f>IFERROR(SMALL($E$5:$E$9000,ROWS($E$5:E651)),"")</f>
        <v/>
      </c>
      <c r="I651" s="371" t="s">
        <v>197</v>
      </c>
      <c r="J651" t="s">
        <v>811</v>
      </c>
      <c r="K651" s="372">
        <v>6301851</v>
      </c>
      <c r="L651" s="388">
        <f>ROWS(K$5:K651)</f>
        <v>647</v>
      </c>
      <c r="M651" s="388" t="str">
        <f>IF(_xlfn.IFNA(VLOOKUP(I651,$AG$3:$AH$83,2,FALSE),"")='11.1'!$D$5,TXM!L651,"")</f>
        <v/>
      </c>
      <c r="N651" t="str">
        <f>IFERROR(SMALL($M$5:$M$9000,ROWS($M$5:M651)),"")</f>
        <v/>
      </c>
      <c r="P651" t="s">
        <v>85</v>
      </c>
      <c r="Q651" t="s">
        <v>785</v>
      </c>
      <c r="R651">
        <v>3066814</v>
      </c>
      <c r="S651" s="388">
        <f>ROWS(R$5:R651)</f>
        <v>647</v>
      </c>
      <c r="T651" s="388" t="str">
        <f>IF(_xlfn.IFNA(VLOOKUP(P651,$AG$3:$AH$83,2,FALSE),"")='11.1'!$D$5,TXM!S651,"")</f>
        <v/>
      </c>
      <c r="U651" t="str">
        <f>IFERROR(SMALL($T$5:$T$9000,ROWS($T$5:T651)),"")</f>
        <v/>
      </c>
    </row>
    <row r="652" spans="1:21" ht="14.4" customHeight="1" x14ac:dyDescent="0.3">
      <c r="A652" s="371" t="s">
        <v>85</v>
      </c>
      <c r="B652" t="s">
        <v>811</v>
      </c>
      <c r="C652" s="372">
        <v>605086</v>
      </c>
      <c r="D652" s="388">
        <f>ROWS(C$5:C652)</f>
        <v>648</v>
      </c>
      <c r="E652" s="388" t="str">
        <f>IF(_xlfn.IFNA(VLOOKUP(A652,$AG$3:$AH$83,2,FALSE),"")='11.1'!$D$5,TXM!D652,"")</f>
        <v/>
      </c>
      <c r="F652" t="str">
        <f>IFERROR(SMALL($E$5:$E$9000,ROWS($E$5:E652)),"")</f>
        <v/>
      </c>
      <c r="I652" s="371" t="s">
        <v>197</v>
      </c>
      <c r="J652" t="s">
        <v>171</v>
      </c>
      <c r="K652" s="372">
        <v>6226270</v>
      </c>
      <c r="L652" s="388">
        <f>ROWS(K$5:K652)</f>
        <v>648</v>
      </c>
      <c r="M652" s="388" t="str">
        <f>IF(_xlfn.IFNA(VLOOKUP(I652,$AG$3:$AH$83,2,FALSE),"")='11.1'!$D$5,TXM!L652,"")</f>
        <v/>
      </c>
      <c r="N652" t="str">
        <f>IFERROR(SMALL($M$5:$M$9000,ROWS($M$5:M652)),"")</f>
        <v/>
      </c>
      <c r="P652" t="s">
        <v>85</v>
      </c>
      <c r="Q652" t="s">
        <v>1265</v>
      </c>
      <c r="R652">
        <v>733906</v>
      </c>
      <c r="S652" s="388">
        <f>ROWS(R$5:R652)</f>
        <v>648</v>
      </c>
      <c r="T652" s="388" t="str">
        <f>IF(_xlfn.IFNA(VLOOKUP(P652,$AG$3:$AH$83,2,FALSE),"")='11.1'!$D$5,TXM!S652,"")</f>
        <v/>
      </c>
      <c r="U652" t="str">
        <f>IFERROR(SMALL($T$5:$T$9000,ROWS($T$5:T652)),"")</f>
        <v/>
      </c>
    </row>
    <row r="653" spans="1:21" ht="14.4" customHeight="1" x14ac:dyDescent="0.3">
      <c r="A653" s="371" t="s">
        <v>85</v>
      </c>
      <c r="B653" t="s">
        <v>785</v>
      </c>
      <c r="C653" s="372">
        <v>446738</v>
      </c>
      <c r="D653" s="388">
        <f>ROWS(C$5:C653)</f>
        <v>649</v>
      </c>
      <c r="E653" s="388" t="str">
        <f>IF(_xlfn.IFNA(VLOOKUP(A653,$AG$3:$AH$83,2,FALSE),"")='11.1'!$D$5,TXM!D653,"")</f>
        <v/>
      </c>
      <c r="F653" t="str">
        <f>IFERROR(SMALL($E$5:$E$9000,ROWS($E$5:E653)),"")</f>
        <v/>
      </c>
      <c r="I653" s="371" t="s">
        <v>197</v>
      </c>
      <c r="J653" t="s">
        <v>1240</v>
      </c>
      <c r="K653" s="372">
        <v>5791725</v>
      </c>
      <c r="L653" s="388">
        <f>ROWS(K$5:K653)</f>
        <v>649</v>
      </c>
      <c r="M653" s="388" t="str">
        <f>IF(_xlfn.IFNA(VLOOKUP(I653,$AG$3:$AH$83,2,FALSE),"")='11.1'!$D$5,TXM!L653,"")</f>
        <v/>
      </c>
      <c r="N653" t="str">
        <f>IFERROR(SMALL($M$5:$M$9000,ROWS($M$5:M653)),"")</f>
        <v/>
      </c>
      <c r="P653" t="s">
        <v>85</v>
      </c>
      <c r="Q653" t="s">
        <v>867</v>
      </c>
      <c r="R653">
        <v>487000</v>
      </c>
      <c r="S653" s="388">
        <f>ROWS(R$5:R653)</f>
        <v>649</v>
      </c>
      <c r="T653" s="388" t="str">
        <f>IF(_xlfn.IFNA(VLOOKUP(P653,$AG$3:$AH$83,2,FALSE),"")='11.1'!$D$5,TXM!S653,"")</f>
        <v/>
      </c>
      <c r="U653" t="str">
        <f>IFERROR(SMALL($T$5:$T$9000,ROWS($T$5:T653)),"")</f>
        <v/>
      </c>
    </row>
    <row r="654" spans="1:21" ht="14.4" customHeight="1" x14ac:dyDescent="0.3">
      <c r="A654" s="371" t="s">
        <v>85</v>
      </c>
      <c r="B654" t="s">
        <v>1318</v>
      </c>
      <c r="C654" s="372">
        <v>356454</v>
      </c>
      <c r="D654" s="388">
        <f>ROWS(C$5:C654)</f>
        <v>650</v>
      </c>
      <c r="E654" s="388" t="str">
        <f>IF(_xlfn.IFNA(VLOOKUP(A654,$AG$3:$AH$83,2,FALSE),"")='11.1'!$D$5,TXM!D654,"")</f>
        <v/>
      </c>
      <c r="F654" t="str">
        <f>IFERROR(SMALL($E$5:$E$9000,ROWS($E$5:E654)),"")</f>
        <v/>
      </c>
      <c r="I654" s="371" t="s">
        <v>197</v>
      </c>
      <c r="J654" t="s">
        <v>823</v>
      </c>
      <c r="K654" s="372">
        <v>5563573</v>
      </c>
      <c r="L654" s="388">
        <f>ROWS(K$5:K654)</f>
        <v>650</v>
      </c>
      <c r="M654" s="388" t="str">
        <f>IF(_xlfn.IFNA(VLOOKUP(I654,$AG$3:$AH$83,2,FALSE),"")='11.1'!$D$5,TXM!L654,"")</f>
        <v/>
      </c>
      <c r="N654" t="str">
        <f>IFERROR(SMALL($M$5:$M$9000,ROWS($M$5:M654)),"")</f>
        <v/>
      </c>
      <c r="P654" t="s">
        <v>85</v>
      </c>
      <c r="Q654" t="s">
        <v>843</v>
      </c>
      <c r="R654">
        <v>326933</v>
      </c>
      <c r="S654" s="388">
        <f>ROWS(R$5:R654)</f>
        <v>650</v>
      </c>
      <c r="T654" s="388" t="str">
        <f>IF(_xlfn.IFNA(VLOOKUP(P654,$AG$3:$AH$83,2,FALSE),"")='11.1'!$D$5,TXM!S654,"")</f>
        <v/>
      </c>
      <c r="U654" t="str">
        <f>IFERROR(SMALL($T$5:$T$9000,ROWS($T$5:T654)),"")</f>
        <v/>
      </c>
    </row>
    <row r="655" spans="1:21" ht="14.4" customHeight="1" x14ac:dyDescent="0.3">
      <c r="A655" s="371" t="s">
        <v>85</v>
      </c>
      <c r="B655" t="s">
        <v>95</v>
      </c>
      <c r="C655" s="372">
        <v>243468</v>
      </c>
      <c r="D655" s="388">
        <f>ROWS(C$5:C655)</f>
        <v>651</v>
      </c>
      <c r="E655" s="388" t="str">
        <f>IF(_xlfn.IFNA(VLOOKUP(A655,$AG$3:$AH$83,2,FALSE),"")='11.1'!$D$5,TXM!D655,"")</f>
        <v/>
      </c>
      <c r="F655" t="str">
        <f>IFERROR(SMALL($E$5:$E$9000,ROWS($E$5:E655)),"")</f>
        <v/>
      </c>
      <c r="I655" s="371" t="s">
        <v>197</v>
      </c>
      <c r="J655" t="s">
        <v>100</v>
      </c>
      <c r="K655" s="372">
        <v>5304554</v>
      </c>
      <c r="L655" s="388">
        <f>ROWS(K$5:K655)</f>
        <v>651</v>
      </c>
      <c r="M655" s="388" t="str">
        <f>IF(_xlfn.IFNA(VLOOKUP(I655,$AG$3:$AH$83,2,FALSE),"")='11.1'!$D$5,TXM!L655,"")</f>
        <v/>
      </c>
      <c r="N655" t="str">
        <f>IFERROR(SMALL($M$5:$M$9000,ROWS($M$5:M655)),"")</f>
        <v/>
      </c>
      <c r="P655" t="s">
        <v>85</v>
      </c>
      <c r="Q655" t="s">
        <v>1000</v>
      </c>
      <c r="R655">
        <v>270569</v>
      </c>
      <c r="S655" s="388">
        <f>ROWS(R$5:R655)</f>
        <v>651</v>
      </c>
      <c r="T655" s="388" t="str">
        <f>IF(_xlfn.IFNA(VLOOKUP(P655,$AG$3:$AH$83,2,FALSE),"")='11.1'!$D$5,TXM!S655,"")</f>
        <v/>
      </c>
      <c r="U655" t="str">
        <f>IFERROR(SMALL($T$5:$T$9000,ROWS($T$5:T655)),"")</f>
        <v/>
      </c>
    </row>
    <row r="656" spans="1:21" ht="14.4" customHeight="1" x14ac:dyDescent="0.3">
      <c r="A656" s="371" t="s">
        <v>85</v>
      </c>
      <c r="B656" t="s">
        <v>861</v>
      </c>
      <c r="C656" s="372">
        <v>199014</v>
      </c>
      <c r="D656" s="388">
        <f>ROWS(C$5:C656)</f>
        <v>652</v>
      </c>
      <c r="E656" s="388" t="str">
        <f>IF(_xlfn.IFNA(VLOOKUP(A656,$AG$3:$AH$83,2,FALSE),"")='11.1'!$D$5,TXM!D656,"")</f>
        <v/>
      </c>
      <c r="F656" t="str">
        <f>IFERROR(SMALL($E$5:$E$9000,ROWS($E$5:E656)),"")</f>
        <v/>
      </c>
      <c r="I656" s="371" t="s">
        <v>197</v>
      </c>
      <c r="J656" t="s">
        <v>825</v>
      </c>
      <c r="K656" s="372">
        <v>5131182</v>
      </c>
      <c r="L656" s="388">
        <f>ROWS(K$5:K656)</f>
        <v>652</v>
      </c>
      <c r="M656" s="388" t="str">
        <f>IF(_xlfn.IFNA(VLOOKUP(I656,$AG$3:$AH$83,2,FALSE),"")='11.1'!$D$5,TXM!L656,"")</f>
        <v/>
      </c>
      <c r="N656" t="str">
        <f>IFERROR(SMALL($M$5:$M$9000,ROWS($M$5:M656)),"")</f>
        <v/>
      </c>
      <c r="P656" t="s">
        <v>85</v>
      </c>
      <c r="Q656" t="s">
        <v>1285</v>
      </c>
      <c r="R656">
        <v>144323</v>
      </c>
      <c r="S656" s="388">
        <f>ROWS(R$5:R656)</f>
        <v>652</v>
      </c>
      <c r="T656" s="388" t="str">
        <f>IF(_xlfn.IFNA(VLOOKUP(P656,$AG$3:$AH$83,2,FALSE),"")='11.1'!$D$5,TXM!S656,"")</f>
        <v/>
      </c>
      <c r="U656" t="str">
        <f>IFERROR(SMALL($T$5:$T$9000,ROWS($T$5:T656)),"")</f>
        <v/>
      </c>
    </row>
    <row r="657" spans="1:21" ht="14.4" customHeight="1" x14ac:dyDescent="0.3">
      <c r="A657" s="371" t="s">
        <v>85</v>
      </c>
      <c r="B657" t="s">
        <v>843</v>
      </c>
      <c r="C657" s="372">
        <v>79619</v>
      </c>
      <c r="D657" s="388">
        <f>ROWS(C$5:C657)</f>
        <v>653</v>
      </c>
      <c r="E657" s="388" t="str">
        <f>IF(_xlfn.IFNA(VLOOKUP(A657,$AG$3:$AH$83,2,FALSE),"")='11.1'!$D$5,TXM!D657,"")</f>
        <v/>
      </c>
      <c r="F657" t="str">
        <f>IFERROR(SMALL($E$5:$E$9000,ROWS($E$5:E657)),"")</f>
        <v/>
      </c>
      <c r="I657" s="371" t="s">
        <v>197</v>
      </c>
      <c r="J657" t="s">
        <v>821</v>
      </c>
      <c r="K657" s="372">
        <v>4341145</v>
      </c>
      <c r="L657" s="388">
        <f>ROWS(K$5:K657)</f>
        <v>653</v>
      </c>
      <c r="M657" s="388" t="str">
        <f>IF(_xlfn.IFNA(VLOOKUP(I657,$AG$3:$AH$83,2,FALSE),"")='11.1'!$D$5,TXM!L657,"")</f>
        <v/>
      </c>
      <c r="N657" t="str">
        <f>IFERROR(SMALL($M$5:$M$9000,ROWS($M$5:M657)),"")</f>
        <v/>
      </c>
      <c r="P657" t="s">
        <v>85</v>
      </c>
      <c r="Q657" t="s">
        <v>1500</v>
      </c>
      <c r="R657">
        <v>37942</v>
      </c>
      <c r="S657" s="388">
        <f>ROWS(R$5:R657)</f>
        <v>653</v>
      </c>
      <c r="T657" s="388" t="str">
        <f>IF(_xlfn.IFNA(VLOOKUP(P657,$AG$3:$AH$83,2,FALSE),"")='11.1'!$D$5,TXM!S657,"")</f>
        <v/>
      </c>
      <c r="U657" t="str">
        <f>IFERROR(SMALL($T$5:$T$9000,ROWS($T$5:T657)),"")</f>
        <v/>
      </c>
    </row>
    <row r="658" spans="1:21" ht="14.4" customHeight="1" x14ac:dyDescent="0.3">
      <c r="A658" s="371" t="s">
        <v>85</v>
      </c>
      <c r="B658" t="s">
        <v>865</v>
      </c>
      <c r="C658" s="372">
        <v>25000</v>
      </c>
      <c r="D658" s="388">
        <f>ROWS(C$5:C658)</f>
        <v>654</v>
      </c>
      <c r="E658" s="388" t="str">
        <f>IF(_xlfn.IFNA(VLOOKUP(A658,$AG$3:$AH$83,2,FALSE),"")='11.1'!$D$5,TXM!D658,"")</f>
        <v/>
      </c>
      <c r="F658" t="str">
        <f>IFERROR(SMALL($E$5:$E$9000,ROWS($E$5:E658)),"")</f>
        <v/>
      </c>
      <c r="I658" s="371" t="s">
        <v>197</v>
      </c>
      <c r="J658" t="s">
        <v>95</v>
      </c>
      <c r="K658" s="372">
        <v>3738894</v>
      </c>
      <c r="L658" s="388">
        <f>ROWS(K$5:K658)</f>
        <v>654</v>
      </c>
      <c r="M658" s="388" t="str">
        <f>IF(_xlfn.IFNA(VLOOKUP(I658,$AG$3:$AH$83,2,FALSE),"")='11.1'!$D$5,TXM!L658,"")</f>
        <v/>
      </c>
      <c r="N658" t="str">
        <f>IFERROR(SMALL($M$5:$M$9000,ROWS($M$5:M658)),"")</f>
        <v/>
      </c>
      <c r="P658" t="s">
        <v>85</v>
      </c>
      <c r="Q658" t="s">
        <v>1275</v>
      </c>
      <c r="R658">
        <v>36330</v>
      </c>
      <c r="S658" s="388">
        <f>ROWS(R$5:R658)</f>
        <v>654</v>
      </c>
      <c r="T658" s="388" t="str">
        <f>IF(_xlfn.IFNA(VLOOKUP(P658,$AG$3:$AH$83,2,FALSE),"")='11.1'!$D$5,TXM!S658,"")</f>
        <v/>
      </c>
      <c r="U658" t="str">
        <f>IFERROR(SMALL($T$5:$T$9000,ROWS($T$5:T658)),"")</f>
        <v/>
      </c>
    </row>
    <row r="659" spans="1:21" ht="14.4" customHeight="1" x14ac:dyDescent="0.3">
      <c r="A659" s="371" t="s">
        <v>85</v>
      </c>
      <c r="B659" t="s">
        <v>98</v>
      </c>
      <c r="C659" s="372">
        <v>11716</v>
      </c>
      <c r="D659" s="388">
        <f>ROWS(C$5:C659)</f>
        <v>655</v>
      </c>
      <c r="E659" s="388" t="str">
        <f>IF(_xlfn.IFNA(VLOOKUP(A659,$AG$3:$AH$83,2,FALSE),"")='11.1'!$D$5,TXM!D659,"")</f>
        <v/>
      </c>
      <c r="F659" t="str">
        <f>IFERROR(SMALL($E$5:$E$9000,ROWS($E$5:E659)),"")</f>
        <v/>
      </c>
      <c r="I659" s="371" t="s">
        <v>197</v>
      </c>
      <c r="J659" t="s">
        <v>815</v>
      </c>
      <c r="K659" s="372">
        <v>3246948</v>
      </c>
      <c r="L659" s="388">
        <f>ROWS(K$5:K659)</f>
        <v>655</v>
      </c>
      <c r="M659" s="388" t="str">
        <f>IF(_xlfn.IFNA(VLOOKUP(I659,$AG$3:$AH$83,2,FALSE),"")='11.1'!$D$5,TXM!L659,"")</f>
        <v/>
      </c>
      <c r="N659" t="str">
        <f>IFERROR(SMALL($M$5:$M$9000,ROWS($M$5:M659)),"")</f>
        <v/>
      </c>
      <c r="P659" t="s">
        <v>85</v>
      </c>
      <c r="Q659" t="s">
        <v>1240</v>
      </c>
      <c r="R659">
        <v>33249</v>
      </c>
      <c r="S659" s="388">
        <f>ROWS(R$5:R659)</f>
        <v>655</v>
      </c>
      <c r="T659" s="388" t="str">
        <f>IF(_xlfn.IFNA(VLOOKUP(P659,$AG$3:$AH$83,2,FALSE),"")='11.1'!$D$5,TXM!S659,"")</f>
        <v/>
      </c>
      <c r="U659" t="str">
        <f>IFERROR(SMALL($T$5:$T$9000,ROWS($T$5:T659)),"")</f>
        <v/>
      </c>
    </row>
    <row r="660" spans="1:21" ht="14.4" customHeight="1" x14ac:dyDescent="0.3">
      <c r="A660" s="371" t="s">
        <v>85</v>
      </c>
      <c r="B660" t="s">
        <v>813</v>
      </c>
      <c r="C660" s="372">
        <v>5251</v>
      </c>
      <c r="D660" s="388">
        <f>ROWS(C$5:C660)</f>
        <v>656</v>
      </c>
      <c r="E660" s="388" t="str">
        <f>IF(_xlfn.IFNA(VLOOKUP(A660,$AG$3:$AH$83,2,FALSE),"")='11.1'!$D$5,TXM!D660,"")</f>
        <v/>
      </c>
      <c r="F660" t="str">
        <f>IFERROR(SMALL($E$5:$E$9000,ROWS($E$5:E660)),"")</f>
        <v/>
      </c>
      <c r="I660" s="371" t="s">
        <v>197</v>
      </c>
      <c r="J660" t="s">
        <v>831</v>
      </c>
      <c r="K660" s="372">
        <v>3053412</v>
      </c>
      <c r="L660" s="388">
        <f>ROWS(K$5:K660)</f>
        <v>656</v>
      </c>
      <c r="M660" s="388" t="str">
        <f>IF(_xlfn.IFNA(VLOOKUP(I660,$AG$3:$AH$83,2,FALSE),"")='11.1'!$D$5,TXM!L660,"")</f>
        <v/>
      </c>
      <c r="N660" t="str">
        <f>IFERROR(SMALL($M$5:$M$9000,ROWS($M$5:M660)),"")</f>
        <v/>
      </c>
      <c r="P660" t="s">
        <v>85</v>
      </c>
      <c r="Q660" t="s">
        <v>1318</v>
      </c>
      <c r="R660">
        <v>8622</v>
      </c>
      <c r="S660" s="388">
        <f>ROWS(R$5:R660)</f>
        <v>656</v>
      </c>
      <c r="T660" s="388" t="str">
        <f>IF(_xlfn.IFNA(VLOOKUP(P660,$AG$3:$AH$83,2,FALSE),"")='11.1'!$D$5,TXM!S660,"")</f>
        <v/>
      </c>
      <c r="U660" t="str">
        <f>IFERROR(SMALL($T$5:$T$9000,ROWS($T$5:T660)),"")</f>
        <v/>
      </c>
    </row>
    <row r="661" spans="1:21" ht="14.4" customHeight="1" x14ac:dyDescent="0.3">
      <c r="A661" s="371" t="s">
        <v>85</v>
      </c>
      <c r="B661" t="s">
        <v>863</v>
      </c>
      <c r="C661" s="372">
        <v>1634</v>
      </c>
      <c r="D661" s="388">
        <f>ROWS(C$5:C661)</f>
        <v>657</v>
      </c>
      <c r="E661" s="388" t="str">
        <f>IF(_xlfn.IFNA(VLOOKUP(A661,$AG$3:$AH$83,2,FALSE),"")='11.1'!$D$5,TXM!D661,"")</f>
        <v/>
      </c>
      <c r="F661" t="str">
        <f>IFERROR(SMALL($E$5:$E$9000,ROWS($E$5:E661)),"")</f>
        <v/>
      </c>
      <c r="I661" s="371" t="s">
        <v>197</v>
      </c>
      <c r="J661" t="s">
        <v>809</v>
      </c>
      <c r="K661" s="372">
        <v>2498036</v>
      </c>
      <c r="L661" s="388">
        <f>ROWS(K$5:K661)</f>
        <v>657</v>
      </c>
      <c r="M661" s="388" t="str">
        <f>IF(_xlfn.IFNA(VLOOKUP(I661,$AG$3:$AH$83,2,FALSE),"")='11.1'!$D$5,TXM!L661,"")</f>
        <v/>
      </c>
      <c r="N661" t="str">
        <f>IFERROR(SMALL($M$5:$M$9000,ROWS($M$5:M661)),"")</f>
        <v/>
      </c>
      <c r="P661" t="s">
        <v>85</v>
      </c>
      <c r="Q661" t="s">
        <v>853</v>
      </c>
      <c r="R661">
        <v>6597</v>
      </c>
      <c r="S661" s="388">
        <f>ROWS(R$5:R661)</f>
        <v>657</v>
      </c>
      <c r="T661" s="388" t="str">
        <f>IF(_xlfn.IFNA(VLOOKUP(P661,$AG$3:$AH$83,2,FALSE),"")='11.1'!$D$5,TXM!S661,"")</f>
        <v/>
      </c>
      <c r="U661" t="str">
        <f>IFERROR(SMALL($T$5:$T$9000,ROWS($T$5:T661)),"")</f>
        <v/>
      </c>
    </row>
    <row r="662" spans="1:21" ht="14.4" customHeight="1" x14ac:dyDescent="0.3">
      <c r="A662" s="371" t="s">
        <v>85</v>
      </c>
      <c r="B662" t="s">
        <v>106</v>
      </c>
      <c r="C662" s="372">
        <v>1294</v>
      </c>
      <c r="D662" s="388">
        <f>ROWS(C$5:C662)</f>
        <v>658</v>
      </c>
      <c r="E662" s="388" t="str">
        <f>IF(_xlfn.IFNA(VLOOKUP(A662,$AG$3:$AH$83,2,FALSE),"")='11.1'!$D$5,TXM!D662,"")</f>
        <v/>
      </c>
      <c r="F662" t="str">
        <f>IFERROR(SMALL($E$5:$E$9000,ROWS($E$5:E662)),"")</f>
        <v/>
      </c>
      <c r="I662" s="371" t="s">
        <v>197</v>
      </c>
      <c r="J662" t="s">
        <v>829</v>
      </c>
      <c r="K662" s="372">
        <v>1944414</v>
      </c>
      <c r="L662" s="388">
        <f>ROWS(K$5:K662)</f>
        <v>658</v>
      </c>
      <c r="M662" s="388" t="str">
        <f>IF(_xlfn.IFNA(VLOOKUP(I662,$AG$3:$AH$83,2,FALSE),"")='11.1'!$D$5,TXM!L662,"")</f>
        <v/>
      </c>
      <c r="N662" t="str">
        <f>IFERROR(SMALL($M$5:$M$9000,ROWS($M$5:M662)),"")</f>
        <v/>
      </c>
      <c r="P662" t="s">
        <v>85</v>
      </c>
      <c r="Q662" t="s">
        <v>861</v>
      </c>
      <c r="R662">
        <v>4679</v>
      </c>
      <c r="S662" s="388">
        <f>ROWS(R$5:R662)</f>
        <v>658</v>
      </c>
      <c r="T662" s="388" t="str">
        <f>IF(_xlfn.IFNA(VLOOKUP(P662,$AG$3:$AH$83,2,FALSE),"")='11.1'!$D$5,TXM!S662,"")</f>
        <v/>
      </c>
      <c r="U662" t="str">
        <f>IFERROR(SMALL($T$5:$T$9000,ROWS($T$5:T662)),"")</f>
        <v/>
      </c>
    </row>
    <row r="663" spans="1:21" ht="14.4" customHeight="1" x14ac:dyDescent="0.3">
      <c r="A663" s="371" t="s">
        <v>85</v>
      </c>
      <c r="B663" t="s">
        <v>873</v>
      </c>
      <c r="C663" s="372">
        <v>1135</v>
      </c>
      <c r="D663" s="388">
        <f>ROWS(C$5:C663)</f>
        <v>659</v>
      </c>
      <c r="E663" s="388" t="str">
        <f>IF(_xlfn.IFNA(VLOOKUP(A663,$AG$3:$AH$83,2,FALSE),"")='11.1'!$D$5,TXM!D663,"")</f>
        <v/>
      </c>
      <c r="F663" t="str">
        <f>IFERROR(SMALL($E$5:$E$9000,ROWS($E$5:E663)),"")</f>
        <v/>
      </c>
      <c r="I663" s="371" t="s">
        <v>197</v>
      </c>
      <c r="J663" t="s">
        <v>817</v>
      </c>
      <c r="K663" s="372">
        <v>1860500</v>
      </c>
      <c r="L663" s="388">
        <f>ROWS(K$5:K663)</f>
        <v>659</v>
      </c>
      <c r="M663" s="388" t="str">
        <f>IF(_xlfn.IFNA(VLOOKUP(I663,$AG$3:$AH$83,2,FALSE),"")='11.1'!$D$5,TXM!L663,"")</f>
        <v/>
      </c>
      <c r="N663" t="str">
        <f>IFERROR(SMALL($M$5:$M$9000,ROWS($M$5:M663)),"")</f>
        <v/>
      </c>
      <c r="P663" t="s">
        <v>85</v>
      </c>
      <c r="Q663" t="s">
        <v>799</v>
      </c>
      <c r="R663">
        <v>3546</v>
      </c>
      <c r="S663" s="388">
        <f>ROWS(R$5:R663)</f>
        <v>659</v>
      </c>
      <c r="T663" s="388" t="str">
        <f>IF(_xlfn.IFNA(VLOOKUP(P663,$AG$3:$AH$83,2,FALSE),"")='11.1'!$D$5,TXM!S663,"")</f>
        <v/>
      </c>
      <c r="U663" t="str">
        <f>IFERROR(SMALL($T$5:$T$9000,ROWS($T$5:T663)),"")</f>
        <v/>
      </c>
    </row>
    <row r="664" spans="1:21" ht="14.4" customHeight="1" x14ac:dyDescent="0.3">
      <c r="A664" s="371" t="s">
        <v>85</v>
      </c>
      <c r="B664" t="s">
        <v>1240</v>
      </c>
      <c r="C664" s="372">
        <v>657</v>
      </c>
      <c r="D664" s="388">
        <f>ROWS(C$5:C664)</f>
        <v>660</v>
      </c>
      <c r="E664" s="388" t="str">
        <f>IF(_xlfn.IFNA(VLOOKUP(A664,$AG$3:$AH$83,2,FALSE),"")='11.1'!$D$5,TXM!D664,"")</f>
        <v/>
      </c>
      <c r="F664" t="str">
        <f>IFERROR(SMALL($E$5:$E$9000,ROWS($E$5:E664)),"")</f>
        <v/>
      </c>
      <c r="I664" s="371" t="s">
        <v>197</v>
      </c>
      <c r="J664" t="s">
        <v>805</v>
      </c>
      <c r="K664" s="372">
        <v>1758686</v>
      </c>
      <c r="L664" s="388">
        <f>ROWS(K$5:K664)</f>
        <v>660</v>
      </c>
      <c r="M664" s="388" t="str">
        <f>IF(_xlfn.IFNA(VLOOKUP(I664,$AG$3:$AH$83,2,FALSE),"")='11.1'!$D$5,TXM!L664,"")</f>
        <v/>
      </c>
      <c r="N664" t="str">
        <f>IFERROR(SMALL($M$5:$M$9000,ROWS($M$5:M664)),"")</f>
        <v/>
      </c>
      <c r="P664" t="s">
        <v>85</v>
      </c>
      <c r="Q664" t="s">
        <v>805</v>
      </c>
      <c r="R664">
        <v>3131</v>
      </c>
      <c r="S664" s="388">
        <f>ROWS(R$5:R664)</f>
        <v>660</v>
      </c>
      <c r="T664" s="388" t="str">
        <f>IF(_xlfn.IFNA(VLOOKUP(P664,$AG$3:$AH$83,2,FALSE),"")='11.1'!$D$5,TXM!S664,"")</f>
        <v/>
      </c>
      <c r="U664" t="str">
        <f>IFERROR(SMALL($T$5:$T$9000,ROWS($T$5:T664)),"")</f>
        <v/>
      </c>
    </row>
    <row r="665" spans="1:21" ht="14.4" customHeight="1" x14ac:dyDescent="0.3">
      <c r="A665" s="371" t="s">
        <v>85</v>
      </c>
      <c r="B665" t="s">
        <v>1275</v>
      </c>
      <c r="C665" s="372">
        <v>56</v>
      </c>
      <c r="D665" s="388">
        <f>ROWS(C$5:C665)</f>
        <v>661</v>
      </c>
      <c r="E665" s="388" t="str">
        <f>IF(_xlfn.IFNA(VLOOKUP(A665,$AG$3:$AH$83,2,FALSE),"")='11.1'!$D$5,TXM!D665,"")</f>
        <v/>
      </c>
      <c r="F665" t="str">
        <f>IFERROR(SMALL($E$5:$E$9000,ROWS($E$5:E665)),"")</f>
        <v/>
      </c>
      <c r="I665" s="371" t="s">
        <v>197</v>
      </c>
      <c r="J665" t="s">
        <v>94</v>
      </c>
      <c r="K665" s="372">
        <v>1750282</v>
      </c>
      <c r="L665" s="388">
        <f>ROWS(K$5:K665)</f>
        <v>661</v>
      </c>
      <c r="M665" s="388" t="str">
        <f>IF(_xlfn.IFNA(VLOOKUP(I665,$AG$3:$AH$83,2,FALSE),"")='11.1'!$D$5,TXM!L665,"")</f>
        <v/>
      </c>
      <c r="N665" t="str">
        <f>IFERROR(SMALL($M$5:$M$9000,ROWS($M$5:M665)),"")</f>
        <v/>
      </c>
      <c r="P665" t="s">
        <v>85</v>
      </c>
      <c r="Q665" t="s">
        <v>793</v>
      </c>
      <c r="R665">
        <v>2920</v>
      </c>
      <c r="S665" s="388">
        <f>ROWS(R$5:R665)</f>
        <v>661</v>
      </c>
      <c r="T665" s="388" t="str">
        <f>IF(_xlfn.IFNA(VLOOKUP(P665,$AG$3:$AH$83,2,FALSE),"")='11.1'!$D$5,TXM!S665,"")</f>
        <v/>
      </c>
      <c r="U665" t="str">
        <f>IFERROR(SMALL($T$5:$T$9000,ROWS($T$5:T665)),"")</f>
        <v/>
      </c>
    </row>
    <row r="666" spans="1:21" ht="14.4" customHeight="1" x14ac:dyDescent="0.3">
      <c r="A666" s="371" t="s">
        <v>85</v>
      </c>
      <c r="B666" t="s">
        <v>773</v>
      </c>
      <c r="C666" s="372">
        <v>48</v>
      </c>
      <c r="D666" s="388">
        <f>ROWS(C$5:C666)</f>
        <v>662</v>
      </c>
      <c r="E666" s="388" t="str">
        <f>IF(_xlfn.IFNA(VLOOKUP(A666,$AG$3:$AH$83,2,FALSE),"")='11.1'!$D$5,TXM!D666,"")</f>
        <v/>
      </c>
      <c r="F666" t="str">
        <f>IFERROR(SMALL($E$5:$E$9000,ROWS($E$5:E666)),"")</f>
        <v/>
      </c>
      <c r="I666" s="371" t="s">
        <v>197</v>
      </c>
      <c r="J666" t="s">
        <v>1494</v>
      </c>
      <c r="K666" s="372">
        <v>1655618</v>
      </c>
      <c r="L666" s="388">
        <f>ROWS(K$5:K666)</f>
        <v>662</v>
      </c>
      <c r="M666" s="388" t="str">
        <f>IF(_xlfn.IFNA(VLOOKUP(I666,$AG$3:$AH$83,2,FALSE),"")='11.1'!$D$5,TXM!L666,"")</f>
        <v/>
      </c>
      <c r="N666" t="str">
        <f>IFERROR(SMALL($M$5:$M$9000,ROWS($M$5:M666)),"")</f>
        <v/>
      </c>
      <c r="P666" t="s">
        <v>85</v>
      </c>
      <c r="Q666" t="s">
        <v>999</v>
      </c>
      <c r="R666">
        <v>668</v>
      </c>
      <c r="S666" s="388">
        <f>ROWS(R$5:R666)</f>
        <v>662</v>
      </c>
      <c r="T666" s="388" t="str">
        <f>IF(_xlfn.IFNA(VLOOKUP(P666,$AG$3:$AH$83,2,FALSE),"")='11.1'!$D$5,TXM!S666,"")</f>
        <v/>
      </c>
      <c r="U666" t="str">
        <f>IFERROR(SMALL($T$5:$T$9000,ROWS($T$5:T666)),"")</f>
        <v/>
      </c>
    </row>
    <row r="667" spans="1:21" ht="14.4" customHeight="1" x14ac:dyDescent="0.3">
      <c r="A667" s="371" t="s">
        <v>76</v>
      </c>
      <c r="B667" t="s">
        <v>999</v>
      </c>
      <c r="C667" s="372">
        <v>5408615</v>
      </c>
      <c r="D667" s="388">
        <f>ROWS(C$5:C667)</f>
        <v>663</v>
      </c>
      <c r="E667" s="388" t="str">
        <f>IF(_xlfn.IFNA(VLOOKUP(A667,$AG$3:$AH$83,2,FALSE),"")='11.1'!$D$5,TXM!D667,"")</f>
        <v/>
      </c>
      <c r="F667" t="str">
        <f>IFERROR(SMALL($E$5:$E$9000,ROWS($E$5:E667)),"")</f>
        <v/>
      </c>
      <c r="I667" s="371" t="s">
        <v>197</v>
      </c>
      <c r="J667" t="s">
        <v>103</v>
      </c>
      <c r="K667" s="372">
        <v>1585486</v>
      </c>
      <c r="L667" s="388">
        <f>ROWS(K$5:K667)</f>
        <v>663</v>
      </c>
      <c r="M667" s="388" t="str">
        <f>IF(_xlfn.IFNA(VLOOKUP(I667,$AG$3:$AH$83,2,FALSE),"")='11.1'!$D$5,TXM!L667,"")</f>
        <v/>
      </c>
      <c r="N667" t="str">
        <f>IFERROR(SMALL($M$5:$M$9000,ROWS($M$5:M667)),"")</f>
        <v/>
      </c>
      <c r="P667" t="s">
        <v>85</v>
      </c>
      <c r="Q667" t="s">
        <v>841</v>
      </c>
      <c r="R667">
        <v>585</v>
      </c>
      <c r="S667" s="388">
        <f>ROWS(R$5:R667)</f>
        <v>663</v>
      </c>
      <c r="T667" s="388" t="str">
        <f>IF(_xlfn.IFNA(VLOOKUP(P667,$AG$3:$AH$83,2,FALSE),"")='11.1'!$D$5,TXM!S667,"")</f>
        <v/>
      </c>
      <c r="U667" t="str">
        <f>IFERROR(SMALL($T$5:$T$9000,ROWS($T$5:T667)),"")</f>
        <v/>
      </c>
    </row>
    <row r="668" spans="1:21" ht="14.4" customHeight="1" x14ac:dyDescent="0.3">
      <c r="A668" s="371" t="s">
        <v>76</v>
      </c>
      <c r="B668" t="s">
        <v>793</v>
      </c>
      <c r="C668" s="372">
        <v>4189228</v>
      </c>
      <c r="D668" s="388">
        <f>ROWS(C$5:C668)</f>
        <v>664</v>
      </c>
      <c r="E668" s="388" t="str">
        <f>IF(_xlfn.IFNA(VLOOKUP(A668,$AG$3:$AH$83,2,FALSE),"")='11.1'!$D$5,TXM!D668,"")</f>
        <v/>
      </c>
      <c r="F668" t="str">
        <f>IFERROR(SMALL($E$5:$E$9000,ROWS($E$5:E668)),"")</f>
        <v/>
      </c>
      <c r="I668" s="371" t="s">
        <v>197</v>
      </c>
      <c r="J668" t="s">
        <v>997</v>
      </c>
      <c r="K668" s="372">
        <v>1295922</v>
      </c>
      <c r="L668" s="388">
        <f>ROWS(K$5:K668)</f>
        <v>664</v>
      </c>
      <c r="M668" s="388" t="str">
        <f>IF(_xlfn.IFNA(VLOOKUP(I668,$AG$3:$AH$83,2,FALSE),"")='11.1'!$D$5,TXM!L668,"")</f>
        <v/>
      </c>
      <c r="N668" t="str">
        <f>IFERROR(SMALL($M$5:$M$9000,ROWS($M$5:M668)),"")</f>
        <v/>
      </c>
      <c r="P668" t="s">
        <v>85</v>
      </c>
      <c r="Q668" t="s">
        <v>859</v>
      </c>
      <c r="R668">
        <v>322</v>
      </c>
      <c r="S668" s="388">
        <f>ROWS(R$5:R668)</f>
        <v>664</v>
      </c>
      <c r="T668" s="388" t="str">
        <f>IF(_xlfn.IFNA(VLOOKUP(P668,$AG$3:$AH$83,2,FALSE),"")='11.1'!$D$5,TXM!S668,"")</f>
        <v/>
      </c>
      <c r="U668" t="str">
        <f>IFERROR(SMALL($T$5:$T$9000,ROWS($T$5:T668)),"")</f>
        <v/>
      </c>
    </row>
    <row r="669" spans="1:21" ht="14.4" customHeight="1" x14ac:dyDescent="0.3">
      <c r="A669" s="371" t="s">
        <v>76</v>
      </c>
      <c r="B669" t="s">
        <v>849</v>
      </c>
      <c r="C669" s="372">
        <v>1530237</v>
      </c>
      <c r="D669" s="388">
        <f>ROWS(C$5:C669)</f>
        <v>665</v>
      </c>
      <c r="E669" s="388" t="str">
        <f>IF(_xlfn.IFNA(VLOOKUP(A669,$AG$3:$AH$83,2,FALSE),"")='11.1'!$D$5,TXM!D669,"")</f>
        <v/>
      </c>
      <c r="F669" t="str">
        <f>IFERROR(SMALL($E$5:$E$9000,ROWS($E$5:E669)),"")</f>
        <v/>
      </c>
      <c r="I669" s="371" t="s">
        <v>197</v>
      </c>
      <c r="J669" t="s">
        <v>1365</v>
      </c>
      <c r="K669" s="372">
        <v>1148558</v>
      </c>
      <c r="L669" s="388">
        <f>ROWS(K$5:K669)</f>
        <v>665</v>
      </c>
      <c r="M669" s="388" t="str">
        <f>IF(_xlfn.IFNA(VLOOKUP(I669,$AG$3:$AH$83,2,FALSE),"")='11.1'!$D$5,TXM!L669,"")</f>
        <v/>
      </c>
      <c r="N669" t="str">
        <f>IFERROR(SMALL($M$5:$M$9000,ROWS($M$5:M669)),"")</f>
        <v/>
      </c>
      <c r="P669" t="s">
        <v>85</v>
      </c>
      <c r="Q669" t="s">
        <v>821</v>
      </c>
      <c r="R669">
        <v>75</v>
      </c>
      <c r="S669" s="388">
        <f>ROWS(R$5:R669)</f>
        <v>665</v>
      </c>
      <c r="T669" s="388" t="str">
        <f>IF(_xlfn.IFNA(VLOOKUP(P669,$AG$3:$AH$83,2,FALSE),"")='11.1'!$D$5,TXM!S669,"")</f>
        <v/>
      </c>
      <c r="U669" t="str">
        <f>IFERROR(SMALL($T$5:$T$9000,ROWS($T$5:T669)),"")</f>
        <v/>
      </c>
    </row>
    <row r="670" spans="1:21" ht="14.4" customHeight="1" x14ac:dyDescent="0.3">
      <c r="A670" s="371" t="s">
        <v>76</v>
      </c>
      <c r="B670" t="s">
        <v>1000</v>
      </c>
      <c r="C670" s="372">
        <v>1178227</v>
      </c>
      <c r="D670" s="388">
        <f>ROWS(C$5:C670)</f>
        <v>666</v>
      </c>
      <c r="E670" s="388" t="str">
        <f>IF(_xlfn.IFNA(VLOOKUP(A670,$AG$3:$AH$83,2,FALSE),"")='11.1'!$D$5,TXM!D670,"")</f>
        <v/>
      </c>
      <c r="F670" t="str">
        <f>IFERROR(SMALL($E$5:$E$9000,ROWS($E$5:E670)),"")</f>
        <v/>
      </c>
      <c r="I670" s="371" t="s">
        <v>197</v>
      </c>
      <c r="J670" t="s">
        <v>1003</v>
      </c>
      <c r="K670" s="372">
        <v>773572</v>
      </c>
      <c r="L670" s="388">
        <f>ROWS(K$5:K670)</f>
        <v>666</v>
      </c>
      <c r="M670" s="388" t="str">
        <f>IF(_xlfn.IFNA(VLOOKUP(I670,$AG$3:$AH$83,2,FALSE),"")='11.1'!$D$5,TXM!L670,"")</f>
        <v/>
      </c>
      <c r="N670" t="str">
        <f>IFERROR(SMALL($M$5:$M$9000,ROWS($M$5:M670)),"")</f>
        <v/>
      </c>
      <c r="P670" t="s">
        <v>85</v>
      </c>
      <c r="Q670" t="s">
        <v>849</v>
      </c>
      <c r="R670">
        <v>51</v>
      </c>
      <c r="S670" s="388">
        <f>ROWS(R$5:R670)</f>
        <v>666</v>
      </c>
      <c r="T670" s="388" t="str">
        <f>IF(_xlfn.IFNA(VLOOKUP(P670,$AG$3:$AH$83,2,FALSE),"")='11.1'!$D$5,TXM!S670,"")</f>
        <v/>
      </c>
      <c r="U670" t="str">
        <f>IFERROR(SMALL($T$5:$T$9000,ROWS($T$5:T670)),"")</f>
        <v/>
      </c>
    </row>
    <row r="671" spans="1:21" ht="14.4" customHeight="1" x14ac:dyDescent="0.3">
      <c r="A671" s="371" t="s">
        <v>76</v>
      </c>
      <c r="B671" t="s">
        <v>172</v>
      </c>
      <c r="C671" s="372">
        <v>1062532</v>
      </c>
      <c r="D671" s="388">
        <f>ROWS(C$5:C671)</f>
        <v>667</v>
      </c>
      <c r="E671" s="388" t="str">
        <f>IF(_xlfn.IFNA(VLOOKUP(A671,$AG$3:$AH$83,2,FALSE),"")='11.1'!$D$5,TXM!D671,"")</f>
        <v/>
      </c>
      <c r="F671" t="str">
        <f>IFERROR(SMALL($E$5:$E$9000,ROWS($E$5:E671)),"")</f>
        <v/>
      </c>
      <c r="I671" s="371" t="s">
        <v>197</v>
      </c>
      <c r="J671" t="s">
        <v>853</v>
      </c>
      <c r="K671" s="372">
        <v>715322</v>
      </c>
      <c r="L671" s="388">
        <f>ROWS(K$5:K671)</f>
        <v>667</v>
      </c>
      <c r="M671" s="388" t="str">
        <f>IF(_xlfn.IFNA(VLOOKUP(I671,$AG$3:$AH$83,2,FALSE),"")='11.1'!$D$5,TXM!L671,"")</f>
        <v/>
      </c>
      <c r="N671" t="str">
        <f>IFERROR(SMALL($M$5:$M$9000,ROWS($M$5:M671)),"")</f>
        <v/>
      </c>
      <c r="P671" t="s">
        <v>85</v>
      </c>
      <c r="Q671" t="s">
        <v>1006</v>
      </c>
      <c r="R671">
        <v>4</v>
      </c>
      <c r="S671" s="388">
        <f>ROWS(R$5:R671)</f>
        <v>667</v>
      </c>
      <c r="T671" s="388" t="str">
        <f>IF(_xlfn.IFNA(VLOOKUP(P671,$AG$3:$AH$83,2,FALSE),"")='11.1'!$D$5,TXM!S671,"")</f>
        <v/>
      </c>
      <c r="U671" t="str">
        <f>IFERROR(SMALL($T$5:$T$9000,ROWS($T$5:T671)),"")</f>
        <v/>
      </c>
    </row>
    <row r="672" spans="1:21" ht="14.4" customHeight="1" x14ac:dyDescent="0.3">
      <c r="A672" s="371" t="s">
        <v>76</v>
      </c>
      <c r="B672" t="s">
        <v>859</v>
      </c>
      <c r="C672" s="372">
        <v>860510</v>
      </c>
      <c r="D672" s="388">
        <f>ROWS(C$5:C672)</f>
        <v>668</v>
      </c>
      <c r="E672" s="388" t="str">
        <f>IF(_xlfn.IFNA(VLOOKUP(A672,$AG$3:$AH$83,2,FALSE),"")='11.1'!$D$5,TXM!D672,"")</f>
        <v/>
      </c>
      <c r="F672" t="str">
        <f>IFERROR(SMALL($E$5:$E$9000,ROWS($E$5:E672)),"")</f>
        <v/>
      </c>
      <c r="I672" s="371" t="s">
        <v>197</v>
      </c>
      <c r="J672" t="s">
        <v>1332</v>
      </c>
      <c r="K672" s="372">
        <v>540177</v>
      </c>
      <c r="L672" s="388">
        <f>ROWS(K$5:K672)</f>
        <v>668</v>
      </c>
      <c r="M672" s="388" t="str">
        <f>IF(_xlfn.IFNA(VLOOKUP(I672,$AG$3:$AH$83,2,FALSE),"")='11.1'!$D$5,TXM!L672,"")</f>
        <v/>
      </c>
      <c r="N672" t="str">
        <f>IFERROR(SMALL($M$5:$M$9000,ROWS($M$5:M672)),"")</f>
        <v/>
      </c>
      <c r="P672" t="s">
        <v>76</v>
      </c>
      <c r="Q672" t="s">
        <v>1441</v>
      </c>
      <c r="R672">
        <v>9750000</v>
      </c>
      <c r="S672" s="388">
        <f>ROWS(R$5:R672)</f>
        <v>668</v>
      </c>
      <c r="T672" s="388" t="str">
        <f>IF(_xlfn.IFNA(VLOOKUP(P672,$AG$3:$AH$83,2,FALSE),"")='11.1'!$D$5,TXM!S672,"")</f>
        <v/>
      </c>
      <c r="U672" t="str">
        <f>IFERROR(SMALL($T$5:$T$9000,ROWS($T$5:T672)),"")</f>
        <v/>
      </c>
    </row>
    <row r="673" spans="1:21" ht="14.4" customHeight="1" x14ac:dyDescent="0.3">
      <c r="A673" s="371" t="s">
        <v>76</v>
      </c>
      <c r="B673" t="s">
        <v>106</v>
      </c>
      <c r="C673" s="372">
        <v>620593</v>
      </c>
      <c r="D673" s="388">
        <f>ROWS(C$5:C673)</f>
        <v>669</v>
      </c>
      <c r="E673" s="388" t="str">
        <f>IF(_xlfn.IFNA(VLOOKUP(A673,$AG$3:$AH$83,2,FALSE),"")='11.1'!$D$5,TXM!D673,"")</f>
        <v/>
      </c>
      <c r="F673" t="str">
        <f>IFERROR(SMALL($E$5:$E$9000,ROWS($E$5:E673)),"")</f>
        <v/>
      </c>
      <c r="I673" s="371" t="s">
        <v>197</v>
      </c>
      <c r="J673" t="s">
        <v>1383</v>
      </c>
      <c r="K673" s="372">
        <v>274811</v>
      </c>
      <c r="L673" s="388">
        <f>ROWS(K$5:K673)</f>
        <v>669</v>
      </c>
      <c r="M673" s="388" t="str">
        <f>IF(_xlfn.IFNA(VLOOKUP(I673,$AG$3:$AH$83,2,FALSE),"")='11.1'!$D$5,TXM!L673,"")</f>
        <v/>
      </c>
      <c r="N673" t="str">
        <f>IFERROR(SMALL($M$5:$M$9000,ROWS($M$5:M673)),"")</f>
        <v/>
      </c>
      <c r="P673" t="s">
        <v>76</v>
      </c>
      <c r="Q673" t="s">
        <v>863</v>
      </c>
      <c r="R673">
        <v>741482</v>
      </c>
      <c r="S673" s="388">
        <f>ROWS(R$5:R673)</f>
        <v>669</v>
      </c>
      <c r="T673" s="388" t="str">
        <f>IF(_xlfn.IFNA(VLOOKUP(P673,$AG$3:$AH$83,2,FALSE),"")='11.1'!$D$5,TXM!S673,"")</f>
        <v/>
      </c>
      <c r="U673" t="str">
        <f>IFERROR(SMALL($T$5:$T$9000,ROWS($T$5:T673)),"")</f>
        <v/>
      </c>
    </row>
    <row r="674" spans="1:21" ht="14.4" customHeight="1" x14ac:dyDescent="0.3">
      <c r="A674" s="371" t="s">
        <v>76</v>
      </c>
      <c r="B674" t="s">
        <v>789</v>
      </c>
      <c r="C674" s="372">
        <v>405000</v>
      </c>
      <c r="D674" s="388">
        <f>ROWS(C$5:C674)</f>
        <v>670</v>
      </c>
      <c r="E674" s="388" t="str">
        <f>IF(_xlfn.IFNA(VLOOKUP(A674,$AG$3:$AH$83,2,FALSE),"")='11.1'!$D$5,TXM!D674,"")</f>
        <v/>
      </c>
      <c r="F674" t="str">
        <f>IFERROR(SMALL($E$5:$E$9000,ROWS($E$5:E674)),"")</f>
        <v/>
      </c>
      <c r="I674" s="371" t="s">
        <v>197</v>
      </c>
      <c r="J674" t="s">
        <v>807</v>
      </c>
      <c r="K674" s="372">
        <v>165251</v>
      </c>
      <c r="L674" s="388">
        <f>ROWS(K$5:K674)</f>
        <v>670</v>
      </c>
      <c r="M674" s="388" t="str">
        <f>IF(_xlfn.IFNA(VLOOKUP(I674,$AG$3:$AH$83,2,FALSE),"")='11.1'!$D$5,TXM!L674,"")</f>
        <v/>
      </c>
      <c r="N674" t="str">
        <f>IFERROR(SMALL($M$5:$M$9000,ROWS($M$5:M674)),"")</f>
        <v/>
      </c>
      <c r="P674" t="s">
        <v>76</v>
      </c>
      <c r="Q674" t="s">
        <v>843</v>
      </c>
      <c r="R674">
        <v>380850</v>
      </c>
      <c r="S674" s="388">
        <f>ROWS(R$5:R674)</f>
        <v>670</v>
      </c>
      <c r="T674" s="388" t="str">
        <f>IF(_xlfn.IFNA(VLOOKUP(P674,$AG$3:$AH$83,2,FALSE),"")='11.1'!$D$5,TXM!S674,"")</f>
        <v/>
      </c>
      <c r="U674" t="str">
        <f>IFERROR(SMALL($T$5:$T$9000,ROWS($T$5:T674)),"")</f>
        <v/>
      </c>
    </row>
    <row r="675" spans="1:21" ht="14.4" customHeight="1" x14ac:dyDescent="0.3">
      <c r="A675" s="371" t="s">
        <v>76</v>
      </c>
      <c r="B675" t="s">
        <v>787</v>
      </c>
      <c r="C675" s="372">
        <v>363000</v>
      </c>
      <c r="D675" s="388">
        <f>ROWS(C$5:C675)</f>
        <v>671</v>
      </c>
      <c r="E675" s="388" t="str">
        <f>IF(_xlfn.IFNA(VLOOKUP(A675,$AG$3:$AH$83,2,FALSE),"")='11.1'!$D$5,TXM!D675,"")</f>
        <v/>
      </c>
      <c r="F675" t="str">
        <f>IFERROR(SMALL($E$5:$E$9000,ROWS($E$5:E675)),"")</f>
        <v/>
      </c>
      <c r="I675" s="371" t="s">
        <v>197</v>
      </c>
      <c r="J675" t="s">
        <v>173</v>
      </c>
      <c r="K675" s="372">
        <v>105923</v>
      </c>
      <c r="L675" s="388">
        <f>ROWS(K$5:K675)</f>
        <v>671</v>
      </c>
      <c r="M675" s="388" t="str">
        <f>IF(_xlfn.IFNA(VLOOKUP(I675,$AG$3:$AH$83,2,FALSE),"")='11.1'!$D$5,TXM!L675,"")</f>
        <v/>
      </c>
      <c r="N675" t="str">
        <f>IFERROR(SMALL($M$5:$M$9000,ROWS($M$5:M675)),"")</f>
        <v/>
      </c>
      <c r="P675" t="s">
        <v>76</v>
      </c>
      <c r="Q675" t="s">
        <v>837</v>
      </c>
      <c r="R675">
        <v>155302</v>
      </c>
      <c r="S675" s="388">
        <f>ROWS(R$5:R675)</f>
        <v>671</v>
      </c>
      <c r="T675" s="388" t="str">
        <f>IF(_xlfn.IFNA(VLOOKUP(P675,$AG$3:$AH$83,2,FALSE),"")='11.1'!$D$5,TXM!S675,"")</f>
        <v/>
      </c>
      <c r="U675" t="str">
        <f>IFERROR(SMALL($T$5:$T$9000,ROWS($T$5:T675)),"")</f>
        <v/>
      </c>
    </row>
    <row r="676" spans="1:21" ht="14.4" customHeight="1" x14ac:dyDescent="0.3">
      <c r="A676" s="371" t="s">
        <v>76</v>
      </c>
      <c r="B676" t="s">
        <v>107</v>
      </c>
      <c r="C676" s="372">
        <v>203243</v>
      </c>
      <c r="D676" s="388">
        <f>ROWS(C$5:C676)</f>
        <v>672</v>
      </c>
      <c r="E676" s="388" t="str">
        <f>IF(_xlfn.IFNA(VLOOKUP(A676,$AG$3:$AH$83,2,FALSE),"")='11.1'!$D$5,TXM!D676,"")</f>
        <v/>
      </c>
      <c r="F676" t="str">
        <f>IFERROR(SMALL($E$5:$E$9000,ROWS($E$5:E676)),"")</f>
        <v/>
      </c>
      <c r="I676" s="371" t="s">
        <v>197</v>
      </c>
      <c r="J676" t="s">
        <v>781</v>
      </c>
      <c r="K676" s="372">
        <v>97884</v>
      </c>
      <c r="L676" s="388">
        <f>ROWS(K$5:K676)</f>
        <v>672</v>
      </c>
      <c r="M676" s="388" t="str">
        <f>IF(_xlfn.IFNA(VLOOKUP(I676,$AG$3:$AH$83,2,FALSE),"")='11.1'!$D$5,TXM!L676,"")</f>
        <v/>
      </c>
      <c r="N676" t="str">
        <f>IFERROR(SMALL($M$5:$M$9000,ROWS($M$5:M676)),"")</f>
        <v/>
      </c>
      <c r="P676" t="s">
        <v>76</v>
      </c>
      <c r="Q676" t="s">
        <v>1434</v>
      </c>
      <c r="R676">
        <v>63158</v>
      </c>
      <c r="S676" s="388">
        <f>ROWS(R$5:R676)</f>
        <v>672</v>
      </c>
      <c r="T676" s="388" t="str">
        <f>IF(_xlfn.IFNA(VLOOKUP(P676,$AG$3:$AH$83,2,FALSE),"")='11.1'!$D$5,TXM!S676,"")</f>
        <v/>
      </c>
      <c r="U676" t="str">
        <f>IFERROR(SMALL($T$5:$T$9000,ROWS($T$5:T676)),"")</f>
        <v/>
      </c>
    </row>
    <row r="677" spans="1:21" ht="14.4" customHeight="1" x14ac:dyDescent="0.3">
      <c r="A677" s="371" t="s">
        <v>76</v>
      </c>
      <c r="B677" t="s">
        <v>773</v>
      </c>
      <c r="C677" s="372">
        <v>195726</v>
      </c>
      <c r="D677" s="388">
        <f>ROWS(C$5:C677)</f>
        <v>673</v>
      </c>
      <c r="E677" s="388" t="str">
        <f>IF(_xlfn.IFNA(VLOOKUP(A677,$AG$3:$AH$83,2,FALSE),"")='11.1'!$D$5,TXM!D677,"")</f>
        <v/>
      </c>
      <c r="F677" t="str">
        <f>IFERROR(SMALL($E$5:$E$9000,ROWS($E$5:E677)),"")</f>
        <v/>
      </c>
      <c r="I677" s="371" t="s">
        <v>197</v>
      </c>
      <c r="J677" t="s">
        <v>93</v>
      </c>
      <c r="K677" s="372">
        <v>65243</v>
      </c>
      <c r="L677" s="388">
        <f>ROWS(K$5:K677)</f>
        <v>673</v>
      </c>
      <c r="M677" s="388" t="str">
        <f>IF(_xlfn.IFNA(VLOOKUP(I677,$AG$3:$AH$83,2,FALSE),"")='11.1'!$D$5,TXM!L677,"")</f>
        <v/>
      </c>
      <c r="N677" t="str">
        <f>IFERROR(SMALL($M$5:$M$9000,ROWS($M$5:M677)),"")</f>
        <v/>
      </c>
      <c r="P677" t="s">
        <v>76</v>
      </c>
      <c r="Q677" t="s">
        <v>867</v>
      </c>
      <c r="R677">
        <v>59500</v>
      </c>
      <c r="S677" s="388">
        <f>ROWS(R$5:R677)</f>
        <v>673</v>
      </c>
      <c r="T677" s="388" t="str">
        <f>IF(_xlfn.IFNA(VLOOKUP(P677,$AG$3:$AH$83,2,FALSE),"")='11.1'!$D$5,TXM!S677,"")</f>
        <v/>
      </c>
      <c r="U677" t="str">
        <f>IFERROR(SMALL($T$5:$T$9000,ROWS($T$5:T677)),"")</f>
        <v/>
      </c>
    </row>
    <row r="678" spans="1:21" ht="14.4" customHeight="1" x14ac:dyDescent="0.3">
      <c r="A678" s="371" t="s">
        <v>76</v>
      </c>
      <c r="B678" t="s">
        <v>98</v>
      </c>
      <c r="C678" s="372">
        <v>29290</v>
      </c>
      <c r="D678" s="388">
        <f>ROWS(C$5:C678)</f>
        <v>674</v>
      </c>
      <c r="E678" s="388" t="str">
        <f>IF(_xlfn.IFNA(VLOOKUP(A678,$AG$3:$AH$83,2,FALSE),"")='11.1'!$D$5,TXM!D678,"")</f>
        <v/>
      </c>
      <c r="F678" t="str">
        <f>IFERROR(SMALL($E$5:$E$9000,ROWS($E$5:E678)),"")</f>
        <v/>
      </c>
      <c r="I678" s="371" t="s">
        <v>197</v>
      </c>
      <c r="J678" t="s">
        <v>801</v>
      </c>
      <c r="K678" s="372">
        <v>42904</v>
      </c>
      <c r="L678" s="388">
        <f>ROWS(K$5:K678)</f>
        <v>674</v>
      </c>
      <c r="M678" s="388" t="str">
        <f>IF(_xlfn.IFNA(VLOOKUP(I678,$AG$3:$AH$83,2,FALSE),"")='11.1'!$D$5,TXM!L678,"")</f>
        <v/>
      </c>
      <c r="N678" t="str">
        <f>IFERROR(SMALL($M$5:$M$9000,ROWS($M$5:M678)),"")</f>
        <v/>
      </c>
      <c r="P678" t="s">
        <v>76</v>
      </c>
      <c r="Q678" t="s">
        <v>1275</v>
      </c>
      <c r="R678">
        <v>39991</v>
      </c>
      <c r="S678" s="388">
        <f>ROWS(R$5:R678)</f>
        <v>674</v>
      </c>
      <c r="T678" s="388" t="str">
        <f>IF(_xlfn.IFNA(VLOOKUP(P678,$AG$3:$AH$83,2,FALSE),"")='11.1'!$D$5,TXM!S678,"")</f>
        <v/>
      </c>
      <c r="U678" t="str">
        <f>IFERROR(SMALL($T$5:$T$9000,ROWS($T$5:T678)),"")</f>
        <v/>
      </c>
    </row>
    <row r="679" spans="1:21" ht="14.4" customHeight="1" x14ac:dyDescent="0.3">
      <c r="A679" s="371" t="s">
        <v>76</v>
      </c>
      <c r="B679" t="s">
        <v>843</v>
      </c>
      <c r="C679" s="372">
        <v>26700</v>
      </c>
      <c r="D679" s="388">
        <f>ROWS(C$5:C679)</f>
        <v>675</v>
      </c>
      <c r="E679" s="388" t="str">
        <f>IF(_xlfn.IFNA(VLOOKUP(A679,$AG$3:$AH$83,2,FALSE),"")='11.1'!$D$5,TXM!D679,"")</f>
        <v/>
      </c>
      <c r="F679" t="str">
        <f>IFERROR(SMALL($E$5:$E$9000,ROWS($E$5:E679)),"")</f>
        <v/>
      </c>
      <c r="I679" s="371" t="s">
        <v>197</v>
      </c>
      <c r="J679" t="s">
        <v>797</v>
      </c>
      <c r="K679" s="372">
        <v>31282</v>
      </c>
      <c r="L679" s="388">
        <f>ROWS(K$5:K679)</f>
        <v>675</v>
      </c>
      <c r="M679" s="388" t="str">
        <f>IF(_xlfn.IFNA(VLOOKUP(I679,$AG$3:$AH$83,2,FALSE),"")='11.1'!$D$5,TXM!L679,"")</f>
        <v/>
      </c>
      <c r="N679" t="str">
        <f>IFERROR(SMALL($M$5:$M$9000,ROWS($M$5:M679)),"")</f>
        <v/>
      </c>
      <c r="P679" t="s">
        <v>76</v>
      </c>
      <c r="Q679" t="s">
        <v>1265</v>
      </c>
      <c r="R679">
        <v>34798</v>
      </c>
      <c r="S679" s="388">
        <f>ROWS(R$5:R679)</f>
        <v>675</v>
      </c>
      <c r="T679" s="388" t="str">
        <f>IF(_xlfn.IFNA(VLOOKUP(P679,$AG$3:$AH$83,2,FALSE),"")='11.1'!$D$5,TXM!S679,"")</f>
        <v/>
      </c>
      <c r="U679" t="str">
        <f>IFERROR(SMALL($T$5:$T$9000,ROWS($T$5:T679)),"")</f>
        <v/>
      </c>
    </row>
    <row r="680" spans="1:21" ht="14.4" customHeight="1" x14ac:dyDescent="0.3">
      <c r="A680" s="371" t="s">
        <v>76</v>
      </c>
      <c r="B680" t="s">
        <v>95</v>
      </c>
      <c r="C680" s="372">
        <v>15849</v>
      </c>
      <c r="D680" s="388">
        <f>ROWS(C$5:C680)</f>
        <v>676</v>
      </c>
      <c r="E680" s="388" t="str">
        <f>IF(_xlfn.IFNA(VLOOKUP(A680,$AG$3:$AH$83,2,FALSE),"")='11.1'!$D$5,TXM!D680,"")</f>
        <v/>
      </c>
      <c r="F680" t="str">
        <f>IFERROR(SMALL($E$5:$E$9000,ROWS($E$5:E680)),"")</f>
        <v/>
      </c>
      <c r="I680" s="371" t="s">
        <v>197</v>
      </c>
      <c r="J680" t="s">
        <v>92</v>
      </c>
      <c r="K680" s="372">
        <v>25304</v>
      </c>
      <c r="L680" s="388">
        <f>ROWS(K$5:K680)</f>
        <v>676</v>
      </c>
      <c r="M680" s="388" t="str">
        <f>IF(_xlfn.IFNA(VLOOKUP(I680,$AG$3:$AH$83,2,FALSE),"")='11.1'!$D$5,TXM!L680,"")</f>
        <v/>
      </c>
      <c r="N680" t="str">
        <f>IFERROR(SMALL($M$5:$M$9000,ROWS($M$5:M680)),"")</f>
        <v/>
      </c>
      <c r="P680" t="s">
        <v>76</v>
      </c>
      <c r="Q680" t="s">
        <v>999</v>
      </c>
      <c r="R680">
        <v>28784</v>
      </c>
      <c r="S680" s="388">
        <f>ROWS(R$5:R680)</f>
        <v>676</v>
      </c>
      <c r="T680" s="388" t="str">
        <f>IF(_xlfn.IFNA(VLOOKUP(P680,$AG$3:$AH$83,2,FALSE),"")='11.1'!$D$5,TXM!S680,"")</f>
        <v/>
      </c>
      <c r="U680" t="str">
        <f>IFERROR(SMALL($T$5:$T$9000,ROWS($T$5:T680)),"")</f>
        <v/>
      </c>
    </row>
    <row r="681" spans="1:21" ht="14.4" customHeight="1" x14ac:dyDescent="0.3">
      <c r="A681" s="371" t="s">
        <v>636</v>
      </c>
      <c r="B681" t="s">
        <v>1000</v>
      </c>
      <c r="C681" s="372">
        <v>9575612</v>
      </c>
      <c r="D681" s="388">
        <f>ROWS(C$5:C681)</f>
        <v>677</v>
      </c>
      <c r="E681" s="388" t="str">
        <f>IF(_xlfn.IFNA(VLOOKUP(A681,$AG$3:$AH$83,2,FALSE),"")='11.1'!$D$5,TXM!D681,"")</f>
        <v/>
      </c>
      <c r="F681" t="str">
        <f>IFERROR(SMALL($E$5:$E$9000,ROWS($E$5:E681)),"")</f>
        <v/>
      </c>
      <c r="I681" s="371" t="s">
        <v>197</v>
      </c>
      <c r="J681" t="s">
        <v>833</v>
      </c>
      <c r="K681" s="372">
        <v>18699</v>
      </c>
      <c r="L681" s="388">
        <f>ROWS(K$5:K681)</f>
        <v>677</v>
      </c>
      <c r="M681" s="388" t="str">
        <f>IF(_xlfn.IFNA(VLOOKUP(I681,$AG$3:$AH$83,2,FALSE),"")='11.1'!$D$5,TXM!L681,"")</f>
        <v/>
      </c>
      <c r="N681" t="str">
        <f>IFERROR(SMALL($M$5:$M$9000,ROWS($M$5:M681)),"")</f>
        <v/>
      </c>
      <c r="P681" t="s">
        <v>76</v>
      </c>
      <c r="Q681" t="s">
        <v>865</v>
      </c>
      <c r="R681">
        <v>20258</v>
      </c>
      <c r="S681" s="388">
        <f>ROWS(R$5:R681)</f>
        <v>677</v>
      </c>
      <c r="T681" s="388" t="str">
        <f>IF(_xlfn.IFNA(VLOOKUP(P681,$AG$3:$AH$83,2,FALSE),"")='11.1'!$D$5,TXM!S681,"")</f>
        <v/>
      </c>
      <c r="U681" t="str">
        <f>IFERROR(SMALL($T$5:$T$9000,ROWS($T$5:T681)),"")</f>
        <v/>
      </c>
    </row>
    <row r="682" spans="1:21" ht="14.4" customHeight="1" x14ac:dyDescent="0.3">
      <c r="A682" s="371" t="s">
        <v>636</v>
      </c>
      <c r="B682" t="s">
        <v>91</v>
      </c>
      <c r="C682" s="372">
        <v>64539</v>
      </c>
      <c r="D682" s="388">
        <f>ROWS(C$5:C682)</f>
        <v>678</v>
      </c>
      <c r="E682" s="388" t="str">
        <f>IF(_xlfn.IFNA(VLOOKUP(A682,$AG$3:$AH$83,2,FALSE),"")='11.1'!$D$5,TXM!D682,"")</f>
        <v/>
      </c>
      <c r="F682" t="str">
        <f>IFERROR(SMALL($E$5:$E$9000,ROWS($E$5:E682)),"")</f>
        <v/>
      </c>
      <c r="I682" s="371" t="s">
        <v>197</v>
      </c>
      <c r="J682" t="s">
        <v>172</v>
      </c>
      <c r="K682" s="372">
        <v>12412</v>
      </c>
      <c r="L682" s="388">
        <f>ROWS(K$5:K682)</f>
        <v>678</v>
      </c>
      <c r="M682" s="388" t="str">
        <f>IF(_xlfn.IFNA(VLOOKUP(I682,$AG$3:$AH$83,2,FALSE),"")='11.1'!$D$5,TXM!L682,"")</f>
        <v/>
      </c>
      <c r="N682" t="str">
        <f>IFERROR(SMALL($M$5:$M$9000,ROWS($M$5:M682)),"")</f>
        <v/>
      </c>
      <c r="P682" t="s">
        <v>76</v>
      </c>
      <c r="Q682" t="s">
        <v>1000</v>
      </c>
      <c r="R682">
        <v>15717</v>
      </c>
      <c r="S682" s="388">
        <f>ROWS(R$5:R682)</f>
        <v>678</v>
      </c>
      <c r="T682" s="388" t="str">
        <f>IF(_xlfn.IFNA(VLOOKUP(P682,$AG$3:$AH$83,2,FALSE),"")='11.1'!$D$5,TXM!S682,"")</f>
        <v/>
      </c>
      <c r="U682" t="str">
        <f>IFERROR(SMALL($T$5:$T$9000,ROWS($T$5:T682)),"")</f>
        <v/>
      </c>
    </row>
    <row r="683" spans="1:21" ht="14.4" customHeight="1" x14ac:dyDescent="0.3">
      <c r="A683" s="371" t="s">
        <v>636</v>
      </c>
      <c r="B683" t="s">
        <v>96</v>
      </c>
      <c r="C683" s="372">
        <v>62722</v>
      </c>
      <c r="D683" s="388">
        <f>ROWS(C$5:C683)</f>
        <v>679</v>
      </c>
      <c r="E683" s="388" t="str">
        <f>IF(_xlfn.IFNA(VLOOKUP(A683,$AG$3:$AH$83,2,FALSE),"")='11.1'!$D$5,TXM!D683,"")</f>
        <v/>
      </c>
      <c r="F683" t="str">
        <f>IFERROR(SMALL($E$5:$E$9000,ROWS($E$5:E683)),"")</f>
        <v/>
      </c>
      <c r="I683" s="371" t="s">
        <v>197</v>
      </c>
      <c r="J683" t="s">
        <v>803</v>
      </c>
      <c r="K683" s="372">
        <v>4148</v>
      </c>
      <c r="L683" s="388">
        <f>ROWS(K$5:K683)</f>
        <v>679</v>
      </c>
      <c r="M683" s="388" t="str">
        <f>IF(_xlfn.IFNA(VLOOKUP(I683,$AG$3:$AH$83,2,FALSE),"")='11.1'!$D$5,TXM!L683,"")</f>
        <v/>
      </c>
      <c r="N683" t="str">
        <f>IFERROR(SMALL($M$5:$M$9000,ROWS($M$5:M683)),"")</f>
        <v/>
      </c>
      <c r="P683" t="s">
        <v>76</v>
      </c>
      <c r="Q683" t="s">
        <v>1500</v>
      </c>
      <c r="R683">
        <v>15049</v>
      </c>
      <c r="S683" s="388">
        <f>ROWS(R$5:R683)</f>
        <v>679</v>
      </c>
      <c r="T683" s="388" t="str">
        <f>IF(_xlfn.IFNA(VLOOKUP(P683,$AG$3:$AH$83,2,FALSE),"")='11.1'!$D$5,TXM!S683,"")</f>
        <v/>
      </c>
      <c r="U683" t="str">
        <f>IFERROR(SMALL($T$5:$T$9000,ROWS($T$5:T683)),"")</f>
        <v/>
      </c>
    </row>
    <row r="684" spans="1:21" ht="14.4" customHeight="1" x14ac:dyDescent="0.3">
      <c r="A684" s="371" t="s">
        <v>636</v>
      </c>
      <c r="B684" t="s">
        <v>107</v>
      </c>
      <c r="C684" s="372">
        <v>35452</v>
      </c>
      <c r="D684" s="388">
        <f>ROWS(C$5:C684)</f>
        <v>680</v>
      </c>
      <c r="E684" s="388" t="str">
        <f>IF(_xlfn.IFNA(VLOOKUP(A684,$AG$3:$AH$83,2,FALSE),"")='11.1'!$D$5,TXM!D684,"")</f>
        <v/>
      </c>
      <c r="F684" t="str">
        <f>IFERROR(SMALL($E$5:$E$9000,ROWS($E$5:E684)),"")</f>
        <v/>
      </c>
      <c r="I684" s="371" t="s">
        <v>151</v>
      </c>
      <c r="J684" t="s">
        <v>835</v>
      </c>
      <c r="K684" s="372">
        <v>1233275</v>
      </c>
      <c r="L684" s="388">
        <f>ROWS(K$5:K684)</f>
        <v>680</v>
      </c>
      <c r="M684" s="388" t="str">
        <f>IF(_xlfn.IFNA(VLOOKUP(I684,$AG$3:$AH$83,2,FALSE),"")='11.1'!$D$5,TXM!L684,"")</f>
        <v/>
      </c>
      <c r="N684" t="str">
        <f>IFERROR(SMALL($M$5:$M$9000,ROWS($M$5:M684)),"")</f>
        <v/>
      </c>
      <c r="P684" t="s">
        <v>76</v>
      </c>
      <c r="Q684" t="s">
        <v>799</v>
      </c>
      <c r="R684">
        <v>12818</v>
      </c>
      <c r="S684" s="388">
        <f>ROWS(R$5:R684)</f>
        <v>680</v>
      </c>
      <c r="T684" s="388" t="str">
        <f>IF(_xlfn.IFNA(VLOOKUP(P684,$AG$3:$AH$83,2,FALSE),"")='11.1'!$D$5,TXM!S684,"")</f>
        <v/>
      </c>
      <c r="U684" t="str">
        <f>IFERROR(SMALL($T$5:$T$9000,ROWS($T$5:T684)),"")</f>
        <v/>
      </c>
    </row>
    <row r="685" spans="1:21" ht="14.4" customHeight="1" x14ac:dyDescent="0.3">
      <c r="A685" s="371" t="s">
        <v>636</v>
      </c>
      <c r="B685" t="s">
        <v>773</v>
      </c>
      <c r="C685" s="372">
        <v>10100</v>
      </c>
      <c r="D685" s="388">
        <f>ROWS(C$5:C685)</f>
        <v>681</v>
      </c>
      <c r="E685" s="388" t="str">
        <f>IF(_xlfn.IFNA(VLOOKUP(A685,$AG$3:$AH$83,2,FALSE),"")='11.1'!$D$5,TXM!D685,"")</f>
        <v/>
      </c>
      <c r="F685" t="str">
        <f>IFERROR(SMALL($E$5:$E$9000,ROWS($E$5:E685)),"")</f>
        <v/>
      </c>
      <c r="I685" s="371" t="s">
        <v>151</v>
      </c>
      <c r="J685" t="s">
        <v>779</v>
      </c>
      <c r="K685" s="372">
        <v>1198037</v>
      </c>
      <c r="L685" s="388">
        <f>ROWS(K$5:K685)</f>
        <v>681</v>
      </c>
      <c r="M685" s="388" t="str">
        <f>IF(_xlfn.IFNA(VLOOKUP(I685,$AG$3:$AH$83,2,FALSE),"")='11.1'!$D$5,TXM!L685,"")</f>
        <v/>
      </c>
      <c r="N685" t="str">
        <f>IFERROR(SMALL($M$5:$M$9000,ROWS($M$5:M685)),"")</f>
        <v/>
      </c>
      <c r="P685" t="s">
        <v>76</v>
      </c>
      <c r="Q685" t="s">
        <v>1240</v>
      </c>
      <c r="R685">
        <v>11523</v>
      </c>
      <c r="S685" s="388">
        <f>ROWS(R$5:R685)</f>
        <v>681</v>
      </c>
      <c r="T685" s="388" t="str">
        <f>IF(_xlfn.IFNA(VLOOKUP(P685,$AG$3:$AH$83,2,FALSE),"")='11.1'!$D$5,TXM!S685,"")</f>
        <v/>
      </c>
      <c r="U685" t="str">
        <f>IFERROR(SMALL($T$5:$T$9000,ROWS($T$5:T685)),"")</f>
        <v/>
      </c>
    </row>
    <row r="686" spans="1:21" ht="14.4" customHeight="1" x14ac:dyDescent="0.3">
      <c r="A686" s="371" t="s">
        <v>636</v>
      </c>
      <c r="B686" t="s">
        <v>95</v>
      </c>
      <c r="C686" s="372">
        <v>2384</v>
      </c>
      <c r="D686" s="388">
        <f>ROWS(C$5:C686)</f>
        <v>682</v>
      </c>
      <c r="E686" s="388" t="str">
        <f>IF(_xlfn.IFNA(VLOOKUP(A686,$AG$3:$AH$83,2,FALSE),"")='11.1'!$D$5,TXM!D686,"")</f>
        <v/>
      </c>
      <c r="F686" t="str">
        <f>IFERROR(SMALL($E$5:$E$9000,ROWS($E$5:E686)),"")</f>
        <v/>
      </c>
      <c r="I686" s="371" t="s">
        <v>151</v>
      </c>
      <c r="J686" t="s">
        <v>1001</v>
      </c>
      <c r="K686" s="372">
        <v>1192753</v>
      </c>
      <c r="L686" s="388">
        <f>ROWS(K$5:K686)</f>
        <v>682</v>
      </c>
      <c r="M686" s="388" t="str">
        <f>IF(_xlfn.IFNA(VLOOKUP(I686,$AG$3:$AH$83,2,FALSE),"")='11.1'!$D$5,TXM!L686,"")</f>
        <v/>
      </c>
      <c r="N686" t="str">
        <f>IFERROR(SMALL($M$5:$M$9000,ROWS($M$5:M686)),"")</f>
        <v/>
      </c>
      <c r="P686" t="s">
        <v>76</v>
      </c>
      <c r="Q686" t="s">
        <v>1365</v>
      </c>
      <c r="R686">
        <v>6761</v>
      </c>
      <c r="S686" s="388">
        <f>ROWS(R$5:R686)</f>
        <v>682</v>
      </c>
      <c r="T686" s="388" t="str">
        <f>IF(_xlfn.IFNA(VLOOKUP(P686,$AG$3:$AH$83,2,FALSE),"")='11.1'!$D$5,TXM!S686,"")</f>
        <v/>
      </c>
      <c r="U686" t="str">
        <f>IFERROR(SMALL($T$5:$T$9000,ROWS($T$5:T686)),"")</f>
        <v/>
      </c>
    </row>
    <row r="687" spans="1:21" ht="14.4" customHeight="1" x14ac:dyDescent="0.3">
      <c r="A687" s="371" t="s">
        <v>51</v>
      </c>
      <c r="B687" t="s">
        <v>1000</v>
      </c>
      <c r="C687" s="372">
        <v>2487751536</v>
      </c>
      <c r="D687" s="388">
        <f>ROWS(C$5:C687)</f>
        <v>683</v>
      </c>
      <c r="E687" s="388" t="str">
        <f>IF(_xlfn.IFNA(VLOOKUP(A687,$AG$3:$AH$83,2,FALSE),"")='11.1'!$D$5,TXM!D687,"")</f>
        <v/>
      </c>
      <c r="F687" t="str">
        <f>IFERROR(SMALL($E$5:$E$9000,ROWS($E$5:E687)),"")</f>
        <v/>
      </c>
      <c r="I687" s="371" t="s">
        <v>151</v>
      </c>
      <c r="J687" t="s">
        <v>1265</v>
      </c>
      <c r="K687" s="372">
        <v>55223</v>
      </c>
      <c r="L687" s="388">
        <f>ROWS(K$5:K687)</f>
        <v>683</v>
      </c>
      <c r="M687" s="388" t="str">
        <f>IF(_xlfn.IFNA(VLOOKUP(I687,$AG$3:$AH$83,2,FALSE),"")='11.1'!$D$5,TXM!L687,"")</f>
        <v/>
      </c>
      <c r="N687" t="str">
        <f>IFERROR(SMALL($M$5:$M$9000,ROWS($M$5:M687)),"")</f>
        <v/>
      </c>
      <c r="P687" t="s">
        <v>76</v>
      </c>
      <c r="Q687" t="s">
        <v>823</v>
      </c>
      <c r="R687">
        <v>3713</v>
      </c>
      <c r="S687" s="388">
        <f>ROWS(R$5:R687)</f>
        <v>683</v>
      </c>
      <c r="T687" s="388" t="str">
        <f>IF(_xlfn.IFNA(VLOOKUP(P687,$AG$3:$AH$83,2,FALSE),"")='11.1'!$D$5,TXM!S687,"")</f>
        <v/>
      </c>
      <c r="U687" t="str">
        <f>IFERROR(SMALL($T$5:$T$9000,ROWS($T$5:T687)),"")</f>
        <v/>
      </c>
    </row>
    <row r="688" spans="1:21" ht="14.4" customHeight="1" x14ac:dyDescent="0.3">
      <c r="A688" s="371" t="s">
        <v>51</v>
      </c>
      <c r="B688" t="s">
        <v>783</v>
      </c>
      <c r="C688" s="372">
        <v>713621560</v>
      </c>
      <c r="D688" s="388">
        <f>ROWS(C$5:C688)</f>
        <v>684</v>
      </c>
      <c r="E688" s="388" t="str">
        <f>IF(_xlfn.IFNA(VLOOKUP(A688,$AG$3:$AH$83,2,FALSE),"")='11.1'!$D$5,TXM!D688,"")</f>
        <v/>
      </c>
      <c r="F688" t="str">
        <f>IFERROR(SMALL($E$5:$E$9000,ROWS($E$5:E688)),"")</f>
        <v/>
      </c>
      <c r="I688" s="371" t="s">
        <v>151</v>
      </c>
      <c r="J688" t="s">
        <v>863</v>
      </c>
      <c r="K688" s="372">
        <v>20459</v>
      </c>
      <c r="L688" s="388">
        <f>ROWS(K$5:K688)</f>
        <v>684</v>
      </c>
      <c r="M688" s="388" t="str">
        <f>IF(_xlfn.IFNA(VLOOKUP(I688,$AG$3:$AH$83,2,FALSE),"")='11.1'!$D$5,TXM!L688,"")</f>
        <v/>
      </c>
      <c r="N688" t="str">
        <f>IFERROR(SMALL($M$5:$M$9000,ROWS($M$5:M688)),"")</f>
        <v/>
      </c>
      <c r="P688" t="s">
        <v>76</v>
      </c>
      <c r="Q688" t="s">
        <v>1318</v>
      </c>
      <c r="R688">
        <v>3281</v>
      </c>
      <c r="S688" s="388">
        <f>ROWS(R$5:R688)</f>
        <v>684</v>
      </c>
      <c r="T688" s="388" t="str">
        <f>IF(_xlfn.IFNA(VLOOKUP(P688,$AG$3:$AH$83,2,FALSE),"")='11.1'!$D$5,TXM!S688,"")</f>
        <v/>
      </c>
      <c r="U688" t="str">
        <f>IFERROR(SMALL($T$5:$T$9000,ROWS($T$5:T688)),"")</f>
        <v/>
      </c>
    </row>
    <row r="689" spans="1:21" ht="14.4" customHeight="1" x14ac:dyDescent="0.3">
      <c r="A689" s="371" t="s">
        <v>51</v>
      </c>
      <c r="B689" t="s">
        <v>999</v>
      </c>
      <c r="C689" s="372">
        <v>182314343</v>
      </c>
      <c r="D689" s="388">
        <f>ROWS(C$5:C689)</f>
        <v>685</v>
      </c>
      <c r="E689" s="388" t="str">
        <f>IF(_xlfn.IFNA(VLOOKUP(A689,$AG$3:$AH$83,2,FALSE),"")='11.1'!$D$5,TXM!D689,"")</f>
        <v/>
      </c>
      <c r="F689" t="str">
        <f>IFERROR(SMALL($E$5:$E$9000,ROWS($E$5:E689)),"")</f>
        <v/>
      </c>
      <c r="I689" s="371" t="s">
        <v>151</v>
      </c>
      <c r="J689" t="s">
        <v>837</v>
      </c>
      <c r="K689" s="372">
        <v>12238</v>
      </c>
      <c r="L689" s="388">
        <f>ROWS(K$5:K689)</f>
        <v>685</v>
      </c>
      <c r="M689" s="388" t="str">
        <f>IF(_xlfn.IFNA(VLOOKUP(I689,$AG$3:$AH$83,2,FALSE),"")='11.1'!$D$5,TXM!L689,"")</f>
        <v/>
      </c>
      <c r="N689" t="str">
        <f>IFERROR(SMALL($M$5:$M$9000,ROWS($M$5:M689)),"")</f>
        <v/>
      </c>
      <c r="P689" t="s">
        <v>76</v>
      </c>
      <c r="Q689" t="s">
        <v>801</v>
      </c>
      <c r="R689">
        <v>1144</v>
      </c>
      <c r="S689" s="388">
        <f>ROWS(R$5:R689)</f>
        <v>685</v>
      </c>
      <c r="T689" s="388" t="str">
        <f>IF(_xlfn.IFNA(VLOOKUP(P689,$AG$3:$AH$83,2,FALSE),"")='11.1'!$D$5,TXM!S689,"")</f>
        <v/>
      </c>
      <c r="U689" t="str">
        <f>IFERROR(SMALL($T$5:$T$9000,ROWS($T$5:T689)),"")</f>
        <v/>
      </c>
    </row>
    <row r="690" spans="1:21" ht="14.4" customHeight="1" x14ac:dyDescent="0.3">
      <c r="A690" s="371" t="s">
        <v>51</v>
      </c>
      <c r="B690" t="s">
        <v>1005</v>
      </c>
      <c r="C690" s="372">
        <v>172490556</v>
      </c>
      <c r="D690" s="388">
        <f>ROWS(C$5:C690)</f>
        <v>686</v>
      </c>
      <c r="E690" s="388" t="str">
        <f>IF(_xlfn.IFNA(VLOOKUP(A690,$AG$3:$AH$83,2,FALSE),"")='11.1'!$D$5,TXM!D690,"")</f>
        <v/>
      </c>
      <c r="F690" t="str">
        <f>IFERROR(SMALL($E$5:$E$9000,ROWS($E$5:E690)),"")</f>
        <v/>
      </c>
      <c r="I690" s="371" t="s">
        <v>151</v>
      </c>
      <c r="J690" t="s">
        <v>1240</v>
      </c>
      <c r="K690" s="372">
        <v>10763</v>
      </c>
      <c r="L690" s="388">
        <f>ROWS(K$5:K690)</f>
        <v>686</v>
      </c>
      <c r="M690" s="388" t="str">
        <f>IF(_xlfn.IFNA(VLOOKUP(I690,$AG$3:$AH$83,2,FALSE),"")='11.1'!$D$5,TXM!L690,"")</f>
        <v/>
      </c>
      <c r="N690" t="str">
        <f>IFERROR(SMALL($M$5:$M$9000,ROWS($M$5:M690)),"")</f>
        <v/>
      </c>
      <c r="P690" t="s">
        <v>76</v>
      </c>
      <c r="Q690" t="s">
        <v>825</v>
      </c>
      <c r="R690">
        <v>488</v>
      </c>
      <c r="S690" s="388">
        <f>ROWS(R$5:R690)</f>
        <v>686</v>
      </c>
      <c r="T690" s="388" t="str">
        <f>IF(_xlfn.IFNA(VLOOKUP(P690,$AG$3:$AH$83,2,FALSE),"")='11.1'!$D$5,TXM!S690,"")</f>
        <v/>
      </c>
      <c r="U690" t="str">
        <f>IFERROR(SMALL($T$5:$T$9000,ROWS($T$5:T690)),"")</f>
        <v/>
      </c>
    </row>
    <row r="691" spans="1:21" ht="14.4" customHeight="1" x14ac:dyDescent="0.3">
      <c r="A691" s="371" t="s">
        <v>51</v>
      </c>
      <c r="B691" t="s">
        <v>849</v>
      </c>
      <c r="C691" s="372">
        <v>132347922</v>
      </c>
      <c r="D691" s="388">
        <f>ROWS(C$5:C691)</f>
        <v>687</v>
      </c>
      <c r="E691" s="388" t="str">
        <f>IF(_xlfn.IFNA(VLOOKUP(A691,$AG$3:$AH$83,2,FALSE),"")='11.1'!$D$5,TXM!D691,"")</f>
        <v/>
      </c>
      <c r="F691" t="str">
        <f>IFERROR(SMALL($E$5:$E$9000,ROWS($E$5:E691)),"")</f>
        <v/>
      </c>
      <c r="I691" s="371" t="s">
        <v>151</v>
      </c>
      <c r="J691" t="s">
        <v>843</v>
      </c>
      <c r="K691" s="372">
        <v>8394</v>
      </c>
      <c r="L691" s="388">
        <f>ROWS(K$5:K691)</f>
        <v>687</v>
      </c>
      <c r="M691" s="388" t="str">
        <f>IF(_xlfn.IFNA(VLOOKUP(I691,$AG$3:$AH$83,2,FALSE),"")='11.1'!$D$5,TXM!L691,"")</f>
        <v/>
      </c>
      <c r="N691" t="str">
        <f>IFERROR(SMALL($M$5:$M$9000,ROWS($M$5:M691)),"")</f>
        <v/>
      </c>
      <c r="P691" t="s">
        <v>51</v>
      </c>
      <c r="Q691" t="s">
        <v>867</v>
      </c>
      <c r="R691">
        <v>156789376</v>
      </c>
      <c r="S691" s="388">
        <f>ROWS(R$5:R691)</f>
        <v>687</v>
      </c>
      <c r="T691" s="388" t="str">
        <f>IF(_xlfn.IFNA(VLOOKUP(P691,$AG$3:$AH$83,2,FALSE),"")='11.1'!$D$5,TXM!S691,"")</f>
        <v/>
      </c>
      <c r="U691" t="str">
        <f>IFERROR(SMALL($T$5:$T$9000,ROWS($T$5:T691)),"")</f>
        <v/>
      </c>
    </row>
    <row r="692" spans="1:21" ht="14.4" customHeight="1" x14ac:dyDescent="0.3">
      <c r="A692" s="371" t="s">
        <v>51</v>
      </c>
      <c r="B692" t="s">
        <v>787</v>
      </c>
      <c r="C692" s="372">
        <v>87930444</v>
      </c>
      <c r="D692" s="388">
        <f>ROWS(C$5:C692)</f>
        <v>688</v>
      </c>
      <c r="E692" s="388" t="str">
        <f>IF(_xlfn.IFNA(VLOOKUP(A692,$AG$3:$AH$83,2,FALSE),"")='11.1'!$D$5,TXM!D692,"")</f>
        <v/>
      </c>
      <c r="F692" t="str">
        <f>IFERROR(SMALL($E$5:$E$9000,ROWS($E$5:E692)),"")</f>
        <v/>
      </c>
      <c r="I692" s="371" t="s">
        <v>151</v>
      </c>
      <c r="J692" t="s">
        <v>865</v>
      </c>
      <c r="K692" s="372">
        <v>7093</v>
      </c>
      <c r="L692" s="388">
        <f>ROWS(K$5:K692)</f>
        <v>688</v>
      </c>
      <c r="M692" s="388" t="str">
        <f>IF(_xlfn.IFNA(VLOOKUP(I692,$AG$3:$AH$83,2,FALSE),"")='11.1'!$D$5,TXM!L692,"")</f>
        <v/>
      </c>
      <c r="N692" t="str">
        <f>IFERROR(SMALL($M$5:$M$9000,ROWS($M$5:M692)),"")</f>
        <v/>
      </c>
      <c r="P692" t="s">
        <v>51</v>
      </c>
      <c r="Q692" t="s">
        <v>863</v>
      </c>
      <c r="R692">
        <v>25822075</v>
      </c>
      <c r="S692" s="388">
        <f>ROWS(R$5:R692)</f>
        <v>688</v>
      </c>
      <c r="T692" s="388" t="str">
        <f>IF(_xlfn.IFNA(VLOOKUP(P692,$AG$3:$AH$83,2,FALSE),"")='11.1'!$D$5,TXM!S692,"")</f>
        <v/>
      </c>
      <c r="U692" t="str">
        <f>IFERROR(SMALL($T$5:$T$9000,ROWS($T$5:T692)),"")</f>
        <v/>
      </c>
    </row>
    <row r="693" spans="1:21" ht="14.4" customHeight="1" x14ac:dyDescent="0.3">
      <c r="A693" s="371" t="s">
        <v>51</v>
      </c>
      <c r="B693" t="s">
        <v>863</v>
      </c>
      <c r="C693" s="372">
        <v>65601959</v>
      </c>
      <c r="D693" s="388">
        <f>ROWS(C$5:C693)</f>
        <v>689</v>
      </c>
      <c r="E693" s="388" t="str">
        <f>IF(_xlfn.IFNA(VLOOKUP(A693,$AG$3:$AH$83,2,FALSE),"")='11.1'!$D$5,TXM!D693,"")</f>
        <v/>
      </c>
      <c r="F693" t="str">
        <f>IFERROR(SMALL($E$5:$E$9000,ROWS($E$5:E693)),"")</f>
        <v/>
      </c>
      <c r="I693" s="371" t="s">
        <v>151</v>
      </c>
      <c r="J693" t="s">
        <v>799</v>
      </c>
      <c r="K693" s="372">
        <v>6348</v>
      </c>
      <c r="L693" s="388">
        <f>ROWS(K$5:K693)</f>
        <v>689</v>
      </c>
      <c r="M693" s="388" t="str">
        <f>IF(_xlfn.IFNA(VLOOKUP(I693,$AG$3:$AH$83,2,FALSE),"")='11.1'!$D$5,TXM!L693,"")</f>
        <v/>
      </c>
      <c r="N693" t="str">
        <f>IFERROR(SMALL($M$5:$M$9000,ROWS($M$5:M693)),"")</f>
        <v/>
      </c>
      <c r="P693" t="s">
        <v>51</v>
      </c>
      <c r="Q693" t="s">
        <v>787</v>
      </c>
      <c r="R693">
        <v>4623319</v>
      </c>
      <c r="S693" s="388">
        <f>ROWS(R$5:R693)</f>
        <v>689</v>
      </c>
      <c r="T693" s="388" t="str">
        <f>IF(_xlfn.IFNA(VLOOKUP(P693,$AG$3:$AH$83,2,FALSE),"")='11.1'!$D$5,TXM!S693,"")</f>
        <v/>
      </c>
      <c r="U693" t="str">
        <f>IFERROR(SMALL($T$5:$T$9000,ROWS($T$5:T693)),"")</f>
        <v/>
      </c>
    </row>
    <row r="694" spans="1:21" ht="14.4" customHeight="1" x14ac:dyDescent="0.3">
      <c r="A694" s="371" t="s">
        <v>51</v>
      </c>
      <c r="B694" t="s">
        <v>996</v>
      </c>
      <c r="C694" s="372">
        <v>51952047</v>
      </c>
      <c r="D694" s="388">
        <f>ROWS(C$5:C694)</f>
        <v>690</v>
      </c>
      <c r="E694" s="388" t="str">
        <f>IF(_xlfn.IFNA(VLOOKUP(A694,$AG$3:$AH$83,2,FALSE),"")='11.1'!$D$5,TXM!D694,"")</f>
        <v/>
      </c>
      <c r="F694" t="str">
        <f>IFERROR(SMALL($E$5:$E$9000,ROWS($E$5:E694)),"")</f>
        <v/>
      </c>
      <c r="I694" s="371" t="s">
        <v>151</v>
      </c>
      <c r="J694" t="s">
        <v>1005</v>
      </c>
      <c r="K694" s="372">
        <v>3758</v>
      </c>
      <c r="L694" s="388">
        <f>ROWS(K$5:K694)</f>
        <v>690</v>
      </c>
      <c r="M694" s="388" t="str">
        <f>IF(_xlfn.IFNA(VLOOKUP(I694,$AG$3:$AH$83,2,FALSE),"")='11.1'!$D$5,TXM!L694,"")</f>
        <v/>
      </c>
      <c r="N694" t="str">
        <f>IFERROR(SMALL($M$5:$M$9000,ROWS($M$5:M694)),"")</f>
        <v/>
      </c>
      <c r="P694" t="s">
        <v>51</v>
      </c>
      <c r="Q694" t="s">
        <v>1318</v>
      </c>
      <c r="R694">
        <v>3482161</v>
      </c>
      <c r="S694" s="388">
        <f>ROWS(R$5:R694)</f>
        <v>690</v>
      </c>
      <c r="T694" s="388" t="str">
        <f>IF(_xlfn.IFNA(VLOOKUP(P694,$AG$3:$AH$83,2,FALSE),"")='11.1'!$D$5,TXM!S694,"")</f>
        <v/>
      </c>
      <c r="U694" t="str">
        <f>IFERROR(SMALL($T$5:$T$9000,ROWS($T$5:T694)),"")</f>
        <v/>
      </c>
    </row>
    <row r="695" spans="1:21" ht="14.4" customHeight="1" x14ac:dyDescent="0.3">
      <c r="A695" s="371" t="s">
        <v>51</v>
      </c>
      <c r="B695" t="s">
        <v>789</v>
      </c>
      <c r="C695" s="372">
        <v>43963702</v>
      </c>
      <c r="D695" s="388">
        <f>ROWS(C$5:C695)</f>
        <v>691</v>
      </c>
      <c r="E695" s="388" t="str">
        <f>IF(_xlfn.IFNA(VLOOKUP(A695,$AG$3:$AH$83,2,FALSE),"")='11.1'!$D$5,TXM!D695,"")</f>
        <v/>
      </c>
      <c r="F695" t="str">
        <f>IFERROR(SMALL($E$5:$E$9000,ROWS($E$5:E695)),"")</f>
        <v/>
      </c>
      <c r="I695" s="371" t="s">
        <v>151</v>
      </c>
      <c r="J695" t="s">
        <v>867</v>
      </c>
      <c r="K695" s="372">
        <v>3553</v>
      </c>
      <c r="L695" s="388">
        <f>ROWS(K$5:K695)</f>
        <v>691</v>
      </c>
      <c r="M695" s="388" t="str">
        <f>IF(_xlfn.IFNA(VLOOKUP(I695,$AG$3:$AH$83,2,FALSE),"")='11.1'!$D$5,TXM!L695,"")</f>
        <v/>
      </c>
      <c r="N695" t="str">
        <f>IFERROR(SMALL($M$5:$M$9000,ROWS($M$5:M695)),"")</f>
        <v/>
      </c>
      <c r="P695" t="s">
        <v>51</v>
      </c>
      <c r="Q695" t="s">
        <v>843</v>
      </c>
      <c r="R695">
        <v>1056258</v>
      </c>
      <c r="S695" s="388">
        <f>ROWS(R$5:R695)</f>
        <v>691</v>
      </c>
      <c r="T695" s="388" t="str">
        <f>IF(_xlfn.IFNA(VLOOKUP(P695,$AG$3:$AH$83,2,FALSE),"")='11.1'!$D$5,TXM!S695,"")</f>
        <v/>
      </c>
      <c r="U695" t="str">
        <f>IFERROR(SMALL($T$5:$T$9000,ROWS($T$5:T695)),"")</f>
        <v/>
      </c>
    </row>
    <row r="696" spans="1:21" ht="14.4" customHeight="1" x14ac:dyDescent="0.3">
      <c r="A696" s="371" t="s">
        <v>51</v>
      </c>
      <c r="B696" t="s">
        <v>1252</v>
      </c>
      <c r="C696" s="372">
        <v>42633762</v>
      </c>
      <c r="D696" s="388">
        <f>ROWS(C$5:C696)</f>
        <v>692</v>
      </c>
      <c r="E696" s="388" t="str">
        <f>IF(_xlfn.IFNA(VLOOKUP(A696,$AG$3:$AH$83,2,FALSE),"")='11.1'!$D$5,TXM!D696,"")</f>
        <v/>
      </c>
      <c r="F696" t="str">
        <f>IFERROR(SMALL($E$5:$E$9000,ROWS($E$5:E696)),"")</f>
        <v/>
      </c>
      <c r="I696" s="371" t="s">
        <v>151</v>
      </c>
      <c r="J696" t="s">
        <v>827</v>
      </c>
      <c r="K696" s="372">
        <v>2410</v>
      </c>
      <c r="L696" s="388">
        <f>ROWS(K$5:K696)</f>
        <v>692</v>
      </c>
      <c r="M696" s="388" t="str">
        <f>IF(_xlfn.IFNA(VLOOKUP(I696,$AG$3:$AH$83,2,FALSE),"")='11.1'!$D$5,TXM!L696,"")</f>
        <v/>
      </c>
      <c r="N696" t="str">
        <f>IFERROR(SMALL($M$5:$M$9000,ROWS($M$5:M696)),"")</f>
        <v/>
      </c>
      <c r="P696" t="s">
        <v>51</v>
      </c>
      <c r="Q696" t="s">
        <v>1000</v>
      </c>
      <c r="R696">
        <v>1026819</v>
      </c>
      <c r="S696" s="388">
        <f>ROWS(R$5:R696)</f>
        <v>692</v>
      </c>
      <c r="T696" s="388" t="str">
        <f>IF(_xlfn.IFNA(VLOOKUP(P696,$AG$3:$AH$83,2,FALSE),"")='11.1'!$D$5,TXM!S696,"")</f>
        <v/>
      </c>
      <c r="U696" t="str">
        <f>IFERROR(SMALL($T$5:$T$9000,ROWS($T$5:T696)),"")</f>
        <v/>
      </c>
    </row>
    <row r="697" spans="1:21" ht="14.4" customHeight="1" x14ac:dyDescent="0.3">
      <c r="A697" s="371" t="s">
        <v>51</v>
      </c>
      <c r="B697" t="s">
        <v>865</v>
      </c>
      <c r="C697" s="372">
        <v>42284638</v>
      </c>
      <c r="D697" s="388">
        <f>ROWS(C$5:C697)</f>
        <v>693</v>
      </c>
      <c r="E697" s="388" t="str">
        <f>IF(_xlfn.IFNA(VLOOKUP(A697,$AG$3:$AH$83,2,FALSE),"")='11.1'!$D$5,TXM!D697,"")</f>
        <v/>
      </c>
      <c r="F697" t="str">
        <f>IFERROR(SMALL($E$5:$E$9000,ROWS($E$5:E697)),"")</f>
        <v/>
      </c>
      <c r="I697" s="371" t="s">
        <v>151</v>
      </c>
      <c r="J697" t="s">
        <v>1006</v>
      </c>
      <c r="K697" s="372">
        <v>2115</v>
      </c>
      <c r="L697" s="388">
        <f>ROWS(K$5:K697)</f>
        <v>693</v>
      </c>
      <c r="M697" s="388" t="str">
        <f>IF(_xlfn.IFNA(VLOOKUP(I697,$AG$3:$AH$83,2,FALSE),"")='11.1'!$D$5,TXM!L697,"")</f>
        <v/>
      </c>
      <c r="N697" t="str">
        <f>IFERROR(SMALL($M$5:$M$9000,ROWS($M$5:M697)),"")</f>
        <v/>
      </c>
      <c r="P697" t="s">
        <v>51</v>
      </c>
      <c r="Q697" t="s">
        <v>865</v>
      </c>
      <c r="R697">
        <v>823508</v>
      </c>
      <c r="S697" s="388">
        <f>ROWS(R$5:R697)</f>
        <v>693</v>
      </c>
      <c r="T697" s="388" t="str">
        <f>IF(_xlfn.IFNA(VLOOKUP(P697,$AG$3:$AH$83,2,FALSE),"")='11.1'!$D$5,TXM!S697,"")</f>
        <v/>
      </c>
      <c r="U697" t="str">
        <f>IFERROR(SMALL($T$5:$T$9000,ROWS($T$5:T697)),"")</f>
        <v/>
      </c>
    </row>
    <row r="698" spans="1:21" ht="14.4" customHeight="1" x14ac:dyDescent="0.3">
      <c r="A698" s="371" t="s">
        <v>51</v>
      </c>
      <c r="B698" t="s">
        <v>104</v>
      </c>
      <c r="C698" s="372">
        <v>33967615</v>
      </c>
      <c r="D698" s="388">
        <f>ROWS(C$5:C698)</f>
        <v>694</v>
      </c>
      <c r="E698" s="388" t="str">
        <f>IF(_xlfn.IFNA(VLOOKUP(A698,$AG$3:$AH$83,2,FALSE),"")='11.1'!$D$5,TXM!D698,"")</f>
        <v/>
      </c>
      <c r="F698" t="str">
        <f>IFERROR(SMALL($E$5:$E$9000,ROWS($E$5:E698)),"")</f>
        <v/>
      </c>
      <c r="I698" s="371" t="s">
        <v>151</v>
      </c>
      <c r="J698" t="s">
        <v>847</v>
      </c>
      <c r="K698" s="372">
        <v>1733</v>
      </c>
      <c r="L698" s="388">
        <f>ROWS(K$5:K698)</f>
        <v>694</v>
      </c>
      <c r="M698" s="388" t="str">
        <f>IF(_xlfn.IFNA(VLOOKUP(I698,$AG$3:$AH$83,2,FALSE),"")='11.1'!$D$5,TXM!L698,"")</f>
        <v/>
      </c>
      <c r="N698" t="str">
        <f>IFERROR(SMALL($M$5:$M$9000,ROWS($M$5:M698)),"")</f>
        <v/>
      </c>
      <c r="P698" t="s">
        <v>51</v>
      </c>
      <c r="Q698" t="s">
        <v>1265</v>
      </c>
      <c r="R698">
        <v>669790</v>
      </c>
      <c r="S698" s="388">
        <f>ROWS(R$5:R698)</f>
        <v>694</v>
      </c>
      <c r="T698" s="388" t="str">
        <f>IF(_xlfn.IFNA(VLOOKUP(P698,$AG$3:$AH$83,2,FALSE),"")='11.1'!$D$5,TXM!S698,"")</f>
        <v/>
      </c>
      <c r="U698" t="str">
        <f>IFERROR(SMALL($T$5:$T$9000,ROWS($T$5:T698)),"")</f>
        <v/>
      </c>
    </row>
    <row r="699" spans="1:21" ht="14.4" customHeight="1" x14ac:dyDescent="0.3">
      <c r="A699" s="371" t="s">
        <v>51</v>
      </c>
      <c r="B699" t="s">
        <v>845</v>
      </c>
      <c r="C699" s="372">
        <v>14408228</v>
      </c>
      <c r="D699" s="388">
        <f>ROWS(C$5:C699)</f>
        <v>695</v>
      </c>
      <c r="E699" s="388" t="str">
        <f>IF(_xlfn.IFNA(VLOOKUP(A699,$AG$3:$AH$83,2,FALSE),"")='11.1'!$D$5,TXM!D699,"")</f>
        <v/>
      </c>
      <c r="F699" t="str">
        <f>IFERROR(SMALL($E$5:$E$9000,ROWS($E$5:E699)),"")</f>
        <v/>
      </c>
      <c r="I699" s="371" t="s">
        <v>151</v>
      </c>
      <c r="J699" t="s">
        <v>793</v>
      </c>
      <c r="K699" s="372">
        <v>1261</v>
      </c>
      <c r="L699" s="388">
        <f>ROWS(K$5:K699)</f>
        <v>695</v>
      </c>
      <c r="M699" s="388" t="str">
        <f>IF(_xlfn.IFNA(VLOOKUP(I699,$AG$3:$AH$83,2,FALSE),"")='11.1'!$D$5,TXM!L699,"")</f>
        <v/>
      </c>
      <c r="N699" t="str">
        <f>IFERROR(SMALL($M$5:$M$9000,ROWS($M$5:M699)),"")</f>
        <v/>
      </c>
      <c r="P699" t="s">
        <v>51</v>
      </c>
      <c r="Q699" t="s">
        <v>823</v>
      </c>
      <c r="R699">
        <v>446484</v>
      </c>
      <c r="S699" s="388">
        <f>ROWS(R$5:R699)</f>
        <v>695</v>
      </c>
      <c r="T699" s="388" t="str">
        <f>IF(_xlfn.IFNA(VLOOKUP(P699,$AG$3:$AH$83,2,FALSE),"")='11.1'!$D$5,TXM!S699,"")</f>
        <v/>
      </c>
      <c r="U699" t="str">
        <f>IFERROR(SMALL($T$5:$T$9000,ROWS($T$5:T699)),"")</f>
        <v/>
      </c>
    </row>
    <row r="700" spans="1:21" ht="14.4" customHeight="1" x14ac:dyDescent="0.3">
      <c r="A700" s="371" t="s">
        <v>51</v>
      </c>
      <c r="B700" t="s">
        <v>795</v>
      </c>
      <c r="C700" s="372">
        <v>13383472</v>
      </c>
      <c r="D700" s="388">
        <f>ROWS(C$5:C700)</f>
        <v>696</v>
      </c>
      <c r="E700" s="388" t="str">
        <f>IF(_xlfn.IFNA(VLOOKUP(A700,$AG$3:$AH$83,2,FALSE),"")='11.1'!$D$5,TXM!D700,"")</f>
        <v/>
      </c>
      <c r="F700" t="str">
        <f>IFERROR(SMALL($E$5:$E$9000,ROWS($E$5:E700)),"")</f>
        <v/>
      </c>
      <c r="I700" s="371" t="s">
        <v>151</v>
      </c>
      <c r="J700" t="s">
        <v>1434</v>
      </c>
      <c r="K700" s="372">
        <v>564</v>
      </c>
      <c r="L700" s="388">
        <f>ROWS(K$5:K700)</f>
        <v>696</v>
      </c>
      <c r="M700" s="388" t="str">
        <f>IF(_xlfn.IFNA(VLOOKUP(I700,$AG$3:$AH$83,2,FALSE),"")='11.1'!$D$5,TXM!L700,"")</f>
        <v/>
      </c>
      <c r="N700" t="str">
        <f>IFERROR(SMALL($M$5:$M$9000,ROWS($M$5:M700)),"")</f>
        <v/>
      </c>
      <c r="P700" t="s">
        <v>51</v>
      </c>
      <c r="Q700" t="s">
        <v>1240</v>
      </c>
      <c r="R700">
        <v>313186</v>
      </c>
      <c r="S700" s="388">
        <f>ROWS(R$5:R700)</f>
        <v>696</v>
      </c>
      <c r="T700" s="388" t="str">
        <f>IF(_xlfn.IFNA(VLOOKUP(P700,$AG$3:$AH$83,2,FALSE),"")='11.1'!$D$5,TXM!S700,"")</f>
        <v/>
      </c>
      <c r="U700" t="str">
        <f>IFERROR(SMALL($T$5:$T$9000,ROWS($T$5:T700)),"")</f>
        <v/>
      </c>
    </row>
    <row r="701" spans="1:21" ht="14.4" customHeight="1" x14ac:dyDescent="0.3">
      <c r="A701" s="371" t="s">
        <v>51</v>
      </c>
      <c r="B701" t="s">
        <v>1275</v>
      </c>
      <c r="C701" s="372">
        <v>13352085</v>
      </c>
      <c r="D701" s="388">
        <f>ROWS(C$5:C701)</f>
        <v>697</v>
      </c>
      <c r="E701" s="388" t="str">
        <f>IF(_xlfn.IFNA(VLOOKUP(A701,$AG$3:$AH$83,2,FALSE),"")='11.1'!$D$5,TXM!D701,"")</f>
        <v/>
      </c>
      <c r="F701" t="str">
        <f>IFERROR(SMALL($E$5:$E$9000,ROWS($E$5:E701)),"")</f>
        <v/>
      </c>
      <c r="I701" s="371" t="s">
        <v>151</v>
      </c>
      <c r="J701" t="s">
        <v>823</v>
      </c>
      <c r="K701" s="372">
        <v>276</v>
      </c>
      <c r="L701" s="388">
        <f>ROWS(K$5:K701)</f>
        <v>697</v>
      </c>
      <c r="M701" s="388" t="str">
        <f>IF(_xlfn.IFNA(VLOOKUP(I701,$AG$3:$AH$83,2,FALSE),"")='11.1'!$D$5,TXM!L701,"")</f>
        <v/>
      </c>
      <c r="N701" t="str">
        <f>IFERROR(SMALL($M$5:$M$9000,ROWS($M$5:M701)),"")</f>
        <v/>
      </c>
      <c r="P701" t="s">
        <v>51</v>
      </c>
      <c r="Q701" t="s">
        <v>1500</v>
      </c>
      <c r="R701">
        <v>298334</v>
      </c>
      <c r="S701" s="388">
        <f>ROWS(R$5:R701)</f>
        <v>697</v>
      </c>
      <c r="T701" s="388" t="str">
        <f>IF(_xlfn.IFNA(VLOOKUP(P701,$AG$3:$AH$83,2,FALSE),"")='11.1'!$D$5,TXM!S701,"")</f>
        <v/>
      </c>
      <c r="U701" t="str">
        <f>IFERROR(SMALL($T$5:$T$9000,ROWS($T$5:T701)),"")</f>
        <v/>
      </c>
    </row>
    <row r="702" spans="1:21" ht="14.4" customHeight="1" x14ac:dyDescent="0.3">
      <c r="A702" s="371" t="s">
        <v>51</v>
      </c>
      <c r="B702" t="s">
        <v>809</v>
      </c>
      <c r="C702" s="372">
        <v>12695479</v>
      </c>
      <c r="D702" s="388">
        <f>ROWS(C$5:C702)</f>
        <v>698</v>
      </c>
      <c r="E702" s="388" t="str">
        <f>IF(_xlfn.IFNA(VLOOKUP(A702,$AG$3:$AH$83,2,FALSE),"")='11.1'!$D$5,TXM!D702,"")</f>
        <v/>
      </c>
      <c r="F702" t="str">
        <f>IFERROR(SMALL($E$5:$E$9000,ROWS($E$5:E702)),"")</f>
        <v/>
      </c>
      <c r="I702" s="371" t="s">
        <v>151</v>
      </c>
      <c r="J702" t="s">
        <v>859</v>
      </c>
      <c r="K702" s="372">
        <v>109</v>
      </c>
      <c r="L702" s="388">
        <f>ROWS(K$5:K702)</f>
        <v>698</v>
      </c>
      <c r="M702" s="388" t="str">
        <f>IF(_xlfn.IFNA(VLOOKUP(I702,$AG$3:$AH$83,2,FALSE),"")='11.1'!$D$5,TXM!L702,"")</f>
        <v/>
      </c>
      <c r="N702" t="str">
        <f>IFERROR(SMALL($M$5:$M$9000,ROWS($M$5:M702)),"")</f>
        <v/>
      </c>
      <c r="P702" t="s">
        <v>51</v>
      </c>
      <c r="Q702" t="s">
        <v>785</v>
      </c>
      <c r="R702">
        <v>175654</v>
      </c>
      <c r="S702" s="388">
        <f>ROWS(R$5:R702)</f>
        <v>698</v>
      </c>
      <c r="T702" s="388" t="str">
        <f>IF(_xlfn.IFNA(VLOOKUP(P702,$AG$3:$AH$83,2,FALSE),"")='11.1'!$D$5,TXM!S702,"")</f>
        <v/>
      </c>
      <c r="U702" t="str">
        <f>IFERROR(SMALL($T$5:$T$9000,ROWS($T$5:T702)),"")</f>
        <v/>
      </c>
    </row>
    <row r="703" spans="1:21" ht="14.4" customHeight="1" x14ac:dyDescent="0.3">
      <c r="A703" s="371" t="s">
        <v>51</v>
      </c>
      <c r="B703" t="s">
        <v>861</v>
      </c>
      <c r="C703" s="372">
        <v>10309193</v>
      </c>
      <c r="D703" s="388">
        <f>ROWS(C$5:C703)</f>
        <v>699</v>
      </c>
      <c r="E703" s="388" t="str">
        <f>IF(_xlfn.IFNA(VLOOKUP(A703,$AG$3:$AH$83,2,FALSE),"")='11.1'!$D$5,TXM!D703,"")</f>
        <v/>
      </c>
      <c r="F703" t="str">
        <f>IFERROR(SMALL($E$5:$E$9000,ROWS($E$5:E703)),"")</f>
        <v/>
      </c>
      <c r="I703" s="371" t="s">
        <v>151</v>
      </c>
      <c r="J703" t="s">
        <v>1000</v>
      </c>
      <c r="K703" s="372">
        <v>38</v>
      </c>
      <c r="L703" s="388">
        <f>ROWS(K$5:K703)</f>
        <v>699</v>
      </c>
      <c r="M703" s="388" t="str">
        <f>IF(_xlfn.IFNA(VLOOKUP(I703,$AG$3:$AH$83,2,FALSE),"")='11.1'!$D$5,TXM!L703,"")</f>
        <v/>
      </c>
      <c r="N703" t="str">
        <f>IFERROR(SMALL($M$5:$M$9000,ROWS($M$5:M703)),"")</f>
        <v/>
      </c>
      <c r="P703" t="s">
        <v>51</v>
      </c>
      <c r="Q703" t="s">
        <v>1275</v>
      </c>
      <c r="R703">
        <v>57915</v>
      </c>
      <c r="S703" s="388">
        <f>ROWS(R$5:R703)</f>
        <v>699</v>
      </c>
      <c r="T703" s="388" t="str">
        <f>IF(_xlfn.IFNA(VLOOKUP(P703,$AG$3:$AH$83,2,FALSE),"")='11.1'!$D$5,TXM!S703,"")</f>
        <v/>
      </c>
      <c r="U703" t="str">
        <f>IFERROR(SMALL($T$5:$T$9000,ROWS($T$5:T703)),"")</f>
        <v/>
      </c>
    </row>
    <row r="704" spans="1:21" ht="14.4" customHeight="1" x14ac:dyDescent="0.3">
      <c r="A704" s="371" t="s">
        <v>51</v>
      </c>
      <c r="B704" t="s">
        <v>98</v>
      </c>
      <c r="C704" s="372">
        <v>7183049</v>
      </c>
      <c r="D704" s="388">
        <f>ROWS(C$5:C704)</f>
        <v>700</v>
      </c>
      <c r="E704" s="388" t="str">
        <f>IF(_xlfn.IFNA(VLOOKUP(A704,$AG$3:$AH$83,2,FALSE),"")='11.1'!$D$5,TXM!D704,"")</f>
        <v/>
      </c>
      <c r="F704" t="str">
        <f>IFERROR(SMALL($E$5:$E$9000,ROWS($E$5:E704)),"")</f>
        <v/>
      </c>
      <c r="I704" s="371" t="s">
        <v>2140</v>
      </c>
      <c r="J704" t="s">
        <v>1318</v>
      </c>
      <c r="K704" s="372">
        <v>32489</v>
      </c>
      <c r="L704" s="388">
        <f>ROWS(K$5:K704)</f>
        <v>700</v>
      </c>
      <c r="M704" s="388" t="str">
        <f>IF(_xlfn.IFNA(VLOOKUP(I704,$AG$3:$AH$83,2,FALSE),"")='11.1'!$D$5,TXM!L704,"")</f>
        <v/>
      </c>
      <c r="N704" t="str">
        <f>IFERROR(SMALL($M$5:$M$9000,ROWS($M$5:M704)),"")</f>
        <v/>
      </c>
      <c r="P704" t="s">
        <v>51</v>
      </c>
      <c r="Q704" t="s">
        <v>827</v>
      </c>
      <c r="R704">
        <v>49610</v>
      </c>
      <c r="S704" s="388">
        <f>ROWS(R$5:R704)</f>
        <v>700</v>
      </c>
      <c r="T704" s="388" t="str">
        <f>IF(_xlfn.IFNA(VLOOKUP(P704,$AG$3:$AH$83,2,FALSE),"")='11.1'!$D$5,TXM!S704,"")</f>
        <v/>
      </c>
      <c r="U704" t="str">
        <f>IFERROR(SMALL($T$5:$T$9000,ROWS($T$5:T704)),"")</f>
        <v/>
      </c>
    </row>
    <row r="705" spans="1:21" ht="14.4" customHeight="1" x14ac:dyDescent="0.3">
      <c r="A705" s="371" t="s">
        <v>51</v>
      </c>
      <c r="B705" t="s">
        <v>815</v>
      </c>
      <c r="C705" s="372">
        <v>6925705</v>
      </c>
      <c r="D705" s="388">
        <f>ROWS(C$5:C705)</f>
        <v>701</v>
      </c>
      <c r="E705" s="388" t="str">
        <f>IF(_xlfn.IFNA(VLOOKUP(A705,$AG$3:$AH$83,2,FALSE),"")='11.1'!$D$5,TXM!D705,"")</f>
        <v/>
      </c>
      <c r="F705" t="str">
        <f>IFERROR(SMALL($E$5:$E$9000,ROWS($E$5:E705)),"")</f>
        <v/>
      </c>
      <c r="I705" s="371" t="s">
        <v>2140</v>
      </c>
      <c r="J705" t="s">
        <v>823</v>
      </c>
      <c r="K705" s="372">
        <v>2347</v>
      </c>
      <c r="L705" s="388">
        <f>ROWS(K$5:K705)</f>
        <v>701</v>
      </c>
      <c r="M705" s="388" t="str">
        <f>IF(_xlfn.IFNA(VLOOKUP(I705,$AG$3:$AH$83,2,FALSE),"")='11.1'!$D$5,TXM!L705,"")</f>
        <v/>
      </c>
      <c r="N705" t="str">
        <f>IFERROR(SMALL($M$5:$M$9000,ROWS($M$5:M705)),"")</f>
        <v/>
      </c>
      <c r="P705" t="s">
        <v>51</v>
      </c>
      <c r="Q705" t="s">
        <v>1005</v>
      </c>
      <c r="R705">
        <v>33703</v>
      </c>
      <c r="S705" s="388">
        <f>ROWS(R$5:R705)</f>
        <v>701</v>
      </c>
      <c r="T705" s="388" t="str">
        <f>IF(_xlfn.IFNA(VLOOKUP(P705,$AG$3:$AH$83,2,FALSE),"")='11.1'!$D$5,TXM!S705,"")</f>
        <v/>
      </c>
      <c r="U705" t="str">
        <f>IFERROR(SMALL($T$5:$T$9000,ROWS($T$5:T705)),"")</f>
        <v/>
      </c>
    </row>
    <row r="706" spans="1:21" ht="14.4" customHeight="1" x14ac:dyDescent="0.3">
      <c r="A706" s="371" t="s">
        <v>51</v>
      </c>
      <c r="B706" t="s">
        <v>1318</v>
      </c>
      <c r="C706" s="372">
        <v>6563690</v>
      </c>
      <c r="D706" s="388">
        <f>ROWS(C$5:C706)</f>
        <v>702</v>
      </c>
      <c r="E706" s="388" t="str">
        <f>IF(_xlfn.IFNA(VLOOKUP(A706,$AG$3:$AH$83,2,FALSE),"")='11.1'!$D$5,TXM!D706,"")</f>
        <v/>
      </c>
      <c r="F706" t="str">
        <f>IFERROR(SMALL($E$5:$E$9000,ROWS($E$5:E706)),"")</f>
        <v/>
      </c>
      <c r="I706" s="371" t="s">
        <v>2140</v>
      </c>
      <c r="J706" t="s">
        <v>1000</v>
      </c>
      <c r="K706" s="372">
        <v>1495</v>
      </c>
      <c r="L706" s="388">
        <f>ROWS(K$5:K706)</f>
        <v>702</v>
      </c>
      <c r="M706" s="388" t="str">
        <f>IF(_xlfn.IFNA(VLOOKUP(I706,$AG$3:$AH$83,2,FALSE),"")='11.1'!$D$5,TXM!L706,"")</f>
        <v/>
      </c>
      <c r="N706" t="str">
        <f>IFERROR(SMALL($M$5:$M$9000,ROWS($M$5:M706)),"")</f>
        <v/>
      </c>
      <c r="P706" t="s">
        <v>51</v>
      </c>
      <c r="Q706" t="s">
        <v>999</v>
      </c>
      <c r="R706">
        <v>24157</v>
      </c>
      <c r="S706" s="388">
        <f>ROWS(R$5:R706)</f>
        <v>702</v>
      </c>
      <c r="T706" s="388" t="str">
        <f>IF(_xlfn.IFNA(VLOOKUP(P706,$AG$3:$AH$83,2,FALSE),"")='11.1'!$D$5,TXM!S706,"")</f>
        <v/>
      </c>
      <c r="U706" t="str">
        <f>IFERROR(SMALL($T$5:$T$9000,ROWS($T$5:T706)),"")</f>
        <v/>
      </c>
    </row>
    <row r="707" spans="1:21" ht="14.4" customHeight="1" x14ac:dyDescent="0.3">
      <c r="A707" s="371" t="s">
        <v>51</v>
      </c>
      <c r="B707" t="s">
        <v>813</v>
      </c>
      <c r="C707" s="372">
        <v>6378726</v>
      </c>
      <c r="D707" s="388">
        <f>ROWS(C$5:C707)</f>
        <v>703</v>
      </c>
      <c r="E707" s="388" t="str">
        <f>IF(_xlfn.IFNA(VLOOKUP(A707,$AG$3:$AH$83,2,FALSE),"")='11.1'!$D$5,TXM!D707,"")</f>
        <v/>
      </c>
      <c r="F707" t="str">
        <f>IFERROR(SMALL($E$5:$E$9000,ROWS($E$5:E707)),"")</f>
        <v/>
      </c>
      <c r="I707" s="371" t="s">
        <v>195</v>
      </c>
      <c r="J707" t="s">
        <v>867</v>
      </c>
      <c r="K707" s="372">
        <v>3250848622</v>
      </c>
      <c r="L707" s="388">
        <f>ROWS(K$5:K707)</f>
        <v>703</v>
      </c>
      <c r="M707" s="388" t="str">
        <f>IF(_xlfn.IFNA(VLOOKUP(I707,$AG$3:$AH$83,2,FALSE),"")='11.1'!$D$5,TXM!L707,"")</f>
        <v/>
      </c>
      <c r="N707" t="str">
        <f>IFERROR(SMALL($M$5:$M$9000,ROWS($M$5:M707)),"")</f>
        <v/>
      </c>
      <c r="P707" t="s">
        <v>51</v>
      </c>
      <c r="Q707" t="s">
        <v>821</v>
      </c>
      <c r="R707">
        <v>17600</v>
      </c>
      <c r="S707" s="388">
        <f>ROWS(R$5:R707)</f>
        <v>703</v>
      </c>
      <c r="T707" s="388" t="str">
        <f>IF(_xlfn.IFNA(VLOOKUP(P707,$AG$3:$AH$83,2,FALSE),"")='11.1'!$D$5,TXM!S707,"")</f>
        <v/>
      </c>
      <c r="U707" t="str">
        <f>IFERROR(SMALL($T$5:$T$9000,ROWS($T$5:T707)),"")</f>
        <v/>
      </c>
    </row>
    <row r="708" spans="1:21" ht="14.4" customHeight="1" x14ac:dyDescent="0.3">
      <c r="A708" s="371" t="s">
        <v>51</v>
      </c>
      <c r="B708" t="s">
        <v>811</v>
      </c>
      <c r="C708" s="372">
        <v>4486115</v>
      </c>
      <c r="D708" s="388">
        <f>ROWS(C$5:C708)</f>
        <v>704</v>
      </c>
      <c r="E708" s="388" t="str">
        <f>IF(_xlfn.IFNA(VLOOKUP(A708,$AG$3:$AH$83,2,FALSE),"")='11.1'!$D$5,TXM!D708,"")</f>
        <v/>
      </c>
      <c r="F708" t="str">
        <f>IFERROR(SMALL($E$5:$E$9000,ROWS($E$5:E708)),"")</f>
        <v/>
      </c>
      <c r="I708" s="371" t="s">
        <v>195</v>
      </c>
      <c r="J708" t="s">
        <v>102</v>
      </c>
      <c r="K708" s="372">
        <v>2725369488</v>
      </c>
      <c r="L708" s="388">
        <f>ROWS(K$5:K708)</f>
        <v>704</v>
      </c>
      <c r="M708" s="388" t="str">
        <f>IF(_xlfn.IFNA(VLOOKUP(I708,$AG$3:$AH$83,2,FALSE),"")='11.1'!$D$5,TXM!L708,"")</f>
        <v/>
      </c>
      <c r="N708" t="str">
        <f>IFERROR(SMALL($M$5:$M$9000,ROWS($M$5:M708)),"")</f>
        <v/>
      </c>
      <c r="P708" t="s">
        <v>51</v>
      </c>
      <c r="Q708" t="s">
        <v>171</v>
      </c>
      <c r="R708">
        <v>10115</v>
      </c>
      <c r="S708" s="388">
        <f>ROWS(R$5:R708)</f>
        <v>704</v>
      </c>
      <c r="T708" s="388" t="str">
        <f>IF(_xlfn.IFNA(VLOOKUP(P708,$AG$3:$AH$83,2,FALSE),"")='11.1'!$D$5,TXM!S708,"")</f>
        <v/>
      </c>
      <c r="U708" t="str">
        <f>IFERROR(SMALL($T$5:$T$9000,ROWS($T$5:T708)),"")</f>
        <v/>
      </c>
    </row>
    <row r="709" spans="1:21" ht="14.4" customHeight="1" x14ac:dyDescent="0.3">
      <c r="A709" s="371" t="s">
        <v>51</v>
      </c>
      <c r="B709" t="s">
        <v>785</v>
      </c>
      <c r="C709" s="372">
        <v>3046345</v>
      </c>
      <c r="D709" s="388">
        <f>ROWS(C$5:C709)</f>
        <v>705</v>
      </c>
      <c r="E709" s="388" t="str">
        <f>IF(_xlfn.IFNA(VLOOKUP(A709,$AG$3:$AH$83,2,FALSE),"")='11.1'!$D$5,TXM!D709,"")</f>
        <v/>
      </c>
      <c r="F709" t="str">
        <f>IFERROR(SMALL($E$5:$E$9000,ROWS($E$5:E709)),"")</f>
        <v/>
      </c>
      <c r="I709" s="371" t="s">
        <v>195</v>
      </c>
      <c r="J709" t="s">
        <v>863</v>
      </c>
      <c r="K709" s="372">
        <v>2085442676</v>
      </c>
      <c r="L709" s="388">
        <f>ROWS(K$5:K709)</f>
        <v>705</v>
      </c>
      <c r="M709" s="388" t="str">
        <f>IF(_xlfn.IFNA(VLOOKUP(I709,$AG$3:$AH$83,2,FALSE),"")='11.1'!$D$5,TXM!L709,"")</f>
        <v/>
      </c>
      <c r="N709" t="str">
        <f>IFERROR(SMALL($M$5:$M$9000,ROWS($M$5:M709)),"")</f>
        <v/>
      </c>
      <c r="P709" t="s">
        <v>51</v>
      </c>
      <c r="Q709" t="s">
        <v>1441</v>
      </c>
      <c r="R709">
        <v>5015</v>
      </c>
      <c r="S709" s="388">
        <f>ROWS(R$5:R709)</f>
        <v>705</v>
      </c>
      <c r="T709" s="388" t="str">
        <f>IF(_xlfn.IFNA(VLOOKUP(P709,$AG$3:$AH$83,2,FALSE),"")='11.1'!$D$5,TXM!S709,"")</f>
        <v/>
      </c>
      <c r="U709" t="str">
        <f>IFERROR(SMALL($T$5:$T$9000,ROWS($T$5:T709)),"")</f>
        <v/>
      </c>
    </row>
    <row r="710" spans="1:21" ht="14.4" customHeight="1" x14ac:dyDescent="0.3">
      <c r="A710" s="371" t="s">
        <v>51</v>
      </c>
      <c r="B710" t="s">
        <v>793</v>
      </c>
      <c r="C710" s="372">
        <v>2885173</v>
      </c>
      <c r="D710" s="388">
        <f>ROWS(C$5:C710)</f>
        <v>706</v>
      </c>
      <c r="E710" s="388" t="str">
        <f>IF(_xlfn.IFNA(VLOOKUP(A710,$AG$3:$AH$83,2,FALSE),"")='11.1'!$D$5,TXM!D710,"")</f>
        <v/>
      </c>
      <c r="F710" t="str">
        <f>IFERROR(SMALL($E$5:$E$9000,ROWS($E$5:E710)),"")</f>
        <v/>
      </c>
      <c r="I710" s="371" t="s">
        <v>195</v>
      </c>
      <c r="J710" t="s">
        <v>1001</v>
      </c>
      <c r="K710" s="372">
        <v>543970198</v>
      </c>
      <c r="L710" s="388">
        <f>ROWS(K$5:K710)</f>
        <v>706</v>
      </c>
      <c r="M710" s="388" t="str">
        <f>IF(_xlfn.IFNA(VLOOKUP(I710,$AG$3:$AH$83,2,FALSE),"")='11.1'!$D$5,TXM!L710,"")</f>
        <v/>
      </c>
      <c r="N710" t="str">
        <f>IFERROR(SMALL($M$5:$M$9000,ROWS($M$5:M710)),"")</f>
        <v/>
      </c>
      <c r="P710" t="s">
        <v>51</v>
      </c>
      <c r="Q710" t="s">
        <v>825</v>
      </c>
      <c r="R710">
        <v>1500</v>
      </c>
      <c r="S710" s="388">
        <f>ROWS(R$5:R710)</f>
        <v>706</v>
      </c>
      <c r="T710" s="388" t="str">
        <f>IF(_xlfn.IFNA(VLOOKUP(P710,$AG$3:$AH$83,2,FALSE),"")='11.1'!$D$5,TXM!S710,"")</f>
        <v/>
      </c>
      <c r="U710" t="str">
        <f>IFERROR(SMALL($T$5:$T$9000,ROWS($T$5:T710)),"")</f>
        <v/>
      </c>
    </row>
    <row r="711" spans="1:21" ht="14.4" customHeight="1" x14ac:dyDescent="0.3">
      <c r="A711" s="371" t="s">
        <v>51</v>
      </c>
      <c r="B711" t="s">
        <v>855</v>
      </c>
      <c r="C711" s="372">
        <v>2155013</v>
      </c>
      <c r="D711" s="388">
        <f>ROWS(C$5:C711)</f>
        <v>707</v>
      </c>
      <c r="E711" s="388" t="str">
        <f>IF(_xlfn.IFNA(VLOOKUP(A711,$AG$3:$AH$83,2,FALSE),"")='11.1'!$D$5,TXM!D711,"")</f>
        <v/>
      </c>
      <c r="F711" t="str">
        <f>IFERROR(SMALL($E$5:$E$9000,ROWS($E$5:E711)),"")</f>
        <v/>
      </c>
      <c r="I711" s="371" t="s">
        <v>195</v>
      </c>
      <c r="J711" t="s">
        <v>96</v>
      </c>
      <c r="K711" s="372">
        <v>459988371</v>
      </c>
      <c r="L711" s="388">
        <f>ROWS(K$5:K711)</f>
        <v>707</v>
      </c>
      <c r="M711" s="388" t="str">
        <f>IF(_xlfn.IFNA(VLOOKUP(I711,$AG$3:$AH$83,2,FALSE),"")='11.1'!$D$5,TXM!L711,"")</f>
        <v/>
      </c>
      <c r="N711" t="str">
        <f>IFERROR(SMALL($M$5:$M$9000,ROWS($M$5:M711)),"")</f>
        <v/>
      </c>
      <c r="P711" t="s">
        <v>51</v>
      </c>
      <c r="Q711" t="s">
        <v>845</v>
      </c>
      <c r="R711">
        <v>648</v>
      </c>
      <c r="S711" s="388">
        <f>ROWS(R$5:R711)</f>
        <v>707</v>
      </c>
      <c r="T711" s="388" t="str">
        <f>IF(_xlfn.IFNA(VLOOKUP(P711,$AG$3:$AH$83,2,FALSE),"")='11.1'!$D$5,TXM!S711,"")</f>
        <v/>
      </c>
      <c r="U711" t="str">
        <f>IFERROR(SMALL($T$5:$T$9000,ROWS($T$5:T711)),"")</f>
        <v/>
      </c>
    </row>
    <row r="712" spans="1:21" ht="14.4" customHeight="1" x14ac:dyDescent="0.3">
      <c r="A712" s="371" t="s">
        <v>51</v>
      </c>
      <c r="B712" t="s">
        <v>843</v>
      </c>
      <c r="C712" s="372">
        <v>1322997</v>
      </c>
      <c r="D712" s="388">
        <f>ROWS(C$5:C712)</f>
        <v>708</v>
      </c>
      <c r="E712" s="388" t="str">
        <f>IF(_xlfn.IFNA(VLOOKUP(A712,$AG$3:$AH$83,2,FALSE),"")='11.1'!$D$5,TXM!D712,"")</f>
        <v/>
      </c>
      <c r="F712" t="str">
        <f>IFERROR(SMALL($E$5:$E$9000,ROWS($E$5:E712)),"")</f>
        <v/>
      </c>
      <c r="I712" s="371" t="s">
        <v>195</v>
      </c>
      <c r="J712" t="s">
        <v>865</v>
      </c>
      <c r="K712" s="372">
        <v>440426800</v>
      </c>
      <c r="L712" s="388">
        <f>ROWS(K$5:K712)</f>
        <v>708</v>
      </c>
      <c r="M712" s="388" t="str">
        <f>IF(_xlfn.IFNA(VLOOKUP(I712,$AG$3:$AH$83,2,FALSE),"")='11.1'!$D$5,TXM!L712,"")</f>
        <v/>
      </c>
      <c r="N712" t="str">
        <f>IFERROR(SMALL($M$5:$M$9000,ROWS($M$5:M712)),"")</f>
        <v/>
      </c>
      <c r="P712" t="s">
        <v>51</v>
      </c>
      <c r="Q712" t="s">
        <v>793</v>
      </c>
      <c r="R712">
        <v>195</v>
      </c>
      <c r="S712" s="388">
        <f>ROWS(R$5:R712)</f>
        <v>708</v>
      </c>
      <c r="T712" s="388" t="str">
        <f>IF(_xlfn.IFNA(VLOOKUP(P712,$AG$3:$AH$83,2,FALSE),"")='11.1'!$D$5,TXM!S712,"")</f>
        <v/>
      </c>
      <c r="U712" t="str">
        <f>IFERROR(SMALL($T$5:$T$9000,ROWS($T$5:T712)),"")</f>
        <v/>
      </c>
    </row>
    <row r="713" spans="1:21" ht="14.4" customHeight="1" x14ac:dyDescent="0.3">
      <c r="A713" s="371" t="s">
        <v>51</v>
      </c>
      <c r="B713" t="s">
        <v>1006</v>
      </c>
      <c r="C713" s="372">
        <v>1084056</v>
      </c>
      <c r="D713" s="388">
        <f>ROWS(C$5:C713)</f>
        <v>709</v>
      </c>
      <c r="E713" s="388" t="str">
        <f>IF(_xlfn.IFNA(VLOOKUP(A713,$AG$3:$AH$83,2,FALSE),"")='11.1'!$D$5,TXM!D713,"")</f>
        <v/>
      </c>
      <c r="F713" t="str">
        <f>IFERROR(SMALL($E$5:$E$9000,ROWS($E$5:E713)),"")</f>
        <v/>
      </c>
      <c r="I713" s="371" t="s">
        <v>195</v>
      </c>
      <c r="J713" t="s">
        <v>1005</v>
      </c>
      <c r="K713" s="372">
        <v>393483465</v>
      </c>
      <c r="L713" s="388">
        <f>ROWS(K$5:K713)</f>
        <v>709</v>
      </c>
      <c r="M713" s="388" t="str">
        <f>IF(_xlfn.IFNA(VLOOKUP(I713,$AG$3:$AH$83,2,FALSE),"")='11.1'!$D$5,TXM!L713,"")</f>
        <v/>
      </c>
      <c r="N713" t="str">
        <f>IFERROR(SMALL($M$5:$M$9000,ROWS($M$5:M713)),"")</f>
        <v/>
      </c>
      <c r="P713" t="s">
        <v>51</v>
      </c>
      <c r="Q713" t="s">
        <v>849</v>
      </c>
      <c r="R713">
        <v>24</v>
      </c>
      <c r="S713" s="388">
        <f>ROWS(R$5:R713)</f>
        <v>709</v>
      </c>
      <c r="T713" s="388" t="str">
        <f>IF(_xlfn.IFNA(VLOOKUP(P713,$AG$3:$AH$83,2,FALSE),"")='11.1'!$D$5,TXM!S713,"")</f>
        <v/>
      </c>
      <c r="U713" t="str">
        <f>IFERROR(SMALL($T$5:$T$9000,ROWS($T$5:T713)),"")</f>
        <v/>
      </c>
    </row>
    <row r="714" spans="1:21" ht="14.4" customHeight="1" x14ac:dyDescent="0.3">
      <c r="A714" s="371" t="s">
        <v>51</v>
      </c>
      <c r="B714" t="s">
        <v>1265</v>
      </c>
      <c r="C714" s="372">
        <v>1062965</v>
      </c>
      <c r="D714" s="388">
        <f>ROWS(C$5:C714)</f>
        <v>710</v>
      </c>
      <c r="E714" s="388" t="str">
        <f>IF(_xlfn.IFNA(VLOOKUP(A714,$AG$3:$AH$83,2,FALSE),"")='11.1'!$D$5,TXM!D714,"")</f>
        <v/>
      </c>
      <c r="F714" t="str">
        <f>IFERROR(SMALL($E$5:$E$9000,ROWS($E$5:E714)),"")</f>
        <v/>
      </c>
      <c r="I714" s="371" t="s">
        <v>195</v>
      </c>
      <c r="J714" t="s">
        <v>103</v>
      </c>
      <c r="K714" s="372">
        <v>294609877</v>
      </c>
      <c r="L714" s="388">
        <f>ROWS(K$5:K714)</f>
        <v>710</v>
      </c>
      <c r="M714" s="388" t="str">
        <f>IF(_xlfn.IFNA(VLOOKUP(I714,$AG$3:$AH$83,2,FALSE),"")='11.1'!$D$5,TXM!L714,"")</f>
        <v/>
      </c>
      <c r="N714" t="str">
        <f>IFERROR(SMALL($M$5:$M$9000,ROWS($M$5:M714)),"")</f>
        <v/>
      </c>
      <c r="P714" t="s">
        <v>51</v>
      </c>
      <c r="Q714" t="s">
        <v>835</v>
      </c>
      <c r="R714">
        <v>22</v>
      </c>
      <c r="S714" s="388">
        <f>ROWS(R$5:R714)</f>
        <v>710</v>
      </c>
      <c r="T714" s="388" t="str">
        <f>IF(_xlfn.IFNA(VLOOKUP(P714,$AG$3:$AH$83,2,FALSE),"")='11.1'!$D$5,TXM!S714,"")</f>
        <v/>
      </c>
      <c r="U714" t="str">
        <f>IFERROR(SMALL($T$5:$T$9000,ROWS($T$5:T714)),"")</f>
        <v/>
      </c>
    </row>
    <row r="715" spans="1:21" ht="14.4" customHeight="1" x14ac:dyDescent="0.3">
      <c r="A715" s="371" t="s">
        <v>51</v>
      </c>
      <c r="B715" t="s">
        <v>867</v>
      </c>
      <c r="C715" s="372">
        <v>812917</v>
      </c>
      <c r="D715" s="388">
        <f>ROWS(C$5:C715)</f>
        <v>711</v>
      </c>
      <c r="E715" s="388" t="str">
        <f>IF(_xlfn.IFNA(VLOOKUP(A715,$AG$3:$AH$83,2,FALSE),"")='11.1'!$D$5,TXM!D715,"")</f>
        <v/>
      </c>
      <c r="F715" t="str">
        <f>IFERROR(SMALL($E$5:$E$9000,ROWS($E$5:E715)),"")</f>
        <v/>
      </c>
      <c r="I715" s="371" t="s">
        <v>195</v>
      </c>
      <c r="J715" t="s">
        <v>99</v>
      </c>
      <c r="K715" s="372">
        <v>250798487</v>
      </c>
      <c r="L715" s="388">
        <f>ROWS(K$5:K715)</f>
        <v>711</v>
      </c>
      <c r="M715" s="388" t="str">
        <f>IF(_xlfn.IFNA(VLOOKUP(I715,$AG$3:$AH$83,2,FALSE),"")='11.1'!$D$5,TXM!L715,"")</f>
        <v/>
      </c>
      <c r="N715" t="str">
        <f>IFERROR(SMALL($M$5:$M$9000,ROWS($M$5:M715)),"")</f>
        <v/>
      </c>
      <c r="P715" t="s">
        <v>48</v>
      </c>
      <c r="Q715" t="s">
        <v>1001</v>
      </c>
      <c r="R715">
        <v>134052563</v>
      </c>
      <c r="S715" s="388">
        <f>ROWS(R$5:R715)</f>
        <v>711</v>
      </c>
      <c r="T715" s="388" t="str">
        <f>IF(_xlfn.IFNA(VLOOKUP(P715,$AG$3:$AH$83,2,FALSE),"")='11.1'!$D$5,TXM!S715,"")</f>
        <v/>
      </c>
      <c r="U715" t="str">
        <f>IFERROR(SMALL($T$5:$T$9000,ROWS($T$5:T715)),"")</f>
        <v/>
      </c>
    </row>
    <row r="716" spans="1:21" ht="14.4" customHeight="1" x14ac:dyDescent="0.3">
      <c r="A716" s="371" t="s">
        <v>51</v>
      </c>
      <c r="B716" t="s">
        <v>835</v>
      </c>
      <c r="C716" s="372">
        <v>670322</v>
      </c>
      <c r="D716" s="388">
        <f>ROWS(C$5:C716)</f>
        <v>712</v>
      </c>
      <c r="E716" s="388" t="str">
        <f>IF(_xlfn.IFNA(VLOOKUP(A716,$AG$3:$AH$83,2,FALSE),"")='11.1'!$D$5,TXM!D716,"")</f>
        <v/>
      </c>
      <c r="F716" t="str">
        <f>IFERROR(SMALL($E$5:$E$9000,ROWS($E$5:E716)),"")</f>
        <v/>
      </c>
      <c r="I716" s="371" t="s">
        <v>195</v>
      </c>
      <c r="J716" t="s">
        <v>827</v>
      </c>
      <c r="K716" s="372">
        <v>222638792</v>
      </c>
      <c r="L716" s="388">
        <f>ROWS(K$5:K716)</f>
        <v>712</v>
      </c>
      <c r="M716" s="388" t="str">
        <f>IF(_xlfn.IFNA(VLOOKUP(I716,$AG$3:$AH$83,2,FALSE),"")='11.1'!$D$5,TXM!L716,"")</f>
        <v/>
      </c>
      <c r="N716" t="str">
        <f>IFERROR(SMALL($M$5:$M$9000,ROWS($M$5:M716)),"")</f>
        <v/>
      </c>
      <c r="P716" t="s">
        <v>48</v>
      </c>
      <c r="Q716" t="s">
        <v>96</v>
      </c>
      <c r="R716">
        <v>71142759</v>
      </c>
      <c r="S716" s="388">
        <f>ROWS(R$5:R716)</f>
        <v>712</v>
      </c>
      <c r="T716" s="388" t="str">
        <f>IF(_xlfn.IFNA(VLOOKUP(P716,$AG$3:$AH$83,2,FALSE),"")='11.1'!$D$5,TXM!S716,"")</f>
        <v/>
      </c>
      <c r="U716" t="str">
        <f>IFERROR(SMALL($T$5:$T$9000,ROWS($T$5:T716)),"")</f>
        <v/>
      </c>
    </row>
    <row r="717" spans="1:21" ht="14.4" customHeight="1" x14ac:dyDescent="0.3">
      <c r="A717" s="371" t="s">
        <v>51</v>
      </c>
      <c r="B717" t="s">
        <v>823</v>
      </c>
      <c r="C717" s="372">
        <v>624229</v>
      </c>
      <c r="D717" s="388">
        <f>ROWS(C$5:C717)</f>
        <v>713</v>
      </c>
      <c r="E717" s="388" t="str">
        <f>IF(_xlfn.IFNA(VLOOKUP(A717,$AG$3:$AH$83,2,FALSE),"")='11.1'!$D$5,TXM!D717,"")</f>
        <v/>
      </c>
      <c r="F717" t="str">
        <f>IFERROR(SMALL($E$5:$E$9000,ROWS($E$5:E717)),"")</f>
        <v/>
      </c>
      <c r="I717" s="371" t="s">
        <v>195</v>
      </c>
      <c r="J717" t="s">
        <v>1000</v>
      </c>
      <c r="K717" s="372">
        <v>200855417</v>
      </c>
      <c r="L717" s="388">
        <f>ROWS(K$5:K717)</f>
        <v>713</v>
      </c>
      <c r="M717" s="388" t="str">
        <f>IF(_xlfn.IFNA(VLOOKUP(I717,$AG$3:$AH$83,2,FALSE),"")='11.1'!$D$5,TXM!L717,"")</f>
        <v/>
      </c>
      <c r="N717" t="str">
        <f>IFERROR(SMALL($M$5:$M$9000,ROWS($M$5:M717)),"")</f>
        <v/>
      </c>
      <c r="P717" t="s">
        <v>48</v>
      </c>
      <c r="Q717" t="s">
        <v>95</v>
      </c>
      <c r="R717">
        <v>46592800</v>
      </c>
      <c r="S717" s="388">
        <f>ROWS(R$5:R717)</f>
        <v>713</v>
      </c>
      <c r="T717" s="388" t="str">
        <f>IF(_xlfn.IFNA(VLOOKUP(P717,$AG$3:$AH$83,2,FALSE),"")='11.1'!$D$5,TXM!S717,"")</f>
        <v/>
      </c>
      <c r="U717" t="str">
        <f>IFERROR(SMALL($T$5:$T$9000,ROWS($T$5:T717)),"")</f>
        <v/>
      </c>
    </row>
    <row r="718" spans="1:21" ht="14.4" customHeight="1" x14ac:dyDescent="0.3">
      <c r="A718" s="371" t="s">
        <v>51</v>
      </c>
      <c r="B718" t="s">
        <v>825</v>
      </c>
      <c r="C718" s="372">
        <v>576225</v>
      </c>
      <c r="D718" s="388">
        <f>ROWS(C$5:C718)</f>
        <v>714</v>
      </c>
      <c r="E718" s="388" t="str">
        <f>IF(_xlfn.IFNA(VLOOKUP(A718,$AG$3:$AH$83,2,FALSE),"")='11.1'!$D$5,TXM!D718,"")</f>
        <v/>
      </c>
      <c r="F718" t="str">
        <f>IFERROR(SMALL($E$5:$E$9000,ROWS($E$5:E718)),"")</f>
        <v/>
      </c>
      <c r="I718" s="371" t="s">
        <v>195</v>
      </c>
      <c r="J718" t="s">
        <v>843</v>
      </c>
      <c r="K718" s="372">
        <v>197124957</v>
      </c>
      <c r="L718" s="388">
        <f>ROWS(K$5:K718)</f>
        <v>714</v>
      </c>
      <c r="M718" s="388" t="str">
        <f>IF(_xlfn.IFNA(VLOOKUP(I718,$AG$3:$AH$83,2,FALSE),"")='11.1'!$D$5,TXM!L718,"")</f>
        <v/>
      </c>
      <c r="N718" t="str">
        <f>IFERROR(SMALL($M$5:$M$9000,ROWS($M$5:M718)),"")</f>
        <v/>
      </c>
      <c r="P718" t="s">
        <v>48</v>
      </c>
      <c r="Q718" t="s">
        <v>867</v>
      </c>
      <c r="R718">
        <v>42569749</v>
      </c>
      <c r="S718" s="388">
        <f>ROWS(R$5:R718)</f>
        <v>714</v>
      </c>
      <c r="T718" s="388" t="str">
        <f>IF(_xlfn.IFNA(VLOOKUP(P718,$AG$3:$AH$83,2,FALSE),"")='11.1'!$D$5,TXM!S718,"")</f>
        <v/>
      </c>
      <c r="U718" t="str">
        <f>IFERROR(SMALL($T$5:$T$9000,ROWS($T$5:T718)),"")</f>
        <v/>
      </c>
    </row>
    <row r="719" spans="1:21" ht="14.4" customHeight="1" x14ac:dyDescent="0.3">
      <c r="A719" s="371" t="s">
        <v>51</v>
      </c>
      <c r="B719" t="s">
        <v>819</v>
      </c>
      <c r="C719" s="372">
        <v>550513</v>
      </c>
      <c r="D719" s="388">
        <f>ROWS(C$5:C719)</f>
        <v>715</v>
      </c>
      <c r="E719" s="388" t="str">
        <f>IF(_xlfn.IFNA(VLOOKUP(A719,$AG$3:$AH$83,2,FALSE),"")='11.1'!$D$5,TXM!D719,"")</f>
        <v/>
      </c>
      <c r="F719" t="str">
        <f>IFERROR(SMALL($E$5:$E$9000,ROWS($E$5:E719)),"")</f>
        <v/>
      </c>
      <c r="I719" s="371" t="s">
        <v>195</v>
      </c>
      <c r="J719" t="s">
        <v>871</v>
      </c>
      <c r="K719" s="372">
        <v>181532331</v>
      </c>
      <c r="L719" s="388">
        <f>ROWS(K$5:K719)</f>
        <v>715</v>
      </c>
      <c r="M719" s="388" t="str">
        <f>IF(_xlfn.IFNA(VLOOKUP(I719,$AG$3:$AH$83,2,FALSE),"")='11.1'!$D$5,TXM!L719,"")</f>
        <v/>
      </c>
      <c r="N719" t="str">
        <f>IFERROR(SMALL($M$5:$M$9000,ROWS($M$5:M719)),"")</f>
        <v/>
      </c>
      <c r="P719" t="s">
        <v>48</v>
      </c>
      <c r="Q719" t="s">
        <v>821</v>
      </c>
      <c r="R719">
        <v>41094592</v>
      </c>
      <c r="S719" s="388">
        <f>ROWS(R$5:R719)</f>
        <v>715</v>
      </c>
      <c r="T719" s="388" t="str">
        <f>IF(_xlfn.IFNA(VLOOKUP(P719,$AG$3:$AH$83,2,FALSE),"")='11.1'!$D$5,TXM!S719,"")</f>
        <v/>
      </c>
      <c r="U719" t="str">
        <f>IFERROR(SMALL($T$5:$T$9000,ROWS($T$5:T719)),"")</f>
        <v/>
      </c>
    </row>
    <row r="720" spans="1:21" ht="14.4" customHeight="1" x14ac:dyDescent="0.3">
      <c r="A720" s="371" t="s">
        <v>51</v>
      </c>
      <c r="B720" t="s">
        <v>100</v>
      </c>
      <c r="C720" s="372">
        <v>465075</v>
      </c>
      <c r="D720" s="388">
        <f>ROWS(C$5:C720)</f>
        <v>716</v>
      </c>
      <c r="E720" s="388" t="str">
        <f>IF(_xlfn.IFNA(VLOOKUP(A720,$AG$3:$AH$83,2,FALSE),"")='11.1'!$D$5,TXM!D720,"")</f>
        <v/>
      </c>
      <c r="F720" t="str">
        <f>IFERROR(SMALL($E$5:$E$9000,ROWS($E$5:E720)),"")</f>
        <v/>
      </c>
      <c r="I720" s="371" t="s">
        <v>195</v>
      </c>
      <c r="J720" t="s">
        <v>787</v>
      </c>
      <c r="K720" s="372">
        <v>144555963</v>
      </c>
      <c r="L720" s="388">
        <f>ROWS(K$5:K720)</f>
        <v>716</v>
      </c>
      <c r="M720" s="388" t="str">
        <f>IF(_xlfn.IFNA(VLOOKUP(I720,$AG$3:$AH$83,2,FALSE),"")='11.1'!$D$5,TXM!L720,"")</f>
        <v/>
      </c>
      <c r="N720" t="str">
        <f>IFERROR(SMALL($M$5:$M$9000,ROWS($M$5:M720)),"")</f>
        <v/>
      </c>
      <c r="P720" t="s">
        <v>48</v>
      </c>
      <c r="Q720" t="s">
        <v>823</v>
      </c>
      <c r="R720">
        <v>30507392</v>
      </c>
      <c r="S720" s="388">
        <f>ROWS(R$5:R720)</f>
        <v>716</v>
      </c>
      <c r="T720" s="388" t="str">
        <f>IF(_xlfn.IFNA(VLOOKUP(P720,$AG$3:$AH$83,2,FALSE),"")='11.1'!$D$5,TXM!S720,"")</f>
        <v/>
      </c>
      <c r="U720" t="str">
        <f>IFERROR(SMALL($T$5:$T$9000,ROWS($T$5:T720)),"")</f>
        <v/>
      </c>
    </row>
    <row r="721" spans="1:21" ht="14.4" customHeight="1" x14ac:dyDescent="0.3">
      <c r="A721" s="371" t="s">
        <v>51</v>
      </c>
      <c r="B721" t="s">
        <v>779</v>
      </c>
      <c r="C721" s="372">
        <v>301875</v>
      </c>
      <c r="D721" s="388">
        <f>ROWS(C$5:C721)</f>
        <v>717</v>
      </c>
      <c r="E721" s="388" t="str">
        <f>IF(_xlfn.IFNA(VLOOKUP(A721,$AG$3:$AH$83,2,FALSE),"")='11.1'!$D$5,TXM!D721,"")</f>
        <v/>
      </c>
      <c r="F721" t="str">
        <f>IFERROR(SMALL($E$5:$E$9000,ROWS($E$5:E721)),"")</f>
        <v/>
      </c>
      <c r="I721" s="371" t="s">
        <v>195</v>
      </c>
      <c r="J721" t="s">
        <v>1004</v>
      </c>
      <c r="K721" s="372">
        <v>141597836</v>
      </c>
      <c r="L721" s="388">
        <f>ROWS(K$5:K721)</f>
        <v>717</v>
      </c>
      <c r="M721" s="388" t="str">
        <f>IF(_xlfn.IFNA(VLOOKUP(I721,$AG$3:$AH$83,2,FALSE),"")='11.1'!$D$5,TXM!L721,"")</f>
        <v/>
      </c>
      <c r="N721" t="str">
        <f>IFERROR(SMALL($M$5:$M$9000,ROWS($M$5:M721)),"")</f>
        <v/>
      </c>
      <c r="P721" t="s">
        <v>48</v>
      </c>
      <c r="Q721" t="s">
        <v>1000</v>
      </c>
      <c r="R721">
        <v>19925625</v>
      </c>
      <c r="S721" s="388">
        <f>ROWS(R$5:R721)</f>
        <v>717</v>
      </c>
      <c r="T721" s="388" t="str">
        <f>IF(_xlfn.IFNA(VLOOKUP(P721,$AG$3:$AH$83,2,FALSE),"")='11.1'!$D$5,TXM!S721,"")</f>
        <v/>
      </c>
      <c r="U721" t="str">
        <f>IFERROR(SMALL($T$5:$T$9000,ROWS($T$5:T721)),"")</f>
        <v/>
      </c>
    </row>
    <row r="722" spans="1:21" ht="14.4" customHeight="1" x14ac:dyDescent="0.3">
      <c r="A722" s="371" t="s">
        <v>51</v>
      </c>
      <c r="B722" t="s">
        <v>998</v>
      </c>
      <c r="C722" s="372">
        <v>199913</v>
      </c>
      <c r="D722" s="388">
        <f>ROWS(C$5:C722)</f>
        <v>718</v>
      </c>
      <c r="E722" s="388" t="str">
        <f>IF(_xlfn.IFNA(VLOOKUP(A722,$AG$3:$AH$83,2,FALSE),"")='11.1'!$D$5,TXM!D722,"")</f>
        <v/>
      </c>
      <c r="F722" t="str">
        <f>IFERROR(SMALL($E$5:$E$9000,ROWS($E$5:E722)),"")</f>
        <v/>
      </c>
      <c r="I722" s="371" t="s">
        <v>195</v>
      </c>
      <c r="J722" t="s">
        <v>108</v>
      </c>
      <c r="K722" s="372">
        <v>130978194</v>
      </c>
      <c r="L722" s="388">
        <f>ROWS(K$5:K722)</f>
        <v>718</v>
      </c>
      <c r="M722" s="388" t="str">
        <f>IF(_xlfn.IFNA(VLOOKUP(I722,$AG$3:$AH$83,2,FALSE),"")='11.1'!$D$5,TXM!L722,"")</f>
        <v/>
      </c>
      <c r="N722" t="str">
        <f>IFERROR(SMALL($M$5:$M$9000,ROWS($M$5:M722)),"")</f>
        <v/>
      </c>
      <c r="P722" t="s">
        <v>48</v>
      </c>
      <c r="Q722" t="s">
        <v>91</v>
      </c>
      <c r="R722">
        <v>19667689</v>
      </c>
      <c r="S722" s="388">
        <f>ROWS(R$5:R722)</f>
        <v>718</v>
      </c>
      <c r="T722" s="388" t="str">
        <f>IF(_xlfn.IFNA(VLOOKUP(P722,$AG$3:$AH$83,2,FALSE),"")='11.1'!$D$5,TXM!S722,"")</f>
        <v/>
      </c>
      <c r="U722" t="str">
        <f>IFERROR(SMALL($T$5:$T$9000,ROWS($T$5:T722)),"")</f>
        <v/>
      </c>
    </row>
    <row r="723" spans="1:21" ht="14.4" customHeight="1" x14ac:dyDescent="0.3">
      <c r="A723" s="371" t="s">
        <v>51</v>
      </c>
      <c r="B723" t="s">
        <v>108</v>
      </c>
      <c r="C723" s="372">
        <v>102390</v>
      </c>
      <c r="D723" s="388">
        <f>ROWS(C$5:C723)</f>
        <v>719</v>
      </c>
      <c r="E723" s="388" t="str">
        <f>IF(_xlfn.IFNA(VLOOKUP(A723,$AG$3:$AH$83,2,FALSE),"")='11.1'!$D$5,TXM!D723,"")</f>
        <v/>
      </c>
      <c r="F723" t="str">
        <f>IFERROR(SMALL($E$5:$E$9000,ROWS($E$5:E723)),"")</f>
        <v/>
      </c>
      <c r="I723" s="371" t="s">
        <v>195</v>
      </c>
      <c r="J723" t="s">
        <v>999</v>
      </c>
      <c r="K723" s="372">
        <v>129109042</v>
      </c>
      <c r="L723" s="388">
        <f>ROWS(K$5:K723)</f>
        <v>719</v>
      </c>
      <c r="M723" s="388" t="str">
        <f>IF(_xlfn.IFNA(VLOOKUP(I723,$AG$3:$AH$83,2,FALSE),"")='11.1'!$D$5,TXM!L723,"")</f>
        <v/>
      </c>
      <c r="N723" t="str">
        <f>IFERROR(SMALL($M$5:$M$9000,ROWS($M$5:M723)),"")</f>
        <v/>
      </c>
      <c r="P723" t="s">
        <v>48</v>
      </c>
      <c r="Q723" t="s">
        <v>1285</v>
      </c>
      <c r="R723">
        <v>16781366</v>
      </c>
      <c r="S723" s="388">
        <f>ROWS(R$5:R723)</f>
        <v>719</v>
      </c>
      <c r="T723" s="388" t="str">
        <f>IF(_xlfn.IFNA(VLOOKUP(P723,$AG$3:$AH$83,2,FALSE),"")='11.1'!$D$5,TXM!S723,"")</f>
        <v/>
      </c>
      <c r="U723" t="str">
        <f>IFERROR(SMALL($T$5:$T$9000,ROWS($T$5:T723)),"")</f>
        <v/>
      </c>
    </row>
    <row r="724" spans="1:21" ht="14.4" customHeight="1" x14ac:dyDescent="0.3">
      <c r="A724" s="371" t="s">
        <v>51</v>
      </c>
      <c r="B724" t="s">
        <v>1001</v>
      </c>
      <c r="C724" s="372">
        <v>102278</v>
      </c>
      <c r="D724" s="388">
        <f>ROWS(C$5:C724)</f>
        <v>720</v>
      </c>
      <c r="E724" s="388" t="str">
        <f>IF(_xlfn.IFNA(VLOOKUP(A724,$AG$3:$AH$83,2,FALSE),"")='11.1'!$D$5,TXM!D724,"")</f>
        <v/>
      </c>
      <c r="F724" t="str">
        <f>IFERROR(SMALL($E$5:$E$9000,ROWS($E$5:E724)),"")</f>
        <v/>
      </c>
      <c r="I724" s="371" t="s">
        <v>195</v>
      </c>
      <c r="J724" t="s">
        <v>775</v>
      </c>
      <c r="K724" s="372">
        <v>125754876</v>
      </c>
      <c r="L724" s="388">
        <f>ROWS(K$5:K724)</f>
        <v>720</v>
      </c>
      <c r="M724" s="388" t="str">
        <f>IF(_xlfn.IFNA(VLOOKUP(I724,$AG$3:$AH$83,2,FALSE),"")='11.1'!$D$5,TXM!L724,"")</f>
        <v/>
      </c>
      <c r="N724" t="str">
        <f>IFERROR(SMALL($M$5:$M$9000,ROWS($M$5:M724)),"")</f>
        <v/>
      </c>
      <c r="P724" t="s">
        <v>48</v>
      </c>
      <c r="Q724" t="s">
        <v>107</v>
      </c>
      <c r="R724">
        <v>16571320</v>
      </c>
      <c r="S724" s="388">
        <f>ROWS(R$5:R724)</f>
        <v>720</v>
      </c>
      <c r="T724" s="388" t="str">
        <f>IF(_xlfn.IFNA(VLOOKUP(P724,$AG$3:$AH$83,2,FALSE),"")='11.1'!$D$5,TXM!S724,"")</f>
        <v/>
      </c>
      <c r="U724" t="str">
        <f>IFERROR(SMALL($T$5:$T$9000,ROWS($T$5:T724)),"")</f>
        <v/>
      </c>
    </row>
    <row r="725" spans="1:21" ht="14.4" customHeight="1" x14ac:dyDescent="0.3">
      <c r="A725" s="371" t="s">
        <v>51</v>
      </c>
      <c r="B725" t="s">
        <v>106</v>
      </c>
      <c r="C725" s="372">
        <v>82869</v>
      </c>
      <c r="D725" s="388">
        <f>ROWS(C$5:C725)</f>
        <v>721</v>
      </c>
      <c r="E725" s="388" t="str">
        <f>IF(_xlfn.IFNA(VLOOKUP(A725,$AG$3:$AH$83,2,FALSE),"")='11.1'!$D$5,TXM!D725,"")</f>
        <v/>
      </c>
      <c r="F725" t="str">
        <f>IFERROR(SMALL($E$5:$E$9000,ROWS($E$5:E725)),"")</f>
        <v/>
      </c>
      <c r="I725" s="371" t="s">
        <v>195</v>
      </c>
      <c r="J725" t="s">
        <v>841</v>
      </c>
      <c r="K725" s="372">
        <v>86860994</v>
      </c>
      <c r="L725" s="388">
        <f>ROWS(K$5:K725)</f>
        <v>721</v>
      </c>
      <c r="M725" s="388" t="str">
        <f>IF(_xlfn.IFNA(VLOOKUP(I725,$AG$3:$AH$83,2,FALSE),"")='11.1'!$D$5,TXM!L725,"")</f>
        <v/>
      </c>
      <c r="N725" t="str">
        <f>IFERROR(SMALL($M$5:$M$9000,ROWS($M$5:M725)),"")</f>
        <v/>
      </c>
      <c r="P725" t="s">
        <v>48</v>
      </c>
      <c r="Q725" t="s">
        <v>809</v>
      </c>
      <c r="R725">
        <v>15716396</v>
      </c>
      <c r="S725" s="388">
        <f>ROWS(R$5:R725)</f>
        <v>721</v>
      </c>
      <c r="T725" s="388" t="str">
        <f>IF(_xlfn.IFNA(VLOOKUP(P725,$AG$3:$AH$83,2,FALSE),"")='11.1'!$D$5,TXM!S725,"")</f>
        <v/>
      </c>
      <c r="U725" t="str">
        <f>IFERROR(SMALL($T$5:$T$9000,ROWS($T$5:T725)),"")</f>
        <v/>
      </c>
    </row>
    <row r="726" spans="1:21" ht="14.4" customHeight="1" x14ac:dyDescent="0.3">
      <c r="A726" s="371" t="s">
        <v>51</v>
      </c>
      <c r="B726" t="s">
        <v>96</v>
      </c>
      <c r="C726" s="372">
        <v>61938</v>
      </c>
      <c r="D726" s="388">
        <f>ROWS(C$5:C726)</f>
        <v>722</v>
      </c>
      <c r="E726" s="388" t="str">
        <f>IF(_xlfn.IFNA(VLOOKUP(A726,$AG$3:$AH$83,2,FALSE),"")='11.1'!$D$5,TXM!D726,"")</f>
        <v/>
      </c>
      <c r="F726" t="str">
        <f>IFERROR(SMALL($E$5:$E$9000,ROWS($E$5:E726)),"")</f>
        <v/>
      </c>
      <c r="I726" s="371" t="s">
        <v>195</v>
      </c>
      <c r="J726" t="s">
        <v>1318</v>
      </c>
      <c r="K726" s="372">
        <v>80208658</v>
      </c>
      <c r="L726" s="388">
        <f>ROWS(K$5:K726)</f>
        <v>722</v>
      </c>
      <c r="M726" s="388" t="str">
        <f>IF(_xlfn.IFNA(VLOOKUP(I726,$AG$3:$AH$83,2,FALSE),"")='11.1'!$D$5,TXM!L726,"")</f>
        <v/>
      </c>
      <c r="N726" t="str">
        <f>IFERROR(SMALL($M$5:$M$9000,ROWS($M$5:M726)),"")</f>
        <v/>
      </c>
      <c r="P726" t="s">
        <v>48</v>
      </c>
      <c r="Q726" t="s">
        <v>815</v>
      </c>
      <c r="R726">
        <v>13583625</v>
      </c>
      <c r="S726" s="388">
        <f>ROWS(R$5:R726)</f>
        <v>722</v>
      </c>
      <c r="T726" s="388" t="str">
        <f>IF(_xlfn.IFNA(VLOOKUP(P726,$AG$3:$AH$83,2,FALSE),"")='11.1'!$D$5,TXM!S726,"")</f>
        <v/>
      </c>
      <c r="U726" t="str">
        <f>IFERROR(SMALL($T$5:$T$9000,ROWS($T$5:T726)),"")</f>
        <v/>
      </c>
    </row>
    <row r="727" spans="1:21" ht="14.4" customHeight="1" x14ac:dyDescent="0.3">
      <c r="A727" s="371" t="s">
        <v>51</v>
      </c>
      <c r="B727" t="s">
        <v>95</v>
      </c>
      <c r="C727" s="372">
        <v>22994</v>
      </c>
      <c r="D727" s="388">
        <f>ROWS(C$5:C727)</f>
        <v>723</v>
      </c>
      <c r="E727" s="388" t="str">
        <f>IF(_xlfn.IFNA(VLOOKUP(A727,$AG$3:$AH$83,2,FALSE),"")='11.1'!$D$5,TXM!D727,"")</f>
        <v/>
      </c>
      <c r="F727" t="str">
        <f>IFERROR(SMALL($E$5:$E$9000,ROWS($E$5:E727)),"")</f>
        <v/>
      </c>
      <c r="I727" s="371" t="s">
        <v>195</v>
      </c>
      <c r="J727" t="s">
        <v>791</v>
      </c>
      <c r="K727" s="372">
        <v>78499659</v>
      </c>
      <c r="L727" s="388">
        <f>ROWS(K$5:K727)</f>
        <v>723</v>
      </c>
      <c r="M727" s="388" t="str">
        <f>IF(_xlfn.IFNA(VLOOKUP(I727,$AG$3:$AH$83,2,FALSE),"")='11.1'!$D$5,TXM!L727,"")</f>
        <v/>
      </c>
      <c r="N727" t="str">
        <f>IFERROR(SMALL($M$5:$M$9000,ROWS($M$5:M727)),"")</f>
        <v/>
      </c>
      <c r="P727" t="s">
        <v>48</v>
      </c>
      <c r="Q727" t="s">
        <v>106</v>
      </c>
      <c r="R727">
        <v>12881323</v>
      </c>
      <c r="S727" s="388">
        <f>ROWS(R$5:R727)</f>
        <v>723</v>
      </c>
      <c r="T727" s="388" t="str">
        <f>IF(_xlfn.IFNA(VLOOKUP(P727,$AG$3:$AH$83,2,FALSE),"")='11.1'!$D$5,TXM!S727,"")</f>
        <v/>
      </c>
      <c r="U727" t="str">
        <f>IFERROR(SMALL($T$5:$T$9000,ROWS($T$5:T727)),"")</f>
        <v/>
      </c>
    </row>
    <row r="728" spans="1:21" ht="14.4" customHeight="1" x14ac:dyDescent="0.3">
      <c r="A728" s="371" t="s">
        <v>51</v>
      </c>
      <c r="B728" t="s">
        <v>1240</v>
      </c>
      <c r="C728" s="372">
        <v>1970</v>
      </c>
      <c r="D728" s="388">
        <f>ROWS(C$5:C728)</f>
        <v>724</v>
      </c>
      <c r="E728" s="388" t="str">
        <f>IF(_xlfn.IFNA(VLOOKUP(A728,$AG$3:$AH$83,2,FALSE),"")='11.1'!$D$5,TXM!D728,"")</f>
        <v/>
      </c>
      <c r="F728" t="str">
        <f>IFERROR(SMALL($E$5:$E$9000,ROWS($E$5:E728)),"")</f>
        <v/>
      </c>
      <c r="I728" s="371" t="s">
        <v>195</v>
      </c>
      <c r="J728" t="s">
        <v>823</v>
      </c>
      <c r="K728" s="372">
        <v>70198139</v>
      </c>
      <c r="L728" s="388">
        <f>ROWS(K$5:K728)</f>
        <v>724</v>
      </c>
      <c r="M728" s="388" t="str">
        <f>IF(_xlfn.IFNA(VLOOKUP(I728,$AG$3:$AH$83,2,FALSE),"")='11.1'!$D$5,TXM!L728,"")</f>
        <v/>
      </c>
      <c r="N728" t="str">
        <f>IFERROR(SMALL($M$5:$M$9000,ROWS($M$5:M728)),"")</f>
        <v/>
      </c>
      <c r="P728" t="s">
        <v>48</v>
      </c>
      <c r="Q728" t="s">
        <v>99</v>
      </c>
      <c r="R728">
        <v>12728760</v>
      </c>
      <c r="S728" s="388">
        <f>ROWS(R$5:R728)</f>
        <v>724</v>
      </c>
      <c r="T728" s="388" t="str">
        <f>IF(_xlfn.IFNA(VLOOKUP(P728,$AG$3:$AH$83,2,FALSE),"")='11.1'!$D$5,TXM!S728,"")</f>
        <v/>
      </c>
      <c r="U728" t="str">
        <f>IFERROR(SMALL($T$5:$T$9000,ROWS($T$5:T728)),"")</f>
        <v/>
      </c>
    </row>
    <row r="729" spans="1:21" ht="14.4" customHeight="1" x14ac:dyDescent="0.3">
      <c r="A729" s="371" t="s">
        <v>48</v>
      </c>
      <c r="B729" t="s">
        <v>1000</v>
      </c>
      <c r="C729" s="372">
        <v>1671267284</v>
      </c>
      <c r="D729" s="388">
        <f>ROWS(C$5:C729)</f>
        <v>725</v>
      </c>
      <c r="E729" s="388" t="str">
        <f>IF(_xlfn.IFNA(VLOOKUP(A729,$AG$3:$AH$83,2,FALSE),"")='11.1'!$D$5,TXM!D729,"")</f>
        <v/>
      </c>
      <c r="F729" t="str">
        <f>IFERROR(SMALL($E$5:$E$9000,ROWS($E$5:E729)),"")</f>
        <v/>
      </c>
      <c r="I729" s="371" t="s">
        <v>195</v>
      </c>
      <c r="J729" t="s">
        <v>1285</v>
      </c>
      <c r="K729" s="372">
        <v>66985582</v>
      </c>
      <c r="L729" s="388">
        <f>ROWS(K$5:K729)</f>
        <v>725</v>
      </c>
      <c r="M729" s="388" t="str">
        <f>IF(_xlfn.IFNA(VLOOKUP(I729,$AG$3:$AH$83,2,FALSE),"")='11.1'!$D$5,TXM!L729,"")</f>
        <v/>
      </c>
      <c r="N729" t="str">
        <f>IFERROR(SMALL($M$5:$M$9000,ROWS($M$5:M729)),"")</f>
        <v/>
      </c>
      <c r="P729" t="s">
        <v>48</v>
      </c>
      <c r="Q729" t="s">
        <v>94</v>
      </c>
      <c r="R729">
        <v>11578876</v>
      </c>
      <c r="S729" s="388">
        <f>ROWS(R$5:R729)</f>
        <v>725</v>
      </c>
      <c r="T729" s="388" t="str">
        <f>IF(_xlfn.IFNA(VLOOKUP(P729,$AG$3:$AH$83,2,FALSE),"")='11.1'!$D$5,TXM!S729,"")</f>
        <v/>
      </c>
      <c r="U729" t="str">
        <f>IFERROR(SMALL($T$5:$T$9000,ROWS($T$5:T729)),"")</f>
        <v/>
      </c>
    </row>
    <row r="730" spans="1:21" ht="14.4" customHeight="1" x14ac:dyDescent="0.3">
      <c r="A730" s="371" t="s">
        <v>48</v>
      </c>
      <c r="B730" t="s">
        <v>107</v>
      </c>
      <c r="C730" s="372">
        <v>438492239</v>
      </c>
      <c r="D730" s="388">
        <f>ROWS(C$5:C730)</f>
        <v>726</v>
      </c>
      <c r="E730" s="388" t="str">
        <f>IF(_xlfn.IFNA(VLOOKUP(A730,$AG$3:$AH$83,2,FALSE),"")='11.1'!$D$5,TXM!D730,"")</f>
        <v/>
      </c>
      <c r="F730" t="str">
        <f>IFERROR(SMALL($E$5:$E$9000,ROWS($E$5:E730)),"")</f>
        <v/>
      </c>
      <c r="I730" s="371" t="s">
        <v>195</v>
      </c>
      <c r="J730" t="s">
        <v>106</v>
      </c>
      <c r="K730" s="372">
        <v>64711893</v>
      </c>
      <c r="L730" s="388">
        <f>ROWS(K$5:K730)</f>
        <v>726</v>
      </c>
      <c r="M730" s="388" t="str">
        <f>IF(_xlfn.IFNA(VLOOKUP(I730,$AG$3:$AH$83,2,FALSE),"")='11.1'!$D$5,TXM!L730,"")</f>
        <v/>
      </c>
      <c r="N730" t="str">
        <f>IFERROR(SMALL($M$5:$M$9000,ROWS($M$5:M730)),"")</f>
        <v/>
      </c>
      <c r="P730" t="s">
        <v>48</v>
      </c>
      <c r="Q730" t="s">
        <v>795</v>
      </c>
      <c r="R730">
        <v>10687402</v>
      </c>
      <c r="S730" s="388">
        <f>ROWS(R$5:R730)</f>
        <v>726</v>
      </c>
      <c r="T730" s="388" t="str">
        <f>IF(_xlfn.IFNA(VLOOKUP(P730,$AG$3:$AH$83,2,FALSE),"")='11.1'!$D$5,TXM!S730,"")</f>
        <v/>
      </c>
      <c r="U730" t="str">
        <f>IFERROR(SMALL($T$5:$T$9000,ROWS($T$5:T730)),"")</f>
        <v/>
      </c>
    </row>
    <row r="731" spans="1:21" ht="14.4" customHeight="1" x14ac:dyDescent="0.3">
      <c r="A731" s="371" t="s">
        <v>48</v>
      </c>
      <c r="B731" t="s">
        <v>106</v>
      </c>
      <c r="C731" s="372">
        <v>427261108</v>
      </c>
      <c r="D731" s="388">
        <f>ROWS(C$5:C731)</f>
        <v>727</v>
      </c>
      <c r="E731" s="388" t="str">
        <f>IF(_xlfn.IFNA(VLOOKUP(A731,$AG$3:$AH$83,2,FALSE),"")='11.1'!$D$5,TXM!D731,"")</f>
        <v/>
      </c>
      <c r="F731" t="str">
        <f>IFERROR(SMALL($E$5:$E$9000,ROWS($E$5:E731)),"")</f>
        <v/>
      </c>
      <c r="I731" s="371" t="s">
        <v>195</v>
      </c>
      <c r="J731" t="s">
        <v>811</v>
      </c>
      <c r="K731" s="372">
        <v>62864572</v>
      </c>
      <c r="L731" s="388">
        <f>ROWS(K$5:K731)</f>
        <v>727</v>
      </c>
      <c r="M731" s="388" t="str">
        <f>IF(_xlfn.IFNA(VLOOKUP(I731,$AG$3:$AH$83,2,FALSE),"")='11.1'!$D$5,TXM!L731,"")</f>
        <v/>
      </c>
      <c r="N731" t="str">
        <f>IFERROR(SMALL($M$5:$M$9000,ROWS($M$5:M731)),"")</f>
        <v/>
      </c>
      <c r="P731" t="s">
        <v>48</v>
      </c>
      <c r="Q731" t="s">
        <v>827</v>
      </c>
      <c r="R731">
        <v>9682853</v>
      </c>
      <c r="S731" s="388">
        <f>ROWS(R$5:R731)</f>
        <v>727</v>
      </c>
      <c r="T731" s="388" t="str">
        <f>IF(_xlfn.IFNA(VLOOKUP(P731,$AG$3:$AH$83,2,FALSE),"")='11.1'!$D$5,TXM!S731,"")</f>
        <v/>
      </c>
      <c r="U731" t="str">
        <f>IFERROR(SMALL($T$5:$T$9000,ROWS($T$5:T731)),"")</f>
        <v/>
      </c>
    </row>
    <row r="732" spans="1:21" ht="14.4" customHeight="1" x14ac:dyDescent="0.3">
      <c r="A732" s="371" t="s">
        <v>48</v>
      </c>
      <c r="B732" t="s">
        <v>91</v>
      </c>
      <c r="C732" s="372">
        <v>342864889</v>
      </c>
      <c r="D732" s="388">
        <f>ROWS(C$5:C732)</f>
        <v>728</v>
      </c>
      <c r="E732" s="388" t="str">
        <f>IF(_xlfn.IFNA(VLOOKUP(A732,$AG$3:$AH$83,2,FALSE),"")='11.1'!$D$5,TXM!D732,"")</f>
        <v/>
      </c>
      <c r="F732" t="str">
        <f>IFERROR(SMALL($E$5:$E$9000,ROWS($E$5:E732)),"")</f>
        <v/>
      </c>
      <c r="I732" s="371" t="s">
        <v>195</v>
      </c>
      <c r="J732" t="s">
        <v>799</v>
      </c>
      <c r="K732" s="372">
        <v>59176430</v>
      </c>
      <c r="L732" s="388">
        <f>ROWS(K$5:K732)</f>
        <v>728</v>
      </c>
      <c r="M732" s="388" t="str">
        <f>IF(_xlfn.IFNA(VLOOKUP(I732,$AG$3:$AH$83,2,FALSE),"")='11.1'!$D$5,TXM!L732,"")</f>
        <v/>
      </c>
      <c r="N732" t="str">
        <f>IFERROR(SMALL($M$5:$M$9000,ROWS($M$5:M732)),"")</f>
        <v/>
      </c>
      <c r="P732" t="s">
        <v>48</v>
      </c>
      <c r="Q732" t="s">
        <v>863</v>
      </c>
      <c r="R732">
        <v>8525878</v>
      </c>
      <c r="S732" s="388">
        <f>ROWS(R$5:R732)</f>
        <v>728</v>
      </c>
      <c r="T732" s="388" t="str">
        <f>IF(_xlfn.IFNA(VLOOKUP(P732,$AG$3:$AH$83,2,FALSE),"")='11.1'!$D$5,TXM!S732,"")</f>
        <v/>
      </c>
      <c r="U732" t="str">
        <f>IFERROR(SMALL($T$5:$T$9000,ROWS($T$5:T732)),"")</f>
        <v/>
      </c>
    </row>
    <row r="733" spans="1:21" ht="14.4" customHeight="1" x14ac:dyDescent="0.3">
      <c r="A733" s="371" t="s">
        <v>48</v>
      </c>
      <c r="B733" t="s">
        <v>865</v>
      </c>
      <c r="C733" s="372">
        <v>265086737</v>
      </c>
      <c r="D733" s="388">
        <f>ROWS(C$5:C733)</f>
        <v>729</v>
      </c>
      <c r="E733" s="388" t="str">
        <f>IF(_xlfn.IFNA(VLOOKUP(A733,$AG$3:$AH$83,2,FALSE),"")='11.1'!$D$5,TXM!D733,"")</f>
        <v/>
      </c>
      <c r="F733" t="str">
        <f>IFERROR(SMALL($E$5:$E$9000,ROWS($E$5:E733)),"")</f>
        <v/>
      </c>
      <c r="I733" s="371" t="s">
        <v>195</v>
      </c>
      <c r="J733" t="s">
        <v>173</v>
      </c>
      <c r="K733" s="372">
        <v>58388253</v>
      </c>
      <c r="L733" s="388">
        <f>ROWS(K$5:K733)</f>
        <v>729</v>
      </c>
      <c r="M733" s="388" t="str">
        <f>IF(_xlfn.IFNA(VLOOKUP(I733,$AG$3:$AH$83,2,FALSE),"")='11.1'!$D$5,TXM!L733,"")</f>
        <v/>
      </c>
      <c r="N733" t="str">
        <f>IFERROR(SMALL($M$5:$M$9000,ROWS($M$5:M733)),"")</f>
        <v/>
      </c>
      <c r="P733" t="s">
        <v>48</v>
      </c>
      <c r="Q733" t="s">
        <v>865</v>
      </c>
      <c r="R733">
        <v>8303210</v>
      </c>
      <c r="S733" s="388">
        <f>ROWS(R$5:R733)</f>
        <v>729</v>
      </c>
      <c r="T733" s="388" t="str">
        <f>IF(_xlfn.IFNA(VLOOKUP(P733,$AG$3:$AH$83,2,FALSE),"")='11.1'!$D$5,TXM!S733,"")</f>
        <v/>
      </c>
      <c r="U733" t="str">
        <f>IFERROR(SMALL($T$5:$T$9000,ROWS($T$5:T733)),"")</f>
        <v/>
      </c>
    </row>
    <row r="734" spans="1:21" ht="14.4" customHeight="1" x14ac:dyDescent="0.3">
      <c r="A734" s="371" t="s">
        <v>48</v>
      </c>
      <c r="B734" t="s">
        <v>1434</v>
      </c>
      <c r="C734" s="372">
        <v>249497980</v>
      </c>
      <c r="D734" s="388">
        <f>ROWS(C$5:C734)</f>
        <v>730</v>
      </c>
      <c r="E734" s="388" t="str">
        <f>IF(_xlfn.IFNA(VLOOKUP(A734,$AG$3:$AH$83,2,FALSE),"")='11.1'!$D$5,TXM!D734,"")</f>
        <v/>
      </c>
      <c r="F734" t="str">
        <f>IFERROR(SMALL($E$5:$E$9000,ROWS($E$5:E734)),"")</f>
        <v/>
      </c>
      <c r="I734" s="371" t="s">
        <v>195</v>
      </c>
      <c r="J734" t="s">
        <v>821</v>
      </c>
      <c r="K734" s="372">
        <v>45450504</v>
      </c>
      <c r="L734" s="388">
        <f>ROWS(K$5:K734)</f>
        <v>730</v>
      </c>
      <c r="M734" s="388" t="str">
        <f>IF(_xlfn.IFNA(VLOOKUP(I734,$AG$3:$AH$83,2,FALSE),"")='11.1'!$D$5,TXM!L734,"")</f>
        <v/>
      </c>
      <c r="N734" t="str">
        <f>IFERROR(SMALL($M$5:$M$9000,ROWS($M$5:M734)),"")</f>
        <v/>
      </c>
      <c r="P734" t="s">
        <v>48</v>
      </c>
      <c r="Q734" t="s">
        <v>777</v>
      </c>
      <c r="R734">
        <v>7560000</v>
      </c>
      <c r="S734" s="388">
        <f>ROWS(R$5:R734)</f>
        <v>730</v>
      </c>
      <c r="T734" s="388" t="str">
        <f>IF(_xlfn.IFNA(VLOOKUP(P734,$AG$3:$AH$83,2,FALSE),"")='11.1'!$D$5,TXM!S734,"")</f>
        <v/>
      </c>
      <c r="U734" t="str">
        <f>IFERROR(SMALL($T$5:$T$9000,ROWS($T$5:T734)),"")</f>
        <v/>
      </c>
    </row>
    <row r="735" spans="1:21" ht="14.4" customHeight="1" x14ac:dyDescent="0.3">
      <c r="A735" s="371" t="s">
        <v>48</v>
      </c>
      <c r="B735" t="s">
        <v>104</v>
      </c>
      <c r="C735" s="372">
        <v>207005579</v>
      </c>
      <c r="D735" s="388">
        <f>ROWS(C$5:C735)</f>
        <v>731</v>
      </c>
      <c r="E735" s="388" t="str">
        <f>IF(_xlfn.IFNA(VLOOKUP(A735,$AG$3:$AH$83,2,FALSE),"")='11.1'!$D$5,TXM!D735,"")</f>
        <v/>
      </c>
      <c r="F735" t="str">
        <f>IFERROR(SMALL($E$5:$E$9000,ROWS($E$5:E735)),"")</f>
        <v/>
      </c>
      <c r="I735" s="371" t="s">
        <v>195</v>
      </c>
      <c r="J735" t="s">
        <v>1275</v>
      </c>
      <c r="K735" s="372">
        <v>42422567</v>
      </c>
      <c r="L735" s="388">
        <f>ROWS(K$5:K735)</f>
        <v>731</v>
      </c>
      <c r="M735" s="388" t="str">
        <f>IF(_xlfn.IFNA(VLOOKUP(I735,$AG$3:$AH$83,2,FALSE),"")='11.1'!$D$5,TXM!L735,"")</f>
        <v/>
      </c>
      <c r="N735" t="str">
        <f>IFERROR(SMALL($M$5:$M$9000,ROWS($M$5:M735)),"")</f>
        <v/>
      </c>
      <c r="P735" t="s">
        <v>48</v>
      </c>
      <c r="Q735" t="s">
        <v>825</v>
      </c>
      <c r="R735">
        <v>7018422</v>
      </c>
      <c r="S735" s="388">
        <f>ROWS(R$5:R735)</f>
        <v>731</v>
      </c>
      <c r="T735" s="388" t="str">
        <f>IF(_xlfn.IFNA(VLOOKUP(P735,$AG$3:$AH$83,2,FALSE),"")='11.1'!$D$5,TXM!S735,"")</f>
        <v/>
      </c>
      <c r="U735" t="str">
        <f>IFERROR(SMALL($T$5:$T$9000,ROWS($T$5:T735)),"")</f>
        <v/>
      </c>
    </row>
    <row r="736" spans="1:21" ht="14.4" customHeight="1" x14ac:dyDescent="0.3">
      <c r="A736" s="371" t="s">
        <v>48</v>
      </c>
      <c r="B736" t="s">
        <v>1005</v>
      </c>
      <c r="C736" s="372">
        <v>180201000</v>
      </c>
      <c r="D736" s="388">
        <f>ROWS(C$5:C736)</f>
        <v>732</v>
      </c>
      <c r="E736" s="388" t="str">
        <f>IF(_xlfn.IFNA(VLOOKUP(A736,$AG$3:$AH$83,2,FALSE),"")='11.1'!$D$5,TXM!D736,"")</f>
        <v/>
      </c>
      <c r="F736" t="str">
        <f>IFERROR(SMALL($E$5:$E$9000,ROWS($E$5:E736)),"")</f>
        <v/>
      </c>
      <c r="I736" s="371" t="s">
        <v>195</v>
      </c>
      <c r="J736" t="s">
        <v>104</v>
      </c>
      <c r="K736" s="372">
        <v>42411710</v>
      </c>
      <c r="L736" s="388">
        <f>ROWS(K$5:K736)</f>
        <v>732</v>
      </c>
      <c r="M736" s="388" t="str">
        <f>IF(_xlfn.IFNA(VLOOKUP(I736,$AG$3:$AH$83,2,FALSE),"")='11.1'!$D$5,TXM!L736,"")</f>
        <v/>
      </c>
      <c r="N736" t="str">
        <f>IFERROR(SMALL($M$5:$M$9000,ROWS($M$5:M736)),"")</f>
        <v/>
      </c>
      <c r="P736" t="s">
        <v>48</v>
      </c>
      <c r="Q736" t="s">
        <v>1005</v>
      </c>
      <c r="R736">
        <v>6754082</v>
      </c>
      <c r="S736" s="388">
        <f>ROWS(R$5:R736)</f>
        <v>732</v>
      </c>
      <c r="T736" s="388" t="str">
        <f>IF(_xlfn.IFNA(VLOOKUP(P736,$AG$3:$AH$83,2,FALSE),"")='11.1'!$D$5,TXM!S736,"")</f>
        <v/>
      </c>
      <c r="U736" t="str">
        <f>IFERROR(SMALL($T$5:$T$9000,ROWS($T$5:T736)),"")</f>
        <v/>
      </c>
    </row>
    <row r="737" spans="1:21" ht="14.4" customHeight="1" x14ac:dyDescent="0.3">
      <c r="A737" s="371" t="s">
        <v>48</v>
      </c>
      <c r="B737" t="s">
        <v>783</v>
      </c>
      <c r="C737" s="372">
        <v>178693918</v>
      </c>
      <c r="D737" s="388">
        <f>ROWS(C$5:C737)</f>
        <v>733</v>
      </c>
      <c r="E737" s="388" t="str">
        <f>IF(_xlfn.IFNA(VLOOKUP(A737,$AG$3:$AH$83,2,FALSE),"")='11.1'!$D$5,TXM!D737,"")</f>
        <v/>
      </c>
      <c r="F737" t="str">
        <f>IFERROR(SMALL($E$5:$E$9000,ROWS($E$5:E737)),"")</f>
        <v/>
      </c>
      <c r="I737" s="371" t="s">
        <v>195</v>
      </c>
      <c r="J737" t="s">
        <v>105</v>
      </c>
      <c r="K737" s="372">
        <v>38504610</v>
      </c>
      <c r="L737" s="388">
        <f>ROWS(K$5:K737)</f>
        <v>733</v>
      </c>
      <c r="M737" s="388" t="str">
        <f>IF(_xlfn.IFNA(VLOOKUP(I737,$AG$3:$AH$83,2,FALSE),"")='11.1'!$D$5,TXM!L737,"")</f>
        <v/>
      </c>
      <c r="N737" t="str">
        <f>IFERROR(SMALL($M$5:$M$9000,ROWS($M$5:M737)),"")</f>
        <v/>
      </c>
      <c r="P737" t="s">
        <v>48</v>
      </c>
      <c r="Q737" t="s">
        <v>1318</v>
      </c>
      <c r="R737">
        <v>6706743</v>
      </c>
      <c r="S737" s="388">
        <f>ROWS(R$5:R737)</f>
        <v>733</v>
      </c>
      <c r="T737" s="388" t="str">
        <f>IF(_xlfn.IFNA(VLOOKUP(P737,$AG$3:$AH$83,2,FALSE),"")='11.1'!$D$5,TXM!S737,"")</f>
        <v/>
      </c>
      <c r="U737" t="str">
        <f>IFERROR(SMALL($T$5:$T$9000,ROWS($T$5:T737)),"")</f>
        <v/>
      </c>
    </row>
    <row r="738" spans="1:21" ht="14.4" customHeight="1" x14ac:dyDescent="0.3">
      <c r="A738" s="371" t="s">
        <v>48</v>
      </c>
      <c r="B738" t="s">
        <v>95</v>
      </c>
      <c r="C738" s="372">
        <v>148102789</v>
      </c>
      <c r="D738" s="388">
        <f>ROWS(C$5:C738)</f>
        <v>734</v>
      </c>
      <c r="E738" s="388" t="str">
        <f>IF(_xlfn.IFNA(VLOOKUP(A738,$AG$3:$AH$83,2,FALSE),"")='11.1'!$D$5,TXM!D738,"")</f>
        <v/>
      </c>
      <c r="F738" t="str">
        <f>IFERROR(SMALL($E$5:$E$9000,ROWS($E$5:E738)),"")</f>
        <v/>
      </c>
      <c r="I738" s="371" t="s">
        <v>195</v>
      </c>
      <c r="J738" t="s">
        <v>809</v>
      </c>
      <c r="K738" s="372">
        <v>31727659</v>
      </c>
      <c r="L738" s="388">
        <f>ROWS(K$5:K738)</f>
        <v>734</v>
      </c>
      <c r="M738" s="388" t="str">
        <f>IF(_xlfn.IFNA(VLOOKUP(I738,$AG$3:$AH$83,2,FALSE),"")='11.1'!$D$5,TXM!L738,"")</f>
        <v/>
      </c>
      <c r="N738" t="str">
        <f>IFERROR(SMALL($M$5:$M$9000,ROWS($M$5:M738)),"")</f>
        <v/>
      </c>
      <c r="P738" t="s">
        <v>48</v>
      </c>
      <c r="Q738" t="s">
        <v>93</v>
      </c>
      <c r="R738">
        <v>5936944</v>
      </c>
      <c r="S738" s="388">
        <f>ROWS(R$5:R738)</f>
        <v>734</v>
      </c>
      <c r="T738" s="388" t="str">
        <f>IF(_xlfn.IFNA(VLOOKUP(P738,$AG$3:$AH$83,2,FALSE),"")='11.1'!$D$5,TXM!S738,"")</f>
        <v/>
      </c>
      <c r="U738" t="str">
        <f>IFERROR(SMALL($T$5:$T$9000,ROWS($T$5:T738)),"")</f>
        <v/>
      </c>
    </row>
    <row r="739" spans="1:21" ht="14.4" customHeight="1" x14ac:dyDescent="0.3">
      <c r="A739" s="371" t="s">
        <v>48</v>
      </c>
      <c r="B739" t="s">
        <v>773</v>
      </c>
      <c r="C739" s="372">
        <v>142170250</v>
      </c>
      <c r="D739" s="388">
        <f>ROWS(C$5:C739)</f>
        <v>735</v>
      </c>
      <c r="E739" s="388" t="str">
        <f>IF(_xlfn.IFNA(VLOOKUP(A739,$AG$3:$AH$83,2,FALSE),"")='11.1'!$D$5,TXM!D739,"")</f>
        <v/>
      </c>
      <c r="F739" t="str">
        <f>IFERROR(SMALL($E$5:$E$9000,ROWS($E$5:E739)),"")</f>
        <v/>
      </c>
      <c r="I739" s="371" t="s">
        <v>195</v>
      </c>
      <c r="J739" t="s">
        <v>95</v>
      </c>
      <c r="K739" s="372">
        <v>29947518</v>
      </c>
      <c r="L739" s="388">
        <f>ROWS(K$5:K739)</f>
        <v>735</v>
      </c>
      <c r="M739" s="388" t="str">
        <f>IF(_xlfn.IFNA(VLOOKUP(I739,$AG$3:$AH$83,2,FALSE),"")='11.1'!$D$5,TXM!L739,"")</f>
        <v/>
      </c>
      <c r="N739" t="str">
        <f>IFERROR(SMALL($M$5:$M$9000,ROWS($M$5:M739)),"")</f>
        <v/>
      </c>
      <c r="P739" t="s">
        <v>48</v>
      </c>
      <c r="Q739" t="s">
        <v>791</v>
      </c>
      <c r="R739">
        <v>5760636</v>
      </c>
      <c r="S739" s="388">
        <f>ROWS(R$5:R739)</f>
        <v>735</v>
      </c>
      <c r="T739" s="388" t="str">
        <f>IF(_xlfn.IFNA(VLOOKUP(P739,$AG$3:$AH$83,2,FALSE),"")='11.1'!$D$5,TXM!S739,"")</f>
        <v/>
      </c>
      <c r="U739" t="str">
        <f>IFERROR(SMALL($T$5:$T$9000,ROWS($T$5:T739)),"")</f>
        <v/>
      </c>
    </row>
    <row r="740" spans="1:21" ht="14.4" customHeight="1" x14ac:dyDescent="0.3">
      <c r="A740" s="371" t="s">
        <v>48</v>
      </c>
      <c r="B740" t="s">
        <v>835</v>
      </c>
      <c r="C740" s="372">
        <v>140461411</v>
      </c>
      <c r="D740" s="388">
        <f>ROWS(C$5:C740)</f>
        <v>736</v>
      </c>
      <c r="E740" s="388" t="str">
        <f>IF(_xlfn.IFNA(VLOOKUP(A740,$AG$3:$AH$83,2,FALSE),"")='11.1'!$D$5,TXM!D740,"")</f>
        <v/>
      </c>
      <c r="F740" t="str">
        <f>IFERROR(SMALL($E$5:$E$9000,ROWS($E$5:E740)),"")</f>
        <v/>
      </c>
      <c r="I740" s="371" t="s">
        <v>195</v>
      </c>
      <c r="J740" t="s">
        <v>793</v>
      </c>
      <c r="K740" s="372">
        <v>29541953</v>
      </c>
      <c r="L740" s="388">
        <f>ROWS(K$5:K740)</f>
        <v>736</v>
      </c>
      <c r="M740" s="388" t="str">
        <f>IF(_xlfn.IFNA(VLOOKUP(I740,$AG$3:$AH$83,2,FALSE),"")='11.1'!$D$5,TXM!L740,"")</f>
        <v/>
      </c>
      <c r="N740" t="str">
        <f>IFERROR(SMALL($M$5:$M$9000,ROWS($M$5:M740)),"")</f>
        <v/>
      </c>
      <c r="P740" t="s">
        <v>48</v>
      </c>
      <c r="Q740" t="s">
        <v>1434</v>
      </c>
      <c r="R740">
        <v>5483570</v>
      </c>
      <c r="S740" s="388">
        <f>ROWS(R$5:R740)</f>
        <v>736</v>
      </c>
      <c r="T740" s="388" t="str">
        <f>IF(_xlfn.IFNA(VLOOKUP(P740,$AG$3:$AH$83,2,FALSE),"")='11.1'!$D$5,TXM!S740,"")</f>
        <v/>
      </c>
      <c r="U740" t="str">
        <f>IFERROR(SMALL($T$5:$T$9000,ROWS($T$5:T740)),"")</f>
        <v/>
      </c>
    </row>
    <row r="741" spans="1:21" ht="14.4" customHeight="1" x14ac:dyDescent="0.3">
      <c r="A741" s="371" t="s">
        <v>48</v>
      </c>
      <c r="B741" t="s">
        <v>789</v>
      </c>
      <c r="C741" s="372">
        <v>128662749</v>
      </c>
      <c r="D741" s="388">
        <f>ROWS(C$5:C741)</f>
        <v>737</v>
      </c>
      <c r="E741" s="388" t="str">
        <f>IF(_xlfn.IFNA(VLOOKUP(A741,$AG$3:$AH$83,2,FALSE),"")='11.1'!$D$5,TXM!D741,"")</f>
        <v/>
      </c>
      <c r="F741" t="str">
        <f>IFERROR(SMALL($E$5:$E$9000,ROWS($E$5:E741)),"")</f>
        <v/>
      </c>
      <c r="I741" s="371" t="s">
        <v>195</v>
      </c>
      <c r="J741" t="s">
        <v>1265</v>
      </c>
      <c r="K741" s="372">
        <v>16935073</v>
      </c>
      <c r="L741" s="388">
        <f>ROWS(K$5:K741)</f>
        <v>737</v>
      </c>
      <c r="M741" s="388" t="str">
        <f>IF(_xlfn.IFNA(VLOOKUP(I741,$AG$3:$AH$83,2,FALSE),"")='11.1'!$D$5,TXM!L741,"")</f>
        <v/>
      </c>
      <c r="N741" t="str">
        <f>IFERROR(SMALL($M$5:$M$9000,ROWS($M$5:M741)),"")</f>
        <v/>
      </c>
      <c r="P741" t="s">
        <v>48</v>
      </c>
      <c r="Q741" t="s">
        <v>843</v>
      </c>
      <c r="R741">
        <v>4970610</v>
      </c>
      <c r="S741" s="388">
        <f>ROWS(R$5:R741)</f>
        <v>737</v>
      </c>
      <c r="T741" s="388" t="str">
        <f>IF(_xlfn.IFNA(VLOOKUP(P741,$AG$3:$AH$83,2,FALSE),"")='11.1'!$D$5,TXM!S741,"")</f>
        <v/>
      </c>
      <c r="U741" t="str">
        <f>IFERROR(SMALL($T$5:$T$9000,ROWS($T$5:T741)),"")</f>
        <v/>
      </c>
    </row>
    <row r="742" spans="1:21" ht="14.4" customHeight="1" x14ac:dyDescent="0.3">
      <c r="A742" s="371" t="s">
        <v>48</v>
      </c>
      <c r="B742" t="s">
        <v>845</v>
      </c>
      <c r="C742" s="372">
        <v>111357830</v>
      </c>
      <c r="D742" s="388">
        <f>ROWS(C$5:C742)</f>
        <v>738</v>
      </c>
      <c r="E742" s="388" t="str">
        <f>IF(_xlfn.IFNA(VLOOKUP(A742,$AG$3:$AH$83,2,FALSE),"")='11.1'!$D$5,TXM!D742,"")</f>
        <v/>
      </c>
      <c r="F742" t="str">
        <f>IFERROR(SMALL($E$5:$E$9000,ROWS($E$5:E742)),"")</f>
        <v/>
      </c>
      <c r="I742" s="371" t="s">
        <v>195</v>
      </c>
      <c r="J742" t="s">
        <v>779</v>
      </c>
      <c r="K742" s="372">
        <v>15834396</v>
      </c>
      <c r="L742" s="388">
        <f>ROWS(K$5:K742)</f>
        <v>738</v>
      </c>
      <c r="M742" s="388" t="str">
        <f>IF(_xlfn.IFNA(VLOOKUP(I742,$AG$3:$AH$83,2,FALSE),"")='11.1'!$D$5,TXM!L742,"")</f>
        <v/>
      </c>
      <c r="N742" t="str">
        <f>IFERROR(SMALL($M$5:$M$9000,ROWS($M$5:M742)),"")</f>
        <v/>
      </c>
      <c r="P742" t="s">
        <v>48</v>
      </c>
      <c r="Q742" t="s">
        <v>861</v>
      </c>
      <c r="R742">
        <v>4670648</v>
      </c>
      <c r="S742" s="388">
        <f>ROWS(R$5:R742)</f>
        <v>738</v>
      </c>
      <c r="T742" s="388" t="str">
        <f>IF(_xlfn.IFNA(VLOOKUP(P742,$AG$3:$AH$83,2,FALSE),"")='11.1'!$D$5,TXM!S742,"")</f>
        <v/>
      </c>
      <c r="U742" t="str">
        <f>IFERROR(SMALL($T$5:$T$9000,ROWS($T$5:T742)),"")</f>
        <v/>
      </c>
    </row>
    <row r="743" spans="1:21" ht="14.4" customHeight="1" x14ac:dyDescent="0.3">
      <c r="A743" s="371" t="s">
        <v>48</v>
      </c>
      <c r="B743" t="s">
        <v>779</v>
      </c>
      <c r="C743" s="372">
        <v>104924000</v>
      </c>
      <c r="D743" s="388">
        <f>ROWS(C$5:C743)</f>
        <v>739</v>
      </c>
      <c r="E743" s="388" t="str">
        <f>IF(_xlfn.IFNA(VLOOKUP(A743,$AG$3:$AH$83,2,FALSE),"")='11.1'!$D$5,TXM!D743,"")</f>
        <v/>
      </c>
      <c r="F743" t="str">
        <f>IFERROR(SMALL($E$5:$E$9000,ROWS($E$5:E743)),"")</f>
        <v/>
      </c>
      <c r="I743" s="371" t="s">
        <v>195</v>
      </c>
      <c r="J743" t="s">
        <v>861</v>
      </c>
      <c r="K743" s="372">
        <v>15473003</v>
      </c>
      <c r="L743" s="388">
        <f>ROWS(K$5:K743)</f>
        <v>739</v>
      </c>
      <c r="M743" s="388" t="str">
        <f>IF(_xlfn.IFNA(VLOOKUP(I743,$AG$3:$AH$83,2,FALSE),"")='11.1'!$D$5,TXM!L743,"")</f>
        <v/>
      </c>
      <c r="N743" t="str">
        <f>IFERROR(SMALL($M$5:$M$9000,ROWS($M$5:M743)),"")</f>
        <v/>
      </c>
      <c r="P743" t="s">
        <v>48</v>
      </c>
      <c r="Q743" t="s">
        <v>849</v>
      </c>
      <c r="R743">
        <v>4562658</v>
      </c>
      <c r="S743" s="388">
        <f>ROWS(R$5:R743)</f>
        <v>739</v>
      </c>
      <c r="T743" s="388" t="str">
        <f>IF(_xlfn.IFNA(VLOOKUP(P743,$AG$3:$AH$83,2,FALSE),"")='11.1'!$D$5,TXM!S743,"")</f>
        <v/>
      </c>
      <c r="U743" t="str">
        <f>IFERROR(SMALL($T$5:$T$9000,ROWS($T$5:T743)),"")</f>
        <v/>
      </c>
    </row>
    <row r="744" spans="1:21" ht="14.4" customHeight="1" x14ac:dyDescent="0.3">
      <c r="A744" s="371" t="s">
        <v>48</v>
      </c>
      <c r="B744" t="s">
        <v>849</v>
      </c>
      <c r="C744" s="372">
        <v>84710161</v>
      </c>
      <c r="D744" s="388">
        <f>ROWS(C$5:C744)</f>
        <v>740</v>
      </c>
      <c r="E744" s="388" t="str">
        <f>IF(_xlfn.IFNA(VLOOKUP(A744,$AG$3:$AH$83,2,FALSE),"")='11.1'!$D$5,TXM!D744,"")</f>
        <v/>
      </c>
      <c r="F744" t="str">
        <f>IFERROR(SMALL($E$5:$E$9000,ROWS($E$5:E744)),"")</f>
        <v/>
      </c>
      <c r="I744" s="371" t="s">
        <v>195</v>
      </c>
      <c r="J744" t="s">
        <v>783</v>
      </c>
      <c r="K744" s="372">
        <v>15385094</v>
      </c>
      <c r="L744" s="388">
        <f>ROWS(K$5:K744)</f>
        <v>740</v>
      </c>
      <c r="M744" s="388" t="str">
        <f>IF(_xlfn.IFNA(VLOOKUP(I744,$AG$3:$AH$83,2,FALSE),"")='11.1'!$D$5,TXM!L744,"")</f>
        <v/>
      </c>
      <c r="N744" t="str">
        <f>IFERROR(SMALL($M$5:$M$9000,ROWS($M$5:M744)),"")</f>
        <v/>
      </c>
      <c r="P744" t="s">
        <v>48</v>
      </c>
      <c r="Q744" t="s">
        <v>1240</v>
      </c>
      <c r="R744">
        <v>4524910</v>
      </c>
      <c r="S744" s="388">
        <f>ROWS(R$5:R744)</f>
        <v>740</v>
      </c>
      <c r="T744" s="388" t="str">
        <f>IF(_xlfn.IFNA(VLOOKUP(P744,$AG$3:$AH$83,2,FALSE),"")='11.1'!$D$5,TXM!S744,"")</f>
        <v/>
      </c>
      <c r="U744" t="str">
        <f>IFERROR(SMALL($T$5:$T$9000,ROWS($T$5:T744)),"")</f>
        <v/>
      </c>
    </row>
    <row r="745" spans="1:21" ht="14.4" customHeight="1" x14ac:dyDescent="0.3">
      <c r="A745" s="371" t="s">
        <v>48</v>
      </c>
      <c r="B745" t="s">
        <v>837</v>
      </c>
      <c r="C745" s="372">
        <v>81007637</v>
      </c>
      <c r="D745" s="388">
        <f>ROWS(C$5:C745)</f>
        <v>741</v>
      </c>
      <c r="E745" s="388" t="str">
        <f>IF(_xlfn.IFNA(VLOOKUP(A745,$AG$3:$AH$83,2,FALSE),"")='11.1'!$D$5,TXM!D745,"")</f>
        <v/>
      </c>
      <c r="F745" t="str">
        <f>IFERROR(SMALL($E$5:$E$9000,ROWS($E$5:E745)),"")</f>
        <v/>
      </c>
      <c r="I745" s="371" t="s">
        <v>195</v>
      </c>
      <c r="J745" t="s">
        <v>107</v>
      </c>
      <c r="K745" s="372">
        <v>14725610</v>
      </c>
      <c r="L745" s="388">
        <f>ROWS(K$5:K745)</f>
        <v>741</v>
      </c>
      <c r="M745" s="388" t="str">
        <f>IF(_xlfn.IFNA(VLOOKUP(I745,$AG$3:$AH$83,2,FALSE),"")='11.1'!$D$5,TXM!L745,"")</f>
        <v/>
      </c>
      <c r="N745" t="str">
        <f>IFERROR(SMALL($M$5:$M$9000,ROWS($M$5:M745)),"")</f>
        <v/>
      </c>
      <c r="P745" t="s">
        <v>48</v>
      </c>
      <c r="Q745" t="s">
        <v>1275</v>
      </c>
      <c r="R745">
        <v>3770286</v>
      </c>
      <c r="S745" s="388">
        <f>ROWS(R$5:R745)</f>
        <v>741</v>
      </c>
      <c r="T745" s="388" t="str">
        <f>IF(_xlfn.IFNA(VLOOKUP(P745,$AG$3:$AH$83,2,FALSE),"")='11.1'!$D$5,TXM!S745,"")</f>
        <v/>
      </c>
      <c r="U745" t="str">
        <f>IFERROR(SMALL($T$5:$T$9000,ROWS($T$5:T745)),"")</f>
        <v/>
      </c>
    </row>
    <row r="746" spans="1:21" ht="14.4" customHeight="1" x14ac:dyDescent="0.3">
      <c r="A746" s="371" t="s">
        <v>48</v>
      </c>
      <c r="B746" t="s">
        <v>102</v>
      </c>
      <c r="C746" s="372">
        <v>64229390</v>
      </c>
      <c r="D746" s="388">
        <f>ROWS(C$5:C746)</f>
        <v>742</v>
      </c>
      <c r="E746" s="388" t="str">
        <f>IF(_xlfn.IFNA(VLOOKUP(A746,$AG$3:$AH$83,2,FALSE),"")='11.1'!$D$5,TXM!D746,"")</f>
        <v/>
      </c>
      <c r="F746" t="str">
        <f>IFERROR(SMALL($E$5:$E$9000,ROWS($E$5:E746)),"")</f>
        <v/>
      </c>
      <c r="I746" s="371" t="s">
        <v>195</v>
      </c>
      <c r="J746" t="s">
        <v>1252</v>
      </c>
      <c r="K746" s="372">
        <v>13858620</v>
      </c>
      <c r="L746" s="388">
        <f>ROWS(K$5:K746)</f>
        <v>742</v>
      </c>
      <c r="M746" s="388" t="str">
        <f>IF(_xlfn.IFNA(VLOOKUP(I746,$AG$3:$AH$83,2,FALSE),"")='11.1'!$D$5,TXM!L746,"")</f>
        <v/>
      </c>
      <c r="N746" t="str">
        <f>IFERROR(SMALL($M$5:$M$9000,ROWS($M$5:M746)),"")</f>
        <v/>
      </c>
      <c r="P746" t="s">
        <v>48</v>
      </c>
      <c r="Q746" t="s">
        <v>97</v>
      </c>
      <c r="R746">
        <v>3508422</v>
      </c>
      <c r="S746" s="388">
        <f>ROWS(R$5:R746)</f>
        <v>742</v>
      </c>
      <c r="T746" s="388" t="str">
        <f>IF(_xlfn.IFNA(VLOOKUP(P746,$AG$3:$AH$83,2,FALSE),"")='11.1'!$D$5,TXM!S746,"")</f>
        <v/>
      </c>
      <c r="U746" t="str">
        <f>IFERROR(SMALL($T$5:$T$9000,ROWS($T$5:T746)),"")</f>
        <v/>
      </c>
    </row>
    <row r="747" spans="1:21" ht="14.4" customHeight="1" x14ac:dyDescent="0.3">
      <c r="A747" s="371" t="s">
        <v>48</v>
      </c>
      <c r="B747" t="s">
        <v>108</v>
      </c>
      <c r="C747" s="372">
        <v>51461979</v>
      </c>
      <c r="D747" s="388">
        <f>ROWS(C$5:C747)</f>
        <v>743</v>
      </c>
      <c r="E747" s="388" t="str">
        <f>IF(_xlfn.IFNA(VLOOKUP(A747,$AG$3:$AH$83,2,FALSE),"")='11.1'!$D$5,TXM!D747,"")</f>
        <v/>
      </c>
      <c r="F747" t="str">
        <f>IFERROR(SMALL($E$5:$E$9000,ROWS($E$5:E747)),"")</f>
        <v/>
      </c>
      <c r="I747" s="371" t="s">
        <v>195</v>
      </c>
      <c r="J747" t="s">
        <v>789</v>
      </c>
      <c r="K747" s="372">
        <v>13257690</v>
      </c>
      <c r="L747" s="388">
        <f>ROWS(K$5:K747)</f>
        <v>743</v>
      </c>
      <c r="M747" s="388" t="str">
        <f>IF(_xlfn.IFNA(VLOOKUP(I747,$AG$3:$AH$83,2,FALSE),"")='11.1'!$D$5,TXM!L747,"")</f>
        <v/>
      </c>
      <c r="N747" t="str">
        <f>IFERROR(SMALL($M$5:$M$9000,ROWS($M$5:M747)),"")</f>
        <v/>
      </c>
      <c r="P747" t="s">
        <v>48</v>
      </c>
      <c r="Q747" t="s">
        <v>108</v>
      </c>
      <c r="R747">
        <v>3495945</v>
      </c>
      <c r="S747" s="388">
        <f>ROWS(R$5:R747)</f>
        <v>743</v>
      </c>
      <c r="T747" s="388" t="str">
        <f>IF(_xlfn.IFNA(VLOOKUP(P747,$AG$3:$AH$83,2,FALSE),"")='11.1'!$D$5,TXM!S747,"")</f>
        <v/>
      </c>
      <c r="U747" t="str">
        <f>IFERROR(SMALL($T$5:$T$9000,ROWS($T$5:T747)),"")</f>
        <v/>
      </c>
    </row>
    <row r="748" spans="1:21" ht="14.4" customHeight="1" x14ac:dyDescent="0.3">
      <c r="A748" s="371" t="s">
        <v>48</v>
      </c>
      <c r="B748" t="s">
        <v>791</v>
      </c>
      <c r="C748" s="372">
        <v>48356166</v>
      </c>
      <c r="D748" s="388">
        <f>ROWS(C$5:C748)</f>
        <v>744</v>
      </c>
      <c r="E748" s="388" t="str">
        <f>IF(_xlfn.IFNA(VLOOKUP(A748,$AG$3:$AH$83,2,FALSE),"")='11.1'!$D$5,TXM!D748,"")</f>
        <v/>
      </c>
      <c r="F748" t="str">
        <f>IFERROR(SMALL($E$5:$E$9000,ROWS($E$5:E748)),"")</f>
        <v/>
      </c>
      <c r="I748" s="371" t="s">
        <v>195</v>
      </c>
      <c r="J748" t="s">
        <v>100</v>
      </c>
      <c r="K748" s="372">
        <v>11265702</v>
      </c>
      <c r="L748" s="388">
        <f>ROWS(K$5:K748)</f>
        <v>744</v>
      </c>
      <c r="M748" s="388" t="str">
        <f>IF(_xlfn.IFNA(VLOOKUP(I748,$AG$3:$AH$83,2,FALSE),"")='11.1'!$D$5,TXM!L748,"")</f>
        <v/>
      </c>
      <c r="N748" t="str">
        <f>IFERROR(SMALL($M$5:$M$9000,ROWS($M$5:M748)),"")</f>
        <v/>
      </c>
      <c r="P748" t="s">
        <v>48</v>
      </c>
      <c r="Q748" t="s">
        <v>855</v>
      </c>
      <c r="R748">
        <v>3083218</v>
      </c>
      <c r="S748" s="388">
        <f>ROWS(R$5:R748)</f>
        <v>744</v>
      </c>
      <c r="T748" s="388" t="str">
        <f>IF(_xlfn.IFNA(VLOOKUP(P748,$AG$3:$AH$83,2,FALSE),"")='11.1'!$D$5,TXM!S748,"")</f>
        <v/>
      </c>
      <c r="U748" t="str">
        <f>IFERROR(SMALL($T$5:$T$9000,ROWS($T$5:T748)),"")</f>
        <v/>
      </c>
    </row>
    <row r="749" spans="1:21" ht="14.4" customHeight="1" x14ac:dyDescent="0.3">
      <c r="A749" s="371" t="s">
        <v>48</v>
      </c>
      <c r="B749" t="s">
        <v>1252</v>
      </c>
      <c r="C749" s="372">
        <v>47833583</v>
      </c>
      <c r="D749" s="388">
        <f>ROWS(C$5:C749)</f>
        <v>745</v>
      </c>
      <c r="E749" s="388" t="str">
        <f>IF(_xlfn.IFNA(VLOOKUP(A749,$AG$3:$AH$83,2,FALSE),"")='11.1'!$D$5,TXM!D749,"")</f>
        <v/>
      </c>
      <c r="F749" t="str">
        <f>IFERROR(SMALL($E$5:$E$9000,ROWS($E$5:E749)),"")</f>
        <v/>
      </c>
      <c r="I749" s="371" t="s">
        <v>195</v>
      </c>
      <c r="J749" t="s">
        <v>1500</v>
      </c>
      <c r="K749" s="372">
        <v>9905835</v>
      </c>
      <c r="L749" s="388">
        <f>ROWS(K$5:K749)</f>
        <v>745</v>
      </c>
      <c r="M749" s="388" t="str">
        <f>IF(_xlfn.IFNA(VLOOKUP(I749,$AG$3:$AH$83,2,FALSE),"")='11.1'!$D$5,TXM!L749,"")</f>
        <v/>
      </c>
      <c r="N749" t="str">
        <f>IFERROR(SMALL($M$5:$M$9000,ROWS($M$5:M749)),"")</f>
        <v/>
      </c>
      <c r="P749" t="s">
        <v>48</v>
      </c>
      <c r="Q749" t="s">
        <v>104</v>
      </c>
      <c r="R749">
        <v>2992223</v>
      </c>
      <c r="S749" s="388">
        <f>ROWS(R$5:R749)</f>
        <v>745</v>
      </c>
      <c r="T749" s="388" t="str">
        <f>IF(_xlfn.IFNA(VLOOKUP(P749,$AG$3:$AH$83,2,FALSE),"")='11.1'!$D$5,TXM!S749,"")</f>
        <v/>
      </c>
      <c r="U749" t="str">
        <f>IFERROR(SMALL($T$5:$T$9000,ROWS($T$5:T749)),"")</f>
        <v/>
      </c>
    </row>
    <row r="750" spans="1:21" ht="14.4" customHeight="1" x14ac:dyDescent="0.3">
      <c r="A750" s="371" t="s">
        <v>48</v>
      </c>
      <c r="B750" t="s">
        <v>1275</v>
      </c>
      <c r="C750" s="372">
        <v>42190122</v>
      </c>
      <c r="D750" s="388">
        <f>ROWS(C$5:C750)</f>
        <v>746</v>
      </c>
      <c r="E750" s="388" t="str">
        <f>IF(_xlfn.IFNA(VLOOKUP(A750,$AG$3:$AH$83,2,FALSE),"")='11.1'!$D$5,TXM!D750,"")</f>
        <v/>
      </c>
      <c r="F750" t="str">
        <f>IFERROR(SMALL($E$5:$E$9000,ROWS($E$5:E750)),"")</f>
        <v/>
      </c>
      <c r="I750" s="371" t="s">
        <v>195</v>
      </c>
      <c r="J750" t="s">
        <v>773</v>
      </c>
      <c r="K750" s="372">
        <v>8657889</v>
      </c>
      <c r="L750" s="388">
        <f>ROWS(K$5:K750)</f>
        <v>746</v>
      </c>
      <c r="M750" s="388" t="str">
        <f>IF(_xlfn.IFNA(VLOOKUP(I750,$AG$3:$AH$83,2,FALSE),"")='11.1'!$D$5,TXM!L750,"")</f>
        <v/>
      </c>
      <c r="N750" t="str">
        <f>IFERROR(SMALL($M$5:$M$9000,ROWS($M$5:M750)),"")</f>
        <v/>
      </c>
      <c r="P750" t="s">
        <v>48</v>
      </c>
      <c r="Q750" t="s">
        <v>837</v>
      </c>
      <c r="R750">
        <v>2810541</v>
      </c>
      <c r="S750" s="388">
        <f>ROWS(R$5:R750)</f>
        <v>746</v>
      </c>
      <c r="T750" s="388" t="str">
        <f>IF(_xlfn.IFNA(VLOOKUP(P750,$AG$3:$AH$83,2,FALSE),"")='11.1'!$D$5,TXM!S750,"")</f>
        <v/>
      </c>
      <c r="U750" t="str">
        <f>IFERROR(SMALL($T$5:$T$9000,ROWS($T$5:T750)),"")</f>
        <v/>
      </c>
    </row>
    <row r="751" spans="1:21" ht="14.4" customHeight="1" x14ac:dyDescent="0.3">
      <c r="A751" s="371" t="s">
        <v>48</v>
      </c>
      <c r="B751" t="s">
        <v>171</v>
      </c>
      <c r="C751" s="372">
        <v>38459474</v>
      </c>
      <c r="D751" s="388">
        <f>ROWS(C$5:C751)</f>
        <v>747</v>
      </c>
      <c r="E751" s="388" t="str">
        <f>IF(_xlfn.IFNA(VLOOKUP(A751,$AG$3:$AH$83,2,FALSE),"")='11.1'!$D$5,TXM!D751,"")</f>
        <v/>
      </c>
      <c r="F751" t="str">
        <f>IFERROR(SMALL($E$5:$E$9000,ROWS($E$5:E751)),"")</f>
        <v/>
      </c>
      <c r="I751" s="371" t="s">
        <v>195</v>
      </c>
      <c r="J751" t="s">
        <v>94</v>
      </c>
      <c r="K751" s="372">
        <v>7310748</v>
      </c>
      <c r="L751" s="388">
        <f>ROWS(K$5:K751)</f>
        <v>747</v>
      </c>
      <c r="M751" s="388" t="str">
        <f>IF(_xlfn.IFNA(VLOOKUP(I751,$AG$3:$AH$83,2,FALSE),"")='11.1'!$D$5,TXM!L751,"")</f>
        <v/>
      </c>
      <c r="N751" t="str">
        <f>IFERROR(SMALL($M$5:$M$9000,ROWS($M$5:M751)),"")</f>
        <v/>
      </c>
      <c r="P751" t="s">
        <v>48</v>
      </c>
      <c r="Q751" t="s">
        <v>103</v>
      </c>
      <c r="R751">
        <v>2642197</v>
      </c>
      <c r="S751" s="388">
        <f>ROWS(R$5:R751)</f>
        <v>747</v>
      </c>
      <c r="T751" s="388" t="str">
        <f>IF(_xlfn.IFNA(VLOOKUP(P751,$AG$3:$AH$83,2,FALSE),"")='11.1'!$D$5,TXM!S751,"")</f>
        <v/>
      </c>
      <c r="U751" t="str">
        <f>IFERROR(SMALL($T$5:$T$9000,ROWS($T$5:T751)),"")</f>
        <v/>
      </c>
    </row>
    <row r="752" spans="1:21" ht="14.4" customHeight="1" x14ac:dyDescent="0.3">
      <c r="A752" s="371" t="s">
        <v>48</v>
      </c>
      <c r="B752" t="s">
        <v>775</v>
      </c>
      <c r="C752" s="372">
        <v>31636302</v>
      </c>
      <c r="D752" s="388">
        <f>ROWS(C$5:C752)</f>
        <v>748</v>
      </c>
      <c r="E752" s="388" t="str">
        <f>IF(_xlfn.IFNA(VLOOKUP(A752,$AG$3:$AH$83,2,FALSE),"")='11.1'!$D$5,TXM!D752,"")</f>
        <v/>
      </c>
      <c r="F752" t="str">
        <f>IFERROR(SMALL($E$5:$E$9000,ROWS($E$5:E752)),"")</f>
        <v/>
      </c>
      <c r="I752" s="371" t="s">
        <v>195</v>
      </c>
      <c r="J752" t="s">
        <v>1434</v>
      </c>
      <c r="K752" s="372">
        <v>7279242</v>
      </c>
      <c r="L752" s="388">
        <f>ROWS(K$5:K752)</f>
        <v>748</v>
      </c>
      <c r="M752" s="388" t="str">
        <f>IF(_xlfn.IFNA(VLOOKUP(I752,$AG$3:$AH$83,2,FALSE),"")='11.1'!$D$5,TXM!L752,"")</f>
        <v/>
      </c>
      <c r="N752" t="str">
        <f>IFERROR(SMALL($M$5:$M$9000,ROWS($M$5:M752)),"")</f>
        <v/>
      </c>
      <c r="P752" t="s">
        <v>48</v>
      </c>
      <c r="Q752" t="s">
        <v>98</v>
      </c>
      <c r="R752">
        <v>2549200</v>
      </c>
      <c r="S752" s="388">
        <f>ROWS(R$5:R752)</f>
        <v>748</v>
      </c>
      <c r="T752" s="388" t="str">
        <f>IF(_xlfn.IFNA(VLOOKUP(P752,$AG$3:$AH$83,2,FALSE),"")='11.1'!$D$5,TXM!S752,"")</f>
        <v/>
      </c>
      <c r="U752" t="str">
        <f>IFERROR(SMALL($T$5:$T$9000,ROWS($T$5:T752)),"")</f>
        <v/>
      </c>
    </row>
    <row r="753" spans="1:21" ht="14.4" customHeight="1" x14ac:dyDescent="0.3">
      <c r="A753" s="371" t="s">
        <v>48</v>
      </c>
      <c r="B753" t="s">
        <v>793</v>
      </c>
      <c r="C753" s="372">
        <v>30287157</v>
      </c>
      <c r="D753" s="388">
        <f>ROWS(C$5:C753)</f>
        <v>749</v>
      </c>
      <c r="E753" s="388" t="str">
        <f>IF(_xlfn.IFNA(VLOOKUP(A753,$AG$3:$AH$83,2,FALSE),"")='11.1'!$D$5,TXM!D753,"")</f>
        <v/>
      </c>
      <c r="F753" t="str">
        <f>IFERROR(SMALL($E$5:$E$9000,ROWS($E$5:E753)),"")</f>
        <v/>
      </c>
      <c r="I753" s="371" t="s">
        <v>195</v>
      </c>
      <c r="J753" t="s">
        <v>785</v>
      </c>
      <c r="K753" s="372">
        <v>7113703</v>
      </c>
      <c r="L753" s="388">
        <f>ROWS(K$5:K753)</f>
        <v>749</v>
      </c>
      <c r="M753" s="388" t="str">
        <f>IF(_xlfn.IFNA(VLOOKUP(I753,$AG$3:$AH$83,2,FALSE),"")='11.1'!$D$5,TXM!L753,"")</f>
        <v/>
      </c>
      <c r="N753" t="str">
        <f>IFERROR(SMALL($M$5:$M$9000,ROWS($M$5:M753)),"")</f>
        <v/>
      </c>
      <c r="P753" t="s">
        <v>48</v>
      </c>
      <c r="Q753" t="s">
        <v>789</v>
      </c>
      <c r="R753">
        <v>2391764</v>
      </c>
      <c r="S753" s="388">
        <f>ROWS(R$5:R753)</f>
        <v>749</v>
      </c>
      <c r="T753" s="388" t="str">
        <f>IF(_xlfn.IFNA(VLOOKUP(P753,$AG$3:$AH$83,2,FALSE),"")='11.1'!$D$5,TXM!S753,"")</f>
        <v/>
      </c>
      <c r="U753" t="str">
        <f>IFERROR(SMALL($T$5:$T$9000,ROWS($T$5:T753)),"")</f>
        <v/>
      </c>
    </row>
    <row r="754" spans="1:21" ht="14.4" customHeight="1" x14ac:dyDescent="0.3">
      <c r="A754" s="371" t="s">
        <v>48</v>
      </c>
      <c r="B754" t="s">
        <v>98</v>
      </c>
      <c r="C754" s="372">
        <v>24114884</v>
      </c>
      <c r="D754" s="388">
        <f>ROWS(C$5:C754)</f>
        <v>750</v>
      </c>
      <c r="E754" s="388" t="str">
        <f>IF(_xlfn.IFNA(VLOOKUP(A754,$AG$3:$AH$83,2,FALSE),"")='11.1'!$D$5,TXM!D754,"")</f>
        <v/>
      </c>
      <c r="F754" t="str">
        <f>IFERROR(SMALL($E$5:$E$9000,ROWS($E$5:E754)),"")</f>
        <v/>
      </c>
      <c r="I754" s="371" t="s">
        <v>195</v>
      </c>
      <c r="J754" t="s">
        <v>825</v>
      </c>
      <c r="K754" s="372">
        <v>6060542</v>
      </c>
      <c r="L754" s="388">
        <f>ROWS(K$5:K754)</f>
        <v>750</v>
      </c>
      <c r="M754" s="388" t="str">
        <f>IF(_xlfn.IFNA(VLOOKUP(I754,$AG$3:$AH$83,2,FALSE),"")='11.1'!$D$5,TXM!L754,"")</f>
        <v/>
      </c>
      <c r="N754" t="str">
        <f>IFERROR(SMALL($M$5:$M$9000,ROWS($M$5:M754)),"")</f>
        <v/>
      </c>
      <c r="P754" t="s">
        <v>48</v>
      </c>
      <c r="Q754" t="s">
        <v>775</v>
      </c>
      <c r="R754">
        <v>2356280</v>
      </c>
      <c r="S754" s="388">
        <f>ROWS(R$5:R754)</f>
        <v>750</v>
      </c>
      <c r="T754" s="388" t="str">
        <f>IF(_xlfn.IFNA(VLOOKUP(P754,$AG$3:$AH$83,2,FALSE),"")='11.1'!$D$5,TXM!S754,"")</f>
        <v/>
      </c>
      <c r="U754" t="str">
        <f>IFERROR(SMALL($T$5:$T$9000,ROWS($T$5:T754)),"")</f>
        <v/>
      </c>
    </row>
    <row r="755" spans="1:21" ht="14.4" customHeight="1" x14ac:dyDescent="0.3">
      <c r="A755" s="371" t="s">
        <v>48</v>
      </c>
      <c r="B755" t="s">
        <v>825</v>
      </c>
      <c r="C755" s="372">
        <v>23900580</v>
      </c>
      <c r="D755" s="388">
        <f>ROWS(C$5:C755)</f>
        <v>751</v>
      </c>
      <c r="E755" s="388" t="str">
        <f>IF(_xlfn.IFNA(VLOOKUP(A755,$AG$3:$AH$83,2,FALSE),"")='11.1'!$D$5,TXM!D755,"")</f>
        <v/>
      </c>
      <c r="F755" t="str">
        <f>IFERROR(SMALL($E$5:$E$9000,ROWS($E$5:E755)),"")</f>
        <v/>
      </c>
      <c r="I755" s="371" t="s">
        <v>195</v>
      </c>
      <c r="J755" t="s">
        <v>839</v>
      </c>
      <c r="K755" s="372">
        <v>5612806</v>
      </c>
      <c r="L755" s="388">
        <f>ROWS(K$5:K755)</f>
        <v>751</v>
      </c>
      <c r="M755" s="388" t="str">
        <f>IF(_xlfn.IFNA(VLOOKUP(I755,$AG$3:$AH$83,2,FALSE),"")='11.1'!$D$5,TXM!L755,"")</f>
        <v/>
      </c>
      <c r="N755" t="str">
        <f>IFERROR(SMALL($M$5:$M$9000,ROWS($M$5:M755)),"")</f>
        <v/>
      </c>
      <c r="P755" t="s">
        <v>48</v>
      </c>
      <c r="Q755" t="s">
        <v>859</v>
      </c>
      <c r="R755">
        <v>2303453</v>
      </c>
      <c r="S755" s="388">
        <f>ROWS(R$5:R755)</f>
        <v>751</v>
      </c>
      <c r="T755" s="388" t="str">
        <f>IF(_xlfn.IFNA(VLOOKUP(P755,$AG$3:$AH$83,2,FALSE),"")='11.1'!$D$5,TXM!S755,"")</f>
        <v/>
      </c>
      <c r="U755" t="str">
        <f>IFERROR(SMALL($T$5:$T$9000,ROWS($T$5:T755)),"")</f>
        <v/>
      </c>
    </row>
    <row r="756" spans="1:21" ht="14.4" customHeight="1" x14ac:dyDescent="0.3">
      <c r="A756" s="371" t="s">
        <v>48</v>
      </c>
      <c r="B756" t="s">
        <v>787</v>
      </c>
      <c r="C756" s="372">
        <v>23656808</v>
      </c>
      <c r="D756" s="388">
        <f>ROWS(C$5:C756)</f>
        <v>752</v>
      </c>
      <c r="E756" s="388" t="str">
        <f>IF(_xlfn.IFNA(VLOOKUP(A756,$AG$3:$AH$83,2,FALSE),"")='11.1'!$D$5,TXM!D756,"")</f>
        <v/>
      </c>
      <c r="F756" t="str">
        <f>IFERROR(SMALL($E$5:$E$9000,ROWS($E$5:E756)),"")</f>
        <v/>
      </c>
      <c r="I756" s="371" t="s">
        <v>195</v>
      </c>
      <c r="J756" t="s">
        <v>837</v>
      </c>
      <c r="K756" s="372">
        <v>4915383</v>
      </c>
      <c r="L756" s="388">
        <f>ROWS(K$5:K756)</f>
        <v>752</v>
      </c>
      <c r="M756" s="388" t="str">
        <f>IF(_xlfn.IFNA(VLOOKUP(I756,$AG$3:$AH$83,2,FALSE),"")='11.1'!$D$5,TXM!L756,"")</f>
        <v/>
      </c>
      <c r="N756" t="str">
        <f>IFERROR(SMALL($M$5:$M$9000,ROWS($M$5:M756)),"")</f>
        <v/>
      </c>
      <c r="P756" t="s">
        <v>48</v>
      </c>
      <c r="Q756" t="s">
        <v>1332</v>
      </c>
      <c r="R756">
        <v>2273453</v>
      </c>
      <c r="S756" s="388">
        <f>ROWS(R$5:R756)</f>
        <v>752</v>
      </c>
      <c r="T756" s="388" t="str">
        <f>IF(_xlfn.IFNA(VLOOKUP(P756,$AG$3:$AH$83,2,FALSE),"")='11.1'!$D$5,TXM!S756,"")</f>
        <v/>
      </c>
      <c r="U756" t="str">
        <f>IFERROR(SMALL($T$5:$T$9000,ROWS($T$5:T756)),"")</f>
        <v/>
      </c>
    </row>
    <row r="757" spans="1:21" ht="14.4" customHeight="1" x14ac:dyDescent="0.3">
      <c r="A757" s="371" t="s">
        <v>48</v>
      </c>
      <c r="B757" t="s">
        <v>1265</v>
      </c>
      <c r="C757" s="372">
        <v>20899701</v>
      </c>
      <c r="D757" s="388">
        <f>ROWS(C$5:C757)</f>
        <v>753</v>
      </c>
      <c r="E757" s="388" t="str">
        <f>IF(_xlfn.IFNA(VLOOKUP(A757,$AG$3:$AH$83,2,FALSE),"")='11.1'!$D$5,TXM!D757,"")</f>
        <v/>
      </c>
      <c r="F757" t="str">
        <f>IFERROR(SMALL($E$5:$E$9000,ROWS($E$5:E757)),"")</f>
        <v/>
      </c>
      <c r="I757" s="371" t="s">
        <v>195</v>
      </c>
      <c r="J757" t="s">
        <v>795</v>
      </c>
      <c r="K757" s="372">
        <v>4341582</v>
      </c>
      <c r="L757" s="388">
        <f>ROWS(K$5:K757)</f>
        <v>753</v>
      </c>
      <c r="M757" s="388" t="str">
        <f>IF(_xlfn.IFNA(VLOOKUP(I757,$AG$3:$AH$83,2,FALSE),"")='11.1'!$D$5,TXM!L757,"")</f>
        <v/>
      </c>
      <c r="N757" t="str">
        <f>IFERROR(SMALL($M$5:$M$9000,ROWS($M$5:M757)),"")</f>
        <v/>
      </c>
      <c r="P757" t="s">
        <v>48</v>
      </c>
      <c r="Q757" t="s">
        <v>783</v>
      </c>
      <c r="R757">
        <v>2173007</v>
      </c>
      <c r="S757" s="388">
        <f>ROWS(R$5:R757)</f>
        <v>753</v>
      </c>
      <c r="T757" s="388" t="str">
        <f>IF(_xlfn.IFNA(VLOOKUP(P757,$AG$3:$AH$83,2,FALSE),"")='11.1'!$D$5,TXM!S757,"")</f>
        <v/>
      </c>
      <c r="U757" t="str">
        <f>IFERROR(SMALL($T$5:$T$9000,ROWS($T$5:T757)),"")</f>
        <v/>
      </c>
    </row>
    <row r="758" spans="1:21" ht="14.4" customHeight="1" x14ac:dyDescent="0.3">
      <c r="A758" s="371" t="s">
        <v>48</v>
      </c>
      <c r="B758" t="s">
        <v>795</v>
      </c>
      <c r="C758" s="372">
        <v>18700446</v>
      </c>
      <c r="D758" s="388">
        <f>ROWS(C$5:C758)</f>
        <v>754</v>
      </c>
      <c r="E758" s="388" t="str">
        <f>IF(_xlfn.IFNA(VLOOKUP(A758,$AG$3:$AH$83,2,FALSE),"")='11.1'!$D$5,TXM!D758,"")</f>
        <v/>
      </c>
      <c r="F758" t="str">
        <f>IFERROR(SMALL($E$5:$E$9000,ROWS($E$5:E758)),"")</f>
        <v/>
      </c>
      <c r="I758" s="371" t="s">
        <v>195</v>
      </c>
      <c r="J758" t="s">
        <v>1494</v>
      </c>
      <c r="K758" s="372">
        <v>4205084</v>
      </c>
      <c r="L758" s="388">
        <f>ROWS(K$5:K758)</f>
        <v>754</v>
      </c>
      <c r="M758" s="388" t="str">
        <f>IF(_xlfn.IFNA(VLOOKUP(I758,$AG$3:$AH$83,2,FALSE),"")='11.1'!$D$5,TXM!L758,"")</f>
        <v/>
      </c>
      <c r="N758" t="str">
        <f>IFERROR(SMALL($M$5:$M$9000,ROWS($M$5:M758)),"")</f>
        <v/>
      </c>
      <c r="P758" t="s">
        <v>48</v>
      </c>
      <c r="Q758" t="s">
        <v>793</v>
      </c>
      <c r="R758">
        <v>1863196</v>
      </c>
      <c r="S758" s="388">
        <f>ROWS(R$5:R758)</f>
        <v>754</v>
      </c>
      <c r="T758" s="388" t="str">
        <f>IF(_xlfn.IFNA(VLOOKUP(P758,$AG$3:$AH$83,2,FALSE),"")='11.1'!$D$5,TXM!S758,"")</f>
        <v/>
      </c>
      <c r="U758" t="str">
        <f>IFERROR(SMALL($T$5:$T$9000,ROWS($T$5:T758)),"")</f>
        <v/>
      </c>
    </row>
    <row r="759" spans="1:21" ht="14.4" customHeight="1" x14ac:dyDescent="0.3">
      <c r="A759" s="371" t="s">
        <v>48</v>
      </c>
      <c r="B759" t="s">
        <v>813</v>
      </c>
      <c r="C759" s="372">
        <v>15479491</v>
      </c>
      <c r="D759" s="388">
        <f>ROWS(C$5:C759)</f>
        <v>755</v>
      </c>
      <c r="E759" s="388" t="str">
        <f>IF(_xlfn.IFNA(VLOOKUP(A759,$AG$3:$AH$83,2,FALSE),"")='11.1'!$D$5,TXM!D759,"")</f>
        <v/>
      </c>
      <c r="F759" t="str">
        <f>IFERROR(SMALL($E$5:$E$9000,ROWS($E$5:E759)),"")</f>
        <v/>
      </c>
      <c r="I759" s="371" t="s">
        <v>195</v>
      </c>
      <c r="J759" t="s">
        <v>849</v>
      </c>
      <c r="K759" s="372">
        <v>4166463</v>
      </c>
      <c r="L759" s="388">
        <f>ROWS(K$5:K759)</f>
        <v>755</v>
      </c>
      <c r="M759" s="388" t="str">
        <f>IF(_xlfn.IFNA(VLOOKUP(I759,$AG$3:$AH$83,2,FALSE),"")='11.1'!$D$5,TXM!L759,"")</f>
        <v/>
      </c>
      <c r="N759" t="str">
        <f>IFERROR(SMALL($M$5:$M$9000,ROWS($M$5:M759)),"")</f>
        <v/>
      </c>
      <c r="P759" t="s">
        <v>48</v>
      </c>
      <c r="Q759" t="s">
        <v>819</v>
      </c>
      <c r="R759">
        <v>1842692</v>
      </c>
      <c r="S759" s="388">
        <f>ROWS(R$5:R759)</f>
        <v>755</v>
      </c>
      <c r="T759" s="388" t="str">
        <f>IF(_xlfn.IFNA(VLOOKUP(P759,$AG$3:$AH$83,2,FALSE),"")='11.1'!$D$5,TXM!S759,"")</f>
        <v/>
      </c>
      <c r="U759" t="str">
        <f>IFERROR(SMALL($T$5:$T$9000,ROWS($T$5:T759)),"")</f>
        <v/>
      </c>
    </row>
    <row r="760" spans="1:21" ht="14.4" customHeight="1" x14ac:dyDescent="0.3">
      <c r="A760" s="371" t="s">
        <v>48</v>
      </c>
      <c r="B760" t="s">
        <v>815</v>
      </c>
      <c r="C760" s="372">
        <v>15373262</v>
      </c>
      <c r="D760" s="388">
        <f>ROWS(C$5:C760)</f>
        <v>756</v>
      </c>
      <c r="E760" s="388" t="str">
        <f>IF(_xlfn.IFNA(VLOOKUP(A760,$AG$3:$AH$83,2,FALSE),"")='11.1'!$D$5,TXM!D760,"")</f>
        <v/>
      </c>
      <c r="F760" t="str">
        <f>IFERROR(SMALL($E$5:$E$9000,ROWS($E$5:E760)),"")</f>
        <v/>
      </c>
      <c r="I760" s="371" t="s">
        <v>195</v>
      </c>
      <c r="J760" t="s">
        <v>833</v>
      </c>
      <c r="K760" s="372">
        <v>3138198</v>
      </c>
      <c r="L760" s="388">
        <f>ROWS(K$5:K760)</f>
        <v>756</v>
      </c>
      <c r="M760" s="388" t="str">
        <f>IF(_xlfn.IFNA(VLOOKUP(I760,$AG$3:$AH$83,2,FALSE),"")='11.1'!$D$5,TXM!L760,"")</f>
        <v/>
      </c>
      <c r="N760" t="str">
        <f>IFERROR(SMALL($M$5:$M$9000,ROWS($M$5:M760)),"")</f>
        <v/>
      </c>
      <c r="P760" t="s">
        <v>48</v>
      </c>
      <c r="Q760" t="s">
        <v>813</v>
      </c>
      <c r="R760">
        <v>1625876</v>
      </c>
      <c r="S760" s="388">
        <f>ROWS(R$5:R760)</f>
        <v>756</v>
      </c>
      <c r="T760" s="388" t="str">
        <f>IF(_xlfn.IFNA(VLOOKUP(P760,$AG$3:$AH$83,2,FALSE),"")='11.1'!$D$5,TXM!S760,"")</f>
        <v/>
      </c>
      <c r="U760" t="str">
        <f>IFERROR(SMALL($T$5:$T$9000,ROWS($T$5:T760)),"")</f>
        <v/>
      </c>
    </row>
    <row r="761" spans="1:21" ht="14.4" customHeight="1" x14ac:dyDescent="0.3">
      <c r="A761" s="371" t="s">
        <v>48</v>
      </c>
      <c r="B761" t="s">
        <v>96</v>
      </c>
      <c r="C761" s="372">
        <v>14002135</v>
      </c>
      <c r="D761" s="388">
        <f>ROWS(C$5:C761)</f>
        <v>757</v>
      </c>
      <c r="E761" s="388" t="str">
        <f>IF(_xlfn.IFNA(VLOOKUP(A761,$AG$3:$AH$83,2,FALSE),"")='11.1'!$D$5,TXM!D761,"")</f>
        <v/>
      </c>
      <c r="F761" t="str">
        <f>IFERROR(SMALL($E$5:$E$9000,ROWS($E$5:E761)),"")</f>
        <v/>
      </c>
      <c r="I761" s="371" t="s">
        <v>195</v>
      </c>
      <c r="J761" t="s">
        <v>1365</v>
      </c>
      <c r="K761" s="372">
        <v>3010728</v>
      </c>
      <c r="L761" s="388">
        <f>ROWS(K$5:K761)</f>
        <v>757</v>
      </c>
      <c r="M761" s="388" t="str">
        <f>IF(_xlfn.IFNA(VLOOKUP(I761,$AG$3:$AH$83,2,FALSE),"")='11.1'!$D$5,TXM!L761,"")</f>
        <v/>
      </c>
      <c r="N761" t="str">
        <f>IFERROR(SMALL($M$5:$M$9000,ROWS($M$5:M761)),"")</f>
        <v/>
      </c>
      <c r="P761" t="s">
        <v>48</v>
      </c>
      <c r="Q761" t="s">
        <v>102</v>
      </c>
      <c r="R761">
        <v>1388074</v>
      </c>
      <c r="S761" s="388">
        <f>ROWS(R$5:R761)</f>
        <v>757</v>
      </c>
      <c r="T761" s="388" t="str">
        <f>IF(_xlfn.IFNA(VLOOKUP(P761,$AG$3:$AH$83,2,FALSE),"")='11.1'!$D$5,TXM!S761,"")</f>
        <v/>
      </c>
      <c r="U761" t="str">
        <f>IFERROR(SMALL($T$5:$T$9000,ROWS($T$5:T761)),"")</f>
        <v/>
      </c>
    </row>
    <row r="762" spans="1:21" ht="14.4" customHeight="1" x14ac:dyDescent="0.3">
      <c r="A762" s="371" t="s">
        <v>48</v>
      </c>
      <c r="B762" t="s">
        <v>999</v>
      </c>
      <c r="C762" s="372">
        <v>13028047</v>
      </c>
      <c r="D762" s="388">
        <f>ROWS(C$5:C762)</f>
        <v>758</v>
      </c>
      <c r="E762" s="388" t="str">
        <f>IF(_xlfn.IFNA(VLOOKUP(A762,$AG$3:$AH$83,2,FALSE),"")='11.1'!$D$5,TXM!D762,"")</f>
        <v/>
      </c>
      <c r="F762" t="str">
        <f>IFERROR(SMALL($E$5:$E$9000,ROWS($E$5:E762)),"")</f>
        <v/>
      </c>
      <c r="I762" s="371" t="s">
        <v>195</v>
      </c>
      <c r="J762" t="s">
        <v>819</v>
      </c>
      <c r="K762" s="372">
        <v>2275448</v>
      </c>
      <c r="L762" s="388">
        <f>ROWS(K$5:K762)</f>
        <v>758</v>
      </c>
      <c r="M762" s="388" t="str">
        <f>IF(_xlfn.IFNA(VLOOKUP(I762,$AG$3:$AH$83,2,FALSE),"")='11.1'!$D$5,TXM!L762,"")</f>
        <v/>
      </c>
      <c r="N762" t="str">
        <f>IFERROR(SMALL($M$5:$M$9000,ROWS($M$5:M762)),"")</f>
        <v/>
      </c>
      <c r="P762" t="s">
        <v>48</v>
      </c>
      <c r="Q762" t="s">
        <v>105</v>
      </c>
      <c r="R762">
        <v>1353413</v>
      </c>
      <c r="S762" s="388">
        <f>ROWS(R$5:R762)</f>
        <v>758</v>
      </c>
      <c r="T762" s="388" t="str">
        <f>IF(_xlfn.IFNA(VLOOKUP(P762,$AG$3:$AH$83,2,FALSE),"")='11.1'!$D$5,TXM!S762,"")</f>
        <v/>
      </c>
      <c r="U762" t="str">
        <f>IFERROR(SMALL($T$5:$T$9000,ROWS($T$5:T762)),"")</f>
        <v/>
      </c>
    </row>
    <row r="763" spans="1:21" ht="14.4" customHeight="1" x14ac:dyDescent="0.3">
      <c r="A763" s="371" t="s">
        <v>48</v>
      </c>
      <c r="B763" t="s">
        <v>1001</v>
      </c>
      <c r="C763" s="372">
        <v>10889794</v>
      </c>
      <c r="D763" s="388">
        <f>ROWS(C$5:C763)</f>
        <v>759</v>
      </c>
      <c r="E763" s="388" t="str">
        <f>IF(_xlfn.IFNA(VLOOKUP(A763,$AG$3:$AH$83,2,FALSE),"")='11.1'!$D$5,TXM!D763,"")</f>
        <v/>
      </c>
      <c r="F763" t="str">
        <f>IFERROR(SMALL($E$5:$E$9000,ROWS($E$5:E763)),"")</f>
        <v/>
      </c>
      <c r="I763" s="371" t="s">
        <v>195</v>
      </c>
      <c r="J763" t="s">
        <v>845</v>
      </c>
      <c r="K763" s="372">
        <v>2275345</v>
      </c>
      <c r="L763" s="388">
        <f>ROWS(K$5:K763)</f>
        <v>759</v>
      </c>
      <c r="M763" s="388" t="str">
        <f>IF(_xlfn.IFNA(VLOOKUP(I763,$AG$3:$AH$83,2,FALSE),"")='11.1'!$D$5,TXM!L763,"")</f>
        <v/>
      </c>
      <c r="N763" t="str">
        <f>IFERROR(SMALL($M$5:$M$9000,ROWS($M$5:M763)),"")</f>
        <v/>
      </c>
      <c r="P763" t="s">
        <v>48</v>
      </c>
      <c r="Q763" t="s">
        <v>835</v>
      </c>
      <c r="R763">
        <v>1288241</v>
      </c>
      <c r="S763" s="388">
        <f>ROWS(R$5:R763)</f>
        <v>759</v>
      </c>
      <c r="T763" s="388" t="str">
        <f>IF(_xlfn.IFNA(VLOOKUP(P763,$AG$3:$AH$83,2,FALSE),"")='11.1'!$D$5,TXM!S763,"")</f>
        <v/>
      </c>
      <c r="U763" t="str">
        <f>IFERROR(SMALL($T$5:$T$9000,ROWS($T$5:T763)),"")</f>
        <v/>
      </c>
    </row>
    <row r="764" spans="1:21" ht="14.4" customHeight="1" x14ac:dyDescent="0.3">
      <c r="A764" s="371" t="s">
        <v>48</v>
      </c>
      <c r="B764" t="s">
        <v>863</v>
      </c>
      <c r="C764" s="372">
        <v>10747902</v>
      </c>
      <c r="D764" s="388">
        <f>ROWS(C$5:C764)</f>
        <v>760</v>
      </c>
      <c r="E764" s="388" t="str">
        <f>IF(_xlfn.IFNA(VLOOKUP(A764,$AG$3:$AH$83,2,FALSE),"")='11.1'!$D$5,TXM!D764,"")</f>
        <v/>
      </c>
      <c r="F764" t="str">
        <f>IFERROR(SMALL($E$5:$E$9000,ROWS($E$5:E764)),"")</f>
        <v/>
      </c>
      <c r="I764" s="371" t="s">
        <v>195</v>
      </c>
      <c r="J764" t="s">
        <v>93</v>
      </c>
      <c r="K764" s="372">
        <v>2112566</v>
      </c>
      <c r="L764" s="388">
        <f>ROWS(K$5:K764)</f>
        <v>760</v>
      </c>
      <c r="M764" s="388" t="str">
        <f>IF(_xlfn.IFNA(VLOOKUP(I764,$AG$3:$AH$83,2,FALSE),"")='11.1'!$D$5,TXM!L764,"")</f>
        <v/>
      </c>
      <c r="N764" t="str">
        <f>IFERROR(SMALL($M$5:$M$9000,ROWS($M$5:M764)),"")</f>
        <v/>
      </c>
      <c r="P764" t="s">
        <v>48</v>
      </c>
      <c r="Q764" t="s">
        <v>1003</v>
      </c>
      <c r="R764">
        <v>1035732</v>
      </c>
      <c r="S764" s="388">
        <f>ROWS(R$5:R764)</f>
        <v>760</v>
      </c>
      <c r="T764" s="388" t="str">
        <f>IF(_xlfn.IFNA(VLOOKUP(P764,$AG$3:$AH$83,2,FALSE),"")='11.1'!$D$5,TXM!S764,"")</f>
        <v/>
      </c>
      <c r="U764" t="str">
        <f>IFERROR(SMALL($T$5:$T$9000,ROWS($T$5:T764)),"")</f>
        <v/>
      </c>
    </row>
    <row r="765" spans="1:21" ht="14.4" customHeight="1" x14ac:dyDescent="0.3">
      <c r="A765" s="371" t="s">
        <v>48</v>
      </c>
      <c r="B765" t="s">
        <v>817</v>
      </c>
      <c r="C765" s="372">
        <v>10510506</v>
      </c>
      <c r="D765" s="388">
        <f>ROWS(C$5:C765)</f>
        <v>761</v>
      </c>
      <c r="E765" s="388" t="str">
        <f>IF(_xlfn.IFNA(VLOOKUP(A765,$AG$3:$AH$83,2,FALSE),"")='11.1'!$D$5,TXM!D765,"")</f>
        <v/>
      </c>
      <c r="F765" t="str">
        <f>IFERROR(SMALL($E$5:$E$9000,ROWS($E$5:E765)),"")</f>
        <v/>
      </c>
      <c r="I765" s="371" t="s">
        <v>195</v>
      </c>
      <c r="J765" t="s">
        <v>1402</v>
      </c>
      <c r="K765" s="372">
        <v>2089748</v>
      </c>
      <c r="L765" s="388">
        <f>ROWS(K$5:K765)</f>
        <v>761</v>
      </c>
      <c r="M765" s="388" t="str">
        <f>IF(_xlfn.IFNA(VLOOKUP(I765,$AG$3:$AH$83,2,FALSE),"")='11.1'!$D$5,TXM!L765,"")</f>
        <v/>
      </c>
      <c r="N765" t="str">
        <f>IFERROR(SMALL($M$5:$M$9000,ROWS($M$5:M765)),"")</f>
        <v/>
      </c>
      <c r="P765" t="s">
        <v>48</v>
      </c>
      <c r="Q765" t="s">
        <v>847</v>
      </c>
      <c r="R765">
        <v>935859</v>
      </c>
      <c r="S765" s="388">
        <f>ROWS(R$5:R765)</f>
        <v>761</v>
      </c>
      <c r="T765" s="388" t="str">
        <f>IF(_xlfn.IFNA(VLOOKUP(P765,$AG$3:$AH$83,2,FALSE),"")='11.1'!$D$5,TXM!S765,"")</f>
        <v/>
      </c>
      <c r="U765" t="str">
        <f>IFERROR(SMALL($T$5:$T$9000,ROWS($T$5:T765)),"")</f>
        <v/>
      </c>
    </row>
    <row r="766" spans="1:21" ht="14.4" customHeight="1" x14ac:dyDescent="0.3">
      <c r="A766" s="371" t="s">
        <v>48</v>
      </c>
      <c r="B766" t="s">
        <v>105</v>
      </c>
      <c r="C766" s="372">
        <v>9362621</v>
      </c>
      <c r="D766" s="388">
        <f>ROWS(C$5:C766)</f>
        <v>762</v>
      </c>
      <c r="E766" s="388" t="str">
        <f>IF(_xlfn.IFNA(VLOOKUP(A766,$AG$3:$AH$83,2,FALSE),"")='11.1'!$D$5,TXM!D766,"")</f>
        <v/>
      </c>
      <c r="F766" t="str">
        <f>IFERROR(SMALL($E$5:$E$9000,ROWS($E$5:E766)),"")</f>
        <v/>
      </c>
      <c r="I766" s="371" t="s">
        <v>195</v>
      </c>
      <c r="J766" t="s">
        <v>1003</v>
      </c>
      <c r="K766" s="372">
        <v>1911687</v>
      </c>
      <c r="L766" s="388">
        <f>ROWS(K$5:K766)</f>
        <v>762</v>
      </c>
      <c r="M766" s="388" t="str">
        <f>IF(_xlfn.IFNA(VLOOKUP(I766,$AG$3:$AH$83,2,FALSE),"")='11.1'!$D$5,TXM!L766,"")</f>
        <v/>
      </c>
      <c r="N766" t="str">
        <f>IFERROR(SMALL($M$5:$M$9000,ROWS($M$5:M766)),"")</f>
        <v/>
      </c>
      <c r="P766" t="s">
        <v>48</v>
      </c>
      <c r="Q766" t="s">
        <v>1500</v>
      </c>
      <c r="R766">
        <v>846914</v>
      </c>
      <c r="S766" s="388">
        <f>ROWS(R$5:R766)</f>
        <v>762</v>
      </c>
      <c r="T766" s="388" t="str">
        <f>IF(_xlfn.IFNA(VLOOKUP(P766,$AG$3:$AH$83,2,FALSE),"")='11.1'!$D$5,TXM!S766,"")</f>
        <v/>
      </c>
      <c r="U766" t="str">
        <f>IFERROR(SMALL($T$5:$T$9000,ROWS($T$5:T766)),"")</f>
        <v/>
      </c>
    </row>
    <row r="767" spans="1:21" ht="14.4" customHeight="1" x14ac:dyDescent="0.3">
      <c r="A767" s="371" t="s">
        <v>48</v>
      </c>
      <c r="B767" t="s">
        <v>839</v>
      </c>
      <c r="C767" s="372">
        <v>8410179</v>
      </c>
      <c r="D767" s="388">
        <f>ROWS(C$5:C767)</f>
        <v>763</v>
      </c>
      <c r="E767" s="388" t="str">
        <f>IF(_xlfn.IFNA(VLOOKUP(A767,$AG$3:$AH$83,2,FALSE),"")='11.1'!$D$5,TXM!D767,"")</f>
        <v/>
      </c>
      <c r="F767" t="str">
        <f>IFERROR(SMALL($E$5:$E$9000,ROWS($E$5:E767)),"")</f>
        <v/>
      </c>
      <c r="I767" s="371" t="s">
        <v>195</v>
      </c>
      <c r="J767" t="s">
        <v>91</v>
      </c>
      <c r="K767" s="372">
        <v>1878451</v>
      </c>
      <c r="L767" s="388">
        <f>ROWS(K$5:K767)</f>
        <v>763</v>
      </c>
      <c r="M767" s="388" t="str">
        <f>IF(_xlfn.IFNA(VLOOKUP(I767,$AG$3:$AH$83,2,FALSE),"")='11.1'!$D$5,TXM!L767,"")</f>
        <v/>
      </c>
      <c r="N767" t="str">
        <f>IFERROR(SMALL($M$5:$M$9000,ROWS($M$5:M767)),"")</f>
        <v/>
      </c>
      <c r="P767" t="s">
        <v>48</v>
      </c>
      <c r="Q767" t="s">
        <v>811</v>
      </c>
      <c r="R767">
        <v>820693</v>
      </c>
      <c r="S767" s="388">
        <f>ROWS(R$5:R767)</f>
        <v>763</v>
      </c>
      <c r="T767" s="388" t="str">
        <f>IF(_xlfn.IFNA(VLOOKUP(P767,$AG$3:$AH$83,2,FALSE),"")='11.1'!$D$5,TXM!S767,"")</f>
        <v/>
      </c>
      <c r="U767" t="str">
        <f>IFERROR(SMALL($T$5:$T$9000,ROWS($T$5:T767)),"")</f>
        <v/>
      </c>
    </row>
    <row r="768" spans="1:21" ht="14.4" customHeight="1" x14ac:dyDescent="0.3">
      <c r="A768" s="371" t="s">
        <v>48</v>
      </c>
      <c r="B768" t="s">
        <v>861</v>
      </c>
      <c r="C768" s="372">
        <v>8359716</v>
      </c>
      <c r="D768" s="388">
        <f>ROWS(C$5:C768)</f>
        <v>764</v>
      </c>
      <c r="E768" s="388" t="str">
        <f>IF(_xlfn.IFNA(VLOOKUP(A768,$AG$3:$AH$83,2,FALSE),"")='11.1'!$D$5,TXM!D768,"")</f>
        <v/>
      </c>
      <c r="F768" t="str">
        <f>IFERROR(SMALL($E$5:$E$9000,ROWS($E$5:E768)),"")</f>
        <v/>
      </c>
      <c r="I768" s="371" t="s">
        <v>195</v>
      </c>
      <c r="J768" t="s">
        <v>1240</v>
      </c>
      <c r="K768" s="372">
        <v>1825490</v>
      </c>
      <c r="L768" s="388">
        <f>ROWS(K$5:K768)</f>
        <v>764</v>
      </c>
      <c r="M768" s="388" t="str">
        <f>IF(_xlfn.IFNA(VLOOKUP(I768,$AG$3:$AH$83,2,FALSE),"")='11.1'!$D$5,TXM!L768,"")</f>
        <v/>
      </c>
      <c r="N768" t="str">
        <f>IFERROR(SMALL($M$5:$M$9000,ROWS($M$5:M768)),"")</f>
        <v/>
      </c>
      <c r="P768" t="s">
        <v>48</v>
      </c>
      <c r="Q768" t="s">
        <v>990</v>
      </c>
      <c r="R768">
        <v>780371</v>
      </c>
      <c r="S768" s="388">
        <f>ROWS(R$5:R768)</f>
        <v>764</v>
      </c>
      <c r="T768" s="388" t="str">
        <f>IF(_xlfn.IFNA(VLOOKUP(P768,$AG$3:$AH$83,2,FALSE),"")='11.1'!$D$5,TXM!S768,"")</f>
        <v/>
      </c>
      <c r="U768" t="str">
        <f>IFERROR(SMALL($T$5:$T$9000,ROWS($T$5:T768)),"")</f>
        <v/>
      </c>
    </row>
    <row r="769" spans="1:21" ht="14.4" customHeight="1" x14ac:dyDescent="0.3">
      <c r="A769" s="371" t="s">
        <v>48</v>
      </c>
      <c r="B769" t="s">
        <v>847</v>
      </c>
      <c r="C769" s="372">
        <v>7847330</v>
      </c>
      <c r="D769" s="388">
        <f>ROWS(C$5:C769)</f>
        <v>765</v>
      </c>
      <c r="E769" s="388" t="str">
        <f>IF(_xlfn.IFNA(VLOOKUP(A769,$AG$3:$AH$83,2,FALSE),"")='11.1'!$D$5,TXM!D769,"")</f>
        <v/>
      </c>
      <c r="F769" t="str">
        <f>IFERROR(SMALL($E$5:$E$9000,ROWS($E$5:E769)),"")</f>
        <v/>
      </c>
      <c r="I769" s="371" t="s">
        <v>195</v>
      </c>
      <c r="J769" t="s">
        <v>859</v>
      </c>
      <c r="K769" s="372">
        <v>1776179</v>
      </c>
      <c r="L769" s="388">
        <f>ROWS(K$5:K769)</f>
        <v>765</v>
      </c>
      <c r="M769" s="388" t="str">
        <f>IF(_xlfn.IFNA(VLOOKUP(I769,$AG$3:$AH$83,2,FALSE),"")='11.1'!$D$5,TXM!L769,"")</f>
        <v/>
      </c>
      <c r="N769" t="str">
        <f>IFERROR(SMALL($M$5:$M$9000,ROWS($M$5:M769)),"")</f>
        <v/>
      </c>
      <c r="P769" t="s">
        <v>48</v>
      </c>
      <c r="Q769" t="s">
        <v>839</v>
      </c>
      <c r="R769">
        <v>731118</v>
      </c>
      <c r="S769" s="388">
        <f>ROWS(R$5:R769)</f>
        <v>765</v>
      </c>
      <c r="T769" s="388" t="str">
        <f>IF(_xlfn.IFNA(VLOOKUP(P769,$AG$3:$AH$83,2,FALSE),"")='11.1'!$D$5,TXM!S769,"")</f>
        <v/>
      </c>
      <c r="U769" t="str">
        <f>IFERROR(SMALL($T$5:$T$9000,ROWS($T$5:T769)),"")</f>
        <v/>
      </c>
    </row>
    <row r="770" spans="1:21" ht="14.4" customHeight="1" x14ac:dyDescent="0.3">
      <c r="A770" s="371" t="s">
        <v>48</v>
      </c>
      <c r="B770" t="s">
        <v>843</v>
      </c>
      <c r="C770" s="372">
        <v>7618882</v>
      </c>
      <c r="D770" s="388">
        <f>ROWS(C$5:C770)</f>
        <v>766</v>
      </c>
      <c r="E770" s="388" t="str">
        <f>IF(_xlfn.IFNA(VLOOKUP(A770,$AG$3:$AH$83,2,FALSE),"")='11.1'!$D$5,TXM!D770,"")</f>
        <v/>
      </c>
      <c r="F770" t="str">
        <f>IFERROR(SMALL($E$5:$E$9000,ROWS($E$5:E770)),"")</f>
        <v/>
      </c>
      <c r="I770" s="371" t="s">
        <v>195</v>
      </c>
      <c r="J770" t="s">
        <v>829</v>
      </c>
      <c r="K770" s="372">
        <v>1533485</v>
      </c>
      <c r="L770" s="388">
        <f>ROWS(K$5:K770)</f>
        <v>766</v>
      </c>
      <c r="M770" s="388" t="str">
        <f>IF(_xlfn.IFNA(VLOOKUP(I770,$AG$3:$AH$83,2,FALSE),"")='11.1'!$D$5,TXM!L770,"")</f>
        <v/>
      </c>
      <c r="N770" t="str">
        <f>IFERROR(SMALL($M$5:$M$9000,ROWS($M$5:M770)),"")</f>
        <v/>
      </c>
      <c r="P770" t="s">
        <v>48</v>
      </c>
      <c r="Q770" t="s">
        <v>841</v>
      </c>
      <c r="R770">
        <v>682623</v>
      </c>
      <c r="S770" s="388">
        <f>ROWS(R$5:R770)</f>
        <v>766</v>
      </c>
      <c r="T770" s="388" t="str">
        <f>IF(_xlfn.IFNA(VLOOKUP(P770,$AG$3:$AH$83,2,FALSE),"")='11.1'!$D$5,TXM!S770,"")</f>
        <v/>
      </c>
      <c r="U770" t="str">
        <f>IFERROR(SMALL($T$5:$T$9000,ROWS($T$5:T770)),"")</f>
        <v/>
      </c>
    </row>
    <row r="771" spans="1:21" ht="14.4" customHeight="1" x14ac:dyDescent="0.3">
      <c r="A771" s="371" t="s">
        <v>48</v>
      </c>
      <c r="B771" t="s">
        <v>1318</v>
      </c>
      <c r="C771" s="372">
        <v>7012440</v>
      </c>
      <c r="D771" s="388">
        <f>ROWS(C$5:C771)</f>
        <v>767</v>
      </c>
      <c r="E771" s="388" t="str">
        <f>IF(_xlfn.IFNA(VLOOKUP(A771,$AG$3:$AH$83,2,FALSE),"")='11.1'!$D$5,TXM!D771,"")</f>
        <v/>
      </c>
      <c r="F771" t="str">
        <f>IFERROR(SMALL($E$5:$E$9000,ROWS($E$5:E771)),"")</f>
        <v/>
      </c>
      <c r="I771" s="371" t="s">
        <v>195</v>
      </c>
      <c r="J771" t="s">
        <v>98</v>
      </c>
      <c r="K771" s="372">
        <v>1466186</v>
      </c>
      <c r="L771" s="388">
        <f>ROWS(K$5:K771)</f>
        <v>767</v>
      </c>
      <c r="M771" s="388" t="str">
        <f>IF(_xlfn.IFNA(VLOOKUP(I771,$AG$3:$AH$83,2,FALSE),"")='11.1'!$D$5,TXM!L771,"")</f>
        <v/>
      </c>
      <c r="N771" t="str">
        <f>IFERROR(SMALL($M$5:$M$9000,ROWS($M$5:M771)),"")</f>
        <v/>
      </c>
      <c r="P771" t="s">
        <v>48</v>
      </c>
      <c r="Q771" t="s">
        <v>799</v>
      </c>
      <c r="R771">
        <v>661423</v>
      </c>
      <c r="S771" s="388">
        <f>ROWS(R$5:R771)</f>
        <v>767</v>
      </c>
      <c r="T771" s="388" t="str">
        <f>IF(_xlfn.IFNA(VLOOKUP(P771,$AG$3:$AH$83,2,FALSE),"")='11.1'!$D$5,TXM!S771,"")</f>
        <v/>
      </c>
      <c r="U771" t="str">
        <f>IFERROR(SMALL($T$5:$T$9000,ROWS($T$5:T771)),"")</f>
        <v/>
      </c>
    </row>
    <row r="772" spans="1:21" ht="14.4" customHeight="1" x14ac:dyDescent="0.3">
      <c r="A772" s="371" t="s">
        <v>48</v>
      </c>
      <c r="B772" t="s">
        <v>996</v>
      </c>
      <c r="C772" s="372">
        <v>6595974</v>
      </c>
      <c r="D772" s="388">
        <f>ROWS(C$5:C772)</f>
        <v>768</v>
      </c>
      <c r="E772" s="388" t="str">
        <f>IF(_xlfn.IFNA(VLOOKUP(A772,$AG$3:$AH$83,2,FALSE),"")='11.1'!$D$5,TXM!D772,"")</f>
        <v/>
      </c>
      <c r="F772" t="str">
        <f>IFERROR(SMALL($E$5:$E$9000,ROWS($E$5:E772)),"")</f>
        <v/>
      </c>
      <c r="I772" s="371" t="s">
        <v>195</v>
      </c>
      <c r="J772" t="s">
        <v>1332</v>
      </c>
      <c r="K772" s="372">
        <v>1224784</v>
      </c>
      <c r="L772" s="388">
        <f>ROWS(K$5:K772)</f>
        <v>768</v>
      </c>
      <c r="M772" s="388" t="str">
        <f>IF(_xlfn.IFNA(VLOOKUP(I772,$AG$3:$AH$83,2,FALSE),"")='11.1'!$D$5,TXM!L772,"")</f>
        <v/>
      </c>
      <c r="N772" t="str">
        <f>IFERROR(SMALL($M$5:$M$9000,ROWS($M$5:M772)),"")</f>
        <v/>
      </c>
      <c r="P772" t="s">
        <v>48</v>
      </c>
      <c r="Q772" t="s">
        <v>1006</v>
      </c>
      <c r="R772">
        <v>657220</v>
      </c>
      <c r="S772" s="388">
        <f>ROWS(R$5:R772)</f>
        <v>768</v>
      </c>
      <c r="T772" s="388" t="str">
        <f>IF(_xlfn.IFNA(VLOOKUP(P772,$AG$3:$AH$83,2,FALSE),"")='11.1'!$D$5,TXM!S772,"")</f>
        <v/>
      </c>
      <c r="U772" t="str">
        <f>IFERROR(SMALL($T$5:$T$9000,ROWS($T$5:T772)),"")</f>
        <v/>
      </c>
    </row>
    <row r="773" spans="1:21" ht="14.4" customHeight="1" x14ac:dyDescent="0.3">
      <c r="A773" s="371" t="s">
        <v>48</v>
      </c>
      <c r="B773" t="s">
        <v>1285</v>
      </c>
      <c r="C773" s="372">
        <v>5695312</v>
      </c>
      <c r="D773" s="388">
        <f>ROWS(C$5:C773)</f>
        <v>769</v>
      </c>
      <c r="E773" s="388" t="str">
        <f>IF(_xlfn.IFNA(VLOOKUP(A773,$AG$3:$AH$83,2,FALSE),"")='11.1'!$D$5,TXM!D773,"")</f>
        <v/>
      </c>
      <c r="F773" t="str">
        <f>IFERROR(SMALL($E$5:$E$9000,ROWS($E$5:E773)),"")</f>
        <v/>
      </c>
      <c r="I773" s="371" t="s">
        <v>195</v>
      </c>
      <c r="J773" t="s">
        <v>835</v>
      </c>
      <c r="K773" s="372">
        <v>1125652</v>
      </c>
      <c r="L773" s="388">
        <f>ROWS(K$5:K773)</f>
        <v>769</v>
      </c>
      <c r="M773" s="388" t="str">
        <f>IF(_xlfn.IFNA(VLOOKUP(I773,$AG$3:$AH$83,2,FALSE),"")='11.1'!$D$5,TXM!L773,"")</f>
        <v/>
      </c>
      <c r="N773" t="str">
        <f>IFERROR(SMALL($M$5:$M$9000,ROWS($M$5:M773)),"")</f>
        <v/>
      </c>
      <c r="P773" t="s">
        <v>48</v>
      </c>
      <c r="Q773" t="s">
        <v>785</v>
      </c>
      <c r="R773">
        <v>411694</v>
      </c>
      <c r="S773" s="388">
        <f>ROWS(R$5:R773)</f>
        <v>769</v>
      </c>
      <c r="T773" s="388" t="str">
        <f>IF(_xlfn.IFNA(VLOOKUP(P773,$AG$3:$AH$83,2,FALSE),"")='11.1'!$D$5,TXM!S773,"")</f>
        <v/>
      </c>
      <c r="U773" t="str">
        <f>IFERROR(SMALL($T$5:$T$9000,ROWS($T$5:T773)),"")</f>
        <v/>
      </c>
    </row>
    <row r="774" spans="1:21" ht="14.4" customHeight="1" x14ac:dyDescent="0.3">
      <c r="A774" s="371" t="s">
        <v>48</v>
      </c>
      <c r="B774" t="s">
        <v>819</v>
      </c>
      <c r="C774" s="372">
        <v>5682774</v>
      </c>
      <c r="D774" s="388">
        <f>ROWS(C$5:C774)</f>
        <v>770</v>
      </c>
      <c r="E774" s="388" t="str">
        <f>IF(_xlfn.IFNA(VLOOKUP(A774,$AG$3:$AH$83,2,FALSE),"")='11.1'!$D$5,TXM!D774,"")</f>
        <v/>
      </c>
      <c r="F774" t="str">
        <f>IFERROR(SMALL($E$5:$E$9000,ROWS($E$5:E774)),"")</f>
        <v/>
      </c>
      <c r="I774" s="371" t="s">
        <v>195</v>
      </c>
      <c r="J774" t="s">
        <v>817</v>
      </c>
      <c r="K774" s="372">
        <v>790985</v>
      </c>
      <c r="L774" s="388">
        <f>ROWS(K$5:K774)</f>
        <v>770</v>
      </c>
      <c r="M774" s="388" t="str">
        <f>IF(_xlfn.IFNA(VLOOKUP(I774,$AG$3:$AH$83,2,FALSE),"")='11.1'!$D$5,TXM!L774,"")</f>
        <v/>
      </c>
      <c r="N774" t="str">
        <f>IFERROR(SMALL($M$5:$M$9000,ROWS($M$5:M774)),"")</f>
        <v/>
      </c>
      <c r="P774" t="s">
        <v>48</v>
      </c>
      <c r="Q774" t="s">
        <v>1265</v>
      </c>
      <c r="R774">
        <v>342807</v>
      </c>
      <c r="S774" s="388">
        <f>ROWS(R$5:R774)</f>
        <v>770</v>
      </c>
      <c r="T774" s="388" t="str">
        <f>IF(_xlfn.IFNA(VLOOKUP(P774,$AG$3:$AH$83,2,FALSE),"")='11.1'!$D$5,TXM!S774,"")</f>
        <v/>
      </c>
      <c r="U774" t="str">
        <f>IFERROR(SMALL($T$5:$T$9000,ROWS($T$5:T774)),"")</f>
        <v/>
      </c>
    </row>
    <row r="775" spans="1:21" ht="14.4" customHeight="1" x14ac:dyDescent="0.3">
      <c r="A775" s="371" t="s">
        <v>48</v>
      </c>
      <c r="B775" t="s">
        <v>99</v>
      </c>
      <c r="C775" s="372">
        <v>5602462</v>
      </c>
      <c r="D775" s="388">
        <f>ROWS(C$5:C775)</f>
        <v>771</v>
      </c>
      <c r="E775" s="388" t="str">
        <f>IF(_xlfn.IFNA(VLOOKUP(A775,$AG$3:$AH$83,2,FALSE),"")='11.1'!$D$5,TXM!D775,"")</f>
        <v/>
      </c>
      <c r="F775" t="str">
        <f>IFERROR(SMALL($E$5:$E$9000,ROWS($E$5:E775)),"")</f>
        <v/>
      </c>
      <c r="I775" s="371" t="s">
        <v>195</v>
      </c>
      <c r="J775" t="s">
        <v>847</v>
      </c>
      <c r="K775" s="372">
        <v>742040</v>
      </c>
      <c r="L775" s="388">
        <f>ROWS(K$5:K775)</f>
        <v>771</v>
      </c>
      <c r="M775" s="388" t="str">
        <f>IF(_xlfn.IFNA(VLOOKUP(I775,$AG$3:$AH$83,2,FALSE),"")='11.1'!$D$5,TXM!L775,"")</f>
        <v/>
      </c>
      <c r="N775" t="str">
        <f>IFERROR(SMALL($M$5:$M$9000,ROWS($M$5:M775)),"")</f>
        <v/>
      </c>
      <c r="P775" t="s">
        <v>48</v>
      </c>
      <c r="Q775" t="s">
        <v>787</v>
      </c>
      <c r="R775">
        <v>337456</v>
      </c>
      <c r="S775" s="388">
        <f>ROWS(R$5:R775)</f>
        <v>771</v>
      </c>
      <c r="T775" s="388" t="str">
        <f>IF(_xlfn.IFNA(VLOOKUP(P775,$AG$3:$AH$83,2,FALSE),"")='11.1'!$D$5,TXM!S775,"")</f>
        <v/>
      </c>
      <c r="U775" t="str">
        <f>IFERROR(SMALL($T$5:$T$9000,ROWS($T$5:T775)),"")</f>
        <v/>
      </c>
    </row>
    <row r="776" spans="1:21" ht="14.4" customHeight="1" x14ac:dyDescent="0.3">
      <c r="A776" s="371" t="s">
        <v>48</v>
      </c>
      <c r="B776" t="s">
        <v>785</v>
      </c>
      <c r="C776" s="372">
        <v>5560745</v>
      </c>
      <c r="D776" s="388">
        <f>ROWS(C$5:C776)</f>
        <v>772</v>
      </c>
      <c r="E776" s="388" t="str">
        <f>IF(_xlfn.IFNA(VLOOKUP(A776,$AG$3:$AH$83,2,FALSE),"")='11.1'!$D$5,TXM!D776,"")</f>
        <v/>
      </c>
      <c r="F776" t="str">
        <f>IFERROR(SMALL($E$5:$E$9000,ROWS($E$5:E776)),"")</f>
        <v/>
      </c>
      <c r="I776" s="371" t="s">
        <v>195</v>
      </c>
      <c r="J776" t="s">
        <v>1441</v>
      </c>
      <c r="K776" s="372">
        <v>644700</v>
      </c>
      <c r="L776" s="388">
        <f>ROWS(K$5:K776)</f>
        <v>772</v>
      </c>
      <c r="M776" s="388" t="str">
        <f>IF(_xlfn.IFNA(VLOOKUP(I776,$AG$3:$AH$83,2,FALSE),"")='11.1'!$D$5,TXM!L776,"")</f>
        <v/>
      </c>
      <c r="N776" t="str">
        <f>IFERROR(SMALL($M$5:$M$9000,ROWS($M$5:M776)),"")</f>
        <v/>
      </c>
      <c r="P776" t="s">
        <v>48</v>
      </c>
      <c r="Q776" t="s">
        <v>999</v>
      </c>
      <c r="R776">
        <v>262701</v>
      </c>
      <c r="S776" s="388">
        <f>ROWS(R$5:R776)</f>
        <v>772</v>
      </c>
      <c r="T776" s="388" t="str">
        <f>IF(_xlfn.IFNA(VLOOKUP(P776,$AG$3:$AH$83,2,FALSE),"")='11.1'!$D$5,TXM!S776,"")</f>
        <v/>
      </c>
      <c r="U776" t="str">
        <f>IFERROR(SMALL($T$5:$T$9000,ROWS($T$5:T776)),"")</f>
        <v/>
      </c>
    </row>
    <row r="777" spans="1:21" ht="14.4" customHeight="1" x14ac:dyDescent="0.3">
      <c r="A777" s="371" t="s">
        <v>48</v>
      </c>
      <c r="B777" t="s">
        <v>94</v>
      </c>
      <c r="C777" s="372">
        <v>5245606</v>
      </c>
      <c r="D777" s="388">
        <f>ROWS(C$5:C777)</f>
        <v>773</v>
      </c>
      <c r="E777" s="388" t="str">
        <f>IF(_xlfn.IFNA(VLOOKUP(A777,$AG$3:$AH$83,2,FALSE),"")='11.1'!$D$5,TXM!D777,"")</f>
        <v/>
      </c>
      <c r="F777" t="str">
        <f>IFERROR(SMALL($E$5:$E$9000,ROWS($E$5:E777)),"")</f>
        <v/>
      </c>
      <c r="I777" s="371" t="s">
        <v>195</v>
      </c>
      <c r="J777" t="s">
        <v>869</v>
      </c>
      <c r="K777" s="372">
        <v>515060</v>
      </c>
      <c r="L777" s="388">
        <f>ROWS(K$5:K777)</f>
        <v>773</v>
      </c>
      <c r="M777" s="388" t="str">
        <f>IF(_xlfn.IFNA(VLOOKUP(I777,$AG$3:$AH$83,2,FALSE),"")='11.1'!$D$5,TXM!L777,"")</f>
        <v/>
      </c>
      <c r="N777" t="str">
        <f>IFERROR(SMALL($M$5:$M$9000,ROWS($M$5:M777)),"")</f>
        <v/>
      </c>
      <c r="P777" t="s">
        <v>48</v>
      </c>
      <c r="Q777" t="s">
        <v>101</v>
      </c>
      <c r="R777">
        <v>168470</v>
      </c>
      <c r="S777" s="388">
        <f>ROWS(R$5:R777)</f>
        <v>773</v>
      </c>
      <c r="T777" s="388" t="str">
        <f>IF(_xlfn.IFNA(VLOOKUP(P777,$AG$3:$AH$83,2,FALSE),"")='11.1'!$D$5,TXM!S777,"")</f>
        <v/>
      </c>
      <c r="U777" t="str">
        <f>IFERROR(SMALL($T$5:$T$9000,ROWS($T$5:T777)),"")</f>
        <v/>
      </c>
    </row>
    <row r="778" spans="1:21" ht="14.4" customHeight="1" x14ac:dyDescent="0.3">
      <c r="A778" s="371" t="s">
        <v>48</v>
      </c>
      <c r="B778" t="s">
        <v>855</v>
      </c>
      <c r="C778" s="372">
        <v>4091712</v>
      </c>
      <c r="D778" s="388">
        <f>ROWS(C$5:C778)</f>
        <v>774</v>
      </c>
      <c r="E778" s="388" t="str">
        <f>IF(_xlfn.IFNA(VLOOKUP(A778,$AG$3:$AH$83,2,FALSE),"")='11.1'!$D$5,TXM!D778,"")</f>
        <v/>
      </c>
      <c r="F778" t="str">
        <f>IFERROR(SMALL($E$5:$E$9000,ROWS($E$5:E778)),"")</f>
        <v/>
      </c>
      <c r="I778" s="371" t="s">
        <v>195</v>
      </c>
      <c r="J778" t="s">
        <v>92</v>
      </c>
      <c r="K778" s="372">
        <v>500484</v>
      </c>
      <c r="L778" s="388">
        <f>ROWS(K$5:K778)</f>
        <v>774</v>
      </c>
      <c r="M778" s="388" t="str">
        <f>IF(_xlfn.IFNA(VLOOKUP(I778,$AG$3:$AH$83,2,FALSE),"")='11.1'!$D$5,TXM!L778,"")</f>
        <v/>
      </c>
      <c r="N778" t="str">
        <f>IFERROR(SMALL($M$5:$M$9000,ROWS($M$5:M778)),"")</f>
        <v/>
      </c>
      <c r="P778" t="s">
        <v>48</v>
      </c>
      <c r="Q778" t="s">
        <v>773</v>
      </c>
      <c r="R778">
        <v>142508</v>
      </c>
      <c r="S778" s="388">
        <f>ROWS(R$5:R778)</f>
        <v>774</v>
      </c>
      <c r="T778" s="388" t="str">
        <f>IF(_xlfn.IFNA(VLOOKUP(P778,$AG$3:$AH$83,2,FALSE),"")='11.1'!$D$5,TXM!S778,"")</f>
        <v/>
      </c>
      <c r="U778" t="str">
        <f>IFERROR(SMALL($T$5:$T$9000,ROWS($T$5:T778)),"")</f>
        <v/>
      </c>
    </row>
    <row r="779" spans="1:21" ht="14.4" customHeight="1" x14ac:dyDescent="0.3">
      <c r="A779" s="371" t="s">
        <v>48</v>
      </c>
      <c r="B779" t="s">
        <v>1002</v>
      </c>
      <c r="C779" s="372">
        <v>3810334</v>
      </c>
      <c r="D779" s="388">
        <f>ROWS(C$5:C779)</f>
        <v>775</v>
      </c>
      <c r="E779" s="388" t="str">
        <f>IF(_xlfn.IFNA(VLOOKUP(A779,$AG$3:$AH$83,2,FALSE),"")='11.1'!$D$5,TXM!D779,"")</f>
        <v/>
      </c>
      <c r="F779" t="str">
        <f>IFERROR(SMALL($E$5:$E$9000,ROWS($E$5:E779)),"")</f>
        <v/>
      </c>
      <c r="I779" s="371" t="s">
        <v>195</v>
      </c>
      <c r="J779" t="s">
        <v>101</v>
      </c>
      <c r="K779" s="372">
        <v>354388</v>
      </c>
      <c r="L779" s="388">
        <f>ROWS(K$5:K779)</f>
        <v>775</v>
      </c>
      <c r="M779" s="388" t="str">
        <f>IF(_xlfn.IFNA(VLOOKUP(I779,$AG$3:$AH$83,2,FALSE),"")='11.1'!$D$5,TXM!L779,"")</f>
        <v/>
      </c>
      <c r="N779" t="str">
        <f>IFERROR(SMALL($M$5:$M$9000,ROWS($M$5:M779)),"")</f>
        <v/>
      </c>
      <c r="P779" t="s">
        <v>48</v>
      </c>
      <c r="Q779" t="s">
        <v>1002</v>
      </c>
      <c r="R779">
        <v>106193</v>
      </c>
      <c r="S779" s="388">
        <f>ROWS(R$5:R779)</f>
        <v>775</v>
      </c>
      <c r="T779" s="388" t="str">
        <f>IF(_xlfn.IFNA(VLOOKUP(P779,$AG$3:$AH$83,2,FALSE),"")='11.1'!$D$5,TXM!S779,"")</f>
        <v/>
      </c>
      <c r="U779" t="str">
        <f>IFERROR(SMALL($T$5:$T$9000,ROWS($T$5:T779)),"")</f>
        <v/>
      </c>
    </row>
    <row r="780" spans="1:21" ht="14.4" customHeight="1" x14ac:dyDescent="0.3">
      <c r="A780" s="371" t="s">
        <v>48</v>
      </c>
      <c r="B780" t="s">
        <v>867</v>
      </c>
      <c r="C780" s="372">
        <v>3422812</v>
      </c>
      <c r="D780" s="388">
        <f>ROWS(C$5:C780)</f>
        <v>776</v>
      </c>
      <c r="E780" s="388" t="str">
        <f>IF(_xlfn.IFNA(VLOOKUP(A780,$AG$3:$AH$83,2,FALSE),"")='11.1'!$D$5,TXM!D780,"")</f>
        <v/>
      </c>
      <c r="F780" t="str">
        <f>IFERROR(SMALL($E$5:$E$9000,ROWS($E$5:E780)),"")</f>
        <v/>
      </c>
      <c r="I780" s="371" t="s">
        <v>195</v>
      </c>
      <c r="J780" t="s">
        <v>805</v>
      </c>
      <c r="K780" s="372">
        <v>314221</v>
      </c>
      <c r="L780" s="388">
        <f>ROWS(K$5:K780)</f>
        <v>776</v>
      </c>
      <c r="M780" s="388" t="str">
        <f>IF(_xlfn.IFNA(VLOOKUP(I780,$AG$3:$AH$83,2,FALSE),"")='11.1'!$D$5,TXM!L780,"")</f>
        <v/>
      </c>
      <c r="N780" t="str">
        <f>IFERROR(SMALL($M$5:$M$9000,ROWS($M$5:M780)),"")</f>
        <v/>
      </c>
      <c r="P780" t="s">
        <v>48</v>
      </c>
      <c r="Q780" t="s">
        <v>100</v>
      </c>
      <c r="R780">
        <v>95960</v>
      </c>
      <c r="S780" s="388">
        <f>ROWS(R$5:R780)</f>
        <v>776</v>
      </c>
      <c r="T780" s="388" t="str">
        <f>IF(_xlfn.IFNA(VLOOKUP(P780,$AG$3:$AH$83,2,FALSE),"")='11.1'!$D$5,TXM!S780,"")</f>
        <v/>
      </c>
      <c r="U780" t="str">
        <f>IFERROR(SMALL($T$5:$T$9000,ROWS($T$5:T780)),"")</f>
        <v/>
      </c>
    </row>
    <row r="781" spans="1:21" ht="14.4" customHeight="1" x14ac:dyDescent="0.3">
      <c r="A781" s="371" t="s">
        <v>48</v>
      </c>
      <c r="B781" t="s">
        <v>100</v>
      </c>
      <c r="C781" s="372">
        <v>2812545</v>
      </c>
      <c r="D781" s="388">
        <f>ROWS(C$5:C781)</f>
        <v>777</v>
      </c>
      <c r="E781" s="388" t="str">
        <f>IF(_xlfn.IFNA(VLOOKUP(A781,$AG$3:$AH$83,2,FALSE),"")='11.1'!$D$5,TXM!D781,"")</f>
        <v/>
      </c>
      <c r="F781" t="str">
        <f>IFERROR(SMALL($E$5:$E$9000,ROWS($E$5:E781)),"")</f>
        <v/>
      </c>
      <c r="I781" s="371" t="s">
        <v>195</v>
      </c>
      <c r="J781" t="s">
        <v>1006</v>
      </c>
      <c r="K781" s="372">
        <v>202598</v>
      </c>
      <c r="L781" s="388">
        <f>ROWS(K$5:K781)</f>
        <v>777</v>
      </c>
      <c r="M781" s="388" t="str">
        <f>IF(_xlfn.IFNA(VLOOKUP(I781,$AG$3:$AH$83,2,FALSE),"")='11.1'!$D$5,TXM!L781,"")</f>
        <v/>
      </c>
      <c r="N781" t="str">
        <f>IFERROR(SMALL($M$5:$M$9000,ROWS($M$5:M781)),"")</f>
        <v/>
      </c>
      <c r="P781" t="s">
        <v>48</v>
      </c>
      <c r="Q781" t="s">
        <v>805</v>
      </c>
      <c r="R781">
        <v>92455</v>
      </c>
      <c r="S781" s="388">
        <f>ROWS(R$5:R781)</f>
        <v>777</v>
      </c>
      <c r="T781" s="388" t="str">
        <f>IF(_xlfn.IFNA(VLOOKUP(P781,$AG$3:$AH$83,2,FALSE),"")='11.1'!$D$5,TXM!S781,"")</f>
        <v/>
      </c>
      <c r="U781" t="str">
        <f>IFERROR(SMALL($T$5:$T$9000,ROWS($T$5:T781)),"")</f>
        <v/>
      </c>
    </row>
    <row r="782" spans="1:21" ht="14.4" customHeight="1" x14ac:dyDescent="0.3">
      <c r="A782" s="371" t="s">
        <v>48</v>
      </c>
      <c r="B782" t="s">
        <v>809</v>
      </c>
      <c r="C782" s="372">
        <v>2205709</v>
      </c>
      <c r="D782" s="388">
        <f>ROWS(C$5:C782)</f>
        <v>778</v>
      </c>
      <c r="E782" s="388" t="str">
        <f>IF(_xlfn.IFNA(VLOOKUP(A782,$AG$3:$AH$83,2,FALSE),"")='11.1'!$D$5,TXM!D782,"")</f>
        <v/>
      </c>
      <c r="F782" t="str">
        <f>IFERROR(SMALL($E$5:$E$9000,ROWS($E$5:E782)),"")</f>
        <v/>
      </c>
      <c r="I782" s="371" t="s">
        <v>195</v>
      </c>
      <c r="J782" t="s">
        <v>97</v>
      </c>
      <c r="K782" s="372">
        <v>196586</v>
      </c>
      <c r="L782" s="388">
        <f>ROWS(K$5:K782)</f>
        <v>778</v>
      </c>
      <c r="M782" s="388" t="str">
        <f>IF(_xlfn.IFNA(VLOOKUP(I782,$AG$3:$AH$83,2,FALSE),"")='11.1'!$D$5,TXM!L782,"")</f>
        <v/>
      </c>
      <c r="N782" t="str">
        <f>IFERROR(SMALL($M$5:$M$9000,ROWS($M$5:M782)),"")</f>
        <v/>
      </c>
      <c r="P782" t="s">
        <v>48</v>
      </c>
      <c r="Q782" t="s">
        <v>845</v>
      </c>
      <c r="R782">
        <v>79792</v>
      </c>
      <c r="S782" s="388">
        <f>ROWS(R$5:R782)</f>
        <v>778</v>
      </c>
      <c r="T782" s="388" t="str">
        <f>IF(_xlfn.IFNA(VLOOKUP(P782,$AG$3:$AH$83,2,FALSE),"")='11.1'!$D$5,TXM!S782,"")</f>
        <v/>
      </c>
      <c r="U782" t="str">
        <f>IFERROR(SMALL($T$5:$T$9000,ROWS($T$5:T782)),"")</f>
        <v/>
      </c>
    </row>
    <row r="783" spans="1:21" ht="14.4" customHeight="1" x14ac:dyDescent="0.3">
      <c r="A783" s="371" t="s">
        <v>48</v>
      </c>
      <c r="B783" t="s">
        <v>1365</v>
      </c>
      <c r="C783" s="372">
        <v>2151898</v>
      </c>
      <c r="D783" s="388">
        <f>ROWS(C$5:C783)</f>
        <v>779</v>
      </c>
      <c r="E783" s="388" t="str">
        <f>IF(_xlfn.IFNA(VLOOKUP(A783,$AG$3:$AH$83,2,FALSE),"")='11.1'!$D$5,TXM!D783,"")</f>
        <v/>
      </c>
      <c r="F783" t="str">
        <f>IFERROR(SMALL($E$5:$E$9000,ROWS($E$5:E783)),"")</f>
        <v/>
      </c>
      <c r="I783" s="371" t="s">
        <v>195</v>
      </c>
      <c r="J783" t="s">
        <v>990</v>
      </c>
      <c r="K783" s="372">
        <v>193268</v>
      </c>
      <c r="L783" s="388">
        <f>ROWS(K$5:K783)</f>
        <v>779</v>
      </c>
      <c r="M783" s="388" t="str">
        <f>IF(_xlfn.IFNA(VLOOKUP(I783,$AG$3:$AH$83,2,FALSE),"")='11.1'!$D$5,TXM!L783,"")</f>
        <v/>
      </c>
      <c r="N783" t="str">
        <f>IFERROR(SMALL($M$5:$M$9000,ROWS($M$5:M783)),"")</f>
        <v/>
      </c>
      <c r="P783" t="s">
        <v>48</v>
      </c>
      <c r="Q783" t="s">
        <v>829</v>
      </c>
      <c r="R783">
        <v>31026</v>
      </c>
      <c r="S783" s="388">
        <f>ROWS(R$5:R783)</f>
        <v>779</v>
      </c>
      <c r="T783" s="388" t="str">
        <f>IF(_xlfn.IFNA(VLOOKUP(P783,$AG$3:$AH$83,2,FALSE),"")='11.1'!$D$5,TXM!S783,"")</f>
        <v/>
      </c>
      <c r="U783" t="str">
        <f>IFERROR(SMALL($T$5:$T$9000,ROWS($T$5:T783)),"")</f>
        <v/>
      </c>
    </row>
    <row r="784" spans="1:21" ht="14.4" customHeight="1" x14ac:dyDescent="0.3">
      <c r="A784" s="371" t="s">
        <v>48</v>
      </c>
      <c r="B784" t="s">
        <v>1332</v>
      </c>
      <c r="C784" s="372">
        <v>1532753</v>
      </c>
      <c r="D784" s="388">
        <f>ROWS(C$5:C784)</f>
        <v>780</v>
      </c>
      <c r="E784" s="388" t="str">
        <f>IF(_xlfn.IFNA(VLOOKUP(A784,$AG$3:$AH$83,2,FALSE),"")='11.1'!$D$5,TXM!D784,"")</f>
        <v/>
      </c>
      <c r="F784" t="str">
        <f>IFERROR(SMALL($E$5:$E$9000,ROWS($E$5:E784)),"")</f>
        <v/>
      </c>
      <c r="I784" s="371" t="s">
        <v>195</v>
      </c>
      <c r="J784" t="s">
        <v>815</v>
      </c>
      <c r="K784" s="372">
        <v>171507</v>
      </c>
      <c r="L784" s="388">
        <f>ROWS(K$5:K784)</f>
        <v>780</v>
      </c>
      <c r="M784" s="388" t="str">
        <f>IF(_xlfn.IFNA(VLOOKUP(I784,$AG$3:$AH$83,2,FALSE),"")='11.1'!$D$5,TXM!L784,"")</f>
        <v/>
      </c>
      <c r="N784" t="str">
        <f>IFERROR(SMALL($M$5:$M$9000,ROWS($M$5:M784)),"")</f>
        <v/>
      </c>
      <c r="P784" t="s">
        <v>48</v>
      </c>
      <c r="Q784" t="s">
        <v>779</v>
      </c>
      <c r="R784">
        <v>28507</v>
      </c>
      <c r="S784" s="388">
        <f>ROWS(R$5:R784)</f>
        <v>780</v>
      </c>
      <c r="T784" s="388" t="str">
        <f>IF(_xlfn.IFNA(VLOOKUP(P784,$AG$3:$AH$83,2,FALSE),"")='11.1'!$D$5,TXM!S784,"")</f>
        <v/>
      </c>
      <c r="U784" t="str">
        <f>IFERROR(SMALL($T$5:$T$9000,ROWS($T$5:T784)),"")</f>
        <v/>
      </c>
    </row>
    <row r="785" spans="1:21" ht="14.4" customHeight="1" x14ac:dyDescent="0.3">
      <c r="A785" s="371" t="s">
        <v>48</v>
      </c>
      <c r="B785" t="s">
        <v>1441</v>
      </c>
      <c r="C785" s="372">
        <v>1174000</v>
      </c>
      <c r="D785" s="388">
        <f>ROWS(C$5:C785)</f>
        <v>781</v>
      </c>
      <c r="E785" s="388" t="str">
        <f>IF(_xlfn.IFNA(VLOOKUP(A785,$AG$3:$AH$83,2,FALSE),"")='11.1'!$D$5,TXM!D785,"")</f>
        <v/>
      </c>
      <c r="F785" t="str">
        <f>IFERROR(SMALL($E$5:$E$9000,ROWS($E$5:E785)),"")</f>
        <v/>
      </c>
      <c r="I785" s="371" t="s">
        <v>195</v>
      </c>
      <c r="J785" t="s">
        <v>873</v>
      </c>
      <c r="K785" s="372">
        <v>164091</v>
      </c>
      <c r="L785" s="388">
        <f>ROWS(K$5:K785)</f>
        <v>781</v>
      </c>
      <c r="M785" s="388" t="str">
        <f>IF(_xlfn.IFNA(VLOOKUP(I785,$AG$3:$AH$83,2,FALSE),"")='11.1'!$D$5,TXM!L785,"")</f>
        <v/>
      </c>
      <c r="N785" t="str">
        <f>IFERROR(SMALL($M$5:$M$9000,ROWS($M$5:M785)),"")</f>
        <v/>
      </c>
      <c r="P785" t="s">
        <v>48</v>
      </c>
      <c r="Q785" t="s">
        <v>1365</v>
      </c>
      <c r="R785">
        <v>24465</v>
      </c>
      <c r="S785" s="388">
        <f>ROWS(R$5:R785)</f>
        <v>781</v>
      </c>
      <c r="T785" s="388" t="str">
        <f>IF(_xlfn.IFNA(VLOOKUP(P785,$AG$3:$AH$83,2,FALSE),"")='11.1'!$D$5,TXM!S785,"")</f>
        <v/>
      </c>
      <c r="U785" t="str">
        <f>IFERROR(SMALL($T$5:$T$9000,ROWS($T$5:T785)),"")</f>
        <v/>
      </c>
    </row>
    <row r="786" spans="1:21" ht="14.4" customHeight="1" x14ac:dyDescent="0.3">
      <c r="A786" s="371" t="s">
        <v>48</v>
      </c>
      <c r="B786" t="s">
        <v>841</v>
      </c>
      <c r="C786" s="372">
        <v>1012089</v>
      </c>
      <c r="D786" s="388">
        <f>ROWS(C$5:C786)</f>
        <v>782</v>
      </c>
      <c r="E786" s="388" t="str">
        <f>IF(_xlfn.IFNA(VLOOKUP(A786,$AG$3:$AH$83,2,FALSE),"")='11.1'!$D$5,TXM!D786,"")</f>
        <v/>
      </c>
      <c r="F786" t="str">
        <f>IFERROR(SMALL($E$5:$E$9000,ROWS($E$5:E786)),"")</f>
        <v/>
      </c>
      <c r="I786" s="371" t="s">
        <v>195</v>
      </c>
      <c r="J786" t="s">
        <v>855</v>
      </c>
      <c r="K786" s="372">
        <v>144176</v>
      </c>
      <c r="L786" s="388">
        <f>ROWS(K$5:K786)</f>
        <v>782</v>
      </c>
      <c r="M786" s="388" t="str">
        <f>IF(_xlfn.IFNA(VLOOKUP(I786,$AG$3:$AH$83,2,FALSE),"")='11.1'!$D$5,TXM!L786,"")</f>
        <v/>
      </c>
      <c r="N786" t="str">
        <f>IFERROR(SMALL($M$5:$M$9000,ROWS($M$5:M786)),"")</f>
        <v/>
      </c>
      <c r="P786" t="s">
        <v>48</v>
      </c>
      <c r="Q786" t="s">
        <v>797</v>
      </c>
      <c r="R786">
        <v>22320</v>
      </c>
      <c r="S786" s="388">
        <f>ROWS(R$5:R786)</f>
        <v>782</v>
      </c>
      <c r="T786" s="388" t="str">
        <f>IF(_xlfn.IFNA(VLOOKUP(P786,$AG$3:$AH$83,2,FALSE),"")='11.1'!$D$5,TXM!S786,"")</f>
        <v/>
      </c>
      <c r="U786" t="str">
        <f>IFERROR(SMALL($T$5:$T$9000,ROWS($T$5:T786)),"")</f>
        <v/>
      </c>
    </row>
    <row r="787" spans="1:21" ht="14.4" customHeight="1" x14ac:dyDescent="0.3">
      <c r="A787" s="371" t="s">
        <v>48</v>
      </c>
      <c r="B787" t="s">
        <v>172</v>
      </c>
      <c r="C787" s="372">
        <v>787079</v>
      </c>
      <c r="D787" s="388">
        <f>ROWS(C$5:C787)</f>
        <v>783</v>
      </c>
      <c r="E787" s="388" t="str">
        <f>IF(_xlfn.IFNA(VLOOKUP(A787,$AG$3:$AH$83,2,FALSE),"")='11.1'!$D$5,TXM!D787,"")</f>
        <v/>
      </c>
      <c r="F787" t="str">
        <f>IFERROR(SMALL($E$5:$E$9000,ROWS($E$5:E787)),"")</f>
        <v/>
      </c>
      <c r="I787" s="371" t="s">
        <v>195</v>
      </c>
      <c r="J787" t="s">
        <v>803</v>
      </c>
      <c r="K787" s="372">
        <v>65027</v>
      </c>
      <c r="L787" s="388">
        <f>ROWS(K$5:K787)</f>
        <v>783</v>
      </c>
      <c r="M787" s="388" t="str">
        <f>IF(_xlfn.IFNA(VLOOKUP(I787,$AG$3:$AH$83,2,FALSE),"")='11.1'!$D$5,TXM!L787,"")</f>
        <v/>
      </c>
      <c r="N787" t="str">
        <f>IFERROR(SMALL($M$5:$M$9000,ROWS($M$5:M787)),"")</f>
        <v/>
      </c>
      <c r="P787" t="s">
        <v>48</v>
      </c>
      <c r="Q787" t="s">
        <v>833</v>
      </c>
      <c r="R787">
        <v>15875</v>
      </c>
      <c r="S787" s="388">
        <f>ROWS(R$5:R787)</f>
        <v>783</v>
      </c>
      <c r="T787" s="388" t="str">
        <f>IF(_xlfn.IFNA(VLOOKUP(P787,$AG$3:$AH$83,2,FALSE),"")='11.1'!$D$5,TXM!S787,"")</f>
        <v/>
      </c>
      <c r="U787" t="str">
        <f>IFERROR(SMALL($T$5:$T$9000,ROWS($T$5:T787)),"")</f>
        <v/>
      </c>
    </row>
    <row r="788" spans="1:21" ht="14.4" customHeight="1" x14ac:dyDescent="0.3">
      <c r="A788" s="371" t="s">
        <v>48</v>
      </c>
      <c r="B788" t="s">
        <v>857</v>
      </c>
      <c r="C788" s="372">
        <v>493925</v>
      </c>
      <c r="D788" s="388">
        <f>ROWS(C$5:C788)</f>
        <v>784</v>
      </c>
      <c r="E788" s="388" t="str">
        <f>IF(_xlfn.IFNA(VLOOKUP(A788,$AG$3:$AH$83,2,FALSE),"")='11.1'!$D$5,TXM!D788,"")</f>
        <v/>
      </c>
      <c r="F788" t="str">
        <f>IFERROR(SMALL($E$5:$E$9000,ROWS($E$5:E788)),"")</f>
        <v/>
      </c>
      <c r="I788" s="371" t="s">
        <v>195</v>
      </c>
      <c r="J788" t="s">
        <v>857</v>
      </c>
      <c r="K788" s="372">
        <v>44509</v>
      </c>
      <c r="L788" s="388">
        <f>ROWS(K$5:K788)</f>
        <v>784</v>
      </c>
      <c r="M788" s="388" t="str">
        <f>IF(_xlfn.IFNA(VLOOKUP(I788,$AG$3:$AH$83,2,FALSE),"")='11.1'!$D$5,TXM!L788,"")</f>
        <v/>
      </c>
      <c r="N788" t="str">
        <f>IFERROR(SMALL($M$5:$M$9000,ROWS($M$5:M788)),"")</f>
        <v/>
      </c>
      <c r="P788" t="s">
        <v>48</v>
      </c>
      <c r="Q788" t="s">
        <v>817</v>
      </c>
      <c r="R788">
        <v>12750</v>
      </c>
      <c r="S788" s="388">
        <f>ROWS(R$5:R788)</f>
        <v>784</v>
      </c>
      <c r="T788" s="388" t="str">
        <f>IF(_xlfn.IFNA(VLOOKUP(P788,$AG$3:$AH$83,2,FALSE),"")='11.1'!$D$5,TXM!S788,"")</f>
        <v/>
      </c>
      <c r="U788" t="str">
        <f>IFERROR(SMALL($T$5:$T$9000,ROWS($T$5:T788)),"")</f>
        <v/>
      </c>
    </row>
    <row r="789" spans="1:21" ht="14.4" customHeight="1" x14ac:dyDescent="0.3">
      <c r="A789" s="371" t="s">
        <v>48</v>
      </c>
      <c r="B789" t="s">
        <v>811</v>
      </c>
      <c r="C789" s="372">
        <v>385252</v>
      </c>
      <c r="D789" s="388">
        <f>ROWS(C$5:C789)</f>
        <v>785</v>
      </c>
      <c r="E789" s="388" t="str">
        <f>IF(_xlfn.IFNA(VLOOKUP(A789,$AG$3:$AH$83,2,FALSE),"")='11.1'!$D$5,TXM!D789,"")</f>
        <v/>
      </c>
      <c r="F789" t="str">
        <f>IFERROR(SMALL($E$5:$E$9000,ROWS($E$5:E789)),"")</f>
        <v/>
      </c>
      <c r="I789" s="371" t="s">
        <v>195</v>
      </c>
      <c r="J789" t="s">
        <v>1002</v>
      </c>
      <c r="K789" s="372">
        <v>31699</v>
      </c>
      <c r="L789" s="388">
        <f>ROWS(K$5:K789)</f>
        <v>785</v>
      </c>
      <c r="M789" s="388" t="str">
        <f>IF(_xlfn.IFNA(VLOOKUP(I789,$AG$3:$AH$83,2,FALSE),"")='11.1'!$D$5,TXM!L789,"")</f>
        <v/>
      </c>
      <c r="N789" t="str">
        <f>IFERROR(SMALL($M$5:$M$9000,ROWS($M$5:M789)),"")</f>
        <v/>
      </c>
      <c r="P789" t="s">
        <v>48</v>
      </c>
      <c r="Q789" t="s">
        <v>873</v>
      </c>
      <c r="R789">
        <v>2305</v>
      </c>
      <c r="S789" s="388">
        <f>ROWS(R$5:R789)</f>
        <v>785</v>
      </c>
      <c r="T789" s="388" t="str">
        <f>IF(_xlfn.IFNA(VLOOKUP(P789,$AG$3:$AH$83,2,FALSE),"")='11.1'!$D$5,TXM!S789,"")</f>
        <v/>
      </c>
      <c r="U789" t="str">
        <f>IFERROR(SMALL($T$5:$T$9000,ROWS($T$5:T789)),"")</f>
        <v/>
      </c>
    </row>
    <row r="790" spans="1:21" ht="14.4" customHeight="1" x14ac:dyDescent="0.3">
      <c r="A790" s="371" t="s">
        <v>48</v>
      </c>
      <c r="B790" t="s">
        <v>103</v>
      </c>
      <c r="C790" s="372">
        <v>354711</v>
      </c>
      <c r="D790" s="388">
        <f>ROWS(C$5:C790)</f>
        <v>786</v>
      </c>
      <c r="E790" s="388" t="str">
        <f>IF(_xlfn.IFNA(VLOOKUP(A790,$AG$3:$AH$83,2,FALSE),"")='11.1'!$D$5,TXM!D790,"")</f>
        <v/>
      </c>
      <c r="F790" t="str">
        <f>IFERROR(SMALL($E$5:$E$9000,ROWS($E$5:E790)),"")</f>
        <v/>
      </c>
      <c r="I790" s="371" t="s">
        <v>195</v>
      </c>
      <c r="J790" t="s">
        <v>831</v>
      </c>
      <c r="K790" s="372">
        <v>27212</v>
      </c>
      <c r="L790" s="388">
        <f>ROWS(K$5:K790)</f>
        <v>786</v>
      </c>
      <c r="M790" s="388" t="str">
        <f>IF(_xlfn.IFNA(VLOOKUP(I790,$AG$3:$AH$83,2,FALSE),"")='11.1'!$D$5,TXM!L790,"")</f>
        <v/>
      </c>
      <c r="N790" t="str">
        <f>IFERROR(SMALL($M$5:$M$9000,ROWS($M$5:M790)),"")</f>
        <v/>
      </c>
      <c r="P790" t="s">
        <v>48</v>
      </c>
      <c r="Q790" t="s">
        <v>857</v>
      </c>
      <c r="R790">
        <v>1775</v>
      </c>
      <c r="S790" s="388">
        <f>ROWS(R$5:R790)</f>
        <v>786</v>
      </c>
      <c r="T790" s="388" t="str">
        <f>IF(_xlfn.IFNA(VLOOKUP(P790,$AG$3:$AH$83,2,FALSE),"")='11.1'!$D$5,TXM!S790,"")</f>
        <v/>
      </c>
      <c r="U790" t="str">
        <f>IFERROR(SMALL($T$5:$T$9000,ROWS($T$5:T790)),"")</f>
        <v/>
      </c>
    </row>
    <row r="791" spans="1:21" ht="14.4" customHeight="1" x14ac:dyDescent="0.3">
      <c r="A791" s="371" t="s">
        <v>48</v>
      </c>
      <c r="B791" t="s">
        <v>799</v>
      </c>
      <c r="C791" s="372">
        <v>342153</v>
      </c>
      <c r="D791" s="388">
        <f>ROWS(C$5:C791)</f>
        <v>787</v>
      </c>
      <c r="E791" s="388" t="str">
        <f>IF(_xlfn.IFNA(VLOOKUP(A791,$AG$3:$AH$83,2,FALSE),"")='11.1'!$D$5,TXM!D791,"")</f>
        <v/>
      </c>
      <c r="F791" t="str">
        <f>IFERROR(SMALL($E$5:$E$9000,ROWS($E$5:E791)),"")</f>
        <v/>
      </c>
      <c r="I791" s="371" t="s">
        <v>195</v>
      </c>
      <c r="J791" t="s">
        <v>171</v>
      </c>
      <c r="K791" s="372">
        <v>20517</v>
      </c>
      <c r="L791" s="388">
        <f>ROWS(K$5:K791)</f>
        <v>787</v>
      </c>
      <c r="M791" s="388" t="str">
        <f>IF(_xlfn.IFNA(VLOOKUP(I791,$AG$3:$AH$83,2,FALSE),"")='11.1'!$D$5,TXM!L791,"")</f>
        <v/>
      </c>
      <c r="N791" t="str">
        <f>IFERROR(SMALL($M$5:$M$9000,ROWS($M$5:M791)),"")</f>
        <v/>
      </c>
      <c r="P791" t="s">
        <v>48</v>
      </c>
      <c r="Q791" t="s">
        <v>997</v>
      </c>
      <c r="R791">
        <v>1164</v>
      </c>
      <c r="S791" s="388">
        <f>ROWS(R$5:R791)</f>
        <v>787</v>
      </c>
      <c r="T791" s="388" t="str">
        <f>IF(_xlfn.IFNA(VLOOKUP(P791,$AG$3:$AH$83,2,FALSE),"")='11.1'!$D$5,TXM!S791,"")</f>
        <v/>
      </c>
      <c r="U791" t="str">
        <f>IFERROR(SMALL($T$5:$T$9000,ROWS($T$5:T791)),"")</f>
        <v/>
      </c>
    </row>
    <row r="792" spans="1:21" ht="14.4" customHeight="1" x14ac:dyDescent="0.3">
      <c r="A792" s="371" t="s">
        <v>48</v>
      </c>
      <c r="B792" t="s">
        <v>93</v>
      </c>
      <c r="C792" s="372">
        <v>170750</v>
      </c>
      <c r="D792" s="388">
        <f>ROWS(C$5:C792)</f>
        <v>788</v>
      </c>
      <c r="E792" s="388" t="str">
        <f>IF(_xlfn.IFNA(VLOOKUP(A792,$AG$3:$AH$83,2,FALSE),"")='11.1'!$D$5,TXM!D792,"")</f>
        <v/>
      </c>
      <c r="F792" t="str">
        <f>IFERROR(SMALL($E$5:$E$9000,ROWS($E$5:E792)),"")</f>
        <v/>
      </c>
      <c r="I792" s="371" t="s">
        <v>195</v>
      </c>
      <c r="J792" t="s">
        <v>813</v>
      </c>
      <c r="K792" s="372">
        <v>4483</v>
      </c>
      <c r="L792" s="388">
        <f>ROWS(K$5:K792)</f>
        <v>788</v>
      </c>
      <c r="M792" s="388" t="str">
        <f>IF(_xlfn.IFNA(VLOOKUP(I792,$AG$3:$AH$83,2,FALSE),"")='11.1'!$D$5,TXM!L792,"")</f>
        <v/>
      </c>
      <c r="N792" t="str">
        <f>IFERROR(SMALL($M$5:$M$9000,ROWS($M$5:M792)),"")</f>
        <v/>
      </c>
      <c r="P792" t="s">
        <v>48</v>
      </c>
      <c r="Q792" t="s">
        <v>807</v>
      </c>
      <c r="R792">
        <v>1100</v>
      </c>
      <c r="S792" s="388">
        <f>ROWS(R$5:R792)</f>
        <v>788</v>
      </c>
      <c r="T792" s="388" t="str">
        <f>IF(_xlfn.IFNA(VLOOKUP(P792,$AG$3:$AH$83,2,FALSE),"")='11.1'!$D$5,TXM!S792,"")</f>
        <v/>
      </c>
      <c r="U792" t="str">
        <f>IFERROR(SMALL($T$5:$T$9000,ROWS($T$5:T792)),"")</f>
        <v/>
      </c>
    </row>
    <row r="793" spans="1:21" ht="14.4" customHeight="1" x14ac:dyDescent="0.3">
      <c r="A793" s="371" t="s">
        <v>48</v>
      </c>
      <c r="B793" t="s">
        <v>823</v>
      </c>
      <c r="C793" s="372">
        <v>119850</v>
      </c>
      <c r="D793" s="388">
        <f>ROWS(C$5:C793)</f>
        <v>789</v>
      </c>
      <c r="E793" s="388" t="str">
        <f>IF(_xlfn.IFNA(VLOOKUP(A793,$AG$3:$AH$83,2,FALSE),"")='11.1'!$D$5,TXM!D793,"")</f>
        <v/>
      </c>
      <c r="F793" t="str">
        <f>IFERROR(SMALL($E$5:$E$9000,ROWS($E$5:E793)),"")</f>
        <v/>
      </c>
      <c r="I793" s="371" t="s">
        <v>195</v>
      </c>
      <c r="J793" t="s">
        <v>853</v>
      </c>
      <c r="K793" s="372">
        <v>1897</v>
      </c>
      <c r="L793" s="388">
        <f>ROWS(K$5:K793)</f>
        <v>789</v>
      </c>
      <c r="M793" s="388" t="str">
        <f>IF(_xlfn.IFNA(VLOOKUP(I793,$AG$3:$AH$83,2,FALSE),"")='11.1'!$D$5,TXM!L793,"")</f>
        <v/>
      </c>
      <c r="N793" t="str">
        <f>IFERROR(SMALL($M$5:$M$9000,ROWS($M$5:M793)),"")</f>
        <v/>
      </c>
      <c r="P793" t="s">
        <v>48</v>
      </c>
      <c r="Q793" t="s">
        <v>831</v>
      </c>
      <c r="R793">
        <v>900</v>
      </c>
      <c r="S793" s="388">
        <f>ROWS(R$5:R793)</f>
        <v>789</v>
      </c>
      <c r="T793" s="388" t="str">
        <f>IF(_xlfn.IFNA(VLOOKUP(P793,$AG$3:$AH$83,2,FALSE),"")='11.1'!$D$5,TXM!S793,"")</f>
        <v/>
      </c>
      <c r="U793" t="str">
        <f>IFERROR(SMALL($T$5:$T$9000,ROWS($T$5:T793)),"")</f>
        <v/>
      </c>
    </row>
    <row r="794" spans="1:21" ht="14.4" customHeight="1" x14ac:dyDescent="0.3">
      <c r="A794" s="371" t="s">
        <v>48</v>
      </c>
      <c r="B794" t="s">
        <v>805</v>
      </c>
      <c r="C794" s="372">
        <v>109023</v>
      </c>
      <c r="D794" s="388">
        <f>ROWS(C$5:C794)</f>
        <v>790</v>
      </c>
      <c r="E794" s="388" t="str">
        <f>IF(_xlfn.IFNA(VLOOKUP(A794,$AG$3:$AH$83,2,FALSE),"")='11.1'!$D$5,TXM!D794,"")</f>
        <v/>
      </c>
      <c r="F794" t="str">
        <f>IFERROR(SMALL($E$5:$E$9000,ROWS($E$5:E794)),"")</f>
        <v/>
      </c>
      <c r="I794" s="371" t="s">
        <v>195</v>
      </c>
      <c r="J794" t="s">
        <v>996</v>
      </c>
      <c r="K794" s="372">
        <v>1462</v>
      </c>
      <c r="L794" s="388">
        <f>ROWS(K$5:K794)</f>
        <v>790</v>
      </c>
      <c r="M794" s="388" t="str">
        <f>IF(_xlfn.IFNA(VLOOKUP(I794,$AG$3:$AH$83,2,FALSE),"")='11.1'!$D$5,TXM!L794,"")</f>
        <v/>
      </c>
      <c r="N794" t="str">
        <f>IFERROR(SMALL($M$5:$M$9000,ROWS($M$5:M794)),"")</f>
        <v/>
      </c>
      <c r="P794" t="s">
        <v>48</v>
      </c>
      <c r="Q794" t="s">
        <v>1402</v>
      </c>
      <c r="R794">
        <v>500</v>
      </c>
      <c r="S794" s="388">
        <f>ROWS(R$5:R794)</f>
        <v>790</v>
      </c>
      <c r="T794" s="388" t="str">
        <f>IF(_xlfn.IFNA(VLOOKUP(P794,$AG$3:$AH$83,2,FALSE),"")='11.1'!$D$5,TXM!S794,"")</f>
        <v/>
      </c>
      <c r="U794" t="str">
        <f>IFERROR(SMALL($T$5:$T$9000,ROWS($T$5:T794)),"")</f>
        <v/>
      </c>
    </row>
    <row r="795" spans="1:21" ht="14.4" customHeight="1" x14ac:dyDescent="0.3">
      <c r="A795" s="371" t="s">
        <v>48</v>
      </c>
      <c r="B795" t="s">
        <v>1006</v>
      </c>
      <c r="C795" s="372">
        <v>68386</v>
      </c>
      <c r="D795" s="388">
        <f>ROWS(C$5:C795)</f>
        <v>791</v>
      </c>
      <c r="E795" s="388" t="str">
        <f>IF(_xlfn.IFNA(VLOOKUP(A795,$AG$3:$AH$83,2,FALSE),"")='11.1'!$D$5,TXM!D795,"")</f>
        <v/>
      </c>
      <c r="F795" t="str">
        <f>IFERROR(SMALL($E$5:$E$9000,ROWS($E$5:E795)),"")</f>
        <v/>
      </c>
      <c r="I795" s="371" t="s">
        <v>195</v>
      </c>
      <c r="J795" t="s">
        <v>777</v>
      </c>
      <c r="K795" s="372">
        <v>768</v>
      </c>
      <c r="L795" s="388">
        <f>ROWS(K$5:K795)</f>
        <v>791</v>
      </c>
      <c r="M795" s="388" t="str">
        <f>IF(_xlfn.IFNA(VLOOKUP(I795,$AG$3:$AH$83,2,FALSE),"")='11.1'!$D$5,TXM!L795,"")</f>
        <v/>
      </c>
      <c r="N795" t="str">
        <f>IFERROR(SMALL($M$5:$M$9000,ROWS($M$5:M795)),"")</f>
        <v/>
      </c>
      <c r="P795" t="s">
        <v>159</v>
      </c>
      <c r="Q795" t="s">
        <v>1402</v>
      </c>
      <c r="R795">
        <v>43335958</v>
      </c>
      <c r="S795" s="388">
        <f>ROWS(R$5:R795)</f>
        <v>791</v>
      </c>
      <c r="T795" s="388" t="str">
        <f>IF(_xlfn.IFNA(VLOOKUP(P795,$AG$3:$AH$83,2,FALSE),"")='11.1'!$D$5,TXM!S795,"")</f>
        <v/>
      </c>
      <c r="U795" t="str">
        <f>IFERROR(SMALL($T$5:$T$9000,ROWS($T$5:T795)),"")</f>
        <v/>
      </c>
    </row>
    <row r="796" spans="1:21" ht="14.4" customHeight="1" x14ac:dyDescent="0.3">
      <c r="A796" s="371" t="s">
        <v>48</v>
      </c>
      <c r="B796" t="s">
        <v>821</v>
      </c>
      <c r="C796" s="372">
        <v>66898</v>
      </c>
      <c r="D796" s="388">
        <f>ROWS(C$5:C796)</f>
        <v>792</v>
      </c>
      <c r="E796" s="388" t="str">
        <f>IF(_xlfn.IFNA(VLOOKUP(A796,$AG$3:$AH$83,2,FALSE),"")='11.1'!$D$5,TXM!D796,"")</f>
        <v/>
      </c>
      <c r="F796" t="str">
        <f>IFERROR(SMALL($E$5:$E$9000,ROWS($E$5:E796)),"")</f>
        <v/>
      </c>
      <c r="I796" s="371" t="s">
        <v>195</v>
      </c>
      <c r="J796" t="s">
        <v>1383</v>
      </c>
      <c r="K796" s="372">
        <v>246</v>
      </c>
      <c r="L796" s="388">
        <f>ROWS(K$5:K796)</f>
        <v>792</v>
      </c>
      <c r="M796" s="388" t="str">
        <f>IF(_xlfn.IFNA(VLOOKUP(I796,$AG$3:$AH$83,2,FALSE),"")='11.1'!$D$5,TXM!L796,"")</f>
        <v/>
      </c>
      <c r="N796" t="str">
        <f>IFERROR(SMALL($M$5:$M$9000,ROWS($M$5:M796)),"")</f>
        <v/>
      </c>
      <c r="P796" t="s">
        <v>159</v>
      </c>
      <c r="Q796" t="s">
        <v>863</v>
      </c>
      <c r="R796">
        <v>5568358</v>
      </c>
      <c r="S796" s="388">
        <f>ROWS(R$5:R796)</f>
        <v>792</v>
      </c>
      <c r="T796" s="388" t="str">
        <f>IF(_xlfn.IFNA(VLOOKUP(P796,$AG$3:$AH$83,2,FALSE),"")='11.1'!$D$5,TXM!S796,"")</f>
        <v/>
      </c>
      <c r="U796" t="str">
        <f>IFERROR(SMALL($T$5:$T$9000,ROWS($T$5:T796)),"")</f>
        <v/>
      </c>
    </row>
    <row r="797" spans="1:21" ht="14.4" customHeight="1" x14ac:dyDescent="0.3">
      <c r="A797" s="371" t="s">
        <v>48</v>
      </c>
      <c r="B797" t="s">
        <v>97</v>
      </c>
      <c r="C797" s="372">
        <v>43000</v>
      </c>
      <c r="D797" s="388">
        <f>ROWS(C$5:C797)</f>
        <v>793</v>
      </c>
      <c r="E797" s="388" t="str">
        <f>IF(_xlfn.IFNA(VLOOKUP(A797,$AG$3:$AH$83,2,FALSE),"")='11.1'!$D$5,TXM!D797,"")</f>
        <v/>
      </c>
      <c r="F797" t="str">
        <f>IFERROR(SMALL($E$5:$E$9000,ROWS($E$5:E797)),"")</f>
        <v/>
      </c>
      <c r="I797" s="371" t="s">
        <v>195</v>
      </c>
      <c r="J797" t="s">
        <v>807</v>
      </c>
      <c r="K797" s="372">
        <v>17</v>
      </c>
      <c r="L797" s="388">
        <f>ROWS(K$5:K797)</f>
        <v>793</v>
      </c>
      <c r="M797" s="388" t="str">
        <f>IF(_xlfn.IFNA(VLOOKUP(I797,$AG$3:$AH$83,2,FALSE),"")='11.1'!$D$5,TXM!L797,"")</f>
        <v/>
      </c>
      <c r="N797" t="str">
        <f>IFERROR(SMALL($M$5:$M$9000,ROWS($M$5:M797)),"")</f>
        <v/>
      </c>
      <c r="P797" t="s">
        <v>159</v>
      </c>
      <c r="Q797" t="s">
        <v>865</v>
      </c>
      <c r="R797">
        <v>5381534</v>
      </c>
      <c r="S797" s="388">
        <f>ROWS(R$5:R797)</f>
        <v>793</v>
      </c>
      <c r="T797" s="388" t="str">
        <f>IF(_xlfn.IFNA(VLOOKUP(P797,$AG$3:$AH$83,2,FALSE),"")='11.1'!$D$5,TXM!S797,"")</f>
        <v/>
      </c>
      <c r="U797" t="str">
        <f>IFERROR(SMALL($T$5:$T$9000,ROWS($T$5:T797)),"")</f>
        <v/>
      </c>
    </row>
    <row r="798" spans="1:21" ht="14.4" customHeight="1" x14ac:dyDescent="0.3">
      <c r="A798" s="371" t="s">
        <v>48</v>
      </c>
      <c r="B798" t="s">
        <v>1500</v>
      </c>
      <c r="C798" s="372">
        <v>30260</v>
      </c>
      <c r="D798" s="388">
        <f>ROWS(C$5:C798)</f>
        <v>794</v>
      </c>
      <c r="E798" s="388" t="str">
        <f>IF(_xlfn.IFNA(VLOOKUP(A798,$AG$3:$AH$83,2,FALSE),"")='11.1'!$D$5,TXM!D798,"")</f>
        <v/>
      </c>
      <c r="F798" t="str">
        <f>IFERROR(SMALL($E$5:$E$9000,ROWS($E$5:E798)),"")</f>
        <v/>
      </c>
      <c r="I798" s="371" t="s">
        <v>195</v>
      </c>
      <c r="J798" t="s">
        <v>781</v>
      </c>
      <c r="K798" s="372">
        <v>11</v>
      </c>
      <c r="L798" s="388">
        <f>ROWS(K$5:K798)</f>
        <v>794</v>
      </c>
      <c r="M798" s="388" t="str">
        <f>IF(_xlfn.IFNA(VLOOKUP(I798,$AG$3:$AH$83,2,FALSE),"")='11.1'!$D$5,TXM!L798,"")</f>
        <v/>
      </c>
      <c r="N798" t="str">
        <f>IFERROR(SMALL($M$5:$M$9000,ROWS($M$5:M798)),"")</f>
        <v/>
      </c>
      <c r="P798" t="s">
        <v>159</v>
      </c>
      <c r="Q798" t="s">
        <v>1265</v>
      </c>
      <c r="R798">
        <v>2742048</v>
      </c>
      <c r="S798" s="388">
        <f>ROWS(R$5:R798)</f>
        <v>794</v>
      </c>
      <c r="T798" s="388" t="str">
        <f>IF(_xlfn.IFNA(VLOOKUP(P798,$AG$3:$AH$83,2,FALSE),"")='11.1'!$D$5,TXM!S798,"")</f>
        <v/>
      </c>
      <c r="U798" t="str">
        <f>IFERROR(SMALL($T$5:$T$9000,ROWS($T$5:T798)),"")</f>
        <v/>
      </c>
    </row>
    <row r="799" spans="1:21" ht="14.4" customHeight="1" x14ac:dyDescent="0.3">
      <c r="A799" s="371" t="s">
        <v>48</v>
      </c>
      <c r="B799" t="s">
        <v>833</v>
      </c>
      <c r="C799" s="372">
        <v>27840</v>
      </c>
      <c r="D799" s="388">
        <f>ROWS(C$5:C799)</f>
        <v>795</v>
      </c>
      <c r="E799" s="388" t="str">
        <f>IF(_xlfn.IFNA(VLOOKUP(A799,$AG$3:$AH$83,2,FALSE),"")='11.1'!$D$5,TXM!D799,"")</f>
        <v/>
      </c>
      <c r="F799" t="str">
        <f>IFERROR(SMALL($E$5:$E$9000,ROWS($E$5:E799)),"")</f>
        <v/>
      </c>
      <c r="I799" s="371" t="s">
        <v>195</v>
      </c>
      <c r="J799" t="s">
        <v>998</v>
      </c>
      <c r="K799" s="372">
        <v>5</v>
      </c>
      <c r="L799" s="388">
        <f>ROWS(K$5:K799)</f>
        <v>795</v>
      </c>
      <c r="M799" s="388" t="str">
        <f>IF(_xlfn.IFNA(VLOOKUP(I799,$AG$3:$AH$83,2,FALSE),"")='11.1'!$D$5,TXM!L799,"")</f>
        <v/>
      </c>
      <c r="N799" t="str">
        <f>IFERROR(SMALL($M$5:$M$9000,ROWS($M$5:M799)),"")</f>
        <v/>
      </c>
      <c r="P799" t="s">
        <v>159</v>
      </c>
      <c r="Q799" t="s">
        <v>843</v>
      </c>
      <c r="R799">
        <v>2231837</v>
      </c>
      <c r="S799" s="388">
        <f>ROWS(R$5:R799)</f>
        <v>795</v>
      </c>
      <c r="T799" s="388" t="str">
        <f>IF(_xlfn.IFNA(VLOOKUP(P799,$AG$3:$AH$83,2,FALSE),"")='11.1'!$D$5,TXM!S799,"")</f>
        <v/>
      </c>
      <c r="U799" t="str">
        <f>IFERROR(SMALL($T$5:$T$9000,ROWS($T$5:T799)),"")</f>
        <v/>
      </c>
    </row>
    <row r="800" spans="1:21" ht="14.4" customHeight="1" x14ac:dyDescent="0.3">
      <c r="A800" s="371" t="s">
        <v>48</v>
      </c>
      <c r="B800" t="s">
        <v>998</v>
      </c>
      <c r="C800" s="372">
        <v>7500</v>
      </c>
      <c r="D800" s="388">
        <f>ROWS(C$5:C800)</f>
        <v>796</v>
      </c>
      <c r="E800" s="388" t="str">
        <f>IF(_xlfn.IFNA(VLOOKUP(A800,$AG$3:$AH$83,2,FALSE),"")='11.1'!$D$5,TXM!D800,"")</f>
        <v/>
      </c>
      <c r="F800" t="str">
        <f>IFERROR(SMALL($E$5:$E$9000,ROWS($E$5:E800)),"")</f>
        <v/>
      </c>
      <c r="I800" s="371" t="s">
        <v>162</v>
      </c>
      <c r="J800" t="s">
        <v>97</v>
      </c>
      <c r="K800" s="372">
        <v>230393053</v>
      </c>
      <c r="L800" s="388">
        <f>ROWS(K$5:K800)</f>
        <v>796</v>
      </c>
      <c r="M800" s="388" t="str">
        <f>IF(_xlfn.IFNA(VLOOKUP(I800,$AG$3:$AH$83,2,FALSE),"")='11.1'!$D$5,TXM!L800,"")</f>
        <v/>
      </c>
      <c r="N800" t="str">
        <f>IFERROR(SMALL($M$5:$M$9000,ROWS($M$5:M800)),"")</f>
        <v/>
      </c>
      <c r="P800" t="s">
        <v>159</v>
      </c>
      <c r="Q800" t="s">
        <v>869</v>
      </c>
      <c r="R800">
        <v>1162870</v>
      </c>
      <c r="S800" s="388">
        <f>ROWS(R$5:R800)</f>
        <v>796</v>
      </c>
      <c r="T800" s="388" t="str">
        <f>IF(_xlfn.IFNA(VLOOKUP(P800,$AG$3:$AH$83,2,FALSE),"")='11.1'!$D$5,TXM!S800,"")</f>
        <v/>
      </c>
      <c r="U800" t="str">
        <f>IFERROR(SMALL($T$5:$T$9000,ROWS($T$5:T800)),"")</f>
        <v/>
      </c>
    </row>
    <row r="801" spans="1:21" ht="14.4" customHeight="1" x14ac:dyDescent="0.3">
      <c r="A801" s="371" t="s">
        <v>48</v>
      </c>
      <c r="B801" t="s">
        <v>1003</v>
      </c>
      <c r="C801" s="372">
        <v>4600</v>
      </c>
      <c r="D801" s="388">
        <f>ROWS(C$5:C801)</f>
        <v>797</v>
      </c>
      <c r="E801" s="388" t="str">
        <f>IF(_xlfn.IFNA(VLOOKUP(A801,$AG$3:$AH$83,2,FALSE),"")='11.1'!$D$5,TXM!D801,"")</f>
        <v/>
      </c>
      <c r="F801" t="str">
        <f>IFERROR(SMALL($E$5:$E$9000,ROWS($E$5:E801)),"")</f>
        <v/>
      </c>
      <c r="I801" s="371" t="s">
        <v>162</v>
      </c>
      <c r="J801" t="s">
        <v>91</v>
      </c>
      <c r="K801" s="372">
        <v>79056802</v>
      </c>
      <c r="L801" s="388">
        <f>ROWS(K$5:K801)</f>
        <v>797</v>
      </c>
      <c r="M801" s="388" t="str">
        <f>IF(_xlfn.IFNA(VLOOKUP(I801,$AG$3:$AH$83,2,FALSE),"")='11.1'!$D$5,TXM!L801,"")</f>
        <v/>
      </c>
      <c r="N801" t="str">
        <f>IFERROR(SMALL($M$5:$M$9000,ROWS($M$5:M801)),"")</f>
        <v/>
      </c>
      <c r="P801" t="s">
        <v>159</v>
      </c>
      <c r="Q801" t="s">
        <v>867</v>
      </c>
      <c r="R801">
        <v>655500</v>
      </c>
      <c r="S801" s="388">
        <f>ROWS(R$5:R801)</f>
        <v>797</v>
      </c>
      <c r="T801" s="388" t="str">
        <f>IF(_xlfn.IFNA(VLOOKUP(P801,$AG$3:$AH$83,2,FALSE),"")='11.1'!$D$5,TXM!S801,"")</f>
        <v/>
      </c>
      <c r="U801" t="str">
        <f>IFERROR(SMALL($T$5:$T$9000,ROWS($T$5:T801)),"")</f>
        <v/>
      </c>
    </row>
    <row r="802" spans="1:21" ht="14.4" customHeight="1" x14ac:dyDescent="0.3">
      <c r="A802" s="371" t="s">
        <v>48</v>
      </c>
      <c r="B802" t="s">
        <v>1240</v>
      </c>
      <c r="C802" s="372">
        <v>3680</v>
      </c>
      <c r="D802" s="388">
        <f>ROWS(C$5:C802)</f>
        <v>798</v>
      </c>
      <c r="E802" s="388" t="str">
        <f>IF(_xlfn.IFNA(VLOOKUP(A802,$AG$3:$AH$83,2,FALSE),"")='11.1'!$D$5,TXM!D802,"")</f>
        <v/>
      </c>
      <c r="F802" t="str">
        <f>IFERROR(SMALL($E$5:$E$9000,ROWS($E$5:E802)),"")</f>
        <v/>
      </c>
      <c r="I802" s="371" t="s">
        <v>162</v>
      </c>
      <c r="J802" t="s">
        <v>1004</v>
      </c>
      <c r="K802" s="372">
        <v>26122352</v>
      </c>
      <c r="L802" s="388">
        <f>ROWS(K$5:K802)</f>
        <v>798</v>
      </c>
      <c r="M802" s="388" t="str">
        <f>IF(_xlfn.IFNA(VLOOKUP(I802,$AG$3:$AH$83,2,FALSE),"")='11.1'!$D$5,TXM!L802,"")</f>
        <v/>
      </c>
      <c r="N802" t="str">
        <f>IFERROR(SMALL($M$5:$M$9000,ROWS($M$5:M802)),"")</f>
        <v/>
      </c>
      <c r="P802" t="s">
        <v>159</v>
      </c>
      <c r="Q802" t="s">
        <v>815</v>
      </c>
      <c r="R802">
        <v>330537</v>
      </c>
      <c r="S802" s="388">
        <f>ROWS(R$5:R802)</f>
        <v>798</v>
      </c>
      <c r="T802" s="388" t="str">
        <f>IF(_xlfn.IFNA(VLOOKUP(P802,$AG$3:$AH$83,2,FALSE),"")='11.1'!$D$5,TXM!S802,"")</f>
        <v/>
      </c>
      <c r="U802" t="str">
        <f>IFERROR(SMALL($T$5:$T$9000,ROWS($T$5:T802)),"")</f>
        <v/>
      </c>
    </row>
    <row r="803" spans="1:21" ht="14.4" customHeight="1" x14ac:dyDescent="0.3">
      <c r="A803" s="371" t="s">
        <v>48</v>
      </c>
      <c r="B803" t="s">
        <v>829</v>
      </c>
      <c r="C803" s="372">
        <v>600</v>
      </c>
      <c r="D803" s="388">
        <f>ROWS(C$5:C803)</f>
        <v>799</v>
      </c>
      <c r="E803" s="388" t="str">
        <f>IF(_xlfn.IFNA(VLOOKUP(A803,$AG$3:$AH$83,2,FALSE),"")='11.1'!$D$5,TXM!D803,"")</f>
        <v/>
      </c>
      <c r="F803" t="str">
        <f>IFERROR(SMALL($E$5:$E$9000,ROWS($E$5:E803)),"")</f>
        <v/>
      </c>
      <c r="I803" s="371" t="s">
        <v>162</v>
      </c>
      <c r="J803" t="s">
        <v>172</v>
      </c>
      <c r="K803" s="372">
        <v>14237338</v>
      </c>
      <c r="L803" s="388">
        <f>ROWS(K$5:K803)</f>
        <v>799</v>
      </c>
      <c r="M803" s="388" t="str">
        <f>IF(_xlfn.IFNA(VLOOKUP(I803,$AG$3:$AH$83,2,FALSE),"")='11.1'!$D$5,TXM!L803,"")</f>
        <v/>
      </c>
      <c r="N803" t="str">
        <f>IFERROR(SMALL($M$5:$M$9000,ROWS($M$5:M803)),"")</f>
        <v/>
      </c>
      <c r="P803" t="s">
        <v>159</v>
      </c>
      <c r="Q803" t="s">
        <v>1285</v>
      </c>
      <c r="R803">
        <v>200001</v>
      </c>
      <c r="S803" s="388">
        <f>ROWS(R$5:R803)</f>
        <v>799</v>
      </c>
      <c r="T803" s="388" t="str">
        <f>IF(_xlfn.IFNA(VLOOKUP(P803,$AG$3:$AH$83,2,FALSE),"")='11.1'!$D$5,TXM!S803,"")</f>
        <v/>
      </c>
      <c r="U803" t="str">
        <f>IFERROR(SMALL($T$5:$T$9000,ROWS($T$5:T803)),"")</f>
        <v/>
      </c>
    </row>
    <row r="804" spans="1:21" ht="14.4" customHeight="1" x14ac:dyDescent="0.3">
      <c r="A804" s="371" t="s">
        <v>159</v>
      </c>
      <c r="B804" t="s">
        <v>1000</v>
      </c>
      <c r="C804" s="372">
        <v>91545794</v>
      </c>
      <c r="D804" s="388">
        <f>ROWS(C$5:C804)</f>
        <v>800</v>
      </c>
      <c r="E804" s="388" t="str">
        <f>IF(_xlfn.IFNA(VLOOKUP(A804,$AG$3:$AH$83,2,FALSE),"")='11.1'!$D$5,TXM!D804,"")</f>
        <v/>
      </c>
      <c r="F804" t="str">
        <f>IFERROR(SMALL($E$5:$E$9000,ROWS($E$5:E804)),"")</f>
        <v/>
      </c>
      <c r="I804" s="371" t="s">
        <v>162</v>
      </c>
      <c r="J804" t="s">
        <v>1001</v>
      </c>
      <c r="K804" s="372">
        <v>8618558</v>
      </c>
      <c r="L804" s="388">
        <f>ROWS(K$5:K804)</f>
        <v>800</v>
      </c>
      <c r="M804" s="388" t="str">
        <f>IF(_xlfn.IFNA(VLOOKUP(I804,$AG$3:$AH$83,2,FALSE),"")='11.1'!$D$5,TXM!L804,"")</f>
        <v/>
      </c>
      <c r="N804" t="str">
        <f>IFERROR(SMALL($M$5:$M$9000,ROWS($M$5:M804)),"")</f>
        <v/>
      </c>
      <c r="P804" t="s">
        <v>159</v>
      </c>
      <c r="Q804" t="s">
        <v>1001</v>
      </c>
      <c r="R804">
        <v>199037</v>
      </c>
      <c r="S804" s="388">
        <f>ROWS(R$5:R804)</f>
        <v>800</v>
      </c>
      <c r="T804" s="388" t="str">
        <f>IF(_xlfn.IFNA(VLOOKUP(P804,$AG$3:$AH$83,2,FALSE),"")='11.1'!$D$5,TXM!S804,"")</f>
        <v/>
      </c>
      <c r="U804" t="str">
        <f>IFERROR(SMALL($T$5:$T$9000,ROWS($T$5:T804)),"")</f>
        <v/>
      </c>
    </row>
    <row r="805" spans="1:21" ht="14.4" customHeight="1" x14ac:dyDescent="0.3">
      <c r="A805" s="371" t="s">
        <v>159</v>
      </c>
      <c r="B805" t="s">
        <v>843</v>
      </c>
      <c r="C805" s="372">
        <v>1391434</v>
      </c>
      <c r="D805" s="388">
        <f>ROWS(C$5:C805)</f>
        <v>801</v>
      </c>
      <c r="E805" s="388" t="str">
        <f>IF(_xlfn.IFNA(VLOOKUP(A805,$AG$3:$AH$83,2,FALSE),"")='11.1'!$D$5,TXM!D805,"")</f>
        <v/>
      </c>
      <c r="F805" t="str">
        <f>IFERROR(SMALL($E$5:$E$9000,ROWS($E$5:E805)),"")</f>
        <v/>
      </c>
      <c r="I805" s="371" t="s">
        <v>162</v>
      </c>
      <c r="J805" t="s">
        <v>1252</v>
      </c>
      <c r="K805" s="372">
        <v>3038991</v>
      </c>
      <c r="L805" s="388">
        <f>ROWS(K$5:K805)</f>
        <v>801</v>
      </c>
      <c r="M805" s="388" t="str">
        <f>IF(_xlfn.IFNA(VLOOKUP(I805,$AG$3:$AH$83,2,FALSE),"")='11.1'!$D$5,TXM!L805,"")</f>
        <v/>
      </c>
      <c r="N805" t="str">
        <f>IFERROR(SMALL($M$5:$M$9000,ROWS($M$5:M805)),"")</f>
        <v/>
      </c>
      <c r="P805" t="s">
        <v>159</v>
      </c>
      <c r="Q805" t="s">
        <v>871</v>
      </c>
      <c r="R805">
        <v>189094</v>
      </c>
      <c r="S805" s="388">
        <f>ROWS(R$5:R805)</f>
        <v>801</v>
      </c>
      <c r="T805" s="388" t="str">
        <f>IF(_xlfn.IFNA(VLOOKUP(P805,$AG$3:$AH$83,2,FALSE),"")='11.1'!$D$5,TXM!S805,"")</f>
        <v/>
      </c>
      <c r="U805" t="str">
        <f>IFERROR(SMALL($T$5:$T$9000,ROWS($T$5:T805)),"")</f>
        <v/>
      </c>
    </row>
    <row r="806" spans="1:21" ht="14.4" customHeight="1" x14ac:dyDescent="0.3">
      <c r="A806" s="371" t="s">
        <v>159</v>
      </c>
      <c r="B806" t="s">
        <v>809</v>
      </c>
      <c r="C806" s="372">
        <v>1375451</v>
      </c>
      <c r="D806" s="388">
        <f>ROWS(C$5:C806)</f>
        <v>802</v>
      </c>
      <c r="E806" s="388" t="str">
        <f>IF(_xlfn.IFNA(VLOOKUP(A806,$AG$3:$AH$83,2,FALSE),"")='11.1'!$D$5,TXM!D806,"")</f>
        <v/>
      </c>
      <c r="F806" t="str">
        <f>IFERROR(SMALL($E$5:$E$9000,ROWS($E$5:E806)),"")</f>
        <v/>
      </c>
      <c r="I806" s="371" t="s">
        <v>162</v>
      </c>
      <c r="J806" t="s">
        <v>1000</v>
      </c>
      <c r="K806" s="372">
        <v>2170700</v>
      </c>
      <c r="L806" s="388">
        <f>ROWS(K$5:K806)</f>
        <v>802</v>
      </c>
      <c r="M806" s="388" t="str">
        <f>IF(_xlfn.IFNA(VLOOKUP(I806,$AG$3:$AH$83,2,FALSE),"")='11.1'!$D$5,TXM!L806,"")</f>
        <v/>
      </c>
      <c r="N806" t="str">
        <f>IFERROR(SMALL($M$5:$M$9000,ROWS($M$5:M806)),"")</f>
        <v/>
      </c>
      <c r="P806" t="s">
        <v>159</v>
      </c>
      <c r="Q806" t="s">
        <v>108</v>
      </c>
      <c r="R806">
        <v>168843</v>
      </c>
      <c r="S806" s="388">
        <f>ROWS(R$5:R806)</f>
        <v>802</v>
      </c>
      <c r="T806" s="388" t="str">
        <f>IF(_xlfn.IFNA(VLOOKUP(P806,$AG$3:$AH$83,2,FALSE),"")='11.1'!$D$5,TXM!S806,"")</f>
        <v/>
      </c>
      <c r="U806" t="str">
        <f>IFERROR(SMALL($T$5:$T$9000,ROWS($T$5:T806)),"")</f>
        <v/>
      </c>
    </row>
    <row r="807" spans="1:21" ht="14.4" customHeight="1" x14ac:dyDescent="0.3">
      <c r="A807" s="371" t="s">
        <v>159</v>
      </c>
      <c r="B807" t="s">
        <v>863</v>
      </c>
      <c r="C807" s="372">
        <v>573772</v>
      </c>
      <c r="D807" s="388">
        <f>ROWS(C$5:C807)</f>
        <v>803</v>
      </c>
      <c r="E807" s="388" t="str">
        <f>IF(_xlfn.IFNA(VLOOKUP(A807,$AG$3:$AH$83,2,FALSE),"")='11.1'!$D$5,TXM!D807,"")</f>
        <v/>
      </c>
      <c r="F807" t="str">
        <f>IFERROR(SMALL($E$5:$E$9000,ROWS($E$5:E807)),"")</f>
        <v/>
      </c>
      <c r="I807" s="371" t="s">
        <v>162</v>
      </c>
      <c r="J807" t="s">
        <v>863</v>
      </c>
      <c r="K807" s="372">
        <v>583662</v>
      </c>
      <c r="L807" s="388">
        <f>ROWS(K$5:K807)</f>
        <v>803</v>
      </c>
      <c r="M807" s="388" t="str">
        <f>IF(_xlfn.IFNA(VLOOKUP(I807,$AG$3:$AH$83,2,FALSE),"")='11.1'!$D$5,TXM!L807,"")</f>
        <v/>
      </c>
      <c r="N807" t="str">
        <f>IFERROR(SMALL($M$5:$M$9000,ROWS($M$5:M807)),"")</f>
        <v/>
      </c>
      <c r="P807" t="s">
        <v>159</v>
      </c>
      <c r="Q807" t="s">
        <v>837</v>
      </c>
      <c r="R807">
        <v>82856</v>
      </c>
      <c r="S807" s="388">
        <f>ROWS(R$5:R807)</f>
        <v>803</v>
      </c>
      <c r="T807" s="388" t="str">
        <f>IF(_xlfn.IFNA(VLOOKUP(P807,$AG$3:$AH$83,2,FALSE),"")='11.1'!$D$5,TXM!S807,"")</f>
        <v/>
      </c>
      <c r="U807" t="str">
        <f>IFERROR(SMALL($T$5:$T$9000,ROWS($T$5:T807)),"")</f>
        <v/>
      </c>
    </row>
    <row r="808" spans="1:21" ht="14.4" customHeight="1" x14ac:dyDescent="0.3">
      <c r="A808" s="371" t="s">
        <v>159</v>
      </c>
      <c r="B808" t="s">
        <v>803</v>
      </c>
      <c r="C808" s="372">
        <v>482175</v>
      </c>
      <c r="D808" s="388">
        <f>ROWS(C$5:C808)</f>
        <v>804</v>
      </c>
      <c r="E808" s="388" t="str">
        <f>IF(_xlfn.IFNA(VLOOKUP(A808,$AG$3:$AH$83,2,FALSE),"")='11.1'!$D$5,TXM!D808,"")</f>
        <v/>
      </c>
      <c r="F808" t="str">
        <f>IFERROR(SMALL($E$5:$E$9000,ROWS($E$5:E808)),"")</f>
        <v/>
      </c>
      <c r="I808" s="371" t="s">
        <v>162</v>
      </c>
      <c r="J808" t="s">
        <v>1240</v>
      </c>
      <c r="K808" s="372">
        <v>274533</v>
      </c>
      <c r="L808" s="388">
        <f>ROWS(K$5:K808)</f>
        <v>804</v>
      </c>
      <c r="M808" s="388" t="str">
        <f>IF(_xlfn.IFNA(VLOOKUP(I808,$AG$3:$AH$83,2,FALSE),"")='11.1'!$D$5,TXM!L808,"")</f>
        <v/>
      </c>
      <c r="N808" t="str">
        <f>IFERROR(SMALL($M$5:$M$9000,ROWS($M$5:M808)),"")</f>
        <v/>
      </c>
      <c r="P808" t="s">
        <v>159</v>
      </c>
      <c r="Q808" t="s">
        <v>839</v>
      </c>
      <c r="R808">
        <v>80521</v>
      </c>
      <c r="S808" s="388">
        <f>ROWS(R$5:R808)</f>
        <v>804</v>
      </c>
      <c r="T808" s="388" t="str">
        <f>IF(_xlfn.IFNA(VLOOKUP(P808,$AG$3:$AH$83,2,FALSE),"")='11.1'!$D$5,TXM!S808,"")</f>
        <v/>
      </c>
      <c r="U808" t="str">
        <f>IFERROR(SMALL($T$5:$T$9000,ROWS($T$5:T808)),"")</f>
        <v/>
      </c>
    </row>
    <row r="809" spans="1:21" ht="14.4" customHeight="1" x14ac:dyDescent="0.3">
      <c r="A809" s="371" t="s">
        <v>159</v>
      </c>
      <c r="B809" t="s">
        <v>1265</v>
      </c>
      <c r="C809" s="372">
        <v>327477</v>
      </c>
      <c r="D809" s="388">
        <f>ROWS(C$5:C809)</f>
        <v>805</v>
      </c>
      <c r="E809" s="388" t="str">
        <f>IF(_xlfn.IFNA(VLOOKUP(A809,$AG$3:$AH$83,2,FALSE),"")='11.1'!$D$5,TXM!D809,"")</f>
        <v/>
      </c>
      <c r="F809" t="str">
        <f>IFERROR(SMALL($E$5:$E$9000,ROWS($E$5:E809)),"")</f>
        <v/>
      </c>
      <c r="I809" s="371" t="s">
        <v>162</v>
      </c>
      <c r="J809" t="s">
        <v>783</v>
      </c>
      <c r="K809" s="372">
        <v>149125</v>
      </c>
      <c r="L809" s="388">
        <f>ROWS(K$5:K809)</f>
        <v>805</v>
      </c>
      <c r="M809" s="388" t="str">
        <f>IF(_xlfn.IFNA(VLOOKUP(I809,$AG$3:$AH$83,2,FALSE),"")='11.1'!$D$5,TXM!L809,"")</f>
        <v/>
      </c>
      <c r="N809" t="str">
        <f>IFERROR(SMALL($M$5:$M$9000,ROWS($M$5:M809)),"")</f>
        <v/>
      </c>
      <c r="P809" t="s">
        <v>159</v>
      </c>
      <c r="Q809" t="s">
        <v>1318</v>
      </c>
      <c r="R809">
        <v>63393</v>
      </c>
      <c r="S809" s="388">
        <f>ROWS(R$5:R809)</f>
        <v>805</v>
      </c>
      <c r="T809" s="388" t="str">
        <f>IF(_xlfn.IFNA(VLOOKUP(P809,$AG$3:$AH$83,2,FALSE),"")='11.1'!$D$5,TXM!S809,"")</f>
        <v/>
      </c>
      <c r="U809" t="str">
        <f>IFERROR(SMALL($T$5:$T$9000,ROWS($T$5:T809)),"")</f>
        <v/>
      </c>
    </row>
    <row r="810" spans="1:21" ht="14.4" customHeight="1" x14ac:dyDescent="0.3">
      <c r="A810" s="371" t="s">
        <v>159</v>
      </c>
      <c r="B810" t="s">
        <v>107</v>
      </c>
      <c r="C810" s="372">
        <v>304346</v>
      </c>
      <c r="D810" s="388">
        <f>ROWS(C$5:C810)</f>
        <v>806</v>
      </c>
      <c r="E810" s="388" t="str">
        <f>IF(_xlfn.IFNA(VLOOKUP(A810,$AG$3:$AH$83,2,FALSE),"")='11.1'!$D$5,TXM!D810,"")</f>
        <v/>
      </c>
      <c r="F810" t="str">
        <f>IFERROR(SMALL($E$5:$E$9000,ROWS($E$5:E810)),"")</f>
        <v/>
      </c>
      <c r="I810" s="371" t="s">
        <v>162</v>
      </c>
      <c r="J810" t="s">
        <v>106</v>
      </c>
      <c r="K810" s="372">
        <v>117552</v>
      </c>
      <c r="L810" s="388">
        <f>ROWS(K$5:K810)</f>
        <v>806</v>
      </c>
      <c r="M810" s="388" t="str">
        <f>IF(_xlfn.IFNA(VLOOKUP(I810,$AG$3:$AH$83,2,FALSE),"")='11.1'!$D$5,TXM!L810,"")</f>
        <v/>
      </c>
      <c r="N810" t="str">
        <f>IFERROR(SMALL($M$5:$M$9000,ROWS($M$5:M810)),"")</f>
        <v/>
      </c>
      <c r="P810" t="s">
        <v>159</v>
      </c>
      <c r="Q810" t="s">
        <v>1240</v>
      </c>
      <c r="R810">
        <v>32139</v>
      </c>
      <c r="S810" s="388">
        <f>ROWS(R$5:R810)</f>
        <v>806</v>
      </c>
      <c r="T810" s="388" t="str">
        <f>IF(_xlfn.IFNA(VLOOKUP(P810,$AG$3:$AH$83,2,FALSE),"")='11.1'!$D$5,TXM!S810,"")</f>
        <v/>
      </c>
      <c r="U810" t="str">
        <f>IFERROR(SMALL($T$5:$T$9000,ROWS($T$5:T810)),"")</f>
        <v/>
      </c>
    </row>
    <row r="811" spans="1:21" ht="14.4" customHeight="1" x14ac:dyDescent="0.3">
      <c r="A811" s="371" t="s">
        <v>159</v>
      </c>
      <c r="B811" t="s">
        <v>95</v>
      </c>
      <c r="C811" s="372">
        <v>131186</v>
      </c>
      <c r="D811" s="388">
        <f>ROWS(C$5:C811)</f>
        <v>807</v>
      </c>
      <c r="E811" s="388" t="str">
        <f>IF(_xlfn.IFNA(VLOOKUP(A811,$AG$3:$AH$83,2,FALSE),"")='11.1'!$D$5,TXM!D811,"")</f>
        <v/>
      </c>
      <c r="F811" t="str">
        <f>IFERROR(SMALL($E$5:$E$9000,ROWS($E$5:E811)),"")</f>
        <v/>
      </c>
      <c r="I811" s="371" t="s">
        <v>162</v>
      </c>
      <c r="J811" t="s">
        <v>867</v>
      </c>
      <c r="K811" s="372">
        <v>77786</v>
      </c>
      <c r="L811" s="388">
        <f>ROWS(K$5:K811)</f>
        <v>807</v>
      </c>
      <c r="M811" s="388" t="str">
        <f>IF(_xlfn.IFNA(VLOOKUP(I811,$AG$3:$AH$83,2,FALSE),"")='11.1'!$D$5,TXM!L811,"")</f>
        <v/>
      </c>
      <c r="N811" t="str">
        <f>IFERROR(SMALL($M$5:$M$9000,ROWS($M$5:M811)),"")</f>
        <v/>
      </c>
      <c r="P811" t="s">
        <v>159</v>
      </c>
      <c r="Q811" t="s">
        <v>859</v>
      </c>
      <c r="R811">
        <v>4098</v>
      </c>
      <c r="S811" s="388">
        <f>ROWS(R$5:R811)</f>
        <v>807</v>
      </c>
      <c r="T811" s="388" t="str">
        <f>IF(_xlfn.IFNA(VLOOKUP(P811,$AG$3:$AH$83,2,FALSE),"")='11.1'!$D$5,TXM!S811,"")</f>
        <v/>
      </c>
      <c r="U811" t="str">
        <f>IFERROR(SMALL($T$5:$T$9000,ROWS($T$5:T811)),"")</f>
        <v/>
      </c>
    </row>
    <row r="812" spans="1:21" ht="14.4" customHeight="1" x14ac:dyDescent="0.3">
      <c r="A812" s="371" t="s">
        <v>159</v>
      </c>
      <c r="B812" t="s">
        <v>849</v>
      </c>
      <c r="C812" s="372">
        <v>95064</v>
      </c>
      <c r="D812" s="388">
        <f>ROWS(C$5:C812)</f>
        <v>808</v>
      </c>
      <c r="E812" s="388" t="str">
        <f>IF(_xlfn.IFNA(VLOOKUP(A812,$AG$3:$AH$83,2,FALSE),"")='11.1'!$D$5,TXM!D812,"")</f>
        <v/>
      </c>
      <c r="F812" t="str">
        <f>IFERROR(SMALL($E$5:$E$9000,ROWS($E$5:E812)),"")</f>
        <v/>
      </c>
      <c r="I812" s="371" t="s">
        <v>162</v>
      </c>
      <c r="J812" t="s">
        <v>108</v>
      </c>
      <c r="K812" s="372">
        <v>28204</v>
      </c>
      <c r="L812" s="388">
        <f>ROWS(K$5:K812)</f>
        <v>808</v>
      </c>
      <c r="M812" s="388" t="str">
        <f>IF(_xlfn.IFNA(VLOOKUP(I812,$AG$3:$AH$83,2,FALSE),"")='11.1'!$D$5,TXM!L812,"")</f>
        <v/>
      </c>
      <c r="N812" t="str">
        <f>IFERROR(SMALL($M$5:$M$9000,ROWS($M$5:M812)),"")</f>
        <v/>
      </c>
      <c r="P812" t="s">
        <v>159</v>
      </c>
      <c r="Q812" t="s">
        <v>1000</v>
      </c>
      <c r="R812">
        <v>654</v>
      </c>
      <c r="S812" s="388">
        <f>ROWS(R$5:R812)</f>
        <v>808</v>
      </c>
      <c r="T812" s="388" t="str">
        <f>IF(_xlfn.IFNA(VLOOKUP(P812,$AG$3:$AH$83,2,FALSE),"")='11.1'!$D$5,TXM!S812,"")</f>
        <v/>
      </c>
      <c r="U812" t="str">
        <f>IFERROR(SMALL($T$5:$T$9000,ROWS($T$5:T812)),"")</f>
        <v/>
      </c>
    </row>
    <row r="813" spans="1:21" ht="14.4" customHeight="1" x14ac:dyDescent="0.3">
      <c r="A813" s="371" t="s">
        <v>159</v>
      </c>
      <c r="B813" t="s">
        <v>1001</v>
      </c>
      <c r="C813" s="372">
        <v>79780</v>
      </c>
      <c r="D813" s="388">
        <f>ROWS(C$5:C813)</f>
        <v>809</v>
      </c>
      <c r="E813" s="388" t="str">
        <f>IF(_xlfn.IFNA(VLOOKUP(A813,$AG$3:$AH$83,2,FALSE),"")='11.1'!$D$5,TXM!D813,"")</f>
        <v/>
      </c>
      <c r="F813" t="str">
        <f>IFERROR(SMALL($E$5:$E$9000,ROWS($E$5:E813)),"")</f>
        <v/>
      </c>
      <c r="I813" s="371" t="s">
        <v>162</v>
      </c>
      <c r="J813" t="s">
        <v>823</v>
      </c>
      <c r="K813" s="372">
        <v>14185</v>
      </c>
      <c r="L813" s="388">
        <f>ROWS(K$5:K813)</f>
        <v>809</v>
      </c>
      <c r="M813" s="388" t="str">
        <f>IF(_xlfn.IFNA(VLOOKUP(I813,$AG$3:$AH$83,2,FALSE),"")='11.1'!$D$5,TXM!L813,"")</f>
        <v/>
      </c>
      <c r="N813" t="str">
        <f>IFERROR(SMALL($M$5:$M$9000,ROWS($M$5:M813)),"")</f>
        <v/>
      </c>
      <c r="P813" t="s">
        <v>159</v>
      </c>
      <c r="Q813" t="s">
        <v>861</v>
      </c>
      <c r="R813">
        <v>649</v>
      </c>
      <c r="S813" s="388">
        <f>ROWS(R$5:R813)</f>
        <v>809</v>
      </c>
      <c r="T813" s="388" t="str">
        <f>IF(_xlfn.IFNA(VLOOKUP(P813,$AG$3:$AH$83,2,FALSE),"")='11.1'!$D$5,TXM!S813,"")</f>
        <v/>
      </c>
      <c r="U813" t="str">
        <f>IFERROR(SMALL($T$5:$T$9000,ROWS($T$5:T813)),"")</f>
        <v/>
      </c>
    </row>
    <row r="814" spans="1:21" ht="14.4" customHeight="1" x14ac:dyDescent="0.3">
      <c r="A814" s="371" t="s">
        <v>159</v>
      </c>
      <c r="B814" t="s">
        <v>773</v>
      </c>
      <c r="C814" s="372">
        <v>58760</v>
      </c>
      <c r="D814" s="388">
        <f>ROWS(C$5:C814)</f>
        <v>810</v>
      </c>
      <c r="E814" s="388" t="str">
        <f>IF(_xlfn.IFNA(VLOOKUP(A814,$AG$3:$AH$83,2,FALSE),"")='11.1'!$D$5,TXM!D814,"")</f>
        <v/>
      </c>
      <c r="F814" t="str">
        <f>IFERROR(SMALL($E$5:$E$9000,ROWS($E$5:E814)),"")</f>
        <v/>
      </c>
      <c r="I814" s="371" t="s">
        <v>162</v>
      </c>
      <c r="J814" t="s">
        <v>171</v>
      </c>
      <c r="K814" s="372">
        <v>7956</v>
      </c>
      <c r="L814" s="388">
        <f>ROWS(K$5:K814)</f>
        <v>810</v>
      </c>
      <c r="M814" s="388" t="str">
        <f>IF(_xlfn.IFNA(VLOOKUP(I814,$AG$3:$AH$83,2,FALSE),"")='11.1'!$D$5,TXM!L814,"")</f>
        <v/>
      </c>
      <c r="N814" t="str">
        <f>IFERROR(SMALL($M$5:$M$9000,ROWS($M$5:M814)),"")</f>
        <v/>
      </c>
      <c r="P814" t="s">
        <v>159</v>
      </c>
      <c r="Q814" t="s">
        <v>789</v>
      </c>
      <c r="R814">
        <v>39</v>
      </c>
      <c r="S814" s="388">
        <f>ROWS(R$5:R814)</f>
        <v>810</v>
      </c>
      <c r="T814" s="388" t="str">
        <f>IF(_xlfn.IFNA(VLOOKUP(P814,$AG$3:$AH$83,2,FALSE),"")='11.1'!$D$5,TXM!S814,"")</f>
        <v/>
      </c>
      <c r="U814" t="str">
        <f>IFERROR(SMALL($T$5:$T$9000,ROWS($T$5:T814)),"")</f>
        <v/>
      </c>
    </row>
    <row r="815" spans="1:21" ht="14.4" customHeight="1" x14ac:dyDescent="0.3">
      <c r="A815" s="371" t="s">
        <v>159</v>
      </c>
      <c r="B815" t="s">
        <v>779</v>
      </c>
      <c r="C815" s="372">
        <v>52758</v>
      </c>
      <c r="D815" s="388">
        <f>ROWS(C$5:C815)</f>
        <v>811</v>
      </c>
      <c r="E815" s="388" t="str">
        <f>IF(_xlfn.IFNA(VLOOKUP(A815,$AG$3:$AH$83,2,FALSE),"")='11.1'!$D$5,TXM!D815,"")</f>
        <v/>
      </c>
      <c r="F815" t="str">
        <f>IFERROR(SMALL($E$5:$E$9000,ROWS($E$5:E815)),"")</f>
        <v/>
      </c>
      <c r="I815" s="371" t="s">
        <v>162</v>
      </c>
      <c r="J815" t="s">
        <v>835</v>
      </c>
      <c r="K815" s="372">
        <v>7518</v>
      </c>
      <c r="L815" s="388">
        <f>ROWS(K$5:K815)</f>
        <v>811</v>
      </c>
      <c r="M815" s="388" t="str">
        <f>IF(_xlfn.IFNA(VLOOKUP(I815,$AG$3:$AH$83,2,FALSE),"")='11.1'!$D$5,TXM!L815,"")</f>
        <v/>
      </c>
      <c r="N815" t="str">
        <f>IFERROR(SMALL($M$5:$M$9000,ROWS($M$5:M815)),"")</f>
        <v/>
      </c>
      <c r="P815" t="s">
        <v>159</v>
      </c>
      <c r="Q815" t="s">
        <v>787</v>
      </c>
      <c r="R815">
        <v>19</v>
      </c>
      <c r="S815" s="388">
        <f>ROWS(R$5:R815)</f>
        <v>811</v>
      </c>
      <c r="T815" s="388" t="str">
        <f>IF(_xlfn.IFNA(VLOOKUP(P815,$AG$3:$AH$83,2,FALSE),"")='11.1'!$D$5,TXM!S815,"")</f>
        <v/>
      </c>
      <c r="U815" t="str">
        <f>IFERROR(SMALL($T$5:$T$9000,ROWS($T$5:T815)),"")</f>
        <v/>
      </c>
    </row>
    <row r="816" spans="1:21" ht="14.4" customHeight="1" x14ac:dyDescent="0.3">
      <c r="A816" s="371" t="s">
        <v>159</v>
      </c>
      <c r="B816" t="s">
        <v>105</v>
      </c>
      <c r="C816" s="372">
        <v>28379</v>
      </c>
      <c r="D816" s="388">
        <f>ROWS(C$5:C816)</f>
        <v>812</v>
      </c>
      <c r="E816" s="388" t="str">
        <f>IF(_xlfn.IFNA(VLOOKUP(A816,$AG$3:$AH$83,2,FALSE),"")='11.1'!$D$5,TXM!D816,"")</f>
        <v/>
      </c>
      <c r="F816" t="str">
        <f>IFERROR(SMALL($E$5:$E$9000,ROWS($E$5:E816)),"")</f>
        <v/>
      </c>
      <c r="I816" s="371" t="s">
        <v>162</v>
      </c>
      <c r="J816" t="s">
        <v>821</v>
      </c>
      <c r="K816" s="372">
        <v>2367</v>
      </c>
      <c r="L816" s="388">
        <f>ROWS(K$5:K816)</f>
        <v>812</v>
      </c>
      <c r="M816" s="388" t="str">
        <f>IF(_xlfn.IFNA(VLOOKUP(I816,$AG$3:$AH$83,2,FALSE),"")='11.1'!$D$5,TXM!L816,"")</f>
        <v/>
      </c>
      <c r="N816" t="str">
        <f>IFERROR(SMALL($M$5:$M$9000,ROWS($M$5:M816)),"")</f>
        <v/>
      </c>
      <c r="P816" t="s">
        <v>73</v>
      </c>
      <c r="Q816" t="s">
        <v>1006</v>
      </c>
      <c r="R816">
        <v>5000</v>
      </c>
      <c r="S816" s="388">
        <f>ROWS(R$5:R816)</f>
        <v>812</v>
      </c>
      <c r="T816" s="388" t="str">
        <f>IF(_xlfn.IFNA(VLOOKUP(P816,$AG$3:$AH$83,2,FALSE),"")='11.1'!$D$5,TXM!S816,"")</f>
        <v/>
      </c>
      <c r="U816" t="str">
        <f>IFERROR(SMALL($T$5:$T$9000,ROWS($T$5:T816)),"")</f>
        <v/>
      </c>
    </row>
    <row r="817" spans="1:21" ht="14.4" customHeight="1" x14ac:dyDescent="0.3">
      <c r="A817" s="371" t="s">
        <v>159</v>
      </c>
      <c r="B817" t="s">
        <v>837</v>
      </c>
      <c r="C817" s="372">
        <v>15768</v>
      </c>
      <c r="D817" s="388">
        <f>ROWS(C$5:C817)</f>
        <v>813</v>
      </c>
      <c r="E817" s="388" t="str">
        <f>IF(_xlfn.IFNA(VLOOKUP(A817,$AG$3:$AH$83,2,FALSE),"")='11.1'!$D$5,TXM!D817,"")</f>
        <v/>
      </c>
      <c r="F817" t="str">
        <f>IFERROR(SMALL($E$5:$E$9000,ROWS($E$5:E817)),"")</f>
        <v/>
      </c>
      <c r="I817" s="371" t="s">
        <v>162</v>
      </c>
      <c r="J817" t="s">
        <v>1402</v>
      </c>
      <c r="K817" s="372">
        <v>1386</v>
      </c>
      <c r="L817" s="388">
        <f>ROWS(K$5:K817)</f>
        <v>813</v>
      </c>
      <c r="M817" s="388" t="str">
        <f>IF(_xlfn.IFNA(VLOOKUP(I817,$AG$3:$AH$83,2,FALSE),"")='11.1'!$D$5,TXM!L817,"")</f>
        <v/>
      </c>
      <c r="N817" t="str">
        <f>IFERROR(SMALL($M$5:$M$9000,ROWS($M$5:M817)),"")</f>
        <v/>
      </c>
      <c r="P817" t="s">
        <v>150</v>
      </c>
      <c r="Q817" t="s">
        <v>867</v>
      </c>
      <c r="R817">
        <v>1452880</v>
      </c>
      <c r="S817" s="388">
        <f>ROWS(R$5:R817)</f>
        <v>813</v>
      </c>
      <c r="T817" s="388" t="str">
        <f>IF(_xlfn.IFNA(VLOOKUP(P817,$AG$3:$AH$83,2,FALSE),"")='11.1'!$D$5,TXM!S817,"")</f>
        <v/>
      </c>
      <c r="U817" t="str">
        <f>IFERROR(SMALL($T$5:$T$9000,ROWS($T$5:T817)),"")</f>
        <v/>
      </c>
    </row>
    <row r="818" spans="1:21" ht="14.4" customHeight="1" x14ac:dyDescent="0.3">
      <c r="A818" s="371" t="s">
        <v>159</v>
      </c>
      <c r="B818" t="s">
        <v>1006</v>
      </c>
      <c r="C818" s="372">
        <v>14950</v>
      </c>
      <c r="D818" s="388">
        <f>ROWS(C$5:C818)</f>
        <v>814</v>
      </c>
      <c r="E818" s="388" t="str">
        <f>IF(_xlfn.IFNA(VLOOKUP(A818,$AG$3:$AH$83,2,FALSE),"")='11.1'!$D$5,TXM!D818,"")</f>
        <v/>
      </c>
      <c r="F818" t="str">
        <f>IFERROR(SMALL($E$5:$E$9000,ROWS($E$5:E818)),"")</f>
        <v/>
      </c>
      <c r="I818" s="371" t="s">
        <v>162</v>
      </c>
      <c r="J818" t="s">
        <v>861</v>
      </c>
      <c r="K818" s="372">
        <v>1301</v>
      </c>
      <c r="L818" s="388">
        <f>ROWS(K$5:K818)</f>
        <v>814</v>
      </c>
      <c r="M818" s="388" t="str">
        <f>IF(_xlfn.IFNA(VLOOKUP(I818,$AG$3:$AH$83,2,FALSE),"")='11.1'!$D$5,TXM!L818,"")</f>
        <v/>
      </c>
      <c r="N818" t="str">
        <f>IFERROR(SMALL($M$5:$M$9000,ROWS($M$5:M818)),"")</f>
        <v/>
      </c>
      <c r="P818" t="s">
        <v>150</v>
      </c>
      <c r="Q818" t="s">
        <v>96</v>
      </c>
      <c r="R818">
        <v>656846</v>
      </c>
      <c r="S818" s="388">
        <f>ROWS(R$5:R818)</f>
        <v>814</v>
      </c>
      <c r="T818" s="388" t="str">
        <f>IF(_xlfn.IFNA(VLOOKUP(P818,$AG$3:$AH$83,2,FALSE),"")='11.1'!$D$5,TXM!S818,"")</f>
        <v/>
      </c>
      <c r="U818" t="str">
        <f>IFERROR(SMALL($T$5:$T$9000,ROWS($T$5:T818)),"")</f>
        <v/>
      </c>
    </row>
    <row r="819" spans="1:21" ht="14.4" customHeight="1" x14ac:dyDescent="0.3">
      <c r="A819" s="371" t="s">
        <v>159</v>
      </c>
      <c r="B819" t="s">
        <v>98</v>
      </c>
      <c r="C819" s="372">
        <v>11716</v>
      </c>
      <c r="D819" s="388">
        <f>ROWS(C$5:C819)</f>
        <v>815</v>
      </c>
      <c r="E819" s="388" t="str">
        <f>IF(_xlfn.IFNA(VLOOKUP(A819,$AG$3:$AH$83,2,FALSE),"")='11.1'!$D$5,TXM!D819,"")</f>
        <v/>
      </c>
      <c r="F819" t="str">
        <f>IFERROR(SMALL($E$5:$E$9000,ROWS($E$5:E819)),"")</f>
        <v/>
      </c>
      <c r="I819" s="371" t="s">
        <v>162</v>
      </c>
      <c r="J819" t="s">
        <v>843</v>
      </c>
      <c r="K819" s="372">
        <v>1294</v>
      </c>
      <c r="L819" s="388">
        <f>ROWS(K$5:K819)</f>
        <v>815</v>
      </c>
      <c r="M819" s="388" t="str">
        <f>IF(_xlfn.IFNA(VLOOKUP(I819,$AG$3:$AH$83,2,FALSE),"")='11.1'!$D$5,TXM!L819,"")</f>
        <v/>
      </c>
      <c r="N819" t="str">
        <f>IFERROR(SMALL($M$5:$M$9000,ROWS($M$5:M819)),"")</f>
        <v/>
      </c>
      <c r="P819" t="s">
        <v>150</v>
      </c>
      <c r="Q819" t="s">
        <v>1318</v>
      </c>
      <c r="R819">
        <v>646380</v>
      </c>
      <c r="S819" s="388">
        <f>ROWS(R$5:R819)</f>
        <v>815</v>
      </c>
      <c r="T819" s="388" t="str">
        <f>IF(_xlfn.IFNA(VLOOKUP(P819,$AG$3:$AH$83,2,FALSE),"")='11.1'!$D$5,TXM!S819,"")</f>
        <v/>
      </c>
      <c r="U819" t="str">
        <f>IFERROR(SMALL($T$5:$T$9000,ROWS($T$5:T819)),"")</f>
        <v/>
      </c>
    </row>
    <row r="820" spans="1:21" ht="14.4" customHeight="1" x14ac:dyDescent="0.3">
      <c r="A820" s="371" t="s">
        <v>159</v>
      </c>
      <c r="B820" t="s">
        <v>108</v>
      </c>
      <c r="C820" s="372">
        <v>7602</v>
      </c>
      <c r="D820" s="388">
        <f>ROWS(C$5:C820)</f>
        <v>816</v>
      </c>
      <c r="E820" s="388" t="str">
        <f>IF(_xlfn.IFNA(VLOOKUP(A820,$AG$3:$AH$83,2,FALSE),"")='11.1'!$D$5,TXM!D820,"")</f>
        <v/>
      </c>
      <c r="F820" t="str">
        <f>IFERROR(SMALL($E$5:$E$9000,ROWS($E$5:E820)),"")</f>
        <v/>
      </c>
      <c r="I820" s="371" t="s">
        <v>162</v>
      </c>
      <c r="J820" t="s">
        <v>799</v>
      </c>
      <c r="K820" s="372">
        <v>930</v>
      </c>
      <c r="L820" s="388">
        <f>ROWS(K$5:K820)</f>
        <v>816</v>
      </c>
      <c r="M820" s="388" t="str">
        <f>IF(_xlfn.IFNA(VLOOKUP(I820,$AG$3:$AH$83,2,FALSE),"")='11.1'!$D$5,TXM!L820,"")</f>
        <v/>
      </c>
      <c r="N820" t="str">
        <f>IFERROR(SMALL($M$5:$M$9000,ROWS($M$5:M820)),"")</f>
        <v/>
      </c>
      <c r="P820" t="s">
        <v>150</v>
      </c>
      <c r="Q820" t="s">
        <v>1240</v>
      </c>
      <c r="R820">
        <v>598605</v>
      </c>
      <c r="S820" s="388">
        <f>ROWS(R$5:R820)</f>
        <v>816</v>
      </c>
      <c r="T820" s="388" t="str">
        <f>IF(_xlfn.IFNA(VLOOKUP(P820,$AG$3:$AH$83,2,FALSE),"")='11.1'!$D$5,TXM!S820,"")</f>
        <v/>
      </c>
      <c r="U820" t="str">
        <f>IFERROR(SMALL($T$5:$T$9000,ROWS($T$5:T820)),"")</f>
        <v/>
      </c>
    </row>
    <row r="821" spans="1:21" ht="14.4" customHeight="1" x14ac:dyDescent="0.3">
      <c r="A821" s="371" t="s">
        <v>159</v>
      </c>
      <c r="B821" t="s">
        <v>102</v>
      </c>
      <c r="C821" s="372">
        <v>2400</v>
      </c>
      <c r="D821" s="388">
        <f>ROWS(C$5:C821)</f>
        <v>817</v>
      </c>
      <c r="E821" s="388" t="str">
        <f>IF(_xlfn.IFNA(VLOOKUP(A821,$AG$3:$AH$83,2,FALSE),"")='11.1'!$D$5,TXM!D821,"")</f>
        <v/>
      </c>
      <c r="F821" t="str">
        <f>IFERROR(SMALL($E$5:$E$9000,ROWS($E$5:E821)),"")</f>
        <v/>
      </c>
      <c r="I821" s="371" t="s">
        <v>162</v>
      </c>
      <c r="J821" t="s">
        <v>999</v>
      </c>
      <c r="K821" s="372">
        <v>928</v>
      </c>
      <c r="L821" s="388">
        <f>ROWS(K$5:K821)</f>
        <v>817</v>
      </c>
      <c r="M821" s="388" t="str">
        <f>IF(_xlfn.IFNA(VLOOKUP(I821,$AG$3:$AH$83,2,FALSE),"")='11.1'!$D$5,TXM!L821,"")</f>
        <v/>
      </c>
      <c r="N821" t="str">
        <f>IFERROR(SMALL($M$5:$M$9000,ROWS($M$5:M821)),"")</f>
        <v/>
      </c>
      <c r="P821" t="s">
        <v>150</v>
      </c>
      <c r="Q821" t="s">
        <v>1285</v>
      </c>
      <c r="R821">
        <v>487034</v>
      </c>
      <c r="S821" s="388">
        <f>ROWS(R$5:R821)</f>
        <v>817</v>
      </c>
      <c r="T821" s="388" t="str">
        <f>IF(_xlfn.IFNA(VLOOKUP(P821,$AG$3:$AH$83,2,FALSE),"")='11.1'!$D$5,TXM!S821,"")</f>
        <v/>
      </c>
      <c r="U821" t="str">
        <f>IFERROR(SMALL($T$5:$T$9000,ROWS($T$5:T821)),"")</f>
        <v/>
      </c>
    </row>
    <row r="822" spans="1:21" ht="14.4" customHeight="1" x14ac:dyDescent="0.3">
      <c r="A822" s="371" t="s">
        <v>159</v>
      </c>
      <c r="B822" t="s">
        <v>835</v>
      </c>
      <c r="C822" s="372">
        <v>995</v>
      </c>
      <c r="D822" s="388">
        <f>ROWS(C$5:C822)</f>
        <v>818</v>
      </c>
      <c r="E822" s="388" t="str">
        <f>IF(_xlfn.IFNA(VLOOKUP(A822,$AG$3:$AH$83,2,FALSE),"")='11.1'!$D$5,TXM!D822,"")</f>
        <v/>
      </c>
      <c r="F822" t="str">
        <f>IFERROR(SMALL($E$5:$E$9000,ROWS($E$5:E822)),"")</f>
        <v/>
      </c>
      <c r="I822" s="371" t="s">
        <v>162</v>
      </c>
      <c r="J822" t="s">
        <v>1318</v>
      </c>
      <c r="K822" s="372">
        <v>600</v>
      </c>
      <c r="L822" s="388">
        <f>ROWS(K$5:K822)</f>
        <v>818</v>
      </c>
      <c r="M822" s="388" t="str">
        <f>IF(_xlfn.IFNA(VLOOKUP(I822,$AG$3:$AH$83,2,FALSE),"")='11.1'!$D$5,TXM!L822,"")</f>
        <v/>
      </c>
      <c r="N822" t="str">
        <f>IFERROR(SMALL($M$5:$M$9000,ROWS($M$5:M822)),"")</f>
        <v/>
      </c>
      <c r="P822" t="s">
        <v>150</v>
      </c>
      <c r="Q822" t="s">
        <v>835</v>
      </c>
      <c r="R822">
        <v>120730</v>
      </c>
      <c r="S822" s="388">
        <f>ROWS(R$5:R822)</f>
        <v>818</v>
      </c>
      <c r="T822" s="388" t="str">
        <f>IF(_xlfn.IFNA(VLOOKUP(P822,$AG$3:$AH$83,2,FALSE),"")='11.1'!$D$5,TXM!S822,"")</f>
        <v/>
      </c>
      <c r="U822" t="str">
        <f>IFERROR(SMALL($T$5:$T$9000,ROWS($T$5:T822)),"")</f>
        <v/>
      </c>
    </row>
    <row r="823" spans="1:21" ht="14.4" customHeight="1" x14ac:dyDescent="0.3">
      <c r="A823" s="371" t="s">
        <v>159</v>
      </c>
      <c r="B823" t="s">
        <v>1240</v>
      </c>
      <c r="C823" s="372">
        <v>253</v>
      </c>
      <c r="D823" s="388">
        <f>ROWS(C$5:C823)</f>
        <v>819</v>
      </c>
      <c r="E823" s="388" t="str">
        <f>IF(_xlfn.IFNA(VLOOKUP(A823,$AG$3:$AH$83,2,FALSE),"")='11.1'!$D$5,TXM!D823,"")</f>
        <v/>
      </c>
      <c r="F823" t="str">
        <f>IFERROR(SMALL($E$5:$E$9000,ROWS($E$5:E823)),"")</f>
        <v/>
      </c>
      <c r="I823" s="371" t="s">
        <v>162</v>
      </c>
      <c r="J823" t="s">
        <v>803</v>
      </c>
      <c r="K823" s="372">
        <v>130</v>
      </c>
      <c r="L823" s="388">
        <f>ROWS(K$5:K823)</f>
        <v>819</v>
      </c>
      <c r="M823" s="388" t="str">
        <f>IF(_xlfn.IFNA(VLOOKUP(I823,$AG$3:$AH$83,2,FALSE),"")='11.1'!$D$5,TXM!L823,"")</f>
        <v/>
      </c>
      <c r="N823" t="str">
        <f>IFERROR(SMALL($M$5:$M$9000,ROWS($M$5:M823)),"")</f>
        <v/>
      </c>
      <c r="P823" t="s">
        <v>150</v>
      </c>
      <c r="Q823" t="s">
        <v>791</v>
      </c>
      <c r="R823">
        <v>90505</v>
      </c>
      <c r="S823" s="388">
        <f>ROWS(R$5:R823)</f>
        <v>819</v>
      </c>
      <c r="T823" s="388" t="str">
        <f>IF(_xlfn.IFNA(VLOOKUP(P823,$AG$3:$AH$83,2,FALSE),"")='11.1'!$D$5,TXM!S823,"")</f>
        <v/>
      </c>
      <c r="U823" t="str">
        <f>IFERROR(SMALL($T$5:$T$9000,ROWS($T$5:T823)),"")</f>
        <v/>
      </c>
    </row>
    <row r="824" spans="1:21" ht="14.4" customHeight="1" x14ac:dyDescent="0.3">
      <c r="A824" s="371" t="s">
        <v>159</v>
      </c>
      <c r="B824" t="s">
        <v>999</v>
      </c>
      <c r="C824" s="372">
        <v>20</v>
      </c>
      <c r="D824" s="388">
        <f>ROWS(C$5:C824)</f>
        <v>820</v>
      </c>
      <c r="E824" s="388" t="str">
        <f>IF(_xlfn.IFNA(VLOOKUP(A824,$AG$3:$AH$83,2,FALSE),"")='11.1'!$D$5,TXM!D824,"")</f>
        <v/>
      </c>
      <c r="F824" t="str">
        <f>IFERROR(SMALL($E$5:$E$9000,ROWS($E$5:E824)),"")</f>
        <v/>
      </c>
      <c r="I824" s="371" t="s">
        <v>201</v>
      </c>
      <c r="J824" t="s">
        <v>845</v>
      </c>
      <c r="K824" s="372">
        <v>2334393072</v>
      </c>
      <c r="L824" s="388">
        <f>ROWS(K$5:K824)</f>
        <v>820</v>
      </c>
      <c r="M824" s="388" t="str">
        <f>IF(_xlfn.IFNA(VLOOKUP(I824,$AG$3:$AH$83,2,FALSE),"")='11.1'!$D$5,TXM!L824,"")</f>
        <v/>
      </c>
      <c r="N824" t="str">
        <f>IFERROR(SMALL($M$5:$M$9000,ROWS($M$5:M824)),"")</f>
        <v/>
      </c>
      <c r="P824" t="s">
        <v>150</v>
      </c>
      <c r="Q824" t="s">
        <v>823</v>
      </c>
      <c r="R824">
        <v>78335</v>
      </c>
      <c r="S824" s="388">
        <f>ROWS(R$5:R824)</f>
        <v>820</v>
      </c>
      <c r="T824" s="388" t="str">
        <f>IF(_xlfn.IFNA(VLOOKUP(P824,$AG$3:$AH$83,2,FALSE),"")='11.1'!$D$5,TXM!S824,"")</f>
        <v/>
      </c>
      <c r="U824" t="str">
        <f>IFERROR(SMALL($T$5:$T$9000,ROWS($T$5:T824)),"")</f>
        <v/>
      </c>
    </row>
    <row r="825" spans="1:21" ht="14.4" customHeight="1" x14ac:dyDescent="0.3">
      <c r="A825" s="371" t="s">
        <v>73</v>
      </c>
      <c r="B825" t="s">
        <v>1000</v>
      </c>
      <c r="C825" s="372">
        <v>34113676</v>
      </c>
      <c r="D825" s="388">
        <f>ROWS(C$5:C825)</f>
        <v>821</v>
      </c>
      <c r="E825" s="388" t="str">
        <f>IF(_xlfn.IFNA(VLOOKUP(A825,$AG$3:$AH$83,2,FALSE),"")='11.1'!$D$5,TXM!D825,"")</f>
        <v/>
      </c>
      <c r="F825" t="str">
        <f>IFERROR(SMALL($E$5:$E$9000,ROWS($E$5:E825)),"")</f>
        <v/>
      </c>
      <c r="I825" s="371" t="s">
        <v>201</v>
      </c>
      <c r="J825" t="s">
        <v>1402</v>
      </c>
      <c r="K825" s="372">
        <v>65729872</v>
      </c>
      <c r="L825" s="388">
        <f>ROWS(K$5:K825)</f>
        <v>821</v>
      </c>
      <c r="M825" s="388" t="str">
        <f>IF(_xlfn.IFNA(VLOOKUP(I825,$AG$3:$AH$83,2,FALSE),"")='11.1'!$D$5,TXM!L825,"")</f>
        <v/>
      </c>
      <c r="N825" t="str">
        <f>IFERROR(SMALL($M$5:$M$9000,ROWS($M$5:M825)),"")</f>
        <v/>
      </c>
      <c r="P825" t="s">
        <v>150</v>
      </c>
      <c r="Q825" t="s">
        <v>1402</v>
      </c>
      <c r="R825">
        <v>72765</v>
      </c>
      <c r="S825" s="388">
        <f>ROWS(R$5:R825)</f>
        <v>821</v>
      </c>
      <c r="T825" s="388" t="str">
        <f>IF(_xlfn.IFNA(VLOOKUP(P825,$AG$3:$AH$83,2,FALSE),"")='11.1'!$D$5,TXM!S825,"")</f>
        <v/>
      </c>
      <c r="U825" t="str">
        <f>IFERROR(SMALL($T$5:$T$9000,ROWS($T$5:T825)),"")</f>
        <v/>
      </c>
    </row>
    <row r="826" spans="1:21" ht="14.4" customHeight="1" x14ac:dyDescent="0.3">
      <c r="A826" s="371" t="s">
        <v>73</v>
      </c>
      <c r="B826" t="s">
        <v>783</v>
      </c>
      <c r="C826" s="372">
        <v>1218519</v>
      </c>
      <c r="D826" s="388">
        <f>ROWS(C$5:C826)</f>
        <v>822</v>
      </c>
      <c r="E826" s="388" t="str">
        <f>IF(_xlfn.IFNA(VLOOKUP(A826,$AG$3:$AH$83,2,FALSE),"")='11.1'!$D$5,TXM!D826,"")</f>
        <v/>
      </c>
      <c r="F826" t="str">
        <f>IFERROR(SMALL($E$5:$E$9000,ROWS($E$5:E826)),"")</f>
        <v/>
      </c>
      <c r="I826" s="371" t="s">
        <v>201</v>
      </c>
      <c r="J826" t="s">
        <v>95</v>
      </c>
      <c r="K826" s="372">
        <v>58812115</v>
      </c>
      <c r="L826" s="388">
        <f>ROWS(K$5:K826)</f>
        <v>822</v>
      </c>
      <c r="M826" s="388" t="str">
        <f>IF(_xlfn.IFNA(VLOOKUP(I826,$AG$3:$AH$83,2,FALSE),"")='11.1'!$D$5,TXM!L826,"")</f>
        <v/>
      </c>
      <c r="N826" t="str">
        <f>IFERROR(SMALL($M$5:$M$9000,ROWS($M$5:M826)),"")</f>
        <v/>
      </c>
      <c r="P826" t="s">
        <v>150</v>
      </c>
      <c r="Q826" t="s">
        <v>837</v>
      </c>
      <c r="R826">
        <v>72270</v>
      </c>
      <c r="S826" s="388">
        <f>ROWS(R$5:R826)</f>
        <v>822</v>
      </c>
      <c r="T826" s="388" t="str">
        <f>IF(_xlfn.IFNA(VLOOKUP(P826,$AG$3:$AH$83,2,FALSE),"")='11.1'!$D$5,TXM!S826,"")</f>
        <v/>
      </c>
      <c r="U826" t="str">
        <f>IFERROR(SMALL($T$5:$T$9000,ROWS($T$5:T826)),"")</f>
        <v/>
      </c>
    </row>
    <row r="827" spans="1:21" ht="14.4" customHeight="1" x14ac:dyDescent="0.3">
      <c r="A827" s="371" t="s">
        <v>73</v>
      </c>
      <c r="B827" t="s">
        <v>779</v>
      </c>
      <c r="C827" s="372">
        <v>1200638</v>
      </c>
      <c r="D827" s="388">
        <f>ROWS(C$5:C827)</f>
        <v>823</v>
      </c>
      <c r="E827" s="388" t="str">
        <f>IF(_xlfn.IFNA(VLOOKUP(A827,$AG$3:$AH$83,2,FALSE),"")='11.1'!$D$5,TXM!D827,"")</f>
        <v/>
      </c>
      <c r="F827" t="str">
        <f>IFERROR(SMALL($E$5:$E$9000,ROWS($E$5:E827)),"")</f>
        <v/>
      </c>
      <c r="I827" s="371" t="s">
        <v>201</v>
      </c>
      <c r="J827" t="s">
        <v>855</v>
      </c>
      <c r="K827" s="372">
        <v>2664115</v>
      </c>
      <c r="L827" s="388">
        <f>ROWS(K$5:K827)</f>
        <v>823</v>
      </c>
      <c r="M827" s="388" t="str">
        <f>IF(_xlfn.IFNA(VLOOKUP(I827,$AG$3:$AH$83,2,FALSE),"")='11.1'!$D$5,TXM!L827,"")</f>
        <v/>
      </c>
      <c r="N827" t="str">
        <f>IFERROR(SMALL($M$5:$M$9000,ROWS($M$5:M827)),"")</f>
        <v/>
      </c>
      <c r="P827" t="s">
        <v>150</v>
      </c>
      <c r="Q827" t="s">
        <v>855</v>
      </c>
      <c r="R827">
        <v>70250</v>
      </c>
      <c r="S827" s="388">
        <f>ROWS(R$5:R827)</f>
        <v>823</v>
      </c>
      <c r="T827" s="388" t="str">
        <f>IF(_xlfn.IFNA(VLOOKUP(P827,$AG$3:$AH$83,2,FALSE),"")='11.1'!$D$5,TXM!S827,"")</f>
        <v/>
      </c>
      <c r="U827" t="str">
        <f>IFERROR(SMALL($T$5:$T$9000,ROWS($T$5:T827)),"")</f>
        <v/>
      </c>
    </row>
    <row r="828" spans="1:21" ht="14.4" customHeight="1" x14ac:dyDescent="0.3">
      <c r="A828" s="371" t="s">
        <v>73</v>
      </c>
      <c r="B828" t="s">
        <v>793</v>
      </c>
      <c r="C828" s="372">
        <v>235848</v>
      </c>
      <c r="D828" s="388">
        <f>ROWS(C$5:C828)</f>
        <v>824</v>
      </c>
      <c r="E828" s="388" t="str">
        <f>IF(_xlfn.IFNA(VLOOKUP(A828,$AG$3:$AH$83,2,FALSE),"")='11.1'!$D$5,TXM!D828,"")</f>
        <v/>
      </c>
      <c r="F828" t="str">
        <f>IFERROR(SMALL($E$5:$E$9000,ROWS($E$5:E828)),"")</f>
        <v/>
      </c>
      <c r="I828" s="371" t="s">
        <v>201</v>
      </c>
      <c r="J828" t="s">
        <v>107</v>
      </c>
      <c r="K828" s="372">
        <v>1966614</v>
      </c>
      <c r="L828" s="388">
        <f>ROWS(K$5:K828)</f>
        <v>824</v>
      </c>
      <c r="M828" s="388" t="str">
        <f>IF(_xlfn.IFNA(VLOOKUP(I828,$AG$3:$AH$83,2,FALSE),"")='11.1'!$D$5,TXM!L828,"")</f>
        <v/>
      </c>
      <c r="N828" t="str">
        <f>IFERROR(SMALL($M$5:$M$9000,ROWS($M$5:M828)),"")</f>
        <v/>
      </c>
      <c r="P828" t="s">
        <v>150</v>
      </c>
      <c r="Q828" t="s">
        <v>1275</v>
      </c>
      <c r="R828">
        <v>61975</v>
      </c>
      <c r="S828" s="388">
        <f>ROWS(R$5:R828)</f>
        <v>824</v>
      </c>
      <c r="T828" s="388" t="str">
        <f>IF(_xlfn.IFNA(VLOOKUP(P828,$AG$3:$AH$83,2,FALSE),"")='11.1'!$D$5,TXM!S828,"")</f>
        <v/>
      </c>
      <c r="U828" t="str">
        <f>IFERROR(SMALL($T$5:$T$9000,ROWS($T$5:T828)),"")</f>
        <v/>
      </c>
    </row>
    <row r="829" spans="1:21" ht="14.4" customHeight="1" x14ac:dyDescent="0.3">
      <c r="A829" s="371" t="s">
        <v>73</v>
      </c>
      <c r="B829" t="s">
        <v>787</v>
      </c>
      <c r="C829" s="372">
        <v>187110</v>
      </c>
      <c r="D829" s="388">
        <f>ROWS(C$5:C829)</f>
        <v>825</v>
      </c>
      <c r="E829" s="388" t="str">
        <f>IF(_xlfn.IFNA(VLOOKUP(A829,$AG$3:$AH$83,2,FALSE),"")='11.1'!$D$5,TXM!D829,"")</f>
        <v/>
      </c>
      <c r="F829" t="str">
        <f>IFERROR(SMALL($E$5:$E$9000,ROWS($E$5:E829)),"")</f>
        <v/>
      </c>
      <c r="I829" s="371" t="s">
        <v>201</v>
      </c>
      <c r="J829" t="s">
        <v>91</v>
      </c>
      <c r="K829" s="372">
        <v>741744</v>
      </c>
      <c r="L829" s="388">
        <f>ROWS(K$5:K829)</f>
        <v>825</v>
      </c>
      <c r="M829" s="388" t="str">
        <f>IF(_xlfn.IFNA(VLOOKUP(I829,$AG$3:$AH$83,2,FALSE),"")='11.1'!$D$5,TXM!L829,"")</f>
        <v/>
      </c>
      <c r="N829" t="str">
        <f>IFERROR(SMALL($M$5:$M$9000,ROWS($M$5:M829)),"")</f>
        <v/>
      </c>
      <c r="P829" t="s">
        <v>150</v>
      </c>
      <c r="Q829" t="s">
        <v>95</v>
      </c>
      <c r="R829">
        <v>61580</v>
      </c>
      <c r="S829" s="388">
        <f>ROWS(R$5:R829)</f>
        <v>825</v>
      </c>
      <c r="T829" s="388" t="str">
        <f>IF(_xlfn.IFNA(VLOOKUP(P829,$AG$3:$AH$83,2,FALSE),"")='11.1'!$D$5,TXM!S829,"")</f>
        <v/>
      </c>
      <c r="U829" t="str">
        <f>IFERROR(SMALL($T$5:$T$9000,ROWS($T$5:T829)),"")</f>
        <v/>
      </c>
    </row>
    <row r="830" spans="1:21" ht="14.4" customHeight="1" x14ac:dyDescent="0.3">
      <c r="A830" s="371" t="s">
        <v>150</v>
      </c>
      <c r="B830" t="s">
        <v>1000</v>
      </c>
      <c r="C830" s="372">
        <v>65958887</v>
      </c>
      <c r="D830" s="388">
        <f>ROWS(C$5:C830)</f>
        <v>826</v>
      </c>
      <c r="E830" s="388" t="str">
        <f>IF(_xlfn.IFNA(VLOOKUP(A830,$AG$3:$AH$83,2,FALSE),"")='11.1'!$D$5,TXM!D830,"")</f>
        <v/>
      </c>
      <c r="F830" t="str">
        <f>IFERROR(SMALL($E$5:$E$9000,ROWS($E$5:E830)),"")</f>
        <v/>
      </c>
      <c r="I830" s="371" t="s">
        <v>201</v>
      </c>
      <c r="J830" t="s">
        <v>94</v>
      </c>
      <c r="K830" s="372">
        <v>440725</v>
      </c>
      <c r="L830" s="388">
        <f>ROWS(K$5:K830)</f>
        <v>826</v>
      </c>
      <c r="M830" s="388" t="str">
        <f>IF(_xlfn.IFNA(VLOOKUP(I830,$AG$3:$AH$83,2,FALSE),"")='11.1'!$D$5,TXM!L830,"")</f>
        <v/>
      </c>
      <c r="N830" t="str">
        <f>IFERROR(SMALL($M$5:$M$9000,ROWS($M$5:M830)),"")</f>
        <v/>
      </c>
      <c r="P830" t="s">
        <v>150</v>
      </c>
      <c r="Q830" t="s">
        <v>1000</v>
      </c>
      <c r="R830">
        <v>26250</v>
      </c>
      <c r="S830" s="388">
        <f>ROWS(R$5:R830)</f>
        <v>826</v>
      </c>
      <c r="T830" s="388" t="str">
        <f>IF(_xlfn.IFNA(VLOOKUP(P830,$AG$3:$AH$83,2,FALSE),"")='11.1'!$D$5,TXM!S830,"")</f>
        <v/>
      </c>
      <c r="U830" t="str">
        <f>IFERROR(SMALL($T$5:$T$9000,ROWS($T$5:T830)),"")</f>
        <v/>
      </c>
    </row>
    <row r="831" spans="1:21" ht="14.4" customHeight="1" x14ac:dyDescent="0.3">
      <c r="A831" s="371" t="s">
        <v>150</v>
      </c>
      <c r="B831" t="s">
        <v>849</v>
      </c>
      <c r="C831" s="372">
        <v>18460295</v>
      </c>
      <c r="D831" s="388">
        <f>ROWS(C$5:C831)</f>
        <v>827</v>
      </c>
      <c r="E831" s="388" t="str">
        <f>IF(_xlfn.IFNA(VLOOKUP(A831,$AG$3:$AH$83,2,FALSE),"")='11.1'!$D$5,TXM!D831,"")</f>
        <v/>
      </c>
      <c r="F831" t="str">
        <f>IFERROR(SMALL($E$5:$E$9000,ROWS($E$5:E831)),"")</f>
        <v/>
      </c>
      <c r="I831" s="371" t="s">
        <v>201</v>
      </c>
      <c r="J831" t="s">
        <v>825</v>
      </c>
      <c r="K831" s="372">
        <v>426078</v>
      </c>
      <c r="L831" s="388">
        <f>ROWS(K$5:K831)</f>
        <v>827</v>
      </c>
      <c r="M831" s="388" t="str">
        <f>IF(_xlfn.IFNA(VLOOKUP(I831,$AG$3:$AH$83,2,FALSE),"")='11.1'!$D$5,TXM!L831,"")</f>
        <v/>
      </c>
      <c r="N831" t="str">
        <f>IFERROR(SMALL($M$5:$M$9000,ROWS($M$5:M831)),"")</f>
        <v/>
      </c>
      <c r="P831" t="s">
        <v>150</v>
      </c>
      <c r="Q831" t="s">
        <v>849</v>
      </c>
      <c r="R831">
        <v>23318</v>
      </c>
      <c r="S831" s="388">
        <f>ROWS(R$5:R831)</f>
        <v>827</v>
      </c>
      <c r="T831" s="388" t="str">
        <f>IF(_xlfn.IFNA(VLOOKUP(P831,$AG$3:$AH$83,2,FALSE),"")='11.1'!$D$5,TXM!S831,"")</f>
        <v/>
      </c>
      <c r="U831" t="str">
        <f>IFERROR(SMALL($T$5:$T$9000,ROWS($T$5:T831)),"")</f>
        <v/>
      </c>
    </row>
    <row r="832" spans="1:21" ht="14.4" customHeight="1" x14ac:dyDescent="0.3">
      <c r="A832" s="371" t="s">
        <v>150</v>
      </c>
      <c r="B832" t="s">
        <v>107</v>
      </c>
      <c r="C832" s="372">
        <v>12139571</v>
      </c>
      <c r="D832" s="388">
        <f>ROWS(C$5:C832)</f>
        <v>828</v>
      </c>
      <c r="E832" s="388" t="str">
        <f>IF(_xlfn.IFNA(VLOOKUP(A832,$AG$3:$AH$83,2,FALSE),"")='11.1'!$D$5,TXM!D832,"")</f>
        <v/>
      </c>
      <c r="F832" t="str">
        <f>IFERROR(SMALL($E$5:$E$9000,ROWS($E$5:E832)),"")</f>
        <v/>
      </c>
      <c r="I832" s="371" t="s">
        <v>201</v>
      </c>
      <c r="J832" t="s">
        <v>1240</v>
      </c>
      <c r="K832" s="372">
        <v>388095</v>
      </c>
      <c r="L832" s="388">
        <f>ROWS(K$5:K832)</f>
        <v>828</v>
      </c>
      <c r="M832" s="388" t="str">
        <f>IF(_xlfn.IFNA(VLOOKUP(I832,$AG$3:$AH$83,2,FALSE),"")='11.1'!$D$5,TXM!L832,"")</f>
        <v/>
      </c>
      <c r="N832" t="str">
        <f>IFERROR(SMALL($M$5:$M$9000,ROWS($M$5:M832)),"")</f>
        <v/>
      </c>
      <c r="P832" t="s">
        <v>150</v>
      </c>
      <c r="Q832" t="s">
        <v>865</v>
      </c>
      <c r="R832">
        <v>23240</v>
      </c>
      <c r="S832" s="388">
        <f>ROWS(R$5:R832)</f>
        <v>828</v>
      </c>
      <c r="T832" s="388" t="str">
        <f>IF(_xlfn.IFNA(VLOOKUP(P832,$AG$3:$AH$83,2,FALSE),"")='11.1'!$D$5,TXM!S832,"")</f>
        <v/>
      </c>
      <c r="U832" t="str">
        <f>IFERROR(SMALL($T$5:$T$9000,ROWS($T$5:T832)),"")</f>
        <v/>
      </c>
    </row>
    <row r="833" spans="1:21" ht="14.4" customHeight="1" x14ac:dyDescent="0.3">
      <c r="A833" s="371" t="s">
        <v>150</v>
      </c>
      <c r="B833" t="s">
        <v>108</v>
      </c>
      <c r="C833" s="372">
        <v>10390564</v>
      </c>
      <c r="D833" s="388">
        <f>ROWS(C$5:C833)</f>
        <v>829</v>
      </c>
      <c r="E833" s="388" t="str">
        <f>IF(_xlfn.IFNA(VLOOKUP(A833,$AG$3:$AH$83,2,FALSE),"")='11.1'!$D$5,TXM!D833,"")</f>
        <v/>
      </c>
      <c r="F833" t="str">
        <f>IFERROR(SMALL($E$5:$E$9000,ROWS($E$5:E833)),"")</f>
        <v/>
      </c>
      <c r="I833" s="371" t="s">
        <v>201</v>
      </c>
      <c r="J833" t="s">
        <v>785</v>
      </c>
      <c r="K833" s="372">
        <v>351590</v>
      </c>
      <c r="L833" s="388">
        <f>ROWS(K$5:K833)</f>
        <v>829</v>
      </c>
      <c r="M833" s="388" t="str">
        <f>IF(_xlfn.IFNA(VLOOKUP(I833,$AG$3:$AH$83,2,FALSE),"")='11.1'!$D$5,TXM!L833,"")</f>
        <v/>
      </c>
      <c r="N833" t="str">
        <f>IFERROR(SMALL($M$5:$M$9000,ROWS($M$5:M833)),"")</f>
        <v/>
      </c>
      <c r="P833" t="s">
        <v>150</v>
      </c>
      <c r="Q833" t="s">
        <v>1365</v>
      </c>
      <c r="R833">
        <v>22735</v>
      </c>
      <c r="S833" s="388">
        <f>ROWS(R$5:R833)</f>
        <v>829</v>
      </c>
      <c r="T833" s="388" t="str">
        <f>IF(_xlfn.IFNA(VLOOKUP(P833,$AG$3:$AH$83,2,FALSE),"")='11.1'!$D$5,TXM!S833,"")</f>
        <v/>
      </c>
      <c r="U833" t="str">
        <f>IFERROR(SMALL($T$5:$T$9000,ROWS($T$5:T833)),"")</f>
        <v/>
      </c>
    </row>
    <row r="834" spans="1:21" ht="14.4" customHeight="1" x14ac:dyDescent="0.3">
      <c r="A834" s="371" t="s">
        <v>150</v>
      </c>
      <c r="B834" t="s">
        <v>793</v>
      </c>
      <c r="C834" s="372">
        <v>7399722</v>
      </c>
      <c r="D834" s="388">
        <f>ROWS(C$5:C834)</f>
        <v>830</v>
      </c>
      <c r="E834" s="388" t="str">
        <f>IF(_xlfn.IFNA(VLOOKUP(A834,$AG$3:$AH$83,2,FALSE),"")='11.1'!$D$5,TXM!D834,"")</f>
        <v/>
      </c>
      <c r="F834" t="str">
        <f>IFERROR(SMALL($E$5:$E$9000,ROWS($E$5:E834)),"")</f>
        <v/>
      </c>
      <c r="I834" s="371" t="s">
        <v>201</v>
      </c>
      <c r="J834" t="s">
        <v>106</v>
      </c>
      <c r="K834" s="372">
        <v>348272</v>
      </c>
      <c r="L834" s="388">
        <f>ROWS(K$5:K834)</f>
        <v>830</v>
      </c>
      <c r="M834" s="388" t="str">
        <f>IF(_xlfn.IFNA(VLOOKUP(I834,$AG$3:$AH$83,2,FALSE),"")='11.1'!$D$5,TXM!L834,"")</f>
        <v/>
      </c>
      <c r="N834" t="str">
        <f>IFERROR(SMALL($M$5:$M$9000,ROWS($M$5:M834)),"")</f>
        <v/>
      </c>
      <c r="P834" t="s">
        <v>150</v>
      </c>
      <c r="Q834" t="s">
        <v>99</v>
      </c>
      <c r="R834">
        <v>21318</v>
      </c>
      <c r="S834" s="388">
        <f>ROWS(R$5:R834)</f>
        <v>830</v>
      </c>
      <c r="T834" s="388" t="str">
        <f>IF(_xlfn.IFNA(VLOOKUP(P834,$AG$3:$AH$83,2,FALSE),"")='11.1'!$D$5,TXM!S834,"")</f>
        <v/>
      </c>
      <c r="U834" t="str">
        <f>IFERROR(SMALL($T$5:$T$9000,ROWS($T$5:T834)),"")</f>
        <v/>
      </c>
    </row>
    <row r="835" spans="1:21" ht="14.4" customHeight="1" x14ac:dyDescent="0.3">
      <c r="A835" s="371" t="s">
        <v>150</v>
      </c>
      <c r="B835" t="s">
        <v>172</v>
      </c>
      <c r="C835" s="372">
        <v>7200000</v>
      </c>
      <c r="D835" s="388">
        <f>ROWS(C$5:C835)</f>
        <v>831</v>
      </c>
      <c r="E835" s="388" t="str">
        <f>IF(_xlfn.IFNA(VLOOKUP(A835,$AG$3:$AH$83,2,FALSE),"")='11.1'!$D$5,TXM!D835,"")</f>
        <v/>
      </c>
      <c r="F835" t="str">
        <f>IFERROR(SMALL($E$5:$E$9000,ROWS($E$5:E835)),"")</f>
        <v/>
      </c>
      <c r="I835" s="371" t="s">
        <v>201</v>
      </c>
      <c r="J835" t="s">
        <v>1265</v>
      </c>
      <c r="K835" s="372">
        <v>244810</v>
      </c>
      <c r="L835" s="388">
        <f>ROWS(K$5:K835)</f>
        <v>831</v>
      </c>
      <c r="M835" s="388" t="str">
        <f>IF(_xlfn.IFNA(VLOOKUP(I835,$AG$3:$AH$83,2,FALSE),"")='11.1'!$D$5,TXM!L835,"")</f>
        <v/>
      </c>
      <c r="N835" t="str">
        <f>IFERROR(SMALL($M$5:$M$9000,ROWS($M$5:M835)),"")</f>
        <v/>
      </c>
      <c r="P835" t="s">
        <v>150</v>
      </c>
      <c r="Q835" t="s">
        <v>815</v>
      </c>
      <c r="R835">
        <v>18937</v>
      </c>
      <c r="S835" s="388">
        <f>ROWS(R$5:R835)</f>
        <v>831</v>
      </c>
      <c r="T835" s="388" t="str">
        <f>IF(_xlfn.IFNA(VLOOKUP(P835,$AG$3:$AH$83,2,FALSE),"")='11.1'!$D$5,TXM!S835,"")</f>
        <v/>
      </c>
      <c r="U835" t="str">
        <f>IFERROR(SMALL($T$5:$T$9000,ROWS($T$5:T835)),"")</f>
        <v/>
      </c>
    </row>
    <row r="836" spans="1:21" ht="14.4" customHeight="1" x14ac:dyDescent="0.3">
      <c r="A836" s="371" t="s">
        <v>150</v>
      </c>
      <c r="B836" t="s">
        <v>789</v>
      </c>
      <c r="C836" s="372">
        <v>5414251</v>
      </c>
      <c r="D836" s="388">
        <f>ROWS(C$5:C836)</f>
        <v>832</v>
      </c>
      <c r="E836" s="388" t="str">
        <f>IF(_xlfn.IFNA(VLOOKUP(A836,$AG$3:$AH$83,2,FALSE),"")='11.1'!$D$5,TXM!D836,"")</f>
        <v/>
      </c>
      <c r="F836" t="str">
        <f>IFERROR(SMALL($E$5:$E$9000,ROWS($E$5:E836)),"")</f>
        <v/>
      </c>
      <c r="I836" s="371" t="s">
        <v>201</v>
      </c>
      <c r="J836" t="s">
        <v>821</v>
      </c>
      <c r="K836" s="372">
        <v>217837</v>
      </c>
      <c r="L836" s="388">
        <f>ROWS(K$5:K836)</f>
        <v>832</v>
      </c>
      <c r="M836" s="388" t="str">
        <f>IF(_xlfn.IFNA(VLOOKUP(I836,$AG$3:$AH$83,2,FALSE),"")='11.1'!$D$5,TXM!L836,"")</f>
        <v/>
      </c>
      <c r="N836" t="str">
        <f>IFERROR(SMALL($M$5:$M$9000,ROWS($M$5:M836)),"")</f>
        <v/>
      </c>
      <c r="P836" t="s">
        <v>150</v>
      </c>
      <c r="Q836" t="s">
        <v>1006</v>
      </c>
      <c r="R836">
        <v>10000</v>
      </c>
      <c r="S836" s="388">
        <f>ROWS(R$5:R836)</f>
        <v>832</v>
      </c>
      <c r="T836" s="388" t="str">
        <f>IF(_xlfn.IFNA(VLOOKUP(P836,$AG$3:$AH$83,2,FALSE),"")='11.1'!$D$5,TXM!S836,"")</f>
        <v/>
      </c>
      <c r="U836" t="str">
        <f>IFERROR(SMALL($T$5:$T$9000,ROWS($T$5:T836)),"")</f>
        <v/>
      </c>
    </row>
    <row r="837" spans="1:21" ht="14.4" customHeight="1" x14ac:dyDescent="0.3">
      <c r="A837" s="371" t="s">
        <v>150</v>
      </c>
      <c r="B837" t="s">
        <v>791</v>
      </c>
      <c r="C837" s="372">
        <v>5245358</v>
      </c>
      <c r="D837" s="388">
        <f>ROWS(C$5:C837)</f>
        <v>833</v>
      </c>
      <c r="E837" s="388" t="str">
        <f>IF(_xlfn.IFNA(VLOOKUP(A837,$AG$3:$AH$83,2,FALSE),"")='11.1'!$D$5,TXM!D837,"")</f>
        <v/>
      </c>
      <c r="F837" t="str">
        <f>IFERROR(SMALL($E$5:$E$9000,ROWS($E$5:E837)),"")</f>
        <v/>
      </c>
      <c r="I837" s="371" t="s">
        <v>201</v>
      </c>
      <c r="J837" t="s">
        <v>863</v>
      </c>
      <c r="K837" s="372">
        <v>186128</v>
      </c>
      <c r="L837" s="388">
        <f>ROWS(K$5:K837)</f>
        <v>833</v>
      </c>
      <c r="M837" s="388" t="str">
        <f>IF(_xlfn.IFNA(VLOOKUP(I837,$AG$3:$AH$83,2,FALSE),"")='11.1'!$D$5,TXM!L837,"")</f>
        <v/>
      </c>
      <c r="N837" t="str">
        <f>IFERROR(SMALL($M$5:$M$9000,ROWS($M$5:M837)),"")</f>
        <v/>
      </c>
      <c r="P837" t="s">
        <v>150</v>
      </c>
      <c r="Q837" t="s">
        <v>863</v>
      </c>
      <c r="R837">
        <v>8018</v>
      </c>
      <c r="S837" s="388">
        <f>ROWS(R$5:R837)</f>
        <v>833</v>
      </c>
      <c r="T837" s="388" t="str">
        <f>IF(_xlfn.IFNA(VLOOKUP(P837,$AG$3:$AH$83,2,FALSE),"")='11.1'!$D$5,TXM!S837,"")</f>
        <v/>
      </c>
      <c r="U837" t="str">
        <f>IFERROR(SMALL($T$5:$T$9000,ROWS($T$5:T837)),"")</f>
        <v/>
      </c>
    </row>
    <row r="838" spans="1:21" ht="14.4" customHeight="1" x14ac:dyDescent="0.3">
      <c r="A838" s="371" t="s">
        <v>150</v>
      </c>
      <c r="B838" t="s">
        <v>91</v>
      </c>
      <c r="C838" s="372">
        <v>4013508</v>
      </c>
      <c r="D838" s="388">
        <f>ROWS(C$5:C838)</f>
        <v>834</v>
      </c>
      <c r="E838" s="388" t="str">
        <f>IF(_xlfn.IFNA(VLOOKUP(A838,$AG$3:$AH$83,2,FALSE),"")='11.1'!$D$5,TXM!D838,"")</f>
        <v/>
      </c>
      <c r="F838" t="str">
        <f>IFERROR(SMALL($E$5:$E$9000,ROWS($E$5:E838)),"")</f>
        <v/>
      </c>
      <c r="I838" s="371" t="s">
        <v>201</v>
      </c>
      <c r="J838" t="s">
        <v>105</v>
      </c>
      <c r="K838" s="372">
        <v>168923</v>
      </c>
      <c r="L838" s="388">
        <f>ROWS(K$5:K838)</f>
        <v>834</v>
      </c>
      <c r="M838" s="388" t="str">
        <f>IF(_xlfn.IFNA(VLOOKUP(I838,$AG$3:$AH$83,2,FALSE),"")='11.1'!$D$5,TXM!L838,"")</f>
        <v/>
      </c>
      <c r="N838" t="str">
        <f>IFERROR(SMALL($M$5:$M$9000,ROWS($M$5:M838)),"")</f>
        <v/>
      </c>
      <c r="P838" t="s">
        <v>150</v>
      </c>
      <c r="Q838" t="s">
        <v>171</v>
      </c>
      <c r="R838">
        <v>5057</v>
      </c>
      <c r="S838" s="388">
        <f>ROWS(R$5:R838)</f>
        <v>834</v>
      </c>
      <c r="T838" s="388" t="str">
        <f>IF(_xlfn.IFNA(VLOOKUP(P838,$AG$3:$AH$83,2,FALSE),"")='11.1'!$D$5,TXM!S838,"")</f>
        <v/>
      </c>
      <c r="U838" t="str">
        <f>IFERROR(SMALL($T$5:$T$9000,ROWS($T$5:T838)),"")</f>
        <v/>
      </c>
    </row>
    <row r="839" spans="1:21" ht="14.4" customHeight="1" x14ac:dyDescent="0.3">
      <c r="A839" s="371" t="s">
        <v>150</v>
      </c>
      <c r="B839" t="s">
        <v>785</v>
      </c>
      <c r="C839" s="372">
        <v>3879974</v>
      </c>
      <c r="D839" s="388">
        <f>ROWS(C$5:C839)</f>
        <v>835</v>
      </c>
      <c r="E839" s="388" t="str">
        <f>IF(_xlfn.IFNA(VLOOKUP(A839,$AG$3:$AH$83,2,FALSE),"")='11.1'!$D$5,TXM!D839,"")</f>
        <v/>
      </c>
      <c r="F839" t="str">
        <f>IFERROR(SMALL($E$5:$E$9000,ROWS($E$5:E839)),"")</f>
        <v/>
      </c>
      <c r="I839" s="371" t="s">
        <v>201</v>
      </c>
      <c r="J839" t="s">
        <v>96</v>
      </c>
      <c r="K839" s="372">
        <v>154572</v>
      </c>
      <c r="L839" s="388">
        <f>ROWS(K$5:K839)</f>
        <v>835</v>
      </c>
      <c r="M839" s="388" t="str">
        <f>IF(_xlfn.IFNA(VLOOKUP(I839,$AG$3:$AH$83,2,FALSE),"")='11.1'!$D$5,TXM!L839,"")</f>
        <v/>
      </c>
      <c r="N839" t="str">
        <f>IFERROR(SMALL($M$5:$M$9000,ROWS($M$5:M839)),"")</f>
        <v/>
      </c>
      <c r="P839" t="s">
        <v>150</v>
      </c>
      <c r="Q839" t="s">
        <v>821</v>
      </c>
      <c r="R839">
        <v>5000</v>
      </c>
      <c r="S839" s="388">
        <f>ROWS(R$5:R839)</f>
        <v>835</v>
      </c>
      <c r="T839" s="388" t="str">
        <f>IF(_xlfn.IFNA(VLOOKUP(P839,$AG$3:$AH$83,2,FALSE),"")='11.1'!$D$5,TXM!S839,"")</f>
        <v/>
      </c>
      <c r="U839" t="str">
        <f>IFERROR(SMALL($T$5:$T$9000,ROWS($T$5:T839)),"")</f>
        <v/>
      </c>
    </row>
    <row r="840" spans="1:21" ht="14.4" customHeight="1" x14ac:dyDescent="0.3">
      <c r="A840" s="371" t="s">
        <v>150</v>
      </c>
      <c r="B840" t="s">
        <v>861</v>
      </c>
      <c r="C840" s="372">
        <v>3498753</v>
      </c>
      <c r="D840" s="388">
        <f>ROWS(C$5:C840)</f>
        <v>836</v>
      </c>
      <c r="E840" s="388" t="str">
        <f>IF(_xlfn.IFNA(VLOOKUP(A840,$AG$3:$AH$83,2,FALSE),"")='11.1'!$D$5,TXM!D840,"")</f>
        <v/>
      </c>
      <c r="F840" t="str">
        <f>IFERROR(SMALL($E$5:$E$9000,ROWS($E$5:E840)),"")</f>
        <v/>
      </c>
      <c r="I840" s="371" t="s">
        <v>201</v>
      </c>
      <c r="J840" t="s">
        <v>823</v>
      </c>
      <c r="K840" s="372">
        <v>132142</v>
      </c>
      <c r="L840" s="388">
        <f>ROWS(K$5:K840)</f>
        <v>836</v>
      </c>
      <c r="M840" s="388" t="str">
        <f>IF(_xlfn.IFNA(VLOOKUP(I840,$AG$3:$AH$83,2,FALSE),"")='11.1'!$D$5,TXM!L840,"")</f>
        <v/>
      </c>
      <c r="N840" t="str">
        <f>IFERROR(SMALL($M$5:$M$9000,ROWS($M$5:M840)),"")</f>
        <v/>
      </c>
      <c r="P840" t="s">
        <v>150</v>
      </c>
      <c r="Q840" t="s">
        <v>825</v>
      </c>
      <c r="R840">
        <v>2625</v>
      </c>
      <c r="S840" s="388">
        <f>ROWS(R$5:R840)</f>
        <v>836</v>
      </c>
      <c r="T840" s="388" t="str">
        <f>IF(_xlfn.IFNA(VLOOKUP(P840,$AG$3:$AH$83,2,FALSE),"")='11.1'!$D$5,TXM!S840,"")</f>
        <v/>
      </c>
      <c r="U840" t="str">
        <f>IFERROR(SMALL($T$5:$T$9000,ROWS($T$5:T840)),"")</f>
        <v/>
      </c>
    </row>
    <row r="841" spans="1:21" ht="14.4" customHeight="1" x14ac:dyDescent="0.3">
      <c r="A841" s="371" t="s">
        <v>150</v>
      </c>
      <c r="B841" t="s">
        <v>779</v>
      </c>
      <c r="C841" s="372">
        <v>2696917</v>
      </c>
      <c r="D841" s="388">
        <f>ROWS(C$5:C841)</f>
        <v>837</v>
      </c>
      <c r="E841" s="388" t="str">
        <f>IF(_xlfn.IFNA(VLOOKUP(A841,$AG$3:$AH$83,2,FALSE),"")='11.1'!$D$5,TXM!D841,"")</f>
        <v/>
      </c>
      <c r="F841" t="str">
        <f>IFERROR(SMALL($E$5:$E$9000,ROWS($E$5:E841)),"")</f>
        <v/>
      </c>
      <c r="I841" s="371" t="s">
        <v>201</v>
      </c>
      <c r="J841" t="s">
        <v>1252</v>
      </c>
      <c r="K841" s="372">
        <v>113648</v>
      </c>
      <c r="L841" s="388">
        <f>ROWS(K$5:K841)</f>
        <v>837</v>
      </c>
      <c r="M841" s="388" t="str">
        <f>IF(_xlfn.IFNA(VLOOKUP(I841,$AG$3:$AH$83,2,FALSE),"")='11.1'!$D$5,TXM!L841,"")</f>
        <v/>
      </c>
      <c r="N841" t="str">
        <f>IFERROR(SMALL($M$5:$M$9000,ROWS($M$5:M841)),"")</f>
        <v/>
      </c>
      <c r="P841" t="s">
        <v>150</v>
      </c>
      <c r="Q841" t="s">
        <v>1001</v>
      </c>
      <c r="R841">
        <v>2190</v>
      </c>
      <c r="S841" s="388">
        <f>ROWS(R$5:R841)</f>
        <v>837</v>
      </c>
      <c r="T841" s="388" t="str">
        <f>IF(_xlfn.IFNA(VLOOKUP(P841,$AG$3:$AH$83,2,FALSE),"")='11.1'!$D$5,TXM!S841,"")</f>
        <v/>
      </c>
      <c r="U841" t="str">
        <f>IFERROR(SMALL($T$5:$T$9000,ROWS($T$5:T841)),"")</f>
        <v/>
      </c>
    </row>
    <row r="842" spans="1:21" ht="14.4" customHeight="1" x14ac:dyDescent="0.3">
      <c r="A842" s="371" t="s">
        <v>150</v>
      </c>
      <c r="B842" t="s">
        <v>787</v>
      </c>
      <c r="C842" s="372">
        <v>2341542</v>
      </c>
      <c r="D842" s="388">
        <f>ROWS(C$5:C842)</f>
        <v>838</v>
      </c>
      <c r="E842" s="388" t="str">
        <f>IF(_xlfn.IFNA(VLOOKUP(A842,$AG$3:$AH$83,2,FALSE),"")='11.1'!$D$5,TXM!D842,"")</f>
        <v/>
      </c>
      <c r="F842" t="str">
        <f>IFERROR(SMALL($E$5:$E$9000,ROWS($E$5:E842)),"")</f>
        <v/>
      </c>
      <c r="I842" s="371" t="s">
        <v>201</v>
      </c>
      <c r="J842" t="s">
        <v>1285</v>
      </c>
      <c r="K842" s="372">
        <v>111984</v>
      </c>
      <c r="L842" s="388">
        <f>ROWS(K$5:K842)</f>
        <v>838</v>
      </c>
      <c r="M842" s="388" t="str">
        <f>IF(_xlfn.IFNA(VLOOKUP(I842,$AG$3:$AH$83,2,FALSE),"")='11.1'!$D$5,TXM!L842,"")</f>
        <v/>
      </c>
      <c r="N842" t="str">
        <f>IFERROR(SMALL($M$5:$M$9000,ROWS($M$5:M842)),"")</f>
        <v/>
      </c>
      <c r="P842" t="s">
        <v>150</v>
      </c>
      <c r="Q842" t="s">
        <v>108</v>
      </c>
      <c r="R842">
        <v>2000</v>
      </c>
      <c r="S842" s="388">
        <f>ROWS(R$5:R842)</f>
        <v>838</v>
      </c>
      <c r="T842" s="388" t="str">
        <f>IF(_xlfn.IFNA(VLOOKUP(P842,$AG$3:$AH$83,2,FALSE),"")='11.1'!$D$5,TXM!S842,"")</f>
        <v/>
      </c>
      <c r="U842" t="str">
        <f>IFERROR(SMALL($T$5:$T$9000,ROWS($T$5:T842)),"")</f>
        <v/>
      </c>
    </row>
    <row r="843" spans="1:21" ht="14.4" customHeight="1" x14ac:dyDescent="0.3">
      <c r="A843" s="371" t="s">
        <v>150</v>
      </c>
      <c r="B843" t="s">
        <v>773</v>
      </c>
      <c r="C843" s="372">
        <v>1395300</v>
      </c>
      <c r="D843" s="388">
        <f>ROWS(C$5:C843)</f>
        <v>839</v>
      </c>
      <c r="E843" s="388" t="str">
        <f>IF(_xlfn.IFNA(VLOOKUP(A843,$AG$3:$AH$83,2,FALSE),"")='11.1'!$D$5,TXM!D843,"")</f>
        <v/>
      </c>
      <c r="F843" t="str">
        <f>IFERROR(SMALL($E$5:$E$9000,ROWS($E$5:E843)),"")</f>
        <v/>
      </c>
      <c r="I843" s="371" t="s">
        <v>201</v>
      </c>
      <c r="J843" t="s">
        <v>172</v>
      </c>
      <c r="K843" s="372">
        <v>111457</v>
      </c>
      <c r="L843" s="388">
        <f>ROWS(K$5:K843)</f>
        <v>839</v>
      </c>
      <c r="M843" s="388" t="str">
        <f>IF(_xlfn.IFNA(VLOOKUP(I843,$AG$3:$AH$83,2,FALSE),"")='11.1'!$D$5,TXM!L843,"")</f>
        <v/>
      </c>
      <c r="N843" t="str">
        <f>IFERROR(SMALL($M$5:$M$9000,ROWS($M$5:M843)),"")</f>
        <v/>
      </c>
      <c r="P843" t="s">
        <v>150</v>
      </c>
      <c r="Q843" t="s">
        <v>1265</v>
      </c>
      <c r="R843">
        <v>1938</v>
      </c>
      <c r="S843" s="388">
        <f>ROWS(R$5:R843)</f>
        <v>839</v>
      </c>
      <c r="T843" s="388" t="str">
        <f>IF(_xlfn.IFNA(VLOOKUP(P843,$AG$3:$AH$83,2,FALSE),"")='11.1'!$D$5,TXM!S843,"")</f>
        <v/>
      </c>
      <c r="U843" t="str">
        <f>IFERROR(SMALL($T$5:$T$9000,ROWS($T$5:T843)),"")</f>
        <v/>
      </c>
    </row>
    <row r="844" spans="1:21" ht="14.4" customHeight="1" x14ac:dyDescent="0.3">
      <c r="A844" s="371" t="s">
        <v>150</v>
      </c>
      <c r="B844" t="s">
        <v>783</v>
      </c>
      <c r="C844" s="372">
        <v>937955</v>
      </c>
      <c r="D844" s="388">
        <f>ROWS(C$5:C844)</f>
        <v>840</v>
      </c>
      <c r="E844" s="388" t="str">
        <f>IF(_xlfn.IFNA(VLOOKUP(A844,$AG$3:$AH$83,2,FALSE),"")='11.1'!$D$5,TXM!D844,"")</f>
        <v/>
      </c>
      <c r="F844" t="str">
        <f>IFERROR(SMALL($E$5:$E$9000,ROWS($E$5:E844)),"")</f>
        <v/>
      </c>
      <c r="I844" s="371" t="s">
        <v>201</v>
      </c>
      <c r="J844" t="s">
        <v>97</v>
      </c>
      <c r="K844" s="372">
        <v>109155</v>
      </c>
      <c r="L844" s="388">
        <f>ROWS(K$5:K844)</f>
        <v>840</v>
      </c>
      <c r="M844" s="388" t="str">
        <f>IF(_xlfn.IFNA(VLOOKUP(I844,$AG$3:$AH$83,2,FALSE),"")='11.1'!$D$5,TXM!L844,"")</f>
        <v/>
      </c>
      <c r="N844" t="str">
        <f>IFERROR(SMALL($M$5:$M$9000,ROWS($M$5:M844)),"")</f>
        <v/>
      </c>
      <c r="P844" t="s">
        <v>150</v>
      </c>
      <c r="Q844" t="s">
        <v>97</v>
      </c>
      <c r="R844">
        <v>1820</v>
      </c>
      <c r="S844" s="388">
        <f>ROWS(R$5:R844)</f>
        <v>840</v>
      </c>
      <c r="T844" s="388" t="str">
        <f>IF(_xlfn.IFNA(VLOOKUP(P844,$AG$3:$AH$83,2,FALSE),"")='11.1'!$D$5,TXM!S844,"")</f>
        <v/>
      </c>
      <c r="U844" t="str">
        <f>IFERROR(SMALL($T$5:$T$9000,ROWS($T$5:T844)),"")</f>
        <v/>
      </c>
    </row>
    <row r="845" spans="1:21" ht="14.4" customHeight="1" x14ac:dyDescent="0.3">
      <c r="A845" s="371" t="s">
        <v>150</v>
      </c>
      <c r="B845" t="s">
        <v>95</v>
      </c>
      <c r="C845" s="372">
        <v>717280</v>
      </c>
      <c r="D845" s="388">
        <f>ROWS(C$5:C845)</f>
        <v>841</v>
      </c>
      <c r="E845" s="388" t="str">
        <f>IF(_xlfn.IFNA(VLOOKUP(A845,$AG$3:$AH$83,2,FALSE),"")='11.1'!$D$5,TXM!D845,"")</f>
        <v/>
      </c>
      <c r="F845" t="str">
        <f>IFERROR(SMALL($E$5:$E$9000,ROWS($E$5:E845)),"")</f>
        <v/>
      </c>
      <c r="I845" s="371" t="s">
        <v>201</v>
      </c>
      <c r="J845" t="s">
        <v>98</v>
      </c>
      <c r="K845" s="372">
        <v>106127</v>
      </c>
      <c r="L845" s="388">
        <f>ROWS(K$5:K845)</f>
        <v>841</v>
      </c>
      <c r="M845" s="388" t="str">
        <f>IF(_xlfn.IFNA(VLOOKUP(I845,$AG$3:$AH$83,2,FALSE),"")='11.1'!$D$5,TXM!L845,"")</f>
        <v/>
      </c>
      <c r="N845" t="str">
        <f>IFERROR(SMALL($M$5:$M$9000,ROWS($M$5:M845)),"")</f>
        <v/>
      </c>
      <c r="P845" t="s">
        <v>150</v>
      </c>
      <c r="Q845" t="s">
        <v>1500</v>
      </c>
      <c r="R845">
        <v>1350</v>
      </c>
      <c r="S845" s="388">
        <f>ROWS(R$5:R845)</f>
        <v>841</v>
      </c>
      <c r="T845" s="388" t="str">
        <f>IF(_xlfn.IFNA(VLOOKUP(P845,$AG$3:$AH$83,2,FALSE),"")='11.1'!$D$5,TXM!S845,"")</f>
        <v/>
      </c>
      <c r="U845" t="str">
        <f>IFERROR(SMALL($T$5:$T$9000,ROWS($T$5:T845)),"")</f>
        <v/>
      </c>
    </row>
    <row r="846" spans="1:21" ht="14.4" customHeight="1" x14ac:dyDescent="0.3">
      <c r="A846" s="371" t="s">
        <v>150</v>
      </c>
      <c r="B846" t="s">
        <v>103</v>
      </c>
      <c r="C846" s="372">
        <v>680250</v>
      </c>
      <c r="D846" s="388">
        <f>ROWS(C$5:C846)</f>
        <v>842</v>
      </c>
      <c r="E846" s="388" t="str">
        <f>IF(_xlfn.IFNA(VLOOKUP(A846,$AG$3:$AH$83,2,FALSE),"")='11.1'!$D$5,TXM!D846,"")</f>
        <v/>
      </c>
      <c r="F846" t="str">
        <f>IFERROR(SMALL($E$5:$E$9000,ROWS($E$5:E846)),"")</f>
        <v/>
      </c>
      <c r="I846" s="371" t="s">
        <v>201</v>
      </c>
      <c r="J846" t="s">
        <v>1434</v>
      </c>
      <c r="K846" s="372">
        <v>105635</v>
      </c>
      <c r="L846" s="388">
        <f>ROWS(K$5:K846)</f>
        <v>842</v>
      </c>
      <c r="M846" s="388" t="str">
        <f>IF(_xlfn.IFNA(VLOOKUP(I846,$AG$3:$AH$83,2,FALSE),"")='11.1'!$D$5,TXM!L846,"")</f>
        <v/>
      </c>
      <c r="N846" t="str">
        <f>IFERROR(SMALL($M$5:$M$9000,ROWS($M$5:M846)),"")</f>
        <v/>
      </c>
      <c r="P846" t="s">
        <v>150</v>
      </c>
      <c r="Q846" t="s">
        <v>809</v>
      </c>
      <c r="R846">
        <v>1200</v>
      </c>
      <c r="S846" s="388">
        <f>ROWS(R$5:R846)</f>
        <v>842</v>
      </c>
      <c r="T846" s="388" t="str">
        <f>IF(_xlfn.IFNA(VLOOKUP(P846,$AG$3:$AH$83,2,FALSE),"")='11.1'!$D$5,TXM!S846,"")</f>
        <v/>
      </c>
      <c r="U846" t="str">
        <f>IFERROR(SMALL($T$5:$T$9000,ROWS($T$5:T846)),"")</f>
        <v/>
      </c>
    </row>
    <row r="847" spans="1:21" ht="14.4" customHeight="1" x14ac:dyDescent="0.3">
      <c r="A847" s="371" t="s">
        <v>150</v>
      </c>
      <c r="B847" t="s">
        <v>104</v>
      </c>
      <c r="C847" s="372">
        <v>527280</v>
      </c>
      <c r="D847" s="388">
        <f>ROWS(C$5:C847)</f>
        <v>843</v>
      </c>
      <c r="E847" s="388" t="str">
        <f>IF(_xlfn.IFNA(VLOOKUP(A847,$AG$3:$AH$83,2,FALSE),"")='11.1'!$D$5,TXM!D847,"")</f>
        <v/>
      </c>
      <c r="F847" t="str">
        <f>IFERROR(SMALL($E$5:$E$9000,ROWS($E$5:E847)),"")</f>
        <v/>
      </c>
      <c r="I847" s="371" t="s">
        <v>201</v>
      </c>
      <c r="J847" t="s">
        <v>108</v>
      </c>
      <c r="K847" s="372">
        <v>102656</v>
      </c>
      <c r="L847" s="388">
        <f>ROWS(K$5:K847)</f>
        <v>843</v>
      </c>
      <c r="M847" s="388" t="str">
        <f>IF(_xlfn.IFNA(VLOOKUP(I847,$AG$3:$AH$83,2,FALSE),"")='11.1'!$D$5,TXM!L847,"")</f>
        <v/>
      </c>
      <c r="N847" t="str">
        <f>IFERROR(SMALL($M$5:$M$9000,ROWS($M$5:M847)),"")</f>
        <v/>
      </c>
      <c r="P847" t="s">
        <v>150</v>
      </c>
      <c r="Q847" t="s">
        <v>100</v>
      </c>
      <c r="R847">
        <v>1000</v>
      </c>
      <c r="S847" s="388">
        <f>ROWS(R$5:R847)</f>
        <v>843</v>
      </c>
      <c r="T847" s="388" t="str">
        <f>IF(_xlfn.IFNA(VLOOKUP(P847,$AG$3:$AH$83,2,FALSE),"")='11.1'!$D$5,TXM!S847,"")</f>
        <v/>
      </c>
      <c r="U847" t="str">
        <f>IFERROR(SMALL($T$5:$T$9000,ROWS($T$5:T847)),"")</f>
        <v/>
      </c>
    </row>
    <row r="848" spans="1:21" ht="14.4" customHeight="1" x14ac:dyDescent="0.3">
      <c r="A848" s="371" t="s">
        <v>150</v>
      </c>
      <c r="B848" t="s">
        <v>835</v>
      </c>
      <c r="C848" s="372">
        <v>408700</v>
      </c>
      <c r="D848" s="388">
        <f>ROWS(C$5:C848)</f>
        <v>844</v>
      </c>
      <c r="E848" s="388" t="str">
        <f>IF(_xlfn.IFNA(VLOOKUP(A848,$AG$3:$AH$83,2,FALSE),"")='11.1'!$D$5,TXM!D848,"")</f>
        <v/>
      </c>
      <c r="F848" t="str">
        <f>IFERROR(SMALL($E$5:$E$9000,ROWS($E$5:E848)),"")</f>
        <v/>
      </c>
      <c r="I848" s="371" t="s">
        <v>201</v>
      </c>
      <c r="J848" t="s">
        <v>99</v>
      </c>
      <c r="K848" s="372">
        <v>96581</v>
      </c>
      <c r="L848" s="388">
        <f>ROWS(K$5:K848)</f>
        <v>844</v>
      </c>
      <c r="M848" s="388" t="str">
        <f>IF(_xlfn.IFNA(VLOOKUP(I848,$AG$3:$AH$83,2,FALSE),"")='11.1'!$D$5,TXM!L848,"")</f>
        <v/>
      </c>
      <c r="N848" t="str">
        <f>IFERROR(SMALL($M$5:$M$9000,ROWS($M$5:M848)),"")</f>
        <v/>
      </c>
      <c r="P848" t="s">
        <v>150</v>
      </c>
      <c r="Q848" t="s">
        <v>1005</v>
      </c>
      <c r="R848">
        <v>750</v>
      </c>
      <c r="S848" s="388">
        <f>ROWS(R$5:R848)</f>
        <v>844</v>
      </c>
      <c r="T848" s="388" t="str">
        <f>IF(_xlfn.IFNA(VLOOKUP(P848,$AG$3:$AH$83,2,FALSE),"")='11.1'!$D$5,TXM!S848,"")</f>
        <v/>
      </c>
      <c r="U848" t="str">
        <f>IFERROR(SMALL($T$5:$T$9000,ROWS($T$5:T848)),"")</f>
        <v/>
      </c>
    </row>
    <row r="849" spans="1:21" ht="14.4" customHeight="1" x14ac:dyDescent="0.3">
      <c r="A849" s="371" t="s">
        <v>150</v>
      </c>
      <c r="B849" t="s">
        <v>813</v>
      </c>
      <c r="C849" s="372">
        <v>292538</v>
      </c>
      <c r="D849" s="388">
        <f>ROWS(C$5:C849)</f>
        <v>845</v>
      </c>
      <c r="E849" s="388" t="str">
        <f>IF(_xlfn.IFNA(VLOOKUP(A849,$AG$3:$AH$83,2,FALSE),"")='11.1'!$D$5,TXM!D849,"")</f>
        <v/>
      </c>
      <c r="F849" t="str">
        <f>IFERROR(SMALL($E$5:$E$9000,ROWS($E$5:E849)),"")</f>
        <v/>
      </c>
      <c r="I849" s="371" t="s">
        <v>201</v>
      </c>
      <c r="J849" t="s">
        <v>773</v>
      </c>
      <c r="K849" s="372">
        <v>82080</v>
      </c>
      <c r="L849" s="388">
        <f>ROWS(K$5:K849)</f>
        <v>845</v>
      </c>
      <c r="M849" s="388" t="str">
        <f>IF(_xlfn.IFNA(VLOOKUP(I849,$AG$3:$AH$83,2,FALSE),"")='11.1'!$D$5,TXM!L849,"")</f>
        <v/>
      </c>
      <c r="N849" t="str">
        <f>IFERROR(SMALL($M$5:$M$9000,ROWS($M$5:M849)),"")</f>
        <v/>
      </c>
      <c r="P849" t="s">
        <v>141</v>
      </c>
      <c r="Q849" t="s">
        <v>867</v>
      </c>
      <c r="R849">
        <v>861307479</v>
      </c>
      <c r="S849" s="388">
        <f>ROWS(R$5:R849)</f>
        <v>845</v>
      </c>
      <c r="T849" s="388" t="str">
        <f>IF(_xlfn.IFNA(VLOOKUP(P849,$AG$3:$AH$83,2,FALSE),"")='11.1'!$D$5,TXM!S849,"")</f>
        <v/>
      </c>
      <c r="U849" t="str">
        <f>IFERROR(SMALL($T$5:$T$9000,ROWS($T$5:T849)),"")</f>
        <v/>
      </c>
    </row>
    <row r="850" spans="1:21" ht="14.4" customHeight="1" x14ac:dyDescent="0.3">
      <c r="A850" s="371" t="s">
        <v>150</v>
      </c>
      <c r="B850" t="s">
        <v>98</v>
      </c>
      <c r="C850" s="372">
        <v>263610</v>
      </c>
      <c r="D850" s="388">
        <f>ROWS(C$5:C850)</f>
        <v>846</v>
      </c>
      <c r="E850" s="388" t="str">
        <f>IF(_xlfn.IFNA(VLOOKUP(A850,$AG$3:$AH$83,2,FALSE),"")='11.1'!$D$5,TXM!D850,"")</f>
        <v/>
      </c>
      <c r="F850" t="str">
        <f>IFERROR(SMALL($E$5:$E$9000,ROWS($E$5:E850)),"")</f>
        <v/>
      </c>
      <c r="I850" s="371" t="s">
        <v>201</v>
      </c>
      <c r="J850" t="s">
        <v>827</v>
      </c>
      <c r="K850" s="372">
        <v>29919</v>
      </c>
      <c r="L850" s="388">
        <f>ROWS(K$5:K850)</f>
        <v>846</v>
      </c>
      <c r="M850" s="388" t="str">
        <f>IF(_xlfn.IFNA(VLOOKUP(I850,$AG$3:$AH$83,2,FALSE),"")='11.1'!$D$5,TXM!L850,"")</f>
        <v/>
      </c>
      <c r="N850" t="str">
        <f>IFERROR(SMALL($M$5:$M$9000,ROWS($M$5:M850)),"")</f>
        <v/>
      </c>
      <c r="P850" t="s">
        <v>141</v>
      </c>
      <c r="Q850" t="s">
        <v>863</v>
      </c>
      <c r="R850">
        <v>99756219</v>
      </c>
      <c r="S850" s="388">
        <f>ROWS(R$5:R850)</f>
        <v>846</v>
      </c>
      <c r="T850" s="388" t="str">
        <f>IF(_xlfn.IFNA(VLOOKUP(P850,$AG$3:$AH$83,2,FALSE),"")='11.1'!$D$5,TXM!S850,"")</f>
        <v/>
      </c>
      <c r="U850" t="str">
        <f>IFERROR(SMALL($T$5:$T$9000,ROWS($T$5:T850)),"")</f>
        <v/>
      </c>
    </row>
    <row r="851" spans="1:21" ht="14.4" customHeight="1" x14ac:dyDescent="0.3">
      <c r="A851" s="371" t="s">
        <v>150</v>
      </c>
      <c r="B851" t="s">
        <v>106</v>
      </c>
      <c r="C851" s="372">
        <v>234590</v>
      </c>
      <c r="D851" s="388">
        <f>ROWS(C$5:C851)</f>
        <v>847</v>
      </c>
      <c r="E851" s="388" t="str">
        <f>IF(_xlfn.IFNA(VLOOKUP(A851,$AG$3:$AH$83,2,FALSE),"")='11.1'!$D$5,TXM!D851,"")</f>
        <v/>
      </c>
      <c r="F851" t="str">
        <f>IFERROR(SMALL($E$5:$E$9000,ROWS($E$5:E851)),"")</f>
        <v/>
      </c>
      <c r="I851" s="371" t="s">
        <v>201</v>
      </c>
      <c r="J851" t="s">
        <v>103</v>
      </c>
      <c r="K851" s="372">
        <v>27625</v>
      </c>
      <c r="L851" s="388">
        <f>ROWS(K$5:K851)</f>
        <v>847</v>
      </c>
      <c r="M851" s="388" t="str">
        <f>IF(_xlfn.IFNA(VLOOKUP(I851,$AG$3:$AH$83,2,FALSE),"")='11.1'!$D$5,TXM!L851,"")</f>
        <v/>
      </c>
      <c r="N851" t="str">
        <f>IFERROR(SMALL($M$5:$M$9000,ROWS($M$5:M851)),"")</f>
        <v/>
      </c>
      <c r="P851" t="s">
        <v>141</v>
      </c>
      <c r="Q851" t="s">
        <v>91</v>
      </c>
      <c r="R851">
        <v>84700843</v>
      </c>
      <c r="S851" s="388">
        <f>ROWS(R$5:R851)</f>
        <v>847</v>
      </c>
      <c r="T851" s="388" t="str">
        <f>IF(_xlfn.IFNA(VLOOKUP(P851,$AG$3:$AH$83,2,FALSE),"")='11.1'!$D$5,TXM!S851,"")</f>
        <v/>
      </c>
      <c r="U851" t="str">
        <f>IFERROR(SMALL($T$5:$T$9000,ROWS($T$5:T851)),"")</f>
        <v/>
      </c>
    </row>
    <row r="852" spans="1:21" ht="14.4" customHeight="1" x14ac:dyDescent="0.3">
      <c r="A852" s="371" t="s">
        <v>150</v>
      </c>
      <c r="B852" t="s">
        <v>865</v>
      </c>
      <c r="C852" s="372">
        <v>145658</v>
      </c>
      <c r="D852" s="388">
        <f>ROWS(C$5:C852)</f>
        <v>848</v>
      </c>
      <c r="E852" s="388" t="str">
        <f>IF(_xlfn.IFNA(VLOOKUP(A852,$AG$3:$AH$83,2,FALSE),"")='11.1'!$D$5,TXM!D852,"")</f>
        <v/>
      </c>
      <c r="F852" t="str">
        <f>IFERROR(SMALL($E$5:$E$9000,ROWS($E$5:E852)),"")</f>
        <v/>
      </c>
      <c r="I852" s="371" t="s">
        <v>201</v>
      </c>
      <c r="J852" t="s">
        <v>865</v>
      </c>
      <c r="K852" s="372">
        <v>26168</v>
      </c>
      <c r="L852" s="388">
        <f>ROWS(K$5:K852)</f>
        <v>848</v>
      </c>
      <c r="M852" s="388" t="str">
        <f>IF(_xlfn.IFNA(VLOOKUP(I852,$AG$3:$AH$83,2,FALSE),"")='11.1'!$D$5,TXM!L852,"")</f>
        <v/>
      </c>
      <c r="N852" t="str">
        <f>IFERROR(SMALL($M$5:$M$9000,ROWS($M$5:M852)),"")</f>
        <v/>
      </c>
      <c r="P852" t="s">
        <v>141</v>
      </c>
      <c r="Q852" t="s">
        <v>96</v>
      </c>
      <c r="R852">
        <v>23206152</v>
      </c>
      <c r="S852" s="388">
        <f>ROWS(R$5:R852)</f>
        <v>848</v>
      </c>
      <c r="T852" s="388" t="str">
        <f>IF(_xlfn.IFNA(VLOOKUP(P852,$AG$3:$AH$83,2,FALSE),"")='11.1'!$D$5,TXM!S852,"")</f>
        <v/>
      </c>
      <c r="U852" t="str">
        <f>IFERROR(SMALL($T$5:$T$9000,ROWS($T$5:T852)),"")</f>
        <v/>
      </c>
    </row>
    <row r="853" spans="1:21" ht="14.4" customHeight="1" x14ac:dyDescent="0.3">
      <c r="A853" s="371" t="s">
        <v>150</v>
      </c>
      <c r="B853" t="s">
        <v>1005</v>
      </c>
      <c r="C853" s="372">
        <v>114662</v>
      </c>
      <c r="D853" s="388">
        <f>ROWS(C$5:C853)</f>
        <v>849</v>
      </c>
      <c r="E853" s="388" t="str">
        <f>IF(_xlfn.IFNA(VLOOKUP(A853,$AG$3:$AH$83,2,FALSE),"")='11.1'!$D$5,TXM!D853,"")</f>
        <v/>
      </c>
      <c r="F853" t="str">
        <f>IFERROR(SMALL($E$5:$E$9000,ROWS($E$5:E853)),"")</f>
        <v/>
      </c>
      <c r="I853" s="371" t="s">
        <v>201</v>
      </c>
      <c r="J853" t="s">
        <v>867</v>
      </c>
      <c r="K853" s="372">
        <v>24142</v>
      </c>
      <c r="L853" s="388">
        <f>ROWS(K$5:K853)</f>
        <v>849</v>
      </c>
      <c r="M853" s="388" t="str">
        <f>IF(_xlfn.IFNA(VLOOKUP(I853,$AG$3:$AH$83,2,FALSE),"")='11.1'!$D$5,TXM!L853,"")</f>
        <v/>
      </c>
      <c r="N853" t="str">
        <f>IFERROR(SMALL($M$5:$M$9000,ROWS($M$5:M853)),"")</f>
        <v/>
      </c>
      <c r="P853" t="s">
        <v>141</v>
      </c>
      <c r="Q853" t="s">
        <v>1240</v>
      </c>
      <c r="R853">
        <v>21605375</v>
      </c>
      <c r="S853" s="388">
        <f>ROWS(R$5:R853)</f>
        <v>849</v>
      </c>
      <c r="T853" s="388" t="str">
        <f>IF(_xlfn.IFNA(VLOOKUP(P853,$AG$3:$AH$83,2,FALSE),"")='11.1'!$D$5,TXM!S853,"")</f>
        <v/>
      </c>
      <c r="U853" t="str">
        <f>IFERROR(SMALL($T$5:$T$9000,ROWS($T$5:T853)),"")</f>
        <v/>
      </c>
    </row>
    <row r="854" spans="1:21" ht="14.4" customHeight="1" x14ac:dyDescent="0.3">
      <c r="A854" s="371" t="s">
        <v>150</v>
      </c>
      <c r="B854" t="s">
        <v>863</v>
      </c>
      <c r="C854" s="372">
        <v>68425</v>
      </c>
      <c r="D854" s="388">
        <f>ROWS(C$5:C854)</f>
        <v>850</v>
      </c>
      <c r="E854" s="388" t="str">
        <f>IF(_xlfn.IFNA(VLOOKUP(A854,$AG$3:$AH$83,2,FALSE),"")='11.1'!$D$5,TXM!D854,"")</f>
        <v/>
      </c>
      <c r="F854" t="str">
        <f>IFERROR(SMALL($E$5:$E$9000,ROWS($E$5:E854)),"")</f>
        <v/>
      </c>
      <c r="I854" s="371" t="s">
        <v>201</v>
      </c>
      <c r="J854" t="s">
        <v>1000</v>
      </c>
      <c r="K854" s="372">
        <v>23563</v>
      </c>
      <c r="L854" s="388">
        <f>ROWS(K$5:K854)</f>
        <v>850</v>
      </c>
      <c r="M854" s="388" t="str">
        <f>IF(_xlfn.IFNA(VLOOKUP(I854,$AG$3:$AH$83,2,FALSE),"")='11.1'!$D$5,TXM!L854,"")</f>
        <v/>
      </c>
      <c r="N854" t="str">
        <f>IFERROR(SMALL($M$5:$M$9000,ROWS($M$5:M854)),"")</f>
        <v/>
      </c>
      <c r="P854" t="s">
        <v>141</v>
      </c>
      <c r="Q854" t="s">
        <v>865</v>
      </c>
      <c r="R854">
        <v>21109337</v>
      </c>
      <c r="S854" s="388">
        <f>ROWS(R$5:R854)</f>
        <v>850</v>
      </c>
      <c r="T854" s="388" t="str">
        <f>IF(_xlfn.IFNA(VLOOKUP(P854,$AG$3:$AH$83,2,FALSE),"")='11.1'!$D$5,TXM!S854,"")</f>
        <v/>
      </c>
      <c r="U854" t="str">
        <f>IFERROR(SMALL($T$5:$T$9000,ROWS($T$5:T854)),"")</f>
        <v/>
      </c>
    </row>
    <row r="855" spans="1:21" ht="14.4" customHeight="1" x14ac:dyDescent="0.3">
      <c r="A855" s="371" t="s">
        <v>150</v>
      </c>
      <c r="B855" t="s">
        <v>99</v>
      </c>
      <c r="C855" s="372">
        <v>38817</v>
      </c>
      <c r="D855" s="388">
        <f>ROWS(C$5:C855)</f>
        <v>851</v>
      </c>
      <c r="E855" s="388" t="str">
        <f>IF(_xlfn.IFNA(VLOOKUP(A855,$AG$3:$AH$83,2,FALSE),"")='11.1'!$D$5,TXM!D855,"")</f>
        <v/>
      </c>
      <c r="F855" t="str">
        <f>IFERROR(SMALL($E$5:$E$9000,ROWS($E$5:E855)),"")</f>
        <v/>
      </c>
      <c r="I855" s="371" t="s">
        <v>201</v>
      </c>
      <c r="J855" t="s">
        <v>1365</v>
      </c>
      <c r="K855" s="372">
        <v>23235</v>
      </c>
      <c r="L855" s="388">
        <f>ROWS(K$5:K855)</f>
        <v>851</v>
      </c>
      <c r="M855" s="388" t="str">
        <f>IF(_xlfn.IFNA(VLOOKUP(I855,$AG$3:$AH$83,2,FALSE),"")='11.1'!$D$5,TXM!L855,"")</f>
        <v/>
      </c>
      <c r="N855" t="str">
        <f>IFERROR(SMALL($M$5:$M$9000,ROWS($M$5:M855)),"")</f>
        <v/>
      </c>
      <c r="P855" t="s">
        <v>141</v>
      </c>
      <c r="Q855" t="s">
        <v>106</v>
      </c>
      <c r="R855">
        <v>17208119</v>
      </c>
      <c r="S855" s="388">
        <f>ROWS(R$5:R855)</f>
        <v>851</v>
      </c>
      <c r="T855" s="388" t="str">
        <f>IF(_xlfn.IFNA(VLOOKUP(P855,$AG$3:$AH$83,2,FALSE),"")='11.1'!$D$5,TXM!S855,"")</f>
        <v/>
      </c>
      <c r="U855" t="str">
        <f>IFERROR(SMALL($T$5:$T$9000,ROWS($T$5:T855)),"")</f>
        <v/>
      </c>
    </row>
    <row r="856" spans="1:21" ht="14.4" customHeight="1" x14ac:dyDescent="0.3">
      <c r="A856" s="371" t="s">
        <v>150</v>
      </c>
      <c r="B856" t="s">
        <v>1006</v>
      </c>
      <c r="C856" s="372">
        <v>28000</v>
      </c>
      <c r="D856" s="388">
        <f>ROWS(C$5:C856)</f>
        <v>852</v>
      </c>
      <c r="E856" s="388" t="str">
        <f>IF(_xlfn.IFNA(VLOOKUP(A856,$AG$3:$AH$83,2,FALSE),"")='11.1'!$D$5,TXM!D856,"")</f>
        <v/>
      </c>
      <c r="F856" t="str">
        <f>IFERROR(SMALL($E$5:$E$9000,ROWS($E$5:E856)),"")</f>
        <v/>
      </c>
      <c r="I856" s="371" t="s">
        <v>201</v>
      </c>
      <c r="J856" t="s">
        <v>1318</v>
      </c>
      <c r="K856" s="372">
        <v>21899</v>
      </c>
      <c r="L856" s="388">
        <f>ROWS(K$5:K856)</f>
        <v>852</v>
      </c>
      <c r="M856" s="388" t="str">
        <f>IF(_xlfn.IFNA(VLOOKUP(I856,$AG$3:$AH$83,2,FALSE),"")='11.1'!$D$5,TXM!L856,"")</f>
        <v/>
      </c>
      <c r="N856" t="str">
        <f>IFERROR(SMALL($M$5:$M$9000,ROWS($M$5:M856)),"")</f>
        <v/>
      </c>
      <c r="P856" t="s">
        <v>141</v>
      </c>
      <c r="Q856" t="s">
        <v>102</v>
      </c>
      <c r="R856">
        <v>10334238</v>
      </c>
      <c r="S856" s="388">
        <f>ROWS(R$5:R856)</f>
        <v>852</v>
      </c>
      <c r="T856" s="388" t="str">
        <f>IF(_xlfn.IFNA(VLOOKUP(P856,$AG$3:$AH$83,2,FALSE),"")='11.1'!$D$5,TXM!S856,"")</f>
        <v/>
      </c>
      <c r="U856" t="str">
        <f>IFERROR(SMALL($T$5:$T$9000,ROWS($T$5:T856)),"")</f>
        <v/>
      </c>
    </row>
    <row r="857" spans="1:21" ht="14.4" customHeight="1" x14ac:dyDescent="0.3">
      <c r="A857" s="371" t="s">
        <v>150</v>
      </c>
      <c r="B857" t="s">
        <v>841</v>
      </c>
      <c r="C857" s="372">
        <v>14026</v>
      </c>
      <c r="D857" s="388">
        <f>ROWS(C$5:C857)</f>
        <v>853</v>
      </c>
      <c r="E857" s="388" t="str">
        <f>IF(_xlfn.IFNA(VLOOKUP(A857,$AG$3:$AH$83,2,FALSE),"")='11.1'!$D$5,TXM!D857,"")</f>
        <v/>
      </c>
      <c r="F857" t="str">
        <f>IFERROR(SMALL($E$5:$E$9000,ROWS($E$5:E857)),"")</f>
        <v/>
      </c>
      <c r="I857" s="371" t="s">
        <v>201</v>
      </c>
      <c r="J857" t="s">
        <v>793</v>
      </c>
      <c r="K857" s="372">
        <v>17889</v>
      </c>
      <c r="L857" s="388">
        <f>ROWS(K$5:K857)</f>
        <v>853</v>
      </c>
      <c r="M857" s="388" t="str">
        <f>IF(_xlfn.IFNA(VLOOKUP(I857,$AG$3:$AH$83,2,FALSE),"")='11.1'!$D$5,TXM!L857,"")</f>
        <v/>
      </c>
      <c r="N857" t="str">
        <f>IFERROR(SMALL($M$5:$M$9000,ROWS($M$5:M857)),"")</f>
        <v/>
      </c>
      <c r="P857" t="s">
        <v>141</v>
      </c>
      <c r="Q857" t="s">
        <v>1318</v>
      </c>
      <c r="R857">
        <v>9681342</v>
      </c>
      <c r="S857" s="388">
        <f>ROWS(R$5:R857)</f>
        <v>853</v>
      </c>
      <c r="T857" s="388" t="str">
        <f>IF(_xlfn.IFNA(VLOOKUP(P857,$AG$3:$AH$83,2,FALSE),"")='11.1'!$D$5,TXM!S857,"")</f>
        <v/>
      </c>
      <c r="U857" t="str">
        <f>IFERROR(SMALL($T$5:$T$9000,ROWS($T$5:T857)),"")</f>
        <v/>
      </c>
    </row>
    <row r="858" spans="1:21" ht="14.4" customHeight="1" x14ac:dyDescent="0.3">
      <c r="A858" s="371" t="s">
        <v>150</v>
      </c>
      <c r="B858" t="s">
        <v>1240</v>
      </c>
      <c r="C858" s="372">
        <v>6970</v>
      </c>
      <c r="D858" s="388">
        <f>ROWS(C$5:C858)</f>
        <v>854</v>
      </c>
      <c r="E858" s="388" t="str">
        <f>IF(_xlfn.IFNA(VLOOKUP(A858,$AG$3:$AH$83,2,FALSE),"")='11.1'!$D$5,TXM!D858,"")</f>
        <v/>
      </c>
      <c r="F858" t="str">
        <f>IFERROR(SMALL($E$5:$E$9000,ROWS($E$5:E858)),"")</f>
        <v/>
      </c>
      <c r="I858" s="371" t="s">
        <v>201</v>
      </c>
      <c r="J858" t="s">
        <v>777</v>
      </c>
      <c r="K858" s="372">
        <v>15652</v>
      </c>
      <c r="L858" s="388">
        <f>ROWS(K$5:K858)</f>
        <v>854</v>
      </c>
      <c r="M858" s="388" t="str">
        <f>IF(_xlfn.IFNA(VLOOKUP(I858,$AG$3:$AH$83,2,FALSE),"")='11.1'!$D$5,TXM!L858,"")</f>
        <v/>
      </c>
      <c r="N858" t="str">
        <f>IFERROR(SMALL($M$5:$M$9000,ROWS($M$5:M858)),"")</f>
        <v/>
      </c>
      <c r="P858" t="s">
        <v>141</v>
      </c>
      <c r="Q858" t="s">
        <v>107</v>
      </c>
      <c r="R858">
        <v>9411863</v>
      </c>
      <c r="S858" s="388">
        <f>ROWS(R$5:R858)</f>
        <v>854</v>
      </c>
      <c r="T858" s="388" t="str">
        <f>IF(_xlfn.IFNA(VLOOKUP(P858,$AG$3:$AH$83,2,FALSE),"")='11.1'!$D$5,TXM!S858,"")</f>
        <v/>
      </c>
      <c r="U858" t="str">
        <f>IFERROR(SMALL($T$5:$T$9000,ROWS($T$5:T858)),"")</f>
        <v/>
      </c>
    </row>
    <row r="859" spans="1:21" ht="14.4" customHeight="1" x14ac:dyDescent="0.3">
      <c r="A859" s="371" t="s">
        <v>150</v>
      </c>
      <c r="B859" t="s">
        <v>999</v>
      </c>
      <c r="C859" s="372">
        <v>5151</v>
      </c>
      <c r="D859" s="388">
        <f>ROWS(C$5:C859)</f>
        <v>855</v>
      </c>
      <c r="E859" s="388" t="str">
        <f>IF(_xlfn.IFNA(VLOOKUP(A859,$AG$3:$AH$83,2,FALSE),"")='11.1'!$D$5,TXM!D859,"")</f>
        <v/>
      </c>
      <c r="F859" t="str">
        <f>IFERROR(SMALL($E$5:$E$9000,ROWS($E$5:E859)),"")</f>
        <v/>
      </c>
      <c r="I859" s="371" t="s">
        <v>201</v>
      </c>
      <c r="J859" t="s">
        <v>861</v>
      </c>
      <c r="K859" s="372">
        <v>12242</v>
      </c>
      <c r="L859" s="388">
        <f>ROWS(K$5:K859)</f>
        <v>855</v>
      </c>
      <c r="M859" s="388" t="str">
        <f>IF(_xlfn.IFNA(VLOOKUP(I859,$AG$3:$AH$83,2,FALSE),"")='11.1'!$D$5,TXM!L859,"")</f>
        <v/>
      </c>
      <c r="N859" t="str">
        <f>IFERROR(SMALL($M$5:$M$9000,ROWS($M$5:M859)),"")</f>
        <v/>
      </c>
      <c r="P859" t="s">
        <v>141</v>
      </c>
      <c r="Q859" t="s">
        <v>108</v>
      </c>
      <c r="R859">
        <v>7869955</v>
      </c>
      <c r="S859" s="388">
        <f>ROWS(R$5:R859)</f>
        <v>855</v>
      </c>
      <c r="T859" s="388" t="str">
        <f>IF(_xlfn.IFNA(VLOOKUP(P859,$AG$3:$AH$83,2,FALSE),"")='11.1'!$D$5,TXM!S859,"")</f>
        <v/>
      </c>
      <c r="U859" t="str">
        <f>IFERROR(SMALL($T$5:$T$9000,ROWS($T$5:T859)),"")</f>
        <v/>
      </c>
    </row>
    <row r="860" spans="1:21" ht="14.4" customHeight="1" x14ac:dyDescent="0.3">
      <c r="A860" s="371" t="s">
        <v>150</v>
      </c>
      <c r="B860" t="s">
        <v>823</v>
      </c>
      <c r="C860" s="372">
        <v>3000</v>
      </c>
      <c r="D860" s="388">
        <f>ROWS(C$5:C860)</f>
        <v>856</v>
      </c>
      <c r="E860" s="388" t="str">
        <f>IF(_xlfn.IFNA(VLOOKUP(A860,$AG$3:$AH$83,2,FALSE),"")='11.1'!$D$5,TXM!D860,"")</f>
        <v/>
      </c>
      <c r="F860" t="str">
        <f>IFERROR(SMALL($E$5:$E$9000,ROWS($E$5:E860)),"")</f>
        <v/>
      </c>
      <c r="I860" s="371" t="s">
        <v>201</v>
      </c>
      <c r="J860" t="s">
        <v>837</v>
      </c>
      <c r="K860" s="372">
        <v>9553</v>
      </c>
      <c r="L860" s="388">
        <f>ROWS(K$5:K860)</f>
        <v>856</v>
      </c>
      <c r="M860" s="388" t="str">
        <f>IF(_xlfn.IFNA(VLOOKUP(I860,$AG$3:$AH$83,2,FALSE),"")='11.1'!$D$5,TXM!L860,"")</f>
        <v/>
      </c>
      <c r="N860" t="str">
        <f>IFERROR(SMALL($M$5:$M$9000,ROWS($M$5:M860)),"")</f>
        <v/>
      </c>
      <c r="P860" t="s">
        <v>141</v>
      </c>
      <c r="Q860" t="s">
        <v>104</v>
      </c>
      <c r="R860">
        <v>7852731</v>
      </c>
      <c r="S860" s="388">
        <f>ROWS(R$5:R860)</f>
        <v>856</v>
      </c>
      <c r="T860" s="388" t="str">
        <f>IF(_xlfn.IFNA(VLOOKUP(P860,$AG$3:$AH$83,2,FALSE),"")='11.1'!$D$5,TXM!S860,"")</f>
        <v/>
      </c>
      <c r="U860" t="str">
        <f>IFERROR(SMALL($T$5:$T$9000,ROWS($T$5:T860)),"")</f>
        <v/>
      </c>
    </row>
    <row r="861" spans="1:21" ht="14.4" customHeight="1" x14ac:dyDescent="0.3">
      <c r="A861" s="371" t="s">
        <v>150</v>
      </c>
      <c r="B861" t="s">
        <v>815</v>
      </c>
      <c r="C861" s="372">
        <v>2200</v>
      </c>
      <c r="D861" s="388">
        <f>ROWS(C$5:C861)</f>
        <v>857</v>
      </c>
      <c r="E861" s="388" t="str">
        <f>IF(_xlfn.IFNA(VLOOKUP(A861,$AG$3:$AH$83,2,FALSE),"")='11.1'!$D$5,TXM!D861,"")</f>
        <v/>
      </c>
      <c r="F861" t="str">
        <f>IFERROR(SMALL($E$5:$E$9000,ROWS($E$5:E861)),"")</f>
        <v/>
      </c>
      <c r="I861" s="371" t="s">
        <v>201</v>
      </c>
      <c r="J861" t="s">
        <v>1005</v>
      </c>
      <c r="K861" s="372">
        <v>9359</v>
      </c>
      <c r="L861" s="388">
        <f>ROWS(K$5:K861)</f>
        <v>857</v>
      </c>
      <c r="M861" s="388" t="str">
        <f>IF(_xlfn.IFNA(VLOOKUP(I861,$AG$3:$AH$83,2,FALSE),"")='11.1'!$D$5,TXM!L861,"")</f>
        <v/>
      </c>
      <c r="N861" t="str">
        <f>IFERROR(SMALL($M$5:$M$9000,ROWS($M$5:M861)),"")</f>
        <v/>
      </c>
      <c r="P861" t="s">
        <v>141</v>
      </c>
      <c r="Q861" t="s">
        <v>1001</v>
      </c>
      <c r="R861">
        <v>7391175</v>
      </c>
      <c r="S861" s="388">
        <f>ROWS(R$5:R861)</f>
        <v>857</v>
      </c>
      <c r="T861" s="388" t="str">
        <f>IF(_xlfn.IFNA(VLOOKUP(P861,$AG$3:$AH$83,2,FALSE),"")='11.1'!$D$5,TXM!S861,"")</f>
        <v/>
      </c>
      <c r="U861" t="str">
        <f>IFERROR(SMALL($T$5:$T$9000,ROWS($T$5:T861)),"")</f>
        <v/>
      </c>
    </row>
    <row r="862" spans="1:21" ht="14.4" customHeight="1" x14ac:dyDescent="0.3">
      <c r="A862" s="371" t="s">
        <v>150</v>
      </c>
      <c r="B862" t="s">
        <v>825</v>
      </c>
      <c r="C862" s="372">
        <v>2058</v>
      </c>
      <c r="D862" s="388">
        <f>ROWS(C$5:C862)</f>
        <v>858</v>
      </c>
      <c r="E862" s="388" t="str">
        <f>IF(_xlfn.IFNA(VLOOKUP(A862,$AG$3:$AH$83,2,FALSE),"")='11.1'!$D$5,TXM!D862,"")</f>
        <v/>
      </c>
      <c r="F862" t="str">
        <f>IFERROR(SMALL($E$5:$E$9000,ROWS($E$5:E862)),"")</f>
        <v/>
      </c>
      <c r="I862" s="371" t="s">
        <v>201</v>
      </c>
      <c r="J862" t="s">
        <v>102</v>
      </c>
      <c r="K862" s="372">
        <v>7184</v>
      </c>
      <c r="L862" s="388">
        <f>ROWS(K$5:K862)</f>
        <v>858</v>
      </c>
      <c r="M862" s="388" t="str">
        <f>IF(_xlfn.IFNA(VLOOKUP(I862,$AG$3:$AH$83,2,FALSE),"")='11.1'!$D$5,TXM!L862,"")</f>
        <v/>
      </c>
      <c r="N862" t="str">
        <f>IFERROR(SMALL($M$5:$M$9000,ROWS($M$5:M862)),"")</f>
        <v/>
      </c>
      <c r="P862" t="s">
        <v>141</v>
      </c>
      <c r="Q862" t="s">
        <v>95</v>
      </c>
      <c r="R862">
        <v>7304836</v>
      </c>
      <c r="S862" s="388">
        <f>ROWS(R$5:R862)</f>
        <v>858</v>
      </c>
      <c r="T862" s="388" t="str">
        <f>IF(_xlfn.IFNA(VLOOKUP(P862,$AG$3:$AH$83,2,FALSE),"")='11.1'!$D$5,TXM!S862,"")</f>
        <v/>
      </c>
      <c r="U862" t="str">
        <f>IFERROR(SMALL($T$5:$T$9000,ROWS($T$5:T862)),"")</f>
        <v/>
      </c>
    </row>
    <row r="863" spans="1:21" ht="14.4" customHeight="1" x14ac:dyDescent="0.3">
      <c r="A863" s="371" t="s">
        <v>150</v>
      </c>
      <c r="B863" t="s">
        <v>827</v>
      </c>
      <c r="C863" s="372">
        <v>1625</v>
      </c>
      <c r="D863" s="388">
        <f>ROWS(C$5:C863)</f>
        <v>859</v>
      </c>
      <c r="E863" s="388" t="str">
        <f>IF(_xlfn.IFNA(VLOOKUP(A863,$AG$3:$AH$83,2,FALSE),"")='11.1'!$D$5,TXM!D863,"")</f>
        <v/>
      </c>
      <c r="F863" t="str">
        <f>IFERROR(SMALL($E$5:$E$9000,ROWS($E$5:E863)),"")</f>
        <v/>
      </c>
      <c r="I863" s="371" t="s">
        <v>201</v>
      </c>
      <c r="J863" t="s">
        <v>1500</v>
      </c>
      <c r="K863" s="372">
        <v>7035</v>
      </c>
      <c r="L863" s="388">
        <f>ROWS(K$5:K863)</f>
        <v>859</v>
      </c>
      <c r="M863" s="388" t="str">
        <f>IF(_xlfn.IFNA(VLOOKUP(I863,$AG$3:$AH$83,2,FALSE),"")='11.1'!$D$5,TXM!L863,"")</f>
        <v/>
      </c>
      <c r="N863" t="str">
        <f>IFERROR(SMALL($M$5:$M$9000,ROWS($M$5:M863)),"")</f>
        <v/>
      </c>
      <c r="P863" t="s">
        <v>141</v>
      </c>
      <c r="Q863" t="s">
        <v>823</v>
      </c>
      <c r="R863">
        <v>6564177</v>
      </c>
      <c r="S863" s="388">
        <f>ROWS(R$5:R863)</f>
        <v>859</v>
      </c>
      <c r="T863" s="388" t="str">
        <f>IF(_xlfn.IFNA(VLOOKUP(P863,$AG$3:$AH$83,2,FALSE),"")='11.1'!$D$5,TXM!S863,"")</f>
        <v/>
      </c>
      <c r="U863" t="str">
        <f>IFERROR(SMALL($T$5:$T$9000,ROWS($T$5:T863)),"")</f>
        <v/>
      </c>
    </row>
    <row r="864" spans="1:21" ht="14.4" customHeight="1" x14ac:dyDescent="0.3">
      <c r="A864" s="371" t="s">
        <v>150</v>
      </c>
      <c r="B864" t="s">
        <v>1001</v>
      </c>
      <c r="C864" s="372">
        <v>523</v>
      </c>
      <c r="D864" s="388">
        <f>ROWS(C$5:C864)</f>
        <v>860</v>
      </c>
      <c r="E864" s="388" t="str">
        <f>IF(_xlfn.IFNA(VLOOKUP(A864,$AG$3:$AH$83,2,FALSE),"")='11.1'!$D$5,TXM!D864,"")</f>
        <v/>
      </c>
      <c r="F864" t="str">
        <f>IFERROR(SMALL($E$5:$E$9000,ROWS($E$5:E864)),"")</f>
        <v/>
      </c>
      <c r="I864" s="371" t="s">
        <v>201</v>
      </c>
      <c r="J864" t="s">
        <v>791</v>
      </c>
      <c r="K864" s="372">
        <v>6869</v>
      </c>
      <c r="L864" s="388">
        <f>ROWS(K$5:K864)</f>
        <v>860</v>
      </c>
      <c r="M864" s="388" t="str">
        <f>IF(_xlfn.IFNA(VLOOKUP(I864,$AG$3:$AH$83,2,FALSE),"")='11.1'!$D$5,TXM!L864,"")</f>
        <v/>
      </c>
      <c r="N864" t="str">
        <f>IFERROR(SMALL($M$5:$M$9000,ROWS($M$5:M864)),"")</f>
        <v/>
      </c>
      <c r="P864" t="s">
        <v>141</v>
      </c>
      <c r="Q864" t="s">
        <v>861</v>
      </c>
      <c r="R864">
        <v>6039497</v>
      </c>
      <c r="S864" s="388">
        <f>ROWS(R$5:R864)</f>
        <v>860</v>
      </c>
      <c r="T864" s="388" t="str">
        <f>IF(_xlfn.IFNA(VLOOKUP(P864,$AG$3:$AH$83,2,FALSE),"")='11.1'!$D$5,TXM!S864,"")</f>
        <v/>
      </c>
      <c r="U864" t="str">
        <f>IFERROR(SMALL($T$5:$T$9000,ROWS($T$5:T864)),"")</f>
        <v/>
      </c>
    </row>
    <row r="865" spans="1:21" ht="14.4" customHeight="1" x14ac:dyDescent="0.3">
      <c r="A865" s="371" t="s">
        <v>141</v>
      </c>
      <c r="B865" t="s">
        <v>783</v>
      </c>
      <c r="C865" s="372">
        <v>746014057</v>
      </c>
      <c r="D865" s="388">
        <f>ROWS(C$5:C865)</f>
        <v>861</v>
      </c>
      <c r="E865" s="388" t="str">
        <f>IF(_xlfn.IFNA(VLOOKUP(A865,$AG$3:$AH$83,2,FALSE),"")='11.1'!$D$5,TXM!D865,"")</f>
        <v/>
      </c>
      <c r="F865" t="str">
        <f>IFERROR(SMALL($E$5:$E$9000,ROWS($E$5:E865)),"")</f>
        <v/>
      </c>
      <c r="I865" s="371" t="s">
        <v>201</v>
      </c>
      <c r="J865" t="s">
        <v>104</v>
      </c>
      <c r="K865" s="372">
        <v>5802</v>
      </c>
      <c r="L865" s="388">
        <f>ROWS(K$5:K865)</f>
        <v>861</v>
      </c>
      <c r="M865" s="388" t="str">
        <f>IF(_xlfn.IFNA(VLOOKUP(I865,$AG$3:$AH$83,2,FALSE),"")='11.1'!$D$5,TXM!L865,"")</f>
        <v/>
      </c>
      <c r="N865" t="str">
        <f>IFERROR(SMALL($M$5:$M$9000,ROWS($M$5:M865)),"")</f>
        <v/>
      </c>
      <c r="P865" t="s">
        <v>141</v>
      </c>
      <c r="Q865" t="s">
        <v>1285</v>
      </c>
      <c r="R865">
        <v>5028501</v>
      </c>
      <c r="S865" s="388">
        <f>ROWS(R$5:R865)</f>
        <v>861</v>
      </c>
      <c r="T865" s="388" t="str">
        <f>IF(_xlfn.IFNA(VLOOKUP(P865,$AG$3:$AH$83,2,FALSE),"")='11.1'!$D$5,TXM!S865,"")</f>
        <v/>
      </c>
      <c r="U865" t="str">
        <f>IFERROR(SMALL($T$5:$T$9000,ROWS($T$5:T865)),"")</f>
        <v/>
      </c>
    </row>
    <row r="866" spans="1:21" ht="14.4" customHeight="1" x14ac:dyDescent="0.3">
      <c r="A866" s="371" t="s">
        <v>141</v>
      </c>
      <c r="B866" t="s">
        <v>104</v>
      </c>
      <c r="C866" s="372">
        <v>612764833</v>
      </c>
      <c r="D866" s="388">
        <f>ROWS(C$5:C866)</f>
        <v>862</v>
      </c>
      <c r="E866" s="388" t="str">
        <f>IF(_xlfn.IFNA(VLOOKUP(A866,$AG$3:$AH$83,2,FALSE),"")='11.1'!$D$5,TXM!D866,"")</f>
        <v/>
      </c>
      <c r="F866" t="str">
        <f>IFERROR(SMALL($E$5:$E$9000,ROWS($E$5:E866)),"")</f>
        <v/>
      </c>
      <c r="I866" s="371" t="s">
        <v>201</v>
      </c>
      <c r="J866" t="s">
        <v>799</v>
      </c>
      <c r="K866" s="372">
        <v>4603</v>
      </c>
      <c r="L866" s="388">
        <f>ROWS(K$5:K866)</f>
        <v>862</v>
      </c>
      <c r="M866" s="388" t="str">
        <f>IF(_xlfn.IFNA(VLOOKUP(I866,$AG$3:$AH$83,2,FALSE),"")='11.1'!$D$5,TXM!L866,"")</f>
        <v/>
      </c>
      <c r="N866" t="str">
        <f>IFERROR(SMALL($M$5:$M$9000,ROWS($M$5:M866)),"")</f>
        <v/>
      </c>
      <c r="P866" t="s">
        <v>141</v>
      </c>
      <c r="Q866" t="s">
        <v>827</v>
      </c>
      <c r="R866">
        <v>3998186</v>
      </c>
      <c r="S866" s="388">
        <f>ROWS(R$5:R866)</f>
        <v>862</v>
      </c>
      <c r="T866" s="388" t="str">
        <f>IF(_xlfn.IFNA(VLOOKUP(P866,$AG$3:$AH$83,2,FALSE),"")='11.1'!$D$5,TXM!S866,"")</f>
        <v/>
      </c>
      <c r="U866" t="str">
        <f>IFERROR(SMALL($T$5:$T$9000,ROWS($T$5:T866)),"")</f>
        <v/>
      </c>
    </row>
    <row r="867" spans="1:21" ht="14.4" customHeight="1" x14ac:dyDescent="0.3">
      <c r="A867" s="371" t="s">
        <v>141</v>
      </c>
      <c r="B867" t="s">
        <v>1000</v>
      </c>
      <c r="C867" s="372">
        <v>228841563</v>
      </c>
      <c r="D867" s="388">
        <f>ROWS(C$5:C867)</f>
        <v>863</v>
      </c>
      <c r="E867" s="388" t="str">
        <f>IF(_xlfn.IFNA(VLOOKUP(A867,$AG$3:$AH$83,2,FALSE),"")='11.1'!$D$5,TXM!D867,"")</f>
        <v/>
      </c>
      <c r="F867" t="str">
        <f>IFERROR(SMALL($E$5:$E$9000,ROWS($E$5:E867)),"")</f>
        <v/>
      </c>
      <c r="I867" s="371" t="s">
        <v>201</v>
      </c>
      <c r="J867" t="s">
        <v>807</v>
      </c>
      <c r="K867" s="372">
        <v>4487</v>
      </c>
      <c r="L867" s="388">
        <f>ROWS(K$5:K867)</f>
        <v>863</v>
      </c>
      <c r="M867" s="388" t="str">
        <f>IF(_xlfn.IFNA(VLOOKUP(I867,$AG$3:$AH$83,2,FALSE),"")='11.1'!$D$5,TXM!L867,"")</f>
        <v/>
      </c>
      <c r="N867" t="str">
        <f>IFERROR(SMALL($M$5:$M$9000,ROWS($M$5:M867)),"")</f>
        <v/>
      </c>
      <c r="P867" t="s">
        <v>141</v>
      </c>
      <c r="Q867" t="s">
        <v>811</v>
      </c>
      <c r="R867">
        <v>3951337</v>
      </c>
      <c r="S867" s="388">
        <f>ROWS(R$5:R867)</f>
        <v>863</v>
      </c>
      <c r="T867" s="388" t="str">
        <f>IF(_xlfn.IFNA(VLOOKUP(P867,$AG$3:$AH$83,2,FALSE),"")='11.1'!$D$5,TXM!S867,"")</f>
        <v/>
      </c>
      <c r="U867" t="str">
        <f>IFERROR(SMALL($T$5:$T$9000,ROWS($T$5:T867)),"")</f>
        <v/>
      </c>
    </row>
    <row r="868" spans="1:21" ht="14.4" customHeight="1" x14ac:dyDescent="0.3">
      <c r="A868" s="371" t="s">
        <v>141</v>
      </c>
      <c r="B868" t="s">
        <v>106</v>
      </c>
      <c r="C868" s="372">
        <v>199493185</v>
      </c>
      <c r="D868" s="388">
        <f>ROWS(C$5:C868)</f>
        <v>864</v>
      </c>
      <c r="E868" s="388" t="str">
        <f>IF(_xlfn.IFNA(VLOOKUP(A868,$AG$3:$AH$83,2,FALSE),"")='11.1'!$D$5,TXM!D868,"")</f>
        <v/>
      </c>
      <c r="F868" t="str">
        <f>IFERROR(SMALL($E$5:$E$9000,ROWS($E$5:E868)),"")</f>
        <v/>
      </c>
      <c r="I868" s="371" t="s">
        <v>201</v>
      </c>
      <c r="J868" t="s">
        <v>990</v>
      </c>
      <c r="K868" s="372">
        <v>3599</v>
      </c>
      <c r="L868" s="388">
        <f>ROWS(K$5:K868)</f>
        <v>864</v>
      </c>
      <c r="M868" s="388" t="str">
        <f>IF(_xlfn.IFNA(VLOOKUP(I868,$AG$3:$AH$83,2,FALSE),"")='11.1'!$D$5,TXM!L868,"")</f>
        <v/>
      </c>
      <c r="N868" t="str">
        <f>IFERROR(SMALL($M$5:$M$9000,ROWS($M$5:M868)),"")</f>
        <v/>
      </c>
      <c r="P868" t="s">
        <v>141</v>
      </c>
      <c r="Q868" t="s">
        <v>94</v>
      </c>
      <c r="R868">
        <v>3948078</v>
      </c>
      <c r="S868" s="388">
        <f>ROWS(R$5:R868)</f>
        <v>864</v>
      </c>
      <c r="T868" s="388" t="str">
        <f>IF(_xlfn.IFNA(VLOOKUP(P868,$AG$3:$AH$83,2,FALSE),"")='11.1'!$D$5,TXM!S868,"")</f>
        <v/>
      </c>
      <c r="U868" t="str">
        <f>IFERROR(SMALL($T$5:$T$9000,ROWS($T$5:T868)),"")</f>
        <v/>
      </c>
    </row>
    <row r="869" spans="1:21" ht="14.4" customHeight="1" x14ac:dyDescent="0.3">
      <c r="A869" s="371" t="s">
        <v>141</v>
      </c>
      <c r="B869" t="s">
        <v>102</v>
      </c>
      <c r="C869" s="372">
        <v>189256225</v>
      </c>
      <c r="D869" s="388">
        <f>ROWS(C$5:C869)</f>
        <v>865</v>
      </c>
      <c r="E869" s="388" t="str">
        <f>IF(_xlfn.IFNA(VLOOKUP(A869,$AG$3:$AH$83,2,FALSE),"")='11.1'!$D$5,TXM!D869,"")</f>
        <v/>
      </c>
      <c r="F869" t="str">
        <f>IFERROR(SMALL($E$5:$E$9000,ROWS($E$5:E869)),"")</f>
        <v/>
      </c>
      <c r="I869" s="371" t="s">
        <v>201</v>
      </c>
      <c r="J869" t="s">
        <v>1494</v>
      </c>
      <c r="K869" s="372">
        <v>1784</v>
      </c>
      <c r="L869" s="388">
        <f>ROWS(K$5:K869)</f>
        <v>865</v>
      </c>
      <c r="M869" s="388" t="str">
        <f>IF(_xlfn.IFNA(VLOOKUP(I869,$AG$3:$AH$83,2,FALSE),"")='11.1'!$D$5,TXM!L869,"")</f>
        <v/>
      </c>
      <c r="N869" t="str">
        <f>IFERROR(SMALL($M$5:$M$9000,ROWS($M$5:M869)),"")</f>
        <v/>
      </c>
      <c r="P869" t="s">
        <v>141</v>
      </c>
      <c r="Q869" t="s">
        <v>1000</v>
      </c>
      <c r="R869">
        <v>3773637</v>
      </c>
      <c r="S869" s="388">
        <f>ROWS(R$5:R869)</f>
        <v>865</v>
      </c>
      <c r="T869" s="388" t="str">
        <f>IF(_xlfn.IFNA(VLOOKUP(P869,$AG$3:$AH$83,2,FALSE),"")='11.1'!$D$5,TXM!S869,"")</f>
        <v/>
      </c>
      <c r="U869" t="str">
        <f>IFERROR(SMALL($T$5:$T$9000,ROWS($T$5:T869)),"")</f>
        <v/>
      </c>
    </row>
    <row r="870" spans="1:21" ht="14.4" customHeight="1" x14ac:dyDescent="0.3">
      <c r="A870" s="371" t="s">
        <v>141</v>
      </c>
      <c r="B870" t="s">
        <v>865</v>
      </c>
      <c r="C870" s="372">
        <v>167087667</v>
      </c>
      <c r="D870" s="388">
        <f>ROWS(C$5:C870)</f>
        <v>866</v>
      </c>
      <c r="E870" s="388" t="str">
        <f>IF(_xlfn.IFNA(VLOOKUP(A870,$AG$3:$AH$83,2,FALSE),"")='11.1'!$D$5,TXM!D870,"")</f>
        <v/>
      </c>
      <c r="F870" t="str">
        <f>IFERROR(SMALL($E$5:$E$9000,ROWS($E$5:E870)),"")</f>
        <v/>
      </c>
      <c r="I870" s="371" t="s">
        <v>201</v>
      </c>
      <c r="J870" t="s">
        <v>795</v>
      </c>
      <c r="K870" s="372">
        <v>1285</v>
      </c>
      <c r="L870" s="388">
        <f>ROWS(K$5:K870)</f>
        <v>866</v>
      </c>
      <c r="M870" s="388" t="str">
        <f>IF(_xlfn.IFNA(VLOOKUP(I870,$AG$3:$AH$83,2,FALSE),"")='11.1'!$D$5,TXM!L870,"")</f>
        <v/>
      </c>
      <c r="N870" t="str">
        <f>IFERROR(SMALL($M$5:$M$9000,ROWS($M$5:M870)),"")</f>
        <v/>
      </c>
      <c r="P870" t="s">
        <v>141</v>
      </c>
      <c r="Q870" t="s">
        <v>791</v>
      </c>
      <c r="R870">
        <v>3619494</v>
      </c>
      <c r="S870" s="388">
        <f>ROWS(R$5:R870)</f>
        <v>866</v>
      </c>
      <c r="T870" s="388" t="str">
        <f>IF(_xlfn.IFNA(VLOOKUP(P870,$AG$3:$AH$83,2,FALSE),"")='11.1'!$D$5,TXM!S870,"")</f>
        <v/>
      </c>
      <c r="U870" t="str">
        <f>IFERROR(SMALL($T$5:$T$9000,ROWS($T$5:T870)),"")</f>
        <v/>
      </c>
    </row>
    <row r="871" spans="1:21" ht="14.4" customHeight="1" x14ac:dyDescent="0.3">
      <c r="A871" s="371" t="s">
        <v>141</v>
      </c>
      <c r="B871" t="s">
        <v>996</v>
      </c>
      <c r="C871" s="372">
        <v>75583354</v>
      </c>
      <c r="D871" s="388">
        <f>ROWS(C$5:C871)</f>
        <v>867</v>
      </c>
      <c r="E871" s="388" t="str">
        <f>IF(_xlfn.IFNA(VLOOKUP(A871,$AG$3:$AH$83,2,FALSE),"")='11.1'!$D$5,TXM!D871,"")</f>
        <v/>
      </c>
      <c r="F871" t="str">
        <f>IFERROR(SMALL($E$5:$E$9000,ROWS($E$5:E871)),"")</f>
        <v/>
      </c>
      <c r="I871" s="371" t="s">
        <v>201</v>
      </c>
      <c r="J871" t="s">
        <v>849</v>
      </c>
      <c r="K871" s="372">
        <v>1148</v>
      </c>
      <c r="L871" s="388">
        <f>ROWS(K$5:K871)</f>
        <v>867</v>
      </c>
      <c r="M871" s="388" t="str">
        <f>IF(_xlfn.IFNA(VLOOKUP(I871,$AG$3:$AH$83,2,FALSE),"")='11.1'!$D$5,TXM!L871,"")</f>
        <v/>
      </c>
      <c r="N871" t="str">
        <f>IFERROR(SMALL($M$5:$M$9000,ROWS($M$5:M871)),"")</f>
        <v/>
      </c>
      <c r="P871" t="s">
        <v>141</v>
      </c>
      <c r="Q871" t="s">
        <v>103</v>
      </c>
      <c r="R871">
        <v>3525908</v>
      </c>
      <c r="S871" s="388">
        <f>ROWS(R$5:R871)</f>
        <v>867</v>
      </c>
      <c r="T871" s="388" t="str">
        <f>IF(_xlfn.IFNA(VLOOKUP(P871,$AG$3:$AH$83,2,FALSE),"")='11.1'!$D$5,TXM!S871,"")</f>
        <v/>
      </c>
      <c r="U871" t="str">
        <f>IFERROR(SMALL($T$5:$T$9000,ROWS($T$5:T871)),"")</f>
        <v/>
      </c>
    </row>
    <row r="872" spans="1:21" ht="14.4" customHeight="1" x14ac:dyDescent="0.3">
      <c r="A872" s="371" t="s">
        <v>141</v>
      </c>
      <c r="B872" t="s">
        <v>773</v>
      </c>
      <c r="C872" s="372">
        <v>75480260</v>
      </c>
      <c r="D872" s="388">
        <f>ROWS(C$5:C872)</f>
        <v>868</v>
      </c>
      <c r="E872" s="388" t="str">
        <f>IF(_xlfn.IFNA(VLOOKUP(A872,$AG$3:$AH$83,2,FALSE),"")='11.1'!$D$5,TXM!D872,"")</f>
        <v/>
      </c>
      <c r="F872" t="str">
        <f>IFERROR(SMALL($E$5:$E$9000,ROWS($E$5:E872)),"")</f>
        <v/>
      </c>
      <c r="I872" s="371" t="s">
        <v>201</v>
      </c>
      <c r="J872" t="s">
        <v>815</v>
      </c>
      <c r="K872" s="372">
        <v>1136</v>
      </c>
      <c r="L872" s="388">
        <f>ROWS(K$5:K872)</f>
        <v>868</v>
      </c>
      <c r="M872" s="388" t="str">
        <f>IF(_xlfn.IFNA(VLOOKUP(I872,$AG$3:$AH$83,2,FALSE),"")='11.1'!$D$5,TXM!L872,"")</f>
        <v/>
      </c>
      <c r="N872" t="str">
        <f>IFERROR(SMALL($M$5:$M$9000,ROWS($M$5:M872)),"")</f>
        <v/>
      </c>
      <c r="P872" t="s">
        <v>141</v>
      </c>
      <c r="Q872" t="s">
        <v>99</v>
      </c>
      <c r="R872">
        <v>3113687</v>
      </c>
      <c r="S872" s="388">
        <f>ROWS(R$5:R872)</f>
        <v>868</v>
      </c>
      <c r="T872" s="388" t="str">
        <f>IF(_xlfn.IFNA(VLOOKUP(P872,$AG$3:$AH$83,2,FALSE),"")='11.1'!$D$5,TXM!S872,"")</f>
        <v/>
      </c>
      <c r="U872" t="str">
        <f>IFERROR(SMALL($T$5:$T$9000,ROWS($T$5:T872)),"")</f>
        <v/>
      </c>
    </row>
    <row r="873" spans="1:21" ht="14.4" customHeight="1" x14ac:dyDescent="0.3">
      <c r="A873" s="371" t="s">
        <v>141</v>
      </c>
      <c r="B873" t="s">
        <v>841</v>
      </c>
      <c r="C873" s="372">
        <v>69734286</v>
      </c>
      <c r="D873" s="388">
        <f>ROWS(C$5:C873)</f>
        <v>869</v>
      </c>
      <c r="E873" s="388" t="str">
        <f>IF(_xlfn.IFNA(VLOOKUP(A873,$AG$3:$AH$83,2,FALSE),"")='11.1'!$D$5,TXM!D873,"")</f>
        <v/>
      </c>
      <c r="F873" t="str">
        <f>IFERROR(SMALL($E$5:$E$9000,ROWS($E$5:E873)),"")</f>
        <v/>
      </c>
      <c r="I873" s="371" t="s">
        <v>201</v>
      </c>
      <c r="J873" t="s">
        <v>847</v>
      </c>
      <c r="K873" s="372">
        <v>988</v>
      </c>
      <c r="L873" s="388">
        <f>ROWS(K$5:K873)</f>
        <v>869</v>
      </c>
      <c r="M873" s="388" t="str">
        <f>IF(_xlfn.IFNA(VLOOKUP(I873,$AG$3:$AH$83,2,FALSE),"")='11.1'!$D$5,TXM!L873,"")</f>
        <v/>
      </c>
      <c r="N873" t="str">
        <f>IFERROR(SMALL($M$5:$M$9000,ROWS($M$5:M873)),"")</f>
        <v/>
      </c>
      <c r="P873" t="s">
        <v>141</v>
      </c>
      <c r="Q873" t="s">
        <v>825</v>
      </c>
      <c r="R873">
        <v>2718240</v>
      </c>
      <c r="S873" s="388">
        <f>ROWS(R$5:R873)</f>
        <v>869</v>
      </c>
      <c r="T873" s="388" t="str">
        <f>IF(_xlfn.IFNA(VLOOKUP(P873,$AG$3:$AH$83,2,FALSE),"")='11.1'!$D$5,TXM!S873,"")</f>
        <v/>
      </c>
      <c r="U873" t="str">
        <f>IFERROR(SMALL($T$5:$T$9000,ROWS($T$5:T873)),"")</f>
        <v/>
      </c>
    </row>
    <row r="874" spans="1:21" ht="14.4" customHeight="1" x14ac:dyDescent="0.3">
      <c r="A874" s="371" t="s">
        <v>141</v>
      </c>
      <c r="B874" t="s">
        <v>91</v>
      </c>
      <c r="C874" s="372">
        <v>39965654</v>
      </c>
      <c r="D874" s="388">
        <f>ROWS(C$5:C874)</f>
        <v>870</v>
      </c>
      <c r="E874" s="388" t="str">
        <f>IF(_xlfn.IFNA(VLOOKUP(A874,$AG$3:$AH$83,2,FALSE),"")='11.1'!$D$5,TXM!D874,"")</f>
        <v/>
      </c>
      <c r="F874" t="str">
        <f>IFERROR(SMALL($E$5:$E$9000,ROWS($E$5:E874)),"")</f>
        <v/>
      </c>
      <c r="I874" s="371" t="s">
        <v>201</v>
      </c>
      <c r="J874" t="s">
        <v>1383</v>
      </c>
      <c r="K874" s="372">
        <v>781</v>
      </c>
      <c r="L874" s="388">
        <f>ROWS(K$5:K874)</f>
        <v>870</v>
      </c>
      <c r="M874" s="388" t="str">
        <f>IF(_xlfn.IFNA(VLOOKUP(I874,$AG$3:$AH$83,2,FALSE),"")='11.1'!$D$5,TXM!L874,"")</f>
        <v/>
      </c>
      <c r="N874" t="str">
        <f>IFERROR(SMALL($M$5:$M$9000,ROWS($M$5:M874)),"")</f>
        <v/>
      </c>
      <c r="P874" t="s">
        <v>141</v>
      </c>
      <c r="Q874" t="s">
        <v>793</v>
      </c>
      <c r="R874">
        <v>2716953</v>
      </c>
      <c r="S874" s="388">
        <f>ROWS(R$5:R874)</f>
        <v>870</v>
      </c>
      <c r="T874" s="388" t="str">
        <f>IF(_xlfn.IFNA(VLOOKUP(P874,$AG$3:$AH$83,2,FALSE),"")='11.1'!$D$5,TXM!S874,"")</f>
        <v/>
      </c>
      <c r="U874" t="str">
        <f>IFERROR(SMALL($T$5:$T$9000,ROWS($T$5:T874)),"")</f>
        <v/>
      </c>
    </row>
    <row r="875" spans="1:21" ht="14.4" customHeight="1" x14ac:dyDescent="0.3">
      <c r="A875" s="371" t="s">
        <v>141</v>
      </c>
      <c r="B875" t="s">
        <v>1252</v>
      </c>
      <c r="C875" s="372">
        <v>35971797</v>
      </c>
      <c r="D875" s="388">
        <f>ROWS(C$5:C875)</f>
        <v>871</v>
      </c>
      <c r="E875" s="388" t="str">
        <f>IF(_xlfn.IFNA(VLOOKUP(A875,$AG$3:$AH$83,2,FALSE),"")='11.1'!$D$5,TXM!D875,"")</f>
        <v/>
      </c>
      <c r="F875" t="str">
        <f>IFERROR(SMALL($E$5:$E$9000,ROWS($E$5:E875)),"")</f>
        <v/>
      </c>
      <c r="I875" s="371" t="s">
        <v>201</v>
      </c>
      <c r="J875" t="s">
        <v>843</v>
      </c>
      <c r="K875" s="372">
        <v>422</v>
      </c>
      <c r="L875" s="388">
        <f>ROWS(K$5:K875)</f>
        <v>871</v>
      </c>
      <c r="M875" s="388" t="str">
        <f>IF(_xlfn.IFNA(VLOOKUP(I875,$AG$3:$AH$83,2,FALSE),"")='11.1'!$D$5,TXM!L875,"")</f>
        <v/>
      </c>
      <c r="N875" t="str">
        <f>IFERROR(SMALL($M$5:$M$9000,ROWS($M$5:M875)),"")</f>
        <v/>
      </c>
      <c r="P875" t="s">
        <v>141</v>
      </c>
      <c r="Q875" t="s">
        <v>817</v>
      </c>
      <c r="R875">
        <v>2700414</v>
      </c>
      <c r="S875" s="388">
        <f>ROWS(R$5:R875)</f>
        <v>871</v>
      </c>
      <c r="T875" s="388" t="str">
        <f>IF(_xlfn.IFNA(VLOOKUP(P875,$AG$3:$AH$83,2,FALSE),"")='11.1'!$D$5,TXM!S875,"")</f>
        <v/>
      </c>
      <c r="U875" t="str">
        <f>IFERROR(SMALL($T$5:$T$9000,ROWS($T$5:T875)),"")</f>
        <v/>
      </c>
    </row>
    <row r="876" spans="1:21" ht="14.4" customHeight="1" x14ac:dyDescent="0.3">
      <c r="A876" s="371" t="s">
        <v>141</v>
      </c>
      <c r="B876" t="s">
        <v>867</v>
      </c>
      <c r="C876" s="372">
        <v>18922370</v>
      </c>
      <c r="D876" s="388">
        <f>ROWS(C$5:C876)</f>
        <v>872</v>
      </c>
      <c r="E876" s="388" t="str">
        <f>IF(_xlfn.IFNA(VLOOKUP(A876,$AG$3:$AH$83,2,FALSE),"")='11.1'!$D$5,TXM!D876,"")</f>
        <v/>
      </c>
      <c r="F876" t="str">
        <f>IFERROR(SMALL($E$5:$E$9000,ROWS($E$5:E876)),"")</f>
        <v/>
      </c>
      <c r="I876" s="371" t="s">
        <v>201</v>
      </c>
      <c r="J876" t="s">
        <v>829</v>
      </c>
      <c r="K876" s="372">
        <v>392</v>
      </c>
      <c r="L876" s="388">
        <f>ROWS(K$5:K876)</f>
        <v>872</v>
      </c>
      <c r="M876" s="388" t="str">
        <f>IF(_xlfn.IFNA(VLOOKUP(I876,$AG$3:$AH$83,2,FALSE),"")='11.1'!$D$5,TXM!L876,"")</f>
        <v/>
      </c>
      <c r="N876" t="str">
        <f>IFERROR(SMALL($M$5:$M$9000,ROWS($M$5:M876)),"")</f>
        <v/>
      </c>
      <c r="P876" t="s">
        <v>141</v>
      </c>
      <c r="Q876" t="s">
        <v>841</v>
      </c>
      <c r="R876">
        <v>2178027</v>
      </c>
      <c r="S876" s="388">
        <f>ROWS(R$5:R876)</f>
        <v>872</v>
      </c>
      <c r="T876" s="388" t="str">
        <f>IF(_xlfn.IFNA(VLOOKUP(P876,$AG$3:$AH$83,2,FALSE),"")='11.1'!$D$5,TXM!S876,"")</f>
        <v/>
      </c>
      <c r="U876" t="str">
        <f>IFERROR(SMALL($T$5:$T$9000,ROWS($T$5:T876)),"")</f>
        <v/>
      </c>
    </row>
    <row r="877" spans="1:21" ht="14.4" customHeight="1" x14ac:dyDescent="0.3">
      <c r="A877" s="371" t="s">
        <v>141</v>
      </c>
      <c r="B877" t="s">
        <v>845</v>
      </c>
      <c r="C877" s="372">
        <v>18664032</v>
      </c>
      <c r="D877" s="388">
        <f>ROWS(C$5:C877)</f>
        <v>873</v>
      </c>
      <c r="E877" s="388" t="str">
        <f>IF(_xlfn.IFNA(VLOOKUP(A877,$AG$3:$AH$83,2,FALSE),"")='11.1'!$D$5,TXM!D877,"")</f>
        <v/>
      </c>
      <c r="F877" t="str">
        <f>IFERROR(SMALL($E$5:$E$9000,ROWS($E$5:E877)),"")</f>
        <v/>
      </c>
      <c r="I877" s="371" t="s">
        <v>201</v>
      </c>
      <c r="J877" t="s">
        <v>1001</v>
      </c>
      <c r="K877" s="372">
        <v>307</v>
      </c>
      <c r="L877" s="388">
        <f>ROWS(K$5:K877)</f>
        <v>873</v>
      </c>
      <c r="M877" s="388" t="str">
        <f>IF(_xlfn.IFNA(VLOOKUP(I877,$AG$3:$AH$83,2,FALSE),"")='11.1'!$D$5,TXM!L877,"")</f>
        <v/>
      </c>
      <c r="N877" t="str">
        <f>IFERROR(SMALL($M$5:$M$9000,ROWS($M$5:M877)),"")</f>
        <v/>
      </c>
      <c r="P877" t="s">
        <v>141</v>
      </c>
      <c r="Q877" t="s">
        <v>799</v>
      </c>
      <c r="R877">
        <v>2171501</v>
      </c>
      <c r="S877" s="388">
        <f>ROWS(R$5:R877)</f>
        <v>873</v>
      </c>
      <c r="T877" s="388" t="str">
        <f>IF(_xlfn.IFNA(VLOOKUP(P877,$AG$3:$AH$83,2,FALSE),"")='11.1'!$D$5,TXM!S877,"")</f>
        <v/>
      </c>
      <c r="U877" t="str">
        <f>IFERROR(SMALL($T$5:$T$9000,ROWS($T$5:T877)),"")</f>
        <v/>
      </c>
    </row>
    <row r="878" spans="1:21" ht="14.4" customHeight="1" x14ac:dyDescent="0.3">
      <c r="A878" s="371" t="s">
        <v>141</v>
      </c>
      <c r="B878" t="s">
        <v>809</v>
      </c>
      <c r="C878" s="372">
        <v>16000929</v>
      </c>
      <c r="D878" s="388">
        <f>ROWS(C$5:C878)</f>
        <v>874</v>
      </c>
      <c r="E878" s="388" t="str">
        <f>IF(_xlfn.IFNA(VLOOKUP(A878,$AG$3:$AH$83,2,FALSE),"")='11.1'!$D$5,TXM!D878,"")</f>
        <v/>
      </c>
      <c r="F878" t="str">
        <f>IFERROR(SMALL($E$5:$E$9000,ROWS($E$5:E878)),"")</f>
        <v/>
      </c>
      <c r="I878" s="371" t="s">
        <v>201</v>
      </c>
      <c r="J878" t="s">
        <v>859</v>
      </c>
      <c r="K878" s="372">
        <v>257</v>
      </c>
      <c r="L878" s="388">
        <f>ROWS(K$5:K878)</f>
        <v>874</v>
      </c>
      <c r="M878" s="388" t="str">
        <f>IF(_xlfn.IFNA(VLOOKUP(I878,$AG$3:$AH$83,2,FALSE),"")='11.1'!$D$5,TXM!L878,"")</f>
        <v/>
      </c>
      <c r="N878" t="str">
        <f>IFERROR(SMALL($M$5:$M$9000,ROWS($M$5:M878)),"")</f>
        <v/>
      </c>
      <c r="P878" t="s">
        <v>141</v>
      </c>
      <c r="Q878" t="s">
        <v>843</v>
      </c>
      <c r="R878">
        <v>2143928</v>
      </c>
      <c r="S878" s="388">
        <f>ROWS(R$5:R878)</f>
        <v>874</v>
      </c>
      <c r="T878" s="388" t="str">
        <f>IF(_xlfn.IFNA(VLOOKUP(P878,$AG$3:$AH$83,2,FALSE),"")='11.1'!$D$5,TXM!S878,"")</f>
        <v/>
      </c>
      <c r="U878" t="str">
        <f>IFERROR(SMALL($T$5:$T$9000,ROWS($T$5:T878)),"")</f>
        <v/>
      </c>
    </row>
    <row r="879" spans="1:21" ht="14.4" customHeight="1" x14ac:dyDescent="0.3">
      <c r="A879" s="371" t="s">
        <v>141</v>
      </c>
      <c r="B879" t="s">
        <v>791</v>
      </c>
      <c r="C879" s="372">
        <v>15287983</v>
      </c>
      <c r="D879" s="388">
        <f>ROWS(C$5:C879)</f>
        <v>875</v>
      </c>
      <c r="E879" s="388" t="str">
        <f>IF(_xlfn.IFNA(VLOOKUP(A879,$AG$3:$AH$83,2,FALSE),"")='11.1'!$D$5,TXM!D879,"")</f>
        <v/>
      </c>
      <c r="F879" t="str">
        <f>IFERROR(SMALL($E$5:$E$9000,ROWS($E$5:E879)),"")</f>
        <v/>
      </c>
      <c r="I879" s="371" t="s">
        <v>201</v>
      </c>
      <c r="J879" t="s">
        <v>1006</v>
      </c>
      <c r="K879" s="372">
        <v>205</v>
      </c>
      <c r="L879" s="388">
        <f>ROWS(K$5:K879)</f>
        <v>875</v>
      </c>
      <c r="M879" s="388" t="str">
        <f>IF(_xlfn.IFNA(VLOOKUP(I879,$AG$3:$AH$83,2,FALSE),"")='11.1'!$D$5,TXM!L879,"")</f>
        <v/>
      </c>
      <c r="N879" t="str">
        <f>IFERROR(SMALL($M$5:$M$9000,ROWS($M$5:M879)),"")</f>
        <v/>
      </c>
      <c r="P879" t="s">
        <v>141</v>
      </c>
      <c r="Q879" t="s">
        <v>809</v>
      </c>
      <c r="R879">
        <v>1984936</v>
      </c>
      <c r="S879" s="388">
        <f>ROWS(R$5:R879)</f>
        <v>875</v>
      </c>
      <c r="T879" s="388" t="str">
        <f>IF(_xlfn.IFNA(VLOOKUP(P879,$AG$3:$AH$83,2,FALSE),"")='11.1'!$D$5,TXM!S879,"")</f>
        <v/>
      </c>
      <c r="U879" t="str">
        <f>IFERROR(SMALL($T$5:$T$9000,ROWS($T$5:T879)),"")</f>
        <v/>
      </c>
    </row>
    <row r="880" spans="1:21" ht="14.4" customHeight="1" x14ac:dyDescent="0.3">
      <c r="A880" s="371" t="s">
        <v>141</v>
      </c>
      <c r="B880" t="s">
        <v>843</v>
      </c>
      <c r="C880" s="372">
        <v>9765032</v>
      </c>
      <c r="D880" s="388">
        <f>ROWS(C$5:C880)</f>
        <v>876</v>
      </c>
      <c r="E880" s="388" t="str">
        <f>IF(_xlfn.IFNA(VLOOKUP(A880,$AG$3:$AH$83,2,FALSE),"")='11.1'!$D$5,TXM!D880,"")</f>
        <v/>
      </c>
      <c r="F880" t="str">
        <f>IFERROR(SMALL($E$5:$E$9000,ROWS($E$5:E880)),"")</f>
        <v/>
      </c>
      <c r="I880" s="371" t="s">
        <v>201</v>
      </c>
      <c r="J880" t="s">
        <v>805</v>
      </c>
      <c r="K880" s="372">
        <v>194</v>
      </c>
      <c r="L880" s="388">
        <f>ROWS(K$5:K880)</f>
        <v>876</v>
      </c>
      <c r="M880" s="388" t="str">
        <f>IF(_xlfn.IFNA(VLOOKUP(I880,$AG$3:$AH$83,2,FALSE),"")='11.1'!$D$5,TXM!L880,"")</f>
        <v/>
      </c>
      <c r="N880" t="str">
        <f>IFERROR(SMALL($M$5:$M$9000,ROWS($M$5:M880)),"")</f>
        <v/>
      </c>
      <c r="P880" t="s">
        <v>141</v>
      </c>
      <c r="Q880" t="s">
        <v>849</v>
      </c>
      <c r="R880">
        <v>1830944</v>
      </c>
      <c r="S880" s="388">
        <f>ROWS(R$5:R880)</f>
        <v>876</v>
      </c>
      <c r="T880" s="388" t="str">
        <f>IF(_xlfn.IFNA(VLOOKUP(P880,$AG$3:$AH$83,2,FALSE),"")='11.1'!$D$5,TXM!S880,"")</f>
        <v/>
      </c>
      <c r="U880" t="str">
        <f>IFERROR(SMALL($T$5:$T$9000,ROWS($T$5:T880)),"")</f>
        <v/>
      </c>
    </row>
    <row r="881" spans="1:21" ht="14.4" customHeight="1" x14ac:dyDescent="0.3">
      <c r="A881" s="371" t="s">
        <v>141</v>
      </c>
      <c r="B881" t="s">
        <v>849</v>
      </c>
      <c r="C881" s="372">
        <v>9580997</v>
      </c>
      <c r="D881" s="388">
        <f>ROWS(C$5:C881)</f>
        <v>877</v>
      </c>
      <c r="E881" s="388" t="str">
        <f>IF(_xlfn.IFNA(VLOOKUP(A881,$AG$3:$AH$83,2,FALSE),"")='11.1'!$D$5,TXM!D881,"")</f>
        <v/>
      </c>
      <c r="F881" t="str">
        <f>IFERROR(SMALL($E$5:$E$9000,ROWS($E$5:E881)),"")</f>
        <v/>
      </c>
      <c r="I881" s="371" t="s">
        <v>155</v>
      </c>
      <c r="J881" t="s">
        <v>96</v>
      </c>
      <c r="K881" s="372">
        <v>38989408</v>
      </c>
      <c r="L881" s="388">
        <f>ROWS(K$5:K881)</f>
        <v>877</v>
      </c>
      <c r="M881" s="388" t="str">
        <f>IF(_xlfn.IFNA(VLOOKUP(I881,$AG$3:$AH$83,2,FALSE),"")='11.1'!$D$5,TXM!L881,"")</f>
        <v/>
      </c>
      <c r="N881" t="str">
        <f>IFERROR(SMALL($M$5:$M$9000,ROWS($M$5:M881)),"")</f>
        <v/>
      </c>
      <c r="P881" t="s">
        <v>141</v>
      </c>
      <c r="Q881" t="s">
        <v>837</v>
      </c>
      <c r="R881">
        <v>1644627</v>
      </c>
      <c r="S881" s="388">
        <f>ROWS(R$5:R881)</f>
        <v>877</v>
      </c>
      <c r="T881" s="388" t="str">
        <f>IF(_xlfn.IFNA(VLOOKUP(P881,$AG$3:$AH$83,2,FALSE),"")='11.1'!$D$5,TXM!S881,"")</f>
        <v/>
      </c>
      <c r="U881" t="str">
        <f>IFERROR(SMALL($T$5:$T$9000,ROWS($T$5:T881)),"")</f>
        <v/>
      </c>
    </row>
    <row r="882" spans="1:21" ht="14.4" customHeight="1" x14ac:dyDescent="0.3">
      <c r="A882" s="371" t="s">
        <v>141</v>
      </c>
      <c r="B882" t="s">
        <v>789</v>
      </c>
      <c r="C882" s="372">
        <v>9483062</v>
      </c>
      <c r="D882" s="388">
        <f>ROWS(C$5:C882)</f>
        <v>878</v>
      </c>
      <c r="E882" s="388" t="str">
        <f>IF(_xlfn.IFNA(VLOOKUP(A882,$AG$3:$AH$83,2,FALSE),"")='11.1'!$D$5,TXM!D882,"")</f>
        <v/>
      </c>
      <c r="F882" t="str">
        <f>IFERROR(SMALL($E$5:$E$9000,ROWS($E$5:E882)),"")</f>
        <v/>
      </c>
      <c r="I882" s="371" t="s">
        <v>155</v>
      </c>
      <c r="J882" t="s">
        <v>173</v>
      </c>
      <c r="K882" s="372">
        <v>26358482</v>
      </c>
      <c r="L882" s="388">
        <f>ROWS(K$5:K882)</f>
        <v>878</v>
      </c>
      <c r="M882" s="388" t="str">
        <f>IF(_xlfn.IFNA(VLOOKUP(I882,$AG$3:$AH$83,2,FALSE),"")='11.1'!$D$5,TXM!L882,"")</f>
        <v/>
      </c>
      <c r="N882" t="str">
        <f>IFERROR(SMALL($M$5:$M$9000,ROWS($M$5:M882)),"")</f>
        <v/>
      </c>
      <c r="P882" t="s">
        <v>141</v>
      </c>
      <c r="Q882" t="s">
        <v>1434</v>
      </c>
      <c r="R882">
        <v>1565913</v>
      </c>
      <c r="S882" s="388">
        <f>ROWS(R$5:R882)</f>
        <v>878</v>
      </c>
      <c r="T882" s="388" t="str">
        <f>IF(_xlfn.IFNA(VLOOKUP(P882,$AG$3:$AH$83,2,FALSE),"")='11.1'!$D$5,TXM!S882,"")</f>
        <v/>
      </c>
      <c r="U882" t="str">
        <f>IFERROR(SMALL($T$5:$T$9000,ROWS($T$5:T882)),"")</f>
        <v/>
      </c>
    </row>
    <row r="883" spans="1:21" ht="14.4" customHeight="1" x14ac:dyDescent="0.3">
      <c r="A883" s="371" t="s">
        <v>141</v>
      </c>
      <c r="B883" t="s">
        <v>103</v>
      </c>
      <c r="C883" s="372">
        <v>9136721</v>
      </c>
      <c r="D883" s="388">
        <f>ROWS(C$5:C883)</f>
        <v>879</v>
      </c>
      <c r="E883" s="388" t="str">
        <f>IF(_xlfn.IFNA(VLOOKUP(A883,$AG$3:$AH$83,2,FALSE),"")='11.1'!$D$5,TXM!D883,"")</f>
        <v/>
      </c>
      <c r="F883" t="str">
        <f>IFERROR(SMALL($E$5:$E$9000,ROWS($E$5:E883)),"")</f>
        <v/>
      </c>
      <c r="I883" s="371" t="s">
        <v>155</v>
      </c>
      <c r="J883" t="s">
        <v>94</v>
      </c>
      <c r="K883" s="372">
        <v>3295214</v>
      </c>
      <c r="L883" s="388">
        <f>ROWS(K$5:K883)</f>
        <v>879</v>
      </c>
      <c r="M883" s="388" t="str">
        <f>IF(_xlfn.IFNA(VLOOKUP(I883,$AG$3:$AH$83,2,FALSE),"")='11.1'!$D$5,TXM!L883,"")</f>
        <v/>
      </c>
      <c r="N883" t="str">
        <f>IFERROR(SMALL($M$5:$M$9000,ROWS($M$5:M883)),"")</f>
        <v/>
      </c>
      <c r="P883" t="s">
        <v>141</v>
      </c>
      <c r="Q883" t="s">
        <v>1441</v>
      </c>
      <c r="R883">
        <v>1562951</v>
      </c>
      <c r="S883" s="388">
        <f>ROWS(R$5:R883)</f>
        <v>879</v>
      </c>
      <c r="T883" s="388" t="str">
        <f>IF(_xlfn.IFNA(VLOOKUP(P883,$AG$3:$AH$83,2,FALSE),"")='11.1'!$D$5,TXM!S883,"")</f>
        <v/>
      </c>
      <c r="U883" t="str">
        <f>IFERROR(SMALL($T$5:$T$9000,ROWS($T$5:T883)),"")</f>
        <v/>
      </c>
    </row>
    <row r="884" spans="1:21" ht="14.4" customHeight="1" x14ac:dyDescent="0.3">
      <c r="A884" s="371" t="s">
        <v>141</v>
      </c>
      <c r="B884" t="s">
        <v>793</v>
      </c>
      <c r="C884" s="372">
        <v>8828558</v>
      </c>
      <c r="D884" s="388">
        <f>ROWS(C$5:C884)</f>
        <v>880</v>
      </c>
      <c r="E884" s="388" t="str">
        <f>IF(_xlfn.IFNA(VLOOKUP(A884,$AG$3:$AH$83,2,FALSE),"")='11.1'!$D$5,TXM!D884,"")</f>
        <v/>
      </c>
      <c r="F884" t="str">
        <f>IFERROR(SMALL($E$5:$E$9000,ROWS($E$5:E884)),"")</f>
        <v/>
      </c>
      <c r="I884" s="371" t="s">
        <v>155</v>
      </c>
      <c r="J884" t="s">
        <v>95</v>
      </c>
      <c r="K884" s="372">
        <v>2609859</v>
      </c>
      <c r="L884" s="388">
        <f>ROWS(K$5:K884)</f>
        <v>880</v>
      </c>
      <c r="M884" s="388" t="str">
        <f>IF(_xlfn.IFNA(VLOOKUP(I884,$AG$3:$AH$83,2,FALSE),"")='11.1'!$D$5,TXM!L884,"")</f>
        <v/>
      </c>
      <c r="N884" t="str">
        <f>IFERROR(SMALL($M$5:$M$9000,ROWS($M$5:M884)),"")</f>
        <v/>
      </c>
      <c r="P884" t="s">
        <v>141</v>
      </c>
      <c r="Q884" t="s">
        <v>1005</v>
      </c>
      <c r="R884">
        <v>1525196</v>
      </c>
      <c r="S884" s="388">
        <f>ROWS(R$5:R884)</f>
        <v>880</v>
      </c>
      <c r="T884" s="388" t="str">
        <f>IF(_xlfn.IFNA(VLOOKUP(P884,$AG$3:$AH$83,2,FALSE),"")='11.1'!$D$5,TXM!S884,"")</f>
        <v/>
      </c>
      <c r="U884" t="str">
        <f>IFERROR(SMALL($T$5:$T$9000,ROWS($T$5:T884)),"")</f>
        <v/>
      </c>
    </row>
    <row r="885" spans="1:21" ht="14.4" customHeight="1" x14ac:dyDescent="0.3">
      <c r="A885" s="371" t="s">
        <v>141</v>
      </c>
      <c r="B885" t="s">
        <v>107</v>
      </c>
      <c r="C885" s="372">
        <v>7674791</v>
      </c>
      <c r="D885" s="388">
        <f>ROWS(C$5:C885)</f>
        <v>881</v>
      </c>
      <c r="E885" s="388" t="str">
        <f>IF(_xlfn.IFNA(VLOOKUP(A885,$AG$3:$AH$83,2,FALSE),"")='11.1'!$D$5,TXM!D885,"")</f>
        <v/>
      </c>
      <c r="F885" t="str">
        <f>IFERROR(SMALL($E$5:$E$9000,ROWS($E$5:E885)),"")</f>
        <v/>
      </c>
      <c r="I885" s="371" t="s">
        <v>155</v>
      </c>
      <c r="J885" t="s">
        <v>93</v>
      </c>
      <c r="K885" s="372">
        <v>1663165</v>
      </c>
      <c r="L885" s="388">
        <f>ROWS(K$5:K885)</f>
        <v>881</v>
      </c>
      <c r="M885" s="388" t="str">
        <f>IF(_xlfn.IFNA(VLOOKUP(I885,$AG$3:$AH$83,2,FALSE),"")='11.1'!$D$5,TXM!L885,"")</f>
        <v/>
      </c>
      <c r="N885" t="str">
        <f>IFERROR(SMALL($M$5:$M$9000,ROWS($M$5:M885)),"")</f>
        <v/>
      </c>
      <c r="P885" t="s">
        <v>141</v>
      </c>
      <c r="Q885" t="s">
        <v>789</v>
      </c>
      <c r="R885">
        <v>1478127</v>
      </c>
      <c r="S885" s="388">
        <f>ROWS(R$5:R885)</f>
        <v>881</v>
      </c>
      <c r="T885" s="388" t="str">
        <f>IF(_xlfn.IFNA(VLOOKUP(P885,$AG$3:$AH$83,2,FALSE),"")='11.1'!$D$5,TXM!S885,"")</f>
        <v/>
      </c>
      <c r="U885" t="str">
        <f>IFERROR(SMALL($T$5:$T$9000,ROWS($T$5:T885)),"")</f>
        <v/>
      </c>
    </row>
    <row r="886" spans="1:21" ht="14.4" customHeight="1" x14ac:dyDescent="0.3">
      <c r="A886" s="371" t="s">
        <v>141</v>
      </c>
      <c r="B886" t="s">
        <v>1005</v>
      </c>
      <c r="C886" s="372">
        <v>5553218</v>
      </c>
      <c r="D886" s="388">
        <f>ROWS(C$5:C886)</f>
        <v>882</v>
      </c>
      <c r="E886" s="388" t="str">
        <f>IF(_xlfn.IFNA(VLOOKUP(A886,$AG$3:$AH$83,2,FALSE),"")='11.1'!$D$5,TXM!D886,"")</f>
        <v/>
      </c>
      <c r="F886" t="str">
        <f>IFERROR(SMALL($E$5:$E$9000,ROWS($E$5:E886)),"")</f>
        <v/>
      </c>
      <c r="I886" s="371" t="s">
        <v>155</v>
      </c>
      <c r="J886" t="s">
        <v>775</v>
      </c>
      <c r="K886" s="372">
        <v>1002808</v>
      </c>
      <c r="L886" s="388">
        <f>ROWS(K$5:K886)</f>
        <v>882</v>
      </c>
      <c r="M886" s="388" t="str">
        <f>IF(_xlfn.IFNA(VLOOKUP(I886,$AG$3:$AH$83,2,FALSE),"")='11.1'!$D$5,TXM!L886,"")</f>
        <v/>
      </c>
      <c r="N886" t="str">
        <f>IFERROR(SMALL($M$5:$M$9000,ROWS($M$5:M886)),"")</f>
        <v/>
      </c>
      <c r="P886" t="s">
        <v>141</v>
      </c>
      <c r="Q886" t="s">
        <v>1265</v>
      </c>
      <c r="R886">
        <v>1336740</v>
      </c>
      <c r="S886" s="388">
        <f>ROWS(R$5:R886)</f>
        <v>882</v>
      </c>
      <c r="T886" s="388" t="str">
        <f>IF(_xlfn.IFNA(VLOOKUP(P886,$AG$3:$AH$83,2,FALSE),"")='11.1'!$D$5,TXM!S886,"")</f>
        <v/>
      </c>
      <c r="U886" t="str">
        <f>IFERROR(SMALL($T$5:$T$9000,ROWS($T$5:T886)),"")</f>
        <v/>
      </c>
    </row>
    <row r="887" spans="1:21" ht="14.4" customHeight="1" x14ac:dyDescent="0.3">
      <c r="A887" s="371" t="s">
        <v>141</v>
      </c>
      <c r="B887" t="s">
        <v>787</v>
      </c>
      <c r="C887" s="372">
        <v>4127751</v>
      </c>
      <c r="D887" s="388">
        <f>ROWS(C$5:C887)</f>
        <v>883</v>
      </c>
      <c r="E887" s="388" t="str">
        <f>IF(_xlfn.IFNA(VLOOKUP(A887,$AG$3:$AH$83,2,FALSE),"")='11.1'!$D$5,TXM!D887,"")</f>
        <v/>
      </c>
      <c r="F887" t="str">
        <f>IFERROR(SMALL($E$5:$E$9000,ROWS($E$5:E887)),"")</f>
        <v/>
      </c>
      <c r="I887" s="371" t="s">
        <v>155</v>
      </c>
      <c r="J887" t="s">
        <v>99</v>
      </c>
      <c r="K887" s="372">
        <v>563101</v>
      </c>
      <c r="L887" s="388">
        <f>ROWS(K$5:K887)</f>
        <v>883</v>
      </c>
      <c r="M887" s="388" t="str">
        <f>IF(_xlfn.IFNA(VLOOKUP(I887,$AG$3:$AH$83,2,FALSE),"")='11.1'!$D$5,TXM!L887,"")</f>
        <v/>
      </c>
      <c r="N887" t="str">
        <f>IFERROR(SMALL($M$5:$M$9000,ROWS($M$5:M887)),"")</f>
        <v/>
      </c>
      <c r="P887" t="s">
        <v>141</v>
      </c>
      <c r="Q887" t="s">
        <v>835</v>
      </c>
      <c r="R887">
        <v>1313394</v>
      </c>
      <c r="S887" s="388">
        <f>ROWS(R$5:R887)</f>
        <v>883</v>
      </c>
      <c r="T887" s="388" t="str">
        <f>IF(_xlfn.IFNA(VLOOKUP(P887,$AG$3:$AH$83,2,FALSE),"")='11.1'!$D$5,TXM!S887,"")</f>
        <v/>
      </c>
      <c r="U887" t="str">
        <f>IFERROR(SMALL($T$5:$T$9000,ROWS($T$5:T887)),"")</f>
        <v/>
      </c>
    </row>
    <row r="888" spans="1:21" ht="14.4" customHeight="1" x14ac:dyDescent="0.3">
      <c r="A888" s="371" t="s">
        <v>141</v>
      </c>
      <c r="B888" t="s">
        <v>108</v>
      </c>
      <c r="C888" s="372">
        <v>3838933</v>
      </c>
      <c r="D888" s="388">
        <f>ROWS(C$5:C888)</f>
        <v>884</v>
      </c>
      <c r="E888" s="388" t="str">
        <f>IF(_xlfn.IFNA(VLOOKUP(A888,$AG$3:$AH$83,2,FALSE),"")='11.1'!$D$5,TXM!D888,"")</f>
        <v/>
      </c>
      <c r="F888" t="str">
        <f>IFERROR(SMALL($E$5:$E$9000,ROWS($E$5:E888)),"")</f>
        <v/>
      </c>
      <c r="I888" s="371" t="s">
        <v>155</v>
      </c>
      <c r="J888" t="s">
        <v>172</v>
      </c>
      <c r="K888" s="372">
        <v>372863</v>
      </c>
      <c r="L888" s="388">
        <f>ROWS(K$5:K888)</f>
        <v>884</v>
      </c>
      <c r="M888" s="388" t="str">
        <f>IF(_xlfn.IFNA(VLOOKUP(I888,$AG$3:$AH$83,2,FALSE),"")='11.1'!$D$5,TXM!L888,"")</f>
        <v/>
      </c>
      <c r="N888" t="str">
        <f>IFERROR(SMALL($M$5:$M$9000,ROWS($M$5:M888)),"")</f>
        <v/>
      </c>
      <c r="P888" t="s">
        <v>141</v>
      </c>
      <c r="Q888" t="s">
        <v>1275</v>
      </c>
      <c r="R888">
        <v>1218397</v>
      </c>
      <c r="S888" s="388">
        <f>ROWS(R$5:R888)</f>
        <v>884</v>
      </c>
      <c r="T888" s="388" t="str">
        <f>IF(_xlfn.IFNA(VLOOKUP(P888,$AG$3:$AH$83,2,FALSE),"")='11.1'!$D$5,TXM!S888,"")</f>
        <v/>
      </c>
      <c r="U888" t="str">
        <f>IFERROR(SMALL($T$5:$T$9000,ROWS($T$5:T888)),"")</f>
        <v/>
      </c>
    </row>
    <row r="889" spans="1:21" ht="14.4" customHeight="1" x14ac:dyDescent="0.3">
      <c r="A889" s="371" t="s">
        <v>141</v>
      </c>
      <c r="B889" t="s">
        <v>95</v>
      </c>
      <c r="C889" s="372">
        <v>3787490</v>
      </c>
      <c r="D889" s="388">
        <f>ROWS(C$5:C889)</f>
        <v>885</v>
      </c>
      <c r="E889" s="388" t="str">
        <f>IF(_xlfn.IFNA(VLOOKUP(A889,$AG$3:$AH$83,2,FALSE),"")='11.1'!$D$5,TXM!D889,"")</f>
        <v/>
      </c>
      <c r="F889" t="str">
        <f>IFERROR(SMALL($E$5:$E$9000,ROWS($E$5:E889)),"")</f>
        <v/>
      </c>
      <c r="I889" s="371" t="s">
        <v>155</v>
      </c>
      <c r="J889" t="s">
        <v>91</v>
      </c>
      <c r="K889" s="372">
        <v>368455</v>
      </c>
      <c r="L889" s="388">
        <f>ROWS(K$5:K889)</f>
        <v>885</v>
      </c>
      <c r="M889" s="388" t="str">
        <f>IF(_xlfn.IFNA(VLOOKUP(I889,$AG$3:$AH$83,2,FALSE),"")='11.1'!$D$5,TXM!L889,"")</f>
        <v/>
      </c>
      <c r="N889" t="str">
        <f>IFERROR(SMALL($M$5:$M$9000,ROWS($M$5:M889)),"")</f>
        <v/>
      </c>
      <c r="P889" t="s">
        <v>141</v>
      </c>
      <c r="Q889" t="s">
        <v>97</v>
      </c>
      <c r="R889">
        <v>1184401</v>
      </c>
      <c r="S889" s="388">
        <f>ROWS(R$5:R889)</f>
        <v>885</v>
      </c>
      <c r="T889" s="388" t="str">
        <f>IF(_xlfn.IFNA(VLOOKUP(P889,$AG$3:$AH$83,2,FALSE),"")='11.1'!$D$5,TXM!S889,"")</f>
        <v/>
      </c>
      <c r="U889" t="str">
        <f>IFERROR(SMALL($T$5:$T$9000,ROWS($T$5:T889)),"")</f>
        <v/>
      </c>
    </row>
    <row r="890" spans="1:21" ht="14.4" customHeight="1" x14ac:dyDescent="0.3">
      <c r="A890" s="371" t="s">
        <v>141</v>
      </c>
      <c r="B890" t="s">
        <v>98</v>
      </c>
      <c r="C890" s="372">
        <v>3527420</v>
      </c>
      <c r="D890" s="388">
        <f>ROWS(C$5:C890)</f>
        <v>886</v>
      </c>
      <c r="E890" s="388" t="str">
        <f>IF(_xlfn.IFNA(VLOOKUP(A890,$AG$3:$AH$83,2,FALSE),"")='11.1'!$D$5,TXM!D890,"")</f>
        <v/>
      </c>
      <c r="F890" t="str">
        <f>IFERROR(SMALL($E$5:$E$9000,ROWS($E$5:E890)),"")</f>
        <v/>
      </c>
      <c r="I890" s="371" t="s">
        <v>155</v>
      </c>
      <c r="J890" t="s">
        <v>1001</v>
      </c>
      <c r="K890" s="372">
        <v>220049</v>
      </c>
      <c r="L890" s="388">
        <f>ROWS(K$5:K890)</f>
        <v>886</v>
      </c>
      <c r="M890" s="388" t="str">
        <f>IF(_xlfn.IFNA(VLOOKUP(I890,$AG$3:$AH$83,2,FALSE),"")='11.1'!$D$5,TXM!L890,"")</f>
        <v/>
      </c>
      <c r="N890" t="str">
        <f>IFERROR(SMALL($M$5:$M$9000,ROWS($M$5:M890)),"")</f>
        <v/>
      </c>
      <c r="P890" t="s">
        <v>141</v>
      </c>
      <c r="Q890" t="s">
        <v>105</v>
      </c>
      <c r="R890">
        <v>1106966</v>
      </c>
      <c r="S890" s="388">
        <f>ROWS(R$5:R890)</f>
        <v>886</v>
      </c>
      <c r="T890" s="388" t="str">
        <f>IF(_xlfn.IFNA(VLOOKUP(P890,$AG$3:$AH$83,2,FALSE),"")='11.1'!$D$5,TXM!S890,"")</f>
        <v/>
      </c>
      <c r="U890" t="str">
        <f>IFERROR(SMALL($T$5:$T$9000,ROWS($T$5:T890)),"")</f>
        <v/>
      </c>
    </row>
    <row r="891" spans="1:21" ht="14.4" customHeight="1" x14ac:dyDescent="0.3">
      <c r="A891" s="371" t="s">
        <v>141</v>
      </c>
      <c r="B891" t="s">
        <v>825</v>
      </c>
      <c r="C891" s="372">
        <v>3061490</v>
      </c>
      <c r="D891" s="388">
        <f>ROWS(C$5:C891)</f>
        <v>887</v>
      </c>
      <c r="E891" s="388" t="str">
        <f>IF(_xlfn.IFNA(VLOOKUP(A891,$AG$3:$AH$83,2,FALSE),"")='11.1'!$D$5,TXM!D891,"")</f>
        <v/>
      </c>
      <c r="F891" t="str">
        <f>IFERROR(SMALL($E$5:$E$9000,ROWS($E$5:E891)),"")</f>
        <v/>
      </c>
      <c r="I891" s="371" t="s">
        <v>155</v>
      </c>
      <c r="J891" t="s">
        <v>999</v>
      </c>
      <c r="K891" s="372">
        <v>125588</v>
      </c>
      <c r="L891" s="388">
        <f>ROWS(K$5:K891)</f>
        <v>887</v>
      </c>
      <c r="M891" s="388" t="str">
        <f>IF(_xlfn.IFNA(VLOOKUP(I891,$AG$3:$AH$83,2,FALSE),"")='11.1'!$D$5,TXM!L891,"")</f>
        <v/>
      </c>
      <c r="N891" t="str">
        <f>IFERROR(SMALL($M$5:$M$9000,ROWS($M$5:M891)),"")</f>
        <v/>
      </c>
      <c r="P891" t="s">
        <v>141</v>
      </c>
      <c r="Q891" t="s">
        <v>172</v>
      </c>
      <c r="R891">
        <v>1096797</v>
      </c>
      <c r="S891" s="388">
        <f>ROWS(R$5:R891)</f>
        <v>887</v>
      </c>
      <c r="T891" s="388" t="str">
        <f>IF(_xlfn.IFNA(VLOOKUP(P891,$AG$3:$AH$83,2,FALSE),"")='11.1'!$D$5,TXM!S891,"")</f>
        <v/>
      </c>
      <c r="U891" t="str">
        <f>IFERROR(SMALL($T$5:$T$9000,ROWS($T$5:T891)),"")</f>
        <v/>
      </c>
    </row>
    <row r="892" spans="1:21" ht="14.4" customHeight="1" x14ac:dyDescent="0.3">
      <c r="A892" s="371" t="s">
        <v>141</v>
      </c>
      <c r="B892" t="s">
        <v>1434</v>
      </c>
      <c r="C892" s="372">
        <v>2968113</v>
      </c>
      <c r="D892" s="388">
        <f>ROWS(C$5:C892)</f>
        <v>888</v>
      </c>
      <c r="E892" s="388" t="str">
        <f>IF(_xlfn.IFNA(VLOOKUP(A892,$AG$3:$AH$83,2,FALSE),"")='11.1'!$D$5,TXM!D892,"")</f>
        <v/>
      </c>
      <c r="F892" t="str">
        <f>IFERROR(SMALL($E$5:$E$9000,ROWS($E$5:E892)),"")</f>
        <v/>
      </c>
      <c r="I892" s="371" t="s">
        <v>155</v>
      </c>
      <c r="J892" t="s">
        <v>105</v>
      </c>
      <c r="K892" s="372">
        <v>15810</v>
      </c>
      <c r="L892" s="388">
        <f>ROWS(K$5:K892)</f>
        <v>888</v>
      </c>
      <c r="M892" s="388" t="str">
        <f>IF(_xlfn.IFNA(VLOOKUP(I892,$AG$3:$AH$83,2,FALSE),"")='11.1'!$D$5,TXM!L892,"")</f>
        <v/>
      </c>
      <c r="N892" t="str">
        <f>IFERROR(SMALL($M$5:$M$9000,ROWS($M$5:M892)),"")</f>
        <v/>
      </c>
      <c r="P892" t="s">
        <v>141</v>
      </c>
      <c r="Q892" t="s">
        <v>821</v>
      </c>
      <c r="R892">
        <v>963947</v>
      </c>
      <c r="S892" s="388">
        <f>ROWS(R$5:R892)</f>
        <v>888</v>
      </c>
      <c r="T892" s="388" t="str">
        <f>IF(_xlfn.IFNA(VLOOKUP(P892,$AG$3:$AH$83,2,FALSE),"")='11.1'!$D$5,TXM!S892,"")</f>
        <v/>
      </c>
      <c r="U892" t="str">
        <f>IFERROR(SMALL($T$5:$T$9000,ROWS($T$5:T892)),"")</f>
        <v/>
      </c>
    </row>
    <row r="893" spans="1:21" ht="14.4" customHeight="1" x14ac:dyDescent="0.3">
      <c r="A893" s="371" t="s">
        <v>141</v>
      </c>
      <c r="B893" t="s">
        <v>863</v>
      </c>
      <c r="C893" s="372">
        <v>2481984</v>
      </c>
      <c r="D893" s="388">
        <f>ROWS(C$5:C893)</f>
        <v>889</v>
      </c>
      <c r="E893" s="388" t="str">
        <f>IF(_xlfn.IFNA(VLOOKUP(A893,$AG$3:$AH$83,2,FALSE),"")='11.1'!$D$5,TXM!D893,"")</f>
        <v/>
      </c>
      <c r="F893" t="str">
        <f>IFERROR(SMALL($E$5:$E$9000,ROWS($E$5:E893)),"")</f>
        <v/>
      </c>
      <c r="I893" s="371" t="s">
        <v>155</v>
      </c>
      <c r="J893" t="s">
        <v>833</v>
      </c>
      <c r="K893" s="372">
        <v>9801</v>
      </c>
      <c r="L893" s="388">
        <f>ROWS(K$5:K893)</f>
        <v>889</v>
      </c>
      <c r="M893" s="388" t="str">
        <f>IF(_xlfn.IFNA(VLOOKUP(I893,$AG$3:$AH$83,2,FALSE),"")='11.1'!$D$5,TXM!L893,"")</f>
        <v/>
      </c>
      <c r="N893" t="str">
        <f>IFERROR(SMALL($M$5:$M$9000,ROWS($M$5:M893)),"")</f>
        <v/>
      </c>
      <c r="P893" t="s">
        <v>141</v>
      </c>
      <c r="Q893" t="s">
        <v>815</v>
      </c>
      <c r="R893">
        <v>908463</v>
      </c>
      <c r="S893" s="388">
        <f>ROWS(R$5:R893)</f>
        <v>889</v>
      </c>
      <c r="T893" s="388" t="str">
        <f>IF(_xlfn.IFNA(VLOOKUP(P893,$AG$3:$AH$83,2,FALSE),"")='11.1'!$D$5,TXM!S893,"")</f>
        <v/>
      </c>
      <c r="U893" t="str">
        <f>IFERROR(SMALL($T$5:$T$9000,ROWS($T$5:T893)),"")</f>
        <v/>
      </c>
    </row>
    <row r="894" spans="1:21" ht="14.4" customHeight="1" x14ac:dyDescent="0.3">
      <c r="A894" s="371" t="s">
        <v>141</v>
      </c>
      <c r="B894" t="s">
        <v>775</v>
      </c>
      <c r="C894" s="372">
        <v>2351225</v>
      </c>
      <c r="D894" s="388">
        <f>ROWS(C$5:C894)</f>
        <v>890</v>
      </c>
      <c r="E894" s="388" t="str">
        <f>IF(_xlfn.IFNA(VLOOKUP(A894,$AG$3:$AH$83,2,FALSE),"")='11.1'!$D$5,TXM!D894,"")</f>
        <v/>
      </c>
      <c r="F894" t="str">
        <f>IFERROR(SMALL($E$5:$E$9000,ROWS($E$5:E894)),"")</f>
        <v/>
      </c>
      <c r="I894" s="371" t="s">
        <v>155</v>
      </c>
      <c r="J894" t="s">
        <v>108</v>
      </c>
      <c r="K894" s="372">
        <v>9614</v>
      </c>
      <c r="L894" s="388">
        <f>ROWS(K$5:K894)</f>
        <v>890</v>
      </c>
      <c r="M894" s="388" t="str">
        <f>IF(_xlfn.IFNA(VLOOKUP(I894,$AG$3:$AH$83,2,FALSE),"")='11.1'!$D$5,TXM!L894,"")</f>
        <v/>
      </c>
      <c r="N894" t="str">
        <f>IFERROR(SMALL($M$5:$M$9000,ROWS($M$5:M894)),"")</f>
        <v/>
      </c>
      <c r="P894" t="s">
        <v>141</v>
      </c>
      <c r="Q894" t="s">
        <v>795</v>
      </c>
      <c r="R894">
        <v>678791</v>
      </c>
      <c r="S894" s="388">
        <f>ROWS(R$5:R894)</f>
        <v>890</v>
      </c>
      <c r="T894" s="388" t="str">
        <f>IF(_xlfn.IFNA(VLOOKUP(P894,$AG$3:$AH$83,2,FALSE),"")='11.1'!$D$5,TXM!S894,"")</f>
        <v/>
      </c>
      <c r="U894" t="str">
        <f>IFERROR(SMALL($T$5:$T$9000,ROWS($T$5:T894)),"")</f>
        <v/>
      </c>
    </row>
    <row r="895" spans="1:21" ht="14.4" customHeight="1" x14ac:dyDescent="0.3">
      <c r="A895" s="371" t="s">
        <v>141</v>
      </c>
      <c r="B895" t="s">
        <v>105</v>
      </c>
      <c r="C895" s="372">
        <v>2346643</v>
      </c>
      <c r="D895" s="388">
        <f>ROWS(C$5:C895)</f>
        <v>891</v>
      </c>
      <c r="E895" s="388" t="str">
        <f>IF(_xlfn.IFNA(VLOOKUP(A895,$AG$3:$AH$83,2,FALSE),"")='11.1'!$D$5,TXM!D895,"")</f>
        <v/>
      </c>
      <c r="F895" t="str">
        <f>IFERROR(SMALL($E$5:$E$9000,ROWS($E$5:E895)),"")</f>
        <v/>
      </c>
      <c r="I895" s="371" t="s">
        <v>155</v>
      </c>
      <c r="J895" t="s">
        <v>869</v>
      </c>
      <c r="K895" s="372">
        <v>9346</v>
      </c>
      <c r="L895" s="388">
        <f>ROWS(K$5:K895)</f>
        <v>891</v>
      </c>
      <c r="M895" s="388" t="str">
        <f>IF(_xlfn.IFNA(VLOOKUP(I895,$AG$3:$AH$83,2,FALSE),"")='11.1'!$D$5,TXM!L895,"")</f>
        <v/>
      </c>
      <c r="N895" t="str">
        <f>IFERROR(SMALL($M$5:$M$9000,ROWS($M$5:M895)),"")</f>
        <v/>
      </c>
      <c r="P895" t="s">
        <v>141</v>
      </c>
      <c r="Q895" t="s">
        <v>785</v>
      </c>
      <c r="R895">
        <v>600164</v>
      </c>
      <c r="S895" s="388">
        <f>ROWS(R$5:R895)</f>
        <v>891</v>
      </c>
      <c r="T895" s="388" t="str">
        <f>IF(_xlfn.IFNA(VLOOKUP(P895,$AG$3:$AH$83,2,FALSE),"")='11.1'!$D$5,TXM!S895,"")</f>
        <v/>
      </c>
      <c r="U895" t="str">
        <f>IFERROR(SMALL($T$5:$T$9000,ROWS($T$5:T895)),"")</f>
        <v/>
      </c>
    </row>
    <row r="896" spans="1:21" ht="14.4" customHeight="1" x14ac:dyDescent="0.3">
      <c r="A896" s="371" t="s">
        <v>141</v>
      </c>
      <c r="B896" t="s">
        <v>96</v>
      </c>
      <c r="C896" s="372">
        <v>2156908</v>
      </c>
      <c r="D896" s="388">
        <f>ROWS(C$5:C896)</f>
        <v>892</v>
      </c>
      <c r="E896" s="388" t="str">
        <f>IF(_xlfn.IFNA(VLOOKUP(A896,$AG$3:$AH$83,2,FALSE),"")='11.1'!$D$5,TXM!D896,"")</f>
        <v/>
      </c>
      <c r="F896" t="str">
        <f>IFERROR(SMALL($E$5:$E$9000,ROWS($E$5:E896)),"")</f>
        <v/>
      </c>
      <c r="I896" s="371" t="s">
        <v>155</v>
      </c>
      <c r="J896" t="s">
        <v>107</v>
      </c>
      <c r="K896" s="372">
        <v>7139</v>
      </c>
      <c r="L896" s="388">
        <f>ROWS(K$5:K896)</f>
        <v>892</v>
      </c>
      <c r="M896" s="388" t="str">
        <f>IF(_xlfn.IFNA(VLOOKUP(I896,$AG$3:$AH$83,2,FALSE),"")='11.1'!$D$5,TXM!L896,"")</f>
        <v/>
      </c>
      <c r="N896" t="str">
        <f>IFERROR(SMALL($M$5:$M$9000,ROWS($M$5:M896)),"")</f>
        <v/>
      </c>
      <c r="P896" t="s">
        <v>141</v>
      </c>
      <c r="Q896" t="s">
        <v>859</v>
      </c>
      <c r="R896">
        <v>572803</v>
      </c>
      <c r="S896" s="388">
        <f>ROWS(R$5:R896)</f>
        <v>892</v>
      </c>
      <c r="T896" s="388" t="str">
        <f>IF(_xlfn.IFNA(VLOOKUP(P896,$AG$3:$AH$83,2,FALSE),"")='11.1'!$D$5,TXM!S896,"")</f>
        <v/>
      </c>
      <c r="U896" t="str">
        <f>IFERROR(SMALL($T$5:$T$9000,ROWS($T$5:T896)),"")</f>
        <v/>
      </c>
    </row>
    <row r="897" spans="1:21" ht="14.4" customHeight="1" x14ac:dyDescent="0.3">
      <c r="A897" s="371" t="s">
        <v>141</v>
      </c>
      <c r="B897" t="s">
        <v>813</v>
      </c>
      <c r="C897" s="372">
        <v>2070749</v>
      </c>
      <c r="D897" s="388">
        <f>ROWS(C$5:C897)</f>
        <v>893</v>
      </c>
      <c r="E897" s="388" t="str">
        <f>IF(_xlfn.IFNA(VLOOKUP(A897,$AG$3:$AH$83,2,FALSE),"")='11.1'!$D$5,TXM!D897,"")</f>
        <v/>
      </c>
      <c r="F897" t="str">
        <f>IFERROR(SMALL($E$5:$E$9000,ROWS($E$5:E897)),"")</f>
        <v/>
      </c>
      <c r="I897" s="371" t="s">
        <v>155</v>
      </c>
      <c r="J897" t="s">
        <v>863</v>
      </c>
      <c r="K897" s="372">
        <v>6958</v>
      </c>
      <c r="L897" s="388">
        <f>ROWS(K$5:K897)</f>
        <v>893</v>
      </c>
      <c r="M897" s="388" t="str">
        <f>IF(_xlfn.IFNA(VLOOKUP(I897,$AG$3:$AH$83,2,FALSE),"")='11.1'!$D$5,TXM!L897,"")</f>
        <v/>
      </c>
      <c r="N897" t="str">
        <f>IFERROR(SMALL($M$5:$M$9000,ROWS($M$5:M897)),"")</f>
        <v/>
      </c>
      <c r="P897" t="s">
        <v>141</v>
      </c>
      <c r="Q897" t="s">
        <v>1365</v>
      </c>
      <c r="R897">
        <v>568600</v>
      </c>
      <c r="S897" s="388">
        <f>ROWS(R$5:R897)</f>
        <v>893</v>
      </c>
      <c r="T897" s="388" t="str">
        <f>IF(_xlfn.IFNA(VLOOKUP(P897,$AG$3:$AH$83,2,FALSE),"")='11.1'!$D$5,TXM!S897,"")</f>
        <v/>
      </c>
      <c r="U897" t="str">
        <f>IFERROR(SMALL($T$5:$T$9000,ROWS($T$5:T897)),"")</f>
        <v/>
      </c>
    </row>
    <row r="898" spans="1:21" ht="14.4" customHeight="1" x14ac:dyDescent="0.3">
      <c r="A898" s="371" t="s">
        <v>141</v>
      </c>
      <c r="B898" t="s">
        <v>835</v>
      </c>
      <c r="C898" s="372">
        <v>1996791</v>
      </c>
      <c r="D898" s="388">
        <f>ROWS(C$5:C898)</f>
        <v>894</v>
      </c>
      <c r="E898" s="388" t="str">
        <f>IF(_xlfn.IFNA(VLOOKUP(A898,$AG$3:$AH$83,2,FALSE),"")='11.1'!$D$5,TXM!D898,"")</f>
        <v/>
      </c>
      <c r="F898" t="str">
        <f>IFERROR(SMALL($E$5:$E$9000,ROWS($E$5:E898)),"")</f>
        <v/>
      </c>
      <c r="I898" s="371" t="s">
        <v>155</v>
      </c>
      <c r="J898" t="s">
        <v>97</v>
      </c>
      <c r="K898" s="372">
        <v>5355</v>
      </c>
      <c r="L898" s="388">
        <f>ROWS(K$5:K898)</f>
        <v>894</v>
      </c>
      <c r="M898" s="388" t="str">
        <f>IF(_xlfn.IFNA(VLOOKUP(I898,$AG$3:$AH$83,2,FALSE),"")='11.1'!$D$5,TXM!L898,"")</f>
        <v/>
      </c>
      <c r="N898" t="str">
        <f>IFERROR(SMALL($M$5:$M$9000,ROWS($M$5:M898)),"")</f>
        <v/>
      </c>
      <c r="P898" t="s">
        <v>141</v>
      </c>
      <c r="Q898" t="s">
        <v>1002</v>
      </c>
      <c r="R898">
        <v>558123</v>
      </c>
      <c r="S898" s="388">
        <f>ROWS(R$5:R898)</f>
        <v>894</v>
      </c>
      <c r="T898" s="388" t="str">
        <f>IF(_xlfn.IFNA(VLOOKUP(P898,$AG$3:$AH$83,2,FALSE),"")='11.1'!$D$5,TXM!S898,"")</f>
        <v/>
      </c>
      <c r="U898" t="str">
        <f>IFERROR(SMALL($T$5:$T$9000,ROWS($T$5:T898)),"")</f>
        <v/>
      </c>
    </row>
    <row r="899" spans="1:21" ht="14.4" customHeight="1" x14ac:dyDescent="0.3">
      <c r="A899" s="371" t="s">
        <v>141</v>
      </c>
      <c r="B899" t="s">
        <v>1275</v>
      </c>
      <c r="C899" s="372">
        <v>1983146</v>
      </c>
      <c r="D899" s="388">
        <f>ROWS(C$5:C899)</f>
        <v>895</v>
      </c>
      <c r="E899" s="388" t="str">
        <f>IF(_xlfn.IFNA(VLOOKUP(A899,$AG$3:$AH$83,2,FALSE),"")='11.1'!$D$5,TXM!D899,"")</f>
        <v/>
      </c>
      <c r="F899" t="str">
        <f>IFERROR(SMALL($E$5:$E$9000,ROWS($E$5:E899)),"")</f>
        <v/>
      </c>
      <c r="I899" s="371" t="s">
        <v>155</v>
      </c>
      <c r="J899" t="s">
        <v>791</v>
      </c>
      <c r="K899" s="372">
        <v>3890</v>
      </c>
      <c r="L899" s="388">
        <f>ROWS(K$5:K899)</f>
        <v>895</v>
      </c>
      <c r="M899" s="388" t="str">
        <f>IF(_xlfn.IFNA(VLOOKUP(I899,$AG$3:$AH$83,2,FALSE),"")='11.1'!$D$5,TXM!L899,"")</f>
        <v/>
      </c>
      <c r="N899" t="str">
        <f>IFERROR(SMALL($M$5:$M$9000,ROWS($M$5:M899)),"")</f>
        <v/>
      </c>
      <c r="P899" t="s">
        <v>141</v>
      </c>
      <c r="Q899" t="s">
        <v>100</v>
      </c>
      <c r="R899">
        <v>421720</v>
      </c>
      <c r="S899" s="388">
        <f>ROWS(R$5:R899)</f>
        <v>895</v>
      </c>
      <c r="T899" s="388" t="str">
        <f>IF(_xlfn.IFNA(VLOOKUP(P899,$AG$3:$AH$83,2,FALSE),"")='11.1'!$D$5,TXM!S899,"")</f>
        <v/>
      </c>
      <c r="U899" t="str">
        <f>IFERROR(SMALL($T$5:$T$9000,ROWS($T$5:T899)),"")</f>
        <v/>
      </c>
    </row>
    <row r="900" spans="1:21" ht="14.4" customHeight="1" x14ac:dyDescent="0.3">
      <c r="A900" s="371" t="s">
        <v>141</v>
      </c>
      <c r="B900" t="s">
        <v>853</v>
      </c>
      <c r="C900" s="372">
        <v>1810462</v>
      </c>
      <c r="D900" s="388">
        <f>ROWS(C$5:C900)</f>
        <v>896</v>
      </c>
      <c r="E900" s="388" t="str">
        <f>IF(_xlfn.IFNA(VLOOKUP(A900,$AG$3:$AH$83,2,FALSE),"")='11.1'!$D$5,TXM!D900,"")</f>
        <v/>
      </c>
      <c r="F900" t="str">
        <f>IFERROR(SMALL($E$5:$E$9000,ROWS($E$5:E900)),"")</f>
        <v/>
      </c>
      <c r="I900" s="371" t="s">
        <v>155</v>
      </c>
      <c r="J900" t="s">
        <v>1003</v>
      </c>
      <c r="K900" s="372">
        <v>3426</v>
      </c>
      <c r="L900" s="388">
        <f>ROWS(K$5:K900)</f>
        <v>896</v>
      </c>
      <c r="M900" s="388" t="str">
        <f>IF(_xlfn.IFNA(VLOOKUP(I900,$AG$3:$AH$83,2,FALSE),"")='11.1'!$D$5,TXM!L900,"")</f>
        <v/>
      </c>
      <c r="N900" t="str">
        <f>IFERROR(SMALL($M$5:$M$9000,ROWS($M$5:M900)),"")</f>
        <v/>
      </c>
      <c r="P900" t="s">
        <v>141</v>
      </c>
      <c r="Q900" t="s">
        <v>999</v>
      </c>
      <c r="R900">
        <v>391821</v>
      </c>
      <c r="S900" s="388">
        <f>ROWS(R$5:R900)</f>
        <v>896</v>
      </c>
      <c r="T900" s="388" t="str">
        <f>IF(_xlfn.IFNA(VLOOKUP(P900,$AG$3:$AH$83,2,FALSE),"")='11.1'!$D$5,TXM!S900,"")</f>
        <v/>
      </c>
      <c r="U900" t="str">
        <f>IFERROR(SMALL($T$5:$T$9000,ROWS($T$5:T900)),"")</f>
        <v/>
      </c>
    </row>
    <row r="901" spans="1:21" ht="14.4" customHeight="1" x14ac:dyDescent="0.3">
      <c r="A901" s="371" t="s">
        <v>141</v>
      </c>
      <c r="B901" t="s">
        <v>999</v>
      </c>
      <c r="C901" s="372">
        <v>1669235</v>
      </c>
      <c r="D901" s="388">
        <f>ROWS(C$5:C901)</f>
        <v>897</v>
      </c>
      <c r="E901" s="388" t="str">
        <f>IF(_xlfn.IFNA(VLOOKUP(A901,$AG$3:$AH$83,2,FALSE),"")='11.1'!$D$5,TXM!D901,"")</f>
        <v/>
      </c>
      <c r="F901" t="str">
        <f>IFERROR(SMALL($E$5:$E$9000,ROWS($E$5:E901)),"")</f>
        <v/>
      </c>
      <c r="I901" s="371" t="s">
        <v>155</v>
      </c>
      <c r="J901" t="s">
        <v>98</v>
      </c>
      <c r="K901" s="372">
        <v>3314</v>
      </c>
      <c r="L901" s="388">
        <f>ROWS(K$5:K901)</f>
        <v>897</v>
      </c>
      <c r="M901" s="388" t="str">
        <f>IF(_xlfn.IFNA(VLOOKUP(I901,$AG$3:$AH$83,2,FALSE),"")='11.1'!$D$5,TXM!L901,"")</f>
        <v/>
      </c>
      <c r="N901" t="str">
        <f>IFERROR(SMALL($M$5:$M$9000,ROWS($M$5:M901)),"")</f>
        <v/>
      </c>
      <c r="P901" t="s">
        <v>141</v>
      </c>
      <c r="Q901" t="s">
        <v>871</v>
      </c>
      <c r="R901">
        <v>391633</v>
      </c>
      <c r="S901" s="388">
        <f>ROWS(R$5:R901)</f>
        <v>897</v>
      </c>
      <c r="T901" s="388" t="str">
        <f>IF(_xlfn.IFNA(VLOOKUP(P901,$AG$3:$AH$83,2,FALSE),"")='11.1'!$D$5,TXM!S901,"")</f>
        <v/>
      </c>
      <c r="U901" t="str">
        <f>IFERROR(SMALL($T$5:$T$9000,ROWS($T$5:T901)),"")</f>
        <v/>
      </c>
    </row>
    <row r="902" spans="1:21" ht="14.4" customHeight="1" x14ac:dyDescent="0.3">
      <c r="A902" s="371" t="s">
        <v>141</v>
      </c>
      <c r="B902" t="s">
        <v>837</v>
      </c>
      <c r="C902" s="372">
        <v>1465480</v>
      </c>
      <c r="D902" s="388">
        <f>ROWS(C$5:C902)</f>
        <v>898</v>
      </c>
      <c r="E902" s="388" t="str">
        <f>IF(_xlfn.IFNA(VLOOKUP(A902,$AG$3:$AH$83,2,FALSE),"")='11.1'!$D$5,TXM!D902,"")</f>
        <v/>
      </c>
      <c r="F902" t="str">
        <f>IFERROR(SMALL($E$5:$E$9000,ROWS($E$5:E902)),"")</f>
        <v/>
      </c>
      <c r="I902" s="371" t="s">
        <v>155</v>
      </c>
      <c r="J902" t="s">
        <v>861</v>
      </c>
      <c r="K902" s="372">
        <v>2071</v>
      </c>
      <c r="L902" s="388">
        <f>ROWS(K$5:K902)</f>
        <v>898</v>
      </c>
      <c r="M902" s="388" t="str">
        <f>IF(_xlfn.IFNA(VLOOKUP(I902,$AG$3:$AH$83,2,FALSE),"")='11.1'!$D$5,TXM!L902,"")</f>
        <v/>
      </c>
      <c r="N902" t="str">
        <f>IFERROR(SMALL($M$5:$M$9000,ROWS($M$5:M902)),"")</f>
        <v/>
      </c>
      <c r="P902" t="s">
        <v>141</v>
      </c>
      <c r="Q902" t="s">
        <v>93</v>
      </c>
      <c r="R902">
        <v>382441</v>
      </c>
      <c r="S902" s="388">
        <f>ROWS(R$5:R902)</f>
        <v>898</v>
      </c>
      <c r="T902" s="388" t="str">
        <f>IF(_xlfn.IFNA(VLOOKUP(P902,$AG$3:$AH$83,2,FALSE),"")='11.1'!$D$5,TXM!S902,"")</f>
        <v/>
      </c>
      <c r="U902" t="str">
        <f>IFERROR(SMALL($T$5:$T$9000,ROWS($T$5:T902)),"")</f>
        <v/>
      </c>
    </row>
    <row r="903" spans="1:21" ht="14.4" customHeight="1" x14ac:dyDescent="0.3">
      <c r="A903" s="371" t="s">
        <v>141</v>
      </c>
      <c r="B903" t="s">
        <v>815</v>
      </c>
      <c r="C903" s="372">
        <v>1409545</v>
      </c>
      <c r="D903" s="388">
        <f>ROWS(C$5:C903)</f>
        <v>899</v>
      </c>
      <c r="E903" s="388" t="str">
        <f>IF(_xlfn.IFNA(VLOOKUP(A903,$AG$3:$AH$83,2,FALSE),"")='11.1'!$D$5,TXM!D903,"")</f>
        <v/>
      </c>
      <c r="F903" t="str">
        <f>IFERROR(SMALL($E$5:$E$9000,ROWS($E$5:E903)),"")</f>
        <v/>
      </c>
      <c r="I903" s="371" t="s">
        <v>155</v>
      </c>
      <c r="J903" t="s">
        <v>855</v>
      </c>
      <c r="K903" s="372">
        <v>1030</v>
      </c>
      <c r="L903" s="388">
        <f>ROWS(K$5:K903)</f>
        <v>899</v>
      </c>
      <c r="M903" s="388" t="str">
        <f>IF(_xlfn.IFNA(VLOOKUP(I903,$AG$3:$AH$83,2,FALSE),"")='11.1'!$D$5,TXM!L903,"")</f>
        <v/>
      </c>
      <c r="N903" t="str">
        <f>IFERROR(SMALL($M$5:$M$9000,ROWS($M$5:M903)),"")</f>
        <v/>
      </c>
      <c r="P903" t="s">
        <v>141</v>
      </c>
      <c r="Q903" t="s">
        <v>773</v>
      </c>
      <c r="R903">
        <v>364018</v>
      </c>
      <c r="S903" s="388">
        <f>ROWS(R$5:R903)</f>
        <v>899</v>
      </c>
      <c r="T903" s="388" t="str">
        <f>IF(_xlfn.IFNA(VLOOKUP(P903,$AG$3:$AH$83,2,FALSE),"")='11.1'!$D$5,TXM!S903,"")</f>
        <v/>
      </c>
      <c r="U903" t="str">
        <f>IFERROR(SMALL($T$5:$T$9000,ROWS($T$5:T903)),"")</f>
        <v/>
      </c>
    </row>
    <row r="904" spans="1:21" ht="14.4" customHeight="1" x14ac:dyDescent="0.3">
      <c r="A904" s="371" t="s">
        <v>141</v>
      </c>
      <c r="B904" t="s">
        <v>1285</v>
      </c>
      <c r="C904" s="372">
        <v>1333395</v>
      </c>
      <c r="D904" s="388">
        <f>ROWS(C$5:C904)</f>
        <v>900</v>
      </c>
      <c r="E904" s="388" t="str">
        <f>IF(_xlfn.IFNA(VLOOKUP(A904,$AG$3:$AH$83,2,FALSE),"")='11.1'!$D$5,TXM!D904,"")</f>
        <v/>
      </c>
      <c r="F904" t="str">
        <f>IFERROR(SMALL($E$5:$E$9000,ROWS($E$5:E904)),"")</f>
        <v/>
      </c>
      <c r="I904" s="371" t="s">
        <v>155</v>
      </c>
      <c r="J904" t="s">
        <v>1252</v>
      </c>
      <c r="K904" s="372">
        <v>1006</v>
      </c>
      <c r="L904" s="388">
        <f>ROWS(K$5:K904)</f>
        <v>900</v>
      </c>
      <c r="M904" s="388" t="str">
        <f>IF(_xlfn.IFNA(VLOOKUP(I904,$AG$3:$AH$83,2,FALSE),"")='11.1'!$D$5,TXM!L904,"")</f>
        <v/>
      </c>
      <c r="N904" t="str">
        <f>IFERROR(SMALL($M$5:$M$9000,ROWS($M$5:M904)),"")</f>
        <v/>
      </c>
      <c r="P904" t="s">
        <v>141</v>
      </c>
      <c r="Q904" t="s">
        <v>869</v>
      </c>
      <c r="R904">
        <v>339961</v>
      </c>
      <c r="S904" s="388">
        <f>ROWS(R$5:R904)</f>
        <v>900</v>
      </c>
      <c r="T904" s="388" t="str">
        <f>IF(_xlfn.IFNA(VLOOKUP(P904,$AG$3:$AH$83,2,FALSE),"")='11.1'!$D$5,TXM!S904,"")</f>
        <v/>
      </c>
      <c r="U904" t="str">
        <f>IFERROR(SMALL($T$5:$T$9000,ROWS($T$5:T904)),"")</f>
        <v/>
      </c>
    </row>
    <row r="905" spans="1:21" ht="14.4" customHeight="1" x14ac:dyDescent="0.3">
      <c r="A905" s="371" t="s">
        <v>141</v>
      </c>
      <c r="B905" t="s">
        <v>827</v>
      </c>
      <c r="C905" s="372">
        <v>1262816</v>
      </c>
      <c r="D905" s="388">
        <f>ROWS(C$5:C905)</f>
        <v>901</v>
      </c>
      <c r="E905" s="388" t="str">
        <f>IF(_xlfn.IFNA(VLOOKUP(A905,$AG$3:$AH$83,2,FALSE),"")='11.1'!$D$5,TXM!D905,"")</f>
        <v/>
      </c>
      <c r="F905" t="str">
        <f>IFERROR(SMALL($E$5:$E$9000,ROWS($E$5:E905)),"")</f>
        <v/>
      </c>
      <c r="I905" s="371" t="s">
        <v>155</v>
      </c>
      <c r="J905" t="s">
        <v>1006</v>
      </c>
      <c r="K905" s="372">
        <v>825</v>
      </c>
      <c r="L905" s="388">
        <f>ROWS(K$5:K905)</f>
        <v>901</v>
      </c>
      <c r="M905" s="388" t="str">
        <f>IF(_xlfn.IFNA(VLOOKUP(I905,$AG$3:$AH$83,2,FALSE),"")='11.1'!$D$5,TXM!L905,"")</f>
        <v/>
      </c>
      <c r="N905" t="str">
        <f>IFERROR(SMALL($M$5:$M$9000,ROWS($M$5:M905)),"")</f>
        <v/>
      </c>
      <c r="P905" t="s">
        <v>141</v>
      </c>
      <c r="Q905" t="s">
        <v>805</v>
      </c>
      <c r="R905">
        <v>328750</v>
      </c>
      <c r="S905" s="388">
        <f>ROWS(R$5:R905)</f>
        <v>901</v>
      </c>
      <c r="T905" s="388" t="str">
        <f>IF(_xlfn.IFNA(VLOOKUP(P905,$AG$3:$AH$83,2,FALSE),"")='11.1'!$D$5,TXM!S905,"")</f>
        <v/>
      </c>
      <c r="U905" t="str">
        <f>IFERROR(SMALL($T$5:$T$9000,ROWS($T$5:T905)),"")</f>
        <v/>
      </c>
    </row>
    <row r="906" spans="1:21" ht="14.4" customHeight="1" x14ac:dyDescent="0.3">
      <c r="A906" s="371" t="s">
        <v>141</v>
      </c>
      <c r="B906" t="s">
        <v>1240</v>
      </c>
      <c r="C906" s="372">
        <v>1260928</v>
      </c>
      <c r="D906" s="388">
        <f>ROWS(C$5:C906)</f>
        <v>902</v>
      </c>
      <c r="E906" s="388" t="str">
        <f>IF(_xlfn.IFNA(VLOOKUP(A906,$AG$3:$AH$83,2,FALSE),"")='11.1'!$D$5,TXM!D906,"")</f>
        <v/>
      </c>
      <c r="F906" t="str">
        <f>IFERROR(SMALL($E$5:$E$9000,ROWS($E$5:E906)),"")</f>
        <v/>
      </c>
      <c r="I906" s="371" t="s">
        <v>155</v>
      </c>
      <c r="J906" t="s">
        <v>1240</v>
      </c>
      <c r="K906" s="372">
        <v>619</v>
      </c>
      <c r="L906" s="388">
        <f>ROWS(K$5:K906)</f>
        <v>902</v>
      </c>
      <c r="M906" s="388" t="str">
        <f>IF(_xlfn.IFNA(VLOOKUP(I906,$AG$3:$AH$83,2,FALSE),"")='11.1'!$D$5,TXM!L906,"")</f>
        <v/>
      </c>
      <c r="N906" t="str">
        <f>IFERROR(SMALL($M$5:$M$9000,ROWS($M$5:M906)),"")</f>
        <v/>
      </c>
      <c r="P906" t="s">
        <v>141</v>
      </c>
      <c r="Q906" t="s">
        <v>98</v>
      </c>
      <c r="R906">
        <v>311797</v>
      </c>
      <c r="S906" s="388">
        <f>ROWS(R$5:R906)</f>
        <v>902</v>
      </c>
      <c r="T906" s="388" t="str">
        <f>IF(_xlfn.IFNA(VLOOKUP(P906,$AG$3:$AH$83,2,FALSE),"")='11.1'!$D$5,TXM!S906,"")</f>
        <v/>
      </c>
      <c r="U906" t="str">
        <f>IFERROR(SMALL($T$5:$T$9000,ROWS($T$5:T906)),"")</f>
        <v/>
      </c>
    </row>
    <row r="907" spans="1:21" ht="14.4" customHeight="1" x14ac:dyDescent="0.3">
      <c r="A907" s="371" t="s">
        <v>141</v>
      </c>
      <c r="B907" t="s">
        <v>785</v>
      </c>
      <c r="C907" s="372">
        <v>1229064</v>
      </c>
      <c r="D907" s="388">
        <f>ROWS(C$5:C907)</f>
        <v>903</v>
      </c>
      <c r="E907" s="388" t="str">
        <f>IF(_xlfn.IFNA(VLOOKUP(A907,$AG$3:$AH$83,2,FALSE),"")='11.1'!$D$5,TXM!D907,"")</f>
        <v/>
      </c>
      <c r="F907" t="str">
        <f>IFERROR(SMALL($E$5:$E$9000,ROWS($E$5:E907)),"")</f>
        <v/>
      </c>
      <c r="I907" s="371" t="s">
        <v>155</v>
      </c>
      <c r="J907" t="s">
        <v>1494</v>
      </c>
      <c r="K907" s="372">
        <v>404</v>
      </c>
      <c r="L907" s="388">
        <f>ROWS(K$5:K907)</f>
        <v>903</v>
      </c>
      <c r="M907" s="388" t="str">
        <f>IF(_xlfn.IFNA(VLOOKUP(I907,$AG$3:$AH$83,2,FALSE),"")='11.1'!$D$5,TXM!L907,"")</f>
        <v/>
      </c>
      <c r="N907" t="str">
        <f>IFERROR(SMALL($M$5:$M$9000,ROWS($M$5:M907)),"")</f>
        <v/>
      </c>
      <c r="P907" t="s">
        <v>141</v>
      </c>
      <c r="Q907" t="s">
        <v>819</v>
      </c>
      <c r="R907">
        <v>218505</v>
      </c>
      <c r="S907" s="388">
        <f>ROWS(R$5:R907)</f>
        <v>903</v>
      </c>
      <c r="T907" s="388" t="str">
        <f>IF(_xlfn.IFNA(VLOOKUP(P907,$AG$3:$AH$83,2,FALSE),"")='11.1'!$D$5,TXM!S907,"")</f>
        <v/>
      </c>
      <c r="U907" t="str">
        <f>IFERROR(SMALL($T$5:$T$9000,ROWS($T$5:T907)),"")</f>
        <v/>
      </c>
    </row>
    <row r="908" spans="1:21" ht="14.4" customHeight="1" x14ac:dyDescent="0.3">
      <c r="A908" s="371" t="s">
        <v>141</v>
      </c>
      <c r="B908" t="s">
        <v>861</v>
      </c>
      <c r="C908" s="372">
        <v>1179536</v>
      </c>
      <c r="D908" s="388">
        <f>ROWS(C$5:C908)</f>
        <v>904</v>
      </c>
      <c r="E908" s="388" t="str">
        <f>IF(_xlfn.IFNA(VLOOKUP(A908,$AG$3:$AH$83,2,FALSE),"")='11.1'!$D$5,TXM!D908,"")</f>
        <v/>
      </c>
      <c r="F908" t="str">
        <f>IFERROR(SMALL($E$5:$E$9000,ROWS($E$5:E908)),"")</f>
        <v/>
      </c>
      <c r="I908" s="371" t="s">
        <v>155</v>
      </c>
      <c r="J908" t="s">
        <v>779</v>
      </c>
      <c r="K908" s="372">
        <v>8</v>
      </c>
      <c r="L908" s="388">
        <f>ROWS(K$5:K908)</f>
        <v>904</v>
      </c>
      <c r="M908" s="388" t="str">
        <f>IF(_xlfn.IFNA(VLOOKUP(I908,$AG$3:$AH$83,2,FALSE),"")='11.1'!$D$5,TXM!L908,"")</f>
        <v/>
      </c>
      <c r="N908" t="str">
        <f>IFERROR(SMALL($M$5:$M$9000,ROWS($M$5:M908)),"")</f>
        <v/>
      </c>
      <c r="P908" t="s">
        <v>141</v>
      </c>
      <c r="Q908" t="s">
        <v>1332</v>
      </c>
      <c r="R908">
        <v>193600</v>
      </c>
      <c r="S908" s="388">
        <f>ROWS(R$5:R908)</f>
        <v>904</v>
      </c>
      <c r="T908" s="388" t="str">
        <f>IF(_xlfn.IFNA(VLOOKUP(P908,$AG$3:$AH$83,2,FALSE),"")='11.1'!$D$5,TXM!S908,"")</f>
        <v/>
      </c>
      <c r="U908" t="str">
        <f>IFERROR(SMALL($T$5:$T$9000,ROWS($T$5:T908)),"")</f>
        <v/>
      </c>
    </row>
    <row r="909" spans="1:21" ht="14.4" customHeight="1" x14ac:dyDescent="0.3">
      <c r="A909" s="371" t="s">
        <v>141</v>
      </c>
      <c r="B909" t="s">
        <v>1441</v>
      </c>
      <c r="C909" s="372">
        <v>1019500</v>
      </c>
      <c r="D909" s="388">
        <f>ROWS(C$5:C909)</f>
        <v>905</v>
      </c>
      <c r="E909" s="388" t="str">
        <f>IF(_xlfn.IFNA(VLOOKUP(A909,$AG$3:$AH$83,2,FALSE),"")='11.1'!$D$5,TXM!D909,"")</f>
        <v/>
      </c>
      <c r="F909" t="str">
        <f>IFERROR(SMALL($E$5:$E$9000,ROWS($E$5:E909)),"")</f>
        <v/>
      </c>
      <c r="I909" s="371" t="s">
        <v>143</v>
      </c>
      <c r="J909" t="s">
        <v>102</v>
      </c>
      <c r="K909" s="372">
        <v>533868441</v>
      </c>
      <c r="L909" s="388">
        <f>ROWS(K$5:K909)</f>
        <v>905</v>
      </c>
      <c r="M909" s="388" t="str">
        <f>IF(_xlfn.IFNA(VLOOKUP(I909,$AG$3:$AH$83,2,FALSE),"")='11.1'!$D$5,TXM!L909,"")</f>
        <v/>
      </c>
      <c r="N909" t="str">
        <f>IFERROR(SMALL($M$5:$M$9000,ROWS($M$5:M909)),"")</f>
        <v/>
      </c>
      <c r="P909" t="s">
        <v>141</v>
      </c>
      <c r="Q909" t="s">
        <v>783</v>
      </c>
      <c r="R909">
        <v>141600</v>
      </c>
      <c r="S909" s="388">
        <f>ROWS(R$5:R909)</f>
        <v>905</v>
      </c>
      <c r="T909" s="388" t="str">
        <f>IF(_xlfn.IFNA(VLOOKUP(P909,$AG$3:$AH$83,2,FALSE),"")='11.1'!$D$5,TXM!S909,"")</f>
        <v/>
      </c>
      <c r="U909" t="str">
        <f>IFERROR(SMALL($T$5:$T$9000,ROWS($T$5:T909)),"")</f>
        <v/>
      </c>
    </row>
    <row r="910" spans="1:21" ht="14.4" customHeight="1" x14ac:dyDescent="0.3">
      <c r="A910" s="371" t="s">
        <v>141</v>
      </c>
      <c r="B910" t="s">
        <v>795</v>
      </c>
      <c r="C910" s="372">
        <v>934885</v>
      </c>
      <c r="D910" s="388">
        <f>ROWS(C$5:C910)</f>
        <v>906</v>
      </c>
      <c r="E910" s="388" t="str">
        <f>IF(_xlfn.IFNA(VLOOKUP(A910,$AG$3:$AH$83,2,FALSE),"")='11.1'!$D$5,TXM!D910,"")</f>
        <v/>
      </c>
      <c r="F910" t="str">
        <f>IFERROR(SMALL($E$5:$E$9000,ROWS($E$5:E910)),"")</f>
        <v/>
      </c>
      <c r="I910" s="371" t="s">
        <v>143</v>
      </c>
      <c r="J910" t="s">
        <v>172</v>
      </c>
      <c r="K910" s="372">
        <v>409571172</v>
      </c>
      <c r="L910" s="388">
        <f>ROWS(K$5:K910)</f>
        <v>906</v>
      </c>
      <c r="M910" s="388" t="str">
        <f>IF(_xlfn.IFNA(VLOOKUP(I910,$AG$3:$AH$83,2,FALSE),"")='11.1'!$D$5,TXM!L910,"")</f>
        <v/>
      </c>
      <c r="N910" t="str">
        <f>IFERROR(SMALL($M$5:$M$9000,ROWS($M$5:M910)),"")</f>
        <v/>
      </c>
      <c r="P910" t="s">
        <v>141</v>
      </c>
      <c r="Q910" t="s">
        <v>775</v>
      </c>
      <c r="R910">
        <v>134600</v>
      </c>
      <c r="S910" s="388">
        <f>ROWS(R$5:R910)</f>
        <v>906</v>
      </c>
      <c r="T910" s="388" t="str">
        <f>IF(_xlfn.IFNA(VLOOKUP(P910,$AG$3:$AH$83,2,FALSE),"")='11.1'!$D$5,TXM!S910,"")</f>
        <v/>
      </c>
      <c r="U910" t="str">
        <f>IFERROR(SMALL($T$5:$T$9000,ROWS($T$5:T910)),"")</f>
        <v/>
      </c>
    </row>
    <row r="911" spans="1:21" ht="14.4" customHeight="1" x14ac:dyDescent="0.3">
      <c r="A911" s="371" t="s">
        <v>141</v>
      </c>
      <c r="B911" t="s">
        <v>94</v>
      </c>
      <c r="C911" s="372">
        <v>410478</v>
      </c>
      <c r="D911" s="388">
        <f>ROWS(C$5:C911)</f>
        <v>907</v>
      </c>
      <c r="E911" s="388" t="str">
        <f>IF(_xlfn.IFNA(VLOOKUP(A911,$AG$3:$AH$83,2,FALSE),"")='11.1'!$D$5,TXM!D911,"")</f>
        <v/>
      </c>
      <c r="F911" t="str">
        <f>IFERROR(SMALL($E$5:$E$9000,ROWS($E$5:E911)),"")</f>
        <v/>
      </c>
      <c r="I911" s="371" t="s">
        <v>143</v>
      </c>
      <c r="J911" t="s">
        <v>97</v>
      </c>
      <c r="K911" s="372">
        <v>204286837</v>
      </c>
      <c r="L911" s="388">
        <f>ROWS(K$5:K911)</f>
        <v>907</v>
      </c>
      <c r="M911" s="388" t="str">
        <f>IF(_xlfn.IFNA(VLOOKUP(I911,$AG$3:$AH$83,2,FALSE),"")='11.1'!$D$5,TXM!L911,"")</f>
        <v/>
      </c>
      <c r="N911" t="str">
        <f>IFERROR(SMALL($M$5:$M$9000,ROWS($M$5:M911)),"")</f>
        <v/>
      </c>
      <c r="P911" t="s">
        <v>141</v>
      </c>
      <c r="Q911" t="s">
        <v>1500</v>
      </c>
      <c r="R911">
        <v>118265</v>
      </c>
      <c r="S911" s="388">
        <f>ROWS(R$5:R911)</f>
        <v>907</v>
      </c>
      <c r="T911" s="388" t="str">
        <f>IF(_xlfn.IFNA(VLOOKUP(P911,$AG$3:$AH$83,2,FALSE),"")='11.1'!$D$5,TXM!S911,"")</f>
        <v/>
      </c>
      <c r="U911" t="str">
        <f>IFERROR(SMALL($T$5:$T$9000,ROWS($T$5:T911)),"")</f>
        <v/>
      </c>
    </row>
    <row r="912" spans="1:21" ht="14.4" customHeight="1" x14ac:dyDescent="0.3">
      <c r="A912" s="371" t="s">
        <v>141</v>
      </c>
      <c r="B912" t="s">
        <v>172</v>
      </c>
      <c r="C912" s="372">
        <v>370650</v>
      </c>
      <c r="D912" s="388">
        <f>ROWS(C$5:C912)</f>
        <v>908</v>
      </c>
      <c r="E912" s="388" t="str">
        <f>IF(_xlfn.IFNA(VLOOKUP(A912,$AG$3:$AH$83,2,FALSE),"")='11.1'!$D$5,TXM!D912,"")</f>
        <v/>
      </c>
      <c r="F912" t="str">
        <f>IFERROR(SMALL($E$5:$E$9000,ROWS($E$5:E912)),"")</f>
        <v/>
      </c>
      <c r="I912" s="371" t="s">
        <v>143</v>
      </c>
      <c r="J912" t="s">
        <v>777</v>
      </c>
      <c r="K912" s="372">
        <v>191931970</v>
      </c>
      <c r="L912" s="388">
        <f>ROWS(K$5:K912)</f>
        <v>908</v>
      </c>
      <c r="M912" s="388" t="str">
        <f>IF(_xlfn.IFNA(VLOOKUP(I912,$AG$3:$AH$83,2,FALSE),"")='11.1'!$D$5,TXM!L912,"")</f>
        <v/>
      </c>
      <c r="N912" t="str">
        <f>IFERROR(SMALL($M$5:$M$9000,ROWS($M$5:M912)),"")</f>
        <v/>
      </c>
      <c r="P912" t="s">
        <v>141</v>
      </c>
      <c r="Q912" t="s">
        <v>855</v>
      </c>
      <c r="R912">
        <v>99359</v>
      </c>
      <c r="S912" s="388">
        <f>ROWS(R$5:R912)</f>
        <v>908</v>
      </c>
      <c r="T912" s="388" t="str">
        <f>IF(_xlfn.IFNA(VLOOKUP(P912,$AG$3:$AH$83,2,FALSE),"")='11.1'!$D$5,TXM!S912,"")</f>
        <v/>
      </c>
      <c r="U912" t="str">
        <f>IFERROR(SMALL($T$5:$T$9000,ROWS($T$5:T912)),"")</f>
        <v/>
      </c>
    </row>
    <row r="913" spans="1:21" ht="14.4" customHeight="1" x14ac:dyDescent="0.3">
      <c r="A913" s="371" t="s">
        <v>141</v>
      </c>
      <c r="B913" t="s">
        <v>855</v>
      </c>
      <c r="C913" s="372">
        <v>343285</v>
      </c>
      <c r="D913" s="388">
        <f>ROWS(C$5:C913)</f>
        <v>909</v>
      </c>
      <c r="E913" s="388" t="str">
        <f>IF(_xlfn.IFNA(VLOOKUP(A913,$AG$3:$AH$83,2,FALSE),"")='11.1'!$D$5,TXM!D913,"")</f>
        <v/>
      </c>
      <c r="F913" t="str">
        <f>IFERROR(SMALL($E$5:$E$9000,ROWS($E$5:E913)),"")</f>
        <v/>
      </c>
      <c r="I913" s="371" t="s">
        <v>143</v>
      </c>
      <c r="J913" t="s">
        <v>843</v>
      </c>
      <c r="K913" s="372">
        <v>39810144</v>
      </c>
      <c r="L913" s="388">
        <f>ROWS(K$5:K913)</f>
        <v>909</v>
      </c>
      <c r="M913" s="388" t="str">
        <f>IF(_xlfn.IFNA(VLOOKUP(I913,$AG$3:$AH$83,2,FALSE),"")='11.1'!$D$5,TXM!L913,"")</f>
        <v/>
      </c>
      <c r="N913" t="str">
        <f>IFERROR(SMALL($M$5:$M$9000,ROWS($M$5:M913)),"")</f>
        <v/>
      </c>
      <c r="P913" t="s">
        <v>141</v>
      </c>
      <c r="Q913" t="s">
        <v>853</v>
      </c>
      <c r="R913">
        <v>92363</v>
      </c>
      <c r="S913" s="388">
        <f>ROWS(R$5:R913)</f>
        <v>909</v>
      </c>
      <c r="T913" s="388" t="str">
        <f>IF(_xlfn.IFNA(VLOOKUP(P913,$AG$3:$AH$83,2,FALSE),"")='11.1'!$D$5,TXM!S913,"")</f>
        <v/>
      </c>
      <c r="U913" t="str">
        <f>IFERROR(SMALL($T$5:$T$9000,ROWS($T$5:T913)),"")</f>
        <v/>
      </c>
    </row>
    <row r="914" spans="1:21" ht="14.4" customHeight="1" x14ac:dyDescent="0.3">
      <c r="A914" s="371" t="s">
        <v>141</v>
      </c>
      <c r="B914" t="s">
        <v>817</v>
      </c>
      <c r="C914" s="372">
        <v>325209</v>
      </c>
      <c r="D914" s="388">
        <f>ROWS(C$5:C914)</f>
        <v>910</v>
      </c>
      <c r="E914" s="388" t="str">
        <f>IF(_xlfn.IFNA(VLOOKUP(A914,$AG$3:$AH$83,2,FALSE),"")='11.1'!$D$5,TXM!D914,"")</f>
        <v/>
      </c>
      <c r="F914" t="str">
        <f>IFERROR(SMALL($E$5:$E$9000,ROWS($E$5:E914)),"")</f>
        <v/>
      </c>
      <c r="I914" s="371" t="s">
        <v>143</v>
      </c>
      <c r="J914" t="s">
        <v>106</v>
      </c>
      <c r="K914" s="372">
        <v>29156417</v>
      </c>
      <c r="L914" s="388">
        <f>ROWS(K$5:K914)</f>
        <v>910</v>
      </c>
      <c r="M914" s="388" t="str">
        <f>IF(_xlfn.IFNA(VLOOKUP(I914,$AG$3:$AH$83,2,FALSE),"")='11.1'!$D$5,TXM!L914,"")</f>
        <v/>
      </c>
      <c r="N914" t="str">
        <f>IFERROR(SMALL($M$5:$M$9000,ROWS($M$5:M914)),"")</f>
        <v/>
      </c>
      <c r="P914" t="s">
        <v>141</v>
      </c>
      <c r="Q914" t="s">
        <v>787</v>
      </c>
      <c r="R914">
        <v>77385</v>
      </c>
      <c r="S914" s="388">
        <f>ROWS(R$5:R914)</f>
        <v>910</v>
      </c>
      <c r="T914" s="388" t="str">
        <f>IF(_xlfn.IFNA(VLOOKUP(P914,$AG$3:$AH$83,2,FALSE),"")='11.1'!$D$5,TXM!S914,"")</f>
        <v/>
      </c>
      <c r="U914" t="str">
        <f>IFERROR(SMALL($T$5:$T$9000,ROWS($T$5:T914)),"")</f>
        <v/>
      </c>
    </row>
    <row r="915" spans="1:21" ht="14.4" customHeight="1" x14ac:dyDescent="0.3">
      <c r="A915" s="371" t="s">
        <v>141</v>
      </c>
      <c r="B915" t="s">
        <v>1318</v>
      </c>
      <c r="C915" s="372">
        <v>305685</v>
      </c>
      <c r="D915" s="388">
        <f>ROWS(C$5:C915)</f>
        <v>911</v>
      </c>
      <c r="E915" s="388" t="str">
        <f>IF(_xlfn.IFNA(VLOOKUP(A915,$AG$3:$AH$83,2,FALSE),"")='11.1'!$D$5,TXM!D915,"")</f>
        <v/>
      </c>
      <c r="F915" t="str">
        <f>IFERROR(SMALL($E$5:$E$9000,ROWS($E$5:E915)),"")</f>
        <v/>
      </c>
      <c r="I915" s="371" t="s">
        <v>143</v>
      </c>
      <c r="J915" t="s">
        <v>1441</v>
      </c>
      <c r="K915" s="372">
        <v>25036364</v>
      </c>
      <c r="L915" s="388">
        <f>ROWS(K$5:K915)</f>
        <v>911</v>
      </c>
      <c r="M915" s="388" t="str">
        <f>IF(_xlfn.IFNA(VLOOKUP(I915,$AG$3:$AH$83,2,FALSE),"")='11.1'!$D$5,TXM!L915,"")</f>
        <v/>
      </c>
      <c r="N915" t="str">
        <f>IFERROR(SMALL($M$5:$M$9000,ROWS($M$5:M915)),"")</f>
        <v/>
      </c>
      <c r="P915" t="s">
        <v>141</v>
      </c>
      <c r="Q915" t="s">
        <v>1003</v>
      </c>
      <c r="R915">
        <v>52982</v>
      </c>
      <c r="S915" s="388">
        <f>ROWS(R$5:R915)</f>
        <v>911</v>
      </c>
      <c r="T915" s="388" t="str">
        <f>IF(_xlfn.IFNA(VLOOKUP(P915,$AG$3:$AH$83,2,FALSE),"")='11.1'!$D$5,TXM!S915,"")</f>
        <v/>
      </c>
      <c r="U915" t="str">
        <f>IFERROR(SMALL($T$5:$T$9000,ROWS($T$5:T915)),"")</f>
        <v/>
      </c>
    </row>
    <row r="916" spans="1:21" ht="14.4" customHeight="1" x14ac:dyDescent="0.3">
      <c r="A916" s="371" t="s">
        <v>141</v>
      </c>
      <c r="B916" t="s">
        <v>1265</v>
      </c>
      <c r="C916" s="372">
        <v>206240</v>
      </c>
      <c r="D916" s="388">
        <f>ROWS(C$5:C916)</f>
        <v>912</v>
      </c>
      <c r="E916" s="388" t="str">
        <f>IF(_xlfn.IFNA(VLOOKUP(A916,$AG$3:$AH$83,2,FALSE),"")='11.1'!$D$5,TXM!D916,"")</f>
        <v/>
      </c>
      <c r="F916" t="str">
        <f>IFERROR(SMALL($E$5:$E$9000,ROWS($E$5:E916)),"")</f>
        <v/>
      </c>
      <c r="I916" s="371" t="s">
        <v>143</v>
      </c>
      <c r="J916" t="s">
        <v>1252</v>
      </c>
      <c r="K916" s="372">
        <v>23438626</v>
      </c>
      <c r="L916" s="388">
        <f>ROWS(K$5:K916)</f>
        <v>912</v>
      </c>
      <c r="M916" s="388" t="str">
        <f>IF(_xlfn.IFNA(VLOOKUP(I916,$AG$3:$AH$83,2,FALSE),"")='11.1'!$D$5,TXM!L916,"")</f>
        <v/>
      </c>
      <c r="N916" t="str">
        <f>IFERROR(SMALL($M$5:$M$9000,ROWS($M$5:M916)),"")</f>
        <v/>
      </c>
      <c r="P916" t="s">
        <v>141</v>
      </c>
      <c r="Q916" t="s">
        <v>847</v>
      </c>
      <c r="R916">
        <v>51825</v>
      </c>
      <c r="S916" s="388">
        <f>ROWS(R$5:R916)</f>
        <v>912</v>
      </c>
      <c r="T916" s="388" t="str">
        <f>IF(_xlfn.IFNA(VLOOKUP(P916,$AG$3:$AH$83,2,FALSE),"")='11.1'!$D$5,TXM!S916,"")</f>
        <v/>
      </c>
      <c r="U916" t="str">
        <f>IFERROR(SMALL($T$5:$T$9000,ROWS($T$5:T916)),"")</f>
        <v/>
      </c>
    </row>
    <row r="917" spans="1:21" ht="14.4" customHeight="1" x14ac:dyDescent="0.3">
      <c r="A917" s="371" t="s">
        <v>141</v>
      </c>
      <c r="B917" t="s">
        <v>857</v>
      </c>
      <c r="C917" s="372">
        <v>142312</v>
      </c>
      <c r="D917" s="388">
        <f>ROWS(C$5:C917)</f>
        <v>913</v>
      </c>
      <c r="E917" s="388" t="str">
        <f>IF(_xlfn.IFNA(VLOOKUP(A917,$AG$3:$AH$83,2,FALSE),"")='11.1'!$D$5,TXM!D917,"")</f>
        <v/>
      </c>
      <c r="F917" t="str">
        <f>IFERROR(SMALL($E$5:$E$9000,ROWS($E$5:E917)),"")</f>
        <v/>
      </c>
      <c r="I917" s="371" t="s">
        <v>143</v>
      </c>
      <c r="J917" t="s">
        <v>103</v>
      </c>
      <c r="K917" s="372">
        <v>16273911</v>
      </c>
      <c r="L917" s="388">
        <f>ROWS(K$5:K917)</f>
        <v>913</v>
      </c>
      <c r="M917" s="388" t="str">
        <f>IF(_xlfn.IFNA(VLOOKUP(I917,$AG$3:$AH$83,2,FALSE),"")='11.1'!$D$5,TXM!L917,"")</f>
        <v/>
      </c>
      <c r="N917" t="str">
        <f>IFERROR(SMALL($M$5:$M$9000,ROWS($M$5:M917)),"")</f>
        <v/>
      </c>
      <c r="P917" t="s">
        <v>141</v>
      </c>
      <c r="Q917" t="s">
        <v>839</v>
      </c>
      <c r="R917">
        <v>40225</v>
      </c>
      <c r="S917" s="388">
        <f>ROWS(R$5:R917)</f>
        <v>913</v>
      </c>
      <c r="T917" s="388" t="str">
        <f>IF(_xlfn.IFNA(VLOOKUP(P917,$AG$3:$AH$83,2,FALSE),"")='11.1'!$D$5,TXM!S917,"")</f>
        <v/>
      </c>
      <c r="U917" t="str">
        <f>IFERROR(SMALL($T$5:$T$9000,ROWS($T$5:T917)),"")</f>
        <v/>
      </c>
    </row>
    <row r="918" spans="1:21" ht="14.4" customHeight="1" x14ac:dyDescent="0.3">
      <c r="A918" s="371" t="s">
        <v>141</v>
      </c>
      <c r="B918" t="s">
        <v>1006</v>
      </c>
      <c r="C918" s="372">
        <v>131386</v>
      </c>
      <c r="D918" s="388">
        <f>ROWS(C$5:C918)</f>
        <v>914</v>
      </c>
      <c r="E918" s="388" t="str">
        <f>IF(_xlfn.IFNA(VLOOKUP(A918,$AG$3:$AH$83,2,FALSE),"")='11.1'!$D$5,TXM!D918,"")</f>
        <v/>
      </c>
      <c r="F918" t="str">
        <f>IFERROR(SMALL($E$5:$E$9000,ROWS($E$5:E918)),"")</f>
        <v/>
      </c>
      <c r="I918" s="371" t="s">
        <v>143</v>
      </c>
      <c r="J918" t="s">
        <v>104</v>
      </c>
      <c r="K918" s="372">
        <v>14864674</v>
      </c>
      <c r="L918" s="388">
        <f>ROWS(K$5:K918)</f>
        <v>914</v>
      </c>
      <c r="M918" s="388" t="str">
        <f>IF(_xlfn.IFNA(VLOOKUP(I918,$AG$3:$AH$83,2,FALSE),"")='11.1'!$D$5,TXM!L918,"")</f>
        <v/>
      </c>
      <c r="N918" t="str">
        <f>IFERROR(SMALL($M$5:$M$9000,ROWS($M$5:M918)),"")</f>
        <v/>
      </c>
      <c r="P918" t="s">
        <v>141</v>
      </c>
      <c r="Q918" t="s">
        <v>990</v>
      </c>
      <c r="R918">
        <v>28864</v>
      </c>
      <c r="S918" s="388">
        <f>ROWS(R$5:R918)</f>
        <v>914</v>
      </c>
      <c r="T918" s="388" t="str">
        <f>IF(_xlfn.IFNA(VLOOKUP(P918,$AG$3:$AH$83,2,FALSE),"")='11.1'!$D$5,TXM!S918,"")</f>
        <v/>
      </c>
      <c r="U918" t="str">
        <f>IFERROR(SMALL($T$5:$T$9000,ROWS($T$5:T918)),"")</f>
        <v/>
      </c>
    </row>
    <row r="919" spans="1:21" ht="14.4" customHeight="1" x14ac:dyDescent="0.3">
      <c r="A919" s="371" t="s">
        <v>141</v>
      </c>
      <c r="B919" t="s">
        <v>1001</v>
      </c>
      <c r="C919" s="372">
        <v>114723</v>
      </c>
      <c r="D919" s="388">
        <f>ROWS(C$5:C919)</f>
        <v>915</v>
      </c>
      <c r="E919" s="388" t="str">
        <f>IF(_xlfn.IFNA(VLOOKUP(A919,$AG$3:$AH$83,2,FALSE),"")='11.1'!$D$5,TXM!D919,"")</f>
        <v/>
      </c>
      <c r="F919" t="str">
        <f>IFERROR(SMALL($E$5:$E$9000,ROWS($E$5:E919)),"")</f>
        <v/>
      </c>
      <c r="I919" s="371" t="s">
        <v>143</v>
      </c>
      <c r="J919" t="s">
        <v>91</v>
      </c>
      <c r="K919" s="372">
        <v>12098581</v>
      </c>
      <c r="L919" s="388">
        <f>ROWS(K$5:K919)</f>
        <v>915</v>
      </c>
      <c r="M919" s="388" t="str">
        <f>IF(_xlfn.IFNA(VLOOKUP(I919,$AG$3:$AH$83,2,FALSE),"")='11.1'!$D$5,TXM!L919,"")</f>
        <v/>
      </c>
      <c r="N919" t="str">
        <f>IFERROR(SMALL($M$5:$M$9000,ROWS($M$5:M919)),"")</f>
        <v/>
      </c>
      <c r="P919" t="s">
        <v>141</v>
      </c>
      <c r="Q919" t="s">
        <v>998</v>
      </c>
      <c r="R919">
        <v>19531</v>
      </c>
      <c r="S919" s="388">
        <f>ROWS(R$5:R919)</f>
        <v>915</v>
      </c>
      <c r="T919" s="388" t="str">
        <f>IF(_xlfn.IFNA(VLOOKUP(P919,$AG$3:$AH$83,2,FALSE),"")='11.1'!$D$5,TXM!S919,"")</f>
        <v/>
      </c>
      <c r="U919" t="str">
        <f>IFERROR(SMALL($T$5:$T$9000,ROWS($T$5:T919)),"")</f>
        <v/>
      </c>
    </row>
    <row r="920" spans="1:21" ht="14.4" customHeight="1" x14ac:dyDescent="0.3">
      <c r="A920" s="371" t="s">
        <v>141</v>
      </c>
      <c r="B920" t="s">
        <v>173</v>
      </c>
      <c r="C920" s="372">
        <v>66444</v>
      </c>
      <c r="D920" s="388">
        <f>ROWS(C$5:C920)</f>
        <v>916</v>
      </c>
      <c r="E920" s="388" t="str">
        <f>IF(_xlfn.IFNA(VLOOKUP(A920,$AG$3:$AH$83,2,FALSE),"")='11.1'!$D$5,TXM!D920,"")</f>
        <v/>
      </c>
      <c r="F920" t="str">
        <f>IFERROR(SMALL($E$5:$E$9000,ROWS($E$5:E920)),"")</f>
        <v/>
      </c>
      <c r="I920" s="371" t="s">
        <v>143</v>
      </c>
      <c r="J920" t="s">
        <v>95</v>
      </c>
      <c r="K920" s="372">
        <v>11600279</v>
      </c>
      <c r="L920" s="388">
        <f>ROWS(K$5:K920)</f>
        <v>916</v>
      </c>
      <c r="M920" s="388" t="str">
        <f>IF(_xlfn.IFNA(VLOOKUP(I920,$AG$3:$AH$83,2,FALSE),"")='11.1'!$D$5,TXM!L920,"")</f>
        <v/>
      </c>
      <c r="N920" t="str">
        <f>IFERROR(SMALL($M$5:$M$9000,ROWS($M$5:M920)),"")</f>
        <v/>
      </c>
      <c r="P920" t="s">
        <v>141</v>
      </c>
      <c r="Q920" t="s">
        <v>173</v>
      </c>
      <c r="R920">
        <v>10500</v>
      </c>
      <c r="S920" s="388">
        <f>ROWS(R$5:R920)</f>
        <v>916</v>
      </c>
      <c r="T920" s="388" t="str">
        <f>IF(_xlfn.IFNA(VLOOKUP(P920,$AG$3:$AH$83,2,FALSE),"")='11.1'!$D$5,TXM!S920,"")</f>
        <v/>
      </c>
      <c r="U920" t="str">
        <f>IFERROR(SMALL($T$5:$T$9000,ROWS($T$5:T920)),"")</f>
        <v/>
      </c>
    </row>
    <row r="921" spans="1:21" ht="14.4" customHeight="1" x14ac:dyDescent="0.3">
      <c r="A921" s="371" t="s">
        <v>141</v>
      </c>
      <c r="B921" t="s">
        <v>819</v>
      </c>
      <c r="C921" s="372">
        <v>56719</v>
      </c>
      <c r="D921" s="388">
        <f>ROWS(C$5:C921)</f>
        <v>917</v>
      </c>
      <c r="E921" s="388" t="str">
        <f>IF(_xlfn.IFNA(VLOOKUP(A921,$AG$3:$AH$83,2,FALSE),"")='11.1'!$D$5,TXM!D921,"")</f>
        <v/>
      </c>
      <c r="F921" t="str">
        <f>IFERROR(SMALL($E$5:$E$9000,ROWS($E$5:E921)),"")</f>
        <v/>
      </c>
      <c r="I921" s="371" t="s">
        <v>143</v>
      </c>
      <c r="J921" t="s">
        <v>865</v>
      </c>
      <c r="K921" s="372">
        <v>11515428</v>
      </c>
      <c r="L921" s="388">
        <f>ROWS(K$5:K921)</f>
        <v>917</v>
      </c>
      <c r="M921" s="388" t="str">
        <f>IF(_xlfn.IFNA(VLOOKUP(I921,$AG$3:$AH$83,2,FALSE),"")='11.1'!$D$5,TXM!L921,"")</f>
        <v/>
      </c>
      <c r="N921" t="str">
        <f>IFERROR(SMALL($M$5:$M$9000,ROWS($M$5:M921)),"")</f>
        <v/>
      </c>
      <c r="P921" t="s">
        <v>141</v>
      </c>
      <c r="Q921" t="s">
        <v>779</v>
      </c>
      <c r="R921">
        <v>5901</v>
      </c>
      <c r="S921" s="388">
        <f>ROWS(R$5:R921)</f>
        <v>917</v>
      </c>
      <c r="T921" s="388" t="str">
        <f>IF(_xlfn.IFNA(VLOOKUP(P921,$AG$3:$AH$83,2,FALSE),"")='11.1'!$D$5,TXM!S921,"")</f>
        <v/>
      </c>
      <c r="U921" t="str">
        <f>IFERROR(SMALL($T$5:$T$9000,ROWS($T$5:T921)),"")</f>
        <v/>
      </c>
    </row>
    <row r="922" spans="1:21" ht="14.4" customHeight="1" x14ac:dyDescent="0.3">
      <c r="A922" s="371" t="s">
        <v>141</v>
      </c>
      <c r="B922" t="s">
        <v>998</v>
      </c>
      <c r="C922" s="372">
        <v>56520</v>
      </c>
      <c r="D922" s="388">
        <f>ROWS(C$5:C922)</f>
        <v>918</v>
      </c>
      <c r="E922" s="388" t="str">
        <f>IF(_xlfn.IFNA(VLOOKUP(A922,$AG$3:$AH$83,2,FALSE),"")='11.1'!$D$5,TXM!D922,"")</f>
        <v/>
      </c>
      <c r="F922" t="str">
        <f>IFERROR(SMALL($E$5:$E$9000,ROWS($E$5:E922)),"")</f>
        <v/>
      </c>
      <c r="I922" s="371" t="s">
        <v>143</v>
      </c>
      <c r="J922" t="s">
        <v>863</v>
      </c>
      <c r="K922" s="372">
        <v>11115832</v>
      </c>
      <c r="L922" s="388">
        <f>ROWS(K$5:K922)</f>
        <v>918</v>
      </c>
      <c r="M922" s="388" t="str">
        <f>IF(_xlfn.IFNA(VLOOKUP(I922,$AG$3:$AH$83,2,FALSE),"")='11.1'!$D$5,TXM!L922,"")</f>
        <v/>
      </c>
      <c r="N922" t="str">
        <f>IFERROR(SMALL($M$5:$M$9000,ROWS($M$5:M922)),"")</f>
        <v/>
      </c>
      <c r="P922" t="s">
        <v>141</v>
      </c>
      <c r="Q922" t="s">
        <v>829</v>
      </c>
      <c r="R922">
        <v>5513</v>
      </c>
      <c r="S922" s="388">
        <f>ROWS(R$5:R922)</f>
        <v>918</v>
      </c>
      <c r="T922" s="388" t="str">
        <f>IF(_xlfn.IFNA(VLOOKUP(P922,$AG$3:$AH$83,2,FALSE),"")='11.1'!$D$5,TXM!S922,"")</f>
        <v/>
      </c>
      <c r="U922" t="str">
        <f>IFERROR(SMALL($T$5:$T$9000,ROWS($T$5:T922)),"")</f>
        <v/>
      </c>
    </row>
    <row r="923" spans="1:21" ht="14.4" customHeight="1" x14ac:dyDescent="0.3">
      <c r="A923" s="371" t="s">
        <v>141</v>
      </c>
      <c r="B923" t="s">
        <v>1365</v>
      </c>
      <c r="C923" s="372">
        <v>31270</v>
      </c>
      <c r="D923" s="388">
        <f>ROWS(C$5:C923)</f>
        <v>919</v>
      </c>
      <c r="E923" s="388" t="str">
        <f>IF(_xlfn.IFNA(VLOOKUP(A923,$AG$3:$AH$83,2,FALSE),"")='11.1'!$D$5,TXM!D923,"")</f>
        <v/>
      </c>
      <c r="F923" t="str">
        <f>IFERROR(SMALL($E$5:$E$9000,ROWS($E$5:E923)),"")</f>
        <v/>
      </c>
      <c r="I923" s="371" t="s">
        <v>143</v>
      </c>
      <c r="J923" t="s">
        <v>1285</v>
      </c>
      <c r="K923" s="372">
        <v>9877181</v>
      </c>
      <c r="L923" s="388">
        <f>ROWS(K$5:K923)</f>
        <v>919</v>
      </c>
      <c r="M923" s="388" t="str">
        <f>IF(_xlfn.IFNA(VLOOKUP(I923,$AG$3:$AH$83,2,FALSE),"")='11.1'!$D$5,TXM!L923,"")</f>
        <v/>
      </c>
      <c r="N923" t="str">
        <f>IFERROR(SMALL($M$5:$M$9000,ROWS($M$5:M923)),"")</f>
        <v/>
      </c>
      <c r="P923" t="s">
        <v>141</v>
      </c>
      <c r="Q923" t="s">
        <v>1006</v>
      </c>
      <c r="R923">
        <v>5400</v>
      </c>
      <c r="S923" s="388">
        <f>ROWS(R$5:R923)</f>
        <v>919</v>
      </c>
      <c r="T923" s="388" t="str">
        <f>IF(_xlfn.IFNA(VLOOKUP(P923,$AG$3:$AH$83,2,FALSE),"")='11.1'!$D$5,TXM!S923,"")</f>
        <v/>
      </c>
      <c r="U923" t="str">
        <f>IFERROR(SMALL($T$5:$T$9000,ROWS($T$5:T923)),"")</f>
        <v/>
      </c>
    </row>
    <row r="924" spans="1:21" ht="14.4" customHeight="1" x14ac:dyDescent="0.3">
      <c r="A924" s="371" t="s">
        <v>141</v>
      </c>
      <c r="B924" t="s">
        <v>779</v>
      </c>
      <c r="C924" s="372">
        <v>30051</v>
      </c>
      <c r="D924" s="388">
        <f>ROWS(C$5:C924)</f>
        <v>920</v>
      </c>
      <c r="E924" s="388" t="str">
        <f>IF(_xlfn.IFNA(VLOOKUP(A924,$AG$3:$AH$83,2,FALSE),"")='11.1'!$D$5,TXM!D924,"")</f>
        <v/>
      </c>
      <c r="F924" t="str">
        <f>IFERROR(SMALL($E$5:$E$9000,ROWS($E$5:E924)),"")</f>
        <v/>
      </c>
      <c r="I924" s="371" t="s">
        <v>143</v>
      </c>
      <c r="J924" t="s">
        <v>105</v>
      </c>
      <c r="K924" s="372">
        <v>4884001</v>
      </c>
      <c r="L924" s="388">
        <f>ROWS(K$5:K924)</f>
        <v>920</v>
      </c>
      <c r="M924" s="388" t="str">
        <f>IF(_xlfn.IFNA(VLOOKUP(I924,$AG$3:$AH$83,2,FALSE),"")='11.1'!$D$5,TXM!L924,"")</f>
        <v/>
      </c>
      <c r="N924" t="str">
        <f>IFERROR(SMALL($M$5:$M$9000,ROWS($M$5:M924)),"")</f>
        <v/>
      </c>
      <c r="P924" t="s">
        <v>141</v>
      </c>
      <c r="Q924" t="s">
        <v>813</v>
      </c>
      <c r="R924">
        <v>3000</v>
      </c>
      <c r="S924" s="388">
        <f>ROWS(R$5:R924)</f>
        <v>920</v>
      </c>
      <c r="T924" s="388" t="str">
        <f>IF(_xlfn.IFNA(VLOOKUP(P924,$AG$3:$AH$83,2,FALSE),"")='11.1'!$D$5,TXM!S924,"")</f>
        <v/>
      </c>
      <c r="U924" t="str">
        <f>IFERROR(SMALL($T$5:$T$9000,ROWS($T$5:T924)),"")</f>
        <v/>
      </c>
    </row>
    <row r="925" spans="1:21" ht="14.4" customHeight="1" x14ac:dyDescent="0.3">
      <c r="A925" s="371" t="s">
        <v>141</v>
      </c>
      <c r="B925" t="s">
        <v>1002</v>
      </c>
      <c r="C925" s="372">
        <v>22900</v>
      </c>
      <c r="D925" s="388">
        <f>ROWS(C$5:C925)</f>
        <v>921</v>
      </c>
      <c r="E925" s="388" t="str">
        <f>IF(_xlfn.IFNA(VLOOKUP(A925,$AG$3:$AH$83,2,FALSE),"")='11.1'!$D$5,TXM!D925,"")</f>
        <v/>
      </c>
      <c r="F925" t="str">
        <f>IFERROR(SMALL($E$5:$E$9000,ROWS($E$5:E925)),"")</f>
        <v/>
      </c>
      <c r="I925" s="371" t="s">
        <v>143</v>
      </c>
      <c r="J925" t="s">
        <v>1265</v>
      </c>
      <c r="K925" s="372">
        <v>3229872</v>
      </c>
      <c r="L925" s="388">
        <f>ROWS(K$5:K925)</f>
        <v>921</v>
      </c>
      <c r="M925" s="388" t="str">
        <f>IF(_xlfn.IFNA(VLOOKUP(I925,$AG$3:$AH$83,2,FALSE),"")='11.1'!$D$5,TXM!L925,"")</f>
        <v/>
      </c>
      <c r="N925" t="str">
        <f>IFERROR(SMALL($M$5:$M$9000,ROWS($M$5:M925)),"")</f>
        <v/>
      </c>
      <c r="P925" t="s">
        <v>141</v>
      </c>
      <c r="Q925" t="s">
        <v>845</v>
      </c>
      <c r="R925">
        <v>3000</v>
      </c>
      <c r="S925" s="388">
        <f>ROWS(R$5:R925)</f>
        <v>921</v>
      </c>
      <c r="T925" s="388" t="str">
        <f>IF(_xlfn.IFNA(VLOOKUP(P925,$AG$3:$AH$83,2,FALSE),"")='11.1'!$D$5,TXM!S925,"")</f>
        <v/>
      </c>
      <c r="U925" t="str">
        <f>IFERROR(SMALL($T$5:$T$9000,ROWS($T$5:T925)),"")</f>
        <v/>
      </c>
    </row>
    <row r="926" spans="1:21" ht="14.4" customHeight="1" x14ac:dyDescent="0.3">
      <c r="A926" s="371" t="s">
        <v>141</v>
      </c>
      <c r="B926" t="s">
        <v>847</v>
      </c>
      <c r="C926" s="372">
        <v>19745</v>
      </c>
      <c r="D926" s="388">
        <f>ROWS(C$5:C926)</f>
        <v>922</v>
      </c>
      <c r="E926" s="388" t="str">
        <f>IF(_xlfn.IFNA(VLOOKUP(A926,$AG$3:$AH$83,2,FALSE),"")='11.1'!$D$5,TXM!D926,"")</f>
        <v/>
      </c>
      <c r="F926" t="str">
        <f>IFERROR(SMALL($E$5:$E$9000,ROWS($E$5:E926)),"")</f>
        <v/>
      </c>
      <c r="I926" s="371" t="s">
        <v>143</v>
      </c>
      <c r="J926" t="s">
        <v>171</v>
      </c>
      <c r="K926" s="372">
        <v>2919140</v>
      </c>
      <c r="L926" s="388">
        <f>ROWS(K$5:K926)</f>
        <v>922</v>
      </c>
      <c r="M926" s="388" t="str">
        <f>IF(_xlfn.IFNA(VLOOKUP(I926,$AG$3:$AH$83,2,FALSE),"")='11.1'!$D$5,TXM!L926,"")</f>
        <v/>
      </c>
      <c r="N926" t="str">
        <f>IFERROR(SMALL($M$5:$M$9000,ROWS($M$5:M926)),"")</f>
        <v/>
      </c>
      <c r="P926" t="s">
        <v>141</v>
      </c>
      <c r="Q926" t="s">
        <v>171</v>
      </c>
      <c r="R926">
        <v>1049</v>
      </c>
      <c r="S926" s="388">
        <f>ROWS(R$5:R926)</f>
        <v>922</v>
      </c>
      <c r="T926" s="388" t="str">
        <f>IF(_xlfn.IFNA(VLOOKUP(P926,$AG$3:$AH$83,2,FALSE),"")='11.1'!$D$5,TXM!S926,"")</f>
        <v/>
      </c>
      <c r="U926" t="str">
        <f>IFERROR(SMALL($T$5:$T$9000,ROWS($T$5:T926)),"")</f>
        <v/>
      </c>
    </row>
    <row r="927" spans="1:21" ht="14.4" customHeight="1" x14ac:dyDescent="0.3">
      <c r="A927" s="371" t="s">
        <v>141</v>
      </c>
      <c r="B927" t="s">
        <v>859</v>
      </c>
      <c r="C927" s="372">
        <v>354</v>
      </c>
      <c r="D927" s="388">
        <f>ROWS(C$5:C927)</f>
        <v>923</v>
      </c>
      <c r="E927" s="388" t="str">
        <f>IF(_xlfn.IFNA(VLOOKUP(A927,$AG$3:$AH$83,2,FALSE),"")='11.1'!$D$5,TXM!D927,"")</f>
        <v/>
      </c>
      <c r="F927" t="str">
        <f>IFERROR(SMALL($E$5:$E$9000,ROWS($E$5:E927)),"")</f>
        <v/>
      </c>
      <c r="I927" s="371" t="s">
        <v>143</v>
      </c>
      <c r="J927" t="s">
        <v>867</v>
      </c>
      <c r="K927" s="372">
        <v>2793806</v>
      </c>
      <c r="L927" s="388">
        <f>ROWS(K$5:K927)</f>
        <v>923</v>
      </c>
      <c r="M927" s="388" t="str">
        <f>IF(_xlfn.IFNA(VLOOKUP(I927,$AG$3:$AH$83,2,FALSE),"")='11.1'!$D$5,TXM!L927,"")</f>
        <v/>
      </c>
      <c r="N927" t="str">
        <f>IFERROR(SMALL($M$5:$M$9000,ROWS($M$5:M927)),"")</f>
        <v/>
      </c>
      <c r="P927" t="s">
        <v>60</v>
      </c>
      <c r="Q927" t="s">
        <v>869</v>
      </c>
      <c r="R927">
        <v>26391292</v>
      </c>
      <c r="S927" s="388">
        <f>ROWS(R$5:R927)</f>
        <v>923</v>
      </c>
      <c r="T927" s="388" t="str">
        <f>IF(_xlfn.IFNA(VLOOKUP(P927,$AG$3:$AH$83,2,FALSE),"")='11.1'!$D$5,TXM!S927,"")</f>
        <v/>
      </c>
      <c r="U927" t="str">
        <f>IFERROR(SMALL($T$5:$T$9000,ROWS($T$5:T927)),"")</f>
        <v/>
      </c>
    </row>
    <row r="928" spans="1:21" ht="14.4" customHeight="1" x14ac:dyDescent="0.3">
      <c r="A928" s="371" t="s">
        <v>60</v>
      </c>
      <c r="B928" t="s">
        <v>1000</v>
      </c>
      <c r="C928" s="372">
        <v>203526976</v>
      </c>
      <c r="D928" s="388">
        <f>ROWS(C$5:C928)</f>
        <v>924</v>
      </c>
      <c r="E928" s="388" t="str">
        <f>IF(_xlfn.IFNA(VLOOKUP(A928,$AG$3:$AH$83,2,FALSE),"")='11.1'!$D$5,TXM!D928,"")</f>
        <v/>
      </c>
      <c r="F928" t="str">
        <f>IFERROR(SMALL($E$5:$E$9000,ROWS($E$5:E928)),"")</f>
        <v/>
      </c>
      <c r="I928" s="371" t="s">
        <v>143</v>
      </c>
      <c r="J928" t="s">
        <v>94</v>
      </c>
      <c r="K928" s="372">
        <v>2646215</v>
      </c>
      <c r="L928" s="388">
        <f>ROWS(K$5:K928)</f>
        <v>924</v>
      </c>
      <c r="M928" s="388" t="str">
        <f>IF(_xlfn.IFNA(VLOOKUP(I928,$AG$3:$AH$83,2,FALSE),"")='11.1'!$D$5,TXM!L928,"")</f>
        <v/>
      </c>
      <c r="N928" t="str">
        <f>IFERROR(SMALL($M$5:$M$9000,ROWS($M$5:M928)),"")</f>
        <v/>
      </c>
      <c r="P928" t="s">
        <v>60</v>
      </c>
      <c r="Q928" t="s">
        <v>865</v>
      </c>
      <c r="R928">
        <v>4060095</v>
      </c>
      <c r="S928" s="388">
        <f>ROWS(R$5:R928)</f>
        <v>924</v>
      </c>
      <c r="T928" s="388" t="str">
        <f>IF(_xlfn.IFNA(VLOOKUP(P928,$AG$3:$AH$83,2,FALSE),"")='11.1'!$D$5,TXM!S928,"")</f>
        <v/>
      </c>
      <c r="U928" t="str">
        <f>IFERROR(SMALL($T$5:$T$9000,ROWS($T$5:T928)),"")</f>
        <v/>
      </c>
    </row>
    <row r="929" spans="1:21" ht="14.4" customHeight="1" x14ac:dyDescent="0.3">
      <c r="A929" s="371" t="s">
        <v>60</v>
      </c>
      <c r="B929" t="s">
        <v>1005</v>
      </c>
      <c r="C929" s="372">
        <v>22493065</v>
      </c>
      <c r="D929" s="388">
        <f>ROWS(C$5:C929)</f>
        <v>925</v>
      </c>
      <c r="E929" s="388" t="str">
        <f>IF(_xlfn.IFNA(VLOOKUP(A929,$AG$3:$AH$83,2,FALSE),"")='11.1'!$D$5,TXM!D929,"")</f>
        <v/>
      </c>
      <c r="F929" t="str">
        <f>IFERROR(SMALL($E$5:$E$9000,ROWS($E$5:E929)),"")</f>
        <v/>
      </c>
      <c r="I929" s="371" t="s">
        <v>143</v>
      </c>
      <c r="J929" t="s">
        <v>823</v>
      </c>
      <c r="K929" s="372">
        <v>2414366</v>
      </c>
      <c r="L929" s="388">
        <f>ROWS(K$5:K929)</f>
        <v>925</v>
      </c>
      <c r="M929" s="388" t="str">
        <f>IF(_xlfn.IFNA(VLOOKUP(I929,$AG$3:$AH$83,2,FALSE),"")='11.1'!$D$5,TXM!L929,"")</f>
        <v/>
      </c>
      <c r="N929" t="str">
        <f>IFERROR(SMALL($M$5:$M$9000,ROWS($M$5:M929)),"")</f>
        <v/>
      </c>
      <c r="P929" t="s">
        <v>60</v>
      </c>
      <c r="Q929" t="s">
        <v>1265</v>
      </c>
      <c r="R929">
        <v>2482110</v>
      </c>
      <c r="S929" s="388">
        <f>ROWS(R$5:R929)</f>
        <v>925</v>
      </c>
      <c r="T929" s="388" t="str">
        <f>IF(_xlfn.IFNA(VLOOKUP(P929,$AG$3:$AH$83,2,FALSE),"")='11.1'!$D$5,TXM!S929,"")</f>
        <v/>
      </c>
      <c r="U929" t="str">
        <f>IFERROR(SMALL($T$5:$T$9000,ROWS($T$5:T929)),"")</f>
        <v/>
      </c>
    </row>
    <row r="930" spans="1:21" ht="14.4" customHeight="1" x14ac:dyDescent="0.3">
      <c r="A930" s="371" t="s">
        <v>60</v>
      </c>
      <c r="B930" t="s">
        <v>95</v>
      </c>
      <c r="C930" s="372">
        <v>2685064</v>
      </c>
      <c r="D930" s="388">
        <f>ROWS(C$5:C930)</f>
        <v>926</v>
      </c>
      <c r="E930" s="388" t="str">
        <f>IF(_xlfn.IFNA(VLOOKUP(A930,$AG$3:$AH$83,2,FALSE),"")='11.1'!$D$5,TXM!D930,"")</f>
        <v/>
      </c>
      <c r="F930" t="str">
        <f>IFERROR(SMALL($E$5:$E$9000,ROWS($E$5:E930)),"")</f>
        <v/>
      </c>
      <c r="I930" s="371" t="s">
        <v>143</v>
      </c>
      <c r="J930" t="s">
        <v>99</v>
      </c>
      <c r="K930" s="372">
        <v>2265075</v>
      </c>
      <c r="L930" s="388">
        <f>ROWS(K$5:K930)</f>
        <v>926</v>
      </c>
      <c r="M930" s="388" t="str">
        <f>IF(_xlfn.IFNA(VLOOKUP(I930,$AG$3:$AH$83,2,FALSE),"")='11.1'!$D$5,TXM!L930,"")</f>
        <v/>
      </c>
      <c r="N930" t="str">
        <f>IFERROR(SMALL($M$5:$M$9000,ROWS($M$5:M930)),"")</f>
        <v/>
      </c>
      <c r="P930" t="s">
        <v>60</v>
      </c>
      <c r="Q930" t="s">
        <v>863</v>
      </c>
      <c r="R930">
        <v>1543330</v>
      </c>
      <c r="S930" s="388">
        <f>ROWS(R$5:R930)</f>
        <v>926</v>
      </c>
      <c r="T930" s="388" t="str">
        <f>IF(_xlfn.IFNA(VLOOKUP(P930,$AG$3:$AH$83,2,FALSE),"")='11.1'!$D$5,TXM!S930,"")</f>
        <v/>
      </c>
      <c r="U930" t="str">
        <f>IFERROR(SMALL($T$5:$T$9000,ROWS($T$5:T930)),"")</f>
        <v/>
      </c>
    </row>
    <row r="931" spans="1:21" ht="14.4" customHeight="1" x14ac:dyDescent="0.3">
      <c r="A931" s="371" t="s">
        <v>60</v>
      </c>
      <c r="B931" t="s">
        <v>107</v>
      </c>
      <c r="C931" s="372">
        <v>2224480</v>
      </c>
      <c r="D931" s="388">
        <f>ROWS(C$5:C931)</f>
        <v>927</v>
      </c>
      <c r="E931" s="388" t="str">
        <f>IF(_xlfn.IFNA(VLOOKUP(A931,$AG$3:$AH$83,2,FALSE),"")='11.1'!$D$5,TXM!D931,"")</f>
        <v/>
      </c>
      <c r="F931" t="str">
        <f>IFERROR(SMALL($E$5:$E$9000,ROWS($E$5:E931)),"")</f>
        <v/>
      </c>
      <c r="I931" s="371" t="s">
        <v>143</v>
      </c>
      <c r="J931" t="s">
        <v>1001</v>
      </c>
      <c r="K931" s="372">
        <v>2198662</v>
      </c>
      <c r="L931" s="388">
        <f>ROWS(K$5:K931)</f>
        <v>927</v>
      </c>
      <c r="M931" s="388" t="str">
        <f>IF(_xlfn.IFNA(VLOOKUP(I931,$AG$3:$AH$83,2,FALSE),"")='11.1'!$D$5,TXM!L931,"")</f>
        <v/>
      </c>
      <c r="N931" t="str">
        <f>IFERROR(SMALL($M$5:$M$9000,ROWS($M$5:M931)),"")</f>
        <v/>
      </c>
      <c r="P931" t="s">
        <v>60</v>
      </c>
      <c r="Q931" t="s">
        <v>999</v>
      </c>
      <c r="R931">
        <v>1119610</v>
      </c>
      <c r="S931" s="388">
        <f>ROWS(R$5:R931)</f>
        <v>927</v>
      </c>
      <c r="T931" s="388" t="str">
        <f>IF(_xlfn.IFNA(VLOOKUP(P931,$AG$3:$AH$83,2,FALSE),"")='11.1'!$D$5,TXM!S931,"")</f>
        <v/>
      </c>
      <c r="U931" t="str">
        <f>IFERROR(SMALL($T$5:$T$9000,ROWS($T$5:T931)),"")</f>
        <v/>
      </c>
    </row>
    <row r="932" spans="1:21" ht="14.4" customHeight="1" x14ac:dyDescent="0.3">
      <c r="A932" s="371" t="s">
        <v>60</v>
      </c>
      <c r="B932" t="s">
        <v>106</v>
      </c>
      <c r="C932" s="372">
        <v>1715444</v>
      </c>
      <c r="D932" s="388">
        <f>ROWS(C$5:C932)</f>
        <v>928</v>
      </c>
      <c r="E932" s="388" t="str">
        <f>IF(_xlfn.IFNA(VLOOKUP(A932,$AG$3:$AH$83,2,FALSE),"")='11.1'!$D$5,TXM!D932,"")</f>
        <v/>
      </c>
      <c r="F932" t="str">
        <f>IFERROR(SMALL($E$5:$E$9000,ROWS($E$5:E932)),"")</f>
        <v/>
      </c>
      <c r="I932" s="371" t="s">
        <v>143</v>
      </c>
      <c r="J932" t="s">
        <v>98</v>
      </c>
      <c r="K932" s="372">
        <v>1920678</v>
      </c>
      <c r="L932" s="388">
        <f>ROWS(K$5:K932)</f>
        <v>928</v>
      </c>
      <c r="M932" s="388" t="str">
        <f>IF(_xlfn.IFNA(VLOOKUP(I932,$AG$3:$AH$83,2,FALSE),"")='11.1'!$D$5,TXM!L932,"")</f>
        <v/>
      </c>
      <c r="N932" t="str">
        <f>IFERROR(SMALL($M$5:$M$9000,ROWS($M$5:M932)),"")</f>
        <v/>
      </c>
      <c r="P932" t="s">
        <v>60</v>
      </c>
      <c r="Q932" t="s">
        <v>1000</v>
      </c>
      <c r="R932">
        <v>503065</v>
      </c>
      <c r="S932" s="388">
        <f>ROWS(R$5:R932)</f>
        <v>928</v>
      </c>
      <c r="T932" s="388" t="str">
        <f>IF(_xlfn.IFNA(VLOOKUP(P932,$AG$3:$AH$83,2,FALSE),"")='11.1'!$D$5,TXM!S932,"")</f>
        <v/>
      </c>
      <c r="U932" t="str">
        <f>IFERROR(SMALL($T$5:$T$9000,ROWS($T$5:T932)),"")</f>
        <v/>
      </c>
    </row>
    <row r="933" spans="1:21" ht="14.4" customHeight="1" x14ac:dyDescent="0.3">
      <c r="A933" s="371" t="s">
        <v>60</v>
      </c>
      <c r="B933" t="s">
        <v>779</v>
      </c>
      <c r="C933" s="372">
        <v>861740</v>
      </c>
      <c r="D933" s="388">
        <f>ROWS(C$5:C933)</f>
        <v>929</v>
      </c>
      <c r="E933" s="388" t="str">
        <f>IF(_xlfn.IFNA(VLOOKUP(A933,$AG$3:$AH$83,2,FALSE),"")='11.1'!$D$5,TXM!D933,"")</f>
        <v/>
      </c>
      <c r="F933" t="str">
        <f>IFERROR(SMALL($E$5:$E$9000,ROWS($E$5:E933)),"")</f>
        <v/>
      </c>
      <c r="I933" s="371" t="s">
        <v>143</v>
      </c>
      <c r="J933" t="s">
        <v>1000</v>
      </c>
      <c r="K933" s="372">
        <v>1262859</v>
      </c>
      <c r="L933" s="388">
        <f>ROWS(K$5:K933)</f>
        <v>929</v>
      </c>
      <c r="M933" s="388" t="str">
        <f>IF(_xlfn.IFNA(VLOOKUP(I933,$AG$3:$AH$83,2,FALSE),"")='11.1'!$D$5,TXM!L933,"")</f>
        <v/>
      </c>
      <c r="N933" t="str">
        <f>IFERROR(SMALL($M$5:$M$9000,ROWS($M$5:M933)),"")</f>
        <v/>
      </c>
      <c r="P933" t="s">
        <v>60</v>
      </c>
      <c r="Q933" t="s">
        <v>843</v>
      </c>
      <c r="R933">
        <v>180727</v>
      </c>
      <c r="S933" s="388">
        <f>ROWS(R$5:R933)</f>
        <v>929</v>
      </c>
      <c r="T933" s="388" t="str">
        <f>IF(_xlfn.IFNA(VLOOKUP(P933,$AG$3:$AH$83,2,FALSE),"")='11.1'!$D$5,TXM!S933,"")</f>
        <v/>
      </c>
      <c r="U933" t="str">
        <f>IFERROR(SMALL($T$5:$T$9000,ROWS($T$5:T933)),"")</f>
        <v/>
      </c>
    </row>
    <row r="934" spans="1:21" ht="14.4" customHeight="1" x14ac:dyDescent="0.3">
      <c r="A934" s="371" t="s">
        <v>60</v>
      </c>
      <c r="B934" t="s">
        <v>91</v>
      </c>
      <c r="C934" s="372">
        <v>292143</v>
      </c>
      <c r="D934" s="388">
        <f>ROWS(C$5:C934)</f>
        <v>930</v>
      </c>
      <c r="E934" s="388" t="str">
        <f>IF(_xlfn.IFNA(VLOOKUP(A934,$AG$3:$AH$83,2,FALSE),"")='11.1'!$D$5,TXM!D934,"")</f>
        <v/>
      </c>
      <c r="F934" t="str">
        <f>IFERROR(SMALL($E$5:$E$9000,ROWS($E$5:E934)),"")</f>
        <v/>
      </c>
      <c r="I934" s="371" t="s">
        <v>143</v>
      </c>
      <c r="J934" t="s">
        <v>791</v>
      </c>
      <c r="K934" s="372">
        <v>889053</v>
      </c>
      <c r="L934" s="388">
        <f>ROWS(K$5:K934)</f>
        <v>930</v>
      </c>
      <c r="M934" s="388" t="str">
        <f>IF(_xlfn.IFNA(VLOOKUP(I934,$AG$3:$AH$83,2,FALSE),"")='11.1'!$D$5,TXM!L934,"")</f>
        <v/>
      </c>
      <c r="N934" t="str">
        <f>IFERROR(SMALL($M$5:$M$9000,ROWS($M$5:M934)),"")</f>
        <v/>
      </c>
      <c r="P934" t="s">
        <v>60</v>
      </c>
      <c r="Q934" t="s">
        <v>1240</v>
      </c>
      <c r="R934">
        <v>100492</v>
      </c>
      <c r="S934" s="388">
        <f>ROWS(R$5:R934)</f>
        <v>930</v>
      </c>
      <c r="T934" s="388" t="str">
        <f>IF(_xlfn.IFNA(VLOOKUP(P934,$AG$3:$AH$83,2,FALSE),"")='11.1'!$D$5,TXM!S934,"")</f>
        <v/>
      </c>
      <c r="U934" t="str">
        <f>IFERROR(SMALL($T$5:$T$9000,ROWS($T$5:T934)),"")</f>
        <v/>
      </c>
    </row>
    <row r="935" spans="1:21" ht="14.4" customHeight="1" x14ac:dyDescent="0.3">
      <c r="A935" s="371" t="s">
        <v>60</v>
      </c>
      <c r="B935" t="s">
        <v>99</v>
      </c>
      <c r="C935" s="372">
        <v>238500</v>
      </c>
      <c r="D935" s="388">
        <f>ROWS(C$5:C935)</f>
        <v>931</v>
      </c>
      <c r="E935" s="388" t="str">
        <f>IF(_xlfn.IFNA(VLOOKUP(A935,$AG$3:$AH$83,2,FALSE),"")='11.1'!$D$5,TXM!D935,"")</f>
        <v/>
      </c>
      <c r="F935" t="str">
        <f>IFERROR(SMALL($E$5:$E$9000,ROWS($E$5:E935)),"")</f>
        <v/>
      </c>
      <c r="I935" s="371" t="s">
        <v>143</v>
      </c>
      <c r="J935" t="s">
        <v>775</v>
      </c>
      <c r="K935" s="372">
        <v>751688</v>
      </c>
      <c r="L935" s="388">
        <f>ROWS(K$5:K935)</f>
        <v>931</v>
      </c>
      <c r="M935" s="388" t="str">
        <f>IF(_xlfn.IFNA(VLOOKUP(I935,$AG$3:$AH$83,2,FALSE),"")='11.1'!$D$5,TXM!L935,"")</f>
        <v/>
      </c>
      <c r="N935" t="str">
        <f>IFERROR(SMALL($M$5:$M$9000,ROWS($M$5:M935)),"")</f>
        <v/>
      </c>
      <c r="P935" t="s">
        <v>60</v>
      </c>
      <c r="Q935" t="s">
        <v>859</v>
      </c>
      <c r="R935">
        <v>67914</v>
      </c>
      <c r="S935" s="388">
        <f>ROWS(R$5:R935)</f>
        <v>931</v>
      </c>
      <c r="T935" s="388" t="str">
        <f>IF(_xlfn.IFNA(VLOOKUP(P935,$AG$3:$AH$83,2,FALSE),"")='11.1'!$D$5,TXM!S935,"")</f>
        <v/>
      </c>
      <c r="U935" t="str">
        <f>IFERROR(SMALL($T$5:$T$9000,ROWS($T$5:T935)),"")</f>
        <v/>
      </c>
    </row>
    <row r="936" spans="1:21" ht="14.4" customHeight="1" x14ac:dyDescent="0.3">
      <c r="A936" s="371" t="s">
        <v>60</v>
      </c>
      <c r="B936" t="s">
        <v>773</v>
      </c>
      <c r="C936" s="372">
        <v>212298</v>
      </c>
      <c r="D936" s="388">
        <f>ROWS(C$5:C936)</f>
        <v>932</v>
      </c>
      <c r="E936" s="388" t="str">
        <f>IF(_xlfn.IFNA(VLOOKUP(A936,$AG$3:$AH$83,2,FALSE),"")='11.1'!$D$5,TXM!D936,"")</f>
        <v/>
      </c>
      <c r="F936" t="str">
        <f>IFERROR(SMALL($E$5:$E$9000,ROWS($E$5:E936)),"")</f>
        <v/>
      </c>
      <c r="I936" s="371" t="s">
        <v>143</v>
      </c>
      <c r="J936" t="s">
        <v>107</v>
      </c>
      <c r="K936" s="372">
        <v>678512</v>
      </c>
      <c r="L936" s="388">
        <f>ROWS(K$5:K936)</f>
        <v>932</v>
      </c>
      <c r="M936" s="388" t="str">
        <f>IF(_xlfn.IFNA(VLOOKUP(I936,$AG$3:$AH$83,2,FALSE),"")='11.1'!$D$5,TXM!L936,"")</f>
        <v/>
      </c>
      <c r="N936" t="str">
        <f>IFERROR(SMALL($M$5:$M$9000,ROWS($M$5:M936)),"")</f>
        <v/>
      </c>
      <c r="P936" t="s">
        <v>60</v>
      </c>
      <c r="Q936" t="s">
        <v>841</v>
      </c>
      <c r="R936">
        <v>63566</v>
      </c>
      <c r="S936" s="388">
        <f>ROWS(R$5:R936)</f>
        <v>932</v>
      </c>
      <c r="T936" s="388" t="str">
        <f>IF(_xlfn.IFNA(VLOOKUP(P936,$AG$3:$AH$83,2,FALSE),"")='11.1'!$D$5,TXM!S936,"")</f>
        <v/>
      </c>
      <c r="U936" t="str">
        <f>IFERROR(SMALL($T$5:$T$9000,ROWS($T$5:T936)),"")</f>
        <v/>
      </c>
    </row>
    <row r="937" spans="1:21" ht="14.4" customHeight="1" x14ac:dyDescent="0.3">
      <c r="A937" s="371" t="s">
        <v>60</v>
      </c>
      <c r="B937" t="s">
        <v>843</v>
      </c>
      <c r="C937" s="372">
        <v>153750</v>
      </c>
      <c r="D937" s="388">
        <f>ROWS(C$5:C937)</f>
        <v>933</v>
      </c>
      <c r="E937" s="388" t="str">
        <f>IF(_xlfn.IFNA(VLOOKUP(A937,$AG$3:$AH$83,2,FALSE),"")='11.1'!$D$5,TXM!D937,"")</f>
        <v/>
      </c>
      <c r="F937" t="str">
        <f>IFERROR(SMALL($E$5:$E$9000,ROWS($E$5:E937)),"")</f>
        <v/>
      </c>
      <c r="I937" s="371" t="s">
        <v>143</v>
      </c>
      <c r="J937" t="s">
        <v>841</v>
      </c>
      <c r="K937" s="372">
        <v>660857</v>
      </c>
      <c r="L937" s="388">
        <f>ROWS(K$5:K937)</f>
        <v>933</v>
      </c>
      <c r="M937" s="388" t="str">
        <f>IF(_xlfn.IFNA(VLOOKUP(I937,$AG$3:$AH$83,2,FALSE),"")='11.1'!$D$5,TXM!L937,"")</f>
        <v/>
      </c>
      <c r="N937" t="str">
        <f>IFERROR(SMALL($M$5:$M$9000,ROWS($M$5:M937)),"")</f>
        <v/>
      </c>
      <c r="P937" t="s">
        <v>60</v>
      </c>
      <c r="Q937" t="s">
        <v>1252</v>
      </c>
      <c r="R937">
        <v>41403</v>
      </c>
      <c r="S937" s="388">
        <f>ROWS(R$5:R937)</f>
        <v>933</v>
      </c>
      <c r="T937" s="388" t="str">
        <f>IF(_xlfn.IFNA(VLOOKUP(P937,$AG$3:$AH$83,2,FALSE),"")='11.1'!$D$5,TXM!S937,"")</f>
        <v/>
      </c>
      <c r="U937" t="str">
        <f>IFERROR(SMALL($T$5:$T$9000,ROWS($T$5:T937)),"")</f>
        <v/>
      </c>
    </row>
    <row r="938" spans="1:21" ht="14.4" customHeight="1" x14ac:dyDescent="0.3">
      <c r="A938" s="371" t="s">
        <v>60</v>
      </c>
      <c r="B938" t="s">
        <v>108</v>
      </c>
      <c r="C938" s="372">
        <v>128711</v>
      </c>
      <c r="D938" s="388">
        <f>ROWS(C$5:C938)</f>
        <v>934</v>
      </c>
      <c r="E938" s="388" t="str">
        <f>IF(_xlfn.IFNA(VLOOKUP(A938,$AG$3:$AH$83,2,FALSE),"")='11.1'!$D$5,TXM!D938,"")</f>
        <v/>
      </c>
      <c r="F938" t="str">
        <f>IFERROR(SMALL($E$5:$E$9000,ROWS($E$5:E938)),"")</f>
        <v/>
      </c>
      <c r="I938" s="371" t="s">
        <v>143</v>
      </c>
      <c r="J938" t="s">
        <v>779</v>
      </c>
      <c r="K938" s="372">
        <v>580748</v>
      </c>
      <c r="L938" s="388">
        <f>ROWS(K$5:K938)</f>
        <v>934</v>
      </c>
      <c r="M938" s="388" t="str">
        <f>IF(_xlfn.IFNA(VLOOKUP(I938,$AG$3:$AH$83,2,FALSE),"")='11.1'!$D$5,TXM!L938,"")</f>
        <v/>
      </c>
      <c r="N938" t="str">
        <f>IFERROR(SMALL($M$5:$M$9000,ROWS($M$5:M938)),"")</f>
        <v/>
      </c>
      <c r="P938" t="s">
        <v>60</v>
      </c>
      <c r="Q938" t="s">
        <v>823</v>
      </c>
      <c r="R938">
        <v>22909</v>
      </c>
      <c r="S938" s="388">
        <f>ROWS(R$5:R938)</f>
        <v>934</v>
      </c>
      <c r="T938" s="388" t="str">
        <f>IF(_xlfn.IFNA(VLOOKUP(P938,$AG$3:$AH$83,2,FALSE),"")='11.1'!$D$5,TXM!S938,"")</f>
        <v/>
      </c>
      <c r="U938" t="str">
        <f>IFERROR(SMALL($T$5:$T$9000,ROWS($T$5:T938)),"")</f>
        <v/>
      </c>
    </row>
    <row r="939" spans="1:21" ht="14.4" customHeight="1" x14ac:dyDescent="0.3">
      <c r="A939" s="371" t="s">
        <v>60</v>
      </c>
      <c r="B939" t="s">
        <v>102</v>
      </c>
      <c r="C939" s="372">
        <v>123488</v>
      </c>
      <c r="D939" s="388">
        <f>ROWS(C$5:C939)</f>
        <v>935</v>
      </c>
      <c r="E939" s="388" t="str">
        <f>IF(_xlfn.IFNA(VLOOKUP(A939,$AG$3:$AH$83,2,FALSE),"")='11.1'!$D$5,TXM!D939,"")</f>
        <v/>
      </c>
      <c r="F939" t="str">
        <f>IFERROR(SMALL($E$5:$E$9000,ROWS($E$5:E939)),"")</f>
        <v/>
      </c>
      <c r="I939" s="371" t="s">
        <v>143</v>
      </c>
      <c r="J939" t="s">
        <v>827</v>
      </c>
      <c r="K939" s="372">
        <v>496574</v>
      </c>
      <c r="L939" s="388">
        <f>ROWS(K$5:K939)</f>
        <v>935</v>
      </c>
      <c r="M939" s="388" t="str">
        <f>IF(_xlfn.IFNA(VLOOKUP(I939,$AG$3:$AH$83,2,FALSE),"")='11.1'!$D$5,TXM!L939,"")</f>
        <v/>
      </c>
      <c r="N939" t="str">
        <f>IFERROR(SMALL($M$5:$M$9000,ROWS($M$5:M939)),"")</f>
        <v/>
      </c>
      <c r="P939" t="s">
        <v>60</v>
      </c>
      <c r="Q939" t="s">
        <v>1001</v>
      </c>
      <c r="R939">
        <v>17006</v>
      </c>
      <c r="S939" s="388">
        <f>ROWS(R$5:R939)</f>
        <v>935</v>
      </c>
      <c r="T939" s="388" t="str">
        <f>IF(_xlfn.IFNA(VLOOKUP(P939,$AG$3:$AH$83,2,FALSE),"")='11.1'!$D$5,TXM!S939,"")</f>
        <v/>
      </c>
      <c r="U939" t="str">
        <f>IFERROR(SMALL($T$5:$T$9000,ROWS($T$5:T939)),"")</f>
        <v/>
      </c>
    </row>
    <row r="940" spans="1:21" ht="14.4" customHeight="1" x14ac:dyDescent="0.3">
      <c r="A940" s="371" t="s">
        <v>60</v>
      </c>
      <c r="B940" t="s">
        <v>104</v>
      </c>
      <c r="C940" s="372">
        <v>108326</v>
      </c>
      <c r="D940" s="388">
        <f>ROWS(C$5:C940)</f>
        <v>936</v>
      </c>
      <c r="E940" s="388" t="str">
        <f>IF(_xlfn.IFNA(VLOOKUP(A940,$AG$3:$AH$83,2,FALSE),"")='11.1'!$D$5,TXM!D940,"")</f>
        <v/>
      </c>
      <c r="F940" t="str">
        <f>IFERROR(SMALL($E$5:$E$9000,ROWS($E$5:E940)),"")</f>
        <v/>
      </c>
      <c r="I940" s="371" t="s">
        <v>143</v>
      </c>
      <c r="J940" t="s">
        <v>821</v>
      </c>
      <c r="K940" s="372">
        <v>412152</v>
      </c>
      <c r="L940" s="388">
        <f>ROWS(K$5:K940)</f>
        <v>936</v>
      </c>
      <c r="M940" s="388" t="str">
        <f>IF(_xlfn.IFNA(VLOOKUP(I940,$AG$3:$AH$83,2,FALSE),"")='11.1'!$D$5,TXM!L940,"")</f>
        <v/>
      </c>
      <c r="N940" t="str">
        <f>IFERROR(SMALL($M$5:$M$9000,ROWS($M$5:M940)),"")</f>
        <v/>
      </c>
      <c r="P940" t="s">
        <v>60</v>
      </c>
      <c r="Q940" t="s">
        <v>839</v>
      </c>
      <c r="R940">
        <v>13859</v>
      </c>
      <c r="S940" s="388">
        <f>ROWS(R$5:R940)</f>
        <v>936</v>
      </c>
      <c r="T940" s="388" t="str">
        <f>IF(_xlfn.IFNA(VLOOKUP(P940,$AG$3:$AH$83,2,FALSE),"")='11.1'!$D$5,TXM!S940,"")</f>
        <v/>
      </c>
      <c r="U940" t="str">
        <f>IFERROR(SMALL($T$5:$T$9000,ROWS($T$5:T940)),"")</f>
        <v/>
      </c>
    </row>
    <row r="941" spans="1:21" ht="14.4" customHeight="1" x14ac:dyDescent="0.3">
      <c r="A941" s="371" t="s">
        <v>60</v>
      </c>
      <c r="B941" t="s">
        <v>1275</v>
      </c>
      <c r="C941" s="372">
        <v>59288</v>
      </c>
      <c r="D941" s="388">
        <f>ROWS(C$5:C941)</f>
        <v>937</v>
      </c>
      <c r="E941" s="388" t="str">
        <f>IF(_xlfn.IFNA(VLOOKUP(A941,$AG$3:$AH$83,2,FALSE),"")='11.1'!$D$5,TXM!D941,"")</f>
        <v/>
      </c>
      <c r="F941" t="str">
        <f>IFERROR(SMALL($E$5:$E$9000,ROWS($E$5:E941)),"")</f>
        <v/>
      </c>
      <c r="I941" s="371" t="s">
        <v>143</v>
      </c>
      <c r="J941" t="s">
        <v>108</v>
      </c>
      <c r="K941" s="372">
        <v>377755</v>
      </c>
      <c r="L941" s="388">
        <f>ROWS(K$5:K941)</f>
        <v>937</v>
      </c>
      <c r="M941" s="388" t="str">
        <f>IF(_xlfn.IFNA(VLOOKUP(I941,$AG$3:$AH$83,2,FALSE),"")='11.1'!$D$5,TXM!L941,"")</f>
        <v/>
      </c>
      <c r="N941" t="str">
        <f>IFERROR(SMALL($M$5:$M$9000,ROWS($M$5:M941)),"")</f>
        <v/>
      </c>
      <c r="P941" t="s">
        <v>60</v>
      </c>
      <c r="Q941" t="s">
        <v>96</v>
      </c>
      <c r="R941">
        <v>4000</v>
      </c>
      <c r="S941" s="388">
        <f>ROWS(R$5:R941)</f>
        <v>937</v>
      </c>
      <c r="T941" s="388" t="str">
        <f>IF(_xlfn.IFNA(VLOOKUP(P941,$AG$3:$AH$83,2,FALSE),"")='11.1'!$D$5,TXM!S941,"")</f>
        <v/>
      </c>
      <c r="U941" t="str">
        <f>IFERROR(SMALL($T$5:$T$9000,ROWS($T$5:T941)),"")</f>
        <v/>
      </c>
    </row>
    <row r="942" spans="1:21" ht="14.4" customHeight="1" x14ac:dyDescent="0.3">
      <c r="A942" s="371" t="s">
        <v>60</v>
      </c>
      <c r="B942" t="s">
        <v>835</v>
      </c>
      <c r="C942" s="372">
        <v>54370</v>
      </c>
      <c r="D942" s="388">
        <f>ROWS(C$5:C942)</f>
        <v>938</v>
      </c>
      <c r="E942" s="388" t="str">
        <f>IF(_xlfn.IFNA(VLOOKUP(A942,$AG$3:$AH$83,2,FALSE),"")='11.1'!$D$5,TXM!D942,"")</f>
        <v/>
      </c>
      <c r="F942" t="str">
        <f>IFERROR(SMALL($E$5:$E$9000,ROWS($E$5:E942)),"")</f>
        <v/>
      </c>
      <c r="I942" s="371" t="s">
        <v>143</v>
      </c>
      <c r="J942" t="s">
        <v>835</v>
      </c>
      <c r="K942" s="372">
        <v>363343</v>
      </c>
      <c r="L942" s="388">
        <f>ROWS(K$5:K942)</f>
        <v>938</v>
      </c>
      <c r="M942" s="388" t="str">
        <f>IF(_xlfn.IFNA(VLOOKUP(I942,$AG$3:$AH$83,2,FALSE),"")='11.1'!$D$5,TXM!L942,"")</f>
        <v/>
      </c>
      <c r="N942" t="str">
        <f>IFERROR(SMALL($M$5:$M$9000,ROWS($M$5:M942)),"")</f>
        <v/>
      </c>
      <c r="P942" t="s">
        <v>60</v>
      </c>
      <c r="Q942" t="s">
        <v>1434</v>
      </c>
      <c r="R942">
        <v>3443</v>
      </c>
      <c r="S942" s="388">
        <f>ROWS(R$5:R942)</f>
        <v>938</v>
      </c>
      <c r="T942" s="388" t="str">
        <f>IF(_xlfn.IFNA(VLOOKUP(P942,$AG$3:$AH$83,2,FALSE),"")='11.1'!$D$5,TXM!S942,"")</f>
        <v/>
      </c>
      <c r="U942" t="str">
        <f>IFERROR(SMALL($T$5:$T$9000,ROWS($T$5:T942)),"")</f>
        <v/>
      </c>
    </row>
    <row r="943" spans="1:21" ht="14.4" customHeight="1" x14ac:dyDescent="0.3">
      <c r="A943" s="371" t="s">
        <v>60</v>
      </c>
      <c r="B943" t="s">
        <v>96</v>
      </c>
      <c r="C943" s="372">
        <v>51330</v>
      </c>
      <c r="D943" s="388">
        <f>ROWS(C$5:C943)</f>
        <v>939</v>
      </c>
      <c r="E943" s="388" t="str">
        <f>IF(_xlfn.IFNA(VLOOKUP(A943,$AG$3:$AH$83,2,FALSE),"")='11.1'!$D$5,TXM!D943,"")</f>
        <v/>
      </c>
      <c r="F943" t="str">
        <f>IFERROR(SMALL($E$5:$E$9000,ROWS($E$5:E943)),"")</f>
        <v/>
      </c>
      <c r="I943" s="371" t="s">
        <v>143</v>
      </c>
      <c r="J943" t="s">
        <v>861</v>
      </c>
      <c r="K943" s="372">
        <v>336034</v>
      </c>
      <c r="L943" s="388">
        <f>ROWS(K$5:K943)</f>
        <v>939</v>
      </c>
      <c r="M943" s="388" t="str">
        <f>IF(_xlfn.IFNA(VLOOKUP(I943,$AG$3:$AH$83,2,FALSE),"")='11.1'!$D$5,TXM!L943,"")</f>
        <v/>
      </c>
      <c r="N943" t="str">
        <f>IFERROR(SMALL($M$5:$M$9000,ROWS($M$5:M943)),"")</f>
        <v/>
      </c>
      <c r="P943" t="s">
        <v>60</v>
      </c>
      <c r="Q943" t="s">
        <v>791</v>
      </c>
      <c r="R943">
        <v>3333</v>
      </c>
      <c r="S943" s="388">
        <f>ROWS(R$5:R943)</f>
        <v>939</v>
      </c>
      <c r="T943" s="388" t="str">
        <f>IF(_xlfn.IFNA(VLOOKUP(P943,$AG$3:$AH$83,2,FALSE),"")='11.1'!$D$5,TXM!S943,"")</f>
        <v/>
      </c>
      <c r="U943" t="str">
        <f>IFERROR(SMALL($T$5:$T$9000,ROWS($T$5:T943)),"")</f>
        <v/>
      </c>
    </row>
    <row r="944" spans="1:21" ht="14.4" customHeight="1" x14ac:dyDescent="0.3">
      <c r="A944" s="371" t="s">
        <v>60</v>
      </c>
      <c r="B944" t="s">
        <v>98</v>
      </c>
      <c r="C944" s="372">
        <v>41524</v>
      </c>
      <c r="D944" s="388">
        <f>ROWS(C$5:C944)</f>
        <v>940</v>
      </c>
      <c r="E944" s="388" t="str">
        <f>IF(_xlfn.IFNA(VLOOKUP(A944,$AG$3:$AH$83,2,FALSE),"")='11.1'!$D$5,TXM!D944,"")</f>
        <v/>
      </c>
      <c r="F944" t="str">
        <f>IFERROR(SMALL($E$5:$E$9000,ROWS($E$5:E944)),"")</f>
        <v/>
      </c>
      <c r="I944" s="371" t="s">
        <v>143</v>
      </c>
      <c r="J944" t="s">
        <v>1500</v>
      </c>
      <c r="K944" s="372">
        <v>281714</v>
      </c>
      <c r="L944" s="388">
        <f>ROWS(K$5:K944)</f>
        <v>940</v>
      </c>
      <c r="M944" s="388" t="str">
        <f>IF(_xlfn.IFNA(VLOOKUP(I944,$AG$3:$AH$83,2,FALSE),"")='11.1'!$D$5,TXM!L944,"")</f>
        <v/>
      </c>
      <c r="N944" t="str">
        <f>IFERROR(SMALL($M$5:$M$9000,ROWS($M$5:M944)),"")</f>
        <v/>
      </c>
      <c r="P944" t="s">
        <v>60</v>
      </c>
      <c r="Q944" t="s">
        <v>1005</v>
      </c>
      <c r="R944">
        <v>2113</v>
      </c>
      <c r="S944" s="388">
        <f>ROWS(R$5:R944)</f>
        <v>940</v>
      </c>
      <c r="T944" s="388" t="str">
        <f>IF(_xlfn.IFNA(VLOOKUP(P944,$AG$3:$AH$83,2,FALSE),"")='11.1'!$D$5,TXM!S944,"")</f>
        <v/>
      </c>
      <c r="U944" t="str">
        <f>IFERROR(SMALL($T$5:$T$9000,ROWS($T$5:T944)),"")</f>
        <v/>
      </c>
    </row>
    <row r="945" spans="1:21" ht="14.4" customHeight="1" x14ac:dyDescent="0.3">
      <c r="A945" s="371" t="s">
        <v>60</v>
      </c>
      <c r="B945" t="s">
        <v>849</v>
      </c>
      <c r="C945" s="372">
        <v>7437</v>
      </c>
      <c r="D945" s="388">
        <f>ROWS(C$5:C945)</f>
        <v>941</v>
      </c>
      <c r="E945" s="388" t="str">
        <f>IF(_xlfn.IFNA(VLOOKUP(A945,$AG$3:$AH$83,2,FALSE),"")='11.1'!$D$5,TXM!D945,"")</f>
        <v/>
      </c>
      <c r="F945" t="str">
        <f>IFERROR(SMALL($E$5:$E$9000,ROWS($E$5:E945)),"")</f>
        <v/>
      </c>
      <c r="I945" s="371" t="s">
        <v>143</v>
      </c>
      <c r="J945" t="s">
        <v>873</v>
      </c>
      <c r="K945" s="372">
        <v>162760</v>
      </c>
      <c r="L945" s="388">
        <f>ROWS(K$5:K945)</f>
        <v>941</v>
      </c>
      <c r="M945" s="388" t="str">
        <f>IF(_xlfn.IFNA(VLOOKUP(I945,$AG$3:$AH$83,2,FALSE),"")='11.1'!$D$5,TXM!L945,"")</f>
        <v/>
      </c>
      <c r="N945" t="str">
        <f>IFERROR(SMALL($M$5:$M$9000,ROWS($M$5:M945)),"")</f>
        <v/>
      </c>
      <c r="P945" t="s">
        <v>60</v>
      </c>
      <c r="Q945" t="s">
        <v>849</v>
      </c>
      <c r="R945">
        <v>1908</v>
      </c>
      <c r="S945" s="388">
        <f>ROWS(R$5:R945)</f>
        <v>941</v>
      </c>
      <c r="T945" s="388" t="str">
        <f>IF(_xlfn.IFNA(VLOOKUP(P945,$AG$3:$AH$83,2,FALSE),"")='11.1'!$D$5,TXM!S945,"")</f>
        <v/>
      </c>
      <c r="U945" t="str">
        <f>IFERROR(SMALL($T$5:$T$9000,ROWS($T$5:T945)),"")</f>
        <v/>
      </c>
    </row>
    <row r="946" spans="1:21" ht="14.4" customHeight="1" x14ac:dyDescent="0.3">
      <c r="A946" s="371" t="s">
        <v>60</v>
      </c>
      <c r="B946" t="s">
        <v>821</v>
      </c>
      <c r="C946" s="372">
        <v>6370</v>
      </c>
      <c r="D946" s="388">
        <f>ROWS(C$5:C946)</f>
        <v>942</v>
      </c>
      <c r="E946" s="388" t="str">
        <f>IF(_xlfn.IFNA(VLOOKUP(A946,$AG$3:$AH$83,2,FALSE),"")='11.1'!$D$5,TXM!D946,"")</f>
        <v/>
      </c>
      <c r="F946" t="str">
        <f>IFERROR(SMALL($E$5:$E$9000,ROWS($E$5:E946)),"")</f>
        <v/>
      </c>
      <c r="I946" s="371" t="s">
        <v>143</v>
      </c>
      <c r="J946" t="s">
        <v>795</v>
      </c>
      <c r="K946" s="372">
        <v>120246</v>
      </c>
      <c r="L946" s="388">
        <f>ROWS(K$5:K946)</f>
        <v>942</v>
      </c>
      <c r="M946" s="388" t="str">
        <f>IF(_xlfn.IFNA(VLOOKUP(I946,$AG$3:$AH$83,2,FALSE),"")='11.1'!$D$5,TXM!L946,"")</f>
        <v/>
      </c>
      <c r="N946" t="str">
        <f>IFERROR(SMALL($M$5:$M$9000,ROWS($M$5:M946)),"")</f>
        <v/>
      </c>
      <c r="P946" t="s">
        <v>60</v>
      </c>
      <c r="Q946" t="s">
        <v>1365</v>
      </c>
      <c r="R946">
        <v>1365</v>
      </c>
      <c r="S946" s="388">
        <f>ROWS(R$5:R946)</f>
        <v>942</v>
      </c>
      <c r="T946" s="388" t="str">
        <f>IF(_xlfn.IFNA(VLOOKUP(P946,$AG$3:$AH$83,2,FALSE),"")='11.1'!$D$5,TXM!S946,"")</f>
        <v/>
      </c>
      <c r="U946" t="str">
        <f>IFERROR(SMALL($T$5:$T$9000,ROWS($T$5:T946)),"")</f>
        <v/>
      </c>
    </row>
    <row r="947" spans="1:21" ht="14.4" customHeight="1" x14ac:dyDescent="0.3">
      <c r="A947" s="371" t="s">
        <v>60</v>
      </c>
      <c r="B947" t="s">
        <v>1265</v>
      </c>
      <c r="C947" s="372">
        <v>3973</v>
      </c>
      <c r="D947" s="388">
        <f>ROWS(C$5:C947)</f>
        <v>943</v>
      </c>
      <c r="E947" s="388" t="str">
        <f>IF(_xlfn.IFNA(VLOOKUP(A947,$AG$3:$AH$83,2,FALSE),"")='11.1'!$D$5,TXM!D947,"")</f>
        <v/>
      </c>
      <c r="F947" t="str">
        <f>IFERROR(SMALL($E$5:$E$9000,ROWS($E$5:E947)),"")</f>
        <v/>
      </c>
      <c r="I947" s="371" t="s">
        <v>143</v>
      </c>
      <c r="J947" t="s">
        <v>869</v>
      </c>
      <c r="K947" s="372">
        <v>108257</v>
      </c>
      <c r="L947" s="388">
        <f>ROWS(K$5:K947)</f>
        <v>943</v>
      </c>
      <c r="M947" s="388" t="str">
        <f>IF(_xlfn.IFNA(VLOOKUP(I947,$AG$3:$AH$83,2,FALSE),"")='11.1'!$D$5,TXM!L947,"")</f>
        <v/>
      </c>
      <c r="N947" t="str">
        <f>IFERROR(SMALL($M$5:$M$9000,ROWS($M$5:M947)),"")</f>
        <v/>
      </c>
      <c r="P947" t="s">
        <v>60</v>
      </c>
      <c r="Q947" t="s">
        <v>867</v>
      </c>
      <c r="R947">
        <v>698</v>
      </c>
      <c r="S947" s="388">
        <f>ROWS(R$5:R947)</f>
        <v>943</v>
      </c>
      <c r="T947" s="388" t="str">
        <f>IF(_xlfn.IFNA(VLOOKUP(P947,$AG$3:$AH$83,2,FALSE),"")='11.1'!$D$5,TXM!S947,"")</f>
        <v/>
      </c>
      <c r="U947" t="str">
        <f>IFERROR(SMALL($T$5:$T$9000,ROWS($T$5:T947)),"")</f>
        <v/>
      </c>
    </row>
    <row r="948" spans="1:21" ht="14.4" customHeight="1" x14ac:dyDescent="0.3">
      <c r="A948" s="371" t="s">
        <v>60</v>
      </c>
      <c r="B948" t="s">
        <v>831</v>
      </c>
      <c r="C948" s="372">
        <v>2525</v>
      </c>
      <c r="D948" s="388">
        <f>ROWS(C$5:C948)</f>
        <v>944</v>
      </c>
      <c r="E948" s="388" t="str">
        <f>IF(_xlfn.IFNA(VLOOKUP(A948,$AG$3:$AH$83,2,FALSE),"")='11.1'!$D$5,TXM!D948,"")</f>
        <v/>
      </c>
      <c r="F948" t="str">
        <f>IFERROR(SMALL($E$5:$E$9000,ROWS($E$5:E948)),"")</f>
        <v/>
      </c>
      <c r="I948" s="371" t="s">
        <v>143</v>
      </c>
      <c r="J948" t="s">
        <v>999</v>
      </c>
      <c r="K948" s="372">
        <v>101269</v>
      </c>
      <c r="L948" s="388">
        <f>ROWS(K$5:K948)</f>
        <v>944</v>
      </c>
      <c r="M948" s="388" t="str">
        <f>IF(_xlfn.IFNA(VLOOKUP(I948,$AG$3:$AH$83,2,FALSE),"")='11.1'!$D$5,TXM!L948,"")</f>
        <v/>
      </c>
      <c r="N948" t="str">
        <f>IFERROR(SMALL($M$5:$M$9000,ROWS($M$5:M948)),"")</f>
        <v/>
      </c>
      <c r="P948" t="s">
        <v>60</v>
      </c>
      <c r="Q948" t="s">
        <v>825</v>
      </c>
      <c r="R948">
        <v>622</v>
      </c>
      <c r="S948" s="388">
        <f>ROWS(R$5:R948)</f>
        <v>944</v>
      </c>
      <c r="T948" s="388" t="str">
        <f>IF(_xlfn.IFNA(VLOOKUP(P948,$AG$3:$AH$83,2,FALSE),"")='11.1'!$D$5,TXM!S948,"")</f>
        <v/>
      </c>
      <c r="U948" t="str">
        <f>IFERROR(SMALL($T$5:$T$9000,ROWS($T$5:T948)),"")</f>
        <v/>
      </c>
    </row>
    <row r="949" spans="1:21" ht="14.4" customHeight="1" x14ac:dyDescent="0.3">
      <c r="A949" s="371" t="s">
        <v>60</v>
      </c>
      <c r="B949" t="s">
        <v>1252</v>
      </c>
      <c r="C949" s="372">
        <v>1335</v>
      </c>
      <c r="D949" s="388">
        <f>ROWS(C$5:C949)</f>
        <v>945</v>
      </c>
      <c r="E949" s="388" t="str">
        <f>IF(_xlfn.IFNA(VLOOKUP(A949,$AG$3:$AH$83,2,FALSE),"")='11.1'!$D$5,TXM!D949,"")</f>
        <v/>
      </c>
      <c r="F949" t="str">
        <f>IFERROR(SMALL($E$5:$E$9000,ROWS($E$5:E949)),"")</f>
        <v/>
      </c>
      <c r="I949" s="371" t="s">
        <v>143</v>
      </c>
      <c r="J949" t="s">
        <v>1005</v>
      </c>
      <c r="K949" s="372">
        <v>98339</v>
      </c>
      <c r="L949" s="388">
        <f>ROWS(K$5:K949)</f>
        <v>945</v>
      </c>
      <c r="M949" s="388" t="str">
        <f>IF(_xlfn.IFNA(VLOOKUP(I949,$AG$3:$AH$83,2,FALSE),"")='11.1'!$D$5,TXM!L949,"")</f>
        <v/>
      </c>
      <c r="N949" t="str">
        <f>IFERROR(SMALL($M$5:$M$9000,ROWS($M$5:M949)),"")</f>
        <v/>
      </c>
      <c r="P949" t="s">
        <v>60</v>
      </c>
      <c r="Q949" t="s">
        <v>835</v>
      </c>
      <c r="R949">
        <v>537</v>
      </c>
      <c r="S949" s="388">
        <f>ROWS(R$5:R949)</f>
        <v>945</v>
      </c>
      <c r="T949" s="388" t="str">
        <f>IF(_xlfn.IFNA(VLOOKUP(P949,$AG$3:$AH$83,2,FALSE),"")='11.1'!$D$5,TXM!S949,"")</f>
        <v/>
      </c>
      <c r="U949" t="str">
        <f>IFERROR(SMALL($T$5:$T$9000,ROWS($T$5:T949)),"")</f>
        <v/>
      </c>
    </row>
    <row r="950" spans="1:21" ht="14.4" customHeight="1" x14ac:dyDescent="0.3">
      <c r="A950" s="371" t="s">
        <v>60</v>
      </c>
      <c r="B950" t="s">
        <v>1240</v>
      </c>
      <c r="C950" s="372">
        <v>1056</v>
      </c>
      <c r="D950" s="388">
        <f>ROWS(C$5:C950)</f>
        <v>946</v>
      </c>
      <c r="E950" s="388" t="str">
        <f>IF(_xlfn.IFNA(VLOOKUP(A950,$AG$3:$AH$83,2,FALSE),"")='11.1'!$D$5,TXM!D950,"")</f>
        <v/>
      </c>
      <c r="F950" t="str">
        <f>IFERROR(SMALL($E$5:$E$9000,ROWS($E$5:E950)),"")</f>
        <v/>
      </c>
      <c r="I950" s="371" t="s">
        <v>143</v>
      </c>
      <c r="J950" t="s">
        <v>787</v>
      </c>
      <c r="K950" s="372">
        <v>93288</v>
      </c>
      <c r="L950" s="388">
        <f>ROWS(K$5:K950)</f>
        <v>946</v>
      </c>
      <c r="M950" s="388" t="str">
        <f>IF(_xlfn.IFNA(VLOOKUP(I950,$AG$3:$AH$83,2,FALSE),"")='11.1'!$D$5,TXM!L950,"")</f>
        <v/>
      </c>
      <c r="N950" t="str">
        <f>IFERROR(SMALL($M$5:$M$9000,ROWS($M$5:M950)),"")</f>
        <v/>
      </c>
      <c r="P950" t="s">
        <v>60</v>
      </c>
      <c r="Q950" t="s">
        <v>107</v>
      </c>
      <c r="R950">
        <v>450</v>
      </c>
      <c r="S950" s="388">
        <f>ROWS(R$5:R950)</f>
        <v>946</v>
      </c>
      <c r="T950" s="388" t="str">
        <f>IF(_xlfn.IFNA(VLOOKUP(P950,$AG$3:$AH$83,2,FALSE),"")='11.1'!$D$5,TXM!S950,"")</f>
        <v/>
      </c>
      <c r="U950" t="str">
        <f>IFERROR(SMALL($T$5:$T$9000,ROWS($T$5:T950)),"")</f>
        <v/>
      </c>
    </row>
    <row r="951" spans="1:21" ht="14.4" customHeight="1" x14ac:dyDescent="0.3">
      <c r="A951" s="371" t="s">
        <v>26</v>
      </c>
      <c r="B951" t="s">
        <v>783</v>
      </c>
      <c r="C951" s="372">
        <v>141313792138</v>
      </c>
      <c r="D951" s="388">
        <f>ROWS(C$5:C951)</f>
        <v>947</v>
      </c>
      <c r="E951" s="388">
        <f>IF(_xlfn.IFNA(VLOOKUP(A951,$AG$3:$AH$83,2,FALSE),"")='11.1'!$D$5,TXM!D951,"")</f>
        <v>947</v>
      </c>
      <c r="F951" t="str">
        <f>IFERROR(SMALL($E$5:$E$9000,ROWS($E$5:E951)),"")</f>
        <v/>
      </c>
      <c r="I951" s="371" t="s">
        <v>143</v>
      </c>
      <c r="J951" t="s">
        <v>849</v>
      </c>
      <c r="K951" s="372">
        <v>87297</v>
      </c>
      <c r="L951" s="388">
        <f>ROWS(K$5:K951)</f>
        <v>947</v>
      </c>
      <c r="M951" s="388" t="str">
        <f>IF(_xlfn.IFNA(VLOOKUP(I951,$AG$3:$AH$83,2,FALSE),"")='11.1'!$D$5,TXM!L951,"")</f>
        <v/>
      </c>
      <c r="N951" t="str">
        <f>IFERROR(SMALL($M$5:$M$9000,ROWS($M$5:M951)),"")</f>
        <v/>
      </c>
      <c r="P951" t="s">
        <v>60</v>
      </c>
      <c r="Q951" t="s">
        <v>1285</v>
      </c>
      <c r="R951">
        <v>237</v>
      </c>
      <c r="S951" s="388">
        <f>ROWS(R$5:R951)</f>
        <v>947</v>
      </c>
      <c r="T951" s="388" t="str">
        <f>IF(_xlfn.IFNA(VLOOKUP(P951,$AG$3:$AH$83,2,FALSE),"")='11.1'!$D$5,TXM!S951,"")</f>
        <v/>
      </c>
      <c r="U951" t="str">
        <f>IFERROR(SMALL($T$5:$T$9000,ROWS($T$5:T951)),"")</f>
        <v/>
      </c>
    </row>
    <row r="952" spans="1:21" ht="14.4" customHeight="1" x14ac:dyDescent="0.3">
      <c r="A952" s="371" t="s">
        <v>26</v>
      </c>
      <c r="B952" t="s">
        <v>787</v>
      </c>
      <c r="C952" s="372">
        <v>10722983150</v>
      </c>
      <c r="D952" s="388">
        <f>ROWS(C$5:C952)</f>
        <v>948</v>
      </c>
      <c r="E952" s="388">
        <f>IF(_xlfn.IFNA(VLOOKUP(A952,$AG$3:$AH$83,2,FALSE),"")='11.1'!$D$5,TXM!D952,"")</f>
        <v>948</v>
      </c>
      <c r="F952" t="str">
        <f>IFERROR(SMALL($E$5:$E$9000,ROWS($E$5:E952)),"")</f>
        <v/>
      </c>
      <c r="I952" s="371" t="s">
        <v>143</v>
      </c>
      <c r="J952" t="s">
        <v>833</v>
      </c>
      <c r="K952" s="372">
        <v>87217</v>
      </c>
      <c r="L952" s="388">
        <f>ROWS(K$5:K952)</f>
        <v>948</v>
      </c>
      <c r="M952" s="388" t="str">
        <f>IF(_xlfn.IFNA(VLOOKUP(I952,$AG$3:$AH$83,2,FALSE),"")='11.1'!$D$5,TXM!L952,"")</f>
        <v/>
      </c>
      <c r="N952" t="str">
        <f>IFERROR(SMALL($M$5:$M$9000,ROWS($M$5:M952)),"")</f>
        <v/>
      </c>
      <c r="P952" t="s">
        <v>60</v>
      </c>
      <c r="Q952" t="s">
        <v>861</v>
      </c>
      <c r="R952">
        <v>209</v>
      </c>
      <c r="S952" s="388">
        <f>ROWS(R$5:R952)</f>
        <v>948</v>
      </c>
      <c r="T952" s="388" t="str">
        <f>IF(_xlfn.IFNA(VLOOKUP(P952,$AG$3:$AH$83,2,FALSE),"")='11.1'!$D$5,TXM!S952,"")</f>
        <v/>
      </c>
      <c r="U952" t="str">
        <f>IFERROR(SMALL($T$5:$T$9000,ROWS($T$5:T952)),"")</f>
        <v/>
      </c>
    </row>
    <row r="953" spans="1:21" ht="14.4" customHeight="1" x14ac:dyDescent="0.3">
      <c r="A953" s="371" t="s">
        <v>26</v>
      </c>
      <c r="B953" t="s">
        <v>1000</v>
      </c>
      <c r="C953" s="372">
        <v>8993459622</v>
      </c>
      <c r="D953" s="388">
        <f>ROWS(C$5:C953)</f>
        <v>949</v>
      </c>
      <c r="E953" s="388">
        <f>IF(_xlfn.IFNA(VLOOKUP(A953,$AG$3:$AH$83,2,FALSE),"")='11.1'!$D$5,TXM!D953,"")</f>
        <v>949</v>
      </c>
      <c r="F953" t="str">
        <f>IFERROR(SMALL($E$5:$E$9000,ROWS($E$5:E953)),"")</f>
        <v/>
      </c>
      <c r="I953" s="371" t="s">
        <v>143</v>
      </c>
      <c r="J953" t="s">
        <v>785</v>
      </c>
      <c r="K953" s="372">
        <v>87168</v>
      </c>
      <c r="L953" s="388">
        <f>ROWS(K$5:K953)</f>
        <v>949</v>
      </c>
      <c r="M953" s="388" t="str">
        <f>IF(_xlfn.IFNA(VLOOKUP(I953,$AG$3:$AH$83,2,FALSE),"")='11.1'!$D$5,TXM!L953,"")</f>
        <v/>
      </c>
      <c r="N953" t="str">
        <f>IFERROR(SMALL($M$5:$M$9000,ROWS($M$5:M953)),"")</f>
        <v/>
      </c>
      <c r="P953" t="s">
        <v>60</v>
      </c>
      <c r="Q953" t="s">
        <v>1275</v>
      </c>
      <c r="R953">
        <v>33</v>
      </c>
      <c r="S953" s="388">
        <f>ROWS(R$5:R953)</f>
        <v>949</v>
      </c>
      <c r="T953" s="388" t="str">
        <f>IF(_xlfn.IFNA(VLOOKUP(P953,$AG$3:$AH$83,2,FALSE),"")='11.1'!$D$5,TXM!S953,"")</f>
        <v/>
      </c>
      <c r="U953" t="str">
        <f>IFERROR(SMALL($T$5:$T$9000,ROWS($T$5:T953)),"")</f>
        <v/>
      </c>
    </row>
    <row r="954" spans="1:21" ht="14.4" customHeight="1" x14ac:dyDescent="0.3">
      <c r="A954" s="371" t="s">
        <v>26</v>
      </c>
      <c r="B954" t="s">
        <v>781</v>
      </c>
      <c r="C954" s="372">
        <v>2762130548</v>
      </c>
      <c r="D954" s="388">
        <f>ROWS(C$5:C954)</f>
        <v>950</v>
      </c>
      <c r="E954" s="388">
        <f>IF(_xlfn.IFNA(VLOOKUP(A954,$AG$3:$AH$83,2,FALSE),"")='11.1'!$D$5,TXM!D954,"")</f>
        <v>950</v>
      </c>
      <c r="F954" t="str">
        <f>IFERROR(SMALL($E$5:$E$9000,ROWS($E$5:E954)),"")</f>
        <v/>
      </c>
      <c r="I954" s="371" t="s">
        <v>143</v>
      </c>
      <c r="J954" t="s">
        <v>799</v>
      </c>
      <c r="K954" s="372">
        <v>75188</v>
      </c>
      <c r="L954" s="388">
        <f>ROWS(K$5:K954)</f>
        <v>950</v>
      </c>
      <c r="M954" s="388" t="str">
        <f>IF(_xlfn.IFNA(VLOOKUP(I954,$AG$3:$AH$83,2,FALSE),"")='11.1'!$D$5,TXM!L954,"")</f>
        <v/>
      </c>
      <c r="N954" t="str">
        <f>IFERROR(SMALL($M$5:$M$9000,ROWS($M$5:M954)),"")</f>
        <v/>
      </c>
      <c r="P954" t="s">
        <v>26</v>
      </c>
      <c r="Q954" t="s">
        <v>845</v>
      </c>
      <c r="R954">
        <v>2174160779</v>
      </c>
      <c r="S954" s="388">
        <f>ROWS(R$5:R954)</f>
        <v>950</v>
      </c>
      <c r="T954" s="388">
        <f>IF(_xlfn.IFNA(VLOOKUP(P954,$AG$3:$AH$83,2,FALSE),"")='11.1'!$D$5,TXM!S954,"")</f>
        <v>950</v>
      </c>
      <c r="U954" t="str">
        <f>IFERROR(SMALL($T$5:$T$9000,ROWS($T$5:T954)),"")</f>
        <v/>
      </c>
    </row>
    <row r="955" spans="1:21" ht="14.4" customHeight="1" x14ac:dyDescent="0.3">
      <c r="A955" s="371" t="s">
        <v>26</v>
      </c>
      <c r="B955" t="s">
        <v>1318</v>
      </c>
      <c r="C955" s="372">
        <v>1049994429</v>
      </c>
      <c r="D955" s="388">
        <f>ROWS(C$5:C955)</f>
        <v>951</v>
      </c>
      <c r="E955" s="388">
        <f>IF(_xlfn.IFNA(VLOOKUP(A955,$AG$3:$AH$83,2,FALSE),"")='11.1'!$D$5,TXM!D955,"")</f>
        <v>951</v>
      </c>
      <c r="F955" t="str">
        <f>IFERROR(SMALL($E$5:$E$9000,ROWS($E$5:E955)),"")</f>
        <v/>
      </c>
      <c r="I955" s="371" t="s">
        <v>143</v>
      </c>
      <c r="J955" t="s">
        <v>1275</v>
      </c>
      <c r="K955" s="372">
        <v>67556</v>
      </c>
      <c r="L955" s="388">
        <f>ROWS(K$5:K955)</f>
        <v>951</v>
      </c>
      <c r="M955" s="388" t="str">
        <f>IF(_xlfn.IFNA(VLOOKUP(I955,$AG$3:$AH$83,2,FALSE),"")='11.1'!$D$5,TXM!L955,"")</f>
        <v/>
      </c>
      <c r="N955" t="str">
        <f>IFERROR(SMALL($M$5:$M$9000,ROWS($M$5:M955)),"")</f>
        <v/>
      </c>
      <c r="P955" t="s">
        <v>26</v>
      </c>
      <c r="Q955" t="s">
        <v>871</v>
      </c>
      <c r="R955">
        <v>817761993</v>
      </c>
      <c r="S955" s="388">
        <f>ROWS(R$5:R955)</f>
        <v>951</v>
      </c>
      <c r="T955" s="388">
        <f>IF(_xlfn.IFNA(VLOOKUP(P955,$AG$3:$AH$83,2,FALSE),"")='11.1'!$D$5,TXM!S955,"")</f>
        <v>951</v>
      </c>
      <c r="U955" t="str">
        <f>IFERROR(SMALL($T$5:$T$9000,ROWS($T$5:T955)),"")</f>
        <v/>
      </c>
    </row>
    <row r="956" spans="1:21" ht="14.4" customHeight="1" x14ac:dyDescent="0.3">
      <c r="A956" s="371" t="s">
        <v>26</v>
      </c>
      <c r="B956" t="s">
        <v>863</v>
      </c>
      <c r="C956" s="372">
        <v>343915931</v>
      </c>
      <c r="D956" s="388">
        <f>ROWS(C$5:C956)</f>
        <v>952</v>
      </c>
      <c r="E956" s="388">
        <f>IF(_xlfn.IFNA(VLOOKUP(A956,$AG$3:$AH$83,2,FALSE),"")='11.1'!$D$5,TXM!D956,"")</f>
        <v>952</v>
      </c>
      <c r="F956" t="str">
        <f>IFERROR(SMALL($E$5:$E$9000,ROWS($E$5:E956)),"")</f>
        <v/>
      </c>
      <c r="I956" s="371" t="s">
        <v>143</v>
      </c>
      <c r="J956" t="s">
        <v>96</v>
      </c>
      <c r="K956" s="372">
        <v>43932</v>
      </c>
      <c r="L956" s="388">
        <f>ROWS(K$5:K956)</f>
        <v>952</v>
      </c>
      <c r="M956" s="388" t="str">
        <f>IF(_xlfn.IFNA(VLOOKUP(I956,$AG$3:$AH$83,2,FALSE),"")='11.1'!$D$5,TXM!L956,"")</f>
        <v/>
      </c>
      <c r="N956" t="str">
        <f>IFERROR(SMALL($M$5:$M$9000,ROWS($M$5:M956)),"")</f>
        <v/>
      </c>
      <c r="P956" t="s">
        <v>26</v>
      </c>
      <c r="Q956" t="s">
        <v>867</v>
      </c>
      <c r="R956">
        <v>278308218</v>
      </c>
      <c r="S956" s="388">
        <f>ROWS(R$5:R956)</f>
        <v>952</v>
      </c>
      <c r="T956" s="388">
        <f>IF(_xlfn.IFNA(VLOOKUP(P956,$AG$3:$AH$83,2,FALSE),"")='11.1'!$D$5,TXM!S956,"")</f>
        <v>952</v>
      </c>
      <c r="U956" t="str">
        <f>IFERROR(SMALL($T$5:$T$9000,ROWS($T$5:T956)),"")</f>
        <v/>
      </c>
    </row>
    <row r="957" spans="1:21" ht="14.4" customHeight="1" x14ac:dyDescent="0.3">
      <c r="A957" s="371" t="s">
        <v>26</v>
      </c>
      <c r="B957" t="s">
        <v>785</v>
      </c>
      <c r="C957" s="372">
        <v>339488084</v>
      </c>
      <c r="D957" s="388">
        <f>ROWS(C$5:C957)</f>
        <v>953</v>
      </c>
      <c r="E957" s="388">
        <f>IF(_xlfn.IFNA(VLOOKUP(A957,$AG$3:$AH$83,2,FALSE),"")='11.1'!$D$5,TXM!D957,"")</f>
        <v>953</v>
      </c>
      <c r="F957" t="str">
        <f>IFERROR(SMALL($E$5:$E$9000,ROWS($E$5:E957)),"")</f>
        <v/>
      </c>
      <c r="I957" s="371" t="s">
        <v>143</v>
      </c>
      <c r="J957" t="s">
        <v>1318</v>
      </c>
      <c r="K957" s="372">
        <v>38632</v>
      </c>
      <c r="L957" s="388">
        <f>ROWS(K$5:K957)</f>
        <v>953</v>
      </c>
      <c r="M957" s="388" t="str">
        <f>IF(_xlfn.IFNA(VLOOKUP(I957,$AG$3:$AH$83,2,FALSE),"")='11.1'!$D$5,TXM!L957,"")</f>
        <v/>
      </c>
      <c r="N957" t="str">
        <f>IFERROR(SMALL($M$5:$M$9000,ROWS($M$5:M957)),"")</f>
        <v/>
      </c>
      <c r="P957" t="s">
        <v>26</v>
      </c>
      <c r="Q957" t="s">
        <v>865</v>
      </c>
      <c r="R957">
        <v>220735711</v>
      </c>
      <c r="S957" s="388">
        <f>ROWS(R$5:R957)</f>
        <v>953</v>
      </c>
      <c r="T957" s="388">
        <f>IF(_xlfn.IFNA(VLOOKUP(P957,$AG$3:$AH$83,2,FALSE),"")='11.1'!$D$5,TXM!S957,"")</f>
        <v>953</v>
      </c>
      <c r="U957" t="str">
        <f>IFERROR(SMALL($T$5:$T$9000,ROWS($T$5:T957)),"")</f>
        <v/>
      </c>
    </row>
    <row r="958" spans="1:21" ht="14.4" customHeight="1" x14ac:dyDescent="0.3">
      <c r="A958" s="371" t="s">
        <v>26</v>
      </c>
      <c r="B958" t="s">
        <v>173</v>
      </c>
      <c r="C958" s="372">
        <v>164422045</v>
      </c>
      <c r="D958" s="388">
        <f>ROWS(C$5:C958)</f>
        <v>954</v>
      </c>
      <c r="E958" s="388">
        <f>IF(_xlfn.IFNA(VLOOKUP(A958,$AG$3:$AH$83,2,FALSE),"")='11.1'!$D$5,TXM!D958,"")</f>
        <v>954</v>
      </c>
      <c r="F958" t="str">
        <f>IFERROR(SMALL($E$5:$E$9000,ROWS($E$5:E958)),"")</f>
        <v/>
      </c>
      <c r="I958" s="371" t="s">
        <v>143</v>
      </c>
      <c r="J958" t="s">
        <v>1402</v>
      </c>
      <c r="K958" s="372">
        <v>33254</v>
      </c>
      <c r="L958" s="388">
        <f>ROWS(K$5:K958)</f>
        <v>954</v>
      </c>
      <c r="M958" s="388" t="str">
        <f>IF(_xlfn.IFNA(VLOOKUP(I958,$AG$3:$AH$83,2,FALSE),"")='11.1'!$D$5,TXM!L958,"")</f>
        <v/>
      </c>
      <c r="N958" t="str">
        <f>IFERROR(SMALL($M$5:$M$9000,ROWS($M$5:M958)),"")</f>
        <v/>
      </c>
      <c r="P958" t="s">
        <v>26</v>
      </c>
      <c r="Q958" t="s">
        <v>863</v>
      </c>
      <c r="R958">
        <v>188052209</v>
      </c>
      <c r="S958" s="388">
        <f>ROWS(R$5:R958)</f>
        <v>954</v>
      </c>
      <c r="T958" s="388">
        <f>IF(_xlfn.IFNA(VLOOKUP(P958,$AG$3:$AH$83,2,FALSE),"")='11.1'!$D$5,TXM!S958,"")</f>
        <v>954</v>
      </c>
      <c r="U958" t="str">
        <f>IFERROR(SMALL($T$5:$T$9000,ROWS($T$5:T958)),"")</f>
        <v/>
      </c>
    </row>
    <row r="959" spans="1:21" ht="14.4" customHeight="1" x14ac:dyDescent="0.3">
      <c r="A959" s="371" t="s">
        <v>26</v>
      </c>
      <c r="B959" t="s">
        <v>779</v>
      </c>
      <c r="C959" s="372">
        <v>121671069</v>
      </c>
      <c r="D959" s="388">
        <f>ROWS(C$5:C959)</f>
        <v>955</v>
      </c>
      <c r="E959" s="388">
        <f>IF(_xlfn.IFNA(VLOOKUP(A959,$AG$3:$AH$83,2,FALSE),"")='11.1'!$D$5,TXM!D959,"")</f>
        <v>955</v>
      </c>
      <c r="F959" t="str">
        <f>IFERROR(SMALL($E$5:$E$9000,ROWS($E$5:E959)),"")</f>
        <v/>
      </c>
      <c r="I959" s="371" t="s">
        <v>143</v>
      </c>
      <c r="J959" t="s">
        <v>829</v>
      </c>
      <c r="K959" s="372">
        <v>32471</v>
      </c>
      <c r="L959" s="388">
        <f>ROWS(K$5:K959)</f>
        <v>955</v>
      </c>
      <c r="M959" s="388" t="str">
        <f>IF(_xlfn.IFNA(VLOOKUP(I959,$AG$3:$AH$83,2,FALSE),"")='11.1'!$D$5,TXM!L959,"")</f>
        <v/>
      </c>
      <c r="N959" t="str">
        <f>IFERROR(SMALL($M$5:$M$9000,ROWS($M$5:M959)),"")</f>
        <v/>
      </c>
      <c r="P959" t="s">
        <v>26</v>
      </c>
      <c r="Q959" t="s">
        <v>849</v>
      </c>
      <c r="R959">
        <v>92531229</v>
      </c>
      <c r="S959" s="388">
        <f>ROWS(R$5:R959)</f>
        <v>955</v>
      </c>
      <c r="T959" s="388">
        <f>IF(_xlfn.IFNA(VLOOKUP(P959,$AG$3:$AH$83,2,FALSE),"")='11.1'!$D$5,TXM!S959,"")</f>
        <v>955</v>
      </c>
      <c r="U959" t="str">
        <f>IFERROR(SMALL($T$5:$T$9000,ROWS($T$5:T959)),"")</f>
        <v/>
      </c>
    </row>
    <row r="960" spans="1:21" ht="14.4" customHeight="1" x14ac:dyDescent="0.3">
      <c r="A960" s="371" t="s">
        <v>26</v>
      </c>
      <c r="B960" t="s">
        <v>839</v>
      </c>
      <c r="C960" s="372">
        <v>86464882</v>
      </c>
      <c r="D960" s="388">
        <f>ROWS(C$5:C960)</f>
        <v>956</v>
      </c>
      <c r="E960" s="388">
        <f>IF(_xlfn.IFNA(VLOOKUP(A960,$AG$3:$AH$83,2,FALSE),"")='11.1'!$D$5,TXM!D960,"")</f>
        <v>956</v>
      </c>
      <c r="F960" t="str">
        <f>IFERROR(SMALL($E$5:$E$9000,ROWS($E$5:E960)),"")</f>
        <v/>
      </c>
      <c r="I960" s="371" t="s">
        <v>143</v>
      </c>
      <c r="J960" t="s">
        <v>773</v>
      </c>
      <c r="K960" s="372">
        <v>28202</v>
      </c>
      <c r="L960" s="388">
        <f>ROWS(K$5:K960)</f>
        <v>956</v>
      </c>
      <c r="M960" s="388" t="str">
        <f>IF(_xlfn.IFNA(VLOOKUP(I960,$AG$3:$AH$83,2,FALSE),"")='11.1'!$D$5,TXM!L960,"")</f>
        <v/>
      </c>
      <c r="N960" t="str">
        <f>IFERROR(SMALL($M$5:$M$9000,ROWS($M$5:M960)),"")</f>
        <v/>
      </c>
      <c r="P960" t="s">
        <v>26</v>
      </c>
      <c r="Q960" t="s">
        <v>1265</v>
      </c>
      <c r="R960">
        <v>71188457</v>
      </c>
      <c r="S960" s="388">
        <f>ROWS(R$5:R960)</f>
        <v>956</v>
      </c>
      <c r="T960" s="388">
        <f>IF(_xlfn.IFNA(VLOOKUP(P960,$AG$3:$AH$83,2,FALSE),"")='11.1'!$D$5,TXM!S960,"")</f>
        <v>956</v>
      </c>
      <c r="U960" t="str">
        <f>IFERROR(SMALL($T$5:$T$9000,ROWS($T$5:T960)),"")</f>
        <v/>
      </c>
    </row>
    <row r="961" spans="1:21" ht="14.4" customHeight="1" x14ac:dyDescent="0.3">
      <c r="A961" s="371" t="s">
        <v>26</v>
      </c>
      <c r="B961" t="s">
        <v>793</v>
      </c>
      <c r="C961" s="372">
        <v>48814389</v>
      </c>
      <c r="D961" s="388">
        <f>ROWS(C$5:C961)</f>
        <v>957</v>
      </c>
      <c r="E961" s="388">
        <f>IF(_xlfn.IFNA(VLOOKUP(A961,$AG$3:$AH$83,2,FALSE),"")='11.1'!$D$5,TXM!D961,"")</f>
        <v>957</v>
      </c>
      <c r="F961" t="str">
        <f>IFERROR(SMALL($E$5:$E$9000,ROWS($E$5:E961)),"")</f>
        <v/>
      </c>
      <c r="I961" s="371" t="s">
        <v>143</v>
      </c>
      <c r="J961" t="s">
        <v>839</v>
      </c>
      <c r="K961" s="372">
        <v>27356</v>
      </c>
      <c r="L961" s="388">
        <f>ROWS(K$5:K961)</f>
        <v>957</v>
      </c>
      <c r="M961" s="388" t="str">
        <f>IF(_xlfn.IFNA(VLOOKUP(I961,$AG$3:$AH$83,2,FALSE),"")='11.1'!$D$5,TXM!L961,"")</f>
        <v/>
      </c>
      <c r="N961" t="str">
        <f>IFERROR(SMALL($M$5:$M$9000,ROWS($M$5:M961)),"")</f>
        <v/>
      </c>
      <c r="P961" t="s">
        <v>26</v>
      </c>
      <c r="Q961" t="s">
        <v>847</v>
      </c>
      <c r="R961">
        <v>58667860</v>
      </c>
      <c r="S961" s="388">
        <f>ROWS(R$5:R961)</f>
        <v>957</v>
      </c>
      <c r="T961" s="388">
        <f>IF(_xlfn.IFNA(VLOOKUP(P961,$AG$3:$AH$83,2,FALSE),"")='11.1'!$D$5,TXM!S961,"")</f>
        <v>957</v>
      </c>
      <c r="U961" t="str">
        <f>IFERROR(SMALL($T$5:$T$9000,ROWS($T$5:T961)),"")</f>
        <v/>
      </c>
    </row>
    <row r="962" spans="1:21" ht="14.4" customHeight="1" x14ac:dyDescent="0.3">
      <c r="A962" s="371" t="s">
        <v>26</v>
      </c>
      <c r="B962" t="s">
        <v>813</v>
      </c>
      <c r="C962" s="372">
        <v>39578602</v>
      </c>
      <c r="D962" s="388">
        <f>ROWS(C$5:C962)</f>
        <v>958</v>
      </c>
      <c r="E962" s="388">
        <f>IF(_xlfn.IFNA(VLOOKUP(A962,$AG$3:$AH$83,2,FALSE),"")='11.1'!$D$5,TXM!D962,"")</f>
        <v>958</v>
      </c>
      <c r="F962" t="str">
        <f>IFERROR(SMALL($E$5:$E$9000,ROWS($E$5:E962)),"")</f>
        <v/>
      </c>
      <c r="I962" s="371" t="s">
        <v>143</v>
      </c>
      <c r="J962" t="s">
        <v>1434</v>
      </c>
      <c r="K962" s="372">
        <v>25895</v>
      </c>
      <c r="L962" s="388">
        <f>ROWS(K$5:K962)</f>
        <v>958</v>
      </c>
      <c r="M962" s="388" t="str">
        <f>IF(_xlfn.IFNA(VLOOKUP(I962,$AG$3:$AH$83,2,FALSE),"")='11.1'!$D$5,TXM!L962,"")</f>
        <v/>
      </c>
      <c r="N962" t="str">
        <f>IFERROR(SMALL($M$5:$M$9000,ROWS($M$5:M962)),"")</f>
        <v/>
      </c>
      <c r="P962" t="s">
        <v>26</v>
      </c>
      <c r="Q962" t="s">
        <v>1000</v>
      </c>
      <c r="R962">
        <v>37853026</v>
      </c>
      <c r="S962" s="388">
        <f>ROWS(R$5:R962)</f>
        <v>958</v>
      </c>
      <c r="T962" s="388">
        <f>IF(_xlfn.IFNA(VLOOKUP(P962,$AG$3:$AH$83,2,FALSE),"")='11.1'!$D$5,TXM!S962,"")</f>
        <v>958</v>
      </c>
      <c r="U962" t="str">
        <f>IFERROR(SMALL($T$5:$T$9000,ROWS($T$5:T962)),"")</f>
        <v/>
      </c>
    </row>
    <row r="963" spans="1:21" ht="14.4" customHeight="1" x14ac:dyDescent="0.3">
      <c r="A963" s="371" t="s">
        <v>26</v>
      </c>
      <c r="B963" t="s">
        <v>95</v>
      </c>
      <c r="C963" s="372">
        <v>38144044</v>
      </c>
      <c r="D963" s="388">
        <f>ROWS(C$5:C963)</f>
        <v>959</v>
      </c>
      <c r="E963" s="388">
        <f>IF(_xlfn.IFNA(VLOOKUP(A963,$AG$3:$AH$83,2,FALSE),"")='11.1'!$D$5,TXM!D963,"")</f>
        <v>959</v>
      </c>
      <c r="F963" t="str">
        <f>IFERROR(SMALL($E$5:$E$9000,ROWS($E$5:E963)),"")</f>
        <v/>
      </c>
      <c r="I963" s="371" t="s">
        <v>143</v>
      </c>
      <c r="J963" t="s">
        <v>789</v>
      </c>
      <c r="K963" s="372">
        <v>22446</v>
      </c>
      <c r="L963" s="388">
        <f>ROWS(K$5:K963)</f>
        <v>959</v>
      </c>
      <c r="M963" s="388" t="str">
        <f>IF(_xlfn.IFNA(VLOOKUP(I963,$AG$3:$AH$83,2,FALSE),"")='11.1'!$D$5,TXM!L963,"")</f>
        <v/>
      </c>
      <c r="N963" t="str">
        <f>IFERROR(SMALL($M$5:$M$9000,ROWS($M$5:M963)),"")</f>
        <v/>
      </c>
      <c r="P963" t="s">
        <v>26</v>
      </c>
      <c r="Q963" t="s">
        <v>843</v>
      </c>
      <c r="R963">
        <v>37055882</v>
      </c>
      <c r="S963" s="388">
        <f>ROWS(R$5:R963)</f>
        <v>959</v>
      </c>
      <c r="T963" s="388">
        <f>IF(_xlfn.IFNA(VLOOKUP(P963,$AG$3:$AH$83,2,FALSE),"")='11.1'!$D$5,TXM!S963,"")</f>
        <v>959</v>
      </c>
      <c r="U963" t="str">
        <f>IFERROR(SMALL($T$5:$T$9000,ROWS($T$5:T963)),"")</f>
        <v/>
      </c>
    </row>
    <row r="964" spans="1:21" ht="14.4" customHeight="1" x14ac:dyDescent="0.3">
      <c r="A964" s="371" t="s">
        <v>26</v>
      </c>
      <c r="B964" t="s">
        <v>849</v>
      </c>
      <c r="C964" s="372">
        <v>37318942</v>
      </c>
      <c r="D964" s="388">
        <f>ROWS(C$5:C964)</f>
        <v>960</v>
      </c>
      <c r="E964" s="388">
        <f>IF(_xlfn.IFNA(VLOOKUP(A964,$AG$3:$AH$83,2,FALSE),"")='11.1'!$D$5,TXM!D964,"")</f>
        <v>960</v>
      </c>
      <c r="F964" t="str">
        <f>IFERROR(SMALL($E$5:$E$9000,ROWS($E$5:E964)),"")</f>
        <v/>
      </c>
      <c r="I964" s="371" t="s">
        <v>143</v>
      </c>
      <c r="J964" t="s">
        <v>859</v>
      </c>
      <c r="K964" s="372">
        <v>18821</v>
      </c>
      <c r="L964" s="388">
        <f>ROWS(K$5:K964)</f>
        <v>960</v>
      </c>
      <c r="M964" s="388" t="str">
        <f>IF(_xlfn.IFNA(VLOOKUP(I964,$AG$3:$AH$83,2,FALSE),"")='11.1'!$D$5,TXM!L964,"")</f>
        <v/>
      </c>
      <c r="N964" t="str">
        <f>IFERROR(SMALL($M$5:$M$9000,ROWS($M$5:M964)),"")</f>
        <v/>
      </c>
      <c r="P964" t="s">
        <v>26</v>
      </c>
      <c r="Q964" t="s">
        <v>859</v>
      </c>
      <c r="R964">
        <v>32330153</v>
      </c>
      <c r="S964" s="388">
        <f>ROWS(R$5:R964)</f>
        <v>960</v>
      </c>
      <c r="T964" s="388">
        <f>IF(_xlfn.IFNA(VLOOKUP(P964,$AG$3:$AH$83,2,FALSE),"")='11.1'!$D$5,TXM!S964,"")</f>
        <v>960</v>
      </c>
      <c r="U964" t="str">
        <f>IFERROR(SMALL($T$5:$T$9000,ROWS($T$5:T964)),"")</f>
        <v/>
      </c>
    </row>
    <row r="965" spans="1:21" ht="14.4" customHeight="1" x14ac:dyDescent="0.3">
      <c r="A965" s="371" t="s">
        <v>26</v>
      </c>
      <c r="B965" t="s">
        <v>1402</v>
      </c>
      <c r="C965" s="372">
        <v>26836248</v>
      </c>
      <c r="D965" s="388">
        <f>ROWS(C$5:C965)</f>
        <v>961</v>
      </c>
      <c r="E965" s="388">
        <f>IF(_xlfn.IFNA(VLOOKUP(A965,$AG$3:$AH$83,2,FALSE),"")='11.1'!$D$5,TXM!D965,"")</f>
        <v>961</v>
      </c>
      <c r="F965" t="str">
        <f>IFERROR(SMALL($E$5:$E$9000,ROWS($E$5:E965)),"")</f>
        <v/>
      </c>
      <c r="I965" s="371" t="s">
        <v>143</v>
      </c>
      <c r="J965" t="s">
        <v>857</v>
      </c>
      <c r="K965" s="372">
        <v>16590</v>
      </c>
      <c r="L965" s="388">
        <f>ROWS(K$5:K965)</f>
        <v>961</v>
      </c>
      <c r="M965" s="388" t="str">
        <f>IF(_xlfn.IFNA(VLOOKUP(I965,$AG$3:$AH$83,2,FALSE),"")='11.1'!$D$5,TXM!L965,"")</f>
        <v/>
      </c>
      <c r="N965" t="str">
        <f>IFERROR(SMALL($M$5:$M$9000,ROWS($M$5:M965)),"")</f>
        <v/>
      </c>
      <c r="P965" t="s">
        <v>26</v>
      </c>
      <c r="Q965" t="s">
        <v>821</v>
      </c>
      <c r="R965">
        <v>30175424</v>
      </c>
      <c r="S965" s="388">
        <f>ROWS(R$5:R965)</f>
        <v>961</v>
      </c>
      <c r="T965" s="388">
        <f>IF(_xlfn.IFNA(VLOOKUP(P965,$AG$3:$AH$83,2,FALSE),"")='11.1'!$D$5,TXM!S965,"")</f>
        <v>961</v>
      </c>
      <c r="U965" t="str">
        <f>IFERROR(SMALL($T$5:$T$9000,ROWS($T$5:T965)),"")</f>
        <v/>
      </c>
    </row>
    <row r="966" spans="1:21" ht="14.4" customHeight="1" x14ac:dyDescent="0.3">
      <c r="A966" s="371" t="s">
        <v>26</v>
      </c>
      <c r="B966" t="s">
        <v>999</v>
      </c>
      <c r="C966" s="372">
        <v>25302464</v>
      </c>
      <c r="D966" s="388">
        <f>ROWS(C$5:C966)</f>
        <v>962</v>
      </c>
      <c r="E966" s="388">
        <f>IF(_xlfn.IFNA(VLOOKUP(A966,$AG$3:$AH$83,2,FALSE),"")='11.1'!$D$5,TXM!D966,"")</f>
        <v>962</v>
      </c>
      <c r="F966" t="str">
        <f>IFERROR(SMALL($E$5:$E$9000,ROWS($E$5:E966)),"")</f>
        <v/>
      </c>
      <c r="I966" s="371" t="s">
        <v>143</v>
      </c>
      <c r="J966" t="s">
        <v>817</v>
      </c>
      <c r="K966" s="372">
        <v>12575</v>
      </c>
      <c r="L966" s="388">
        <f>ROWS(K$5:K966)</f>
        <v>962</v>
      </c>
      <c r="M966" s="388" t="str">
        <f>IF(_xlfn.IFNA(VLOOKUP(I966,$AG$3:$AH$83,2,FALSE),"")='11.1'!$D$5,TXM!L966,"")</f>
        <v/>
      </c>
      <c r="N966" t="str">
        <f>IFERROR(SMALL($M$5:$M$9000,ROWS($M$5:M966)),"")</f>
        <v/>
      </c>
      <c r="P966" t="s">
        <v>26</v>
      </c>
      <c r="Q966" t="s">
        <v>823</v>
      </c>
      <c r="R966">
        <v>17079437</v>
      </c>
      <c r="S966" s="388">
        <f>ROWS(R$5:R966)</f>
        <v>962</v>
      </c>
      <c r="T966" s="388">
        <f>IF(_xlfn.IFNA(VLOOKUP(P966,$AG$3:$AH$83,2,FALSE),"")='11.1'!$D$5,TXM!S966,"")</f>
        <v>962</v>
      </c>
      <c r="U966" t="str">
        <f>IFERROR(SMALL($T$5:$T$9000,ROWS($T$5:T966)),"")</f>
        <v/>
      </c>
    </row>
    <row r="967" spans="1:21" ht="14.4" customHeight="1" x14ac:dyDescent="0.3">
      <c r="A967" s="371" t="s">
        <v>26</v>
      </c>
      <c r="B967" t="s">
        <v>797</v>
      </c>
      <c r="C967" s="372">
        <v>18632398</v>
      </c>
      <c r="D967" s="388">
        <f>ROWS(C$5:C967)</f>
        <v>963</v>
      </c>
      <c r="E967" s="388">
        <f>IF(_xlfn.IFNA(VLOOKUP(A967,$AG$3:$AH$83,2,FALSE),"")='11.1'!$D$5,TXM!D967,"")</f>
        <v>963</v>
      </c>
      <c r="F967" t="str">
        <f>IFERROR(SMALL($E$5:$E$9000,ROWS($E$5:E967)),"")</f>
        <v/>
      </c>
      <c r="I967" s="371" t="s">
        <v>143</v>
      </c>
      <c r="J967" t="s">
        <v>1006</v>
      </c>
      <c r="K967" s="372">
        <v>8057</v>
      </c>
      <c r="L967" s="388">
        <f>ROWS(K$5:K967)</f>
        <v>963</v>
      </c>
      <c r="M967" s="388" t="str">
        <f>IF(_xlfn.IFNA(VLOOKUP(I967,$AG$3:$AH$83,2,FALSE),"")='11.1'!$D$5,TXM!L967,"")</f>
        <v/>
      </c>
      <c r="N967" t="str">
        <f>IFERROR(SMALL($M$5:$M$9000,ROWS($M$5:M967)),"")</f>
        <v/>
      </c>
      <c r="P967" t="s">
        <v>26</v>
      </c>
      <c r="Q967" t="s">
        <v>1402</v>
      </c>
      <c r="R967">
        <v>17044133</v>
      </c>
      <c r="S967" s="388">
        <f>ROWS(R$5:R967)</f>
        <v>963</v>
      </c>
      <c r="T967" s="388">
        <f>IF(_xlfn.IFNA(VLOOKUP(P967,$AG$3:$AH$83,2,FALSE),"")='11.1'!$D$5,TXM!S967,"")</f>
        <v>963</v>
      </c>
      <c r="U967" t="str">
        <f>IFERROR(SMALL($T$5:$T$9000,ROWS($T$5:T967)),"")</f>
        <v/>
      </c>
    </row>
    <row r="968" spans="1:21" ht="14.4" customHeight="1" x14ac:dyDescent="0.3">
      <c r="A968" s="371" t="s">
        <v>26</v>
      </c>
      <c r="B968" t="s">
        <v>835</v>
      </c>
      <c r="C968" s="372">
        <v>15202106</v>
      </c>
      <c r="D968" s="388">
        <f>ROWS(C$5:C968)</f>
        <v>964</v>
      </c>
      <c r="E968" s="388">
        <f>IF(_xlfn.IFNA(VLOOKUP(A968,$AG$3:$AH$83,2,FALSE),"")='11.1'!$D$5,TXM!D968,"")</f>
        <v>964</v>
      </c>
      <c r="F968" t="str">
        <f>IFERROR(SMALL($E$5:$E$9000,ROWS($E$5:E968)),"")</f>
        <v/>
      </c>
      <c r="I968" s="371" t="s">
        <v>143</v>
      </c>
      <c r="J968" t="s">
        <v>793</v>
      </c>
      <c r="K968" s="372">
        <v>5846</v>
      </c>
      <c r="L968" s="388">
        <f>ROWS(K$5:K968)</f>
        <v>964</v>
      </c>
      <c r="M968" s="388" t="str">
        <f>IF(_xlfn.IFNA(VLOOKUP(I968,$AG$3:$AH$83,2,FALSE),"")='11.1'!$D$5,TXM!L968,"")</f>
        <v/>
      </c>
      <c r="N968" t="str">
        <f>IFERROR(SMALL($M$5:$M$9000,ROWS($M$5:M968)),"")</f>
        <v/>
      </c>
      <c r="P968" t="s">
        <v>26</v>
      </c>
      <c r="Q968" t="s">
        <v>869</v>
      </c>
      <c r="R968">
        <v>15648655</v>
      </c>
      <c r="S968" s="388">
        <f>ROWS(R$5:R968)</f>
        <v>964</v>
      </c>
      <c r="T968" s="388">
        <f>IF(_xlfn.IFNA(VLOOKUP(P968,$AG$3:$AH$83,2,FALSE),"")='11.1'!$D$5,TXM!S968,"")</f>
        <v>964</v>
      </c>
      <c r="U968" t="str">
        <f>IFERROR(SMALL($T$5:$T$9000,ROWS($T$5:T968)),"")</f>
        <v/>
      </c>
    </row>
    <row r="969" spans="1:21" ht="14.4" customHeight="1" x14ac:dyDescent="0.3">
      <c r="A969" s="371" t="s">
        <v>26</v>
      </c>
      <c r="B969" t="s">
        <v>843</v>
      </c>
      <c r="C969" s="372">
        <v>14141019</v>
      </c>
      <c r="D969" s="388">
        <f>ROWS(C$5:C969)</f>
        <v>965</v>
      </c>
      <c r="E969" s="388">
        <f>IF(_xlfn.IFNA(VLOOKUP(A969,$AG$3:$AH$83,2,FALSE),"")='11.1'!$D$5,TXM!D969,"")</f>
        <v>965</v>
      </c>
      <c r="F969" t="str">
        <f>IFERROR(SMALL($E$5:$E$9000,ROWS($E$5:E969)),"")</f>
        <v/>
      </c>
      <c r="I969" s="371" t="s">
        <v>143</v>
      </c>
      <c r="J969" t="s">
        <v>1240</v>
      </c>
      <c r="K969" s="372">
        <v>4638</v>
      </c>
      <c r="L969" s="388">
        <f>ROWS(K$5:K969)</f>
        <v>965</v>
      </c>
      <c r="M969" s="388" t="str">
        <f>IF(_xlfn.IFNA(VLOOKUP(I969,$AG$3:$AH$83,2,FALSE),"")='11.1'!$D$5,TXM!L969,"")</f>
        <v/>
      </c>
      <c r="N969" t="str">
        <f>IFERROR(SMALL($M$5:$M$9000,ROWS($M$5:M969)),"")</f>
        <v/>
      </c>
      <c r="P969" t="s">
        <v>26</v>
      </c>
      <c r="Q969" t="s">
        <v>837</v>
      </c>
      <c r="R969">
        <v>8432071</v>
      </c>
      <c r="S969" s="388">
        <f>ROWS(R$5:R969)</f>
        <v>965</v>
      </c>
      <c r="T969" s="388">
        <f>IF(_xlfn.IFNA(VLOOKUP(P969,$AG$3:$AH$83,2,FALSE),"")='11.1'!$D$5,TXM!S969,"")</f>
        <v>965</v>
      </c>
      <c r="U969" t="str">
        <f>IFERROR(SMALL($T$5:$T$9000,ROWS($T$5:T969)),"")</f>
        <v/>
      </c>
    </row>
    <row r="970" spans="1:21" ht="14.4" customHeight="1" x14ac:dyDescent="0.3">
      <c r="A970" s="371" t="s">
        <v>26</v>
      </c>
      <c r="B970" t="s">
        <v>853</v>
      </c>
      <c r="C970" s="372">
        <v>14006053</v>
      </c>
      <c r="D970" s="388">
        <f>ROWS(C$5:C970)</f>
        <v>966</v>
      </c>
      <c r="E970" s="388">
        <f>IF(_xlfn.IFNA(VLOOKUP(A970,$AG$3:$AH$83,2,FALSE),"")='11.1'!$D$5,TXM!D970,"")</f>
        <v>966</v>
      </c>
      <c r="F970" t="str">
        <f>IFERROR(SMALL($E$5:$E$9000,ROWS($E$5:E970)),"")</f>
        <v/>
      </c>
      <c r="I970" s="371" t="s">
        <v>143</v>
      </c>
      <c r="J970" t="s">
        <v>837</v>
      </c>
      <c r="K970" s="372">
        <v>3267</v>
      </c>
      <c r="L970" s="388">
        <f>ROWS(K$5:K970)</f>
        <v>966</v>
      </c>
      <c r="M970" s="388" t="str">
        <f>IF(_xlfn.IFNA(VLOOKUP(I970,$AG$3:$AH$83,2,FALSE),"")='11.1'!$D$5,TXM!L970,"")</f>
        <v/>
      </c>
      <c r="N970" t="str">
        <f>IFERROR(SMALL($M$5:$M$9000,ROWS($M$5:M970)),"")</f>
        <v/>
      </c>
      <c r="P970" t="s">
        <v>26</v>
      </c>
      <c r="Q970" t="s">
        <v>1240</v>
      </c>
      <c r="R970">
        <v>8425133</v>
      </c>
      <c r="S970" s="388">
        <f>ROWS(R$5:R970)</f>
        <v>966</v>
      </c>
      <c r="T970" s="388">
        <f>IF(_xlfn.IFNA(VLOOKUP(P970,$AG$3:$AH$83,2,FALSE),"")='11.1'!$D$5,TXM!S970,"")</f>
        <v>966</v>
      </c>
      <c r="U970" t="str">
        <f>IFERROR(SMALL($T$5:$T$9000,ROWS($T$5:T970)),"")</f>
        <v/>
      </c>
    </row>
    <row r="971" spans="1:21" ht="14.4" customHeight="1" x14ac:dyDescent="0.3">
      <c r="A971" s="371" t="s">
        <v>26</v>
      </c>
      <c r="B971" t="s">
        <v>859</v>
      </c>
      <c r="C971" s="372">
        <v>12140232</v>
      </c>
      <c r="D971" s="388">
        <f>ROWS(C$5:C971)</f>
        <v>967</v>
      </c>
      <c r="E971" s="388">
        <f>IF(_xlfn.IFNA(VLOOKUP(A971,$AG$3:$AH$83,2,FALSE),"")='11.1'!$D$5,TXM!D971,"")</f>
        <v>967</v>
      </c>
      <c r="F971" t="str">
        <f>IFERROR(SMALL($E$5:$E$9000,ROWS($E$5:E971)),"")</f>
        <v/>
      </c>
      <c r="I971" s="371" t="s">
        <v>143</v>
      </c>
      <c r="J971" t="s">
        <v>1494</v>
      </c>
      <c r="K971" s="372">
        <v>3035</v>
      </c>
      <c r="L971" s="388">
        <f>ROWS(K$5:K971)</f>
        <v>967</v>
      </c>
      <c r="M971" s="388" t="str">
        <f>IF(_xlfn.IFNA(VLOOKUP(I971,$AG$3:$AH$83,2,FALSE),"")='11.1'!$D$5,TXM!L971,"")</f>
        <v/>
      </c>
      <c r="N971" t="str">
        <f>IFERROR(SMALL($M$5:$M$9000,ROWS($M$5:M971)),"")</f>
        <v/>
      </c>
      <c r="P971" t="s">
        <v>26</v>
      </c>
      <c r="Q971" t="s">
        <v>841</v>
      </c>
      <c r="R971">
        <v>8355094</v>
      </c>
      <c r="S971" s="388">
        <f>ROWS(R$5:R971)</f>
        <v>967</v>
      </c>
      <c r="T971" s="388">
        <f>IF(_xlfn.IFNA(VLOOKUP(P971,$AG$3:$AH$83,2,FALSE),"")='11.1'!$D$5,TXM!S971,"")</f>
        <v>967</v>
      </c>
      <c r="U971" t="str">
        <f>IFERROR(SMALL($T$5:$T$9000,ROWS($T$5:T971)),"")</f>
        <v/>
      </c>
    </row>
    <row r="972" spans="1:21" ht="14.4" customHeight="1" x14ac:dyDescent="0.3">
      <c r="A972" s="371" t="s">
        <v>26</v>
      </c>
      <c r="B972" t="s">
        <v>803</v>
      </c>
      <c r="C972" s="372">
        <v>8528070</v>
      </c>
      <c r="D972" s="388">
        <f>ROWS(C$5:C972)</f>
        <v>968</v>
      </c>
      <c r="E972" s="388">
        <f>IF(_xlfn.IFNA(VLOOKUP(A972,$AG$3:$AH$83,2,FALSE),"")='11.1'!$D$5,TXM!D972,"")</f>
        <v>968</v>
      </c>
      <c r="F972" t="str">
        <f>IFERROR(SMALL($E$5:$E$9000,ROWS($E$5:E972)),"")</f>
        <v/>
      </c>
      <c r="I972" s="371" t="s">
        <v>143</v>
      </c>
      <c r="J972" t="s">
        <v>831</v>
      </c>
      <c r="K972" s="372">
        <v>3027</v>
      </c>
      <c r="L972" s="388">
        <f>ROWS(K$5:K972)</f>
        <v>968</v>
      </c>
      <c r="M972" s="388" t="str">
        <f>IF(_xlfn.IFNA(VLOOKUP(I972,$AG$3:$AH$83,2,FALSE),"")='11.1'!$D$5,TXM!L972,"")</f>
        <v/>
      </c>
      <c r="N972" t="str">
        <f>IFERROR(SMALL($M$5:$M$9000,ROWS($M$5:M972)),"")</f>
        <v/>
      </c>
      <c r="P972" t="s">
        <v>26</v>
      </c>
      <c r="Q972" t="s">
        <v>1285</v>
      </c>
      <c r="R972">
        <v>7993269</v>
      </c>
      <c r="S972" s="388">
        <f>ROWS(R$5:R972)</f>
        <v>968</v>
      </c>
      <c r="T972" s="388">
        <f>IF(_xlfn.IFNA(VLOOKUP(P972,$AG$3:$AH$83,2,FALSE),"")='11.1'!$D$5,TXM!S972,"")</f>
        <v>968</v>
      </c>
      <c r="U972" t="str">
        <f>IFERROR(SMALL($T$5:$T$9000,ROWS($T$5:T972)),"")</f>
        <v/>
      </c>
    </row>
    <row r="973" spans="1:21" ht="14.4" customHeight="1" x14ac:dyDescent="0.3">
      <c r="A973" s="371" t="s">
        <v>26</v>
      </c>
      <c r="B973" t="s">
        <v>845</v>
      </c>
      <c r="C973" s="372">
        <v>5864147</v>
      </c>
      <c r="D973" s="388">
        <f>ROWS(C$5:C973)</f>
        <v>969</v>
      </c>
      <c r="E973" s="388">
        <f>IF(_xlfn.IFNA(VLOOKUP(A973,$AG$3:$AH$83,2,FALSE),"")='11.1'!$D$5,TXM!D973,"")</f>
        <v>969</v>
      </c>
      <c r="F973" t="str">
        <f>IFERROR(SMALL($E$5:$E$9000,ROWS($E$5:E973)),"")</f>
        <v/>
      </c>
      <c r="I973" s="371" t="s">
        <v>143</v>
      </c>
      <c r="J973" t="s">
        <v>845</v>
      </c>
      <c r="K973" s="372">
        <v>2526</v>
      </c>
      <c r="L973" s="388">
        <f>ROWS(K$5:K973)</f>
        <v>969</v>
      </c>
      <c r="M973" s="388" t="str">
        <f>IF(_xlfn.IFNA(VLOOKUP(I973,$AG$3:$AH$83,2,FALSE),"")='11.1'!$D$5,TXM!L973,"")</f>
        <v/>
      </c>
      <c r="N973" t="str">
        <f>IFERROR(SMALL($M$5:$M$9000,ROWS($M$5:M973)),"")</f>
        <v/>
      </c>
      <c r="P973" t="s">
        <v>26</v>
      </c>
      <c r="Q973" t="s">
        <v>1500</v>
      </c>
      <c r="R973">
        <v>7570217</v>
      </c>
      <c r="S973" s="388">
        <f>ROWS(R$5:R973)</f>
        <v>969</v>
      </c>
      <c r="T973" s="388">
        <f>IF(_xlfn.IFNA(VLOOKUP(P973,$AG$3:$AH$83,2,FALSE),"")='11.1'!$D$5,TXM!S973,"")</f>
        <v>969</v>
      </c>
      <c r="U973" t="str">
        <f>IFERROR(SMALL($T$5:$T$9000,ROWS($T$5:T973)),"")</f>
        <v/>
      </c>
    </row>
    <row r="974" spans="1:21" ht="14.4" customHeight="1" x14ac:dyDescent="0.3">
      <c r="A974" s="371" t="s">
        <v>26</v>
      </c>
      <c r="B974" t="s">
        <v>865</v>
      </c>
      <c r="C974" s="372">
        <v>3901661</v>
      </c>
      <c r="D974" s="388">
        <f>ROWS(C$5:C974)</f>
        <v>970</v>
      </c>
      <c r="E974" s="388">
        <f>IF(_xlfn.IFNA(VLOOKUP(A974,$AG$3:$AH$83,2,FALSE),"")='11.1'!$D$5,TXM!D974,"")</f>
        <v>970</v>
      </c>
      <c r="F974" t="str">
        <f>IFERROR(SMALL($E$5:$E$9000,ROWS($E$5:E974)),"")</f>
        <v/>
      </c>
      <c r="I974" s="371" t="s">
        <v>143</v>
      </c>
      <c r="J974" t="s">
        <v>825</v>
      </c>
      <c r="K974" s="372">
        <v>1670</v>
      </c>
      <c r="L974" s="388">
        <f>ROWS(K$5:K974)</f>
        <v>970</v>
      </c>
      <c r="M974" s="388" t="str">
        <f>IF(_xlfn.IFNA(VLOOKUP(I974,$AG$3:$AH$83,2,FALSE),"")='11.1'!$D$5,TXM!L974,"")</f>
        <v/>
      </c>
      <c r="N974" t="str">
        <f>IFERROR(SMALL($M$5:$M$9000,ROWS($M$5:M974)),"")</f>
        <v/>
      </c>
      <c r="P974" t="s">
        <v>26</v>
      </c>
      <c r="Q974" t="s">
        <v>855</v>
      </c>
      <c r="R974">
        <v>4995730</v>
      </c>
      <c r="S974" s="388">
        <f>ROWS(R$5:R974)</f>
        <v>970</v>
      </c>
      <c r="T974" s="388">
        <f>IF(_xlfn.IFNA(VLOOKUP(P974,$AG$3:$AH$83,2,FALSE),"")='11.1'!$D$5,TXM!S974,"")</f>
        <v>970</v>
      </c>
      <c r="U974" t="str">
        <f>IFERROR(SMALL($T$5:$T$9000,ROWS($T$5:T974)),"")</f>
        <v/>
      </c>
    </row>
    <row r="975" spans="1:21" ht="14.4" customHeight="1" x14ac:dyDescent="0.3">
      <c r="A975" s="371" t="s">
        <v>26</v>
      </c>
      <c r="B975" t="s">
        <v>106</v>
      </c>
      <c r="C975" s="372">
        <v>3142607</v>
      </c>
      <c r="D975" s="388">
        <f>ROWS(C$5:C975)</f>
        <v>971</v>
      </c>
      <c r="E975" s="388">
        <f>IF(_xlfn.IFNA(VLOOKUP(A975,$AG$3:$AH$83,2,FALSE),"")='11.1'!$D$5,TXM!D975,"")</f>
        <v>971</v>
      </c>
      <c r="F975" t="str">
        <f>IFERROR(SMALL($E$5:$E$9000,ROWS($E$5:E975)),"")</f>
        <v/>
      </c>
      <c r="I975" s="371" t="s">
        <v>143</v>
      </c>
      <c r="J975" t="s">
        <v>1003</v>
      </c>
      <c r="K975" s="372">
        <v>1579</v>
      </c>
      <c r="L975" s="388">
        <f>ROWS(K$5:K975)</f>
        <v>971</v>
      </c>
      <c r="M975" s="388" t="str">
        <f>IF(_xlfn.IFNA(VLOOKUP(I975,$AG$3:$AH$83,2,FALSE),"")='11.1'!$D$5,TXM!L975,"")</f>
        <v/>
      </c>
      <c r="N975" t="str">
        <f>IFERROR(SMALL($M$5:$M$9000,ROWS($M$5:M975)),"")</f>
        <v/>
      </c>
      <c r="P975" t="s">
        <v>26</v>
      </c>
      <c r="Q975" t="s">
        <v>1318</v>
      </c>
      <c r="R975">
        <v>4003535</v>
      </c>
      <c r="S975" s="388">
        <f>ROWS(R$5:R975)</f>
        <v>971</v>
      </c>
      <c r="T975" s="388">
        <f>IF(_xlfn.IFNA(VLOOKUP(P975,$AG$3:$AH$83,2,FALSE),"")='11.1'!$D$5,TXM!S975,"")</f>
        <v>971</v>
      </c>
      <c r="U975" t="str">
        <f>IFERROR(SMALL($T$5:$T$9000,ROWS($T$5:T975)),"")</f>
        <v/>
      </c>
    </row>
    <row r="976" spans="1:21" ht="14.4" customHeight="1" x14ac:dyDescent="0.3">
      <c r="A976" s="371" t="s">
        <v>26</v>
      </c>
      <c r="B976" t="s">
        <v>773</v>
      </c>
      <c r="C976" s="372">
        <v>1897697</v>
      </c>
      <c r="D976" s="388">
        <f>ROWS(C$5:C976)</f>
        <v>972</v>
      </c>
      <c r="E976" s="388">
        <f>IF(_xlfn.IFNA(VLOOKUP(A976,$AG$3:$AH$83,2,FALSE),"")='11.1'!$D$5,TXM!D976,"")</f>
        <v>972</v>
      </c>
      <c r="F976" t="str">
        <f>IFERROR(SMALL($E$5:$E$9000,ROWS($E$5:E976)),"")</f>
        <v/>
      </c>
      <c r="I976" s="371" t="s">
        <v>143</v>
      </c>
      <c r="J976" t="s">
        <v>801</v>
      </c>
      <c r="K976" s="372">
        <v>1571</v>
      </c>
      <c r="L976" s="388">
        <f>ROWS(K$5:K976)</f>
        <v>972</v>
      </c>
      <c r="M976" s="388" t="str">
        <f>IF(_xlfn.IFNA(VLOOKUP(I976,$AG$3:$AH$83,2,FALSE),"")='11.1'!$D$5,TXM!L976,"")</f>
        <v/>
      </c>
      <c r="N976" t="str">
        <f>IFERROR(SMALL($M$5:$M$9000,ROWS($M$5:M976)),"")</f>
        <v/>
      </c>
      <c r="P976" t="s">
        <v>26</v>
      </c>
      <c r="Q976" t="s">
        <v>1494</v>
      </c>
      <c r="R976">
        <v>3949623</v>
      </c>
      <c r="S976" s="388">
        <f>ROWS(R$5:R976)</f>
        <v>972</v>
      </c>
      <c r="T976" s="388">
        <f>IF(_xlfn.IFNA(VLOOKUP(P976,$AG$3:$AH$83,2,FALSE),"")='11.1'!$D$5,TXM!S976,"")</f>
        <v>972</v>
      </c>
      <c r="U976" t="str">
        <f>IFERROR(SMALL($T$5:$T$9000,ROWS($T$5:T976)),"")</f>
        <v/>
      </c>
    </row>
    <row r="977" spans="1:21" ht="14.4" customHeight="1" x14ac:dyDescent="0.3">
      <c r="A977" s="371" t="s">
        <v>26</v>
      </c>
      <c r="B977" t="s">
        <v>789</v>
      </c>
      <c r="C977" s="372">
        <v>1564480</v>
      </c>
      <c r="D977" s="388">
        <f>ROWS(C$5:C977)</f>
        <v>973</v>
      </c>
      <c r="E977" s="388">
        <f>IF(_xlfn.IFNA(VLOOKUP(A977,$AG$3:$AH$83,2,FALSE),"")='11.1'!$D$5,TXM!D977,"")</f>
        <v>973</v>
      </c>
      <c r="F977" t="str">
        <f>IFERROR(SMALL($E$5:$E$9000,ROWS($E$5:E977)),"")</f>
        <v/>
      </c>
      <c r="I977" s="371" t="s">
        <v>143</v>
      </c>
      <c r="J977" t="s">
        <v>807</v>
      </c>
      <c r="K977" s="372">
        <v>1546</v>
      </c>
      <c r="L977" s="388">
        <f>ROWS(K$5:K977)</f>
        <v>973</v>
      </c>
      <c r="M977" s="388" t="str">
        <f>IF(_xlfn.IFNA(VLOOKUP(I977,$AG$3:$AH$83,2,FALSE),"")='11.1'!$D$5,TXM!L977,"")</f>
        <v/>
      </c>
      <c r="N977" t="str">
        <f>IFERROR(SMALL($M$5:$M$9000,ROWS($M$5:M977)),"")</f>
        <v/>
      </c>
      <c r="P977" t="s">
        <v>26</v>
      </c>
      <c r="Q977" t="s">
        <v>827</v>
      </c>
      <c r="R977">
        <v>2288566</v>
      </c>
      <c r="S977" s="388">
        <f>ROWS(R$5:R977)</f>
        <v>973</v>
      </c>
      <c r="T977" s="388">
        <f>IF(_xlfn.IFNA(VLOOKUP(P977,$AG$3:$AH$83,2,FALSE),"")='11.1'!$D$5,TXM!S977,"")</f>
        <v>973</v>
      </c>
      <c r="U977" t="str">
        <f>IFERROR(SMALL($T$5:$T$9000,ROWS($T$5:T977)),"")</f>
        <v/>
      </c>
    </row>
    <row r="978" spans="1:21" ht="14.4" customHeight="1" x14ac:dyDescent="0.3">
      <c r="A978" s="371" t="s">
        <v>26</v>
      </c>
      <c r="B978" t="s">
        <v>861</v>
      </c>
      <c r="C978" s="372">
        <v>1228167</v>
      </c>
      <c r="D978" s="388">
        <f>ROWS(C$5:C978)</f>
        <v>974</v>
      </c>
      <c r="E978" s="388">
        <f>IF(_xlfn.IFNA(VLOOKUP(A978,$AG$3:$AH$83,2,FALSE),"")='11.1'!$D$5,TXM!D978,"")</f>
        <v>974</v>
      </c>
      <c r="F978" t="str">
        <f>IFERROR(SMALL($E$5:$E$9000,ROWS($E$5:E978)),"")</f>
        <v/>
      </c>
      <c r="I978" s="371" t="s">
        <v>143</v>
      </c>
      <c r="J978" t="s">
        <v>990</v>
      </c>
      <c r="K978" s="372">
        <v>1137</v>
      </c>
      <c r="L978" s="388">
        <f>ROWS(K$5:K978)</f>
        <v>974</v>
      </c>
      <c r="M978" s="388" t="str">
        <f>IF(_xlfn.IFNA(VLOOKUP(I978,$AG$3:$AH$83,2,FALSE),"")='11.1'!$D$5,TXM!L978,"")</f>
        <v/>
      </c>
      <c r="N978" t="str">
        <f>IFERROR(SMALL($M$5:$M$9000,ROWS($M$5:M978)),"")</f>
        <v/>
      </c>
      <c r="P978" t="s">
        <v>26</v>
      </c>
      <c r="Q978" t="s">
        <v>839</v>
      </c>
      <c r="R978">
        <v>2236070</v>
      </c>
      <c r="S978" s="388">
        <f>ROWS(R$5:R978)</f>
        <v>974</v>
      </c>
      <c r="T978" s="388">
        <f>IF(_xlfn.IFNA(VLOOKUP(P978,$AG$3:$AH$83,2,FALSE),"")='11.1'!$D$5,TXM!S978,"")</f>
        <v>974</v>
      </c>
      <c r="U978" t="str">
        <f>IFERROR(SMALL($T$5:$T$9000,ROWS($T$5:T978)),"")</f>
        <v/>
      </c>
    </row>
    <row r="979" spans="1:21" ht="14.4" customHeight="1" x14ac:dyDescent="0.3">
      <c r="A979" s="371" t="s">
        <v>26</v>
      </c>
      <c r="B979" t="s">
        <v>867</v>
      </c>
      <c r="C979" s="372">
        <v>776786</v>
      </c>
      <c r="D979" s="388">
        <f>ROWS(C$5:C979)</f>
        <v>975</v>
      </c>
      <c r="E979" s="388">
        <f>IF(_xlfn.IFNA(VLOOKUP(A979,$AG$3:$AH$83,2,FALSE),"")='11.1'!$D$5,TXM!D979,"")</f>
        <v>975</v>
      </c>
      <c r="F979" t="str">
        <f>IFERROR(SMALL($E$5:$E$9000,ROWS($E$5:E979)),"")</f>
        <v/>
      </c>
      <c r="I979" s="371" t="s">
        <v>143</v>
      </c>
      <c r="J979" t="s">
        <v>813</v>
      </c>
      <c r="K979" s="372">
        <v>1096</v>
      </c>
      <c r="L979" s="388">
        <f>ROWS(K$5:K979)</f>
        <v>975</v>
      </c>
      <c r="M979" s="388" t="str">
        <f>IF(_xlfn.IFNA(VLOOKUP(I979,$AG$3:$AH$83,2,FALSE),"")='11.1'!$D$5,TXM!L979,"")</f>
        <v/>
      </c>
      <c r="N979" t="str">
        <f>IFERROR(SMALL($M$5:$M$9000,ROWS($M$5:M979)),"")</f>
        <v/>
      </c>
      <c r="P979" t="s">
        <v>26</v>
      </c>
      <c r="Q979" t="s">
        <v>999</v>
      </c>
      <c r="R979">
        <v>2004388</v>
      </c>
      <c r="S979" s="388">
        <f>ROWS(R$5:R979)</f>
        <v>975</v>
      </c>
      <c r="T979" s="388">
        <f>IF(_xlfn.IFNA(VLOOKUP(P979,$AG$3:$AH$83,2,FALSE),"")='11.1'!$D$5,TXM!S979,"")</f>
        <v>975</v>
      </c>
      <c r="U979" t="str">
        <f>IFERROR(SMALL($T$5:$T$9000,ROWS($T$5:T979)),"")</f>
        <v/>
      </c>
    </row>
    <row r="980" spans="1:21" ht="14.4" customHeight="1" x14ac:dyDescent="0.3">
      <c r="A980" s="371" t="s">
        <v>26</v>
      </c>
      <c r="B980" t="s">
        <v>102</v>
      </c>
      <c r="C980" s="372">
        <v>722189</v>
      </c>
      <c r="D980" s="388">
        <f>ROWS(C$5:C980)</f>
        <v>976</v>
      </c>
      <c r="E980" s="388">
        <f>IF(_xlfn.IFNA(VLOOKUP(A980,$AG$3:$AH$83,2,FALSE),"")='11.1'!$D$5,TXM!D980,"")</f>
        <v>976</v>
      </c>
      <c r="F980" t="str">
        <f>IFERROR(SMALL($E$5:$E$9000,ROWS($E$5:E980)),"")</f>
        <v/>
      </c>
      <c r="I980" s="371" t="s">
        <v>143</v>
      </c>
      <c r="J980" t="s">
        <v>809</v>
      </c>
      <c r="K980" s="372">
        <v>1050</v>
      </c>
      <c r="L980" s="388">
        <f>ROWS(K$5:K980)</f>
        <v>976</v>
      </c>
      <c r="M980" s="388" t="str">
        <f>IF(_xlfn.IFNA(VLOOKUP(I980,$AG$3:$AH$83,2,FALSE),"")='11.1'!$D$5,TXM!L980,"")</f>
        <v/>
      </c>
      <c r="N980" t="str">
        <f>IFERROR(SMALL($M$5:$M$9000,ROWS($M$5:M980)),"")</f>
        <v/>
      </c>
      <c r="P980" t="s">
        <v>26</v>
      </c>
      <c r="Q980" t="s">
        <v>107</v>
      </c>
      <c r="R980">
        <v>1956705</v>
      </c>
      <c r="S980" s="388">
        <f>ROWS(R$5:R980)</f>
        <v>976</v>
      </c>
      <c r="T980" s="388">
        <f>IF(_xlfn.IFNA(VLOOKUP(P980,$AG$3:$AH$83,2,FALSE),"")='11.1'!$D$5,TXM!S980,"")</f>
        <v>976</v>
      </c>
      <c r="U980" t="str">
        <f>IFERROR(SMALL($T$5:$T$9000,ROWS($T$5:T980)),"")</f>
        <v/>
      </c>
    </row>
    <row r="981" spans="1:21" ht="14.4" customHeight="1" x14ac:dyDescent="0.3">
      <c r="A981" s="371" t="s">
        <v>26</v>
      </c>
      <c r="B981" t="s">
        <v>1275</v>
      </c>
      <c r="C981" s="372">
        <v>502967</v>
      </c>
      <c r="D981" s="388">
        <f>ROWS(C$5:C981)</f>
        <v>977</v>
      </c>
      <c r="E981" s="388">
        <f>IF(_xlfn.IFNA(VLOOKUP(A981,$AG$3:$AH$83,2,FALSE),"")='11.1'!$D$5,TXM!D981,"")</f>
        <v>977</v>
      </c>
      <c r="F981" t="str">
        <f>IFERROR(SMALL($E$5:$E$9000,ROWS($E$5:E981)),"")</f>
        <v/>
      </c>
      <c r="I981" s="371" t="s">
        <v>143</v>
      </c>
      <c r="J981" t="s">
        <v>811</v>
      </c>
      <c r="K981" s="372">
        <v>231</v>
      </c>
      <c r="L981" s="388">
        <f>ROWS(K$5:K981)</f>
        <v>977</v>
      </c>
      <c r="M981" s="388" t="str">
        <f>IF(_xlfn.IFNA(VLOOKUP(I981,$AG$3:$AH$83,2,FALSE),"")='11.1'!$D$5,TXM!L981,"")</f>
        <v/>
      </c>
      <c r="N981" t="str">
        <f>IFERROR(SMALL($M$5:$M$9000,ROWS($M$5:M981)),"")</f>
        <v/>
      </c>
      <c r="P981" t="s">
        <v>26</v>
      </c>
      <c r="Q981" t="s">
        <v>861</v>
      </c>
      <c r="R981">
        <v>1687032</v>
      </c>
      <c r="S981" s="388">
        <f>ROWS(R$5:R981)</f>
        <v>977</v>
      </c>
      <c r="T981" s="388">
        <f>IF(_xlfn.IFNA(VLOOKUP(P981,$AG$3:$AH$83,2,FALSE),"")='11.1'!$D$5,TXM!S981,"")</f>
        <v>977</v>
      </c>
      <c r="U981" t="str">
        <f>IFERROR(SMALL($T$5:$T$9000,ROWS($T$5:T981)),"")</f>
        <v/>
      </c>
    </row>
    <row r="982" spans="1:21" ht="14.4" customHeight="1" x14ac:dyDescent="0.3">
      <c r="A982" s="371" t="s">
        <v>26</v>
      </c>
      <c r="B982" t="s">
        <v>841</v>
      </c>
      <c r="C982" s="372">
        <v>499773</v>
      </c>
      <c r="D982" s="388">
        <f>ROWS(C$5:C982)</f>
        <v>978</v>
      </c>
      <c r="E982" s="388">
        <f>IF(_xlfn.IFNA(VLOOKUP(A982,$AG$3:$AH$83,2,FALSE),"")='11.1'!$D$5,TXM!D982,"")</f>
        <v>978</v>
      </c>
      <c r="F982" t="str">
        <f>IFERROR(SMALL($E$5:$E$9000,ROWS($E$5:E982)),"")</f>
        <v/>
      </c>
      <c r="I982" s="371" t="s">
        <v>143</v>
      </c>
      <c r="J982" t="s">
        <v>805</v>
      </c>
      <c r="K982" s="372">
        <v>67</v>
      </c>
      <c r="L982" s="388">
        <f>ROWS(K$5:K982)</f>
        <v>978</v>
      </c>
      <c r="M982" s="388" t="str">
        <f>IF(_xlfn.IFNA(VLOOKUP(I982,$AG$3:$AH$83,2,FALSE),"")='11.1'!$D$5,TXM!L982,"")</f>
        <v/>
      </c>
      <c r="N982" t="str">
        <f>IFERROR(SMALL($M$5:$M$9000,ROWS($M$5:M982)),"")</f>
        <v/>
      </c>
      <c r="P982" t="s">
        <v>26</v>
      </c>
      <c r="Q982" t="s">
        <v>791</v>
      </c>
      <c r="R982">
        <v>1357578</v>
      </c>
      <c r="S982" s="388">
        <f>ROWS(R$5:R982)</f>
        <v>978</v>
      </c>
      <c r="T982" s="388">
        <f>IF(_xlfn.IFNA(VLOOKUP(P982,$AG$3:$AH$83,2,FALSE),"")='11.1'!$D$5,TXM!S982,"")</f>
        <v>978</v>
      </c>
      <c r="U982" t="str">
        <f>IFERROR(SMALL($T$5:$T$9000,ROWS($T$5:T982)),"")</f>
        <v/>
      </c>
    </row>
    <row r="983" spans="1:21" ht="14.4" customHeight="1" x14ac:dyDescent="0.3">
      <c r="A983" s="371" t="s">
        <v>26</v>
      </c>
      <c r="B983" t="s">
        <v>1265</v>
      </c>
      <c r="C983" s="372">
        <v>281037</v>
      </c>
      <c r="D983" s="388">
        <f>ROWS(C$5:C983)</f>
        <v>979</v>
      </c>
      <c r="E983" s="388">
        <f>IF(_xlfn.IFNA(VLOOKUP(A983,$AG$3:$AH$83,2,FALSE),"")='11.1'!$D$5,TXM!D983,"")</f>
        <v>979</v>
      </c>
      <c r="F983" t="str">
        <f>IFERROR(SMALL($E$5:$E$9000,ROWS($E$5:E983)),"")</f>
        <v/>
      </c>
      <c r="I983" s="371" t="s">
        <v>199</v>
      </c>
      <c r="J983" t="s">
        <v>1252</v>
      </c>
      <c r="K983" s="372">
        <v>3204157729</v>
      </c>
      <c r="L983" s="388">
        <f>ROWS(K$5:K983)</f>
        <v>979</v>
      </c>
      <c r="M983" s="388" t="str">
        <f>IF(_xlfn.IFNA(VLOOKUP(I983,$AG$3:$AH$83,2,FALSE),"")='11.1'!$D$5,TXM!L983,"")</f>
        <v/>
      </c>
      <c r="N983" t="str">
        <f>IFERROR(SMALL($M$5:$M$9000,ROWS($M$5:M983)),"")</f>
        <v/>
      </c>
      <c r="P983" t="s">
        <v>26</v>
      </c>
      <c r="Q983" t="s">
        <v>813</v>
      </c>
      <c r="R983">
        <v>866687</v>
      </c>
      <c r="S983" s="388">
        <f>ROWS(R$5:R983)</f>
        <v>979</v>
      </c>
      <c r="T983" s="388">
        <f>IF(_xlfn.IFNA(VLOOKUP(P983,$AG$3:$AH$83,2,FALSE),"")='11.1'!$D$5,TXM!S983,"")</f>
        <v>979</v>
      </c>
      <c r="U983" t="str">
        <f>IFERROR(SMALL($T$5:$T$9000,ROWS($T$5:T983)),"")</f>
        <v/>
      </c>
    </row>
    <row r="984" spans="1:21" ht="14.4" customHeight="1" x14ac:dyDescent="0.3">
      <c r="A984" s="371" t="s">
        <v>26</v>
      </c>
      <c r="B984" t="s">
        <v>791</v>
      </c>
      <c r="C984" s="372">
        <v>200530</v>
      </c>
      <c r="D984" s="388">
        <f>ROWS(C$5:C984)</f>
        <v>980</v>
      </c>
      <c r="E984" s="388">
        <f>IF(_xlfn.IFNA(VLOOKUP(A984,$AG$3:$AH$83,2,FALSE),"")='11.1'!$D$5,TXM!D984,"")</f>
        <v>980</v>
      </c>
      <c r="F984" t="str">
        <f>IFERROR(SMALL($E$5:$E$9000,ROWS($E$5:E984)),"")</f>
        <v/>
      </c>
      <c r="I984" s="371" t="s">
        <v>199</v>
      </c>
      <c r="J984" t="s">
        <v>108</v>
      </c>
      <c r="K984" s="372">
        <v>1600682981</v>
      </c>
      <c r="L984" s="388">
        <f>ROWS(K$5:K984)</f>
        <v>980</v>
      </c>
      <c r="M984" s="388" t="str">
        <f>IF(_xlfn.IFNA(VLOOKUP(I984,$AG$3:$AH$83,2,FALSE),"")='11.1'!$D$5,TXM!L984,"")</f>
        <v/>
      </c>
      <c r="N984" t="str">
        <f>IFERROR(SMALL($M$5:$M$9000,ROWS($M$5:M984)),"")</f>
        <v/>
      </c>
      <c r="P984" t="s">
        <v>26</v>
      </c>
      <c r="Q984" t="s">
        <v>1441</v>
      </c>
      <c r="R984">
        <v>817545</v>
      </c>
      <c r="S984" s="388">
        <f>ROWS(R$5:R984)</f>
        <v>980</v>
      </c>
      <c r="T984" s="388">
        <f>IF(_xlfn.IFNA(VLOOKUP(P984,$AG$3:$AH$83,2,FALSE),"")='11.1'!$D$5,TXM!S984,"")</f>
        <v>980</v>
      </c>
      <c r="U984" t="str">
        <f>IFERROR(SMALL($T$5:$T$9000,ROWS($T$5:T984)),"")</f>
        <v/>
      </c>
    </row>
    <row r="985" spans="1:21" ht="14.4" customHeight="1" x14ac:dyDescent="0.3">
      <c r="A985" s="371" t="s">
        <v>26</v>
      </c>
      <c r="B985" t="s">
        <v>172</v>
      </c>
      <c r="C985" s="372">
        <v>136260</v>
      </c>
      <c r="D985" s="388">
        <f>ROWS(C$5:C985)</f>
        <v>981</v>
      </c>
      <c r="E985" s="388">
        <f>IF(_xlfn.IFNA(VLOOKUP(A985,$AG$3:$AH$83,2,FALSE),"")='11.1'!$D$5,TXM!D985,"")</f>
        <v>981</v>
      </c>
      <c r="F985" t="str">
        <f>IFERROR(SMALL($E$5:$E$9000,ROWS($E$5:E985)),"")</f>
        <v/>
      </c>
      <c r="I985" s="371" t="s">
        <v>199</v>
      </c>
      <c r="J985" t="s">
        <v>1265</v>
      </c>
      <c r="K985" s="372">
        <v>1134003646</v>
      </c>
      <c r="L985" s="388">
        <f>ROWS(K$5:K985)</f>
        <v>981</v>
      </c>
      <c r="M985" s="388" t="str">
        <f>IF(_xlfn.IFNA(VLOOKUP(I985,$AG$3:$AH$83,2,FALSE),"")='11.1'!$D$5,TXM!L985,"")</f>
        <v/>
      </c>
      <c r="N985" t="str">
        <f>IFERROR(SMALL($M$5:$M$9000,ROWS($M$5:M985)),"")</f>
        <v/>
      </c>
      <c r="P985" t="s">
        <v>26</v>
      </c>
      <c r="Q985" t="s">
        <v>1005</v>
      </c>
      <c r="R985">
        <v>693425</v>
      </c>
      <c r="S985" s="388">
        <f>ROWS(R$5:R985)</f>
        <v>981</v>
      </c>
      <c r="T985" s="388">
        <f>IF(_xlfn.IFNA(VLOOKUP(P985,$AG$3:$AH$83,2,FALSE),"")='11.1'!$D$5,TXM!S985,"")</f>
        <v>981</v>
      </c>
      <c r="U985" t="str">
        <f>IFERROR(SMALL($T$5:$T$9000,ROWS($T$5:T985)),"")</f>
        <v/>
      </c>
    </row>
    <row r="986" spans="1:21" ht="14.4" customHeight="1" x14ac:dyDescent="0.3">
      <c r="A986" s="371" t="s">
        <v>26</v>
      </c>
      <c r="B986" t="s">
        <v>1005</v>
      </c>
      <c r="C986" s="372">
        <v>123792</v>
      </c>
      <c r="D986" s="388">
        <f>ROWS(C$5:C986)</f>
        <v>982</v>
      </c>
      <c r="E986" s="388">
        <f>IF(_xlfn.IFNA(VLOOKUP(A986,$AG$3:$AH$83,2,FALSE),"")='11.1'!$D$5,TXM!D986,"")</f>
        <v>982</v>
      </c>
      <c r="F986" t="str">
        <f>IFERROR(SMALL($E$5:$E$9000,ROWS($E$5:E986)),"")</f>
        <v/>
      </c>
      <c r="I986" s="371" t="s">
        <v>199</v>
      </c>
      <c r="J986" t="s">
        <v>863</v>
      </c>
      <c r="K986" s="372">
        <v>862351948</v>
      </c>
      <c r="L986" s="388">
        <f>ROWS(K$5:K986)</f>
        <v>982</v>
      </c>
      <c r="M986" s="388" t="str">
        <f>IF(_xlfn.IFNA(VLOOKUP(I986,$AG$3:$AH$83,2,FALSE),"")='11.1'!$D$5,TXM!L986,"")</f>
        <v/>
      </c>
      <c r="N986" t="str">
        <f>IFERROR(SMALL($M$5:$M$9000,ROWS($M$5:M986)),"")</f>
        <v/>
      </c>
      <c r="P986" t="s">
        <v>26</v>
      </c>
      <c r="Q986" t="s">
        <v>799</v>
      </c>
      <c r="R986">
        <v>560717</v>
      </c>
      <c r="S986" s="388">
        <f>ROWS(R$5:R986)</f>
        <v>982</v>
      </c>
      <c r="T986" s="388">
        <f>IF(_xlfn.IFNA(VLOOKUP(P986,$AG$3:$AH$83,2,FALSE),"")='11.1'!$D$5,TXM!S986,"")</f>
        <v>982</v>
      </c>
      <c r="U986" t="str">
        <f>IFERROR(SMALL($T$5:$T$9000,ROWS($T$5:T986)),"")</f>
        <v/>
      </c>
    </row>
    <row r="987" spans="1:21" ht="14.4" customHeight="1" x14ac:dyDescent="0.3">
      <c r="A987" s="371" t="s">
        <v>26</v>
      </c>
      <c r="B987" t="s">
        <v>837</v>
      </c>
      <c r="C987" s="372">
        <v>86442</v>
      </c>
      <c r="D987" s="388">
        <f>ROWS(C$5:C987)</f>
        <v>983</v>
      </c>
      <c r="E987" s="388">
        <f>IF(_xlfn.IFNA(VLOOKUP(A987,$AG$3:$AH$83,2,FALSE),"")='11.1'!$D$5,TXM!D987,"")</f>
        <v>983</v>
      </c>
      <c r="F987" t="str">
        <f>IFERROR(SMALL($E$5:$E$9000,ROWS($E$5:E987)),"")</f>
        <v/>
      </c>
      <c r="I987" s="371" t="s">
        <v>199</v>
      </c>
      <c r="J987" t="s">
        <v>999</v>
      </c>
      <c r="K987" s="372">
        <v>502381028</v>
      </c>
      <c r="L987" s="388">
        <f>ROWS(K$5:K987)</f>
        <v>983</v>
      </c>
      <c r="M987" s="388" t="str">
        <f>IF(_xlfn.IFNA(VLOOKUP(I987,$AG$3:$AH$83,2,FALSE),"")='11.1'!$D$5,TXM!L987,"")</f>
        <v/>
      </c>
      <c r="N987" t="str">
        <f>IFERROR(SMALL($M$5:$M$9000,ROWS($M$5:M987)),"")</f>
        <v/>
      </c>
      <c r="P987" t="s">
        <v>26</v>
      </c>
      <c r="Q987" t="s">
        <v>825</v>
      </c>
      <c r="R987">
        <v>498570</v>
      </c>
      <c r="S987" s="388">
        <f>ROWS(R$5:R987)</f>
        <v>983</v>
      </c>
      <c r="T987" s="388">
        <f>IF(_xlfn.IFNA(VLOOKUP(P987,$AG$3:$AH$83,2,FALSE),"")='11.1'!$D$5,TXM!S987,"")</f>
        <v>983</v>
      </c>
      <c r="U987" t="str">
        <f>IFERROR(SMALL($T$5:$T$9000,ROWS($T$5:T987)),"")</f>
        <v/>
      </c>
    </row>
    <row r="988" spans="1:21" ht="14.4" customHeight="1" x14ac:dyDescent="0.3">
      <c r="A988" s="371" t="s">
        <v>26</v>
      </c>
      <c r="B988" t="s">
        <v>108</v>
      </c>
      <c r="C988" s="372">
        <v>71289</v>
      </c>
      <c r="D988" s="388">
        <f>ROWS(C$5:C988)</f>
        <v>984</v>
      </c>
      <c r="E988" s="388">
        <f>IF(_xlfn.IFNA(VLOOKUP(A988,$AG$3:$AH$83,2,FALSE),"")='11.1'!$D$5,TXM!D988,"")</f>
        <v>984</v>
      </c>
      <c r="F988" t="str">
        <f>IFERROR(SMALL($E$5:$E$9000,ROWS($E$5:E988)),"")</f>
        <v/>
      </c>
      <c r="I988" s="371" t="s">
        <v>199</v>
      </c>
      <c r="J988" t="s">
        <v>106</v>
      </c>
      <c r="K988" s="372">
        <v>458589594</v>
      </c>
      <c r="L988" s="388">
        <f>ROWS(K$5:K988)</f>
        <v>984</v>
      </c>
      <c r="M988" s="388" t="str">
        <f>IF(_xlfn.IFNA(VLOOKUP(I988,$AG$3:$AH$83,2,FALSE),"")='11.1'!$D$5,TXM!L988,"")</f>
        <v/>
      </c>
      <c r="N988" t="str">
        <f>IFERROR(SMALL($M$5:$M$9000,ROWS($M$5:M988)),"")</f>
        <v/>
      </c>
      <c r="P988" t="s">
        <v>26</v>
      </c>
      <c r="Q988" t="s">
        <v>990</v>
      </c>
      <c r="R988">
        <v>416658</v>
      </c>
      <c r="S988" s="388">
        <f>ROWS(R$5:R988)</f>
        <v>984</v>
      </c>
      <c r="T988" s="388">
        <f>IF(_xlfn.IFNA(VLOOKUP(P988,$AG$3:$AH$83,2,FALSE),"")='11.1'!$D$5,TXM!S988,"")</f>
        <v>984</v>
      </c>
      <c r="U988" t="str">
        <f>IFERROR(SMALL($T$5:$T$9000,ROWS($T$5:T988)),"")</f>
        <v/>
      </c>
    </row>
    <row r="989" spans="1:21" ht="14.4" customHeight="1" x14ac:dyDescent="0.3">
      <c r="A989" s="371" t="s">
        <v>26</v>
      </c>
      <c r="B989" t="s">
        <v>104</v>
      </c>
      <c r="C989" s="372">
        <v>69073</v>
      </c>
      <c r="D989" s="388">
        <f>ROWS(C$5:C989)</f>
        <v>985</v>
      </c>
      <c r="E989" s="388">
        <f>IF(_xlfn.IFNA(VLOOKUP(A989,$AG$3:$AH$83,2,FALSE),"")='11.1'!$D$5,TXM!D989,"")</f>
        <v>985</v>
      </c>
      <c r="F989" t="str">
        <f>IFERROR(SMALL($E$5:$E$9000,ROWS($E$5:E989)),"")</f>
        <v/>
      </c>
      <c r="I989" s="371" t="s">
        <v>199</v>
      </c>
      <c r="J989" t="s">
        <v>91</v>
      </c>
      <c r="K989" s="372">
        <v>240519772</v>
      </c>
      <c r="L989" s="388">
        <f>ROWS(K$5:K989)</f>
        <v>985</v>
      </c>
      <c r="M989" s="388" t="str">
        <f>IF(_xlfn.IFNA(VLOOKUP(I989,$AG$3:$AH$83,2,FALSE),"")='11.1'!$D$5,TXM!L989,"")</f>
        <v/>
      </c>
      <c r="N989" t="str">
        <f>IFERROR(SMALL($M$5:$M$9000,ROWS($M$5:M989)),"")</f>
        <v/>
      </c>
      <c r="P989" t="s">
        <v>26</v>
      </c>
      <c r="Q989" t="s">
        <v>91</v>
      </c>
      <c r="R989">
        <v>355716</v>
      </c>
      <c r="S989" s="388">
        <f>ROWS(R$5:R989)</f>
        <v>985</v>
      </c>
      <c r="T989" s="388">
        <f>IF(_xlfn.IFNA(VLOOKUP(P989,$AG$3:$AH$83,2,FALSE),"")='11.1'!$D$5,TXM!S989,"")</f>
        <v>985</v>
      </c>
      <c r="U989" t="str">
        <f>IFERROR(SMALL($T$5:$T$9000,ROWS($T$5:T989)),"")</f>
        <v/>
      </c>
    </row>
    <row r="990" spans="1:21" ht="14.4" customHeight="1" x14ac:dyDescent="0.3">
      <c r="A990" s="371" t="s">
        <v>26</v>
      </c>
      <c r="B990" t="s">
        <v>107</v>
      </c>
      <c r="C990" s="372">
        <v>52229</v>
      </c>
      <c r="D990" s="388">
        <f>ROWS(C$5:C990)</f>
        <v>986</v>
      </c>
      <c r="E990" s="388">
        <f>IF(_xlfn.IFNA(VLOOKUP(A990,$AG$3:$AH$83,2,FALSE),"")='11.1'!$D$5,TXM!D990,"")</f>
        <v>986</v>
      </c>
      <c r="F990" t="str">
        <f>IFERROR(SMALL($E$5:$E$9000,ROWS($E$5:E990)),"")</f>
        <v/>
      </c>
      <c r="I990" s="371" t="s">
        <v>199</v>
      </c>
      <c r="J990" t="s">
        <v>865</v>
      </c>
      <c r="K990" s="372">
        <v>134913280</v>
      </c>
      <c r="L990" s="388">
        <f>ROWS(K$5:K990)</f>
        <v>986</v>
      </c>
      <c r="M990" s="388" t="str">
        <f>IF(_xlfn.IFNA(VLOOKUP(I990,$AG$3:$AH$83,2,FALSE),"")='11.1'!$D$5,TXM!L990,"")</f>
        <v/>
      </c>
      <c r="N990" t="str">
        <f>IFERROR(SMALL($M$5:$M$9000,ROWS($M$5:M990)),"")</f>
        <v/>
      </c>
      <c r="P990" t="s">
        <v>26</v>
      </c>
      <c r="Q990" t="s">
        <v>1434</v>
      </c>
      <c r="R990">
        <v>328623</v>
      </c>
      <c r="S990" s="388">
        <f>ROWS(R$5:R990)</f>
        <v>986</v>
      </c>
      <c r="T990" s="388">
        <f>IF(_xlfn.IFNA(VLOOKUP(P990,$AG$3:$AH$83,2,FALSE),"")='11.1'!$D$5,TXM!S990,"")</f>
        <v>986</v>
      </c>
      <c r="U990" t="str">
        <f>IFERROR(SMALL($T$5:$T$9000,ROWS($T$5:T990)),"")</f>
        <v/>
      </c>
    </row>
    <row r="991" spans="1:21" ht="14.4" customHeight="1" x14ac:dyDescent="0.3">
      <c r="A991" s="371" t="s">
        <v>26</v>
      </c>
      <c r="B991" t="s">
        <v>855</v>
      </c>
      <c r="C991" s="372">
        <v>33329</v>
      </c>
      <c r="D991" s="388">
        <f>ROWS(C$5:C991)</f>
        <v>987</v>
      </c>
      <c r="E991" s="388">
        <f>IF(_xlfn.IFNA(VLOOKUP(A991,$AG$3:$AH$83,2,FALSE),"")='11.1'!$D$5,TXM!D991,"")</f>
        <v>987</v>
      </c>
      <c r="F991" t="str">
        <f>IFERROR(SMALL($E$5:$E$9000,ROWS($E$5:E991)),"")</f>
        <v/>
      </c>
      <c r="I991" s="371" t="s">
        <v>199</v>
      </c>
      <c r="J991" t="s">
        <v>787</v>
      </c>
      <c r="K991" s="372">
        <v>56905295</v>
      </c>
      <c r="L991" s="388">
        <f>ROWS(K$5:K991)</f>
        <v>987</v>
      </c>
      <c r="M991" s="388" t="str">
        <f>IF(_xlfn.IFNA(VLOOKUP(I991,$AG$3:$AH$83,2,FALSE),"")='11.1'!$D$5,TXM!L991,"")</f>
        <v/>
      </c>
      <c r="N991" t="str">
        <f>IFERROR(SMALL($M$5:$M$9000,ROWS($M$5:M991)),"")</f>
        <v/>
      </c>
      <c r="P991" t="s">
        <v>26</v>
      </c>
      <c r="Q991" t="s">
        <v>1275</v>
      </c>
      <c r="R991">
        <v>306634</v>
      </c>
      <c r="S991" s="388">
        <f>ROWS(R$5:R991)</f>
        <v>987</v>
      </c>
      <c r="T991" s="388">
        <f>IF(_xlfn.IFNA(VLOOKUP(P991,$AG$3:$AH$83,2,FALSE),"")='11.1'!$D$5,TXM!S991,"")</f>
        <v>987</v>
      </c>
      <c r="U991" t="str">
        <f>IFERROR(SMALL($T$5:$T$9000,ROWS($T$5:T991)),"")</f>
        <v/>
      </c>
    </row>
    <row r="992" spans="1:21" ht="14.4" customHeight="1" x14ac:dyDescent="0.3">
      <c r="A992" s="371" t="s">
        <v>26</v>
      </c>
      <c r="B992" t="s">
        <v>98</v>
      </c>
      <c r="C992" s="372">
        <v>23432</v>
      </c>
      <c r="D992" s="388">
        <f>ROWS(C$5:C992)</f>
        <v>988</v>
      </c>
      <c r="E992" s="388">
        <f>IF(_xlfn.IFNA(VLOOKUP(A992,$AG$3:$AH$83,2,FALSE),"")='11.1'!$D$5,TXM!D992,"")</f>
        <v>988</v>
      </c>
      <c r="F992" t="str">
        <f>IFERROR(SMALL($E$5:$E$9000,ROWS($E$5:E992)),"")</f>
        <v/>
      </c>
      <c r="I992" s="371" t="s">
        <v>199</v>
      </c>
      <c r="J992" t="s">
        <v>1000</v>
      </c>
      <c r="K992" s="372">
        <v>42917887</v>
      </c>
      <c r="L992" s="388">
        <f>ROWS(K$5:K992)</f>
        <v>988</v>
      </c>
      <c r="M992" s="388" t="str">
        <f>IF(_xlfn.IFNA(VLOOKUP(I992,$AG$3:$AH$83,2,FALSE),"")='11.1'!$D$5,TXM!L992,"")</f>
        <v/>
      </c>
      <c r="N992" t="str">
        <f>IFERROR(SMALL($M$5:$M$9000,ROWS($M$5:M992)),"")</f>
        <v/>
      </c>
      <c r="P992" t="s">
        <v>26</v>
      </c>
      <c r="Q992" t="s">
        <v>785</v>
      </c>
      <c r="R992">
        <v>256957</v>
      </c>
      <c r="S992" s="388">
        <f>ROWS(R$5:R992)</f>
        <v>988</v>
      </c>
      <c r="T992" s="388">
        <f>IF(_xlfn.IFNA(VLOOKUP(P992,$AG$3:$AH$83,2,FALSE),"")='11.1'!$D$5,TXM!S992,"")</f>
        <v>988</v>
      </c>
      <c r="U992" t="str">
        <f>IFERROR(SMALL($T$5:$T$9000,ROWS($T$5:T992)),"")</f>
        <v/>
      </c>
    </row>
    <row r="993" spans="1:21" ht="14.4" customHeight="1" x14ac:dyDescent="0.3">
      <c r="A993" s="371" t="s">
        <v>26</v>
      </c>
      <c r="B993" t="s">
        <v>103</v>
      </c>
      <c r="C993" s="372">
        <v>3547</v>
      </c>
      <c r="D993" s="388">
        <f>ROWS(C$5:C993)</f>
        <v>989</v>
      </c>
      <c r="E993" s="388">
        <f>IF(_xlfn.IFNA(VLOOKUP(A993,$AG$3:$AH$83,2,FALSE),"")='11.1'!$D$5,TXM!D993,"")</f>
        <v>989</v>
      </c>
      <c r="F993" t="str">
        <f>IFERROR(SMALL($E$5:$E$9000,ROWS($E$5:E993)),"")</f>
        <v/>
      </c>
      <c r="I993" s="371" t="s">
        <v>199</v>
      </c>
      <c r="J993" t="s">
        <v>843</v>
      </c>
      <c r="K993" s="372">
        <v>23310597</v>
      </c>
      <c r="L993" s="388">
        <f>ROWS(K$5:K993)</f>
        <v>989</v>
      </c>
      <c r="M993" s="388" t="str">
        <f>IF(_xlfn.IFNA(VLOOKUP(I993,$AG$3:$AH$83,2,FALSE),"")='11.1'!$D$5,TXM!L993,"")</f>
        <v/>
      </c>
      <c r="N993" t="str">
        <f>IFERROR(SMALL($M$5:$M$9000,ROWS($M$5:M993)),"")</f>
        <v/>
      </c>
      <c r="P993" t="s">
        <v>26</v>
      </c>
      <c r="Q993" t="s">
        <v>833</v>
      </c>
      <c r="R993">
        <v>252461</v>
      </c>
      <c r="S993" s="388">
        <f>ROWS(R$5:R993)</f>
        <v>989</v>
      </c>
      <c r="T993" s="388">
        <f>IF(_xlfn.IFNA(VLOOKUP(P993,$AG$3:$AH$83,2,FALSE),"")='11.1'!$D$5,TXM!S993,"")</f>
        <v>989</v>
      </c>
      <c r="U993" t="str">
        <f>IFERROR(SMALL($T$5:$T$9000,ROWS($T$5:T993)),"")</f>
        <v/>
      </c>
    </row>
    <row r="994" spans="1:21" ht="14.4" customHeight="1" x14ac:dyDescent="0.3">
      <c r="A994" s="371" t="s">
        <v>26</v>
      </c>
      <c r="B994" t="s">
        <v>815</v>
      </c>
      <c r="C994" s="372">
        <v>3011</v>
      </c>
      <c r="D994" s="388">
        <f>ROWS(C$5:C994)</f>
        <v>990</v>
      </c>
      <c r="E994" s="388">
        <f>IF(_xlfn.IFNA(VLOOKUP(A994,$AG$3:$AH$83,2,FALSE),"")='11.1'!$D$5,TXM!D994,"")</f>
        <v>990</v>
      </c>
      <c r="F994" t="str">
        <f>IFERROR(SMALL($E$5:$E$9000,ROWS($E$5:E994)),"")</f>
        <v/>
      </c>
      <c r="I994" s="371" t="s">
        <v>199</v>
      </c>
      <c r="J994" t="s">
        <v>859</v>
      </c>
      <c r="K994" s="372">
        <v>21612364</v>
      </c>
      <c r="L994" s="388">
        <f>ROWS(K$5:K994)</f>
        <v>990</v>
      </c>
      <c r="M994" s="388" t="str">
        <f>IF(_xlfn.IFNA(VLOOKUP(I994,$AG$3:$AH$83,2,FALSE),"")='11.1'!$D$5,TXM!L994,"")</f>
        <v/>
      </c>
      <c r="N994" t="str">
        <f>IFERROR(SMALL($M$5:$M$9000,ROWS($M$5:M994)),"")</f>
        <v/>
      </c>
      <c r="P994" t="s">
        <v>26</v>
      </c>
      <c r="Q994" t="s">
        <v>809</v>
      </c>
      <c r="R994">
        <v>233253</v>
      </c>
      <c r="S994" s="388">
        <f>ROWS(R$5:R994)</f>
        <v>990</v>
      </c>
      <c r="T994" s="388">
        <f>IF(_xlfn.IFNA(VLOOKUP(P994,$AG$3:$AH$83,2,FALSE),"")='11.1'!$D$5,TXM!S994,"")</f>
        <v>990</v>
      </c>
      <c r="U994" t="str">
        <f>IFERROR(SMALL($T$5:$T$9000,ROWS($T$5:T994)),"")</f>
        <v/>
      </c>
    </row>
    <row r="995" spans="1:21" ht="14.4" customHeight="1" x14ac:dyDescent="0.3">
      <c r="A995" s="371" t="s">
        <v>26</v>
      </c>
      <c r="B995" t="s">
        <v>1252</v>
      </c>
      <c r="C995" s="372">
        <v>2841</v>
      </c>
      <c r="D995" s="388">
        <f>ROWS(C$5:C995)</f>
        <v>991</v>
      </c>
      <c r="E995" s="388">
        <f>IF(_xlfn.IFNA(VLOOKUP(A995,$AG$3:$AH$83,2,FALSE),"")='11.1'!$D$5,TXM!D995,"")</f>
        <v>991</v>
      </c>
      <c r="F995" t="str">
        <f>IFERROR(SMALL($E$5:$E$9000,ROWS($E$5:E995)),"")</f>
        <v/>
      </c>
      <c r="I995" s="371" t="s">
        <v>199</v>
      </c>
      <c r="J995" t="s">
        <v>1285</v>
      </c>
      <c r="K995" s="372">
        <v>16280077</v>
      </c>
      <c r="L995" s="388">
        <f>ROWS(K$5:K995)</f>
        <v>991</v>
      </c>
      <c r="M995" s="388" t="str">
        <f>IF(_xlfn.IFNA(VLOOKUP(I995,$AG$3:$AH$83,2,FALSE),"")='11.1'!$D$5,TXM!L995,"")</f>
        <v/>
      </c>
      <c r="N995" t="str">
        <f>IFERROR(SMALL($M$5:$M$9000,ROWS($M$5:M995)),"")</f>
        <v/>
      </c>
      <c r="P995" t="s">
        <v>26</v>
      </c>
      <c r="Q995" t="s">
        <v>96</v>
      </c>
      <c r="R995">
        <v>192180</v>
      </c>
      <c r="S995" s="388">
        <f>ROWS(R$5:R995)</f>
        <v>991</v>
      </c>
      <c r="T995" s="388">
        <f>IF(_xlfn.IFNA(VLOOKUP(P995,$AG$3:$AH$83,2,FALSE),"")='11.1'!$D$5,TXM!S995,"")</f>
        <v>991</v>
      </c>
      <c r="U995" t="str">
        <f>IFERROR(SMALL($T$5:$T$9000,ROWS($T$5:T995)),"")</f>
        <v/>
      </c>
    </row>
    <row r="996" spans="1:21" ht="14.4" customHeight="1" x14ac:dyDescent="0.3">
      <c r="A996" s="371" t="s">
        <v>26</v>
      </c>
      <c r="B996" t="s">
        <v>1006</v>
      </c>
      <c r="C996" s="372">
        <v>2757</v>
      </c>
      <c r="D996" s="388">
        <f>ROWS(C$5:C996)</f>
        <v>992</v>
      </c>
      <c r="E996" s="388">
        <f>IF(_xlfn.IFNA(VLOOKUP(A996,$AG$3:$AH$83,2,FALSE),"")='11.1'!$D$5,TXM!D996,"")</f>
        <v>992</v>
      </c>
      <c r="F996" t="str">
        <f>IFERROR(SMALL($E$5:$E$9000,ROWS($E$5:E996)),"")</f>
        <v/>
      </c>
      <c r="I996" s="371" t="s">
        <v>199</v>
      </c>
      <c r="J996" t="s">
        <v>779</v>
      </c>
      <c r="K996" s="372">
        <v>11933338</v>
      </c>
      <c r="L996" s="388">
        <f>ROWS(K$5:K996)</f>
        <v>992</v>
      </c>
      <c r="M996" s="388" t="str">
        <f>IF(_xlfn.IFNA(VLOOKUP(I996,$AG$3:$AH$83,2,FALSE),"")='11.1'!$D$5,TXM!L996,"")</f>
        <v/>
      </c>
      <c r="N996" t="str">
        <f>IFERROR(SMALL($M$5:$M$9000,ROWS($M$5:M996)),"")</f>
        <v/>
      </c>
      <c r="P996" t="s">
        <v>26</v>
      </c>
      <c r="Q996" t="s">
        <v>1006</v>
      </c>
      <c r="R996">
        <v>139322</v>
      </c>
      <c r="S996" s="388">
        <f>ROWS(R$5:R996)</f>
        <v>992</v>
      </c>
      <c r="T996" s="388">
        <f>IF(_xlfn.IFNA(VLOOKUP(P996,$AG$3:$AH$83,2,FALSE),"")='11.1'!$D$5,TXM!S996,"")</f>
        <v>992</v>
      </c>
      <c r="U996" t="str">
        <f>IFERROR(SMALL($T$5:$T$9000,ROWS($T$5:T996)),"")</f>
        <v/>
      </c>
    </row>
    <row r="997" spans="1:21" ht="14.4" customHeight="1" x14ac:dyDescent="0.3">
      <c r="A997" s="371" t="s">
        <v>26</v>
      </c>
      <c r="B997" t="s">
        <v>1240</v>
      </c>
      <c r="C997" s="372">
        <v>2424</v>
      </c>
      <c r="D997" s="388">
        <f>ROWS(C$5:C997)</f>
        <v>993</v>
      </c>
      <c r="E997" s="388">
        <f>IF(_xlfn.IFNA(VLOOKUP(A997,$AG$3:$AH$83,2,FALSE),"")='11.1'!$D$5,TXM!D997,"")</f>
        <v>993</v>
      </c>
      <c r="F997" t="str">
        <f>IFERROR(SMALL($E$5:$E$9000,ROWS($E$5:E997)),"")</f>
        <v/>
      </c>
      <c r="I997" s="371" t="s">
        <v>199</v>
      </c>
      <c r="J997" t="s">
        <v>795</v>
      </c>
      <c r="K997" s="372">
        <v>11094206</v>
      </c>
      <c r="L997" s="388">
        <f>ROWS(K$5:K997)</f>
        <v>993</v>
      </c>
      <c r="M997" s="388" t="str">
        <f>IF(_xlfn.IFNA(VLOOKUP(I997,$AG$3:$AH$83,2,FALSE),"")='11.1'!$D$5,TXM!L997,"")</f>
        <v/>
      </c>
      <c r="N997" t="str">
        <f>IFERROR(SMALL($M$5:$M$9000,ROWS($M$5:M997)),"")</f>
        <v/>
      </c>
      <c r="P997" t="s">
        <v>26</v>
      </c>
      <c r="Q997" t="s">
        <v>108</v>
      </c>
      <c r="R997">
        <v>132251</v>
      </c>
      <c r="S997" s="388">
        <f>ROWS(R$5:R997)</f>
        <v>993</v>
      </c>
      <c r="T997" s="388">
        <f>IF(_xlfn.IFNA(VLOOKUP(P997,$AG$3:$AH$83,2,FALSE),"")='11.1'!$D$5,TXM!S997,"")</f>
        <v>993</v>
      </c>
      <c r="U997" t="str">
        <f>IFERROR(SMALL($T$5:$T$9000,ROWS($T$5:T997)),"")</f>
        <v/>
      </c>
    </row>
    <row r="998" spans="1:21" ht="14.4" customHeight="1" x14ac:dyDescent="0.3">
      <c r="A998" s="371" t="s">
        <v>26</v>
      </c>
      <c r="B998" t="s">
        <v>799</v>
      </c>
      <c r="C998" s="372">
        <v>777</v>
      </c>
      <c r="D998" s="388">
        <f>ROWS(C$5:C998)</f>
        <v>994</v>
      </c>
      <c r="E998" s="388">
        <f>IF(_xlfn.IFNA(VLOOKUP(A998,$AG$3:$AH$83,2,FALSE),"")='11.1'!$D$5,TXM!D998,"")</f>
        <v>994</v>
      </c>
      <c r="F998" t="str">
        <f>IFERROR(SMALL($E$5:$E$9000,ROWS($E$5:E998)),"")</f>
        <v/>
      </c>
      <c r="I998" s="371" t="s">
        <v>199</v>
      </c>
      <c r="J998" t="s">
        <v>775</v>
      </c>
      <c r="K998" s="372">
        <v>10623757</v>
      </c>
      <c r="L998" s="388">
        <f>ROWS(K$5:K998)</f>
        <v>994</v>
      </c>
      <c r="M998" s="388" t="str">
        <f>IF(_xlfn.IFNA(VLOOKUP(I998,$AG$3:$AH$83,2,FALSE),"")='11.1'!$D$5,TXM!L998,"")</f>
        <v/>
      </c>
      <c r="N998" t="str">
        <f>IFERROR(SMALL($M$5:$M$9000,ROWS($M$5:M998)),"")</f>
        <v/>
      </c>
      <c r="P998" t="s">
        <v>26</v>
      </c>
      <c r="Q998" t="s">
        <v>789</v>
      </c>
      <c r="R998">
        <v>95601</v>
      </c>
      <c r="S998" s="388">
        <f>ROWS(R$5:R998)</f>
        <v>994</v>
      </c>
      <c r="T998" s="388">
        <f>IF(_xlfn.IFNA(VLOOKUP(P998,$AG$3:$AH$83,2,FALSE),"")='11.1'!$D$5,TXM!S998,"")</f>
        <v>994</v>
      </c>
      <c r="U998" t="str">
        <f>IFERROR(SMALL($T$5:$T$9000,ROWS($T$5:T998)),"")</f>
        <v/>
      </c>
    </row>
    <row r="999" spans="1:21" ht="14.4" customHeight="1" x14ac:dyDescent="0.3">
      <c r="A999" s="371" t="s">
        <v>26</v>
      </c>
      <c r="B999" t="s">
        <v>1285</v>
      </c>
      <c r="C999" s="372">
        <v>450</v>
      </c>
      <c r="D999" s="388">
        <f>ROWS(C$5:C999)</f>
        <v>995</v>
      </c>
      <c r="E999" s="388">
        <f>IF(_xlfn.IFNA(VLOOKUP(A999,$AG$3:$AH$83,2,FALSE),"")='11.1'!$D$5,TXM!D999,"")</f>
        <v>995</v>
      </c>
      <c r="F999" t="str">
        <f>IFERROR(SMALL($E$5:$E$9000,ROWS($E$5:E999)),"")</f>
        <v/>
      </c>
      <c r="I999" s="371" t="s">
        <v>199</v>
      </c>
      <c r="J999" t="s">
        <v>1434</v>
      </c>
      <c r="K999" s="372">
        <v>9127721</v>
      </c>
      <c r="L999" s="388">
        <f>ROWS(K$5:K999)</f>
        <v>995</v>
      </c>
      <c r="M999" s="388" t="str">
        <f>IF(_xlfn.IFNA(VLOOKUP(I999,$AG$3:$AH$83,2,FALSE),"")='11.1'!$D$5,TXM!L999,"")</f>
        <v/>
      </c>
      <c r="N999" t="str">
        <f>IFERROR(SMALL($M$5:$M$9000,ROWS($M$5:M999)),"")</f>
        <v/>
      </c>
      <c r="P999" t="s">
        <v>26</v>
      </c>
      <c r="Q999" t="s">
        <v>787</v>
      </c>
      <c r="R999">
        <v>74963</v>
      </c>
      <c r="S999" s="388">
        <f>ROWS(R$5:R999)</f>
        <v>995</v>
      </c>
      <c r="T999" s="388">
        <f>IF(_xlfn.IFNA(VLOOKUP(P999,$AG$3:$AH$83,2,FALSE),"")='11.1'!$D$5,TXM!S999,"")</f>
        <v>995</v>
      </c>
      <c r="U999" t="str">
        <f>IFERROR(SMALL($T$5:$T$9000,ROWS($T$5:T999)),"")</f>
        <v/>
      </c>
    </row>
    <row r="1000" spans="1:21" ht="14.4" customHeight="1" x14ac:dyDescent="0.3">
      <c r="A1000" s="371" t="s">
        <v>26</v>
      </c>
      <c r="B1000" t="s">
        <v>91</v>
      </c>
      <c r="C1000" s="372">
        <v>184</v>
      </c>
      <c r="D1000" s="388">
        <f>ROWS(C$5:C1000)</f>
        <v>996</v>
      </c>
      <c r="E1000" s="388">
        <f>IF(_xlfn.IFNA(VLOOKUP(A1000,$AG$3:$AH$83,2,FALSE),"")='11.1'!$D$5,TXM!D1000,"")</f>
        <v>996</v>
      </c>
      <c r="F1000" t="str">
        <f>IFERROR(SMALL($E$5:$E$9000,ROWS($E$5:E1000)),"")</f>
        <v/>
      </c>
      <c r="I1000" s="371" t="s">
        <v>199</v>
      </c>
      <c r="J1000" t="s">
        <v>791</v>
      </c>
      <c r="K1000" s="372">
        <v>8934342</v>
      </c>
      <c r="L1000" s="388">
        <f>ROWS(K$5:K1000)</f>
        <v>996</v>
      </c>
      <c r="M1000" s="388" t="str">
        <f>IF(_xlfn.IFNA(VLOOKUP(I1000,$AG$3:$AH$83,2,FALSE),"")='11.1'!$D$5,TXM!L1000,"")</f>
        <v/>
      </c>
      <c r="N1000" t="str">
        <f>IFERROR(SMALL($M$5:$M$9000,ROWS($M$5:M1000)),"")</f>
        <v/>
      </c>
      <c r="P1000" t="s">
        <v>26</v>
      </c>
      <c r="Q1000" t="s">
        <v>829</v>
      </c>
      <c r="R1000">
        <v>42981</v>
      </c>
      <c r="S1000" s="388">
        <f>ROWS(R$5:R1000)</f>
        <v>996</v>
      </c>
      <c r="T1000" s="388">
        <f>IF(_xlfn.IFNA(VLOOKUP(P1000,$AG$3:$AH$83,2,FALSE),"")='11.1'!$D$5,TXM!S1000,"")</f>
        <v>996</v>
      </c>
      <c r="U1000" t="str">
        <f>IFERROR(SMALL($T$5:$T$9000,ROWS($T$5:T1000)),"")</f>
        <v/>
      </c>
    </row>
    <row r="1001" spans="1:21" ht="14.4" customHeight="1" x14ac:dyDescent="0.3">
      <c r="A1001" s="371" t="s">
        <v>26</v>
      </c>
      <c r="B1001" t="s">
        <v>827</v>
      </c>
      <c r="C1001" s="372">
        <v>51</v>
      </c>
      <c r="D1001" s="388">
        <f>ROWS(C$5:C1001)</f>
        <v>997</v>
      </c>
      <c r="E1001" s="388">
        <f>IF(_xlfn.IFNA(VLOOKUP(A1001,$AG$3:$AH$83,2,FALSE),"")='11.1'!$D$5,TXM!D1001,"")</f>
        <v>997</v>
      </c>
      <c r="F1001" t="str">
        <f>IFERROR(SMALL($E$5:$E$9000,ROWS($E$5:E1001)),"")</f>
        <v/>
      </c>
      <c r="I1001" s="371" t="s">
        <v>199</v>
      </c>
      <c r="J1001" t="s">
        <v>849</v>
      </c>
      <c r="K1001" s="372">
        <v>8704439</v>
      </c>
      <c r="L1001" s="388">
        <f>ROWS(K$5:K1001)</f>
        <v>997</v>
      </c>
      <c r="M1001" s="388" t="str">
        <f>IF(_xlfn.IFNA(VLOOKUP(I1001,$AG$3:$AH$83,2,FALSE),"")='11.1'!$D$5,TXM!L1001,"")</f>
        <v/>
      </c>
      <c r="N1001" t="str">
        <f>IFERROR(SMALL($M$5:$M$9000,ROWS($M$5:M1001)),"")</f>
        <v/>
      </c>
      <c r="P1001" t="s">
        <v>26</v>
      </c>
      <c r="Q1001" t="s">
        <v>835</v>
      </c>
      <c r="R1001">
        <v>38598</v>
      </c>
      <c r="S1001" s="388">
        <f>ROWS(R$5:R1001)</f>
        <v>997</v>
      </c>
      <c r="T1001" s="388">
        <f>IF(_xlfn.IFNA(VLOOKUP(P1001,$AG$3:$AH$83,2,FALSE),"")='11.1'!$D$5,TXM!S1001,"")</f>
        <v>997</v>
      </c>
      <c r="U1001" t="str">
        <f>IFERROR(SMALL($T$5:$T$9000,ROWS($T$5:T1001)),"")</f>
        <v/>
      </c>
    </row>
    <row r="1002" spans="1:21" ht="14.4" customHeight="1" x14ac:dyDescent="0.3">
      <c r="A1002" s="371" t="s">
        <v>45</v>
      </c>
      <c r="B1002" t="s">
        <v>106</v>
      </c>
      <c r="C1002" s="372">
        <v>887739911</v>
      </c>
      <c r="D1002" s="388">
        <f>ROWS(C$5:C1002)</f>
        <v>998</v>
      </c>
      <c r="E1002" s="388" t="str">
        <f>IF(_xlfn.IFNA(VLOOKUP(A1002,$AG$3:$AH$83,2,FALSE),"")='11.1'!$D$5,TXM!D1002,"")</f>
        <v/>
      </c>
      <c r="F1002" t="str">
        <f>IFERROR(SMALL($E$5:$E$9000,ROWS($E$5:E1002)),"")</f>
        <v/>
      </c>
      <c r="I1002" s="371" t="s">
        <v>199</v>
      </c>
      <c r="J1002" t="s">
        <v>785</v>
      </c>
      <c r="K1002" s="372">
        <v>8514857</v>
      </c>
      <c r="L1002" s="388">
        <f>ROWS(K$5:K1002)</f>
        <v>998</v>
      </c>
      <c r="M1002" s="388" t="str">
        <f>IF(_xlfn.IFNA(VLOOKUP(I1002,$AG$3:$AH$83,2,FALSE),"")='11.1'!$D$5,TXM!L1002,"")</f>
        <v/>
      </c>
      <c r="N1002" t="str">
        <f>IFERROR(SMALL($M$5:$M$9000,ROWS($M$5:M1002)),"")</f>
        <v/>
      </c>
      <c r="P1002" t="s">
        <v>26</v>
      </c>
      <c r="Q1002" t="s">
        <v>815</v>
      </c>
      <c r="R1002">
        <v>28948</v>
      </c>
      <c r="S1002" s="388">
        <f>ROWS(R$5:R1002)</f>
        <v>998</v>
      </c>
      <c r="T1002" s="388">
        <f>IF(_xlfn.IFNA(VLOOKUP(P1002,$AG$3:$AH$83,2,FALSE),"")='11.1'!$D$5,TXM!S1002,"")</f>
        <v>998</v>
      </c>
      <c r="U1002" t="str">
        <f>IFERROR(SMALL($T$5:$T$9000,ROWS($T$5:T1002)),"")</f>
        <v/>
      </c>
    </row>
    <row r="1003" spans="1:21" ht="14.4" customHeight="1" x14ac:dyDescent="0.3">
      <c r="A1003" s="371" t="s">
        <v>45</v>
      </c>
      <c r="B1003" t="s">
        <v>865</v>
      </c>
      <c r="C1003" s="372">
        <v>830176496</v>
      </c>
      <c r="D1003" s="388">
        <f>ROWS(C$5:C1003)</f>
        <v>999</v>
      </c>
      <c r="E1003" s="388" t="str">
        <f>IF(_xlfn.IFNA(VLOOKUP(A1003,$AG$3:$AH$83,2,FALSE),"")='11.1'!$D$5,TXM!D1003,"")</f>
        <v/>
      </c>
      <c r="F1003" t="str">
        <f>IFERROR(SMALL($E$5:$E$9000,ROWS($E$5:E1003)),"")</f>
        <v/>
      </c>
      <c r="I1003" s="371" t="s">
        <v>199</v>
      </c>
      <c r="J1003" t="s">
        <v>871</v>
      </c>
      <c r="K1003" s="372">
        <v>7365207</v>
      </c>
      <c r="L1003" s="388">
        <f>ROWS(K$5:K1003)</f>
        <v>999</v>
      </c>
      <c r="M1003" s="388" t="str">
        <f>IF(_xlfn.IFNA(VLOOKUP(I1003,$AG$3:$AH$83,2,FALSE),"")='11.1'!$D$5,TXM!L1003,"")</f>
        <v/>
      </c>
      <c r="N1003" t="str">
        <f>IFERROR(SMALL($M$5:$M$9000,ROWS($M$5:M1003)),"")</f>
        <v/>
      </c>
      <c r="P1003" t="s">
        <v>26</v>
      </c>
      <c r="Q1003" t="s">
        <v>1001</v>
      </c>
      <c r="R1003">
        <v>24950</v>
      </c>
      <c r="S1003" s="388">
        <f>ROWS(R$5:R1003)</f>
        <v>999</v>
      </c>
      <c r="T1003" s="388">
        <f>IF(_xlfn.IFNA(VLOOKUP(P1003,$AG$3:$AH$83,2,FALSE),"")='11.1'!$D$5,TXM!S1003,"")</f>
        <v>999</v>
      </c>
      <c r="U1003" t="str">
        <f>IFERROR(SMALL($T$5:$T$9000,ROWS($T$5:T1003)),"")</f>
        <v/>
      </c>
    </row>
    <row r="1004" spans="1:21" ht="14.4" customHeight="1" x14ac:dyDescent="0.3">
      <c r="A1004" s="371" t="s">
        <v>45</v>
      </c>
      <c r="B1004" t="s">
        <v>849</v>
      </c>
      <c r="C1004" s="372">
        <v>601052816</v>
      </c>
      <c r="D1004" s="388">
        <f>ROWS(C$5:C1004)</f>
        <v>1000</v>
      </c>
      <c r="E1004" s="388" t="str">
        <f>IF(_xlfn.IFNA(VLOOKUP(A1004,$AG$3:$AH$83,2,FALSE),"")='11.1'!$D$5,TXM!D1004,"")</f>
        <v/>
      </c>
      <c r="F1004" t="str">
        <f>IFERROR(SMALL($E$5:$E$9000,ROWS($E$5:E1004)),"")</f>
        <v/>
      </c>
      <c r="I1004" s="371" t="s">
        <v>199</v>
      </c>
      <c r="J1004" t="s">
        <v>793</v>
      </c>
      <c r="K1004" s="372">
        <v>5747840</v>
      </c>
      <c r="L1004" s="388">
        <f>ROWS(K$5:K1004)</f>
        <v>1000</v>
      </c>
      <c r="M1004" s="388" t="str">
        <f>IF(_xlfn.IFNA(VLOOKUP(I1004,$AG$3:$AH$83,2,FALSE),"")='11.1'!$D$5,TXM!L1004,"")</f>
        <v/>
      </c>
      <c r="N1004" t="str">
        <f>IFERROR(SMALL($M$5:$M$9000,ROWS($M$5:M1004)),"")</f>
        <v/>
      </c>
      <c r="P1004" t="s">
        <v>26</v>
      </c>
      <c r="Q1004" t="s">
        <v>1252</v>
      </c>
      <c r="R1004">
        <v>20195</v>
      </c>
      <c r="S1004" s="388">
        <f>ROWS(R$5:R1004)</f>
        <v>1000</v>
      </c>
      <c r="T1004" s="388">
        <f>IF(_xlfn.IFNA(VLOOKUP(P1004,$AG$3:$AH$83,2,FALSE),"")='11.1'!$D$5,TXM!S1004,"")</f>
        <v>1000</v>
      </c>
      <c r="U1004" t="str">
        <f>IFERROR(SMALL($T$5:$T$9000,ROWS($T$5:T1004)),"")</f>
        <v/>
      </c>
    </row>
    <row r="1005" spans="1:21" ht="14.4" customHeight="1" x14ac:dyDescent="0.3">
      <c r="A1005" s="371" t="s">
        <v>45</v>
      </c>
      <c r="B1005" t="s">
        <v>91</v>
      </c>
      <c r="C1005" s="372">
        <v>572554686</v>
      </c>
      <c r="D1005" s="388">
        <f>ROWS(C$5:C1005)</f>
        <v>1001</v>
      </c>
      <c r="E1005" s="388" t="str">
        <f>IF(_xlfn.IFNA(VLOOKUP(A1005,$AG$3:$AH$83,2,FALSE),"")='11.1'!$D$5,TXM!D1005,"")</f>
        <v/>
      </c>
      <c r="F1005" t="str">
        <f>IFERROR(SMALL($E$5:$E$9000,ROWS($E$5:E1005)),"")</f>
        <v/>
      </c>
      <c r="I1005" s="371" t="s">
        <v>199</v>
      </c>
      <c r="J1005" t="s">
        <v>1001</v>
      </c>
      <c r="K1005" s="372">
        <v>4509463</v>
      </c>
      <c r="L1005" s="388">
        <f>ROWS(K$5:K1005)</f>
        <v>1001</v>
      </c>
      <c r="M1005" s="388" t="str">
        <f>IF(_xlfn.IFNA(VLOOKUP(I1005,$AG$3:$AH$83,2,FALSE),"")='11.1'!$D$5,TXM!L1005,"")</f>
        <v/>
      </c>
      <c r="N1005" t="str">
        <f>IFERROR(SMALL($M$5:$M$9000,ROWS($M$5:M1005)),"")</f>
        <v/>
      </c>
      <c r="P1005" t="s">
        <v>26</v>
      </c>
      <c r="Q1005" t="s">
        <v>783</v>
      </c>
      <c r="R1005">
        <v>20000</v>
      </c>
      <c r="S1005" s="388">
        <f>ROWS(R$5:R1005)</f>
        <v>1001</v>
      </c>
      <c r="T1005" s="388">
        <f>IF(_xlfn.IFNA(VLOOKUP(P1005,$AG$3:$AH$83,2,FALSE),"")='11.1'!$D$5,TXM!S1005,"")</f>
        <v>1001</v>
      </c>
      <c r="U1005" t="str">
        <f>IFERROR(SMALL($T$5:$T$9000,ROWS($T$5:T1005)),"")</f>
        <v/>
      </c>
    </row>
    <row r="1006" spans="1:21" ht="14.4" customHeight="1" x14ac:dyDescent="0.3">
      <c r="A1006" s="371" t="s">
        <v>45</v>
      </c>
      <c r="B1006" t="s">
        <v>1000</v>
      </c>
      <c r="C1006" s="372">
        <v>500197948</v>
      </c>
      <c r="D1006" s="388">
        <f>ROWS(C$5:C1006)</f>
        <v>1002</v>
      </c>
      <c r="E1006" s="388" t="str">
        <f>IF(_xlfn.IFNA(VLOOKUP(A1006,$AG$3:$AH$83,2,FALSE),"")='11.1'!$D$5,TXM!D1006,"")</f>
        <v/>
      </c>
      <c r="F1006" t="str">
        <f>IFERROR(SMALL($E$5:$E$9000,ROWS($E$5:E1006)),"")</f>
        <v/>
      </c>
      <c r="I1006" s="371" t="s">
        <v>199</v>
      </c>
      <c r="J1006" t="s">
        <v>867</v>
      </c>
      <c r="K1006" s="372">
        <v>3138151</v>
      </c>
      <c r="L1006" s="388">
        <f>ROWS(K$5:K1006)</f>
        <v>1002</v>
      </c>
      <c r="M1006" s="388" t="str">
        <f>IF(_xlfn.IFNA(VLOOKUP(I1006,$AG$3:$AH$83,2,FALSE),"")='11.1'!$D$5,TXM!L1006,"")</f>
        <v/>
      </c>
      <c r="N1006" t="str">
        <f>IFERROR(SMALL($M$5:$M$9000,ROWS($M$5:M1006)),"")</f>
        <v/>
      </c>
      <c r="P1006" t="s">
        <v>26</v>
      </c>
      <c r="Q1006" t="s">
        <v>1332</v>
      </c>
      <c r="R1006">
        <v>19594</v>
      </c>
      <c r="S1006" s="388">
        <f>ROWS(R$5:R1006)</f>
        <v>1002</v>
      </c>
      <c r="T1006" s="388">
        <f>IF(_xlfn.IFNA(VLOOKUP(P1006,$AG$3:$AH$83,2,FALSE),"")='11.1'!$D$5,TXM!S1006,"")</f>
        <v>1002</v>
      </c>
      <c r="U1006" t="str">
        <f>IFERROR(SMALL($T$5:$T$9000,ROWS($T$5:T1006)),"")</f>
        <v/>
      </c>
    </row>
    <row r="1007" spans="1:21" ht="14.4" customHeight="1" x14ac:dyDescent="0.3">
      <c r="A1007" s="371" t="s">
        <v>45</v>
      </c>
      <c r="B1007" t="s">
        <v>1252</v>
      </c>
      <c r="C1007" s="372">
        <v>271557161</v>
      </c>
      <c r="D1007" s="388">
        <f>ROWS(C$5:C1007)</f>
        <v>1003</v>
      </c>
      <c r="E1007" s="388" t="str">
        <f>IF(_xlfn.IFNA(VLOOKUP(A1007,$AG$3:$AH$83,2,FALSE),"")='11.1'!$D$5,TXM!D1007,"")</f>
        <v/>
      </c>
      <c r="F1007" t="str">
        <f>IFERROR(SMALL($E$5:$E$9000,ROWS($E$5:E1007)),"")</f>
        <v/>
      </c>
      <c r="I1007" s="371" t="s">
        <v>199</v>
      </c>
      <c r="J1007" t="s">
        <v>1006</v>
      </c>
      <c r="K1007" s="372">
        <v>3008575</v>
      </c>
      <c r="L1007" s="388">
        <f>ROWS(K$5:K1007)</f>
        <v>1003</v>
      </c>
      <c r="M1007" s="388" t="str">
        <f>IF(_xlfn.IFNA(VLOOKUP(I1007,$AG$3:$AH$83,2,FALSE),"")='11.1'!$D$5,TXM!L1007,"")</f>
        <v/>
      </c>
      <c r="N1007" t="str">
        <f>IFERROR(SMALL($M$5:$M$9000,ROWS($M$5:M1007)),"")</f>
        <v/>
      </c>
      <c r="P1007" t="s">
        <v>26</v>
      </c>
      <c r="Q1007" t="s">
        <v>817</v>
      </c>
      <c r="R1007">
        <v>16550</v>
      </c>
      <c r="S1007" s="388">
        <f>ROWS(R$5:R1007)</f>
        <v>1003</v>
      </c>
      <c r="T1007" s="388">
        <f>IF(_xlfn.IFNA(VLOOKUP(P1007,$AG$3:$AH$83,2,FALSE),"")='11.1'!$D$5,TXM!S1007,"")</f>
        <v>1003</v>
      </c>
      <c r="U1007" t="str">
        <f>IFERROR(SMALL($T$5:$T$9000,ROWS($T$5:T1007)),"")</f>
        <v/>
      </c>
    </row>
    <row r="1008" spans="1:21" ht="14.4" customHeight="1" x14ac:dyDescent="0.3">
      <c r="A1008" s="371" t="s">
        <v>45</v>
      </c>
      <c r="B1008" t="s">
        <v>1434</v>
      </c>
      <c r="C1008" s="372">
        <v>201153122</v>
      </c>
      <c r="D1008" s="388">
        <f>ROWS(C$5:C1008)</f>
        <v>1004</v>
      </c>
      <c r="E1008" s="388" t="str">
        <f>IF(_xlfn.IFNA(VLOOKUP(A1008,$AG$3:$AH$83,2,FALSE),"")='11.1'!$D$5,TXM!D1008,"")</f>
        <v/>
      </c>
      <c r="F1008" t="str">
        <f>IFERROR(SMALL($E$5:$E$9000,ROWS($E$5:E1008)),"")</f>
        <v/>
      </c>
      <c r="I1008" s="371" t="s">
        <v>199</v>
      </c>
      <c r="J1008" t="s">
        <v>1441</v>
      </c>
      <c r="K1008" s="372">
        <v>2918166</v>
      </c>
      <c r="L1008" s="388">
        <f>ROWS(K$5:K1008)</f>
        <v>1004</v>
      </c>
      <c r="M1008" s="388" t="str">
        <f>IF(_xlfn.IFNA(VLOOKUP(I1008,$AG$3:$AH$83,2,FALSE),"")='11.1'!$D$5,TXM!L1008,"")</f>
        <v/>
      </c>
      <c r="N1008" t="str">
        <f>IFERROR(SMALL($M$5:$M$9000,ROWS($M$5:M1008)),"")</f>
        <v/>
      </c>
      <c r="P1008" t="s">
        <v>26</v>
      </c>
      <c r="Q1008" t="s">
        <v>173</v>
      </c>
      <c r="R1008">
        <v>11625</v>
      </c>
      <c r="S1008" s="388">
        <f>ROWS(R$5:R1008)</f>
        <v>1004</v>
      </c>
      <c r="T1008" s="388">
        <f>IF(_xlfn.IFNA(VLOOKUP(P1008,$AG$3:$AH$83,2,FALSE),"")='11.1'!$D$5,TXM!S1008,"")</f>
        <v>1004</v>
      </c>
      <c r="U1008" t="str">
        <f>IFERROR(SMALL($T$5:$T$9000,ROWS($T$5:T1008)),"")</f>
        <v/>
      </c>
    </row>
    <row r="1009" spans="1:21" ht="14.4" customHeight="1" x14ac:dyDescent="0.3">
      <c r="A1009" s="371" t="s">
        <v>45</v>
      </c>
      <c r="B1009" t="s">
        <v>839</v>
      </c>
      <c r="C1009" s="372">
        <v>171827312</v>
      </c>
      <c r="D1009" s="388">
        <f>ROWS(C$5:C1009)</f>
        <v>1005</v>
      </c>
      <c r="E1009" s="388" t="str">
        <f>IF(_xlfn.IFNA(VLOOKUP(A1009,$AG$3:$AH$83,2,FALSE),"")='11.1'!$D$5,TXM!D1009,"")</f>
        <v/>
      </c>
      <c r="F1009" t="str">
        <f>IFERROR(SMALL($E$5:$E$9000,ROWS($E$5:E1009)),"")</f>
        <v/>
      </c>
      <c r="I1009" s="371" t="s">
        <v>199</v>
      </c>
      <c r="J1009" t="s">
        <v>861</v>
      </c>
      <c r="K1009" s="372">
        <v>2677681</v>
      </c>
      <c r="L1009" s="388">
        <f>ROWS(K$5:K1009)</f>
        <v>1005</v>
      </c>
      <c r="M1009" s="388" t="str">
        <f>IF(_xlfn.IFNA(VLOOKUP(I1009,$AG$3:$AH$83,2,FALSE),"")='11.1'!$D$5,TXM!L1009,"")</f>
        <v/>
      </c>
      <c r="N1009" t="str">
        <f>IFERROR(SMALL($M$5:$M$9000,ROWS($M$5:M1009)),"")</f>
        <v/>
      </c>
      <c r="P1009" t="s">
        <v>26</v>
      </c>
      <c r="Q1009" t="s">
        <v>811</v>
      </c>
      <c r="R1009">
        <v>10569</v>
      </c>
      <c r="S1009" s="388">
        <f>ROWS(R$5:R1009)</f>
        <v>1005</v>
      </c>
      <c r="T1009" s="388">
        <f>IF(_xlfn.IFNA(VLOOKUP(P1009,$AG$3:$AH$83,2,FALSE),"")='11.1'!$D$5,TXM!S1009,"")</f>
        <v>1005</v>
      </c>
      <c r="U1009" t="str">
        <f>IFERROR(SMALL($T$5:$T$9000,ROWS($T$5:T1009)),"")</f>
        <v/>
      </c>
    </row>
    <row r="1010" spans="1:21" ht="14.4" customHeight="1" x14ac:dyDescent="0.3">
      <c r="A1010" s="371" t="s">
        <v>45</v>
      </c>
      <c r="B1010" t="s">
        <v>104</v>
      </c>
      <c r="C1010" s="372">
        <v>150589597</v>
      </c>
      <c r="D1010" s="388">
        <f>ROWS(C$5:C1010)</f>
        <v>1006</v>
      </c>
      <c r="E1010" s="388" t="str">
        <f>IF(_xlfn.IFNA(VLOOKUP(A1010,$AG$3:$AH$83,2,FALSE),"")='11.1'!$D$5,TXM!D1010,"")</f>
        <v/>
      </c>
      <c r="F1010" t="str">
        <f>IFERROR(SMALL($E$5:$E$9000,ROWS($E$5:E1010)),"")</f>
        <v/>
      </c>
      <c r="I1010" s="371" t="s">
        <v>199</v>
      </c>
      <c r="J1010" t="s">
        <v>1005</v>
      </c>
      <c r="K1010" s="372">
        <v>2194911</v>
      </c>
      <c r="L1010" s="388">
        <f>ROWS(K$5:K1010)</f>
        <v>1006</v>
      </c>
      <c r="M1010" s="388" t="str">
        <f>IF(_xlfn.IFNA(VLOOKUP(I1010,$AG$3:$AH$83,2,FALSE),"")='11.1'!$D$5,TXM!L1010,"")</f>
        <v/>
      </c>
      <c r="N1010" t="str">
        <f>IFERROR(SMALL($M$5:$M$9000,ROWS($M$5:M1010)),"")</f>
        <v/>
      </c>
      <c r="P1010" t="s">
        <v>26</v>
      </c>
      <c r="Q1010" t="s">
        <v>793</v>
      </c>
      <c r="R1010">
        <v>6522</v>
      </c>
      <c r="S1010" s="388">
        <f>ROWS(R$5:R1010)</f>
        <v>1006</v>
      </c>
      <c r="T1010" s="388">
        <f>IF(_xlfn.IFNA(VLOOKUP(P1010,$AG$3:$AH$83,2,FALSE),"")='11.1'!$D$5,TXM!S1010,"")</f>
        <v>1006</v>
      </c>
      <c r="U1010" t="str">
        <f>IFERROR(SMALL($T$5:$T$9000,ROWS($T$5:T1010)),"")</f>
        <v/>
      </c>
    </row>
    <row r="1011" spans="1:21" ht="14.4" customHeight="1" x14ac:dyDescent="0.3">
      <c r="A1011" s="371" t="s">
        <v>45</v>
      </c>
      <c r="B1011" t="s">
        <v>1005</v>
      </c>
      <c r="C1011" s="372">
        <v>141095085</v>
      </c>
      <c r="D1011" s="388">
        <f>ROWS(C$5:C1011)</f>
        <v>1007</v>
      </c>
      <c r="E1011" s="388" t="str">
        <f>IF(_xlfn.IFNA(VLOOKUP(A1011,$AG$3:$AH$83,2,FALSE),"")='11.1'!$D$5,TXM!D1011,"")</f>
        <v/>
      </c>
      <c r="F1011" t="str">
        <f>IFERROR(SMALL($E$5:$E$9000,ROWS($E$5:E1011)),"")</f>
        <v/>
      </c>
      <c r="I1011" s="371" t="s">
        <v>199</v>
      </c>
      <c r="J1011" t="s">
        <v>1318</v>
      </c>
      <c r="K1011" s="372">
        <v>2073590</v>
      </c>
      <c r="L1011" s="388">
        <f>ROWS(K$5:K1011)</f>
        <v>1007</v>
      </c>
      <c r="M1011" s="388" t="str">
        <f>IF(_xlfn.IFNA(VLOOKUP(I1011,$AG$3:$AH$83,2,FALSE),"")='11.1'!$D$5,TXM!L1011,"")</f>
        <v/>
      </c>
      <c r="N1011" t="str">
        <f>IFERROR(SMALL($M$5:$M$9000,ROWS($M$5:M1011)),"")</f>
        <v/>
      </c>
      <c r="P1011" t="s">
        <v>26</v>
      </c>
      <c r="Q1011" t="s">
        <v>807</v>
      </c>
      <c r="R1011">
        <v>5300</v>
      </c>
      <c r="S1011" s="388">
        <f>ROWS(R$5:R1011)</f>
        <v>1007</v>
      </c>
      <c r="T1011" s="388">
        <f>IF(_xlfn.IFNA(VLOOKUP(P1011,$AG$3:$AH$83,2,FALSE),"")='11.1'!$D$5,TXM!S1011,"")</f>
        <v>1007</v>
      </c>
      <c r="U1011" t="str">
        <f>IFERROR(SMALL($T$5:$T$9000,ROWS($T$5:T1011)),"")</f>
        <v/>
      </c>
    </row>
    <row r="1012" spans="1:21" ht="14.4" customHeight="1" x14ac:dyDescent="0.3">
      <c r="A1012" s="371" t="s">
        <v>45</v>
      </c>
      <c r="B1012" t="s">
        <v>783</v>
      </c>
      <c r="C1012" s="372">
        <v>136606850</v>
      </c>
      <c r="D1012" s="388">
        <f>ROWS(C$5:C1012)</f>
        <v>1008</v>
      </c>
      <c r="E1012" s="388" t="str">
        <f>IF(_xlfn.IFNA(VLOOKUP(A1012,$AG$3:$AH$83,2,FALSE),"")='11.1'!$D$5,TXM!D1012,"")</f>
        <v/>
      </c>
      <c r="F1012" t="str">
        <f>IFERROR(SMALL($E$5:$E$9000,ROWS($E$5:E1012)),"")</f>
        <v/>
      </c>
      <c r="I1012" s="371" t="s">
        <v>199</v>
      </c>
      <c r="J1012" t="s">
        <v>1275</v>
      </c>
      <c r="K1012" s="372">
        <v>1968185</v>
      </c>
      <c r="L1012" s="388">
        <f>ROWS(K$5:K1012)</f>
        <v>1008</v>
      </c>
      <c r="M1012" s="388" t="str">
        <f>IF(_xlfn.IFNA(VLOOKUP(I1012,$AG$3:$AH$83,2,FALSE),"")='11.1'!$D$5,TXM!L1012,"")</f>
        <v/>
      </c>
      <c r="N1012" t="str">
        <f>IFERROR(SMALL($M$5:$M$9000,ROWS($M$5:M1012)),"")</f>
        <v/>
      </c>
      <c r="P1012" t="s">
        <v>26</v>
      </c>
      <c r="Q1012" t="s">
        <v>1003</v>
      </c>
      <c r="R1012">
        <v>5185</v>
      </c>
      <c r="S1012" s="388">
        <f>ROWS(R$5:R1012)</f>
        <v>1008</v>
      </c>
      <c r="T1012" s="388">
        <f>IF(_xlfn.IFNA(VLOOKUP(P1012,$AG$3:$AH$83,2,FALSE),"")='11.1'!$D$5,TXM!S1012,"")</f>
        <v>1008</v>
      </c>
      <c r="U1012" t="str">
        <f>IFERROR(SMALL($T$5:$T$9000,ROWS($T$5:T1012)),"")</f>
        <v/>
      </c>
    </row>
    <row r="1013" spans="1:21" ht="14.4" customHeight="1" x14ac:dyDescent="0.3">
      <c r="A1013" s="371" t="s">
        <v>45</v>
      </c>
      <c r="B1013" t="s">
        <v>791</v>
      </c>
      <c r="C1013" s="372">
        <v>115749084</v>
      </c>
      <c r="D1013" s="388">
        <f>ROWS(C$5:C1013)</f>
        <v>1009</v>
      </c>
      <c r="E1013" s="388" t="str">
        <f>IF(_xlfn.IFNA(VLOOKUP(A1013,$AG$3:$AH$83,2,FALSE),"")='11.1'!$D$5,TXM!D1013,"")</f>
        <v/>
      </c>
      <c r="F1013" t="str">
        <f>IFERROR(SMALL($E$5:$E$9000,ROWS($E$5:E1013)),"")</f>
        <v/>
      </c>
      <c r="I1013" s="371" t="s">
        <v>199</v>
      </c>
      <c r="J1013" t="s">
        <v>869</v>
      </c>
      <c r="K1013" s="372">
        <v>1947782</v>
      </c>
      <c r="L1013" s="388">
        <f>ROWS(K$5:K1013)</f>
        <v>1009</v>
      </c>
      <c r="M1013" s="388" t="str">
        <f>IF(_xlfn.IFNA(VLOOKUP(I1013,$AG$3:$AH$83,2,FALSE),"")='11.1'!$D$5,TXM!L1013,"")</f>
        <v/>
      </c>
      <c r="N1013" t="str">
        <f>IFERROR(SMALL($M$5:$M$9000,ROWS($M$5:M1013)),"")</f>
        <v/>
      </c>
      <c r="P1013" t="s">
        <v>26</v>
      </c>
      <c r="Q1013" t="s">
        <v>795</v>
      </c>
      <c r="R1013">
        <v>3995</v>
      </c>
      <c r="S1013" s="388">
        <f>ROWS(R$5:R1013)</f>
        <v>1009</v>
      </c>
      <c r="T1013" s="388">
        <f>IF(_xlfn.IFNA(VLOOKUP(P1013,$AG$3:$AH$83,2,FALSE),"")='11.1'!$D$5,TXM!S1013,"")</f>
        <v>1009</v>
      </c>
      <c r="U1013" t="str">
        <f>IFERROR(SMALL($T$5:$T$9000,ROWS($T$5:T1013)),"")</f>
        <v/>
      </c>
    </row>
    <row r="1014" spans="1:21" ht="14.4" customHeight="1" x14ac:dyDescent="0.3">
      <c r="A1014" s="371" t="s">
        <v>45</v>
      </c>
      <c r="B1014" t="s">
        <v>1275</v>
      </c>
      <c r="C1014" s="372">
        <v>98413375</v>
      </c>
      <c r="D1014" s="388">
        <f>ROWS(C$5:C1014)</f>
        <v>1010</v>
      </c>
      <c r="E1014" s="388" t="str">
        <f>IF(_xlfn.IFNA(VLOOKUP(A1014,$AG$3:$AH$83,2,FALSE),"")='11.1'!$D$5,TXM!D1014,"")</f>
        <v/>
      </c>
      <c r="F1014" t="str">
        <f>IFERROR(SMALL($E$5:$E$9000,ROWS($E$5:E1014)),"")</f>
        <v/>
      </c>
      <c r="I1014" s="371" t="s">
        <v>199</v>
      </c>
      <c r="J1014" t="s">
        <v>773</v>
      </c>
      <c r="K1014" s="372">
        <v>1932529</v>
      </c>
      <c r="L1014" s="388">
        <f>ROWS(K$5:K1014)</f>
        <v>1010</v>
      </c>
      <c r="M1014" s="388" t="str">
        <f>IF(_xlfn.IFNA(VLOOKUP(I1014,$AG$3:$AH$83,2,FALSE),"")='11.1'!$D$5,TXM!L1014,"")</f>
        <v/>
      </c>
      <c r="N1014" t="str">
        <f>IFERROR(SMALL($M$5:$M$9000,ROWS($M$5:M1014)),"")</f>
        <v/>
      </c>
      <c r="P1014" t="s">
        <v>26</v>
      </c>
      <c r="Q1014" t="s">
        <v>819</v>
      </c>
      <c r="R1014">
        <v>3523</v>
      </c>
      <c r="S1014" s="388">
        <f>ROWS(R$5:R1014)</f>
        <v>1010</v>
      </c>
      <c r="T1014" s="388">
        <f>IF(_xlfn.IFNA(VLOOKUP(P1014,$AG$3:$AH$83,2,FALSE),"")='11.1'!$D$5,TXM!S1014,"")</f>
        <v>1010</v>
      </c>
      <c r="U1014" t="str">
        <f>IFERROR(SMALL($T$5:$T$9000,ROWS($T$5:T1014)),"")</f>
        <v/>
      </c>
    </row>
    <row r="1015" spans="1:21" ht="14.4" customHeight="1" x14ac:dyDescent="0.3">
      <c r="A1015" s="371" t="s">
        <v>45</v>
      </c>
      <c r="B1015" t="s">
        <v>845</v>
      </c>
      <c r="C1015" s="372">
        <v>88997941</v>
      </c>
      <c r="D1015" s="388">
        <f>ROWS(C$5:C1015)</f>
        <v>1011</v>
      </c>
      <c r="E1015" s="388" t="str">
        <f>IF(_xlfn.IFNA(VLOOKUP(A1015,$AG$3:$AH$83,2,FALSE),"")='11.1'!$D$5,TXM!D1015,"")</f>
        <v/>
      </c>
      <c r="F1015" t="str">
        <f>IFERROR(SMALL($E$5:$E$9000,ROWS($E$5:E1015)),"")</f>
        <v/>
      </c>
      <c r="I1015" s="371" t="s">
        <v>199</v>
      </c>
      <c r="J1015" t="s">
        <v>789</v>
      </c>
      <c r="K1015" s="372">
        <v>1575484</v>
      </c>
      <c r="L1015" s="388">
        <f>ROWS(K$5:K1015)</f>
        <v>1011</v>
      </c>
      <c r="M1015" s="388" t="str">
        <f>IF(_xlfn.IFNA(VLOOKUP(I1015,$AG$3:$AH$83,2,FALSE),"")='11.1'!$D$5,TXM!L1015,"")</f>
        <v/>
      </c>
      <c r="N1015" t="str">
        <f>IFERROR(SMALL($M$5:$M$9000,ROWS($M$5:M1015)),"")</f>
        <v/>
      </c>
      <c r="P1015" t="s">
        <v>26</v>
      </c>
      <c r="Q1015" t="s">
        <v>857</v>
      </c>
      <c r="R1015">
        <v>2203</v>
      </c>
      <c r="S1015" s="388">
        <f>ROWS(R$5:R1015)</f>
        <v>1011</v>
      </c>
      <c r="T1015" s="388">
        <f>IF(_xlfn.IFNA(VLOOKUP(P1015,$AG$3:$AH$83,2,FALSE),"")='11.1'!$D$5,TXM!S1015,"")</f>
        <v>1011</v>
      </c>
      <c r="U1015" t="str">
        <f>IFERROR(SMALL($T$5:$T$9000,ROWS($T$5:T1015)),"")</f>
        <v/>
      </c>
    </row>
    <row r="1016" spans="1:21" ht="14.4" customHeight="1" x14ac:dyDescent="0.3">
      <c r="A1016" s="371" t="s">
        <v>45</v>
      </c>
      <c r="B1016" t="s">
        <v>108</v>
      </c>
      <c r="C1016" s="372">
        <v>82316724</v>
      </c>
      <c r="D1016" s="388">
        <f>ROWS(C$5:C1016)</f>
        <v>1012</v>
      </c>
      <c r="E1016" s="388" t="str">
        <f>IF(_xlfn.IFNA(VLOOKUP(A1016,$AG$3:$AH$83,2,FALSE),"")='11.1'!$D$5,TXM!D1016,"")</f>
        <v/>
      </c>
      <c r="F1016" t="str">
        <f>IFERROR(SMALL($E$5:$E$9000,ROWS($E$5:E1016)),"")</f>
        <v/>
      </c>
      <c r="I1016" s="371" t="s">
        <v>199</v>
      </c>
      <c r="J1016" t="s">
        <v>813</v>
      </c>
      <c r="K1016" s="372">
        <v>1273848</v>
      </c>
      <c r="L1016" s="388">
        <f>ROWS(K$5:K1016)</f>
        <v>1012</v>
      </c>
      <c r="M1016" s="388" t="str">
        <f>IF(_xlfn.IFNA(VLOOKUP(I1016,$AG$3:$AH$83,2,FALSE),"")='11.1'!$D$5,TXM!L1016,"")</f>
        <v/>
      </c>
      <c r="N1016" t="str">
        <f>IFERROR(SMALL($M$5:$M$9000,ROWS($M$5:M1016)),"")</f>
        <v/>
      </c>
      <c r="P1016" t="s">
        <v>26</v>
      </c>
      <c r="Q1016" t="s">
        <v>831</v>
      </c>
      <c r="R1016">
        <v>1714</v>
      </c>
      <c r="S1016" s="388">
        <f>ROWS(R$5:R1016)</f>
        <v>1012</v>
      </c>
      <c r="T1016" s="388">
        <f>IF(_xlfn.IFNA(VLOOKUP(P1016,$AG$3:$AH$83,2,FALSE),"")='11.1'!$D$5,TXM!S1016,"")</f>
        <v>1012</v>
      </c>
      <c r="U1016" t="str">
        <f>IFERROR(SMALL($T$5:$T$9000,ROWS($T$5:T1016)),"")</f>
        <v/>
      </c>
    </row>
    <row r="1017" spans="1:21" ht="14.4" customHeight="1" x14ac:dyDescent="0.3">
      <c r="A1017" s="371" t="s">
        <v>45</v>
      </c>
      <c r="B1017" t="s">
        <v>837</v>
      </c>
      <c r="C1017" s="372">
        <v>79234978</v>
      </c>
      <c r="D1017" s="388">
        <f>ROWS(C$5:C1017)</f>
        <v>1013</v>
      </c>
      <c r="E1017" s="388" t="str">
        <f>IF(_xlfn.IFNA(VLOOKUP(A1017,$AG$3:$AH$83,2,FALSE),"")='11.1'!$D$5,TXM!D1017,"")</f>
        <v/>
      </c>
      <c r="F1017" t="str">
        <f>IFERROR(SMALL($E$5:$E$9000,ROWS($E$5:E1017)),"")</f>
        <v/>
      </c>
      <c r="I1017" s="371" t="s">
        <v>199</v>
      </c>
      <c r="J1017" t="s">
        <v>104</v>
      </c>
      <c r="K1017" s="372">
        <v>1245734</v>
      </c>
      <c r="L1017" s="388">
        <f>ROWS(K$5:K1017)</f>
        <v>1013</v>
      </c>
      <c r="M1017" s="388" t="str">
        <f>IF(_xlfn.IFNA(VLOOKUP(I1017,$AG$3:$AH$83,2,FALSE),"")='11.1'!$D$5,TXM!L1017,"")</f>
        <v/>
      </c>
      <c r="N1017" t="str">
        <f>IFERROR(SMALL($M$5:$M$9000,ROWS($M$5:M1017)),"")</f>
        <v/>
      </c>
      <c r="P1017" t="s">
        <v>26</v>
      </c>
      <c r="Q1017" t="s">
        <v>805</v>
      </c>
      <c r="R1017">
        <v>47</v>
      </c>
      <c r="S1017" s="388">
        <f>ROWS(R$5:R1017)</f>
        <v>1013</v>
      </c>
      <c r="T1017" s="388">
        <f>IF(_xlfn.IFNA(VLOOKUP(P1017,$AG$3:$AH$83,2,FALSE),"")='11.1'!$D$5,TXM!S1017,"")</f>
        <v>1013</v>
      </c>
      <c r="U1017" t="str">
        <f>IFERROR(SMALL($T$5:$T$9000,ROWS($T$5:T1017)),"")</f>
        <v/>
      </c>
    </row>
    <row r="1018" spans="1:21" ht="14.4" customHeight="1" x14ac:dyDescent="0.3">
      <c r="A1018" s="371" t="s">
        <v>45</v>
      </c>
      <c r="B1018" t="s">
        <v>863</v>
      </c>
      <c r="C1018" s="372">
        <v>69513291</v>
      </c>
      <c r="D1018" s="388">
        <f>ROWS(C$5:C1018)</f>
        <v>1014</v>
      </c>
      <c r="E1018" s="388" t="str">
        <f>IF(_xlfn.IFNA(VLOOKUP(A1018,$AG$3:$AH$83,2,FALSE),"")='11.1'!$D$5,TXM!D1018,"")</f>
        <v/>
      </c>
      <c r="F1018" t="str">
        <f>IFERROR(SMALL($E$5:$E$9000,ROWS($E$5:E1018)),"")</f>
        <v/>
      </c>
      <c r="I1018" s="371" t="s">
        <v>199</v>
      </c>
      <c r="J1018" t="s">
        <v>172</v>
      </c>
      <c r="K1018" s="372">
        <v>1108948</v>
      </c>
      <c r="L1018" s="388">
        <f>ROWS(K$5:K1018)</f>
        <v>1014</v>
      </c>
      <c r="M1018" s="388" t="str">
        <f>IF(_xlfn.IFNA(VLOOKUP(I1018,$AG$3:$AH$83,2,FALSE),"")='11.1'!$D$5,TXM!L1018,"")</f>
        <v/>
      </c>
      <c r="N1018" t="str">
        <f>IFERROR(SMALL($M$5:$M$9000,ROWS($M$5:M1018)),"")</f>
        <v/>
      </c>
      <c r="P1018" t="s">
        <v>26</v>
      </c>
      <c r="Q1018" t="s">
        <v>779</v>
      </c>
      <c r="R1018">
        <v>5</v>
      </c>
      <c r="S1018" s="388">
        <f>ROWS(R$5:R1018)</f>
        <v>1014</v>
      </c>
      <c r="T1018" s="388">
        <f>IF(_xlfn.IFNA(VLOOKUP(P1018,$AG$3:$AH$83,2,FALSE),"")='11.1'!$D$5,TXM!S1018,"")</f>
        <v>1014</v>
      </c>
      <c r="U1018" t="str">
        <f>IFERROR(SMALL($T$5:$T$9000,ROWS($T$5:T1018)),"")</f>
        <v/>
      </c>
    </row>
    <row r="1019" spans="1:21" ht="14.4" customHeight="1" x14ac:dyDescent="0.3">
      <c r="A1019" s="371" t="s">
        <v>45</v>
      </c>
      <c r="B1019" t="s">
        <v>835</v>
      </c>
      <c r="C1019" s="372">
        <v>68219546</v>
      </c>
      <c r="D1019" s="388">
        <f>ROWS(C$5:C1019)</f>
        <v>1015</v>
      </c>
      <c r="E1019" s="388" t="str">
        <f>IF(_xlfn.IFNA(VLOOKUP(A1019,$AG$3:$AH$83,2,FALSE),"")='11.1'!$D$5,TXM!D1019,"")</f>
        <v/>
      </c>
      <c r="F1019" t="str">
        <f>IFERROR(SMALL($E$5:$E$9000,ROWS($E$5:E1019)),"")</f>
        <v/>
      </c>
      <c r="I1019" s="371" t="s">
        <v>199</v>
      </c>
      <c r="J1019" t="s">
        <v>841</v>
      </c>
      <c r="K1019" s="372">
        <v>948852</v>
      </c>
      <c r="L1019" s="388">
        <f>ROWS(K$5:K1019)</f>
        <v>1015</v>
      </c>
      <c r="M1019" s="388" t="str">
        <f>IF(_xlfn.IFNA(VLOOKUP(I1019,$AG$3:$AH$83,2,FALSE),"")='11.1'!$D$5,TXM!L1019,"")</f>
        <v/>
      </c>
      <c r="N1019" t="str">
        <f>IFERROR(SMALL($M$5:$M$9000,ROWS($M$5:M1019)),"")</f>
        <v/>
      </c>
      <c r="P1019" t="s">
        <v>45</v>
      </c>
      <c r="Q1019" t="s">
        <v>839</v>
      </c>
      <c r="R1019">
        <v>178067992</v>
      </c>
      <c r="S1019" s="388">
        <f>ROWS(R$5:R1019)</f>
        <v>1015</v>
      </c>
      <c r="T1019" s="388" t="str">
        <f>IF(_xlfn.IFNA(VLOOKUP(P1019,$AG$3:$AH$83,2,FALSE),"")='11.1'!$D$5,TXM!S1019,"")</f>
        <v/>
      </c>
      <c r="U1019" t="str">
        <f>IFERROR(SMALL($T$5:$T$9000,ROWS($T$5:T1019)),"")</f>
        <v/>
      </c>
    </row>
    <row r="1020" spans="1:21" ht="14.4" customHeight="1" x14ac:dyDescent="0.3">
      <c r="A1020" s="371" t="s">
        <v>45</v>
      </c>
      <c r="B1020" t="s">
        <v>793</v>
      </c>
      <c r="C1020" s="372">
        <v>68067167</v>
      </c>
      <c r="D1020" s="388">
        <f>ROWS(C$5:C1020)</f>
        <v>1016</v>
      </c>
      <c r="E1020" s="388" t="str">
        <f>IF(_xlfn.IFNA(VLOOKUP(A1020,$AG$3:$AH$83,2,FALSE),"")='11.1'!$D$5,TXM!D1020,"")</f>
        <v/>
      </c>
      <c r="F1020" t="str">
        <f>IFERROR(SMALL($E$5:$E$9000,ROWS($E$5:E1020)),"")</f>
        <v/>
      </c>
      <c r="I1020" s="371" t="s">
        <v>199</v>
      </c>
      <c r="J1020" t="s">
        <v>835</v>
      </c>
      <c r="K1020" s="372">
        <v>884527</v>
      </c>
      <c r="L1020" s="388">
        <f>ROWS(K$5:K1020)</f>
        <v>1016</v>
      </c>
      <c r="M1020" s="388" t="str">
        <f>IF(_xlfn.IFNA(VLOOKUP(I1020,$AG$3:$AH$83,2,FALSE),"")='11.1'!$D$5,TXM!L1020,"")</f>
        <v/>
      </c>
      <c r="N1020" t="str">
        <f>IFERROR(SMALL($M$5:$M$9000,ROWS($M$5:M1020)),"")</f>
        <v/>
      </c>
      <c r="P1020" t="s">
        <v>45</v>
      </c>
      <c r="Q1020" t="s">
        <v>867</v>
      </c>
      <c r="R1020">
        <v>151620471</v>
      </c>
      <c r="S1020" s="388">
        <f>ROWS(R$5:R1020)</f>
        <v>1016</v>
      </c>
      <c r="T1020" s="388" t="str">
        <f>IF(_xlfn.IFNA(VLOOKUP(P1020,$AG$3:$AH$83,2,FALSE),"")='11.1'!$D$5,TXM!S1020,"")</f>
        <v/>
      </c>
      <c r="U1020" t="str">
        <f>IFERROR(SMALL($T$5:$T$9000,ROWS($T$5:T1020)),"")</f>
        <v/>
      </c>
    </row>
    <row r="1021" spans="1:21" ht="14.4" customHeight="1" x14ac:dyDescent="0.3">
      <c r="A1021" s="371" t="s">
        <v>45</v>
      </c>
      <c r="B1021" t="s">
        <v>775</v>
      </c>
      <c r="C1021" s="372">
        <v>62254979</v>
      </c>
      <c r="D1021" s="388">
        <f>ROWS(C$5:C1021)</f>
        <v>1017</v>
      </c>
      <c r="E1021" s="388" t="str">
        <f>IF(_xlfn.IFNA(VLOOKUP(A1021,$AG$3:$AH$83,2,FALSE),"")='11.1'!$D$5,TXM!D1021,"")</f>
        <v/>
      </c>
      <c r="F1021" t="str">
        <f>IFERROR(SMALL($E$5:$E$9000,ROWS($E$5:E1021)),"")</f>
        <v/>
      </c>
      <c r="I1021" s="371" t="s">
        <v>199</v>
      </c>
      <c r="J1021" t="s">
        <v>783</v>
      </c>
      <c r="K1021" s="372">
        <v>820843</v>
      </c>
      <c r="L1021" s="388">
        <f>ROWS(K$5:K1021)</f>
        <v>1017</v>
      </c>
      <c r="M1021" s="388" t="str">
        <f>IF(_xlfn.IFNA(VLOOKUP(I1021,$AG$3:$AH$83,2,FALSE),"")='11.1'!$D$5,TXM!L1021,"")</f>
        <v/>
      </c>
      <c r="N1021" t="str">
        <f>IFERROR(SMALL($M$5:$M$9000,ROWS($M$5:M1021)),"")</f>
        <v/>
      </c>
      <c r="P1021" t="s">
        <v>45</v>
      </c>
      <c r="Q1021" t="s">
        <v>863</v>
      </c>
      <c r="R1021">
        <v>88292432</v>
      </c>
      <c r="S1021" s="388">
        <f>ROWS(R$5:R1021)</f>
        <v>1017</v>
      </c>
      <c r="T1021" s="388" t="str">
        <f>IF(_xlfn.IFNA(VLOOKUP(P1021,$AG$3:$AH$83,2,FALSE),"")='11.1'!$D$5,TXM!S1021,"")</f>
        <v/>
      </c>
      <c r="U1021" t="str">
        <f>IFERROR(SMALL($T$5:$T$9000,ROWS($T$5:T1021)),"")</f>
        <v/>
      </c>
    </row>
    <row r="1022" spans="1:21" ht="14.4" customHeight="1" x14ac:dyDescent="0.3">
      <c r="A1022" s="371" t="s">
        <v>45</v>
      </c>
      <c r="B1022" t="s">
        <v>779</v>
      </c>
      <c r="C1022" s="372">
        <v>58504735</v>
      </c>
      <c r="D1022" s="388">
        <f>ROWS(C$5:C1022)</f>
        <v>1018</v>
      </c>
      <c r="E1022" s="388" t="str">
        <f>IF(_xlfn.IFNA(VLOOKUP(A1022,$AG$3:$AH$83,2,FALSE),"")='11.1'!$D$5,TXM!D1022,"")</f>
        <v/>
      </c>
      <c r="F1022" t="str">
        <f>IFERROR(SMALL($E$5:$E$9000,ROWS($E$5:E1022)),"")</f>
        <v/>
      </c>
      <c r="I1022" s="371" t="s">
        <v>199</v>
      </c>
      <c r="J1022" t="s">
        <v>996</v>
      </c>
      <c r="K1022" s="372">
        <v>627883</v>
      </c>
      <c r="L1022" s="388">
        <f>ROWS(K$5:K1022)</f>
        <v>1018</v>
      </c>
      <c r="M1022" s="388" t="str">
        <f>IF(_xlfn.IFNA(VLOOKUP(I1022,$AG$3:$AH$83,2,FALSE),"")='11.1'!$D$5,TXM!L1022,"")</f>
        <v/>
      </c>
      <c r="N1022" t="str">
        <f>IFERROR(SMALL($M$5:$M$9000,ROWS($M$5:M1022)),"")</f>
        <v/>
      </c>
      <c r="P1022" t="s">
        <v>45</v>
      </c>
      <c r="Q1022" t="s">
        <v>91</v>
      </c>
      <c r="R1022">
        <v>37715611</v>
      </c>
      <c r="S1022" s="388">
        <f>ROWS(R$5:R1022)</f>
        <v>1018</v>
      </c>
      <c r="T1022" s="388" t="str">
        <f>IF(_xlfn.IFNA(VLOOKUP(P1022,$AG$3:$AH$83,2,FALSE),"")='11.1'!$D$5,TXM!S1022,"")</f>
        <v/>
      </c>
      <c r="U1022" t="str">
        <f>IFERROR(SMALL($T$5:$T$9000,ROWS($T$5:T1022)),"")</f>
        <v/>
      </c>
    </row>
    <row r="1023" spans="1:21" ht="14.4" customHeight="1" x14ac:dyDescent="0.3">
      <c r="A1023" s="371" t="s">
        <v>45</v>
      </c>
      <c r="B1023" t="s">
        <v>789</v>
      </c>
      <c r="C1023" s="372">
        <v>58050317</v>
      </c>
      <c r="D1023" s="388">
        <f>ROWS(C$5:C1023)</f>
        <v>1019</v>
      </c>
      <c r="E1023" s="388" t="str">
        <f>IF(_xlfn.IFNA(VLOOKUP(A1023,$AG$3:$AH$83,2,FALSE),"")='11.1'!$D$5,TXM!D1023,"")</f>
        <v/>
      </c>
      <c r="F1023" t="str">
        <f>IFERROR(SMALL($E$5:$E$9000,ROWS($E$5:E1023)),"")</f>
        <v/>
      </c>
      <c r="I1023" s="371" t="s">
        <v>199</v>
      </c>
      <c r="J1023" t="s">
        <v>99</v>
      </c>
      <c r="K1023" s="372">
        <v>572543</v>
      </c>
      <c r="L1023" s="388">
        <f>ROWS(K$5:K1023)</f>
        <v>1019</v>
      </c>
      <c r="M1023" s="388" t="str">
        <f>IF(_xlfn.IFNA(VLOOKUP(I1023,$AG$3:$AH$83,2,FALSE),"")='11.1'!$D$5,TXM!L1023,"")</f>
        <v/>
      </c>
      <c r="N1023" t="str">
        <f>IFERROR(SMALL($M$5:$M$9000,ROWS($M$5:M1023)),"")</f>
        <v/>
      </c>
      <c r="P1023" t="s">
        <v>45</v>
      </c>
      <c r="Q1023" t="s">
        <v>172</v>
      </c>
      <c r="R1023">
        <v>28064372</v>
      </c>
      <c r="S1023" s="388">
        <f>ROWS(R$5:R1023)</f>
        <v>1019</v>
      </c>
      <c r="T1023" s="388" t="str">
        <f>IF(_xlfn.IFNA(VLOOKUP(P1023,$AG$3:$AH$83,2,FALSE),"")='11.1'!$D$5,TXM!S1023,"")</f>
        <v/>
      </c>
      <c r="U1023" t="str">
        <f>IFERROR(SMALL($T$5:$T$9000,ROWS($T$5:T1023)),"")</f>
        <v/>
      </c>
    </row>
    <row r="1024" spans="1:21" ht="14.4" customHeight="1" x14ac:dyDescent="0.3">
      <c r="A1024" s="371" t="s">
        <v>45</v>
      </c>
      <c r="B1024" t="s">
        <v>787</v>
      </c>
      <c r="C1024" s="372">
        <v>48368703</v>
      </c>
      <c r="D1024" s="388">
        <f>ROWS(C$5:C1024)</f>
        <v>1020</v>
      </c>
      <c r="E1024" s="388" t="str">
        <f>IF(_xlfn.IFNA(VLOOKUP(A1024,$AG$3:$AH$83,2,FALSE),"")='11.1'!$D$5,TXM!D1024,"")</f>
        <v/>
      </c>
      <c r="F1024" t="str">
        <f>IFERROR(SMALL($E$5:$E$9000,ROWS($E$5:E1024)),"")</f>
        <v/>
      </c>
      <c r="I1024" s="371" t="s">
        <v>199</v>
      </c>
      <c r="J1024" t="s">
        <v>105</v>
      </c>
      <c r="K1024" s="372">
        <v>548899</v>
      </c>
      <c r="L1024" s="388">
        <f>ROWS(K$5:K1024)</f>
        <v>1020</v>
      </c>
      <c r="M1024" s="388" t="str">
        <f>IF(_xlfn.IFNA(VLOOKUP(I1024,$AG$3:$AH$83,2,FALSE),"")='11.1'!$D$5,TXM!L1024,"")</f>
        <v/>
      </c>
      <c r="N1024" t="str">
        <f>IFERROR(SMALL($M$5:$M$9000,ROWS($M$5:M1024)),"")</f>
        <v/>
      </c>
      <c r="P1024" t="s">
        <v>45</v>
      </c>
      <c r="Q1024" t="s">
        <v>1265</v>
      </c>
      <c r="R1024">
        <v>9661828</v>
      </c>
      <c r="S1024" s="388">
        <f>ROWS(R$5:R1024)</f>
        <v>1020</v>
      </c>
      <c r="T1024" s="388" t="str">
        <f>IF(_xlfn.IFNA(VLOOKUP(P1024,$AG$3:$AH$83,2,FALSE),"")='11.1'!$D$5,TXM!S1024,"")</f>
        <v/>
      </c>
      <c r="U1024" t="str">
        <f>IFERROR(SMALL($T$5:$T$9000,ROWS($T$5:T1024)),"")</f>
        <v/>
      </c>
    </row>
    <row r="1025" spans="1:21" ht="14.4" customHeight="1" x14ac:dyDescent="0.3">
      <c r="A1025" s="371" t="s">
        <v>45</v>
      </c>
      <c r="B1025" t="s">
        <v>843</v>
      </c>
      <c r="C1025" s="372">
        <v>44677097</v>
      </c>
      <c r="D1025" s="388">
        <f>ROWS(C$5:C1025)</f>
        <v>1021</v>
      </c>
      <c r="E1025" s="388" t="str">
        <f>IF(_xlfn.IFNA(VLOOKUP(A1025,$AG$3:$AH$83,2,FALSE),"")='11.1'!$D$5,TXM!D1025,"")</f>
        <v/>
      </c>
      <c r="F1025" t="str">
        <f>IFERROR(SMALL($E$5:$E$9000,ROWS($E$5:E1025)),"")</f>
        <v/>
      </c>
      <c r="I1025" s="371" t="s">
        <v>199</v>
      </c>
      <c r="J1025" t="s">
        <v>821</v>
      </c>
      <c r="K1025" s="372">
        <v>467902</v>
      </c>
      <c r="L1025" s="388">
        <f>ROWS(K$5:K1025)</f>
        <v>1021</v>
      </c>
      <c r="M1025" s="388" t="str">
        <f>IF(_xlfn.IFNA(VLOOKUP(I1025,$AG$3:$AH$83,2,FALSE),"")='11.1'!$D$5,TXM!L1025,"")</f>
        <v/>
      </c>
      <c r="N1025" t="str">
        <f>IFERROR(SMALL($M$5:$M$9000,ROWS($M$5:M1025)),"")</f>
        <v/>
      </c>
      <c r="P1025" t="s">
        <v>45</v>
      </c>
      <c r="Q1025" t="s">
        <v>865</v>
      </c>
      <c r="R1025">
        <v>7463534</v>
      </c>
      <c r="S1025" s="388">
        <f>ROWS(R$5:R1025)</f>
        <v>1021</v>
      </c>
      <c r="T1025" s="388" t="str">
        <f>IF(_xlfn.IFNA(VLOOKUP(P1025,$AG$3:$AH$83,2,FALSE),"")='11.1'!$D$5,TXM!S1025,"")</f>
        <v/>
      </c>
      <c r="U1025" t="str">
        <f>IFERROR(SMALL($T$5:$T$9000,ROWS($T$5:T1025)),"")</f>
        <v/>
      </c>
    </row>
    <row r="1026" spans="1:21" ht="14.4" customHeight="1" x14ac:dyDescent="0.3">
      <c r="A1026" s="371" t="s">
        <v>45</v>
      </c>
      <c r="B1026" t="s">
        <v>773</v>
      </c>
      <c r="C1026" s="372">
        <v>44164832</v>
      </c>
      <c r="D1026" s="388">
        <f>ROWS(C$5:C1026)</f>
        <v>1022</v>
      </c>
      <c r="E1026" s="388" t="str">
        <f>IF(_xlfn.IFNA(VLOOKUP(A1026,$AG$3:$AH$83,2,FALSE),"")='11.1'!$D$5,TXM!D1026,"")</f>
        <v/>
      </c>
      <c r="F1026" t="str">
        <f>IFERROR(SMALL($E$5:$E$9000,ROWS($E$5:E1026)),"")</f>
        <v/>
      </c>
      <c r="I1026" s="371" t="s">
        <v>199</v>
      </c>
      <c r="J1026" t="s">
        <v>825</v>
      </c>
      <c r="K1026" s="372">
        <v>435520</v>
      </c>
      <c r="L1026" s="388">
        <f>ROWS(K$5:K1026)</f>
        <v>1022</v>
      </c>
      <c r="M1026" s="388" t="str">
        <f>IF(_xlfn.IFNA(VLOOKUP(I1026,$AG$3:$AH$83,2,FALSE),"")='11.1'!$D$5,TXM!L1026,"")</f>
        <v/>
      </c>
      <c r="N1026" t="str">
        <f>IFERROR(SMALL($M$5:$M$9000,ROWS($M$5:M1026)),"")</f>
        <v/>
      </c>
      <c r="P1026" t="s">
        <v>45</v>
      </c>
      <c r="Q1026" t="s">
        <v>791</v>
      </c>
      <c r="R1026">
        <v>6129986</v>
      </c>
      <c r="S1026" s="388">
        <f>ROWS(R$5:R1026)</f>
        <v>1022</v>
      </c>
      <c r="T1026" s="388" t="str">
        <f>IF(_xlfn.IFNA(VLOOKUP(P1026,$AG$3:$AH$83,2,FALSE),"")='11.1'!$D$5,TXM!S1026,"")</f>
        <v/>
      </c>
      <c r="U1026" t="str">
        <f>IFERROR(SMALL($T$5:$T$9000,ROWS($T$5:T1026)),"")</f>
        <v/>
      </c>
    </row>
    <row r="1027" spans="1:21" ht="14.4" customHeight="1" x14ac:dyDescent="0.3">
      <c r="A1027" s="371" t="s">
        <v>45</v>
      </c>
      <c r="B1027" t="s">
        <v>841</v>
      </c>
      <c r="C1027" s="372">
        <v>34191421</v>
      </c>
      <c r="D1027" s="388">
        <f>ROWS(C$5:C1027)</f>
        <v>1023</v>
      </c>
      <c r="E1027" s="388" t="str">
        <f>IF(_xlfn.IFNA(VLOOKUP(A1027,$AG$3:$AH$83,2,FALSE),"")='11.1'!$D$5,TXM!D1027,"")</f>
        <v/>
      </c>
      <c r="F1027" t="str">
        <f>IFERROR(SMALL($E$5:$E$9000,ROWS($E$5:E1027)),"")</f>
        <v/>
      </c>
      <c r="I1027" s="371" t="s">
        <v>199</v>
      </c>
      <c r="J1027" t="s">
        <v>847</v>
      </c>
      <c r="K1027" s="372">
        <v>433055</v>
      </c>
      <c r="L1027" s="388">
        <f>ROWS(K$5:K1027)</f>
        <v>1023</v>
      </c>
      <c r="M1027" s="388" t="str">
        <f>IF(_xlfn.IFNA(VLOOKUP(I1027,$AG$3:$AH$83,2,FALSE),"")='11.1'!$D$5,TXM!L1027,"")</f>
        <v/>
      </c>
      <c r="N1027" t="str">
        <f>IFERROR(SMALL($M$5:$M$9000,ROWS($M$5:M1027)),"")</f>
        <v/>
      </c>
      <c r="P1027" t="s">
        <v>45</v>
      </c>
      <c r="Q1027" t="s">
        <v>95</v>
      </c>
      <c r="R1027">
        <v>4685563</v>
      </c>
      <c r="S1027" s="388">
        <f>ROWS(R$5:R1027)</f>
        <v>1023</v>
      </c>
      <c r="T1027" s="388" t="str">
        <f>IF(_xlfn.IFNA(VLOOKUP(P1027,$AG$3:$AH$83,2,FALSE),"")='11.1'!$D$5,TXM!S1027,"")</f>
        <v/>
      </c>
      <c r="U1027" t="str">
        <f>IFERROR(SMALL($T$5:$T$9000,ROWS($T$5:T1027)),"")</f>
        <v/>
      </c>
    </row>
    <row r="1028" spans="1:21" ht="14.4" customHeight="1" x14ac:dyDescent="0.3">
      <c r="A1028" s="371" t="s">
        <v>45</v>
      </c>
      <c r="B1028" t="s">
        <v>996</v>
      </c>
      <c r="C1028" s="372">
        <v>33462934</v>
      </c>
      <c r="D1028" s="388">
        <f>ROWS(C$5:C1028)</f>
        <v>1024</v>
      </c>
      <c r="E1028" s="388" t="str">
        <f>IF(_xlfn.IFNA(VLOOKUP(A1028,$AG$3:$AH$83,2,FALSE),"")='11.1'!$D$5,TXM!D1028,"")</f>
        <v/>
      </c>
      <c r="F1028" t="str">
        <f>IFERROR(SMALL($E$5:$E$9000,ROWS($E$5:E1028)),"")</f>
        <v/>
      </c>
      <c r="I1028" s="371" t="s">
        <v>199</v>
      </c>
      <c r="J1028" t="s">
        <v>839</v>
      </c>
      <c r="K1028" s="372">
        <v>387744</v>
      </c>
      <c r="L1028" s="388">
        <f>ROWS(K$5:K1028)</f>
        <v>1024</v>
      </c>
      <c r="M1028" s="388" t="str">
        <f>IF(_xlfn.IFNA(VLOOKUP(I1028,$AG$3:$AH$83,2,FALSE),"")='11.1'!$D$5,TXM!L1028,"")</f>
        <v/>
      </c>
      <c r="N1028" t="str">
        <f>IFERROR(SMALL($M$5:$M$9000,ROWS($M$5:M1028)),"")</f>
        <v/>
      </c>
      <c r="P1028" t="s">
        <v>45</v>
      </c>
      <c r="Q1028" t="s">
        <v>1000</v>
      </c>
      <c r="R1028">
        <v>4274396</v>
      </c>
      <c r="S1028" s="388">
        <f>ROWS(R$5:R1028)</f>
        <v>1024</v>
      </c>
      <c r="T1028" s="388" t="str">
        <f>IF(_xlfn.IFNA(VLOOKUP(P1028,$AG$3:$AH$83,2,FALSE),"")='11.1'!$D$5,TXM!S1028,"")</f>
        <v/>
      </c>
      <c r="U1028" t="str">
        <f>IFERROR(SMALL($T$5:$T$9000,ROWS($T$5:T1028)),"")</f>
        <v/>
      </c>
    </row>
    <row r="1029" spans="1:21" ht="14.4" customHeight="1" x14ac:dyDescent="0.3">
      <c r="A1029" s="371" t="s">
        <v>45</v>
      </c>
      <c r="B1029" t="s">
        <v>103</v>
      </c>
      <c r="C1029" s="372">
        <v>22820892</v>
      </c>
      <c r="D1029" s="388">
        <f>ROWS(C$5:C1029)</f>
        <v>1025</v>
      </c>
      <c r="E1029" s="388" t="str">
        <f>IF(_xlfn.IFNA(VLOOKUP(A1029,$AG$3:$AH$83,2,FALSE),"")='11.1'!$D$5,TXM!D1029,"")</f>
        <v/>
      </c>
      <c r="F1029" t="str">
        <f>IFERROR(SMALL($E$5:$E$9000,ROWS($E$5:E1029)),"")</f>
        <v/>
      </c>
      <c r="I1029" s="371" t="s">
        <v>199</v>
      </c>
      <c r="J1029" t="s">
        <v>1002</v>
      </c>
      <c r="K1029" s="372">
        <v>322340</v>
      </c>
      <c r="L1029" s="388">
        <f>ROWS(K$5:K1029)</f>
        <v>1025</v>
      </c>
      <c r="M1029" s="388" t="str">
        <f>IF(_xlfn.IFNA(VLOOKUP(I1029,$AG$3:$AH$83,2,FALSE),"")='11.1'!$D$5,TXM!L1029,"")</f>
        <v/>
      </c>
      <c r="N1029" t="str">
        <f>IFERROR(SMALL($M$5:$M$9000,ROWS($M$5:M1029)),"")</f>
        <v/>
      </c>
      <c r="P1029" t="s">
        <v>45</v>
      </c>
      <c r="Q1029" t="s">
        <v>849</v>
      </c>
      <c r="R1029">
        <v>3614147</v>
      </c>
      <c r="S1029" s="388">
        <f>ROWS(R$5:R1029)</f>
        <v>1025</v>
      </c>
      <c r="T1029" s="388" t="str">
        <f>IF(_xlfn.IFNA(VLOOKUP(P1029,$AG$3:$AH$83,2,FALSE),"")='11.1'!$D$5,TXM!S1029,"")</f>
        <v/>
      </c>
      <c r="U1029" t="str">
        <f>IFERROR(SMALL($T$5:$T$9000,ROWS($T$5:T1029)),"")</f>
        <v/>
      </c>
    </row>
    <row r="1030" spans="1:21" ht="14.4" customHeight="1" x14ac:dyDescent="0.3">
      <c r="A1030" s="371" t="s">
        <v>45</v>
      </c>
      <c r="B1030" t="s">
        <v>102</v>
      </c>
      <c r="C1030" s="372">
        <v>20230405</v>
      </c>
      <c r="D1030" s="388">
        <f>ROWS(C$5:C1030)</f>
        <v>1026</v>
      </c>
      <c r="E1030" s="388" t="str">
        <f>IF(_xlfn.IFNA(VLOOKUP(A1030,$AG$3:$AH$83,2,FALSE),"")='11.1'!$D$5,TXM!D1030,"")</f>
        <v/>
      </c>
      <c r="F1030" t="str">
        <f>IFERROR(SMALL($E$5:$E$9000,ROWS($E$5:E1030)),"")</f>
        <v/>
      </c>
      <c r="I1030" s="371" t="s">
        <v>199</v>
      </c>
      <c r="J1030" t="s">
        <v>837</v>
      </c>
      <c r="K1030" s="372">
        <v>284618</v>
      </c>
      <c r="L1030" s="388">
        <f>ROWS(K$5:K1030)</f>
        <v>1026</v>
      </c>
      <c r="M1030" s="388" t="str">
        <f>IF(_xlfn.IFNA(VLOOKUP(I1030,$AG$3:$AH$83,2,FALSE),"")='11.1'!$D$5,TXM!L1030,"")</f>
        <v/>
      </c>
      <c r="N1030" t="str">
        <f>IFERROR(SMALL($M$5:$M$9000,ROWS($M$5:M1030)),"")</f>
        <v/>
      </c>
      <c r="P1030" t="s">
        <v>45</v>
      </c>
      <c r="Q1030" t="s">
        <v>1318</v>
      </c>
      <c r="R1030">
        <v>3603508</v>
      </c>
      <c r="S1030" s="388">
        <f>ROWS(R$5:R1030)</f>
        <v>1026</v>
      </c>
      <c r="T1030" s="388" t="str">
        <f>IF(_xlfn.IFNA(VLOOKUP(P1030,$AG$3:$AH$83,2,FALSE),"")='11.1'!$D$5,TXM!S1030,"")</f>
        <v/>
      </c>
      <c r="U1030" t="str">
        <f>IFERROR(SMALL($T$5:$T$9000,ROWS($T$5:T1030)),"")</f>
        <v/>
      </c>
    </row>
    <row r="1031" spans="1:21" ht="14.4" customHeight="1" x14ac:dyDescent="0.3">
      <c r="A1031" s="371" t="s">
        <v>45</v>
      </c>
      <c r="B1031" t="s">
        <v>809</v>
      </c>
      <c r="C1031" s="372">
        <v>17609623</v>
      </c>
      <c r="D1031" s="388">
        <f>ROWS(C$5:C1031)</f>
        <v>1027</v>
      </c>
      <c r="E1031" s="388" t="str">
        <f>IF(_xlfn.IFNA(VLOOKUP(A1031,$AG$3:$AH$83,2,FALSE),"")='11.1'!$D$5,TXM!D1031,"")</f>
        <v/>
      </c>
      <c r="F1031" t="str">
        <f>IFERROR(SMALL($E$5:$E$9000,ROWS($E$5:E1031)),"")</f>
        <v/>
      </c>
      <c r="I1031" s="371" t="s">
        <v>199</v>
      </c>
      <c r="J1031" t="s">
        <v>1402</v>
      </c>
      <c r="K1031" s="372">
        <v>253911</v>
      </c>
      <c r="L1031" s="388">
        <f>ROWS(K$5:K1031)</f>
        <v>1027</v>
      </c>
      <c r="M1031" s="388" t="str">
        <f>IF(_xlfn.IFNA(VLOOKUP(I1031,$AG$3:$AH$83,2,FALSE),"")='11.1'!$D$5,TXM!L1031,"")</f>
        <v/>
      </c>
      <c r="N1031" t="str">
        <f>IFERROR(SMALL($M$5:$M$9000,ROWS($M$5:M1031)),"")</f>
        <v/>
      </c>
      <c r="P1031" t="s">
        <v>45</v>
      </c>
      <c r="Q1031" t="s">
        <v>843</v>
      </c>
      <c r="R1031">
        <v>2900442</v>
      </c>
      <c r="S1031" s="388">
        <f>ROWS(R$5:R1031)</f>
        <v>1027</v>
      </c>
      <c r="T1031" s="388" t="str">
        <f>IF(_xlfn.IFNA(VLOOKUP(P1031,$AG$3:$AH$83,2,FALSE),"")='11.1'!$D$5,TXM!S1031,"")</f>
        <v/>
      </c>
      <c r="U1031" t="str">
        <f>IFERROR(SMALL($T$5:$T$9000,ROWS($T$5:T1031)),"")</f>
        <v/>
      </c>
    </row>
    <row r="1032" spans="1:21" ht="14.4" customHeight="1" x14ac:dyDescent="0.3">
      <c r="A1032" s="371" t="s">
        <v>45</v>
      </c>
      <c r="B1032" t="s">
        <v>999</v>
      </c>
      <c r="C1032" s="372">
        <v>13275698</v>
      </c>
      <c r="D1032" s="388">
        <f>ROWS(C$5:C1032)</f>
        <v>1028</v>
      </c>
      <c r="E1032" s="388" t="str">
        <f>IF(_xlfn.IFNA(VLOOKUP(A1032,$AG$3:$AH$83,2,FALSE),"")='11.1'!$D$5,TXM!D1032,"")</f>
        <v/>
      </c>
      <c r="F1032" t="str">
        <f>IFERROR(SMALL($E$5:$E$9000,ROWS($E$5:E1032)),"")</f>
        <v/>
      </c>
      <c r="I1032" s="371" t="s">
        <v>199</v>
      </c>
      <c r="J1032" t="s">
        <v>823</v>
      </c>
      <c r="K1032" s="372">
        <v>242859</v>
      </c>
      <c r="L1032" s="388">
        <f>ROWS(K$5:K1032)</f>
        <v>1028</v>
      </c>
      <c r="M1032" s="388" t="str">
        <f>IF(_xlfn.IFNA(VLOOKUP(I1032,$AG$3:$AH$83,2,FALSE),"")='11.1'!$D$5,TXM!L1032,"")</f>
        <v/>
      </c>
      <c r="N1032" t="str">
        <f>IFERROR(SMALL($M$5:$M$9000,ROWS($M$5:M1032)),"")</f>
        <v/>
      </c>
      <c r="P1032" t="s">
        <v>45</v>
      </c>
      <c r="Q1032" t="s">
        <v>787</v>
      </c>
      <c r="R1032">
        <v>2789060</v>
      </c>
      <c r="S1032" s="388">
        <f>ROWS(R$5:R1032)</f>
        <v>1028</v>
      </c>
      <c r="T1032" s="388" t="str">
        <f>IF(_xlfn.IFNA(VLOOKUP(P1032,$AG$3:$AH$83,2,FALSE),"")='11.1'!$D$5,TXM!S1032,"")</f>
        <v/>
      </c>
      <c r="U1032" t="str">
        <f>IFERROR(SMALL($T$5:$T$9000,ROWS($T$5:T1032)),"")</f>
        <v/>
      </c>
    </row>
    <row r="1033" spans="1:21" ht="14.4" customHeight="1" x14ac:dyDescent="0.3">
      <c r="A1033" s="371" t="s">
        <v>45</v>
      </c>
      <c r="B1033" t="s">
        <v>785</v>
      </c>
      <c r="C1033" s="372">
        <v>12892919</v>
      </c>
      <c r="D1033" s="388">
        <f>ROWS(C$5:C1033)</f>
        <v>1029</v>
      </c>
      <c r="E1033" s="388" t="str">
        <f>IF(_xlfn.IFNA(VLOOKUP(A1033,$AG$3:$AH$83,2,FALSE),"")='11.1'!$D$5,TXM!D1033,"")</f>
        <v/>
      </c>
      <c r="F1033" t="str">
        <f>IFERROR(SMALL($E$5:$E$9000,ROWS($E$5:E1033)),"")</f>
        <v/>
      </c>
      <c r="I1033" s="371" t="s">
        <v>199</v>
      </c>
      <c r="J1033" t="s">
        <v>103</v>
      </c>
      <c r="K1033" s="372">
        <v>233764</v>
      </c>
      <c r="L1033" s="388">
        <f>ROWS(K$5:K1033)</f>
        <v>1029</v>
      </c>
      <c r="M1033" s="388" t="str">
        <f>IF(_xlfn.IFNA(VLOOKUP(I1033,$AG$3:$AH$83,2,FALSE),"")='11.1'!$D$5,TXM!L1033,"")</f>
        <v/>
      </c>
      <c r="N1033" t="str">
        <f>IFERROR(SMALL($M$5:$M$9000,ROWS($M$5:M1033)),"")</f>
        <v/>
      </c>
      <c r="P1033" t="s">
        <v>45</v>
      </c>
      <c r="Q1033" t="s">
        <v>1365</v>
      </c>
      <c r="R1033">
        <v>1411809</v>
      </c>
      <c r="S1033" s="388">
        <f>ROWS(R$5:R1033)</f>
        <v>1029</v>
      </c>
      <c r="T1033" s="388" t="str">
        <f>IF(_xlfn.IFNA(VLOOKUP(P1033,$AG$3:$AH$83,2,FALSE),"")='11.1'!$D$5,TXM!S1033,"")</f>
        <v/>
      </c>
      <c r="U1033" t="str">
        <f>IFERROR(SMALL($T$5:$T$9000,ROWS($T$5:T1033)),"")</f>
        <v/>
      </c>
    </row>
    <row r="1034" spans="1:21" ht="14.4" customHeight="1" x14ac:dyDescent="0.3">
      <c r="A1034" s="371" t="s">
        <v>45</v>
      </c>
      <c r="B1034" t="s">
        <v>172</v>
      </c>
      <c r="C1034" s="372">
        <v>11872392</v>
      </c>
      <c r="D1034" s="388">
        <f>ROWS(C$5:C1034)</f>
        <v>1030</v>
      </c>
      <c r="E1034" s="388" t="str">
        <f>IF(_xlfn.IFNA(VLOOKUP(A1034,$AG$3:$AH$83,2,FALSE),"")='11.1'!$D$5,TXM!D1034,"")</f>
        <v/>
      </c>
      <c r="F1034" t="str">
        <f>IFERROR(SMALL($E$5:$E$9000,ROWS($E$5:E1034)),"")</f>
        <v/>
      </c>
      <c r="I1034" s="371" t="s">
        <v>199</v>
      </c>
      <c r="J1034" t="s">
        <v>1494</v>
      </c>
      <c r="K1034" s="372">
        <v>206575</v>
      </c>
      <c r="L1034" s="388">
        <f>ROWS(K$5:K1034)</f>
        <v>1030</v>
      </c>
      <c r="M1034" s="388" t="str">
        <f>IF(_xlfn.IFNA(VLOOKUP(I1034,$AG$3:$AH$83,2,FALSE),"")='11.1'!$D$5,TXM!L1034,"")</f>
        <v/>
      </c>
      <c r="N1034" t="str">
        <f>IFERROR(SMALL($M$5:$M$9000,ROWS($M$5:M1034)),"")</f>
        <v/>
      </c>
      <c r="P1034" t="s">
        <v>45</v>
      </c>
      <c r="Q1034" t="s">
        <v>999</v>
      </c>
      <c r="R1034">
        <v>1133560</v>
      </c>
      <c r="S1034" s="388">
        <f>ROWS(R$5:R1034)</f>
        <v>1030</v>
      </c>
      <c r="T1034" s="388" t="str">
        <f>IF(_xlfn.IFNA(VLOOKUP(P1034,$AG$3:$AH$83,2,FALSE),"")='11.1'!$D$5,TXM!S1034,"")</f>
        <v/>
      </c>
      <c r="U1034" t="str">
        <f>IFERROR(SMALL($T$5:$T$9000,ROWS($T$5:T1034)),"")</f>
        <v/>
      </c>
    </row>
    <row r="1035" spans="1:21" ht="14.4" customHeight="1" x14ac:dyDescent="0.3">
      <c r="A1035" s="371" t="s">
        <v>45</v>
      </c>
      <c r="B1035" t="s">
        <v>107</v>
      </c>
      <c r="C1035" s="372">
        <v>10552526</v>
      </c>
      <c r="D1035" s="388">
        <f>ROWS(C$5:C1035)</f>
        <v>1031</v>
      </c>
      <c r="E1035" s="388" t="str">
        <f>IF(_xlfn.IFNA(VLOOKUP(A1035,$AG$3:$AH$83,2,FALSE),"")='11.1'!$D$5,TXM!D1035,"")</f>
        <v/>
      </c>
      <c r="F1035" t="str">
        <f>IFERROR(SMALL($E$5:$E$9000,ROWS($E$5:E1035)),"")</f>
        <v/>
      </c>
      <c r="I1035" s="371" t="s">
        <v>199</v>
      </c>
      <c r="J1035" t="s">
        <v>107</v>
      </c>
      <c r="K1035" s="372">
        <v>172687</v>
      </c>
      <c r="L1035" s="388">
        <f>ROWS(K$5:K1035)</f>
        <v>1031</v>
      </c>
      <c r="M1035" s="388" t="str">
        <f>IF(_xlfn.IFNA(VLOOKUP(I1035,$AG$3:$AH$83,2,FALSE),"")='11.1'!$D$5,TXM!L1035,"")</f>
        <v/>
      </c>
      <c r="N1035" t="str">
        <f>IFERROR(SMALL($M$5:$M$9000,ROWS($M$5:M1035)),"")</f>
        <v/>
      </c>
      <c r="P1035" t="s">
        <v>45</v>
      </c>
      <c r="Q1035" t="s">
        <v>1285</v>
      </c>
      <c r="R1035">
        <v>953973</v>
      </c>
      <c r="S1035" s="388">
        <f>ROWS(R$5:R1035)</f>
        <v>1031</v>
      </c>
      <c r="T1035" s="388" t="str">
        <f>IF(_xlfn.IFNA(VLOOKUP(P1035,$AG$3:$AH$83,2,FALSE),"")='11.1'!$D$5,TXM!S1035,"")</f>
        <v/>
      </c>
      <c r="U1035" t="str">
        <f>IFERROR(SMALL($T$5:$T$9000,ROWS($T$5:T1035)),"")</f>
        <v/>
      </c>
    </row>
    <row r="1036" spans="1:21" ht="14.4" customHeight="1" x14ac:dyDescent="0.3">
      <c r="A1036" s="371" t="s">
        <v>45</v>
      </c>
      <c r="B1036" t="s">
        <v>861</v>
      </c>
      <c r="C1036" s="372">
        <v>7032931</v>
      </c>
      <c r="D1036" s="388">
        <f>ROWS(C$5:C1036)</f>
        <v>1032</v>
      </c>
      <c r="E1036" s="388" t="str">
        <f>IF(_xlfn.IFNA(VLOOKUP(A1036,$AG$3:$AH$83,2,FALSE),"")='11.1'!$D$5,TXM!D1036,"")</f>
        <v/>
      </c>
      <c r="F1036" t="str">
        <f>IFERROR(SMALL($E$5:$E$9000,ROWS($E$5:E1036)),"")</f>
        <v/>
      </c>
      <c r="I1036" s="371" t="s">
        <v>199</v>
      </c>
      <c r="J1036" t="s">
        <v>845</v>
      </c>
      <c r="K1036" s="372">
        <v>165287</v>
      </c>
      <c r="L1036" s="388">
        <f>ROWS(K$5:K1036)</f>
        <v>1032</v>
      </c>
      <c r="M1036" s="388" t="str">
        <f>IF(_xlfn.IFNA(VLOOKUP(I1036,$AG$3:$AH$83,2,FALSE),"")='11.1'!$D$5,TXM!L1036,"")</f>
        <v/>
      </c>
      <c r="N1036" t="str">
        <f>IFERROR(SMALL($M$5:$M$9000,ROWS($M$5:M1036)),"")</f>
        <v/>
      </c>
      <c r="P1036" t="s">
        <v>45</v>
      </c>
      <c r="Q1036" t="s">
        <v>775</v>
      </c>
      <c r="R1036">
        <v>921451</v>
      </c>
      <c r="S1036" s="388">
        <f>ROWS(R$5:R1036)</f>
        <v>1032</v>
      </c>
      <c r="T1036" s="388" t="str">
        <f>IF(_xlfn.IFNA(VLOOKUP(P1036,$AG$3:$AH$83,2,FALSE),"")='11.1'!$D$5,TXM!S1036,"")</f>
        <v/>
      </c>
      <c r="U1036" t="str">
        <f>IFERROR(SMALL($T$5:$T$9000,ROWS($T$5:T1036)),"")</f>
        <v/>
      </c>
    </row>
    <row r="1037" spans="1:21" ht="14.4" customHeight="1" x14ac:dyDescent="0.3">
      <c r="A1037" s="371" t="s">
        <v>45</v>
      </c>
      <c r="B1037" t="s">
        <v>815</v>
      </c>
      <c r="C1037" s="372">
        <v>6252776</v>
      </c>
      <c r="D1037" s="388">
        <f>ROWS(C$5:C1037)</f>
        <v>1033</v>
      </c>
      <c r="E1037" s="388" t="str">
        <f>IF(_xlfn.IFNA(VLOOKUP(A1037,$AG$3:$AH$83,2,FALSE),"")='11.1'!$D$5,TXM!D1037,"")</f>
        <v/>
      </c>
      <c r="F1037" t="str">
        <f>IFERROR(SMALL($E$5:$E$9000,ROWS($E$5:E1037)),"")</f>
        <v/>
      </c>
      <c r="I1037" s="371" t="s">
        <v>199</v>
      </c>
      <c r="J1037" t="s">
        <v>815</v>
      </c>
      <c r="K1037" s="372">
        <v>156904</v>
      </c>
      <c r="L1037" s="388">
        <f>ROWS(K$5:K1037)</f>
        <v>1033</v>
      </c>
      <c r="M1037" s="388" t="str">
        <f>IF(_xlfn.IFNA(VLOOKUP(I1037,$AG$3:$AH$83,2,FALSE),"")='11.1'!$D$5,TXM!L1037,"")</f>
        <v/>
      </c>
      <c r="N1037" t="str">
        <f>IFERROR(SMALL($M$5:$M$9000,ROWS($M$5:M1037)),"")</f>
        <v/>
      </c>
      <c r="P1037" t="s">
        <v>45</v>
      </c>
      <c r="Q1037" t="s">
        <v>96</v>
      </c>
      <c r="R1037">
        <v>763673</v>
      </c>
      <c r="S1037" s="388">
        <f>ROWS(R$5:R1037)</f>
        <v>1033</v>
      </c>
      <c r="T1037" s="388" t="str">
        <f>IF(_xlfn.IFNA(VLOOKUP(P1037,$AG$3:$AH$83,2,FALSE),"")='11.1'!$D$5,TXM!S1037,"")</f>
        <v/>
      </c>
      <c r="U1037" t="str">
        <f>IFERROR(SMALL($T$5:$T$9000,ROWS($T$5:T1037)),"")</f>
        <v/>
      </c>
    </row>
    <row r="1038" spans="1:21" ht="14.4" customHeight="1" x14ac:dyDescent="0.3">
      <c r="A1038" s="371" t="s">
        <v>45</v>
      </c>
      <c r="B1038" t="s">
        <v>96</v>
      </c>
      <c r="C1038" s="372">
        <v>5112379</v>
      </c>
      <c r="D1038" s="388">
        <f>ROWS(C$5:C1038)</f>
        <v>1034</v>
      </c>
      <c r="E1038" s="388" t="str">
        <f>IF(_xlfn.IFNA(VLOOKUP(A1038,$AG$3:$AH$83,2,FALSE),"")='11.1'!$D$5,TXM!D1038,"")</f>
        <v/>
      </c>
      <c r="F1038" t="str">
        <f>IFERROR(SMALL($E$5:$E$9000,ROWS($E$5:E1038)),"")</f>
        <v/>
      </c>
      <c r="I1038" s="371" t="s">
        <v>199</v>
      </c>
      <c r="J1038" t="s">
        <v>96</v>
      </c>
      <c r="K1038" s="372">
        <v>151894</v>
      </c>
      <c r="L1038" s="388">
        <f>ROWS(K$5:K1038)</f>
        <v>1034</v>
      </c>
      <c r="M1038" s="388" t="str">
        <f>IF(_xlfn.IFNA(VLOOKUP(I1038,$AG$3:$AH$83,2,FALSE),"")='11.1'!$D$5,TXM!L1038,"")</f>
        <v/>
      </c>
      <c r="N1038" t="str">
        <f>IFERROR(SMALL($M$5:$M$9000,ROWS($M$5:M1038)),"")</f>
        <v/>
      </c>
      <c r="P1038" t="s">
        <v>45</v>
      </c>
      <c r="Q1038" t="s">
        <v>785</v>
      </c>
      <c r="R1038">
        <v>710468</v>
      </c>
      <c r="S1038" s="388">
        <f>ROWS(R$5:R1038)</f>
        <v>1034</v>
      </c>
      <c r="T1038" s="388" t="str">
        <f>IF(_xlfn.IFNA(VLOOKUP(P1038,$AG$3:$AH$83,2,FALSE),"")='11.1'!$D$5,TXM!S1038,"")</f>
        <v/>
      </c>
      <c r="U1038" t="str">
        <f>IFERROR(SMALL($T$5:$T$9000,ROWS($T$5:T1038)),"")</f>
        <v/>
      </c>
    </row>
    <row r="1039" spans="1:21" ht="14.4" customHeight="1" x14ac:dyDescent="0.3">
      <c r="A1039" s="371" t="s">
        <v>45</v>
      </c>
      <c r="B1039" t="s">
        <v>1285</v>
      </c>
      <c r="C1039" s="372">
        <v>4751001</v>
      </c>
      <c r="D1039" s="388">
        <f>ROWS(C$5:C1039)</f>
        <v>1035</v>
      </c>
      <c r="E1039" s="388" t="str">
        <f>IF(_xlfn.IFNA(VLOOKUP(A1039,$AG$3:$AH$83,2,FALSE),"")='11.1'!$D$5,TXM!D1039,"")</f>
        <v/>
      </c>
      <c r="F1039" t="str">
        <f>IFERROR(SMALL($E$5:$E$9000,ROWS($E$5:E1039)),"")</f>
        <v/>
      </c>
      <c r="I1039" s="371" t="s">
        <v>199</v>
      </c>
      <c r="J1039" t="s">
        <v>98</v>
      </c>
      <c r="K1039" s="372">
        <v>122660</v>
      </c>
      <c r="L1039" s="388">
        <f>ROWS(K$5:K1039)</f>
        <v>1035</v>
      </c>
      <c r="M1039" s="388" t="str">
        <f>IF(_xlfn.IFNA(VLOOKUP(I1039,$AG$3:$AH$83,2,FALSE),"")='11.1'!$D$5,TXM!L1039,"")</f>
        <v/>
      </c>
      <c r="N1039" t="str">
        <f>IFERROR(SMALL($M$5:$M$9000,ROWS($M$5:M1039)),"")</f>
        <v/>
      </c>
      <c r="P1039" t="s">
        <v>45</v>
      </c>
      <c r="Q1039" t="s">
        <v>107</v>
      </c>
      <c r="R1039">
        <v>600051</v>
      </c>
      <c r="S1039" s="388">
        <f>ROWS(R$5:R1039)</f>
        <v>1035</v>
      </c>
      <c r="T1039" s="388" t="str">
        <f>IF(_xlfn.IFNA(VLOOKUP(P1039,$AG$3:$AH$83,2,FALSE),"")='11.1'!$D$5,TXM!S1039,"")</f>
        <v/>
      </c>
      <c r="U1039" t="str">
        <f>IFERROR(SMALL($T$5:$T$9000,ROWS($T$5:T1039)),"")</f>
        <v/>
      </c>
    </row>
    <row r="1040" spans="1:21" ht="14.4" customHeight="1" x14ac:dyDescent="0.3">
      <c r="A1040" s="371" t="s">
        <v>45</v>
      </c>
      <c r="B1040" t="s">
        <v>1265</v>
      </c>
      <c r="C1040" s="372">
        <v>4569926</v>
      </c>
      <c r="D1040" s="388">
        <f>ROWS(C$5:C1040)</f>
        <v>1036</v>
      </c>
      <c r="E1040" s="388" t="str">
        <f>IF(_xlfn.IFNA(VLOOKUP(A1040,$AG$3:$AH$83,2,FALSE),"")='11.1'!$D$5,TXM!D1040,"")</f>
        <v/>
      </c>
      <c r="F1040" t="str">
        <f>IFERROR(SMALL($E$5:$E$9000,ROWS($E$5:E1040)),"")</f>
        <v/>
      </c>
      <c r="I1040" s="371" t="s">
        <v>199</v>
      </c>
      <c r="J1040" t="s">
        <v>102</v>
      </c>
      <c r="K1040" s="372">
        <v>98785</v>
      </c>
      <c r="L1040" s="388">
        <f>ROWS(K$5:K1040)</f>
        <v>1036</v>
      </c>
      <c r="M1040" s="388" t="str">
        <f>IF(_xlfn.IFNA(VLOOKUP(I1040,$AG$3:$AH$83,2,FALSE),"")='11.1'!$D$5,TXM!L1040,"")</f>
        <v/>
      </c>
      <c r="N1040" t="str">
        <f>IFERROR(SMALL($M$5:$M$9000,ROWS($M$5:M1040)),"")</f>
        <v/>
      </c>
      <c r="P1040" t="s">
        <v>45</v>
      </c>
      <c r="Q1040" t="s">
        <v>108</v>
      </c>
      <c r="R1040">
        <v>598917</v>
      </c>
      <c r="S1040" s="388">
        <f>ROWS(R$5:R1040)</f>
        <v>1036</v>
      </c>
      <c r="T1040" s="388" t="str">
        <f>IF(_xlfn.IFNA(VLOOKUP(P1040,$AG$3:$AH$83,2,FALSE),"")='11.1'!$D$5,TXM!S1040,"")</f>
        <v/>
      </c>
      <c r="U1040" t="str">
        <f>IFERROR(SMALL($T$5:$T$9000,ROWS($T$5:T1040)),"")</f>
        <v/>
      </c>
    </row>
    <row r="1041" spans="1:21" ht="14.4" customHeight="1" x14ac:dyDescent="0.3">
      <c r="A1041" s="371" t="s">
        <v>45</v>
      </c>
      <c r="B1041" t="s">
        <v>98</v>
      </c>
      <c r="C1041" s="372">
        <v>3761292</v>
      </c>
      <c r="D1041" s="388">
        <f>ROWS(C$5:C1041)</f>
        <v>1037</v>
      </c>
      <c r="E1041" s="388" t="str">
        <f>IF(_xlfn.IFNA(VLOOKUP(A1041,$AG$3:$AH$83,2,FALSE),"")='11.1'!$D$5,TXM!D1041,"")</f>
        <v/>
      </c>
      <c r="F1041" t="str">
        <f>IFERROR(SMALL($E$5:$E$9000,ROWS($E$5:E1041)),"")</f>
        <v/>
      </c>
      <c r="I1041" s="371" t="s">
        <v>199</v>
      </c>
      <c r="J1041" t="s">
        <v>819</v>
      </c>
      <c r="K1041" s="372">
        <v>85277</v>
      </c>
      <c r="L1041" s="388">
        <f>ROWS(K$5:K1041)</f>
        <v>1037</v>
      </c>
      <c r="M1041" s="388" t="str">
        <f>IF(_xlfn.IFNA(VLOOKUP(I1041,$AG$3:$AH$83,2,FALSE),"")='11.1'!$D$5,TXM!L1041,"")</f>
        <v/>
      </c>
      <c r="N1041" t="str">
        <f>IFERROR(SMALL($M$5:$M$9000,ROWS($M$5:M1041)),"")</f>
        <v/>
      </c>
      <c r="P1041" t="s">
        <v>45</v>
      </c>
      <c r="Q1041" t="s">
        <v>835</v>
      </c>
      <c r="R1041">
        <v>585649</v>
      </c>
      <c r="S1041" s="388">
        <f>ROWS(R$5:R1041)</f>
        <v>1037</v>
      </c>
      <c r="T1041" s="388" t="str">
        <f>IF(_xlfn.IFNA(VLOOKUP(P1041,$AG$3:$AH$83,2,FALSE),"")='11.1'!$D$5,TXM!S1041,"")</f>
        <v/>
      </c>
      <c r="U1041" t="str">
        <f>IFERROR(SMALL($T$5:$T$9000,ROWS($T$5:T1041)),"")</f>
        <v/>
      </c>
    </row>
    <row r="1042" spans="1:21" ht="14.4" customHeight="1" x14ac:dyDescent="0.3">
      <c r="A1042" s="371" t="s">
        <v>45</v>
      </c>
      <c r="B1042" t="s">
        <v>997</v>
      </c>
      <c r="C1042" s="372">
        <v>3035200</v>
      </c>
      <c r="D1042" s="388">
        <f>ROWS(C$5:C1042)</f>
        <v>1038</v>
      </c>
      <c r="E1042" s="388" t="str">
        <f>IF(_xlfn.IFNA(VLOOKUP(A1042,$AG$3:$AH$83,2,FALSE),"")='11.1'!$D$5,TXM!D1042,"")</f>
        <v/>
      </c>
      <c r="F1042" t="str">
        <f>IFERROR(SMALL($E$5:$E$9000,ROWS($E$5:E1042)),"")</f>
        <v/>
      </c>
      <c r="I1042" s="371" t="s">
        <v>199</v>
      </c>
      <c r="J1042" t="s">
        <v>1240</v>
      </c>
      <c r="K1042" s="372">
        <v>71353</v>
      </c>
      <c r="L1042" s="388">
        <f>ROWS(K$5:K1042)</f>
        <v>1038</v>
      </c>
      <c r="M1042" s="388" t="str">
        <f>IF(_xlfn.IFNA(VLOOKUP(I1042,$AG$3:$AH$83,2,FALSE),"")='11.1'!$D$5,TXM!L1042,"")</f>
        <v/>
      </c>
      <c r="N1042" t="str">
        <f>IFERROR(SMALL($M$5:$M$9000,ROWS($M$5:M1042)),"")</f>
        <v/>
      </c>
      <c r="P1042" t="s">
        <v>45</v>
      </c>
      <c r="Q1042" t="s">
        <v>825</v>
      </c>
      <c r="R1042">
        <v>540900</v>
      </c>
      <c r="S1042" s="388">
        <f>ROWS(R$5:R1042)</f>
        <v>1038</v>
      </c>
      <c r="T1042" s="388" t="str">
        <f>IF(_xlfn.IFNA(VLOOKUP(P1042,$AG$3:$AH$83,2,FALSE),"")='11.1'!$D$5,TXM!S1042,"")</f>
        <v/>
      </c>
      <c r="U1042" t="str">
        <f>IFERROR(SMALL($T$5:$T$9000,ROWS($T$5:T1042)),"")</f>
        <v/>
      </c>
    </row>
    <row r="1043" spans="1:21" ht="14.4" customHeight="1" x14ac:dyDescent="0.3">
      <c r="A1043" s="371" t="s">
        <v>45</v>
      </c>
      <c r="B1043" t="s">
        <v>813</v>
      </c>
      <c r="C1043" s="372">
        <v>3024598</v>
      </c>
      <c r="D1043" s="388">
        <f>ROWS(C$5:C1043)</f>
        <v>1039</v>
      </c>
      <c r="E1043" s="388" t="str">
        <f>IF(_xlfn.IFNA(VLOOKUP(A1043,$AG$3:$AH$83,2,FALSE),"")='11.1'!$D$5,TXM!D1043,"")</f>
        <v/>
      </c>
      <c r="F1043" t="str">
        <f>IFERROR(SMALL($E$5:$E$9000,ROWS($E$5:E1043)),"")</f>
        <v/>
      </c>
      <c r="I1043" s="371" t="s">
        <v>199</v>
      </c>
      <c r="J1043" t="s">
        <v>829</v>
      </c>
      <c r="K1043" s="372">
        <v>59289</v>
      </c>
      <c r="L1043" s="388">
        <f>ROWS(K$5:K1043)</f>
        <v>1039</v>
      </c>
      <c r="M1043" s="388" t="str">
        <f>IF(_xlfn.IFNA(VLOOKUP(I1043,$AG$3:$AH$83,2,FALSE),"")='11.1'!$D$5,TXM!L1043,"")</f>
        <v/>
      </c>
      <c r="N1043" t="str">
        <f>IFERROR(SMALL($M$5:$M$9000,ROWS($M$5:M1043)),"")</f>
        <v/>
      </c>
      <c r="P1043" t="s">
        <v>45</v>
      </c>
      <c r="Q1043" t="s">
        <v>106</v>
      </c>
      <c r="R1043">
        <v>511198</v>
      </c>
      <c r="S1043" s="388">
        <f>ROWS(R$5:R1043)</f>
        <v>1039</v>
      </c>
      <c r="T1043" s="388" t="str">
        <f>IF(_xlfn.IFNA(VLOOKUP(P1043,$AG$3:$AH$83,2,FALSE),"")='11.1'!$D$5,TXM!S1043,"")</f>
        <v/>
      </c>
      <c r="U1043" t="str">
        <f>IFERROR(SMALL($T$5:$T$9000,ROWS($T$5:T1043)),"")</f>
        <v/>
      </c>
    </row>
    <row r="1044" spans="1:21" ht="14.4" customHeight="1" x14ac:dyDescent="0.3">
      <c r="A1044" s="371" t="s">
        <v>45</v>
      </c>
      <c r="B1044" t="s">
        <v>93</v>
      </c>
      <c r="C1044" s="372">
        <v>2998920</v>
      </c>
      <c r="D1044" s="388">
        <f>ROWS(C$5:C1044)</f>
        <v>1040</v>
      </c>
      <c r="E1044" s="388" t="str">
        <f>IF(_xlfn.IFNA(VLOOKUP(A1044,$AG$3:$AH$83,2,FALSE),"")='11.1'!$D$5,TXM!D1044,"")</f>
        <v/>
      </c>
      <c r="F1044" t="str">
        <f>IFERROR(SMALL($E$5:$E$9000,ROWS($E$5:E1044)),"")</f>
        <v/>
      </c>
      <c r="I1044" s="371" t="s">
        <v>199</v>
      </c>
      <c r="J1044" t="s">
        <v>799</v>
      </c>
      <c r="K1044" s="372">
        <v>39267</v>
      </c>
      <c r="L1044" s="388">
        <f>ROWS(K$5:K1044)</f>
        <v>1040</v>
      </c>
      <c r="M1044" s="388" t="str">
        <f>IF(_xlfn.IFNA(VLOOKUP(I1044,$AG$3:$AH$83,2,FALSE),"")='11.1'!$D$5,TXM!L1044,"")</f>
        <v/>
      </c>
      <c r="N1044" t="str">
        <f>IFERROR(SMALL($M$5:$M$9000,ROWS($M$5:M1044)),"")</f>
        <v/>
      </c>
      <c r="P1044" t="s">
        <v>45</v>
      </c>
      <c r="Q1044" t="s">
        <v>103</v>
      </c>
      <c r="R1044">
        <v>378933</v>
      </c>
      <c r="S1044" s="388">
        <f>ROWS(R$5:R1044)</f>
        <v>1040</v>
      </c>
      <c r="T1044" s="388" t="str">
        <f>IF(_xlfn.IFNA(VLOOKUP(P1044,$AG$3:$AH$83,2,FALSE),"")='11.1'!$D$5,TXM!S1044,"")</f>
        <v/>
      </c>
      <c r="U1044" t="str">
        <f>IFERROR(SMALL($T$5:$T$9000,ROWS($T$5:T1044)),"")</f>
        <v/>
      </c>
    </row>
    <row r="1045" spans="1:21" ht="14.4" customHeight="1" x14ac:dyDescent="0.3">
      <c r="A1045" s="371" t="s">
        <v>45</v>
      </c>
      <c r="B1045" t="s">
        <v>795</v>
      </c>
      <c r="C1045" s="372">
        <v>2926950</v>
      </c>
      <c r="D1045" s="388">
        <f>ROWS(C$5:C1045)</f>
        <v>1041</v>
      </c>
      <c r="E1045" s="388" t="str">
        <f>IF(_xlfn.IFNA(VLOOKUP(A1045,$AG$3:$AH$83,2,FALSE),"")='11.1'!$D$5,TXM!D1045,"")</f>
        <v/>
      </c>
      <c r="F1045" t="str">
        <f>IFERROR(SMALL($E$5:$E$9000,ROWS($E$5:E1045)),"")</f>
        <v/>
      </c>
      <c r="I1045" s="371" t="s">
        <v>199</v>
      </c>
      <c r="J1045" t="s">
        <v>807</v>
      </c>
      <c r="K1045" s="372">
        <v>29095</v>
      </c>
      <c r="L1045" s="388">
        <f>ROWS(K$5:K1045)</f>
        <v>1041</v>
      </c>
      <c r="M1045" s="388" t="str">
        <f>IF(_xlfn.IFNA(VLOOKUP(I1045,$AG$3:$AH$83,2,FALSE),"")='11.1'!$D$5,TXM!L1045,"")</f>
        <v/>
      </c>
      <c r="N1045" t="str">
        <f>IFERROR(SMALL($M$5:$M$9000,ROWS($M$5:M1045)),"")</f>
        <v/>
      </c>
      <c r="P1045" t="s">
        <v>45</v>
      </c>
      <c r="Q1045" t="s">
        <v>105</v>
      </c>
      <c r="R1045">
        <v>359534</v>
      </c>
      <c r="S1045" s="388">
        <f>ROWS(R$5:R1045)</f>
        <v>1041</v>
      </c>
      <c r="T1045" s="388" t="str">
        <f>IF(_xlfn.IFNA(VLOOKUP(P1045,$AG$3:$AH$83,2,FALSE),"")='11.1'!$D$5,TXM!S1045,"")</f>
        <v/>
      </c>
      <c r="U1045" t="str">
        <f>IFERROR(SMALL($T$5:$T$9000,ROWS($T$5:T1045)),"")</f>
        <v/>
      </c>
    </row>
    <row r="1046" spans="1:21" ht="14.4" customHeight="1" x14ac:dyDescent="0.3">
      <c r="A1046" s="371" t="s">
        <v>45</v>
      </c>
      <c r="B1046" t="s">
        <v>1318</v>
      </c>
      <c r="C1046" s="372">
        <v>2726225</v>
      </c>
      <c r="D1046" s="388">
        <f>ROWS(C$5:C1046)</f>
        <v>1042</v>
      </c>
      <c r="E1046" s="388" t="str">
        <f>IF(_xlfn.IFNA(VLOOKUP(A1046,$AG$3:$AH$83,2,FALSE),"")='11.1'!$D$5,TXM!D1046,"")</f>
        <v/>
      </c>
      <c r="F1046" t="str">
        <f>IFERROR(SMALL($E$5:$E$9000,ROWS($E$5:E1046)),"")</f>
        <v/>
      </c>
      <c r="I1046" s="371" t="s">
        <v>199</v>
      </c>
      <c r="J1046" t="s">
        <v>1500</v>
      </c>
      <c r="K1046" s="372">
        <v>23301</v>
      </c>
      <c r="L1046" s="388">
        <f>ROWS(K$5:K1046)</f>
        <v>1042</v>
      </c>
      <c r="M1046" s="388" t="str">
        <f>IF(_xlfn.IFNA(VLOOKUP(I1046,$AG$3:$AH$83,2,FALSE),"")='11.1'!$D$5,TXM!L1046,"")</f>
        <v/>
      </c>
      <c r="N1046" t="str">
        <f>IFERROR(SMALL($M$5:$M$9000,ROWS($M$5:M1046)),"")</f>
        <v/>
      </c>
      <c r="P1046" t="s">
        <v>45</v>
      </c>
      <c r="Q1046" t="s">
        <v>1240</v>
      </c>
      <c r="R1046">
        <v>340022</v>
      </c>
      <c r="S1046" s="388">
        <f>ROWS(R$5:R1046)</f>
        <v>1042</v>
      </c>
      <c r="T1046" s="388" t="str">
        <f>IF(_xlfn.IFNA(VLOOKUP(P1046,$AG$3:$AH$83,2,FALSE),"")='11.1'!$D$5,TXM!S1046,"")</f>
        <v/>
      </c>
      <c r="U1046" t="str">
        <f>IFERROR(SMALL($T$5:$T$9000,ROWS($T$5:T1046)),"")</f>
        <v/>
      </c>
    </row>
    <row r="1047" spans="1:21" ht="14.4" customHeight="1" x14ac:dyDescent="0.3">
      <c r="A1047" s="371" t="s">
        <v>45</v>
      </c>
      <c r="B1047" t="s">
        <v>811</v>
      </c>
      <c r="C1047" s="372">
        <v>2588254</v>
      </c>
      <c r="D1047" s="388">
        <f>ROWS(C$5:C1047)</f>
        <v>1043</v>
      </c>
      <c r="E1047" s="388" t="str">
        <f>IF(_xlfn.IFNA(VLOOKUP(A1047,$AG$3:$AH$83,2,FALSE),"")='11.1'!$D$5,TXM!D1047,"")</f>
        <v/>
      </c>
      <c r="F1047" t="str">
        <f>IFERROR(SMALL($E$5:$E$9000,ROWS($E$5:E1047)),"")</f>
        <v/>
      </c>
      <c r="I1047" s="371" t="s">
        <v>199</v>
      </c>
      <c r="J1047" t="s">
        <v>171</v>
      </c>
      <c r="K1047" s="372">
        <v>22368</v>
      </c>
      <c r="L1047" s="388">
        <f>ROWS(K$5:K1047)</f>
        <v>1043</v>
      </c>
      <c r="M1047" s="388" t="str">
        <f>IF(_xlfn.IFNA(VLOOKUP(I1047,$AG$3:$AH$83,2,FALSE),"")='11.1'!$D$5,TXM!L1047,"")</f>
        <v/>
      </c>
      <c r="N1047" t="str">
        <f>IFERROR(SMALL($M$5:$M$9000,ROWS($M$5:M1047)),"")</f>
        <v/>
      </c>
      <c r="P1047" t="s">
        <v>45</v>
      </c>
      <c r="Q1047" t="s">
        <v>104</v>
      </c>
      <c r="R1047">
        <v>326198</v>
      </c>
      <c r="S1047" s="388">
        <f>ROWS(R$5:R1047)</f>
        <v>1043</v>
      </c>
      <c r="T1047" s="388" t="str">
        <f>IF(_xlfn.IFNA(VLOOKUP(P1047,$AG$3:$AH$83,2,FALSE),"")='11.1'!$D$5,TXM!S1047,"")</f>
        <v/>
      </c>
      <c r="U1047" t="str">
        <f>IFERROR(SMALL($T$5:$T$9000,ROWS($T$5:T1047)),"")</f>
        <v/>
      </c>
    </row>
    <row r="1048" spans="1:21" ht="14.4" customHeight="1" x14ac:dyDescent="0.3">
      <c r="A1048" s="371" t="s">
        <v>45</v>
      </c>
      <c r="B1048" t="s">
        <v>105</v>
      </c>
      <c r="C1048" s="372">
        <v>2354322</v>
      </c>
      <c r="D1048" s="388">
        <f>ROWS(C$5:C1048)</f>
        <v>1044</v>
      </c>
      <c r="E1048" s="388" t="str">
        <f>IF(_xlfn.IFNA(VLOOKUP(A1048,$AG$3:$AH$83,2,FALSE),"")='11.1'!$D$5,TXM!D1048,"")</f>
        <v/>
      </c>
      <c r="F1048" t="str">
        <f>IFERROR(SMALL($E$5:$E$9000,ROWS($E$5:E1048)),"")</f>
        <v/>
      </c>
      <c r="I1048" s="371" t="s">
        <v>199</v>
      </c>
      <c r="J1048" t="s">
        <v>94</v>
      </c>
      <c r="K1048" s="372">
        <v>15841</v>
      </c>
      <c r="L1048" s="388">
        <f>ROWS(K$5:K1048)</f>
        <v>1044</v>
      </c>
      <c r="M1048" s="388" t="str">
        <f>IF(_xlfn.IFNA(VLOOKUP(I1048,$AG$3:$AH$83,2,FALSE),"")='11.1'!$D$5,TXM!L1048,"")</f>
        <v/>
      </c>
      <c r="N1048" t="str">
        <f>IFERROR(SMALL($M$5:$M$9000,ROWS($M$5:M1048)),"")</f>
        <v/>
      </c>
      <c r="P1048" t="s">
        <v>45</v>
      </c>
      <c r="Q1048" t="s">
        <v>823</v>
      </c>
      <c r="R1048">
        <v>323719</v>
      </c>
      <c r="S1048" s="388">
        <f>ROWS(R$5:R1048)</f>
        <v>1044</v>
      </c>
      <c r="T1048" s="388" t="str">
        <f>IF(_xlfn.IFNA(VLOOKUP(P1048,$AG$3:$AH$83,2,FALSE),"")='11.1'!$D$5,TXM!S1048,"")</f>
        <v/>
      </c>
      <c r="U1048" t="str">
        <f>IFERROR(SMALL($T$5:$T$9000,ROWS($T$5:T1048)),"")</f>
        <v/>
      </c>
    </row>
    <row r="1049" spans="1:21" ht="14.4" customHeight="1" x14ac:dyDescent="0.3">
      <c r="A1049" s="371" t="s">
        <v>45</v>
      </c>
      <c r="B1049" t="s">
        <v>819</v>
      </c>
      <c r="C1049" s="372">
        <v>2130507</v>
      </c>
      <c r="D1049" s="388">
        <f>ROWS(C$5:C1049)</f>
        <v>1045</v>
      </c>
      <c r="E1049" s="388" t="str">
        <f>IF(_xlfn.IFNA(VLOOKUP(A1049,$AG$3:$AH$83,2,FALSE),"")='11.1'!$D$5,TXM!D1049,"")</f>
        <v/>
      </c>
      <c r="F1049" t="str">
        <f>IFERROR(SMALL($E$5:$E$9000,ROWS($E$5:E1049)),"")</f>
        <v/>
      </c>
      <c r="I1049" s="371" t="s">
        <v>199</v>
      </c>
      <c r="J1049" t="s">
        <v>93</v>
      </c>
      <c r="K1049" s="372">
        <v>12904</v>
      </c>
      <c r="L1049" s="388">
        <f>ROWS(K$5:K1049)</f>
        <v>1045</v>
      </c>
      <c r="M1049" s="388" t="str">
        <f>IF(_xlfn.IFNA(VLOOKUP(I1049,$AG$3:$AH$83,2,FALSE),"")='11.1'!$D$5,TXM!L1049,"")</f>
        <v/>
      </c>
      <c r="N1049" t="str">
        <f>IFERROR(SMALL($M$5:$M$9000,ROWS($M$5:M1049)),"")</f>
        <v/>
      </c>
      <c r="P1049" t="s">
        <v>45</v>
      </c>
      <c r="Q1049" t="s">
        <v>861</v>
      </c>
      <c r="R1049">
        <v>293551</v>
      </c>
      <c r="S1049" s="388">
        <f>ROWS(R$5:R1049)</f>
        <v>1045</v>
      </c>
      <c r="T1049" s="388" t="str">
        <f>IF(_xlfn.IFNA(VLOOKUP(P1049,$AG$3:$AH$83,2,FALSE),"")='11.1'!$D$5,TXM!S1049,"")</f>
        <v/>
      </c>
      <c r="U1049" t="str">
        <f>IFERROR(SMALL($T$5:$T$9000,ROWS($T$5:T1049)),"")</f>
        <v/>
      </c>
    </row>
    <row r="1050" spans="1:21" ht="14.4" customHeight="1" x14ac:dyDescent="0.3">
      <c r="A1050" s="371" t="s">
        <v>45</v>
      </c>
      <c r="B1050" t="s">
        <v>95</v>
      </c>
      <c r="C1050" s="372">
        <v>1413462</v>
      </c>
      <c r="D1050" s="388">
        <f>ROWS(C$5:C1050)</f>
        <v>1046</v>
      </c>
      <c r="E1050" s="388" t="str">
        <f>IF(_xlfn.IFNA(VLOOKUP(A1050,$AG$3:$AH$83,2,FALSE),"")='11.1'!$D$5,TXM!D1050,"")</f>
        <v/>
      </c>
      <c r="F1050" t="str">
        <f>IFERROR(SMALL($E$5:$E$9000,ROWS($E$5:E1050)),"")</f>
        <v/>
      </c>
      <c r="I1050" s="371" t="s">
        <v>199</v>
      </c>
      <c r="J1050" t="s">
        <v>990</v>
      </c>
      <c r="K1050" s="372">
        <v>9345</v>
      </c>
      <c r="L1050" s="388">
        <f>ROWS(K$5:K1050)</f>
        <v>1046</v>
      </c>
      <c r="M1050" s="388" t="str">
        <f>IF(_xlfn.IFNA(VLOOKUP(I1050,$AG$3:$AH$83,2,FALSE),"")='11.1'!$D$5,TXM!L1050,"")</f>
        <v/>
      </c>
      <c r="N1050" t="str">
        <f>IFERROR(SMALL($M$5:$M$9000,ROWS($M$5:M1050)),"")</f>
        <v/>
      </c>
      <c r="P1050" t="s">
        <v>45</v>
      </c>
      <c r="Q1050" t="s">
        <v>859</v>
      </c>
      <c r="R1050">
        <v>229477</v>
      </c>
      <c r="S1050" s="388">
        <f>ROWS(R$5:R1050)</f>
        <v>1046</v>
      </c>
      <c r="T1050" s="388" t="str">
        <f>IF(_xlfn.IFNA(VLOOKUP(P1050,$AG$3:$AH$83,2,FALSE),"")='11.1'!$D$5,TXM!S1050,"")</f>
        <v/>
      </c>
      <c r="U1050" t="str">
        <f>IFERROR(SMALL($T$5:$T$9000,ROWS($T$5:T1050)),"")</f>
        <v/>
      </c>
    </row>
    <row r="1051" spans="1:21" ht="14.4" customHeight="1" x14ac:dyDescent="0.3">
      <c r="A1051" s="371" t="s">
        <v>45</v>
      </c>
      <c r="B1051" t="s">
        <v>867</v>
      </c>
      <c r="C1051" s="372">
        <v>876466</v>
      </c>
      <c r="D1051" s="388">
        <f>ROWS(C$5:C1051)</f>
        <v>1047</v>
      </c>
      <c r="E1051" s="388" t="str">
        <f>IF(_xlfn.IFNA(VLOOKUP(A1051,$AG$3:$AH$83,2,FALSE),"")='11.1'!$D$5,TXM!D1051,"")</f>
        <v/>
      </c>
      <c r="F1051" t="str">
        <f>IFERROR(SMALL($E$5:$E$9000,ROWS($E$5:E1051)),"")</f>
        <v/>
      </c>
      <c r="I1051" s="371" t="s">
        <v>199</v>
      </c>
      <c r="J1051" t="s">
        <v>827</v>
      </c>
      <c r="K1051" s="372">
        <v>8591</v>
      </c>
      <c r="L1051" s="388">
        <f>ROWS(K$5:K1051)</f>
        <v>1047</v>
      </c>
      <c r="M1051" s="388" t="str">
        <f>IF(_xlfn.IFNA(VLOOKUP(I1051,$AG$3:$AH$83,2,FALSE),"")='11.1'!$D$5,TXM!L1051,"")</f>
        <v/>
      </c>
      <c r="N1051" t="str">
        <f>IFERROR(SMALL($M$5:$M$9000,ROWS($M$5:M1051)),"")</f>
        <v/>
      </c>
      <c r="P1051" t="s">
        <v>45</v>
      </c>
      <c r="Q1051" t="s">
        <v>1001</v>
      </c>
      <c r="R1051">
        <v>187420</v>
      </c>
      <c r="S1051" s="388">
        <f>ROWS(R$5:R1051)</f>
        <v>1047</v>
      </c>
      <c r="T1051" s="388" t="str">
        <f>IF(_xlfn.IFNA(VLOOKUP(P1051,$AG$3:$AH$83,2,FALSE),"")='11.1'!$D$5,TXM!S1051,"")</f>
        <v/>
      </c>
      <c r="U1051" t="str">
        <f>IFERROR(SMALL($T$5:$T$9000,ROWS($T$5:T1051)),"")</f>
        <v/>
      </c>
    </row>
    <row r="1052" spans="1:21" ht="14.4" customHeight="1" x14ac:dyDescent="0.3">
      <c r="A1052" s="371" t="s">
        <v>45</v>
      </c>
      <c r="B1052" t="s">
        <v>99</v>
      </c>
      <c r="C1052" s="372">
        <v>852672</v>
      </c>
      <c r="D1052" s="388">
        <f>ROWS(C$5:C1052)</f>
        <v>1048</v>
      </c>
      <c r="E1052" s="388" t="str">
        <f>IF(_xlfn.IFNA(VLOOKUP(A1052,$AG$3:$AH$83,2,FALSE),"")='11.1'!$D$5,TXM!D1052,"")</f>
        <v/>
      </c>
      <c r="F1052" t="str">
        <f>IFERROR(SMALL($E$5:$E$9000,ROWS($E$5:E1052)),"")</f>
        <v/>
      </c>
      <c r="I1052" s="371" t="s">
        <v>199</v>
      </c>
      <c r="J1052" t="s">
        <v>805</v>
      </c>
      <c r="K1052" s="372">
        <v>7415</v>
      </c>
      <c r="L1052" s="388">
        <f>ROWS(K$5:K1052)</f>
        <v>1048</v>
      </c>
      <c r="M1052" s="388" t="str">
        <f>IF(_xlfn.IFNA(VLOOKUP(I1052,$AG$3:$AH$83,2,FALSE),"")='11.1'!$D$5,TXM!L1052,"")</f>
        <v/>
      </c>
      <c r="N1052" t="str">
        <f>IFERROR(SMALL($M$5:$M$9000,ROWS($M$5:M1052)),"")</f>
        <v/>
      </c>
      <c r="P1052" t="s">
        <v>45</v>
      </c>
      <c r="Q1052" t="s">
        <v>795</v>
      </c>
      <c r="R1052">
        <v>179218</v>
      </c>
      <c r="S1052" s="388">
        <f>ROWS(R$5:R1052)</f>
        <v>1048</v>
      </c>
      <c r="T1052" s="388" t="str">
        <f>IF(_xlfn.IFNA(VLOOKUP(P1052,$AG$3:$AH$83,2,FALSE),"")='11.1'!$D$5,TXM!S1052,"")</f>
        <v/>
      </c>
      <c r="U1052" t="str">
        <f>IFERROR(SMALL($T$5:$T$9000,ROWS($T$5:T1052)),"")</f>
        <v/>
      </c>
    </row>
    <row r="1053" spans="1:21" ht="14.4" customHeight="1" x14ac:dyDescent="0.3">
      <c r="A1053" s="371" t="s">
        <v>45</v>
      </c>
      <c r="B1053" t="s">
        <v>94</v>
      </c>
      <c r="C1053" s="372">
        <v>831320</v>
      </c>
      <c r="D1053" s="388">
        <f>ROWS(C$5:C1053)</f>
        <v>1049</v>
      </c>
      <c r="E1053" s="388" t="str">
        <f>IF(_xlfn.IFNA(VLOOKUP(A1053,$AG$3:$AH$83,2,FALSE),"")='11.1'!$D$5,TXM!D1053,"")</f>
        <v/>
      </c>
      <c r="F1053" t="str">
        <f>IFERROR(SMALL($E$5:$E$9000,ROWS($E$5:E1053)),"")</f>
        <v/>
      </c>
      <c r="I1053" s="371" t="s">
        <v>199</v>
      </c>
      <c r="J1053" t="s">
        <v>803</v>
      </c>
      <c r="K1053" s="372">
        <v>5498</v>
      </c>
      <c r="L1053" s="388">
        <f>ROWS(K$5:K1053)</f>
        <v>1049</v>
      </c>
      <c r="M1053" s="388" t="str">
        <f>IF(_xlfn.IFNA(VLOOKUP(I1053,$AG$3:$AH$83,2,FALSE),"")='11.1'!$D$5,TXM!L1053,"")</f>
        <v/>
      </c>
      <c r="N1053" t="str">
        <f>IFERROR(SMALL($M$5:$M$9000,ROWS($M$5:M1053)),"")</f>
        <v/>
      </c>
      <c r="P1053" t="s">
        <v>45</v>
      </c>
      <c r="Q1053" t="s">
        <v>1441</v>
      </c>
      <c r="R1053">
        <v>173473</v>
      </c>
      <c r="S1053" s="388">
        <f>ROWS(R$5:R1053)</f>
        <v>1049</v>
      </c>
      <c r="T1053" s="388" t="str">
        <f>IF(_xlfn.IFNA(VLOOKUP(P1053,$AG$3:$AH$83,2,FALSE),"")='11.1'!$D$5,TXM!S1053,"")</f>
        <v/>
      </c>
      <c r="U1053" t="str">
        <f>IFERROR(SMALL($T$5:$T$9000,ROWS($T$5:T1053)),"")</f>
        <v/>
      </c>
    </row>
    <row r="1054" spans="1:21" ht="14.4" customHeight="1" x14ac:dyDescent="0.3">
      <c r="A1054" s="371" t="s">
        <v>45</v>
      </c>
      <c r="B1054" t="s">
        <v>859</v>
      </c>
      <c r="C1054" s="372">
        <v>482040</v>
      </c>
      <c r="D1054" s="388">
        <f>ROWS(C$5:C1054)</f>
        <v>1050</v>
      </c>
      <c r="E1054" s="388" t="str">
        <f>IF(_xlfn.IFNA(VLOOKUP(A1054,$AG$3:$AH$83,2,FALSE),"")='11.1'!$D$5,TXM!D1054,"")</f>
        <v/>
      </c>
      <c r="F1054" t="str">
        <f>IFERROR(SMALL($E$5:$E$9000,ROWS($E$5:E1054)),"")</f>
        <v/>
      </c>
      <c r="I1054" s="371" t="s">
        <v>199</v>
      </c>
      <c r="J1054" t="s">
        <v>781</v>
      </c>
      <c r="K1054" s="372">
        <v>3341</v>
      </c>
      <c r="L1054" s="388">
        <f>ROWS(K$5:K1054)</f>
        <v>1050</v>
      </c>
      <c r="M1054" s="388" t="str">
        <f>IF(_xlfn.IFNA(VLOOKUP(I1054,$AG$3:$AH$83,2,FALSE),"")='11.1'!$D$5,TXM!L1054,"")</f>
        <v/>
      </c>
      <c r="N1054" t="str">
        <f>IFERROR(SMALL($M$5:$M$9000,ROWS($M$5:M1054)),"")</f>
        <v/>
      </c>
      <c r="P1054" t="s">
        <v>45</v>
      </c>
      <c r="Q1054" t="s">
        <v>1005</v>
      </c>
      <c r="R1054">
        <v>138412</v>
      </c>
      <c r="S1054" s="388">
        <f>ROWS(R$5:R1054)</f>
        <v>1050</v>
      </c>
      <c r="T1054" s="388" t="str">
        <f>IF(_xlfn.IFNA(VLOOKUP(P1054,$AG$3:$AH$83,2,FALSE),"")='11.1'!$D$5,TXM!S1054,"")</f>
        <v/>
      </c>
      <c r="U1054" t="str">
        <f>IFERROR(SMALL($T$5:$T$9000,ROWS($T$5:T1054)),"")</f>
        <v/>
      </c>
    </row>
    <row r="1055" spans="1:21" ht="14.4" customHeight="1" x14ac:dyDescent="0.3">
      <c r="A1055" s="371" t="s">
        <v>45</v>
      </c>
      <c r="B1055" t="s">
        <v>1441</v>
      </c>
      <c r="C1055" s="372">
        <v>470175</v>
      </c>
      <c r="D1055" s="388">
        <f>ROWS(C$5:C1055)</f>
        <v>1051</v>
      </c>
      <c r="E1055" s="388" t="str">
        <f>IF(_xlfn.IFNA(VLOOKUP(A1055,$AG$3:$AH$83,2,FALSE),"")='11.1'!$D$5,TXM!D1055,"")</f>
        <v/>
      </c>
      <c r="F1055" t="str">
        <f>IFERROR(SMALL($E$5:$E$9000,ROWS($E$5:E1055)),"")</f>
        <v/>
      </c>
      <c r="I1055" s="371" t="s">
        <v>199</v>
      </c>
      <c r="J1055" t="s">
        <v>817</v>
      </c>
      <c r="K1055" s="372">
        <v>2356</v>
      </c>
      <c r="L1055" s="388">
        <f>ROWS(K$5:K1055)</f>
        <v>1051</v>
      </c>
      <c r="M1055" s="388" t="str">
        <f>IF(_xlfn.IFNA(VLOOKUP(I1055,$AG$3:$AH$83,2,FALSE),"")='11.1'!$D$5,TXM!L1055,"")</f>
        <v/>
      </c>
      <c r="N1055" t="str">
        <f>IFERROR(SMALL($M$5:$M$9000,ROWS($M$5:M1055)),"")</f>
        <v/>
      </c>
      <c r="P1055" t="s">
        <v>45</v>
      </c>
      <c r="Q1055" t="s">
        <v>990</v>
      </c>
      <c r="R1055">
        <v>132822</v>
      </c>
      <c r="S1055" s="388">
        <f>ROWS(R$5:R1055)</f>
        <v>1051</v>
      </c>
      <c r="T1055" s="388" t="str">
        <f>IF(_xlfn.IFNA(VLOOKUP(P1055,$AG$3:$AH$83,2,FALSE),"")='11.1'!$D$5,TXM!S1055,"")</f>
        <v/>
      </c>
      <c r="U1055" t="str">
        <f>IFERROR(SMALL($T$5:$T$9000,ROWS($T$5:T1055)),"")</f>
        <v/>
      </c>
    </row>
    <row r="1056" spans="1:21" ht="14.4" customHeight="1" x14ac:dyDescent="0.3">
      <c r="A1056" s="371" t="s">
        <v>45</v>
      </c>
      <c r="B1056" t="s">
        <v>1001</v>
      </c>
      <c r="C1056" s="372">
        <v>437157</v>
      </c>
      <c r="D1056" s="388">
        <f>ROWS(C$5:C1056)</f>
        <v>1052</v>
      </c>
      <c r="E1056" s="388" t="str">
        <f>IF(_xlfn.IFNA(VLOOKUP(A1056,$AG$3:$AH$83,2,FALSE),"")='11.1'!$D$5,TXM!D1056,"")</f>
        <v/>
      </c>
      <c r="F1056" t="str">
        <f>IFERROR(SMALL($E$5:$E$9000,ROWS($E$5:E1056)),"")</f>
        <v/>
      </c>
      <c r="I1056" s="371" t="s">
        <v>199</v>
      </c>
      <c r="J1056" t="s">
        <v>1004</v>
      </c>
      <c r="K1056" s="372">
        <v>1815</v>
      </c>
      <c r="L1056" s="388">
        <f>ROWS(K$5:K1056)</f>
        <v>1052</v>
      </c>
      <c r="M1056" s="388" t="str">
        <f>IF(_xlfn.IFNA(VLOOKUP(I1056,$AG$3:$AH$83,2,FALSE),"")='11.1'!$D$5,TXM!L1056,"")</f>
        <v/>
      </c>
      <c r="N1056" t="str">
        <f>IFERROR(SMALL($M$5:$M$9000,ROWS($M$5:M1056)),"")</f>
        <v/>
      </c>
      <c r="P1056" t="s">
        <v>45</v>
      </c>
      <c r="Q1056" t="s">
        <v>841</v>
      </c>
      <c r="R1056">
        <v>113625</v>
      </c>
      <c r="S1056" s="388">
        <f>ROWS(R$5:R1056)</f>
        <v>1052</v>
      </c>
      <c r="T1056" s="388" t="str">
        <f>IF(_xlfn.IFNA(VLOOKUP(P1056,$AG$3:$AH$83,2,FALSE),"")='11.1'!$D$5,TXM!S1056,"")</f>
        <v/>
      </c>
      <c r="U1056" t="str">
        <f>IFERROR(SMALL($T$5:$T$9000,ROWS($T$5:T1056)),"")</f>
        <v/>
      </c>
    </row>
    <row r="1057" spans="1:21" ht="14.4" customHeight="1" x14ac:dyDescent="0.3">
      <c r="A1057" s="371" t="s">
        <v>45</v>
      </c>
      <c r="B1057" t="s">
        <v>1002</v>
      </c>
      <c r="C1057" s="372">
        <v>408576</v>
      </c>
      <c r="D1057" s="388">
        <f>ROWS(C$5:C1057)</f>
        <v>1053</v>
      </c>
      <c r="E1057" s="388" t="str">
        <f>IF(_xlfn.IFNA(VLOOKUP(A1057,$AG$3:$AH$83,2,FALSE),"")='11.1'!$D$5,TXM!D1057,"")</f>
        <v/>
      </c>
      <c r="F1057" t="str">
        <f>IFERROR(SMALL($E$5:$E$9000,ROWS($E$5:E1057)),"")</f>
        <v/>
      </c>
      <c r="I1057" s="371" t="s">
        <v>199</v>
      </c>
      <c r="J1057" t="s">
        <v>100</v>
      </c>
      <c r="K1057" s="372">
        <v>1703</v>
      </c>
      <c r="L1057" s="388">
        <f>ROWS(K$5:K1057)</f>
        <v>1053</v>
      </c>
      <c r="M1057" s="388" t="str">
        <f>IF(_xlfn.IFNA(VLOOKUP(I1057,$AG$3:$AH$83,2,FALSE),"")='11.1'!$D$5,TXM!L1057,"")</f>
        <v/>
      </c>
      <c r="N1057" t="str">
        <f>IFERROR(SMALL($M$5:$M$9000,ROWS($M$5:M1057)),"")</f>
        <v/>
      </c>
      <c r="P1057" t="s">
        <v>45</v>
      </c>
      <c r="Q1057" t="s">
        <v>173</v>
      </c>
      <c r="R1057">
        <v>110877</v>
      </c>
      <c r="S1057" s="388">
        <f>ROWS(R$5:R1057)</f>
        <v>1053</v>
      </c>
      <c r="T1057" s="388" t="str">
        <f>IF(_xlfn.IFNA(VLOOKUP(P1057,$AG$3:$AH$83,2,FALSE),"")='11.1'!$D$5,TXM!S1057,"")</f>
        <v/>
      </c>
      <c r="U1057" t="str">
        <f>IFERROR(SMALL($T$5:$T$9000,ROWS($T$5:T1057)),"")</f>
        <v/>
      </c>
    </row>
    <row r="1058" spans="1:21" ht="14.4" customHeight="1" x14ac:dyDescent="0.3">
      <c r="A1058" s="371" t="s">
        <v>45</v>
      </c>
      <c r="B1058" t="s">
        <v>100</v>
      </c>
      <c r="C1058" s="372">
        <v>191171</v>
      </c>
      <c r="D1058" s="388">
        <f>ROWS(C$5:C1058)</f>
        <v>1054</v>
      </c>
      <c r="E1058" s="388" t="str">
        <f>IF(_xlfn.IFNA(VLOOKUP(A1058,$AG$3:$AH$83,2,FALSE),"")='11.1'!$D$5,TXM!D1058,"")</f>
        <v/>
      </c>
      <c r="F1058" t="str">
        <f>IFERROR(SMALL($E$5:$E$9000,ROWS($E$5:E1058)),"")</f>
        <v/>
      </c>
      <c r="I1058" s="371" t="s">
        <v>199</v>
      </c>
      <c r="J1058" t="s">
        <v>873</v>
      </c>
      <c r="K1058" s="372">
        <v>1694</v>
      </c>
      <c r="L1058" s="388">
        <f>ROWS(K$5:K1058)</f>
        <v>1054</v>
      </c>
      <c r="M1058" s="388" t="str">
        <f>IF(_xlfn.IFNA(VLOOKUP(I1058,$AG$3:$AH$83,2,FALSE),"")='11.1'!$D$5,TXM!L1058,"")</f>
        <v/>
      </c>
      <c r="N1058" t="str">
        <f>IFERROR(SMALL($M$5:$M$9000,ROWS($M$5:M1058)),"")</f>
        <v/>
      </c>
      <c r="P1058" t="s">
        <v>45</v>
      </c>
      <c r="Q1058" t="s">
        <v>1434</v>
      </c>
      <c r="R1058">
        <v>87966</v>
      </c>
      <c r="S1058" s="388">
        <f>ROWS(R$5:R1058)</f>
        <v>1054</v>
      </c>
      <c r="T1058" s="388" t="str">
        <f>IF(_xlfn.IFNA(VLOOKUP(P1058,$AG$3:$AH$83,2,FALSE),"")='11.1'!$D$5,TXM!S1058,"")</f>
        <v/>
      </c>
      <c r="U1058" t="str">
        <f>IFERROR(SMALL($T$5:$T$9000,ROWS($T$5:T1058)),"")</f>
        <v/>
      </c>
    </row>
    <row r="1059" spans="1:21" ht="14.4" customHeight="1" x14ac:dyDescent="0.3">
      <c r="A1059" s="371" t="s">
        <v>45</v>
      </c>
      <c r="B1059" t="s">
        <v>823</v>
      </c>
      <c r="C1059" s="372">
        <v>68150</v>
      </c>
      <c r="D1059" s="388">
        <f>ROWS(C$5:C1059)</f>
        <v>1055</v>
      </c>
      <c r="E1059" s="388" t="str">
        <f>IF(_xlfn.IFNA(VLOOKUP(A1059,$AG$3:$AH$83,2,FALSE),"")='11.1'!$D$5,TXM!D1059,"")</f>
        <v/>
      </c>
      <c r="F1059" t="str">
        <f>IFERROR(SMALL($E$5:$E$9000,ROWS($E$5:E1059)),"")</f>
        <v/>
      </c>
      <c r="I1059" s="371" t="s">
        <v>199</v>
      </c>
      <c r="J1059" t="s">
        <v>777</v>
      </c>
      <c r="K1059" s="372">
        <v>1029</v>
      </c>
      <c r="L1059" s="388">
        <f>ROWS(K$5:K1059)</f>
        <v>1055</v>
      </c>
      <c r="M1059" s="388" t="str">
        <f>IF(_xlfn.IFNA(VLOOKUP(I1059,$AG$3:$AH$83,2,FALSE),"")='11.1'!$D$5,TXM!L1059,"")</f>
        <v/>
      </c>
      <c r="N1059" t="str">
        <f>IFERROR(SMALL($M$5:$M$9000,ROWS($M$5:M1059)),"")</f>
        <v/>
      </c>
      <c r="P1059" t="s">
        <v>45</v>
      </c>
      <c r="Q1059" t="s">
        <v>1006</v>
      </c>
      <c r="R1059">
        <v>61641</v>
      </c>
      <c r="S1059" s="388">
        <f>ROWS(R$5:R1059)</f>
        <v>1055</v>
      </c>
      <c r="T1059" s="388" t="str">
        <f>IF(_xlfn.IFNA(VLOOKUP(P1059,$AG$3:$AH$83,2,FALSE),"")='11.1'!$D$5,TXM!S1059,"")</f>
        <v/>
      </c>
      <c r="U1059" t="str">
        <f>IFERROR(SMALL($T$5:$T$9000,ROWS($T$5:T1059)),"")</f>
        <v/>
      </c>
    </row>
    <row r="1060" spans="1:21" ht="14.4" customHeight="1" x14ac:dyDescent="0.3">
      <c r="A1060" s="371" t="s">
        <v>45</v>
      </c>
      <c r="B1060" t="s">
        <v>805</v>
      </c>
      <c r="C1060" s="372">
        <v>66057</v>
      </c>
      <c r="D1060" s="388">
        <f>ROWS(C$5:C1060)</f>
        <v>1056</v>
      </c>
      <c r="E1060" s="388" t="str">
        <f>IF(_xlfn.IFNA(VLOOKUP(A1060,$AG$3:$AH$83,2,FALSE),"")='11.1'!$D$5,TXM!D1060,"")</f>
        <v/>
      </c>
      <c r="F1060" t="str">
        <f>IFERROR(SMALL($E$5:$E$9000,ROWS($E$5:E1060)),"")</f>
        <v/>
      </c>
      <c r="I1060" s="371" t="s">
        <v>199</v>
      </c>
      <c r="J1060" t="s">
        <v>998</v>
      </c>
      <c r="K1060" s="372">
        <v>39</v>
      </c>
      <c r="L1060" s="388">
        <f>ROWS(K$5:K1060)</f>
        <v>1056</v>
      </c>
      <c r="M1060" s="388" t="str">
        <f>IF(_xlfn.IFNA(VLOOKUP(I1060,$AG$3:$AH$83,2,FALSE),"")='11.1'!$D$5,TXM!L1060,"")</f>
        <v/>
      </c>
      <c r="N1060" t="str">
        <f>IFERROR(SMALL($M$5:$M$9000,ROWS($M$5:M1060)),"")</f>
        <v/>
      </c>
      <c r="P1060" t="s">
        <v>45</v>
      </c>
      <c r="Q1060" t="s">
        <v>779</v>
      </c>
      <c r="R1060">
        <v>46864</v>
      </c>
      <c r="S1060" s="388">
        <f>ROWS(R$5:R1060)</f>
        <v>1056</v>
      </c>
      <c r="T1060" s="388" t="str">
        <f>IF(_xlfn.IFNA(VLOOKUP(P1060,$AG$3:$AH$83,2,FALSE),"")='11.1'!$D$5,TXM!S1060,"")</f>
        <v/>
      </c>
      <c r="U1060" t="str">
        <f>IFERROR(SMALL($T$5:$T$9000,ROWS($T$5:T1060)),"")</f>
        <v/>
      </c>
    </row>
    <row r="1061" spans="1:21" ht="14.4" customHeight="1" x14ac:dyDescent="0.3">
      <c r="A1061" s="371" t="s">
        <v>45</v>
      </c>
      <c r="B1061" t="s">
        <v>825</v>
      </c>
      <c r="C1061" s="372">
        <v>50800</v>
      </c>
      <c r="D1061" s="388">
        <f>ROWS(C$5:C1061)</f>
        <v>1057</v>
      </c>
      <c r="E1061" s="388" t="str">
        <f>IF(_xlfn.IFNA(VLOOKUP(A1061,$AG$3:$AH$83,2,FALSE),"")='11.1'!$D$5,TXM!D1061,"")</f>
        <v/>
      </c>
      <c r="F1061" t="str">
        <f>IFERROR(SMALL($E$5:$E$9000,ROWS($E$5:E1061)),"")</f>
        <v/>
      </c>
      <c r="I1061" s="371" t="s">
        <v>194</v>
      </c>
      <c r="J1061" t="s">
        <v>863</v>
      </c>
      <c r="K1061" s="372">
        <v>9706791369</v>
      </c>
      <c r="L1061" s="388">
        <f>ROWS(K$5:K1061)</f>
        <v>1057</v>
      </c>
      <c r="M1061" s="388" t="str">
        <f>IF(_xlfn.IFNA(VLOOKUP(I1061,$AG$3:$AH$83,2,FALSE),"")='11.1'!$D$5,TXM!L1061,"")</f>
        <v/>
      </c>
      <c r="N1061" t="str">
        <f>IFERROR(SMALL($M$5:$M$9000,ROWS($M$5:M1061)),"")</f>
        <v/>
      </c>
      <c r="P1061" t="s">
        <v>45</v>
      </c>
      <c r="Q1061" t="s">
        <v>93</v>
      </c>
      <c r="R1061">
        <v>44280</v>
      </c>
      <c r="S1061" s="388">
        <f>ROWS(R$5:R1061)</f>
        <v>1057</v>
      </c>
      <c r="T1061" s="388" t="str">
        <f>IF(_xlfn.IFNA(VLOOKUP(P1061,$AG$3:$AH$83,2,FALSE),"")='11.1'!$D$5,TXM!S1061,"")</f>
        <v/>
      </c>
      <c r="U1061" t="str">
        <f>IFERROR(SMALL($T$5:$T$9000,ROWS($T$5:T1061)),"")</f>
        <v/>
      </c>
    </row>
    <row r="1062" spans="1:21" ht="14.4" customHeight="1" x14ac:dyDescent="0.3">
      <c r="A1062" s="371" t="s">
        <v>45</v>
      </c>
      <c r="B1062" t="s">
        <v>1494</v>
      </c>
      <c r="C1062" s="372">
        <v>32404</v>
      </c>
      <c r="D1062" s="388">
        <f>ROWS(C$5:C1062)</f>
        <v>1058</v>
      </c>
      <c r="E1062" s="388" t="str">
        <f>IF(_xlfn.IFNA(VLOOKUP(A1062,$AG$3:$AH$83,2,FALSE),"")='11.1'!$D$5,TXM!D1062,"")</f>
        <v/>
      </c>
      <c r="F1062" t="str">
        <f>IFERROR(SMALL($E$5:$E$9000,ROWS($E$5:E1062)),"")</f>
        <v/>
      </c>
      <c r="I1062" s="371" t="s">
        <v>194</v>
      </c>
      <c r="J1062" t="s">
        <v>1252</v>
      </c>
      <c r="K1062" s="372">
        <v>3318550979</v>
      </c>
      <c r="L1062" s="388">
        <f>ROWS(K$5:K1062)</f>
        <v>1058</v>
      </c>
      <c r="M1062" s="388" t="str">
        <f>IF(_xlfn.IFNA(VLOOKUP(I1062,$AG$3:$AH$83,2,FALSE),"")='11.1'!$D$5,TXM!L1062,"")</f>
        <v/>
      </c>
      <c r="N1062" t="str">
        <f>IFERROR(SMALL($M$5:$M$9000,ROWS($M$5:M1062)),"")</f>
        <v/>
      </c>
      <c r="P1062" t="s">
        <v>45</v>
      </c>
      <c r="Q1062" t="s">
        <v>1275</v>
      </c>
      <c r="R1062">
        <v>41493</v>
      </c>
      <c r="S1062" s="388">
        <f>ROWS(R$5:R1062)</f>
        <v>1058</v>
      </c>
      <c r="T1062" s="388" t="str">
        <f>IF(_xlfn.IFNA(VLOOKUP(P1062,$AG$3:$AH$83,2,FALSE),"")='11.1'!$D$5,TXM!S1062,"")</f>
        <v/>
      </c>
      <c r="U1062" t="str">
        <f>IFERROR(SMALL($T$5:$T$9000,ROWS($T$5:T1062)),"")</f>
        <v/>
      </c>
    </row>
    <row r="1063" spans="1:21" ht="14.4" customHeight="1" x14ac:dyDescent="0.3">
      <c r="A1063" s="371" t="s">
        <v>45</v>
      </c>
      <c r="B1063" t="s">
        <v>855</v>
      </c>
      <c r="C1063" s="372">
        <v>23112</v>
      </c>
      <c r="D1063" s="388">
        <f>ROWS(C$5:C1063)</f>
        <v>1059</v>
      </c>
      <c r="E1063" s="388" t="str">
        <f>IF(_xlfn.IFNA(VLOOKUP(A1063,$AG$3:$AH$83,2,FALSE),"")='11.1'!$D$5,TXM!D1063,"")</f>
        <v/>
      </c>
      <c r="F1063" t="str">
        <f>IFERROR(SMALL($E$5:$E$9000,ROWS($E$5:E1063)),"")</f>
        <v/>
      </c>
      <c r="I1063" s="371" t="s">
        <v>194</v>
      </c>
      <c r="J1063" t="s">
        <v>865</v>
      </c>
      <c r="K1063" s="372">
        <v>2382442342</v>
      </c>
      <c r="L1063" s="388">
        <f>ROWS(K$5:K1063)</f>
        <v>1059</v>
      </c>
      <c r="M1063" s="388" t="str">
        <f>IF(_xlfn.IFNA(VLOOKUP(I1063,$AG$3:$AH$83,2,FALSE),"")='11.1'!$D$5,TXM!L1063,"")</f>
        <v/>
      </c>
      <c r="N1063" t="str">
        <f>IFERROR(SMALL($M$5:$M$9000,ROWS($M$5:M1063)),"")</f>
        <v/>
      </c>
      <c r="P1063" t="s">
        <v>45</v>
      </c>
      <c r="Q1063" t="s">
        <v>789</v>
      </c>
      <c r="R1063">
        <v>40111</v>
      </c>
      <c r="S1063" s="388">
        <f>ROWS(R$5:R1063)</f>
        <v>1059</v>
      </c>
      <c r="T1063" s="388" t="str">
        <f>IF(_xlfn.IFNA(VLOOKUP(P1063,$AG$3:$AH$83,2,FALSE),"")='11.1'!$D$5,TXM!S1063,"")</f>
        <v/>
      </c>
      <c r="U1063" t="str">
        <f>IFERROR(SMALL($T$5:$T$9000,ROWS($T$5:T1063)),"")</f>
        <v/>
      </c>
    </row>
    <row r="1064" spans="1:21" ht="14.4" customHeight="1" x14ac:dyDescent="0.3">
      <c r="A1064" s="371" t="s">
        <v>45</v>
      </c>
      <c r="B1064" t="s">
        <v>1240</v>
      </c>
      <c r="C1064" s="372">
        <v>18143</v>
      </c>
      <c r="D1064" s="388">
        <f>ROWS(C$5:C1064)</f>
        <v>1060</v>
      </c>
      <c r="E1064" s="388" t="str">
        <f>IF(_xlfn.IFNA(VLOOKUP(A1064,$AG$3:$AH$83,2,FALSE),"")='11.1'!$D$5,TXM!D1064,"")</f>
        <v/>
      </c>
      <c r="F1064" t="str">
        <f>IFERROR(SMALL($E$5:$E$9000,ROWS($E$5:E1064)),"")</f>
        <v/>
      </c>
      <c r="I1064" s="371" t="s">
        <v>194</v>
      </c>
      <c r="J1064" t="s">
        <v>843</v>
      </c>
      <c r="K1064" s="372">
        <v>1763434849</v>
      </c>
      <c r="L1064" s="388">
        <f>ROWS(K$5:K1064)</f>
        <v>1060</v>
      </c>
      <c r="M1064" s="388" t="str">
        <f>IF(_xlfn.IFNA(VLOOKUP(I1064,$AG$3:$AH$83,2,FALSE),"")='11.1'!$D$5,TXM!L1064,"")</f>
        <v/>
      </c>
      <c r="N1064" t="str">
        <f>IFERROR(SMALL($M$5:$M$9000,ROWS($M$5:M1064)),"")</f>
        <v/>
      </c>
      <c r="P1064" t="s">
        <v>45</v>
      </c>
      <c r="Q1064" t="s">
        <v>809</v>
      </c>
      <c r="R1064">
        <v>35063</v>
      </c>
      <c r="S1064" s="388">
        <f>ROWS(R$5:R1064)</f>
        <v>1060</v>
      </c>
      <c r="T1064" s="388" t="str">
        <f>IF(_xlfn.IFNA(VLOOKUP(P1064,$AG$3:$AH$83,2,FALSE),"")='11.1'!$D$5,TXM!S1064,"")</f>
        <v/>
      </c>
      <c r="U1064" t="str">
        <f>IFERROR(SMALL($T$5:$T$9000,ROWS($T$5:T1064)),"")</f>
        <v/>
      </c>
    </row>
    <row r="1065" spans="1:21" ht="14.4" customHeight="1" x14ac:dyDescent="0.3">
      <c r="A1065" s="371" t="s">
        <v>45</v>
      </c>
      <c r="B1065" t="s">
        <v>869</v>
      </c>
      <c r="C1065" s="372">
        <v>17610</v>
      </c>
      <c r="D1065" s="388">
        <f>ROWS(C$5:C1065)</f>
        <v>1061</v>
      </c>
      <c r="E1065" s="388" t="str">
        <f>IF(_xlfn.IFNA(VLOOKUP(A1065,$AG$3:$AH$83,2,FALSE),"")='11.1'!$D$5,TXM!D1065,"")</f>
        <v/>
      </c>
      <c r="F1065" t="str">
        <f>IFERROR(SMALL($E$5:$E$9000,ROWS($E$5:E1065)),"")</f>
        <v/>
      </c>
      <c r="I1065" s="371" t="s">
        <v>194</v>
      </c>
      <c r="J1065" t="s">
        <v>1265</v>
      </c>
      <c r="K1065" s="372">
        <v>1088773875</v>
      </c>
      <c r="L1065" s="388">
        <f>ROWS(K$5:K1065)</f>
        <v>1061</v>
      </c>
      <c r="M1065" s="388" t="str">
        <f>IF(_xlfn.IFNA(VLOOKUP(I1065,$AG$3:$AH$83,2,FALSE),"")='11.1'!$D$5,TXM!L1065,"")</f>
        <v/>
      </c>
      <c r="N1065" t="str">
        <f>IFERROR(SMALL($M$5:$M$9000,ROWS($M$5:M1065)),"")</f>
        <v/>
      </c>
      <c r="P1065" t="s">
        <v>45</v>
      </c>
      <c r="Q1065" t="s">
        <v>102</v>
      </c>
      <c r="R1065">
        <v>34224</v>
      </c>
      <c r="S1065" s="388">
        <f>ROWS(R$5:R1065)</f>
        <v>1061</v>
      </c>
      <c r="T1065" s="388" t="str">
        <f>IF(_xlfn.IFNA(VLOOKUP(P1065,$AG$3:$AH$83,2,FALSE),"")='11.1'!$D$5,TXM!S1065,"")</f>
        <v/>
      </c>
      <c r="U1065" t="str">
        <f>IFERROR(SMALL($T$5:$T$9000,ROWS($T$5:T1065)),"")</f>
        <v/>
      </c>
    </row>
    <row r="1066" spans="1:21" ht="14.4" customHeight="1" x14ac:dyDescent="0.3">
      <c r="A1066" s="371" t="s">
        <v>45</v>
      </c>
      <c r="B1066" t="s">
        <v>990</v>
      </c>
      <c r="C1066" s="372">
        <v>17220</v>
      </c>
      <c r="D1066" s="388">
        <f>ROWS(C$5:C1066)</f>
        <v>1062</v>
      </c>
      <c r="E1066" s="388" t="str">
        <f>IF(_xlfn.IFNA(VLOOKUP(A1066,$AG$3:$AH$83,2,FALSE),"")='11.1'!$D$5,TXM!D1066,"")</f>
        <v/>
      </c>
      <c r="F1066" t="str">
        <f>IFERROR(SMALL($E$5:$E$9000,ROWS($E$5:E1066)),"")</f>
        <v/>
      </c>
      <c r="I1066" s="371" t="s">
        <v>194</v>
      </c>
      <c r="J1066" t="s">
        <v>867</v>
      </c>
      <c r="K1066" s="372">
        <v>1050705037</v>
      </c>
      <c r="L1066" s="388">
        <f>ROWS(K$5:K1066)</f>
        <v>1062</v>
      </c>
      <c r="M1066" s="388" t="str">
        <f>IF(_xlfn.IFNA(VLOOKUP(I1066,$AG$3:$AH$83,2,FALSE),"")='11.1'!$D$5,TXM!L1066,"")</f>
        <v/>
      </c>
      <c r="N1066" t="str">
        <f>IFERROR(SMALL($M$5:$M$9000,ROWS($M$5:M1066)),"")</f>
        <v/>
      </c>
      <c r="P1066" t="s">
        <v>45</v>
      </c>
      <c r="Q1066" t="s">
        <v>869</v>
      </c>
      <c r="R1066">
        <v>32983</v>
      </c>
      <c r="S1066" s="388">
        <f>ROWS(R$5:R1066)</f>
        <v>1062</v>
      </c>
      <c r="T1066" s="388" t="str">
        <f>IF(_xlfn.IFNA(VLOOKUP(P1066,$AG$3:$AH$83,2,FALSE),"")='11.1'!$D$5,TXM!S1066,"")</f>
        <v/>
      </c>
      <c r="U1066" t="str">
        <f>IFERROR(SMALL($T$5:$T$9000,ROWS($T$5:T1066)),"")</f>
        <v/>
      </c>
    </row>
    <row r="1067" spans="1:21" ht="14.4" customHeight="1" x14ac:dyDescent="0.3">
      <c r="A1067" s="371" t="s">
        <v>45</v>
      </c>
      <c r="B1067" t="s">
        <v>1006</v>
      </c>
      <c r="C1067" s="372">
        <v>8777</v>
      </c>
      <c r="D1067" s="388">
        <f>ROWS(C$5:C1067)</f>
        <v>1063</v>
      </c>
      <c r="E1067" s="388" t="str">
        <f>IF(_xlfn.IFNA(VLOOKUP(A1067,$AG$3:$AH$83,2,FALSE),"")='11.1'!$D$5,TXM!D1067,"")</f>
        <v/>
      </c>
      <c r="F1067" t="str">
        <f>IFERROR(SMALL($E$5:$E$9000,ROWS($E$5:E1067)),"")</f>
        <v/>
      </c>
      <c r="I1067" s="371" t="s">
        <v>194</v>
      </c>
      <c r="J1067" t="s">
        <v>839</v>
      </c>
      <c r="K1067" s="372">
        <v>895802438</v>
      </c>
      <c r="L1067" s="388">
        <f>ROWS(K$5:K1067)</f>
        <v>1063</v>
      </c>
      <c r="M1067" s="388" t="str">
        <f>IF(_xlfn.IFNA(VLOOKUP(I1067,$AG$3:$AH$83,2,FALSE),"")='11.1'!$D$5,TXM!L1067,"")</f>
        <v/>
      </c>
      <c r="N1067" t="str">
        <f>IFERROR(SMALL($M$5:$M$9000,ROWS($M$5:M1067)),"")</f>
        <v/>
      </c>
      <c r="P1067" t="s">
        <v>45</v>
      </c>
      <c r="Q1067" t="s">
        <v>811</v>
      </c>
      <c r="R1067">
        <v>28153</v>
      </c>
      <c r="S1067" s="388">
        <f>ROWS(R$5:R1067)</f>
        <v>1063</v>
      </c>
      <c r="T1067" s="388" t="str">
        <f>IF(_xlfn.IFNA(VLOOKUP(P1067,$AG$3:$AH$83,2,FALSE),"")='11.1'!$D$5,TXM!S1067,"")</f>
        <v/>
      </c>
      <c r="U1067" t="str">
        <f>IFERROR(SMALL($T$5:$T$9000,ROWS($T$5:T1067)),"")</f>
        <v/>
      </c>
    </row>
    <row r="1068" spans="1:21" ht="14.4" customHeight="1" x14ac:dyDescent="0.3">
      <c r="A1068" s="371" t="s">
        <v>45</v>
      </c>
      <c r="B1068" t="s">
        <v>873</v>
      </c>
      <c r="C1068" s="372">
        <v>5720</v>
      </c>
      <c r="D1068" s="388">
        <f>ROWS(C$5:C1068)</f>
        <v>1064</v>
      </c>
      <c r="E1068" s="388" t="str">
        <f>IF(_xlfn.IFNA(VLOOKUP(A1068,$AG$3:$AH$83,2,FALSE),"")='11.1'!$D$5,TXM!D1068,"")</f>
        <v/>
      </c>
      <c r="F1068" t="str">
        <f>IFERROR(SMALL($E$5:$E$9000,ROWS($E$5:E1068)),"")</f>
        <v/>
      </c>
      <c r="I1068" s="371" t="s">
        <v>194</v>
      </c>
      <c r="J1068" t="s">
        <v>791</v>
      </c>
      <c r="K1068" s="372">
        <v>844772534</v>
      </c>
      <c r="L1068" s="388">
        <f>ROWS(K$5:K1068)</f>
        <v>1064</v>
      </c>
      <c r="M1068" s="388" t="str">
        <f>IF(_xlfn.IFNA(VLOOKUP(I1068,$AG$3:$AH$83,2,FALSE),"")='11.1'!$D$5,TXM!L1068,"")</f>
        <v/>
      </c>
      <c r="N1068" t="str">
        <f>IFERROR(SMALL($M$5:$M$9000,ROWS($M$5:M1068)),"")</f>
        <v/>
      </c>
      <c r="P1068" t="s">
        <v>45</v>
      </c>
      <c r="Q1068" t="s">
        <v>815</v>
      </c>
      <c r="R1068">
        <v>26205</v>
      </c>
      <c r="S1068" s="388">
        <f>ROWS(R$5:R1068)</f>
        <v>1064</v>
      </c>
      <c r="T1068" s="388" t="str">
        <f>IF(_xlfn.IFNA(VLOOKUP(P1068,$AG$3:$AH$83,2,FALSE),"")='11.1'!$D$5,TXM!S1068,"")</f>
        <v/>
      </c>
      <c r="U1068" t="str">
        <f>IFERROR(SMALL($T$5:$T$9000,ROWS($T$5:T1068)),"")</f>
        <v/>
      </c>
    </row>
    <row r="1069" spans="1:21" ht="14.4" customHeight="1" x14ac:dyDescent="0.3">
      <c r="A1069" s="371" t="s">
        <v>45</v>
      </c>
      <c r="B1069" t="s">
        <v>821</v>
      </c>
      <c r="C1069" s="372">
        <v>3227</v>
      </c>
      <c r="D1069" s="388">
        <f>ROWS(C$5:C1069)</f>
        <v>1065</v>
      </c>
      <c r="E1069" s="388" t="str">
        <f>IF(_xlfn.IFNA(VLOOKUP(A1069,$AG$3:$AH$83,2,FALSE),"")='11.1'!$D$5,TXM!D1069,"")</f>
        <v/>
      </c>
      <c r="F1069" t="str">
        <f>IFERROR(SMALL($E$5:$E$9000,ROWS($E$5:E1069)),"")</f>
        <v/>
      </c>
      <c r="I1069" s="371" t="s">
        <v>194</v>
      </c>
      <c r="J1069" t="s">
        <v>1285</v>
      </c>
      <c r="K1069" s="372">
        <v>758230057</v>
      </c>
      <c r="L1069" s="388">
        <f>ROWS(K$5:K1069)</f>
        <v>1065</v>
      </c>
      <c r="M1069" s="388" t="str">
        <f>IF(_xlfn.IFNA(VLOOKUP(I1069,$AG$3:$AH$83,2,FALSE),"")='11.1'!$D$5,TXM!L1069,"")</f>
        <v/>
      </c>
      <c r="N1069" t="str">
        <f>IFERROR(SMALL($M$5:$M$9000,ROWS($M$5:M1069)),"")</f>
        <v/>
      </c>
      <c r="P1069" t="s">
        <v>45</v>
      </c>
      <c r="Q1069" t="s">
        <v>793</v>
      </c>
      <c r="R1069">
        <v>13365</v>
      </c>
      <c r="S1069" s="388">
        <f>ROWS(R$5:R1069)</f>
        <v>1065</v>
      </c>
      <c r="T1069" s="388" t="str">
        <f>IF(_xlfn.IFNA(VLOOKUP(P1069,$AG$3:$AH$83,2,FALSE),"")='11.1'!$D$5,TXM!S1069,"")</f>
        <v/>
      </c>
      <c r="U1069" t="str">
        <f>IFERROR(SMALL($T$5:$T$9000,ROWS($T$5:T1069)),"")</f>
        <v/>
      </c>
    </row>
    <row r="1070" spans="1:21" ht="14.4" customHeight="1" x14ac:dyDescent="0.3">
      <c r="A1070" s="371" t="s">
        <v>45</v>
      </c>
      <c r="B1070" t="s">
        <v>1365</v>
      </c>
      <c r="C1070" s="372">
        <v>2600</v>
      </c>
      <c r="D1070" s="388">
        <f>ROWS(C$5:C1070)</f>
        <v>1066</v>
      </c>
      <c r="E1070" s="388" t="str">
        <f>IF(_xlfn.IFNA(VLOOKUP(A1070,$AG$3:$AH$83,2,FALSE),"")='11.1'!$D$5,TXM!D1070,"")</f>
        <v/>
      </c>
      <c r="F1070" t="str">
        <f>IFERROR(SMALL($E$5:$E$9000,ROWS($E$5:E1070)),"")</f>
        <v/>
      </c>
      <c r="I1070" s="371" t="s">
        <v>194</v>
      </c>
      <c r="J1070" t="s">
        <v>106</v>
      </c>
      <c r="K1070" s="372">
        <v>605525821</v>
      </c>
      <c r="L1070" s="388">
        <f>ROWS(K$5:K1070)</f>
        <v>1066</v>
      </c>
      <c r="M1070" s="388" t="str">
        <f>IF(_xlfn.IFNA(VLOOKUP(I1070,$AG$3:$AH$83,2,FALSE),"")='11.1'!$D$5,TXM!L1070,"")</f>
        <v/>
      </c>
      <c r="N1070" t="str">
        <f>IFERROR(SMALL($M$5:$M$9000,ROWS($M$5:M1070)),"")</f>
        <v/>
      </c>
      <c r="P1070" t="s">
        <v>45</v>
      </c>
      <c r="Q1070" t="s">
        <v>773</v>
      </c>
      <c r="R1070">
        <v>7711</v>
      </c>
      <c r="S1070" s="388">
        <f>ROWS(R$5:R1070)</f>
        <v>1066</v>
      </c>
      <c r="T1070" s="388" t="str">
        <f>IF(_xlfn.IFNA(VLOOKUP(P1070,$AG$3:$AH$83,2,FALSE),"")='11.1'!$D$5,TXM!S1070,"")</f>
        <v/>
      </c>
      <c r="U1070" t="str">
        <f>IFERROR(SMALL($T$5:$T$9000,ROWS($T$5:T1070)),"")</f>
        <v/>
      </c>
    </row>
    <row r="1071" spans="1:21" ht="14.4" customHeight="1" x14ac:dyDescent="0.3">
      <c r="A1071" s="371" t="s">
        <v>45</v>
      </c>
      <c r="B1071" t="s">
        <v>827</v>
      </c>
      <c r="C1071" s="372">
        <v>2150</v>
      </c>
      <c r="D1071" s="388">
        <f>ROWS(C$5:C1071)</f>
        <v>1067</v>
      </c>
      <c r="E1071" s="388" t="str">
        <f>IF(_xlfn.IFNA(VLOOKUP(A1071,$AG$3:$AH$83,2,FALSE),"")='11.1'!$D$5,TXM!D1071,"")</f>
        <v/>
      </c>
      <c r="F1071" t="str">
        <f>IFERROR(SMALL($E$5:$E$9000,ROWS($E$5:E1071)),"")</f>
        <v/>
      </c>
      <c r="I1071" s="371" t="s">
        <v>194</v>
      </c>
      <c r="J1071" t="s">
        <v>1000</v>
      </c>
      <c r="K1071" s="372">
        <v>531535927</v>
      </c>
      <c r="L1071" s="388">
        <f>ROWS(K$5:K1071)</f>
        <v>1067</v>
      </c>
      <c r="M1071" s="388" t="str">
        <f>IF(_xlfn.IFNA(VLOOKUP(I1071,$AG$3:$AH$83,2,FALSE),"")='11.1'!$D$5,TXM!L1071,"")</f>
        <v/>
      </c>
      <c r="N1071" t="str">
        <f>IFERROR(SMALL($M$5:$M$9000,ROWS($M$5:M1071)),"")</f>
        <v/>
      </c>
      <c r="P1071" t="s">
        <v>45</v>
      </c>
      <c r="Q1071" t="s">
        <v>837</v>
      </c>
      <c r="R1071">
        <v>7500</v>
      </c>
      <c r="S1071" s="388">
        <f>ROWS(R$5:R1071)</f>
        <v>1067</v>
      </c>
      <c r="T1071" s="388" t="str">
        <f>IF(_xlfn.IFNA(VLOOKUP(P1071,$AG$3:$AH$83,2,FALSE),"")='11.1'!$D$5,TXM!S1071,"")</f>
        <v/>
      </c>
      <c r="U1071" t="str">
        <f>IFERROR(SMALL($T$5:$T$9000,ROWS($T$5:T1071)),"")</f>
        <v/>
      </c>
    </row>
    <row r="1072" spans="1:21" ht="14.4" customHeight="1" x14ac:dyDescent="0.3">
      <c r="A1072" s="371" t="s">
        <v>45</v>
      </c>
      <c r="B1072" t="s">
        <v>1500</v>
      </c>
      <c r="C1072" s="372">
        <v>2028</v>
      </c>
      <c r="D1072" s="388">
        <f>ROWS(C$5:C1072)</f>
        <v>1068</v>
      </c>
      <c r="E1072" s="388" t="str">
        <f>IF(_xlfn.IFNA(VLOOKUP(A1072,$AG$3:$AH$83,2,FALSE),"")='11.1'!$D$5,TXM!D1072,"")</f>
        <v/>
      </c>
      <c r="F1072" t="str">
        <f>IFERROR(SMALL($E$5:$E$9000,ROWS($E$5:E1072)),"")</f>
        <v/>
      </c>
      <c r="I1072" s="371" t="s">
        <v>194</v>
      </c>
      <c r="J1072" t="s">
        <v>869</v>
      </c>
      <c r="K1072" s="372">
        <v>529317327</v>
      </c>
      <c r="L1072" s="388">
        <f>ROWS(K$5:K1072)</f>
        <v>1068</v>
      </c>
      <c r="M1072" s="388" t="str">
        <f>IF(_xlfn.IFNA(VLOOKUP(I1072,$AG$3:$AH$83,2,FALSE),"")='11.1'!$D$5,TXM!L1072,"")</f>
        <v/>
      </c>
      <c r="N1072" t="str">
        <f>IFERROR(SMALL($M$5:$M$9000,ROWS($M$5:M1072)),"")</f>
        <v/>
      </c>
      <c r="P1072" t="s">
        <v>45</v>
      </c>
      <c r="Q1072" t="s">
        <v>813</v>
      </c>
      <c r="R1072">
        <v>6559</v>
      </c>
      <c r="S1072" s="388">
        <f>ROWS(R$5:R1072)</f>
        <v>1068</v>
      </c>
      <c r="T1072" s="388" t="str">
        <f>IF(_xlfn.IFNA(VLOOKUP(P1072,$AG$3:$AH$83,2,FALSE),"")='11.1'!$D$5,TXM!S1072,"")</f>
        <v/>
      </c>
      <c r="U1072" t="str">
        <f>IFERROR(SMALL($T$5:$T$9000,ROWS($T$5:T1072)),"")</f>
        <v/>
      </c>
    </row>
    <row r="1073" spans="1:21" ht="14.4" customHeight="1" x14ac:dyDescent="0.3">
      <c r="A1073" s="371" t="s">
        <v>45</v>
      </c>
      <c r="B1073" t="s">
        <v>829</v>
      </c>
      <c r="C1073" s="372">
        <v>1953</v>
      </c>
      <c r="D1073" s="388">
        <f>ROWS(C$5:C1073)</f>
        <v>1069</v>
      </c>
      <c r="E1073" s="388" t="str">
        <f>IF(_xlfn.IFNA(VLOOKUP(A1073,$AG$3:$AH$83,2,FALSE),"")='11.1'!$D$5,TXM!D1073,"")</f>
        <v/>
      </c>
      <c r="F1073" t="str">
        <f>IFERROR(SMALL($E$5:$E$9000,ROWS($E$5:E1073)),"")</f>
        <v/>
      </c>
      <c r="I1073" s="371" t="s">
        <v>194</v>
      </c>
      <c r="J1073" t="s">
        <v>827</v>
      </c>
      <c r="K1073" s="372">
        <v>485564336</v>
      </c>
      <c r="L1073" s="388">
        <f>ROWS(K$5:K1073)</f>
        <v>1069</v>
      </c>
      <c r="M1073" s="388" t="str">
        <f>IF(_xlfn.IFNA(VLOOKUP(I1073,$AG$3:$AH$83,2,FALSE),"")='11.1'!$D$5,TXM!L1073,"")</f>
        <v/>
      </c>
      <c r="N1073" t="str">
        <f>IFERROR(SMALL($M$5:$M$9000,ROWS($M$5:M1073)),"")</f>
        <v/>
      </c>
      <c r="P1073" t="s">
        <v>45</v>
      </c>
      <c r="Q1073" t="s">
        <v>1494</v>
      </c>
      <c r="R1073">
        <v>4000</v>
      </c>
      <c r="S1073" s="388">
        <f>ROWS(R$5:R1073)</f>
        <v>1069</v>
      </c>
      <c r="T1073" s="388" t="str">
        <f>IF(_xlfn.IFNA(VLOOKUP(P1073,$AG$3:$AH$83,2,FALSE),"")='11.1'!$D$5,TXM!S1073,"")</f>
        <v/>
      </c>
      <c r="U1073" t="str">
        <f>IFERROR(SMALL($T$5:$T$9000,ROWS($T$5:T1073)),"")</f>
        <v/>
      </c>
    </row>
    <row r="1074" spans="1:21" ht="14.4" customHeight="1" x14ac:dyDescent="0.3">
      <c r="A1074" s="371" t="s">
        <v>45</v>
      </c>
      <c r="B1074" t="s">
        <v>799</v>
      </c>
      <c r="C1074" s="372">
        <v>390</v>
      </c>
      <c r="D1074" s="388">
        <f>ROWS(C$5:C1074)</f>
        <v>1070</v>
      </c>
      <c r="E1074" s="388" t="str">
        <f>IF(_xlfn.IFNA(VLOOKUP(A1074,$AG$3:$AH$83,2,FALSE),"")='11.1'!$D$5,TXM!D1074,"")</f>
        <v/>
      </c>
      <c r="F1074" t="str">
        <f>IFERROR(SMALL($E$5:$E$9000,ROWS($E$5:E1074)),"")</f>
        <v/>
      </c>
      <c r="I1074" s="371" t="s">
        <v>194</v>
      </c>
      <c r="J1074" t="s">
        <v>999</v>
      </c>
      <c r="K1074" s="372">
        <v>444838550</v>
      </c>
      <c r="L1074" s="388">
        <f>ROWS(K$5:K1074)</f>
        <v>1070</v>
      </c>
      <c r="M1074" s="388" t="str">
        <f>IF(_xlfn.IFNA(VLOOKUP(I1074,$AG$3:$AH$83,2,FALSE),"")='11.1'!$D$5,TXM!L1074,"")</f>
        <v/>
      </c>
      <c r="N1074" t="str">
        <f>IFERROR(SMALL($M$5:$M$9000,ROWS($M$5:M1074)),"")</f>
        <v/>
      </c>
      <c r="P1074" t="s">
        <v>45</v>
      </c>
      <c r="Q1074" t="s">
        <v>997</v>
      </c>
      <c r="R1074">
        <v>3500</v>
      </c>
      <c r="S1074" s="388">
        <f>ROWS(R$5:R1074)</f>
        <v>1070</v>
      </c>
      <c r="T1074" s="388" t="str">
        <f>IF(_xlfn.IFNA(VLOOKUP(P1074,$AG$3:$AH$83,2,FALSE),"")='11.1'!$D$5,TXM!S1074,"")</f>
        <v/>
      </c>
      <c r="U1074" t="str">
        <f>IFERROR(SMALL($T$5:$T$9000,ROWS($T$5:T1074)),"")</f>
        <v/>
      </c>
    </row>
    <row r="1075" spans="1:21" ht="14.4" customHeight="1" x14ac:dyDescent="0.3">
      <c r="A1075" s="371" t="s">
        <v>147</v>
      </c>
      <c r="B1075" t="s">
        <v>783</v>
      </c>
      <c r="C1075" s="372">
        <v>6161363596</v>
      </c>
      <c r="D1075" s="388">
        <f>ROWS(C$5:C1075)</f>
        <v>1071</v>
      </c>
      <c r="E1075" s="388" t="str">
        <f>IF(_xlfn.IFNA(VLOOKUP(A1075,$AG$3:$AH$83,2,FALSE),"")='11.1'!$D$5,TXM!D1075,"")</f>
        <v/>
      </c>
      <c r="F1075" t="str">
        <f>IFERROR(SMALL($E$5:$E$9000,ROWS($E$5:E1075)),"")</f>
        <v/>
      </c>
      <c r="I1075" s="371" t="s">
        <v>194</v>
      </c>
      <c r="J1075" t="s">
        <v>799</v>
      </c>
      <c r="K1075" s="372">
        <v>441574645</v>
      </c>
      <c r="L1075" s="388">
        <f>ROWS(K$5:K1075)</f>
        <v>1071</v>
      </c>
      <c r="M1075" s="388" t="str">
        <f>IF(_xlfn.IFNA(VLOOKUP(I1075,$AG$3:$AH$83,2,FALSE),"")='11.1'!$D$5,TXM!L1075,"")</f>
        <v/>
      </c>
      <c r="N1075" t="str">
        <f>IFERROR(SMALL($M$5:$M$9000,ROWS($M$5:M1075)),"")</f>
        <v/>
      </c>
      <c r="P1075" t="s">
        <v>45</v>
      </c>
      <c r="Q1075" t="s">
        <v>819</v>
      </c>
      <c r="R1075">
        <v>3500</v>
      </c>
      <c r="S1075" s="388">
        <f>ROWS(R$5:R1075)</f>
        <v>1071</v>
      </c>
      <c r="T1075" s="388" t="str">
        <f>IF(_xlfn.IFNA(VLOOKUP(P1075,$AG$3:$AH$83,2,FALSE),"")='11.1'!$D$5,TXM!S1075,"")</f>
        <v/>
      </c>
      <c r="U1075" t="str">
        <f>IFERROR(SMALL($T$5:$T$9000,ROWS($T$5:T1075)),"")</f>
        <v/>
      </c>
    </row>
    <row r="1076" spans="1:21" ht="14.4" customHeight="1" x14ac:dyDescent="0.3">
      <c r="A1076" s="371" t="s">
        <v>147</v>
      </c>
      <c r="B1076" t="s">
        <v>1000</v>
      </c>
      <c r="C1076" s="372">
        <v>162844122</v>
      </c>
      <c r="D1076" s="388">
        <f>ROWS(C$5:C1076)</f>
        <v>1072</v>
      </c>
      <c r="E1076" s="388" t="str">
        <f>IF(_xlfn.IFNA(VLOOKUP(A1076,$AG$3:$AH$83,2,FALSE),"")='11.1'!$D$5,TXM!D1076,"")</f>
        <v/>
      </c>
      <c r="F1076" t="str">
        <f>IFERROR(SMALL($E$5:$E$9000,ROWS($E$5:E1076)),"")</f>
        <v/>
      </c>
      <c r="I1076" s="371" t="s">
        <v>194</v>
      </c>
      <c r="J1076" t="s">
        <v>783</v>
      </c>
      <c r="K1076" s="372">
        <v>403096585</v>
      </c>
      <c r="L1076" s="388">
        <f>ROWS(K$5:K1076)</f>
        <v>1072</v>
      </c>
      <c r="M1076" s="388" t="str">
        <f>IF(_xlfn.IFNA(VLOOKUP(I1076,$AG$3:$AH$83,2,FALSE),"")='11.1'!$D$5,TXM!L1076,"")</f>
        <v/>
      </c>
      <c r="N1076" t="str">
        <f>IFERROR(SMALL($M$5:$M$9000,ROWS($M$5:M1076)),"")</f>
        <v/>
      </c>
      <c r="P1076" t="s">
        <v>45</v>
      </c>
      <c r="Q1076" t="s">
        <v>829</v>
      </c>
      <c r="R1076">
        <v>3000</v>
      </c>
      <c r="S1076" s="388">
        <f>ROWS(R$5:R1076)</f>
        <v>1072</v>
      </c>
      <c r="T1076" s="388" t="str">
        <f>IF(_xlfn.IFNA(VLOOKUP(P1076,$AG$3:$AH$83,2,FALSE),"")='11.1'!$D$5,TXM!S1076,"")</f>
        <v/>
      </c>
      <c r="U1076" t="str">
        <f>IFERROR(SMALL($T$5:$T$9000,ROWS($T$5:T1076)),"")</f>
        <v/>
      </c>
    </row>
    <row r="1077" spans="1:21" ht="14.4" customHeight="1" x14ac:dyDescent="0.3">
      <c r="A1077" s="371" t="s">
        <v>147</v>
      </c>
      <c r="B1077" t="s">
        <v>996</v>
      </c>
      <c r="C1077" s="372">
        <v>71184938</v>
      </c>
      <c r="D1077" s="388">
        <f>ROWS(C$5:C1077)</f>
        <v>1073</v>
      </c>
      <c r="E1077" s="388" t="str">
        <f>IF(_xlfn.IFNA(VLOOKUP(A1077,$AG$3:$AH$83,2,FALSE),"")='11.1'!$D$5,TXM!D1077,"")</f>
        <v/>
      </c>
      <c r="F1077" t="str">
        <f>IFERROR(SMALL($E$5:$E$9000,ROWS($E$5:E1077)),"")</f>
        <v/>
      </c>
      <c r="I1077" s="371" t="s">
        <v>194</v>
      </c>
      <c r="J1077" t="s">
        <v>835</v>
      </c>
      <c r="K1077" s="372">
        <v>343794418</v>
      </c>
      <c r="L1077" s="388">
        <f>ROWS(K$5:K1077)</f>
        <v>1073</v>
      </c>
      <c r="M1077" s="388" t="str">
        <f>IF(_xlfn.IFNA(VLOOKUP(I1077,$AG$3:$AH$83,2,FALSE),"")='11.1'!$D$5,TXM!L1077,"")</f>
        <v/>
      </c>
      <c r="N1077" t="str">
        <f>IFERROR(SMALL($M$5:$M$9000,ROWS($M$5:M1077)),"")</f>
        <v/>
      </c>
      <c r="P1077" t="s">
        <v>45</v>
      </c>
      <c r="Q1077" t="s">
        <v>799</v>
      </c>
      <c r="R1077">
        <v>1811</v>
      </c>
      <c r="S1077" s="388">
        <f>ROWS(R$5:R1077)</f>
        <v>1073</v>
      </c>
      <c r="T1077" s="388" t="str">
        <f>IF(_xlfn.IFNA(VLOOKUP(P1077,$AG$3:$AH$83,2,FALSE),"")='11.1'!$D$5,TXM!S1077,"")</f>
        <v/>
      </c>
      <c r="U1077" t="str">
        <f>IFERROR(SMALL($T$5:$T$9000,ROWS($T$5:T1077)),"")</f>
        <v/>
      </c>
    </row>
    <row r="1078" spans="1:21" ht="14.4" customHeight="1" x14ac:dyDescent="0.3">
      <c r="A1078" s="371" t="s">
        <v>147</v>
      </c>
      <c r="B1078" t="s">
        <v>787</v>
      </c>
      <c r="C1078" s="372">
        <v>22039696</v>
      </c>
      <c r="D1078" s="388">
        <f>ROWS(C$5:C1078)</f>
        <v>1074</v>
      </c>
      <c r="E1078" s="388" t="str">
        <f>IF(_xlfn.IFNA(VLOOKUP(A1078,$AG$3:$AH$83,2,FALSE),"")='11.1'!$D$5,TXM!D1078,"")</f>
        <v/>
      </c>
      <c r="F1078" t="str">
        <f>IFERROR(SMALL($E$5:$E$9000,ROWS($E$5:E1078)),"")</f>
        <v/>
      </c>
      <c r="I1078" s="371" t="s">
        <v>194</v>
      </c>
      <c r="J1078" t="s">
        <v>95</v>
      </c>
      <c r="K1078" s="372">
        <v>333742459</v>
      </c>
      <c r="L1078" s="388">
        <f>ROWS(K$5:K1078)</f>
        <v>1074</v>
      </c>
      <c r="M1078" s="388" t="str">
        <f>IF(_xlfn.IFNA(VLOOKUP(I1078,$AG$3:$AH$83,2,FALSE),"")='11.1'!$D$5,TXM!L1078,"")</f>
        <v/>
      </c>
      <c r="N1078" t="str">
        <f>IFERROR(SMALL($M$5:$M$9000,ROWS($M$5:M1078)),"")</f>
        <v/>
      </c>
      <c r="P1078" t="s">
        <v>45</v>
      </c>
      <c r="Q1078" t="s">
        <v>845</v>
      </c>
      <c r="R1078">
        <v>1265</v>
      </c>
      <c r="S1078" s="388">
        <f>ROWS(R$5:R1078)</f>
        <v>1074</v>
      </c>
      <c r="T1078" s="388" t="str">
        <f>IF(_xlfn.IFNA(VLOOKUP(P1078,$AG$3:$AH$83,2,FALSE),"")='11.1'!$D$5,TXM!S1078,"")</f>
        <v/>
      </c>
      <c r="U1078" t="str">
        <f>IFERROR(SMALL($T$5:$T$9000,ROWS($T$5:T1078)),"")</f>
        <v/>
      </c>
    </row>
    <row r="1079" spans="1:21" ht="14.4" customHeight="1" x14ac:dyDescent="0.3">
      <c r="A1079" s="371" t="s">
        <v>147</v>
      </c>
      <c r="B1079" t="s">
        <v>999</v>
      </c>
      <c r="C1079" s="372">
        <v>4767171</v>
      </c>
      <c r="D1079" s="388">
        <f>ROWS(C$5:C1079)</f>
        <v>1075</v>
      </c>
      <c r="E1079" s="388" t="str">
        <f>IF(_xlfn.IFNA(VLOOKUP(A1079,$AG$3:$AH$83,2,FALSE),"")='11.1'!$D$5,TXM!D1079,"")</f>
        <v/>
      </c>
      <c r="F1079" t="str">
        <f>IFERROR(SMALL($E$5:$E$9000,ROWS($E$5:E1079)),"")</f>
        <v/>
      </c>
      <c r="I1079" s="371" t="s">
        <v>194</v>
      </c>
      <c r="J1079" t="s">
        <v>108</v>
      </c>
      <c r="K1079" s="372">
        <v>326496250</v>
      </c>
      <c r="L1079" s="388">
        <f>ROWS(K$5:K1079)</f>
        <v>1075</v>
      </c>
      <c r="M1079" s="388" t="str">
        <f>IF(_xlfn.IFNA(VLOOKUP(I1079,$AG$3:$AH$83,2,FALSE),"")='11.1'!$D$5,TXM!L1079,"")</f>
        <v/>
      </c>
      <c r="N1079" t="str">
        <f>IFERROR(SMALL($M$5:$M$9000,ROWS($M$5:M1079)),"")</f>
        <v/>
      </c>
      <c r="P1079" t="s">
        <v>45</v>
      </c>
      <c r="Q1079" t="s">
        <v>1003</v>
      </c>
      <c r="R1079">
        <v>500</v>
      </c>
      <c r="S1079" s="388">
        <f>ROWS(R$5:R1079)</f>
        <v>1075</v>
      </c>
      <c r="T1079" s="388" t="str">
        <f>IF(_xlfn.IFNA(VLOOKUP(P1079,$AG$3:$AH$83,2,FALSE),"")='11.1'!$D$5,TXM!S1079,"")</f>
        <v/>
      </c>
      <c r="U1079" t="str">
        <f>IFERROR(SMALL($T$5:$T$9000,ROWS($T$5:T1079)),"")</f>
        <v/>
      </c>
    </row>
    <row r="1080" spans="1:21" ht="14.4" customHeight="1" x14ac:dyDescent="0.3">
      <c r="A1080" s="371" t="s">
        <v>147</v>
      </c>
      <c r="B1080" t="s">
        <v>91</v>
      </c>
      <c r="C1080" s="372">
        <v>3736885</v>
      </c>
      <c r="D1080" s="388">
        <f>ROWS(C$5:C1080)</f>
        <v>1076</v>
      </c>
      <c r="E1080" s="388" t="str">
        <f>IF(_xlfn.IFNA(VLOOKUP(A1080,$AG$3:$AH$83,2,FALSE),"")='11.1'!$D$5,TXM!D1080,"")</f>
        <v/>
      </c>
      <c r="F1080" t="str">
        <f>IFERROR(SMALL($E$5:$E$9000,ROWS($E$5:E1080)),"")</f>
        <v/>
      </c>
      <c r="I1080" s="371" t="s">
        <v>194</v>
      </c>
      <c r="J1080" t="s">
        <v>823</v>
      </c>
      <c r="K1080" s="372">
        <v>326139452</v>
      </c>
      <c r="L1080" s="388">
        <f>ROWS(K$5:K1080)</f>
        <v>1076</v>
      </c>
      <c r="M1080" s="388" t="str">
        <f>IF(_xlfn.IFNA(VLOOKUP(I1080,$AG$3:$AH$83,2,FALSE),"")='11.1'!$D$5,TXM!L1080,"")</f>
        <v/>
      </c>
      <c r="N1080" t="str">
        <f>IFERROR(SMALL($M$5:$M$9000,ROWS($M$5:M1080)),"")</f>
        <v/>
      </c>
      <c r="P1080" t="s">
        <v>45</v>
      </c>
      <c r="Q1080" t="s">
        <v>847</v>
      </c>
      <c r="R1080">
        <v>107</v>
      </c>
      <c r="S1080" s="388">
        <f>ROWS(R$5:R1080)</f>
        <v>1076</v>
      </c>
      <c r="T1080" s="388" t="str">
        <f>IF(_xlfn.IFNA(VLOOKUP(P1080,$AG$3:$AH$83,2,FALSE),"")='11.1'!$D$5,TXM!S1080,"")</f>
        <v/>
      </c>
      <c r="U1080" t="str">
        <f>IFERROR(SMALL($T$5:$T$9000,ROWS($T$5:T1080)),"")</f>
        <v/>
      </c>
    </row>
    <row r="1081" spans="1:21" ht="14.4" customHeight="1" x14ac:dyDescent="0.3">
      <c r="A1081" s="371" t="s">
        <v>147</v>
      </c>
      <c r="B1081" t="s">
        <v>863</v>
      </c>
      <c r="C1081" s="372">
        <v>1699789</v>
      </c>
      <c r="D1081" s="388">
        <f>ROWS(C$5:C1081)</f>
        <v>1077</v>
      </c>
      <c r="E1081" s="388" t="str">
        <f>IF(_xlfn.IFNA(VLOOKUP(A1081,$AG$3:$AH$83,2,FALSE),"")='11.1'!$D$5,TXM!D1081,"")</f>
        <v/>
      </c>
      <c r="F1081" t="str">
        <f>IFERROR(SMALL($E$5:$E$9000,ROWS($E$5:E1081)),"")</f>
        <v/>
      </c>
      <c r="I1081" s="371" t="s">
        <v>194</v>
      </c>
      <c r="J1081" t="s">
        <v>861</v>
      </c>
      <c r="K1081" s="372">
        <v>261440984</v>
      </c>
      <c r="L1081" s="388">
        <f>ROWS(K$5:K1081)</f>
        <v>1077</v>
      </c>
      <c r="M1081" s="388" t="str">
        <f>IF(_xlfn.IFNA(VLOOKUP(I1081,$AG$3:$AH$83,2,FALSE),"")='11.1'!$D$5,TXM!L1081,"")</f>
        <v/>
      </c>
      <c r="N1081" t="str">
        <f>IFERROR(SMALL($M$5:$M$9000,ROWS($M$5:M1081)),"")</f>
        <v/>
      </c>
      <c r="P1081" t="s">
        <v>45</v>
      </c>
      <c r="Q1081" t="s">
        <v>1252</v>
      </c>
      <c r="R1081">
        <v>40</v>
      </c>
      <c r="S1081" s="388">
        <f>ROWS(R$5:R1081)</f>
        <v>1077</v>
      </c>
      <c r="T1081" s="388" t="str">
        <f>IF(_xlfn.IFNA(VLOOKUP(P1081,$AG$3:$AH$83,2,FALSE),"")='11.1'!$D$5,TXM!S1081,"")</f>
        <v/>
      </c>
      <c r="U1081" t="str">
        <f>IFERROR(SMALL($T$5:$T$9000,ROWS($T$5:T1081)),"")</f>
        <v/>
      </c>
    </row>
    <row r="1082" spans="1:21" ht="14.4" customHeight="1" x14ac:dyDescent="0.3">
      <c r="A1082" s="371" t="s">
        <v>147</v>
      </c>
      <c r="B1082" t="s">
        <v>865</v>
      </c>
      <c r="C1082" s="372">
        <v>879146</v>
      </c>
      <c r="D1082" s="388">
        <f>ROWS(C$5:C1082)</f>
        <v>1078</v>
      </c>
      <c r="E1082" s="388" t="str">
        <f>IF(_xlfn.IFNA(VLOOKUP(A1082,$AG$3:$AH$83,2,FALSE),"")='11.1'!$D$5,TXM!D1082,"")</f>
        <v/>
      </c>
      <c r="F1082" t="str">
        <f>IFERROR(SMALL($E$5:$E$9000,ROWS($E$5:E1082)),"")</f>
        <v/>
      </c>
      <c r="I1082" s="371" t="s">
        <v>194</v>
      </c>
      <c r="J1082" t="s">
        <v>1500</v>
      </c>
      <c r="K1082" s="372">
        <v>220414177</v>
      </c>
      <c r="L1082" s="388">
        <f>ROWS(K$5:K1082)</f>
        <v>1078</v>
      </c>
      <c r="M1082" s="388" t="str">
        <f>IF(_xlfn.IFNA(VLOOKUP(I1082,$AG$3:$AH$83,2,FALSE),"")='11.1'!$D$5,TXM!L1082,"")</f>
        <v/>
      </c>
      <c r="N1082" t="str">
        <f>IFERROR(SMALL($M$5:$M$9000,ROWS($M$5:M1082)),"")</f>
        <v/>
      </c>
      <c r="P1082" t="s">
        <v>147</v>
      </c>
      <c r="Q1082" t="s">
        <v>1240</v>
      </c>
      <c r="R1082">
        <v>23268344</v>
      </c>
      <c r="S1082" s="388">
        <f>ROWS(R$5:R1082)</f>
        <v>1078</v>
      </c>
      <c r="T1082" s="388" t="str">
        <f>IF(_xlfn.IFNA(VLOOKUP(P1082,$AG$3:$AH$83,2,FALSE),"")='11.1'!$D$5,TXM!S1082,"")</f>
        <v/>
      </c>
      <c r="U1082" t="str">
        <f>IFERROR(SMALL($T$5:$T$9000,ROWS($T$5:T1082)),"")</f>
        <v/>
      </c>
    </row>
    <row r="1083" spans="1:21" ht="14.4" customHeight="1" x14ac:dyDescent="0.3">
      <c r="A1083" s="371" t="s">
        <v>147</v>
      </c>
      <c r="B1083" t="s">
        <v>106</v>
      </c>
      <c r="C1083" s="372">
        <v>822593</v>
      </c>
      <c r="D1083" s="388">
        <f>ROWS(C$5:C1083)</f>
        <v>1079</v>
      </c>
      <c r="E1083" s="388" t="str">
        <f>IF(_xlfn.IFNA(VLOOKUP(A1083,$AG$3:$AH$83,2,FALSE),"")='11.1'!$D$5,TXM!D1083,"")</f>
        <v/>
      </c>
      <c r="F1083" t="str">
        <f>IFERROR(SMALL($E$5:$E$9000,ROWS($E$5:E1083)),"")</f>
        <v/>
      </c>
      <c r="I1083" s="371" t="s">
        <v>194</v>
      </c>
      <c r="J1083" t="s">
        <v>107</v>
      </c>
      <c r="K1083" s="372">
        <v>217287872</v>
      </c>
      <c r="L1083" s="388">
        <f>ROWS(K$5:K1083)</f>
        <v>1079</v>
      </c>
      <c r="M1083" s="388" t="str">
        <f>IF(_xlfn.IFNA(VLOOKUP(I1083,$AG$3:$AH$83,2,FALSE),"")='11.1'!$D$5,TXM!L1083,"")</f>
        <v/>
      </c>
      <c r="N1083" t="str">
        <f>IFERROR(SMALL($M$5:$M$9000,ROWS($M$5:M1083)),"")</f>
        <v/>
      </c>
      <c r="P1083" t="s">
        <v>147</v>
      </c>
      <c r="Q1083" t="s">
        <v>867</v>
      </c>
      <c r="R1083">
        <v>7873213</v>
      </c>
      <c r="S1083" s="388">
        <f>ROWS(R$5:R1083)</f>
        <v>1079</v>
      </c>
      <c r="T1083" s="388" t="str">
        <f>IF(_xlfn.IFNA(VLOOKUP(P1083,$AG$3:$AH$83,2,FALSE),"")='11.1'!$D$5,TXM!S1083,"")</f>
        <v/>
      </c>
      <c r="U1083" t="str">
        <f>IFERROR(SMALL($T$5:$T$9000,ROWS($T$5:T1083)),"")</f>
        <v/>
      </c>
    </row>
    <row r="1084" spans="1:21" ht="14.4" customHeight="1" x14ac:dyDescent="0.3">
      <c r="A1084" s="371" t="s">
        <v>147</v>
      </c>
      <c r="B1084" t="s">
        <v>867</v>
      </c>
      <c r="C1084" s="372">
        <v>538200</v>
      </c>
      <c r="D1084" s="388">
        <f>ROWS(C$5:C1084)</f>
        <v>1080</v>
      </c>
      <c r="E1084" s="388" t="str">
        <f>IF(_xlfn.IFNA(VLOOKUP(A1084,$AG$3:$AH$83,2,FALSE),"")='11.1'!$D$5,TXM!D1084,"")</f>
        <v/>
      </c>
      <c r="F1084" t="str">
        <f>IFERROR(SMALL($E$5:$E$9000,ROWS($E$5:E1084)),"")</f>
        <v/>
      </c>
      <c r="I1084" s="371" t="s">
        <v>194</v>
      </c>
      <c r="J1084" t="s">
        <v>1005</v>
      </c>
      <c r="K1084" s="372">
        <v>216563677</v>
      </c>
      <c r="L1084" s="388">
        <f>ROWS(K$5:K1084)</f>
        <v>1080</v>
      </c>
      <c r="M1084" s="388" t="str">
        <f>IF(_xlfn.IFNA(VLOOKUP(I1084,$AG$3:$AH$83,2,FALSE),"")='11.1'!$D$5,TXM!L1084,"")</f>
        <v/>
      </c>
      <c r="N1084" t="str">
        <f>IFERROR(SMALL($M$5:$M$9000,ROWS($M$5:M1084)),"")</f>
        <v/>
      </c>
      <c r="P1084" t="s">
        <v>147</v>
      </c>
      <c r="Q1084" t="s">
        <v>869</v>
      </c>
      <c r="R1084">
        <v>4302121</v>
      </c>
      <c r="S1084" s="388">
        <f>ROWS(R$5:R1084)</f>
        <v>1080</v>
      </c>
      <c r="T1084" s="388" t="str">
        <f>IF(_xlfn.IFNA(VLOOKUP(P1084,$AG$3:$AH$83,2,FALSE),"")='11.1'!$D$5,TXM!S1084,"")</f>
        <v/>
      </c>
      <c r="U1084" t="str">
        <f>IFERROR(SMALL($T$5:$T$9000,ROWS($T$5:T1084)),"")</f>
        <v/>
      </c>
    </row>
    <row r="1085" spans="1:21" ht="14.4" customHeight="1" x14ac:dyDescent="0.3">
      <c r="A1085" s="371" t="s">
        <v>147</v>
      </c>
      <c r="B1085" t="s">
        <v>104</v>
      </c>
      <c r="C1085" s="372">
        <v>461257</v>
      </c>
      <c r="D1085" s="388">
        <f>ROWS(C$5:C1085)</f>
        <v>1081</v>
      </c>
      <c r="E1085" s="388" t="str">
        <f>IF(_xlfn.IFNA(VLOOKUP(A1085,$AG$3:$AH$83,2,FALSE),"")='11.1'!$D$5,TXM!D1085,"")</f>
        <v/>
      </c>
      <c r="F1085" t="str">
        <f>IFERROR(SMALL($E$5:$E$9000,ROWS($E$5:E1085)),"")</f>
        <v/>
      </c>
      <c r="I1085" s="371" t="s">
        <v>194</v>
      </c>
      <c r="J1085" t="s">
        <v>873</v>
      </c>
      <c r="K1085" s="372">
        <v>215874478</v>
      </c>
      <c r="L1085" s="388">
        <f>ROWS(K$5:K1085)</f>
        <v>1081</v>
      </c>
      <c r="M1085" s="388" t="str">
        <f>IF(_xlfn.IFNA(VLOOKUP(I1085,$AG$3:$AH$83,2,FALSE),"")='11.1'!$D$5,TXM!L1085,"")</f>
        <v/>
      </c>
      <c r="N1085" t="str">
        <f>IFERROR(SMALL($M$5:$M$9000,ROWS($M$5:M1085)),"")</f>
        <v/>
      </c>
      <c r="P1085" t="s">
        <v>147</v>
      </c>
      <c r="Q1085" t="s">
        <v>863</v>
      </c>
      <c r="R1085">
        <v>3191851</v>
      </c>
      <c r="S1085" s="388">
        <f>ROWS(R$5:R1085)</f>
        <v>1081</v>
      </c>
      <c r="T1085" s="388" t="str">
        <f>IF(_xlfn.IFNA(VLOOKUP(P1085,$AG$3:$AH$83,2,FALSE),"")='11.1'!$D$5,TXM!S1085,"")</f>
        <v/>
      </c>
      <c r="U1085" t="str">
        <f>IFERROR(SMALL($T$5:$T$9000,ROWS($T$5:T1085)),"")</f>
        <v/>
      </c>
    </row>
    <row r="1086" spans="1:21" ht="14.4" customHeight="1" x14ac:dyDescent="0.3">
      <c r="A1086" s="371" t="s">
        <v>147</v>
      </c>
      <c r="B1086" t="s">
        <v>835</v>
      </c>
      <c r="C1086" s="372">
        <v>427713</v>
      </c>
      <c r="D1086" s="388">
        <f>ROWS(C$5:C1086)</f>
        <v>1082</v>
      </c>
      <c r="E1086" s="388" t="str">
        <f>IF(_xlfn.IFNA(VLOOKUP(A1086,$AG$3:$AH$83,2,FALSE),"")='11.1'!$D$5,TXM!D1086,"")</f>
        <v/>
      </c>
      <c r="F1086" t="str">
        <f>IFERROR(SMALL($E$5:$E$9000,ROWS($E$5:E1086)),"")</f>
        <v/>
      </c>
      <c r="I1086" s="371" t="s">
        <v>194</v>
      </c>
      <c r="J1086" t="s">
        <v>837</v>
      </c>
      <c r="K1086" s="372">
        <v>208844760</v>
      </c>
      <c r="L1086" s="388">
        <f>ROWS(K$5:K1086)</f>
        <v>1082</v>
      </c>
      <c r="M1086" s="388" t="str">
        <f>IF(_xlfn.IFNA(VLOOKUP(I1086,$AG$3:$AH$83,2,FALSE),"")='11.1'!$D$5,TXM!L1086,"")</f>
        <v/>
      </c>
      <c r="N1086" t="str">
        <f>IFERROR(SMALL($M$5:$M$9000,ROWS($M$5:M1086)),"")</f>
        <v/>
      </c>
      <c r="P1086" t="s">
        <v>147</v>
      </c>
      <c r="Q1086" t="s">
        <v>837</v>
      </c>
      <c r="R1086">
        <v>1556232</v>
      </c>
      <c r="S1086" s="388">
        <f>ROWS(R$5:R1086)</f>
        <v>1082</v>
      </c>
      <c r="T1086" s="388" t="str">
        <f>IF(_xlfn.IFNA(VLOOKUP(P1086,$AG$3:$AH$83,2,FALSE),"")='11.1'!$D$5,TXM!S1086,"")</f>
        <v/>
      </c>
      <c r="U1086" t="str">
        <f>IFERROR(SMALL($T$5:$T$9000,ROWS($T$5:T1086)),"")</f>
        <v/>
      </c>
    </row>
    <row r="1087" spans="1:21" ht="14.4" customHeight="1" x14ac:dyDescent="0.3">
      <c r="A1087" s="371" t="s">
        <v>147</v>
      </c>
      <c r="B1087" t="s">
        <v>95</v>
      </c>
      <c r="C1087" s="372">
        <v>345927</v>
      </c>
      <c r="D1087" s="388">
        <f>ROWS(C$5:C1087)</f>
        <v>1083</v>
      </c>
      <c r="E1087" s="388" t="str">
        <f>IF(_xlfn.IFNA(VLOOKUP(A1087,$AG$3:$AH$83,2,FALSE),"")='11.1'!$D$5,TXM!D1087,"")</f>
        <v/>
      </c>
      <c r="F1087" t="str">
        <f>IFERROR(SMALL($E$5:$E$9000,ROWS($E$5:E1087)),"")</f>
        <v/>
      </c>
      <c r="I1087" s="371" t="s">
        <v>194</v>
      </c>
      <c r="J1087" t="s">
        <v>1318</v>
      </c>
      <c r="K1087" s="372">
        <v>160444444</v>
      </c>
      <c r="L1087" s="388">
        <f>ROWS(K$5:K1087)</f>
        <v>1083</v>
      </c>
      <c r="M1087" s="388" t="str">
        <f>IF(_xlfn.IFNA(VLOOKUP(I1087,$AG$3:$AH$83,2,FALSE),"")='11.1'!$D$5,TXM!L1087,"")</f>
        <v/>
      </c>
      <c r="N1087" t="str">
        <f>IFERROR(SMALL($M$5:$M$9000,ROWS($M$5:M1087)),"")</f>
        <v/>
      </c>
      <c r="P1087" t="s">
        <v>147</v>
      </c>
      <c r="Q1087" t="s">
        <v>845</v>
      </c>
      <c r="R1087">
        <v>1482578</v>
      </c>
      <c r="S1087" s="388">
        <f>ROWS(R$5:R1087)</f>
        <v>1083</v>
      </c>
      <c r="T1087" s="388" t="str">
        <f>IF(_xlfn.IFNA(VLOOKUP(P1087,$AG$3:$AH$83,2,FALSE),"")='11.1'!$D$5,TXM!S1087,"")</f>
        <v/>
      </c>
      <c r="U1087" t="str">
        <f>IFERROR(SMALL($T$5:$T$9000,ROWS($T$5:T1087)),"")</f>
        <v/>
      </c>
    </row>
    <row r="1088" spans="1:21" ht="14.4" customHeight="1" x14ac:dyDescent="0.3">
      <c r="A1088" s="371" t="s">
        <v>147</v>
      </c>
      <c r="B1088" t="s">
        <v>1318</v>
      </c>
      <c r="C1088" s="372">
        <v>192780</v>
      </c>
      <c r="D1088" s="388">
        <f>ROWS(C$5:C1088)</f>
        <v>1084</v>
      </c>
      <c r="E1088" s="388" t="str">
        <f>IF(_xlfn.IFNA(VLOOKUP(A1088,$AG$3:$AH$83,2,FALSE),"")='11.1'!$D$5,TXM!D1088,"")</f>
        <v/>
      </c>
      <c r="F1088" t="str">
        <f>IFERROR(SMALL($E$5:$E$9000,ROWS($E$5:E1088)),"")</f>
        <v/>
      </c>
      <c r="I1088" s="371" t="s">
        <v>194</v>
      </c>
      <c r="J1088" t="s">
        <v>859</v>
      </c>
      <c r="K1088" s="372">
        <v>160230546</v>
      </c>
      <c r="L1088" s="388">
        <f>ROWS(K$5:K1088)</f>
        <v>1084</v>
      </c>
      <c r="M1088" s="388" t="str">
        <f>IF(_xlfn.IFNA(VLOOKUP(I1088,$AG$3:$AH$83,2,FALSE),"")='11.1'!$D$5,TXM!L1088,"")</f>
        <v/>
      </c>
      <c r="N1088" t="str">
        <f>IFERROR(SMALL($M$5:$M$9000,ROWS($M$5:M1088)),"")</f>
        <v/>
      </c>
      <c r="P1088" t="s">
        <v>147</v>
      </c>
      <c r="Q1088" t="s">
        <v>1285</v>
      </c>
      <c r="R1088">
        <v>988535</v>
      </c>
      <c r="S1088" s="388">
        <f>ROWS(R$5:R1088)</f>
        <v>1084</v>
      </c>
      <c r="T1088" s="388" t="str">
        <f>IF(_xlfn.IFNA(VLOOKUP(P1088,$AG$3:$AH$83,2,FALSE),"")='11.1'!$D$5,TXM!S1088,"")</f>
        <v/>
      </c>
      <c r="U1088" t="str">
        <f>IFERROR(SMALL($T$5:$T$9000,ROWS($T$5:T1088)),"")</f>
        <v/>
      </c>
    </row>
    <row r="1089" spans="1:21" ht="14.4" customHeight="1" x14ac:dyDescent="0.3">
      <c r="A1089" s="371" t="s">
        <v>147</v>
      </c>
      <c r="B1089" t="s">
        <v>843</v>
      </c>
      <c r="C1089" s="372">
        <v>158468</v>
      </c>
      <c r="D1089" s="388">
        <f>ROWS(C$5:C1089)</f>
        <v>1085</v>
      </c>
      <c r="E1089" s="388" t="str">
        <f>IF(_xlfn.IFNA(VLOOKUP(A1089,$AG$3:$AH$83,2,FALSE),"")='11.1'!$D$5,TXM!D1089,"")</f>
        <v/>
      </c>
      <c r="F1089" t="str">
        <f>IFERROR(SMALL($E$5:$E$9000,ROWS($E$5:E1089)),"")</f>
        <v/>
      </c>
      <c r="I1089" s="371" t="s">
        <v>194</v>
      </c>
      <c r="J1089" t="s">
        <v>91</v>
      </c>
      <c r="K1089" s="372">
        <v>152176576</v>
      </c>
      <c r="L1089" s="388">
        <f>ROWS(K$5:K1089)</f>
        <v>1085</v>
      </c>
      <c r="M1089" s="388" t="str">
        <f>IF(_xlfn.IFNA(VLOOKUP(I1089,$AG$3:$AH$83,2,FALSE),"")='11.1'!$D$5,TXM!L1089,"")</f>
        <v/>
      </c>
      <c r="N1089" t="str">
        <f>IFERROR(SMALL($M$5:$M$9000,ROWS($M$5:M1089)),"")</f>
        <v/>
      </c>
      <c r="P1089" t="s">
        <v>147</v>
      </c>
      <c r="Q1089" t="s">
        <v>865</v>
      </c>
      <c r="R1089">
        <v>865931</v>
      </c>
      <c r="S1089" s="388">
        <f>ROWS(R$5:R1089)</f>
        <v>1085</v>
      </c>
      <c r="T1089" s="388" t="str">
        <f>IF(_xlfn.IFNA(VLOOKUP(P1089,$AG$3:$AH$83,2,FALSE),"")='11.1'!$D$5,TXM!S1089,"")</f>
        <v/>
      </c>
      <c r="U1089" t="str">
        <f>IFERROR(SMALL($T$5:$T$9000,ROWS($T$5:T1089)),"")</f>
        <v/>
      </c>
    </row>
    <row r="1090" spans="1:21" ht="14.4" customHeight="1" x14ac:dyDescent="0.3">
      <c r="A1090" s="371" t="s">
        <v>147</v>
      </c>
      <c r="B1090" t="s">
        <v>789</v>
      </c>
      <c r="C1090" s="372">
        <v>149243</v>
      </c>
      <c r="D1090" s="388">
        <f>ROWS(C$5:C1090)</f>
        <v>1086</v>
      </c>
      <c r="E1090" s="388" t="str">
        <f>IF(_xlfn.IFNA(VLOOKUP(A1090,$AG$3:$AH$83,2,FALSE),"")='11.1'!$D$5,TXM!D1090,"")</f>
        <v/>
      </c>
      <c r="F1090" t="str">
        <f>IFERROR(SMALL($E$5:$E$9000,ROWS($E$5:E1090)),"")</f>
        <v/>
      </c>
      <c r="I1090" s="371" t="s">
        <v>194</v>
      </c>
      <c r="J1090" t="s">
        <v>105</v>
      </c>
      <c r="K1090" s="372">
        <v>151090680</v>
      </c>
      <c r="L1090" s="388">
        <f>ROWS(K$5:K1090)</f>
        <v>1086</v>
      </c>
      <c r="M1090" s="388" t="str">
        <f>IF(_xlfn.IFNA(VLOOKUP(I1090,$AG$3:$AH$83,2,FALSE),"")='11.1'!$D$5,TXM!L1090,"")</f>
        <v/>
      </c>
      <c r="N1090" t="str">
        <f>IFERROR(SMALL($M$5:$M$9000,ROWS($M$5:M1090)),"")</f>
        <v/>
      </c>
      <c r="P1090" t="s">
        <v>147</v>
      </c>
      <c r="Q1090" t="s">
        <v>825</v>
      </c>
      <c r="R1090">
        <v>337210</v>
      </c>
      <c r="S1090" s="388">
        <f>ROWS(R$5:R1090)</f>
        <v>1086</v>
      </c>
      <c r="T1090" s="388" t="str">
        <f>IF(_xlfn.IFNA(VLOOKUP(P1090,$AG$3:$AH$83,2,FALSE),"")='11.1'!$D$5,TXM!S1090,"")</f>
        <v/>
      </c>
      <c r="U1090" t="str">
        <f>IFERROR(SMALL($T$5:$T$9000,ROWS($T$5:T1090)),"")</f>
        <v/>
      </c>
    </row>
    <row r="1091" spans="1:21" ht="14.4" customHeight="1" x14ac:dyDescent="0.3">
      <c r="A1091" s="371" t="s">
        <v>147</v>
      </c>
      <c r="B1091" t="s">
        <v>1275</v>
      </c>
      <c r="C1091" s="372">
        <v>124364</v>
      </c>
      <c r="D1091" s="388">
        <f>ROWS(C$5:C1091)</f>
        <v>1087</v>
      </c>
      <c r="E1091" s="388" t="str">
        <f>IF(_xlfn.IFNA(VLOOKUP(A1091,$AG$3:$AH$83,2,FALSE),"")='11.1'!$D$5,TXM!D1091,"")</f>
        <v/>
      </c>
      <c r="F1091" t="str">
        <f>IFERROR(SMALL($E$5:$E$9000,ROWS($E$5:E1091)),"")</f>
        <v/>
      </c>
      <c r="I1091" s="371" t="s">
        <v>194</v>
      </c>
      <c r="J1091" t="s">
        <v>1001</v>
      </c>
      <c r="K1091" s="372">
        <v>146479289</v>
      </c>
      <c r="L1091" s="388">
        <f>ROWS(K$5:K1091)</f>
        <v>1087</v>
      </c>
      <c r="M1091" s="388" t="str">
        <f>IF(_xlfn.IFNA(VLOOKUP(I1091,$AG$3:$AH$83,2,FALSE),"")='11.1'!$D$5,TXM!L1091,"")</f>
        <v/>
      </c>
      <c r="N1091" t="str">
        <f>IFERROR(SMALL($M$5:$M$9000,ROWS($M$5:M1091)),"")</f>
        <v/>
      </c>
      <c r="P1091" t="s">
        <v>147</v>
      </c>
      <c r="Q1091" t="s">
        <v>999</v>
      </c>
      <c r="R1091">
        <v>214044</v>
      </c>
      <c r="S1091" s="388">
        <f>ROWS(R$5:R1091)</f>
        <v>1087</v>
      </c>
      <c r="T1091" s="388" t="str">
        <f>IF(_xlfn.IFNA(VLOOKUP(P1091,$AG$3:$AH$83,2,FALSE),"")='11.1'!$D$5,TXM!S1091,"")</f>
        <v/>
      </c>
      <c r="U1091" t="str">
        <f>IFERROR(SMALL($T$5:$T$9000,ROWS($T$5:T1091)),"")</f>
        <v/>
      </c>
    </row>
    <row r="1092" spans="1:21" ht="14.4" customHeight="1" x14ac:dyDescent="0.3">
      <c r="A1092" s="371" t="s">
        <v>147</v>
      </c>
      <c r="B1092" t="s">
        <v>1265</v>
      </c>
      <c r="C1092" s="372">
        <v>68620</v>
      </c>
      <c r="D1092" s="388">
        <f>ROWS(C$5:C1092)</f>
        <v>1088</v>
      </c>
      <c r="E1092" s="388" t="str">
        <f>IF(_xlfn.IFNA(VLOOKUP(A1092,$AG$3:$AH$83,2,FALSE),"")='11.1'!$D$5,TXM!D1092,"")</f>
        <v/>
      </c>
      <c r="F1092" t="str">
        <f>IFERROR(SMALL($E$5:$E$9000,ROWS($E$5:E1092)),"")</f>
        <v/>
      </c>
      <c r="I1092" s="371" t="s">
        <v>194</v>
      </c>
      <c r="J1092" t="s">
        <v>847</v>
      </c>
      <c r="K1092" s="372">
        <v>130806832</v>
      </c>
      <c r="L1092" s="388">
        <f>ROWS(K$5:K1092)</f>
        <v>1088</v>
      </c>
      <c r="M1092" s="388" t="str">
        <f>IF(_xlfn.IFNA(VLOOKUP(I1092,$AG$3:$AH$83,2,FALSE),"")='11.1'!$D$5,TXM!L1092,"")</f>
        <v/>
      </c>
      <c r="N1092" t="str">
        <f>IFERROR(SMALL($M$5:$M$9000,ROWS($M$5:M1092)),"")</f>
        <v/>
      </c>
      <c r="P1092" t="s">
        <v>147</v>
      </c>
      <c r="Q1092" t="s">
        <v>108</v>
      </c>
      <c r="R1092">
        <v>204666</v>
      </c>
      <c r="S1092" s="388">
        <f>ROWS(R$5:R1092)</f>
        <v>1088</v>
      </c>
      <c r="T1092" s="388" t="str">
        <f>IF(_xlfn.IFNA(VLOOKUP(P1092,$AG$3:$AH$83,2,FALSE),"")='11.1'!$D$5,TXM!S1092,"")</f>
        <v/>
      </c>
      <c r="U1092" t="str">
        <f>IFERROR(SMALL($T$5:$T$9000,ROWS($T$5:T1092)),"")</f>
        <v/>
      </c>
    </row>
    <row r="1093" spans="1:21" ht="14.4" customHeight="1" x14ac:dyDescent="0.3">
      <c r="A1093" s="371" t="s">
        <v>147</v>
      </c>
      <c r="B1093" t="s">
        <v>785</v>
      </c>
      <c r="C1093" s="372">
        <v>47628</v>
      </c>
      <c r="D1093" s="388">
        <f>ROWS(C$5:C1093)</f>
        <v>1089</v>
      </c>
      <c r="E1093" s="388" t="str">
        <f>IF(_xlfn.IFNA(VLOOKUP(A1093,$AG$3:$AH$83,2,FALSE),"")='11.1'!$D$5,TXM!D1093,"")</f>
        <v/>
      </c>
      <c r="F1093" t="str">
        <f>IFERROR(SMALL($E$5:$E$9000,ROWS($E$5:E1093)),"")</f>
        <v/>
      </c>
      <c r="I1093" s="371" t="s">
        <v>194</v>
      </c>
      <c r="J1093" t="s">
        <v>821</v>
      </c>
      <c r="K1093" s="372">
        <v>125802438</v>
      </c>
      <c r="L1093" s="388">
        <f>ROWS(K$5:K1093)</f>
        <v>1089</v>
      </c>
      <c r="M1093" s="388" t="str">
        <f>IF(_xlfn.IFNA(VLOOKUP(I1093,$AG$3:$AH$83,2,FALSE),"")='11.1'!$D$5,TXM!L1093,"")</f>
        <v/>
      </c>
      <c r="N1093" t="str">
        <f>IFERROR(SMALL($M$5:$M$9000,ROWS($M$5:M1093)),"")</f>
        <v/>
      </c>
      <c r="P1093" t="s">
        <v>147</v>
      </c>
      <c r="Q1093" t="s">
        <v>823</v>
      </c>
      <c r="R1093">
        <v>200921</v>
      </c>
      <c r="S1093" s="388">
        <f>ROWS(R$5:R1093)</f>
        <v>1089</v>
      </c>
      <c r="T1093" s="388" t="str">
        <f>IF(_xlfn.IFNA(VLOOKUP(P1093,$AG$3:$AH$83,2,FALSE),"")='11.1'!$D$5,TXM!S1093,"")</f>
        <v/>
      </c>
      <c r="U1093" t="str">
        <f>IFERROR(SMALL($T$5:$T$9000,ROWS($T$5:T1093)),"")</f>
        <v/>
      </c>
    </row>
    <row r="1094" spans="1:21" ht="14.4" customHeight="1" x14ac:dyDescent="0.3">
      <c r="A1094" s="371" t="s">
        <v>147</v>
      </c>
      <c r="B1094" t="s">
        <v>98</v>
      </c>
      <c r="C1094" s="372">
        <v>29290</v>
      </c>
      <c r="D1094" s="388">
        <f>ROWS(C$5:C1094)</f>
        <v>1090</v>
      </c>
      <c r="E1094" s="388" t="str">
        <f>IF(_xlfn.IFNA(VLOOKUP(A1094,$AG$3:$AH$83,2,FALSE),"")='11.1'!$D$5,TXM!D1094,"")</f>
        <v/>
      </c>
      <c r="F1094" t="str">
        <f>IFERROR(SMALL($E$5:$E$9000,ROWS($E$5:E1094)),"")</f>
        <v/>
      </c>
      <c r="I1094" s="371" t="s">
        <v>194</v>
      </c>
      <c r="J1094" t="s">
        <v>789</v>
      </c>
      <c r="K1094" s="372">
        <v>100800032</v>
      </c>
      <c r="L1094" s="388">
        <f>ROWS(K$5:K1094)</f>
        <v>1090</v>
      </c>
      <c r="M1094" s="388" t="str">
        <f>IF(_xlfn.IFNA(VLOOKUP(I1094,$AG$3:$AH$83,2,FALSE),"")='11.1'!$D$5,TXM!L1094,"")</f>
        <v/>
      </c>
      <c r="N1094" t="str">
        <f>IFERROR(SMALL($M$5:$M$9000,ROWS($M$5:M1094)),"")</f>
        <v/>
      </c>
      <c r="P1094" t="s">
        <v>147</v>
      </c>
      <c r="Q1094" t="s">
        <v>1005</v>
      </c>
      <c r="R1094">
        <v>160123</v>
      </c>
      <c r="S1094" s="388">
        <f>ROWS(R$5:R1094)</f>
        <v>1090</v>
      </c>
      <c r="T1094" s="388" t="str">
        <f>IF(_xlfn.IFNA(VLOOKUP(P1094,$AG$3:$AH$83,2,FALSE),"")='11.1'!$D$5,TXM!S1094,"")</f>
        <v/>
      </c>
      <c r="U1094" t="str">
        <f>IFERROR(SMALL($T$5:$T$9000,ROWS($T$5:T1094)),"")</f>
        <v/>
      </c>
    </row>
    <row r="1095" spans="1:21" ht="14.4" customHeight="1" x14ac:dyDescent="0.3">
      <c r="A1095" s="371" t="s">
        <v>147</v>
      </c>
      <c r="B1095" t="s">
        <v>1240</v>
      </c>
      <c r="C1095" s="372">
        <v>19578</v>
      </c>
      <c r="D1095" s="388">
        <f>ROWS(C$5:C1095)</f>
        <v>1091</v>
      </c>
      <c r="E1095" s="388" t="str">
        <f>IF(_xlfn.IFNA(VLOOKUP(A1095,$AG$3:$AH$83,2,FALSE),"")='11.1'!$D$5,TXM!D1095,"")</f>
        <v/>
      </c>
      <c r="F1095" t="str">
        <f>IFERROR(SMALL($E$5:$E$9000,ROWS($E$5:E1095)),"")</f>
        <v/>
      </c>
      <c r="I1095" s="371" t="s">
        <v>194</v>
      </c>
      <c r="J1095" t="s">
        <v>1441</v>
      </c>
      <c r="K1095" s="372">
        <v>100656005</v>
      </c>
      <c r="L1095" s="388">
        <f>ROWS(K$5:K1095)</f>
        <v>1091</v>
      </c>
      <c r="M1095" s="388" t="str">
        <f>IF(_xlfn.IFNA(VLOOKUP(I1095,$AG$3:$AH$83,2,FALSE),"")='11.1'!$D$5,TXM!L1095,"")</f>
        <v/>
      </c>
      <c r="N1095" t="str">
        <f>IFERROR(SMALL($M$5:$M$9000,ROWS($M$5:M1095)),"")</f>
        <v/>
      </c>
      <c r="P1095" t="s">
        <v>147</v>
      </c>
      <c r="Q1095" t="s">
        <v>1434</v>
      </c>
      <c r="R1095">
        <v>119266</v>
      </c>
      <c r="S1095" s="388">
        <f>ROWS(R$5:R1095)</f>
        <v>1091</v>
      </c>
      <c r="T1095" s="388" t="str">
        <f>IF(_xlfn.IFNA(VLOOKUP(P1095,$AG$3:$AH$83,2,FALSE),"")='11.1'!$D$5,TXM!S1095,"")</f>
        <v/>
      </c>
      <c r="U1095" t="str">
        <f>IFERROR(SMALL($T$5:$T$9000,ROWS($T$5:T1095)),"")</f>
        <v/>
      </c>
    </row>
    <row r="1096" spans="1:21" ht="14.4" customHeight="1" x14ac:dyDescent="0.3">
      <c r="A1096" s="371" t="s">
        <v>147</v>
      </c>
      <c r="B1096" t="s">
        <v>171</v>
      </c>
      <c r="C1096" s="372">
        <v>9995</v>
      </c>
      <c r="D1096" s="388">
        <f>ROWS(C$5:C1096)</f>
        <v>1092</v>
      </c>
      <c r="E1096" s="388" t="str">
        <f>IF(_xlfn.IFNA(VLOOKUP(A1096,$AG$3:$AH$83,2,FALSE),"")='11.1'!$D$5,TXM!D1096,"")</f>
        <v/>
      </c>
      <c r="F1096" t="str">
        <f>IFERROR(SMALL($E$5:$E$9000,ROWS($E$5:E1096)),"")</f>
        <v/>
      </c>
      <c r="I1096" s="371" t="s">
        <v>194</v>
      </c>
      <c r="J1096" t="s">
        <v>793</v>
      </c>
      <c r="K1096" s="372">
        <v>100480249</v>
      </c>
      <c r="L1096" s="388">
        <f>ROWS(K$5:K1096)</f>
        <v>1092</v>
      </c>
      <c r="M1096" s="388" t="str">
        <f>IF(_xlfn.IFNA(VLOOKUP(I1096,$AG$3:$AH$83,2,FALSE),"")='11.1'!$D$5,TXM!L1096,"")</f>
        <v/>
      </c>
      <c r="N1096" t="str">
        <f>IFERROR(SMALL($M$5:$M$9000,ROWS($M$5:M1096)),"")</f>
        <v/>
      </c>
      <c r="P1096" t="s">
        <v>147</v>
      </c>
      <c r="Q1096" t="s">
        <v>1000</v>
      </c>
      <c r="R1096">
        <v>97563</v>
      </c>
      <c r="S1096" s="388">
        <f>ROWS(R$5:R1096)</f>
        <v>1092</v>
      </c>
      <c r="T1096" s="388" t="str">
        <f>IF(_xlfn.IFNA(VLOOKUP(P1096,$AG$3:$AH$83,2,FALSE),"")='11.1'!$D$5,TXM!S1096,"")</f>
        <v/>
      </c>
      <c r="U1096" t="str">
        <f>IFERROR(SMALL($T$5:$T$9000,ROWS($T$5:T1096)),"")</f>
        <v/>
      </c>
    </row>
    <row r="1097" spans="1:21" ht="14.4" customHeight="1" x14ac:dyDescent="0.3">
      <c r="A1097" s="371" t="s">
        <v>147</v>
      </c>
      <c r="B1097" t="s">
        <v>1006</v>
      </c>
      <c r="C1097" s="372">
        <v>1674</v>
      </c>
      <c r="D1097" s="388">
        <f>ROWS(C$5:C1097)</f>
        <v>1093</v>
      </c>
      <c r="E1097" s="388" t="str">
        <f>IF(_xlfn.IFNA(VLOOKUP(A1097,$AG$3:$AH$83,2,FALSE),"")='11.1'!$D$5,TXM!D1097,"")</f>
        <v/>
      </c>
      <c r="F1097" t="str">
        <f>IFERROR(SMALL($E$5:$E$9000,ROWS($E$5:E1097)),"")</f>
        <v/>
      </c>
      <c r="I1097" s="371" t="s">
        <v>194</v>
      </c>
      <c r="J1097" t="s">
        <v>787</v>
      </c>
      <c r="K1097" s="372">
        <v>98260624</v>
      </c>
      <c r="L1097" s="388">
        <f>ROWS(K$5:K1097)</f>
        <v>1093</v>
      </c>
      <c r="M1097" s="388" t="str">
        <f>IF(_xlfn.IFNA(VLOOKUP(I1097,$AG$3:$AH$83,2,FALSE),"")='11.1'!$D$5,TXM!L1097,"")</f>
        <v/>
      </c>
      <c r="N1097" t="str">
        <f>IFERROR(SMALL($M$5:$M$9000,ROWS($M$5:M1097)),"")</f>
        <v/>
      </c>
      <c r="P1097" t="s">
        <v>147</v>
      </c>
      <c r="Q1097" t="s">
        <v>843</v>
      </c>
      <c r="R1097">
        <v>45857</v>
      </c>
      <c r="S1097" s="388">
        <f>ROWS(R$5:R1097)</f>
        <v>1093</v>
      </c>
      <c r="T1097" s="388" t="str">
        <f>IF(_xlfn.IFNA(VLOOKUP(P1097,$AG$3:$AH$83,2,FALSE),"")='11.1'!$D$5,TXM!S1097,"")</f>
        <v/>
      </c>
      <c r="U1097" t="str">
        <f>IFERROR(SMALL($T$5:$T$9000,ROWS($T$5:T1097)),"")</f>
        <v/>
      </c>
    </row>
    <row r="1098" spans="1:21" ht="14.4" customHeight="1" x14ac:dyDescent="0.3">
      <c r="A1098" s="371" t="s">
        <v>153</v>
      </c>
      <c r="B1098" t="s">
        <v>1000</v>
      </c>
      <c r="C1098" s="372">
        <v>50232218</v>
      </c>
      <c r="D1098" s="388">
        <f>ROWS(C$5:C1098)</f>
        <v>1094</v>
      </c>
      <c r="E1098" s="388" t="str">
        <f>IF(_xlfn.IFNA(VLOOKUP(A1098,$AG$3:$AH$83,2,FALSE),"")='11.1'!$D$5,TXM!D1098,"")</f>
        <v/>
      </c>
      <c r="F1098" t="str">
        <f>IFERROR(SMALL($E$5:$E$9000,ROWS($E$5:E1098)),"")</f>
        <v/>
      </c>
      <c r="I1098" s="371" t="s">
        <v>194</v>
      </c>
      <c r="J1098" t="s">
        <v>98</v>
      </c>
      <c r="K1098" s="372">
        <v>88827095</v>
      </c>
      <c r="L1098" s="388">
        <f>ROWS(K$5:K1098)</f>
        <v>1094</v>
      </c>
      <c r="M1098" s="388" t="str">
        <f>IF(_xlfn.IFNA(VLOOKUP(I1098,$AG$3:$AH$83,2,FALSE),"")='11.1'!$D$5,TXM!L1098,"")</f>
        <v/>
      </c>
      <c r="N1098" t="str">
        <f>IFERROR(SMALL($M$5:$M$9000,ROWS($M$5:M1098)),"")</f>
        <v/>
      </c>
      <c r="P1098" t="s">
        <v>147</v>
      </c>
      <c r="Q1098" t="s">
        <v>171</v>
      </c>
      <c r="R1098">
        <v>34471</v>
      </c>
      <c r="S1098" s="388">
        <f>ROWS(R$5:R1098)</f>
        <v>1094</v>
      </c>
      <c r="T1098" s="388" t="str">
        <f>IF(_xlfn.IFNA(VLOOKUP(P1098,$AG$3:$AH$83,2,FALSE),"")='11.1'!$D$5,TXM!S1098,"")</f>
        <v/>
      </c>
      <c r="U1098" t="str">
        <f>IFERROR(SMALL($T$5:$T$9000,ROWS($T$5:T1098)),"")</f>
        <v/>
      </c>
    </row>
    <row r="1099" spans="1:21" ht="14.4" customHeight="1" x14ac:dyDescent="0.3">
      <c r="A1099" s="371" t="s">
        <v>153</v>
      </c>
      <c r="B1099" t="s">
        <v>783</v>
      </c>
      <c r="C1099" s="372">
        <v>7802104</v>
      </c>
      <c r="D1099" s="388">
        <f>ROWS(C$5:C1099)</f>
        <v>1095</v>
      </c>
      <c r="E1099" s="388" t="str">
        <f>IF(_xlfn.IFNA(VLOOKUP(A1099,$AG$3:$AH$83,2,FALSE),"")='11.1'!$D$5,TXM!D1099,"")</f>
        <v/>
      </c>
      <c r="F1099" t="str">
        <f>IFERROR(SMALL($E$5:$E$9000,ROWS($E$5:E1099)),"")</f>
        <v/>
      </c>
      <c r="I1099" s="371" t="s">
        <v>194</v>
      </c>
      <c r="J1099" t="s">
        <v>1402</v>
      </c>
      <c r="K1099" s="372">
        <v>80406464</v>
      </c>
      <c r="L1099" s="388">
        <f>ROWS(K$5:K1099)</f>
        <v>1095</v>
      </c>
      <c r="M1099" s="388" t="str">
        <f>IF(_xlfn.IFNA(VLOOKUP(I1099,$AG$3:$AH$83,2,FALSE),"")='11.1'!$D$5,TXM!L1099,"")</f>
        <v/>
      </c>
      <c r="N1099" t="str">
        <f>IFERROR(SMALL($M$5:$M$9000,ROWS($M$5:M1099)),"")</f>
        <v/>
      </c>
      <c r="P1099" t="s">
        <v>147</v>
      </c>
      <c r="Q1099" t="s">
        <v>1265</v>
      </c>
      <c r="R1099">
        <v>29949</v>
      </c>
      <c r="S1099" s="388">
        <f>ROWS(R$5:R1099)</f>
        <v>1095</v>
      </c>
      <c r="T1099" s="388" t="str">
        <f>IF(_xlfn.IFNA(VLOOKUP(P1099,$AG$3:$AH$83,2,FALSE),"")='11.1'!$D$5,TXM!S1099,"")</f>
        <v/>
      </c>
      <c r="U1099" t="str">
        <f>IFERROR(SMALL($T$5:$T$9000,ROWS($T$5:T1099)),"")</f>
        <v/>
      </c>
    </row>
    <row r="1100" spans="1:21" ht="14.4" customHeight="1" x14ac:dyDescent="0.3">
      <c r="A1100" s="371" t="s">
        <v>153</v>
      </c>
      <c r="B1100" t="s">
        <v>815</v>
      </c>
      <c r="C1100" s="372">
        <v>5070998</v>
      </c>
      <c r="D1100" s="388">
        <f>ROWS(C$5:C1100)</f>
        <v>1096</v>
      </c>
      <c r="E1100" s="388" t="str">
        <f>IF(_xlfn.IFNA(VLOOKUP(A1100,$AG$3:$AH$83,2,FALSE),"")='11.1'!$D$5,TXM!D1100,"")</f>
        <v/>
      </c>
      <c r="F1100" t="str">
        <f>IFERROR(SMALL($E$5:$E$9000,ROWS($E$5:E1100)),"")</f>
        <v/>
      </c>
      <c r="I1100" s="371" t="s">
        <v>194</v>
      </c>
      <c r="J1100" t="s">
        <v>99</v>
      </c>
      <c r="K1100" s="372">
        <v>78202697</v>
      </c>
      <c r="L1100" s="388">
        <f>ROWS(K$5:K1100)</f>
        <v>1096</v>
      </c>
      <c r="M1100" s="388" t="str">
        <f>IF(_xlfn.IFNA(VLOOKUP(I1100,$AG$3:$AH$83,2,FALSE),"")='11.1'!$D$5,TXM!L1100,"")</f>
        <v/>
      </c>
      <c r="N1100" t="str">
        <f>IFERROR(SMALL($M$5:$M$9000,ROWS($M$5:M1100)),"")</f>
        <v/>
      </c>
      <c r="P1100" t="s">
        <v>147</v>
      </c>
      <c r="Q1100" t="s">
        <v>859</v>
      </c>
      <c r="R1100">
        <v>22745</v>
      </c>
      <c r="S1100" s="388">
        <f>ROWS(R$5:R1100)</f>
        <v>1096</v>
      </c>
      <c r="T1100" s="388" t="str">
        <f>IF(_xlfn.IFNA(VLOOKUP(P1100,$AG$3:$AH$83,2,FALSE),"")='11.1'!$D$5,TXM!S1100,"")</f>
        <v/>
      </c>
      <c r="U1100" t="str">
        <f>IFERROR(SMALL($T$5:$T$9000,ROWS($T$5:T1100)),"")</f>
        <v/>
      </c>
    </row>
    <row r="1101" spans="1:21" ht="14.4" customHeight="1" x14ac:dyDescent="0.3">
      <c r="A1101" s="371" t="s">
        <v>153</v>
      </c>
      <c r="B1101" t="s">
        <v>104</v>
      </c>
      <c r="C1101" s="372">
        <v>2258811</v>
      </c>
      <c r="D1101" s="388">
        <f>ROWS(C$5:C1101)</f>
        <v>1097</v>
      </c>
      <c r="E1101" s="388" t="str">
        <f>IF(_xlfn.IFNA(VLOOKUP(A1101,$AG$3:$AH$83,2,FALSE),"")='11.1'!$D$5,TXM!D1101,"")</f>
        <v/>
      </c>
      <c r="F1101" t="str">
        <f>IFERROR(SMALL($E$5:$E$9000,ROWS($E$5:E1101)),"")</f>
        <v/>
      </c>
      <c r="I1101" s="371" t="s">
        <v>194</v>
      </c>
      <c r="J1101" t="s">
        <v>775</v>
      </c>
      <c r="K1101" s="372">
        <v>72652664</v>
      </c>
      <c r="L1101" s="388">
        <f>ROWS(K$5:K1101)</f>
        <v>1097</v>
      </c>
      <c r="M1101" s="388" t="str">
        <f>IF(_xlfn.IFNA(VLOOKUP(I1101,$AG$3:$AH$83,2,FALSE),"")='11.1'!$D$5,TXM!L1101,"")</f>
        <v/>
      </c>
      <c r="N1101" t="str">
        <f>IFERROR(SMALL($M$5:$M$9000,ROWS($M$5:M1101)),"")</f>
        <v/>
      </c>
      <c r="P1101" t="s">
        <v>147</v>
      </c>
      <c r="Q1101" t="s">
        <v>1365</v>
      </c>
      <c r="R1101">
        <v>11438</v>
      </c>
      <c r="S1101" s="388">
        <f>ROWS(R$5:R1101)</f>
        <v>1097</v>
      </c>
      <c r="T1101" s="388" t="str">
        <f>IF(_xlfn.IFNA(VLOOKUP(P1101,$AG$3:$AH$83,2,FALSE),"")='11.1'!$D$5,TXM!S1101,"")</f>
        <v/>
      </c>
      <c r="U1101" t="str">
        <f>IFERROR(SMALL($T$5:$T$9000,ROWS($T$5:T1101)),"")</f>
        <v/>
      </c>
    </row>
    <row r="1102" spans="1:21" ht="14.4" customHeight="1" x14ac:dyDescent="0.3">
      <c r="A1102" s="371" t="s">
        <v>153</v>
      </c>
      <c r="B1102" t="s">
        <v>789</v>
      </c>
      <c r="C1102" s="372">
        <v>1295785</v>
      </c>
      <c r="D1102" s="388">
        <f>ROWS(C$5:C1102)</f>
        <v>1098</v>
      </c>
      <c r="E1102" s="388" t="str">
        <f>IF(_xlfn.IFNA(VLOOKUP(A1102,$AG$3:$AH$83,2,FALSE),"")='11.1'!$D$5,TXM!D1102,"")</f>
        <v/>
      </c>
      <c r="F1102" t="str">
        <f>IFERROR(SMALL($E$5:$E$9000,ROWS($E$5:E1102)),"")</f>
        <v/>
      </c>
      <c r="I1102" s="371" t="s">
        <v>194</v>
      </c>
      <c r="J1102" t="s">
        <v>849</v>
      </c>
      <c r="K1102" s="372">
        <v>65893956</v>
      </c>
      <c r="L1102" s="388">
        <f>ROWS(K$5:K1102)</f>
        <v>1098</v>
      </c>
      <c r="M1102" s="388" t="str">
        <f>IF(_xlfn.IFNA(VLOOKUP(I1102,$AG$3:$AH$83,2,FALSE),"")='11.1'!$D$5,TXM!L1102,"")</f>
        <v/>
      </c>
      <c r="N1102" t="str">
        <f>IFERROR(SMALL($M$5:$M$9000,ROWS($M$5:M1102)),"")</f>
        <v/>
      </c>
      <c r="P1102" t="s">
        <v>147</v>
      </c>
      <c r="Q1102" t="s">
        <v>787</v>
      </c>
      <c r="R1102">
        <v>500</v>
      </c>
      <c r="S1102" s="388">
        <f>ROWS(R$5:R1102)</f>
        <v>1098</v>
      </c>
      <c r="T1102" s="388" t="str">
        <f>IF(_xlfn.IFNA(VLOOKUP(P1102,$AG$3:$AH$83,2,FALSE),"")='11.1'!$D$5,TXM!S1102,"")</f>
        <v/>
      </c>
      <c r="U1102" t="str">
        <f>IFERROR(SMALL($T$5:$T$9000,ROWS($T$5:T1102)),"")</f>
        <v/>
      </c>
    </row>
    <row r="1103" spans="1:21" ht="14.4" customHeight="1" x14ac:dyDescent="0.3">
      <c r="A1103" s="371" t="s">
        <v>153</v>
      </c>
      <c r="B1103" t="s">
        <v>793</v>
      </c>
      <c r="C1103" s="372">
        <v>737082</v>
      </c>
      <c r="D1103" s="388">
        <f>ROWS(C$5:C1103)</f>
        <v>1099</v>
      </c>
      <c r="E1103" s="388" t="str">
        <f>IF(_xlfn.IFNA(VLOOKUP(A1103,$AG$3:$AH$83,2,FALSE),"")='11.1'!$D$5,TXM!D1103,"")</f>
        <v/>
      </c>
      <c r="F1103" t="str">
        <f>IFERROR(SMALL($E$5:$E$9000,ROWS($E$5:E1103)),"")</f>
        <v/>
      </c>
      <c r="I1103" s="371" t="s">
        <v>194</v>
      </c>
      <c r="J1103" t="s">
        <v>103</v>
      </c>
      <c r="K1103" s="372">
        <v>65875368</v>
      </c>
      <c r="L1103" s="388">
        <f>ROWS(K$5:K1103)</f>
        <v>1099</v>
      </c>
      <c r="M1103" s="388" t="str">
        <f>IF(_xlfn.IFNA(VLOOKUP(I1103,$AG$3:$AH$83,2,FALSE),"")='11.1'!$D$5,TXM!L1103,"")</f>
        <v/>
      </c>
      <c r="N1103" t="str">
        <f>IFERROR(SMALL($M$5:$M$9000,ROWS($M$5:M1103)),"")</f>
        <v/>
      </c>
      <c r="P1103" t="s">
        <v>147</v>
      </c>
      <c r="Q1103" t="s">
        <v>1318</v>
      </c>
      <c r="R1103">
        <v>483</v>
      </c>
      <c r="S1103" s="388">
        <f>ROWS(R$5:R1103)</f>
        <v>1099</v>
      </c>
      <c r="T1103" s="388" t="str">
        <f>IF(_xlfn.IFNA(VLOOKUP(P1103,$AG$3:$AH$83,2,FALSE),"")='11.1'!$D$5,TXM!S1103,"")</f>
        <v/>
      </c>
      <c r="U1103" t="str">
        <f>IFERROR(SMALL($T$5:$T$9000,ROWS($T$5:T1103)),"")</f>
        <v/>
      </c>
    </row>
    <row r="1104" spans="1:21" ht="14.4" customHeight="1" x14ac:dyDescent="0.3">
      <c r="A1104" s="371" t="s">
        <v>153</v>
      </c>
      <c r="B1104" t="s">
        <v>1005</v>
      </c>
      <c r="C1104" s="372">
        <v>269260</v>
      </c>
      <c r="D1104" s="388">
        <f>ROWS(C$5:C1104)</f>
        <v>1100</v>
      </c>
      <c r="E1104" s="388" t="str">
        <f>IF(_xlfn.IFNA(VLOOKUP(A1104,$AG$3:$AH$83,2,FALSE),"")='11.1'!$D$5,TXM!D1104,"")</f>
        <v/>
      </c>
      <c r="F1104" t="str">
        <f>IFERROR(SMALL($E$5:$E$9000,ROWS($E$5:E1104)),"")</f>
        <v/>
      </c>
      <c r="I1104" s="371" t="s">
        <v>194</v>
      </c>
      <c r="J1104" t="s">
        <v>795</v>
      </c>
      <c r="K1104" s="372">
        <v>63867266</v>
      </c>
      <c r="L1104" s="388">
        <f>ROWS(K$5:K1104)</f>
        <v>1100</v>
      </c>
      <c r="M1104" s="388" t="str">
        <f>IF(_xlfn.IFNA(VLOOKUP(I1104,$AG$3:$AH$83,2,FALSE),"")='11.1'!$D$5,TXM!L1104,"")</f>
        <v/>
      </c>
      <c r="N1104" t="str">
        <f>IFERROR(SMALL($M$5:$M$9000,ROWS($M$5:M1104)),"")</f>
        <v/>
      </c>
      <c r="P1104" t="s">
        <v>147</v>
      </c>
      <c r="Q1104" t="s">
        <v>1006</v>
      </c>
      <c r="R1104">
        <v>153</v>
      </c>
      <c r="S1104" s="388">
        <f>ROWS(R$5:R1104)</f>
        <v>1100</v>
      </c>
      <c r="T1104" s="388" t="str">
        <f>IF(_xlfn.IFNA(VLOOKUP(P1104,$AG$3:$AH$83,2,FALSE),"")='11.1'!$D$5,TXM!S1104,"")</f>
        <v/>
      </c>
      <c r="U1104" t="str">
        <f>IFERROR(SMALL($T$5:$T$9000,ROWS($T$5:T1104)),"")</f>
        <v/>
      </c>
    </row>
    <row r="1105" spans="1:21" ht="14.4" customHeight="1" x14ac:dyDescent="0.3">
      <c r="A1105" s="371" t="s">
        <v>153</v>
      </c>
      <c r="B1105" t="s">
        <v>787</v>
      </c>
      <c r="C1105" s="372">
        <v>251573</v>
      </c>
      <c r="D1105" s="388">
        <f>ROWS(C$5:C1105)</f>
        <v>1101</v>
      </c>
      <c r="E1105" s="388" t="str">
        <f>IF(_xlfn.IFNA(VLOOKUP(A1105,$AG$3:$AH$83,2,FALSE),"")='11.1'!$D$5,TXM!D1105,"")</f>
        <v/>
      </c>
      <c r="F1105" t="str">
        <f>IFERROR(SMALL($E$5:$E$9000,ROWS($E$5:E1105)),"")</f>
        <v/>
      </c>
      <c r="I1105" s="371" t="s">
        <v>194</v>
      </c>
      <c r="J1105" t="s">
        <v>1434</v>
      </c>
      <c r="K1105" s="372">
        <v>63364877</v>
      </c>
      <c r="L1105" s="388">
        <f>ROWS(K$5:K1105)</f>
        <v>1101</v>
      </c>
      <c r="M1105" s="388" t="str">
        <f>IF(_xlfn.IFNA(VLOOKUP(I1105,$AG$3:$AH$83,2,FALSE),"")='11.1'!$D$5,TXM!L1105,"")</f>
        <v/>
      </c>
      <c r="N1105" t="str">
        <f>IFERROR(SMALL($M$5:$M$9000,ROWS($M$5:M1105)),"")</f>
        <v/>
      </c>
      <c r="P1105" t="s">
        <v>147</v>
      </c>
      <c r="Q1105" t="s">
        <v>1003</v>
      </c>
      <c r="R1105">
        <v>136</v>
      </c>
      <c r="S1105" s="388">
        <f>ROWS(R$5:R1105)</f>
        <v>1101</v>
      </c>
      <c r="T1105" s="388" t="str">
        <f>IF(_xlfn.IFNA(VLOOKUP(P1105,$AG$3:$AH$83,2,FALSE),"")='11.1'!$D$5,TXM!S1105,"")</f>
        <v/>
      </c>
      <c r="U1105" t="str">
        <f>IFERROR(SMALL($T$5:$T$9000,ROWS($T$5:T1105)),"")</f>
        <v/>
      </c>
    </row>
    <row r="1106" spans="1:21" ht="14.4" customHeight="1" x14ac:dyDescent="0.3">
      <c r="A1106" s="371" t="s">
        <v>153</v>
      </c>
      <c r="B1106" t="s">
        <v>835</v>
      </c>
      <c r="C1106" s="372">
        <v>197543</v>
      </c>
      <c r="D1106" s="388">
        <f>ROWS(C$5:C1106)</f>
        <v>1102</v>
      </c>
      <c r="E1106" s="388" t="str">
        <f>IF(_xlfn.IFNA(VLOOKUP(A1106,$AG$3:$AH$83,2,FALSE),"")='11.1'!$D$5,TXM!D1106,"")</f>
        <v/>
      </c>
      <c r="F1106" t="str">
        <f>IFERROR(SMALL($E$5:$E$9000,ROWS($E$5:E1106)),"")</f>
        <v/>
      </c>
      <c r="I1106" s="371" t="s">
        <v>194</v>
      </c>
      <c r="J1106" t="s">
        <v>102</v>
      </c>
      <c r="K1106" s="372">
        <v>62352661</v>
      </c>
      <c r="L1106" s="388">
        <f>ROWS(K$5:K1106)</f>
        <v>1102</v>
      </c>
      <c r="M1106" s="388" t="str">
        <f>IF(_xlfn.IFNA(VLOOKUP(I1106,$AG$3:$AH$83,2,FALSE),"")='11.1'!$D$5,TXM!L1106,"")</f>
        <v/>
      </c>
      <c r="N1106" t="str">
        <f>IFERROR(SMALL($M$5:$M$9000,ROWS($M$5:M1106)),"")</f>
        <v/>
      </c>
      <c r="P1106" t="s">
        <v>153</v>
      </c>
      <c r="Q1106" t="s">
        <v>867</v>
      </c>
      <c r="R1106">
        <v>29926492</v>
      </c>
      <c r="S1106" s="388">
        <f>ROWS(R$5:R1106)</f>
        <v>1102</v>
      </c>
      <c r="T1106" s="388" t="str">
        <f>IF(_xlfn.IFNA(VLOOKUP(P1106,$AG$3:$AH$83,2,FALSE),"")='11.1'!$D$5,TXM!S1106,"")</f>
        <v/>
      </c>
      <c r="U1106" t="str">
        <f>IFERROR(SMALL($T$5:$T$9000,ROWS($T$5:T1106)),"")</f>
        <v/>
      </c>
    </row>
    <row r="1107" spans="1:21" ht="14.4" customHeight="1" x14ac:dyDescent="0.3">
      <c r="A1107" s="371" t="s">
        <v>153</v>
      </c>
      <c r="B1107" t="s">
        <v>1318</v>
      </c>
      <c r="C1107" s="372">
        <v>191463</v>
      </c>
      <c r="D1107" s="388">
        <f>ROWS(C$5:C1107)</f>
        <v>1103</v>
      </c>
      <c r="E1107" s="388" t="str">
        <f>IF(_xlfn.IFNA(VLOOKUP(A1107,$AG$3:$AH$83,2,FALSE),"")='11.1'!$D$5,TXM!D1107,"")</f>
        <v/>
      </c>
      <c r="F1107" t="str">
        <f>IFERROR(SMALL($E$5:$E$9000,ROWS($E$5:E1107)),"")</f>
        <v/>
      </c>
      <c r="I1107" s="371" t="s">
        <v>194</v>
      </c>
      <c r="J1107" t="s">
        <v>96</v>
      </c>
      <c r="K1107" s="372">
        <v>60675789</v>
      </c>
      <c r="L1107" s="388">
        <f>ROWS(K$5:K1107)</f>
        <v>1103</v>
      </c>
      <c r="M1107" s="388" t="str">
        <f>IF(_xlfn.IFNA(VLOOKUP(I1107,$AG$3:$AH$83,2,FALSE),"")='11.1'!$D$5,TXM!L1107,"")</f>
        <v/>
      </c>
      <c r="N1107" t="str">
        <f>IFERROR(SMALL($M$5:$M$9000,ROWS($M$5:M1107)),"")</f>
        <v/>
      </c>
      <c r="P1107" t="s">
        <v>153</v>
      </c>
      <c r="Q1107" t="s">
        <v>843</v>
      </c>
      <c r="R1107">
        <v>706281</v>
      </c>
      <c r="S1107" s="388">
        <f>ROWS(R$5:R1107)</f>
        <v>1103</v>
      </c>
      <c r="T1107" s="388" t="str">
        <f>IF(_xlfn.IFNA(VLOOKUP(P1107,$AG$3:$AH$83,2,FALSE),"")='11.1'!$D$5,TXM!S1107,"")</f>
        <v/>
      </c>
      <c r="U1107" t="str">
        <f>IFERROR(SMALL($T$5:$T$9000,ROWS($T$5:T1107)),"")</f>
        <v/>
      </c>
    </row>
    <row r="1108" spans="1:21" ht="14.4" customHeight="1" x14ac:dyDescent="0.3">
      <c r="A1108" s="371" t="s">
        <v>153</v>
      </c>
      <c r="B1108" t="s">
        <v>172</v>
      </c>
      <c r="C1108" s="372">
        <v>185600</v>
      </c>
      <c r="D1108" s="388">
        <f>ROWS(C$5:C1108)</f>
        <v>1104</v>
      </c>
      <c r="E1108" s="388" t="str">
        <f>IF(_xlfn.IFNA(VLOOKUP(A1108,$AG$3:$AH$83,2,FALSE),"")='11.1'!$D$5,TXM!D1108,"")</f>
        <v/>
      </c>
      <c r="F1108" t="str">
        <f>IFERROR(SMALL($E$5:$E$9000,ROWS($E$5:E1108)),"")</f>
        <v/>
      </c>
      <c r="I1108" s="371" t="s">
        <v>194</v>
      </c>
      <c r="J1108" t="s">
        <v>773</v>
      </c>
      <c r="K1108" s="372">
        <v>58548109</v>
      </c>
      <c r="L1108" s="388">
        <f>ROWS(K$5:K1108)</f>
        <v>1104</v>
      </c>
      <c r="M1108" s="388" t="str">
        <f>IF(_xlfn.IFNA(VLOOKUP(I1108,$AG$3:$AH$83,2,FALSE),"")='11.1'!$D$5,TXM!L1108,"")</f>
        <v/>
      </c>
      <c r="N1108" t="str">
        <f>IFERROR(SMALL($M$5:$M$9000,ROWS($M$5:M1108)),"")</f>
        <v/>
      </c>
      <c r="P1108" t="s">
        <v>153</v>
      </c>
      <c r="Q1108" t="s">
        <v>863</v>
      </c>
      <c r="R1108">
        <v>622802</v>
      </c>
      <c r="S1108" s="388">
        <f>ROWS(R$5:R1108)</f>
        <v>1104</v>
      </c>
      <c r="T1108" s="388" t="str">
        <f>IF(_xlfn.IFNA(VLOOKUP(P1108,$AG$3:$AH$83,2,FALSE),"")='11.1'!$D$5,TXM!S1108,"")</f>
        <v/>
      </c>
      <c r="U1108" t="str">
        <f>IFERROR(SMALL($T$5:$T$9000,ROWS($T$5:T1108)),"")</f>
        <v/>
      </c>
    </row>
    <row r="1109" spans="1:21" ht="14.4" customHeight="1" x14ac:dyDescent="0.3">
      <c r="A1109" s="371" t="s">
        <v>153</v>
      </c>
      <c r="B1109" t="s">
        <v>779</v>
      </c>
      <c r="C1109" s="372">
        <v>159189</v>
      </c>
      <c r="D1109" s="388">
        <f>ROWS(C$5:C1109)</f>
        <v>1105</v>
      </c>
      <c r="E1109" s="388" t="str">
        <f>IF(_xlfn.IFNA(VLOOKUP(A1109,$AG$3:$AH$83,2,FALSE),"")='11.1'!$D$5,TXM!D1109,"")</f>
        <v/>
      </c>
      <c r="F1109" t="str">
        <f>IFERROR(SMALL($E$5:$E$9000,ROWS($E$5:E1109)),"")</f>
        <v/>
      </c>
      <c r="I1109" s="371" t="s">
        <v>194</v>
      </c>
      <c r="J1109" t="s">
        <v>1275</v>
      </c>
      <c r="K1109" s="372">
        <v>58241151</v>
      </c>
      <c r="L1109" s="388">
        <f>ROWS(K$5:K1109)</f>
        <v>1105</v>
      </c>
      <c r="M1109" s="388" t="str">
        <f>IF(_xlfn.IFNA(VLOOKUP(I1109,$AG$3:$AH$83,2,FALSE),"")='11.1'!$D$5,TXM!L1109,"")</f>
        <v/>
      </c>
      <c r="N1109" t="str">
        <f>IFERROR(SMALL($M$5:$M$9000,ROWS($M$5:M1109)),"")</f>
        <v/>
      </c>
      <c r="P1109" t="s">
        <v>153</v>
      </c>
      <c r="Q1109" t="s">
        <v>823</v>
      </c>
      <c r="R1109">
        <v>551746</v>
      </c>
      <c r="S1109" s="388">
        <f>ROWS(R$5:R1109)</f>
        <v>1105</v>
      </c>
      <c r="T1109" s="388" t="str">
        <f>IF(_xlfn.IFNA(VLOOKUP(P1109,$AG$3:$AH$83,2,FALSE),"")='11.1'!$D$5,TXM!S1109,"")</f>
        <v/>
      </c>
      <c r="U1109" t="str">
        <f>IFERROR(SMALL($T$5:$T$9000,ROWS($T$5:T1109)),"")</f>
        <v/>
      </c>
    </row>
    <row r="1110" spans="1:21" ht="14.4" customHeight="1" x14ac:dyDescent="0.3">
      <c r="A1110" s="371" t="s">
        <v>153</v>
      </c>
      <c r="B1110" t="s">
        <v>95</v>
      </c>
      <c r="C1110" s="372">
        <v>155373</v>
      </c>
      <c r="D1110" s="388">
        <f>ROWS(C$5:C1110)</f>
        <v>1106</v>
      </c>
      <c r="E1110" s="388" t="str">
        <f>IF(_xlfn.IFNA(VLOOKUP(A1110,$AG$3:$AH$83,2,FALSE),"")='11.1'!$D$5,TXM!D1110,"")</f>
        <v/>
      </c>
      <c r="F1110" t="str">
        <f>IFERROR(SMALL($E$5:$E$9000,ROWS($E$5:E1110)),"")</f>
        <v/>
      </c>
      <c r="I1110" s="371" t="s">
        <v>194</v>
      </c>
      <c r="J1110" t="s">
        <v>779</v>
      </c>
      <c r="K1110" s="372">
        <v>57393090</v>
      </c>
      <c r="L1110" s="388">
        <f>ROWS(K$5:K1110)</f>
        <v>1106</v>
      </c>
      <c r="M1110" s="388" t="str">
        <f>IF(_xlfn.IFNA(VLOOKUP(I1110,$AG$3:$AH$83,2,FALSE),"")='11.1'!$D$5,TXM!L1110,"")</f>
        <v/>
      </c>
      <c r="N1110" t="str">
        <f>IFERROR(SMALL($M$5:$M$9000,ROWS($M$5:M1110)),"")</f>
        <v/>
      </c>
      <c r="P1110" t="s">
        <v>153</v>
      </c>
      <c r="Q1110" t="s">
        <v>1285</v>
      </c>
      <c r="R1110">
        <v>520365</v>
      </c>
      <c r="S1110" s="388">
        <f>ROWS(R$5:R1110)</f>
        <v>1106</v>
      </c>
      <c r="T1110" s="388" t="str">
        <f>IF(_xlfn.IFNA(VLOOKUP(P1110,$AG$3:$AH$83,2,FALSE),"")='11.1'!$D$5,TXM!S1110,"")</f>
        <v/>
      </c>
      <c r="U1110" t="str">
        <f>IFERROR(SMALL($T$5:$T$9000,ROWS($T$5:T1110)),"")</f>
        <v/>
      </c>
    </row>
    <row r="1111" spans="1:21" ht="14.4" customHeight="1" x14ac:dyDescent="0.3">
      <c r="A1111" s="371" t="s">
        <v>153</v>
      </c>
      <c r="B1111" t="s">
        <v>1275</v>
      </c>
      <c r="C1111" s="372">
        <v>118931</v>
      </c>
      <c r="D1111" s="388">
        <f>ROWS(C$5:C1111)</f>
        <v>1107</v>
      </c>
      <c r="E1111" s="388" t="str">
        <f>IF(_xlfn.IFNA(VLOOKUP(A1111,$AG$3:$AH$83,2,FALSE),"")='11.1'!$D$5,TXM!D1111,"")</f>
        <v/>
      </c>
      <c r="F1111" t="str">
        <f>IFERROR(SMALL($E$5:$E$9000,ROWS($E$5:E1111)),"")</f>
        <v/>
      </c>
      <c r="I1111" s="371" t="s">
        <v>194</v>
      </c>
      <c r="J1111" t="s">
        <v>841</v>
      </c>
      <c r="K1111" s="372">
        <v>52141306</v>
      </c>
      <c r="L1111" s="388">
        <f>ROWS(K$5:K1111)</f>
        <v>1107</v>
      </c>
      <c r="M1111" s="388" t="str">
        <f>IF(_xlfn.IFNA(VLOOKUP(I1111,$AG$3:$AH$83,2,FALSE),"")='11.1'!$D$5,TXM!L1111,"")</f>
        <v/>
      </c>
      <c r="N1111" t="str">
        <f>IFERROR(SMALL($M$5:$M$9000,ROWS($M$5:M1111)),"")</f>
        <v/>
      </c>
      <c r="P1111" t="s">
        <v>153</v>
      </c>
      <c r="Q1111" t="s">
        <v>1000</v>
      </c>
      <c r="R1111">
        <v>337477</v>
      </c>
      <c r="S1111" s="388">
        <f>ROWS(R$5:R1111)</f>
        <v>1107</v>
      </c>
      <c r="T1111" s="388" t="str">
        <f>IF(_xlfn.IFNA(VLOOKUP(P1111,$AG$3:$AH$83,2,FALSE),"")='11.1'!$D$5,TXM!S1111,"")</f>
        <v/>
      </c>
      <c r="U1111" t="str">
        <f>IFERROR(SMALL($T$5:$T$9000,ROWS($T$5:T1111)),"")</f>
        <v/>
      </c>
    </row>
    <row r="1112" spans="1:21" ht="14.4" customHeight="1" x14ac:dyDescent="0.3">
      <c r="A1112" s="371" t="s">
        <v>153</v>
      </c>
      <c r="B1112" t="s">
        <v>107</v>
      </c>
      <c r="C1112" s="372">
        <v>112638</v>
      </c>
      <c r="D1112" s="388">
        <f>ROWS(C$5:C1112)</f>
        <v>1108</v>
      </c>
      <c r="E1112" s="388" t="str">
        <f>IF(_xlfn.IFNA(VLOOKUP(A1112,$AG$3:$AH$83,2,FALSE),"")='11.1'!$D$5,TXM!D1112,"")</f>
        <v/>
      </c>
      <c r="F1112" t="str">
        <f>IFERROR(SMALL($E$5:$E$9000,ROWS($E$5:E1112)),"")</f>
        <v/>
      </c>
      <c r="I1112" s="371" t="s">
        <v>194</v>
      </c>
      <c r="J1112" t="s">
        <v>785</v>
      </c>
      <c r="K1112" s="372">
        <v>48697992</v>
      </c>
      <c r="L1112" s="388">
        <f>ROWS(K$5:K1112)</f>
        <v>1108</v>
      </c>
      <c r="M1112" s="388" t="str">
        <f>IF(_xlfn.IFNA(VLOOKUP(I1112,$AG$3:$AH$83,2,FALSE),"")='11.1'!$D$5,TXM!L1112,"")</f>
        <v/>
      </c>
      <c r="N1112" t="str">
        <f>IFERROR(SMALL($M$5:$M$9000,ROWS($M$5:M1112)),"")</f>
        <v/>
      </c>
      <c r="P1112" t="s">
        <v>153</v>
      </c>
      <c r="Q1112" t="s">
        <v>1240</v>
      </c>
      <c r="R1112">
        <v>319617</v>
      </c>
      <c r="S1112" s="388">
        <f>ROWS(R$5:R1112)</f>
        <v>1108</v>
      </c>
      <c r="T1112" s="388" t="str">
        <f>IF(_xlfn.IFNA(VLOOKUP(P1112,$AG$3:$AH$83,2,FALSE),"")='11.1'!$D$5,TXM!S1112,"")</f>
        <v/>
      </c>
      <c r="U1112" t="str">
        <f>IFERROR(SMALL($T$5:$T$9000,ROWS($T$5:T1112)),"")</f>
        <v/>
      </c>
    </row>
    <row r="1113" spans="1:21" ht="14.4" customHeight="1" x14ac:dyDescent="0.3">
      <c r="A1113" s="371" t="s">
        <v>153</v>
      </c>
      <c r="B1113" t="s">
        <v>773</v>
      </c>
      <c r="C1113" s="372">
        <v>102950</v>
      </c>
      <c r="D1113" s="388">
        <f>ROWS(C$5:C1113)</f>
        <v>1109</v>
      </c>
      <c r="E1113" s="388" t="str">
        <f>IF(_xlfn.IFNA(VLOOKUP(A1113,$AG$3:$AH$83,2,FALSE),"")='11.1'!$D$5,TXM!D1113,"")</f>
        <v/>
      </c>
      <c r="F1113" t="str">
        <f>IFERROR(SMALL($E$5:$E$9000,ROWS($E$5:E1113)),"")</f>
        <v/>
      </c>
      <c r="I1113" s="371" t="s">
        <v>194</v>
      </c>
      <c r="J1113" t="s">
        <v>777</v>
      </c>
      <c r="K1113" s="372">
        <v>48140897</v>
      </c>
      <c r="L1113" s="388">
        <f>ROWS(K$5:K1113)</f>
        <v>1109</v>
      </c>
      <c r="M1113" s="388" t="str">
        <f>IF(_xlfn.IFNA(VLOOKUP(I1113,$AG$3:$AH$83,2,FALSE),"")='11.1'!$D$5,TXM!L1113,"")</f>
        <v/>
      </c>
      <c r="N1113" t="str">
        <f>IFERROR(SMALL($M$5:$M$9000,ROWS($M$5:M1113)),"")</f>
        <v/>
      </c>
      <c r="P1113" t="s">
        <v>153</v>
      </c>
      <c r="Q1113" t="s">
        <v>1003</v>
      </c>
      <c r="R1113">
        <v>146361</v>
      </c>
      <c r="S1113" s="388">
        <f>ROWS(R$5:R1113)</f>
        <v>1109</v>
      </c>
      <c r="T1113" s="388" t="str">
        <f>IF(_xlfn.IFNA(VLOOKUP(P1113,$AG$3:$AH$83,2,FALSE),"")='11.1'!$D$5,TXM!S1113,"")</f>
        <v/>
      </c>
      <c r="U1113" t="str">
        <f>IFERROR(SMALL($T$5:$T$9000,ROWS($T$5:T1113)),"")</f>
        <v/>
      </c>
    </row>
    <row r="1114" spans="1:21" ht="14.4" customHeight="1" x14ac:dyDescent="0.3">
      <c r="A1114" s="371" t="s">
        <v>153</v>
      </c>
      <c r="B1114" t="s">
        <v>865</v>
      </c>
      <c r="C1114" s="372">
        <v>90597</v>
      </c>
      <c r="D1114" s="388">
        <f>ROWS(C$5:C1114)</f>
        <v>1110</v>
      </c>
      <c r="E1114" s="388" t="str">
        <f>IF(_xlfn.IFNA(VLOOKUP(A1114,$AG$3:$AH$83,2,FALSE),"")='11.1'!$D$5,TXM!D1114,"")</f>
        <v/>
      </c>
      <c r="F1114" t="str">
        <f>IFERROR(SMALL($E$5:$E$9000,ROWS($E$5:E1114)),"")</f>
        <v/>
      </c>
      <c r="I1114" s="371" t="s">
        <v>194</v>
      </c>
      <c r="J1114" t="s">
        <v>871</v>
      </c>
      <c r="K1114" s="372">
        <v>46841047</v>
      </c>
      <c r="L1114" s="388">
        <f>ROWS(K$5:K1114)</f>
        <v>1110</v>
      </c>
      <c r="M1114" s="388" t="str">
        <f>IF(_xlfn.IFNA(VLOOKUP(I1114,$AG$3:$AH$83,2,FALSE),"")='11.1'!$D$5,TXM!L1114,"")</f>
        <v/>
      </c>
      <c r="N1114" t="str">
        <f>IFERROR(SMALL($M$5:$M$9000,ROWS($M$5:M1114)),"")</f>
        <v/>
      </c>
      <c r="P1114" t="s">
        <v>153</v>
      </c>
      <c r="Q1114" t="s">
        <v>855</v>
      </c>
      <c r="R1114">
        <v>100778</v>
      </c>
      <c r="S1114" s="388">
        <f>ROWS(R$5:R1114)</f>
        <v>1110</v>
      </c>
      <c r="T1114" s="388" t="str">
        <f>IF(_xlfn.IFNA(VLOOKUP(P1114,$AG$3:$AH$83,2,FALSE),"")='11.1'!$D$5,TXM!S1114,"")</f>
        <v/>
      </c>
      <c r="U1114" t="str">
        <f>IFERROR(SMALL($T$5:$T$9000,ROWS($T$5:T1114)),"")</f>
        <v/>
      </c>
    </row>
    <row r="1115" spans="1:21" ht="14.4" customHeight="1" x14ac:dyDescent="0.3">
      <c r="A1115" s="371" t="s">
        <v>153</v>
      </c>
      <c r="B1115" t="s">
        <v>863</v>
      </c>
      <c r="C1115" s="372">
        <v>88500</v>
      </c>
      <c r="D1115" s="388">
        <f>ROWS(C$5:C1115)</f>
        <v>1111</v>
      </c>
      <c r="E1115" s="388" t="str">
        <f>IF(_xlfn.IFNA(VLOOKUP(A1115,$AG$3:$AH$83,2,FALSE),"")='11.1'!$D$5,TXM!D1115,"")</f>
        <v/>
      </c>
      <c r="F1115" t="str">
        <f>IFERROR(SMALL($E$5:$E$9000,ROWS($E$5:E1115)),"")</f>
        <v/>
      </c>
      <c r="I1115" s="371" t="s">
        <v>194</v>
      </c>
      <c r="J1115" t="s">
        <v>104</v>
      </c>
      <c r="K1115" s="372">
        <v>33180715</v>
      </c>
      <c r="L1115" s="388">
        <f>ROWS(K$5:K1115)</f>
        <v>1111</v>
      </c>
      <c r="M1115" s="388" t="str">
        <f>IF(_xlfn.IFNA(VLOOKUP(I1115,$AG$3:$AH$83,2,FALSE),"")='11.1'!$D$5,TXM!L1115,"")</f>
        <v/>
      </c>
      <c r="N1115" t="str">
        <f>IFERROR(SMALL($M$5:$M$9000,ROWS($M$5:M1115)),"")</f>
        <v/>
      </c>
      <c r="P1115" t="s">
        <v>153</v>
      </c>
      <c r="Q1115" t="s">
        <v>1365</v>
      </c>
      <c r="R1115">
        <v>100520</v>
      </c>
      <c r="S1115" s="388">
        <f>ROWS(R$5:R1115)</f>
        <v>1111</v>
      </c>
      <c r="T1115" s="388" t="str">
        <f>IF(_xlfn.IFNA(VLOOKUP(P1115,$AG$3:$AH$83,2,FALSE),"")='11.1'!$D$5,TXM!S1115,"")</f>
        <v/>
      </c>
      <c r="U1115" t="str">
        <f>IFERROR(SMALL($T$5:$T$9000,ROWS($T$5:T1115)),"")</f>
        <v/>
      </c>
    </row>
    <row r="1116" spans="1:21" ht="14.4" customHeight="1" x14ac:dyDescent="0.3">
      <c r="A1116" s="371" t="s">
        <v>153</v>
      </c>
      <c r="B1116" t="s">
        <v>98</v>
      </c>
      <c r="C1116" s="372">
        <v>87870</v>
      </c>
      <c r="D1116" s="388">
        <f>ROWS(C$5:C1116)</f>
        <v>1112</v>
      </c>
      <c r="E1116" s="388" t="str">
        <f>IF(_xlfn.IFNA(VLOOKUP(A1116,$AG$3:$AH$83,2,FALSE),"")='11.1'!$D$5,TXM!D1116,"")</f>
        <v/>
      </c>
      <c r="F1116" t="str">
        <f>IFERROR(SMALL($E$5:$E$9000,ROWS($E$5:E1116)),"")</f>
        <v/>
      </c>
      <c r="I1116" s="371" t="s">
        <v>194</v>
      </c>
      <c r="J1116" t="s">
        <v>819</v>
      </c>
      <c r="K1116" s="372">
        <v>30537705</v>
      </c>
      <c r="L1116" s="388">
        <f>ROWS(K$5:K1116)</f>
        <v>1112</v>
      </c>
      <c r="M1116" s="388" t="str">
        <f>IF(_xlfn.IFNA(VLOOKUP(I1116,$AG$3:$AH$83,2,FALSE),"")='11.1'!$D$5,TXM!L1116,"")</f>
        <v/>
      </c>
      <c r="N1116" t="str">
        <f>IFERROR(SMALL($M$5:$M$9000,ROWS($M$5:M1116)),"")</f>
        <v/>
      </c>
      <c r="P1116" t="s">
        <v>153</v>
      </c>
      <c r="Q1116" t="s">
        <v>104</v>
      </c>
      <c r="R1116">
        <v>56012</v>
      </c>
      <c r="S1116" s="388">
        <f>ROWS(R$5:R1116)</f>
        <v>1112</v>
      </c>
      <c r="T1116" s="388" t="str">
        <f>IF(_xlfn.IFNA(VLOOKUP(P1116,$AG$3:$AH$83,2,FALSE),"")='11.1'!$D$5,TXM!S1116,"")</f>
        <v/>
      </c>
      <c r="U1116" t="str">
        <f>IFERROR(SMALL($T$5:$T$9000,ROWS($T$5:T1116)),"")</f>
        <v/>
      </c>
    </row>
    <row r="1117" spans="1:21" ht="14.4" customHeight="1" x14ac:dyDescent="0.3">
      <c r="A1117" s="371" t="s">
        <v>153</v>
      </c>
      <c r="B1117" t="s">
        <v>1285</v>
      </c>
      <c r="C1117" s="372">
        <v>72000</v>
      </c>
      <c r="D1117" s="388">
        <f>ROWS(C$5:C1117)</f>
        <v>1113</v>
      </c>
      <c r="E1117" s="388" t="str">
        <f>IF(_xlfn.IFNA(VLOOKUP(A1117,$AG$3:$AH$83,2,FALSE),"")='11.1'!$D$5,TXM!D1117,"")</f>
        <v/>
      </c>
      <c r="F1117" t="str">
        <f>IFERROR(SMALL($E$5:$E$9000,ROWS($E$5:E1117)),"")</f>
        <v/>
      </c>
      <c r="I1117" s="371" t="s">
        <v>194</v>
      </c>
      <c r="J1117" t="s">
        <v>845</v>
      </c>
      <c r="K1117" s="372">
        <v>29052010</v>
      </c>
      <c r="L1117" s="388">
        <f>ROWS(K$5:K1117)</f>
        <v>1113</v>
      </c>
      <c r="M1117" s="388" t="str">
        <f>IF(_xlfn.IFNA(VLOOKUP(I1117,$AG$3:$AH$83,2,FALSE),"")='11.1'!$D$5,TXM!L1117,"")</f>
        <v/>
      </c>
      <c r="N1117" t="str">
        <f>IFERROR(SMALL($M$5:$M$9000,ROWS($M$5:M1117)),"")</f>
        <v/>
      </c>
      <c r="P1117" t="s">
        <v>153</v>
      </c>
      <c r="Q1117" t="s">
        <v>95</v>
      </c>
      <c r="R1117">
        <v>48174</v>
      </c>
      <c r="S1117" s="388">
        <f>ROWS(R$5:R1117)</f>
        <v>1113</v>
      </c>
      <c r="T1117" s="388" t="str">
        <f>IF(_xlfn.IFNA(VLOOKUP(P1117,$AG$3:$AH$83,2,FALSE),"")='11.1'!$D$5,TXM!S1117,"")</f>
        <v/>
      </c>
      <c r="U1117" t="str">
        <f>IFERROR(SMALL($T$5:$T$9000,ROWS($T$5:T1117)),"")</f>
        <v/>
      </c>
    </row>
    <row r="1118" spans="1:21" ht="14.4" customHeight="1" x14ac:dyDescent="0.3">
      <c r="A1118" s="371" t="s">
        <v>153</v>
      </c>
      <c r="B1118" t="s">
        <v>841</v>
      </c>
      <c r="C1118" s="372">
        <v>59006</v>
      </c>
      <c r="D1118" s="388">
        <f>ROWS(C$5:C1118)</f>
        <v>1114</v>
      </c>
      <c r="E1118" s="388" t="str">
        <f>IF(_xlfn.IFNA(VLOOKUP(A1118,$AG$3:$AH$83,2,FALSE),"")='11.1'!$D$5,TXM!D1118,"")</f>
        <v/>
      </c>
      <c r="F1118" t="str">
        <f>IFERROR(SMALL($E$5:$E$9000,ROWS($E$5:E1118)),"")</f>
        <v/>
      </c>
      <c r="I1118" s="371" t="s">
        <v>194</v>
      </c>
      <c r="J1118" t="s">
        <v>803</v>
      </c>
      <c r="K1118" s="372">
        <v>27373749</v>
      </c>
      <c r="L1118" s="388">
        <f>ROWS(K$5:K1118)</f>
        <v>1114</v>
      </c>
      <c r="M1118" s="388" t="str">
        <f>IF(_xlfn.IFNA(VLOOKUP(I1118,$AG$3:$AH$83,2,FALSE),"")='11.1'!$D$5,TXM!L1118,"")</f>
        <v/>
      </c>
      <c r="N1118" t="str">
        <f>IFERROR(SMALL($M$5:$M$9000,ROWS($M$5:M1118)),"")</f>
        <v/>
      </c>
      <c r="P1118" t="s">
        <v>153</v>
      </c>
      <c r="Q1118" t="s">
        <v>849</v>
      </c>
      <c r="R1118">
        <v>39545</v>
      </c>
      <c r="S1118" s="388">
        <f>ROWS(R$5:R1118)</f>
        <v>1114</v>
      </c>
      <c r="T1118" s="388" t="str">
        <f>IF(_xlfn.IFNA(VLOOKUP(P1118,$AG$3:$AH$83,2,FALSE),"")='11.1'!$D$5,TXM!S1118,"")</f>
        <v/>
      </c>
      <c r="U1118" t="str">
        <f>IFERROR(SMALL($T$5:$T$9000,ROWS($T$5:T1118)),"")</f>
        <v/>
      </c>
    </row>
    <row r="1119" spans="1:21" ht="14.4" customHeight="1" x14ac:dyDescent="0.3">
      <c r="A1119" s="371" t="s">
        <v>554</v>
      </c>
      <c r="B1119" t="s">
        <v>783</v>
      </c>
      <c r="C1119" s="372">
        <v>102843045</v>
      </c>
      <c r="D1119" s="388">
        <f>ROWS(C$5:C1119)</f>
        <v>1115</v>
      </c>
      <c r="E1119" s="388" t="str">
        <f>IF(_xlfn.IFNA(VLOOKUP(A1119,$AG$3:$AH$83,2,FALSE),"")='11.1'!$D$5,TXM!D1119,"")</f>
        <v/>
      </c>
      <c r="F1119" t="str">
        <f>IFERROR(SMALL($E$5:$E$9000,ROWS($E$5:E1119)),"")</f>
        <v/>
      </c>
      <c r="I1119" s="371" t="s">
        <v>194</v>
      </c>
      <c r="J1119" t="s">
        <v>996</v>
      </c>
      <c r="K1119" s="372">
        <v>25364081</v>
      </c>
      <c r="L1119" s="388">
        <f>ROWS(K$5:K1119)</f>
        <v>1115</v>
      </c>
      <c r="M1119" s="388" t="str">
        <f>IF(_xlfn.IFNA(VLOOKUP(I1119,$AG$3:$AH$83,2,FALSE),"")='11.1'!$D$5,TXM!L1119,"")</f>
        <v/>
      </c>
      <c r="N1119" t="str">
        <f>IFERROR(SMALL($M$5:$M$9000,ROWS($M$5:M1119)),"")</f>
        <v/>
      </c>
      <c r="P1119" t="s">
        <v>153</v>
      </c>
      <c r="Q1119" t="s">
        <v>106</v>
      </c>
      <c r="R1119">
        <v>30730</v>
      </c>
      <c r="S1119" s="388">
        <f>ROWS(R$5:R1119)</f>
        <v>1115</v>
      </c>
      <c r="T1119" s="388" t="str">
        <f>IF(_xlfn.IFNA(VLOOKUP(P1119,$AG$3:$AH$83,2,FALSE),"")='11.1'!$D$5,TXM!S1119,"")</f>
        <v/>
      </c>
      <c r="U1119" t="str">
        <f>IFERROR(SMALL($T$5:$T$9000,ROWS($T$5:T1119)),"")</f>
        <v/>
      </c>
    </row>
    <row r="1120" spans="1:21" ht="14.4" customHeight="1" x14ac:dyDescent="0.3">
      <c r="A1120" s="371" t="s">
        <v>554</v>
      </c>
      <c r="B1120" t="s">
        <v>1000</v>
      </c>
      <c r="C1120" s="372">
        <v>1340627</v>
      </c>
      <c r="D1120" s="388">
        <f>ROWS(C$5:C1120)</f>
        <v>1116</v>
      </c>
      <c r="E1120" s="388" t="str">
        <f>IF(_xlfn.IFNA(VLOOKUP(A1120,$AG$3:$AH$83,2,FALSE),"")='11.1'!$D$5,TXM!D1120,"")</f>
        <v/>
      </c>
      <c r="F1120" t="str">
        <f>IFERROR(SMALL($E$5:$E$9000,ROWS($E$5:E1120)),"")</f>
        <v/>
      </c>
      <c r="I1120" s="371" t="s">
        <v>194</v>
      </c>
      <c r="J1120" t="s">
        <v>825</v>
      </c>
      <c r="K1120" s="372">
        <v>22710410</v>
      </c>
      <c r="L1120" s="388">
        <f>ROWS(K$5:K1120)</f>
        <v>1116</v>
      </c>
      <c r="M1120" s="388" t="str">
        <f>IF(_xlfn.IFNA(VLOOKUP(I1120,$AG$3:$AH$83,2,FALSE),"")='11.1'!$D$5,TXM!L1120,"")</f>
        <v/>
      </c>
      <c r="N1120" t="str">
        <f>IFERROR(SMALL($M$5:$M$9000,ROWS($M$5:M1120)),"")</f>
        <v/>
      </c>
      <c r="P1120" t="s">
        <v>153</v>
      </c>
      <c r="Q1120" t="s">
        <v>825</v>
      </c>
      <c r="R1120">
        <v>23943</v>
      </c>
      <c r="S1120" s="388">
        <f>ROWS(R$5:R1120)</f>
        <v>1116</v>
      </c>
      <c r="T1120" s="388" t="str">
        <f>IF(_xlfn.IFNA(VLOOKUP(P1120,$AG$3:$AH$83,2,FALSE),"")='11.1'!$D$5,TXM!S1120,"")</f>
        <v/>
      </c>
      <c r="U1120" t="str">
        <f>IFERROR(SMALL($T$5:$T$9000,ROWS($T$5:T1120)),"")</f>
        <v/>
      </c>
    </row>
    <row r="1121" spans="1:21" ht="14.4" customHeight="1" x14ac:dyDescent="0.3">
      <c r="A1121" s="371" t="s">
        <v>554</v>
      </c>
      <c r="B1121" t="s">
        <v>91</v>
      </c>
      <c r="C1121" s="372">
        <v>1049776</v>
      </c>
      <c r="D1121" s="388">
        <f>ROWS(C$5:C1121)</f>
        <v>1117</v>
      </c>
      <c r="E1121" s="388" t="str">
        <f>IF(_xlfn.IFNA(VLOOKUP(A1121,$AG$3:$AH$83,2,FALSE),"")='11.1'!$D$5,TXM!D1121,"")</f>
        <v/>
      </c>
      <c r="F1121" t="str">
        <f>IFERROR(SMALL($E$5:$E$9000,ROWS($E$5:E1121)),"")</f>
        <v/>
      </c>
      <c r="I1121" s="371" t="s">
        <v>194</v>
      </c>
      <c r="J1121" t="s">
        <v>94</v>
      </c>
      <c r="K1121" s="372">
        <v>21347843</v>
      </c>
      <c r="L1121" s="388">
        <f>ROWS(K$5:K1121)</f>
        <v>1117</v>
      </c>
      <c r="M1121" s="388" t="str">
        <f>IF(_xlfn.IFNA(VLOOKUP(I1121,$AG$3:$AH$83,2,FALSE),"")='11.1'!$D$5,TXM!L1121,"")</f>
        <v/>
      </c>
      <c r="N1121" t="str">
        <f>IFERROR(SMALL($M$5:$M$9000,ROWS($M$5:M1121)),"")</f>
        <v/>
      </c>
      <c r="P1121" t="s">
        <v>153</v>
      </c>
      <c r="Q1121" t="s">
        <v>98</v>
      </c>
      <c r="R1121">
        <v>23753</v>
      </c>
      <c r="S1121" s="388">
        <f>ROWS(R$5:R1121)</f>
        <v>1117</v>
      </c>
      <c r="T1121" s="388" t="str">
        <f>IF(_xlfn.IFNA(VLOOKUP(P1121,$AG$3:$AH$83,2,FALSE),"")='11.1'!$D$5,TXM!S1121,"")</f>
        <v/>
      </c>
      <c r="U1121" t="str">
        <f>IFERROR(SMALL($T$5:$T$9000,ROWS($T$5:T1121)),"")</f>
        <v/>
      </c>
    </row>
    <row r="1122" spans="1:21" ht="14.4" customHeight="1" x14ac:dyDescent="0.3">
      <c r="A1122" s="371" t="s">
        <v>554</v>
      </c>
      <c r="B1122" t="s">
        <v>789</v>
      </c>
      <c r="C1122" s="372">
        <v>1040722</v>
      </c>
      <c r="D1122" s="388">
        <f>ROWS(C$5:C1122)</f>
        <v>1118</v>
      </c>
      <c r="E1122" s="388" t="str">
        <f>IF(_xlfn.IFNA(VLOOKUP(A1122,$AG$3:$AH$83,2,FALSE),"")='11.1'!$D$5,TXM!D1122,"")</f>
        <v/>
      </c>
      <c r="F1122" t="str">
        <f>IFERROR(SMALL($E$5:$E$9000,ROWS($E$5:E1122)),"")</f>
        <v/>
      </c>
      <c r="I1122" s="371" t="s">
        <v>194</v>
      </c>
      <c r="J1122" t="s">
        <v>1006</v>
      </c>
      <c r="K1122" s="372">
        <v>21295198</v>
      </c>
      <c r="L1122" s="388">
        <f>ROWS(K$5:K1122)</f>
        <v>1118</v>
      </c>
      <c r="M1122" s="388" t="str">
        <f>IF(_xlfn.IFNA(VLOOKUP(I1122,$AG$3:$AH$83,2,FALSE),"")='11.1'!$D$5,TXM!L1122,"")</f>
        <v/>
      </c>
      <c r="N1122" t="str">
        <f>IFERROR(SMALL($M$5:$M$9000,ROWS($M$5:M1122)),"")</f>
        <v/>
      </c>
      <c r="P1122" t="s">
        <v>153</v>
      </c>
      <c r="Q1122" t="s">
        <v>791</v>
      </c>
      <c r="R1122">
        <v>23230</v>
      </c>
      <c r="S1122" s="388">
        <f>ROWS(R$5:R1122)</f>
        <v>1118</v>
      </c>
      <c r="T1122" s="388" t="str">
        <f>IF(_xlfn.IFNA(VLOOKUP(P1122,$AG$3:$AH$83,2,FALSE),"")='11.1'!$D$5,TXM!S1122,"")</f>
        <v/>
      </c>
      <c r="U1122" t="str">
        <f>IFERROR(SMALL($T$5:$T$9000,ROWS($T$5:T1122)),"")</f>
        <v/>
      </c>
    </row>
    <row r="1123" spans="1:21" ht="14.4" customHeight="1" x14ac:dyDescent="0.3">
      <c r="A1123" s="371" t="s">
        <v>554</v>
      </c>
      <c r="B1123" t="s">
        <v>95</v>
      </c>
      <c r="C1123" s="372">
        <v>1003699</v>
      </c>
      <c r="D1123" s="388">
        <f>ROWS(C$5:C1123)</f>
        <v>1119</v>
      </c>
      <c r="E1123" s="388" t="str">
        <f>IF(_xlfn.IFNA(VLOOKUP(A1123,$AG$3:$AH$83,2,FALSE),"")='11.1'!$D$5,TXM!D1123,"")</f>
        <v/>
      </c>
      <c r="F1123" t="str">
        <f>IFERROR(SMALL($E$5:$E$9000,ROWS($E$5:E1123)),"")</f>
        <v/>
      </c>
      <c r="I1123" s="371" t="s">
        <v>194</v>
      </c>
      <c r="J1123" t="s">
        <v>813</v>
      </c>
      <c r="K1123" s="372">
        <v>19921552</v>
      </c>
      <c r="L1123" s="388">
        <f>ROWS(K$5:K1123)</f>
        <v>1119</v>
      </c>
      <c r="M1123" s="388" t="str">
        <f>IF(_xlfn.IFNA(VLOOKUP(I1123,$AG$3:$AH$83,2,FALSE),"")='11.1'!$D$5,TXM!L1123,"")</f>
        <v/>
      </c>
      <c r="N1123" t="str">
        <f>IFERROR(SMALL($M$5:$M$9000,ROWS($M$5:M1123)),"")</f>
        <v/>
      </c>
      <c r="P1123" t="s">
        <v>153</v>
      </c>
      <c r="Q1123" t="s">
        <v>815</v>
      </c>
      <c r="R1123">
        <v>19599</v>
      </c>
      <c r="S1123" s="388">
        <f>ROWS(R$5:R1123)</f>
        <v>1119</v>
      </c>
      <c r="T1123" s="388" t="str">
        <f>IF(_xlfn.IFNA(VLOOKUP(P1123,$AG$3:$AH$83,2,FALSE),"")='11.1'!$D$5,TXM!S1123,"")</f>
        <v/>
      </c>
      <c r="U1123" t="str">
        <f>IFERROR(SMALL($T$5:$T$9000,ROWS($T$5:T1123)),"")</f>
        <v/>
      </c>
    </row>
    <row r="1124" spans="1:21" ht="14.4" customHeight="1" x14ac:dyDescent="0.3">
      <c r="A1124" s="371" t="s">
        <v>554</v>
      </c>
      <c r="B1124" t="s">
        <v>773</v>
      </c>
      <c r="C1124" s="372">
        <v>863224</v>
      </c>
      <c r="D1124" s="388">
        <f>ROWS(C$5:C1124)</f>
        <v>1120</v>
      </c>
      <c r="E1124" s="388" t="str">
        <f>IF(_xlfn.IFNA(VLOOKUP(A1124,$AG$3:$AH$83,2,FALSE),"")='11.1'!$D$5,TXM!D1124,"")</f>
        <v/>
      </c>
      <c r="F1124" t="str">
        <f>IFERROR(SMALL($E$5:$E$9000,ROWS($E$5:E1124)),"")</f>
        <v/>
      </c>
      <c r="I1124" s="371" t="s">
        <v>194</v>
      </c>
      <c r="J1124" t="s">
        <v>1002</v>
      </c>
      <c r="K1124" s="372">
        <v>19340204</v>
      </c>
      <c r="L1124" s="388">
        <f>ROWS(K$5:K1124)</f>
        <v>1120</v>
      </c>
      <c r="M1124" s="388" t="str">
        <f>IF(_xlfn.IFNA(VLOOKUP(I1124,$AG$3:$AH$83,2,FALSE),"")='11.1'!$D$5,TXM!L1124,"")</f>
        <v/>
      </c>
      <c r="N1124" t="str">
        <f>IFERROR(SMALL($M$5:$M$9000,ROWS($M$5:M1124)),"")</f>
        <v/>
      </c>
      <c r="P1124" t="s">
        <v>153</v>
      </c>
      <c r="Q1124" t="s">
        <v>831</v>
      </c>
      <c r="R1124">
        <v>19064</v>
      </c>
      <c r="S1124" s="388">
        <f>ROWS(R$5:R1124)</f>
        <v>1120</v>
      </c>
      <c r="T1124" s="388" t="str">
        <f>IF(_xlfn.IFNA(VLOOKUP(P1124,$AG$3:$AH$83,2,FALSE),"")='11.1'!$D$5,TXM!S1124,"")</f>
        <v/>
      </c>
      <c r="U1124" t="str">
        <f>IFERROR(SMALL($T$5:$T$9000,ROWS($T$5:T1124)),"")</f>
        <v/>
      </c>
    </row>
    <row r="1125" spans="1:21" ht="14.4" customHeight="1" x14ac:dyDescent="0.3">
      <c r="A1125" s="371" t="s">
        <v>554</v>
      </c>
      <c r="B1125" t="s">
        <v>106</v>
      </c>
      <c r="C1125" s="372">
        <v>601135</v>
      </c>
      <c r="D1125" s="388">
        <f>ROWS(C$5:C1125)</f>
        <v>1121</v>
      </c>
      <c r="E1125" s="388" t="str">
        <f>IF(_xlfn.IFNA(VLOOKUP(A1125,$AG$3:$AH$83,2,FALSE),"")='11.1'!$D$5,TXM!D1125,"")</f>
        <v/>
      </c>
      <c r="F1125" t="str">
        <f>IFERROR(SMALL($E$5:$E$9000,ROWS($E$5:E1125)),"")</f>
        <v/>
      </c>
      <c r="I1125" s="371" t="s">
        <v>194</v>
      </c>
      <c r="J1125" t="s">
        <v>93</v>
      </c>
      <c r="K1125" s="372">
        <v>19028223</v>
      </c>
      <c r="L1125" s="388">
        <f>ROWS(K$5:K1125)</f>
        <v>1121</v>
      </c>
      <c r="M1125" s="388" t="str">
        <f>IF(_xlfn.IFNA(VLOOKUP(I1125,$AG$3:$AH$83,2,FALSE),"")='11.1'!$D$5,TXM!L1125,"")</f>
        <v/>
      </c>
      <c r="N1125" t="str">
        <f>IFERROR(SMALL($M$5:$M$9000,ROWS($M$5:M1125)),"")</f>
        <v/>
      </c>
      <c r="P1125" t="s">
        <v>153</v>
      </c>
      <c r="Q1125" t="s">
        <v>835</v>
      </c>
      <c r="R1125">
        <v>14400</v>
      </c>
      <c r="S1125" s="388">
        <f>ROWS(R$5:R1125)</f>
        <v>1121</v>
      </c>
      <c r="T1125" s="388" t="str">
        <f>IF(_xlfn.IFNA(VLOOKUP(P1125,$AG$3:$AH$83,2,FALSE),"")='11.1'!$D$5,TXM!S1125,"")</f>
        <v/>
      </c>
      <c r="U1125" t="str">
        <f>IFERROR(SMALL($T$5:$T$9000,ROWS($T$5:T1125)),"")</f>
        <v/>
      </c>
    </row>
    <row r="1126" spans="1:21" ht="14.4" customHeight="1" x14ac:dyDescent="0.3">
      <c r="A1126" s="371" t="s">
        <v>554</v>
      </c>
      <c r="B1126" t="s">
        <v>107</v>
      </c>
      <c r="C1126" s="372">
        <v>281716</v>
      </c>
      <c r="D1126" s="388">
        <f>ROWS(C$5:C1126)</f>
        <v>1122</v>
      </c>
      <c r="E1126" s="388" t="str">
        <f>IF(_xlfn.IFNA(VLOOKUP(A1126,$AG$3:$AH$83,2,FALSE),"")='11.1'!$D$5,TXM!D1126,"")</f>
        <v/>
      </c>
      <c r="F1126" t="str">
        <f>IFERROR(SMALL($E$5:$E$9000,ROWS($E$5:E1126)),"")</f>
        <v/>
      </c>
      <c r="I1126" s="371" t="s">
        <v>194</v>
      </c>
      <c r="J1126" t="s">
        <v>1003</v>
      </c>
      <c r="K1126" s="372">
        <v>12575353</v>
      </c>
      <c r="L1126" s="388">
        <f>ROWS(K$5:K1126)</f>
        <v>1122</v>
      </c>
      <c r="M1126" s="388" t="str">
        <f>IF(_xlfn.IFNA(VLOOKUP(I1126,$AG$3:$AH$83,2,FALSE),"")='11.1'!$D$5,TXM!L1126,"")</f>
        <v/>
      </c>
      <c r="N1126" t="str">
        <f>IFERROR(SMALL($M$5:$M$9000,ROWS($M$5:M1126)),"")</f>
        <v/>
      </c>
      <c r="P1126" t="s">
        <v>153</v>
      </c>
      <c r="Q1126" t="s">
        <v>1275</v>
      </c>
      <c r="R1126">
        <v>11009</v>
      </c>
      <c r="S1126" s="388">
        <f>ROWS(R$5:R1126)</f>
        <v>1122</v>
      </c>
      <c r="T1126" s="388" t="str">
        <f>IF(_xlfn.IFNA(VLOOKUP(P1126,$AG$3:$AH$83,2,FALSE),"")='11.1'!$D$5,TXM!S1126,"")</f>
        <v/>
      </c>
      <c r="U1126" t="str">
        <f>IFERROR(SMALL($T$5:$T$9000,ROWS($T$5:T1126)),"")</f>
        <v/>
      </c>
    </row>
    <row r="1127" spans="1:21" ht="14.4" customHeight="1" x14ac:dyDescent="0.3">
      <c r="A1127" s="371" t="s">
        <v>554</v>
      </c>
      <c r="B1127" t="s">
        <v>104</v>
      </c>
      <c r="C1127" s="372">
        <v>261148</v>
      </c>
      <c r="D1127" s="388">
        <f>ROWS(C$5:C1127)</f>
        <v>1123</v>
      </c>
      <c r="E1127" s="388" t="str">
        <f>IF(_xlfn.IFNA(VLOOKUP(A1127,$AG$3:$AH$83,2,FALSE),"")='11.1'!$D$5,TXM!D1127,"")</f>
        <v/>
      </c>
      <c r="F1127" t="str">
        <f>IFERROR(SMALL($E$5:$E$9000,ROWS($E$5:E1127)),"")</f>
        <v/>
      </c>
      <c r="I1127" s="371" t="s">
        <v>194</v>
      </c>
      <c r="J1127" t="s">
        <v>990</v>
      </c>
      <c r="K1127" s="372">
        <v>12310820</v>
      </c>
      <c r="L1127" s="388">
        <f>ROWS(K$5:K1127)</f>
        <v>1123</v>
      </c>
      <c r="M1127" s="388" t="str">
        <f>IF(_xlfn.IFNA(VLOOKUP(I1127,$AG$3:$AH$83,2,FALSE),"")='11.1'!$D$5,TXM!L1127,"")</f>
        <v/>
      </c>
      <c r="N1127" t="str">
        <f>IFERROR(SMALL($M$5:$M$9000,ROWS($M$5:M1127)),"")</f>
        <v/>
      </c>
      <c r="P1127" t="s">
        <v>153</v>
      </c>
      <c r="Q1127" t="s">
        <v>779</v>
      </c>
      <c r="R1127">
        <v>10215</v>
      </c>
      <c r="S1127" s="388">
        <f>ROWS(R$5:R1127)</f>
        <v>1123</v>
      </c>
      <c r="T1127" s="388" t="str">
        <f>IF(_xlfn.IFNA(VLOOKUP(P1127,$AG$3:$AH$83,2,FALSE),"")='11.1'!$D$5,TXM!S1127,"")</f>
        <v/>
      </c>
      <c r="U1127" t="str">
        <f>IFERROR(SMALL($T$5:$T$9000,ROWS($T$5:T1127)),"")</f>
        <v/>
      </c>
    </row>
    <row r="1128" spans="1:21" ht="14.4" customHeight="1" x14ac:dyDescent="0.3">
      <c r="A1128" s="371" t="s">
        <v>554</v>
      </c>
      <c r="B1128" t="s">
        <v>1006</v>
      </c>
      <c r="C1128" s="372">
        <v>230821</v>
      </c>
      <c r="D1128" s="388">
        <f>ROWS(C$5:C1128)</f>
        <v>1124</v>
      </c>
      <c r="E1128" s="388" t="str">
        <f>IF(_xlfn.IFNA(VLOOKUP(A1128,$AG$3:$AH$83,2,FALSE),"")='11.1'!$D$5,TXM!D1128,"")</f>
        <v/>
      </c>
      <c r="F1128" t="str">
        <f>IFERROR(SMALL($E$5:$E$9000,ROWS($E$5:E1128)),"")</f>
        <v/>
      </c>
      <c r="I1128" s="371" t="s">
        <v>194</v>
      </c>
      <c r="J1128" t="s">
        <v>172</v>
      </c>
      <c r="K1128" s="372">
        <v>11089510</v>
      </c>
      <c r="L1128" s="388">
        <f>ROWS(K$5:K1128)</f>
        <v>1124</v>
      </c>
      <c r="M1128" s="388" t="str">
        <f>IF(_xlfn.IFNA(VLOOKUP(I1128,$AG$3:$AH$83,2,FALSE),"")='11.1'!$D$5,TXM!L1128,"")</f>
        <v/>
      </c>
      <c r="N1128" t="str">
        <f>IFERROR(SMALL($M$5:$M$9000,ROWS($M$5:M1128)),"")</f>
        <v/>
      </c>
      <c r="P1128" t="s">
        <v>153</v>
      </c>
      <c r="Q1128" t="s">
        <v>108</v>
      </c>
      <c r="R1128">
        <v>9366</v>
      </c>
      <c r="S1128" s="388">
        <f>ROWS(R$5:R1128)</f>
        <v>1124</v>
      </c>
      <c r="T1128" s="388" t="str">
        <f>IF(_xlfn.IFNA(VLOOKUP(P1128,$AG$3:$AH$83,2,FALSE),"")='11.1'!$D$5,TXM!S1128,"")</f>
        <v/>
      </c>
      <c r="U1128" t="str">
        <f>IFERROR(SMALL($T$5:$T$9000,ROWS($T$5:T1128)),"")</f>
        <v/>
      </c>
    </row>
    <row r="1129" spans="1:21" ht="14.4" customHeight="1" x14ac:dyDescent="0.3">
      <c r="A1129" s="371" t="s">
        <v>554</v>
      </c>
      <c r="B1129" t="s">
        <v>843</v>
      </c>
      <c r="C1129" s="372">
        <v>175473</v>
      </c>
      <c r="D1129" s="388">
        <f>ROWS(C$5:C1129)</f>
        <v>1125</v>
      </c>
      <c r="E1129" s="388" t="str">
        <f>IF(_xlfn.IFNA(VLOOKUP(A1129,$AG$3:$AH$83,2,FALSE),"")='11.1'!$D$5,TXM!D1129,"")</f>
        <v/>
      </c>
      <c r="F1129" t="str">
        <f>IFERROR(SMALL($E$5:$E$9000,ROWS($E$5:E1129)),"")</f>
        <v/>
      </c>
      <c r="I1129" s="371" t="s">
        <v>194</v>
      </c>
      <c r="J1129" t="s">
        <v>809</v>
      </c>
      <c r="K1129" s="372">
        <v>10799620</v>
      </c>
      <c r="L1129" s="388">
        <f>ROWS(K$5:K1129)</f>
        <v>1125</v>
      </c>
      <c r="M1129" s="388" t="str">
        <f>IF(_xlfn.IFNA(VLOOKUP(I1129,$AG$3:$AH$83,2,FALSE),"")='11.1'!$D$5,TXM!L1129,"")</f>
        <v/>
      </c>
      <c r="N1129" t="str">
        <f>IFERROR(SMALL($M$5:$M$9000,ROWS($M$5:M1129)),"")</f>
        <v/>
      </c>
      <c r="P1129" t="s">
        <v>153</v>
      </c>
      <c r="Q1129" t="s">
        <v>821</v>
      </c>
      <c r="R1129">
        <v>8500</v>
      </c>
      <c r="S1129" s="388">
        <f>ROWS(R$5:R1129)</f>
        <v>1125</v>
      </c>
      <c r="T1129" s="388" t="str">
        <f>IF(_xlfn.IFNA(VLOOKUP(P1129,$AG$3:$AH$83,2,FALSE),"")='11.1'!$D$5,TXM!S1129,"")</f>
        <v/>
      </c>
      <c r="U1129" t="str">
        <f>IFERROR(SMALL($T$5:$T$9000,ROWS($T$5:T1129)),"")</f>
        <v/>
      </c>
    </row>
    <row r="1130" spans="1:21" ht="14.4" customHeight="1" x14ac:dyDescent="0.3">
      <c r="A1130" s="371" t="s">
        <v>554</v>
      </c>
      <c r="B1130" t="s">
        <v>835</v>
      </c>
      <c r="C1130" s="372">
        <v>131257</v>
      </c>
      <c r="D1130" s="388">
        <f>ROWS(C$5:C1130)</f>
        <v>1126</v>
      </c>
      <c r="E1130" s="388" t="str">
        <f>IF(_xlfn.IFNA(VLOOKUP(A1130,$AG$3:$AH$83,2,FALSE),"")='11.1'!$D$5,TXM!D1130,"")</f>
        <v/>
      </c>
      <c r="F1130" t="str">
        <f>IFERROR(SMALL($E$5:$E$9000,ROWS($E$5:E1130)),"")</f>
        <v/>
      </c>
      <c r="I1130" s="371" t="s">
        <v>194</v>
      </c>
      <c r="J1130" t="s">
        <v>855</v>
      </c>
      <c r="K1130" s="372">
        <v>10537342</v>
      </c>
      <c r="L1130" s="388">
        <f>ROWS(K$5:K1130)</f>
        <v>1126</v>
      </c>
      <c r="M1130" s="388" t="str">
        <f>IF(_xlfn.IFNA(VLOOKUP(I1130,$AG$3:$AH$83,2,FALSE),"")='11.1'!$D$5,TXM!L1130,"")</f>
        <v/>
      </c>
      <c r="N1130" t="str">
        <f>IFERROR(SMALL($M$5:$M$9000,ROWS($M$5:M1130)),"")</f>
        <v/>
      </c>
      <c r="P1130" t="s">
        <v>153</v>
      </c>
      <c r="Q1130" t="s">
        <v>837</v>
      </c>
      <c r="R1130">
        <v>6400</v>
      </c>
      <c r="S1130" s="388">
        <f>ROWS(R$5:R1130)</f>
        <v>1126</v>
      </c>
      <c r="T1130" s="388" t="str">
        <f>IF(_xlfn.IFNA(VLOOKUP(P1130,$AG$3:$AH$83,2,FALSE),"")='11.1'!$D$5,TXM!S1130,"")</f>
        <v/>
      </c>
      <c r="U1130" t="str">
        <f>IFERROR(SMALL($T$5:$T$9000,ROWS($T$5:T1130)),"")</f>
        <v/>
      </c>
    </row>
    <row r="1131" spans="1:21" ht="14.4" customHeight="1" x14ac:dyDescent="0.3">
      <c r="A1131" s="371" t="s">
        <v>554</v>
      </c>
      <c r="B1131" t="s">
        <v>103</v>
      </c>
      <c r="C1131" s="372">
        <v>88061</v>
      </c>
      <c r="D1131" s="388">
        <f>ROWS(C$5:C1131)</f>
        <v>1127</v>
      </c>
      <c r="E1131" s="388" t="str">
        <f>IF(_xlfn.IFNA(VLOOKUP(A1131,$AG$3:$AH$83,2,FALSE),"")='11.1'!$D$5,TXM!D1131,"")</f>
        <v/>
      </c>
      <c r="F1131" t="str">
        <f>IFERROR(SMALL($E$5:$E$9000,ROWS($E$5:E1131)),"")</f>
        <v/>
      </c>
      <c r="I1131" s="371" t="s">
        <v>194</v>
      </c>
      <c r="J1131" t="s">
        <v>829</v>
      </c>
      <c r="K1131" s="372">
        <v>10358461</v>
      </c>
      <c r="L1131" s="388">
        <f>ROWS(K$5:K1131)</f>
        <v>1127</v>
      </c>
      <c r="M1131" s="388" t="str">
        <f>IF(_xlfn.IFNA(VLOOKUP(I1131,$AG$3:$AH$83,2,FALSE),"")='11.1'!$D$5,TXM!L1131,"")</f>
        <v/>
      </c>
      <c r="N1131" t="str">
        <f>IFERROR(SMALL($M$5:$M$9000,ROWS($M$5:M1131)),"")</f>
        <v/>
      </c>
      <c r="P1131" t="s">
        <v>153</v>
      </c>
      <c r="Q1131" t="s">
        <v>97</v>
      </c>
      <c r="R1131">
        <v>4121</v>
      </c>
      <c r="S1131" s="388">
        <f>ROWS(R$5:R1131)</f>
        <v>1127</v>
      </c>
      <c r="T1131" s="388" t="str">
        <f>IF(_xlfn.IFNA(VLOOKUP(P1131,$AG$3:$AH$83,2,FALSE),"")='11.1'!$D$5,TXM!S1131,"")</f>
        <v/>
      </c>
      <c r="U1131" t="str">
        <f>IFERROR(SMALL($T$5:$T$9000,ROWS($T$5:T1131)),"")</f>
        <v/>
      </c>
    </row>
    <row r="1132" spans="1:21" ht="14.4" customHeight="1" x14ac:dyDescent="0.3">
      <c r="A1132" s="371" t="s">
        <v>554</v>
      </c>
      <c r="B1132" t="s">
        <v>98</v>
      </c>
      <c r="C1132" s="372">
        <v>58580</v>
      </c>
      <c r="D1132" s="388">
        <f>ROWS(C$5:C1132)</f>
        <v>1128</v>
      </c>
      <c r="E1132" s="388" t="str">
        <f>IF(_xlfn.IFNA(VLOOKUP(A1132,$AG$3:$AH$83,2,FALSE),"")='11.1'!$D$5,TXM!D1132,"")</f>
        <v/>
      </c>
      <c r="F1132" t="str">
        <f>IFERROR(SMALL($E$5:$E$9000,ROWS($E$5:E1132)),"")</f>
        <v/>
      </c>
      <c r="I1132" s="371" t="s">
        <v>194</v>
      </c>
      <c r="J1132" t="s">
        <v>815</v>
      </c>
      <c r="K1132" s="372">
        <v>10320109</v>
      </c>
      <c r="L1132" s="388">
        <f>ROWS(K$5:K1132)</f>
        <v>1128</v>
      </c>
      <c r="M1132" s="388" t="str">
        <f>IF(_xlfn.IFNA(VLOOKUP(I1132,$AG$3:$AH$83,2,FALSE),"")='11.1'!$D$5,TXM!L1132,"")</f>
        <v/>
      </c>
      <c r="N1132" t="str">
        <f>IFERROR(SMALL($M$5:$M$9000,ROWS($M$5:M1132)),"")</f>
        <v/>
      </c>
      <c r="P1132" t="s">
        <v>153</v>
      </c>
      <c r="Q1132" t="s">
        <v>1434</v>
      </c>
      <c r="R1132">
        <v>3000</v>
      </c>
      <c r="S1132" s="388">
        <f>ROWS(R$5:R1132)</f>
        <v>1128</v>
      </c>
      <c r="T1132" s="388" t="str">
        <f>IF(_xlfn.IFNA(VLOOKUP(P1132,$AG$3:$AH$83,2,FALSE),"")='11.1'!$D$5,TXM!S1132,"")</f>
        <v/>
      </c>
      <c r="U1132" t="str">
        <f>IFERROR(SMALL($T$5:$T$9000,ROWS($T$5:T1132)),"")</f>
        <v/>
      </c>
    </row>
    <row r="1133" spans="1:21" ht="14.4" customHeight="1" x14ac:dyDescent="0.3">
      <c r="A1133" s="371" t="s">
        <v>554</v>
      </c>
      <c r="B1133" t="s">
        <v>1318</v>
      </c>
      <c r="C1133" s="372">
        <v>45450</v>
      </c>
      <c r="D1133" s="388">
        <f>ROWS(C$5:C1133)</f>
        <v>1129</v>
      </c>
      <c r="E1133" s="388" t="str">
        <f>IF(_xlfn.IFNA(VLOOKUP(A1133,$AG$3:$AH$83,2,FALSE),"")='11.1'!$D$5,TXM!D1133,"")</f>
        <v/>
      </c>
      <c r="F1133" t="str">
        <f>IFERROR(SMALL($E$5:$E$9000,ROWS($E$5:E1133)),"")</f>
        <v/>
      </c>
      <c r="I1133" s="371" t="s">
        <v>194</v>
      </c>
      <c r="J1133" t="s">
        <v>857</v>
      </c>
      <c r="K1133" s="372">
        <v>9537381</v>
      </c>
      <c r="L1133" s="388">
        <f>ROWS(K$5:K1133)</f>
        <v>1129</v>
      </c>
      <c r="M1133" s="388" t="str">
        <f>IF(_xlfn.IFNA(VLOOKUP(I1133,$AG$3:$AH$83,2,FALSE),"")='11.1'!$D$5,TXM!L1133,"")</f>
        <v/>
      </c>
      <c r="N1133" t="str">
        <f>IFERROR(SMALL($M$5:$M$9000,ROWS($M$5:M1133)),"")</f>
        <v/>
      </c>
      <c r="P1133" t="s">
        <v>153</v>
      </c>
      <c r="Q1133" t="s">
        <v>827</v>
      </c>
      <c r="R1133">
        <v>1200</v>
      </c>
      <c r="S1133" s="388">
        <f>ROWS(R$5:R1133)</f>
        <v>1129</v>
      </c>
      <c r="T1133" s="388" t="str">
        <f>IF(_xlfn.IFNA(VLOOKUP(P1133,$AG$3:$AH$83,2,FALSE),"")='11.1'!$D$5,TXM!S1133,"")</f>
        <v/>
      </c>
      <c r="U1133" t="str">
        <f>IFERROR(SMALL($T$5:$T$9000,ROWS($T$5:T1133)),"")</f>
        <v/>
      </c>
    </row>
    <row r="1134" spans="1:21" ht="14.4" customHeight="1" x14ac:dyDescent="0.3">
      <c r="A1134" s="371" t="s">
        <v>554</v>
      </c>
      <c r="B1134" t="s">
        <v>863</v>
      </c>
      <c r="C1134" s="372">
        <v>43086</v>
      </c>
      <c r="D1134" s="388">
        <f>ROWS(C$5:C1134)</f>
        <v>1130</v>
      </c>
      <c r="E1134" s="388" t="str">
        <f>IF(_xlfn.IFNA(VLOOKUP(A1134,$AG$3:$AH$83,2,FALSE),"")='11.1'!$D$5,TXM!D1134,"")</f>
        <v/>
      </c>
      <c r="F1134" t="str">
        <f>IFERROR(SMALL($E$5:$E$9000,ROWS($E$5:E1134)),"")</f>
        <v/>
      </c>
      <c r="I1134" s="371" t="s">
        <v>194</v>
      </c>
      <c r="J1134" t="s">
        <v>97</v>
      </c>
      <c r="K1134" s="372">
        <v>8278409</v>
      </c>
      <c r="L1134" s="388">
        <f>ROWS(K$5:K1134)</f>
        <v>1130</v>
      </c>
      <c r="M1134" s="388" t="str">
        <f>IF(_xlfn.IFNA(VLOOKUP(I1134,$AG$3:$AH$83,2,FALSE),"")='11.1'!$D$5,TXM!L1134,"")</f>
        <v/>
      </c>
      <c r="N1134" t="str">
        <f>IFERROR(SMALL($M$5:$M$9000,ROWS($M$5:M1134)),"")</f>
        <v/>
      </c>
      <c r="P1134" t="s">
        <v>153</v>
      </c>
      <c r="Q1134" t="s">
        <v>861</v>
      </c>
      <c r="R1134">
        <v>219</v>
      </c>
      <c r="S1134" s="388">
        <f>ROWS(R$5:R1134)</f>
        <v>1130</v>
      </c>
      <c r="T1134" s="388" t="str">
        <f>IF(_xlfn.IFNA(VLOOKUP(P1134,$AG$3:$AH$83,2,FALSE),"")='11.1'!$D$5,TXM!S1134,"")</f>
        <v/>
      </c>
      <c r="U1134" t="str">
        <f>IFERROR(SMALL($T$5:$T$9000,ROWS($T$5:T1134)),"")</f>
        <v/>
      </c>
    </row>
    <row r="1135" spans="1:21" ht="14.4" customHeight="1" x14ac:dyDescent="0.3">
      <c r="A1135" s="371" t="s">
        <v>554</v>
      </c>
      <c r="B1135" t="s">
        <v>791</v>
      </c>
      <c r="C1135" s="372">
        <v>15332</v>
      </c>
      <c r="D1135" s="388">
        <f>ROWS(C$5:C1135)</f>
        <v>1131</v>
      </c>
      <c r="E1135" s="388" t="str">
        <f>IF(_xlfn.IFNA(VLOOKUP(A1135,$AG$3:$AH$83,2,FALSE),"")='11.1'!$D$5,TXM!D1135,"")</f>
        <v/>
      </c>
      <c r="F1135" t="str">
        <f>IFERROR(SMALL($E$5:$E$9000,ROWS($E$5:E1135)),"")</f>
        <v/>
      </c>
      <c r="I1135" s="371" t="s">
        <v>194</v>
      </c>
      <c r="J1135" t="s">
        <v>805</v>
      </c>
      <c r="K1135" s="372">
        <v>7427941</v>
      </c>
      <c r="L1135" s="388">
        <f>ROWS(K$5:K1135)</f>
        <v>1131</v>
      </c>
      <c r="M1135" s="388" t="str">
        <f>IF(_xlfn.IFNA(VLOOKUP(I1135,$AG$3:$AH$83,2,FALSE),"")='11.1'!$D$5,TXM!L1135,"")</f>
        <v/>
      </c>
      <c r="N1135" t="str">
        <f>IFERROR(SMALL($M$5:$M$9000,ROWS($M$5:M1135)),"")</f>
        <v/>
      </c>
      <c r="P1135" t="s">
        <v>554</v>
      </c>
      <c r="Q1135" t="s">
        <v>863</v>
      </c>
      <c r="R1135">
        <v>1184576</v>
      </c>
      <c r="S1135" s="388">
        <f>ROWS(R$5:R1135)</f>
        <v>1131</v>
      </c>
      <c r="T1135" s="388" t="str">
        <f>IF(_xlfn.IFNA(VLOOKUP(P1135,$AG$3:$AH$83,2,FALSE),"")='11.1'!$D$5,TXM!S1135,"")</f>
        <v/>
      </c>
      <c r="U1135" t="str">
        <f>IFERROR(SMALL($T$5:$T$9000,ROWS($T$5:T1135)),"")</f>
        <v/>
      </c>
    </row>
    <row r="1136" spans="1:21" ht="14.4" customHeight="1" x14ac:dyDescent="0.3">
      <c r="A1136" s="371" t="s">
        <v>554</v>
      </c>
      <c r="B1136" t="s">
        <v>865</v>
      </c>
      <c r="C1136" s="372">
        <v>10477</v>
      </c>
      <c r="D1136" s="388">
        <f>ROWS(C$5:C1136)</f>
        <v>1132</v>
      </c>
      <c r="E1136" s="388" t="str">
        <f>IF(_xlfn.IFNA(VLOOKUP(A1136,$AG$3:$AH$83,2,FALSE),"")='11.1'!$D$5,TXM!D1136,"")</f>
        <v/>
      </c>
      <c r="F1136" t="str">
        <f>IFERROR(SMALL($E$5:$E$9000,ROWS($E$5:E1136)),"")</f>
        <v/>
      </c>
      <c r="I1136" s="371" t="s">
        <v>194</v>
      </c>
      <c r="J1136" t="s">
        <v>801</v>
      </c>
      <c r="K1136" s="372">
        <v>6956838</v>
      </c>
      <c r="L1136" s="388">
        <f>ROWS(K$5:K1136)</f>
        <v>1132</v>
      </c>
      <c r="M1136" s="388" t="str">
        <f>IF(_xlfn.IFNA(VLOOKUP(I1136,$AG$3:$AH$83,2,FALSE),"")='11.1'!$D$5,TXM!L1136,"")</f>
        <v/>
      </c>
      <c r="N1136" t="str">
        <f>IFERROR(SMALL($M$5:$M$9000,ROWS($M$5:M1136)),"")</f>
        <v/>
      </c>
      <c r="P1136" t="s">
        <v>554</v>
      </c>
      <c r="Q1136" t="s">
        <v>1000</v>
      </c>
      <c r="R1136">
        <v>226534</v>
      </c>
      <c r="S1136" s="388">
        <f>ROWS(R$5:R1136)</f>
        <v>1132</v>
      </c>
      <c r="T1136" s="388" t="str">
        <f>IF(_xlfn.IFNA(VLOOKUP(P1136,$AG$3:$AH$83,2,FALSE),"")='11.1'!$D$5,TXM!S1136,"")</f>
        <v/>
      </c>
      <c r="U1136" t="str">
        <f>IFERROR(SMALL($T$5:$T$9000,ROWS($T$5:T1136)),"")</f>
        <v/>
      </c>
    </row>
    <row r="1137" spans="1:21" ht="14.4" customHeight="1" x14ac:dyDescent="0.3">
      <c r="A1137" s="371" t="s">
        <v>554</v>
      </c>
      <c r="B1137" t="s">
        <v>97</v>
      </c>
      <c r="C1137" s="372">
        <v>5813</v>
      </c>
      <c r="D1137" s="388">
        <f>ROWS(C$5:C1137)</f>
        <v>1133</v>
      </c>
      <c r="E1137" s="388" t="str">
        <f>IF(_xlfn.IFNA(VLOOKUP(A1137,$AG$3:$AH$83,2,FALSE),"")='11.1'!$D$5,TXM!D1137,"")</f>
        <v/>
      </c>
      <c r="F1137" t="str">
        <f>IFERROR(SMALL($E$5:$E$9000,ROWS($E$5:E1137)),"")</f>
        <v/>
      </c>
      <c r="I1137" s="371" t="s">
        <v>194</v>
      </c>
      <c r="J1137" t="s">
        <v>1383</v>
      </c>
      <c r="K1137" s="372">
        <v>6043294</v>
      </c>
      <c r="L1137" s="388">
        <f>ROWS(K$5:K1137)</f>
        <v>1133</v>
      </c>
      <c r="M1137" s="388" t="str">
        <f>IF(_xlfn.IFNA(VLOOKUP(I1137,$AG$3:$AH$83,2,FALSE),"")='11.1'!$D$5,TXM!L1137,"")</f>
        <v/>
      </c>
      <c r="N1137" t="str">
        <f>IFERROR(SMALL($M$5:$M$9000,ROWS($M$5:M1137)),"")</f>
        <v/>
      </c>
      <c r="P1137" t="s">
        <v>554</v>
      </c>
      <c r="Q1137" t="s">
        <v>865</v>
      </c>
      <c r="R1137">
        <v>91967</v>
      </c>
      <c r="S1137" s="388">
        <f>ROWS(R$5:R1137)</f>
        <v>1133</v>
      </c>
      <c r="T1137" s="388" t="str">
        <f>IF(_xlfn.IFNA(VLOOKUP(P1137,$AG$3:$AH$83,2,FALSE),"")='11.1'!$D$5,TXM!S1137,"")</f>
        <v/>
      </c>
      <c r="U1137" t="str">
        <f>IFERROR(SMALL($T$5:$T$9000,ROWS($T$5:T1137)),"")</f>
        <v/>
      </c>
    </row>
    <row r="1138" spans="1:21" ht="14.4" customHeight="1" x14ac:dyDescent="0.3">
      <c r="A1138" s="371" t="s">
        <v>554</v>
      </c>
      <c r="B1138" t="s">
        <v>108</v>
      </c>
      <c r="C1138" s="372">
        <v>3281</v>
      </c>
      <c r="D1138" s="388">
        <f>ROWS(C$5:C1138)</f>
        <v>1134</v>
      </c>
      <c r="E1138" s="388" t="str">
        <f>IF(_xlfn.IFNA(VLOOKUP(A1138,$AG$3:$AH$83,2,FALSE),"")='11.1'!$D$5,TXM!D1138,"")</f>
        <v/>
      </c>
      <c r="F1138" t="str">
        <f>IFERROR(SMALL($E$5:$E$9000,ROWS($E$5:E1138)),"")</f>
        <v/>
      </c>
      <c r="I1138" s="371" t="s">
        <v>194</v>
      </c>
      <c r="J1138" t="s">
        <v>1332</v>
      </c>
      <c r="K1138" s="372">
        <v>5160198</v>
      </c>
      <c r="L1138" s="388">
        <f>ROWS(K$5:K1138)</f>
        <v>1134</v>
      </c>
      <c r="M1138" s="388" t="str">
        <f>IF(_xlfn.IFNA(VLOOKUP(I1138,$AG$3:$AH$83,2,FALSE),"")='11.1'!$D$5,TXM!L1138,"")</f>
        <v/>
      </c>
      <c r="N1138" t="str">
        <f>IFERROR(SMALL($M$5:$M$9000,ROWS($M$5:M1138)),"")</f>
        <v/>
      </c>
      <c r="P1138" t="s">
        <v>554</v>
      </c>
      <c r="Q1138" t="s">
        <v>869</v>
      </c>
      <c r="R1138">
        <v>86123</v>
      </c>
      <c r="S1138" s="388">
        <f>ROWS(R$5:R1138)</f>
        <v>1134</v>
      </c>
      <c r="T1138" s="388" t="str">
        <f>IF(_xlfn.IFNA(VLOOKUP(P1138,$AG$3:$AH$83,2,FALSE),"")='11.1'!$D$5,TXM!S1138,"")</f>
        <v/>
      </c>
      <c r="U1138" t="str">
        <f>IFERROR(SMALL($T$5:$T$9000,ROWS($T$5:T1138)),"")</f>
        <v/>
      </c>
    </row>
    <row r="1139" spans="1:21" ht="14.4" customHeight="1" x14ac:dyDescent="0.3">
      <c r="A1139" s="371" t="s">
        <v>554</v>
      </c>
      <c r="B1139" t="s">
        <v>172</v>
      </c>
      <c r="C1139" s="372">
        <v>1071</v>
      </c>
      <c r="D1139" s="388">
        <f>ROWS(C$5:C1139)</f>
        <v>1135</v>
      </c>
      <c r="E1139" s="388" t="str">
        <f>IF(_xlfn.IFNA(VLOOKUP(A1139,$AG$3:$AH$83,2,FALSE),"")='11.1'!$D$5,TXM!D1139,"")</f>
        <v/>
      </c>
      <c r="F1139" t="str">
        <f>IFERROR(SMALL($E$5:$E$9000,ROWS($E$5:E1139)),"")</f>
        <v/>
      </c>
      <c r="I1139" s="371" t="s">
        <v>194</v>
      </c>
      <c r="J1139" t="s">
        <v>997</v>
      </c>
      <c r="K1139" s="372">
        <v>4993608</v>
      </c>
      <c r="L1139" s="388">
        <f>ROWS(K$5:K1139)</f>
        <v>1135</v>
      </c>
      <c r="M1139" s="388" t="str">
        <f>IF(_xlfn.IFNA(VLOOKUP(I1139,$AG$3:$AH$83,2,FALSE),"")='11.1'!$D$5,TXM!L1139,"")</f>
        <v/>
      </c>
      <c r="N1139" t="str">
        <f>IFERROR(SMALL($M$5:$M$9000,ROWS($M$5:M1139)),"")</f>
        <v/>
      </c>
      <c r="P1139" t="s">
        <v>554</v>
      </c>
      <c r="Q1139" t="s">
        <v>1265</v>
      </c>
      <c r="R1139">
        <v>59673</v>
      </c>
      <c r="S1139" s="388">
        <f>ROWS(R$5:R1139)</f>
        <v>1135</v>
      </c>
      <c r="T1139" s="388" t="str">
        <f>IF(_xlfn.IFNA(VLOOKUP(P1139,$AG$3:$AH$83,2,FALSE),"")='11.1'!$D$5,TXM!S1139,"")</f>
        <v/>
      </c>
      <c r="U1139" t="str">
        <f>IFERROR(SMALL($T$5:$T$9000,ROWS($T$5:T1139)),"")</f>
        <v/>
      </c>
    </row>
    <row r="1140" spans="1:21" ht="14.4" customHeight="1" x14ac:dyDescent="0.3">
      <c r="A1140" s="371" t="s">
        <v>554</v>
      </c>
      <c r="B1140" t="s">
        <v>849</v>
      </c>
      <c r="C1140" s="372">
        <v>674</v>
      </c>
      <c r="D1140" s="388">
        <f>ROWS(C$5:C1140)</f>
        <v>1136</v>
      </c>
      <c r="E1140" s="388" t="str">
        <f>IF(_xlfn.IFNA(VLOOKUP(A1140,$AG$3:$AH$83,2,FALSE),"")='11.1'!$D$5,TXM!D1140,"")</f>
        <v/>
      </c>
      <c r="F1140" t="str">
        <f>IFERROR(SMALL($E$5:$E$9000,ROWS($E$5:E1140)),"")</f>
        <v/>
      </c>
      <c r="I1140" s="371" t="s">
        <v>194</v>
      </c>
      <c r="J1140" t="s">
        <v>817</v>
      </c>
      <c r="K1140" s="372">
        <v>4808257</v>
      </c>
      <c r="L1140" s="388">
        <f>ROWS(K$5:K1140)</f>
        <v>1136</v>
      </c>
      <c r="M1140" s="388" t="str">
        <f>IF(_xlfn.IFNA(VLOOKUP(I1140,$AG$3:$AH$83,2,FALSE),"")='11.1'!$D$5,TXM!L1140,"")</f>
        <v/>
      </c>
      <c r="N1140" t="str">
        <f>IFERROR(SMALL($M$5:$M$9000,ROWS($M$5:M1140)),"")</f>
        <v/>
      </c>
      <c r="P1140" t="s">
        <v>554</v>
      </c>
      <c r="Q1140" t="s">
        <v>1240</v>
      </c>
      <c r="R1140">
        <v>47842</v>
      </c>
      <c r="S1140" s="388">
        <f>ROWS(R$5:R1140)</f>
        <v>1136</v>
      </c>
      <c r="T1140" s="388" t="str">
        <f>IF(_xlfn.IFNA(VLOOKUP(P1140,$AG$3:$AH$83,2,FALSE),"")='11.1'!$D$5,TXM!S1140,"")</f>
        <v/>
      </c>
      <c r="U1140" t="str">
        <f>IFERROR(SMALL($T$5:$T$9000,ROWS($T$5:T1140)),"")</f>
        <v/>
      </c>
    </row>
    <row r="1141" spans="1:21" ht="14.4" customHeight="1" x14ac:dyDescent="0.3">
      <c r="A1141" s="371" t="s">
        <v>554</v>
      </c>
      <c r="B1141" t="s">
        <v>1240</v>
      </c>
      <c r="C1141" s="372">
        <v>506</v>
      </c>
      <c r="D1141" s="388">
        <f>ROWS(C$5:C1141)</f>
        <v>1137</v>
      </c>
      <c r="E1141" s="388" t="str">
        <f>IF(_xlfn.IFNA(VLOOKUP(A1141,$AG$3:$AH$83,2,FALSE),"")='11.1'!$D$5,TXM!D1141,"")</f>
        <v/>
      </c>
      <c r="F1141" t="str">
        <f>IFERROR(SMALL($E$5:$E$9000,ROWS($E$5:E1141)),"")</f>
        <v/>
      </c>
      <c r="I1141" s="371" t="s">
        <v>194</v>
      </c>
      <c r="J1141" t="s">
        <v>811</v>
      </c>
      <c r="K1141" s="372">
        <v>4592892</v>
      </c>
      <c r="L1141" s="388">
        <f>ROWS(K$5:K1141)</f>
        <v>1137</v>
      </c>
      <c r="M1141" s="388" t="str">
        <f>IF(_xlfn.IFNA(VLOOKUP(I1141,$AG$3:$AH$83,2,FALSE),"")='11.1'!$D$5,TXM!L1141,"")</f>
        <v/>
      </c>
      <c r="N1141" t="str">
        <f>IFERROR(SMALL($M$5:$M$9000,ROWS($M$5:M1141)),"")</f>
        <v/>
      </c>
      <c r="P1141" t="s">
        <v>554</v>
      </c>
      <c r="Q1141" t="s">
        <v>1285</v>
      </c>
      <c r="R1141">
        <v>22479</v>
      </c>
      <c r="S1141" s="388">
        <f>ROWS(R$5:R1141)</f>
        <v>1137</v>
      </c>
      <c r="T1141" s="388" t="str">
        <f>IF(_xlfn.IFNA(VLOOKUP(P1141,$AG$3:$AH$83,2,FALSE),"")='11.1'!$D$5,TXM!S1141,"")</f>
        <v/>
      </c>
      <c r="U1141" t="str">
        <f>IFERROR(SMALL($T$5:$T$9000,ROWS($T$5:T1141)),"")</f>
        <v/>
      </c>
    </row>
    <row r="1142" spans="1:21" ht="14.4" customHeight="1" x14ac:dyDescent="0.3">
      <c r="A1142" s="371" t="s">
        <v>554</v>
      </c>
      <c r="B1142" t="s">
        <v>1005</v>
      </c>
      <c r="C1142" s="372">
        <v>10</v>
      </c>
      <c r="D1142" s="388">
        <f>ROWS(C$5:C1142)</f>
        <v>1138</v>
      </c>
      <c r="E1142" s="388" t="str">
        <f>IF(_xlfn.IFNA(VLOOKUP(A1142,$AG$3:$AH$83,2,FALSE),"")='11.1'!$D$5,TXM!D1142,"")</f>
        <v/>
      </c>
      <c r="F1142" t="str">
        <f>IFERROR(SMALL($E$5:$E$9000,ROWS($E$5:E1142)),"")</f>
        <v/>
      </c>
      <c r="I1142" s="371" t="s">
        <v>194</v>
      </c>
      <c r="J1142" t="s">
        <v>807</v>
      </c>
      <c r="K1142" s="372">
        <v>2000280</v>
      </c>
      <c r="L1142" s="388">
        <f>ROWS(K$5:K1142)</f>
        <v>1138</v>
      </c>
      <c r="M1142" s="388" t="str">
        <f>IF(_xlfn.IFNA(VLOOKUP(I1142,$AG$3:$AH$83,2,FALSE),"")='11.1'!$D$5,TXM!L1142,"")</f>
        <v/>
      </c>
      <c r="N1142" t="str">
        <f>IFERROR(SMALL($M$5:$M$9000,ROWS($M$5:M1142)),"")</f>
        <v/>
      </c>
      <c r="P1142" t="s">
        <v>554</v>
      </c>
      <c r="Q1142" t="s">
        <v>1006</v>
      </c>
      <c r="R1142">
        <v>5788</v>
      </c>
      <c r="S1142" s="388">
        <f>ROWS(R$5:R1142)</f>
        <v>1138</v>
      </c>
      <c r="T1142" s="388" t="str">
        <f>IF(_xlfn.IFNA(VLOOKUP(P1142,$AG$3:$AH$83,2,FALSE),"")='11.1'!$D$5,TXM!S1142,"")</f>
        <v/>
      </c>
      <c r="U1142" t="str">
        <f>IFERROR(SMALL($T$5:$T$9000,ROWS($T$5:T1142)),"")</f>
        <v/>
      </c>
    </row>
    <row r="1143" spans="1:21" ht="14.4" customHeight="1" x14ac:dyDescent="0.3">
      <c r="A1143" s="371" t="s">
        <v>82</v>
      </c>
      <c r="B1143" t="s">
        <v>1000</v>
      </c>
      <c r="C1143" s="372">
        <v>49674920</v>
      </c>
      <c r="D1143" s="388">
        <f>ROWS(C$5:C1143)</f>
        <v>1139</v>
      </c>
      <c r="E1143" s="388" t="str">
        <f>IF(_xlfn.IFNA(VLOOKUP(A1143,$AG$3:$AH$83,2,FALSE),"")='11.1'!$D$5,TXM!D1143,"")</f>
        <v/>
      </c>
      <c r="F1143" t="str">
        <f>IFERROR(SMALL($E$5:$E$9000,ROWS($E$5:E1143)),"")</f>
        <v/>
      </c>
      <c r="I1143" s="371" t="s">
        <v>194</v>
      </c>
      <c r="J1143" t="s">
        <v>998</v>
      </c>
      <c r="K1143" s="372">
        <v>1953790</v>
      </c>
      <c r="L1143" s="388">
        <f>ROWS(K$5:K1143)</f>
        <v>1139</v>
      </c>
      <c r="M1143" s="388" t="str">
        <f>IF(_xlfn.IFNA(VLOOKUP(I1143,$AG$3:$AH$83,2,FALSE),"")='11.1'!$D$5,TXM!L1143,"")</f>
        <v/>
      </c>
      <c r="N1143" t="str">
        <f>IFERROR(SMALL($M$5:$M$9000,ROWS($M$5:M1143)),"")</f>
        <v/>
      </c>
      <c r="P1143" t="s">
        <v>554</v>
      </c>
      <c r="Q1143" t="s">
        <v>1005</v>
      </c>
      <c r="R1143">
        <v>5269</v>
      </c>
      <c r="S1143" s="388">
        <f>ROWS(R$5:R1143)</f>
        <v>1139</v>
      </c>
      <c r="T1143" s="388" t="str">
        <f>IF(_xlfn.IFNA(VLOOKUP(P1143,$AG$3:$AH$83,2,FALSE),"")='11.1'!$D$5,TXM!S1143,"")</f>
        <v/>
      </c>
      <c r="U1143" t="str">
        <f>IFERROR(SMALL($T$5:$T$9000,ROWS($T$5:T1143)),"")</f>
        <v/>
      </c>
    </row>
    <row r="1144" spans="1:21" ht="14.4" customHeight="1" x14ac:dyDescent="0.3">
      <c r="A1144" s="371" t="s">
        <v>82</v>
      </c>
      <c r="B1144" t="s">
        <v>811</v>
      </c>
      <c r="C1144" s="372">
        <v>26936367</v>
      </c>
      <c r="D1144" s="388">
        <f>ROWS(C$5:C1144)</f>
        <v>1140</v>
      </c>
      <c r="E1144" s="388" t="str">
        <f>IF(_xlfn.IFNA(VLOOKUP(A1144,$AG$3:$AH$83,2,FALSE),"")='11.1'!$D$5,TXM!D1144,"")</f>
        <v/>
      </c>
      <c r="F1144" t="str">
        <f>IFERROR(SMALL($E$5:$E$9000,ROWS($E$5:E1144)),"")</f>
        <v/>
      </c>
      <c r="I1144" s="371" t="s">
        <v>194</v>
      </c>
      <c r="J1144" t="s">
        <v>831</v>
      </c>
      <c r="K1144" s="372">
        <v>1810856</v>
      </c>
      <c r="L1144" s="388">
        <f>ROWS(K$5:K1144)</f>
        <v>1140</v>
      </c>
      <c r="M1144" s="388" t="str">
        <f>IF(_xlfn.IFNA(VLOOKUP(I1144,$AG$3:$AH$83,2,FALSE),"")='11.1'!$D$5,TXM!L1144,"")</f>
        <v/>
      </c>
      <c r="N1144" t="str">
        <f>IFERROR(SMALL($M$5:$M$9000,ROWS($M$5:M1144)),"")</f>
        <v/>
      </c>
      <c r="P1144" t="s">
        <v>554</v>
      </c>
      <c r="Q1144" t="s">
        <v>821</v>
      </c>
      <c r="R1144">
        <v>1104</v>
      </c>
      <c r="S1144" s="388">
        <f>ROWS(R$5:R1144)</f>
        <v>1140</v>
      </c>
      <c r="T1144" s="388" t="str">
        <f>IF(_xlfn.IFNA(VLOOKUP(P1144,$AG$3:$AH$83,2,FALSE),"")='11.1'!$D$5,TXM!S1144,"")</f>
        <v/>
      </c>
      <c r="U1144" t="str">
        <f>IFERROR(SMALL($T$5:$T$9000,ROWS($T$5:T1144)),"")</f>
        <v/>
      </c>
    </row>
    <row r="1145" spans="1:21" ht="14.4" customHeight="1" x14ac:dyDescent="0.3">
      <c r="A1145" s="371" t="s">
        <v>82</v>
      </c>
      <c r="B1145" t="s">
        <v>867</v>
      </c>
      <c r="C1145" s="372">
        <v>1083070</v>
      </c>
      <c r="D1145" s="388">
        <f>ROWS(C$5:C1145)</f>
        <v>1141</v>
      </c>
      <c r="E1145" s="388" t="str">
        <f>IF(_xlfn.IFNA(VLOOKUP(A1145,$AG$3:$AH$83,2,FALSE),"")='11.1'!$D$5,TXM!D1145,"")</f>
        <v/>
      </c>
      <c r="F1145" t="str">
        <f>IFERROR(SMALL($E$5:$E$9000,ROWS($E$5:E1145)),"")</f>
        <v/>
      </c>
      <c r="I1145" s="371" t="s">
        <v>194</v>
      </c>
      <c r="J1145" t="s">
        <v>100</v>
      </c>
      <c r="K1145" s="372">
        <v>1346872</v>
      </c>
      <c r="L1145" s="388">
        <f>ROWS(K$5:K1145)</f>
        <v>1141</v>
      </c>
      <c r="M1145" s="388" t="str">
        <f>IF(_xlfn.IFNA(VLOOKUP(I1145,$AG$3:$AH$83,2,FALSE),"")='11.1'!$D$5,TXM!L1145,"")</f>
        <v/>
      </c>
      <c r="N1145" t="str">
        <f>IFERROR(SMALL($M$5:$M$9000,ROWS($M$5:M1145)),"")</f>
        <v/>
      </c>
      <c r="P1145" t="s">
        <v>82</v>
      </c>
      <c r="Q1145" t="s">
        <v>863</v>
      </c>
      <c r="R1145">
        <v>77246720</v>
      </c>
      <c r="S1145" s="388">
        <f>ROWS(R$5:R1145)</f>
        <v>1141</v>
      </c>
      <c r="T1145" s="388" t="str">
        <f>IF(_xlfn.IFNA(VLOOKUP(P1145,$AG$3:$AH$83,2,FALSE),"")='11.1'!$D$5,TXM!S1145,"")</f>
        <v/>
      </c>
      <c r="U1145" t="str">
        <f>IFERROR(SMALL($T$5:$T$9000,ROWS($T$5:T1145)),"")</f>
        <v/>
      </c>
    </row>
    <row r="1146" spans="1:21" ht="14.4" customHeight="1" x14ac:dyDescent="0.3">
      <c r="A1146" s="371" t="s">
        <v>82</v>
      </c>
      <c r="B1146" t="s">
        <v>1318</v>
      </c>
      <c r="C1146" s="372">
        <v>958495</v>
      </c>
      <c r="D1146" s="388">
        <f>ROWS(C$5:C1146)</f>
        <v>1142</v>
      </c>
      <c r="E1146" s="388" t="str">
        <f>IF(_xlfn.IFNA(VLOOKUP(A1146,$AG$3:$AH$83,2,FALSE),"")='11.1'!$D$5,TXM!D1146,"")</f>
        <v/>
      </c>
      <c r="F1146" t="str">
        <f>IFERROR(SMALL($E$5:$E$9000,ROWS($E$5:E1146)),"")</f>
        <v/>
      </c>
      <c r="I1146" s="371" t="s">
        <v>194</v>
      </c>
      <c r="J1146" t="s">
        <v>1240</v>
      </c>
      <c r="K1146" s="372">
        <v>1103404</v>
      </c>
      <c r="L1146" s="388">
        <f>ROWS(K$5:K1146)</f>
        <v>1142</v>
      </c>
      <c r="M1146" s="388" t="str">
        <f>IF(_xlfn.IFNA(VLOOKUP(I1146,$AG$3:$AH$83,2,FALSE),"")='11.1'!$D$5,TXM!L1146,"")</f>
        <v/>
      </c>
      <c r="N1146" t="str">
        <f>IFERROR(SMALL($M$5:$M$9000,ROWS($M$5:M1146)),"")</f>
        <v/>
      </c>
      <c r="P1146" t="s">
        <v>82</v>
      </c>
      <c r="Q1146" t="s">
        <v>865</v>
      </c>
      <c r="R1146">
        <v>74900576</v>
      </c>
      <c r="S1146" s="388">
        <f>ROWS(R$5:R1146)</f>
        <v>1142</v>
      </c>
      <c r="T1146" s="388" t="str">
        <f>IF(_xlfn.IFNA(VLOOKUP(P1146,$AG$3:$AH$83,2,FALSE),"")='11.1'!$D$5,TXM!S1146,"")</f>
        <v/>
      </c>
      <c r="U1146" t="str">
        <f>IFERROR(SMALL($T$5:$T$9000,ROWS($T$5:T1146)),"")</f>
        <v/>
      </c>
    </row>
    <row r="1147" spans="1:21" ht="14.4" customHeight="1" x14ac:dyDescent="0.3">
      <c r="A1147" s="371" t="s">
        <v>82</v>
      </c>
      <c r="B1147" t="s">
        <v>813</v>
      </c>
      <c r="C1147" s="372">
        <v>71717</v>
      </c>
      <c r="D1147" s="388">
        <f>ROWS(C$5:C1147)</f>
        <v>1143</v>
      </c>
      <c r="E1147" s="388" t="str">
        <f>IF(_xlfn.IFNA(VLOOKUP(A1147,$AG$3:$AH$83,2,FALSE),"")='11.1'!$D$5,TXM!D1147,"")</f>
        <v/>
      </c>
      <c r="F1147" t="str">
        <f>IFERROR(SMALL($E$5:$E$9000,ROWS($E$5:E1147)),"")</f>
        <v/>
      </c>
      <c r="I1147" s="371" t="s">
        <v>194</v>
      </c>
      <c r="J1147" t="s">
        <v>797</v>
      </c>
      <c r="K1147" s="372">
        <v>975760</v>
      </c>
      <c r="L1147" s="388">
        <f>ROWS(K$5:K1147)</f>
        <v>1143</v>
      </c>
      <c r="M1147" s="388" t="str">
        <f>IF(_xlfn.IFNA(VLOOKUP(I1147,$AG$3:$AH$83,2,FALSE),"")='11.1'!$D$5,TXM!L1147,"")</f>
        <v/>
      </c>
      <c r="N1147" t="str">
        <f>IFERROR(SMALL($M$5:$M$9000,ROWS($M$5:M1147)),"")</f>
        <v/>
      </c>
      <c r="P1147" t="s">
        <v>82</v>
      </c>
      <c r="Q1147" t="s">
        <v>869</v>
      </c>
      <c r="R1147">
        <v>9307387</v>
      </c>
      <c r="S1147" s="388">
        <f>ROWS(R$5:R1147)</f>
        <v>1143</v>
      </c>
      <c r="T1147" s="388" t="str">
        <f>IF(_xlfn.IFNA(VLOOKUP(P1147,$AG$3:$AH$83,2,FALSE),"")='11.1'!$D$5,TXM!S1147,"")</f>
        <v/>
      </c>
      <c r="U1147" t="str">
        <f>IFERROR(SMALL($T$5:$T$9000,ROWS($T$5:T1147)),"")</f>
        <v/>
      </c>
    </row>
    <row r="1148" spans="1:21" ht="14.4" customHeight="1" x14ac:dyDescent="0.3">
      <c r="A1148" s="371" t="s">
        <v>82</v>
      </c>
      <c r="B1148" t="s">
        <v>859</v>
      </c>
      <c r="C1148" s="372">
        <v>23638</v>
      </c>
      <c r="D1148" s="388">
        <f>ROWS(C$5:C1148)</f>
        <v>1144</v>
      </c>
      <c r="E1148" s="388" t="str">
        <f>IF(_xlfn.IFNA(VLOOKUP(A1148,$AG$3:$AH$83,2,FALSE),"")='11.1'!$D$5,TXM!D1148,"")</f>
        <v/>
      </c>
      <c r="F1148" t="str">
        <f>IFERROR(SMALL($E$5:$E$9000,ROWS($E$5:E1148)),"")</f>
        <v/>
      </c>
      <c r="I1148" s="371" t="s">
        <v>194</v>
      </c>
      <c r="J1148" t="s">
        <v>1365</v>
      </c>
      <c r="K1148" s="372">
        <v>668957</v>
      </c>
      <c r="L1148" s="388">
        <f>ROWS(K$5:K1148)</f>
        <v>1144</v>
      </c>
      <c r="M1148" s="388" t="str">
        <f>IF(_xlfn.IFNA(VLOOKUP(I1148,$AG$3:$AH$83,2,FALSE),"")='11.1'!$D$5,TXM!L1148,"")</f>
        <v/>
      </c>
      <c r="N1148" t="str">
        <f>IFERROR(SMALL($M$5:$M$9000,ROWS($M$5:M1148)),"")</f>
        <v/>
      </c>
      <c r="P1148" t="s">
        <v>82</v>
      </c>
      <c r="Q1148" t="s">
        <v>1441</v>
      </c>
      <c r="R1148">
        <v>142453</v>
      </c>
      <c r="S1148" s="388">
        <f>ROWS(R$5:R1148)</f>
        <v>1144</v>
      </c>
      <c r="T1148" s="388" t="str">
        <f>IF(_xlfn.IFNA(VLOOKUP(P1148,$AG$3:$AH$83,2,FALSE),"")='11.1'!$D$5,TXM!S1148,"")</f>
        <v/>
      </c>
      <c r="U1148" t="str">
        <f>IFERROR(SMALL($T$5:$T$9000,ROWS($T$5:T1148)),"")</f>
        <v/>
      </c>
    </row>
    <row r="1149" spans="1:21" ht="14.4" customHeight="1" x14ac:dyDescent="0.3">
      <c r="A1149" s="371" t="s">
        <v>82</v>
      </c>
      <c r="B1149" t="s">
        <v>95</v>
      </c>
      <c r="C1149" s="372">
        <v>14759</v>
      </c>
      <c r="D1149" s="388">
        <f>ROWS(C$5:C1149)</f>
        <v>1145</v>
      </c>
      <c r="E1149" s="388" t="str">
        <f>IF(_xlfn.IFNA(VLOOKUP(A1149,$AG$3:$AH$83,2,FALSE),"")='11.1'!$D$5,TXM!D1149,"")</f>
        <v/>
      </c>
      <c r="F1149" t="str">
        <f>IFERROR(SMALL($E$5:$E$9000,ROWS($E$5:E1149)),"")</f>
        <v/>
      </c>
      <c r="I1149" s="371" t="s">
        <v>194</v>
      </c>
      <c r="J1149" t="s">
        <v>853</v>
      </c>
      <c r="K1149" s="372">
        <v>641393</v>
      </c>
      <c r="L1149" s="388">
        <f>ROWS(K$5:K1149)</f>
        <v>1145</v>
      </c>
      <c r="M1149" s="388" t="str">
        <f>IF(_xlfn.IFNA(VLOOKUP(I1149,$AG$3:$AH$83,2,FALSE),"")='11.1'!$D$5,TXM!L1149,"")</f>
        <v/>
      </c>
      <c r="N1149" t="str">
        <f>IFERROR(SMALL($M$5:$M$9000,ROWS($M$5:M1149)),"")</f>
        <v/>
      </c>
      <c r="P1149" t="s">
        <v>82</v>
      </c>
      <c r="Q1149" t="s">
        <v>1500</v>
      </c>
      <c r="R1149">
        <v>109353</v>
      </c>
      <c r="S1149" s="388">
        <f>ROWS(R$5:R1149)</f>
        <v>1145</v>
      </c>
      <c r="T1149" s="388" t="str">
        <f>IF(_xlfn.IFNA(VLOOKUP(P1149,$AG$3:$AH$83,2,FALSE),"")='11.1'!$D$5,TXM!S1149,"")</f>
        <v/>
      </c>
      <c r="U1149" t="str">
        <f>IFERROR(SMALL($T$5:$T$9000,ROWS($T$5:T1149)),"")</f>
        <v/>
      </c>
    </row>
    <row r="1150" spans="1:21" ht="14.4" customHeight="1" x14ac:dyDescent="0.3">
      <c r="A1150" s="371" t="s">
        <v>82</v>
      </c>
      <c r="B1150" t="s">
        <v>98</v>
      </c>
      <c r="C1150" s="372">
        <v>11716</v>
      </c>
      <c r="D1150" s="388">
        <f>ROWS(C$5:C1150)</f>
        <v>1146</v>
      </c>
      <c r="E1150" s="388" t="str">
        <f>IF(_xlfn.IFNA(VLOOKUP(A1150,$AG$3:$AH$83,2,FALSE),"")='11.1'!$D$5,TXM!D1150,"")</f>
        <v/>
      </c>
      <c r="F1150" t="str">
        <f>IFERROR(SMALL($E$5:$E$9000,ROWS($E$5:E1150)),"")</f>
        <v/>
      </c>
      <c r="I1150" s="371" t="s">
        <v>194</v>
      </c>
      <c r="J1150" t="s">
        <v>833</v>
      </c>
      <c r="K1150" s="372">
        <v>438556</v>
      </c>
      <c r="L1150" s="388">
        <f>ROWS(K$5:K1150)</f>
        <v>1146</v>
      </c>
      <c r="M1150" s="388" t="str">
        <f>IF(_xlfn.IFNA(VLOOKUP(I1150,$AG$3:$AH$83,2,FALSE),"")='11.1'!$D$5,TXM!L1150,"")</f>
        <v/>
      </c>
      <c r="N1150" t="str">
        <f>IFERROR(SMALL($M$5:$M$9000,ROWS($M$5:M1150)),"")</f>
        <v/>
      </c>
      <c r="P1150" t="s">
        <v>82</v>
      </c>
      <c r="Q1150" t="s">
        <v>1001</v>
      </c>
      <c r="R1150">
        <v>31017</v>
      </c>
      <c r="S1150" s="388">
        <f>ROWS(R$5:R1150)</f>
        <v>1146</v>
      </c>
      <c r="T1150" s="388" t="str">
        <f>IF(_xlfn.IFNA(VLOOKUP(P1150,$AG$3:$AH$83,2,FALSE),"")='11.1'!$D$5,TXM!S1150,"")</f>
        <v/>
      </c>
      <c r="U1150" t="str">
        <f>IFERROR(SMALL($T$5:$T$9000,ROWS($T$5:T1150)),"")</f>
        <v/>
      </c>
    </row>
    <row r="1151" spans="1:21" ht="14.4" customHeight="1" x14ac:dyDescent="0.3">
      <c r="A1151" s="371" t="s">
        <v>82</v>
      </c>
      <c r="B1151" t="s">
        <v>1275</v>
      </c>
      <c r="C1151" s="372">
        <v>9038</v>
      </c>
      <c r="D1151" s="388">
        <f>ROWS(C$5:C1151)</f>
        <v>1147</v>
      </c>
      <c r="E1151" s="388" t="str">
        <f>IF(_xlfn.IFNA(VLOOKUP(A1151,$AG$3:$AH$83,2,FALSE),"")='11.1'!$D$5,TXM!D1151,"")</f>
        <v/>
      </c>
      <c r="F1151" t="str">
        <f>IFERROR(SMALL($E$5:$E$9000,ROWS($E$5:E1151)),"")</f>
        <v/>
      </c>
      <c r="I1151" s="371" t="s">
        <v>194</v>
      </c>
      <c r="J1151" t="s">
        <v>101</v>
      </c>
      <c r="K1151" s="372">
        <v>352939</v>
      </c>
      <c r="L1151" s="388">
        <f>ROWS(K$5:K1151)</f>
        <v>1147</v>
      </c>
      <c r="M1151" s="388" t="str">
        <f>IF(_xlfn.IFNA(VLOOKUP(I1151,$AG$3:$AH$83,2,FALSE),"")='11.1'!$D$5,TXM!L1151,"")</f>
        <v/>
      </c>
      <c r="N1151" t="str">
        <f>IFERROR(SMALL($M$5:$M$9000,ROWS($M$5:M1151)),"")</f>
        <v/>
      </c>
      <c r="P1151" t="s">
        <v>82</v>
      </c>
      <c r="Q1151" t="s">
        <v>1240</v>
      </c>
      <c r="R1151">
        <v>21148</v>
      </c>
      <c r="S1151" s="388">
        <f>ROWS(R$5:R1151)</f>
        <v>1147</v>
      </c>
      <c r="T1151" s="388" t="str">
        <f>IF(_xlfn.IFNA(VLOOKUP(P1151,$AG$3:$AH$83,2,FALSE),"")='11.1'!$D$5,TXM!S1151,"")</f>
        <v/>
      </c>
      <c r="U1151" t="str">
        <f>IFERROR(SMALL($T$5:$T$9000,ROWS($T$5:T1151)),"")</f>
        <v/>
      </c>
    </row>
    <row r="1152" spans="1:21" ht="14.4" customHeight="1" x14ac:dyDescent="0.3">
      <c r="A1152" s="371" t="s">
        <v>82</v>
      </c>
      <c r="B1152" t="s">
        <v>1001</v>
      </c>
      <c r="C1152" s="372">
        <v>3600</v>
      </c>
      <c r="D1152" s="388">
        <f>ROWS(C$5:C1152)</f>
        <v>1148</v>
      </c>
      <c r="E1152" s="388" t="str">
        <f>IF(_xlfn.IFNA(VLOOKUP(A1152,$AG$3:$AH$83,2,FALSE),"")='11.1'!$D$5,TXM!D1152,"")</f>
        <v/>
      </c>
      <c r="F1152" t="str">
        <f>IFERROR(SMALL($E$5:$E$9000,ROWS($E$5:E1152)),"")</f>
        <v/>
      </c>
      <c r="I1152" s="371" t="s">
        <v>194</v>
      </c>
      <c r="J1152" t="s">
        <v>173</v>
      </c>
      <c r="K1152" s="372">
        <v>306848</v>
      </c>
      <c r="L1152" s="388">
        <f>ROWS(K$5:K1152)</f>
        <v>1148</v>
      </c>
      <c r="M1152" s="388" t="str">
        <f>IF(_xlfn.IFNA(VLOOKUP(I1152,$AG$3:$AH$83,2,FALSE),"")='11.1'!$D$5,TXM!L1152,"")</f>
        <v/>
      </c>
      <c r="N1152" t="str">
        <f>IFERROR(SMALL($M$5:$M$9000,ROWS($M$5:M1152)),"")</f>
        <v/>
      </c>
      <c r="P1152" t="s">
        <v>82</v>
      </c>
      <c r="Q1152" t="s">
        <v>1402</v>
      </c>
      <c r="R1152">
        <v>19465</v>
      </c>
      <c r="S1152" s="388">
        <f>ROWS(R$5:R1152)</f>
        <v>1148</v>
      </c>
      <c r="T1152" s="388" t="str">
        <f>IF(_xlfn.IFNA(VLOOKUP(P1152,$AG$3:$AH$83,2,FALSE),"")='11.1'!$D$5,TXM!S1152,"")</f>
        <v/>
      </c>
      <c r="U1152" t="str">
        <f>IFERROR(SMALL($T$5:$T$9000,ROWS($T$5:T1152)),"")</f>
        <v/>
      </c>
    </row>
    <row r="1153" spans="1:21" ht="14.4" customHeight="1" x14ac:dyDescent="0.3">
      <c r="A1153" s="371" t="s">
        <v>82</v>
      </c>
      <c r="B1153" t="s">
        <v>843</v>
      </c>
      <c r="C1153" s="372">
        <v>1125</v>
      </c>
      <c r="D1153" s="388">
        <f>ROWS(C$5:C1153)</f>
        <v>1149</v>
      </c>
      <c r="E1153" s="388" t="str">
        <f>IF(_xlfn.IFNA(VLOOKUP(A1153,$AG$3:$AH$83,2,FALSE),"")='11.1'!$D$5,TXM!D1153,"")</f>
        <v/>
      </c>
      <c r="F1153" t="str">
        <f>IFERROR(SMALL($E$5:$E$9000,ROWS($E$5:E1153)),"")</f>
        <v/>
      </c>
      <c r="I1153" s="371" t="s">
        <v>194</v>
      </c>
      <c r="J1153" t="s">
        <v>1494</v>
      </c>
      <c r="K1153" s="372">
        <v>244660</v>
      </c>
      <c r="L1153" s="388">
        <f>ROWS(K$5:K1153)</f>
        <v>1149</v>
      </c>
      <c r="M1153" s="388" t="str">
        <f>IF(_xlfn.IFNA(VLOOKUP(I1153,$AG$3:$AH$83,2,FALSE),"")='11.1'!$D$5,TXM!L1153,"")</f>
        <v/>
      </c>
      <c r="N1153" t="str">
        <f>IFERROR(SMALL($M$5:$M$9000,ROWS($M$5:M1153)),"")</f>
        <v/>
      </c>
      <c r="P1153" t="s">
        <v>82</v>
      </c>
      <c r="Q1153" t="s">
        <v>1265</v>
      </c>
      <c r="R1153">
        <v>14393</v>
      </c>
      <c r="S1153" s="388">
        <f>ROWS(R$5:R1153)</f>
        <v>1149</v>
      </c>
      <c r="T1153" s="388" t="str">
        <f>IF(_xlfn.IFNA(VLOOKUP(P1153,$AG$3:$AH$83,2,FALSE),"")='11.1'!$D$5,TXM!S1153,"")</f>
        <v/>
      </c>
      <c r="U1153" t="str">
        <f>IFERROR(SMALL($T$5:$T$9000,ROWS($T$5:T1153)),"")</f>
        <v/>
      </c>
    </row>
    <row r="1154" spans="1:21" ht="14.4" customHeight="1" x14ac:dyDescent="0.3">
      <c r="A1154" s="371" t="s">
        <v>82</v>
      </c>
      <c r="B1154" t="s">
        <v>1240</v>
      </c>
      <c r="C1154" s="372">
        <v>253</v>
      </c>
      <c r="D1154" s="388">
        <f>ROWS(C$5:C1154)</f>
        <v>1150</v>
      </c>
      <c r="E1154" s="388" t="str">
        <f>IF(_xlfn.IFNA(VLOOKUP(A1154,$AG$3:$AH$83,2,FALSE),"")='11.1'!$D$5,TXM!D1154,"")</f>
        <v/>
      </c>
      <c r="F1154" t="str">
        <f>IFERROR(SMALL($E$5:$E$9000,ROWS($E$5:E1154)),"")</f>
        <v/>
      </c>
      <c r="I1154" s="371" t="s">
        <v>194</v>
      </c>
      <c r="J1154" t="s">
        <v>171</v>
      </c>
      <c r="K1154" s="372">
        <v>182374</v>
      </c>
      <c r="L1154" s="388">
        <f>ROWS(K$5:K1154)</f>
        <v>1150</v>
      </c>
      <c r="M1154" s="388" t="str">
        <f>IF(_xlfn.IFNA(VLOOKUP(I1154,$AG$3:$AH$83,2,FALSE),"")='11.1'!$D$5,TXM!L1154,"")</f>
        <v/>
      </c>
      <c r="N1154" t="str">
        <f>IFERROR(SMALL($M$5:$M$9000,ROWS($M$5:M1154)),"")</f>
        <v/>
      </c>
      <c r="P1154" t="s">
        <v>82</v>
      </c>
      <c r="Q1154" t="s">
        <v>861</v>
      </c>
      <c r="R1154">
        <v>12108</v>
      </c>
      <c r="S1154" s="388">
        <f>ROWS(R$5:R1154)</f>
        <v>1150</v>
      </c>
      <c r="T1154" s="388" t="str">
        <f>IF(_xlfn.IFNA(VLOOKUP(P1154,$AG$3:$AH$83,2,FALSE),"")='11.1'!$D$5,TXM!S1154,"")</f>
        <v/>
      </c>
      <c r="U1154" t="str">
        <f>IFERROR(SMALL($T$5:$T$9000,ROWS($T$5:T1154)),"")</f>
        <v/>
      </c>
    </row>
    <row r="1155" spans="1:21" ht="14.4" customHeight="1" x14ac:dyDescent="0.3">
      <c r="A1155" s="371" t="s">
        <v>46</v>
      </c>
      <c r="B1155" t="s">
        <v>783</v>
      </c>
      <c r="C1155" s="372">
        <v>2661554232</v>
      </c>
      <c r="D1155" s="388">
        <f>ROWS(C$5:C1155)</f>
        <v>1151</v>
      </c>
      <c r="E1155" s="388" t="str">
        <f>IF(_xlfn.IFNA(VLOOKUP(A1155,$AG$3:$AH$83,2,FALSE),"")='11.1'!$D$5,TXM!D1155,"")</f>
        <v/>
      </c>
      <c r="F1155" t="str">
        <f>IFERROR(SMALL($E$5:$E$9000,ROWS($E$5:E1155)),"")</f>
        <v/>
      </c>
      <c r="I1155" s="371" t="s">
        <v>194</v>
      </c>
      <c r="J1155" t="s">
        <v>1004</v>
      </c>
      <c r="K1155" s="372">
        <v>20836</v>
      </c>
      <c r="L1155" s="388">
        <f>ROWS(K$5:K1155)</f>
        <v>1151</v>
      </c>
      <c r="M1155" s="388" t="str">
        <f>IF(_xlfn.IFNA(VLOOKUP(I1155,$AG$3:$AH$83,2,FALSE),"")='11.1'!$D$5,TXM!L1155,"")</f>
        <v/>
      </c>
      <c r="N1155" t="str">
        <f>IFERROR(SMALL($M$5:$M$9000,ROWS($M$5:M1155)),"")</f>
        <v/>
      </c>
      <c r="P1155" t="s">
        <v>82</v>
      </c>
      <c r="Q1155" t="s">
        <v>1285</v>
      </c>
      <c r="R1155">
        <v>8853</v>
      </c>
      <c r="S1155" s="388">
        <f>ROWS(R$5:R1155)</f>
        <v>1151</v>
      </c>
      <c r="T1155" s="388" t="str">
        <f>IF(_xlfn.IFNA(VLOOKUP(P1155,$AG$3:$AH$83,2,FALSE),"")='11.1'!$D$5,TXM!S1155,"")</f>
        <v/>
      </c>
      <c r="U1155" t="str">
        <f>IFERROR(SMALL($T$5:$T$9000,ROWS($T$5:T1155)),"")</f>
        <v/>
      </c>
    </row>
    <row r="1156" spans="1:21" ht="14.4" customHeight="1" x14ac:dyDescent="0.3">
      <c r="A1156" s="371" t="s">
        <v>46</v>
      </c>
      <c r="B1156" t="s">
        <v>1000</v>
      </c>
      <c r="C1156" s="372">
        <v>1373549307</v>
      </c>
      <c r="D1156" s="388">
        <f>ROWS(C$5:C1156)</f>
        <v>1152</v>
      </c>
      <c r="E1156" s="388" t="str">
        <f>IF(_xlfn.IFNA(VLOOKUP(A1156,$AG$3:$AH$83,2,FALSE),"")='11.1'!$D$5,TXM!D1156,"")</f>
        <v/>
      </c>
      <c r="F1156" t="str">
        <f>IFERROR(SMALL($E$5:$E$9000,ROWS($E$5:E1156)),"")</f>
        <v/>
      </c>
      <c r="I1156" s="371" t="s">
        <v>194</v>
      </c>
      <c r="J1156" t="s">
        <v>92</v>
      </c>
      <c r="K1156" s="372">
        <v>6924</v>
      </c>
      <c r="L1156" s="388">
        <f>ROWS(K$5:K1156)</f>
        <v>1152</v>
      </c>
      <c r="M1156" s="388" t="str">
        <f>IF(_xlfn.IFNA(VLOOKUP(I1156,$AG$3:$AH$83,2,FALSE),"")='11.1'!$D$5,TXM!L1156,"")</f>
        <v/>
      </c>
      <c r="N1156" t="str">
        <f>IFERROR(SMALL($M$5:$M$9000,ROWS($M$5:M1156)),"")</f>
        <v/>
      </c>
      <c r="P1156" t="s">
        <v>82</v>
      </c>
      <c r="Q1156" t="s">
        <v>785</v>
      </c>
      <c r="R1156">
        <v>8147</v>
      </c>
      <c r="S1156" s="388">
        <f>ROWS(R$5:R1156)</f>
        <v>1152</v>
      </c>
      <c r="T1156" s="388" t="str">
        <f>IF(_xlfn.IFNA(VLOOKUP(P1156,$AG$3:$AH$83,2,FALSE),"")='11.1'!$D$5,TXM!S1156,"")</f>
        <v/>
      </c>
      <c r="U1156" t="str">
        <f>IFERROR(SMALL($T$5:$T$9000,ROWS($T$5:T1156)),"")</f>
        <v/>
      </c>
    </row>
    <row r="1157" spans="1:21" ht="14.4" customHeight="1" x14ac:dyDescent="0.3">
      <c r="A1157" s="371" t="s">
        <v>46</v>
      </c>
      <c r="B1157" t="s">
        <v>785</v>
      </c>
      <c r="C1157" s="372">
        <v>904305567</v>
      </c>
      <c r="D1157" s="388">
        <f>ROWS(C$5:C1157)</f>
        <v>1153</v>
      </c>
      <c r="E1157" s="388" t="str">
        <f>IF(_xlfn.IFNA(VLOOKUP(A1157,$AG$3:$AH$83,2,FALSE),"")='11.1'!$D$5,TXM!D1157,"")</f>
        <v/>
      </c>
      <c r="F1157" t="str">
        <f>IFERROR(SMALL($E$5:$E$9000,ROWS($E$5:E1157)),"")</f>
        <v/>
      </c>
      <c r="I1157" s="371" t="s">
        <v>194</v>
      </c>
      <c r="J1157" t="s">
        <v>781</v>
      </c>
      <c r="K1157" s="372">
        <v>6917</v>
      </c>
      <c r="L1157" s="388">
        <f>ROWS(K$5:K1157)</f>
        <v>1153</v>
      </c>
      <c r="M1157" s="388" t="str">
        <f>IF(_xlfn.IFNA(VLOOKUP(I1157,$AG$3:$AH$83,2,FALSE),"")='11.1'!$D$5,TXM!L1157,"")</f>
        <v/>
      </c>
      <c r="N1157" t="str">
        <f>IFERROR(SMALL($M$5:$M$9000,ROWS($M$5:M1157)),"")</f>
        <v/>
      </c>
      <c r="P1157" t="s">
        <v>82</v>
      </c>
      <c r="Q1157" t="s">
        <v>1000</v>
      </c>
      <c r="R1157">
        <v>5130</v>
      </c>
      <c r="S1157" s="388">
        <f>ROWS(R$5:R1157)</f>
        <v>1153</v>
      </c>
      <c r="T1157" s="388" t="str">
        <f>IF(_xlfn.IFNA(VLOOKUP(P1157,$AG$3:$AH$83,2,FALSE),"")='11.1'!$D$5,TXM!S1157,"")</f>
        <v/>
      </c>
      <c r="U1157" t="str">
        <f>IFERROR(SMALL($T$5:$T$9000,ROWS($T$5:T1157)),"")</f>
        <v/>
      </c>
    </row>
    <row r="1158" spans="1:21" ht="14.4" customHeight="1" x14ac:dyDescent="0.3">
      <c r="A1158" s="371" t="s">
        <v>46</v>
      </c>
      <c r="B1158" t="s">
        <v>849</v>
      </c>
      <c r="C1158" s="372">
        <v>102989135</v>
      </c>
      <c r="D1158" s="388">
        <f>ROWS(C$5:C1158)</f>
        <v>1154</v>
      </c>
      <c r="E1158" s="388" t="str">
        <f>IF(_xlfn.IFNA(VLOOKUP(A1158,$AG$3:$AH$83,2,FALSE),"")='11.1'!$D$5,TXM!D1158,"")</f>
        <v/>
      </c>
      <c r="F1158" t="str">
        <f>IFERROR(SMALL($E$5:$E$9000,ROWS($E$5:E1158)),"")</f>
        <v/>
      </c>
      <c r="I1158" s="371" t="s">
        <v>145</v>
      </c>
      <c r="J1158" t="s">
        <v>97</v>
      </c>
      <c r="K1158" s="372">
        <v>4095523462</v>
      </c>
      <c r="L1158" s="388">
        <f>ROWS(K$5:K1158)</f>
        <v>1154</v>
      </c>
      <c r="M1158" s="388" t="str">
        <f>IF(_xlfn.IFNA(VLOOKUP(I1158,$AG$3:$AH$83,2,FALSE),"")='11.1'!$D$5,TXM!L1158,"")</f>
        <v/>
      </c>
      <c r="N1158" t="str">
        <f>IFERROR(SMALL($M$5:$M$9000,ROWS($M$5:M1158)),"")</f>
        <v/>
      </c>
      <c r="P1158" t="s">
        <v>82</v>
      </c>
      <c r="Q1158" t="s">
        <v>849</v>
      </c>
      <c r="R1158">
        <v>4229</v>
      </c>
      <c r="S1158" s="388">
        <f>ROWS(R$5:R1158)</f>
        <v>1154</v>
      </c>
      <c r="T1158" s="388" t="str">
        <f>IF(_xlfn.IFNA(VLOOKUP(P1158,$AG$3:$AH$83,2,FALSE),"")='11.1'!$D$5,TXM!S1158,"")</f>
        <v/>
      </c>
      <c r="U1158" t="str">
        <f>IFERROR(SMALL($T$5:$T$9000,ROWS($T$5:T1158)),"")</f>
        <v/>
      </c>
    </row>
    <row r="1159" spans="1:21" ht="14.4" customHeight="1" x14ac:dyDescent="0.3">
      <c r="A1159" s="371" t="s">
        <v>46</v>
      </c>
      <c r="B1159" t="s">
        <v>779</v>
      </c>
      <c r="C1159" s="372">
        <v>87053518</v>
      </c>
      <c r="D1159" s="388">
        <f>ROWS(C$5:C1159)</f>
        <v>1155</v>
      </c>
      <c r="E1159" s="388" t="str">
        <f>IF(_xlfn.IFNA(VLOOKUP(A1159,$AG$3:$AH$83,2,FALSE),"")='11.1'!$D$5,TXM!D1159,"")</f>
        <v/>
      </c>
      <c r="F1159" t="str">
        <f>IFERROR(SMALL($E$5:$E$9000,ROWS($E$5:E1159)),"")</f>
        <v/>
      </c>
      <c r="I1159" s="371" t="s">
        <v>145</v>
      </c>
      <c r="J1159" t="s">
        <v>775</v>
      </c>
      <c r="K1159" s="372">
        <v>2699923568</v>
      </c>
      <c r="L1159" s="388">
        <f>ROWS(K$5:K1159)</f>
        <v>1155</v>
      </c>
      <c r="M1159" s="388" t="str">
        <f>IF(_xlfn.IFNA(VLOOKUP(I1159,$AG$3:$AH$83,2,FALSE),"")='11.1'!$D$5,TXM!L1159,"")</f>
        <v/>
      </c>
      <c r="N1159" t="str">
        <f>IFERROR(SMALL($M$5:$M$9000,ROWS($M$5:M1159)),"")</f>
        <v/>
      </c>
      <c r="P1159" t="s">
        <v>82</v>
      </c>
      <c r="Q1159" t="s">
        <v>859</v>
      </c>
      <c r="R1159">
        <v>3162</v>
      </c>
      <c r="S1159" s="388">
        <f>ROWS(R$5:R1159)</f>
        <v>1155</v>
      </c>
      <c r="T1159" s="388" t="str">
        <f>IF(_xlfn.IFNA(VLOOKUP(P1159,$AG$3:$AH$83,2,FALSE),"")='11.1'!$D$5,TXM!S1159,"")</f>
        <v/>
      </c>
      <c r="U1159" t="str">
        <f>IFERROR(SMALL($T$5:$T$9000,ROWS($T$5:T1159)),"")</f>
        <v/>
      </c>
    </row>
    <row r="1160" spans="1:21" ht="14.4" customHeight="1" x14ac:dyDescent="0.3">
      <c r="A1160" s="371" t="s">
        <v>46</v>
      </c>
      <c r="B1160" t="s">
        <v>1252</v>
      </c>
      <c r="C1160" s="372">
        <v>70229538</v>
      </c>
      <c r="D1160" s="388">
        <f>ROWS(C$5:C1160)</f>
        <v>1156</v>
      </c>
      <c r="E1160" s="388" t="str">
        <f>IF(_xlfn.IFNA(VLOOKUP(A1160,$AG$3:$AH$83,2,FALSE),"")='11.1'!$D$5,TXM!D1160,"")</f>
        <v/>
      </c>
      <c r="F1160" t="str">
        <f>IFERROR(SMALL($E$5:$E$9000,ROWS($E$5:E1160)),"")</f>
        <v/>
      </c>
      <c r="I1160" s="371" t="s">
        <v>145</v>
      </c>
      <c r="J1160" t="s">
        <v>843</v>
      </c>
      <c r="K1160" s="372">
        <v>479186696</v>
      </c>
      <c r="L1160" s="388">
        <f>ROWS(K$5:K1160)</f>
        <v>1156</v>
      </c>
      <c r="M1160" s="388" t="str">
        <f>IF(_xlfn.IFNA(VLOOKUP(I1160,$AG$3:$AH$83,2,FALSE),"")='11.1'!$D$5,TXM!L1160,"")</f>
        <v/>
      </c>
      <c r="N1160" t="str">
        <f>IFERROR(SMALL($M$5:$M$9000,ROWS($M$5:M1160)),"")</f>
        <v/>
      </c>
      <c r="P1160" t="s">
        <v>82</v>
      </c>
      <c r="Q1160" t="s">
        <v>825</v>
      </c>
      <c r="R1160">
        <v>3151</v>
      </c>
      <c r="S1160" s="388">
        <f>ROWS(R$5:R1160)</f>
        <v>1156</v>
      </c>
      <c r="T1160" s="388" t="str">
        <f>IF(_xlfn.IFNA(VLOOKUP(P1160,$AG$3:$AH$83,2,FALSE),"")='11.1'!$D$5,TXM!S1160,"")</f>
        <v/>
      </c>
      <c r="U1160" t="str">
        <f>IFERROR(SMALL($T$5:$T$9000,ROWS($T$5:T1160)),"")</f>
        <v/>
      </c>
    </row>
    <row r="1161" spans="1:21" ht="14.4" customHeight="1" x14ac:dyDescent="0.3">
      <c r="A1161" s="371" t="s">
        <v>46</v>
      </c>
      <c r="B1161" t="s">
        <v>999</v>
      </c>
      <c r="C1161" s="372">
        <v>67089532</v>
      </c>
      <c r="D1161" s="388">
        <f>ROWS(C$5:C1161)</f>
        <v>1157</v>
      </c>
      <c r="E1161" s="388" t="str">
        <f>IF(_xlfn.IFNA(VLOOKUP(A1161,$AG$3:$AH$83,2,FALSE),"")='11.1'!$D$5,TXM!D1161,"")</f>
        <v/>
      </c>
      <c r="F1161" t="str">
        <f>IFERROR(SMALL($E$5:$E$9000,ROWS($E$5:E1161)),"")</f>
        <v/>
      </c>
      <c r="I1161" s="371" t="s">
        <v>145</v>
      </c>
      <c r="J1161" t="s">
        <v>99</v>
      </c>
      <c r="K1161" s="372">
        <v>415596459</v>
      </c>
      <c r="L1161" s="388">
        <f>ROWS(K$5:K1161)</f>
        <v>1157</v>
      </c>
      <c r="M1161" s="388" t="str">
        <f>IF(_xlfn.IFNA(VLOOKUP(I1161,$AG$3:$AH$83,2,FALSE),"")='11.1'!$D$5,TXM!L1161,"")</f>
        <v/>
      </c>
      <c r="N1161" t="str">
        <f>IFERROR(SMALL($M$5:$M$9000,ROWS($M$5:M1161)),"")</f>
        <v/>
      </c>
      <c r="P1161" t="s">
        <v>82</v>
      </c>
      <c r="Q1161" t="s">
        <v>843</v>
      </c>
      <c r="R1161">
        <v>2976</v>
      </c>
      <c r="S1161" s="388">
        <f>ROWS(R$5:R1161)</f>
        <v>1157</v>
      </c>
      <c r="T1161" s="388" t="str">
        <f>IF(_xlfn.IFNA(VLOOKUP(P1161,$AG$3:$AH$83,2,FALSE),"")='11.1'!$D$5,TXM!S1161,"")</f>
        <v/>
      </c>
      <c r="U1161" t="str">
        <f>IFERROR(SMALL($T$5:$T$9000,ROWS($T$5:T1161)),"")</f>
        <v/>
      </c>
    </row>
    <row r="1162" spans="1:21" ht="14.4" customHeight="1" x14ac:dyDescent="0.3">
      <c r="A1162" s="371" t="s">
        <v>46</v>
      </c>
      <c r="B1162" t="s">
        <v>791</v>
      </c>
      <c r="C1162" s="372">
        <v>55417114</v>
      </c>
      <c r="D1162" s="388">
        <f>ROWS(C$5:C1162)</f>
        <v>1158</v>
      </c>
      <c r="E1162" s="388" t="str">
        <f>IF(_xlfn.IFNA(VLOOKUP(A1162,$AG$3:$AH$83,2,FALSE),"")='11.1'!$D$5,TXM!D1162,"")</f>
        <v/>
      </c>
      <c r="F1162" t="str">
        <f>IFERROR(SMALL($E$5:$E$9000,ROWS($E$5:E1162)),"")</f>
        <v/>
      </c>
      <c r="I1162" s="371" t="s">
        <v>145</v>
      </c>
      <c r="J1162" t="s">
        <v>91</v>
      </c>
      <c r="K1162" s="372">
        <v>162461731</v>
      </c>
      <c r="L1162" s="388">
        <f>ROWS(K$5:K1162)</f>
        <v>1158</v>
      </c>
      <c r="M1162" s="388" t="str">
        <f>IF(_xlfn.IFNA(VLOOKUP(I1162,$AG$3:$AH$83,2,FALSE),"")='11.1'!$D$5,TXM!L1162,"")</f>
        <v/>
      </c>
      <c r="N1162" t="str">
        <f>IFERROR(SMALL($M$5:$M$9000,ROWS($M$5:M1162)),"")</f>
        <v/>
      </c>
      <c r="P1162" t="s">
        <v>82</v>
      </c>
      <c r="Q1162" t="s">
        <v>867</v>
      </c>
      <c r="R1162">
        <v>1026</v>
      </c>
      <c r="S1162" s="388">
        <f>ROWS(R$5:R1162)</f>
        <v>1158</v>
      </c>
      <c r="T1162" s="388" t="str">
        <f>IF(_xlfn.IFNA(VLOOKUP(P1162,$AG$3:$AH$83,2,FALSE),"")='11.1'!$D$5,TXM!S1162,"")</f>
        <v/>
      </c>
      <c r="U1162" t="str">
        <f>IFERROR(SMALL($T$5:$T$9000,ROWS($T$5:T1162)),"")</f>
        <v/>
      </c>
    </row>
    <row r="1163" spans="1:21" ht="14.4" customHeight="1" x14ac:dyDescent="0.3">
      <c r="A1163" s="371" t="s">
        <v>46</v>
      </c>
      <c r="B1163" t="s">
        <v>1005</v>
      </c>
      <c r="C1163" s="372">
        <v>51352873</v>
      </c>
      <c r="D1163" s="388">
        <f>ROWS(C$5:C1163)</f>
        <v>1159</v>
      </c>
      <c r="E1163" s="388" t="str">
        <f>IF(_xlfn.IFNA(VLOOKUP(A1163,$AG$3:$AH$83,2,FALSE),"")='11.1'!$D$5,TXM!D1163,"")</f>
        <v/>
      </c>
      <c r="F1163" t="str">
        <f>IFERROR(SMALL($E$5:$E$9000,ROWS($E$5:E1163)),"")</f>
        <v/>
      </c>
      <c r="I1163" s="371" t="s">
        <v>145</v>
      </c>
      <c r="J1163" t="s">
        <v>1252</v>
      </c>
      <c r="K1163" s="372">
        <v>99786797</v>
      </c>
      <c r="L1163" s="388">
        <f>ROWS(K$5:K1163)</f>
        <v>1159</v>
      </c>
      <c r="M1163" s="388" t="str">
        <f>IF(_xlfn.IFNA(VLOOKUP(I1163,$AG$3:$AH$83,2,FALSE),"")='11.1'!$D$5,TXM!L1163,"")</f>
        <v/>
      </c>
      <c r="N1163" t="str">
        <f>IFERROR(SMALL($M$5:$M$9000,ROWS($M$5:M1163)),"")</f>
        <v/>
      </c>
      <c r="P1163" t="s">
        <v>82</v>
      </c>
      <c r="Q1163" t="s">
        <v>841</v>
      </c>
      <c r="R1163">
        <v>1005</v>
      </c>
      <c r="S1163" s="388">
        <f>ROWS(R$5:R1163)</f>
        <v>1159</v>
      </c>
      <c r="T1163" s="388" t="str">
        <f>IF(_xlfn.IFNA(VLOOKUP(P1163,$AG$3:$AH$83,2,FALSE),"")='11.1'!$D$5,TXM!S1163,"")</f>
        <v/>
      </c>
      <c r="U1163" t="str">
        <f>IFERROR(SMALL($T$5:$T$9000,ROWS($T$5:T1163)),"")</f>
        <v/>
      </c>
    </row>
    <row r="1164" spans="1:21" ht="14.4" customHeight="1" x14ac:dyDescent="0.3">
      <c r="A1164" s="371" t="s">
        <v>46</v>
      </c>
      <c r="B1164" t="s">
        <v>789</v>
      </c>
      <c r="C1164" s="372">
        <v>47998645</v>
      </c>
      <c r="D1164" s="388">
        <f>ROWS(C$5:C1164)</f>
        <v>1160</v>
      </c>
      <c r="E1164" s="388" t="str">
        <f>IF(_xlfn.IFNA(VLOOKUP(A1164,$AG$3:$AH$83,2,FALSE),"")='11.1'!$D$5,TXM!D1164,"")</f>
        <v/>
      </c>
      <c r="F1164" t="str">
        <f>IFERROR(SMALL($E$5:$E$9000,ROWS($E$5:E1164)),"")</f>
        <v/>
      </c>
      <c r="I1164" s="371" t="s">
        <v>145</v>
      </c>
      <c r="J1164" t="s">
        <v>102</v>
      </c>
      <c r="K1164" s="372">
        <v>76831634</v>
      </c>
      <c r="L1164" s="388">
        <f>ROWS(K$5:K1164)</f>
        <v>1160</v>
      </c>
      <c r="M1164" s="388" t="str">
        <f>IF(_xlfn.IFNA(VLOOKUP(I1164,$AG$3:$AH$83,2,FALSE),"")='11.1'!$D$5,TXM!L1164,"")</f>
        <v/>
      </c>
      <c r="N1164" t="str">
        <f>IFERROR(SMALL($M$5:$M$9000,ROWS($M$5:M1164)),"")</f>
        <v/>
      </c>
      <c r="P1164" t="s">
        <v>82</v>
      </c>
      <c r="Q1164" t="s">
        <v>1434</v>
      </c>
      <c r="R1164">
        <v>135</v>
      </c>
      <c r="S1164" s="388">
        <f>ROWS(R$5:R1164)</f>
        <v>1160</v>
      </c>
      <c r="T1164" s="388" t="str">
        <f>IF(_xlfn.IFNA(VLOOKUP(P1164,$AG$3:$AH$83,2,FALSE),"")='11.1'!$D$5,TXM!S1164,"")</f>
        <v/>
      </c>
      <c r="U1164" t="str">
        <f>IFERROR(SMALL($T$5:$T$9000,ROWS($T$5:T1164)),"")</f>
        <v/>
      </c>
    </row>
    <row r="1165" spans="1:21" ht="14.4" customHeight="1" x14ac:dyDescent="0.3">
      <c r="A1165" s="371" t="s">
        <v>46</v>
      </c>
      <c r="B1165" t="s">
        <v>1275</v>
      </c>
      <c r="C1165" s="372">
        <v>38109521</v>
      </c>
      <c r="D1165" s="388">
        <f>ROWS(C$5:C1165)</f>
        <v>1161</v>
      </c>
      <c r="E1165" s="388" t="str">
        <f>IF(_xlfn.IFNA(VLOOKUP(A1165,$AG$3:$AH$83,2,FALSE),"")='11.1'!$D$5,TXM!D1165,"")</f>
        <v/>
      </c>
      <c r="F1165" t="str">
        <f>IFERROR(SMALL($E$5:$E$9000,ROWS($E$5:E1165)),"")</f>
        <v/>
      </c>
      <c r="I1165" s="371" t="s">
        <v>145</v>
      </c>
      <c r="J1165" t="s">
        <v>172</v>
      </c>
      <c r="K1165" s="372">
        <v>67013376</v>
      </c>
      <c r="L1165" s="388">
        <f>ROWS(K$5:K1165)</f>
        <v>1161</v>
      </c>
      <c r="M1165" s="388" t="str">
        <f>IF(_xlfn.IFNA(VLOOKUP(I1165,$AG$3:$AH$83,2,FALSE),"")='11.1'!$D$5,TXM!L1165,"")</f>
        <v/>
      </c>
      <c r="N1165" t="str">
        <f>IFERROR(SMALL($M$5:$M$9000,ROWS($M$5:M1165)),"")</f>
        <v/>
      </c>
      <c r="P1165" t="s">
        <v>82</v>
      </c>
      <c r="Q1165" t="s">
        <v>813</v>
      </c>
      <c r="R1165">
        <v>50</v>
      </c>
      <c r="S1165" s="388">
        <f>ROWS(R$5:R1165)</f>
        <v>1161</v>
      </c>
      <c r="T1165" s="388" t="str">
        <f>IF(_xlfn.IFNA(VLOOKUP(P1165,$AG$3:$AH$83,2,FALSE),"")='11.1'!$D$5,TXM!S1165,"")</f>
        <v/>
      </c>
      <c r="U1165" t="str">
        <f>IFERROR(SMALL($T$5:$T$9000,ROWS($T$5:T1165)),"")</f>
        <v/>
      </c>
    </row>
    <row r="1166" spans="1:21" ht="14.4" customHeight="1" x14ac:dyDescent="0.3">
      <c r="A1166" s="371" t="s">
        <v>46</v>
      </c>
      <c r="B1166" t="s">
        <v>95</v>
      </c>
      <c r="C1166" s="372">
        <v>37420423</v>
      </c>
      <c r="D1166" s="388">
        <f>ROWS(C$5:C1166)</f>
        <v>1162</v>
      </c>
      <c r="E1166" s="388" t="str">
        <f>IF(_xlfn.IFNA(VLOOKUP(A1166,$AG$3:$AH$83,2,FALSE),"")='11.1'!$D$5,TXM!D1166,"")</f>
        <v/>
      </c>
      <c r="F1166" t="str">
        <f>IFERROR(SMALL($E$5:$E$9000,ROWS($E$5:E1166)),"")</f>
        <v/>
      </c>
      <c r="I1166" s="371" t="s">
        <v>145</v>
      </c>
      <c r="J1166" t="s">
        <v>104</v>
      </c>
      <c r="K1166" s="372">
        <v>31185698</v>
      </c>
      <c r="L1166" s="388">
        <f>ROWS(K$5:K1166)</f>
        <v>1162</v>
      </c>
      <c r="M1166" s="388" t="str">
        <f>IF(_xlfn.IFNA(VLOOKUP(I1166,$AG$3:$AH$83,2,FALSE),"")='11.1'!$D$5,TXM!L1166,"")</f>
        <v/>
      </c>
      <c r="N1166" t="str">
        <f>IFERROR(SMALL($M$5:$M$9000,ROWS($M$5:M1166)),"")</f>
        <v/>
      </c>
      <c r="P1166" t="s">
        <v>46</v>
      </c>
      <c r="Q1166" t="s">
        <v>867</v>
      </c>
      <c r="R1166">
        <v>30340041</v>
      </c>
      <c r="S1166" s="388">
        <f>ROWS(R$5:R1166)</f>
        <v>1162</v>
      </c>
      <c r="T1166" s="388" t="str">
        <f>IF(_xlfn.IFNA(VLOOKUP(P1166,$AG$3:$AH$83,2,FALSE),"")='11.1'!$D$5,TXM!S1166,"")</f>
        <v/>
      </c>
      <c r="U1166" t="str">
        <f>IFERROR(SMALL($T$5:$T$9000,ROWS($T$5:T1166)),"")</f>
        <v/>
      </c>
    </row>
    <row r="1167" spans="1:21" ht="14.4" customHeight="1" x14ac:dyDescent="0.3">
      <c r="A1167" s="371" t="s">
        <v>46</v>
      </c>
      <c r="B1167" t="s">
        <v>173</v>
      </c>
      <c r="C1167" s="372">
        <v>29750860</v>
      </c>
      <c r="D1167" s="388">
        <f>ROWS(C$5:C1167)</f>
        <v>1163</v>
      </c>
      <c r="E1167" s="388" t="str">
        <f>IF(_xlfn.IFNA(VLOOKUP(A1167,$AG$3:$AH$83,2,FALSE),"")='11.1'!$D$5,TXM!D1167,"")</f>
        <v/>
      </c>
      <c r="F1167" t="str">
        <f>IFERROR(SMALL($E$5:$E$9000,ROWS($E$5:E1167)),"")</f>
        <v/>
      </c>
      <c r="I1167" s="371" t="s">
        <v>145</v>
      </c>
      <c r="J1167" t="s">
        <v>107</v>
      </c>
      <c r="K1167" s="372">
        <v>31000649</v>
      </c>
      <c r="L1167" s="388">
        <f>ROWS(K$5:K1167)</f>
        <v>1163</v>
      </c>
      <c r="M1167" s="388" t="str">
        <f>IF(_xlfn.IFNA(VLOOKUP(I1167,$AG$3:$AH$83,2,FALSE),"")='11.1'!$D$5,TXM!L1167,"")</f>
        <v/>
      </c>
      <c r="N1167" t="str">
        <f>IFERROR(SMALL($M$5:$M$9000,ROWS($M$5:M1167)),"")</f>
        <v/>
      </c>
      <c r="P1167" t="s">
        <v>46</v>
      </c>
      <c r="Q1167" t="s">
        <v>845</v>
      </c>
      <c r="R1167">
        <v>17158422</v>
      </c>
      <c r="S1167" s="388">
        <f>ROWS(R$5:R1167)</f>
        <v>1163</v>
      </c>
      <c r="T1167" s="388" t="str">
        <f>IF(_xlfn.IFNA(VLOOKUP(P1167,$AG$3:$AH$83,2,FALSE),"")='11.1'!$D$5,TXM!S1167,"")</f>
        <v/>
      </c>
      <c r="U1167" t="str">
        <f>IFERROR(SMALL($T$5:$T$9000,ROWS($T$5:T1167)),"")</f>
        <v/>
      </c>
    </row>
    <row r="1168" spans="1:21" ht="14.4" customHeight="1" x14ac:dyDescent="0.3">
      <c r="A1168" s="371" t="s">
        <v>46</v>
      </c>
      <c r="B1168" t="s">
        <v>863</v>
      </c>
      <c r="C1168" s="372">
        <v>16460927</v>
      </c>
      <c r="D1168" s="388">
        <f>ROWS(C$5:C1168)</f>
        <v>1164</v>
      </c>
      <c r="E1168" s="388" t="str">
        <f>IF(_xlfn.IFNA(VLOOKUP(A1168,$AG$3:$AH$83,2,FALSE),"")='11.1'!$D$5,TXM!D1168,"")</f>
        <v/>
      </c>
      <c r="F1168" t="str">
        <f>IFERROR(SMALL($E$5:$E$9000,ROWS($E$5:E1168)),"")</f>
        <v/>
      </c>
      <c r="I1168" s="371" t="s">
        <v>145</v>
      </c>
      <c r="J1168" t="s">
        <v>94</v>
      </c>
      <c r="K1168" s="372">
        <v>25946932</v>
      </c>
      <c r="L1168" s="388">
        <f>ROWS(K$5:K1168)</f>
        <v>1164</v>
      </c>
      <c r="M1168" s="388" t="str">
        <f>IF(_xlfn.IFNA(VLOOKUP(I1168,$AG$3:$AH$83,2,FALSE),"")='11.1'!$D$5,TXM!L1168,"")</f>
        <v/>
      </c>
      <c r="N1168" t="str">
        <f>IFERROR(SMALL($M$5:$M$9000,ROWS($M$5:M1168)),"")</f>
        <v/>
      </c>
      <c r="P1168" t="s">
        <v>46</v>
      </c>
      <c r="Q1168" t="s">
        <v>863</v>
      </c>
      <c r="R1168">
        <v>5007410</v>
      </c>
      <c r="S1168" s="388">
        <f>ROWS(R$5:R1168)</f>
        <v>1164</v>
      </c>
      <c r="T1168" s="388" t="str">
        <f>IF(_xlfn.IFNA(VLOOKUP(P1168,$AG$3:$AH$83,2,FALSE),"")='11.1'!$D$5,TXM!S1168,"")</f>
        <v/>
      </c>
      <c r="U1168" t="str">
        <f>IFERROR(SMALL($T$5:$T$9000,ROWS($T$5:T1168)),"")</f>
        <v/>
      </c>
    </row>
    <row r="1169" spans="1:21" ht="14.4" customHeight="1" x14ac:dyDescent="0.3">
      <c r="A1169" s="371" t="s">
        <v>46</v>
      </c>
      <c r="B1169" t="s">
        <v>787</v>
      </c>
      <c r="C1169" s="372">
        <v>15098385</v>
      </c>
      <c r="D1169" s="388">
        <f>ROWS(C$5:C1169)</f>
        <v>1165</v>
      </c>
      <c r="E1169" s="388" t="str">
        <f>IF(_xlfn.IFNA(VLOOKUP(A1169,$AG$3:$AH$83,2,FALSE),"")='11.1'!$D$5,TXM!D1169,"")</f>
        <v/>
      </c>
      <c r="F1169" t="str">
        <f>IFERROR(SMALL($E$5:$E$9000,ROWS($E$5:E1169)),"")</f>
        <v/>
      </c>
      <c r="I1169" s="371" t="s">
        <v>145</v>
      </c>
      <c r="J1169" t="s">
        <v>863</v>
      </c>
      <c r="K1169" s="372">
        <v>14357026</v>
      </c>
      <c r="L1169" s="388">
        <f>ROWS(K$5:K1169)</f>
        <v>1165</v>
      </c>
      <c r="M1169" s="388" t="str">
        <f>IF(_xlfn.IFNA(VLOOKUP(I1169,$AG$3:$AH$83,2,FALSE),"")='11.1'!$D$5,TXM!L1169,"")</f>
        <v/>
      </c>
      <c r="N1169" t="str">
        <f>IFERROR(SMALL($M$5:$M$9000,ROWS($M$5:M1169)),"")</f>
        <v/>
      </c>
      <c r="P1169" t="s">
        <v>46</v>
      </c>
      <c r="Q1169" t="s">
        <v>837</v>
      </c>
      <c r="R1169">
        <v>3724074</v>
      </c>
      <c r="S1169" s="388">
        <f>ROWS(R$5:R1169)</f>
        <v>1165</v>
      </c>
      <c r="T1169" s="388" t="str">
        <f>IF(_xlfn.IFNA(VLOOKUP(P1169,$AG$3:$AH$83,2,FALSE),"")='11.1'!$D$5,TXM!S1169,"")</f>
        <v/>
      </c>
      <c r="U1169" t="str">
        <f>IFERROR(SMALL($T$5:$T$9000,ROWS($T$5:T1169)),"")</f>
        <v/>
      </c>
    </row>
    <row r="1170" spans="1:21" ht="14.4" customHeight="1" x14ac:dyDescent="0.3">
      <c r="A1170" s="371" t="s">
        <v>46</v>
      </c>
      <c r="B1170" t="s">
        <v>813</v>
      </c>
      <c r="C1170" s="372">
        <v>8577527</v>
      </c>
      <c r="D1170" s="388">
        <f>ROWS(C$5:C1170)</f>
        <v>1166</v>
      </c>
      <c r="E1170" s="388" t="str">
        <f>IF(_xlfn.IFNA(VLOOKUP(A1170,$AG$3:$AH$83,2,FALSE),"")='11.1'!$D$5,TXM!D1170,"")</f>
        <v/>
      </c>
      <c r="F1170" t="str">
        <f>IFERROR(SMALL($E$5:$E$9000,ROWS($E$5:E1170)),"")</f>
        <v/>
      </c>
      <c r="I1170" s="371" t="s">
        <v>145</v>
      </c>
      <c r="J1170" t="s">
        <v>95</v>
      </c>
      <c r="K1170" s="372">
        <v>12257412</v>
      </c>
      <c r="L1170" s="388">
        <f>ROWS(K$5:K1170)</f>
        <v>1166</v>
      </c>
      <c r="M1170" s="388" t="str">
        <f>IF(_xlfn.IFNA(VLOOKUP(I1170,$AG$3:$AH$83,2,FALSE),"")='11.1'!$D$5,TXM!L1170,"")</f>
        <v/>
      </c>
      <c r="N1170" t="str">
        <f>IFERROR(SMALL($M$5:$M$9000,ROWS($M$5:M1170)),"")</f>
        <v/>
      </c>
      <c r="P1170" t="s">
        <v>46</v>
      </c>
      <c r="Q1170" t="s">
        <v>1240</v>
      </c>
      <c r="R1170">
        <v>1689749</v>
      </c>
      <c r="S1170" s="388">
        <f>ROWS(R$5:R1170)</f>
        <v>1166</v>
      </c>
      <c r="T1170" s="388" t="str">
        <f>IF(_xlfn.IFNA(VLOOKUP(P1170,$AG$3:$AH$83,2,FALSE),"")='11.1'!$D$5,TXM!S1170,"")</f>
        <v/>
      </c>
      <c r="U1170" t="str">
        <f>IFERROR(SMALL($T$5:$T$9000,ROWS($T$5:T1170)),"")</f>
        <v/>
      </c>
    </row>
    <row r="1171" spans="1:21" ht="14.4" customHeight="1" x14ac:dyDescent="0.3">
      <c r="A1171" s="371" t="s">
        <v>46</v>
      </c>
      <c r="B1171" t="s">
        <v>793</v>
      </c>
      <c r="C1171" s="372">
        <v>7771735</v>
      </c>
      <c r="D1171" s="388">
        <f>ROWS(C$5:C1171)</f>
        <v>1167</v>
      </c>
      <c r="E1171" s="388" t="str">
        <f>IF(_xlfn.IFNA(VLOOKUP(A1171,$AG$3:$AH$83,2,FALSE),"")='11.1'!$D$5,TXM!D1171,"")</f>
        <v/>
      </c>
      <c r="F1171" t="str">
        <f>IFERROR(SMALL($E$5:$E$9000,ROWS($E$5:E1171)),"")</f>
        <v/>
      </c>
      <c r="I1171" s="371" t="s">
        <v>145</v>
      </c>
      <c r="J1171" t="s">
        <v>106</v>
      </c>
      <c r="K1171" s="372">
        <v>6809394</v>
      </c>
      <c r="L1171" s="388">
        <f>ROWS(K$5:K1171)</f>
        <v>1167</v>
      </c>
      <c r="M1171" s="388" t="str">
        <f>IF(_xlfn.IFNA(VLOOKUP(I1171,$AG$3:$AH$83,2,FALSE),"")='11.1'!$D$5,TXM!L1171,"")</f>
        <v/>
      </c>
      <c r="N1171" t="str">
        <f>IFERROR(SMALL($M$5:$M$9000,ROWS($M$5:M1171)),"")</f>
        <v/>
      </c>
      <c r="P1171" t="s">
        <v>46</v>
      </c>
      <c r="Q1171" t="s">
        <v>99</v>
      </c>
      <c r="R1171">
        <v>1244061</v>
      </c>
      <c r="S1171" s="388">
        <f>ROWS(R$5:R1171)</f>
        <v>1167</v>
      </c>
      <c r="T1171" s="388" t="str">
        <f>IF(_xlfn.IFNA(VLOOKUP(P1171,$AG$3:$AH$83,2,FALSE),"")='11.1'!$D$5,TXM!S1171,"")</f>
        <v/>
      </c>
      <c r="U1171" t="str">
        <f>IFERROR(SMALL($T$5:$T$9000,ROWS($T$5:T1171)),"")</f>
        <v/>
      </c>
    </row>
    <row r="1172" spans="1:21" ht="14.4" customHeight="1" x14ac:dyDescent="0.3">
      <c r="A1172" s="371" t="s">
        <v>46</v>
      </c>
      <c r="B1172" t="s">
        <v>855</v>
      </c>
      <c r="C1172" s="372">
        <v>3963525</v>
      </c>
      <c r="D1172" s="388">
        <f>ROWS(C$5:C1172)</f>
        <v>1168</v>
      </c>
      <c r="E1172" s="388" t="str">
        <f>IF(_xlfn.IFNA(VLOOKUP(A1172,$AG$3:$AH$83,2,FALSE),"")='11.1'!$D$5,TXM!D1172,"")</f>
        <v/>
      </c>
      <c r="F1172" t="str">
        <f>IFERROR(SMALL($E$5:$E$9000,ROWS($E$5:E1172)),"")</f>
        <v/>
      </c>
      <c r="I1172" s="371" t="s">
        <v>145</v>
      </c>
      <c r="J1172" t="s">
        <v>108</v>
      </c>
      <c r="K1172" s="372">
        <v>4548992</v>
      </c>
      <c r="L1172" s="388">
        <f>ROWS(K$5:K1172)</f>
        <v>1168</v>
      </c>
      <c r="M1172" s="388" t="str">
        <f>IF(_xlfn.IFNA(VLOOKUP(I1172,$AG$3:$AH$83,2,FALSE),"")='11.1'!$D$5,TXM!L1172,"")</f>
        <v/>
      </c>
      <c r="N1172" t="str">
        <f>IFERROR(SMALL($M$5:$M$9000,ROWS($M$5:M1172)),"")</f>
        <v/>
      </c>
      <c r="P1172" t="s">
        <v>46</v>
      </c>
      <c r="Q1172" t="s">
        <v>815</v>
      </c>
      <c r="R1172">
        <v>1045350</v>
      </c>
      <c r="S1172" s="388">
        <f>ROWS(R$5:R1172)</f>
        <v>1168</v>
      </c>
      <c r="T1172" s="388" t="str">
        <f>IF(_xlfn.IFNA(VLOOKUP(P1172,$AG$3:$AH$83,2,FALSE),"")='11.1'!$D$5,TXM!S1172,"")</f>
        <v/>
      </c>
      <c r="U1172" t="str">
        <f>IFERROR(SMALL($T$5:$T$9000,ROWS($T$5:T1172)),"")</f>
        <v/>
      </c>
    </row>
    <row r="1173" spans="1:21" ht="14.4" customHeight="1" x14ac:dyDescent="0.3">
      <c r="A1173" s="371" t="s">
        <v>46</v>
      </c>
      <c r="B1173" t="s">
        <v>861</v>
      </c>
      <c r="C1173" s="372">
        <v>3606708</v>
      </c>
      <c r="D1173" s="388">
        <f>ROWS(C$5:C1173)</f>
        <v>1169</v>
      </c>
      <c r="E1173" s="388" t="str">
        <f>IF(_xlfn.IFNA(VLOOKUP(A1173,$AG$3:$AH$83,2,FALSE),"")='11.1'!$D$5,TXM!D1173,"")</f>
        <v/>
      </c>
      <c r="F1173" t="str">
        <f>IFERROR(SMALL($E$5:$E$9000,ROWS($E$5:E1173)),"")</f>
        <v/>
      </c>
      <c r="I1173" s="371" t="s">
        <v>145</v>
      </c>
      <c r="J1173" t="s">
        <v>173</v>
      </c>
      <c r="K1173" s="372">
        <v>2273670</v>
      </c>
      <c r="L1173" s="388">
        <f>ROWS(K$5:K1173)</f>
        <v>1169</v>
      </c>
      <c r="M1173" s="388" t="str">
        <f>IF(_xlfn.IFNA(VLOOKUP(I1173,$AG$3:$AH$83,2,FALSE),"")='11.1'!$D$5,TXM!L1173,"")</f>
        <v/>
      </c>
      <c r="N1173" t="str">
        <f>IFERROR(SMALL($M$5:$M$9000,ROWS($M$5:M1173)),"")</f>
        <v/>
      </c>
      <c r="P1173" t="s">
        <v>46</v>
      </c>
      <c r="Q1173" t="s">
        <v>869</v>
      </c>
      <c r="R1173">
        <v>951175</v>
      </c>
      <c r="S1173" s="388">
        <f>ROWS(R$5:R1173)</f>
        <v>1169</v>
      </c>
      <c r="T1173" s="388" t="str">
        <f>IF(_xlfn.IFNA(VLOOKUP(P1173,$AG$3:$AH$83,2,FALSE),"")='11.1'!$D$5,TXM!S1173,"")</f>
        <v/>
      </c>
      <c r="U1173" t="str">
        <f>IFERROR(SMALL($T$5:$T$9000,ROWS($T$5:T1173)),"")</f>
        <v/>
      </c>
    </row>
    <row r="1174" spans="1:21" ht="14.4" customHeight="1" x14ac:dyDescent="0.3">
      <c r="A1174" s="371" t="s">
        <v>46</v>
      </c>
      <c r="B1174" t="s">
        <v>853</v>
      </c>
      <c r="C1174" s="372">
        <v>3503741</v>
      </c>
      <c r="D1174" s="388">
        <f>ROWS(C$5:C1174)</f>
        <v>1170</v>
      </c>
      <c r="E1174" s="388" t="str">
        <f>IF(_xlfn.IFNA(VLOOKUP(A1174,$AG$3:$AH$83,2,FALSE),"")='11.1'!$D$5,TXM!D1174,"")</f>
        <v/>
      </c>
      <c r="F1174" t="str">
        <f>IFERROR(SMALL($E$5:$E$9000,ROWS($E$5:E1174)),"")</f>
        <v/>
      </c>
      <c r="I1174" s="371" t="s">
        <v>145</v>
      </c>
      <c r="J1174" t="s">
        <v>1001</v>
      </c>
      <c r="K1174" s="372">
        <v>2203651</v>
      </c>
      <c r="L1174" s="388">
        <f>ROWS(K$5:K1174)</f>
        <v>1170</v>
      </c>
      <c r="M1174" s="388" t="str">
        <f>IF(_xlfn.IFNA(VLOOKUP(I1174,$AG$3:$AH$83,2,FALSE),"")='11.1'!$D$5,TXM!L1174,"")</f>
        <v/>
      </c>
      <c r="N1174" t="str">
        <f>IFERROR(SMALL($M$5:$M$9000,ROWS($M$5:M1174)),"")</f>
        <v/>
      </c>
      <c r="P1174" t="s">
        <v>46</v>
      </c>
      <c r="Q1174" t="s">
        <v>1006</v>
      </c>
      <c r="R1174">
        <v>918244</v>
      </c>
      <c r="S1174" s="388">
        <f>ROWS(R$5:R1174)</f>
        <v>1170</v>
      </c>
      <c r="T1174" s="388" t="str">
        <f>IF(_xlfn.IFNA(VLOOKUP(P1174,$AG$3:$AH$83,2,FALSE),"")='11.1'!$D$5,TXM!S1174,"")</f>
        <v/>
      </c>
      <c r="U1174" t="str">
        <f>IFERROR(SMALL($T$5:$T$9000,ROWS($T$5:T1174)),"")</f>
        <v/>
      </c>
    </row>
    <row r="1175" spans="1:21" ht="14.4" customHeight="1" x14ac:dyDescent="0.3">
      <c r="A1175" s="371" t="s">
        <v>46</v>
      </c>
      <c r="B1175" t="s">
        <v>996</v>
      </c>
      <c r="C1175" s="372">
        <v>3502837</v>
      </c>
      <c r="D1175" s="388">
        <f>ROWS(C$5:C1175)</f>
        <v>1171</v>
      </c>
      <c r="E1175" s="388" t="str">
        <f>IF(_xlfn.IFNA(VLOOKUP(A1175,$AG$3:$AH$83,2,FALSE),"")='11.1'!$D$5,TXM!D1175,"")</f>
        <v/>
      </c>
      <c r="F1175" t="str">
        <f>IFERROR(SMALL($E$5:$E$9000,ROWS($E$5:E1175)),"")</f>
        <v/>
      </c>
      <c r="I1175" s="371" t="s">
        <v>145</v>
      </c>
      <c r="J1175" t="s">
        <v>837</v>
      </c>
      <c r="K1175" s="372">
        <v>2120791</v>
      </c>
      <c r="L1175" s="388">
        <f>ROWS(K$5:K1175)</f>
        <v>1171</v>
      </c>
      <c r="M1175" s="388" t="str">
        <f>IF(_xlfn.IFNA(VLOOKUP(I1175,$AG$3:$AH$83,2,FALSE),"")='11.1'!$D$5,TXM!L1175,"")</f>
        <v/>
      </c>
      <c r="N1175" t="str">
        <f>IFERROR(SMALL($M$5:$M$9000,ROWS($M$5:M1175)),"")</f>
        <v/>
      </c>
      <c r="P1175" t="s">
        <v>46</v>
      </c>
      <c r="Q1175" t="s">
        <v>1265</v>
      </c>
      <c r="R1175">
        <v>908182</v>
      </c>
      <c r="S1175" s="388">
        <f>ROWS(R$5:R1175)</f>
        <v>1171</v>
      </c>
      <c r="T1175" s="388" t="str">
        <f>IF(_xlfn.IFNA(VLOOKUP(P1175,$AG$3:$AH$83,2,FALSE),"")='11.1'!$D$5,TXM!S1175,"")</f>
        <v/>
      </c>
      <c r="U1175" t="str">
        <f>IFERROR(SMALL($T$5:$T$9000,ROWS($T$5:T1175)),"")</f>
        <v/>
      </c>
    </row>
    <row r="1176" spans="1:21" ht="14.4" customHeight="1" x14ac:dyDescent="0.3">
      <c r="A1176" s="371" t="s">
        <v>46</v>
      </c>
      <c r="B1176" t="s">
        <v>1318</v>
      </c>
      <c r="C1176" s="372">
        <v>3016067</v>
      </c>
      <c r="D1176" s="388">
        <f>ROWS(C$5:C1176)</f>
        <v>1172</v>
      </c>
      <c r="E1176" s="388" t="str">
        <f>IF(_xlfn.IFNA(VLOOKUP(A1176,$AG$3:$AH$83,2,FALSE),"")='11.1'!$D$5,TXM!D1176,"")</f>
        <v/>
      </c>
      <c r="F1176" t="str">
        <f>IFERROR(SMALL($E$5:$E$9000,ROWS($E$5:E1176)),"")</f>
        <v/>
      </c>
      <c r="I1176" s="371" t="s">
        <v>145</v>
      </c>
      <c r="J1176" t="s">
        <v>779</v>
      </c>
      <c r="K1176" s="372">
        <v>2000865</v>
      </c>
      <c r="L1176" s="388">
        <f>ROWS(K$5:K1176)</f>
        <v>1172</v>
      </c>
      <c r="M1176" s="388" t="str">
        <f>IF(_xlfn.IFNA(VLOOKUP(I1176,$AG$3:$AH$83,2,FALSE),"")='11.1'!$D$5,TXM!L1176,"")</f>
        <v/>
      </c>
      <c r="N1176" t="str">
        <f>IFERROR(SMALL($M$5:$M$9000,ROWS($M$5:M1176)),"")</f>
        <v/>
      </c>
      <c r="P1176" t="s">
        <v>46</v>
      </c>
      <c r="Q1176" t="s">
        <v>795</v>
      </c>
      <c r="R1176">
        <v>839477</v>
      </c>
      <c r="S1176" s="388">
        <f>ROWS(R$5:R1176)</f>
        <v>1172</v>
      </c>
      <c r="T1176" s="388" t="str">
        <f>IF(_xlfn.IFNA(VLOOKUP(P1176,$AG$3:$AH$83,2,FALSE),"")='11.1'!$D$5,TXM!S1176,"")</f>
        <v/>
      </c>
      <c r="U1176" t="str">
        <f>IFERROR(SMALL($T$5:$T$9000,ROWS($T$5:T1176)),"")</f>
        <v/>
      </c>
    </row>
    <row r="1177" spans="1:21" ht="14.4" customHeight="1" x14ac:dyDescent="0.3">
      <c r="A1177" s="371" t="s">
        <v>46</v>
      </c>
      <c r="B1177" t="s">
        <v>823</v>
      </c>
      <c r="C1177" s="372">
        <v>2618226</v>
      </c>
      <c r="D1177" s="388">
        <f>ROWS(C$5:C1177)</f>
        <v>1173</v>
      </c>
      <c r="E1177" s="388" t="str">
        <f>IF(_xlfn.IFNA(VLOOKUP(A1177,$AG$3:$AH$83,2,FALSE),"")='11.1'!$D$5,TXM!D1177,"")</f>
        <v/>
      </c>
      <c r="F1177" t="str">
        <f>IFERROR(SMALL($E$5:$E$9000,ROWS($E$5:E1177)),"")</f>
        <v/>
      </c>
      <c r="I1177" s="371" t="s">
        <v>145</v>
      </c>
      <c r="J1177" t="s">
        <v>98</v>
      </c>
      <c r="K1177" s="372">
        <v>1975212</v>
      </c>
      <c r="L1177" s="388">
        <f>ROWS(K$5:K1177)</f>
        <v>1173</v>
      </c>
      <c r="M1177" s="388" t="str">
        <f>IF(_xlfn.IFNA(VLOOKUP(I1177,$AG$3:$AH$83,2,FALSE),"")='11.1'!$D$5,TXM!L1177,"")</f>
        <v/>
      </c>
      <c r="N1177" t="str">
        <f>IFERROR(SMALL($M$5:$M$9000,ROWS($M$5:M1177)),"")</f>
        <v/>
      </c>
      <c r="P1177" t="s">
        <v>46</v>
      </c>
      <c r="Q1177" t="s">
        <v>865</v>
      </c>
      <c r="R1177">
        <v>816460</v>
      </c>
      <c r="S1177" s="388">
        <f>ROWS(R$5:R1177)</f>
        <v>1173</v>
      </c>
      <c r="T1177" s="388" t="str">
        <f>IF(_xlfn.IFNA(VLOOKUP(P1177,$AG$3:$AH$83,2,FALSE),"")='11.1'!$D$5,TXM!S1177,"")</f>
        <v/>
      </c>
      <c r="U1177" t="str">
        <f>IFERROR(SMALL($T$5:$T$9000,ROWS($T$5:T1177)),"")</f>
        <v/>
      </c>
    </row>
    <row r="1178" spans="1:21" ht="14.4" customHeight="1" x14ac:dyDescent="0.3">
      <c r="A1178" s="371" t="s">
        <v>46</v>
      </c>
      <c r="B1178" t="s">
        <v>865</v>
      </c>
      <c r="C1178" s="372">
        <v>1735944</v>
      </c>
      <c r="D1178" s="388">
        <f>ROWS(C$5:C1178)</f>
        <v>1174</v>
      </c>
      <c r="E1178" s="388" t="str">
        <f>IF(_xlfn.IFNA(VLOOKUP(A1178,$AG$3:$AH$83,2,FALSE),"")='11.1'!$D$5,TXM!D1178,"")</f>
        <v/>
      </c>
      <c r="F1178" t="str">
        <f>IFERROR(SMALL($E$5:$E$9000,ROWS($E$5:E1178)),"")</f>
        <v/>
      </c>
      <c r="I1178" s="371" t="s">
        <v>145</v>
      </c>
      <c r="J1178" t="s">
        <v>999</v>
      </c>
      <c r="K1178" s="372">
        <v>1625525</v>
      </c>
      <c r="L1178" s="388">
        <f>ROWS(K$5:K1178)</f>
        <v>1174</v>
      </c>
      <c r="M1178" s="388" t="str">
        <f>IF(_xlfn.IFNA(VLOOKUP(I1178,$AG$3:$AH$83,2,FALSE),"")='11.1'!$D$5,TXM!L1178,"")</f>
        <v/>
      </c>
      <c r="N1178" t="str">
        <f>IFERROR(SMALL($M$5:$M$9000,ROWS($M$5:M1178)),"")</f>
        <v/>
      </c>
      <c r="P1178" t="s">
        <v>46</v>
      </c>
      <c r="Q1178" t="s">
        <v>1318</v>
      </c>
      <c r="R1178">
        <v>743675</v>
      </c>
      <c r="S1178" s="388">
        <f>ROWS(R$5:R1178)</f>
        <v>1174</v>
      </c>
      <c r="T1178" s="388" t="str">
        <f>IF(_xlfn.IFNA(VLOOKUP(P1178,$AG$3:$AH$83,2,FALSE),"")='11.1'!$D$5,TXM!S1178,"")</f>
        <v/>
      </c>
      <c r="U1178" t="str">
        <f>IFERROR(SMALL($T$5:$T$9000,ROWS($T$5:T1178)),"")</f>
        <v/>
      </c>
    </row>
    <row r="1179" spans="1:21" ht="14.4" customHeight="1" x14ac:dyDescent="0.3">
      <c r="A1179" s="371" t="s">
        <v>46</v>
      </c>
      <c r="B1179" t="s">
        <v>815</v>
      </c>
      <c r="C1179" s="372">
        <v>1565684</v>
      </c>
      <c r="D1179" s="388">
        <f>ROWS(C$5:C1179)</f>
        <v>1175</v>
      </c>
      <c r="E1179" s="388" t="str">
        <f>IF(_xlfn.IFNA(VLOOKUP(A1179,$AG$3:$AH$83,2,FALSE),"")='11.1'!$D$5,TXM!D1179,"")</f>
        <v/>
      </c>
      <c r="F1179" t="str">
        <f>IFERROR(SMALL($E$5:$E$9000,ROWS($E$5:E1179)),"")</f>
        <v/>
      </c>
      <c r="I1179" s="371" t="s">
        <v>145</v>
      </c>
      <c r="J1179" t="s">
        <v>1318</v>
      </c>
      <c r="K1179" s="372">
        <v>1290021</v>
      </c>
      <c r="L1179" s="388">
        <f>ROWS(K$5:K1179)</f>
        <v>1175</v>
      </c>
      <c r="M1179" s="388" t="str">
        <f>IF(_xlfn.IFNA(VLOOKUP(I1179,$AG$3:$AH$83,2,FALSE),"")='11.1'!$D$5,TXM!L1179,"")</f>
        <v/>
      </c>
      <c r="N1179" t="str">
        <f>IFERROR(SMALL($M$5:$M$9000,ROWS($M$5:M1179)),"")</f>
        <v/>
      </c>
      <c r="P1179" t="s">
        <v>46</v>
      </c>
      <c r="Q1179" t="s">
        <v>859</v>
      </c>
      <c r="R1179">
        <v>710854</v>
      </c>
      <c r="S1179" s="388">
        <f>ROWS(R$5:R1179)</f>
        <v>1175</v>
      </c>
      <c r="T1179" s="388" t="str">
        <f>IF(_xlfn.IFNA(VLOOKUP(P1179,$AG$3:$AH$83,2,FALSE),"")='11.1'!$D$5,TXM!S1179,"")</f>
        <v/>
      </c>
      <c r="U1179" t="str">
        <f>IFERROR(SMALL($T$5:$T$9000,ROWS($T$5:T1179)),"")</f>
        <v/>
      </c>
    </row>
    <row r="1180" spans="1:21" ht="14.4" customHeight="1" x14ac:dyDescent="0.3">
      <c r="A1180" s="371" t="s">
        <v>46</v>
      </c>
      <c r="B1180" t="s">
        <v>106</v>
      </c>
      <c r="C1180" s="372">
        <v>1115896</v>
      </c>
      <c r="D1180" s="388">
        <f>ROWS(C$5:C1180)</f>
        <v>1176</v>
      </c>
      <c r="E1180" s="388" t="str">
        <f>IF(_xlfn.IFNA(VLOOKUP(A1180,$AG$3:$AH$83,2,FALSE),"")='11.1'!$D$5,TXM!D1180,"")</f>
        <v/>
      </c>
      <c r="F1180" t="str">
        <f>IFERROR(SMALL($E$5:$E$9000,ROWS($E$5:E1180)),"")</f>
        <v/>
      </c>
      <c r="I1180" s="371" t="s">
        <v>145</v>
      </c>
      <c r="J1180" t="s">
        <v>1265</v>
      </c>
      <c r="K1180" s="372">
        <v>1227341</v>
      </c>
      <c r="L1180" s="388">
        <f>ROWS(K$5:K1180)</f>
        <v>1176</v>
      </c>
      <c r="M1180" s="388" t="str">
        <f>IF(_xlfn.IFNA(VLOOKUP(I1180,$AG$3:$AH$83,2,FALSE),"")='11.1'!$D$5,TXM!L1180,"")</f>
        <v/>
      </c>
      <c r="N1180" t="str">
        <f>IFERROR(SMALL($M$5:$M$9000,ROWS($M$5:M1180)),"")</f>
        <v/>
      </c>
      <c r="P1180" t="s">
        <v>46</v>
      </c>
      <c r="Q1180" t="s">
        <v>1001</v>
      </c>
      <c r="R1180">
        <v>557178</v>
      </c>
      <c r="S1180" s="388">
        <f>ROWS(R$5:R1180)</f>
        <v>1176</v>
      </c>
      <c r="T1180" s="388" t="str">
        <f>IF(_xlfn.IFNA(VLOOKUP(P1180,$AG$3:$AH$83,2,FALSE),"")='11.1'!$D$5,TXM!S1180,"")</f>
        <v/>
      </c>
      <c r="U1180" t="str">
        <f>IFERROR(SMALL($T$5:$T$9000,ROWS($T$5:T1180)),"")</f>
        <v/>
      </c>
    </row>
    <row r="1181" spans="1:21" ht="14.4" customHeight="1" x14ac:dyDescent="0.3">
      <c r="A1181" s="371" t="s">
        <v>46</v>
      </c>
      <c r="B1181" t="s">
        <v>837</v>
      </c>
      <c r="C1181" s="372">
        <v>1115325</v>
      </c>
      <c r="D1181" s="388">
        <f>ROWS(C$5:C1181)</f>
        <v>1177</v>
      </c>
      <c r="E1181" s="388" t="str">
        <f>IF(_xlfn.IFNA(VLOOKUP(A1181,$AG$3:$AH$83,2,FALSE),"")='11.1'!$D$5,TXM!D1181,"")</f>
        <v/>
      </c>
      <c r="F1181" t="str">
        <f>IFERROR(SMALL($E$5:$E$9000,ROWS($E$5:E1181)),"")</f>
        <v/>
      </c>
      <c r="I1181" s="371" t="s">
        <v>145</v>
      </c>
      <c r="J1181" t="s">
        <v>96</v>
      </c>
      <c r="K1181" s="372">
        <v>905637</v>
      </c>
      <c r="L1181" s="388">
        <f>ROWS(K$5:K1181)</f>
        <v>1177</v>
      </c>
      <c r="M1181" s="388" t="str">
        <f>IF(_xlfn.IFNA(VLOOKUP(I1181,$AG$3:$AH$83,2,FALSE),"")='11.1'!$D$5,TXM!L1181,"")</f>
        <v/>
      </c>
      <c r="N1181" t="str">
        <f>IFERROR(SMALL($M$5:$M$9000,ROWS($M$5:M1181)),"")</f>
        <v/>
      </c>
      <c r="P1181" t="s">
        <v>46</v>
      </c>
      <c r="Q1181" t="s">
        <v>1402</v>
      </c>
      <c r="R1181">
        <v>450000</v>
      </c>
      <c r="S1181" s="388">
        <f>ROWS(R$5:R1181)</f>
        <v>1177</v>
      </c>
      <c r="T1181" s="388" t="str">
        <f>IF(_xlfn.IFNA(VLOOKUP(P1181,$AG$3:$AH$83,2,FALSE),"")='11.1'!$D$5,TXM!S1181,"")</f>
        <v/>
      </c>
      <c r="U1181" t="str">
        <f>IFERROR(SMALL($T$5:$T$9000,ROWS($T$5:T1181)),"")</f>
        <v/>
      </c>
    </row>
    <row r="1182" spans="1:21" ht="14.4" customHeight="1" x14ac:dyDescent="0.3">
      <c r="A1182" s="371" t="s">
        <v>46</v>
      </c>
      <c r="B1182" t="s">
        <v>99</v>
      </c>
      <c r="C1182" s="372">
        <v>1103063</v>
      </c>
      <c r="D1182" s="388">
        <f>ROWS(C$5:C1182)</f>
        <v>1178</v>
      </c>
      <c r="E1182" s="388" t="str">
        <f>IF(_xlfn.IFNA(VLOOKUP(A1182,$AG$3:$AH$83,2,FALSE),"")='11.1'!$D$5,TXM!D1182,"")</f>
        <v/>
      </c>
      <c r="F1182" t="str">
        <f>IFERROR(SMALL($E$5:$E$9000,ROWS($E$5:E1182)),"")</f>
        <v/>
      </c>
      <c r="I1182" s="371" t="s">
        <v>145</v>
      </c>
      <c r="J1182" t="s">
        <v>867</v>
      </c>
      <c r="K1182" s="372">
        <v>802871</v>
      </c>
      <c r="L1182" s="388">
        <f>ROWS(K$5:K1182)</f>
        <v>1178</v>
      </c>
      <c r="M1182" s="388" t="str">
        <f>IF(_xlfn.IFNA(VLOOKUP(I1182,$AG$3:$AH$83,2,FALSE),"")='11.1'!$D$5,TXM!L1182,"")</f>
        <v/>
      </c>
      <c r="N1182" t="str">
        <f>IFERROR(SMALL($M$5:$M$9000,ROWS($M$5:M1182)),"")</f>
        <v/>
      </c>
      <c r="P1182" t="s">
        <v>46</v>
      </c>
      <c r="Q1182" t="s">
        <v>1000</v>
      </c>
      <c r="R1182">
        <v>424052</v>
      </c>
      <c r="S1182" s="388">
        <f>ROWS(R$5:R1182)</f>
        <v>1178</v>
      </c>
      <c r="T1182" s="388" t="str">
        <f>IF(_xlfn.IFNA(VLOOKUP(P1182,$AG$3:$AH$83,2,FALSE),"")='11.1'!$D$5,TXM!S1182,"")</f>
        <v/>
      </c>
      <c r="U1182" t="str">
        <f>IFERROR(SMALL($T$5:$T$9000,ROWS($T$5:T1182)),"")</f>
        <v/>
      </c>
    </row>
    <row r="1183" spans="1:21" ht="14.4" customHeight="1" x14ac:dyDescent="0.3">
      <c r="A1183" s="371" t="s">
        <v>46</v>
      </c>
      <c r="B1183" t="s">
        <v>867</v>
      </c>
      <c r="C1183" s="372">
        <v>1090830</v>
      </c>
      <c r="D1183" s="388">
        <f>ROWS(C$5:C1183)</f>
        <v>1179</v>
      </c>
      <c r="E1183" s="388" t="str">
        <f>IF(_xlfn.IFNA(VLOOKUP(A1183,$AG$3:$AH$83,2,FALSE),"")='11.1'!$D$5,TXM!D1183,"")</f>
        <v/>
      </c>
      <c r="F1183" t="str">
        <f>IFERROR(SMALL($E$5:$E$9000,ROWS($E$5:E1183)),"")</f>
        <v/>
      </c>
      <c r="I1183" s="371" t="s">
        <v>145</v>
      </c>
      <c r="J1183" t="s">
        <v>785</v>
      </c>
      <c r="K1183" s="372">
        <v>588398</v>
      </c>
      <c r="L1183" s="388">
        <f>ROWS(K$5:K1183)</f>
        <v>1179</v>
      </c>
      <c r="M1183" s="388" t="str">
        <f>IF(_xlfn.IFNA(VLOOKUP(I1183,$AG$3:$AH$83,2,FALSE),"")='11.1'!$D$5,TXM!L1183,"")</f>
        <v/>
      </c>
      <c r="N1183" t="str">
        <f>IFERROR(SMALL($M$5:$M$9000,ROWS($M$5:M1183)),"")</f>
        <v/>
      </c>
      <c r="P1183" t="s">
        <v>46</v>
      </c>
      <c r="Q1183" t="s">
        <v>823</v>
      </c>
      <c r="R1183">
        <v>355548</v>
      </c>
      <c r="S1183" s="388">
        <f>ROWS(R$5:R1183)</f>
        <v>1179</v>
      </c>
      <c r="T1183" s="388" t="str">
        <f>IF(_xlfn.IFNA(VLOOKUP(P1183,$AG$3:$AH$83,2,FALSE),"")='11.1'!$D$5,TXM!S1183,"")</f>
        <v/>
      </c>
      <c r="U1183" t="str">
        <f>IFERROR(SMALL($T$5:$T$9000,ROWS($T$5:T1183)),"")</f>
        <v/>
      </c>
    </row>
    <row r="1184" spans="1:21" ht="14.4" customHeight="1" x14ac:dyDescent="0.3">
      <c r="A1184" s="371" t="s">
        <v>46</v>
      </c>
      <c r="B1184" t="s">
        <v>843</v>
      </c>
      <c r="C1184" s="372">
        <v>963531</v>
      </c>
      <c r="D1184" s="388">
        <f>ROWS(C$5:C1184)</f>
        <v>1180</v>
      </c>
      <c r="E1184" s="388" t="str">
        <f>IF(_xlfn.IFNA(VLOOKUP(A1184,$AG$3:$AH$83,2,FALSE),"")='11.1'!$D$5,TXM!D1184,"")</f>
        <v/>
      </c>
      <c r="F1184" t="str">
        <f>IFERROR(SMALL($E$5:$E$9000,ROWS($E$5:E1184)),"")</f>
        <v/>
      </c>
      <c r="I1184" s="371" t="s">
        <v>145</v>
      </c>
      <c r="J1184" t="s">
        <v>787</v>
      </c>
      <c r="K1184" s="372">
        <v>547397</v>
      </c>
      <c r="L1184" s="388">
        <f>ROWS(K$5:K1184)</f>
        <v>1180</v>
      </c>
      <c r="M1184" s="388" t="str">
        <f>IF(_xlfn.IFNA(VLOOKUP(I1184,$AG$3:$AH$83,2,FALSE),"")='11.1'!$D$5,TXM!L1184,"")</f>
        <v/>
      </c>
      <c r="N1184" t="str">
        <f>IFERROR(SMALL($M$5:$M$9000,ROWS($M$5:M1184)),"")</f>
        <v/>
      </c>
      <c r="P1184" t="s">
        <v>46</v>
      </c>
      <c r="Q1184" t="s">
        <v>1500</v>
      </c>
      <c r="R1184">
        <v>213399</v>
      </c>
      <c r="S1184" s="388">
        <f>ROWS(R$5:R1184)</f>
        <v>1180</v>
      </c>
      <c r="T1184" s="388" t="str">
        <f>IF(_xlfn.IFNA(VLOOKUP(P1184,$AG$3:$AH$83,2,FALSE),"")='11.1'!$D$5,TXM!S1184,"")</f>
        <v/>
      </c>
      <c r="U1184" t="str">
        <f>IFERROR(SMALL($T$5:$T$9000,ROWS($T$5:T1184)),"")</f>
        <v/>
      </c>
    </row>
    <row r="1185" spans="1:21" ht="14.4" customHeight="1" x14ac:dyDescent="0.3">
      <c r="A1185" s="371" t="s">
        <v>46</v>
      </c>
      <c r="B1185" t="s">
        <v>96</v>
      </c>
      <c r="C1185" s="372">
        <v>929058</v>
      </c>
      <c r="D1185" s="388">
        <f>ROWS(C$5:C1185)</f>
        <v>1181</v>
      </c>
      <c r="E1185" s="388" t="str">
        <f>IF(_xlfn.IFNA(VLOOKUP(A1185,$AG$3:$AH$83,2,FALSE),"")='11.1'!$D$5,TXM!D1185,"")</f>
        <v/>
      </c>
      <c r="F1185" t="str">
        <f>IFERROR(SMALL($E$5:$E$9000,ROWS($E$5:E1185)),"")</f>
        <v/>
      </c>
      <c r="I1185" s="371" t="s">
        <v>145</v>
      </c>
      <c r="J1185" t="s">
        <v>791</v>
      </c>
      <c r="K1185" s="372">
        <v>462200</v>
      </c>
      <c r="L1185" s="388">
        <f>ROWS(K$5:K1185)</f>
        <v>1181</v>
      </c>
      <c r="M1185" s="388" t="str">
        <f>IF(_xlfn.IFNA(VLOOKUP(I1185,$AG$3:$AH$83,2,FALSE),"")='11.1'!$D$5,TXM!L1185,"")</f>
        <v/>
      </c>
      <c r="N1185" t="str">
        <f>IFERROR(SMALL($M$5:$M$9000,ROWS($M$5:M1185)),"")</f>
        <v/>
      </c>
      <c r="P1185" t="s">
        <v>46</v>
      </c>
      <c r="Q1185" t="s">
        <v>1285</v>
      </c>
      <c r="R1185">
        <v>135925</v>
      </c>
      <c r="S1185" s="388">
        <f>ROWS(R$5:R1185)</f>
        <v>1181</v>
      </c>
      <c r="T1185" s="388" t="str">
        <f>IF(_xlfn.IFNA(VLOOKUP(P1185,$AG$3:$AH$83,2,FALSE),"")='11.1'!$D$5,TXM!S1185,"")</f>
        <v/>
      </c>
      <c r="U1185" t="str">
        <f>IFERROR(SMALL($T$5:$T$9000,ROWS($T$5:T1185)),"")</f>
        <v/>
      </c>
    </row>
    <row r="1186" spans="1:21" ht="14.4" customHeight="1" x14ac:dyDescent="0.3">
      <c r="A1186" s="371" t="s">
        <v>46</v>
      </c>
      <c r="B1186" t="s">
        <v>172</v>
      </c>
      <c r="C1186" s="372">
        <v>715392</v>
      </c>
      <c r="D1186" s="388">
        <f>ROWS(C$5:C1186)</f>
        <v>1182</v>
      </c>
      <c r="E1186" s="388" t="str">
        <f>IF(_xlfn.IFNA(VLOOKUP(A1186,$AG$3:$AH$83,2,FALSE),"")='11.1'!$D$5,TXM!D1186,"")</f>
        <v/>
      </c>
      <c r="F1186" t="str">
        <f>IFERROR(SMALL($E$5:$E$9000,ROWS($E$5:E1186)),"")</f>
        <v/>
      </c>
      <c r="I1186" s="371" t="s">
        <v>145</v>
      </c>
      <c r="J1186" t="s">
        <v>865</v>
      </c>
      <c r="K1186" s="372">
        <v>328855</v>
      </c>
      <c r="L1186" s="388">
        <f>ROWS(K$5:K1186)</f>
        <v>1182</v>
      </c>
      <c r="M1186" s="388" t="str">
        <f>IF(_xlfn.IFNA(VLOOKUP(I1186,$AG$3:$AH$83,2,FALSE),"")='11.1'!$D$5,TXM!L1186,"")</f>
        <v/>
      </c>
      <c r="N1186" t="str">
        <f>IFERROR(SMALL($M$5:$M$9000,ROWS($M$5:M1186)),"")</f>
        <v/>
      </c>
      <c r="P1186" t="s">
        <v>46</v>
      </c>
      <c r="Q1186" t="s">
        <v>843</v>
      </c>
      <c r="R1186">
        <v>123132</v>
      </c>
      <c r="S1186" s="388">
        <f>ROWS(R$5:R1186)</f>
        <v>1182</v>
      </c>
      <c r="T1186" s="388" t="str">
        <f>IF(_xlfn.IFNA(VLOOKUP(P1186,$AG$3:$AH$83,2,FALSE),"")='11.1'!$D$5,TXM!S1186,"")</f>
        <v/>
      </c>
      <c r="U1186" t="str">
        <f>IFERROR(SMALL($T$5:$T$9000,ROWS($T$5:T1186)),"")</f>
        <v/>
      </c>
    </row>
    <row r="1187" spans="1:21" ht="14.4" customHeight="1" x14ac:dyDescent="0.3">
      <c r="A1187" s="371" t="s">
        <v>46</v>
      </c>
      <c r="B1187" t="s">
        <v>1240</v>
      </c>
      <c r="C1187" s="372">
        <v>409222</v>
      </c>
      <c r="D1187" s="388">
        <f>ROWS(C$5:C1187)</f>
        <v>1183</v>
      </c>
      <c r="E1187" s="388" t="str">
        <f>IF(_xlfn.IFNA(VLOOKUP(A1187,$AG$3:$AH$83,2,FALSE),"")='11.1'!$D$5,TXM!D1187,"")</f>
        <v/>
      </c>
      <c r="F1187" t="str">
        <f>IFERROR(SMALL($E$5:$E$9000,ROWS($E$5:E1187)),"")</f>
        <v/>
      </c>
      <c r="I1187" s="371" t="s">
        <v>145</v>
      </c>
      <c r="J1187" t="s">
        <v>1434</v>
      </c>
      <c r="K1187" s="372">
        <v>266002</v>
      </c>
      <c r="L1187" s="388">
        <f>ROWS(K$5:K1187)</f>
        <v>1183</v>
      </c>
      <c r="M1187" s="388" t="str">
        <f>IF(_xlfn.IFNA(VLOOKUP(I1187,$AG$3:$AH$83,2,FALSE),"")='11.1'!$D$5,TXM!L1187,"")</f>
        <v/>
      </c>
      <c r="N1187" t="str">
        <f>IFERROR(SMALL($M$5:$M$9000,ROWS($M$5:M1187)),"")</f>
        <v/>
      </c>
      <c r="P1187" t="s">
        <v>46</v>
      </c>
      <c r="Q1187" t="s">
        <v>1434</v>
      </c>
      <c r="R1187">
        <v>108998</v>
      </c>
      <c r="S1187" s="388">
        <f>ROWS(R$5:R1187)</f>
        <v>1183</v>
      </c>
      <c r="T1187" s="388" t="str">
        <f>IF(_xlfn.IFNA(VLOOKUP(P1187,$AG$3:$AH$83,2,FALSE),"")='11.1'!$D$5,TXM!S1187,"")</f>
        <v/>
      </c>
      <c r="U1187" t="str">
        <f>IFERROR(SMALL($T$5:$T$9000,ROWS($T$5:T1187)),"")</f>
        <v/>
      </c>
    </row>
    <row r="1188" spans="1:21" ht="14.4" customHeight="1" x14ac:dyDescent="0.3">
      <c r="A1188" s="371" t="s">
        <v>46</v>
      </c>
      <c r="B1188" t="s">
        <v>1001</v>
      </c>
      <c r="C1188" s="372">
        <v>318885</v>
      </c>
      <c r="D1188" s="388">
        <f>ROWS(C$5:C1188)</f>
        <v>1184</v>
      </c>
      <c r="E1188" s="388" t="str">
        <f>IF(_xlfn.IFNA(VLOOKUP(A1188,$AG$3:$AH$83,2,FALSE),"")='11.1'!$D$5,TXM!D1188,"")</f>
        <v/>
      </c>
      <c r="F1188" t="str">
        <f>IFERROR(SMALL($E$5:$E$9000,ROWS($E$5:E1188)),"")</f>
        <v/>
      </c>
      <c r="I1188" s="371" t="s">
        <v>145</v>
      </c>
      <c r="J1188" t="s">
        <v>93</v>
      </c>
      <c r="K1188" s="372">
        <v>265504</v>
      </c>
      <c r="L1188" s="388">
        <f>ROWS(K$5:K1188)</f>
        <v>1184</v>
      </c>
      <c r="M1188" s="388" t="str">
        <f>IF(_xlfn.IFNA(VLOOKUP(I1188,$AG$3:$AH$83,2,FALSE),"")='11.1'!$D$5,TXM!L1188,"")</f>
        <v/>
      </c>
      <c r="N1188" t="str">
        <f>IFERROR(SMALL($M$5:$M$9000,ROWS($M$5:M1188)),"")</f>
        <v/>
      </c>
      <c r="P1188" t="s">
        <v>46</v>
      </c>
      <c r="Q1188" t="s">
        <v>821</v>
      </c>
      <c r="R1188">
        <v>60600</v>
      </c>
      <c r="S1188" s="388">
        <f>ROWS(R$5:R1188)</f>
        <v>1184</v>
      </c>
      <c r="T1188" s="388" t="str">
        <f>IF(_xlfn.IFNA(VLOOKUP(P1188,$AG$3:$AH$83,2,FALSE),"")='11.1'!$D$5,TXM!S1188,"")</f>
        <v/>
      </c>
      <c r="U1188" t="str">
        <f>IFERROR(SMALL($T$5:$T$9000,ROWS($T$5:T1188)),"")</f>
        <v/>
      </c>
    </row>
    <row r="1189" spans="1:21" ht="14.4" customHeight="1" x14ac:dyDescent="0.3">
      <c r="A1189" s="371" t="s">
        <v>46</v>
      </c>
      <c r="B1189" t="s">
        <v>104</v>
      </c>
      <c r="C1189" s="372">
        <v>292062</v>
      </c>
      <c r="D1189" s="388">
        <f>ROWS(C$5:C1189)</f>
        <v>1185</v>
      </c>
      <c r="E1189" s="388" t="str">
        <f>IF(_xlfn.IFNA(VLOOKUP(A1189,$AG$3:$AH$83,2,FALSE),"")='11.1'!$D$5,TXM!D1189,"")</f>
        <v/>
      </c>
      <c r="F1189" t="str">
        <f>IFERROR(SMALL($E$5:$E$9000,ROWS($E$5:E1189)),"")</f>
        <v/>
      </c>
      <c r="I1189" s="371" t="s">
        <v>145</v>
      </c>
      <c r="J1189" t="s">
        <v>819</v>
      </c>
      <c r="K1189" s="372">
        <v>252745</v>
      </c>
      <c r="L1189" s="388">
        <f>ROWS(K$5:K1189)</f>
        <v>1185</v>
      </c>
      <c r="M1189" s="388" t="str">
        <f>IF(_xlfn.IFNA(VLOOKUP(I1189,$AG$3:$AH$83,2,FALSE),"")='11.1'!$D$5,TXM!L1189,"")</f>
        <v/>
      </c>
      <c r="N1189" t="str">
        <f>IFERROR(SMALL($M$5:$M$9000,ROWS($M$5:M1189)),"")</f>
        <v/>
      </c>
      <c r="P1189" t="s">
        <v>46</v>
      </c>
      <c r="Q1189" t="s">
        <v>1275</v>
      </c>
      <c r="R1189">
        <v>31447</v>
      </c>
      <c r="S1189" s="388">
        <f>ROWS(R$5:R1189)</f>
        <v>1185</v>
      </c>
      <c r="T1189" s="388" t="str">
        <f>IF(_xlfn.IFNA(VLOOKUP(P1189,$AG$3:$AH$83,2,FALSE),"")='11.1'!$D$5,TXM!S1189,"")</f>
        <v/>
      </c>
      <c r="U1189" t="str">
        <f>IFERROR(SMALL($T$5:$T$9000,ROWS($T$5:T1189)),"")</f>
        <v/>
      </c>
    </row>
    <row r="1190" spans="1:21" ht="14.4" customHeight="1" x14ac:dyDescent="0.3">
      <c r="A1190" s="371" t="s">
        <v>46</v>
      </c>
      <c r="B1190" t="s">
        <v>107</v>
      </c>
      <c r="C1190" s="372">
        <v>278623</v>
      </c>
      <c r="D1190" s="388">
        <f>ROWS(C$5:C1190)</f>
        <v>1186</v>
      </c>
      <c r="E1190" s="388" t="str">
        <f>IF(_xlfn.IFNA(VLOOKUP(A1190,$AG$3:$AH$83,2,FALSE),"")='11.1'!$D$5,TXM!D1190,"")</f>
        <v/>
      </c>
      <c r="F1190" t="str">
        <f>IFERROR(SMALL($E$5:$E$9000,ROWS($E$5:E1190)),"")</f>
        <v/>
      </c>
      <c r="I1190" s="371" t="s">
        <v>145</v>
      </c>
      <c r="J1190" t="s">
        <v>105</v>
      </c>
      <c r="K1190" s="372">
        <v>231483</v>
      </c>
      <c r="L1190" s="388">
        <f>ROWS(K$5:K1190)</f>
        <v>1186</v>
      </c>
      <c r="M1190" s="388" t="str">
        <f>IF(_xlfn.IFNA(VLOOKUP(I1190,$AG$3:$AH$83,2,FALSE),"")='11.1'!$D$5,TXM!L1190,"")</f>
        <v/>
      </c>
      <c r="N1190" t="str">
        <f>IFERROR(SMALL($M$5:$M$9000,ROWS($M$5:M1190)),"")</f>
        <v/>
      </c>
      <c r="P1190" t="s">
        <v>46</v>
      </c>
      <c r="Q1190" t="s">
        <v>799</v>
      </c>
      <c r="R1190">
        <v>24330</v>
      </c>
      <c r="S1190" s="388">
        <f>ROWS(R$5:R1190)</f>
        <v>1186</v>
      </c>
      <c r="T1190" s="388" t="str">
        <f>IF(_xlfn.IFNA(VLOOKUP(P1190,$AG$3:$AH$83,2,FALSE),"")='11.1'!$D$5,TXM!S1190,"")</f>
        <v/>
      </c>
      <c r="U1190" t="str">
        <f>IFERROR(SMALL($T$5:$T$9000,ROWS($T$5:T1190)),"")</f>
        <v/>
      </c>
    </row>
    <row r="1191" spans="1:21" ht="14.4" customHeight="1" x14ac:dyDescent="0.3">
      <c r="A1191" s="371" t="s">
        <v>46</v>
      </c>
      <c r="B1191" t="s">
        <v>773</v>
      </c>
      <c r="C1191" s="372">
        <v>273922</v>
      </c>
      <c r="D1191" s="388">
        <f>ROWS(C$5:C1191)</f>
        <v>1187</v>
      </c>
      <c r="E1191" s="388" t="str">
        <f>IF(_xlfn.IFNA(VLOOKUP(A1191,$AG$3:$AH$83,2,FALSE),"")='11.1'!$D$5,TXM!D1191,"")</f>
        <v/>
      </c>
      <c r="F1191" t="str">
        <f>IFERROR(SMALL($E$5:$E$9000,ROWS($E$5:E1191)),"")</f>
        <v/>
      </c>
      <c r="I1191" s="371" t="s">
        <v>145</v>
      </c>
      <c r="J1191" t="s">
        <v>1000</v>
      </c>
      <c r="K1191" s="372">
        <v>188524</v>
      </c>
      <c r="L1191" s="388">
        <f>ROWS(K$5:K1191)</f>
        <v>1187</v>
      </c>
      <c r="M1191" s="388" t="str">
        <f>IF(_xlfn.IFNA(VLOOKUP(I1191,$AG$3:$AH$83,2,FALSE),"")='11.1'!$D$5,TXM!L1191,"")</f>
        <v/>
      </c>
      <c r="N1191" t="str">
        <f>IFERROR(SMALL($M$5:$M$9000,ROWS($M$5:M1191)),"")</f>
        <v/>
      </c>
      <c r="P1191" t="s">
        <v>46</v>
      </c>
      <c r="Q1191" t="s">
        <v>849</v>
      </c>
      <c r="R1191">
        <v>23029</v>
      </c>
      <c r="S1191" s="388">
        <f>ROWS(R$5:R1191)</f>
        <v>1187</v>
      </c>
      <c r="T1191" s="388" t="str">
        <f>IF(_xlfn.IFNA(VLOOKUP(P1191,$AG$3:$AH$83,2,FALSE),"")='11.1'!$D$5,TXM!S1191,"")</f>
        <v/>
      </c>
      <c r="U1191" t="str">
        <f>IFERROR(SMALL($T$5:$T$9000,ROWS($T$5:T1191)),"")</f>
        <v/>
      </c>
    </row>
    <row r="1192" spans="1:21" ht="14.4" customHeight="1" x14ac:dyDescent="0.3">
      <c r="A1192" s="371" t="s">
        <v>46</v>
      </c>
      <c r="B1192" t="s">
        <v>102</v>
      </c>
      <c r="C1192" s="372">
        <v>200492</v>
      </c>
      <c r="D1192" s="388">
        <f>ROWS(C$5:C1192)</f>
        <v>1188</v>
      </c>
      <c r="E1192" s="388" t="str">
        <f>IF(_xlfn.IFNA(VLOOKUP(A1192,$AG$3:$AH$83,2,FALSE),"")='11.1'!$D$5,TXM!D1192,"")</f>
        <v/>
      </c>
      <c r="F1192" t="str">
        <f>IFERROR(SMALL($E$5:$E$9000,ROWS($E$5:E1192)),"")</f>
        <v/>
      </c>
      <c r="I1192" s="371" t="s">
        <v>145</v>
      </c>
      <c r="J1192" t="s">
        <v>1285</v>
      </c>
      <c r="K1192" s="372">
        <v>123158</v>
      </c>
      <c r="L1192" s="388">
        <f>ROWS(K$5:K1192)</f>
        <v>1188</v>
      </c>
      <c r="M1192" s="388" t="str">
        <f>IF(_xlfn.IFNA(VLOOKUP(I1192,$AG$3:$AH$83,2,FALSE),"")='11.1'!$D$5,TXM!L1192,"")</f>
        <v/>
      </c>
      <c r="N1192" t="str">
        <f>IFERROR(SMALL($M$5:$M$9000,ROWS($M$5:M1192)),"")</f>
        <v/>
      </c>
      <c r="P1192" t="s">
        <v>46</v>
      </c>
      <c r="Q1192" t="s">
        <v>805</v>
      </c>
      <c r="R1192">
        <v>17645</v>
      </c>
      <c r="S1192" s="388">
        <f>ROWS(R$5:R1192)</f>
        <v>1188</v>
      </c>
      <c r="T1192" s="388" t="str">
        <f>IF(_xlfn.IFNA(VLOOKUP(P1192,$AG$3:$AH$83,2,FALSE),"")='11.1'!$D$5,TXM!S1192,"")</f>
        <v/>
      </c>
      <c r="U1192" t="str">
        <f>IFERROR(SMALL($T$5:$T$9000,ROWS($T$5:T1192)),"")</f>
        <v/>
      </c>
    </row>
    <row r="1193" spans="1:21" ht="14.4" customHeight="1" x14ac:dyDescent="0.3">
      <c r="A1193" s="371" t="s">
        <v>46</v>
      </c>
      <c r="B1193" t="s">
        <v>1006</v>
      </c>
      <c r="C1193" s="372">
        <v>188038</v>
      </c>
      <c r="D1193" s="388">
        <f>ROWS(C$5:C1193)</f>
        <v>1189</v>
      </c>
      <c r="E1193" s="388" t="str">
        <f>IF(_xlfn.IFNA(VLOOKUP(A1193,$AG$3:$AH$83,2,FALSE),"")='11.1'!$D$5,TXM!D1193,"")</f>
        <v/>
      </c>
      <c r="F1193" t="str">
        <f>IFERROR(SMALL($E$5:$E$9000,ROWS($E$5:E1193)),"")</f>
        <v/>
      </c>
      <c r="I1193" s="371" t="s">
        <v>145</v>
      </c>
      <c r="J1193" t="s">
        <v>1500</v>
      </c>
      <c r="K1193" s="372">
        <v>85067</v>
      </c>
      <c r="L1193" s="388">
        <f>ROWS(K$5:K1193)</f>
        <v>1189</v>
      </c>
      <c r="M1193" s="388" t="str">
        <f>IF(_xlfn.IFNA(VLOOKUP(I1193,$AG$3:$AH$83,2,FALSE),"")='11.1'!$D$5,TXM!L1193,"")</f>
        <v/>
      </c>
      <c r="N1193" t="str">
        <f>IFERROR(SMALL($M$5:$M$9000,ROWS($M$5:M1193)),"")</f>
        <v/>
      </c>
      <c r="P1193" t="s">
        <v>46</v>
      </c>
      <c r="Q1193" t="s">
        <v>1005</v>
      </c>
      <c r="R1193">
        <v>15757</v>
      </c>
      <c r="S1193" s="388">
        <f>ROWS(R$5:R1193)</f>
        <v>1189</v>
      </c>
      <c r="T1193" s="388" t="str">
        <f>IF(_xlfn.IFNA(VLOOKUP(P1193,$AG$3:$AH$83,2,FALSE),"")='11.1'!$D$5,TXM!S1193,"")</f>
        <v/>
      </c>
      <c r="U1193" t="str">
        <f>IFERROR(SMALL($T$5:$T$9000,ROWS($T$5:T1193)),"")</f>
        <v/>
      </c>
    </row>
    <row r="1194" spans="1:21" ht="14.4" customHeight="1" x14ac:dyDescent="0.3">
      <c r="A1194" s="371" t="s">
        <v>46</v>
      </c>
      <c r="B1194" t="s">
        <v>105</v>
      </c>
      <c r="C1194" s="372">
        <v>159503</v>
      </c>
      <c r="D1194" s="388">
        <f>ROWS(C$5:C1194)</f>
        <v>1190</v>
      </c>
      <c r="E1194" s="388" t="str">
        <f>IF(_xlfn.IFNA(VLOOKUP(A1194,$AG$3:$AH$83,2,FALSE),"")='11.1'!$D$5,TXM!D1194,"")</f>
        <v/>
      </c>
      <c r="F1194" t="str">
        <f>IFERROR(SMALL($E$5:$E$9000,ROWS($E$5:E1194)),"")</f>
        <v/>
      </c>
      <c r="I1194" s="371" t="s">
        <v>145</v>
      </c>
      <c r="J1194" t="s">
        <v>823</v>
      </c>
      <c r="K1194" s="372">
        <v>66742</v>
      </c>
      <c r="L1194" s="388">
        <f>ROWS(K$5:K1194)</f>
        <v>1190</v>
      </c>
      <c r="M1194" s="388" t="str">
        <f>IF(_xlfn.IFNA(VLOOKUP(I1194,$AG$3:$AH$83,2,FALSE),"")='11.1'!$D$5,TXM!L1194,"")</f>
        <v/>
      </c>
      <c r="N1194" t="str">
        <f>IFERROR(SMALL($M$5:$M$9000,ROWS($M$5:M1194)),"")</f>
        <v/>
      </c>
      <c r="P1194" t="s">
        <v>46</v>
      </c>
      <c r="Q1194" t="s">
        <v>791</v>
      </c>
      <c r="R1194">
        <v>15232</v>
      </c>
      <c r="S1194" s="388">
        <f>ROWS(R$5:R1194)</f>
        <v>1190</v>
      </c>
      <c r="T1194" s="388" t="str">
        <f>IF(_xlfn.IFNA(VLOOKUP(P1194,$AG$3:$AH$83,2,FALSE),"")='11.1'!$D$5,TXM!S1194,"")</f>
        <v/>
      </c>
      <c r="U1194" t="str">
        <f>IFERROR(SMALL($T$5:$T$9000,ROWS($T$5:T1194)),"")</f>
        <v/>
      </c>
    </row>
    <row r="1195" spans="1:21" ht="14.4" customHeight="1" x14ac:dyDescent="0.3">
      <c r="A1195" s="371" t="s">
        <v>46</v>
      </c>
      <c r="B1195" t="s">
        <v>1285</v>
      </c>
      <c r="C1195" s="372">
        <v>145928</v>
      </c>
      <c r="D1195" s="388">
        <f>ROWS(C$5:C1195)</f>
        <v>1191</v>
      </c>
      <c r="E1195" s="388" t="str">
        <f>IF(_xlfn.IFNA(VLOOKUP(A1195,$AG$3:$AH$83,2,FALSE),"")='11.1'!$D$5,TXM!D1195,"")</f>
        <v/>
      </c>
      <c r="F1195" t="str">
        <f>IFERROR(SMALL($E$5:$E$9000,ROWS($E$5:E1195)),"")</f>
        <v/>
      </c>
      <c r="I1195" s="371" t="s">
        <v>145</v>
      </c>
      <c r="J1195" t="s">
        <v>825</v>
      </c>
      <c r="K1195" s="372">
        <v>43285</v>
      </c>
      <c r="L1195" s="388">
        <f>ROWS(K$5:K1195)</f>
        <v>1191</v>
      </c>
      <c r="M1195" s="388" t="str">
        <f>IF(_xlfn.IFNA(VLOOKUP(I1195,$AG$3:$AH$83,2,FALSE),"")='11.1'!$D$5,TXM!L1195,"")</f>
        <v/>
      </c>
      <c r="N1195" t="str">
        <f>IFERROR(SMALL($M$5:$M$9000,ROWS($M$5:M1195)),"")</f>
        <v/>
      </c>
      <c r="P1195" t="s">
        <v>46</v>
      </c>
      <c r="Q1195" t="s">
        <v>1003</v>
      </c>
      <c r="R1195">
        <v>14963</v>
      </c>
      <c r="S1195" s="388">
        <f>ROWS(R$5:R1195)</f>
        <v>1191</v>
      </c>
      <c r="T1195" s="388" t="str">
        <f>IF(_xlfn.IFNA(VLOOKUP(P1195,$AG$3:$AH$83,2,FALSE),"")='11.1'!$D$5,TXM!S1195,"")</f>
        <v/>
      </c>
      <c r="U1195" t="str">
        <f>IFERROR(SMALL($T$5:$T$9000,ROWS($T$5:T1195)),"")</f>
        <v/>
      </c>
    </row>
    <row r="1196" spans="1:21" ht="14.4" customHeight="1" x14ac:dyDescent="0.3">
      <c r="A1196" s="371" t="s">
        <v>46</v>
      </c>
      <c r="B1196" t="s">
        <v>108</v>
      </c>
      <c r="C1196" s="372">
        <v>141074</v>
      </c>
      <c r="D1196" s="388">
        <f>ROWS(C$5:C1196)</f>
        <v>1192</v>
      </c>
      <c r="E1196" s="388" t="str">
        <f>IF(_xlfn.IFNA(VLOOKUP(A1196,$AG$3:$AH$83,2,FALSE),"")='11.1'!$D$5,TXM!D1196,"")</f>
        <v/>
      </c>
      <c r="F1196" t="str">
        <f>IFERROR(SMALL($E$5:$E$9000,ROWS($E$5:E1196)),"")</f>
        <v/>
      </c>
      <c r="I1196" s="371" t="s">
        <v>145</v>
      </c>
      <c r="J1196" t="s">
        <v>813</v>
      </c>
      <c r="K1196" s="372">
        <v>39624</v>
      </c>
      <c r="L1196" s="388">
        <f>ROWS(K$5:K1196)</f>
        <v>1192</v>
      </c>
      <c r="M1196" s="388" t="str">
        <f>IF(_xlfn.IFNA(VLOOKUP(I1196,$AG$3:$AH$83,2,FALSE),"")='11.1'!$D$5,TXM!L1196,"")</f>
        <v/>
      </c>
      <c r="N1196" t="str">
        <f>IFERROR(SMALL($M$5:$M$9000,ROWS($M$5:M1196)),"")</f>
        <v/>
      </c>
      <c r="P1196" t="s">
        <v>46</v>
      </c>
      <c r="Q1196" t="s">
        <v>171</v>
      </c>
      <c r="R1196">
        <v>13239</v>
      </c>
      <c r="S1196" s="388">
        <f>ROWS(R$5:R1196)</f>
        <v>1192</v>
      </c>
      <c r="T1196" s="388" t="str">
        <f>IF(_xlfn.IFNA(VLOOKUP(P1196,$AG$3:$AH$83,2,FALSE),"")='11.1'!$D$5,TXM!S1196,"")</f>
        <v/>
      </c>
      <c r="U1196" t="str">
        <f>IFERROR(SMALL($T$5:$T$9000,ROWS($T$5:T1196)),"")</f>
        <v/>
      </c>
    </row>
    <row r="1197" spans="1:21" ht="14.4" customHeight="1" x14ac:dyDescent="0.3">
      <c r="A1197" s="371" t="s">
        <v>46</v>
      </c>
      <c r="B1197" t="s">
        <v>775</v>
      </c>
      <c r="C1197" s="372">
        <v>122978</v>
      </c>
      <c r="D1197" s="388">
        <f>ROWS(C$5:C1197)</f>
        <v>1193</v>
      </c>
      <c r="E1197" s="388" t="str">
        <f>IF(_xlfn.IFNA(VLOOKUP(A1197,$AG$3:$AH$83,2,FALSE),"")='11.1'!$D$5,TXM!D1197,"")</f>
        <v/>
      </c>
      <c r="F1197" t="str">
        <f>IFERROR(SMALL($E$5:$E$9000,ROWS($E$5:E1197)),"")</f>
        <v/>
      </c>
      <c r="I1197" s="371" t="s">
        <v>145</v>
      </c>
      <c r="J1197" t="s">
        <v>821</v>
      </c>
      <c r="K1197" s="372">
        <v>38314</v>
      </c>
      <c r="L1197" s="388">
        <f>ROWS(K$5:K1197)</f>
        <v>1193</v>
      </c>
      <c r="M1197" s="388" t="str">
        <f>IF(_xlfn.IFNA(VLOOKUP(I1197,$AG$3:$AH$83,2,FALSE),"")='11.1'!$D$5,TXM!L1197,"")</f>
        <v/>
      </c>
      <c r="N1197" t="str">
        <f>IFERROR(SMALL($M$5:$M$9000,ROWS($M$5:M1197)),"")</f>
        <v/>
      </c>
      <c r="P1197" t="s">
        <v>46</v>
      </c>
      <c r="Q1197" t="s">
        <v>96</v>
      </c>
      <c r="R1197">
        <v>10900</v>
      </c>
      <c r="S1197" s="388">
        <f>ROWS(R$5:R1197)</f>
        <v>1193</v>
      </c>
      <c r="T1197" s="388" t="str">
        <f>IF(_xlfn.IFNA(VLOOKUP(P1197,$AG$3:$AH$83,2,FALSE),"")='11.1'!$D$5,TXM!S1197,"")</f>
        <v/>
      </c>
      <c r="U1197" t="str">
        <f>IFERROR(SMALL($T$5:$T$9000,ROWS($T$5:T1197)),"")</f>
        <v/>
      </c>
    </row>
    <row r="1198" spans="1:21" ht="14.4" customHeight="1" x14ac:dyDescent="0.3">
      <c r="A1198" s="371" t="s">
        <v>46</v>
      </c>
      <c r="B1198" t="s">
        <v>835</v>
      </c>
      <c r="C1198" s="372">
        <v>118702</v>
      </c>
      <c r="D1198" s="388">
        <f>ROWS(C$5:C1198)</f>
        <v>1194</v>
      </c>
      <c r="E1198" s="388" t="str">
        <f>IF(_xlfn.IFNA(VLOOKUP(A1198,$AG$3:$AH$83,2,FALSE),"")='11.1'!$D$5,TXM!D1198,"")</f>
        <v/>
      </c>
      <c r="F1198" t="str">
        <f>IFERROR(SMALL($E$5:$E$9000,ROWS($E$5:E1198)),"")</f>
        <v/>
      </c>
      <c r="I1198" s="371" t="s">
        <v>145</v>
      </c>
      <c r="J1198" t="s">
        <v>859</v>
      </c>
      <c r="K1198" s="372">
        <v>31555</v>
      </c>
      <c r="L1198" s="388">
        <f>ROWS(K$5:K1198)</f>
        <v>1194</v>
      </c>
      <c r="M1198" s="388" t="str">
        <f>IF(_xlfn.IFNA(VLOOKUP(I1198,$AG$3:$AH$83,2,FALSE),"")='11.1'!$D$5,TXM!L1198,"")</f>
        <v/>
      </c>
      <c r="N1198" t="str">
        <f>IFERROR(SMALL($M$5:$M$9000,ROWS($M$5:M1198)),"")</f>
        <v/>
      </c>
      <c r="P1198" t="s">
        <v>46</v>
      </c>
      <c r="Q1198" t="s">
        <v>785</v>
      </c>
      <c r="R1198">
        <v>8882</v>
      </c>
      <c r="S1198" s="388">
        <f>ROWS(R$5:R1198)</f>
        <v>1194</v>
      </c>
      <c r="T1198" s="388" t="str">
        <f>IF(_xlfn.IFNA(VLOOKUP(P1198,$AG$3:$AH$83,2,FALSE),"")='11.1'!$D$5,TXM!S1198,"")</f>
        <v/>
      </c>
      <c r="U1198" t="str">
        <f>IFERROR(SMALL($T$5:$T$9000,ROWS($T$5:T1198)),"")</f>
        <v/>
      </c>
    </row>
    <row r="1199" spans="1:21" ht="14.4" customHeight="1" x14ac:dyDescent="0.3">
      <c r="A1199" s="371" t="s">
        <v>46</v>
      </c>
      <c r="B1199" t="s">
        <v>841</v>
      </c>
      <c r="C1199" s="372">
        <v>54296</v>
      </c>
      <c r="D1199" s="388">
        <f>ROWS(C$5:C1199)</f>
        <v>1195</v>
      </c>
      <c r="E1199" s="388" t="str">
        <f>IF(_xlfn.IFNA(VLOOKUP(A1199,$AG$3:$AH$83,2,FALSE),"")='11.1'!$D$5,TXM!D1199,"")</f>
        <v/>
      </c>
      <c r="F1199" t="str">
        <f>IFERROR(SMALL($E$5:$E$9000,ROWS($E$5:E1199)),"")</f>
        <v/>
      </c>
      <c r="I1199" s="371" t="s">
        <v>145</v>
      </c>
      <c r="J1199" t="s">
        <v>801</v>
      </c>
      <c r="K1199" s="372">
        <v>18366</v>
      </c>
      <c r="L1199" s="388">
        <f>ROWS(K$5:K1199)</f>
        <v>1195</v>
      </c>
      <c r="M1199" s="388" t="str">
        <f>IF(_xlfn.IFNA(VLOOKUP(I1199,$AG$3:$AH$83,2,FALSE),"")='11.1'!$D$5,TXM!L1199,"")</f>
        <v/>
      </c>
      <c r="N1199" t="str">
        <f>IFERROR(SMALL($M$5:$M$9000,ROWS($M$5:M1199)),"")</f>
        <v/>
      </c>
      <c r="P1199" t="s">
        <v>46</v>
      </c>
      <c r="Q1199" t="s">
        <v>825</v>
      </c>
      <c r="R1199">
        <v>6341</v>
      </c>
      <c r="S1199" s="388">
        <f>ROWS(R$5:R1199)</f>
        <v>1195</v>
      </c>
      <c r="T1199" s="388" t="str">
        <f>IF(_xlfn.IFNA(VLOOKUP(P1199,$AG$3:$AH$83,2,FALSE),"")='11.1'!$D$5,TXM!S1199,"")</f>
        <v/>
      </c>
      <c r="U1199" t="str">
        <f>IFERROR(SMALL($T$5:$T$9000,ROWS($T$5:T1199)),"")</f>
        <v/>
      </c>
    </row>
    <row r="1200" spans="1:21" ht="14.4" customHeight="1" x14ac:dyDescent="0.3">
      <c r="A1200" s="371" t="s">
        <v>46</v>
      </c>
      <c r="B1200" t="s">
        <v>97</v>
      </c>
      <c r="C1200" s="372">
        <v>35915</v>
      </c>
      <c r="D1200" s="388">
        <f>ROWS(C$5:C1200)</f>
        <v>1196</v>
      </c>
      <c r="E1200" s="388" t="str">
        <f>IF(_xlfn.IFNA(VLOOKUP(A1200,$AG$3:$AH$83,2,FALSE),"")='11.1'!$D$5,TXM!D1200,"")</f>
        <v/>
      </c>
      <c r="F1200" t="str">
        <f>IFERROR(SMALL($E$5:$E$9000,ROWS($E$5:E1200)),"")</f>
        <v/>
      </c>
      <c r="I1200" s="371" t="s">
        <v>145</v>
      </c>
      <c r="J1200" t="s">
        <v>861</v>
      </c>
      <c r="K1200" s="372">
        <v>17790</v>
      </c>
      <c r="L1200" s="388">
        <f>ROWS(K$5:K1200)</f>
        <v>1196</v>
      </c>
      <c r="M1200" s="388" t="str">
        <f>IF(_xlfn.IFNA(VLOOKUP(I1200,$AG$3:$AH$83,2,FALSE),"")='11.1'!$D$5,TXM!L1200,"")</f>
        <v/>
      </c>
      <c r="N1200" t="str">
        <f>IFERROR(SMALL($M$5:$M$9000,ROWS($M$5:M1200)),"")</f>
        <v/>
      </c>
      <c r="P1200" t="s">
        <v>46</v>
      </c>
      <c r="Q1200" t="s">
        <v>855</v>
      </c>
      <c r="R1200">
        <v>6000</v>
      </c>
      <c r="S1200" s="388">
        <f>ROWS(R$5:R1200)</f>
        <v>1196</v>
      </c>
      <c r="T1200" s="388" t="str">
        <f>IF(_xlfn.IFNA(VLOOKUP(P1200,$AG$3:$AH$83,2,FALSE),"")='11.1'!$D$5,TXM!S1200,"")</f>
        <v/>
      </c>
      <c r="U1200" t="str">
        <f>IFERROR(SMALL($T$5:$T$9000,ROWS($T$5:T1200)),"")</f>
        <v/>
      </c>
    </row>
    <row r="1201" spans="1:21" ht="14.4" customHeight="1" x14ac:dyDescent="0.3">
      <c r="A1201" s="371" t="s">
        <v>46</v>
      </c>
      <c r="B1201" t="s">
        <v>98</v>
      </c>
      <c r="C1201" s="372">
        <v>18262</v>
      </c>
      <c r="D1201" s="388">
        <f>ROWS(C$5:C1201)</f>
        <v>1197</v>
      </c>
      <c r="E1201" s="388" t="str">
        <f>IF(_xlfn.IFNA(VLOOKUP(A1201,$AG$3:$AH$83,2,FALSE),"")='11.1'!$D$5,TXM!D1201,"")</f>
        <v/>
      </c>
      <c r="F1201" t="str">
        <f>IFERROR(SMALL($E$5:$E$9000,ROWS($E$5:E1201)),"")</f>
        <v/>
      </c>
      <c r="I1201" s="371" t="s">
        <v>145</v>
      </c>
      <c r="J1201" t="s">
        <v>827</v>
      </c>
      <c r="K1201" s="372">
        <v>17181</v>
      </c>
      <c r="L1201" s="388">
        <f>ROWS(K$5:K1201)</f>
        <v>1197</v>
      </c>
      <c r="M1201" s="388" t="str">
        <f>IF(_xlfn.IFNA(VLOOKUP(I1201,$AG$3:$AH$83,2,FALSE),"")='11.1'!$D$5,TXM!L1201,"")</f>
        <v/>
      </c>
      <c r="N1201" t="str">
        <f>IFERROR(SMALL($M$5:$M$9000,ROWS($M$5:M1201)),"")</f>
        <v/>
      </c>
      <c r="P1201" t="s">
        <v>46</v>
      </c>
      <c r="Q1201" t="s">
        <v>787</v>
      </c>
      <c r="R1201">
        <v>4663</v>
      </c>
      <c r="S1201" s="388">
        <f>ROWS(R$5:R1201)</f>
        <v>1197</v>
      </c>
      <c r="T1201" s="388" t="str">
        <f>IF(_xlfn.IFNA(VLOOKUP(P1201,$AG$3:$AH$83,2,FALSE),"")='11.1'!$D$5,TXM!S1201,"")</f>
        <v/>
      </c>
      <c r="U1201" t="str">
        <f>IFERROR(SMALL($T$5:$T$9000,ROWS($T$5:T1201)),"")</f>
        <v/>
      </c>
    </row>
    <row r="1202" spans="1:21" ht="14.4" customHeight="1" x14ac:dyDescent="0.3">
      <c r="A1202" s="371" t="s">
        <v>46</v>
      </c>
      <c r="B1202" t="s">
        <v>811</v>
      </c>
      <c r="C1202" s="372">
        <v>8301</v>
      </c>
      <c r="D1202" s="388">
        <f>ROWS(C$5:C1202)</f>
        <v>1198</v>
      </c>
      <c r="E1202" s="388" t="str">
        <f>IF(_xlfn.IFNA(VLOOKUP(A1202,$AG$3:$AH$83,2,FALSE),"")='11.1'!$D$5,TXM!D1202,"")</f>
        <v/>
      </c>
      <c r="F1202" t="str">
        <f>IFERROR(SMALL($E$5:$E$9000,ROWS($E$5:E1202)),"")</f>
        <v/>
      </c>
      <c r="I1202" s="371" t="s">
        <v>145</v>
      </c>
      <c r="J1202" t="s">
        <v>789</v>
      </c>
      <c r="K1202" s="372">
        <v>15146</v>
      </c>
      <c r="L1202" s="388">
        <f>ROWS(K$5:K1202)</f>
        <v>1198</v>
      </c>
      <c r="M1202" s="388" t="str">
        <f>IF(_xlfn.IFNA(VLOOKUP(I1202,$AG$3:$AH$83,2,FALSE),"")='11.1'!$D$5,TXM!L1202,"")</f>
        <v/>
      </c>
      <c r="N1202" t="str">
        <f>IFERROR(SMALL($M$5:$M$9000,ROWS($M$5:M1202)),"")</f>
        <v/>
      </c>
      <c r="P1202" t="s">
        <v>46</v>
      </c>
      <c r="Q1202" t="s">
        <v>97</v>
      </c>
      <c r="R1202">
        <v>3600</v>
      </c>
      <c r="S1202" s="388">
        <f>ROWS(R$5:R1202)</f>
        <v>1198</v>
      </c>
      <c r="T1202" s="388" t="str">
        <f>IF(_xlfn.IFNA(VLOOKUP(P1202,$AG$3:$AH$83,2,FALSE),"")='11.1'!$D$5,TXM!S1202,"")</f>
        <v/>
      </c>
      <c r="U1202" t="str">
        <f>IFERROR(SMALL($T$5:$T$9000,ROWS($T$5:T1202)),"")</f>
        <v/>
      </c>
    </row>
    <row r="1203" spans="1:21" ht="14.4" customHeight="1" x14ac:dyDescent="0.3">
      <c r="A1203" s="371" t="s">
        <v>46</v>
      </c>
      <c r="B1203" t="s">
        <v>825</v>
      </c>
      <c r="C1203" s="372">
        <v>240</v>
      </c>
      <c r="D1203" s="388">
        <f>ROWS(C$5:C1203)</f>
        <v>1199</v>
      </c>
      <c r="E1203" s="388" t="str">
        <f>IF(_xlfn.IFNA(VLOOKUP(A1203,$AG$3:$AH$83,2,FALSE),"")='11.1'!$D$5,TXM!D1203,"")</f>
        <v/>
      </c>
      <c r="F1203" t="str">
        <f>IFERROR(SMALL($E$5:$E$9000,ROWS($E$5:E1203)),"")</f>
        <v/>
      </c>
      <c r="I1203" s="371" t="s">
        <v>145</v>
      </c>
      <c r="J1203" t="s">
        <v>849</v>
      </c>
      <c r="K1203" s="372">
        <v>13510</v>
      </c>
      <c r="L1203" s="388">
        <f>ROWS(K$5:K1203)</f>
        <v>1199</v>
      </c>
      <c r="M1203" s="388" t="str">
        <f>IF(_xlfn.IFNA(VLOOKUP(I1203,$AG$3:$AH$83,2,FALSE),"")='11.1'!$D$5,TXM!L1203,"")</f>
        <v/>
      </c>
      <c r="N1203" t="str">
        <f>IFERROR(SMALL($M$5:$M$9000,ROWS($M$5:M1203)),"")</f>
        <v/>
      </c>
      <c r="P1203" t="s">
        <v>46</v>
      </c>
      <c r="Q1203" t="s">
        <v>829</v>
      </c>
      <c r="R1203">
        <v>3600</v>
      </c>
      <c r="S1203" s="388">
        <f>ROWS(R$5:R1203)</f>
        <v>1199</v>
      </c>
      <c r="T1203" s="388" t="str">
        <f>IF(_xlfn.IFNA(VLOOKUP(P1203,$AG$3:$AH$83,2,FALSE),"")='11.1'!$D$5,TXM!S1203,"")</f>
        <v/>
      </c>
      <c r="U1203" t="str">
        <f>IFERROR(SMALL($T$5:$T$9000,ROWS($T$5:T1203)),"")</f>
        <v/>
      </c>
    </row>
    <row r="1204" spans="1:21" ht="14.4" customHeight="1" x14ac:dyDescent="0.3">
      <c r="A1204" s="371" t="s">
        <v>46</v>
      </c>
      <c r="B1204" t="s">
        <v>845</v>
      </c>
      <c r="C1204" s="372">
        <v>234</v>
      </c>
      <c r="D1204" s="388">
        <f>ROWS(C$5:C1204)</f>
        <v>1200</v>
      </c>
      <c r="E1204" s="388" t="str">
        <f>IF(_xlfn.IFNA(VLOOKUP(A1204,$AG$3:$AH$83,2,FALSE),"")='11.1'!$D$5,TXM!D1204,"")</f>
        <v/>
      </c>
      <c r="F1204" t="str">
        <f>IFERROR(SMALL($E$5:$E$9000,ROWS($E$5:E1204)),"")</f>
        <v/>
      </c>
      <c r="I1204" s="371" t="s">
        <v>145</v>
      </c>
      <c r="J1204" t="s">
        <v>799</v>
      </c>
      <c r="K1204" s="372">
        <v>11481</v>
      </c>
      <c r="L1204" s="388">
        <f>ROWS(K$5:K1204)</f>
        <v>1200</v>
      </c>
      <c r="M1204" s="388" t="str">
        <f>IF(_xlfn.IFNA(VLOOKUP(I1204,$AG$3:$AH$83,2,FALSE),"")='11.1'!$D$5,TXM!L1204,"")</f>
        <v/>
      </c>
      <c r="N1204" t="str">
        <f>IFERROR(SMALL($M$5:$M$9000,ROWS($M$5:M1204)),"")</f>
        <v/>
      </c>
      <c r="P1204" t="s">
        <v>46</v>
      </c>
      <c r="Q1204" t="s">
        <v>95</v>
      </c>
      <c r="R1204">
        <v>1600</v>
      </c>
      <c r="S1204" s="388">
        <f>ROWS(R$5:R1204)</f>
        <v>1200</v>
      </c>
      <c r="T1204" s="388" t="str">
        <f>IF(_xlfn.IFNA(VLOOKUP(P1204,$AG$3:$AH$83,2,FALSE),"")='11.1'!$D$5,TXM!S1204,"")</f>
        <v/>
      </c>
      <c r="U1204" t="str">
        <f>IFERROR(SMALL($T$5:$T$9000,ROWS($T$5:T1204)),"")</f>
        <v/>
      </c>
    </row>
    <row r="1205" spans="1:21" ht="14.4" customHeight="1" x14ac:dyDescent="0.3">
      <c r="A1205" s="371" t="s">
        <v>62</v>
      </c>
      <c r="B1205" t="s">
        <v>999</v>
      </c>
      <c r="C1205" s="372">
        <v>61279432</v>
      </c>
      <c r="D1205" s="388">
        <f>ROWS(C$5:C1205)</f>
        <v>1201</v>
      </c>
      <c r="E1205" s="388" t="str">
        <f>IF(_xlfn.IFNA(VLOOKUP(A1205,$AG$3:$AH$83,2,FALSE),"")='11.1'!$D$5,TXM!D1205,"")</f>
        <v/>
      </c>
      <c r="F1205" t="str">
        <f>IFERROR(SMALL($E$5:$E$9000,ROWS($E$5:E1205)),"")</f>
        <v/>
      </c>
      <c r="I1205" s="371" t="s">
        <v>145</v>
      </c>
      <c r="J1205" t="s">
        <v>833</v>
      </c>
      <c r="K1205" s="372">
        <v>8625</v>
      </c>
      <c r="L1205" s="388">
        <f>ROWS(K$5:K1205)</f>
        <v>1201</v>
      </c>
      <c r="M1205" s="388" t="str">
        <f>IF(_xlfn.IFNA(VLOOKUP(I1205,$AG$3:$AH$83,2,FALSE),"")='11.1'!$D$5,TXM!L1205,"")</f>
        <v/>
      </c>
      <c r="N1205" t="str">
        <f>IFERROR(SMALL($M$5:$M$9000,ROWS($M$5:M1205)),"")</f>
        <v/>
      </c>
      <c r="P1205" t="s">
        <v>46</v>
      </c>
      <c r="Q1205" t="s">
        <v>108</v>
      </c>
      <c r="R1205">
        <v>1000</v>
      </c>
      <c r="S1205" s="388">
        <f>ROWS(R$5:R1205)</f>
        <v>1201</v>
      </c>
      <c r="T1205" s="388" t="str">
        <f>IF(_xlfn.IFNA(VLOOKUP(P1205,$AG$3:$AH$83,2,FALSE),"")='11.1'!$D$5,TXM!S1205,"")</f>
        <v/>
      </c>
      <c r="U1205" t="str">
        <f>IFERROR(SMALL($T$5:$T$9000,ROWS($T$5:T1205)),"")</f>
        <v/>
      </c>
    </row>
    <row r="1206" spans="1:21" ht="14.4" customHeight="1" x14ac:dyDescent="0.3">
      <c r="A1206" s="371" t="s">
        <v>62</v>
      </c>
      <c r="B1206" t="s">
        <v>787</v>
      </c>
      <c r="C1206" s="372">
        <v>57866023</v>
      </c>
      <c r="D1206" s="388">
        <f>ROWS(C$5:C1206)</f>
        <v>1202</v>
      </c>
      <c r="E1206" s="388" t="str">
        <f>IF(_xlfn.IFNA(VLOOKUP(A1206,$AG$3:$AH$83,2,FALSE),"")='11.1'!$D$5,TXM!D1206,"")</f>
        <v/>
      </c>
      <c r="F1206" t="str">
        <f>IFERROR(SMALL($E$5:$E$9000,ROWS($E$5:E1206)),"")</f>
        <v/>
      </c>
      <c r="I1206" s="371" t="s">
        <v>145</v>
      </c>
      <c r="J1206" t="s">
        <v>805</v>
      </c>
      <c r="K1206" s="372">
        <v>8373</v>
      </c>
      <c r="L1206" s="388">
        <f>ROWS(K$5:K1206)</f>
        <v>1202</v>
      </c>
      <c r="M1206" s="388" t="str">
        <f>IF(_xlfn.IFNA(VLOOKUP(I1206,$AG$3:$AH$83,2,FALSE),"")='11.1'!$D$5,TXM!L1206,"")</f>
        <v/>
      </c>
      <c r="N1206" t="str">
        <f>IFERROR(SMALL($M$5:$M$9000,ROWS($M$5:M1206)),"")</f>
        <v/>
      </c>
      <c r="P1206" t="s">
        <v>46</v>
      </c>
      <c r="Q1206" t="s">
        <v>1365</v>
      </c>
      <c r="R1206">
        <v>750</v>
      </c>
      <c r="S1206" s="388">
        <f>ROWS(R$5:R1206)</f>
        <v>1202</v>
      </c>
      <c r="T1206" s="388" t="str">
        <f>IF(_xlfn.IFNA(VLOOKUP(P1206,$AG$3:$AH$83,2,FALSE),"")='11.1'!$D$5,TXM!S1206,"")</f>
        <v/>
      </c>
      <c r="U1206" t="str">
        <f>IFERROR(SMALL($T$5:$T$9000,ROWS($T$5:T1206)),"")</f>
        <v/>
      </c>
    </row>
    <row r="1207" spans="1:21" ht="14.4" customHeight="1" x14ac:dyDescent="0.3">
      <c r="A1207" s="371" t="s">
        <v>62</v>
      </c>
      <c r="B1207" t="s">
        <v>1000</v>
      </c>
      <c r="C1207" s="372">
        <v>47265050</v>
      </c>
      <c r="D1207" s="388">
        <f>ROWS(C$5:C1207)</f>
        <v>1203</v>
      </c>
      <c r="E1207" s="388" t="str">
        <f>IF(_xlfn.IFNA(VLOOKUP(A1207,$AG$3:$AH$83,2,FALSE),"")='11.1'!$D$5,TXM!D1207,"")</f>
        <v/>
      </c>
      <c r="F1207" t="str">
        <f>IFERROR(SMALL($E$5:$E$9000,ROWS($E$5:E1207)),"")</f>
        <v/>
      </c>
      <c r="I1207" s="371" t="s">
        <v>145</v>
      </c>
      <c r="J1207" t="s">
        <v>171</v>
      </c>
      <c r="K1207" s="372">
        <v>5510</v>
      </c>
      <c r="L1207" s="388">
        <f>ROWS(K$5:K1207)</f>
        <v>1203</v>
      </c>
      <c r="M1207" s="388" t="str">
        <f>IF(_xlfn.IFNA(VLOOKUP(I1207,$AG$3:$AH$83,2,FALSE),"")='11.1'!$D$5,TXM!L1207,"")</f>
        <v/>
      </c>
      <c r="N1207" t="str">
        <f>IFERROR(SMALL($M$5:$M$9000,ROWS($M$5:M1207)),"")</f>
        <v/>
      </c>
      <c r="P1207" t="s">
        <v>46</v>
      </c>
      <c r="Q1207" t="s">
        <v>793</v>
      </c>
      <c r="R1207">
        <v>96</v>
      </c>
      <c r="S1207" s="388">
        <f>ROWS(R$5:R1207)</f>
        <v>1203</v>
      </c>
      <c r="T1207" s="388" t="str">
        <f>IF(_xlfn.IFNA(VLOOKUP(P1207,$AG$3:$AH$83,2,FALSE),"")='11.1'!$D$5,TXM!S1207,"")</f>
        <v/>
      </c>
      <c r="U1207" t="str">
        <f>IFERROR(SMALL($T$5:$T$9000,ROWS($T$5:T1207)),"")</f>
        <v/>
      </c>
    </row>
    <row r="1208" spans="1:21" ht="14.4" customHeight="1" x14ac:dyDescent="0.3">
      <c r="A1208" s="371" t="s">
        <v>62</v>
      </c>
      <c r="B1208" t="s">
        <v>849</v>
      </c>
      <c r="C1208" s="372">
        <v>17538885</v>
      </c>
      <c r="D1208" s="388">
        <f>ROWS(C$5:C1208)</f>
        <v>1204</v>
      </c>
      <c r="E1208" s="388" t="str">
        <f>IF(_xlfn.IFNA(VLOOKUP(A1208,$AG$3:$AH$83,2,FALSE),"")='11.1'!$D$5,TXM!D1208,"")</f>
        <v/>
      </c>
      <c r="F1208" t="str">
        <f>IFERROR(SMALL($E$5:$E$9000,ROWS($E$5:E1208)),"")</f>
        <v/>
      </c>
      <c r="I1208" s="371" t="s">
        <v>145</v>
      </c>
      <c r="J1208" t="s">
        <v>835</v>
      </c>
      <c r="K1208" s="372">
        <v>4728</v>
      </c>
      <c r="L1208" s="388">
        <f>ROWS(K$5:K1208)</f>
        <v>1204</v>
      </c>
      <c r="M1208" s="388" t="str">
        <f>IF(_xlfn.IFNA(VLOOKUP(I1208,$AG$3:$AH$83,2,FALSE),"")='11.1'!$D$5,TXM!L1208,"")</f>
        <v/>
      </c>
      <c r="N1208" t="str">
        <f>IFERROR(SMALL($M$5:$M$9000,ROWS($M$5:M1208)),"")</f>
        <v/>
      </c>
      <c r="P1208" t="s">
        <v>62</v>
      </c>
      <c r="Q1208" t="s">
        <v>871</v>
      </c>
      <c r="R1208">
        <v>483660000</v>
      </c>
      <c r="S1208" s="388">
        <f>ROWS(R$5:R1208)</f>
        <v>1204</v>
      </c>
      <c r="T1208" s="388" t="str">
        <f>IF(_xlfn.IFNA(VLOOKUP(P1208,$AG$3:$AH$83,2,FALSE),"")='11.1'!$D$5,TXM!S1208,"")</f>
        <v/>
      </c>
      <c r="U1208" t="str">
        <f>IFERROR(SMALL($T$5:$T$9000,ROWS($T$5:T1208)),"")</f>
        <v/>
      </c>
    </row>
    <row r="1209" spans="1:21" ht="14.4" customHeight="1" x14ac:dyDescent="0.3">
      <c r="A1209" s="371" t="s">
        <v>62</v>
      </c>
      <c r="B1209" t="s">
        <v>996</v>
      </c>
      <c r="C1209" s="372">
        <v>17453511</v>
      </c>
      <c r="D1209" s="388">
        <f>ROWS(C$5:C1209)</f>
        <v>1205</v>
      </c>
      <c r="E1209" s="388" t="str">
        <f>IF(_xlfn.IFNA(VLOOKUP(A1209,$AG$3:$AH$83,2,FALSE),"")='11.1'!$D$5,TXM!D1209,"")</f>
        <v/>
      </c>
      <c r="F1209" t="str">
        <f>IFERROR(SMALL($E$5:$E$9000,ROWS($E$5:E1209)),"")</f>
        <v/>
      </c>
      <c r="I1209" s="371" t="s">
        <v>145</v>
      </c>
      <c r="J1209" t="s">
        <v>777</v>
      </c>
      <c r="K1209" s="372">
        <v>4344</v>
      </c>
      <c r="L1209" s="388">
        <f>ROWS(K$5:K1209)</f>
        <v>1205</v>
      </c>
      <c r="M1209" s="388" t="str">
        <f>IF(_xlfn.IFNA(VLOOKUP(I1209,$AG$3:$AH$83,2,FALSE),"")='11.1'!$D$5,TXM!L1209,"")</f>
        <v/>
      </c>
      <c r="N1209" t="str">
        <f>IFERROR(SMALL($M$5:$M$9000,ROWS($M$5:M1209)),"")</f>
        <v/>
      </c>
      <c r="P1209" t="s">
        <v>62</v>
      </c>
      <c r="Q1209" t="s">
        <v>863</v>
      </c>
      <c r="R1209">
        <v>12511228</v>
      </c>
      <c r="S1209" s="388">
        <f>ROWS(R$5:R1209)</f>
        <v>1205</v>
      </c>
      <c r="T1209" s="388" t="str">
        <f>IF(_xlfn.IFNA(VLOOKUP(P1209,$AG$3:$AH$83,2,FALSE),"")='11.1'!$D$5,TXM!S1209,"")</f>
        <v/>
      </c>
      <c r="U1209" t="str">
        <f>IFERROR(SMALL($T$5:$T$9000,ROWS($T$5:T1209)),"")</f>
        <v/>
      </c>
    </row>
    <row r="1210" spans="1:21" ht="14.4" customHeight="1" x14ac:dyDescent="0.3">
      <c r="A1210" s="371" t="s">
        <v>62</v>
      </c>
      <c r="B1210" t="s">
        <v>1318</v>
      </c>
      <c r="C1210" s="372">
        <v>7500752</v>
      </c>
      <c r="D1210" s="388">
        <f>ROWS(C$5:C1210)</f>
        <v>1206</v>
      </c>
      <c r="E1210" s="388" t="str">
        <f>IF(_xlfn.IFNA(VLOOKUP(A1210,$AG$3:$AH$83,2,FALSE),"")='11.1'!$D$5,TXM!D1210,"")</f>
        <v/>
      </c>
      <c r="F1210" t="str">
        <f>IFERROR(SMALL($E$5:$E$9000,ROWS($E$5:E1210)),"")</f>
        <v/>
      </c>
      <c r="I1210" s="371" t="s">
        <v>145</v>
      </c>
      <c r="J1210" t="s">
        <v>839</v>
      </c>
      <c r="K1210" s="372">
        <v>4017</v>
      </c>
      <c r="L1210" s="388">
        <f>ROWS(K$5:K1210)</f>
        <v>1206</v>
      </c>
      <c r="M1210" s="388" t="str">
        <f>IF(_xlfn.IFNA(VLOOKUP(I1210,$AG$3:$AH$83,2,FALSE),"")='11.1'!$D$5,TXM!L1210,"")</f>
        <v/>
      </c>
      <c r="N1210" t="str">
        <f>IFERROR(SMALL($M$5:$M$9000,ROWS($M$5:M1210)),"")</f>
        <v/>
      </c>
      <c r="P1210" t="s">
        <v>62</v>
      </c>
      <c r="Q1210" t="s">
        <v>865</v>
      </c>
      <c r="R1210">
        <v>5185783</v>
      </c>
      <c r="S1210" s="388">
        <f>ROWS(R$5:R1210)</f>
        <v>1206</v>
      </c>
      <c r="T1210" s="388" t="str">
        <f>IF(_xlfn.IFNA(VLOOKUP(P1210,$AG$3:$AH$83,2,FALSE),"")='11.1'!$D$5,TXM!S1210,"")</f>
        <v/>
      </c>
      <c r="U1210" t="str">
        <f>IFERROR(SMALL($T$5:$T$9000,ROWS($T$5:T1210)),"")</f>
        <v/>
      </c>
    </row>
    <row r="1211" spans="1:21" ht="14.4" customHeight="1" x14ac:dyDescent="0.3">
      <c r="A1211" s="371" t="s">
        <v>62</v>
      </c>
      <c r="B1211" t="s">
        <v>809</v>
      </c>
      <c r="C1211" s="372">
        <v>4579790</v>
      </c>
      <c r="D1211" s="388">
        <f>ROWS(C$5:C1211)</f>
        <v>1207</v>
      </c>
      <c r="E1211" s="388" t="str">
        <f>IF(_xlfn.IFNA(VLOOKUP(A1211,$AG$3:$AH$83,2,FALSE),"")='11.1'!$D$5,TXM!D1211,"")</f>
        <v/>
      </c>
      <c r="F1211" t="str">
        <f>IFERROR(SMALL($E$5:$E$9000,ROWS($E$5:E1211)),"")</f>
        <v/>
      </c>
      <c r="I1211" s="371" t="s">
        <v>145</v>
      </c>
      <c r="J1211" t="s">
        <v>857</v>
      </c>
      <c r="K1211" s="372">
        <v>2665</v>
      </c>
      <c r="L1211" s="388">
        <f>ROWS(K$5:K1211)</f>
        <v>1207</v>
      </c>
      <c r="M1211" s="388" t="str">
        <f>IF(_xlfn.IFNA(VLOOKUP(I1211,$AG$3:$AH$83,2,FALSE),"")='11.1'!$D$5,TXM!L1211,"")</f>
        <v/>
      </c>
      <c r="N1211" t="str">
        <f>IFERROR(SMALL($M$5:$M$9000,ROWS($M$5:M1211)),"")</f>
        <v/>
      </c>
      <c r="P1211" t="s">
        <v>62</v>
      </c>
      <c r="Q1211" t="s">
        <v>1265</v>
      </c>
      <c r="R1211">
        <v>2963625</v>
      </c>
      <c r="S1211" s="388">
        <f>ROWS(R$5:R1211)</f>
        <v>1207</v>
      </c>
      <c r="T1211" s="388" t="str">
        <f>IF(_xlfn.IFNA(VLOOKUP(P1211,$AG$3:$AH$83,2,FALSE),"")='11.1'!$D$5,TXM!S1211,"")</f>
        <v/>
      </c>
      <c r="U1211" t="str">
        <f>IFERROR(SMALL($T$5:$T$9000,ROWS($T$5:T1211)),"")</f>
        <v/>
      </c>
    </row>
    <row r="1212" spans="1:21" ht="14.4" customHeight="1" x14ac:dyDescent="0.3">
      <c r="A1212" s="371" t="s">
        <v>62</v>
      </c>
      <c r="B1212" t="s">
        <v>1005</v>
      </c>
      <c r="C1212" s="372">
        <v>1943732</v>
      </c>
      <c r="D1212" s="388">
        <f>ROWS(C$5:C1212)</f>
        <v>1208</v>
      </c>
      <c r="E1212" s="388" t="str">
        <f>IF(_xlfn.IFNA(VLOOKUP(A1212,$AG$3:$AH$83,2,FALSE),"")='11.1'!$D$5,TXM!D1212,"")</f>
        <v/>
      </c>
      <c r="F1212" t="str">
        <f>IFERROR(SMALL($E$5:$E$9000,ROWS($E$5:E1212)),"")</f>
        <v/>
      </c>
      <c r="I1212" s="371" t="s">
        <v>145</v>
      </c>
      <c r="J1212" t="s">
        <v>990</v>
      </c>
      <c r="K1212" s="372">
        <v>1736</v>
      </c>
      <c r="L1212" s="388">
        <f>ROWS(K$5:K1212)</f>
        <v>1208</v>
      </c>
      <c r="M1212" s="388" t="str">
        <f>IF(_xlfn.IFNA(VLOOKUP(I1212,$AG$3:$AH$83,2,FALSE),"")='11.1'!$D$5,TXM!L1212,"")</f>
        <v/>
      </c>
      <c r="N1212" t="str">
        <f>IFERROR(SMALL($M$5:$M$9000,ROWS($M$5:M1212)),"")</f>
        <v/>
      </c>
      <c r="P1212" t="s">
        <v>62</v>
      </c>
      <c r="Q1212" t="s">
        <v>867</v>
      </c>
      <c r="R1212">
        <v>1257450</v>
      </c>
      <c r="S1212" s="388">
        <f>ROWS(R$5:R1212)</f>
        <v>1208</v>
      </c>
      <c r="T1212" s="388" t="str">
        <f>IF(_xlfn.IFNA(VLOOKUP(P1212,$AG$3:$AH$83,2,FALSE),"")='11.1'!$D$5,TXM!S1212,"")</f>
        <v/>
      </c>
      <c r="U1212" t="str">
        <f>IFERROR(SMALL($T$5:$T$9000,ROWS($T$5:T1212)),"")</f>
        <v/>
      </c>
    </row>
    <row r="1213" spans="1:21" ht="14.4" customHeight="1" x14ac:dyDescent="0.3">
      <c r="A1213" s="371" t="s">
        <v>62</v>
      </c>
      <c r="B1213" t="s">
        <v>865</v>
      </c>
      <c r="C1213" s="372">
        <v>1802861</v>
      </c>
      <c r="D1213" s="388">
        <f>ROWS(C$5:C1213)</f>
        <v>1209</v>
      </c>
      <c r="E1213" s="388" t="str">
        <f>IF(_xlfn.IFNA(VLOOKUP(A1213,$AG$3:$AH$83,2,FALSE),"")='11.1'!$D$5,TXM!D1213,"")</f>
        <v/>
      </c>
      <c r="F1213" t="str">
        <f>IFERROR(SMALL($E$5:$E$9000,ROWS($E$5:E1213)),"")</f>
        <v/>
      </c>
      <c r="I1213" s="371" t="s">
        <v>145</v>
      </c>
      <c r="J1213" t="s">
        <v>783</v>
      </c>
      <c r="K1213" s="372">
        <v>1406</v>
      </c>
      <c r="L1213" s="388">
        <f>ROWS(K$5:K1213)</f>
        <v>1209</v>
      </c>
      <c r="M1213" s="388" t="str">
        <f>IF(_xlfn.IFNA(VLOOKUP(I1213,$AG$3:$AH$83,2,FALSE),"")='11.1'!$D$5,TXM!L1213,"")</f>
        <v/>
      </c>
      <c r="N1213" t="str">
        <f>IFERROR(SMALL($M$5:$M$9000,ROWS($M$5:M1213)),"")</f>
        <v/>
      </c>
      <c r="P1213" t="s">
        <v>62</v>
      </c>
      <c r="Q1213" t="s">
        <v>1318</v>
      </c>
      <c r="R1213">
        <v>190511</v>
      </c>
      <c r="S1213" s="388">
        <f>ROWS(R$5:R1213)</f>
        <v>1209</v>
      </c>
      <c r="T1213" s="388" t="str">
        <f>IF(_xlfn.IFNA(VLOOKUP(P1213,$AG$3:$AH$83,2,FALSE),"")='11.1'!$D$5,TXM!S1213,"")</f>
        <v/>
      </c>
      <c r="U1213" t="str">
        <f>IFERROR(SMALL($T$5:$T$9000,ROWS($T$5:T1213)),"")</f>
        <v/>
      </c>
    </row>
    <row r="1214" spans="1:21" ht="14.4" customHeight="1" x14ac:dyDescent="0.3">
      <c r="A1214" s="371" t="s">
        <v>62</v>
      </c>
      <c r="B1214" t="s">
        <v>815</v>
      </c>
      <c r="C1214" s="372">
        <v>1257891</v>
      </c>
      <c r="D1214" s="388">
        <f>ROWS(C$5:C1214)</f>
        <v>1210</v>
      </c>
      <c r="E1214" s="388" t="str">
        <f>IF(_xlfn.IFNA(VLOOKUP(A1214,$AG$3:$AH$83,2,FALSE),"")='11.1'!$D$5,TXM!D1214,"")</f>
        <v/>
      </c>
      <c r="F1214" t="str">
        <f>IFERROR(SMALL($E$5:$E$9000,ROWS($E$5:E1214)),"")</f>
        <v/>
      </c>
      <c r="I1214" s="371" t="s">
        <v>145</v>
      </c>
      <c r="J1214" t="s">
        <v>847</v>
      </c>
      <c r="K1214" s="372">
        <v>476</v>
      </c>
      <c r="L1214" s="388">
        <f>ROWS(K$5:K1214)</f>
        <v>1210</v>
      </c>
      <c r="M1214" s="388" t="str">
        <f>IF(_xlfn.IFNA(VLOOKUP(I1214,$AG$3:$AH$83,2,FALSE),"")='11.1'!$D$5,TXM!L1214,"")</f>
        <v/>
      </c>
      <c r="N1214" t="str">
        <f>IFERROR(SMALL($M$5:$M$9000,ROWS($M$5:M1214)),"")</f>
        <v/>
      </c>
      <c r="P1214" t="s">
        <v>62</v>
      </c>
      <c r="Q1214" t="s">
        <v>1285</v>
      </c>
      <c r="R1214">
        <v>143214</v>
      </c>
      <c r="S1214" s="388">
        <f>ROWS(R$5:R1214)</f>
        <v>1210</v>
      </c>
      <c r="T1214" s="388" t="str">
        <f>IF(_xlfn.IFNA(VLOOKUP(P1214,$AG$3:$AH$83,2,FALSE),"")='11.1'!$D$5,TXM!S1214,"")</f>
        <v/>
      </c>
      <c r="U1214" t="str">
        <f>IFERROR(SMALL($T$5:$T$9000,ROWS($T$5:T1214)),"")</f>
        <v/>
      </c>
    </row>
    <row r="1215" spans="1:21" ht="14.4" customHeight="1" x14ac:dyDescent="0.3">
      <c r="A1215" s="371" t="s">
        <v>62</v>
      </c>
      <c r="B1215" t="s">
        <v>1275</v>
      </c>
      <c r="C1215" s="372">
        <v>779522</v>
      </c>
      <c r="D1215" s="388">
        <f>ROWS(C$5:C1215)</f>
        <v>1211</v>
      </c>
      <c r="E1215" s="388" t="str">
        <f>IF(_xlfn.IFNA(VLOOKUP(A1215,$AG$3:$AH$83,2,FALSE),"")='11.1'!$D$5,TXM!D1215,"")</f>
        <v/>
      </c>
      <c r="F1215" t="str">
        <f>IFERROR(SMALL($E$5:$E$9000,ROWS($E$5:E1215)),"")</f>
        <v/>
      </c>
      <c r="I1215" s="371" t="s">
        <v>145</v>
      </c>
      <c r="J1215" t="s">
        <v>1240</v>
      </c>
      <c r="K1215" s="372">
        <v>413</v>
      </c>
      <c r="L1215" s="388">
        <f>ROWS(K$5:K1215)</f>
        <v>1211</v>
      </c>
      <c r="M1215" s="388" t="str">
        <f>IF(_xlfn.IFNA(VLOOKUP(I1215,$AG$3:$AH$83,2,FALSE),"")='11.1'!$D$5,TXM!L1215,"")</f>
        <v/>
      </c>
      <c r="N1215" t="str">
        <f>IFERROR(SMALL($M$5:$M$9000,ROWS($M$5:M1215)),"")</f>
        <v/>
      </c>
      <c r="P1215" t="s">
        <v>62</v>
      </c>
      <c r="Q1215" t="s">
        <v>859</v>
      </c>
      <c r="R1215">
        <v>105341</v>
      </c>
      <c r="S1215" s="388">
        <f>ROWS(R$5:R1215)</f>
        <v>1211</v>
      </c>
      <c r="T1215" s="388" t="str">
        <f>IF(_xlfn.IFNA(VLOOKUP(P1215,$AG$3:$AH$83,2,FALSE),"")='11.1'!$D$5,TXM!S1215,"")</f>
        <v/>
      </c>
      <c r="U1215" t="str">
        <f>IFERROR(SMALL($T$5:$T$9000,ROWS($T$5:T1215)),"")</f>
        <v/>
      </c>
    </row>
    <row r="1216" spans="1:21" ht="14.4" customHeight="1" x14ac:dyDescent="0.3">
      <c r="A1216" s="371" t="s">
        <v>62</v>
      </c>
      <c r="B1216" t="s">
        <v>819</v>
      </c>
      <c r="C1216" s="372">
        <v>697512</v>
      </c>
      <c r="D1216" s="388">
        <f>ROWS(C$5:C1216)</f>
        <v>1212</v>
      </c>
      <c r="E1216" s="388" t="str">
        <f>IF(_xlfn.IFNA(VLOOKUP(A1216,$AG$3:$AH$83,2,FALSE),"")='11.1'!$D$5,TXM!D1216,"")</f>
        <v/>
      </c>
      <c r="F1216" t="str">
        <f>IFERROR(SMALL($E$5:$E$9000,ROWS($E$5:E1216)),"")</f>
        <v/>
      </c>
      <c r="I1216" s="371" t="s">
        <v>145</v>
      </c>
      <c r="J1216" t="s">
        <v>793</v>
      </c>
      <c r="K1216" s="372">
        <v>302</v>
      </c>
      <c r="L1216" s="388">
        <f>ROWS(K$5:K1216)</f>
        <v>1212</v>
      </c>
      <c r="M1216" s="388" t="str">
        <f>IF(_xlfn.IFNA(VLOOKUP(I1216,$AG$3:$AH$83,2,FALSE),"")='11.1'!$D$5,TXM!L1216,"")</f>
        <v/>
      </c>
      <c r="N1216" t="str">
        <f>IFERROR(SMALL($M$5:$M$9000,ROWS($M$5:M1216)),"")</f>
        <v/>
      </c>
      <c r="P1216" t="s">
        <v>62</v>
      </c>
      <c r="Q1216" t="s">
        <v>843</v>
      </c>
      <c r="R1216">
        <v>101747</v>
      </c>
      <c r="S1216" s="388">
        <f>ROWS(R$5:R1216)</f>
        <v>1212</v>
      </c>
      <c r="T1216" s="388" t="str">
        <f>IF(_xlfn.IFNA(VLOOKUP(P1216,$AG$3:$AH$83,2,FALSE),"")='11.1'!$D$5,TXM!S1216,"")</f>
        <v/>
      </c>
      <c r="U1216" t="str">
        <f>IFERROR(SMALL($T$5:$T$9000,ROWS($T$5:T1216)),"")</f>
        <v/>
      </c>
    </row>
    <row r="1217" spans="1:21" ht="14.4" customHeight="1" x14ac:dyDescent="0.3">
      <c r="A1217" s="371" t="s">
        <v>62</v>
      </c>
      <c r="B1217" t="s">
        <v>863</v>
      </c>
      <c r="C1217" s="372">
        <v>680893</v>
      </c>
      <c r="D1217" s="388">
        <f>ROWS(C$5:C1217)</f>
        <v>1213</v>
      </c>
      <c r="E1217" s="388" t="str">
        <f>IF(_xlfn.IFNA(VLOOKUP(A1217,$AG$3:$AH$83,2,FALSE),"")='11.1'!$D$5,TXM!D1217,"")</f>
        <v/>
      </c>
      <c r="F1217" t="str">
        <f>IFERROR(SMALL($E$5:$E$9000,ROWS($E$5:E1217)),"")</f>
        <v/>
      </c>
      <c r="I1217" s="371" t="s">
        <v>145</v>
      </c>
      <c r="J1217" t="s">
        <v>996</v>
      </c>
      <c r="K1217" s="372">
        <v>300</v>
      </c>
      <c r="L1217" s="388">
        <f>ROWS(K$5:K1217)</f>
        <v>1213</v>
      </c>
      <c r="M1217" s="388" t="str">
        <f>IF(_xlfn.IFNA(VLOOKUP(I1217,$AG$3:$AH$83,2,FALSE),"")='11.1'!$D$5,TXM!L1217,"")</f>
        <v/>
      </c>
      <c r="N1217" t="str">
        <f>IFERROR(SMALL($M$5:$M$9000,ROWS($M$5:M1217)),"")</f>
        <v/>
      </c>
      <c r="P1217" t="s">
        <v>62</v>
      </c>
      <c r="Q1217" t="s">
        <v>1000</v>
      </c>
      <c r="R1217">
        <v>68220</v>
      </c>
      <c r="S1217" s="388">
        <f>ROWS(R$5:R1217)</f>
        <v>1213</v>
      </c>
      <c r="T1217" s="388" t="str">
        <f>IF(_xlfn.IFNA(VLOOKUP(P1217,$AG$3:$AH$83,2,FALSE),"")='11.1'!$D$5,TXM!S1217,"")</f>
        <v/>
      </c>
      <c r="U1217" t="str">
        <f>IFERROR(SMALL($T$5:$T$9000,ROWS($T$5:T1217)),"")</f>
        <v/>
      </c>
    </row>
    <row r="1218" spans="1:21" ht="14.4" customHeight="1" x14ac:dyDescent="0.3">
      <c r="A1218" s="371" t="s">
        <v>62</v>
      </c>
      <c r="B1218" t="s">
        <v>793</v>
      </c>
      <c r="C1218" s="372">
        <v>144856</v>
      </c>
      <c r="D1218" s="388">
        <f>ROWS(C$5:C1218)</f>
        <v>1214</v>
      </c>
      <c r="E1218" s="388" t="str">
        <f>IF(_xlfn.IFNA(VLOOKUP(A1218,$AG$3:$AH$83,2,FALSE),"")='11.1'!$D$5,TXM!D1218,"")</f>
        <v/>
      </c>
      <c r="F1218" t="str">
        <f>IFERROR(SMALL($E$5:$E$9000,ROWS($E$5:E1218)),"")</f>
        <v/>
      </c>
      <c r="I1218" s="371" t="s">
        <v>145</v>
      </c>
      <c r="J1218" t="s">
        <v>1006</v>
      </c>
      <c r="K1218" s="372">
        <v>263</v>
      </c>
      <c r="L1218" s="388">
        <f>ROWS(K$5:K1218)</f>
        <v>1214</v>
      </c>
      <c r="M1218" s="388" t="str">
        <f>IF(_xlfn.IFNA(VLOOKUP(I1218,$AG$3:$AH$83,2,FALSE),"")='11.1'!$D$5,TXM!L1218,"")</f>
        <v/>
      </c>
      <c r="N1218" t="str">
        <f>IFERROR(SMALL($M$5:$M$9000,ROWS($M$5:M1218)),"")</f>
        <v/>
      </c>
      <c r="P1218" t="s">
        <v>62</v>
      </c>
      <c r="Q1218" t="s">
        <v>1240</v>
      </c>
      <c r="R1218">
        <v>54122</v>
      </c>
      <c r="S1218" s="388">
        <f>ROWS(R$5:R1218)</f>
        <v>1214</v>
      </c>
      <c r="T1218" s="388" t="str">
        <f>IF(_xlfn.IFNA(VLOOKUP(P1218,$AG$3:$AH$83,2,FALSE),"")='11.1'!$D$5,TXM!S1218,"")</f>
        <v/>
      </c>
      <c r="U1218" t="str">
        <f>IFERROR(SMALL($T$5:$T$9000,ROWS($T$5:T1218)),"")</f>
        <v/>
      </c>
    </row>
    <row r="1219" spans="1:21" ht="14.4" customHeight="1" x14ac:dyDescent="0.3">
      <c r="A1219" s="371" t="s">
        <v>62</v>
      </c>
      <c r="B1219" t="s">
        <v>98</v>
      </c>
      <c r="C1219" s="372">
        <v>23432</v>
      </c>
      <c r="D1219" s="388">
        <f>ROWS(C$5:C1219)</f>
        <v>1215</v>
      </c>
      <c r="E1219" s="388" t="str">
        <f>IF(_xlfn.IFNA(VLOOKUP(A1219,$AG$3:$AH$83,2,FALSE),"")='11.1'!$D$5,TXM!D1219,"")</f>
        <v/>
      </c>
      <c r="F1219" t="str">
        <f>IFERROR(SMALL($E$5:$E$9000,ROWS($E$5:E1219)),"")</f>
        <v/>
      </c>
      <c r="I1219" s="371" t="s">
        <v>145</v>
      </c>
      <c r="J1219" t="s">
        <v>1002</v>
      </c>
      <c r="K1219" s="372">
        <v>166</v>
      </c>
      <c r="L1219" s="388">
        <f>ROWS(K$5:K1219)</f>
        <v>1215</v>
      </c>
      <c r="M1219" s="388" t="str">
        <f>IF(_xlfn.IFNA(VLOOKUP(I1219,$AG$3:$AH$83,2,FALSE),"")='11.1'!$D$5,TXM!L1219,"")</f>
        <v/>
      </c>
      <c r="N1219" t="str">
        <f>IFERROR(SMALL($M$5:$M$9000,ROWS($M$5:M1219)),"")</f>
        <v/>
      </c>
      <c r="P1219" t="s">
        <v>62</v>
      </c>
      <c r="Q1219" t="s">
        <v>1402</v>
      </c>
      <c r="R1219">
        <v>18750</v>
      </c>
      <c r="S1219" s="388">
        <f>ROWS(R$5:R1219)</f>
        <v>1215</v>
      </c>
      <c r="T1219" s="388" t="str">
        <f>IF(_xlfn.IFNA(VLOOKUP(P1219,$AG$3:$AH$83,2,FALSE),"")='11.1'!$D$5,TXM!S1219,"")</f>
        <v/>
      </c>
      <c r="U1219" t="str">
        <f>IFERROR(SMALL($T$5:$T$9000,ROWS($T$5:T1219)),"")</f>
        <v/>
      </c>
    </row>
    <row r="1220" spans="1:21" ht="14.4" customHeight="1" x14ac:dyDescent="0.3">
      <c r="A1220" s="371" t="s">
        <v>62</v>
      </c>
      <c r="B1220" t="s">
        <v>95</v>
      </c>
      <c r="C1220" s="372">
        <v>11744</v>
      </c>
      <c r="D1220" s="388">
        <f>ROWS(C$5:C1220)</f>
        <v>1216</v>
      </c>
      <c r="E1220" s="388" t="str">
        <f>IF(_xlfn.IFNA(VLOOKUP(A1220,$AG$3:$AH$83,2,FALSE),"")='11.1'!$D$5,TXM!D1220,"")</f>
        <v/>
      </c>
      <c r="F1220" t="str">
        <f>IFERROR(SMALL($E$5:$E$9000,ROWS($E$5:E1220)),"")</f>
        <v/>
      </c>
      <c r="I1220" s="371" t="s">
        <v>145</v>
      </c>
      <c r="J1220" t="s">
        <v>795</v>
      </c>
      <c r="K1220" s="372">
        <v>42</v>
      </c>
      <c r="L1220" s="388">
        <f>ROWS(K$5:K1220)</f>
        <v>1216</v>
      </c>
      <c r="M1220" s="388" t="str">
        <f>IF(_xlfn.IFNA(VLOOKUP(I1220,$AG$3:$AH$83,2,FALSE),"")='11.1'!$D$5,TXM!L1220,"")</f>
        <v/>
      </c>
      <c r="N1220" t="str">
        <f>IFERROR(SMALL($M$5:$M$9000,ROWS($M$5:M1220)),"")</f>
        <v/>
      </c>
      <c r="P1220" t="s">
        <v>62</v>
      </c>
      <c r="Q1220" t="s">
        <v>869</v>
      </c>
      <c r="R1220">
        <v>11823</v>
      </c>
      <c r="S1220" s="388">
        <f>ROWS(R$5:R1220)</f>
        <v>1216</v>
      </c>
      <c r="T1220" s="388" t="str">
        <f>IF(_xlfn.IFNA(VLOOKUP(P1220,$AG$3:$AH$83,2,FALSE),"")='11.1'!$D$5,TXM!S1220,"")</f>
        <v/>
      </c>
      <c r="U1220" t="str">
        <f>IFERROR(SMALL($T$5:$T$9000,ROWS($T$5:T1220)),"")</f>
        <v/>
      </c>
    </row>
    <row r="1221" spans="1:21" ht="14.4" customHeight="1" x14ac:dyDescent="0.3">
      <c r="A1221" s="371" t="s">
        <v>62</v>
      </c>
      <c r="B1221" t="s">
        <v>791</v>
      </c>
      <c r="C1221" s="372">
        <v>7714</v>
      </c>
      <c r="D1221" s="388">
        <f>ROWS(C$5:C1221)</f>
        <v>1217</v>
      </c>
      <c r="E1221" s="388" t="str">
        <f>IF(_xlfn.IFNA(VLOOKUP(A1221,$AG$3:$AH$83,2,FALSE),"")='11.1'!$D$5,TXM!D1221,"")</f>
        <v/>
      </c>
      <c r="F1221" t="str">
        <f>IFERROR(SMALL($E$5:$E$9000,ROWS($E$5:E1221)),"")</f>
        <v/>
      </c>
      <c r="I1221" s="371" t="s">
        <v>145</v>
      </c>
      <c r="J1221" t="s">
        <v>100</v>
      </c>
      <c r="K1221" s="372">
        <v>13</v>
      </c>
      <c r="L1221" s="388">
        <f>ROWS(K$5:K1221)</f>
        <v>1217</v>
      </c>
      <c r="M1221" s="388" t="str">
        <f>IF(_xlfn.IFNA(VLOOKUP(I1221,$AG$3:$AH$83,2,FALSE),"")='11.1'!$D$5,TXM!L1221,"")</f>
        <v/>
      </c>
      <c r="N1221" t="str">
        <f>IFERROR(SMALL($M$5:$M$9000,ROWS($M$5:M1221)),"")</f>
        <v/>
      </c>
      <c r="P1221" t="s">
        <v>62</v>
      </c>
      <c r="Q1221" t="s">
        <v>789</v>
      </c>
      <c r="R1221">
        <v>4497</v>
      </c>
      <c r="S1221" s="388">
        <f>ROWS(R$5:R1221)</f>
        <v>1217</v>
      </c>
      <c r="T1221" s="388" t="str">
        <f>IF(_xlfn.IFNA(VLOOKUP(P1221,$AG$3:$AH$83,2,FALSE),"")='11.1'!$D$5,TXM!S1221,"")</f>
        <v/>
      </c>
      <c r="U1221" t="str">
        <f>IFERROR(SMALL($T$5:$T$9000,ROWS($T$5:T1221)),"")</f>
        <v/>
      </c>
    </row>
    <row r="1222" spans="1:21" ht="14.4" customHeight="1" x14ac:dyDescent="0.3">
      <c r="A1222" s="371" t="s">
        <v>62</v>
      </c>
      <c r="B1222" t="s">
        <v>1434</v>
      </c>
      <c r="C1222" s="372">
        <v>1106</v>
      </c>
      <c r="D1222" s="388">
        <f>ROWS(C$5:C1222)</f>
        <v>1218</v>
      </c>
      <c r="E1222" s="388" t="str">
        <f>IF(_xlfn.IFNA(VLOOKUP(A1222,$AG$3:$AH$83,2,FALSE),"")='11.1'!$D$5,TXM!D1222,"")</f>
        <v/>
      </c>
      <c r="F1222" t="str">
        <f>IFERROR(SMALL($E$5:$E$9000,ROWS($E$5:E1222)),"")</f>
        <v/>
      </c>
      <c r="I1222" s="371" t="s">
        <v>134</v>
      </c>
      <c r="J1222" t="s">
        <v>1252</v>
      </c>
      <c r="K1222" s="372">
        <v>1057577292</v>
      </c>
      <c r="L1222" s="388">
        <f>ROWS(K$5:K1222)</f>
        <v>1218</v>
      </c>
      <c r="M1222" s="388" t="str">
        <f>IF(_xlfn.IFNA(VLOOKUP(I1222,$AG$3:$AH$83,2,FALSE),"")='11.1'!$D$5,TXM!L1222,"")</f>
        <v/>
      </c>
      <c r="N1222" t="str">
        <f>IFERROR(SMALL($M$5:$M$9000,ROWS($M$5:M1222)),"")</f>
        <v/>
      </c>
      <c r="P1222" t="s">
        <v>62</v>
      </c>
      <c r="Q1222" t="s">
        <v>849</v>
      </c>
      <c r="R1222">
        <v>3516</v>
      </c>
      <c r="S1222" s="388">
        <f>ROWS(R$5:R1222)</f>
        <v>1218</v>
      </c>
      <c r="T1222" s="388" t="str">
        <f>IF(_xlfn.IFNA(VLOOKUP(P1222,$AG$3:$AH$83,2,FALSE),"")='11.1'!$D$5,TXM!S1222,"")</f>
        <v/>
      </c>
      <c r="U1222" t="str">
        <f>IFERROR(SMALL($T$5:$T$9000,ROWS($T$5:T1222)),"")</f>
        <v/>
      </c>
    </row>
    <row r="1223" spans="1:21" ht="14.4" customHeight="1" x14ac:dyDescent="0.3">
      <c r="A1223" s="371" t="s">
        <v>62</v>
      </c>
      <c r="B1223" t="s">
        <v>1240</v>
      </c>
      <c r="C1223" s="372">
        <v>253</v>
      </c>
      <c r="D1223" s="388">
        <f>ROWS(C$5:C1223)</f>
        <v>1219</v>
      </c>
      <c r="E1223" s="388" t="str">
        <f>IF(_xlfn.IFNA(VLOOKUP(A1223,$AG$3:$AH$83,2,FALSE),"")='11.1'!$D$5,TXM!D1223,"")</f>
        <v/>
      </c>
      <c r="F1223" t="str">
        <f>IFERROR(SMALL($E$5:$E$9000,ROWS($E$5:E1223)),"")</f>
        <v/>
      </c>
      <c r="I1223" s="371" t="s">
        <v>134</v>
      </c>
      <c r="J1223" t="s">
        <v>171</v>
      </c>
      <c r="K1223" s="372">
        <v>314127965</v>
      </c>
      <c r="L1223" s="388">
        <f>ROWS(K$5:K1223)</f>
        <v>1219</v>
      </c>
      <c r="M1223" s="388" t="str">
        <f>IF(_xlfn.IFNA(VLOOKUP(I1223,$AG$3:$AH$83,2,FALSE),"")='11.1'!$D$5,TXM!L1223,"")</f>
        <v/>
      </c>
      <c r="N1223" t="str">
        <f>IFERROR(SMALL($M$5:$M$9000,ROWS($M$5:M1223)),"")</f>
        <v/>
      </c>
      <c r="P1223" t="s">
        <v>62</v>
      </c>
      <c r="Q1223" t="s">
        <v>823</v>
      </c>
      <c r="R1223">
        <v>2951</v>
      </c>
      <c r="S1223" s="388">
        <f>ROWS(R$5:R1223)</f>
        <v>1219</v>
      </c>
      <c r="T1223" s="388" t="str">
        <f>IF(_xlfn.IFNA(VLOOKUP(P1223,$AG$3:$AH$83,2,FALSE),"")='11.1'!$D$5,TXM!S1223,"")</f>
        <v/>
      </c>
      <c r="U1223" t="str">
        <f>IFERROR(SMALL($T$5:$T$9000,ROWS($T$5:T1223)),"")</f>
        <v/>
      </c>
    </row>
    <row r="1224" spans="1:21" ht="14.4" customHeight="1" x14ac:dyDescent="0.3">
      <c r="A1224" s="371" t="s">
        <v>47</v>
      </c>
      <c r="B1224" t="s">
        <v>783</v>
      </c>
      <c r="C1224" s="372">
        <v>2757485708</v>
      </c>
      <c r="D1224" s="388">
        <f>ROWS(C$5:C1224)</f>
        <v>1220</v>
      </c>
      <c r="E1224" s="388" t="str">
        <f>IF(_xlfn.IFNA(VLOOKUP(A1224,$AG$3:$AH$83,2,FALSE),"")='11.1'!$D$5,TXM!D1224,"")</f>
        <v/>
      </c>
      <c r="F1224" t="str">
        <f>IFERROR(SMALL($E$5:$E$9000,ROWS($E$5:E1224)),"")</f>
        <v/>
      </c>
      <c r="I1224" s="371" t="s">
        <v>134</v>
      </c>
      <c r="J1224" t="s">
        <v>843</v>
      </c>
      <c r="K1224" s="372">
        <v>312345468</v>
      </c>
      <c r="L1224" s="388">
        <f>ROWS(K$5:K1224)</f>
        <v>1220</v>
      </c>
      <c r="M1224" s="388" t="str">
        <f>IF(_xlfn.IFNA(VLOOKUP(I1224,$AG$3:$AH$83,2,FALSE),"")='11.1'!$D$5,TXM!L1224,"")</f>
        <v/>
      </c>
      <c r="N1224" t="str">
        <f>IFERROR(SMALL($M$5:$M$9000,ROWS($M$5:M1224)),"")</f>
        <v/>
      </c>
      <c r="P1224" t="s">
        <v>62</v>
      </c>
      <c r="Q1224" t="s">
        <v>857</v>
      </c>
      <c r="R1224">
        <v>553</v>
      </c>
      <c r="S1224" s="388">
        <f>ROWS(R$5:R1224)</f>
        <v>1220</v>
      </c>
      <c r="T1224" s="388" t="str">
        <f>IF(_xlfn.IFNA(VLOOKUP(P1224,$AG$3:$AH$83,2,FALSE),"")='11.1'!$D$5,TXM!S1224,"")</f>
        <v/>
      </c>
      <c r="U1224" t="str">
        <f>IFERROR(SMALL($T$5:$T$9000,ROWS($T$5:T1224)),"")</f>
        <v/>
      </c>
    </row>
    <row r="1225" spans="1:21" ht="14.4" customHeight="1" x14ac:dyDescent="0.3">
      <c r="A1225" s="371" t="s">
        <v>47</v>
      </c>
      <c r="B1225" t="s">
        <v>1000</v>
      </c>
      <c r="C1225" s="372">
        <v>301290078</v>
      </c>
      <c r="D1225" s="388">
        <f>ROWS(C$5:C1225)</f>
        <v>1221</v>
      </c>
      <c r="E1225" s="388" t="str">
        <f>IF(_xlfn.IFNA(VLOOKUP(A1225,$AG$3:$AH$83,2,FALSE),"")='11.1'!$D$5,TXM!D1225,"")</f>
        <v/>
      </c>
      <c r="F1225" t="str">
        <f>IFERROR(SMALL($E$5:$E$9000,ROWS($E$5:E1225)),"")</f>
        <v/>
      </c>
      <c r="I1225" s="371" t="s">
        <v>134</v>
      </c>
      <c r="J1225" t="s">
        <v>1005</v>
      </c>
      <c r="K1225" s="372">
        <v>302254067</v>
      </c>
      <c r="L1225" s="388">
        <f>ROWS(K$5:K1225)</f>
        <v>1221</v>
      </c>
      <c r="M1225" s="388" t="str">
        <f>IF(_xlfn.IFNA(VLOOKUP(I1225,$AG$3:$AH$83,2,FALSE),"")='11.1'!$D$5,TXM!L1225,"")</f>
        <v/>
      </c>
      <c r="N1225" t="str">
        <f>IFERROR(SMALL($M$5:$M$9000,ROWS($M$5:M1225)),"")</f>
        <v/>
      </c>
      <c r="P1225" t="s">
        <v>47</v>
      </c>
      <c r="Q1225" t="s">
        <v>863</v>
      </c>
      <c r="R1225">
        <v>1914987767</v>
      </c>
      <c r="S1225" s="388">
        <f>ROWS(R$5:R1225)</f>
        <v>1221</v>
      </c>
      <c r="T1225" s="388" t="str">
        <f>IF(_xlfn.IFNA(VLOOKUP(P1225,$AG$3:$AH$83,2,FALSE),"")='11.1'!$D$5,TXM!S1225,"")</f>
        <v/>
      </c>
      <c r="U1225" t="str">
        <f>IFERROR(SMALL($T$5:$T$9000,ROWS($T$5:T1225)),"")</f>
        <v/>
      </c>
    </row>
    <row r="1226" spans="1:21" ht="14.4" customHeight="1" x14ac:dyDescent="0.3">
      <c r="A1226" s="371" t="s">
        <v>47</v>
      </c>
      <c r="B1226" t="s">
        <v>849</v>
      </c>
      <c r="C1226" s="372">
        <v>243177913</v>
      </c>
      <c r="D1226" s="388">
        <f>ROWS(C$5:C1226)</f>
        <v>1222</v>
      </c>
      <c r="E1226" s="388" t="str">
        <f>IF(_xlfn.IFNA(VLOOKUP(A1226,$AG$3:$AH$83,2,FALSE),"")='11.1'!$D$5,TXM!D1226,"")</f>
        <v/>
      </c>
      <c r="F1226" t="str">
        <f>IFERROR(SMALL($E$5:$E$9000,ROWS($E$5:E1226)),"")</f>
        <v/>
      </c>
      <c r="I1226" s="371" t="s">
        <v>134</v>
      </c>
      <c r="J1226" t="s">
        <v>793</v>
      </c>
      <c r="K1226" s="372">
        <v>292640363</v>
      </c>
      <c r="L1226" s="388">
        <f>ROWS(K$5:K1226)</f>
        <v>1222</v>
      </c>
      <c r="M1226" s="388" t="str">
        <f>IF(_xlfn.IFNA(VLOOKUP(I1226,$AG$3:$AH$83,2,FALSE),"")='11.1'!$D$5,TXM!L1226,"")</f>
        <v/>
      </c>
      <c r="N1226" t="str">
        <f>IFERROR(SMALL($M$5:$M$9000,ROWS($M$5:M1226)),"")</f>
        <v/>
      </c>
      <c r="P1226" t="s">
        <v>47</v>
      </c>
      <c r="Q1226" t="s">
        <v>1402</v>
      </c>
      <c r="R1226">
        <v>1251036037</v>
      </c>
      <c r="S1226" s="388">
        <f>ROWS(R$5:R1226)</f>
        <v>1222</v>
      </c>
      <c r="T1226" s="388" t="str">
        <f>IF(_xlfn.IFNA(VLOOKUP(P1226,$AG$3:$AH$83,2,FALSE),"")='11.1'!$D$5,TXM!S1226,"")</f>
        <v/>
      </c>
      <c r="U1226" t="str">
        <f>IFERROR(SMALL($T$5:$T$9000,ROWS($T$5:T1226)),"")</f>
        <v/>
      </c>
    </row>
    <row r="1227" spans="1:21" ht="14.4" customHeight="1" x14ac:dyDescent="0.3">
      <c r="A1227" s="371" t="s">
        <v>47</v>
      </c>
      <c r="B1227" t="s">
        <v>865</v>
      </c>
      <c r="C1227" s="372">
        <v>53019930</v>
      </c>
      <c r="D1227" s="388">
        <f>ROWS(C$5:C1227)</f>
        <v>1223</v>
      </c>
      <c r="E1227" s="388" t="str">
        <f>IF(_xlfn.IFNA(VLOOKUP(A1227,$AG$3:$AH$83,2,FALSE),"")='11.1'!$D$5,TXM!D1227,"")</f>
        <v/>
      </c>
      <c r="F1227" t="str">
        <f>IFERROR(SMALL($E$5:$E$9000,ROWS($E$5:E1227)),"")</f>
        <v/>
      </c>
      <c r="I1227" s="371" t="s">
        <v>134</v>
      </c>
      <c r="J1227" t="s">
        <v>785</v>
      </c>
      <c r="K1227" s="372">
        <v>291136291</v>
      </c>
      <c r="L1227" s="388">
        <f>ROWS(K$5:K1227)</f>
        <v>1223</v>
      </c>
      <c r="M1227" s="388" t="str">
        <f>IF(_xlfn.IFNA(VLOOKUP(I1227,$AG$3:$AH$83,2,FALSE),"")='11.1'!$D$5,TXM!L1227,"")</f>
        <v/>
      </c>
      <c r="N1227" t="str">
        <f>IFERROR(SMALL($M$5:$M$9000,ROWS($M$5:M1227)),"")</f>
        <v/>
      </c>
      <c r="P1227" t="s">
        <v>47</v>
      </c>
      <c r="Q1227" t="s">
        <v>839</v>
      </c>
      <c r="R1227">
        <v>494503806</v>
      </c>
      <c r="S1227" s="388">
        <f>ROWS(R$5:R1227)</f>
        <v>1223</v>
      </c>
      <c r="T1227" s="388" t="str">
        <f>IF(_xlfn.IFNA(VLOOKUP(P1227,$AG$3:$AH$83,2,FALSE),"")='11.1'!$D$5,TXM!S1227,"")</f>
        <v/>
      </c>
      <c r="U1227" t="str">
        <f>IFERROR(SMALL($T$5:$T$9000,ROWS($T$5:T1227)),"")</f>
        <v/>
      </c>
    </row>
    <row r="1228" spans="1:21" ht="14.4" customHeight="1" x14ac:dyDescent="0.3">
      <c r="A1228" s="371" t="s">
        <v>47</v>
      </c>
      <c r="B1228" t="s">
        <v>999</v>
      </c>
      <c r="C1228" s="372">
        <v>46961396</v>
      </c>
      <c r="D1228" s="388">
        <f>ROWS(C$5:C1228)</f>
        <v>1224</v>
      </c>
      <c r="E1228" s="388" t="str">
        <f>IF(_xlfn.IFNA(VLOOKUP(A1228,$AG$3:$AH$83,2,FALSE),"")='11.1'!$D$5,TXM!D1228,"")</f>
        <v/>
      </c>
      <c r="F1228" t="str">
        <f>IFERROR(SMALL($E$5:$E$9000,ROWS($E$5:E1228)),"")</f>
        <v/>
      </c>
      <c r="I1228" s="371" t="s">
        <v>134</v>
      </c>
      <c r="J1228" t="s">
        <v>105</v>
      </c>
      <c r="K1228" s="372">
        <v>275097901</v>
      </c>
      <c r="L1228" s="388">
        <f>ROWS(K$5:K1228)</f>
        <v>1224</v>
      </c>
      <c r="M1228" s="388" t="str">
        <f>IF(_xlfn.IFNA(VLOOKUP(I1228,$AG$3:$AH$83,2,FALSE),"")='11.1'!$D$5,TXM!L1228,"")</f>
        <v/>
      </c>
      <c r="N1228" t="str">
        <f>IFERROR(SMALL($M$5:$M$9000,ROWS($M$5:M1228)),"")</f>
        <v/>
      </c>
      <c r="P1228" t="s">
        <v>47</v>
      </c>
      <c r="Q1228" t="s">
        <v>869</v>
      </c>
      <c r="R1228">
        <v>185497237</v>
      </c>
      <c r="S1228" s="388">
        <f>ROWS(R$5:R1228)</f>
        <v>1224</v>
      </c>
      <c r="T1228" s="388" t="str">
        <f>IF(_xlfn.IFNA(VLOOKUP(P1228,$AG$3:$AH$83,2,FALSE),"")='11.1'!$D$5,TXM!S1228,"")</f>
        <v/>
      </c>
      <c r="U1228" t="str">
        <f>IFERROR(SMALL($T$5:$T$9000,ROWS($T$5:T1228)),"")</f>
        <v/>
      </c>
    </row>
    <row r="1229" spans="1:21" ht="14.4" customHeight="1" x14ac:dyDescent="0.3">
      <c r="A1229" s="371" t="s">
        <v>47</v>
      </c>
      <c r="B1229" t="s">
        <v>1318</v>
      </c>
      <c r="C1229" s="372">
        <v>42927482</v>
      </c>
      <c r="D1229" s="388">
        <f>ROWS(C$5:C1229)</f>
        <v>1225</v>
      </c>
      <c r="E1229" s="388" t="str">
        <f>IF(_xlfn.IFNA(VLOOKUP(A1229,$AG$3:$AH$83,2,FALSE),"")='11.1'!$D$5,TXM!D1229,"")</f>
        <v/>
      </c>
      <c r="F1229" t="str">
        <f>IFERROR(SMALL($E$5:$E$9000,ROWS($E$5:E1229)),"")</f>
        <v/>
      </c>
      <c r="I1229" s="371" t="s">
        <v>134</v>
      </c>
      <c r="J1229" t="s">
        <v>96</v>
      </c>
      <c r="K1229" s="372">
        <v>191319631</v>
      </c>
      <c r="L1229" s="388">
        <f>ROWS(K$5:K1229)</f>
        <v>1225</v>
      </c>
      <c r="M1229" s="388" t="str">
        <f>IF(_xlfn.IFNA(VLOOKUP(I1229,$AG$3:$AH$83,2,FALSE),"")='11.1'!$D$5,TXM!L1229,"")</f>
        <v/>
      </c>
      <c r="N1229" t="str">
        <f>IFERROR(SMALL($M$5:$M$9000,ROWS($M$5:M1229)),"")</f>
        <v/>
      </c>
      <c r="P1229" t="s">
        <v>47</v>
      </c>
      <c r="Q1229" t="s">
        <v>1500</v>
      </c>
      <c r="R1229">
        <v>149671745</v>
      </c>
      <c r="S1229" s="388">
        <f>ROWS(R$5:R1229)</f>
        <v>1225</v>
      </c>
      <c r="T1229" s="388" t="str">
        <f>IF(_xlfn.IFNA(VLOOKUP(P1229,$AG$3:$AH$83,2,FALSE),"")='11.1'!$D$5,TXM!S1229,"")</f>
        <v/>
      </c>
      <c r="U1229" t="str">
        <f>IFERROR(SMALL($T$5:$T$9000,ROWS($T$5:T1229)),"")</f>
        <v/>
      </c>
    </row>
    <row r="1230" spans="1:21" ht="14.4" customHeight="1" x14ac:dyDescent="0.3">
      <c r="A1230" s="371" t="s">
        <v>47</v>
      </c>
      <c r="B1230" t="s">
        <v>95</v>
      </c>
      <c r="C1230" s="372">
        <v>39884000</v>
      </c>
      <c r="D1230" s="388">
        <f>ROWS(C$5:C1230)</f>
        <v>1226</v>
      </c>
      <c r="E1230" s="388" t="str">
        <f>IF(_xlfn.IFNA(VLOOKUP(A1230,$AG$3:$AH$83,2,FALSE),"")='11.1'!$D$5,TXM!D1230,"")</f>
        <v/>
      </c>
      <c r="F1230" t="str">
        <f>IFERROR(SMALL($E$5:$E$9000,ROWS($E$5:E1230)),"")</f>
        <v/>
      </c>
      <c r="I1230" s="371" t="s">
        <v>134</v>
      </c>
      <c r="J1230" t="s">
        <v>1000</v>
      </c>
      <c r="K1230" s="372">
        <v>187164152</v>
      </c>
      <c r="L1230" s="388">
        <f>ROWS(K$5:K1230)</f>
        <v>1226</v>
      </c>
      <c r="M1230" s="388" t="str">
        <f>IF(_xlfn.IFNA(VLOOKUP(I1230,$AG$3:$AH$83,2,FALSE),"")='11.1'!$D$5,TXM!L1230,"")</f>
        <v/>
      </c>
      <c r="N1230" t="str">
        <f>IFERROR(SMALL($M$5:$M$9000,ROWS($M$5:M1230)),"")</f>
        <v/>
      </c>
      <c r="P1230" t="s">
        <v>47</v>
      </c>
      <c r="Q1230" t="s">
        <v>1265</v>
      </c>
      <c r="R1230">
        <v>72824546</v>
      </c>
      <c r="S1230" s="388">
        <f>ROWS(R$5:R1230)</f>
        <v>1226</v>
      </c>
      <c r="T1230" s="388" t="str">
        <f>IF(_xlfn.IFNA(VLOOKUP(P1230,$AG$3:$AH$83,2,FALSE),"")='11.1'!$D$5,TXM!S1230,"")</f>
        <v/>
      </c>
      <c r="U1230" t="str">
        <f>IFERROR(SMALL($T$5:$T$9000,ROWS($T$5:T1230)),"")</f>
        <v/>
      </c>
    </row>
    <row r="1231" spans="1:21" ht="14.4" customHeight="1" x14ac:dyDescent="0.3">
      <c r="A1231" s="371" t="s">
        <v>47</v>
      </c>
      <c r="B1231" t="s">
        <v>1275</v>
      </c>
      <c r="C1231" s="372">
        <v>16398354</v>
      </c>
      <c r="D1231" s="388">
        <f>ROWS(C$5:C1231)</f>
        <v>1227</v>
      </c>
      <c r="E1231" s="388" t="str">
        <f>IF(_xlfn.IFNA(VLOOKUP(A1231,$AG$3:$AH$83,2,FALSE),"")='11.1'!$D$5,TXM!D1231,"")</f>
        <v/>
      </c>
      <c r="F1231" t="str">
        <f>IFERROR(SMALL($E$5:$E$9000,ROWS($E$5:E1231)),"")</f>
        <v/>
      </c>
      <c r="I1231" s="371" t="s">
        <v>134</v>
      </c>
      <c r="J1231" t="s">
        <v>94</v>
      </c>
      <c r="K1231" s="372">
        <v>169669336</v>
      </c>
      <c r="L1231" s="388">
        <f>ROWS(K$5:K1231)</f>
        <v>1227</v>
      </c>
      <c r="M1231" s="388" t="str">
        <f>IF(_xlfn.IFNA(VLOOKUP(I1231,$AG$3:$AH$83,2,FALSE),"")='11.1'!$D$5,TXM!L1231,"")</f>
        <v/>
      </c>
      <c r="N1231" t="str">
        <f>IFERROR(SMALL($M$5:$M$9000,ROWS($M$5:M1231)),"")</f>
        <v/>
      </c>
      <c r="P1231" t="s">
        <v>47</v>
      </c>
      <c r="Q1231" t="s">
        <v>865</v>
      </c>
      <c r="R1231">
        <v>55436278</v>
      </c>
      <c r="S1231" s="388">
        <f>ROWS(R$5:R1231)</f>
        <v>1227</v>
      </c>
      <c r="T1231" s="388" t="str">
        <f>IF(_xlfn.IFNA(VLOOKUP(P1231,$AG$3:$AH$83,2,FALSE),"")='11.1'!$D$5,TXM!S1231,"")</f>
        <v/>
      </c>
      <c r="U1231" t="str">
        <f>IFERROR(SMALL($T$5:$T$9000,ROWS($T$5:T1231)),"")</f>
        <v/>
      </c>
    </row>
    <row r="1232" spans="1:21" ht="14.4" customHeight="1" x14ac:dyDescent="0.3">
      <c r="A1232" s="371" t="s">
        <v>47</v>
      </c>
      <c r="B1232" t="s">
        <v>1402</v>
      </c>
      <c r="C1232" s="372">
        <v>12005592</v>
      </c>
      <c r="D1232" s="388">
        <f>ROWS(C$5:C1232)</f>
        <v>1228</v>
      </c>
      <c r="E1232" s="388" t="str">
        <f>IF(_xlfn.IFNA(VLOOKUP(A1232,$AG$3:$AH$83,2,FALSE),"")='11.1'!$D$5,TXM!D1232,"")</f>
        <v/>
      </c>
      <c r="F1232" t="str">
        <f>IFERROR(SMALL($E$5:$E$9000,ROWS($E$5:E1232)),"")</f>
        <v/>
      </c>
      <c r="I1232" s="371" t="s">
        <v>134</v>
      </c>
      <c r="J1232" t="s">
        <v>815</v>
      </c>
      <c r="K1232" s="372">
        <v>168363683</v>
      </c>
      <c r="L1232" s="388">
        <f>ROWS(K$5:K1232)</f>
        <v>1228</v>
      </c>
      <c r="M1232" s="388" t="str">
        <f>IF(_xlfn.IFNA(VLOOKUP(I1232,$AG$3:$AH$83,2,FALSE),"")='11.1'!$D$5,TXM!L1232,"")</f>
        <v/>
      </c>
      <c r="N1232" t="str">
        <f>IFERROR(SMALL($M$5:$M$9000,ROWS($M$5:M1232)),"")</f>
        <v/>
      </c>
      <c r="P1232" t="s">
        <v>47</v>
      </c>
      <c r="Q1232" t="s">
        <v>1240</v>
      </c>
      <c r="R1232">
        <v>50058509</v>
      </c>
      <c r="S1232" s="388">
        <f>ROWS(R$5:R1232)</f>
        <v>1228</v>
      </c>
      <c r="T1232" s="388" t="str">
        <f>IF(_xlfn.IFNA(VLOOKUP(P1232,$AG$3:$AH$83,2,FALSE),"")='11.1'!$D$5,TXM!S1232,"")</f>
        <v/>
      </c>
      <c r="U1232" t="str">
        <f>IFERROR(SMALL($T$5:$T$9000,ROWS($T$5:T1232)),"")</f>
        <v/>
      </c>
    </row>
    <row r="1233" spans="1:21" ht="14.4" customHeight="1" x14ac:dyDescent="0.3">
      <c r="A1233" s="371" t="s">
        <v>47</v>
      </c>
      <c r="B1233" t="s">
        <v>791</v>
      </c>
      <c r="C1233" s="372">
        <v>10214153</v>
      </c>
      <c r="D1233" s="388">
        <f>ROWS(C$5:C1233)</f>
        <v>1229</v>
      </c>
      <c r="E1233" s="388" t="str">
        <f>IF(_xlfn.IFNA(VLOOKUP(A1233,$AG$3:$AH$83,2,FALSE),"")='11.1'!$D$5,TXM!D1233,"")</f>
        <v/>
      </c>
      <c r="F1233" t="str">
        <f>IFERROR(SMALL($E$5:$E$9000,ROWS($E$5:E1233)),"")</f>
        <v/>
      </c>
      <c r="I1233" s="371" t="s">
        <v>134</v>
      </c>
      <c r="J1233" t="s">
        <v>106</v>
      </c>
      <c r="K1233" s="372">
        <v>165136174</v>
      </c>
      <c r="L1233" s="388">
        <f>ROWS(K$5:K1233)</f>
        <v>1229</v>
      </c>
      <c r="M1233" s="388" t="str">
        <f>IF(_xlfn.IFNA(VLOOKUP(I1233,$AG$3:$AH$83,2,FALSE),"")='11.1'!$D$5,TXM!L1233,"")</f>
        <v/>
      </c>
      <c r="N1233" t="str">
        <f>IFERROR(SMALL($M$5:$M$9000,ROWS($M$5:M1233)),"")</f>
        <v/>
      </c>
      <c r="P1233" t="s">
        <v>47</v>
      </c>
      <c r="Q1233" t="s">
        <v>867</v>
      </c>
      <c r="R1233">
        <v>46216418</v>
      </c>
      <c r="S1233" s="388">
        <f>ROWS(R$5:R1233)</f>
        <v>1229</v>
      </c>
      <c r="T1233" s="388" t="str">
        <f>IF(_xlfn.IFNA(VLOOKUP(P1233,$AG$3:$AH$83,2,FALSE),"")='11.1'!$D$5,TXM!S1233,"")</f>
        <v/>
      </c>
      <c r="U1233" t="str">
        <f>IFERROR(SMALL($T$5:$T$9000,ROWS($T$5:T1233)),"")</f>
        <v/>
      </c>
    </row>
    <row r="1234" spans="1:21" ht="14.4" customHeight="1" x14ac:dyDescent="0.3">
      <c r="A1234" s="371" t="s">
        <v>47</v>
      </c>
      <c r="B1234" t="s">
        <v>811</v>
      </c>
      <c r="C1234" s="372">
        <v>8369240</v>
      </c>
      <c r="D1234" s="388">
        <f>ROWS(C$5:C1234)</f>
        <v>1230</v>
      </c>
      <c r="E1234" s="388" t="str">
        <f>IF(_xlfn.IFNA(VLOOKUP(A1234,$AG$3:$AH$83,2,FALSE),"")='11.1'!$D$5,TXM!D1234,"")</f>
        <v/>
      </c>
      <c r="F1234" t="str">
        <f>IFERROR(SMALL($E$5:$E$9000,ROWS($E$5:E1234)),"")</f>
        <v/>
      </c>
      <c r="I1234" s="371" t="s">
        <v>134</v>
      </c>
      <c r="J1234" t="s">
        <v>95</v>
      </c>
      <c r="K1234" s="372">
        <v>153985238</v>
      </c>
      <c r="L1234" s="388">
        <f>ROWS(K$5:K1234)</f>
        <v>1230</v>
      </c>
      <c r="M1234" s="388" t="str">
        <f>IF(_xlfn.IFNA(VLOOKUP(I1234,$AG$3:$AH$83,2,FALSE),"")='11.1'!$D$5,TXM!L1234,"")</f>
        <v/>
      </c>
      <c r="N1234" t="str">
        <f>IFERROR(SMALL($M$5:$M$9000,ROWS($M$5:M1234)),"")</f>
        <v/>
      </c>
      <c r="P1234" t="s">
        <v>47</v>
      </c>
      <c r="Q1234" t="s">
        <v>843</v>
      </c>
      <c r="R1234">
        <v>29097611</v>
      </c>
      <c r="S1234" s="388">
        <f>ROWS(R$5:R1234)</f>
        <v>1230</v>
      </c>
      <c r="T1234" s="388" t="str">
        <f>IF(_xlfn.IFNA(VLOOKUP(P1234,$AG$3:$AH$83,2,FALSE),"")='11.1'!$D$5,TXM!S1234,"")</f>
        <v/>
      </c>
      <c r="U1234" t="str">
        <f>IFERROR(SMALL($T$5:$T$9000,ROWS($T$5:T1234)),"")</f>
        <v/>
      </c>
    </row>
    <row r="1235" spans="1:21" ht="14.4" customHeight="1" x14ac:dyDescent="0.3">
      <c r="A1235" s="371" t="s">
        <v>47</v>
      </c>
      <c r="B1235" t="s">
        <v>773</v>
      </c>
      <c r="C1235" s="372">
        <v>7473390</v>
      </c>
      <c r="D1235" s="388">
        <f>ROWS(C$5:C1235)</f>
        <v>1231</v>
      </c>
      <c r="E1235" s="388" t="str">
        <f>IF(_xlfn.IFNA(VLOOKUP(A1235,$AG$3:$AH$83,2,FALSE),"")='11.1'!$D$5,TXM!D1235,"")</f>
        <v/>
      </c>
      <c r="F1235" t="str">
        <f>IFERROR(SMALL($E$5:$E$9000,ROWS($E$5:E1235)),"")</f>
        <v/>
      </c>
      <c r="I1235" s="371" t="s">
        <v>134</v>
      </c>
      <c r="J1235" t="s">
        <v>996</v>
      </c>
      <c r="K1235" s="372">
        <v>152021326</v>
      </c>
      <c r="L1235" s="388">
        <f>ROWS(K$5:K1235)</f>
        <v>1231</v>
      </c>
      <c r="M1235" s="388" t="str">
        <f>IF(_xlfn.IFNA(VLOOKUP(I1235,$AG$3:$AH$83,2,FALSE),"")='11.1'!$D$5,TXM!L1235,"")</f>
        <v/>
      </c>
      <c r="N1235" t="str">
        <f>IFERROR(SMALL($M$5:$M$9000,ROWS($M$5:M1235)),"")</f>
        <v/>
      </c>
      <c r="P1235" t="s">
        <v>47</v>
      </c>
      <c r="Q1235" t="s">
        <v>849</v>
      </c>
      <c r="R1235">
        <v>19210048</v>
      </c>
      <c r="S1235" s="388">
        <f>ROWS(R$5:R1235)</f>
        <v>1231</v>
      </c>
      <c r="T1235" s="388" t="str">
        <f>IF(_xlfn.IFNA(VLOOKUP(P1235,$AG$3:$AH$83,2,FALSE),"")='11.1'!$D$5,TXM!S1235,"")</f>
        <v/>
      </c>
      <c r="U1235" t="str">
        <f>IFERROR(SMALL($T$5:$T$9000,ROWS($T$5:T1235)),"")</f>
        <v/>
      </c>
    </row>
    <row r="1236" spans="1:21" ht="14.4" customHeight="1" x14ac:dyDescent="0.3">
      <c r="A1236" s="371" t="s">
        <v>47</v>
      </c>
      <c r="B1236" t="s">
        <v>857</v>
      </c>
      <c r="C1236" s="372">
        <v>4241274</v>
      </c>
      <c r="D1236" s="388">
        <f>ROWS(C$5:C1236)</f>
        <v>1232</v>
      </c>
      <c r="E1236" s="388" t="str">
        <f>IF(_xlfn.IFNA(VLOOKUP(A1236,$AG$3:$AH$83,2,FALSE),"")='11.1'!$D$5,TXM!D1236,"")</f>
        <v/>
      </c>
      <c r="F1236" t="str">
        <f>IFERROR(SMALL($E$5:$E$9000,ROWS($E$5:E1236)),"")</f>
        <v/>
      </c>
      <c r="I1236" s="371" t="s">
        <v>134</v>
      </c>
      <c r="J1236" t="s">
        <v>103</v>
      </c>
      <c r="K1236" s="372">
        <v>143596674</v>
      </c>
      <c r="L1236" s="388">
        <f>ROWS(K$5:K1236)</f>
        <v>1232</v>
      </c>
      <c r="M1236" s="388" t="str">
        <f>IF(_xlfn.IFNA(VLOOKUP(I1236,$AG$3:$AH$83,2,FALSE),"")='11.1'!$D$5,TXM!L1236,"")</f>
        <v/>
      </c>
      <c r="N1236" t="str">
        <f>IFERROR(SMALL($M$5:$M$9000,ROWS($M$5:M1236)),"")</f>
        <v/>
      </c>
      <c r="P1236" t="s">
        <v>47</v>
      </c>
      <c r="Q1236" t="s">
        <v>1001</v>
      </c>
      <c r="R1236">
        <v>5567474</v>
      </c>
      <c r="S1236" s="388">
        <f>ROWS(R$5:R1236)</f>
        <v>1232</v>
      </c>
      <c r="T1236" s="388" t="str">
        <f>IF(_xlfn.IFNA(VLOOKUP(P1236,$AG$3:$AH$83,2,FALSE),"")='11.1'!$D$5,TXM!S1236,"")</f>
        <v/>
      </c>
      <c r="U1236" t="str">
        <f>IFERROR(SMALL($T$5:$T$9000,ROWS($T$5:T1236)),"")</f>
        <v/>
      </c>
    </row>
    <row r="1237" spans="1:21" ht="14.4" customHeight="1" x14ac:dyDescent="0.3">
      <c r="A1237" s="371" t="s">
        <v>47</v>
      </c>
      <c r="B1237" t="s">
        <v>789</v>
      </c>
      <c r="C1237" s="372">
        <v>3688078</v>
      </c>
      <c r="D1237" s="388">
        <f>ROWS(C$5:C1237)</f>
        <v>1233</v>
      </c>
      <c r="E1237" s="388" t="str">
        <f>IF(_xlfn.IFNA(VLOOKUP(A1237,$AG$3:$AH$83,2,FALSE),"")='11.1'!$D$5,TXM!D1237,"")</f>
        <v/>
      </c>
      <c r="F1237" t="str">
        <f>IFERROR(SMALL($E$5:$E$9000,ROWS($E$5:E1237)),"")</f>
        <v/>
      </c>
      <c r="I1237" s="371" t="s">
        <v>134</v>
      </c>
      <c r="J1237" t="s">
        <v>107</v>
      </c>
      <c r="K1237" s="372">
        <v>143370664</v>
      </c>
      <c r="L1237" s="388">
        <f>ROWS(K$5:K1237)</f>
        <v>1233</v>
      </c>
      <c r="M1237" s="388" t="str">
        <f>IF(_xlfn.IFNA(VLOOKUP(I1237,$AG$3:$AH$83,2,FALSE),"")='11.1'!$D$5,TXM!L1237,"")</f>
        <v/>
      </c>
      <c r="N1237" t="str">
        <f>IFERROR(SMALL($M$5:$M$9000,ROWS($M$5:M1237)),"")</f>
        <v/>
      </c>
      <c r="P1237" t="s">
        <v>47</v>
      </c>
      <c r="Q1237" t="s">
        <v>1318</v>
      </c>
      <c r="R1237">
        <v>5280394</v>
      </c>
      <c r="S1237" s="388">
        <f>ROWS(R$5:R1237)</f>
        <v>1233</v>
      </c>
      <c r="T1237" s="388" t="str">
        <f>IF(_xlfn.IFNA(VLOOKUP(P1237,$AG$3:$AH$83,2,FALSE),"")='11.1'!$D$5,TXM!S1237,"")</f>
        <v/>
      </c>
      <c r="U1237" t="str">
        <f>IFERROR(SMALL($T$5:$T$9000,ROWS($T$5:T1237)),"")</f>
        <v/>
      </c>
    </row>
    <row r="1238" spans="1:21" ht="14.4" customHeight="1" x14ac:dyDescent="0.3">
      <c r="A1238" s="371" t="s">
        <v>47</v>
      </c>
      <c r="B1238" t="s">
        <v>853</v>
      </c>
      <c r="C1238" s="372">
        <v>3275782</v>
      </c>
      <c r="D1238" s="388">
        <f>ROWS(C$5:C1238)</f>
        <v>1234</v>
      </c>
      <c r="E1238" s="388" t="str">
        <f>IF(_xlfn.IFNA(VLOOKUP(A1238,$AG$3:$AH$83,2,FALSE),"")='11.1'!$D$5,TXM!D1238,"")</f>
        <v/>
      </c>
      <c r="F1238" t="str">
        <f>IFERROR(SMALL($E$5:$E$9000,ROWS($E$5:E1238)),"")</f>
        <v/>
      </c>
      <c r="I1238" s="371" t="s">
        <v>134</v>
      </c>
      <c r="J1238" t="s">
        <v>91</v>
      </c>
      <c r="K1238" s="372">
        <v>136658996</v>
      </c>
      <c r="L1238" s="388">
        <f>ROWS(K$5:K1238)</f>
        <v>1234</v>
      </c>
      <c r="M1238" s="388" t="str">
        <f>IF(_xlfn.IFNA(VLOOKUP(I1238,$AG$3:$AH$83,2,FALSE),"")='11.1'!$D$5,TXM!L1238,"")</f>
        <v/>
      </c>
      <c r="N1238" t="str">
        <f>IFERROR(SMALL($M$5:$M$9000,ROWS($M$5:M1238)),"")</f>
        <v/>
      </c>
      <c r="P1238" t="s">
        <v>47</v>
      </c>
      <c r="Q1238" t="s">
        <v>990</v>
      </c>
      <c r="R1238">
        <v>5194118</v>
      </c>
      <c r="S1238" s="388">
        <f>ROWS(R$5:R1238)</f>
        <v>1234</v>
      </c>
      <c r="T1238" s="388" t="str">
        <f>IF(_xlfn.IFNA(VLOOKUP(P1238,$AG$3:$AH$83,2,FALSE),"")='11.1'!$D$5,TXM!S1238,"")</f>
        <v/>
      </c>
      <c r="U1238" t="str">
        <f>IFERROR(SMALL($T$5:$T$9000,ROWS($T$5:T1238)),"")</f>
        <v/>
      </c>
    </row>
    <row r="1239" spans="1:21" ht="14.4" customHeight="1" x14ac:dyDescent="0.3">
      <c r="A1239" s="371" t="s">
        <v>47</v>
      </c>
      <c r="B1239" t="s">
        <v>102</v>
      </c>
      <c r="C1239" s="372">
        <v>3217131</v>
      </c>
      <c r="D1239" s="388">
        <f>ROWS(C$5:C1239)</f>
        <v>1235</v>
      </c>
      <c r="E1239" s="388" t="str">
        <f>IF(_xlfn.IFNA(VLOOKUP(A1239,$AG$3:$AH$83,2,FALSE),"")='11.1'!$D$5,TXM!D1239,"")</f>
        <v/>
      </c>
      <c r="F1239" t="str">
        <f>IFERROR(SMALL($E$5:$E$9000,ROWS($E$5:E1239)),"")</f>
        <v/>
      </c>
      <c r="I1239" s="371" t="s">
        <v>134</v>
      </c>
      <c r="J1239" t="s">
        <v>849</v>
      </c>
      <c r="K1239" s="372">
        <v>123306726</v>
      </c>
      <c r="L1239" s="388">
        <f>ROWS(K$5:K1239)</f>
        <v>1235</v>
      </c>
      <c r="M1239" s="388" t="str">
        <f>IF(_xlfn.IFNA(VLOOKUP(I1239,$AG$3:$AH$83,2,FALSE),"")='11.1'!$D$5,TXM!L1239,"")</f>
        <v/>
      </c>
      <c r="N1239" t="str">
        <f>IFERROR(SMALL($M$5:$M$9000,ROWS($M$5:M1239)),"")</f>
        <v/>
      </c>
      <c r="P1239" t="s">
        <v>47</v>
      </c>
      <c r="Q1239" t="s">
        <v>845</v>
      </c>
      <c r="R1239">
        <v>4353825</v>
      </c>
      <c r="S1239" s="388">
        <f>ROWS(R$5:R1239)</f>
        <v>1235</v>
      </c>
      <c r="T1239" s="388" t="str">
        <f>IF(_xlfn.IFNA(VLOOKUP(P1239,$AG$3:$AH$83,2,FALSE),"")='11.1'!$D$5,TXM!S1239,"")</f>
        <v/>
      </c>
      <c r="U1239" t="str">
        <f>IFERROR(SMALL($T$5:$T$9000,ROWS($T$5:T1239)),"")</f>
        <v/>
      </c>
    </row>
    <row r="1240" spans="1:21" ht="14.4" customHeight="1" x14ac:dyDescent="0.3">
      <c r="A1240" s="371" t="s">
        <v>47</v>
      </c>
      <c r="B1240" t="s">
        <v>863</v>
      </c>
      <c r="C1240" s="372">
        <v>2875064</v>
      </c>
      <c r="D1240" s="388">
        <f>ROWS(C$5:C1240)</f>
        <v>1236</v>
      </c>
      <c r="E1240" s="388" t="str">
        <f>IF(_xlfn.IFNA(VLOOKUP(A1240,$AG$3:$AH$83,2,FALSE),"")='11.1'!$D$5,TXM!D1240,"")</f>
        <v/>
      </c>
      <c r="F1240" t="str">
        <f>IFERROR(SMALL($E$5:$E$9000,ROWS($E$5:E1240)),"")</f>
        <v/>
      </c>
      <c r="I1240" s="371" t="s">
        <v>134</v>
      </c>
      <c r="J1240" t="s">
        <v>841</v>
      </c>
      <c r="K1240" s="372">
        <v>119609926</v>
      </c>
      <c r="L1240" s="388">
        <f>ROWS(K$5:K1240)</f>
        <v>1236</v>
      </c>
      <c r="M1240" s="388" t="str">
        <f>IF(_xlfn.IFNA(VLOOKUP(I1240,$AG$3:$AH$83,2,FALSE),"")='11.1'!$D$5,TXM!L1240,"")</f>
        <v/>
      </c>
      <c r="N1240" t="str">
        <f>IFERROR(SMALL($M$5:$M$9000,ROWS($M$5:M1240)),"")</f>
        <v/>
      </c>
      <c r="P1240" t="s">
        <v>47</v>
      </c>
      <c r="Q1240" t="s">
        <v>823</v>
      </c>
      <c r="R1240">
        <v>3741679</v>
      </c>
      <c r="S1240" s="388">
        <f>ROWS(R$5:R1240)</f>
        <v>1236</v>
      </c>
      <c r="T1240" s="388" t="str">
        <f>IF(_xlfn.IFNA(VLOOKUP(P1240,$AG$3:$AH$83,2,FALSE),"")='11.1'!$D$5,TXM!S1240,"")</f>
        <v/>
      </c>
      <c r="U1240" t="str">
        <f>IFERROR(SMALL($T$5:$T$9000,ROWS($T$5:T1240)),"")</f>
        <v/>
      </c>
    </row>
    <row r="1241" spans="1:21" ht="14.4" customHeight="1" x14ac:dyDescent="0.3">
      <c r="A1241" s="371" t="s">
        <v>47</v>
      </c>
      <c r="B1241" t="s">
        <v>809</v>
      </c>
      <c r="C1241" s="372">
        <v>2826528</v>
      </c>
      <c r="D1241" s="388">
        <f>ROWS(C$5:C1241)</f>
        <v>1237</v>
      </c>
      <c r="E1241" s="388" t="str">
        <f>IF(_xlfn.IFNA(VLOOKUP(A1241,$AG$3:$AH$83,2,FALSE),"")='11.1'!$D$5,TXM!D1241,"")</f>
        <v/>
      </c>
      <c r="F1241" t="str">
        <f>IFERROR(SMALL($E$5:$E$9000,ROWS($E$5:E1241)),"")</f>
        <v/>
      </c>
      <c r="I1241" s="371" t="s">
        <v>134</v>
      </c>
      <c r="J1241" t="s">
        <v>863</v>
      </c>
      <c r="K1241" s="372">
        <v>106798288</v>
      </c>
      <c r="L1241" s="388">
        <f>ROWS(K$5:K1241)</f>
        <v>1237</v>
      </c>
      <c r="M1241" s="388" t="str">
        <f>IF(_xlfn.IFNA(VLOOKUP(I1241,$AG$3:$AH$83,2,FALSE),"")='11.1'!$D$5,TXM!L1241,"")</f>
        <v/>
      </c>
      <c r="N1241" t="str">
        <f>IFERROR(SMALL($M$5:$M$9000,ROWS($M$5:M1241)),"")</f>
        <v/>
      </c>
      <c r="P1241" t="s">
        <v>47</v>
      </c>
      <c r="Q1241" t="s">
        <v>1441</v>
      </c>
      <c r="R1241">
        <v>3584467</v>
      </c>
      <c r="S1241" s="388">
        <f>ROWS(R$5:R1241)</f>
        <v>1237</v>
      </c>
      <c r="T1241" s="388" t="str">
        <f>IF(_xlfn.IFNA(VLOOKUP(P1241,$AG$3:$AH$83,2,FALSE),"")='11.1'!$D$5,TXM!S1241,"")</f>
        <v/>
      </c>
      <c r="U1241" t="str">
        <f>IFERROR(SMALL($T$5:$T$9000,ROWS($T$5:T1241)),"")</f>
        <v/>
      </c>
    </row>
    <row r="1242" spans="1:21" ht="14.4" customHeight="1" x14ac:dyDescent="0.3">
      <c r="A1242" s="371" t="s">
        <v>47</v>
      </c>
      <c r="B1242" t="s">
        <v>813</v>
      </c>
      <c r="C1242" s="372">
        <v>2766646</v>
      </c>
      <c r="D1242" s="388">
        <f>ROWS(C$5:C1242)</f>
        <v>1238</v>
      </c>
      <c r="E1242" s="388" t="str">
        <f>IF(_xlfn.IFNA(VLOOKUP(A1242,$AG$3:$AH$83,2,FALSE),"")='11.1'!$D$5,TXM!D1242,"")</f>
        <v/>
      </c>
      <c r="F1242" t="str">
        <f>IFERROR(SMALL($E$5:$E$9000,ROWS($E$5:E1242)),"")</f>
        <v/>
      </c>
      <c r="I1242" s="371" t="s">
        <v>134</v>
      </c>
      <c r="J1242" t="s">
        <v>789</v>
      </c>
      <c r="K1242" s="372">
        <v>98776699</v>
      </c>
      <c r="L1242" s="388">
        <f>ROWS(K$5:K1242)</f>
        <v>1238</v>
      </c>
      <c r="M1242" s="388" t="str">
        <f>IF(_xlfn.IFNA(VLOOKUP(I1242,$AG$3:$AH$83,2,FALSE),"")='11.1'!$D$5,TXM!L1242,"")</f>
        <v/>
      </c>
      <c r="N1242" t="str">
        <f>IFERROR(SMALL($M$5:$M$9000,ROWS($M$5:M1242)),"")</f>
        <v/>
      </c>
      <c r="P1242" t="s">
        <v>47</v>
      </c>
      <c r="Q1242" t="s">
        <v>1285</v>
      </c>
      <c r="R1242">
        <v>3491279</v>
      </c>
      <c r="S1242" s="388">
        <f>ROWS(R$5:R1242)</f>
        <v>1238</v>
      </c>
      <c r="T1242" s="388" t="str">
        <f>IF(_xlfn.IFNA(VLOOKUP(P1242,$AG$3:$AH$83,2,FALSE),"")='11.1'!$D$5,TXM!S1242,"")</f>
        <v/>
      </c>
      <c r="U1242" t="str">
        <f>IFERROR(SMALL($T$5:$T$9000,ROWS($T$5:T1242)),"")</f>
        <v/>
      </c>
    </row>
    <row r="1243" spans="1:21" ht="14.4" customHeight="1" x14ac:dyDescent="0.3">
      <c r="A1243" s="371" t="s">
        <v>47</v>
      </c>
      <c r="B1243" t="s">
        <v>837</v>
      </c>
      <c r="C1243" s="372">
        <v>2582912</v>
      </c>
      <c r="D1243" s="388">
        <f>ROWS(C$5:C1243)</f>
        <v>1239</v>
      </c>
      <c r="E1243" s="388" t="str">
        <f>IF(_xlfn.IFNA(VLOOKUP(A1243,$AG$3:$AH$83,2,FALSE),"")='11.1'!$D$5,TXM!D1243,"")</f>
        <v/>
      </c>
      <c r="F1243" t="str">
        <f>IFERROR(SMALL($E$5:$E$9000,ROWS($E$5:E1243)),"")</f>
        <v/>
      </c>
      <c r="I1243" s="371" t="s">
        <v>134</v>
      </c>
      <c r="J1243" t="s">
        <v>1285</v>
      </c>
      <c r="K1243" s="372">
        <v>97849725</v>
      </c>
      <c r="L1243" s="388">
        <f>ROWS(K$5:K1243)</f>
        <v>1239</v>
      </c>
      <c r="M1243" s="388" t="str">
        <f>IF(_xlfn.IFNA(VLOOKUP(I1243,$AG$3:$AH$83,2,FALSE),"")='11.1'!$D$5,TXM!L1243,"")</f>
        <v/>
      </c>
      <c r="N1243" t="str">
        <f>IFERROR(SMALL($M$5:$M$9000,ROWS($M$5:M1243)),"")</f>
        <v/>
      </c>
      <c r="P1243" t="s">
        <v>47</v>
      </c>
      <c r="Q1243" t="s">
        <v>1000</v>
      </c>
      <c r="R1243">
        <v>2897981</v>
      </c>
      <c r="S1243" s="388">
        <f>ROWS(R$5:R1243)</f>
        <v>1239</v>
      </c>
      <c r="T1243" s="388" t="str">
        <f>IF(_xlfn.IFNA(VLOOKUP(P1243,$AG$3:$AH$83,2,FALSE),"")='11.1'!$D$5,TXM!S1243,"")</f>
        <v/>
      </c>
      <c r="U1243" t="str">
        <f>IFERROR(SMALL($T$5:$T$9000,ROWS($T$5:T1243)),"")</f>
        <v/>
      </c>
    </row>
    <row r="1244" spans="1:21" ht="14.4" customHeight="1" x14ac:dyDescent="0.3">
      <c r="A1244" s="371" t="s">
        <v>47</v>
      </c>
      <c r="B1244" t="s">
        <v>104</v>
      </c>
      <c r="C1244" s="372">
        <v>2551764</v>
      </c>
      <c r="D1244" s="388">
        <f>ROWS(C$5:C1244)</f>
        <v>1240</v>
      </c>
      <c r="E1244" s="388" t="str">
        <f>IF(_xlfn.IFNA(VLOOKUP(A1244,$AG$3:$AH$83,2,FALSE),"")='11.1'!$D$5,TXM!D1244,"")</f>
        <v/>
      </c>
      <c r="F1244" t="str">
        <f>IFERROR(SMALL($E$5:$E$9000,ROWS($E$5:E1244)),"")</f>
        <v/>
      </c>
      <c r="I1244" s="371" t="s">
        <v>134</v>
      </c>
      <c r="J1244" t="s">
        <v>775</v>
      </c>
      <c r="K1244" s="372">
        <v>89371121</v>
      </c>
      <c r="L1244" s="388">
        <f>ROWS(K$5:K1244)</f>
        <v>1240</v>
      </c>
      <c r="M1244" s="388" t="str">
        <f>IF(_xlfn.IFNA(VLOOKUP(I1244,$AG$3:$AH$83,2,FALSE),"")='11.1'!$D$5,TXM!L1244,"")</f>
        <v/>
      </c>
      <c r="N1244" t="str">
        <f>IFERROR(SMALL($M$5:$M$9000,ROWS($M$5:M1244)),"")</f>
        <v/>
      </c>
      <c r="P1244" t="s">
        <v>47</v>
      </c>
      <c r="Q1244" t="s">
        <v>855</v>
      </c>
      <c r="R1244">
        <v>2555053</v>
      </c>
      <c r="S1244" s="388">
        <f>ROWS(R$5:R1244)</f>
        <v>1240</v>
      </c>
      <c r="T1244" s="388" t="str">
        <f>IF(_xlfn.IFNA(VLOOKUP(P1244,$AG$3:$AH$83,2,FALSE),"")='11.1'!$D$5,TXM!S1244,"")</f>
        <v/>
      </c>
      <c r="U1244" t="str">
        <f>IFERROR(SMALL($T$5:$T$9000,ROWS($T$5:T1244)),"")</f>
        <v/>
      </c>
    </row>
    <row r="1245" spans="1:21" ht="14.4" customHeight="1" x14ac:dyDescent="0.3">
      <c r="A1245" s="371" t="s">
        <v>47</v>
      </c>
      <c r="B1245" t="s">
        <v>107</v>
      </c>
      <c r="C1245" s="372">
        <v>2449883</v>
      </c>
      <c r="D1245" s="388">
        <f>ROWS(C$5:C1245)</f>
        <v>1241</v>
      </c>
      <c r="E1245" s="388" t="str">
        <f>IF(_xlfn.IFNA(VLOOKUP(A1245,$AG$3:$AH$83,2,FALSE),"")='11.1'!$D$5,TXM!D1245,"")</f>
        <v/>
      </c>
      <c r="F1245" t="str">
        <f>IFERROR(SMALL($E$5:$E$9000,ROWS($E$5:E1245)),"")</f>
        <v/>
      </c>
      <c r="I1245" s="371" t="s">
        <v>134</v>
      </c>
      <c r="J1245" t="s">
        <v>1434</v>
      </c>
      <c r="K1245" s="372">
        <v>85264253</v>
      </c>
      <c r="L1245" s="388">
        <f>ROWS(K$5:K1245)</f>
        <v>1241</v>
      </c>
      <c r="M1245" s="388" t="str">
        <f>IF(_xlfn.IFNA(VLOOKUP(I1245,$AG$3:$AH$83,2,FALSE),"")='11.1'!$D$5,TXM!L1245,"")</f>
        <v/>
      </c>
      <c r="N1245" t="str">
        <f>IFERROR(SMALL($M$5:$M$9000,ROWS($M$5:M1245)),"")</f>
        <v/>
      </c>
      <c r="P1245" t="s">
        <v>47</v>
      </c>
      <c r="Q1245" t="s">
        <v>837</v>
      </c>
      <c r="R1245">
        <v>2431679</v>
      </c>
      <c r="S1245" s="388">
        <f>ROWS(R$5:R1245)</f>
        <v>1241</v>
      </c>
      <c r="T1245" s="388" t="str">
        <f>IF(_xlfn.IFNA(VLOOKUP(P1245,$AG$3:$AH$83,2,FALSE),"")='11.1'!$D$5,TXM!S1245,"")</f>
        <v/>
      </c>
      <c r="U1245" t="str">
        <f>IFERROR(SMALL($T$5:$T$9000,ROWS($T$5:T1245)),"")</f>
        <v/>
      </c>
    </row>
    <row r="1246" spans="1:21" ht="14.4" customHeight="1" x14ac:dyDescent="0.3">
      <c r="A1246" s="371" t="s">
        <v>47</v>
      </c>
      <c r="B1246" t="s">
        <v>835</v>
      </c>
      <c r="C1246" s="372">
        <v>2448105</v>
      </c>
      <c r="D1246" s="388">
        <f>ROWS(C$5:C1246)</f>
        <v>1242</v>
      </c>
      <c r="E1246" s="388" t="str">
        <f>IF(_xlfn.IFNA(VLOOKUP(A1246,$AG$3:$AH$83,2,FALSE),"")='11.1'!$D$5,TXM!D1246,"")</f>
        <v/>
      </c>
      <c r="F1246" t="str">
        <f>IFERROR(SMALL($E$5:$E$9000,ROWS($E$5:E1246)),"")</f>
        <v/>
      </c>
      <c r="I1246" s="371" t="s">
        <v>134</v>
      </c>
      <c r="J1246" t="s">
        <v>108</v>
      </c>
      <c r="K1246" s="372">
        <v>72033254</v>
      </c>
      <c r="L1246" s="388">
        <f>ROWS(K$5:K1246)</f>
        <v>1242</v>
      </c>
      <c r="M1246" s="388" t="str">
        <f>IF(_xlfn.IFNA(VLOOKUP(I1246,$AG$3:$AH$83,2,FALSE),"")='11.1'!$D$5,TXM!L1246,"")</f>
        <v/>
      </c>
      <c r="N1246" t="str">
        <f>IFERROR(SMALL($M$5:$M$9000,ROWS($M$5:M1246)),"")</f>
        <v/>
      </c>
      <c r="P1246" t="s">
        <v>47</v>
      </c>
      <c r="Q1246" t="s">
        <v>785</v>
      </c>
      <c r="R1246">
        <v>2006727</v>
      </c>
      <c r="S1246" s="388">
        <f>ROWS(R$5:R1246)</f>
        <v>1242</v>
      </c>
      <c r="T1246" s="388" t="str">
        <f>IF(_xlfn.IFNA(VLOOKUP(P1246,$AG$3:$AH$83,2,FALSE),"")='11.1'!$D$5,TXM!S1246,"")</f>
        <v/>
      </c>
      <c r="U1246" t="str">
        <f>IFERROR(SMALL($T$5:$T$9000,ROWS($T$5:T1246)),"")</f>
        <v/>
      </c>
    </row>
    <row r="1247" spans="1:21" ht="14.4" customHeight="1" x14ac:dyDescent="0.3">
      <c r="A1247" s="371" t="s">
        <v>47</v>
      </c>
      <c r="B1247" t="s">
        <v>843</v>
      </c>
      <c r="C1247" s="372">
        <v>2028722</v>
      </c>
      <c r="D1247" s="388">
        <f>ROWS(C$5:C1247)</f>
        <v>1243</v>
      </c>
      <c r="E1247" s="388" t="str">
        <f>IF(_xlfn.IFNA(VLOOKUP(A1247,$AG$3:$AH$83,2,FALSE),"")='11.1'!$D$5,TXM!D1247,"")</f>
        <v/>
      </c>
      <c r="F1247" t="str">
        <f>IFERROR(SMALL($E$5:$E$9000,ROWS($E$5:E1247)),"")</f>
        <v/>
      </c>
      <c r="I1247" s="371" t="s">
        <v>134</v>
      </c>
      <c r="J1247" t="s">
        <v>791</v>
      </c>
      <c r="K1247" s="372">
        <v>67575499</v>
      </c>
      <c r="L1247" s="388">
        <f>ROWS(K$5:K1247)</f>
        <v>1243</v>
      </c>
      <c r="M1247" s="388" t="str">
        <f>IF(_xlfn.IFNA(VLOOKUP(I1247,$AG$3:$AH$83,2,FALSE),"")='11.1'!$D$5,TXM!L1247,"")</f>
        <v/>
      </c>
      <c r="N1247" t="str">
        <f>IFERROR(SMALL($M$5:$M$9000,ROWS($M$5:M1247)),"")</f>
        <v/>
      </c>
      <c r="P1247" t="s">
        <v>47</v>
      </c>
      <c r="Q1247" t="s">
        <v>827</v>
      </c>
      <c r="R1247">
        <v>1909085</v>
      </c>
      <c r="S1247" s="388">
        <f>ROWS(R$5:R1247)</f>
        <v>1243</v>
      </c>
      <c r="T1247" s="388" t="str">
        <f>IF(_xlfn.IFNA(VLOOKUP(P1247,$AG$3:$AH$83,2,FALSE),"")='11.1'!$D$5,TXM!S1247,"")</f>
        <v/>
      </c>
      <c r="U1247" t="str">
        <f>IFERROR(SMALL($T$5:$T$9000,ROWS($T$5:T1247)),"")</f>
        <v/>
      </c>
    </row>
    <row r="1248" spans="1:21" ht="14.4" customHeight="1" x14ac:dyDescent="0.3">
      <c r="A1248" s="371" t="s">
        <v>47</v>
      </c>
      <c r="B1248" t="s">
        <v>815</v>
      </c>
      <c r="C1248" s="372">
        <v>1820171</v>
      </c>
      <c r="D1248" s="388">
        <f>ROWS(C$5:C1248)</f>
        <v>1244</v>
      </c>
      <c r="E1248" s="388" t="str">
        <f>IF(_xlfn.IFNA(VLOOKUP(A1248,$AG$3:$AH$83,2,FALSE),"")='11.1'!$D$5,TXM!D1248,"")</f>
        <v/>
      </c>
      <c r="F1248" t="str">
        <f>IFERROR(SMALL($E$5:$E$9000,ROWS($E$5:E1248)),"")</f>
        <v/>
      </c>
      <c r="I1248" s="371" t="s">
        <v>134</v>
      </c>
      <c r="J1248" t="s">
        <v>777</v>
      </c>
      <c r="K1248" s="372">
        <v>49331400</v>
      </c>
      <c r="L1248" s="388">
        <f>ROWS(K$5:K1248)</f>
        <v>1244</v>
      </c>
      <c r="M1248" s="388" t="str">
        <f>IF(_xlfn.IFNA(VLOOKUP(I1248,$AG$3:$AH$83,2,FALSE),"")='11.1'!$D$5,TXM!L1248,"")</f>
        <v/>
      </c>
      <c r="N1248" t="str">
        <f>IFERROR(SMALL($M$5:$M$9000,ROWS($M$5:M1248)),"")</f>
        <v/>
      </c>
      <c r="P1248" t="s">
        <v>47</v>
      </c>
      <c r="Q1248" t="s">
        <v>859</v>
      </c>
      <c r="R1248">
        <v>1425579</v>
      </c>
      <c r="S1248" s="388">
        <f>ROWS(R$5:R1248)</f>
        <v>1244</v>
      </c>
      <c r="T1248" s="388" t="str">
        <f>IF(_xlfn.IFNA(VLOOKUP(P1248,$AG$3:$AH$83,2,FALSE),"")='11.1'!$D$5,TXM!S1248,"")</f>
        <v/>
      </c>
      <c r="U1248" t="str">
        <f>IFERROR(SMALL($T$5:$T$9000,ROWS($T$5:T1248)),"")</f>
        <v/>
      </c>
    </row>
    <row r="1249" spans="1:21" ht="14.4" customHeight="1" x14ac:dyDescent="0.3">
      <c r="A1249" s="371" t="s">
        <v>47</v>
      </c>
      <c r="B1249" t="s">
        <v>106</v>
      </c>
      <c r="C1249" s="372">
        <v>1607720</v>
      </c>
      <c r="D1249" s="388">
        <f>ROWS(C$5:C1249)</f>
        <v>1245</v>
      </c>
      <c r="E1249" s="388" t="str">
        <f>IF(_xlfn.IFNA(VLOOKUP(A1249,$AG$3:$AH$83,2,FALSE),"")='11.1'!$D$5,TXM!D1249,"")</f>
        <v/>
      </c>
      <c r="F1249" t="str">
        <f>IFERROR(SMALL($E$5:$E$9000,ROWS($E$5:E1249)),"")</f>
        <v/>
      </c>
      <c r="I1249" s="371" t="s">
        <v>134</v>
      </c>
      <c r="J1249" t="s">
        <v>835</v>
      </c>
      <c r="K1249" s="372">
        <v>48846366</v>
      </c>
      <c r="L1249" s="388">
        <f>ROWS(K$5:K1249)</f>
        <v>1245</v>
      </c>
      <c r="M1249" s="388" t="str">
        <f>IF(_xlfn.IFNA(VLOOKUP(I1249,$AG$3:$AH$83,2,FALSE),"")='11.1'!$D$5,TXM!L1249,"")</f>
        <v/>
      </c>
      <c r="N1249" t="str">
        <f>IFERROR(SMALL($M$5:$M$9000,ROWS($M$5:M1249)),"")</f>
        <v/>
      </c>
      <c r="P1249" t="s">
        <v>47</v>
      </c>
      <c r="Q1249" t="s">
        <v>841</v>
      </c>
      <c r="R1249">
        <v>801342</v>
      </c>
      <c r="S1249" s="388">
        <f>ROWS(R$5:R1249)</f>
        <v>1245</v>
      </c>
      <c r="T1249" s="388" t="str">
        <f>IF(_xlfn.IFNA(VLOOKUP(P1249,$AG$3:$AH$83,2,FALSE),"")='11.1'!$D$5,TXM!S1249,"")</f>
        <v/>
      </c>
      <c r="U1249" t="str">
        <f>IFERROR(SMALL($T$5:$T$9000,ROWS($T$5:T1249)),"")</f>
        <v/>
      </c>
    </row>
    <row r="1250" spans="1:21" ht="14.4" customHeight="1" x14ac:dyDescent="0.3">
      <c r="A1250" s="371" t="s">
        <v>47</v>
      </c>
      <c r="B1250" t="s">
        <v>785</v>
      </c>
      <c r="C1250" s="372">
        <v>1283303</v>
      </c>
      <c r="D1250" s="388">
        <f>ROWS(C$5:C1250)</f>
        <v>1246</v>
      </c>
      <c r="E1250" s="388" t="str">
        <f>IF(_xlfn.IFNA(VLOOKUP(A1250,$AG$3:$AH$83,2,FALSE),"")='11.1'!$D$5,TXM!D1250,"")</f>
        <v/>
      </c>
      <c r="F1250" t="str">
        <f>IFERROR(SMALL($E$5:$E$9000,ROWS($E$5:E1250)),"")</f>
        <v/>
      </c>
      <c r="I1250" s="371" t="s">
        <v>134</v>
      </c>
      <c r="J1250" t="s">
        <v>839</v>
      </c>
      <c r="K1250" s="372">
        <v>48133669</v>
      </c>
      <c r="L1250" s="388">
        <f>ROWS(K$5:K1250)</f>
        <v>1246</v>
      </c>
      <c r="M1250" s="388" t="str">
        <f>IF(_xlfn.IFNA(VLOOKUP(I1250,$AG$3:$AH$83,2,FALSE),"")='11.1'!$D$5,TXM!L1250,"")</f>
        <v/>
      </c>
      <c r="N1250" t="str">
        <f>IFERROR(SMALL($M$5:$M$9000,ROWS($M$5:M1250)),"")</f>
        <v/>
      </c>
      <c r="P1250" t="s">
        <v>47</v>
      </c>
      <c r="Q1250" t="s">
        <v>171</v>
      </c>
      <c r="R1250">
        <v>718346</v>
      </c>
      <c r="S1250" s="388">
        <f>ROWS(R$5:R1250)</f>
        <v>1246</v>
      </c>
      <c r="T1250" s="388" t="str">
        <f>IF(_xlfn.IFNA(VLOOKUP(P1250,$AG$3:$AH$83,2,FALSE),"")='11.1'!$D$5,TXM!S1250,"")</f>
        <v/>
      </c>
      <c r="U1250" t="str">
        <f>IFERROR(SMALL($T$5:$T$9000,ROWS($T$5:T1250)),"")</f>
        <v/>
      </c>
    </row>
    <row r="1251" spans="1:21" ht="14.4" customHeight="1" x14ac:dyDescent="0.3">
      <c r="A1251" s="371" t="s">
        <v>47</v>
      </c>
      <c r="B1251" t="s">
        <v>996</v>
      </c>
      <c r="C1251" s="372">
        <v>1195357</v>
      </c>
      <c r="D1251" s="388">
        <f>ROWS(C$5:C1251)</f>
        <v>1247</v>
      </c>
      <c r="E1251" s="388" t="str">
        <f>IF(_xlfn.IFNA(VLOOKUP(A1251,$AG$3:$AH$83,2,FALSE),"")='11.1'!$D$5,TXM!D1251,"")</f>
        <v/>
      </c>
      <c r="F1251" t="str">
        <f>IFERROR(SMALL($E$5:$E$9000,ROWS($E$5:E1251)),"")</f>
        <v/>
      </c>
      <c r="I1251" s="371" t="s">
        <v>134</v>
      </c>
      <c r="J1251" t="s">
        <v>779</v>
      </c>
      <c r="K1251" s="372">
        <v>42209304</v>
      </c>
      <c r="L1251" s="388">
        <f>ROWS(K$5:K1251)</f>
        <v>1247</v>
      </c>
      <c r="M1251" s="388" t="str">
        <f>IF(_xlfn.IFNA(VLOOKUP(I1251,$AG$3:$AH$83,2,FALSE),"")='11.1'!$D$5,TXM!L1251,"")</f>
        <v/>
      </c>
      <c r="N1251" t="str">
        <f>IFERROR(SMALL($M$5:$M$9000,ROWS($M$5:M1251)),"")</f>
        <v/>
      </c>
      <c r="P1251" t="s">
        <v>47</v>
      </c>
      <c r="Q1251" t="s">
        <v>799</v>
      </c>
      <c r="R1251">
        <v>702127</v>
      </c>
      <c r="S1251" s="388">
        <f>ROWS(R$5:R1251)</f>
        <v>1247</v>
      </c>
      <c r="T1251" s="388" t="str">
        <f>IF(_xlfn.IFNA(VLOOKUP(P1251,$AG$3:$AH$83,2,FALSE),"")='11.1'!$D$5,TXM!S1251,"")</f>
        <v/>
      </c>
      <c r="U1251" t="str">
        <f>IFERROR(SMALL($T$5:$T$9000,ROWS($T$5:T1251)),"")</f>
        <v/>
      </c>
    </row>
    <row r="1252" spans="1:21" ht="14.4" customHeight="1" x14ac:dyDescent="0.3">
      <c r="A1252" s="371" t="s">
        <v>47</v>
      </c>
      <c r="B1252" t="s">
        <v>1265</v>
      </c>
      <c r="C1252" s="372">
        <v>987500</v>
      </c>
      <c r="D1252" s="388">
        <f>ROWS(C$5:C1252)</f>
        <v>1248</v>
      </c>
      <c r="E1252" s="388" t="str">
        <f>IF(_xlfn.IFNA(VLOOKUP(A1252,$AG$3:$AH$83,2,FALSE),"")='11.1'!$D$5,TXM!D1252,"")</f>
        <v/>
      </c>
      <c r="F1252" t="str">
        <f>IFERROR(SMALL($E$5:$E$9000,ROWS($E$5:E1252)),"")</f>
        <v/>
      </c>
      <c r="I1252" s="371" t="s">
        <v>134</v>
      </c>
      <c r="J1252" t="s">
        <v>104</v>
      </c>
      <c r="K1252" s="372">
        <v>33711417</v>
      </c>
      <c r="L1252" s="388">
        <f>ROWS(K$5:K1252)</f>
        <v>1248</v>
      </c>
      <c r="M1252" s="388" t="str">
        <f>IF(_xlfn.IFNA(VLOOKUP(I1252,$AG$3:$AH$83,2,FALSE),"")='11.1'!$D$5,TXM!L1252,"")</f>
        <v/>
      </c>
      <c r="N1252" t="str">
        <f>IFERROR(SMALL($M$5:$M$9000,ROWS($M$5:M1252)),"")</f>
        <v/>
      </c>
      <c r="P1252" t="s">
        <v>47</v>
      </c>
      <c r="Q1252" t="s">
        <v>1002</v>
      </c>
      <c r="R1252">
        <v>644417</v>
      </c>
      <c r="S1252" s="388">
        <f>ROWS(R$5:R1252)</f>
        <v>1248</v>
      </c>
      <c r="T1252" s="388" t="str">
        <f>IF(_xlfn.IFNA(VLOOKUP(P1252,$AG$3:$AH$83,2,FALSE),"")='11.1'!$D$5,TXM!S1252,"")</f>
        <v/>
      </c>
      <c r="U1252" t="str">
        <f>IFERROR(SMALL($T$5:$T$9000,ROWS($T$5:T1252)),"")</f>
        <v/>
      </c>
    </row>
    <row r="1253" spans="1:21" ht="14.4" customHeight="1" x14ac:dyDescent="0.3">
      <c r="A1253" s="371" t="s">
        <v>47</v>
      </c>
      <c r="B1253" t="s">
        <v>1252</v>
      </c>
      <c r="C1253" s="372">
        <v>771145</v>
      </c>
      <c r="D1253" s="388">
        <f>ROWS(C$5:C1253)</f>
        <v>1249</v>
      </c>
      <c r="E1253" s="388" t="str">
        <f>IF(_xlfn.IFNA(VLOOKUP(A1253,$AG$3:$AH$83,2,FALSE),"")='11.1'!$D$5,TXM!D1253,"")</f>
        <v/>
      </c>
      <c r="F1253" t="str">
        <f>IFERROR(SMALL($E$5:$E$9000,ROWS($E$5:E1253)),"")</f>
        <v/>
      </c>
      <c r="I1253" s="371" t="s">
        <v>134</v>
      </c>
      <c r="J1253" t="s">
        <v>999</v>
      </c>
      <c r="K1253" s="372">
        <v>32864389</v>
      </c>
      <c r="L1253" s="388">
        <f>ROWS(K$5:K1253)</f>
        <v>1249</v>
      </c>
      <c r="M1253" s="388" t="str">
        <f>IF(_xlfn.IFNA(VLOOKUP(I1253,$AG$3:$AH$83,2,FALSE),"")='11.1'!$D$5,TXM!L1253,"")</f>
        <v/>
      </c>
      <c r="N1253" t="str">
        <f>IFERROR(SMALL($M$5:$M$9000,ROWS($M$5:M1253)),"")</f>
        <v/>
      </c>
      <c r="P1253" t="s">
        <v>47</v>
      </c>
      <c r="Q1253" t="s">
        <v>1006</v>
      </c>
      <c r="R1253">
        <v>599048</v>
      </c>
      <c r="S1253" s="388">
        <f>ROWS(R$5:R1253)</f>
        <v>1249</v>
      </c>
      <c r="T1253" s="388" t="str">
        <f>IF(_xlfn.IFNA(VLOOKUP(P1253,$AG$3:$AH$83,2,FALSE),"")='11.1'!$D$5,TXM!S1253,"")</f>
        <v/>
      </c>
      <c r="U1253" t="str">
        <f>IFERROR(SMALL($T$5:$T$9000,ROWS($T$5:T1253)),"")</f>
        <v/>
      </c>
    </row>
    <row r="1254" spans="1:21" ht="14.4" customHeight="1" x14ac:dyDescent="0.3">
      <c r="A1254" s="371" t="s">
        <v>47</v>
      </c>
      <c r="B1254" t="s">
        <v>859</v>
      </c>
      <c r="C1254" s="372">
        <v>615147</v>
      </c>
      <c r="D1254" s="388">
        <f>ROWS(C$5:C1254)</f>
        <v>1250</v>
      </c>
      <c r="E1254" s="388" t="str">
        <f>IF(_xlfn.IFNA(VLOOKUP(A1254,$AG$3:$AH$83,2,FALSE),"")='11.1'!$D$5,TXM!D1254,"")</f>
        <v/>
      </c>
      <c r="F1254" t="str">
        <f>IFERROR(SMALL($E$5:$E$9000,ROWS($E$5:E1254)),"")</f>
        <v/>
      </c>
      <c r="I1254" s="371" t="s">
        <v>134</v>
      </c>
      <c r="J1254" t="s">
        <v>867</v>
      </c>
      <c r="K1254" s="372">
        <v>32508834</v>
      </c>
      <c r="L1254" s="388">
        <f>ROWS(K$5:K1254)</f>
        <v>1250</v>
      </c>
      <c r="M1254" s="388" t="str">
        <f>IF(_xlfn.IFNA(VLOOKUP(I1254,$AG$3:$AH$83,2,FALSE),"")='11.1'!$D$5,TXM!L1254,"")</f>
        <v/>
      </c>
      <c r="N1254" t="str">
        <f>IFERROR(SMALL($M$5:$M$9000,ROWS($M$5:M1254)),"")</f>
        <v/>
      </c>
      <c r="P1254" t="s">
        <v>47</v>
      </c>
      <c r="Q1254" t="s">
        <v>791</v>
      </c>
      <c r="R1254">
        <v>571284</v>
      </c>
      <c r="S1254" s="388">
        <f>ROWS(R$5:R1254)</f>
        <v>1250</v>
      </c>
      <c r="T1254" s="388" t="str">
        <f>IF(_xlfn.IFNA(VLOOKUP(P1254,$AG$3:$AH$83,2,FALSE),"")='11.1'!$D$5,TXM!S1254,"")</f>
        <v/>
      </c>
      <c r="U1254" t="str">
        <f>IFERROR(SMALL($T$5:$T$9000,ROWS($T$5:T1254)),"")</f>
        <v/>
      </c>
    </row>
    <row r="1255" spans="1:21" ht="14.4" customHeight="1" x14ac:dyDescent="0.3">
      <c r="A1255" s="371" t="s">
        <v>47</v>
      </c>
      <c r="B1255" t="s">
        <v>91</v>
      </c>
      <c r="C1255" s="372">
        <v>573569</v>
      </c>
      <c r="D1255" s="388">
        <f>ROWS(C$5:C1255)</f>
        <v>1251</v>
      </c>
      <c r="E1255" s="388" t="str">
        <f>IF(_xlfn.IFNA(VLOOKUP(A1255,$AG$3:$AH$83,2,FALSE),"")='11.1'!$D$5,TXM!D1255,"")</f>
        <v/>
      </c>
      <c r="F1255" t="str">
        <f>IFERROR(SMALL($E$5:$E$9000,ROWS($E$5:E1255)),"")</f>
        <v/>
      </c>
      <c r="I1255" s="371" t="s">
        <v>134</v>
      </c>
      <c r="J1255" t="s">
        <v>100</v>
      </c>
      <c r="K1255" s="372">
        <v>31537783</v>
      </c>
      <c r="L1255" s="388">
        <f>ROWS(K$5:K1255)</f>
        <v>1251</v>
      </c>
      <c r="M1255" s="388" t="str">
        <f>IF(_xlfn.IFNA(VLOOKUP(I1255,$AG$3:$AH$83,2,FALSE),"")='11.1'!$D$5,TXM!L1255,"")</f>
        <v/>
      </c>
      <c r="N1255" t="str">
        <f>IFERROR(SMALL($M$5:$M$9000,ROWS($M$5:M1255)),"")</f>
        <v/>
      </c>
      <c r="P1255" t="s">
        <v>47</v>
      </c>
      <c r="Q1255" t="s">
        <v>96</v>
      </c>
      <c r="R1255">
        <v>569721</v>
      </c>
      <c r="S1255" s="388">
        <f>ROWS(R$5:R1255)</f>
        <v>1251</v>
      </c>
      <c r="T1255" s="388" t="str">
        <f>IF(_xlfn.IFNA(VLOOKUP(P1255,$AG$3:$AH$83,2,FALSE),"")='11.1'!$D$5,TXM!S1255,"")</f>
        <v/>
      </c>
      <c r="U1255" t="str">
        <f>IFERROR(SMALL($T$5:$T$9000,ROWS($T$5:T1255)),"")</f>
        <v/>
      </c>
    </row>
    <row r="1256" spans="1:21" ht="14.4" customHeight="1" x14ac:dyDescent="0.3">
      <c r="A1256" s="371" t="s">
        <v>47</v>
      </c>
      <c r="B1256" t="s">
        <v>779</v>
      </c>
      <c r="C1256" s="372">
        <v>533116</v>
      </c>
      <c r="D1256" s="388">
        <f>ROWS(C$5:C1256)</f>
        <v>1252</v>
      </c>
      <c r="E1256" s="388" t="str">
        <f>IF(_xlfn.IFNA(VLOOKUP(A1256,$AG$3:$AH$83,2,FALSE),"")='11.1'!$D$5,TXM!D1256,"")</f>
        <v/>
      </c>
      <c r="F1256" t="str">
        <f>IFERROR(SMALL($E$5:$E$9000,ROWS($E$5:E1256)),"")</f>
        <v/>
      </c>
      <c r="I1256" s="371" t="s">
        <v>134</v>
      </c>
      <c r="J1256" t="s">
        <v>865</v>
      </c>
      <c r="K1256" s="372">
        <v>29862478</v>
      </c>
      <c r="L1256" s="388">
        <f>ROWS(K$5:K1256)</f>
        <v>1252</v>
      </c>
      <c r="M1256" s="388" t="str">
        <f>IF(_xlfn.IFNA(VLOOKUP(I1256,$AG$3:$AH$83,2,FALSE),"")='11.1'!$D$5,TXM!L1256,"")</f>
        <v/>
      </c>
      <c r="N1256" t="str">
        <f>IFERROR(SMALL($M$5:$M$9000,ROWS($M$5:M1256)),"")</f>
        <v/>
      </c>
      <c r="P1256" t="s">
        <v>47</v>
      </c>
      <c r="Q1256" t="s">
        <v>861</v>
      </c>
      <c r="R1256">
        <v>552604</v>
      </c>
      <c r="S1256" s="388">
        <f>ROWS(R$5:R1256)</f>
        <v>1252</v>
      </c>
      <c r="T1256" s="388" t="str">
        <f>IF(_xlfn.IFNA(VLOOKUP(P1256,$AG$3:$AH$83,2,FALSE),"")='11.1'!$D$5,TXM!S1256,"")</f>
        <v/>
      </c>
      <c r="U1256" t="str">
        <f>IFERROR(SMALL($T$5:$T$9000,ROWS($T$5:T1256)),"")</f>
        <v/>
      </c>
    </row>
    <row r="1257" spans="1:21" ht="14.4" customHeight="1" x14ac:dyDescent="0.3">
      <c r="A1257" s="371" t="s">
        <v>47</v>
      </c>
      <c r="B1257" t="s">
        <v>105</v>
      </c>
      <c r="C1257" s="372">
        <v>490699</v>
      </c>
      <c r="D1257" s="388">
        <f>ROWS(C$5:C1257)</f>
        <v>1253</v>
      </c>
      <c r="E1257" s="388" t="str">
        <f>IF(_xlfn.IFNA(VLOOKUP(A1257,$AG$3:$AH$83,2,FALSE),"")='11.1'!$D$5,TXM!D1257,"")</f>
        <v/>
      </c>
      <c r="F1257" t="str">
        <f>IFERROR(SMALL($E$5:$E$9000,ROWS($E$5:E1257)),"")</f>
        <v/>
      </c>
      <c r="I1257" s="371" t="s">
        <v>134</v>
      </c>
      <c r="J1257" t="s">
        <v>845</v>
      </c>
      <c r="K1257" s="372">
        <v>28436138</v>
      </c>
      <c r="L1257" s="388">
        <f>ROWS(K$5:K1257)</f>
        <v>1253</v>
      </c>
      <c r="M1257" s="388" t="str">
        <f>IF(_xlfn.IFNA(VLOOKUP(I1257,$AG$3:$AH$83,2,FALSE),"")='11.1'!$D$5,TXM!L1257,"")</f>
        <v/>
      </c>
      <c r="N1257" t="str">
        <f>IFERROR(SMALL($M$5:$M$9000,ROWS($M$5:M1257)),"")</f>
        <v/>
      </c>
      <c r="P1257" t="s">
        <v>47</v>
      </c>
      <c r="Q1257" t="s">
        <v>833</v>
      </c>
      <c r="R1257">
        <v>290761</v>
      </c>
      <c r="S1257" s="388">
        <f>ROWS(R$5:R1257)</f>
        <v>1253</v>
      </c>
      <c r="T1257" s="388" t="str">
        <f>IF(_xlfn.IFNA(VLOOKUP(P1257,$AG$3:$AH$83,2,FALSE),"")='11.1'!$D$5,TXM!S1257,"")</f>
        <v/>
      </c>
      <c r="U1257" t="str">
        <f>IFERROR(SMALL($T$5:$T$9000,ROWS($T$5:T1257)),"")</f>
        <v/>
      </c>
    </row>
    <row r="1258" spans="1:21" ht="14.4" customHeight="1" x14ac:dyDescent="0.3">
      <c r="A1258" s="371" t="s">
        <v>47</v>
      </c>
      <c r="B1258" t="s">
        <v>108</v>
      </c>
      <c r="C1258" s="372">
        <v>480930</v>
      </c>
      <c r="D1258" s="388">
        <f>ROWS(C$5:C1258)</f>
        <v>1254</v>
      </c>
      <c r="E1258" s="388" t="str">
        <f>IF(_xlfn.IFNA(VLOOKUP(A1258,$AG$3:$AH$83,2,FALSE),"")='11.1'!$D$5,TXM!D1258,"")</f>
        <v/>
      </c>
      <c r="F1258" t="str">
        <f>IFERROR(SMALL($E$5:$E$9000,ROWS($E$5:E1258)),"")</f>
        <v/>
      </c>
      <c r="I1258" s="371" t="s">
        <v>134</v>
      </c>
      <c r="J1258" t="s">
        <v>821</v>
      </c>
      <c r="K1258" s="372">
        <v>26387305</v>
      </c>
      <c r="L1258" s="388">
        <f>ROWS(K$5:K1258)</f>
        <v>1254</v>
      </c>
      <c r="M1258" s="388" t="str">
        <f>IF(_xlfn.IFNA(VLOOKUP(I1258,$AG$3:$AH$83,2,FALSE),"")='11.1'!$D$5,TXM!L1258,"")</f>
        <v/>
      </c>
      <c r="N1258" t="str">
        <f>IFERROR(SMALL($M$5:$M$9000,ROWS($M$5:M1258)),"")</f>
        <v/>
      </c>
      <c r="P1258" t="s">
        <v>47</v>
      </c>
      <c r="Q1258" t="s">
        <v>1252</v>
      </c>
      <c r="R1258">
        <v>283198</v>
      </c>
      <c r="S1258" s="388">
        <f>ROWS(R$5:R1258)</f>
        <v>1254</v>
      </c>
      <c r="T1258" s="388" t="str">
        <f>IF(_xlfn.IFNA(VLOOKUP(P1258,$AG$3:$AH$83,2,FALSE),"")='11.1'!$D$5,TXM!S1258,"")</f>
        <v/>
      </c>
      <c r="U1258" t="str">
        <f>IFERROR(SMALL($T$5:$T$9000,ROWS($T$5:T1258)),"")</f>
        <v/>
      </c>
    </row>
    <row r="1259" spans="1:21" ht="14.4" customHeight="1" x14ac:dyDescent="0.3">
      <c r="A1259" s="371" t="s">
        <v>47</v>
      </c>
      <c r="B1259" t="s">
        <v>841</v>
      </c>
      <c r="C1259" s="372">
        <v>477100</v>
      </c>
      <c r="D1259" s="388">
        <f>ROWS(C$5:C1259)</f>
        <v>1255</v>
      </c>
      <c r="E1259" s="388" t="str">
        <f>IF(_xlfn.IFNA(VLOOKUP(A1259,$AG$3:$AH$83,2,FALSE),"")='11.1'!$D$5,TXM!D1259,"")</f>
        <v/>
      </c>
      <c r="F1259" t="str">
        <f>IFERROR(SMALL($E$5:$E$9000,ROWS($E$5:E1259)),"")</f>
        <v/>
      </c>
      <c r="I1259" s="371" t="s">
        <v>134</v>
      </c>
      <c r="J1259" t="s">
        <v>1265</v>
      </c>
      <c r="K1259" s="372">
        <v>15469859</v>
      </c>
      <c r="L1259" s="388">
        <f>ROWS(K$5:K1259)</f>
        <v>1255</v>
      </c>
      <c r="M1259" s="388" t="str">
        <f>IF(_xlfn.IFNA(VLOOKUP(I1259,$AG$3:$AH$83,2,FALSE),"")='11.1'!$D$5,TXM!L1259,"")</f>
        <v/>
      </c>
      <c r="N1259" t="str">
        <f>IFERROR(SMALL($M$5:$M$9000,ROWS($M$5:M1259)),"")</f>
        <v/>
      </c>
      <c r="P1259" t="s">
        <v>47</v>
      </c>
      <c r="Q1259" t="s">
        <v>835</v>
      </c>
      <c r="R1259">
        <v>208592</v>
      </c>
      <c r="S1259" s="388">
        <f>ROWS(R$5:R1259)</f>
        <v>1255</v>
      </c>
      <c r="T1259" s="388" t="str">
        <f>IF(_xlfn.IFNA(VLOOKUP(P1259,$AG$3:$AH$83,2,FALSE),"")='11.1'!$D$5,TXM!S1259,"")</f>
        <v/>
      </c>
      <c r="U1259" t="str">
        <f>IFERROR(SMALL($T$5:$T$9000,ROWS($T$5:T1259)),"")</f>
        <v/>
      </c>
    </row>
    <row r="1260" spans="1:21" ht="14.4" customHeight="1" x14ac:dyDescent="0.3">
      <c r="A1260" s="371" t="s">
        <v>47</v>
      </c>
      <c r="B1260" t="s">
        <v>825</v>
      </c>
      <c r="C1260" s="372">
        <v>367849</v>
      </c>
      <c r="D1260" s="388">
        <f>ROWS(C$5:C1260)</f>
        <v>1256</v>
      </c>
      <c r="E1260" s="388" t="str">
        <f>IF(_xlfn.IFNA(VLOOKUP(A1260,$AG$3:$AH$83,2,FALSE),"")='11.1'!$D$5,TXM!D1260,"")</f>
        <v/>
      </c>
      <c r="F1260" t="str">
        <f>IFERROR(SMALL($E$5:$E$9000,ROWS($E$5:E1260)),"")</f>
        <v/>
      </c>
      <c r="I1260" s="371" t="s">
        <v>134</v>
      </c>
      <c r="J1260" t="s">
        <v>773</v>
      </c>
      <c r="K1260" s="372">
        <v>14550070</v>
      </c>
      <c r="L1260" s="388">
        <f>ROWS(K$5:K1260)</f>
        <v>1256</v>
      </c>
      <c r="M1260" s="388" t="str">
        <f>IF(_xlfn.IFNA(VLOOKUP(I1260,$AG$3:$AH$83,2,FALSE),"")='11.1'!$D$5,TXM!L1260,"")</f>
        <v/>
      </c>
      <c r="N1260" t="str">
        <f>IFERROR(SMALL($M$5:$M$9000,ROWS($M$5:M1260)),"")</f>
        <v/>
      </c>
      <c r="P1260" t="s">
        <v>47</v>
      </c>
      <c r="Q1260" t="s">
        <v>1005</v>
      </c>
      <c r="R1260">
        <v>191698</v>
      </c>
      <c r="S1260" s="388">
        <f>ROWS(R$5:R1260)</f>
        <v>1256</v>
      </c>
      <c r="T1260" s="388" t="str">
        <f>IF(_xlfn.IFNA(VLOOKUP(P1260,$AG$3:$AH$83,2,FALSE),"")='11.1'!$D$5,TXM!S1260,"")</f>
        <v/>
      </c>
      <c r="U1260" t="str">
        <f>IFERROR(SMALL($T$5:$T$9000,ROWS($T$5:T1260)),"")</f>
        <v/>
      </c>
    </row>
    <row r="1261" spans="1:21" ht="14.4" customHeight="1" x14ac:dyDescent="0.3">
      <c r="A1261" s="371" t="s">
        <v>47</v>
      </c>
      <c r="B1261" t="s">
        <v>855</v>
      </c>
      <c r="C1261" s="372">
        <v>308550</v>
      </c>
      <c r="D1261" s="388">
        <f>ROWS(C$5:C1261)</f>
        <v>1257</v>
      </c>
      <c r="E1261" s="388" t="str">
        <f>IF(_xlfn.IFNA(VLOOKUP(A1261,$AG$3:$AH$83,2,FALSE),"")='11.1'!$D$5,TXM!D1261,"")</f>
        <v/>
      </c>
      <c r="F1261" t="str">
        <f>IFERROR(SMALL($E$5:$E$9000,ROWS($E$5:E1261)),"")</f>
        <v/>
      </c>
      <c r="I1261" s="371" t="s">
        <v>134</v>
      </c>
      <c r="J1261" t="s">
        <v>102</v>
      </c>
      <c r="K1261" s="372">
        <v>12167461</v>
      </c>
      <c r="L1261" s="388">
        <f>ROWS(K$5:K1261)</f>
        <v>1257</v>
      </c>
      <c r="M1261" s="388" t="str">
        <f>IF(_xlfn.IFNA(VLOOKUP(I1261,$AG$3:$AH$83,2,FALSE),"")='11.1'!$D$5,TXM!L1261,"")</f>
        <v/>
      </c>
      <c r="N1261" t="str">
        <f>IFERROR(SMALL($M$5:$M$9000,ROWS($M$5:M1261)),"")</f>
        <v/>
      </c>
      <c r="P1261" t="s">
        <v>47</v>
      </c>
      <c r="Q1261" t="s">
        <v>815</v>
      </c>
      <c r="R1261">
        <v>182162</v>
      </c>
      <c r="S1261" s="388">
        <f>ROWS(R$5:R1261)</f>
        <v>1257</v>
      </c>
      <c r="T1261" s="388" t="str">
        <f>IF(_xlfn.IFNA(VLOOKUP(P1261,$AG$3:$AH$83,2,FALSE),"")='11.1'!$D$5,TXM!S1261,"")</f>
        <v/>
      </c>
      <c r="U1261" t="str">
        <f>IFERROR(SMALL($T$5:$T$9000,ROWS($T$5:T1261)),"")</f>
        <v/>
      </c>
    </row>
    <row r="1262" spans="1:21" ht="14.4" customHeight="1" x14ac:dyDescent="0.3">
      <c r="A1262" s="371" t="s">
        <v>47</v>
      </c>
      <c r="B1262" t="s">
        <v>96</v>
      </c>
      <c r="C1262" s="372">
        <v>297394</v>
      </c>
      <c r="D1262" s="388">
        <f>ROWS(C$5:C1262)</f>
        <v>1258</v>
      </c>
      <c r="E1262" s="388" t="str">
        <f>IF(_xlfn.IFNA(VLOOKUP(A1262,$AG$3:$AH$83,2,FALSE),"")='11.1'!$D$5,TXM!D1262,"")</f>
        <v/>
      </c>
      <c r="F1262" t="str">
        <f>IFERROR(SMALL($E$5:$E$9000,ROWS($E$5:E1262)),"")</f>
        <v/>
      </c>
      <c r="I1262" s="371" t="s">
        <v>134</v>
      </c>
      <c r="J1262" t="s">
        <v>823</v>
      </c>
      <c r="K1262" s="372">
        <v>10299445</v>
      </c>
      <c r="L1262" s="388">
        <f>ROWS(K$5:K1262)</f>
        <v>1258</v>
      </c>
      <c r="M1262" s="388" t="str">
        <f>IF(_xlfn.IFNA(VLOOKUP(I1262,$AG$3:$AH$83,2,FALSE),"")='11.1'!$D$5,TXM!L1262,"")</f>
        <v/>
      </c>
      <c r="N1262" t="str">
        <f>IFERROR(SMALL($M$5:$M$9000,ROWS($M$5:M1262)),"")</f>
        <v/>
      </c>
      <c r="P1262" t="s">
        <v>47</v>
      </c>
      <c r="Q1262" t="s">
        <v>108</v>
      </c>
      <c r="R1262">
        <v>164941</v>
      </c>
      <c r="S1262" s="388">
        <f>ROWS(R$5:R1262)</f>
        <v>1258</v>
      </c>
      <c r="T1262" s="388" t="str">
        <f>IF(_xlfn.IFNA(VLOOKUP(P1262,$AG$3:$AH$83,2,FALSE),"")='11.1'!$D$5,TXM!S1262,"")</f>
        <v/>
      </c>
      <c r="U1262" t="str">
        <f>IFERROR(SMALL($T$5:$T$9000,ROWS($T$5:T1262)),"")</f>
        <v/>
      </c>
    </row>
    <row r="1263" spans="1:21" ht="14.4" customHeight="1" x14ac:dyDescent="0.3">
      <c r="A1263" s="371" t="s">
        <v>47</v>
      </c>
      <c r="B1263" t="s">
        <v>823</v>
      </c>
      <c r="C1263" s="372">
        <v>291468</v>
      </c>
      <c r="D1263" s="388">
        <f>ROWS(C$5:C1263)</f>
        <v>1259</v>
      </c>
      <c r="E1263" s="388" t="str">
        <f>IF(_xlfn.IFNA(VLOOKUP(A1263,$AG$3:$AH$83,2,FALSE),"")='11.1'!$D$5,TXM!D1263,"")</f>
        <v/>
      </c>
      <c r="F1263" t="str">
        <f>IFERROR(SMALL($E$5:$E$9000,ROWS($E$5:E1263)),"")</f>
        <v/>
      </c>
      <c r="I1263" s="371" t="s">
        <v>134</v>
      </c>
      <c r="J1263" t="s">
        <v>809</v>
      </c>
      <c r="K1263" s="372">
        <v>8139291</v>
      </c>
      <c r="L1263" s="388">
        <f>ROWS(K$5:K1263)</f>
        <v>1259</v>
      </c>
      <c r="M1263" s="388" t="str">
        <f>IF(_xlfn.IFNA(VLOOKUP(I1263,$AG$3:$AH$83,2,FALSE),"")='11.1'!$D$5,TXM!L1263,"")</f>
        <v/>
      </c>
      <c r="N1263" t="str">
        <f>IFERROR(SMALL($M$5:$M$9000,ROWS($M$5:M1263)),"")</f>
        <v/>
      </c>
      <c r="P1263" t="s">
        <v>47</v>
      </c>
      <c r="Q1263" t="s">
        <v>821</v>
      </c>
      <c r="R1263">
        <v>161847</v>
      </c>
      <c r="S1263" s="388">
        <f>ROWS(R$5:R1263)</f>
        <v>1259</v>
      </c>
      <c r="T1263" s="388" t="str">
        <f>IF(_xlfn.IFNA(VLOOKUP(P1263,$AG$3:$AH$83,2,FALSE),"")='11.1'!$D$5,TXM!S1263,"")</f>
        <v/>
      </c>
      <c r="U1263" t="str">
        <f>IFERROR(SMALL($T$5:$T$9000,ROWS($T$5:T1263)),"")</f>
        <v/>
      </c>
    </row>
    <row r="1264" spans="1:21" ht="14.4" customHeight="1" x14ac:dyDescent="0.3">
      <c r="A1264" s="371" t="s">
        <v>47</v>
      </c>
      <c r="B1264" t="s">
        <v>100</v>
      </c>
      <c r="C1264" s="372">
        <v>252000</v>
      </c>
      <c r="D1264" s="388">
        <f>ROWS(C$5:C1264)</f>
        <v>1260</v>
      </c>
      <c r="E1264" s="388" t="str">
        <f>IF(_xlfn.IFNA(VLOOKUP(A1264,$AG$3:$AH$83,2,FALSE),"")='11.1'!$D$5,TXM!D1264,"")</f>
        <v/>
      </c>
      <c r="F1264" t="str">
        <f>IFERROR(SMALL($E$5:$E$9000,ROWS($E$5:E1264)),"")</f>
        <v/>
      </c>
      <c r="I1264" s="371" t="s">
        <v>134</v>
      </c>
      <c r="J1264" t="s">
        <v>99</v>
      </c>
      <c r="K1264" s="372">
        <v>7303105</v>
      </c>
      <c r="L1264" s="388">
        <f>ROWS(K$5:K1264)</f>
        <v>1260</v>
      </c>
      <c r="M1264" s="388" t="str">
        <f>IF(_xlfn.IFNA(VLOOKUP(I1264,$AG$3:$AH$83,2,FALSE),"")='11.1'!$D$5,TXM!L1264,"")</f>
        <v/>
      </c>
      <c r="N1264" t="str">
        <f>IFERROR(SMALL($M$5:$M$9000,ROWS($M$5:M1264)),"")</f>
        <v/>
      </c>
      <c r="P1264" t="s">
        <v>47</v>
      </c>
      <c r="Q1264" t="s">
        <v>773</v>
      </c>
      <c r="R1264">
        <v>154357</v>
      </c>
      <c r="S1264" s="388">
        <f>ROWS(R$5:R1264)</f>
        <v>1260</v>
      </c>
      <c r="T1264" s="388" t="str">
        <f>IF(_xlfn.IFNA(VLOOKUP(P1264,$AG$3:$AH$83,2,FALSE),"")='11.1'!$D$5,TXM!S1264,"")</f>
        <v/>
      </c>
      <c r="U1264" t="str">
        <f>IFERROR(SMALL($T$5:$T$9000,ROWS($T$5:T1264)),"")</f>
        <v/>
      </c>
    </row>
    <row r="1265" spans="1:21" ht="14.4" customHeight="1" x14ac:dyDescent="0.3">
      <c r="A1265" s="371" t="s">
        <v>47</v>
      </c>
      <c r="B1265" t="s">
        <v>787</v>
      </c>
      <c r="C1265" s="372">
        <v>226506</v>
      </c>
      <c r="D1265" s="388">
        <f>ROWS(C$5:C1265)</f>
        <v>1261</v>
      </c>
      <c r="E1265" s="388" t="str">
        <f>IF(_xlfn.IFNA(VLOOKUP(A1265,$AG$3:$AH$83,2,FALSE),"")='11.1'!$D$5,TXM!D1265,"")</f>
        <v/>
      </c>
      <c r="F1265" t="str">
        <f>IFERROR(SMALL($E$5:$E$9000,ROWS($E$5:E1265)),"")</f>
        <v/>
      </c>
      <c r="I1265" s="371" t="s">
        <v>134</v>
      </c>
      <c r="J1265" t="s">
        <v>98</v>
      </c>
      <c r="K1265" s="372">
        <v>7074093</v>
      </c>
      <c r="L1265" s="388">
        <f>ROWS(K$5:K1265)</f>
        <v>1261</v>
      </c>
      <c r="M1265" s="388" t="str">
        <f>IF(_xlfn.IFNA(VLOOKUP(I1265,$AG$3:$AH$83,2,FALSE),"")='11.1'!$D$5,TXM!L1265,"")</f>
        <v/>
      </c>
      <c r="N1265" t="str">
        <f>IFERROR(SMALL($M$5:$M$9000,ROWS($M$5:M1265)),"")</f>
        <v/>
      </c>
      <c r="P1265" t="s">
        <v>47</v>
      </c>
      <c r="Q1265" t="s">
        <v>97</v>
      </c>
      <c r="R1265">
        <v>140909</v>
      </c>
      <c r="S1265" s="388">
        <f>ROWS(R$5:R1265)</f>
        <v>1261</v>
      </c>
      <c r="T1265" s="388" t="str">
        <f>IF(_xlfn.IFNA(VLOOKUP(P1265,$AG$3:$AH$83,2,FALSE),"")='11.1'!$D$5,TXM!S1265,"")</f>
        <v/>
      </c>
      <c r="U1265" t="str">
        <f>IFERROR(SMALL($T$5:$T$9000,ROWS($T$5:T1265)),"")</f>
        <v/>
      </c>
    </row>
    <row r="1266" spans="1:21" ht="14.4" customHeight="1" x14ac:dyDescent="0.3">
      <c r="A1266" s="371" t="s">
        <v>47</v>
      </c>
      <c r="B1266" t="s">
        <v>1285</v>
      </c>
      <c r="C1266" s="372">
        <v>224774</v>
      </c>
      <c r="D1266" s="388">
        <f>ROWS(C$5:C1266)</f>
        <v>1262</v>
      </c>
      <c r="E1266" s="388" t="str">
        <f>IF(_xlfn.IFNA(VLOOKUP(A1266,$AG$3:$AH$83,2,FALSE),"")='11.1'!$D$5,TXM!D1266,"")</f>
        <v/>
      </c>
      <c r="F1266" t="str">
        <f>IFERROR(SMALL($E$5:$E$9000,ROWS($E$5:E1266)),"")</f>
        <v/>
      </c>
      <c r="I1266" s="371" t="s">
        <v>134</v>
      </c>
      <c r="J1266" t="s">
        <v>1441</v>
      </c>
      <c r="K1266" s="372">
        <v>6611832</v>
      </c>
      <c r="L1266" s="388">
        <f>ROWS(K$5:K1266)</f>
        <v>1262</v>
      </c>
      <c r="M1266" s="388" t="str">
        <f>IF(_xlfn.IFNA(VLOOKUP(I1266,$AG$3:$AH$83,2,FALSE),"")='11.1'!$D$5,TXM!L1266,"")</f>
        <v/>
      </c>
      <c r="N1266" t="str">
        <f>IFERROR(SMALL($M$5:$M$9000,ROWS($M$5:M1266)),"")</f>
        <v/>
      </c>
      <c r="P1266" t="s">
        <v>47</v>
      </c>
      <c r="Q1266" t="s">
        <v>871</v>
      </c>
      <c r="R1266">
        <v>133522</v>
      </c>
      <c r="S1266" s="388">
        <f>ROWS(R$5:R1266)</f>
        <v>1262</v>
      </c>
      <c r="T1266" s="388" t="str">
        <f>IF(_xlfn.IFNA(VLOOKUP(P1266,$AG$3:$AH$83,2,FALSE),"")='11.1'!$D$5,TXM!S1266,"")</f>
        <v/>
      </c>
      <c r="U1266" t="str">
        <f>IFERROR(SMALL($T$5:$T$9000,ROWS($T$5:T1266)),"")</f>
        <v/>
      </c>
    </row>
    <row r="1267" spans="1:21" ht="14.4" customHeight="1" x14ac:dyDescent="0.3">
      <c r="A1267" s="371" t="s">
        <v>47</v>
      </c>
      <c r="B1267" t="s">
        <v>1006</v>
      </c>
      <c r="C1267" s="372">
        <v>196505</v>
      </c>
      <c r="D1267" s="388">
        <f>ROWS(C$5:C1267)</f>
        <v>1263</v>
      </c>
      <c r="E1267" s="388" t="str">
        <f>IF(_xlfn.IFNA(VLOOKUP(A1267,$AG$3:$AH$83,2,FALSE),"")='11.1'!$D$5,TXM!D1267,"")</f>
        <v/>
      </c>
      <c r="F1267" t="str">
        <f>IFERROR(SMALL($E$5:$E$9000,ROWS($E$5:E1267)),"")</f>
        <v/>
      </c>
      <c r="I1267" s="371" t="s">
        <v>134</v>
      </c>
      <c r="J1267" t="s">
        <v>1006</v>
      </c>
      <c r="K1267" s="372">
        <v>6226718</v>
      </c>
      <c r="L1267" s="388">
        <f>ROWS(K$5:K1267)</f>
        <v>1263</v>
      </c>
      <c r="M1267" s="388" t="str">
        <f>IF(_xlfn.IFNA(VLOOKUP(I1267,$AG$3:$AH$83,2,FALSE),"")='11.1'!$D$5,TXM!L1267,"")</f>
        <v/>
      </c>
      <c r="N1267" t="str">
        <f>IFERROR(SMALL($M$5:$M$9000,ROWS($M$5:M1267)),"")</f>
        <v/>
      </c>
      <c r="P1267" t="s">
        <v>47</v>
      </c>
      <c r="Q1267" t="s">
        <v>825</v>
      </c>
      <c r="R1267">
        <v>116808</v>
      </c>
      <c r="S1267" s="388">
        <f>ROWS(R$5:R1267)</f>
        <v>1263</v>
      </c>
      <c r="T1267" s="388" t="str">
        <f>IF(_xlfn.IFNA(VLOOKUP(P1267,$AG$3:$AH$83,2,FALSE),"")='11.1'!$D$5,TXM!S1267,"")</f>
        <v/>
      </c>
      <c r="U1267" t="str">
        <f>IFERROR(SMALL($T$5:$T$9000,ROWS($T$5:T1267)),"")</f>
        <v/>
      </c>
    </row>
    <row r="1268" spans="1:21" ht="14.4" customHeight="1" x14ac:dyDescent="0.3">
      <c r="A1268" s="371" t="s">
        <v>47</v>
      </c>
      <c r="B1268" t="s">
        <v>803</v>
      </c>
      <c r="C1268" s="372">
        <v>176438</v>
      </c>
      <c r="D1268" s="388">
        <f>ROWS(C$5:C1268)</f>
        <v>1264</v>
      </c>
      <c r="E1268" s="388" t="str">
        <f>IF(_xlfn.IFNA(VLOOKUP(A1268,$AG$3:$AH$83,2,FALSE),"")='11.1'!$D$5,TXM!D1268,"")</f>
        <v/>
      </c>
      <c r="F1268" t="str">
        <f>IFERROR(SMALL($E$5:$E$9000,ROWS($E$5:E1268)),"")</f>
        <v/>
      </c>
      <c r="I1268" s="371" t="s">
        <v>134</v>
      </c>
      <c r="J1268" t="s">
        <v>861</v>
      </c>
      <c r="K1268" s="372">
        <v>5431774</v>
      </c>
      <c r="L1268" s="388">
        <f>ROWS(K$5:K1268)</f>
        <v>1264</v>
      </c>
      <c r="M1268" s="388" t="str">
        <f>IF(_xlfn.IFNA(VLOOKUP(I1268,$AG$3:$AH$83,2,FALSE),"")='11.1'!$D$5,TXM!L1268,"")</f>
        <v/>
      </c>
      <c r="N1268" t="str">
        <f>IFERROR(SMALL($M$5:$M$9000,ROWS($M$5:M1268)),"")</f>
        <v/>
      </c>
      <c r="P1268" t="s">
        <v>47</v>
      </c>
      <c r="Q1268" t="s">
        <v>793</v>
      </c>
      <c r="R1268">
        <v>109016</v>
      </c>
      <c r="S1268" s="388">
        <f>ROWS(R$5:R1268)</f>
        <v>1264</v>
      </c>
      <c r="T1268" s="388" t="str">
        <f>IF(_xlfn.IFNA(VLOOKUP(P1268,$AG$3:$AH$83,2,FALSE),"")='11.1'!$D$5,TXM!S1268,"")</f>
        <v/>
      </c>
      <c r="U1268" t="str">
        <f>IFERROR(SMALL($T$5:$T$9000,ROWS($T$5:T1268)),"")</f>
        <v/>
      </c>
    </row>
    <row r="1269" spans="1:21" ht="14.4" customHeight="1" x14ac:dyDescent="0.3">
      <c r="A1269" s="371" t="s">
        <v>47</v>
      </c>
      <c r="B1269" t="s">
        <v>793</v>
      </c>
      <c r="C1269" s="372">
        <v>174876</v>
      </c>
      <c r="D1269" s="388">
        <f>ROWS(C$5:C1269)</f>
        <v>1265</v>
      </c>
      <c r="E1269" s="388" t="str">
        <f>IF(_xlfn.IFNA(VLOOKUP(A1269,$AG$3:$AH$83,2,FALSE),"")='11.1'!$D$5,TXM!D1269,"")</f>
        <v/>
      </c>
      <c r="F1269" t="str">
        <f>IFERROR(SMALL($E$5:$E$9000,ROWS($E$5:E1269)),"")</f>
        <v/>
      </c>
      <c r="I1269" s="371" t="s">
        <v>134</v>
      </c>
      <c r="J1269" t="s">
        <v>787</v>
      </c>
      <c r="K1269" s="372">
        <v>5216234</v>
      </c>
      <c r="L1269" s="388">
        <f>ROWS(K$5:K1269)</f>
        <v>1265</v>
      </c>
      <c r="M1269" s="388" t="str">
        <f>IF(_xlfn.IFNA(VLOOKUP(I1269,$AG$3:$AH$83,2,FALSE),"")='11.1'!$D$5,TXM!L1269,"")</f>
        <v/>
      </c>
      <c r="N1269" t="str">
        <f>IFERROR(SMALL($M$5:$M$9000,ROWS($M$5:M1269)),"")</f>
        <v/>
      </c>
      <c r="P1269" t="s">
        <v>47</v>
      </c>
      <c r="Q1269" t="s">
        <v>1275</v>
      </c>
      <c r="R1269">
        <v>105865</v>
      </c>
      <c r="S1269" s="388">
        <f>ROWS(R$5:R1269)</f>
        <v>1265</v>
      </c>
      <c r="T1269" s="388" t="str">
        <f>IF(_xlfn.IFNA(VLOOKUP(P1269,$AG$3:$AH$83,2,FALSE),"")='11.1'!$D$5,TXM!S1269,"")</f>
        <v/>
      </c>
      <c r="U1269" t="str">
        <f>IFERROR(SMALL($T$5:$T$9000,ROWS($T$5:T1269)),"")</f>
        <v/>
      </c>
    </row>
    <row r="1270" spans="1:21" ht="14.4" customHeight="1" x14ac:dyDescent="0.3">
      <c r="A1270" s="371" t="s">
        <v>47</v>
      </c>
      <c r="B1270" t="s">
        <v>1005</v>
      </c>
      <c r="C1270" s="372">
        <v>121243</v>
      </c>
      <c r="D1270" s="388">
        <f>ROWS(C$5:C1270)</f>
        <v>1266</v>
      </c>
      <c r="E1270" s="388" t="str">
        <f>IF(_xlfn.IFNA(VLOOKUP(A1270,$AG$3:$AH$83,2,FALSE),"")='11.1'!$D$5,TXM!D1270,"")</f>
        <v/>
      </c>
      <c r="F1270" t="str">
        <f>IFERROR(SMALL($E$5:$E$9000,ROWS($E$5:E1270)),"")</f>
        <v/>
      </c>
      <c r="I1270" s="371" t="s">
        <v>134</v>
      </c>
      <c r="J1270" t="s">
        <v>1001</v>
      </c>
      <c r="K1270" s="372">
        <v>4721198</v>
      </c>
      <c r="L1270" s="388">
        <f>ROWS(K$5:K1270)</f>
        <v>1266</v>
      </c>
      <c r="M1270" s="388" t="str">
        <f>IF(_xlfn.IFNA(VLOOKUP(I1270,$AG$3:$AH$83,2,FALSE),"")='11.1'!$D$5,TXM!L1270,"")</f>
        <v/>
      </c>
      <c r="N1270" t="str">
        <f>IFERROR(SMALL($M$5:$M$9000,ROWS($M$5:M1270)),"")</f>
        <v/>
      </c>
      <c r="P1270" t="s">
        <v>47</v>
      </c>
      <c r="Q1270" t="s">
        <v>1365</v>
      </c>
      <c r="R1270">
        <v>76886</v>
      </c>
      <c r="S1270" s="388">
        <f>ROWS(R$5:R1270)</f>
        <v>1266</v>
      </c>
      <c r="T1270" s="388" t="str">
        <f>IF(_xlfn.IFNA(VLOOKUP(P1270,$AG$3:$AH$83,2,FALSE),"")='11.1'!$D$5,TXM!S1270,"")</f>
        <v/>
      </c>
      <c r="U1270" t="str">
        <f>IFERROR(SMALL($T$5:$T$9000,ROWS($T$5:T1270)),"")</f>
        <v/>
      </c>
    </row>
    <row r="1271" spans="1:21" ht="14.4" customHeight="1" x14ac:dyDescent="0.3">
      <c r="A1271" s="371" t="s">
        <v>47</v>
      </c>
      <c r="B1271" t="s">
        <v>819</v>
      </c>
      <c r="C1271" s="372">
        <v>109181</v>
      </c>
      <c r="D1271" s="388">
        <f>ROWS(C$5:C1271)</f>
        <v>1267</v>
      </c>
      <c r="E1271" s="388" t="str">
        <f>IF(_xlfn.IFNA(VLOOKUP(A1271,$AG$3:$AH$83,2,FALSE),"")='11.1'!$D$5,TXM!D1271,"")</f>
        <v/>
      </c>
      <c r="F1271" t="str">
        <f>IFERROR(SMALL($E$5:$E$9000,ROWS($E$5:E1271)),"")</f>
        <v/>
      </c>
      <c r="I1271" s="371" t="s">
        <v>134</v>
      </c>
      <c r="J1271" t="s">
        <v>1003</v>
      </c>
      <c r="K1271" s="372">
        <v>4555920</v>
      </c>
      <c r="L1271" s="388">
        <f>ROWS(K$5:K1271)</f>
        <v>1267</v>
      </c>
      <c r="M1271" s="388" t="str">
        <f>IF(_xlfn.IFNA(VLOOKUP(I1271,$AG$3:$AH$83,2,FALSE),"")='11.1'!$D$5,TXM!L1271,"")</f>
        <v/>
      </c>
      <c r="N1271" t="str">
        <f>IFERROR(SMALL($M$5:$M$9000,ROWS($M$5:M1271)),"")</f>
        <v/>
      </c>
      <c r="P1271" t="s">
        <v>47</v>
      </c>
      <c r="Q1271" t="s">
        <v>997</v>
      </c>
      <c r="R1271">
        <v>75574</v>
      </c>
      <c r="S1271" s="388">
        <f>ROWS(R$5:R1271)</f>
        <v>1267</v>
      </c>
      <c r="T1271" s="388" t="str">
        <f>IF(_xlfn.IFNA(VLOOKUP(P1271,$AG$3:$AH$83,2,FALSE),"")='11.1'!$D$5,TXM!S1271,"")</f>
        <v/>
      </c>
      <c r="U1271" t="str">
        <f>IFERROR(SMALL($T$5:$T$9000,ROWS($T$5:T1271)),"")</f>
        <v/>
      </c>
    </row>
    <row r="1272" spans="1:21" ht="14.4" customHeight="1" x14ac:dyDescent="0.3">
      <c r="A1272" s="371" t="s">
        <v>47</v>
      </c>
      <c r="B1272" t="s">
        <v>97</v>
      </c>
      <c r="C1272" s="372">
        <v>81015</v>
      </c>
      <c r="D1272" s="388">
        <f>ROWS(C$5:C1272)</f>
        <v>1268</v>
      </c>
      <c r="E1272" s="388" t="str">
        <f>IF(_xlfn.IFNA(VLOOKUP(A1272,$AG$3:$AH$83,2,FALSE),"")='11.1'!$D$5,TXM!D1272,"")</f>
        <v/>
      </c>
      <c r="F1272" t="str">
        <f>IFERROR(SMALL($E$5:$E$9000,ROWS($E$5:E1272)),"")</f>
        <v/>
      </c>
      <c r="I1272" s="371" t="s">
        <v>134</v>
      </c>
      <c r="J1272" t="s">
        <v>1004</v>
      </c>
      <c r="K1272" s="372">
        <v>4424676</v>
      </c>
      <c r="L1272" s="388">
        <f>ROWS(K$5:K1272)</f>
        <v>1268</v>
      </c>
      <c r="M1272" s="388" t="str">
        <f>IF(_xlfn.IFNA(VLOOKUP(I1272,$AG$3:$AH$83,2,FALSE),"")='11.1'!$D$5,TXM!L1272,"")</f>
        <v/>
      </c>
      <c r="N1272" t="str">
        <f>IFERROR(SMALL($M$5:$M$9000,ROWS($M$5:M1272)),"")</f>
        <v/>
      </c>
      <c r="P1272" t="s">
        <v>47</v>
      </c>
      <c r="Q1272" t="s">
        <v>1434</v>
      </c>
      <c r="R1272">
        <v>68688</v>
      </c>
      <c r="S1272" s="388">
        <f>ROWS(R$5:R1272)</f>
        <v>1268</v>
      </c>
      <c r="T1272" s="388" t="str">
        <f>IF(_xlfn.IFNA(VLOOKUP(P1272,$AG$3:$AH$83,2,FALSE),"")='11.1'!$D$5,TXM!S1272,"")</f>
        <v/>
      </c>
      <c r="U1272" t="str">
        <f>IFERROR(SMALL($T$5:$T$9000,ROWS($T$5:T1272)),"")</f>
        <v/>
      </c>
    </row>
    <row r="1273" spans="1:21" ht="14.4" customHeight="1" x14ac:dyDescent="0.3">
      <c r="A1273" s="371" t="s">
        <v>47</v>
      </c>
      <c r="B1273" t="s">
        <v>99</v>
      </c>
      <c r="C1273" s="372">
        <v>70200</v>
      </c>
      <c r="D1273" s="388">
        <f>ROWS(C$5:C1273)</f>
        <v>1269</v>
      </c>
      <c r="E1273" s="388" t="str">
        <f>IF(_xlfn.IFNA(VLOOKUP(A1273,$AG$3:$AH$83,2,FALSE),"")='11.1'!$D$5,TXM!D1273,"")</f>
        <v/>
      </c>
      <c r="F1273" t="str">
        <f>IFERROR(SMALL($E$5:$E$9000,ROWS($E$5:E1273)),"")</f>
        <v/>
      </c>
      <c r="I1273" s="371" t="s">
        <v>134</v>
      </c>
      <c r="J1273" t="s">
        <v>795</v>
      </c>
      <c r="K1273" s="372">
        <v>4341127</v>
      </c>
      <c r="L1273" s="388">
        <f>ROWS(K$5:K1273)</f>
        <v>1269</v>
      </c>
      <c r="M1273" s="388" t="str">
        <f>IF(_xlfn.IFNA(VLOOKUP(I1273,$AG$3:$AH$83,2,FALSE),"")='11.1'!$D$5,TXM!L1273,"")</f>
        <v/>
      </c>
      <c r="N1273" t="str">
        <f>IFERROR(SMALL($M$5:$M$9000,ROWS($M$5:M1273)),"")</f>
        <v/>
      </c>
      <c r="P1273" t="s">
        <v>47</v>
      </c>
      <c r="Q1273" t="s">
        <v>106</v>
      </c>
      <c r="R1273">
        <v>59282</v>
      </c>
      <c r="S1273" s="388">
        <f>ROWS(R$5:R1273)</f>
        <v>1269</v>
      </c>
      <c r="T1273" s="388" t="str">
        <f>IF(_xlfn.IFNA(VLOOKUP(P1273,$AG$3:$AH$83,2,FALSE),"")='11.1'!$D$5,TXM!S1273,"")</f>
        <v/>
      </c>
      <c r="U1273" t="str">
        <f>IFERROR(SMALL($T$5:$T$9000,ROWS($T$5:T1273)),"")</f>
        <v/>
      </c>
    </row>
    <row r="1274" spans="1:21" ht="14.4" customHeight="1" x14ac:dyDescent="0.3">
      <c r="A1274" s="371" t="s">
        <v>47</v>
      </c>
      <c r="B1274" t="s">
        <v>861</v>
      </c>
      <c r="C1274" s="372">
        <v>68051</v>
      </c>
      <c r="D1274" s="388">
        <f>ROWS(C$5:C1274)</f>
        <v>1270</v>
      </c>
      <c r="E1274" s="388" t="str">
        <f>IF(_xlfn.IFNA(VLOOKUP(A1274,$AG$3:$AH$83,2,FALSE),"")='11.1'!$D$5,TXM!D1274,"")</f>
        <v/>
      </c>
      <c r="F1274" t="str">
        <f>IFERROR(SMALL($E$5:$E$9000,ROWS($E$5:E1274)),"")</f>
        <v/>
      </c>
      <c r="I1274" s="371" t="s">
        <v>134</v>
      </c>
      <c r="J1274" t="s">
        <v>1275</v>
      </c>
      <c r="K1274" s="372">
        <v>3650260</v>
      </c>
      <c r="L1274" s="388">
        <f>ROWS(K$5:K1274)</f>
        <v>1270</v>
      </c>
      <c r="M1274" s="388" t="str">
        <f>IF(_xlfn.IFNA(VLOOKUP(I1274,$AG$3:$AH$83,2,FALSE),"")='11.1'!$D$5,TXM!L1274,"")</f>
        <v/>
      </c>
      <c r="N1274" t="str">
        <f>IFERROR(SMALL($M$5:$M$9000,ROWS($M$5:M1274)),"")</f>
        <v/>
      </c>
      <c r="P1274" t="s">
        <v>47</v>
      </c>
      <c r="Q1274" t="s">
        <v>801</v>
      </c>
      <c r="R1274">
        <v>58425</v>
      </c>
      <c r="S1274" s="388">
        <f>ROWS(R$5:R1274)</f>
        <v>1270</v>
      </c>
      <c r="T1274" s="388" t="str">
        <f>IF(_xlfn.IFNA(VLOOKUP(P1274,$AG$3:$AH$83,2,FALSE),"")='11.1'!$D$5,TXM!S1274,"")</f>
        <v/>
      </c>
      <c r="U1274" t="str">
        <f>IFERROR(SMALL($T$5:$T$9000,ROWS($T$5:T1274)),"")</f>
        <v/>
      </c>
    </row>
    <row r="1275" spans="1:21" ht="14.4" customHeight="1" x14ac:dyDescent="0.3">
      <c r="A1275" s="371" t="s">
        <v>47</v>
      </c>
      <c r="B1275" t="s">
        <v>1365</v>
      </c>
      <c r="C1275" s="372">
        <v>62694</v>
      </c>
      <c r="D1275" s="388">
        <f>ROWS(C$5:C1275)</f>
        <v>1271</v>
      </c>
      <c r="E1275" s="388" t="str">
        <f>IF(_xlfn.IFNA(VLOOKUP(A1275,$AG$3:$AH$83,2,FALSE),"")='11.1'!$D$5,TXM!D1275,"")</f>
        <v/>
      </c>
      <c r="F1275" t="str">
        <f>IFERROR(SMALL($E$5:$E$9000,ROWS($E$5:E1275)),"")</f>
        <v/>
      </c>
      <c r="I1275" s="371" t="s">
        <v>134</v>
      </c>
      <c r="J1275" t="s">
        <v>813</v>
      </c>
      <c r="K1275" s="372">
        <v>3208476</v>
      </c>
      <c r="L1275" s="388">
        <f>ROWS(K$5:K1275)</f>
        <v>1271</v>
      </c>
      <c r="M1275" s="388" t="str">
        <f>IF(_xlfn.IFNA(VLOOKUP(I1275,$AG$3:$AH$83,2,FALSE),"")='11.1'!$D$5,TXM!L1275,"")</f>
        <v/>
      </c>
      <c r="N1275" t="str">
        <f>IFERROR(SMALL($M$5:$M$9000,ROWS($M$5:M1275)),"")</f>
        <v/>
      </c>
      <c r="P1275" t="s">
        <v>47</v>
      </c>
      <c r="Q1275" t="s">
        <v>783</v>
      </c>
      <c r="R1275">
        <v>50295</v>
      </c>
      <c r="S1275" s="388">
        <f>ROWS(R$5:R1275)</f>
        <v>1271</v>
      </c>
      <c r="T1275" s="388" t="str">
        <f>IF(_xlfn.IFNA(VLOOKUP(P1275,$AG$3:$AH$83,2,FALSE),"")='11.1'!$D$5,TXM!S1275,"")</f>
        <v/>
      </c>
      <c r="U1275" t="str">
        <f>IFERROR(SMALL($T$5:$T$9000,ROWS($T$5:T1275)),"")</f>
        <v/>
      </c>
    </row>
    <row r="1276" spans="1:21" ht="14.4" customHeight="1" x14ac:dyDescent="0.3">
      <c r="A1276" s="371" t="s">
        <v>47</v>
      </c>
      <c r="B1276" t="s">
        <v>799</v>
      </c>
      <c r="C1276" s="372">
        <v>59524</v>
      </c>
      <c r="D1276" s="388">
        <f>ROWS(C$5:C1276)</f>
        <v>1272</v>
      </c>
      <c r="E1276" s="388" t="str">
        <f>IF(_xlfn.IFNA(VLOOKUP(A1276,$AG$3:$AH$83,2,FALSE),"")='11.1'!$D$5,TXM!D1276,"")</f>
        <v/>
      </c>
      <c r="F1276" t="str">
        <f>IFERROR(SMALL($E$5:$E$9000,ROWS($E$5:E1276)),"")</f>
        <v/>
      </c>
      <c r="I1276" s="371" t="s">
        <v>134</v>
      </c>
      <c r="J1276" t="s">
        <v>172</v>
      </c>
      <c r="K1276" s="372">
        <v>2940852</v>
      </c>
      <c r="L1276" s="388">
        <f>ROWS(K$5:K1276)</f>
        <v>1272</v>
      </c>
      <c r="M1276" s="388" t="str">
        <f>IF(_xlfn.IFNA(VLOOKUP(I1276,$AG$3:$AH$83,2,FALSE),"")='11.1'!$D$5,TXM!L1276,"")</f>
        <v/>
      </c>
      <c r="N1276" t="str">
        <f>IFERROR(SMALL($M$5:$M$9000,ROWS($M$5:M1276)),"")</f>
        <v/>
      </c>
      <c r="P1276" t="s">
        <v>47</v>
      </c>
      <c r="Q1276" t="s">
        <v>107</v>
      </c>
      <c r="R1276">
        <v>47384</v>
      </c>
      <c r="S1276" s="388">
        <f>ROWS(R$5:R1276)</f>
        <v>1272</v>
      </c>
      <c r="T1276" s="388" t="str">
        <f>IF(_xlfn.IFNA(VLOOKUP(P1276,$AG$3:$AH$83,2,FALSE),"")='11.1'!$D$5,TXM!S1276,"")</f>
        <v/>
      </c>
      <c r="U1276" t="str">
        <f>IFERROR(SMALL($T$5:$T$9000,ROWS($T$5:T1276)),"")</f>
        <v/>
      </c>
    </row>
    <row r="1277" spans="1:21" ht="14.4" customHeight="1" x14ac:dyDescent="0.3">
      <c r="A1277" s="371" t="s">
        <v>47</v>
      </c>
      <c r="B1277" t="s">
        <v>845</v>
      </c>
      <c r="C1277" s="372">
        <v>53785</v>
      </c>
      <c r="D1277" s="388">
        <f>ROWS(C$5:C1277)</f>
        <v>1273</v>
      </c>
      <c r="E1277" s="388" t="str">
        <f>IF(_xlfn.IFNA(VLOOKUP(A1277,$AG$3:$AH$83,2,FALSE),"")='11.1'!$D$5,TXM!D1277,"")</f>
        <v/>
      </c>
      <c r="F1277" t="str">
        <f>IFERROR(SMALL($E$5:$E$9000,ROWS($E$5:E1277)),"")</f>
        <v/>
      </c>
      <c r="I1277" s="371" t="s">
        <v>134</v>
      </c>
      <c r="J1277" t="s">
        <v>1240</v>
      </c>
      <c r="K1277" s="372">
        <v>2793574</v>
      </c>
      <c r="L1277" s="388">
        <f>ROWS(K$5:K1277)</f>
        <v>1273</v>
      </c>
      <c r="M1277" s="388" t="str">
        <f>IF(_xlfn.IFNA(VLOOKUP(I1277,$AG$3:$AH$83,2,FALSE),"")='11.1'!$D$5,TXM!L1277,"")</f>
        <v/>
      </c>
      <c r="N1277" t="str">
        <f>IFERROR(SMALL($M$5:$M$9000,ROWS($M$5:M1277)),"")</f>
        <v/>
      </c>
      <c r="P1277" t="s">
        <v>47</v>
      </c>
      <c r="Q1277" t="s">
        <v>91</v>
      </c>
      <c r="R1277">
        <v>43055</v>
      </c>
      <c r="S1277" s="388">
        <f>ROWS(R$5:R1277)</f>
        <v>1273</v>
      </c>
      <c r="T1277" s="388" t="str">
        <f>IF(_xlfn.IFNA(VLOOKUP(P1277,$AG$3:$AH$83,2,FALSE),"")='11.1'!$D$5,TXM!S1277,"")</f>
        <v/>
      </c>
      <c r="U1277" t="str">
        <f>IFERROR(SMALL($T$5:$T$9000,ROWS($T$5:T1277)),"")</f>
        <v/>
      </c>
    </row>
    <row r="1278" spans="1:21" ht="14.4" customHeight="1" x14ac:dyDescent="0.3">
      <c r="A1278" s="371" t="s">
        <v>47</v>
      </c>
      <c r="B1278" t="s">
        <v>94</v>
      </c>
      <c r="C1278" s="372">
        <v>40375</v>
      </c>
      <c r="D1278" s="388">
        <f>ROWS(C$5:C1278)</f>
        <v>1274</v>
      </c>
      <c r="E1278" s="388" t="str">
        <f>IF(_xlfn.IFNA(VLOOKUP(A1278,$AG$3:$AH$83,2,FALSE),"")='11.1'!$D$5,TXM!D1278,"")</f>
        <v/>
      </c>
      <c r="F1278" t="str">
        <f>IFERROR(SMALL($E$5:$E$9000,ROWS($E$5:E1278)),"")</f>
        <v/>
      </c>
      <c r="I1278" s="371" t="s">
        <v>134</v>
      </c>
      <c r="J1278" t="s">
        <v>1402</v>
      </c>
      <c r="K1278" s="372">
        <v>1482345</v>
      </c>
      <c r="L1278" s="388">
        <f>ROWS(K$5:K1278)</f>
        <v>1274</v>
      </c>
      <c r="M1278" s="388" t="str">
        <f>IF(_xlfn.IFNA(VLOOKUP(I1278,$AG$3:$AH$83,2,FALSE),"")='11.1'!$D$5,TXM!L1278,"")</f>
        <v/>
      </c>
      <c r="N1278" t="str">
        <f>IFERROR(SMALL($M$5:$M$9000,ROWS($M$5:M1278)),"")</f>
        <v/>
      </c>
      <c r="P1278" t="s">
        <v>47</v>
      </c>
      <c r="Q1278" t="s">
        <v>829</v>
      </c>
      <c r="R1278">
        <v>42732</v>
      </c>
      <c r="S1278" s="388">
        <f>ROWS(R$5:R1278)</f>
        <v>1274</v>
      </c>
      <c r="T1278" s="388" t="str">
        <f>IF(_xlfn.IFNA(VLOOKUP(P1278,$AG$3:$AH$83,2,FALSE),"")='11.1'!$D$5,TXM!S1278,"")</f>
        <v/>
      </c>
      <c r="U1278" t="str">
        <f>IFERROR(SMALL($T$5:$T$9000,ROWS($T$5:T1278)),"")</f>
        <v/>
      </c>
    </row>
    <row r="1279" spans="1:21" ht="14.4" customHeight="1" x14ac:dyDescent="0.3">
      <c r="A1279" s="371" t="s">
        <v>47</v>
      </c>
      <c r="B1279" t="s">
        <v>98</v>
      </c>
      <c r="C1279" s="372">
        <v>30686</v>
      </c>
      <c r="D1279" s="388">
        <f>ROWS(C$5:C1279)</f>
        <v>1275</v>
      </c>
      <c r="E1279" s="388" t="str">
        <f>IF(_xlfn.IFNA(VLOOKUP(A1279,$AG$3:$AH$83,2,FALSE),"")='11.1'!$D$5,TXM!D1279,"")</f>
        <v/>
      </c>
      <c r="F1279" t="str">
        <f>IFERROR(SMALL($E$5:$E$9000,ROWS($E$5:E1279)),"")</f>
        <v/>
      </c>
      <c r="I1279" s="371" t="s">
        <v>134</v>
      </c>
      <c r="J1279" t="s">
        <v>1500</v>
      </c>
      <c r="K1279" s="372">
        <v>1329196</v>
      </c>
      <c r="L1279" s="388">
        <f>ROWS(K$5:K1279)</f>
        <v>1275</v>
      </c>
      <c r="M1279" s="388" t="str">
        <f>IF(_xlfn.IFNA(VLOOKUP(I1279,$AG$3:$AH$83,2,FALSE),"")='11.1'!$D$5,TXM!L1279,"")</f>
        <v/>
      </c>
      <c r="N1279" t="str">
        <f>IFERROR(SMALL($M$5:$M$9000,ROWS($M$5:M1279)),"")</f>
        <v/>
      </c>
      <c r="P1279" t="s">
        <v>47</v>
      </c>
      <c r="Q1279" t="s">
        <v>173</v>
      </c>
      <c r="R1279">
        <v>33551</v>
      </c>
      <c r="S1279" s="388">
        <f>ROWS(R$5:R1279)</f>
        <v>1275</v>
      </c>
      <c r="T1279" s="388" t="str">
        <f>IF(_xlfn.IFNA(VLOOKUP(P1279,$AG$3:$AH$83,2,FALSE),"")='11.1'!$D$5,TXM!S1279,"")</f>
        <v/>
      </c>
      <c r="U1279" t="str">
        <f>IFERROR(SMALL($T$5:$T$9000,ROWS($T$5:T1279)),"")</f>
        <v/>
      </c>
    </row>
    <row r="1280" spans="1:21" ht="14.4" customHeight="1" x14ac:dyDescent="0.3">
      <c r="A1280" s="371" t="s">
        <v>47</v>
      </c>
      <c r="B1280" t="s">
        <v>1500</v>
      </c>
      <c r="C1280" s="372">
        <v>21312</v>
      </c>
      <c r="D1280" s="388">
        <f>ROWS(C$5:C1280)</f>
        <v>1276</v>
      </c>
      <c r="E1280" s="388" t="str">
        <f>IF(_xlfn.IFNA(VLOOKUP(A1280,$AG$3:$AH$83,2,FALSE),"")='11.1'!$D$5,TXM!D1280,"")</f>
        <v/>
      </c>
      <c r="F1280" t="str">
        <f>IFERROR(SMALL($E$5:$E$9000,ROWS($E$5:E1280)),"")</f>
        <v/>
      </c>
      <c r="I1280" s="371" t="s">
        <v>134</v>
      </c>
      <c r="J1280" t="s">
        <v>859</v>
      </c>
      <c r="K1280" s="372">
        <v>1252252</v>
      </c>
      <c r="L1280" s="388">
        <f>ROWS(K$5:K1280)</f>
        <v>1276</v>
      </c>
      <c r="M1280" s="388" t="str">
        <f>IF(_xlfn.IFNA(VLOOKUP(I1280,$AG$3:$AH$83,2,FALSE),"")='11.1'!$D$5,TXM!L1280,"")</f>
        <v/>
      </c>
      <c r="N1280" t="str">
        <f>IFERROR(SMALL($M$5:$M$9000,ROWS($M$5:M1280)),"")</f>
        <v/>
      </c>
      <c r="P1280" t="s">
        <v>47</v>
      </c>
      <c r="Q1280" t="s">
        <v>105</v>
      </c>
      <c r="R1280">
        <v>33202</v>
      </c>
      <c r="S1280" s="388">
        <f>ROWS(R$5:R1280)</f>
        <v>1276</v>
      </c>
      <c r="T1280" s="388" t="str">
        <f>IF(_xlfn.IFNA(VLOOKUP(P1280,$AG$3:$AH$83,2,FALSE),"")='11.1'!$D$5,TXM!S1280,"")</f>
        <v/>
      </c>
      <c r="U1280" t="str">
        <f>IFERROR(SMALL($T$5:$T$9000,ROWS($T$5:T1280)),"")</f>
        <v/>
      </c>
    </row>
    <row r="1281" spans="1:21" ht="14.4" customHeight="1" x14ac:dyDescent="0.3">
      <c r="A1281" s="371" t="s">
        <v>47</v>
      </c>
      <c r="B1281" t="s">
        <v>171</v>
      </c>
      <c r="C1281" s="372">
        <v>6666</v>
      </c>
      <c r="D1281" s="388">
        <f>ROWS(C$5:C1281)</f>
        <v>1277</v>
      </c>
      <c r="E1281" s="388" t="str">
        <f>IF(_xlfn.IFNA(VLOOKUP(A1281,$AG$3:$AH$83,2,FALSE),"")='11.1'!$D$5,TXM!D1281,"")</f>
        <v/>
      </c>
      <c r="F1281" t="str">
        <f>IFERROR(SMALL($E$5:$E$9000,ROWS($E$5:E1281)),"")</f>
        <v/>
      </c>
      <c r="I1281" s="371" t="s">
        <v>134</v>
      </c>
      <c r="J1281" t="s">
        <v>783</v>
      </c>
      <c r="K1281" s="372">
        <v>1099551</v>
      </c>
      <c r="L1281" s="388">
        <f>ROWS(K$5:K1281)</f>
        <v>1277</v>
      </c>
      <c r="M1281" s="388" t="str">
        <f>IF(_xlfn.IFNA(VLOOKUP(I1281,$AG$3:$AH$83,2,FALSE),"")='11.1'!$D$5,TXM!L1281,"")</f>
        <v/>
      </c>
      <c r="N1281" t="str">
        <f>IFERROR(SMALL($M$5:$M$9000,ROWS($M$5:M1281)),"")</f>
        <v/>
      </c>
      <c r="P1281" t="s">
        <v>47</v>
      </c>
      <c r="Q1281" t="s">
        <v>104</v>
      </c>
      <c r="R1281">
        <v>24671</v>
      </c>
      <c r="S1281" s="388">
        <f>ROWS(R$5:R1281)</f>
        <v>1277</v>
      </c>
      <c r="T1281" s="388" t="str">
        <f>IF(_xlfn.IFNA(VLOOKUP(P1281,$AG$3:$AH$83,2,FALSE),"")='11.1'!$D$5,TXM!S1281,"")</f>
        <v/>
      </c>
      <c r="U1281" t="str">
        <f>IFERROR(SMALL($T$5:$T$9000,ROWS($T$5:T1281)),"")</f>
        <v/>
      </c>
    </row>
    <row r="1282" spans="1:21" ht="14.4" customHeight="1" x14ac:dyDescent="0.3">
      <c r="A1282" s="371" t="s">
        <v>47</v>
      </c>
      <c r="B1282" t="s">
        <v>1434</v>
      </c>
      <c r="C1282" s="372">
        <v>5083</v>
      </c>
      <c r="D1282" s="388">
        <f>ROWS(C$5:C1282)</f>
        <v>1278</v>
      </c>
      <c r="E1282" s="388" t="str">
        <f>IF(_xlfn.IFNA(VLOOKUP(A1282,$AG$3:$AH$83,2,FALSE),"")='11.1'!$D$5,TXM!D1282,"")</f>
        <v/>
      </c>
      <c r="F1282" t="str">
        <f>IFERROR(SMALL($E$5:$E$9000,ROWS($E$5:E1282)),"")</f>
        <v/>
      </c>
      <c r="I1282" s="371" t="s">
        <v>134</v>
      </c>
      <c r="J1282" t="s">
        <v>801</v>
      </c>
      <c r="K1282" s="372">
        <v>913556</v>
      </c>
      <c r="L1282" s="388">
        <f>ROWS(K$5:K1282)</f>
        <v>1278</v>
      </c>
      <c r="M1282" s="388" t="str">
        <f>IF(_xlfn.IFNA(VLOOKUP(I1282,$AG$3:$AH$83,2,FALSE),"")='11.1'!$D$5,TXM!L1282,"")</f>
        <v/>
      </c>
      <c r="N1282" t="str">
        <f>IFERROR(SMALL($M$5:$M$9000,ROWS($M$5:M1282)),"")</f>
        <v/>
      </c>
      <c r="P1282" t="s">
        <v>47</v>
      </c>
      <c r="Q1282" t="s">
        <v>817</v>
      </c>
      <c r="R1282">
        <v>23554</v>
      </c>
      <c r="S1282" s="388">
        <f>ROWS(R$5:R1282)</f>
        <v>1278</v>
      </c>
      <c r="T1282" s="388" t="str">
        <f>IF(_xlfn.IFNA(VLOOKUP(P1282,$AG$3:$AH$83,2,FALSE),"")='11.1'!$D$5,TXM!S1282,"")</f>
        <v/>
      </c>
      <c r="U1282" t="str">
        <f>IFERROR(SMALL($T$5:$T$9000,ROWS($T$5:T1282)),"")</f>
        <v/>
      </c>
    </row>
    <row r="1283" spans="1:21" ht="14.4" customHeight="1" x14ac:dyDescent="0.3">
      <c r="A1283" s="371" t="s">
        <v>47</v>
      </c>
      <c r="B1283" t="s">
        <v>1240</v>
      </c>
      <c r="C1283" s="372">
        <v>3721</v>
      </c>
      <c r="D1283" s="388">
        <f>ROWS(C$5:C1283)</f>
        <v>1279</v>
      </c>
      <c r="E1283" s="388" t="str">
        <f>IF(_xlfn.IFNA(VLOOKUP(A1283,$AG$3:$AH$83,2,FALSE),"")='11.1'!$D$5,TXM!D1283,"")</f>
        <v/>
      </c>
      <c r="F1283" t="str">
        <f>IFERROR(SMALL($E$5:$E$9000,ROWS($E$5:E1283)),"")</f>
        <v/>
      </c>
      <c r="I1283" s="371" t="s">
        <v>134</v>
      </c>
      <c r="J1283" t="s">
        <v>1318</v>
      </c>
      <c r="K1283" s="372">
        <v>891471</v>
      </c>
      <c r="L1283" s="388">
        <f>ROWS(K$5:K1283)</f>
        <v>1279</v>
      </c>
      <c r="M1283" s="388" t="str">
        <f>IF(_xlfn.IFNA(VLOOKUP(I1283,$AG$3:$AH$83,2,FALSE),"")='11.1'!$D$5,TXM!L1283,"")</f>
        <v/>
      </c>
      <c r="N1283" t="str">
        <f>IFERROR(SMALL($M$5:$M$9000,ROWS($M$5:M1283)),"")</f>
        <v/>
      </c>
      <c r="P1283" t="s">
        <v>47</v>
      </c>
      <c r="Q1283" t="s">
        <v>789</v>
      </c>
      <c r="R1283">
        <v>21409</v>
      </c>
      <c r="S1283" s="388">
        <f>ROWS(R$5:R1283)</f>
        <v>1279</v>
      </c>
      <c r="T1283" s="388" t="str">
        <f>IF(_xlfn.IFNA(VLOOKUP(P1283,$AG$3:$AH$83,2,FALSE),"")='11.1'!$D$5,TXM!S1283,"")</f>
        <v/>
      </c>
      <c r="U1283" t="str">
        <f>IFERROR(SMALL($T$5:$T$9000,ROWS($T$5:T1283)),"")</f>
        <v/>
      </c>
    </row>
    <row r="1284" spans="1:21" ht="14.4" customHeight="1" x14ac:dyDescent="0.3">
      <c r="A1284" s="371" t="s">
        <v>47</v>
      </c>
      <c r="B1284" t="s">
        <v>103</v>
      </c>
      <c r="C1284" s="372">
        <v>3600</v>
      </c>
      <c r="D1284" s="388">
        <f>ROWS(C$5:C1284)</f>
        <v>1280</v>
      </c>
      <c r="E1284" s="388" t="str">
        <f>IF(_xlfn.IFNA(VLOOKUP(A1284,$AG$3:$AH$83,2,FALSE),"")='11.1'!$D$5,TXM!D1284,"")</f>
        <v/>
      </c>
      <c r="F1284" t="str">
        <f>IFERROR(SMALL($E$5:$E$9000,ROWS($E$5:E1284)),"")</f>
        <v/>
      </c>
      <c r="I1284" s="371" t="s">
        <v>134</v>
      </c>
      <c r="J1284" t="s">
        <v>837</v>
      </c>
      <c r="K1284" s="372">
        <v>830310</v>
      </c>
      <c r="L1284" s="388">
        <f>ROWS(K$5:K1284)</f>
        <v>1280</v>
      </c>
      <c r="M1284" s="388" t="str">
        <f>IF(_xlfn.IFNA(VLOOKUP(I1284,$AG$3:$AH$83,2,FALSE),"")='11.1'!$D$5,TXM!L1284,"")</f>
        <v/>
      </c>
      <c r="N1284" t="str">
        <f>IFERROR(SMALL($M$5:$M$9000,ROWS($M$5:M1284)),"")</f>
        <v/>
      </c>
      <c r="P1284" t="s">
        <v>47</v>
      </c>
      <c r="Q1284" t="s">
        <v>847</v>
      </c>
      <c r="R1284">
        <v>18612</v>
      </c>
      <c r="S1284" s="388">
        <f>ROWS(R$5:R1284)</f>
        <v>1280</v>
      </c>
      <c r="T1284" s="388" t="str">
        <f>IF(_xlfn.IFNA(VLOOKUP(P1284,$AG$3:$AH$83,2,FALSE),"")='11.1'!$D$5,TXM!S1284,"")</f>
        <v/>
      </c>
      <c r="U1284" t="str">
        <f>IFERROR(SMALL($T$5:$T$9000,ROWS($T$5:T1284)),"")</f>
        <v/>
      </c>
    </row>
    <row r="1285" spans="1:21" ht="14.4" customHeight="1" x14ac:dyDescent="0.3">
      <c r="A1285" s="371" t="s">
        <v>47</v>
      </c>
      <c r="B1285" t="s">
        <v>1494</v>
      </c>
      <c r="C1285" s="372">
        <v>3035</v>
      </c>
      <c r="D1285" s="388">
        <f>ROWS(C$5:C1285)</f>
        <v>1281</v>
      </c>
      <c r="E1285" s="388" t="str">
        <f>IF(_xlfn.IFNA(VLOOKUP(A1285,$AG$3:$AH$83,2,FALSE),"")='11.1'!$D$5,TXM!D1285,"")</f>
        <v/>
      </c>
      <c r="F1285" t="str">
        <f>IFERROR(SMALL($E$5:$E$9000,ROWS($E$5:E1285)),"")</f>
        <v/>
      </c>
      <c r="I1285" s="371" t="s">
        <v>134</v>
      </c>
      <c r="J1285" t="s">
        <v>847</v>
      </c>
      <c r="K1285" s="372">
        <v>642948</v>
      </c>
      <c r="L1285" s="388">
        <f>ROWS(K$5:K1285)</f>
        <v>1281</v>
      </c>
      <c r="M1285" s="388" t="str">
        <f>IF(_xlfn.IFNA(VLOOKUP(I1285,$AG$3:$AH$83,2,FALSE),"")='11.1'!$D$5,TXM!L1285,"")</f>
        <v/>
      </c>
      <c r="N1285" t="str">
        <f>IFERROR(SMALL($M$5:$M$9000,ROWS($M$5:M1285)),"")</f>
        <v/>
      </c>
      <c r="P1285" t="s">
        <v>47</v>
      </c>
      <c r="Q1285" t="s">
        <v>101</v>
      </c>
      <c r="R1285">
        <v>18410</v>
      </c>
      <c r="S1285" s="388">
        <f>ROWS(R$5:R1285)</f>
        <v>1281</v>
      </c>
      <c r="T1285" s="388" t="str">
        <f>IF(_xlfn.IFNA(VLOOKUP(P1285,$AG$3:$AH$83,2,FALSE),"")='11.1'!$D$5,TXM!S1285,"")</f>
        <v/>
      </c>
      <c r="U1285" t="str">
        <f>IFERROR(SMALL($T$5:$T$9000,ROWS($T$5:T1285)),"")</f>
        <v/>
      </c>
    </row>
    <row r="1286" spans="1:21" ht="14.4" customHeight="1" x14ac:dyDescent="0.3">
      <c r="A1286" s="371" t="s">
        <v>47</v>
      </c>
      <c r="B1286" t="s">
        <v>801</v>
      </c>
      <c r="C1286" s="372">
        <v>1019</v>
      </c>
      <c r="D1286" s="388">
        <f>ROWS(C$5:C1286)</f>
        <v>1282</v>
      </c>
      <c r="E1286" s="388" t="str">
        <f>IF(_xlfn.IFNA(VLOOKUP(A1286,$AG$3:$AH$83,2,FALSE),"")='11.1'!$D$5,TXM!D1286,"")</f>
        <v/>
      </c>
      <c r="F1286" t="str">
        <f>IFERROR(SMALL($E$5:$E$9000,ROWS($E$5:E1286)),"")</f>
        <v/>
      </c>
      <c r="I1286" s="371" t="s">
        <v>134</v>
      </c>
      <c r="J1286" t="s">
        <v>781</v>
      </c>
      <c r="K1286" s="372">
        <v>635849</v>
      </c>
      <c r="L1286" s="388">
        <f>ROWS(K$5:K1286)</f>
        <v>1282</v>
      </c>
      <c r="M1286" s="388" t="str">
        <f>IF(_xlfn.IFNA(VLOOKUP(I1286,$AG$3:$AH$83,2,FALSE),"")='11.1'!$D$5,TXM!L1286,"")</f>
        <v/>
      </c>
      <c r="N1286" t="str">
        <f>IFERROR(SMALL($M$5:$M$9000,ROWS($M$5:M1286)),"")</f>
        <v/>
      </c>
      <c r="P1286" t="s">
        <v>47</v>
      </c>
      <c r="Q1286" t="s">
        <v>102</v>
      </c>
      <c r="R1286">
        <v>14351</v>
      </c>
      <c r="S1286" s="388">
        <f>ROWS(R$5:R1286)</f>
        <v>1282</v>
      </c>
      <c r="T1286" s="388" t="str">
        <f>IF(_xlfn.IFNA(VLOOKUP(P1286,$AG$3:$AH$83,2,FALSE),"")='11.1'!$D$5,TXM!S1286,"")</f>
        <v/>
      </c>
      <c r="U1286" t="str">
        <f>IFERROR(SMALL($T$5:$T$9000,ROWS($T$5:T1286)),"")</f>
        <v/>
      </c>
    </row>
    <row r="1287" spans="1:21" ht="14.4" customHeight="1" x14ac:dyDescent="0.3">
      <c r="A1287" s="371" t="s">
        <v>47</v>
      </c>
      <c r="B1287" t="s">
        <v>873</v>
      </c>
      <c r="C1287" s="372">
        <v>666</v>
      </c>
      <c r="D1287" s="388">
        <f>ROWS(C$5:C1287)</f>
        <v>1283</v>
      </c>
      <c r="E1287" s="388" t="str">
        <f>IF(_xlfn.IFNA(VLOOKUP(A1287,$AG$3:$AH$83,2,FALSE),"")='11.1'!$D$5,TXM!D1287,"")</f>
        <v/>
      </c>
      <c r="F1287" t="str">
        <f>IFERROR(SMALL($E$5:$E$9000,ROWS($E$5:E1287)),"")</f>
        <v/>
      </c>
      <c r="I1287" s="371" t="s">
        <v>134</v>
      </c>
      <c r="J1287" t="s">
        <v>93</v>
      </c>
      <c r="K1287" s="372">
        <v>627428</v>
      </c>
      <c r="L1287" s="388">
        <f>ROWS(K$5:K1287)</f>
        <v>1283</v>
      </c>
      <c r="M1287" s="388" t="str">
        <f>IF(_xlfn.IFNA(VLOOKUP(I1287,$AG$3:$AH$83,2,FALSE),"")='11.1'!$D$5,TXM!L1287,"")</f>
        <v/>
      </c>
      <c r="N1287" t="str">
        <f>IFERROR(SMALL($M$5:$M$9000,ROWS($M$5:M1287)),"")</f>
        <v/>
      </c>
      <c r="P1287" t="s">
        <v>47</v>
      </c>
      <c r="Q1287" t="s">
        <v>95</v>
      </c>
      <c r="R1287">
        <v>13483</v>
      </c>
      <c r="S1287" s="388">
        <f>ROWS(R$5:R1287)</f>
        <v>1283</v>
      </c>
      <c r="T1287" s="388" t="str">
        <f>IF(_xlfn.IFNA(VLOOKUP(P1287,$AG$3:$AH$83,2,FALSE),"")='11.1'!$D$5,TXM!S1287,"")</f>
        <v/>
      </c>
      <c r="U1287" t="str">
        <f>IFERROR(SMALL($T$5:$T$9000,ROWS($T$5:T1287)),"")</f>
        <v/>
      </c>
    </row>
    <row r="1288" spans="1:21" ht="14.4" customHeight="1" x14ac:dyDescent="0.3">
      <c r="A1288" s="371" t="s">
        <v>79</v>
      </c>
      <c r="B1288" t="s">
        <v>783</v>
      </c>
      <c r="C1288" s="372">
        <v>148369909</v>
      </c>
      <c r="D1288" s="388">
        <f>ROWS(C$5:C1288)</f>
        <v>1284</v>
      </c>
      <c r="E1288" s="388" t="str">
        <f>IF(_xlfn.IFNA(VLOOKUP(A1288,$AG$3:$AH$83,2,FALSE),"")='11.1'!$D$5,TXM!D1288,"")</f>
        <v/>
      </c>
      <c r="F1288" t="str">
        <f>IFERROR(SMALL($E$5:$E$9000,ROWS($E$5:E1288)),"")</f>
        <v/>
      </c>
      <c r="I1288" s="371" t="s">
        <v>134</v>
      </c>
      <c r="J1288" t="s">
        <v>1332</v>
      </c>
      <c r="K1288" s="372">
        <v>543749</v>
      </c>
      <c r="L1288" s="388">
        <f>ROWS(K$5:K1288)</f>
        <v>1284</v>
      </c>
      <c r="M1288" s="388" t="str">
        <f>IF(_xlfn.IFNA(VLOOKUP(I1288,$AG$3:$AH$83,2,FALSE),"")='11.1'!$D$5,TXM!L1288,"")</f>
        <v/>
      </c>
      <c r="N1288" t="str">
        <f>IFERROR(SMALL($M$5:$M$9000,ROWS($M$5:M1288)),"")</f>
        <v/>
      </c>
      <c r="P1288" t="s">
        <v>47</v>
      </c>
      <c r="Q1288" t="s">
        <v>999</v>
      </c>
      <c r="R1288">
        <v>10967</v>
      </c>
      <c r="S1288" s="388">
        <f>ROWS(R$5:R1288)</f>
        <v>1284</v>
      </c>
      <c r="T1288" s="388" t="str">
        <f>IF(_xlfn.IFNA(VLOOKUP(P1288,$AG$3:$AH$83,2,FALSE),"")='11.1'!$D$5,TXM!S1288,"")</f>
        <v/>
      </c>
      <c r="U1288" t="str">
        <f>IFERROR(SMALL($T$5:$T$9000,ROWS($T$5:T1288)),"")</f>
        <v/>
      </c>
    </row>
    <row r="1289" spans="1:21" ht="14.4" customHeight="1" x14ac:dyDescent="0.3">
      <c r="A1289" s="371" t="s">
        <v>79</v>
      </c>
      <c r="B1289" t="s">
        <v>1000</v>
      </c>
      <c r="C1289" s="372">
        <v>7104288</v>
      </c>
      <c r="D1289" s="388">
        <f>ROWS(C$5:C1289)</f>
        <v>1285</v>
      </c>
      <c r="E1289" s="388" t="str">
        <f>IF(_xlfn.IFNA(VLOOKUP(A1289,$AG$3:$AH$83,2,FALSE),"")='11.1'!$D$5,TXM!D1289,"")</f>
        <v/>
      </c>
      <c r="F1289" t="str">
        <f>IFERROR(SMALL($E$5:$E$9000,ROWS($E$5:E1289)),"")</f>
        <v/>
      </c>
      <c r="I1289" s="371" t="s">
        <v>134</v>
      </c>
      <c r="J1289" t="s">
        <v>998</v>
      </c>
      <c r="K1289" s="372">
        <v>458779</v>
      </c>
      <c r="L1289" s="388">
        <f>ROWS(K$5:K1289)</f>
        <v>1285</v>
      </c>
      <c r="M1289" s="388" t="str">
        <f>IF(_xlfn.IFNA(VLOOKUP(I1289,$AG$3:$AH$83,2,FALSE),"")='11.1'!$D$5,TXM!L1289,"")</f>
        <v/>
      </c>
      <c r="N1289" t="str">
        <f>IFERROR(SMALL($M$5:$M$9000,ROWS($M$5:M1289)),"")</f>
        <v/>
      </c>
      <c r="P1289" t="s">
        <v>47</v>
      </c>
      <c r="Q1289" t="s">
        <v>779</v>
      </c>
      <c r="R1289">
        <v>9622</v>
      </c>
      <c r="S1289" s="388">
        <f>ROWS(R$5:R1289)</f>
        <v>1285</v>
      </c>
      <c r="T1289" s="388" t="str">
        <f>IF(_xlfn.IFNA(VLOOKUP(P1289,$AG$3:$AH$83,2,FALSE),"")='11.1'!$D$5,TXM!S1289,"")</f>
        <v/>
      </c>
      <c r="U1289" t="str">
        <f>IFERROR(SMALL($T$5:$T$9000,ROWS($T$5:T1289)),"")</f>
        <v/>
      </c>
    </row>
    <row r="1290" spans="1:21" ht="14.4" customHeight="1" x14ac:dyDescent="0.3">
      <c r="A1290" s="371" t="s">
        <v>79</v>
      </c>
      <c r="B1290" t="s">
        <v>863</v>
      </c>
      <c r="C1290" s="372">
        <v>2333385</v>
      </c>
      <c r="D1290" s="388">
        <f>ROWS(C$5:C1290)</f>
        <v>1286</v>
      </c>
      <c r="E1290" s="388" t="str">
        <f>IF(_xlfn.IFNA(VLOOKUP(A1290,$AG$3:$AH$83,2,FALSE),"")='11.1'!$D$5,TXM!D1290,"")</f>
        <v/>
      </c>
      <c r="F1290" t="str">
        <f>IFERROR(SMALL($E$5:$E$9000,ROWS($E$5:E1290)),"")</f>
        <v/>
      </c>
      <c r="I1290" s="371" t="s">
        <v>134</v>
      </c>
      <c r="J1290" t="s">
        <v>855</v>
      </c>
      <c r="K1290" s="372">
        <v>282256</v>
      </c>
      <c r="L1290" s="388">
        <f>ROWS(K$5:K1290)</f>
        <v>1286</v>
      </c>
      <c r="M1290" s="388" t="str">
        <f>IF(_xlfn.IFNA(VLOOKUP(I1290,$AG$3:$AH$83,2,FALSE),"")='11.1'!$D$5,TXM!L1290,"")</f>
        <v/>
      </c>
      <c r="N1290" t="str">
        <f>IFERROR(SMALL($M$5:$M$9000,ROWS($M$5:M1290)),"")</f>
        <v/>
      </c>
      <c r="P1290" t="s">
        <v>47</v>
      </c>
      <c r="Q1290" t="s">
        <v>857</v>
      </c>
      <c r="R1290">
        <v>7100</v>
      </c>
      <c r="S1290" s="388">
        <f>ROWS(R$5:R1290)</f>
        <v>1286</v>
      </c>
      <c r="T1290" s="388" t="str">
        <f>IF(_xlfn.IFNA(VLOOKUP(P1290,$AG$3:$AH$83,2,FALSE),"")='11.1'!$D$5,TXM!S1290,"")</f>
        <v/>
      </c>
      <c r="U1290" t="str">
        <f>IFERROR(SMALL($T$5:$T$9000,ROWS($T$5:T1290)),"")</f>
        <v/>
      </c>
    </row>
    <row r="1291" spans="1:21" ht="14.4" customHeight="1" x14ac:dyDescent="0.3">
      <c r="A1291" s="371" t="s">
        <v>79</v>
      </c>
      <c r="B1291" t="s">
        <v>999</v>
      </c>
      <c r="C1291" s="372">
        <v>1418040</v>
      </c>
      <c r="D1291" s="388">
        <f>ROWS(C$5:C1291)</f>
        <v>1287</v>
      </c>
      <c r="E1291" s="388" t="str">
        <f>IF(_xlfn.IFNA(VLOOKUP(A1291,$AG$3:$AH$83,2,FALSE),"")='11.1'!$D$5,TXM!D1291,"")</f>
        <v/>
      </c>
      <c r="F1291" t="str">
        <f>IFERROR(SMALL($E$5:$E$9000,ROWS($E$5:E1291)),"")</f>
        <v/>
      </c>
      <c r="I1291" s="371" t="s">
        <v>134</v>
      </c>
      <c r="J1291" t="s">
        <v>825</v>
      </c>
      <c r="K1291" s="372">
        <v>244813</v>
      </c>
      <c r="L1291" s="388">
        <f>ROWS(K$5:K1291)</f>
        <v>1287</v>
      </c>
      <c r="M1291" s="388" t="str">
        <f>IF(_xlfn.IFNA(VLOOKUP(I1291,$AG$3:$AH$83,2,FALSE),"")='11.1'!$D$5,TXM!L1291,"")</f>
        <v/>
      </c>
      <c r="N1291" t="str">
        <f>IFERROR(SMALL($M$5:$M$9000,ROWS($M$5:M1291)),"")</f>
        <v/>
      </c>
      <c r="P1291" t="s">
        <v>47</v>
      </c>
      <c r="Q1291" t="s">
        <v>100</v>
      </c>
      <c r="R1291">
        <v>6363</v>
      </c>
      <c r="S1291" s="388">
        <f>ROWS(R$5:R1291)</f>
        <v>1287</v>
      </c>
      <c r="T1291" s="388" t="str">
        <f>IF(_xlfn.IFNA(VLOOKUP(P1291,$AG$3:$AH$83,2,FALSE),"")='11.1'!$D$5,TXM!S1291,"")</f>
        <v/>
      </c>
      <c r="U1291" t="str">
        <f>IFERROR(SMALL($T$5:$T$9000,ROWS($T$5:T1291)),"")</f>
        <v/>
      </c>
    </row>
    <row r="1292" spans="1:21" ht="14.4" customHeight="1" x14ac:dyDescent="0.3">
      <c r="A1292" s="371" t="s">
        <v>79</v>
      </c>
      <c r="B1292" t="s">
        <v>859</v>
      </c>
      <c r="C1292" s="372">
        <v>1124893</v>
      </c>
      <c r="D1292" s="388">
        <f>ROWS(C$5:C1292)</f>
        <v>1288</v>
      </c>
      <c r="E1292" s="388" t="str">
        <f>IF(_xlfn.IFNA(VLOOKUP(A1292,$AG$3:$AH$83,2,FALSE),"")='11.1'!$D$5,TXM!D1292,"")</f>
        <v/>
      </c>
      <c r="F1292" t="str">
        <f>IFERROR(SMALL($E$5:$E$9000,ROWS($E$5:E1292)),"")</f>
        <v/>
      </c>
      <c r="I1292" s="371" t="s">
        <v>134</v>
      </c>
      <c r="J1292" t="s">
        <v>1365</v>
      </c>
      <c r="K1292" s="372">
        <v>244301</v>
      </c>
      <c r="L1292" s="388">
        <f>ROWS(K$5:K1292)</f>
        <v>1288</v>
      </c>
      <c r="M1292" s="388" t="str">
        <f>IF(_xlfn.IFNA(VLOOKUP(I1292,$AG$3:$AH$83,2,FALSE),"")='11.1'!$D$5,TXM!L1292,"")</f>
        <v/>
      </c>
      <c r="N1292" t="str">
        <f>IFERROR(SMALL($M$5:$M$9000,ROWS($M$5:M1292)),"")</f>
        <v/>
      </c>
      <c r="P1292" t="s">
        <v>47</v>
      </c>
      <c r="Q1292" t="s">
        <v>813</v>
      </c>
      <c r="R1292">
        <v>5825</v>
      </c>
      <c r="S1292" s="388">
        <f>ROWS(R$5:R1292)</f>
        <v>1288</v>
      </c>
      <c r="T1292" s="388" t="str">
        <f>IF(_xlfn.IFNA(VLOOKUP(P1292,$AG$3:$AH$83,2,FALSE),"")='11.1'!$D$5,TXM!S1292,"")</f>
        <v/>
      </c>
      <c r="U1292" t="str">
        <f>IFERROR(SMALL($T$5:$T$9000,ROWS($T$5:T1292)),"")</f>
        <v/>
      </c>
    </row>
    <row r="1293" spans="1:21" ht="14.4" customHeight="1" x14ac:dyDescent="0.3">
      <c r="A1293" s="371" t="s">
        <v>79</v>
      </c>
      <c r="B1293" t="s">
        <v>95</v>
      </c>
      <c r="C1293" s="372">
        <v>590451</v>
      </c>
      <c r="D1293" s="388">
        <f>ROWS(C$5:C1293)</f>
        <v>1289</v>
      </c>
      <c r="E1293" s="388" t="str">
        <f>IF(_xlfn.IFNA(VLOOKUP(A1293,$AG$3:$AH$83,2,FALSE),"")='11.1'!$D$5,TXM!D1293,"")</f>
        <v/>
      </c>
      <c r="F1293" t="str">
        <f>IFERROR(SMALL($E$5:$E$9000,ROWS($E$5:E1293)),"")</f>
        <v/>
      </c>
      <c r="I1293" s="371" t="s">
        <v>134</v>
      </c>
      <c r="J1293" t="s">
        <v>97</v>
      </c>
      <c r="K1293" s="372">
        <v>226384</v>
      </c>
      <c r="L1293" s="388">
        <f>ROWS(K$5:K1293)</f>
        <v>1289</v>
      </c>
      <c r="M1293" s="388" t="str">
        <f>IF(_xlfn.IFNA(VLOOKUP(I1293,$AG$3:$AH$83,2,FALSE),"")='11.1'!$D$5,TXM!L1293,"")</f>
        <v/>
      </c>
      <c r="N1293" t="str">
        <f>IFERROR(SMALL($M$5:$M$9000,ROWS($M$5:M1293)),"")</f>
        <v/>
      </c>
      <c r="P1293" t="s">
        <v>47</v>
      </c>
      <c r="Q1293" t="s">
        <v>1494</v>
      </c>
      <c r="R1293">
        <v>3519</v>
      </c>
      <c r="S1293" s="388">
        <f>ROWS(R$5:R1293)</f>
        <v>1289</v>
      </c>
      <c r="T1293" s="388" t="str">
        <f>IF(_xlfn.IFNA(VLOOKUP(P1293,$AG$3:$AH$83,2,FALSE),"")='11.1'!$D$5,TXM!S1293,"")</f>
        <v/>
      </c>
      <c r="U1293" t="str">
        <f>IFERROR(SMALL($T$5:$T$9000,ROWS($T$5:T1293)),"")</f>
        <v/>
      </c>
    </row>
    <row r="1294" spans="1:21" ht="14.4" customHeight="1" x14ac:dyDescent="0.3">
      <c r="A1294" s="371" t="s">
        <v>79</v>
      </c>
      <c r="B1294" t="s">
        <v>867</v>
      </c>
      <c r="C1294" s="372">
        <v>406410</v>
      </c>
      <c r="D1294" s="388">
        <f>ROWS(C$5:C1294)</f>
        <v>1290</v>
      </c>
      <c r="E1294" s="388" t="str">
        <f>IF(_xlfn.IFNA(VLOOKUP(A1294,$AG$3:$AH$83,2,FALSE),"")='11.1'!$D$5,TXM!D1294,"")</f>
        <v/>
      </c>
      <c r="F1294" t="str">
        <f>IFERROR(SMALL($E$5:$E$9000,ROWS($E$5:E1294)),"")</f>
        <v/>
      </c>
      <c r="I1294" s="371" t="s">
        <v>134</v>
      </c>
      <c r="J1294" t="s">
        <v>819</v>
      </c>
      <c r="K1294" s="372">
        <v>199962</v>
      </c>
      <c r="L1294" s="388">
        <f>ROWS(K$5:K1294)</f>
        <v>1290</v>
      </c>
      <c r="M1294" s="388" t="str">
        <f>IF(_xlfn.IFNA(VLOOKUP(I1294,$AG$3:$AH$83,2,FALSE),"")='11.1'!$D$5,TXM!L1294,"")</f>
        <v/>
      </c>
      <c r="N1294" t="str">
        <f>IFERROR(SMALL($M$5:$M$9000,ROWS($M$5:M1294)),"")</f>
        <v/>
      </c>
      <c r="P1294" t="s">
        <v>47</v>
      </c>
      <c r="Q1294" t="s">
        <v>99</v>
      </c>
      <c r="R1294">
        <v>3479</v>
      </c>
      <c r="S1294" s="388">
        <f>ROWS(R$5:R1294)</f>
        <v>1290</v>
      </c>
      <c r="T1294" s="388" t="str">
        <f>IF(_xlfn.IFNA(VLOOKUP(P1294,$AG$3:$AH$83,2,FALSE),"")='11.1'!$D$5,TXM!S1294,"")</f>
        <v/>
      </c>
      <c r="U1294" t="str">
        <f>IFERROR(SMALL($T$5:$T$9000,ROWS($T$5:T1294)),"")</f>
        <v/>
      </c>
    </row>
    <row r="1295" spans="1:21" ht="14.4" customHeight="1" x14ac:dyDescent="0.3">
      <c r="A1295" s="371" t="s">
        <v>79</v>
      </c>
      <c r="B1295" t="s">
        <v>865</v>
      </c>
      <c r="C1295" s="372">
        <v>236267</v>
      </c>
      <c r="D1295" s="388">
        <f>ROWS(C$5:C1295)</f>
        <v>1291</v>
      </c>
      <c r="E1295" s="388" t="str">
        <f>IF(_xlfn.IFNA(VLOOKUP(A1295,$AG$3:$AH$83,2,FALSE),"")='11.1'!$D$5,TXM!D1295,"")</f>
        <v/>
      </c>
      <c r="F1295" t="str">
        <f>IFERROR(SMALL($E$5:$E$9000,ROWS($E$5:E1295)),"")</f>
        <v/>
      </c>
      <c r="I1295" s="371" t="s">
        <v>134</v>
      </c>
      <c r="J1295" t="s">
        <v>799</v>
      </c>
      <c r="K1295" s="372">
        <v>193688</v>
      </c>
      <c r="L1295" s="388">
        <f>ROWS(K$5:K1295)</f>
        <v>1291</v>
      </c>
      <c r="M1295" s="388" t="str">
        <f>IF(_xlfn.IFNA(VLOOKUP(I1295,$AG$3:$AH$83,2,FALSE),"")='11.1'!$D$5,TXM!L1295,"")</f>
        <v/>
      </c>
      <c r="N1295" t="str">
        <f>IFERROR(SMALL($M$5:$M$9000,ROWS($M$5:M1295)),"")</f>
        <v/>
      </c>
      <c r="P1295" t="s">
        <v>47</v>
      </c>
      <c r="Q1295" t="s">
        <v>1332</v>
      </c>
      <c r="R1295">
        <v>1336</v>
      </c>
      <c r="S1295" s="388">
        <f>ROWS(R$5:R1295)</f>
        <v>1291</v>
      </c>
      <c r="T1295" s="388" t="str">
        <f>IF(_xlfn.IFNA(VLOOKUP(P1295,$AG$3:$AH$83,2,FALSE),"")='11.1'!$D$5,TXM!S1295,"")</f>
        <v/>
      </c>
      <c r="U1295" t="str">
        <f>IFERROR(SMALL($T$5:$T$9000,ROWS($T$5:T1295)),"")</f>
        <v/>
      </c>
    </row>
    <row r="1296" spans="1:21" ht="14.4" customHeight="1" x14ac:dyDescent="0.3">
      <c r="A1296" s="371" t="s">
        <v>79</v>
      </c>
      <c r="B1296" t="s">
        <v>787</v>
      </c>
      <c r="C1296" s="372">
        <v>121092</v>
      </c>
      <c r="D1296" s="388">
        <f>ROWS(C$5:C1296)</f>
        <v>1292</v>
      </c>
      <c r="E1296" s="388" t="str">
        <f>IF(_xlfn.IFNA(VLOOKUP(A1296,$AG$3:$AH$83,2,FALSE),"")='11.1'!$D$5,TXM!D1296,"")</f>
        <v/>
      </c>
      <c r="F1296" t="str">
        <f>IFERROR(SMALL($E$5:$E$9000,ROWS($E$5:E1296)),"")</f>
        <v/>
      </c>
      <c r="I1296" s="371" t="s">
        <v>134</v>
      </c>
      <c r="J1296" t="s">
        <v>831</v>
      </c>
      <c r="K1296" s="372">
        <v>192295</v>
      </c>
      <c r="L1296" s="388">
        <f>ROWS(K$5:K1296)</f>
        <v>1292</v>
      </c>
      <c r="M1296" s="388" t="str">
        <f>IF(_xlfn.IFNA(VLOOKUP(I1296,$AG$3:$AH$83,2,FALSE),"")='11.1'!$D$5,TXM!L1296,"")</f>
        <v/>
      </c>
      <c r="N1296" t="str">
        <f>IFERROR(SMALL($M$5:$M$9000,ROWS($M$5:M1296)),"")</f>
        <v/>
      </c>
      <c r="P1296" t="s">
        <v>47</v>
      </c>
      <c r="Q1296" t="s">
        <v>1003</v>
      </c>
      <c r="R1296">
        <v>1224</v>
      </c>
      <c r="S1296" s="388">
        <f>ROWS(R$5:R1296)</f>
        <v>1292</v>
      </c>
      <c r="T1296" s="388" t="str">
        <f>IF(_xlfn.IFNA(VLOOKUP(P1296,$AG$3:$AH$83,2,FALSE),"")='11.1'!$D$5,TXM!S1296,"")</f>
        <v/>
      </c>
      <c r="U1296" t="str">
        <f>IFERROR(SMALL($T$5:$T$9000,ROWS($T$5:T1296)),"")</f>
        <v/>
      </c>
    </row>
    <row r="1297" spans="1:21" ht="14.4" customHeight="1" x14ac:dyDescent="0.3">
      <c r="A1297" s="371" t="s">
        <v>79</v>
      </c>
      <c r="B1297" t="s">
        <v>837</v>
      </c>
      <c r="C1297" s="372">
        <v>78531</v>
      </c>
      <c r="D1297" s="388">
        <f>ROWS(C$5:C1297)</f>
        <v>1293</v>
      </c>
      <c r="E1297" s="388" t="str">
        <f>IF(_xlfn.IFNA(VLOOKUP(A1297,$AG$3:$AH$83,2,FALSE),"")='11.1'!$D$5,TXM!D1297,"")</f>
        <v/>
      </c>
      <c r="F1297" t="str">
        <f>IFERROR(SMALL($E$5:$E$9000,ROWS($E$5:E1297)),"")</f>
        <v/>
      </c>
      <c r="I1297" s="371" t="s">
        <v>134</v>
      </c>
      <c r="J1297" t="s">
        <v>829</v>
      </c>
      <c r="K1297" s="372">
        <v>178214</v>
      </c>
      <c r="L1297" s="388">
        <f>ROWS(K$5:K1297)</f>
        <v>1293</v>
      </c>
      <c r="M1297" s="388" t="str">
        <f>IF(_xlfn.IFNA(VLOOKUP(I1297,$AG$3:$AH$83,2,FALSE),"")='11.1'!$D$5,TXM!L1297,"")</f>
        <v/>
      </c>
      <c r="N1297" t="str">
        <f>IFERROR(SMALL($M$5:$M$9000,ROWS($M$5:M1297)),"")</f>
        <v/>
      </c>
      <c r="P1297" t="s">
        <v>47</v>
      </c>
      <c r="Q1297" t="s">
        <v>98</v>
      </c>
      <c r="R1297">
        <v>600</v>
      </c>
      <c r="S1297" s="388">
        <f>ROWS(R$5:R1297)</f>
        <v>1293</v>
      </c>
      <c r="T1297" s="388" t="str">
        <f>IF(_xlfn.IFNA(VLOOKUP(P1297,$AG$3:$AH$83,2,FALSE),"")='11.1'!$D$5,TXM!S1297,"")</f>
        <v/>
      </c>
      <c r="U1297" t="str">
        <f>IFERROR(SMALL($T$5:$T$9000,ROWS($T$5:T1297)),"")</f>
        <v/>
      </c>
    </row>
    <row r="1298" spans="1:21" ht="14.4" customHeight="1" x14ac:dyDescent="0.3">
      <c r="A1298" s="371" t="s">
        <v>79</v>
      </c>
      <c r="B1298" t="s">
        <v>843</v>
      </c>
      <c r="C1298" s="372">
        <v>43575</v>
      </c>
      <c r="D1298" s="388">
        <f>ROWS(C$5:C1298)</f>
        <v>1294</v>
      </c>
      <c r="E1298" s="388" t="str">
        <f>IF(_xlfn.IFNA(VLOOKUP(A1298,$AG$3:$AH$83,2,FALSE),"")='11.1'!$D$5,TXM!D1298,"")</f>
        <v/>
      </c>
      <c r="F1298" t="str">
        <f>IFERROR(SMALL($E$5:$E$9000,ROWS($E$5:E1298)),"")</f>
        <v/>
      </c>
      <c r="I1298" s="371" t="s">
        <v>134</v>
      </c>
      <c r="J1298" t="s">
        <v>827</v>
      </c>
      <c r="K1298" s="372">
        <v>94811</v>
      </c>
      <c r="L1298" s="388">
        <f>ROWS(K$5:K1298)</f>
        <v>1294</v>
      </c>
      <c r="M1298" s="388" t="str">
        <f>IF(_xlfn.IFNA(VLOOKUP(I1298,$AG$3:$AH$83,2,FALSE),"")='11.1'!$D$5,TXM!L1298,"")</f>
        <v/>
      </c>
      <c r="N1298" t="str">
        <f>IFERROR(SMALL($M$5:$M$9000,ROWS($M$5:M1298)),"")</f>
        <v/>
      </c>
      <c r="P1298" t="s">
        <v>47</v>
      </c>
      <c r="Q1298" t="s">
        <v>873</v>
      </c>
      <c r="R1298">
        <v>375</v>
      </c>
      <c r="S1298" s="388">
        <f>ROWS(R$5:R1298)</f>
        <v>1294</v>
      </c>
      <c r="T1298" s="388" t="str">
        <f>IF(_xlfn.IFNA(VLOOKUP(P1298,$AG$3:$AH$83,2,FALSE),"")='11.1'!$D$5,TXM!S1298,"")</f>
        <v/>
      </c>
      <c r="U1298" t="str">
        <f>IFERROR(SMALL($T$5:$T$9000,ROWS($T$5:T1298)),"")</f>
        <v/>
      </c>
    </row>
    <row r="1299" spans="1:21" ht="14.4" customHeight="1" x14ac:dyDescent="0.3">
      <c r="A1299" s="371" t="s">
        <v>79</v>
      </c>
      <c r="B1299" t="s">
        <v>106</v>
      </c>
      <c r="C1299" s="372">
        <v>40748</v>
      </c>
      <c r="D1299" s="388">
        <f>ROWS(C$5:C1299)</f>
        <v>1295</v>
      </c>
      <c r="E1299" s="388" t="str">
        <f>IF(_xlfn.IFNA(VLOOKUP(A1299,$AG$3:$AH$83,2,FALSE),"")='11.1'!$D$5,TXM!D1299,"")</f>
        <v/>
      </c>
      <c r="F1299" t="str">
        <f>IFERROR(SMALL($E$5:$E$9000,ROWS($E$5:E1299)),"")</f>
        <v/>
      </c>
      <c r="I1299" s="371" t="s">
        <v>134</v>
      </c>
      <c r="J1299" t="s">
        <v>990</v>
      </c>
      <c r="K1299" s="372">
        <v>29722</v>
      </c>
      <c r="L1299" s="388">
        <f>ROWS(K$5:K1299)</f>
        <v>1295</v>
      </c>
      <c r="M1299" s="388" t="str">
        <f>IF(_xlfn.IFNA(VLOOKUP(I1299,$AG$3:$AH$83,2,FALSE),"")='11.1'!$D$5,TXM!L1299,"")</f>
        <v/>
      </c>
      <c r="N1299" t="str">
        <f>IFERROR(SMALL($M$5:$M$9000,ROWS($M$5:M1299)),"")</f>
        <v/>
      </c>
      <c r="P1299" t="s">
        <v>47</v>
      </c>
      <c r="Q1299" t="s">
        <v>795</v>
      </c>
      <c r="R1299">
        <v>108</v>
      </c>
      <c r="S1299" s="388">
        <f>ROWS(R$5:R1299)</f>
        <v>1295</v>
      </c>
      <c r="T1299" s="388" t="str">
        <f>IF(_xlfn.IFNA(VLOOKUP(P1299,$AG$3:$AH$83,2,FALSE),"")='11.1'!$D$5,TXM!S1299,"")</f>
        <v/>
      </c>
      <c r="U1299" t="str">
        <f>IFERROR(SMALL($T$5:$T$9000,ROWS($T$5:T1299)),"")</f>
        <v/>
      </c>
    </row>
    <row r="1300" spans="1:21" ht="14.4" customHeight="1" x14ac:dyDescent="0.3">
      <c r="A1300" s="371" t="s">
        <v>79</v>
      </c>
      <c r="B1300" t="s">
        <v>1005</v>
      </c>
      <c r="C1300" s="372">
        <v>25968</v>
      </c>
      <c r="D1300" s="388">
        <f>ROWS(C$5:C1300)</f>
        <v>1296</v>
      </c>
      <c r="E1300" s="388" t="str">
        <f>IF(_xlfn.IFNA(VLOOKUP(A1300,$AG$3:$AH$83,2,FALSE),"")='11.1'!$D$5,TXM!D1300,"")</f>
        <v/>
      </c>
      <c r="F1300" t="str">
        <f>IFERROR(SMALL($E$5:$E$9000,ROWS($E$5:E1300)),"")</f>
        <v/>
      </c>
      <c r="I1300" s="371" t="s">
        <v>134</v>
      </c>
      <c r="J1300" t="s">
        <v>1002</v>
      </c>
      <c r="K1300" s="372">
        <v>28048</v>
      </c>
      <c r="L1300" s="388">
        <f>ROWS(K$5:K1300)</f>
        <v>1296</v>
      </c>
      <c r="M1300" s="388" t="str">
        <f>IF(_xlfn.IFNA(VLOOKUP(I1300,$AG$3:$AH$83,2,FALSE),"")='11.1'!$D$5,TXM!L1300,"")</f>
        <v/>
      </c>
      <c r="N1300" t="str">
        <f>IFERROR(SMALL($M$5:$M$9000,ROWS($M$5:M1300)),"")</f>
        <v/>
      </c>
      <c r="P1300" t="s">
        <v>47</v>
      </c>
      <c r="Q1300" t="s">
        <v>819</v>
      </c>
      <c r="R1300">
        <v>71</v>
      </c>
      <c r="S1300" s="388">
        <f>ROWS(R$5:R1300)</f>
        <v>1296</v>
      </c>
      <c r="T1300" s="388" t="str">
        <f>IF(_xlfn.IFNA(VLOOKUP(P1300,$AG$3:$AH$83,2,FALSE),"")='11.1'!$D$5,TXM!S1300,"")</f>
        <v/>
      </c>
      <c r="U1300" t="str">
        <f>IFERROR(SMALL($T$5:$T$9000,ROWS($T$5:T1300)),"")</f>
        <v/>
      </c>
    </row>
    <row r="1301" spans="1:21" ht="14.4" customHeight="1" x14ac:dyDescent="0.3">
      <c r="A1301" s="371" t="s">
        <v>79</v>
      </c>
      <c r="B1301" t="s">
        <v>98</v>
      </c>
      <c r="C1301" s="372">
        <v>11716</v>
      </c>
      <c r="D1301" s="388">
        <f>ROWS(C$5:C1301)</f>
        <v>1297</v>
      </c>
      <c r="E1301" s="388" t="str">
        <f>IF(_xlfn.IFNA(VLOOKUP(A1301,$AG$3:$AH$83,2,FALSE),"")='11.1'!$D$5,TXM!D1301,"")</f>
        <v/>
      </c>
      <c r="F1301" t="str">
        <f>IFERROR(SMALL($E$5:$E$9000,ROWS($E$5:E1301)),"")</f>
        <v/>
      </c>
      <c r="I1301" s="371" t="s">
        <v>134</v>
      </c>
      <c r="J1301" t="s">
        <v>811</v>
      </c>
      <c r="K1301" s="372">
        <v>14511</v>
      </c>
      <c r="L1301" s="388">
        <f>ROWS(K$5:K1301)</f>
        <v>1297</v>
      </c>
      <c r="M1301" s="388" t="str">
        <f>IF(_xlfn.IFNA(VLOOKUP(I1301,$AG$3:$AH$83,2,FALSE),"")='11.1'!$D$5,TXM!L1301,"")</f>
        <v/>
      </c>
      <c r="N1301" t="str">
        <f>IFERROR(SMALL($M$5:$M$9000,ROWS($M$5:M1301)),"")</f>
        <v/>
      </c>
      <c r="P1301" t="s">
        <v>47</v>
      </c>
      <c r="Q1301" t="s">
        <v>787</v>
      </c>
      <c r="R1301">
        <v>33</v>
      </c>
      <c r="S1301" s="388">
        <f>ROWS(R$5:R1301)</f>
        <v>1297</v>
      </c>
      <c r="T1301" s="388" t="str">
        <f>IF(_xlfn.IFNA(VLOOKUP(P1301,$AG$3:$AH$83,2,FALSE),"")='11.1'!$D$5,TXM!S1301,"")</f>
        <v/>
      </c>
      <c r="U1301" t="str">
        <f>IFERROR(SMALL($T$5:$T$9000,ROWS($T$5:T1301)),"")</f>
        <v/>
      </c>
    </row>
    <row r="1302" spans="1:21" ht="14.4" customHeight="1" x14ac:dyDescent="0.3">
      <c r="A1302" s="371" t="s">
        <v>79</v>
      </c>
      <c r="B1302" t="s">
        <v>1365</v>
      </c>
      <c r="C1302" s="372">
        <v>4500</v>
      </c>
      <c r="D1302" s="388">
        <f>ROWS(C$5:C1302)</f>
        <v>1298</v>
      </c>
      <c r="E1302" s="388" t="str">
        <f>IF(_xlfn.IFNA(VLOOKUP(A1302,$AG$3:$AH$83,2,FALSE),"")='11.1'!$D$5,TXM!D1302,"")</f>
        <v/>
      </c>
      <c r="F1302" t="str">
        <f>IFERROR(SMALL($E$5:$E$9000,ROWS($E$5:E1302)),"")</f>
        <v/>
      </c>
      <c r="I1302" s="371" t="s">
        <v>134</v>
      </c>
      <c r="J1302" t="s">
        <v>173</v>
      </c>
      <c r="K1302" s="372">
        <v>10984</v>
      </c>
      <c r="L1302" s="388">
        <f>ROWS(K$5:K1302)</f>
        <v>1298</v>
      </c>
      <c r="M1302" s="388" t="str">
        <f>IF(_xlfn.IFNA(VLOOKUP(I1302,$AG$3:$AH$83,2,FALSE),"")='11.1'!$D$5,TXM!L1302,"")</f>
        <v/>
      </c>
      <c r="N1302" t="str">
        <f>IFERROR(SMALL($M$5:$M$9000,ROWS($M$5:M1302)),"")</f>
        <v/>
      </c>
      <c r="P1302" t="s">
        <v>79</v>
      </c>
      <c r="Q1302" t="s">
        <v>863</v>
      </c>
      <c r="R1302">
        <v>39586217</v>
      </c>
      <c r="S1302" s="388">
        <f>ROWS(R$5:R1302)</f>
        <v>1298</v>
      </c>
      <c r="T1302" s="388" t="str">
        <f>IF(_xlfn.IFNA(VLOOKUP(P1302,$AG$3:$AH$83,2,FALSE),"")='11.1'!$D$5,TXM!S1302,"")</f>
        <v/>
      </c>
      <c r="U1302" t="str">
        <f>IFERROR(SMALL($T$5:$T$9000,ROWS($T$5:T1302)),"")</f>
        <v/>
      </c>
    </row>
    <row r="1303" spans="1:21" ht="14.4" customHeight="1" x14ac:dyDescent="0.3">
      <c r="A1303" s="371" t="s">
        <v>79</v>
      </c>
      <c r="B1303" t="s">
        <v>789</v>
      </c>
      <c r="C1303" s="372">
        <v>3027</v>
      </c>
      <c r="D1303" s="388">
        <f>ROWS(C$5:C1303)</f>
        <v>1299</v>
      </c>
      <c r="E1303" s="388" t="str">
        <f>IF(_xlfn.IFNA(VLOOKUP(A1303,$AG$3:$AH$83,2,FALSE),"")='11.1'!$D$5,TXM!D1303,"")</f>
        <v/>
      </c>
      <c r="F1303" t="str">
        <f>IFERROR(SMALL($E$5:$E$9000,ROWS($E$5:E1303)),"")</f>
        <v/>
      </c>
      <c r="I1303" s="371" t="s">
        <v>134</v>
      </c>
      <c r="J1303" t="s">
        <v>833</v>
      </c>
      <c r="K1303" s="372">
        <v>367</v>
      </c>
      <c r="L1303" s="388">
        <f>ROWS(K$5:K1303)</f>
        <v>1299</v>
      </c>
      <c r="M1303" s="388" t="str">
        <f>IF(_xlfn.IFNA(VLOOKUP(I1303,$AG$3:$AH$83,2,FALSE),"")='11.1'!$D$5,TXM!L1303,"")</f>
        <v/>
      </c>
      <c r="N1303" t="str">
        <f>IFERROR(SMALL($M$5:$M$9000,ROWS($M$5:M1303)),"")</f>
        <v/>
      </c>
      <c r="P1303" t="s">
        <v>79</v>
      </c>
      <c r="Q1303" t="s">
        <v>1265</v>
      </c>
      <c r="R1303">
        <v>29682600</v>
      </c>
      <c r="S1303" s="388">
        <f>ROWS(R$5:R1303)</f>
        <v>1299</v>
      </c>
      <c r="T1303" s="388" t="str">
        <f>IF(_xlfn.IFNA(VLOOKUP(P1303,$AG$3:$AH$83,2,FALSE),"")='11.1'!$D$5,TXM!S1303,"")</f>
        <v/>
      </c>
      <c r="U1303" t="str">
        <f>IFERROR(SMALL($T$5:$T$9000,ROWS($T$5:T1303)),"")</f>
        <v/>
      </c>
    </row>
    <row r="1304" spans="1:21" ht="14.4" customHeight="1" x14ac:dyDescent="0.3">
      <c r="A1304" s="371" t="s">
        <v>79</v>
      </c>
      <c r="B1304" t="s">
        <v>96</v>
      </c>
      <c r="C1304" s="372">
        <v>2000</v>
      </c>
      <c r="D1304" s="388">
        <f>ROWS(C$5:C1304)</f>
        <v>1300</v>
      </c>
      <c r="E1304" s="388" t="str">
        <f>IF(_xlfn.IFNA(VLOOKUP(A1304,$AG$3:$AH$83,2,FALSE),"")='11.1'!$D$5,TXM!D1304,"")</f>
        <v/>
      </c>
      <c r="F1304" t="str">
        <f>IFERROR(SMALL($E$5:$E$9000,ROWS($E$5:E1304)),"")</f>
        <v/>
      </c>
      <c r="I1304" s="371" t="s">
        <v>134</v>
      </c>
      <c r="J1304" t="s">
        <v>1383</v>
      </c>
      <c r="K1304" s="372">
        <v>357</v>
      </c>
      <c r="L1304" s="388">
        <f>ROWS(K$5:K1304)</f>
        <v>1300</v>
      </c>
      <c r="M1304" s="388" t="str">
        <f>IF(_xlfn.IFNA(VLOOKUP(I1304,$AG$3:$AH$83,2,FALSE),"")='11.1'!$D$5,TXM!L1304,"")</f>
        <v/>
      </c>
      <c r="N1304" t="str">
        <f>IFERROR(SMALL($M$5:$M$9000,ROWS($M$5:M1304)),"")</f>
        <v/>
      </c>
      <c r="P1304" t="s">
        <v>79</v>
      </c>
      <c r="Q1304" t="s">
        <v>867</v>
      </c>
      <c r="R1304">
        <v>9874238</v>
      </c>
      <c r="S1304" s="388">
        <f>ROWS(R$5:R1304)</f>
        <v>1300</v>
      </c>
      <c r="T1304" s="388" t="str">
        <f>IF(_xlfn.IFNA(VLOOKUP(P1304,$AG$3:$AH$83,2,FALSE),"")='11.1'!$D$5,TXM!S1304,"")</f>
        <v/>
      </c>
      <c r="U1304" t="str">
        <f>IFERROR(SMALL($T$5:$T$9000,ROWS($T$5:T1304)),"")</f>
        <v/>
      </c>
    </row>
    <row r="1305" spans="1:21" ht="14.4" customHeight="1" x14ac:dyDescent="0.3">
      <c r="A1305" s="371" t="s">
        <v>79</v>
      </c>
      <c r="B1305" t="s">
        <v>107</v>
      </c>
      <c r="C1305" s="372">
        <v>1600</v>
      </c>
      <c r="D1305" s="388">
        <f>ROWS(C$5:C1305)</f>
        <v>1301</v>
      </c>
      <c r="E1305" s="388" t="str">
        <f>IF(_xlfn.IFNA(VLOOKUP(A1305,$AG$3:$AH$83,2,FALSE),"")='11.1'!$D$5,TXM!D1305,"")</f>
        <v/>
      </c>
      <c r="F1305" t="str">
        <f>IFERROR(SMALL($E$5:$E$9000,ROWS($E$5:E1305)),"")</f>
        <v/>
      </c>
      <c r="I1305" s="371" t="s">
        <v>134</v>
      </c>
      <c r="J1305" t="s">
        <v>869</v>
      </c>
      <c r="K1305" s="372">
        <v>332</v>
      </c>
      <c r="L1305" s="388">
        <f>ROWS(K$5:K1305)</f>
        <v>1301</v>
      </c>
      <c r="M1305" s="388" t="str">
        <f>IF(_xlfn.IFNA(VLOOKUP(I1305,$AG$3:$AH$83,2,FALSE),"")='11.1'!$D$5,TXM!L1305,"")</f>
        <v/>
      </c>
      <c r="N1305" t="str">
        <f>IFERROR(SMALL($M$5:$M$9000,ROWS($M$5:M1305)),"")</f>
        <v/>
      </c>
      <c r="P1305" t="s">
        <v>79</v>
      </c>
      <c r="Q1305" t="s">
        <v>859</v>
      </c>
      <c r="R1305">
        <v>5747169</v>
      </c>
      <c r="S1305" s="388">
        <f>ROWS(R$5:R1305)</f>
        <v>1301</v>
      </c>
      <c r="T1305" s="388" t="str">
        <f>IF(_xlfn.IFNA(VLOOKUP(P1305,$AG$3:$AH$83,2,FALSE),"")='11.1'!$D$5,TXM!S1305,"")</f>
        <v/>
      </c>
      <c r="U1305" t="str">
        <f>IFERROR(SMALL($T$5:$T$9000,ROWS($T$5:T1305)),"")</f>
        <v/>
      </c>
    </row>
    <row r="1306" spans="1:21" ht="14.4" customHeight="1" x14ac:dyDescent="0.3">
      <c r="A1306" s="371" t="s">
        <v>79</v>
      </c>
      <c r="B1306" t="s">
        <v>102</v>
      </c>
      <c r="C1306" s="372">
        <v>800</v>
      </c>
      <c r="D1306" s="388">
        <f>ROWS(C$5:C1306)</f>
        <v>1302</v>
      </c>
      <c r="E1306" s="388" t="str">
        <f>IF(_xlfn.IFNA(VLOOKUP(A1306,$AG$3:$AH$83,2,FALSE),"")='11.1'!$D$5,TXM!D1306,"")</f>
        <v/>
      </c>
      <c r="F1306" t="str">
        <f>IFERROR(SMALL($E$5:$E$9000,ROWS($E$5:E1306)),"")</f>
        <v/>
      </c>
      <c r="I1306" s="371" t="s">
        <v>134</v>
      </c>
      <c r="J1306" t="s">
        <v>817</v>
      </c>
      <c r="K1306" s="372">
        <v>286</v>
      </c>
      <c r="L1306" s="388">
        <f>ROWS(K$5:K1306)</f>
        <v>1302</v>
      </c>
      <c r="M1306" s="388" t="str">
        <f>IF(_xlfn.IFNA(VLOOKUP(I1306,$AG$3:$AH$83,2,FALSE),"")='11.1'!$D$5,TXM!L1306,"")</f>
        <v/>
      </c>
      <c r="N1306" t="str">
        <f>IFERROR(SMALL($M$5:$M$9000,ROWS($M$5:M1306)),"")</f>
        <v/>
      </c>
      <c r="P1306" t="s">
        <v>79</v>
      </c>
      <c r="Q1306" t="s">
        <v>865</v>
      </c>
      <c r="R1306">
        <v>3947667</v>
      </c>
      <c r="S1306" s="388">
        <f>ROWS(R$5:R1306)</f>
        <v>1302</v>
      </c>
      <c r="T1306" s="388" t="str">
        <f>IF(_xlfn.IFNA(VLOOKUP(P1306,$AG$3:$AH$83,2,FALSE),"")='11.1'!$D$5,TXM!S1306,"")</f>
        <v/>
      </c>
      <c r="U1306" t="str">
        <f>IFERROR(SMALL($T$5:$T$9000,ROWS($T$5:T1306)),"")</f>
        <v/>
      </c>
    </row>
    <row r="1307" spans="1:21" ht="14.4" customHeight="1" x14ac:dyDescent="0.3">
      <c r="A1307" s="371" t="s">
        <v>79</v>
      </c>
      <c r="B1307" t="s">
        <v>791</v>
      </c>
      <c r="C1307" s="372">
        <v>675</v>
      </c>
      <c r="D1307" s="388">
        <f>ROWS(C$5:C1307)</f>
        <v>1303</v>
      </c>
      <c r="E1307" s="388" t="str">
        <f>IF(_xlfn.IFNA(VLOOKUP(A1307,$AG$3:$AH$83,2,FALSE),"")='11.1'!$D$5,TXM!D1307,"")</f>
        <v/>
      </c>
      <c r="F1307" t="str">
        <f>IFERROR(SMALL($E$5:$E$9000,ROWS($E$5:E1307)),"")</f>
        <v/>
      </c>
      <c r="I1307" s="371" t="s">
        <v>193</v>
      </c>
      <c r="J1307" t="s">
        <v>839</v>
      </c>
      <c r="K1307" s="372">
        <v>20512617274</v>
      </c>
      <c r="L1307" s="388">
        <f>ROWS(K$5:K1307)</f>
        <v>1303</v>
      </c>
      <c r="M1307" s="388" t="str">
        <f>IF(_xlfn.IFNA(VLOOKUP(I1307,$AG$3:$AH$83,2,FALSE),"")='11.1'!$D$5,TXM!L1307,"")</f>
        <v/>
      </c>
      <c r="N1307" t="str">
        <f>IFERROR(SMALL($M$5:$M$9000,ROWS($M$5:M1307)),"")</f>
        <v/>
      </c>
      <c r="P1307" t="s">
        <v>79</v>
      </c>
      <c r="Q1307" t="s">
        <v>1318</v>
      </c>
      <c r="R1307">
        <v>796630</v>
      </c>
      <c r="S1307" s="388">
        <f>ROWS(R$5:R1307)</f>
        <v>1303</v>
      </c>
      <c r="T1307" s="388" t="str">
        <f>IF(_xlfn.IFNA(VLOOKUP(P1307,$AG$3:$AH$83,2,FALSE),"")='11.1'!$D$5,TXM!S1307,"")</f>
        <v/>
      </c>
      <c r="U1307" t="str">
        <f>IFERROR(SMALL($T$5:$T$9000,ROWS($T$5:T1307)),"")</f>
        <v/>
      </c>
    </row>
    <row r="1308" spans="1:21" ht="14.4" customHeight="1" x14ac:dyDescent="0.3">
      <c r="A1308" s="371" t="s">
        <v>79</v>
      </c>
      <c r="B1308" t="s">
        <v>823</v>
      </c>
      <c r="C1308" s="372">
        <v>350</v>
      </c>
      <c r="D1308" s="388">
        <f>ROWS(C$5:C1308)</f>
        <v>1304</v>
      </c>
      <c r="E1308" s="388" t="str">
        <f>IF(_xlfn.IFNA(VLOOKUP(A1308,$AG$3:$AH$83,2,FALSE),"")='11.1'!$D$5,TXM!D1308,"")</f>
        <v/>
      </c>
      <c r="F1308" t="str">
        <f>IFERROR(SMALL($E$5:$E$9000,ROWS($E$5:E1308)),"")</f>
        <v/>
      </c>
      <c r="I1308" s="371" t="s">
        <v>193</v>
      </c>
      <c r="J1308" t="s">
        <v>783</v>
      </c>
      <c r="K1308" s="372">
        <v>7085003416</v>
      </c>
      <c r="L1308" s="388">
        <f>ROWS(K$5:K1308)</f>
        <v>1304</v>
      </c>
      <c r="M1308" s="388" t="str">
        <f>IF(_xlfn.IFNA(VLOOKUP(I1308,$AG$3:$AH$83,2,FALSE),"")='11.1'!$D$5,TXM!L1308,"")</f>
        <v/>
      </c>
      <c r="N1308" t="str">
        <f>IFERROR(SMALL($M$5:$M$9000,ROWS($M$5:M1308)),"")</f>
        <v/>
      </c>
      <c r="P1308" t="s">
        <v>79</v>
      </c>
      <c r="Q1308" t="s">
        <v>999</v>
      </c>
      <c r="R1308">
        <v>748410</v>
      </c>
      <c r="S1308" s="388">
        <f>ROWS(R$5:R1308)</f>
        <v>1304</v>
      </c>
      <c r="T1308" s="388" t="str">
        <f>IF(_xlfn.IFNA(VLOOKUP(P1308,$AG$3:$AH$83,2,FALSE),"")='11.1'!$D$5,TXM!S1308,"")</f>
        <v/>
      </c>
      <c r="U1308" t="str">
        <f>IFERROR(SMALL($T$5:$T$9000,ROWS($T$5:T1308)),"")</f>
        <v/>
      </c>
    </row>
    <row r="1309" spans="1:21" ht="14.4" customHeight="1" x14ac:dyDescent="0.3">
      <c r="A1309" s="371" t="s">
        <v>79</v>
      </c>
      <c r="B1309" t="s">
        <v>1240</v>
      </c>
      <c r="C1309" s="372">
        <v>326</v>
      </c>
      <c r="D1309" s="388">
        <f>ROWS(C$5:C1309)</f>
        <v>1305</v>
      </c>
      <c r="E1309" s="388" t="str">
        <f>IF(_xlfn.IFNA(VLOOKUP(A1309,$AG$3:$AH$83,2,FALSE),"")='11.1'!$D$5,TXM!D1309,"")</f>
        <v/>
      </c>
      <c r="F1309" t="str">
        <f>IFERROR(SMALL($E$5:$E$9000,ROWS($E$5:E1309)),"")</f>
        <v/>
      </c>
      <c r="I1309" s="371" t="s">
        <v>193</v>
      </c>
      <c r="J1309" t="s">
        <v>863</v>
      </c>
      <c r="K1309" s="372">
        <v>2862793984</v>
      </c>
      <c r="L1309" s="388">
        <f>ROWS(K$5:K1309)</f>
        <v>1305</v>
      </c>
      <c r="M1309" s="388" t="str">
        <f>IF(_xlfn.IFNA(VLOOKUP(I1309,$AG$3:$AH$83,2,FALSE),"")='11.1'!$D$5,TXM!L1309,"")</f>
        <v/>
      </c>
      <c r="N1309" t="str">
        <f>IFERROR(SMALL($M$5:$M$9000,ROWS($M$5:M1309)),"")</f>
        <v/>
      </c>
      <c r="P1309" t="s">
        <v>79</v>
      </c>
      <c r="Q1309" t="s">
        <v>1441</v>
      </c>
      <c r="R1309">
        <v>543704</v>
      </c>
      <c r="S1309" s="388">
        <f>ROWS(R$5:R1309)</f>
        <v>1305</v>
      </c>
      <c r="T1309" s="388" t="str">
        <f>IF(_xlfn.IFNA(VLOOKUP(P1309,$AG$3:$AH$83,2,FALSE),"")='11.1'!$D$5,TXM!S1309,"")</f>
        <v/>
      </c>
      <c r="U1309" t="str">
        <f>IFERROR(SMALL($T$5:$T$9000,ROWS($T$5:T1309)),"")</f>
        <v/>
      </c>
    </row>
    <row r="1310" spans="1:21" ht="14.4" customHeight="1" x14ac:dyDescent="0.3">
      <c r="A1310" s="371" t="s">
        <v>158</v>
      </c>
      <c r="B1310" t="s">
        <v>783</v>
      </c>
      <c r="C1310" s="372">
        <v>1317585980</v>
      </c>
      <c r="D1310" s="388">
        <f>ROWS(C$5:C1310)</f>
        <v>1306</v>
      </c>
      <c r="E1310" s="388" t="str">
        <f>IF(_xlfn.IFNA(VLOOKUP(A1310,$AG$3:$AH$83,2,FALSE),"")='11.1'!$D$5,TXM!D1310,"")</f>
        <v/>
      </c>
      <c r="F1310" t="str">
        <f>IFERROR(SMALL($E$5:$E$9000,ROWS($E$5:E1310)),"")</f>
        <v/>
      </c>
      <c r="I1310" s="371" t="s">
        <v>193</v>
      </c>
      <c r="J1310" t="s">
        <v>843</v>
      </c>
      <c r="K1310" s="372">
        <v>2733844274</v>
      </c>
      <c r="L1310" s="388">
        <f>ROWS(K$5:K1310)</f>
        <v>1306</v>
      </c>
      <c r="M1310" s="388" t="str">
        <f>IF(_xlfn.IFNA(VLOOKUP(I1310,$AG$3:$AH$83,2,FALSE),"")='11.1'!$D$5,TXM!L1310,"")</f>
        <v/>
      </c>
      <c r="N1310" t="str">
        <f>IFERROR(SMALL($M$5:$M$9000,ROWS($M$5:M1310)),"")</f>
        <v/>
      </c>
      <c r="P1310" t="s">
        <v>79</v>
      </c>
      <c r="Q1310" t="s">
        <v>843</v>
      </c>
      <c r="R1310">
        <v>333154</v>
      </c>
      <c r="S1310" s="388">
        <f>ROWS(R$5:R1310)</f>
        <v>1306</v>
      </c>
      <c r="T1310" s="388" t="str">
        <f>IF(_xlfn.IFNA(VLOOKUP(P1310,$AG$3:$AH$83,2,FALSE),"")='11.1'!$D$5,TXM!S1310,"")</f>
        <v/>
      </c>
      <c r="U1310" t="str">
        <f>IFERROR(SMALL($T$5:$T$9000,ROWS($T$5:T1310)),"")</f>
        <v/>
      </c>
    </row>
    <row r="1311" spans="1:21" ht="14.4" customHeight="1" x14ac:dyDescent="0.3">
      <c r="A1311" s="371" t="s">
        <v>158</v>
      </c>
      <c r="B1311" t="s">
        <v>867</v>
      </c>
      <c r="C1311" s="372">
        <v>12541209</v>
      </c>
      <c r="D1311" s="388">
        <f>ROWS(C$5:C1311)</f>
        <v>1307</v>
      </c>
      <c r="E1311" s="388" t="str">
        <f>IF(_xlfn.IFNA(VLOOKUP(A1311,$AG$3:$AH$83,2,FALSE),"")='11.1'!$D$5,TXM!D1311,"")</f>
        <v/>
      </c>
      <c r="F1311" t="str">
        <f>IFERROR(SMALL($E$5:$E$9000,ROWS($E$5:E1311)),"")</f>
        <v/>
      </c>
      <c r="I1311" s="371" t="s">
        <v>193</v>
      </c>
      <c r="J1311" t="s">
        <v>1000</v>
      </c>
      <c r="K1311" s="372">
        <v>2692789686</v>
      </c>
      <c r="L1311" s="388">
        <f>ROWS(K$5:K1311)</f>
        <v>1307</v>
      </c>
      <c r="M1311" s="388" t="str">
        <f>IF(_xlfn.IFNA(VLOOKUP(I1311,$AG$3:$AH$83,2,FALSE),"")='11.1'!$D$5,TXM!L1311,"")</f>
        <v/>
      </c>
      <c r="N1311" t="str">
        <f>IFERROR(SMALL($M$5:$M$9000,ROWS($M$5:M1311)),"")</f>
        <v/>
      </c>
      <c r="P1311" t="s">
        <v>79</v>
      </c>
      <c r="Q1311" t="s">
        <v>849</v>
      </c>
      <c r="R1311">
        <v>126846</v>
      </c>
      <c r="S1311" s="388">
        <f>ROWS(R$5:R1311)</f>
        <v>1307</v>
      </c>
      <c r="T1311" s="388" t="str">
        <f>IF(_xlfn.IFNA(VLOOKUP(P1311,$AG$3:$AH$83,2,FALSE),"")='11.1'!$D$5,TXM!S1311,"")</f>
        <v/>
      </c>
      <c r="U1311" t="str">
        <f>IFERROR(SMALL($T$5:$T$9000,ROWS($T$5:T1311)),"")</f>
        <v/>
      </c>
    </row>
    <row r="1312" spans="1:21" ht="14.4" customHeight="1" x14ac:dyDescent="0.3">
      <c r="A1312" s="371" t="s">
        <v>158</v>
      </c>
      <c r="B1312" t="s">
        <v>861</v>
      </c>
      <c r="C1312" s="372">
        <v>3310945</v>
      </c>
      <c r="D1312" s="388">
        <f>ROWS(C$5:C1312)</f>
        <v>1308</v>
      </c>
      <c r="E1312" s="388" t="str">
        <f>IF(_xlfn.IFNA(VLOOKUP(A1312,$AG$3:$AH$83,2,FALSE),"")='11.1'!$D$5,TXM!D1312,"")</f>
        <v/>
      </c>
      <c r="F1312" t="str">
        <f>IFERROR(SMALL($E$5:$E$9000,ROWS($E$5:E1312)),"")</f>
        <v/>
      </c>
      <c r="I1312" s="371" t="s">
        <v>193</v>
      </c>
      <c r="J1312" t="s">
        <v>791</v>
      </c>
      <c r="K1312" s="372">
        <v>1623535060</v>
      </c>
      <c r="L1312" s="388">
        <f>ROWS(K$5:K1312)</f>
        <v>1308</v>
      </c>
      <c r="M1312" s="388" t="str">
        <f>IF(_xlfn.IFNA(VLOOKUP(I1312,$AG$3:$AH$83,2,FALSE),"")='11.1'!$D$5,TXM!L1312,"")</f>
        <v/>
      </c>
      <c r="N1312" t="str">
        <f>IFERROR(SMALL($M$5:$M$9000,ROWS($M$5:M1312)),"")</f>
        <v/>
      </c>
      <c r="P1312" t="s">
        <v>79</v>
      </c>
      <c r="Q1312" t="s">
        <v>1285</v>
      </c>
      <c r="R1312">
        <v>105688</v>
      </c>
      <c r="S1312" s="388">
        <f>ROWS(R$5:R1312)</f>
        <v>1308</v>
      </c>
      <c r="T1312" s="388" t="str">
        <f>IF(_xlfn.IFNA(VLOOKUP(P1312,$AG$3:$AH$83,2,FALSE),"")='11.1'!$D$5,TXM!S1312,"")</f>
        <v/>
      </c>
      <c r="U1312" t="str">
        <f>IFERROR(SMALL($T$5:$T$9000,ROWS($T$5:T1312)),"")</f>
        <v/>
      </c>
    </row>
    <row r="1313" spans="1:21" ht="14.4" customHeight="1" x14ac:dyDescent="0.3">
      <c r="A1313" s="371" t="s">
        <v>158</v>
      </c>
      <c r="B1313" t="s">
        <v>841</v>
      </c>
      <c r="C1313" s="372">
        <v>2053253</v>
      </c>
      <c r="D1313" s="388">
        <f>ROWS(C$5:C1313)</f>
        <v>1309</v>
      </c>
      <c r="E1313" s="388" t="str">
        <f>IF(_xlfn.IFNA(VLOOKUP(A1313,$AG$3:$AH$83,2,FALSE),"")='11.1'!$D$5,TXM!D1313,"")</f>
        <v/>
      </c>
      <c r="F1313" t="str">
        <f>IFERROR(SMALL($E$5:$E$9000,ROWS($E$5:E1313)),"")</f>
        <v/>
      </c>
      <c r="I1313" s="371" t="s">
        <v>193</v>
      </c>
      <c r="J1313" t="s">
        <v>1240</v>
      </c>
      <c r="K1313" s="372">
        <v>1371459454</v>
      </c>
      <c r="L1313" s="388">
        <f>ROWS(K$5:K1313)</f>
        <v>1309</v>
      </c>
      <c r="M1313" s="388" t="str">
        <f>IF(_xlfn.IFNA(VLOOKUP(I1313,$AG$3:$AH$83,2,FALSE),"")='11.1'!$D$5,TXM!L1313,"")</f>
        <v/>
      </c>
      <c r="N1313" t="str">
        <f>IFERROR(SMALL($M$5:$M$9000,ROWS($M$5:M1313)),"")</f>
        <v/>
      </c>
      <c r="P1313" t="s">
        <v>79</v>
      </c>
      <c r="Q1313" t="s">
        <v>1001</v>
      </c>
      <c r="R1313">
        <v>99972</v>
      </c>
      <c r="S1313" s="388">
        <f>ROWS(R$5:R1313)</f>
        <v>1309</v>
      </c>
      <c r="T1313" s="388" t="str">
        <f>IF(_xlfn.IFNA(VLOOKUP(P1313,$AG$3:$AH$83,2,FALSE),"")='11.1'!$D$5,TXM!S1313,"")</f>
        <v/>
      </c>
      <c r="U1313" t="str">
        <f>IFERROR(SMALL($T$5:$T$9000,ROWS($T$5:T1313)),"")</f>
        <v/>
      </c>
    </row>
    <row r="1314" spans="1:21" ht="14.4" customHeight="1" x14ac:dyDescent="0.3">
      <c r="A1314" s="371" t="s">
        <v>158</v>
      </c>
      <c r="B1314" t="s">
        <v>95</v>
      </c>
      <c r="C1314" s="372">
        <v>1623142</v>
      </c>
      <c r="D1314" s="388">
        <f>ROWS(C$5:C1314)</f>
        <v>1310</v>
      </c>
      <c r="E1314" s="388" t="str">
        <f>IF(_xlfn.IFNA(VLOOKUP(A1314,$AG$3:$AH$83,2,FALSE),"")='11.1'!$D$5,TXM!D1314,"")</f>
        <v/>
      </c>
      <c r="F1314" t="str">
        <f>IFERROR(SMALL($E$5:$E$9000,ROWS($E$5:E1314)),"")</f>
        <v/>
      </c>
      <c r="I1314" s="371" t="s">
        <v>193</v>
      </c>
      <c r="J1314" t="s">
        <v>865</v>
      </c>
      <c r="K1314" s="372">
        <v>1129368426</v>
      </c>
      <c r="L1314" s="388">
        <f>ROWS(K$5:K1314)</f>
        <v>1310</v>
      </c>
      <c r="M1314" s="388" t="str">
        <f>IF(_xlfn.IFNA(VLOOKUP(I1314,$AG$3:$AH$83,2,FALSE),"")='11.1'!$D$5,TXM!L1314,"")</f>
        <v/>
      </c>
      <c r="N1314" t="str">
        <f>IFERROR(SMALL($M$5:$M$9000,ROWS($M$5:M1314)),"")</f>
        <v/>
      </c>
      <c r="P1314" t="s">
        <v>79</v>
      </c>
      <c r="Q1314" t="s">
        <v>785</v>
      </c>
      <c r="R1314">
        <v>89660</v>
      </c>
      <c r="S1314" s="388">
        <f>ROWS(R$5:R1314)</f>
        <v>1310</v>
      </c>
      <c r="T1314" s="388" t="str">
        <f>IF(_xlfn.IFNA(VLOOKUP(P1314,$AG$3:$AH$83,2,FALSE),"")='11.1'!$D$5,TXM!S1314,"")</f>
        <v/>
      </c>
      <c r="U1314" t="str">
        <f>IFERROR(SMALL($T$5:$T$9000,ROWS($T$5:T1314)),"")</f>
        <v/>
      </c>
    </row>
    <row r="1315" spans="1:21" ht="14.4" customHeight="1" x14ac:dyDescent="0.3">
      <c r="A1315" s="371" t="s">
        <v>158</v>
      </c>
      <c r="B1315" t="s">
        <v>1000</v>
      </c>
      <c r="C1315" s="372">
        <v>1242686</v>
      </c>
      <c r="D1315" s="388">
        <f>ROWS(C$5:C1315)</f>
        <v>1311</v>
      </c>
      <c r="E1315" s="388" t="str">
        <f>IF(_xlfn.IFNA(VLOOKUP(A1315,$AG$3:$AH$83,2,FALSE),"")='11.1'!$D$5,TXM!D1315,"")</f>
        <v/>
      </c>
      <c r="F1315" t="str">
        <f>IFERROR(SMALL($E$5:$E$9000,ROWS($E$5:E1315)),"")</f>
        <v/>
      </c>
      <c r="I1315" s="371" t="s">
        <v>193</v>
      </c>
      <c r="J1315" t="s">
        <v>1252</v>
      </c>
      <c r="K1315" s="372">
        <v>1085890800</v>
      </c>
      <c r="L1315" s="388">
        <f>ROWS(K$5:K1315)</f>
        <v>1311</v>
      </c>
      <c r="M1315" s="388" t="str">
        <f>IF(_xlfn.IFNA(VLOOKUP(I1315,$AG$3:$AH$83,2,FALSE),"")='11.1'!$D$5,TXM!L1315,"")</f>
        <v/>
      </c>
      <c r="N1315" t="str">
        <f>IFERROR(SMALL($M$5:$M$9000,ROWS($M$5:M1315)),"")</f>
        <v/>
      </c>
      <c r="P1315" t="s">
        <v>79</v>
      </c>
      <c r="Q1315" t="s">
        <v>1000</v>
      </c>
      <c r="R1315">
        <v>86462</v>
      </c>
      <c r="S1315" s="388">
        <f>ROWS(R$5:R1315)</f>
        <v>1311</v>
      </c>
      <c r="T1315" s="388" t="str">
        <f>IF(_xlfn.IFNA(VLOOKUP(P1315,$AG$3:$AH$83,2,FALSE),"")='11.1'!$D$5,TXM!S1315,"")</f>
        <v/>
      </c>
      <c r="U1315" t="str">
        <f>IFERROR(SMALL($T$5:$T$9000,ROWS($T$5:T1315)),"")</f>
        <v/>
      </c>
    </row>
    <row r="1316" spans="1:21" ht="14.4" customHeight="1" x14ac:dyDescent="0.3">
      <c r="A1316" s="371" t="s">
        <v>158</v>
      </c>
      <c r="B1316" t="s">
        <v>843</v>
      </c>
      <c r="C1316" s="372">
        <v>614699</v>
      </c>
      <c r="D1316" s="388">
        <f>ROWS(C$5:C1316)</f>
        <v>1312</v>
      </c>
      <c r="E1316" s="388" t="str">
        <f>IF(_xlfn.IFNA(VLOOKUP(A1316,$AG$3:$AH$83,2,FALSE),"")='11.1'!$D$5,TXM!D1316,"")</f>
        <v/>
      </c>
      <c r="F1316" t="str">
        <f>IFERROR(SMALL($E$5:$E$9000,ROWS($E$5:E1316)),"")</f>
        <v/>
      </c>
      <c r="I1316" s="371" t="s">
        <v>193</v>
      </c>
      <c r="J1316" t="s">
        <v>106</v>
      </c>
      <c r="K1316" s="372">
        <v>915942379</v>
      </c>
      <c r="L1316" s="388">
        <f>ROWS(K$5:K1316)</f>
        <v>1312</v>
      </c>
      <c r="M1316" s="388" t="str">
        <f>IF(_xlfn.IFNA(VLOOKUP(I1316,$AG$3:$AH$83,2,FALSE),"")='11.1'!$D$5,TXM!L1316,"")</f>
        <v/>
      </c>
      <c r="N1316" t="str">
        <f>IFERROR(SMALL($M$5:$M$9000,ROWS($M$5:M1316)),"")</f>
        <v/>
      </c>
      <c r="P1316" t="s">
        <v>79</v>
      </c>
      <c r="Q1316" t="s">
        <v>1500</v>
      </c>
      <c r="R1316">
        <v>84186</v>
      </c>
      <c r="S1316" s="388">
        <f>ROWS(R$5:R1316)</f>
        <v>1312</v>
      </c>
      <c r="T1316" s="388" t="str">
        <f>IF(_xlfn.IFNA(VLOOKUP(P1316,$AG$3:$AH$83,2,FALSE),"")='11.1'!$D$5,TXM!S1316,"")</f>
        <v/>
      </c>
      <c r="U1316" t="str">
        <f>IFERROR(SMALL($T$5:$T$9000,ROWS($T$5:T1316)),"")</f>
        <v/>
      </c>
    </row>
    <row r="1317" spans="1:21" ht="14.4" customHeight="1" x14ac:dyDescent="0.3">
      <c r="A1317" s="371" t="s">
        <v>158</v>
      </c>
      <c r="B1317" t="s">
        <v>773</v>
      </c>
      <c r="C1317" s="372">
        <v>485423</v>
      </c>
      <c r="D1317" s="388">
        <f>ROWS(C$5:C1317)</f>
        <v>1313</v>
      </c>
      <c r="E1317" s="388" t="str">
        <f>IF(_xlfn.IFNA(VLOOKUP(A1317,$AG$3:$AH$83,2,FALSE),"")='11.1'!$D$5,TXM!D1317,"")</f>
        <v/>
      </c>
      <c r="F1317" t="str">
        <f>IFERROR(SMALL($E$5:$E$9000,ROWS($E$5:E1317)),"")</f>
        <v/>
      </c>
      <c r="I1317" s="371" t="s">
        <v>193</v>
      </c>
      <c r="J1317" t="s">
        <v>867</v>
      </c>
      <c r="K1317" s="372">
        <v>837273057</v>
      </c>
      <c r="L1317" s="388">
        <f>ROWS(K$5:K1317)</f>
        <v>1313</v>
      </c>
      <c r="M1317" s="388" t="str">
        <f>IF(_xlfn.IFNA(VLOOKUP(I1317,$AG$3:$AH$83,2,FALSE),"")='11.1'!$D$5,TXM!L1317,"")</f>
        <v/>
      </c>
      <c r="N1317" t="str">
        <f>IFERROR(SMALL($M$5:$M$9000,ROWS($M$5:M1317)),"")</f>
        <v/>
      </c>
      <c r="P1317" t="s">
        <v>79</v>
      </c>
      <c r="Q1317" t="s">
        <v>1240</v>
      </c>
      <c r="R1317">
        <v>50109</v>
      </c>
      <c r="S1317" s="388">
        <f>ROWS(R$5:R1317)</f>
        <v>1313</v>
      </c>
      <c r="T1317" s="388" t="str">
        <f>IF(_xlfn.IFNA(VLOOKUP(P1317,$AG$3:$AH$83,2,FALSE),"")='11.1'!$D$5,TXM!S1317,"")</f>
        <v/>
      </c>
      <c r="U1317" t="str">
        <f>IFERROR(SMALL($T$5:$T$9000,ROWS($T$5:T1317)),"")</f>
        <v/>
      </c>
    </row>
    <row r="1318" spans="1:21" ht="14.4" customHeight="1" x14ac:dyDescent="0.3">
      <c r="A1318" s="371" t="s">
        <v>158</v>
      </c>
      <c r="B1318" t="s">
        <v>863</v>
      </c>
      <c r="C1318" s="372">
        <v>315193</v>
      </c>
      <c r="D1318" s="388">
        <f>ROWS(C$5:C1318)</f>
        <v>1314</v>
      </c>
      <c r="E1318" s="388" t="str">
        <f>IF(_xlfn.IFNA(VLOOKUP(A1318,$AG$3:$AH$83,2,FALSE),"")='11.1'!$D$5,TXM!D1318,"")</f>
        <v/>
      </c>
      <c r="F1318" t="str">
        <f>IFERROR(SMALL($E$5:$E$9000,ROWS($E$5:E1318)),"")</f>
        <v/>
      </c>
      <c r="I1318" s="371" t="s">
        <v>193</v>
      </c>
      <c r="J1318" t="s">
        <v>1285</v>
      </c>
      <c r="K1318" s="372">
        <v>818094726</v>
      </c>
      <c r="L1318" s="388">
        <f>ROWS(K$5:K1318)</f>
        <v>1314</v>
      </c>
      <c r="M1318" s="388" t="str">
        <f>IF(_xlfn.IFNA(VLOOKUP(I1318,$AG$3:$AH$83,2,FALSE),"")='11.1'!$D$5,TXM!L1318,"")</f>
        <v/>
      </c>
      <c r="N1318" t="str">
        <f>IFERROR(SMALL($M$5:$M$9000,ROWS($M$5:M1318)),"")</f>
        <v/>
      </c>
      <c r="P1318" t="s">
        <v>79</v>
      </c>
      <c r="Q1318" t="s">
        <v>107</v>
      </c>
      <c r="R1318">
        <v>12500</v>
      </c>
      <c r="S1318" s="388">
        <f>ROWS(R$5:R1318)</f>
        <v>1314</v>
      </c>
      <c r="T1318" s="388" t="str">
        <f>IF(_xlfn.IFNA(VLOOKUP(P1318,$AG$3:$AH$83,2,FALSE),"")='11.1'!$D$5,TXM!S1318,"")</f>
        <v/>
      </c>
      <c r="U1318" t="str">
        <f>IFERROR(SMALL($T$5:$T$9000,ROWS($T$5:T1318)),"")</f>
        <v/>
      </c>
    </row>
    <row r="1319" spans="1:21" ht="14.4" customHeight="1" x14ac:dyDescent="0.3">
      <c r="A1319" s="371" t="s">
        <v>158</v>
      </c>
      <c r="B1319" t="s">
        <v>835</v>
      </c>
      <c r="C1319" s="372">
        <v>98788</v>
      </c>
      <c r="D1319" s="388">
        <f>ROWS(C$5:C1319)</f>
        <v>1315</v>
      </c>
      <c r="E1319" s="388" t="str">
        <f>IF(_xlfn.IFNA(VLOOKUP(A1319,$AG$3:$AH$83,2,FALSE),"")='11.1'!$D$5,TXM!D1319,"")</f>
        <v/>
      </c>
      <c r="F1319" t="str">
        <f>IFERROR(SMALL($E$5:$E$9000,ROWS($E$5:E1319)),"")</f>
        <v/>
      </c>
      <c r="I1319" s="371" t="s">
        <v>193</v>
      </c>
      <c r="J1319" t="s">
        <v>108</v>
      </c>
      <c r="K1319" s="372">
        <v>678527920</v>
      </c>
      <c r="L1319" s="388">
        <f>ROWS(K$5:K1319)</f>
        <v>1315</v>
      </c>
      <c r="M1319" s="388" t="str">
        <f>IF(_xlfn.IFNA(VLOOKUP(I1319,$AG$3:$AH$83,2,FALSE),"")='11.1'!$D$5,TXM!L1319,"")</f>
        <v/>
      </c>
      <c r="N1319" t="str">
        <f>IFERROR(SMALL($M$5:$M$9000,ROWS($M$5:M1319)),"")</f>
        <v/>
      </c>
      <c r="P1319" t="s">
        <v>79</v>
      </c>
      <c r="Q1319" t="s">
        <v>95</v>
      </c>
      <c r="R1319">
        <v>10500</v>
      </c>
      <c r="S1319" s="388">
        <f>ROWS(R$5:R1319)</f>
        <v>1315</v>
      </c>
      <c r="T1319" s="388" t="str">
        <f>IF(_xlfn.IFNA(VLOOKUP(P1319,$AG$3:$AH$83,2,FALSE),"")='11.1'!$D$5,TXM!S1319,"")</f>
        <v/>
      </c>
      <c r="U1319" t="str">
        <f>IFERROR(SMALL($T$5:$T$9000,ROWS($T$5:T1319)),"")</f>
        <v/>
      </c>
    </row>
    <row r="1320" spans="1:21" ht="14.4" customHeight="1" x14ac:dyDescent="0.3">
      <c r="A1320" s="371" t="s">
        <v>158</v>
      </c>
      <c r="B1320" t="s">
        <v>865</v>
      </c>
      <c r="C1320" s="372">
        <v>78922</v>
      </c>
      <c r="D1320" s="388">
        <f>ROWS(C$5:C1320)</f>
        <v>1316</v>
      </c>
      <c r="E1320" s="388" t="str">
        <f>IF(_xlfn.IFNA(VLOOKUP(A1320,$AG$3:$AH$83,2,FALSE),"")='11.1'!$D$5,TXM!D1320,"")</f>
        <v/>
      </c>
      <c r="F1320" t="str">
        <f>IFERROR(SMALL($E$5:$E$9000,ROWS($E$5:E1320)),"")</f>
        <v/>
      </c>
      <c r="I1320" s="371" t="s">
        <v>193</v>
      </c>
      <c r="J1320" t="s">
        <v>845</v>
      </c>
      <c r="K1320" s="372">
        <v>627146936</v>
      </c>
      <c r="L1320" s="388">
        <f>ROWS(K$5:K1320)</f>
        <v>1316</v>
      </c>
      <c r="M1320" s="388" t="str">
        <f>IF(_xlfn.IFNA(VLOOKUP(I1320,$AG$3:$AH$83,2,FALSE),"")='11.1'!$D$5,TXM!L1320,"")</f>
        <v/>
      </c>
      <c r="N1320" t="str">
        <f>IFERROR(SMALL($M$5:$M$9000,ROWS($M$5:M1320)),"")</f>
        <v/>
      </c>
      <c r="P1320" t="s">
        <v>79</v>
      </c>
      <c r="Q1320" t="s">
        <v>96</v>
      </c>
      <c r="R1320">
        <v>8900</v>
      </c>
      <c r="S1320" s="388">
        <f>ROWS(R$5:R1320)</f>
        <v>1316</v>
      </c>
      <c r="T1320" s="388" t="str">
        <f>IF(_xlfn.IFNA(VLOOKUP(P1320,$AG$3:$AH$83,2,FALSE),"")='11.1'!$D$5,TXM!S1320,"")</f>
        <v/>
      </c>
      <c r="U1320" t="str">
        <f>IFERROR(SMALL($T$5:$T$9000,ROWS($T$5:T1320)),"")</f>
        <v/>
      </c>
    </row>
    <row r="1321" spans="1:21" ht="14.4" customHeight="1" x14ac:dyDescent="0.3">
      <c r="A1321" s="371" t="s">
        <v>158</v>
      </c>
      <c r="B1321" t="s">
        <v>107</v>
      </c>
      <c r="C1321" s="372">
        <v>56518</v>
      </c>
      <c r="D1321" s="388">
        <f>ROWS(C$5:C1321)</f>
        <v>1317</v>
      </c>
      <c r="E1321" s="388" t="str">
        <f>IF(_xlfn.IFNA(VLOOKUP(A1321,$AG$3:$AH$83,2,FALSE),"")='11.1'!$D$5,TXM!D1321,"")</f>
        <v/>
      </c>
      <c r="F1321" t="str">
        <f>IFERROR(SMALL($E$5:$E$9000,ROWS($E$5:E1321)),"")</f>
        <v/>
      </c>
      <c r="I1321" s="371" t="s">
        <v>193</v>
      </c>
      <c r="J1321" t="s">
        <v>849</v>
      </c>
      <c r="K1321" s="372">
        <v>609721252</v>
      </c>
      <c r="L1321" s="388">
        <f>ROWS(K$5:K1321)</f>
        <v>1317</v>
      </c>
      <c r="M1321" s="388" t="str">
        <f>IF(_xlfn.IFNA(VLOOKUP(I1321,$AG$3:$AH$83,2,FALSE),"")='11.1'!$D$5,TXM!L1321,"")</f>
        <v/>
      </c>
      <c r="N1321" t="str">
        <f>IFERROR(SMALL($M$5:$M$9000,ROWS($M$5:M1321)),"")</f>
        <v/>
      </c>
      <c r="P1321" t="s">
        <v>79</v>
      </c>
      <c r="Q1321" t="s">
        <v>1434</v>
      </c>
      <c r="R1321">
        <v>6626</v>
      </c>
      <c r="S1321" s="388">
        <f>ROWS(R$5:R1321)</f>
        <v>1317</v>
      </c>
      <c r="T1321" s="388" t="str">
        <f>IF(_xlfn.IFNA(VLOOKUP(P1321,$AG$3:$AH$83,2,FALSE),"")='11.1'!$D$5,TXM!S1321,"")</f>
        <v/>
      </c>
      <c r="U1321" t="str">
        <f>IFERROR(SMALL($T$5:$T$9000,ROWS($T$5:T1321)),"")</f>
        <v/>
      </c>
    </row>
    <row r="1322" spans="1:21" ht="14.4" customHeight="1" x14ac:dyDescent="0.3">
      <c r="A1322" s="371" t="s">
        <v>158</v>
      </c>
      <c r="B1322" t="s">
        <v>791</v>
      </c>
      <c r="C1322" s="372">
        <v>36107</v>
      </c>
      <c r="D1322" s="388">
        <f>ROWS(C$5:C1322)</f>
        <v>1318</v>
      </c>
      <c r="E1322" s="388" t="str">
        <f>IF(_xlfn.IFNA(VLOOKUP(A1322,$AG$3:$AH$83,2,FALSE),"")='11.1'!$D$5,TXM!D1322,"")</f>
        <v/>
      </c>
      <c r="F1322" t="str">
        <f>IFERROR(SMALL($E$5:$E$9000,ROWS($E$5:E1322)),"")</f>
        <v/>
      </c>
      <c r="I1322" s="371" t="s">
        <v>193</v>
      </c>
      <c r="J1322" t="s">
        <v>1005</v>
      </c>
      <c r="K1322" s="372">
        <v>508508883</v>
      </c>
      <c r="L1322" s="388">
        <f>ROWS(K$5:K1322)</f>
        <v>1318</v>
      </c>
      <c r="M1322" s="388" t="str">
        <f>IF(_xlfn.IFNA(VLOOKUP(I1322,$AG$3:$AH$83,2,FALSE),"")='11.1'!$D$5,TXM!L1322,"")</f>
        <v/>
      </c>
      <c r="N1322" t="str">
        <f>IFERROR(SMALL($M$5:$M$9000,ROWS($M$5:M1322)),"")</f>
        <v/>
      </c>
      <c r="P1322" t="s">
        <v>79</v>
      </c>
      <c r="Q1322" t="s">
        <v>819</v>
      </c>
      <c r="R1322">
        <v>6418</v>
      </c>
      <c r="S1322" s="388">
        <f>ROWS(R$5:R1322)</f>
        <v>1318</v>
      </c>
      <c r="T1322" s="388" t="str">
        <f>IF(_xlfn.IFNA(VLOOKUP(P1322,$AG$3:$AH$83,2,FALSE),"")='11.1'!$D$5,TXM!S1322,"")</f>
        <v/>
      </c>
      <c r="U1322" t="str">
        <f>IFERROR(SMALL($T$5:$T$9000,ROWS($T$5:T1322)),"")</f>
        <v/>
      </c>
    </row>
    <row r="1323" spans="1:21" ht="14.4" customHeight="1" x14ac:dyDescent="0.3">
      <c r="A1323" s="371" t="s">
        <v>158</v>
      </c>
      <c r="B1323" t="s">
        <v>98</v>
      </c>
      <c r="C1323" s="372">
        <v>35148</v>
      </c>
      <c r="D1323" s="388">
        <f>ROWS(C$5:C1323)</f>
        <v>1319</v>
      </c>
      <c r="E1323" s="388" t="str">
        <f>IF(_xlfn.IFNA(VLOOKUP(A1323,$AG$3:$AH$83,2,FALSE),"")='11.1'!$D$5,TXM!D1323,"")</f>
        <v/>
      </c>
      <c r="F1323" t="str">
        <f>IFERROR(SMALL($E$5:$E$9000,ROWS($E$5:E1323)),"")</f>
        <v/>
      </c>
      <c r="I1323" s="371" t="s">
        <v>193</v>
      </c>
      <c r="J1323" t="s">
        <v>789</v>
      </c>
      <c r="K1323" s="372">
        <v>413561062</v>
      </c>
      <c r="L1323" s="388">
        <f>ROWS(K$5:K1323)</f>
        <v>1319</v>
      </c>
      <c r="M1323" s="388" t="str">
        <f>IF(_xlfn.IFNA(VLOOKUP(I1323,$AG$3:$AH$83,2,FALSE),"")='11.1'!$D$5,TXM!L1323,"")</f>
        <v/>
      </c>
      <c r="N1323" t="str">
        <f>IFERROR(SMALL($M$5:$M$9000,ROWS($M$5:M1323)),"")</f>
        <v/>
      </c>
      <c r="P1323" t="s">
        <v>79</v>
      </c>
      <c r="Q1323" t="s">
        <v>1006</v>
      </c>
      <c r="R1323">
        <v>5000</v>
      </c>
      <c r="S1323" s="388">
        <f>ROWS(R$5:R1323)</f>
        <v>1319</v>
      </c>
      <c r="T1323" s="388" t="str">
        <f>IF(_xlfn.IFNA(VLOOKUP(P1323,$AG$3:$AH$83,2,FALSE),"")='11.1'!$D$5,TXM!S1323,"")</f>
        <v/>
      </c>
      <c r="U1323" t="str">
        <f>IFERROR(SMALL($T$5:$T$9000,ROWS($T$5:T1323)),"")</f>
        <v/>
      </c>
    </row>
    <row r="1324" spans="1:21" ht="14.4" customHeight="1" x14ac:dyDescent="0.3">
      <c r="A1324" s="371" t="s">
        <v>158</v>
      </c>
      <c r="B1324" t="s">
        <v>849</v>
      </c>
      <c r="C1324" s="372">
        <v>28803</v>
      </c>
      <c r="D1324" s="388">
        <f>ROWS(C$5:C1324)</f>
        <v>1320</v>
      </c>
      <c r="E1324" s="388" t="str">
        <f>IF(_xlfn.IFNA(VLOOKUP(A1324,$AG$3:$AH$83,2,FALSE),"")='11.1'!$D$5,TXM!D1324,"")</f>
        <v/>
      </c>
      <c r="F1324" t="str">
        <f>IFERROR(SMALL($E$5:$E$9000,ROWS($E$5:E1324)),"")</f>
        <v/>
      </c>
      <c r="I1324" s="371" t="s">
        <v>193</v>
      </c>
      <c r="J1324" t="s">
        <v>96</v>
      </c>
      <c r="K1324" s="372">
        <v>385706139</v>
      </c>
      <c r="L1324" s="388">
        <f>ROWS(K$5:K1324)</f>
        <v>1320</v>
      </c>
      <c r="M1324" s="388" t="str">
        <f>IF(_xlfn.IFNA(VLOOKUP(I1324,$AG$3:$AH$83,2,FALSE),"")='11.1'!$D$5,TXM!L1324,"")</f>
        <v/>
      </c>
      <c r="N1324" t="str">
        <f>IFERROR(SMALL($M$5:$M$9000,ROWS($M$5:M1324)),"")</f>
        <v/>
      </c>
      <c r="P1324" t="s">
        <v>79</v>
      </c>
      <c r="Q1324" t="s">
        <v>871</v>
      </c>
      <c r="R1324">
        <v>3000</v>
      </c>
      <c r="S1324" s="388">
        <f>ROWS(R$5:R1324)</f>
        <v>1320</v>
      </c>
      <c r="T1324" s="388" t="str">
        <f>IF(_xlfn.IFNA(VLOOKUP(P1324,$AG$3:$AH$83,2,FALSE),"")='11.1'!$D$5,TXM!S1324,"")</f>
        <v/>
      </c>
      <c r="U1324" t="str">
        <f>IFERROR(SMALL($T$5:$T$9000,ROWS($T$5:T1324)),"")</f>
        <v/>
      </c>
    </row>
    <row r="1325" spans="1:21" ht="14.4" customHeight="1" x14ac:dyDescent="0.3">
      <c r="A1325" s="371" t="s">
        <v>158</v>
      </c>
      <c r="B1325" t="s">
        <v>1402</v>
      </c>
      <c r="C1325" s="372">
        <v>18938</v>
      </c>
      <c r="D1325" s="388">
        <f>ROWS(C$5:C1325)</f>
        <v>1321</v>
      </c>
      <c r="E1325" s="388" t="str">
        <f>IF(_xlfn.IFNA(VLOOKUP(A1325,$AG$3:$AH$83,2,FALSE),"")='11.1'!$D$5,TXM!D1325,"")</f>
        <v/>
      </c>
      <c r="F1325" t="str">
        <f>IFERROR(SMALL($E$5:$E$9000,ROWS($E$5:E1325)),"")</f>
        <v/>
      </c>
      <c r="I1325" s="371" t="s">
        <v>193</v>
      </c>
      <c r="J1325" t="s">
        <v>91</v>
      </c>
      <c r="K1325" s="372">
        <v>377684213</v>
      </c>
      <c r="L1325" s="388">
        <f>ROWS(K$5:K1325)</f>
        <v>1321</v>
      </c>
      <c r="M1325" s="388" t="str">
        <f>IF(_xlfn.IFNA(VLOOKUP(I1325,$AG$3:$AH$83,2,FALSE),"")='11.1'!$D$5,TXM!L1325,"")</f>
        <v/>
      </c>
      <c r="N1325" t="str">
        <f>IFERROR(SMALL($M$5:$M$9000,ROWS($M$5:M1325)),"")</f>
        <v/>
      </c>
      <c r="P1325" t="s">
        <v>79</v>
      </c>
      <c r="Q1325" t="s">
        <v>821</v>
      </c>
      <c r="R1325">
        <v>2400</v>
      </c>
      <c r="S1325" s="388">
        <f>ROWS(R$5:R1325)</f>
        <v>1321</v>
      </c>
      <c r="T1325" s="388" t="str">
        <f>IF(_xlfn.IFNA(VLOOKUP(P1325,$AG$3:$AH$83,2,FALSE),"")='11.1'!$D$5,TXM!S1325,"")</f>
        <v/>
      </c>
      <c r="U1325" t="str">
        <f>IFERROR(SMALL($T$5:$T$9000,ROWS($T$5:T1325)),"")</f>
        <v/>
      </c>
    </row>
    <row r="1326" spans="1:21" ht="14.4" customHeight="1" x14ac:dyDescent="0.3">
      <c r="A1326" s="371" t="s">
        <v>158</v>
      </c>
      <c r="B1326" t="s">
        <v>789</v>
      </c>
      <c r="C1326" s="372">
        <v>10800</v>
      </c>
      <c r="D1326" s="388">
        <f>ROWS(C$5:C1326)</f>
        <v>1322</v>
      </c>
      <c r="E1326" s="388" t="str">
        <f>IF(_xlfn.IFNA(VLOOKUP(A1326,$AG$3:$AH$83,2,FALSE),"")='11.1'!$D$5,TXM!D1326,"")</f>
        <v/>
      </c>
      <c r="F1326" t="str">
        <f>IFERROR(SMALL($E$5:$E$9000,ROWS($E$5:E1326)),"")</f>
        <v/>
      </c>
      <c r="I1326" s="371" t="s">
        <v>193</v>
      </c>
      <c r="J1326" t="s">
        <v>999</v>
      </c>
      <c r="K1326" s="372">
        <v>373070125</v>
      </c>
      <c r="L1326" s="388">
        <f>ROWS(K$5:K1326)</f>
        <v>1322</v>
      </c>
      <c r="M1326" s="388" t="str">
        <f>IF(_xlfn.IFNA(VLOOKUP(I1326,$AG$3:$AH$83,2,FALSE),"")='11.1'!$D$5,TXM!L1326,"")</f>
        <v/>
      </c>
      <c r="N1326" t="str">
        <f>IFERROR(SMALL($M$5:$M$9000,ROWS($M$5:M1326)),"")</f>
        <v/>
      </c>
      <c r="P1326" t="s">
        <v>79</v>
      </c>
      <c r="Q1326" t="s">
        <v>106</v>
      </c>
      <c r="R1326">
        <v>2000</v>
      </c>
      <c r="S1326" s="388">
        <f>ROWS(R$5:R1326)</f>
        <v>1322</v>
      </c>
      <c r="T1326" s="388" t="str">
        <f>IF(_xlfn.IFNA(VLOOKUP(P1326,$AG$3:$AH$83,2,FALSE),"")='11.1'!$D$5,TXM!S1326,"")</f>
        <v/>
      </c>
      <c r="U1326" t="str">
        <f>IFERROR(SMALL($T$5:$T$9000,ROWS($T$5:T1326)),"")</f>
        <v/>
      </c>
    </row>
    <row r="1327" spans="1:21" ht="14.4" customHeight="1" x14ac:dyDescent="0.3">
      <c r="A1327" s="371" t="s">
        <v>158</v>
      </c>
      <c r="B1327" t="s">
        <v>1240</v>
      </c>
      <c r="C1327" s="372">
        <v>2778</v>
      </c>
      <c r="D1327" s="388">
        <f>ROWS(C$5:C1327)</f>
        <v>1323</v>
      </c>
      <c r="E1327" s="388" t="str">
        <f>IF(_xlfn.IFNA(VLOOKUP(A1327,$AG$3:$AH$83,2,FALSE),"")='11.1'!$D$5,TXM!D1327,"")</f>
        <v/>
      </c>
      <c r="F1327" t="str">
        <f>IFERROR(SMALL($E$5:$E$9000,ROWS($E$5:E1327)),"")</f>
        <v/>
      </c>
      <c r="I1327" s="371" t="s">
        <v>193</v>
      </c>
      <c r="J1327" t="s">
        <v>823</v>
      </c>
      <c r="K1327" s="372">
        <v>366750393</v>
      </c>
      <c r="L1327" s="388">
        <f>ROWS(K$5:K1327)</f>
        <v>1323</v>
      </c>
      <c r="M1327" s="388" t="str">
        <f>IF(_xlfn.IFNA(VLOOKUP(I1327,$AG$3:$AH$83,2,FALSE),"")='11.1'!$D$5,TXM!L1327,"")</f>
        <v/>
      </c>
      <c r="N1327" t="str">
        <f>IFERROR(SMALL($M$5:$M$9000,ROWS($M$5:M1327)),"")</f>
        <v/>
      </c>
      <c r="P1327" t="s">
        <v>79</v>
      </c>
      <c r="Q1327" t="s">
        <v>97</v>
      </c>
      <c r="R1327">
        <v>1000</v>
      </c>
      <c r="S1327" s="388">
        <f>ROWS(R$5:R1327)</f>
        <v>1323</v>
      </c>
      <c r="T1327" s="388" t="str">
        <f>IF(_xlfn.IFNA(VLOOKUP(P1327,$AG$3:$AH$83,2,FALSE),"")='11.1'!$D$5,TXM!S1327,"")</f>
        <v/>
      </c>
      <c r="U1327" t="str">
        <f>IFERROR(SMALL($T$5:$T$9000,ROWS($T$5:T1327)),"")</f>
        <v/>
      </c>
    </row>
    <row r="1328" spans="1:21" ht="14.4" customHeight="1" x14ac:dyDescent="0.3">
      <c r="A1328" s="371" t="s">
        <v>158</v>
      </c>
      <c r="B1328" t="s">
        <v>1318</v>
      </c>
      <c r="C1328" s="372">
        <v>405</v>
      </c>
      <c r="D1328" s="388">
        <f>ROWS(C$5:C1328)</f>
        <v>1324</v>
      </c>
      <c r="E1328" s="388" t="str">
        <f>IF(_xlfn.IFNA(VLOOKUP(A1328,$AG$3:$AH$83,2,FALSE),"")='11.1'!$D$5,TXM!D1328,"")</f>
        <v/>
      </c>
      <c r="F1328" t="str">
        <f>IFERROR(SMALL($E$5:$E$9000,ROWS($E$5:E1328)),"")</f>
        <v/>
      </c>
      <c r="I1328" s="371" t="s">
        <v>193</v>
      </c>
      <c r="J1328" t="s">
        <v>103</v>
      </c>
      <c r="K1328" s="372">
        <v>343927684</v>
      </c>
      <c r="L1328" s="388">
        <f>ROWS(K$5:K1328)</f>
        <v>1324</v>
      </c>
      <c r="M1328" s="388" t="str">
        <f>IF(_xlfn.IFNA(VLOOKUP(I1328,$AG$3:$AH$83,2,FALSE),"")='11.1'!$D$5,TXM!L1328,"")</f>
        <v/>
      </c>
      <c r="N1328" t="str">
        <f>IFERROR(SMALL($M$5:$M$9000,ROWS($M$5:M1328)),"")</f>
        <v/>
      </c>
      <c r="P1328" t="s">
        <v>79</v>
      </c>
      <c r="Q1328" t="s">
        <v>815</v>
      </c>
      <c r="R1328">
        <v>500</v>
      </c>
      <c r="S1328" s="388">
        <f>ROWS(R$5:R1328)</f>
        <v>1324</v>
      </c>
      <c r="T1328" s="388" t="str">
        <f>IF(_xlfn.IFNA(VLOOKUP(P1328,$AG$3:$AH$83,2,FALSE),"")='11.1'!$D$5,TXM!S1328,"")</f>
        <v/>
      </c>
      <c r="U1328" t="str">
        <f>IFERROR(SMALL($T$5:$T$9000,ROWS($T$5:T1328)),"")</f>
        <v/>
      </c>
    </row>
    <row r="1329" spans="1:21" ht="14.4" customHeight="1" x14ac:dyDescent="0.3">
      <c r="A1329" s="371" t="s">
        <v>158</v>
      </c>
      <c r="B1329" t="s">
        <v>999</v>
      </c>
      <c r="C1329" s="372">
        <v>77</v>
      </c>
      <c r="D1329" s="388">
        <f>ROWS(C$5:C1329)</f>
        <v>1325</v>
      </c>
      <c r="E1329" s="388" t="str">
        <f>IF(_xlfn.IFNA(VLOOKUP(A1329,$AG$3:$AH$83,2,FALSE),"")='11.1'!$D$5,TXM!D1329,"")</f>
        <v/>
      </c>
      <c r="F1329" t="str">
        <f>IFERROR(SMALL($E$5:$E$9000,ROWS($E$5:E1329)),"")</f>
        <v/>
      </c>
      <c r="I1329" s="371" t="s">
        <v>193</v>
      </c>
      <c r="J1329" t="s">
        <v>777</v>
      </c>
      <c r="K1329" s="372">
        <v>342198507</v>
      </c>
      <c r="L1329" s="388">
        <f>ROWS(K$5:K1329)</f>
        <v>1325</v>
      </c>
      <c r="M1329" s="388" t="str">
        <f>IF(_xlfn.IFNA(VLOOKUP(I1329,$AG$3:$AH$83,2,FALSE),"")='11.1'!$D$5,TXM!L1329,"")</f>
        <v/>
      </c>
      <c r="N1329" t="str">
        <f>IFERROR(SMALL($M$5:$M$9000,ROWS($M$5:M1329)),"")</f>
        <v/>
      </c>
      <c r="P1329" t="s">
        <v>79</v>
      </c>
      <c r="Q1329" t="s">
        <v>809</v>
      </c>
      <c r="R1329">
        <v>73</v>
      </c>
      <c r="S1329" s="388">
        <f>ROWS(R$5:R1329)</f>
        <v>1325</v>
      </c>
      <c r="T1329" s="388" t="str">
        <f>IF(_xlfn.IFNA(VLOOKUP(P1329,$AG$3:$AH$83,2,FALSE),"")='11.1'!$D$5,TXM!S1329,"")</f>
        <v/>
      </c>
      <c r="U1329" t="str">
        <f>IFERROR(SMALL($T$5:$T$9000,ROWS($T$5:T1329)),"")</f>
        <v/>
      </c>
    </row>
    <row r="1330" spans="1:21" ht="14.4" customHeight="1" x14ac:dyDescent="0.3">
      <c r="A1330" s="371" t="s">
        <v>703</v>
      </c>
      <c r="B1330" t="s">
        <v>1000</v>
      </c>
      <c r="C1330" s="372">
        <v>1180402</v>
      </c>
      <c r="D1330" s="388">
        <f>ROWS(C$5:C1330)</f>
        <v>1326</v>
      </c>
      <c r="E1330" s="388" t="str">
        <f>IF(_xlfn.IFNA(VLOOKUP(A1330,$AG$3:$AH$83,2,FALSE),"")='11.1'!$D$5,TXM!D1330,"")</f>
        <v/>
      </c>
      <c r="F1330" t="str">
        <f>IFERROR(SMALL($E$5:$E$9000,ROWS($E$5:E1330)),"")</f>
        <v/>
      </c>
      <c r="I1330" s="371" t="s">
        <v>193</v>
      </c>
      <c r="J1330" t="s">
        <v>1265</v>
      </c>
      <c r="K1330" s="372">
        <v>342014388</v>
      </c>
      <c r="L1330" s="388">
        <f>ROWS(K$5:K1330)</f>
        <v>1326</v>
      </c>
      <c r="M1330" s="388" t="str">
        <f>IF(_xlfn.IFNA(VLOOKUP(I1330,$AG$3:$AH$83,2,FALSE),"")='11.1'!$D$5,TXM!L1330,"")</f>
        <v/>
      </c>
      <c r="N1330" t="str">
        <f>IFERROR(SMALL($M$5:$M$9000,ROWS($M$5:M1330)),"")</f>
        <v/>
      </c>
      <c r="P1330" t="s">
        <v>158</v>
      </c>
      <c r="Q1330" t="s">
        <v>1265</v>
      </c>
      <c r="R1330">
        <v>3662310</v>
      </c>
      <c r="S1330" s="388">
        <f>ROWS(R$5:R1330)</f>
        <v>1326</v>
      </c>
      <c r="T1330" s="388" t="str">
        <f>IF(_xlfn.IFNA(VLOOKUP(P1330,$AG$3:$AH$83,2,FALSE),"")='11.1'!$D$5,TXM!S1330,"")</f>
        <v/>
      </c>
      <c r="U1330" t="str">
        <f>IFERROR(SMALL($T$5:$T$9000,ROWS($T$5:T1330)),"")</f>
        <v/>
      </c>
    </row>
    <row r="1331" spans="1:21" ht="14.4" customHeight="1" x14ac:dyDescent="0.3">
      <c r="A1331" s="371" t="s">
        <v>703</v>
      </c>
      <c r="B1331" t="s">
        <v>783</v>
      </c>
      <c r="C1331" s="372">
        <v>391768</v>
      </c>
      <c r="D1331" s="388">
        <f>ROWS(C$5:C1331)</f>
        <v>1327</v>
      </c>
      <c r="E1331" s="388" t="str">
        <f>IF(_xlfn.IFNA(VLOOKUP(A1331,$AG$3:$AH$83,2,FALSE),"")='11.1'!$D$5,TXM!D1331,"")</f>
        <v/>
      </c>
      <c r="F1331" t="str">
        <f>IFERROR(SMALL($E$5:$E$9000,ROWS($E$5:E1331)),"")</f>
        <v/>
      </c>
      <c r="I1331" s="371" t="s">
        <v>193</v>
      </c>
      <c r="J1331" t="s">
        <v>871</v>
      </c>
      <c r="K1331" s="372">
        <v>328288066</v>
      </c>
      <c r="L1331" s="388">
        <f>ROWS(K$5:K1331)</f>
        <v>1327</v>
      </c>
      <c r="M1331" s="388" t="str">
        <f>IF(_xlfn.IFNA(VLOOKUP(I1331,$AG$3:$AH$83,2,FALSE),"")='11.1'!$D$5,TXM!L1331,"")</f>
        <v/>
      </c>
      <c r="N1331" t="str">
        <f>IFERROR(SMALL($M$5:$M$9000,ROWS($M$5:M1331)),"")</f>
        <v/>
      </c>
      <c r="P1331" t="s">
        <v>158</v>
      </c>
      <c r="Q1331" t="s">
        <v>863</v>
      </c>
      <c r="R1331">
        <v>2598774</v>
      </c>
      <c r="S1331" s="388">
        <f>ROWS(R$5:R1331)</f>
        <v>1327</v>
      </c>
      <c r="T1331" s="388" t="str">
        <f>IF(_xlfn.IFNA(VLOOKUP(P1331,$AG$3:$AH$83,2,FALSE),"")='11.1'!$D$5,TXM!S1331,"")</f>
        <v/>
      </c>
      <c r="U1331" t="str">
        <f>IFERROR(SMALL($T$5:$T$9000,ROWS($T$5:T1331)),"")</f>
        <v/>
      </c>
    </row>
    <row r="1332" spans="1:21" ht="14.4" customHeight="1" x14ac:dyDescent="0.3">
      <c r="A1332" s="371" t="s">
        <v>703</v>
      </c>
      <c r="B1332" t="s">
        <v>95</v>
      </c>
      <c r="C1332" s="372">
        <v>68875</v>
      </c>
      <c r="D1332" s="388">
        <f>ROWS(C$5:C1332)</f>
        <v>1328</v>
      </c>
      <c r="E1332" s="388" t="str">
        <f>IF(_xlfn.IFNA(VLOOKUP(A1332,$AG$3:$AH$83,2,FALSE),"")='11.1'!$D$5,TXM!D1332,"")</f>
        <v/>
      </c>
      <c r="F1332" t="str">
        <f>IFERROR(SMALL($E$5:$E$9000,ROWS($E$5:E1332)),"")</f>
        <v/>
      </c>
      <c r="I1332" s="371" t="s">
        <v>193</v>
      </c>
      <c r="J1332" t="s">
        <v>841</v>
      </c>
      <c r="K1332" s="372">
        <v>323753667</v>
      </c>
      <c r="L1332" s="388">
        <f>ROWS(K$5:K1332)</f>
        <v>1328</v>
      </c>
      <c r="M1332" s="388" t="str">
        <f>IF(_xlfn.IFNA(VLOOKUP(I1332,$AG$3:$AH$83,2,FALSE),"")='11.1'!$D$5,TXM!L1332,"")</f>
        <v/>
      </c>
      <c r="N1332" t="str">
        <f>IFERROR(SMALL($M$5:$M$9000,ROWS($M$5:M1332)),"")</f>
        <v/>
      </c>
      <c r="P1332" t="s">
        <v>158</v>
      </c>
      <c r="Q1332" t="s">
        <v>843</v>
      </c>
      <c r="R1332">
        <v>1818911</v>
      </c>
      <c r="S1332" s="388">
        <f>ROWS(R$5:R1332)</f>
        <v>1328</v>
      </c>
      <c r="T1332" s="388" t="str">
        <f>IF(_xlfn.IFNA(VLOOKUP(P1332,$AG$3:$AH$83,2,FALSE),"")='11.1'!$D$5,TXM!S1332,"")</f>
        <v/>
      </c>
      <c r="U1332" t="str">
        <f>IFERROR(SMALL($T$5:$T$9000,ROWS($T$5:T1332)),"")</f>
        <v/>
      </c>
    </row>
    <row r="1333" spans="1:21" ht="14.4" customHeight="1" x14ac:dyDescent="0.3">
      <c r="A1333" s="371" t="s">
        <v>703</v>
      </c>
      <c r="B1333" t="s">
        <v>98</v>
      </c>
      <c r="C1333" s="372">
        <v>29290</v>
      </c>
      <c r="D1333" s="388">
        <f>ROWS(C$5:C1333)</f>
        <v>1329</v>
      </c>
      <c r="E1333" s="388" t="str">
        <f>IF(_xlfn.IFNA(VLOOKUP(A1333,$AG$3:$AH$83,2,FALSE),"")='11.1'!$D$5,TXM!D1333,"")</f>
        <v/>
      </c>
      <c r="F1333" t="str">
        <f>IFERROR(SMALL($E$5:$E$9000,ROWS($E$5:E1333)),"")</f>
        <v/>
      </c>
      <c r="I1333" s="371" t="s">
        <v>193</v>
      </c>
      <c r="J1333" t="s">
        <v>793</v>
      </c>
      <c r="K1333" s="372">
        <v>322154207</v>
      </c>
      <c r="L1333" s="388">
        <f>ROWS(K$5:K1333)</f>
        <v>1329</v>
      </c>
      <c r="M1333" s="388" t="str">
        <f>IF(_xlfn.IFNA(VLOOKUP(I1333,$AG$3:$AH$83,2,FALSE),"")='11.1'!$D$5,TXM!L1333,"")</f>
        <v/>
      </c>
      <c r="N1333" t="str">
        <f>IFERROR(SMALL($M$5:$M$9000,ROWS($M$5:M1333)),"")</f>
        <v/>
      </c>
      <c r="P1333" t="s">
        <v>158</v>
      </c>
      <c r="Q1333" t="s">
        <v>865</v>
      </c>
      <c r="R1333">
        <v>953188</v>
      </c>
      <c r="S1333" s="388">
        <f>ROWS(R$5:R1333)</f>
        <v>1329</v>
      </c>
      <c r="T1333" s="388" t="str">
        <f>IF(_xlfn.IFNA(VLOOKUP(P1333,$AG$3:$AH$83,2,FALSE),"")='11.1'!$D$5,TXM!S1333,"")</f>
        <v/>
      </c>
      <c r="U1333" t="str">
        <f>IFERROR(SMALL($T$5:$T$9000,ROWS($T$5:T1333)),"")</f>
        <v/>
      </c>
    </row>
    <row r="1334" spans="1:21" ht="14.4" customHeight="1" x14ac:dyDescent="0.3">
      <c r="A1334" s="371" t="s">
        <v>703</v>
      </c>
      <c r="B1334" t="s">
        <v>1006</v>
      </c>
      <c r="C1334" s="372">
        <v>2834</v>
      </c>
      <c r="D1334" s="388">
        <f>ROWS(C$5:C1334)</f>
        <v>1330</v>
      </c>
      <c r="E1334" s="388" t="str">
        <f>IF(_xlfn.IFNA(VLOOKUP(A1334,$AG$3:$AH$83,2,FALSE),"")='11.1'!$D$5,TXM!D1334,"")</f>
        <v/>
      </c>
      <c r="F1334" t="str">
        <f>IFERROR(SMALL($E$5:$E$9000,ROWS($E$5:E1334)),"")</f>
        <v/>
      </c>
      <c r="I1334" s="371" t="s">
        <v>193</v>
      </c>
      <c r="J1334" t="s">
        <v>107</v>
      </c>
      <c r="K1334" s="372">
        <v>318371787</v>
      </c>
      <c r="L1334" s="388">
        <f>ROWS(K$5:K1334)</f>
        <v>1330</v>
      </c>
      <c r="M1334" s="388" t="str">
        <f>IF(_xlfn.IFNA(VLOOKUP(I1334,$AG$3:$AH$83,2,FALSE),"")='11.1'!$D$5,TXM!L1334,"")</f>
        <v/>
      </c>
      <c r="N1334" t="str">
        <f>IFERROR(SMALL($M$5:$M$9000,ROWS($M$5:M1334)),"")</f>
        <v/>
      </c>
      <c r="P1334" t="s">
        <v>158</v>
      </c>
      <c r="Q1334" t="s">
        <v>867</v>
      </c>
      <c r="R1334">
        <v>881661</v>
      </c>
      <c r="S1334" s="388">
        <f>ROWS(R$5:R1334)</f>
        <v>1330</v>
      </c>
      <c r="T1334" s="388" t="str">
        <f>IF(_xlfn.IFNA(VLOOKUP(P1334,$AG$3:$AH$83,2,FALSE),"")='11.1'!$D$5,TXM!S1334,"")</f>
        <v/>
      </c>
      <c r="U1334" t="str">
        <f>IFERROR(SMALL($T$5:$T$9000,ROWS($T$5:T1334)),"")</f>
        <v/>
      </c>
    </row>
    <row r="1335" spans="1:21" ht="14.4" customHeight="1" x14ac:dyDescent="0.3">
      <c r="A1335" s="371" t="s">
        <v>703</v>
      </c>
      <c r="B1335" t="s">
        <v>1240</v>
      </c>
      <c r="C1335" s="372">
        <v>708</v>
      </c>
      <c r="D1335" s="388">
        <f>ROWS(C$5:C1335)</f>
        <v>1331</v>
      </c>
      <c r="E1335" s="388" t="str">
        <f>IF(_xlfn.IFNA(VLOOKUP(A1335,$AG$3:$AH$83,2,FALSE),"")='11.1'!$D$5,TXM!D1335,"")</f>
        <v/>
      </c>
      <c r="F1335" t="str">
        <f>IFERROR(SMALL($E$5:$E$9000,ROWS($E$5:E1335)),"")</f>
        <v/>
      </c>
      <c r="I1335" s="371" t="s">
        <v>193</v>
      </c>
      <c r="J1335" t="s">
        <v>835</v>
      </c>
      <c r="K1335" s="372">
        <v>278060566</v>
      </c>
      <c r="L1335" s="388">
        <f>ROWS(K$5:K1335)</f>
        <v>1331</v>
      </c>
      <c r="M1335" s="388" t="str">
        <f>IF(_xlfn.IFNA(VLOOKUP(I1335,$AG$3:$AH$83,2,FALSE),"")='11.1'!$D$5,TXM!L1335,"")</f>
        <v/>
      </c>
      <c r="N1335" t="str">
        <f>IFERROR(SMALL($M$5:$M$9000,ROWS($M$5:M1335)),"")</f>
        <v/>
      </c>
      <c r="P1335" t="s">
        <v>158</v>
      </c>
      <c r="Q1335" t="s">
        <v>837</v>
      </c>
      <c r="R1335">
        <v>535796</v>
      </c>
      <c r="S1335" s="388">
        <f>ROWS(R$5:R1335)</f>
        <v>1331</v>
      </c>
      <c r="T1335" s="388" t="str">
        <f>IF(_xlfn.IFNA(VLOOKUP(P1335,$AG$3:$AH$83,2,FALSE),"")='11.1'!$D$5,TXM!S1335,"")</f>
        <v/>
      </c>
      <c r="U1335" t="str">
        <f>IFERROR(SMALL($T$5:$T$9000,ROWS($T$5:T1335)),"")</f>
        <v/>
      </c>
    </row>
    <row r="1336" spans="1:21" ht="14.4" customHeight="1" x14ac:dyDescent="0.3">
      <c r="A1336" s="371" t="s">
        <v>27</v>
      </c>
      <c r="B1336" t="s">
        <v>783</v>
      </c>
      <c r="C1336" s="372">
        <v>76299362606</v>
      </c>
      <c r="D1336" s="388">
        <f>ROWS(C$5:C1336)</f>
        <v>1332</v>
      </c>
      <c r="E1336" s="388" t="str">
        <f>IF(_xlfn.IFNA(VLOOKUP(A1336,$AG$3:$AH$83,2,FALSE),"")='11.1'!$D$5,TXM!D1336,"")</f>
        <v/>
      </c>
      <c r="F1336" t="str">
        <f>IFERROR(SMALL($E$5:$E$9000,ROWS($E$5:E1336)),"")</f>
        <v/>
      </c>
      <c r="I1336" s="371" t="s">
        <v>193</v>
      </c>
      <c r="J1336" t="s">
        <v>94</v>
      </c>
      <c r="K1336" s="372">
        <v>275181602</v>
      </c>
      <c r="L1336" s="388">
        <f>ROWS(K$5:K1336)</f>
        <v>1332</v>
      </c>
      <c r="M1336" s="388" t="str">
        <f>IF(_xlfn.IFNA(VLOOKUP(I1336,$AG$3:$AH$83,2,FALSE),"")='11.1'!$D$5,TXM!L1336,"")</f>
        <v/>
      </c>
      <c r="N1336" t="str">
        <f>IFERROR(SMALL($M$5:$M$9000,ROWS($M$5:M1336)),"")</f>
        <v/>
      </c>
      <c r="P1336" t="s">
        <v>158</v>
      </c>
      <c r="Q1336" t="s">
        <v>999</v>
      </c>
      <c r="R1336">
        <v>484396</v>
      </c>
      <c r="S1336" s="388">
        <f>ROWS(R$5:R1336)</f>
        <v>1332</v>
      </c>
      <c r="T1336" s="388" t="str">
        <f>IF(_xlfn.IFNA(VLOOKUP(P1336,$AG$3:$AH$83,2,FALSE),"")='11.1'!$D$5,TXM!S1336,"")</f>
        <v/>
      </c>
      <c r="U1336" t="str">
        <f>IFERROR(SMALL($T$5:$T$9000,ROWS($T$5:T1336)),"")</f>
        <v/>
      </c>
    </row>
    <row r="1337" spans="1:21" ht="14.4" customHeight="1" x14ac:dyDescent="0.3">
      <c r="A1337" s="371" t="s">
        <v>27</v>
      </c>
      <c r="B1337" t="s">
        <v>996</v>
      </c>
      <c r="C1337" s="372">
        <v>10103675073</v>
      </c>
      <c r="D1337" s="388">
        <f>ROWS(C$5:C1337)</f>
        <v>1333</v>
      </c>
      <c r="E1337" s="388" t="str">
        <f>IF(_xlfn.IFNA(VLOOKUP(A1337,$AG$3:$AH$83,2,FALSE),"")='11.1'!$D$5,TXM!D1337,"")</f>
        <v/>
      </c>
      <c r="F1337" t="str">
        <f>IFERROR(SMALL($E$5:$E$9000,ROWS($E$5:E1337)),"")</f>
        <v/>
      </c>
      <c r="I1337" s="371" t="s">
        <v>193</v>
      </c>
      <c r="J1337" t="s">
        <v>1275</v>
      </c>
      <c r="K1337" s="372">
        <v>270839900</v>
      </c>
      <c r="L1337" s="388">
        <f>ROWS(K$5:K1337)</f>
        <v>1333</v>
      </c>
      <c r="M1337" s="388" t="str">
        <f>IF(_xlfn.IFNA(VLOOKUP(I1337,$AG$3:$AH$83,2,FALSE),"")='11.1'!$D$5,TXM!L1337,"")</f>
        <v/>
      </c>
      <c r="N1337" t="str">
        <f>IFERROR(SMALL($M$5:$M$9000,ROWS($M$5:M1337)),"")</f>
        <v/>
      </c>
      <c r="P1337" t="s">
        <v>158</v>
      </c>
      <c r="Q1337" t="s">
        <v>1402</v>
      </c>
      <c r="R1337">
        <v>388395</v>
      </c>
      <c r="S1337" s="388">
        <f>ROWS(R$5:R1337)</f>
        <v>1333</v>
      </c>
      <c r="T1337" s="388" t="str">
        <f>IF(_xlfn.IFNA(VLOOKUP(P1337,$AG$3:$AH$83,2,FALSE),"")='11.1'!$D$5,TXM!S1337,"")</f>
        <v/>
      </c>
      <c r="U1337" t="str">
        <f>IFERROR(SMALL($T$5:$T$9000,ROWS($T$5:T1337)),"")</f>
        <v/>
      </c>
    </row>
    <row r="1338" spans="1:21" ht="14.4" customHeight="1" x14ac:dyDescent="0.3">
      <c r="A1338" s="371" t="s">
        <v>27</v>
      </c>
      <c r="B1338" t="s">
        <v>1000</v>
      </c>
      <c r="C1338" s="372">
        <v>5021318778</v>
      </c>
      <c r="D1338" s="388">
        <f>ROWS(C$5:C1338)</f>
        <v>1334</v>
      </c>
      <c r="E1338" s="388" t="str">
        <f>IF(_xlfn.IFNA(VLOOKUP(A1338,$AG$3:$AH$83,2,FALSE),"")='11.1'!$D$5,TXM!D1338,"")</f>
        <v/>
      </c>
      <c r="F1338" t="str">
        <f>IFERROR(SMALL($E$5:$E$9000,ROWS($E$5:E1338)),"")</f>
        <v/>
      </c>
      <c r="I1338" s="371" t="s">
        <v>193</v>
      </c>
      <c r="J1338" t="s">
        <v>837</v>
      </c>
      <c r="K1338" s="372">
        <v>227949939</v>
      </c>
      <c r="L1338" s="388">
        <f>ROWS(K$5:K1338)</f>
        <v>1334</v>
      </c>
      <c r="M1338" s="388" t="str">
        <f>IF(_xlfn.IFNA(VLOOKUP(I1338,$AG$3:$AH$83,2,FALSE),"")='11.1'!$D$5,TXM!L1338,"")</f>
        <v/>
      </c>
      <c r="N1338" t="str">
        <f>IFERROR(SMALL($M$5:$M$9000,ROWS($M$5:M1338)),"")</f>
        <v/>
      </c>
      <c r="P1338" t="s">
        <v>158</v>
      </c>
      <c r="Q1338" t="s">
        <v>849</v>
      </c>
      <c r="R1338">
        <v>246044</v>
      </c>
      <c r="S1338" s="388">
        <f>ROWS(R$5:R1338)</f>
        <v>1334</v>
      </c>
      <c r="T1338" s="388" t="str">
        <f>IF(_xlfn.IFNA(VLOOKUP(P1338,$AG$3:$AH$83,2,FALSE),"")='11.1'!$D$5,TXM!S1338,"")</f>
        <v/>
      </c>
      <c r="U1338" t="str">
        <f>IFERROR(SMALL($T$5:$T$9000,ROWS($T$5:T1338)),"")</f>
        <v/>
      </c>
    </row>
    <row r="1339" spans="1:21" ht="14.4" customHeight="1" x14ac:dyDescent="0.3">
      <c r="A1339" s="371" t="s">
        <v>27</v>
      </c>
      <c r="B1339" t="s">
        <v>787</v>
      </c>
      <c r="C1339" s="372">
        <v>4871261960</v>
      </c>
      <c r="D1339" s="388">
        <f>ROWS(C$5:C1339)</f>
        <v>1335</v>
      </c>
      <c r="E1339" s="388" t="str">
        <f>IF(_xlfn.IFNA(VLOOKUP(A1339,$AG$3:$AH$83,2,FALSE),"")='11.1'!$D$5,TXM!D1339,"")</f>
        <v/>
      </c>
      <c r="F1339" t="str">
        <f>IFERROR(SMALL($E$5:$E$9000,ROWS($E$5:E1339)),"")</f>
        <v/>
      </c>
      <c r="I1339" s="371" t="s">
        <v>193</v>
      </c>
      <c r="J1339" t="s">
        <v>102</v>
      </c>
      <c r="K1339" s="372">
        <v>226040895</v>
      </c>
      <c r="L1339" s="388">
        <f>ROWS(K$5:K1339)</f>
        <v>1335</v>
      </c>
      <c r="M1339" s="388" t="str">
        <f>IF(_xlfn.IFNA(VLOOKUP(I1339,$AG$3:$AH$83,2,FALSE),"")='11.1'!$D$5,TXM!L1339,"")</f>
        <v/>
      </c>
      <c r="N1339" t="str">
        <f>IFERROR(SMALL($M$5:$M$9000,ROWS($M$5:M1339)),"")</f>
        <v/>
      </c>
      <c r="P1339" t="s">
        <v>158</v>
      </c>
      <c r="Q1339" t="s">
        <v>869</v>
      </c>
      <c r="R1339">
        <v>213707</v>
      </c>
      <c r="S1339" s="388">
        <f>ROWS(R$5:R1339)</f>
        <v>1335</v>
      </c>
      <c r="T1339" s="388" t="str">
        <f>IF(_xlfn.IFNA(VLOOKUP(P1339,$AG$3:$AH$83,2,FALSE),"")='11.1'!$D$5,TXM!S1339,"")</f>
        <v/>
      </c>
      <c r="U1339" t="str">
        <f>IFERROR(SMALL($T$5:$T$9000,ROWS($T$5:T1339)),"")</f>
        <v/>
      </c>
    </row>
    <row r="1340" spans="1:21" ht="14.4" customHeight="1" x14ac:dyDescent="0.3">
      <c r="A1340" s="371" t="s">
        <v>27</v>
      </c>
      <c r="B1340" t="s">
        <v>839</v>
      </c>
      <c r="C1340" s="372">
        <v>3473195546</v>
      </c>
      <c r="D1340" s="388">
        <f>ROWS(C$5:C1340)</f>
        <v>1336</v>
      </c>
      <c r="E1340" s="388" t="str">
        <f>IF(_xlfn.IFNA(VLOOKUP(A1340,$AG$3:$AH$83,2,FALSE),"")='11.1'!$D$5,TXM!D1340,"")</f>
        <v/>
      </c>
      <c r="F1340" t="str">
        <f>IFERROR(SMALL($E$5:$E$9000,ROWS($E$5:E1340)),"")</f>
        <v/>
      </c>
      <c r="I1340" s="371" t="s">
        <v>193</v>
      </c>
      <c r="J1340" t="s">
        <v>861</v>
      </c>
      <c r="K1340" s="372">
        <v>225558485</v>
      </c>
      <c r="L1340" s="388">
        <f>ROWS(K$5:K1340)</f>
        <v>1336</v>
      </c>
      <c r="M1340" s="388" t="str">
        <f>IF(_xlfn.IFNA(VLOOKUP(I1340,$AG$3:$AH$83,2,FALSE),"")='11.1'!$D$5,TXM!L1340,"")</f>
        <v/>
      </c>
      <c r="N1340" t="str">
        <f>IFERROR(SMALL($M$5:$M$9000,ROWS($M$5:M1340)),"")</f>
        <v/>
      </c>
      <c r="P1340" t="s">
        <v>158</v>
      </c>
      <c r="Q1340" t="s">
        <v>791</v>
      </c>
      <c r="R1340">
        <v>133866</v>
      </c>
      <c r="S1340" s="388">
        <f>ROWS(R$5:R1340)</f>
        <v>1336</v>
      </c>
      <c r="T1340" s="388" t="str">
        <f>IF(_xlfn.IFNA(VLOOKUP(P1340,$AG$3:$AH$83,2,FALSE),"")='11.1'!$D$5,TXM!S1340,"")</f>
        <v/>
      </c>
      <c r="U1340" t="str">
        <f>IFERROR(SMALL($T$5:$T$9000,ROWS($T$5:T1340)),"")</f>
        <v/>
      </c>
    </row>
    <row r="1341" spans="1:21" ht="14.4" customHeight="1" x14ac:dyDescent="0.3">
      <c r="A1341" s="371" t="s">
        <v>27</v>
      </c>
      <c r="B1341" t="s">
        <v>785</v>
      </c>
      <c r="C1341" s="372">
        <v>1471451397</v>
      </c>
      <c r="D1341" s="388">
        <f>ROWS(C$5:C1341)</f>
        <v>1337</v>
      </c>
      <c r="E1341" s="388" t="str">
        <f>IF(_xlfn.IFNA(VLOOKUP(A1341,$AG$3:$AH$83,2,FALSE),"")='11.1'!$D$5,TXM!D1341,"")</f>
        <v/>
      </c>
      <c r="F1341" t="str">
        <f>IFERROR(SMALL($E$5:$E$9000,ROWS($E$5:E1341)),"")</f>
        <v/>
      </c>
      <c r="I1341" s="371" t="s">
        <v>193</v>
      </c>
      <c r="J1341" t="s">
        <v>1318</v>
      </c>
      <c r="K1341" s="372">
        <v>181287410</v>
      </c>
      <c r="L1341" s="388">
        <f>ROWS(K$5:K1341)</f>
        <v>1337</v>
      </c>
      <c r="M1341" s="388" t="str">
        <f>IF(_xlfn.IFNA(VLOOKUP(I1341,$AG$3:$AH$83,2,FALSE),"")='11.1'!$D$5,TXM!L1341,"")</f>
        <v/>
      </c>
      <c r="N1341" t="str">
        <f>IFERROR(SMALL($M$5:$M$9000,ROWS($M$5:M1341)),"")</f>
        <v/>
      </c>
      <c r="P1341" t="s">
        <v>158</v>
      </c>
      <c r="Q1341" t="s">
        <v>1000</v>
      </c>
      <c r="R1341">
        <v>106956</v>
      </c>
      <c r="S1341" s="388">
        <f>ROWS(R$5:R1341)</f>
        <v>1337</v>
      </c>
      <c r="T1341" s="388" t="str">
        <f>IF(_xlfn.IFNA(VLOOKUP(P1341,$AG$3:$AH$83,2,FALSE),"")='11.1'!$D$5,TXM!S1341,"")</f>
        <v/>
      </c>
      <c r="U1341" t="str">
        <f>IFERROR(SMALL($T$5:$T$9000,ROWS($T$5:T1341)),"")</f>
        <v/>
      </c>
    </row>
    <row r="1342" spans="1:21" ht="14.4" customHeight="1" x14ac:dyDescent="0.3">
      <c r="A1342" s="371" t="s">
        <v>27</v>
      </c>
      <c r="B1342" t="s">
        <v>999</v>
      </c>
      <c r="C1342" s="372">
        <v>1021056467</v>
      </c>
      <c r="D1342" s="388">
        <f>ROWS(C$5:C1342)</f>
        <v>1338</v>
      </c>
      <c r="E1342" s="388" t="str">
        <f>IF(_xlfn.IFNA(VLOOKUP(A1342,$AG$3:$AH$83,2,FALSE),"")='11.1'!$D$5,TXM!D1342,"")</f>
        <v/>
      </c>
      <c r="F1342" t="str">
        <f>IFERROR(SMALL($E$5:$E$9000,ROWS($E$5:E1342)),"")</f>
        <v/>
      </c>
      <c r="I1342" s="371" t="s">
        <v>193</v>
      </c>
      <c r="J1342" t="s">
        <v>105</v>
      </c>
      <c r="K1342" s="372">
        <v>152726876</v>
      </c>
      <c r="L1342" s="388">
        <f>ROWS(K$5:K1342)</f>
        <v>1338</v>
      </c>
      <c r="M1342" s="388" t="str">
        <f>IF(_xlfn.IFNA(VLOOKUP(I1342,$AG$3:$AH$83,2,FALSE),"")='11.1'!$D$5,TXM!L1342,"")</f>
        <v/>
      </c>
      <c r="N1342" t="str">
        <f>IFERROR(SMALL($M$5:$M$9000,ROWS($M$5:M1342)),"")</f>
        <v/>
      </c>
      <c r="P1342" t="s">
        <v>158</v>
      </c>
      <c r="Q1342" t="s">
        <v>1240</v>
      </c>
      <c r="R1342">
        <v>72816</v>
      </c>
      <c r="S1342" s="388">
        <f>ROWS(R$5:R1342)</f>
        <v>1338</v>
      </c>
      <c r="T1342" s="388" t="str">
        <f>IF(_xlfn.IFNA(VLOOKUP(P1342,$AG$3:$AH$83,2,FALSE),"")='11.1'!$D$5,TXM!S1342,"")</f>
        <v/>
      </c>
      <c r="U1342" t="str">
        <f>IFERROR(SMALL($T$5:$T$9000,ROWS($T$5:T1342)),"")</f>
        <v/>
      </c>
    </row>
    <row r="1343" spans="1:21" ht="14.4" customHeight="1" x14ac:dyDescent="0.3">
      <c r="A1343" s="371" t="s">
        <v>27</v>
      </c>
      <c r="B1343" t="s">
        <v>1318</v>
      </c>
      <c r="C1343" s="372">
        <v>218473953</v>
      </c>
      <c r="D1343" s="388">
        <f>ROWS(C$5:C1343)</f>
        <v>1339</v>
      </c>
      <c r="E1343" s="388" t="str">
        <f>IF(_xlfn.IFNA(VLOOKUP(A1343,$AG$3:$AH$83,2,FALSE),"")='11.1'!$D$5,TXM!D1343,"")</f>
        <v/>
      </c>
      <c r="F1343" t="str">
        <f>IFERROR(SMALL($E$5:$E$9000,ROWS($E$5:E1343)),"")</f>
        <v/>
      </c>
      <c r="I1343" s="371" t="s">
        <v>193</v>
      </c>
      <c r="J1343" t="s">
        <v>799</v>
      </c>
      <c r="K1343" s="372">
        <v>124400976</v>
      </c>
      <c r="L1343" s="388">
        <f>ROWS(K$5:K1343)</f>
        <v>1339</v>
      </c>
      <c r="M1343" s="388" t="str">
        <f>IF(_xlfn.IFNA(VLOOKUP(I1343,$AG$3:$AH$83,2,FALSE),"")='11.1'!$D$5,TXM!L1343,"")</f>
        <v/>
      </c>
      <c r="N1343" t="str">
        <f>IFERROR(SMALL($M$5:$M$9000,ROWS($M$5:M1343)),"")</f>
        <v/>
      </c>
      <c r="P1343" t="s">
        <v>158</v>
      </c>
      <c r="Q1343" t="s">
        <v>1500</v>
      </c>
      <c r="R1343">
        <v>52412</v>
      </c>
      <c r="S1343" s="388">
        <f>ROWS(R$5:R1343)</f>
        <v>1339</v>
      </c>
      <c r="T1343" s="388" t="str">
        <f>IF(_xlfn.IFNA(VLOOKUP(P1343,$AG$3:$AH$83,2,FALSE),"")='11.1'!$D$5,TXM!S1343,"")</f>
        <v/>
      </c>
      <c r="U1343" t="str">
        <f>IFERROR(SMALL($T$5:$T$9000,ROWS($T$5:T1343)),"")</f>
        <v/>
      </c>
    </row>
    <row r="1344" spans="1:21" ht="14.4" customHeight="1" x14ac:dyDescent="0.3">
      <c r="A1344" s="371" t="s">
        <v>27</v>
      </c>
      <c r="B1344" t="s">
        <v>781</v>
      </c>
      <c r="C1344" s="372">
        <v>218229497</v>
      </c>
      <c r="D1344" s="388">
        <f>ROWS(C$5:C1344)</f>
        <v>1340</v>
      </c>
      <c r="E1344" s="388" t="str">
        <f>IF(_xlfn.IFNA(VLOOKUP(A1344,$AG$3:$AH$83,2,FALSE),"")='11.1'!$D$5,TXM!D1344,"")</f>
        <v/>
      </c>
      <c r="F1344" t="str">
        <f>IFERROR(SMALL($E$5:$E$9000,ROWS($E$5:E1344)),"")</f>
        <v/>
      </c>
      <c r="I1344" s="371" t="s">
        <v>193</v>
      </c>
      <c r="J1344" t="s">
        <v>1006</v>
      </c>
      <c r="K1344" s="372">
        <v>113437498</v>
      </c>
      <c r="L1344" s="388">
        <f>ROWS(K$5:K1344)</f>
        <v>1340</v>
      </c>
      <c r="M1344" s="388" t="str">
        <f>IF(_xlfn.IFNA(VLOOKUP(I1344,$AG$3:$AH$83,2,FALSE),"")='11.1'!$D$5,TXM!L1344,"")</f>
        <v/>
      </c>
      <c r="N1344" t="str">
        <f>IFERROR(SMALL($M$5:$M$9000,ROWS($M$5:M1344)),"")</f>
        <v/>
      </c>
      <c r="P1344" t="s">
        <v>158</v>
      </c>
      <c r="Q1344" t="s">
        <v>859</v>
      </c>
      <c r="R1344">
        <v>40978</v>
      </c>
      <c r="S1344" s="388">
        <f>ROWS(R$5:R1344)</f>
        <v>1340</v>
      </c>
      <c r="T1344" s="388" t="str">
        <f>IF(_xlfn.IFNA(VLOOKUP(P1344,$AG$3:$AH$83,2,FALSE),"")='11.1'!$D$5,TXM!S1344,"")</f>
        <v/>
      </c>
      <c r="U1344" t="str">
        <f>IFERROR(SMALL($T$5:$T$9000,ROWS($T$5:T1344)),"")</f>
        <v/>
      </c>
    </row>
    <row r="1345" spans="1:21" ht="14.4" customHeight="1" x14ac:dyDescent="0.3">
      <c r="A1345" s="371" t="s">
        <v>27</v>
      </c>
      <c r="B1345" t="s">
        <v>779</v>
      </c>
      <c r="C1345" s="372">
        <v>140064729</v>
      </c>
      <c r="D1345" s="388">
        <f>ROWS(C$5:C1345)</f>
        <v>1341</v>
      </c>
      <c r="E1345" s="388" t="str">
        <f>IF(_xlfn.IFNA(VLOOKUP(A1345,$AG$3:$AH$83,2,FALSE),"")='11.1'!$D$5,TXM!D1345,"")</f>
        <v/>
      </c>
      <c r="F1345" t="str">
        <f>IFERROR(SMALL($E$5:$E$9000,ROWS($E$5:E1345)),"")</f>
        <v/>
      </c>
      <c r="I1345" s="371" t="s">
        <v>193</v>
      </c>
      <c r="J1345" t="s">
        <v>859</v>
      </c>
      <c r="K1345" s="372">
        <v>104297190</v>
      </c>
      <c r="L1345" s="388">
        <f>ROWS(K$5:K1345)</f>
        <v>1341</v>
      </c>
      <c r="M1345" s="388" t="str">
        <f>IF(_xlfn.IFNA(VLOOKUP(I1345,$AG$3:$AH$83,2,FALSE),"")='11.1'!$D$5,TXM!L1345,"")</f>
        <v/>
      </c>
      <c r="N1345" t="str">
        <f>IFERROR(SMALL($M$5:$M$9000,ROWS($M$5:M1345)),"")</f>
        <v/>
      </c>
      <c r="P1345" t="s">
        <v>158</v>
      </c>
      <c r="Q1345" t="s">
        <v>1005</v>
      </c>
      <c r="R1345">
        <v>11233</v>
      </c>
      <c r="S1345" s="388">
        <f>ROWS(R$5:R1345)</f>
        <v>1341</v>
      </c>
      <c r="T1345" s="388" t="str">
        <f>IF(_xlfn.IFNA(VLOOKUP(P1345,$AG$3:$AH$83,2,FALSE),"")='11.1'!$D$5,TXM!S1345,"")</f>
        <v/>
      </c>
      <c r="U1345" t="str">
        <f>IFERROR(SMALL($T$5:$T$9000,ROWS($T$5:T1345)),"")</f>
        <v/>
      </c>
    </row>
    <row r="1346" spans="1:21" ht="14.4" customHeight="1" x14ac:dyDescent="0.3">
      <c r="A1346" s="371" t="s">
        <v>27</v>
      </c>
      <c r="B1346" t="s">
        <v>95</v>
      </c>
      <c r="C1346" s="372">
        <v>78608951</v>
      </c>
      <c r="D1346" s="388">
        <f>ROWS(C$5:C1346)</f>
        <v>1342</v>
      </c>
      <c r="E1346" s="388" t="str">
        <f>IF(_xlfn.IFNA(VLOOKUP(A1346,$AG$3:$AH$83,2,FALSE),"")='11.1'!$D$5,TXM!D1346,"")</f>
        <v/>
      </c>
      <c r="F1346" t="str">
        <f>IFERROR(SMALL($E$5:$E$9000,ROWS($E$5:E1346)),"")</f>
        <v/>
      </c>
      <c r="I1346" s="371" t="s">
        <v>193</v>
      </c>
      <c r="J1346" t="s">
        <v>815</v>
      </c>
      <c r="K1346" s="372">
        <v>101980447</v>
      </c>
      <c r="L1346" s="388">
        <f>ROWS(K$5:K1346)</f>
        <v>1342</v>
      </c>
      <c r="M1346" s="388" t="str">
        <f>IF(_xlfn.IFNA(VLOOKUP(I1346,$AG$3:$AH$83,2,FALSE),"")='11.1'!$D$5,TXM!L1346,"")</f>
        <v/>
      </c>
      <c r="N1346" t="str">
        <f>IFERROR(SMALL($M$5:$M$9000,ROWS($M$5:M1346)),"")</f>
        <v/>
      </c>
      <c r="P1346" t="s">
        <v>158</v>
      </c>
      <c r="Q1346" t="s">
        <v>95</v>
      </c>
      <c r="R1346">
        <v>9500</v>
      </c>
      <c r="S1346" s="388">
        <f>ROWS(R$5:R1346)</f>
        <v>1342</v>
      </c>
      <c r="T1346" s="388" t="str">
        <f>IF(_xlfn.IFNA(VLOOKUP(P1346,$AG$3:$AH$83,2,FALSE),"")='11.1'!$D$5,TXM!S1346,"")</f>
        <v/>
      </c>
      <c r="U1346" t="str">
        <f>IFERROR(SMALL($T$5:$T$9000,ROWS($T$5:T1346)),"")</f>
        <v/>
      </c>
    </row>
    <row r="1347" spans="1:21" ht="14.4" customHeight="1" x14ac:dyDescent="0.3">
      <c r="A1347" s="371" t="s">
        <v>27</v>
      </c>
      <c r="B1347" t="s">
        <v>1005</v>
      </c>
      <c r="C1347" s="372">
        <v>46866698</v>
      </c>
      <c r="D1347" s="388">
        <f>ROWS(C$5:C1347)</f>
        <v>1343</v>
      </c>
      <c r="E1347" s="388" t="str">
        <f>IF(_xlfn.IFNA(VLOOKUP(A1347,$AG$3:$AH$83,2,FALSE),"")='11.1'!$D$5,TXM!D1347,"")</f>
        <v/>
      </c>
      <c r="F1347" t="str">
        <f>IFERROR(SMALL($E$5:$E$9000,ROWS($E$5:E1347)),"")</f>
        <v/>
      </c>
      <c r="I1347" s="371" t="s">
        <v>193</v>
      </c>
      <c r="J1347" t="s">
        <v>104</v>
      </c>
      <c r="K1347" s="372">
        <v>101353506</v>
      </c>
      <c r="L1347" s="388">
        <f>ROWS(K$5:K1347)</f>
        <v>1343</v>
      </c>
      <c r="M1347" s="388" t="str">
        <f>IF(_xlfn.IFNA(VLOOKUP(I1347,$AG$3:$AH$83,2,FALSE),"")='11.1'!$D$5,TXM!L1347,"")</f>
        <v/>
      </c>
      <c r="N1347" t="str">
        <f>IFERROR(SMALL($M$5:$M$9000,ROWS($M$5:M1347)),"")</f>
        <v/>
      </c>
      <c r="P1347" t="s">
        <v>158</v>
      </c>
      <c r="Q1347" t="s">
        <v>96</v>
      </c>
      <c r="R1347">
        <v>8000</v>
      </c>
      <c r="S1347" s="388">
        <f>ROWS(R$5:R1347)</f>
        <v>1343</v>
      </c>
      <c r="T1347" s="388" t="str">
        <f>IF(_xlfn.IFNA(VLOOKUP(P1347,$AG$3:$AH$83,2,FALSE),"")='11.1'!$D$5,TXM!S1347,"")</f>
        <v/>
      </c>
      <c r="U1347" t="str">
        <f>IFERROR(SMALL($T$5:$T$9000,ROWS($T$5:T1347)),"")</f>
        <v/>
      </c>
    </row>
    <row r="1348" spans="1:21" ht="14.4" customHeight="1" x14ac:dyDescent="0.3">
      <c r="A1348" s="371" t="s">
        <v>27</v>
      </c>
      <c r="B1348" t="s">
        <v>793</v>
      </c>
      <c r="C1348" s="372">
        <v>45382305</v>
      </c>
      <c r="D1348" s="388">
        <f>ROWS(C$5:C1348)</f>
        <v>1344</v>
      </c>
      <c r="E1348" s="388" t="str">
        <f>IF(_xlfn.IFNA(VLOOKUP(A1348,$AG$3:$AH$83,2,FALSE),"")='11.1'!$D$5,TXM!D1348,"")</f>
        <v/>
      </c>
      <c r="F1348" t="str">
        <f>IFERROR(SMALL($E$5:$E$9000,ROWS($E$5:E1348)),"")</f>
        <v/>
      </c>
      <c r="I1348" s="371" t="s">
        <v>193</v>
      </c>
      <c r="J1348" t="s">
        <v>795</v>
      </c>
      <c r="K1348" s="372">
        <v>100646924</v>
      </c>
      <c r="L1348" s="388">
        <f>ROWS(K$5:K1348)</f>
        <v>1344</v>
      </c>
      <c r="M1348" s="388" t="str">
        <f>IF(_xlfn.IFNA(VLOOKUP(I1348,$AG$3:$AH$83,2,FALSE),"")='11.1'!$D$5,TXM!L1348,"")</f>
        <v/>
      </c>
      <c r="N1348" t="str">
        <f>IFERROR(SMALL($M$5:$M$9000,ROWS($M$5:M1348)),"")</f>
        <v/>
      </c>
      <c r="P1348" t="s">
        <v>158</v>
      </c>
      <c r="Q1348" t="s">
        <v>1318</v>
      </c>
      <c r="R1348">
        <v>6380</v>
      </c>
      <c r="S1348" s="388">
        <f>ROWS(R$5:R1348)</f>
        <v>1344</v>
      </c>
      <c r="T1348" s="388" t="str">
        <f>IF(_xlfn.IFNA(VLOOKUP(P1348,$AG$3:$AH$83,2,FALSE),"")='11.1'!$D$5,TXM!S1348,"")</f>
        <v/>
      </c>
      <c r="U1348" t="str">
        <f>IFERROR(SMALL($T$5:$T$9000,ROWS($T$5:T1348)),"")</f>
        <v/>
      </c>
    </row>
    <row r="1349" spans="1:21" ht="14.4" customHeight="1" x14ac:dyDescent="0.3">
      <c r="A1349" s="371" t="s">
        <v>27</v>
      </c>
      <c r="B1349" t="s">
        <v>863</v>
      </c>
      <c r="C1349" s="372">
        <v>34208572</v>
      </c>
      <c r="D1349" s="388">
        <f>ROWS(C$5:C1349)</f>
        <v>1345</v>
      </c>
      <c r="E1349" s="388" t="str">
        <f>IF(_xlfn.IFNA(VLOOKUP(A1349,$AG$3:$AH$83,2,FALSE),"")='11.1'!$D$5,TXM!D1349,"")</f>
        <v/>
      </c>
      <c r="F1349" t="str">
        <f>IFERROR(SMALL($E$5:$E$9000,ROWS($E$5:E1349)),"")</f>
        <v/>
      </c>
      <c r="I1349" s="371" t="s">
        <v>193</v>
      </c>
      <c r="J1349" t="s">
        <v>98</v>
      </c>
      <c r="K1349" s="372">
        <v>99881574</v>
      </c>
      <c r="L1349" s="388">
        <f>ROWS(K$5:K1349)</f>
        <v>1345</v>
      </c>
      <c r="M1349" s="388" t="str">
        <f>IF(_xlfn.IFNA(VLOOKUP(I1349,$AG$3:$AH$83,2,FALSE),"")='11.1'!$D$5,TXM!L1349,"")</f>
        <v/>
      </c>
      <c r="N1349" t="str">
        <f>IFERROR(SMALL($M$5:$M$9000,ROWS($M$5:M1349)),"")</f>
        <v/>
      </c>
      <c r="P1349" t="s">
        <v>158</v>
      </c>
      <c r="Q1349" t="s">
        <v>1434</v>
      </c>
      <c r="R1349">
        <v>5908</v>
      </c>
      <c r="S1349" s="388">
        <f>ROWS(R$5:R1349)</f>
        <v>1345</v>
      </c>
      <c r="T1349" s="388" t="str">
        <f>IF(_xlfn.IFNA(VLOOKUP(P1349,$AG$3:$AH$83,2,FALSE),"")='11.1'!$D$5,TXM!S1349,"")</f>
        <v/>
      </c>
      <c r="U1349" t="str">
        <f>IFERROR(SMALL($T$5:$T$9000,ROWS($T$5:T1349)),"")</f>
        <v/>
      </c>
    </row>
    <row r="1350" spans="1:21" ht="14.4" customHeight="1" x14ac:dyDescent="0.3">
      <c r="A1350" s="371" t="s">
        <v>27</v>
      </c>
      <c r="B1350" t="s">
        <v>797</v>
      </c>
      <c r="C1350" s="372">
        <v>34016938</v>
      </c>
      <c r="D1350" s="388">
        <f>ROWS(C$5:C1350)</f>
        <v>1346</v>
      </c>
      <c r="E1350" s="388" t="str">
        <f>IF(_xlfn.IFNA(VLOOKUP(A1350,$AG$3:$AH$83,2,FALSE),"")='11.1'!$D$5,TXM!D1350,"")</f>
        <v/>
      </c>
      <c r="F1350" t="str">
        <f>IFERROR(SMALL($E$5:$E$9000,ROWS($E$5:E1350)),"")</f>
        <v/>
      </c>
      <c r="I1350" s="371" t="s">
        <v>193</v>
      </c>
      <c r="J1350" t="s">
        <v>1441</v>
      </c>
      <c r="K1350" s="372">
        <v>87511921</v>
      </c>
      <c r="L1350" s="388">
        <f>ROWS(K$5:K1350)</f>
        <v>1346</v>
      </c>
      <c r="M1350" s="388" t="str">
        <f>IF(_xlfn.IFNA(VLOOKUP(I1350,$AG$3:$AH$83,2,FALSE),"")='11.1'!$D$5,TXM!L1350,"")</f>
        <v/>
      </c>
      <c r="N1350" t="str">
        <f>IFERROR(SMALL($M$5:$M$9000,ROWS($M$5:M1350)),"")</f>
        <v/>
      </c>
      <c r="P1350" t="s">
        <v>158</v>
      </c>
      <c r="Q1350" t="s">
        <v>1252</v>
      </c>
      <c r="R1350">
        <v>4110</v>
      </c>
      <c r="S1350" s="388">
        <f>ROWS(R$5:R1350)</f>
        <v>1346</v>
      </c>
      <c r="T1350" s="388" t="str">
        <f>IF(_xlfn.IFNA(VLOOKUP(P1350,$AG$3:$AH$83,2,FALSE),"")='11.1'!$D$5,TXM!S1350,"")</f>
        <v/>
      </c>
      <c r="U1350" t="str">
        <f>IFERROR(SMALL($T$5:$T$9000,ROWS($T$5:T1350)),"")</f>
        <v/>
      </c>
    </row>
    <row r="1351" spans="1:21" ht="14.4" customHeight="1" x14ac:dyDescent="0.3">
      <c r="A1351" s="371" t="s">
        <v>27</v>
      </c>
      <c r="B1351" t="s">
        <v>865</v>
      </c>
      <c r="C1351" s="372">
        <v>32128938</v>
      </c>
      <c r="D1351" s="388">
        <f>ROWS(C$5:C1351)</f>
        <v>1347</v>
      </c>
      <c r="E1351" s="388" t="str">
        <f>IF(_xlfn.IFNA(VLOOKUP(A1351,$AG$3:$AH$83,2,FALSE),"")='11.1'!$D$5,TXM!D1351,"")</f>
        <v/>
      </c>
      <c r="F1351" t="str">
        <f>IFERROR(SMALL($E$5:$E$9000,ROWS($E$5:E1351)),"")</f>
        <v/>
      </c>
      <c r="I1351" s="371" t="s">
        <v>193</v>
      </c>
      <c r="J1351" t="s">
        <v>785</v>
      </c>
      <c r="K1351" s="372">
        <v>79377545</v>
      </c>
      <c r="L1351" s="388">
        <f>ROWS(K$5:K1351)</f>
        <v>1347</v>
      </c>
      <c r="M1351" s="388" t="str">
        <f>IF(_xlfn.IFNA(VLOOKUP(I1351,$AG$3:$AH$83,2,FALSE),"")='11.1'!$D$5,TXM!L1351,"")</f>
        <v/>
      </c>
      <c r="N1351" t="str">
        <f>IFERROR(SMALL($M$5:$M$9000,ROWS($M$5:M1351)),"")</f>
        <v/>
      </c>
      <c r="P1351" t="s">
        <v>158</v>
      </c>
      <c r="Q1351" t="s">
        <v>835</v>
      </c>
      <c r="R1351">
        <v>2653</v>
      </c>
      <c r="S1351" s="388">
        <f>ROWS(R$5:R1351)</f>
        <v>1347</v>
      </c>
      <c r="T1351" s="388" t="str">
        <f>IF(_xlfn.IFNA(VLOOKUP(P1351,$AG$3:$AH$83,2,FALSE),"")='11.1'!$D$5,TXM!S1351,"")</f>
        <v/>
      </c>
      <c r="U1351" t="str">
        <f>IFERROR(SMALL($T$5:$T$9000,ROWS($T$5:T1351)),"")</f>
        <v/>
      </c>
    </row>
    <row r="1352" spans="1:21" ht="14.4" customHeight="1" x14ac:dyDescent="0.3">
      <c r="A1352" s="371" t="s">
        <v>27</v>
      </c>
      <c r="B1352" t="s">
        <v>843</v>
      </c>
      <c r="C1352" s="372">
        <v>22869436</v>
      </c>
      <c r="D1352" s="388">
        <f>ROWS(C$5:C1352)</f>
        <v>1348</v>
      </c>
      <c r="E1352" s="388" t="str">
        <f>IF(_xlfn.IFNA(VLOOKUP(A1352,$AG$3:$AH$83,2,FALSE),"")='11.1'!$D$5,TXM!D1352,"")</f>
        <v/>
      </c>
      <c r="F1352" t="str">
        <f>IFERROR(SMALL($E$5:$E$9000,ROWS($E$5:E1352)),"")</f>
        <v/>
      </c>
      <c r="I1352" s="371" t="s">
        <v>193</v>
      </c>
      <c r="J1352" t="s">
        <v>173</v>
      </c>
      <c r="K1352" s="372">
        <v>79249343</v>
      </c>
      <c r="L1352" s="388">
        <f>ROWS(K$5:K1352)</f>
        <v>1348</v>
      </c>
      <c r="M1352" s="388" t="str">
        <f>IF(_xlfn.IFNA(VLOOKUP(I1352,$AG$3:$AH$83,2,FALSE),"")='11.1'!$D$5,TXM!L1352,"")</f>
        <v/>
      </c>
      <c r="N1352" t="str">
        <f>IFERROR(SMALL($M$5:$M$9000,ROWS($M$5:M1352)),"")</f>
        <v/>
      </c>
      <c r="P1352" t="s">
        <v>703</v>
      </c>
      <c r="Q1352" t="s">
        <v>867</v>
      </c>
      <c r="R1352">
        <v>879900</v>
      </c>
      <c r="S1352" s="388">
        <f>ROWS(R$5:R1352)</f>
        <v>1348</v>
      </c>
      <c r="T1352" s="388" t="str">
        <f>IF(_xlfn.IFNA(VLOOKUP(P1352,$AG$3:$AH$83,2,FALSE),"")='11.1'!$D$5,TXM!S1352,"")</f>
        <v/>
      </c>
      <c r="U1352" t="str">
        <f>IFERROR(SMALL($T$5:$T$9000,ROWS($T$5:T1352)),"")</f>
        <v/>
      </c>
    </row>
    <row r="1353" spans="1:21" ht="14.4" customHeight="1" x14ac:dyDescent="0.3">
      <c r="A1353" s="371" t="s">
        <v>27</v>
      </c>
      <c r="B1353" t="s">
        <v>1004</v>
      </c>
      <c r="C1353" s="372">
        <v>18692586</v>
      </c>
      <c r="D1353" s="388">
        <f>ROWS(C$5:C1353)</f>
        <v>1349</v>
      </c>
      <c r="E1353" s="388" t="str">
        <f>IF(_xlfn.IFNA(VLOOKUP(A1353,$AG$3:$AH$83,2,FALSE),"")='11.1'!$D$5,TXM!D1353,"")</f>
        <v/>
      </c>
      <c r="F1353" t="str">
        <f>IFERROR(SMALL($E$5:$E$9000,ROWS($E$5:E1353)),"")</f>
        <v/>
      </c>
      <c r="I1353" s="371" t="s">
        <v>193</v>
      </c>
      <c r="J1353" t="s">
        <v>821</v>
      </c>
      <c r="K1353" s="372">
        <v>72600172</v>
      </c>
      <c r="L1353" s="388">
        <f>ROWS(K$5:K1353)</f>
        <v>1349</v>
      </c>
      <c r="M1353" s="388" t="str">
        <f>IF(_xlfn.IFNA(VLOOKUP(I1353,$AG$3:$AH$83,2,FALSE),"")='11.1'!$D$5,TXM!L1353,"")</f>
        <v/>
      </c>
      <c r="N1353" t="str">
        <f>IFERROR(SMALL($M$5:$M$9000,ROWS($M$5:M1353)),"")</f>
        <v/>
      </c>
      <c r="P1353" t="s">
        <v>703</v>
      </c>
      <c r="Q1353" t="s">
        <v>1240</v>
      </c>
      <c r="R1353">
        <v>90700</v>
      </c>
      <c r="S1353" s="388">
        <f>ROWS(R$5:R1353)</f>
        <v>1349</v>
      </c>
      <c r="T1353" s="388" t="str">
        <f>IF(_xlfn.IFNA(VLOOKUP(P1353,$AG$3:$AH$83,2,FALSE),"")='11.1'!$D$5,TXM!S1353,"")</f>
        <v/>
      </c>
      <c r="U1353" t="str">
        <f>IFERROR(SMALL($T$5:$T$9000,ROWS($T$5:T1353)),"")</f>
        <v/>
      </c>
    </row>
    <row r="1354" spans="1:21" ht="14.4" customHeight="1" x14ac:dyDescent="0.3">
      <c r="A1354" s="371" t="s">
        <v>27</v>
      </c>
      <c r="B1354" t="s">
        <v>853</v>
      </c>
      <c r="C1354" s="372">
        <v>17376597</v>
      </c>
      <c r="D1354" s="388">
        <f>ROWS(C$5:C1354)</f>
        <v>1350</v>
      </c>
      <c r="E1354" s="388" t="str">
        <f>IF(_xlfn.IFNA(VLOOKUP(A1354,$AG$3:$AH$83,2,FALSE),"")='11.1'!$D$5,TXM!D1354,"")</f>
        <v/>
      </c>
      <c r="F1354" t="str">
        <f>IFERROR(SMALL($E$5:$E$9000,ROWS($E$5:E1354)),"")</f>
        <v/>
      </c>
      <c r="I1354" s="371" t="s">
        <v>193</v>
      </c>
      <c r="J1354" t="s">
        <v>1001</v>
      </c>
      <c r="K1354" s="372">
        <v>65400769</v>
      </c>
      <c r="L1354" s="388">
        <f>ROWS(K$5:K1354)</f>
        <v>1350</v>
      </c>
      <c r="M1354" s="388" t="str">
        <f>IF(_xlfn.IFNA(VLOOKUP(I1354,$AG$3:$AH$83,2,FALSE),"")='11.1'!$D$5,TXM!L1354,"")</f>
        <v/>
      </c>
      <c r="N1354" t="str">
        <f>IFERROR(SMALL($M$5:$M$9000,ROWS($M$5:M1354)),"")</f>
        <v/>
      </c>
      <c r="P1354" t="s">
        <v>703</v>
      </c>
      <c r="Q1354" t="s">
        <v>821</v>
      </c>
      <c r="R1354">
        <v>87050</v>
      </c>
      <c r="S1354" s="388">
        <f>ROWS(R$5:R1354)</f>
        <v>1350</v>
      </c>
      <c r="T1354" s="388" t="str">
        <f>IF(_xlfn.IFNA(VLOOKUP(P1354,$AG$3:$AH$83,2,FALSE),"")='11.1'!$D$5,TXM!S1354,"")</f>
        <v/>
      </c>
      <c r="U1354" t="str">
        <f>IFERROR(SMALL($T$5:$T$9000,ROWS($T$5:T1354)),"")</f>
        <v/>
      </c>
    </row>
    <row r="1355" spans="1:21" ht="14.4" customHeight="1" x14ac:dyDescent="0.3">
      <c r="A1355" s="371" t="s">
        <v>27</v>
      </c>
      <c r="B1355" t="s">
        <v>1265</v>
      </c>
      <c r="C1355" s="372">
        <v>17261281</v>
      </c>
      <c r="D1355" s="388">
        <f>ROWS(C$5:C1355)</f>
        <v>1351</v>
      </c>
      <c r="E1355" s="388" t="str">
        <f>IF(_xlfn.IFNA(VLOOKUP(A1355,$AG$3:$AH$83,2,FALSE),"")='11.1'!$D$5,TXM!D1355,"")</f>
        <v/>
      </c>
      <c r="F1355" t="str">
        <f>IFERROR(SMALL($E$5:$E$9000,ROWS($E$5:E1355)),"")</f>
        <v/>
      </c>
      <c r="I1355" s="371" t="s">
        <v>193</v>
      </c>
      <c r="J1355" t="s">
        <v>827</v>
      </c>
      <c r="K1355" s="372">
        <v>58608027</v>
      </c>
      <c r="L1355" s="388">
        <f>ROWS(K$5:K1355)</f>
        <v>1351</v>
      </c>
      <c r="M1355" s="388" t="str">
        <f>IF(_xlfn.IFNA(VLOOKUP(I1355,$AG$3:$AH$83,2,FALSE),"")='11.1'!$D$5,TXM!L1355,"")</f>
        <v/>
      </c>
      <c r="N1355" t="str">
        <f>IFERROR(SMALL($M$5:$M$9000,ROWS($M$5:M1355)),"")</f>
        <v/>
      </c>
      <c r="P1355" t="s">
        <v>703</v>
      </c>
      <c r="Q1355" t="s">
        <v>791</v>
      </c>
      <c r="R1355">
        <v>47000</v>
      </c>
      <c r="S1355" s="388">
        <f>ROWS(R$5:R1355)</f>
        <v>1351</v>
      </c>
      <c r="T1355" s="388" t="str">
        <f>IF(_xlfn.IFNA(VLOOKUP(P1355,$AG$3:$AH$83,2,FALSE),"")='11.1'!$D$5,TXM!S1355,"")</f>
        <v/>
      </c>
      <c r="U1355" t="str">
        <f>IFERROR(SMALL($T$5:$T$9000,ROWS($T$5:T1355)),"")</f>
        <v/>
      </c>
    </row>
    <row r="1356" spans="1:21" ht="14.4" customHeight="1" x14ac:dyDescent="0.3">
      <c r="A1356" s="371" t="s">
        <v>27</v>
      </c>
      <c r="B1356" t="s">
        <v>1275</v>
      </c>
      <c r="C1356" s="372">
        <v>15547005</v>
      </c>
      <c r="D1356" s="388">
        <f>ROWS(C$5:C1356)</f>
        <v>1352</v>
      </c>
      <c r="E1356" s="388" t="str">
        <f>IF(_xlfn.IFNA(VLOOKUP(A1356,$AG$3:$AH$83,2,FALSE),"")='11.1'!$D$5,TXM!D1356,"")</f>
        <v/>
      </c>
      <c r="F1356" t="str">
        <f>IFERROR(SMALL($E$5:$E$9000,ROWS($E$5:E1356)),"")</f>
        <v/>
      </c>
      <c r="I1356" s="371" t="s">
        <v>193</v>
      </c>
      <c r="J1356" t="s">
        <v>787</v>
      </c>
      <c r="K1356" s="372">
        <v>50474556</v>
      </c>
      <c r="L1356" s="388">
        <f>ROWS(K$5:K1356)</f>
        <v>1352</v>
      </c>
      <c r="M1356" s="388" t="str">
        <f>IF(_xlfn.IFNA(VLOOKUP(I1356,$AG$3:$AH$83,2,FALSE),"")='11.1'!$D$5,TXM!L1356,"")</f>
        <v/>
      </c>
      <c r="N1356" t="str">
        <f>IFERROR(SMALL($M$5:$M$9000,ROWS($M$5:M1356)),"")</f>
        <v/>
      </c>
      <c r="P1356" t="s">
        <v>703</v>
      </c>
      <c r="Q1356" t="s">
        <v>97</v>
      </c>
      <c r="R1356">
        <v>25000</v>
      </c>
      <c r="S1356" s="388">
        <f>ROWS(R$5:R1356)</f>
        <v>1352</v>
      </c>
      <c r="T1356" s="388" t="str">
        <f>IF(_xlfn.IFNA(VLOOKUP(P1356,$AG$3:$AH$83,2,FALSE),"")='11.1'!$D$5,TXM!S1356,"")</f>
        <v/>
      </c>
      <c r="U1356" t="str">
        <f>IFERROR(SMALL($T$5:$T$9000,ROWS($T$5:T1356)),"")</f>
        <v/>
      </c>
    </row>
    <row r="1357" spans="1:21" ht="14.4" customHeight="1" x14ac:dyDescent="0.3">
      <c r="A1357" s="371" t="s">
        <v>27</v>
      </c>
      <c r="B1357" t="s">
        <v>849</v>
      </c>
      <c r="C1357" s="372">
        <v>15318805</v>
      </c>
      <c r="D1357" s="388">
        <f>ROWS(C$5:C1357)</f>
        <v>1353</v>
      </c>
      <c r="E1357" s="388" t="str">
        <f>IF(_xlfn.IFNA(VLOOKUP(A1357,$AG$3:$AH$83,2,FALSE),"")='11.1'!$D$5,TXM!D1357,"")</f>
        <v/>
      </c>
      <c r="F1357" t="str">
        <f>IFERROR(SMALL($E$5:$E$9000,ROWS($E$5:E1357)),"")</f>
        <v/>
      </c>
      <c r="I1357" s="371" t="s">
        <v>193</v>
      </c>
      <c r="J1357" t="s">
        <v>779</v>
      </c>
      <c r="K1357" s="372">
        <v>46681006</v>
      </c>
      <c r="L1357" s="388">
        <f>ROWS(K$5:K1357)</f>
        <v>1353</v>
      </c>
      <c r="M1357" s="388" t="str">
        <f>IF(_xlfn.IFNA(VLOOKUP(I1357,$AG$3:$AH$83,2,FALSE),"")='11.1'!$D$5,TXM!L1357,"")</f>
        <v/>
      </c>
      <c r="N1357" t="str">
        <f>IFERROR(SMALL($M$5:$M$9000,ROWS($M$5:M1357)),"")</f>
        <v/>
      </c>
      <c r="P1357" t="s">
        <v>703</v>
      </c>
      <c r="Q1357" t="s">
        <v>1265</v>
      </c>
      <c r="R1357">
        <v>17461</v>
      </c>
      <c r="S1357" s="388">
        <f>ROWS(R$5:R1357)</f>
        <v>1353</v>
      </c>
      <c r="T1357" s="388" t="str">
        <f>IF(_xlfn.IFNA(VLOOKUP(P1357,$AG$3:$AH$83,2,FALSE),"")='11.1'!$D$5,TXM!S1357,"")</f>
        <v/>
      </c>
      <c r="U1357" t="str">
        <f>IFERROR(SMALL($T$5:$T$9000,ROWS($T$5:T1357)),"")</f>
        <v/>
      </c>
    </row>
    <row r="1358" spans="1:21" ht="14.4" customHeight="1" x14ac:dyDescent="0.3">
      <c r="A1358" s="371" t="s">
        <v>27</v>
      </c>
      <c r="B1358" t="s">
        <v>102</v>
      </c>
      <c r="C1358" s="372">
        <v>14388940</v>
      </c>
      <c r="D1358" s="388">
        <f>ROWS(C$5:C1358)</f>
        <v>1354</v>
      </c>
      <c r="E1358" s="388" t="str">
        <f>IF(_xlfn.IFNA(VLOOKUP(A1358,$AG$3:$AH$83,2,FALSE),"")='11.1'!$D$5,TXM!D1358,"")</f>
        <v/>
      </c>
      <c r="F1358" t="str">
        <f>IFERROR(SMALL($E$5:$E$9000,ROWS($E$5:E1358)),"")</f>
        <v/>
      </c>
      <c r="I1358" s="371" t="s">
        <v>193</v>
      </c>
      <c r="J1358" t="s">
        <v>847</v>
      </c>
      <c r="K1358" s="372">
        <v>46516939</v>
      </c>
      <c r="L1358" s="388">
        <f>ROWS(K$5:K1358)</f>
        <v>1354</v>
      </c>
      <c r="M1358" s="388" t="str">
        <f>IF(_xlfn.IFNA(VLOOKUP(I1358,$AG$3:$AH$83,2,FALSE),"")='11.1'!$D$5,TXM!L1358,"")</f>
        <v/>
      </c>
      <c r="N1358" t="str">
        <f>IFERROR(SMALL($M$5:$M$9000,ROWS($M$5:M1358)),"")</f>
        <v/>
      </c>
      <c r="P1358" t="s">
        <v>703</v>
      </c>
      <c r="Q1358" t="s">
        <v>1006</v>
      </c>
      <c r="R1358">
        <v>14034</v>
      </c>
      <c r="S1358" s="388">
        <f>ROWS(R$5:R1358)</f>
        <v>1354</v>
      </c>
      <c r="T1358" s="388" t="str">
        <f>IF(_xlfn.IFNA(VLOOKUP(P1358,$AG$3:$AH$83,2,FALSE),"")='11.1'!$D$5,TXM!S1358,"")</f>
        <v/>
      </c>
      <c r="U1358" t="str">
        <f>IFERROR(SMALL($T$5:$T$9000,ROWS($T$5:T1358)),"")</f>
        <v/>
      </c>
    </row>
    <row r="1359" spans="1:21" ht="14.4" customHeight="1" x14ac:dyDescent="0.3">
      <c r="A1359" s="371" t="s">
        <v>27</v>
      </c>
      <c r="B1359" t="s">
        <v>789</v>
      </c>
      <c r="C1359" s="372">
        <v>13414578</v>
      </c>
      <c r="D1359" s="388">
        <f>ROWS(C$5:C1359)</f>
        <v>1355</v>
      </c>
      <c r="E1359" s="388" t="str">
        <f>IF(_xlfn.IFNA(VLOOKUP(A1359,$AG$3:$AH$83,2,FALSE),"")='11.1'!$D$5,TXM!D1359,"")</f>
        <v/>
      </c>
      <c r="F1359" t="str">
        <f>IFERROR(SMALL($E$5:$E$9000,ROWS($E$5:E1359)),"")</f>
        <v/>
      </c>
      <c r="I1359" s="371" t="s">
        <v>193</v>
      </c>
      <c r="J1359" t="s">
        <v>825</v>
      </c>
      <c r="K1359" s="372">
        <v>44282319</v>
      </c>
      <c r="L1359" s="388">
        <f>ROWS(K$5:K1359)</f>
        <v>1355</v>
      </c>
      <c r="M1359" s="388" t="str">
        <f>IF(_xlfn.IFNA(VLOOKUP(I1359,$AG$3:$AH$83,2,FALSE),"")='11.1'!$D$5,TXM!L1359,"")</f>
        <v/>
      </c>
      <c r="N1359" t="str">
        <f>IFERROR(SMALL($M$5:$M$9000,ROWS($M$5:M1359)),"")</f>
        <v/>
      </c>
      <c r="P1359" t="s">
        <v>703</v>
      </c>
      <c r="Q1359" t="s">
        <v>827</v>
      </c>
      <c r="R1359">
        <v>12400</v>
      </c>
      <c r="S1359" s="388">
        <f>ROWS(R$5:R1359)</f>
        <v>1355</v>
      </c>
      <c r="T1359" s="388" t="str">
        <f>IF(_xlfn.IFNA(VLOOKUP(P1359,$AG$3:$AH$83,2,FALSE),"")='11.1'!$D$5,TXM!S1359,"")</f>
        <v/>
      </c>
      <c r="U1359" t="str">
        <f>IFERROR(SMALL($T$5:$T$9000,ROWS($T$5:T1359)),"")</f>
        <v/>
      </c>
    </row>
    <row r="1360" spans="1:21" ht="14.4" customHeight="1" x14ac:dyDescent="0.3">
      <c r="A1360" s="371" t="s">
        <v>27</v>
      </c>
      <c r="B1360" t="s">
        <v>857</v>
      </c>
      <c r="C1360" s="372">
        <v>13043274</v>
      </c>
      <c r="D1360" s="388">
        <f>ROWS(C$5:C1360)</f>
        <v>1356</v>
      </c>
      <c r="E1360" s="388" t="str">
        <f>IF(_xlfn.IFNA(VLOOKUP(A1360,$AG$3:$AH$83,2,FALSE),"")='11.1'!$D$5,TXM!D1360,"")</f>
        <v/>
      </c>
      <c r="F1360" t="str">
        <f>IFERROR(SMALL($E$5:$E$9000,ROWS($E$5:E1360)),"")</f>
        <v/>
      </c>
      <c r="I1360" s="371" t="s">
        <v>193</v>
      </c>
      <c r="J1360" t="s">
        <v>95</v>
      </c>
      <c r="K1360" s="372">
        <v>43095964</v>
      </c>
      <c r="L1360" s="388">
        <f>ROWS(K$5:K1360)</f>
        <v>1356</v>
      </c>
      <c r="M1360" s="388" t="str">
        <f>IF(_xlfn.IFNA(VLOOKUP(I1360,$AG$3:$AH$83,2,FALSE),"")='11.1'!$D$5,TXM!L1360,"")</f>
        <v/>
      </c>
      <c r="N1360" t="str">
        <f>IFERROR(SMALL($M$5:$M$9000,ROWS($M$5:M1360)),"")</f>
        <v/>
      </c>
      <c r="P1360" t="s">
        <v>703</v>
      </c>
      <c r="Q1360" t="s">
        <v>825</v>
      </c>
      <c r="R1360">
        <v>11810</v>
      </c>
      <c r="S1360" s="388">
        <f>ROWS(R$5:R1360)</f>
        <v>1356</v>
      </c>
      <c r="T1360" s="388" t="str">
        <f>IF(_xlfn.IFNA(VLOOKUP(P1360,$AG$3:$AH$83,2,FALSE),"")='11.1'!$D$5,TXM!S1360,"")</f>
        <v/>
      </c>
      <c r="U1360" t="str">
        <f>IFERROR(SMALL($T$5:$T$9000,ROWS($T$5:T1360)),"")</f>
        <v/>
      </c>
    </row>
    <row r="1361" spans="1:21" ht="14.4" customHeight="1" x14ac:dyDescent="0.3">
      <c r="A1361" s="371" t="s">
        <v>27</v>
      </c>
      <c r="B1361" t="s">
        <v>859</v>
      </c>
      <c r="C1361" s="372">
        <v>10426054</v>
      </c>
      <c r="D1361" s="388">
        <f>ROWS(C$5:C1361)</f>
        <v>1357</v>
      </c>
      <c r="E1361" s="388" t="str">
        <f>IF(_xlfn.IFNA(VLOOKUP(A1361,$AG$3:$AH$83,2,FALSE),"")='11.1'!$D$5,TXM!D1361,"")</f>
        <v/>
      </c>
      <c r="F1361" t="str">
        <f>IFERROR(SMALL($E$5:$E$9000,ROWS($E$5:E1361)),"")</f>
        <v/>
      </c>
      <c r="I1361" s="371" t="s">
        <v>193</v>
      </c>
      <c r="J1361" t="s">
        <v>773</v>
      </c>
      <c r="K1361" s="372">
        <v>38711028</v>
      </c>
      <c r="L1361" s="388">
        <f>ROWS(K$5:K1361)</f>
        <v>1357</v>
      </c>
      <c r="M1361" s="388" t="str">
        <f>IF(_xlfn.IFNA(VLOOKUP(I1361,$AG$3:$AH$83,2,FALSE),"")='11.1'!$D$5,TXM!L1361,"")</f>
        <v/>
      </c>
      <c r="N1361" t="str">
        <f>IFERROR(SMALL($M$5:$M$9000,ROWS($M$5:M1361)),"")</f>
        <v/>
      </c>
      <c r="P1361" t="s">
        <v>703</v>
      </c>
      <c r="Q1361" t="s">
        <v>108</v>
      </c>
      <c r="R1361">
        <v>7000</v>
      </c>
      <c r="S1361" s="388">
        <f>ROWS(R$5:R1361)</f>
        <v>1357</v>
      </c>
      <c r="T1361" s="388" t="str">
        <f>IF(_xlfn.IFNA(VLOOKUP(P1361,$AG$3:$AH$83,2,FALSE),"")='11.1'!$D$5,TXM!S1361,"")</f>
        <v/>
      </c>
      <c r="U1361" t="str">
        <f>IFERROR(SMALL($T$5:$T$9000,ROWS($T$5:T1361)),"")</f>
        <v/>
      </c>
    </row>
    <row r="1362" spans="1:21" ht="14.4" customHeight="1" x14ac:dyDescent="0.3">
      <c r="A1362" s="371" t="s">
        <v>27</v>
      </c>
      <c r="B1362" t="s">
        <v>105</v>
      </c>
      <c r="C1362" s="372">
        <v>9931392</v>
      </c>
      <c r="D1362" s="388">
        <f>ROWS(C$5:C1362)</f>
        <v>1358</v>
      </c>
      <c r="E1362" s="388" t="str">
        <f>IF(_xlfn.IFNA(VLOOKUP(A1362,$AG$3:$AH$83,2,FALSE),"")='11.1'!$D$5,TXM!D1362,"")</f>
        <v/>
      </c>
      <c r="F1362" t="str">
        <f>IFERROR(SMALL($E$5:$E$9000,ROWS($E$5:E1362)),"")</f>
        <v/>
      </c>
      <c r="I1362" s="371" t="s">
        <v>193</v>
      </c>
      <c r="J1362" t="s">
        <v>855</v>
      </c>
      <c r="K1362" s="372">
        <v>38018314</v>
      </c>
      <c r="L1362" s="388">
        <f>ROWS(K$5:K1362)</f>
        <v>1358</v>
      </c>
      <c r="M1362" s="388" t="str">
        <f>IF(_xlfn.IFNA(VLOOKUP(I1362,$AG$3:$AH$83,2,FALSE),"")='11.1'!$D$5,TXM!L1362,"")</f>
        <v/>
      </c>
      <c r="N1362" t="str">
        <f>IFERROR(SMALL($M$5:$M$9000,ROWS($M$5:M1362)),"")</f>
        <v/>
      </c>
      <c r="P1362" t="s">
        <v>703</v>
      </c>
      <c r="Q1362" t="s">
        <v>1365</v>
      </c>
      <c r="R1362">
        <v>6145</v>
      </c>
      <c r="S1362" s="388">
        <f>ROWS(R$5:R1362)</f>
        <v>1358</v>
      </c>
      <c r="T1362" s="388" t="str">
        <f>IF(_xlfn.IFNA(VLOOKUP(P1362,$AG$3:$AH$83,2,FALSE),"")='11.1'!$D$5,TXM!S1362,"")</f>
        <v/>
      </c>
      <c r="U1362" t="str">
        <f>IFERROR(SMALL($T$5:$T$9000,ROWS($T$5:T1362)),"")</f>
        <v/>
      </c>
    </row>
    <row r="1363" spans="1:21" ht="14.4" customHeight="1" x14ac:dyDescent="0.3">
      <c r="A1363" s="371" t="s">
        <v>27</v>
      </c>
      <c r="B1363" t="s">
        <v>803</v>
      </c>
      <c r="C1363" s="372">
        <v>7048869</v>
      </c>
      <c r="D1363" s="388">
        <f>ROWS(C$5:C1363)</f>
        <v>1359</v>
      </c>
      <c r="E1363" s="388" t="str">
        <f>IF(_xlfn.IFNA(VLOOKUP(A1363,$AG$3:$AH$83,2,FALSE),"")='11.1'!$D$5,TXM!D1363,"")</f>
        <v/>
      </c>
      <c r="F1363" t="str">
        <f>IFERROR(SMALL($E$5:$E$9000,ROWS($E$5:E1363)),"")</f>
        <v/>
      </c>
      <c r="I1363" s="371" t="s">
        <v>193</v>
      </c>
      <c r="J1363" t="s">
        <v>775</v>
      </c>
      <c r="K1363" s="372">
        <v>36915420</v>
      </c>
      <c r="L1363" s="388">
        <f>ROWS(K$5:K1363)</f>
        <v>1359</v>
      </c>
      <c r="M1363" s="388" t="str">
        <f>IF(_xlfn.IFNA(VLOOKUP(I1363,$AG$3:$AH$83,2,FALSE),"")='11.1'!$D$5,TXM!L1363,"")</f>
        <v/>
      </c>
      <c r="N1363" t="str">
        <f>IFERROR(SMALL($M$5:$M$9000,ROWS($M$5:M1363)),"")</f>
        <v/>
      </c>
      <c r="P1363" t="s">
        <v>703</v>
      </c>
      <c r="Q1363" t="s">
        <v>96</v>
      </c>
      <c r="R1363">
        <v>5905</v>
      </c>
      <c r="S1363" s="388">
        <f>ROWS(R$5:R1363)</f>
        <v>1359</v>
      </c>
      <c r="T1363" s="388" t="str">
        <f>IF(_xlfn.IFNA(VLOOKUP(P1363,$AG$3:$AH$83,2,FALSE),"")='11.1'!$D$5,TXM!S1363,"")</f>
        <v/>
      </c>
      <c r="U1363" t="str">
        <f>IFERROR(SMALL($T$5:$T$9000,ROWS($T$5:T1363)),"")</f>
        <v/>
      </c>
    </row>
    <row r="1364" spans="1:21" ht="14.4" customHeight="1" x14ac:dyDescent="0.3">
      <c r="A1364" s="371" t="s">
        <v>27</v>
      </c>
      <c r="B1364" t="s">
        <v>773</v>
      </c>
      <c r="C1364" s="372">
        <v>6247671</v>
      </c>
      <c r="D1364" s="388">
        <f>ROWS(C$5:C1364)</f>
        <v>1360</v>
      </c>
      <c r="E1364" s="388" t="str">
        <f>IF(_xlfn.IFNA(VLOOKUP(A1364,$AG$3:$AH$83,2,FALSE),"")='11.1'!$D$5,TXM!D1364,"")</f>
        <v/>
      </c>
      <c r="F1364" t="str">
        <f>IFERROR(SMALL($E$5:$E$9000,ROWS($E$5:E1364)),"")</f>
        <v/>
      </c>
      <c r="I1364" s="371" t="s">
        <v>193</v>
      </c>
      <c r="J1364" t="s">
        <v>171</v>
      </c>
      <c r="K1364" s="372">
        <v>27256841</v>
      </c>
      <c r="L1364" s="388">
        <f>ROWS(K$5:K1364)</f>
        <v>1360</v>
      </c>
      <c r="M1364" s="388" t="str">
        <f>IF(_xlfn.IFNA(VLOOKUP(I1364,$AG$3:$AH$83,2,FALSE),"")='11.1'!$D$5,TXM!L1364,"")</f>
        <v/>
      </c>
      <c r="N1364" t="str">
        <f>IFERROR(SMALL($M$5:$M$9000,ROWS($M$5:M1364)),"")</f>
        <v/>
      </c>
      <c r="P1364" t="s">
        <v>703</v>
      </c>
      <c r="Q1364" t="s">
        <v>815</v>
      </c>
      <c r="R1364">
        <v>4728</v>
      </c>
      <c r="S1364" s="388">
        <f>ROWS(R$5:R1364)</f>
        <v>1360</v>
      </c>
      <c r="T1364" s="388" t="str">
        <f>IF(_xlfn.IFNA(VLOOKUP(P1364,$AG$3:$AH$83,2,FALSE),"")='11.1'!$D$5,TXM!S1364,"")</f>
        <v/>
      </c>
      <c r="U1364" t="str">
        <f>IFERROR(SMALL($T$5:$T$9000,ROWS($T$5:T1364)),"")</f>
        <v/>
      </c>
    </row>
    <row r="1365" spans="1:21" ht="14.4" customHeight="1" x14ac:dyDescent="0.3">
      <c r="A1365" s="371" t="s">
        <v>27</v>
      </c>
      <c r="B1365" t="s">
        <v>809</v>
      </c>
      <c r="C1365" s="372">
        <v>6114839</v>
      </c>
      <c r="D1365" s="388">
        <f>ROWS(C$5:C1365)</f>
        <v>1361</v>
      </c>
      <c r="E1365" s="388" t="str">
        <f>IF(_xlfn.IFNA(VLOOKUP(A1365,$AG$3:$AH$83,2,FALSE),"")='11.1'!$D$5,TXM!D1365,"")</f>
        <v/>
      </c>
      <c r="F1365" t="str">
        <f>IFERROR(SMALL($E$5:$E$9000,ROWS($E$5:E1365)),"")</f>
        <v/>
      </c>
      <c r="I1365" s="371" t="s">
        <v>193</v>
      </c>
      <c r="J1365" t="s">
        <v>1402</v>
      </c>
      <c r="K1365" s="372">
        <v>25312697</v>
      </c>
      <c r="L1365" s="388">
        <f>ROWS(K$5:K1365)</f>
        <v>1361</v>
      </c>
      <c r="M1365" s="388" t="str">
        <f>IF(_xlfn.IFNA(VLOOKUP(I1365,$AG$3:$AH$83,2,FALSE),"")='11.1'!$D$5,TXM!L1365,"")</f>
        <v/>
      </c>
      <c r="N1365" t="str">
        <f>IFERROR(SMALL($M$5:$M$9000,ROWS($M$5:M1365)),"")</f>
        <v/>
      </c>
      <c r="P1365" t="s">
        <v>703</v>
      </c>
      <c r="Q1365" t="s">
        <v>100</v>
      </c>
      <c r="R1365">
        <v>4200</v>
      </c>
      <c r="S1365" s="388">
        <f>ROWS(R$5:R1365)</f>
        <v>1361</v>
      </c>
      <c r="T1365" s="388" t="str">
        <f>IF(_xlfn.IFNA(VLOOKUP(P1365,$AG$3:$AH$83,2,FALSE),"")='11.1'!$D$5,TXM!S1365,"")</f>
        <v/>
      </c>
      <c r="U1365" t="str">
        <f>IFERROR(SMALL($T$5:$T$9000,ROWS($T$5:T1365)),"")</f>
        <v/>
      </c>
    </row>
    <row r="1366" spans="1:21" ht="14.4" customHeight="1" x14ac:dyDescent="0.3">
      <c r="A1366" s="371" t="s">
        <v>27</v>
      </c>
      <c r="B1366" t="s">
        <v>1285</v>
      </c>
      <c r="C1366" s="372">
        <v>3465635</v>
      </c>
      <c r="D1366" s="388">
        <f>ROWS(C$5:C1366)</f>
        <v>1362</v>
      </c>
      <c r="E1366" s="388" t="str">
        <f>IF(_xlfn.IFNA(VLOOKUP(A1366,$AG$3:$AH$83,2,FALSE),"")='11.1'!$D$5,TXM!D1366,"")</f>
        <v/>
      </c>
      <c r="F1366" t="str">
        <f>IFERROR(SMALL($E$5:$E$9000,ROWS($E$5:E1366)),"")</f>
        <v/>
      </c>
      <c r="I1366" s="371" t="s">
        <v>193</v>
      </c>
      <c r="J1366" t="s">
        <v>1434</v>
      </c>
      <c r="K1366" s="372">
        <v>25118429</v>
      </c>
      <c r="L1366" s="388">
        <f>ROWS(K$5:K1366)</f>
        <v>1362</v>
      </c>
      <c r="M1366" s="388" t="str">
        <f>IF(_xlfn.IFNA(VLOOKUP(I1366,$AG$3:$AH$83,2,FALSE),"")='11.1'!$D$5,TXM!L1366,"")</f>
        <v/>
      </c>
      <c r="N1366" t="str">
        <f>IFERROR(SMALL($M$5:$M$9000,ROWS($M$5:M1366)),"")</f>
        <v/>
      </c>
      <c r="P1366" t="s">
        <v>703</v>
      </c>
      <c r="Q1366" t="s">
        <v>94</v>
      </c>
      <c r="R1366">
        <v>3634</v>
      </c>
      <c r="S1366" s="388">
        <f>ROWS(R$5:R1366)</f>
        <v>1362</v>
      </c>
      <c r="T1366" s="388" t="str">
        <f>IF(_xlfn.IFNA(VLOOKUP(P1366,$AG$3:$AH$83,2,FALSE),"")='11.1'!$D$5,TXM!S1366,"")</f>
        <v/>
      </c>
      <c r="U1366" t="str">
        <f>IFERROR(SMALL($T$5:$T$9000,ROWS($T$5:T1366)),"")</f>
        <v/>
      </c>
    </row>
    <row r="1367" spans="1:21" ht="14.4" customHeight="1" x14ac:dyDescent="0.3">
      <c r="A1367" s="371" t="s">
        <v>27</v>
      </c>
      <c r="B1367" t="s">
        <v>813</v>
      </c>
      <c r="C1367" s="372">
        <v>3098813</v>
      </c>
      <c r="D1367" s="388">
        <f>ROWS(C$5:C1367)</f>
        <v>1363</v>
      </c>
      <c r="E1367" s="388" t="str">
        <f>IF(_xlfn.IFNA(VLOOKUP(A1367,$AG$3:$AH$83,2,FALSE),"")='11.1'!$D$5,TXM!D1367,"")</f>
        <v/>
      </c>
      <c r="F1367" t="str">
        <f>IFERROR(SMALL($E$5:$E$9000,ROWS($E$5:E1367)),"")</f>
        <v/>
      </c>
      <c r="I1367" s="371" t="s">
        <v>193</v>
      </c>
      <c r="J1367" t="s">
        <v>813</v>
      </c>
      <c r="K1367" s="372">
        <v>18563878</v>
      </c>
      <c r="L1367" s="388">
        <f>ROWS(K$5:K1367)</f>
        <v>1363</v>
      </c>
      <c r="M1367" s="388" t="str">
        <f>IF(_xlfn.IFNA(VLOOKUP(I1367,$AG$3:$AH$83,2,FALSE),"")='11.1'!$D$5,TXM!L1367,"")</f>
        <v/>
      </c>
      <c r="N1367" t="str">
        <f>IFERROR(SMALL($M$5:$M$9000,ROWS($M$5:M1367)),"")</f>
        <v/>
      </c>
      <c r="P1367" t="s">
        <v>703</v>
      </c>
      <c r="Q1367" t="s">
        <v>823</v>
      </c>
      <c r="R1367">
        <v>3205</v>
      </c>
      <c r="S1367" s="388">
        <f>ROWS(R$5:R1367)</f>
        <v>1363</v>
      </c>
      <c r="T1367" s="388" t="str">
        <f>IF(_xlfn.IFNA(VLOOKUP(P1367,$AG$3:$AH$83,2,FALSE),"")='11.1'!$D$5,TXM!S1367,"")</f>
        <v/>
      </c>
      <c r="U1367" t="str">
        <f>IFERROR(SMALL($T$5:$T$9000,ROWS($T$5:T1367)),"")</f>
        <v/>
      </c>
    </row>
    <row r="1368" spans="1:21" ht="14.4" customHeight="1" x14ac:dyDescent="0.3">
      <c r="A1368" s="371" t="s">
        <v>27</v>
      </c>
      <c r="B1368" t="s">
        <v>837</v>
      </c>
      <c r="C1368" s="372">
        <v>2996922</v>
      </c>
      <c r="D1368" s="388">
        <f>ROWS(C$5:C1368)</f>
        <v>1364</v>
      </c>
      <c r="E1368" s="388" t="str">
        <f>IF(_xlfn.IFNA(VLOOKUP(A1368,$AG$3:$AH$83,2,FALSE),"")='11.1'!$D$5,TXM!D1368,"")</f>
        <v/>
      </c>
      <c r="F1368" t="str">
        <f>IFERROR(SMALL($E$5:$E$9000,ROWS($E$5:E1368)),"")</f>
        <v/>
      </c>
      <c r="I1368" s="371" t="s">
        <v>193</v>
      </c>
      <c r="J1368" t="s">
        <v>97</v>
      </c>
      <c r="K1368" s="372">
        <v>15221274</v>
      </c>
      <c r="L1368" s="388">
        <f>ROWS(K$5:K1368)</f>
        <v>1364</v>
      </c>
      <c r="M1368" s="388" t="str">
        <f>IF(_xlfn.IFNA(VLOOKUP(I1368,$AG$3:$AH$83,2,FALSE),"")='11.1'!$D$5,TXM!L1368,"")</f>
        <v/>
      </c>
      <c r="N1368" t="str">
        <f>IFERROR(SMALL($M$5:$M$9000,ROWS($M$5:M1368)),"")</f>
        <v/>
      </c>
      <c r="P1368" t="s">
        <v>703</v>
      </c>
      <c r="Q1368" t="s">
        <v>1285</v>
      </c>
      <c r="R1368">
        <v>500</v>
      </c>
      <c r="S1368" s="388">
        <f>ROWS(R$5:R1368)</f>
        <v>1364</v>
      </c>
      <c r="T1368" s="388" t="str">
        <f>IF(_xlfn.IFNA(VLOOKUP(P1368,$AG$3:$AH$83,2,FALSE),"")='11.1'!$D$5,TXM!S1368,"")</f>
        <v/>
      </c>
      <c r="U1368" t="str">
        <f>IFERROR(SMALL($T$5:$T$9000,ROWS($T$5:T1368)),"")</f>
        <v/>
      </c>
    </row>
    <row r="1369" spans="1:21" ht="14.4" customHeight="1" x14ac:dyDescent="0.3">
      <c r="A1369" s="371" t="s">
        <v>27</v>
      </c>
      <c r="B1369" t="s">
        <v>861</v>
      </c>
      <c r="C1369" s="372">
        <v>2465290</v>
      </c>
      <c r="D1369" s="388">
        <f>ROWS(C$5:C1369)</f>
        <v>1365</v>
      </c>
      <c r="E1369" s="388" t="str">
        <f>IF(_xlfn.IFNA(VLOOKUP(A1369,$AG$3:$AH$83,2,FALSE),"")='11.1'!$D$5,TXM!D1369,"")</f>
        <v/>
      </c>
      <c r="F1369" t="str">
        <f>IFERROR(SMALL($E$5:$E$9000,ROWS($E$5:E1369)),"")</f>
        <v/>
      </c>
      <c r="I1369" s="371" t="s">
        <v>193</v>
      </c>
      <c r="J1369" t="s">
        <v>998</v>
      </c>
      <c r="K1369" s="372">
        <v>10585685</v>
      </c>
      <c r="L1369" s="388">
        <f>ROWS(K$5:K1369)</f>
        <v>1365</v>
      </c>
      <c r="M1369" s="388" t="str">
        <f>IF(_xlfn.IFNA(VLOOKUP(I1369,$AG$3:$AH$83,2,FALSE),"")='11.1'!$D$5,TXM!L1369,"")</f>
        <v/>
      </c>
      <c r="N1369" t="str">
        <f>IFERROR(SMALL($M$5:$M$9000,ROWS($M$5:M1369)),"")</f>
        <v/>
      </c>
      <c r="P1369" t="s">
        <v>27</v>
      </c>
      <c r="Q1369" t="s">
        <v>849</v>
      </c>
      <c r="R1369">
        <v>2490695683</v>
      </c>
      <c r="S1369" s="388">
        <f>ROWS(R$5:R1369)</f>
        <v>1365</v>
      </c>
      <c r="T1369" s="388" t="str">
        <f>IF(_xlfn.IFNA(VLOOKUP(P1369,$AG$3:$AH$83,2,FALSE),"")='11.1'!$D$5,TXM!S1369,"")</f>
        <v/>
      </c>
      <c r="U1369" t="str">
        <f>IFERROR(SMALL($T$5:$T$9000,ROWS($T$5:T1369)),"")</f>
        <v/>
      </c>
    </row>
    <row r="1370" spans="1:21" ht="14.4" customHeight="1" x14ac:dyDescent="0.3">
      <c r="A1370" s="371" t="s">
        <v>27</v>
      </c>
      <c r="B1370" t="s">
        <v>811</v>
      </c>
      <c r="C1370" s="372">
        <v>1988003</v>
      </c>
      <c r="D1370" s="388">
        <f>ROWS(C$5:C1370)</f>
        <v>1366</v>
      </c>
      <c r="E1370" s="388" t="str">
        <f>IF(_xlfn.IFNA(VLOOKUP(A1370,$AG$3:$AH$83,2,FALSE),"")='11.1'!$D$5,TXM!D1370,"")</f>
        <v/>
      </c>
      <c r="F1370" t="str">
        <f>IFERROR(SMALL($E$5:$E$9000,ROWS($E$5:E1370)),"")</f>
        <v/>
      </c>
      <c r="I1370" s="371" t="s">
        <v>193</v>
      </c>
      <c r="J1370" t="s">
        <v>93</v>
      </c>
      <c r="K1370" s="372">
        <v>8346414</v>
      </c>
      <c r="L1370" s="388">
        <f>ROWS(K$5:K1370)</f>
        <v>1366</v>
      </c>
      <c r="M1370" s="388" t="str">
        <f>IF(_xlfn.IFNA(VLOOKUP(I1370,$AG$3:$AH$83,2,FALSE),"")='11.1'!$D$5,TXM!L1370,"")</f>
        <v/>
      </c>
      <c r="N1370" t="str">
        <f>IFERROR(SMALL($M$5:$M$9000,ROWS($M$5:M1370)),"")</f>
        <v/>
      </c>
      <c r="P1370" t="s">
        <v>27</v>
      </c>
      <c r="Q1370" t="s">
        <v>845</v>
      </c>
      <c r="R1370">
        <v>2042772207</v>
      </c>
      <c r="S1370" s="388">
        <f>ROWS(R$5:R1370)</f>
        <v>1366</v>
      </c>
      <c r="T1370" s="388" t="str">
        <f>IF(_xlfn.IFNA(VLOOKUP(P1370,$AG$3:$AH$83,2,FALSE),"")='11.1'!$D$5,TXM!S1370,"")</f>
        <v/>
      </c>
      <c r="U1370" t="str">
        <f>IFERROR(SMALL($T$5:$T$9000,ROWS($T$5:T1370)),"")</f>
        <v/>
      </c>
    </row>
    <row r="1371" spans="1:21" ht="14.4" customHeight="1" x14ac:dyDescent="0.3">
      <c r="A1371" s="371" t="s">
        <v>27</v>
      </c>
      <c r="B1371" t="s">
        <v>172</v>
      </c>
      <c r="C1371" s="372">
        <v>1447772</v>
      </c>
      <c r="D1371" s="388">
        <f>ROWS(C$5:C1371)</f>
        <v>1367</v>
      </c>
      <c r="E1371" s="388" t="str">
        <f>IF(_xlfn.IFNA(VLOOKUP(A1371,$AG$3:$AH$83,2,FALSE),"")='11.1'!$D$5,TXM!D1371,"")</f>
        <v/>
      </c>
      <c r="F1371" t="str">
        <f>IFERROR(SMALL($E$5:$E$9000,ROWS($E$5:E1371)),"")</f>
        <v/>
      </c>
      <c r="I1371" s="371" t="s">
        <v>193</v>
      </c>
      <c r="J1371" t="s">
        <v>809</v>
      </c>
      <c r="K1371" s="372">
        <v>7770550</v>
      </c>
      <c r="L1371" s="388">
        <f>ROWS(K$5:K1371)</f>
        <v>1367</v>
      </c>
      <c r="M1371" s="388" t="str">
        <f>IF(_xlfn.IFNA(VLOOKUP(I1371,$AG$3:$AH$83,2,FALSE),"")='11.1'!$D$5,TXM!L1371,"")</f>
        <v/>
      </c>
      <c r="N1371" t="str">
        <f>IFERROR(SMALL($M$5:$M$9000,ROWS($M$5:M1371)),"")</f>
        <v/>
      </c>
      <c r="P1371" t="s">
        <v>27</v>
      </c>
      <c r="Q1371" t="s">
        <v>847</v>
      </c>
      <c r="R1371">
        <v>542739666</v>
      </c>
      <c r="S1371" s="388">
        <f>ROWS(R$5:R1371)</f>
        <v>1367</v>
      </c>
      <c r="T1371" s="388" t="str">
        <f>IF(_xlfn.IFNA(VLOOKUP(P1371,$AG$3:$AH$83,2,FALSE),"")='11.1'!$D$5,TXM!S1371,"")</f>
        <v/>
      </c>
      <c r="U1371" t="str">
        <f>IFERROR(SMALL($T$5:$T$9000,ROWS($T$5:T1371)),"")</f>
        <v/>
      </c>
    </row>
    <row r="1372" spans="1:21" ht="14.4" customHeight="1" x14ac:dyDescent="0.3">
      <c r="A1372" s="371" t="s">
        <v>27</v>
      </c>
      <c r="B1372" t="s">
        <v>795</v>
      </c>
      <c r="C1372" s="372">
        <v>1399795</v>
      </c>
      <c r="D1372" s="388">
        <f>ROWS(C$5:C1372)</f>
        <v>1368</v>
      </c>
      <c r="E1372" s="388" t="str">
        <f>IF(_xlfn.IFNA(VLOOKUP(A1372,$AG$3:$AH$83,2,FALSE),"")='11.1'!$D$5,TXM!D1372,"")</f>
        <v/>
      </c>
      <c r="F1372" t="str">
        <f>IFERROR(SMALL($E$5:$E$9000,ROWS($E$5:E1372)),"")</f>
        <v/>
      </c>
      <c r="I1372" s="371" t="s">
        <v>193</v>
      </c>
      <c r="J1372" t="s">
        <v>99</v>
      </c>
      <c r="K1372" s="372">
        <v>6929836</v>
      </c>
      <c r="L1372" s="388">
        <f>ROWS(K$5:K1372)</f>
        <v>1368</v>
      </c>
      <c r="M1372" s="388" t="str">
        <f>IF(_xlfn.IFNA(VLOOKUP(I1372,$AG$3:$AH$83,2,FALSE),"")='11.1'!$D$5,TXM!L1372,"")</f>
        <v/>
      </c>
      <c r="N1372" t="str">
        <f>IFERROR(SMALL($M$5:$M$9000,ROWS($M$5:M1372)),"")</f>
        <v/>
      </c>
      <c r="P1372" t="s">
        <v>27</v>
      </c>
      <c r="Q1372" t="s">
        <v>839</v>
      </c>
      <c r="R1372">
        <v>446007889</v>
      </c>
      <c r="S1372" s="388">
        <f>ROWS(R$5:R1372)</f>
        <v>1368</v>
      </c>
      <c r="T1372" s="388" t="str">
        <f>IF(_xlfn.IFNA(VLOOKUP(P1372,$AG$3:$AH$83,2,FALSE),"")='11.1'!$D$5,TXM!S1372,"")</f>
        <v/>
      </c>
      <c r="U1372" t="str">
        <f>IFERROR(SMALL($T$5:$T$9000,ROWS($T$5:T1372)),"")</f>
        <v/>
      </c>
    </row>
    <row r="1373" spans="1:21" ht="14.4" customHeight="1" x14ac:dyDescent="0.3">
      <c r="A1373" s="371" t="s">
        <v>27</v>
      </c>
      <c r="B1373" t="s">
        <v>815</v>
      </c>
      <c r="C1373" s="372">
        <v>1327029</v>
      </c>
      <c r="D1373" s="388">
        <f>ROWS(C$5:C1373)</f>
        <v>1369</v>
      </c>
      <c r="E1373" s="388" t="str">
        <f>IF(_xlfn.IFNA(VLOOKUP(A1373,$AG$3:$AH$83,2,FALSE),"")='11.1'!$D$5,TXM!D1373,"")</f>
        <v/>
      </c>
      <c r="F1373" t="str">
        <f>IFERROR(SMALL($E$5:$E$9000,ROWS($E$5:E1373)),"")</f>
        <v/>
      </c>
      <c r="I1373" s="371" t="s">
        <v>193</v>
      </c>
      <c r="J1373" t="s">
        <v>1003</v>
      </c>
      <c r="K1373" s="372">
        <v>6874717</v>
      </c>
      <c r="L1373" s="388">
        <f>ROWS(K$5:K1373)</f>
        <v>1369</v>
      </c>
      <c r="M1373" s="388" t="str">
        <f>IF(_xlfn.IFNA(VLOOKUP(I1373,$AG$3:$AH$83,2,FALSE),"")='11.1'!$D$5,TXM!L1373,"")</f>
        <v/>
      </c>
      <c r="N1373" t="str">
        <f>IFERROR(SMALL($M$5:$M$9000,ROWS($M$5:M1373)),"")</f>
        <v/>
      </c>
      <c r="P1373" t="s">
        <v>27</v>
      </c>
      <c r="Q1373" t="s">
        <v>841</v>
      </c>
      <c r="R1373">
        <v>272865719</v>
      </c>
      <c r="S1373" s="388">
        <f>ROWS(R$5:R1373)</f>
        <v>1369</v>
      </c>
      <c r="T1373" s="388" t="str">
        <f>IF(_xlfn.IFNA(VLOOKUP(P1373,$AG$3:$AH$83,2,FALSE),"")='11.1'!$D$5,TXM!S1373,"")</f>
        <v/>
      </c>
      <c r="U1373" t="str">
        <f>IFERROR(SMALL($T$5:$T$9000,ROWS($T$5:T1373)),"")</f>
        <v/>
      </c>
    </row>
    <row r="1374" spans="1:21" ht="14.4" customHeight="1" x14ac:dyDescent="0.3">
      <c r="A1374" s="371" t="s">
        <v>27</v>
      </c>
      <c r="B1374" t="s">
        <v>835</v>
      </c>
      <c r="C1374" s="372">
        <v>1089322</v>
      </c>
      <c r="D1374" s="388">
        <f>ROWS(C$5:C1374)</f>
        <v>1370</v>
      </c>
      <c r="E1374" s="388" t="str">
        <f>IF(_xlfn.IFNA(VLOOKUP(A1374,$AG$3:$AH$83,2,FALSE),"")='11.1'!$D$5,TXM!D1374,"")</f>
        <v/>
      </c>
      <c r="F1374" t="str">
        <f>IFERROR(SMALL($E$5:$E$9000,ROWS($E$5:E1374)),"")</f>
        <v/>
      </c>
      <c r="I1374" s="371" t="s">
        <v>193</v>
      </c>
      <c r="J1374" t="s">
        <v>829</v>
      </c>
      <c r="K1374" s="372">
        <v>6234733</v>
      </c>
      <c r="L1374" s="388">
        <f>ROWS(K$5:K1374)</f>
        <v>1370</v>
      </c>
      <c r="M1374" s="388" t="str">
        <f>IF(_xlfn.IFNA(VLOOKUP(I1374,$AG$3:$AH$83,2,FALSE),"")='11.1'!$D$5,TXM!L1374,"")</f>
        <v/>
      </c>
      <c r="N1374" t="str">
        <f>IFERROR(SMALL($M$5:$M$9000,ROWS($M$5:M1374)),"")</f>
        <v/>
      </c>
      <c r="P1374" t="s">
        <v>27</v>
      </c>
      <c r="Q1374" t="s">
        <v>1004</v>
      </c>
      <c r="R1374">
        <v>128989577</v>
      </c>
      <c r="S1374" s="388">
        <f>ROWS(R$5:R1374)</f>
        <v>1370</v>
      </c>
      <c r="T1374" s="388" t="str">
        <f>IF(_xlfn.IFNA(VLOOKUP(P1374,$AG$3:$AH$83,2,FALSE),"")='11.1'!$D$5,TXM!S1374,"")</f>
        <v/>
      </c>
      <c r="U1374" t="str">
        <f>IFERROR(SMALL($T$5:$T$9000,ROWS($T$5:T1374)),"")</f>
        <v/>
      </c>
    </row>
    <row r="1375" spans="1:21" ht="14.4" customHeight="1" x14ac:dyDescent="0.3">
      <c r="A1375" s="371" t="s">
        <v>27</v>
      </c>
      <c r="B1375" t="s">
        <v>791</v>
      </c>
      <c r="C1375" s="372">
        <v>822783</v>
      </c>
      <c r="D1375" s="388">
        <f>ROWS(C$5:C1375)</f>
        <v>1371</v>
      </c>
      <c r="E1375" s="388" t="str">
        <f>IF(_xlfn.IFNA(VLOOKUP(A1375,$AG$3:$AH$83,2,FALSE),"")='11.1'!$D$5,TXM!D1375,"")</f>
        <v/>
      </c>
      <c r="F1375" t="str">
        <f>IFERROR(SMALL($E$5:$E$9000,ROWS($E$5:E1375)),"")</f>
        <v/>
      </c>
      <c r="I1375" s="371" t="s">
        <v>193</v>
      </c>
      <c r="J1375" t="s">
        <v>1500</v>
      </c>
      <c r="K1375" s="372">
        <v>6109772</v>
      </c>
      <c r="L1375" s="388">
        <f>ROWS(K$5:K1375)</f>
        <v>1371</v>
      </c>
      <c r="M1375" s="388" t="str">
        <f>IF(_xlfn.IFNA(VLOOKUP(I1375,$AG$3:$AH$83,2,FALSE),"")='11.1'!$D$5,TXM!L1375,"")</f>
        <v/>
      </c>
      <c r="N1375" t="str">
        <f>IFERROR(SMALL($M$5:$M$9000,ROWS($M$5:M1375)),"")</f>
        <v/>
      </c>
      <c r="P1375" t="s">
        <v>27</v>
      </c>
      <c r="Q1375" t="s">
        <v>1000</v>
      </c>
      <c r="R1375">
        <v>102698006</v>
      </c>
      <c r="S1375" s="388">
        <f>ROWS(R$5:R1375)</f>
        <v>1371</v>
      </c>
      <c r="T1375" s="388" t="str">
        <f>IF(_xlfn.IFNA(VLOOKUP(P1375,$AG$3:$AH$83,2,FALSE),"")='11.1'!$D$5,TXM!S1375,"")</f>
        <v/>
      </c>
      <c r="U1375" t="str">
        <f>IFERROR(SMALL($T$5:$T$9000,ROWS($T$5:T1375)),"")</f>
        <v/>
      </c>
    </row>
    <row r="1376" spans="1:21" ht="14.4" customHeight="1" x14ac:dyDescent="0.3">
      <c r="A1376" s="371" t="s">
        <v>27</v>
      </c>
      <c r="B1376" t="s">
        <v>775</v>
      </c>
      <c r="C1376" s="372">
        <v>820125</v>
      </c>
      <c r="D1376" s="388">
        <f>ROWS(C$5:C1376)</f>
        <v>1372</v>
      </c>
      <c r="E1376" s="388" t="str">
        <f>IF(_xlfn.IFNA(VLOOKUP(A1376,$AG$3:$AH$83,2,FALSE),"")='11.1'!$D$5,TXM!D1376,"")</f>
        <v/>
      </c>
      <c r="F1376" t="str">
        <f>IFERROR(SMALL($E$5:$E$9000,ROWS($E$5:E1376)),"")</f>
        <v/>
      </c>
      <c r="I1376" s="371" t="s">
        <v>193</v>
      </c>
      <c r="J1376" t="s">
        <v>819</v>
      </c>
      <c r="K1376" s="372">
        <v>6009539</v>
      </c>
      <c r="L1376" s="388">
        <f>ROWS(K$5:K1376)</f>
        <v>1372</v>
      </c>
      <c r="M1376" s="388" t="str">
        <f>IF(_xlfn.IFNA(VLOOKUP(I1376,$AG$3:$AH$83,2,FALSE),"")='11.1'!$D$5,TXM!L1376,"")</f>
        <v/>
      </c>
      <c r="N1376" t="str">
        <f>IFERROR(SMALL($M$5:$M$9000,ROWS($M$5:M1376)),"")</f>
        <v/>
      </c>
      <c r="P1376" t="s">
        <v>27</v>
      </c>
      <c r="Q1376" t="s">
        <v>855</v>
      </c>
      <c r="R1376">
        <v>102421324</v>
      </c>
      <c r="S1376" s="388">
        <f>ROWS(R$5:R1376)</f>
        <v>1372</v>
      </c>
      <c r="T1376" s="388" t="str">
        <f>IF(_xlfn.IFNA(VLOOKUP(P1376,$AG$3:$AH$83,2,FALSE),"")='11.1'!$D$5,TXM!S1376,"")</f>
        <v/>
      </c>
      <c r="U1376" t="str">
        <f>IFERROR(SMALL($T$5:$T$9000,ROWS($T$5:T1376)),"")</f>
        <v/>
      </c>
    </row>
    <row r="1377" spans="1:21" ht="14.4" customHeight="1" x14ac:dyDescent="0.3">
      <c r="A1377" s="371" t="s">
        <v>27</v>
      </c>
      <c r="B1377" t="s">
        <v>104</v>
      </c>
      <c r="C1377" s="372">
        <v>707467</v>
      </c>
      <c r="D1377" s="388">
        <f>ROWS(C$5:C1377)</f>
        <v>1373</v>
      </c>
      <c r="E1377" s="388" t="str">
        <f>IF(_xlfn.IFNA(VLOOKUP(A1377,$AG$3:$AH$83,2,FALSE),"")='11.1'!$D$5,TXM!D1377,"")</f>
        <v/>
      </c>
      <c r="F1377" t="str">
        <f>IFERROR(SMALL($E$5:$E$9000,ROWS($E$5:E1377)),"")</f>
        <v/>
      </c>
      <c r="I1377" s="371" t="s">
        <v>193</v>
      </c>
      <c r="J1377" t="s">
        <v>857</v>
      </c>
      <c r="K1377" s="372">
        <v>6006879</v>
      </c>
      <c r="L1377" s="388">
        <f>ROWS(K$5:K1377)</f>
        <v>1373</v>
      </c>
      <c r="M1377" s="388" t="str">
        <f>IF(_xlfn.IFNA(VLOOKUP(I1377,$AG$3:$AH$83,2,FALSE),"")='11.1'!$D$5,TXM!L1377,"")</f>
        <v/>
      </c>
      <c r="N1377" t="str">
        <f>IFERROR(SMALL($M$5:$M$9000,ROWS($M$5:M1377)),"")</f>
        <v/>
      </c>
      <c r="P1377" t="s">
        <v>27</v>
      </c>
      <c r="Q1377" t="s">
        <v>1318</v>
      </c>
      <c r="R1377">
        <v>83950446</v>
      </c>
      <c r="S1377" s="388">
        <f>ROWS(R$5:R1377)</f>
        <v>1373</v>
      </c>
      <c r="T1377" s="388" t="str">
        <f>IF(_xlfn.IFNA(VLOOKUP(P1377,$AG$3:$AH$83,2,FALSE),"")='11.1'!$D$5,TXM!S1377,"")</f>
        <v/>
      </c>
      <c r="U1377" t="str">
        <f>IFERROR(SMALL($T$5:$T$9000,ROWS($T$5:T1377)),"")</f>
        <v/>
      </c>
    </row>
    <row r="1378" spans="1:21" ht="14.4" customHeight="1" x14ac:dyDescent="0.3">
      <c r="A1378" s="371" t="s">
        <v>27</v>
      </c>
      <c r="B1378" t="s">
        <v>107</v>
      </c>
      <c r="C1378" s="372">
        <v>617451</v>
      </c>
      <c r="D1378" s="388">
        <f>ROWS(C$5:C1378)</f>
        <v>1374</v>
      </c>
      <c r="E1378" s="388" t="str">
        <f>IF(_xlfn.IFNA(VLOOKUP(A1378,$AG$3:$AH$83,2,FALSE),"")='11.1'!$D$5,TXM!D1378,"")</f>
        <v/>
      </c>
      <c r="F1378" t="str">
        <f>IFERROR(SMALL($E$5:$E$9000,ROWS($E$5:E1378)),"")</f>
        <v/>
      </c>
      <c r="I1378" s="371" t="s">
        <v>193</v>
      </c>
      <c r="J1378" t="s">
        <v>833</v>
      </c>
      <c r="K1378" s="372">
        <v>5839829</v>
      </c>
      <c r="L1378" s="388">
        <f>ROWS(K$5:K1378)</f>
        <v>1374</v>
      </c>
      <c r="M1378" s="388" t="str">
        <f>IF(_xlfn.IFNA(VLOOKUP(I1378,$AG$3:$AH$83,2,FALSE),"")='11.1'!$D$5,TXM!L1378,"")</f>
        <v/>
      </c>
      <c r="N1378" t="str">
        <f>IFERROR(SMALL($M$5:$M$9000,ROWS($M$5:M1378)),"")</f>
        <v/>
      </c>
      <c r="P1378" t="s">
        <v>27</v>
      </c>
      <c r="Q1378" t="s">
        <v>863</v>
      </c>
      <c r="R1378">
        <v>71978813</v>
      </c>
      <c r="S1378" s="388">
        <f>ROWS(R$5:R1378)</f>
        <v>1374</v>
      </c>
      <c r="T1378" s="388" t="str">
        <f>IF(_xlfn.IFNA(VLOOKUP(P1378,$AG$3:$AH$83,2,FALSE),"")='11.1'!$D$5,TXM!S1378,"")</f>
        <v/>
      </c>
      <c r="U1378" t="str">
        <f>IFERROR(SMALL($T$5:$T$9000,ROWS($T$5:T1378)),"")</f>
        <v/>
      </c>
    </row>
    <row r="1379" spans="1:21" ht="14.4" customHeight="1" x14ac:dyDescent="0.3">
      <c r="A1379" s="371" t="s">
        <v>27</v>
      </c>
      <c r="B1379" t="s">
        <v>841</v>
      </c>
      <c r="C1379" s="372">
        <v>469884</v>
      </c>
      <c r="D1379" s="388">
        <f>ROWS(C$5:C1379)</f>
        <v>1375</v>
      </c>
      <c r="E1379" s="388" t="str">
        <f>IF(_xlfn.IFNA(VLOOKUP(A1379,$AG$3:$AH$83,2,FALSE),"")='11.1'!$D$5,TXM!D1379,"")</f>
        <v/>
      </c>
      <c r="F1379" t="str">
        <f>IFERROR(SMALL($E$5:$E$9000,ROWS($E$5:E1379)),"")</f>
        <v/>
      </c>
      <c r="I1379" s="371" t="s">
        <v>193</v>
      </c>
      <c r="J1379" t="s">
        <v>1365</v>
      </c>
      <c r="K1379" s="372">
        <v>5763699</v>
      </c>
      <c r="L1379" s="388">
        <f>ROWS(K$5:K1379)</f>
        <v>1375</v>
      </c>
      <c r="M1379" s="388" t="str">
        <f>IF(_xlfn.IFNA(VLOOKUP(I1379,$AG$3:$AH$83,2,FALSE),"")='11.1'!$D$5,TXM!L1379,"")</f>
        <v/>
      </c>
      <c r="N1379" t="str">
        <f>IFERROR(SMALL($M$5:$M$9000,ROWS($M$5:M1379)),"")</f>
        <v/>
      </c>
      <c r="P1379" t="s">
        <v>27</v>
      </c>
      <c r="Q1379" t="s">
        <v>853</v>
      </c>
      <c r="R1379">
        <v>67116744</v>
      </c>
      <c r="S1379" s="388">
        <f>ROWS(R$5:R1379)</f>
        <v>1375</v>
      </c>
      <c r="T1379" s="388" t="str">
        <f>IF(_xlfn.IFNA(VLOOKUP(P1379,$AG$3:$AH$83,2,FALSE),"")='11.1'!$D$5,TXM!S1379,"")</f>
        <v/>
      </c>
      <c r="U1379" t="str">
        <f>IFERROR(SMALL($T$5:$T$9000,ROWS($T$5:T1379)),"")</f>
        <v/>
      </c>
    </row>
    <row r="1380" spans="1:21" ht="14.4" customHeight="1" x14ac:dyDescent="0.3">
      <c r="A1380" s="371" t="s">
        <v>27</v>
      </c>
      <c r="B1380" t="s">
        <v>847</v>
      </c>
      <c r="C1380" s="372">
        <v>323367</v>
      </c>
      <c r="D1380" s="388">
        <f>ROWS(C$5:C1380)</f>
        <v>1376</v>
      </c>
      <c r="E1380" s="388" t="str">
        <f>IF(_xlfn.IFNA(VLOOKUP(A1380,$AG$3:$AH$83,2,FALSE),"")='11.1'!$D$5,TXM!D1380,"")</f>
        <v/>
      </c>
      <c r="F1380" t="str">
        <f>IFERROR(SMALL($E$5:$E$9000,ROWS($E$5:E1380)),"")</f>
        <v/>
      </c>
      <c r="I1380" s="371" t="s">
        <v>193</v>
      </c>
      <c r="J1380" t="s">
        <v>997</v>
      </c>
      <c r="K1380" s="372">
        <v>5203704</v>
      </c>
      <c r="L1380" s="388">
        <f>ROWS(K$5:K1380)</f>
        <v>1376</v>
      </c>
      <c r="M1380" s="388" t="str">
        <f>IF(_xlfn.IFNA(VLOOKUP(I1380,$AG$3:$AH$83,2,FALSE),"")='11.1'!$D$5,TXM!L1380,"")</f>
        <v/>
      </c>
      <c r="N1380" t="str">
        <f>IFERROR(SMALL($M$5:$M$9000,ROWS($M$5:M1380)),"")</f>
        <v/>
      </c>
      <c r="P1380" t="s">
        <v>27</v>
      </c>
      <c r="Q1380" t="s">
        <v>999</v>
      </c>
      <c r="R1380">
        <v>32716156</v>
      </c>
      <c r="S1380" s="388">
        <f>ROWS(R$5:R1380)</f>
        <v>1376</v>
      </c>
      <c r="T1380" s="388" t="str">
        <f>IF(_xlfn.IFNA(VLOOKUP(P1380,$AG$3:$AH$83,2,FALSE),"")='11.1'!$D$5,TXM!S1380,"")</f>
        <v/>
      </c>
      <c r="U1380" t="str">
        <f>IFERROR(SMALL($T$5:$T$9000,ROWS($T$5:T1380)),"")</f>
        <v/>
      </c>
    </row>
    <row r="1381" spans="1:21" ht="14.4" customHeight="1" x14ac:dyDescent="0.3">
      <c r="A1381" s="371" t="s">
        <v>27</v>
      </c>
      <c r="B1381" t="s">
        <v>845</v>
      </c>
      <c r="C1381" s="372">
        <v>204896</v>
      </c>
      <c r="D1381" s="388">
        <f>ROWS(C$5:C1381)</f>
        <v>1377</v>
      </c>
      <c r="E1381" s="388" t="str">
        <f>IF(_xlfn.IFNA(VLOOKUP(A1381,$AG$3:$AH$83,2,FALSE),"")='11.1'!$D$5,TXM!D1381,"")</f>
        <v/>
      </c>
      <c r="F1381" t="str">
        <f>IFERROR(SMALL($E$5:$E$9000,ROWS($E$5:E1381)),"")</f>
        <v/>
      </c>
      <c r="I1381" s="371" t="s">
        <v>193</v>
      </c>
      <c r="J1381" t="s">
        <v>869</v>
      </c>
      <c r="K1381" s="372">
        <v>4953967</v>
      </c>
      <c r="L1381" s="388">
        <f>ROWS(K$5:K1381)</f>
        <v>1377</v>
      </c>
      <c r="M1381" s="388" t="str">
        <f>IF(_xlfn.IFNA(VLOOKUP(I1381,$AG$3:$AH$83,2,FALSE),"")='11.1'!$D$5,TXM!L1381,"")</f>
        <v/>
      </c>
      <c r="N1381" t="str">
        <f>IFERROR(SMALL($M$5:$M$9000,ROWS($M$5:M1381)),"")</f>
        <v/>
      </c>
      <c r="P1381" t="s">
        <v>27</v>
      </c>
      <c r="Q1381" t="s">
        <v>1240</v>
      </c>
      <c r="R1381">
        <v>26964934</v>
      </c>
      <c r="S1381" s="388">
        <f>ROWS(R$5:R1381)</f>
        <v>1377</v>
      </c>
      <c r="T1381" s="388" t="str">
        <f>IF(_xlfn.IFNA(VLOOKUP(P1381,$AG$3:$AH$83,2,FALSE),"")='11.1'!$D$5,TXM!S1381,"")</f>
        <v/>
      </c>
      <c r="U1381" t="str">
        <f>IFERROR(SMALL($T$5:$T$9000,ROWS($T$5:T1381)),"")</f>
        <v/>
      </c>
    </row>
    <row r="1382" spans="1:21" ht="14.4" customHeight="1" x14ac:dyDescent="0.3">
      <c r="A1382" s="371" t="s">
        <v>27</v>
      </c>
      <c r="B1382" t="s">
        <v>106</v>
      </c>
      <c r="C1382" s="372">
        <v>195512</v>
      </c>
      <c r="D1382" s="388">
        <f>ROWS(C$5:C1382)</f>
        <v>1378</v>
      </c>
      <c r="E1382" s="388" t="str">
        <f>IF(_xlfn.IFNA(VLOOKUP(A1382,$AG$3:$AH$83,2,FALSE),"")='11.1'!$D$5,TXM!D1382,"")</f>
        <v/>
      </c>
      <c r="F1382" t="str">
        <f>IFERROR(SMALL($E$5:$E$9000,ROWS($E$5:E1382)),"")</f>
        <v/>
      </c>
      <c r="I1382" s="371" t="s">
        <v>193</v>
      </c>
      <c r="J1382" t="s">
        <v>1004</v>
      </c>
      <c r="K1382" s="372">
        <v>4255278</v>
      </c>
      <c r="L1382" s="388">
        <f>ROWS(K$5:K1382)</f>
        <v>1378</v>
      </c>
      <c r="M1382" s="388" t="str">
        <f>IF(_xlfn.IFNA(VLOOKUP(I1382,$AG$3:$AH$83,2,FALSE),"")='11.1'!$D$5,TXM!L1382,"")</f>
        <v/>
      </c>
      <c r="N1382" t="str">
        <f>IFERROR(SMALL($M$5:$M$9000,ROWS($M$5:M1382)),"")</f>
        <v/>
      </c>
      <c r="P1382" t="s">
        <v>27</v>
      </c>
      <c r="Q1382" t="s">
        <v>843</v>
      </c>
      <c r="R1382">
        <v>26278856</v>
      </c>
      <c r="S1382" s="388">
        <f>ROWS(R$5:R1382)</f>
        <v>1378</v>
      </c>
      <c r="T1382" s="388" t="str">
        <f>IF(_xlfn.IFNA(VLOOKUP(P1382,$AG$3:$AH$83,2,FALSE),"")='11.1'!$D$5,TXM!S1382,"")</f>
        <v/>
      </c>
      <c r="U1382" t="str">
        <f>IFERROR(SMALL($T$5:$T$9000,ROWS($T$5:T1382)),"")</f>
        <v/>
      </c>
    </row>
    <row r="1383" spans="1:21" ht="14.4" customHeight="1" x14ac:dyDescent="0.3">
      <c r="A1383" s="371" t="s">
        <v>27</v>
      </c>
      <c r="B1383" t="s">
        <v>825</v>
      </c>
      <c r="C1383" s="372">
        <v>130795</v>
      </c>
      <c r="D1383" s="388">
        <f>ROWS(C$5:C1383)</f>
        <v>1379</v>
      </c>
      <c r="E1383" s="388" t="str">
        <f>IF(_xlfn.IFNA(VLOOKUP(A1383,$AG$3:$AH$83,2,FALSE),"")='11.1'!$D$5,TXM!D1383,"")</f>
        <v/>
      </c>
      <c r="F1383" t="str">
        <f>IFERROR(SMALL($E$5:$E$9000,ROWS($E$5:E1383)),"")</f>
        <v/>
      </c>
      <c r="I1383" s="371" t="s">
        <v>193</v>
      </c>
      <c r="J1383" t="s">
        <v>990</v>
      </c>
      <c r="K1383" s="372">
        <v>4110397</v>
      </c>
      <c r="L1383" s="388">
        <f>ROWS(K$5:K1383)</f>
        <v>1379</v>
      </c>
      <c r="M1383" s="388" t="str">
        <f>IF(_xlfn.IFNA(VLOOKUP(I1383,$AG$3:$AH$83,2,FALSE),"")='11.1'!$D$5,TXM!L1383,"")</f>
        <v/>
      </c>
      <c r="N1383" t="str">
        <f>IFERROR(SMALL($M$5:$M$9000,ROWS($M$5:M1383)),"")</f>
        <v/>
      </c>
      <c r="P1383" t="s">
        <v>27</v>
      </c>
      <c r="Q1383" t="s">
        <v>869</v>
      </c>
      <c r="R1383">
        <v>25822749</v>
      </c>
      <c r="S1383" s="388">
        <f>ROWS(R$5:R1383)</f>
        <v>1379</v>
      </c>
      <c r="T1383" s="388" t="str">
        <f>IF(_xlfn.IFNA(VLOOKUP(P1383,$AG$3:$AH$83,2,FALSE),"")='11.1'!$D$5,TXM!S1383,"")</f>
        <v/>
      </c>
      <c r="U1383" t="str">
        <f>IFERROR(SMALL($T$5:$T$9000,ROWS($T$5:T1383)),"")</f>
        <v/>
      </c>
    </row>
    <row r="1384" spans="1:21" ht="14.4" customHeight="1" x14ac:dyDescent="0.3">
      <c r="A1384" s="371" t="s">
        <v>27</v>
      </c>
      <c r="B1384" t="s">
        <v>99</v>
      </c>
      <c r="C1384" s="372">
        <v>107944</v>
      </c>
      <c r="D1384" s="388">
        <f>ROWS(C$5:C1384)</f>
        <v>1380</v>
      </c>
      <c r="E1384" s="388" t="str">
        <f>IF(_xlfn.IFNA(VLOOKUP(A1384,$AG$3:$AH$83,2,FALSE),"")='11.1'!$D$5,TXM!D1384,"")</f>
        <v/>
      </c>
      <c r="F1384" t="str">
        <f>IFERROR(SMALL($E$5:$E$9000,ROWS($E$5:E1384)),"")</f>
        <v/>
      </c>
      <c r="I1384" s="371" t="s">
        <v>193</v>
      </c>
      <c r="J1384" t="s">
        <v>811</v>
      </c>
      <c r="K1384" s="372">
        <v>4043053</v>
      </c>
      <c r="L1384" s="388">
        <f>ROWS(K$5:K1384)</f>
        <v>1380</v>
      </c>
      <c r="M1384" s="388" t="str">
        <f>IF(_xlfn.IFNA(VLOOKUP(I1384,$AG$3:$AH$83,2,FALSE),"")='11.1'!$D$5,TXM!L1384,"")</f>
        <v/>
      </c>
      <c r="N1384" t="str">
        <f>IFERROR(SMALL($M$5:$M$9000,ROWS($M$5:M1384)),"")</f>
        <v/>
      </c>
      <c r="P1384" t="s">
        <v>27</v>
      </c>
      <c r="Q1384" t="s">
        <v>865</v>
      </c>
      <c r="R1384">
        <v>23260913</v>
      </c>
      <c r="S1384" s="388">
        <f>ROWS(R$5:R1384)</f>
        <v>1380</v>
      </c>
      <c r="T1384" s="388" t="str">
        <f>IF(_xlfn.IFNA(VLOOKUP(P1384,$AG$3:$AH$83,2,FALSE),"")='11.1'!$D$5,TXM!S1384,"")</f>
        <v/>
      </c>
      <c r="U1384" t="str">
        <f>IFERROR(SMALL($T$5:$T$9000,ROWS($T$5:T1384)),"")</f>
        <v/>
      </c>
    </row>
    <row r="1385" spans="1:21" ht="14.4" customHeight="1" x14ac:dyDescent="0.3">
      <c r="A1385" s="371" t="s">
        <v>27</v>
      </c>
      <c r="B1385" t="s">
        <v>1006</v>
      </c>
      <c r="C1385" s="372">
        <v>52613</v>
      </c>
      <c r="D1385" s="388">
        <f>ROWS(C$5:C1385)</f>
        <v>1381</v>
      </c>
      <c r="E1385" s="388" t="str">
        <f>IF(_xlfn.IFNA(VLOOKUP(A1385,$AG$3:$AH$83,2,FALSE),"")='11.1'!$D$5,TXM!D1385,"")</f>
        <v/>
      </c>
      <c r="F1385" t="str">
        <f>IFERROR(SMALL($E$5:$E$9000,ROWS($E$5:E1385)),"")</f>
        <v/>
      </c>
      <c r="I1385" s="371" t="s">
        <v>193</v>
      </c>
      <c r="J1385" t="s">
        <v>1332</v>
      </c>
      <c r="K1385" s="372">
        <v>2707140</v>
      </c>
      <c r="L1385" s="388">
        <f>ROWS(K$5:K1385)</f>
        <v>1381</v>
      </c>
      <c r="M1385" s="388" t="str">
        <f>IF(_xlfn.IFNA(VLOOKUP(I1385,$AG$3:$AH$83,2,FALSE),"")='11.1'!$D$5,TXM!L1385,"")</f>
        <v/>
      </c>
      <c r="N1385" t="str">
        <f>IFERROR(SMALL($M$5:$M$9000,ROWS($M$5:M1385)),"")</f>
        <v/>
      </c>
      <c r="P1385" t="s">
        <v>27</v>
      </c>
      <c r="Q1385" t="s">
        <v>795</v>
      </c>
      <c r="R1385">
        <v>9994240</v>
      </c>
      <c r="S1385" s="388">
        <f>ROWS(R$5:R1385)</f>
        <v>1381</v>
      </c>
      <c r="T1385" s="388" t="str">
        <f>IF(_xlfn.IFNA(VLOOKUP(P1385,$AG$3:$AH$83,2,FALSE),"")='11.1'!$D$5,TXM!S1385,"")</f>
        <v/>
      </c>
      <c r="U1385" t="str">
        <f>IFERROR(SMALL($T$5:$T$9000,ROWS($T$5:T1385)),"")</f>
        <v/>
      </c>
    </row>
    <row r="1386" spans="1:21" ht="14.4" customHeight="1" x14ac:dyDescent="0.3">
      <c r="A1386" s="371" t="s">
        <v>27</v>
      </c>
      <c r="B1386" t="s">
        <v>1240</v>
      </c>
      <c r="C1386" s="372">
        <v>49177</v>
      </c>
      <c r="D1386" s="388">
        <f>ROWS(C$5:C1386)</f>
        <v>1382</v>
      </c>
      <c r="E1386" s="388" t="str">
        <f>IF(_xlfn.IFNA(VLOOKUP(A1386,$AG$3:$AH$83,2,FALSE),"")='11.1'!$D$5,TXM!D1386,"")</f>
        <v/>
      </c>
      <c r="F1386" t="str">
        <f>IFERROR(SMALL($E$5:$E$9000,ROWS($E$5:E1386)),"")</f>
        <v/>
      </c>
      <c r="I1386" s="371" t="s">
        <v>193</v>
      </c>
      <c r="J1386" t="s">
        <v>996</v>
      </c>
      <c r="K1386" s="372">
        <v>2505990</v>
      </c>
      <c r="L1386" s="388">
        <f>ROWS(K$5:K1386)</f>
        <v>1382</v>
      </c>
      <c r="M1386" s="388" t="str">
        <f>IF(_xlfn.IFNA(VLOOKUP(I1386,$AG$3:$AH$83,2,FALSE),"")='11.1'!$D$5,TXM!L1386,"")</f>
        <v/>
      </c>
      <c r="N1386" t="str">
        <f>IFERROR(SMALL($M$5:$M$9000,ROWS($M$5:M1386)),"")</f>
        <v/>
      </c>
      <c r="P1386" t="s">
        <v>27</v>
      </c>
      <c r="Q1386" t="s">
        <v>1265</v>
      </c>
      <c r="R1386">
        <v>6639555</v>
      </c>
      <c r="S1386" s="388">
        <f>ROWS(R$5:R1386)</f>
        <v>1382</v>
      </c>
      <c r="T1386" s="388" t="str">
        <f>IF(_xlfn.IFNA(VLOOKUP(P1386,$AG$3:$AH$83,2,FALSE),"")='11.1'!$D$5,TXM!S1386,"")</f>
        <v/>
      </c>
      <c r="U1386" t="str">
        <f>IFERROR(SMALL($T$5:$T$9000,ROWS($T$5:T1386)),"")</f>
        <v/>
      </c>
    </row>
    <row r="1387" spans="1:21" ht="14.4" customHeight="1" x14ac:dyDescent="0.3">
      <c r="A1387" s="371" t="s">
        <v>27</v>
      </c>
      <c r="B1387" t="s">
        <v>98</v>
      </c>
      <c r="C1387" s="372">
        <v>29290</v>
      </c>
      <c r="D1387" s="388">
        <f>ROWS(C$5:C1387)</f>
        <v>1383</v>
      </c>
      <c r="E1387" s="388" t="str">
        <f>IF(_xlfn.IFNA(VLOOKUP(A1387,$AG$3:$AH$83,2,FALSE),"")='11.1'!$D$5,TXM!D1387,"")</f>
        <v/>
      </c>
      <c r="F1387" t="str">
        <f>IFERROR(SMALL($E$5:$E$9000,ROWS($E$5:E1387)),"")</f>
        <v/>
      </c>
      <c r="I1387" s="371" t="s">
        <v>193</v>
      </c>
      <c r="J1387" t="s">
        <v>853</v>
      </c>
      <c r="K1387" s="372">
        <v>2210561</v>
      </c>
      <c r="L1387" s="388">
        <f>ROWS(K$5:K1387)</f>
        <v>1383</v>
      </c>
      <c r="M1387" s="388" t="str">
        <f>IF(_xlfn.IFNA(VLOOKUP(I1387,$AG$3:$AH$83,2,FALSE),"")='11.1'!$D$5,TXM!L1387,"")</f>
        <v/>
      </c>
      <c r="N1387" t="str">
        <f>IFERROR(SMALL($M$5:$M$9000,ROWS($M$5:M1387)),"")</f>
        <v/>
      </c>
      <c r="P1387" t="s">
        <v>27</v>
      </c>
      <c r="Q1387" t="s">
        <v>837</v>
      </c>
      <c r="R1387">
        <v>5694339</v>
      </c>
      <c r="S1387" s="388">
        <f>ROWS(R$5:R1387)</f>
        <v>1383</v>
      </c>
      <c r="T1387" s="388" t="str">
        <f>IF(_xlfn.IFNA(VLOOKUP(P1387,$AG$3:$AH$83,2,FALSE),"")='11.1'!$D$5,TXM!S1387,"")</f>
        <v/>
      </c>
      <c r="U1387" t="str">
        <f>IFERROR(SMALL($T$5:$T$9000,ROWS($T$5:T1387)),"")</f>
        <v/>
      </c>
    </row>
    <row r="1388" spans="1:21" ht="14.4" customHeight="1" x14ac:dyDescent="0.3">
      <c r="A1388" s="371" t="s">
        <v>27</v>
      </c>
      <c r="B1388" t="s">
        <v>1441</v>
      </c>
      <c r="C1388" s="372">
        <v>14063</v>
      </c>
      <c r="D1388" s="388">
        <f>ROWS(C$5:C1388)</f>
        <v>1384</v>
      </c>
      <c r="E1388" s="388" t="str">
        <f>IF(_xlfn.IFNA(VLOOKUP(A1388,$AG$3:$AH$83,2,FALSE),"")='11.1'!$D$5,TXM!D1388,"")</f>
        <v/>
      </c>
      <c r="F1388" t="str">
        <f>IFERROR(SMALL($E$5:$E$9000,ROWS($E$5:E1388)),"")</f>
        <v/>
      </c>
      <c r="I1388" s="371" t="s">
        <v>193</v>
      </c>
      <c r="J1388" t="s">
        <v>831</v>
      </c>
      <c r="K1388" s="372">
        <v>1898896</v>
      </c>
      <c r="L1388" s="388">
        <f>ROWS(K$5:K1388)</f>
        <v>1384</v>
      </c>
      <c r="M1388" s="388" t="str">
        <f>IF(_xlfn.IFNA(VLOOKUP(I1388,$AG$3:$AH$83,2,FALSE),"")='11.1'!$D$5,TXM!L1388,"")</f>
        <v/>
      </c>
      <c r="N1388" t="str">
        <f>IFERROR(SMALL($M$5:$M$9000,ROWS($M$5:M1388)),"")</f>
        <v/>
      </c>
      <c r="P1388" t="s">
        <v>27</v>
      </c>
      <c r="Q1388" t="s">
        <v>91</v>
      </c>
      <c r="R1388">
        <v>3758057</v>
      </c>
      <c r="S1388" s="388">
        <f>ROWS(R$5:R1388)</f>
        <v>1384</v>
      </c>
      <c r="T1388" s="388" t="str">
        <f>IF(_xlfn.IFNA(VLOOKUP(P1388,$AG$3:$AH$83,2,FALSE),"")='11.1'!$D$5,TXM!S1388,"")</f>
        <v/>
      </c>
      <c r="U1388" t="str">
        <f>IFERROR(SMALL($T$5:$T$9000,ROWS($T$5:T1388)),"")</f>
        <v/>
      </c>
    </row>
    <row r="1389" spans="1:21" ht="14.4" customHeight="1" x14ac:dyDescent="0.3">
      <c r="A1389" s="371" t="s">
        <v>27</v>
      </c>
      <c r="B1389" t="s">
        <v>1252</v>
      </c>
      <c r="C1389" s="372">
        <v>12773</v>
      </c>
      <c r="D1389" s="388">
        <f>ROWS(C$5:C1389)</f>
        <v>1385</v>
      </c>
      <c r="E1389" s="388" t="str">
        <f>IF(_xlfn.IFNA(VLOOKUP(A1389,$AG$3:$AH$83,2,FALSE),"")='11.1'!$D$5,TXM!D1389,"")</f>
        <v/>
      </c>
      <c r="F1389" t="str">
        <f>IFERROR(SMALL($E$5:$E$9000,ROWS($E$5:E1389)),"")</f>
        <v/>
      </c>
      <c r="I1389" s="371" t="s">
        <v>193</v>
      </c>
      <c r="J1389" t="s">
        <v>172</v>
      </c>
      <c r="K1389" s="372">
        <v>1836847</v>
      </c>
      <c r="L1389" s="388">
        <f>ROWS(K$5:K1389)</f>
        <v>1385</v>
      </c>
      <c r="M1389" s="388" t="str">
        <f>IF(_xlfn.IFNA(VLOOKUP(I1389,$AG$3:$AH$83,2,FALSE),"")='11.1'!$D$5,TXM!L1389,"")</f>
        <v/>
      </c>
      <c r="N1389" t="str">
        <f>IFERROR(SMALL($M$5:$M$9000,ROWS($M$5:M1389)),"")</f>
        <v/>
      </c>
      <c r="P1389" t="s">
        <v>27</v>
      </c>
      <c r="Q1389" t="s">
        <v>787</v>
      </c>
      <c r="R1389">
        <v>2905606</v>
      </c>
      <c r="S1389" s="388">
        <f>ROWS(R$5:R1389)</f>
        <v>1385</v>
      </c>
      <c r="T1389" s="388" t="str">
        <f>IF(_xlfn.IFNA(VLOOKUP(P1389,$AG$3:$AH$83,2,FALSE),"")='11.1'!$D$5,TXM!S1389,"")</f>
        <v/>
      </c>
      <c r="U1389" t="str">
        <f>IFERROR(SMALL($T$5:$T$9000,ROWS($T$5:T1389)),"")</f>
        <v/>
      </c>
    </row>
    <row r="1390" spans="1:21" ht="14.4" customHeight="1" x14ac:dyDescent="0.3">
      <c r="A1390" s="371" t="s">
        <v>27</v>
      </c>
      <c r="B1390" t="s">
        <v>108</v>
      </c>
      <c r="C1390" s="372">
        <v>9887</v>
      </c>
      <c r="D1390" s="388">
        <f>ROWS(C$5:C1390)</f>
        <v>1386</v>
      </c>
      <c r="E1390" s="388" t="str">
        <f>IF(_xlfn.IFNA(VLOOKUP(A1390,$AG$3:$AH$83,2,FALSE),"")='11.1'!$D$5,TXM!D1390,"")</f>
        <v/>
      </c>
      <c r="F1390" t="str">
        <f>IFERROR(SMALL($E$5:$E$9000,ROWS($E$5:E1390)),"")</f>
        <v/>
      </c>
      <c r="I1390" s="371" t="s">
        <v>193</v>
      </c>
      <c r="J1390" t="s">
        <v>803</v>
      </c>
      <c r="K1390" s="372">
        <v>1729326</v>
      </c>
      <c r="L1390" s="388">
        <f>ROWS(K$5:K1390)</f>
        <v>1386</v>
      </c>
      <c r="M1390" s="388" t="str">
        <f>IF(_xlfn.IFNA(VLOOKUP(I1390,$AG$3:$AH$83,2,FALSE),"")='11.1'!$D$5,TXM!L1390,"")</f>
        <v/>
      </c>
      <c r="N1390" t="str">
        <f>IFERROR(SMALL($M$5:$M$9000,ROWS($M$5:M1390)),"")</f>
        <v/>
      </c>
      <c r="P1390" t="s">
        <v>27</v>
      </c>
      <c r="Q1390" t="s">
        <v>857</v>
      </c>
      <c r="R1390">
        <v>2608192</v>
      </c>
      <c r="S1390" s="388">
        <f>ROWS(R$5:R1390)</f>
        <v>1386</v>
      </c>
      <c r="T1390" s="388" t="str">
        <f>IF(_xlfn.IFNA(VLOOKUP(P1390,$AG$3:$AH$83,2,FALSE),"")='11.1'!$D$5,TXM!S1390,"")</f>
        <v/>
      </c>
      <c r="U1390" t="str">
        <f>IFERROR(SMALL($T$5:$T$9000,ROWS($T$5:T1390)),"")</f>
        <v/>
      </c>
    </row>
    <row r="1391" spans="1:21" ht="14.4" customHeight="1" x14ac:dyDescent="0.3">
      <c r="A1391" s="371" t="s">
        <v>27</v>
      </c>
      <c r="B1391" t="s">
        <v>96</v>
      </c>
      <c r="C1391" s="372">
        <v>4046</v>
      </c>
      <c r="D1391" s="388">
        <f>ROWS(C$5:C1391)</f>
        <v>1387</v>
      </c>
      <c r="E1391" s="388" t="str">
        <f>IF(_xlfn.IFNA(VLOOKUP(A1391,$AG$3:$AH$83,2,FALSE),"")='11.1'!$D$5,TXM!D1391,"")</f>
        <v/>
      </c>
      <c r="F1391" t="str">
        <f>IFERROR(SMALL($E$5:$E$9000,ROWS($E$5:E1391)),"")</f>
        <v/>
      </c>
      <c r="I1391" s="371" t="s">
        <v>193</v>
      </c>
      <c r="J1391" t="s">
        <v>100</v>
      </c>
      <c r="K1391" s="372">
        <v>1723026</v>
      </c>
      <c r="L1391" s="388">
        <f>ROWS(K$5:K1391)</f>
        <v>1387</v>
      </c>
      <c r="M1391" s="388" t="str">
        <f>IF(_xlfn.IFNA(VLOOKUP(I1391,$AG$3:$AH$83,2,FALSE),"")='11.1'!$D$5,TXM!L1391,"")</f>
        <v/>
      </c>
      <c r="N1391" t="str">
        <f>IFERROR(SMALL($M$5:$M$9000,ROWS($M$5:M1391)),"")</f>
        <v/>
      </c>
      <c r="P1391" t="s">
        <v>27</v>
      </c>
      <c r="Q1391" t="s">
        <v>859</v>
      </c>
      <c r="R1391">
        <v>2363909</v>
      </c>
      <c r="S1391" s="388">
        <f>ROWS(R$5:R1391)</f>
        <v>1387</v>
      </c>
      <c r="T1391" s="388" t="str">
        <f>IF(_xlfn.IFNA(VLOOKUP(P1391,$AG$3:$AH$83,2,FALSE),"")='11.1'!$D$5,TXM!S1391,"")</f>
        <v/>
      </c>
      <c r="U1391" t="str">
        <f>IFERROR(SMALL($T$5:$T$9000,ROWS($T$5:T1391)),"")</f>
        <v/>
      </c>
    </row>
    <row r="1392" spans="1:21" ht="14.4" customHeight="1" x14ac:dyDescent="0.3">
      <c r="A1392" s="371" t="s">
        <v>27</v>
      </c>
      <c r="B1392" t="s">
        <v>867</v>
      </c>
      <c r="C1392" s="372">
        <v>141</v>
      </c>
      <c r="D1392" s="388">
        <f>ROWS(C$5:C1392)</f>
        <v>1388</v>
      </c>
      <c r="E1392" s="388" t="str">
        <f>IF(_xlfn.IFNA(VLOOKUP(A1392,$AG$3:$AH$83,2,FALSE),"")='11.1'!$D$5,TXM!D1392,"")</f>
        <v/>
      </c>
      <c r="F1392" t="str">
        <f>IFERROR(SMALL($E$5:$E$9000,ROWS($E$5:E1392)),"")</f>
        <v/>
      </c>
      <c r="I1392" s="371" t="s">
        <v>193</v>
      </c>
      <c r="J1392" t="s">
        <v>1002</v>
      </c>
      <c r="K1392" s="372">
        <v>1438248</v>
      </c>
      <c r="L1392" s="388">
        <f>ROWS(K$5:K1392)</f>
        <v>1388</v>
      </c>
      <c r="M1392" s="388" t="str">
        <f>IF(_xlfn.IFNA(VLOOKUP(I1392,$AG$3:$AH$83,2,FALSE),"")='11.1'!$D$5,TXM!L1392,"")</f>
        <v/>
      </c>
      <c r="N1392" t="str">
        <f>IFERROR(SMALL($M$5:$M$9000,ROWS($M$5:M1392)),"")</f>
        <v/>
      </c>
      <c r="P1392" t="s">
        <v>27</v>
      </c>
      <c r="Q1392" t="s">
        <v>172</v>
      </c>
      <c r="R1392">
        <v>2352037</v>
      </c>
      <c r="S1392" s="388">
        <f>ROWS(R$5:R1392)</f>
        <v>1388</v>
      </c>
      <c r="T1392" s="388" t="str">
        <f>IF(_xlfn.IFNA(VLOOKUP(P1392,$AG$3:$AH$83,2,FALSE),"")='11.1'!$D$5,TXM!S1392,"")</f>
        <v/>
      </c>
      <c r="U1392" t="str">
        <f>IFERROR(SMALL($T$5:$T$9000,ROWS($T$5:T1392)),"")</f>
        <v/>
      </c>
    </row>
    <row r="1393" spans="1:21" ht="14.4" customHeight="1" x14ac:dyDescent="0.3">
      <c r="A1393" s="371" t="s">
        <v>133</v>
      </c>
      <c r="B1393" t="s">
        <v>783</v>
      </c>
      <c r="C1393" s="372">
        <v>40042823682</v>
      </c>
      <c r="D1393" s="388">
        <f>ROWS(C$5:C1393)</f>
        <v>1389</v>
      </c>
      <c r="E1393" s="388" t="str">
        <f>IF(_xlfn.IFNA(VLOOKUP(A1393,$AG$3:$AH$83,2,FALSE),"")='11.1'!$D$5,TXM!D1393,"")</f>
        <v/>
      </c>
      <c r="F1393" t="str">
        <f>IFERROR(SMALL($E$5:$E$9000,ROWS($E$5:E1393)),"")</f>
        <v/>
      </c>
      <c r="I1393" s="371" t="s">
        <v>193</v>
      </c>
      <c r="J1393" t="s">
        <v>817</v>
      </c>
      <c r="K1393" s="372">
        <v>1188649</v>
      </c>
      <c r="L1393" s="388">
        <f>ROWS(K$5:K1393)</f>
        <v>1389</v>
      </c>
      <c r="M1393" s="388" t="str">
        <f>IF(_xlfn.IFNA(VLOOKUP(I1393,$AG$3:$AH$83,2,FALSE),"")='11.1'!$D$5,TXM!L1393,"")</f>
        <v/>
      </c>
      <c r="N1393" t="str">
        <f>IFERROR(SMALL($M$5:$M$9000,ROWS($M$5:M1393)),"")</f>
        <v/>
      </c>
      <c r="P1393" t="s">
        <v>27</v>
      </c>
      <c r="Q1393" t="s">
        <v>867</v>
      </c>
      <c r="R1393">
        <v>1624512</v>
      </c>
      <c r="S1393" s="388">
        <f>ROWS(R$5:R1393)</f>
        <v>1389</v>
      </c>
      <c r="T1393" s="388" t="str">
        <f>IF(_xlfn.IFNA(VLOOKUP(P1393,$AG$3:$AH$83,2,FALSE),"")='11.1'!$D$5,TXM!S1393,"")</f>
        <v/>
      </c>
      <c r="U1393" t="str">
        <f>IFERROR(SMALL($T$5:$T$9000,ROWS($T$5:T1393)),"")</f>
        <v/>
      </c>
    </row>
    <row r="1394" spans="1:21" ht="14.4" customHeight="1" x14ac:dyDescent="0.3">
      <c r="A1394" s="371" t="s">
        <v>133</v>
      </c>
      <c r="B1394" t="s">
        <v>996</v>
      </c>
      <c r="C1394" s="372">
        <v>1443478453</v>
      </c>
      <c r="D1394" s="388">
        <f>ROWS(C$5:C1394)</f>
        <v>1390</v>
      </c>
      <c r="E1394" s="388" t="str">
        <f>IF(_xlfn.IFNA(VLOOKUP(A1394,$AG$3:$AH$83,2,FALSE),"")='11.1'!$D$5,TXM!D1394,"")</f>
        <v/>
      </c>
      <c r="F1394" t="str">
        <f>IFERROR(SMALL($E$5:$E$9000,ROWS($E$5:E1394)),"")</f>
        <v/>
      </c>
      <c r="I1394" s="371" t="s">
        <v>193</v>
      </c>
      <c r="J1394" t="s">
        <v>801</v>
      </c>
      <c r="K1394" s="372">
        <v>448225</v>
      </c>
      <c r="L1394" s="388">
        <f>ROWS(K$5:K1394)</f>
        <v>1390</v>
      </c>
      <c r="M1394" s="388" t="str">
        <f>IF(_xlfn.IFNA(VLOOKUP(I1394,$AG$3:$AH$83,2,FALSE),"")='11.1'!$D$5,TXM!L1394,"")</f>
        <v/>
      </c>
      <c r="N1394" t="str">
        <f>IFERROR(SMALL($M$5:$M$9000,ROWS($M$5:M1394)),"")</f>
        <v/>
      </c>
      <c r="P1394" t="s">
        <v>27</v>
      </c>
      <c r="Q1394" t="s">
        <v>173</v>
      </c>
      <c r="R1394">
        <v>1431497</v>
      </c>
      <c r="S1394" s="388">
        <f>ROWS(R$5:R1394)</f>
        <v>1390</v>
      </c>
      <c r="T1394" s="388" t="str">
        <f>IF(_xlfn.IFNA(VLOOKUP(P1394,$AG$3:$AH$83,2,FALSE),"")='11.1'!$D$5,TXM!S1394,"")</f>
        <v/>
      </c>
      <c r="U1394" t="str">
        <f>IFERROR(SMALL($T$5:$T$9000,ROWS($T$5:T1394)),"")</f>
        <v/>
      </c>
    </row>
    <row r="1395" spans="1:21" ht="14.4" customHeight="1" x14ac:dyDescent="0.3">
      <c r="A1395" s="371" t="s">
        <v>133</v>
      </c>
      <c r="B1395" t="s">
        <v>849</v>
      </c>
      <c r="C1395" s="372">
        <v>855909746</v>
      </c>
      <c r="D1395" s="388">
        <f>ROWS(C$5:C1395)</f>
        <v>1391</v>
      </c>
      <c r="E1395" s="388" t="str">
        <f>IF(_xlfn.IFNA(VLOOKUP(A1395,$AG$3:$AH$83,2,FALSE),"")='11.1'!$D$5,TXM!D1395,"")</f>
        <v/>
      </c>
      <c r="F1395" t="str">
        <f>IFERROR(SMALL($E$5:$E$9000,ROWS($E$5:E1395)),"")</f>
        <v/>
      </c>
      <c r="I1395" s="371" t="s">
        <v>193</v>
      </c>
      <c r="J1395" t="s">
        <v>805</v>
      </c>
      <c r="K1395" s="372">
        <v>392974</v>
      </c>
      <c r="L1395" s="388">
        <f>ROWS(K$5:K1395)</f>
        <v>1391</v>
      </c>
      <c r="M1395" s="388" t="str">
        <f>IF(_xlfn.IFNA(VLOOKUP(I1395,$AG$3:$AH$83,2,FALSE),"")='11.1'!$D$5,TXM!L1395,"")</f>
        <v/>
      </c>
      <c r="N1395" t="str">
        <f>IFERROR(SMALL($M$5:$M$9000,ROWS($M$5:M1395)),"")</f>
        <v/>
      </c>
      <c r="P1395" t="s">
        <v>27</v>
      </c>
      <c r="Q1395" t="s">
        <v>789</v>
      </c>
      <c r="R1395">
        <v>971548</v>
      </c>
      <c r="S1395" s="388">
        <f>ROWS(R$5:R1395)</f>
        <v>1391</v>
      </c>
      <c r="T1395" s="388" t="str">
        <f>IF(_xlfn.IFNA(VLOOKUP(P1395,$AG$3:$AH$83,2,FALSE),"")='11.1'!$D$5,TXM!S1395,"")</f>
        <v/>
      </c>
      <c r="U1395" t="str">
        <f>IFERROR(SMALL($T$5:$T$9000,ROWS($T$5:T1395)),"")</f>
        <v/>
      </c>
    </row>
    <row r="1396" spans="1:21" ht="14.4" customHeight="1" x14ac:dyDescent="0.3">
      <c r="A1396" s="371" t="s">
        <v>133</v>
      </c>
      <c r="B1396" t="s">
        <v>787</v>
      </c>
      <c r="C1396" s="372">
        <v>689641825</v>
      </c>
      <c r="D1396" s="388">
        <f>ROWS(C$5:C1396)</f>
        <v>1392</v>
      </c>
      <c r="E1396" s="388" t="str">
        <f>IF(_xlfn.IFNA(VLOOKUP(A1396,$AG$3:$AH$83,2,FALSE),"")='11.1'!$D$5,TXM!D1396,"")</f>
        <v/>
      </c>
      <c r="F1396" t="str">
        <f>IFERROR(SMALL($E$5:$E$9000,ROWS($E$5:E1396)),"")</f>
        <v/>
      </c>
      <c r="I1396" s="371" t="s">
        <v>193</v>
      </c>
      <c r="J1396" t="s">
        <v>1494</v>
      </c>
      <c r="K1396" s="372">
        <v>342186</v>
      </c>
      <c r="L1396" s="388">
        <f>ROWS(K$5:K1396)</f>
        <v>1392</v>
      </c>
      <c r="M1396" s="388" t="str">
        <f>IF(_xlfn.IFNA(VLOOKUP(I1396,$AG$3:$AH$83,2,FALSE),"")='11.1'!$D$5,TXM!L1396,"")</f>
        <v/>
      </c>
      <c r="N1396" t="str">
        <f>IFERROR(SMALL($M$5:$M$9000,ROWS($M$5:M1396)),"")</f>
        <v/>
      </c>
      <c r="P1396" t="s">
        <v>27</v>
      </c>
      <c r="Q1396" t="s">
        <v>783</v>
      </c>
      <c r="R1396">
        <v>937168</v>
      </c>
      <c r="S1396" s="388">
        <f>ROWS(R$5:R1396)</f>
        <v>1392</v>
      </c>
      <c r="T1396" s="388" t="str">
        <f>IF(_xlfn.IFNA(VLOOKUP(P1396,$AG$3:$AH$83,2,FALSE),"")='11.1'!$D$5,TXM!S1396,"")</f>
        <v/>
      </c>
      <c r="U1396" t="str">
        <f>IFERROR(SMALL($T$5:$T$9000,ROWS($T$5:T1396)),"")</f>
        <v/>
      </c>
    </row>
    <row r="1397" spans="1:21" ht="14.4" customHeight="1" x14ac:dyDescent="0.3">
      <c r="A1397" s="371" t="s">
        <v>133</v>
      </c>
      <c r="B1397" t="s">
        <v>999</v>
      </c>
      <c r="C1397" s="372">
        <v>478289736</v>
      </c>
      <c r="D1397" s="388">
        <f>ROWS(C$5:C1397)</f>
        <v>1393</v>
      </c>
      <c r="E1397" s="388" t="str">
        <f>IF(_xlfn.IFNA(VLOOKUP(A1397,$AG$3:$AH$83,2,FALSE),"")='11.1'!$D$5,TXM!D1397,"")</f>
        <v/>
      </c>
      <c r="F1397" t="str">
        <f>IFERROR(SMALL($E$5:$E$9000,ROWS($E$5:E1397)),"")</f>
        <v/>
      </c>
      <c r="I1397" s="371" t="s">
        <v>193</v>
      </c>
      <c r="J1397" t="s">
        <v>1383</v>
      </c>
      <c r="K1397" s="372">
        <v>128381</v>
      </c>
      <c r="L1397" s="388">
        <f>ROWS(K$5:K1397)</f>
        <v>1393</v>
      </c>
      <c r="M1397" s="388" t="str">
        <f>IF(_xlfn.IFNA(VLOOKUP(I1397,$AG$3:$AH$83,2,FALSE),"")='11.1'!$D$5,TXM!L1397,"")</f>
        <v/>
      </c>
      <c r="N1397" t="str">
        <f>IFERROR(SMALL($M$5:$M$9000,ROWS($M$5:M1397)),"")</f>
        <v/>
      </c>
      <c r="P1397" t="s">
        <v>27</v>
      </c>
      <c r="Q1397" t="s">
        <v>1285</v>
      </c>
      <c r="R1397">
        <v>837451</v>
      </c>
      <c r="S1397" s="388">
        <f>ROWS(R$5:R1397)</f>
        <v>1393</v>
      </c>
      <c r="T1397" s="388" t="str">
        <f>IF(_xlfn.IFNA(VLOOKUP(P1397,$AG$3:$AH$83,2,FALSE),"")='11.1'!$D$5,TXM!S1397,"")</f>
        <v/>
      </c>
      <c r="U1397" t="str">
        <f>IFERROR(SMALL($T$5:$T$9000,ROWS($T$5:T1397)),"")</f>
        <v/>
      </c>
    </row>
    <row r="1398" spans="1:21" ht="14.4" customHeight="1" x14ac:dyDescent="0.3">
      <c r="A1398" s="371" t="s">
        <v>133</v>
      </c>
      <c r="B1398" t="s">
        <v>1000</v>
      </c>
      <c r="C1398" s="372">
        <v>404346131</v>
      </c>
      <c r="D1398" s="388">
        <f>ROWS(C$5:C1398)</f>
        <v>1394</v>
      </c>
      <c r="E1398" s="388" t="str">
        <f>IF(_xlfn.IFNA(VLOOKUP(A1398,$AG$3:$AH$83,2,FALSE),"")='11.1'!$D$5,TXM!D1398,"")</f>
        <v/>
      </c>
      <c r="F1398" t="str">
        <f>IFERROR(SMALL($E$5:$E$9000,ROWS($E$5:E1398)),"")</f>
        <v/>
      </c>
      <c r="I1398" s="371" t="s">
        <v>193</v>
      </c>
      <c r="J1398" t="s">
        <v>797</v>
      </c>
      <c r="K1398" s="372">
        <v>65043</v>
      </c>
      <c r="L1398" s="388">
        <f>ROWS(K$5:K1398)</f>
        <v>1394</v>
      </c>
      <c r="M1398" s="388" t="str">
        <f>IF(_xlfn.IFNA(VLOOKUP(I1398,$AG$3:$AH$83,2,FALSE),"")='11.1'!$D$5,TXM!L1398,"")</f>
        <v/>
      </c>
      <c r="N1398" t="str">
        <f>IFERROR(SMALL($M$5:$M$9000,ROWS($M$5:M1398)),"")</f>
        <v/>
      </c>
      <c r="P1398" t="s">
        <v>27</v>
      </c>
      <c r="Q1398" t="s">
        <v>775</v>
      </c>
      <c r="R1398">
        <v>783901</v>
      </c>
      <c r="S1398" s="388">
        <f>ROWS(R$5:R1398)</f>
        <v>1394</v>
      </c>
      <c r="T1398" s="388" t="str">
        <f>IF(_xlfn.IFNA(VLOOKUP(P1398,$AG$3:$AH$83,2,FALSE),"")='11.1'!$D$5,TXM!S1398,"")</f>
        <v/>
      </c>
      <c r="U1398" t="str">
        <f>IFERROR(SMALL($T$5:$T$9000,ROWS($T$5:T1398)),"")</f>
        <v/>
      </c>
    </row>
    <row r="1399" spans="1:21" ht="14.4" customHeight="1" x14ac:dyDescent="0.3">
      <c r="A1399" s="371" t="s">
        <v>133</v>
      </c>
      <c r="B1399" t="s">
        <v>843</v>
      </c>
      <c r="C1399" s="372">
        <v>147331379</v>
      </c>
      <c r="D1399" s="388">
        <f>ROWS(C$5:C1399)</f>
        <v>1395</v>
      </c>
      <c r="E1399" s="388" t="str">
        <f>IF(_xlfn.IFNA(VLOOKUP(A1399,$AG$3:$AH$83,2,FALSE),"")='11.1'!$D$5,TXM!D1399,"")</f>
        <v/>
      </c>
      <c r="F1399" t="str">
        <f>IFERROR(SMALL($E$5:$E$9000,ROWS($E$5:E1399)),"")</f>
        <v/>
      </c>
      <c r="I1399" s="371" t="s">
        <v>193</v>
      </c>
      <c r="J1399" t="s">
        <v>781</v>
      </c>
      <c r="K1399" s="372">
        <v>52789</v>
      </c>
      <c r="L1399" s="388">
        <f>ROWS(K$5:K1399)</f>
        <v>1395</v>
      </c>
      <c r="M1399" s="388" t="str">
        <f>IF(_xlfn.IFNA(VLOOKUP(I1399,$AG$3:$AH$83,2,FALSE),"")='11.1'!$D$5,TXM!L1399,"")</f>
        <v/>
      </c>
      <c r="N1399" t="str">
        <f>IFERROR(SMALL($M$5:$M$9000,ROWS($M$5:M1399)),"")</f>
        <v/>
      </c>
      <c r="P1399" t="s">
        <v>27</v>
      </c>
      <c r="Q1399" t="s">
        <v>1441</v>
      </c>
      <c r="R1399">
        <v>736217</v>
      </c>
      <c r="S1399" s="388">
        <f>ROWS(R$5:R1399)</f>
        <v>1395</v>
      </c>
      <c r="T1399" s="388" t="str">
        <f>IF(_xlfn.IFNA(VLOOKUP(P1399,$AG$3:$AH$83,2,FALSE),"")='11.1'!$D$5,TXM!S1399,"")</f>
        <v/>
      </c>
      <c r="U1399" t="str">
        <f>IFERROR(SMALL($T$5:$T$9000,ROWS($T$5:T1399)),"")</f>
        <v/>
      </c>
    </row>
    <row r="1400" spans="1:21" ht="14.4" customHeight="1" x14ac:dyDescent="0.3">
      <c r="A1400" s="371" t="s">
        <v>133</v>
      </c>
      <c r="B1400" t="s">
        <v>813</v>
      </c>
      <c r="C1400" s="372">
        <v>98734069</v>
      </c>
      <c r="D1400" s="388">
        <f>ROWS(C$5:C1400)</f>
        <v>1396</v>
      </c>
      <c r="E1400" s="388" t="str">
        <f>IF(_xlfn.IFNA(VLOOKUP(A1400,$AG$3:$AH$83,2,FALSE),"")='11.1'!$D$5,TXM!D1400,"")</f>
        <v/>
      </c>
      <c r="F1400" t="str">
        <f>IFERROR(SMALL($E$5:$E$9000,ROWS($E$5:E1400)),"")</f>
        <v/>
      </c>
      <c r="I1400" s="371" t="s">
        <v>193</v>
      </c>
      <c r="J1400" t="s">
        <v>101</v>
      </c>
      <c r="K1400" s="372">
        <v>46544</v>
      </c>
      <c r="L1400" s="388">
        <f>ROWS(K$5:K1400)</f>
        <v>1396</v>
      </c>
      <c r="M1400" s="388" t="str">
        <f>IF(_xlfn.IFNA(VLOOKUP(I1400,$AG$3:$AH$83,2,FALSE),"")='11.1'!$D$5,TXM!L1400,"")</f>
        <v/>
      </c>
      <c r="N1400" t="str">
        <f>IFERROR(SMALL($M$5:$M$9000,ROWS($M$5:M1400)),"")</f>
        <v/>
      </c>
      <c r="P1400" t="s">
        <v>27</v>
      </c>
      <c r="Q1400" t="s">
        <v>777</v>
      </c>
      <c r="R1400">
        <v>643500</v>
      </c>
      <c r="S1400" s="388">
        <f>ROWS(R$5:R1400)</f>
        <v>1396</v>
      </c>
      <c r="T1400" s="388" t="str">
        <f>IF(_xlfn.IFNA(VLOOKUP(P1400,$AG$3:$AH$83,2,FALSE),"")='11.1'!$D$5,TXM!S1400,"")</f>
        <v/>
      </c>
      <c r="U1400" t="str">
        <f>IFERROR(SMALL($T$5:$T$9000,ROWS($T$5:T1400)),"")</f>
        <v/>
      </c>
    </row>
    <row r="1401" spans="1:21" ht="14.4" customHeight="1" x14ac:dyDescent="0.3">
      <c r="A1401" s="371" t="s">
        <v>133</v>
      </c>
      <c r="B1401" t="s">
        <v>809</v>
      </c>
      <c r="C1401" s="372">
        <v>95535278</v>
      </c>
      <c r="D1401" s="388">
        <f>ROWS(C$5:C1401)</f>
        <v>1397</v>
      </c>
      <c r="E1401" s="388" t="str">
        <f>IF(_xlfn.IFNA(VLOOKUP(A1401,$AG$3:$AH$83,2,FALSE),"")='11.1'!$D$5,TXM!D1401,"")</f>
        <v/>
      </c>
      <c r="F1401" t="str">
        <f>IFERROR(SMALL($E$5:$E$9000,ROWS($E$5:E1401)),"")</f>
        <v/>
      </c>
      <c r="I1401" s="371" t="s">
        <v>193</v>
      </c>
      <c r="J1401" t="s">
        <v>807</v>
      </c>
      <c r="K1401" s="372">
        <v>37056</v>
      </c>
      <c r="L1401" s="388">
        <f>ROWS(K$5:K1401)</f>
        <v>1397</v>
      </c>
      <c r="M1401" s="388" t="str">
        <f>IF(_xlfn.IFNA(VLOOKUP(I1401,$AG$3:$AH$83,2,FALSE),"")='11.1'!$D$5,TXM!L1401,"")</f>
        <v/>
      </c>
      <c r="N1401" t="str">
        <f>IFERROR(SMALL($M$5:$M$9000,ROWS($M$5:M1401)),"")</f>
        <v/>
      </c>
      <c r="P1401" t="s">
        <v>27</v>
      </c>
      <c r="Q1401" t="s">
        <v>779</v>
      </c>
      <c r="R1401">
        <v>642918</v>
      </c>
      <c r="S1401" s="388">
        <f>ROWS(R$5:R1401)</f>
        <v>1397</v>
      </c>
      <c r="T1401" s="388" t="str">
        <f>IF(_xlfn.IFNA(VLOOKUP(P1401,$AG$3:$AH$83,2,FALSE),"")='11.1'!$D$5,TXM!S1401,"")</f>
        <v/>
      </c>
      <c r="U1401" t="str">
        <f>IFERROR(SMALL($T$5:$T$9000,ROWS($T$5:T1401)),"")</f>
        <v/>
      </c>
    </row>
    <row r="1402" spans="1:21" ht="14.4" customHeight="1" x14ac:dyDescent="0.3">
      <c r="A1402" s="371" t="s">
        <v>133</v>
      </c>
      <c r="B1402" t="s">
        <v>865</v>
      </c>
      <c r="C1402" s="372">
        <v>90971420</v>
      </c>
      <c r="D1402" s="388">
        <f>ROWS(C$5:C1402)</f>
        <v>1398</v>
      </c>
      <c r="E1402" s="388" t="str">
        <f>IF(_xlfn.IFNA(VLOOKUP(A1402,$AG$3:$AH$83,2,FALSE),"")='11.1'!$D$5,TXM!D1402,"")</f>
        <v/>
      </c>
      <c r="F1402" t="str">
        <f>IFERROR(SMALL($E$5:$E$9000,ROWS($E$5:E1402)),"")</f>
        <v/>
      </c>
      <c r="I1402" s="371" t="s">
        <v>193</v>
      </c>
      <c r="J1402" t="s">
        <v>873</v>
      </c>
      <c r="K1402" s="372">
        <v>17507</v>
      </c>
      <c r="L1402" s="388">
        <f>ROWS(K$5:K1402)</f>
        <v>1398</v>
      </c>
      <c r="M1402" s="388" t="str">
        <f>IF(_xlfn.IFNA(VLOOKUP(I1402,$AG$3:$AH$83,2,FALSE),"")='11.1'!$D$5,TXM!L1402,"")</f>
        <v/>
      </c>
      <c r="N1402" t="str">
        <f>IFERROR(SMALL($M$5:$M$9000,ROWS($M$5:M1402)),"")</f>
        <v/>
      </c>
      <c r="P1402" t="s">
        <v>27</v>
      </c>
      <c r="Q1402" t="s">
        <v>785</v>
      </c>
      <c r="R1402">
        <v>629015</v>
      </c>
      <c r="S1402" s="388">
        <f>ROWS(R$5:R1402)</f>
        <v>1398</v>
      </c>
      <c r="T1402" s="388" t="str">
        <f>IF(_xlfn.IFNA(VLOOKUP(P1402,$AG$3:$AH$83,2,FALSE),"")='11.1'!$D$5,TXM!S1402,"")</f>
        <v/>
      </c>
      <c r="U1402" t="str">
        <f>IFERROR(SMALL($T$5:$T$9000,ROWS($T$5:T1402)),"")</f>
        <v/>
      </c>
    </row>
    <row r="1403" spans="1:21" ht="14.4" customHeight="1" x14ac:dyDescent="0.3">
      <c r="A1403" s="371" t="s">
        <v>133</v>
      </c>
      <c r="B1403" t="s">
        <v>863</v>
      </c>
      <c r="C1403" s="372">
        <v>90497498</v>
      </c>
      <c r="D1403" s="388">
        <f>ROWS(C$5:C1403)</f>
        <v>1399</v>
      </c>
      <c r="E1403" s="388" t="str">
        <f>IF(_xlfn.IFNA(VLOOKUP(A1403,$AG$3:$AH$83,2,FALSE),"")='11.1'!$D$5,TXM!D1403,"")</f>
        <v/>
      </c>
      <c r="F1403" t="str">
        <f>IFERROR(SMALL($E$5:$E$9000,ROWS($E$5:E1403)),"")</f>
        <v/>
      </c>
      <c r="I1403" s="371" t="s">
        <v>193</v>
      </c>
      <c r="J1403" t="s">
        <v>92</v>
      </c>
      <c r="K1403" s="372">
        <v>1029</v>
      </c>
      <c r="L1403" s="388">
        <f>ROWS(K$5:K1403)</f>
        <v>1399</v>
      </c>
      <c r="M1403" s="388" t="str">
        <f>IF(_xlfn.IFNA(VLOOKUP(I1403,$AG$3:$AH$83,2,FALSE),"")='11.1'!$D$5,TXM!L1403,"")</f>
        <v/>
      </c>
      <c r="N1403" t="str">
        <f>IFERROR(SMALL($M$5:$M$9000,ROWS($M$5:M1403)),"")</f>
        <v/>
      </c>
      <c r="P1403" t="s">
        <v>27</v>
      </c>
      <c r="Q1403" t="s">
        <v>1252</v>
      </c>
      <c r="R1403">
        <v>619231</v>
      </c>
      <c r="S1403" s="388">
        <f>ROWS(R$5:R1403)</f>
        <v>1399</v>
      </c>
      <c r="T1403" s="388" t="str">
        <f>IF(_xlfn.IFNA(VLOOKUP(P1403,$AG$3:$AH$83,2,FALSE),"")='11.1'!$D$5,TXM!S1403,"")</f>
        <v/>
      </c>
      <c r="U1403" t="str">
        <f>IFERROR(SMALL($T$5:$T$9000,ROWS($T$5:T1403)),"")</f>
        <v/>
      </c>
    </row>
    <row r="1404" spans="1:21" ht="14.4" customHeight="1" x14ac:dyDescent="0.3">
      <c r="A1404" s="371" t="s">
        <v>133</v>
      </c>
      <c r="B1404" t="s">
        <v>841</v>
      </c>
      <c r="C1404" s="372">
        <v>84333346</v>
      </c>
      <c r="D1404" s="388">
        <f>ROWS(C$5:C1404)</f>
        <v>1400</v>
      </c>
      <c r="E1404" s="388" t="str">
        <f>IF(_xlfn.IFNA(VLOOKUP(A1404,$AG$3:$AH$83,2,FALSE),"")='11.1'!$D$5,TXM!D1404,"")</f>
        <v/>
      </c>
      <c r="F1404" t="str">
        <f>IFERROR(SMALL($E$5:$E$9000,ROWS($E$5:E1404)),"")</f>
        <v/>
      </c>
      <c r="I1404" s="371" t="s">
        <v>37</v>
      </c>
      <c r="J1404" t="s">
        <v>172</v>
      </c>
      <c r="K1404" s="372">
        <v>5312081965</v>
      </c>
      <c r="L1404" s="388">
        <f>ROWS(K$5:K1404)</f>
        <v>1400</v>
      </c>
      <c r="M1404" s="388" t="str">
        <f>IF(_xlfn.IFNA(VLOOKUP(I1404,$AG$3:$AH$83,2,FALSE),"")='11.1'!$D$5,TXM!L1404,"")</f>
        <v/>
      </c>
      <c r="N1404" t="str">
        <f>IFERROR(SMALL($M$5:$M$9000,ROWS($M$5:M1404)),"")</f>
        <v/>
      </c>
      <c r="P1404" t="s">
        <v>27</v>
      </c>
      <c r="Q1404" t="s">
        <v>1005</v>
      </c>
      <c r="R1404">
        <v>580146</v>
      </c>
      <c r="S1404" s="388">
        <f>ROWS(R$5:R1404)</f>
        <v>1400</v>
      </c>
      <c r="T1404" s="388" t="str">
        <f>IF(_xlfn.IFNA(VLOOKUP(P1404,$AG$3:$AH$83,2,FALSE),"")='11.1'!$D$5,TXM!S1404,"")</f>
        <v/>
      </c>
      <c r="U1404" t="str">
        <f>IFERROR(SMALL($T$5:$T$9000,ROWS($T$5:T1404)),"")</f>
        <v/>
      </c>
    </row>
    <row r="1405" spans="1:21" ht="14.4" customHeight="1" x14ac:dyDescent="0.3">
      <c r="A1405" s="371" t="s">
        <v>133</v>
      </c>
      <c r="B1405" t="s">
        <v>1275</v>
      </c>
      <c r="C1405" s="372">
        <v>73330176</v>
      </c>
      <c r="D1405" s="388">
        <f>ROWS(C$5:C1405)</f>
        <v>1401</v>
      </c>
      <c r="E1405" s="388" t="str">
        <f>IF(_xlfn.IFNA(VLOOKUP(A1405,$AG$3:$AH$83,2,FALSE),"")='11.1'!$D$5,TXM!D1405,"")</f>
        <v/>
      </c>
      <c r="F1405" t="str">
        <f>IFERROR(SMALL($E$5:$E$9000,ROWS($E$5:E1405)),"")</f>
        <v/>
      </c>
      <c r="I1405" s="371" t="s">
        <v>37</v>
      </c>
      <c r="J1405" t="s">
        <v>104</v>
      </c>
      <c r="K1405" s="372">
        <v>4310681578</v>
      </c>
      <c r="L1405" s="388">
        <f>ROWS(K$5:K1405)</f>
        <v>1401</v>
      </c>
      <c r="M1405" s="388" t="str">
        <f>IF(_xlfn.IFNA(VLOOKUP(I1405,$AG$3:$AH$83,2,FALSE),"")='11.1'!$D$5,TXM!L1405,"")</f>
        <v/>
      </c>
      <c r="N1405" t="str">
        <f>IFERROR(SMALL($M$5:$M$9000,ROWS($M$5:M1405)),"")</f>
        <v/>
      </c>
      <c r="P1405" t="s">
        <v>27</v>
      </c>
      <c r="Q1405" t="s">
        <v>791</v>
      </c>
      <c r="R1405">
        <v>436138</v>
      </c>
      <c r="S1405" s="388">
        <f>ROWS(R$5:R1405)</f>
        <v>1401</v>
      </c>
      <c r="T1405" s="388" t="str">
        <f>IF(_xlfn.IFNA(VLOOKUP(P1405,$AG$3:$AH$83,2,FALSE),"")='11.1'!$D$5,TXM!S1405,"")</f>
        <v/>
      </c>
      <c r="U1405" t="str">
        <f>IFERROR(SMALL($T$5:$T$9000,ROWS($T$5:T1405)),"")</f>
        <v/>
      </c>
    </row>
    <row r="1406" spans="1:21" ht="14.4" customHeight="1" x14ac:dyDescent="0.3">
      <c r="A1406" s="371" t="s">
        <v>133</v>
      </c>
      <c r="B1406" t="s">
        <v>779</v>
      </c>
      <c r="C1406" s="372">
        <v>71250791</v>
      </c>
      <c r="D1406" s="388">
        <f>ROWS(C$5:C1406)</f>
        <v>1402</v>
      </c>
      <c r="E1406" s="388" t="str">
        <f>IF(_xlfn.IFNA(VLOOKUP(A1406,$AG$3:$AH$83,2,FALSE),"")='11.1'!$D$5,TXM!D1406,"")</f>
        <v/>
      </c>
      <c r="F1406" t="str">
        <f>IFERROR(SMALL($E$5:$E$9000,ROWS($E$5:E1406)),"")</f>
        <v/>
      </c>
      <c r="I1406" s="371" t="s">
        <v>37</v>
      </c>
      <c r="J1406" t="s">
        <v>97</v>
      </c>
      <c r="K1406" s="372">
        <v>1883307493</v>
      </c>
      <c r="L1406" s="388">
        <f>ROWS(K$5:K1406)</f>
        <v>1402</v>
      </c>
      <c r="M1406" s="388" t="str">
        <f>IF(_xlfn.IFNA(VLOOKUP(I1406,$AG$3:$AH$83,2,FALSE),"")='11.1'!$D$5,TXM!L1406,"")</f>
        <v/>
      </c>
      <c r="N1406" t="str">
        <f>IFERROR(SMALL($M$5:$M$9000,ROWS($M$5:M1406)),"")</f>
        <v/>
      </c>
      <c r="P1406" t="s">
        <v>27</v>
      </c>
      <c r="Q1406" t="s">
        <v>823</v>
      </c>
      <c r="R1406">
        <v>394290</v>
      </c>
      <c r="S1406" s="388">
        <f>ROWS(R$5:R1406)</f>
        <v>1402</v>
      </c>
      <c r="T1406" s="388" t="str">
        <f>IF(_xlfn.IFNA(VLOOKUP(P1406,$AG$3:$AH$83,2,FALSE),"")='11.1'!$D$5,TXM!S1406,"")</f>
        <v/>
      </c>
      <c r="U1406" t="str">
        <f>IFERROR(SMALL($T$5:$T$9000,ROWS($T$5:T1406)),"")</f>
        <v/>
      </c>
    </row>
    <row r="1407" spans="1:21" ht="14.4" customHeight="1" x14ac:dyDescent="0.3">
      <c r="A1407" s="371" t="s">
        <v>133</v>
      </c>
      <c r="B1407" t="s">
        <v>1318</v>
      </c>
      <c r="C1407" s="372">
        <v>71171438</v>
      </c>
      <c r="D1407" s="388">
        <f>ROWS(C$5:C1407)</f>
        <v>1403</v>
      </c>
      <c r="E1407" s="388" t="str">
        <f>IF(_xlfn.IFNA(VLOOKUP(A1407,$AG$3:$AH$83,2,FALSE),"")='11.1'!$D$5,TXM!D1407,"")</f>
        <v/>
      </c>
      <c r="F1407" t="str">
        <f>IFERROR(SMALL($E$5:$E$9000,ROWS($E$5:E1407)),"")</f>
        <v/>
      </c>
      <c r="I1407" s="371" t="s">
        <v>37</v>
      </c>
      <c r="J1407" t="s">
        <v>96</v>
      </c>
      <c r="K1407" s="372">
        <v>276242385</v>
      </c>
      <c r="L1407" s="388">
        <f>ROWS(K$5:K1407)</f>
        <v>1403</v>
      </c>
      <c r="M1407" s="388" t="str">
        <f>IF(_xlfn.IFNA(VLOOKUP(I1407,$AG$3:$AH$83,2,FALSE),"")='11.1'!$D$5,TXM!L1407,"")</f>
        <v/>
      </c>
      <c r="N1407" t="str">
        <f>IFERROR(SMALL($M$5:$M$9000,ROWS($M$5:M1407)),"")</f>
        <v/>
      </c>
      <c r="P1407" t="s">
        <v>27</v>
      </c>
      <c r="Q1407" t="s">
        <v>108</v>
      </c>
      <c r="R1407">
        <v>391136</v>
      </c>
      <c r="S1407" s="388">
        <f>ROWS(R$5:R1407)</f>
        <v>1403</v>
      </c>
      <c r="T1407" s="388" t="str">
        <f>IF(_xlfn.IFNA(VLOOKUP(P1407,$AG$3:$AH$83,2,FALSE),"")='11.1'!$D$5,TXM!S1407,"")</f>
        <v/>
      </c>
      <c r="U1407" t="str">
        <f>IFERROR(SMALL($T$5:$T$9000,ROWS($T$5:T1407)),"")</f>
        <v/>
      </c>
    </row>
    <row r="1408" spans="1:21" ht="14.4" customHeight="1" x14ac:dyDescent="0.3">
      <c r="A1408" s="371" t="s">
        <v>133</v>
      </c>
      <c r="B1408" t="s">
        <v>815</v>
      </c>
      <c r="C1408" s="372">
        <v>42912973</v>
      </c>
      <c r="D1408" s="388">
        <f>ROWS(C$5:C1408)</f>
        <v>1404</v>
      </c>
      <c r="E1408" s="388" t="str">
        <f>IF(_xlfn.IFNA(VLOOKUP(A1408,$AG$3:$AH$83,2,FALSE),"")='11.1'!$D$5,TXM!D1408,"")</f>
        <v/>
      </c>
      <c r="F1408" t="str">
        <f>IFERROR(SMALL($E$5:$E$9000,ROWS($E$5:E1408)),"")</f>
        <v/>
      </c>
      <c r="I1408" s="371" t="s">
        <v>37</v>
      </c>
      <c r="J1408" t="s">
        <v>1004</v>
      </c>
      <c r="K1408" s="372">
        <v>261827574</v>
      </c>
      <c r="L1408" s="388">
        <f>ROWS(K$5:K1408)</f>
        <v>1404</v>
      </c>
      <c r="M1408" s="388" t="str">
        <f>IF(_xlfn.IFNA(VLOOKUP(I1408,$AG$3:$AH$83,2,FALSE),"")='11.1'!$D$5,TXM!L1408,"")</f>
        <v/>
      </c>
      <c r="N1408" t="str">
        <f>IFERROR(SMALL($M$5:$M$9000,ROWS($M$5:M1408)),"")</f>
        <v/>
      </c>
      <c r="P1408" t="s">
        <v>27</v>
      </c>
      <c r="Q1408" t="s">
        <v>97</v>
      </c>
      <c r="R1408">
        <v>381263</v>
      </c>
      <c r="S1408" s="388">
        <f>ROWS(R$5:R1408)</f>
        <v>1404</v>
      </c>
      <c r="T1408" s="388" t="str">
        <f>IF(_xlfn.IFNA(VLOOKUP(P1408,$AG$3:$AH$83,2,FALSE),"")='11.1'!$D$5,TXM!S1408,"")</f>
        <v/>
      </c>
      <c r="U1408" t="str">
        <f>IFERROR(SMALL($T$5:$T$9000,ROWS($T$5:T1408)),"")</f>
        <v/>
      </c>
    </row>
    <row r="1409" spans="1:21" ht="14.4" customHeight="1" x14ac:dyDescent="0.3">
      <c r="A1409" s="371" t="s">
        <v>133</v>
      </c>
      <c r="B1409" t="s">
        <v>785</v>
      </c>
      <c r="C1409" s="372">
        <v>39821282</v>
      </c>
      <c r="D1409" s="388">
        <f>ROWS(C$5:C1409)</f>
        <v>1405</v>
      </c>
      <c r="E1409" s="388" t="str">
        <f>IF(_xlfn.IFNA(VLOOKUP(A1409,$AG$3:$AH$83,2,FALSE),"")='11.1'!$D$5,TXM!D1409,"")</f>
        <v/>
      </c>
      <c r="F1409" t="str">
        <f>IFERROR(SMALL($E$5:$E$9000,ROWS($E$5:E1409)),"")</f>
        <v/>
      </c>
      <c r="I1409" s="371" t="s">
        <v>37</v>
      </c>
      <c r="J1409" t="s">
        <v>863</v>
      </c>
      <c r="K1409" s="372">
        <v>259464866</v>
      </c>
      <c r="L1409" s="388">
        <f>ROWS(K$5:K1409)</f>
        <v>1405</v>
      </c>
      <c r="M1409" s="388" t="str">
        <f>IF(_xlfn.IFNA(VLOOKUP(I1409,$AG$3:$AH$83,2,FALSE),"")='11.1'!$D$5,TXM!L1409,"")</f>
        <v/>
      </c>
      <c r="N1409" t="str">
        <f>IFERROR(SMALL($M$5:$M$9000,ROWS($M$5:M1409)),"")</f>
        <v/>
      </c>
      <c r="P1409" t="s">
        <v>27</v>
      </c>
      <c r="Q1409" t="s">
        <v>1434</v>
      </c>
      <c r="R1409">
        <v>328743</v>
      </c>
      <c r="S1409" s="388">
        <f>ROWS(R$5:R1409)</f>
        <v>1405</v>
      </c>
      <c r="T1409" s="388" t="str">
        <f>IF(_xlfn.IFNA(VLOOKUP(P1409,$AG$3:$AH$83,2,FALSE),"")='11.1'!$D$5,TXM!S1409,"")</f>
        <v/>
      </c>
      <c r="U1409" t="str">
        <f>IFERROR(SMALL($T$5:$T$9000,ROWS($T$5:T1409)),"")</f>
        <v/>
      </c>
    </row>
    <row r="1410" spans="1:21" ht="14.4" customHeight="1" x14ac:dyDescent="0.3">
      <c r="A1410" s="371" t="s">
        <v>133</v>
      </c>
      <c r="B1410" t="s">
        <v>95</v>
      </c>
      <c r="C1410" s="372">
        <v>36522240</v>
      </c>
      <c r="D1410" s="388">
        <f>ROWS(C$5:C1410)</f>
        <v>1406</v>
      </c>
      <c r="E1410" s="388" t="str">
        <f>IF(_xlfn.IFNA(VLOOKUP(A1410,$AG$3:$AH$83,2,FALSE),"")='11.1'!$D$5,TXM!D1410,"")</f>
        <v/>
      </c>
      <c r="F1410" t="str">
        <f>IFERROR(SMALL($E$5:$E$9000,ROWS($E$5:E1410)),"")</f>
        <v/>
      </c>
      <c r="I1410" s="371" t="s">
        <v>37</v>
      </c>
      <c r="J1410" t="s">
        <v>1001</v>
      </c>
      <c r="K1410" s="372">
        <v>251432112</v>
      </c>
      <c r="L1410" s="388">
        <f>ROWS(K$5:K1410)</f>
        <v>1406</v>
      </c>
      <c r="M1410" s="388" t="str">
        <f>IF(_xlfn.IFNA(VLOOKUP(I1410,$AG$3:$AH$83,2,FALSE),"")='11.1'!$D$5,TXM!L1410,"")</f>
        <v/>
      </c>
      <c r="N1410" t="str">
        <f>IFERROR(SMALL($M$5:$M$9000,ROWS($M$5:M1410)),"")</f>
        <v/>
      </c>
      <c r="P1410" t="s">
        <v>27</v>
      </c>
      <c r="Q1410" t="s">
        <v>1275</v>
      </c>
      <c r="R1410">
        <v>311688</v>
      </c>
      <c r="S1410" s="388">
        <f>ROWS(R$5:R1410)</f>
        <v>1406</v>
      </c>
      <c r="T1410" s="388" t="str">
        <f>IF(_xlfn.IFNA(VLOOKUP(P1410,$AG$3:$AH$83,2,FALSE),"")='11.1'!$D$5,TXM!S1410,"")</f>
        <v/>
      </c>
      <c r="U1410" t="str">
        <f>IFERROR(SMALL($T$5:$T$9000,ROWS($T$5:T1410)),"")</f>
        <v/>
      </c>
    </row>
    <row r="1411" spans="1:21" ht="14.4" customHeight="1" x14ac:dyDescent="0.3">
      <c r="A1411" s="371" t="s">
        <v>133</v>
      </c>
      <c r="B1411" t="s">
        <v>857</v>
      </c>
      <c r="C1411" s="372">
        <v>34493580</v>
      </c>
      <c r="D1411" s="388">
        <f>ROWS(C$5:C1411)</f>
        <v>1407</v>
      </c>
      <c r="E1411" s="388" t="str">
        <f>IF(_xlfn.IFNA(VLOOKUP(A1411,$AG$3:$AH$83,2,FALSE),"")='11.1'!$D$5,TXM!D1411,"")</f>
        <v/>
      </c>
      <c r="F1411" t="str">
        <f>IFERROR(SMALL($E$5:$E$9000,ROWS($E$5:E1411)),"")</f>
        <v/>
      </c>
      <c r="I1411" s="371" t="s">
        <v>37</v>
      </c>
      <c r="J1411" t="s">
        <v>865</v>
      </c>
      <c r="K1411" s="372">
        <v>244092851</v>
      </c>
      <c r="L1411" s="388">
        <f>ROWS(K$5:K1411)</f>
        <v>1407</v>
      </c>
      <c r="M1411" s="388" t="str">
        <f>IF(_xlfn.IFNA(VLOOKUP(I1411,$AG$3:$AH$83,2,FALSE),"")='11.1'!$D$5,TXM!L1411,"")</f>
        <v/>
      </c>
      <c r="N1411" t="str">
        <f>IFERROR(SMALL($M$5:$M$9000,ROWS($M$5:M1411)),"")</f>
        <v/>
      </c>
      <c r="P1411" t="s">
        <v>27</v>
      </c>
      <c r="Q1411" t="s">
        <v>835</v>
      </c>
      <c r="R1411">
        <v>310848</v>
      </c>
      <c r="S1411" s="388">
        <f>ROWS(R$5:R1411)</f>
        <v>1407</v>
      </c>
      <c r="T1411" s="388" t="str">
        <f>IF(_xlfn.IFNA(VLOOKUP(P1411,$AG$3:$AH$83,2,FALSE),"")='11.1'!$D$5,TXM!S1411,"")</f>
        <v/>
      </c>
      <c r="U1411" t="str">
        <f>IFERROR(SMALL($T$5:$T$9000,ROWS($T$5:T1411)),"")</f>
        <v/>
      </c>
    </row>
    <row r="1412" spans="1:21" ht="14.4" customHeight="1" x14ac:dyDescent="0.3">
      <c r="A1412" s="371" t="s">
        <v>133</v>
      </c>
      <c r="B1412" t="s">
        <v>791</v>
      </c>
      <c r="C1412" s="372">
        <v>21027182</v>
      </c>
      <c r="D1412" s="388">
        <f>ROWS(C$5:C1412)</f>
        <v>1408</v>
      </c>
      <c r="E1412" s="388" t="str">
        <f>IF(_xlfn.IFNA(VLOOKUP(A1412,$AG$3:$AH$83,2,FALSE),"")='11.1'!$D$5,TXM!D1412,"")</f>
        <v/>
      </c>
      <c r="F1412" t="str">
        <f>IFERROR(SMALL($E$5:$E$9000,ROWS($E$5:E1412)),"")</f>
        <v/>
      </c>
      <c r="I1412" s="371" t="s">
        <v>37</v>
      </c>
      <c r="J1412" t="s">
        <v>1005</v>
      </c>
      <c r="K1412" s="372">
        <v>174167292</v>
      </c>
      <c r="L1412" s="388">
        <f>ROWS(K$5:K1412)</f>
        <v>1408</v>
      </c>
      <c r="M1412" s="388" t="str">
        <f>IF(_xlfn.IFNA(VLOOKUP(I1412,$AG$3:$AH$83,2,FALSE),"")='11.1'!$D$5,TXM!L1412,"")</f>
        <v/>
      </c>
      <c r="N1412" t="str">
        <f>IFERROR(SMALL($M$5:$M$9000,ROWS($M$5:M1412)),"")</f>
        <v/>
      </c>
      <c r="P1412" t="s">
        <v>27</v>
      </c>
      <c r="Q1412" t="s">
        <v>825</v>
      </c>
      <c r="R1412">
        <v>284219</v>
      </c>
      <c r="S1412" s="388">
        <f>ROWS(R$5:R1412)</f>
        <v>1408</v>
      </c>
      <c r="T1412" s="388" t="str">
        <f>IF(_xlfn.IFNA(VLOOKUP(P1412,$AG$3:$AH$83,2,FALSE),"")='11.1'!$D$5,TXM!S1412,"")</f>
        <v/>
      </c>
      <c r="U1412" t="str">
        <f>IFERROR(SMALL($T$5:$T$9000,ROWS($T$5:T1412)),"")</f>
        <v/>
      </c>
    </row>
    <row r="1413" spans="1:21" ht="14.4" customHeight="1" x14ac:dyDescent="0.3">
      <c r="A1413" s="371" t="s">
        <v>133</v>
      </c>
      <c r="B1413" t="s">
        <v>1005</v>
      </c>
      <c r="C1413" s="372">
        <v>11802048</v>
      </c>
      <c r="D1413" s="388">
        <f>ROWS(C$5:C1413)</f>
        <v>1409</v>
      </c>
      <c r="E1413" s="388" t="str">
        <f>IF(_xlfn.IFNA(VLOOKUP(A1413,$AG$3:$AH$83,2,FALSE),"")='11.1'!$D$5,TXM!D1413,"")</f>
        <v/>
      </c>
      <c r="F1413" t="str">
        <f>IFERROR(SMALL($E$5:$E$9000,ROWS($E$5:E1413)),"")</f>
        <v/>
      </c>
      <c r="I1413" s="371" t="s">
        <v>37</v>
      </c>
      <c r="J1413" t="s">
        <v>99</v>
      </c>
      <c r="K1413" s="372">
        <v>161350503</v>
      </c>
      <c r="L1413" s="388">
        <f>ROWS(K$5:K1413)</f>
        <v>1409</v>
      </c>
      <c r="M1413" s="388" t="str">
        <f>IF(_xlfn.IFNA(VLOOKUP(I1413,$AG$3:$AH$83,2,FALSE),"")='11.1'!$D$5,TXM!L1413,"")</f>
        <v/>
      </c>
      <c r="N1413" t="str">
        <f>IFERROR(SMALL($M$5:$M$9000,ROWS($M$5:M1413)),"")</f>
        <v/>
      </c>
      <c r="P1413" t="s">
        <v>27</v>
      </c>
      <c r="Q1413" t="s">
        <v>106</v>
      </c>
      <c r="R1413">
        <v>274218</v>
      </c>
      <c r="S1413" s="388">
        <f>ROWS(R$5:R1413)</f>
        <v>1409</v>
      </c>
      <c r="T1413" s="388" t="str">
        <f>IF(_xlfn.IFNA(VLOOKUP(P1413,$AG$3:$AH$83,2,FALSE),"")='11.1'!$D$5,TXM!S1413,"")</f>
        <v/>
      </c>
      <c r="U1413" t="str">
        <f>IFERROR(SMALL($T$5:$T$9000,ROWS($T$5:T1413)),"")</f>
        <v/>
      </c>
    </row>
    <row r="1414" spans="1:21" ht="14.4" customHeight="1" x14ac:dyDescent="0.3">
      <c r="A1414" s="371" t="s">
        <v>133</v>
      </c>
      <c r="B1414" t="s">
        <v>793</v>
      </c>
      <c r="C1414" s="372">
        <v>9683976</v>
      </c>
      <c r="D1414" s="388">
        <f>ROWS(C$5:C1414)</f>
        <v>1410</v>
      </c>
      <c r="E1414" s="388" t="str">
        <f>IF(_xlfn.IFNA(VLOOKUP(A1414,$AG$3:$AH$83,2,FALSE),"")='11.1'!$D$5,TXM!D1414,"")</f>
        <v/>
      </c>
      <c r="F1414" t="str">
        <f>IFERROR(SMALL($E$5:$E$9000,ROWS($E$5:E1414)),"")</f>
        <v/>
      </c>
      <c r="I1414" s="371" t="s">
        <v>37</v>
      </c>
      <c r="J1414" t="s">
        <v>843</v>
      </c>
      <c r="K1414" s="372">
        <v>161200744</v>
      </c>
      <c r="L1414" s="388">
        <f>ROWS(K$5:K1414)</f>
        <v>1410</v>
      </c>
      <c r="M1414" s="388" t="str">
        <f>IF(_xlfn.IFNA(VLOOKUP(I1414,$AG$3:$AH$83,2,FALSE),"")='11.1'!$D$5,TXM!L1414,"")</f>
        <v/>
      </c>
      <c r="N1414" t="str">
        <f>IFERROR(SMALL($M$5:$M$9000,ROWS($M$5:M1414)),"")</f>
        <v/>
      </c>
      <c r="P1414" t="s">
        <v>27</v>
      </c>
      <c r="Q1414" t="s">
        <v>96</v>
      </c>
      <c r="R1414">
        <v>267896</v>
      </c>
      <c r="S1414" s="388">
        <f>ROWS(R$5:R1414)</f>
        <v>1410</v>
      </c>
      <c r="T1414" s="388" t="str">
        <f>IF(_xlfn.IFNA(VLOOKUP(P1414,$AG$3:$AH$83,2,FALSE),"")='11.1'!$D$5,TXM!S1414,"")</f>
        <v/>
      </c>
      <c r="U1414" t="str">
        <f>IFERROR(SMALL($T$5:$T$9000,ROWS($T$5:T1414)),"")</f>
        <v/>
      </c>
    </row>
    <row r="1415" spans="1:21" ht="14.4" customHeight="1" x14ac:dyDescent="0.3">
      <c r="A1415" s="371" t="s">
        <v>133</v>
      </c>
      <c r="B1415" t="s">
        <v>107</v>
      </c>
      <c r="C1415" s="372">
        <v>9481560</v>
      </c>
      <c r="D1415" s="388">
        <f>ROWS(C$5:C1415)</f>
        <v>1411</v>
      </c>
      <c r="E1415" s="388" t="str">
        <f>IF(_xlfn.IFNA(VLOOKUP(A1415,$AG$3:$AH$83,2,FALSE),"")='11.1'!$D$5,TXM!D1415,"")</f>
        <v/>
      </c>
      <c r="F1415" t="str">
        <f>IFERROR(SMALL($E$5:$E$9000,ROWS($E$5:E1415)),"")</f>
        <v/>
      </c>
      <c r="I1415" s="371" t="s">
        <v>37</v>
      </c>
      <c r="J1415" t="s">
        <v>867</v>
      </c>
      <c r="K1415" s="372">
        <v>142047060</v>
      </c>
      <c r="L1415" s="388">
        <f>ROWS(K$5:K1415)</f>
        <v>1411</v>
      </c>
      <c r="M1415" s="388" t="str">
        <f>IF(_xlfn.IFNA(VLOOKUP(I1415,$AG$3:$AH$83,2,FALSE),"")='11.1'!$D$5,TXM!L1415,"")</f>
        <v/>
      </c>
      <c r="N1415" t="str">
        <f>IFERROR(SMALL($M$5:$M$9000,ROWS($M$5:M1415)),"")</f>
        <v/>
      </c>
      <c r="P1415" t="s">
        <v>27</v>
      </c>
      <c r="Q1415" t="s">
        <v>107</v>
      </c>
      <c r="R1415">
        <v>203617</v>
      </c>
      <c r="S1415" s="388">
        <f>ROWS(R$5:R1415)</f>
        <v>1411</v>
      </c>
      <c r="T1415" s="388" t="str">
        <f>IF(_xlfn.IFNA(VLOOKUP(P1415,$AG$3:$AH$83,2,FALSE),"")='11.1'!$D$5,TXM!S1415,"")</f>
        <v/>
      </c>
      <c r="U1415" t="str">
        <f>IFERROR(SMALL($T$5:$T$9000,ROWS($T$5:T1415)),"")</f>
        <v/>
      </c>
    </row>
    <row r="1416" spans="1:21" ht="14.4" customHeight="1" x14ac:dyDescent="0.3">
      <c r="A1416" s="371" t="s">
        <v>133</v>
      </c>
      <c r="B1416" t="s">
        <v>104</v>
      </c>
      <c r="C1416" s="372">
        <v>9213408</v>
      </c>
      <c r="D1416" s="388">
        <f>ROWS(C$5:C1416)</f>
        <v>1412</v>
      </c>
      <c r="E1416" s="388" t="str">
        <f>IF(_xlfn.IFNA(VLOOKUP(A1416,$AG$3:$AH$83,2,FALSE),"")='11.1'!$D$5,TXM!D1416,"")</f>
        <v/>
      </c>
      <c r="F1416" t="str">
        <f>IFERROR(SMALL($E$5:$E$9000,ROWS($E$5:E1416)),"")</f>
        <v/>
      </c>
      <c r="I1416" s="371" t="s">
        <v>37</v>
      </c>
      <c r="J1416" t="s">
        <v>775</v>
      </c>
      <c r="K1416" s="372">
        <v>138689020</v>
      </c>
      <c r="L1416" s="388">
        <f>ROWS(K$5:K1416)</f>
        <v>1412</v>
      </c>
      <c r="M1416" s="388" t="str">
        <f>IF(_xlfn.IFNA(VLOOKUP(I1416,$AG$3:$AH$83,2,FALSE),"")='11.1'!$D$5,TXM!L1416,"")</f>
        <v/>
      </c>
      <c r="N1416" t="str">
        <f>IFERROR(SMALL($M$5:$M$9000,ROWS($M$5:M1416)),"")</f>
        <v/>
      </c>
      <c r="P1416" t="s">
        <v>27</v>
      </c>
      <c r="Q1416" t="s">
        <v>100</v>
      </c>
      <c r="R1416">
        <v>146413</v>
      </c>
      <c r="S1416" s="388">
        <f>ROWS(R$5:R1416)</f>
        <v>1412</v>
      </c>
      <c r="T1416" s="388" t="str">
        <f>IF(_xlfn.IFNA(VLOOKUP(P1416,$AG$3:$AH$83,2,FALSE),"")='11.1'!$D$5,TXM!S1416,"")</f>
        <v/>
      </c>
      <c r="U1416" t="str">
        <f>IFERROR(SMALL($T$5:$T$9000,ROWS($T$5:T1416)),"")</f>
        <v/>
      </c>
    </row>
    <row r="1417" spans="1:21" ht="14.4" customHeight="1" x14ac:dyDescent="0.3">
      <c r="A1417" s="371" t="s">
        <v>133</v>
      </c>
      <c r="B1417" t="s">
        <v>837</v>
      </c>
      <c r="C1417" s="372">
        <v>8609421</v>
      </c>
      <c r="D1417" s="388">
        <f>ROWS(C$5:C1417)</f>
        <v>1413</v>
      </c>
      <c r="E1417" s="388" t="str">
        <f>IF(_xlfn.IFNA(VLOOKUP(A1417,$AG$3:$AH$83,2,FALSE),"")='11.1'!$D$5,TXM!D1417,"")</f>
        <v/>
      </c>
      <c r="F1417" t="str">
        <f>IFERROR(SMALL($E$5:$E$9000,ROWS($E$5:E1417)),"")</f>
        <v/>
      </c>
      <c r="I1417" s="371" t="s">
        <v>37</v>
      </c>
      <c r="J1417" t="s">
        <v>108</v>
      </c>
      <c r="K1417" s="372">
        <v>116413655</v>
      </c>
      <c r="L1417" s="388">
        <f>ROWS(K$5:K1417)</f>
        <v>1413</v>
      </c>
      <c r="M1417" s="388" t="str">
        <f>IF(_xlfn.IFNA(VLOOKUP(I1417,$AG$3:$AH$83,2,FALSE),"")='11.1'!$D$5,TXM!L1417,"")</f>
        <v/>
      </c>
      <c r="N1417" t="str">
        <f>IFERROR(SMALL($M$5:$M$9000,ROWS($M$5:M1417)),"")</f>
        <v/>
      </c>
      <c r="P1417" t="s">
        <v>27</v>
      </c>
      <c r="Q1417" t="s">
        <v>871</v>
      </c>
      <c r="R1417">
        <v>114500</v>
      </c>
      <c r="S1417" s="388">
        <f>ROWS(R$5:R1417)</f>
        <v>1413</v>
      </c>
      <c r="T1417" s="388" t="str">
        <f>IF(_xlfn.IFNA(VLOOKUP(P1417,$AG$3:$AH$83,2,FALSE),"")='11.1'!$D$5,TXM!S1417,"")</f>
        <v/>
      </c>
      <c r="U1417" t="str">
        <f>IFERROR(SMALL($T$5:$T$9000,ROWS($T$5:T1417)),"")</f>
        <v/>
      </c>
    </row>
    <row r="1418" spans="1:21" ht="14.4" customHeight="1" x14ac:dyDescent="0.3">
      <c r="A1418" s="371" t="s">
        <v>133</v>
      </c>
      <c r="B1418" t="s">
        <v>106</v>
      </c>
      <c r="C1418" s="372">
        <v>8314493</v>
      </c>
      <c r="D1418" s="388">
        <f>ROWS(C$5:C1418)</f>
        <v>1414</v>
      </c>
      <c r="E1418" s="388" t="str">
        <f>IF(_xlfn.IFNA(VLOOKUP(A1418,$AG$3:$AH$83,2,FALSE),"")='11.1'!$D$5,TXM!D1418,"")</f>
        <v/>
      </c>
      <c r="F1418" t="str">
        <f>IFERROR(SMALL($E$5:$E$9000,ROWS($E$5:E1418)),"")</f>
        <v/>
      </c>
      <c r="I1418" s="371" t="s">
        <v>37</v>
      </c>
      <c r="J1418" t="s">
        <v>171</v>
      </c>
      <c r="K1418" s="372">
        <v>116253396</v>
      </c>
      <c r="L1418" s="388">
        <f>ROWS(K$5:K1418)</f>
        <v>1414</v>
      </c>
      <c r="M1418" s="388" t="str">
        <f>IF(_xlfn.IFNA(VLOOKUP(I1418,$AG$3:$AH$83,2,FALSE),"")='11.1'!$D$5,TXM!L1418,"")</f>
        <v/>
      </c>
      <c r="N1418" t="str">
        <f>IFERROR(SMALL($M$5:$M$9000,ROWS($M$5:M1418)),"")</f>
        <v/>
      </c>
      <c r="P1418" t="s">
        <v>27</v>
      </c>
      <c r="Q1418" t="s">
        <v>95</v>
      </c>
      <c r="R1418">
        <v>103399</v>
      </c>
      <c r="S1418" s="388">
        <f>ROWS(R$5:R1418)</f>
        <v>1414</v>
      </c>
      <c r="T1418" s="388" t="str">
        <f>IF(_xlfn.IFNA(VLOOKUP(P1418,$AG$3:$AH$83,2,FALSE),"")='11.1'!$D$5,TXM!S1418,"")</f>
        <v/>
      </c>
      <c r="U1418" t="str">
        <f>IFERROR(SMALL($T$5:$T$9000,ROWS($T$5:T1418)),"")</f>
        <v/>
      </c>
    </row>
    <row r="1419" spans="1:21" ht="14.4" customHeight="1" x14ac:dyDescent="0.3">
      <c r="A1419" s="371" t="s">
        <v>133</v>
      </c>
      <c r="B1419" t="s">
        <v>811</v>
      </c>
      <c r="C1419" s="372">
        <v>7938088</v>
      </c>
      <c r="D1419" s="388">
        <f>ROWS(C$5:C1419)</f>
        <v>1415</v>
      </c>
      <c r="E1419" s="388" t="str">
        <f>IF(_xlfn.IFNA(VLOOKUP(A1419,$AG$3:$AH$83,2,FALSE),"")='11.1'!$D$5,TXM!D1419,"")</f>
        <v/>
      </c>
      <c r="F1419" t="str">
        <f>IFERROR(SMALL($E$5:$E$9000,ROWS($E$5:E1419)),"")</f>
        <v/>
      </c>
      <c r="I1419" s="371" t="s">
        <v>37</v>
      </c>
      <c r="J1419" t="s">
        <v>107</v>
      </c>
      <c r="K1419" s="372">
        <v>75791338</v>
      </c>
      <c r="L1419" s="388">
        <f>ROWS(K$5:K1419)</f>
        <v>1415</v>
      </c>
      <c r="M1419" s="388" t="str">
        <f>IF(_xlfn.IFNA(VLOOKUP(I1419,$AG$3:$AH$83,2,FALSE),"")='11.1'!$D$5,TXM!L1419,"")</f>
        <v/>
      </c>
      <c r="N1419" t="str">
        <f>IFERROR(SMALL($M$5:$M$9000,ROWS($M$5:M1419)),"")</f>
        <v/>
      </c>
      <c r="P1419" t="s">
        <v>27</v>
      </c>
      <c r="Q1419" t="s">
        <v>819</v>
      </c>
      <c r="R1419">
        <v>101588</v>
      </c>
      <c r="S1419" s="388">
        <f>ROWS(R$5:R1419)</f>
        <v>1415</v>
      </c>
      <c r="T1419" s="388" t="str">
        <f>IF(_xlfn.IFNA(VLOOKUP(P1419,$AG$3:$AH$83,2,FALSE),"")='11.1'!$D$5,TXM!S1419,"")</f>
        <v/>
      </c>
      <c r="U1419" t="str">
        <f>IFERROR(SMALL($T$5:$T$9000,ROWS($T$5:T1419)),"")</f>
        <v/>
      </c>
    </row>
    <row r="1420" spans="1:21" ht="14.4" customHeight="1" x14ac:dyDescent="0.3">
      <c r="A1420" s="371" t="s">
        <v>133</v>
      </c>
      <c r="B1420" t="s">
        <v>91</v>
      </c>
      <c r="C1420" s="372">
        <v>6745685</v>
      </c>
      <c r="D1420" s="388">
        <f>ROWS(C$5:C1420)</f>
        <v>1416</v>
      </c>
      <c r="E1420" s="388" t="str">
        <f>IF(_xlfn.IFNA(VLOOKUP(A1420,$AG$3:$AH$83,2,FALSE),"")='11.1'!$D$5,TXM!D1420,"")</f>
        <v/>
      </c>
      <c r="F1420" t="str">
        <f>IFERROR(SMALL($E$5:$E$9000,ROWS($E$5:E1420)),"")</f>
        <v/>
      </c>
      <c r="I1420" s="371" t="s">
        <v>37</v>
      </c>
      <c r="J1420" t="s">
        <v>841</v>
      </c>
      <c r="K1420" s="372">
        <v>59846859</v>
      </c>
      <c r="L1420" s="388">
        <f>ROWS(K$5:K1420)</f>
        <v>1416</v>
      </c>
      <c r="M1420" s="388" t="str">
        <f>IF(_xlfn.IFNA(VLOOKUP(I1420,$AG$3:$AH$83,2,FALSE),"")='11.1'!$D$5,TXM!L1420,"")</f>
        <v/>
      </c>
      <c r="N1420" t="str">
        <f>IFERROR(SMALL($M$5:$M$9000,ROWS($M$5:M1420)),"")</f>
        <v/>
      </c>
      <c r="P1420" t="s">
        <v>27</v>
      </c>
      <c r="Q1420" t="s">
        <v>1402</v>
      </c>
      <c r="R1420">
        <v>93108</v>
      </c>
      <c r="S1420" s="388">
        <f>ROWS(R$5:R1420)</f>
        <v>1416</v>
      </c>
      <c r="T1420" s="388" t="str">
        <f>IF(_xlfn.IFNA(VLOOKUP(P1420,$AG$3:$AH$83,2,FALSE),"")='11.1'!$D$5,TXM!S1420,"")</f>
        <v/>
      </c>
      <c r="U1420" t="str">
        <f>IFERROR(SMALL($T$5:$T$9000,ROWS($T$5:T1420)),"")</f>
        <v/>
      </c>
    </row>
    <row r="1421" spans="1:21" ht="14.4" customHeight="1" x14ac:dyDescent="0.3">
      <c r="A1421" s="371" t="s">
        <v>133</v>
      </c>
      <c r="B1421" t="s">
        <v>773</v>
      </c>
      <c r="C1421" s="372">
        <v>6088486</v>
      </c>
      <c r="D1421" s="388">
        <f>ROWS(C$5:C1421)</f>
        <v>1417</v>
      </c>
      <c r="E1421" s="388" t="str">
        <f>IF(_xlfn.IFNA(VLOOKUP(A1421,$AG$3:$AH$83,2,FALSE),"")='11.1'!$D$5,TXM!D1421,"")</f>
        <v/>
      </c>
      <c r="F1421" t="str">
        <f>IFERROR(SMALL($E$5:$E$9000,ROWS($E$5:E1421)),"")</f>
        <v/>
      </c>
      <c r="I1421" s="371" t="s">
        <v>37</v>
      </c>
      <c r="J1421" t="s">
        <v>837</v>
      </c>
      <c r="K1421" s="372">
        <v>50302971</v>
      </c>
      <c r="L1421" s="388">
        <f>ROWS(K$5:K1421)</f>
        <v>1417</v>
      </c>
      <c r="M1421" s="388" t="str">
        <f>IF(_xlfn.IFNA(VLOOKUP(I1421,$AG$3:$AH$83,2,FALSE),"")='11.1'!$D$5,TXM!L1421,"")</f>
        <v/>
      </c>
      <c r="N1421" t="str">
        <f>IFERROR(SMALL($M$5:$M$9000,ROWS($M$5:M1421)),"")</f>
        <v/>
      </c>
      <c r="P1421" t="s">
        <v>27</v>
      </c>
      <c r="Q1421" t="s">
        <v>861</v>
      </c>
      <c r="R1421">
        <v>75821</v>
      </c>
      <c r="S1421" s="388">
        <f>ROWS(R$5:R1421)</f>
        <v>1417</v>
      </c>
      <c r="T1421" s="388" t="str">
        <f>IF(_xlfn.IFNA(VLOOKUP(P1421,$AG$3:$AH$83,2,FALSE),"")='11.1'!$D$5,TXM!S1421,"")</f>
        <v/>
      </c>
      <c r="U1421" t="str">
        <f>IFERROR(SMALL($T$5:$T$9000,ROWS($T$5:T1421)),"")</f>
        <v/>
      </c>
    </row>
    <row r="1422" spans="1:21" ht="14.4" customHeight="1" x14ac:dyDescent="0.3">
      <c r="A1422" s="371" t="s">
        <v>133</v>
      </c>
      <c r="B1422" t="s">
        <v>173</v>
      </c>
      <c r="C1422" s="372">
        <v>5618470</v>
      </c>
      <c r="D1422" s="388">
        <f>ROWS(C$5:C1422)</f>
        <v>1418</v>
      </c>
      <c r="E1422" s="388" t="str">
        <f>IF(_xlfn.IFNA(VLOOKUP(A1422,$AG$3:$AH$83,2,FALSE),"")='11.1'!$D$5,TXM!D1422,"")</f>
        <v/>
      </c>
      <c r="F1422" t="str">
        <f>IFERROR(SMALL($E$5:$E$9000,ROWS($E$5:E1422)),"")</f>
        <v/>
      </c>
      <c r="I1422" s="371" t="s">
        <v>37</v>
      </c>
      <c r="J1422" t="s">
        <v>791</v>
      </c>
      <c r="K1422" s="372">
        <v>45160483</v>
      </c>
      <c r="L1422" s="388">
        <f>ROWS(K$5:K1422)</f>
        <v>1418</v>
      </c>
      <c r="M1422" s="388" t="str">
        <f>IF(_xlfn.IFNA(VLOOKUP(I1422,$AG$3:$AH$83,2,FALSE),"")='11.1'!$D$5,TXM!L1422,"")</f>
        <v/>
      </c>
      <c r="N1422" t="str">
        <f>IFERROR(SMALL($M$5:$M$9000,ROWS($M$5:M1422)),"")</f>
        <v/>
      </c>
      <c r="P1422" t="s">
        <v>27</v>
      </c>
      <c r="Q1422" t="s">
        <v>94</v>
      </c>
      <c r="R1422">
        <v>67200</v>
      </c>
      <c r="S1422" s="388">
        <f>ROWS(R$5:R1422)</f>
        <v>1418</v>
      </c>
      <c r="T1422" s="388" t="str">
        <f>IF(_xlfn.IFNA(VLOOKUP(P1422,$AG$3:$AH$83,2,FALSE),"")='11.1'!$D$5,TXM!S1422,"")</f>
        <v/>
      </c>
      <c r="U1422" t="str">
        <f>IFERROR(SMALL($T$5:$T$9000,ROWS($T$5:T1422)),"")</f>
        <v/>
      </c>
    </row>
    <row r="1423" spans="1:21" ht="14.4" customHeight="1" x14ac:dyDescent="0.3">
      <c r="A1423" s="371" t="s">
        <v>133</v>
      </c>
      <c r="B1423" t="s">
        <v>789</v>
      </c>
      <c r="C1423" s="372">
        <v>3723767</v>
      </c>
      <c r="D1423" s="388">
        <f>ROWS(C$5:C1423)</f>
        <v>1419</v>
      </c>
      <c r="E1423" s="388" t="str">
        <f>IF(_xlfn.IFNA(VLOOKUP(A1423,$AG$3:$AH$83,2,FALSE),"")='11.1'!$D$5,TXM!D1423,"")</f>
        <v/>
      </c>
      <c r="F1423" t="str">
        <f>IFERROR(SMALL($E$5:$E$9000,ROWS($E$5:E1423)),"")</f>
        <v/>
      </c>
      <c r="I1423" s="371" t="s">
        <v>37</v>
      </c>
      <c r="J1423" t="s">
        <v>1265</v>
      </c>
      <c r="K1423" s="372">
        <v>45105195</v>
      </c>
      <c r="L1423" s="388">
        <f>ROWS(K$5:K1423)</f>
        <v>1419</v>
      </c>
      <c r="M1423" s="388" t="str">
        <f>IF(_xlfn.IFNA(VLOOKUP(I1423,$AG$3:$AH$83,2,FALSE),"")='11.1'!$D$5,TXM!L1423,"")</f>
        <v/>
      </c>
      <c r="N1423" t="str">
        <f>IFERROR(SMALL($M$5:$M$9000,ROWS($M$5:M1423)),"")</f>
        <v/>
      </c>
      <c r="P1423" t="s">
        <v>27</v>
      </c>
      <c r="Q1423" t="s">
        <v>773</v>
      </c>
      <c r="R1423">
        <v>57991</v>
      </c>
      <c r="S1423" s="388">
        <f>ROWS(R$5:R1423)</f>
        <v>1419</v>
      </c>
      <c r="T1423" s="388" t="str">
        <f>IF(_xlfn.IFNA(VLOOKUP(P1423,$AG$3:$AH$83,2,FALSE),"")='11.1'!$D$5,TXM!S1423,"")</f>
        <v/>
      </c>
      <c r="U1423" t="str">
        <f>IFERROR(SMALL($T$5:$T$9000,ROWS($T$5:T1423)),"")</f>
        <v/>
      </c>
    </row>
    <row r="1424" spans="1:21" ht="14.4" customHeight="1" x14ac:dyDescent="0.3">
      <c r="A1424" s="371" t="s">
        <v>133</v>
      </c>
      <c r="B1424" t="s">
        <v>845</v>
      </c>
      <c r="C1424" s="372">
        <v>2793453</v>
      </c>
      <c r="D1424" s="388">
        <f>ROWS(C$5:C1424)</f>
        <v>1420</v>
      </c>
      <c r="E1424" s="388" t="str">
        <f>IF(_xlfn.IFNA(VLOOKUP(A1424,$AG$3:$AH$83,2,FALSE),"")='11.1'!$D$5,TXM!D1424,"")</f>
        <v/>
      </c>
      <c r="F1424" t="str">
        <f>IFERROR(SMALL($E$5:$E$9000,ROWS($E$5:E1424)),"")</f>
        <v/>
      </c>
      <c r="I1424" s="371" t="s">
        <v>37</v>
      </c>
      <c r="J1424" t="s">
        <v>105</v>
      </c>
      <c r="K1424" s="372">
        <v>43043717</v>
      </c>
      <c r="L1424" s="388">
        <f>ROWS(K$5:K1424)</f>
        <v>1420</v>
      </c>
      <c r="M1424" s="388" t="str">
        <f>IF(_xlfn.IFNA(VLOOKUP(I1424,$AG$3:$AH$83,2,FALSE),"")='11.1'!$D$5,TXM!L1424,"")</f>
        <v/>
      </c>
      <c r="N1424" t="str">
        <f>IFERROR(SMALL($M$5:$M$9000,ROWS($M$5:M1424)),"")</f>
        <v/>
      </c>
      <c r="P1424" t="s">
        <v>27</v>
      </c>
      <c r="Q1424" t="s">
        <v>1365</v>
      </c>
      <c r="R1424">
        <v>57450</v>
      </c>
      <c r="S1424" s="388">
        <f>ROWS(R$5:R1424)</f>
        <v>1420</v>
      </c>
      <c r="T1424" s="388" t="str">
        <f>IF(_xlfn.IFNA(VLOOKUP(P1424,$AG$3:$AH$83,2,FALSE),"")='11.1'!$D$5,TXM!S1424,"")</f>
        <v/>
      </c>
      <c r="U1424" t="str">
        <f>IFERROR(SMALL($T$5:$T$9000,ROWS($T$5:T1424)),"")</f>
        <v/>
      </c>
    </row>
    <row r="1425" spans="1:21" ht="14.4" customHeight="1" x14ac:dyDescent="0.3">
      <c r="A1425" s="371" t="s">
        <v>133</v>
      </c>
      <c r="B1425" t="s">
        <v>105</v>
      </c>
      <c r="C1425" s="372">
        <v>2482640</v>
      </c>
      <c r="D1425" s="388">
        <f>ROWS(C$5:C1425)</f>
        <v>1421</v>
      </c>
      <c r="E1425" s="388" t="str">
        <f>IF(_xlfn.IFNA(VLOOKUP(A1425,$AG$3:$AH$83,2,FALSE),"")='11.1'!$D$5,TXM!D1425,"")</f>
        <v/>
      </c>
      <c r="F1425" t="str">
        <f>IFERROR(SMALL($E$5:$E$9000,ROWS($E$5:E1425)),"")</f>
        <v/>
      </c>
      <c r="I1425" s="371" t="s">
        <v>37</v>
      </c>
      <c r="J1425" t="s">
        <v>873</v>
      </c>
      <c r="K1425" s="372">
        <v>40521059</v>
      </c>
      <c r="L1425" s="388">
        <f>ROWS(K$5:K1425)</f>
        <v>1421</v>
      </c>
      <c r="M1425" s="388" t="str">
        <f>IF(_xlfn.IFNA(VLOOKUP(I1425,$AG$3:$AH$83,2,FALSE),"")='11.1'!$D$5,TXM!L1425,"")</f>
        <v/>
      </c>
      <c r="N1425" t="str">
        <f>IFERROR(SMALL($M$5:$M$9000,ROWS($M$5:M1425)),"")</f>
        <v/>
      </c>
      <c r="P1425" t="s">
        <v>27</v>
      </c>
      <c r="Q1425" t="s">
        <v>101</v>
      </c>
      <c r="R1425">
        <v>56318</v>
      </c>
      <c r="S1425" s="388">
        <f>ROWS(R$5:R1425)</f>
        <v>1421</v>
      </c>
      <c r="T1425" s="388" t="str">
        <f>IF(_xlfn.IFNA(VLOOKUP(P1425,$AG$3:$AH$83,2,FALSE),"")='11.1'!$D$5,TXM!S1425,"")</f>
        <v/>
      </c>
      <c r="U1425" t="str">
        <f>IFERROR(SMALL($T$5:$T$9000,ROWS($T$5:T1425)),"")</f>
        <v/>
      </c>
    </row>
    <row r="1426" spans="1:21" ht="14.4" customHeight="1" x14ac:dyDescent="0.3">
      <c r="A1426" s="371" t="s">
        <v>133</v>
      </c>
      <c r="B1426" t="s">
        <v>819</v>
      </c>
      <c r="C1426" s="372">
        <v>2288193</v>
      </c>
      <c r="D1426" s="388">
        <f>ROWS(C$5:C1426)</f>
        <v>1422</v>
      </c>
      <c r="E1426" s="388" t="str">
        <f>IF(_xlfn.IFNA(VLOOKUP(A1426,$AG$3:$AH$83,2,FALSE),"")='11.1'!$D$5,TXM!D1426,"")</f>
        <v/>
      </c>
      <c r="F1426" t="str">
        <f>IFERROR(SMALL($E$5:$E$9000,ROWS($E$5:E1426)),"")</f>
        <v/>
      </c>
      <c r="I1426" s="371" t="s">
        <v>37</v>
      </c>
      <c r="J1426" t="s">
        <v>1252</v>
      </c>
      <c r="K1426" s="372">
        <v>35435123</v>
      </c>
      <c r="L1426" s="388">
        <f>ROWS(K$5:K1426)</f>
        <v>1422</v>
      </c>
      <c r="M1426" s="388" t="str">
        <f>IF(_xlfn.IFNA(VLOOKUP(I1426,$AG$3:$AH$83,2,FALSE),"")='11.1'!$D$5,TXM!L1426,"")</f>
        <v/>
      </c>
      <c r="N1426" t="str">
        <f>IFERROR(SMALL($M$5:$M$9000,ROWS($M$5:M1426)),"")</f>
        <v/>
      </c>
      <c r="P1426" t="s">
        <v>27</v>
      </c>
      <c r="Q1426" t="s">
        <v>813</v>
      </c>
      <c r="R1426">
        <v>43326</v>
      </c>
      <c r="S1426" s="388">
        <f>ROWS(R$5:R1426)</f>
        <v>1422</v>
      </c>
      <c r="T1426" s="388" t="str">
        <f>IF(_xlfn.IFNA(VLOOKUP(P1426,$AG$3:$AH$83,2,FALSE),"")='11.1'!$D$5,TXM!S1426,"")</f>
        <v/>
      </c>
      <c r="U1426" t="str">
        <f>IFERROR(SMALL($T$5:$T$9000,ROWS($T$5:T1426)),"")</f>
        <v/>
      </c>
    </row>
    <row r="1427" spans="1:21" ht="14.4" customHeight="1" x14ac:dyDescent="0.3">
      <c r="A1427" s="371" t="s">
        <v>133</v>
      </c>
      <c r="B1427" t="s">
        <v>100</v>
      </c>
      <c r="C1427" s="372">
        <v>1786236</v>
      </c>
      <c r="D1427" s="388">
        <f>ROWS(C$5:C1427)</f>
        <v>1423</v>
      </c>
      <c r="E1427" s="388" t="str">
        <f>IF(_xlfn.IFNA(VLOOKUP(A1427,$AG$3:$AH$83,2,FALSE),"")='11.1'!$D$5,TXM!D1427,"")</f>
        <v/>
      </c>
      <c r="F1427" t="str">
        <f>IFERROR(SMALL($E$5:$E$9000,ROWS($E$5:E1427)),"")</f>
        <v/>
      </c>
      <c r="I1427" s="371" t="s">
        <v>37</v>
      </c>
      <c r="J1427" t="s">
        <v>855</v>
      </c>
      <c r="K1427" s="372">
        <v>33906755</v>
      </c>
      <c r="L1427" s="388">
        <f>ROWS(K$5:K1427)</f>
        <v>1423</v>
      </c>
      <c r="M1427" s="388" t="str">
        <f>IF(_xlfn.IFNA(VLOOKUP(I1427,$AG$3:$AH$83,2,FALSE),"")='11.1'!$D$5,TXM!L1427,"")</f>
        <v/>
      </c>
      <c r="N1427" t="str">
        <f>IFERROR(SMALL($M$5:$M$9000,ROWS($M$5:M1427)),"")</f>
        <v/>
      </c>
      <c r="P1427" t="s">
        <v>27</v>
      </c>
      <c r="Q1427" t="s">
        <v>821</v>
      </c>
      <c r="R1427">
        <v>20439</v>
      </c>
      <c r="S1427" s="388">
        <f>ROWS(R$5:R1427)</f>
        <v>1423</v>
      </c>
      <c r="T1427" s="388" t="str">
        <f>IF(_xlfn.IFNA(VLOOKUP(P1427,$AG$3:$AH$83,2,FALSE),"")='11.1'!$D$5,TXM!S1427,"")</f>
        <v/>
      </c>
      <c r="U1427" t="str">
        <f>IFERROR(SMALL($T$5:$T$9000,ROWS($T$5:T1427)),"")</f>
        <v/>
      </c>
    </row>
    <row r="1428" spans="1:21" ht="14.4" customHeight="1" x14ac:dyDescent="0.3">
      <c r="A1428" s="371" t="s">
        <v>133</v>
      </c>
      <c r="B1428" t="s">
        <v>998</v>
      </c>
      <c r="C1428" s="372">
        <v>1650600</v>
      </c>
      <c r="D1428" s="388">
        <f>ROWS(C$5:C1428)</f>
        <v>1424</v>
      </c>
      <c r="E1428" s="388" t="str">
        <f>IF(_xlfn.IFNA(VLOOKUP(A1428,$AG$3:$AH$83,2,FALSE),"")='11.1'!$D$5,TXM!D1428,"")</f>
        <v/>
      </c>
      <c r="F1428" t="str">
        <f>IFERROR(SMALL($E$5:$E$9000,ROWS($E$5:E1428)),"")</f>
        <v/>
      </c>
      <c r="I1428" s="371" t="s">
        <v>37</v>
      </c>
      <c r="J1428" t="s">
        <v>781</v>
      </c>
      <c r="K1428" s="372">
        <v>32337864</v>
      </c>
      <c r="L1428" s="388">
        <f>ROWS(K$5:K1428)</f>
        <v>1424</v>
      </c>
      <c r="M1428" s="388" t="str">
        <f>IF(_xlfn.IFNA(VLOOKUP(I1428,$AG$3:$AH$83,2,FALSE),"")='11.1'!$D$5,TXM!L1428,"")</f>
        <v/>
      </c>
      <c r="N1428" t="str">
        <f>IFERROR(SMALL($M$5:$M$9000,ROWS($M$5:M1428)),"")</f>
        <v/>
      </c>
      <c r="P1428" t="s">
        <v>27</v>
      </c>
      <c r="Q1428" t="s">
        <v>171</v>
      </c>
      <c r="R1428">
        <v>14205</v>
      </c>
      <c r="S1428" s="388">
        <f>ROWS(R$5:R1428)</f>
        <v>1424</v>
      </c>
      <c r="T1428" s="388" t="str">
        <f>IF(_xlfn.IFNA(VLOOKUP(P1428,$AG$3:$AH$83,2,FALSE),"")='11.1'!$D$5,TXM!S1428,"")</f>
        <v/>
      </c>
      <c r="U1428" t="str">
        <f>IFERROR(SMALL($T$5:$T$9000,ROWS($T$5:T1428)),"")</f>
        <v/>
      </c>
    </row>
    <row r="1429" spans="1:21" ht="14.4" customHeight="1" x14ac:dyDescent="0.3">
      <c r="A1429" s="371" t="s">
        <v>133</v>
      </c>
      <c r="B1429" t="s">
        <v>1252</v>
      </c>
      <c r="C1429" s="372">
        <v>1462130</v>
      </c>
      <c r="D1429" s="388">
        <f>ROWS(C$5:C1429)</f>
        <v>1425</v>
      </c>
      <c r="E1429" s="388" t="str">
        <f>IF(_xlfn.IFNA(VLOOKUP(A1429,$AG$3:$AH$83,2,FALSE),"")='11.1'!$D$5,TXM!D1429,"")</f>
        <v/>
      </c>
      <c r="F1429" t="str">
        <f>IFERROR(SMALL($E$5:$E$9000,ROWS($E$5:E1429)),"")</f>
        <v/>
      </c>
      <c r="I1429" s="371" t="s">
        <v>37</v>
      </c>
      <c r="J1429" t="s">
        <v>1000</v>
      </c>
      <c r="K1429" s="372">
        <v>31697568</v>
      </c>
      <c r="L1429" s="388">
        <f>ROWS(K$5:K1429)</f>
        <v>1425</v>
      </c>
      <c r="M1429" s="388" t="str">
        <f>IF(_xlfn.IFNA(VLOOKUP(I1429,$AG$3:$AH$83,2,FALSE),"")='11.1'!$D$5,TXM!L1429,"")</f>
        <v/>
      </c>
      <c r="N1429" t="str">
        <f>IFERROR(SMALL($M$5:$M$9000,ROWS($M$5:M1429)),"")</f>
        <v/>
      </c>
      <c r="P1429" t="s">
        <v>27</v>
      </c>
      <c r="Q1429" t="s">
        <v>781</v>
      </c>
      <c r="R1429">
        <v>6152</v>
      </c>
      <c r="S1429" s="388">
        <f>ROWS(R$5:R1429)</f>
        <v>1425</v>
      </c>
      <c r="T1429" s="388" t="str">
        <f>IF(_xlfn.IFNA(VLOOKUP(P1429,$AG$3:$AH$83,2,FALSE),"")='11.1'!$D$5,TXM!S1429,"")</f>
        <v/>
      </c>
      <c r="U1429" t="str">
        <f>IFERROR(SMALL($T$5:$T$9000,ROWS($T$5:T1429)),"")</f>
        <v/>
      </c>
    </row>
    <row r="1430" spans="1:21" ht="14.4" customHeight="1" x14ac:dyDescent="0.3">
      <c r="A1430" s="371" t="s">
        <v>133</v>
      </c>
      <c r="B1430" t="s">
        <v>859</v>
      </c>
      <c r="C1430" s="372">
        <v>1305816</v>
      </c>
      <c r="D1430" s="388">
        <f>ROWS(C$5:C1430)</f>
        <v>1426</v>
      </c>
      <c r="E1430" s="388" t="str">
        <f>IF(_xlfn.IFNA(VLOOKUP(A1430,$AG$3:$AH$83,2,FALSE),"")='11.1'!$D$5,TXM!D1430,"")</f>
        <v/>
      </c>
      <c r="F1430" t="str">
        <f>IFERROR(SMALL($E$5:$E$9000,ROWS($E$5:E1430)),"")</f>
        <v/>
      </c>
      <c r="I1430" s="371" t="s">
        <v>37</v>
      </c>
      <c r="J1430" t="s">
        <v>1318</v>
      </c>
      <c r="K1430" s="372">
        <v>29776869</v>
      </c>
      <c r="L1430" s="388">
        <f>ROWS(K$5:K1430)</f>
        <v>1426</v>
      </c>
      <c r="M1430" s="388" t="str">
        <f>IF(_xlfn.IFNA(VLOOKUP(I1430,$AG$3:$AH$83,2,FALSE),"")='11.1'!$D$5,TXM!L1430,"")</f>
        <v/>
      </c>
      <c r="N1430" t="str">
        <f>IFERROR(SMALL($M$5:$M$9000,ROWS($M$5:M1430)),"")</f>
        <v/>
      </c>
      <c r="P1430" t="s">
        <v>27</v>
      </c>
      <c r="Q1430" t="s">
        <v>829</v>
      </c>
      <c r="R1430">
        <v>258</v>
      </c>
      <c r="S1430" s="388">
        <f>ROWS(R$5:R1430)</f>
        <v>1426</v>
      </c>
      <c r="T1430" s="388" t="str">
        <f>IF(_xlfn.IFNA(VLOOKUP(P1430,$AG$3:$AH$83,2,FALSE),"")='11.1'!$D$5,TXM!S1430,"")</f>
        <v/>
      </c>
      <c r="U1430" t="str">
        <f>IFERROR(SMALL($T$5:$T$9000,ROWS($T$5:T1430)),"")</f>
        <v/>
      </c>
    </row>
    <row r="1431" spans="1:21" ht="14.4" customHeight="1" x14ac:dyDescent="0.3">
      <c r="A1431" s="371" t="s">
        <v>133</v>
      </c>
      <c r="B1431" t="s">
        <v>96</v>
      </c>
      <c r="C1431" s="372">
        <v>942703</v>
      </c>
      <c r="D1431" s="388">
        <f>ROWS(C$5:C1431)</f>
        <v>1427</v>
      </c>
      <c r="E1431" s="388" t="str">
        <f>IF(_xlfn.IFNA(VLOOKUP(A1431,$AG$3:$AH$83,2,FALSE),"")='11.1'!$D$5,TXM!D1431,"")</f>
        <v/>
      </c>
      <c r="F1431" t="str">
        <f>IFERROR(SMALL($E$5:$E$9000,ROWS($E$5:E1431)),"")</f>
        <v/>
      </c>
      <c r="I1431" s="371" t="s">
        <v>37</v>
      </c>
      <c r="J1431" t="s">
        <v>102</v>
      </c>
      <c r="K1431" s="372">
        <v>23448583</v>
      </c>
      <c r="L1431" s="388">
        <f>ROWS(K$5:K1431)</f>
        <v>1427</v>
      </c>
      <c r="M1431" s="388" t="str">
        <f>IF(_xlfn.IFNA(VLOOKUP(I1431,$AG$3:$AH$83,2,FALSE),"")='11.1'!$D$5,TXM!L1431,"")</f>
        <v/>
      </c>
      <c r="N1431" t="str">
        <f>IFERROR(SMALL($M$5:$M$9000,ROWS($M$5:M1431)),"")</f>
        <v/>
      </c>
      <c r="P1431" t="s">
        <v>27</v>
      </c>
      <c r="Q1431" t="s">
        <v>1500</v>
      </c>
      <c r="R1431">
        <v>42</v>
      </c>
      <c r="S1431" s="388">
        <f>ROWS(R$5:R1431)</f>
        <v>1427</v>
      </c>
      <c r="T1431" s="388" t="str">
        <f>IF(_xlfn.IFNA(VLOOKUP(P1431,$AG$3:$AH$83,2,FALSE),"")='11.1'!$D$5,TXM!S1431,"")</f>
        <v/>
      </c>
      <c r="U1431" t="str">
        <f>IFERROR(SMALL($T$5:$T$9000,ROWS($T$5:T1431)),"")</f>
        <v/>
      </c>
    </row>
    <row r="1432" spans="1:21" ht="14.4" customHeight="1" x14ac:dyDescent="0.3">
      <c r="A1432" s="371" t="s">
        <v>133</v>
      </c>
      <c r="B1432" t="s">
        <v>1006</v>
      </c>
      <c r="C1432" s="372">
        <v>844701</v>
      </c>
      <c r="D1432" s="388">
        <f>ROWS(C$5:C1432)</f>
        <v>1428</v>
      </c>
      <c r="E1432" s="388" t="str">
        <f>IF(_xlfn.IFNA(VLOOKUP(A1432,$AG$3:$AH$83,2,FALSE),"")='11.1'!$D$5,TXM!D1432,"")</f>
        <v/>
      </c>
      <c r="F1432" t="str">
        <f>IFERROR(SMALL($E$5:$E$9000,ROWS($E$5:E1432)),"")</f>
        <v/>
      </c>
      <c r="I1432" s="371" t="s">
        <v>37</v>
      </c>
      <c r="J1432" t="s">
        <v>103</v>
      </c>
      <c r="K1432" s="372">
        <v>22466783</v>
      </c>
      <c r="L1432" s="388">
        <f>ROWS(K$5:K1432)</f>
        <v>1428</v>
      </c>
      <c r="M1432" s="388" t="str">
        <f>IF(_xlfn.IFNA(VLOOKUP(I1432,$AG$3:$AH$83,2,FALSE),"")='11.1'!$D$5,TXM!L1432,"")</f>
        <v/>
      </c>
      <c r="N1432" t="str">
        <f>IFERROR(SMALL($M$5:$M$9000,ROWS($M$5:M1432)),"")</f>
        <v/>
      </c>
      <c r="P1432" t="s">
        <v>133</v>
      </c>
      <c r="Q1432" t="s">
        <v>863</v>
      </c>
      <c r="R1432">
        <v>1493471518</v>
      </c>
      <c r="S1432" s="388">
        <f>ROWS(R$5:R1432)</f>
        <v>1428</v>
      </c>
      <c r="T1432" s="388" t="str">
        <f>IF(_xlfn.IFNA(VLOOKUP(P1432,$AG$3:$AH$83,2,FALSE),"")='11.1'!$D$5,TXM!S1432,"")</f>
        <v/>
      </c>
      <c r="U1432" t="str">
        <f>IFERROR(SMALL($T$5:$T$9000,ROWS($T$5:T1432)),"")</f>
        <v/>
      </c>
    </row>
    <row r="1433" spans="1:21" ht="14.4" customHeight="1" x14ac:dyDescent="0.3">
      <c r="A1433" s="371" t="s">
        <v>133</v>
      </c>
      <c r="B1433" t="s">
        <v>108</v>
      </c>
      <c r="C1433" s="372">
        <v>724308</v>
      </c>
      <c r="D1433" s="388">
        <f>ROWS(C$5:C1433)</f>
        <v>1429</v>
      </c>
      <c r="E1433" s="388" t="str">
        <f>IF(_xlfn.IFNA(VLOOKUP(A1433,$AG$3:$AH$83,2,FALSE),"")='11.1'!$D$5,TXM!D1433,"")</f>
        <v/>
      </c>
      <c r="F1433" t="str">
        <f>IFERROR(SMALL($E$5:$E$9000,ROWS($E$5:E1433)),"")</f>
        <v/>
      </c>
      <c r="I1433" s="371" t="s">
        <v>37</v>
      </c>
      <c r="J1433" t="s">
        <v>773</v>
      </c>
      <c r="K1433" s="372">
        <v>21553009</v>
      </c>
      <c r="L1433" s="388">
        <f>ROWS(K$5:K1433)</f>
        <v>1429</v>
      </c>
      <c r="M1433" s="388" t="str">
        <f>IF(_xlfn.IFNA(VLOOKUP(I1433,$AG$3:$AH$83,2,FALSE),"")='11.1'!$D$5,TXM!L1433,"")</f>
        <v/>
      </c>
      <c r="N1433" t="str">
        <f>IFERROR(SMALL($M$5:$M$9000,ROWS($M$5:M1433)),"")</f>
        <v/>
      </c>
      <c r="P1433" t="s">
        <v>133</v>
      </c>
      <c r="Q1433" t="s">
        <v>869</v>
      </c>
      <c r="R1433">
        <v>1344009532</v>
      </c>
      <c r="S1433" s="388">
        <f>ROWS(R$5:R1433)</f>
        <v>1429</v>
      </c>
      <c r="T1433" s="388" t="str">
        <f>IF(_xlfn.IFNA(VLOOKUP(P1433,$AG$3:$AH$83,2,FALSE),"")='11.1'!$D$5,TXM!S1433,"")</f>
        <v/>
      </c>
      <c r="U1433" t="str">
        <f>IFERROR(SMALL($T$5:$T$9000,ROWS($T$5:T1433)),"")</f>
        <v/>
      </c>
    </row>
    <row r="1434" spans="1:21" ht="14.4" customHeight="1" x14ac:dyDescent="0.3">
      <c r="A1434" s="371" t="s">
        <v>133</v>
      </c>
      <c r="B1434" t="s">
        <v>94</v>
      </c>
      <c r="C1434" s="372">
        <v>511803</v>
      </c>
      <c r="D1434" s="388">
        <f>ROWS(C$5:C1434)</f>
        <v>1430</v>
      </c>
      <c r="E1434" s="388" t="str">
        <f>IF(_xlfn.IFNA(VLOOKUP(A1434,$AG$3:$AH$83,2,FALSE),"")='11.1'!$D$5,TXM!D1434,"")</f>
        <v/>
      </c>
      <c r="F1434" t="str">
        <f>IFERROR(SMALL($E$5:$E$9000,ROWS($E$5:E1434)),"")</f>
        <v/>
      </c>
      <c r="I1434" s="371" t="s">
        <v>37</v>
      </c>
      <c r="J1434" t="s">
        <v>859</v>
      </c>
      <c r="K1434" s="372">
        <v>20186810</v>
      </c>
      <c r="L1434" s="388">
        <f>ROWS(K$5:K1434)</f>
        <v>1430</v>
      </c>
      <c r="M1434" s="388" t="str">
        <f>IF(_xlfn.IFNA(VLOOKUP(I1434,$AG$3:$AH$83,2,FALSE),"")='11.1'!$D$5,TXM!L1434,"")</f>
        <v/>
      </c>
      <c r="N1434" t="str">
        <f>IFERROR(SMALL($M$5:$M$9000,ROWS($M$5:M1434)),"")</f>
        <v/>
      </c>
      <c r="P1434" t="s">
        <v>133</v>
      </c>
      <c r="Q1434" t="s">
        <v>867</v>
      </c>
      <c r="R1434">
        <v>1057856189</v>
      </c>
      <c r="S1434" s="388">
        <f>ROWS(R$5:R1434)</f>
        <v>1430</v>
      </c>
      <c r="T1434" s="388" t="str">
        <f>IF(_xlfn.IFNA(VLOOKUP(P1434,$AG$3:$AH$83,2,FALSE),"")='11.1'!$D$5,TXM!S1434,"")</f>
        <v/>
      </c>
      <c r="U1434" t="str">
        <f>IFERROR(SMALL($T$5:$T$9000,ROWS($T$5:T1434)),"")</f>
        <v/>
      </c>
    </row>
    <row r="1435" spans="1:21" ht="14.4" customHeight="1" x14ac:dyDescent="0.3">
      <c r="A1435" s="371" t="s">
        <v>133</v>
      </c>
      <c r="B1435" t="s">
        <v>1285</v>
      </c>
      <c r="C1435" s="372">
        <v>418069</v>
      </c>
      <c r="D1435" s="388">
        <f>ROWS(C$5:C1435)</f>
        <v>1431</v>
      </c>
      <c r="E1435" s="388" t="str">
        <f>IF(_xlfn.IFNA(VLOOKUP(A1435,$AG$3:$AH$83,2,FALSE),"")='11.1'!$D$5,TXM!D1435,"")</f>
        <v/>
      </c>
      <c r="F1435" t="str">
        <f>IFERROR(SMALL($E$5:$E$9000,ROWS($E$5:E1435)),"")</f>
        <v/>
      </c>
      <c r="I1435" s="371" t="s">
        <v>37</v>
      </c>
      <c r="J1435" t="s">
        <v>827</v>
      </c>
      <c r="K1435" s="372">
        <v>19862030</v>
      </c>
      <c r="L1435" s="388">
        <f>ROWS(K$5:K1435)</f>
        <v>1431</v>
      </c>
      <c r="M1435" s="388" t="str">
        <f>IF(_xlfn.IFNA(VLOOKUP(I1435,$AG$3:$AH$83,2,FALSE),"")='11.1'!$D$5,TXM!L1435,"")</f>
        <v/>
      </c>
      <c r="N1435" t="str">
        <f>IFERROR(SMALL($M$5:$M$9000,ROWS($M$5:M1435)),"")</f>
        <v/>
      </c>
      <c r="P1435" t="s">
        <v>133</v>
      </c>
      <c r="Q1435" t="s">
        <v>865</v>
      </c>
      <c r="R1435">
        <v>114503116</v>
      </c>
      <c r="S1435" s="388">
        <f>ROWS(R$5:R1435)</f>
        <v>1431</v>
      </c>
      <c r="T1435" s="388" t="str">
        <f>IF(_xlfn.IFNA(VLOOKUP(P1435,$AG$3:$AH$83,2,FALSE),"")='11.1'!$D$5,TXM!S1435,"")</f>
        <v/>
      </c>
      <c r="U1435" t="str">
        <f>IFERROR(SMALL($T$5:$T$9000,ROWS($T$5:T1435)),"")</f>
        <v/>
      </c>
    </row>
    <row r="1436" spans="1:21" ht="14.4" customHeight="1" x14ac:dyDescent="0.3">
      <c r="A1436" s="371" t="s">
        <v>133</v>
      </c>
      <c r="B1436" t="s">
        <v>1265</v>
      </c>
      <c r="C1436" s="372">
        <v>370514</v>
      </c>
      <c r="D1436" s="388">
        <f>ROWS(C$5:C1436)</f>
        <v>1432</v>
      </c>
      <c r="E1436" s="388" t="str">
        <f>IF(_xlfn.IFNA(VLOOKUP(A1436,$AG$3:$AH$83,2,FALSE),"")='11.1'!$D$5,TXM!D1436,"")</f>
        <v/>
      </c>
      <c r="F1436" t="str">
        <f>IFERROR(SMALL($E$5:$E$9000,ROWS($E$5:E1436)),"")</f>
        <v/>
      </c>
      <c r="I1436" s="371" t="s">
        <v>37</v>
      </c>
      <c r="J1436" t="s">
        <v>1285</v>
      </c>
      <c r="K1436" s="372">
        <v>17697824</v>
      </c>
      <c r="L1436" s="388">
        <f>ROWS(K$5:K1436)</f>
        <v>1432</v>
      </c>
      <c r="M1436" s="388" t="str">
        <f>IF(_xlfn.IFNA(VLOOKUP(I1436,$AG$3:$AH$83,2,FALSE),"")='11.1'!$D$5,TXM!L1436,"")</f>
        <v/>
      </c>
      <c r="N1436" t="str">
        <f>IFERROR(SMALL($M$5:$M$9000,ROWS($M$5:M1436)),"")</f>
        <v/>
      </c>
      <c r="P1436" t="s">
        <v>133</v>
      </c>
      <c r="Q1436" t="s">
        <v>1265</v>
      </c>
      <c r="R1436">
        <v>102157465</v>
      </c>
      <c r="S1436" s="388">
        <f>ROWS(R$5:R1436)</f>
        <v>1432</v>
      </c>
      <c r="T1436" s="388" t="str">
        <f>IF(_xlfn.IFNA(VLOOKUP(P1436,$AG$3:$AH$83,2,FALSE),"")='11.1'!$D$5,TXM!S1436,"")</f>
        <v/>
      </c>
      <c r="U1436" t="str">
        <f>IFERROR(SMALL($T$5:$T$9000,ROWS($T$5:T1436)),"")</f>
        <v/>
      </c>
    </row>
    <row r="1437" spans="1:21" ht="14.4" customHeight="1" x14ac:dyDescent="0.3">
      <c r="A1437" s="371" t="s">
        <v>133</v>
      </c>
      <c r="B1437" t="s">
        <v>835</v>
      </c>
      <c r="C1437" s="372">
        <v>356813</v>
      </c>
      <c r="D1437" s="388">
        <f>ROWS(C$5:C1437)</f>
        <v>1433</v>
      </c>
      <c r="E1437" s="388" t="str">
        <f>IF(_xlfn.IFNA(VLOOKUP(A1437,$AG$3:$AH$83,2,FALSE),"")='11.1'!$D$5,TXM!D1437,"")</f>
        <v/>
      </c>
      <c r="F1437" t="str">
        <f>IFERROR(SMALL($E$5:$E$9000,ROWS($E$5:E1437)),"")</f>
        <v/>
      </c>
      <c r="I1437" s="371" t="s">
        <v>37</v>
      </c>
      <c r="J1437" t="s">
        <v>95</v>
      </c>
      <c r="K1437" s="372">
        <v>16775589</v>
      </c>
      <c r="L1437" s="388">
        <f>ROWS(K$5:K1437)</f>
        <v>1433</v>
      </c>
      <c r="M1437" s="388" t="str">
        <f>IF(_xlfn.IFNA(VLOOKUP(I1437,$AG$3:$AH$83,2,FALSE),"")='11.1'!$D$5,TXM!L1437,"")</f>
        <v/>
      </c>
      <c r="N1437" t="str">
        <f>IFERROR(SMALL($M$5:$M$9000,ROWS($M$5:M1437)),"")</f>
        <v/>
      </c>
      <c r="P1437" t="s">
        <v>133</v>
      </c>
      <c r="Q1437" t="s">
        <v>791</v>
      </c>
      <c r="R1437">
        <v>66822433</v>
      </c>
      <c r="S1437" s="388">
        <f>ROWS(R$5:R1437)</f>
        <v>1433</v>
      </c>
      <c r="T1437" s="388" t="str">
        <f>IF(_xlfn.IFNA(VLOOKUP(P1437,$AG$3:$AH$83,2,FALSE),"")='11.1'!$D$5,TXM!S1437,"")</f>
        <v/>
      </c>
      <c r="U1437" t="str">
        <f>IFERROR(SMALL($T$5:$T$9000,ROWS($T$5:T1437)),"")</f>
        <v/>
      </c>
    </row>
    <row r="1438" spans="1:21" ht="14.4" customHeight="1" x14ac:dyDescent="0.3">
      <c r="A1438" s="371" t="s">
        <v>133</v>
      </c>
      <c r="B1438" t="s">
        <v>869</v>
      </c>
      <c r="C1438" s="372">
        <v>246070</v>
      </c>
      <c r="D1438" s="388">
        <f>ROWS(C$5:C1438)</f>
        <v>1434</v>
      </c>
      <c r="E1438" s="388" t="str">
        <f>IF(_xlfn.IFNA(VLOOKUP(A1438,$AG$3:$AH$83,2,FALSE),"")='11.1'!$D$5,TXM!D1438,"")</f>
        <v/>
      </c>
      <c r="F1438" t="str">
        <f>IFERROR(SMALL($E$5:$E$9000,ROWS($E$5:E1438)),"")</f>
        <v/>
      </c>
      <c r="I1438" s="371" t="s">
        <v>37</v>
      </c>
      <c r="J1438" t="s">
        <v>795</v>
      </c>
      <c r="K1438" s="372">
        <v>15774857</v>
      </c>
      <c r="L1438" s="388">
        <f>ROWS(K$5:K1438)</f>
        <v>1434</v>
      </c>
      <c r="M1438" s="388" t="str">
        <f>IF(_xlfn.IFNA(VLOOKUP(I1438,$AG$3:$AH$83,2,FALSE),"")='11.1'!$D$5,TXM!L1438,"")</f>
        <v/>
      </c>
      <c r="N1438" t="str">
        <f>IFERROR(SMALL($M$5:$M$9000,ROWS($M$5:M1438)),"")</f>
        <v/>
      </c>
      <c r="P1438" t="s">
        <v>133</v>
      </c>
      <c r="Q1438" t="s">
        <v>999</v>
      </c>
      <c r="R1438">
        <v>49809366</v>
      </c>
      <c r="S1438" s="388">
        <f>ROWS(R$5:R1438)</f>
        <v>1434</v>
      </c>
      <c r="T1438" s="388" t="str">
        <f>IF(_xlfn.IFNA(VLOOKUP(P1438,$AG$3:$AH$83,2,FALSE),"")='11.1'!$D$5,TXM!S1438,"")</f>
        <v/>
      </c>
      <c r="U1438" t="str">
        <f>IFERROR(SMALL($T$5:$T$9000,ROWS($T$5:T1438)),"")</f>
        <v/>
      </c>
    </row>
    <row r="1439" spans="1:21" ht="14.4" customHeight="1" x14ac:dyDescent="0.3">
      <c r="A1439" s="371" t="s">
        <v>133</v>
      </c>
      <c r="B1439" t="s">
        <v>102</v>
      </c>
      <c r="C1439" s="372">
        <v>206233</v>
      </c>
      <c r="D1439" s="388">
        <f>ROWS(C$5:C1439)</f>
        <v>1435</v>
      </c>
      <c r="E1439" s="388" t="str">
        <f>IF(_xlfn.IFNA(VLOOKUP(A1439,$AG$3:$AH$83,2,FALSE),"")='11.1'!$D$5,TXM!D1439,"")</f>
        <v/>
      </c>
      <c r="F1439" t="str">
        <f>IFERROR(SMALL($E$5:$E$9000,ROWS($E$5:E1439)),"")</f>
        <v/>
      </c>
      <c r="I1439" s="371" t="s">
        <v>37</v>
      </c>
      <c r="J1439" t="s">
        <v>91</v>
      </c>
      <c r="K1439" s="372">
        <v>8514310</v>
      </c>
      <c r="L1439" s="388">
        <f>ROWS(K$5:K1439)</f>
        <v>1435</v>
      </c>
      <c r="M1439" s="388" t="str">
        <f>IF(_xlfn.IFNA(VLOOKUP(I1439,$AG$3:$AH$83,2,FALSE),"")='11.1'!$D$5,TXM!L1439,"")</f>
        <v/>
      </c>
      <c r="N1439" t="str">
        <f>IFERROR(SMALL($M$5:$M$9000,ROWS($M$5:M1439)),"")</f>
        <v/>
      </c>
      <c r="P1439" t="s">
        <v>133</v>
      </c>
      <c r="Q1439" t="s">
        <v>873</v>
      </c>
      <c r="R1439">
        <v>43288880</v>
      </c>
      <c r="S1439" s="388">
        <f>ROWS(R$5:R1439)</f>
        <v>1435</v>
      </c>
      <c r="T1439" s="388" t="str">
        <f>IF(_xlfn.IFNA(VLOOKUP(P1439,$AG$3:$AH$83,2,FALSE),"")='11.1'!$D$5,TXM!S1439,"")</f>
        <v/>
      </c>
      <c r="U1439" t="str">
        <f>IFERROR(SMALL($T$5:$T$9000,ROWS($T$5:T1439)),"")</f>
        <v/>
      </c>
    </row>
    <row r="1440" spans="1:21" ht="14.4" customHeight="1" x14ac:dyDescent="0.3">
      <c r="A1440" s="371" t="s">
        <v>133</v>
      </c>
      <c r="B1440" t="s">
        <v>861</v>
      </c>
      <c r="C1440" s="372">
        <v>108778</v>
      </c>
      <c r="D1440" s="388">
        <f>ROWS(C$5:C1440)</f>
        <v>1436</v>
      </c>
      <c r="E1440" s="388" t="str">
        <f>IF(_xlfn.IFNA(VLOOKUP(A1440,$AG$3:$AH$83,2,FALSE),"")='11.1'!$D$5,TXM!D1440,"")</f>
        <v/>
      </c>
      <c r="F1440" t="str">
        <f>IFERROR(SMALL($E$5:$E$9000,ROWS($E$5:E1440)),"")</f>
        <v/>
      </c>
      <c r="I1440" s="371" t="s">
        <v>37</v>
      </c>
      <c r="J1440" t="s">
        <v>835</v>
      </c>
      <c r="K1440" s="372">
        <v>6974881</v>
      </c>
      <c r="L1440" s="388">
        <f>ROWS(K$5:K1440)</f>
        <v>1436</v>
      </c>
      <c r="M1440" s="388" t="str">
        <f>IF(_xlfn.IFNA(VLOOKUP(I1440,$AG$3:$AH$83,2,FALSE),"")='11.1'!$D$5,TXM!L1440,"")</f>
        <v/>
      </c>
      <c r="N1440" t="str">
        <f>IFERROR(SMALL($M$5:$M$9000,ROWS($M$5:M1440)),"")</f>
        <v/>
      </c>
      <c r="P1440" t="s">
        <v>133</v>
      </c>
      <c r="Q1440" t="s">
        <v>839</v>
      </c>
      <c r="R1440">
        <v>33979068</v>
      </c>
      <c r="S1440" s="388">
        <f>ROWS(R$5:R1440)</f>
        <v>1436</v>
      </c>
      <c r="T1440" s="388" t="str">
        <f>IF(_xlfn.IFNA(VLOOKUP(P1440,$AG$3:$AH$83,2,FALSE),"")='11.1'!$D$5,TXM!S1440,"")</f>
        <v/>
      </c>
      <c r="U1440" t="str">
        <f>IFERROR(SMALL($T$5:$T$9000,ROWS($T$5:T1440)),"")</f>
        <v/>
      </c>
    </row>
    <row r="1441" spans="1:21" ht="14.4" customHeight="1" x14ac:dyDescent="0.3">
      <c r="A1441" s="371" t="s">
        <v>133</v>
      </c>
      <c r="B1441" t="s">
        <v>171</v>
      </c>
      <c r="C1441" s="372">
        <v>69533</v>
      </c>
      <c r="D1441" s="388">
        <f>ROWS(C$5:C1441)</f>
        <v>1437</v>
      </c>
      <c r="E1441" s="388" t="str">
        <f>IF(_xlfn.IFNA(VLOOKUP(A1441,$AG$3:$AH$83,2,FALSE),"")='11.1'!$D$5,TXM!D1441,"")</f>
        <v/>
      </c>
      <c r="F1441" t="str">
        <f>IFERROR(SMALL($E$5:$E$9000,ROWS($E$5:E1441)),"")</f>
        <v/>
      </c>
      <c r="I1441" s="371" t="s">
        <v>37</v>
      </c>
      <c r="J1441" t="s">
        <v>849</v>
      </c>
      <c r="K1441" s="372">
        <v>5993037</v>
      </c>
      <c r="L1441" s="388">
        <f>ROWS(K$5:K1441)</f>
        <v>1437</v>
      </c>
      <c r="M1441" s="388" t="str">
        <f>IF(_xlfn.IFNA(VLOOKUP(I1441,$AG$3:$AH$83,2,FALSE),"")='11.1'!$D$5,TXM!L1441,"")</f>
        <v/>
      </c>
      <c r="N1441" t="str">
        <f>IFERROR(SMALL($M$5:$M$9000,ROWS($M$5:M1441)),"")</f>
        <v/>
      </c>
      <c r="P1441" t="s">
        <v>133</v>
      </c>
      <c r="Q1441" t="s">
        <v>1500</v>
      </c>
      <c r="R1441">
        <v>23970772</v>
      </c>
      <c r="S1441" s="388">
        <f>ROWS(R$5:R1441)</f>
        <v>1437</v>
      </c>
      <c r="T1441" s="388" t="str">
        <f>IF(_xlfn.IFNA(VLOOKUP(P1441,$AG$3:$AH$83,2,FALSE),"")='11.1'!$D$5,TXM!S1441,"")</f>
        <v/>
      </c>
      <c r="U1441" t="str">
        <f>IFERROR(SMALL($T$5:$T$9000,ROWS($T$5:T1441)),"")</f>
        <v/>
      </c>
    </row>
    <row r="1442" spans="1:21" ht="14.4" customHeight="1" x14ac:dyDescent="0.3">
      <c r="A1442" s="371" t="s">
        <v>133</v>
      </c>
      <c r="B1442" t="s">
        <v>1441</v>
      </c>
      <c r="C1442" s="372">
        <v>60000</v>
      </c>
      <c r="D1442" s="388">
        <f>ROWS(C$5:C1442)</f>
        <v>1438</v>
      </c>
      <c r="E1442" s="388" t="str">
        <f>IF(_xlfn.IFNA(VLOOKUP(A1442,$AG$3:$AH$83,2,FALSE),"")='11.1'!$D$5,TXM!D1442,"")</f>
        <v/>
      </c>
      <c r="F1442" t="str">
        <f>IFERROR(SMALL($E$5:$E$9000,ROWS($E$5:E1442)),"")</f>
        <v/>
      </c>
      <c r="I1442" s="371" t="s">
        <v>37</v>
      </c>
      <c r="J1442" t="s">
        <v>861</v>
      </c>
      <c r="K1442" s="372">
        <v>4842887</v>
      </c>
      <c r="L1442" s="388">
        <f>ROWS(K$5:K1442)</f>
        <v>1438</v>
      </c>
      <c r="M1442" s="388" t="str">
        <f>IF(_xlfn.IFNA(VLOOKUP(I1442,$AG$3:$AH$83,2,FALSE),"")='11.1'!$D$5,TXM!L1442,"")</f>
        <v/>
      </c>
      <c r="N1442" t="str">
        <f>IFERROR(SMALL($M$5:$M$9000,ROWS($M$5:M1442)),"")</f>
        <v/>
      </c>
      <c r="P1442" t="s">
        <v>133</v>
      </c>
      <c r="Q1442" t="s">
        <v>1318</v>
      </c>
      <c r="R1442">
        <v>22738192</v>
      </c>
      <c r="S1442" s="388">
        <f>ROWS(R$5:R1442)</f>
        <v>1438</v>
      </c>
      <c r="T1442" s="388" t="str">
        <f>IF(_xlfn.IFNA(VLOOKUP(P1442,$AG$3:$AH$83,2,FALSE),"")='11.1'!$D$5,TXM!S1442,"")</f>
        <v/>
      </c>
      <c r="U1442" t="str">
        <f>IFERROR(SMALL($T$5:$T$9000,ROWS($T$5:T1442)),"")</f>
        <v/>
      </c>
    </row>
    <row r="1443" spans="1:21" ht="14.4" customHeight="1" x14ac:dyDescent="0.3">
      <c r="A1443" s="371" t="s">
        <v>133</v>
      </c>
      <c r="B1443" t="s">
        <v>1240</v>
      </c>
      <c r="C1443" s="372">
        <v>58517</v>
      </c>
      <c r="D1443" s="388">
        <f>ROWS(C$5:C1443)</f>
        <v>1439</v>
      </c>
      <c r="E1443" s="388" t="str">
        <f>IF(_xlfn.IFNA(VLOOKUP(A1443,$AG$3:$AH$83,2,FALSE),"")='11.1'!$D$5,TXM!D1443,"")</f>
        <v/>
      </c>
      <c r="F1443" t="str">
        <f>IFERROR(SMALL($E$5:$E$9000,ROWS($E$5:E1443)),"")</f>
        <v/>
      </c>
      <c r="I1443" s="371" t="s">
        <v>37</v>
      </c>
      <c r="J1443" t="s">
        <v>999</v>
      </c>
      <c r="K1443" s="372">
        <v>4483375</v>
      </c>
      <c r="L1443" s="388">
        <f>ROWS(K$5:K1443)</f>
        <v>1439</v>
      </c>
      <c r="M1443" s="388" t="str">
        <f>IF(_xlfn.IFNA(VLOOKUP(I1443,$AG$3:$AH$83,2,FALSE),"")='11.1'!$D$5,TXM!L1443,"")</f>
        <v/>
      </c>
      <c r="N1443" t="str">
        <f>IFERROR(SMALL($M$5:$M$9000,ROWS($M$5:M1443)),"")</f>
        <v/>
      </c>
      <c r="P1443" t="s">
        <v>133</v>
      </c>
      <c r="Q1443" t="s">
        <v>1402</v>
      </c>
      <c r="R1443">
        <v>22226855</v>
      </c>
      <c r="S1443" s="388">
        <f>ROWS(R$5:R1443)</f>
        <v>1439</v>
      </c>
      <c r="T1443" s="388" t="str">
        <f>IF(_xlfn.IFNA(VLOOKUP(P1443,$AG$3:$AH$83,2,FALSE),"")='11.1'!$D$5,TXM!S1443,"")</f>
        <v/>
      </c>
      <c r="U1443" t="str">
        <f>IFERROR(SMALL($T$5:$T$9000,ROWS($T$5:T1443)),"")</f>
        <v/>
      </c>
    </row>
    <row r="1444" spans="1:21" ht="14.4" customHeight="1" x14ac:dyDescent="0.3">
      <c r="A1444" s="371" t="s">
        <v>133</v>
      </c>
      <c r="B1444" t="s">
        <v>805</v>
      </c>
      <c r="C1444" s="372">
        <v>54975</v>
      </c>
      <c r="D1444" s="388">
        <f>ROWS(C$5:C1444)</f>
        <v>1440</v>
      </c>
      <c r="E1444" s="388" t="str">
        <f>IF(_xlfn.IFNA(VLOOKUP(A1444,$AG$3:$AH$83,2,FALSE),"")='11.1'!$D$5,TXM!D1444,"")</f>
        <v/>
      </c>
      <c r="F1444" t="str">
        <f>IFERROR(SMALL($E$5:$E$9000,ROWS($E$5:E1444)),"")</f>
        <v/>
      </c>
      <c r="I1444" s="371" t="s">
        <v>37</v>
      </c>
      <c r="J1444" t="s">
        <v>997</v>
      </c>
      <c r="K1444" s="372">
        <v>3987140</v>
      </c>
      <c r="L1444" s="388">
        <f>ROWS(K$5:K1444)</f>
        <v>1440</v>
      </c>
      <c r="M1444" s="388" t="str">
        <f>IF(_xlfn.IFNA(VLOOKUP(I1444,$AG$3:$AH$83,2,FALSE),"")='11.1'!$D$5,TXM!L1444,"")</f>
        <v/>
      </c>
      <c r="N1444" t="str">
        <f>IFERROR(SMALL($M$5:$M$9000,ROWS($M$5:M1444)),"")</f>
        <v/>
      </c>
      <c r="P1444" t="s">
        <v>133</v>
      </c>
      <c r="Q1444" t="s">
        <v>843</v>
      </c>
      <c r="R1444">
        <v>22102193</v>
      </c>
      <c r="S1444" s="388">
        <f>ROWS(R$5:R1444)</f>
        <v>1440</v>
      </c>
      <c r="T1444" s="388" t="str">
        <f>IF(_xlfn.IFNA(VLOOKUP(P1444,$AG$3:$AH$83,2,FALSE),"")='11.1'!$D$5,TXM!S1444,"")</f>
        <v/>
      </c>
      <c r="U1444" t="str">
        <f>IFERROR(SMALL($T$5:$T$9000,ROWS($T$5:T1444)),"")</f>
        <v/>
      </c>
    </row>
    <row r="1445" spans="1:21" ht="14.4" customHeight="1" x14ac:dyDescent="0.3">
      <c r="A1445" s="371" t="s">
        <v>133</v>
      </c>
      <c r="B1445" t="s">
        <v>867</v>
      </c>
      <c r="C1445" s="372">
        <v>40700</v>
      </c>
      <c r="D1445" s="388">
        <f>ROWS(C$5:C1445)</f>
        <v>1441</v>
      </c>
      <c r="E1445" s="388" t="str">
        <f>IF(_xlfn.IFNA(VLOOKUP(A1445,$AG$3:$AH$83,2,FALSE),"")='11.1'!$D$5,TXM!D1445,"")</f>
        <v/>
      </c>
      <c r="F1445" t="str">
        <f>IFERROR(SMALL($E$5:$E$9000,ROWS($E$5:E1445)),"")</f>
        <v/>
      </c>
      <c r="I1445" s="371" t="s">
        <v>37</v>
      </c>
      <c r="J1445" t="s">
        <v>779</v>
      </c>
      <c r="K1445" s="372">
        <v>3425321</v>
      </c>
      <c r="L1445" s="388">
        <f>ROWS(K$5:K1445)</f>
        <v>1441</v>
      </c>
      <c r="M1445" s="388" t="str">
        <f>IF(_xlfn.IFNA(VLOOKUP(I1445,$AG$3:$AH$83,2,FALSE),"")='11.1'!$D$5,TXM!L1445,"")</f>
        <v/>
      </c>
      <c r="N1445" t="str">
        <f>IFERROR(SMALL($M$5:$M$9000,ROWS($M$5:M1445)),"")</f>
        <v/>
      </c>
      <c r="P1445" t="s">
        <v>133</v>
      </c>
      <c r="Q1445" t="s">
        <v>849</v>
      </c>
      <c r="R1445">
        <v>14168509</v>
      </c>
      <c r="S1445" s="388">
        <f>ROWS(R$5:R1445)</f>
        <v>1441</v>
      </c>
      <c r="T1445" s="388" t="str">
        <f>IF(_xlfn.IFNA(VLOOKUP(P1445,$AG$3:$AH$83,2,FALSE),"")='11.1'!$D$5,TXM!S1445,"")</f>
        <v/>
      </c>
      <c r="U1445" t="str">
        <f>IFERROR(SMALL($T$5:$T$9000,ROWS($T$5:T1445)),"")</f>
        <v/>
      </c>
    </row>
    <row r="1446" spans="1:21" ht="14.4" customHeight="1" x14ac:dyDescent="0.3">
      <c r="A1446" s="371" t="s">
        <v>133</v>
      </c>
      <c r="B1446" t="s">
        <v>98</v>
      </c>
      <c r="C1446" s="372">
        <v>23540</v>
      </c>
      <c r="D1446" s="388">
        <f>ROWS(C$5:C1446)</f>
        <v>1442</v>
      </c>
      <c r="E1446" s="388" t="str">
        <f>IF(_xlfn.IFNA(VLOOKUP(A1446,$AG$3:$AH$83,2,FALSE),"")='11.1'!$D$5,TXM!D1446,"")</f>
        <v/>
      </c>
      <c r="F1446" t="str">
        <f>IFERROR(SMALL($E$5:$E$9000,ROWS($E$5:E1446)),"")</f>
        <v/>
      </c>
      <c r="I1446" s="371" t="s">
        <v>37</v>
      </c>
      <c r="J1446" t="s">
        <v>787</v>
      </c>
      <c r="K1446" s="372">
        <v>3389285</v>
      </c>
      <c r="L1446" s="388">
        <f>ROWS(K$5:K1446)</f>
        <v>1442</v>
      </c>
      <c r="M1446" s="388" t="str">
        <f>IF(_xlfn.IFNA(VLOOKUP(I1446,$AG$3:$AH$83,2,FALSE),"")='11.1'!$D$5,TXM!L1446,"")</f>
        <v/>
      </c>
      <c r="N1446" t="str">
        <f>IFERROR(SMALL($M$5:$M$9000,ROWS($M$5:M1446)),"")</f>
        <v/>
      </c>
      <c r="P1446" t="s">
        <v>133</v>
      </c>
      <c r="Q1446" t="s">
        <v>785</v>
      </c>
      <c r="R1446">
        <v>10181626</v>
      </c>
      <c r="S1446" s="388">
        <f>ROWS(R$5:R1446)</f>
        <v>1442</v>
      </c>
      <c r="T1446" s="388" t="str">
        <f>IF(_xlfn.IFNA(VLOOKUP(P1446,$AG$3:$AH$83,2,FALSE),"")='11.1'!$D$5,TXM!S1446,"")</f>
        <v/>
      </c>
      <c r="U1446" t="str">
        <f>IFERROR(SMALL($T$5:$T$9000,ROWS($T$5:T1446)),"")</f>
        <v/>
      </c>
    </row>
    <row r="1447" spans="1:21" ht="14.4" customHeight="1" x14ac:dyDescent="0.3">
      <c r="A1447" s="371" t="s">
        <v>133</v>
      </c>
      <c r="B1447" t="s">
        <v>1402</v>
      </c>
      <c r="C1447" s="372">
        <v>17574</v>
      </c>
      <c r="D1447" s="388">
        <f>ROWS(C$5:C1447)</f>
        <v>1443</v>
      </c>
      <c r="E1447" s="388" t="str">
        <f>IF(_xlfn.IFNA(VLOOKUP(A1447,$AG$3:$AH$83,2,FALSE),"")='11.1'!$D$5,TXM!D1447,"")</f>
        <v/>
      </c>
      <c r="F1447" t="str">
        <f>IFERROR(SMALL($E$5:$E$9000,ROWS($E$5:E1447)),"")</f>
        <v/>
      </c>
      <c r="I1447" s="371" t="s">
        <v>37</v>
      </c>
      <c r="J1447" t="s">
        <v>1275</v>
      </c>
      <c r="K1447" s="372">
        <v>2390554</v>
      </c>
      <c r="L1447" s="388">
        <f>ROWS(K$5:K1447)</f>
        <v>1443</v>
      </c>
      <c r="M1447" s="388" t="str">
        <f>IF(_xlfn.IFNA(VLOOKUP(I1447,$AG$3:$AH$83,2,FALSE),"")='11.1'!$D$5,TXM!L1447,"")</f>
        <v/>
      </c>
      <c r="N1447" t="str">
        <f>IFERROR(SMALL($M$5:$M$9000,ROWS($M$5:M1447)),"")</f>
        <v/>
      </c>
      <c r="P1447" t="s">
        <v>133</v>
      </c>
      <c r="Q1447" t="s">
        <v>990</v>
      </c>
      <c r="R1447">
        <v>7178332</v>
      </c>
      <c r="S1447" s="388">
        <f>ROWS(R$5:R1447)</f>
        <v>1443</v>
      </c>
      <c r="T1447" s="388" t="str">
        <f>IF(_xlfn.IFNA(VLOOKUP(P1447,$AG$3:$AH$83,2,FALSE),"")='11.1'!$D$5,TXM!S1447,"")</f>
        <v/>
      </c>
      <c r="U1447" t="str">
        <f>IFERROR(SMALL($T$5:$T$9000,ROWS($T$5:T1447)),"")</f>
        <v/>
      </c>
    </row>
    <row r="1448" spans="1:21" ht="14.4" customHeight="1" x14ac:dyDescent="0.3">
      <c r="A1448" s="371" t="s">
        <v>133</v>
      </c>
      <c r="B1448" t="s">
        <v>1500</v>
      </c>
      <c r="C1448" s="372">
        <v>3750</v>
      </c>
      <c r="D1448" s="388">
        <f>ROWS(C$5:C1448)</f>
        <v>1444</v>
      </c>
      <c r="E1448" s="388" t="str">
        <f>IF(_xlfn.IFNA(VLOOKUP(A1448,$AG$3:$AH$83,2,FALSE),"")='11.1'!$D$5,TXM!D1448,"")</f>
        <v/>
      </c>
      <c r="F1448" t="str">
        <f>IFERROR(SMALL($E$5:$E$9000,ROWS($E$5:E1448)),"")</f>
        <v/>
      </c>
      <c r="I1448" s="371" t="s">
        <v>37</v>
      </c>
      <c r="J1448" t="s">
        <v>793</v>
      </c>
      <c r="K1448" s="372">
        <v>2297805</v>
      </c>
      <c r="L1448" s="388">
        <f>ROWS(K$5:K1448)</f>
        <v>1444</v>
      </c>
      <c r="M1448" s="388" t="str">
        <f>IF(_xlfn.IFNA(VLOOKUP(I1448,$AG$3:$AH$83,2,FALSE),"")='11.1'!$D$5,TXM!L1448,"")</f>
        <v/>
      </c>
      <c r="N1448" t="str">
        <f>IFERROR(SMALL($M$5:$M$9000,ROWS($M$5:M1448)),"")</f>
        <v/>
      </c>
      <c r="P1448" t="s">
        <v>133</v>
      </c>
      <c r="Q1448" t="s">
        <v>1006</v>
      </c>
      <c r="R1448">
        <v>6413372</v>
      </c>
      <c r="S1448" s="388">
        <f>ROWS(R$5:R1448)</f>
        <v>1444</v>
      </c>
      <c r="T1448" s="388" t="str">
        <f>IF(_xlfn.IFNA(VLOOKUP(P1448,$AG$3:$AH$83,2,FALSE),"")='11.1'!$D$5,TXM!S1448,"")</f>
        <v/>
      </c>
      <c r="U1448" t="str">
        <f>IFERROR(SMALL($T$5:$T$9000,ROWS($T$5:T1448)),"")</f>
        <v/>
      </c>
    </row>
    <row r="1449" spans="1:21" ht="14.4" customHeight="1" x14ac:dyDescent="0.3">
      <c r="A1449" s="371" t="s">
        <v>133</v>
      </c>
      <c r="B1449" t="s">
        <v>775</v>
      </c>
      <c r="C1449" s="372">
        <v>2931</v>
      </c>
      <c r="D1449" s="388">
        <f>ROWS(C$5:C1449)</f>
        <v>1445</v>
      </c>
      <c r="E1449" s="388" t="str">
        <f>IF(_xlfn.IFNA(VLOOKUP(A1449,$AG$3:$AH$83,2,FALSE),"")='11.1'!$D$5,TXM!D1449,"")</f>
        <v/>
      </c>
      <c r="F1449" t="str">
        <f>IFERROR(SMALL($E$5:$E$9000,ROWS($E$5:E1449)),"")</f>
        <v/>
      </c>
      <c r="I1449" s="371" t="s">
        <v>37</v>
      </c>
      <c r="J1449" t="s">
        <v>785</v>
      </c>
      <c r="K1449" s="372">
        <v>1740780</v>
      </c>
      <c r="L1449" s="388">
        <f>ROWS(K$5:K1449)</f>
        <v>1445</v>
      </c>
      <c r="M1449" s="388" t="str">
        <f>IF(_xlfn.IFNA(VLOOKUP(I1449,$AG$3:$AH$83,2,FALSE),"")='11.1'!$D$5,TXM!L1449,"")</f>
        <v/>
      </c>
      <c r="N1449" t="str">
        <f>IFERROR(SMALL($M$5:$M$9000,ROWS($M$5:M1449)),"")</f>
        <v/>
      </c>
      <c r="P1449" t="s">
        <v>133</v>
      </c>
      <c r="Q1449" t="s">
        <v>1000</v>
      </c>
      <c r="R1449">
        <v>5071727</v>
      </c>
      <c r="S1449" s="388">
        <f>ROWS(R$5:R1449)</f>
        <v>1445</v>
      </c>
      <c r="T1449" s="388" t="str">
        <f>IF(_xlfn.IFNA(VLOOKUP(P1449,$AG$3:$AH$83,2,FALSE),"")='11.1'!$D$5,TXM!S1449,"")</f>
        <v/>
      </c>
      <c r="U1449" t="str">
        <f>IFERROR(SMALL($T$5:$T$9000,ROWS($T$5:T1449)),"")</f>
        <v/>
      </c>
    </row>
    <row r="1450" spans="1:21" ht="14.4" customHeight="1" x14ac:dyDescent="0.3">
      <c r="A1450" s="371" t="s">
        <v>133</v>
      </c>
      <c r="B1450" t="s">
        <v>1001</v>
      </c>
      <c r="C1450" s="372">
        <v>2071</v>
      </c>
      <c r="D1450" s="388">
        <f>ROWS(C$5:C1450)</f>
        <v>1446</v>
      </c>
      <c r="E1450" s="388" t="str">
        <f>IF(_xlfn.IFNA(VLOOKUP(A1450,$AG$3:$AH$83,2,FALSE),"")='11.1'!$D$5,TXM!D1450,"")</f>
        <v/>
      </c>
      <c r="F1450" t="str">
        <f>IFERROR(SMALL($E$5:$E$9000,ROWS($E$5:E1450)),"")</f>
        <v/>
      </c>
      <c r="I1450" s="371" t="s">
        <v>37</v>
      </c>
      <c r="J1450" t="s">
        <v>94</v>
      </c>
      <c r="K1450" s="372">
        <v>1728502</v>
      </c>
      <c r="L1450" s="388">
        <f>ROWS(K$5:K1450)</f>
        <v>1446</v>
      </c>
      <c r="M1450" s="388" t="str">
        <f>IF(_xlfn.IFNA(VLOOKUP(I1450,$AG$3:$AH$83,2,FALSE),"")='11.1'!$D$5,TXM!L1450,"")</f>
        <v/>
      </c>
      <c r="N1450" t="str">
        <f>IFERROR(SMALL($M$5:$M$9000,ROWS($M$5:M1450)),"")</f>
        <v/>
      </c>
      <c r="P1450" t="s">
        <v>133</v>
      </c>
      <c r="Q1450" t="s">
        <v>1240</v>
      </c>
      <c r="R1450">
        <v>4540531</v>
      </c>
      <c r="S1450" s="388">
        <f>ROWS(R$5:R1450)</f>
        <v>1446</v>
      </c>
      <c r="T1450" s="388" t="str">
        <f>IF(_xlfn.IFNA(VLOOKUP(P1450,$AG$3:$AH$83,2,FALSE),"")='11.1'!$D$5,TXM!S1450,"")</f>
        <v/>
      </c>
      <c r="U1450" t="str">
        <f>IFERROR(SMALL($T$5:$T$9000,ROWS($T$5:T1450)),"")</f>
        <v/>
      </c>
    </row>
    <row r="1451" spans="1:21" ht="14.4" customHeight="1" x14ac:dyDescent="0.3">
      <c r="A1451" s="371" t="s">
        <v>133</v>
      </c>
      <c r="B1451" t="s">
        <v>1434</v>
      </c>
      <c r="C1451" s="372">
        <v>1106</v>
      </c>
      <c r="D1451" s="388">
        <f>ROWS(C$5:C1451)</f>
        <v>1447</v>
      </c>
      <c r="E1451" s="388" t="str">
        <f>IF(_xlfn.IFNA(VLOOKUP(A1451,$AG$3:$AH$83,2,FALSE),"")='11.1'!$D$5,TXM!D1451,"")</f>
        <v/>
      </c>
      <c r="F1451" t="str">
        <f>IFERROR(SMALL($E$5:$E$9000,ROWS($E$5:E1451)),"")</f>
        <v/>
      </c>
      <c r="I1451" s="371" t="s">
        <v>37</v>
      </c>
      <c r="J1451" t="s">
        <v>847</v>
      </c>
      <c r="K1451" s="372">
        <v>1643890</v>
      </c>
      <c r="L1451" s="388">
        <f>ROWS(K$5:K1451)</f>
        <v>1447</v>
      </c>
      <c r="M1451" s="388" t="str">
        <f>IF(_xlfn.IFNA(VLOOKUP(I1451,$AG$3:$AH$83,2,FALSE),"")='11.1'!$D$5,TXM!L1451,"")</f>
        <v/>
      </c>
      <c r="N1451" t="str">
        <f>IFERROR(SMALL($M$5:$M$9000,ROWS($M$5:M1451)),"")</f>
        <v/>
      </c>
      <c r="P1451" t="s">
        <v>133</v>
      </c>
      <c r="Q1451" t="s">
        <v>859</v>
      </c>
      <c r="R1451">
        <v>3131013</v>
      </c>
      <c r="S1451" s="388">
        <f>ROWS(R$5:R1451)</f>
        <v>1447</v>
      </c>
      <c r="T1451" s="388" t="str">
        <f>IF(_xlfn.IFNA(VLOOKUP(P1451,$AG$3:$AH$83,2,FALSE),"")='11.1'!$D$5,TXM!S1451,"")</f>
        <v/>
      </c>
      <c r="U1451" t="str">
        <f>IFERROR(SMALL($T$5:$T$9000,ROWS($T$5:T1451)),"")</f>
        <v/>
      </c>
    </row>
    <row r="1452" spans="1:21" ht="14.4" customHeight="1" x14ac:dyDescent="0.3">
      <c r="A1452" s="371" t="s">
        <v>133</v>
      </c>
      <c r="B1452" t="s">
        <v>847</v>
      </c>
      <c r="C1452" s="372">
        <v>544</v>
      </c>
      <c r="D1452" s="388">
        <f>ROWS(C$5:C1452)</f>
        <v>1448</v>
      </c>
      <c r="E1452" s="388" t="str">
        <f>IF(_xlfn.IFNA(VLOOKUP(A1452,$AG$3:$AH$83,2,FALSE),"")='11.1'!$D$5,TXM!D1452,"")</f>
        <v/>
      </c>
      <c r="F1452" t="str">
        <f>IFERROR(SMALL($E$5:$E$9000,ROWS($E$5:E1452)),"")</f>
        <v/>
      </c>
      <c r="I1452" s="371" t="s">
        <v>37</v>
      </c>
      <c r="J1452" t="s">
        <v>789</v>
      </c>
      <c r="K1452" s="372">
        <v>1432941</v>
      </c>
      <c r="L1452" s="388">
        <f>ROWS(K$5:K1452)</f>
        <v>1448</v>
      </c>
      <c r="M1452" s="388" t="str">
        <f>IF(_xlfn.IFNA(VLOOKUP(I1452,$AG$3:$AH$83,2,FALSE),"")='11.1'!$D$5,TXM!L1452,"")</f>
        <v/>
      </c>
      <c r="N1452" t="str">
        <f>IFERROR(SMALL($M$5:$M$9000,ROWS($M$5:M1452)),"")</f>
        <v/>
      </c>
      <c r="P1452" t="s">
        <v>133</v>
      </c>
      <c r="Q1452" t="s">
        <v>847</v>
      </c>
      <c r="R1452">
        <v>2785317</v>
      </c>
      <c r="S1452" s="388">
        <f>ROWS(R$5:R1452)</f>
        <v>1448</v>
      </c>
      <c r="T1452" s="388" t="str">
        <f>IF(_xlfn.IFNA(VLOOKUP(P1452,$AG$3:$AH$83,2,FALSE),"")='11.1'!$D$5,TXM!S1452,"")</f>
        <v/>
      </c>
      <c r="U1452" t="str">
        <f>IFERROR(SMALL($T$5:$T$9000,ROWS($T$5:T1452)),"")</f>
        <v/>
      </c>
    </row>
    <row r="1453" spans="1:21" ht="14.4" customHeight="1" x14ac:dyDescent="0.3">
      <c r="A1453" s="371" t="s">
        <v>133</v>
      </c>
      <c r="B1453" t="s">
        <v>1004</v>
      </c>
      <c r="C1453" s="372">
        <v>356</v>
      </c>
      <c r="D1453" s="388">
        <f>ROWS(C$5:C1453)</f>
        <v>1449</v>
      </c>
      <c r="E1453" s="388" t="str">
        <f>IF(_xlfn.IFNA(VLOOKUP(A1453,$AG$3:$AH$83,2,FALSE),"")='11.1'!$D$5,TXM!D1453,"")</f>
        <v/>
      </c>
      <c r="F1453" t="str">
        <f>IFERROR(SMALL($E$5:$E$9000,ROWS($E$5:E1453)),"")</f>
        <v/>
      </c>
      <c r="I1453" s="371" t="s">
        <v>37</v>
      </c>
      <c r="J1453" t="s">
        <v>823</v>
      </c>
      <c r="K1453" s="372">
        <v>1324495</v>
      </c>
      <c r="L1453" s="388">
        <f>ROWS(K$5:K1453)</f>
        <v>1449</v>
      </c>
      <c r="M1453" s="388" t="str">
        <f>IF(_xlfn.IFNA(VLOOKUP(I1453,$AG$3:$AH$83,2,FALSE),"")='11.1'!$D$5,TXM!L1453,"")</f>
        <v/>
      </c>
      <c r="N1453" t="str">
        <f>IFERROR(SMALL($M$5:$M$9000,ROWS($M$5:M1453)),"")</f>
        <v/>
      </c>
      <c r="P1453" t="s">
        <v>133</v>
      </c>
      <c r="Q1453" t="s">
        <v>837</v>
      </c>
      <c r="R1453">
        <v>2415895</v>
      </c>
      <c r="S1453" s="388">
        <f>ROWS(R$5:R1453)</f>
        <v>1449</v>
      </c>
      <c r="T1453" s="388" t="str">
        <f>IF(_xlfn.IFNA(VLOOKUP(P1453,$AG$3:$AH$83,2,FALSE),"")='11.1'!$D$5,TXM!S1453,"")</f>
        <v/>
      </c>
      <c r="U1453" t="str">
        <f>IFERROR(SMALL($T$5:$T$9000,ROWS($T$5:T1453)),"")</f>
        <v/>
      </c>
    </row>
    <row r="1454" spans="1:21" ht="14.4" customHeight="1" x14ac:dyDescent="0.3">
      <c r="A1454" s="371" t="s">
        <v>28</v>
      </c>
      <c r="B1454" t="s">
        <v>783</v>
      </c>
      <c r="C1454" s="372">
        <v>95118885031</v>
      </c>
      <c r="D1454" s="388">
        <f>ROWS(C$5:C1454)</f>
        <v>1450</v>
      </c>
      <c r="E1454" s="388" t="str">
        <f>IF(_xlfn.IFNA(VLOOKUP(A1454,$AG$3:$AH$83,2,FALSE),"")='11.1'!$D$5,TXM!D1454,"")</f>
        <v/>
      </c>
      <c r="F1454" t="str">
        <f>IFERROR(SMALL($E$5:$E$9000,ROWS($E$5:E1454)),"")</f>
        <v/>
      </c>
      <c r="I1454" s="371" t="s">
        <v>37</v>
      </c>
      <c r="J1454" t="s">
        <v>1441</v>
      </c>
      <c r="K1454" s="372">
        <v>1064839</v>
      </c>
      <c r="L1454" s="388">
        <f>ROWS(K$5:K1454)</f>
        <v>1450</v>
      </c>
      <c r="M1454" s="388" t="str">
        <f>IF(_xlfn.IFNA(VLOOKUP(I1454,$AG$3:$AH$83,2,FALSE),"")='11.1'!$D$5,TXM!L1454,"")</f>
        <v/>
      </c>
      <c r="N1454" t="str">
        <f>IFERROR(SMALL($M$5:$M$9000,ROWS($M$5:M1454)),"")</f>
        <v/>
      </c>
      <c r="P1454" t="s">
        <v>133</v>
      </c>
      <c r="Q1454" t="s">
        <v>1285</v>
      </c>
      <c r="R1454">
        <v>2152815</v>
      </c>
      <c r="S1454" s="388">
        <f>ROWS(R$5:R1454)</f>
        <v>1450</v>
      </c>
      <c r="T1454" s="388" t="str">
        <f>IF(_xlfn.IFNA(VLOOKUP(P1454,$AG$3:$AH$83,2,FALSE),"")='11.1'!$D$5,TXM!S1454,"")</f>
        <v/>
      </c>
      <c r="U1454" t="str">
        <f>IFERROR(SMALL($T$5:$T$9000,ROWS($T$5:T1454)),"")</f>
        <v/>
      </c>
    </row>
    <row r="1455" spans="1:21" ht="14.4" customHeight="1" x14ac:dyDescent="0.3">
      <c r="A1455" s="371" t="s">
        <v>28</v>
      </c>
      <c r="B1455" t="s">
        <v>787</v>
      </c>
      <c r="C1455" s="372">
        <v>908560677</v>
      </c>
      <c r="D1455" s="388">
        <f>ROWS(C$5:C1455)</f>
        <v>1451</v>
      </c>
      <c r="E1455" s="388" t="str">
        <f>IF(_xlfn.IFNA(VLOOKUP(A1455,$AG$3:$AH$83,2,FALSE),"")='11.1'!$D$5,TXM!D1455,"")</f>
        <v/>
      </c>
      <c r="F1455" t="str">
        <f>IFERROR(SMALL($E$5:$E$9000,ROWS($E$5:E1455)),"")</f>
        <v/>
      </c>
      <c r="I1455" s="371" t="s">
        <v>37</v>
      </c>
      <c r="J1455" t="s">
        <v>845</v>
      </c>
      <c r="K1455" s="372">
        <v>999431</v>
      </c>
      <c r="L1455" s="388">
        <f>ROWS(K$5:K1455)</f>
        <v>1451</v>
      </c>
      <c r="M1455" s="388" t="str">
        <f>IF(_xlfn.IFNA(VLOOKUP(I1455,$AG$3:$AH$83,2,FALSE),"")='11.1'!$D$5,TXM!L1455,"")</f>
        <v/>
      </c>
      <c r="N1455" t="str">
        <f>IFERROR(SMALL($M$5:$M$9000,ROWS($M$5:M1455)),"")</f>
        <v/>
      </c>
      <c r="P1455" t="s">
        <v>133</v>
      </c>
      <c r="Q1455" t="s">
        <v>96</v>
      </c>
      <c r="R1455">
        <v>1517238</v>
      </c>
      <c r="S1455" s="388">
        <f>ROWS(R$5:R1455)</f>
        <v>1451</v>
      </c>
      <c r="T1455" s="388" t="str">
        <f>IF(_xlfn.IFNA(VLOOKUP(P1455,$AG$3:$AH$83,2,FALSE),"")='11.1'!$D$5,TXM!S1455,"")</f>
        <v/>
      </c>
      <c r="U1455" t="str">
        <f>IFERROR(SMALL($T$5:$T$9000,ROWS($T$5:T1455)),"")</f>
        <v/>
      </c>
    </row>
    <row r="1456" spans="1:21" ht="14.4" customHeight="1" x14ac:dyDescent="0.3">
      <c r="A1456" s="371" t="s">
        <v>28</v>
      </c>
      <c r="B1456" t="s">
        <v>849</v>
      </c>
      <c r="C1456" s="372">
        <v>332937590</v>
      </c>
      <c r="D1456" s="388">
        <f>ROWS(C$5:C1456)</f>
        <v>1452</v>
      </c>
      <c r="E1456" s="388" t="str">
        <f>IF(_xlfn.IFNA(VLOOKUP(A1456,$AG$3:$AH$83,2,FALSE),"")='11.1'!$D$5,TXM!D1456,"")</f>
        <v/>
      </c>
      <c r="F1456" t="str">
        <f>IFERROR(SMALL($E$5:$E$9000,ROWS($E$5:E1456)),"")</f>
        <v/>
      </c>
      <c r="I1456" s="371" t="s">
        <v>37</v>
      </c>
      <c r="J1456" t="s">
        <v>106</v>
      </c>
      <c r="K1456" s="372">
        <v>929706</v>
      </c>
      <c r="L1456" s="388">
        <f>ROWS(K$5:K1456)</f>
        <v>1452</v>
      </c>
      <c r="M1456" s="388" t="str">
        <f>IF(_xlfn.IFNA(VLOOKUP(I1456,$AG$3:$AH$83,2,FALSE),"")='11.1'!$D$5,TXM!L1456,"")</f>
        <v/>
      </c>
      <c r="N1456" t="str">
        <f>IFERROR(SMALL($M$5:$M$9000,ROWS($M$5:M1456)),"")</f>
        <v/>
      </c>
      <c r="P1456" t="s">
        <v>133</v>
      </c>
      <c r="Q1456" t="s">
        <v>823</v>
      </c>
      <c r="R1456">
        <v>1321979</v>
      </c>
      <c r="S1456" s="388">
        <f>ROWS(R$5:R1456)</f>
        <v>1452</v>
      </c>
      <c r="T1456" s="388" t="str">
        <f>IF(_xlfn.IFNA(VLOOKUP(P1456,$AG$3:$AH$83,2,FALSE),"")='11.1'!$D$5,TXM!S1456,"")</f>
        <v/>
      </c>
      <c r="U1456" t="str">
        <f>IFERROR(SMALL($T$5:$T$9000,ROWS($T$5:T1456)),"")</f>
        <v/>
      </c>
    </row>
    <row r="1457" spans="1:21" ht="14.4" customHeight="1" x14ac:dyDescent="0.3">
      <c r="A1457" s="371" t="s">
        <v>28</v>
      </c>
      <c r="B1457" t="s">
        <v>857</v>
      </c>
      <c r="C1457" s="372">
        <v>271412860</v>
      </c>
      <c r="D1457" s="388">
        <f>ROWS(C$5:C1457)</f>
        <v>1453</v>
      </c>
      <c r="E1457" s="388" t="str">
        <f>IF(_xlfn.IFNA(VLOOKUP(A1457,$AG$3:$AH$83,2,FALSE),"")='11.1'!$D$5,TXM!D1457,"")</f>
        <v/>
      </c>
      <c r="F1457" t="str">
        <f>IFERROR(SMALL($E$5:$E$9000,ROWS($E$5:E1457)),"")</f>
        <v/>
      </c>
      <c r="I1457" s="371" t="s">
        <v>37</v>
      </c>
      <c r="J1457" t="s">
        <v>839</v>
      </c>
      <c r="K1457" s="372">
        <v>913926</v>
      </c>
      <c r="L1457" s="388">
        <f>ROWS(K$5:K1457)</f>
        <v>1453</v>
      </c>
      <c r="M1457" s="388" t="str">
        <f>IF(_xlfn.IFNA(VLOOKUP(I1457,$AG$3:$AH$83,2,FALSE),"")='11.1'!$D$5,TXM!L1457,"")</f>
        <v/>
      </c>
      <c r="N1457" t="str">
        <f>IFERROR(SMALL($M$5:$M$9000,ROWS($M$5:M1457)),"")</f>
        <v/>
      </c>
      <c r="P1457" t="s">
        <v>133</v>
      </c>
      <c r="Q1457" t="s">
        <v>857</v>
      </c>
      <c r="R1457">
        <v>1282987</v>
      </c>
      <c r="S1457" s="388">
        <f>ROWS(R$5:R1457)</f>
        <v>1453</v>
      </c>
      <c r="T1457" s="388" t="str">
        <f>IF(_xlfn.IFNA(VLOOKUP(P1457,$AG$3:$AH$83,2,FALSE),"")='11.1'!$D$5,TXM!S1457,"")</f>
        <v/>
      </c>
      <c r="U1457" t="str">
        <f>IFERROR(SMALL($T$5:$T$9000,ROWS($T$5:T1457)),"")</f>
        <v/>
      </c>
    </row>
    <row r="1458" spans="1:21" ht="14.4" customHeight="1" x14ac:dyDescent="0.3">
      <c r="A1458" s="371" t="s">
        <v>28</v>
      </c>
      <c r="B1458" t="s">
        <v>1000</v>
      </c>
      <c r="C1458" s="372">
        <v>162219215</v>
      </c>
      <c r="D1458" s="388">
        <f>ROWS(C$5:C1458)</f>
        <v>1454</v>
      </c>
      <c r="E1458" s="388" t="str">
        <f>IF(_xlfn.IFNA(VLOOKUP(A1458,$AG$3:$AH$83,2,FALSE),"")='11.1'!$D$5,TXM!D1458,"")</f>
        <v/>
      </c>
      <c r="F1458" t="str">
        <f>IFERROR(SMALL($E$5:$E$9000,ROWS($E$5:E1458)),"")</f>
        <v/>
      </c>
      <c r="I1458" s="371" t="s">
        <v>37</v>
      </c>
      <c r="J1458" t="s">
        <v>98</v>
      </c>
      <c r="K1458" s="372">
        <v>792827</v>
      </c>
      <c r="L1458" s="388">
        <f>ROWS(K$5:K1458)</f>
        <v>1454</v>
      </c>
      <c r="M1458" s="388" t="str">
        <f>IF(_xlfn.IFNA(VLOOKUP(I1458,$AG$3:$AH$83,2,FALSE),"")='11.1'!$D$5,TXM!L1458,"")</f>
        <v/>
      </c>
      <c r="N1458" t="str">
        <f>IFERROR(SMALL($M$5:$M$9000,ROWS($M$5:M1458)),"")</f>
        <v/>
      </c>
      <c r="P1458" t="s">
        <v>133</v>
      </c>
      <c r="Q1458" t="s">
        <v>827</v>
      </c>
      <c r="R1458">
        <v>1067006</v>
      </c>
      <c r="S1458" s="388">
        <f>ROWS(R$5:R1458)</f>
        <v>1454</v>
      </c>
      <c r="T1458" s="388" t="str">
        <f>IF(_xlfn.IFNA(VLOOKUP(P1458,$AG$3:$AH$83,2,FALSE),"")='11.1'!$D$5,TXM!S1458,"")</f>
        <v/>
      </c>
      <c r="U1458" t="str">
        <f>IFERROR(SMALL($T$5:$T$9000,ROWS($T$5:T1458)),"")</f>
        <v/>
      </c>
    </row>
    <row r="1459" spans="1:21" ht="14.4" customHeight="1" x14ac:dyDescent="0.3">
      <c r="A1459" s="371" t="s">
        <v>28</v>
      </c>
      <c r="B1459" t="s">
        <v>785</v>
      </c>
      <c r="C1459" s="372">
        <v>101725799</v>
      </c>
      <c r="D1459" s="388">
        <f>ROWS(C$5:C1459)</f>
        <v>1455</v>
      </c>
      <c r="E1459" s="388" t="str">
        <f>IF(_xlfn.IFNA(VLOOKUP(A1459,$AG$3:$AH$83,2,FALSE),"")='11.1'!$D$5,TXM!D1459,"")</f>
        <v/>
      </c>
      <c r="F1459" t="str">
        <f>IFERROR(SMALL($E$5:$E$9000,ROWS($E$5:E1459)),"")</f>
        <v/>
      </c>
      <c r="I1459" s="371" t="s">
        <v>37</v>
      </c>
      <c r="J1459" t="s">
        <v>100</v>
      </c>
      <c r="K1459" s="372">
        <v>751186</v>
      </c>
      <c r="L1459" s="388">
        <f>ROWS(K$5:K1459)</f>
        <v>1455</v>
      </c>
      <c r="M1459" s="388" t="str">
        <f>IF(_xlfn.IFNA(VLOOKUP(I1459,$AG$3:$AH$83,2,FALSE),"")='11.1'!$D$5,TXM!L1459,"")</f>
        <v/>
      </c>
      <c r="N1459" t="str">
        <f>IFERROR(SMALL($M$5:$M$9000,ROWS($M$5:M1459)),"")</f>
        <v/>
      </c>
      <c r="P1459" t="s">
        <v>133</v>
      </c>
      <c r="Q1459" t="s">
        <v>845</v>
      </c>
      <c r="R1459">
        <v>881591</v>
      </c>
      <c r="S1459" s="388">
        <f>ROWS(R$5:R1459)</f>
        <v>1455</v>
      </c>
      <c r="T1459" s="388" t="str">
        <f>IF(_xlfn.IFNA(VLOOKUP(P1459,$AG$3:$AH$83,2,FALSE),"")='11.1'!$D$5,TXM!S1459,"")</f>
        <v/>
      </c>
      <c r="U1459" t="str">
        <f>IFERROR(SMALL($T$5:$T$9000,ROWS($T$5:T1459)),"")</f>
        <v/>
      </c>
    </row>
    <row r="1460" spans="1:21" ht="14.4" customHeight="1" x14ac:dyDescent="0.3">
      <c r="A1460" s="371" t="s">
        <v>28</v>
      </c>
      <c r="B1460" t="s">
        <v>996</v>
      </c>
      <c r="C1460" s="372">
        <v>22782470</v>
      </c>
      <c r="D1460" s="388">
        <f>ROWS(C$5:C1460)</f>
        <v>1456</v>
      </c>
      <c r="E1460" s="388" t="str">
        <f>IF(_xlfn.IFNA(VLOOKUP(A1460,$AG$3:$AH$83,2,FALSE),"")='11.1'!$D$5,TXM!D1460,"")</f>
        <v/>
      </c>
      <c r="F1460" t="str">
        <f>IFERROR(SMALL($E$5:$E$9000,ROWS($E$5:E1460)),"")</f>
        <v/>
      </c>
      <c r="I1460" s="371" t="s">
        <v>37</v>
      </c>
      <c r="J1460" t="s">
        <v>821</v>
      </c>
      <c r="K1460" s="372">
        <v>742336</v>
      </c>
      <c r="L1460" s="388">
        <f>ROWS(K$5:K1460)</f>
        <v>1456</v>
      </c>
      <c r="M1460" s="388" t="str">
        <f>IF(_xlfn.IFNA(VLOOKUP(I1460,$AG$3:$AH$83,2,FALSE),"")='11.1'!$D$5,TXM!L1460,"")</f>
        <v/>
      </c>
      <c r="N1460" t="str">
        <f>IFERROR(SMALL($M$5:$M$9000,ROWS($M$5:M1460)),"")</f>
        <v/>
      </c>
      <c r="P1460" t="s">
        <v>133</v>
      </c>
      <c r="Q1460" t="s">
        <v>819</v>
      </c>
      <c r="R1460">
        <v>646763</v>
      </c>
      <c r="S1460" s="388">
        <f>ROWS(R$5:R1460)</f>
        <v>1456</v>
      </c>
      <c r="T1460" s="388" t="str">
        <f>IF(_xlfn.IFNA(VLOOKUP(P1460,$AG$3:$AH$83,2,FALSE),"")='11.1'!$D$5,TXM!S1460,"")</f>
        <v/>
      </c>
      <c r="U1460" t="str">
        <f>IFERROR(SMALL($T$5:$T$9000,ROWS($T$5:T1460)),"")</f>
        <v/>
      </c>
    </row>
    <row r="1461" spans="1:21" ht="14.4" customHeight="1" x14ac:dyDescent="0.3">
      <c r="A1461" s="371" t="s">
        <v>28</v>
      </c>
      <c r="B1461" t="s">
        <v>845</v>
      </c>
      <c r="C1461" s="372">
        <v>7259747</v>
      </c>
      <c r="D1461" s="388">
        <f>ROWS(C$5:C1461)</f>
        <v>1457</v>
      </c>
      <c r="E1461" s="388" t="str">
        <f>IF(_xlfn.IFNA(VLOOKUP(A1461,$AG$3:$AH$83,2,FALSE),"")='11.1'!$D$5,TXM!D1461,"")</f>
        <v/>
      </c>
      <c r="F1461" t="str">
        <f>IFERROR(SMALL($E$5:$E$9000,ROWS($E$5:E1461)),"")</f>
        <v/>
      </c>
      <c r="I1461" s="371" t="s">
        <v>37</v>
      </c>
      <c r="J1461" t="s">
        <v>1500</v>
      </c>
      <c r="K1461" s="372">
        <v>608489</v>
      </c>
      <c r="L1461" s="388">
        <f>ROWS(K$5:K1461)</f>
        <v>1457</v>
      </c>
      <c r="M1461" s="388" t="str">
        <f>IF(_xlfn.IFNA(VLOOKUP(I1461,$AG$3:$AH$83,2,FALSE),"")='11.1'!$D$5,TXM!L1461,"")</f>
        <v/>
      </c>
      <c r="N1461" t="str">
        <f>IFERROR(SMALL($M$5:$M$9000,ROWS($M$5:M1461)),"")</f>
        <v/>
      </c>
      <c r="P1461" t="s">
        <v>133</v>
      </c>
      <c r="Q1461" t="s">
        <v>1434</v>
      </c>
      <c r="R1461">
        <v>641322</v>
      </c>
      <c r="S1461" s="388">
        <f>ROWS(R$5:R1461)</f>
        <v>1457</v>
      </c>
      <c r="T1461" s="388" t="str">
        <f>IF(_xlfn.IFNA(VLOOKUP(P1461,$AG$3:$AH$83,2,FALSE),"")='11.1'!$D$5,TXM!S1461,"")</f>
        <v/>
      </c>
      <c r="U1461" t="str">
        <f>IFERROR(SMALL($T$5:$T$9000,ROWS($T$5:T1461)),"")</f>
        <v/>
      </c>
    </row>
    <row r="1462" spans="1:21" ht="14.4" customHeight="1" x14ac:dyDescent="0.3">
      <c r="A1462" s="371" t="s">
        <v>28</v>
      </c>
      <c r="B1462" t="s">
        <v>865</v>
      </c>
      <c r="C1462" s="372">
        <v>6729376</v>
      </c>
      <c r="D1462" s="388">
        <f>ROWS(C$5:C1462)</f>
        <v>1458</v>
      </c>
      <c r="E1462" s="388" t="str">
        <f>IF(_xlfn.IFNA(VLOOKUP(A1462,$AG$3:$AH$83,2,FALSE),"")='11.1'!$D$5,TXM!D1462,"")</f>
        <v/>
      </c>
      <c r="F1462" t="str">
        <f>IFERROR(SMALL($E$5:$E$9000,ROWS($E$5:E1462)),"")</f>
        <v/>
      </c>
      <c r="I1462" s="371" t="s">
        <v>37</v>
      </c>
      <c r="J1462" t="s">
        <v>1365</v>
      </c>
      <c r="K1462" s="372">
        <v>603438</v>
      </c>
      <c r="L1462" s="388">
        <f>ROWS(K$5:K1462)</f>
        <v>1458</v>
      </c>
      <c r="M1462" s="388" t="str">
        <f>IF(_xlfn.IFNA(VLOOKUP(I1462,$AG$3:$AH$83,2,FALSE),"")='11.1'!$D$5,TXM!L1462,"")</f>
        <v/>
      </c>
      <c r="N1462" t="str">
        <f>IFERROR(SMALL($M$5:$M$9000,ROWS($M$5:M1462)),"")</f>
        <v/>
      </c>
      <c r="P1462" t="s">
        <v>133</v>
      </c>
      <c r="Q1462" t="s">
        <v>871</v>
      </c>
      <c r="R1462">
        <v>583659</v>
      </c>
      <c r="S1462" s="388">
        <f>ROWS(R$5:R1462)</f>
        <v>1458</v>
      </c>
      <c r="T1462" s="388" t="str">
        <f>IF(_xlfn.IFNA(VLOOKUP(P1462,$AG$3:$AH$83,2,FALSE),"")='11.1'!$D$5,TXM!S1462,"")</f>
        <v/>
      </c>
      <c r="U1462" t="str">
        <f>IFERROR(SMALL($T$5:$T$9000,ROWS($T$5:T1462)),"")</f>
        <v/>
      </c>
    </row>
    <row r="1463" spans="1:21" ht="14.4" customHeight="1" x14ac:dyDescent="0.3">
      <c r="A1463" s="371" t="s">
        <v>28</v>
      </c>
      <c r="B1463" t="s">
        <v>1265</v>
      </c>
      <c r="C1463" s="372">
        <v>2588977</v>
      </c>
      <c r="D1463" s="388">
        <f>ROWS(C$5:C1463)</f>
        <v>1459</v>
      </c>
      <c r="E1463" s="388" t="str">
        <f>IF(_xlfn.IFNA(VLOOKUP(A1463,$AG$3:$AH$83,2,FALSE),"")='11.1'!$D$5,TXM!D1463,"")</f>
        <v/>
      </c>
      <c r="F1463" t="str">
        <f>IFERROR(SMALL($E$5:$E$9000,ROWS($E$5:E1463)),"")</f>
        <v/>
      </c>
      <c r="I1463" s="371" t="s">
        <v>37</v>
      </c>
      <c r="J1463" t="s">
        <v>799</v>
      </c>
      <c r="K1463" s="372">
        <v>562377</v>
      </c>
      <c r="L1463" s="388">
        <f>ROWS(K$5:K1463)</f>
        <v>1459</v>
      </c>
      <c r="M1463" s="388" t="str">
        <f>IF(_xlfn.IFNA(VLOOKUP(I1463,$AG$3:$AH$83,2,FALSE),"")='11.1'!$D$5,TXM!L1463,"")</f>
        <v/>
      </c>
      <c r="N1463" t="str">
        <f>IFERROR(SMALL($M$5:$M$9000,ROWS($M$5:M1463)),"")</f>
        <v/>
      </c>
      <c r="P1463" t="s">
        <v>133</v>
      </c>
      <c r="Q1463" t="s">
        <v>787</v>
      </c>
      <c r="R1463">
        <v>496571</v>
      </c>
      <c r="S1463" s="388">
        <f>ROWS(R$5:R1463)</f>
        <v>1459</v>
      </c>
      <c r="T1463" s="388" t="str">
        <f>IF(_xlfn.IFNA(VLOOKUP(P1463,$AG$3:$AH$83,2,FALSE),"")='11.1'!$D$5,TXM!S1463,"")</f>
        <v/>
      </c>
      <c r="U1463" t="str">
        <f>IFERROR(SMALL($T$5:$T$9000,ROWS($T$5:T1463)),"")</f>
        <v/>
      </c>
    </row>
    <row r="1464" spans="1:21" ht="14.4" customHeight="1" x14ac:dyDescent="0.3">
      <c r="A1464" s="371" t="s">
        <v>28</v>
      </c>
      <c r="B1464" t="s">
        <v>173</v>
      </c>
      <c r="C1464" s="372">
        <v>2310434</v>
      </c>
      <c r="D1464" s="388">
        <f>ROWS(C$5:C1464)</f>
        <v>1460</v>
      </c>
      <c r="E1464" s="388" t="str">
        <f>IF(_xlfn.IFNA(VLOOKUP(A1464,$AG$3:$AH$83,2,FALSE),"")='11.1'!$D$5,TXM!D1464,"")</f>
        <v/>
      </c>
      <c r="F1464" t="str">
        <f>IFERROR(SMALL($E$5:$E$9000,ROWS($E$5:E1464)),"")</f>
        <v/>
      </c>
      <c r="I1464" s="371" t="s">
        <v>37</v>
      </c>
      <c r="J1464" t="s">
        <v>996</v>
      </c>
      <c r="K1464" s="372">
        <v>512813</v>
      </c>
      <c r="L1464" s="388">
        <f>ROWS(K$5:K1464)</f>
        <v>1460</v>
      </c>
      <c r="M1464" s="388" t="str">
        <f>IF(_xlfn.IFNA(VLOOKUP(I1464,$AG$3:$AH$83,2,FALSE),"")='11.1'!$D$5,TXM!L1464,"")</f>
        <v/>
      </c>
      <c r="N1464" t="str">
        <f>IFERROR(SMALL($M$5:$M$9000,ROWS($M$5:M1464)),"")</f>
        <v/>
      </c>
      <c r="P1464" t="s">
        <v>133</v>
      </c>
      <c r="Q1464" t="s">
        <v>1441</v>
      </c>
      <c r="R1464">
        <v>489228</v>
      </c>
      <c r="S1464" s="388">
        <f>ROWS(R$5:R1464)</f>
        <v>1460</v>
      </c>
      <c r="T1464" s="388" t="str">
        <f>IF(_xlfn.IFNA(VLOOKUP(P1464,$AG$3:$AH$83,2,FALSE),"")='11.1'!$D$5,TXM!S1464,"")</f>
        <v/>
      </c>
      <c r="U1464" t="str">
        <f>IFERROR(SMALL($T$5:$T$9000,ROWS($T$5:T1464)),"")</f>
        <v/>
      </c>
    </row>
    <row r="1465" spans="1:21" ht="14.4" customHeight="1" x14ac:dyDescent="0.3">
      <c r="A1465" s="371" t="s">
        <v>28</v>
      </c>
      <c r="B1465" t="s">
        <v>95</v>
      </c>
      <c r="C1465" s="372">
        <v>2142323</v>
      </c>
      <c r="D1465" s="388">
        <f>ROWS(C$5:C1465)</f>
        <v>1461</v>
      </c>
      <c r="E1465" s="388" t="str">
        <f>IF(_xlfn.IFNA(VLOOKUP(A1465,$AG$3:$AH$83,2,FALSE),"")='11.1'!$D$5,TXM!D1465,"")</f>
        <v/>
      </c>
      <c r="F1465" t="str">
        <f>IFERROR(SMALL($E$5:$E$9000,ROWS($E$5:E1465)),"")</f>
        <v/>
      </c>
      <c r="I1465" s="371" t="s">
        <v>37</v>
      </c>
      <c r="J1465" t="s">
        <v>1006</v>
      </c>
      <c r="K1465" s="372">
        <v>484146</v>
      </c>
      <c r="L1465" s="388">
        <f>ROWS(K$5:K1465)</f>
        <v>1461</v>
      </c>
      <c r="M1465" s="388" t="str">
        <f>IF(_xlfn.IFNA(VLOOKUP(I1465,$AG$3:$AH$83,2,FALSE),"")='11.1'!$D$5,TXM!L1465,"")</f>
        <v/>
      </c>
      <c r="N1465" t="str">
        <f>IFERROR(SMALL($M$5:$M$9000,ROWS($M$5:M1465)),"")</f>
        <v/>
      </c>
      <c r="P1465" t="s">
        <v>133</v>
      </c>
      <c r="Q1465" t="s">
        <v>171</v>
      </c>
      <c r="R1465">
        <v>477436</v>
      </c>
      <c r="S1465" s="388">
        <f>ROWS(R$5:R1465)</f>
        <v>1461</v>
      </c>
      <c r="T1465" s="388" t="str">
        <f>IF(_xlfn.IFNA(VLOOKUP(P1465,$AG$3:$AH$83,2,FALSE),"")='11.1'!$D$5,TXM!S1465,"")</f>
        <v/>
      </c>
      <c r="U1465" t="str">
        <f>IFERROR(SMALL($T$5:$T$9000,ROWS($T$5:T1465)),"")</f>
        <v/>
      </c>
    </row>
    <row r="1466" spans="1:21" ht="14.4" customHeight="1" x14ac:dyDescent="0.3">
      <c r="A1466" s="371" t="s">
        <v>28</v>
      </c>
      <c r="B1466" t="s">
        <v>1318</v>
      </c>
      <c r="C1466" s="372">
        <v>1270701</v>
      </c>
      <c r="D1466" s="388">
        <f>ROWS(C$5:C1466)</f>
        <v>1462</v>
      </c>
      <c r="E1466" s="388" t="str">
        <f>IF(_xlfn.IFNA(VLOOKUP(A1466,$AG$3:$AH$83,2,FALSE),"")='11.1'!$D$5,TXM!D1466,"")</f>
        <v/>
      </c>
      <c r="F1466" t="str">
        <f>IFERROR(SMALL($E$5:$E$9000,ROWS($E$5:E1466)),"")</f>
        <v/>
      </c>
      <c r="I1466" s="371" t="s">
        <v>37</v>
      </c>
      <c r="J1466" t="s">
        <v>1002</v>
      </c>
      <c r="K1466" s="372">
        <v>436309</v>
      </c>
      <c r="L1466" s="388">
        <f>ROWS(K$5:K1466)</f>
        <v>1462</v>
      </c>
      <c r="M1466" s="388" t="str">
        <f>IF(_xlfn.IFNA(VLOOKUP(I1466,$AG$3:$AH$83,2,FALSE),"")='11.1'!$D$5,TXM!L1466,"")</f>
        <v/>
      </c>
      <c r="N1466" t="str">
        <f>IFERROR(SMALL($M$5:$M$9000,ROWS($M$5:M1466)),"")</f>
        <v/>
      </c>
      <c r="P1466" t="s">
        <v>133</v>
      </c>
      <c r="Q1466" t="s">
        <v>1275</v>
      </c>
      <c r="R1466">
        <v>434782</v>
      </c>
      <c r="S1466" s="388">
        <f>ROWS(R$5:R1466)</f>
        <v>1462</v>
      </c>
      <c r="T1466" s="388" t="str">
        <f>IF(_xlfn.IFNA(VLOOKUP(P1466,$AG$3:$AH$83,2,FALSE),"")='11.1'!$D$5,TXM!S1466,"")</f>
        <v/>
      </c>
      <c r="U1466" t="str">
        <f>IFERROR(SMALL($T$5:$T$9000,ROWS($T$5:T1466)),"")</f>
        <v/>
      </c>
    </row>
    <row r="1467" spans="1:21" ht="14.4" customHeight="1" x14ac:dyDescent="0.3">
      <c r="A1467" s="371" t="s">
        <v>28</v>
      </c>
      <c r="B1467" t="s">
        <v>999</v>
      </c>
      <c r="C1467" s="372">
        <v>1173400</v>
      </c>
      <c r="D1467" s="388">
        <f>ROWS(C$5:C1467)</f>
        <v>1463</v>
      </c>
      <c r="E1467" s="388" t="str">
        <f>IF(_xlfn.IFNA(VLOOKUP(A1467,$AG$3:$AH$83,2,FALSE),"")='11.1'!$D$5,TXM!D1467,"")</f>
        <v/>
      </c>
      <c r="F1467" t="str">
        <f>IFERROR(SMALL($E$5:$E$9000,ROWS($E$5:E1467)),"")</f>
        <v/>
      </c>
      <c r="I1467" s="371" t="s">
        <v>37</v>
      </c>
      <c r="J1467" t="s">
        <v>93</v>
      </c>
      <c r="K1467" s="372">
        <v>375980</v>
      </c>
      <c r="L1467" s="388">
        <f>ROWS(K$5:K1467)</f>
        <v>1463</v>
      </c>
      <c r="M1467" s="388" t="str">
        <f>IF(_xlfn.IFNA(VLOOKUP(I1467,$AG$3:$AH$83,2,FALSE),"")='11.1'!$D$5,TXM!L1467,"")</f>
        <v/>
      </c>
      <c r="N1467" t="str">
        <f>IFERROR(SMALL($M$5:$M$9000,ROWS($M$5:M1467)),"")</f>
        <v/>
      </c>
      <c r="P1467" t="s">
        <v>133</v>
      </c>
      <c r="Q1467" t="s">
        <v>789</v>
      </c>
      <c r="R1467">
        <v>361571</v>
      </c>
      <c r="S1467" s="388">
        <f>ROWS(R$5:R1467)</f>
        <v>1463</v>
      </c>
      <c r="T1467" s="388" t="str">
        <f>IF(_xlfn.IFNA(VLOOKUP(P1467,$AG$3:$AH$83,2,FALSE),"")='11.1'!$D$5,TXM!S1467,"")</f>
        <v/>
      </c>
      <c r="U1467" t="str">
        <f>IFERROR(SMALL($T$5:$T$9000,ROWS($T$5:T1467)),"")</f>
        <v/>
      </c>
    </row>
    <row r="1468" spans="1:21" ht="14.4" customHeight="1" x14ac:dyDescent="0.3">
      <c r="A1468" s="371" t="s">
        <v>28</v>
      </c>
      <c r="B1468" t="s">
        <v>789</v>
      </c>
      <c r="C1468" s="372">
        <v>966637</v>
      </c>
      <c r="D1468" s="388">
        <f>ROWS(C$5:C1468)</f>
        <v>1464</v>
      </c>
      <c r="E1468" s="388" t="str">
        <f>IF(_xlfn.IFNA(VLOOKUP(A1468,$AG$3:$AH$83,2,FALSE),"")='11.1'!$D$5,TXM!D1468,"")</f>
        <v/>
      </c>
      <c r="F1468" t="str">
        <f>IFERROR(SMALL($E$5:$E$9000,ROWS($E$5:E1468)),"")</f>
        <v/>
      </c>
      <c r="I1468" s="371" t="s">
        <v>37</v>
      </c>
      <c r="J1468" t="s">
        <v>1434</v>
      </c>
      <c r="K1468" s="372">
        <v>367894</v>
      </c>
      <c r="L1468" s="388">
        <f>ROWS(K$5:K1468)</f>
        <v>1464</v>
      </c>
      <c r="M1468" s="388" t="str">
        <f>IF(_xlfn.IFNA(VLOOKUP(I1468,$AG$3:$AH$83,2,FALSE),"")='11.1'!$D$5,TXM!L1468,"")</f>
        <v/>
      </c>
      <c r="N1468" t="str">
        <f>IFERROR(SMALL($M$5:$M$9000,ROWS($M$5:M1468)),"")</f>
        <v/>
      </c>
      <c r="P1468" t="s">
        <v>133</v>
      </c>
      <c r="Q1468" t="s">
        <v>1494</v>
      </c>
      <c r="R1468">
        <v>276123</v>
      </c>
      <c r="S1468" s="388">
        <f>ROWS(R$5:R1468)</f>
        <v>1464</v>
      </c>
      <c r="T1468" s="388" t="str">
        <f>IF(_xlfn.IFNA(VLOOKUP(P1468,$AG$3:$AH$83,2,FALSE),"")='11.1'!$D$5,TXM!S1468,"")</f>
        <v/>
      </c>
      <c r="U1468" t="str">
        <f>IFERROR(SMALL($T$5:$T$9000,ROWS($T$5:T1468)),"")</f>
        <v/>
      </c>
    </row>
    <row r="1469" spans="1:21" ht="14.4" customHeight="1" x14ac:dyDescent="0.3">
      <c r="A1469" s="371" t="s">
        <v>28</v>
      </c>
      <c r="B1469" t="s">
        <v>107</v>
      </c>
      <c r="C1469" s="372">
        <v>902260</v>
      </c>
      <c r="D1469" s="388">
        <f>ROWS(C$5:C1469)</f>
        <v>1465</v>
      </c>
      <c r="E1469" s="388" t="str">
        <f>IF(_xlfn.IFNA(VLOOKUP(A1469,$AG$3:$AH$83,2,FALSE),"")='11.1'!$D$5,TXM!D1469,"")</f>
        <v/>
      </c>
      <c r="F1469" t="str">
        <f>IFERROR(SMALL($E$5:$E$9000,ROWS($E$5:E1469)),"")</f>
        <v/>
      </c>
      <c r="I1469" s="371" t="s">
        <v>37</v>
      </c>
      <c r="J1469" t="s">
        <v>811</v>
      </c>
      <c r="K1469" s="372">
        <v>302398</v>
      </c>
      <c r="L1469" s="388">
        <f>ROWS(K$5:K1469)</f>
        <v>1465</v>
      </c>
      <c r="M1469" s="388" t="str">
        <f>IF(_xlfn.IFNA(VLOOKUP(I1469,$AG$3:$AH$83,2,FALSE),"")='11.1'!$D$5,TXM!L1469,"")</f>
        <v/>
      </c>
      <c r="N1469" t="str">
        <f>IFERROR(SMALL($M$5:$M$9000,ROWS($M$5:M1469)),"")</f>
        <v/>
      </c>
      <c r="P1469" t="s">
        <v>133</v>
      </c>
      <c r="Q1469" t="s">
        <v>821</v>
      </c>
      <c r="R1469">
        <v>243061</v>
      </c>
      <c r="S1469" s="388">
        <f>ROWS(R$5:R1469)</f>
        <v>1465</v>
      </c>
      <c r="T1469" s="388" t="str">
        <f>IF(_xlfn.IFNA(VLOOKUP(P1469,$AG$3:$AH$83,2,FALSE),"")='11.1'!$D$5,TXM!S1469,"")</f>
        <v/>
      </c>
      <c r="U1469" t="str">
        <f>IFERROR(SMALL($T$5:$T$9000,ROWS($T$5:T1469)),"")</f>
        <v/>
      </c>
    </row>
    <row r="1470" spans="1:21" ht="14.4" customHeight="1" x14ac:dyDescent="0.3">
      <c r="A1470" s="371" t="s">
        <v>28</v>
      </c>
      <c r="B1470" t="s">
        <v>843</v>
      </c>
      <c r="C1470" s="372">
        <v>790209</v>
      </c>
      <c r="D1470" s="388">
        <f>ROWS(C$5:C1470)</f>
        <v>1466</v>
      </c>
      <c r="E1470" s="388" t="str">
        <f>IF(_xlfn.IFNA(VLOOKUP(A1470,$AG$3:$AH$83,2,FALSE),"")='11.1'!$D$5,TXM!D1470,"")</f>
        <v/>
      </c>
      <c r="F1470" t="str">
        <f>IFERROR(SMALL($E$5:$E$9000,ROWS($E$5:E1470)),"")</f>
        <v/>
      </c>
      <c r="I1470" s="371" t="s">
        <v>37</v>
      </c>
      <c r="J1470" t="s">
        <v>869</v>
      </c>
      <c r="K1470" s="372">
        <v>157382</v>
      </c>
      <c r="L1470" s="388">
        <f>ROWS(K$5:K1470)</f>
        <v>1466</v>
      </c>
      <c r="M1470" s="388" t="str">
        <f>IF(_xlfn.IFNA(VLOOKUP(I1470,$AG$3:$AH$83,2,FALSE),"")='11.1'!$D$5,TXM!L1470,"")</f>
        <v/>
      </c>
      <c r="N1470" t="str">
        <f>IFERROR(SMALL($M$5:$M$9000,ROWS($M$5:M1470)),"")</f>
        <v/>
      </c>
      <c r="P1470" t="s">
        <v>133</v>
      </c>
      <c r="Q1470" t="s">
        <v>855</v>
      </c>
      <c r="R1470">
        <v>210799</v>
      </c>
      <c r="S1470" s="388">
        <f>ROWS(R$5:R1470)</f>
        <v>1466</v>
      </c>
      <c r="T1470" s="388" t="str">
        <f>IF(_xlfn.IFNA(VLOOKUP(P1470,$AG$3:$AH$83,2,FALSE),"")='11.1'!$D$5,TXM!S1470,"")</f>
        <v/>
      </c>
      <c r="U1470" t="str">
        <f>IFERROR(SMALL($T$5:$T$9000,ROWS($T$5:T1470)),"")</f>
        <v/>
      </c>
    </row>
    <row r="1471" spans="1:21" ht="14.4" customHeight="1" x14ac:dyDescent="0.3">
      <c r="A1471" s="371" t="s">
        <v>28</v>
      </c>
      <c r="B1471" t="s">
        <v>1402</v>
      </c>
      <c r="C1471" s="372">
        <v>706702</v>
      </c>
      <c r="D1471" s="388">
        <f>ROWS(C$5:C1471)</f>
        <v>1467</v>
      </c>
      <c r="E1471" s="388" t="str">
        <f>IF(_xlfn.IFNA(VLOOKUP(A1471,$AG$3:$AH$83,2,FALSE),"")='11.1'!$D$5,TXM!D1471,"")</f>
        <v/>
      </c>
      <c r="F1471" t="str">
        <f>IFERROR(SMALL($E$5:$E$9000,ROWS($E$5:E1471)),"")</f>
        <v/>
      </c>
      <c r="I1471" s="371" t="s">
        <v>37</v>
      </c>
      <c r="J1471" t="s">
        <v>807</v>
      </c>
      <c r="K1471" s="372">
        <v>105721</v>
      </c>
      <c r="L1471" s="388">
        <f>ROWS(K$5:K1471)</f>
        <v>1467</v>
      </c>
      <c r="M1471" s="388" t="str">
        <f>IF(_xlfn.IFNA(VLOOKUP(I1471,$AG$3:$AH$83,2,FALSE),"")='11.1'!$D$5,TXM!L1471,"")</f>
        <v/>
      </c>
      <c r="N1471" t="str">
        <f>IFERROR(SMALL($M$5:$M$9000,ROWS($M$5:M1471)),"")</f>
        <v/>
      </c>
      <c r="P1471" t="s">
        <v>133</v>
      </c>
      <c r="Q1471" t="s">
        <v>861</v>
      </c>
      <c r="R1471">
        <v>182832</v>
      </c>
      <c r="S1471" s="388">
        <f>ROWS(R$5:R1471)</f>
        <v>1467</v>
      </c>
      <c r="T1471" s="388" t="str">
        <f>IF(_xlfn.IFNA(VLOOKUP(P1471,$AG$3:$AH$83,2,FALSE),"")='11.1'!$D$5,TXM!S1471,"")</f>
        <v/>
      </c>
      <c r="U1471" t="str">
        <f>IFERROR(SMALL($T$5:$T$9000,ROWS($T$5:T1471)),"")</f>
        <v/>
      </c>
    </row>
    <row r="1472" spans="1:21" ht="14.4" customHeight="1" x14ac:dyDescent="0.3">
      <c r="A1472" s="371" t="s">
        <v>28</v>
      </c>
      <c r="B1472" t="s">
        <v>813</v>
      </c>
      <c r="C1472" s="372">
        <v>462812</v>
      </c>
      <c r="D1472" s="388">
        <f>ROWS(C$5:C1472)</f>
        <v>1468</v>
      </c>
      <c r="E1472" s="388" t="str">
        <f>IF(_xlfn.IFNA(VLOOKUP(A1472,$AG$3:$AH$83,2,FALSE),"")='11.1'!$D$5,TXM!D1472,"")</f>
        <v/>
      </c>
      <c r="F1472" t="str">
        <f>IFERROR(SMALL($E$5:$E$9000,ROWS($E$5:E1472)),"")</f>
        <v/>
      </c>
      <c r="I1472" s="371" t="s">
        <v>37</v>
      </c>
      <c r="J1472" t="s">
        <v>1402</v>
      </c>
      <c r="K1472" s="372">
        <v>77722</v>
      </c>
      <c r="L1472" s="388">
        <f>ROWS(K$5:K1472)</f>
        <v>1468</v>
      </c>
      <c r="M1472" s="388" t="str">
        <f>IF(_xlfn.IFNA(VLOOKUP(I1472,$AG$3:$AH$83,2,FALSE),"")='11.1'!$D$5,TXM!L1472,"")</f>
        <v/>
      </c>
      <c r="N1472" t="str">
        <f>IFERROR(SMALL($M$5:$M$9000,ROWS($M$5:M1472)),"")</f>
        <v/>
      </c>
      <c r="P1472" t="s">
        <v>133</v>
      </c>
      <c r="Q1472" t="s">
        <v>1252</v>
      </c>
      <c r="R1472">
        <v>174512</v>
      </c>
      <c r="S1472" s="388">
        <f>ROWS(R$5:R1472)</f>
        <v>1468</v>
      </c>
      <c r="T1472" s="388" t="str">
        <f>IF(_xlfn.IFNA(VLOOKUP(P1472,$AG$3:$AH$83,2,FALSE),"")='11.1'!$D$5,TXM!S1472,"")</f>
        <v/>
      </c>
      <c r="U1472" t="str">
        <f>IFERROR(SMALL($T$5:$T$9000,ROWS($T$5:T1472)),"")</f>
        <v/>
      </c>
    </row>
    <row r="1473" spans="1:21" ht="14.4" customHeight="1" x14ac:dyDescent="0.3">
      <c r="A1473" s="371" t="s">
        <v>28</v>
      </c>
      <c r="B1473" t="s">
        <v>835</v>
      </c>
      <c r="C1473" s="372">
        <v>391752</v>
      </c>
      <c r="D1473" s="388">
        <f>ROWS(C$5:C1473)</f>
        <v>1469</v>
      </c>
      <c r="E1473" s="388" t="str">
        <f>IF(_xlfn.IFNA(VLOOKUP(A1473,$AG$3:$AH$83,2,FALSE),"")='11.1'!$D$5,TXM!D1473,"")</f>
        <v/>
      </c>
      <c r="F1473" t="str">
        <f>IFERROR(SMALL($E$5:$E$9000,ROWS($E$5:E1473)),"")</f>
        <v/>
      </c>
      <c r="I1473" s="371" t="s">
        <v>37</v>
      </c>
      <c r="J1473" t="s">
        <v>1240</v>
      </c>
      <c r="K1473" s="372">
        <v>67046</v>
      </c>
      <c r="L1473" s="388">
        <f>ROWS(K$5:K1473)</f>
        <v>1469</v>
      </c>
      <c r="M1473" s="388" t="str">
        <f>IF(_xlfn.IFNA(VLOOKUP(I1473,$AG$3:$AH$83,2,FALSE),"")='11.1'!$D$5,TXM!L1473,"")</f>
        <v/>
      </c>
      <c r="N1473" t="str">
        <f>IFERROR(SMALL($M$5:$M$9000,ROWS($M$5:M1473)),"")</f>
        <v/>
      </c>
      <c r="P1473" t="s">
        <v>133</v>
      </c>
      <c r="Q1473" t="s">
        <v>102</v>
      </c>
      <c r="R1473">
        <v>149738</v>
      </c>
      <c r="S1473" s="388">
        <f>ROWS(R$5:R1473)</f>
        <v>1469</v>
      </c>
      <c r="T1473" s="388" t="str">
        <f>IF(_xlfn.IFNA(VLOOKUP(P1473,$AG$3:$AH$83,2,FALSE),"")='11.1'!$D$5,TXM!S1473,"")</f>
        <v/>
      </c>
      <c r="U1473" t="str">
        <f>IFERROR(SMALL($T$5:$T$9000,ROWS($T$5:T1473)),"")</f>
        <v/>
      </c>
    </row>
    <row r="1474" spans="1:21" ht="14.4" customHeight="1" x14ac:dyDescent="0.3">
      <c r="A1474" s="371" t="s">
        <v>28</v>
      </c>
      <c r="B1474" t="s">
        <v>96</v>
      </c>
      <c r="C1474" s="372">
        <v>362625</v>
      </c>
      <c r="D1474" s="388">
        <f>ROWS(C$5:C1474)</f>
        <v>1470</v>
      </c>
      <c r="E1474" s="388" t="str">
        <f>IF(_xlfn.IFNA(VLOOKUP(A1474,$AG$3:$AH$83,2,FALSE),"")='11.1'!$D$5,TXM!D1474,"")</f>
        <v/>
      </c>
      <c r="F1474" t="str">
        <f>IFERROR(SMALL($E$5:$E$9000,ROWS($E$5:E1474)),"")</f>
        <v/>
      </c>
      <c r="I1474" s="371" t="s">
        <v>37</v>
      </c>
      <c r="J1474" t="s">
        <v>809</v>
      </c>
      <c r="K1474" s="372">
        <v>56848</v>
      </c>
      <c r="L1474" s="388">
        <f>ROWS(K$5:K1474)</f>
        <v>1470</v>
      </c>
      <c r="M1474" s="388" t="str">
        <f>IF(_xlfn.IFNA(VLOOKUP(I1474,$AG$3:$AH$83,2,FALSE),"")='11.1'!$D$5,TXM!L1474,"")</f>
        <v/>
      </c>
      <c r="N1474" t="str">
        <f>IFERROR(SMALL($M$5:$M$9000,ROWS($M$5:M1474)),"")</f>
        <v/>
      </c>
      <c r="P1474" t="s">
        <v>133</v>
      </c>
      <c r="Q1474" t="s">
        <v>103</v>
      </c>
      <c r="R1474">
        <v>140650</v>
      </c>
      <c r="S1474" s="388">
        <f>ROWS(R$5:R1474)</f>
        <v>1470</v>
      </c>
      <c r="T1474" s="388" t="str">
        <f>IF(_xlfn.IFNA(VLOOKUP(P1474,$AG$3:$AH$83,2,FALSE),"")='11.1'!$D$5,TXM!S1474,"")</f>
        <v/>
      </c>
      <c r="U1474" t="str">
        <f>IFERROR(SMALL($T$5:$T$9000,ROWS($T$5:T1474)),"")</f>
        <v/>
      </c>
    </row>
    <row r="1475" spans="1:21" ht="14.4" customHeight="1" x14ac:dyDescent="0.3">
      <c r="A1475" s="371" t="s">
        <v>28</v>
      </c>
      <c r="B1475" t="s">
        <v>779</v>
      </c>
      <c r="C1475" s="372">
        <v>341678</v>
      </c>
      <c r="D1475" s="388">
        <f>ROWS(C$5:C1475)</f>
        <v>1471</v>
      </c>
      <c r="E1475" s="388" t="str">
        <f>IF(_xlfn.IFNA(VLOOKUP(A1475,$AG$3:$AH$83,2,FALSE),"")='11.1'!$D$5,TXM!D1475,"")</f>
        <v/>
      </c>
      <c r="F1475" t="str">
        <f>IFERROR(SMALL($E$5:$E$9000,ROWS($E$5:E1475)),"")</f>
        <v/>
      </c>
      <c r="I1475" s="371" t="s">
        <v>37</v>
      </c>
      <c r="J1475" t="s">
        <v>1003</v>
      </c>
      <c r="K1475" s="372">
        <v>41298</v>
      </c>
      <c r="L1475" s="388">
        <f>ROWS(K$5:K1475)</f>
        <v>1471</v>
      </c>
      <c r="M1475" s="388" t="str">
        <f>IF(_xlfn.IFNA(VLOOKUP(I1475,$AG$3:$AH$83,2,FALSE),"")='11.1'!$D$5,TXM!L1475,"")</f>
        <v/>
      </c>
      <c r="N1475" t="str">
        <f>IFERROR(SMALL($M$5:$M$9000,ROWS($M$5:M1475)),"")</f>
        <v/>
      </c>
      <c r="P1475" t="s">
        <v>133</v>
      </c>
      <c r="Q1475" t="s">
        <v>1002</v>
      </c>
      <c r="R1475">
        <v>135104</v>
      </c>
      <c r="S1475" s="388">
        <f>ROWS(R$5:R1475)</f>
        <v>1471</v>
      </c>
      <c r="T1475" s="388" t="str">
        <f>IF(_xlfn.IFNA(VLOOKUP(P1475,$AG$3:$AH$83,2,FALSE),"")='11.1'!$D$5,TXM!S1475,"")</f>
        <v/>
      </c>
      <c r="U1475" t="str">
        <f>IFERROR(SMALL($T$5:$T$9000,ROWS($T$5:T1475)),"")</f>
        <v/>
      </c>
    </row>
    <row r="1476" spans="1:21" ht="14.4" customHeight="1" x14ac:dyDescent="0.3">
      <c r="A1476" s="371" t="s">
        <v>28</v>
      </c>
      <c r="B1476" t="s">
        <v>863</v>
      </c>
      <c r="C1476" s="372">
        <v>232828</v>
      </c>
      <c r="D1476" s="388">
        <f>ROWS(C$5:C1476)</f>
        <v>1472</v>
      </c>
      <c r="E1476" s="388" t="str">
        <f>IF(_xlfn.IFNA(VLOOKUP(A1476,$AG$3:$AH$83,2,FALSE),"")='11.1'!$D$5,TXM!D1476,"")</f>
        <v/>
      </c>
      <c r="F1476" t="str">
        <f>IFERROR(SMALL($E$5:$E$9000,ROWS($E$5:E1476)),"")</f>
        <v/>
      </c>
      <c r="I1476" s="371" t="s">
        <v>37</v>
      </c>
      <c r="J1476" t="s">
        <v>813</v>
      </c>
      <c r="K1476" s="372">
        <v>32040</v>
      </c>
      <c r="L1476" s="388">
        <f>ROWS(K$5:K1476)</f>
        <v>1472</v>
      </c>
      <c r="M1476" s="388" t="str">
        <f>IF(_xlfn.IFNA(VLOOKUP(I1476,$AG$3:$AH$83,2,FALSE),"")='11.1'!$D$5,TXM!L1476,"")</f>
        <v/>
      </c>
      <c r="N1476" t="str">
        <f>IFERROR(SMALL($M$5:$M$9000,ROWS($M$5:M1476)),"")</f>
        <v/>
      </c>
      <c r="P1476" t="s">
        <v>133</v>
      </c>
      <c r="Q1476" t="s">
        <v>1003</v>
      </c>
      <c r="R1476">
        <v>118655</v>
      </c>
      <c r="S1476" s="388">
        <f>ROWS(R$5:R1476)</f>
        <v>1472</v>
      </c>
      <c r="T1476" s="388" t="str">
        <f>IF(_xlfn.IFNA(VLOOKUP(P1476,$AG$3:$AH$83,2,FALSE),"")='11.1'!$D$5,TXM!S1476,"")</f>
        <v/>
      </c>
      <c r="U1476" t="str">
        <f>IFERROR(SMALL($T$5:$T$9000,ROWS($T$5:T1476)),"")</f>
        <v/>
      </c>
    </row>
    <row r="1477" spans="1:21" ht="14.4" customHeight="1" x14ac:dyDescent="0.3">
      <c r="A1477" s="371" t="s">
        <v>28</v>
      </c>
      <c r="B1477" t="s">
        <v>837</v>
      </c>
      <c r="C1477" s="372">
        <v>181963</v>
      </c>
      <c r="D1477" s="388">
        <f>ROWS(C$5:C1477)</f>
        <v>1473</v>
      </c>
      <c r="E1477" s="388" t="str">
        <f>IF(_xlfn.IFNA(VLOOKUP(A1477,$AG$3:$AH$83,2,FALSE),"")='11.1'!$D$5,TXM!D1477,"")</f>
        <v/>
      </c>
      <c r="F1477" t="str">
        <f>IFERROR(SMALL($E$5:$E$9000,ROWS($E$5:E1477)),"")</f>
        <v/>
      </c>
      <c r="I1477" s="371" t="s">
        <v>37</v>
      </c>
      <c r="J1477" t="s">
        <v>857</v>
      </c>
      <c r="K1477" s="372">
        <v>28540</v>
      </c>
      <c r="L1477" s="388">
        <f>ROWS(K$5:K1477)</f>
        <v>1473</v>
      </c>
      <c r="M1477" s="388" t="str">
        <f>IF(_xlfn.IFNA(VLOOKUP(I1477,$AG$3:$AH$83,2,FALSE),"")='11.1'!$D$5,TXM!L1477,"")</f>
        <v/>
      </c>
      <c r="N1477" t="str">
        <f>IFERROR(SMALL($M$5:$M$9000,ROWS($M$5:M1477)),"")</f>
        <v/>
      </c>
      <c r="P1477" t="s">
        <v>133</v>
      </c>
      <c r="Q1477" t="s">
        <v>799</v>
      </c>
      <c r="R1477">
        <v>114308</v>
      </c>
      <c r="S1477" s="388">
        <f>ROWS(R$5:R1477)</f>
        <v>1473</v>
      </c>
      <c r="T1477" s="388" t="str">
        <f>IF(_xlfn.IFNA(VLOOKUP(P1477,$AG$3:$AH$83,2,FALSE),"")='11.1'!$D$5,TXM!S1477,"")</f>
        <v/>
      </c>
      <c r="U1477" t="str">
        <f>IFERROR(SMALL($T$5:$T$9000,ROWS($T$5:T1477)),"")</f>
        <v/>
      </c>
    </row>
    <row r="1478" spans="1:21" ht="14.4" customHeight="1" x14ac:dyDescent="0.3">
      <c r="A1478" s="371" t="s">
        <v>28</v>
      </c>
      <c r="B1478" t="s">
        <v>1006</v>
      </c>
      <c r="C1478" s="372">
        <v>160901</v>
      </c>
      <c r="D1478" s="388">
        <f>ROWS(C$5:C1478)</f>
        <v>1474</v>
      </c>
      <c r="E1478" s="388" t="str">
        <f>IF(_xlfn.IFNA(VLOOKUP(A1478,$AG$3:$AH$83,2,FALSE),"")='11.1'!$D$5,TXM!D1478,"")</f>
        <v/>
      </c>
      <c r="F1478" t="str">
        <f>IFERROR(SMALL($E$5:$E$9000,ROWS($E$5:E1478)),"")</f>
        <v/>
      </c>
      <c r="I1478" s="371" t="s">
        <v>37</v>
      </c>
      <c r="J1478" t="s">
        <v>825</v>
      </c>
      <c r="K1478" s="372">
        <v>18413</v>
      </c>
      <c r="L1478" s="388">
        <f>ROWS(K$5:K1478)</f>
        <v>1474</v>
      </c>
      <c r="M1478" s="388" t="str">
        <f>IF(_xlfn.IFNA(VLOOKUP(I1478,$AG$3:$AH$83,2,FALSE),"")='11.1'!$D$5,TXM!L1478,"")</f>
        <v/>
      </c>
      <c r="N1478" t="str">
        <f>IFERROR(SMALL($M$5:$M$9000,ROWS($M$5:M1478)),"")</f>
        <v/>
      </c>
      <c r="P1478" t="s">
        <v>133</v>
      </c>
      <c r="Q1478" t="s">
        <v>1005</v>
      </c>
      <c r="R1478">
        <v>111681</v>
      </c>
      <c r="S1478" s="388">
        <f>ROWS(R$5:R1478)</f>
        <v>1474</v>
      </c>
      <c r="T1478" s="388" t="str">
        <f>IF(_xlfn.IFNA(VLOOKUP(P1478,$AG$3:$AH$83,2,FALSE),"")='11.1'!$D$5,TXM!S1478,"")</f>
        <v/>
      </c>
      <c r="U1478" t="str">
        <f>IFERROR(SMALL($T$5:$T$9000,ROWS($T$5:T1478)),"")</f>
        <v/>
      </c>
    </row>
    <row r="1479" spans="1:21" ht="14.4" customHeight="1" x14ac:dyDescent="0.3">
      <c r="A1479" s="371" t="s">
        <v>28</v>
      </c>
      <c r="B1479" t="s">
        <v>823</v>
      </c>
      <c r="C1479" s="372">
        <v>129448</v>
      </c>
      <c r="D1479" s="388">
        <f>ROWS(C$5:C1479)</f>
        <v>1475</v>
      </c>
      <c r="E1479" s="388" t="str">
        <f>IF(_xlfn.IFNA(VLOOKUP(A1479,$AG$3:$AH$83,2,FALSE),"")='11.1'!$D$5,TXM!D1479,"")</f>
        <v/>
      </c>
      <c r="F1479" t="str">
        <f>IFERROR(SMALL($E$5:$E$9000,ROWS($E$5:E1479)),"")</f>
        <v/>
      </c>
      <c r="I1479" s="371" t="s">
        <v>37</v>
      </c>
      <c r="J1479" t="s">
        <v>990</v>
      </c>
      <c r="K1479" s="372">
        <v>17496</v>
      </c>
      <c r="L1479" s="388">
        <f>ROWS(K$5:K1479)</f>
        <v>1475</v>
      </c>
      <c r="M1479" s="388" t="str">
        <f>IF(_xlfn.IFNA(VLOOKUP(I1479,$AG$3:$AH$83,2,FALSE),"")='11.1'!$D$5,TXM!L1479,"")</f>
        <v/>
      </c>
      <c r="N1479" t="str">
        <f>IFERROR(SMALL($M$5:$M$9000,ROWS($M$5:M1479)),"")</f>
        <v/>
      </c>
      <c r="P1479" t="s">
        <v>133</v>
      </c>
      <c r="Q1479" t="s">
        <v>841</v>
      </c>
      <c r="R1479">
        <v>104631</v>
      </c>
      <c r="S1479" s="388">
        <f>ROWS(R$5:R1479)</f>
        <v>1475</v>
      </c>
      <c r="T1479" s="388" t="str">
        <f>IF(_xlfn.IFNA(VLOOKUP(P1479,$AG$3:$AH$83,2,FALSE),"")='11.1'!$D$5,TXM!S1479,"")</f>
        <v/>
      </c>
      <c r="U1479" t="str">
        <f>IFERROR(SMALL($T$5:$T$9000,ROWS($T$5:T1479)),"")</f>
        <v/>
      </c>
    </row>
    <row r="1480" spans="1:21" ht="14.4" customHeight="1" x14ac:dyDescent="0.3">
      <c r="A1480" s="371" t="s">
        <v>28</v>
      </c>
      <c r="B1480" t="s">
        <v>793</v>
      </c>
      <c r="C1480" s="372">
        <v>93173</v>
      </c>
      <c r="D1480" s="388">
        <f>ROWS(C$5:C1480)</f>
        <v>1476</v>
      </c>
      <c r="E1480" s="388" t="str">
        <f>IF(_xlfn.IFNA(VLOOKUP(A1480,$AG$3:$AH$83,2,FALSE),"")='11.1'!$D$5,TXM!D1480,"")</f>
        <v/>
      </c>
      <c r="F1480" t="str">
        <f>IFERROR(SMALL($E$5:$E$9000,ROWS($E$5:E1480)),"")</f>
        <v/>
      </c>
      <c r="I1480" s="371" t="s">
        <v>37</v>
      </c>
      <c r="J1480" t="s">
        <v>829</v>
      </c>
      <c r="K1480" s="372">
        <v>14322</v>
      </c>
      <c r="L1480" s="388">
        <f>ROWS(K$5:K1480)</f>
        <v>1476</v>
      </c>
      <c r="M1480" s="388" t="str">
        <f>IF(_xlfn.IFNA(VLOOKUP(I1480,$AG$3:$AH$83,2,FALSE),"")='11.1'!$D$5,TXM!L1480,"")</f>
        <v/>
      </c>
      <c r="N1480" t="str">
        <f>IFERROR(SMALL($M$5:$M$9000,ROWS($M$5:M1480)),"")</f>
        <v/>
      </c>
      <c r="P1480" t="s">
        <v>133</v>
      </c>
      <c r="Q1480" t="s">
        <v>825</v>
      </c>
      <c r="R1480">
        <v>99382</v>
      </c>
      <c r="S1480" s="388">
        <f>ROWS(R$5:R1480)</f>
        <v>1476</v>
      </c>
      <c r="T1480" s="388" t="str">
        <f>IF(_xlfn.IFNA(VLOOKUP(P1480,$AG$3:$AH$83,2,FALSE),"")='11.1'!$D$5,TXM!S1480,"")</f>
        <v/>
      </c>
      <c r="U1480" t="str">
        <f>IFERROR(SMALL($T$5:$T$9000,ROWS($T$5:T1480)),"")</f>
        <v/>
      </c>
    </row>
    <row r="1481" spans="1:21" ht="14.4" customHeight="1" x14ac:dyDescent="0.3">
      <c r="A1481" s="371" t="s">
        <v>28</v>
      </c>
      <c r="B1481" t="s">
        <v>1285</v>
      </c>
      <c r="C1481" s="372">
        <v>84700</v>
      </c>
      <c r="D1481" s="388">
        <f>ROWS(C$5:C1481)</f>
        <v>1477</v>
      </c>
      <c r="E1481" s="388" t="str">
        <f>IF(_xlfn.IFNA(VLOOKUP(A1481,$AG$3:$AH$83,2,FALSE),"")='11.1'!$D$5,TXM!D1481,"")</f>
        <v/>
      </c>
      <c r="F1481" t="str">
        <f>IFERROR(SMALL($E$5:$E$9000,ROWS($E$5:E1481)),"")</f>
        <v/>
      </c>
      <c r="I1481" s="371" t="s">
        <v>37</v>
      </c>
      <c r="J1481" t="s">
        <v>777</v>
      </c>
      <c r="K1481" s="372">
        <v>2701</v>
      </c>
      <c r="L1481" s="388">
        <f>ROWS(K$5:K1481)</f>
        <v>1477</v>
      </c>
      <c r="M1481" s="388" t="str">
        <f>IF(_xlfn.IFNA(VLOOKUP(I1481,$AG$3:$AH$83,2,FALSE),"")='11.1'!$D$5,TXM!L1481,"")</f>
        <v/>
      </c>
      <c r="N1481" t="str">
        <f>IFERROR(SMALL($M$5:$M$9000,ROWS($M$5:M1481)),"")</f>
        <v/>
      </c>
      <c r="P1481" t="s">
        <v>133</v>
      </c>
      <c r="Q1481" t="s">
        <v>835</v>
      </c>
      <c r="R1481">
        <v>94103</v>
      </c>
      <c r="S1481" s="388">
        <f>ROWS(R$5:R1481)</f>
        <v>1477</v>
      </c>
      <c r="T1481" s="388" t="str">
        <f>IF(_xlfn.IFNA(VLOOKUP(P1481,$AG$3:$AH$83,2,FALSE),"")='11.1'!$D$5,TXM!S1481,"")</f>
        <v/>
      </c>
      <c r="U1481" t="str">
        <f>IFERROR(SMALL($T$5:$T$9000,ROWS($T$5:T1481)),"")</f>
        <v/>
      </c>
    </row>
    <row r="1482" spans="1:21" ht="14.4" customHeight="1" x14ac:dyDescent="0.3">
      <c r="A1482" s="371" t="s">
        <v>28</v>
      </c>
      <c r="B1482" t="s">
        <v>859</v>
      </c>
      <c r="C1482" s="372">
        <v>80799</v>
      </c>
      <c r="D1482" s="388">
        <f>ROWS(C$5:C1482)</f>
        <v>1478</v>
      </c>
      <c r="E1482" s="388" t="str">
        <f>IF(_xlfn.IFNA(VLOOKUP(A1482,$AG$3:$AH$83,2,FALSE),"")='11.1'!$D$5,TXM!D1482,"")</f>
        <v/>
      </c>
      <c r="F1482" t="str">
        <f>IFERROR(SMALL($E$5:$E$9000,ROWS($E$5:E1482)),"")</f>
        <v/>
      </c>
      <c r="I1482" s="371" t="s">
        <v>37</v>
      </c>
      <c r="J1482" t="s">
        <v>871</v>
      </c>
      <c r="K1482" s="372">
        <v>1702</v>
      </c>
      <c r="L1482" s="388">
        <f>ROWS(K$5:K1482)</f>
        <v>1478</v>
      </c>
      <c r="M1482" s="388" t="str">
        <f>IF(_xlfn.IFNA(VLOOKUP(I1482,$AG$3:$AH$83,2,FALSE),"")='11.1'!$D$5,TXM!L1482,"")</f>
        <v/>
      </c>
      <c r="N1482" t="str">
        <f>IFERROR(SMALL($M$5:$M$9000,ROWS($M$5:M1482)),"")</f>
        <v/>
      </c>
      <c r="P1482" t="s">
        <v>133</v>
      </c>
      <c r="Q1482" t="s">
        <v>793</v>
      </c>
      <c r="R1482">
        <v>91892</v>
      </c>
      <c r="S1482" s="388">
        <f>ROWS(R$5:R1482)</f>
        <v>1478</v>
      </c>
      <c r="T1482" s="388" t="str">
        <f>IF(_xlfn.IFNA(VLOOKUP(P1482,$AG$3:$AH$83,2,FALSE),"")='11.1'!$D$5,TXM!S1482,"")</f>
        <v/>
      </c>
      <c r="U1482" t="str">
        <f>IFERROR(SMALL($T$5:$T$9000,ROWS($T$5:T1482)),"")</f>
        <v/>
      </c>
    </row>
    <row r="1483" spans="1:21" ht="14.4" customHeight="1" x14ac:dyDescent="0.3">
      <c r="A1483" s="371" t="s">
        <v>28</v>
      </c>
      <c r="B1483" t="s">
        <v>841</v>
      </c>
      <c r="C1483" s="372">
        <v>67554</v>
      </c>
      <c r="D1483" s="388">
        <f>ROWS(C$5:C1483)</f>
        <v>1479</v>
      </c>
      <c r="E1483" s="388" t="str">
        <f>IF(_xlfn.IFNA(VLOOKUP(A1483,$AG$3:$AH$83,2,FALSE),"")='11.1'!$D$5,TXM!D1483,"")</f>
        <v/>
      </c>
      <c r="F1483" t="str">
        <f>IFERROR(SMALL($E$5:$E$9000,ROWS($E$5:E1483)),"")</f>
        <v/>
      </c>
      <c r="I1483" s="371" t="s">
        <v>37</v>
      </c>
      <c r="J1483" t="s">
        <v>819</v>
      </c>
      <c r="K1483" s="372">
        <v>917</v>
      </c>
      <c r="L1483" s="388">
        <f>ROWS(K$5:K1483)</f>
        <v>1479</v>
      </c>
      <c r="M1483" s="388" t="str">
        <f>IF(_xlfn.IFNA(VLOOKUP(I1483,$AG$3:$AH$83,2,FALSE),"")='11.1'!$D$5,TXM!L1483,"")</f>
        <v/>
      </c>
      <c r="N1483" t="str">
        <f>IFERROR(SMALL($M$5:$M$9000,ROWS($M$5:M1483)),"")</f>
        <v/>
      </c>
      <c r="P1483" t="s">
        <v>133</v>
      </c>
      <c r="Q1483" t="s">
        <v>1001</v>
      </c>
      <c r="R1483">
        <v>88569</v>
      </c>
      <c r="S1483" s="388">
        <f>ROWS(R$5:R1483)</f>
        <v>1479</v>
      </c>
      <c r="T1483" s="388" t="str">
        <f>IF(_xlfn.IFNA(VLOOKUP(P1483,$AG$3:$AH$83,2,FALSE),"")='11.1'!$D$5,TXM!S1483,"")</f>
        <v/>
      </c>
      <c r="U1483" t="str">
        <f>IFERROR(SMALL($T$5:$T$9000,ROWS($T$5:T1483)),"")</f>
        <v/>
      </c>
    </row>
    <row r="1484" spans="1:21" ht="14.4" customHeight="1" x14ac:dyDescent="0.3">
      <c r="A1484" s="371" t="s">
        <v>28</v>
      </c>
      <c r="B1484" t="s">
        <v>108</v>
      </c>
      <c r="C1484" s="372">
        <v>53000</v>
      </c>
      <c r="D1484" s="388">
        <f>ROWS(C$5:C1484)</f>
        <v>1480</v>
      </c>
      <c r="E1484" s="388" t="str">
        <f>IF(_xlfn.IFNA(VLOOKUP(A1484,$AG$3:$AH$83,2,FALSE),"")='11.1'!$D$5,TXM!D1484,"")</f>
        <v/>
      </c>
      <c r="F1484" t="str">
        <f>IFERROR(SMALL($E$5:$E$9000,ROWS($E$5:E1484)),"")</f>
        <v/>
      </c>
      <c r="I1484" s="371" t="s">
        <v>37</v>
      </c>
      <c r="J1484" t="s">
        <v>173</v>
      </c>
      <c r="K1484" s="372">
        <v>11</v>
      </c>
      <c r="L1484" s="388">
        <f>ROWS(K$5:K1484)</f>
        <v>1480</v>
      </c>
      <c r="M1484" s="388" t="str">
        <f>IF(_xlfn.IFNA(VLOOKUP(I1484,$AG$3:$AH$83,2,FALSE),"")='11.1'!$D$5,TXM!L1484,"")</f>
        <v/>
      </c>
      <c r="N1484" t="str">
        <f>IFERROR(SMALL($M$5:$M$9000,ROWS($M$5:M1484)),"")</f>
        <v/>
      </c>
      <c r="P1484" t="s">
        <v>133</v>
      </c>
      <c r="Q1484" t="s">
        <v>1365</v>
      </c>
      <c r="R1484">
        <v>49040</v>
      </c>
      <c r="S1484" s="388">
        <f>ROWS(R$5:R1484)</f>
        <v>1480</v>
      </c>
      <c r="T1484" s="388" t="str">
        <f>IF(_xlfn.IFNA(VLOOKUP(P1484,$AG$3:$AH$83,2,FALSE),"")='11.1'!$D$5,TXM!S1484,"")</f>
        <v/>
      </c>
      <c r="U1484" t="str">
        <f>IFERROR(SMALL($T$5:$T$9000,ROWS($T$5:T1484)),"")</f>
        <v/>
      </c>
    </row>
    <row r="1485" spans="1:21" ht="14.4" customHeight="1" x14ac:dyDescent="0.3">
      <c r="A1485" s="371" t="s">
        <v>28</v>
      </c>
      <c r="B1485" t="s">
        <v>1004</v>
      </c>
      <c r="C1485" s="372">
        <v>51004</v>
      </c>
      <c r="D1485" s="388">
        <f>ROWS(C$5:C1485)</f>
        <v>1481</v>
      </c>
      <c r="E1485" s="388" t="str">
        <f>IF(_xlfn.IFNA(VLOOKUP(A1485,$AG$3:$AH$83,2,FALSE),"")='11.1'!$D$5,TXM!D1485,"")</f>
        <v/>
      </c>
      <c r="F1485" t="str">
        <f>IFERROR(SMALL($E$5:$E$9000,ROWS($E$5:E1485)),"")</f>
        <v/>
      </c>
      <c r="I1485" s="371" t="s">
        <v>53</v>
      </c>
      <c r="J1485" t="s">
        <v>865</v>
      </c>
      <c r="K1485" s="372">
        <v>129585053</v>
      </c>
      <c r="L1485" s="388">
        <f>ROWS(K$5:K1485)</f>
        <v>1481</v>
      </c>
      <c r="M1485" s="388" t="str">
        <f>IF(_xlfn.IFNA(VLOOKUP(I1485,$AG$3:$AH$83,2,FALSE),"")='11.1'!$D$5,TXM!L1485,"")</f>
        <v/>
      </c>
      <c r="N1485" t="str">
        <f>IFERROR(SMALL($M$5:$M$9000,ROWS($M$5:M1485)),"")</f>
        <v/>
      </c>
      <c r="P1485" t="s">
        <v>133</v>
      </c>
      <c r="Q1485" t="s">
        <v>817</v>
      </c>
      <c r="R1485">
        <v>37302</v>
      </c>
      <c r="S1485" s="388">
        <f>ROWS(R$5:R1485)</f>
        <v>1481</v>
      </c>
      <c r="T1485" s="388" t="str">
        <f>IF(_xlfn.IFNA(VLOOKUP(P1485,$AG$3:$AH$83,2,FALSE),"")='11.1'!$D$5,TXM!S1485,"")</f>
        <v/>
      </c>
      <c r="U1485" t="str">
        <f>IFERROR(SMALL($T$5:$T$9000,ROWS($T$5:T1485)),"")</f>
        <v/>
      </c>
    </row>
    <row r="1486" spans="1:21" ht="14.4" customHeight="1" x14ac:dyDescent="0.3">
      <c r="A1486" s="371" t="s">
        <v>28</v>
      </c>
      <c r="B1486" t="s">
        <v>815</v>
      </c>
      <c r="C1486" s="372">
        <v>44916</v>
      </c>
      <c r="D1486" s="388">
        <f>ROWS(C$5:C1486)</f>
        <v>1482</v>
      </c>
      <c r="E1486" s="388" t="str">
        <f>IF(_xlfn.IFNA(VLOOKUP(A1486,$AG$3:$AH$83,2,FALSE),"")='11.1'!$D$5,TXM!D1486,"")</f>
        <v/>
      </c>
      <c r="F1486" t="str">
        <f>IFERROR(SMALL($E$5:$E$9000,ROWS($E$5:E1486)),"")</f>
        <v/>
      </c>
      <c r="I1486" s="371" t="s">
        <v>53</v>
      </c>
      <c r="J1486" t="s">
        <v>1252</v>
      </c>
      <c r="K1486" s="372">
        <v>103627225</v>
      </c>
      <c r="L1486" s="388">
        <f>ROWS(K$5:K1486)</f>
        <v>1482</v>
      </c>
      <c r="M1486" s="388" t="str">
        <f>IF(_xlfn.IFNA(VLOOKUP(I1486,$AG$3:$AH$83,2,FALSE),"")='11.1'!$D$5,TXM!L1486,"")</f>
        <v/>
      </c>
      <c r="N1486" t="str">
        <f>IFERROR(SMALL($M$5:$M$9000,ROWS($M$5:M1486)),"")</f>
        <v/>
      </c>
      <c r="P1486" t="s">
        <v>133</v>
      </c>
      <c r="Q1486" t="s">
        <v>829</v>
      </c>
      <c r="R1486">
        <v>32671</v>
      </c>
      <c r="S1486" s="388">
        <f>ROWS(R$5:R1486)</f>
        <v>1482</v>
      </c>
      <c r="T1486" s="388" t="str">
        <f>IF(_xlfn.IFNA(VLOOKUP(P1486,$AG$3:$AH$83,2,FALSE),"")='11.1'!$D$5,TXM!S1486,"")</f>
        <v/>
      </c>
      <c r="U1486" t="str">
        <f>IFERROR(SMALL($T$5:$T$9000,ROWS($T$5:T1486)),"")</f>
        <v/>
      </c>
    </row>
    <row r="1487" spans="1:21" ht="14.4" customHeight="1" x14ac:dyDescent="0.3">
      <c r="A1487" s="371" t="s">
        <v>28</v>
      </c>
      <c r="B1487" t="s">
        <v>91</v>
      </c>
      <c r="C1487" s="372">
        <v>32587</v>
      </c>
      <c r="D1487" s="388">
        <f>ROWS(C$5:C1487)</f>
        <v>1483</v>
      </c>
      <c r="E1487" s="388" t="str">
        <f>IF(_xlfn.IFNA(VLOOKUP(A1487,$AG$3:$AH$83,2,FALSE),"")='11.1'!$D$5,TXM!D1487,"")</f>
        <v/>
      </c>
      <c r="F1487" t="str">
        <f>IFERROR(SMALL($E$5:$E$9000,ROWS($E$5:E1487)),"")</f>
        <v/>
      </c>
      <c r="I1487" s="371" t="s">
        <v>53</v>
      </c>
      <c r="J1487" t="s">
        <v>863</v>
      </c>
      <c r="K1487" s="372">
        <v>86588303</v>
      </c>
      <c r="L1487" s="388">
        <f>ROWS(K$5:K1487)</f>
        <v>1483</v>
      </c>
      <c r="M1487" s="388" t="str">
        <f>IF(_xlfn.IFNA(VLOOKUP(I1487,$AG$3:$AH$83,2,FALSE),"")='11.1'!$D$5,TXM!L1487,"")</f>
        <v/>
      </c>
      <c r="N1487" t="str">
        <f>IFERROR(SMALL($M$5:$M$9000,ROWS($M$5:M1487)),"")</f>
        <v/>
      </c>
      <c r="P1487" t="s">
        <v>133</v>
      </c>
      <c r="Q1487" t="s">
        <v>815</v>
      </c>
      <c r="R1487">
        <v>8537</v>
      </c>
      <c r="S1487" s="388">
        <f>ROWS(R$5:R1487)</f>
        <v>1483</v>
      </c>
      <c r="T1487" s="388" t="str">
        <f>IF(_xlfn.IFNA(VLOOKUP(P1487,$AG$3:$AH$83,2,FALSE),"")='11.1'!$D$5,TXM!S1487,"")</f>
        <v/>
      </c>
      <c r="U1487" t="str">
        <f>IFERROR(SMALL($T$5:$T$9000,ROWS($T$5:T1487)),"")</f>
        <v/>
      </c>
    </row>
    <row r="1488" spans="1:21" ht="14.4" customHeight="1" x14ac:dyDescent="0.3">
      <c r="A1488" s="371" t="s">
        <v>28</v>
      </c>
      <c r="B1488" t="s">
        <v>1005</v>
      </c>
      <c r="C1488" s="372">
        <v>30110</v>
      </c>
      <c r="D1488" s="388">
        <f>ROWS(C$5:C1488)</f>
        <v>1484</v>
      </c>
      <c r="E1488" s="388" t="str">
        <f>IF(_xlfn.IFNA(VLOOKUP(A1488,$AG$3:$AH$83,2,FALSE),"")='11.1'!$D$5,TXM!D1488,"")</f>
        <v/>
      </c>
      <c r="F1488" t="str">
        <f>IFERROR(SMALL($E$5:$E$9000,ROWS($E$5:E1488)),"")</f>
        <v/>
      </c>
      <c r="I1488" s="371" t="s">
        <v>53</v>
      </c>
      <c r="J1488" t="s">
        <v>867</v>
      </c>
      <c r="K1488" s="372">
        <v>78681025</v>
      </c>
      <c r="L1488" s="388">
        <f>ROWS(K$5:K1488)</f>
        <v>1484</v>
      </c>
      <c r="M1488" s="388" t="str">
        <f>IF(_xlfn.IFNA(VLOOKUP(I1488,$AG$3:$AH$83,2,FALSE),"")='11.1'!$D$5,TXM!L1488,"")</f>
        <v/>
      </c>
      <c r="N1488" t="str">
        <f>IFERROR(SMALL($M$5:$M$9000,ROWS($M$5:M1488)),"")</f>
        <v/>
      </c>
      <c r="P1488" t="s">
        <v>133</v>
      </c>
      <c r="Q1488" t="s">
        <v>91</v>
      </c>
      <c r="R1488">
        <v>5996</v>
      </c>
      <c r="S1488" s="388">
        <f>ROWS(R$5:R1488)</f>
        <v>1484</v>
      </c>
      <c r="T1488" s="388" t="str">
        <f>IF(_xlfn.IFNA(VLOOKUP(P1488,$AG$3:$AH$83,2,FALSE),"")='11.1'!$D$5,TXM!S1488,"")</f>
        <v/>
      </c>
      <c r="U1488" t="str">
        <f>IFERROR(SMALL($T$5:$T$9000,ROWS($T$5:T1488)),"")</f>
        <v/>
      </c>
    </row>
    <row r="1489" spans="1:21" ht="14.4" customHeight="1" x14ac:dyDescent="0.3">
      <c r="A1489" s="371" t="s">
        <v>28</v>
      </c>
      <c r="B1489" t="s">
        <v>825</v>
      </c>
      <c r="C1489" s="372">
        <v>29870</v>
      </c>
      <c r="D1489" s="388">
        <f>ROWS(C$5:C1489)</f>
        <v>1485</v>
      </c>
      <c r="E1489" s="388" t="str">
        <f>IF(_xlfn.IFNA(VLOOKUP(A1489,$AG$3:$AH$83,2,FALSE),"")='11.1'!$D$5,TXM!D1489,"")</f>
        <v/>
      </c>
      <c r="F1489" t="str">
        <f>IFERROR(SMALL($E$5:$E$9000,ROWS($E$5:E1489)),"")</f>
        <v/>
      </c>
      <c r="I1489" s="371" t="s">
        <v>53</v>
      </c>
      <c r="J1489" t="s">
        <v>91</v>
      </c>
      <c r="K1489" s="372">
        <v>66828479</v>
      </c>
      <c r="L1489" s="388">
        <f>ROWS(K$5:K1489)</f>
        <v>1485</v>
      </c>
      <c r="M1489" s="388" t="str">
        <f>IF(_xlfn.IFNA(VLOOKUP(I1489,$AG$3:$AH$83,2,FALSE),"")='11.1'!$D$5,TXM!L1489,"")</f>
        <v/>
      </c>
      <c r="N1489" t="str">
        <f>IFERROR(SMALL($M$5:$M$9000,ROWS($M$5:M1489)),"")</f>
        <v/>
      </c>
      <c r="P1489" t="s">
        <v>133</v>
      </c>
      <c r="Q1489" t="s">
        <v>101</v>
      </c>
      <c r="R1489">
        <v>3622</v>
      </c>
      <c r="S1489" s="388">
        <f>ROWS(R$5:R1489)</f>
        <v>1485</v>
      </c>
      <c r="T1489" s="388" t="str">
        <f>IF(_xlfn.IFNA(VLOOKUP(P1489,$AG$3:$AH$83,2,FALSE),"")='11.1'!$D$5,TXM!S1489,"")</f>
        <v/>
      </c>
      <c r="U1489" t="str">
        <f>IFERROR(SMALL($T$5:$T$9000,ROWS($T$5:T1489)),"")</f>
        <v/>
      </c>
    </row>
    <row r="1490" spans="1:21" ht="14.4" customHeight="1" x14ac:dyDescent="0.3">
      <c r="A1490" s="371" t="s">
        <v>28</v>
      </c>
      <c r="B1490" t="s">
        <v>98</v>
      </c>
      <c r="C1490" s="372">
        <v>22460</v>
      </c>
      <c r="D1490" s="388">
        <f>ROWS(C$5:C1490)</f>
        <v>1486</v>
      </c>
      <c r="E1490" s="388" t="str">
        <f>IF(_xlfn.IFNA(VLOOKUP(A1490,$AG$3:$AH$83,2,FALSE),"")='11.1'!$D$5,TXM!D1490,"")</f>
        <v/>
      </c>
      <c r="F1490" t="str">
        <f>IFERROR(SMALL($E$5:$E$9000,ROWS($E$5:E1490)),"")</f>
        <v/>
      </c>
      <c r="I1490" s="371" t="s">
        <v>53</v>
      </c>
      <c r="J1490" t="s">
        <v>821</v>
      </c>
      <c r="K1490" s="372">
        <v>57714619</v>
      </c>
      <c r="L1490" s="388">
        <f>ROWS(K$5:K1490)</f>
        <v>1486</v>
      </c>
      <c r="M1490" s="388" t="str">
        <f>IF(_xlfn.IFNA(VLOOKUP(I1490,$AG$3:$AH$83,2,FALSE),"")='11.1'!$D$5,TXM!L1490,"")</f>
        <v/>
      </c>
      <c r="N1490" t="str">
        <f>IFERROR(SMALL($M$5:$M$9000,ROWS($M$5:M1490)),"")</f>
        <v/>
      </c>
      <c r="P1490" t="s">
        <v>133</v>
      </c>
      <c r="Q1490" t="s">
        <v>773</v>
      </c>
      <c r="R1490">
        <v>2668</v>
      </c>
      <c r="S1490" s="388">
        <f>ROWS(R$5:R1490)</f>
        <v>1486</v>
      </c>
      <c r="T1490" s="388" t="str">
        <f>IF(_xlfn.IFNA(VLOOKUP(P1490,$AG$3:$AH$83,2,FALSE),"")='11.1'!$D$5,TXM!S1490,"")</f>
        <v/>
      </c>
      <c r="U1490" t="str">
        <f>IFERROR(SMALL($T$5:$T$9000,ROWS($T$5:T1490)),"")</f>
        <v/>
      </c>
    </row>
    <row r="1491" spans="1:21" ht="14.4" customHeight="1" x14ac:dyDescent="0.3">
      <c r="A1491" s="371" t="s">
        <v>28</v>
      </c>
      <c r="B1491" t="s">
        <v>1500</v>
      </c>
      <c r="C1491" s="372">
        <v>19846</v>
      </c>
      <c r="D1491" s="388">
        <f>ROWS(C$5:C1491)</f>
        <v>1487</v>
      </c>
      <c r="E1491" s="388" t="str">
        <f>IF(_xlfn.IFNA(VLOOKUP(A1491,$AG$3:$AH$83,2,FALSE),"")='11.1'!$D$5,TXM!D1491,"")</f>
        <v/>
      </c>
      <c r="F1491" t="str">
        <f>IFERROR(SMALL($E$5:$E$9000,ROWS($E$5:E1491)),"")</f>
        <v/>
      </c>
      <c r="I1491" s="371" t="s">
        <v>53</v>
      </c>
      <c r="J1491" t="s">
        <v>1285</v>
      </c>
      <c r="K1491" s="372">
        <v>48521242</v>
      </c>
      <c r="L1491" s="388">
        <f>ROWS(K$5:K1491)</f>
        <v>1487</v>
      </c>
      <c r="M1491" s="388" t="str">
        <f>IF(_xlfn.IFNA(VLOOKUP(I1491,$AG$3:$AH$83,2,FALSE),"")='11.1'!$D$5,TXM!L1491,"")</f>
        <v/>
      </c>
      <c r="N1491" t="str">
        <f>IFERROR(SMALL($M$5:$M$9000,ROWS($M$5:M1491)),"")</f>
        <v/>
      </c>
      <c r="P1491" t="s">
        <v>133</v>
      </c>
      <c r="Q1491" t="s">
        <v>106</v>
      </c>
      <c r="R1491">
        <v>1754</v>
      </c>
      <c r="S1491" s="388">
        <f>ROWS(R$5:R1491)</f>
        <v>1487</v>
      </c>
      <c r="T1491" s="388" t="str">
        <f>IF(_xlfn.IFNA(VLOOKUP(P1491,$AG$3:$AH$83,2,FALSE),"")='11.1'!$D$5,TXM!S1491,"")</f>
        <v/>
      </c>
      <c r="U1491" t="str">
        <f>IFERROR(SMALL($T$5:$T$9000,ROWS($T$5:T1491)),"")</f>
        <v/>
      </c>
    </row>
    <row r="1492" spans="1:21" ht="14.4" customHeight="1" x14ac:dyDescent="0.3">
      <c r="A1492" s="371" t="s">
        <v>28</v>
      </c>
      <c r="B1492" t="s">
        <v>809</v>
      </c>
      <c r="C1492" s="372">
        <v>12380</v>
      </c>
      <c r="D1492" s="388">
        <f>ROWS(C$5:C1492)</f>
        <v>1488</v>
      </c>
      <c r="E1492" s="388" t="str">
        <f>IF(_xlfn.IFNA(VLOOKUP(A1492,$AG$3:$AH$83,2,FALSE),"")='11.1'!$D$5,TXM!D1492,"")</f>
        <v/>
      </c>
      <c r="F1492" t="str">
        <f>IFERROR(SMALL($E$5:$E$9000,ROWS($E$5:E1492)),"")</f>
        <v/>
      </c>
      <c r="I1492" s="371" t="s">
        <v>53</v>
      </c>
      <c r="J1492" t="s">
        <v>95</v>
      </c>
      <c r="K1492" s="372">
        <v>42173268</v>
      </c>
      <c r="L1492" s="388">
        <f>ROWS(K$5:K1492)</f>
        <v>1488</v>
      </c>
      <c r="M1492" s="388" t="str">
        <f>IF(_xlfn.IFNA(VLOOKUP(I1492,$AG$3:$AH$83,2,FALSE),"")='11.1'!$D$5,TXM!L1492,"")</f>
        <v/>
      </c>
      <c r="N1492" t="str">
        <f>IFERROR(SMALL($M$5:$M$9000,ROWS($M$5:M1492)),"")</f>
        <v/>
      </c>
      <c r="P1492" t="s">
        <v>133</v>
      </c>
      <c r="Q1492" t="s">
        <v>795</v>
      </c>
      <c r="R1492">
        <v>1632</v>
      </c>
      <c r="S1492" s="388">
        <f>ROWS(R$5:R1492)</f>
        <v>1488</v>
      </c>
      <c r="T1492" s="388" t="str">
        <f>IF(_xlfn.IFNA(VLOOKUP(P1492,$AG$3:$AH$83,2,FALSE),"")='11.1'!$D$5,TXM!S1492,"")</f>
        <v/>
      </c>
      <c r="U1492" t="str">
        <f>IFERROR(SMALL($T$5:$T$9000,ROWS($T$5:T1492)),"")</f>
        <v/>
      </c>
    </row>
    <row r="1493" spans="1:21" ht="14.4" customHeight="1" x14ac:dyDescent="0.3">
      <c r="A1493" s="371" t="s">
        <v>28</v>
      </c>
      <c r="B1493" t="s">
        <v>829</v>
      </c>
      <c r="C1493" s="372">
        <v>10098</v>
      </c>
      <c r="D1493" s="388">
        <f>ROWS(C$5:C1493)</f>
        <v>1489</v>
      </c>
      <c r="E1493" s="388" t="str">
        <f>IF(_xlfn.IFNA(VLOOKUP(A1493,$AG$3:$AH$83,2,FALSE),"")='11.1'!$D$5,TXM!D1493,"")</f>
        <v/>
      </c>
      <c r="F1493" t="str">
        <f>IFERROR(SMALL($E$5:$E$9000,ROWS($E$5:E1493)),"")</f>
        <v/>
      </c>
      <c r="I1493" s="371" t="s">
        <v>53</v>
      </c>
      <c r="J1493" t="s">
        <v>106</v>
      </c>
      <c r="K1493" s="372">
        <v>39071630</v>
      </c>
      <c r="L1493" s="388">
        <f>ROWS(K$5:K1493)</f>
        <v>1489</v>
      </c>
      <c r="M1493" s="388" t="str">
        <f>IF(_xlfn.IFNA(VLOOKUP(I1493,$AG$3:$AH$83,2,FALSE),"")='11.1'!$D$5,TXM!L1493,"")</f>
        <v/>
      </c>
      <c r="N1493" t="str">
        <f>IFERROR(SMALL($M$5:$M$9000,ROWS($M$5:M1493)),"")</f>
        <v/>
      </c>
      <c r="P1493" t="s">
        <v>133</v>
      </c>
      <c r="Q1493" t="s">
        <v>94</v>
      </c>
      <c r="R1493">
        <v>1565</v>
      </c>
      <c r="S1493" s="388">
        <f>ROWS(R$5:R1493)</f>
        <v>1489</v>
      </c>
      <c r="T1493" s="388" t="str">
        <f>IF(_xlfn.IFNA(VLOOKUP(P1493,$AG$3:$AH$83,2,FALSE),"")='11.1'!$D$5,TXM!S1493,"")</f>
        <v/>
      </c>
      <c r="U1493" t="str">
        <f>IFERROR(SMALL($T$5:$T$9000,ROWS($T$5:T1493)),"")</f>
        <v/>
      </c>
    </row>
    <row r="1494" spans="1:21" ht="14.4" customHeight="1" x14ac:dyDescent="0.3">
      <c r="A1494" s="371" t="s">
        <v>28</v>
      </c>
      <c r="B1494" t="s">
        <v>1001</v>
      </c>
      <c r="C1494" s="372">
        <v>8924</v>
      </c>
      <c r="D1494" s="388">
        <f>ROWS(C$5:C1494)</f>
        <v>1490</v>
      </c>
      <c r="E1494" s="388" t="str">
        <f>IF(_xlfn.IFNA(VLOOKUP(A1494,$AG$3:$AH$83,2,FALSE),"")='11.1'!$D$5,TXM!D1494,"")</f>
        <v/>
      </c>
      <c r="F1494" t="str">
        <f>IFERROR(SMALL($E$5:$E$9000,ROWS($E$5:E1494)),"")</f>
        <v/>
      </c>
      <c r="I1494" s="371" t="s">
        <v>53</v>
      </c>
      <c r="J1494" t="s">
        <v>823</v>
      </c>
      <c r="K1494" s="372">
        <v>37084082</v>
      </c>
      <c r="L1494" s="388">
        <f>ROWS(K$5:K1494)</f>
        <v>1490</v>
      </c>
      <c r="M1494" s="388" t="str">
        <f>IF(_xlfn.IFNA(VLOOKUP(I1494,$AG$3:$AH$83,2,FALSE),"")='11.1'!$D$5,TXM!L1494,"")</f>
        <v/>
      </c>
      <c r="N1494" t="str">
        <f>IFERROR(SMALL($M$5:$M$9000,ROWS($M$5:M1494)),"")</f>
        <v/>
      </c>
      <c r="P1494" t="s">
        <v>133</v>
      </c>
      <c r="Q1494" t="s">
        <v>100</v>
      </c>
      <c r="R1494">
        <v>1453</v>
      </c>
      <c r="S1494" s="388">
        <f>ROWS(R$5:R1494)</f>
        <v>1490</v>
      </c>
      <c r="T1494" s="388" t="str">
        <f>IF(_xlfn.IFNA(VLOOKUP(P1494,$AG$3:$AH$83,2,FALSE),"")='11.1'!$D$5,TXM!S1494,"")</f>
        <v/>
      </c>
      <c r="U1494" t="str">
        <f>IFERROR(SMALL($T$5:$T$9000,ROWS($T$5:T1494)),"")</f>
        <v/>
      </c>
    </row>
    <row r="1495" spans="1:21" ht="14.4" customHeight="1" x14ac:dyDescent="0.3">
      <c r="A1495" s="371" t="s">
        <v>28</v>
      </c>
      <c r="B1495" t="s">
        <v>1003</v>
      </c>
      <c r="C1495" s="372">
        <v>5620</v>
      </c>
      <c r="D1495" s="388">
        <f>ROWS(C$5:C1495)</f>
        <v>1491</v>
      </c>
      <c r="E1495" s="388" t="str">
        <f>IF(_xlfn.IFNA(VLOOKUP(A1495,$AG$3:$AH$83,2,FALSE),"")='11.1'!$D$5,TXM!D1495,"")</f>
        <v/>
      </c>
      <c r="F1495" t="str">
        <f>IFERROR(SMALL($E$5:$E$9000,ROWS($E$5:E1495)),"")</f>
        <v/>
      </c>
      <c r="I1495" s="371" t="s">
        <v>53</v>
      </c>
      <c r="J1495" t="s">
        <v>835</v>
      </c>
      <c r="K1495" s="372">
        <v>33887222</v>
      </c>
      <c r="L1495" s="388">
        <f>ROWS(K$5:K1495)</f>
        <v>1491</v>
      </c>
      <c r="M1495" s="388" t="str">
        <f>IF(_xlfn.IFNA(VLOOKUP(I1495,$AG$3:$AH$83,2,FALSE),"")='11.1'!$D$5,TXM!L1495,"")</f>
        <v/>
      </c>
      <c r="N1495" t="str">
        <f>IFERROR(SMALL($M$5:$M$9000,ROWS($M$5:M1495)),"")</f>
        <v/>
      </c>
      <c r="P1495" t="s">
        <v>133</v>
      </c>
      <c r="Q1495" t="s">
        <v>108</v>
      </c>
      <c r="R1495">
        <v>1322</v>
      </c>
      <c r="S1495" s="388">
        <f>ROWS(R$5:R1495)</f>
        <v>1491</v>
      </c>
      <c r="T1495" s="388" t="str">
        <f>IF(_xlfn.IFNA(VLOOKUP(P1495,$AG$3:$AH$83,2,FALSE),"")='11.1'!$D$5,TXM!S1495,"")</f>
        <v/>
      </c>
      <c r="U1495" t="str">
        <f>IFERROR(SMALL($T$5:$T$9000,ROWS($T$5:T1495)),"")</f>
        <v/>
      </c>
    </row>
    <row r="1496" spans="1:21" ht="14.4" customHeight="1" x14ac:dyDescent="0.3">
      <c r="A1496" s="371" t="s">
        <v>28</v>
      </c>
      <c r="B1496" t="s">
        <v>93</v>
      </c>
      <c r="C1496" s="372">
        <v>3232</v>
      </c>
      <c r="D1496" s="388">
        <f>ROWS(C$5:C1496)</f>
        <v>1492</v>
      </c>
      <c r="E1496" s="388" t="str">
        <f>IF(_xlfn.IFNA(VLOOKUP(A1496,$AG$3:$AH$83,2,FALSE),"")='11.1'!$D$5,TXM!D1496,"")</f>
        <v/>
      </c>
      <c r="F1496" t="str">
        <f>IFERROR(SMALL($E$5:$E$9000,ROWS($E$5:E1496)),"")</f>
        <v/>
      </c>
      <c r="I1496" s="371" t="s">
        <v>53</v>
      </c>
      <c r="J1496" t="s">
        <v>843</v>
      </c>
      <c r="K1496" s="372">
        <v>27430831</v>
      </c>
      <c r="L1496" s="388">
        <f>ROWS(K$5:K1496)</f>
        <v>1492</v>
      </c>
      <c r="M1496" s="388" t="str">
        <f>IF(_xlfn.IFNA(VLOOKUP(I1496,$AG$3:$AH$83,2,FALSE),"")='11.1'!$D$5,TXM!L1496,"")</f>
        <v/>
      </c>
      <c r="N1496" t="str">
        <f>IFERROR(SMALL($M$5:$M$9000,ROWS($M$5:M1496)),"")</f>
        <v/>
      </c>
      <c r="P1496" t="s">
        <v>133</v>
      </c>
      <c r="Q1496" t="s">
        <v>779</v>
      </c>
      <c r="R1496">
        <v>1256</v>
      </c>
      <c r="S1496" s="388">
        <f>ROWS(R$5:R1496)</f>
        <v>1492</v>
      </c>
      <c r="T1496" s="388" t="str">
        <f>IF(_xlfn.IFNA(VLOOKUP(P1496,$AG$3:$AH$83,2,FALSE),"")='11.1'!$D$5,TXM!S1496,"")</f>
        <v/>
      </c>
      <c r="U1496" t="str">
        <f>IFERROR(SMALL($T$5:$T$9000,ROWS($T$5:T1496)),"")</f>
        <v/>
      </c>
    </row>
    <row r="1497" spans="1:21" ht="14.4" customHeight="1" x14ac:dyDescent="0.3">
      <c r="A1497" s="371" t="s">
        <v>28</v>
      </c>
      <c r="B1497" t="s">
        <v>100</v>
      </c>
      <c r="C1497" s="372">
        <v>1984</v>
      </c>
      <c r="D1497" s="388">
        <f>ROWS(C$5:C1497)</f>
        <v>1493</v>
      </c>
      <c r="E1497" s="388" t="str">
        <f>IF(_xlfn.IFNA(VLOOKUP(A1497,$AG$3:$AH$83,2,FALSE),"")='11.1'!$D$5,TXM!D1497,"")</f>
        <v/>
      </c>
      <c r="F1497" t="str">
        <f>IFERROR(SMALL($E$5:$E$9000,ROWS($E$5:E1497)),"")</f>
        <v/>
      </c>
      <c r="I1497" s="371" t="s">
        <v>53</v>
      </c>
      <c r="J1497" t="s">
        <v>1000</v>
      </c>
      <c r="K1497" s="372">
        <v>20933278</v>
      </c>
      <c r="L1497" s="388">
        <f>ROWS(K$5:K1497)</f>
        <v>1493</v>
      </c>
      <c r="M1497" s="388" t="str">
        <f>IF(_xlfn.IFNA(VLOOKUP(I1497,$AG$3:$AH$83,2,FALSE),"")='11.1'!$D$5,TXM!L1497,"")</f>
        <v/>
      </c>
      <c r="N1497" t="str">
        <f>IFERROR(SMALL($M$5:$M$9000,ROWS($M$5:M1497)),"")</f>
        <v/>
      </c>
      <c r="P1497" t="s">
        <v>133</v>
      </c>
      <c r="Q1497" t="s">
        <v>809</v>
      </c>
      <c r="R1497">
        <v>761</v>
      </c>
      <c r="S1497" s="388">
        <f>ROWS(R$5:R1497)</f>
        <v>1493</v>
      </c>
      <c r="T1497" s="388" t="str">
        <f>IF(_xlfn.IFNA(VLOOKUP(P1497,$AG$3:$AH$83,2,FALSE),"")='11.1'!$D$5,TXM!S1497,"")</f>
        <v/>
      </c>
      <c r="U1497" t="str">
        <f>IFERROR(SMALL($T$5:$T$9000,ROWS($T$5:T1497)),"")</f>
        <v/>
      </c>
    </row>
    <row r="1498" spans="1:21" ht="14.4" customHeight="1" x14ac:dyDescent="0.3">
      <c r="A1498" s="371" t="s">
        <v>28</v>
      </c>
      <c r="B1498" t="s">
        <v>1275</v>
      </c>
      <c r="C1498" s="372">
        <v>1760</v>
      </c>
      <c r="D1498" s="388">
        <f>ROWS(C$5:C1498)</f>
        <v>1494</v>
      </c>
      <c r="E1498" s="388" t="str">
        <f>IF(_xlfn.IFNA(VLOOKUP(A1498,$AG$3:$AH$83,2,FALSE),"")='11.1'!$D$5,TXM!D1498,"")</f>
        <v/>
      </c>
      <c r="F1498" t="str">
        <f>IFERROR(SMALL($E$5:$E$9000,ROWS($E$5:E1498)),"")</f>
        <v/>
      </c>
      <c r="I1498" s="371" t="s">
        <v>53</v>
      </c>
      <c r="J1498" t="s">
        <v>827</v>
      </c>
      <c r="K1498" s="372">
        <v>19183640</v>
      </c>
      <c r="L1498" s="388">
        <f>ROWS(K$5:K1498)</f>
        <v>1494</v>
      </c>
      <c r="M1498" s="388" t="str">
        <f>IF(_xlfn.IFNA(VLOOKUP(I1498,$AG$3:$AH$83,2,FALSE),"")='11.1'!$D$5,TXM!L1498,"")</f>
        <v/>
      </c>
      <c r="N1498" t="str">
        <f>IFERROR(SMALL($M$5:$M$9000,ROWS($M$5:M1498)),"")</f>
        <v/>
      </c>
      <c r="P1498" t="s">
        <v>133</v>
      </c>
      <c r="Q1498" t="s">
        <v>781</v>
      </c>
      <c r="R1498">
        <v>580</v>
      </c>
      <c r="S1498" s="388">
        <f>ROWS(R$5:R1498)</f>
        <v>1494</v>
      </c>
      <c r="T1498" s="388" t="str">
        <f>IF(_xlfn.IFNA(VLOOKUP(P1498,$AG$3:$AH$83,2,FALSE),"")='11.1'!$D$5,TXM!S1498,"")</f>
        <v/>
      </c>
      <c r="U1498" t="str">
        <f>IFERROR(SMALL($T$5:$T$9000,ROWS($T$5:T1498)),"")</f>
        <v/>
      </c>
    </row>
    <row r="1499" spans="1:21" ht="14.4" customHeight="1" x14ac:dyDescent="0.3">
      <c r="A1499" s="371" t="s">
        <v>28</v>
      </c>
      <c r="B1499" t="s">
        <v>1434</v>
      </c>
      <c r="C1499" s="372">
        <v>663</v>
      </c>
      <c r="D1499" s="388">
        <f>ROWS(C$5:C1499)</f>
        <v>1495</v>
      </c>
      <c r="E1499" s="388" t="str">
        <f>IF(_xlfn.IFNA(VLOOKUP(A1499,$AG$3:$AH$83,2,FALSE),"")='11.1'!$D$5,TXM!D1499,"")</f>
        <v/>
      </c>
      <c r="F1499" t="str">
        <f>IFERROR(SMALL($E$5:$E$9000,ROWS($E$5:E1499)),"")</f>
        <v/>
      </c>
      <c r="I1499" s="371" t="s">
        <v>53</v>
      </c>
      <c r="J1499" t="s">
        <v>849</v>
      </c>
      <c r="K1499" s="372">
        <v>17711055</v>
      </c>
      <c r="L1499" s="388">
        <f>ROWS(K$5:K1499)</f>
        <v>1495</v>
      </c>
      <c r="M1499" s="388" t="str">
        <f>IF(_xlfn.IFNA(VLOOKUP(I1499,$AG$3:$AH$83,2,FALSE),"")='11.1'!$D$5,TXM!L1499,"")</f>
        <v/>
      </c>
      <c r="N1499" t="str">
        <f>IFERROR(SMALL($M$5:$M$9000,ROWS($M$5:M1499)),"")</f>
        <v/>
      </c>
      <c r="P1499" t="s">
        <v>133</v>
      </c>
      <c r="Q1499" t="s">
        <v>107</v>
      </c>
      <c r="R1499">
        <v>553</v>
      </c>
      <c r="S1499" s="388">
        <f>ROWS(R$5:R1499)</f>
        <v>1495</v>
      </c>
      <c r="T1499" s="388" t="str">
        <f>IF(_xlfn.IFNA(VLOOKUP(P1499,$AG$3:$AH$83,2,FALSE),"")='11.1'!$D$5,TXM!S1499,"")</f>
        <v/>
      </c>
      <c r="U1499" t="str">
        <f>IFERROR(SMALL($T$5:$T$9000,ROWS($T$5:T1499)),"")</f>
        <v/>
      </c>
    </row>
    <row r="1500" spans="1:21" ht="14.4" customHeight="1" x14ac:dyDescent="0.3">
      <c r="A1500" s="371" t="s">
        <v>28</v>
      </c>
      <c r="B1500" t="s">
        <v>803</v>
      </c>
      <c r="C1500" s="372">
        <v>349</v>
      </c>
      <c r="D1500" s="388">
        <f>ROWS(C$5:C1500)</f>
        <v>1496</v>
      </c>
      <c r="E1500" s="388" t="str">
        <f>IF(_xlfn.IFNA(VLOOKUP(A1500,$AG$3:$AH$83,2,FALSE),"")='11.1'!$D$5,TXM!D1500,"")</f>
        <v/>
      </c>
      <c r="F1500" t="str">
        <f>IFERROR(SMALL($E$5:$E$9000,ROWS($E$5:E1500)),"")</f>
        <v/>
      </c>
      <c r="I1500" s="371" t="s">
        <v>53</v>
      </c>
      <c r="J1500" t="s">
        <v>1402</v>
      </c>
      <c r="K1500" s="372">
        <v>16754733</v>
      </c>
      <c r="L1500" s="388">
        <f>ROWS(K$5:K1500)</f>
        <v>1496</v>
      </c>
      <c r="M1500" s="388" t="str">
        <f>IF(_xlfn.IFNA(VLOOKUP(I1500,$AG$3:$AH$83,2,FALSE),"")='11.1'!$D$5,TXM!L1500,"")</f>
        <v/>
      </c>
      <c r="N1500" t="str">
        <f>IFERROR(SMALL($M$5:$M$9000,ROWS($M$5:M1500)),"")</f>
        <v/>
      </c>
      <c r="P1500" t="s">
        <v>133</v>
      </c>
      <c r="Q1500" t="s">
        <v>813</v>
      </c>
      <c r="R1500">
        <v>365</v>
      </c>
      <c r="S1500" s="388">
        <f>ROWS(R$5:R1500)</f>
        <v>1496</v>
      </c>
      <c r="T1500" s="388" t="str">
        <f>IF(_xlfn.IFNA(VLOOKUP(P1500,$AG$3:$AH$83,2,FALSE),"")='11.1'!$D$5,TXM!S1500,"")</f>
        <v/>
      </c>
      <c r="U1500" t="str">
        <f>IFERROR(SMALL($T$5:$T$9000,ROWS($T$5:T1500)),"")</f>
        <v/>
      </c>
    </row>
    <row r="1501" spans="1:21" ht="14.4" customHeight="1" x14ac:dyDescent="0.3">
      <c r="A1501" s="371" t="s">
        <v>28</v>
      </c>
      <c r="B1501" t="s">
        <v>839</v>
      </c>
      <c r="C1501" s="372">
        <v>259</v>
      </c>
      <c r="D1501" s="388">
        <f>ROWS(C$5:C1501)</f>
        <v>1497</v>
      </c>
      <c r="E1501" s="388" t="str">
        <f>IF(_xlfn.IFNA(VLOOKUP(A1501,$AG$3:$AH$83,2,FALSE),"")='11.1'!$D$5,TXM!D1501,"")</f>
        <v/>
      </c>
      <c r="F1501" t="str">
        <f>IFERROR(SMALL($E$5:$E$9000,ROWS($E$5:E1501)),"")</f>
        <v/>
      </c>
      <c r="I1501" s="371" t="s">
        <v>53</v>
      </c>
      <c r="J1501" t="s">
        <v>1318</v>
      </c>
      <c r="K1501" s="372">
        <v>15177609</v>
      </c>
      <c r="L1501" s="388">
        <f>ROWS(K$5:K1501)</f>
        <v>1497</v>
      </c>
      <c r="M1501" s="388" t="str">
        <f>IF(_xlfn.IFNA(VLOOKUP(I1501,$AG$3:$AH$83,2,FALSE),"")='11.1'!$D$5,TXM!L1501,"")</f>
        <v/>
      </c>
      <c r="N1501" t="str">
        <f>IFERROR(SMALL($M$5:$M$9000,ROWS($M$5:M1501)),"")</f>
        <v/>
      </c>
      <c r="P1501" t="s">
        <v>28</v>
      </c>
      <c r="Q1501" t="s">
        <v>845</v>
      </c>
      <c r="R1501">
        <v>666450677</v>
      </c>
      <c r="S1501" s="388">
        <f>ROWS(R$5:R1501)</f>
        <v>1497</v>
      </c>
      <c r="T1501" s="388" t="str">
        <f>IF(_xlfn.IFNA(VLOOKUP(P1501,$AG$3:$AH$83,2,FALSE),"")='11.1'!$D$5,TXM!S1501,"")</f>
        <v/>
      </c>
      <c r="U1501" t="str">
        <f>IFERROR(SMALL($T$5:$T$9000,ROWS($T$5:T1501)),"")</f>
        <v/>
      </c>
    </row>
    <row r="1502" spans="1:21" ht="14.4" customHeight="1" x14ac:dyDescent="0.3">
      <c r="A1502" s="371" t="s">
        <v>28</v>
      </c>
      <c r="B1502" t="s">
        <v>833</v>
      </c>
      <c r="C1502" s="372">
        <v>205</v>
      </c>
      <c r="D1502" s="388">
        <f>ROWS(C$5:C1502)</f>
        <v>1498</v>
      </c>
      <c r="E1502" s="388" t="str">
        <f>IF(_xlfn.IFNA(VLOOKUP(A1502,$AG$3:$AH$83,2,FALSE),"")='11.1'!$D$5,TXM!D1502,"")</f>
        <v/>
      </c>
      <c r="F1502" t="str">
        <f>IFERROR(SMALL($E$5:$E$9000,ROWS($E$5:E1502)),"")</f>
        <v/>
      </c>
      <c r="I1502" s="371" t="s">
        <v>53</v>
      </c>
      <c r="J1502" t="s">
        <v>837</v>
      </c>
      <c r="K1502" s="372">
        <v>14631039</v>
      </c>
      <c r="L1502" s="388">
        <f>ROWS(K$5:K1502)</f>
        <v>1498</v>
      </c>
      <c r="M1502" s="388" t="str">
        <f>IF(_xlfn.IFNA(VLOOKUP(I1502,$AG$3:$AH$83,2,FALSE),"")='11.1'!$D$5,TXM!L1502,"")</f>
        <v/>
      </c>
      <c r="N1502" t="str">
        <f>IFERROR(SMALL($M$5:$M$9000,ROWS($M$5:M1502)),"")</f>
        <v/>
      </c>
      <c r="P1502" t="s">
        <v>28</v>
      </c>
      <c r="Q1502" t="s">
        <v>865</v>
      </c>
      <c r="R1502">
        <v>20954743</v>
      </c>
      <c r="S1502" s="388">
        <f>ROWS(R$5:R1502)</f>
        <v>1498</v>
      </c>
      <c r="T1502" s="388" t="str">
        <f>IF(_xlfn.IFNA(VLOOKUP(P1502,$AG$3:$AH$83,2,FALSE),"")='11.1'!$D$5,TXM!S1502,"")</f>
        <v/>
      </c>
      <c r="U1502" t="str">
        <f>IFERROR(SMALL($T$5:$T$9000,ROWS($T$5:T1502)),"")</f>
        <v/>
      </c>
    </row>
    <row r="1503" spans="1:21" ht="14.4" customHeight="1" x14ac:dyDescent="0.3">
      <c r="A1503" s="371" t="s">
        <v>28</v>
      </c>
      <c r="B1503" t="s">
        <v>99</v>
      </c>
      <c r="C1503" s="372">
        <v>152</v>
      </c>
      <c r="D1503" s="388">
        <f>ROWS(C$5:C1503)</f>
        <v>1499</v>
      </c>
      <c r="E1503" s="388" t="str">
        <f>IF(_xlfn.IFNA(VLOOKUP(A1503,$AG$3:$AH$83,2,FALSE),"")='11.1'!$D$5,TXM!D1503,"")</f>
        <v/>
      </c>
      <c r="F1503" t="str">
        <f>IFERROR(SMALL($E$5:$E$9000,ROWS($E$5:E1503)),"")</f>
        <v/>
      </c>
      <c r="I1503" s="371" t="s">
        <v>53</v>
      </c>
      <c r="J1503" t="s">
        <v>1004</v>
      </c>
      <c r="K1503" s="372">
        <v>11669850</v>
      </c>
      <c r="L1503" s="388">
        <f>ROWS(K$5:K1503)</f>
        <v>1499</v>
      </c>
      <c r="M1503" s="388" t="str">
        <f>IF(_xlfn.IFNA(VLOOKUP(I1503,$AG$3:$AH$83,2,FALSE),"")='11.1'!$D$5,TXM!L1503,"")</f>
        <v/>
      </c>
      <c r="N1503" t="str">
        <f>IFERROR(SMALL($M$5:$M$9000,ROWS($M$5:M1503)),"")</f>
        <v/>
      </c>
      <c r="P1503" t="s">
        <v>28</v>
      </c>
      <c r="Q1503" t="s">
        <v>849</v>
      </c>
      <c r="R1503">
        <v>15498783</v>
      </c>
      <c r="S1503" s="388">
        <f>ROWS(R$5:R1503)</f>
        <v>1499</v>
      </c>
      <c r="T1503" s="388" t="str">
        <f>IF(_xlfn.IFNA(VLOOKUP(P1503,$AG$3:$AH$83,2,FALSE),"")='11.1'!$D$5,TXM!S1503,"")</f>
        <v/>
      </c>
      <c r="U1503" t="str">
        <f>IFERROR(SMALL($T$5:$T$9000,ROWS($T$5:T1503)),"")</f>
        <v/>
      </c>
    </row>
    <row r="1504" spans="1:21" ht="14.4" customHeight="1" x14ac:dyDescent="0.3">
      <c r="A1504" s="371" t="s">
        <v>28</v>
      </c>
      <c r="B1504" t="s">
        <v>1240</v>
      </c>
      <c r="C1504" s="372">
        <v>152</v>
      </c>
      <c r="D1504" s="388">
        <f>ROWS(C$5:C1504)</f>
        <v>1500</v>
      </c>
      <c r="E1504" s="388" t="str">
        <f>IF(_xlfn.IFNA(VLOOKUP(A1504,$AG$3:$AH$83,2,FALSE),"")='11.1'!$D$5,TXM!D1504,"")</f>
        <v/>
      </c>
      <c r="F1504" t="str">
        <f>IFERROR(SMALL($E$5:$E$9000,ROWS($E$5:E1504)),"")</f>
        <v/>
      </c>
      <c r="I1504" s="371" t="s">
        <v>53</v>
      </c>
      <c r="J1504" t="s">
        <v>1265</v>
      </c>
      <c r="K1504" s="372">
        <v>11633356</v>
      </c>
      <c r="L1504" s="388">
        <f>ROWS(K$5:K1504)</f>
        <v>1500</v>
      </c>
      <c r="M1504" s="388" t="str">
        <f>IF(_xlfn.IFNA(VLOOKUP(I1504,$AG$3:$AH$83,2,FALSE),"")='11.1'!$D$5,TXM!L1504,"")</f>
        <v/>
      </c>
      <c r="N1504" t="str">
        <f>IFERROR(SMALL($M$5:$M$9000,ROWS($M$5:M1504)),"")</f>
        <v/>
      </c>
      <c r="P1504" t="s">
        <v>28</v>
      </c>
      <c r="Q1504" t="s">
        <v>863</v>
      </c>
      <c r="R1504">
        <v>12291079</v>
      </c>
      <c r="S1504" s="388">
        <f>ROWS(R$5:R1504)</f>
        <v>1500</v>
      </c>
      <c r="T1504" s="388" t="str">
        <f>IF(_xlfn.IFNA(VLOOKUP(P1504,$AG$3:$AH$83,2,FALSE),"")='11.1'!$D$5,TXM!S1504,"")</f>
        <v/>
      </c>
      <c r="U1504" t="str">
        <f>IFERROR(SMALL($T$5:$T$9000,ROWS($T$5:T1504)),"")</f>
        <v/>
      </c>
    </row>
    <row r="1505" spans="1:21" ht="14.4" customHeight="1" x14ac:dyDescent="0.3">
      <c r="A1505" s="371" t="s">
        <v>28</v>
      </c>
      <c r="B1505" t="s">
        <v>795</v>
      </c>
      <c r="C1505" s="372">
        <v>68</v>
      </c>
      <c r="D1505" s="388">
        <f>ROWS(C$5:C1505)</f>
        <v>1501</v>
      </c>
      <c r="E1505" s="388" t="str">
        <f>IF(_xlfn.IFNA(VLOOKUP(A1505,$AG$3:$AH$83,2,FALSE),"")='11.1'!$D$5,TXM!D1505,"")</f>
        <v/>
      </c>
      <c r="F1505" t="str">
        <f>IFERROR(SMALL($E$5:$E$9000,ROWS($E$5:E1505)),"")</f>
        <v/>
      </c>
      <c r="I1505" s="371" t="s">
        <v>53</v>
      </c>
      <c r="J1505" t="s">
        <v>839</v>
      </c>
      <c r="K1505" s="372">
        <v>11190338</v>
      </c>
      <c r="L1505" s="388">
        <f>ROWS(K$5:K1505)</f>
        <v>1501</v>
      </c>
      <c r="M1505" s="388" t="str">
        <f>IF(_xlfn.IFNA(VLOOKUP(I1505,$AG$3:$AH$83,2,FALSE),"")='11.1'!$D$5,TXM!L1505,"")</f>
        <v/>
      </c>
      <c r="N1505" t="str">
        <f>IFERROR(SMALL($M$5:$M$9000,ROWS($M$5:M1505)),"")</f>
        <v/>
      </c>
      <c r="P1505" t="s">
        <v>28</v>
      </c>
      <c r="Q1505" t="s">
        <v>843</v>
      </c>
      <c r="R1505">
        <v>9555208</v>
      </c>
      <c r="S1505" s="388">
        <f>ROWS(R$5:R1505)</f>
        <v>1501</v>
      </c>
      <c r="T1505" s="388" t="str">
        <f>IF(_xlfn.IFNA(VLOOKUP(P1505,$AG$3:$AH$83,2,FALSE),"")='11.1'!$D$5,TXM!S1505,"")</f>
        <v/>
      </c>
      <c r="U1505" t="str">
        <f>IFERROR(SMALL($T$5:$T$9000,ROWS($T$5:T1505)),"")</f>
        <v/>
      </c>
    </row>
    <row r="1506" spans="1:21" ht="14.4" customHeight="1" x14ac:dyDescent="0.3">
      <c r="A1506" s="371" t="s">
        <v>49</v>
      </c>
      <c r="B1506" t="s">
        <v>783</v>
      </c>
      <c r="C1506" s="372">
        <v>3934438004</v>
      </c>
      <c r="D1506" s="388">
        <f>ROWS(C$5:C1506)</f>
        <v>1502</v>
      </c>
      <c r="E1506" s="388" t="str">
        <f>IF(_xlfn.IFNA(VLOOKUP(A1506,$AG$3:$AH$83,2,FALSE),"")='11.1'!$D$5,TXM!D1506,"")</f>
        <v/>
      </c>
      <c r="F1506" t="str">
        <f>IFERROR(SMALL($E$5:$E$9000,ROWS($E$5:E1506)),"")</f>
        <v/>
      </c>
      <c r="I1506" s="371" t="s">
        <v>53</v>
      </c>
      <c r="J1506" t="s">
        <v>825</v>
      </c>
      <c r="K1506" s="372">
        <v>10616852</v>
      </c>
      <c r="L1506" s="388">
        <f>ROWS(K$5:K1506)</f>
        <v>1502</v>
      </c>
      <c r="M1506" s="388" t="str">
        <f>IF(_xlfn.IFNA(VLOOKUP(I1506,$AG$3:$AH$83,2,FALSE),"")='11.1'!$D$5,TXM!L1506,"")</f>
        <v/>
      </c>
      <c r="N1506" t="str">
        <f>IFERROR(SMALL($M$5:$M$9000,ROWS($M$5:M1506)),"")</f>
        <v/>
      </c>
      <c r="P1506" t="s">
        <v>28</v>
      </c>
      <c r="Q1506" t="s">
        <v>1318</v>
      </c>
      <c r="R1506">
        <v>7941293</v>
      </c>
      <c r="S1506" s="388">
        <f>ROWS(R$5:R1506)</f>
        <v>1502</v>
      </c>
      <c r="T1506" s="388" t="str">
        <f>IF(_xlfn.IFNA(VLOOKUP(P1506,$AG$3:$AH$83,2,FALSE),"")='11.1'!$D$5,TXM!S1506,"")</f>
        <v/>
      </c>
      <c r="U1506" t="str">
        <f>IFERROR(SMALL($T$5:$T$9000,ROWS($T$5:T1506)),"")</f>
        <v/>
      </c>
    </row>
    <row r="1507" spans="1:21" ht="14.4" customHeight="1" x14ac:dyDescent="0.3">
      <c r="A1507" s="371" t="s">
        <v>49</v>
      </c>
      <c r="B1507" t="s">
        <v>1000</v>
      </c>
      <c r="C1507" s="372">
        <v>550891966</v>
      </c>
      <c r="D1507" s="388">
        <f>ROWS(C$5:C1507)</f>
        <v>1503</v>
      </c>
      <c r="E1507" s="388" t="str">
        <f>IF(_xlfn.IFNA(VLOOKUP(A1507,$AG$3:$AH$83,2,FALSE),"")='11.1'!$D$5,TXM!D1507,"")</f>
        <v/>
      </c>
      <c r="F1507" t="str">
        <f>IFERROR(SMALL($E$5:$E$9000,ROWS($E$5:E1507)),"")</f>
        <v/>
      </c>
      <c r="I1507" s="371" t="s">
        <v>53</v>
      </c>
      <c r="J1507" t="s">
        <v>1001</v>
      </c>
      <c r="K1507" s="372">
        <v>10570144</v>
      </c>
      <c r="L1507" s="388">
        <f>ROWS(K$5:K1507)</f>
        <v>1503</v>
      </c>
      <c r="M1507" s="388" t="str">
        <f>IF(_xlfn.IFNA(VLOOKUP(I1507,$AG$3:$AH$83,2,FALSE),"")='11.1'!$D$5,TXM!L1507,"")</f>
        <v/>
      </c>
      <c r="N1507" t="str">
        <f>IFERROR(SMALL($M$5:$M$9000,ROWS($M$5:M1507)),"")</f>
        <v/>
      </c>
      <c r="P1507" t="s">
        <v>28</v>
      </c>
      <c r="Q1507" t="s">
        <v>1265</v>
      </c>
      <c r="R1507">
        <v>4157151</v>
      </c>
      <c r="S1507" s="388">
        <f>ROWS(R$5:R1507)</f>
        <v>1503</v>
      </c>
      <c r="T1507" s="388" t="str">
        <f>IF(_xlfn.IFNA(VLOOKUP(P1507,$AG$3:$AH$83,2,FALSE),"")='11.1'!$D$5,TXM!S1507,"")</f>
        <v/>
      </c>
      <c r="U1507" t="str">
        <f>IFERROR(SMALL($T$5:$T$9000,ROWS($T$5:T1507)),"")</f>
        <v/>
      </c>
    </row>
    <row r="1508" spans="1:21" ht="14.4" customHeight="1" x14ac:dyDescent="0.3">
      <c r="A1508" s="371" t="s">
        <v>49</v>
      </c>
      <c r="B1508" t="s">
        <v>861</v>
      </c>
      <c r="C1508" s="372">
        <v>40744876</v>
      </c>
      <c r="D1508" s="388">
        <f>ROWS(C$5:C1508)</f>
        <v>1504</v>
      </c>
      <c r="E1508" s="388" t="str">
        <f>IF(_xlfn.IFNA(VLOOKUP(A1508,$AG$3:$AH$83,2,FALSE),"")='11.1'!$D$5,TXM!D1508,"")</f>
        <v/>
      </c>
      <c r="F1508" t="str">
        <f>IFERROR(SMALL($E$5:$E$9000,ROWS($E$5:E1508)),"")</f>
        <v/>
      </c>
      <c r="I1508" s="371" t="s">
        <v>53</v>
      </c>
      <c r="J1508" t="s">
        <v>1005</v>
      </c>
      <c r="K1508" s="372">
        <v>9762572</v>
      </c>
      <c r="L1508" s="388">
        <f>ROWS(K$5:K1508)</f>
        <v>1504</v>
      </c>
      <c r="M1508" s="388" t="str">
        <f>IF(_xlfn.IFNA(VLOOKUP(I1508,$AG$3:$AH$83,2,FALSE),"")='11.1'!$D$5,TXM!L1508,"")</f>
        <v/>
      </c>
      <c r="N1508" t="str">
        <f>IFERROR(SMALL($M$5:$M$9000,ROWS($M$5:M1508)),"")</f>
        <v/>
      </c>
      <c r="P1508" t="s">
        <v>28</v>
      </c>
      <c r="Q1508" t="s">
        <v>867</v>
      </c>
      <c r="R1508">
        <v>3278709</v>
      </c>
      <c r="S1508" s="388">
        <f>ROWS(R$5:R1508)</f>
        <v>1504</v>
      </c>
      <c r="T1508" s="388" t="str">
        <f>IF(_xlfn.IFNA(VLOOKUP(P1508,$AG$3:$AH$83,2,FALSE),"")='11.1'!$D$5,TXM!S1508,"")</f>
        <v/>
      </c>
      <c r="U1508" t="str">
        <f>IFERROR(SMALL($T$5:$T$9000,ROWS($T$5:T1508)),"")</f>
        <v/>
      </c>
    </row>
    <row r="1509" spans="1:21" ht="14.4" customHeight="1" x14ac:dyDescent="0.3">
      <c r="A1509" s="371" t="s">
        <v>49</v>
      </c>
      <c r="B1509" t="s">
        <v>849</v>
      </c>
      <c r="C1509" s="372">
        <v>36474955</v>
      </c>
      <c r="D1509" s="388">
        <f>ROWS(C$5:C1509)</f>
        <v>1505</v>
      </c>
      <c r="E1509" s="388" t="str">
        <f>IF(_xlfn.IFNA(VLOOKUP(A1509,$AG$3:$AH$83,2,FALSE),"")='11.1'!$D$5,TXM!D1509,"")</f>
        <v/>
      </c>
      <c r="F1509" t="str">
        <f>IFERROR(SMALL($E$5:$E$9000,ROWS($E$5:E1509)),"")</f>
        <v/>
      </c>
      <c r="I1509" s="371" t="s">
        <v>53</v>
      </c>
      <c r="J1509" t="s">
        <v>791</v>
      </c>
      <c r="K1509" s="372">
        <v>9595163</v>
      </c>
      <c r="L1509" s="388">
        <f>ROWS(K$5:K1509)</f>
        <v>1505</v>
      </c>
      <c r="M1509" s="388" t="str">
        <f>IF(_xlfn.IFNA(VLOOKUP(I1509,$AG$3:$AH$83,2,FALSE),"")='11.1'!$D$5,TXM!L1509,"")</f>
        <v/>
      </c>
      <c r="N1509" t="str">
        <f>IFERROR(SMALL($M$5:$M$9000,ROWS($M$5:M1509)),"")</f>
        <v/>
      </c>
      <c r="P1509" t="s">
        <v>28</v>
      </c>
      <c r="Q1509" t="s">
        <v>999</v>
      </c>
      <c r="R1509">
        <v>2947451</v>
      </c>
      <c r="S1509" s="388">
        <f>ROWS(R$5:R1509)</f>
        <v>1505</v>
      </c>
      <c r="T1509" s="388" t="str">
        <f>IF(_xlfn.IFNA(VLOOKUP(P1509,$AG$3:$AH$83,2,FALSE),"")='11.1'!$D$5,TXM!S1509,"")</f>
        <v/>
      </c>
      <c r="U1509" t="str">
        <f>IFERROR(SMALL($T$5:$T$9000,ROWS($T$5:T1509)),"")</f>
        <v/>
      </c>
    </row>
    <row r="1510" spans="1:21" ht="14.4" customHeight="1" x14ac:dyDescent="0.3">
      <c r="A1510" s="371" t="s">
        <v>49</v>
      </c>
      <c r="B1510" t="s">
        <v>1275</v>
      </c>
      <c r="C1510" s="372">
        <v>4712938</v>
      </c>
      <c r="D1510" s="388">
        <f>ROWS(C$5:C1510)</f>
        <v>1506</v>
      </c>
      <c r="E1510" s="388" t="str">
        <f>IF(_xlfn.IFNA(VLOOKUP(A1510,$AG$3:$AH$83,2,FALSE),"")='11.1'!$D$5,TXM!D1510,"")</f>
        <v/>
      </c>
      <c r="F1510" t="str">
        <f>IFERROR(SMALL($E$5:$E$9000,ROWS($E$5:E1510)),"")</f>
        <v/>
      </c>
      <c r="I1510" s="371" t="s">
        <v>53</v>
      </c>
      <c r="J1510" t="s">
        <v>996</v>
      </c>
      <c r="K1510" s="372">
        <v>9591007</v>
      </c>
      <c r="L1510" s="388">
        <f>ROWS(K$5:K1510)</f>
        <v>1506</v>
      </c>
      <c r="M1510" s="388" t="str">
        <f>IF(_xlfn.IFNA(VLOOKUP(I1510,$AG$3:$AH$83,2,FALSE),"")='11.1'!$D$5,TXM!L1510,"")</f>
        <v/>
      </c>
      <c r="N1510" t="str">
        <f>IFERROR(SMALL($M$5:$M$9000,ROWS($M$5:M1510)),"")</f>
        <v/>
      </c>
      <c r="P1510" t="s">
        <v>28</v>
      </c>
      <c r="Q1510" t="s">
        <v>847</v>
      </c>
      <c r="R1510">
        <v>1099506</v>
      </c>
      <c r="S1510" s="388">
        <f>ROWS(R$5:R1510)</f>
        <v>1506</v>
      </c>
      <c r="T1510" s="388" t="str">
        <f>IF(_xlfn.IFNA(VLOOKUP(P1510,$AG$3:$AH$83,2,FALSE),"")='11.1'!$D$5,TXM!S1510,"")</f>
        <v/>
      </c>
      <c r="U1510" t="str">
        <f>IFERROR(SMALL($T$5:$T$9000,ROWS($T$5:T1510)),"")</f>
        <v/>
      </c>
    </row>
    <row r="1511" spans="1:21" ht="14.4" customHeight="1" x14ac:dyDescent="0.3">
      <c r="A1511" s="371" t="s">
        <v>49</v>
      </c>
      <c r="B1511" t="s">
        <v>1318</v>
      </c>
      <c r="C1511" s="372">
        <v>3486213</v>
      </c>
      <c r="D1511" s="388">
        <f>ROWS(C$5:C1511)</f>
        <v>1507</v>
      </c>
      <c r="E1511" s="388" t="str">
        <f>IF(_xlfn.IFNA(VLOOKUP(A1511,$AG$3:$AH$83,2,FALSE),"")='11.1'!$D$5,TXM!D1511,"")</f>
        <v/>
      </c>
      <c r="F1511" t="str">
        <f>IFERROR(SMALL($E$5:$E$9000,ROWS($E$5:E1511)),"")</f>
        <v/>
      </c>
      <c r="I1511" s="371" t="s">
        <v>53</v>
      </c>
      <c r="J1511" t="s">
        <v>105</v>
      </c>
      <c r="K1511" s="372">
        <v>7621059</v>
      </c>
      <c r="L1511" s="388">
        <f>ROWS(K$5:K1511)</f>
        <v>1507</v>
      </c>
      <c r="M1511" s="388" t="str">
        <f>IF(_xlfn.IFNA(VLOOKUP(I1511,$AG$3:$AH$83,2,FALSE),"")='11.1'!$D$5,TXM!L1511,"")</f>
        <v/>
      </c>
      <c r="N1511" t="str">
        <f>IFERROR(SMALL($M$5:$M$9000,ROWS($M$5:M1511)),"")</f>
        <v/>
      </c>
      <c r="P1511" t="s">
        <v>28</v>
      </c>
      <c r="Q1511" t="s">
        <v>841</v>
      </c>
      <c r="R1511">
        <v>761152</v>
      </c>
      <c r="S1511" s="388">
        <f>ROWS(R$5:R1511)</f>
        <v>1507</v>
      </c>
      <c r="T1511" s="388" t="str">
        <f>IF(_xlfn.IFNA(VLOOKUP(P1511,$AG$3:$AH$83,2,FALSE),"")='11.1'!$D$5,TXM!S1511,"")</f>
        <v/>
      </c>
      <c r="U1511" t="str">
        <f>IFERROR(SMALL($T$5:$T$9000,ROWS($T$5:T1511)),"")</f>
        <v/>
      </c>
    </row>
    <row r="1512" spans="1:21" ht="14.4" customHeight="1" x14ac:dyDescent="0.3">
      <c r="A1512" s="371" t="s">
        <v>49</v>
      </c>
      <c r="B1512" t="s">
        <v>999</v>
      </c>
      <c r="C1512" s="372">
        <v>2346966</v>
      </c>
      <c r="D1512" s="388">
        <f>ROWS(C$5:C1512)</f>
        <v>1508</v>
      </c>
      <c r="E1512" s="388" t="str">
        <f>IF(_xlfn.IFNA(VLOOKUP(A1512,$AG$3:$AH$83,2,FALSE),"")='11.1'!$D$5,TXM!D1512,"")</f>
        <v/>
      </c>
      <c r="F1512" t="str">
        <f>IFERROR(SMALL($E$5:$E$9000,ROWS($E$5:E1512)),"")</f>
        <v/>
      </c>
      <c r="I1512" s="371" t="s">
        <v>53</v>
      </c>
      <c r="J1512" t="s">
        <v>107</v>
      </c>
      <c r="K1512" s="372">
        <v>7471722</v>
      </c>
      <c r="L1512" s="388">
        <f>ROWS(K$5:K1512)</f>
        <v>1508</v>
      </c>
      <c r="M1512" s="388" t="str">
        <f>IF(_xlfn.IFNA(VLOOKUP(I1512,$AG$3:$AH$83,2,FALSE),"")='11.1'!$D$5,TXM!L1512,"")</f>
        <v/>
      </c>
      <c r="N1512" t="str">
        <f>IFERROR(SMALL($M$5:$M$9000,ROWS($M$5:M1512)),"")</f>
        <v/>
      </c>
      <c r="P1512" t="s">
        <v>28</v>
      </c>
      <c r="Q1512" t="s">
        <v>859</v>
      </c>
      <c r="R1512">
        <v>714903</v>
      </c>
      <c r="S1512" s="388">
        <f>ROWS(R$5:R1512)</f>
        <v>1508</v>
      </c>
      <c r="T1512" s="388" t="str">
        <f>IF(_xlfn.IFNA(VLOOKUP(P1512,$AG$3:$AH$83,2,FALSE),"")='11.1'!$D$5,TXM!S1512,"")</f>
        <v/>
      </c>
      <c r="U1512" t="str">
        <f>IFERROR(SMALL($T$5:$T$9000,ROWS($T$5:T1512)),"")</f>
        <v/>
      </c>
    </row>
    <row r="1513" spans="1:21" ht="14.4" customHeight="1" x14ac:dyDescent="0.3">
      <c r="A1513" s="371" t="s">
        <v>49</v>
      </c>
      <c r="B1513" t="s">
        <v>1005</v>
      </c>
      <c r="C1513" s="372">
        <v>2202571</v>
      </c>
      <c r="D1513" s="388">
        <f>ROWS(C$5:C1513)</f>
        <v>1509</v>
      </c>
      <c r="E1513" s="388" t="str">
        <f>IF(_xlfn.IFNA(VLOOKUP(A1513,$AG$3:$AH$83,2,FALSE),"")='11.1'!$D$5,TXM!D1513,"")</f>
        <v/>
      </c>
      <c r="F1513" t="str">
        <f>IFERROR(SMALL($E$5:$E$9000,ROWS($E$5:E1513)),"")</f>
        <v/>
      </c>
      <c r="I1513" s="371" t="s">
        <v>53</v>
      </c>
      <c r="J1513" t="s">
        <v>861</v>
      </c>
      <c r="K1513" s="372">
        <v>6964460</v>
      </c>
      <c r="L1513" s="388">
        <f>ROWS(K$5:K1513)</f>
        <v>1509</v>
      </c>
      <c r="M1513" s="388" t="str">
        <f>IF(_xlfn.IFNA(VLOOKUP(I1513,$AG$3:$AH$83,2,FALSE),"")='11.1'!$D$5,TXM!L1513,"")</f>
        <v/>
      </c>
      <c r="N1513" t="str">
        <f>IFERROR(SMALL($M$5:$M$9000,ROWS($M$5:M1513)),"")</f>
        <v/>
      </c>
      <c r="P1513" t="s">
        <v>28</v>
      </c>
      <c r="Q1513" t="s">
        <v>1494</v>
      </c>
      <c r="R1513">
        <v>534745</v>
      </c>
      <c r="S1513" s="388">
        <f>ROWS(R$5:R1513)</f>
        <v>1509</v>
      </c>
      <c r="T1513" s="388" t="str">
        <f>IF(_xlfn.IFNA(VLOOKUP(P1513,$AG$3:$AH$83,2,FALSE),"")='11.1'!$D$5,TXM!S1513,"")</f>
        <v/>
      </c>
      <c r="U1513" t="str">
        <f>IFERROR(SMALL($T$5:$T$9000,ROWS($T$5:T1513)),"")</f>
        <v/>
      </c>
    </row>
    <row r="1514" spans="1:21" ht="14.4" customHeight="1" x14ac:dyDescent="0.3">
      <c r="A1514" s="371" t="s">
        <v>49</v>
      </c>
      <c r="B1514" t="s">
        <v>867</v>
      </c>
      <c r="C1514" s="372">
        <v>1147700</v>
      </c>
      <c r="D1514" s="388">
        <f>ROWS(C$5:C1514)</f>
        <v>1510</v>
      </c>
      <c r="E1514" s="388" t="str">
        <f>IF(_xlfn.IFNA(VLOOKUP(A1514,$AG$3:$AH$83,2,FALSE),"")='11.1'!$D$5,TXM!D1514,"")</f>
        <v/>
      </c>
      <c r="F1514" t="str">
        <f>IFERROR(SMALL($E$5:$E$9000,ROWS($E$5:E1514)),"")</f>
        <v/>
      </c>
      <c r="I1514" s="371" t="s">
        <v>53</v>
      </c>
      <c r="J1514" t="s">
        <v>799</v>
      </c>
      <c r="K1514" s="372">
        <v>5826150</v>
      </c>
      <c r="L1514" s="388">
        <f>ROWS(K$5:K1514)</f>
        <v>1510</v>
      </c>
      <c r="M1514" s="388" t="str">
        <f>IF(_xlfn.IFNA(VLOOKUP(I1514,$AG$3:$AH$83,2,FALSE),"")='11.1'!$D$5,TXM!L1514,"")</f>
        <v/>
      </c>
      <c r="N1514" t="str">
        <f>IFERROR(SMALL($M$5:$M$9000,ROWS($M$5:M1514)),"")</f>
        <v/>
      </c>
      <c r="P1514" t="s">
        <v>28</v>
      </c>
      <c r="Q1514" t="s">
        <v>1500</v>
      </c>
      <c r="R1514">
        <v>364811</v>
      </c>
      <c r="S1514" s="388">
        <f>ROWS(R$5:R1514)</f>
        <v>1510</v>
      </c>
      <c r="T1514" s="388" t="str">
        <f>IF(_xlfn.IFNA(VLOOKUP(P1514,$AG$3:$AH$83,2,FALSE),"")='11.1'!$D$5,TXM!S1514,"")</f>
        <v/>
      </c>
      <c r="U1514" t="str">
        <f>IFERROR(SMALL($T$5:$T$9000,ROWS($T$5:T1514)),"")</f>
        <v/>
      </c>
    </row>
    <row r="1515" spans="1:21" ht="14.4" customHeight="1" x14ac:dyDescent="0.3">
      <c r="A1515" s="371" t="s">
        <v>49</v>
      </c>
      <c r="B1515" t="s">
        <v>789</v>
      </c>
      <c r="C1515" s="372">
        <v>610091</v>
      </c>
      <c r="D1515" s="388">
        <f>ROWS(C$5:C1515)</f>
        <v>1511</v>
      </c>
      <c r="E1515" s="388" t="str">
        <f>IF(_xlfn.IFNA(VLOOKUP(A1515,$AG$3:$AH$83,2,FALSE),"")='11.1'!$D$5,TXM!D1515,"")</f>
        <v/>
      </c>
      <c r="F1515" t="str">
        <f>IFERROR(SMALL($E$5:$E$9000,ROWS($E$5:E1515)),"")</f>
        <v/>
      </c>
      <c r="I1515" s="371" t="s">
        <v>53</v>
      </c>
      <c r="J1515" t="s">
        <v>859</v>
      </c>
      <c r="K1515" s="372">
        <v>4800327</v>
      </c>
      <c r="L1515" s="388">
        <f>ROWS(K$5:K1515)</f>
        <v>1511</v>
      </c>
      <c r="M1515" s="388" t="str">
        <f>IF(_xlfn.IFNA(VLOOKUP(I1515,$AG$3:$AH$83,2,FALSE),"")='11.1'!$D$5,TXM!L1515,"")</f>
        <v/>
      </c>
      <c r="N1515" t="str">
        <f>IFERROR(SMALL($M$5:$M$9000,ROWS($M$5:M1515)),"")</f>
        <v/>
      </c>
      <c r="P1515" t="s">
        <v>28</v>
      </c>
      <c r="Q1515" t="s">
        <v>787</v>
      </c>
      <c r="R1515">
        <v>291000</v>
      </c>
      <c r="S1515" s="388">
        <f>ROWS(R$5:R1515)</f>
        <v>1511</v>
      </c>
      <c r="T1515" s="388" t="str">
        <f>IF(_xlfn.IFNA(VLOOKUP(P1515,$AG$3:$AH$83,2,FALSE),"")='11.1'!$D$5,TXM!S1515,"")</f>
        <v/>
      </c>
      <c r="U1515" t="str">
        <f>IFERROR(SMALL($T$5:$T$9000,ROWS($T$5:T1515)),"")</f>
        <v/>
      </c>
    </row>
    <row r="1516" spans="1:21" ht="14.4" customHeight="1" x14ac:dyDescent="0.3">
      <c r="A1516" s="371" t="s">
        <v>49</v>
      </c>
      <c r="B1516" t="s">
        <v>95</v>
      </c>
      <c r="C1516" s="372">
        <v>601784</v>
      </c>
      <c r="D1516" s="388">
        <f>ROWS(C$5:C1516)</f>
        <v>1512</v>
      </c>
      <c r="E1516" s="388" t="str">
        <f>IF(_xlfn.IFNA(VLOOKUP(A1516,$AG$3:$AH$83,2,FALSE),"")='11.1'!$D$5,TXM!D1516,"")</f>
        <v/>
      </c>
      <c r="F1516" t="str">
        <f>IFERROR(SMALL($E$5:$E$9000,ROWS($E$5:E1516)),"")</f>
        <v/>
      </c>
      <c r="I1516" s="371" t="s">
        <v>53</v>
      </c>
      <c r="J1516" t="s">
        <v>775</v>
      </c>
      <c r="K1516" s="372">
        <v>4708841</v>
      </c>
      <c r="L1516" s="388">
        <f>ROWS(K$5:K1516)</f>
        <v>1512</v>
      </c>
      <c r="M1516" s="388" t="str">
        <f>IF(_xlfn.IFNA(VLOOKUP(I1516,$AG$3:$AH$83,2,FALSE),"")='11.1'!$D$5,TXM!L1516,"")</f>
        <v/>
      </c>
      <c r="N1516" t="str">
        <f>IFERROR(SMALL($M$5:$M$9000,ROWS($M$5:M1516)),"")</f>
        <v/>
      </c>
      <c r="P1516" t="s">
        <v>28</v>
      </c>
      <c r="Q1516" t="s">
        <v>1240</v>
      </c>
      <c r="R1516">
        <v>282005</v>
      </c>
      <c r="S1516" s="388">
        <f>ROWS(R$5:R1516)</f>
        <v>1512</v>
      </c>
      <c r="T1516" s="388" t="str">
        <f>IF(_xlfn.IFNA(VLOOKUP(P1516,$AG$3:$AH$83,2,FALSE),"")='11.1'!$D$5,TXM!S1516,"")</f>
        <v/>
      </c>
      <c r="U1516" t="str">
        <f>IFERROR(SMALL($T$5:$T$9000,ROWS($T$5:T1516)),"")</f>
        <v/>
      </c>
    </row>
    <row r="1517" spans="1:21" ht="14.4" customHeight="1" x14ac:dyDescent="0.3">
      <c r="A1517" s="371" t="s">
        <v>49</v>
      </c>
      <c r="B1517" t="s">
        <v>863</v>
      </c>
      <c r="C1517" s="372">
        <v>515718</v>
      </c>
      <c r="D1517" s="388">
        <f>ROWS(C$5:C1517)</f>
        <v>1513</v>
      </c>
      <c r="E1517" s="388" t="str">
        <f>IF(_xlfn.IFNA(VLOOKUP(A1517,$AG$3:$AH$83,2,FALSE),"")='11.1'!$D$5,TXM!D1517,"")</f>
        <v/>
      </c>
      <c r="F1517" t="str">
        <f>IFERROR(SMALL($E$5:$E$9000,ROWS($E$5:E1517)),"")</f>
        <v/>
      </c>
      <c r="I1517" s="371" t="s">
        <v>53</v>
      </c>
      <c r="J1517" t="s">
        <v>813</v>
      </c>
      <c r="K1517" s="372">
        <v>4672055</v>
      </c>
      <c r="L1517" s="388">
        <f>ROWS(K$5:K1517)</f>
        <v>1513</v>
      </c>
      <c r="M1517" s="388" t="str">
        <f>IF(_xlfn.IFNA(VLOOKUP(I1517,$AG$3:$AH$83,2,FALSE),"")='11.1'!$D$5,TXM!L1517,"")</f>
        <v/>
      </c>
      <c r="N1517" t="str">
        <f>IFERROR(SMALL($M$5:$M$9000,ROWS($M$5:M1517)),"")</f>
        <v/>
      </c>
      <c r="P1517" t="s">
        <v>28</v>
      </c>
      <c r="Q1517" t="s">
        <v>869</v>
      </c>
      <c r="R1517">
        <v>66171</v>
      </c>
      <c r="S1517" s="388">
        <f>ROWS(R$5:R1517)</f>
        <v>1513</v>
      </c>
      <c r="T1517" s="388" t="str">
        <f>IF(_xlfn.IFNA(VLOOKUP(P1517,$AG$3:$AH$83,2,FALSE),"")='11.1'!$D$5,TXM!S1517,"")</f>
        <v/>
      </c>
      <c r="U1517" t="str">
        <f>IFERROR(SMALL($T$5:$T$9000,ROWS($T$5:T1517)),"")</f>
        <v/>
      </c>
    </row>
    <row r="1518" spans="1:21" ht="14.4" customHeight="1" x14ac:dyDescent="0.3">
      <c r="A1518" s="371" t="s">
        <v>49</v>
      </c>
      <c r="B1518" t="s">
        <v>793</v>
      </c>
      <c r="C1518" s="372">
        <v>468746</v>
      </c>
      <c r="D1518" s="388">
        <f>ROWS(C$5:C1518)</f>
        <v>1514</v>
      </c>
      <c r="E1518" s="388" t="str">
        <f>IF(_xlfn.IFNA(VLOOKUP(A1518,$AG$3:$AH$83,2,FALSE),"")='11.1'!$D$5,TXM!D1518,"")</f>
        <v/>
      </c>
      <c r="F1518" t="str">
        <f>IFERROR(SMALL($E$5:$E$9000,ROWS($E$5:E1518)),"")</f>
        <v/>
      </c>
      <c r="I1518" s="371" t="s">
        <v>53</v>
      </c>
      <c r="J1518" t="s">
        <v>815</v>
      </c>
      <c r="K1518" s="372">
        <v>4557017</v>
      </c>
      <c r="L1518" s="388">
        <f>ROWS(K$5:K1518)</f>
        <v>1514</v>
      </c>
      <c r="M1518" s="388" t="str">
        <f>IF(_xlfn.IFNA(VLOOKUP(I1518,$AG$3:$AH$83,2,FALSE),"")='11.1'!$D$5,TXM!L1518,"")</f>
        <v/>
      </c>
      <c r="N1518" t="str">
        <f>IFERROR(SMALL($M$5:$M$9000,ROWS($M$5:M1518)),"")</f>
        <v/>
      </c>
      <c r="P1518" t="s">
        <v>28</v>
      </c>
      <c r="Q1518" t="s">
        <v>99</v>
      </c>
      <c r="R1518">
        <v>32918</v>
      </c>
      <c r="S1518" s="388">
        <f>ROWS(R$5:R1518)</f>
        <v>1514</v>
      </c>
      <c r="T1518" s="388" t="str">
        <f>IF(_xlfn.IFNA(VLOOKUP(P1518,$AG$3:$AH$83,2,FALSE),"")='11.1'!$D$5,TXM!S1518,"")</f>
        <v/>
      </c>
      <c r="U1518" t="str">
        <f>IFERROR(SMALL($T$5:$T$9000,ROWS($T$5:T1518)),"")</f>
        <v/>
      </c>
    </row>
    <row r="1519" spans="1:21" ht="14.4" customHeight="1" x14ac:dyDescent="0.3">
      <c r="A1519" s="371" t="s">
        <v>49</v>
      </c>
      <c r="B1519" t="s">
        <v>813</v>
      </c>
      <c r="C1519" s="372">
        <v>224717</v>
      </c>
      <c r="D1519" s="388">
        <f>ROWS(C$5:C1519)</f>
        <v>1515</v>
      </c>
      <c r="E1519" s="388" t="str">
        <f>IF(_xlfn.IFNA(VLOOKUP(A1519,$AG$3:$AH$83,2,FALSE),"")='11.1'!$D$5,TXM!D1519,"")</f>
        <v/>
      </c>
      <c r="F1519" t="str">
        <f>IFERROR(SMALL($E$5:$E$9000,ROWS($E$5:E1519)),"")</f>
        <v/>
      </c>
      <c r="I1519" s="371" t="s">
        <v>53</v>
      </c>
      <c r="J1519" t="s">
        <v>94</v>
      </c>
      <c r="K1519" s="372">
        <v>4361702</v>
      </c>
      <c r="L1519" s="388">
        <f>ROWS(K$5:K1519)</f>
        <v>1515</v>
      </c>
      <c r="M1519" s="388" t="str">
        <f>IF(_xlfn.IFNA(VLOOKUP(I1519,$AG$3:$AH$83,2,FALSE),"")='11.1'!$D$5,TXM!L1519,"")</f>
        <v/>
      </c>
      <c r="N1519" t="str">
        <f>IFERROR(SMALL($M$5:$M$9000,ROWS($M$5:M1519)),"")</f>
        <v/>
      </c>
      <c r="P1519" t="s">
        <v>28</v>
      </c>
      <c r="Q1519" t="s">
        <v>990</v>
      </c>
      <c r="R1519">
        <v>29799</v>
      </c>
      <c r="S1519" s="388">
        <f>ROWS(R$5:R1519)</f>
        <v>1515</v>
      </c>
      <c r="T1519" s="388" t="str">
        <f>IF(_xlfn.IFNA(VLOOKUP(P1519,$AG$3:$AH$83,2,FALSE),"")='11.1'!$D$5,TXM!S1519,"")</f>
        <v/>
      </c>
      <c r="U1519" t="str">
        <f>IFERROR(SMALL($T$5:$T$9000,ROWS($T$5:T1519)),"")</f>
        <v/>
      </c>
    </row>
    <row r="1520" spans="1:21" ht="14.4" customHeight="1" x14ac:dyDescent="0.3">
      <c r="A1520" s="371" t="s">
        <v>49</v>
      </c>
      <c r="B1520" t="s">
        <v>785</v>
      </c>
      <c r="C1520" s="372">
        <v>157304</v>
      </c>
      <c r="D1520" s="388">
        <f>ROWS(C$5:C1520)</f>
        <v>1516</v>
      </c>
      <c r="E1520" s="388" t="str">
        <f>IF(_xlfn.IFNA(VLOOKUP(A1520,$AG$3:$AH$83,2,FALSE),"")='11.1'!$D$5,TXM!D1520,"")</f>
        <v/>
      </c>
      <c r="F1520" t="str">
        <f>IFERROR(SMALL($E$5:$E$9000,ROWS($E$5:E1520)),"")</f>
        <v/>
      </c>
      <c r="I1520" s="371" t="s">
        <v>53</v>
      </c>
      <c r="J1520" t="s">
        <v>108</v>
      </c>
      <c r="K1520" s="372">
        <v>4149055</v>
      </c>
      <c r="L1520" s="388">
        <f>ROWS(K$5:K1520)</f>
        <v>1516</v>
      </c>
      <c r="M1520" s="388" t="str">
        <f>IF(_xlfn.IFNA(VLOOKUP(I1520,$AG$3:$AH$83,2,FALSE),"")='11.1'!$D$5,TXM!L1520,"")</f>
        <v/>
      </c>
      <c r="N1520" t="str">
        <f>IFERROR(SMALL($M$5:$M$9000,ROWS($M$5:M1520)),"")</f>
        <v/>
      </c>
      <c r="P1520" t="s">
        <v>28</v>
      </c>
      <c r="Q1520" t="s">
        <v>837</v>
      </c>
      <c r="R1520">
        <v>24612</v>
      </c>
      <c r="S1520" s="388">
        <f>ROWS(R$5:R1520)</f>
        <v>1516</v>
      </c>
      <c r="T1520" s="388" t="str">
        <f>IF(_xlfn.IFNA(VLOOKUP(P1520,$AG$3:$AH$83,2,FALSE),"")='11.1'!$D$5,TXM!S1520,"")</f>
        <v/>
      </c>
      <c r="U1520" t="str">
        <f>IFERROR(SMALL($T$5:$T$9000,ROWS($T$5:T1520)),"")</f>
        <v/>
      </c>
    </row>
    <row r="1521" spans="1:21" ht="14.4" customHeight="1" x14ac:dyDescent="0.3">
      <c r="A1521" s="371" t="s">
        <v>49</v>
      </c>
      <c r="B1521" t="s">
        <v>835</v>
      </c>
      <c r="C1521" s="372">
        <v>152436</v>
      </c>
      <c r="D1521" s="388">
        <f>ROWS(C$5:C1521)</f>
        <v>1517</v>
      </c>
      <c r="E1521" s="388" t="str">
        <f>IF(_xlfn.IFNA(VLOOKUP(A1521,$AG$3:$AH$83,2,FALSE),"")='11.1'!$D$5,TXM!D1521,"")</f>
        <v/>
      </c>
      <c r="F1521" t="str">
        <f>IFERROR(SMALL($E$5:$E$9000,ROWS($E$5:E1521)),"")</f>
        <v/>
      </c>
      <c r="I1521" s="371" t="s">
        <v>53</v>
      </c>
      <c r="J1521" t="s">
        <v>779</v>
      </c>
      <c r="K1521" s="372">
        <v>3159742</v>
      </c>
      <c r="L1521" s="388">
        <f>ROWS(K$5:K1521)</f>
        <v>1517</v>
      </c>
      <c r="M1521" s="388" t="str">
        <f>IF(_xlfn.IFNA(VLOOKUP(I1521,$AG$3:$AH$83,2,FALSE),"")='11.1'!$D$5,TXM!L1521,"")</f>
        <v/>
      </c>
      <c r="N1521" t="str">
        <f>IFERROR(SMALL($M$5:$M$9000,ROWS($M$5:M1521)),"")</f>
        <v/>
      </c>
      <c r="P1521" t="s">
        <v>28</v>
      </c>
      <c r="Q1521" t="s">
        <v>1285</v>
      </c>
      <c r="R1521">
        <v>23071</v>
      </c>
      <c r="S1521" s="388">
        <f>ROWS(R$5:R1521)</f>
        <v>1517</v>
      </c>
      <c r="T1521" s="388" t="str">
        <f>IF(_xlfn.IFNA(VLOOKUP(P1521,$AG$3:$AH$83,2,FALSE),"")='11.1'!$D$5,TXM!S1521,"")</f>
        <v/>
      </c>
      <c r="U1521" t="str">
        <f>IFERROR(SMALL($T$5:$T$9000,ROWS($T$5:T1521)),"")</f>
        <v/>
      </c>
    </row>
    <row r="1522" spans="1:21" ht="14.4" customHeight="1" x14ac:dyDescent="0.3">
      <c r="A1522" s="371" t="s">
        <v>49</v>
      </c>
      <c r="B1522" t="s">
        <v>865</v>
      </c>
      <c r="C1522" s="372">
        <v>150921</v>
      </c>
      <c r="D1522" s="388">
        <f>ROWS(C$5:C1522)</f>
        <v>1518</v>
      </c>
      <c r="E1522" s="388" t="str">
        <f>IF(_xlfn.IFNA(VLOOKUP(A1522,$AG$3:$AH$83,2,FALSE),"")='11.1'!$D$5,TXM!D1522,"")</f>
        <v/>
      </c>
      <c r="F1522" t="str">
        <f>IFERROR(SMALL($E$5:$E$9000,ROWS($E$5:E1522)),"")</f>
        <v/>
      </c>
      <c r="I1522" s="371" t="s">
        <v>53</v>
      </c>
      <c r="J1522" t="s">
        <v>97</v>
      </c>
      <c r="K1522" s="372">
        <v>3063011</v>
      </c>
      <c r="L1522" s="388">
        <f>ROWS(K$5:K1522)</f>
        <v>1518</v>
      </c>
      <c r="M1522" s="388" t="str">
        <f>IF(_xlfn.IFNA(VLOOKUP(I1522,$AG$3:$AH$83,2,FALSE),"")='11.1'!$D$5,TXM!L1522,"")</f>
        <v/>
      </c>
      <c r="N1522" t="str">
        <f>IFERROR(SMALL($M$5:$M$9000,ROWS($M$5:M1522)),"")</f>
        <v/>
      </c>
      <c r="P1522" t="s">
        <v>28</v>
      </c>
      <c r="Q1522" t="s">
        <v>93</v>
      </c>
      <c r="R1522">
        <v>20005</v>
      </c>
      <c r="S1522" s="388">
        <f>ROWS(R$5:R1522)</f>
        <v>1518</v>
      </c>
      <c r="T1522" s="388" t="str">
        <f>IF(_xlfn.IFNA(VLOOKUP(P1522,$AG$3:$AH$83,2,FALSE),"")='11.1'!$D$5,TXM!S1522,"")</f>
        <v/>
      </c>
      <c r="U1522" t="str">
        <f>IFERROR(SMALL($T$5:$T$9000,ROWS($T$5:T1522)),"")</f>
        <v/>
      </c>
    </row>
    <row r="1523" spans="1:21" ht="14.4" customHeight="1" x14ac:dyDescent="0.3">
      <c r="A1523" s="371" t="s">
        <v>49</v>
      </c>
      <c r="B1523" t="s">
        <v>773</v>
      </c>
      <c r="C1523" s="372">
        <v>141475</v>
      </c>
      <c r="D1523" s="388">
        <f>ROWS(C$5:C1523)</f>
        <v>1519</v>
      </c>
      <c r="E1523" s="388" t="str">
        <f>IF(_xlfn.IFNA(VLOOKUP(A1523,$AG$3:$AH$83,2,FALSE),"")='11.1'!$D$5,TXM!D1523,"")</f>
        <v/>
      </c>
      <c r="F1523" t="str">
        <f>IFERROR(SMALL($E$5:$E$9000,ROWS($E$5:E1523)),"")</f>
        <v/>
      </c>
      <c r="I1523" s="371" t="s">
        <v>53</v>
      </c>
      <c r="J1523" t="s">
        <v>789</v>
      </c>
      <c r="K1523" s="372">
        <v>2382860</v>
      </c>
      <c r="L1523" s="388">
        <f>ROWS(K$5:K1523)</f>
        <v>1519</v>
      </c>
      <c r="M1523" s="388" t="str">
        <f>IF(_xlfn.IFNA(VLOOKUP(I1523,$AG$3:$AH$83,2,FALSE),"")='11.1'!$D$5,TXM!L1523,"")</f>
        <v/>
      </c>
      <c r="N1523" t="str">
        <f>IFERROR(SMALL($M$5:$M$9000,ROWS($M$5:M1523)),"")</f>
        <v/>
      </c>
      <c r="P1523" t="s">
        <v>28</v>
      </c>
      <c r="Q1523" t="s">
        <v>1000</v>
      </c>
      <c r="R1523">
        <v>12156</v>
      </c>
      <c r="S1523" s="388">
        <f>ROWS(R$5:R1523)</f>
        <v>1519</v>
      </c>
      <c r="T1523" s="388" t="str">
        <f>IF(_xlfn.IFNA(VLOOKUP(P1523,$AG$3:$AH$83,2,FALSE),"")='11.1'!$D$5,TXM!S1523,"")</f>
        <v/>
      </c>
      <c r="U1523" t="str">
        <f>IFERROR(SMALL($T$5:$T$9000,ROWS($T$5:T1523)),"")</f>
        <v/>
      </c>
    </row>
    <row r="1524" spans="1:21" ht="14.4" customHeight="1" x14ac:dyDescent="0.3">
      <c r="A1524" s="371" t="s">
        <v>49</v>
      </c>
      <c r="B1524" t="s">
        <v>107</v>
      </c>
      <c r="C1524" s="372">
        <v>130029</v>
      </c>
      <c r="D1524" s="388">
        <f>ROWS(C$5:C1524)</f>
        <v>1520</v>
      </c>
      <c r="E1524" s="388" t="str">
        <f>IF(_xlfn.IFNA(VLOOKUP(A1524,$AG$3:$AH$83,2,FALSE),"")='11.1'!$D$5,TXM!D1524,"")</f>
        <v/>
      </c>
      <c r="F1524" t="str">
        <f>IFERROR(SMALL($E$5:$E$9000,ROWS($E$5:E1524)),"")</f>
        <v/>
      </c>
      <c r="I1524" s="371" t="s">
        <v>53</v>
      </c>
      <c r="J1524" t="s">
        <v>1275</v>
      </c>
      <c r="K1524" s="372">
        <v>1939505</v>
      </c>
      <c r="L1524" s="388">
        <f>ROWS(K$5:K1524)</f>
        <v>1520</v>
      </c>
      <c r="M1524" s="388" t="str">
        <f>IF(_xlfn.IFNA(VLOOKUP(I1524,$AG$3:$AH$83,2,FALSE),"")='11.1'!$D$5,TXM!L1524,"")</f>
        <v/>
      </c>
      <c r="N1524" t="str">
        <f>IFERROR(SMALL($M$5:$M$9000,ROWS($M$5:M1524)),"")</f>
        <v/>
      </c>
      <c r="P1524" t="s">
        <v>28</v>
      </c>
      <c r="Q1524" t="s">
        <v>861</v>
      </c>
      <c r="R1524">
        <v>6224</v>
      </c>
      <c r="S1524" s="388">
        <f>ROWS(R$5:R1524)</f>
        <v>1520</v>
      </c>
      <c r="T1524" s="388" t="str">
        <f>IF(_xlfn.IFNA(VLOOKUP(P1524,$AG$3:$AH$83,2,FALSE),"")='11.1'!$D$5,TXM!S1524,"")</f>
        <v/>
      </c>
      <c r="U1524" t="str">
        <f>IFERROR(SMALL($T$5:$T$9000,ROWS($T$5:T1524)),"")</f>
        <v/>
      </c>
    </row>
    <row r="1525" spans="1:21" ht="14.4" customHeight="1" x14ac:dyDescent="0.3">
      <c r="A1525" s="371" t="s">
        <v>49</v>
      </c>
      <c r="B1525" t="s">
        <v>871</v>
      </c>
      <c r="C1525" s="372">
        <v>64833</v>
      </c>
      <c r="D1525" s="388">
        <f>ROWS(C$5:C1525)</f>
        <v>1521</v>
      </c>
      <c r="E1525" s="388" t="str">
        <f>IF(_xlfn.IFNA(VLOOKUP(A1525,$AG$3:$AH$83,2,FALSE),"")='11.1'!$D$5,TXM!D1525,"")</f>
        <v/>
      </c>
      <c r="F1525" t="str">
        <f>IFERROR(SMALL($E$5:$E$9000,ROWS($E$5:E1525)),"")</f>
        <v/>
      </c>
      <c r="I1525" s="371" t="s">
        <v>53</v>
      </c>
      <c r="J1525" t="s">
        <v>795</v>
      </c>
      <c r="K1525" s="372">
        <v>1889505</v>
      </c>
      <c r="L1525" s="388">
        <f>ROWS(K$5:K1525)</f>
        <v>1521</v>
      </c>
      <c r="M1525" s="388" t="str">
        <f>IF(_xlfn.IFNA(VLOOKUP(I1525,$AG$3:$AH$83,2,FALSE),"")='11.1'!$D$5,TXM!L1525,"")</f>
        <v/>
      </c>
      <c r="N1525" t="str">
        <f>IFERROR(SMALL($M$5:$M$9000,ROWS($M$5:M1525)),"")</f>
        <v/>
      </c>
      <c r="P1525" t="s">
        <v>28</v>
      </c>
      <c r="Q1525" t="s">
        <v>839</v>
      </c>
      <c r="R1525">
        <v>6093</v>
      </c>
      <c r="S1525" s="388">
        <f>ROWS(R$5:R1525)</f>
        <v>1521</v>
      </c>
      <c r="T1525" s="388" t="str">
        <f>IF(_xlfn.IFNA(VLOOKUP(P1525,$AG$3:$AH$83,2,FALSE),"")='11.1'!$D$5,TXM!S1525,"")</f>
        <v/>
      </c>
      <c r="U1525" t="str">
        <f>IFERROR(SMALL($T$5:$T$9000,ROWS($T$5:T1525)),"")</f>
        <v/>
      </c>
    </row>
    <row r="1526" spans="1:21" ht="14.4" customHeight="1" x14ac:dyDescent="0.3">
      <c r="A1526" s="371" t="s">
        <v>49</v>
      </c>
      <c r="B1526" t="s">
        <v>98</v>
      </c>
      <c r="C1526" s="372">
        <v>29290</v>
      </c>
      <c r="D1526" s="388">
        <f>ROWS(C$5:C1526)</f>
        <v>1522</v>
      </c>
      <c r="E1526" s="388" t="str">
        <f>IF(_xlfn.IFNA(VLOOKUP(A1526,$AG$3:$AH$83,2,FALSE),"")='11.1'!$D$5,TXM!D1526,"")</f>
        <v/>
      </c>
      <c r="F1526" t="str">
        <f>IFERROR(SMALL($E$5:$E$9000,ROWS($E$5:E1526)),"")</f>
        <v/>
      </c>
      <c r="I1526" s="371" t="s">
        <v>53</v>
      </c>
      <c r="J1526" t="s">
        <v>787</v>
      </c>
      <c r="K1526" s="372">
        <v>1803709</v>
      </c>
      <c r="L1526" s="388">
        <f>ROWS(K$5:K1526)</f>
        <v>1522</v>
      </c>
      <c r="M1526" s="388" t="str">
        <f>IF(_xlfn.IFNA(VLOOKUP(I1526,$AG$3:$AH$83,2,FALSE),"")='11.1'!$D$5,TXM!L1526,"")</f>
        <v/>
      </c>
      <c r="N1526" t="str">
        <f>IFERROR(SMALL($M$5:$M$9000,ROWS($M$5:M1526)),"")</f>
        <v/>
      </c>
      <c r="P1526" t="s">
        <v>28</v>
      </c>
      <c r="Q1526" t="s">
        <v>1434</v>
      </c>
      <c r="R1526">
        <v>5194</v>
      </c>
      <c r="S1526" s="388">
        <f>ROWS(R$5:R1526)</f>
        <v>1522</v>
      </c>
      <c r="T1526" s="388" t="str">
        <f>IF(_xlfn.IFNA(VLOOKUP(P1526,$AG$3:$AH$83,2,FALSE),"")='11.1'!$D$5,TXM!S1526,"")</f>
        <v/>
      </c>
      <c r="U1526" t="str">
        <f>IFERROR(SMALL($T$5:$T$9000,ROWS($T$5:T1526)),"")</f>
        <v/>
      </c>
    </row>
    <row r="1527" spans="1:21" ht="14.4" customHeight="1" x14ac:dyDescent="0.3">
      <c r="A1527" s="371" t="s">
        <v>49</v>
      </c>
      <c r="B1527" t="s">
        <v>1265</v>
      </c>
      <c r="C1527" s="372">
        <v>14138</v>
      </c>
      <c r="D1527" s="388">
        <f>ROWS(C$5:C1527)</f>
        <v>1523</v>
      </c>
      <c r="E1527" s="388" t="str">
        <f>IF(_xlfn.IFNA(VLOOKUP(A1527,$AG$3:$AH$83,2,FALSE),"")='11.1'!$D$5,TXM!D1527,"")</f>
        <v/>
      </c>
      <c r="F1527" t="str">
        <f>IFERROR(SMALL($E$5:$E$9000,ROWS($E$5:E1527)),"")</f>
        <v/>
      </c>
      <c r="I1527" s="371" t="s">
        <v>53</v>
      </c>
      <c r="J1527" t="s">
        <v>819</v>
      </c>
      <c r="K1527" s="372">
        <v>1691304</v>
      </c>
      <c r="L1527" s="388">
        <f>ROWS(K$5:K1527)</f>
        <v>1523</v>
      </c>
      <c r="M1527" s="388" t="str">
        <f>IF(_xlfn.IFNA(VLOOKUP(I1527,$AG$3:$AH$83,2,FALSE),"")='11.1'!$D$5,TXM!L1527,"")</f>
        <v/>
      </c>
      <c r="N1527" t="str">
        <f>IFERROR(SMALL($M$5:$M$9000,ROWS($M$5:M1527)),"")</f>
        <v/>
      </c>
      <c r="P1527" t="s">
        <v>28</v>
      </c>
      <c r="Q1527" t="s">
        <v>1001</v>
      </c>
      <c r="R1527">
        <v>1771</v>
      </c>
      <c r="S1527" s="388">
        <f>ROWS(R$5:R1527)</f>
        <v>1523</v>
      </c>
      <c r="T1527" s="388" t="str">
        <f>IF(_xlfn.IFNA(VLOOKUP(P1527,$AG$3:$AH$83,2,FALSE),"")='11.1'!$D$5,TXM!S1527,"")</f>
        <v/>
      </c>
      <c r="U1527" t="str">
        <f>IFERROR(SMALL($T$5:$T$9000,ROWS($T$5:T1527)),"")</f>
        <v/>
      </c>
    </row>
    <row r="1528" spans="1:21" ht="14.4" customHeight="1" x14ac:dyDescent="0.3">
      <c r="A1528" s="371" t="s">
        <v>49</v>
      </c>
      <c r="B1528" t="s">
        <v>1500</v>
      </c>
      <c r="C1528" s="372">
        <v>6495</v>
      </c>
      <c r="D1528" s="388">
        <f>ROWS(C$5:C1528)</f>
        <v>1524</v>
      </c>
      <c r="E1528" s="388" t="str">
        <f>IF(_xlfn.IFNA(VLOOKUP(A1528,$AG$3:$AH$83,2,FALSE),"")='11.1'!$D$5,TXM!D1528,"")</f>
        <v/>
      </c>
      <c r="F1528" t="str">
        <f>IFERROR(SMALL($E$5:$E$9000,ROWS($E$5:E1528)),"")</f>
        <v/>
      </c>
      <c r="I1528" s="371" t="s">
        <v>53</v>
      </c>
      <c r="J1528" t="s">
        <v>1002</v>
      </c>
      <c r="K1528" s="372">
        <v>1662696</v>
      </c>
      <c r="L1528" s="388">
        <f>ROWS(K$5:K1528)</f>
        <v>1524</v>
      </c>
      <c r="M1528" s="388" t="str">
        <f>IF(_xlfn.IFNA(VLOOKUP(I1528,$AG$3:$AH$83,2,FALSE),"")='11.1'!$D$5,TXM!L1528,"")</f>
        <v/>
      </c>
      <c r="N1528" t="str">
        <f>IFERROR(SMALL($M$5:$M$9000,ROWS($M$5:M1528)),"")</f>
        <v/>
      </c>
      <c r="P1528" t="s">
        <v>28</v>
      </c>
      <c r="Q1528" t="s">
        <v>813</v>
      </c>
      <c r="R1528">
        <v>1140</v>
      </c>
      <c r="S1528" s="388">
        <f>ROWS(R$5:R1528)</f>
        <v>1524</v>
      </c>
      <c r="T1528" s="388" t="str">
        <f>IF(_xlfn.IFNA(VLOOKUP(P1528,$AG$3:$AH$83,2,FALSE),"")='11.1'!$D$5,TXM!S1528,"")</f>
        <v/>
      </c>
      <c r="U1528" t="str">
        <f>IFERROR(SMALL($T$5:$T$9000,ROWS($T$5:T1528)),"")</f>
        <v/>
      </c>
    </row>
    <row r="1529" spans="1:21" ht="14.4" customHeight="1" x14ac:dyDescent="0.3">
      <c r="A1529" s="371" t="s">
        <v>49</v>
      </c>
      <c r="B1529" t="s">
        <v>843</v>
      </c>
      <c r="C1529" s="372">
        <v>4246</v>
      </c>
      <c r="D1529" s="388">
        <f>ROWS(C$5:C1529)</f>
        <v>1525</v>
      </c>
      <c r="E1529" s="388" t="str">
        <f>IF(_xlfn.IFNA(VLOOKUP(A1529,$AG$3:$AH$83,2,FALSE),"")='11.1'!$D$5,TXM!D1529,"")</f>
        <v/>
      </c>
      <c r="F1529" t="str">
        <f>IFERROR(SMALL($E$5:$E$9000,ROWS($E$5:E1529)),"")</f>
        <v/>
      </c>
      <c r="I1529" s="371" t="s">
        <v>53</v>
      </c>
      <c r="J1529" t="s">
        <v>98</v>
      </c>
      <c r="K1529" s="372">
        <v>1533898</v>
      </c>
      <c r="L1529" s="388">
        <f>ROWS(K$5:K1529)</f>
        <v>1525</v>
      </c>
      <c r="M1529" s="388" t="str">
        <f>IF(_xlfn.IFNA(VLOOKUP(I1529,$AG$3:$AH$83,2,FALSE),"")='11.1'!$D$5,TXM!L1529,"")</f>
        <v/>
      </c>
      <c r="N1529" t="str">
        <f>IFERROR(SMALL($M$5:$M$9000,ROWS($M$5:M1529)),"")</f>
        <v/>
      </c>
      <c r="P1529" t="s">
        <v>28</v>
      </c>
      <c r="Q1529" t="s">
        <v>1402</v>
      </c>
      <c r="R1529">
        <v>768</v>
      </c>
      <c r="S1529" s="388">
        <f>ROWS(R$5:R1529)</f>
        <v>1525</v>
      </c>
      <c r="T1529" s="388" t="str">
        <f>IF(_xlfn.IFNA(VLOOKUP(P1529,$AG$3:$AH$83,2,FALSE),"")='11.1'!$D$5,TXM!S1529,"")</f>
        <v/>
      </c>
      <c r="U1529" t="str">
        <f>IFERROR(SMALL($T$5:$T$9000,ROWS($T$5:T1529)),"")</f>
        <v/>
      </c>
    </row>
    <row r="1530" spans="1:21" ht="14.4" customHeight="1" x14ac:dyDescent="0.3">
      <c r="A1530" s="371" t="s">
        <v>49</v>
      </c>
      <c r="B1530" t="s">
        <v>841</v>
      </c>
      <c r="C1530" s="372">
        <v>4079</v>
      </c>
      <c r="D1530" s="388">
        <f>ROWS(C$5:C1530)</f>
        <v>1526</v>
      </c>
      <c r="E1530" s="388" t="str">
        <f>IF(_xlfn.IFNA(VLOOKUP(A1530,$AG$3:$AH$83,2,FALSE),"")='11.1'!$D$5,TXM!D1530,"")</f>
        <v/>
      </c>
      <c r="F1530" t="str">
        <f>IFERROR(SMALL($E$5:$E$9000,ROWS($E$5:E1530)),"")</f>
        <v/>
      </c>
      <c r="I1530" s="371" t="s">
        <v>53</v>
      </c>
      <c r="J1530" t="s">
        <v>1500</v>
      </c>
      <c r="K1530" s="372">
        <v>1382860</v>
      </c>
      <c r="L1530" s="388">
        <f>ROWS(K$5:K1530)</f>
        <v>1526</v>
      </c>
      <c r="M1530" s="388" t="str">
        <f>IF(_xlfn.IFNA(VLOOKUP(I1530,$AG$3:$AH$83,2,FALSE),"")='11.1'!$D$5,TXM!L1530,"")</f>
        <v/>
      </c>
      <c r="N1530" t="str">
        <f>IFERROR(SMALL($M$5:$M$9000,ROWS($M$5:M1530)),"")</f>
        <v/>
      </c>
      <c r="P1530" t="s">
        <v>28</v>
      </c>
      <c r="Q1530" t="s">
        <v>817</v>
      </c>
      <c r="R1530">
        <v>131</v>
      </c>
      <c r="S1530" s="388">
        <f>ROWS(R$5:R1530)</f>
        <v>1526</v>
      </c>
      <c r="T1530" s="388" t="str">
        <f>IF(_xlfn.IFNA(VLOOKUP(P1530,$AG$3:$AH$83,2,FALSE),"")='11.1'!$D$5,TXM!S1530,"")</f>
        <v/>
      </c>
      <c r="U1530" t="str">
        <f>IFERROR(SMALL($T$5:$T$9000,ROWS($T$5:T1530)),"")</f>
        <v/>
      </c>
    </row>
    <row r="1531" spans="1:21" ht="14.4" customHeight="1" x14ac:dyDescent="0.3">
      <c r="A1531" s="371" t="s">
        <v>49</v>
      </c>
      <c r="B1531" t="s">
        <v>845</v>
      </c>
      <c r="C1531" s="372">
        <v>2652</v>
      </c>
      <c r="D1531" s="388">
        <f>ROWS(C$5:C1531)</f>
        <v>1527</v>
      </c>
      <c r="E1531" s="388" t="str">
        <f>IF(_xlfn.IFNA(VLOOKUP(A1531,$AG$3:$AH$83,2,FALSE),"")='11.1'!$D$5,TXM!D1531,"")</f>
        <v/>
      </c>
      <c r="F1531" t="str">
        <f>IFERROR(SMALL($E$5:$E$9000,ROWS($E$5:E1531)),"")</f>
        <v/>
      </c>
      <c r="I1531" s="371" t="s">
        <v>53</v>
      </c>
      <c r="J1531" t="s">
        <v>873</v>
      </c>
      <c r="K1531" s="372">
        <v>1021098</v>
      </c>
      <c r="L1531" s="388">
        <f>ROWS(K$5:K1531)</f>
        <v>1527</v>
      </c>
      <c r="M1531" s="388" t="str">
        <f>IF(_xlfn.IFNA(VLOOKUP(I1531,$AG$3:$AH$83,2,FALSE),"")='11.1'!$D$5,TXM!L1531,"")</f>
        <v/>
      </c>
      <c r="N1531" t="str">
        <f>IFERROR(SMALL($M$5:$M$9000,ROWS($M$5:M1531)),"")</f>
        <v/>
      </c>
      <c r="P1531" t="s">
        <v>28</v>
      </c>
      <c r="Q1531" t="s">
        <v>1005</v>
      </c>
      <c r="R1531">
        <v>117</v>
      </c>
      <c r="S1531" s="388">
        <f>ROWS(R$5:R1531)</f>
        <v>1527</v>
      </c>
      <c r="T1531" s="388" t="str">
        <f>IF(_xlfn.IFNA(VLOOKUP(P1531,$AG$3:$AH$83,2,FALSE),"")='11.1'!$D$5,TXM!S1531,"")</f>
        <v/>
      </c>
      <c r="U1531" t="str">
        <f>IFERROR(SMALL($T$5:$T$9000,ROWS($T$5:T1531)),"")</f>
        <v/>
      </c>
    </row>
    <row r="1532" spans="1:21" ht="14.4" customHeight="1" x14ac:dyDescent="0.3">
      <c r="A1532" s="371" t="s">
        <v>49</v>
      </c>
      <c r="B1532" t="s">
        <v>1006</v>
      </c>
      <c r="C1532" s="372">
        <v>2386</v>
      </c>
      <c r="D1532" s="388">
        <f>ROWS(C$5:C1532)</f>
        <v>1528</v>
      </c>
      <c r="E1532" s="388" t="str">
        <f>IF(_xlfn.IFNA(VLOOKUP(A1532,$AG$3:$AH$83,2,FALSE),"")='11.1'!$D$5,TXM!D1532,"")</f>
        <v/>
      </c>
      <c r="F1532" t="str">
        <f>IFERROR(SMALL($E$5:$E$9000,ROWS($E$5:E1532)),"")</f>
        <v/>
      </c>
      <c r="I1532" s="371" t="s">
        <v>53</v>
      </c>
      <c r="J1532" t="s">
        <v>999</v>
      </c>
      <c r="K1532" s="372">
        <v>727460</v>
      </c>
      <c r="L1532" s="388">
        <f>ROWS(K$5:K1532)</f>
        <v>1528</v>
      </c>
      <c r="M1532" s="388" t="str">
        <f>IF(_xlfn.IFNA(VLOOKUP(I1532,$AG$3:$AH$83,2,FALSE),"")='11.1'!$D$5,TXM!L1532,"")</f>
        <v/>
      </c>
      <c r="N1532" t="str">
        <f>IFERROR(SMALL($M$5:$M$9000,ROWS($M$5:M1532)),"")</f>
        <v/>
      </c>
      <c r="P1532" t="s">
        <v>49</v>
      </c>
      <c r="Q1532" t="s">
        <v>845</v>
      </c>
      <c r="R1532">
        <v>43051486</v>
      </c>
      <c r="S1532" s="388">
        <f>ROWS(R$5:R1532)</f>
        <v>1528</v>
      </c>
      <c r="T1532" s="388" t="str">
        <f>IF(_xlfn.IFNA(VLOOKUP(P1532,$AG$3:$AH$83,2,FALSE),"")='11.1'!$D$5,TXM!S1532,"")</f>
        <v/>
      </c>
      <c r="U1532" t="str">
        <f>IFERROR(SMALL($T$5:$T$9000,ROWS($T$5:T1532)),"")</f>
        <v/>
      </c>
    </row>
    <row r="1533" spans="1:21" ht="14.4" customHeight="1" x14ac:dyDescent="0.3">
      <c r="A1533" s="371" t="s">
        <v>49</v>
      </c>
      <c r="B1533" t="s">
        <v>1240</v>
      </c>
      <c r="C1533" s="372">
        <v>1465</v>
      </c>
      <c r="D1533" s="388">
        <f>ROWS(C$5:C1533)</f>
        <v>1529</v>
      </c>
      <c r="E1533" s="388" t="str">
        <f>IF(_xlfn.IFNA(VLOOKUP(A1533,$AG$3:$AH$83,2,FALSE),"")='11.1'!$D$5,TXM!D1533,"")</f>
        <v/>
      </c>
      <c r="F1533" t="str">
        <f>IFERROR(SMALL($E$5:$E$9000,ROWS($E$5:E1533)),"")</f>
        <v/>
      </c>
      <c r="I1533" s="371" t="s">
        <v>53</v>
      </c>
      <c r="J1533" t="s">
        <v>1240</v>
      </c>
      <c r="K1533" s="372">
        <v>688753</v>
      </c>
      <c r="L1533" s="388">
        <f>ROWS(K$5:K1533)</f>
        <v>1529</v>
      </c>
      <c r="M1533" s="388" t="str">
        <f>IF(_xlfn.IFNA(VLOOKUP(I1533,$AG$3:$AH$83,2,FALSE),"")='11.1'!$D$5,TXM!L1533,"")</f>
        <v/>
      </c>
      <c r="N1533" t="str">
        <f>IFERROR(SMALL($M$5:$M$9000,ROWS($M$5:M1533)),"")</f>
        <v/>
      </c>
      <c r="P1533" t="s">
        <v>49</v>
      </c>
      <c r="Q1533" t="s">
        <v>1402</v>
      </c>
      <c r="R1533">
        <v>17422603</v>
      </c>
      <c r="S1533" s="388">
        <f>ROWS(R$5:R1533)</f>
        <v>1529</v>
      </c>
      <c r="T1533" s="388" t="str">
        <f>IF(_xlfn.IFNA(VLOOKUP(P1533,$AG$3:$AH$83,2,FALSE),"")='11.1'!$D$5,TXM!S1533,"")</f>
        <v/>
      </c>
      <c r="U1533" t="str">
        <f>IFERROR(SMALL($T$5:$T$9000,ROWS($T$5:T1533)),"")</f>
        <v/>
      </c>
    </row>
    <row r="1534" spans="1:21" ht="14.4" customHeight="1" x14ac:dyDescent="0.3">
      <c r="A1534" s="371" t="s">
        <v>49</v>
      </c>
      <c r="B1534" t="s">
        <v>825</v>
      </c>
      <c r="C1534" s="372">
        <v>1281</v>
      </c>
      <c r="D1534" s="388">
        <f>ROWS(C$5:C1534)</f>
        <v>1530</v>
      </c>
      <c r="E1534" s="388" t="str">
        <f>IF(_xlfn.IFNA(VLOOKUP(A1534,$AG$3:$AH$83,2,FALSE),"")='11.1'!$D$5,TXM!D1534,"")</f>
        <v/>
      </c>
      <c r="F1534" t="str">
        <f>IFERROR(SMALL($E$5:$E$9000,ROWS($E$5:E1534)),"")</f>
        <v/>
      </c>
      <c r="I1534" s="371" t="s">
        <v>53</v>
      </c>
      <c r="J1534" t="s">
        <v>793</v>
      </c>
      <c r="K1534" s="372">
        <v>655511</v>
      </c>
      <c r="L1534" s="388">
        <f>ROWS(K$5:K1534)</f>
        <v>1530</v>
      </c>
      <c r="M1534" s="388" t="str">
        <f>IF(_xlfn.IFNA(VLOOKUP(I1534,$AG$3:$AH$83,2,FALSE),"")='11.1'!$D$5,TXM!L1534,"")</f>
        <v/>
      </c>
      <c r="N1534" t="str">
        <f>IFERROR(SMALL($M$5:$M$9000,ROWS($M$5:M1534)),"")</f>
        <v/>
      </c>
      <c r="P1534" t="s">
        <v>49</v>
      </c>
      <c r="Q1534" t="s">
        <v>849</v>
      </c>
      <c r="R1534">
        <v>16973959</v>
      </c>
      <c r="S1534" s="388">
        <f>ROWS(R$5:R1534)</f>
        <v>1530</v>
      </c>
      <c r="T1534" s="388" t="str">
        <f>IF(_xlfn.IFNA(VLOOKUP(P1534,$AG$3:$AH$83,2,FALSE),"")='11.1'!$D$5,TXM!S1534,"")</f>
        <v/>
      </c>
      <c r="U1534" t="str">
        <f>IFERROR(SMALL($T$5:$T$9000,ROWS($T$5:T1534)),"")</f>
        <v/>
      </c>
    </row>
    <row r="1535" spans="1:21" ht="14.4" customHeight="1" x14ac:dyDescent="0.3">
      <c r="A1535" s="371" t="s">
        <v>49</v>
      </c>
      <c r="B1535" t="s">
        <v>91</v>
      </c>
      <c r="C1535" s="372">
        <v>34</v>
      </c>
      <c r="D1535" s="388">
        <f>ROWS(C$5:C1535)</f>
        <v>1531</v>
      </c>
      <c r="E1535" s="388" t="str">
        <f>IF(_xlfn.IFNA(VLOOKUP(A1535,$AG$3:$AH$83,2,FALSE),"")='11.1'!$D$5,TXM!D1535,"")</f>
        <v/>
      </c>
      <c r="F1535" t="str">
        <f>IFERROR(SMALL($E$5:$E$9000,ROWS($E$5:E1535)),"")</f>
        <v/>
      </c>
      <c r="I1535" s="371" t="s">
        <v>53</v>
      </c>
      <c r="J1535" t="s">
        <v>845</v>
      </c>
      <c r="K1535" s="372">
        <v>626726</v>
      </c>
      <c r="L1535" s="388">
        <f>ROWS(K$5:K1535)</f>
        <v>1531</v>
      </c>
      <c r="M1535" s="388" t="str">
        <f>IF(_xlfn.IFNA(VLOOKUP(I1535,$AG$3:$AH$83,2,FALSE),"")='11.1'!$D$5,TXM!L1535,"")</f>
        <v/>
      </c>
      <c r="N1535" t="str">
        <f>IFERROR(SMALL($M$5:$M$9000,ROWS($M$5:M1535)),"")</f>
        <v/>
      </c>
      <c r="P1535" t="s">
        <v>49</v>
      </c>
      <c r="Q1535" t="s">
        <v>863</v>
      </c>
      <c r="R1535">
        <v>3437947</v>
      </c>
      <c r="S1535" s="388">
        <f>ROWS(R$5:R1535)</f>
        <v>1531</v>
      </c>
      <c r="T1535" s="388" t="str">
        <f>IF(_xlfn.IFNA(VLOOKUP(P1535,$AG$3:$AH$83,2,FALSE),"")='11.1'!$D$5,TXM!S1535,"")</f>
        <v/>
      </c>
      <c r="U1535" t="str">
        <f>IFERROR(SMALL($T$5:$T$9000,ROWS($T$5:T1535)),"")</f>
        <v/>
      </c>
    </row>
    <row r="1536" spans="1:21" ht="14.4" customHeight="1" x14ac:dyDescent="0.3">
      <c r="A1536" s="371" t="s">
        <v>1184</v>
      </c>
      <c r="B1536" t="s">
        <v>108</v>
      </c>
      <c r="C1536" s="372">
        <v>275706</v>
      </c>
      <c r="D1536" s="388">
        <f>ROWS(C$5:C1536)</f>
        <v>1532</v>
      </c>
      <c r="E1536" s="388" t="str">
        <f>IF(_xlfn.IFNA(VLOOKUP(A1536,$AG$3:$AH$83,2,FALSE),"")='11.1'!$D$5,TXM!D1536,"")</f>
        <v/>
      </c>
      <c r="F1536" t="str">
        <f>IFERROR(SMALL($E$5:$E$9000,ROWS($E$5:E1536)),"")</f>
        <v/>
      </c>
      <c r="I1536" s="371" t="s">
        <v>53</v>
      </c>
      <c r="J1536" t="s">
        <v>1434</v>
      </c>
      <c r="K1536" s="372">
        <v>592518</v>
      </c>
      <c r="L1536" s="388">
        <f>ROWS(K$5:K1536)</f>
        <v>1532</v>
      </c>
      <c r="M1536" s="388" t="str">
        <f>IF(_xlfn.IFNA(VLOOKUP(I1536,$AG$3:$AH$83,2,FALSE),"")='11.1'!$D$5,TXM!L1536,"")</f>
        <v/>
      </c>
      <c r="N1536" t="str">
        <f>IFERROR(SMALL($M$5:$M$9000,ROWS($M$5:M1536)),"")</f>
        <v/>
      </c>
      <c r="P1536" t="s">
        <v>49</v>
      </c>
      <c r="Q1536" t="s">
        <v>869</v>
      </c>
      <c r="R1536">
        <v>3026928</v>
      </c>
      <c r="S1536" s="388">
        <f>ROWS(R$5:R1536)</f>
        <v>1532</v>
      </c>
      <c r="T1536" s="388" t="str">
        <f>IF(_xlfn.IFNA(VLOOKUP(P1536,$AG$3:$AH$83,2,FALSE),"")='11.1'!$D$5,TXM!S1536,"")</f>
        <v/>
      </c>
      <c r="U1536" t="str">
        <f>IFERROR(SMALL($T$5:$T$9000,ROWS($T$5:T1536)),"")</f>
        <v/>
      </c>
    </row>
    <row r="1537" spans="1:21" ht="14.4" customHeight="1" x14ac:dyDescent="0.3">
      <c r="A1537" s="371" t="s">
        <v>154</v>
      </c>
      <c r="B1537" t="s">
        <v>1000</v>
      </c>
      <c r="C1537" s="372">
        <v>16031062</v>
      </c>
      <c r="D1537" s="388">
        <f>ROWS(C$5:C1537)</f>
        <v>1533</v>
      </c>
      <c r="E1537" s="388" t="str">
        <f>IF(_xlfn.IFNA(VLOOKUP(A1537,$AG$3:$AH$83,2,FALSE),"")='11.1'!$D$5,TXM!D1537,"")</f>
        <v/>
      </c>
      <c r="F1537" t="str">
        <f>IFERROR(SMALL($E$5:$E$9000,ROWS($E$5:E1537)),"")</f>
        <v/>
      </c>
      <c r="I1537" s="371" t="s">
        <v>53</v>
      </c>
      <c r="J1537" t="s">
        <v>93</v>
      </c>
      <c r="K1537" s="372">
        <v>379099</v>
      </c>
      <c r="L1537" s="388">
        <f>ROWS(K$5:K1537)</f>
        <v>1533</v>
      </c>
      <c r="M1537" s="388" t="str">
        <f>IF(_xlfn.IFNA(VLOOKUP(I1537,$AG$3:$AH$83,2,FALSE),"")='11.1'!$D$5,TXM!L1537,"")</f>
        <v/>
      </c>
      <c r="N1537" t="str">
        <f>IFERROR(SMALL($M$5:$M$9000,ROWS($M$5:M1537)),"")</f>
        <v/>
      </c>
      <c r="P1537" t="s">
        <v>49</v>
      </c>
      <c r="Q1537" t="s">
        <v>867</v>
      </c>
      <c r="R1537">
        <v>1609600</v>
      </c>
      <c r="S1537" s="388">
        <f>ROWS(R$5:R1537)</f>
        <v>1533</v>
      </c>
      <c r="T1537" s="388" t="str">
        <f>IF(_xlfn.IFNA(VLOOKUP(P1537,$AG$3:$AH$83,2,FALSE),"")='11.1'!$D$5,TXM!S1537,"")</f>
        <v/>
      </c>
      <c r="U1537" t="str">
        <f>IFERROR(SMALL($T$5:$T$9000,ROWS($T$5:T1537)),"")</f>
        <v/>
      </c>
    </row>
    <row r="1538" spans="1:21" ht="14.4" customHeight="1" x14ac:dyDescent="0.3">
      <c r="A1538" s="371" t="s">
        <v>154</v>
      </c>
      <c r="B1538" t="s">
        <v>791</v>
      </c>
      <c r="C1538" s="372">
        <v>1280681</v>
      </c>
      <c r="D1538" s="388">
        <f>ROWS(C$5:C1538)</f>
        <v>1534</v>
      </c>
      <c r="E1538" s="388" t="str">
        <f>IF(_xlfn.IFNA(VLOOKUP(A1538,$AG$3:$AH$83,2,FALSE),"")='11.1'!$D$5,TXM!D1538,"")</f>
        <v/>
      </c>
      <c r="F1538" t="str">
        <f>IFERROR(SMALL($E$5:$E$9000,ROWS($E$5:E1538)),"")</f>
        <v/>
      </c>
      <c r="I1538" s="371" t="s">
        <v>53</v>
      </c>
      <c r="J1538" t="s">
        <v>990</v>
      </c>
      <c r="K1538" s="372">
        <v>364444</v>
      </c>
      <c r="L1538" s="388">
        <f>ROWS(K$5:K1538)</f>
        <v>1534</v>
      </c>
      <c r="M1538" s="388" t="str">
        <f>IF(_xlfn.IFNA(VLOOKUP(I1538,$AG$3:$AH$83,2,FALSE),"")='11.1'!$D$5,TXM!L1538,"")</f>
        <v/>
      </c>
      <c r="N1538" t="str">
        <f>IFERROR(SMALL($M$5:$M$9000,ROWS($M$5:M1538)),"")</f>
        <v/>
      </c>
      <c r="P1538" t="s">
        <v>49</v>
      </c>
      <c r="Q1538" t="s">
        <v>871</v>
      </c>
      <c r="R1538">
        <v>683888</v>
      </c>
      <c r="S1538" s="388">
        <f>ROWS(R$5:R1538)</f>
        <v>1534</v>
      </c>
      <c r="T1538" s="388" t="str">
        <f>IF(_xlfn.IFNA(VLOOKUP(P1538,$AG$3:$AH$83,2,FALSE),"")='11.1'!$D$5,TXM!S1538,"")</f>
        <v/>
      </c>
      <c r="U1538" t="str">
        <f>IFERROR(SMALL($T$5:$T$9000,ROWS($T$5:T1538)),"")</f>
        <v/>
      </c>
    </row>
    <row r="1539" spans="1:21" ht="14.4" customHeight="1" x14ac:dyDescent="0.3">
      <c r="A1539" s="371" t="s">
        <v>154</v>
      </c>
      <c r="B1539" t="s">
        <v>779</v>
      </c>
      <c r="C1539" s="372">
        <v>395794</v>
      </c>
      <c r="D1539" s="388">
        <f>ROWS(C$5:C1539)</f>
        <v>1535</v>
      </c>
      <c r="E1539" s="388" t="str">
        <f>IF(_xlfn.IFNA(VLOOKUP(A1539,$AG$3:$AH$83,2,FALSE),"")='11.1'!$D$5,TXM!D1539,"")</f>
        <v/>
      </c>
      <c r="F1539" t="str">
        <f>IFERROR(SMALL($E$5:$E$9000,ROWS($E$5:E1539)),"")</f>
        <v/>
      </c>
      <c r="I1539" s="371" t="s">
        <v>53</v>
      </c>
      <c r="J1539" t="s">
        <v>773</v>
      </c>
      <c r="K1539" s="372">
        <v>357099</v>
      </c>
      <c r="L1539" s="388">
        <f>ROWS(K$5:K1539)</f>
        <v>1535</v>
      </c>
      <c r="M1539" s="388" t="str">
        <f>IF(_xlfn.IFNA(VLOOKUP(I1539,$AG$3:$AH$83,2,FALSE),"")='11.1'!$D$5,TXM!L1539,"")</f>
        <v/>
      </c>
      <c r="N1539" t="str">
        <f>IFERROR(SMALL($M$5:$M$9000,ROWS($M$5:M1539)),"")</f>
        <v/>
      </c>
      <c r="P1539" t="s">
        <v>49</v>
      </c>
      <c r="Q1539" t="s">
        <v>1265</v>
      </c>
      <c r="R1539">
        <v>432871</v>
      </c>
      <c r="S1539" s="388">
        <f>ROWS(R$5:R1539)</f>
        <v>1535</v>
      </c>
      <c r="T1539" s="388" t="str">
        <f>IF(_xlfn.IFNA(VLOOKUP(P1539,$AG$3:$AH$83,2,FALSE),"")='11.1'!$D$5,TXM!S1539,"")</f>
        <v/>
      </c>
      <c r="U1539" t="str">
        <f>IFERROR(SMALL($T$5:$T$9000,ROWS($T$5:T1539)),"")</f>
        <v/>
      </c>
    </row>
    <row r="1540" spans="1:21" ht="14.4" customHeight="1" x14ac:dyDescent="0.3">
      <c r="A1540" s="371" t="s">
        <v>154</v>
      </c>
      <c r="B1540" t="s">
        <v>783</v>
      </c>
      <c r="C1540" s="372">
        <v>71206</v>
      </c>
      <c r="D1540" s="388">
        <f>ROWS(C$5:C1540)</f>
        <v>1536</v>
      </c>
      <c r="E1540" s="388" t="str">
        <f>IF(_xlfn.IFNA(VLOOKUP(A1540,$AG$3:$AH$83,2,FALSE),"")='11.1'!$D$5,TXM!D1540,"")</f>
        <v/>
      </c>
      <c r="F1540" t="str">
        <f>IFERROR(SMALL($E$5:$E$9000,ROWS($E$5:E1540)),"")</f>
        <v/>
      </c>
      <c r="I1540" s="371" t="s">
        <v>53</v>
      </c>
      <c r="J1540" t="s">
        <v>102</v>
      </c>
      <c r="K1540" s="372">
        <v>339818</v>
      </c>
      <c r="L1540" s="388">
        <f>ROWS(K$5:K1540)</f>
        <v>1536</v>
      </c>
      <c r="M1540" s="388" t="str">
        <f>IF(_xlfn.IFNA(VLOOKUP(I1540,$AG$3:$AH$83,2,FALSE),"")='11.1'!$D$5,TXM!L1540,"")</f>
        <v/>
      </c>
      <c r="N1540" t="str">
        <f>IFERROR(SMALL($M$5:$M$9000,ROWS($M$5:M1540)),"")</f>
        <v/>
      </c>
      <c r="P1540" t="s">
        <v>49</v>
      </c>
      <c r="Q1540" t="s">
        <v>107</v>
      </c>
      <c r="R1540">
        <v>419127</v>
      </c>
      <c r="S1540" s="388">
        <f>ROWS(R$5:R1540)</f>
        <v>1536</v>
      </c>
      <c r="T1540" s="388" t="str">
        <f>IF(_xlfn.IFNA(VLOOKUP(P1540,$AG$3:$AH$83,2,FALSE),"")='11.1'!$D$5,TXM!S1540,"")</f>
        <v/>
      </c>
      <c r="U1540" t="str">
        <f>IFERROR(SMALL($T$5:$T$9000,ROWS($T$5:T1540)),"")</f>
        <v/>
      </c>
    </row>
    <row r="1541" spans="1:21" ht="14.4" customHeight="1" x14ac:dyDescent="0.3">
      <c r="A1541" s="371" t="s">
        <v>1203</v>
      </c>
      <c r="B1541" t="s">
        <v>773</v>
      </c>
      <c r="C1541" s="372">
        <v>50794</v>
      </c>
      <c r="D1541" s="388">
        <f>ROWS(C$5:C1541)</f>
        <v>1537</v>
      </c>
      <c r="E1541" s="388" t="str">
        <f>IF(_xlfn.IFNA(VLOOKUP(A1541,$AG$3:$AH$83,2,FALSE),"")='11.1'!$D$5,TXM!D1541,"")</f>
        <v/>
      </c>
      <c r="F1541" t="str">
        <f>IFERROR(SMALL($E$5:$E$9000,ROWS($E$5:E1541)),"")</f>
        <v/>
      </c>
      <c r="I1541" s="371" t="s">
        <v>53</v>
      </c>
      <c r="J1541" t="s">
        <v>869</v>
      </c>
      <c r="K1541" s="372">
        <v>280524</v>
      </c>
      <c r="L1541" s="388">
        <f>ROWS(K$5:K1541)</f>
        <v>1537</v>
      </c>
      <c r="M1541" s="388" t="str">
        <f>IF(_xlfn.IFNA(VLOOKUP(I1541,$AG$3:$AH$83,2,FALSE),"")='11.1'!$D$5,TXM!L1541,"")</f>
        <v/>
      </c>
      <c r="N1541" t="str">
        <f>IFERROR(SMALL($M$5:$M$9000,ROWS($M$5:M1541)),"")</f>
        <v/>
      </c>
      <c r="P1541" t="s">
        <v>49</v>
      </c>
      <c r="Q1541" t="s">
        <v>1000</v>
      </c>
      <c r="R1541">
        <v>157386</v>
      </c>
      <c r="S1541" s="388">
        <f>ROWS(R$5:R1541)</f>
        <v>1537</v>
      </c>
      <c r="T1541" s="388" t="str">
        <f>IF(_xlfn.IFNA(VLOOKUP(P1541,$AG$3:$AH$83,2,FALSE),"")='11.1'!$D$5,TXM!S1541,"")</f>
        <v/>
      </c>
      <c r="U1541" t="str">
        <f>IFERROR(SMALL($T$5:$T$9000,ROWS($T$5:T1541)),"")</f>
        <v/>
      </c>
    </row>
    <row r="1542" spans="1:21" ht="14.4" customHeight="1" x14ac:dyDescent="0.3">
      <c r="A1542" s="371" t="s">
        <v>135</v>
      </c>
      <c r="B1542" t="s">
        <v>783</v>
      </c>
      <c r="C1542" s="372">
        <v>10920621910</v>
      </c>
      <c r="D1542" s="388">
        <f>ROWS(C$5:C1542)</f>
        <v>1538</v>
      </c>
      <c r="E1542" s="388" t="str">
        <f>IF(_xlfn.IFNA(VLOOKUP(A1542,$AG$3:$AH$83,2,FALSE),"")='11.1'!$D$5,TXM!D1542,"")</f>
        <v/>
      </c>
      <c r="F1542" t="str">
        <f>IFERROR(SMALL($E$5:$E$9000,ROWS($E$5:E1542)),"")</f>
        <v/>
      </c>
      <c r="I1542" s="371" t="s">
        <v>53</v>
      </c>
      <c r="J1542" t="s">
        <v>1006</v>
      </c>
      <c r="K1542" s="372">
        <v>274590</v>
      </c>
      <c r="L1542" s="388">
        <f>ROWS(K$5:K1542)</f>
        <v>1538</v>
      </c>
      <c r="M1542" s="388" t="str">
        <f>IF(_xlfn.IFNA(VLOOKUP(I1542,$AG$3:$AH$83,2,FALSE),"")='11.1'!$D$5,TXM!L1542,"")</f>
        <v/>
      </c>
      <c r="N1542" t="str">
        <f>IFERROR(SMALL($M$5:$M$9000,ROWS($M$5:M1542)),"")</f>
        <v/>
      </c>
      <c r="P1542" t="s">
        <v>49</v>
      </c>
      <c r="Q1542" t="s">
        <v>1240</v>
      </c>
      <c r="R1542">
        <v>120364</v>
      </c>
      <c r="S1542" s="388">
        <f>ROWS(R$5:R1542)</f>
        <v>1538</v>
      </c>
      <c r="T1542" s="388" t="str">
        <f>IF(_xlfn.IFNA(VLOOKUP(P1542,$AG$3:$AH$83,2,FALSE),"")='11.1'!$D$5,TXM!S1542,"")</f>
        <v/>
      </c>
      <c r="U1542" t="str">
        <f>IFERROR(SMALL($T$5:$T$9000,ROWS($T$5:T1542)),"")</f>
        <v/>
      </c>
    </row>
    <row r="1543" spans="1:21" ht="14.4" customHeight="1" x14ac:dyDescent="0.3">
      <c r="A1543" s="371" t="s">
        <v>135</v>
      </c>
      <c r="B1543" t="s">
        <v>1000</v>
      </c>
      <c r="C1543" s="372">
        <v>1890970054</v>
      </c>
      <c r="D1543" s="388">
        <f>ROWS(C$5:C1543)</f>
        <v>1539</v>
      </c>
      <c r="E1543" s="388" t="str">
        <f>IF(_xlfn.IFNA(VLOOKUP(A1543,$AG$3:$AH$83,2,FALSE),"")='11.1'!$D$5,TXM!D1543,"")</f>
        <v/>
      </c>
      <c r="F1543" t="str">
        <f>IFERROR(SMALL($E$5:$E$9000,ROWS($E$5:E1543)),"")</f>
        <v/>
      </c>
      <c r="I1543" s="371" t="s">
        <v>53</v>
      </c>
      <c r="J1543" t="s">
        <v>829</v>
      </c>
      <c r="K1543" s="372">
        <v>228953</v>
      </c>
      <c r="L1543" s="388">
        <f>ROWS(K$5:K1543)</f>
        <v>1539</v>
      </c>
      <c r="M1543" s="388" t="str">
        <f>IF(_xlfn.IFNA(VLOOKUP(I1543,$AG$3:$AH$83,2,FALSE),"")='11.1'!$D$5,TXM!L1543,"")</f>
        <v/>
      </c>
      <c r="N1543" t="str">
        <f>IFERROR(SMALL($M$5:$M$9000,ROWS($M$5:M1543)),"")</f>
        <v/>
      </c>
      <c r="P1543" t="s">
        <v>49</v>
      </c>
      <c r="Q1543" t="s">
        <v>91</v>
      </c>
      <c r="R1543">
        <v>59784</v>
      </c>
      <c r="S1543" s="388">
        <f>ROWS(R$5:R1543)</f>
        <v>1539</v>
      </c>
      <c r="T1543" s="388" t="str">
        <f>IF(_xlfn.IFNA(VLOOKUP(P1543,$AG$3:$AH$83,2,FALSE),"")='11.1'!$D$5,TXM!S1543,"")</f>
        <v/>
      </c>
      <c r="U1543" t="str">
        <f>IFERROR(SMALL($T$5:$T$9000,ROWS($T$5:T1543)),"")</f>
        <v/>
      </c>
    </row>
    <row r="1544" spans="1:21" ht="14.4" customHeight="1" x14ac:dyDescent="0.3">
      <c r="A1544" s="371" t="s">
        <v>135</v>
      </c>
      <c r="B1544" t="s">
        <v>787</v>
      </c>
      <c r="C1544" s="372">
        <v>1019739108</v>
      </c>
      <c r="D1544" s="388">
        <f>ROWS(C$5:C1544)</f>
        <v>1540</v>
      </c>
      <c r="E1544" s="388" t="str">
        <f>IF(_xlfn.IFNA(VLOOKUP(A1544,$AG$3:$AH$83,2,FALSE),"")='11.1'!$D$5,TXM!D1544,"")</f>
        <v/>
      </c>
      <c r="F1544" t="str">
        <f>IFERROR(SMALL($E$5:$E$9000,ROWS($E$5:E1544)),"")</f>
        <v/>
      </c>
      <c r="I1544" s="371" t="s">
        <v>53</v>
      </c>
      <c r="J1544" t="s">
        <v>96</v>
      </c>
      <c r="K1544" s="372">
        <v>228044</v>
      </c>
      <c r="L1544" s="388">
        <f>ROWS(K$5:K1544)</f>
        <v>1540</v>
      </c>
      <c r="M1544" s="388" t="str">
        <f>IF(_xlfn.IFNA(VLOOKUP(I1544,$AG$3:$AH$83,2,FALSE),"")='11.1'!$D$5,TXM!L1544,"")</f>
        <v/>
      </c>
      <c r="N1544" t="str">
        <f>IFERROR(SMALL($M$5:$M$9000,ROWS($M$5:M1544)),"")</f>
        <v/>
      </c>
      <c r="P1544" t="s">
        <v>49</v>
      </c>
      <c r="Q1544" t="s">
        <v>999</v>
      </c>
      <c r="R1544">
        <v>42155</v>
      </c>
      <c r="S1544" s="388">
        <f>ROWS(R$5:R1544)</f>
        <v>1540</v>
      </c>
      <c r="T1544" s="388" t="str">
        <f>IF(_xlfn.IFNA(VLOOKUP(P1544,$AG$3:$AH$83,2,FALSE),"")='11.1'!$D$5,TXM!S1544,"")</f>
        <v/>
      </c>
      <c r="U1544" t="str">
        <f>IFERROR(SMALL($T$5:$T$9000,ROWS($T$5:T1544)),"")</f>
        <v/>
      </c>
    </row>
    <row r="1545" spans="1:21" ht="14.4" customHeight="1" x14ac:dyDescent="0.3">
      <c r="A1545" s="371" t="s">
        <v>135</v>
      </c>
      <c r="B1545" t="s">
        <v>996</v>
      </c>
      <c r="C1545" s="372">
        <v>621666358</v>
      </c>
      <c r="D1545" s="388">
        <f>ROWS(C$5:C1545)</f>
        <v>1541</v>
      </c>
      <c r="E1545" s="388" t="str">
        <f>IF(_xlfn.IFNA(VLOOKUP(A1545,$AG$3:$AH$83,2,FALSE),"")='11.1'!$D$5,TXM!D1545,"")</f>
        <v/>
      </c>
      <c r="F1545" t="str">
        <f>IFERROR(SMALL($E$5:$E$9000,ROWS($E$5:E1545)),"")</f>
        <v/>
      </c>
      <c r="I1545" s="371" t="s">
        <v>53</v>
      </c>
      <c r="J1545" t="s">
        <v>817</v>
      </c>
      <c r="K1545" s="372">
        <v>188648</v>
      </c>
      <c r="L1545" s="388">
        <f>ROWS(K$5:K1545)</f>
        <v>1541</v>
      </c>
      <c r="M1545" s="388" t="str">
        <f>IF(_xlfn.IFNA(VLOOKUP(I1545,$AG$3:$AH$83,2,FALSE),"")='11.1'!$D$5,TXM!L1545,"")</f>
        <v/>
      </c>
      <c r="N1545" t="str">
        <f>IFERROR(SMALL($M$5:$M$9000,ROWS($M$5:M1545)),"")</f>
        <v/>
      </c>
      <c r="P1545" t="s">
        <v>49</v>
      </c>
      <c r="Q1545" t="s">
        <v>1285</v>
      </c>
      <c r="R1545">
        <v>10000</v>
      </c>
      <c r="S1545" s="388">
        <f>ROWS(R$5:R1545)</f>
        <v>1541</v>
      </c>
      <c r="T1545" s="388" t="str">
        <f>IF(_xlfn.IFNA(VLOOKUP(P1545,$AG$3:$AH$83,2,FALSE),"")='11.1'!$D$5,TXM!S1545,"")</f>
        <v/>
      </c>
      <c r="U1545" t="str">
        <f>IFERROR(SMALL($T$5:$T$9000,ROWS($T$5:T1545)),"")</f>
        <v/>
      </c>
    </row>
    <row r="1546" spans="1:21" ht="14.4" customHeight="1" x14ac:dyDescent="0.3">
      <c r="A1546" s="371" t="s">
        <v>135</v>
      </c>
      <c r="B1546" t="s">
        <v>999</v>
      </c>
      <c r="C1546" s="372">
        <v>336002045</v>
      </c>
      <c r="D1546" s="388">
        <f>ROWS(C$5:C1546)</f>
        <v>1542</v>
      </c>
      <c r="E1546" s="388" t="str">
        <f>IF(_xlfn.IFNA(VLOOKUP(A1546,$AG$3:$AH$83,2,FALSE),"")='11.1'!$D$5,TXM!D1546,"")</f>
        <v/>
      </c>
      <c r="F1546" t="str">
        <f>IFERROR(SMALL($E$5:$E$9000,ROWS($E$5:E1546)),"")</f>
        <v/>
      </c>
      <c r="I1546" s="371" t="s">
        <v>53</v>
      </c>
      <c r="J1546" t="s">
        <v>1003</v>
      </c>
      <c r="K1546" s="372">
        <v>162334</v>
      </c>
      <c r="L1546" s="388">
        <f>ROWS(K$5:K1546)</f>
        <v>1542</v>
      </c>
      <c r="M1546" s="388" t="str">
        <f>IF(_xlfn.IFNA(VLOOKUP(I1546,$AG$3:$AH$83,2,FALSE),"")='11.1'!$D$5,TXM!L1546,"")</f>
        <v/>
      </c>
      <c r="N1546" t="str">
        <f>IFERROR(SMALL($M$5:$M$9000,ROWS($M$5:M1546)),"")</f>
        <v/>
      </c>
      <c r="P1546" t="s">
        <v>49</v>
      </c>
      <c r="Q1546" t="s">
        <v>1318</v>
      </c>
      <c r="R1546">
        <v>9166</v>
      </c>
      <c r="S1546" s="388">
        <f>ROWS(R$5:R1546)</f>
        <v>1542</v>
      </c>
      <c r="T1546" s="388" t="str">
        <f>IF(_xlfn.IFNA(VLOOKUP(P1546,$AG$3:$AH$83,2,FALSE),"")='11.1'!$D$5,TXM!S1546,"")</f>
        <v/>
      </c>
      <c r="U1546" t="str">
        <f>IFERROR(SMALL($T$5:$T$9000,ROWS($T$5:T1546)),"")</f>
        <v/>
      </c>
    </row>
    <row r="1547" spans="1:21" ht="14.4" customHeight="1" x14ac:dyDescent="0.3">
      <c r="A1547" s="371" t="s">
        <v>135</v>
      </c>
      <c r="B1547" t="s">
        <v>853</v>
      </c>
      <c r="C1547" s="372">
        <v>34878371</v>
      </c>
      <c r="D1547" s="388">
        <f>ROWS(C$5:C1547)</f>
        <v>1543</v>
      </c>
      <c r="E1547" s="388" t="str">
        <f>IF(_xlfn.IFNA(VLOOKUP(A1547,$AG$3:$AH$83,2,FALSE),"")='11.1'!$D$5,TXM!D1547,"")</f>
        <v/>
      </c>
      <c r="F1547" t="str">
        <f>IFERROR(SMALL($E$5:$E$9000,ROWS($E$5:E1547)),"")</f>
        <v/>
      </c>
      <c r="I1547" s="371" t="s">
        <v>53</v>
      </c>
      <c r="J1547" t="s">
        <v>833</v>
      </c>
      <c r="K1547" s="372">
        <v>111423</v>
      </c>
      <c r="L1547" s="388">
        <f>ROWS(K$5:K1547)</f>
        <v>1543</v>
      </c>
      <c r="M1547" s="388" t="str">
        <f>IF(_xlfn.IFNA(VLOOKUP(I1547,$AG$3:$AH$83,2,FALSE),"")='11.1'!$D$5,TXM!L1547,"")</f>
        <v/>
      </c>
      <c r="N1547" t="str">
        <f>IFERROR(SMALL($M$5:$M$9000,ROWS($M$5:M1547)),"")</f>
        <v/>
      </c>
      <c r="P1547" t="s">
        <v>49</v>
      </c>
      <c r="Q1547" t="s">
        <v>843</v>
      </c>
      <c r="R1547">
        <v>7980</v>
      </c>
      <c r="S1547" s="388">
        <f>ROWS(R$5:R1547)</f>
        <v>1543</v>
      </c>
      <c r="T1547" s="388" t="str">
        <f>IF(_xlfn.IFNA(VLOOKUP(P1547,$AG$3:$AH$83,2,FALSE),"")='11.1'!$D$5,TXM!S1547,"")</f>
        <v/>
      </c>
      <c r="U1547" t="str">
        <f>IFERROR(SMALL($T$5:$T$9000,ROWS($T$5:T1547)),"")</f>
        <v/>
      </c>
    </row>
    <row r="1548" spans="1:21" ht="14.4" customHeight="1" x14ac:dyDescent="0.3">
      <c r="A1548" s="371" t="s">
        <v>135</v>
      </c>
      <c r="B1548" t="s">
        <v>863</v>
      </c>
      <c r="C1548" s="372">
        <v>30010612</v>
      </c>
      <c r="D1548" s="388">
        <f>ROWS(C$5:C1548)</f>
        <v>1544</v>
      </c>
      <c r="E1548" s="388" t="str">
        <f>IF(_xlfn.IFNA(VLOOKUP(A1548,$AG$3:$AH$83,2,FALSE),"")='11.1'!$D$5,TXM!D1548,"")</f>
        <v/>
      </c>
      <c r="F1548" t="str">
        <f>IFERROR(SMALL($E$5:$E$9000,ROWS($E$5:E1548)),"")</f>
        <v/>
      </c>
      <c r="I1548" s="371" t="s">
        <v>53</v>
      </c>
      <c r="J1548" t="s">
        <v>805</v>
      </c>
      <c r="K1548" s="372">
        <v>97447</v>
      </c>
      <c r="L1548" s="388">
        <f>ROWS(K$5:K1548)</f>
        <v>1544</v>
      </c>
      <c r="M1548" s="388" t="str">
        <f>IF(_xlfn.IFNA(VLOOKUP(I1548,$AG$3:$AH$83,2,FALSE),"")='11.1'!$D$5,TXM!L1548,"")</f>
        <v/>
      </c>
      <c r="N1548" t="str">
        <f>IFERROR(SMALL($M$5:$M$9000,ROWS($M$5:M1548)),"")</f>
        <v/>
      </c>
      <c r="P1548" t="s">
        <v>49</v>
      </c>
      <c r="Q1548" t="s">
        <v>171</v>
      </c>
      <c r="R1548">
        <v>5058</v>
      </c>
      <c r="S1548" s="388">
        <f>ROWS(R$5:R1548)</f>
        <v>1544</v>
      </c>
      <c r="T1548" s="388" t="str">
        <f>IF(_xlfn.IFNA(VLOOKUP(P1548,$AG$3:$AH$83,2,FALSE),"")='11.1'!$D$5,TXM!S1548,"")</f>
        <v/>
      </c>
      <c r="U1548" t="str">
        <f>IFERROR(SMALL($T$5:$T$9000,ROWS($T$5:T1548)),"")</f>
        <v/>
      </c>
    </row>
    <row r="1549" spans="1:21" ht="14.4" customHeight="1" x14ac:dyDescent="0.3">
      <c r="A1549" s="371" t="s">
        <v>135</v>
      </c>
      <c r="B1549" t="s">
        <v>797</v>
      </c>
      <c r="C1549" s="372">
        <v>23414372</v>
      </c>
      <c r="D1549" s="388">
        <f>ROWS(C$5:C1549)</f>
        <v>1545</v>
      </c>
      <c r="E1549" s="388" t="str">
        <f>IF(_xlfn.IFNA(VLOOKUP(A1549,$AG$3:$AH$83,2,FALSE),"")='11.1'!$D$5,TXM!D1549,"")</f>
        <v/>
      </c>
      <c r="F1549" t="str">
        <f>IFERROR(SMALL($E$5:$E$9000,ROWS($E$5:E1549)),"")</f>
        <v/>
      </c>
      <c r="I1549" s="371" t="s">
        <v>53</v>
      </c>
      <c r="J1549" t="s">
        <v>809</v>
      </c>
      <c r="K1549" s="372">
        <v>85772</v>
      </c>
      <c r="L1549" s="388">
        <f>ROWS(K$5:K1549)</f>
        <v>1545</v>
      </c>
      <c r="M1549" s="388" t="str">
        <f>IF(_xlfn.IFNA(VLOOKUP(I1549,$AG$3:$AH$83,2,FALSE),"")='11.1'!$D$5,TXM!L1549,"")</f>
        <v/>
      </c>
      <c r="N1549" t="str">
        <f>IFERROR(SMALL($M$5:$M$9000,ROWS($M$5:M1549)),"")</f>
        <v/>
      </c>
      <c r="P1549" t="s">
        <v>49</v>
      </c>
      <c r="Q1549" t="s">
        <v>813</v>
      </c>
      <c r="R1549">
        <v>3433</v>
      </c>
      <c r="S1549" s="388">
        <f>ROWS(R$5:R1549)</f>
        <v>1545</v>
      </c>
      <c r="T1549" s="388" t="str">
        <f>IF(_xlfn.IFNA(VLOOKUP(P1549,$AG$3:$AH$83,2,FALSE),"")='11.1'!$D$5,TXM!S1549,"")</f>
        <v/>
      </c>
      <c r="U1549" t="str">
        <f>IFERROR(SMALL($T$5:$T$9000,ROWS($T$5:T1549)),"")</f>
        <v/>
      </c>
    </row>
    <row r="1550" spans="1:21" ht="14.4" customHeight="1" x14ac:dyDescent="0.3">
      <c r="A1550" s="371" t="s">
        <v>135</v>
      </c>
      <c r="B1550" t="s">
        <v>172</v>
      </c>
      <c r="C1550" s="372">
        <v>11387719</v>
      </c>
      <c r="D1550" s="388">
        <f>ROWS(C$5:C1550)</f>
        <v>1546</v>
      </c>
      <c r="E1550" s="388" t="str">
        <f>IF(_xlfn.IFNA(VLOOKUP(A1550,$AG$3:$AH$83,2,FALSE),"")='11.1'!$D$5,TXM!D1550,"")</f>
        <v/>
      </c>
      <c r="F1550" t="str">
        <f>IFERROR(SMALL($E$5:$E$9000,ROWS($E$5:E1550)),"")</f>
        <v/>
      </c>
      <c r="I1550" s="371" t="s">
        <v>53</v>
      </c>
      <c r="J1550" t="s">
        <v>871</v>
      </c>
      <c r="K1550" s="372">
        <v>70058</v>
      </c>
      <c r="L1550" s="388">
        <f>ROWS(K$5:K1550)</f>
        <v>1546</v>
      </c>
      <c r="M1550" s="388" t="str">
        <f>IF(_xlfn.IFNA(VLOOKUP(I1550,$AG$3:$AH$83,2,FALSE),"")='11.1'!$D$5,TXM!L1550,"")</f>
        <v/>
      </c>
      <c r="N1550" t="str">
        <f>IFERROR(SMALL($M$5:$M$9000,ROWS($M$5:M1550)),"")</f>
        <v/>
      </c>
      <c r="P1550" t="s">
        <v>49</v>
      </c>
      <c r="Q1550" t="s">
        <v>859</v>
      </c>
      <c r="R1550">
        <v>1358</v>
      </c>
      <c r="S1550" s="388">
        <f>ROWS(R$5:R1550)</f>
        <v>1546</v>
      </c>
      <c r="T1550" s="388" t="str">
        <f>IF(_xlfn.IFNA(VLOOKUP(P1550,$AG$3:$AH$83,2,FALSE),"")='11.1'!$D$5,TXM!S1550,"")</f>
        <v/>
      </c>
      <c r="U1550" t="str">
        <f>IFERROR(SMALL($T$5:$T$9000,ROWS($T$5:T1550)),"")</f>
        <v/>
      </c>
    </row>
    <row r="1551" spans="1:21" ht="14.4" customHeight="1" x14ac:dyDescent="0.3">
      <c r="A1551" s="371" t="s">
        <v>135</v>
      </c>
      <c r="B1551" t="s">
        <v>95</v>
      </c>
      <c r="C1551" s="372">
        <v>10924265</v>
      </c>
      <c r="D1551" s="388">
        <f>ROWS(C$5:C1551)</f>
        <v>1547</v>
      </c>
      <c r="E1551" s="388" t="str">
        <f>IF(_xlfn.IFNA(VLOOKUP(A1551,$AG$3:$AH$83,2,FALSE),"")='11.1'!$D$5,TXM!D1551,"")</f>
        <v/>
      </c>
      <c r="F1551" t="str">
        <f>IFERROR(SMALL($E$5:$E$9000,ROWS($E$5:E1551)),"")</f>
        <v/>
      </c>
      <c r="I1551" s="371" t="s">
        <v>53</v>
      </c>
      <c r="J1551" t="s">
        <v>1441</v>
      </c>
      <c r="K1551" s="372">
        <v>43373</v>
      </c>
      <c r="L1551" s="388">
        <f>ROWS(K$5:K1551)</f>
        <v>1547</v>
      </c>
      <c r="M1551" s="388" t="str">
        <f>IF(_xlfn.IFNA(VLOOKUP(I1551,$AG$3:$AH$83,2,FALSE),"")='11.1'!$D$5,TXM!L1551,"")</f>
        <v/>
      </c>
      <c r="N1551" t="str">
        <f>IFERROR(SMALL($M$5:$M$9000,ROWS($M$5:M1551)),"")</f>
        <v/>
      </c>
      <c r="P1551" t="s">
        <v>49</v>
      </c>
      <c r="Q1551" t="s">
        <v>865</v>
      </c>
      <c r="R1551">
        <v>1280</v>
      </c>
      <c r="S1551" s="388">
        <f>ROWS(R$5:R1551)</f>
        <v>1547</v>
      </c>
      <c r="T1551" s="388" t="str">
        <f>IF(_xlfn.IFNA(VLOOKUP(P1551,$AG$3:$AH$83,2,FALSE),"")='11.1'!$D$5,TXM!S1551,"")</f>
        <v/>
      </c>
      <c r="U1551" t="str">
        <f>IFERROR(SMALL($T$5:$T$9000,ROWS($T$5:T1551)),"")</f>
        <v/>
      </c>
    </row>
    <row r="1552" spans="1:21" ht="14.4" customHeight="1" x14ac:dyDescent="0.3">
      <c r="A1552" s="371" t="s">
        <v>135</v>
      </c>
      <c r="B1552" t="s">
        <v>775</v>
      </c>
      <c r="C1552" s="372">
        <v>7329378</v>
      </c>
      <c r="D1552" s="388">
        <f>ROWS(C$5:C1552)</f>
        <v>1548</v>
      </c>
      <c r="E1552" s="388" t="str">
        <f>IF(_xlfn.IFNA(VLOOKUP(A1552,$AG$3:$AH$83,2,FALSE),"")='11.1'!$D$5,TXM!D1552,"")</f>
        <v/>
      </c>
      <c r="F1552" t="str">
        <f>IFERROR(SMALL($E$5:$E$9000,ROWS($E$5:E1552)),"")</f>
        <v/>
      </c>
      <c r="I1552" s="371" t="s">
        <v>53</v>
      </c>
      <c r="J1552" t="s">
        <v>811</v>
      </c>
      <c r="K1552" s="372">
        <v>36794</v>
      </c>
      <c r="L1552" s="388">
        <f>ROWS(K$5:K1552)</f>
        <v>1548</v>
      </c>
      <c r="M1552" s="388" t="str">
        <f>IF(_xlfn.IFNA(VLOOKUP(I1552,$AG$3:$AH$83,2,FALSE),"")='11.1'!$D$5,TXM!L1552,"")</f>
        <v/>
      </c>
      <c r="N1552" t="str">
        <f>IFERROR(SMALL($M$5:$M$9000,ROWS($M$5:M1552)),"")</f>
        <v/>
      </c>
      <c r="P1552" t="s">
        <v>1184</v>
      </c>
      <c r="Q1552" t="s">
        <v>1240</v>
      </c>
      <c r="R1552">
        <v>6102</v>
      </c>
      <c r="S1552" s="388">
        <f>ROWS(R$5:R1552)</f>
        <v>1548</v>
      </c>
      <c r="T1552" s="388" t="str">
        <f>IF(_xlfn.IFNA(VLOOKUP(P1552,$AG$3:$AH$83,2,FALSE),"")='11.1'!$D$5,TXM!S1552,"")</f>
        <v/>
      </c>
      <c r="U1552" t="str">
        <f>IFERROR(SMALL($T$5:$T$9000,ROWS($T$5:T1552)),"")</f>
        <v/>
      </c>
    </row>
    <row r="1553" spans="1:21" ht="14.4" customHeight="1" x14ac:dyDescent="0.3">
      <c r="A1553" s="371" t="s">
        <v>135</v>
      </c>
      <c r="B1553" t="s">
        <v>1005</v>
      </c>
      <c r="C1553" s="372">
        <v>6991986</v>
      </c>
      <c r="D1553" s="388">
        <f>ROWS(C$5:C1553)</f>
        <v>1549</v>
      </c>
      <c r="E1553" s="388" t="str">
        <f>IF(_xlfn.IFNA(VLOOKUP(A1553,$AG$3:$AH$83,2,FALSE),"")='11.1'!$D$5,TXM!D1553,"")</f>
        <v/>
      </c>
      <c r="F1553" t="str">
        <f>IFERROR(SMALL($E$5:$E$9000,ROWS($E$5:E1553)),"")</f>
        <v/>
      </c>
      <c r="I1553" s="371" t="s">
        <v>53</v>
      </c>
      <c r="J1553" t="s">
        <v>171</v>
      </c>
      <c r="K1553" s="372">
        <v>29402</v>
      </c>
      <c r="L1553" s="388">
        <f>ROWS(K$5:K1553)</f>
        <v>1549</v>
      </c>
      <c r="M1553" s="388" t="str">
        <f>IF(_xlfn.IFNA(VLOOKUP(I1553,$AG$3:$AH$83,2,FALSE),"")='11.1'!$D$5,TXM!L1553,"")</f>
        <v/>
      </c>
      <c r="N1553" t="str">
        <f>IFERROR(SMALL($M$5:$M$9000,ROWS($M$5:M1553)),"")</f>
        <v/>
      </c>
      <c r="P1553" t="s">
        <v>135</v>
      </c>
      <c r="Q1553" t="s">
        <v>1318</v>
      </c>
      <c r="R1553">
        <v>99812913</v>
      </c>
      <c r="S1553" s="388">
        <f>ROWS(R$5:R1553)</f>
        <v>1549</v>
      </c>
      <c r="T1553" s="388" t="str">
        <f>IF(_xlfn.IFNA(VLOOKUP(P1553,$AG$3:$AH$83,2,FALSE),"")='11.1'!$D$5,TXM!S1553,"")</f>
        <v/>
      </c>
      <c r="U1553" t="str">
        <f>IFERROR(SMALL($T$5:$T$9000,ROWS($T$5:T1553)),"")</f>
        <v/>
      </c>
    </row>
    <row r="1554" spans="1:21" ht="14.4" customHeight="1" x14ac:dyDescent="0.3">
      <c r="A1554" s="371" t="s">
        <v>135</v>
      </c>
      <c r="B1554" t="s">
        <v>1318</v>
      </c>
      <c r="C1554" s="372">
        <v>4969155</v>
      </c>
      <c r="D1554" s="388">
        <f>ROWS(C$5:C1554)</f>
        <v>1550</v>
      </c>
      <c r="E1554" s="388" t="str">
        <f>IF(_xlfn.IFNA(VLOOKUP(A1554,$AG$3:$AH$83,2,FALSE),"")='11.1'!$D$5,TXM!D1554,"")</f>
        <v/>
      </c>
      <c r="F1554" t="str">
        <f>IFERROR(SMALL($E$5:$E$9000,ROWS($E$5:E1554)),"")</f>
        <v/>
      </c>
      <c r="I1554" s="371" t="s">
        <v>53</v>
      </c>
      <c r="J1554" t="s">
        <v>1332</v>
      </c>
      <c r="K1554" s="372">
        <v>28371</v>
      </c>
      <c r="L1554" s="388">
        <f>ROWS(K$5:K1554)</f>
        <v>1550</v>
      </c>
      <c r="M1554" s="388" t="str">
        <f>IF(_xlfn.IFNA(VLOOKUP(I1554,$AG$3:$AH$83,2,FALSE),"")='11.1'!$D$5,TXM!L1554,"")</f>
        <v/>
      </c>
      <c r="N1554" t="str">
        <f>IFERROR(SMALL($M$5:$M$9000,ROWS($M$5:M1554)),"")</f>
        <v/>
      </c>
      <c r="P1554" t="s">
        <v>135</v>
      </c>
      <c r="Q1554" t="s">
        <v>1000</v>
      </c>
      <c r="R1554">
        <v>37391453</v>
      </c>
      <c r="S1554" s="388">
        <f>ROWS(R$5:R1554)</f>
        <v>1550</v>
      </c>
      <c r="T1554" s="388" t="str">
        <f>IF(_xlfn.IFNA(VLOOKUP(P1554,$AG$3:$AH$83,2,FALSE),"")='11.1'!$D$5,TXM!S1554,"")</f>
        <v/>
      </c>
      <c r="U1554" t="str">
        <f>IFERROR(SMALL($T$5:$T$9000,ROWS($T$5:T1554)),"")</f>
        <v/>
      </c>
    </row>
    <row r="1555" spans="1:21" ht="14.4" customHeight="1" x14ac:dyDescent="0.3">
      <c r="A1555" s="371" t="s">
        <v>135</v>
      </c>
      <c r="B1555" t="s">
        <v>789</v>
      </c>
      <c r="C1555" s="372">
        <v>4614816</v>
      </c>
      <c r="D1555" s="388">
        <f>ROWS(C$5:C1555)</f>
        <v>1551</v>
      </c>
      <c r="E1555" s="388" t="str">
        <f>IF(_xlfn.IFNA(VLOOKUP(A1555,$AG$3:$AH$83,2,FALSE),"")='11.1'!$D$5,TXM!D1555,"")</f>
        <v/>
      </c>
      <c r="F1555" t="str">
        <f>IFERROR(SMALL($E$5:$E$9000,ROWS($E$5:E1555)),"")</f>
        <v/>
      </c>
      <c r="I1555" s="371" t="s">
        <v>53</v>
      </c>
      <c r="J1555" t="s">
        <v>797</v>
      </c>
      <c r="K1555" s="372">
        <v>23068</v>
      </c>
      <c r="L1555" s="388">
        <f>ROWS(K$5:K1555)</f>
        <v>1551</v>
      </c>
      <c r="M1555" s="388" t="str">
        <f>IF(_xlfn.IFNA(VLOOKUP(I1555,$AG$3:$AH$83,2,FALSE),"")='11.1'!$D$5,TXM!L1555,"")</f>
        <v/>
      </c>
      <c r="N1555" t="str">
        <f>IFERROR(SMALL($M$5:$M$9000,ROWS($M$5:M1555)),"")</f>
        <v/>
      </c>
      <c r="P1555" t="s">
        <v>135</v>
      </c>
      <c r="Q1555" t="s">
        <v>863</v>
      </c>
      <c r="R1555">
        <v>20718211</v>
      </c>
      <c r="S1555" s="388">
        <f>ROWS(R$5:R1555)</f>
        <v>1551</v>
      </c>
      <c r="T1555" s="388" t="str">
        <f>IF(_xlfn.IFNA(VLOOKUP(P1555,$AG$3:$AH$83,2,FALSE),"")='11.1'!$D$5,TXM!S1555,"")</f>
        <v/>
      </c>
      <c r="U1555" t="str">
        <f>IFERROR(SMALL($T$5:$T$9000,ROWS($T$5:T1555)),"")</f>
        <v/>
      </c>
    </row>
    <row r="1556" spans="1:21" ht="14.4" customHeight="1" x14ac:dyDescent="0.3">
      <c r="A1556" s="371" t="s">
        <v>135</v>
      </c>
      <c r="B1556" t="s">
        <v>102</v>
      </c>
      <c r="C1556" s="372">
        <v>4170093</v>
      </c>
      <c r="D1556" s="388">
        <f>ROWS(C$5:C1556)</f>
        <v>1552</v>
      </c>
      <c r="E1556" s="388" t="str">
        <f>IF(_xlfn.IFNA(VLOOKUP(A1556,$AG$3:$AH$83,2,FALSE),"")='11.1'!$D$5,TXM!D1556,"")</f>
        <v/>
      </c>
      <c r="F1556" t="str">
        <f>IFERROR(SMALL($E$5:$E$9000,ROWS($E$5:E1556)),"")</f>
        <v/>
      </c>
      <c r="I1556" s="371" t="s">
        <v>53</v>
      </c>
      <c r="J1556" t="s">
        <v>857</v>
      </c>
      <c r="K1556" s="372">
        <v>20755</v>
      </c>
      <c r="L1556" s="388">
        <f>ROWS(K$5:K1556)</f>
        <v>1552</v>
      </c>
      <c r="M1556" s="388" t="str">
        <f>IF(_xlfn.IFNA(VLOOKUP(I1556,$AG$3:$AH$83,2,FALSE),"")='11.1'!$D$5,TXM!L1556,"")</f>
        <v/>
      </c>
      <c r="N1556" t="str">
        <f>IFERROR(SMALL($M$5:$M$9000,ROWS($M$5:M1556)),"")</f>
        <v/>
      </c>
      <c r="P1556" t="s">
        <v>135</v>
      </c>
      <c r="Q1556" t="s">
        <v>1240</v>
      </c>
      <c r="R1556">
        <v>20222246</v>
      </c>
      <c r="S1556" s="388">
        <f>ROWS(R$5:R1556)</f>
        <v>1552</v>
      </c>
      <c r="T1556" s="388" t="str">
        <f>IF(_xlfn.IFNA(VLOOKUP(P1556,$AG$3:$AH$83,2,FALSE),"")='11.1'!$D$5,TXM!S1556,"")</f>
        <v/>
      </c>
      <c r="U1556" t="str">
        <f>IFERROR(SMALL($T$5:$T$9000,ROWS($T$5:T1556)),"")</f>
        <v/>
      </c>
    </row>
    <row r="1557" spans="1:21" ht="14.4" customHeight="1" x14ac:dyDescent="0.3">
      <c r="A1557" s="371" t="s">
        <v>135</v>
      </c>
      <c r="B1557" t="s">
        <v>1275</v>
      </c>
      <c r="C1557" s="372">
        <v>4089076</v>
      </c>
      <c r="D1557" s="388">
        <f>ROWS(C$5:C1557)</f>
        <v>1553</v>
      </c>
      <c r="E1557" s="388" t="str">
        <f>IF(_xlfn.IFNA(VLOOKUP(A1557,$AG$3:$AH$83,2,FALSE),"")='11.1'!$D$5,TXM!D1557,"")</f>
        <v/>
      </c>
      <c r="F1557" t="str">
        <f>IFERROR(SMALL($E$5:$E$9000,ROWS($E$5:E1557)),"")</f>
        <v/>
      </c>
      <c r="I1557" s="371" t="s">
        <v>53</v>
      </c>
      <c r="J1557" t="s">
        <v>998</v>
      </c>
      <c r="K1557" s="372">
        <v>17505</v>
      </c>
      <c r="L1557" s="388">
        <f>ROWS(K$5:K1557)</f>
        <v>1553</v>
      </c>
      <c r="M1557" s="388" t="str">
        <f>IF(_xlfn.IFNA(VLOOKUP(I1557,$AG$3:$AH$83,2,FALSE),"")='11.1'!$D$5,TXM!L1557,"")</f>
        <v/>
      </c>
      <c r="N1557" t="str">
        <f>IFERROR(SMALL($M$5:$M$9000,ROWS($M$5:M1557)),"")</f>
        <v/>
      </c>
      <c r="P1557" t="s">
        <v>135</v>
      </c>
      <c r="Q1557" t="s">
        <v>849</v>
      </c>
      <c r="R1557">
        <v>18644652</v>
      </c>
      <c r="S1557" s="388">
        <f>ROWS(R$5:R1557)</f>
        <v>1553</v>
      </c>
      <c r="T1557" s="388" t="str">
        <f>IF(_xlfn.IFNA(VLOOKUP(P1557,$AG$3:$AH$83,2,FALSE),"")='11.1'!$D$5,TXM!S1557,"")</f>
        <v/>
      </c>
      <c r="U1557" t="str">
        <f>IFERROR(SMALL($T$5:$T$9000,ROWS($T$5:T1557)),"")</f>
        <v/>
      </c>
    </row>
    <row r="1558" spans="1:21" ht="14.4" customHeight="1" x14ac:dyDescent="0.3">
      <c r="A1558" s="371" t="s">
        <v>135</v>
      </c>
      <c r="B1558" t="s">
        <v>785</v>
      </c>
      <c r="C1558" s="372">
        <v>4037182</v>
      </c>
      <c r="D1558" s="388">
        <f>ROWS(C$5:C1558)</f>
        <v>1554</v>
      </c>
      <c r="E1558" s="388" t="str">
        <f>IF(_xlfn.IFNA(VLOOKUP(A1558,$AG$3:$AH$83,2,FALSE),"")='11.1'!$D$5,TXM!D1558,"")</f>
        <v/>
      </c>
      <c r="F1558" t="str">
        <f>IFERROR(SMALL($E$5:$E$9000,ROWS($E$5:E1558)),"")</f>
        <v/>
      </c>
      <c r="I1558" s="371" t="s">
        <v>53</v>
      </c>
      <c r="J1558" t="s">
        <v>855</v>
      </c>
      <c r="K1558" s="372">
        <v>17003</v>
      </c>
      <c r="L1558" s="388">
        <f>ROWS(K$5:K1558)</f>
        <v>1554</v>
      </c>
      <c r="M1558" s="388" t="str">
        <f>IF(_xlfn.IFNA(VLOOKUP(I1558,$AG$3:$AH$83,2,FALSE),"")='11.1'!$D$5,TXM!L1558,"")</f>
        <v/>
      </c>
      <c r="N1558" t="str">
        <f>IFERROR(SMALL($M$5:$M$9000,ROWS($M$5:M1558)),"")</f>
        <v/>
      </c>
      <c r="P1558" t="s">
        <v>135</v>
      </c>
      <c r="Q1558" t="s">
        <v>865</v>
      </c>
      <c r="R1558">
        <v>5520971</v>
      </c>
      <c r="S1558" s="388">
        <f>ROWS(R$5:R1558)</f>
        <v>1554</v>
      </c>
      <c r="T1558" s="388" t="str">
        <f>IF(_xlfn.IFNA(VLOOKUP(P1558,$AG$3:$AH$83,2,FALSE),"")='11.1'!$D$5,TXM!S1558,"")</f>
        <v/>
      </c>
      <c r="U1558" t="str">
        <f>IFERROR(SMALL($T$5:$T$9000,ROWS($T$5:T1558)),"")</f>
        <v/>
      </c>
    </row>
    <row r="1559" spans="1:21" ht="14.4" customHeight="1" x14ac:dyDescent="0.3">
      <c r="A1559" s="371" t="s">
        <v>135</v>
      </c>
      <c r="B1559" t="s">
        <v>795</v>
      </c>
      <c r="C1559" s="372">
        <v>3821464</v>
      </c>
      <c r="D1559" s="388">
        <f>ROWS(C$5:C1559)</f>
        <v>1555</v>
      </c>
      <c r="E1559" s="388" t="str">
        <f>IF(_xlfn.IFNA(VLOOKUP(A1559,$AG$3:$AH$83,2,FALSE),"")='11.1'!$D$5,TXM!D1559,"")</f>
        <v/>
      </c>
      <c r="F1559" t="str">
        <f>IFERROR(SMALL($E$5:$E$9000,ROWS($E$5:E1559)),"")</f>
        <v/>
      </c>
      <c r="I1559" s="371" t="s">
        <v>53</v>
      </c>
      <c r="J1559" t="s">
        <v>104</v>
      </c>
      <c r="K1559" s="372">
        <v>14299</v>
      </c>
      <c r="L1559" s="388">
        <f>ROWS(K$5:K1559)</f>
        <v>1555</v>
      </c>
      <c r="M1559" s="388" t="str">
        <f>IF(_xlfn.IFNA(VLOOKUP(I1559,$AG$3:$AH$83,2,FALSE),"")='11.1'!$D$5,TXM!L1559,"")</f>
        <v/>
      </c>
      <c r="N1559" t="str">
        <f>IFERROR(SMALL($M$5:$M$9000,ROWS($M$5:M1559)),"")</f>
        <v/>
      </c>
      <c r="P1559" t="s">
        <v>135</v>
      </c>
      <c r="Q1559" t="s">
        <v>1285</v>
      </c>
      <c r="R1559">
        <v>4310000</v>
      </c>
      <c r="S1559" s="388">
        <f>ROWS(R$5:R1559)</f>
        <v>1555</v>
      </c>
      <c r="T1559" s="388" t="str">
        <f>IF(_xlfn.IFNA(VLOOKUP(P1559,$AG$3:$AH$83,2,FALSE),"")='11.1'!$D$5,TXM!S1559,"")</f>
        <v/>
      </c>
      <c r="U1559" t="str">
        <f>IFERROR(SMALL($T$5:$T$9000,ROWS($T$5:T1559)),"")</f>
        <v/>
      </c>
    </row>
    <row r="1560" spans="1:21" ht="14.4" customHeight="1" x14ac:dyDescent="0.3">
      <c r="A1560" s="371" t="s">
        <v>135</v>
      </c>
      <c r="B1560" t="s">
        <v>809</v>
      </c>
      <c r="C1560" s="372">
        <v>3104977</v>
      </c>
      <c r="D1560" s="388">
        <f>ROWS(C$5:C1560)</f>
        <v>1556</v>
      </c>
      <c r="E1560" s="388" t="str">
        <f>IF(_xlfn.IFNA(VLOOKUP(A1560,$AG$3:$AH$83,2,FALSE),"")='11.1'!$D$5,TXM!D1560,"")</f>
        <v/>
      </c>
      <c r="F1560" t="str">
        <f>IFERROR(SMALL($E$5:$E$9000,ROWS($E$5:E1560)),"")</f>
        <v/>
      </c>
      <c r="I1560" s="371" t="s">
        <v>53</v>
      </c>
      <c r="J1560" t="s">
        <v>801</v>
      </c>
      <c r="K1560" s="372">
        <v>12187</v>
      </c>
      <c r="L1560" s="388">
        <f>ROWS(K$5:K1560)</f>
        <v>1556</v>
      </c>
      <c r="M1560" s="388" t="str">
        <f>IF(_xlfn.IFNA(VLOOKUP(I1560,$AG$3:$AH$83,2,FALSE),"")='11.1'!$D$5,TXM!L1560,"")</f>
        <v/>
      </c>
      <c r="N1560" t="str">
        <f>IFERROR(SMALL($M$5:$M$9000,ROWS($M$5:M1560)),"")</f>
        <v/>
      </c>
      <c r="P1560" t="s">
        <v>135</v>
      </c>
      <c r="Q1560" t="s">
        <v>845</v>
      </c>
      <c r="R1560">
        <v>3401990</v>
      </c>
      <c r="S1560" s="388">
        <f>ROWS(R$5:R1560)</f>
        <v>1556</v>
      </c>
      <c r="T1560" s="388" t="str">
        <f>IF(_xlfn.IFNA(VLOOKUP(P1560,$AG$3:$AH$83,2,FALSE),"")='11.1'!$D$5,TXM!S1560,"")</f>
        <v/>
      </c>
      <c r="U1560" t="str">
        <f>IFERROR(SMALL($T$5:$T$9000,ROWS($T$5:T1560)),"")</f>
        <v/>
      </c>
    </row>
    <row r="1561" spans="1:21" ht="14.4" customHeight="1" x14ac:dyDescent="0.3">
      <c r="A1561" s="371" t="s">
        <v>135</v>
      </c>
      <c r="B1561" t="s">
        <v>91</v>
      </c>
      <c r="C1561" s="372">
        <v>2758159</v>
      </c>
      <c r="D1561" s="388">
        <f>ROWS(C$5:C1561)</f>
        <v>1557</v>
      </c>
      <c r="E1561" s="388" t="str">
        <f>IF(_xlfn.IFNA(VLOOKUP(A1561,$AG$3:$AH$83,2,FALSE),"")='11.1'!$D$5,TXM!D1561,"")</f>
        <v/>
      </c>
      <c r="F1561" t="str">
        <f>IFERROR(SMALL($E$5:$E$9000,ROWS($E$5:E1561)),"")</f>
        <v/>
      </c>
      <c r="I1561" s="371" t="s">
        <v>53</v>
      </c>
      <c r="J1561" t="s">
        <v>807</v>
      </c>
      <c r="K1561" s="372">
        <v>11391</v>
      </c>
      <c r="L1561" s="388">
        <f>ROWS(K$5:K1561)</f>
        <v>1557</v>
      </c>
      <c r="M1561" s="388" t="str">
        <f>IF(_xlfn.IFNA(VLOOKUP(I1561,$AG$3:$AH$83,2,FALSE),"")='11.1'!$D$5,TXM!L1561,"")</f>
        <v/>
      </c>
      <c r="N1561" t="str">
        <f>IFERROR(SMALL($M$5:$M$9000,ROWS($M$5:M1561)),"")</f>
        <v/>
      </c>
      <c r="P1561" t="s">
        <v>135</v>
      </c>
      <c r="Q1561" t="s">
        <v>999</v>
      </c>
      <c r="R1561">
        <v>2613104</v>
      </c>
      <c r="S1561" s="388">
        <f>ROWS(R$5:R1561)</f>
        <v>1557</v>
      </c>
      <c r="T1561" s="388" t="str">
        <f>IF(_xlfn.IFNA(VLOOKUP(P1561,$AG$3:$AH$83,2,FALSE),"")='11.1'!$D$5,TXM!S1561,"")</f>
        <v/>
      </c>
      <c r="U1561" t="str">
        <f>IFERROR(SMALL($T$5:$T$9000,ROWS($T$5:T1561)),"")</f>
        <v/>
      </c>
    </row>
    <row r="1562" spans="1:21" ht="14.4" customHeight="1" x14ac:dyDescent="0.3">
      <c r="A1562" s="371" t="s">
        <v>135</v>
      </c>
      <c r="B1562" t="s">
        <v>859</v>
      </c>
      <c r="C1562" s="372">
        <v>2572961</v>
      </c>
      <c r="D1562" s="388">
        <f>ROWS(C$5:C1562)</f>
        <v>1558</v>
      </c>
      <c r="E1562" s="388" t="str">
        <f>IF(_xlfn.IFNA(VLOOKUP(A1562,$AG$3:$AH$83,2,FALSE),"")='11.1'!$D$5,TXM!D1562,"")</f>
        <v/>
      </c>
      <c r="F1562" t="str">
        <f>IFERROR(SMALL($E$5:$E$9000,ROWS($E$5:E1562)),"")</f>
        <v/>
      </c>
      <c r="I1562" s="371" t="s">
        <v>53</v>
      </c>
      <c r="J1562" t="s">
        <v>1383</v>
      </c>
      <c r="K1562" s="372">
        <v>9581</v>
      </c>
      <c r="L1562" s="388">
        <f>ROWS(K$5:K1562)</f>
        <v>1558</v>
      </c>
      <c r="M1562" s="388" t="str">
        <f>IF(_xlfn.IFNA(VLOOKUP(I1562,$AG$3:$AH$83,2,FALSE),"")='11.1'!$D$5,TXM!L1562,"")</f>
        <v/>
      </c>
      <c r="N1562" t="str">
        <f>IFERROR(SMALL($M$5:$M$9000,ROWS($M$5:M1562)),"")</f>
        <v/>
      </c>
      <c r="P1562" t="s">
        <v>135</v>
      </c>
      <c r="Q1562" t="s">
        <v>1004</v>
      </c>
      <c r="R1562">
        <v>1815093</v>
      </c>
      <c r="S1562" s="388">
        <f>ROWS(R$5:R1562)</f>
        <v>1558</v>
      </c>
      <c r="T1562" s="388" t="str">
        <f>IF(_xlfn.IFNA(VLOOKUP(P1562,$AG$3:$AH$83,2,FALSE),"")='11.1'!$D$5,TXM!S1562,"")</f>
        <v/>
      </c>
      <c r="U1562" t="str">
        <f>IFERROR(SMALL($T$5:$T$9000,ROWS($T$5:T1562)),"")</f>
        <v/>
      </c>
    </row>
    <row r="1563" spans="1:21" ht="14.4" customHeight="1" x14ac:dyDescent="0.3">
      <c r="A1563" s="371" t="s">
        <v>135</v>
      </c>
      <c r="B1563" t="s">
        <v>1252</v>
      </c>
      <c r="C1563" s="372">
        <v>2553070</v>
      </c>
      <c r="D1563" s="388">
        <f>ROWS(C$5:C1563)</f>
        <v>1559</v>
      </c>
      <c r="E1563" s="388" t="str">
        <f>IF(_xlfn.IFNA(VLOOKUP(A1563,$AG$3:$AH$83,2,FALSE),"")='11.1'!$D$5,TXM!D1563,"")</f>
        <v/>
      </c>
      <c r="F1563" t="str">
        <f>IFERROR(SMALL($E$5:$E$9000,ROWS($E$5:E1563)),"")</f>
        <v/>
      </c>
      <c r="I1563" s="371" t="s">
        <v>53</v>
      </c>
      <c r="J1563" t="s">
        <v>831</v>
      </c>
      <c r="K1563" s="372">
        <v>8587</v>
      </c>
      <c r="L1563" s="388">
        <f>ROWS(K$5:K1563)</f>
        <v>1559</v>
      </c>
      <c r="M1563" s="388" t="str">
        <f>IF(_xlfn.IFNA(VLOOKUP(I1563,$AG$3:$AH$83,2,FALSE),"")='11.1'!$D$5,TXM!L1563,"")</f>
        <v/>
      </c>
      <c r="N1563" t="str">
        <f>IFERROR(SMALL($M$5:$M$9000,ROWS($M$5:M1563)),"")</f>
        <v/>
      </c>
      <c r="P1563" t="s">
        <v>135</v>
      </c>
      <c r="Q1563" t="s">
        <v>853</v>
      </c>
      <c r="R1563">
        <v>1392117</v>
      </c>
      <c r="S1563" s="388">
        <f>ROWS(R$5:R1563)</f>
        <v>1559</v>
      </c>
      <c r="T1563" s="388" t="str">
        <f>IF(_xlfn.IFNA(VLOOKUP(P1563,$AG$3:$AH$83,2,FALSE),"")='11.1'!$D$5,TXM!S1563,"")</f>
        <v/>
      </c>
      <c r="U1563" t="str">
        <f>IFERROR(SMALL($T$5:$T$9000,ROWS($T$5:T1563)),"")</f>
        <v/>
      </c>
    </row>
    <row r="1564" spans="1:21" ht="14.4" customHeight="1" x14ac:dyDescent="0.3">
      <c r="A1564" s="371" t="s">
        <v>135</v>
      </c>
      <c r="B1564" t="s">
        <v>793</v>
      </c>
      <c r="C1564" s="372">
        <v>2019576</v>
      </c>
      <c r="D1564" s="388">
        <f>ROWS(C$5:C1564)</f>
        <v>1560</v>
      </c>
      <c r="E1564" s="388" t="str">
        <f>IF(_xlfn.IFNA(VLOOKUP(A1564,$AG$3:$AH$83,2,FALSE),"")='11.1'!$D$5,TXM!D1564,"")</f>
        <v/>
      </c>
      <c r="F1564" t="str">
        <f>IFERROR(SMALL($E$5:$E$9000,ROWS($E$5:E1564)),"")</f>
        <v/>
      </c>
      <c r="I1564" s="371" t="s">
        <v>53</v>
      </c>
      <c r="J1564" t="s">
        <v>103</v>
      </c>
      <c r="K1564" s="372">
        <v>7786</v>
      </c>
      <c r="L1564" s="388">
        <f>ROWS(K$5:K1564)</f>
        <v>1560</v>
      </c>
      <c r="M1564" s="388" t="str">
        <f>IF(_xlfn.IFNA(VLOOKUP(I1564,$AG$3:$AH$83,2,FALSE),"")='11.1'!$D$5,TXM!L1564,"")</f>
        <v/>
      </c>
      <c r="N1564" t="str">
        <f>IFERROR(SMALL($M$5:$M$9000,ROWS($M$5:M1564)),"")</f>
        <v/>
      </c>
      <c r="P1564" t="s">
        <v>135</v>
      </c>
      <c r="Q1564" t="s">
        <v>825</v>
      </c>
      <c r="R1564">
        <v>1291345</v>
      </c>
      <c r="S1564" s="388">
        <f>ROWS(R$5:R1564)</f>
        <v>1560</v>
      </c>
      <c r="T1564" s="388" t="str">
        <f>IF(_xlfn.IFNA(VLOOKUP(P1564,$AG$3:$AH$83,2,FALSE),"")='11.1'!$D$5,TXM!S1564,"")</f>
        <v/>
      </c>
      <c r="U1564" t="str">
        <f>IFERROR(SMALL($T$5:$T$9000,ROWS($T$5:T1564)),"")</f>
        <v/>
      </c>
    </row>
    <row r="1565" spans="1:21" ht="14.4" customHeight="1" x14ac:dyDescent="0.3">
      <c r="A1565" s="371" t="s">
        <v>135</v>
      </c>
      <c r="B1565" t="s">
        <v>779</v>
      </c>
      <c r="C1565" s="372">
        <v>1775220</v>
      </c>
      <c r="D1565" s="388">
        <f>ROWS(C$5:C1565)</f>
        <v>1561</v>
      </c>
      <c r="E1565" s="388" t="str">
        <f>IF(_xlfn.IFNA(VLOOKUP(A1565,$AG$3:$AH$83,2,FALSE),"")='11.1'!$D$5,TXM!D1565,"")</f>
        <v/>
      </c>
      <c r="F1565" t="str">
        <f>IFERROR(SMALL($E$5:$E$9000,ROWS($E$5:E1565)),"")</f>
        <v/>
      </c>
      <c r="I1565" s="371" t="s">
        <v>53</v>
      </c>
      <c r="J1565" t="s">
        <v>1365</v>
      </c>
      <c r="K1565" s="372">
        <v>7688</v>
      </c>
      <c r="L1565" s="388">
        <f>ROWS(K$5:K1565)</f>
        <v>1561</v>
      </c>
      <c r="M1565" s="388" t="str">
        <f>IF(_xlfn.IFNA(VLOOKUP(I1565,$AG$3:$AH$83,2,FALSE),"")='11.1'!$D$5,TXM!L1565,"")</f>
        <v/>
      </c>
      <c r="N1565" t="str">
        <f>IFERROR(SMALL($M$5:$M$9000,ROWS($M$5:M1565)),"")</f>
        <v/>
      </c>
      <c r="P1565" t="s">
        <v>135</v>
      </c>
      <c r="Q1565" t="s">
        <v>1265</v>
      </c>
      <c r="R1565">
        <v>884863</v>
      </c>
      <c r="S1565" s="388">
        <f>ROWS(R$5:R1565)</f>
        <v>1561</v>
      </c>
      <c r="T1565" s="388" t="str">
        <f>IF(_xlfn.IFNA(VLOOKUP(P1565,$AG$3:$AH$83,2,FALSE),"")='11.1'!$D$5,TXM!S1565,"")</f>
        <v/>
      </c>
      <c r="U1565" t="str">
        <f>IFERROR(SMALL($T$5:$T$9000,ROWS($T$5:T1565)),"")</f>
        <v/>
      </c>
    </row>
    <row r="1566" spans="1:21" ht="14.4" customHeight="1" x14ac:dyDescent="0.3">
      <c r="A1566" s="371" t="s">
        <v>135</v>
      </c>
      <c r="B1566" t="s">
        <v>803</v>
      </c>
      <c r="C1566" s="372">
        <v>1381266</v>
      </c>
      <c r="D1566" s="388">
        <f>ROWS(C$5:C1566)</f>
        <v>1562</v>
      </c>
      <c r="E1566" s="388" t="str">
        <f>IF(_xlfn.IFNA(VLOOKUP(A1566,$AG$3:$AH$83,2,FALSE),"")='11.1'!$D$5,TXM!D1566,"")</f>
        <v/>
      </c>
      <c r="F1566" t="str">
        <f>IFERROR(SMALL($E$5:$E$9000,ROWS($E$5:E1566)),"")</f>
        <v/>
      </c>
      <c r="I1566" s="371" t="s">
        <v>53</v>
      </c>
      <c r="J1566" t="s">
        <v>783</v>
      </c>
      <c r="K1566" s="372">
        <v>5511</v>
      </c>
      <c r="L1566" s="388">
        <f>ROWS(K$5:K1566)</f>
        <v>1562</v>
      </c>
      <c r="M1566" s="388" t="str">
        <f>IF(_xlfn.IFNA(VLOOKUP(I1566,$AG$3:$AH$83,2,FALSE),"")='11.1'!$D$5,TXM!L1566,"")</f>
        <v/>
      </c>
      <c r="N1566" t="str">
        <f>IFERROR(SMALL($M$5:$M$9000,ROWS($M$5:M1566)),"")</f>
        <v/>
      </c>
      <c r="P1566" t="s">
        <v>135</v>
      </c>
      <c r="Q1566" t="s">
        <v>823</v>
      </c>
      <c r="R1566">
        <v>869645</v>
      </c>
      <c r="S1566" s="388">
        <f>ROWS(R$5:R1566)</f>
        <v>1562</v>
      </c>
      <c r="T1566" s="388" t="str">
        <f>IF(_xlfn.IFNA(VLOOKUP(P1566,$AG$3:$AH$83,2,FALSE),"")='11.1'!$D$5,TXM!S1566,"")</f>
        <v/>
      </c>
      <c r="U1566" t="str">
        <f>IFERROR(SMALL($T$5:$T$9000,ROWS($T$5:T1566)),"")</f>
        <v/>
      </c>
    </row>
    <row r="1567" spans="1:21" ht="14.4" customHeight="1" x14ac:dyDescent="0.3">
      <c r="A1567" s="371" t="s">
        <v>135</v>
      </c>
      <c r="B1567" t="s">
        <v>108</v>
      </c>
      <c r="C1567" s="372">
        <v>1193260</v>
      </c>
      <c r="D1567" s="388">
        <f>ROWS(C$5:C1567)</f>
        <v>1563</v>
      </c>
      <c r="E1567" s="388" t="str">
        <f>IF(_xlfn.IFNA(VLOOKUP(A1567,$AG$3:$AH$83,2,FALSE),"")='11.1'!$D$5,TXM!D1567,"")</f>
        <v/>
      </c>
      <c r="F1567" t="str">
        <f>IFERROR(SMALL($E$5:$E$9000,ROWS($E$5:E1567)),"")</f>
        <v/>
      </c>
      <c r="I1567" s="371" t="s">
        <v>53</v>
      </c>
      <c r="J1567" t="s">
        <v>1494</v>
      </c>
      <c r="K1567" s="372">
        <v>4059</v>
      </c>
      <c r="L1567" s="388">
        <f>ROWS(K$5:K1567)</f>
        <v>1563</v>
      </c>
      <c r="M1567" s="388" t="str">
        <f>IF(_xlfn.IFNA(VLOOKUP(I1567,$AG$3:$AH$83,2,FALSE),"")='11.1'!$D$5,TXM!L1567,"")</f>
        <v/>
      </c>
      <c r="N1567" t="str">
        <f>IFERROR(SMALL($M$5:$M$9000,ROWS($M$5:M1567)),"")</f>
        <v/>
      </c>
      <c r="P1567" t="s">
        <v>135</v>
      </c>
      <c r="Q1567" t="s">
        <v>108</v>
      </c>
      <c r="R1567">
        <v>857000</v>
      </c>
      <c r="S1567" s="388">
        <f>ROWS(R$5:R1567)</f>
        <v>1563</v>
      </c>
      <c r="T1567" s="388" t="str">
        <f>IF(_xlfn.IFNA(VLOOKUP(P1567,$AG$3:$AH$83,2,FALSE),"")='11.1'!$D$5,TXM!S1567,"")</f>
        <v/>
      </c>
      <c r="U1567" t="str">
        <f>IFERROR(SMALL($T$5:$T$9000,ROWS($T$5:T1567)),"")</f>
        <v/>
      </c>
    </row>
    <row r="1568" spans="1:21" ht="14.4" customHeight="1" x14ac:dyDescent="0.3">
      <c r="A1568" s="371" t="s">
        <v>135</v>
      </c>
      <c r="B1568" t="s">
        <v>103</v>
      </c>
      <c r="C1568" s="372">
        <v>1164231</v>
      </c>
      <c r="D1568" s="388">
        <f>ROWS(C$5:C1568)</f>
        <v>1564</v>
      </c>
      <c r="E1568" s="388" t="str">
        <f>IF(_xlfn.IFNA(VLOOKUP(A1568,$AG$3:$AH$83,2,FALSE),"")='11.1'!$D$5,TXM!D1568,"")</f>
        <v/>
      </c>
      <c r="F1568" t="str">
        <f>IFERROR(SMALL($E$5:$E$9000,ROWS($E$5:E1568)),"")</f>
        <v/>
      </c>
      <c r="I1568" s="371" t="s">
        <v>53</v>
      </c>
      <c r="J1568" t="s">
        <v>847</v>
      </c>
      <c r="K1568" s="372">
        <v>3970</v>
      </c>
      <c r="L1568" s="388">
        <f>ROWS(K$5:K1568)</f>
        <v>1564</v>
      </c>
      <c r="M1568" s="388" t="str">
        <f>IF(_xlfn.IFNA(VLOOKUP(I1568,$AG$3:$AH$83,2,FALSE),"")='11.1'!$D$5,TXM!L1568,"")</f>
        <v/>
      </c>
      <c r="N1568" t="str">
        <f>IFERROR(SMALL($M$5:$M$9000,ROWS($M$5:M1568)),"")</f>
        <v/>
      </c>
      <c r="P1568" t="s">
        <v>135</v>
      </c>
      <c r="Q1568" t="s">
        <v>869</v>
      </c>
      <c r="R1568">
        <v>646532</v>
      </c>
      <c r="S1568" s="388">
        <f>ROWS(R$5:R1568)</f>
        <v>1564</v>
      </c>
      <c r="T1568" s="388" t="str">
        <f>IF(_xlfn.IFNA(VLOOKUP(P1568,$AG$3:$AH$83,2,FALSE),"")='11.1'!$D$5,TXM!S1568,"")</f>
        <v/>
      </c>
      <c r="U1568" t="str">
        <f>IFERROR(SMALL($T$5:$T$9000,ROWS($T$5:T1568)),"")</f>
        <v/>
      </c>
    </row>
    <row r="1569" spans="1:21" ht="14.4" customHeight="1" x14ac:dyDescent="0.3">
      <c r="A1569" s="371" t="s">
        <v>135</v>
      </c>
      <c r="B1569" t="s">
        <v>813</v>
      </c>
      <c r="C1569" s="372">
        <v>998437</v>
      </c>
      <c r="D1569" s="388">
        <f>ROWS(C$5:C1569)</f>
        <v>1565</v>
      </c>
      <c r="E1569" s="388" t="str">
        <f>IF(_xlfn.IFNA(VLOOKUP(A1569,$AG$3:$AH$83,2,FALSE),"")='11.1'!$D$5,TXM!D1569,"")</f>
        <v/>
      </c>
      <c r="F1569" t="str">
        <f>IFERROR(SMALL($E$5:$E$9000,ROWS($E$5:E1569)),"")</f>
        <v/>
      </c>
      <c r="I1569" s="371" t="s">
        <v>53</v>
      </c>
      <c r="J1569" t="s">
        <v>173</v>
      </c>
      <c r="K1569" s="372">
        <v>3104</v>
      </c>
      <c r="L1569" s="388">
        <f>ROWS(K$5:K1569)</f>
        <v>1565</v>
      </c>
      <c r="M1569" s="388" t="str">
        <f>IF(_xlfn.IFNA(VLOOKUP(I1569,$AG$3:$AH$83,2,FALSE),"")='11.1'!$D$5,TXM!L1569,"")</f>
        <v/>
      </c>
      <c r="N1569" t="str">
        <f>IFERROR(SMALL($M$5:$M$9000,ROWS($M$5:M1569)),"")</f>
        <v/>
      </c>
      <c r="P1569" t="s">
        <v>135</v>
      </c>
      <c r="Q1569" t="s">
        <v>841</v>
      </c>
      <c r="R1569">
        <v>626053</v>
      </c>
      <c r="S1569" s="388">
        <f>ROWS(R$5:R1569)</f>
        <v>1565</v>
      </c>
      <c r="T1569" s="388" t="str">
        <f>IF(_xlfn.IFNA(VLOOKUP(P1569,$AG$3:$AH$83,2,FALSE),"")='11.1'!$D$5,TXM!S1569,"")</f>
        <v/>
      </c>
      <c r="U1569" t="str">
        <f>IFERROR(SMALL($T$5:$T$9000,ROWS($T$5:T1569)),"")</f>
        <v/>
      </c>
    </row>
    <row r="1570" spans="1:21" ht="14.4" customHeight="1" x14ac:dyDescent="0.3">
      <c r="A1570" s="371" t="s">
        <v>135</v>
      </c>
      <c r="B1570" t="s">
        <v>855</v>
      </c>
      <c r="C1570" s="372">
        <v>919378</v>
      </c>
      <c r="D1570" s="388">
        <f>ROWS(C$5:C1570)</f>
        <v>1566</v>
      </c>
      <c r="E1570" s="388" t="str">
        <f>IF(_xlfn.IFNA(VLOOKUP(A1570,$AG$3:$AH$83,2,FALSE),"")='11.1'!$D$5,TXM!D1570,"")</f>
        <v/>
      </c>
      <c r="F1570" t="str">
        <f>IFERROR(SMALL($E$5:$E$9000,ROWS($E$5:E1570)),"")</f>
        <v/>
      </c>
      <c r="I1570" s="371" t="s">
        <v>53</v>
      </c>
      <c r="J1570" t="s">
        <v>841</v>
      </c>
      <c r="K1570" s="372">
        <v>2482</v>
      </c>
      <c r="L1570" s="388">
        <f>ROWS(K$5:K1570)</f>
        <v>1566</v>
      </c>
      <c r="M1570" s="388" t="str">
        <f>IF(_xlfn.IFNA(VLOOKUP(I1570,$AG$3:$AH$83,2,FALSE),"")='11.1'!$D$5,TXM!L1570,"")</f>
        <v/>
      </c>
      <c r="N1570" t="str">
        <f>IFERROR(SMALL($M$5:$M$9000,ROWS($M$5:M1570)),"")</f>
        <v/>
      </c>
      <c r="P1570" t="s">
        <v>135</v>
      </c>
      <c r="Q1570" t="s">
        <v>843</v>
      </c>
      <c r="R1570">
        <v>199339</v>
      </c>
      <c r="S1570" s="388">
        <f>ROWS(R$5:R1570)</f>
        <v>1566</v>
      </c>
      <c r="T1570" s="388" t="str">
        <f>IF(_xlfn.IFNA(VLOOKUP(P1570,$AG$3:$AH$83,2,FALSE),"")='11.1'!$D$5,TXM!S1570,"")</f>
        <v/>
      </c>
      <c r="U1570" t="str">
        <f>IFERROR(SMALL($T$5:$T$9000,ROWS($T$5:T1570)),"")</f>
        <v/>
      </c>
    </row>
    <row r="1571" spans="1:21" ht="14.4" customHeight="1" x14ac:dyDescent="0.3">
      <c r="A1571" s="371" t="s">
        <v>135</v>
      </c>
      <c r="B1571" t="s">
        <v>1285</v>
      </c>
      <c r="C1571" s="372">
        <v>727301</v>
      </c>
      <c r="D1571" s="388">
        <f>ROWS(C$5:C1571)</f>
        <v>1567</v>
      </c>
      <c r="E1571" s="388" t="str">
        <f>IF(_xlfn.IFNA(VLOOKUP(A1571,$AG$3:$AH$83,2,FALSE),"")='11.1'!$D$5,TXM!D1571,"")</f>
        <v/>
      </c>
      <c r="F1571" t="str">
        <f>IFERROR(SMALL($E$5:$E$9000,ROWS($E$5:E1571)),"")</f>
        <v/>
      </c>
      <c r="I1571" s="371" t="s">
        <v>53</v>
      </c>
      <c r="J1571" t="s">
        <v>997</v>
      </c>
      <c r="K1571" s="372">
        <v>1162</v>
      </c>
      <c r="L1571" s="388">
        <f>ROWS(K$5:K1571)</f>
        <v>1567</v>
      </c>
      <c r="M1571" s="388" t="str">
        <f>IF(_xlfn.IFNA(VLOOKUP(I1571,$AG$3:$AH$83,2,FALSE),"")='11.1'!$D$5,TXM!L1571,"")</f>
        <v/>
      </c>
      <c r="N1571" t="str">
        <f>IFERROR(SMALL($M$5:$M$9000,ROWS($M$5:M1571)),"")</f>
        <v/>
      </c>
      <c r="P1571" t="s">
        <v>135</v>
      </c>
      <c r="Q1571" t="s">
        <v>859</v>
      </c>
      <c r="R1571">
        <v>194072</v>
      </c>
      <c r="S1571" s="388">
        <f>ROWS(R$5:R1571)</f>
        <v>1567</v>
      </c>
      <c r="T1571" s="388" t="str">
        <f>IF(_xlfn.IFNA(VLOOKUP(P1571,$AG$3:$AH$83,2,FALSE),"")='11.1'!$D$5,TXM!S1571,"")</f>
        <v/>
      </c>
      <c r="U1571" t="str">
        <f>IFERROR(SMALL($T$5:$T$9000,ROWS($T$5:T1571)),"")</f>
        <v/>
      </c>
    </row>
    <row r="1572" spans="1:21" ht="14.4" customHeight="1" x14ac:dyDescent="0.3">
      <c r="A1572" s="371" t="s">
        <v>135</v>
      </c>
      <c r="B1572" t="s">
        <v>849</v>
      </c>
      <c r="C1572" s="372">
        <v>590066</v>
      </c>
      <c r="D1572" s="388">
        <f>ROWS(C$5:C1572)</f>
        <v>1568</v>
      </c>
      <c r="E1572" s="388" t="str">
        <f>IF(_xlfn.IFNA(VLOOKUP(A1572,$AG$3:$AH$83,2,FALSE),"")='11.1'!$D$5,TXM!D1572,"")</f>
        <v/>
      </c>
      <c r="F1572" t="str">
        <f>IFERROR(SMALL($E$5:$E$9000,ROWS($E$5:E1572)),"")</f>
        <v/>
      </c>
      <c r="I1572" s="371" t="s">
        <v>53</v>
      </c>
      <c r="J1572" t="s">
        <v>99</v>
      </c>
      <c r="K1572" s="372">
        <v>760</v>
      </c>
      <c r="L1572" s="388">
        <f>ROWS(K$5:K1572)</f>
        <v>1568</v>
      </c>
      <c r="M1572" s="388" t="str">
        <f>IF(_xlfn.IFNA(VLOOKUP(I1572,$AG$3:$AH$83,2,FALSE),"")='11.1'!$D$5,TXM!L1572,"")</f>
        <v/>
      </c>
      <c r="N1572" t="str">
        <f>IFERROR(SMALL($M$5:$M$9000,ROWS($M$5:M1572)),"")</f>
        <v/>
      </c>
      <c r="P1572" t="s">
        <v>135</v>
      </c>
      <c r="Q1572" t="s">
        <v>173</v>
      </c>
      <c r="R1572">
        <v>157560</v>
      </c>
      <c r="S1572" s="388">
        <f>ROWS(R$5:R1572)</f>
        <v>1568</v>
      </c>
      <c r="T1572" s="388" t="str">
        <f>IF(_xlfn.IFNA(VLOOKUP(P1572,$AG$3:$AH$83,2,FALSE),"")='11.1'!$D$5,TXM!S1572,"")</f>
        <v/>
      </c>
      <c r="U1572" t="str">
        <f>IFERROR(SMALL($T$5:$T$9000,ROWS($T$5:T1572)),"")</f>
        <v/>
      </c>
    </row>
    <row r="1573" spans="1:21" ht="14.4" customHeight="1" x14ac:dyDescent="0.3">
      <c r="A1573" s="371" t="s">
        <v>135</v>
      </c>
      <c r="B1573" t="s">
        <v>815</v>
      </c>
      <c r="C1573" s="372">
        <v>528504</v>
      </c>
      <c r="D1573" s="388">
        <f>ROWS(C$5:C1573)</f>
        <v>1569</v>
      </c>
      <c r="E1573" s="388" t="str">
        <f>IF(_xlfn.IFNA(VLOOKUP(A1573,$AG$3:$AH$83,2,FALSE),"")='11.1'!$D$5,TXM!D1573,"")</f>
        <v/>
      </c>
      <c r="F1573" t="str">
        <f>IFERROR(SMALL($E$5:$E$9000,ROWS($E$5:E1573)),"")</f>
        <v/>
      </c>
      <c r="I1573" s="371" t="s">
        <v>53</v>
      </c>
      <c r="J1573" t="s">
        <v>777</v>
      </c>
      <c r="K1573" s="372">
        <v>357</v>
      </c>
      <c r="L1573" s="388">
        <f>ROWS(K$5:K1573)</f>
        <v>1569</v>
      </c>
      <c r="M1573" s="388" t="str">
        <f>IF(_xlfn.IFNA(VLOOKUP(I1573,$AG$3:$AH$83,2,FALSE),"")='11.1'!$D$5,TXM!L1573,"")</f>
        <v/>
      </c>
      <c r="N1573" t="str">
        <f>IFERROR(SMALL($M$5:$M$9000,ROWS($M$5:M1573)),"")</f>
        <v/>
      </c>
      <c r="P1573" t="s">
        <v>135</v>
      </c>
      <c r="Q1573" t="s">
        <v>1005</v>
      </c>
      <c r="R1573">
        <v>124770</v>
      </c>
      <c r="S1573" s="388">
        <f>ROWS(R$5:R1573)</f>
        <v>1569</v>
      </c>
      <c r="T1573" s="388" t="str">
        <f>IF(_xlfn.IFNA(VLOOKUP(P1573,$AG$3:$AH$83,2,FALSE),"")='11.1'!$D$5,TXM!S1573,"")</f>
        <v/>
      </c>
      <c r="U1573" t="str">
        <f>IFERROR(SMALL($T$5:$T$9000,ROWS($T$5:T1573)),"")</f>
        <v/>
      </c>
    </row>
    <row r="1574" spans="1:21" ht="14.4" customHeight="1" x14ac:dyDescent="0.3">
      <c r="A1574" s="371" t="s">
        <v>135</v>
      </c>
      <c r="B1574" t="s">
        <v>105</v>
      </c>
      <c r="C1574" s="372">
        <v>524708</v>
      </c>
      <c r="D1574" s="388">
        <f>ROWS(C$5:C1574)</f>
        <v>1570</v>
      </c>
      <c r="E1574" s="388" t="str">
        <f>IF(_xlfn.IFNA(VLOOKUP(A1574,$AG$3:$AH$83,2,FALSE),"")='11.1'!$D$5,TXM!D1574,"")</f>
        <v/>
      </c>
      <c r="F1574" t="str">
        <f>IFERROR(SMALL($E$5:$E$9000,ROWS($E$5:E1574)),"")</f>
        <v/>
      </c>
      <c r="I1574" s="371" t="s">
        <v>53</v>
      </c>
      <c r="J1574" t="s">
        <v>853</v>
      </c>
      <c r="K1574" s="372">
        <v>52</v>
      </c>
      <c r="L1574" s="388">
        <f>ROWS(K$5:K1574)</f>
        <v>1570</v>
      </c>
      <c r="M1574" s="388" t="str">
        <f>IF(_xlfn.IFNA(VLOOKUP(I1574,$AG$3:$AH$83,2,FALSE),"")='11.1'!$D$5,TXM!L1574,"")</f>
        <v/>
      </c>
      <c r="N1574" t="str">
        <f>IFERROR(SMALL($M$5:$M$9000,ROWS($M$5:M1574)),"")</f>
        <v/>
      </c>
      <c r="P1574" t="s">
        <v>135</v>
      </c>
      <c r="Q1574" t="s">
        <v>97</v>
      </c>
      <c r="R1574">
        <v>113246</v>
      </c>
      <c r="S1574" s="388">
        <f>ROWS(R$5:R1574)</f>
        <v>1570</v>
      </c>
      <c r="T1574" s="388" t="str">
        <f>IF(_xlfn.IFNA(VLOOKUP(P1574,$AG$3:$AH$83,2,FALSE),"")='11.1'!$D$5,TXM!S1574,"")</f>
        <v/>
      </c>
      <c r="U1574" t="str">
        <f>IFERROR(SMALL($T$5:$T$9000,ROWS($T$5:T1574)),"")</f>
        <v/>
      </c>
    </row>
    <row r="1575" spans="1:21" ht="14.4" customHeight="1" x14ac:dyDescent="0.3">
      <c r="A1575" s="371" t="s">
        <v>135</v>
      </c>
      <c r="B1575" t="s">
        <v>773</v>
      </c>
      <c r="C1575" s="372">
        <v>465419</v>
      </c>
      <c r="D1575" s="388">
        <f>ROWS(C$5:C1575)</f>
        <v>1571</v>
      </c>
      <c r="E1575" s="388" t="str">
        <f>IF(_xlfn.IFNA(VLOOKUP(A1575,$AG$3:$AH$83,2,FALSE),"")='11.1'!$D$5,TXM!D1575,"")</f>
        <v/>
      </c>
      <c r="F1575" t="str">
        <f>IFERROR(SMALL($E$5:$E$9000,ROWS($E$5:E1575)),"")</f>
        <v/>
      </c>
      <c r="I1575" s="371" t="s">
        <v>86</v>
      </c>
      <c r="J1575" t="s">
        <v>873</v>
      </c>
      <c r="K1575" s="372">
        <v>50342542</v>
      </c>
      <c r="L1575" s="388">
        <f>ROWS(K$5:K1575)</f>
        <v>1571</v>
      </c>
      <c r="M1575" s="388" t="str">
        <f>IF(_xlfn.IFNA(VLOOKUP(I1575,$AG$3:$AH$83,2,FALSE),"")='11.1'!$D$5,TXM!L1575,"")</f>
        <v/>
      </c>
      <c r="N1575" t="str">
        <f>IFERROR(SMALL($M$5:$M$9000,ROWS($M$5:M1575)),"")</f>
        <v/>
      </c>
      <c r="P1575" t="s">
        <v>135</v>
      </c>
      <c r="Q1575" t="s">
        <v>867</v>
      </c>
      <c r="R1575">
        <v>107940</v>
      </c>
      <c r="S1575" s="388">
        <f>ROWS(R$5:R1575)</f>
        <v>1571</v>
      </c>
      <c r="T1575" s="388" t="str">
        <f>IF(_xlfn.IFNA(VLOOKUP(P1575,$AG$3:$AH$83,2,FALSE),"")='11.1'!$D$5,TXM!S1575,"")</f>
        <v/>
      </c>
      <c r="U1575" t="str">
        <f>IFERROR(SMALL($T$5:$T$9000,ROWS($T$5:T1575)),"")</f>
        <v/>
      </c>
    </row>
    <row r="1576" spans="1:21" ht="14.4" customHeight="1" x14ac:dyDescent="0.3">
      <c r="A1576" s="371" t="s">
        <v>135</v>
      </c>
      <c r="B1576" t="s">
        <v>865</v>
      </c>
      <c r="C1576" s="372">
        <v>438109</v>
      </c>
      <c r="D1576" s="388">
        <f>ROWS(C$5:C1576)</f>
        <v>1572</v>
      </c>
      <c r="E1576" s="388" t="str">
        <f>IF(_xlfn.IFNA(VLOOKUP(A1576,$AG$3:$AH$83,2,FALSE),"")='11.1'!$D$5,TXM!D1576,"")</f>
        <v/>
      </c>
      <c r="F1576" t="str">
        <f>IFERROR(SMALL($E$5:$E$9000,ROWS($E$5:E1576)),"")</f>
        <v/>
      </c>
      <c r="I1576" s="371" t="s">
        <v>86</v>
      </c>
      <c r="J1576" t="s">
        <v>865</v>
      </c>
      <c r="K1576" s="372">
        <v>10487725</v>
      </c>
      <c r="L1576" s="388">
        <f>ROWS(K$5:K1576)</f>
        <v>1572</v>
      </c>
      <c r="M1576" s="388" t="str">
        <f>IF(_xlfn.IFNA(VLOOKUP(I1576,$AG$3:$AH$83,2,FALSE),"")='11.1'!$D$5,TXM!L1576,"")</f>
        <v/>
      </c>
      <c r="N1576" t="str">
        <f>IFERROR(SMALL($M$5:$M$9000,ROWS($M$5:M1576)),"")</f>
        <v/>
      </c>
      <c r="P1576" t="s">
        <v>135</v>
      </c>
      <c r="Q1576" t="s">
        <v>1332</v>
      </c>
      <c r="R1576">
        <v>101885</v>
      </c>
      <c r="S1576" s="388">
        <f>ROWS(R$5:R1576)</f>
        <v>1572</v>
      </c>
      <c r="T1576" s="388" t="str">
        <f>IF(_xlfn.IFNA(VLOOKUP(P1576,$AG$3:$AH$83,2,FALSE),"")='11.1'!$D$5,TXM!S1576,"")</f>
        <v/>
      </c>
      <c r="U1576" t="str">
        <f>IFERROR(SMALL($T$5:$T$9000,ROWS($T$5:T1576)),"")</f>
        <v/>
      </c>
    </row>
    <row r="1577" spans="1:21" ht="14.4" customHeight="1" x14ac:dyDescent="0.3">
      <c r="A1577" s="371" t="s">
        <v>135</v>
      </c>
      <c r="B1577" t="s">
        <v>92</v>
      </c>
      <c r="C1577" s="372">
        <v>381353</v>
      </c>
      <c r="D1577" s="388">
        <f>ROWS(C$5:C1577)</f>
        <v>1573</v>
      </c>
      <c r="E1577" s="388" t="str">
        <f>IF(_xlfn.IFNA(VLOOKUP(A1577,$AG$3:$AH$83,2,FALSE),"")='11.1'!$D$5,TXM!D1577,"")</f>
        <v/>
      </c>
      <c r="F1577" t="str">
        <f>IFERROR(SMALL($E$5:$E$9000,ROWS($E$5:E1577)),"")</f>
        <v/>
      </c>
      <c r="I1577" s="371" t="s">
        <v>86</v>
      </c>
      <c r="J1577" t="s">
        <v>785</v>
      </c>
      <c r="K1577" s="372">
        <v>8192234</v>
      </c>
      <c r="L1577" s="388">
        <f>ROWS(K$5:K1577)</f>
        <v>1573</v>
      </c>
      <c r="M1577" s="388" t="str">
        <f>IF(_xlfn.IFNA(VLOOKUP(I1577,$AG$3:$AH$83,2,FALSE),"")='11.1'!$D$5,TXM!L1577,"")</f>
        <v/>
      </c>
      <c r="N1577" t="str">
        <f>IFERROR(SMALL($M$5:$M$9000,ROWS($M$5:M1577)),"")</f>
        <v/>
      </c>
      <c r="P1577" t="s">
        <v>135</v>
      </c>
      <c r="Q1577" t="s">
        <v>998</v>
      </c>
      <c r="R1577">
        <v>86217</v>
      </c>
      <c r="S1577" s="388">
        <f>ROWS(R$5:R1577)</f>
        <v>1573</v>
      </c>
      <c r="T1577" s="388" t="str">
        <f>IF(_xlfn.IFNA(VLOOKUP(P1577,$AG$3:$AH$83,2,FALSE),"")='11.1'!$D$5,TXM!S1577,"")</f>
        <v/>
      </c>
      <c r="U1577" t="str">
        <f>IFERROR(SMALL($T$5:$T$9000,ROWS($T$5:T1577)),"")</f>
        <v/>
      </c>
    </row>
    <row r="1578" spans="1:21" ht="14.4" customHeight="1" x14ac:dyDescent="0.3">
      <c r="A1578" s="371" t="s">
        <v>135</v>
      </c>
      <c r="B1578" t="s">
        <v>841</v>
      </c>
      <c r="C1578" s="372">
        <v>370745</v>
      </c>
      <c r="D1578" s="388">
        <f>ROWS(C$5:C1578)</f>
        <v>1574</v>
      </c>
      <c r="E1578" s="388" t="str">
        <f>IF(_xlfn.IFNA(VLOOKUP(A1578,$AG$3:$AH$83,2,FALSE),"")='11.1'!$D$5,TXM!D1578,"")</f>
        <v/>
      </c>
      <c r="F1578" t="str">
        <f>IFERROR(SMALL($E$5:$E$9000,ROWS($E$5:E1578)),"")</f>
        <v/>
      </c>
      <c r="I1578" s="371" t="s">
        <v>86</v>
      </c>
      <c r="J1578" t="s">
        <v>863</v>
      </c>
      <c r="K1578" s="372">
        <v>7427532</v>
      </c>
      <c r="L1578" s="388">
        <f>ROWS(K$5:K1578)</f>
        <v>1574</v>
      </c>
      <c r="M1578" s="388" t="str">
        <f>IF(_xlfn.IFNA(VLOOKUP(I1578,$AG$3:$AH$83,2,FALSE),"")='11.1'!$D$5,TXM!L1578,"")</f>
        <v/>
      </c>
      <c r="N1578" t="str">
        <f>IFERROR(SMALL($M$5:$M$9000,ROWS($M$5:M1578)),"")</f>
        <v/>
      </c>
      <c r="P1578" t="s">
        <v>135</v>
      </c>
      <c r="Q1578" t="s">
        <v>795</v>
      </c>
      <c r="R1578">
        <v>85252</v>
      </c>
      <c r="S1578" s="388">
        <f>ROWS(R$5:R1578)</f>
        <v>1574</v>
      </c>
      <c r="T1578" s="388" t="str">
        <f>IF(_xlfn.IFNA(VLOOKUP(P1578,$AG$3:$AH$83,2,FALSE),"")='11.1'!$D$5,TXM!S1578,"")</f>
        <v/>
      </c>
      <c r="U1578" t="str">
        <f>IFERROR(SMALL($T$5:$T$9000,ROWS($T$5:T1578)),"")</f>
        <v/>
      </c>
    </row>
    <row r="1579" spans="1:21" ht="14.4" customHeight="1" x14ac:dyDescent="0.3">
      <c r="A1579" s="371" t="s">
        <v>135</v>
      </c>
      <c r="B1579" t="s">
        <v>843</v>
      </c>
      <c r="C1579" s="372">
        <v>215760</v>
      </c>
      <c r="D1579" s="388">
        <f>ROWS(C$5:C1579)</f>
        <v>1575</v>
      </c>
      <c r="E1579" s="388" t="str">
        <f>IF(_xlfn.IFNA(VLOOKUP(A1579,$AG$3:$AH$83,2,FALSE),"")='11.1'!$D$5,TXM!D1579,"")</f>
        <v/>
      </c>
      <c r="F1579" t="str">
        <f>IFERROR(SMALL($E$5:$E$9000,ROWS($E$5:E1579)),"")</f>
        <v/>
      </c>
      <c r="I1579" s="371" t="s">
        <v>86</v>
      </c>
      <c r="J1579" t="s">
        <v>106</v>
      </c>
      <c r="K1579" s="372">
        <v>7091047</v>
      </c>
      <c r="L1579" s="388">
        <f>ROWS(K$5:K1579)</f>
        <v>1575</v>
      </c>
      <c r="M1579" s="388" t="str">
        <f>IF(_xlfn.IFNA(VLOOKUP(I1579,$AG$3:$AH$83,2,FALSE),"")='11.1'!$D$5,TXM!L1579,"")</f>
        <v/>
      </c>
      <c r="N1579" t="str">
        <f>IFERROR(SMALL($M$5:$M$9000,ROWS($M$5:M1579)),"")</f>
        <v/>
      </c>
      <c r="P1579" t="s">
        <v>135</v>
      </c>
      <c r="Q1579" t="s">
        <v>1500</v>
      </c>
      <c r="R1579">
        <v>66622</v>
      </c>
      <c r="S1579" s="388">
        <f>ROWS(R$5:R1579)</f>
        <v>1575</v>
      </c>
      <c r="T1579" s="388" t="str">
        <f>IF(_xlfn.IFNA(VLOOKUP(P1579,$AG$3:$AH$83,2,FALSE),"")='11.1'!$D$5,TXM!S1579,"")</f>
        <v/>
      </c>
      <c r="U1579" t="str">
        <f>IFERROR(SMALL($T$5:$T$9000,ROWS($T$5:T1579)),"")</f>
        <v/>
      </c>
    </row>
    <row r="1580" spans="1:21" ht="14.4" customHeight="1" x14ac:dyDescent="0.3">
      <c r="A1580" s="371" t="s">
        <v>135</v>
      </c>
      <c r="B1580" t="s">
        <v>791</v>
      </c>
      <c r="C1580" s="372">
        <v>189761</v>
      </c>
      <c r="D1580" s="388">
        <f>ROWS(C$5:C1580)</f>
        <v>1576</v>
      </c>
      <c r="E1580" s="388" t="str">
        <f>IF(_xlfn.IFNA(VLOOKUP(A1580,$AG$3:$AH$83,2,FALSE),"")='11.1'!$D$5,TXM!D1580,"")</f>
        <v/>
      </c>
      <c r="F1580" t="str">
        <f>IFERROR(SMALL($E$5:$E$9000,ROWS($E$5:E1580)),"")</f>
        <v/>
      </c>
      <c r="I1580" s="371" t="s">
        <v>86</v>
      </c>
      <c r="J1580" t="s">
        <v>843</v>
      </c>
      <c r="K1580" s="372">
        <v>4138338</v>
      </c>
      <c r="L1580" s="388">
        <f>ROWS(K$5:K1580)</f>
        <v>1576</v>
      </c>
      <c r="M1580" s="388" t="str">
        <f>IF(_xlfn.IFNA(VLOOKUP(I1580,$AG$3:$AH$83,2,FALSE),"")='11.1'!$D$5,TXM!L1580,"")</f>
        <v/>
      </c>
      <c r="N1580" t="str">
        <f>IFERROR(SMALL($M$5:$M$9000,ROWS($M$5:M1580)),"")</f>
        <v/>
      </c>
      <c r="P1580" t="s">
        <v>135</v>
      </c>
      <c r="Q1580" t="s">
        <v>813</v>
      </c>
      <c r="R1580">
        <v>56250</v>
      </c>
      <c r="S1580" s="388">
        <f>ROWS(R$5:R1580)</f>
        <v>1576</v>
      </c>
      <c r="T1580" s="388" t="str">
        <f>IF(_xlfn.IFNA(VLOOKUP(P1580,$AG$3:$AH$83,2,FALSE),"")='11.1'!$D$5,TXM!S1580,"")</f>
        <v/>
      </c>
      <c r="U1580" t="str">
        <f>IFERROR(SMALL($T$5:$T$9000,ROWS($T$5:T1580)),"")</f>
        <v/>
      </c>
    </row>
    <row r="1581" spans="1:21" ht="14.4" customHeight="1" x14ac:dyDescent="0.3">
      <c r="A1581" s="371" t="s">
        <v>135</v>
      </c>
      <c r="B1581" t="s">
        <v>106</v>
      </c>
      <c r="C1581" s="372">
        <v>174965</v>
      </c>
      <c r="D1581" s="388">
        <f>ROWS(C$5:C1581)</f>
        <v>1577</v>
      </c>
      <c r="E1581" s="388" t="str">
        <f>IF(_xlfn.IFNA(VLOOKUP(A1581,$AG$3:$AH$83,2,FALSE),"")='11.1'!$D$5,TXM!D1581,"")</f>
        <v/>
      </c>
      <c r="F1581" t="str">
        <f>IFERROR(SMALL($E$5:$E$9000,ROWS($E$5:E1581)),"")</f>
        <v/>
      </c>
      <c r="I1581" s="371" t="s">
        <v>86</v>
      </c>
      <c r="J1581" t="s">
        <v>1265</v>
      </c>
      <c r="K1581" s="372">
        <v>3726593</v>
      </c>
      <c r="L1581" s="388">
        <f>ROWS(K$5:K1581)</f>
        <v>1577</v>
      </c>
      <c r="M1581" s="388" t="str">
        <f>IF(_xlfn.IFNA(VLOOKUP(I1581,$AG$3:$AH$83,2,FALSE),"")='11.1'!$D$5,TXM!L1581,"")</f>
        <v/>
      </c>
      <c r="N1581" t="str">
        <f>IFERROR(SMALL($M$5:$M$9000,ROWS($M$5:M1581)),"")</f>
        <v/>
      </c>
      <c r="P1581" t="s">
        <v>135</v>
      </c>
      <c r="Q1581" t="s">
        <v>791</v>
      </c>
      <c r="R1581">
        <v>53013</v>
      </c>
      <c r="S1581" s="388">
        <f>ROWS(R$5:R1581)</f>
        <v>1577</v>
      </c>
      <c r="T1581" s="388" t="str">
        <f>IF(_xlfn.IFNA(VLOOKUP(P1581,$AG$3:$AH$83,2,FALSE),"")='11.1'!$D$5,TXM!S1581,"")</f>
        <v/>
      </c>
      <c r="U1581" t="str">
        <f>IFERROR(SMALL($T$5:$T$9000,ROWS($T$5:T1581)),"")</f>
        <v/>
      </c>
    </row>
    <row r="1582" spans="1:21" ht="14.4" customHeight="1" x14ac:dyDescent="0.3">
      <c r="A1582" s="371" t="s">
        <v>135</v>
      </c>
      <c r="B1582" t="s">
        <v>93</v>
      </c>
      <c r="C1582" s="372">
        <v>120079</v>
      </c>
      <c r="D1582" s="388">
        <f>ROWS(C$5:C1582)</f>
        <v>1578</v>
      </c>
      <c r="E1582" s="388" t="str">
        <f>IF(_xlfn.IFNA(VLOOKUP(A1582,$AG$3:$AH$83,2,FALSE),"")='11.1'!$D$5,TXM!D1582,"")</f>
        <v/>
      </c>
      <c r="F1582" t="str">
        <f>IFERROR(SMALL($E$5:$E$9000,ROWS($E$5:E1582)),"")</f>
        <v/>
      </c>
      <c r="I1582" s="371" t="s">
        <v>86</v>
      </c>
      <c r="J1582" t="s">
        <v>1001</v>
      </c>
      <c r="K1582" s="372">
        <v>3245532</v>
      </c>
      <c r="L1582" s="388">
        <f>ROWS(K$5:K1582)</f>
        <v>1578</v>
      </c>
      <c r="M1582" s="388" t="str">
        <f>IF(_xlfn.IFNA(VLOOKUP(I1582,$AG$3:$AH$83,2,FALSE),"")='11.1'!$D$5,TXM!L1582,"")</f>
        <v/>
      </c>
      <c r="N1582" t="str">
        <f>IFERROR(SMALL($M$5:$M$9000,ROWS($M$5:M1582)),"")</f>
        <v/>
      </c>
      <c r="P1582" t="s">
        <v>135</v>
      </c>
      <c r="Q1582" t="s">
        <v>99</v>
      </c>
      <c r="R1582">
        <v>53009</v>
      </c>
      <c r="S1582" s="388">
        <f>ROWS(R$5:R1582)</f>
        <v>1578</v>
      </c>
      <c r="T1582" s="388" t="str">
        <f>IF(_xlfn.IFNA(VLOOKUP(P1582,$AG$3:$AH$83,2,FALSE),"")='11.1'!$D$5,TXM!S1582,"")</f>
        <v/>
      </c>
      <c r="U1582" t="str">
        <f>IFERROR(SMALL($T$5:$T$9000,ROWS($T$5:T1582)),"")</f>
        <v/>
      </c>
    </row>
    <row r="1583" spans="1:21" ht="14.4" customHeight="1" x14ac:dyDescent="0.3">
      <c r="A1583" s="371" t="s">
        <v>135</v>
      </c>
      <c r="B1583" t="s">
        <v>98</v>
      </c>
      <c r="C1583" s="372">
        <v>117160</v>
      </c>
      <c r="D1583" s="388">
        <f>ROWS(C$5:C1583)</f>
        <v>1579</v>
      </c>
      <c r="E1583" s="388" t="str">
        <f>IF(_xlfn.IFNA(VLOOKUP(A1583,$AG$3:$AH$83,2,FALSE),"")='11.1'!$D$5,TXM!D1583,"")</f>
        <v/>
      </c>
      <c r="F1583" t="str">
        <f>IFERROR(SMALL($E$5:$E$9000,ROWS($E$5:E1583)),"")</f>
        <v/>
      </c>
      <c r="I1583" s="371" t="s">
        <v>86</v>
      </c>
      <c r="J1583" t="s">
        <v>1005</v>
      </c>
      <c r="K1583" s="372">
        <v>1557514</v>
      </c>
      <c r="L1583" s="388">
        <f>ROWS(K$5:K1583)</f>
        <v>1579</v>
      </c>
      <c r="M1583" s="388" t="str">
        <f>IF(_xlfn.IFNA(VLOOKUP(I1583,$AG$3:$AH$83,2,FALSE),"")='11.1'!$D$5,TXM!L1583,"")</f>
        <v/>
      </c>
      <c r="N1583" t="str">
        <f>IFERROR(SMALL($M$5:$M$9000,ROWS($M$5:M1583)),"")</f>
        <v/>
      </c>
      <c r="P1583" t="s">
        <v>135</v>
      </c>
      <c r="Q1583" t="s">
        <v>789</v>
      </c>
      <c r="R1583">
        <v>49203</v>
      </c>
      <c r="S1583" s="388">
        <f>ROWS(R$5:R1583)</f>
        <v>1579</v>
      </c>
      <c r="T1583" s="388" t="str">
        <f>IF(_xlfn.IFNA(VLOOKUP(P1583,$AG$3:$AH$83,2,FALSE),"")='11.1'!$D$5,TXM!S1583,"")</f>
        <v/>
      </c>
      <c r="U1583" t="str">
        <f>IFERROR(SMALL($T$5:$T$9000,ROWS($T$5:T1583)),"")</f>
        <v/>
      </c>
    </row>
    <row r="1584" spans="1:21" ht="14.4" customHeight="1" x14ac:dyDescent="0.3">
      <c r="A1584" s="371" t="s">
        <v>135</v>
      </c>
      <c r="B1584" t="s">
        <v>835</v>
      </c>
      <c r="C1584" s="372">
        <v>111756</v>
      </c>
      <c r="D1584" s="388">
        <f>ROWS(C$5:C1584)</f>
        <v>1580</v>
      </c>
      <c r="E1584" s="388" t="str">
        <f>IF(_xlfn.IFNA(VLOOKUP(A1584,$AG$3:$AH$83,2,FALSE),"")='11.1'!$D$5,TXM!D1584,"")</f>
        <v/>
      </c>
      <c r="F1584" t="str">
        <f>IFERROR(SMALL($E$5:$E$9000,ROWS($E$5:E1584)),"")</f>
        <v/>
      </c>
      <c r="I1584" s="371" t="s">
        <v>86</v>
      </c>
      <c r="J1584" t="s">
        <v>95</v>
      </c>
      <c r="K1584" s="372">
        <v>1106473</v>
      </c>
      <c r="L1584" s="388">
        <f>ROWS(K$5:K1584)</f>
        <v>1580</v>
      </c>
      <c r="M1584" s="388" t="str">
        <f>IF(_xlfn.IFNA(VLOOKUP(I1584,$AG$3:$AH$83,2,FALSE),"")='11.1'!$D$5,TXM!L1584,"")</f>
        <v/>
      </c>
      <c r="N1584" t="str">
        <f>IFERROR(SMALL($M$5:$M$9000,ROWS($M$5:M1584)),"")</f>
        <v/>
      </c>
      <c r="P1584" t="s">
        <v>135</v>
      </c>
      <c r="Q1584" t="s">
        <v>990</v>
      </c>
      <c r="R1584">
        <v>25740</v>
      </c>
      <c r="S1584" s="388">
        <f>ROWS(R$5:R1584)</f>
        <v>1580</v>
      </c>
      <c r="T1584" s="388" t="str">
        <f>IF(_xlfn.IFNA(VLOOKUP(P1584,$AG$3:$AH$83,2,FALSE),"")='11.1'!$D$5,TXM!S1584,"")</f>
        <v/>
      </c>
      <c r="U1584" t="str">
        <f>IFERROR(SMALL($T$5:$T$9000,ROWS($T$5:T1584)),"")</f>
        <v/>
      </c>
    </row>
    <row r="1585" spans="1:21" ht="14.4" customHeight="1" x14ac:dyDescent="0.3">
      <c r="A1585" s="371" t="s">
        <v>135</v>
      </c>
      <c r="B1585" t="s">
        <v>1265</v>
      </c>
      <c r="C1585" s="372">
        <v>88601</v>
      </c>
      <c r="D1585" s="388">
        <f>ROWS(C$5:C1585)</f>
        <v>1581</v>
      </c>
      <c r="E1585" s="388" t="str">
        <f>IF(_xlfn.IFNA(VLOOKUP(A1585,$AG$3:$AH$83,2,FALSE),"")='11.1'!$D$5,TXM!D1585,"")</f>
        <v/>
      </c>
      <c r="F1585" t="str">
        <f>IFERROR(SMALL($E$5:$E$9000,ROWS($E$5:E1585)),"")</f>
        <v/>
      </c>
      <c r="I1585" s="371" t="s">
        <v>86</v>
      </c>
      <c r="J1585" t="s">
        <v>102</v>
      </c>
      <c r="K1585" s="372">
        <v>1073147</v>
      </c>
      <c r="L1585" s="388">
        <f>ROWS(K$5:K1585)</f>
        <v>1581</v>
      </c>
      <c r="M1585" s="388" t="str">
        <f>IF(_xlfn.IFNA(VLOOKUP(I1585,$AG$3:$AH$83,2,FALSE),"")='11.1'!$D$5,TXM!L1585,"")</f>
        <v/>
      </c>
      <c r="N1585" t="str">
        <f>IFERROR(SMALL($M$5:$M$9000,ROWS($M$5:M1585)),"")</f>
        <v/>
      </c>
      <c r="P1585" t="s">
        <v>135</v>
      </c>
      <c r="Q1585" t="s">
        <v>1365</v>
      </c>
      <c r="R1585">
        <v>25000</v>
      </c>
      <c r="S1585" s="388">
        <f>ROWS(R$5:R1585)</f>
        <v>1581</v>
      </c>
      <c r="T1585" s="388" t="str">
        <f>IF(_xlfn.IFNA(VLOOKUP(P1585,$AG$3:$AH$83,2,FALSE),"")='11.1'!$D$5,TXM!S1585,"")</f>
        <v/>
      </c>
      <c r="U1585" t="str">
        <f>IFERROR(SMALL($T$5:$T$9000,ROWS($T$5:T1585)),"")</f>
        <v/>
      </c>
    </row>
    <row r="1586" spans="1:21" ht="14.4" customHeight="1" x14ac:dyDescent="0.3">
      <c r="A1586" s="371" t="s">
        <v>135</v>
      </c>
      <c r="B1586" t="s">
        <v>811</v>
      </c>
      <c r="C1586" s="372">
        <v>87857</v>
      </c>
      <c r="D1586" s="388">
        <f>ROWS(C$5:C1586)</f>
        <v>1582</v>
      </c>
      <c r="E1586" s="388" t="str">
        <f>IF(_xlfn.IFNA(VLOOKUP(A1586,$AG$3:$AH$83,2,FALSE),"")='11.1'!$D$5,TXM!D1586,"")</f>
        <v/>
      </c>
      <c r="F1586" t="str">
        <f>IFERROR(SMALL($E$5:$E$9000,ROWS($E$5:E1586)),"")</f>
        <v/>
      </c>
      <c r="I1586" s="371" t="s">
        <v>86</v>
      </c>
      <c r="J1586" t="s">
        <v>791</v>
      </c>
      <c r="K1586" s="372">
        <v>971746</v>
      </c>
      <c r="L1586" s="388">
        <f>ROWS(K$5:K1586)</f>
        <v>1582</v>
      </c>
      <c r="M1586" s="388" t="str">
        <f>IF(_xlfn.IFNA(VLOOKUP(I1586,$AG$3:$AH$83,2,FALSE),"")='11.1'!$D$5,TXM!L1586,"")</f>
        <v/>
      </c>
      <c r="N1586" t="str">
        <f>IFERROR(SMALL($M$5:$M$9000,ROWS($M$5:M1586)),"")</f>
        <v/>
      </c>
      <c r="P1586" t="s">
        <v>135</v>
      </c>
      <c r="Q1586" t="s">
        <v>779</v>
      </c>
      <c r="R1586">
        <v>24911</v>
      </c>
      <c r="S1586" s="388">
        <f>ROWS(R$5:R1586)</f>
        <v>1582</v>
      </c>
      <c r="T1586" s="388" t="str">
        <f>IF(_xlfn.IFNA(VLOOKUP(P1586,$AG$3:$AH$83,2,FALSE),"")='11.1'!$D$5,TXM!S1586,"")</f>
        <v/>
      </c>
      <c r="U1586" t="str">
        <f>IFERROR(SMALL($T$5:$T$9000,ROWS($T$5:T1586)),"")</f>
        <v/>
      </c>
    </row>
    <row r="1587" spans="1:21" ht="14.4" customHeight="1" x14ac:dyDescent="0.3">
      <c r="A1587" s="371" t="s">
        <v>135</v>
      </c>
      <c r="B1587" t="s">
        <v>1004</v>
      </c>
      <c r="C1587" s="372">
        <v>84330</v>
      </c>
      <c r="D1587" s="388">
        <f>ROWS(C$5:C1587)</f>
        <v>1583</v>
      </c>
      <c r="E1587" s="388" t="str">
        <f>IF(_xlfn.IFNA(VLOOKUP(A1587,$AG$3:$AH$83,2,FALSE),"")='11.1'!$D$5,TXM!D1587,"")</f>
        <v/>
      </c>
      <c r="F1587" t="str">
        <f>IFERROR(SMALL($E$5:$E$9000,ROWS($E$5:E1587)),"")</f>
        <v/>
      </c>
      <c r="I1587" s="371" t="s">
        <v>86</v>
      </c>
      <c r="J1587" t="s">
        <v>1285</v>
      </c>
      <c r="K1587" s="372">
        <v>910272</v>
      </c>
      <c r="L1587" s="388">
        <f>ROWS(K$5:K1587)</f>
        <v>1583</v>
      </c>
      <c r="M1587" s="388" t="str">
        <f>IF(_xlfn.IFNA(VLOOKUP(I1587,$AG$3:$AH$83,2,FALSE),"")='11.1'!$D$5,TXM!L1587,"")</f>
        <v/>
      </c>
      <c r="N1587" t="str">
        <f>IFERROR(SMALL($M$5:$M$9000,ROWS($M$5:M1587)),"")</f>
        <v/>
      </c>
      <c r="P1587" t="s">
        <v>135</v>
      </c>
      <c r="Q1587" t="s">
        <v>809</v>
      </c>
      <c r="R1587">
        <v>22000</v>
      </c>
      <c r="S1587" s="388">
        <f>ROWS(R$5:R1587)</f>
        <v>1583</v>
      </c>
      <c r="T1587" s="388" t="str">
        <f>IF(_xlfn.IFNA(VLOOKUP(P1587,$AG$3:$AH$83,2,FALSE),"")='11.1'!$D$5,TXM!S1587,"")</f>
        <v/>
      </c>
      <c r="U1587" t="str">
        <f>IFERROR(SMALL($T$5:$T$9000,ROWS($T$5:T1587)),"")</f>
        <v/>
      </c>
    </row>
    <row r="1588" spans="1:21" ht="14.4" customHeight="1" x14ac:dyDescent="0.3">
      <c r="A1588" s="371" t="s">
        <v>135</v>
      </c>
      <c r="B1588" t="s">
        <v>1240</v>
      </c>
      <c r="C1588" s="372">
        <v>83084</v>
      </c>
      <c r="D1588" s="388">
        <f>ROWS(C$5:C1588)</f>
        <v>1584</v>
      </c>
      <c r="E1588" s="388" t="str">
        <f>IF(_xlfn.IFNA(VLOOKUP(A1588,$AG$3:$AH$83,2,FALSE),"")='11.1'!$D$5,TXM!D1588,"")</f>
        <v/>
      </c>
      <c r="F1588" t="str">
        <f>IFERROR(SMALL($E$5:$E$9000,ROWS($E$5:E1588)),"")</f>
        <v/>
      </c>
      <c r="I1588" s="371" t="s">
        <v>86</v>
      </c>
      <c r="J1588" t="s">
        <v>861</v>
      </c>
      <c r="K1588" s="372">
        <v>899942</v>
      </c>
      <c r="L1588" s="388">
        <f>ROWS(K$5:K1588)</f>
        <v>1584</v>
      </c>
      <c r="M1588" s="388" t="str">
        <f>IF(_xlfn.IFNA(VLOOKUP(I1588,$AG$3:$AH$83,2,FALSE),"")='11.1'!$D$5,TXM!L1588,"")</f>
        <v/>
      </c>
      <c r="N1588" t="str">
        <f>IFERROR(SMALL($M$5:$M$9000,ROWS($M$5:M1588)),"")</f>
        <v/>
      </c>
      <c r="P1588" t="s">
        <v>135</v>
      </c>
      <c r="Q1588" t="s">
        <v>811</v>
      </c>
      <c r="R1588">
        <v>22000</v>
      </c>
      <c r="S1588" s="388">
        <f>ROWS(R$5:R1588)</f>
        <v>1584</v>
      </c>
      <c r="T1588" s="388" t="str">
        <f>IF(_xlfn.IFNA(VLOOKUP(P1588,$AG$3:$AH$83,2,FALSE),"")='11.1'!$D$5,TXM!S1588,"")</f>
        <v/>
      </c>
      <c r="U1588" t="str">
        <f>IFERROR(SMALL($T$5:$T$9000,ROWS($T$5:T1588)),"")</f>
        <v/>
      </c>
    </row>
    <row r="1589" spans="1:21" ht="14.4" customHeight="1" x14ac:dyDescent="0.3">
      <c r="A1589" s="371" t="s">
        <v>135</v>
      </c>
      <c r="B1589" t="s">
        <v>96</v>
      </c>
      <c r="C1589" s="372">
        <v>44835</v>
      </c>
      <c r="D1589" s="388">
        <f>ROWS(C$5:C1589)</f>
        <v>1585</v>
      </c>
      <c r="E1589" s="388" t="str">
        <f>IF(_xlfn.IFNA(VLOOKUP(A1589,$AG$3:$AH$83,2,FALSE),"")='11.1'!$D$5,TXM!D1589,"")</f>
        <v/>
      </c>
      <c r="F1589" t="str">
        <f>IFERROR(SMALL($E$5:$E$9000,ROWS($E$5:E1589)),"")</f>
        <v/>
      </c>
      <c r="I1589" s="371" t="s">
        <v>86</v>
      </c>
      <c r="J1589" t="s">
        <v>1000</v>
      </c>
      <c r="K1589" s="372">
        <v>679279</v>
      </c>
      <c r="L1589" s="388">
        <f>ROWS(K$5:K1589)</f>
        <v>1585</v>
      </c>
      <c r="M1589" s="388" t="str">
        <f>IF(_xlfn.IFNA(VLOOKUP(I1589,$AG$3:$AH$83,2,FALSE),"")='11.1'!$D$5,TXM!L1589,"")</f>
        <v/>
      </c>
      <c r="N1589" t="str">
        <f>IFERROR(SMALL($M$5:$M$9000,ROWS($M$5:M1589)),"")</f>
        <v/>
      </c>
      <c r="P1589" t="s">
        <v>135</v>
      </c>
      <c r="Q1589" t="s">
        <v>101</v>
      </c>
      <c r="R1589">
        <v>21223</v>
      </c>
      <c r="S1589" s="388">
        <f>ROWS(R$5:R1589)</f>
        <v>1585</v>
      </c>
      <c r="T1589" s="388" t="str">
        <f>IF(_xlfn.IFNA(VLOOKUP(P1589,$AG$3:$AH$83,2,FALSE),"")='11.1'!$D$5,TXM!S1589,"")</f>
        <v/>
      </c>
      <c r="U1589" t="str">
        <f>IFERROR(SMALL($T$5:$T$9000,ROWS($T$5:T1589)),"")</f>
        <v/>
      </c>
    </row>
    <row r="1590" spans="1:21" ht="14.4" customHeight="1" x14ac:dyDescent="0.3">
      <c r="A1590" s="371" t="s">
        <v>135</v>
      </c>
      <c r="B1590" t="s">
        <v>1006</v>
      </c>
      <c r="C1590" s="372">
        <v>7295</v>
      </c>
      <c r="D1590" s="388">
        <f>ROWS(C$5:C1590)</f>
        <v>1586</v>
      </c>
      <c r="E1590" s="388" t="str">
        <f>IF(_xlfn.IFNA(VLOOKUP(A1590,$AG$3:$AH$83,2,FALSE),"")='11.1'!$D$5,TXM!D1590,"")</f>
        <v/>
      </c>
      <c r="F1590" t="str">
        <f>IFERROR(SMALL($E$5:$E$9000,ROWS($E$5:E1590)),"")</f>
        <v/>
      </c>
      <c r="I1590" s="371" t="s">
        <v>86</v>
      </c>
      <c r="J1590" t="s">
        <v>823</v>
      </c>
      <c r="K1590" s="372">
        <v>491944</v>
      </c>
      <c r="L1590" s="388">
        <f>ROWS(K$5:K1590)</f>
        <v>1586</v>
      </c>
      <c r="M1590" s="388" t="str">
        <f>IF(_xlfn.IFNA(VLOOKUP(I1590,$AG$3:$AH$83,2,FALSE),"")='11.1'!$D$5,TXM!L1590,"")</f>
        <v/>
      </c>
      <c r="N1590" t="str">
        <f>IFERROR(SMALL($M$5:$M$9000,ROWS($M$5:M1590)),"")</f>
        <v/>
      </c>
      <c r="P1590" t="s">
        <v>135</v>
      </c>
      <c r="Q1590" t="s">
        <v>172</v>
      </c>
      <c r="R1590">
        <v>20872</v>
      </c>
      <c r="S1590" s="388">
        <f>ROWS(R$5:R1590)</f>
        <v>1586</v>
      </c>
      <c r="T1590" s="388" t="str">
        <f>IF(_xlfn.IFNA(VLOOKUP(P1590,$AG$3:$AH$83,2,FALSE),"")='11.1'!$D$5,TXM!S1590,"")</f>
        <v/>
      </c>
      <c r="U1590" t="str">
        <f>IFERROR(SMALL($T$5:$T$9000,ROWS($T$5:T1590)),"")</f>
        <v/>
      </c>
    </row>
    <row r="1591" spans="1:21" ht="14.4" customHeight="1" x14ac:dyDescent="0.3">
      <c r="A1591" s="371" t="s">
        <v>135</v>
      </c>
      <c r="B1591" t="s">
        <v>171</v>
      </c>
      <c r="C1591" s="372">
        <v>1013</v>
      </c>
      <c r="D1591" s="388">
        <f>ROWS(C$5:C1591)</f>
        <v>1587</v>
      </c>
      <c r="E1591" s="388" t="str">
        <f>IF(_xlfn.IFNA(VLOOKUP(A1591,$AG$3:$AH$83,2,FALSE),"")='11.1'!$D$5,TXM!D1591,"")</f>
        <v/>
      </c>
      <c r="F1591" t="str">
        <f>IFERROR(SMALL($E$5:$E$9000,ROWS($E$5:E1591)),"")</f>
        <v/>
      </c>
      <c r="I1591" s="371" t="s">
        <v>86</v>
      </c>
      <c r="J1591" t="s">
        <v>91</v>
      </c>
      <c r="K1591" s="372">
        <v>377819</v>
      </c>
      <c r="L1591" s="388">
        <f>ROWS(K$5:K1591)</f>
        <v>1587</v>
      </c>
      <c r="M1591" s="388" t="str">
        <f>IF(_xlfn.IFNA(VLOOKUP(I1591,$AG$3:$AH$83,2,FALSE),"")='11.1'!$D$5,TXM!L1591,"")</f>
        <v/>
      </c>
      <c r="N1591" t="str">
        <f>IFERROR(SMALL($M$5:$M$9000,ROWS($M$5:M1591)),"")</f>
        <v/>
      </c>
      <c r="P1591" t="s">
        <v>135</v>
      </c>
      <c r="Q1591" t="s">
        <v>871</v>
      </c>
      <c r="R1591">
        <v>12640</v>
      </c>
      <c r="S1591" s="388">
        <f>ROWS(R$5:R1591)</f>
        <v>1587</v>
      </c>
      <c r="T1591" s="388" t="str">
        <f>IF(_xlfn.IFNA(VLOOKUP(P1591,$AG$3:$AH$83,2,FALSE),"")='11.1'!$D$5,TXM!S1591,"")</f>
        <v/>
      </c>
      <c r="U1591" t="str">
        <f>IFERROR(SMALL($T$5:$T$9000,ROWS($T$5:T1591)),"")</f>
        <v/>
      </c>
    </row>
    <row r="1592" spans="1:21" ht="14.4" customHeight="1" x14ac:dyDescent="0.3">
      <c r="A1592" s="371" t="s">
        <v>558</v>
      </c>
      <c r="B1592" t="s">
        <v>95</v>
      </c>
      <c r="C1592" s="372">
        <v>4778892</v>
      </c>
      <c r="D1592" s="388">
        <f>ROWS(C$5:C1592)</f>
        <v>1588</v>
      </c>
      <c r="E1592" s="388" t="str">
        <f>IF(_xlfn.IFNA(VLOOKUP(A1592,$AG$3:$AH$83,2,FALSE),"")='11.1'!$D$5,TXM!D1592,"")</f>
        <v/>
      </c>
      <c r="F1592" t="str">
        <f>IFERROR(SMALL($E$5:$E$9000,ROWS($E$5:E1592)),"")</f>
        <v/>
      </c>
      <c r="I1592" s="371" t="s">
        <v>86</v>
      </c>
      <c r="J1592" t="s">
        <v>827</v>
      </c>
      <c r="K1592" s="372">
        <v>282789</v>
      </c>
      <c r="L1592" s="388">
        <f>ROWS(K$5:K1592)</f>
        <v>1588</v>
      </c>
      <c r="M1592" s="388" t="str">
        <f>IF(_xlfn.IFNA(VLOOKUP(I1592,$AG$3:$AH$83,2,FALSE),"")='11.1'!$D$5,TXM!L1592,"")</f>
        <v/>
      </c>
      <c r="N1592" t="str">
        <f>IFERROR(SMALL($M$5:$M$9000,ROWS($M$5:M1592)),"")</f>
        <v/>
      </c>
      <c r="P1592" t="s">
        <v>135</v>
      </c>
      <c r="Q1592" t="s">
        <v>785</v>
      </c>
      <c r="R1592">
        <v>9873</v>
      </c>
      <c r="S1592" s="388">
        <f>ROWS(R$5:R1592)</f>
        <v>1588</v>
      </c>
      <c r="T1592" s="388" t="str">
        <f>IF(_xlfn.IFNA(VLOOKUP(P1592,$AG$3:$AH$83,2,FALSE),"")='11.1'!$D$5,TXM!S1592,"")</f>
        <v/>
      </c>
      <c r="U1592" t="str">
        <f>IFERROR(SMALL($T$5:$T$9000,ROWS($T$5:T1592)),"")</f>
        <v/>
      </c>
    </row>
    <row r="1593" spans="1:21" ht="14.4" customHeight="1" x14ac:dyDescent="0.3">
      <c r="A1593" s="371" t="s">
        <v>558</v>
      </c>
      <c r="B1593" t="s">
        <v>104</v>
      </c>
      <c r="C1593" s="372">
        <v>3115999</v>
      </c>
      <c r="D1593" s="388">
        <f>ROWS(C$5:C1593)</f>
        <v>1589</v>
      </c>
      <c r="E1593" s="388" t="str">
        <f>IF(_xlfn.IFNA(VLOOKUP(A1593,$AG$3:$AH$83,2,FALSE),"")='11.1'!$D$5,TXM!D1593,"")</f>
        <v/>
      </c>
      <c r="F1593" t="str">
        <f>IFERROR(SMALL($E$5:$E$9000,ROWS($E$5:E1593)),"")</f>
        <v/>
      </c>
      <c r="I1593" s="371" t="s">
        <v>86</v>
      </c>
      <c r="J1593" t="s">
        <v>855</v>
      </c>
      <c r="K1593" s="372">
        <v>243121</v>
      </c>
      <c r="L1593" s="388">
        <f>ROWS(K$5:K1593)</f>
        <v>1589</v>
      </c>
      <c r="M1593" s="388" t="str">
        <f>IF(_xlfn.IFNA(VLOOKUP(I1593,$AG$3:$AH$83,2,FALSE),"")='11.1'!$D$5,TXM!L1593,"")</f>
        <v/>
      </c>
      <c r="N1593" t="str">
        <f>IFERROR(SMALL($M$5:$M$9000,ROWS($M$5:M1593)),"")</f>
        <v/>
      </c>
      <c r="P1593" t="s">
        <v>135</v>
      </c>
      <c r="Q1593" t="s">
        <v>793</v>
      </c>
      <c r="R1593">
        <v>6166</v>
      </c>
      <c r="S1593" s="388">
        <f>ROWS(R$5:R1593)</f>
        <v>1589</v>
      </c>
      <c r="T1593" s="388" t="str">
        <f>IF(_xlfn.IFNA(VLOOKUP(P1593,$AG$3:$AH$83,2,FALSE),"")='11.1'!$D$5,TXM!S1593,"")</f>
        <v/>
      </c>
      <c r="U1593" t="str">
        <f>IFERROR(SMALL($T$5:$T$9000,ROWS($T$5:T1593)),"")</f>
        <v/>
      </c>
    </row>
    <row r="1594" spans="1:21" ht="14.4" customHeight="1" x14ac:dyDescent="0.3">
      <c r="A1594" s="371" t="s">
        <v>558</v>
      </c>
      <c r="B1594" t="s">
        <v>821</v>
      </c>
      <c r="C1594" s="372">
        <v>1574421</v>
      </c>
      <c r="D1594" s="388">
        <f>ROWS(C$5:C1594)</f>
        <v>1590</v>
      </c>
      <c r="E1594" s="388" t="str">
        <f>IF(_xlfn.IFNA(VLOOKUP(A1594,$AG$3:$AH$83,2,FALSE),"")='11.1'!$D$5,TXM!D1594,"")</f>
        <v/>
      </c>
      <c r="F1594" t="str">
        <f>IFERROR(SMALL($E$5:$E$9000,ROWS($E$5:E1594)),"")</f>
        <v/>
      </c>
      <c r="I1594" s="371" t="s">
        <v>86</v>
      </c>
      <c r="J1594" t="s">
        <v>821</v>
      </c>
      <c r="K1594" s="372">
        <v>236709</v>
      </c>
      <c r="L1594" s="388">
        <f>ROWS(K$5:K1594)</f>
        <v>1590</v>
      </c>
      <c r="M1594" s="388" t="str">
        <f>IF(_xlfn.IFNA(VLOOKUP(I1594,$AG$3:$AH$83,2,FALSE),"")='11.1'!$D$5,TXM!L1594,"")</f>
        <v/>
      </c>
      <c r="N1594" t="str">
        <f>IFERROR(SMALL($M$5:$M$9000,ROWS($M$5:M1594)),"")</f>
        <v/>
      </c>
      <c r="P1594" t="s">
        <v>135</v>
      </c>
      <c r="Q1594" t="s">
        <v>171</v>
      </c>
      <c r="R1594">
        <v>5057</v>
      </c>
      <c r="S1594" s="388">
        <f>ROWS(R$5:R1594)</f>
        <v>1590</v>
      </c>
      <c r="T1594" s="388" t="str">
        <f>IF(_xlfn.IFNA(VLOOKUP(P1594,$AG$3:$AH$83,2,FALSE),"")='11.1'!$D$5,TXM!S1594,"")</f>
        <v/>
      </c>
      <c r="U1594" t="str">
        <f>IFERROR(SMALL($T$5:$T$9000,ROWS($T$5:T1594)),"")</f>
        <v/>
      </c>
    </row>
    <row r="1595" spans="1:21" ht="14.4" customHeight="1" x14ac:dyDescent="0.3">
      <c r="A1595" s="371" t="s">
        <v>558</v>
      </c>
      <c r="B1595" t="s">
        <v>91</v>
      </c>
      <c r="C1595" s="372">
        <v>790371</v>
      </c>
      <c r="D1595" s="388">
        <f>ROWS(C$5:C1595)</f>
        <v>1591</v>
      </c>
      <c r="E1595" s="388" t="str">
        <f>IF(_xlfn.IFNA(VLOOKUP(A1595,$AG$3:$AH$83,2,FALSE),"")='11.1'!$D$5,TXM!D1595,"")</f>
        <v/>
      </c>
      <c r="F1595" t="str">
        <f>IFERROR(SMALL($E$5:$E$9000,ROWS($E$5:E1595)),"")</f>
        <v/>
      </c>
      <c r="I1595" s="371" t="s">
        <v>86</v>
      </c>
      <c r="J1595" t="s">
        <v>1500</v>
      </c>
      <c r="K1595" s="372">
        <v>201265</v>
      </c>
      <c r="L1595" s="388">
        <f>ROWS(K$5:K1595)</f>
        <v>1591</v>
      </c>
      <c r="M1595" s="388" t="str">
        <f>IF(_xlfn.IFNA(VLOOKUP(I1595,$AG$3:$AH$83,2,FALSE),"")='11.1'!$D$5,TXM!L1595,"")</f>
        <v/>
      </c>
      <c r="N1595" t="str">
        <f>IFERROR(SMALL($M$5:$M$9000,ROWS($M$5:M1595)),"")</f>
        <v/>
      </c>
      <c r="P1595" t="s">
        <v>135</v>
      </c>
      <c r="Q1595" t="s">
        <v>1006</v>
      </c>
      <c r="R1595">
        <v>5000</v>
      </c>
      <c r="S1595" s="388">
        <f>ROWS(R$5:R1595)</f>
        <v>1591</v>
      </c>
      <c r="T1595" s="388" t="str">
        <f>IF(_xlfn.IFNA(VLOOKUP(P1595,$AG$3:$AH$83,2,FALSE),"")='11.1'!$D$5,TXM!S1595,"")</f>
        <v/>
      </c>
      <c r="U1595" t="str">
        <f>IFERROR(SMALL($T$5:$T$9000,ROWS($T$5:T1595)),"")</f>
        <v/>
      </c>
    </row>
    <row r="1596" spans="1:21" ht="14.4" customHeight="1" x14ac:dyDescent="0.3">
      <c r="A1596" s="371" t="s">
        <v>558</v>
      </c>
      <c r="B1596" t="s">
        <v>105</v>
      </c>
      <c r="C1596" s="372">
        <v>674928</v>
      </c>
      <c r="D1596" s="388">
        <f>ROWS(C$5:C1596)</f>
        <v>1592</v>
      </c>
      <c r="E1596" s="388" t="str">
        <f>IF(_xlfn.IFNA(VLOOKUP(A1596,$AG$3:$AH$83,2,FALSE),"")='11.1'!$D$5,TXM!D1596,"")</f>
        <v/>
      </c>
      <c r="F1596" t="str">
        <f>IFERROR(SMALL($E$5:$E$9000,ROWS($E$5:E1596)),"")</f>
        <v/>
      </c>
      <c r="I1596" s="371" t="s">
        <v>86</v>
      </c>
      <c r="J1596" t="s">
        <v>775</v>
      </c>
      <c r="K1596" s="372">
        <v>195772</v>
      </c>
      <c r="L1596" s="388">
        <f>ROWS(K$5:K1596)</f>
        <v>1592</v>
      </c>
      <c r="M1596" s="388" t="str">
        <f>IF(_xlfn.IFNA(VLOOKUP(I1596,$AG$3:$AH$83,2,FALSE),"")='11.1'!$D$5,TXM!L1596,"")</f>
        <v/>
      </c>
      <c r="N1596" t="str">
        <f>IFERROR(SMALL($M$5:$M$9000,ROWS($M$5:M1596)),"")</f>
        <v/>
      </c>
      <c r="P1596" t="s">
        <v>135</v>
      </c>
      <c r="Q1596" t="s">
        <v>95</v>
      </c>
      <c r="R1596">
        <v>404</v>
      </c>
      <c r="S1596" s="388">
        <f>ROWS(R$5:R1596)</f>
        <v>1592</v>
      </c>
      <c r="T1596" s="388" t="str">
        <f>IF(_xlfn.IFNA(VLOOKUP(P1596,$AG$3:$AH$83,2,FALSE),"")='11.1'!$D$5,TXM!S1596,"")</f>
        <v/>
      </c>
      <c r="U1596" t="str">
        <f>IFERROR(SMALL($T$5:$T$9000,ROWS($T$5:T1596)),"")</f>
        <v/>
      </c>
    </row>
    <row r="1597" spans="1:21" ht="14.4" customHeight="1" x14ac:dyDescent="0.3">
      <c r="A1597" s="371" t="s">
        <v>558</v>
      </c>
      <c r="B1597" t="s">
        <v>859</v>
      </c>
      <c r="C1597" s="372">
        <v>382072</v>
      </c>
      <c r="D1597" s="388">
        <f>ROWS(C$5:C1597)</f>
        <v>1593</v>
      </c>
      <c r="E1597" s="388" t="str">
        <f>IF(_xlfn.IFNA(VLOOKUP(A1597,$AG$3:$AH$83,2,FALSE),"")='11.1'!$D$5,TXM!D1597,"")</f>
        <v/>
      </c>
      <c r="F1597" t="str">
        <f>IFERROR(SMALL($E$5:$E$9000,ROWS($E$5:E1597)),"")</f>
        <v/>
      </c>
      <c r="I1597" s="371" t="s">
        <v>86</v>
      </c>
      <c r="J1597" t="s">
        <v>867</v>
      </c>
      <c r="K1597" s="372">
        <v>136697</v>
      </c>
      <c r="L1597" s="388">
        <f>ROWS(K$5:K1597)</f>
        <v>1593</v>
      </c>
      <c r="M1597" s="388" t="str">
        <f>IF(_xlfn.IFNA(VLOOKUP(I1597,$AG$3:$AH$83,2,FALSE),"")='11.1'!$D$5,TXM!L1597,"")</f>
        <v/>
      </c>
      <c r="N1597" t="str">
        <f>IFERROR(SMALL($M$5:$M$9000,ROWS($M$5:M1597)),"")</f>
        <v/>
      </c>
      <c r="P1597" t="s">
        <v>135</v>
      </c>
      <c r="Q1597" t="s">
        <v>821</v>
      </c>
      <c r="R1597">
        <v>326</v>
      </c>
      <c r="S1597" s="388">
        <f>ROWS(R$5:R1597)</f>
        <v>1593</v>
      </c>
      <c r="T1597" s="388" t="str">
        <f>IF(_xlfn.IFNA(VLOOKUP(P1597,$AG$3:$AH$83,2,FALSE),"")='11.1'!$D$5,TXM!S1597,"")</f>
        <v/>
      </c>
      <c r="U1597" t="str">
        <f>IFERROR(SMALL($T$5:$T$9000,ROWS($T$5:T1597)),"")</f>
        <v/>
      </c>
    </row>
    <row r="1598" spans="1:21" ht="14.4" customHeight="1" x14ac:dyDescent="0.3">
      <c r="A1598" s="371" t="s">
        <v>558</v>
      </c>
      <c r="B1598" t="s">
        <v>823</v>
      </c>
      <c r="C1598" s="372">
        <v>282973</v>
      </c>
      <c r="D1598" s="388">
        <f>ROWS(C$5:C1598)</f>
        <v>1594</v>
      </c>
      <c r="E1598" s="388" t="str">
        <f>IF(_xlfn.IFNA(VLOOKUP(A1598,$AG$3:$AH$83,2,FALSE),"")='11.1'!$D$5,TXM!D1598,"")</f>
        <v/>
      </c>
      <c r="F1598" t="str">
        <f>IFERROR(SMALL($E$5:$E$9000,ROWS($E$5:E1598)),"")</f>
        <v/>
      </c>
      <c r="I1598" s="371" t="s">
        <v>86</v>
      </c>
      <c r="J1598" t="s">
        <v>107</v>
      </c>
      <c r="K1598" s="372">
        <v>111532</v>
      </c>
      <c r="L1598" s="388">
        <f>ROWS(K$5:K1598)</f>
        <v>1594</v>
      </c>
      <c r="M1598" s="388" t="str">
        <f>IF(_xlfn.IFNA(VLOOKUP(I1598,$AG$3:$AH$83,2,FALSE),"")='11.1'!$D$5,TXM!L1598,"")</f>
        <v/>
      </c>
      <c r="N1598" t="str">
        <f>IFERROR(SMALL($M$5:$M$9000,ROWS($M$5:M1598)),"")</f>
        <v/>
      </c>
      <c r="P1598" t="s">
        <v>558</v>
      </c>
      <c r="Q1598" t="s">
        <v>863</v>
      </c>
      <c r="R1598">
        <v>617014</v>
      </c>
      <c r="S1598" s="388">
        <f>ROWS(R$5:R1598)</f>
        <v>1594</v>
      </c>
      <c r="T1598" s="388" t="str">
        <f>IF(_xlfn.IFNA(VLOOKUP(P1598,$AG$3:$AH$83,2,FALSE),"")='11.1'!$D$5,TXM!S1598,"")</f>
        <v/>
      </c>
      <c r="U1598" t="str">
        <f>IFERROR(SMALL($T$5:$T$9000,ROWS($T$5:T1598)),"")</f>
        <v/>
      </c>
    </row>
    <row r="1599" spans="1:21" ht="14.4" customHeight="1" x14ac:dyDescent="0.3">
      <c r="A1599" s="371" t="s">
        <v>558</v>
      </c>
      <c r="B1599" t="s">
        <v>863</v>
      </c>
      <c r="C1599" s="372">
        <v>131510</v>
      </c>
      <c r="D1599" s="388">
        <f>ROWS(C$5:C1599)</f>
        <v>1595</v>
      </c>
      <c r="E1599" s="388" t="str">
        <f>IF(_xlfn.IFNA(VLOOKUP(A1599,$AG$3:$AH$83,2,FALSE),"")='11.1'!$D$5,TXM!D1599,"")</f>
        <v/>
      </c>
      <c r="F1599" t="str">
        <f>IFERROR(SMALL($E$5:$E$9000,ROWS($E$5:E1599)),"")</f>
        <v/>
      </c>
      <c r="I1599" s="371" t="s">
        <v>86</v>
      </c>
      <c r="J1599" t="s">
        <v>990</v>
      </c>
      <c r="K1599" s="372">
        <v>94149</v>
      </c>
      <c r="L1599" s="388">
        <f>ROWS(K$5:K1599)</f>
        <v>1595</v>
      </c>
      <c r="M1599" s="388" t="str">
        <f>IF(_xlfn.IFNA(VLOOKUP(I1599,$AG$3:$AH$83,2,FALSE),"")='11.1'!$D$5,TXM!L1599,"")</f>
        <v/>
      </c>
      <c r="N1599" t="str">
        <f>IFERROR(SMALL($M$5:$M$9000,ROWS($M$5:M1599)),"")</f>
        <v/>
      </c>
      <c r="P1599" t="s">
        <v>558</v>
      </c>
      <c r="Q1599" t="s">
        <v>1240</v>
      </c>
      <c r="R1599">
        <v>171516</v>
      </c>
      <c r="S1599" s="388">
        <f>ROWS(R$5:R1599)</f>
        <v>1595</v>
      </c>
      <c r="T1599" s="388" t="str">
        <f>IF(_xlfn.IFNA(VLOOKUP(P1599,$AG$3:$AH$83,2,FALSE),"")='11.1'!$D$5,TXM!S1599,"")</f>
        <v/>
      </c>
      <c r="U1599" t="str">
        <f>IFERROR(SMALL($T$5:$T$9000,ROWS($T$5:T1599)),"")</f>
        <v/>
      </c>
    </row>
    <row r="1600" spans="1:21" ht="14.4" customHeight="1" x14ac:dyDescent="0.3">
      <c r="A1600" s="371" t="s">
        <v>558</v>
      </c>
      <c r="B1600" t="s">
        <v>843</v>
      </c>
      <c r="C1600" s="372">
        <v>120012</v>
      </c>
      <c r="D1600" s="388">
        <f>ROWS(C$5:C1600)</f>
        <v>1596</v>
      </c>
      <c r="E1600" s="388" t="str">
        <f>IF(_xlfn.IFNA(VLOOKUP(A1600,$AG$3:$AH$83,2,FALSE),"")='11.1'!$D$5,TXM!D1600,"")</f>
        <v/>
      </c>
      <c r="F1600" t="str">
        <f>IFERROR(SMALL($E$5:$E$9000,ROWS($E$5:E1600)),"")</f>
        <v/>
      </c>
      <c r="I1600" s="371" t="s">
        <v>86</v>
      </c>
      <c r="J1600" t="s">
        <v>847</v>
      </c>
      <c r="K1600" s="372">
        <v>85418</v>
      </c>
      <c r="L1600" s="388">
        <f>ROWS(K$5:K1600)</f>
        <v>1596</v>
      </c>
      <c r="M1600" s="388" t="str">
        <f>IF(_xlfn.IFNA(VLOOKUP(I1600,$AG$3:$AH$83,2,FALSE),"")='11.1'!$D$5,TXM!L1600,"")</f>
        <v/>
      </c>
      <c r="N1600" t="str">
        <f>IFERROR(SMALL($M$5:$M$9000,ROWS($M$5:M1600)),"")</f>
        <v/>
      </c>
      <c r="P1600" t="s">
        <v>558</v>
      </c>
      <c r="Q1600" t="s">
        <v>843</v>
      </c>
      <c r="R1600">
        <v>54276</v>
      </c>
      <c r="S1600" s="388">
        <f>ROWS(R$5:R1600)</f>
        <v>1596</v>
      </c>
      <c r="T1600" s="388" t="str">
        <f>IF(_xlfn.IFNA(VLOOKUP(P1600,$AG$3:$AH$83,2,FALSE),"")='11.1'!$D$5,TXM!S1600,"")</f>
        <v/>
      </c>
      <c r="U1600" t="str">
        <f>IFERROR(SMALL($T$5:$T$9000,ROWS($T$5:T1600)),"")</f>
        <v/>
      </c>
    </row>
    <row r="1601" spans="1:21" ht="14.4" customHeight="1" x14ac:dyDescent="0.3">
      <c r="A1601" s="371" t="s">
        <v>558</v>
      </c>
      <c r="B1601" t="s">
        <v>106</v>
      </c>
      <c r="C1601" s="372">
        <v>75280</v>
      </c>
      <c r="D1601" s="388">
        <f>ROWS(C$5:C1601)</f>
        <v>1597</v>
      </c>
      <c r="E1601" s="388" t="str">
        <f>IF(_xlfn.IFNA(VLOOKUP(A1601,$AG$3:$AH$83,2,FALSE),"")='11.1'!$D$5,TXM!D1601,"")</f>
        <v/>
      </c>
      <c r="F1601" t="str">
        <f>IFERROR(SMALL($E$5:$E$9000,ROWS($E$5:E1601)),"")</f>
        <v/>
      </c>
      <c r="I1601" s="371" t="s">
        <v>86</v>
      </c>
      <c r="J1601" t="s">
        <v>108</v>
      </c>
      <c r="K1601" s="372">
        <v>60351</v>
      </c>
      <c r="L1601" s="388">
        <f>ROWS(K$5:K1601)</f>
        <v>1597</v>
      </c>
      <c r="M1601" s="388" t="str">
        <f>IF(_xlfn.IFNA(VLOOKUP(I1601,$AG$3:$AH$83,2,FALSE),"")='11.1'!$D$5,TXM!L1601,"")</f>
        <v/>
      </c>
      <c r="N1601" t="str">
        <f>IFERROR(SMALL($M$5:$M$9000,ROWS($M$5:M1601)),"")</f>
        <v/>
      </c>
      <c r="P1601" t="s">
        <v>558</v>
      </c>
      <c r="Q1601" t="s">
        <v>871</v>
      </c>
      <c r="R1601">
        <v>9620</v>
      </c>
      <c r="S1601" s="388">
        <f>ROWS(R$5:R1601)</f>
        <v>1597</v>
      </c>
      <c r="T1601" s="388" t="str">
        <f>IF(_xlfn.IFNA(VLOOKUP(P1601,$AG$3:$AH$83,2,FALSE),"")='11.1'!$D$5,TXM!S1601,"")</f>
        <v/>
      </c>
      <c r="U1601" t="str">
        <f>IFERROR(SMALL($T$5:$T$9000,ROWS($T$5:T1601)),"")</f>
        <v/>
      </c>
    </row>
    <row r="1602" spans="1:21" ht="14.4" customHeight="1" x14ac:dyDescent="0.3">
      <c r="A1602" s="371" t="s">
        <v>558</v>
      </c>
      <c r="B1602" t="s">
        <v>815</v>
      </c>
      <c r="C1602" s="372">
        <v>65501</v>
      </c>
      <c r="D1602" s="388">
        <f>ROWS(C$5:C1602)</f>
        <v>1598</v>
      </c>
      <c r="E1602" s="388" t="str">
        <f>IF(_xlfn.IFNA(VLOOKUP(A1602,$AG$3:$AH$83,2,FALSE),"")='11.1'!$D$5,TXM!D1602,"")</f>
        <v/>
      </c>
      <c r="F1602" t="str">
        <f>IFERROR(SMALL($E$5:$E$9000,ROWS($E$5:E1602)),"")</f>
        <v/>
      </c>
      <c r="I1602" s="371" t="s">
        <v>86</v>
      </c>
      <c r="J1602" t="s">
        <v>94</v>
      </c>
      <c r="K1602" s="372">
        <v>57433</v>
      </c>
      <c r="L1602" s="388">
        <f>ROWS(K$5:K1602)</f>
        <v>1598</v>
      </c>
      <c r="M1602" s="388" t="str">
        <f>IF(_xlfn.IFNA(VLOOKUP(I1602,$AG$3:$AH$83,2,FALSE),"")='11.1'!$D$5,TXM!L1602,"")</f>
        <v/>
      </c>
      <c r="N1602" t="str">
        <f>IFERROR(SMALL($M$5:$M$9000,ROWS($M$5:M1602)),"")</f>
        <v/>
      </c>
      <c r="P1602" t="s">
        <v>558</v>
      </c>
      <c r="Q1602" t="s">
        <v>1265</v>
      </c>
      <c r="R1602">
        <v>8274</v>
      </c>
      <c r="S1602" s="388">
        <f>ROWS(R$5:R1602)</f>
        <v>1598</v>
      </c>
      <c r="T1602" s="388" t="str">
        <f>IF(_xlfn.IFNA(VLOOKUP(P1602,$AG$3:$AH$83,2,FALSE),"")='11.1'!$D$5,TXM!S1602,"")</f>
        <v/>
      </c>
      <c r="U1602" t="str">
        <f>IFERROR(SMALL($T$5:$T$9000,ROWS($T$5:T1602)),"")</f>
        <v/>
      </c>
    </row>
    <row r="1603" spans="1:21" ht="14.4" customHeight="1" x14ac:dyDescent="0.3">
      <c r="A1603" s="371" t="s">
        <v>558</v>
      </c>
      <c r="B1603" t="s">
        <v>773</v>
      </c>
      <c r="C1603" s="372">
        <v>62989</v>
      </c>
      <c r="D1603" s="388">
        <f>ROWS(C$5:C1603)</f>
        <v>1599</v>
      </c>
      <c r="E1603" s="388" t="str">
        <f>IF(_xlfn.IFNA(VLOOKUP(A1603,$AG$3:$AH$83,2,FALSE),"")='11.1'!$D$5,TXM!D1603,"")</f>
        <v/>
      </c>
      <c r="F1603" t="str">
        <f>IFERROR(SMALL($E$5:$E$9000,ROWS($E$5:E1603)),"")</f>
        <v/>
      </c>
      <c r="I1603" s="371" t="s">
        <v>86</v>
      </c>
      <c r="J1603" t="s">
        <v>871</v>
      </c>
      <c r="K1603" s="372">
        <v>56735</v>
      </c>
      <c r="L1603" s="388">
        <f>ROWS(K$5:K1603)</f>
        <v>1599</v>
      </c>
      <c r="M1603" s="388" t="str">
        <f>IF(_xlfn.IFNA(VLOOKUP(I1603,$AG$3:$AH$83,2,FALSE),"")='11.1'!$D$5,TXM!L1603,"")</f>
        <v/>
      </c>
      <c r="N1603" t="str">
        <f>IFERROR(SMALL($M$5:$M$9000,ROWS($M$5:M1603)),"")</f>
        <v/>
      </c>
      <c r="P1603" t="s">
        <v>558</v>
      </c>
      <c r="Q1603" t="s">
        <v>91</v>
      </c>
      <c r="R1603">
        <v>5449</v>
      </c>
      <c r="S1603" s="388">
        <f>ROWS(R$5:R1603)</f>
        <v>1599</v>
      </c>
      <c r="T1603" s="388" t="str">
        <f>IF(_xlfn.IFNA(VLOOKUP(P1603,$AG$3:$AH$83,2,FALSE),"")='11.1'!$D$5,TXM!S1603,"")</f>
        <v/>
      </c>
      <c r="U1603" t="str">
        <f>IFERROR(SMALL($T$5:$T$9000,ROWS($T$5:T1603)),"")</f>
        <v/>
      </c>
    </row>
    <row r="1604" spans="1:21" ht="14.4" customHeight="1" x14ac:dyDescent="0.3">
      <c r="A1604" s="371" t="s">
        <v>558</v>
      </c>
      <c r="B1604" t="s">
        <v>837</v>
      </c>
      <c r="C1604" s="372">
        <v>40697</v>
      </c>
      <c r="D1604" s="388">
        <f>ROWS(C$5:C1604)</f>
        <v>1600</v>
      </c>
      <c r="E1604" s="388" t="str">
        <f>IF(_xlfn.IFNA(VLOOKUP(A1604,$AG$3:$AH$83,2,FALSE),"")='11.1'!$D$5,TXM!D1604,"")</f>
        <v/>
      </c>
      <c r="F1604" t="str">
        <f>IFERROR(SMALL($E$5:$E$9000,ROWS($E$5:E1604)),"")</f>
        <v/>
      </c>
      <c r="I1604" s="371" t="s">
        <v>86</v>
      </c>
      <c r="J1604" t="s">
        <v>1434</v>
      </c>
      <c r="K1604" s="372">
        <v>52370</v>
      </c>
      <c r="L1604" s="388">
        <f>ROWS(K$5:K1604)</f>
        <v>1600</v>
      </c>
      <c r="M1604" s="388" t="str">
        <f>IF(_xlfn.IFNA(VLOOKUP(I1604,$AG$3:$AH$83,2,FALSE),"")='11.1'!$D$5,TXM!L1604,"")</f>
        <v/>
      </c>
      <c r="N1604" t="str">
        <f>IFERROR(SMALL($M$5:$M$9000,ROWS($M$5:M1604)),"")</f>
        <v/>
      </c>
      <c r="P1604" t="s">
        <v>558</v>
      </c>
      <c r="Q1604" t="s">
        <v>99</v>
      </c>
      <c r="R1604">
        <v>4298</v>
      </c>
      <c r="S1604" s="388">
        <f>ROWS(R$5:R1604)</f>
        <v>1600</v>
      </c>
      <c r="T1604" s="388" t="str">
        <f>IF(_xlfn.IFNA(VLOOKUP(P1604,$AG$3:$AH$83,2,FALSE),"")='11.1'!$D$5,TXM!S1604,"")</f>
        <v/>
      </c>
      <c r="U1604" t="str">
        <f>IFERROR(SMALL($T$5:$T$9000,ROWS($T$5:T1604)),"")</f>
        <v/>
      </c>
    </row>
    <row r="1605" spans="1:21" ht="14.4" customHeight="1" x14ac:dyDescent="0.3">
      <c r="A1605" s="371" t="s">
        <v>558</v>
      </c>
      <c r="B1605" t="s">
        <v>1006</v>
      </c>
      <c r="C1605" s="372">
        <v>2858</v>
      </c>
      <c r="D1605" s="388">
        <f>ROWS(C$5:C1605)</f>
        <v>1601</v>
      </c>
      <c r="E1605" s="388" t="str">
        <f>IF(_xlfn.IFNA(VLOOKUP(A1605,$AG$3:$AH$83,2,FALSE),"")='11.1'!$D$5,TXM!D1605,"")</f>
        <v/>
      </c>
      <c r="F1605" t="str">
        <f>IFERROR(SMALL($E$5:$E$9000,ROWS($E$5:E1605)),"")</f>
        <v/>
      </c>
      <c r="I1605" s="371" t="s">
        <v>86</v>
      </c>
      <c r="J1605" t="s">
        <v>1441</v>
      </c>
      <c r="K1605" s="372">
        <v>36049</v>
      </c>
      <c r="L1605" s="388">
        <f>ROWS(K$5:K1605)</f>
        <v>1601</v>
      </c>
      <c r="M1605" s="388" t="str">
        <f>IF(_xlfn.IFNA(VLOOKUP(I1605,$AG$3:$AH$83,2,FALSE),"")='11.1'!$D$5,TXM!L1605,"")</f>
        <v/>
      </c>
      <c r="N1605" t="str">
        <f>IFERROR(SMALL($M$5:$M$9000,ROWS($M$5:M1605)),"")</f>
        <v/>
      </c>
      <c r="P1605" t="s">
        <v>558</v>
      </c>
      <c r="Q1605" t="s">
        <v>95</v>
      </c>
      <c r="R1605">
        <v>3116</v>
      </c>
      <c r="S1605" s="388">
        <f>ROWS(R$5:R1605)</f>
        <v>1601</v>
      </c>
      <c r="T1605" s="388" t="str">
        <f>IF(_xlfn.IFNA(VLOOKUP(P1605,$AG$3:$AH$83,2,FALSE),"")='11.1'!$D$5,TXM!S1605,"")</f>
        <v/>
      </c>
      <c r="U1605" t="str">
        <f>IFERROR(SMALL($T$5:$T$9000,ROWS($T$5:T1605)),"")</f>
        <v/>
      </c>
    </row>
    <row r="1606" spans="1:21" ht="14.4" customHeight="1" x14ac:dyDescent="0.3">
      <c r="A1606" s="371" t="s">
        <v>558</v>
      </c>
      <c r="B1606" t="s">
        <v>96</v>
      </c>
      <c r="C1606" s="372">
        <v>2469</v>
      </c>
      <c r="D1606" s="388">
        <f>ROWS(C$5:C1606)</f>
        <v>1602</v>
      </c>
      <c r="E1606" s="388" t="str">
        <f>IF(_xlfn.IFNA(VLOOKUP(A1606,$AG$3:$AH$83,2,FALSE),"")='11.1'!$D$5,TXM!D1606,"")</f>
        <v/>
      </c>
      <c r="F1606" t="str">
        <f>IFERROR(SMALL($E$5:$E$9000,ROWS($E$5:E1606)),"")</f>
        <v/>
      </c>
      <c r="I1606" s="371" t="s">
        <v>86</v>
      </c>
      <c r="J1606" t="s">
        <v>849</v>
      </c>
      <c r="K1606" s="372">
        <v>34703</v>
      </c>
      <c r="L1606" s="388">
        <f>ROWS(K$5:K1606)</f>
        <v>1602</v>
      </c>
      <c r="M1606" s="388" t="str">
        <f>IF(_xlfn.IFNA(VLOOKUP(I1606,$AG$3:$AH$83,2,FALSE),"")='11.1'!$D$5,TXM!L1606,"")</f>
        <v/>
      </c>
      <c r="N1606" t="str">
        <f>IFERROR(SMALL($M$5:$M$9000,ROWS($M$5:M1606)),"")</f>
        <v/>
      </c>
      <c r="P1606" t="s">
        <v>558</v>
      </c>
      <c r="Q1606" t="s">
        <v>1000</v>
      </c>
      <c r="R1606">
        <v>2949</v>
      </c>
      <c r="S1606" s="388">
        <f>ROWS(R$5:R1606)</f>
        <v>1602</v>
      </c>
      <c r="T1606" s="388" t="str">
        <f>IF(_xlfn.IFNA(VLOOKUP(P1606,$AG$3:$AH$83,2,FALSE),"")='11.1'!$D$5,TXM!S1606,"")</f>
        <v/>
      </c>
      <c r="U1606" t="str">
        <f>IFERROR(SMALL($T$5:$T$9000,ROWS($T$5:T1606)),"")</f>
        <v/>
      </c>
    </row>
    <row r="1607" spans="1:21" ht="14.4" customHeight="1" x14ac:dyDescent="0.3">
      <c r="A1607" s="371" t="s">
        <v>558</v>
      </c>
      <c r="B1607" t="s">
        <v>1240</v>
      </c>
      <c r="C1607" s="372">
        <v>2309</v>
      </c>
      <c r="D1607" s="388">
        <f>ROWS(C$5:C1607)</f>
        <v>1603</v>
      </c>
      <c r="E1607" s="388" t="str">
        <f>IF(_xlfn.IFNA(VLOOKUP(A1607,$AG$3:$AH$83,2,FALSE),"")='11.1'!$D$5,TXM!D1607,"")</f>
        <v/>
      </c>
      <c r="F1607" t="str">
        <f>IFERROR(SMALL($E$5:$E$9000,ROWS($E$5:E1607)),"")</f>
        <v/>
      </c>
      <c r="I1607" s="371" t="s">
        <v>86</v>
      </c>
      <c r="J1607" t="s">
        <v>1318</v>
      </c>
      <c r="K1607" s="372">
        <v>21519</v>
      </c>
      <c r="L1607" s="388">
        <f>ROWS(K$5:K1607)</f>
        <v>1603</v>
      </c>
      <c r="M1607" s="388" t="str">
        <f>IF(_xlfn.IFNA(VLOOKUP(I1607,$AG$3:$AH$83,2,FALSE),"")='11.1'!$D$5,TXM!L1607,"")</f>
        <v/>
      </c>
      <c r="N1607" t="str">
        <f>IFERROR(SMALL($M$5:$M$9000,ROWS($M$5:M1607)),"")</f>
        <v/>
      </c>
      <c r="P1607" t="s">
        <v>558</v>
      </c>
      <c r="Q1607" t="s">
        <v>865</v>
      </c>
      <c r="R1607">
        <v>926</v>
      </c>
      <c r="S1607" s="388">
        <f>ROWS(R$5:R1607)</f>
        <v>1603</v>
      </c>
      <c r="T1607" s="388" t="str">
        <f>IF(_xlfn.IFNA(VLOOKUP(P1607,$AG$3:$AH$83,2,FALSE),"")='11.1'!$D$5,TXM!S1607,"")</f>
        <v/>
      </c>
      <c r="U1607" t="str">
        <f>IFERROR(SMALL($T$5:$T$9000,ROWS($T$5:T1607)),"")</f>
        <v/>
      </c>
    </row>
    <row r="1608" spans="1:21" ht="14.4" customHeight="1" x14ac:dyDescent="0.3">
      <c r="A1608" s="371" t="s">
        <v>33</v>
      </c>
      <c r="B1608" t="s">
        <v>787</v>
      </c>
      <c r="C1608" s="372">
        <v>3547920950</v>
      </c>
      <c r="D1608" s="388">
        <f>ROWS(C$5:C1608)</f>
        <v>1604</v>
      </c>
      <c r="E1608" s="388" t="str">
        <f>IF(_xlfn.IFNA(VLOOKUP(A1608,$AG$3:$AH$83,2,FALSE),"")='11.1'!$D$5,TXM!D1608,"")</f>
        <v/>
      </c>
      <c r="F1608" t="str">
        <f>IFERROR(SMALL($E$5:$E$9000,ROWS($E$5:E1608)),"")</f>
        <v/>
      </c>
      <c r="I1608" s="371" t="s">
        <v>86</v>
      </c>
      <c r="J1608" t="s">
        <v>845</v>
      </c>
      <c r="K1608" s="372">
        <v>21210</v>
      </c>
      <c r="L1608" s="388">
        <f>ROWS(K$5:K1608)</f>
        <v>1604</v>
      </c>
      <c r="M1608" s="388" t="str">
        <f>IF(_xlfn.IFNA(VLOOKUP(I1608,$AG$3:$AH$83,2,FALSE),"")='11.1'!$D$5,TXM!L1608,"")</f>
        <v/>
      </c>
      <c r="N1608" t="str">
        <f>IFERROR(SMALL($M$5:$M$9000,ROWS($M$5:M1608)),"")</f>
        <v/>
      </c>
      <c r="P1608" t="s">
        <v>558</v>
      </c>
      <c r="Q1608" t="s">
        <v>825</v>
      </c>
      <c r="R1608">
        <v>667</v>
      </c>
      <c r="S1608" s="388">
        <f>ROWS(R$5:R1608)</f>
        <v>1604</v>
      </c>
      <c r="T1608" s="388" t="str">
        <f>IF(_xlfn.IFNA(VLOOKUP(P1608,$AG$3:$AH$83,2,FALSE),"")='11.1'!$D$5,TXM!S1608,"")</f>
        <v/>
      </c>
      <c r="U1608" t="str">
        <f>IFERROR(SMALL($T$5:$T$9000,ROWS($T$5:T1608)),"")</f>
        <v/>
      </c>
    </row>
    <row r="1609" spans="1:21" ht="14.4" customHeight="1" x14ac:dyDescent="0.3">
      <c r="A1609" s="371" t="s">
        <v>33</v>
      </c>
      <c r="B1609" t="s">
        <v>1000</v>
      </c>
      <c r="C1609" s="372">
        <v>2232246072</v>
      </c>
      <c r="D1609" s="388">
        <f>ROWS(C$5:C1609)</f>
        <v>1605</v>
      </c>
      <c r="E1609" s="388" t="str">
        <f>IF(_xlfn.IFNA(VLOOKUP(A1609,$AG$3:$AH$83,2,FALSE),"")='11.1'!$D$5,TXM!D1609,"")</f>
        <v/>
      </c>
      <c r="F1609" t="str">
        <f>IFERROR(SMALL($E$5:$E$9000,ROWS($E$5:E1609)),"")</f>
        <v/>
      </c>
      <c r="I1609" s="371" t="s">
        <v>86</v>
      </c>
      <c r="J1609" t="s">
        <v>801</v>
      </c>
      <c r="K1609" s="372">
        <v>9901</v>
      </c>
      <c r="L1609" s="388">
        <f>ROWS(K$5:K1609)</f>
        <v>1605</v>
      </c>
      <c r="M1609" s="388" t="str">
        <f>IF(_xlfn.IFNA(VLOOKUP(I1609,$AG$3:$AH$83,2,FALSE),"")='11.1'!$D$5,TXM!L1609,"")</f>
        <v/>
      </c>
      <c r="N1609" t="str">
        <f>IFERROR(SMALL($M$5:$M$9000,ROWS($M$5:M1609)),"")</f>
        <v/>
      </c>
      <c r="P1609" t="s">
        <v>558</v>
      </c>
      <c r="Q1609" t="s">
        <v>861</v>
      </c>
      <c r="R1609">
        <v>460</v>
      </c>
      <c r="S1609" s="388">
        <f>ROWS(R$5:R1609)</f>
        <v>1605</v>
      </c>
      <c r="T1609" s="388" t="str">
        <f>IF(_xlfn.IFNA(VLOOKUP(P1609,$AG$3:$AH$83,2,FALSE),"")='11.1'!$D$5,TXM!S1609,"")</f>
        <v/>
      </c>
      <c r="U1609" t="str">
        <f>IFERROR(SMALL($T$5:$T$9000,ROWS($T$5:T1609)),"")</f>
        <v/>
      </c>
    </row>
    <row r="1610" spans="1:21" ht="14.4" customHeight="1" x14ac:dyDescent="0.3">
      <c r="A1610" s="371" t="s">
        <v>33</v>
      </c>
      <c r="B1610" t="s">
        <v>789</v>
      </c>
      <c r="C1610" s="372">
        <v>323175945</v>
      </c>
      <c r="D1610" s="388">
        <f>ROWS(C$5:C1610)</f>
        <v>1606</v>
      </c>
      <c r="E1610" s="388" t="str">
        <f>IF(_xlfn.IFNA(VLOOKUP(A1610,$AG$3:$AH$83,2,FALSE),"")='11.1'!$D$5,TXM!D1610,"")</f>
        <v/>
      </c>
      <c r="F1610" t="str">
        <f>IFERROR(SMALL($E$5:$E$9000,ROWS($E$5:E1610)),"")</f>
        <v/>
      </c>
      <c r="I1610" s="371" t="s">
        <v>86</v>
      </c>
      <c r="J1610" t="s">
        <v>1002</v>
      </c>
      <c r="K1610" s="372">
        <v>7336</v>
      </c>
      <c r="L1610" s="388">
        <f>ROWS(K$5:K1610)</f>
        <v>1606</v>
      </c>
      <c r="M1610" s="388" t="str">
        <f>IF(_xlfn.IFNA(VLOOKUP(I1610,$AG$3:$AH$83,2,FALSE),"")='11.1'!$D$5,TXM!L1610,"")</f>
        <v/>
      </c>
      <c r="N1610" t="str">
        <f>IFERROR(SMALL($M$5:$M$9000,ROWS($M$5:M1610)),"")</f>
        <v/>
      </c>
      <c r="P1610" t="s">
        <v>558</v>
      </c>
      <c r="Q1610" t="s">
        <v>785</v>
      </c>
      <c r="R1610">
        <v>429</v>
      </c>
      <c r="S1610" s="388">
        <f>ROWS(R$5:R1610)</f>
        <v>1606</v>
      </c>
      <c r="T1610" s="388" t="str">
        <f>IF(_xlfn.IFNA(VLOOKUP(P1610,$AG$3:$AH$83,2,FALSE),"")='11.1'!$D$5,TXM!S1610,"")</f>
        <v/>
      </c>
      <c r="U1610" t="str">
        <f>IFERROR(SMALL($T$5:$T$9000,ROWS($T$5:T1610)),"")</f>
        <v/>
      </c>
    </row>
    <row r="1611" spans="1:21" ht="14.4" customHeight="1" x14ac:dyDescent="0.3">
      <c r="A1611" s="371" t="s">
        <v>33</v>
      </c>
      <c r="B1611" t="s">
        <v>1318</v>
      </c>
      <c r="C1611" s="372">
        <v>266306362</v>
      </c>
      <c r="D1611" s="388">
        <f>ROWS(C$5:C1611)</f>
        <v>1607</v>
      </c>
      <c r="E1611" s="388" t="str">
        <f>IF(_xlfn.IFNA(VLOOKUP(A1611,$AG$3:$AH$83,2,FALSE),"")='11.1'!$D$5,TXM!D1611,"")</f>
        <v/>
      </c>
      <c r="F1611" t="str">
        <f>IFERROR(SMALL($E$5:$E$9000,ROWS($E$5:E1611)),"")</f>
        <v/>
      </c>
      <c r="I1611" s="371" t="s">
        <v>86</v>
      </c>
      <c r="J1611" t="s">
        <v>793</v>
      </c>
      <c r="K1611" s="372">
        <v>6810</v>
      </c>
      <c r="L1611" s="388">
        <f>ROWS(K$5:K1611)</f>
        <v>1607</v>
      </c>
      <c r="M1611" s="388" t="str">
        <f>IF(_xlfn.IFNA(VLOOKUP(I1611,$AG$3:$AH$83,2,FALSE),"")='11.1'!$D$5,TXM!L1611,"")</f>
        <v/>
      </c>
      <c r="N1611" t="str">
        <f>IFERROR(SMALL($M$5:$M$9000,ROWS($M$5:M1611)),"")</f>
        <v/>
      </c>
      <c r="P1611" t="s">
        <v>558</v>
      </c>
      <c r="Q1611" t="s">
        <v>1285</v>
      </c>
      <c r="R1611">
        <v>212</v>
      </c>
      <c r="S1611" s="388">
        <f>ROWS(R$5:R1611)</f>
        <v>1607</v>
      </c>
      <c r="T1611" s="388" t="str">
        <f>IF(_xlfn.IFNA(VLOOKUP(P1611,$AG$3:$AH$83,2,FALSE),"")='11.1'!$D$5,TXM!S1611,"")</f>
        <v/>
      </c>
      <c r="U1611" t="str">
        <f>IFERROR(SMALL($T$5:$T$9000,ROWS($T$5:T1611)),"")</f>
        <v/>
      </c>
    </row>
    <row r="1612" spans="1:21" ht="14.4" customHeight="1" x14ac:dyDescent="0.3">
      <c r="A1612" s="371" t="s">
        <v>33</v>
      </c>
      <c r="B1612" t="s">
        <v>849</v>
      </c>
      <c r="C1612" s="372">
        <v>163282214</v>
      </c>
      <c r="D1612" s="388">
        <f>ROWS(C$5:C1612)</f>
        <v>1608</v>
      </c>
      <c r="E1612" s="388" t="str">
        <f>IF(_xlfn.IFNA(VLOOKUP(A1612,$AG$3:$AH$83,2,FALSE),"")='11.1'!$D$5,TXM!D1612,"")</f>
        <v/>
      </c>
      <c r="F1612" t="str">
        <f>IFERROR(SMALL($E$5:$E$9000,ROWS($E$5:E1612)),"")</f>
        <v/>
      </c>
      <c r="I1612" s="371" t="s">
        <v>86</v>
      </c>
      <c r="J1612" t="s">
        <v>787</v>
      </c>
      <c r="K1612" s="372">
        <v>6177</v>
      </c>
      <c r="L1612" s="388">
        <f>ROWS(K$5:K1612)</f>
        <v>1608</v>
      </c>
      <c r="M1612" s="388" t="str">
        <f>IF(_xlfn.IFNA(VLOOKUP(I1612,$AG$3:$AH$83,2,FALSE),"")='11.1'!$D$5,TXM!L1612,"")</f>
        <v/>
      </c>
      <c r="N1612" t="str">
        <f>IFERROR(SMALL($M$5:$M$9000,ROWS($M$5:M1612)),"")</f>
        <v/>
      </c>
      <c r="P1612" t="s">
        <v>558</v>
      </c>
      <c r="Q1612" t="s">
        <v>859</v>
      </c>
      <c r="R1612">
        <v>137</v>
      </c>
      <c r="S1612" s="388">
        <f>ROWS(R$5:R1612)</f>
        <v>1608</v>
      </c>
      <c r="T1612" s="388" t="str">
        <f>IF(_xlfn.IFNA(VLOOKUP(P1612,$AG$3:$AH$83,2,FALSE),"")='11.1'!$D$5,TXM!S1612,"")</f>
        <v/>
      </c>
      <c r="U1612" t="str">
        <f>IFERROR(SMALL($T$5:$T$9000,ROWS($T$5:T1612)),"")</f>
        <v/>
      </c>
    </row>
    <row r="1613" spans="1:21" ht="14.4" customHeight="1" x14ac:dyDescent="0.3">
      <c r="A1613" s="371" t="s">
        <v>33</v>
      </c>
      <c r="B1613" t="s">
        <v>781</v>
      </c>
      <c r="C1613" s="372">
        <v>65152641</v>
      </c>
      <c r="D1613" s="388">
        <f>ROWS(C$5:C1613)</f>
        <v>1609</v>
      </c>
      <c r="E1613" s="388" t="str">
        <f>IF(_xlfn.IFNA(VLOOKUP(A1613,$AG$3:$AH$83,2,FALSE),"")='11.1'!$D$5,TXM!D1613,"")</f>
        <v/>
      </c>
      <c r="F1613" t="str">
        <f>IFERROR(SMALL($E$5:$E$9000,ROWS($E$5:E1613)),"")</f>
        <v/>
      </c>
      <c r="I1613" s="371" t="s">
        <v>86</v>
      </c>
      <c r="J1613" t="s">
        <v>859</v>
      </c>
      <c r="K1613" s="372">
        <v>4786</v>
      </c>
      <c r="L1613" s="388">
        <f>ROWS(K$5:K1613)</f>
        <v>1609</v>
      </c>
      <c r="M1613" s="388" t="str">
        <f>IF(_xlfn.IFNA(VLOOKUP(I1613,$AG$3:$AH$83,2,FALSE),"")='11.1'!$D$5,TXM!L1613,"")</f>
        <v/>
      </c>
      <c r="N1613" t="str">
        <f>IFERROR(SMALL($M$5:$M$9000,ROWS($M$5:M1613)),"")</f>
        <v/>
      </c>
      <c r="P1613" t="s">
        <v>558</v>
      </c>
      <c r="Q1613" t="s">
        <v>813</v>
      </c>
      <c r="R1613">
        <v>106</v>
      </c>
      <c r="S1613" s="388">
        <f>ROWS(R$5:R1613)</f>
        <v>1609</v>
      </c>
      <c r="T1613" s="388" t="str">
        <f>IF(_xlfn.IFNA(VLOOKUP(P1613,$AG$3:$AH$83,2,FALSE),"")='11.1'!$D$5,TXM!S1613,"")</f>
        <v/>
      </c>
      <c r="U1613" t="str">
        <f>IFERROR(SMALL($T$5:$T$9000,ROWS($T$5:T1613)),"")</f>
        <v/>
      </c>
    </row>
    <row r="1614" spans="1:21" ht="14.4" customHeight="1" x14ac:dyDescent="0.3">
      <c r="A1614" s="371" t="s">
        <v>33</v>
      </c>
      <c r="B1614" t="s">
        <v>783</v>
      </c>
      <c r="C1614" s="372">
        <v>59650802</v>
      </c>
      <c r="D1614" s="388">
        <f>ROWS(C$5:C1614)</f>
        <v>1610</v>
      </c>
      <c r="E1614" s="388" t="str">
        <f>IF(_xlfn.IFNA(VLOOKUP(A1614,$AG$3:$AH$83,2,FALSE),"")='11.1'!$D$5,TXM!D1614,"")</f>
        <v/>
      </c>
      <c r="F1614" t="str">
        <f>IFERROR(SMALL($E$5:$E$9000,ROWS($E$5:E1614)),"")</f>
        <v/>
      </c>
      <c r="I1614" s="371" t="s">
        <v>86</v>
      </c>
      <c r="J1614" t="s">
        <v>999</v>
      </c>
      <c r="K1614" s="372">
        <v>3629</v>
      </c>
      <c r="L1614" s="388">
        <f>ROWS(K$5:K1614)</f>
        <v>1610</v>
      </c>
      <c r="M1614" s="388" t="str">
        <f>IF(_xlfn.IFNA(VLOOKUP(I1614,$AG$3:$AH$83,2,FALSE),"")='11.1'!$D$5,TXM!L1614,"")</f>
        <v/>
      </c>
      <c r="N1614" t="str">
        <f>IFERROR(SMALL($M$5:$M$9000,ROWS($M$5:M1614)),"")</f>
        <v/>
      </c>
      <c r="P1614" t="s">
        <v>558</v>
      </c>
      <c r="Q1614" t="s">
        <v>867</v>
      </c>
      <c r="R1614">
        <v>91</v>
      </c>
      <c r="S1614" s="388">
        <f>ROWS(R$5:R1614)</f>
        <v>1610</v>
      </c>
      <c r="T1614" s="388" t="str">
        <f>IF(_xlfn.IFNA(VLOOKUP(P1614,$AG$3:$AH$83,2,FALSE),"")='11.1'!$D$5,TXM!S1614,"")</f>
        <v/>
      </c>
      <c r="U1614" t="str">
        <f>IFERROR(SMALL($T$5:$T$9000,ROWS($T$5:T1614)),"")</f>
        <v/>
      </c>
    </row>
    <row r="1615" spans="1:21" ht="14.4" customHeight="1" x14ac:dyDescent="0.3">
      <c r="A1615" s="371" t="s">
        <v>33</v>
      </c>
      <c r="B1615" t="s">
        <v>865</v>
      </c>
      <c r="C1615" s="372">
        <v>42635334</v>
      </c>
      <c r="D1615" s="388">
        <f>ROWS(C$5:C1615)</f>
        <v>1611</v>
      </c>
      <c r="E1615" s="388" t="str">
        <f>IF(_xlfn.IFNA(VLOOKUP(A1615,$AG$3:$AH$83,2,FALSE),"")='11.1'!$D$5,TXM!D1615,"")</f>
        <v/>
      </c>
      <c r="F1615" t="str">
        <f>IFERROR(SMALL($E$5:$E$9000,ROWS($E$5:E1615)),"")</f>
        <v/>
      </c>
      <c r="I1615" s="371" t="s">
        <v>86</v>
      </c>
      <c r="J1615" t="s">
        <v>805</v>
      </c>
      <c r="K1615" s="372">
        <v>3316</v>
      </c>
      <c r="L1615" s="388">
        <f>ROWS(K$5:K1615)</f>
        <v>1611</v>
      </c>
      <c r="M1615" s="388" t="str">
        <f>IF(_xlfn.IFNA(VLOOKUP(I1615,$AG$3:$AH$83,2,FALSE),"")='11.1'!$D$5,TXM!L1615,"")</f>
        <v/>
      </c>
      <c r="N1615" t="str">
        <f>IFERROR(SMALL($M$5:$M$9000,ROWS($M$5:M1615)),"")</f>
        <v/>
      </c>
      <c r="P1615" t="s">
        <v>558</v>
      </c>
      <c r="Q1615" t="s">
        <v>815</v>
      </c>
      <c r="R1615">
        <v>61</v>
      </c>
      <c r="S1615" s="388">
        <f>ROWS(R$5:R1615)</f>
        <v>1611</v>
      </c>
      <c r="T1615" s="388" t="str">
        <f>IF(_xlfn.IFNA(VLOOKUP(P1615,$AG$3:$AH$83,2,FALSE),"")='11.1'!$D$5,TXM!S1615,"")</f>
        <v/>
      </c>
      <c r="U1615" t="str">
        <f>IFERROR(SMALL($T$5:$T$9000,ROWS($T$5:T1615)),"")</f>
        <v/>
      </c>
    </row>
    <row r="1616" spans="1:21" ht="14.4" customHeight="1" x14ac:dyDescent="0.3">
      <c r="A1616" s="371" t="s">
        <v>33</v>
      </c>
      <c r="B1616" t="s">
        <v>813</v>
      </c>
      <c r="C1616" s="372">
        <v>28659861</v>
      </c>
      <c r="D1616" s="388">
        <f>ROWS(C$5:C1616)</f>
        <v>1612</v>
      </c>
      <c r="E1616" s="388" t="str">
        <f>IF(_xlfn.IFNA(VLOOKUP(A1616,$AG$3:$AH$83,2,FALSE),"")='11.1'!$D$5,TXM!D1616,"")</f>
        <v/>
      </c>
      <c r="F1616" t="str">
        <f>IFERROR(SMALL($E$5:$E$9000,ROWS($E$5:E1616)),"")</f>
        <v/>
      </c>
      <c r="I1616" s="371" t="s">
        <v>86</v>
      </c>
      <c r="J1616" t="s">
        <v>1006</v>
      </c>
      <c r="K1616" s="372">
        <v>3299</v>
      </c>
      <c r="L1616" s="388">
        <f>ROWS(K$5:K1616)</f>
        <v>1612</v>
      </c>
      <c r="M1616" s="388" t="str">
        <f>IF(_xlfn.IFNA(VLOOKUP(I1616,$AG$3:$AH$83,2,FALSE),"")='11.1'!$D$5,TXM!L1616,"")</f>
        <v/>
      </c>
      <c r="N1616" t="str">
        <f>IFERROR(SMALL($M$5:$M$9000,ROWS($M$5:M1616)),"")</f>
        <v/>
      </c>
      <c r="P1616" t="s">
        <v>558</v>
      </c>
      <c r="Q1616" t="s">
        <v>849</v>
      </c>
      <c r="R1616">
        <v>35</v>
      </c>
      <c r="S1616" s="388">
        <f>ROWS(R$5:R1616)</f>
        <v>1612</v>
      </c>
      <c r="T1616" s="388" t="str">
        <f>IF(_xlfn.IFNA(VLOOKUP(P1616,$AG$3:$AH$83,2,FALSE),"")='11.1'!$D$5,TXM!S1616,"")</f>
        <v/>
      </c>
      <c r="U1616" t="str">
        <f>IFERROR(SMALL($T$5:$T$9000,ROWS($T$5:T1616)),"")</f>
        <v/>
      </c>
    </row>
    <row r="1617" spans="1:21" ht="14.4" customHeight="1" x14ac:dyDescent="0.3">
      <c r="A1617" s="371" t="s">
        <v>33</v>
      </c>
      <c r="B1617" t="s">
        <v>863</v>
      </c>
      <c r="C1617" s="372">
        <v>18789341</v>
      </c>
      <c r="D1617" s="388">
        <f>ROWS(C$5:C1617)</f>
        <v>1613</v>
      </c>
      <c r="E1617" s="388" t="str">
        <f>IF(_xlfn.IFNA(VLOOKUP(A1617,$AG$3:$AH$83,2,FALSE),"")='11.1'!$D$5,TXM!D1617,"")</f>
        <v/>
      </c>
      <c r="F1617" t="str">
        <f>IFERROR(SMALL($E$5:$E$9000,ROWS($E$5:E1617)),"")</f>
        <v/>
      </c>
      <c r="I1617" s="371" t="s">
        <v>86</v>
      </c>
      <c r="J1617" t="s">
        <v>1402</v>
      </c>
      <c r="K1617" s="372">
        <v>2544</v>
      </c>
      <c r="L1617" s="388">
        <f>ROWS(K$5:K1617)</f>
        <v>1613</v>
      </c>
      <c r="M1617" s="388" t="str">
        <f>IF(_xlfn.IFNA(VLOOKUP(I1617,$AG$3:$AH$83,2,FALSE),"")='11.1'!$D$5,TXM!L1617,"")</f>
        <v/>
      </c>
      <c r="N1617" t="str">
        <f>IFERROR(SMALL($M$5:$M$9000,ROWS($M$5:M1617)),"")</f>
        <v/>
      </c>
      <c r="P1617" t="s">
        <v>558</v>
      </c>
      <c r="Q1617" t="s">
        <v>1318</v>
      </c>
      <c r="R1617">
        <v>21</v>
      </c>
      <c r="S1617" s="388">
        <f>ROWS(R$5:R1617)</f>
        <v>1613</v>
      </c>
      <c r="T1617" s="388" t="str">
        <f>IF(_xlfn.IFNA(VLOOKUP(P1617,$AG$3:$AH$83,2,FALSE),"")='11.1'!$D$5,TXM!S1617,"")</f>
        <v/>
      </c>
      <c r="U1617" t="str">
        <f>IFERROR(SMALL($T$5:$T$9000,ROWS($T$5:T1617)),"")</f>
        <v/>
      </c>
    </row>
    <row r="1618" spans="1:21" ht="14.4" customHeight="1" x14ac:dyDescent="0.3">
      <c r="A1618" s="371" t="s">
        <v>33</v>
      </c>
      <c r="B1618" t="s">
        <v>809</v>
      </c>
      <c r="C1618" s="372">
        <v>15142394</v>
      </c>
      <c r="D1618" s="388">
        <f>ROWS(C$5:C1618)</f>
        <v>1614</v>
      </c>
      <c r="E1618" s="388" t="str">
        <f>IF(_xlfn.IFNA(VLOOKUP(A1618,$AG$3:$AH$83,2,FALSE),"")='11.1'!$D$5,TXM!D1618,"")</f>
        <v/>
      </c>
      <c r="F1618" t="str">
        <f>IFERROR(SMALL($E$5:$E$9000,ROWS($E$5:E1618)),"")</f>
        <v/>
      </c>
      <c r="I1618" s="371" t="s">
        <v>86</v>
      </c>
      <c r="J1618" t="s">
        <v>835</v>
      </c>
      <c r="K1618" s="372">
        <v>2487</v>
      </c>
      <c r="L1618" s="388">
        <f>ROWS(K$5:K1618)</f>
        <v>1614</v>
      </c>
      <c r="M1618" s="388" t="str">
        <f>IF(_xlfn.IFNA(VLOOKUP(I1618,$AG$3:$AH$83,2,FALSE),"")='11.1'!$D$5,TXM!L1618,"")</f>
        <v/>
      </c>
      <c r="N1618" t="str">
        <f>IFERROR(SMALL($M$5:$M$9000,ROWS($M$5:M1618)),"")</f>
        <v/>
      </c>
      <c r="P1618" t="s">
        <v>33</v>
      </c>
      <c r="Q1618" t="s">
        <v>863</v>
      </c>
      <c r="R1618">
        <v>1251370073</v>
      </c>
      <c r="S1618" s="388">
        <f>ROWS(R$5:R1618)</f>
        <v>1614</v>
      </c>
      <c r="T1618" s="388" t="str">
        <f>IF(_xlfn.IFNA(VLOOKUP(P1618,$AG$3:$AH$83,2,FALSE),"")='11.1'!$D$5,TXM!S1618,"")</f>
        <v/>
      </c>
      <c r="U1618" t="str">
        <f>IFERROR(SMALL($T$5:$T$9000,ROWS($T$5:T1618)),"")</f>
        <v/>
      </c>
    </row>
    <row r="1619" spans="1:21" ht="14.4" customHeight="1" x14ac:dyDescent="0.3">
      <c r="A1619" s="371" t="s">
        <v>33</v>
      </c>
      <c r="B1619" t="s">
        <v>837</v>
      </c>
      <c r="C1619" s="372">
        <v>14867072</v>
      </c>
      <c r="D1619" s="388">
        <f>ROWS(C$5:C1619)</f>
        <v>1615</v>
      </c>
      <c r="E1619" s="388" t="str">
        <f>IF(_xlfn.IFNA(VLOOKUP(A1619,$AG$3:$AH$83,2,FALSE),"")='11.1'!$D$5,TXM!D1619,"")</f>
        <v/>
      </c>
      <c r="F1619" t="str">
        <f>IFERROR(SMALL($E$5:$E$9000,ROWS($E$5:E1619)),"")</f>
        <v/>
      </c>
      <c r="I1619" s="371" t="s">
        <v>86</v>
      </c>
      <c r="J1619" t="s">
        <v>105</v>
      </c>
      <c r="K1619" s="372">
        <v>1989</v>
      </c>
      <c r="L1619" s="388">
        <f>ROWS(K$5:K1619)</f>
        <v>1615</v>
      </c>
      <c r="M1619" s="388" t="str">
        <f>IF(_xlfn.IFNA(VLOOKUP(I1619,$AG$3:$AH$83,2,FALSE),"")='11.1'!$D$5,TXM!L1619,"")</f>
        <v/>
      </c>
      <c r="N1619" t="str">
        <f>IFERROR(SMALL($M$5:$M$9000,ROWS($M$5:M1619)),"")</f>
        <v/>
      </c>
      <c r="P1619" t="s">
        <v>33</v>
      </c>
      <c r="Q1619" t="s">
        <v>845</v>
      </c>
      <c r="R1619">
        <v>61945031</v>
      </c>
      <c r="S1619" s="388">
        <f>ROWS(R$5:R1619)</f>
        <v>1615</v>
      </c>
      <c r="T1619" s="388" t="str">
        <f>IF(_xlfn.IFNA(VLOOKUP(P1619,$AG$3:$AH$83,2,FALSE),"")='11.1'!$D$5,TXM!S1619,"")</f>
        <v/>
      </c>
      <c r="U1619" t="str">
        <f>IFERROR(SMALL($T$5:$T$9000,ROWS($T$5:T1619)),"")</f>
        <v/>
      </c>
    </row>
    <row r="1620" spans="1:21" ht="14.4" customHeight="1" x14ac:dyDescent="0.3">
      <c r="A1620" s="371" t="s">
        <v>33</v>
      </c>
      <c r="B1620" t="s">
        <v>815</v>
      </c>
      <c r="C1620" s="372">
        <v>14169412</v>
      </c>
      <c r="D1620" s="388">
        <f>ROWS(C$5:C1620)</f>
        <v>1616</v>
      </c>
      <c r="E1620" s="388" t="str">
        <f>IF(_xlfn.IFNA(VLOOKUP(A1620,$AG$3:$AH$83,2,FALSE),"")='11.1'!$D$5,TXM!D1620,"")</f>
        <v/>
      </c>
      <c r="F1620" t="str">
        <f>IFERROR(SMALL($E$5:$E$9000,ROWS($E$5:E1620)),"")</f>
        <v/>
      </c>
      <c r="I1620" s="371" t="s">
        <v>86</v>
      </c>
      <c r="J1620" t="s">
        <v>1240</v>
      </c>
      <c r="K1620" s="372">
        <v>1647</v>
      </c>
      <c r="L1620" s="388">
        <f>ROWS(K$5:K1620)</f>
        <v>1616</v>
      </c>
      <c r="M1620" s="388" t="str">
        <f>IF(_xlfn.IFNA(VLOOKUP(I1620,$AG$3:$AH$83,2,FALSE),"")='11.1'!$D$5,TXM!L1620,"")</f>
        <v/>
      </c>
      <c r="N1620" t="str">
        <f>IFERROR(SMALL($M$5:$M$9000,ROWS($M$5:M1620)),"")</f>
        <v/>
      </c>
      <c r="P1620" t="s">
        <v>33</v>
      </c>
      <c r="Q1620" t="s">
        <v>823</v>
      </c>
      <c r="R1620">
        <v>38526932</v>
      </c>
      <c r="S1620" s="388">
        <f>ROWS(R$5:R1620)</f>
        <v>1616</v>
      </c>
      <c r="T1620" s="388" t="str">
        <f>IF(_xlfn.IFNA(VLOOKUP(P1620,$AG$3:$AH$83,2,FALSE),"")='11.1'!$D$5,TXM!S1620,"")</f>
        <v/>
      </c>
      <c r="U1620" t="str">
        <f>IFERROR(SMALL($T$5:$T$9000,ROWS($T$5:T1620)),"")</f>
        <v/>
      </c>
    </row>
    <row r="1621" spans="1:21" ht="14.4" customHeight="1" x14ac:dyDescent="0.3">
      <c r="A1621" s="371" t="s">
        <v>33</v>
      </c>
      <c r="B1621" t="s">
        <v>1252</v>
      </c>
      <c r="C1621" s="372">
        <v>12271980</v>
      </c>
      <c r="D1621" s="388">
        <f>ROWS(C$5:C1621)</f>
        <v>1617</v>
      </c>
      <c r="E1621" s="388" t="str">
        <f>IF(_xlfn.IFNA(VLOOKUP(A1621,$AG$3:$AH$83,2,FALSE),"")='11.1'!$D$5,TXM!D1621,"")</f>
        <v/>
      </c>
      <c r="F1621" t="str">
        <f>IFERROR(SMALL($E$5:$E$9000,ROWS($E$5:E1621)),"")</f>
        <v/>
      </c>
      <c r="I1621" s="371" t="s">
        <v>86</v>
      </c>
      <c r="J1621" t="s">
        <v>1275</v>
      </c>
      <c r="K1621" s="372">
        <v>617</v>
      </c>
      <c r="L1621" s="388">
        <f>ROWS(K$5:K1621)</f>
        <v>1617</v>
      </c>
      <c r="M1621" s="388" t="str">
        <f>IF(_xlfn.IFNA(VLOOKUP(I1621,$AG$3:$AH$83,2,FALSE),"")='11.1'!$D$5,TXM!L1621,"")</f>
        <v/>
      </c>
      <c r="N1621" t="str">
        <f>IFERROR(SMALL($M$5:$M$9000,ROWS($M$5:M1621)),"")</f>
        <v/>
      </c>
      <c r="P1621" t="s">
        <v>33</v>
      </c>
      <c r="Q1621" t="s">
        <v>869</v>
      </c>
      <c r="R1621">
        <v>36933228</v>
      </c>
      <c r="S1621" s="388">
        <f>ROWS(R$5:R1621)</f>
        <v>1617</v>
      </c>
      <c r="T1621" s="388" t="str">
        <f>IF(_xlfn.IFNA(VLOOKUP(P1621,$AG$3:$AH$83,2,FALSE),"")='11.1'!$D$5,TXM!S1621,"")</f>
        <v/>
      </c>
      <c r="U1621" t="str">
        <f>IFERROR(SMALL($T$5:$T$9000,ROWS($T$5:T1621)),"")</f>
        <v/>
      </c>
    </row>
    <row r="1622" spans="1:21" ht="14.4" customHeight="1" x14ac:dyDescent="0.3">
      <c r="A1622" s="371" t="s">
        <v>33</v>
      </c>
      <c r="B1622" t="s">
        <v>785</v>
      </c>
      <c r="C1622" s="372">
        <v>11057742</v>
      </c>
      <c r="D1622" s="388">
        <f>ROWS(C$5:C1622)</f>
        <v>1618</v>
      </c>
      <c r="E1622" s="388" t="str">
        <f>IF(_xlfn.IFNA(VLOOKUP(A1622,$AG$3:$AH$83,2,FALSE),"")='11.1'!$D$5,TXM!D1622,"")</f>
        <v/>
      </c>
      <c r="F1622" t="str">
        <f>IFERROR(SMALL($E$5:$E$9000,ROWS($E$5:E1622)),"")</f>
        <v/>
      </c>
      <c r="I1622" s="371" t="s">
        <v>86</v>
      </c>
      <c r="J1622" t="s">
        <v>104</v>
      </c>
      <c r="K1622" s="372">
        <v>80</v>
      </c>
      <c r="L1622" s="388">
        <f>ROWS(K$5:K1622)</f>
        <v>1618</v>
      </c>
      <c r="M1622" s="388" t="str">
        <f>IF(_xlfn.IFNA(VLOOKUP(I1622,$AG$3:$AH$83,2,FALSE),"")='11.1'!$D$5,TXM!L1622,"")</f>
        <v/>
      </c>
      <c r="N1622" t="str">
        <f>IFERROR(SMALL($M$5:$M$9000,ROWS($M$5:M1622)),"")</f>
        <v/>
      </c>
      <c r="P1622" t="s">
        <v>33</v>
      </c>
      <c r="Q1622" t="s">
        <v>1265</v>
      </c>
      <c r="R1622">
        <v>33357159</v>
      </c>
      <c r="S1622" s="388">
        <f>ROWS(R$5:R1622)</f>
        <v>1618</v>
      </c>
      <c r="T1622" s="388" t="str">
        <f>IF(_xlfn.IFNA(VLOOKUP(P1622,$AG$3:$AH$83,2,FALSE),"")='11.1'!$D$5,TXM!S1622,"")</f>
        <v/>
      </c>
      <c r="U1622" t="str">
        <f>IFERROR(SMALL($T$5:$T$9000,ROWS($T$5:T1622)),"")</f>
        <v/>
      </c>
    </row>
    <row r="1623" spans="1:21" ht="14.4" customHeight="1" x14ac:dyDescent="0.3">
      <c r="A1623" s="371" t="s">
        <v>33</v>
      </c>
      <c r="B1623" t="s">
        <v>779</v>
      </c>
      <c r="C1623" s="372">
        <v>10314115</v>
      </c>
      <c r="D1623" s="388">
        <f>ROWS(C$5:C1623)</f>
        <v>1619</v>
      </c>
      <c r="E1623" s="388" t="str">
        <f>IF(_xlfn.IFNA(VLOOKUP(A1623,$AG$3:$AH$83,2,FALSE),"")='11.1'!$D$5,TXM!D1623,"")</f>
        <v/>
      </c>
      <c r="F1623" t="str">
        <f>IFERROR(SMALL($E$5:$E$9000,ROWS($E$5:E1623)),"")</f>
        <v/>
      </c>
      <c r="I1623" s="371" t="s">
        <v>86</v>
      </c>
      <c r="J1623" t="s">
        <v>1383</v>
      </c>
      <c r="K1623" s="372">
        <v>23</v>
      </c>
      <c r="L1623" s="388">
        <f>ROWS(K$5:K1623)</f>
        <v>1619</v>
      </c>
      <c r="M1623" s="388" t="str">
        <f>IF(_xlfn.IFNA(VLOOKUP(I1623,$AG$3:$AH$83,2,FALSE),"")='11.1'!$D$5,TXM!L1623,"")</f>
        <v/>
      </c>
      <c r="N1623" t="str">
        <f>IFERROR(SMALL($M$5:$M$9000,ROWS($M$5:M1623)),"")</f>
        <v/>
      </c>
      <c r="P1623" t="s">
        <v>33</v>
      </c>
      <c r="Q1623" t="s">
        <v>849</v>
      </c>
      <c r="R1623">
        <v>32779001</v>
      </c>
      <c r="S1623" s="388">
        <f>ROWS(R$5:R1623)</f>
        <v>1619</v>
      </c>
      <c r="T1623" s="388" t="str">
        <f>IF(_xlfn.IFNA(VLOOKUP(P1623,$AG$3:$AH$83,2,FALSE),"")='11.1'!$D$5,TXM!S1623,"")</f>
        <v/>
      </c>
      <c r="U1623" t="str">
        <f>IFERROR(SMALL($T$5:$T$9000,ROWS($T$5:T1623)),"")</f>
        <v/>
      </c>
    </row>
    <row r="1624" spans="1:21" ht="14.4" customHeight="1" x14ac:dyDescent="0.3">
      <c r="A1624" s="371" t="s">
        <v>33</v>
      </c>
      <c r="B1624" t="s">
        <v>999</v>
      </c>
      <c r="C1624" s="372">
        <v>7192546</v>
      </c>
      <c r="D1624" s="388">
        <f>ROWS(C$5:C1624)</f>
        <v>1620</v>
      </c>
      <c r="E1624" s="388" t="str">
        <f>IF(_xlfn.IFNA(VLOOKUP(A1624,$AG$3:$AH$83,2,FALSE),"")='11.1'!$D$5,TXM!D1624,"")</f>
        <v/>
      </c>
      <c r="F1624" t="str">
        <f>IFERROR(SMALL($E$5:$E$9000,ROWS($E$5:E1624)),"")</f>
        <v/>
      </c>
      <c r="I1624" s="371" t="s">
        <v>86</v>
      </c>
      <c r="J1624" t="s">
        <v>809</v>
      </c>
      <c r="K1624" s="372">
        <v>4</v>
      </c>
      <c r="L1624" s="388">
        <f>ROWS(K$5:K1624)</f>
        <v>1620</v>
      </c>
      <c r="M1624" s="388" t="str">
        <f>IF(_xlfn.IFNA(VLOOKUP(I1624,$AG$3:$AH$83,2,FALSE),"")='11.1'!$D$5,TXM!L1624,"")</f>
        <v/>
      </c>
      <c r="N1624" t="str">
        <f>IFERROR(SMALL($M$5:$M$9000,ROWS($M$5:M1624)),"")</f>
        <v/>
      </c>
      <c r="P1624" t="s">
        <v>33</v>
      </c>
      <c r="Q1624" t="s">
        <v>1500</v>
      </c>
      <c r="R1624">
        <v>31735656</v>
      </c>
      <c r="S1624" s="388">
        <f>ROWS(R$5:R1624)</f>
        <v>1620</v>
      </c>
      <c r="T1624" s="388" t="str">
        <f>IF(_xlfn.IFNA(VLOOKUP(P1624,$AG$3:$AH$83,2,FALSE),"")='11.1'!$D$5,TXM!S1624,"")</f>
        <v/>
      </c>
      <c r="U1624" t="str">
        <f>IFERROR(SMALL($T$5:$T$9000,ROWS($T$5:T1624)),"")</f>
        <v/>
      </c>
    </row>
    <row r="1625" spans="1:21" ht="14.4" customHeight="1" x14ac:dyDescent="0.3">
      <c r="A1625" s="371" t="s">
        <v>33</v>
      </c>
      <c r="B1625" t="s">
        <v>845</v>
      </c>
      <c r="C1625" s="372">
        <v>5219500</v>
      </c>
      <c r="D1625" s="388">
        <f>ROWS(C$5:C1625)</f>
        <v>1621</v>
      </c>
      <c r="E1625" s="388" t="str">
        <f>IF(_xlfn.IFNA(VLOOKUP(A1625,$AG$3:$AH$83,2,FALSE),"")='11.1'!$D$5,TXM!D1625,"")</f>
        <v/>
      </c>
      <c r="F1625" t="str">
        <f>IFERROR(SMALL($E$5:$E$9000,ROWS($E$5:E1625)),"")</f>
        <v/>
      </c>
      <c r="I1625" s="371" t="s">
        <v>86</v>
      </c>
      <c r="J1625" t="s">
        <v>1252</v>
      </c>
      <c r="K1625" s="372">
        <v>4</v>
      </c>
      <c r="L1625" s="388">
        <f>ROWS(K$5:K1625)</f>
        <v>1621</v>
      </c>
      <c r="M1625" s="388" t="str">
        <f>IF(_xlfn.IFNA(VLOOKUP(I1625,$AG$3:$AH$83,2,FALSE),"")='11.1'!$D$5,TXM!L1625,"")</f>
        <v/>
      </c>
      <c r="N1625" t="str">
        <f>IFERROR(SMALL($M$5:$M$9000,ROWS($M$5:M1625)),"")</f>
        <v/>
      </c>
      <c r="P1625" t="s">
        <v>33</v>
      </c>
      <c r="Q1625" t="s">
        <v>867</v>
      </c>
      <c r="R1625">
        <v>31237131</v>
      </c>
      <c r="S1625" s="388">
        <f>ROWS(R$5:R1625)</f>
        <v>1621</v>
      </c>
      <c r="T1625" s="388" t="str">
        <f>IF(_xlfn.IFNA(VLOOKUP(P1625,$AG$3:$AH$83,2,FALSE),"")='11.1'!$D$5,TXM!S1625,"")</f>
        <v/>
      </c>
      <c r="U1625" t="str">
        <f>IFERROR(SMALL($T$5:$T$9000,ROWS($T$5:T1625)),"")</f>
        <v/>
      </c>
    </row>
    <row r="1626" spans="1:21" ht="14.4" customHeight="1" x14ac:dyDescent="0.3">
      <c r="A1626" s="371" t="s">
        <v>33</v>
      </c>
      <c r="B1626" t="s">
        <v>791</v>
      </c>
      <c r="C1626" s="372">
        <v>4017578</v>
      </c>
      <c r="D1626" s="388">
        <f>ROWS(C$5:C1626)</f>
        <v>1622</v>
      </c>
      <c r="E1626" s="388" t="str">
        <f>IF(_xlfn.IFNA(VLOOKUP(A1626,$AG$3:$AH$83,2,FALSE),"")='11.1'!$D$5,TXM!D1626,"")</f>
        <v/>
      </c>
      <c r="F1626" t="str">
        <f>IFERROR(SMALL($E$5:$E$9000,ROWS($E$5:E1626)),"")</f>
        <v/>
      </c>
      <c r="I1626" s="371" t="s">
        <v>86</v>
      </c>
      <c r="J1626" t="s">
        <v>779</v>
      </c>
      <c r="K1626" s="372">
        <v>1</v>
      </c>
      <c r="L1626" s="388">
        <f>ROWS(K$5:K1626)</f>
        <v>1622</v>
      </c>
      <c r="M1626" s="388" t="str">
        <f>IF(_xlfn.IFNA(VLOOKUP(I1626,$AG$3:$AH$83,2,FALSE),"")='11.1'!$D$5,TXM!L1626,"")</f>
        <v/>
      </c>
      <c r="N1626" t="str">
        <f>IFERROR(SMALL($M$5:$M$9000,ROWS($M$5:M1626)),"")</f>
        <v/>
      </c>
      <c r="P1626" t="s">
        <v>33</v>
      </c>
      <c r="Q1626" t="s">
        <v>1252</v>
      </c>
      <c r="R1626">
        <v>20355690</v>
      </c>
      <c r="S1626" s="388">
        <f>ROWS(R$5:R1626)</f>
        <v>1622</v>
      </c>
      <c r="T1626" s="388" t="str">
        <f>IF(_xlfn.IFNA(VLOOKUP(P1626,$AG$3:$AH$83,2,FALSE),"")='11.1'!$D$5,TXM!S1626,"")</f>
        <v/>
      </c>
      <c r="U1626" t="str">
        <f>IFERROR(SMALL($T$5:$T$9000,ROWS($T$5:T1626)),"")</f>
        <v/>
      </c>
    </row>
    <row r="1627" spans="1:21" ht="14.4" customHeight="1" x14ac:dyDescent="0.3">
      <c r="A1627" s="371" t="s">
        <v>33</v>
      </c>
      <c r="B1627" t="s">
        <v>95</v>
      </c>
      <c r="C1627" s="372">
        <v>2614713</v>
      </c>
      <c r="D1627" s="388">
        <f>ROWS(C$5:C1627)</f>
        <v>1623</v>
      </c>
      <c r="E1627" s="388" t="str">
        <f>IF(_xlfn.IFNA(VLOOKUP(A1627,$AG$3:$AH$83,2,FALSE),"")='11.1'!$D$5,TXM!D1627,"")</f>
        <v/>
      </c>
      <c r="F1627" t="str">
        <f>IFERROR(SMALL($E$5:$E$9000,ROWS($E$5:E1627)),"")</f>
        <v/>
      </c>
      <c r="I1627" s="371" t="s">
        <v>85</v>
      </c>
      <c r="J1627" t="s">
        <v>863</v>
      </c>
      <c r="K1627" s="372">
        <v>925859701</v>
      </c>
      <c r="L1627" s="388">
        <f>ROWS(K$5:K1627)</f>
        <v>1623</v>
      </c>
      <c r="M1627" s="388" t="str">
        <f>IF(_xlfn.IFNA(VLOOKUP(I1627,$AG$3:$AH$83,2,FALSE),"")='11.1'!$D$5,TXM!L1627,"")</f>
        <v/>
      </c>
      <c r="N1627" t="str">
        <f>IFERROR(SMALL($M$5:$M$9000,ROWS($M$5:M1627)),"")</f>
        <v/>
      </c>
      <c r="P1627" t="s">
        <v>33</v>
      </c>
      <c r="Q1627" t="s">
        <v>865</v>
      </c>
      <c r="R1627">
        <v>19205675</v>
      </c>
      <c r="S1627" s="388">
        <f>ROWS(R$5:R1627)</f>
        <v>1623</v>
      </c>
      <c r="T1627" s="388" t="str">
        <f>IF(_xlfn.IFNA(VLOOKUP(P1627,$AG$3:$AH$83,2,FALSE),"")='11.1'!$D$5,TXM!S1627,"")</f>
        <v/>
      </c>
      <c r="U1627" t="str">
        <f>IFERROR(SMALL($T$5:$T$9000,ROWS($T$5:T1627)),"")</f>
        <v/>
      </c>
    </row>
    <row r="1628" spans="1:21" ht="14.4" customHeight="1" x14ac:dyDescent="0.3">
      <c r="A1628" s="371" t="s">
        <v>33</v>
      </c>
      <c r="B1628" t="s">
        <v>107</v>
      </c>
      <c r="C1628" s="372">
        <v>2566474</v>
      </c>
      <c r="D1628" s="388">
        <f>ROWS(C$5:C1628)</f>
        <v>1624</v>
      </c>
      <c r="E1628" s="388" t="str">
        <f>IF(_xlfn.IFNA(VLOOKUP(A1628,$AG$3:$AH$83,2,FALSE),"")='11.1'!$D$5,TXM!D1628,"")</f>
        <v/>
      </c>
      <c r="F1628" t="str">
        <f>IFERROR(SMALL($E$5:$E$9000,ROWS($E$5:E1628)),"")</f>
        <v/>
      </c>
      <c r="I1628" s="371" t="s">
        <v>85</v>
      </c>
      <c r="J1628" t="s">
        <v>867</v>
      </c>
      <c r="K1628" s="372">
        <v>485412018</v>
      </c>
      <c r="L1628" s="388">
        <f>ROWS(K$5:K1628)</f>
        <v>1624</v>
      </c>
      <c r="M1628" s="388" t="str">
        <f>IF(_xlfn.IFNA(VLOOKUP(I1628,$AG$3:$AH$83,2,FALSE),"")='11.1'!$D$5,TXM!L1628,"")</f>
        <v/>
      </c>
      <c r="N1628" t="str">
        <f>IFERROR(SMALL($M$5:$M$9000,ROWS($M$5:M1628)),"")</f>
        <v/>
      </c>
      <c r="P1628" t="s">
        <v>33</v>
      </c>
      <c r="Q1628" t="s">
        <v>839</v>
      </c>
      <c r="R1628">
        <v>19063395</v>
      </c>
      <c r="S1628" s="388">
        <f>ROWS(R$5:R1628)</f>
        <v>1624</v>
      </c>
      <c r="T1628" s="388" t="str">
        <f>IF(_xlfn.IFNA(VLOOKUP(P1628,$AG$3:$AH$83,2,FALSE),"")='11.1'!$D$5,TXM!S1628,"")</f>
        <v/>
      </c>
      <c r="U1628" t="str">
        <f>IFERROR(SMALL($T$5:$T$9000,ROWS($T$5:T1628)),"")</f>
        <v/>
      </c>
    </row>
    <row r="1629" spans="1:21" ht="14.4" customHeight="1" x14ac:dyDescent="0.3">
      <c r="A1629" s="371" t="s">
        <v>33</v>
      </c>
      <c r="B1629" t="s">
        <v>91</v>
      </c>
      <c r="C1629" s="372">
        <v>2033623</v>
      </c>
      <c r="D1629" s="388">
        <f>ROWS(C$5:C1629)</f>
        <v>1625</v>
      </c>
      <c r="E1629" s="388" t="str">
        <f>IF(_xlfn.IFNA(VLOOKUP(A1629,$AG$3:$AH$83,2,FALSE),"")='11.1'!$D$5,TXM!D1629,"")</f>
        <v/>
      </c>
      <c r="F1629" t="str">
        <f>IFERROR(SMALL($E$5:$E$9000,ROWS($E$5:E1629)),"")</f>
        <v/>
      </c>
      <c r="I1629" s="371" t="s">
        <v>85</v>
      </c>
      <c r="J1629" t="s">
        <v>865</v>
      </c>
      <c r="K1629" s="372">
        <v>482783347</v>
      </c>
      <c r="L1629" s="388">
        <f>ROWS(K$5:K1629)</f>
        <v>1625</v>
      </c>
      <c r="M1629" s="388" t="str">
        <f>IF(_xlfn.IFNA(VLOOKUP(I1629,$AG$3:$AH$83,2,FALSE),"")='11.1'!$D$5,TXM!L1629,"")</f>
        <v/>
      </c>
      <c r="N1629" t="str">
        <f>IFERROR(SMALL($M$5:$M$9000,ROWS($M$5:M1629)),"")</f>
        <v/>
      </c>
      <c r="P1629" t="s">
        <v>33</v>
      </c>
      <c r="Q1629" t="s">
        <v>843</v>
      </c>
      <c r="R1629">
        <v>13199275</v>
      </c>
      <c r="S1629" s="388">
        <f>ROWS(R$5:R1629)</f>
        <v>1625</v>
      </c>
      <c r="T1629" s="388" t="str">
        <f>IF(_xlfn.IFNA(VLOOKUP(P1629,$AG$3:$AH$83,2,FALSE),"")='11.1'!$D$5,TXM!S1629,"")</f>
        <v/>
      </c>
      <c r="U1629" t="str">
        <f>IFERROR(SMALL($T$5:$T$9000,ROWS($T$5:T1629)),"")</f>
        <v/>
      </c>
    </row>
    <row r="1630" spans="1:21" ht="14.4" customHeight="1" x14ac:dyDescent="0.3">
      <c r="A1630" s="371" t="s">
        <v>33</v>
      </c>
      <c r="B1630" t="s">
        <v>106</v>
      </c>
      <c r="C1630" s="372">
        <v>2001947</v>
      </c>
      <c r="D1630" s="388">
        <f>ROWS(C$5:C1630)</f>
        <v>1626</v>
      </c>
      <c r="E1630" s="388" t="str">
        <f>IF(_xlfn.IFNA(VLOOKUP(A1630,$AG$3:$AH$83,2,FALSE),"")='11.1'!$D$5,TXM!D1630,"")</f>
        <v/>
      </c>
      <c r="F1630" t="str">
        <f>IFERROR(SMALL($E$5:$E$9000,ROWS($E$5:E1630)),"")</f>
        <v/>
      </c>
      <c r="I1630" s="371" t="s">
        <v>85</v>
      </c>
      <c r="J1630" t="s">
        <v>1265</v>
      </c>
      <c r="K1630" s="372">
        <v>174220180</v>
      </c>
      <c r="L1630" s="388">
        <f>ROWS(K$5:K1630)</f>
        <v>1626</v>
      </c>
      <c r="M1630" s="388" t="str">
        <f>IF(_xlfn.IFNA(VLOOKUP(I1630,$AG$3:$AH$83,2,FALSE),"")='11.1'!$D$5,TXM!L1630,"")</f>
        <v/>
      </c>
      <c r="N1630" t="str">
        <f>IFERROR(SMALL($M$5:$M$9000,ROWS($M$5:M1630)),"")</f>
        <v/>
      </c>
      <c r="P1630" t="s">
        <v>33</v>
      </c>
      <c r="Q1630" t="s">
        <v>787</v>
      </c>
      <c r="R1630">
        <v>3482663</v>
      </c>
      <c r="S1630" s="388">
        <f>ROWS(R$5:R1630)</f>
        <v>1626</v>
      </c>
      <c r="T1630" s="388" t="str">
        <f>IF(_xlfn.IFNA(VLOOKUP(P1630,$AG$3:$AH$83,2,FALSE),"")='11.1'!$D$5,TXM!S1630,"")</f>
        <v/>
      </c>
      <c r="U1630" t="str">
        <f>IFERROR(SMALL($T$5:$T$9000,ROWS($T$5:T1630)),"")</f>
        <v/>
      </c>
    </row>
    <row r="1631" spans="1:21" ht="14.4" customHeight="1" x14ac:dyDescent="0.3">
      <c r="A1631" s="371" t="s">
        <v>33</v>
      </c>
      <c r="B1631" t="s">
        <v>1275</v>
      </c>
      <c r="C1631" s="372">
        <v>1976248</v>
      </c>
      <c r="D1631" s="388">
        <f>ROWS(C$5:C1631)</f>
        <v>1627</v>
      </c>
      <c r="E1631" s="388" t="str">
        <f>IF(_xlfn.IFNA(VLOOKUP(A1631,$AG$3:$AH$83,2,FALSE),"")='11.1'!$D$5,TXM!D1631,"")</f>
        <v/>
      </c>
      <c r="F1631" t="str">
        <f>IFERROR(SMALL($E$5:$E$9000,ROWS($E$5:E1631)),"")</f>
        <v/>
      </c>
      <c r="I1631" s="371" t="s">
        <v>85</v>
      </c>
      <c r="J1631" t="s">
        <v>1434</v>
      </c>
      <c r="K1631" s="372">
        <v>60143072</v>
      </c>
      <c r="L1631" s="388">
        <f>ROWS(K$5:K1631)</f>
        <v>1627</v>
      </c>
      <c r="M1631" s="388" t="str">
        <f>IF(_xlfn.IFNA(VLOOKUP(I1631,$AG$3:$AH$83,2,FALSE),"")='11.1'!$D$5,TXM!L1631,"")</f>
        <v/>
      </c>
      <c r="N1631" t="str">
        <f>IFERROR(SMALL($M$5:$M$9000,ROWS($M$5:M1631)),"")</f>
        <v/>
      </c>
      <c r="P1631" t="s">
        <v>33</v>
      </c>
      <c r="Q1631" t="s">
        <v>809</v>
      </c>
      <c r="R1631">
        <v>2949397</v>
      </c>
      <c r="S1631" s="388">
        <f>ROWS(R$5:R1631)</f>
        <v>1627</v>
      </c>
      <c r="T1631" s="388" t="str">
        <f>IF(_xlfn.IFNA(VLOOKUP(P1631,$AG$3:$AH$83,2,FALSE),"")='11.1'!$D$5,TXM!S1631,"")</f>
        <v/>
      </c>
      <c r="U1631" t="str">
        <f>IFERROR(SMALL($T$5:$T$9000,ROWS($T$5:T1631)),"")</f>
        <v/>
      </c>
    </row>
    <row r="1632" spans="1:21" ht="14.4" customHeight="1" x14ac:dyDescent="0.3">
      <c r="A1632" s="371" t="s">
        <v>33</v>
      </c>
      <c r="B1632" t="s">
        <v>773</v>
      </c>
      <c r="C1632" s="372">
        <v>1176397</v>
      </c>
      <c r="D1632" s="388">
        <f>ROWS(C$5:C1632)</f>
        <v>1628</v>
      </c>
      <c r="E1632" s="388" t="str">
        <f>IF(_xlfn.IFNA(VLOOKUP(A1632,$AG$3:$AH$83,2,FALSE),"")='11.1'!$D$5,TXM!D1632,"")</f>
        <v/>
      </c>
      <c r="F1632" t="str">
        <f>IFERROR(SMALL($E$5:$E$9000,ROWS($E$5:E1632)),"")</f>
        <v/>
      </c>
      <c r="I1632" s="371" t="s">
        <v>85</v>
      </c>
      <c r="J1632" t="s">
        <v>91</v>
      </c>
      <c r="K1632" s="372">
        <v>59500637</v>
      </c>
      <c r="L1632" s="388">
        <f>ROWS(K$5:K1632)</f>
        <v>1628</v>
      </c>
      <c r="M1632" s="388" t="str">
        <f>IF(_xlfn.IFNA(VLOOKUP(I1632,$AG$3:$AH$83,2,FALSE),"")='11.1'!$D$5,TXM!L1632,"")</f>
        <v/>
      </c>
      <c r="N1632" t="str">
        <f>IFERROR(SMALL($M$5:$M$9000,ROWS($M$5:M1632)),"")</f>
        <v/>
      </c>
      <c r="P1632" t="s">
        <v>33</v>
      </c>
      <c r="Q1632" t="s">
        <v>999</v>
      </c>
      <c r="R1632">
        <v>2005934</v>
      </c>
      <c r="S1632" s="388">
        <f>ROWS(R$5:R1632)</f>
        <v>1628</v>
      </c>
      <c r="T1632" s="388" t="str">
        <f>IF(_xlfn.IFNA(VLOOKUP(P1632,$AG$3:$AH$83,2,FALSE),"")='11.1'!$D$5,TXM!S1632,"")</f>
        <v/>
      </c>
      <c r="U1632" t="str">
        <f>IFERROR(SMALL($T$5:$T$9000,ROWS($T$5:T1632)),"")</f>
        <v/>
      </c>
    </row>
    <row r="1633" spans="1:21" ht="14.4" customHeight="1" x14ac:dyDescent="0.3">
      <c r="A1633" s="371" t="s">
        <v>33</v>
      </c>
      <c r="B1633" t="s">
        <v>102</v>
      </c>
      <c r="C1633" s="372">
        <v>1071897</v>
      </c>
      <c r="D1633" s="388">
        <f>ROWS(C$5:C1633)</f>
        <v>1629</v>
      </c>
      <c r="E1633" s="388" t="str">
        <f>IF(_xlfn.IFNA(VLOOKUP(A1633,$AG$3:$AH$83,2,FALSE),"")='11.1'!$D$5,TXM!D1633,"")</f>
        <v/>
      </c>
      <c r="F1633" t="str">
        <f>IFERROR(SMALL($E$5:$E$9000,ROWS($E$5:E1633)),"")</f>
        <v/>
      </c>
      <c r="I1633" s="371" t="s">
        <v>85</v>
      </c>
      <c r="J1633" t="s">
        <v>1285</v>
      </c>
      <c r="K1633" s="372">
        <v>59472278</v>
      </c>
      <c r="L1633" s="388">
        <f>ROWS(K$5:K1633)</f>
        <v>1629</v>
      </c>
      <c r="M1633" s="388" t="str">
        <f>IF(_xlfn.IFNA(VLOOKUP(I1633,$AG$3:$AH$83,2,FALSE),"")='11.1'!$D$5,TXM!L1633,"")</f>
        <v/>
      </c>
      <c r="N1633" t="str">
        <f>IFERROR(SMALL($M$5:$M$9000,ROWS($M$5:M1633)),"")</f>
        <v/>
      </c>
      <c r="P1633" t="s">
        <v>33</v>
      </c>
      <c r="Q1633" t="s">
        <v>1318</v>
      </c>
      <c r="R1633">
        <v>1657865</v>
      </c>
      <c r="S1633" s="388">
        <f>ROWS(R$5:R1633)</f>
        <v>1629</v>
      </c>
      <c r="T1633" s="388" t="str">
        <f>IF(_xlfn.IFNA(VLOOKUP(P1633,$AG$3:$AH$83,2,FALSE),"")='11.1'!$D$5,TXM!S1633,"")</f>
        <v/>
      </c>
      <c r="U1633" t="str">
        <f>IFERROR(SMALL($T$5:$T$9000,ROWS($T$5:T1633)),"")</f>
        <v/>
      </c>
    </row>
    <row r="1634" spans="1:21" ht="14.4" customHeight="1" x14ac:dyDescent="0.3">
      <c r="A1634" s="371" t="s">
        <v>33</v>
      </c>
      <c r="B1634" t="s">
        <v>857</v>
      </c>
      <c r="C1634" s="372">
        <v>531765</v>
      </c>
      <c r="D1634" s="388">
        <f>ROWS(C$5:C1634)</f>
        <v>1630</v>
      </c>
      <c r="E1634" s="388" t="str">
        <f>IF(_xlfn.IFNA(VLOOKUP(A1634,$AG$3:$AH$83,2,FALSE),"")='11.1'!$D$5,TXM!D1634,"")</f>
        <v/>
      </c>
      <c r="F1634" t="str">
        <f>IFERROR(SMALL($E$5:$E$9000,ROWS($E$5:E1634)),"")</f>
        <v/>
      </c>
      <c r="I1634" s="371" t="s">
        <v>85</v>
      </c>
      <c r="J1634" t="s">
        <v>1000</v>
      </c>
      <c r="K1634" s="372">
        <v>50300323</v>
      </c>
      <c r="L1634" s="388">
        <f>ROWS(K$5:K1634)</f>
        <v>1630</v>
      </c>
      <c r="M1634" s="388" t="str">
        <f>IF(_xlfn.IFNA(VLOOKUP(I1634,$AG$3:$AH$83,2,FALSE),"")='11.1'!$D$5,TXM!L1634,"")</f>
        <v/>
      </c>
      <c r="N1634" t="str">
        <f>IFERROR(SMALL($M$5:$M$9000,ROWS($M$5:M1634)),"")</f>
        <v/>
      </c>
      <c r="P1634" t="s">
        <v>33</v>
      </c>
      <c r="Q1634" t="s">
        <v>1275</v>
      </c>
      <c r="R1634">
        <v>1507487</v>
      </c>
      <c r="S1634" s="388">
        <f>ROWS(R$5:R1634)</f>
        <v>1630</v>
      </c>
      <c r="T1634" s="388" t="str">
        <f>IF(_xlfn.IFNA(VLOOKUP(P1634,$AG$3:$AH$83,2,FALSE),"")='11.1'!$D$5,TXM!S1634,"")</f>
        <v/>
      </c>
      <c r="U1634" t="str">
        <f>IFERROR(SMALL($T$5:$T$9000,ROWS($T$5:T1634)),"")</f>
        <v/>
      </c>
    </row>
    <row r="1635" spans="1:21" ht="14.4" customHeight="1" x14ac:dyDescent="0.3">
      <c r="A1635" s="371" t="s">
        <v>33</v>
      </c>
      <c r="B1635" t="s">
        <v>819</v>
      </c>
      <c r="C1635" s="372">
        <v>485556</v>
      </c>
      <c r="D1635" s="388">
        <f>ROWS(C$5:C1635)</f>
        <v>1631</v>
      </c>
      <c r="E1635" s="388" t="str">
        <f>IF(_xlfn.IFNA(VLOOKUP(A1635,$AG$3:$AH$83,2,FALSE),"")='11.1'!$D$5,TXM!D1635,"")</f>
        <v/>
      </c>
      <c r="F1635" t="str">
        <f>IFERROR(SMALL($E$5:$E$9000,ROWS($E$5:E1635)),"")</f>
        <v/>
      </c>
      <c r="I1635" s="371" t="s">
        <v>85</v>
      </c>
      <c r="J1635" t="s">
        <v>873</v>
      </c>
      <c r="K1635" s="372">
        <v>48575608</v>
      </c>
      <c r="L1635" s="388">
        <f>ROWS(K$5:K1635)</f>
        <v>1631</v>
      </c>
      <c r="M1635" s="388" t="str">
        <f>IF(_xlfn.IFNA(VLOOKUP(I1635,$AG$3:$AH$83,2,FALSE),"")='11.1'!$D$5,TXM!L1635,"")</f>
        <v/>
      </c>
      <c r="N1635" t="str">
        <f>IFERROR(SMALL($M$5:$M$9000,ROWS($M$5:M1635)),"")</f>
        <v/>
      </c>
      <c r="P1635" t="s">
        <v>33</v>
      </c>
      <c r="Q1635" t="s">
        <v>799</v>
      </c>
      <c r="R1635">
        <v>1305689</v>
      </c>
      <c r="S1635" s="388">
        <f>ROWS(R$5:R1635)</f>
        <v>1631</v>
      </c>
      <c r="T1635" s="388" t="str">
        <f>IF(_xlfn.IFNA(VLOOKUP(P1635,$AG$3:$AH$83,2,FALSE),"")='11.1'!$D$5,TXM!S1635,"")</f>
        <v/>
      </c>
      <c r="U1635" t="str">
        <f>IFERROR(SMALL($T$5:$T$9000,ROWS($T$5:T1635)),"")</f>
        <v/>
      </c>
    </row>
    <row r="1636" spans="1:21" ht="14.4" customHeight="1" x14ac:dyDescent="0.3">
      <c r="A1636" s="371" t="s">
        <v>33</v>
      </c>
      <c r="B1636" t="s">
        <v>1402</v>
      </c>
      <c r="C1636" s="372">
        <v>375000</v>
      </c>
      <c r="D1636" s="388">
        <f>ROWS(C$5:C1636)</f>
        <v>1632</v>
      </c>
      <c r="E1636" s="388" t="str">
        <f>IF(_xlfn.IFNA(VLOOKUP(A1636,$AG$3:$AH$83,2,FALSE),"")='11.1'!$D$5,TXM!D1636,"")</f>
        <v/>
      </c>
      <c r="F1636" t="str">
        <f>IFERROR(SMALL($E$5:$E$9000,ROWS($E$5:E1636)),"")</f>
        <v/>
      </c>
      <c r="I1636" s="371" t="s">
        <v>85</v>
      </c>
      <c r="J1636" t="s">
        <v>1252</v>
      </c>
      <c r="K1636" s="372">
        <v>48102723</v>
      </c>
      <c r="L1636" s="388">
        <f>ROWS(K$5:K1636)</f>
        <v>1632</v>
      </c>
      <c r="M1636" s="388" t="str">
        <f>IF(_xlfn.IFNA(VLOOKUP(I1636,$AG$3:$AH$83,2,FALSE),"")='11.1'!$D$5,TXM!L1636,"")</f>
        <v/>
      </c>
      <c r="N1636" t="str">
        <f>IFERROR(SMALL($M$5:$M$9000,ROWS($M$5:M1636)),"")</f>
        <v/>
      </c>
      <c r="P1636" t="s">
        <v>33</v>
      </c>
      <c r="Q1636" t="s">
        <v>1402</v>
      </c>
      <c r="R1636">
        <v>1203971</v>
      </c>
      <c r="S1636" s="388">
        <f>ROWS(R$5:R1636)</f>
        <v>1632</v>
      </c>
      <c r="T1636" s="388" t="str">
        <f>IF(_xlfn.IFNA(VLOOKUP(P1636,$AG$3:$AH$83,2,FALSE),"")='11.1'!$D$5,TXM!S1636,"")</f>
        <v/>
      </c>
      <c r="U1636" t="str">
        <f>IFERROR(SMALL($T$5:$T$9000,ROWS($T$5:T1636)),"")</f>
        <v/>
      </c>
    </row>
    <row r="1637" spans="1:21" ht="14.4" customHeight="1" x14ac:dyDescent="0.3">
      <c r="A1637" s="371" t="s">
        <v>33</v>
      </c>
      <c r="B1637" t="s">
        <v>843</v>
      </c>
      <c r="C1637" s="372">
        <v>291632</v>
      </c>
      <c r="D1637" s="388">
        <f>ROWS(C$5:C1637)</f>
        <v>1633</v>
      </c>
      <c r="E1637" s="388" t="str">
        <f>IF(_xlfn.IFNA(VLOOKUP(A1637,$AG$3:$AH$83,2,FALSE),"")='11.1'!$D$5,TXM!D1637,"")</f>
        <v/>
      </c>
      <c r="F1637" t="str">
        <f>IFERROR(SMALL($E$5:$E$9000,ROWS($E$5:E1637)),"")</f>
        <v/>
      </c>
      <c r="I1637" s="371" t="s">
        <v>85</v>
      </c>
      <c r="J1637" t="s">
        <v>843</v>
      </c>
      <c r="K1637" s="372">
        <v>37832554</v>
      </c>
      <c r="L1637" s="388">
        <f>ROWS(K$5:K1637)</f>
        <v>1633</v>
      </c>
      <c r="M1637" s="388" t="str">
        <f>IF(_xlfn.IFNA(VLOOKUP(I1637,$AG$3:$AH$83,2,FALSE),"")='11.1'!$D$5,TXM!L1637,"")</f>
        <v/>
      </c>
      <c r="N1637" t="str">
        <f>IFERROR(SMALL($M$5:$M$9000,ROWS($M$5:M1637)),"")</f>
        <v/>
      </c>
      <c r="P1637" t="s">
        <v>33</v>
      </c>
      <c r="Q1637" t="s">
        <v>96</v>
      </c>
      <c r="R1637">
        <v>1047375</v>
      </c>
      <c r="S1637" s="388">
        <f>ROWS(R$5:R1637)</f>
        <v>1633</v>
      </c>
      <c r="T1637" s="388" t="str">
        <f>IF(_xlfn.IFNA(VLOOKUP(P1637,$AG$3:$AH$83,2,FALSE),"")='11.1'!$D$5,TXM!S1637,"")</f>
        <v/>
      </c>
      <c r="U1637" t="str">
        <f>IFERROR(SMALL($T$5:$T$9000,ROWS($T$5:T1637)),"")</f>
        <v/>
      </c>
    </row>
    <row r="1638" spans="1:21" ht="14.4" customHeight="1" x14ac:dyDescent="0.3">
      <c r="A1638" s="371" t="s">
        <v>33</v>
      </c>
      <c r="B1638" t="s">
        <v>867</v>
      </c>
      <c r="C1638" s="372">
        <v>213750</v>
      </c>
      <c r="D1638" s="388">
        <f>ROWS(C$5:C1638)</f>
        <v>1634</v>
      </c>
      <c r="E1638" s="388" t="str">
        <f>IF(_xlfn.IFNA(VLOOKUP(A1638,$AG$3:$AH$83,2,FALSE),"")='11.1'!$D$5,TXM!D1638,"")</f>
        <v/>
      </c>
      <c r="F1638" t="str">
        <f>IFERROR(SMALL($E$5:$E$9000,ROWS($E$5:E1638)),"")</f>
        <v/>
      </c>
      <c r="I1638" s="371" t="s">
        <v>85</v>
      </c>
      <c r="J1638" t="s">
        <v>1500</v>
      </c>
      <c r="K1638" s="372">
        <v>36292273</v>
      </c>
      <c r="L1638" s="388">
        <f>ROWS(K$5:K1638)</f>
        <v>1634</v>
      </c>
      <c r="M1638" s="388" t="str">
        <f>IF(_xlfn.IFNA(VLOOKUP(I1638,$AG$3:$AH$83,2,FALSE),"")='11.1'!$D$5,TXM!L1638,"")</f>
        <v/>
      </c>
      <c r="N1638" t="str">
        <f>IFERROR(SMALL($M$5:$M$9000,ROWS($M$5:M1638)),"")</f>
        <v/>
      </c>
      <c r="P1638" t="s">
        <v>33</v>
      </c>
      <c r="Q1638" t="s">
        <v>107</v>
      </c>
      <c r="R1638">
        <v>958325</v>
      </c>
      <c r="S1638" s="388">
        <f>ROWS(R$5:R1638)</f>
        <v>1634</v>
      </c>
      <c r="T1638" s="388" t="str">
        <f>IF(_xlfn.IFNA(VLOOKUP(P1638,$AG$3:$AH$83,2,FALSE),"")='11.1'!$D$5,TXM!S1638,"")</f>
        <v/>
      </c>
      <c r="U1638" t="str">
        <f>IFERROR(SMALL($T$5:$T$9000,ROWS($T$5:T1638)),"")</f>
        <v/>
      </c>
    </row>
    <row r="1639" spans="1:21" ht="14.4" customHeight="1" x14ac:dyDescent="0.3">
      <c r="A1639" s="371" t="s">
        <v>33</v>
      </c>
      <c r="B1639" t="s">
        <v>1265</v>
      </c>
      <c r="C1639" s="372">
        <v>154622</v>
      </c>
      <c r="D1639" s="388">
        <f>ROWS(C$5:C1639)</f>
        <v>1635</v>
      </c>
      <c r="E1639" s="388" t="str">
        <f>IF(_xlfn.IFNA(VLOOKUP(A1639,$AG$3:$AH$83,2,FALSE),"")='11.1'!$D$5,TXM!D1639,"")</f>
        <v/>
      </c>
      <c r="F1639" t="str">
        <f>IFERROR(SMALL($E$5:$E$9000,ROWS($E$5:E1639)),"")</f>
        <v/>
      </c>
      <c r="I1639" s="371" t="s">
        <v>85</v>
      </c>
      <c r="J1639" t="s">
        <v>841</v>
      </c>
      <c r="K1639" s="372">
        <v>33591758</v>
      </c>
      <c r="L1639" s="388">
        <f>ROWS(K$5:K1639)</f>
        <v>1635</v>
      </c>
      <c r="M1639" s="388" t="str">
        <f>IF(_xlfn.IFNA(VLOOKUP(I1639,$AG$3:$AH$83,2,FALSE),"")='11.1'!$D$5,TXM!L1639,"")</f>
        <v/>
      </c>
      <c r="N1639" t="str">
        <f>IFERROR(SMALL($M$5:$M$9000,ROWS($M$5:M1639)),"")</f>
        <v/>
      </c>
      <c r="P1639" t="s">
        <v>33</v>
      </c>
      <c r="Q1639" t="s">
        <v>859</v>
      </c>
      <c r="R1639">
        <v>753560</v>
      </c>
      <c r="S1639" s="388">
        <f>ROWS(R$5:R1639)</f>
        <v>1635</v>
      </c>
      <c r="T1639" s="388" t="str">
        <f>IF(_xlfn.IFNA(VLOOKUP(P1639,$AG$3:$AH$83,2,FALSE),"")='11.1'!$D$5,TXM!S1639,"")</f>
        <v/>
      </c>
      <c r="U1639" t="str">
        <f>IFERROR(SMALL($T$5:$T$9000,ROWS($T$5:T1639)),"")</f>
        <v/>
      </c>
    </row>
    <row r="1640" spans="1:21" ht="14.4" customHeight="1" x14ac:dyDescent="0.3">
      <c r="A1640" s="371" t="s">
        <v>33</v>
      </c>
      <c r="B1640" t="s">
        <v>835</v>
      </c>
      <c r="C1640" s="372">
        <v>114626</v>
      </c>
      <c r="D1640" s="388">
        <f>ROWS(C$5:C1640)</f>
        <v>1636</v>
      </c>
      <c r="E1640" s="388" t="str">
        <f>IF(_xlfn.IFNA(VLOOKUP(A1640,$AG$3:$AH$83,2,FALSE),"")='11.1'!$D$5,TXM!D1640,"")</f>
        <v/>
      </c>
      <c r="F1640" t="str">
        <f>IFERROR(SMALL($E$5:$E$9000,ROWS($E$5:E1640)),"")</f>
        <v/>
      </c>
      <c r="I1640" s="371" t="s">
        <v>85</v>
      </c>
      <c r="J1640" t="s">
        <v>1318</v>
      </c>
      <c r="K1640" s="372">
        <v>33380975</v>
      </c>
      <c r="L1640" s="388">
        <f>ROWS(K$5:K1640)</f>
        <v>1636</v>
      </c>
      <c r="M1640" s="388" t="str">
        <f>IF(_xlfn.IFNA(VLOOKUP(I1640,$AG$3:$AH$83,2,FALSE),"")='11.1'!$D$5,TXM!L1640,"")</f>
        <v/>
      </c>
      <c r="N1640" t="str">
        <f>IFERROR(SMALL($M$5:$M$9000,ROWS($M$5:M1640)),"")</f>
        <v/>
      </c>
      <c r="P1640" t="s">
        <v>33</v>
      </c>
      <c r="Q1640" t="s">
        <v>1001</v>
      </c>
      <c r="R1640">
        <v>719696</v>
      </c>
      <c r="S1640" s="388">
        <f>ROWS(R$5:R1640)</f>
        <v>1636</v>
      </c>
      <c r="T1640" s="388" t="str">
        <f>IF(_xlfn.IFNA(VLOOKUP(P1640,$AG$3:$AH$83,2,FALSE),"")='11.1'!$D$5,TXM!S1640,"")</f>
        <v/>
      </c>
      <c r="U1640" t="str">
        <f>IFERROR(SMALL($T$5:$T$9000,ROWS($T$5:T1640)),"")</f>
        <v/>
      </c>
    </row>
    <row r="1641" spans="1:21" ht="14.4" customHeight="1" x14ac:dyDescent="0.3">
      <c r="A1641" s="371" t="s">
        <v>33</v>
      </c>
      <c r="B1641" t="s">
        <v>1005</v>
      </c>
      <c r="C1641" s="372">
        <v>107501</v>
      </c>
      <c r="D1641" s="388">
        <f>ROWS(C$5:C1641)</f>
        <v>1637</v>
      </c>
      <c r="E1641" s="388" t="str">
        <f>IF(_xlfn.IFNA(VLOOKUP(A1641,$AG$3:$AH$83,2,FALSE),"")='11.1'!$D$5,TXM!D1641,"")</f>
        <v/>
      </c>
      <c r="F1641" t="str">
        <f>IFERROR(SMALL($E$5:$E$9000,ROWS($E$5:E1641)),"")</f>
        <v/>
      </c>
      <c r="I1641" s="371" t="s">
        <v>85</v>
      </c>
      <c r="J1641" t="s">
        <v>999</v>
      </c>
      <c r="K1641" s="372">
        <v>31385772</v>
      </c>
      <c r="L1641" s="388">
        <f>ROWS(K$5:K1641)</f>
        <v>1637</v>
      </c>
      <c r="M1641" s="388" t="str">
        <f>IF(_xlfn.IFNA(VLOOKUP(I1641,$AG$3:$AH$83,2,FALSE),"")='11.1'!$D$5,TXM!L1641,"")</f>
        <v/>
      </c>
      <c r="N1641" t="str">
        <f>IFERROR(SMALL($M$5:$M$9000,ROWS($M$5:M1641)),"")</f>
        <v/>
      </c>
      <c r="P1641" t="s">
        <v>33</v>
      </c>
      <c r="Q1641" t="s">
        <v>1285</v>
      </c>
      <c r="R1641">
        <v>672827</v>
      </c>
      <c r="S1641" s="388">
        <f>ROWS(R$5:R1641)</f>
        <v>1637</v>
      </c>
      <c r="T1641" s="388" t="str">
        <f>IF(_xlfn.IFNA(VLOOKUP(P1641,$AG$3:$AH$83,2,FALSE),"")='11.1'!$D$5,TXM!S1641,"")</f>
        <v/>
      </c>
      <c r="U1641" t="str">
        <f>IFERROR(SMALL($T$5:$T$9000,ROWS($T$5:T1641)),"")</f>
        <v/>
      </c>
    </row>
    <row r="1642" spans="1:21" ht="14.4" customHeight="1" x14ac:dyDescent="0.3">
      <c r="A1642" s="371" t="s">
        <v>33</v>
      </c>
      <c r="B1642" t="s">
        <v>811</v>
      </c>
      <c r="C1642" s="372">
        <v>99974</v>
      </c>
      <c r="D1642" s="388">
        <f>ROWS(C$5:C1642)</f>
        <v>1638</v>
      </c>
      <c r="E1642" s="388" t="str">
        <f>IF(_xlfn.IFNA(VLOOKUP(A1642,$AG$3:$AH$83,2,FALSE),"")='11.1'!$D$5,TXM!D1642,"")</f>
        <v/>
      </c>
      <c r="F1642" t="str">
        <f>IFERROR(SMALL($E$5:$E$9000,ROWS($E$5:E1642)),"")</f>
        <v/>
      </c>
      <c r="I1642" s="371" t="s">
        <v>85</v>
      </c>
      <c r="J1642" t="s">
        <v>100</v>
      </c>
      <c r="K1642" s="372">
        <v>30017663</v>
      </c>
      <c r="L1642" s="388">
        <f>ROWS(K$5:K1642)</f>
        <v>1638</v>
      </c>
      <c r="M1642" s="388" t="str">
        <f>IF(_xlfn.IFNA(VLOOKUP(I1642,$AG$3:$AH$83,2,FALSE),"")='11.1'!$D$5,TXM!L1642,"")</f>
        <v/>
      </c>
      <c r="N1642" t="str">
        <f>IFERROR(SMALL($M$5:$M$9000,ROWS($M$5:M1642)),"")</f>
        <v/>
      </c>
      <c r="P1642" t="s">
        <v>33</v>
      </c>
      <c r="Q1642" t="s">
        <v>835</v>
      </c>
      <c r="R1642">
        <v>665788</v>
      </c>
      <c r="S1642" s="388">
        <f>ROWS(R$5:R1642)</f>
        <v>1638</v>
      </c>
      <c r="T1642" s="388" t="str">
        <f>IF(_xlfn.IFNA(VLOOKUP(P1642,$AG$3:$AH$83,2,FALSE),"")='11.1'!$D$5,TXM!S1642,"")</f>
        <v/>
      </c>
      <c r="U1642" t="str">
        <f>IFERROR(SMALL($T$5:$T$9000,ROWS($T$5:T1642)),"")</f>
        <v/>
      </c>
    </row>
    <row r="1643" spans="1:21" ht="14.4" customHeight="1" x14ac:dyDescent="0.3">
      <c r="A1643" s="371" t="s">
        <v>33</v>
      </c>
      <c r="B1643" t="s">
        <v>94</v>
      </c>
      <c r="C1643" s="372">
        <v>79670</v>
      </c>
      <c r="D1643" s="388">
        <f>ROWS(C$5:C1643)</f>
        <v>1639</v>
      </c>
      <c r="E1643" s="388" t="str">
        <f>IF(_xlfn.IFNA(VLOOKUP(A1643,$AG$3:$AH$83,2,FALSE),"")='11.1'!$D$5,TXM!D1643,"")</f>
        <v/>
      </c>
      <c r="F1643" t="str">
        <f>IFERROR(SMALL($E$5:$E$9000,ROWS($E$5:E1643)),"")</f>
        <v/>
      </c>
      <c r="I1643" s="371" t="s">
        <v>85</v>
      </c>
      <c r="J1643" t="s">
        <v>861</v>
      </c>
      <c r="K1643" s="372">
        <v>28247527</v>
      </c>
      <c r="L1643" s="388">
        <f>ROWS(K$5:K1643)</f>
        <v>1639</v>
      </c>
      <c r="M1643" s="388" t="str">
        <f>IF(_xlfn.IFNA(VLOOKUP(I1643,$AG$3:$AH$83,2,FALSE),"")='11.1'!$D$5,TXM!L1643,"")</f>
        <v/>
      </c>
      <c r="N1643" t="str">
        <f>IFERROR(SMALL($M$5:$M$9000,ROWS($M$5:M1643)),"")</f>
        <v/>
      </c>
      <c r="P1643" t="s">
        <v>33</v>
      </c>
      <c r="Q1643" t="s">
        <v>1000</v>
      </c>
      <c r="R1643">
        <v>663685</v>
      </c>
      <c r="S1643" s="388">
        <f>ROWS(R$5:R1643)</f>
        <v>1639</v>
      </c>
      <c r="T1643" s="388" t="str">
        <f>IF(_xlfn.IFNA(VLOOKUP(P1643,$AG$3:$AH$83,2,FALSE),"")='11.1'!$D$5,TXM!S1643,"")</f>
        <v/>
      </c>
      <c r="U1643" t="str">
        <f>IFERROR(SMALL($T$5:$T$9000,ROWS($T$5:T1643)),"")</f>
        <v/>
      </c>
    </row>
    <row r="1644" spans="1:21" ht="14.4" customHeight="1" x14ac:dyDescent="0.3">
      <c r="A1644" s="371" t="s">
        <v>33</v>
      </c>
      <c r="B1644" t="s">
        <v>859</v>
      </c>
      <c r="C1644" s="372">
        <v>41637</v>
      </c>
      <c r="D1644" s="388">
        <f>ROWS(C$5:C1644)</f>
        <v>1640</v>
      </c>
      <c r="E1644" s="388" t="str">
        <f>IF(_xlfn.IFNA(VLOOKUP(A1644,$AG$3:$AH$83,2,FALSE),"")='11.1'!$D$5,TXM!D1644,"")</f>
        <v/>
      </c>
      <c r="F1644" t="str">
        <f>IFERROR(SMALL($E$5:$E$9000,ROWS($E$5:E1644)),"")</f>
        <v/>
      </c>
      <c r="I1644" s="371" t="s">
        <v>85</v>
      </c>
      <c r="J1644" t="s">
        <v>835</v>
      </c>
      <c r="K1644" s="372">
        <v>28237383</v>
      </c>
      <c r="L1644" s="388">
        <f>ROWS(K$5:K1644)</f>
        <v>1640</v>
      </c>
      <c r="M1644" s="388" t="str">
        <f>IF(_xlfn.IFNA(VLOOKUP(I1644,$AG$3:$AH$83,2,FALSE),"")='11.1'!$D$5,TXM!L1644,"")</f>
        <v/>
      </c>
      <c r="N1644" t="str">
        <f>IFERROR(SMALL($M$5:$M$9000,ROWS($M$5:M1644)),"")</f>
        <v/>
      </c>
      <c r="P1644" t="s">
        <v>33</v>
      </c>
      <c r="Q1644" t="s">
        <v>811</v>
      </c>
      <c r="R1644">
        <v>341617</v>
      </c>
      <c r="S1644" s="388">
        <f>ROWS(R$5:R1644)</f>
        <v>1640</v>
      </c>
      <c r="T1644" s="388" t="str">
        <f>IF(_xlfn.IFNA(VLOOKUP(P1644,$AG$3:$AH$83,2,FALSE),"")='11.1'!$D$5,TXM!S1644,"")</f>
        <v/>
      </c>
      <c r="U1644" t="str">
        <f>IFERROR(SMALL($T$5:$T$9000,ROWS($T$5:T1644)),"")</f>
        <v/>
      </c>
    </row>
    <row r="1645" spans="1:21" ht="14.4" customHeight="1" x14ac:dyDescent="0.3">
      <c r="A1645" s="371" t="s">
        <v>33</v>
      </c>
      <c r="B1645" t="s">
        <v>98</v>
      </c>
      <c r="C1645" s="372">
        <v>11716</v>
      </c>
      <c r="D1645" s="388">
        <f>ROWS(C$5:C1645)</f>
        <v>1641</v>
      </c>
      <c r="E1645" s="388" t="str">
        <f>IF(_xlfn.IFNA(VLOOKUP(A1645,$AG$3:$AH$83,2,FALSE),"")='11.1'!$D$5,TXM!D1645,"")</f>
        <v/>
      </c>
      <c r="F1645" t="str">
        <f>IFERROR(SMALL($E$5:$E$9000,ROWS($E$5:E1645)),"")</f>
        <v/>
      </c>
      <c r="I1645" s="371" t="s">
        <v>85</v>
      </c>
      <c r="J1645" t="s">
        <v>785</v>
      </c>
      <c r="K1645" s="372">
        <v>27813190</v>
      </c>
      <c r="L1645" s="388">
        <f>ROWS(K$5:K1645)</f>
        <v>1641</v>
      </c>
      <c r="M1645" s="388" t="str">
        <f>IF(_xlfn.IFNA(VLOOKUP(I1645,$AG$3:$AH$83,2,FALSE),"")='11.1'!$D$5,TXM!L1645,"")</f>
        <v/>
      </c>
      <c r="N1645" t="str">
        <f>IFERROR(SMALL($M$5:$M$9000,ROWS($M$5:M1645)),"")</f>
        <v/>
      </c>
      <c r="P1645" t="s">
        <v>33</v>
      </c>
      <c r="Q1645" t="s">
        <v>1240</v>
      </c>
      <c r="R1645">
        <v>294088</v>
      </c>
      <c r="S1645" s="388">
        <f>ROWS(R$5:R1645)</f>
        <v>1641</v>
      </c>
      <c r="T1645" s="388" t="str">
        <f>IF(_xlfn.IFNA(VLOOKUP(P1645,$AG$3:$AH$83,2,FALSE),"")='11.1'!$D$5,TXM!S1645,"")</f>
        <v/>
      </c>
      <c r="U1645" t="str">
        <f>IFERROR(SMALL($T$5:$T$9000,ROWS($T$5:T1645)),"")</f>
        <v/>
      </c>
    </row>
    <row r="1646" spans="1:21" ht="14.4" customHeight="1" x14ac:dyDescent="0.3">
      <c r="A1646" s="371" t="s">
        <v>33</v>
      </c>
      <c r="B1646" t="s">
        <v>100</v>
      </c>
      <c r="C1646" s="372">
        <v>4500</v>
      </c>
      <c r="D1646" s="388">
        <f>ROWS(C$5:C1646)</f>
        <v>1642</v>
      </c>
      <c r="E1646" s="388" t="str">
        <f>IF(_xlfn.IFNA(VLOOKUP(A1646,$AG$3:$AH$83,2,FALSE),"")='11.1'!$D$5,TXM!D1646,"")</f>
        <v/>
      </c>
      <c r="F1646" t="str">
        <f>IFERROR(SMALL($E$5:$E$9000,ROWS($E$5:E1646)),"")</f>
        <v/>
      </c>
      <c r="I1646" s="371" t="s">
        <v>85</v>
      </c>
      <c r="J1646" t="s">
        <v>104</v>
      </c>
      <c r="K1646" s="372">
        <v>17455116</v>
      </c>
      <c r="L1646" s="388">
        <f>ROWS(K$5:K1646)</f>
        <v>1642</v>
      </c>
      <c r="M1646" s="388" t="str">
        <f>IF(_xlfn.IFNA(VLOOKUP(I1646,$AG$3:$AH$83,2,FALSE),"")='11.1'!$D$5,TXM!L1646,"")</f>
        <v/>
      </c>
      <c r="N1646" t="str">
        <f>IFERROR(SMALL($M$5:$M$9000,ROWS($M$5:M1646)),"")</f>
        <v/>
      </c>
      <c r="P1646" t="s">
        <v>33</v>
      </c>
      <c r="Q1646" t="s">
        <v>171</v>
      </c>
      <c r="R1646">
        <v>59738</v>
      </c>
      <c r="S1646" s="388">
        <f>ROWS(R$5:R1646)</f>
        <v>1642</v>
      </c>
      <c r="T1646" s="388" t="str">
        <f>IF(_xlfn.IFNA(VLOOKUP(P1646,$AG$3:$AH$83,2,FALSE),"")='11.1'!$D$5,TXM!S1646,"")</f>
        <v/>
      </c>
      <c r="U1646" t="str">
        <f>IFERROR(SMALL($T$5:$T$9000,ROWS($T$5:T1646)),"")</f>
        <v/>
      </c>
    </row>
    <row r="1647" spans="1:21" ht="14.4" customHeight="1" x14ac:dyDescent="0.3">
      <c r="A1647" s="371" t="s">
        <v>33</v>
      </c>
      <c r="B1647" t="s">
        <v>1240</v>
      </c>
      <c r="C1647" s="372">
        <v>1819</v>
      </c>
      <c r="D1647" s="388">
        <f>ROWS(C$5:C1647)</f>
        <v>1643</v>
      </c>
      <c r="E1647" s="388" t="str">
        <f>IF(_xlfn.IFNA(VLOOKUP(A1647,$AG$3:$AH$83,2,FALSE),"")='11.1'!$D$5,TXM!D1647,"")</f>
        <v/>
      </c>
      <c r="F1647" t="str">
        <f>IFERROR(SMALL($E$5:$E$9000,ROWS($E$5:E1647)),"")</f>
        <v/>
      </c>
      <c r="I1647" s="371" t="s">
        <v>85</v>
      </c>
      <c r="J1647" t="s">
        <v>1275</v>
      </c>
      <c r="K1647" s="372">
        <v>17102876</v>
      </c>
      <c r="L1647" s="388">
        <f>ROWS(K$5:K1647)</f>
        <v>1643</v>
      </c>
      <c r="M1647" s="388" t="str">
        <f>IF(_xlfn.IFNA(VLOOKUP(I1647,$AG$3:$AH$83,2,FALSE),"")='11.1'!$D$5,TXM!L1647,"")</f>
        <v/>
      </c>
      <c r="N1647" t="str">
        <f>IFERROR(SMALL($M$5:$M$9000,ROWS($M$5:M1647)),"")</f>
        <v/>
      </c>
      <c r="P1647" t="s">
        <v>33</v>
      </c>
      <c r="Q1647" t="s">
        <v>1003</v>
      </c>
      <c r="R1647">
        <v>41212</v>
      </c>
      <c r="S1647" s="388">
        <f>ROWS(R$5:R1647)</f>
        <v>1643</v>
      </c>
      <c r="T1647" s="388" t="str">
        <f>IF(_xlfn.IFNA(VLOOKUP(P1647,$AG$3:$AH$83,2,FALSE),"")='11.1'!$D$5,TXM!S1647,"")</f>
        <v/>
      </c>
      <c r="U1647" t="str">
        <f>IFERROR(SMALL($T$5:$T$9000,ROWS($T$5:T1647)),"")</f>
        <v/>
      </c>
    </row>
    <row r="1648" spans="1:21" ht="14.4" customHeight="1" x14ac:dyDescent="0.3">
      <c r="A1648" s="371" t="s">
        <v>33</v>
      </c>
      <c r="B1648" t="s">
        <v>1006</v>
      </c>
      <c r="C1648" s="372">
        <v>405</v>
      </c>
      <c r="D1648" s="388">
        <f>ROWS(C$5:C1648)</f>
        <v>1644</v>
      </c>
      <c r="E1648" s="388" t="str">
        <f>IF(_xlfn.IFNA(VLOOKUP(A1648,$AG$3:$AH$83,2,FALSE),"")='11.1'!$D$5,TXM!D1648,"")</f>
        <v/>
      </c>
      <c r="F1648" t="str">
        <f>IFERROR(SMALL($E$5:$E$9000,ROWS($E$5:E1648)),"")</f>
        <v/>
      </c>
      <c r="I1648" s="371" t="s">
        <v>85</v>
      </c>
      <c r="J1648" t="s">
        <v>819</v>
      </c>
      <c r="K1648" s="372">
        <v>16503824</v>
      </c>
      <c r="L1648" s="388">
        <f>ROWS(K$5:K1648)</f>
        <v>1644</v>
      </c>
      <c r="M1648" s="388" t="str">
        <f>IF(_xlfn.IFNA(VLOOKUP(I1648,$AG$3:$AH$83,2,FALSE),"")='11.1'!$D$5,TXM!L1648,"")</f>
        <v/>
      </c>
      <c r="N1648" t="str">
        <f>IFERROR(SMALL($M$5:$M$9000,ROWS($M$5:M1648)),"")</f>
        <v/>
      </c>
      <c r="P1648" t="s">
        <v>33</v>
      </c>
      <c r="Q1648" t="s">
        <v>1441</v>
      </c>
      <c r="R1648">
        <v>37940</v>
      </c>
      <c r="S1648" s="388">
        <f>ROWS(R$5:R1648)</f>
        <v>1644</v>
      </c>
      <c r="T1648" s="388" t="str">
        <f>IF(_xlfn.IFNA(VLOOKUP(P1648,$AG$3:$AH$83,2,FALSE),"")='11.1'!$D$5,TXM!S1648,"")</f>
        <v/>
      </c>
      <c r="U1648" t="str">
        <f>IFERROR(SMALL($T$5:$T$9000,ROWS($T$5:T1648)),"")</f>
        <v/>
      </c>
    </row>
    <row r="1649" spans="1:21" ht="14.4" customHeight="1" x14ac:dyDescent="0.3">
      <c r="A1649" s="371" t="s">
        <v>33</v>
      </c>
      <c r="B1649" t="s">
        <v>841</v>
      </c>
      <c r="C1649" s="372">
        <v>321</v>
      </c>
      <c r="D1649" s="388">
        <f>ROWS(C$5:C1649)</f>
        <v>1645</v>
      </c>
      <c r="E1649" s="388" t="str">
        <f>IF(_xlfn.IFNA(VLOOKUP(A1649,$AG$3:$AH$83,2,FALSE),"")='11.1'!$D$5,TXM!D1649,"")</f>
        <v/>
      </c>
      <c r="F1649" t="str">
        <f>IFERROR(SMALL($E$5:$E$9000,ROWS($E$5:E1649)),"")</f>
        <v/>
      </c>
      <c r="I1649" s="371" t="s">
        <v>85</v>
      </c>
      <c r="J1649" t="s">
        <v>791</v>
      </c>
      <c r="K1649" s="372">
        <v>16173632</v>
      </c>
      <c r="L1649" s="388">
        <f>ROWS(K$5:K1649)</f>
        <v>1645</v>
      </c>
      <c r="M1649" s="388" t="str">
        <f>IF(_xlfn.IFNA(VLOOKUP(I1649,$AG$3:$AH$83,2,FALSE),"")='11.1'!$D$5,TXM!L1649,"")</f>
        <v/>
      </c>
      <c r="N1649" t="str">
        <f>IFERROR(SMALL($M$5:$M$9000,ROWS($M$5:M1649)),"")</f>
        <v/>
      </c>
      <c r="P1649" t="s">
        <v>33</v>
      </c>
      <c r="Q1649" t="s">
        <v>847</v>
      </c>
      <c r="R1649">
        <v>24130</v>
      </c>
      <c r="S1649" s="388">
        <f>ROWS(R$5:R1649)</f>
        <v>1645</v>
      </c>
      <c r="T1649" s="388" t="str">
        <f>IF(_xlfn.IFNA(VLOOKUP(P1649,$AG$3:$AH$83,2,FALSE),"")='11.1'!$D$5,TXM!S1649,"")</f>
        <v/>
      </c>
      <c r="U1649" t="str">
        <f>IFERROR(SMALL($T$5:$T$9000,ROWS($T$5:T1649)),"")</f>
        <v/>
      </c>
    </row>
    <row r="1650" spans="1:21" ht="14.4" customHeight="1" x14ac:dyDescent="0.3">
      <c r="A1650" s="371" t="s">
        <v>33</v>
      </c>
      <c r="B1650" t="s">
        <v>171</v>
      </c>
      <c r="C1650" s="372">
        <v>300</v>
      </c>
      <c r="D1650" s="388">
        <f>ROWS(C$5:C1650)</f>
        <v>1646</v>
      </c>
      <c r="E1650" s="388" t="str">
        <f>IF(_xlfn.IFNA(VLOOKUP(A1650,$AG$3:$AH$83,2,FALSE),"")='11.1'!$D$5,TXM!D1650,"")</f>
        <v/>
      </c>
      <c r="F1650" t="str">
        <f>IFERROR(SMALL($E$5:$E$9000,ROWS($E$5:E1650)),"")</f>
        <v/>
      </c>
      <c r="I1650" s="371" t="s">
        <v>85</v>
      </c>
      <c r="J1650" t="s">
        <v>108</v>
      </c>
      <c r="K1650" s="372">
        <v>15708177</v>
      </c>
      <c r="L1650" s="388">
        <f>ROWS(K$5:K1650)</f>
        <v>1646</v>
      </c>
      <c r="M1650" s="388" t="str">
        <f>IF(_xlfn.IFNA(VLOOKUP(I1650,$AG$3:$AH$83,2,FALSE),"")='11.1'!$D$5,TXM!L1650,"")</f>
        <v/>
      </c>
      <c r="N1650" t="str">
        <f>IFERROR(SMALL($M$5:$M$9000,ROWS($M$5:M1650)),"")</f>
        <v/>
      </c>
      <c r="P1650" t="s">
        <v>33</v>
      </c>
      <c r="Q1650" t="s">
        <v>791</v>
      </c>
      <c r="R1650">
        <v>22500</v>
      </c>
      <c r="S1650" s="388">
        <f>ROWS(R$5:R1650)</f>
        <v>1646</v>
      </c>
      <c r="T1650" s="388" t="str">
        <f>IF(_xlfn.IFNA(VLOOKUP(P1650,$AG$3:$AH$83,2,FALSE),"")='11.1'!$D$5,TXM!S1650,"")</f>
        <v/>
      </c>
      <c r="U1650" t="str">
        <f>IFERROR(SMALL($T$5:$T$9000,ROWS($T$5:T1650)),"")</f>
        <v/>
      </c>
    </row>
    <row r="1651" spans="1:21" ht="14.4" customHeight="1" x14ac:dyDescent="0.3">
      <c r="A1651" s="371" t="s">
        <v>52</v>
      </c>
      <c r="B1651" t="s">
        <v>783</v>
      </c>
      <c r="C1651" s="372">
        <v>1474474568</v>
      </c>
      <c r="D1651" s="388">
        <f>ROWS(C$5:C1651)</f>
        <v>1647</v>
      </c>
      <c r="E1651" s="388" t="str">
        <f>IF(_xlfn.IFNA(VLOOKUP(A1651,$AG$3:$AH$83,2,FALSE),"")='11.1'!$D$5,TXM!D1651,"")</f>
        <v/>
      </c>
      <c r="F1651" t="str">
        <f>IFERROR(SMALL($E$5:$E$9000,ROWS($E$5:E1651)),"")</f>
        <v/>
      </c>
      <c r="I1651" s="371" t="s">
        <v>85</v>
      </c>
      <c r="J1651" t="s">
        <v>837</v>
      </c>
      <c r="K1651" s="372">
        <v>15005619</v>
      </c>
      <c r="L1651" s="388">
        <f>ROWS(K$5:K1651)</f>
        <v>1647</v>
      </c>
      <c r="M1651" s="388" t="str">
        <f>IF(_xlfn.IFNA(VLOOKUP(I1651,$AG$3:$AH$83,2,FALSE),"")='11.1'!$D$5,TXM!L1651,"")</f>
        <v/>
      </c>
      <c r="N1651" t="str">
        <f>IFERROR(SMALL($M$5:$M$9000,ROWS($M$5:M1651)),"")</f>
        <v/>
      </c>
      <c r="P1651" t="s">
        <v>33</v>
      </c>
      <c r="Q1651" t="s">
        <v>837</v>
      </c>
      <c r="R1651">
        <v>15819</v>
      </c>
      <c r="S1651" s="388">
        <f>ROWS(R$5:R1651)</f>
        <v>1647</v>
      </c>
      <c r="T1651" s="388" t="str">
        <f>IF(_xlfn.IFNA(VLOOKUP(P1651,$AG$3:$AH$83,2,FALSE),"")='11.1'!$D$5,TXM!S1651,"")</f>
        <v/>
      </c>
      <c r="U1651" t="str">
        <f>IFERROR(SMALL($T$5:$T$9000,ROWS($T$5:T1651)),"")</f>
        <v/>
      </c>
    </row>
    <row r="1652" spans="1:21" ht="14.4" customHeight="1" x14ac:dyDescent="0.3">
      <c r="A1652" s="371" t="s">
        <v>52</v>
      </c>
      <c r="B1652" t="s">
        <v>1000</v>
      </c>
      <c r="C1652" s="372">
        <v>169904497</v>
      </c>
      <c r="D1652" s="388">
        <f>ROWS(C$5:C1652)</f>
        <v>1648</v>
      </c>
      <c r="E1652" s="388" t="str">
        <f>IF(_xlfn.IFNA(VLOOKUP(A1652,$AG$3:$AH$83,2,FALSE),"")='11.1'!$D$5,TXM!D1652,"")</f>
        <v/>
      </c>
      <c r="F1652" t="str">
        <f>IFERROR(SMALL($E$5:$E$9000,ROWS($E$5:E1652)),"")</f>
        <v/>
      </c>
      <c r="I1652" s="371" t="s">
        <v>85</v>
      </c>
      <c r="J1652" t="s">
        <v>859</v>
      </c>
      <c r="K1652" s="372">
        <v>14638101</v>
      </c>
      <c r="L1652" s="388">
        <f>ROWS(K$5:K1652)</f>
        <v>1648</v>
      </c>
      <c r="M1652" s="388" t="str">
        <f>IF(_xlfn.IFNA(VLOOKUP(I1652,$AG$3:$AH$83,2,FALSE),"")='11.1'!$D$5,TXM!L1652,"")</f>
        <v/>
      </c>
      <c r="N1652" t="str">
        <f>IFERROR(SMALL($M$5:$M$9000,ROWS($M$5:M1652)),"")</f>
        <v/>
      </c>
      <c r="P1652" t="s">
        <v>33</v>
      </c>
      <c r="Q1652" t="s">
        <v>1434</v>
      </c>
      <c r="R1652">
        <v>15156</v>
      </c>
      <c r="S1652" s="388">
        <f>ROWS(R$5:R1652)</f>
        <v>1648</v>
      </c>
      <c r="T1652" s="388" t="str">
        <f>IF(_xlfn.IFNA(VLOOKUP(P1652,$AG$3:$AH$83,2,FALSE),"")='11.1'!$D$5,TXM!S1652,"")</f>
        <v/>
      </c>
      <c r="U1652" t="str">
        <f>IFERROR(SMALL($T$5:$T$9000,ROWS($T$5:T1652)),"")</f>
        <v/>
      </c>
    </row>
    <row r="1653" spans="1:21" ht="14.4" customHeight="1" x14ac:dyDescent="0.3">
      <c r="A1653" s="371" t="s">
        <v>52</v>
      </c>
      <c r="B1653" t="s">
        <v>863</v>
      </c>
      <c r="C1653" s="372">
        <v>891324</v>
      </c>
      <c r="D1653" s="388">
        <f>ROWS(C$5:C1653)</f>
        <v>1649</v>
      </c>
      <c r="E1653" s="388" t="str">
        <f>IF(_xlfn.IFNA(VLOOKUP(A1653,$AG$3:$AH$83,2,FALSE),"")='11.1'!$D$5,TXM!D1653,"")</f>
        <v/>
      </c>
      <c r="F1653" t="str">
        <f>IFERROR(SMALL($E$5:$E$9000,ROWS($E$5:E1653)),"")</f>
        <v/>
      </c>
      <c r="I1653" s="371" t="s">
        <v>85</v>
      </c>
      <c r="J1653" t="s">
        <v>775</v>
      </c>
      <c r="K1653" s="372">
        <v>11762282</v>
      </c>
      <c r="L1653" s="388">
        <f>ROWS(K$5:K1653)</f>
        <v>1649</v>
      </c>
      <c r="M1653" s="388" t="str">
        <f>IF(_xlfn.IFNA(VLOOKUP(I1653,$AG$3:$AH$83,2,FALSE),"")='11.1'!$D$5,TXM!L1653,"")</f>
        <v/>
      </c>
      <c r="N1653" t="str">
        <f>IFERROR(SMALL($M$5:$M$9000,ROWS($M$5:M1653)),"")</f>
        <v/>
      </c>
      <c r="P1653" t="s">
        <v>33</v>
      </c>
      <c r="Q1653" t="s">
        <v>1006</v>
      </c>
      <c r="R1653">
        <v>3157</v>
      </c>
      <c r="S1653" s="388">
        <f>ROWS(R$5:R1653)</f>
        <v>1649</v>
      </c>
      <c r="T1653" s="388" t="str">
        <f>IF(_xlfn.IFNA(VLOOKUP(P1653,$AG$3:$AH$83,2,FALSE),"")='11.1'!$D$5,TXM!S1653,"")</f>
        <v/>
      </c>
      <c r="U1653" t="str">
        <f>IFERROR(SMALL($T$5:$T$9000,ROWS($T$5:T1653)),"")</f>
        <v/>
      </c>
    </row>
    <row r="1654" spans="1:21" ht="14.4" customHeight="1" x14ac:dyDescent="0.3">
      <c r="A1654" s="371" t="s">
        <v>52</v>
      </c>
      <c r="B1654" t="s">
        <v>1275</v>
      </c>
      <c r="C1654" s="372">
        <v>745135</v>
      </c>
      <c r="D1654" s="388">
        <f>ROWS(C$5:C1654)</f>
        <v>1650</v>
      </c>
      <c r="E1654" s="388" t="str">
        <f>IF(_xlfn.IFNA(VLOOKUP(A1654,$AG$3:$AH$83,2,FALSE),"")='11.1'!$D$5,TXM!D1654,"")</f>
        <v/>
      </c>
      <c r="F1654" t="str">
        <f>IFERROR(SMALL($E$5:$E$9000,ROWS($E$5:E1654)),"")</f>
        <v/>
      </c>
      <c r="I1654" s="371" t="s">
        <v>85</v>
      </c>
      <c r="J1654" t="s">
        <v>1001</v>
      </c>
      <c r="K1654" s="372">
        <v>10857422</v>
      </c>
      <c r="L1654" s="388">
        <f>ROWS(K$5:K1654)</f>
        <v>1650</v>
      </c>
      <c r="M1654" s="388" t="str">
        <f>IF(_xlfn.IFNA(VLOOKUP(I1654,$AG$3:$AH$83,2,FALSE),"")='11.1'!$D$5,TXM!L1654,"")</f>
        <v/>
      </c>
      <c r="N1654" t="str">
        <f>IFERROR(SMALL($M$5:$M$9000,ROWS($M$5:M1654)),"")</f>
        <v/>
      </c>
      <c r="P1654" t="s">
        <v>33</v>
      </c>
      <c r="Q1654" t="s">
        <v>1002</v>
      </c>
      <c r="R1654">
        <v>2804</v>
      </c>
      <c r="S1654" s="388">
        <f>ROWS(R$5:R1654)</f>
        <v>1650</v>
      </c>
      <c r="T1654" s="388" t="str">
        <f>IF(_xlfn.IFNA(VLOOKUP(P1654,$AG$3:$AH$83,2,FALSE),"")='11.1'!$D$5,TXM!S1654,"")</f>
        <v/>
      </c>
      <c r="U1654" t="str">
        <f>IFERROR(SMALL($T$5:$T$9000,ROWS($T$5:T1654)),"")</f>
        <v/>
      </c>
    </row>
    <row r="1655" spans="1:21" ht="14.4" customHeight="1" x14ac:dyDescent="0.3">
      <c r="A1655" s="371" t="s">
        <v>52</v>
      </c>
      <c r="B1655" t="s">
        <v>96</v>
      </c>
      <c r="C1655" s="372">
        <v>480548</v>
      </c>
      <c r="D1655" s="388">
        <f>ROWS(C$5:C1655)</f>
        <v>1651</v>
      </c>
      <c r="E1655" s="388" t="str">
        <f>IF(_xlfn.IFNA(VLOOKUP(A1655,$AG$3:$AH$83,2,FALSE),"")='11.1'!$D$5,TXM!D1655,"")</f>
        <v/>
      </c>
      <c r="F1655" t="str">
        <f>IFERROR(SMALL($E$5:$E$9000,ROWS($E$5:E1655)),"")</f>
        <v/>
      </c>
      <c r="I1655" s="371" t="s">
        <v>85</v>
      </c>
      <c r="J1655" t="s">
        <v>813</v>
      </c>
      <c r="K1655" s="372">
        <v>10853838</v>
      </c>
      <c r="L1655" s="388">
        <f>ROWS(K$5:K1655)</f>
        <v>1651</v>
      </c>
      <c r="M1655" s="388" t="str">
        <f>IF(_xlfn.IFNA(VLOOKUP(I1655,$AG$3:$AH$83,2,FALSE),"")='11.1'!$D$5,TXM!L1655,"")</f>
        <v/>
      </c>
      <c r="N1655" t="str">
        <f>IFERROR(SMALL($M$5:$M$9000,ROWS($M$5:M1655)),"")</f>
        <v/>
      </c>
      <c r="P1655" t="s">
        <v>33</v>
      </c>
      <c r="Q1655" t="s">
        <v>861</v>
      </c>
      <c r="R1655">
        <v>596</v>
      </c>
      <c r="S1655" s="388">
        <f>ROWS(R$5:R1655)</f>
        <v>1651</v>
      </c>
      <c r="T1655" s="388" t="str">
        <f>IF(_xlfn.IFNA(VLOOKUP(P1655,$AG$3:$AH$83,2,FALSE),"")='11.1'!$D$5,TXM!S1655,"")</f>
        <v/>
      </c>
      <c r="U1655" t="str">
        <f>IFERROR(SMALL($T$5:$T$9000,ROWS($T$5:T1655)),"")</f>
        <v/>
      </c>
    </row>
    <row r="1656" spans="1:21" ht="14.4" customHeight="1" x14ac:dyDescent="0.3">
      <c r="A1656" s="371" t="s">
        <v>52</v>
      </c>
      <c r="B1656" t="s">
        <v>91</v>
      </c>
      <c r="C1656" s="372">
        <v>331418</v>
      </c>
      <c r="D1656" s="388">
        <f>ROWS(C$5:C1656)</f>
        <v>1652</v>
      </c>
      <c r="E1656" s="388" t="str">
        <f>IF(_xlfn.IFNA(VLOOKUP(A1656,$AG$3:$AH$83,2,FALSE),"")='11.1'!$D$5,TXM!D1656,"")</f>
        <v/>
      </c>
      <c r="F1656" t="str">
        <f>IFERROR(SMALL($E$5:$E$9000,ROWS($E$5:E1656)),"")</f>
        <v/>
      </c>
      <c r="I1656" s="371" t="s">
        <v>85</v>
      </c>
      <c r="J1656" t="s">
        <v>1005</v>
      </c>
      <c r="K1656" s="372">
        <v>10691771</v>
      </c>
      <c r="L1656" s="388">
        <f>ROWS(K$5:K1656)</f>
        <v>1652</v>
      </c>
      <c r="M1656" s="388" t="str">
        <f>IF(_xlfn.IFNA(VLOOKUP(I1656,$AG$3:$AH$83,2,FALSE),"")='11.1'!$D$5,TXM!L1656,"")</f>
        <v/>
      </c>
      <c r="N1656" t="str">
        <f>IFERROR(SMALL($M$5:$M$9000,ROWS($M$5:M1656)),"")</f>
        <v/>
      </c>
      <c r="P1656" t="s">
        <v>33</v>
      </c>
      <c r="Q1656" t="s">
        <v>1005</v>
      </c>
      <c r="R1656">
        <v>74</v>
      </c>
      <c r="S1656" s="388">
        <f>ROWS(R$5:R1656)</f>
        <v>1652</v>
      </c>
      <c r="T1656" s="388" t="str">
        <f>IF(_xlfn.IFNA(VLOOKUP(P1656,$AG$3:$AH$83,2,FALSE),"")='11.1'!$D$5,TXM!S1656,"")</f>
        <v/>
      </c>
      <c r="U1656" t="str">
        <f>IFERROR(SMALL($T$5:$T$9000,ROWS($T$5:T1656)),"")</f>
        <v/>
      </c>
    </row>
    <row r="1657" spans="1:21" ht="14.4" customHeight="1" x14ac:dyDescent="0.3">
      <c r="A1657" s="371" t="s">
        <v>52</v>
      </c>
      <c r="B1657" t="s">
        <v>773</v>
      </c>
      <c r="C1657" s="372">
        <v>298573</v>
      </c>
      <c r="D1657" s="388">
        <f>ROWS(C$5:C1657)</f>
        <v>1653</v>
      </c>
      <c r="E1657" s="388" t="str">
        <f>IF(_xlfn.IFNA(VLOOKUP(A1657,$AG$3:$AH$83,2,FALSE),"")='11.1'!$D$5,TXM!D1657,"")</f>
        <v/>
      </c>
      <c r="F1657" t="str">
        <f>IFERROR(SMALL($E$5:$E$9000,ROWS($E$5:E1657)),"")</f>
        <v/>
      </c>
      <c r="I1657" s="371" t="s">
        <v>85</v>
      </c>
      <c r="J1657" t="s">
        <v>106</v>
      </c>
      <c r="K1657" s="372">
        <v>7148265</v>
      </c>
      <c r="L1657" s="388">
        <f>ROWS(K$5:K1657)</f>
        <v>1653</v>
      </c>
      <c r="M1657" s="388" t="str">
        <f>IF(_xlfn.IFNA(VLOOKUP(I1657,$AG$3:$AH$83,2,FALSE),"")='11.1'!$D$5,TXM!L1657,"")</f>
        <v/>
      </c>
      <c r="N1657" t="str">
        <f>IFERROR(SMALL($M$5:$M$9000,ROWS($M$5:M1657)),"")</f>
        <v/>
      </c>
      <c r="P1657" t="s">
        <v>33</v>
      </c>
      <c r="Q1657" t="s">
        <v>785</v>
      </c>
      <c r="R1657">
        <v>67</v>
      </c>
      <c r="S1657" s="388">
        <f>ROWS(R$5:R1657)</f>
        <v>1653</v>
      </c>
      <c r="T1657" s="388" t="str">
        <f>IF(_xlfn.IFNA(VLOOKUP(P1657,$AG$3:$AH$83,2,FALSE),"")='11.1'!$D$5,TXM!S1657,"")</f>
        <v/>
      </c>
      <c r="U1657" t="str">
        <f>IFERROR(SMALL($T$5:$T$9000,ROWS($T$5:T1657)),"")</f>
        <v/>
      </c>
    </row>
    <row r="1658" spans="1:21" ht="14.4" customHeight="1" x14ac:dyDescent="0.3">
      <c r="A1658" s="371" t="s">
        <v>52</v>
      </c>
      <c r="B1658" t="s">
        <v>107</v>
      </c>
      <c r="C1658" s="372">
        <v>281698</v>
      </c>
      <c r="D1658" s="388">
        <f>ROWS(C$5:C1658)</f>
        <v>1654</v>
      </c>
      <c r="E1658" s="388" t="str">
        <f>IF(_xlfn.IFNA(VLOOKUP(A1658,$AG$3:$AH$83,2,FALSE),"")='11.1'!$D$5,TXM!D1658,"")</f>
        <v/>
      </c>
      <c r="F1658" t="str">
        <f>IFERROR(SMALL($E$5:$E$9000,ROWS($E$5:E1658)),"")</f>
        <v/>
      </c>
      <c r="I1658" s="371" t="s">
        <v>85</v>
      </c>
      <c r="J1658" t="s">
        <v>1006</v>
      </c>
      <c r="K1658" s="372">
        <v>6524942</v>
      </c>
      <c r="L1658" s="388">
        <f>ROWS(K$5:K1658)</f>
        <v>1654</v>
      </c>
      <c r="M1658" s="388" t="str">
        <f>IF(_xlfn.IFNA(VLOOKUP(I1658,$AG$3:$AH$83,2,FALSE),"")='11.1'!$D$5,TXM!L1658,"")</f>
        <v/>
      </c>
      <c r="N1658" t="str">
        <f>IFERROR(SMALL($M$5:$M$9000,ROWS($M$5:M1658)),"")</f>
        <v/>
      </c>
      <c r="P1658" t="s">
        <v>52</v>
      </c>
      <c r="Q1658" t="s">
        <v>789</v>
      </c>
      <c r="R1658">
        <v>1231780</v>
      </c>
      <c r="S1658" s="388">
        <f>ROWS(R$5:R1658)</f>
        <v>1654</v>
      </c>
      <c r="T1658" s="388" t="str">
        <f>IF(_xlfn.IFNA(VLOOKUP(P1658,$AG$3:$AH$83,2,FALSE),"")='11.1'!$D$5,TXM!S1658,"")</f>
        <v/>
      </c>
      <c r="U1658" t="str">
        <f>IFERROR(SMALL($T$5:$T$9000,ROWS($T$5:T1658)),"")</f>
        <v/>
      </c>
    </row>
    <row r="1659" spans="1:21" ht="14.4" customHeight="1" x14ac:dyDescent="0.3">
      <c r="A1659" s="371" t="s">
        <v>52</v>
      </c>
      <c r="B1659" t="s">
        <v>104</v>
      </c>
      <c r="C1659" s="372">
        <v>153212</v>
      </c>
      <c r="D1659" s="388">
        <f>ROWS(C$5:C1659)</f>
        <v>1655</v>
      </c>
      <c r="E1659" s="388" t="str">
        <f>IF(_xlfn.IFNA(VLOOKUP(A1659,$AG$3:$AH$83,2,FALSE),"")='11.1'!$D$5,TXM!D1659,"")</f>
        <v/>
      </c>
      <c r="F1659" t="str">
        <f>IFERROR(SMALL($E$5:$E$9000,ROWS($E$5:E1659)),"")</f>
        <v/>
      </c>
      <c r="I1659" s="371" t="s">
        <v>85</v>
      </c>
      <c r="J1659" t="s">
        <v>1441</v>
      </c>
      <c r="K1659" s="372">
        <v>5035416</v>
      </c>
      <c r="L1659" s="388">
        <f>ROWS(K$5:K1659)</f>
        <v>1655</v>
      </c>
      <c r="M1659" s="388" t="str">
        <f>IF(_xlfn.IFNA(VLOOKUP(I1659,$AG$3:$AH$83,2,FALSE),"")='11.1'!$D$5,TXM!L1659,"")</f>
        <v/>
      </c>
      <c r="N1659" t="str">
        <f>IFERROR(SMALL($M$5:$M$9000,ROWS($M$5:M1659)),"")</f>
        <v/>
      </c>
      <c r="P1659" t="s">
        <v>52</v>
      </c>
      <c r="Q1659" t="s">
        <v>849</v>
      </c>
      <c r="R1659">
        <v>883213</v>
      </c>
      <c r="S1659" s="388">
        <f>ROWS(R$5:R1659)</f>
        <v>1655</v>
      </c>
      <c r="T1659" s="388" t="str">
        <f>IF(_xlfn.IFNA(VLOOKUP(P1659,$AG$3:$AH$83,2,FALSE),"")='11.1'!$D$5,TXM!S1659,"")</f>
        <v/>
      </c>
      <c r="U1659" t="str">
        <f>IFERROR(SMALL($T$5:$T$9000,ROWS($T$5:T1659)),"")</f>
        <v/>
      </c>
    </row>
    <row r="1660" spans="1:21" ht="14.4" customHeight="1" x14ac:dyDescent="0.3">
      <c r="A1660" s="371" t="s">
        <v>52</v>
      </c>
      <c r="B1660" t="s">
        <v>100</v>
      </c>
      <c r="C1660" s="372">
        <v>112489</v>
      </c>
      <c r="D1660" s="388">
        <f>ROWS(C$5:C1660)</f>
        <v>1656</v>
      </c>
      <c r="E1660" s="388" t="str">
        <f>IF(_xlfn.IFNA(VLOOKUP(A1660,$AG$3:$AH$83,2,FALSE),"")='11.1'!$D$5,TXM!D1660,"")</f>
        <v/>
      </c>
      <c r="F1660" t="str">
        <f>IFERROR(SMALL($E$5:$E$9000,ROWS($E$5:E1660)),"")</f>
        <v/>
      </c>
      <c r="I1660" s="371" t="s">
        <v>85</v>
      </c>
      <c r="J1660" t="s">
        <v>1240</v>
      </c>
      <c r="K1660" s="372">
        <v>4979284</v>
      </c>
      <c r="L1660" s="388">
        <f>ROWS(K$5:K1660)</f>
        <v>1656</v>
      </c>
      <c r="M1660" s="388" t="str">
        <f>IF(_xlfn.IFNA(VLOOKUP(I1660,$AG$3:$AH$83,2,FALSE),"")='11.1'!$D$5,TXM!L1660,"")</f>
        <v/>
      </c>
      <c r="N1660" t="str">
        <f>IFERROR(SMALL($M$5:$M$9000,ROWS($M$5:M1660)),"")</f>
        <v/>
      </c>
      <c r="P1660" t="s">
        <v>52</v>
      </c>
      <c r="Q1660" t="s">
        <v>867</v>
      </c>
      <c r="R1660">
        <v>468000</v>
      </c>
      <c r="S1660" s="388">
        <f>ROWS(R$5:R1660)</f>
        <v>1656</v>
      </c>
      <c r="T1660" s="388" t="str">
        <f>IF(_xlfn.IFNA(VLOOKUP(P1660,$AG$3:$AH$83,2,FALSE),"")='11.1'!$D$5,TXM!S1660,"")</f>
        <v/>
      </c>
      <c r="U1660" t="str">
        <f>IFERROR(SMALL($T$5:$T$9000,ROWS($T$5:T1660)),"")</f>
        <v/>
      </c>
    </row>
    <row r="1661" spans="1:21" ht="14.4" customHeight="1" x14ac:dyDescent="0.3">
      <c r="A1661" s="371" t="s">
        <v>52</v>
      </c>
      <c r="B1661" t="s">
        <v>813</v>
      </c>
      <c r="C1661" s="372">
        <v>110504</v>
      </c>
      <c r="D1661" s="388">
        <f>ROWS(C$5:C1661)</f>
        <v>1657</v>
      </c>
      <c r="E1661" s="388" t="str">
        <f>IF(_xlfn.IFNA(VLOOKUP(A1661,$AG$3:$AH$83,2,FALSE),"")='11.1'!$D$5,TXM!D1661,"")</f>
        <v/>
      </c>
      <c r="F1661" t="str">
        <f>IFERROR(SMALL($E$5:$E$9000,ROWS($E$5:E1661)),"")</f>
        <v/>
      </c>
      <c r="I1661" s="371" t="s">
        <v>85</v>
      </c>
      <c r="J1661" t="s">
        <v>787</v>
      </c>
      <c r="K1661" s="372">
        <v>4688068</v>
      </c>
      <c r="L1661" s="388">
        <f>ROWS(K$5:K1661)</f>
        <v>1657</v>
      </c>
      <c r="M1661" s="388" t="str">
        <f>IF(_xlfn.IFNA(VLOOKUP(I1661,$AG$3:$AH$83,2,FALSE),"")='11.1'!$D$5,TXM!L1661,"")</f>
        <v/>
      </c>
      <c r="N1661" t="str">
        <f>IFERROR(SMALL($M$5:$M$9000,ROWS($M$5:M1661)),"")</f>
        <v/>
      </c>
      <c r="P1661" t="s">
        <v>52</v>
      </c>
      <c r="Q1661" t="s">
        <v>869</v>
      </c>
      <c r="R1661">
        <v>455864</v>
      </c>
      <c r="S1661" s="388">
        <f>ROWS(R$5:R1661)</f>
        <v>1657</v>
      </c>
      <c r="T1661" s="388" t="str">
        <f>IF(_xlfn.IFNA(VLOOKUP(P1661,$AG$3:$AH$83,2,FALSE),"")='11.1'!$D$5,TXM!S1661,"")</f>
        <v/>
      </c>
      <c r="U1661" t="str">
        <f>IFERROR(SMALL($T$5:$T$9000,ROWS($T$5:T1661)),"")</f>
        <v/>
      </c>
    </row>
    <row r="1662" spans="1:21" ht="14.4" customHeight="1" x14ac:dyDescent="0.3">
      <c r="A1662" s="371" t="s">
        <v>52</v>
      </c>
      <c r="B1662" t="s">
        <v>1318</v>
      </c>
      <c r="C1662" s="372">
        <v>80915</v>
      </c>
      <c r="D1662" s="388">
        <f>ROWS(C$5:C1662)</f>
        <v>1658</v>
      </c>
      <c r="E1662" s="388" t="str">
        <f>IF(_xlfn.IFNA(VLOOKUP(A1662,$AG$3:$AH$83,2,FALSE),"")='11.1'!$D$5,TXM!D1662,"")</f>
        <v/>
      </c>
      <c r="F1662" t="str">
        <f>IFERROR(SMALL($E$5:$E$9000,ROWS($E$5:E1662)),"")</f>
        <v/>
      </c>
      <c r="I1662" s="371" t="s">
        <v>85</v>
      </c>
      <c r="J1662" t="s">
        <v>847</v>
      </c>
      <c r="K1662" s="372">
        <v>4228766</v>
      </c>
      <c r="L1662" s="388">
        <f>ROWS(K$5:K1662)</f>
        <v>1658</v>
      </c>
      <c r="M1662" s="388" t="str">
        <f>IF(_xlfn.IFNA(VLOOKUP(I1662,$AG$3:$AH$83,2,FALSE),"")='11.1'!$D$5,TXM!L1662,"")</f>
        <v/>
      </c>
      <c r="N1662" t="str">
        <f>IFERROR(SMALL($M$5:$M$9000,ROWS($M$5:M1662)),"")</f>
        <v/>
      </c>
      <c r="P1662" t="s">
        <v>52</v>
      </c>
      <c r="Q1662" t="s">
        <v>1000</v>
      </c>
      <c r="R1662">
        <v>41840</v>
      </c>
      <c r="S1662" s="388">
        <f>ROWS(R$5:R1662)</f>
        <v>1658</v>
      </c>
      <c r="T1662" s="388" t="str">
        <f>IF(_xlfn.IFNA(VLOOKUP(P1662,$AG$3:$AH$83,2,FALSE),"")='11.1'!$D$5,TXM!S1662,"")</f>
        <v/>
      </c>
      <c r="U1662" t="str">
        <f>IFERROR(SMALL($T$5:$T$9000,ROWS($T$5:T1662)),"")</f>
        <v/>
      </c>
    </row>
    <row r="1663" spans="1:21" ht="14.4" customHeight="1" x14ac:dyDescent="0.3">
      <c r="A1663" s="371" t="s">
        <v>52</v>
      </c>
      <c r="B1663" t="s">
        <v>1001</v>
      </c>
      <c r="C1663" s="372">
        <v>18987</v>
      </c>
      <c r="D1663" s="388">
        <f>ROWS(C$5:C1663)</f>
        <v>1659</v>
      </c>
      <c r="E1663" s="388" t="str">
        <f>IF(_xlfn.IFNA(VLOOKUP(A1663,$AG$3:$AH$83,2,FALSE),"")='11.1'!$D$5,TXM!D1663,"")</f>
        <v/>
      </c>
      <c r="F1663" t="str">
        <f>IFERROR(SMALL($E$5:$E$9000,ROWS($E$5:E1663)),"")</f>
        <v/>
      </c>
      <c r="I1663" s="371" t="s">
        <v>85</v>
      </c>
      <c r="J1663" t="s">
        <v>997</v>
      </c>
      <c r="K1663" s="372">
        <v>4185656</v>
      </c>
      <c r="L1663" s="388">
        <f>ROWS(K$5:K1663)</f>
        <v>1659</v>
      </c>
      <c r="M1663" s="388" t="str">
        <f>IF(_xlfn.IFNA(VLOOKUP(I1663,$AG$3:$AH$83,2,FALSE),"")='11.1'!$D$5,TXM!L1663,"")</f>
        <v/>
      </c>
      <c r="N1663" t="str">
        <f>IFERROR(SMALL($M$5:$M$9000,ROWS($M$5:M1663)),"")</f>
        <v/>
      </c>
      <c r="P1663" t="s">
        <v>52</v>
      </c>
      <c r="Q1663" t="s">
        <v>865</v>
      </c>
      <c r="R1663">
        <v>33964</v>
      </c>
      <c r="S1663" s="388">
        <f>ROWS(R$5:R1663)</f>
        <v>1659</v>
      </c>
      <c r="T1663" s="388" t="str">
        <f>IF(_xlfn.IFNA(VLOOKUP(P1663,$AG$3:$AH$83,2,FALSE),"")='11.1'!$D$5,TXM!S1663,"")</f>
        <v/>
      </c>
      <c r="U1663" t="str">
        <f>IFERROR(SMALL($T$5:$T$9000,ROWS($T$5:T1663)),"")</f>
        <v/>
      </c>
    </row>
    <row r="1664" spans="1:21" ht="14.4" customHeight="1" x14ac:dyDescent="0.3">
      <c r="A1664" s="371" t="s">
        <v>52</v>
      </c>
      <c r="B1664" t="s">
        <v>98</v>
      </c>
      <c r="C1664" s="372">
        <v>17574</v>
      </c>
      <c r="D1664" s="388">
        <f>ROWS(C$5:C1664)</f>
        <v>1660</v>
      </c>
      <c r="E1664" s="388" t="str">
        <f>IF(_xlfn.IFNA(VLOOKUP(A1664,$AG$3:$AH$83,2,FALSE),"")='11.1'!$D$5,TXM!D1664,"")</f>
        <v/>
      </c>
      <c r="F1664" t="str">
        <f>IFERROR(SMALL($E$5:$E$9000,ROWS($E$5:E1664)),"")</f>
        <v/>
      </c>
      <c r="I1664" s="371" t="s">
        <v>85</v>
      </c>
      <c r="J1664" t="s">
        <v>799</v>
      </c>
      <c r="K1664" s="372">
        <v>3770983</v>
      </c>
      <c r="L1664" s="388">
        <f>ROWS(K$5:K1664)</f>
        <v>1660</v>
      </c>
      <c r="M1664" s="388" t="str">
        <f>IF(_xlfn.IFNA(VLOOKUP(I1664,$AG$3:$AH$83,2,FALSE),"")='11.1'!$D$5,TXM!L1664,"")</f>
        <v/>
      </c>
      <c r="N1664" t="str">
        <f>IFERROR(SMALL($M$5:$M$9000,ROWS($M$5:M1664)),"")</f>
        <v/>
      </c>
      <c r="P1664" t="s">
        <v>52</v>
      </c>
      <c r="Q1664" t="s">
        <v>843</v>
      </c>
      <c r="R1664">
        <v>26972</v>
      </c>
      <c r="S1664" s="388">
        <f>ROWS(R$5:R1664)</f>
        <v>1660</v>
      </c>
      <c r="T1664" s="388" t="str">
        <f>IF(_xlfn.IFNA(VLOOKUP(P1664,$AG$3:$AH$83,2,FALSE),"")='11.1'!$D$5,TXM!S1664,"")</f>
        <v/>
      </c>
      <c r="U1664" t="str">
        <f>IFERROR(SMALL($T$5:$T$9000,ROWS($T$5:T1664)),"")</f>
        <v/>
      </c>
    </row>
    <row r="1665" spans="1:21" ht="14.4" customHeight="1" x14ac:dyDescent="0.3">
      <c r="A1665" s="371" t="s">
        <v>52</v>
      </c>
      <c r="B1665" t="s">
        <v>95</v>
      </c>
      <c r="C1665" s="372">
        <v>15321</v>
      </c>
      <c r="D1665" s="388">
        <f>ROWS(C$5:C1665)</f>
        <v>1661</v>
      </c>
      <c r="E1665" s="388" t="str">
        <f>IF(_xlfn.IFNA(VLOOKUP(A1665,$AG$3:$AH$83,2,FALSE),"")='11.1'!$D$5,TXM!D1665,"")</f>
        <v/>
      </c>
      <c r="F1665" t="str">
        <f>IFERROR(SMALL($E$5:$E$9000,ROWS($E$5:E1665)),"")</f>
        <v/>
      </c>
      <c r="I1665" s="371" t="s">
        <v>85</v>
      </c>
      <c r="J1665" t="s">
        <v>996</v>
      </c>
      <c r="K1665" s="372">
        <v>3717741</v>
      </c>
      <c r="L1665" s="388">
        <f>ROWS(K$5:K1665)</f>
        <v>1661</v>
      </c>
      <c r="M1665" s="388" t="str">
        <f>IF(_xlfn.IFNA(VLOOKUP(I1665,$AG$3:$AH$83,2,FALSE),"")='11.1'!$D$5,TXM!L1665,"")</f>
        <v/>
      </c>
      <c r="N1665" t="str">
        <f>IFERROR(SMALL($M$5:$M$9000,ROWS($M$5:M1665)),"")</f>
        <v/>
      </c>
      <c r="P1665" t="s">
        <v>52</v>
      </c>
      <c r="Q1665" t="s">
        <v>863</v>
      </c>
      <c r="R1665">
        <v>15158</v>
      </c>
      <c r="S1665" s="388">
        <f>ROWS(R$5:R1665)</f>
        <v>1661</v>
      </c>
      <c r="T1665" s="388" t="str">
        <f>IF(_xlfn.IFNA(VLOOKUP(P1665,$AG$3:$AH$83,2,FALSE),"")='11.1'!$D$5,TXM!S1665,"")</f>
        <v/>
      </c>
      <c r="U1665" t="str">
        <f>IFERROR(SMALL($T$5:$T$9000,ROWS($T$5:T1665)),"")</f>
        <v/>
      </c>
    </row>
    <row r="1666" spans="1:21" ht="14.4" customHeight="1" x14ac:dyDescent="0.3">
      <c r="A1666" s="371" t="s">
        <v>52</v>
      </c>
      <c r="B1666" t="s">
        <v>835</v>
      </c>
      <c r="C1666" s="372">
        <v>5052</v>
      </c>
      <c r="D1666" s="388">
        <f>ROWS(C$5:C1666)</f>
        <v>1662</v>
      </c>
      <c r="E1666" s="388" t="str">
        <f>IF(_xlfn.IFNA(VLOOKUP(A1666,$AG$3:$AH$83,2,FALSE),"")='11.1'!$D$5,TXM!D1666,"")</f>
        <v/>
      </c>
      <c r="F1666" t="str">
        <f>IFERROR(SMALL($E$5:$E$9000,ROWS($E$5:E1666)),"")</f>
        <v/>
      </c>
      <c r="I1666" s="371" t="s">
        <v>85</v>
      </c>
      <c r="J1666" t="s">
        <v>869</v>
      </c>
      <c r="K1666" s="372">
        <v>3573770</v>
      </c>
      <c r="L1666" s="388">
        <f>ROWS(K$5:K1666)</f>
        <v>1662</v>
      </c>
      <c r="M1666" s="388" t="str">
        <f>IF(_xlfn.IFNA(VLOOKUP(I1666,$AG$3:$AH$83,2,FALSE),"")='11.1'!$D$5,TXM!L1666,"")</f>
        <v/>
      </c>
      <c r="N1666" t="str">
        <f>IFERROR(SMALL($M$5:$M$9000,ROWS($M$5:M1666)),"")</f>
        <v/>
      </c>
      <c r="P1666" t="s">
        <v>52</v>
      </c>
      <c r="Q1666" t="s">
        <v>1240</v>
      </c>
      <c r="R1666">
        <v>13181</v>
      </c>
      <c r="S1666" s="388">
        <f>ROWS(R$5:R1666)</f>
        <v>1662</v>
      </c>
      <c r="T1666" s="388" t="str">
        <f>IF(_xlfn.IFNA(VLOOKUP(P1666,$AG$3:$AH$83,2,FALSE),"")='11.1'!$D$5,TXM!S1666,"")</f>
        <v/>
      </c>
      <c r="U1666" t="str">
        <f>IFERROR(SMALL($T$5:$T$9000,ROWS($T$5:T1666)),"")</f>
        <v/>
      </c>
    </row>
    <row r="1667" spans="1:21" ht="14.4" customHeight="1" x14ac:dyDescent="0.3">
      <c r="A1667" s="371" t="s">
        <v>52</v>
      </c>
      <c r="B1667" t="s">
        <v>1240</v>
      </c>
      <c r="C1667" s="372">
        <v>1364</v>
      </c>
      <c r="D1667" s="388">
        <f>ROWS(C$5:C1667)</f>
        <v>1663</v>
      </c>
      <c r="E1667" s="388" t="str">
        <f>IF(_xlfn.IFNA(VLOOKUP(A1667,$AG$3:$AH$83,2,FALSE),"")='11.1'!$D$5,TXM!D1667,"")</f>
        <v/>
      </c>
      <c r="F1667" t="str">
        <f>IFERROR(SMALL($E$5:$E$9000,ROWS($E$5:E1667)),"")</f>
        <v/>
      </c>
      <c r="I1667" s="371" t="s">
        <v>85</v>
      </c>
      <c r="J1667" t="s">
        <v>793</v>
      </c>
      <c r="K1667" s="372">
        <v>2580417</v>
      </c>
      <c r="L1667" s="388">
        <f>ROWS(K$5:K1667)</f>
        <v>1663</v>
      </c>
      <c r="M1667" s="388" t="str">
        <f>IF(_xlfn.IFNA(VLOOKUP(I1667,$AG$3:$AH$83,2,FALSE),"")='11.1'!$D$5,TXM!L1667,"")</f>
        <v/>
      </c>
      <c r="N1667" t="str">
        <f>IFERROR(SMALL($M$5:$M$9000,ROWS($M$5:M1667)),"")</f>
        <v/>
      </c>
      <c r="P1667" t="s">
        <v>136</v>
      </c>
      <c r="Q1667" t="s">
        <v>865</v>
      </c>
      <c r="R1667">
        <v>13725121</v>
      </c>
      <c r="S1667" s="388">
        <f>ROWS(R$5:R1667)</f>
        <v>1663</v>
      </c>
      <c r="T1667" s="388" t="str">
        <f>IF(_xlfn.IFNA(VLOOKUP(P1667,$AG$3:$AH$83,2,FALSE),"")='11.1'!$D$5,TXM!S1667,"")</f>
        <v/>
      </c>
      <c r="U1667" t="str">
        <f>IFERROR(SMALL($T$5:$T$9000,ROWS($T$5:T1667)),"")</f>
        <v/>
      </c>
    </row>
    <row r="1668" spans="1:21" ht="14.4" customHeight="1" x14ac:dyDescent="0.3">
      <c r="A1668" s="371" t="s">
        <v>52</v>
      </c>
      <c r="B1668" t="s">
        <v>171</v>
      </c>
      <c r="C1668" s="372">
        <v>500</v>
      </c>
      <c r="D1668" s="388">
        <f>ROWS(C$5:C1668)</f>
        <v>1664</v>
      </c>
      <c r="E1668" s="388" t="str">
        <f>IF(_xlfn.IFNA(VLOOKUP(A1668,$AG$3:$AH$83,2,FALSE),"")='11.1'!$D$5,TXM!D1668,"")</f>
        <v/>
      </c>
      <c r="F1668" t="str">
        <f>IFERROR(SMALL($E$5:$E$9000,ROWS($E$5:E1668)),"")</f>
        <v/>
      </c>
      <c r="I1668" s="371" t="s">
        <v>85</v>
      </c>
      <c r="J1668" t="s">
        <v>789</v>
      </c>
      <c r="K1668" s="372">
        <v>2265295</v>
      </c>
      <c r="L1668" s="388">
        <f>ROWS(K$5:K1668)</f>
        <v>1664</v>
      </c>
      <c r="M1668" s="388" t="str">
        <f>IF(_xlfn.IFNA(VLOOKUP(I1668,$AG$3:$AH$83,2,FALSE),"")='11.1'!$D$5,TXM!L1668,"")</f>
        <v/>
      </c>
      <c r="N1668" t="str">
        <f>IFERROR(SMALL($M$5:$M$9000,ROWS($M$5:M1668)),"")</f>
        <v/>
      </c>
      <c r="P1668" t="s">
        <v>136</v>
      </c>
      <c r="Q1668" t="s">
        <v>849</v>
      </c>
      <c r="R1668">
        <v>8761167</v>
      </c>
      <c r="S1668" s="388">
        <f>ROWS(R$5:R1668)</f>
        <v>1664</v>
      </c>
      <c r="T1668" s="388" t="str">
        <f>IF(_xlfn.IFNA(VLOOKUP(P1668,$AG$3:$AH$83,2,FALSE),"")='11.1'!$D$5,TXM!S1668,"")</f>
        <v/>
      </c>
      <c r="U1668" t="str">
        <f>IFERROR(SMALL($T$5:$T$9000,ROWS($T$5:T1668)),"")</f>
        <v/>
      </c>
    </row>
    <row r="1669" spans="1:21" ht="14.4" customHeight="1" x14ac:dyDescent="0.3">
      <c r="A1669" s="371" t="s">
        <v>136</v>
      </c>
      <c r="B1669" t="s">
        <v>996</v>
      </c>
      <c r="C1669" s="372">
        <v>2341676874</v>
      </c>
      <c r="D1669" s="388">
        <f>ROWS(C$5:C1669)</f>
        <v>1665</v>
      </c>
      <c r="E1669" s="388" t="str">
        <f>IF(_xlfn.IFNA(VLOOKUP(A1669,$AG$3:$AH$83,2,FALSE),"")='11.1'!$D$5,TXM!D1669,"")</f>
        <v/>
      </c>
      <c r="F1669" t="str">
        <f>IFERROR(SMALL($E$5:$E$9000,ROWS($E$5:E1669)),"")</f>
        <v/>
      </c>
      <c r="I1669" s="371" t="s">
        <v>85</v>
      </c>
      <c r="J1669" t="s">
        <v>849</v>
      </c>
      <c r="K1669" s="372">
        <v>2033639</v>
      </c>
      <c r="L1669" s="388">
        <f>ROWS(K$5:K1669)</f>
        <v>1665</v>
      </c>
      <c r="M1669" s="388" t="str">
        <f>IF(_xlfn.IFNA(VLOOKUP(I1669,$AG$3:$AH$83,2,FALSE),"")='11.1'!$D$5,TXM!L1669,"")</f>
        <v/>
      </c>
      <c r="N1669" t="str">
        <f>IFERROR(SMALL($M$5:$M$9000,ROWS($M$5:M1669)),"")</f>
        <v/>
      </c>
      <c r="P1669" t="s">
        <v>136</v>
      </c>
      <c r="Q1669" t="s">
        <v>1240</v>
      </c>
      <c r="R1669">
        <v>4419139</v>
      </c>
      <c r="S1669" s="388">
        <f>ROWS(R$5:R1669)</f>
        <v>1665</v>
      </c>
      <c r="T1669" s="388" t="str">
        <f>IF(_xlfn.IFNA(VLOOKUP(P1669,$AG$3:$AH$83,2,FALSE),"")='11.1'!$D$5,TXM!S1669,"")</f>
        <v/>
      </c>
      <c r="U1669" t="str">
        <f>IFERROR(SMALL($T$5:$T$9000,ROWS($T$5:T1669)),"")</f>
        <v/>
      </c>
    </row>
    <row r="1670" spans="1:21" ht="14.4" customHeight="1" x14ac:dyDescent="0.3">
      <c r="A1670" s="371" t="s">
        <v>136</v>
      </c>
      <c r="B1670" t="s">
        <v>783</v>
      </c>
      <c r="C1670" s="372">
        <v>1687077309</v>
      </c>
      <c r="D1670" s="388">
        <f>ROWS(C$5:C1670)</f>
        <v>1666</v>
      </c>
      <c r="E1670" s="388" t="str">
        <f>IF(_xlfn.IFNA(VLOOKUP(A1670,$AG$3:$AH$83,2,FALSE),"")='11.1'!$D$5,TXM!D1670,"")</f>
        <v/>
      </c>
      <c r="F1670" t="str">
        <f>IFERROR(SMALL($E$5:$E$9000,ROWS($E$5:E1670)),"")</f>
        <v/>
      </c>
      <c r="I1670" s="371" t="s">
        <v>85</v>
      </c>
      <c r="J1670" t="s">
        <v>1002</v>
      </c>
      <c r="K1670" s="372">
        <v>1951942</v>
      </c>
      <c r="L1670" s="388">
        <f>ROWS(K$5:K1670)</f>
        <v>1666</v>
      </c>
      <c r="M1670" s="388" t="str">
        <f>IF(_xlfn.IFNA(VLOOKUP(I1670,$AG$3:$AH$83,2,FALSE),"")='11.1'!$D$5,TXM!L1670,"")</f>
        <v/>
      </c>
      <c r="N1670" t="str">
        <f>IFERROR(SMALL($M$5:$M$9000,ROWS($M$5:M1670)),"")</f>
        <v/>
      </c>
      <c r="P1670" t="s">
        <v>136</v>
      </c>
      <c r="Q1670" t="s">
        <v>779</v>
      </c>
      <c r="R1670">
        <v>1646328</v>
      </c>
      <c r="S1670" s="388">
        <f>ROWS(R$5:R1670)</f>
        <v>1666</v>
      </c>
      <c r="T1670" s="388" t="str">
        <f>IF(_xlfn.IFNA(VLOOKUP(P1670,$AG$3:$AH$83,2,FALSE),"")='11.1'!$D$5,TXM!S1670,"")</f>
        <v/>
      </c>
      <c r="U1670" t="str">
        <f>IFERROR(SMALL($T$5:$T$9000,ROWS($T$5:T1670)),"")</f>
        <v/>
      </c>
    </row>
    <row r="1671" spans="1:21" ht="14.4" customHeight="1" x14ac:dyDescent="0.3">
      <c r="A1671" s="371" t="s">
        <v>136</v>
      </c>
      <c r="B1671" t="s">
        <v>1000</v>
      </c>
      <c r="C1671" s="372">
        <v>665873696</v>
      </c>
      <c r="D1671" s="388">
        <f>ROWS(C$5:C1671)</f>
        <v>1667</v>
      </c>
      <c r="E1671" s="388" t="str">
        <f>IF(_xlfn.IFNA(VLOOKUP(A1671,$AG$3:$AH$83,2,FALSE),"")='11.1'!$D$5,TXM!D1671,"")</f>
        <v/>
      </c>
      <c r="F1671" t="str">
        <f>IFERROR(SMALL($E$5:$E$9000,ROWS($E$5:E1671)),"")</f>
        <v/>
      </c>
      <c r="I1671" s="371" t="s">
        <v>85</v>
      </c>
      <c r="J1671" t="s">
        <v>105</v>
      </c>
      <c r="K1671" s="372">
        <v>1681498</v>
      </c>
      <c r="L1671" s="388">
        <f>ROWS(K$5:K1671)</f>
        <v>1667</v>
      </c>
      <c r="M1671" s="388" t="str">
        <f>IF(_xlfn.IFNA(VLOOKUP(I1671,$AG$3:$AH$83,2,FALSE),"")='11.1'!$D$5,TXM!L1671,"")</f>
        <v/>
      </c>
      <c r="N1671" t="str">
        <f>IFERROR(SMALL($M$5:$M$9000,ROWS($M$5:M1671)),"")</f>
        <v/>
      </c>
      <c r="P1671" t="s">
        <v>136</v>
      </c>
      <c r="Q1671" t="s">
        <v>867</v>
      </c>
      <c r="R1671">
        <v>1389500</v>
      </c>
      <c r="S1671" s="388">
        <f>ROWS(R$5:R1671)</f>
        <v>1667</v>
      </c>
      <c r="T1671" s="388" t="str">
        <f>IF(_xlfn.IFNA(VLOOKUP(P1671,$AG$3:$AH$83,2,FALSE),"")='11.1'!$D$5,TXM!S1671,"")</f>
        <v/>
      </c>
      <c r="U1671" t="str">
        <f>IFERROR(SMALL($T$5:$T$9000,ROWS($T$5:T1671)),"")</f>
        <v/>
      </c>
    </row>
    <row r="1672" spans="1:21" ht="14.4" customHeight="1" x14ac:dyDescent="0.3">
      <c r="A1672" s="371" t="s">
        <v>136</v>
      </c>
      <c r="B1672" t="s">
        <v>999</v>
      </c>
      <c r="C1672" s="372">
        <v>152350553</v>
      </c>
      <c r="D1672" s="388">
        <f>ROWS(C$5:C1672)</f>
        <v>1668</v>
      </c>
      <c r="E1672" s="388" t="str">
        <f>IF(_xlfn.IFNA(VLOOKUP(A1672,$AG$3:$AH$83,2,FALSE),"")='11.1'!$D$5,TXM!D1672,"")</f>
        <v/>
      </c>
      <c r="F1672" t="str">
        <f>IFERROR(SMALL($E$5:$E$9000,ROWS($E$5:E1672)),"")</f>
        <v/>
      </c>
      <c r="I1672" s="371" t="s">
        <v>85</v>
      </c>
      <c r="J1672" t="s">
        <v>829</v>
      </c>
      <c r="K1672" s="372">
        <v>1437631</v>
      </c>
      <c r="L1672" s="388">
        <f>ROWS(K$5:K1672)</f>
        <v>1668</v>
      </c>
      <c r="M1672" s="388" t="str">
        <f>IF(_xlfn.IFNA(VLOOKUP(I1672,$AG$3:$AH$83,2,FALSE),"")='11.1'!$D$5,TXM!L1672,"")</f>
        <v/>
      </c>
      <c r="N1672" t="str">
        <f>IFERROR(SMALL($M$5:$M$9000,ROWS($M$5:M1672)),"")</f>
        <v/>
      </c>
      <c r="P1672" t="s">
        <v>136</v>
      </c>
      <c r="Q1672" t="s">
        <v>845</v>
      </c>
      <c r="R1672">
        <v>924685</v>
      </c>
      <c r="S1672" s="388">
        <f>ROWS(R$5:R1672)</f>
        <v>1668</v>
      </c>
      <c r="T1672" s="388" t="str">
        <f>IF(_xlfn.IFNA(VLOOKUP(P1672,$AG$3:$AH$83,2,FALSE),"")='11.1'!$D$5,TXM!S1672,"")</f>
        <v/>
      </c>
      <c r="U1672" t="str">
        <f>IFERROR(SMALL($T$5:$T$9000,ROWS($T$5:T1672)),"")</f>
        <v/>
      </c>
    </row>
    <row r="1673" spans="1:21" ht="14.4" customHeight="1" x14ac:dyDescent="0.3">
      <c r="A1673" s="371" t="s">
        <v>136</v>
      </c>
      <c r="B1673" t="s">
        <v>775</v>
      </c>
      <c r="C1673" s="372">
        <v>107775247</v>
      </c>
      <c r="D1673" s="388">
        <f>ROWS(C$5:C1673)</f>
        <v>1669</v>
      </c>
      <c r="E1673" s="388" t="str">
        <f>IF(_xlfn.IFNA(VLOOKUP(A1673,$AG$3:$AH$83,2,FALSE),"")='11.1'!$D$5,TXM!D1673,"")</f>
        <v/>
      </c>
      <c r="F1673" t="str">
        <f>IFERROR(SMALL($E$5:$E$9000,ROWS($E$5:E1673)),"")</f>
        <v/>
      </c>
      <c r="I1673" s="371" t="s">
        <v>85</v>
      </c>
      <c r="J1673" t="s">
        <v>107</v>
      </c>
      <c r="K1673" s="372">
        <v>1391157</v>
      </c>
      <c r="L1673" s="388">
        <f>ROWS(K$5:K1673)</f>
        <v>1669</v>
      </c>
      <c r="M1673" s="388" t="str">
        <f>IF(_xlfn.IFNA(VLOOKUP(I1673,$AG$3:$AH$83,2,FALSE),"")='11.1'!$D$5,TXM!L1673,"")</f>
        <v/>
      </c>
      <c r="N1673" t="str">
        <f>IFERROR(SMALL($M$5:$M$9000,ROWS($M$5:M1673)),"")</f>
        <v/>
      </c>
      <c r="P1673" t="s">
        <v>136</v>
      </c>
      <c r="Q1673" t="s">
        <v>96</v>
      </c>
      <c r="R1673">
        <v>816000</v>
      </c>
      <c r="S1673" s="388">
        <f>ROWS(R$5:R1673)</f>
        <v>1669</v>
      </c>
      <c r="T1673" s="388" t="str">
        <f>IF(_xlfn.IFNA(VLOOKUP(P1673,$AG$3:$AH$83,2,FALSE),"")='11.1'!$D$5,TXM!S1673,"")</f>
        <v/>
      </c>
      <c r="U1673" t="str">
        <f>IFERROR(SMALL($T$5:$T$9000,ROWS($T$5:T1673)),"")</f>
        <v/>
      </c>
    </row>
    <row r="1674" spans="1:21" ht="14.4" customHeight="1" x14ac:dyDescent="0.3">
      <c r="A1674" s="371" t="s">
        <v>136</v>
      </c>
      <c r="B1674" t="s">
        <v>787</v>
      </c>
      <c r="C1674" s="372">
        <v>64727371</v>
      </c>
      <c r="D1674" s="388">
        <f>ROWS(C$5:C1674)</f>
        <v>1670</v>
      </c>
      <c r="E1674" s="388" t="str">
        <f>IF(_xlfn.IFNA(VLOOKUP(A1674,$AG$3:$AH$83,2,FALSE),"")='11.1'!$D$5,TXM!D1674,"")</f>
        <v/>
      </c>
      <c r="F1674" t="str">
        <f>IFERROR(SMALL($E$5:$E$9000,ROWS($E$5:E1674)),"")</f>
        <v/>
      </c>
      <c r="I1674" s="371" t="s">
        <v>85</v>
      </c>
      <c r="J1674" t="s">
        <v>823</v>
      </c>
      <c r="K1674" s="372">
        <v>1369843</v>
      </c>
      <c r="L1674" s="388">
        <f>ROWS(K$5:K1674)</f>
        <v>1670</v>
      </c>
      <c r="M1674" s="388" t="str">
        <f>IF(_xlfn.IFNA(VLOOKUP(I1674,$AG$3:$AH$83,2,FALSE),"")='11.1'!$D$5,TXM!L1674,"")</f>
        <v/>
      </c>
      <c r="N1674" t="str">
        <f>IFERROR(SMALL($M$5:$M$9000,ROWS($M$5:M1674)),"")</f>
        <v/>
      </c>
      <c r="P1674" t="s">
        <v>136</v>
      </c>
      <c r="Q1674" t="s">
        <v>1000</v>
      </c>
      <c r="R1674">
        <v>250320</v>
      </c>
      <c r="S1674" s="388">
        <f>ROWS(R$5:R1674)</f>
        <v>1670</v>
      </c>
      <c r="T1674" s="388" t="str">
        <f>IF(_xlfn.IFNA(VLOOKUP(P1674,$AG$3:$AH$83,2,FALSE),"")='11.1'!$D$5,TXM!S1674,"")</f>
        <v/>
      </c>
      <c r="U1674" t="str">
        <f>IFERROR(SMALL($T$5:$T$9000,ROWS($T$5:T1674)),"")</f>
        <v/>
      </c>
    </row>
    <row r="1675" spans="1:21" ht="14.4" customHeight="1" x14ac:dyDescent="0.3">
      <c r="A1675" s="371" t="s">
        <v>136</v>
      </c>
      <c r="B1675" t="s">
        <v>95</v>
      </c>
      <c r="C1675" s="372">
        <v>59943509</v>
      </c>
      <c r="D1675" s="388">
        <f>ROWS(C$5:C1675)</f>
        <v>1671</v>
      </c>
      <c r="E1675" s="388" t="str">
        <f>IF(_xlfn.IFNA(VLOOKUP(A1675,$AG$3:$AH$83,2,FALSE),"")='11.1'!$D$5,TXM!D1675,"")</f>
        <v/>
      </c>
      <c r="F1675" t="str">
        <f>IFERROR(SMALL($E$5:$E$9000,ROWS($E$5:E1675)),"")</f>
        <v/>
      </c>
      <c r="I1675" s="371" t="s">
        <v>85</v>
      </c>
      <c r="J1675" t="s">
        <v>825</v>
      </c>
      <c r="K1675" s="372">
        <v>1315978</v>
      </c>
      <c r="L1675" s="388">
        <f>ROWS(K$5:K1675)</f>
        <v>1671</v>
      </c>
      <c r="M1675" s="388" t="str">
        <f>IF(_xlfn.IFNA(VLOOKUP(I1675,$AG$3:$AH$83,2,FALSE),"")='11.1'!$D$5,TXM!L1675,"")</f>
        <v/>
      </c>
      <c r="N1675" t="str">
        <f>IFERROR(SMALL($M$5:$M$9000,ROWS($M$5:M1675)),"")</f>
        <v/>
      </c>
      <c r="P1675" t="s">
        <v>136</v>
      </c>
      <c r="Q1675" t="s">
        <v>841</v>
      </c>
      <c r="R1675">
        <v>200414</v>
      </c>
      <c r="S1675" s="388">
        <f>ROWS(R$5:R1675)</f>
        <v>1671</v>
      </c>
      <c r="T1675" s="388" t="str">
        <f>IF(_xlfn.IFNA(VLOOKUP(P1675,$AG$3:$AH$83,2,FALSE),"")='11.1'!$D$5,TXM!S1675,"")</f>
        <v/>
      </c>
      <c r="U1675" t="str">
        <f>IFERROR(SMALL($T$5:$T$9000,ROWS($T$5:T1675)),"")</f>
        <v/>
      </c>
    </row>
    <row r="1676" spans="1:21" ht="14.4" customHeight="1" x14ac:dyDescent="0.3">
      <c r="A1676" s="371" t="s">
        <v>136</v>
      </c>
      <c r="B1676" t="s">
        <v>779</v>
      </c>
      <c r="C1676" s="372">
        <v>43764288</v>
      </c>
      <c r="D1676" s="388">
        <f>ROWS(C$5:C1676)</f>
        <v>1672</v>
      </c>
      <c r="E1676" s="388" t="str">
        <f>IF(_xlfn.IFNA(VLOOKUP(A1676,$AG$3:$AH$83,2,FALSE),"")='11.1'!$D$5,TXM!D1676,"")</f>
        <v/>
      </c>
      <c r="F1676" t="str">
        <f>IFERROR(SMALL($E$5:$E$9000,ROWS($E$5:E1676)),"")</f>
        <v/>
      </c>
      <c r="I1676" s="371" t="s">
        <v>85</v>
      </c>
      <c r="J1676" t="s">
        <v>821</v>
      </c>
      <c r="K1676" s="372">
        <v>1294003</v>
      </c>
      <c r="L1676" s="388">
        <f>ROWS(K$5:K1676)</f>
        <v>1672</v>
      </c>
      <c r="M1676" s="388" t="str">
        <f>IF(_xlfn.IFNA(VLOOKUP(I1676,$AG$3:$AH$83,2,FALSE),"")='11.1'!$D$5,TXM!L1676,"")</f>
        <v/>
      </c>
      <c r="N1676" t="str">
        <f>IFERROR(SMALL($M$5:$M$9000,ROWS($M$5:M1676)),"")</f>
        <v/>
      </c>
      <c r="P1676" t="s">
        <v>136</v>
      </c>
      <c r="Q1676" t="s">
        <v>863</v>
      </c>
      <c r="R1676">
        <v>158854</v>
      </c>
      <c r="S1676" s="388">
        <f>ROWS(R$5:R1676)</f>
        <v>1672</v>
      </c>
      <c r="T1676" s="388" t="str">
        <f>IF(_xlfn.IFNA(VLOOKUP(P1676,$AG$3:$AH$83,2,FALSE),"")='11.1'!$D$5,TXM!S1676,"")</f>
        <v/>
      </c>
      <c r="U1676" t="str">
        <f>IFERROR(SMALL($T$5:$T$9000,ROWS($T$5:T1676)),"")</f>
        <v/>
      </c>
    </row>
    <row r="1677" spans="1:21" ht="14.4" customHeight="1" x14ac:dyDescent="0.3">
      <c r="A1677" s="371" t="s">
        <v>136</v>
      </c>
      <c r="B1677" t="s">
        <v>172</v>
      </c>
      <c r="C1677" s="372">
        <v>28800000</v>
      </c>
      <c r="D1677" s="388">
        <f>ROWS(C$5:C1677)</f>
        <v>1673</v>
      </c>
      <c r="E1677" s="388" t="str">
        <f>IF(_xlfn.IFNA(VLOOKUP(A1677,$AG$3:$AH$83,2,FALSE),"")='11.1'!$D$5,TXM!D1677,"")</f>
        <v/>
      </c>
      <c r="F1677" t="str">
        <f>IFERROR(SMALL($E$5:$E$9000,ROWS($E$5:E1677)),"")</f>
        <v/>
      </c>
      <c r="I1677" s="371" t="s">
        <v>85</v>
      </c>
      <c r="J1677" t="s">
        <v>845</v>
      </c>
      <c r="K1677" s="372">
        <v>1113009</v>
      </c>
      <c r="L1677" s="388">
        <f>ROWS(K$5:K1677)</f>
        <v>1673</v>
      </c>
      <c r="M1677" s="388" t="str">
        <f>IF(_xlfn.IFNA(VLOOKUP(I1677,$AG$3:$AH$83,2,FALSE),"")='11.1'!$D$5,TXM!L1677,"")</f>
        <v/>
      </c>
      <c r="N1677" t="str">
        <f>IFERROR(SMALL($M$5:$M$9000,ROWS($M$5:M1677)),"")</f>
        <v/>
      </c>
      <c r="P1677" t="s">
        <v>136</v>
      </c>
      <c r="Q1677" t="s">
        <v>1005</v>
      </c>
      <c r="R1677">
        <v>114813</v>
      </c>
      <c r="S1677" s="388">
        <f>ROWS(R$5:R1677)</f>
        <v>1673</v>
      </c>
      <c r="T1677" s="388" t="str">
        <f>IF(_xlfn.IFNA(VLOOKUP(P1677,$AG$3:$AH$83,2,FALSE),"")='11.1'!$D$5,TXM!S1677,"")</f>
        <v/>
      </c>
      <c r="U1677" t="str">
        <f>IFERROR(SMALL($T$5:$T$9000,ROWS($T$5:T1677)),"")</f>
        <v/>
      </c>
    </row>
    <row r="1678" spans="1:21" ht="14.4" customHeight="1" x14ac:dyDescent="0.3">
      <c r="A1678" s="371" t="s">
        <v>136</v>
      </c>
      <c r="B1678" t="s">
        <v>106</v>
      </c>
      <c r="C1678" s="372">
        <v>8492388</v>
      </c>
      <c r="D1678" s="388">
        <f>ROWS(C$5:C1678)</f>
        <v>1674</v>
      </c>
      <c r="E1678" s="388" t="str">
        <f>IF(_xlfn.IFNA(VLOOKUP(A1678,$AG$3:$AH$83,2,FALSE),"")='11.1'!$D$5,TXM!D1678,"")</f>
        <v/>
      </c>
      <c r="F1678" t="str">
        <f>IFERROR(SMALL($E$5:$E$9000,ROWS($E$5:E1678)),"")</f>
        <v/>
      </c>
      <c r="I1678" s="371" t="s">
        <v>85</v>
      </c>
      <c r="J1678" t="s">
        <v>839</v>
      </c>
      <c r="K1678" s="372">
        <v>517557</v>
      </c>
      <c r="L1678" s="388">
        <f>ROWS(K$5:K1678)</f>
        <v>1674</v>
      </c>
      <c r="M1678" s="388" t="str">
        <f>IF(_xlfn.IFNA(VLOOKUP(I1678,$AG$3:$AH$83,2,FALSE),"")='11.1'!$D$5,TXM!L1678,"")</f>
        <v/>
      </c>
      <c r="N1678" t="str">
        <f>IFERROR(SMALL($M$5:$M$9000,ROWS($M$5:M1678)),"")</f>
        <v/>
      </c>
      <c r="P1678" t="s">
        <v>136</v>
      </c>
      <c r="Q1678" t="s">
        <v>1004</v>
      </c>
      <c r="R1678">
        <v>83361</v>
      </c>
      <c r="S1678" s="388">
        <f>ROWS(R$5:R1678)</f>
        <v>1674</v>
      </c>
      <c r="T1678" s="388" t="str">
        <f>IF(_xlfn.IFNA(VLOOKUP(P1678,$AG$3:$AH$83,2,FALSE),"")='11.1'!$D$5,TXM!S1678,"")</f>
        <v/>
      </c>
      <c r="U1678" t="str">
        <f>IFERROR(SMALL($T$5:$T$9000,ROWS($T$5:T1678)),"")</f>
        <v/>
      </c>
    </row>
    <row r="1679" spans="1:21" ht="14.4" customHeight="1" x14ac:dyDescent="0.3">
      <c r="A1679" s="371" t="s">
        <v>136</v>
      </c>
      <c r="B1679" t="s">
        <v>785</v>
      </c>
      <c r="C1679" s="372">
        <v>6390228</v>
      </c>
      <c r="D1679" s="388">
        <f>ROWS(C$5:C1679)</f>
        <v>1675</v>
      </c>
      <c r="E1679" s="388" t="str">
        <f>IF(_xlfn.IFNA(VLOOKUP(A1679,$AG$3:$AH$83,2,FALSE),"")='11.1'!$D$5,TXM!D1679,"")</f>
        <v/>
      </c>
      <c r="F1679" t="str">
        <f>IFERROR(SMALL($E$5:$E$9000,ROWS($E$5:E1679)),"")</f>
        <v/>
      </c>
      <c r="I1679" s="371" t="s">
        <v>85</v>
      </c>
      <c r="J1679" t="s">
        <v>871</v>
      </c>
      <c r="K1679" s="372">
        <v>473488</v>
      </c>
      <c r="L1679" s="388">
        <f>ROWS(K$5:K1679)</f>
        <v>1675</v>
      </c>
      <c r="M1679" s="388" t="str">
        <f>IF(_xlfn.IFNA(VLOOKUP(I1679,$AG$3:$AH$83,2,FALSE),"")='11.1'!$D$5,TXM!L1679,"")</f>
        <v/>
      </c>
      <c r="N1679" t="str">
        <f>IFERROR(SMALL($M$5:$M$9000,ROWS($M$5:M1679)),"")</f>
        <v/>
      </c>
      <c r="P1679" t="s">
        <v>136</v>
      </c>
      <c r="Q1679" t="s">
        <v>999</v>
      </c>
      <c r="R1679">
        <v>47363</v>
      </c>
      <c r="S1679" s="388">
        <f>ROWS(R$5:R1679)</f>
        <v>1675</v>
      </c>
      <c r="T1679" s="388" t="str">
        <f>IF(_xlfn.IFNA(VLOOKUP(P1679,$AG$3:$AH$83,2,FALSE),"")='11.1'!$D$5,TXM!S1679,"")</f>
        <v/>
      </c>
      <c r="U1679" t="str">
        <f>IFERROR(SMALL($T$5:$T$9000,ROWS($T$5:T1679)),"")</f>
        <v/>
      </c>
    </row>
    <row r="1680" spans="1:21" ht="14.4" customHeight="1" x14ac:dyDescent="0.3">
      <c r="A1680" s="371" t="s">
        <v>136</v>
      </c>
      <c r="B1680" t="s">
        <v>809</v>
      </c>
      <c r="C1680" s="372">
        <v>3625208</v>
      </c>
      <c r="D1680" s="388">
        <f>ROWS(C$5:C1680)</f>
        <v>1676</v>
      </c>
      <c r="E1680" s="388" t="str">
        <f>IF(_xlfn.IFNA(VLOOKUP(A1680,$AG$3:$AH$83,2,FALSE),"")='11.1'!$D$5,TXM!D1680,"")</f>
        <v/>
      </c>
      <c r="F1680" t="str">
        <f>IFERROR(SMALL($E$5:$E$9000,ROWS($E$5:E1680)),"")</f>
        <v/>
      </c>
      <c r="I1680" s="371" t="s">
        <v>85</v>
      </c>
      <c r="J1680" t="s">
        <v>990</v>
      </c>
      <c r="K1680" s="372">
        <v>439277</v>
      </c>
      <c r="L1680" s="388">
        <f>ROWS(K$5:K1680)</f>
        <v>1676</v>
      </c>
      <c r="M1680" s="388" t="str">
        <f>IF(_xlfn.IFNA(VLOOKUP(I1680,$AG$3:$AH$83,2,FALSE),"")='11.1'!$D$5,TXM!L1680,"")</f>
        <v/>
      </c>
      <c r="N1680" t="str">
        <f>IFERROR(SMALL($M$5:$M$9000,ROWS($M$5:M1680)),"")</f>
        <v/>
      </c>
      <c r="P1680" t="s">
        <v>136</v>
      </c>
      <c r="Q1680" t="s">
        <v>1285</v>
      </c>
      <c r="R1680">
        <v>26772</v>
      </c>
      <c r="S1680" s="388">
        <f>ROWS(R$5:R1680)</f>
        <v>1676</v>
      </c>
      <c r="T1680" s="388" t="str">
        <f>IF(_xlfn.IFNA(VLOOKUP(P1680,$AG$3:$AH$83,2,FALSE),"")='11.1'!$D$5,TXM!S1680,"")</f>
        <v/>
      </c>
      <c r="U1680" t="str">
        <f>IFERROR(SMALL($T$5:$T$9000,ROWS($T$5:T1680)),"")</f>
        <v/>
      </c>
    </row>
    <row r="1681" spans="1:21" ht="14.4" customHeight="1" x14ac:dyDescent="0.3">
      <c r="A1681" s="371" t="s">
        <v>136</v>
      </c>
      <c r="B1681" t="s">
        <v>1318</v>
      </c>
      <c r="C1681" s="372">
        <v>2087862</v>
      </c>
      <c r="D1681" s="388">
        <f>ROWS(C$5:C1681)</f>
        <v>1677</v>
      </c>
      <c r="E1681" s="388" t="str">
        <f>IF(_xlfn.IFNA(VLOOKUP(A1681,$AG$3:$AH$83,2,FALSE),"")='11.1'!$D$5,TXM!D1681,"")</f>
        <v/>
      </c>
      <c r="F1681" t="str">
        <f>IFERROR(SMALL($E$5:$E$9000,ROWS($E$5:E1681)),"")</f>
        <v/>
      </c>
      <c r="I1681" s="371" t="s">
        <v>85</v>
      </c>
      <c r="J1681" t="s">
        <v>98</v>
      </c>
      <c r="K1681" s="372">
        <v>341860</v>
      </c>
      <c r="L1681" s="388">
        <f>ROWS(K$5:K1681)</f>
        <v>1677</v>
      </c>
      <c r="M1681" s="388" t="str">
        <f>IF(_xlfn.IFNA(VLOOKUP(I1681,$AG$3:$AH$83,2,FALSE),"")='11.1'!$D$5,TXM!L1681,"")</f>
        <v/>
      </c>
      <c r="N1681" t="str">
        <f>IFERROR(SMALL($M$5:$M$9000,ROWS($M$5:M1681)),"")</f>
        <v/>
      </c>
      <c r="P1681" t="s">
        <v>136</v>
      </c>
      <c r="Q1681" t="s">
        <v>1252</v>
      </c>
      <c r="R1681">
        <v>15718</v>
      </c>
      <c r="S1681" s="388">
        <f>ROWS(R$5:R1681)</f>
        <v>1677</v>
      </c>
      <c r="T1681" s="388" t="str">
        <f>IF(_xlfn.IFNA(VLOOKUP(P1681,$AG$3:$AH$83,2,FALSE),"")='11.1'!$D$5,TXM!S1681,"")</f>
        <v/>
      </c>
      <c r="U1681" t="str">
        <f>IFERROR(SMALL($T$5:$T$9000,ROWS($T$5:T1681)),"")</f>
        <v/>
      </c>
    </row>
    <row r="1682" spans="1:21" ht="14.4" customHeight="1" x14ac:dyDescent="0.3">
      <c r="A1682" s="371" t="s">
        <v>136</v>
      </c>
      <c r="B1682" t="s">
        <v>1005</v>
      </c>
      <c r="C1682" s="372">
        <v>1564130</v>
      </c>
      <c r="D1682" s="388">
        <f>ROWS(C$5:C1682)</f>
        <v>1678</v>
      </c>
      <c r="E1682" s="388" t="str">
        <f>IF(_xlfn.IFNA(VLOOKUP(A1682,$AG$3:$AH$83,2,FALSE),"")='11.1'!$D$5,TXM!D1682,"")</f>
        <v/>
      </c>
      <c r="F1682" t="str">
        <f>IFERROR(SMALL($E$5:$E$9000,ROWS($E$5:E1682)),"")</f>
        <v/>
      </c>
      <c r="I1682" s="371" t="s">
        <v>85</v>
      </c>
      <c r="J1682" t="s">
        <v>805</v>
      </c>
      <c r="K1682" s="372">
        <v>326337</v>
      </c>
      <c r="L1682" s="388">
        <f>ROWS(K$5:K1682)</f>
        <v>1678</v>
      </c>
      <c r="M1682" s="388" t="str">
        <f>IF(_xlfn.IFNA(VLOOKUP(I1682,$AG$3:$AH$83,2,FALSE),"")='11.1'!$D$5,TXM!L1682,"")</f>
        <v/>
      </c>
      <c r="N1682" t="str">
        <f>IFERROR(SMALL($M$5:$M$9000,ROWS($M$5:M1682)),"")</f>
        <v/>
      </c>
      <c r="P1682" t="s">
        <v>136</v>
      </c>
      <c r="Q1682" t="s">
        <v>793</v>
      </c>
      <c r="R1682">
        <v>6390</v>
      </c>
      <c r="S1682" s="388">
        <f>ROWS(R$5:R1682)</f>
        <v>1678</v>
      </c>
      <c r="T1682" s="388" t="str">
        <f>IF(_xlfn.IFNA(VLOOKUP(P1682,$AG$3:$AH$83,2,FALSE),"")='11.1'!$D$5,TXM!S1682,"")</f>
        <v/>
      </c>
      <c r="U1682" t="str">
        <f>IFERROR(SMALL($T$5:$T$9000,ROWS($T$5:T1682)),"")</f>
        <v/>
      </c>
    </row>
    <row r="1683" spans="1:21" ht="14.4" customHeight="1" x14ac:dyDescent="0.3">
      <c r="A1683" s="371" t="s">
        <v>136</v>
      </c>
      <c r="B1683" t="s">
        <v>1252</v>
      </c>
      <c r="C1683" s="372">
        <v>1558500</v>
      </c>
      <c r="D1683" s="388">
        <f>ROWS(C$5:C1683)</f>
        <v>1679</v>
      </c>
      <c r="E1683" s="388" t="str">
        <f>IF(_xlfn.IFNA(VLOOKUP(A1683,$AG$3:$AH$83,2,FALSE),"")='11.1'!$D$5,TXM!D1683,"")</f>
        <v/>
      </c>
      <c r="F1683" t="str">
        <f>IFERROR(SMALL($E$5:$E$9000,ROWS($E$5:E1683)),"")</f>
        <v/>
      </c>
      <c r="I1683" s="371" t="s">
        <v>85</v>
      </c>
      <c r="J1683" t="s">
        <v>779</v>
      </c>
      <c r="K1683" s="372">
        <v>301627</v>
      </c>
      <c r="L1683" s="388">
        <f>ROWS(K$5:K1683)</f>
        <v>1679</v>
      </c>
      <c r="M1683" s="388" t="str">
        <f>IF(_xlfn.IFNA(VLOOKUP(I1683,$AG$3:$AH$83,2,FALSE),"")='11.1'!$D$5,TXM!L1683,"")</f>
        <v/>
      </c>
      <c r="N1683" t="str">
        <f>IFERROR(SMALL($M$5:$M$9000,ROWS($M$5:M1683)),"")</f>
        <v/>
      </c>
      <c r="P1683" t="s">
        <v>136</v>
      </c>
      <c r="Q1683" t="s">
        <v>1006</v>
      </c>
      <c r="R1683">
        <v>5000</v>
      </c>
      <c r="S1683" s="388">
        <f>ROWS(R$5:R1683)</f>
        <v>1679</v>
      </c>
      <c r="T1683" s="388" t="str">
        <f>IF(_xlfn.IFNA(VLOOKUP(P1683,$AG$3:$AH$83,2,FALSE),"")='11.1'!$D$5,TXM!S1683,"")</f>
        <v/>
      </c>
      <c r="U1683" t="str">
        <f>IFERROR(SMALL($T$5:$T$9000,ROWS($T$5:T1683)),"")</f>
        <v/>
      </c>
    </row>
    <row r="1684" spans="1:21" ht="14.4" customHeight="1" x14ac:dyDescent="0.3">
      <c r="A1684" s="371" t="s">
        <v>136</v>
      </c>
      <c r="B1684" t="s">
        <v>863</v>
      </c>
      <c r="C1684" s="372">
        <v>1032899</v>
      </c>
      <c r="D1684" s="388">
        <f>ROWS(C$5:C1684)</f>
        <v>1680</v>
      </c>
      <c r="E1684" s="388" t="str">
        <f>IF(_xlfn.IFNA(VLOOKUP(A1684,$AG$3:$AH$83,2,FALSE),"")='11.1'!$D$5,TXM!D1684,"")</f>
        <v/>
      </c>
      <c r="F1684" t="str">
        <f>IFERROR(SMALL($E$5:$E$9000,ROWS($E$5:E1684)),"")</f>
        <v/>
      </c>
      <c r="I1684" s="371" t="s">
        <v>85</v>
      </c>
      <c r="J1684" t="s">
        <v>1402</v>
      </c>
      <c r="K1684" s="372">
        <v>291568</v>
      </c>
      <c r="L1684" s="388">
        <f>ROWS(K$5:K1684)</f>
        <v>1680</v>
      </c>
      <c r="M1684" s="388" t="str">
        <f>IF(_xlfn.IFNA(VLOOKUP(I1684,$AG$3:$AH$83,2,FALSE),"")='11.1'!$D$5,TXM!L1684,"")</f>
        <v/>
      </c>
      <c r="N1684" t="str">
        <f>IFERROR(SMALL($M$5:$M$9000,ROWS($M$5:M1684)),"")</f>
        <v/>
      </c>
      <c r="P1684" t="s">
        <v>136</v>
      </c>
      <c r="Q1684" t="s">
        <v>825</v>
      </c>
      <c r="R1684">
        <v>1500</v>
      </c>
      <c r="S1684" s="388">
        <f>ROWS(R$5:R1684)</f>
        <v>1680</v>
      </c>
      <c r="T1684" s="388" t="str">
        <f>IF(_xlfn.IFNA(VLOOKUP(P1684,$AG$3:$AH$83,2,FALSE),"")='11.1'!$D$5,TXM!S1684,"")</f>
        <v/>
      </c>
      <c r="U1684" t="str">
        <f>IFERROR(SMALL($T$5:$T$9000,ROWS($T$5:T1684)),"")</f>
        <v/>
      </c>
    </row>
    <row r="1685" spans="1:21" ht="14.4" customHeight="1" x14ac:dyDescent="0.3">
      <c r="A1685" s="371" t="s">
        <v>136</v>
      </c>
      <c r="B1685" t="s">
        <v>867</v>
      </c>
      <c r="C1685" s="372">
        <v>883316</v>
      </c>
      <c r="D1685" s="388">
        <f>ROWS(C$5:C1685)</f>
        <v>1681</v>
      </c>
      <c r="E1685" s="388" t="str">
        <f>IF(_xlfn.IFNA(VLOOKUP(A1685,$AG$3:$AH$83,2,FALSE),"")='11.1'!$D$5,TXM!D1685,"")</f>
        <v/>
      </c>
      <c r="F1685" t="str">
        <f>IFERROR(SMALL($E$5:$E$9000,ROWS($E$5:E1685)),"")</f>
        <v/>
      </c>
      <c r="I1685" s="371" t="s">
        <v>85</v>
      </c>
      <c r="J1685" t="s">
        <v>1003</v>
      </c>
      <c r="K1685" s="372">
        <v>288894</v>
      </c>
      <c r="L1685" s="388">
        <f>ROWS(K$5:K1685)</f>
        <v>1681</v>
      </c>
      <c r="M1685" s="388" t="str">
        <f>IF(_xlfn.IFNA(VLOOKUP(I1685,$AG$3:$AH$83,2,FALSE),"")='11.1'!$D$5,TXM!L1685,"")</f>
        <v/>
      </c>
      <c r="N1685" t="str">
        <f>IFERROR(SMALL($M$5:$M$9000,ROWS($M$5:M1685)),"")</f>
        <v/>
      </c>
      <c r="P1685" t="s">
        <v>136</v>
      </c>
      <c r="Q1685" t="s">
        <v>823</v>
      </c>
      <c r="R1685">
        <v>1000</v>
      </c>
      <c r="S1685" s="388">
        <f>ROWS(R$5:R1685)</f>
        <v>1681</v>
      </c>
      <c r="T1685" s="388" t="str">
        <f>IF(_xlfn.IFNA(VLOOKUP(P1685,$AG$3:$AH$83,2,FALSE),"")='11.1'!$D$5,TXM!S1685,"")</f>
        <v/>
      </c>
      <c r="U1685" t="str">
        <f>IFERROR(SMALL($T$5:$T$9000,ROWS($T$5:T1685)),"")</f>
        <v/>
      </c>
    </row>
    <row r="1686" spans="1:21" ht="14.4" customHeight="1" x14ac:dyDescent="0.3">
      <c r="A1686" s="371" t="s">
        <v>136</v>
      </c>
      <c r="B1686" t="s">
        <v>813</v>
      </c>
      <c r="C1686" s="372">
        <v>856953</v>
      </c>
      <c r="D1686" s="388">
        <f>ROWS(C$5:C1686)</f>
        <v>1682</v>
      </c>
      <c r="E1686" s="388" t="str">
        <f>IF(_xlfn.IFNA(VLOOKUP(A1686,$AG$3:$AH$83,2,FALSE),"")='11.1'!$D$5,TXM!D1686,"")</f>
        <v/>
      </c>
      <c r="F1686" t="str">
        <f>IFERROR(SMALL($E$5:$E$9000,ROWS($E$5:E1686)),"")</f>
        <v/>
      </c>
      <c r="I1686" s="371" t="s">
        <v>85</v>
      </c>
      <c r="J1686" t="s">
        <v>783</v>
      </c>
      <c r="K1686" s="372">
        <v>269450</v>
      </c>
      <c r="L1686" s="388">
        <f>ROWS(K$5:K1686)</f>
        <v>1682</v>
      </c>
      <c r="M1686" s="388" t="str">
        <f>IF(_xlfn.IFNA(VLOOKUP(I1686,$AG$3:$AH$83,2,FALSE),"")='11.1'!$D$5,TXM!L1686,"")</f>
        <v/>
      </c>
      <c r="N1686" t="str">
        <f>IFERROR(SMALL($M$5:$M$9000,ROWS($M$5:M1686)),"")</f>
        <v/>
      </c>
      <c r="P1686" t="s">
        <v>136</v>
      </c>
      <c r="Q1686" t="s">
        <v>108</v>
      </c>
      <c r="R1686">
        <v>1000</v>
      </c>
      <c r="S1686" s="388">
        <f>ROWS(R$5:R1686)</f>
        <v>1682</v>
      </c>
      <c r="T1686" s="388" t="str">
        <f>IF(_xlfn.IFNA(VLOOKUP(P1686,$AG$3:$AH$83,2,FALSE),"")='11.1'!$D$5,TXM!S1686,"")</f>
        <v/>
      </c>
      <c r="U1686" t="str">
        <f>IFERROR(SMALL($T$5:$T$9000,ROWS($T$5:T1686)),"")</f>
        <v/>
      </c>
    </row>
    <row r="1687" spans="1:21" ht="14.4" customHeight="1" x14ac:dyDescent="0.3">
      <c r="A1687" s="371" t="s">
        <v>136</v>
      </c>
      <c r="B1687" t="s">
        <v>103</v>
      </c>
      <c r="C1687" s="372">
        <v>801701</v>
      </c>
      <c r="D1687" s="388">
        <f>ROWS(C$5:C1687)</f>
        <v>1683</v>
      </c>
      <c r="E1687" s="388" t="str">
        <f>IF(_xlfn.IFNA(VLOOKUP(A1687,$AG$3:$AH$83,2,FALSE),"")='11.1'!$D$5,TXM!D1687,"")</f>
        <v/>
      </c>
      <c r="F1687" t="str">
        <f>IFERROR(SMALL($E$5:$E$9000,ROWS($E$5:E1687)),"")</f>
        <v/>
      </c>
      <c r="I1687" s="371" t="s">
        <v>85</v>
      </c>
      <c r="J1687" t="s">
        <v>99</v>
      </c>
      <c r="K1687" s="372">
        <v>190876</v>
      </c>
      <c r="L1687" s="388">
        <f>ROWS(K$5:K1687)</f>
        <v>1683</v>
      </c>
      <c r="M1687" s="388" t="str">
        <f>IF(_xlfn.IFNA(VLOOKUP(I1687,$AG$3:$AH$83,2,FALSE),"")='11.1'!$D$5,TXM!L1687,"")</f>
        <v/>
      </c>
      <c r="N1687" t="str">
        <f>IFERROR(SMALL($M$5:$M$9000,ROWS($M$5:M1687)),"")</f>
        <v/>
      </c>
      <c r="P1687" t="s">
        <v>492</v>
      </c>
      <c r="Q1687" t="s">
        <v>865</v>
      </c>
      <c r="R1687">
        <v>43538</v>
      </c>
      <c r="S1687" s="388">
        <f>ROWS(R$5:R1687)</f>
        <v>1683</v>
      </c>
      <c r="T1687" s="388" t="str">
        <f>IF(_xlfn.IFNA(VLOOKUP(P1687,$AG$3:$AH$83,2,FALSE),"")='11.1'!$D$5,TXM!S1687,"")</f>
        <v/>
      </c>
      <c r="U1687" t="str">
        <f>IFERROR(SMALL($T$5:$T$9000,ROWS($T$5:T1687)),"")</f>
        <v/>
      </c>
    </row>
    <row r="1688" spans="1:21" ht="14.4" customHeight="1" x14ac:dyDescent="0.3">
      <c r="A1688" s="371" t="s">
        <v>136</v>
      </c>
      <c r="B1688" t="s">
        <v>793</v>
      </c>
      <c r="C1688" s="372">
        <v>599907</v>
      </c>
      <c r="D1688" s="388">
        <f>ROWS(C$5:C1688)</f>
        <v>1684</v>
      </c>
      <c r="E1688" s="388" t="str">
        <f>IF(_xlfn.IFNA(VLOOKUP(A1688,$AG$3:$AH$83,2,FALSE),"")='11.1'!$D$5,TXM!D1688,"")</f>
        <v/>
      </c>
      <c r="F1688" t="str">
        <f>IFERROR(SMALL($E$5:$E$9000,ROWS($E$5:E1688)),"")</f>
        <v/>
      </c>
      <c r="I1688" s="371" t="s">
        <v>85</v>
      </c>
      <c r="J1688" t="s">
        <v>809</v>
      </c>
      <c r="K1688" s="372">
        <v>181810</v>
      </c>
      <c r="L1688" s="388">
        <f>ROWS(K$5:K1688)</f>
        <v>1684</v>
      </c>
      <c r="M1688" s="388" t="str">
        <f>IF(_xlfn.IFNA(VLOOKUP(I1688,$AG$3:$AH$83,2,FALSE),"")='11.1'!$D$5,TXM!L1688,"")</f>
        <v/>
      </c>
      <c r="N1688" t="str">
        <f>IFERROR(SMALL($M$5:$M$9000,ROWS($M$5:M1688)),"")</f>
        <v/>
      </c>
      <c r="P1688" t="s">
        <v>492</v>
      </c>
      <c r="Q1688" t="s">
        <v>1240</v>
      </c>
      <c r="R1688">
        <v>6250</v>
      </c>
      <c r="S1688" s="388">
        <f>ROWS(R$5:R1688)</f>
        <v>1684</v>
      </c>
      <c r="T1688" s="388" t="str">
        <f>IF(_xlfn.IFNA(VLOOKUP(P1688,$AG$3:$AH$83,2,FALSE),"")='11.1'!$D$5,TXM!S1688,"")</f>
        <v/>
      </c>
      <c r="U1688" t="str">
        <f>IFERROR(SMALL($T$5:$T$9000,ROWS($T$5:T1688)),"")</f>
        <v/>
      </c>
    </row>
    <row r="1689" spans="1:21" ht="14.4" customHeight="1" x14ac:dyDescent="0.3">
      <c r="A1689" s="371" t="s">
        <v>136</v>
      </c>
      <c r="B1689" t="s">
        <v>91</v>
      </c>
      <c r="C1689" s="372">
        <v>463370</v>
      </c>
      <c r="D1689" s="388">
        <f>ROWS(C$5:C1689)</f>
        <v>1685</v>
      </c>
      <c r="E1689" s="388" t="str">
        <f>IF(_xlfn.IFNA(VLOOKUP(A1689,$AG$3:$AH$83,2,FALSE),"")='11.1'!$D$5,TXM!D1689,"")</f>
        <v/>
      </c>
      <c r="F1689" t="str">
        <f>IFERROR(SMALL($E$5:$E$9000,ROWS($E$5:E1689)),"")</f>
        <v/>
      </c>
      <c r="I1689" s="371" t="s">
        <v>85</v>
      </c>
      <c r="J1689" t="s">
        <v>795</v>
      </c>
      <c r="K1689" s="372">
        <v>178989</v>
      </c>
      <c r="L1689" s="388">
        <f>ROWS(K$5:K1689)</f>
        <v>1685</v>
      </c>
      <c r="M1689" s="388" t="str">
        <f>IF(_xlfn.IFNA(VLOOKUP(I1689,$AG$3:$AH$83,2,FALSE),"")='11.1'!$D$5,TXM!L1689,"")</f>
        <v/>
      </c>
      <c r="N1689" t="str">
        <f>IFERROR(SMALL($M$5:$M$9000,ROWS($M$5:M1689)),"")</f>
        <v/>
      </c>
      <c r="P1689" t="s">
        <v>552</v>
      </c>
      <c r="Q1689" t="s">
        <v>867</v>
      </c>
      <c r="R1689">
        <v>6070280</v>
      </c>
      <c r="S1689" s="388">
        <f>ROWS(R$5:R1689)</f>
        <v>1685</v>
      </c>
      <c r="T1689" s="388" t="str">
        <f>IF(_xlfn.IFNA(VLOOKUP(P1689,$AG$3:$AH$83,2,FALSE),"")='11.1'!$D$5,TXM!S1689,"")</f>
        <v/>
      </c>
      <c r="U1689" t="str">
        <f>IFERROR(SMALL($T$5:$T$9000,ROWS($T$5:T1689)),"")</f>
        <v/>
      </c>
    </row>
    <row r="1690" spans="1:21" ht="14.4" customHeight="1" x14ac:dyDescent="0.3">
      <c r="A1690" s="371" t="s">
        <v>136</v>
      </c>
      <c r="B1690" t="s">
        <v>773</v>
      </c>
      <c r="C1690" s="372">
        <v>425467</v>
      </c>
      <c r="D1690" s="388">
        <f>ROWS(C$5:C1690)</f>
        <v>1686</v>
      </c>
      <c r="E1690" s="388" t="str">
        <f>IF(_xlfn.IFNA(VLOOKUP(A1690,$AG$3:$AH$83,2,FALSE),"")='11.1'!$D$5,TXM!D1690,"")</f>
        <v/>
      </c>
      <c r="F1690" t="str">
        <f>IFERROR(SMALL($E$5:$E$9000,ROWS($E$5:E1690)),"")</f>
        <v/>
      </c>
      <c r="I1690" s="371" t="s">
        <v>85</v>
      </c>
      <c r="J1690" t="s">
        <v>171</v>
      </c>
      <c r="K1690" s="372">
        <v>170146</v>
      </c>
      <c r="L1690" s="388">
        <f>ROWS(K$5:K1690)</f>
        <v>1686</v>
      </c>
      <c r="M1690" s="388" t="str">
        <f>IF(_xlfn.IFNA(VLOOKUP(I1690,$AG$3:$AH$83,2,FALSE),"")='11.1'!$D$5,TXM!L1690,"")</f>
        <v/>
      </c>
      <c r="N1690" t="str">
        <f>IFERROR(SMALL($M$5:$M$9000,ROWS($M$5:M1690)),"")</f>
        <v/>
      </c>
      <c r="P1690" t="s">
        <v>552</v>
      </c>
      <c r="Q1690" t="s">
        <v>821</v>
      </c>
      <c r="R1690">
        <v>801575</v>
      </c>
      <c r="S1690" s="388">
        <f>ROWS(R$5:R1690)</f>
        <v>1686</v>
      </c>
      <c r="T1690" s="388" t="str">
        <f>IF(_xlfn.IFNA(VLOOKUP(P1690,$AG$3:$AH$83,2,FALSE),"")='11.1'!$D$5,TXM!S1690,"")</f>
        <v/>
      </c>
      <c r="U1690" t="str">
        <f>IFERROR(SMALL($T$5:$T$9000,ROWS($T$5:T1690)),"")</f>
        <v/>
      </c>
    </row>
    <row r="1691" spans="1:21" ht="14.4" customHeight="1" x14ac:dyDescent="0.3">
      <c r="A1691" s="371" t="s">
        <v>136</v>
      </c>
      <c r="B1691" t="s">
        <v>98</v>
      </c>
      <c r="C1691" s="372">
        <v>237350</v>
      </c>
      <c r="D1691" s="388">
        <f>ROWS(C$5:C1691)</f>
        <v>1687</v>
      </c>
      <c r="E1691" s="388" t="str">
        <f>IF(_xlfn.IFNA(VLOOKUP(A1691,$AG$3:$AH$83,2,FALSE),"")='11.1'!$D$5,TXM!D1691,"")</f>
        <v/>
      </c>
      <c r="F1691" t="str">
        <f>IFERROR(SMALL($E$5:$E$9000,ROWS($E$5:E1691)),"")</f>
        <v/>
      </c>
      <c r="I1691" s="371" t="s">
        <v>85</v>
      </c>
      <c r="J1691" t="s">
        <v>1004</v>
      </c>
      <c r="K1691" s="372">
        <v>133365</v>
      </c>
      <c r="L1691" s="388">
        <f>ROWS(K$5:K1691)</f>
        <v>1687</v>
      </c>
      <c r="M1691" s="388" t="str">
        <f>IF(_xlfn.IFNA(VLOOKUP(I1691,$AG$3:$AH$83,2,FALSE),"")='11.1'!$D$5,TXM!L1691,"")</f>
        <v/>
      </c>
      <c r="N1691" t="str">
        <f>IFERROR(SMALL($M$5:$M$9000,ROWS($M$5:M1691)),"")</f>
        <v/>
      </c>
      <c r="P1691" t="s">
        <v>552</v>
      </c>
      <c r="Q1691" t="s">
        <v>1001</v>
      </c>
      <c r="R1691">
        <v>504929</v>
      </c>
      <c r="S1691" s="388">
        <f>ROWS(R$5:R1691)</f>
        <v>1687</v>
      </c>
      <c r="T1691" s="388" t="str">
        <f>IF(_xlfn.IFNA(VLOOKUP(P1691,$AG$3:$AH$83,2,FALSE),"")='11.1'!$D$5,TXM!S1691,"")</f>
        <v/>
      </c>
      <c r="U1691" t="str">
        <f>IFERROR(SMALL($T$5:$T$9000,ROWS($T$5:T1691)),"")</f>
        <v/>
      </c>
    </row>
    <row r="1692" spans="1:21" ht="14.4" customHeight="1" x14ac:dyDescent="0.3">
      <c r="A1692" s="371" t="s">
        <v>136</v>
      </c>
      <c r="B1692" t="s">
        <v>865</v>
      </c>
      <c r="C1692" s="372">
        <v>197292</v>
      </c>
      <c r="D1692" s="388">
        <f>ROWS(C$5:C1692)</f>
        <v>1688</v>
      </c>
      <c r="E1692" s="388" t="str">
        <f>IF(_xlfn.IFNA(VLOOKUP(A1692,$AG$3:$AH$83,2,FALSE),"")='11.1'!$D$5,TXM!D1692,"")</f>
        <v/>
      </c>
      <c r="F1692" t="str">
        <f>IFERROR(SMALL($E$5:$E$9000,ROWS($E$5:E1692)),"")</f>
        <v/>
      </c>
      <c r="I1692" s="371" t="s">
        <v>85</v>
      </c>
      <c r="J1692" t="s">
        <v>817</v>
      </c>
      <c r="K1692" s="372">
        <v>127652</v>
      </c>
      <c r="L1692" s="388">
        <f>ROWS(K$5:K1692)</f>
        <v>1688</v>
      </c>
      <c r="M1692" s="388" t="str">
        <f>IF(_xlfn.IFNA(VLOOKUP(I1692,$AG$3:$AH$83,2,FALSE),"")='11.1'!$D$5,TXM!L1692,"")</f>
        <v/>
      </c>
      <c r="N1692" t="str">
        <f>IFERROR(SMALL($M$5:$M$9000,ROWS($M$5:M1692)),"")</f>
        <v/>
      </c>
      <c r="P1692" t="s">
        <v>552</v>
      </c>
      <c r="Q1692" t="s">
        <v>1240</v>
      </c>
      <c r="R1692">
        <v>470329</v>
      </c>
      <c r="S1692" s="388">
        <f>ROWS(R$5:R1692)</f>
        <v>1688</v>
      </c>
      <c r="T1692" s="388" t="str">
        <f>IF(_xlfn.IFNA(VLOOKUP(P1692,$AG$3:$AH$83,2,FALSE),"")='11.1'!$D$5,TXM!S1692,"")</f>
        <v/>
      </c>
      <c r="U1692" t="str">
        <f>IFERROR(SMALL($T$5:$T$9000,ROWS($T$5:T1692)),"")</f>
        <v/>
      </c>
    </row>
    <row r="1693" spans="1:21" ht="14.4" customHeight="1" x14ac:dyDescent="0.3">
      <c r="A1693" s="371" t="s">
        <v>136</v>
      </c>
      <c r="B1693" t="s">
        <v>108</v>
      </c>
      <c r="C1693" s="372">
        <v>119804</v>
      </c>
      <c r="D1693" s="388">
        <f>ROWS(C$5:C1693)</f>
        <v>1689</v>
      </c>
      <c r="E1693" s="388" t="str">
        <f>IF(_xlfn.IFNA(VLOOKUP(A1693,$AG$3:$AH$83,2,FALSE),"")='11.1'!$D$5,TXM!D1693,"")</f>
        <v/>
      </c>
      <c r="F1693" t="str">
        <f>IFERROR(SMALL($E$5:$E$9000,ROWS($E$5:E1693)),"")</f>
        <v/>
      </c>
      <c r="I1693" s="371" t="s">
        <v>85</v>
      </c>
      <c r="J1693" t="s">
        <v>855</v>
      </c>
      <c r="K1693" s="372">
        <v>126898</v>
      </c>
      <c r="L1693" s="388">
        <f>ROWS(K$5:K1693)</f>
        <v>1689</v>
      </c>
      <c r="M1693" s="388" t="str">
        <f>IF(_xlfn.IFNA(VLOOKUP(I1693,$AG$3:$AH$83,2,FALSE),"")='11.1'!$D$5,TXM!L1693,"")</f>
        <v/>
      </c>
      <c r="N1693" t="str">
        <f>IFERROR(SMALL($M$5:$M$9000,ROWS($M$5:M1693)),"")</f>
        <v/>
      </c>
      <c r="P1693" t="s">
        <v>552</v>
      </c>
      <c r="Q1693" t="s">
        <v>859</v>
      </c>
      <c r="R1693">
        <v>355000</v>
      </c>
      <c r="S1693" s="388">
        <f>ROWS(R$5:R1693)</f>
        <v>1689</v>
      </c>
      <c r="T1693" s="388" t="str">
        <f>IF(_xlfn.IFNA(VLOOKUP(P1693,$AG$3:$AH$83,2,FALSE),"")='11.1'!$D$5,TXM!S1693,"")</f>
        <v/>
      </c>
      <c r="U1693" t="str">
        <f>IFERROR(SMALL($T$5:$T$9000,ROWS($T$5:T1693)),"")</f>
        <v/>
      </c>
    </row>
    <row r="1694" spans="1:21" ht="14.4" customHeight="1" x14ac:dyDescent="0.3">
      <c r="A1694" s="371" t="s">
        <v>136</v>
      </c>
      <c r="B1694" t="s">
        <v>835</v>
      </c>
      <c r="C1694" s="372">
        <v>119627</v>
      </c>
      <c r="D1694" s="388">
        <f>ROWS(C$5:C1694)</f>
        <v>1690</v>
      </c>
      <c r="E1694" s="388" t="str">
        <f>IF(_xlfn.IFNA(VLOOKUP(A1694,$AG$3:$AH$83,2,FALSE),"")='11.1'!$D$5,TXM!D1694,"")</f>
        <v/>
      </c>
      <c r="F1694" t="str">
        <f>IFERROR(SMALL($E$5:$E$9000,ROWS($E$5:E1694)),"")</f>
        <v/>
      </c>
      <c r="I1694" s="371" t="s">
        <v>85</v>
      </c>
      <c r="J1694" t="s">
        <v>857</v>
      </c>
      <c r="K1694" s="372">
        <v>100752</v>
      </c>
      <c r="L1694" s="388">
        <f>ROWS(K$5:K1694)</f>
        <v>1690</v>
      </c>
      <c r="M1694" s="388" t="str">
        <f>IF(_xlfn.IFNA(VLOOKUP(I1694,$AG$3:$AH$83,2,FALSE),"")='11.1'!$D$5,TXM!L1694,"")</f>
        <v/>
      </c>
      <c r="N1694" t="str">
        <f>IFERROR(SMALL($M$5:$M$9000,ROWS($M$5:M1694)),"")</f>
        <v/>
      </c>
      <c r="P1694" t="s">
        <v>552</v>
      </c>
      <c r="Q1694" t="s">
        <v>865</v>
      </c>
      <c r="R1694">
        <v>244960</v>
      </c>
      <c r="S1694" s="388">
        <f>ROWS(R$5:R1694)</f>
        <v>1690</v>
      </c>
      <c r="T1694" s="388" t="str">
        <f>IF(_xlfn.IFNA(VLOOKUP(P1694,$AG$3:$AH$83,2,FALSE),"")='11.1'!$D$5,TXM!S1694,"")</f>
        <v/>
      </c>
      <c r="U1694" t="str">
        <f>IFERROR(SMALL($T$5:$T$9000,ROWS($T$5:T1694)),"")</f>
        <v/>
      </c>
    </row>
    <row r="1695" spans="1:21" ht="14.4" customHeight="1" x14ac:dyDescent="0.3">
      <c r="A1695" s="371" t="s">
        <v>136</v>
      </c>
      <c r="B1695" t="s">
        <v>797</v>
      </c>
      <c r="C1695" s="372">
        <v>102414</v>
      </c>
      <c r="D1695" s="388">
        <f>ROWS(C$5:C1695)</f>
        <v>1691</v>
      </c>
      <c r="E1695" s="388" t="str">
        <f>IF(_xlfn.IFNA(VLOOKUP(A1695,$AG$3:$AH$83,2,FALSE),"")='11.1'!$D$5,TXM!D1695,"")</f>
        <v/>
      </c>
      <c r="F1695" t="str">
        <f>IFERROR(SMALL($E$5:$E$9000,ROWS($E$5:E1695)),"")</f>
        <v/>
      </c>
      <c r="I1695" s="371" t="s">
        <v>85</v>
      </c>
      <c r="J1695" t="s">
        <v>815</v>
      </c>
      <c r="K1695" s="372">
        <v>89659</v>
      </c>
      <c r="L1695" s="388">
        <f>ROWS(K$5:K1695)</f>
        <v>1691</v>
      </c>
      <c r="M1695" s="388" t="str">
        <f>IF(_xlfn.IFNA(VLOOKUP(I1695,$AG$3:$AH$83,2,FALSE),"")='11.1'!$D$5,TXM!L1695,"")</f>
        <v/>
      </c>
      <c r="N1695" t="str">
        <f>IFERROR(SMALL($M$5:$M$9000,ROWS($M$5:M1695)),"")</f>
        <v/>
      </c>
      <c r="P1695" t="s">
        <v>552</v>
      </c>
      <c r="Q1695" t="s">
        <v>97</v>
      </c>
      <c r="R1695">
        <v>218175</v>
      </c>
      <c r="S1695" s="388">
        <f>ROWS(R$5:R1695)</f>
        <v>1691</v>
      </c>
      <c r="T1695" s="388" t="str">
        <f>IF(_xlfn.IFNA(VLOOKUP(P1695,$AG$3:$AH$83,2,FALSE),"")='11.1'!$D$5,TXM!S1695,"")</f>
        <v/>
      </c>
      <c r="U1695" t="str">
        <f>IFERROR(SMALL($T$5:$T$9000,ROWS($T$5:T1695)),"")</f>
        <v/>
      </c>
    </row>
    <row r="1696" spans="1:21" ht="14.4" customHeight="1" x14ac:dyDescent="0.3">
      <c r="A1696" s="371" t="s">
        <v>136</v>
      </c>
      <c r="B1696" t="s">
        <v>789</v>
      </c>
      <c r="C1696" s="372">
        <v>66675</v>
      </c>
      <c r="D1696" s="388">
        <f>ROWS(C$5:C1696)</f>
        <v>1692</v>
      </c>
      <c r="E1696" s="388" t="str">
        <f>IF(_xlfn.IFNA(VLOOKUP(A1696,$AG$3:$AH$83,2,FALSE),"")='11.1'!$D$5,TXM!D1696,"")</f>
        <v/>
      </c>
      <c r="F1696" t="str">
        <f>IFERROR(SMALL($E$5:$E$9000,ROWS($E$5:E1696)),"")</f>
        <v/>
      </c>
      <c r="I1696" s="371" t="s">
        <v>85</v>
      </c>
      <c r="J1696" t="s">
        <v>97</v>
      </c>
      <c r="K1696" s="372">
        <v>46455</v>
      </c>
      <c r="L1696" s="388">
        <f>ROWS(K$5:K1696)</f>
        <v>1692</v>
      </c>
      <c r="M1696" s="388" t="str">
        <f>IF(_xlfn.IFNA(VLOOKUP(I1696,$AG$3:$AH$83,2,FALSE),"")='11.1'!$D$5,TXM!L1696,"")</f>
        <v/>
      </c>
      <c r="N1696" t="str">
        <f>IFERROR(SMALL($M$5:$M$9000,ROWS($M$5:M1696)),"")</f>
        <v/>
      </c>
      <c r="P1696" t="s">
        <v>552</v>
      </c>
      <c r="Q1696" t="s">
        <v>1006</v>
      </c>
      <c r="R1696">
        <v>213168</v>
      </c>
      <c r="S1696" s="388">
        <f>ROWS(R$5:R1696)</f>
        <v>1692</v>
      </c>
      <c r="T1696" s="388" t="str">
        <f>IF(_xlfn.IFNA(VLOOKUP(P1696,$AG$3:$AH$83,2,FALSE),"")='11.1'!$D$5,TXM!S1696,"")</f>
        <v/>
      </c>
      <c r="U1696" t="str">
        <f>IFERROR(SMALL($T$5:$T$9000,ROWS($T$5:T1696)),"")</f>
        <v/>
      </c>
    </row>
    <row r="1697" spans="1:21" ht="14.4" customHeight="1" x14ac:dyDescent="0.3">
      <c r="A1697" s="371" t="s">
        <v>136</v>
      </c>
      <c r="B1697" t="s">
        <v>102</v>
      </c>
      <c r="C1697" s="372">
        <v>62231</v>
      </c>
      <c r="D1697" s="388">
        <f>ROWS(C$5:C1697)</f>
        <v>1693</v>
      </c>
      <c r="E1697" s="388" t="str">
        <f>IF(_xlfn.IFNA(VLOOKUP(A1697,$AG$3:$AH$83,2,FALSE),"")='11.1'!$D$5,TXM!D1697,"")</f>
        <v/>
      </c>
      <c r="F1697" t="str">
        <f>IFERROR(SMALL($E$5:$E$9000,ROWS($E$5:E1697)),"")</f>
        <v/>
      </c>
      <c r="I1697" s="371" t="s">
        <v>85</v>
      </c>
      <c r="J1697" t="s">
        <v>998</v>
      </c>
      <c r="K1697" s="372">
        <v>23737</v>
      </c>
      <c r="L1697" s="388">
        <f>ROWS(K$5:K1697)</f>
        <v>1693</v>
      </c>
      <c r="M1697" s="388" t="str">
        <f>IF(_xlfn.IFNA(VLOOKUP(I1697,$AG$3:$AH$83,2,FALSE),"")='11.1'!$D$5,TXM!L1697,"")</f>
        <v/>
      </c>
      <c r="N1697" t="str">
        <f>IFERROR(SMALL($M$5:$M$9000,ROWS($M$5:M1697)),"")</f>
        <v/>
      </c>
      <c r="P1697" t="s">
        <v>552</v>
      </c>
      <c r="Q1697" t="s">
        <v>863</v>
      </c>
      <c r="R1697">
        <v>200735</v>
      </c>
      <c r="S1697" s="388">
        <f>ROWS(R$5:R1697)</f>
        <v>1693</v>
      </c>
      <c r="T1697" s="388" t="str">
        <f>IF(_xlfn.IFNA(VLOOKUP(P1697,$AG$3:$AH$83,2,FALSE),"")='11.1'!$D$5,TXM!S1697,"")</f>
        <v/>
      </c>
      <c r="U1697" t="str">
        <f>IFERROR(SMALL($T$5:$T$9000,ROWS($T$5:T1697)),"")</f>
        <v/>
      </c>
    </row>
    <row r="1698" spans="1:21" ht="14.4" customHeight="1" x14ac:dyDescent="0.3">
      <c r="A1698" s="371" t="s">
        <v>136</v>
      </c>
      <c r="B1698" t="s">
        <v>1240</v>
      </c>
      <c r="C1698" s="372">
        <v>43551</v>
      </c>
      <c r="D1698" s="388">
        <f>ROWS(C$5:C1698)</f>
        <v>1694</v>
      </c>
      <c r="E1698" s="388" t="str">
        <f>IF(_xlfn.IFNA(VLOOKUP(A1698,$AG$3:$AH$83,2,FALSE),"")='11.1'!$D$5,TXM!D1698,"")</f>
        <v/>
      </c>
      <c r="F1698" t="str">
        <f>IFERROR(SMALL($E$5:$E$9000,ROWS($E$5:E1698)),"")</f>
        <v/>
      </c>
      <c r="I1698" s="371" t="s">
        <v>85</v>
      </c>
      <c r="J1698" t="s">
        <v>827</v>
      </c>
      <c r="K1698" s="372">
        <v>22463</v>
      </c>
      <c r="L1698" s="388">
        <f>ROWS(K$5:K1698)</f>
        <v>1694</v>
      </c>
      <c r="M1698" s="388" t="str">
        <f>IF(_xlfn.IFNA(VLOOKUP(I1698,$AG$3:$AH$83,2,FALSE),"")='11.1'!$D$5,TXM!L1698,"")</f>
        <v/>
      </c>
      <c r="N1698" t="str">
        <f>IFERROR(SMALL($M$5:$M$9000,ROWS($M$5:M1698)),"")</f>
        <v/>
      </c>
      <c r="P1698" t="s">
        <v>552</v>
      </c>
      <c r="Q1698" t="s">
        <v>823</v>
      </c>
      <c r="R1698">
        <v>165415</v>
      </c>
      <c r="S1698" s="388">
        <f>ROWS(R$5:R1698)</f>
        <v>1694</v>
      </c>
      <c r="T1698" s="388" t="str">
        <f>IF(_xlfn.IFNA(VLOOKUP(P1698,$AG$3:$AH$83,2,FALSE),"")='11.1'!$D$5,TXM!S1698,"")</f>
        <v/>
      </c>
      <c r="U1698" t="str">
        <f>IFERROR(SMALL($T$5:$T$9000,ROWS($T$5:T1698)),"")</f>
        <v/>
      </c>
    </row>
    <row r="1699" spans="1:21" ht="14.4" customHeight="1" x14ac:dyDescent="0.3">
      <c r="A1699" s="371" t="s">
        <v>136</v>
      </c>
      <c r="B1699" t="s">
        <v>795</v>
      </c>
      <c r="C1699" s="372">
        <v>21604</v>
      </c>
      <c r="D1699" s="388">
        <f>ROWS(C$5:C1699)</f>
        <v>1695</v>
      </c>
      <c r="E1699" s="388" t="str">
        <f>IF(_xlfn.IFNA(VLOOKUP(A1699,$AG$3:$AH$83,2,FALSE),"")='11.1'!$D$5,TXM!D1699,"")</f>
        <v/>
      </c>
      <c r="F1699" t="str">
        <f>IFERROR(SMALL($E$5:$E$9000,ROWS($E$5:E1699)),"")</f>
        <v/>
      </c>
      <c r="I1699" s="371" t="s">
        <v>85</v>
      </c>
      <c r="J1699" t="s">
        <v>853</v>
      </c>
      <c r="K1699" s="372">
        <v>21807</v>
      </c>
      <c r="L1699" s="388">
        <f>ROWS(K$5:K1699)</f>
        <v>1695</v>
      </c>
      <c r="M1699" s="388" t="str">
        <f>IF(_xlfn.IFNA(VLOOKUP(I1699,$AG$3:$AH$83,2,FALSE),"")='11.1'!$D$5,TXM!L1699,"")</f>
        <v/>
      </c>
      <c r="N1699" t="str">
        <f>IFERROR(SMALL($M$5:$M$9000,ROWS($M$5:M1699)),"")</f>
        <v/>
      </c>
      <c r="P1699" t="s">
        <v>552</v>
      </c>
      <c r="Q1699" t="s">
        <v>1285</v>
      </c>
      <c r="R1699">
        <v>142946</v>
      </c>
      <c r="S1699" s="388">
        <f>ROWS(R$5:R1699)</f>
        <v>1695</v>
      </c>
      <c r="T1699" s="388" t="str">
        <f>IF(_xlfn.IFNA(VLOOKUP(P1699,$AG$3:$AH$83,2,FALSE),"")='11.1'!$D$5,TXM!S1699,"")</f>
        <v/>
      </c>
      <c r="U1699" t="str">
        <f>IFERROR(SMALL($T$5:$T$9000,ROWS($T$5:T1699)),"")</f>
        <v/>
      </c>
    </row>
    <row r="1700" spans="1:21" ht="14.4" customHeight="1" x14ac:dyDescent="0.3">
      <c r="A1700" s="371" t="s">
        <v>136</v>
      </c>
      <c r="B1700" t="s">
        <v>107</v>
      </c>
      <c r="C1700" s="372">
        <v>17884</v>
      </c>
      <c r="D1700" s="388">
        <f>ROWS(C$5:C1700)</f>
        <v>1696</v>
      </c>
      <c r="E1700" s="388" t="str">
        <f>IF(_xlfn.IFNA(VLOOKUP(A1700,$AG$3:$AH$83,2,FALSE),"")='11.1'!$D$5,TXM!D1700,"")</f>
        <v/>
      </c>
      <c r="F1700" t="str">
        <f>IFERROR(SMALL($E$5:$E$9000,ROWS($E$5:E1700)),"")</f>
        <v/>
      </c>
      <c r="I1700" s="371" t="s">
        <v>85</v>
      </c>
      <c r="J1700" t="s">
        <v>96</v>
      </c>
      <c r="K1700" s="372">
        <v>15303</v>
      </c>
      <c r="L1700" s="388">
        <f>ROWS(K$5:K1700)</f>
        <v>1696</v>
      </c>
      <c r="M1700" s="388" t="str">
        <f>IF(_xlfn.IFNA(VLOOKUP(I1700,$AG$3:$AH$83,2,FALSE),"")='11.1'!$D$5,TXM!L1700,"")</f>
        <v/>
      </c>
      <c r="N1700" t="str">
        <f>IFERROR(SMALL($M$5:$M$9000,ROWS($M$5:M1700)),"")</f>
        <v/>
      </c>
      <c r="P1700" t="s">
        <v>552</v>
      </c>
      <c r="Q1700" t="s">
        <v>827</v>
      </c>
      <c r="R1700">
        <v>108650</v>
      </c>
      <c r="S1700" s="388">
        <f>ROWS(R$5:R1700)</f>
        <v>1696</v>
      </c>
      <c r="T1700" s="388" t="str">
        <f>IF(_xlfn.IFNA(VLOOKUP(P1700,$AG$3:$AH$83,2,FALSE),"")='11.1'!$D$5,TXM!S1700,"")</f>
        <v/>
      </c>
      <c r="U1700" t="str">
        <f>IFERROR(SMALL($T$5:$T$9000,ROWS($T$5:T1700)),"")</f>
        <v/>
      </c>
    </row>
    <row r="1701" spans="1:21" ht="14.4" customHeight="1" x14ac:dyDescent="0.3">
      <c r="A1701" s="371" t="s">
        <v>136</v>
      </c>
      <c r="B1701" t="s">
        <v>1006</v>
      </c>
      <c r="C1701" s="372">
        <v>2828</v>
      </c>
      <c r="D1701" s="388">
        <f>ROWS(C$5:C1701)</f>
        <v>1697</v>
      </c>
      <c r="E1701" s="388" t="str">
        <f>IF(_xlfn.IFNA(VLOOKUP(A1701,$AG$3:$AH$83,2,FALSE),"")='11.1'!$D$5,TXM!D1701,"")</f>
        <v/>
      </c>
      <c r="F1701" t="str">
        <f>IFERROR(SMALL($E$5:$E$9000,ROWS($E$5:E1701)),"")</f>
        <v/>
      </c>
      <c r="I1701" s="371" t="s">
        <v>85</v>
      </c>
      <c r="J1701" t="s">
        <v>831</v>
      </c>
      <c r="K1701" s="372">
        <v>11158</v>
      </c>
      <c r="L1701" s="388">
        <f>ROWS(K$5:K1701)</f>
        <v>1697</v>
      </c>
      <c r="M1701" s="388" t="str">
        <f>IF(_xlfn.IFNA(VLOOKUP(I1701,$AG$3:$AH$83,2,FALSE),"")='11.1'!$D$5,TXM!L1701,"")</f>
        <v/>
      </c>
      <c r="N1701" t="str">
        <f>IFERROR(SMALL($M$5:$M$9000,ROWS($M$5:M1701)),"")</f>
        <v/>
      </c>
      <c r="P1701" t="s">
        <v>552</v>
      </c>
      <c r="Q1701" t="s">
        <v>855</v>
      </c>
      <c r="R1701">
        <v>90440</v>
      </c>
      <c r="S1701" s="388">
        <f>ROWS(R$5:R1701)</f>
        <v>1697</v>
      </c>
      <c r="T1701" s="388" t="str">
        <f>IF(_xlfn.IFNA(VLOOKUP(P1701,$AG$3:$AH$83,2,FALSE),"")='11.1'!$D$5,TXM!S1701,"")</f>
        <v/>
      </c>
      <c r="U1701" t="str">
        <f>IFERROR(SMALL($T$5:$T$9000,ROWS($T$5:T1701)),"")</f>
        <v/>
      </c>
    </row>
    <row r="1702" spans="1:21" ht="14.4" customHeight="1" x14ac:dyDescent="0.3">
      <c r="A1702" s="371" t="s">
        <v>136</v>
      </c>
      <c r="B1702" t="s">
        <v>849</v>
      </c>
      <c r="C1702" s="372">
        <v>2266</v>
      </c>
      <c r="D1702" s="388">
        <f>ROWS(C$5:C1702)</f>
        <v>1698</v>
      </c>
      <c r="E1702" s="388" t="str">
        <f>IF(_xlfn.IFNA(VLOOKUP(A1702,$AG$3:$AH$83,2,FALSE),"")='11.1'!$D$5,TXM!D1702,"")</f>
        <v/>
      </c>
      <c r="F1702" t="str">
        <f>IFERROR(SMALL($E$5:$E$9000,ROWS($E$5:E1702)),"")</f>
        <v/>
      </c>
      <c r="I1702" s="371" t="s">
        <v>85</v>
      </c>
      <c r="J1702" t="s">
        <v>807</v>
      </c>
      <c r="K1702" s="372">
        <v>8080</v>
      </c>
      <c r="L1702" s="388">
        <f>ROWS(K$5:K1702)</f>
        <v>1698</v>
      </c>
      <c r="M1702" s="388" t="str">
        <f>IF(_xlfn.IFNA(VLOOKUP(I1702,$AG$3:$AH$83,2,FALSE),"")='11.1'!$D$5,TXM!L1702,"")</f>
        <v/>
      </c>
      <c r="N1702" t="str">
        <f>IFERROR(SMALL($M$5:$M$9000,ROWS($M$5:M1702)),"")</f>
        <v/>
      </c>
      <c r="P1702" t="s">
        <v>552</v>
      </c>
      <c r="Q1702" t="s">
        <v>825</v>
      </c>
      <c r="R1702">
        <v>47600</v>
      </c>
      <c r="S1702" s="388">
        <f>ROWS(R$5:R1702)</f>
        <v>1698</v>
      </c>
      <c r="T1702" s="388" t="str">
        <f>IF(_xlfn.IFNA(VLOOKUP(P1702,$AG$3:$AH$83,2,FALSE),"")='11.1'!$D$5,TXM!S1702,"")</f>
        <v/>
      </c>
      <c r="U1702" t="str">
        <f>IFERROR(SMALL($T$5:$T$9000,ROWS($T$5:T1702)),"")</f>
        <v/>
      </c>
    </row>
    <row r="1703" spans="1:21" ht="14.4" customHeight="1" x14ac:dyDescent="0.3">
      <c r="A1703" s="371" t="s">
        <v>492</v>
      </c>
      <c r="B1703" t="s">
        <v>791</v>
      </c>
      <c r="C1703" s="372">
        <v>2528449</v>
      </c>
      <c r="D1703" s="388">
        <f>ROWS(C$5:C1703)</f>
        <v>1699</v>
      </c>
      <c r="E1703" s="388" t="str">
        <f>IF(_xlfn.IFNA(VLOOKUP(A1703,$AG$3:$AH$83,2,FALSE),"")='11.1'!$D$5,TXM!D1703,"")</f>
        <v/>
      </c>
      <c r="F1703" t="str">
        <f>IFERROR(SMALL($E$5:$E$9000,ROWS($E$5:E1703)),"")</f>
        <v/>
      </c>
      <c r="I1703" s="371" t="s">
        <v>85</v>
      </c>
      <c r="J1703" t="s">
        <v>1494</v>
      </c>
      <c r="K1703" s="372">
        <v>5327</v>
      </c>
      <c r="L1703" s="388">
        <f>ROWS(K$5:K1703)</f>
        <v>1699</v>
      </c>
      <c r="M1703" s="388" t="str">
        <f>IF(_xlfn.IFNA(VLOOKUP(I1703,$AG$3:$AH$83,2,FALSE),"")='11.1'!$D$5,TXM!L1703,"")</f>
        <v/>
      </c>
      <c r="N1703" t="str">
        <f>IFERROR(SMALL($M$5:$M$9000,ROWS($M$5:M1703)),"")</f>
        <v/>
      </c>
      <c r="P1703" t="s">
        <v>552</v>
      </c>
      <c r="Q1703" t="s">
        <v>95</v>
      </c>
      <c r="R1703">
        <v>23337</v>
      </c>
      <c r="S1703" s="388">
        <f>ROWS(R$5:R1703)</f>
        <v>1699</v>
      </c>
      <c r="T1703" s="388" t="str">
        <f>IF(_xlfn.IFNA(VLOOKUP(P1703,$AG$3:$AH$83,2,FALSE),"")='11.1'!$D$5,TXM!S1703,"")</f>
        <v/>
      </c>
      <c r="U1703" t="str">
        <f>IFERROR(SMALL($T$5:$T$9000,ROWS($T$5:T1703)),"")</f>
        <v/>
      </c>
    </row>
    <row r="1704" spans="1:21" ht="14.4" customHeight="1" x14ac:dyDescent="0.3">
      <c r="A1704" s="371" t="s">
        <v>492</v>
      </c>
      <c r="B1704" t="s">
        <v>835</v>
      </c>
      <c r="C1704" s="372">
        <v>602756</v>
      </c>
      <c r="D1704" s="388">
        <f>ROWS(C$5:C1704)</f>
        <v>1700</v>
      </c>
      <c r="E1704" s="388" t="str">
        <f>IF(_xlfn.IFNA(VLOOKUP(A1704,$AG$3:$AH$83,2,FALSE),"")='11.1'!$D$5,TXM!D1704,"")</f>
        <v/>
      </c>
      <c r="F1704" t="str">
        <f>IFERROR(SMALL($E$5:$E$9000,ROWS($E$5:E1704)),"")</f>
        <v/>
      </c>
      <c r="I1704" s="371" t="s">
        <v>85</v>
      </c>
      <c r="J1704" t="s">
        <v>1332</v>
      </c>
      <c r="K1704" s="372">
        <v>4570</v>
      </c>
      <c r="L1704" s="388">
        <f>ROWS(K$5:K1704)</f>
        <v>1700</v>
      </c>
      <c r="M1704" s="388" t="str">
        <f>IF(_xlfn.IFNA(VLOOKUP(I1704,$AG$3:$AH$83,2,FALSE),"")='11.1'!$D$5,TXM!L1704,"")</f>
        <v/>
      </c>
      <c r="N1704" t="str">
        <f>IFERROR(SMALL($M$5:$M$9000,ROWS($M$5:M1704)),"")</f>
        <v/>
      </c>
      <c r="P1704" t="s">
        <v>552</v>
      </c>
      <c r="Q1704" t="s">
        <v>1000</v>
      </c>
      <c r="R1704">
        <v>16707</v>
      </c>
      <c r="S1704" s="388">
        <f>ROWS(R$5:R1704)</f>
        <v>1700</v>
      </c>
      <c r="T1704" s="388" t="str">
        <f>IF(_xlfn.IFNA(VLOOKUP(P1704,$AG$3:$AH$83,2,FALSE),"")='11.1'!$D$5,TXM!S1704,"")</f>
        <v/>
      </c>
      <c r="U1704" t="str">
        <f>IFERROR(SMALL($T$5:$T$9000,ROWS($T$5:T1704)),"")</f>
        <v/>
      </c>
    </row>
    <row r="1705" spans="1:21" ht="14.4" customHeight="1" x14ac:dyDescent="0.3">
      <c r="A1705" s="371" t="s">
        <v>492</v>
      </c>
      <c r="B1705" t="s">
        <v>996</v>
      </c>
      <c r="C1705" s="372">
        <v>434700</v>
      </c>
      <c r="D1705" s="388">
        <f>ROWS(C$5:C1705)</f>
        <v>1701</v>
      </c>
      <c r="E1705" s="388" t="str">
        <f>IF(_xlfn.IFNA(VLOOKUP(A1705,$AG$3:$AH$83,2,FALSE),"")='11.1'!$D$5,TXM!D1705,"")</f>
        <v/>
      </c>
      <c r="F1705" t="str">
        <f>IFERROR(SMALL($E$5:$E$9000,ROWS($E$5:E1705)),"")</f>
        <v/>
      </c>
      <c r="I1705" s="371" t="s">
        <v>85</v>
      </c>
      <c r="J1705" t="s">
        <v>173</v>
      </c>
      <c r="K1705" s="372">
        <v>3012</v>
      </c>
      <c r="L1705" s="388">
        <f>ROWS(K$5:K1705)</f>
        <v>1701</v>
      </c>
      <c r="M1705" s="388" t="str">
        <f>IF(_xlfn.IFNA(VLOOKUP(I1705,$AG$3:$AH$83,2,FALSE),"")='11.1'!$D$5,TXM!L1705,"")</f>
        <v/>
      </c>
      <c r="N1705" t="str">
        <f>IFERROR(SMALL($M$5:$M$9000,ROWS($M$5:M1705)),"")</f>
        <v/>
      </c>
      <c r="P1705" t="s">
        <v>552</v>
      </c>
      <c r="Q1705" t="s">
        <v>785</v>
      </c>
      <c r="R1705">
        <v>15978</v>
      </c>
      <c r="S1705" s="388">
        <f>ROWS(R$5:R1705)</f>
        <v>1701</v>
      </c>
      <c r="T1705" s="388" t="str">
        <f>IF(_xlfn.IFNA(VLOOKUP(P1705,$AG$3:$AH$83,2,FALSE),"")='11.1'!$D$5,TXM!S1705,"")</f>
        <v/>
      </c>
      <c r="U1705" t="str">
        <f>IFERROR(SMALL($T$5:$T$9000,ROWS($T$5:T1705)),"")</f>
        <v/>
      </c>
    </row>
    <row r="1706" spans="1:21" ht="14.4" customHeight="1" x14ac:dyDescent="0.3">
      <c r="A1706" s="371" t="s">
        <v>492</v>
      </c>
      <c r="B1706" t="s">
        <v>1275</v>
      </c>
      <c r="C1706" s="372">
        <v>336072</v>
      </c>
      <c r="D1706" s="388">
        <f>ROWS(C$5:C1706)</f>
        <v>1702</v>
      </c>
      <c r="E1706" s="388" t="str">
        <f>IF(_xlfn.IFNA(VLOOKUP(A1706,$AG$3:$AH$83,2,FALSE),"")='11.1'!$D$5,TXM!D1706,"")</f>
        <v/>
      </c>
      <c r="F1706" t="str">
        <f>IFERROR(SMALL($E$5:$E$9000,ROWS($E$5:E1706)),"")</f>
        <v/>
      </c>
      <c r="I1706" s="371" t="s">
        <v>85</v>
      </c>
      <c r="J1706" t="s">
        <v>93</v>
      </c>
      <c r="K1706" s="372">
        <v>2516</v>
      </c>
      <c r="L1706" s="388">
        <f>ROWS(K$5:K1706)</f>
        <v>1702</v>
      </c>
      <c r="M1706" s="388" t="str">
        <f>IF(_xlfn.IFNA(VLOOKUP(I1706,$AG$3:$AH$83,2,FALSE),"")='11.1'!$D$5,TXM!L1706,"")</f>
        <v/>
      </c>
      <c r="N1706" t="str">
        <f>IFERROR(SMALL($M$5:$M$9000,ROWS($M$5:M1706)),"")</f>
        <v/>
      </c>
      <c r="P1706" t="s">
        <v>552</v>
      </c>
      <c r="Q1706" t="s">
        <v>1365</v>
      </c>
      <c r="R1706">
        <v>11820</v>
      </c>
      <c r="S1706" s="388">
        <f>ROWS(R$5:R1706)</f>
        <v>1702</v>
      </c>
      <c r="T1706" s="388" t="str">
        <f>IF(_xlfn.IFNA(VLOOKUP(P1706,$AG$3:$AH$83,2,FALSE),"")='11.1'!$D$5,TXM!S1706,"")</f>
        <v/>
      </c>
      <c r="U1706" t="str">
        <f>IFERROR(SMALL($T$5:$T$9000,ROWS($T$5:T1706)),"")</f>
        <v/>
      </c>
    </row>
    <row r="1707" spans="1:21" ht="14.4" customHeight="1" x14ac:dyDescent="0.3">
      <c r="A1707" s="371" t="s">
        <v>492</v>
      </c>
      <c r="B1707" t="s">
        <v>1000</v>
      </c>
      <c r="C1707" s="372">
        <v>280485</v>
      </c>
      <c r="D1707" s="388">
        <f>ROWS(C$5:C1707)</f>
        <v>1703</v>
      </c>
      <c r="E1707" s="388" t="str">
        <f>IF(_xlfn.IFNA(VLOOKUP(A1707,$AG$3:$AH$83,2,FALSE),"")='11.1'!$D$5,TXM!D1707,"")</f>
        <v/>
      </c>
      <c r="F1707" t="str">
        <f>IFERROR(SMALL($E$5:$E$9000,ROWS($E$5:E1707)),"")</f>
        <v/>
      </c>
      <c r="I1707" s="371" t="s">
        <v>85</v>
      </c>
      <c r="J1707" t="s">
        <v>1365</v>
      </c>
      <c r="K1707" s="372">
        <v>1971</v>
      </c>
      <c r="L1707" s="388">
        <f>ROWS(K$5:K1707)</f>
        <v>1703</v>
      </c>
      <c r="M1707" s="388" t="str">
        <f>IF(_xlfn.IFNA(VLOOKUP(I1707,$AG$3:$AH$83,2,FALSE),"")='11.1'!$D$5,TXM!L1707,"")</f>
        <v/>
      </c>
      <c r="N1707" t="str">
        <f>IFERROR(SMALL($M$5:$M$9000,ROWS($M$5:M1707)),"")</f>
        <v/>
      </c>
      <c r="P1707" t="s">
        <v>552</v>
      </c>
      <c r="Q1707" t="s">
        <v>849</v>
      </c>
      <c r="R1707">
        <v>11736</v>
      </c>
      <c r="S1707" s="388">
        <f>ROWS(R$5:R1707)</f>
        <v>1703</v>
      </c>
      <c r="T1707" s="388" t="str">
        <f>IF(_xlfn.IFNA(VLOOKUP(P1707,$AG$3:$AH$83,2,FALSE),"")='11.1'!$D$5,TXM!S1707,"")</f>
        <v/>
      </c>
      <c r="U1707" t="str">
        <f>IFERROR(SMALL($T$5:$T$9000,ROWS($T$5:T1707)),"")</f>
        <v/>
      </c>
    </row>
    <row r="1708" spans="1:21" ht="14.4" customHeight="1" x14ac:dyDescent="0.3">
      <c r="A1708" s="371" t="s">
        <v>552</v>
      </c>
      <c r="B1708" t="s">
        <v>779</v>
      </c>
      <c r="C1708" s="372">
        <v>8699613</v>
      </c>
      <c r="D1708" s="388">
        <f>ROWS(C$5:C1708)</f>
        <v>1704</v>
      </c>
      <c r="E1708" s="388" t="str">
        <f>IF(_xlfn.IFNA(VLOOKUP(A1708,$AG$3:$AH$83,2,FALSE),"")='11.1'!$D$5,TXM!D1708,"")</f>
        <v/>
      </c>
      <c r="F1708" t="str">
        <f>IFERROR(SMALL($E$5:$E$9000,ROWS($E$5:E1708)),"")</f>
        <v/>
      </c>
      <c r="I1708" s="371" t="s">
        <v>85</v>
      </c>
      <c r="J1708" t="s">
        <v>811</v>
      </c>
      <c r="K1708" s="372">
        <v>1661</v>
      </c>
      <c r="L1708" s="388">
        <f>ROWS(K$5:K1708)</f>
        <v>1704</v>
      </c>
      <c r="M1708" s="388" t="str">
        <f>IF(_xlfn.IFNA(VLOOKUP(I1708,$AG$3:$AH$83,2,FALSE),"")='11.1'!$D$5,TXM!L1708,"")</f>
        <v/>
      </c>
      <c r="N1708" t="str">
        <f>IFERROR(SMALL($M$5:$M$9000,ROWS($M$5:M1708)),"")</f>
        <v/>
      </c>
      <c r="P1708" t="s">
        <v>552</v>
      </c>
      <c r="Q1708" t="s">
        <v>815</v>
      </c>
      <c r="R1708">
        <v>11250</v>
      </c>
      <c r="S1708" s="388">
        <f>ROWS(R$5:R1708)</f>
        <v>1704</v>
      </c>
      <c r="T1708" s="388" t="str">
        <f>IF(_xlfn.IFNA(VLOOKUP(P1708,$AG$3:$AH$83,2,FALSE),"")='11.1'!$D$5,TXM!S1708,"")</f>
        <v/>
      </c>
      <c r="U1708" t="str">
        <f>IFERROR(SMALL($T$5:$T$9000,ROWS($T$5:T1708)),"")</f>
        <v/>
      </c>
    </row>
    <row r="1709" spans="1:21" ht="14.4" customHeight="1" x14ac:dyDescent="0.3">
      <c r="A1709" s="371" t="s">
        <v>552</v>
      </c>
      <c r="B1709" t="s">
        <v>106</v>
      </c>
      <c r="C1709" s="372">
        <v>892722</v>
      </c>
      <c r="D1709" s="388">
        <f>ROWS(C$5:C1709)</f>
        <v>1705</v>
      </c>
      <c r="E1709" s="388" t="str">
        <f>IF(_xlfn.IFNA(VLOOKUP(A1709,$AG$3:$AH$83,2,FALSE),"")='11.1'!$D$5,TXM!D1709,"")</f>
        <v/>
      </c>
      <c r="F1709" t="str">
        <f>IFERROR(SMALL($E$5:$E$9000,ROWS($E$5:E1709)),"")</f>
        <v/>
      </c>
      <c r="I1709" s="371" t="s">
        <v>85</v>
      </c>
      <c r="J1709" t="s">
        <v>777</v>
      </c>
      <c r="K1709" s="372">
        <v>515</v>
      </c>
      <c r="L1709" s="388">
        <f>ROWS(K$5:K1709)</f>
        <v>1705</v>
      </c>
      <c r="M1709" s="388" t="str">
        <f>IF(_xlfn.IFNA(VLOOKUP(I1709,$AG$3:$AH$83,2,FALSE),"")='11.1'!$D$5,TXM!L1709,"")</f>
        <v/>
      </c>
      <c r="N1709" t="str">
        <f>IFERROR(SMALL($M$5:$M$9000,ROWS($M$5:M1709)),"")</f>
        <v/>
      </c>
      <c r="P1709" t="s">
        <v>552</v>
      </c>
      <c r="Q1709" t="s">
        <v>819</v>
      </c>
      <c r="R1709">
        <v>10000</v>
      </c>
      <c r="S1709" s="388">
        <f>ROWS(R$5:R1709)</f>
        <v>1705</v>
      </c>
      <c r="T1709" s="388" t="str">
        <f>IF(_xlfn.IFNA(VLOOKUP(P1709,$AG$3:$AH$83,2,FALSE),"")='11.1'!$D$5,TXM!S1709,"")</f>
        <v/>
      </c>
      <c r="U1709" t="str">
        <f>IFERROR(SMALL($T$5:$T$9000,ROWS($T$5:T1709)),"")</f>
        <v/>
      </c>
    </row>
    <row r="1710" spans="1:21" ht="14.4" customHeight="1" x14ac:dyDescent="0.3">
      <c r="A1710" s="371" t="s">
        <v>552</v>
      </c>
      <c r="B1710" t="s">
        <v>172</v>
      </c>
      <c r="C1710" s="372">
        <v>804976</v>
      </c>
      <c r="D1710" s="388">
        <f>ROWS(C$5:C1710)</f>
        <v>1706</v>
      </c>
      <c r="E1710" s="388" t="str">
        <f>IF(_xlfn.IFNA(VLOOKUP(A1710,$AG$3:$AH$83,2,FALSE),"")='11.1'!$D$5,TXM!D1710,"")</f>
        <v/>
      </c>
      <c r="F1710" t="str">
        <f>IFERROR(SMALL($E$5:$E$9000,ROWS($E$5:E1710)),"")</f>
        <v/>
      </c>
      <c r="I1710" s="371" t="s">
        <v>85</v>
      </c>
      <c r="J1710" t="s">
        <v>773</v>
      </c>
      <c r="K1710" s="372">
        <v>313</v>
      </c>
      <c r="L1710" s="388">
        <f>ROWS(K$5:K1710)</f>
        <v>1706</v>
      </c>
      <c r="M1710" s="388" t="str">
        <f>IF(_xlfn.IFNA(VLOOKUP(I1710,$AG$3:$AH$83,2,FALSE),"")='11.1'!$D$5,TXM!L1710,"")</f>
        <v/>
      </c>
      <c r="N1710" t="str">
        <f>IFERROR(SMALL($M$5:$M$9000,ROWS($M$5:M1710)),"")</f>
        <v/>
      </c>
      <c r="P1710" t="s">
        <v>552</v>
      </c>
      <c r="Q1710" t="s">
        <v>843</v>
      </c>
      <c r="R1710">
        <v>8668</v>
      </c>
      <c r="S1710" s="388">
        <f>ROWS(R$5:R1710)</f>
        <v>1706</v>
      </c>
      <c r="T1710" s="388" t="str">
        <f>IF(_xlfn.IFNA(VLOOKUP(P1710,$AG$3:$AH$83,2,FALSE),"")='11.1'!$D$5,TXM!S1710,"")</f>
        <v/>
      </c>
      <c r="U1710" t="str">
        <f>IFERROR(SMALL($T$5:$T$9000,ROWS($T$5:T1710)),"")</f>
        <v/>
      </c>
    </row>
    <row r="1711" spans="1:21" ht="14.4" customHeight="1" x14ac:dyDescent="0.3">
      <c r="A1711" s="371" t="s">
        <v>552</v>
      </c>
      <c r="B1711" t="s">
        <v>783</v>
      </c>
      <c r="C1711" s="372">
        <v>678282</v>
      </c>
      <c r="D1711" s="388">
        <f>ROWS(C$5:C1711)</f>
        <v>1707</v>
      </c>
      <c r="E1711" s="388" t="str">
        <f>IF(_xlfn.IFNA(VLOOKUP(A1711,$AG$3:$AH$83,2,FALSE),"")='11.1'!$D$5,TXM!D1711,"")</f>
        <v/>
      </c>
      <c r="F1711" t="str">
        <f>IFERROR(SMALL($E$5:$E$9000,ROWS($E$5:E1711)),"")</f>
        <v/>
      </c>
      <c r="I1711" s="371" t="s">
        <v>85</v>
      </c>
      <c r="J1711" t="s">
        <v>102</v>
      </c>
      <c r="K1711" s="372">
        <v>201</v>
      </c>
      <c r="L1711" s="388">
        <f>ROWS(K$5:K1711)</f>
        <v>1707</v>
      </c>
      <c r="M1711" s="388" t="str">
        <f>IF(_xlfn.IFNA(VLOOKUP(I1711,$AG$3:$AH$83,2,FALSE),"")='11.1'!$D$5,TXM!L1711,"")</f>
        <v/>
      </c>
      <c r="N1711" t="str">
        <f>IFERROR(SMALL($M$5:$M$9000,ROWS($M$5:M1711)),"")</f>
        <v/>
      </c>
      <c r="P1711" t="s">
        <v>552</v>
      </c>
      <c r="Q1711" t="s">
        <v>1434</v>
      </c>
      <c r="R1711">
        <v>7310</v>
      </c>
      <c r="S1711" s="388">
        <f>ROWS(R$5:R1711)</f>
        <v>1707</v>
      </c>
      <c r="T1711" s="388" t="str">
        <f>IF(_xlfn.IFNA(VLOOKUP(P1711,$AG$3:$AH$83,2,FALSE),"")='11.1'!$D$5,TXM!S1711,"")</f>
        <v/>
      </c>
      <c r="U1711" t="str">
        <f>IFERROR(SMALL($T$5:$T$9000,ROWS($T$5:T1711)),"")</f>
        <v/>
      </c>
    </row>
    <row r="1712" spans="1:21" ht="14.4" customHeight="1" x14ac:dyDescent="0.3">
      <c r="A1712" s="371" t="s">
        <v>552</v>
      </c>
      <c r="B1712" t="s">
        <v>1000</v>
      </c>
      <c r="C1712" s="372">
        <v>578740</v>
      </c>
      <c r="D1712" s="388">
        <f>ROWS(C$5:C1712)</f>
        <v>1708</v>
      </c>
      <c r="E1712" s="388" t="str">
        <f>IF(_xlfn.IFNA(VLOOKUP(A1712,$AG$3:$AH$83,2,FALSE),"")='11.1'!$D$5,TXM!D1712,"")</f>
        <v/>
      </c>
      <c r="F1712" t="str">
        <f>IFERROR(SMALL($E$5:$E$9000,ROWS($E$5:E1712)),"")</f>
        <v/>
      </c>
      <c r="I1712" s="371" t="s">
        <v>76</v>
      </c>
      <c r="J1712" t="s">
        <v>1001</v>
      </c>
      <c r="K1712" s="372">
        <v>23816902</v>
      </c>
      <c r="L1712" s="388">
        <f>ROWS(K$5:K1712)</f>
        <v>1708</v>
      </c>
      <c r="M1712" s="388" t="str">
        <f>IF(_xlfn.IFNA(VLOOKUP(I1712,$AG$3:$AH$83,2,FALSE),"")='11.1'!$D$5,TXM!L1712,"")</f>
        <v/>
      </c>
      <c r="N1712" t="str">
        <f>IFERROR(SMALL($M$5:$M$9000,ROWS($M$5:M1712)),"")</f>
        <v/>
      </c>
      <c r="P1712" t="s">
        <v>552</v>
      </c>
      <c r="Q1712" t="s">
        <v>1441</v>
      </c>
      <c r="R1712">
        <v>7000</v>
      </c>
      <c r="S1712" s="388">
        <f>ROWS(R$5:R1712)</f>
        <v>1708</v>
      </c>
      <c r="T1712" s="388" t="str">
        <f>IF(_xlfn.IFNA(VLOOKUP(P1712,$AG$3:$AH$83,2,FALSE),"")='11.1'!$D$5,TXM!S1712,"")</f>
        <v/>
      </c>
      <c r="U1712" t="str">
        <f>IFERROR(SMALL($T$5:$T$9000,ROWS($T$5:T1712)),"")</f>
        <v/>
      </c>
    </row>
    <row r="1713" spans="1:21" ht="14.4" customHeight="1" x14ac:dyDescent="0.3">
      <c r="A1713" s="371" t="s">
        <v>552</v>
      </c>
      <c r="B1713" t="s">
        <v>867</v>
      </c>
      <c r="C1713" s="372">
        <v>415850</v>
      </c>
      <c r="D1713" s="388">
        <f>ROWS(C$5:C1713)</f>
        <v>1709</v>
      </c>
      <c r="E1713" s="388" t="str">
        <f>IF(_xlfn.IFNA(VLOOKUP(A1713,$AG$3:$AH$83,2,FALSE),"")='11.1'!$D$5,TXM!D1713,"")</f>
        <v/>
      </c>
      <c r="F1713" t="str">
        <f>IFERROR(SMALL($E$5:$E$9000,ROWS($E$5:E1713)),"")</f>
        <v/>
      </c>
      <c r="I1713" s="371" t="s">
        <v>76</v>
      </c>
      <c r="J1713" t="s">
        <v>867</v>
      </c>
      <c r="K1713" s="372">
        <v>8390</v>
      </c>
      <c r="L1713" s="388">
        <f>ROWS(K$5:K1713)</f>
        <v>1709</v>
      </c>
      <c r="M1713" s="388" t="str">
        <f>IF(_xlfn.IFNA(VLOOKUP(I1713,$AG$3:$AH$83,2,FALSE),"")='11.1'!$D$5,TXM!L1713,"")</f>
        <v/>
      </c>
      <c r="N1713" t="str">
        <f>IFERROR(SMALL($M$5:$M$9000,ROWS($M$5:M1713)),"")</f>
        <v/>
      </c>
      <c r="P1713" t="s">
        <v>552</v>
      </c>
      <c r="Q1713" t="s">
        <v>837</v>
      </c>
      <c r="R1713">
        <v>6000</v>
      </c>
      <c r="S1713" s="388">
        <f>ROWS(R$5:R1713)</f>
        <v>1709</v>
      </c>
      <c r="T1713" s="388" t="str">
        <f>IF(_xlfn.IFNA(VLOOKUP(P1713,$AG$3:$AH$83,2,FALSE),"")='11.1'!$D$5,TXM!S1713,"")</f>
        <v/>
      </c>
      <c r="U1713" t="str">
        <f>IFERROR(SMALL($T$5:$T$9000,ROWS($T$5:T1713)),"")</f>
        <v/>
      </c>
    </row>
    <row r="1714" spans="1:21" ht="14.4" customHeight="1" x14ac:dyDescent="0.3">
      <c r="A1714" s="371" t="s">
        <v>552</v>
      </c>
      <c r="B1714" t="s">
        <v>863</v>
      </c>
      <c r="C1714" s="372">
        <v>340541</v>
      </c>
      <c r="D1714" s="388">
        <f>ROWS(C$5:C1714)</f>
        <v>1710</v>
      </c>
      <c r="E1714" s="388" t="str">
        <f>IF(_xlfn.IFNA(VLOOKUP(A1714,$AG$3:$AH$83,2,FALSE),"")='11.1'!$D$5,TXM!D1714,"")</f>
        <v/>
      </c>
      <c r="F1714" t="str">
        <f>IFERROR(SMALL($E$5:$E$9000,ROWS($E$5:E1714)),"")</f>
        <v/>
      </c>
      <c r="I1714" s="371" t="s">
        <v>76</v>
      </c>
      <c r="J1714" t="s">
        <v>843</v>
      </c>
      <c r="K1714" s="372">
        <v>1857</v>
      </c>
      <c r="L1714" s="388">
        <f>ROWS(K$5:K1714)</f>
        <v>1710</v>
      </c>
      <c r="M1714" s="388" t="str">
        <f>IF(_xlfn.IFNA(VLOOKUP(I1714,$AG$3:$AH$83,2,FALSE),"")='11.1'!$D$5,TXM!L1714,"")</f>
        <v/>
      </c>
      <c r="N1714" t="str">
        <f>IFERROR(SMALL($M$5:$M$9000,ROWS($M$5:M1714)),"")</f>
        <v/>
      </c>
      <c r="P1714" t="s">
        <v>552</v>
      </c>
      <c r="Q1714" t="s">
        <v>797</v>
      </c>
      <c r="R1714">
        <v>5460</v>
      </c>
      <c r="S1714" s="388">
        <f>ROWS(R$5:R1714)</f>
        <v>1710</v>
      </c>
      <c r="T1714" s="388" t="str">
        <f>IF(_xlfn.IFNA(VLOOKUP(P1714,$AG$3:$AH$83,2,FALSE),"")='11.1'!$D$5,TXM!S1714,"")</f>
        <v/>
      </c>
      <c r="U1714" t="str">
        <f>IFERROR(SMALL($T$5:$T$9000,ROWS($T$5:T1714)),"")</f>
        <v/>
      </c>
    </row>
    <row r="1715" spans="1:21" ht="14.4" customHeight="1" x14ac:dyDescent="0.3">
      <c r="A1715" s="371" t="s">
        <v>552</v>
      </c>
      <c r="B1715" t="s">
        <v>95</v>
      </c>
      <c r="C1715" s="372">
        <v>180000</v>
      </c>
      <c r="D1715" s="388">
        <f>ROWS(C$5:C1715)</f>
        <v>1711</v>
      </c>
      <c r="E1715" s="388" t="str">
        <f>IF(_xlfn.IFNA(VLOOKUP(A1715,$AG$3:$AH$83,2,FALSE),"")='11.1'!$D$5,TXM!D1715,"")</f>
        <v/>
      </c>
      <c r="F1715" t="str">
        <f>IFERROR(SMALL($E$5:$E$9000,ROWS($E$5:E1715)),"")</f>
        <v/>
      </c>
      <c r="I1715" s="371" t="s">
        <v>76</v>
      </c>
      <c r="J1715" t="s">
        <v>863</v>
      </c>
      <c r="K1715" s="372">
        <v>1668</v>
      </c>
      <c r="L1715" s="388">
        <f>ROWS(K$5:K1715)</f>
        <v>1711</v>
      </c>
      <c r="M1715" s="388" t="str">
        <f>IF(_xlfn.IFNA(VLOOKUP(I1715,$AG$3:$AH$83,2,FALSE),"")='11.1'!$D$5,TXM!L1715,"")</f>
        <v/>
      </c>
      <c r="N1715" t="str">
        <f>IFERROR(SMALL($M$5:$M$9000,ROWS($M$5:M1715)),"")</f>
        <v/>
      </c>
      <c r="P1715" t="s">
        <v>552</v>
      </c>
      <c r="Q1715" t="s">
        <v>793</v>
      </c>
      <c r="R1715">
        <v>3680</v>
      </c>
      <c r="S1715" s="388">
        <f>ROWS(R$5:R1715)</f>
        <v>1711</v>
      </c>
      <c r="T1715" s="388" t="str">
        <f>IF(_xlfn.IFNA(VLOOKUP(P1715,$AG$3:$AH$83,2,FALSE),"")='11.1'!$D$5,TXM!S1715,"")</f>
        <v/>
      </c>
      <c r="U1715" t="str">
        <f>IFERROR(SMALL($T$5:$T$9000,ROWS($T$5:T1715)),"")</f>
        <v/>
      </c>
    </row>
    <row r="1716" spans="1:21" ht="14.4" customHeight="1" x14ac:dyDescent="0.3">
      <c r="A1716" s="371" t="s">
        <v>552</v>
      </c>
      <c r="B1716" t="s">
        <v>108</v>
      </c>
      <c r="C1716" s="372">
        <v>103744</v>
      </c>
      <c r="D1716" s="388">
        <f>ROWS(C$5:C1716)</f>
        <v>1712</v>
      </c>
      <c r="E1716" s="388" t="str">
        <f>IF(_xlfn.IFNA(VLOOKUP(A1716,$AG$3:$AH$83,2,FALSE),"")='11.1'!$D$5,TXM!D1716,"")</f>
        <v/>
      </c>
      <c r="F1716" t="str">
        <f>IFERROR(SMALL($E$5:$E$9000,ROWS($E$5:E1716)),"")</f>
        <v/>
      </c>
      <c r="I1716" s="371" t="s">
        <v>76</v>
      </c>
      <c r="J1716" t="s">
        <v>815</v>
      </c>
      <c r="K1716" s="372">
        <v>136</v>
      </c>
      <c r="L1716" s="388">
        <f>ROWS(K$5:K1716)</f>
        <v>1712</v>
      </c>
      <c r="M1716" s="388" t="str">
        <f>IF(_xlfn.IFNA(VLOOKUP(I1716,$AG$3:$AH$83,2,FALSE),"")='11.1'!$D$5,TXM!L1716,"")</f>
        <v/>
      </c>
      <c r="N1716" t="str">
        <f>IFERROR(SMALL($M$5:$M$9000,ROWS($M$5:M1716)),"")</f>
        <v/>
      </c>
      <c r="P1716" t="s">
        <v>552</v>
      </c>
      <c r="Q1716" t="s">
        <v>108</v>
      </c>
      <c r="R1716">
        <v>2100</v>
      </c>
      <c r="S1716" s="388">
        <f>ROWS(R$5:R1716)</f>
        <v>1712</v>
      </c>
      <c r="T1716" s="388" t="str">
        <f>IF(_xlfn.IFNA(VLOOKUP(P1716,$AG$3:$AH$83,2,FALSE),"")='11.1'!$D$5,TXM!S1716,"")</f>
        <v/>
      </c>
      <c r="U1716" t="str">
        <f>IFERROR(SMALL($T$5:$T$9000,ROWS($T$5:T1716)),"")</f>
        <v/>
      </c>
    </row>
    <row r="1717" spans="1:21" ht="14.4" customHeight="1" x14ac:dyDescent="0.3">
      <c r="A1717" s="371" t="s">
        <v>552</v>
      </c>
      <c r="B1717" t="s">
        <v>797</v>
      </c>
      <c r="C1717" s="372">
        <v>63000</v>
      </c>
      <c r="D1717" s="388">
        <f>ROWS(C$5:C1717)</f>
        <v>1713</v>
      </c>
      <c r="E1717" s="388" t="str">
        <f>IF(_xlfn.IFNA(VLOOKUP(A1717,$AG$3:$AH$83,2,FALSE),"")='11.1'!$D$5,TXM!D1717,"")</f>
        <v/>
      </c>
      <c r="F1717" t="str">
        <f>IFERROR(SMALL($E$5:$E$9000,ROWS($E$5:E1717)),"")</f>
        <v/>
      </c>
      <c r="I1717" s="371" t="s">
        <v>76</v>
      </c>
      <c r="J1717" t="s">
        <v>1240</v>
      </c>
      <c r="K1717" s="372">
        <v>132</v>
      </c>
      <c r="L1717" s="388">
        <f>ROWS(K$5:K1717)</f>
        <v>1713</v>
      </c>
      <c r="M1717" s="388" t="str">
        <f>IF(_xlfn.IFNA(VLOOKUP(I1717,$AG$3:$AH$83,2,FALSE),"")='11.1'!$D$5,TXM!L1717,"")</f>
        <v/>
      </c>
      <c r="N1717" t="str">
        <f>IFERROR(SMALL($M$5:$M$9000,ROWS($M$5:M1717)),"")</f>
        <v/>
      </c>
      <c r="P1717" t="s">
        <v>552</v>
      </c>
      <c r="Q1717" t="s">
        <v>791</v>
      </c>
      <c r="R1717">
        <v>1350</v>
      </c>
      <c r="S1717" s="388">
        <f>ROWS(R$5:R1717)</f>
        <v>1713</v>
      </c>
      <c r="T1717" s="388" t="str">
        <f>IF(_xlfn.IFNA(VLOOKUP(P1717,$AG$3:$AH$83,2,FALSE),"")='11.1'!$D$5,TXM!S1717,"")</f>
        <v/>
      </c>
      <c r="U1717" t="str">
        <f>IFERROR(SMALL($T$5:$T$9000,ROWS($T$5:T1717)),"")</f>
        <v/>
      </c>
    </row>
    <row r="1718" spans="1:21" ht="14.4" customHeight="1" x14ac:dyDescent="0.3">
      <c r="A1718" s="371" t="s">
        <v>707</v>
      </c>
      <c r="B1718" t="s">
        <v>104</v>
      </c>
      <c r="C1718" s="372">
        <v>226568</v>
      </c>
      <c r="D1718" s="388">
        <f>ROWS(C$5:C1718)</f>
        <v>1714</v>
      </c>
      <c r="E1718" s="388" t="str">
        <f>IF(_xlfn.IFNA(VLOOKUP(A1718,$AG$3:$AH$83,2,FALSE),"")='11.1'!$D$5,TXM!D1718,"")</f>
        <v/>
      </c>
      <c r="F1718" t="str">
        <f>IFERROR(SMALL($E$5:$E$9000,ROWS($E$5:E1718)),"")</f>
        <v/>
      </c>
      <c r="I1718" s="371" t="s">
        <v>76</v>
      </c>
      <c r="J1718" t="s">
        <v>1005</v>
      </c>
      <c r="K1718" s="372">
        <v>49</v>
      </c>
      <c r="L1718" s="388">
        <f>ROWS(K$5:K1718)</f>
        <v>1714</v>
      </c>
      <c r="M1718" s="388" t="str">
        <f>IF(_xlfn.IFNA(VLOOKUP(I1718,$AG$3:$AH$83,2,FALSE),"")='11.1'!$D$5,TXM!L1718,"")</f>
        <v/>
      </c>
      <c r="N1718" t="str">
        <f>IFERROR(SMALL($M$5:$M$9000,ROWS($M$5:M1718)),"")</f>
        <v/>
      </c>
      <c r="P1718" t="s">
        <v>552</v>
      </c>
      <c r="Q1718" t="s">
        <v>1500</v>
      </c>
      <c r="R1718">
        <v>1338</v>
      </c>
      <c r="S1718" s="388">
        <f>ROWS(R$5:R1718)</f>
        <v>1714</v>
      </c>
      <c r="T1718" s="388" t="str">
        <f>IF(_xlfn.IFNA(VLOOKUP(P1718,$AG$3:$AH$83,2,FALSE),"")='11.1'!$D$5,TXM!S1718,"")</f>
        <v/>
      </c>
      <c r="U1718" t="str">
        <f>IFERROR(SMALL($T$5:$T$9000,ROWS($T$5:T1718)),"")</f>
        <v/>
      </c>
    </row>
    <row r="1719" spans="1:21" ht="14.4" customHeight="1" x14ac:dyDescent="0.3">
      <c r="A1719" s="371" t="s">
        <v>157</v>
      </c>
      <c r="B1719" t="s">
        <v>841</v>
      </c>
      <c r="C1719" s="372">
        <v>9048862</v>
      </c>
      <c r="D1719" s="388">
        <f>ROWS(C$5:C1719)</f>
        <v>1715</v>
      </c>
      <c r="E1719" s="388" t="str">
        <f>IF(_xlfn.IFNA(VLOOKUP(A1719,$AG$3:$AH$83,2,FALSE),"")='11.1'!$D$5,TXM!D1719,"")</f>
        <v/>
      </c>
      <c r="F1719" t="str">
        <f>IFERROR(SMALL($E$5:$E$9000,ROWS($E$5:E1719)),"")</f>
        <v/>
      </c>
      <c r="I1719" s="371" t="s">
        <v>636</v>
      </c>
      <c r="J1719" t="s">
        <v>1252</v>
      </c>
      <c r="K1719" s="372">
        <v>784350</v>
      </c>
      <c r="L1719" s="388">
        <f>ROWS(K$5:K1719)</f>
        <v>1715</v>
      </c>
      <c r="M1719" s="388" t="str">
        <f>IF(_xlfn.IFNA(VLOOKUP(I1719,$AG$3:$AH$83,2,FALSE),"")='11.1'!$D$5,TXM!L1719,"")</f>
        <v/>
      </c>
      <c r="N1719" t="str">
        <f>IFERROR(SMALL($M$5:$M$9000,ROWS($M$5:M1719)),"")</f>
        <v/>
      </c>
      <c r="P1719" t="s">
        <v>552</v>
      </c>
      <c r="Q1719" t="s">
        <v>1318</v>
      </c>
      <c r="R1719">
        <v>1204</v>
      </c>
      <c r="S1719" s="388">
        <f>ROWS(R$5:R1719)</f>
        <v>1715</v>
      </c>
      <c r="T1719" s="388" t="str">
        <f>IF(_xlfn.IFNA(VLOOKUP(P1719,$AG$3:$AH$83,2,FALSE),"")='11.1'!$D$5,TXM!S1719,"")</f>
        <v/>
      </c>
      <c r="U1719" t="str">
        <f>IFERROR(SMALL($T$5:$T$9000,ROWS($T$5:T1719)),"")</f>
        <v/>
      </c>
    </row>
    <row r="1720" spans="1:21" ht="14.4" customHeight="1" x14ac:dyDescent="0.3">
      <c r="A1720" s="371" t="s">
        <v>157</v>
      </c>
      <c r="B1720" t="s">
        <v>1000</v>
      </c>
      <c r="C1720" s="372">
        <v>3683603</v>
      </c>
      <c r="D1720" s="388">
        <f>ROWS(C$5:C1720)</f>
        <v>1716</v>
      </c>
      <c r="E1720" s="388" t="str">
        <f>IF(_xlfn.IFNA(VLOOKUP(A1720,$AG$3:$AH$83,2,FALSE),"")='11.1'!$D$5,TXM!D1720,"")</f>
        <v/>
      </c>
      <c r="F1720" t="str">
        <f>IFERROR(SMALL($E$5:$E$9000,ROWS($E$5:E1720)),"")</f>
        <v/>
      </c>
      <c r="I1720" s="371" t="s">
        <v>636</v>
      </c>
      <c r="J1720" t="s">
        <v>867</v>
      </c>
      <c r="K1720" s="372">
        <v>111211</v>
      </c>
      <c r="L1720" s="388">
        <f>ROWS(K$5:K1720)</f>
        <v>1716</v>
      </c>
      <c r="M1720" s="388" t="str">
        <f>IF(_xlfn.IFNA(VLOOKUP(I1720,$AG$3:$AH$83,2,FALSE),"")='11.1'!$D$5,TXM!L1720,"")</f>
        <v/>
      </c>
      <c r="N1720" t="str">
        <f>IFERROR(SMALL($M$5:$M$9000,ROWS($M$5:M1720)),"")</f>
        <v/>
      </c>
      <c r="P1720" t="s">
        <v>552</v>
      </c>
      <c r="Q1720" t="s">
        <v>98</v>
      </c>
      <c r="R1720">
        <v>1000</v>
      </c>
      <c r="S1720" s="388">
        <f>ROWS(R$5:R1720)</f>
        <v>1716</v>
      </c>
      <c r="T1720" s="388" t="str">
        <f>IF(_xlfn.IFNA(VLOOKUP(P1720,$AG$3:$AH$83,2,FALSE),"")='11.1'!$D$5,TXM!S1720,"")</f>
        <v/>
      </c>
      <c r="U1720" t="str">
        <f>IFERROR(SMALL($T$5:$T$9000,ROWS($T$5:T1720)),"")</f>
        <v/>
      </c>
    </row>
    <row r="1721" spans="1:21" ht="14.4" customHeight="1" x14ac:dyDescent="0.3">
      <c r="A1721" s="371" t="s">
        <v>157</v>
      </c>
      <c r="B1721" t="s">
        <v>837</v>
      </c>
      <c r="C1721" s="372">
        <v>1055150</v>
      </c>
      <c r="D1721" s="388">
        <f>ROWS(C$5:C1721)</f>
        <v>1717</v>
      </c>
      <c r="E1721" s="388" t="str">
        <f>IF(_xlfn.IFNA(VLOOKUP(A1721,$AG$3:$AH$83,2,FALSE),"")='11.1'!$D$5,TXM!D1721,"")</f>
        <v/>
      </c>
      <c r="F1721" t="str">
        <f>IFERROR(SMALL($E$5:$E$9000,ROWS($E$5:E1721)),"")</f>
        <v/>
      </c>
      <c r="I1721" s="371" t="s">
        <v>636</v>
      </c>
      <c r="J1721" t="s">
        <v>1265</v>
      </c>
      <c r="K1721" s="372">
        <v>59263</v>
      </c>
      <c r="L1721" s="388">
        <f>ROWS(K$5:K1721)</f>
        <v>1717</v>
      </c>
      <c r="M1721" s="388" t="str">
        <f>IF(_xlfn.IFNA(VLOOKUP(I1721,$AG$3:$AH$83,2,FALSE),"")='11.1'!$D$5,TXM!L1721,"")</f>
        <v/>
      </c>
      <c r="N1721" t="str">
        <f>IFERROR(SMALL($M$5:$M$9000,ROWS($M$5:M1721)),"")</f>
        <v/>
      </c>
      <c r="P1721" t="s">
        <v>157</v>
      </c>
      <c r="Q1721" t="s">
        <v>1240</v>
      </c>
      <c r="R1721">
        <v>2384</v>
      </c>
      <c r="S1721" s="388">
        <f>ROWS(R$5:R1721)</f>
        <v>1717</v>
      </c>
      <c r="T1721" s="388" t="str">
        <f>IF(_xlfn.IFNA(VLOOKUP(P1721,$AG$3:$AH$83,2,FALSE),"")='11.1'!$D$5,TXM!S1721,"")</f>
        <v/>
      </c>
      <c r="U1721" t="str">
        <f>IFERROR(SMALL($T$5:$T$9000,ROWS($T$5:T1721)),"")</f>
        <v/>
      </c>
    </row>
    <row r="1722" spans="1:21" ht="14.4" customHeight="1" x14ac:dyDescent="0.3">
      <c r="A1722" s="371" t="s">
        <v>157</v>
      </c>
      <c r="B1722" t="s">
        <v>1275</v>
      </c>
      <c r="C1722" s="372">
        <v>244463</v>
      </c>
      <c r="D1722" s="388">
        <f>ROWS(C$5:C1722)</f>
        <v>1718</v>
      </c>
      <c r="E1722" s="388" t="str">
        <f>IF(_xlfn.IFNA(VLOOKUP(A1722,$AG$3:$AH$83,2,FALSE),"")='11.1'!$D$5,TXM!D1722,"")</f>
        <v/>
      </c>
      <c r="F1722" t="str">
        <f>IFERROR(SMALL($E$5:$E$9000,ROWS($E$5:E1722)),"")</f>
        <v/>
      </c>
      <c r="I1722" s="371" t="s">
        <v>636</v>
      </c>
      <c r="J1722" t="s">
        <v>823</v>
      </c>
      <c r="K1722" s="372">
        <v>39620</v>
      </c>
      <c r="L1722" s="388">
        <f>ROWS(K$5:K1722)</f>
        <v>1718</v>
      </c>
      <c r="M1722" s="388" t="str">
        <f>IF(_xlfn.IFNA(VLOOKUP(I1722,$AG$3:$AH$83,2,FALSE),"")='11.1'!$D$5,TXM!L1722,"")</f>
        <v/>
      </c>
      <c r="N1722" t="str">
        <f>IFERROR(SMALL($M$5:$M$9000,ROWS($M$5:M1722)),"")</f>
        <v/>
      </c>
      <c r="P1722" t="s">
        <v>507</v>
      </c>
      <c r="Q1722" t="s">
        <v>96</v>
      </c>
      <c r="R1722">
        <v>25080</v>
      </c>
      <c r="S1722" s="388">
        <f>ROWS(R$5:R1722)</f>
        <v>1718</v>
      </c>
      <c r="T1722" s="388" t="str">
        <f>IF(_xlfn.IFNA(VLOOKUP(P1722,$AG$3:$AH$83,2,FALSE),"")='11.1'!$D$5,TXM!S1722,"")</f>
        <v/>
      </c>
      <c r="U1722" t="str">
        <f>IFERROR(SMALL($T$5:$T$9000,ROWS($T$5:T1722)),"")</f>
        <v/>
      </c>
    </row>
    <row r="1723" spans="1:21" ht="14.4" customHeight="1" x14ac:dyDescent="0.3">
      <c r="A1723" s="371" t="s">
        <v>157</v>
      </c>
      <c r="B1723" t="s">
        <v>104</v>
      </c>
      <c r="C1723" s="372">
        <v>152712</v>
      </c>
      <c r="D1723" s="388">
        <f>ROWS(C$5:C1723)</f>
        <v>1719</v>
      </c>
      <c r="E1723" s="388" t="str">
        <f>IF(_xlfn.IFNA(VLOOKUP(A1723,$AG$3:$AH$83,2,FALSE),"")='11.1'!$D$5,TXM!D1723,"")</f>
        <v/>
      </c>
      <c r="F1723" t="str">
        <f>IFERROR(SMALL($E$5:$E$9000,ROWS($E$5:E1723)),"")</f>
        <v/>
      </c>
      <c r="I1723" s="371" t="s">
        <v>636</v>
      </c>
      <c r="J1723" t="s">
        <v>821</v>
      </c>
      <c r="K1723" s="372">
        <v>22846</v>
      </c>
      <c r="L1723" s="388">
        <f>ROWS(K$5:K1723)</f>
        <v>1719</v>
      </c>
      <c r="M1723" s="388" t="str">
        <f>IF(_xlfn.IFNA(VLOOKUP(I1723,$AG$3:$AH$83,2,FALSE),"")='11.1'!$D$5,TXM!L1723,"")</f>
        <v/>
      </c>
      <c r="N1723" t="str">
        <f>IFERROR(SMALL($M$5:$M$9000,ROWS($M$5:M1723)),"")</f>
        <v/>
      </c>
      <c r="P1723" t="s">
        <v>507</v>
      </c>
      <c r="Q1723" t="s">
        <v>827</v>
      </c>
      <c r="R1723">
        <v>12131</v>
      </c>
      <c r="S1723" s="388">
        <f>ROWS(R$5:R1723)</f>
        <v>1719</v>
      </c>
      <c r="T1723" s="388" t="str">
        <f>IF(_xlfn.IFNA(VLOOKUP(P1723,$AG$3:$AH$83,2,FALSE),"")='11.1'!$D$5,TXM!S1723,"")</f>
        <v/>
      </c>
      <c r="U1723" t="str">
        <f>IFERROR(SMALL($T$5:$T$9000,ROWS($T$5:T1723)),"")</f>
        <v/>
      </c>
    </row>
    <row r="1724" spans="1:21" ht="14.4" customHeight="1" x14ac:dyDescent="0.3">
      <c r="A1724" s="371" t="s">
        <v>157</v>
      </c>
      <c r="B1724" t="s">
        <v>843</v>
      </c>
      <c r="C1724" s="372">
        <v>113569</v>
      </c>
      <c r="D1724" s="388">
        <f>ROWS(C$5:C1724)</f>
        <v>1720</v>
      </c>
      <c r="E1724" s="388" t="str">
        <f>IF(_xlfn.IFNA(VLOOKUP(A1724,$AG$3:$AH$83,2,FALSE),"")='11.1'!$D$5,TXM!D1724,"")</f>
        <v/>
      </c>
      <c r="F1724" t="str">
        <f>IFERROR(SMALL($E$5:$E$9000,ROWS($E$5:E1724)),"")</f>
        <v/>
      </c>
      <c r="I1724" s="371" t="s">
        <v>636</v>
      </c>
      <c r="J1724" t="s">
        <v>863</v>
      </c>
      <c r="K1724" s="372">
        <v>19963</v>
      </c>
      <c r="L1724" s="388">
        <f>ROWS(K$5:K1724)</f>
        <v>1720</v>
      </c>
      <c r="M1724" s="388" t="str">
        <f>IF(_xlfn.IFNA(VLOOKUP(I1724,$AG$3:$AH$83,2,FALSE),"")='11.1'!$D$5,TXM!L1724,"")</f>
        <v/>
      </c>
      <c r="N1724" t="str">
        <f>IFERROR(SMALL($M$5:$M$9000,ROWS($M$5:M1724)),"")</f>
        <v/>
      </c>
      <c r="P1724" t="s">
        <v>507</v>
      </c>
      <c r="Q1724" t="s">
        <v>97</v>
      </c>
      <c r="R1724">
        <v>9220</v>
      </c>
      <c r="S1724" s="388">
        <f>ROWS(R$5:R1724)</f>
        <v>1720</v>
      </c>
      <c r="T1724" s="388" t="str">
        <f>IF(_xlfn.IFNA(VLOOKUP(P1724,$AG$3:$AH$83,2,FALSE),"")='11.1'!$D$5,TXM!S1724,"")</f>
        <v/>
      </c>
      <c r="U1724" t="str">
        <f>IFERROR(SMALL($T$5:$T$9000,ROWS($T$5:T1724)),"")</f>
        <v/>
      </c>
    </row>
    <row r="1725" spans="1:21" ht="14.4" customHeight="1" x14ac:dyDescent="0.3">
      <c r="A1725" s="371" t="s">
        <v>157</v>
      </c>
      <c r="B1725" t="s">
        <v>787</v>
      </c>
      <c r="C1725" s="372">
        <v>73293</v>
      </c>
      <c r="D1725" s="388">
        <f>ROWS(C$5:C1725)</f>
        <v>1721</v>
      </c>
      <c r="E1725" s="388" t="str">
        <f>IF(_xlfn.IFNA(VLOOKUP(A1725,$AG$3:$AH$83,2,FALSE),"")='11.1'!$D$5,TXM!D1725,"")</f>
        <v/>
      </c>
      <c r="F1725" t="str">
        <f>IFERROR(SMALL($E$5:$E$9000,ROWS($E$5:E1725)),"")</f>
        <v/>
      </c>
      <c r="I1725" s="371" t="s">
        <v>636</v>
      </c>
      <c r="J1725" t="s">
        <v>1000</v>
      </c>
      <c r="K1725" s="372">
        <v>17124</v>
      </c>
      <c r="L1725" s="388">
        <f>ROWS(K$5:K1725)</f>
        <v>1721</v>
      </c>
      <c r="M1725" s="388" t="str">
        <f>IF(_xlfn.IFNA(VLOOKUP(I1725,$AG$3:$AH$83,2,FALSE),"")='11.1'!$D$5,TXM!L1725,"")</f>
        <v/>
      </c>
      <c r="N1725" t="str">
        <f>IFERROR(SMALL($M$5:$M$9000,ROWS($M$5:M1725)),"")</f>
        <v/>
      </c>
      <c r="P1725" t="s">
        <v>507</v>
      </c>
      <c r="Q1725" t="s">
        <v>1240</v>
      </c>
      <c r="R1725">
        <v>8083</v>
      </c>
      <c r="S1725" s="388">
        <f>ROWS(R$5:R1725)</f>
        <v>1721</v>
      </c>
      <c r="T1725" s="388" t="str">
        <f>IF(_xlfn.IFNA(VLOOKUP(P1725,$AG$3:$AH$83,2,FALSE),"")='11.1'!$D$5,TXM!S1725,"")</f>
        <v/>
      </c>
      <c r="U1725" t="str">
        <f>IFERROR(SMALL($T$5:$T$9000,ROWS($T$5:T1725)),"")</f>
        <v/>
      </c>
    </row>
    <row r="1726" spans="1:21" ht="14.4" customHeight="1" x14ac:dyDescent="0.3">
      <c r="A1726" s="371" t="s">
        <v>507</v>
      </c>
      <c r="B1726" t="s">
        <v>849</v>
      </c>
      <c r="C1726" s="372">
        <v>7722416</v>
      </c>
      <c r="D1726" s="388">
        <f>ROWS(C$5:C1726)</f>
        <v>1722</v>
      </c>
      <c r="E1726" s="388" t="str">
        <f>IF(_xlfn.IFNA(VLOOKUP(A1726,$AG$3:$AH$83,2,FALSE),"")='11.1'!$D$5,TXM!D1726,"")</f>
        <v/>
      </c>
      <c r="F1726" t="str">
        <f>IFERROR(SMALL($E$5:$E$9000,ROWS($E$5:E1726)),"")</f>
        <v/>
      </c>
      <c r="I1726" s="371" t="s">
        <v>636</v>
      </c>
      <c r="J1726" t="s">
        <v>1402</v>
      </c>
      <c r="K1726" s="372">
        <v>6724</v>
      </c>
      <c r="L1726" s="388">
        <f>ROWS(K$5:K1726)</f>
        <v>1722</v>
      </c>
      <c r="M1726" s="388" t="str">
        <f>IF(_xlfn.IFNA(VLOOKUP(I1726,$AG$3:$AH$83,2,FALSE),"")='11.1'!$D$5,TXM!L1726,"")</f>
        <v/>
      </c>
      <c r="N1726" t="str">
        <f>IFERROR(SMALL($M$5:$M$9000,ROWS($M$5:M1726)),"")</f>
        <v/>
      </c>
      <c r="P1726" t="s">
        <v>507</v>
      </c>
      <c r="Q1726" t="s">
        <v>823</v>
      </c>
      <c r="R1726">
        <v>6204</v>
      </c>
      <c r="S1726" s="388">
        <f>ROWS(R$5:R1726)</f>
        <v>1722</v>
      </c>
      <c r="T1726" s="388" t="str">
        <f>IF(_xlfn.IFNA(VLOOKUP(P1726,$AG$3:$AH$83,2,FALSE),"")='11.1'!$D$5,TXM!S1726,"")</f>
        <v/>
      </c>
      <c r="U1726" t="str">
        <f>IFERROR(SMALL($T$5:$T$9000,ROWS($T$5:T1726)),"")</f>
        <v/>
      </c>
    </row>
    <row r="1727" spans="1:21" ht="14.4" customHeight="1" x14ac:dyDescent="0.3">
      <c r="A1727" s="371" t="s">
        <v>507</v>
      </c>
      <c r="B1727" t="s">
        <v>172</v>
      </c>
      <c r="C1727" s="372">
        <v>4320000</v>
      </c>
      <c r="D1727" s="388">
        <f>ROWS(C$5:C1727)</f>
        <v>1723</v>
      </c>
      <c r="E1727" s="388" t="str">
        <f>IF(_xlfn.IFNA(VLOOKUP(A1727,$AG$3:$AH$83,2,FALSE),"")='11.1'!$D$5,TXM!D1727,"")</f>
        <v/>
      </c>
      <c r="F1727" t="str">
        <f>IFERROR(SMALL($E$5:$E$9000,ROWS($E$5:E1727)),"")</f>
        <v/>
      </c>
      <c r="I1727" s="371" t="s">
        <v>636</v>
      </c>
      <c r="J1727" t="s">
        <v>825</v>
      </c>
      <c r="K1727" s="372">
        <v>3894</v>
      </c>
      <c r="L1727" s="388">
        <f>ROWS(K$5:K1727)</f>
        <v>1723</v>
      </c>
      <c r="M1727" s="388" t="str">
        <f>IF(_xlfn.IFNA(VLOOKUP(I1727,$AG$3:$AH$83,2,FALSE),"")='11.1'!$D$5,TXM!L1727,"")</f>
        <v/>
      </c>
      <c r="N1727" t="str">
        <f>IFERROR(SMALL($M$5:$M$9000,ROWS($M$5:M1727)),"")</f>
        <v/>
      </c>
      <c r="P1727" t="s">
        <v>507</v>
      </c>
      <c r="Q1727" t="s">
        <v>1006</v>
      </c>
      <c r="R1727">
        <v>5000</v>
      </c>
      <c r="S1727" s="388">
        <f>ROWS(R$5:R1727)</f>
        <v>1723</v>
      </c>
      <c r="T1727" s="388" t="str">
        <f>IF(_xlfn.IFNA(VLOOKUP(P1727,$AG$3:$AH$83,2,FALSE),"")='11.1'!$D$5,TXM!S1727,"")</f>
        <v/>
      </c>
      <c r="U1727" t="str">
        <f>IFERROR(SMALL($T$5:$T$9000,ROWS($T$5:T1727)),"")</f>
        <v/>
      </c>
    </row>
    <row r="1728" spans="1:21" ht="14.4" customHeight="1" x14ac:dyDescent="0.3">
      <c r="A1728" s="371" t="s">
        <v>507</v>
      </c>
      <c r="B1728" t="s">
        <v>1000</v>
      </c>
      <c r="C1728" s="372">
        <v>4176470</v>
      </c>
      <c r="D1728" s="388">
        <f>ROWS(C$5:C1728)</f>
        <v>1724</v>
      </c>
      <c r="E1728" s="388" t="str">
        <f>IF(_xlfn.IFNA(VLOOKUP(A1728,$AG$3:$AH$83,2,FALSE),"")='11.1'!$D$5,TXM!D1728,"")</f>
        <v/>
      </c>
      <c r="F1728" t="str">
        <f>IFERROR(SMALL($E$5:$E$9000,ROWS($E$5:E1728)),"")</f>
        <v/>
      </c>
      <c r="I1728" s="371" t="s">
        <v>636</v>
      </c>
      <c r="J1728" t="s">
        <v>865</v>
      </c>
      <c r="K1728" s="372">
        <v>2883</v>
      </c>
      <c r="L1728" s="388">
        <f>ROWS(K$5:K1728)</f>
        <v>1724</v>
      </c>
      <c r="M1728" s="388" t="str">
        <f>IF(_xlfn.IFNA(VLOOKUP(I1728,$AG$3:$AH$83,2,FALSE),"")='11.1'!$D$5,TXM!L1728,"")</f>
        <v/>
      </c>
      <c r="N1728" t="str">
        <f>IFERROR(SMALL($M$5:$M$9000,ROWS($M$5:M1728)),"")</f>
        <v/>
      </c>
      <c r="P1728" t="s">
        <v>507</v>
      </c>
      <c r="Q1728" t="s">
        <v>837</v>
      </c>
      <c r="R1728">
        <v>4800</v>
      </c>
      <c r="S1728" s="388">
        <f>ROWS(R$5:R1728)</f>
        <v>1724</v>
      </c>
      <c r="T1728" s="388" t="str">
        <f>IF(_xlfn.IFNA(VLOOKUP(P1728,$AG$3:$AH$83,2,FALSE),"")='11.1'!$D$5,TXM!S1728,"")</f>
        <v/>
      </c>
      <c r="U1728" t="str">
        <f>IFERROR(SMALL($T$5:$T$9000,ROWS($T$5:T1728)),"")</f>
        <v/>
      </c>
    </row>
    <row r="1729" spans="1:21" ht="14.4" customHeight="1" x14ac:dyDescent="0.3">
      <c r="A1729" s="371" t="s">
        <v>507</v>
      </c>
      <c r="B1729" t="s">
        <v>773</v>
      </c>
      <c r="C1729" s="372">
        <v>366648</v>
      </c>
      <c r="D1729" s="388">
        <f>ROWS(C$5:C1729)</f>
        <v>1725</v>
      </c>
      <c r="E1729" s="388" t="str">
        <f>IF(_xlfn.IFNA(VLOOKUP(A1729,$AG$3:$AH$83,2,FALSE),"")='11.1'!$D$5,TXM!D1729,"")</f>
        <v/>
      </c>
      <c r="F1729" t="str">
        <f>IFERROR(SMALL($E$5:$E$9000,ROWS($E$5:E1729)),"")</f>
        <v/>
      </c>
      <c r="I1729" s="371" t="s">
        <v>636</v>
      </c>
      <c r="J1729" t="s">
        <v>799</v>
      </c>
      <c r="K1729" s="372">
        <v>2274</v>
      </c>
      <c r="L1729" s="388">
        <f>ROWS(K$5:K1729)</f>
        <v>1725</v>
      </c>
      <c r="M1729" s="388" t="str">
        <f>IF(_xlfn.IFNA(VLOOKUP(I1729,$AG$3:$AH$83,2,FALSE),"")='11.1'!$D$5,TXM!L1729,"")</f>
        <v/>
      </c>
      <c r="N1729" t="str">
        <f>IFERROR(SMALL($M$5:$M$9000,ROWS($M$5:M1729)),"")</f>
        <v/>
      </c>
      <c r="P1729" t="s">
        <v>507</v>
      </c>
      <c r="Q1729" t="s">
        <v>1365</v>
      </c>
      <c r="R1729">
        <v>4200</v>
      </c>
      <c r="S1729" s="388">
        <f>ROWS(R$5:R1729)</f>
        <v>1725</v>
      </c>
      <c r="T1729" s="388" t="str">
        <f>IF(_xlfn.IFNA(VLOOKUP(P1729,$AG$3:$AH$83,2,FALSE),"")='11.1'!$D$5,TXM!S1729,"")</f>
        <v/>
      </c>
      <c r="U1729" t="str">
        <f>IFERROR(SMALL($T$5:$T$9000,ROWS($T$5:T1729)),"")</f>
        <v/>
      </c>
    </row>
    <row r="1730" spans="1:21" ht="14.4" customHeight="1" x14ac:dyDescent="0.3">
      <c r="A1730" s="371" t="s">
        <v>507</v>
      </c>
      <c r="B1730" t="s">
        <v>865</v>
      </c>
      <c r="C1730" s="372">
        <v>185288</v>
      </c>
      <c r="D1730" s="388">
        <f>ROWS(C$5:C1730)</f>
        <v>1726</v>
      </c>
      <c r="E1730" s="388" t="str">
        <f>IF(_xlfn.IFNA(VLOOKUP(A1730,$AG$3:$AH$83,2,FALSE),"")='11.1'!$D$5,TXM!D1730,"")</f>
        <v/>
      </c>
      <c r="F1730" t="str">
        <f>IFERROR(SMALL($E$5:$E$9000,ROWS($E$5:E1730)),"")</f>
        <v/>
      </c>
      <c r="I1730" s="371" t="s">
        <v>636</v>
      </c>
      <c r="J1730" t="s">
        <v>1006</v>
      </c>
      <c r="K1730" s="372">
        <v>188</v>
      </c>
      <c r="L1730" s="388">
        <f>ROWS(K$5:K1730)</f>
        <v>1726</v>
      </c>
      <c r="M1730" s="388" t="str">
        <f>IF(_xlfn.IFNA(VLOOKUP(I1730,$AG$3:$AH$83,2,FALSE),"")='11.1'!$D$5,TXM!L1730,"")</f>
        <v/>
      </c>
      <c r="N1730" t="str">
        <f>IFERROR(SMALL($M$5:$M$9000,ROWS($M$5:M1730)),"")</f>
        <v/>
      </c>
      <c r="P1730" t="s">
        <v>507</v>
      </c>
      <c r="Q1730" t="s">
        <v>815</v>
      </c>
      <c r="R1730">
        <v>2387</v>
      </c>
      <c r="S1730" s="388">
        <f>ROWS(R$5:R1730)</f>
        <v>1726</v>
      </c>
      <c r="T1730" s="388" t="str">
        <f>IF(_xlfn.IFNA(VLOOKUP(P1730,$AG$3:$AH$83,2,FALSE),"")='11.1'!$D$5,TXM!S1730,"")</f>
        <v/>
      </c>
      <c r="U1730" t="str">
        <f>IFERROR(SMALL($T$5:$T$9000,ROWS($T$5:T1730)),"")</f>
        <v/>
      </c>
    </row>
    <row r="1731" spans="1:21" ht="14.4" customHeight="1" x14ac:dyDescent="0.3">
      <c r="A1731" s="371" t="s">
        <v>507</v>
      </c>
      <c r="B1731" t="s">
        <v>783</v>
      </c>
      <c r="C1731" s="372">
        <v>59854</v>
      </c>
      <c r="D1731" s="388">
        <f>ROWS(C$5:C1731)</f>
        <v>1727</v>
      </c>
      <c r="E1731" s="388" t="str">
        <f>IF(_xlfn.IFNA(VLOOKUP(A1731,$AG$3:$AH$83,2,FALSE),"")='11.1'!$D$5,TXM!D1731,"")</f>
        <v/>
      </c>
      <c r="F1731" t="str">
        <f>IFERROR(SMALL($E$5:$E$9000,ROWS($E$5:E1731)),"")</f>
        <v/>
      </c>
      <c r="I1731" s="371" t="s">
        <v>636</v>
      </c>
      <c r="J1731" t="s">
        <v>1318</v>
      </c>
      <c r="K1731" s="372">
        <v>47</v>
      </c>
      <c r="L1731" s="388">
        <f>ROWS(K$5:K1731)</f>
        <v>1727</v>
      </c>
      <c r="M1731" s="388" t="str">
        <f>IF(_xlfn.IFNA(VLOOKUP(I1731,$AG$3:$AH$83,2,FALSE),"")='11.1'!$D$5,TXM!L1731,"")</f>
        <v/>
      </c>
      <c r="N1731" t="str">
        <f>IFERROR(SMALL($M$5:$M$9000,ROWS($M$5:M1731)),"")</f>
        <v/>
      </c>
      <c r="P1731" t="s">
        <v>1206</v>
      </c>
      <c r="Q1731" t="s">
        <v>1240</v>
      </c>
      <c r="R1731">
        <v>116524</v>
      </c>
      <c r="S1731" s="388">
        <f>ROWS(R$5:R1731)</f>
        <v>1727</v>
      </c>
      <c r="T1731" s="388" t="str">
        <f>IF(_xlfn.IFNA(VLOOKUP(P1731,$AG$3:$AH$83,2,FALSE),"")='11.1'!$D$5,TXM!S1731,"")</f>
        <v/>
      </c>
      <c r="U1731" t="str">
        <f>IFERROR(SMALL($T$5:$T$9000,ROWS($T$5:T1731)),"")</f>
        <v/>
      </c>
    </row>
    <row r="1732" spans="1:21" ht="14.4" customHeight="1" x14ac:dyDescent="0.3">
      <c r="A1732" s="371" t="s">
        <v>507</v>
      </c>
      <c r="B1732" t="s">
        <v>95</v>
      </c>
      <c r="C1732" s="372">
        <v>42374</v>
      </c>
      <c r="D1732" s="388">
        <f>ROWS(C$5:C1732)</f>
        <v>1728</v>
      </c>
      <c r="E1732" s="388" t="str">
        <f>IF(_xlfn.IFNA(VLOOKUP(A1732,$AG$3:$AH$83,2,FALSE),"")='11.1'!$D$5,TXM!D1732,"")</f>
        <v/>
      </c>
      <c r="F1732" t="str">
        <f>IFERROR(SMALL($E$5:$E$9000,ROWS($E$5:E1732)),"")</f>
        <v/>
      </c>
      <c r="I1732" s="371" t="s">
        <v>51</v>
      </c>
      <c r="J1732" t="s">
        <v>783</v>
      </c>
      <c r="K1732" s="372">
        <v>244937830</v>
      </c>
      <c r="L1732" s="388">
        <f>ROWS(K$5:K1732)</f>
        <v>1728</v>
      </c>
      <c r="M1732" s="388" t="str">
        <f>IF(_xlfn.IFNA(VLOOKUP(I1732,$AG$3:$AH$83,2,FALSE),"")='11.1'!$D$5,TXM!L1732,"")</f>
        <v/>
      </c>
      <c r="N1732" t="str">
        <f>IFERROR(SMALL($M$5:$M$9000,ROWS($M$5:M1732)),"")</f>
        <v/>
      </c>
      <c r="P1732" t="s">
        <v>39</v>
      </c>
      <c r="Q1732" t="s">
        <v>869</v>
      </c>
      <c r="R1732">
        <v>17360152</v>
      </c>
      <c r="S1732" s="388">
        <f>ROWS(R$5:R1732)</f>
        <v>1728</v>
      </c>
      <c r="T1732" s="388" t="str">
        <f>IF(_xlfn.IFNA(VLOOKUP(P1732,$AG$3:$AH$83,2,FALSE),"")='11.1'!$D$5,TXM!S1732,"")</f>
        <v/>
      </c>
      <c r="U1732" t="str">
        <f>IFERROR(SMALL($T$5:$T$9000,ROWS($T$5:T1732)),"")</f>
        <v/>
      </c>
    </row>
    <row r="1733" spans="1:21" ht="14.4" customHeight="1" x14ac:dyDescent="0.3">
      <c r="A1733" s="371" t="s">
        <v>507</v>
      </c>
      <c r="B1733" t="s">
        <v>98</v>
      </c>
      <c r="C1733" s="372">
        <v>29290</v>
      </c>
      <c r="D1733" s="388">
        <f>ROWS(C$5:C1733)</f>
        <v>1729</v>
      </c>
      <c r="E1733" s="388" t="str">
        <f>IF(_xlfn.IFNA(VLOOKUP(A1733,$AG$3:$AH$83,2,FALSE),"")='11.1'!$D$5,TXM!D1733,"")</f>
        <v/>
      </c>
      <c r="F1733" t="str">
        <f>IFERROR(SMALL($E$5:$E$9000,ROWS($E$5:E1733)),"")</f>
        <v/>
      </c>
      <c r="I1733" s="371" t="s">
        <v>51</v>
      </c>
      <c r="J1733" t="s">
        <v>845</v>
      </c>
      <c r="K1733" s="372">
        <v>43171975</v>
      </c>
      <c r="L1733" s="388">
        <f>ROWS(K$5:K1733)</f>
        <v>1729</v>
      </c>
      <c r="M1733" s="388" t="str">
        <f>IF(_xlfn.IFNA(VLOOKUP(I1733,$AG$3:$AH$83,2,FALSE),"")='11.1'!$D$5,TXM!L1733,"")</f>
        <v/>
      </c>
      <c r="N1733" t="str">
        <f>IFERROR(SMALL($M$5:$M$9000,ROWS($M$5:M1733)),"")</f>
        <v/>
      </c>
      <c r="P1733" t="s">
        <v>39</v>
      </c>
      <c r="Q1733" t="s">
        <v>1265</v>
      </c>
      <c r="R1733">
        <v>5742113</v>
      </c>
      <c r="S1733" s="388">
        <f>ROWS(R$5:R1733)</f>
        <v>1729</v>
      </c>
      <c r="T1733" s="388" t="str">
        <f>IF(_xlfn.IFNA(VLOOKUP(P1733,$AG$3:$AH$83,2,FALSE),"")='11.1'!$D$5,TXM!S1733,"")</f>
        <v/>
      </c>
      <c r="U1733" t="str">
        <f>IFERROR(SMALL($T$5:$T$9000,ROWS($T$5:T1733)),"")</f>
        <v/>
      </c>
    </row>
    <row r="1734" spans="1:21" ht="14.4" customHeight="1" x14ac:dyDescent="0.3">
      <c r="A1734" s="371" t="s">
        <v>507</v>
      </c>
      <c r="B1734" t="s">
        <v>1240</v>
      </c>
      <c r="C1734" s="372">
        <v>606</v>
      </c>
      <c r="D1734" s="388">
        <f>ROWS(C$5:C1734)</f>
        <v>1730</v>
      </c>
      <c r="E1734" s="388" t="str">
        <f>IF(_xlfn.IFNA(VLOOKUP(A1734,$AG$3:$AH$83,2,FALSE),"")='11.1'!$D$5,TXM!D1734,"")</f>
        <v/>
      </c>
      <c r="F1734" t="str">
        <f>IFERROR(SMALL($E$5:$E$9000,ROWS($E$5:E1734)),"")</f>
        <v/>
      </c>
      <c r="I1734" s="371" t="s">
        <v>51</v>
      </c>
      <c r="J1734" t="s">
        <v>1252</v>
      </c>
      <c r="K1734" s="372">
        <v>8517108</v>
      </c>
      <c r="L1734" s="388">
        <f>ROWS(K$5:K1734)</f>
        <v>1730</v>
      </c>
      <c r="M1734" s="388" t="str">
        <f>IF(_xlfn.IFNA(VLOOKUP(I1734,$AG$3:$AH$83,2,FALSE),"")='11.1'!$D$5,TXM!L1734,"")</f>
        <v/>
      </c>
      <c r="N1734" t="str">
        <f>IFERROR(SMALL($M$5:$M$9000,ROWS($M$5:M1734)),"")</f>
        <v/>
      </c>
      <c r="P1734" t="s">
        <v>39</v>
      </c>
      <c r="Q1734" t="s">
        <v>867</v>
      </c>
      <c r="R1734">
        <v>2192099</v>
      </c>
      <c r="S1734" s="388">
        <f>ROWS(R$5:R1734)</f>
        <v>1730</v>
      </c>
      <c r="T1734" s="388" t="str">
        <f>IF(_xlfn.IFNA(VLOOKUP(P1734,$AG$3:$AH$83,2,FALSE),"")='11.1'!$D$5,TXM!S1734,"")</f>
        <v/>
      </c>
      <c r="U1734" t="str">
        <f>IFERROR(SMALL($T$5:$T$9000,ROWS($T$5:T1734)),"")</f>
        <v/>
      </c>
    </row>
    <row r="1735" spans="1:21" ht="14.4" customHeight="1" x14ac:dyDescent="0.3">
      <c r="A1735" s="371" t="s">
        <v>1206</v>
      </c>
      <c r="B1735" t="s">
        <v>1000</v>
      </c>
      <c r="C1735" s="372">
        <v>518448</v>
      </c>
      <c r="D1735" s="388">
        <f>ROWS(C$5:C1735)</f>
        <v>1731</v>
      </c>
      <c r="E1735" s="388" t="str">
        <f>IF(_xlfn.IFNA(VLOOKUP(A1735,$AG$3:$AH$83,2,FALSE),"")='11.1'!$D$5,TXM!D1735,"")</f>
        <v/>
      </c>
      <c r="F1735" t="str">
        <f>IFERROR(SMALL($E$5:$E$9000,ROWS($E$5:E1735)),"")</f>
        <v/>
      </c>
      <c r="I1735" s="371" t="s">
        <v>51</v>
      </c>
      <c r="J1735" t="s">
        <v>108</v>
      </c>
      <c r="K1735" s="372">
        <v>8427468</v>
      </c>
      <c r="L1735" s="388">
        <f>ROWS(K$5:K1735)</f>
        <v>1731</v>
      </c>
      <c r="M1735" s="388" t="str">
        <f>IF(_xlfn.IFNA(VLOOKUP(I1735,$AG$3:$AH$83,2,FALSE),"")='11.1'!$D$5,TXM!L1735,"")</f>
        <v/>
      </c>
      <c r="N1735" t="str">
        <f>IFERROR(SMALL($M$5:$M$9000,ROWS($M$5:M1735)),"")</f>
        <v/>
      </c>
      <c r="P1735" t="s">
        <v>39</v>
      </c>
      <c r="Q1735" t="s">
        <v>863</v>
      </c>
      <c r="R1735">
        <v>1992832</v>
      </c>
      <c r="S1735" s="388">
        <f>ROWS(R$5:R1735)</f>
        <v>1731</v>
      </c>
      <c r="T1735" s="388" t="str">
        <f>IF(_xlfn.IFNA(VLOOKUP(P1735,$AG$3:$AH$83,2,FALSE),"")='11.1'!$D$5,TXM!S1735,"")</f>
        <v/>
      </c>
      <c r="U1735" t="str">
        <f>IFERROR(SMALL($T$5:$T$9000,ROWS($T$5:T1735)),"")</f>
        <v/>
      </c>
    </row>
    <row r="1736" spans="1:21" ht="14.4" customHeight="1" x14ac:dyDescent="0.3">
      <c r="A1736" s="371" t="s">
        <v>39</v>
      </c>
      <c r="B1736" t="s">
        <v>783</v>
      </c>
      <c r="C1736" s="372">
        <v>31933495817</v>
      </c>
      <c r="D1736" s="388">
        <f>ROWS(C$5:C1736)</f>
        <v>1732</v>
      </c>
      <c r="E1736" s="388" t="str">
        <f>IF(_xlfn.IFNA(VLOOKUP(A1736,$AG$3:$AH$83,2,FALSE),"")='11.1'!$D$5,TXM!D1736,"")</f>
        <v/>
      </c>
      <c r="F1736" t="str">
        <f>IFERROR(SMALL($E$5:$E$9000,ROWS($E$5:E1736)),"")</f>
        <v/>
      </c>
      <c r="I1736" s="371" t="s">
        <v>51</v>
      </c>
      <c r="J1736" t="s">
        <v>105</v>
      </c>
      <c r="K1736" s="372">
        <v>6589176</v>
      </c>
      <c r="L1736" s="388">
        <f>ROWS(K$5:K1736)</f>
        <v>1732</v>
      </c>
      <c r="M1736" s="388" t="str">
        <f>IF(_xlfn.IFNA(VLOOKUP(I1736,$AG$3:$AH$83,2,FALSE),"")='11.1'!$D$5,TXM!L1736,"")</f>
        <v/>
      </c>
      <c r="N1736" t="str">
        <f>IFERROR(SMALL($M$5:$M$9000,ROWS($M$5:M1736)),"")</f>
        <v/>
      </c>
      <c r="P1736" t="s">
        <v>39</v>
      </c>
      <c r="Q1736" t="s">
        <v>865</v>
      </c>
      <c r="R1736">
        <v>1452902</v>
      </c>
      <c r="S1736" s="388">
        <f>ROWS(R$5:R1736)</f>
        <v>1732</v>
      </c>
      <c r="T1736" s="388" t="str">
        <f>IF(_xlfn.IFNA(VLOOKUP(P1736,$AG$3:$AH$83,2,FALSE),"")='11.1'!$D$5,TXM!S1736,"")</f>
        <v/>
      </c>
      <c r="U1736" t="str">
        <f>IFERROR(SMALL($T$5:$T$9000,ROWS($T$5:T1736)),"")</f>
        <v/>
      </c>
    </row>
    <row r="1737" spans="1:21" ht="14.4" customHeight="1" x14ac:dyDescent="0.3">
      <c r="A1737" s="371" t="s">
        <v>39</v>
      </c>
      <c r="B1737" t="s">
        <v>1000</v>
      </c>
      <c r="C1737" s="372">
        <v>856112690</v>
      </c>
      <c r="D1737" s="388">
        <f>ROWS(C$5:C1737)</f>
        <v>1733</v>
      </c>
      <c r="E1737" s="388" t="str">
        <f>IF(_xlfn.IFNA(VLOOKUP(A1737,$AG$3:$AH$83,2,FALSE),"")='11.1'!$D$5,TXM!D1737,"")</f>
        <v/>
      </c>
      <c r="F1737" t="str">
        <f>IFERROR(SMALL($E$5:$E$9000,ROWS($E$5:E1737)),"")</f>
        <v/>
      </c>
      <c r="I1737" s="371" t="s">
        <v>51</v>
      </c>
      <c r="J1737" t="s">
        <v>107</v>
      </c>
      <c r="K1737" s="372">
        <v>6519326</v>
      </c>
      <c r="L1737" s="388">
        <f>ROWS(K$5:K1737)</f>
        <v>1733</v>
      </c>
      <c r="M1737" s="388" t="str">
        <f>IF(_xlfn.IFNA(VLOOKUP(I1737,$AG$3:$AH$83,2,FALSE),"")='11.1'!$D$5,TXM!L1737,"")</f>
        <v/>
      </c>
      <c r="N1737" t="str">
        <f>IFERROR(SMALL($M$5:$M$9000,ROWS($M$5:M1737)),"")</f>
        <v/>
      </c>
      <c r="P1737" t="s">
        <v>39</v>
      </c>
      <c r="Q1737" t="s">
        <v>1000</v>
      </c>
      <c r="R1737">
        <v>870822</v>
      </c>
      <c r="S1737" s="388">
        <f>ROWS(R$5:R1737)</f>
        <v>1733</v>
      </c>
      <c r="T1737" s="388" t="str">
        <f>IF(_xlfn.IFNA(VLOOKUP(P1737,$AG$3:$AH$83,2,FALSE),"")='11.1'!$D$5,TXM!S1737,"")</f>
        <v/>
      </c>
      <c r="U1737" t="str">
        <f>IFERROR(SMALL($T$5:$T$9000,ROWS($T$5:T1737)),"")</f>
        <v/>
      </c>
    </row>
    <row r="1738" spans="1:21" ht="14.4" customHeight="1" x14ac:dyDescent="0.3">
      <c r="A1738" s="371" t="s">
        <v>39</v>
      </c>
      <c r="B1738" t="s">
        <v>849</v>
      </c>
      <c r="C1738" s="372">
        <v>21187378</v>
      </c>
      <c r="D1738" s="388">
        <f>ROWS(C$5:C1738)</f>
        <v>1734</v>
      </c>
      <c r="E1738" s="388" t="str">
        <f>IF(_xlfn.IFNA(VLOOKUP(A1738,$AG$3:$AH$83,2,FALSE),"")='11.1'!$D$5,TXM!D1738,"")</f>
        <v/>
      </c>
      <c r="F1738" t="str">
        <f>IFERROR(SMALL($E$5:$E$9000,ROWS($E$5:E1738)),"")</f>
        <v/>
      </c>
      <c r="I1738" s="371" t="s">
        <v>51</v>
      </c>
      <c r="J1738" t="s">
        <v>104</v>
      </c>
      <c r="K1738" s="372">
        <v>3018219</v>
      </c>
      <c r="L1738" s="388">
        <f>ROWS(K$5:K1738)</f>
        <v>1734</v>
      </c>
      <c r="M1738" s="388" t="str">
        <f>IF(_xlfn.IFNA(VLOOKUP(I1738,$AG$3:$AH$83,2,FALSE),"")='11.1'!$D$5,TXM!L1738,"")</f>
        <v/>
      </c>
      <c r="N1738" t="str">
        <f>IFERROR(SMALL($M$5:$M$9000,ROWS($M$5:M1738)),"")</f>
        <v/>
      </c>
      <c r="P1738" t="s">
        <v>39</v>
      </c>
      <c r="Q1738" t="s">
        <v>1500</v>
      </c>
      <c r="R1738">
        <v>762927</v>
      </c>
      <c r="S1738" s="388">
        <f>ROWS(R$5:R1738)</f>
        <v>1734</v>
      </c>
      <c r="T1738" s="388" t="str">
        <f>IF(_xlfn.IFNA(VLOOKUP(P1738,$AG$3:$AH$83,2,FALSE),"")='11.1'!$D$5,TXM!S1738,"")</f>
        <v/>
      </c>
      <c r="U1738" t="str">
        <f>IFERROR(SMALL($T$5:$T$9000,ROWS($T$5:T1738)),"")</f>
        <v/>
      </c>
    </row>
    <row r="1739" spans="1:21" ht="14.4" customHeight="1" x14ac:dyDescent="0.3">
      <c r="A1739" s="371" t="s">
        <v>39</v>
      </c>
      <c r="B1739" t="s">
        <v>1318</v>
      </c>
      <c r="C1739" s="372">
        <v>18171489</v>
      </c>
      <c r="D1739" s="388">
        <f>ROWS(C$5:C1739)</f>
        <v>1735</v>
      </c>
      <c r="E1739" s="388" t="str">
        <f>IF(_xlfn.IFNA(VLOOKUP(A1739,$AG$3:$AH$83,2,FALSE),"")='11.1'!$D$5,TXM!D1739,"")</f>
        <v/>
      </c>
      <c r="F1739" t="str">
        <f>IFERROR(SMALL($E$5:$E$9000,ROWS($E$5:E1739)),"")</f>
        <v/>
      </c>
      <c r="I1739" s="371" t="s">
        <v>51</v>
      </c>
      <c r="J1739" t="s">
        <v>1005</v>
      </c>
      <c r="K1739" s="372">
        <v>2120348</v>
      </c>
      <c r="L1739" s="388">
        <f>ROWS(K$5:K1739)</f>
        <v>1735</v>
      </c>
      <c r="M1739" s="388" t="str">
        <f>IF(_xlfn.IFNA(VLOOKUP(I1739,$AG$3:$AH$83,2,FALSE),"")='11.1'!$D$5,TXM!L1739,"")</f>
        <v/>
      </c>
      <c r="N1739" t="str">
        <f>IFERROR(SMALL($M$5:$M$9000,ROWS($M$5:M1739)),"")</f>
        <v/>
      </c>
      <c r="P1739" t="s">
        <v>39</v>
      </c>
      <c r="Q1739" t="s">
        <v>1441</v>
      </c>
      <c r="R1739">
        <v>220881</v>
      </c>
      <c r="S1739" s="388">
        <f>ROWS(R$5:R1739)</f>
        <v>1735</v>
      </c>
      <c r="T1739" s="388" t="str">
        <f>IF(_xlfn.IFNA(VLOOKUP(P1739,$AG$3:$AH$83,2,FALSE),"")='11.1'!$D$5,TXM!S1739,"")</f>
        <v/>
      </c>
      <c r="U1739" t="str">
        <f>IFERROR(SMALL($T$5:$T$9000,ROWS($T$5:T1739)),"")</f>
        <v/>
      </c>
    </row>
    <row r="1740" spans="1:21" ht="14.4" customHeight="1" x14ac:dyDescent="0.3">
      <c r="A1740" s="371" t="s">
        <v>39</v>
      </c>
      <c r="B1740" t="s">
        <v>865</v>
      </c>
      <c r="C1740" s="372">
        <v>15796799</v>
      </c>
      <c r="D1740" s="388">
        <f>ROWS(C$5:C1740)</f>
        <v>1736</v>
      </c>
      <c r="E1740" s="388" t="str">
        <f>IF(_xlfn.IFNA(VLOOKUP(A1740,$AG$3:$AH$83,2,FALSE),"")='11.1'!$D$5,TXM!D1740,"")</f>
        <v/>
      </c>
      <c r="F1740" t="str">
        <f>IFERROR(SMALL($E$5:$E$9000,ROWS($E$5:E1740)),"")</f>
        <v/>
      </c>
      <c r="I1740" s="371" t="s">
        <v>51</v>
      </c>
      <c r="J1740" t="s">
        <v>791</v>
      </c>
      <c r="K1740" s="372">
        <v>1940233</v>
      </c>
      <c r="L1740" s="388">
        <f>ROWS(K$5:K1740)</f>
        <v>1736</v>
      </c>
      <c r="M1740" s="388" t="str">
        <f>IF(_xlfn.IFNA(VLOOKUP(I1740,$AG$3:$AH$83,2,FALSE),"")='11.1'!$D$5,TXM!L1740,"")</f>
        <v/>
      </c>
      <c r="N1740" t="str">
        <f>IFERROR(SMALL($M$5:$M$9000,ROWS($M$5:M1740)),"")</f>
        <v/>
      </c>
      <c r="P1740" t="s">
        <v>39</v>
      </c>
      <c r="Q1740" t="s">
        <v>1285</v>
      </c>
      <c r="R1740">
        <v>142375</v>
      </c>
      <c r="S1740" s="388">
        <f>ROWS(R$5:R1740)</f>
        <v>1736</v>
      </c>
      <c r="T1740" s="388" t="str">
        <f>IF(_xlfn.IFNA(VLOOKUP(P1740,$AG$3:$AH$83,2,FALSE),"")='11.1'!$D$5,TXM!S1740,"")</f>
        <v/>
      </c>
      <c r="U1740" t="str">
        <f>IFERROR(SMALL($T$5:$T$9000,ROWS($T$5:T1740)),"")</f>
        <v/>
      </c>
    </row>
    <row r="1741" spans="1:21" ht="14.4" customHeight="1" x14ac:dyDescent="0.3">
      <c r="A1741" s="371" t="s">
        <v>39</v>
      </c>
      <c r="B1741" t="s">
        <v>845</v>
      </c>
      <c r="C1741" s="372">
        <v>6567225</v>
      </c>
      <c r="D1741" s="388">
        <f>ROWS(C$5:C1741)</f>
        <v>1737</v>
      </c>
      <c r="E1741" s="388" t="str">
        <f>IF(_xlfn.IFNA(VLOOKUP(A1741,$AG$3:$AH$83,2,FALSE),"")='11.1'!$D$5,TXM!D1741,"")</f>
        <v/>
      </c>
      <c r="F1741" t="str">
        <f>IFERROR(SMALL($E$5:$E$9000,ROWS($E$5:E1741)),"")</f>
        <v/>
      </c>
      <c r="I1741" s="371" t="s">
        <v>51</v>
      </c>
      <c r="J1741" t="s">
        <v>106</v>
      </c>
      <c r="K1741" s="372">
        <v>1656668</v>
      </c>
      <c r="L1741" s="388">
        <f>ROWS(K$5:K1741)</f>
        <v>1737</v>
      </c>
      <c r="M1741" s="388" t="str">
        <f>IF(_xlfn.IFNA(VLOOKUP(I1741,$AG$3:$AH$83,2,FALSE),"")='11.1'!$D$5,TXM!L1741,"")</f>
        <v/>
      </c>
      <c r="N1741" t="str">
        <f>IFERROR(SMALL($M$5:$M$9000,ROWS($M$5:M1741)),"")</f>
        <v/>
      </c>
      <c r="P1741" t="s">
        <v>39</v>
      </c>
      <c r="Q1741" t="s">
        <v>791</v>
      </c>
      <c r="R1741">
        <v>75599</v>
      </c>
      <c r="S1741" s="388">
        <f>ROWS(R$5:R1741)</f>
        <v>1737</v>
      </c>
      <c r="T1741" s="388" t="str">
        <f>IF(_xlfn.IFNA(VLOOKUP(P1741,$AG$3:$AH$83,2,FALSE),"")='11.1'!$D$5,TXM!S1741,"")</f>
        <v/>
      </c>
      <c r="U1741" t="str">
        <f>IFERROR(SMALL($T$5:$T$9000,ROWS($T$5:T1741)),"")</f>
        <v/>
      </c>
    </row>
    <row r="1742" spans="1:21" ht="14.4" customHeight="1" x14ac:dyDescent="0.3">
      <c r="A1742" s="371" t="s">
        <v>39</v>
      </c>
      <c r="B1742" t="s">
        <v>867</v>
      </c>
      <c r="C1742" s="372">
        <v>3641095</v>
      </c>
      <c r="D1742" s="388">
        <f>ROWS(C$5:C1742)</f>
        <v>1738</v>
      </c>
      <c r="E1742" s="388" t="str">
        <f>IF(_xlfn.IFNA(VLOOKUP(A1742,$AG$3:$AH$83,2,FALSE),"")='11.1'!$D$5,TXM!D1742,"")</f>
        <v/>
      </c>
      <c r="F1742" t="str">
        <f>IFERROR(SMALL($E$5:$E$9000,ROWS($E$5:E1742)),"")</f>
        <v/>
      </c>
      <c r="I1742" s="371" t="s">
        <v>51</v>
      </c>
      <c r="J1742" t="s">
        <v>825</v>
      </c>
      <c r="K1742" s="372">
        <v>1346455</v>
      </c>
      <c r="L1742" s="388">
        <f>ROWS(K$5:K1742)</f>
        <v>1738</v>
      </c>
      <c r="M1742" s="388" t="str">
        <f>IF(_xlfn.IFNA(VLOOKUP(I1742,$AG$3:$AH$83,2,FALSE),"")='11.1'!$D$5,TXM!L1742,"")</f>
        <v/>
      </c>
      <c r="N1742" t="str">
        <f>IFERROR(SMALL($M$5:$M$9000,ROWS($M$5:M1742)),"")</f>
        <v/>
      </c>
      <c r="P1742" t="s">
        <v>39</v>
      </c>
      <c r="Q1742" t="s">
        <v>871</v>
      </c>
      <c r="R1742">
        <v>73589</v>
      </c>
      <c r="S1742" s="388">
        <f>ROWS(R$5:R1742)</f>
        <v>1738</v>
      </c>
      <c r="T1742" s="388" t="str">
        <f>IF(_xlfn.IFNA(VLOOKUP(P1742,$AG$3:$AH$83,2,FALSE),"")='11.1'!$D$5,TXM!S1742,"")</f>
        <v/>
      </c>
      <c r="U1742" t="str">
        <f>IFERROR(SMALL($T$5:$T$9000,ROWS($T$5:T1742)),"")</f>
        <v/>
      </c>
    </row>
    <row r="1743" spans="1:21" ht="14.4" customHeight="1" x14ac:dyDescent="0.3">
      <c r="A1743" s="371" t="s">
        <v>39</v>
      </c>
      <c r="B1743" t="s">
        <v>813</v>
      </c>
      <c r="C1743" s="372">
        <v>2630466</v>
      </c>
      <c r="D1743" s="388">
        <f>ROWS(C$5:C1743)</f>
        <v>1739</v>
      </c>
      <c r="E1743" s="388" t="str">
        <f>IF(_xlfn.IFNA(VLOOKUP(A1743,$AG$3:$AH$83,2,FALSE),"")='11.1'!$D$5,TXM!D1743,"")</f>
        <v/>
      </c>
      <c r="F1743" t="str">
        <f>IFERROR(SMALL($E$5:$E$9000,ROWS($E$5:E1743)),"")</f>
        <v/>
      </c>
      <c r="I1743" s="371" t="s">
        <v>51</v>
      </c>
      <c r="J1743" t="s">
        <v>1285</v>
      </c>
      <c r="K1743" s="372">
        <v>1060207</v>
      </c>
      <c r="L1743" s="388">
        <f>ROWS(K$5:K1743)</f>
        <v>1739</v>
      </c>
      <c r="M1743" s="388" t="str">
        <f>IF(_xlfn.IFNA(VLOOKUP(I1743,$AG$3:$AH$83,2,FALSE),"")='11.1'!$D$5,TXM!L1743,"")</f>
        <v/>
      </c>
      <c r="N1743" t="str">
        <f>IFERROR(SMALL($M$5:$M$9000,ROWS($M$5:M1743)),"")</f>
        <v/>
      </c>
      <c r="P1743" t="s">
        <v>39</v>
      </c>
      <c r="Q1743" t="s">
        <v>1434</v>
      </c>
      <c r="R1743">
        <v>68941</v>
      </c>
      <c r="S1743" s="388">
        <f>ROWS(R$5:R1743)</f>
        <v>1739</v>
      </c>
      <c r="T1743" s="388" t="str">
        <f>IF(_xlfn.IFNA(VLOOKUP(P1743,$AG$3:$AH$83,2,FALSE),"")='11.1'!$D$5,TXM!S1743,"")</f>
        <v/>
      </c>
      <c r="U1743" t="str">
        <f>IFERROR(SMALL($T$5:$T$9000,ROWS($T$5:T1743)),"")</f>
        <v/>
      </c>
    </row>
    <row r="1744" spans="1:21" ht="14.4" customHeight="1" x14ac:dyDescent="0.3">
      <c r="A1744" s="371" t="s">
        <v>39</v>
      </c>
      <c r="B1744" t="s">
        <v>793</v>
      </c>
      <c r="C1744" s="372">
        <v>2517019</v>
      </c>
      <c r="D1744" s="388">
        <f>ROWS(C$5:C1744)</f>
        <v>1740</v>
      </c>
      <c r="E1744" s="388" t="str">
        <f>IF(_xlfn.IFNA(VLOOKUP(A1744,$AG$3:$AH$83,2,FALSE),"")='11.1'!$D$5,TXM!D1744,"")</f>
        <v/>
      </c>
      <c r="F1744" t="str">
        <f>IFERROR(SMALL($E$5:$E$9000,ROWS($E$5:E1744)),"")</f>
        <v/>
      </c>
      <c r="I1744" s="371" t="s">
        <v>51</v>
      </c>
      <c r="J1744" t="s">
        <v>785</v>
      </c>
      <c r="K1744" s="372">
        <v>261454</v>
      </c>
      <c r="L1744" s="388">
        <f>ROWS(K$5:K1744)</f>
        <v>1740</v>
      </c>
      <c r="M1744" s="388" t="str">
        <f>IF(_xlfn.IFNA(VLOOKUP(I1744,$AG$3:$AH$83,2,FALSE),"")='11.1'!$D$5,TXM!L1744,"")</f>
        <v/>
      </c>
      <c r="N1744" t="str">
        <f>IFERROR(SMALL($M$5:$M$9000,ROWS($M$5:M1744)),"")</f>
        <v/>
      </c>
      <c r="P1744" t="s">
        <v>39</v>
      </c>
      <c r="Q1744" t="s">
        <v>108</v>
      </c>
      <c r="R1744">
        <v>68541</v>
      </c>
      <c r="S1744" s="388">
        <f>ROWS(R$5:R1744)</f>
        <v>1740</v>
      </c>
      <c r="T1744" s="388" t="str">
        <f>IF(_xlfn.IFNA(VLOOKUP(P1744,$AG$3:$AH$83,2,FALSE),"")='11.1'!$D$5,TXM!S1744,"")</f>
        <v/>
      </c>
      <c r="U1744" t="str">
        <f>IFERROR(SMALL($T$5:$T$9000,ROWS($T$5:T1744)),"")</f>
        <v/>
      </c>
    </row>
    <row r="1745" spans="1:21" ht="14.4" customHeight="1" x14ac:dyDescent="0.3">
      <c r="A1745" s="371" t="s">
        <v>39</v>
      </c>
      <c r="B1745" t="s">
        <v>853</v>
      </c>
      <c r="C1745" s="372">
        <v>2313362</v>
      </c>
      <c r="D1745" s="388">
        <f>ROWS(C$5:C1745)</f>
        <v>1741</v>
      </c>
      <c r="E1745" s="388" t="str">
        <f>IF(_xlfn.IFNA(VLOOKUP(A1745,$AG$3:$AH$83,2,FALSE),"")='11.1'!$D$5,TXM!D1745,"")</f>
        <v/>
      </c>
      <c r="F1745" t="str">
        <f>IFERROR(SMALL($E$5:$E$9000,ROWS($E$5:E1745)),"")</f>
        <v/>
      </c>
      <c r="I1745" s="371" t="s">
        <v>51</v>
      </c>
      <c r="J1745" t="s">
        <v>1434</v>
      </c>
      <c r="K1745" s="372">
        <v>195299</v>
      </c>
      <c r="L1745" s="388">
        <f>ROWS(K$5:K1745)</f>
        <v>1741</v>
      </c>
      <c r="M1745" s="388" t="str">
        <f>IF(_xlfn.IFNA(VLOOKUP(I1745,$AG$3:$AH$83,2,FALSE),"")='11.1'!$D$5,TXM!L1745,"")</f>
        <v/>
      </c>
      <c r="N1745" t="str">
        <f>IFERROR(SMALL($M$5:$M$9000,ROWS($M$5:M1745)),"")</f>
        <v/>
      </c>
      <c r="P1745" t="s">
        <v>39</v>
      </c>
      <c r="Q1745" t="s">
        <v>1240</v>
      </c>
      <c r="R1745">
        <v>41592</v>
      </c>
      <c r="S1745" s="388">
        <f>ROWS(R$5:R1745)</f>
        <v>1741</v>
      </c>
      <c r="T1745" s="388" t="str">
        <f>IF(_xlfn.IFNA(VLOOKUP(P1745,$AG$3:$AH$83,2,FALSE),"")='11.1'!$D$5,TXM!S1745,"")</f>
        <v/>
      </c>
      <c r="U1745" t="str">
        <f>IFERROR(SMALL($T$5:$T$9000,ROWS($T$5:T1745)),"")</f>
        <v/>
      </c>
    </row>
    <row r="1746" spans="1:21" ht="14.4" customHeight="1" x14ac:dyDescent="0.3">
      <c r="A1746" s="371" t="s">
        <v>39</v>
      </c>
      <c r="B1746" t="s">
        <v>811</v>
      </c>
      <c r="C1746" s="372">
        <v>1007254</v>
      </c>
      <c r="D1746" s="388">
        <f>ROWS(C$5:C1746)</f>
        <v>1742</v>
      </c>
      <c r="E1746" s="388" t="str">
        <f>IF(_xlfn.IFNA(VLOOKUP(A1746,$AG$3:$AH$83,2,FALSE),"")='11.1'!$D$5,TXM!D1746,"")</f>
        <v/>
      </c>
      <c r="F1746" t="str">
        <f>IFERROR(SMALL($E$5:$E$9000,ROWS($E$5:E1746)),"")</f>
        <v/>
      </c>
      <c r="I1746" s="371" t="s">
        <v>51</v>
      </c>
      <c r="J1746" t="s">
        <v>863</v>
      </c>
      <c r="K1746" s="372">
        <v>142462</v>
      </c>
      <c r="L1746" s="388">
        <f>ROWS(K$5:K1746)</f>
        <v>1742</v>
      </c>
      <c r="M1746" s="388" t="str">
        <f>IF(_xlfn.IFNA(VLOOKUP(I1746,$AG$3:$AH$83,2,FALSE),"")='11.1'!$D$5,TXM!L1746,"")</f>
        <v/>
      </c>
      <c r="N1746" t="str">
        <f>IFERROR(SMALL($M$5:$M$9000,ROWS($M$5:M1746)),"")</f>
        <v/>
      </c>
      <c r="P1746" t="s">
        <v>39</v>
      </c>
      <c r="Q1746" t="s">
        <v>843</v>
      </c>
      <c r="R1746">
        <v>33693</v>
      </c>
      <c r="S1746" s="388">
        <f>ROWS(R$5:R1746)</f>
        <v>1742</v>
      </c>
      <c r="T1746" s="388" t="str">
        <f>IF(_xlfn.IFNA(VLOOKUP(P1746,$AG$3:$AH$83,2,FALSE),"")='11.1'!$D$5,TXM!S1746,"")</f>
        <v/>
      </c>
      <c r="U1746" t="str">
        <f>IFERROR(SMALL($T$5:$T$9000,ROWS($T$5:T1746)),"")</f>
        <v/>
      </c>
    </row>
    <row r="1747" spans="1:21" ht="14.4" customHeight="1" x14ac:dyDescent="0.3">
      <c r="A1747" s="371" t="s">
        <v>39</v>
      </c>
      <c r="B1747" t="s">
        <v>787</v>
      </c>
      <c r="C1747" s="372">
        <v>806971</v>
      </c>
      <c r="D1747" s="388">
        <f>ROWS(C$5:C1747)</f>
        <v>1743</v>
      </c>
      <c r="E1747" s="388" t="str">
        <f>IF(_xlfn.IFNA(VLOOKUP(A1747,$AG$3:$AH$83,2,FALSE),"")='11.1'!$D$5,TXM!D1747,"")</f>
        <v/>
      </c>
      <c r="F1747" t="str">
        <f>IFERROR(SMALL($E$5:$E$9000,ROWS($E$5:E1747)),"")</f>
        <v/>
      </c>
      <c r="I1747" s="371" t="s">
        <v>51</v>
      </c>
      <c r="J1747" t="s">
        <v>1318</v>
      </c>
      <c r="K1747" s="372">
        <v>137141</v>
      </c>
      <c r="L1747" s="388">
        <f>ROWS(K$5:K1747)</f>
        <v>1743</v>
      </c>
      <c r="M1747" s="388" t="str">
        <f>IF(_xlfn.IFNA(VLOOKUP(I1747,$AG$3:$AH$83,2,FALSE),"")='11.1'!$D$5,TXM!L1747,"")</f>
        <v/>
      </c>
      <c r="N1747" t="str">
        <f>IFERROR(SMALL($M$5:$M$9000,ROWS($M$5:M1747)),"")</f>
        <v/>
      </c>
      <c r="P1747" t="s">
        <v>39</v>
      </c>
      <c r="Q1747" t="s">
        <v>823</v>
      </c>
      <c r="R1747">
        <v>25831</v>
      </c>
      <c r="S1747" s="388">
        <f>ROWS(R$5:R1747)</f>
        <v>1743</v>
      </c>
      <c r="T1747" s="388" t="str">
        <f>IF(_xlfn.IFNA(VLOOKUP(P1747,$AG$3:$AH$83,2,FALSE),"")='11.1'!$D$5,TXM!S1747,"")</f>
        <v/>
      </c>
      <c r="U1747" t="str">
        <f>IFERROR(SMALL($T$5:$T$9000,ROWS($T$5:T1747)),"")</f>
        <v/>
      </c>
    </row>
    <row r="1748" spans="1:21" ht="14.4" customHeight="1" x14ac:dyDescent="0.3">
      <c r="A1748" s="371" t="s">
        <v>39</v>
      </c>
      <c r="B1748" t="s">
        <v>791</v>
      </c>
      <c r="C1748" s="372">
        <v>719359</v>
      </c>
      <c r="D1748" s="388">
        <f>ROWS(C$5:C1748)</f>
        <v>1744</v>
      </c>
      <c r="E1748" s="388" t="str">
        <f>IF(_xlfn.IFNA(VLOOKUP(A1748,$AG$3:$AH$83,2,FALSE),"")='11.1'!$D$5,TXM!D1748,"")</f>
        <v/>
      </c>
      <c r="F1748" t="str">
        <f>IFERROR(SMALL($E$5:$E$9000,ROWS($E$5:E1748)),"")</f>
        <v/>
      </c>
      <c r="I1748" s="371" t="s">
        <v>51</v>
      </c>
      <c r="J1748" t="s">
        <v>1402</v>
      </c>
      <c r="K1748" s="372">
        <v>137061</v>
      </c>
      <c r="L1748" s="388">
        <f>ROWS(K$5:K1748)</f>
        <v>1744</v>
      </c>
      <c r="M1748" s="388" t="str">
        <f>IF(_xlfn.IFNA(VLOOKUP(I1748,$AG$3:$AH$83,2,FALSE),"")='11.1'!$D$5,TXM!L1748,"")</f>
        <v/>
      </c>
      <c r="N1748" t="str">
        <f>IFERROR(SMALL($M$5:$M$9000,ROWS($M$5:M1748)),"")</f>
        <v/>
      </c>
      <c r="P1748" t="s">
        <v>39</v>
      </c>
      <c r="Q1748" t="s">
        <v>873</v>
      </c>
      <c r="R1748">
        <v>25783</v>
      </c>
      <c r="S1748" s="388">
        <f>ROWS(R$5:R1748)</f>
        <v>1744</v>
      </c>
      <c r="T1748" s="388" t="str">
        <f>IF(_xlfn.IFNA(VLOOKUP(P1748,$AG$3:$AH$83,2,FALSE),"")='11.1'!$D$5,TXM!S1748,"")</f>
        <v/>
      </c>
      <c r="U1748" t="str">
        <f>IFERROR(SMALL($T$5:$T$9000,ROWS($T$5:T1748)),"")</f>
        <v/>
      </c>
    </row>
    <row r="1749" spans="1:21" ht="14.4" customHeight="1" x14ac:dyDescent="0.3">
      <c r="A1749" s="371" t="s">
        <v>39</v>
      </c>
      <c r="B1749" t="s">
        <v>789</v>
      </c>
      <c r="C1749" s="372">
        <v>374830</v>
      </c>
      <c r="D1749" s="388">
        <f>ROWS(C$5:C1749)</f>
        <v>1745</v>
      </c>
      <c r="E1749" s="388" t="str">
        <f>IF(_xlfn.IFNA(VLOOKUP(A1749,$AG$3:$AH$83,2,FALSE),"")='11.1'!$D$5,TXM!D1749,"")</f>
        <v/>
      </c>
      <c r="F1749" t="str">
        <f>IFERROR(SMALL($E$5:$E$9000,ROWS($E$5:E1749)),"")</f>
        <v/>
      </c>
      <c r="I1749" s="371" t="s">
        <v>51</v>
      </c>
      <c r="J1749" t="s">
        <v>793</v>
      </c>
      <c r="K1749" s="372">
        <v>120335</v>
      </c>
      <c r="L1749" s="388">
        <f>ROWS(K$5:K1749)</f>
        <v>1745</v>
      </c>
      <c r="M1749" s="388" t="str">
        <f>IF(_xlfn.IFNA(VLOOKUP(I1749,$AG$3:$AH$83,2,FALSE),"")='11.1'!$D$5,TXM!L1749,"")</f>
        <v/>
      </c>
      <c r="N1749" t="str">
        <f>IFERROR(SMALL($M$5:$M$9000,ROWS($M$5:M1749)),"")</f>
        <v/>
      </c>
      <c r="P1749" t="s">
        <v>39</v>
      </c>
      <c r="Q1749" t="s">
        <v>859</v>
      </c>
      <c r="R1749">
        <v>20515</v>
      </c>
      <c r="S1749" s="388">
        <f>ROWS(R$5:R1749)</f>
        <v>1745</v>
      </c>
      <c r="T1749" s="388" t="str">
        <f>IF(_xlfn.IFNA(VLOOKUP(P1749,$AG$3:$AH$83,2,FALSE),"")='11.1'!$D$5,TXM!S1749,"")</f>
        <v/>
      </c>
      <c r="U1749" t="str">
        <f>IFERROR(SMALL($T$5:$T$9000,ROWS($T$5:T1749)),"")</f>
        <v/>
      </c>
    </row>
    <row r="1750" spans="1:21" ht="14.4" customHeight="1" x14ac:dyDescent="0.3">
      <c r="A1750" s="371" t="s">
        <v>39</v>
      </c>
      <c r="B1750" t="s">
        <v>785</v>
      </c>
      <c r="C1750" s="372">
        <v>351900</v>
      </c>
      <c r="D1750" s="388">
        <f>ROWS(C$5:C1750)</f>
        <v>1746</v>
      </c>
      <c r="E1750" s="388" t="str">
        <f>IF(_xlfn.IFNA(VLOOKUP(A1750,$AG$3:$AH$83,2,FALSE),"")='11.1'!$D$5,TXM!D1750,"")</f>
        <v/>
      </c>
      <c r="F1750" t="str">
        <f>IFERROR(SMALL($E$5:$E$9000,ROWS($E$5:E1750)),"")</f>
        <v/>
      </c>
      <c r="I1750" s="371" t="s">
        <v>51</v>
      </c>
      <c r="J1750" t="s">
        <v>1000</v>
      </c>
      <c r="K1750" s="372">
        <v>97681</v>
      </c>
      <c r="L1750" s="388">
        <f>ROWS(K$5:K1750)</f>
        <v>1746</v>
      </c>
      <c r="M1750" s="388" t="str">
        <f>IF(_xlfn.IFNA(VLOOKUP(I1750,$AG$3:$AH$83,2,FALSE),"")='11.1'!$D$5,TXM!L1750,"")</f>
        <v/>
      </c>
      <c r="N1750" t="str">
        <f>IFERROR(SMALL($M$5:$M$9000,ROWS($M$5:M1750)),"")</f>
        <v/>
      </c>
      <c r="P1750" t="s">
        <v>39</v>
      </c>
      <c r="Q1750" t="s">
        <v>835</v>
      </c>
      <c r="R1750">
        <v>6627</v>
      </c>
      <c r="S1750" s="388">
        <f>ROWS(R$5:R1750)</f>
        <v>1746</v>
      </c>
      <c r="T1750" s="388" t="str">
        <f>IF(_xlfn.IFNA(VLOOKUP(P1750,$AG$3:$AH$83,2,FALSE),"")='11.1'!$D$5,TXM!S1750,"")</f>
        <v/>
      </c>
      <c r="U1750" t="str">
        <f>IFERROR(SMALL($T$5:$T$9000,ROWS($T$5:T1750)),"")</f>
        <v/>
      </c>
    </row>
    <row r="1751" spans="1:21" ht="14.4" customHeight="1" x14ac:dyDescent="0.3">
      <c r="A1751" s="371" t="s">
        <v>39</v>
      </c>
      <c r="B1751" t="s">
        <v>857</v>
      </c>
      <c r="C1751" s="372">
        <v>286594</v>
      </c>
      <c r="D1751" s="388">
        <f>ROWS(C$5:C1751)</f>
        <v>1747</v>
      </c>
      <c r="E1751" s="388" t="str">
        <f>IF(_xlfn.IFNA(VLOOKUP(A1751,$AG$3:$AH$83,2,FALSE),"")='11.1'!$D$5,TXM!D1751,"")</f>
        <v/>
      </c>
      <c r="F1751" t="str">
        <f>IFERROR(SMALL($E$5:$E$9000,ROWS($E$5:E1751)),"")</f>
        <v/>
      </c>
      <c r="I1751" s="371" t="s">
        <v>51</v>
      </c>
      <c r="J1751" t="s">
        <v>787</v>
      </c>
      <c r="K1751" s="372">
        <v>85491</v>
      </c>
      <c r="L1751" s="388">
        <f>ROWS(K$5:K1751)</f>
        <v>1747</v>
      </c>
      <c r="M1751" s="388" t="str">
        <f>IF(_xlfn.IFNA(VLOOKUP(I1751,$AG$3:$AH$83,2,FALSE),"")='11.1'!$D$5,TXM!L1751,"")</f>
        <v/>
      </c>
      <c r="N1751" t="str">
        <f>IFERROR(SMALL($M$5:$M$9000,ROWS($M$5:M1751)),"")</f>
        <v/>
      </c>
      <c r="P1751" t="s">
        <v>39</v>
      </c>
      <c r="Q1751" t="s">
        <v>825</v>
      </c>
      <c r="R1751">
        <v>4756</v>
      </c>
      <c r="S1751" s="388">
        <f>ROWS(R$5:R1751)</f>
        <v>1747</v>
      </c>
      <c r="T1751" s="388" t="str">
        <f>IF(_xlfn.IFNA(VLOOKUP(P1751,$AG$3:$AH$83,2,FALSE),"")='11.1'!$D$5,TXM!S1751,"")</f>
        <v/>
      </c>
      <c r="U1751" t="str">
        <f>IFERROR(SMALL($T$5:$T$9000,ROWS($T$5:T1751)),"")</f>
        <v/>
      </c>
    </row>
    <row r="1752" spans="1:21" ht="14.4" customHeight="1" x14ac:dyDescent="0.3">
      <c r="A1752" s="371" t="s">
        <v>39</v>
      </c>
      <c r="B1752" t="s">
        <v>809</v>
      </c>
      <c r="C1752" s="372">
        <v>55191</v>
      </c>
      <c r="D1752" s="388">
        <f>ROWS(C$5:C1752)</f>
        <v>1748</v>
      </c>
      <c r="E1752" s="388" t="str">
        <f>IF(_xlfn.IFNA(VLOOKUP(A1752,$AG$3:$AH$83,2,FALSE),"")='11.1'!$D$5,TXM!D1752,"")</f>
        <v/>
      </c>
      <c r="F1752" t="str">
        <f>IFERROR(SMALL($E$5:$E$9000,ROWS($E$5:E1752)),"")</f>
        <v/>
      </c>
      <c r="I1752" s="371" t="s">
        <v>51</v>
      </c>
      <c r="J1752" t="s">
        <v>821</v>
      </c>
      <c r="K1752" s="372">
        <v>84656</v>
      </c>
      <c r="L1752" s="388">
        <f>ROWS(K$5:K1752)</f>
        <v>1748</v>
      </c>
      <c r="M1752" s="388" t="str">
        <f>IF(_xlfn.IFNA(VLOOKUP(I1752,$AG$3:$AH$83,2,FALSE),"")='11.1'!$D$5,TXM!L1752,"")</f>
        <v/>
      </c>
      <c r="N1752" t="str">
        <f>IFERROR(SMALL($M$5:$M$9000,ROWS($M$5:M1752)),"")</f>
        <v/>
      </c>
      <c r="P1752" t="s">
        <v>39</v>
      </c>
      <c r="Q1752" t="s">
        <v>861</v>
      </c>
      <c r="R1752">
        <v>3566</v>
      </c>
      <c r="S1752" s="388">
        <f>ROWS(R$5:R1752)</f>
        <v>1748</v>
      </c>
      <c r="T1752" s="388" t="str">
        <f>IF(_xlfn.IFNA(VLOOKUP(P1752,$AG$3:$AH$83,2,FALSE),"")='11.1'!$D$5,TXM!S1752,"")</f>
        <v/>
      </c>
      <c r="U1752" t="str">
        <f>IFERROR(SMALL($T$5:$T$9000,ROWS($T$5:T1752)),"")</f>
        <v/>
      </c>
    </row>
    <row r="1753" spans="1:21" ht="14.4" customHeight="1" x14ac:dyDescent="0.3">
      <c r="A1753" s="371" t="s">
        <v>39</v>
      </c>
      <c r="B1753" t="s">
        <v>95</v>
      </c>
      <c r="C1753" s="372">
        <v>21777</v>
      </c>
      <c r="D1753" s="388">
        <f>ROWS(C$5:C1753)</f>
        <v>1749</v>
      </c>
      <c r="E1753" s="388" t="str">
        <f>IF(_xlfn.IFNA(VLOOKUP(A1753,$AG$3:$AH$83,2,FALSE),"")='11.1'!$D$5,TXM!D1753,"")</f>
        <v/>
      </c>
      <c r="F1753" t="str">
        <f>IFERROR(SMALL($E$5:$E$9000,ROWS($E$5:E1753)),"")</f>
        <v/>
      </c>
      <c r="I1753" s="371" t="s">
        <v>51</v>
      </c>
      <c r="J1753" t="s">
        <v>102</v>
      </c>
      <c r="K1753" s="372">
        <v>81810</v>
      </c>
      <c r="L1753" s="388">
        <f>ROWS(K$5:K1753)</f>
        <v>1749</v>
      </c>
      <c r="M1753" s="388" t="str">
        <f>IF(_xlfn.IFNA(VLOOKUP(I1753,$AG$3:$AH$83,2,FALSE),"")='11.1'!$D$5,TXM!L1753,"")</f>
        <v/>
      </c>
      <c r="N1753" t="str">
        <f>IFERROR(SMALL($M$5:$M$9000,ROWS($M$5:M1753)),"")</f>
        <v/>
      </c>
      <c r="P1753" t="s">
        <v>39</v>
      </c>
      <c r="Q1753" t="s">
        <v>853</v>
      </c>
      <c r="R1753">
        <v>874</v>
      </c>
      <c r="S1753" s="388">
        <f>ROWS(R$5:R1753)</f>
        <v>1749</v>
      </c>
      <c r="T1753" s="388" t="str">
        <f>IF(_xlfn.IFNA(VLOOKUP(P1753,$AG$3:$AH$83,2,FALSE),"")='11.1'!$D$5,TXM!S1753,"")</f>
        <v/>
      </c>
      <c r="U1753" t="str">
        <f>IFERROR(SMALL($T$5:$T$9000,ROWS($T$5:T1753)),"")</f>
        <v/>
      </c>
    </row>
    <row r="1754" spans="1:21" ht="14.4" customHeight="1" x14ac:dyDescent="0.3">
      <c r="A1754" s="371" t="s">
        <v>39</v>
      </c>
      <c r="B1754" t="s">
        <v>98</v>
      </c>
      <c r="C1754" s="372">
        <v>11716</v>
      </c>
      <c r="D1754" s="388">
        <f>ROWS(C$5:C1754)</f>
        <v>1750</v>
      </c>
      <c r="E1754" s="388" t="str">
        <f>IF(_xlfn.IFNA(VLOOKUP(A1754,$AG$3:$AH$83,2,FALSE),"")='11.1'!$D$5,TXM!D1754,"")</f>
        <v/>
      </c>
      <c r="F1754" t="str">
        <f>IFERROR(SMALL($E$5:$E$9000,ROWS($E$5:E1754)),"")</f>
        <v/>
      </c>
      <c r="I1754" s="371" t="s">
        <v>51</v>
      </c>
      <c r="J1754" t="s">
        <v>94</v>
      </c>
      <c r="K1754" s="372">
        <v>65520</v>
      </c>
      <c r="L1754" s="388">
        <f>ROWS(K$5:K1754)</f>
        <v>1750</v>
      </c>
      <c r="M1754" s="388" t="str">
        <f>IF(_xlfn.IFNA(VLOOKUP(I1754,$AG$3:$AH$83,2,FALSE),"")='11.1'!$D$5,TXM!L1754,"")</f>
        <v/>
      </c>
      <c r="N1754" t="str">
        <f>IFERROR(SMALL($M$5:$M$9000,ROWS($M$5:M1754)),"")</f>
        <v/>
      </c>
      <c r="P1754" t="s">
        <v>39</v>
      </c>
      <c r="Q1754" t="s">
        <v>819</v>
      </c>
      <c r="R1754">
        <v>590</v>
      </c>
      <c r="S1754" s="388">
        <f>ROWS(R$5:R1754)</f>
        <v>1750</v>
      </c>
      <c r="T1754" s="388" t="str">
        <f>IF(_xlfn.IFNA(VLOOKUP(P1754,$AG$3:$AH$83,2,FALSE),"")='11.1'!$D$5,TXM!S1754,"")</f>
        <v/>
      </c>
      <c r="U1754" t="str">
        <f>IFERROR(SMALL($T$5:$T$9000,ROWS($T$5:T1754)),"")</f>
        <v/>
      </c>
    </row>
    <row r="1755" spans="1:21" ht="14.4" customHeight="1" x14ac:dyDescent="0.3">
      <c r="A1755" s="371" t="s">
        <v>39</v>
      </c>
      <c r="B1755" t="s">
        <v>105</v>
      </c>
      <c r="C1755" s="372">
        <v>3257</v>
      </c>
      <c r="D1755" s="388">
        <f>ROWS(C$5:C1755)</f>
        <v>1751</v>
      </c>
      <c r="E1755" s="388" t="str">
        <f>IF(_xlfn.IFNA(VLOOKUP(A1755,$AG$3:$AH$83,2,FALSE),"")='11.1'!$D$5,TXM!D1755,"")</f>
        <v/>
      </c>
      <c r="F1755" t="str">
        <f>IFERROR(SMALL($E$5:$E$9000,ROWS($E$5:E1755)),"")</f>
        <v/>
      </c>
      <c r="I1755" s="371" t="s">
        <v>51</v>
      </c>
      <c r="J1755" t="s">
        <v>95</v>
      </c>
      <c r="K1755" s="372">
        <v>63061</v>
      </c>
      <c r="L1755" s="388">
        <f>ROWS(K$5:K1755)</f>
        <v>1751</v>
      </c>
      <c r="M1755" s="388" t="str">
        <f>IF(_xlfn.IFNA(VLOOKUP(I1755,$AG$3:$AH$83,2,FALSE),"")='11.1'!$D$5,TXM!L1755,"")</f>
        <v/>
      </c>
      <c r="N1755" t="str">
        <f>IFERROR(SMALL($M$5:$M$9000,ROWS($M$5:M1755)),"")</f>
        <v/>
      </c>
      <c r="P1755" t="s">
        <v>39</v>
      </c>
      <c r="Q1755" t="s">
        <v>799</v>
      </c>
      <c r="R1755">
        <v>319</v>
      </c>
      <c r="S1755" s="388">
        <f>ROWS(R$5:R1755)</f>
        <v>1751</v>
      </c>
      <c r="T1755" s="388" t="str">
        <f>IF(_xlfn.IFNA(VLOOKUP(P1755,$AG$3:$AH$83,2,FALSE),"")='11.1'!$D$5,TXM!S1755,"")</f>
        <v/>
      </c>
      <c r="U1755" t="str">
        <f>IFERROR(SMALL($T$5:$T$9000,ROWS($T$5:T1755)),"")</f>
        <v/>
      </c>
    </row>
    <row r="1756" spans="1:21" ht="14.4" customHeight="1" x14ac:dyDescent="0.3">
      <c r="A1756" s="371" t="s">
        <v>39</v>
      </c>
      <c r="B1756" t="s">
        <v>819</v>
      </c>
      <c r="C1756" s="372">
        <v>848</v>
      </c>
      <c r="D1756" s="388">
        <f>ROWS(C$5:C1756)</f>
        <v>1752</v>
      </c>
      <c r="E1756" s="388" t="str">
        <f>IF(_xlfn.IFNA(VLOOKUP(A1756,$AG$3:$AH$83,2,FALSE),"")='11.1'!$D$5,TXM!D1756,"")</f>
        <v/>
      </c>
      <c r="F1756" t="str">
        <f>IFERROR(SMALL($E$5:$E$9000,ROWS($E$5:E1756)),"")</f>
        <v/>
      </c>
      <c r="I1756" s="371" t="s">
        <v>51</v>
      </c>
      <c r="J1756" t="s">
        <v>773</v>
      </c>
      <c r="K1756" s="372">
        <v>53210</v>
      </c>
      <c r="L1756" s="388">
        <f>ROWS(K$5:K1756)</f>
        <v>1752</v>
      </c>
      <c r="M1756" s="388" t="str">
        <f>IF(_xlfn.IFNA(VLOOKUP(I1756,$AG$3:$AH$83,2,FALSE),"")='11.1'!$D$5,TXM!L1756,"")</f>
        <v/>
      </c>
      <c r="N1756" t="str">
        <f>IFERROR(SMALL($M$5:$M$9000,ROWS($M$5:M1756)),"")</f>
        <v/>
      </c>
      <c r="P1756" t="s">
        <v>39</v>
      </c>
      <c r="Q1756" t="s">
        <v>1003</v>
      </c>
      <c r="R1756">
        <v>65</v>
      </c>
      <c r="S1756" s="388">
        <f>ROWS(R$5:R1756)</f>
        <v>1752</v>
      </c>
      <c r="T1756" s="388" t="str">
        <f>IF(_xlfn.IFNA(VLOOKUP(P1756,$AG$3:$AH$83,2,FALSE),"")='11.1'!$D$5,TXM!S1756,"")</f>
        <v/>
      </c>
      <c r="U1756" t="str">
        <f>IFERROR(SMALL($T$5:$T$9000,ROWS($T$5:T1756)),"")</f>
        <v/>
      </c>
    </row>
    <row r="1757" spans="1:21" ht="14.4" customHeight="1" x14ac:dyDescent="0.3">
      <c r="A1757" s="371" t="s">
        <v>39</v>
      </c>
      <c r="B1757" t="s">
        <v>873</v>
      </c>
      <c r="C1757" s="372">
        <v>498</v>
      </c>
      <c r="D1757" s="388">
        <f>ROWS(C$5:C1757)</f>
        <v>1753</v>
      </c>
      <c r="E1757" s="388" t="str">
        <f>IF(_xlfn.IFNA(VLOOKUP(A1757,$AG$3:$AH$83,2,FALSE),"")='11.1'!$D$5,TXM!D1757,"")</f>
        <v/>
      </c>
      <c r="F1757" t="str">
        <f>IFERROR(SMALL($E$5:$E$9000,ROWS($E$5:E1757)),"")</f>
        <v/>
      </c>
      <c r="I1757" s="371" t="s">
        <v>51</v>
      </c>
      <c r="J1757" t="s">
        <v>1240</v>
      </c>
      <c r="K1757" s="372">
        <v>40066</v>
      </c>
      <c r="L1757" s="388">
        <f>ROWS(K$5:K1757)</f>
        <v>1753</v>
      </c>
      <c r="M1757" s="388" t="str">
        <f>IF(_xlfn.IFNA(VLOOKUP(I1757,$AG$3:$AH$83,2,FALSE),"")='11.1'!$D$5,TXM!L1757,"")</f>
        <v/>
      </c>
      <c r="N1757" t="str">
        <f>IFERROR(SMALL($M$5:$M$9000,ROWS($M$5:M1757)),"")</f>
        <v/>
      </c>
      <c r="P1757" t="s">
        <v>687</v>
      </c>
      <c r="Q1757" t="s">
        <v>863</v>
      </c>
      <c r="R1757">
        <v>440532</v>
      </c>
      <c r="S1757" s="388">
        <f>ROWS(R$5:R1757)</f>
        <v>1753</v>
      </c>
      <c r="T1757" s="388" t="str">
        <f>IF(_xlfn.IFNA(VLOOKUP(P1757,$AG$3:$AH$83,2,FALSE),"")='11.1'!$D$5,TXM!S1757,"")</f>
        <v/>
      </c>
      <c r="U1757" t="str">
        <f>IFERROR(SMALL($T$5:$T$9000,ROWS($T$5:T1757)),"")</f>
        <v/>
      </c>
    </row>
    <row r="1758" spans="1:21" ht="14.4" customHeight="1" x14ac:dyDescent="0.3">
      <c r="A1758" s="371" t="s">
        <v>39</v>
      </c>
      <c r="B1758" t="s">
        <v>1240</v>
      </c>
      <c r="C1758" s="372">
        <v>203</v>
      </c>
      <c r="D1758" s="388">
        <f>ROWS(C$5:C1758)</f>
        <v>1754</v>
      </c>
      <c r="E1758" s="388" t="str">
        <f>IF(_xlfn.IFNA(VLOOKUP(A1758,$AG$3:$AH$83,2,FALSE),"")='11.1'!$D$5,TXM!D1758,"")</f>
        <v/>
      </c>
      <c r="F1758" t="str">
        <f>IFERROR(SMALL($E$5:$E$9000,ROWS($E$5:E1758)),"")</f>
        <v/>
      </c>
      <c r="I1758" s="371" t="s">
        <v>51</v>
      </c>
      <c r="J1758" t="s">
        <v>843</v>
      </c>
      <c r="K1758" s="372">
        <v>38537</v>
      </c>
      <c r="L1758" s="388">
        <f>ROWS(K$5:K1758)</f>
        <v>1754</v>
      </c>
      <c r="M1758" s="388" t="str">
        <f>IF(_xlfn.IFNA(VLOOKUP(I1758,$AG$3:$AH$83,2,FALSE),"")='11.1'!$D$5,TXM!L1758,"")</f>
        <v/>
      </c>
      <c r="N1758" t="str">
        <f>IFERROR(SMALL($M$5:$M$9000,ROWS($M$5:M1758)),"")</f>
        <v/>
      </c>
      <c r="P1758" t="s">
        <v>63</v>
      </c>
      <c r="Q1758" t="s">
        <v>96</v>
      </c>
      <c r="R1758">
        <v>718320</v>
      </c>
      <c r="S1758" s="388">
        <f>ROWS(R$5:R1758)</f>
        <v>1754</v>
      </c>
      <c r="T1758" s="388" t="str">
        <f>IF(_xlfn.IFNA(VLOOKUP(P1758,$AG$3:$AH$83,2,FALSE),"")='11.1'!$D$5,TXM!S1758,"")</f>
        <v/>
      </c>
      <c r="U1758" t="str">
        <f>IFERROR(SMALL($T$5:$T$9000,ROWS($T$5:T1758)),"")</f>
        <v/>
      </c>
    </row>
    <row r="1759" spans="1:21" ht="14.4" customHeight="1" x14ac:dyDescent="0.3">
      <c r="A1759" s="371" t="s">
        <v>687</v>
      </c>
      <c r="B1759" t="s">
        <v>1000</v>
      </c>
      <c r="C1759" s="372">
        <v>2138307</v>
      </c>
      <c r="D1759" s="388">
        <f>ROWS(C$5:C1759)</f>
        <v>1755</v>
      </c>
      <c r="E1759" s="388" t="str">
        <f>IF(_xlfn.IFNA(VLOOKUP(A1759,$AG$3:$AH$83,2,FALSE),"")='11.1'!$D$5,TXM!D1759,"")</f>
        <v/>
      </c>
      <c r="F1759" t="str">
        <f>IFERROR(SMALL($E$5:$E$9000,ROWS($E$5:E1759)),"")</f>
        <v/>
      </c>
      <c r="I1759" s="371" t="s">
        <v>51</v>
      </c>
      <c r="J1759" t="s">
        <v>865</v>
      </c>
      <c r="K1759" s="372">
        <v>32676</v>
      </c>
      <c r="L1759" s="388">
        <f>ROWS(K$5:K1759)</f>
        <v>1755</v>
      </c>
      <c r="M1759" s="388" t="str">
        <f>IF(_xlfn.IFNA(VLOOKUP(I1759,$AG$3:$AH$83,2,FALSE),"")='11.1'!$D$5,TXM!L1759,"")</f>
        <v/>
      </c>
      <c r="N1759" t="str">
        <f>IFERROR(SMALL($M$5:$M$9000,ROWS($M$5:M1759)),"")</f>
        <v/>
      </c>
      <c r="P1759" t="s">
        <v>63</v>
      </c>
      <c r="Q1759" t="s">
        <v>1240</v>
      </c>
      <c r="R1759">
        <v>8145</v>
      </c>
      <c r="S1759" s="388">
        <f>ROWS(R$5:R1759)</f>
        <v>1755</v>
      </c>
      <c r="T1759" s="388" t="str">
        <f>IF(_xlfn.IFNA(VLOOKUP(P1759,$AG$3:$AH$83,2,FALSE),"")='11.1'!$D$5,TXM!S1759,"")</f>
        <v/>
      </c>
      <c r="U1759" t="str">
        <f>IFERROR(SMALL($T$5:$T$9000,ROWS($T$5:T1759)),"")</f>
        <v/>
      </c>
    </row>
    <row r="1760" spans="1:21" ht="14.4" customHeight="1" x14ac:dyDescent="0.3">
      <c r="A1760" s="371" t="s">
        <v>63</v>
      </c>
      <c r="B1760" t="s">
        <v>1000</v>
      </c>
      <c r="C1760" s="372">
        <v>94896173</v>
      </c>
      <c r="D1760" s="388">
        <f>ROWS(C$5:C1760)</f>
        <v>1756</v>
      </c>
      <c r="E1760" s="388" t="str">
        <f>IF(_xlfn.IFNA(VLOOKUP(A1760,$AG$3:$AH$83,2,FALSE),"")='11.1'!$D$5,TXM!D1760,"")</f>
        <v/>
      </c>
      <c r="F1760" t="str">
        <f>IFERROR(SMALL($E$5:$E$9000,ROWS($E$5:E1760)),"")</f>
        <v/>
      </c>
      <c r="I1760" s="371" t="s">
        <v>51</v>
      </c>
      <c r="J1760" t="s">
        <v>823</v>
      </c>
      <c r="K1760" s="372">
        <v>22897</v>
      </c>
      <c r="L1760" s="388">
        <f>ROWS(K$5:K1760)</f>
        <v>1756</v>
      </c>
      <c r="M1760" s="388" t="str">
        <f>IF(_xlfn.IFNA(VLOOKUP(I1760,$AG$3:$AH$83,2,FALSE),"")='11.1'!$D$5,TXM!L1760,"")</f>
        <v/>
      </c>
      <c r="N1760" t="str">
        <f>IFERROR(SMALL($M$5:$M$9000,ROWS($M$5:M1760)),"")</f>
        <v/>
      </c>
      <c r="P1760" t="s">
        <v>167</v>
      </c>
      <c r="Q1760" t="s">
        <v>863</v>
      </c>
      <c r="R1760">
        <v>68367405</v>
      </c>
      <c r="S1760" s="388">
        <f>ROWS(R$5:R1760)</f>
        <v>1756</v>
      </c>
      <c r="T1760" s="388" t="str">
        <f>IF(_xlfn.IFNA(VLOOKUP(P1760,$AG$3:$AH$83,2,FALSE),"")='11.1'!$D$5,TXM!S1760,"")</f>
        <v/>
      </c>
      <c r="U1760" t="str">
        <f>IFERROR(SMALL($T$5:$T$9000,ROWS($T$5:T1760)),"")</f>
        <v/>
      </c>
    </row>
    <row r="1761" spans="1:21" ht="14.4" customHeight="1" x14ac:dyDescent="0.3">
      <c r="A1761" s="371" t="s">
        <v>63</v>
      </c>
      <c r="B1761" t="s">
        <v>781</v>
      </c>
      <c r="C1761" s="372">
        <v>33106572</v>
      </c>
      <c r="D1761" s="388">
        <f>ROWS(C$5:C1761)</f>
        <v>1757</v>
      </c>
      <c r="E1761" s="388" t="str">
        <f>IF(_xlfn.IFNA(VLOOKUP(A1761,$AG$3:$AH$83,2,FALSE),"")='11.1'!$D$5,TXM!D1761,"")</f>
        <v/>
      </c>
      <c r="F1761" t="str">
        <f>IFERROR(SMALL($E$5:$E$9000,ROWS($E$5:E1761)),"")</f>
        <v/>
      </c>
      <c r="I1761" s="371" t="s">
        <v>51</v>
      </c>
      <c r="J1761" t="s">
        <v>1265</v>
      </c>
      <c r="K1761" s="372">
        <v>6019</v>
      </c>
      <c r="L1761" s="388">
        <f>ROWS(K$5:K1761)</f>
        <v>1757</v>
      </c>
      <c r="M1761" s="388" t="str">
        <f>IF(_xlfn.IFNA(VLOOKUP(I1761,$AG$3:$AH$83,2,FALSE),"")='11.1'!$D$5,TXM!L1761,"")</f>
        <v/>
      </c>
      <c r="N1761" t="str">
        <f>IFERROR(SMALL($M$5:$M$9000,ROWS($M$5:M1761)),"")</f>
        <v/>
      </c>
      <c r="P1761" t="s">
        <v>167</v>
      </c>
      <c r="Q1761" t="s">
        <v>1265</v>
      </c>
      <c r="R1761">
        <v>38268</v>
      </c>
      <c r="S1761" s="388">
        <f>ROWS(R$5:R1761)</f>
        <v>1757</v>
      </c>
      <c r="T1761" s="388" t="str">
        <f>IF(_xlfn.IFNA(VLOOKUP(P1761,$AG$3:$AH$83,2,FALSE),"")='11.1'!$D$5,TXM!S1761,"")</f>
        <v/>
      </c>
      <c r="U1761" t="str">
        <f>IFERROR(SMALL($T$5:$T$9000,ROWS($T$5:T1761)),"")</f>
        <v/>
      </c>
    </row>
    <row r="1762" spans="1:21" ht="14.4" customHeight="1" x14ac:dyDescent="0.3">
      <c r="A1762" s="371" t="s">
        <v>63</v>
      </c>
      <c r="B1762" t="s">
        <v>999</v>
      </c>
      <c r="C1762" s="372">
        <v>5120700</v>
      </c>
      <c r="D1762" s="388">
        <f>ROWS(C$5:C1762)</f>
        <v>1758</v>
      </c>
      <c r="E1762" s="388" t="str">
        <f>IF(_xlfn.IFNA(VLOOKUP(A1762,$AG$3:$AH$83,2,FALSE),"")='11.1'!$D$5,TXM!D1762,"")</f>
        <v/>
      </c>
      <c r="F1762" t="str">
        <f>IFERROR(SMALL($E$5:$E$9000,ROWS($E$5:E1762)),"")</f>
        <v/>
      </c>
      <c r="I1762" s="371" t="s">
        <v>51</v>
      </c>
      <c r="J1762" t="s">
        <v>839</v>
      </c>
      <c r="K1762" s="372">
        <v>3826</v>
      </c>
      <c r="L1762" s="388">
        <f>ROWS(K$5:K1762)</f>
        <v>1758</v>
      </c>
      <c r="M1762" s="388" t="str">
        <f>IF(_xlfn.IFNA(VLOOKUP(I1762,$AG$3:$AH$83,2,FALSE),"")='11.1'!$D$5,TXM!L1762,"")</f>
        <v/>
      </c>
      <c r="N1762" t="str">
        <f>IFERROR(SMALL($M$5:$M$9000,ROWS($M$5:M1762)),"")</f>
        <v/>
      </c>
      <c r="P1762" t="s">
        <v>138</v>
      </c>
      <c r="Q1762" t="s">
        <v>839</v>
      </c>
      <c r="R1762">
        <v>175822959</v>
      </c>
      <c r="S1762" s="388">
        <f>ROWS(R$5:R1762)</f>
        <v>1758</v>
      </c>
      <c r="T1762" s="388" t="str">
        <f>IF(_xlfn.IFNA(VLOOKUP(P1762,$AG$3:$AH$83,2,FALSE),"")='11.1'!$D$5,TXM!S1762,"")</f>
        <v/>
      </c>
      <c r="U1762" t="str">
        <f>IFERROR(SMALL($T$5:$T$9000,ROWS($T$5:T1762)),"")</f>
        <v/>
      </c>
    </row>
    <row r="1763" spans="1:21" ht="14.4" customHeight="1" x14ac:dyDescent="0.3">
      <c r="A1763" s="371" t="s">
        <v>63</v>
      </c>
      <c r="B1763" t="s">
        <v>1318</v>
      </c>
      <c r="C1763" s="372">
        <v>1117925</v>
      </c>
      <c r="D1763" s="388">
        <f>ROWS(C$5:C1763)</f>
        <v>1759</v>
      </c>
      <c r="E1763" s="388" t="str">
        <f>IF(_xlfn.IFNA(VLOOKUP(A1763,$AG$3:$AH$83,2,FALSE),"")='11.1'!$D$5,TXM!D1763,"")</f>
        <v/>
      </c>
      <c r="F1763" t="str">
        <f>IFERROR(SMALL($E$5:$E$9000,ROWS($E$5:E1763)),"")</f>
        <v/>
      </c>
      <c r="I1763" s="371" t="s">
        <v>51</v>
      </c>
      <c r="J1763" t="s">
        <v>867</v>
      </c>
      <c r="K1763" s="372">
        <v>1870</v>
      </c>
      <c r="L1763" s="388">
        <f>ROWS(K$5:K1763)</f>
        <v>1759</v>
      </c>
      <c r="M1763" s="388" t="str">
        <f>IF(_xlfn.IFNA(VLOOKUP(I1763,$AG$3:$AH$83,2,FALSE),"")='11.1'!$D$5,TXM!L1763,"")</f>
        <v/>
      </c>
      <c r="N1763" t="str">
        <f>IFERROR(SMALL($M$5:$M$9000,ROWS($M$5:M1763)),"")</f>
        <v/>
      </c>
      <c r="P1763" t="s">
        <v>138</v>
      </c>
      <c r="Q1763" t="s">
        <v>845</v>
      </c>
      <c r="R1763">
        <v>24499248</v>
      </c>
      <c r="S1763" s="388">
        <f>ROWS(R$5:R1763)</f>
        <v>1759</v>
      </c>
      <c r="T1763" s="388" t="str">
        <f>IF(_xlfn.IFNA(VLOOKUP(P1763,$AG$3:$AH$83,2,FALSE),"")='11.1'!$D$5,TXM!S1763,"")</f>
        <v/>
      </c>
      <c r="U1763" t="str">
        <f>IFERROR(SMALL($T$5:$T$9000,ROWS($T$5:T1763)),"")</f>
        <v/>
      </c>
    </row>
    <row r="1764" spans="1:21" ht="14.4" customHeight="1" x14ac:dyDescent="0.3">
      <c r="A1764" s="371" t="s">
        <v>63</v>
      </c>
      <c r="B1764" t="s">
        <v>779</v>
      </c>
      <c r="C1764" s="372">
        <v>153119</v>
      </c>
      <c r="D1764" s="388">
        <f>ROWS(C$5:C1764)</f>
        <v>1760</v>
      </c>
      <c r="E1764" s="388" t="str">
        <f>IF(_xlfn.IFNA(VLOOKUP(A1764,$AG$3:$AH$83,2,FALSE),"")='11.1'!$D$5,TXM!D1764,"")</f>
        <v/>
      </c>
      <c r="F1764" t="str">
        <f>IFERROR(SMALL($E$5:$E$9000,ROWS($E$5:E1764)),"")</f>
        <v/>
      </c>
      <c r="I1764" s="371" t="s">
        <v>51</v>
      </c>
      <c r="J1764" t="s">
        <v>827</v>
      </c>
      <c r="K1764" s="372">
        <v>527</v>
      </c>
      <c r="L1764" s="388">
        <f>ROWS(K$5:K1764)</f>
        <v>1760</v>
      </c>
      <c r="M1764" s="388" t="str">
        <f>IF(_xlfn.IFNA(VLOOKUP(I1764,$AG$3:$AH$83,2,FALSE),"")='11.1'!$D$5,TXM!L1764,"")</f>
        <v/>
      </c>
      <c r="N1764" t="str">
        <f>IFERROR(SMALL($M$5:$M$9000,ROWS($M$5:M1764)),"")</f>
        <v/>
      </c>
      <c r="P1764" t="s">
        <v>138</v>
      </c>
      <c r="Q1764" t="s">
        <v>863</v>
      </c>
      <c r="R1764">
        <v>16602320</v>
      </c>
      <c r="S1764" s="388">
        <f>ROWS(R$5:R1764)</f>
        <v>1760</v>
      </c>
      <c r="T1764" s="388" t="str">
        <f>IF(_xlfn.IFNA(VLOOKUP(P1764,$AG$3:$AH$83,2,FALSE),"")='11.1'!$D$5,TXM!S1764,"")</f>
        <v/>
      </c>
      <c r="U1764" t="str">
        <f>IFERROR(SMALL($T$5:$T$9000,ROWS($T$5:T1764)),"")</f>
        <v/>
      </c>
    </row>
    <row r="1765" spans="1:21" ht="14.4" customHeight="1" x14ac:dyDescent="0.3">
      <c r="A1765" s="371" t="s">
        <v>63</v>
      </c>
      <c r="B1765" t="s">
        <v>95</v>
      </c>
      <c r="C1765" s="372">
        <v>27639</v>
      </c>
      <c r="D1765" s="388">
        <f>ROWS(C$5:C1765)</f>
        <v>1761</v>
      </c>
      <c r="E1765" s="388" t="str">
        <f>IF(_xlfn.IFNA(VLOOKUP(A1765,$AG$3:$AH$83,2,FALSE),"")='11.1'!$D$5,TXM!D1765,"")</f>
        <v/>
      </c>
      <c r="F1765" t="str">
        <f>IFERROR(SMALL($E$5:$E$9000,ROWS($E$5:E1765)),"")</f>
        <v/>
      </c>
      <c r="I1765" s="371" t="s">
        <v>51</v>
      </c>
      <c r="J1765" t="s">
        <v>805</v>
      </c>
      <c r="K1765" s="372">
        <v>390</v>
      </c>
      <c r="L1765" s="388">
        <f>ROWS(K$5:K1765)</f>
        <v>1761</v>
      </c>
      <c r="M1765" s="388" t="str">
        <f>IF(_xlfn.IFNA(VLOOKUP(I1765,$AG$3:$AH$83,2,FALSE),"")='11.1'!$D$5,TXM!L1765,"")</f>
        <v/>
      </c>
      <c r="N1765" t="str">
        <f>IFERROR(SMALL($M$5:$M$9000,ROWS($M$5:M1765)),"")</f>
        <v/>
      </c>
      <c r="P1765" t="s">
        <v>138</v>
      </c>
      <c r="Q1765" t="s">
        <v>849</v>
      </c>
      <c r="R1765">
        <v>11731373</v>
      </c>
      <c r="S1765" s="388">
        <f>ROWS(R$5:R1765)</f>
        <v>1761</v>
      </c>
      <c r="T1765" s="388" t="str">
        <f>IF(_xlfn.IFNA(VLOOKUP(P1765,$AG$3:$AH$83,2,FALSE),"")='11.1'!$D$5,TXM!S1765,"")</f>
        <v/>
      </c>
      <c r="U1765" t="str">
        <f>IFERROR(SMALL($T$5:$T$9000,ROWS($T$5:T1765)),"")</f>
        <v/>
      </c>
    </row>
    <row r="1766" spans="1:21" ht="14.4" customHeight="1" x14ac:dyDescent="0.3">
      <c r="A1766" s="371" t="s">
        <v>63</v>
      </c>
      <c r="B1766" t="s">
        <v>837</v>
      </c>
      <c r="C1766" s="372">
        <v>23395</v>
      </c>
      <c r="D1766" s="388">
        <f>ROWS(C$5:C1766)</f>
        <v>1762</v>
      </c>
      <c r="E1766" s="388" t="str">
        <f>IF(_xlfn.IFNA(VLOOKUP(A1766,$AG$3:$AH$83,2,FALSE),"")='11.1'!$D$5,TXM!D1766,"")</f>
        <v/>
      </c>
      <c r="F1766" t="str">
        <f>IFERROR(SMALL($E$5:$E$9000,ROWS($E$5:E1766)),"")</f>
        <v/>
      </c>
      <c r="I1766" s="371" t="s">
        <v>51</v>
      </c>
      <c r="J1766" t="s">
        <v>807</v>
      </c>
      <c r="K1766" s="372">
        <v>388</v>
      </c>
      <c r="L1766" s="388">
        <f>ROWS(K$5:K1766)</f>
        <v>1762</v>
      </c>
      <c r="M1766" s="388" t="str">
        <f>IF(_xlfn.IFNA(VLOOKUP(I1766,$AG$3:$AH$83,2,FALSE),"")='11.1'!$D$5,TXM!L1766,"")</f>
        <v/>
      </c>
      <c r="N1766" t="str">
        <f>IFERROR(SMALL($M$5:$M$9000,ROWS($M$5:M1766)),"")</f>
        <v/>
      </c>
      <c r="P1766" t="s">
        <v>138</v>
      </c>
      <c r="Q1766" t="s">
        <v>1265</v>
      </c>
      <c r="R1766">
        <v>8296300</v>
      </c>
      <c r="S1766" s="388">
        <f>ROWS(R$5:R1766)</f>
        <v>1762</v>
      </c>
      <c r="T1766" s="388" t="str">
        <f>IF(_xlfn.IFNA(VLOOKUP(P1766,$AG$3:$AH$83,2,FALSE),"")='11.1'!$D$5,TXM!S1766,"")</f>
        <v/>
      </c>
      <c r="U1766" t="str">
        <f>IFERROR(SMALL($T$5:$T$9000,ROWS($T$5:T1766)),"")</f>
        <v/>
      </c>
    </row>
    <row r="1767" spans="1:21" ht="14.4" customHeight="1" x14ac:dyDescent="0.3">
      <c r="A1767" s="371" t="s">
        <v>63</v>
      </c>
      <c r="B1767" t="s">
        <v>1240</v>
      </c>
      <c r="C1767" s="372">
        <v>152</v>
      </c>
      <c r="D1767" s="388">
        <f>ROWS(C$5:C1767)</f>
        <v>1763</v>
      </c>
      <c r="E1767" s="388" t="str">
        <f>IF(_xlfn.IFNA(VLOOKUP(A1767,$AG$3:$AH$83,2,FALSE),"")='11.1'!$D$5,TXM!D1767,"")</f>
        <v/>
      </c>
      <c r="F1767" t="str">
        <f>IFERROR(SMALL($E$5:$E$9000,ROWS($E$5:E1767)),"")</f>
        <v/>
      </c>
      <c r="I1767" s="371" t="s">
        <v>51</v>
      </c>
      <c r="J1767" t="s">
        <v>1500</v>
      </c>
      <c r="K1767" s="372">
        <v>191</v>
      </c>
      <c r="L1767" s="388">
        <f>ROWS(K$5:K1767)</f>
        <v>1763</v>
      </c>
      <c r="M1767" s="388" t="str">
        <f>IF(_xlfn.IFNA(VLOOKUP(I1767,$AG$3:$AH$83,2,FALSE),"")='11.1'!$D$5,TXM!L1767,"")</f>
        <v/>
      </c>
      <c r="N1767" t="str">
        <f>IFERROR(SMALL($M$5:$M$9000,ROWS($M$5:M1767)),"")</f>
        <v/>
      </c>
      <c r="P1767" t="s">
        <v>138</v>
      </c>
      <c r="Q1767" t="s">
        <v>999</v>
      </c>
      <c r="R1767">
        <v>4678154</v>
      </c>
      <c r="S1767" s="388">
        <f>ROWS(R$5:R1767)</f>
        <v>1763</v>
      </c>
      <c r="T1767" s="388" t="str">
        <f>IF(_xlfn.IFNA(VLOOKUP(P1767,$AG$3:$AH$83,2,FALSE),"")='11.1'!$D$5,TXM!S1767,"")</f>
        <v/>
      </c>
      <c r="U1767" t="str">
        <f>IFERROR(SMALL($T$5:$T$9000,ROWS($T$5:T1767)),"")</f>
        <v/>
      </c>
    </row>
    <row r="1768" spans="1:21" ht="14.4" customHeight="1" x14ac:dyDescent="0.3">
      <c r="A1768" s="371" t="s">
        <v>167</v>
      </c>
      <c r="B1768" t="s">
        <v>789</v>
      </c>
      <c r="C1768" s="372">
        <v>660462</v>
      </c>
      <c r="D1768" s="388">
        <f>ROWS(C$5:C1768)</f>
        <v>1764</v>
      </c>
      <c r="E1768" s="388" t="str">
        <f>IF(_xlfn.IFNA(VLOOKUP(A1768,$AG$3:$AH$83,2,FALSE),"")='11.1'!$D$5,TXM!D1768,"")</f>
        <v/>
      </c>
      <c r="F1768" t="str">
        <f>IFERROR(SMALL($E$5:$E$9000,ROWS($E$5:E1768)),"")</f>
        <v/>
      </c>
      <c r="I1768" s="371" t="s">
        <v>51</v>
      </c>
      <c r="J1768" t="s">
        <v>999</v>
      </c>
      <c r="K1768" s="372">
        <v>165</v>
      </c>
      <c r="L1768" s="388">
        <f>ROWS(K$5:K1768)</f>
        <v>1764</v>
      </c>
      <c r="M1768" s="388" t="str">
        <f>IF(_xlfn.IFNA(VLOOKUP(I1768,$AG$3:$AH$83,2,FALSE),"")='11.1'!$D$5,TXM!L1768,"")</f>
        <v/>
      </c>
      <c r="N1768" t="str">
        <f>IFERROR(SMALL($M$5:$M$9000,ROWS($M$5:M1768)),"")</f>
        <v/>
      </c>
      <c r="P1768" t="s">
        <v>138</v>
      </c>
      <c r="Q1768" t="s">
        <v>837</v>
      </c>
      <c r="R1768">
        <v>1161113</v>
      </c>
      <c r="S1768" s="388">
        <f>ROWS(R$5:R1768)</f>
        <v>1764</v>
      </c>
      <c r="T1768" s="388" t="str">
        <f>IF(_xlfn.IFNA(VLOOKUP(P1768,$AG$3:$AH$83,2,FALSE),"")='11.1'!$D$5,TXM!S1768,"")</f>
        <v/>
      </c>
      <c r="U1768" t="str">
        <f>IFERROR(SMALL($T$5:$T$9000,ROWS($T$5:T1768)),"")</f>
        <v/>
      </c>
    </row>
    <row r="1769" spans="1:21" ht="14.4" customHeight="1" x14ac:dyDescent="0.3">
      <c r="A1769" s="371" t="s">
        <v>167</v>
      </c>
      <c r="B1769" t="s">
        <v>1000</v>
      </c>
      <c r="C1769" s="372">
        <v>189815</v>
      </c>
      <c r="D1769" s="388">
        <f>ROWS(C$5:C1769)</f>
        <v>1765</v>
      </c>
      <c r="E1769" s="388" t="str">
        <f>IF(_xlfn.IFNA(VLOOKUP(A1769,$AG$3:$AH$83,2,FALSE),"")='11.1'!$D$5,TXM!D1769,"")</f>
        <v/>
      </c>
      <c r="F1769" t="str">
        <f>IFERROR(SMALL($E$5:$E$9000,ROWS($E$5:E1769)),"")</f>
        <v/>
      </c>
      <c r="I1769" s="371" t="s">
        <v>51</v>
      </c>
      <c r="J1769" t="s">
        <v>789</v>
      </c>
      <c r="K1769" s="372">
        <v>137</v>
      </c>
      <c r="L1769" s="388">
        <f>ROWS(K$5:K1769)</f>
        <v>1765</v>
      </c>
      <c r="M1769" s="388" t="str">
        <f>IF(_xlfn.IFNA(VLOOKUP(I1769,$AG$3:$AH$83,2,FALSE),"")='11.1'!$D$5,TXM!L1769,"")</f>
        <v/>
      </c>
      <c r="N1769" t="str">
        <f>IFERROR(SMALL($M$5:$M$9000,ROWS($M$5:M1769)),"")</f>
        <v/>
      </c>
      <c r="P1769" t="s">
        <v>138</v>
      </c>
      <c r="Q1769" t="s">
        <v>847</v>
      </c>
      <c r="R1769">
        <v>1067201</v>
      </c>
      <c r="S1769" s="388">
        <f>ROWS(R$5:R1769)</f>
        <v>1765</v>
      </c>
      <c r="T1769" s="388" t="str">
        <f>IF(_xlfn.IFNA(VLOOKUP(P1769,$AG$3:$AH$83,2,FALSE),"")='11.1'!$D$5,TXM!S1769,"")</f>
        <v/>
      </c>
      <c r="U1769" t="str">
        <f>IFERROR(SMALL($T$5:$T$9000,ROWS($T$5:T1769)),"")</f>
        <v/>
      </c>
    </row>
    <row r="1770" spans="1:21" ht="14.4" customHeight="1" x14ac:dyDescent="0.3">
      <c r="A1770" s="371" t="s">
        <v>138</v>
      </c>
      <c r="B1770" t="s">
        <v>783</v>
      </c>
      <c r="C1770" s="372">
        <v>12858434902</v>
      </c>
      <c r="D1770" s="388">
        <f>ROWS(C$5:C1770)</f>
        <v>1766</v>
      </c>
      <c r="E1770" s="388" t="str">
        <f>IF(_xlfn.IFNA(VLOOKUP(A1770,$AG$3:$AH$83,2,FALSE),"")='11.1'!$D$5,TXM!D1770,"")</f>
        <v/>
      </c>
      <c r="F1770" t="str">
        <f>IFERROR(SMALL($E$5:$E$9000,ROWS($E$5:E1770)),"")</f>
        <v/>
      </c>
      <c r="I1770" s="371" t="s">
        <v>51</v>
      </c>
      <c r="J1770" t="s">
        <v>1275</v>
      </c>
      <c r="K1770" s="372">
        <v>124</v>
      </c>
      <c r="L1770" s="388">
        <f>ROWS(K$5:K1770)</f>
        <v>1766</v>
      </c>
      <c r="M1770" s="388" t="str">
        <f>IF(_xlfn.IFNA(VLOOKUP(I1770,$AG$3:$AH$83,2,FALSE),"")='11.1'!$D$5,TXM!L1770,"")</f>
        <v/>
      </c>
      <c r="N1770" t="str">
        <f>IFERROR(SMALL($M$5:$M$9000,ROWS($M$5:M1770)),"")</f>
        <v/>
      </c>
      <c r="P1770" t="s">
        <v>138</v>
      </c>
      <c r="Q1770" t="s">
        <v>865</v>
      </c>
      <c r="R1770">
        <v>866048</v>
      </c>
      <c r="S1770" s="388">
        <f>ROWS(R$5:R1770)</f>
        <v>1766</v>
      </c>
      <c r="T1770" s="388" t="str">
        <f>IF(_xlfn.IFNA(VLOOKUP(P1770,$AG$3:$AH$83,2,FALSE),"")='11.1'!$D$5,TXM!S1770,"")</f>
        <v/>
      </c>
      <c r="U1770" t="str">
        <f>IFERROR(SMALL($T$5:$T$9000,ROWS($T$5:T1770)),"")</f>
        <v/>
      </c>
    </row>
    <row r="1771" spans="1:21" ht="14.4" customHeight="1" x14ac:dyDescent="0.3">
      <c r="A1771" s="371" t="s">
        <v>138</v>
      </c>
      <c r="B1771" t="s">
        <v>996</v>
      </c>
      <c r="C1771" s="372">
        <v>1978116112</v>
      </c>
      <c r="D1771" s="388">
        <f>ROWS(C$5:C1771)</f>
        <v>1767</v>
      </c>
      <c r="E1771" s="388" t="str">
        <f>IF(_xlfn.IFNA(VLOOKUP(A1771,$AG$3:$AH$83,2,FALSE),"")='11.1'!$D$5,TXM!D1771,"")</f>
        <v/>
      </c>
      <c r="F1771" t="str">
        <f>IFERROR(SMALL($E$5:$E$9000,ROWS($E$5:E1771)),"")</f>
        <v/>
      </c>
      <c r="I1771" s="371" t="s">
        <v>51</v>
      </c>
      <c r="J1771" t="s">
        <v>837</v>
      </c>
      <c r="K1771" s="372">
        <v>79</v>
      </c>
      <c r="L1771" s="388">
        <f>ROWS(K$5:K1771)</f>
        <v>1767</v>
      </c>
      <c r="M1771" s="388" t="str">
        <f>IF(_xlfn.IFNA(VLOOKUP(I1771,$AG$3:$AH$83,2,FALSE),"")='11.1'!$D$5,TXM!L1771,"")</f>
        <v/>
      </c>
      <c r="N1771" t="str">
        <f>IFERROR(SMALL($M$5:$M$9000,ROWS($M$5:M1771)),"")</f>
        <v/>
      </c>
      <c r="P1771" t="s">
        <v>138</v>
      </c>
      <c r="Q1771" t="s">
        <v>843</v>
      </c>
      <c r="R1771">
        <v>833175</v>
      </c>
      <c r="S1771" s="388">
        <f>ROWS(R$5:R1771)</f>
        <v>1767</v>
      </c>
      <c r="T1771" s="388" t="str">
        <f>IF(_xlfn.IFNA(VLOOKUP(P1771,$AG$3:$AH$83,2,FALSE),"")='11.1'!$D$5,TXM!S1771,"")</f>
        <v/>
      </c>
      <c r="U1771" t="str">
        <f>IFERROR(SMALL($T$5:$T$9000,ROWS($T$5:T1771)),"")</f>
        <v/>
      </c>
    </row>
    <row r="1772" spans="1:21" ht="14.4" customHeight="1" x14ac:dyDescent="0.3">
      <c r="A1772" s="371" t="s">
        <v>138</v>
      </c>
      <c r="B1772" t="s">
        <v>787</v>
      </c>
      <c r="C1772" s="372">
        <v>651420831</v>
      </c>
      <c r="D1772" s="388">
        <f>ROWS(C$5:C1772)</f>
        <v>1768</v>
      </c>
      <c r="E1772" s="388" t="str">
        <f>IF(_xlfn.IFNA(VLOOKUP(A1772,$AG$3:$AH$83,2,FALSE),"")='11.1'!$D$5,TXM!D1772,"")</f>
        <v/>
      </c>
      <c r="F1772" t="str">
        <f>IFERROR(SMALL($E$5:$E$9000,ROWS($E$5:E1772)),"")</f>
        <v/>
      </c>
      <c r="I1772" s="371" t="s">
        <v>51</v>
      </c>
      <c r="J1772" t="s">
        <v>779</v>
      </c>
      <c r="K1772" s="372">
        <v>67</v>
      </c>
      <c r="L1772" s="388">
        <f>ROWS(K$5:K1772)</f>
        <v>1768</v>
      </c>
      <c r="M1772" s="388" t="str">
        <f>IF(_xlfn.IFNA(VLOOKUP(I1772,$AG$3:$AH$83,2,FALSE),"")='11.1'!$D$5,TXM!L1772,"")</f>
        <v/>
      </c>
      <c r="N1772" t="str">
        <f>IFERROR(SMALL($M$5:$M$9000,ROWS($M$5:M1772)),"")</f>
        <v/>
      </c>
      <c r="P1772" t="s">
        <v>138</v>
      </c>
      <c r="Q1772" t="s">
        <v>867</v>
      </c>
      <c r="R1772">
        <v>713898</v>
      </c>
      <c r="S1772" s="388">
        <f>ROWS(R$5:R1772)</f>
        <v>1768</v>
      </c>
      <c r="T1772" s="388" t="str">
        <f>IF(_xlfn.IFNA(VLOOKUP(P1772,$AG$3:$AH$83,2,FALSE),"")='11.1'!$D$5,TXM!S1772,"")</f>
        <v/>
      </c>
      <c r="U1772" t="str">
        <f>IFERROR(SMALL($T$5:$T$9000,ROWS($T$5:T1772)),"")</f>
        <v/>
      </c>
    </row>
    <row r="1773" spans="1:21" ht="14.4" customHeight="1" x14ac:dyDescent="0.3">
      <c r="A1773" s="371" t="s">
        <v>138</v>
      </c>
      <c r="B1773" t="s">
        <v>1000</v>
      </c>
      <c r="C1773" s="372">
        <v>260603616</v>
      </c>
      <c r="D1773" s="388">
        <f>ROWS(C$5:C1773)</f>
        <v>1769</v>
      </c>
      <c r="E1773" s="388" t="str">
        <f>IF(_xlfn.IFNA(VLOOKUP(A1773,$AG$3:$AH$83,2,FALSE),"")='11.1'!$D$5,TXM!D1773,"")</f>
        <v/>
      </c>
      <c r="F1773" t="str">
        <f>IFERROR(SMALL($E$5:$E$9000,ROWS($E$5:E1773)),"")</f>
        <v/>
      </c>
      <c r="I1773" s="371" t="s">
        <v>51</v>
      </c>
      <c r="J1773" t="s">
        <v>861</v>
      </c>
      <c r="K1773" s="372">
        <v>35</v>
      </c>
      <c r="L1773" s="388">
        <f>ROWS(K$5:K1773)</f>
        <v>1769</v>
      </c>
      <c r="M1773" s="388" t="str">
        <f>IF(_xlfn.IFNA(VLOOKUP(I1773,$AG$3:$AH$83,2,FALSE),"")='11.1'!$D$5,TXM!L1773,"")</f>
        <v/>
      </c>
      <c r="N1773" t="str">
        <f>IFERROR(SMALL($M$5:$M$9000,ROWS($M$5:M1773)),"")</f>
        <v/>
      </c>
      <c r="P1773" t="s">
        <v>138</v>
      </c>
      <c r="Q1773" t="s">
        <v>1000</v>
      </c>
      <c r="R1773">
        <v>702042</v>
      </c>
      <c r="S1773" s="388">
        <f>ROWS(R$5:R1773)</f>
        <v>1769</v>
      </c>
      <c r="T1773" s="388" t="str">
        <f>IF(_xlfn.IFNA(VLOOKUP(P1773,$AG$3:$AH$83,2,FALSE),"")='11.1'!$D$5,TXM!S1773,"")</f>
        <v/>
      </c>
      <c r="U1773" t="str">
        <f>IFERROR(SMALL($T$5:$T$9000,ROWS($T$5:T1773)),"")</f>
        <v/>
      </c>
    </row>
    <row r="1774" spans="1:21" ht="14.4" customHeight="1" x14ac:dyDescent="0.3">
      <c r="A1774" s="371" t="s">
        <v>138</v>
      </c>
      <c r="B1774" t="s">
        <v>849</v>
      </c>
      <c r="C1774" s="372">
        <v>133539454</v>
      </c>
      <c r="D1774" s="388">
        <f>ROWS(C$5:C1774)</f>
        <v>1770</v>
      </c>
      <c r="E1774" s="388" t="str">
        <f>IF(_xlfn.IFNA(VLOOKUP(A1774,$AG$3:$AH$83,2,FALSE),"")='11.1'!$D$5,TXM!D1774,"")</f>
        <v/>
      </c>
      <c r="F1774" t="str">
        <f>IFERROR(SMALL($E$5:$E$9000,ROWS($E$5:E1774)),"")</f>
        <v/>
      </c>
      <c r="I1774" s="371" t="s">
        <v>51</v>
      </c>
      <c r="J1774" t="s">
        <v>99</v>
      </c>
      <c r="K1774" s="372">
        <v>33</v>
      </c>
      <c r="L1774" s="388">
        <f>ROWS(K$5:K1774)</f>
        <v>1770</v>
      </c>
      <c r="M1774" s="388" t="str">
        <f>IF(_xlfn.IFNA(VLOOKUP(I1774,$AG$3:$AH$83,2,FALSE),"")='11.1'!$D$5,TXM!L1774,"")</f>
        <v/>
      </c>
      <c r="N1774" t="str">
        <f>IFERROR(SMALL($M$5:$M$9000,ROWS($M$5:M1774)),"")</f>
        <v/>
      </c>
      <c r="P1774" t="s">
        <v>138</v>
      </c>
      <c r="Q1774" t="s">
        <v>1001</v>
      </c>
      <c r="R1774">
        <v>571689</v>
      </c>
      <c r="S1774" s="388">
        <f>ROWS(R$5:R1774)</f>
        <v>1770</v>
      </c>
      <c r="T1774" s="388" t="str">
        <f>IF(_xlfn.IFNA(VLOOKUP(P1774,$AG$3:$AH$83,2,FALSE),"")='11.1'!$D$5,TXM!S1774,"")</f>
        <v/>
      </c>
      <c r="U1774" t="str">
        <f>IFERROR(SMALL($T$5:$T$9000,ROWS($T$5:T1774)),"")</f>
        <v/>
      </c>
    </row>
    <row r="1775" spans="1:21" ht="14.4" customHeight="1" x14ac:dyDescent="0.3">
      <c r="A1775" s="371" t="s">
        <v>138</v>
      </c>
      <c r="B1775" t="s">
        <v>1318</v>
      </c>
      <c r="C1775" s="372">
        <v>88797727</v>
      </c>
      <c r="D1775" s="388">
        <f>ROWS(C$5:C1775)</f>
        <v>1771</v>
      </c>
      <c r="E1775" s="388" t="str">
        <f>IF(_xlfn.IFNA(VLOOKUP(A1775,$AG$3:$AH$83,2,FALSE),"")='11.1'!$D$5,TXM!D1775,"")</f>
        <v/>
      </c>
      <c r="F1775" t="str">
        <f>IFERROR(SMALL($E$5:$E$9000,ROWS($E$5:E1775)),"")</f>
        <v/>
      </c>
      <c r="I1775" s="371" t="s">
        <v>51</v>
      </c>
      <c r="J1775" t="s">
        <v>849</v>
      </c>
      <c r="K1775" s="372">
        <v>12</v>
      </c>
      <c r="L1775" s="388">
        <f>ROWS(K$5:K1775)</f>
        <v>1771</v>
      </c>
      <c r="M1775" s="388" t="str">
        <f>IF(_xlfn.IFNA(VLOOKUP(I1775,$AG$3:$AH$83,2,FALSE),"")='11.1'!$D$5,TXM!L1775,"")</f>
        <v/>
      </c>
      <c r="N1775" t="str">
        <f>IFERROR(SMALL($M$5:$M$9000,ROWS($M$5:M1775)),"")</f>
        <v/>
      </c>
      <c r="P1775" t="s">
        <v>138</v>
      </c>
      <c r="Q1775" t="s">
        <v>841</v>
      </c>
      <c r="R1775">
        <v>531265</v>
      </c>
      <c r="S1775" s="388">
        <f>ROWS(R$5:R1775)</f>
        <v>1771</v>
      </c>
      <c r="T1775" s="388" t="str">
        <f>IF(_xlfn.IFNA(VLOOKUP(P1775,$AG$3:$AH$83,2,FALSE),"")='11.1'!$D$5,TXM!S1775,"")</f>
        <v/>
      </c>
      <c r="U1775" t="str">
        <f>IFERROR(SMALL($T$5:$T$9000,ROWS($T$5:T1775)),"")</f>
        <v/>
      </c>
    </row>
    <row r="1776" spans="1:21" ht="14.4" customHeight="1" x14ac:dyDescent="0.3">
      <c r="A1776" s="371" t="s">
        <v>138</v>
      </c>
      <c r="B1776" t="s">
        <v>813</v>
      </c>
      <c r="C1776" s="372">
        <v>40270181</v>
      </c>
      <c r="D1776" s="388">
        <f>ROWS(C$5:C1776)</f>
        <v>1772</v>
      </c>
      <c r="E1776" s="388" t="str">
        <f>IF(_xlfn.IFNA(VLOOKUP(A1776,$AG$3:$AH$83,2,FALSE),"")='11.1'!$D$5,TXM!D1776,"")</f>
        <v/>
      </c>
      <c r="F1776" t="str">
        <f>IFERROR(SMALL($E$5:$E$9000,ROWS($E$5:E1776)),"")</f>
        <v/>
      </c>
      <c r="I1776" s="371" t="s">
        <v>51</v>
      </c>
      <c r="J1776" t="s">
        <v>815</v>
      </c>
      <c r="K1776" s="372">
        <v>8</v>
      </c>
      <c r="L1776" s="388">
        <f>ROWS(K$5:K1776)</f>
        <v>1772</v>
      </c>
      <c r="M1776" s="388" t="str">
        <f>IF(_xlfn.IFNA(VLOOKUP(I1776,$AG$3:$AH$83,2,FALSE),"")='11.1'!$D$5,TXM!L1776,"")</f>
        <v/>
      </c>
      <c r="N1776" t="str">
        <f>IFERROR(SMALL($M$5:$M$9000,ROWS($M$5:M1776)),"")</f>
        <v/>
      </c>
      <c r="P1776" t="s">
        <v>138</v>
      </c>
      <c r="Q1776" t="s">
        <v>793</v>
      </c>
      <c r="R1776">
        <v>499593</v>
      </c>
      <c r="S1776" s="388">
        <f>ROWS(R$5:R1776)</f>
        <v>1772</v>
      </c>
      <c r="T1776" s="388" t="str">
        <f>IF(_xlfn.IFNA(VLOOKUP(P1776,$AG$3:$AH$83,2,FALSE),"")='11.1'!$D$5,TXM!S1776,"")</f>
        <v/>
      </c>
      <c r="U1776" t="str">
        <f>IFERROR(SMALL($T$5:$T$9000,ROWS($T$5:T1776)),"")</f>
        <v/>
      </c>
    </row>
    <row r="1777" spans="1:21" ht="14.4" customHeight="1" x14ac:dyDescent="0.3">
      <c r="A1777" s="371" t="s">
        <v>138</v>
      </c>
      <c r="B1777" t="s">
        <v>789</v>
      </c>
      <c r="C1777" s="372">
        <v>21589263</v>
      </c>
      <c r="D1777" s="388">
        <f>ROWS(C$5:C1777)</f>
        <v>1773</v>
      </c>
      <c r="E1777" s="388" t="str">
        <f>IF(_xlfn.IFNA(VLOOKUP(A1777,$AG$3:$AH$83,2,FALSE),"")='11.1'!$D$5,TXM!D1777,"")</f>
        <v/>
      </c>
      <c r="F1777" t="str">
        <f>IFERROR(SMALL($E$5:$E$9000,ROWS($E$5:E1777)),"")</f>
        <v/>
      </c>
      <c r="I1777" s="371" t="s">
        <v>51</v>
      </c>
      <c r="J1777" t="s">
        <v>833</v>
      </c>
      <c r="K1777" s="372">
        <v>4</v>
      </c>
      <c r="L1777" s="388">
        <f>ROWS(K$5:K1777)</f>
        <v>1773</v>
      </c>
      <c r="M1777" s="388" t="str">
        <f>IF(_xlfn.IFNA(VLOOKUP(I1777,$AG$3:$AH$83,2,FALSE),"")='11.1'!$D$5,TXM!L1777,"")</f>
        <v/>
      </c>
      <c r="N1777" t="str">
        <f>IFERROR(SMALL($M$5:$M$9000,ROWS($M$5:M1777)),"")</f>
        <v/>
      </c>
      <c r="P1777" t="s">
        <v>138</v>
      </c>
      <c r="Q1777" t="s">
        <v>106</v>
      </c>
      <c r="R1777">
        <v>293908</v>
      </c>
      <c r="S1777" s="388">
        <f>ROWS(R$5:R1777)</f>
        <v>1773</v>
      </c>
      <c r="T1777" s="388" t="str">
        <f>IF(_xlfn.IFNA(VLOOKUP(P1777,$AG$3:$AH$83,2,FALSE),"")='11.1'!$D$5,TXM!S1777,"")</f>
        <v/>
      </c>
      <c r="U1777" t="str">
        <f>IFERROR(SMALL($T$5:$T$9000,ROWS($T$5:T1777)),"")</f>
        <v/>
      </c>
    </row>
    <row r="1778" spans="1:21" ht="14.4" customHeight="1" x14ac:dyDescent="0.3">
      <c r="A1778" s="371" t="s">
        <v>138</v>
      </c>
      <c r="B1778" t="s">
        <v>779</v>
      </c>
      <c r="C1778" s="372">
        <v>11978774</v>
      </c>
      <c r="D1778" s="388">
        <f>ROWS(C$5:C1778)</f>
        <v>1774</v>
      </c>
      <c r="E1778" s="388" t="str">
        <f>IF(_xlfn.IFNA(VLOOKUP(A1778,$AG$3:$AH$83,2,FALSE),"")='11.1'!$D$5,TXM!D1778,"")</f>
        <v/>
      </c>
      <c r="F1778" t="str">
        <f>IFERROR(SMALL($E$5:$E$9000,ROWS($E$5:E1778)),"")</f>
        <v/>
      </c>
      <c r="I1778" s="371" t="s">
        <v>48</v>
      </c>
      <c r="J1778" t="s">
        <v>95</v>
      </c>
      <c r="K1778" s="372">
        <v>239419727</v>
      </c>
      <c r="L1778" s="388">
        <f>ROWS(K$5:K1778)</f>
        <v>1774</v>
      </c>
      <c r="M1778" s="388" t="str">
        <f>IF(_xlfn.IFNA(VLOOKUP(I1778,$AG$3:$AH$83,2,FALSE),"")='11.1'!$D$5,TXM!L1778,"")</f>
        <v/>
      </c>
      <c r="N1778" t="str">
        <f>IFERROR(SMALL($M$5:$M$9000,ROWS($M$5:M1778)),"")</f>
        <v/>
      </c>
      <c r="P1778" t="s">
        <v>138</v>
      </c>
      <c r="Q1778" t="s">
        <v>91</v>
      </c>
      <c r="R1778">
        <v>260440</v>
      </c>
      <c r="S1778" s="388">
        <f>ROWS(R$5:R1778)</f>
        <v>1774</v>
      </c>
      <c r="T1778" s="388" t="str">
        <f>IF(_xlfn.IFNA(VLOOKUP(P1778,$AG$3:$AH$83,2,FALSE),"")='11.1'!$D$5,TXM!S1778,"")</f>
        <v/>
      </c>
      <c r="U1778" t="str">
        <f>IFERROR(SMALL($T$5:$T$9000,ROWS($T$5:T1778)),"")</f>
        <v/>
      </c>
    </row>
    <row r="1779" spans="1:21" ht="14.4" customHeight="1" x14ac:dyDescent="0.3">
      <c r="A1779" s="371" t="s">
        <v>138</v>
      </c>
      <c r="B1779" t="s">
        <v>999</v>
      </c>
      <c r="C1779" s="372">
        <v>5361624</v>
      </c>
      <c r="D1779" s="388">
        <f>ROWS(C$5:C1779)</f>
        <v>1775</v>
      </c>
      <c r="E1779" s="388" t="str">
        <f>IF(_xlfn.IFNA(VLOOKUP(A1779,$AG$3:$AH$83,2,FALSE),"")='11.1'!$D$5,TXM!D1779,"")</f>
        <v/>
      </c>
      <c r="F1779" t="str">
        <f>IFERROR(SMALL($E$5:$E$9000,ROWS($E$5:E1779)),"")</f>
        <v/>
      </c>
      <c r="I1779" s="371" t="s">
        <v>48</v>
      </c>
      <c r="J1779" t="s">
        <v>96</v>
      </c>
      <c r="K1779" s="372">
        <v>86272964</v>
      </c>
      <c r="L1779" s="388">
        <f>ROWS(K$5:K1779)</f>
        <v>1775</v>
      </c>
      <c r="M1779" s="388" t="str">
        <f>IF(_xlfn.IFNA(VLOOKUP(I1779,$AG$3:$AH$83,2,FALSE),"")='11.1'!$D$5,TXM!L1779,"")</f>
        <v/>
      </c>
      <c r="N1779" t="str">
        <f>IFERROR(SMALL($M$5:$M$9000,ROWS($M$5:M1779)),"")</f>
        <v/>
      </c>
      <c r="P1779" t="s">
        <v>138</v>
      </c>
      <c r="Q1779" t="s">
        <v>869</v>
      </c>
      <c r="R1779">
        <v>238201</v>
      </c>
      <c r="S1779" s="388">
        <f>ROWS(R$5:R1779)</f>
        <v>1775</v>
      </c>
      <c r="T1779" s="388" t="str">
        <f>IF(_xlfn.IFNA(VLOOKUP(P1779,$AG$3:$AH$83,2,FALSE),"")='11.1'!$D$5,TXM!S1779,"")</f>
        <v/>
      </c>
      <c r="U1779" t="str">
        <f>IFERROR(SMALL($T$5:$T$9000,ROWS($T$5:T1779)),"")</f>
        <v/>
      </c>
    </row>
    <row r="1780" spans="1:21" ht="14.4" customHeight="1" x14ac:dyDescent="0.3">
      <c r="A1780" s="371" t="s">
        <v>138</v>
      </c>
      <c r="B1780" t="s">
        <v>815</v>
      </c>
      <c r="C1780" s="372">
        <v>3552371</v>
      </c>
      <c r="D1780" s="388">
        <f>ROWS(C$5:C1780)</f>
        <v>1776</v>
      </c>
      <c r="E1780" s="388" t="str">
        <f>IF(_xlfn.IFNA(VLOOKUP(A1780,$AG$3:$AH$83,2,FALSE),"")='11.1'!$D$5,TXM!D1780,"")</f>
        <v/>
      </c>
      <c r="F1780" t="str">
        <f>IFERROR(SMALL($E$5:$E$9000,ROWS($E$5:E1780)),"")</f>
        <v/>
      </c>
      <c r="I1780" s="371" t="s">
        <v>48</v>
      </c>
      <c r="J1780" t="s">
        <v>94</v>
      </c>
      <c r="K1780" s="372">
        <v>63731045</v>
      </c>
      <c r="L1780" s="388">
        <f>ROWS(K$5:K1780)</f>
        <v>1776</v>
      </c>
      <c r="M1780" s="388" t="str">
        <f>IF(_xlfn.IFNA(VLOOKUP(I1780,$AG$3:$AH$83,2,FALSE),"")='11.1'!$D$5,TXM!L1780,"")</f>
        <v/>
      </c>
      <c r="N1780" t="str">
        <f>IFERROR(SMALL($M$5:$M$9000,ROWS($M$5:M1780)),"")</f>
        <v/>
      </c>
      <c r="P1780" t="s">
        <v>138</v>
      </c>
      <c r="Q1780" t="s">
        <v>855</v>
      </c>
      <c r="R1780">
        <v>234196</v>
      </c>
      <c r="S1780" s="388">
        <f>ROWS(R$5:R1780)</f>
        <v>1776</v>
      </c>
      <c r="T1780" s="388" t="str">
        <f>IF(_xlfn.IFNA(VLOOKUP(P1780,$AG$3:$AH$83,2,FALSE),"")='11.1'!$D$5,TXM!S1780,"")</f>
        <v/>
      </c>
      <c r="U1780" t="str">
        <f>IFERROR(SMALL($T$5:$T$9000,ROWS($T$5:T1780)),"")</f>
        <v/>
      </c>
    </row>
    <row r="1781" spans="1:21" ht="14.4" customHeight="1" x14ac:dyDescent="0.3">
      <c r="A1781" s="371" t="s">
        <v>138</v>
      </c>
      <c r="B1781" t="s">
        <v>859</v>
      </c>
      <c r="C1781" s="372">
        <v>3242558</v>
      </c>
      <c r="D1781" s="388">
        <f>ROWS(C$5:C1781)</f>
        <v>1777</v>
      </c>
      <c r="E1781" s="388" t="str">
        <f>IF(_xlfn.IFNA(VLOOKUP(A1781,$AG$3:$AH$83,2,FALSE),"")='11.1'!$D$5,TXM!D1781,"")</f>
        <v/>
      </c>
      <c r="F1781" t="str">
        <f>IFERROR(SMALL($E$5:$E$9000,ROWS($E$5:E1781)),"")</f>
        <v/>
      </c>
      <c r="I1781" s="371" t="s">
        <v>48</v>
      </c>
      <c r="J1781" t="s">
        <v>841</v>
      </c>
      <c r="K1781" s="372">
        <v>28792120</v>
      </c>
      <c r="L1781" s="388">
        <f>ROWS(K$5:K1781)</f>
        <v>1777</v>
      </c>
      <c r="M1781" s="388" t="str">
        <f>IF(_xlfn.IFNA(VLOOKUP(I1781,$AG$3:$AH$83,2,FALSE),"")='11.1'!$D$5,TXM!L1781,"")</f>
        <v/>
      </c>
      <c r="N1781" t="str">
        <f>IFERROR(SMALL($M$5:$M$9000,ROWS($M$5:M1781)),"")</f>
        <v/>
      </c>
      <c r="P1781" t="s">
        <v>138</v>
      </c>
      <c r="Q1781" t="s">
        <v>990</v>
      </c>
      <c r="R1781">
        <v>227343</v>
      </c>
      <c r="S1781" s="388">
        <f>ROWS(R$5:R1781)</f>
        <v>1777</v>
      </c>
      <c r="T1781" s="388" t="str">
        <f>IF(_xlfn.IFNA(VLOOKUP(P1781,$AG$3:$AH$83,2,FALSE),"")='11.1'!$D$5,TXM!S1781,"")</f>
        <v/>
      </c>
      <c r="U1781" t="str">
        <f>IFERROR(SMALL($T$5:$T$9000,ROWS($T$5:T1781)),"")</f>
        <v/>
      </c>
    </row>
    <row r="1782" spans="1:21" ht="14.4" customHeight="1" x14ac:dyDescent="0.3">
      <c r="A1782" s="371" t="s">
        <v>138</v>
      </c>
      <c r="B1782" t="s">
        <v>863</v>
      </c>
      <c r="C1782" s="372">
        <v>2880241</v>
      </c>
      <c r="D1782" s="388">
        <f>ROWS(C$5:C1782)</f>
        <v>1778</v>
      </c>
      <c r="E1782" s="388" t="str">
        <f>IF(_xlfn.IFNA(VLOOKUP(A1782,$AG$3:$AH$83,2,FALSE),"")='11.1'!$D$5,TXM!D1782,"")</f>
        <v/>
      </c>
      <c r="F1782" t="str">
        <f>IFERROR(SMALL($E$5:$E$9000,ROWS($E$5:E1782)),"")</f>
        <v/>
      </c>
      <c r="I1782" s="371" t="s">
        <v>48</v>
      </c>
      <c r="J1782" t="s">
        <v>91</v>
      </c>
      <c r="K1782" s="372">
        <v>24900755</v>
      </c>
      <c r="L1782" s="388">
        <f>ROWS(K$5:K1782)</f>
        <v>1778</v>
      </c>
      <c r="M1782" s="388" t="str">
        <f>IF(_xlfn.IFNA(VLOOKUP(I1782,$AG$3:$AH$83,2,FALSE),"")='11.1'!$D$5,TXM!L1782,"")</f>
        <v/>
      </c>
      <c r="N1782" t="str">
        <f>IFERROR(SMALL($M$5:$M$9000,ROWS($M$5:M1782)),"")</f>
        <v/>
      </c>
      <c r="P1782" t="s">
        <v>138</v>
      </c>
      <c r="Q1782" t="s">
        <v>1318</v>
      </c>
      <c r="R1782">
        <v>195648</v>
      </c>
      <c r="S1782" s="388">
        <f>ROWS(R$5:R1782)</f>
        <v>1778</v>
      </c>
      <c r="T1782" s="388" t="str">
        <f>IF(_xlfn.IFNA(VLOOKUP(P1782,$AG$3:$AH$83,2,FALSE),"")='11.1'!$D$5,TXM!S1782,"")</f>
        <v/>
      </c>
      <c r="U1782" t="str">
        <f>IFERROR(SMALL($T$5:$T$9000,ROWS($T$5:T1782)),"")</f>
        <v/>
      </c>
    </row>
    <row r="1783" spans="1:21" ht="14.4" customHeight="1" x14ac:dyDescent="0.3">
      <c r="A1783" s="371" t="s">
        <v>138</v>
      </c>
      <c r="B1783" t="s">
        <v>793</v>
      </c>
      <c r="C1783" s="372">
        <v>1207443</v>
      </c>
      <c r="D1783" s="388">
        <f>ROWS(C$5:C1783)</f>
        <v>1779</v>
      </c>
      <c r="E1783" s="388" t="str">
        <f>IF(_xlfn.IFNA(VLOOKUP(A1783,$AG$3:$AH$83,2,FALSE),"")='11.1'!$D$5,TXM!D1783,"")</f>
        <v/>
      </c>
      <c r="F1783" t="str">
        <f>IFERROR(SMALL($E$5:$E$9000,ROWS($E$5:E1783)),"")</f>
        <v/>
      </c>
      <c r="I1783" s="371" t="s">
        <v>48</v>
      </c>
      <c r="J1783" t="s">
        <v>103</v>
      </c>
      <c r="K1783" s="372">
        <v>19388308</v>
      </c>
      <c r="L1783" s="388">
        <f>ROWS(K$5:K1783)</f>
        <v>1779</v>
      </c>
      <c r="M1783" s="388" t="str">
        <f>IF(_xlfn.IFNA(VLOOKUP(I1783,$AG$3:$AH$83,2,FALSE),"")='11.1'!$D$5,TXM!L1783,"")</f>
        <v/>
      </c>
      <c r="N1783" t="str">
        <f>IFERROR(SMALL($M$5:$M$9000,ROWS($M$5:M1783)),"")</f>
        <v/>
      </c>
      <c r="P1783" t="s">
        <v>138</v>
      </c>
      <c r="Q1783" t="s">
        <v>95</v>
      </c>
      <c r="R1783">
        <v>140000</v>
      </c>
      <c r="S1783" s="388">
        <f>ROWS(R$5:R1783)</f>
        <v>1779</v>
      </c>
      <c r="T1783" s="388" t="str">
        <f>IF(_xlfn.IFNA(VLOOKUP(P1783,$AG$3:$AH$83,2,FALSE),"")='11.1'!$D$5,TXM!S1783,"")</f>
        <v/>
      </c>
      <c r="U1783" t="str">
        <f>IFERROR(SMALL($T$5:$T$9000,ROWS($T$5:T1783)),"")</f>
        <v/>
      </c>
    </row>
    <row r="1784" spans="1:21" ht="14.4" customHeight="1" x14ac:dyDescent="0.3">
      <c r="A1784" s="371" t="s">
        <v>138</v>
      </c>
      <c r="B1784" t="s">
        <v>869</v>
      </c>
      <c r="C1784" s="372">
        <v>1144920</v>
      </c>
      <c r="D1784" s="388">
        <f>ROWS(C$5:C1784)</f>
        <v>1780</v>
      </c>
      <c r="E1784" s="388" t="str">
        <f>IF(_xlfn.IFNA(VLOOKUP(A1784,$AG$3:$AH$83,2,FALSE),"")='11.1'!$D$5,TXM!D1784,"")</f>
        <v/>
      </c>
      <c r="F1784" t="str">
        <f>IFERROR(SMALL($E$5:$E$9000,ROWS($E$5:E1784)),"")</f>
        <v/>
      </c>
      <c r="I1784" s="371" t="s">
        <v>48</v>
      </c>
      <c r="J1784" t="s">
        <v>102</v>
      </c>
      <c r="K1784" s="372">
        <v>17781104</v>
      </c>
      <c r="L1784" s="388">
        <f>ROWS(K$5:K1784)</f>
        <v>1780</v>
      </c>
      <c r="M1784" s="388" t="str">
        <f>IF(_xlfn.IFNA(VLOOKUP(I1784,$AG$3:$AH$83,2,FALSE),"")='11.1'!$D$5,TXM!L1784,"")</f>
        <v/>
      </c>
      <c r="N1784" t="str">
        <f>IFERROR(SMALL($M$5:$M$9000,ROWS($M$5:M1784)),"")</f>
        <v/>
      </c>
      <c r="P1784" t="s">
        <v>138</v>
      </c>
      <c r="Q1784" t="s">
        <v>859</v>
      </c>
      <c r="R1784">
        <v>138511</v>
      </c>
      <c r="S1784" s="388">
        <f>ROWS(R$5:R1784)</f>
        <v>1780</v>
      </c>
      <c r="T1784" s="388" t="str">
        <f>IF(_xlfn.IFNA(VLOOKUP(P1784,$AG$3:$AH$83,2,FALSE),"")='11.1'!$D$5,TXM!S1784,"")</f>
        <v/>
      </c>
      <c r="U1784" t="str">
        <f>IFERROR(SMALL($T$5:$T$9000,ROWS($T$5:T1784)),"")</f>
        <v/>
      </c>
    </row>
    <row r="1785" spans="1:21" ht="14.4" customHeight="1" x14ac:dyDescent="0.3">
      <c r="A1785" s="371" t="s">
        <v>138</v>
      </c>
      <c r="B1785" t="s">
        <v>1275</v>
      </c>
      <c r="C1785" s="372">
        <v>753777</v>
      </c>
      <c r="D1785" s="388">
        <f>ROWS(C$5:C1785)</f>
        <v>1781</v>
      </c>
      <c r="E1785" s="388" t="str">
        <f>IF(_xlfn.IFNA(VLOOKUP(A1785,$AG$3:$AH$83,2,FALSE),"")='11.1'!$D$5,TXM!D1785,"")</f>
        <v/>
      </c>
      <c r="F1785" t="str">
        <f>IFERROR(SMALL($E$5:$E$9000,ROWS($E$5:E1785)),"")</f>
        <v/>
      </c>
      <c r="I1785" s="371" t="s">
        <v>48</v>
      </c>
      <c r="J1785" t="s">
        <v>775</v>
      </c>
      <c r="K1785" s="372">
        <v>12843240</v>
      </c>
      <c r="L1785" s="388">
        <f>ROWS(K$5:K1785)</f>
        <v>1781</v>
      </c>
      <c r="M1785" s="388" t="str">
        <f>IF(_xlfn.IFNA(VLOOKUP(I1785,$AG$3:$AH$83,2,FALSE),"")='11.1'!$D$5,TXM!L1785,"")</f>
        <v/>
      </c>
      <c r="N1785" t="str">
        <f>IFERROR(SMALL($M$5:$M$9000,ROWS($M$5:M1785)),"")</f>
        <v/>
      </c>
      <c r="P1785" t="s">
        <v>138</v>
      </c>
      <c r="Q1785" t="s">
        <v>96</v>
      </c>
      <c r="R1785">
        <v>115761</v>
      </c>
      <c r="S1785" s="388">
        <f>ROWS(R$5:R1785)</f>
        <v>1781</v>
      </c>
      <c r="T1785" s="388" t="str">
        <f>IF(_xlfn.IFNA(VLOOKUP(P1785,$AG$3:$AH$83,2,FALSE),"")='11.1'!$D$5,TXM!S1785,"")</f>
        <v/>
      </c>
      <c r="U1785" t="str">
        <f>IFERROR(SMALL($T$5:$T$9000,ROWS($T$5:T1785)),"")</f>
        <v/>
      </c>
    </row>
    <row r="1786" spans="1:21" ht="14.4" customHeight="1" x14ac:dyDescent="0.3">
      <c r="A1786" s="371" t="s">
        <v>138</v>
      </c>
      <c r="B1786" t="s">
        <v>775</v>
      </c>
      <c r="C1786" s="372">
        <v>648708</v>
      </c>
      <c r="D1786" s="388">
        <f>ROWS(C$5:C1786)</f>
        <v>1782</v>
      </c>
      <c r="E1786" s="388" t="str">
        <f>IF(_xlfn.IFNA(VLOOKUP(A1786,$AG$3:$AH$83,2,FALSE),"")='11.1'!$D$5,TXM!D1786,"")</f>
        <v/>
      </c>
      <c r="F1786" t="str">
        <f>IFERROR(SMALL($E$5:$E$9000,ROWS($E$5:E1786)),"")</f>
        <v/>
      </c>
      <c r="I1786" s="371" t="s">
        <v>48</v>
      </c>
      <c r="J1786" t="s">
        <v>98</v>
      </c>
      <c r="K1786" s="372">
        <v>10852100</v>
      </c>
      <c r="L1786" s="388">
        <f>ROWS(K$5:K1786)</f>
        <v>1782</v>
      </c>
      <c r="M1786" s="388" t="str">
        <f>IF(_xlfn.IFNA(VLOOKUP(I1786,$AG$3:$AH$83,2,FALSE),"")='11.1'!$D$5,TXM!L1786,"")</f>
        <v/>
      </c>
      <c r="N1786" t="str">
        <f>IFERROR(SMALL($M$5:$M$9000,ROWS($M$5:M1786)),"")</f>
        <v/>
      </c>
      <c r="P1786" t="s">
        <v>138</v>
      </c>
      <c r="Q1786" t="s">
        <v>861</v>
      </c>
      <c r="R1786">
        <v>113006</v>
      </c>
      <c r="S1786" s="388">
        <f>ROWS(R$5:R1786)</f>
        <v>1782</v>
      </c>
      <c r="T1786" s="388" t="str">
        <f>IF(_xlfn.IFNA(VLOOKUP(P1786,$AG$3:$AH$83,2,FALSE),"")='11.1'!$D$5,TXM!S1786,"")</f>
        <v/>
      </c>
      <c r="U1786" t="str">
        <f>IFERROR(SMALL($T$5:$T$9000,ROWS($T$5:T1786)),"")</f>
        <v/>
      </c>
    </row>
    <row r="1787" spans="1:21" ht="14.4" customHeight="1" x14ac:dyDescent="0.3">
      <c r="A1787" s="371" t="s">
        <v>138</v>
      </c>
      <c r="B1787" t="s">
        <v>835</v>
      </c>
      <c r="C1787" s="372">
        <v>503590</v>
      </c>
      <c r="D1787" s="388">
        <f>ROWS(C$5:C1787)</f>
        <v>1783</v>
      </c>
      <c r="E1787" s="388" t="str">
        <f>IF(_xlfn.IFNA(VLOOKUP(A1787,$AG$3:$AH$83,2,FALSE),"")='11.1'!$D$5,TXM!D1787,"")</f>
        <v/>
      </c>
      <c r="F1787" t="str">
        <f>IFERROR(SMALL($E$5:$E$9000,ROWS($E$5:E1787)),"")</f>
        <v/>
      </c>
      <c r="I1787" s="371" t="s">
        <v>48</v>
      </c>
      <c r="J1787" t="s">
        <v>106</v>
      </c>
      <c r="K1787" s="372">
        <v>6738499</v>
      </c>
      <c r="L1787" s="388">
        <f>ROWS(K$5:K1787)</f>
        <v>1783</v>
      </c>
      <c r="M1787" s="388" t="str">
        <f>IF(_xlfn.IFNA(VLOOKUP(I1787,$AG$3:$AH$83,2,FALSE),"")='11.1'!$D$5,TXM!L1787,"")</f>
        <v/>
      </c>
      <c r="N1787" t="str">
        <f>IFERROR(SMALL($M$5:$M$9000,ROWS($M$5:M1787)),"")</f>
        <v/>
      </c>
      <c r="P1787" t="s">
        <v>138</v>
      </c>
      <c r="Q1787" t="s">
        <v>1500</v>
      </c>
      <c r="R1787">
        <v>110935</v>
      </c>
      <c r="S1787" s="388">
        <f>ROWS(R$5:R1787)</f>
        <v>1783</v>
      </c>
      <c r="T1787" s="388" t="str">
        <f>IF(_xlfn.IFNA(VLOOKUP(P1787,$AG$3:$AH$83,2,FALSE),"")='11.1'!$D$5,TXM!S1787,"")</f>
        <v/>
      </c>
      <c r="U1787" t="str">
        <f>IFERROR(SMALL($T$5:$T$9000,ROWS($T$5:T1787)),"")</f>
        <v/>
      </c>
    </row>
    <row r="1788" spans="1:21" ht="14.4" customHeight="1" x14ac:dyDescent="0.3">
      <c r="A1788" s="371" t="s">
        <v>138</v>
      </c>
      <c r="B1788" t="s">
        <v>98</v>
      </c>
      <c r="C1788" s="372">
        <v>421372</v>
      </c>
      <c r="D1788" s="388">
        <f>ROWS(C$5:C1788)</f>
        <v>1784</v>
      </c>
      <c r="E1788" s="388" t="str">
        <f>IF(_xlfn.IFNA(VLOOKUP(A1788,$AG$3:$AH$83,2,FALSE),"")='11.1'!$D$5,TXM!D1788,"")</f>
        <v/>
      </c>
      <c r="F1788" t="str">
        <f>IFERROR(SMALL($E$5:$E$9000,ROWS($E$5:E1788)),"")</f>
        <v/>
      </c>
      <c r="I1788" s="371" t="s">
        <v>48</v>
      </c>
      <c r="J1788" t="s">
        <v>101</v>
      </c>
      <c r="K1788" s="372">
        <v>5419033</v>
      </c>
      <c r="L1788" s="388">
        <f>ROWS(K$5:K1788)</f>
        <v>1784</v>
      </c>
      <c r="M1788" s="388" t="str">
        <f>IF(_xlfn.IFNA(VLOOKUP(I1788,$AG$3:$AH$83,2,FALSE),"")='11.1'!$D$5,TXM!L1788,"")</f>
        <v/>
      </c>
      <c r="N1788" t="str">
        <f>IFERROR(SMALL($M$5:$M$9000,ROWS($M$5:M1788)),"")</f>
        <v/>
      </c>
      <c r="P1788" t="s">
        <v>138</v>
      </c>
      <c r="Q1788" t="s">
        <v>1240</v>
      </c>
      <c r="R1788">
        <v>109966</v>
      </c>
      <c r="S1788" s="388">
        <f>ROWS(R$5:R1788)</f>
        <v>1784</v>
      </c>
      <c r="T1788" s="388" t="str">
        <f>IF(_xlfn.IFNA(VLOOKUP(P1788,$AG$3:$AH$83,2,FALSE),"")='11.1'!$D$5,TXM!S1788,"")</f>
        <v/>
      </c>
      <c r="U1788" t="str">
        <f>IFERROR(SMALL($T$5:$T$9000,ROWS($T$5:T1788)),"")</f>
        <v/>
      </c>
    </row>
    <row r="1789" spans="1:21" ht="14.4" customHeight="1" x14ac:dyDescent="0.3">
      <c r="A1789" s="371" t="s">
        <v>138</v>
      </c>
      <c r="B1789" t="s">
        <v>809</v>
      </c>
      <c r="C1789" s="372">
        <v>321322</v>
      </c>
      <c r="D1789" s="388">
        <f>ROWS(C$5:C1789)</f>
        <v>1785</v>
      </c>
      <c r="E1789" s="388" t="str">
        <f>IF(_xlfn.IFNA(VLOOKUP(A1789,$AG$3:$AH$83,2,FALSE),"")='11.1'!$D$5,TXM!D1789,"")</f>
        <v/>
      </c>
      <c r="F1789" t="str">
        <f>IFERROR(SMALL($E$5:$E$9000,ROWS($E$5:E1789)),"")</f>
        <v/>
      </c>
      <c r="I1789" s="371" t="s">
        <v>48</v>
      </c>
      <c r="J1789" t="s">
        <v>99</v>
      </c>
      <c r="K1789" s="372">
        <v>4061499</v>
      </c>
      <c r="L1789" s="388">
        <f>ROWS(K$5:K1789)</f>
        <v>1785</v>
      </c>
      <c r="M1789" s="388" t="str">
        <f>IF(_xlfn.IFNA(VLOOKUP(I1789,$AG$3:$AH$83,2,FALSE),"")='11.1'!$D$5,TXM!L1789,"")</f>
        <v/>
      </c>
      <c r="N1789" t="str">
        <f>IFERROR(SMALL($M$5:$M$9000,ROWS($M$5:M1789)),"")</f>
        <v/>
      </c>
      <c r="P1789" t="s">
        <v>138</v>
      </c>
      <c r="Q1789" t="s">
        <v>1006</v>
      </c>
      <c r="R1789">
        <v>108662</v>
      </c>
      <c r="S1789" s="388">
        <f>ROWS(R$5:R1789)</f>
        <v>1785</v>
      </c>
      <c r="T1789" s="388" t="str">
        <f>IF(_xlfn.IFNA(VLOOKUP(P1789,$AG$3:$AH$83,2,FALSE),"")='11.1'!$D$5,TXM!S1789,"")</f>
        <v/>
      </c>
      <c r="U1789" t="str">
        <f>IFERROR(SMALL($T$5:$T$9000,ROWS($T$5:T1789)),"")</f>
        <v/>
      </c>
    </row>
    <row r="1790" spans="1:21" ht="14.4" customHeight="1" x14ac:dyDescent="0.3">
      <c r="A1790" s="371" t="s">
        <v>138</v>
      </c>
      <c r="B1790" t="s">
        <v>865</v>
      </c>
      <c r="C1790" s="372">
        <v>313462</v>
      </c>
      <c r="D1790" s="388">
        <f>ROWS(C$5:C1790)</f>
        <v>1786</v>
      </c>
      <c r="E1790" s="388" t="str">
        <f>IF(_xlfn.IFNA(VLOOKUP(A1790,$AG$3:$AH$83,2,FALSE),"")='11.1'!$D$5,TXM!D1790,"")</f>
        <v/>
      </c>
      <c r="F1790" t="str">
        <f>IFERROR(SMALL($E$5:$E$9000,ROWS($E$5:E1790)),"")</f>
        <v/>
      </c>
      <c r="I1790" s="371" t="s">
        <v>48</v>
      </c>
      <c r="J1790" t="s">
        <v>849</v>
      </c>
      <c r="K1790" s="372">
        <v>3396396</v>
      </c>
      <c r="L1790" s="388">
        <f>ROWS(K$5:K1790)</f>
        <v>1786</v>
      </c>
      <c r="M1790" s="388" t="str">
        <f>IF(_xlfn.IFNA(VLOOKUP(I1790,$AG$3:$AH$83,2,FALSE),"")='11.1'!$D$5,TXM!L1790,"")</f>
        <v/>
      </c>
      <c r="N1790" t="str">
        <f>IFERROR(SMALL($M$5:$M$9000,ROWS($M$5:M1790)),"")</f>
        <v/>
      </c>
      <c r="P1790" t="s">
        <v>138</v>
      </c>
      <c r="Q1790" t="s">
        <v>1285</v>
      </c>
      <c r="R1790">
        <v>87950</v>
      </c>
      <c r="S1790" s="388">
        <f>ROWS(R$5:R1790)</f>
        <v>1786</v>
      </c>
      <c r="T1790" s="388" t="str">
        <f>IF(_xlfn.IFNA(VLOOKUP(P1790,$AG$3:$AH$83,2,FALSE),"")='11.1'!$D$5,TXM!S1790,"")</f>
        <v/>
      </c>
      <c r="U1790" t="str">
        <f>IFERROR(SMALL($T$5:$T$9000,ROWS($T$5:T1790)),"")</f>
        <v/>
      </c>
    </row>
    <row r="1791" spans="1:21" ht="14.4" customHeight="1" x14ac:dyDescent="0.3">
      <c r="A1791" s="371" t="s">
        <v>138</v>
      </c>
      <c r="B1791" t="s">
        <v>855</v>
      </c>
      <c r="C1791" s="372">
        <v>250279</v>
      </c>
      <c r="D1791" s="388">
        <f>ROWS(C$5:C1791)</f>
        <v>1787</v>
      </c>
      <c r="E1791" s="388" t="str">
        <f>IF(_xlfn.IFNA(VLOOKUP(A1791,$AG$3:$AH$83,2,FALSE),"")='11.1'!$D$5,TXM!D1791,"")</f>
        <v/>
      </c>
      <c r="F1791" t="str">
        <f>IFERROR(SMALL($E$5:$E$9000,ROWS($E$5:E1791)),"")</f>
        <v/>
      </c>
      <c r="I1791" s="371" t="s">
        <v>48</v>
      </c>
      <c r="J1791" t="s">
        <v>823</v>
      </c>
      <c r="K1791" s="372">
        <v>2871620</v>
      </c>
      <c r="L1791" s="388">
        <f>ROWS(K$5:K1791)</f>
        <v>1787</v>
      </c>
      <c r="M1791" s="388" t="str">
        <f>IF(_xlfn.IFNA(VLOOKUP(I1791,$AG$3:$AH$83,2,FALSE),"")='11.1'!$D$5,TXM!L1791,"")</f>
        <v/>
      </c>
      <c r="N1791" t="str">
        <f>IFERROR(SMALL($M$5:$M$9000,ROWS($M$5:M1791)),"")</f>
        <v/>
      </c>
      <c r="P1791" t="s">
        <v>138</v>
      </c>
      <c r="Q1791" t="s">
        <v>773</v>
      </c>
      <c r="R1791">
        <v>57698</v>
      </c>
      <c r="S1791" s="388">
        <f>ROWS(R$5:R1791)</f>
        <v>1787</v>
      </c>
      <c r="T1791" s="388" t="str">
        <f>IF(_xlfn.IFNA(VLOOKUP(P1791,$AG$3:$AH$83,2,FALSE),"")='11.1'!$D$5,TXM!S1791,"")</f>
        <v/>
      </c>
      <c r="U1791" t="str">
        <f>IFERROR(SMALL($T$5:$T$9000,ROWS($T$5:T1791)),"")</f>
        <v/>
      </c>
    </row>
    <row r="1792" spans="1:21" ht="14.4" customHeight="1" x14ac:dyDescent="0.3">
      <c r="A1792" s="371" t="s">
        <v>138</v>
      </c>
      <c r="B1792" t="s">
        <v>773</v>
      </c>
      <c r="C1792" s="372">
        <v>226533</v>
      </c>
      <c r="D1792" s="388">
        <f>ROWS(C$5:C1792)</f>
        <v>1788</v>
      </c>
      <c r="E1792" s="388" t="str">
        <f>IF(_xlfn.IFNA(VLOOKUP(A1792,$AG$3:$AH$83,2,FALSE),"")='11.1'!$D$5,TXM!D1792,"")</f>
        <v/>
      </c>
      <c r="F1792" t="str">
        <f>IFERROR(SMALL($E$5:$E$9000,ROWS($E$5:E1792)),"")</f>
        <v/>
      </c>
      <c r="I1792" s="371" t="s">
        <v>48</v>
      </c>
      <c r="J1792" t="s">
        <v>107</v>
      </c>
      <c r="K1792" s="372">
        <v>1968200</v>
      </c>
      <c r="L1792" s="388">
        <f>ROWS(K$5:K1792)</f>
        <v>1788</v>
      </c>
      <c r="M1792" s="388" t="str">
        <f>IF(_xlfn.IFNA(VLOOKUP(I1792,$AG$3:$AH$83,2,FALSE),"")='11.1'!$D$5,TXM!L1792,"")</f>
        <v/>
      </c>
      <c r="N1792" t="str">
        <f>IFERROR(SMALL($M$5:$M$9000,ROWS($M$5:M1792)),"")</f>
        <v/>
      </c>
      <c r="P1792" t="s">
        <v>138</v>
      </c>
      <c r="Q1792" t="s">
        <v>1005</v>
      </c>
      <c r="R1792">
        <v>46573</v>
      </c>
      <c r="S1792" s="388">
        <f>ROWS(R$5:R1792)</f>
        <v>1788</v>
      </c>
      <c r="T1792" s="388" t="str">
        <f>IF(_xlfn.IFNA(VLOOKUP(P1792,$AG$3:$AH$83,2,FALSE),"")='11.1'!$D$5,TXM!S1792,"")</f>
        <v/>
      </c>
      <c r="U1792" t="str">
        <f>IFERROR(SMALL($T$5:$T$9000,ROWS($T$5:T1792)),"")</f>
        <v/>
      </c>
    </row>
    <row r="1793" spans="1:21" ht="14.4" customHeight="1" x14ac:dyDescent="0.3">
      <c r="A1793" s="371" t="s">
        <v>138</v>
      </c>
      <c r="B1793" t="s">
        <v>1002</v>
      </c>
      <c r="C1793" s="372">
        <v>171267</v>
      </c>
      <c r="D1793" s="388">
        <f>ROWS(C$5:C1793)</f>
        <v>1789</v>
      </c>
      <c r="E1793" s="388" t="str">
        <f>IF(_xlfn.IFNA(VLOOKUP(A1793,$AG$3:$AH$83,2,FALSE),"")='11.1'!$D$5,TXM!D1793,"")</f>
        <v/>
      </c>
      <c r="F1793" t="str">
        <f>IFERROR(SMALL($E$5:$E$9000,ROWS($E$5:E1793)),"")</f>
        <v/>
      </c>
      <c r="I1793" s="371" t="s">
        <v>48</v>
      </c>
      <c r="J1793" t="s">
        <v>1434</v>
      </c>
      <c r="K1793" s="372">
        <v>1498971</v>
      </c>
      <c r="L1793" s="388">
        <f>ROWS(K$5:K1793)</f>
        <v>1789</v>
      </c>
      <c r="M1793" s="388" t="str">
        <f>IF(_xlfn.IFNA(VLOOKUP(I1793,$AG$3:$AH$83,2,FALSE),"")='11.1'!$D$5,TXM!L1793,"")</f>
        <v/>
      </c>
      <c r="N1793" t="str">
        <f>IFERROR(SMALL($M$5:$M$9000,ROWS($M$5:M1793)),"")</f>
        <v/>
      </c>
      <c r="P1793" t="s">
        <v>138</v>
      </c>
      <c r="Q1793" t="s">
        <v>171</v>
      </c>
      <c r="R1793">
        <v>40491</v>
      </c>
      <c r="S1793" s="388">
        <f>ROWS(R$5:R1793)</f>
        <v>1789</v>
      </c>
      <c r="T1793" s="388" t="str">
        <f>IF(_xlfn.IFNA(VLOOKUP(P1793,$AG$3:$AH$83,2,FALSE),"")='11.1'!$D$5,TXM!S1793,"")</f>
        <v/>
      </c>
      <c r="U1793" t="str">
        <f>IFERROR(SMALL($T$5:$T$9000,ROWS($T$5:T1793)),"")</f>
        <v/>
      </c>
    </row>
    <row r="1794" spans="1:21" ht="14.4" customHeight="1" x14ac:dyDescent="0.3">
      <c r="A1794" s="371" t="s">
        <v>138</v>
      </c>
      <c r="B1794" t="s">
        <v>91</v>
      </c>
      <c r="C1794" s="372">
        <v>136368</v>
      </c>
      <c r="D1794" s="388">
        <f>ROWS(C$5:C1794)</f>
        <v>1790</v>
      </c>
      <c r="E1794" s="388" t="str">
        <f>IF(_xlfn.IFNA(VLOOKUP(A1794,$AG$3:$AH$83,2,FALSE),"")='11.1'!$D$5,TXM!D1794,"")</f>
        <v/>
      </c>
      <c r="F1794" t="str">
        <f>IFERROR(SMALL($E$5:$E$9000,ROWS($E$5:E1794)),"")</f>
        <v/>
      </c>
      <c r="I1794" s="371" t="s">
        <v>48</v>
      </c>
      <c r="J1794" t="s">
        <v>837</v>
      </c>
      <c r="K1794" s="372">
        <v>1173106</v>
      </c>
      <c r="L1794" s="388">
        <f>ROWS(K$5:K1794)</f>
        <v>1790</v>
      </c>
      <c r="M1794" s="388" t="str">
        <f>IF(_xlfn.IFNA(VLOOKUP(I1794,$AG$3:$AH$83,2,FALSE),"")='11.1'!$D$5,TXM!L1794,"")</f>
        <v/>
      </c>
      <c r="N1794" t="str">
        <f>IFERROR(SMALL($M$5:$M$9000,ROWS($M$5:M1794)),"")</f>
        <v/>
      </c>
      <c r="P1794" t="s">
        <v>138</v>
      </c>
      <c r="Q1794" t="s">
        <v>105</v>
      </c>
      <c r="R1794">
        <v>29974</v>
      </c>
      <c r="S1794" s="388">
        <f>ROWS(R$5:R1794)</f>
        <v>1790</v>
      </c>
      <c r="T1794" s="388" t="str">
        <f>IF(_xlfn.IFNA(VLOOKUP(P1794,$AG$3:$AH$83,2,FALSE),"")='11.1'!$D$5,TXM!S1794,"")</f>
        <v/>
      </c>
      <c r="U1794" t="str">
        <f>IFERROR(SMALL($T$5:$T$9000,ROWS($T$5:T1794)),"")</f>
        <v/>
      </c>
    </row>
    <row r="1795" spans="1:21" ht="14.4" customHeight="1" x14ac:dyDescent="0.3">
      <c r="A1795" s="371" t="s">
        <v>138</v>
      </c>
      <c r="B1795" t="s">
        <v>108</v>
      </c>
      <c r="C1795" s="372">
        <v>134620</v>
      </c>
      <c r="D1795" s="388">
        <f>ROWS(C$5:C1795)</f>
        <v>1791</v>
      </c>
      <c r="E1795" s="388" t="str">
        <f>IF(_xlfn.IFNA(VLOOKUP(A1795,$AG$3:$AH$83,2,FALSE),"")='11.1'!$D$5,TXM!D1795,"")</f>
        <v/>
      </c>
      <c r="F1795" t="str">
        <f>IFERROR(SMALL($E$5:$E$9000,ROWS($E$5:E1795)),"")</f>
        <v/>
      </c>
      <c r="I1795" s="371" t="s">
        <v>48</v>
      </c>
      <c r="J1795" t="s">
        <v>1000</v>
      </c>
      <c r="K1795" s="372">
        <v>1136889</v>
      </c>
      <c r="L1795" s="388">
        <f>ROWS(K$5:K1795)</f>
        <v>1791</v>
      </c>
      <c r="M1795" s="388" t="str">
        <f>IF(_xlfn.IFNA(VLOOKUP(I1795,$AG$3:$AH$83,2,FALSE),"")='11.1'!$D$5,TXM!L1795,"")</f>
        <v/>
      </c>
      <c r="N1795" t="str">
        <f>IFERROR(SMALL($M$5:$M$9000,ROWS($M$5:M1795)),"")</f>
        <v/>
      </c>
      <c r="P1795" t="s">
        <v>138</v>
      </c>
      <c r="Q1795" t="s">
        <v>1434</v>
      </c>
      <c r="R1795">
        <v>22101</v>
      </c>
      <c r="S1795" s="388">
        <f>ROWS(R$5:R1795)</f>
        <v>1791</v>
      </c>
      <c r="T1795" s="388" t="str">
        <f>IF(_xlfn.IFNA(VLOOKUP(P1795,$AG$3:$AH$83,2,FALSE),"")='11.1'!$D$5,TXM!S1795,"")</f>
        <v/>
      </c>
      <c r="U1795" t="str">
        <f>IFERROR(SMALL($T$5:$T$9000,ROWS($T$5:T1795)),"")</f>
        <v/>
      </c>
    </row>
    <row r="1796" spans="1:21" ht="14.4" customHeight="1" x14ac:dyDescent="0.3">
      <c r="A1796" s="371" t="s">
        <v>138</v>
      </c>
      <c r="B1796" t="s">
        <v>95</v>
      </c>
      <c r="C1796" s="372">
        <v>124519</v>
      </c>
      <c r="D1796" s="388">
        <f>ROWS(C$5:C1796)</f>
        <v>1792</v>
      </c>
      <c r="E1796" s="388" t="str">
        <f>IF(_xlfn.IFNA(VLOOKUP(A1796,$AG$3:$AH$83,2,FALSE),"")='11.1'!$D$5,TXM!D1796,"")</f>
        <v/>
      </c>
      <c r="F1796" t="str">
        <f>IFERROR(SMALL($E$5:$E$9000,ROWS($E$5:E1796)),"")</f>
        <v/>
      </c>
      <c r="I1796" s="371" t="s">
        <v>48</v>
      </c>
      <c r="J1796" t="s">
        <v>835</v>
      </c>
      <c r="K1796" s="372">
        <v>775079</v>
      </c>
      <c r="L1796" s="388">
        <f>ROWS(K$5:K1796)</f>
        <v>1792</v>
      </c>
      <c r="M1796" s="388" t="str">
        <f>IF(_xlfn.IFNA(VLOOKUP(I1796,$AG$3:$AH$83,2,FALSE),"")='11.1'!$D$5,TXM!L1796,"")</f>
        <v/>
      </c>
      <c r="N1796" t="str">
        <f>IFERROR(SMALL($M$5:$M$9000,ROWS($M$5:M1796)),"")</f>
        <v/>
      </c>
      <c r="P1796" t="s">
        <v>138</v>
      </c>
      <c r="Q1796" t="s">
        <v>823</v>
      </c>
      <c r="R1796">
        <v>16185</v>
      </c>
      <c r="S1796" s="388">
        <f>ROWS(R$5:R1796)</f>
        <v>1792</v>
      </c>
      <c r="T1796" s="388" t="str">
        <f>IF(_xlfn.IFNA(VLOOKUP(P1796,$AG$3:$AH$83,2,FALSE),"")='11.1'!$D$5,TXM!S1796,"")</f>
        <v/>
      </c>
      <c r="U1796" t="str">
        <f>IFERROR(SMALL($T$5:$T$9000,ROWS($T$5:T1796)),"")</f>
        <v/>
      </c>
    </row>
    <row r="1797" spans="1:21" ht="14.4" customHeight="1" x14ac:dyDescent="0.3">
      <c r="A1797" s="371" t="s">
        <v>138</v>
      </c>
      <c r="B1797" t="s">
        <v>785</v>
      </c>
      <c r="C1797" s="372">
        <v>124248</v>
      </c>
      <c r="D1797" s="388">
        <f>ROWS(C$5:C1797)</f>
        <v>1793</v>
      </c>
      <c r="E1797" s="388" t="str">
        <f>IF(_xlfn.IFNA(VLOOKUP(A1797,$AG$3:$AH$83,2,FALSE),"")='11.1'!$D$5,TXM!D1797,"")</f>
        <v/>
      </c>
      <c r="F1797" t="str">
        <f>IFERROR(SMALL($E$5:$E$9000,ROWS($E$5:E1797)),"")</f>
        <v/>
      </c>
      <c r="I1797" s="371" t="s">
        <v>48</v>
      </c>
      <c r="J1797" t="s">
        <v>97</v>
      </c>
      <c r="K1797" s="372">
        <v>605650</v>
      </c>
      <c r="L1797" s="388">
        <f>ROWS(K$5:K1797)</f>
        <v>1793</v>
      </c>
      <c r="M1797" s="388" t="str">
        <f>IF(_xlfn.IFNA(VLOOKUP(I1797,$AG$3:$AH$83,2,FALSE),"")='11.1'!$D$5,TXM!L1797,"")</f>
        <v/>
      </c>
      <c r="N1797" t="str">
        <f>IFERROR(SMALL($M$5:$M$9000,ROWS($M$5:M1797)),"")</f>
        <v/>
      </c>
      <c r="P1797" t="s">
        <v>138</v>
      </c>
      <c r="Q1797" t="s">
        <v>775</v>
      </c>
      <c r="R1797">
        <v>15369</v>
      </c>
      <c r="S1797" s="388">
        <f>ROWS(R$5:R1797)</f>
        <v>1793</v>
      </c>
      <c r="T1797" s="388" t="str">
        <f>IF(_xlfn.IFNA(VLOOKUP(P1797,$AG$3:$AH$83,2,FALSE),"")='11.1'!$D$5,TXM!S1797,"")</f>
        <v/>
      </c>
      <c r="U1797" t="str">
        <f>IFERROR(SMALL($T$5:$T$9000,ROWS($T$5:T1797)),"")</f>
        <v/>
      </c>
    </row>
    <row r="1798" spans="1:21" ht="14.4" customHeight="1" x14ac:dyDescent="0.3">
      <c r="A1798" s="371" t="s">
        <v>138</v>
      </c>
      <c r="B1798" t="s">
        <v>1005</v>
      </c>
      <c r="C1798" s="372">
        <v>110789</v>
      </c>
      <c r="D1798" s="388">
        <f>ROWS(C$5:C1798)</f>
        <v>1794</v>
      </c>
      <c r="E1798" s="388" t="str">
        <f>IF(_xlfn.IFNA(VLOOKUP(A1798,$AG$3:$AH$83,2,FALSE),"")='11.1'!$D$5,TXM!D1798,"")</f>
        <v/>
      </c>
      <c r="F1798" t="str">
        <f>IFERROR(SMALL($E$5:$E$9000,ROWS($E$5:E1798)),"")</f>
        <v/>
      </c>
      <c r="I1798" s="371" t="s">
        <v>48</v>
      </c>
      <c r="J1798" t="s">
        <v>843</v>
      </c>
      <c r="K1798" s="372">
        <v>515237</v>
      </c>
      <c r="L1798" s="388">
        <f>ROWS(K$5:K1798)</f>
        <v>1794</v>
      </c>
      <c r="M1798" s="388" t="str">
        <f>IF(_xlfn.IFNA(VLOOKUP(I1798,$AG$3:$AH$83,2,FALSE),"")='11.1'!$D$5,TXM!L1798,"")</f>
        <v/>
      </c>
      <c r="N1798" t="str">
        <f>IFERROR(SMALL($M$5:$M$9000,ROWS($M$5:M1798)),"")</f>
        <v/>
      </c>
      <c r="P1798" t="s">
        <v>138</v>
      </c>
      <c r="Q1798" t="s">
        <v>835</v>
      </c>
      <c r="R1798">
        <v>12555</v>
      </c>
      <c r="S1798" s="388">
        <f>ROWS(R$5:R1798)</f>
        <v>1794</v>
      </c>
      <c r="T1798" s="388" t="str">
        <f>IF(_xlfn.IFNA(VLOOKUP(P1798,$AG$3:$AH$83,2,FALSE),"")='11.1'!$D$5,TXM!S1798,"")</f>
        <v/>
      </c>
      <c r="U1798" t="str">
        <f>IFERROR(SMALL($T$5:$T$9000,ROWS($T$5:T1798)),"")</f>
        <v/>
      </c>
    </row>
    <row r="1799" spans="1:21" ht="14.4" customHeight="1" x14ac:dyDescent="0.3">
      <c r="A1799" s="371" t="s">
        <v>138</v>
      </c>
      <c r="B1799" t="s">
        <v>841</v>
      </c>
      <c r="C1799" s="372">
        <v>59493</v>
      </c>
      <c r="D1799" s="388">
        <f>ROWS(C$5:C1799)</f>
        <v>1795</v>
      </c>
      <c r="E1799" s="388" t="str">
        <f>IF(_xlfn.IFNA(VLOOKUP(A1799,$AG$3:$AH$83,2,FALSE),"")='11.1'!$D$5,TXM!D1799,"")</f>
        <v/>
      </c>
      <c r="F1799" t="str">
        <f>IFERROR(SMALL($E$5:$E$9000,ROWS($E$5:E1799)),"")</f>
        <v/>
      </c>
      <c r="I1799" s="371" t="s">
        <v>48</v>
      </c>
      <c r="J1799" t="s">
        <v>1441</v>
      </c>
      <c r="K1799" s="372">
        <v>371800</v>
      </c>
      <c r="L1799" s="388">
        <f>ROWS(K$5:K1799)</f>
        <v>1795</v>
      </c>
      <c r="M1799" s="388" t="str">
        <f>IF(_xlfn.IFNA(VLOOKUP(I1799,$AG$3:$AH$83,2,FALSE),"")='11.1'!$D$5,TXM!L1799,"")</f>
        <v/>
      </c>
      <c r="N1799" t="str">
        <f>IFERROR(SMALL($M$5:$M$9000,ROWS($M$5:M1799)),"")</f>
        <v/>
      </c>
      <c r="P1799" t="s">
        <v>138</v>
      </c>
      <c r="Q1799" t="s">
        <v>1252</v>
      </c>
      <c r="R1799">
        <v>6728</v>
      </c>
      <c r="S1799" s="388">
        <f>ROWS(R$5:R1799)</f>
        <v>1795</v>
      </c>
      <c r="T1799" s="388" t="str">
        <f>IF(_xlfn.IFNA(VLOOKUP(P1799,$AG$3:$AH$83,2,FALSE),"")='11.1'!$D$5,TXM!S1799,"")</f>
        <v/>
      </c>
      <c r="U1799" t="str">
        <f>IFERROR(SMALL($T$5:$T$9000,ROWS($T$5:T1799)),"")</f>
        <v/>
      </c>
    </row>
    <row r="1800" spans="1:21" ht="14.4" customHeight="1" x14ac:dyDescent="0.3">
      <c r="A1800" s="371" t="s">
        <v>138</v>
      </c>
      <c r="B1800" t="s">
        <v>797</v>
      </c>
      <c r="C1800" s="372">
        <v>56250</v>
      </c>
      <c r="D1800" s="388">
        <f>ROWS(C$5:C1800)</f>
        <v>1796</v>
      </c>
      <c r="E1800" s="388" t="str">
        <f>IF(_xlfn.IFNA(VLOOKUP(A1800,$AG$3:$AH$83,2,FALSE),"")='11.1'!$D$5,TXM!D1800,"")</f>
        <v/>
      </c>
      <c r="F1800" t="str">
        <f>IFERROR(SMALL($E$5:$E$9000,ROWS($E$5:E1800)),"")</f>
        <v/>
      </c>
      <c r="I1800" s="371" t="s">
        <v>48</v>
      </c>
      <c r="J1800" t="s">
        <v>773</v>
      </c>
      <c r="K1800" s="372">
        <v>349216</v>
      </c>
      <c r="L1800" s="388">
        <f>ROWS(K$5:K1800)</f>
        <v>1796</v>
      </c>
      <c r="M1800" s="388" t="str">
        <f>IF(_xlfn.IFNA(VLOOKUP(I1800,$AG$3:$AH$83,2,FALSE),"")='11.1'!$D$5,TXM!L1800,"")</f>
        <v/>
      </c>
      <c r="N1800" t="str">
        <f>IFERROR(SMALL($M$5:$M$9000,ROWS($M$5:M1800)),"")</f>
        <v/>
      </c>
      <c r="P1800" t="s">
        <v>138</v>
      </c>
      <c r="Q1800" t="s">
        <v>1365</v>
      </c>
      <c r="R1800">
        <v>5525</v>
      </c>
      <c r="S1800" s="388">
        <f>ROWS(R$5:R1800)</f>
        <v>1796</v>
      </c>
      <c r="T1800" s="388" t="str">
        <f>IF(_xlfn.IFNA(VLOOKUP(P1800,$AG$3:$AH$83,2,FALSE),"")='11.1'!$D$5,TXM!S1800,"")</f>
        <v/>
      </c>
      <c r="U1800" t="str">
        <f>IFERROR(SMALL($T$5:$T$9000,ROWS($T$5:T1800)),"")</f>
        <v/>
      </c>
    </row>
    <row r="1801" spans="1:21" ht="14.4" customHeight="1" x14ac:dyDescent="0.3">
      <c r="A1801" s="371" t="s">
        <v>138</v>
      </c>
      <c r="B1801" t="s">
        <v>106</v>
      </c>
      <c r="C1801" s="372">
        <v>55687</v>
      </c>
      <c r="D1801" s="388">
        <f>ROWS(C$5:C1801)</f>
        <v>1797</v>
      </c>
      <c r="E1801" s="388" t="str">
        <f>IF(_xlfn.IFNA(VLOOKUP(A1801,$AG$3:$AH$83,2,FALSE),"")='11.1'!$D$5,TXM!D1801,"")</f>
        <v/>
      </c>
      <c r="F1801" t="str">
        <f>IFERROR(SMALL($E$5:$E$9000,ROWS($E$5:E1801)),"")</f>
        <v/>
      </c>
      <c r="I1801" s="371" t="s">
        <v>48</v>
      </c>
      <c r="J1801" t="s">
        <v>863</v>
      </c>
      <c r="K1801" s="372">
        <v>308421</v>
      </c>
      <c r="L1801" s="388">
        <f>ROWS(K$5:K1801)</f>
        <v>1797</v>
      </c>
      <c r="M1801" s="388" t="str">
        <f>IF(_xlfn.IFNA(VLOOKUP(I1801,$AG$3:$AH$83,2,FALSE),"")='11.1'!$D$5,TXM!L1801,"")</f>
        <v/>
      </c>
      <c r="N1801" t="str">
        <f>IFERROR(SMALL($M$5:$M$9000,ROWS($M$5:M1801)),"")</f>
        <v/>
      </c>
      <c r="P1801" t="s">
        <v>138</v>
      </c>
      <c r="Q1801" t="s">
        <v>815</v>
      </c>
      <c r="R1801">
        <v>4660</v>
      </c>
      <c r="S1801" s="388">
        <f>ROWS(R$5:R1801)</f>
        <v>1797</v>
      </c>
      <c r="T1801" s="388" t="str">
        <f>IF(_xlfn.IFNA(VLOOKUP(P1801,$AG$3:$AH$83,2,FALSE),"")='11.1'!$D$5,TXM!S1801,"")</f>
        <v/>
      </c>
      <c r="U1801" t="str">
        <f>IFERROR(SMALL($T$5:$T$9000,ROWS($T$5:T1801)),"")</f>
        <v/>
      </c>
    </row>
    <row r="1802" spans="1:21" ht="14.4" customHeight="1" x14ac:dyDescent="0.3">
      <c r="A1802" s="371" t="s">
        <v>138</v>
      </c>
      <c r="B1802" t="s">
        <v>107</v>
      </c>
      <c r="C1802" s="372">
        <v>54834</v>
      </c>
      <c r="D1802" s="388">
        <f>ROWS(C$5:C1802)</f>
        <v>1798</v>
      </c>
      <c r="E1802" s="388" t="str">
        <f>IF(_xlfn.IFNA(VLOOKUP(A1802,$AG$3:$AH$83,2,FALSE),"")='11.1'!$D$5,TXM!D1802,"")</f>
        <v/>
      </c>
      <c r="F1802" t="str">
        <f>IFERROR(SMALL($E$5:$E$9000,ROWS($E$5:E1802)),"")</f>
        <v/>
      </c>
      <c r="I1802" s="371" t="s">
        <v>48</v>
      </c>
      <c r="J1802" t="s">
        <v>791</v>
      </c>
      <c r="K1802" s="372">
        <v>236300</v>
      </c>
      <c r="L1802" s="388">
        <f>ROWS(K$5:K1802)</f>
        <v>1798</v>
      </c>
      <c r="M1802" s="388" t="str">
        <f>IF(_xlfn.IFNA(VLOOKUP(I1802,$AG$3:$AH$83,2,FALSE),"")='11.1'!$D$5,TXM!L1802,"")</f>
        <v/>
      </c>
      <c r="N1802" t="str">
        <f>IFERROR(SMALL($M$5:$M$9000,ROWS($M$5:M1802)),"")</f>
        <v/>
      </c>
      <c r="P1802" t="s">
        <v>138</v>
      </c>
      <c r="Q1802" t="s">
        <v>93</v>
      </c>
      <c r="R1802">
        <v>2254</v>
      </c>
      <c r="S1802" s="388">
        <f>ROWS(R$5:R1802)</f>
        <v>1798</v>
      </c>
      <c r="T1802" s="388" t="str">
        <f>IF(_xlfn.IFNA(VLOOKUP(P1802,$AG$3:$AH$83,2,FALSE),"")='11.1'!$D$5,TXM!S1802,"")</f>
        <v/>
      </c>
      <c r="U1802" t="str">
        <f>IFERROR(SMALL($T$5:$T$9000,ROWS($T$5:T1802)),"")</f>
        <v/>
      </c>
    </row>
    <row r="1803" spans="1:21" ht="14.4" customHeight="1" x14ac:dyDescent="0.3">
      <c r="A1803" s="371" t="s">
        <v>138</v>
      </c>
      <c r="B1803" t="s">
        <v>104</v>
      </c>
      <c r="C1803" s="372">
        <v>43601</v>
      </c>
      <c r="D1803" s="388">
        <f>ROWS(C$5:C1803)</f>
        <v>1799</v>
      </c>
      <c r="E1803" s="388" t="str">
        <f>IF(_xlfn.IFNA(VLOOKUP(A1803,$AG$3:$AH$83,2,FALSE),"")='11.1'!$D$5,TXM!D1803,"")</f>
        <v/>
      </c>
      <c r="F1803" t="str">
        <f>IFERROR(SMALL($E$5:$E$9000,ROWS($E$5:E1803)),"")</f>
        <v/>
      </c>
      <c r="I1803" s="371" t="s">
        <v>48</v>
      </c>
      <c r="J1803" t="s">
        <v>100</v>
      </c>
      <c r="K1803" s="372">
        <v>173680</v>
      </c>
      <c r="L1803" s="388">
        <f>ROWS(K$5:K1803)</f>
        <v>1799</v>
      </c>
      <c r="M1803" s="388" t="str">
        <f>IF(_xlfn.IFNA(VLOOKUP(I1803,$AG$3:$AH$83,2,FALSE),"")='11.1'!$D$5,TXM!L1803,"")</f>
        <v/>
      </c>
      <c r="N1803" t="str">
        <f>IFERROR(SMALL($M$5:$M$9000,ROWS($M$5:M1803)),"")</f>
        <v/>
      </c>
      <c r="P1803" t="s">
        <v>138</v>
      </c>
      <c r="Q1803" t="s">
        <v>97</v>
      </c>
      <c r="R1803">
        <v>1250</v>
      </c>
      <c r="S1803" s="388">
        <f>ROWS(R$5:R1803)</f>
        <v>1799</v>
      </c>
      <c r="T1803" s="388" t="str">
        <f>IF(_xlfn.IFNA(VLOOKUP(P1803,$AG$3:$AH$83,2,FALSE),"")='11.1'!$D$5,TXM!S1803,"")</f>
        <v/>
      </c>
      <c r="U1803" t="str">
        <f>IFERROR(SMALL($T$5:$T$9000,ROWS($T$5:T1803)),"")</f>
        <v/>
      </c>
    </row>
    <row r="1804" spans="1:21" ht="14.4" customHeight="1" x14ac:dyDescent="0.3">
      <c r="A1804" s="371" t="s">
        <v>138</v>
      </c>
      <c r="B1804" t="s">
        <v>96</v>
      </c>
      <c r="C1804" s="372">
        <v>34574</v>
      </c>
      <c r="D1804" s="388">
        <f>ROWS(C$5:C1804)</f>
        <v>1800</v>
      </c>
      <c r="E1804" s="388" t="str">
        <f>IF(_xlfn.IFNA(VLOOKUP(A1804,$AG$3:$AH$83,2,FALSE),"")='11.1'!$D$5,TXM!D1804,"")</f>
        <v/>
      </c>
      <c r="F1804" t="str">
        <f>IFERROR(SMALL($E$5:$E$9000,ROWS($E$5:E1804)),"")</f>
        <v/>
      </c>
      <c r="I1804" s="371" t="s">
        <v>48</v>
      </c>
      <c r="J1804" t="s">
        <v>797</v>
      </c>
      <c r="K1804" s="372">
        <v>141000</v>
      </c>
      <c r="L1804" s="388">
        <f>ROWS(K$5:K1804)</f>
        <v>1800</v>
      </c>
      <c r="M1804" s="388" t="str">
        <f>IF(_xlfn.IFNA(VLOOKUP(I1804,$AG$3:$AH$83,2,FALSE),"")='11.1'!$D$5,TXM!L1804,"")</f>
        <v/>
      </c>
      <c r="N1804" t="str">
        <f>IFERROR(SMALL($M$5:$M$9000,ROWS($M$5:M1804)),"")</f>
        <v/>
      </c>
      <c r="P1804" t="s">
        <v>138</v>
      </c>
      <c r="Q1804" t="s">
        <v>799</v>
      </c>
      <c r="R1804">
        <v>244</v>
      </c>
      <c r="S1804" s="388">
        <f>ROWS(R$5:R1804)</f>
        <v>1800</v>
      </c>
      <c r="T1804" s="388" t="str">
        <f>IF(_xlfn.IFNA(VLOOKUP(P1804,$AG$3:$AH$83,2,FALSE),"")='11.1'!$D$5,TXM!S1804,"")</f>
        <v/>
      </c>
      <c r="U1804" t="str">
        <f>IFERROR(SMALL($T$5:$T$9000,ROWS($T$5:T1804)),"")</f>
        <v/>
      </c>
    </row>
    <row r="1805" spans="1:21" ht="14.4" customHeight="1" x14ac:dyDescent="0.3">
      <c r="A1805" s="371" t="s">
        <v>138</v>
      </c>
      <c r="B1805" t="s">
        <v>100</v>
      </c>
      <c r="C1805" s="372">
        <v>33000</v>
      </c>
      <c r="D1805" s="388">
        <f>ROWS(C$5:C1805)</f>
        <v>1801</v>
      </c>
      <c r="E1805" s="388" t="str">
        <f>IF(_xlfn.IFNA(VLOOKUP(A1805,$AG$3:$AH$83,2,FALSE),"")='11.1'!$D$5,TXM!D1805,"")</f>
        <v/>
      </c>
      <c r="F1805" t="str">
        <f>IFERROR(SMALL($E$5:$E$9000,ROWS($E$5:E1805)),"")</f>
        <v/>
      </c>
      <c r="I1805" s="371" t="s">
        <v>48</v>
      </c>
      <c r="J1805" t="s">
        <v>779</v>
      </c>
      <c r="K1805" s="372">
        <v>75152</v>
      </c>
      <c r="L1805" s="388">
        <f>ROWS(K$5:K1805)</f>
        <v>1801</v>
      </c>
      <c r="M1805" s="388" t="str">
        <f>IF(_xlfn.IFNA(VLOOKUP(I1805,$AG$3:$AH$83,2,FALSE),"")='11.1'!$D$5,TXM!L1805,"")</f>
        <v/>
      </c>
      <c r="N1805" t="str">
        <f>IFERROR(SMALL($M$5:$M$9000,ROWS($M$5:M1805)),"")</f>
        <v/>
      </c>
      <c r="P1805" t="s">
        <v>31</v>
      </c>
      <c r="Q1805" t="s">
        <v>845</v>
      </c>
      <c r="R1805">
        <v>156861255</v>
      </c>
      <c r="S1805" s="388">
        <f>ROWS(R$5:R1805)</f>
        <v>1801</v>
      </c>
      <c r="T1805" s="388" t="str">
        <f>IF(_xlfn.IFNA(VLOOKUP(P1805,$AG$3:$AH$83,2,FALSE),"")='11.1'!$D$5,TXM!S1805,"")</f>
        <v/>
      </c>
      <c r="U1805" t="str">
        <f>IFERROR(SMALL($T$5:$T$9000,ROWS($T$5:T1805)),"")</f>
        <v/>
      </c>
    </row>
    <row r="1806" spans="1:21" ht="14.4" customHeight="1" x14ac:dyDescent="0.3">
      <c r="A1806" s="371" t="s">
        <v>138</v>
      </c>
      <c r="B1806" t="s">
        <v>867</v>
      </c>
      <c r="C1806" s="372">
        <v>31500</v>
      </c>
      <c r="D1806" s="388">
        <f>ROWS(C$5:C1806)</f>
        <v>1802</v>
      </c>
      <c r="E1806" s="388" t="str">
        <f>IF(_xlfn.IFNA(VLOOKUP(A1806,$AG$3:$AH$83,2,FALSE),"")='11.1'!$D$5,TXM!D1806,"")</f>
        <v/>
      </c>
      <c r="F1806" t="str">
        <f>IFERROR(SMALL($E$5:$E$9000,ROWS($E$5:E1806)),"")</f>
        <v/>
      </c>
      <c r="I1806" s="371" t="s">
        <v>48</v>
      </c>
      <c r="J1806" t="s">
        <v>1003</v>
      </c>
      <c r="K1806" s="372">
        <v>72610</v>
      </c>
      <c r="L1806" s="388">
        <f>ROWS(K$5:K1806)</f>
        <v>1802</v>
      </c>
      <c r="M1806" s="388" t="str">
        <f>IF(_xlfn.IFNA(VLOOKUP(I1806,$AG$3:$AH$83,2,FALSE),"")='11.1'!$D$5,TXM!L1806,"")</f>
        <v/>
      </c>
      <c r="N1806" t="str">
        <f>IFERROR(SMALL($M$5:$M$9000,ROWS($M$5:M1806)),"")</f>
        <v/>
      </c>
      <c r="P1806" t="s">
        <v>31</v>
      </c>
      <c r="Q1806" t="s">
        <v>871</v>
      </c>
      <c r="R1806">
        <v>11783000</v>
      </c>
      <c r="S1806" s="388">
        <f>ROWS(R$5:R1806)</f>
        <v>1802</v>
      </c>
      <c r="T1806" s="388" t="str">
        <f>IF(_xlfn.IFNA(VLOOKUP(P1806,$AG$3:$AH$83,2,FALSE),"")='11.1'!$D$5,TXM!S1806,"")</f>
        <v/>
      </c>
      <c r="U1806" t="str">
        <f>IFERROR(SMALL($T$5:$T$9000,ROWS($T$5:T1806)),"")</f>
        <v/>
      </c>
    </row>
    <row r="1807" spans="1:21" ht="14.4" customHeight="1" x14ac:dyDescent="0.3">
      <c r="A1807" s="371" t="s">
        <v>138</v>
      </c>
      <c r="B1807" t="s">
        <v>173</v>
      </c>
      <c r="C1807" s="372">
        <v>27842</v>
      </c>
      <c r="D1807" s="388">
        <f>ROWS(C$5:C1807)</f>
        <v>1803</v>
      </c>
      <c r="E1807" s="388" t="str">
        <f>IF(_xlfn.IFNA(VLOOKUP(A1807,$AG$3:$AH$83,2,FALSE),"")='11.1'!$D$5,TXM!D1807,"")</f>
        <v/>
      </c>
      <c r="F1807" t="str">
        <f>IFERROR(SMALL($E$5:$E$9000,ROWS($E$5:E1807)),"")</f>
        <v/>
      </c>
      <c r="I1807" s="371" t="s">
        <v>48</v>
      </c>
      <c r="J1807" t="s">
        <v>104</v>
      </c>
      <c r="K1807" s="372">
        <v>56250</v>
      </c>
      <c r="L1807" s="388">
        <f>ROWS(K$5:K1807)</f>
        <v>1803</v>
      </c>
      <c r="M1807" s="388" t="str">
        <f>IF(_xlfn.IFNA(VLOOKUP(I1807,$AG$3:$AH$83,2,FALSE),"")='11.1'!$D$5,TXM!L1807,"")</f>
        <v/>
      </c>
      <c r="N1807" t="str">
        <f>IFERROR(SMALL($M$5:$M$9000,ROWS($M$5:M1807)),"")</f>
        <v/>
      </c>
      <c r="P1807" t="s">
        <v>31</v>
      </c>
      <c r="Q1807" t="s">
        <v>863</v>
      </c>
      <c r="R1807">
        <v>2354690</v>
      </c>
      <c r="S1807" s="388">
        <f>ROWS(R$5:R1807)</f>
        <v>1803</v>
      </c>
      <c r="T1807" s="388" t="str">
        <f>IF(_xlfn.IFNA(VLOOKUP(P1807,$AG$3:$AH$83,2,FALSE),"")='11.1'!$D$5,TXM!S1807,"")</f>
        <v/>
      </c>
      <c r="U1807" t="str">
        <f>IFERROR(SMALL($T$5:$T$9000,ROWS($T$5:T1807)),"")</f>
        <v/>
      </c>
    </row>
    <row r="1808" spans="1:21" ht="14.4" customHeight="1" x14ac:dyDescent="0.3">
      <c r="A1808" s="371" t="s">
        <v>138</v>
      </c>
      <c r="B1808" t="s">
        <v>97</v>
      </c>
      <c r="C1808" s="372">
        <v>27842</v>
      </c>
      <c r="D1808" s="388">
        <f>ROWS(C$5:C1808)</f>
        <v>1804</v>
      </c>
      <c r="E1808" s="388" t="str">
        <f>IF(_xlfn.IFNA(VLOOKUP(A1808,$AG$3:$AH$83,2,FALSE),"")='11.1'!$D$5,TXM!D1808,"")</f>
        <v/>
      </c>
      <c r="F1808" t="str">
        <f>IFERROR(SMALL($E$5:$E$9000,ROWS($E$5:E1808)),"")</f>
        <v/>
      </c>
      <c r="I1808" s="371" t="s">
        <v>48</v>
      </c>
      <c r="J1808" t="s">
        <v>793</v>
      </c>
      <c r="K1808" s="372">
        <v>52500</v>
      </c>
      <c r="L1808" s="388">
        <f>ROWS(K$5:K1808)</f>
        <v>1804</v>
      </c>
      <c r="M1808" s="388" t="str">
        <f>IF(_xlfn.IFNA(VLOOKUP(I1808,$AG$3:$AH$83,2,FALSE),"")='11.1'!$D$5,TXM!L1808,"")</f>
        <v/>
      </c>
      <c r="N1808" t="str">
        <f>IFERROR(SMALL($M$5:$M$9000,ROWS($M$5:M1808)),"")</f>
        <v/>
      </c>
      <c r="P1808" t="s">
        <v>31</v>
      </c>
      <c r="Q1808" t="s">
        <v>1000</v>
      </c>
      <c r="R1808">
        <v>1860229</v>
      </c>
      <c r="S1808" s="388">
        <f>ROWS(R$5:R1808)</f>
        <v>1804</v>
      </c>
      <c r="T1808" s="388" t="str">
        <f>IF(_xlfn.IFNA(VLOOKUP(P1808,$AG$3:$AH$83,2,FALSE),"")='11.1'!$D$5,TXM!S1808,"")</f>
        <v/>
      </c>
      <c r="U1808" t="str">
        <f>IFERROR(SMALL($T$5:$T$9000,ROWS($T$5:T1808)),"")</f>
        <v/>
      </c>
    </row>
    <row r="1809" spans="1:21" ht="14.4" customHeight="1" x14ac:dyDescent="0.3">
      <c r="A1809" s="371" t="s">
        <v>138</v>
      </c>
      <c r="B1809" t="s">
        <v>823</v>
      </c>
      <c r="C1809" s="372">
        <v>15973</v>
      </c>
      <c r="D1809" s="388">
        <f>ROWS(C$5:C1809)</f>
        <v>1805</v>
      </c>
      <c r="E1809" s="388" t="str">
        <f>IF(_xlfn.IFNA(VLOOKUP(A1809,$AG$3:$AH$83,2,FALSE),"")='11.1'!$D$5,TXM!D1809,"")</f>
        <v/>
      </c>
      <c r="F1809" t="str">
        <f>IFERROR(SMALL($E$5:$E$9000,ROWS($E$5:E1809)),"")</f>
        <v/>
      </c>
      <c r="I1809" s="371" t="s">
        <v>48</v>
      </c>
      <c r="J1809" t="s">
        <v>821</v>
      </c>
      <c r="K1809" s="372">
        <v>48000</v>
      </c>
      <c r="L1809" s="388">
        <f>ROWS(K$5:K1809)</f>
        <v>1805</v>
      </c>
      <c r="M1809" s="388" t="str">
        <f>IF(_xlfn.IFNA(VLOOKUP(I1809,$AG$3:$AH$83,2,FALSE),"")='11.1'!$D$5,TXM!L1809,"")</f>
        <v/>
      </c>
      <c r="N1809" t="str">
        <f>IFERROR(SMALL($M$5:$M$9000,ROWS($M$5:M1809)),"")</f>
        <v/>
      </c>
      <c r="P1809" t="s">
        <v>31</v>
      </c>
      <c r="Q1809" t="s">
        <v>843</v>
      </c>
      <c r="R1809">
        <v>574170</v>
      </c>
      <c r="S1809" s="388">
        <f>ROWS(R$5:R1809)</f>
        <v>1805</v>
      </c>
      <c r="T1809" s="388" t="str">
        <f>IF(_xlfn.IFNA(VLOOKUP(P1809,$AG$3:$AH$83,2,FALSE),"")='11.1'!$D$5,TXM!S1809,"")</f>
        <v/>
      </c>
      <c r="U1809" t="str">
        <f>IFERROR(SMALL($T$5:$T$9000,ROWS($T$5:T1809)),"")</f>
        <v/>
      </c>
    </row>
    <row r="1810" spans="1:21" ht="14.4" customHeight="1" x14ac:dyDescent="0.3">
      <c r="A1810" s="371" t="s">
        <v>138</v>
      </c>
      <c r="B1810" t="s">
        <v>843</v>
      </c>
      <c r="C1810" s="372">
        <v>13046</v>
      </c>
      <c r="D1810" s="388">
        <f>ROWS(C$5:C1810)</f>
        <v>1806</v>
      </c>
      <c r="E1810" s="388" t="str">
        <f>IF(_xlfn.IFNA(VLOOKUP(A1810,$AG$3:$AH$83,2,FALSE),"")='11.1'!$D$5,TXM!D1810,"")</f>
        <v/>
      </c>
      <c r="F1810" t="str">
        <f>IFERROR(SMALL($E$5:$E$9000,ROWS($E$5:E1810)),"")</f>
        <v/>
      </c>
      <c r="I1810" s="371" t="s">
        <v>48</v>
      </c>
      <c r="J1810" t="s">
        <v>799</v>
      </c>
      <c r="K1810" s="372">
        <v>42154</v>
      </c>
      <c r="L1810" s="388">
        <f>ROWS(K$5:K1810)</f>
        <v>1806</v>
      </c>
      <c r="M1810" s="388" t="str">
        <f>IF(_xlfn.IFNA(VLOOKUP(I1810,$AG$3:$AH$83,2,FALSE),"")='11.1'!$D$5,TXM!L1810,"")</f>
        <v/>
      </c>
      <c r="N1810" t="str">
        <f>IFERROR(SMALL($M$5:$M$9000,ROWS($M$5:M1810)),"")</f>
        <v/>
      </c>
      <c r="P1810" t="s">
        <v>31</v>
      </c>
      <c r="Q1810" t="s">
        <v>1318</v>
      </c>
      <c r="R1810">
        <v>530004</v>
      </c>
      <c r="S1810" s="388">
        <f>ROWS(R$5:R1810)</f>
        <v>1806</v>
      </c>
      <c r="T1810" s="388" t="str">
        <f>IF(_xlfn.IFNA(VLOOKUP(P1810,$AG$3:$AH$83,2,FALSE),"")='11.1'!$D$5,TXM!S1810,"")</f>
        <v/>
      </c>
      <c r="U1810" t="str">
        <f>IFERROR(SMALL($T$5:$T$9000,ROWS($T$5:T1810)),"")</f>
        <v/>
      </c>
    </row>
    <row r="1811" spans="1:21" ht="14.4" customHeight="1" x14ac:dyDescent="0.3">
      <c r="A1811" s="371" t="s">
        <v>138</v>
      </c>
      <c r="B1811" t="s">
        <v>847</v>
      </c>
      <c r="C1811" s="372">
        <v>12121</v>
      </c>
      <c r="D1811" s="388">
        <f>ROWS(C$5:C1811)</f>
        <v>1807</v>
      </c>
      <c r="E1811" s="388" t="str">
        <f>IF(_xlfn.IFNA(VLOOKUP(A1811,$AG$3:$AH$83,2,FALSE),"")='11.1'!$D$5,TXM!D1811,"")</f>
        <v/>
      </c>
      <c r="F1811" t="str">
        <f>IFERROR(SMALL($E$5:$E$9000,ROWS($E$5:E1811)),"")</f>
        <v/>
      </c>
      <c r="I1811" s="371" t="s">
        <v>48</v>
      </c>
      <c r="J1811" t="s">
        <v>105</v>
      </c>
      <c r="K1811" s="372">
        <v>38623</v>
      </c>
      <c r="L1811" s="388">
        <f>ROWS(K$5:K1811)</f>
        <v>1807</v>
      </c>
      <c r="M1811" s="388" t="str">
        <f>IF(_xlfn.IFNA(VLOOKUP(I1811,$AG$3:$AH$83,2,FALSE),"")='11.1'!$D$5,TXM!L1811,"")</f>
        <v/>
      </c>
      <c r="N1811" t="str">
        <f>IFERROR(SMALL($M$5:$M$9000,ROWS($M$5:M1811)),"")</f>
        <v/>
      </c>
      <c r="P1811" t="s">
        <v>31</v>
      </c>
      <c r="Q1811" t="s">
        <v>1285</v>
      </c>
      <c r="R1811">
        <v>476470</v>
      </c>
      <c r="S1811" s="388">
        <f>ROWS(R$5:R1811)</f>
        <v>1807</v>
      </c>
      <c r="T1811" s="388" t="str">
        <f>IF(_xlfn.IFNA(VLOOKUP(P1811,$AG$3:$AH$83,2,FALSE),"")='11.1'!$D$5,TXM!S1811,"")</f>
        <v/>
      </c>
      <c r="U1811" t="str">
        <f>IFERROR(SMALL($T$5:$T$9000,ROWS($T$5:T1811)),"")</f>
        <v/>
      </c>
    </row>
    <row r="1812" spans="1:21" ht="14.4" customHeight="1" x14ac:dyDescent="0.3">
      <c r="A1812" s="371" t="s">
        <v>138</v>
      </c>
      <c r="B1812" t="s">
        <v>171</v>
      </c>
      <c r="C1812" s="372">
        <v>2092</v>
      </c>
      <c r="D1812" s="388">
        <f>ROWS(C$5:C1812)</f>
        <v>1808</v>
      </c>
      <c r="E1812" s="388" t="str">
        <f>IF(_xlfn.IFNA(VLOOKUP(A1812,$AG$3:$AH$83,2,FALSE),"")='11.1'!$D$5,TXM!D1812,"")</f>
        <v/>
      </c>
      <c r="F1812" t="str">
        <f>IFERROR(SMALL($E$5:$E$9000,ROWS($E$5:E1812)),"")</f>
        <v/>
      </c>
      <c r="I1812" s="371" t="s">
        <v>48</v>
      </c>
      <c r="J1812" t="s">
        <v>1001</v>
      </c>
      <c r="K1812" s="372">
        <v>27865</v>
      </c>
      <c r="L1812" s="388">
        <f>ROWS(K$5:K1812)</f>
        <v>1808</v>
      </c>
      <c r="M1812" s="388" t="str">
        <f>IF(_xlfn.IFNA(VLOOKUP(I1812,$AG$3:$AH$83,2,FALSE),"")='11.1'!$D$5,TXM!L1812,"")</f>
        <v/>
      </c>
      <c r="N1812" t="str">
        <f>IFERROR(SMALL($M$5:$M$9000,ROWS($M$5:M1812)),"")</f>
        <v/>
      </c>
      <c r="P1812" t="s">
        <v>31</v>
      </c>
      <c r="Q1812" t="s">
        <v>867</v>
      </c>
      <c r="R1812">
        <v>328557</v>
      </c>
      <c r="S1812" s="388">
        <f>ROWS(R$5:R1812)</f>
        <v>1808</v>
      </c>
      <c r="T1812" s="388" t="str">
        <f>IF(_xlfn.IFNA(VLOOKUP(P1812,$AG$3:$AH$83,2,FALSE),"")='11.1'!$D$5,TXM!S1812,"")</f>
        <v/>
      </c>
      <c r="U1812" t="str">
        <f>IFERROR(SMALL($T$5:$T$9000,ROWS($T$5:T1812)),"")</f>
        <v/>
      </c>
    </row>
    <row r="1813" spans="1:21" ht="14.4" customHeight="1" x14ac:dyDescent="0.3">
      <c r="A1813" s="371" t="s">
        <v>138</v>
      </c>
      <c r="B1813" t="s">
        <v>1006</v>
      </c>
      <c r="C1813" s="372">
        <v>1650</v>
      </c>
      <c r="D1813" s="388">
        <f>ROWS(C$5:C1813)</f>
        <v>1809</v>
      </c>
      <c r="E1813" s="388" t="str">
        <f>IF(_xlfn.IFNA(VLOOKUP(A1813,$AG$3:$AH$83,2,FALSE),"")='11.1'!$D$5,TXM!D1813,"")</f>
        <v/>
      </c>
      <c r="F1813" t="str">
        <f>IFERROR(SMALL($E$5:$E$9000,ROWS($E$5:E1813)),"")</f>
        <v/>
      </c>
      <c r="I1813" s="371" t="s">
        <v>48</v>
      </c>
      <c r="J1813" t="s">
        <v>859</v>
      </c>
      <c r="K1813" s="372">
        <v>15999</v>
      </c>
      <c r="L1813" s="388">
        <f>ROWS(K$5:K1813)</f>
        <v>1809</v>
      </c>
      <c r="M1813" s="388" t="str">
        <f>IF(_xlfn.IFNA(VLOOKUP(I1813,$AG$3:$AH$83,2,FALSE),"")='11.1'!$D$5,TXM!L1813,"")</f>
        <v/>
      </c>
      <c r="N1813" t="str">
        <f>IFERROR(SMALL($M$5:$M$9000,ROWS($M$5:M1813)),"")</f>
        <v/>
      </c>
      <c r="P1813" t="s">
        <v>31</v>
      </c>
      <c r="Q1813" t="s">
        <v>841</v>
      </c>
      <c r="R1813">
        <v>294131</v>
      </c>
      <c r="S1813" s="388">
        <f>ROWS(R$5:R1813)</f>
        <v>1809</v>
      </c>
      <c r="T1813" s="388" t="str">
        <f>IF(_xlfn.IFNA(VLOOKUP(P1813,$AG$3:$AH$83,2,FALSE),"")='11.1'!$D$5,TXM!S1813,"")</f>
        <v/>
      </c>
      <c r="U1813" t="str">
        <f>IFERROR(SMALL($T$5:$T$9000,ROWS($T$5:T1813)),"")</f>
        <v/>
      </c>
    </row>
    <row r="1814" spans="1:21" ht="14.4" customHeight="1" x14ac:dyDescent="0.3">
      <c r="A1814" s="371" t="s">
        <v>138</v>
      </c>
      <c r="B1814" t="s">
        <v>1240</v>
      </c>
      <c r="C1814" s="372">
        <v>1010</v>
      </c>
      <c r="D1814" s="388">
        <f>ROWS(C$5:C1814)</f>
        <v>1810</v>
      </c>
      <c r="E1814" s="388" t="str">
        <f>IF(_xlfn.IFNA(VLOOKUP(A1814,$AG$3:$AH$83,2,FALSE),"")='11.1'!$D$5,TXM!D1814,"")</f>
        <v/>
      </c>
      <c r="F1814" t="str">
        <f>IFERROR(SMALL($E$5:$E$9000,ROWS($E$5:E1814)),"")</f>
        <v/>
      </c>
      <c r="I1814" s="371" t="s">
        <v>48</v>
      </c>
      <c r="J1814" t="s">
        <v>855</v>
      </c>
      <c r="K1814" s="372">
        <v>8560</v>
      </c>
      <c r="L1814" s="388">
        <f>ROWS(K$5:K1814)</f>
        <v>1810</v>
      </c>
      <c r="M1814" s="388" t="str">
        <f>IF(_xlfn.IFNA(VLOOKUP(I1814,$AG$3:$AH$83,2,FALSE),"")='11.1'!$D$5,TXM!L1814,"")</f>
        <v/>
      </c>
      <c r="N1814" t="str">
        <f>IFERROR(SMALL($M$5:$M$9000,ROWS($M$5:M1814)),"")</f>
        <v/>
      </c>
      <c r="P1814" t="s">
        <v>31</v>
      </c>
      <c r="Q1814" t="s">
        <v>865</v>
      </c>
      <c r="R1814">
        <v>143060</v>
      </c>
      <c r="S1814" s="388">
        <f>ROWS(R$5:R1814)</f>
        <v>1810</v>
      </c>
      <c r="T1814" s="388" t="str">
        <f>IF(_xlfn.IFNA(VLOOKUP(P1814,$AG$3:$AH$83,2,FALSE),"")='11.1'!$D$5,TXM!S1814,"")</f>
        <v/>
      </c>
      <c r="U1814" t="str">
        <f>IFERROR(SMALL($T$5:$T$9000,ROWS($T$5:T1814)),"")</f>
        <v/>
      </c>
    </row>
    <row r="1815" spans="1:21" ht="14.4" customHeight="1" x14ac:dyDescent="0.3">
      <c r="A1815" s="371" t="s">
        <v>138</v>
      </c>
      <c r="B1815" t="s">
        <v>1285</v>
      </c>
      <c r="C1815" s="372">
        <v>284</v>
      </c>
      <c r="D1815" s="388">
        <f>ROWS(C$5:C1815)</f>
        <v>1811</v>
      </c>
      <c r="E1815" s="388" t="str">
        <f>IF(_xlfn.IFNA(VLOOKUP(A1815,$AG$3:$AH$83,2,FALSE),"")='11.1'!$D$5,TXM!D1815,"")</f>
        <v/>
      </c>
      <c r="F1815" t="str">
        <f>IFERROR(SMALL($E$5:$E$9000,ROWS($E$5:E1815)),"")</f>
        <v/>
      </c>
      <c r="I1815" s="371" t="s">
        <v>48</v>
      </c>
      <c r="J1815" t="s">
        <v>108</v>
      </c>
      <c r="K1815" s="372">
        <v>3498</v>
      </c>
      <c r="L1815" s="388">
        <f>ROWS(K$5:K1815)</f>
        <v>1811</v>
      </c>
      <c r="M1815" s="388" t="str">
        <f>IF(_xlfn.IFNA(VLOOKUP(I1815,$AG$3:$AH$83,2,FALSE),"")='11.1'!$D$5,TXM!L1815,"")</f>
        <v/>
      </c>
      <c r="N1815" t="str">
        <f>IFERROR(SMALL($M$5:$M$9000,ROWS($M$5:M1815)),"")</f>
        <v/>
      </c>
      <c r="P1815" t="s">
        <v>31</v>
      </c>
      <c r="Q1815" t="s">
        <v>859</v>
      </c>
      <c r="R1815">
        <v>91328</v>
      </c>
      <c r="S1815" s="388">
        <f>ROWS(R$5:R1815)</f>
        <v>1811</v>
      </c>
      <c r="T1815" s="388" t="str">
        <f>IF(_xlfn.IFNA(VLOOKUP(P1815,$AG$3:$AH$83,2,FALSE),"")='11.1'!$D$5,TXM!S1815,"")</f>
        <v/>
      </c>
      <c r="U1815" t="str">
        <f>IFERROR(SMALL($T$5:$T$9000,ROWS($T$5:T1815)),"")</f>
        <v/>
      </c>
    </row>
    <row r="1816" spans="1:21" ht="14.4" customHeight="1" x14ac:dyDescent="0.3">
      <c r="A1816" s="371" t="s">
        <v>31</v>
      </c>
      <c r="B1816" t="s">
        <v>783</v>
      </c>
      <c r="C1816" s="372">
        <v>23500181121</v>
      </c>
      <c r="D1816" s="388">
        <f>ROWS(C$5:C1816)</f>
        <v>1812</v>
      </c>
      <c r="E1816" s="388" t="str">
        <f>IF(_xlfn.IFNA(VLOOKUP(A1816,$AG$3:$AH$83,2,FALSE),"")='11.1'!$D$5,TXM!D1816,"")</f>
        <v/>
      </c>
      <c r="F1816" t="str">
        <f>IFERROR(SMALL($E$5:$E$9000,ROWS($E$5:E1816)),"")</f>
        <v/>
      </c>
      <c r="I1816" s="371" t="s">
        <v>48</v>
      </c>
      <c r="J1816" t="s">
        <v>1275</v>
      </c>
      <c r="K1816" s="372">
        <v>3360</v>
      </c>
      <c r="L1816" s="388">
        <f>ROWS(K$5:K1816)</f>
        <v>1812</v>
      </c>
      <c r="M1816" s="388" t="str">
        <f>IF(_xlfn.IFNA(VLOOKUP(I1816,$AG$3:$AH$83,2,FALSE),"")='11.1'!$D$5,TXM!L1816,"")</f>
        <v/>
      </c>
      <c r="N1816" t="str">
        <f>IFERROR(SMALL($M$5:$M$9000,ROWS($M$5:M1816)),"")</f>
        <v/>
      </c>
      <c r="P1816" t="s">
        <v>31</v>
      </c>
      <c r="Q1816" t="s">
        <v>1402</v>
      </c>
      <c r="R1816">
        <v>75790</v>
      </c>
      <c r="S1816" s="388">
        <f>ROWS(R$5:R1816)</f>
        <v>1812</v>
      </c>
      <c r="T1816" s="388" t="str">
        <f>IF(_xlfn.IFNA(VLOOKUP(P1816,$AG$3:$AH$83,2,FALSE),"")='11.1'!$D$5,TXM!S1816,"")</f>
        <v/>
      </c>
      <c r="U1816" t="str">
        <f>IFERROR(SMALL($T$5:$T$9000,ROWS($T$5:T1816)),"")</f>
        <v/>
      </c>
    </row>
    <row r="1817" spans="1:21" ht="14.4" customHeight="1" x14ac:dyDescent="0.3">
      <c r="A1817" s="371" t="s">
        <v>31</v>
      </c>
      <c r="B1817" t="s">
        <v>787</v>
      </c>
      <c r="C1817" s="372">
        <v>884208628</v>
      </c>
      <c r="D1817" s="388">
        <f>ROWS(C$5:C1817)</f>
        <v>1813</v>
      </c>
      <c r="E1817" s="388" t="str">
        <f>IF(_xlfn.IFNA(VLOOKUP(A1817,$AG$3:$AH$83,2,FALSE),"")='11.1'!$D$5,TXM!D1817,"")</f>
        <v/>
      </c>
      <c r="F1817" t="str">
        <f>IFERROR(SMALL($E$5:$E$9000,ROWS($E$5:E1817)),"")</f>
        <v/>
      </c>
      <c r="I1817" s="371" t="s">
        <v>48</v>
      </c>
      <c r="J1817" t="s">
        <v>173</v>
      </c>
      <c r="K1817" s="372">
        <v>1950</v>
      </c>
      <c r="L1817" s="388">
        <f>ROWS(K$5:K1817)</f>
        <v>1813</v>
      </c>
      <c r="M1817" s="388" t="str">
        <f>IF(_xlfn.IFNA(VLOOKUP(I1817,$AG$3:$AH$83,2,FALSE),"")='11.1'!$D$5,TXM!L1817,"")</f>
        <v/>
      </c>
      <c r="N1817" t="str">
        <f>IFERROR(SMALL($M$5:$M$9000,ROWS($M$5:M1817)),"")</f>
        <v/>
      </c>
      <c r="P1817" t="s">
        <v>31</v>
      </c>
      <c r="Q1817" t="s">
        <v>869</v>
      </c>
      <c r="R1817">
        <v>75702</v>
      </c>
      <c r="S1817" s="388">
        <f>ROWS(R$5:R1817)</f>
        <v>1813</v>
      </c>
      <c r="T1817" s="388" t="str">
        <f>IF(_xlfn.IFNA(VLOOKUP(P1817,$AG$3:$AH$83,2,FALSE),"")='11.1'!$D$5,TXM!S1817,"")</f>
        <v/>
      </c>
      <c r="U1817" t="str">
        <f>IFERROR(SMALL($T$5:$T$9000,ROWS($T$5:T1817)),"")</f>
        <v/>
      </c>
    </row>
    <row r="1818" spans="1:21" ht="14.4" customHeight="1" x14ac:dyDescent="0.3">
      <c r="A1818" s="371" t="s">
        <v>31</v>
      </c>
      <c r="B1818" t="s">
        <v>1000</v>
      </c>
      <c r="C1818" s="372">
        <v>350255018</v>
      </c>
      <c r="D1818" s="388">
        <f>ROWS(C$5:C1818)</f>
        <v>1814</v>
      </c>
      <c r="E1818" s="388" t="str">
        <f>IF(_xlfn.IFNA(VLOOKUP(A1818,$AG$3:$AH$83,2,FALSE),"")='11.1'!$D$5,TXM!D1818,"")</f>
        <v/>
      </c>
      <c r="F1818" t="str">
        <f>IFERROR(SMALL($E$5:$E$9000,ROWS($E$5:E1818)),"")</f>
        <v/>
      </c>
      <c r="I1818" s="371" t="s">
        <v>48</v>
      </c>
      <c r="J1818" t="s">
        <v>865</v>
      </c>
      <c r="K1818" s="372">
        <v>1253</v>
      </c>
      <c r="L1818" s="388">
        <f>ROWS(K$5:K1818)</f>
        <v>1814</v>
      </c>
      <c r="M1818" s="388" t="str">
        <f>IF(_xlfn.IFNA(VLOOKUP(I1818,$AG$3:$AH$83,2,FALSE),"")='11.1'!$D$5,TXM!L1818,"")</f>
        <v/>
      </c>
      <c r="N1818" t="str">
        <f>IFERROR(SMALL($M$5:$M$9000,ROWS($M$5:M1818)),"")</f>
        <v/>
      </c>
      <c r="P1818" t="s">
        <v>31</v>
      </c>
      <c r="Q1818" t="s">
        <v>171</v>
      </c>
      <c r="R1818">
        <v>50543</v>
      </c>
      <c r="S1818" s="388">
        <f>ROWS(R$5:R1818)</f>
        <v>1814</v>
      </c>
      <c r="T1818" s="388" t="str">
        <f>IF(_xlfn.IFNA(VLOOKUP(P1818,$AG$3:$AH$83,2,FALSE),"")='11.1'!$D$5,TXM!S1818,"")</f>
        <v/>
      </c>
      <c r="U1818" t="str">
        <f>IFERROR(SMALL($T$5:$T$9000,ROWS($T$5:T1818)),"")</f>
        <v/>
      </c>
    </row>
    <row r="1819" spans="1:21" ht="14.4" customHeight="1" x14ac:dyDescent="0.3">
      <c r="A1819" s="371" t="s">
        <v>31</v>
      </c>
      <c r="B1819" t="s">
        <v>785</v>
      </c>
      <c r="C1819" s="372">
        <v>249478599</v>
      </c>
      <c r="D1819" s="388">
        <f>ROWS(C$5:C1819)</f>
        <v>1815</v>
      </c>
      <c r="E1819" s="388" t="str">
        <f>IF(_xlfn.IFNA(VLOOKUP(A1819,$AG$3:$AH$83,2,FALSE),"")='11.1'!$D$5,TXM!D1819,"")</f>
        <v/>
      </c>
      <c r="F1819" t="str">
        <f>IFERROR(SMALL($E$5:$E$9000,ROWS($E$5:E1819)),"")</f>
        <v/>
      </c>
      <c r="I1819" s="371" t="s">
        <v>48</v>
      </c>
      <c r="J1819" t="s">
        <v>1265</v>
      </c>
      <c r="K1819" s="372">
        <v>1151</v>
      </c>
      <c r="L1819" s="388">
        <f>ROWS(K$5:K1819)</f>
        <v>1815</v>
      </c>
      <c r="M1819" s="388" t="str">
        <f>IF(_xlfn.IFNA(VLOOKUP(I1819,$AG$3:$AH$83,2,FALSE),"")='11.1'!$D$5,TXM!L1819,"")</f>
        <v/>
      </c>
      <c r="N1819" t="str">
        <f>IFERROR(SMALL($M$5:$M$9000,ROWS($M$5:M1819)),"")</f>
        <v/>
      </c>
      <c r="P1819" t="s">
        <v>31</v>
      </c>
      <c r="Q1819" t="s">
        <v>1265</v>
      </c>
      <c r="R1819">
        <v>44447</v>
      </c>
      <c r="S1819" s="388">
        <f>ROWS(R$5:R1819)</f>
        <v>1815</v>
      </c>
      <c r="T1819" s="388" t="str">
        <f>IF(_xlfn.IFNA(VLOOKUP(P1819,$AG$3:$AH$83,2,FALSE),"")='11.1'!$D$5,TXM!S1819,"")</f>
        <v/>
      </c>
      <c r="U1819" t="str">
        <f>IFERROR(SMALL($T$5:$T$9000,ROWS($T$5:T1819)),"")</f>
        <v/>
      </c>
    </row>
    <row r="1820" spans="1:21" ht="14.4" customHeight="1" x14ac:dyDescent="0.3">
      <c r="A1820" s="371" t="s">
        <v>31</v>
      </c>
      <c r="B1820" t="s">
        <v>849</v>
      </c>
      <c r="C1820" s="372">
        <v>30864982</v>
      </c>
      <c r="D1820" s="388">
        <f>ROWS(C$5:C1820)</f>
        <v>1816</v>
      </c>
      <c r="E1820" s="388" t="str">
        <f>IF(_xlfn.IFNA(VLOOKUP(A1820,$AG$3:$AH$83,2,FALSE),"")='11.1'!$D$5,TXM!D1820,"")</f>
        <v/>
      </c>
      <c r="F1820" t="str">
        <f>IFERROR(SMALL($E$5:$E$9000,ROWS($E$5:E1820)),"")</f>
        <v/>
      </c>
      <c r="I1820" s="371" t="s">
        <v>48</v>
      </c>
      <c r="J1820" t="s">
        <v>1240</v>
      </c>
      <c r="K1820" s="372">
        <v>534</v>
      </c>
      <c r="L1820" s="388">
        <f>ROWS(K$5:K1820)</f>
        <v>1816</v>
      </c>
      <c r="M1820" s="388" t="str">
        <f>IF(_xlfn.IFNA(VLOOKUP(I1820,$AG$3:$AH$83,2,FALSE),"")='11.1'!$D$5,TXM!L1820,"")</f>
        <v/>
      </c>
      <c r="N1820" t="str">
        <f>IFERROR(SMALL($M$5:$M$9000,ROWS($M$5:M1820)),"")</f>
        <v/>
      </c>
      <c r="P1820" t="s">
        <v>31</v>
      </c>
      <c r="Q1820" t="s">
        <v>1240</v>
      </c>
      <c r="R1820">
        <v>14868</v>
      </c>
      <c r="S1820" s="388">
        <f>ROWS(R$5:R1820)</f>
        <v>1816</v>
      </c>
      <c r="T1820" s="388" t="str">
        <f>IF(_xlfn.IFNA(VLOOKUP(P1820,$AG$3:$AH$83,2,FALSE),"")='11.1'!$D$5,TXM!S1820,"")</f>
        <v/>
      </c>
      <c r="U1820" t="str">
        <f>IFERROR(SMALL($T$5:$T$9000,ROWS($T$5:T1820)),"")</f>
        <v/>
      </c>
    </row>
    <row r="1821" spans="1:21" ht="14.4" customHeight="1" x14ac:dyDescent="0.3">
      <c r="A1821" s="371" t="s">
        <v>31</v>
      </c>
      <c r="B1821" t="s">
        <v>173</v>
      </c>
      <c r="C1821" s="372">
        <v>25096650</v>
      </c>
      <c r="D1821" s="388">
        <f>ROWS(C$5:C1821)</f>
        <v>1817</v>
      </c>
      <c r="E1821" s="388" t="str">
        <f>IF(_xlfn.IFNA(VLOOKUP(A1821,$AG$3:$AH$83,2,FALSE),"")='11.1'!$D$5,TXM!D1821,"")</f>
        <v/>
      </c>
      <c r="F1821" t="str">
        <f>IFERROR(SMALL($E$5:$E$9000,ROWS($E$5:E1821)),"")</f>
        <v/>
      </c>
      <c r="I1821" s="371" t="s">
        <v>48</v>
      </c>
      <c r="J1821" t="s">
        <v>839</v>
      </c>
      <c r="K1821" s="372">
        <v>78</v>
      </c>
      <c r="L1821" s="388">
        <f>ROWS(K$5:K1821)</f>
        <v>1817</v>
      </c>
      <c r="M1821" s="388" t="str">
        <f>IF(_xlfn.IFNA(VLOOKUP(I1821,$AG$3:$AH$83,2,FALSE),"")='11.1'!$D$5,TXM!L1821,"")</f>
        <v/>
      </c>
      <c r="N1821" t="str">
        <f>IFERROR(SMALL($M$5:$M$9000,ROWS($M$5:M1821)),"")</f>
        <v/>
      </c>
      <c r="P1821" t="s">
        <v>31</v>
      </c>
      <c r="Q1821" t="s">
        <v>999</v>
      </c>
      <c r="R1821">
        <v>1672</v>
      </c>
      <c r="S1821" s="388">
        <f>ROWS(R$5:R1821)</f>
        <v>1817</v>
      </c>
      <c r="T1821" s="388" t="str">
        <f>IF(_xlfn.IFNA(VLOOKUP(P1821,$AG$3:$AH$83,2,FALSE),"")='11.1'!$D$5,TXM!S1821,"")</f>
        <v/>
      </c>
      <c r="U1821" t="str">
        <f>IFERROR(SMALL($T$5:$T$9000,ROWS($T$5:T1821)),"")</f>
        <v/>
      </c>
    </row>
    <row r="1822" spans="1:21" ht="14.4" customHeight="1" x14ac:dyDescent="0.3">
      <c r="A1822" s="371" t="s">
        <v>31</v>
      </c>
      <c r="B1822" t="s">
        <v>781</v>
      </c>
      <c r="C1822" s="372">
        <v>10754089</v>
      </c>
      <c r="D1822" s="388">
        <f>ROWS(C$5:C1822)</f>
        <v>1818</v>
      </c>
      <c r="E1822" s="388" t="str">
        <f>IF(_xlfn.IFNA(VLOOKUP(A1822,$AG$3:$AH$83,2,FALSE),"")='11.1'!$D$5,TXM!D1822,"")</f>
        <v/>
      </c>
      <c r="F1822" t="str">
        <f>IFERROR(SMALL($E$5:$E$9000,ROWS($E$5:E1822)),"")</f>
        <v/>
      </c>
      <c r="I1822" s="371" t="s">
        <v>48</v>
      </c>
      <c r="J1822" t="s">
        <v>867</v>
      </c>
      <c r="K1822" s="372">
        <v>52</v>
      </c>
      <c r="L1822" s="388">
        <f>ROWS(K$5:K1822)</f>
        <v>1818</v>
      </c>
      <c r="M1822" s="388" t="str">
        <f>IF(_xlfn.IFNA(VLOOKUP(I1822,$AG$3:$AH$83,2,FALSE),"")='11.1'!$D$5,TXM!L1822,"")</f>
        <v/>
      </c>
      <c r="N1822" t="str">
        <f>IFERROR(SMALL($M$5:$M$9000,ROWS($M$5:M1822)),"")</f>
        <v/>
      </c>
      <c r="P1822" t="s">
        <v>31</v>
      </c>
      <c r="Q1822" t="s">
        <v>1006</v>
      </c>
      <c r="R1822">
        <v>38</v>
      </c>
      <c r="S1822" s="388">
        <f>ROWS(R$5:R1822)</f>
        <v>1818</v>
      </c>
      <c r="T1822" s="388" t="str">
        <f>IF(_xlfn.IFNA(VLOOKUP(P1822,$AG$3:$AH$83,2,FALSE),"")='11.1'!$D$5,TXM!S1822,"")</f>
        <v/>
      </c>
      <c r="U1822" t="str">
        <f>IFERROR(SMALL($T$5:$T$9000,ROWS($T$5:T1822)),"")</f>
        <v/>
      </c>
    </row>
    <row r="1823" spans="1:21" ht="14.4" customHeight="1" x14ac:dyDescent="0.3">
      <c r="A1823" s="371" t="s">
        <v>31</v>
      </c>
      <c r="B1823" t="s">
        <v>1318</v>
      </c>
      <c r="C1823" s="372">
        <v>7189610</v>
      </c>
      <c r="D1823" s="388">
        <f>ROWS(C$5:C1823)</f>
        <v>1819</v>
      </c>
      <c r="E1823" s="388" t="str">
        <f>IF(_xlfn.IFNA(VLOOKUP(A1823,$AG$3:$AH$83,2,FALSE),"")='11.1'!$D$5,TXM!D1823,"")</f>
        <v/>
      </c>
      <c r="F1823" t="str">
        <f>IFERROR(SMALL($E$5:$E$9000,ROWS($E$5:E1823)),"")</f>
        <v/>
      </c>
      <c r="I1823" s="371" t="s">
        <v>159</v>
      </c>
      <c r="J1823" t="s">
        <v>1252</v>
      </c>
      <c r="K1823" s="372">
        <v>1957101579</v>
      </c>
      <c r="L1823" s="388">
        <f>ROWS(K$5:K1823)</f>
        <v>1819</v>
      </c>
      <c r="M1823" s="388" t="str">
        <f>IF(_xlfn.IFNA(VLOOKUP(I1823,$AG$3:$AH$83,2,FALSE),"")='11.1'!$D$5,TXM!L1823,"")</f>
        <v/>
      </c>
      <c r="N1823" t="str">
        <f>IFERROR(SMALL($M$5:$M$9000,ROWS($M$5:M1823)),"")</f>
        <v/>
      </c>
      <c r="P1823" t="s">
        <v>679</v>
      </c>
      <c r="Q1823" t="s">
        <v>863</v>
      </c>
      <c r="R1823">
        <v>23130804</v>
      </c>
      <c r="S1823" s="388">
        <f>ROWS(R$5:R1823)</f>
        <v>1819</v>
      </c>
      <c r="T1823" s="388" t="str">
        <f>IF(_xlfn.IFNA(VLOOKUP(P1823,$AG$3:$AH$83,2,FALSE),"")='11.1'!$D$5,TXM!S1823,"")</f>
        <v/>
      </c>
      <c r="U1823" t="str">
        <f>IFERROR(SMALL($T$5:$T$9000,ROWS($T$5:T1823)),"")</f>
        <v/>
      </c>
    </row>
    <row r="1824" spans="1:21" ht="14.4" customHeight="1" x14ac:dyDescent="0.3">
      <c r="A1824" s="371" t="s">
        <v>31</v>
      </c>
      <c r="B1824" t="s">
        <v>837</v>
      </c>
      <c r="C1824" s="372">
        <v>6103132</v>
      </c>
      <c r="D1824" s="388">
        <f>ROWS(C$5:C1824)</f>
        <v>1820</v>
      </c>
      <c r="E1824" s="388" t="str">
        <f>IF(_xlfn.IFNA(VLOOKUP(A1824,$AG$3:$AH$83,2,FALSE),"")='11.1'!$D$5,TXM!D1824,"")</f>
        <v/>
      </c>
      <c r="F1824" t="str">
        <f>IFERROR(SMALL($E$5:$E$9000,ROWS($E$5:E1824)),"")</f>
        <v/>
      </c>
      <c r="I1824" s="371" t="s">
        <v>159</v>
      </c>
      <c r="J1824" t="s">
        <v>91</v>
      </c>
      <c r="K1824" s="372">
        <v>646583423</v>
      </c>
      <c r="L1824" s="388">
        <f>ROWS(K$5:K1824)</f>
        <v>1820</v>
      </c>
      <c r="M1824" s="388" t="str">
        <f>IF(_xlfn.IFNA(VLOOKUP(I1824,$AG$3:$AH$83,2,FALSE),"")='11.1'!$D$5,TXM!L1824,"")</f>
        <v/>
      </c>
      <c r="N1824" t="str">
        <f>IFERROR(SMALL($M$5:$M$9000,ROWS($M$5:M1824)),"")</f>
        <v/>
      </c>
      <c r="P1824" t="s">
        <v>679</v>
      </c>
      <c r="Q1824" t="s">
        <v>867</v>
      </c>
      <c r="R1824">
        <v>427500</v>
      </c>
      <c r="S1824" s="388">
        <f>ROWS(R$5:R1824)</f>
        <v>1820</v>
      </c>
      <c r="T1824" s="388" t="str">
        <f>IF(_xlfn.IFNA(VLOOKUP(P1824,$AG$3:$AH$83,2,FALSE),"")='11.1'!$D$5,TXM!S1824,"")</f>
        <v/>
      </c>
      <c r="U1824" t="str">
        <f>IFERROR(SMALL($T$5:$T$9000,ROWS($T$5:T1824)),"")</f>
        <v/>
      </c>
    </row>
    <row r="1825" spans="1:21" ht="14.4" customHeight="1" x14ac:dyDescent="0.3">
      <c r="A1825" s="371" t="s">
        <v>31</v>
      </c>
      <c r="B1825" t="s">
        <v>779</v>
      </c>
      <c r="C1825" s="372">
        <v>2582361</v>
      </c>
      <c r="D1825" s="388">
        <f>ROWS(C$5:C1825)</f>
        <v>1821</v>
      </c>
      <c r="E1825" s="388" t="str">
        <f>IF(_xlfn.IFNA(VLOOKUP(A1825,$AG$3:$AH$83,2,FALSE),"")='11.1'!$D$5,TXM!D1825,"")</f>
        <v/>
      </c>
      <c r="F1825" t="str">
        <f>IFERROR(SMALL($E$5:$E$9000,ROWS($E$5:E1825)),"")</f>
        <v/>
      </c>
      <c r="I1825" s="371" t="s">
        <v>159</v>
      </c>
      <c r="J1825" t="s">
        <v>863</v>
      </c>
      <c r="K1825" s="372">
        <v>510101504</v>
      </c>
      <c r="L1825" s="388">
        <f>ROWS(K$5:K1825)</f>
        <v>1821</v>
      </c>
      <c r="M1825" s="388" t="str">
        <f>IF(_xlfn.IFNA(VLOOKUP(I1825,$AG$3:$AH$83,2,FALSE),"")='11.1'!$D$5,TXM!L1825,"")</f>
        <v/>
      </c>
      <c r="N1825" t="str">
        <f>IFERROR(SMALL($M$5:$M$9000,ROWS($M$5:M1825)),"")</f>
        <v/>
      </c>
      <c r="P1825" t="s">
        <v>679</v>
      </c>
      <c r="Q1825" t="s">
        <v>865</v>
      </c>
      <c r="R1825">
        <v>125371</v>
      </c>
      <c r="S1825" s="388">
        <f>ROWS(R$5:R1825)</f>
        <v>1821</v>
      </c>
      <c r="T1825" s="388" t="str">
        <f>IF(_xlfn.IFNA(VLOOKUP(P1825,$AG$3:$AH$83,2,FALSE),"")='11.1'!$D$5,TXM!S1825,"")</f>
        <v/>
      </c>
      <c r="U1825" t="str">
        <f>IFERROR(SMALL($T$5:$T$9000,ROWS($T$5:T1825)),"")</f>
        <v/>
      </c>
    </row>
    <row r="1826" spans="1:21" ht="14.4" customHeight="1" x14ac:dyDescent="0.3">
      <c r="A1826" s="371" t="s">
        <v>31</v>
      </c>
      <c r="B1826" t="s">
        <v>91</v>
      </c>
      <c r="C1826" s="372">
        <v>1823698</v>
      </c>
      <c r="D1826" s="388">
        <f>ROWS(C$5:C1826)</f>
        <v>1822</v>
      </c>
      <c r="E1826" s="388" t="str">
        <f>IF(_xlfn.IFNA(VLOOKUP(A1826,$AG$3:$AH$83,2,FALSE),"")='11.1'!$D$5,TXM!D1826,"")</f>
        <v/>
      </c>
      <c r="F1826" t="str">
        <f>IFERROR(SMALL($E$5:$E$9000,ROWS($E$5:E1826)),"")</f>
        <v/>
      </c>
      <c r="I1826" s="371" t="s">
        <v>159</v>
      </c>
      <c r="J1826" t="s">
        <v>108</v>
      </c>
      <c r="K1826" s="372">
        <v>310729085</v>
      </c>
      <c r="L1826" s="388">
        <f>ROWS(K$5:K1826)</f>
        <v>1822</v>
      </c>
      <c r="M1826" s="388" t="str">
        <f>IF(_xlfn.IFNA(VLOOKUP(I1826,$AG$3:$AH$83,2,FALSE),"")='11.1'!$D$5,TXM!L1826,"")</f>
        <v/>
      </c>
      <c r="N1826" t="str">
        <f>IFERROR(SMALL($M$5:$M$9000,ROWS($M$5:M1826)),"")</f>
        <v/>
      </c>
      <c r="P1826" t="s">
        <v>679</v>
      </c>
      <c r="Q1826" t="s">
        <v>859</v>
      </c>
      <c r="R1826">
        <v>118471</v>
      </c>
      <c r="S1826" s="388">
        <f>ROWS(R$5:R1826)</f>
        <v>1822</v>
      </c>
      <c r="T1826" s="388" t="str">
        <f>IF(_xlfn.IFNA(VLOOKUP(P1826,$AG$3:$AH$83,2,FALSE),"")='11.1'!$D$5,TXM!S1826,"")</f>
        <v/>
      </c>
      <c r="U1826" t="str">
        <f>IFERROR(SMALL($T$5:$T$9000,ROWS($T$5:T1826)),"")</f>
        <v/>
      </c>
    </row>
    <row r="1827" spans="1:21" ht="14.4" customHeight="1" x14ac:dyDescent="0.3">
      <c r="A1827" s="371" t="s">
        <v>31</v>
      </c>
      <c r="B1827" t="s">
        <v>789</v>
      </c>
      <c r="C1827" s="372">
        <v>1252238</v>
      </c>
      <c r="D1827" s="388">
        <f>ROWS(C$5:C1827)</f>
        <v>1823</v>
      </c>
      <c r="E1827" s="388" t="str">
        <f>IF(_xlfn.IFNA(VLOOKUP(A1827,$AG$3:$AH$83,2,FALSE),"")='11.1'!$D$5,TXM!D1827,"")</f>
        <v/>
      </c>
      <c r="F1827" t="str">
        <f>IFERROR(SMALL($E$5:$E$9000,ROWS($E$5:E1827)),"")</f>
        <v/>
      </c>
      <c r="I1827" s="371" t="s">
        <v>159</v>
      </c>
      <c r="J1827" t="s">
        <v>1265</v>
      </c>
      <c r="K1827" s="372">
        <v>133645205</v>
      </c>
      <c r="L1827" s="388">
        <f>ROWS(K$5:K1827)</f>
        <v>1823</v>
      </c>
      <c r="M1827" s="388" t="str">
        <f>IF(_xlfn.IFNA(VLOOKUP(I1827,$AG$3:$AH$83,2,FALSE),"")='11.1'!$D$5,TXM!L1827,"")</f>
        <v/>
      </c>
      <c r="N1827" t="str">
        <f>IFERROR(SMALL($M$5:$M$9000,ROWS($M$5:M1827)),"")</f>
        <v/>
      </c>
      <c r="P1827" t="s">
        <v>679</v>
      </c>
      <c r="Q1827" t="s">
        <v>843</v>
      </c>
      <c r="R1827">
        <v>90117</v>
      </c>
      <c r="S1827" s="388">
        <f>ROWS(R$5:R1827)</f>
        <v>1823</v>
      </c>
      <c r="T1827" s="388" t="str">
        <f>IF(_xlfn.IFNA(VLOOKUP(P1827,$AG$3:$AH$83,2,FALSE),"")='11.1'!$D$5,TXM!S1827,"")</f>
        <v/>
      </c>
      <c r="U1827" t="str">
        <f>IFERROR(SMALL($T$5:$T$9000,ROWS($T$5:T1827)),"")</f>
        <v/>
      </c>
    </row>
    <row r="1828" spans="1:21" ht="14.4" customHeight="1" x14ac:dyDescent="0.3">
      <c r="A1828" s="371" t="s">
        <v>31</v>
      </c>
      <c r="B1828" t="s">
        <v>863</v>
      </c>
      <c r="C1828" s="372">
        <v>1218195</v>
      </c>
      <c r="D1828" s="388">
        <f>ROWS(C$5:C1828)</f>
        <v>1824</v>
      </c>
      <c r="E1828" s="388" t="str">
        <f>IF(_xlfn.IFNA(VLOOKUP(A1828,$AG$3:$AH$83,2,FALSE),"")='11.1'!$D$5,TXM!D1828,"")</f>
        <v/>
      </c>
      <c r="F1828" t="str">
        <f>IFERROR(SMALL($E$5:$E$9000,ROWS($E$5:E1828)),"")</f>
        <v/>
      </c>
      <c r="I1828" s="371" t="s">
        <v>159</v>
      </c>
      <c r="J1828" t="s">
        <v>865</v>
      </c>
      <c r="K1828" s="372">
        <v>124349801</v>
      </c>
      <c r="L1828" s="388">
        <f>ROWS(K$5:K1828)</f>
        <v>1824</v>
      </c>
      <c r="M1828" s="388" t="str">
        <f>IF(_xlfn.IFNA(VLOOKUP(I1828,$AG$3:$AH$83,2,FALSE),"")='11.1'!$D$5,TXM!L1828,"")</f>
        <v/>
      </c>
      <c r="N1828" t="str">
        <f>IFERROR(SMALL($M$5:$M$9000,ROWS($M$5:M1828)),"")</f>
        <v/>
      </c>
      <c r="P1828" t="s">
        <v>679</v>
      </c>
      <c r="Q1828" t="s">
        <v>1318</v>
      </c>
      <c r="R1828">
        <v>57052</v>
      </c>
      <c r="S1828" s="388">
        <f>ROWS(R$5:R1828)</f>
        <v>1824</v>
      </c>
      <c r="T1828" s="388" t="str">
        <f>IF(_xlfn.IFNA(VLOOKUP(P1828,$AG$3:$AH$83,2,FALSE),"")='11.1'!$D$5,TXM!S1828,"")</f>
        <v/>
      </c>
      <c r="U1828" t="str">
        <f>IFERROR(SMALL($T$5:$T$9000,ROWS($T$5:T1828)),"")</f>
        <v/>
      </c>
    </row>
    <row r="1829" spans="1:21" ht="14.4" customHeight="1" x14ac:dyDescent="0.3">
      <c r="A1829" s="371" t="s">
        <v>31</v>
      </c>
      <c r="B1829" t="s">
        <v>1275</v>
      </c>
      <c r="C1829" s="372">
        <v>857908</v>
      </c>
      <c r="D1829" s="388">
        <f>ROWS(C$5:C1829)</f>
        <v>1825</v>
      </c>
      <c r="E1829" s="388" t="str">
        <f>IF(_xlfn.IFNA(VLOOKUP(A1829,$AG$3:$AH$83,2,FALSE),"")='11.1'!$D$5,TXM!D1829,"")</f>
        <v/>
      </c>
      <c r="F1829" t="str">
        <f>IFERROR(SMALL($E$5:$E$9000,ROWS($E$5:E1829)),"")</f>
        <v/>
      </c>
      <c r="I1829" s="371" t="s">
        <v>159</v>
      </c>
      <c r="J1829" t="s">
        <v>106</v>
      </c>
      <c r="K1829" s="372">
        <v>96482165</v>
      </c>
      <c r="L1829" s="388">
        <f>ROWS(K$5:K1829)</f>
        <v>1825</v>
      </c>
      <c r="M1829" s="388" t="str">
        <f>IF(_xlfn.IFNA(VLOOKUP(I1829,$AG$3:$AH$83,2,FALSE),"")='11.1'!$D$5,TXM!L1829,"")</f>
        <v/>
      </c>
      <c r="N1829" t="str">
        <f>IFERROR(SMALL($M$5:$M$9000,ROWS($M$5:M1829)),"")</f>
        <v/>
      </c>
      <c r="P1829" t="s">
        <v>679</v>
      </c>
      <c r="Q1829" t="s">
        <v>1441</v>
      </c>
      <c r="R1829">
        <v>54110</v>
      </c>
      <c r="S1829" s="388">
        <f>ROWS(R$5:R1829)</f>
        <v>1825</v>
      </c>
      <c r="T1829" s="388" t="str">
        <f>IF(_xlfn.IFNA(VLOOKUP(P1829,$AG$3:$AH$83,2,FALSE),"")='11.1'!$D$5,TXM!S1829,"")</f>
        <v/>
      </c>
      <c r="U1829" t="str">
        <f>IFERROR(SMALL($T$5:$T$9000,ROWS($T$5:T1829)),"")</f>
        <v/>
      </c>
    </row>
    <row r="1830" spans="1:21" ht="14.4" customHeight="1" x14ac:dyDescent="0.3">
      <c r="A1830" s="371" t="s">
        <v>31</v>
      </c>
      <c r="B1830" t="s">
        <v>835</v>
      </c>
      <c r="C1830" s="372">
        <v>776823</v>
      </c>
      <c r="D1830" s="388">
        <f>ROWS(C$5:C1830)</f>
        <v>1826</v>
      </c>
      <c r="E1830" s="388" t="str">
        <f>IF(_xlfn.IFNA(VLOOKUP(A1830,$AG$3:$AH$83,2,FALSE),"")='11.1'!$D$5,TXM!D1830,"")</f>
        <v/>
      </c>
      <c r="F1830" t="str">
        <f>IFERROR(SMALL($E$5:$E$9000,ROWS($E$5:E1830)),"")</f>
        <v/>
      </c>
      <c r="I1830" s="371" t="s">
        <v>159</v>
      </c>
      <c r="J1830" t="s">
        <v>999</v>
      </c>
      <c r="K1830" s="372">
        <v>95773293</v>
      </c>
      <c r="L1830" s="388">
        <f>ROWS(K$5:K1830)</f>
        <v>1826</v>
      </c>
      <c r="M1830" s="388" t="str">
        <f>IF(_xlfn.IFNA(VLOOKUP(I1830,$AG$3:$AH$83,2,FALSE),"")='11.1'!$D$5,TXM!L1830,"")</f>
        <v/>
      </c>
      <c r="N1830" t="str">
        <f>IFERROR(SMALL($M$5:$M$9000,ROWS($M$5:M1830)),"")</f>
        <v/>
      </c>
      <c r="P1830" t="s">
        <v>679</v>
      </c>
      <c r="Q1830" t="s">
        <v>1240</v>
      </c>
      <c r="R1830">
        <v>4586</v>
      </c>
      <c r="S1830" s="388">
        <f>ROWS(R$5:R1830)</f>
        <v>1826</v>
      </c>
      <c r="T1830" s="388" t="str">
        <f>IF(_xlfn.IFNA(VLOOKUP(P1830,$AG$3:$AH$83,2,FALSE),"")='11.1'!$D$5,TXM!S1830,"")</f>
        <v/>
      </c>
      <c r="U1830" t="str">
        <f>IFERROR(SMALL($T$5:$T$9000,ROWS($T$5:T1830)),"")</f>
        <v/>
      </c>
    </row>
    <row r="1831" spans="1:21" ht="14.4" customHeight="1" x14ac:dyDescent="0.3">
      <c r="A1831" s="371" t="s">
        <v>31</v>
      </c>
      <c r="B1831" t="s">
        <v>106</v>
      </c>
      <c r="C1831" s="372">
        <v>776304</v>
      </c>
      <c r="D1831" s="388">
        <f>ROWS(C$5:C1831)</f>
        <v>1827</v>
      </c>
      <c r="E1831" s="388" t="str">
        <f>IF(_xlfn.IFNA(VLOOKUP(A1831,$AG$3:$AH$83,2,FALSE),"")='11.1'!$D$5,TXM!D1831,"")</f>
        <v/>
      </c>
      <c r="F1831" t="str">
        <f>IFERROR(SMALL($E$5:$E$9000,ROWS($E$5:E1831)),"")</f>
        <v/>
      </c>
      <c r="I1831" s="371" t="s">
        <v>159</v>
      </c>
      <c r="J1831" t="s">
        <v>795</v>
      </c>
      <c r="K1831" s="372">
        <v>80023159</v>
      </c>
      <c r="L1831" s="388">
        <f>ROWS(K$5:K1831)</f>
        <v>1827</v>
      </c>
      <c r="M1831" s="388" t="str">
        <f>IF(_xlfn.IFNA(VLOOKUP(I1831,$AG$3:$AH$83,2,FALSE),"")='11.1'!$D$5,TXM!L1831,"")</f>
        <v/>
      </c>
      <c r="N1831" t="str">
        <f>IFERROR(SMALL($M$5:$M$9000,ROWS($M$5:M1831)),"")</f>
        <v/>
      </c>
      <c r="P1831" t="s">
        <v>679</v>
      </c>
      <c r="Q1831" t="s">
        <v>93</v>
      </c>
      <c r="R1831">
        <v>2003</v>
      </c>
      <c r="S1831" s="388">
        <f>ROWS(R$5:R1831)</f>
        <v>1827</v>
      </c>
      <c r="T1831" s="388" t="str">
        <f>IF(_xlfn.IFNA(VLOOKUP(P1831,$AG$3:$AH$83,2,FALSE),"")='11.1'!$D$5,TXM!S1831,"")</f>
        <v/>
      </c>
      <c r="U1831" t="str">
        <f>IFERROR(SMALL($T$5:$T$9000,ROWS($T$5:T1831)),"")</f>
        <v/>
      </c>
    </row>
    <row r="1832" spans="1:21" ht="14.4" customHeight="1" x14ac:dyDescent="0.3">
      <c r="A1832" s="371" t="s">
        <v>31</v>
      </c>
      <c r="B1832" t="s">
        <v>793</v>
      </c>
      <c r="C1832" s="372">
        <v>673359</v>
      </c>
      <c r="D1832" s="388">
        <f>ROWS(C$5:C1832)</f>
        <v>1828</v>
      </c>
      <c r="E1832" s="388" t="str">
        <f>IF(_xlfn.IFNA(VLOOKUP(A1832,$AG$3:$AH$83,2,FALSE),"")='11.1'!$D$5,TXM!D1832,"")</f>
        <v/>
      </c>
      <c r="F1832" t="str">
        <f>IFERROR(SMALL($E$5:$E$9000,ROWS($E$5:E1832)),"")</f>
        <v/>
      </c>
      <c r="I1832" s="371" t="s">
        <v>159</v>
      </c>
      <c r="J1832" t="s">
        <v>791</v>
      </c>
      <c r="K1832" s="372">
        <v>64578555</v>
      </c>
      <c r="L1832" s="388">
        <f>ROWS(K$5:K1832)</f>
        <v>1828</v>
      </c>
      <c r="M1832" s="388" t="str">
        <f>IF(_xlfn.IFNA(VLOOKUP(I1832,$AG$3:$AH$83,2,FALSE),"")='11.1'!$D$5,TXM!L1832,"")</f>
        <v/>
      </c>
      <c r="N1832" t="str">
        <f>IFERROR(SMALL($M$5:$M$9000,ROWS($M$5:M1832)),"")</f>
        <v/>
      </c>
      <c r="P1832" t="s">
        <v>679</v>
      </c>
      <c r="Q1832" t="s">
        <v>171</v>
      </c>
      <c r="R1832">
        <v>1313</v>
      </c>
      <c r="S1832" s="388">
        <f>ROWS(R$5:R1832)</f>
        <v>1828</v>
      </c>
      <c r="T1832" s="388" t="str">
        <f>IF(_xlfn.IFNA(VLOOKUP(P1832,$AG$3:$AH$83,2,FALSE),"")='11.1'!$D$5,TXM!S1832,"")</f>
        <v/>
      </c>
      <c r="U1832" t="str">
        <f>IFERROR(SMALL($T$5:$T$9000,ROWS($T$5:T1832)),"")</f>
        <v/>
      </c>
    </row>
    <row r="1833" spans="1:21" ht="14.4" customHeight="1" x14ac:dyDescent="0.3">
      <c r="A1833" s="371" t="s">
        <v>31</v>
      </c>
      <c r="B1833" t="s">
        <v>797</v>
      </c>
      <c r="C1833" s="372">
        <v>318718</v>
      </c>
      <c r="D1833" s="388">
        <f>ROWS(C$5:C1833)</f>
        <v>1829</v>
      </c>
      <c r="E1833" s="388" t="str">
        <f>IF(_xlfn.IFNA(VLOOKUP(A1833,$AG$3:$AH$83,2,FALSE),"")='11.1'!$D$5,TXM!D1833,"")</f>
        <v/>
      </c>
      <c r="F1833" t="str">
        <f>IFERROR(SMALL($E$5:$E$9000,ROWS($E$5:E1833)),"")</f>
        <v/>
      </c>
      <c r="I1833" s="371" t="s">
        <v>159</v>
      </c>
      <c r="J1833" t="s">
        <v>1402</v>
      </c>
      <c r="K1833" s="372">
        <v>43307230</v>
      </c>
      <c r="L1833" s="388">
        <f>ROWS(K$5:K1833)</f>
        <v>1829</v>
      </c>
      <c r="M1833" s="388" t="str">
        <f>IF(_xlfn.IFNA(VLOOKUP(I1833,$AG$3:$AH$83,2,FALSE),"")='11.1'!$D$5,TXM!L1833,"")</f>
        <v/>
      </c>
      <c r="N1833" t="str">
        <f>IFERROR(SMALL($M$5:$M$9000,ROWS($M$5:M1833)),"")</f>
        <v/>
      </c>
      <c r="P1833" t="s">
        <v>679</v>
      </c>
      <c r="Q1833" t="s">
        <v>789</v>
      </c>
      <c r="R1833">
        <v>1135</v>
      </c>
      <c r="S1833" s="388">
        <f>ROWS(R$5:R1833)</f>
        <v>1829</v>
      </c>
      <c r="T1833" s="388" t="str">
        <f>IF(_xlfn.IFNA(VLOOKUP(P1833,$AG$3:$AH$83,2,FALSE),"")='11.1'!$D$5,TXM!S1833,"")</f>
        <v/>
      </c>
      <c r="U1833" t="str">
        <f>IFERROR(SMALL($T$5:$T$9000,ROWS($T$5:T1833)),"")</f>
        <v/>
      </c>
    </row>
    <row r="1834" spans="1:21" ht="14.4" customHeight="1" x14ac:dyDescent="0.3">
      <c r="A1834" s="371" t="s">
        <v>31</v>
      </c>
      <c r="B1834" t="s">
        <v>95</v>
      </c>
      <c r="C1834" s="372">
        <v>186930</v>
      </c>
      <c r="D1834" s="388">
        <f>ROWS(C$5:C1834)</f>
        <v>1830</v>
      </c>
      <c r="E1834" s="388" t="str">
        <f>IF(_xlfn.IFNA(VLOOKUP(A1834,$AG$3:$AH$83,2,FALSE),"")='11.1'!$D$5,TXM!D1834,"")</f>
        <v/>
      </c>
      <c r="F1834" t="str">
        <f>IFERROR(SMALL($E$5:$E$9000,ROWS($E$5:E1834)),"")</f>
        <v/>
      </c>
      <c r="I1834" s="371" t="s">
        <v>159</v>
      </c>
      <c r="J1834" t="s">
        <v>1000</v>
      </c>
      <c r="K1834" s="372">
        <v>32848130</v>
      </c>
      <c r="L1834" s="388">
        <f>ROWS(K$5:K1834)</f>
        <v>1830</v>
      </c>
      <c r="M1834" s="388" t="str">
        <f>IF(_xlfn.IFNA(VLOOKUP(I1834,$AG$3:$AH$83,2,FALSE),"")='11.1'!$D$5,TXM!L1834,"")</f>
        <v/>
      </c>
      <c r="N1834" t="str">
        <f>IFERROR(SMALL($M$5:$M$9000,ROWS($M$5:M1834)),"")</f>
        <v/>
      </c>
      <c r="P1834" t="s">
        <v>36</v>
      </c>
      <c r="Q1834" t="s">
        <v>863</v>
      </c>
      <c r="R1834">
        <v>1868137155</v>
      </c>
      <c r="S1834" s="388">
        <f>ROWS(R$5:R1834)</f>
        <v>1830</v>
      </c>
      <c r="T1834" s="388" t="str">
        <f>IF(_xlfn.IFNA(VLOOKUP(P1834,$AG$3:$AH$83,2,FALSE),"")='11.1'!$D$5,TXM!S1834,"")</f>
        <v/>
      </c>
      <c r="U1834" t="str">
        <f>IFERROR(SMALL($T$5:$T$9000,ROWS($T$5:T1834)),"")</f>
        <v/>
      </c>
    </row>
    <row r="1835" spans="1:21" ht="14.4" customHeight="1" x14ac:dyDescent="0.3">
      <c r="A1835" s="371" t="s">
        <v>31</v>
      </c>
      <c r="B1835" t="s">
        <v>813</v>
      </c>
      <c r="C1835" s="372">
        <v>171101</v>
      </c>
      <c r="D1835" s="388">
        <f>ROWS(C$5:C1835)</f>
        <v>1831</v>
      </c>
      <c r="E1835" s="388" t="str">
        <f>IF(_xlfn.IFNA(VLOOKUP(A1835,$AG$3:$AH$83,2,FALSE),"")='11.1'!$D$5,TXM!D1835,"")</f>
        <v/>
      </c>
      <c r="F1835" t="str">
        <f>IFERROR(SMALL($E$5:$E$9000,ROWS($E$5:E1835)),"")</f>
        <v/>
      </c>
      <c r="I1835" s="371" t="s">
        <v>159</v>
      </c>
      <c r="J1835" t="s">
        <v>107</v>
      </c>
      <c r="K1835" s="372">
        <v>26555437</v>
      </c>
      <c r="L1835" s="388">
        <f>ROWS(K$5:K1835)</f>
        <v>1831</v>
      </c>
      <c r="M1835" s="388" t="str">
        <f>IF(_xlfn.IFNA(VLOOKUP(I1835,$AG$3:$AH$83,2,FALSE),"")='11.1'!$D$5,TXM!L1835,"")</f>
        <v/>
      </c>
      <c r="N1835" t="str">
        <f>IFERROR(SMALL($M$5:$M$9000,ROWS($M$5:M1835)),"")</f>
        <v/>
      </c>
      <c r="P1835" t="s">
        <v>36</v>
      </c>
      <c r="Q1835" t="s">
        <v>1402</v>
      </c>
      <c r="R1835">
        <v>161504163</v>
      </c>
      <c r="S1835" s="388">
        <f>ROWS(R$5:R1835)</f>
        <v>1831</v>
      </c>
      <c r="T1835" s="388" t="str">
        <f>IF(_xlfn.IFNA(VLOOKUP(P1835,$AG$3:$AH$83,2,FALSE),"")='11.1'!$D$5,TXM!S1835,"")</f>
        <v/>
      </c>
      <c r="U1835" t="str">
        <f>IFERROR(SMALL($T$5:$T$9000,ROWS($T$5:T1835)),"")</f>
        <v/>
      </c>
    </row>
    <row r="1836" spans="1:21" ht="14.4" customHeight="1" x14ac:dyDescent="0.3">
      <c r="A1836" s="371" t="s">
        <v>31</v>
      </c>
      <c r="B1836" t="s">
        <v>1402</v>
      </c>
      <c r="C1836" s="372">
        <v>116250</v>
      </c>
      <c r="D1836" s="388">
        <f>ROWS(C$5:C1836)</f>
        <v>1832</v>
      </c>
      <c r="E1836" s="388" t="str">
        <f>IF(_xlfn.IFNA(VLOOKUP(A1836,$AG$3:$AH$83,2,FALSE),"")='11.1'!$D$5,TXM!D1836,"")</f>
        <v/>
      </c>
      <c r="F1836" t="str">
        <f>IFERROR(SMALL($E$5:$E$9000,ROWS($E$5:E1836)),"")</f>
        <v/>
      </c>
      <c r="I1836" s="371" t="s">
        <v>159</v>
      </c>
      <c r="J1836" t="s">
        <v>1285</v>
      </c>
      <c r="K1836" s="372">
        <v>26432937</v>
      </c>
      <c r="L1836" s="388">
        <f>ROWS(K$5:K1836)</f>
        <v>1832</v>
      </c>
      <c r="M1836" s="388" t="str">
        <f>IF(_xlfn.IFNA(VLOOKUP(I1836,$AG$3:$AH$83,2,FALSE),"")='11.1'!$D$5,TXM!L1836,"")</f>
        <v/>
      </c>
      <c r="N1836" t="str">
        <f>IFERROR(SMALL($M$5:$M$9000,ROWS($M$5:M1836)),"")</f>
        <v/>
      </c>
      <c r="P1836" t="s">
        <v>36</v>
      </c>
      <c r="Q1836" t="s">
        <v>839</v>
      </c>
      <c r="R1836">
        <v>51409263</v>
      </c>
      <c r="S1836" s="388">
        <f>ROWS(R$5:R1836)</f>
        <v>1832</v>
      </c>
      <c r="T1836" s="388" t="str">
        <f>IF(_xlfn.IFNA(VLOOKUP(P1836,$AG$3:$AH$83,2,FALSE),"")='11.1'!$D$5,TXM!S1836,"")</f>
        <v/>
      </c>
      <c r="U1836" t="str">
        <f>IFERROR(SMALL($T$5:$T$9000,ROWS($T$5:T1836)),"")</f>
        <v/>
      </c>
    </row>
    <row r="1837" spans="1:21" ht="14.4" customHeight="1" x14ac:dyDescent="0.3">
      <c r="A1837" s="371" t="s">
        <v>31</v>
      </c>
      <c r="B1837" t="s">
        <v>98</v>
      </c>
      <c r="C1837" s="372">
        <v>45450</v>
      </c>
      <c r="D1837" s="388">
        <f>ROWS(C$5:C1837)</f>
        <v>1833</v>
      </c>
      <c r="E1837" s="388" t="str">
        <f>IF(_xlfn.IFNA(VLOOKUP(A1837,$AG$3:$AH$83,2,FALSE),"")='11.1'!$D$5,TXM!D1837,"")</f>
        <v/>
      </c>
      <c r="F1837" t="str">
        <f>IFERROR(SMALL($E$5:$E$9000,ROWS($E$5:E1837)),"")</f>
        <v/>
      </c>
      <c r="I1837" s="371" t="s">
        <v>159</v>
      </c>
      <c r="J1837" t="s">
        <v>843</v>
      </c>
      <c r="K1837" s="372">
        <v>21371162</v>
      </c>
      <c r="L1837" s="388">
        <f>ROWS(K$5:K1837)</f>
        <v>1833</v>
      </c>
      <c r="M1837" s="388" t="str">
        <f>IF(_xlfn.IFNA(VLOOKUP(I1837,$AG$3:$AH$83,2,FALSE),"")='11.1'!$D$5,TXM!L1837,"")</f>
        <v/>
      </c>
      <c r="N1837" t="str">
        <f>IFERROR(SMALL($M$5:$M$9000,ROWS($M$5:M1837)),"")</f>
        <v/>
      </c>
      <c r="P1837" t="s">
        <v>36</v>
      </c>
      <c r="Q1837" t="s">
        <v>865</v>
      </c>
      <c r="R1837">
        <v>49012769</v>
      </c>
      <c r="S1837" s="388">
        <f>ROWS(R$5:R1837)</f>
        <v>1833</v>
      </c>
      <c r="T1837" s="388" t="str">
        <f>IF(_xlfn.IFNA(VLOOKUP(P1837,$AG$3:$AH$83,2,FALSE),"")='11.1'!$D$5,TXM!S1837,"")</f>
        <v/>
      </c>
      <c r="U1837" t="str">
        <f>IFERROR(SMALL($T$5:$T$9000,ROWS($T$5:T1837)),"")</f>
        <v/>
      </c>
    </row>
    <row r="1838" spans="1:21" ht="14.4" customHeight="1" x14ac:dyDescent="0.3">
      <c r="A1838" s="371" t="s">
        <v>31</v>
      </c>
      <c r="B1838" t="s">
        <v>1240</v>
      </c>
      <c r="C1838" s="372">
        <v>556</v>
      </c>
      <c r="D1838" s="388">
        <f>ROWS(C$5:C1838)</f>
        <v>1834</v>
      </c>
      <c r="E1838" s="388" t="str">
        <f>IF(_xlfn.IFNA(VLOOKUP(A1838,$AG$3:$AH$83,2,FALSE),"")='11.1'!$D$5,TXM!D1838,"")</f>
        <v/>
      </c>
      <c r="F1838" t="str">
        <f>IFERROR(SMALL($E$5:$E$9000,ROWS($E$5:E1838)),"")</f>
        <v/>
      </c>
      <c r="I1838" s="371" t="s">
        <v>159</v>
      </c>
      <c r="J1838" t="s">
        <v>104</v>
      </c>
      <c r="K1838" s="372">
        <v>20408158</v>
      </c>
      <c r="L1838" s="388">
        <f>ROWS(K$5:K1838)</f>
        <v>1834</v>
      </c>
      <c r="M1838" s="388" t="str">
        <f>IF(_xlfn.IFNA(VLOOKUP(I1838,$AG$3:$AH$83,2,FALSE),"")='11.1'!$D$5,TXM!L1838,"")</f>
        <v/>
      </c>
      <c r="N1838" t="str">
        <f>IFERROR(SMALL($M$5:$M$9000,ROWS($M$5:M1838)),"")</f>
        <v/>
      </c>
      <c r="P1838" t="s">
        <v>36</v>
      </c>
      <c r="Q1838" t="s">
        <v>867</v>
      </c>
      <c r="R1838">
        <v>23251594</v>
      </c>
      <c r="S1838" s="388">
        <f>ROWS(R$5:R1838)</f>
        <v>1834</v>
      </c>
      <c r="T1838" s="388" t="str">
        <f>IF(_xlfn.IFNA(VLOOKUP(P1838,$AG$3:$AH$83,2,FALSE),"")='11.1'!$D$5,TXM!S1838,"")</f>
        <v/>
      </c>
      <c r="U1838" t="str">
        <f>IFERROR(SMALL($T$5:$T$9000,ROWS($T$5:T1838)),"")</f>
        <v/>
      </c>
    </row>
    <row r="1839" spans="1:21" ht="14.4" customHeight="1" x14ac:dyDescent="0.3">
      <c r="A1839" s="371" t="s">
        <v>679</v>
      </c>
      <c r="B1839" t="s">
        <v>867</v>
      </c>
      <c r="C1839" s="372">
        <v>5013362</v>
      </c>
      <c r="D1839" s="388">
        <f>ROWS(C$5:C1839)</f>
        <v>1835</v>
      </c>
      <c r="E1839" s="388" t="str">
        <f>IF(_xlfn.IFNA(VLOOKUP(A1839,$AG$3:$AH$83,2,FALSE),"")='11.1'!$D$5,TXM!D1839,"")</f>
        <v/>
      </c>
      <c r="F1839" t="str">
        <f>IFERROR(SMALL($E$5:$E$9000,ROWS($E$5:E1839)),"")</f>
        <v/>
      </c>
      <c r="I1839" s="371" t="s">
        <v>159</v>
      </c>
      <c r="J1839" t="s">
        <v>100</v>
      </c>
      <c r="K1839" s="372">
        <v>20091955</v>
      </c>
      <c r="L1839" s="388">
        <f>ROWS(K$5:K1839)</f>
        <v>1835</v>
      </c>
      <c r="M1839" s="388" t="str">
        <f>IF(_xlfn.IFNA(VLOOKUP(I1839,$AG$3:$AH$83,2,FALSE),"")='11.1'!$D$5,TXM!L1839,"")</f>
        <v/>
      </c>
      <c r="N1839" t="str">
        <f>IFERROR(SMALL($M$5:$M$9000,ROWS($M$5:M1839)),"")</f>
        <v/>
      </c>
      <c r="P1839" t="s">
        <v>36</v>
      </c>
      <c r="Q1839" t="s">
        <v>96</v>
      </c>
      <c r="R1839">
        <v>20834517</v>
      </c>
      <c r="S1839" s="388">
        <f>ROWS(R$5:R1839)</f>
        <v>1835</v>
      </c>
      <c r="T1839" s="388" t="str">
        <f>IF(_xlfn.IFNA(VLOOKUP(P1839,$AG$3:$AH$83,2,FALSE),"")='11.1'!$D$5,TXM!S1839,"")</f>
        <v/>
      </c>
      <c r="U1839" t="str">
        <f>IFERROR(SMALL($T$5:$T$9000,ROWS($T$5:T1839)),"")</f>
        <v/>
      </c>
    </row>
    <row r="1840" spans="1:21" ht="14.4" customHeight="1" x14ac:dyDescent="0.3">
      <c r="A1840" s="371" t="s">
        <v>679</v>
      </c>
      <c r="B1840" t="s">
        <v>773</v>
      </c>
      <c r="C1840" s="372">
        <v>106315</v>
      </c>
      <c r="D1840" s="388">
        <f>ROWS(C$5:C1840)</f>
        <v>1836</v>
      </c>
      <c r="E1840" s="388" t="str">
        <f>IF(_xlfn.IFNA(VLOOKUP(A1840,$AG$3:$AH$83,2,FALSE),"")='11.1'!$D$5,TXM!D1840,"")</f>
        <v/>
      </c>
      <c r="F1840" t="str">
        <f>IFERROR(SMALL($E$5:$E$9000,ROWS($E$5:E1840)),"")</f>
        <v/>
      </c>
      <c r="I1840" s="371" t="s">
        <v>159</v>
      </c>
      <c r="J1840" t="s">
        <v>1500</v>
      </c>
      <c r="K1840" s="372">
        <v>19168320</v>
      </c>
      <c r="L1840" s="388">
        <f>ROWS(K$5:K1840)</f>
        <v>1836</v>
      </c>
      <c r="M1840" s="388" t="str">
        <f>IF(_xlfn.IFNA(VLOOKUP(I1840,$AG$3:$AH$83,2,FALSE),"")='11.1'!$D$5,TXM!L1840,"")</f>
        <v/>
      </c>
      <c r="N1840" t="str">
        <f>IFERROR(SMALL($M$5:$M$9000,ROWS($M$5:M1840)),"")</f>
        <v/>
      </c>
      <c r="P1840" t="s">
        <v>36</v>
      </c>
      <c r="Q1840" t="s">
        <v>873</v>
      </c>
      <c r="R1840">
        <v>17733144</v>
      </c>
      <c r="S1840" s="388">
        <f>ROWS(R$5:R1840)</f>
        <v>1836</v>
      </c>
      <c r="T1840" s="388" t="str">
        <f>IF(_xlfn.IFNA(VLOOKUP(P1840,$AG$3:$AH$83,2,FALSE),"")='11.1'!$D$5,TXM!S1840,"")</f>
        <v/>
      </c>
      <c r="U1840" t="str">
        <f>IFERROR(SMALL($T$5:$T$9000,ROWS($T$5:T1840)),"")</f>
        <v/>
      </c>
    </row>
    <row r="1841" spans="1:21" ht="14.4" customHeight="1" x14ac:dyDescent="0.3">
      <c r="A1841" s="371" t="s">
        <v>679</v>
      </c>
      <c r="B1841" t="s">
        <v>1265</v>
      </c>
      <c r="C1841" s="372">
        <v>58335</v>
      </c>
      <c r="D1841" s="388">
        <f>ROWS(C$5:C1841)</f>
        <v>1837</v>
      </c>
      <c r="E1841" s="388" t="str">
        <f>IF(_xlfn.IFNA(VLOOKUP(A1841,$AG$3:$AH$83,2,FALSE),"")='11.1'!$D$5,TXM!D1841,"")</f>
        <v/>
      </c>
      <c r="F1841" t="str">
        <f>IFERROR(SMALL($E$5:$E$9000,ROWS($E$5:E1841)),"")</f>
        <v/>
      </c>
      <c r="I1841" s="371" t="s">
        <v>159</v>
      </c>
      <c r="J1841" t="s">
        <v>787</v>
      </c>
      <c r="K1841" s="372">
        <v>17350761</v>
      </c>
      <c r="L1841" s="388">
        <f>ROWS(K$5:K1841)</f>
        <v>1837</v>
      </c>
      <c r="M1841" s="388" t="str">
        <f>IF(_xlfn.IFNA(VLOOKUP(I1841,$AG$3:$AH$83,2,FALSE),"")='11.1'!$D$5,TXM!L1841,"")</f>
        <v/>
      </c>
      <c r="N1841" t="str">
        <f>IFERROR(SMALL($M$5:$M$9000,ROWS($M$5:M1841)),"")</f>
        <v/>
      </c>
      <c r="P1841" t="s">
        <v>36</v>
      </c>
      <c r="Q1841" t="s">
        <v>871</v>
      </c>
      <c r="R1841">
        <v>15000000</v>
      </c>
      <c r="S1841" s="388">
        <f>ROWS(R$5:R1841)</f>
        <v>1837</v>
      </c>
      <c r="T1841" s="388" t="str">
        <f>IF(_xlfn.IFNA(VLOOKUP(P1841,$AG$3:$AH$83,2,FALSE),"")='11.1'!$D$5,TXM!S1841,"")</f>
        <v/>
      </c>
      <c r="U1841" t="str">
        <f>IFERROR(SMALL($T$5:$T$9000,ROWS($T$5:T1841)),"")</f>
        <v/>
      </c>
    </row>
    <row r="1842" spans="1:21" ht="14.4" customHeight="1" x14ac:dyDescent="0.3">
      <c r="A1842" s="371" t="s">
        <v>679</v>
      </c>
      <c r="B1842" t="s">
        <v>785</v>
      </c>
      <c r="C1842" s="372">
        <v>57450</v>
      </c>
      <c r="D1842" s="388">
        <f>ROWS(C$5:C1842)</f>
        <v>1838</v>
      </c>
      <c r="E1842" s="388" t="str">
        <f>IF(_xlfn.IFNA(VLOOKUP(A1842,$AG$3:$AH$83,2,FALSE),"")='11.1'!$D$5,TXM!D1842,"")</f>
        <v/>
      </c>
      <c r="F1842" t="str">
        <f>IFERROR(SMALL($E$5:$E$9000,ROWS($E$5:E1842)),"")</f>
        <v/>
      </c>
      <c r="I1842" s="371" t="s">
        <v>159</v>
      </c>
      <c r="J1842" t="s">
        <v>1005</v>
      </c>
      <c r="K1842" s="372">
        <v>17053743</v>
      </c>
      <c r="L1842" s="388">
        <f>ROWS(K$5:K1842)</f>
        <v>1838</v>
      </c>
      <c r="M1842" s="388" t="str">
        <f>IF(_xlfn.IFNA(VLOOKUP(I1842,$AG$3:$AH$83,2,FALSE),"")='11.1'!$D$5,TXM!L1842,"")</f>
        <v/>
      </c>
      <c r="N1842" t="str">
        <f>IFERROR(SMALL($M$5:$M$9000,ROWS($M$5:M1842)),"")</f>
        <v/>
      </c>
      <c r="P1842" t="s">
        <v>36</v>
      </c>
      <c r="Q1842" t="s">
        <v>849</v>
      </c>
      <c r="R1842">
        <v>10293620</v>
      </c>
      <c r="S1842" s="388">
        <f>ROWS(R$5:R1842)</f>
        <v>1838</v>
      </c>
      <c r="T1842" s="388" t="str">
        <f>IF(_xlfn.IFNA(VLOOKUP(P1842,$AG$3:$AH$83,2,FALSE),"")='11.1'!$D$5,TXM!S1842,"")</f>
        <v/>
      </c>
      <c r="U1842" t="str">
        <f>IFERROR(SMALL($T$5:$T$9000,ROWS($T$5:T1842)),"")</f>
        <v/>
      </c>
    </row>
    <row r="1843" spans="1:21" ht="14.4" customHeight="1" x14ac:dyDescent="0.3">
      <c r="A1843" s="371" t="s">
        <v>679</v>
      </c>
      <c r="B1843" t="s">
        <v>98</v>
      </c>
      <c r="C1843" s="372">
        <v>29290</v>
      </c>
      <c r="D1843" s="388">
        <f>ROWS(C$5:C1843)</f>
        <v>1839</v>
      </c>
      <c r="E1843" s="388" t="str">
        <f>IF(_xlfn.IFNA(VLOOKUP(A1843,$AG$3:$AH$83,2,FALSE),"")='11.1'!$D$5,TXM!D1843,"")</f>
        <v/>
      </c>
      <c r="F1843" t="str">
        <f>IFERROR(SMALL($E$5:$E$9000,ROWS($E$5:E1843)),"")</f>
        <v/>
      </c>
      <c r="I1843" s="371" t="s">
        <v>159</v>
      </c>
      <c r="J1843" t="s">
        <v>837</v>
      </c>
      <c r="K1843" s="372">
        <v>15607338</v>
      </c>
      <c r="L1843" s="388">
        <f>ROWS(K$5:K1843)</f>
        <v>1839</v>
      </c>
      <c r="M1843" s="388" t="str">
        <f>IF(_xlfn.IFNA(VLOOKUP(I1843,$AG$3:$AH$83,2,FALSE),"")='11.1'!$D$5,TXM!L1843,"")</f>
        <v/>
      </c>
      <c r="N1843" t="str">
        <f>IFERROR(SMALL($M$5:$M$9000,ROWS($M$5:M1843)),"")</f>
        <v/>
      </c>
      <c r="P1843" t="s">
        <v>36</v>
      </c>
      <c r="Q1843" t="s">
        <v>1265</v>
      </c>
      <c r="R1843">
        <v>9816330</v>
      </c>
      <c r="S1843" s="388">
        <f>ROWS(R$5:R1843)</f>
        <v>1839</v>
      </c>
      <c r="T1843" s="388" t="str">
        <f>IF(_xlfn.IFNA(VLOOKUP(P1843,$AG$3:$AH$83,2,FALSE),"")='11.1'!$D$5,TXM!S1843,"")</f>
        <v/>
      </c>
      <c r="U1843" t="str">
        <f>IFERROR(SMALL($T$5:$T$9000,ROWS($T$5:T1843)),"")</f>
        <v/>
      </c>
    </row>
    <row r="1844" spans="1:21" ht="14.4" customHeight="1" x14ac:dyDescent="0.3">
      <c r="A1844" s="371" t="s">
        <v>679</v>
      </c>
      <c r="B1844" t="s">
        <v>95</v>
      </c>
      <c r="C1844" s="372">
        <v>19319</v>
      </c>
      <c r="D1844" s="388">
        <f>ROWS(C$5:C1844)</f>
        <v>1840</v>
      </c>
      <c r="E1844" s="388" t="str">
        <f>IF(_xlfn.IFNA(VLOOKUP(A1844,$AG$3:$AH$83,2,FALSE),"")='11.1'!$D$5,TXM!D1844,"")</f>
        <v/>
      </c>
      <c r="F1844" t="str">
        <f>IFERROR(SMALL($E$5:$E$9000,ROWS($E$5:E1844)),"")</f>
        <v/>
      </c>
      <c r="I1844" s="371" t="s">
        <v>159</v>
      </c>
      <c r="J1844" t="s">
        <v>98</v>
      </c>
      <c r="K1844" s="372">
        <v>15333584</v>
      </c>
      <c r="L1844" s="388">
        <f>ROWS(K$5:K1844)</f>
        <v>1840</v>
      </c>
      <c r="M1844" s="388" t="str">
        <f>IF(_xlfn.IFNA(VLOOKUP(I1844,$AG$3:$AH$83,2,FALSE),"")='11.1'!$D$5,TXM!L1844,"")</f>
        <v/>
      </c>
      <c r="N1844" t="str">
        <f>IFERROR(SMALL($M$5:$M$9000,ROWS($M$5:M1844)),"")</f>
        <v/>
      </c>
      <c r="P1844" t="s">
        <v>36</v>
      </c>
      <c r="Q1844" t="s">
        <v>95</v>
      </c>
      <c r="R1844">
        <v>8077950</v>
      </c>
      <c r="S1844" s="388">
        <f>ROWS(R$5:R1844)</f>
        <v>1840</v>
      </c>
      <c r="T1844" s="388" t="str">
        <f>IF(_xlfn.IFNA(VLOOKUP(P1844,$AG$3:$AH$83,2,FALSE),"")='11.1'!$D$5,TXM!S1844,"")</f>
        <v/>
      </c>
      <c r="U1844" t="str">
        <f>IFERROR(SMALL($T$5:$T$9000,ROWS($T$5:T1844)),"")</f>
        <v/>
      </c>
    </row>
    <row r="1845" spans="1:21" ht="14.4" customHeight="1" x14ac:dyDescent="0.3">
      <c r="A1845" s="371" t="s">
        <v>679</v>
      </c>
      <c r="B1845" t="s">
        <v>1240</v>
      </c>
      <c r="C1845" s="372">
        <v>3038</v>
      </c>
      <c r="D1845" s="388">
        <f>ROWS(C$5:C1845)</f>
        <v>1841</v>
      </c>
      <c r="E1845" s="388" t="str">
        <f>IF(_xlfn.IFNA(VLOOKUP(A1845,$AG$3:$AH$83,2,FALSE),"")='11.1'!$D$5,TXM!D1845,"")</f>
        <v/>
      </c>
      <c r="F1845" t="str">
        <f>IFERROR(SMALL($E$5:$E$9000,ROWS($E$5:E1845)),"")</f>
        <v/>
      </c>
      <c r="I1845" s="371" t="s">
        <v>159</v>
      </c>
      <c r="J1845" t="s">
        <v>789</v>
      </c>
      <c r="K1845" s="372">
        <v>15188485</v>
      </c>
      <c r="L1845" s="388">
        <f>ROWS(K$5:K1845)</f>
        <v>1841</v>
      </c>
      <c r="M1845" s="388" t="str">
        <f>IF(_xlfn.IFNA(VLOOKUP(I1845,$AG$3:$AH$83,2,FALSE),"")='11.1'!$D$5,TXM!L1845,"")</f>
        <v/>
      </c>
      <c r="N1845" t="str">
        <f>IFERROR(SMALL($M$5:$M$9000,ROWS($M$5:M1845)),"")</f>
        <v/>
      </c>
      <c r="P1845" t="s">
        <v>36</v>
      </c>
      <c r="Q1845" t="s">
        <v>823</v>
      </c>
      <c r="R1845">
        <v>7322657</v>
      </c>
      <c r="S1845" s="388">
        <f>ROWS(R$5:R1845)</f>
        <v>1841</v>
      </c>
      <c r="T1845" s="388" t="str">
        <f>IF(_xlfn.IFNA(VLOOKUP(P1845,$AG$3:$AH$83,2,FALSE),"")='11.1'!$D$5,TXM!S1845,"")</f>
        <v/>
      </c>
      <c r="U1845" t="str">
        <f>IFERROR(SMALL($T$5:$T$9000,ROWS($T$5:T1845)),"")</f>
        <v/>
      </c>
    </row>
    <row r="1846" spans="1:21" ht="14.4" customHeight="1" x14ac:dyDescent="0.3">
      <c r="A1846" s="371" t="s">
        <v>36</v>
      </c>
      <c r="B1846" t="s">
        <v>1000</v>
      </c>
      <c r="C1846" s="372">
        <v>6628889296</v>
      </c>
      <c r="D1846" s="388">
        <f>ROWS(C$5:C1846)</f>
        <v>1842</v>
      </c>
      <c r="E1846" s="388" t="str">
        <f>IF(_xlfn.IFNA(VLOOKUP(A1846,$AG$3:$AH$83,2,FALSE),"")='11.1'!$D$5,TXM!D1846,"")</f>
        <v/>
      </c>
      <c r="F1846" t="str">
        <f>IFERROR(SMALL($E$5:$E$9000,ROWS($E$5:E1846)),"")</f>
        <v/>
      </c>
      <c r="I1846" s="371" t="s">
        <v>159</v>
      </c>
      <c r="J1846" t="s">
        <v>94</v>
      </c>
      <c r="K1846" s="372">
        <v>11983352</v>
      </c>
      <c r="L1846" s="388">
        <f>ROWS(K$5:K1846)</f>
        <v>1842</v>
      </c>
      <c r="M1846" s="388" t="str">
        <f>IF(_xlfn.IFNA(VLOOKUP(I1846,$AG$3:$AH$83,2,FALSE),"")='11.1'!$D$5,TXM!L1846,"")</f>
        <v/>
      </c>
      <c r="N1846" t="str">
        <f>IFERROR(SMALL($M$5:$M$9000,ROWS($M$5:M1846)),"")</f>
        <v/>
      </c>
      <c r="P1846" t="s">
        <v>36</v>
      </c>
      <c r="Q1846" t="s">
        <v>107</v>
      </c>
      <c r="R1846">
        <v>4884002</v>
      </c>
      <c r="S1846" s="388">
        <f>ROWS(R$5:R1846)</f>
        <v>1842</v>
      </c>
      <c r="T1846" s="388" t="str">
        <f>IF(_xlfn.IFNA(VLOOKUP(P1846,$AG$3:$AH$83,2,FALSE),"")='11.1'!$D$5,TXM!S1846,"")</f>
        <v/>
      </c>
      <c r="U1846" t="str">
        <f>IFERROR(SMALL($T$5:$T$9000,ROWS($T$5:T1846)),"")</f>
        <v/>
      </c>
    </row>
    <row r="1847" spans="1:21" ht="14.4" customHeight="1" x14ac:dyDescent="0.3">
      <c r="A1847" s="371" t="s">
        <v>36</v>
      </c>
      <c r="B1847" t="s">
        <v>783</v>
      </c>
      <c r="C1847" s="372">
        <v>5458902112</v>
      </c>
      <c r="D1847" s="388">
        <f>ROWS(C$5:C1847)</f>
        <v>1843</v>
      </c>
      <c r="E1847" s="388" t="str">
        <f>IF(_xlfn.IFNA(VLOOKUP(A1847,$AG$3:$AH$83,2,FALSE),"")='11.1'!$D$5,TXM!D1847,"")</f>
        <v/>
      </c>
      <c r="F1847" t="str">
        <f>IFERROR(SMALL($E$5:$E$9000,ROWS($E$5:E1847)),"")</f>
        <v/>
      </c>
      <c r="I1847" s="371" t="s">
        <v>159</v>
      </c>
      <c r="J1847" t="s">
        <v>1434</v>
      </c>
      <c r="K1847" s="372">
        <v>11015089</v>
      </c>
      <c r="L1847" s="388">
        <f>ROWS(K$5:K1847)</f>
        <v>1843</v>
      </c>
      <c r="M1847" s="388" t="str">
        <f>IF(_xlfn.IFNA(VLOOKUP(I1847,$AG$3:$AH$83,2,FALSE),"")='11.1'!$D$5,TXM!L1847,"")</f>
        <v/>
      </c>
      <c r="N1847" t="str">
        <f>IFERROR(SMALL($M$5:$M$9000,ROWS($M$5:M1847)),"")</f>
        <v/>
      </c>
      <c r="P1847" t="s">
        <v>36</v>
      </c>
      <c r="Q1847" t="s">
        <v>859</v>
      </c>
      <c r="R1847">
        <v>4592496</v>
      </c>
      <c r="S1847" s="388">
        <f>ROWS(R$5:R1847)</f>
        <v>1843</v>
      </c>
      <c r="T1847" s="388" t="str">
        <f>IF(_xlfn.IFNA(VLOOKUP(P1847,$AG$3:$AH$83,2,FALSE),"")='11.1'!$D$5,TXM!S1847,"")</f>
        <v/>
      </c>
      <c r="U1847" t="str">
        <f>IFERROR(SMALL($T$5:$T$9000,ROWS($T$5:T1847)),"")</f>
        <v/>
      </c>
    </row>
    <row r="1848" spans="1:21" ht="14.4" customHeight="1" x14ac:dyDescent="0.3">
      <c r="A1848" s="371" t="s">
        <v>36</v>
      </c>
      <c r="B1848" t="s">
        <v>787</v>
      </c>
      <c r="C1848" s="372">
        <v>2585109868</v>
      </c>
      <c r="D1848" s="388">
        <f>ROWS(C$5:C1848)</f>
        <v>1844</v>
      </c>
      <c r="E1848" s="388" t="str">
        <f>IF(_xlfn.IFNA(VLOOKUP(A1848,$AG$3:$AH$83,2,FALSE),"")='11.1'!$D$5,TXM!D1848,"")</f>
        <v/>
      </c>
      <c r="F1848" t="str">
        <f>IFERROR(SMALL($E$5:$E$9000,ROWS($E$5:E1848)),"")</f>
        <v/>
      </c>
      <c r="I1848" s="371" t="s">
        <v>159</v>
      </c>
      <c r="J1848" t="s">
        <v>102</v>
      </c>
      <c r="K1848" s="372">
        <v>9949656</v>
      </c>
      <c r="L1848" s="388">
        <f>ROWS(K$5:K1848)</f>
        <v>1844</v>
      </c>
      <c r="M1848" s="388" t="str">
        <f>IF(_xlfn.IFNA(VLOOKUP(I1848,$AG$3:$AH$83,2,FALSE),"")='11.1'!$D$5,TXM!L1848,"")</f>
        <v/>
      </c>
      <c r="N1848" t="str">
        <f>IFERROR(SMALL($M$5:$M$9000,ROWS($M$5:M1848)),"")</f>
        <v/>
      </c>
      <c r="P1848" t="s">
        <v>36</v>
      </c>
      <c r="Q1848" t="s">
        <v>869</v>
      </c>
      <c r="R1848">
        <v>4106664</v>
      </c>
      <c r="S1848" s="388">
        <f>ROWS(R$5:R1848)</f>
        <v>1844</v>
      </c>
      <c r="T1848" s="388" t="str">
        <f>IF(_xlfn.IFNA(VLOOKUP(P1848,$AG$3:$AH$83,2,FALSE),"")='11.1'!$D$5,TXM!S1848,"")</f>
        <v/>
      </c>
      <c r="U1848" t="str">
        <f>IFERROR(SMALL($T$5:$T$9000,ROWS($T$5:T1848)),"")</f>
        <v/>
      </c>
    </row>
    <row r="1849" spans="1:21" ht="14.4" customHeight="1" x14ac:dyDescent="0.3">
      <c r="A1849" s="371" t="s">
        <v>36</v>
      </c>
      <c r="B1849" t="s">
        <v>1318</v>
      </c>
      <c r="C1849" s="372">
        <v>108363679</v>
      </c>
      <c r="D1849" s="388">
        <f>ROWS(C$5:C1849)</f>
        <v>1845</v>
      </c>
      <c r="E1849" s="388" t="str">
        <f>IF(_xlfn.IFNA(VLOOKUP(A1849,$AG$3:$AH$83,2,FALSE),"")='11.1'!$D$5,TXM!D1849,"")</f>
        <v/>
      </c>
      <c r="F1849" t="str">
        <f>IFERROR(SMALL($E$5:$E$9000,ROWS($E$5:E1849)),"")</f>
        <v/>
      </c>
      <c r="I1849" s="371" t="s">
        <v>159</v>
      </c>
      <c r="J1849" t="s">
        <v>1318</v>
      </c>
      <c r="K1849" s="372">
        <v>9914242</v>
      </c>
      <c r="L1849" s="388">
        <f>ROWS(K$5:K1849)</f>
        <v>1845</v>
      </c>
      <c r="M1849" s="388" t="str">
        <f>IF(_xlfn.IFNA(VLOOKUP(I1849,$AG$3:$AH$83,2,FALSE),"")='11.1'!$D$5,TXM!L1849,"")</f>
        <v/>
      </c>
      <c r="N1849" t="str">
        <f>IFERROR(SMALL($M$5:$M$9000,ROWS($M$5:M1849)),"")</f>
        <v/>
      </c>
      <c r="P1849" t="s">
        <v>36</v>
      </c>
      <c r="Q1849" t="s">
        <v>837</v>
      </c>
      <c r="R1849">
        <v>3034967</v>
      </c>
      <c r="S1849" s="388">
        <f>ROWS(R$5:R1849)</f>
        <v>1845</v>
      </c>
      <c r="T1849" s="388" t="str">
        <f>IF(_xlfn.IFNA(VLOOKUP(P1849,$AG$3:$AH$83,2,FALSE),"")='11.1'!$D$5,TXM!S1849,"")</f>
        <v/>
      </c>
      <c r="U1849" t="str">
        <f>IFERROR(SMALL($T$5:$T$9000,ROWS($T$5:T1849)),"")</f>
        <v/>
      </c>
    </row>
    <row r="1850" spans="1:21" ht="14.4" customHeight="1" x14ac:dyDescent="0.3">
      <c r="A1850" s="371" t="s">
        <v>36</v>
      </c>
      <c r="B1850" t="s">
        <v>849</v>
      </c>
      <c r="C1850" s="372">
        <v>71595252</v>
      </c>
      <c r="D1850" s="388">
        <f>ROWS(C$5:C1850)</f>
        <v>1846</v>
      </c>
      <c r="E1850" s="388" t="str">
        <f>IF(_xlfn.IFNA(VLOOKUP(A1850,$AG$3:$AH$83,2,FALSE),"")='11.1'!$D$5,TXM!D1850,"")</f>
        <v/>
      </c>
      <c r="F1850" t="str">
        <f>IFERROR(SMALL($E$5:$E$9000,ROWS($E$5:E1850)),"")</f>
        <v/>
      </c>
      <c r="I1850" s="371" t="s">
        <v>159</v>
      </c>
      <c r="J1850" t="s">
        <v>815</v>
      </c>
      <c r="K1850" s="372">
        <v>8284908</v>
      </c>
      <c r="L1850" s="388">
        <f>ROWS(K$5:K1850)</f>
        <v>1846</v>
      </c>
      <c r="M1850" s="388" t="str">
        <f>IF(_xlfn.IFNA(VLOOKUP(I1850,$AG$3:$AH$83,2,FALSE),"")='11.1'!$D$5,TXM!L1850,"")</f>
        <v/>
      </c>
      <c r="N1850" t="str">
        <f>IFERROR(SMALL($M$5:$M$9000,ROWS($M$5:M1850)),"")</f>
        <v/>
      </c>
      <c r="P1850" t="s">
        <v>36</v>
      </c>
      <c r="Q1850" t="s">
        <v>843</v>
      </c>
      <c r="R1850">
        <v>2351875</v>
      </c>
      <c r="S1850" s="388">
        <f>ROWS(R$5:R1850)</f>
        <v>1846</v>
      </c>
      <c r="T1850" s="388" t="str">
        <f>IF(_xlfn.IFNA(VLOOKUP(P1850,$AG$3:$AH$83,2,FALSE),"")='11.1'!$D$5,TXM!S1850,"")</f>
        <v/>
      </c>
      <c r="U1850" t="str">
        <f>IFERROR(SMALL($T$5:$T$9000,ROWS($T$5:T1850)),"")</f>
        <v/>
      </c>
    </row>
    <row r="1851" spans="1:21" ht="14.4" customHeight="1" x14ac:dyDescent="0.3">
      <c r="A1851" s="371" t="s">
        <v>36</v>
      </c>
      <c r="B1851" t="s">
        <v>999</v>
      </c>
      <c r="C1851" s="372">
        <v>70952915</v>
      </c>
      <c r="D1851" s="388">
        <f>ROWS(C$5:C1851)</f>
        <v>1847</v>
      </c>
      <c r="E1851" s="388" t="str">
        <f>IF(_xlfn.IFNA(VLOOKUP(A1851,$AG$3:$AH$83,2,FALSE),"")='11.1'!$D$5,TXM!D1851,"")</f>
        <v/>
      </c>
      <c r="F1851" t="str">
        <f>IFERROR(SMALL($E$5:$E$9000,ROWS($E$5:E1851)),"")</f>
        <v/>
      </c>
      <c r="I1851" s="371" t="s">
        <v>159</v>
      </c>
      <c r="J1851" t="s">
        <v>773</v>
      </c>
      <c r="K1851" s="372">
        <v>6476898</v>
      </c>
      <c r="L1851" s="388">
        <f>ROWS(K$5:K1851)</f>
        <v>1847</v>
      </c>
      <c r="M1851" s="388" t="str">
        <f>IF(_xlfn.IFNA(VLOOKUP(I1851,$AG$3:$AH$83,2,FALSE),"")='11.1'!$D$5,TXM!L1851,"")</f>
        <v/>
      </c>
      <c r="N1851" t="str">
        <f>IFERROR(SMALL($M$5:$M$9000,ROWS($M$5:M1851)),"")</f>
        <v/>
      </c>
      <c r="P1851" t="s">
        <v>36</v>
      </c>
      <c r="Q1851" t="s">
        <v>102</v>
      </c>
      <c r="R1851">
        <v>2146764</v>
      </c>
      <c r="S1851" s="388">
        <f>ROWS(R$5:R1851)</f>
        <v>1847</v>
      </c>
      <c r="T1851" s="388" t="str">
        <f>IF(_xlfn.IFNA(VLOOKUP(P1851,$AG$3:$AH$83,2,FALSE),"")='11.1'!$D$5,TXM!S1851,"")</f>
        <v/>
      </c>
      <c r="U1851" t="str">
        <f>IFERROR(SMALL($T$5:$T$9000,ROWS($T$5:T1851)),"")</f>
        <v/>
      </c>
    </row>
    <row r="1852" spans="1:21" ht="14.4" customHeight="1" x14ac:dyDescent="0.3">
      <c r="A1852" s="371" t="s">
        <v>36</v>
      </c>
      <c r="B1852" t="s">
        <v>95</v>
      </c>
      <c r="C1852" s="372">
        <v>68817838</v>
      </c>
      <c r="D1852" s="388">
        <f>ROWS(C$5:C1852)</f>
        <v>1848</v>
      </c>
      <c r="E1852" s="388" t="str">
        <f>IF(_xlfn.IFNA(VLOOKUP(A1852,$AG$3:$AH$83,2,FALSE),"")='11.1'!$D$5,TXM!D1852,"")</f>
        <v/>
      </c>
      <c r="F1852" t="str">
        <f>IFERROR(SMALL($E$5:$E$9000,ROWS($E$5:E1852)),"")</f>
        <v/>
      </c>
      <c r="I1852" s="371" t="s">
        <v>159</v>
      </c>
      <c r="J1852" t="s">
        <v>867</v>
      </c>
      <c r="K1852" s="372">
        <v>5697714</v>
      </c>
      <c r="L1852" s="388">
        <f>ROWS(K$5:K1852)</f>
        <v>1848</v>
      </c>
      <c r="M1852" s="388" t="str">
        <f>IF(_xlfn.IFNA(VLOOKUP(I1852,$AG$3:$AH$83,2,FALSE),"")='11.1'!$D$5,TXM!L1852,"")</f>
        <v/>
      </c>
      <c r="N1852" t="str">
        <f>IFERROR(SMALL($M$5:$M$9000,ROWS($M$5:M1852)),"")</f>
        <v/>
      </c>
      <c r="P1852" t="s">
        <v>36</v>
      </c>
      <c r="Q1852" t="s">
        <v>1000</v>
      </c>
      <c r="R1852">
        <v>2002983</v>
      </c>
      <c r="S1852" s="388">
        <f>ROWS(R$5:R1852)</f>
        <v>1848</v>
      </c>
      <c r="T1852" s="388" t="str">
        <f>IF(_xlfn.IFNA(VLOOKUP(P1852,$AG$3:$AH$83,2,FALSE),"")='11.1'!$D$5,TXM!S1852,"")</f>
        <v/>
      </c>
      <c r="U1852" t="str">
        <f>IFERROR(SMALL($T$5:$T$9000,ROWS($T$5:T1852)),"")</f>
        <v/>
      </c>
    </row>
    <row r="1853" spans="1:21" ht="14.4" customHeight="1" x14ac:dyDescent="0.3">
      <c r="A1853" s="371" t="s">
        <v>36</v>
      </c>
      <c r="B1853" t="s">
        <v>789</v>
      </c>
      <c r="C1853" s="372">
        <v>59182091</v>
      </c>
      <c r="D1853" s="388">
        <f>ROWS(C$5:C1853)</f>
        <v>1849</v>
      </c>
      <c r="E1853" s="388" t="str">
        <f>IF(_xlfn.IFNA(VLOOKUP(A1853,$AG$3:$AH$83,2,FALSE),"")='11.1'!$D$5,TXM!D1853,"")</f>
        <v/>
      </c>
      <c r="F1853" t="str">
        <f>IFERROR(SMALL($E$5:$E$9000,ROWS($E$5:E1853)),"")</f>
        <v/>
      </c>
      <c r="I1853" s="371" t="s">
        <v>159</v>
      </c>
      <c r="J1853" t="s">
        <v>861</v>
      </c>
      <c r="K1853" s="372">
        <v>4352439</v>
      </c>
      <c r="L1853" s="388">
        <f>ROWS(K$5:K1853)</f>
        <v>1849</v>
      </c>
      <c r="M1853" s="388" t="str">
        <f>IF(_xlfn.IFNA(VLOOKUP(I1853,$AG$3:$AH$83,2,FALSE),"")='11.1'!$D$5,TXM!L1853,"")</f>
        <v/>
      </c>
      <c r="N1853" t="str">
        <f>IFERROR(SMALL($M$5:$M$9000,ROWS($M$5:M1853)),"")</f>
        <v/>
      </c>
      <c r="P1853" t="s">
        <v>36</v>
      </c>
      <c r="Q1853" t="s">
        <v>845</v>
      </c>
      <c r="R1853">
        <v>1822031</v>
      </c>
      <c r="S1853" s="388">
        <f>ROWS(R$5:R1853)</f>
        <v>1849</v>
      </c>
      <c r="T1853" s="388" t="str">
        <f>IF(_xlfn.IFNA(VLOOKUP(P1853,$AG$3:$AH$83,2,FALSE),"")='11.1'!$D$5,TXM!S1853,"")</f>
        <v/>
      </c>
      <c r="U1853" t="str">
        <f>IFERROR(SMALL($T$5:$T$9000,ROWS($T$5:T1853)),"")</f>
        <v/>
      </c>
    </row>
    <row r="1854" spans="1:21" ht="14.4" customHeight="1" x14ac:dyDescent="0.3">
      <c r="A1854" s="371" t="s">
        <v>36</v>
      </c>
      <c r="B1854" t="s">
        <v>91</v>
      </c>
      <c r="C1854" s="372">
        <v>38376772</v>
      </c>
      <c r="D1854" s="388">
        <f>ROWS(C$5:C1854)</f>
        <v>1850</v>
      </c>
      <c r="E1854" s="388" t="str">
        <f>IF(_xlfn.IFNA(VLOOKUP(A1854,$AG$3:$AH$83,2,FALSE),"")='11.1'!$D$5,TXM!D1854,"")</f>
        <v/>
      </c>
      <c r="F1854" t="str">
        <f>IFERROR(SMALL($E$5:$E$9000,ROWS($E$5:E1854)),"")</f>
        <v/>
      </c>
      <c r="I1854" s="371" t="s">
        <v>159</v>
      </c>
      <c r="J1854" t="s">
        <v>841</v>
      </c>
      <c r="K1854" s="372">
        <v>3545138</v>
      </c>
      <c r="L1854" s="388">
        <f>ROWS(K$5:K1854)</f>
        <v>1850</v>
      </c>
      <c r="M1854" s="388" t="str">
        <f>IF(_xlfn.IFNA(VLOOKUP(I1854,$AG$3:$AH$83,2,FALSE),"")='11.1'!$D$5,TXM!L1854,"")</f>
        <v/>
      </c>
      <c r="N1854" t="str">
        <f>IFERROR(SMALL($M$5:$M$9000,ROWS($M$5:M1854)),"")</f>
        <v/>
      </c>
      <c r="P1854" t="s">
        <v>36</v>
      </c>
      <c r="Q1854" t="s">
        <v>1441</v>
      </c>
      <c r="R1854">
        <v>1088071</v>
      </c>
      <c r="S1854" s="388">
        <f>ROWS(R$5:R1854)</f>
        <v>1850</v>
      </c>
      <c r="T1854" s="388" t="str">
        <f>IF(_xlfn.IFNA(VLOOKUP(P1854,$AG$3:$AH$83,2,FALSE),"")='11.1'!$D$5,TXM!S1854,"")</f>
        <v/>
      </c>
      <c r="U1854" t="str">
        <f>IFERROR(SMALL($T$5:$T$9000,ROWS($T$5:T1854)),"")</f>
        <v/>
      </c>
    </row>
    <row r="1855" spans="1:21" ht="14.4" customHeight="1" x14ac:dyDescent="0.3">
      <c r="A1855" s="371" t="s">
        <v>36</v>
      </c>
      <c r="B1855" t="s">
        <v>809</v>
      </c>
      <c r="C1855" s="372">
        <v>33883903</v>
      </c>
      <c r="D1855" s="388">
        <f>ROWS(C$5:C1855)</f>
        <v>1851</v>
      </c>
      <c r="E1855" s="388" t="str">
        <f>IF(_xlfn.IFNA(VLOOKUP(A1855,$AG$3:$AH$83,2,FALSE),"")='11.1'!$D$5,TXM!D1855,"")</f>
        <v/>
      </c>
      <c r="F1855" t="str">
        <f>IFERROR(SMALL($E$5:$E$9000,ROWS($E$5:E1855)),"")</f>
        <v/>
      </c>
      <c r="I1855" s="371" t="s">
        <v>159</v>
      </c>
      <c r="J1855" t="s">
        <v>793</v>
      </c>
      <c r="K1855" s="372">
        <v>3515477</v>
      </c>
      <c r="L1855" s="388">
        <f>ROWS(K$5:K1855)</f>
        <v>1851</v>
      </c>
      <c r="M1855" s="388" t="str">
        <f>IF(_xlfn.IFNA(VLOOKUP(I1855,$AG$3:$AH$83,2,FALSE),"")='11.1'!$D$5,TXM!L1855,"")</f>
        <v/>
      </c>
      <c r="N1855" t="str">
        <f>IFERROR(SMALL($M$5:$M$9000,ROWS($M$5:M1855)),"")</f>
        <v/>
      </c>
      <c r="P1855" t="s">
        <v>36</v>
      </c>
      <c r="Q1855" t="s">
        <v>990</v>
      </c>
      <c r="R1855">
        <v>933446</v>
      </c>
      <c r="S1855" s="388">
        <f>ROWS(R$5:R1855)</f>
        <v>1851</v>
      </c>
      <c r="T1855" s="388" t="str">
        <f>IF(_xlfn.IFNA(VLOOKUP(P1855,$AG$3:$AH$83,2,FALSE),"")='11.1'!$D$5,TXM!S1855,"")</f>
        <v/>
      </c>
      <c r="U1855" t="str">
        <f>IFERROR(SMALL($T$5:$T$9000,ROWS($T$5:T1855)),"")</f>
        <v/>
      </c>
    </row>
    <row r="1856" spans="1:21" ht="14.4" customHeight="1" x14ac:dyDescent="0.3">
      <c r="A1856" s="371" t="s">
        <v>36</v>
      </c>
      <c r="B1856" t="s">
        <v>861</v>
      </c>
      <c r="C1856" s="372">
        <v>26999598</v>
      </c>
      <c r="D1856" s="388">
        <f>ROWS(C$5:C1856)</f>
        <v>1852</v>
      </c>
      <c r="E1856" s="388" t="str">
        <f>IF(_xlfn.IFNA(VLOOKUP(A1856,$AG$3:$AH$83,2,FALSE),"")='11.1'!$D$5,TXM!D1856,"")</f>
        <v/>
      </c>
      <c r="F1856" t="str">
        <f>IFERROR(SMALL($E$5:$E$9000,ROWS($E$5:E1856)),"")</f>
        <v/>
      </c>
      <c r="I1856" s="371" t="s">
        <v>159</v>
      </c>
      <c r="J1856" t="s">
        <v>775</v>
      </c>
      <c r="K1856" s="372">
        <v>3495586</v>
      </c>
      <c r="L1856" s="388">
        <f>ROWS(K$5:K1856)</f>
        <v>1852</v>
      </c>
      <c r="M1856" s="388" t="str">
        <f>IF(_xlfn.IFNA(VLOOKUP(I1856,$AG$3:$AH$83,2,FALSE),"")='11.1'!$D$5,TXM!L1856,"")</f>
        <v/>
      </c>
      <c r="N1856" t="str">
        <f>IFERROR(SMALL($M$5:$M$9000,ROWS($M$5:M1856)),"")</f>
        <v/>
      </c>
      <c r="P1856" t="s">
        <v>36</v>
      </c>
      <c r="Q1856" t="s">
        <v>1285</v>
      </c>
      <c r="R1856">
        <v>809349</v>
      </c>
      <c r="S1856" s="388">
        <f>ROWS(R$5:R1856)</f>
        <v>1852</v>
      </c>
      <c r="T1856" s="388" t="str">
        <f>IF(_xlfn.IFNA(VLOOKUP(P1856,$AG$3:$AH$83,2,FALSE),"")='11.1'!$D$5,TXM!S1856,"")</f>
        <v/>
      </c>
      <c r="U1856" t="str">
        <f>IFERROR(SMALL($T$5:$T$9000,ROWS($T$5:T1856)),"")</f>
        <v/>
      </c>
    </row>
    <row r="1857" spans="1:21" ht="14.4" customHeight="1" x14ac:dyDescent="0.3">
      <c r="A1857" s="371" t="s">
        <v>36</v>
      </c>
      <c r="B1857" t="s">
        <v>853</v>
      </c>
      <c r="C1857" s="372">
        <v>20848501</v>
      </c>
      <c r="D1857" s="388">
        <f>ROWS(C$5:C1857)</f>
        <v>1853</v>
      </c>
      <c r="E1857" s="388" t="str">
        <f>IF(_xlfn.IFNA(VLOOKUP(A1857,$AG$3:$AH$83,2,FALSE),"")='11.1'!$D$5,TXM!D1857,"")</f>
        <v/>
      </c>
      <c r="F1857" t="str">
        <f>IFERROR(SMALL($E$5:$E$9000,ROWS($E$5:E1857)),"")</f>
        <v/>
      </c>
      <c r="I1857" s="371" t="s">
        <v>159</v>
      </c>
      <c r="J1857" t="s">
        <v>1001</v>
      </c>
      <c r="K1857" s="372">
        <v>3397601</v>
      </c>
      <c r="L1857" s="388">
        <f>ROWS(K$5:K1857)</f>
        <v>1853</v>
      </c>
      <c r="M1857" s="388" t="str">
        <f>IF(_xlfn.IFNA(VLOOKUP(I1857,$AG$3:$AH$83,2,FALSE),"")='11.1'!$D$5,TXM!L1857,"")</f>
        <v/>
      </c>
      <c r="N1857" t="str">
        <f>IFERROR(SMALL($M$5:$M$9000,ROWS($M$5:M1857)),"")</f>
        <v/>
      </c>
      <c r="P1857" t="s">
        <v>36</v>
      </c>
      <c r="Q1857" t="s">
        <v>1434</v>
      </c>
      <c r="R1857">
        <v>706673</v>
      </c>
      <c r="S1857" s="388">
        <f>ROWS(R$5:R1857)</f>
        <v>1853</v>
      </c>
      <c r="T1857" s="388" t="str">
        <f>IF(_xlfn.IFNA(VLOOKUP(P1857,$AG$3:$AH$83,2,FALSE),"")='11.1'!$D$5,TXM!S1857,"")</f>
        <v/>
      </c>
      <c r="U1857" t="str">
        <f>IFERROR(SMALL($T$5:$T$9000,ROWS($T$5:T1857)),"")</f>
        <v/>
      </c>
    </row>
    <row r="1858" spans="1:21" ht="14.4" customHeight="1" x14ac:dyDescent="0.3">
      <c r="A1858" s="371" t="s">
        <v>36</v>
      </c>
      <c r="B1858" t="s">
        <v>785</v>
      </c>
      <c r="C1858" s="372">
        <v>14311949</v>
      </c>
      <c r="D1858" s="388">
        <f>ROWS(C$5:C1858)</f>
        <v>1854</v>
      </c>
      <c r="E1858" s="388" t="str">
        <f>IF(_xlfn.IFNA(VLOOKUP(A1858,$AG$3:$AH$83,2,FALSE),"")='11.1'!$D$5,TXM!D1858,"")</f>
        <v/>
      </c>
      <c r="F1858" t="str">
        <f>IFERROR(SMALL($E$5:$E$9000,ROWS($E$5:E1858)),"")</f>
        <v/>
      </c>
      <c r="I1858" s="371" t="s">
        <v>159</v>
      </c>
      <c r="J1858" t="s">
        <v>859</v>
      </c>
      <c r="K1858" s="372">
        <v>3380759</v>
      </c>
      <c r="L1858" s="388">
        <f>ROWS(K$5:K1858)</f>
        <v>1854</v>
      </c>
      <c r="M1858" s="388" t="str">
        <f>IF(_xlfn.IFNA(VLOOKUP(I1858,$AG$3:$AH$83,2,FALSE),"")='11.1'!$D$5,TXM!L1858,"")</f>
        <v/>
      </c>
      <c r="N1858" t="str">
        <f>IFERROR(SMALL($M$5:$M$9000,ROWS($M$5:M1858)),"")</f>
        <v/>
      </c>
      <c r="P1858" t="s">
        <v>36</v>
      </c>
      <c r="Q1858" t="s">
        <v>1240</v>
      </c>
      <c r="R1858">
        <v>664021</v>
      </c>
      <c r="S1858" s="388">
        <f>ROWS(R$5:R1858)</f>
        <v>1854</v>
      </c>
      <c r="T1858" s="388" t="str">
        <f>IF(_xlfn.IFNA(VLOOKUP(P1858,$AG$3:$AH$83,2,FALSE),"")='11.1'!$D$5,TXM!S1858,"")</f>
        <v/>
      </c>
      <c r="U1858" t="str">
        <f>IFERROR(SMALL($T$5:$T$9000,ROWS($T$5:T1858)),"")</f>
        <v/>
      </c>
    </row>
    <row r="1859" spans="1:21" ht="14.4" customHeight="1" x14ac:dyDescent="0.3">
      <c r="A1859" s="371" t="s">
        <v>36</v>
      </c>
      <c r="B1859" t="s">
        <v>839</v>
      </c>
      <c r="C1859" s="372">
        <v>14249479</v>
      </c>
      <c r="D1859" s="388">
        <f>ROWS(C$5:C1859)</f>
        <v>1855</v>
      </c>
      <c r="E1859" s="388" t="str">
        <f>IF(_xlfn.IFNA(VLOOKUP(A1859,$AG$3:$AH$83,2,FALSE),"")='11.1'!$D$5,TXM!D1859,"")</f>
        <v/>
      </c>
      <c r="F1859" t="str">
        <f>IFERROR(SMALL($E$5:$E$9000,ROWS($E$5:E1859)),"")</f>
        <v/>
      </c>
      <c r="I1859" s="371" t="s">
        <v>159</v>
      </c>
      <c r="J1859" t="s">
        <v>835</v>
      </c>
      <c r="K1859" s="372">
        <v>2889101</v>
      </c>
      <c r="L1859" s="388">
        <f>ROWS(K$5:K1859)</f>
        <v>1855</v>
      </c>
      <c r="M1859" s="388" t="str">
        <f>IF(_xlfn.IFNA(VLOOKUP(I1859,$AG$3:$AH$83,2,FALSE),"")='11.1'!$D$5,TXM!L1859,"")</f>
        <v/>
      </c>
      <c r="N1859" t="str">
        <f>IFERROR(SMALL($M$5:$M$9000,ROWS($M$5:M1859)),"")</f>
        <v/>
      </c>
      <c r="P1859" t="s">
        <v>36</v>
      </c>
      <c r="Q1859" t="s">
        <v>795</v>
      </c>
      <c r="R1859">
        <v>615056</v>
      </c>
      <c r="S1859" s="388">
        <f>ROWS(R$5:R1859)</f>
        <v>1855</v>
      </c>
      <c r="T1859" s="388" t="str">
        <f>IF(_xlfn.IFNA(VLOOKUP(P1859,$AG$3:$AH$83,2,FALSE),"")='11.1'!$D$5,TXM!S1859,"")</f>
        <v/>
      </c>
      <c r="U1859" t="str">
        <f>IFERROR(SMALL($T$5:$T$9000,ROWS($T$5:T1859)),"")</f>
        <v/>
      </c>
    </row>
    <row r="1860" spans="1:21" ht="14.4" customHeight="1" x14ac:dyDescent="0.3">
      <c r="A1860" s="371" t="s">
        <v>36</v>
      </c>
      <c r="B1860" t="s">
        <v>996</v>
      </c>
      <c r="C1860" s="372">
        <v>14095328</v>
      </c>
      <c r="D1860" s="388">
        <f>ROWS(C$5:C1860)</f>
        <v>1856</v>
      </c>
      <c r="E1860" s="388" t="str">
        <f>IF(_xlfn.IFNA(VLOOKUP(A1860,$AG$3:$AH$83,2,FALSE),"")='11.1'!$D$5,TXM!D1860,"")</f>
        <v/>
      </c>
      <c r="F1860" t="str">
        <f>IFERROR(SMALL($E$5:$E$9000,ROWS($E$5:E1860)),"")</f>
        <v/>
      </c>
      <c r="I1860" s="371" t="s">
        <v>159</v>
      </c>
      <c r="J1860" t="s">
        <v>849</v>
      </c>
      <c r="K1860" s="372">
        <v>2167667</v>
      </c>
      <c r="L1860" s="388">
        <f>ROWS(K$5:K1860)</f>
        <v>1856</v>
      </c>
      <c r="M1860" s="388" t="str">
        <f>IF(_xlfn.IFNA(VLOOKUP(I1860,$AG$3:$AH$83,2,FALSE),"")='11.1'!$D$5,TXM!L1860,"")</f>
        <v/>
      </c>
      <c r="N1860" t="str">
        <f>IFERROR(SMALL($M$5:$M$9000,ROWS($M$5:M1860)),"")</f>
        <v/>
      </c>
      <c r="P1860" t="s">
        <v>36</v>
      </c>
      <c r="Q1860" t="s">
        <v>1006</v>
      </c>
      <c r="R1860">
        <v>509037</v>
      </c>
      <c r="S1860" s="388">
        <f>ROWS(R$5:R1860)</f>
        <v>1856</v>
      </c>
      <c r="T1860" s="388" t="str">
        <f>IF(_xlfn.IFNA(VLOOKUP(P1860,$AG$3:$AH$83,2,FALSE),"")='11.1'!$D$5,TXM!S1860,"")</f>
        <v/>
      </c>
      <c r="U1860" t="str">
        <f>IFERROR(SMALL($T$5:$T$9000,ROWS($T$5:T1860)),"")</f>
        <v/>
      </c>
    </row>
    <row r="1861" spans="1:21" ht="14.4" customHeight="1" x14ac:dyDescent="0.3">
      <c r="A1861" s="371" t="s">
        <v>36</v>
      </c>
      <c r="B1861" t="s">
        <v>779</v>
      </c>
      <c r="C1861" s="372">
        <v>12764921</v>
      </c>
      <c r="D1861" s="388">
        <f>ROWS(C$5:C1861)</f>
        <v>1857</v>
      </c>
      <c r="E1861" s="388" t="str">
        <f>IF(_xlfn.IFNA(VLOOKUP(A1861,$AG$3:$AH$83,2,FALSE),"")='11.1'!$D$5,TXM!D1861,"")</f>
        <v/>
      </c>
      <c r="F1861" t="str">
        <f>IFERROR(SMALL($E$5:$E$9000,ROWS($E$5:E1861)),"")</f>
        <v/>
      </c>
      <c r="I1861" s="371" t="s">
        <v>159</v>
      </c>
      <c r="J1861" t="s">
        <v>819</v>
      </c>
      <c r="K1861" s="372">
        <v>2082121</v>
      </c>
      <c r="L1861" s="388">
        <f>ROWS(K$5:K1861)</f>
        <v>1857</v>
      </c>
      <c r="M1861" s="388" t="str">
        <f>IF(_xlfn.IFNA(VLOOKUP(I1861,$AG$3:$AH$83,2,FALSE),"")='11.1'!$D$5,TXM!L1861,"")</f>
        <v/>
      </c>
      <c r="N1861" t="str">
        <f>IFERROR(SMALL($M$5:$M$9000,ROWS($M$5:M1861)),"")</f>
        <v/>
      </c>
      <c r="P1861" t="s">
        <v>36</v>
      </c>
      <c r="Q1861" t="s">
        <v>108</v>
      </c>
      <c r="R1861">
        <v>443570</v>
      </c>
      <c r="S1861" s="388">
        <f>ROWS(R$5:R1861)</f>
        <v>1857</v>
      </c>
      <c r="T1861" s="388" t="str">
        <f>IF(_xlfn.IFNA(VLOOKUP(P1861,$AG$3:$AH$83,2,FALSE),"")='11.1'!$D$5,TXM!S1861,"")</f>
        <v/>
      </c>
      <c r="U1861" t="str">
        <f>IFERROR(SMALL($T$5:$T$9000,ROWS($T$5:T1861)),"")</f>
        <v/>
      </c>
    </row>
    <row r="1862" spans="1:21" ht="14.4" customHeight="1" x14ac:dyDescent="0.3">
      <c r="A1862" s="371" t="s">
        <v>36</v>
      </c>
      <c r="B1862" t="s">
        <v>102</v>
      </c>
      <c r="C1862" s="372">
        <v>11211347</v>
      </c>
      <c r="D1862" s="388">
        <f>ROWS(C$5:C1862)</f>
        <v>1858</v>
      </c>
      <c r="E1862" s="388" t="str">
        <f>IF(_xlfn.IFNA(VLOOKUP(A1862,$AG$3:$AH$83,2,FALSE),"")='11.1'!$D$5,TXM!D1862,"")</f>
        <v/>
      </c>
      <c r="F1862" t="str">
        <f>IFERROR(SMALL($E$5:$E$9000,ROWS($E$5:E1862)),"")</f>
        <v/>
      </c>
      <c r="I1862" s="371" t="s">
        <v>159</v>
      </c>
      <c r="J1862" t="s">
        <v>99</v>
      </c>
      <c r="K1862" s="372">
        <v>1559334</v>
      </c>
      <c r="L1862" s="388">
        <f>ROWS(K$5:K1862)</f>
        <v>1858</v>
      </c>
      <c r="M1862" s="388" t="str">
        <f>IF(_xlfn.IFNA(VLOOKUP(I1862,$AG$3:$AH$83,2,FALSE),"")='11.1'!$D$5,TXM!L1862,"")</f>
        <v/>
      </c>
      <c r="N1862" t="str">
        <f>IFERROR(SMALL($M$5:$M$9000,ROWS($M$5:M1862)),"")</f>
        <v/>
      </c>
      <c r="P1862" t="s">
        <v>36</v>
      </c>
      <c r="Q1862" t="s">
        <v>98</v>
      </c>
      <c r="R1862">
        <v>406888</v>
      </c>
      <c r="S1862" s="388">
        <f>ROWS(R$5:R1862)</f>
        <v>1858</v>
      </c>
      <c r="T1862" s="388" t="str">
        <f>IF(_xlfn.IFNA(VLOOKUP(P1862,$AG$3:$AH$83,2,FALSE),"")='11.1'!$D$5,TXM!S1862,"")</f>
        <v/>
      </c>
      <c r="U1862" t="str">
        <f>IFERROR(SMALL($T$5:$T$9000,ROWS($T$5:T1862)),"")</f>
        <v/>
      </c>
    </row>
    <row r="1863" spans="1:21" ht="14.4" customHeight="1" x14ac:dyDescent="0.3">
      <c r="A1863" s="371" t="s">
        <v>36</v>
      </c>
      <c r="B1863" t="s">
        <v>793</v>
      </c>
      <c r="C1863" s="372">
        <v>8850597</v>
      </c>
      <c r="D1863" s="388">
        <f>ROWS(C$5:C1863)</f>
        <v>1859</v>
      </c>
      <c r="E1863" s="388" t="str">
        <f>IF(_xlfn.IFNA(VLOOKUP(A1863,$AG$3:$AH$83,2,FALSE),"")='11.1'!$D$5,TXM!D1863,"")</f>
        <v/>
      </c>
      <c r="F1863" t="str">
        <f>IFERROR(SMALL($E$5:$E$9000,ROWS($E$5:E1863)),"")</f>
        <v/>
      </c>
      <c r="I1863" s="371" t="s">
        <v>159</v>
      </c>
      <c r="J1863" t="s">
        <v>1275</v>
      </c>
      <c r="K1863" s="372">
        <v>1520557</v>
      </c>
      <c r="L1863" s="388">
        <f>ROWS(K$5:K1863)</f>
        <v>1859</v>
      </c>
      <c r="M1863" s="388" t="str">
        <f>IF(_xlfn.IFNA(VLOOKUP(I1863,$AG$3:$AH$83,2,FALSE),"")='11.1'!$D$5,TXM!L1863,"")</f>
        <v/>
      </c>
      <c r="N1863" t="str">
        <f>IFERROR(SMALL($M$5:$M$9000,ROWS($M$5:M1863)),"")</f>
        <v/>
      </c>
      <c r="P1863" t="s">
        <v>36</v>
      </c>
      <c r="Q1863" t="s">
        <v>789</v>
      </c>
      <c r="R1863">
        <v>372113</v>
      </c>
      <c r="S1863" s="388">
        <f>ROWS(R$5:R1863)</f>
        <v>1859</v>
      </c>
      <c r="T1863" s="388" t="str">
        <f>IF(_xlfn.IFNA(VLOOKUP(P1863,$AG$3:$AH$83,2,FALSE),"")='11.1'!$D$5,TXM!S1863,"")</f>
        <v/>
      </c>
      <c r="U1863" t="str">
        <f>IFERROR(SMALL($T$5:$T$9000,ROWS($T$5:T1863)),"")</f>
        <v/>
      </c>
    </row>
    <row r="1864" spans="1:21" ht="14.4" customHeight="1" x14ac:dyDescent="0.3">
      <c r="A1864" s="371" t="s">
        <v>36</v>
      </c>
      <c r="B1864" t="s">
        <v>863</v>
      </c>
      <c r="C1864" s="372">
        <v>8115064</v>
      </c>
      <c r="D1864" s="388">
        <f>ROWS(C$5:C1864)</f>
        <v>1860</v>
      </c>
      <c r="E1864" s="388" t="str">
        <f>IF(_xlfn.IFNA(VLOOKUP(A1864,$AG$3:$AH$83,2,FALSE),"")='11.1'!$D$5,TXM!D1864,"")</f>
        <v/>
      </c>
      <c r="F1864" t="str">
        <f>IFERROR(SMALL($E$5:$E$9000,ROWS($E$5:E1864)),"")</f>
        <v/>
      </c>
      <c r="I1864" s="371" t="s">
        <v>159</v>
      </c>
      <c r="J1864" t="s">
        <v>869</v>
      </c>
      <c r="K1864" s="372">
        <v>1377750</v>
      </c>
      <c r="L1864" s="388">
        <f>ROWS(K$5:K1864)</f>
        <v>1860</v>
      </c>
      <c r="M1864" s="388" t="str">
        <f>IF(_xlfn.IFNA(VLOOKUP(I1864,$AG$3:$AH$83,2,FALSE),"")='11.1'!$D$5,TXM!L1864,"")</f>
        <v/>
      </c>
      <c r="N1864" t="str">
        <f>IFERROR(SMALL($M$5:$M$9000,ROWS($M$5:M1864)),"")</f>
        <v/>
      </c>
      <c r="P1864" t="s">
        <v>36</v>
      </c>
      <c r="Q1864" t="s">
        <v>999</v>
      </c>
      <c r="R1864">
        <v>247073</v>
      </c>
      <c r="S1864" s="388">
        <f>ROWS(R$5:R1864)</f>
        <v>1860</v>
      </c>
      <c r="T1864" s="388" t="str">
        <f>IF(_xlfn.IFNA(VLOOKUP(P1864,$AG$3:$AH$83,2,FALSE),"")='11.1'!$D$5,TXM!S1864,"")</f>
        <v/>
      </c>
      <c r="U1864" t="str">
        <f>IFERROR(SMALL($T$5:$T$9000,ROWS($T$5:T1864)),"")</f>
        <v/>
      </c>
    </row>
    <row r="1865" spans="1:21" ht="14.4" customHeight="1" x14ac:dyDescent="0.3">
      <c r="A1865" s="371" t="s">
        <v>36</v>
      </c>
      <c r="B1865" t="s">
        <v>1434</v>
      </c>
      <c r="C1865" s="372">
        <v>6659010</v>
      </c>
      <c r="D1865" s="388">
        <f>ROWS(C$5:C1865)</f>
        <v>1861</v>
      </c>
      <c r="E1865" s="388" t="str">
        <f>IF(_xlfn.IFNA(VLOOKUP(A1865,$AG$3:$AH$83,2,FALSE),"")='11.1'!$D$5,TXM!D1865,"")</f>
        <v/>
      </c>
      <c r="F1865" t="str">
        <f>IFERROR(SMALL($E$5:$E$9000,ROWS($E$5:E1865)),"")</f>
        <v/>
      </c>
      <c r="I1865" s="371" t="s">
        <v>159</v>
      </c>
      <c r="J1865" t="s">
        <v>779</v>
      </c>
      <c r="K1865" s="372">
        <v>1245467</v>
      </c>
      <c r="L1865" s="388">
        <f>ROWS(K$5:K1865)</f>
        <v>1861</v>
      </c>
      <c r="M1865" s="388" t="str">
        <f>IF(_xlfn.IFNA(VLOOKUP(I1865,$AG$3:$AH$83,2,FALSE),"")='11.1'!$D$5,TXM!L1865,"")</f>
        <v/>
      </c>
      <c r="N1865" t="str">
        <f>IFERROR(SMALL($M$5:$M$9000,ROWS($M$5:M1865)),"")</f>
        <v/>
      </c>
      <c r="P1865" t="s">
        <v>36</v>
      </c>
      <c r="Q1865" t="s">
        <v>106</v>
      </c>
      <c r="R1865">
        <v>183959</v>
      </c>
      <c r="S1865" s="388">
        <f>ROWS(R$5:R1865)</f>
        <v>1861</v>
      </c>
      <c r="T1865" s="388" t="str">
        <f>IF(_xlfn.IFNA(VLOOKUP(P1865,$AG$3:$AH$83,2,FALSE),"")='11.1'!$D$5,TXM!S1865,"")</f>
        <v/>
      </c>
      <c r="U1865" t="str">
        <f>IFERROR(SMALL($T$5:$T$9000,ROWS($T$5:T1865)),"")</f>
        <v/>
      </c>
    </row>
    <row r="1866" spans="1:21" ht="14.4" customHeight="1" x14ac:dyDescent="0.3">
      <c r="A1866" s="371" t="s">
        <v>36</v>
      </c>
      <c r="B1866" t="s">
        <v>1252</v>
      </c>
      <c r="C1866" s="372">
        <v>5795918</v>
      </c>
      <c r="D1866" s="388">
        <f>ROWS(C$5:C1866)</f>
        <v>1862</v>
      </c>
      <c r="E1866" s="388" t="str">
        <f>IF(_xlfn.IFNA(VLOOKUP(A1866,$AG$3:$AH$83,2,FALSE),"")='11.1'!$D$5,TXM!D1866,"")</f>
        <v/>
      </c>
      <c r="F1866" t="str">
        <f>IFERROR(SMALL($E$5:$E$9000,ROWS($E$5:E1866)),"")</f>
        <v/>
      </c>
      <c r="I1866" s="371" t="s">
        <v>159</v>
      </c>
      <c r="J1866" t="s">
        <v>1006</v>
      </c>
      <c r="K1866" s="372">
        <v>1242414</v>
      </c>
      <c r="L1866" s="388">
        <f>ROWS(K$5:K1866)</f>
        <v>1862</v>
      </c>
      <c r="M1866" s="388" t="str">
        <f>IF(_xlfn.IFNA(VLOOKUP(I1866,$AG$3:$AH$83,2,FALSE),"")='11.1'!$D$5,TXM!L1866,"")</f>
        <v/>
      </c>
      <c r="N1866" t="str">
        <f>IFERROR(SMALL($M$5:$M$9000,ROWS($M$5:M1866)),"")</f>
        <v/>
      </c>
      <c r="P1866" t="s">
        <v>36</v>
      </c>
      <c r="Q1866" t="s">
        <v>827</v>
      </c>
      <c r="R1866">
        <v>165829</v>
      </c>
      <c r="S1866" s="388">
        <f>ROWS(R$5:R1866)</f>
        <v>1862</v>
      </c>
      <c r="T1866" s="388" t="str">
        <f>IF(_xlfn.IFNA(VLOOKUP(P1866,$AG$3:$AH$83,2,FALSE),"")='11.1'!$D$5,TXM!S1866,"")</f>
        <v/>
      </c>
      <c r="U1866" t="str">
        <f>IFERROR(SMALL($T$5:$T$9000,ROWS($T$5:T1866)),"")</f>
        <v/>
      </c>
    </row>
    <row r="1867" spans="1:21" ht="14.4" customHeight="1" x14ac:dyDescent="0.3">
      <c r="A1867" s="371" t="s">
        <v>36</v>
      </c>
      <c r="B1867" t="s">
        <v>845</v>
      </c>
      <c r="C1867" s="372">
        <v>3994977</v>
      </c>
      <c r="D1867" s="388">
        <f>ROWS(C$5:C1867)</f>
        <v>1863</v>
      </c>
      <c r="E1867" s="388" t="str">
        <f>IF(_xlfn.IFNA(VLOOKUP(A1867,$AG$3:$AH$83,2,FALSE),"")='11.1'!$D$5,TXM!D1867,"")</f>
        <v/>
      </c>
      <c r="F1867" t="str">
        <f>IFERROR(SMALL($E$5:$E$9000,ROWS($E$5:E1867)),"")</f>
        <v/>
      </c>
      <c r="I1867" s="371" t="s">
        <v>159</v>
      </c>
      <c r="J1867" t="s">
        <v>1441</v>
      </c>
      <c r="K1867" s="372">
        <v>1221265</v>
      </c>
      <c r="L1867" s="388">
        <f>ROWS(K$5:K1867)</f>
        <v>1863</v>
      </c>
      <c r="M1867" s="388" t="str">
        <f>IF(_xlfn.IFNA(VLOOKUP(I1867,$AG$3:$AH$83,2,FALSE),"")='11.1'!$D$5,TXM!L1867,"")</f>
        <v/>
      </c>
      <c r="N1867" t="str">
        <f>IFERROR(SMALL($M$5:$M$9000,ROWS($M$5:M1867)),"")</f>
        <v/>
      </c>
      <c r="P1867" t="s">
        <v>36</v>
      </c>
      <c r="Q1867" t="s">
        <v>1275</v>
      </c>
      <c r="R1867">
        <v>151360</v>
      </c>
      <c r="S1867" s="388">
        <f>ROWS(R$5:R1867)</f>
        <v>1863</v>
      </c>
      <c r="T1867" s="388" t="str">
        <f>IF(_xlfn.IFNA(VLOOKUP(P1867,$AG$3:$AH$83,2,FALSE),"")='11.1'!$D$5,TXM!S1867,"")</f>
        <v/>
      </c>
      <c r="U1867" t="str">
        <f>IFERROR(SMALL($T$5:$T$9000,ROWS($T$5:T1867)),"")</f>
        <v/>
      </c>
    </row>
    <row r="1868" spans="1:21" ht="14.4" customHeight="1" x14ac:dyDescent="0.3">
      <c r="A1868" s="371" t="s">
        <v>36</v>
      </c>
      <c r="B1868" t="s">
        <v>797</v>
      </c>
      <c r="C1868" s="372">
        <v>3942334</v>
      </c>
      <c r="D1868" s="388">
        <f>ROWS(C$5:C1868)</f>
        <v>1864</v>
      </c>
      <c r="E1868" s="388" t="str">
        <f>IF(_xlfn.IFNA(VLOOKUP(A1868,$AG$3:$AH$83,2,FALSE),"")='11.1'!$D$5,TXM!D1868,"")</f>
        <v/>
      </c>
      <c r="F1868" t="str">
        <f>IFERROR(SMALL($E$5:$E$9000,ROWS($E$5:E1868)),"")</f>
        <v/>
      </c>
      <c r="I1868" s="371" t="s">
        <v>159</v>
      </c>
      <c r="J1868" t="s">
        <v>1240</v>
      </c>
      <c r="K1868" s="372">
        <v>1089506</v>
      </c>
      <c r="L1868" s="388">
        <f>ROWS(K$5:K1868)</f>
        <v>1864</v>
      </c>
      <c r="M1868" s="388" t="str">
        <f>IF(_xlfn.IFNA(VLOOKUP(I1868,$AG$3:$AH$83,2,FALSE),"")='11.1'!$D$5,TXM!L1868,"")</f>
        <v/>
      </c>
      <c r="N1868" t="str">
        <f>IFERROR(SMALL($M$5:$M$9000,ROWS($M$5:M1868)),"")</f>
        <v/>
      </c>
      <c r="P1868" t="s">
        <v>36</v>
      </c>
      <c r="Q1868" t="s">
        <v>821</v>
      </c>
      <c r="R1868">
        <v>140889</v>
      </c>
      <c r="S1868" s="388">
        <f>ROWS(R$5:R1868)</f>
        <v>1864</v>
      </c>
      <c r="T1868" s="388" t="str">
        <f>IF(_xlfn.IFNA(VLOOKUP(P1868,$AG$3:$AH$83,2,FALSE),"")='11.1'!$D$5,TXM!S1868,"")</f>
        <v/>
      </c>
      <c r="U1868" t="str">
        <f>IFERROR(SMALL($T$5:$T$9000,ROWS($T$5:T1868)),"")</f>
        <v/>
      </c>
    </row>
    <row r="1869" spans="1:21" ht="14.4" customHeight="1" x14ac:dyDescent="0.3">
      <c r="A1869" s="371" t="s">
        <v>36</v>
      </c>
      <c r="B1869" t="s">
        <v>865</v>
      </c>
      <c r="C1869" s="372">
        <v>3442552</v>
      </c>
      <c r="D1869" s="388">
        <f>ROWS(C$5:C1869)</f>
        <v>1865</v>
      </c>
      <c r="E1869" s="388" t="str">
        <f>IF(_xlfn.IFNA(VLOOKUP(A1869,$AG$3:$AH$83,2,FALSE),"")='11.1'!$D$5,TXM!D1869,"")</f>
        <v/>
      </c>
      <c r="F1869" t="str">
        <f>IFERROR(SMALL($E$5:$E$9000,ROWS($E$5:E1869)),"")</f>
        <v/>
      </c>
      <c r="I1869" s="371" t="s">
        <v>159</v>
      </c>
      <c r="J1869" t="s">
        <v>785</v>
      </c>
      <c r="K1869" s="372">
        <v>977435</v>
      </c>
      <c r="L1869" s="388">
        <f>ROWS(K$5:K1869)</f>
        <v>1865</v>
      </c>
      <c r="M1869" s="388" t="str">
        <f>IF(_xlfn.IFNA(VLOOKUP(I1869,$AG$3:$AH$83,2,FALSE),"")='11.1'!$D$5,TXM!L1869,"")</f>
        <v/>
      </c>
      <c r="N1869" t="str">
        <f>IFERROR(SMALL($M$5:$M$9000,ROWS($M$5:M1869)),"")</f>
        <v/>
      </c>
      <c r="P1869" t="s">
        <v>36</v>
      </c>
      <c r="Q1869" t="s">
        <v>1318</v>
      </c>
      <c r="R1869">
        <v>135627</v>
      </c>
      <c r="S1869" s="388">
        <f>ROWS(R$5:R1869)</f>
        <v>1865</v>
      </c>
      <c r="T1869" s="388" t="str">
        <f>IF(_xlfn.IFNA(VLOOKUP(P1869,$AG$3:$AH$83,2,FALSE),"")='11.1'!$D$5,TXM!S1869,"")</f>
        <v/>
      </c>
      <c r="U1869" t="str">
        <f>IFERROR(SMALL($T$5:$T$9000,ROWS($T$5:T1869)),"")</f>
        <v/>
      </c>
    </row>
    <row r="1870" spans="1:21" ht="14.4" customHeight="1" x14ac:dyDescent="0.3">
      <c r="A1870" s="371" t="s">
        <v>36</v>
      </c>
      <c r="B1870" t="s">
        <v>803</v>
      </c>
      <c r="C1870" s="372">
        <v>3404580</v>
      </c>
      <c r="D1870" s="388">
        <f>ROWS(C$5:C1870)</f>
        <v>1866</v>
      </c>
      <c r="E1870" s="388" t="str">
        <f>IF(_xlfn.IFNA(VLOOKUP(A1870,$AG$3:$AH$83,2,FALSE),"")='11.1'!$D$5,TXM!D1870,"")</f>
        <v/>
      </c>
      <c r="F1870" t="str">
        <f>IFERROR(SMALL($E$5:$E$9000,ROWS($E$5:E1870)),"")</f>
        <v/>
      </c>
      <c r="I1870" s="371" t="s">
        <v>159</v>
      </c>
      <c r="J1870" t="s">
        <v>823</v>
      </c>
      <c r="K1870" s="372">
        <v>938512</v>
      </c>
      <c r="L1870" s="388">
        <f>ROWS(K$5:K1870)</f>
        <v>1866</v>
      </c>
      <c r="M1870" s="388" t="str">
        <f>IF(_xlfn.IFNA(VLOOKUP(I1870,$AG$3:$AH$83,2,FALSE),"")='11.1'!$D$5,TXM!L1870,"")</f>
        <v/>
      </c>
      <c r="N1870" t="str">
        <f>IFERROR(SMALL($M$5:$M$9000,ROWS($M$5:M1870)),"")</f>
        <v/>
      </c>
      <c r="P1870" t="s">
        <v>36</v>
      </c>
      <c r="Q1870" t="s">
        <v>1332</v>
      </c>
      <c r="R1870">
        <v>65722</v>
      </c>
      <c r="S1870" s="388">
        <f>ROWS(R$5:R1870)</f>
        <v>1866</v>
      </c>
      <c r="T1870" s="388" t="str">
        <f>IF(_xlfn.IFNA(VLOOKUP(P1870,$AG$3:$AH$83,2,FALSE),"")='11.1'!$D$5,TXM!S1870,"")</f>
        <v/>
      </c>
      <c r="U1870" t="str">
        <f>IFERROR(SMALL($T$5:$T$9000,ROWS($T$5:T1870)),"")</f>
        <v/>
      </c>
    </row>
    <row r="1871" spans="1:21" ht="14.4" customHeight="1" x14ac:dyDescent="0.3">
      <c r="A1871" s="371" t="s">
        <v>36</v>
      </c>
      <c r="B1871" t="s">
        <v>773</v>
      </c>
      <c r="C1871" s="372">
        <v>2630815</v>
      </c>
      <c r="D1871" s="388">
        <f>ROWS(C$5:C1871)</f>
        <v>1867</v>
      </c>
      <c r="E1871" s="388" t="str">
        <f>IF(_xlfn.IFNA(VLOOKUP(A1871,$AG$3:$AH$83,2,FALSE),"")='11.1'!$D$5,TXM!D1871,"")</f>
        <v/>
      </c>
      <c r="F1871" t="str">
        <f>IFERROR(SMALL($E$5:$E$9000,ROWS($E$5:E1871)),"")</f>
        <v/>
      </c>
      <c r="I1871" s="371" t="s">
        <v>159</v>
      </c>
      <c r="J1871" t="s">
        <v>845</v>
      </c>
      <c r="K1871" s="372">
        <v>910455</v>
      </c>
      <c r="L1871" s="388">
        <f>ROWS(K$5:K1871)</f>
        <v>1867</v>
      </c>
      <c r="M1871" s="388" t="str">
        <f>IF(_xlfn.IFNA(VLOOKUP(I1871,$AG$3:$AH$83,2,FALSE),"")='11.1'!$D$5,TXM!L1871,"")</f>
        <v/>
      </c>
      <c r="N1871" t="str">
        <f>IFERROR(SMALL($M$5:$M$9000,ROWS($M$5:M1871)),"")</f>
        <v/>
      </c>
      <c r="P1871" t="s">
        <v>36</v>
      </c>
      <c r="Q1871" t="s">
        <v>861</v>
      </c>
      <c r="R1871">
        <v>32547</v>
      </c>
      <c r="S1871" s="388">
        <f>ROWS(R$5:R1871)</f>
        <v>1867</v>
      </c>
      <c r="T1871" s="388" t="str">
        <f>IF(_xlfn.IFNA(VLOOKUP(P1871,$AG$3:$AH$83,2,FALSE),"")='11.1'!$D$5,TXM!S1871,"")</f>
        <v/>
      </c>
      <c r="U1871" t="str">
        <f>IFERROR(SMALL($T$5:$T$9000,ROWS($T$5:T1871)),"")</f>
        <v/>
      </c>
    </row>
    <row r="1872" spans="1:21" ht="14.4" customHeight="1" x14ac:dyDescent="0.3">
      <c r="A1872" s="371" t="s">
        <v>36</v>
      </c>
      <c r="B1872" t="s">
        <v>867</v>
      </c>
      <c r="C1872" s="372">
        <v>2582996</v>
      </c>
      <c r="D1872" s="388">
        <f>ROWS(C$5:C1872)</f>
        <v>1868</v>
      </c>
      <c r="E1872" s="388" t="str">
        <f>IF(_xlfn.IFNA(VLOOKUP(A1872,$AG$3:$AH$83,2,FALSE),"")='11.1'!$D$5,TXM!D1872,"")</f>
        <v/>
      </c>
      <c r="F1872" t="str">
        <f>IFERROR(SMALL($E$5:$E$9000,ROWS($E$5:E1872)),"")</f>
        <v/>
      </c>
      <c r="I1872" s="371" t="s">
        <v>159</v>
      </c>
      <c r="J1872" t="s">
        <v>103</v>
      </c>
      <c r="K1872" s="372">
        <v>696490</v>
      </c>
      <c r="L1872" s="388">
        <f>ROWS(K$5:K1872)</f>
        <v>1868</v>
      </c>
      <c r="M1872" s="388" t="str">
        <f>IF(_xlfn.IFNA(VLOOKUP(I1872,$AG$3:$AH$83,2,FALSE),"")='11.1'!$D$5,TXM!L1872,"")</f>
        <v/>
      </c>
      <c r="N1872" t="str">
        <f>IFERROR(SMALL($M$5:$M$9000,ROWS($M$5:M1872)),"")</f>
        <v/>
      </c>
      <c r="P1872" t="s">
        <v>36</v>
      </c>
      <c r="Q1872" t="s">
        <v>94</v>
      </c>
      <c r="R1872">
        <v>20627</v>
      </c>
      <c r="S1872" s="388">
        <f>ROWS(R$5:R1872)</f>
        <v>1868</v>
      </c>
      <c r="T1872" s="388" t="str">
        <f>IF(_xlfn.IFNA(VLOOKUP(P1872,$AG$3:$AH$83,2,FALSE),"")='11.1'!$D$5,TXM!S1872,"")</f>
        <v/>
      </c>
      <c r="U1872" t="str">
        <f>IFERROR(SMALL($T$5:$T$9000,ROWS($T$5:T1872)),"")</f>
        <v/>
      </c>
    </row>
    <row r="1873" spans="1:21" ht="14.4" customHeight="1" x14ac:dyDescent="0.3">
      <c r="A1873" s="371" t="s">
        <v>36</v>
      </c>
      <c r="B1873" t="s">
        <v>108</v>
      </c>
      <c r="C1873" s="372">
        <v>2496336</v>
      </c>
      <c r="D1873" s="388">
        <f>ROWS(C$5:C1873)</f>
        <v>1869</v>
      </c>
      <c r="E1873" s="388" t="str">
        <f>IF(_xlfn.IFNA(VLOOKUP(A1873,$AG$3:$AH$83,2,FALSE),"")='11.1'!$D$5,TXM!D1873,"")</f>
        <v/>
      </c>
      <c r="F1873" t="str">
        <f>IFERROR(SMALL($E$5:$E$9000,ROWS($E$5:E1873)),"")</f>
        <v/>
      </c>
      <c r="I1873" s="371" t="s">
        <v>159</v>
      </c>
      <c r="J1873" t="s">
        <v>96</v>
      </c>
      <c r="K1873" s="372">
        <v>643070</v>
      </c>
      <c r="L1873" s="388">
        <f>ROWS(K$5:K1873)</f>
        <v>1869</v>
      </c>
      <c r="M1873" s="388" t="str">
        <f>IF(_xlfn.IFNA(VLOOKUP(I1873,$AG$3:$AH$83,2,FALSE),"")='11.1'!$D$5,TXM!L1873,"")</f>
        <v/>
      </c>
      <c r="N1873" t="str">
        <f>IFERROR(SMALL($M$5:$M$9000,ROWS($M$5:M1873)),"")</f>
        <v/>
      </c>
      <c r="P1873" t="s">
        <v>36</v>
      </c>
      <c r="Q1873" t="s">
        <v>813</v>
      </c>
      <c r="R1873">
        <v>14925</v>
      </c>
      <c r="S1873" s="388">
        <f>ROWS(R$5:R1873)</f>
        <v>1869</v>
      </c>
      <c r="T1873" s="388" t="str">
        <f>IF(_xlfn.IFNA(VLOOKUP(P1873,$AG$3:$AH$83,2,FALSE),"")='11.1'!$D$5,TXM!S1873,"")</f>
        <v/>
      </c>
      <c r="U1873" t="str">
        <f>IFERROR(SMALL($T$5:$T$9000,ROWS($T$5:T1873)),"")</f>
        <v/>
      </c>
    </row>
    <row r="1874" spans="1:21" ht="14.4" customHeight="1" x14ac:dyDescent="0.3">
      <c r="A1874" s="371" t="s">
        <v>36</v>
      </c>
      <c r="B1874" t="s">
        <v>843</v>
      </c>
      <c r="C1874" s="372">
        <v>2481116</v>
      </c>
      <c r="D1874" s="388">
        <f>ROWS(C$5:C1874)</f>
        <v>1870</v>
      </c>
      <c r="E1874" s="388" t="str">
        <f>IF(_xlfn.IFNA(VLOOKUP(A1874,$AG$3:$AH$83,2,FALSE),"")='11.1'!$D$5,TXM!D1874,"")</f>
        <v/>
      </c>
      <c r="F1874" t="str">
        <f>IFERROR(SMALL($E$5:$E$9000,ROWS($E$5:E1874)),"")</f>
        <v/>
      </c>
      <c r="I1874" s="371" t="s">
        <v>159</v>
      </c>
      <c r="J1874" t="s">
        <v>172</v>
      </c>
      <c r="K1874" s="372">
        <v>611462</v>
      </c>
      <c r="L1874" s="388">
        <f>ROWS(K$5:K1874)</f>
        <v>1870</v>
      </c>
      <c r="M1874" s="388" t="str">
        <f>IF(_xlfn.IFNA(VLOOKUP(I1874,$AG$3:$AH$83,2,FALSE),"")='11.1'!$D$5,TXM!L1874,"")</f>
        <v/>
      </c>
      <c r="N1874" t="str">
        <f>IFERROR(SMALL($M$5:$M$9000,ROWS($M$5:M1874)),"")</f>
        <v/>
      </c>
      <c r="P1874" t="s">
        <v>36</v>
      </c>
      <c r="Q1874" t="s">
        <v>819</v>
      </c>
      <c r="R1874">
        <v>9868</v>
      </c>
      <c r="S1874" s="388">
        <f>ROWS(R$5:R1874)</f>
        <v>1870</v>
      </c>
      <c r="T1874" s="388" t="str">
        <f>IF(_xlfn.IFNA(VLOOKUP(P1874,$AG$3:$AH$83,2,FALSE),"")='11.1'!$D$5,TXM!S1874,"")</f>
        <v/>
      </c>
      <c r="U1874" t="str">
        <f>IFERROR(SMALL($T$5:$T$9000,ROWS($T$5:T1874)),"")</f>
        <v/>
      </c>
    </row>
    <row r="1875" spans="1:21" ht="14.4" customHeight="1" x14ac:dyDescent="0.3">
      <c r="A1875" s="371" t="s">
        <v>36</v>
      </c>
      <c r="B1875" t="s">
        <v>1005</v>
      </c>
      <c r="C1875" s="372">
        <v>2250872</v>
      </c>
      <c r="D1875" s="388">
        <f>ROWS(C$5:C1875)</f>
        <v>1871</v>
      </c>
      <c r="E1875" s="388" t="str">
        <f>IF(_xlfn.IFNA(VLOOKUP(A1875,$AG$3:$AH$83,2,FALSE),"")='11.1'!$D$5,TXM!D1875,"")</f>
        <v/>
      </c>
      <c r="F1875" t="str">
        <f>IFERROR(SMALL($E$5:$E$9000,ROWS($E$5:E1875)),"")</f>
        <v/>
      </c>
      <c r="I1875" s="371" t="s">
        <v>159</v>
      </c>
      <c r="J1875" t="s">
        <v>821</v>
      </c>
      <c r="K1875" s="372">
        <v>598975</v>
      </c>
      <c r="L1875" s="388">
        <f>ROWS(K$5:K1875)</f>
        <v>1871</v>
      </c>
      <c r="M1875" s="388" t="str">
        <f>IF(_xlfn.IFNA(VLOOKUP(I1875,$AG$3:$AH$83,2,FALSE),"")='11.1'!$D$5,TXM!L1875,"")</f>
        <v/>
      </c>
      <c r="N1875" t="str">
        <f>IFERROR(SMALL($M$5:$M$9000,ROWS($M$5:M1875)),"")</f>
        <v/>
      </c>
      <c r="P1875" t="s">
        <v>36</v>
      </c>
      <c r="Q1875" t="s">
        <v>793</v>
      </c>
      <c r="R1875">
        <v>9316</v>
      </c>
      <c r="S1875" s="388">
        <f>ROWS(R$5:R1875)</f>
        <v>1871</v>
      </c>
      <c r="T1875" s="388" t="str">
        <f>IF(_xlfn.IFNA(VLOOKUP(P1875,$AG$3:$AH$83,2,FALSE),"")='11.1'!$D$5,TXM!S1875,"")</f>
        <v/>
      </c>
      <c r="U1875" t="str">
        <f>IFERROR(SMALL($T$5:$T$9000,ROWS($T$5:T1875)),"")</f>
        <v/>
      </c>
    </row>
    <row r="1876" spans="1:21" ht="14.4" customHeight="1" x14ac:dyDescent="0.3">
      <c r="A1876" s="371" t="s">
        <v>36</v>
      </c>
      <c r="B1876" t="s">
        <v>835</v>
      </c>
      <c r="C1876" s="372">
        <v>1805751</v>
      </c>
      <c r="D1876" s="388">
        <f>ROWS(C$5:C1876)</f>
        <v>1872</v>
      </c>
      <c r="E1876" s="388" t="str">
        <f>IF(_xlfn.IFNA(VLOOKUP(A1876,$AG$3:$AH$83,2,FALSE),"")='11.1'!$D$5,TXM!D1876,"")</f>
        <v/>
      </c>
      <c r="F1876" t="str">
        <f>IFERROR(SMALL($E$5:$E$9000,ROWS($E$5:E1876)),"")</f>
        <v/>
      </c>
      <c r="I1876" s="371" t="s">
        <v>159</v>
      </c>
      <c r="J1876" t="s">
        <v>857</v>
      </c>
      <c r="K1876" s="372">
        <v>577391</v>
      </c>
      <c r="L1876" s="388">
        <f>ROWS(K$5:K1876)</f>
        <v>1872</v>
      </c>
      <c r="M1876" s="388" t="str">
        <f>IF(_xlfn.IFNA(VLOOKUP(I1876,$AG$3:$AH$83,2,FALSE),"")='11.1'!$D$5,TXM!L1876,"")</f>
        <v/>
      </c>
      <c r="N1876" t="str">
        <f>IFERROR(SMALL($M$5:$M$9000,ROWS($M$5:M1876)),"")</f>
        <v/>
      </c>
      <c r="P1876" t="s">
        <v>36</v>
      </c>
      <c r="Q1876" t="s">
        <v>785</v>
      </c>
      <c r="R1876">
        <v>9000</v>
      </c>
      <c r="S1876" s="388">
        <f>ROWS(R$5:R1876)</f>
        <v>1872</v>
      </c>
      <c r="T1876" s="388" t="str">
        <f>IF(_xlfn.IFNA(VLOOKUP(P1876,$AG$3:$AH$83,2,FALSE),"")='11.1'!$D$5,TXM!S1876,"")</f>
        <v/>
      </c>
      <c r="U1876" t="str">
        <f>IFERROR(SMALL($T$5:$T$9000,ROWS($T$5:T1876)),"")</f>
        <v/>
      </c>
    </row>
    <row r="1877" spans="1:21" ht="14.4" customHeight="1" x14ac:dyDescent="0.3">
      <c r="A1877" s="371" t="s">
        <v>36</v>
      </c>
      <c r="B1877" t="s">
        <v>106</v>
      </c>
      <c r="C1877" s="372">
        <v>1495041</v>
      </c>
      <c r="D1877" s="388">
        <f>ROWS(C$5:C1877)</f>
        <v>1873</v>
      </c>
      <c r="E1877" s="388" t="str">
        <f>IF(_xlfn.IFNA(VLOOKUP(A1877,$AG$3:$AH$83,2,FALSE),"")='11.1'!$D$5,TXM!D1877,"")</f>
        <v/>
      </c>
      <c r="F1877" t="str">
        <f>IFERROR(SMALL($E$5:$E$9000,ROWS($E$5:E1877)),"")</f>
        <v/>
      </c>
      <c r="I1877" s="371" t="s">
        <v>159</v>
      </c>
      <c r="J1877" t="s">
        <v>1002</v>
      </c>
      <c r="K1877" s="372">
        <v>478239</v>
      </c>
      <c r="L1877" s="388">
        <f>ROWS(K$5:K1877)</f>
        <v>1873</v>
      </c>
      <c r="M1877" s="388" t="str">
        <f>IF(_xlfn.IFNA(VLOOKUP(I1877,$AG$3:$AH$83,2,FALSE),"")='11.1'!$D$5,TXM!L1877,"")</f>
        <v/>
      </c>
      <c r="N1877" t="str">
        <f>IFERROR(SMALL($M$5:$M$9000,ROWS($M$5:M1877)),"")</f>
        <v/>
      </c>
      <c r="P1877" t="s">
        <v>36</v>
      </c>
      <c r="Q1877" t="s">
        <v>799</v>
      </c>
      <c r="R1877">
        <v>5283</v>
      </c>
      <c r="S1877" s="388">
        <f>ROWS(R$5:R1877)</f>
        <v>1873</v>
      </c>
      <c r="T1877" s="388" t="str">
        <f>IF(_xlfn.IFNA(VLOOKUP(P1877,$AG$3:$AH$83,2,FALSE),"")='11.1'!$D$5,TXM!S1877,"")</f>
        <v/>
      </c>
      <c r="U1877" t="str">
        <f>IFERROR(SMALL($T$5:$T$9000,ROWS($T$5:T1877)),"")</f>
        <v/>
      </c>
    </row>
    <row r="1878" spans="1:21" ht="14.4" customHeight="1" x14ac:dyDescent="0.3">
      <c r="A1878" s="371" t="s">
        <v>36</v>
      </c>
      <c r="B1878" t="s">
        <v>859</v>
      </c>
      <c r="C1878" s="372">
        <v>1461513</v>
      </c>
      <c r="D1878" s="388">
        <f>ROWS(C$5:C1878)</f>
        <v>1874</v>
      </c>
      <c r="E1878" s="388" t="str">
        <f>IF(_xlfn.IFNA(VLOOKUP(A1878,$AG$3:$AH$83,2,FALSE),"")='11.1'!$D$5,TXM!D1878,"")</f>
        <v/>
      </c>
      <c r="F1878" t="str">
        <f>IFERROR(SMALL($E$5:$E$9000,ROWS($E$5:E1878)),"")</f>
        <v/>
      </c>
      <c r="I1878" s="371" t="s">
        <v>159</v>
      </c>
      <c r="J1878" t="s">
        <v>93</v>
      </c>
      <c r="K1878" s="372">
        <v>446120</v>
      </c>
      <c r="L1878" s="388">
        <f>ROWS(K$5:K1878)</f>
        <v>1874</v>
      </c>
      <c r="M1878" s="388" t="str">
        <f>IF(_xlfn.IFNA(VLOOKUP(I1878,$AG$3:$AH$83,2,FALSE),"")='11.1'!$D$5,TXM!L1878,"")</f>
        <v/>
      </c>
      <c r="N1878" t="str">
        <f>IFERROR(SMALL($M$5:$M$9000,ROWS($M$5:M1878)),"")</f>
        <v/>
      </c>
      <c r="P1878" t="s">
        <v>36</v>
      </c>
      <c r="Q1878" t="s">
        <v>1001</v>
      </c>
      <c r="R1878">
        <v>5138</v>
      </c>
      <c r="S1878" s="388">
        <f>ROWS(R$5:R1878)</f>
        <v>1874</v>
      </c>
      <c r="T1878" s="388" t="str">
        <f>IF(_xlfn.IFNA(VLOOKUP(P1878,$AG$3:$AH$83,2,FALSE),"")='11.1'!$D$5,TXM!S1878,"")</f>
        <v/>
      </c>
      <c r="U1878" t="str">
        <f>IFERROR(SMALL($T$5:$T$9000,ROWS($T$5:T1878)),"")</f>
        <v/>
      </c>
    </row>
    <row r="1879" spans="1:21" ht="14.4" customHeight="1" x14ac:dyDescent="0.3">
      <c r="A1879" s="371" t="s">
        <v>36</v>
      </c>
      <c r="B1879" t="s">
        <v>107</v>
      </c>
      <c r="C1879" s="372">
        <v>1393713</v>
      </c>
      <c r="D1879" s="388">
        <f>ROWS(C$5:C1879)</f>
        <v>1875</v>
      </c>
      <c r="E1879" s="388" t="str">
        <f>IF(_xlfn.IFNA(VLOOKUP(A1879,$AG$3:$AH$83,2,FALSE),"")='11.1'!$D$5,TXM!D1879,"")</f>
        <v/>
      </c>
      <c r="F1879" t="str">
        <f>IFERROR(SMALL($E$5:$E$9000,ROWS($E$5:E1879)),"")</f>
        <v/>
      </c>
      <c r="I1879" s="371" t="s">
        <v>159</v>
      </c>
      <c r="J1879" t="s">
        <v>990</v>
      </c>
      <c r="K1879" s="372">
        <v>436930</v>
      </c>
      <c r="L1879" s="388">
        <f>ROWS(K$5:K1879)</f>
        <v>1875</v>
      </c>
      <c r="M1879" s="388" t="str">
        <f>IF(_xlfn.IFNA(VLOOKUP(I1879,$AG$3:$AH$83,2,FALSE),"")='11.1'!$D$5,TXM!L1879,"")</f>
        <v/>
      </c>
      <c r="N1879" t="str">
        <f>IFERROR(SMALL($M$5:$M$9000,ROWS($M$5:M1879)),"")</f>
        <v/>
      </c>
      <c r="P1879" t="s">
        <v>36</v>
      </c>
      <c r="Q1879" t="s">
        <v>811</v>
      </c>
      <c r="R1879">
        <v>5031</v>
      </c>
      <c r="S1879" s="388">
        <f>ROWS(R$5:R1879)</f>
        <v>1875</v>
      </c>
      <c r="T1879" s="388" t="str">
        <f>IF(_xlfn.IFNA(VLOOKUP(P1879,$AG$3:$AH$83,2,FALSE),"")='11.1'!$D$5,TXM!S1879,"")</f>
        <v/>
      </c>
      <c r="U1879" t="str">
        <f>IFERROR(SMALL($T$5:$T$9000,ROWS($T$5:T1879)),"")</f>
        <v/>
      </c>
    </row>
    <row r="1880" spans="1:21" ht="14.4" customHeight="1" x14ac:dyDescent="0.3">
      <c r="A1880" s="371" t="s">
        <v>36</v>
      </c>
      <c r="B1880" t="s">
        <v>791</v>
      </c>
      <c r="C1880" s="372">
        <v>1339041</v>
      </c>
      <c r="D1880" s="388">
        <f>ROWS(C$5:C1880)</f>
        <v>1876</v>
      </c>
      <c r="E1880" s="388" t="str">
        <f>IF(_xlfn.IFNA(VLOOKUP(A1880,$AG$3:$AH$83,2,FALSE),"")='11.1'!$D$5,TXM!D1880,"")</f>
        <v/>
      </c>
      <c r="F1880" t="str">
        <f>IFERROR(SMALL($E$5:$E$9000,ROWS($E$5:E1880)),"")</f>
        <v/>
      </c>
      <c r="I1880" s="371" t="s">
        <v>159</v>
      </c>
      <c r="J1880" t="s">
        <v>799</v>
      </c>
      <c r="K1880" s="372">
        <v>390147</v>
      </c>
      <c r="L1880" s="388">
        <f>ROWS(K$5:K1880)</f>
        <v>1876</v>
      </c>
      <c r="M1880" s="388" t="str">
        <f>IF(_xlfn.IFNA(VLOOKUP(I1880,$AG$3:$AH$83,2,FALSE),"")='11.1'!$D$5,TXM!L1880,"")</f>
        <v/>
      </c>
      <c r="N1880" t="str">
        <f>IFERROR(SMALL($M$5:$M$9000,ROWS($M$5:M1880)),"")</f>
        <v/>
      </c>
      <c r="P1880" t="s">
        <v>36</v>
      </c>
      <c r="Q1880" t="s">
        <v>171</v>
      </c>
      <c r="R1880">
        <v>4070</v>
      </c>
      <c r="S1880" s="388">
        <f>ROWS(R$5:R1880)</f>
        <v>1876</v>
      </c>
      <c r="T1880" s="388" t="str">
        <f>IF(_xlfn.IFNA(VLOOKUP(P1880,$AG$3:$AH$83,2,FALSE),"")='11.1'!$D$5,TXM!S1880,"")</f>
        <v/>
      </c>
      <c r="U1880" t="str">
        <f>IFERROR(SMALL($T$5:$T$9000,ROWS($T$5:T1880)),"")</f>
        <v/>
      </c>
    </row>
    <row r="1881" spans="1:21" ht="14.4" customHeight="1" x14ac:dyDescent="0.3">
      <c r="A1881" s="371" t="s">
        <v>36</v>
      </c>
      <c r="B1881" t="s">
        <v>855</v>
      </c>
      <c r="C1881" s="372">
        <v>856195</v>
      </c>
      <c r="D1881" s="388">
        <f>ROWS(C$5:C1881)</f>
        <v>1877</v>
      </c>
      <c r="E1881" s="388" t="str">
        <f>IF(_xlfn.IFNA(VLOOKUP(A1881,$AG$3:$AH$83,2,FALSE),"")='11.1'!$D$5,TXM!D1881,"")</f>
        <v/>
      </c>
      <c r="F1881" t="str">
        <f>IFERROR(SMALL($E$5:$E$9000,ROWS($E$5:E1881)),"")</f>
        <v/>
      </c>
      <c r="I1881" s="371" t="s">
        <v>159</v>
      </c>
      <c r="J1881" t="s">
        <v>105</v>
      </c>
      <c r="K1881" s="372">
        <v>286843</v>
      </c>
      <c r="L1881" s="388">
        <f>ROWS(K$5:K1881)</f>
        <v>1877</v>
      </c>
      <c r="M1881" s="388" t="str">
        <f>IF(_xlfn.IFNA(VLOOKUP(I1881,$AG$3:$AH$83,2,FALSE),"")='11.1'!$D$5,TXM!L1881,"")</f>
        <v/>
      </c>
      <c r="N1881" t="str">
        <f>IFERROR(SMALL($M$5:$M$9000,ROWS($M$5:M1881)),"")</f>
        <v/>
      </c>
      <c r="P1881" t="s">
        <v>36</v>
      </c>
      <c r="Q1881" t="s">
        <v>1365</v>
      </c>
      <c r="R1881">
        <v>4000</v>
      </c>
      <c r="S1881" s="388">
        <f>ROWS(R$5:R1881)</f>
        <v>1877</v>
      </c>
      <c r="T1881" s="388" t="str">
        <f>IF(_xlfn.IFNA(VLOOKUP(P1881,$AG$3:$AH$83,2,FALSE),"")='11.1'!$D$5,TXM!S1881,"")</f>
        <v/>
      </c>
      <c r="U1881" t="str">
        <f>IFERROR(SMALL($T$5:$T$9000,ROWS($T$5:T1881)),"")</f>
        <v/>
      </c>
    </row>
    <row r="1882" spans="1:21" ht="14.4" customHeight="1" x14ac:dyDescent="0.3">
      <c r="A1882" s="371" t="s">
        <v>36</v>
      </c>
      <c r="B1882" t="s">
        <v>819</v>
      </c>
      <c r="C1882" s="372">
        <v>419100</v>
      </c>
      <c r="D1882" s="388">
        <f>ROWS(C$5:C1882)</f>
        <v>1878</v>
      </c>
      <c r="E1882" s="388" t="str">
        <f>IF(_xlfn.IFNA(VLOOKUP(A1882,$AG$3:$AH$83,2,FALSE),"")='11.1'!$D$5,TXM!D1882,"")</f>
        <v/>
      </c>
      <c r="F1882" t="str">
        <f>IFERROR(SMALL($E$5:$E$9000,ROWS($E$5:E1882)),"")</f>
        <v/>
      </c>
      <c r="I1882" s="371" t="s">
        <v>159</v>
      </c>
      <c r="J1882" t="s">
        <v>803</v>
      </c>
      <c r="K1882" s="372">
        <v>266709</v>
      </c>
      <c r="L1882" s="388">
        <f>ROWS(K$5:K1882)</f>
        <v>1878</v>
      </c>
      <c r="M1882" s="388" t="str">
        <f>IF(_xlfn.IFNA(VLOOKUP(I1882,$AG$3:$AH$83,2,FALSE),"")='11.1'!$D$5,TXM!L1882,"")</f>
        <v/>
      </c>
      <c r="N1882" t="str">
        <f>IFERROR(SMALL($M$5:$M$9000,ROWS($M$5:M1882)),"")</f>
        <v/>
      </c>
      <c r="P1882" t="s">
        <v>36</v>
      </c>
      <c r="Q1882" t="s">
        <v>835</v>
      </c>
      <c r="R1882">
        <v>3965</v>
      </c>
      <c r="S1882" s="388">
        <f>ROWS(R$5:R1882)</f>
        <v>1878</v>
      </c>
      <c r="T1882" s="388" t="str">
        <f>IF(_xlfn.IFNA(VLOOKUP(P1882,$AG$3:$AH$83,2,FALSE),"")='11.1'!$D$5,TXM!S1882,"")</f>
        <v/>
      </c>
      <c r="U1882" t="str">
        <f>IFERROR(SMALL($T$5:$T$9000,ROWS($T$5:T1882)),"")</f>
        <v/>
      </c>
    </row>
    <row r="1883" spans="1:21" ht="14.4" customHeight="1" x14ac:dyDescent="0.3">
      <c r="A1883" s="371" t="s">
        <v>36</v>
      </c>
      <c r="B1883" t="s">
        <v>1006</v>
      </c>
      <c r="C1883" s="372">
        <v>411155</v>
      </c>
      <c r="D1883" s="388">
        <f>ROWS(C$5:C1883)</f>
        <v>1879</v>
      </c>
      <c r="E1883" s="388" t="str">
        <f>IF(_xlfn.IFNA(VLOOKUP(A1883,$AG$3:$AH$83,2,FALSE),"")='11.1'!$D$5,TXM!D1883,"")</f>
        <v/>
      </c>
      <c r="F1883" t="str">
        <f>IFERROR(SMALL($E$5:$E$9000,ROWS($E$5:E1883)),"")</f>
        <v/>
      </c>
      <c r="I1883" s="371" t="s">
        <v>159</v>
      </c>
      <c r="J1883" t="s">
        <v>871</v>
      </c>
      <c r="K1883" s="372">
        <v>247656</v>
      </c>
      <c r="L1883" s="388">
        <f>ROWS(K$5:K1883)</f>
        <v>1879</v>
      </c>
      <c r="M1883" s="388" t="str">
        <f>IF(_xlfn.IFNA(VLOOKUP(I1883,$AG$3:$AH$83,2,FALSE),"")='11.1'!$D$5,TXM!L1883,"")</f>
        <v/>
      </c>
      <c r="N1883" t="str">
        <f>IFERROR(SMALL($M$5:$M$9000,ROWS($M$5:M1883)),"")</f>
        <v/>
      </c>
      <c r="P1883" t="s">
        <v>36</v>
      </c>
      <c r="Q1883" t="s">
        <v>815</v>
      </c>
      <c r="R1883">
        <v>3045</v>
      </c>
      <c r="S1883" s="388">
        <f>ROWS(R$5:R1883)</f>
        <v>1879</v>
      </c>
      <c r="T1883" s="388" t="str">
        <f>IF(_xlfn.IFNA(VLOOKUP(P1883,$AG$3:$AH$83,2,FALSE),"")='11.1'!$D$5,TXM!S1883,"")</f>
        <v/>
      </c>
      <c r="U1883" t="str">
        <f>IFERROR(SMALL($T$5:$T$9000,ROWS($T$5:T1883)),"")</f>
        <v/>
      </c>
    </row>
    <row r="1884" spans="1:21" ht="14.4" customHeight="1" x14ac:dyDescent="0.3">
      <c r="A1884" s="371" t="s">
        <v>36</v>
      </c>
      <c r="B1884" t="s">
        <v>1265</v>
      </c>
      <c r="C1884" s="372">
        <v>377316</v>
      </c>
      <c r="D1884" s="388">
        <f>ROWS(C$5:C1884)</f>
        <v>1880</v>
      </c>
      <c r="E1884" s="388" t="str">
        <f>IF(_xlfn.IFNA(VLOOKUP(A1884,$AG$3:$AH$83,2,FALSE),"")='11.1'!$D$5,TXM!D1884,"")</f>
        <v/>
      </c>
      <c r="F1884" t="str">
        <f>IFERROR(SMALL($E$5:$E$9000,ROWS($E$5:E1884)),"")</f>
        <v/>
      </c>
      <c r="I1884" s="371" t="s">
        <v>159</v>
      </c>
      <c r="J1884" t="s">
        <v>813</v>
      </c>
      <c r="K1884" s="372">
        <v>221599</v>
      </c>
      <c r="L1884" s="388">
        <f>ROWS(K$5:K1884)</f>
        <v>1880</v>
      </c>
      <c r="M1884" s="388" t="str">
        <f>IF(_xlfn.IFNA(VLOOKUP(I1884,$AG$3:$AH$83,2,FALSE),"")='11.1'!$D$5,TXM!L1884,"")</f>
        <v/>
      </c>
      <c r="N1884" t="str">
        <f>IFERROR(SMALL($M$5:$M$9000,ROWS($M$5:M1884)),"")</f>
        <v/>
      </c>
      <c r="P1884" t="s">
        <v>36</v>
      </c>
      <c r="Q1884" t="s">
        <v>817</v>
      </c>
      <c r="R1884">
        <v>2391</v>
      </c>
      <c r="S1884" s="388">
        <f>ROWS(R$5:R1884)</f>
        <v>1880</v>
      </c>
      <c r="T1884" s="388" t="str">
        <f>IF(_xlfn.IFNA(VLOOKUP(P1884,$AG$3:$AH$83,2,FALSE),"")='11.1'!$D$5,TXM!S1884,"")</f>
        <v/>
      </c>
      <c r="U1884" t="str">
        <f>IFERROR(SMALL($T$5:$T$9000,ROWS($T$5:T1884)),"")</f>
        <v/>
      </c>
    </row>
    <row r="1885" spans="1:21" ht="14.4" customHeight="1" x14ac:dyDescent="0.3">
      <c r="A1885" s="371" t="s">
        <v>36</v>
      </c>
      <c r="B1885" t="s">
        <v>1275</v>
      </c>
      <c r="C1885" s="372">
        <v>363538</v>
      </c>
      <c r="D1885" s="388">
        <f>ROWS(C$5:C1885)</f>
        <v>1881</v>
      </c>
      <c r="E1885" s="388" t="str">
        <f>IF(_xlfn.IFNA(VLOOKUP(A1885,$AG$3:$AH$83,2,FALSE),"")='11.1'!$D$5,TXM!D1885,"")</f>
        <v/>
      </c>
      <c r="F1885" t="str">
        <f>IFERROR(SMALL($E$5:$E$9000,ROWS($E$5:E1885)),"")</f>
        <v/>
      </c>
      <c r="I1885" s="371" t="s">
        <v>159</v>
      </c>
      <c r="J1885" t="s">
        <v>783</v>
      </c>
      <c r="K1885" s="372">
        <v>213432</v>
      </c>
      <c r="L1885" s="388">
        <f>ROWS(K$5:K1885)</f>
        <v>1881</v>
      </c>
      <c r="M1885" s="388" t="str">
        <f>IF(_xlfn.IFNA(VLOOKUP(I1885,$AG$3:$AH$83,2,FALSE),"")='11.1'!$D$5,TXM!L1885,"")</f>
        <v/>
      </c>
      <c r="N1885" t="str">
        <f>IFERROR(SMALL($M$5:$M$9000,ROWS($M$5:M1885)),"")</f>
        <v/>
      </c>
      <c r="P1885" t="s">
        <v>36</v>
      </c>
      <c r="Q1885" t="s">
        <v>1005</v>
      </c>
      <c r="R1885">
        <v>2368</v>
      </c>
      <c r="S1885" s="388">
        <f>ROWS(R$5:R1885)</f>
        <v>1881</v>
      </c>
      <c r="T1885" s="388" t="str">
        <f>IF(_xlfn.IFNA(VLOOKUP(P1885,$AG$3:$AH$83,2,FALSE),"")='11.1'!$D$5,TXM!S1885,"")</f>
        <v/>
      </c>
      <c r="U1885" t="str">
        <f>IFERROR(SMALL($T$5:$T$9000,ROWS($T$5:T1885)),"")</f>
        <v/>
      </c>
    </row>
    <row r="1886" spans="1:21" ht="14.4" customHeight="1" x14ac:dyDescent="0.3">
      <c r="A1886" s="371" t="s">
        <v>36</v>
      </c>
      <c r="B1886" t="s">
        <v>815</v>
      </c>
      <c r="C1886" s="372">
        <v>358466</v>
      </c>
      <c r="D1886" s="388">
        <f>ROWS(C$5:C1886)</f>
        <v>1882</v>
      </c>
      <c r="E1886" s="388" t="str">
        <f>IF(_xlfn.IFNA(VLOOKUP(A1886,$AG$3:$AH$83,2,FALSE),"")='11.1'!$D$5,TXM!D1886,"")</f>
        <v/>
      </c>
      <c r="F1886" t="str">
        <f>IFERROR(SMALL($E$5:$E$9000,ROWS($E$5:E1886)),"")</f>
        <v/>
      </c>
      <c r="I1886" s="371" t="s">
        <v>159</v>
      </c>
      <c r="J1886" t="s">
        <v>855</v>
      </c>
      <c r="K1886" s="372">
        <v>198624</v>
      </c>
      <c r="L1886" s="388">
        <f>ROWS(K$5:K1886)</f>
        <v>1882</v>
      </c>
      <c r="M1886" s="388" t="str">
        <f>IF(_xlfn.IFNA(VLOOKUP(I1886,$AG$3:$AH$83,2,FALSE),"")='11.1'!$D$5,TXM!L1886,"")</f>
        <v/>
      </c>
      <c r="N1886" t="str">
        <f>IFERROR(SMALL($M$5:$M$9000,ROWS($M$5:M1886)),"")</f>
        <v/>
      </c>
      <c r="P1886" t="s">
        <v>36</v>
      </c>
      <c r="Q1886" t="s">
        <v>1500</v>
      </c>
      <c r="R1886">
        <v>1623</v>
      </c>
      <c r="S1886" s="388">
        <f>ROWS(R$5:R1886)</f>
        <v>1882</v>
      </c>
      <c r="T1886" s="388" t="str">
        <f>IF(_xlfn.IFNA(VLOOKUP(P1886,$AG$3:$AH$83,2,FALSE),"")='11.1'!$D$5,TXM!S1886,"")</f>
        <v/>
      </c>
      <c r="U1886" t="str">
        <f>IFERROR(SMALL($T$5:$T$9000,ROWS($T$5:T1886)),"")</f>
        <v/>
      </c>
    </row>
    <row r="1887" spans="1:21" ht="14.4" customHeight="1" x14ac:dyDescent="0.3">
      <c r="A1887" s="371" t="s">
        <v>36</v>
      </c>
      <c r="B1887" t="s">
        <v>805</v>
      </c>
      <c r="C1887" s="372">
        <v>268577</v>
      </c>
      <c r="D1887" s="388">
        <f>ROWS(C$5:C1887)</f>
        <v>1883</v>
      </c>
      <c r="E1887" s="388" t="str">
        <f>IF(_xlfn.IFNA(VLOOKUP(A1887,$AG$3:$AH$83,2,FALSE),"")='11.1'!$D$5,TXM!D1887,"")</f>
        <v/>
      </c>
      <c r="F1887" t="str">
        <f>IFERROR(SMALL($E$5:$E$9000,ROWS($E$5:E1887)),"")</f>
        <v/>
      </c>
      <c r="I1887" s="371" t="s">
        <v>159</v>
      </c>
      <c r="J1887" t="s">
        <v>827</v>
      </c>
      <c r="K1887" s="372">
        <v>187889</v>
      </c>
      <c r="L1887" s="388">
        <f>ROWS(K$5:K1887)</f>
        <v>1883</v>
      </c>
      <c r="M1887" s="388" t="str">
        <f>IF(_xlfn.IFNA(VLOOKUP(I1887,$AG$3:$AH$83,2,FALSE),"")='11.1'!$D$5,TXM!L1887,"")</f>
        <v/>
      </c>
      <c r="N1887" t="str">
        <f>IFERROR(SMALL($M$5:$M$9000,ROWS($M$5:M1887)),"")</f>
        <v/>
      </c>
      <c r="P1887" t="s">
        <v>36</v>
      </c>
      <c r="Q1887" t="s">
        <v>841</v>
      </c>
      <c r="R1887">
        <v>1050</v>
      </c>
      <c r="S1887" s="388">
        <f>ROWS(R$5:R1887)</f>
        <v>1883</v>
      </c>
      <c r="T1887" s="388" t="str">
        <f>IF(_xlfn.IFNA(VLOOKUP(P1887,$AG$3:$AH$83,2,FALSE),"")='11.1'!$D$5,TXM!S1887,"")</f>
        <v/>
      </c>
      <c r="U1887" t="str">
        <f>IFERROR(SMALL($T$5:$T$9000,ROWS($T$5:T1887)),"")</f>
        <v/>
      </c>
    </row>
    <row r="1888" spans="1:21" ht="14.4" customHeight="1" x14ac:dyDescent="0.3">
      <c r="A1888" s="371" t="s">
        <v>36</v>
      </c>
      <c r="B1888" t="s">
        <v>1240</v>
      </c>
      <c r="C1888" s="372">
        <v>221053</v>
      </c>
      <c r="D1888" s="388">
        <f>ROWS(C$5:C1888)</f>
        <v>1884</v>
      </c>
      <c r="E1888" s="388" t="str">
        <f>IF(_xlfn.IFNA(VLOOKUP(A1888,$AG$3:$AH$83,2,FALSE),"")='11.1'!$D$5,TXM!D1888,"")</f>
        <v/>
      </c>
      <c r="F1888" t="str">
        <f>IFERROR(SMALL($E$5:$E$9000,ROWS($E$5:E1888)),"")</f>
        <v/>
      </c>
      <c r="I1888" s="371" t="s">
        <v>159</v>
      </c>
      <c r="J1888" t="s">
        <v>833</v>
      </c>
      <c r="K1888" s="372">
        <v>148869</v>
      </c>
      <c r="L1888" s="388">
        <f>ROWS(K$5:K1888)</f>
        <v>1884</v>
      </c>
      <c r="M1888" s="388" t="str">
        <f>IF(_xlfn.IFNA(VLOOKUP(I1888,$AG$3:$AH$83,2,FALSE),"")='11.1'!$D$5,TXM!L1888,"")</f>
        <v/>
      </c>
      <c r="N1888" t="str">
        <f>IFERROR(SMALL($M$5:$M$9000,ROWS($M$5:M1888)),"")</f>
        <v/>
      </c>
      <c r="P1888" t="s">
        <v>36</v>
      </c>
      <c r="Q1888" t="s">
        <v>809</v>
      </c>
      <c r="R1888">
        <v>951</v>
      </c>
      <c r="S1888" s="388">
        <f>ROWS(R$5:R1888)</f>
        <v>1884</v>
      </c>
      <c r="T1888" s="388" t="str">
        <f>IF(_xlfn.IFNA(VLOOKUP(P1888,$AG$3:$AH$83,2,FALSE),"")='11.1'!$D$5,TXM!S1888,"")</f>
        <v/>
      </c>
      <c r="U1888" t="str">
        <f>IFERROR(SMALL($T$5:$T$9000,ROWS($T$5:T1888)),"")</f>
        <v/>
      </c>
    </row>
    <row r="1889" spans="1:21" ht="14.4" customHeight="1" x14ac:dyDescent="0.3">
      <c r="A1889" s="371" t="s">
        <v>36</v>
      </c>
      <c r="B1889" t="s">
        <v>813</v>
      </c>
      <c r="C1889" s="372">
        <v>149201</v>
      </c>
      <c r="D1889" s="388">
        <f>ROWS(C$5:C1889)</f>
        <v>1885</v>
      </c>
      <c r="E1889" s="388" t="str">
        <f>IF(_xlfn.IFNA(VLOOKUP(A1889,$AG$3:$AH$83,2,FALSE),"")='11.1'!$D$5,TXM!D1889,"")</f>
        <v/>
      </c>
      <c r="F1889" t="str">
        <f>IFERROR(SMALL($E$5:$E$9000,ROWS($E$5:E1889)),"")</f>
        <v/>
      </c>
      <c r="I1889" s="371" t="s">
        <v>159</v>
      </c>
      <c r="J1889" t="s">
        <v>817</v>
      </c>
      <c r="K1889" s="372">
        <v>110354</v>
      </c>
      <c r="L1889" s="388">
        <f>ROWS(K$5:K1889)</f>
        <v>1885</v>
      </c>
      <c r="M1889" s="388" t="str">
        <f>IF(_xlfn.IFNA(VLOOKUP(I1889,$AG$3:$AH$83,2,FALSE),"")='11.1'!$D$5,TXM!L1889,"")</f>
        <v/>
      </c>
      <c r="N1889" t="str">
        <f>IFERROR(SMALL($M$5:$M$9000,ROWS($M$5:M1889)),"")</f>
        <v/>
      </c>
      <c r="P1889" t="s">
        <v>36</v>
      </c>
      <c r="Q1889" t="s">
        <v>825</v>
      </c>
      <c r="R1889">
        <v>550</v>
      </c>
      <c r="S1889" s="388">
        <f>ROWS(R$5:R1889)</f>
        <v>1885</v>
      </c>
      <c r="T1889" s="388" t="str">
        <f>IF(_xlfn.IFNA(VLOOKUP(P1889,$AG$3:$AH$83,2,FALSE),"")='11.1'!$D$5,TXM!S1889,"")</f>
        <v/>
      </c>
      <c r="U1889" t="str">
        <f>IFERROR(SMALL($T$5:$T$9000,ROWS($T$5:T1889)),"")</f>
        <v/>
      </c>
    </row>
    <row r="1890" spans="1:21" ht="14.4" customHeight="1" x14ac:dyDescent="0.3">
      <c r="A1890" s="371" t="s">
        <v>36</v>
      </c>
      <c r="B1890" t="s">
        <v>96</v>
      </c>
      <c r="C1890" s="372">
        <v>123802</v>
      </c>
      <c r="D1890" s="388">
        <f>ROWS(C$5:C1890)</f>
        <v>1886</v>
      </c>
      <c r="E1890" s="388" t="str">
        <f>IF(_xlfn.IFNA(VLOOKUP(A1890,$AG$3:$AH$83,2,FALSE),"")='11.1'!$D$5,TXM!D1890,"")</f>
        <v/>
      </c>
      <c r="F1890" t="str">
        <f>IFERROR(SMALL($E$5:$E$9000,ROWS($E$5:E1890)),"")</f>
        <v/>
      </c>
      <c r="I1890" s="371" t="s">
        <v>159</v>
      </c>
      <c r="J1890" t="s">
        <v>825</v>
      </c>
      <c r="K1890" s="372">
        <v>62821</v>
      </c>
      <c r="L1890" s="388">
        <f>ROWS(K$5:K1890)</f>
        <v>1886</v>
      </c>
      <c r="M1890" s="388" t="str">
        <f>IF(_xlfn.IFNA(VLOOKUP(I1890,$AG$3:$AH$83,2,FALSE),"")='11.1'!$D$5,TXM!L1890,"")</f>
        <v/>
      </c>
      <c r="N1890" t="str">
        <f>IFERROR(SMALL($M$5:$M$9000,ROWS($M$5:M1890)),"")</f>
        <v/>
      </c>
      <c r="P1890" t="s">
        <v>36</v>
      </c>
      <c r="Q1890" t="s">
        <v>97</v>
      </c>
      <c r="R1890">
        <v>60</v>
      </c>
      <c r="S1890" s="388">
        <f>ROWS(R$5:R1890)</f>
        <v>1886</v>
      </c>
      <c r="T1890" s="388" t="str">
        <f>IF(_xlfn.IFNA(VLOOKUP(P1890,$AG$3:$AH$83,2,FALSE),"")='11.1'!$D$5,TXM!S1890,"")</f>
        <v/>
      </c>
      <c r="U1890" t="str">
        <f>IFERROR(SMALL($T$5:$T$9000,ROWS($T$5:T1890)),"")</f>
        <v/>
      </c>
    </row>
    <row r="1891" spans="1:21" ht="14.4" customHeight="1" x14ac:dyDescent="0.3">
      <c r="A1891" s="371" t="s">
        <v>36</v>
      </c>
      <c r="B1891" t="s">
        <v>98</v>
      </c>
      <c r="C1891" s="372">
        <v>119290</v>
      </c>
      <c r="D1891" s="388">
        <f>ROWS(C$5:C1891)</f>
        <v>1887</v>
      </c>
      <c r="E1891" s="388" t="str">
        <f>IF(_xlfn.IFNA(VLOOKUP(A1891,$AG$3:$AH$83,2,FALSE),"")='11.1'!$D$5,TXM!D1891,"")</f>
        <v/>
      </c>
      <c r="F1891" t="str">
        <f>IFERROR(SMALL($E$5:$E$9000,ROWS($E$5:E1891)),"")</f>
        <v/>
      </c>
      <c r="I1891" s="371" t="s">
        <v>159</v>
      </c>
      <c r="J1891" t="s">
        <v>839</v>
      </c>
      <c r="K1891" s="372">
        <v>60868</v>
      </c>
      <c r="L1891" s="388">
        <f>ROWS(K$5:K1891)</f>
        <v>1887</v>
      </c>
      <c r="M1891" s="388" t="str">
        <f>IF(_xlfn.IFNA(VLOOKUP(I1891,$AG$3:$AH$83,2,FALSE),"")='11.1'!$D$5,TXM!L1891,"")</f>
        <v/>
      </c>
      <c r="N1891" t="str">
        <f>IFERROR(SMALL($M$5:$M$9000,ROWS($M$5:M1891)),"")</f>
        <v/>
      </c>
      <c r="P1891" t="s">
        <v>36</v>
      </c>
      <c r="Q1891" t="s">
        <v>791</v>
      </c>
      <c r="R1891">
        <v>5</v>
      </c>
      <c r="S1891" s="388">
        <f>ROWS(R$5:R1891)</f>
        <v>1887</v>
      </c>
      <c r="T1891" s="388" t="str">
        <f>IF(_xlfn.IFNA(VLOOKUP(P1891,$AG$3:$AH$83,2,FALSE),"")='11.1'!$D$5,TXM!S1891,"")</f>
        <v/>
      </c>
      <c r="U1891" t="str">
        <f>IFERROR(SMALL($T$5:$T$9000,ROWS($T$5:T1891)),"")</f>
        <v/>
      </c>
    </row>
    <row r="1892" spans="1:21" ht="14.4" customHeight="1" x14ac:dyDescent="0.3">
      <c r="A1892" s="371" t="s">
        <v>36</v>
      </c>
      <c r="B1892" t="s">
        <v>104</v>
      </c>
      <c r="C1892" s="372">
        <v>60459</v>
      </c>
      <c r="D1892" s="388">
        <f>ROWS(C$5:C1892)</f>
        <v>1888</v>
      </c>
      <c r="E1892" s="388" t="str">
        <f>IF(_xlfn.IFNA(VLOOKUP(A1892,$AG$3:$AH$83,2,FALSE),"")='11.1'!$D$5,TXM!D1892,"")</f>
        <v/>
      </c>
      <c r="F1892" t="str">
        <f>IFERROR(SMALL($E$5:$E$9000,ROWS($E$5:E1892)),"")</f>
        <v/>
      </c>
      <c r="I1892" s="371" t="s">
        <v>159</v>
      </c>
      <c r="J1892" t="s">
        <v>173</v>
      </c>
      <c r="K1892" s="372">
        <v>60143</v>
      </c>
      <c r="L1892" s="388">
        <f>ROWS(K$5:K1892)</f>
        <v>1888</v>
      </c>
      <c r="M1892" s="388" t="str">
        <f>IF(_xlfn.IFNA(VLOOKUP(I1892,$AG$3:$AH$83,2,FALSE),"")='11.1'!$D$5,TXM!L1892,"")</f>
        <v/>
      </c>
      <c r="N1892" t="str">
        <f>IFERROR(SMALL($M$5:$M$9000,ROWS($M$5:M1892)),"")</f>
        <v/>
      </c>
      <c r="P1892" t="s">
        <v>664</v>
      </c>
      <c r="Q1892" t="s">
        <v>1441</v>
      </c>
      <c r="R1892">
        <v>448061</v>
      </c>
      <c r="S1892" s="388">
        <f>ROWS(R$5:R1892)</f>
        <v>1888</v>
      </c>
      <c r="T1892" s="388" t="str">
        <f>IF(_xlfn.IFNA(VLOOKUP(P1892,$AG$3:$AH$83,2,FALSE),"")='11.1'!$D$5,TXM!S1892,"")</f>
        <v/>
      </c>
      <c r="U1892" t="str">
        <f>IFERROR(SMALL($T$5:$T$9000,ROWS($T$5:T1892)),"")</f>
        <v/>
      </c>
    </row>
    <row r="1893" spans="1:21" ht="14.4" customHeight="1" x14ac:dyDescent="0.3">
      <c r="A1893" s="371" t="s">
        <v>36</v>
      </c>
      <c r="B1893" t="s">
        <v>841</v>
      </c>
      <c r="C1893" s="372">
        <v>51300</v>
      </c>
      <c r="D1893" s="388">
        <f>ROWS(C$5:C1893)</f>
        <v>1889</v>
      </c>
      <c r="E1893" s="388" t="str">
        <f>IF(_xlfn.IFNA(VLOOKUP(A1893,$AG$3:$AH$83,2,FALSE),"")='11.1'!$D$5,TXM!D1893,"")</f>
        <v/>
      </c>
      <c r="F1893" t="str">
        <f>IFERROR(SMALL($E$5:$E$9000,ROWS($E$5:E1893)),"")</f>
        <v/>
      </c>
      <c r="I1893" s="371" t="s">
        <v>159</v>
      </c>
      <c r="J1893" t="s">
        <v>811</v>
      </c>
      <c r="K1893" s="372">
        <v>42854</v>
      </c>
      <c r="L1893" s="388">
        <f>ROWS(K$5:K1893)</f>
        <v>1889</v>
      </c>
      <c r="M1893" s="388" t="str">
        <f>IF(_xlfn.IFNA(VLOOKUP(I1893,$AG$3:$AH$83,2,FALSE),"")='11.1'!$D$5,TXM!L1893,"")</f>
        <v/>
      </c>
      <c r="N1893" t="str">
        <f>IFERROR(SMALL($M$5:$M$9000,ROWS($M$5:M1893)),"")</f>
        <v/>
      </c>
      <c r="P1893" t="s">
        <v>664</v>
      </c>
      <c r="Q1893" t="s">
        <v>1000</v>
      </c>
      <c r="R1893">
        <v>341261</v>
      </c>
      <c r="S1893" s="388">
        <f>ROWS(R$5:R1893)</f>
        <v>1889</v>
      </c>
      <c r="T1893" s="388" t="str">
        <f>IF(_xlfn.IFNA(VLOOKUP(P1893,$AG$3:$AH$83,2,FALSE),"")='11.1'!$D$5,TXM!S1893,"")</f>
        <v/>
      </c>
      <c r="U1893" t="str">
        <f>IFERROR(SMALL($T$5:$T$9000,ROWS($T$5:T1893)),"")</f>
        <v/>
      </c>
    </row>
    <row r="1894" spans="1:21" ht="14.4" customHeight="1" x14ac:dyDescent="0.3">
      <c r="A1894" s="371" t="s">
        <v>36</v>
      </c>
      <c r="B1894" t="s">
        <v>1441</v>
      </c>
      <c r="C1894" s="372">
        <v>28500</v>
      </c>
      <c r="D1894" s="388">
        <f>ROWS(C$5:C1894)</f>
        <v>1890</v>
      </c>
      <c r="E1894" s="388" t="str">
        <f>IF(_xlfn.IFNA(VLOOKUP(A1894,$AG$3:$AH$83,2,FALSE),"")='11.1'!$D$5,TXM!D1894,"")</f>
        <v/>
      </c>
      <c r="F1894" t="str">
        <f>IFERROR(SMALL($E$5:$E$9000,ROWS($E$5:E1894)),"")</f>
        <v/>
      </c>
      <c r="I1894" s="371" t="s">
        <v>159</v>
      </c>
      <c r="J1894" t="s">
        <v>805</v>
      </c>
      <c r="K1894" s="372">
        <v>34619</v>
      </c>
      <c r="L1894" s="388">
        <f>ROWS(K$5:K1894)</f>
        <v>1890</v>
      </c>
      <c r="M1894" s="388" t="str">
        <f>IF(_xlfn.IFNA(VLOOKUP(I1894,$AG$3:$AH$83,2,FALSE),"")='11.1'!$D$5,TXM!L1894,"")</f>
        <v/>
      </c>
      <c r="N1894" t="str">
        <f>IFERROR(SMALL($M$5:$M$9000,ROWS($M$5:M1894)),"")</f>
        <v/>
      </c>
      <c r="P1894" t="s">
        <v>664</v>
      </c>
      <c r="Q1894" t="s">
        <v>1265</v>
      </c>
      <c r="R1894">
        <v>96878</v>
      </c>
      <c r="S1894" s="388">
        <f>ROWS(R$5:R1894)</f>
        <v>1890</v>
      </c>
      <c r="T1894" s="388" t="str">
        <f>IF(_xlfn.IFNA(VLOOKUP(P1894,$AG$3:$AH$83,2,FALSE),"")='11.1'!$D$5,TXM!S1894,"")</f>
        <v/>
      </c>
      <c r="U1894" t="str">
        <f>IFERROR(SMALL($T$5:$T$9000,ROWS($T$5:T1894)),"")</f>
        <v/>
      </c>
    </row>
    <row r="1895" spans="1:21" ht="14.4" customHeight="1" x14ac:dyDescent="0.3">
      <c r="A1895" s="371" t="s">
        <v>36</v>
      </c>
      <c r="B1895" t="s">
        <v>1001</v>
      </c>
      <c r="C1895" s="372">
        <v>22168</v>
      </c>
      <c r="D1895" s="388">
        <f>ROWS(C$5:C1895)</f>
        <v>1891</v>
      </c>
      <c r="E1895" s="388" t="str">
        <f>IF(_xlfn.IFNA(VLOOKUP(A1895,$AG$3:$AH$83,2,FALSE),"")='11.1'!$D$5,TXM!D1895,"")</f>
        <v/>
      </c>
      <c r="F1895" t="str">
        <f>IFERROR(SMALL($E$5:$E$9000,ROWS($E$5:E1895)),"")</f>
        <v/>
      </c>
      <c r="I1895" s="371" t="s">
        <v>159</v>
      </c>
      <c r="J1895" t="s">
        <v>1003</v>
      </c>
      <c r="K1895" s="372">
        <v>32027</v>
      </c>
      <c r="L1895" s="388">
        <f>ROWS(K$5:K1895)</f>
        <v>1891</v>
      </c>
      <c r="M1895" s="388" t="str">
        <f>IF(_xlfn.IFNA(VLOOKUP(I1895,$AG$3:$AH$83,2,FALSE),"")='11.1'!$D$5,TXM!L1895,"")</f>
        <v/>
      </c>
      <c r="N1895" t="str">
        <f>IFERROR(SMALL($M$5:$M$9000,ROWS($M$5:M1895)),"")</f>
        <v/>
      </c>
      <c r="P1895" t="s">
        <v>664</v>
      </c>
      <c r="Q1895" t="s">
        <v>863</v>
      </c>
      <c r="R1895">
        <v>79003</v>
      </c>
      <c r="S1895" s="388">
        <f>ROWS(R$5:R1895)</f>
        <v>1891</v>
      </c>
      <c r="T1895" s="388" t="str">
        <f>IF(_xlfn.IFNA(VLOOKUP(P1895,$AG$3:$AH$83,2,FALSE),"")='11.1'!$D$5,TXM!S1895,"")</f>
        <v/>
      </c>
      <c r="U1895" t="str">
        <f>IFERROR(SMALL($T$5:$T$9000,ROWS($T$5:T1895)),"")</f>
        <v/>
      </c>
    </row>
    <row r="1896" spans="1:21" ht="14.4" customHeight="1" x14ac:dyDescent="0.3">
      <c r="A1896" s="371" t="s">
        <v>36</v>
      </c>
      <c r="B1896" t="s">
        <v>837</v>
      </c>
      <c r="C1896" s="372">
        <v>18031</v>
      </c>
      <c r="D1896" s="388">
        <f>ROWS(C$5:C1896)</f>
        <v>1892</v>
      </c>
      <c r="E1896" s="388" t="str">
        <f>IF(_xlfn.IFNA(VLOOKUP(A1896,$AG$3:$AH$83,2,FALSE),"")='11.1'!$D$5,TXM!D1896,"")</f>
        <v/>
      </c>
      <c r="F1896" t="str">
        <f>IFERROR(SMALL($E$5:$E$9000,ROWS($E$5:E1896)),"")</f>
        <v/>
      </c>
      <c r="I1896" s="371" t="s">
        <v>159</v>
      </c>
      <c r="J1896" t="s">
        <v>809</v>
      </c>
      <c r="K1896" s="372">
        <v>26930</v>
      </c>
      <c r="L1896" s="388">
        <f>ROWS(K$5:K1896)</f>
        <v>1892</v>
      </c>
      <c r="M1896" s="388" t="str">
        <f>IF(_xlfn.IFNA(VLOOKUP(I1896,$AG$3:$AH$83,2,FALSE),"")='11.1'!$D$5,TXM!L1896,"")</f>
        <v/>
      </c>
      <c r="N1896" t="str">
        <f>IFERROR(SMALL($M$5:$M$9000,ROWS($M$5:M1896)),"")</f>
        <v/>
      </c>
      <c r="P1896" t="s">
        <v>664</v>
      </c>
      <c r="Q1896" t="s">
        <v>859</v>
      </c>
      <c r="R1896">
        <v>65868</v>
      </c>
      <c r="S1896" s="388">
        <f>ROWS(R$5:R1896)</f>
        <v>1892</v>
      </c>
      <c r="T1896" s="388" t="str">
        <f>IF(_xlfn.IFNA(VLOOKUP(P1896,$AG$3:$AH$83,2,FALSE),"")='11.1'!$D$5,TXM!S1896,"")</f>
        <v/>
      </c>
      <c r="U1896" t="str">
        <f>IFERROR(SMALL($T$5:$T$9000,ROWS($T$5:T1896)),"")</f>
        <v/>
      </c>
    </row>
    <row r="1897" spans="1:21" ht="14.4" customHeight="1" x14ac:dyDescent="0.3">
      <c r="A1897" s="371" t="s">
        <v>36</v>
      </c>
      <c r="B1897" t="s">
        <v>1500</v>
      </c>
      <c r="C1897" s="372">
        <v>8363</v>
      </c>
      <c r="D1897" s="388">
        <f>ROWS(C$5:C1897)</f>
        <v>1893</v>
      </c>
      <c r="E1897" s="388" t="str">
        <f>IF(_xlfn.IFNA(VLOOKUP(A1897,$AG$3:$AH$83,2,FALSE),"")='11.1'!$D$5,TXM!D1897,"")</f>
        <v/>
      </c>
      <c r="F1897" t="str">
        <f>IFERROR(SMALL($E$5:$E$9000,ROWS($E$5:E1897)),"")</f>
        <v/>
      </c>
      <c r="I1897" s="371" t="s">
        <v>159</v>
      </c>
      <c r="J1897" t="s">
        <v>853</v>
      </c>
      <c r="K1897" s="372">
        <v>20602</v>
      </c>
      <c r="L1897" s="388">
        <f>ROWS(K$5:K1897)</f>
        <v>1893</v>
      </c>
      <c r="M1897" s="388" t="str">
        <f>IF(_xlfn.IFNA(VLOOKUP(I1897,$AG$3:$AH$83,2,FALSE),"")='11.1'!$D$5,TXM!L1897,"")</f>
        <v/>
      </c>
      <c r="N1897" t="str">
        <f>IFERROR(SMALL($M$5:$M$9000,ROWS($M$5:M1897)),"")</f>
        <v/>
      </c>
      <c r="P1897" t="s">
        <v>664</v>
      </c>
      <c r="Q1897" t="s">
        <v>1240</v>
      </c>
      <c r="R1897">
        <v>16650</v>
      </c>
      <c r="S1897" s="388">
        <f>ROWS(R$5:R1897)</f>
        <v>1893</v>
      </c>
      <c r="T1897" s="388" t="str">
        <f>IF(_xlfn.IFNA(VLOOKUP(P1897,$AG$3:$AH$83,2,FALSE),"")='11.1'!$D$5,TXM!S1897,"")</f>
        <v/>
      </c>
      <c r="U1897" t="str">
        <f>IFERROR(SMALL($T$5:$T$9000,ROWS($T$5:T1897)),"")</f>
        <v/>
      </c>
    </row>
    <row r="1898" spans="1:21" ht="14.4" customHeight="1" x14ac:dyDescent="0.3">
      <c r="A1898" s="371" t="s">
        <v>36</v>
      </c>
      <c r="B1898" t="s">
        <v>105</v>
      </c>
      <c r="C1898" s="372">
        <v>4666</v>
      </c>
      <c r="D1898" s="388">
        <f>ROWS(C$5:C1898)</f>
        <v>1894</v>
      </c>
      <c r="E1898" s="388" t="str">
        <f>IF(_xlfn.IFNA(VLOOKUP(A1898,$AG$3:$AH$83,2,FALSE),"")='11.1'!$D$5,TXM!D1898,"")</f>
        <v/>
      </c>
      <c r="F1898" t="str">
        <f>IFERROR(SMALL($E$5:$E$9000,ROWS($E$5:E1898)),"")</f>
        <v/>
      </c>
      <c r="I1898" s="371" t="s">
        <v>159</v>
      </c>
      <c r="J1898" t="s">
        <v>829</v>
      </c>
      <c r="K1898" s="372">
        <v>10254</v>
      </c>
      <c r="L1898" s="388">
        <f>ROWS(K$5:K1898)</f>
        <v>1894</v>
      </c>
      <c r="M1898" s="388" t="str">
        <f>IF(_xlfn.IFNA(VLOOKUP(I1898,$AG$3:$AH$83,2,FALSE),"")='11.1'!$D$5,TXM!L1898,"")</f>
        <v/>
      </c>
      <c r="N1898" t="str">
        <f>IFERROR(SMALL($M$5:$M$9000,ROWS($M$5:M1898)),"")</f>
        <v/>
      </c>
      <c r="P1898" t="s">
        <v>664</v>
      </c>
      <c r="Q1898" t="s">
        <v>843</v>
      </c>
      <c r="R1898">
        <v>9615</v>
      </c>
      <c r="S1898" s="388">
        <f>ROWS(R$5:R1898)</f>
        <v>1894</v>
      </c>
      <c r="T1898" s="388" t="str">
        <f>IF(_xlfn.IFNA(VLOOKUP(P1898,$AG$3:$AH$83,2,FALSE),"")='11.1'!$D$5,TXM!S1898,"")</f>
        <v/>
      </c>
      <c r="U1898" t="str">
        <f>IFERROR(SMALL($T$5:$T$9000,ROWS($T$5:T1898)),"")</f>
        <v/>
      </c>
    </row>
    <row r="1899" spans="1:21" ht="14.4" customHeight="1" x14ac:dyDescent="0.3">
      <c r="A1899" s="371" t="s">
        <v>36</v>
      </c>
      <c r="B1899" t="s">
        <v>825</v>
      </c>
      <c r="C1899" s="372">
        <v>2928</v>
      </c>
      <c r="D1899" s="388">
        <f>ROWS(C$5:C1899)</f>
        <v>1895</v>
      </c>
      <c r="E1899" s="388" t="str">
        <f>IF(_xlfn.IFNA(VLOOKUP(A1899,$AG$3:$AH$83,2,FALSE),"")='11.1'!$D$5,TXM!D1899,"")</f>
        <v/>
      </c>
      <c r="F1899" t="str">
        <f>IFERROR(SMALL($E$5:$E$9000,ROWS($E$5:E1899)),"")</f>
        <v/>
      </c>
      <c r="I1899" s="371" t="s">
        <v>159</v>
      </c>
      <c r="J1899" t="s">
        <v>998</v>
      </c>
      <c r="K1899" s="372">
        <v>8319</v>
      </c>
      <c r="L1899" s="388">
        <f>ROWS(K$5:K1899)</f>
        <v>1895</v>
      </c>
      <c r="M1899" s="388" t="str">
        <f>IF(_xlfn.IFNA(VLOOKUP(I1899,$AG$3:$AH$83,2,FALSE),"")='11.1'!$D$5,TXM!L1899,"")</f>
        <v/>
      </c>
      <c r="N1899" t="str">
        <f>IFERROR(SMALL($M$5:$M$9000,ROWS($M$5:M1899)),"")</f>
        <v/>
      </c>
      <c r="P1899" t="s">
        <v>664</v>
      </c>
      <c r="Q1899" t="s">
        <v>795</v>
      </c>
      <c r="R1899">
        <v>440</v>
      </c>
      <c r="S1899" s="388">
        <f>ROWS(R$5:R1899)</f>
        <v>1895</v>
      </c>
      <c r="T1899" s="388" t="str">
        <f>IF(_xlfn.IFNA(VLOOKUP(P1899,$AG$3:$AH$83,2,FALSE),"")='11.1'!$D$5,TXM!S1899,"")</f>
        <v/>
      </c>
      <c r="U1899" t="str">
        <f>IFERROR(SMALL($T$5:$T$9000,ROWS($T$5:T1899)),"")</f>
        <v/>
      </c>
    </row>
    <row r="1900" spans="1:21" ht="14.4" customHeight="1" x14ac:dyDescent="0.3">
      <c r="A1900" s="371" t="s">
        <v>36</v>
      </c>
      <c r="B1900" t="s">
        <v>1285</v>
      </c>
      <c r="C1900" s="372">
        <v>2233</v>
      </c>
      <c r="D1900" s="388">
        <f>ROWS(C$5:C1900)</f>
        <v>1896</v>
      </c>
      <c r="E1900" s="388" t="str">
        <f>IF(_xlfn.IFNA(VLOOKUP(A1900,$AG$3:$AH$83,2,FALSE),"")='11.1'!$D$5,TXM!D1900,"")</f>
        <v/>
      </c>
      <c r="F1900" t="str">
        <f>IFERROR(SMALL($E$5:$E$9000,ROWS($E$5:E1900)),"")</f>
        <v/>
      </c>
      <c r="I1900" s="371" t="s">
        <v>159</v>
      </c>
      <c r="J1900" t="s">
        <v>95</v>
      </c>
      <c r="K1900" s="372">
        <v>8048</v>
      </c>
      <c r="L1900" s="388">
        <f>ROWS(K$5:K1900)</f>
        <v>1896</v>
      </c>
      <c r="M1900" s="388" t="str">
        <f>IF(_xlfn.IFNA(VLOOKUP(I1900,$AG$3:$AH$83,2,FALSE),"")='11.1'!$D$5,TXM!L1900,"")</f>
        <v/>
      </c>
      <c r="N1900" t="str">
        <f>IFERROR(SMALL($M$5:$M$9000,ROWS($M$5:M1900)),"")</f>
        <v/>
      </c>
      <c r="P1900" t="s">
        <v>191</v>
      </c>
      <c r="Q1900" t="s">
        <v>867</v>
      </c>
      <c r="R1900">
        <v>3918754</v>
      </c>
      <c r="S1900" s="388">
        <f>ROWS(R$5:R1900)</f>
        <v>1896</v>
      </c>
      <c r="T1900" s="388" t="str">
        <f>IF(_xlfn.IFNA(VLOOKUP(P1900,$AG$3:$AH$83,2,FALSE),"")='11.1'!$D$5,TXM!S1900,"")</f>
        <v/>
      </c>
      <c r="U1900" t="str">
        <f>IFERROR(SMALL($T$5:$T$9000,ROWS($T$5:T1900)),"")</f>
        <v/>
      </c>
    </row>
    <row r="1901" spans="1:21" ht="14.4" customHeight="1" x14ac:dyDescent="0.3">
      <c r="A1901" s="371" t="s">
        <v>36</v>
      </c>
      <c r="B1901" t="s">
        <v>869</v>
      </c>
      <c r="C1901" s="372">
        <v>905</v>
      </c>
      <c r="D1901" s="388">
        <f>ROWS(C$5:C1901)</f>
        <v>1897</v>
      </c>
      <c r="E1901" s="388" t="str">
        <f>IF(_xlfn.IFNA(VLOOKUP(A1901,$AG$3:$AH$83,2,FALSE),"")='11.1'!$D$5,TXM!D1901,"")</f>
        <v/>
      </c>
      <c r="F1901" t="str">
        <f>IFERROR(SMALL($E$5:$E$9000,ROWS($E$5:E1901)),"")</f>
        <v/>
      </c>
      <c r="I1901" s="371" t="s">
        <v>159</v>
      </c>
      <c r="J1901" t="s">
        <v>801</v>
      </c>
      <c r="K1901" s="372">
        <v>7341</v>
      </c>
      <c r="L1901" s="388">
        <f>ROWS(K$5:K1901)</f>
        <v>1897</v>
      </c>
      <c r="M1901" s="388" t="str">
        <f>IF(_xlfn.IFNA(VLOOKUP(I1901,$AG$3:$AH$83,2,FALSE),"")='11.1'!$D$5,TXM!L1901,"")</f>
        <v/>
      </c>
      <c r="N1901" t="str">
        <f>IFERROR(SMALL($M$5:$M$9000,ROWS($M$5:M1901)),"")</f>
        <v/>
      </c>
      <c r="P1901" t="s">
        <v>191</v>
      </c>
      <c r="Q1901" t="s">
        <v>863</v>
      </c>
      <c r="R1901">
        <v>1741581</v>
      </c>
      <c r="S1901" s="388">
        <f>ROWS(R$5:R1901)</f>
        <v>1897</v>
      </c>
      <c r="T1901" s="388" t="str">
        <f>IF(_xlfn.IFNA(VLOOKUP(P1901,$AG$3:$AH$83,2,FALSE),"")='11.1'!$D$5,TXM!S1901,"")</f>
        <v/>
      </c>
      <c r="U1901" t="str">
        <f>IFERROR(SMALL($T$5:$T$9000,ROWS($T$5:T1901)),"")</f>
        <v/>
      </c>
    </row>
    <row r="1902" spans="1:21" ht="14.4" customHeight="1" x14ac:dyDescent="0.3">
      <c r="A1902" s="371" t="s">
        <v>664</v>
      </c>
      <c r="B1902" t="s">
        <v>1000</v>
      </c>
      <c r="C1902" s="372">
        <v>1403689</v>
      </c>
      <c r="D1902" s="388">
        <f>ROWS(C$5:C1902)</f>
        <v>1898</v>
      </c>
      <c r="E1902" s="388" t="str">
        <f>IF(_xlfn.IFNA(VLOOKUP(A1902,$AG$3:$AH$83,2,FALSE),"")='11.1'!$D$5,TXM!D1902,"")</f>
        <v/>
      </c>
      <c r="F1902" t="str">
        <f>IFERROR(SMALL($E$5:$E$9000,ROWS($E$5:E1902)),"")</f>
        <v/>
      </c>
      <c r="I1902" s="371" t="s">
        <v>159</v>
      </c>
      <c r="J1902" t="s">
        <v>847</v>
      </c>
      <c r="K1902" s="372">
        <v>4058</v>
      </c>
      <c r="L1902" s="388">
        <f>ROWS(K$5:K1902)</f>
        <v>1898</v>
      </c>
      <c r="M1902" s="388" t="str">
        <f>IF(_xlfn.IFNA(VLOOKUP(I1902,$AG$3:$AH$83,2,FALSE),"")='11.1'!$D$5,TXM!L1902,"")</f>
        <v/>
      </c>
      <c r="N1902" t="str">
        <f>IFERROR(SMALL($M$5:$M$9000,ROWS($M$5:M1902)),"")</f>
        <v/>
      </c>
      <c r="P1902" t="s">
        <v>191</v>
      </c>
      <c r="Q1902" t="s">
        <v>1240</v>
      </c>
      <c r="R1902">
        <v>419583</v>
      </c>
      <c r="S1902" s="388">
        <f>ROWS(R$5:R1902)</f>
        <v>1898</v>
      </c>
      <c r="T1902" s="388" t="str">
        <f>IF(_xlfn.IFNA(VLOOKUP(P1902,$AG$3:$AH$83,2,FALSE),"")='11.1'!$D$5,TXM!S1902,"")</f>
        <v/>
      </c>
      <c r="U1902" t="str">
        <f>IFERROR(SMALL($T$5:$T$9000,ROWS($T$5:T1902)),"")</f>
        <v/>
      </c>
    </row>
    <row r="1903" spans="1:21" ht="14.4" customHeight="1" x14ac:dyDescent="0.3">
      <c r="A1903" s="371" t="s">
        <v>664</v>
      </c>
      <c r="B1903" t="s">
        <v>779</v>
      </c>
      <c r="C1903" s="372">
        <v>613214</v>
      </c>
      <c r="D1903" s="388">
        <f>ROWS(C$5:C1903)</f>
        <v>1899</v>
      </c>
      <c r="E1903" s="388" t="str">
        <f>IF(_xlfn.IFNA(VLOOKUP(A1903,$AG$3:$AH$83,2,FALSE),"")='11.1'!$D$5,TXM!D1903,"")</f>
        <v/>
      </c>
      <c r="F1903" t="str">
        <f>IFERROR(SMALL($E$5:$E$9000,ROWS($E$5:E1903)),"")</f>
        <v/>
      </c>
      <c r="I1903" s="371" t="s">
        <v>159</v>
      </c>
      <c r="J1903" t="s">
        <v>1494</v>
      </c>
      <c r="K1903" s="372">
        <v>2663</v>
      </c>
      <c r="L1903" s="388">
        <f>ROWS(K$5:K1903)</f>
        <v>1899</v>
      </c>
      <c r="M1903" s="388" t="str">
        <f>IF(_xlfn.IFNA(VLOOKUP(I1903,$AG$3:$AH$83,2,FALSE),"")='11.1'!$D$5,TXM!L1903,"")</f>
        <v/>
      </c>
      <c r="N1903" t="str">
        <f>IFERROR(SMALL($M$5:$M$9000,ROWS($M$5:M1903)),"")</f>
        <v/>
      </c>
      <c r="P1903" t="s">
        <v>191</v>
      </c>
      <c r="Q1903" t="s">
        <v>791</v>
      </c>
      <c r="R1903">
        <v>271952</v>
      </c>
      <c r="S1903" s="388">
        <f>ROWS(R$5:R1903)</f>
        <v>1899</v>
      </c>
      <c r="T1903" s="388" t="str">
        <f>IF(_xlfn.IFNA(VLOOKUP(P1903,$AG$3:$AH$83,2,FALSE),"")='11.1'!$D$5,TXM!S1903,"")</f>
        <v/>
      </c>
      <c r="U1903" t="str">
        <f>IFERROR(SMALL($T$5:$T$9000,ROWS($T$5:T1903)),"")</f>
        <v/>
      </c>
    </row>
    <row r="1904" spans="1:21" ht="14.4" customHeight="1" x14ac:dyDescent="0.3">
      <c r="A1904" s="371" t="s">
        <v>664</v>
      </c>
      <c r="B1904" t="s">
        <v>104</v>
      </c>
      <c r="C1904" s="372">
        <v>462636</v>
      </c>
      <c r="D1904" s="388">
        <f>ROWS(C$5:C1904)</f>
        <v>1900</v>
      </c>
      <c r="E1904" s="388" t="str">
        <f>IF(_xlfn.IFNA(VLOOKUP(A1904,$AG$3:$AH$83,2,FALSE),"")='11.1'!$D$5,TXM!D1904,"")</f>
        <v/>
      </c>
      <c r="F1904" t="str">
        <f>IFERROR(SMALL($E$5:$E$9000,ROWS($E$5:E1904)),"")</f>
        <v/>
      </c>
      <c r="I1904" s="371" t="s">
        <v>159</v>
      </c>
      <c r="J1904" t="s">
        <v>831</v>
      </c>
      <c r="K1904" s="372">
        <v>1500</v>
      </c>
      <c r="L1904" s="388">
        <f>ROWS(K$5:K1904)</f>
        <v>1900</v>
      </c>
      <c r="M1904" s="388" t="str">
        <f>IF(_xlfn.IFNA(VLOOKUP(I1904,$AG$3:$AH$83,2,FALSE),"")='11.1'!$D$5,TXM!L1904,"")</f>
        <v/>
      </c>
      <c r="N1904" t="str">
        <f>IFERROR(SMALL($M$5:$M$9000,ROWS($M$5:M1904)),"")</f>
        <v/>
      </c>
      <c r="P1904" t="s">
        <v>191</v>
      </c>
      <c r="Q1904" t="s">
        <v>821</v>
      </c>
      <c r="R1904">
        <v>88978</v>
      </c>
      <c r="S1904" s="388">
        <f>ROWS(R$5:R1904)</f>
        <v>1900</v>
      </c>
      <c r="T1904" s="388" t="str">
        <f>IF(_xlfn.IFNA(VLOOKUP(P1904,$AG$3:$AH$83,2,FALSE),"")='11.1'!$D$5,TXM!S1904,"")</f>
        <v/>
      </c>
      <c r="U1904" t="str">
        <f>IFERROR(SMALL($T$5:$T$9000,ROWS($T$5:T1904)),"")</f>
        <v/>
      </c>
    </row>
    <row r="1905" spans="1:21" ht="14.4" customHeight="1" x14ac:dyDescent="0.3">
      <c r="A1905" s="371" t="s">
        <v>664</v>
      </c>
      <c r="B1905" t="s">
        <v>95</v>
      </c>
      <c r="C1905" s="372">
        <v>201917</v>
      </c>
      <c r="D1905" s="388">
        <f>ROWS(C$5:C1905)</f>
        <v>1901</v>
      </c>
      <c r="E1905" s="388" t="str">
        <f>IF(_xlfn.IFNA(VLOOKUP(A1905,$AG$3:$AH$83,2,FALSE),"")='11.1'!$D$5,TXM!D1905,"")</f>
        <v/>
      </c>
      <c r="F1905" t="str">
        <f>IFERROR(SMALL($E$5:$E$9000,ROWS($E$5:E1905)),"")</f>
        <v/>
      </c>
      <c r="I1905" s="371" t="s">
        <v>159</v>
      </c>
      <c r="J1905" t="s">
        <v>101</v>
      </c>
      <c r="K1905" s="372">
        <v>989</v>
      </c>
      <c r="L1905" s="388">
        <f>ROWS(K$5:K1905)</f>
        <v>1901</v>
      </c>
      <c r="M1905" s="388" t="str">
        <f>IF(_xlfn.IFNA(VLOOKUP(I1905,$AG$3:$AH$83,2,FALSE),"")='11.1'!$D$5,TXM!L1905,"")</f>
        <v/>
      </c>
      <c r="N1905" t="str">
        <f>IFERROR(SMALL($M$5:$M$9000,ROWS($M$5:M1905)),"")</f>
        <v/>
      </c>
      <c r="P1905" t="s">
        <v>191</v>
      </c>
      <c r="Q1905" t="s">
        <v>1006</v>
      </c>
      <c r="R1905">
        <v>66430</v>
      </c>
      <c r="S1905" s="388">
        <f>ROWS(R$5:R1905)</f>
        <v>1901</v>
      </c>
      <c r="T1905" s="388" t="str">
        <f>IF(_xlfn.IFNA(VLOOKUP(P1905,$AG$3:$AH$83,2,FALSE),"")='11.1'!$D$5,TXM!S1905,"")</f>
        <v/>
      </c>
      <c r="U1905" t="str">
        <f>IFERROR(SMALL($T$5:$T$9000,ROWS($T$5:T1905)),"")</f>
        <v/>
      </c>
    </row>
    <row r="1906" spans="1:21" ht="14.4" customHeight="1" x14ac:dyDescent="0.3">
      <c r="A1906" s="371" t="s">
        <v>664</v>
      </c>
      <c r="B1906" t="s">
        <v>1275</v>
      </c>
      <c r="C1906" s="372">
        <v>71257</v>
      </c>
      <c r="D1906" s="388">
        <f>ROWS(C$5:C1906)</f>
        <v>1902</v>
      </c>
      <c r="E1906" s="388" t="str">
        <f>IF(_xlfn.IFNA(VLOOKUP(A1906,$AG$3:$AH$83,2,FALSE),"")='11.1'!$D$5,TXM!D1906,"")</f>
        <v/>
      </c>
      <c r="F1906" t="str">
        <f>IFERROR(SMALL($E$5:$E$9000,ROWS($E$5:E1906)),"")</f>
        <v/>
      </c>
      <c r="I1906" s="371" t="s">
        <v>159</v>
      </c>
      <c r="J1906" t="s">
        <v>1332</v>
      </c>
      <c r="K1906" s="372">
        <v>651</v>
      </c>
      <c r="L1906" s="388">
        <f>ROWS(K$5:K1906)</f>
        <v>1902</v>
      </c>
      <c r="M1906" s="388" t="str">
        <f>IF(_xlfn.IFNA(VLOOKUP(I1906,$AG$3:$AH$83,2,FALSE),"")='11.1'!$D$5,TXM!L1906,"")</f>
        <v/>
      </c>
      <c r="N1906" t="str">
        <f>IFERROR(SMALL($M$5:$M$9000,ROWS($M$5:M1906)),"")</f>
        <v/>
      </c>
      <c r="P1906" t="s">
        <v>191</v>
      </c>
      <c r="Q1906" t="s">
        <v>1265</v>
      </c>
      <c r="R1906">
        <v>57505</v>
      </c>
      <c r="S1906" s="388">
        <f>ROWS(R$5:R1906)</f>
        <v>1902</v>
      </c>
      <c r="T1906" s="388" t="str">
        <f>IF(_xlfn.IFNA(VLOOKUP(P1906,$AG$3:$AH$83,2,FALSE),"")='11.1'!$D$5,TXM!S1906,"")</f>
        <v/>
      </c>
      <c r="U1906" t="str">
        <f>IFERROR(SMALL($T$5:$T$9000,ROWS($T$5:T1906)),"")</f>
        <v/>
      </c>
    </row>
    <row r="1907" spans="1:21" ht="14.4" customHeight="1" x14ac:dyDescent="0.3">
      <c r="A1907" s="371" t="s">
        <v>664</v>
      </c>
      <c r="B1907" t="s">
        <v>859</v>
      </c>
      <c r="C1907" s="372">
        <v>29242</v>
      </c>
      <c r="D1907" s="388">
        <f>ROWS(C$5:C1907)</f>
        <v>1903</v>
      </c>
      <c r="E1907" s="388" t="str">
        <f>IF(_xlfn.IFNA(VLOOKUP(A1907,$AG$3:$AH$83,2,FALSE),"")='11.1'!$D$5,TXM!D1907,"")</f>
        <v/>
      </c>
      <c r="F1907" t="str">
        <f>IFERROR(SMALL($E$5:$E$9000,ROWS($E$5:E1907)),"")</f>
        <v/>
      </c>
      <c r="I1907" s="371" t="s">
        <v>159</v>
      </c>
      <c r="J1907" t="s">
        <v>807</v>
      </c>
      <c r="K1907" s="372">
        <v>187</v>
      </c>
      <c r="L1907" s="388">
        <f>ROWS(K$5:K1907)</f>
        <v>1903</v>
      </c>
      <c r="M1907" s="388" t="str">
        <f>IF(_xlfn.IFNA(VLOOKUP(I1907,$AG$3:$AH$83,2,FALSE),"")='11.1'!$D$5,TXM!L1907,"")</f>
        <v/>
      </c>
      <c r="N1907" t="str">
        <f>IFERROR(SMALL($M$5:$M$9000,ROWS($M$5:M1907)),"")</f>
        <v/>
      </c>
      <c r="P1907" t="s">
        <v>191</v>
      </c>
      <c r="Q1907" t="s">
        <v>1318</v>
      </c>
      <c r="R1907">
        <v>50107</v>
      </c>
      <c r="S1907" s="388">
        <f>ROWS(R$5:R1907)</f>
        <v>1903</v>
      </c>
      <c r="T1907" s="388" t="str">
        <f>IF(_xlfn.IFNA(VLOOKUP(P1907,$AG$3:$AH$83,2,FALSE),"")='11.1'!$D$5,TXM!S1907,"")</f>
        <v/>
      </c>
      <c r="U1907" t="str">
        <f>IFERROR(SMALL($T$5:$T$9000,ROWS($T$5:T1907)),"")</f>
        <v/>
      </c>
    </row>
    <row r="1908" spans="1:21" ht="14.4" customHeight="1" x14ac:dyDescent="0.3">
      <c r="A1908" s="371" t="s">
        <v>191</v>
      </c>
      <c r="B1908" t="s">
        <v>773</v>
      </c>
      <c r="C1908" s="372">
        <v>9033146</v>
      </c>
      <c r="D1908" s="388">
        <f>ROWS(C$5:C1908)</f>
        <v>1904</v>
      </c>
      <c r="E1908" s="388" t="str">
        <f>IF(_xlfn.IFNA(VLOOKUP(A1908,$AG$3:$AH$83,2,FALSE),"")='11.1'!$D$5,TXM!D1908,"")</f>
        <v/>
      </c>
      <c r="F1908" t="str">
        <f>IFERROR(SMALL($E$5:$E$9000,ROWS($E$5:E1908)),"")</f>
        <v/>
      </c>
      <c r="I1908" s="371" t="s">
        <v>159</v>
      </c>
      <c r="J1908" t="s">
        <v>1383</v>
      </c>
      <c r="K1908" s="372">
        <v>177</v>
      </c>
      <c r="L1908" s="388">
        <f>ROWS(K$5:K1908)</f>
        <v>1904</v>
      </c>
      <c r="M1908" s="388" t="str">
        <f>IF(_xlfn.IFNA(VLOOKUP(I1908,$AG$3:$AH$83,2,FALSE),"")='11.1'!$D$5,TXM!L1908,"")</f>
        <v/>
      </c>
      <c r="N1908" t="str">
        <f>IFERROR(SMALL($M$5:$M$9000,ROWS($M$5:M1908)),"")</f>
        <v/>
      </c>
      <c r="P1908" t="s">
        <v>191</v>
      </c>
      <c r="Q1908" t="s">
        <v>843</v>
      </c>
      <c r="R1908">
        <v>47469</v>
      </c>
      <c r="S1908" s="388">
        <f>ROWS(R$5:R1908)</f>
        <v>1904</v>
      </c>
      <c r="T1908" s="388" t="str">
        <f>IF(_xlfn.IFNA(VLOOKUP(P1908,$AG$3:$AH$83,2,FALSE),"")='11.1'!$D$5,TXM!S1908,"")</f>
        <v/>
      </c>
      <c r="U1908" t="str">
        <f>IFERROR(SMALL($T$5:$T$9000,ROWS($T$5:T1908)),"")</f>
        <v/>
      </c>
    </row>
    <row r="1909" spans="1:21" ht="14.4" customHeight="1" x14ac:dyDescent="0.3">
      <c r="A1909" s="371" t="s">
        <v>191</v>
      </c>
      <c r="B1909" t="s">
        <v>95</v>
      </c>
      <c r="C1909" s="372">
        <v>4362620</v>
      </c>
      <c r="D1909" s="388">
        <f>ROWS(C$5:C1909)</f>
        <v>1905</v>
      </c>
      <c r="E1909" s="388" t="str">
        <f>IF(_xlfn.IFNA(VLOOKUP(A1909,$AG$3:$AH$83,2,FALSE),"")='11.1'!$D$5,TXM!D1909,"")</f>
        <v/>
      </c>
      <c r="F1909" t="str">
        <f>IFERROR(SMALL($E$5:$E$9000,ROWS($E$5:E1909)),"")</f>
        <v/>
      </c>
      <c r="I1909" s="371" t="s">
        <v>159</v>
      </c>
      <c r="J1909" t="s">
        <v>797</v>
      </c>
      <c r="K1909" s="372">
        <v>85</v>
      </c>
      <c r="L1909" s="388">
        <f>ROWS(K$5:K1909)</f>
        <v>1905</v>
      </c>
      <c r="M1909" s="388" t="str">
        <f>IF(_xlfn.IFNA(VLOOKUP(I1909,$AG$3:$AH$83,2,FALSE),"")='11.1'!$D$5,TXM!L1909,"")</f>
        <v/>
      </c>
      <c r="N1909" t="str">
        <f>IFERROR(SMALL($M$5:$M$9000,ROWS($M$5:M1909)),"")</f>
        <v/>
      </c>
      <c r="P1909" t="s">
        <v>191</v>
      </c>
      <c r="Q1909" t="s">
        <v>827</v>
      </c>
      <c r="R1909">
        <v>35200</v>
      </c>
      <c r="S1909" s="388">
        <f>ROWS(R$5:R1909)</f>
        <v>1905</v>
      </c>
      <c r="T1909" s="388" t="str">
        <f>IF(_xlfn.IFNA(VLOOKUP(P1909,$AG$3:$AH$83,2,FALSE),"")='11.1'!$D$5,TXM!S1909,"")</f>
        <v/>
      </c>
      <c r="U1909" t="str">
        <f>IFERROR(SMALL($T$5:$T$9000,ROWS($T$5:T1909)),"")</f>
        <v/>
      </c>
    </row>
    <row r="1910" spans="1:21" ht="14.4" customHeight="1" x14ac:dyDescent="0.3">
      <c r="A1910" s="371" t="s">
        <v>191</v>
      </c>
      <c r="B1910" t="s">
        <v>783</v>
      </c>
      <c r="C1910" s="372">
        <v>3835964</v>
      </c>
      <c r="D1910" s="388">
        <f>ROWS(C$5:C1910)</f>
        <v>1906</v>
      </c>
      <c r="E1910" s="388" t="str">
        <f>IF(_xlfn.IFNA(VLOOKUP(A1910,$AG$3:$AH$83,2,FALSE),"")='11.1'!$D$5,TXM!D1910,"")</f>
        <v/>
      </c>
      <c r="F1910" t="str">
        <f>IFERROR(SMALL($E$5:$E$9000,ROWS($E$5:E1910)),"")</f>
        <v/>
      </c>
      <c r="I1910" s="371" t="s">
        <v>159</v>
      </c>
      <c r="J1910" t="s">
        <v>777</v>
      </c>
      <c r="K1910" s="372">
        <v>38</v>
      </c>
      <c r="L1910" s="388">
        <f>ROWS(K$5:K1910)</f>
        <v>1906</v>
      </c>
      <c r="M1910" s="388" t="str">
        <f>IF(_xlfn.IFNA(VLOOKUP(I1910,$AG$3:$AH$83,2,FALSE),"")='11.1'!$D$5,TXM!L1910,"")</f>
        <v/>
      </c>
      <c r="N1910" t="str">
        <f>IFERROR(SMALL($M$5:$M$9000,ROWS($M$5:M1910)),"")</f>
        <v/>
      </c>
      <c r="P1910" t="s">
        <v>191</v>
      </c>
      <c r="Q1910" t="s">
        <v>823</v>
      </c>
      <c r="R1910">
        <v>24048</v>
      </c>
      <c r="S1910" s="388">
        <f>ROWS(R$5:R1910)</f>
        <v>1906</v>
      </c>
      <c r="T1910" s="388" t="str">
        <f>IF(_xlfn.IFNA(VLOOKUP(P1910,$AG$3:$AH$83,2,FALSE),"")='11.1'!$D$5,TXM!S1910,"")</f>
        <v/>
      </c>
      <c r="U1910" t="str">
        <f>IFERROR(SMALL($T$5:$T$9000,ROWS($T$5:T1910)),"")</f>
        <v/>
      </c>
    </row>
    <row r="1911" spans="1:21" ht="14.4" customHeight="1" x14ac:dyDescent="0.3">
      <c r="A1911" s="371" t="s">
        <v>191</v>
      </c>
      <c r="B1911" t="s">
        <v>1000</v>
      </c>
      <c r="C1911" s="372">
        <v>3325979</v>
      </c>
      <c r="D1911" s="388">
        <f>ROWS(C$5:C1911)</f>
        <v>1907</v>
      </c>
      <c r="E1911" s="388" t="str">
        <f>IF(_xlfn.IFNA(VLOOKUP(A1911,$AG$3:$AH$83,2,FALSE),"")='11.1'!$D$5,TXM!D1911,"")</f>
        <v/>
      </c>
      <c r="F1911" t="str">
        <f>IFERROR(SMALL($E$5:$E$9000,ROWS($E$5:E1911)),"")</f>
        <v/>
      </c>
      <c r="I1911" s="371" t="s">
        <v>159</v>
      </c>
      <c r="J1911" t="s">
        <v>97</v>
      </c>
      <c r="K1911" s="372">
        <v>4</v>
      </c>
      <c r="L1911" s="388">
        <f>ROWS(K$5:K1911)</f>
        <v>1907</v>
      </c>
      <c r="M1911" s="388" t="str">
        <f>IF(_xlfn.IFNA(VLOOKUP(I1911,$AG$3:$AH$83,2,FALSE),"")='11.1'!$D$5,TXM!L1911,"")</f>
        <v/>
      </c>
      <c r="N1911" t="str">
        <f>IFERROR(SMALL($M$5:$M$9000,ROWS($M$5:M1911)),"")</f>
        <v/>
      </c>
      <c r="P1911" t="s">
        <v>191</v>
      </c>
      <c r="Q1911" t="s">
        <v>1285</v>
      </c>
      <c r="R1911">
        <v>4400</v>
      </c>
      <c r="S1911" s="388">
        <f>ROWS(R$5:R1911)</f>
        <v>1907</v>
      </c>
      <c r="T1911" s="388" t="str">
        <f>IF(_xlfn.IFNA(VLOOKUP(P1911,$AG$3:$AH$83,2,FALSE),"")='11.1'!$D$5,TXM!S1911,"")</f>
        <v/>
      </c>
      <c r="U1911" t="str">
        <f>IFERROR(SMALL($T$5:$T$9000,ROWS($T$5:T1911)),"")</f>
        <v/>
      </c>
    </row>
    <row r="1912" spans="1:21" ht="14.4" customHeight="1" x14ac:dyDescent="0.3">
      <c r="A1912" s="371" t="s">
        <v>191</v>
      </c>
      <c r="B1912" t="s">
        <v>107</v>
      </c>
      <c r="C1912" s="372">
        <v>1655914</v>
      </c>
      <c r="D1912" s="388">
        <f>ROWS(C$5:C1912)</f>
        <v>1908</v>
      </c>
      <c r="E1912" s="388" t="str">
        <f>IF(_xlfn.IFNA(VLOOKUP(A1912,$AG$3:$AH$83,2,FALSE),"")='11.1'!$D$5,TXM!D1912,"")</f>
        <v/>
      </c>
      <c r="F1912" t="str">
        <f>IFERROR(SMALL($E$5:$E$9000,ROWS($E$5:E1912)),"")</f>
        <v/>
      </c>
      <c r="I1912" s="371" t="s">
        <v>73</v>
      </c>
      <c r="J1912" t="s">
        <v>96</v>
      </c>
      <c r="K1912" s="372">
        <v>33019196</v>
      </c>
      <c r="L1912" s="388">
        <f>ROWS(K$5:K1912)</f>
        <v>1908</v>
      </c>
      <c r="M1912" s="388" t="str">
        <f>IF(_xlfn.IFNA(VLOOKUP(I1912,$AG$3:$AH$83,2,FALSE),"")='11.1'!$D$5,TXM!L1912,"")</f>
        <v/>
      </c>
      <c r="N1912" t="str">
        <f>IFERROR(SMALL($M$5:$M$9000,ROWS($M$5:M1912)),"")</f>
        <v/>
      </c>
      <c r="P1912" t="s">
        <v>191</v>
      </c>
      <c r="Q1912" t="s">
        <v>859</v>
      </c>
      <c r="R1912">
        <v>1637</v>
      </c>
      <c r="S1912" s="388">
        <f>ROWS(R$5:R1912)</f>
        <v>1908</v>
      </c>
      <c r="T1912" s="388" t="str">
        <f>IF(_xlfn.IFNA(VLOOKUP(P1912,$AG$3:$AH$83,2,FALSE),"")='11.1'!$D$5,TXM!S1912,"")</f>
        <v/>
      </c>
      <c r="U1912" t="str">
        <f>IFERROR(SMALL($T$5:$T$9000,ROWS($T$5:T1912)),"")</f>
        <v/>
      </c>
    </row>
    <row r="1913" spans="1:21" ht="14.4" customHeight="1" x14ac:dyDescent="0.3">
      <c r="A1913" s="371" t="s">
        <v>191</v>
      </c>
      <c r="B1913" t="s">
        <v>106</v>
      </c>
      <c r="C1913" s="372">
        <v>1050000</v>
      </c>
      <c r="D1913" s="388">
        <f>ROWS(C$5:C1913)</f>
        <v>1909</v>
      </c>
      <c r="E1913" s="388" t="str">
        <f>IF(_xlfn.IFNA(VLOOKUP(A1913,$AG$3:$AH$83,2,FALSE),"")='11.1'!$D$5,TXM!D1913,"")</f>
        <v/>
      </c>
      <c r="F1913" t="str">
        <f>IFERROR(SMALL($E$5:$E$9000,ROWS($E$5:E1913)),"")</f>
        <v/>
      </c>
      <c r="I1913" s="371" t="s">
        <v>73</v>
      </c>
      <c r="J1913" t="s">
        <v>821</v>
      </c>
      <c r="K1913" s="372">
        <v>1337008</v>
      </c>
      <c r="L1913" s="388">
        <f>ROWS(K$5:K1913)</f>
        <v>1909</v>
      </c>
      <c r="M1913" s="388" t="str">
        <f>IF(_xlfn.IFNA(VLOOKUP(I1913,$AG$3:$AH$83,2,FALSE),"")='11.1'!$D$5,TXM!L1913,"")</f>
        <v/>
      </c>
      <c r="N1913" t="str">
        <f>IFERROR(SMALL($M$5:$M$9000,ROWS($M$5:M1913)),"")</f>
        <v/>
      </c>
      <c r="P1913" t="s">
        <v>191</v>
      </c>
      <c r="Q1913" t="s">
        <v>990</v>
      </c>
      <c r="R1913">
        <v>874</v>
      </c>
      <c r="S1913" s="388">
        <f>ROWS(R$5:R1913)</f>
        <v>1909</v>
      </c>
      <c r="T1913" s="388" t="str">
        <f>IF(_xlfn.IFNA(VLOOKUP(P1913,$AG$3:$AH$83,2,FALSE),"")='11.1'!$D$5,TXM!S1913,"")</f>
        <v/>
      </c>
      <c r="U1913" t="str">
        <f>IFERROR(SMALL($T$5:$T$9000,ROWS($T$5:T1913)),"")</f>
        <v/>
      </c>
    </row>
    <row r="1914" spans="1:21" ht="14.4" customHeight="1" x14ac:dyDescent="0.3">
      <c r="A1914" s="371" t="s">
        <v>191</v>
      </c>
      <c r="B1914" t="s">
        <v>815</v>
      </c>
      <c r="C1914" s="372">
        <v>143000</v>
      </c>
      <c r="D1914" s="388">
        <f>ROWS(C$5:C1914)</f>
        <v>1910</v>
      </c>
      <c r="E1914" s="388" t="str">
        <f>IF(_xlfn.IFNA(VLOOKUP(A1914,$AG$3:$AH$83,2,FALSE),"")='11.1'!$D$5,TXM!D1914,"")</f>
        <v/>
      </c>
      <c r="F1914" t="str">
        <f>IFERROR(SMALL($E$5:$E$9000,ROWS($E$5:E1914)),"")</f>
        <v/>
      </c>
      <c r="I1914" s="371" t="s">
        <v>73</v>
      </c>
      <c r="J1914" t="s">
        <v>105</v>
      </c>
      <c r="K1914" s="372">
        <v>656585</v>
      </c>
      <c r="L1914" s="388">
        <f>ROWS(K$5:K1914)</f>
        <v>1910</v>
      </c>
      <c r="M1914" s="388" t="str">
        <f>IF(_xlfn.IFNA(VLOOKUP(I1914,$AG$3:$AH$83,2,FALSE),"")='11.1'!$D$5,TXM!L1914,"")</f>
        <v/>
      </c>
      <c r="N1914" t="str">
        <f>IFERROR(SMALL($M$5:$M$9000,ROWS($M$5:M1914)),"")</f>
        <v/>
      </c>
      <c r="P1914" t="s">
        <v>164</v>
      </c>
      <c r="Q1914" t="s">
        <v>863</v>
      </c>
      <c r="R1914">
        <v>19967162</v>
      </c>
      <c r="S1914" s="388">
        <f>ROWS(R$5:R1914)</f>
        <v>1910</v>
      </c>
      <c r="T1914" s="388" t="str">
        <f>IF(_xlfn.IFNA(VLOOKUP(P1914,$AG$3:$AH$83,2,FALSE),"")='11.1'!$D$5,TXM!S1914,"")</f>
        <v/>
      </c>
      <c r="U1914" t="str">
        <f>IFERROR(SMALL($T$5:$T$9000,ROWS($T$5:T1914)),"")</f>
        <v/>
      </c>
    </row>
    <row r="1915" spans="1:21" ht="14.4" customHeight="1" x14ac:dyDescent="0.3">
      <c r="A1915" s="371" t="s">
        <v>191</v>
      </c>
      <c r="B1915" t="s">
        <v>98</v>
      </c>
      <c r="C1915" s="372">
        <v>87870</v>
      </c>
      <c r="D1915" s="388">
        <f>ROWS(C$5:C1915)</f>
        <v>1911</v>
      </c>
      <c r="E1915" s="388" t="str">
        <f>IF(_xlfn.IFNA(VLOOKUP(A1915,$AG$3:$AH$83,2,FALSE),"")='11.1'!$D$5,TXM!D1915,"")</f>
        <v/>
      </c>
      <c r="F1915" t="str">
        <f>IFERROR(SMALL($E$5:$E$9000,ROWS($E$5:E1915)),"")</f>
        <v/>
      </c>
      <c r="I1915" s="371" t="s">
        <v>73</v>
      </c>
      <c r="J1915" t="s">
        <v>827</v>
      </c>
      <c r="K1915" s="372">
        <v>339850</v>
      </c>
      <c r="L1915" s="388">
        <f>ROWS(K$5:K1915)</f>
        <v>1911</v>
      </c>
      <c r="M1915" s="388" t="str">
        <f>IF(_xlfn.IFNA(VLOOKUP(I1915,$AG$3:$AH$83,2,FALSE),"")='11.1'!$D$5,TXM!L1915,"")</f>
        <v/>
      </c>
      <c r="N1915" t="str">
        <f>IFERROR(SMALL($M$5:$M$9000,ROWS($M$5:M1915)),"")</f>
        <v/>
      </c>
      <c r="P1915" t="s">
        <v>164</v>
      </c>
      <c r="Q1915" t="s">
        <v>869</v>
      </c>
      <c r="R1915">
        <v>2515954</v>
      </c>
      <c r="S1915" s="388">
        <f>ROWS(R$5:R1915)</f>
        <v>1911</v>
      </c>
      <c r="T1915" s="388" t="str">
        <f>IF(_xlfn.IFNA(VLOOKUP(P1915,$AG$3:$AH$83,2,FALSE),"")='11.1'!$D$5,TXM!S1915,"")</f>
        <v/>
      </c>
      <c r="U1915" t="str">
        <f>IFERROR(SMALL($T$5:$T$9000,ROWS($T$5:T1915)),"")</f>
        <v/>
      </c>
    </row>
    <row r="1916" spans="1:21" ht="14.4" customHeight="1" x14ac:dyDescent="0.3">
      <c r="A1916" s="371" t="s">
        <v>191</v>
      </c>
      <c r="B1916" t="s">
        <v>1240</v>
      </c>
      <c r="C1916" s="372">
        <v>80196</v>
      </c>
      <c r="D1916" s="388">
        <f>ROWS(C$5:C1916)</f>
        <v>1912</v>
      </c>
      <c r="E1916" s="388" t="str">
        <f>IF(_xlfn.IFNA(VLOOKUP(A1916,$AG$3:$AH$83,2,FALSE),"")='11.1'!$D$5,TXM!D1916,"")</f>
        <v/>
      </c>
      <c r="F1916" t="str">
        <f>IFERROR(SMALL($E$5:$E$9000,ROWS($E$5:E1916)),"")</f>
        <v/>
      </c>
      <c r="I1916" s="371" t="s">
        <v>73</v>
      </c>
      <c r="J1916" t="s">
        <v>999</v>
      </c>
      <c r="K1916" s="372">
        <v>180092</v>
      </c>
      <c r="L1916" s="388">
        <f>ROWS(K$5:K1916)</f>
        <v>1912</v>
      </c>
      <c r="M1916" s="388" t="str">
        <f>IF(_xlfn.IFNA(VLOOKUP(I1916,$AG$3:$AH$83,2,FALSE),"")='11.1'!$D$5,TXM!L1916,"")</f>
        <v/>
      </c>
      <c r="N1916" t="str">
        <f>IFERROR(SMALL($M$5:$M$9000,ROWS($M$5:M1916)),"")</f>
        <v/>
      </c>
      <c r="P1916" t="s">
        <v>164</v>
      </c>
      <c r="Q1916" t="s">
        <v>865</v>
      </c>
      <c r="R1916">
        <v>709851</v>
      </c>
      <c r="S1916" s="388">
        <f>ROWS(R$5:R1916)</f>
        <v>1912</v>
      </c>
      <c r="T1916" s="388" t="str">
        <f>IF(_xlfn.IFNA(VLOOKUP(P1916,$AG$3:$AH$83,2,FALSE),"")='11.1'!$D$5,TXM!S1916,"")</f>
        <v/>
      </c>
      <c r="U1916" t="str">
        <f>IFERROR(SMALL($T$5:$T$9000,ROWS($T$5:T1916)),"")</f>
        <v/>
      </c>
    </row>
    <row r="1917" spans="1:21" ht="14.4" customHeight="1" x14ac:dyDescent="0.3">
      <c r="A1917" s="371" t="s">
        <v>191</v>
      </c>
      <c r="B1917" t="s">
        <v>779</v>
      </c>
      <c r="C1917" s="372">
        <v>75211</v>
      </c>
      <c r="D1917" s="388">
        <f>ROWS(C$5:C1917)</f>
        <v>1913</v>
      </c>
      <c r="E1917" s="388" t="str">
        <f>IF(_xlfn.IFNA(VLOOKUP(A1917,$AG$3:$AH$83,2,FALSE),"")='11.1'!$D$5,TXM!D1917,"")</f>
        <v/>
      </c>
      <c r="F1917" t="str">
        <f>IFERROR(SMALL($E$5:$E$9000,ROWS($E$5:E1917)),"")</f>
        <v/>
      </c>
      <c r="I1917" s="371" t="s">
        <v>73</v>
      </c>
      <c r="J1917" t="s">
        <v>1001</v>
      </c>
      <c r="K1917" s="372">
        <v>122700</v>
      </c>
      <c r="L1917" s="388">
        <f>ROWS(K$5:K1917)</f>
        <v>1913</v>
      </c>
      <c r="M1917" s="388" t="str">
        <f>IF(_xlfn.IFNA(VLOOKUP(I1917,$AG$3:$AH$83,2,FALSE),"")='11.1'!$D$5,TXM!L1917,"")</f>
        <v/>
      </c>
      <c r="N1917" t="str">
        <f>IFERROR(SMALL($M$5:$M$9000,ROWS($M$5:M1917)),"")</f>
        <v/>
      </c>
      <c r="P1917" t="s">
        <v>164</v>
      </c>
      <c r="Q1917" t="s">
        <v>1265</v>
      </c>
      <c r="R1917">
        <v>142638</v>
      </c>
      <c r="S1917" s="388">
        <f>ROWS(R$5:R1917)</f>
        <v>1913</v>
      </c>
      <c r="T1917" s="388" t="str">
        <f>IF(_xlfn.IFNA(VLOOKUP(P1917,$AG$3:$AH$83,2,FALSE),"")='11.1'!$D$5,TXM!S1917,"")</f>
        <v/>
      </c>
      <c r="U1917" t="str">
        <f>IFERROR(SMALL($T$5:$T$9000,ROWS($T$5:T1917)),"")</f>
        <v/>
      </c>
    </row>
    <row r="1918" spans="1:21" ht="14.4" customHeight="1" x14ac:dyDescent="0.3">
      <c r="A1918" s="371" t="s">
        <v>191</v>
      </c>
      <c r="B1918" t="s">
        <v>787</v>
      </c>
      <c r="C1918" s="372">
        <v>5243</v>
      </c>
      <c r="D1918" s="388">
        <f>ROWS(C$5:C1918)</f>
        <v>1914</v>
      </c>
      <c r="E1918" s="388" t="str">
        <f>IF(_xlfn.IFNA(VLOOKUP(A1918,$AG$3:$AH$83,2,FALSE),"")='11.1'!$D$5,TXM!D1918,"")</f>
        <v/>
      </c>
      <c r="F1918" t="str">
        <f>IFERROR(SMALL($E$5:$E$9000,ROWS($E$5:E1918)),"")</f>
        <v/>
      </c>
      <c r="I1918" s="371" t="s">
        <v>73</v>
      </c>
      <c r="J1918" t="s">
        <v>823</v>
      </c>
      <c r="K1918" s="372">
        <v>62852</v>
      </c>
      <c r="L1918" s="388">
        <f>ROWS(K$5:K1918)</f>
        <v>1914</v>
      </c>
      <c r="M1918" s="388" t="str">
        <f>IF(_xlfn.IFNA(VLOOKUP(I1918,$AG$3:$AH$83,2,FALSE),"")='11.1'!$D$5,TXM!L1918,"")</f>
        <v/>
      </c>
      <c r="N1918" t="str">
        <f>IFERROR(SMALL($M$5:$M$9000,ROWS($M$5:M1918)),"")</f>
        <v/>
      </c>
      <c r="P1918" t="s">
        <v>164</v>
      </c>
      <c r="Q1918" t="s">
        <v>843</v>
      </c>
      <c r="R1918">
        <v>44124</v>
      </c>
      <c r="S1918" s="388">
        <f>ROWS(R$5:R1918)</f>
        <v>1914</v>
      </c>
      <c r="T1918" s="388" t="str">
        <f>IF(_xlfn.IFNA(VLOOKUP(P1918,$AG$3:$AH$83,2,FALSE),"")='11.1'!$D$5,TXM!S1918,"")</f>
        <v/>
      </c>
      <c r="U1918" t="str">
        <f>IFERROR(SMALL($T$5:$T$9000,ROWS($T$5:T1918)),"")</f>
        <v/>
      </c>
    </row>
    <row r="1919" spans="1:21" ht="14.4" customHeight="1" x14ac:dyDescent="0.3">
      <c r="A1919" s="371" t="s">
        <v>191</v>
      </c>
      <c r="B1919" t="s">
        <v>1006</v>
      </c>
      <c r="C1919" s="372">
        <v>2832</v>
      </c>
      <c r="D1919" s="388">
        <f>ROWS(C$5:C1919)</f>
        <v>1915</v>
      </c>
      <c r="E1919" s="388" t="str">
        <f>IF(_xlfn.IFNA(VLOOKUP(A1919,$AG$3:$AH$83,2,FALSE),"")='11.1'!$D$5,TXM!D1919,"")</f>
        <v/>
      </c>
      <c r="F1919" t="str">
        <f>IFERROR(SMALL($E$5:$E$9000,ROWS($E$5:E1919)),"")</f>
        <v/>
      </c>
      <c r="I1919" s="371" t="s">
        <v>73</v>
      </c>
      <c r="J1919" t="s">
        <v>1441</v>
      </c>
      <c r="K1919" s="372">
        <v>61297</v>
      </c>
      <c r="L1919" s="388">
        <f>ROWS(K$5:K1919)</f>
        <v>1915</v>
      </c>
      <c r="M1919" s="388" t="str">
        <f>IF(_xlfn.IFNA(VLOOKUP(I1919,$AG$3:$AH$83,2,FALSE),"")='11.1'!$D$5,TXM!L1919,"")</f>
        <v/>
      </c>
      <c r="N1919" t="str">
        <f>IFERROR(SMALL($M$5:$M$9000,ROWS($M$5:M1919)),"")</f>
        <v/>
      </c>
      <c r="P1919" t="s">
        <v>164</v>
      </c>
      <c r="Q1919" t="s">
        <v>859</v>
      </c>
      <c r="R1919">
        <v>12701</v>
      </c>
      <c r="S1919" s="388">
        <f>ROWS(R$5:R1919)</f>
        <v>1915</v>
      </c>
      <c r="T1919" s="388" t="str">
        <f>IF(_xlfn.IFNA(VLOOKUP(P1919,$AG$3:$AH$83,2,FALSE),"")='11.1'!$D$5,TXM!S1919,"")</f>
        <v/>
      </c>
      <c r="U1919" t="str">
        <f>IFERROR(SMALL($T$5:$T$9000,ROWS($T$5:T1919)),"")</f>
        <v/>
      </c>
    </row>
    <row r="1920" spans="1:21" ht="14.4" customHeight="1" x14ac:dyDescent="0.3">
      <c r="A1920" s="371" t="s">
        <v>164</v>
      </c>
      <c r="B1920" t="s">
        <v>787</v>
      </c>
      <c r="C1920" s="372">
        <v>26016225</v>
      </c>
      <c r="D1920" s="388">
        <f>ROWS(C$5:C1920)</f>
        <v>1916</v>
      </c>
      <c r="E1920" s="388" t="str">
        <f>IF(_xlfn.IFNA(VLOOKUP(A1920,$AG$3:$AH$83,2,FALSE),"")='11.1'!$D$5,TXM!D1920,"")</f>
        <v/>
      </c>
      <c r="F1920" t="str">
        <f>IFERROR(SMALL($E$5:$E$9000,ROWS($E$5:E1920)),"")</f>
        <v/>
      </c>
      <c r="I1920" s="371" t="s">
        <v>73</v>
      </c>
      <c r="J1920" t="s">
        <v>1265</v>
      </c>
      <c r="K1920" s="372">
        <v>47872</v>
      </c>
      <c r="L1920" s="388">
        <f>ROWS(K$5:K1920)</f>
        <v>1916</v>
      </c>
      <c r="M1920" s="388" t="str">
        <f>IF(_xlfn.IFNA(VLOOKUP(I1920,$AG$3:$AH$83,2,FALSE),"")='11.1'!$D$5,TXM!L1920,"")</f>
        <v/>
      </c>
      <c r="N1920" t="str">
        <f>IFERROR(SMALL($M$5:$M$9000,ROWS($M$5:M1920)),"")</f>
        <v/>
      </c>
      <c r="P1920" t="s">
        <v>164</v>
      </c>
      <c r="Q1920" t="s">
        <v>1000</v>
      </c>
      <c r="R1920">
        <v>5901</v>
      </c>
      <c r="S1920" s="388">
        <f>ROWS(R$5:R1920)</f>
        <v>1916</v>
      </c>
      <c r="T1920" s="388" t="str">
        <f>IF(_xlfn.IFNA(VLOOKUP(P1920,$AG$3:$AH$83,2,FALSE),"")='11.1'!$D$5,TXM!S1920,"")</f>
        <v/>
      </c>
      <c r="U1920" t="str">
        <f>IFERROR(SMALL($T$5:$T$9000,ROWS($T$5:T1920)),"")</f>
        <v/>
      </c>
    </row>
    <row r="1921" spans="1:21" ht="14.4" customHeight="1" x14ac:dyDescent="0.3">
      <c r="A1921" s="371" t="s">
        <v>164</v>
      </c>
      <c r="B1921" t="s">
        <v>1000</v>
      </c>
      <c r="C1921" s="372">
        <v>3764603</v>
      </c>
      <c r="D1921" s="388">
        <f>ROWS(C$5:C1921)</f>
        <v>1917</v>
      </c>
      <c r="E1921" s="388" t="str">
        <f>IF(_xlfn.IFNA(VLOOKUP(A1921,$AG$3:$AH$83,2,FALSE),"")='11.1'!$D$5,TXM!D1921,"")</f>
        <v/>
      </c>
      <c r="F1921" t="str">
        <f>IFERROR(SMALL($E$5:$E$9000,ROWS($E$5:E1921)),"")</f>
        <v/>
      </c>
      <c r="I1921" s="371" t="s">
        <v>73</v>
      </c>
      <c r="J1921" t="s">
        <v>867</v>
      </c>
      <c r="K1921" s="372">
        <v>38247</v>
      </c>
      <c r="L1921" s="388">
        <f>ROWS(K$5:K1921)</f>
        <v>1917</v>
      </c>
      <c r="M1921" s="388" t="str">
        <f>IF(_xlfn.IFNA(VLOOKUP(I1921,$AG$3:$AH$83,2,FALSE),"")='11.1'!$D$5,TXM!L1921,"")</f>
        <v/>
      </c>
      <c r="N1921" t="str">
        <f>IFERROR(SMALL($M$5:$M$9000,ROWS($M$5:M1921)),"")</f>
        <v/>
      </c>
      <c r="P1921" t="s">
        <v>164</v>
      </c>
      <c r="Q1921" t="s">
        <v>1240</v>
      </c>
      <c r="R1921">
        <v>1432</v>
      </c>
      <c r="S1921" s="388">
        <f>ROWS(R$5:R1921)</f>
        <v>1917</v>
      </c>
      <c r="T1921" s="388" t="str">
        <f>IF(_xlfn.IFNA(VLOOKUP(P1921,$AG$3:$AH$83,2,FALSE),"")='11.1'!$D$5,TXM!S1921,"")</f>
        <v/>
      </c>
      <c r="U1921" t="str">
        <f>IFERROR(SMALL($T$5:$T$9000,ROWS($T$5:T1921)),"")</f>
        <v/>
      </c>
    </row>
    <row r="1922" spans="1:21" ht="14.4" customHeight="1" x14ac:dyDescent="0.3">
      <c r="A1922" s="371" t="s">
        <v>164</v>
      </c>
      <c r="B1922" t="s">
        <v>1318</v>
      </c>
      <c r="C1922" s="372">
        <v>1150685</v>
      </c>
      <c r="D1922" s="388">
        <f>ROWS(C$5:C1922)</f>
        <v>1918</v>
      </c>
      <c r="E1922" s="388" t="str">
        <f>IF(_xlfn.IFNA(VLOOKUP(A1922,$AG$3:$AH$83,2,FALSE),"")='11.1'!$D$5,TXM!D1922,"")</f>
        <v/>
      </c>
      <c r="F1922" t="str">
        <f>IFERROR(SMALL($E$5:$E$9000,ROWS($E$5:E1922)),"")</f>
        <v/>
      </c>
      <c r="I1922" s="371" t="s">
        <v>73</v>
      </c>
      <c r="J1922" t="s">
        <v>863</v>
      </c>
      <c r="K1922" s="372">
        <v>34708</v>
      </c>
      <c r="L1922" s="388">
        <f>ROWS(K$5:K1922)</f>
        <v>1918</v>
      </c>
      <c r="M1922" s="388" t="str">
        <f>IF(_xlfn.IFNA(VLOOKUP(I1922,$AG$3:$AH$83,2,FALSE),"")='11.1'!$D$5,TXM!L1922,"")</f>
        <v/>
      </c>
      <c r="N1922" t="str">
        <f>IFERROR(SMALL($M$5:$M$9000,ROWS($M$5:M1922)),"")</f>
        <v/>
      </c>
      <c r="P1922" t="s">
        <v>164</v>
      </c>
      <c r="Q1922" t="s">
        <v>1285</v>
      </c>
      <c r="R1922">
        <v>249</v>
      </c>
      <c r="S1922" s="388">
        <f>ROWS(R$5:R1922)</f>
        <v>1918</v>
      </c>
      <c r="T1922" s="388" t="str">
        <f>IF(_xlfn.IFNA(VLOOKUP(P1922,$AG$3:$AH$83,2,FALSE),"")='11.1'!$D$5,TXM!S1922,"")</f>
        <v/>
      </c>
      <c r="U1922" t="str">
        <f>IFERROR(SMALL($T$5:$T$9000,ROWS($T$5:T1922)),"")</f>
        <v/>
      </c>
    </row>
    <row r="1923" spans="1:21" ht="14.4" customHeight="1" x14ac:dyDescent="0.3">
      <c r="A1923" s="371" t="s">
        <v>164</v>
      </c>
      <c r="B1923" t="s">
        <v>996</v>
      </c>
      <c r="C1923" s="372">
        <v>530712</v>
      </c>
      <c r="D1923" s="388">
        <f>ROWS(C$5:C1923)</f>
        <v>1919</v>
      </c>
      <c r="E1923" s="388" t="str">
        <f>IF(_xlfn.IFNA(VLOOKUP(A1923,$AG$3:$AH$83,2,FALSE),"")='11.1'!$D$5,TXM!D1923,"")</f>
        <v/>
      </c>
      <c r="F1923" t="str">
        <f>IFERROR(SMALL($E$5:$E$9000,ROWS($E$5:E1923)),"")</f>
        <v/>
      </c>
      <c r="I1923" s="371" t="s">
        <v>73</v>
      </c>
      <c r="J1923" t="s">
        <v>859</v>
      </c>
      <c r="K1923" s="372">
        <v>25982</v>
      </c>
      <c r="L1923" s="388">
        <f>ROWS(K$5:K1923)</f>
        <v>1919</v>
      </c>
      <c r="M1923" s="388" t="str">
        <f>IF(_xlfn.IFNA(VLOOKUP(I1923,$AG$3:$AH$83,2,FALSE),"")='11.1'!$D$5,TXM!L1923,"")</f>
        <v/>
      </c>
      <c r="N1923" t="str">
        <f>IFERROR(SMALL($M$5:$M$9000,ROWS($M$5:M1923)),"")</f>
        <v/>
      </c>
      <c r="P1923" t="s">
        <v>42</v>
      </c>
      <c r="Q1923" t="s">
        <v>825</v>
      </c>
      <c r="R1923">
        <v>26063927</v>
      </c>
      <c r="S1923" s="388">
        <f>ROWS(R$5:R1923)</f>
        <v>1919</v>
      </c>
      <c r="T1923" s="388" t="str">
        <f>IF(_xlfn.IFNA(VLOOKUP(P1923,$AG$3:$AH$83,2,FALSE),"")='11.1'!$D$5,TXM!S1923,"")</f>
        <v/>
      </c>
      <c r="U1923" t="str">
        <f>IFERROR(SMALL($T$5:$T$9000,ROWS($T$5:T1923)),"")</f>
        <v/>
      </c>
    </row>
    <row r="1924" spans="1:21" ht="14.4" customHeight="1" x14ac:dyDescent="0.3">
      <c r="A1924" s="371" t="s">
        <v>164</v>
      </c>
      <c r="B1924" t="s">
        <v>102</v>
      </c>
      <c r="C1924" s="372">
        <v>215300</v>
      </c>
      <c r="D1924" s="388">
        <f>ROWS(C$5:C1924)</f>
        <v>1920</v>
      </c>
      <c r="E1924" s="388" t="str">
        <f>IF(_xlfn.IFNA(VLOOKUP(A1924,$AG$3:$AH$83,2,FALSE),"")='11.1'!$D$5,TXM!D1924,"")</f>
        <v/>
      </c>
      <c r="F1924" t="str">
        <f>IFERROR(SMALL($E$5:$E$9000,ROWS($E$5:E1924)),"")</f>
        <v/>
      </c>
      <c r="I1924" s="371" t="s">
        <v>73</v>
      </c>
      <c r="J1924" t="s">
        <v>839</v>
      </c>
      <c r="K1924" s="372">
        <v>23464</v>
      </c>
      <c r="L1924" s="388">
        <f>ROWS(K$5:K1924)</f>
        <v>1920</v>
      </c>
      <c r="M1924" s="388" t="str">
        <f>IF(_xlfn.IFNA(VLOOKUP(I1924,$AG$3:$AH$83,2,FALSE),"")='11.1'!$D$5,TXM!L1924,"")</f>
        <v/>
      </c>
      <c r="N1924" t="str">
        <f>IFERROR(SMALL($M$5:$M$9000,ROWS($M$5:M1924)),"")</f>
        <v/>
      </c>
      <c r="P1924" t="s">
        <v>42</v>
      </c>
      <c r="Q1924" t="s">
        <v>863</v>
      </c>
      <c r="R1924">
        <v>1662194</v>
      </c>
      <c r="S1924" s="388">
        <f>ROWS(R$5:R1924)</f>
        <v>1920</v>
      </c>
      <c r="T1924" s="388" t="str">
        <f>IF(_xlfn.IFNA(VLOOKUP(P1924,$AG$3:$AH$83,2,FALSE),"")='11.1'!$D$5,TXM!S1924,"")</f>
        <v/>
      </c>
      <c r="U1924" t="str">
        <f>IFERROR(SMALL($T$5:$T$9000,ROWS($T$5:T1924)),"")</f>
        <v/>
      </c>
    </row>
    <row r="1925" spans="1:21" ht="14.4" customHeight="1" x14ac:dyDescent="0.3">
      <c r="A1925" s="371" t="s">
        <v>164</v>
      </c>
      <c r="B1925" t="s">
        <v>819</v>
      </c>
      <c r="C1925" s="372">
        <v>137688</v>
      </c>
      <c r="D1925" s="388">
        <f>ROWS(C$5:C1925)</f>
        <v>1921</v>
      </c>
      <c r="E1925" s="388" t="str">
        <f>IF(_xlfn.IFNA(VLOOKUP(A1925,$AG$3:$AH$83,2,FALSE),"")='11.1'!$D$5,TXM!D1925,"")</f>
        <v/>
      </c>
      <c r="F1925" t="str">
        <f>IFERROR(SMALL($E$5:$E$9000,ROWS($E$5:E1925)),"")</f>
        <v/>
      </c>
      <c r="I1925" s="371" t="s">
        <v>73</v>
      </c>
      <c r="J1925" t="s">
        <v>799</v>
      </c>
      <c r="K1925" s="372">
        <v>17985</v>
      </c>
      <c r="L1925" s="388">
        <f>ROWS(K$5:K1925)</f>
        <v>1921</v>
      </c>
      <c r="M1925" s="388" t="str">
        <f>IF(_xlfn.IFNA(VLOOKUP(I1925,$AG$3:$AH$83,2,FALSE),"")='11.1'!$D$5,TXM!L1925,"")</f>
        <v/>
      </c>
      <c r="N1925" t="str">
        <f>IFERROR(SMALL($M$5:$M$9000,ROWS($M$5:M1925)),"")</f>
        <v/>
      </c>
      <c r="P1925" t="s">
        <v>42</v>
      </c>
      <c r="Q1925" t="s">
        <v>1240</v>
      </c>
      <c r="R1925">
        <v>966912</v>
      </c>
      <c r="S1925" s="388">
        <f>ROWS(R$5:R1925)</f>
        <v>1921</v>
      </c>
      <c r="T1925" s="388" t="str">
        <f>IF(_xlfn.IFNA(VLOOKUP(P1925,$AG$3:$AH$83,2,FALSE),"")='11.1'!$D$5,TXM!S1925,"")</f>
        <v/>
      </c>
      <c r="U1925" t="str">
        <f>IFERROR(SMALL($T$5:$T$9000,ROWS($T$5:T1925)),"")</f>
        <v/>
      </c>
    </row>
    <row r="1926" spans="1:21" ht="14.4" customHeight="1" x14ac:dyDescent="0.3">
      <c r="A1926" s="371" t="s">
        <v>164</v>
      </c>
      <c r="B1926" t="s">
        <v>1275</v>
      </c>
      <c r="C1926" s="372">
        <v>44911</v>
      </c>
      <c r="D1926" s="388">
        <f>ROWS(C$5:C1926)</f>
        <v>1922</v>
      </c>
      <c r="E1926" s="388" t="str">
        <f>IF(_xlfn.IFNA(VLOOKUP(A1926,$AG$3:$AH$83,2,FALSE),"")='11.1'!$D$5,TXM!D1926,"")</f>
        <v/>
      </c>
      <c r="F1926" t="str">
        <f>IFERROR(SMALL($E$5:$E$9000,ROWS($E$5:E1926)),"")</f>
        <v/>
      </c>
      <c r="I1926" s="371" t="s">
        <v>73</v>
      </c>
      <c r="J1926" t="s">
        <v>1318</v>
      </c>
      <c r="K1926" s="372">
        <v>15398</v>
      </c>
      <c r="L1926" s="388">
        <f>ROWS(K$5:K1926)</f>
        <v>1922</v>
      </c>
      <c r="M1926" s="388" t="str">
        <f>IF(_xlfn.IFNA(VLOOKUP(I1926,$AG$3:$AH$83,2,FALSE),"")='11.1'!$D$5,TXM!L1926,"")</f>
        <v/>
      </c>
      <c r="N1926" t="str">
        <f>IFERROR(SMALL($M$5:$M$9000,ROWS($M$5:M1926)),"")</f>
        <v/>
      </c>
      <c r="P1926" t="s">
        <v>42</v>
      </c>
      <c r="Q1926" t="s">
        <v>173</v>
      </c>
      <c r="R1926">
        <v>703680</v>
      </c>
      <c r="S1926" s="388">
        <f>ROWS(R$5:R1926)</f>
        <v>1922</v>
      </c>
      <c r="T1926" s="388" t="str">
        <f>IF(_xlfn.IFNA(VLOOKUP(P1926,$AG$3:$AH$83,2,FALSE),"")='11.1'!$D$5,TXM!S1926,"")</f>
        <v/>
      </c>
      <c r="U1926" t="str">
        <f>IFERROR(SMALL($T$5:$T$9000,ROWS($T$5:T1926)),"")</f>
        <v/>
      </c>
    </row>
    <row r="1927" spans="1:21" ht="14.4" customHeight="1" x14ac:dyDescent="0.3">
      <c r="A1927" s="371" t="s">
        <v>164</v>
      </c>
      <c r="B1927" t="s">
        <v>95</v>
      </c>
      <c r="C1927" s="372">
        <v>11739</v>
      </c>
      <c r="D1927" s="388">
        <f>ROWS(C$5:C1927)</f>
        <v>1923</v>
      </c>
      <c r="E1927" s="388" t="str">
        <f>IF(_xlfn.IFNA(VLOOKUP(A1927,$AG$3:$AH$83,2,FALSE),"")='11.1'!$D$5,TXM!D1927,"")</f>
        <v/>
      </c>
      <c r="F1927" t="str">
        <f>IFERROR(SMALL($E$5:$E$9000,ROWS($E$5:E1927)),"")</f>
        <v/>
      </c>
      <c r="I1927" s="371" t="s">
        <v>73</v>
      </c>
      <c r="J1927" t="s">
        <v>861</v>
      </c>
      <c r="K1927" s="372">
        <v>12539</v>
      </c>
      <c r="L1927" s="388">
        <f>ROWS(K$5:K1927)</f>
        <v>1923</v>
      </c>
      <c r="M1927" s="388" t="str">
        <f>IF(_xlfn.IFNA(VLOOKUP(I1927,$AG$3:$AH$83,2,FALSE),"")='11.1'!$D$5,TXM!L1927,"")</f>
        <v/>
      </c>
      <c r="N1927" t="str">
        <f>IFERROR(SMALL($M$5:$M$9000,ROWS($M$5:M1927)),"")</f>
        <v/>
      </c>
      <c r="P1927" t="s">
        <v>42</v>
      </c>
      <c r="Q1927" t="s">
        <v>172</v>
      </c>
      <c r="R1927">
        <v>689654</v>
      </c>
      <c r="S1927" s="388">
        <f>ROWS(R$5:R1927)</f>
        <v>1923</v>
      </c>
      <c r="T1927" s="388" t="str">
        <f>IF(_xlfn.IFNA(VLOOKUP(P1927,$AG$3:$AH$83,2,FALSE),"")='11.1'!$D$5,TXM!S1927,"")</f>
        <v/>
      </c>
      <c r="U1927" t="str">
        <f>IFERROR(SMALL($T$5:$T$9000,ROWS($T$5:T1927)),"")</f>
        <v/>
      </c>
    </row>
    <row r="1928" spans="1:21" ht="14.4" customHeight="1" x14ac:dyDescent="0.3">
      <c r="A1928" s="371" t="s">
        <v>164</v>
      </c>
      <c r="B1928" t="s">
        <v>1240</v>
      </c>
      <c r="C1928" s="372">
        <v>101</v>
      </c>
      <c r="D1928" s="388">
        <f>ROWS(C$5:C1928)</f>
        <v>1924</v>
      </c>
      <c r="E1928" s="388" t="str">
        <f>IF(_xlfn.IFNA(VLOOKUP(A1928,$AG$3:$AH$83,2,FALSE),"")='11.1'!$D$5,TXM!D1928,"")</f>
        <v/>
      </c>
      <c r="F1928" t="str">
        <f>IFERROR(SMALL($E$5:$E$9000,ROWS($E$5:E1928)),"")</f>
        <v/>
      </c>
      <c r="I1928" s="371" t="s">
        <v>73</v>
      </c>
      <c r="J1928" t="s">
        <v>865</v>
      </c>
      <c r="K1928" s="372">
        <v>9522</v>
      </c>
      <c r="L1928" s="388">
        <f>ROWS(K$5:K1928)</f>
        <v>1924</v>
      </c>
      <c r="M1928" s="388" t="str">
        <f>IF(_xlfn.IFNA(VLOOKUP(I1928,$AG$3:$AH$83,2,FALSE),"")='11.1'!$D$5,TXM!L1928,"")</f>
        <v/>
      </c>
      <c r="N1928" t="str">
        <f>IFERROR(SMALL($M$5:$M$9000,ROWS($M$5:M1928)),"")</f>
        <v/>
      </c>
      <c r="P1928" t="s">
        <v>42</v>
      </c>
      <c r="Q1928" t="s">
        <v>999</v>
      </c>
      <c r="R1928">
        <v>383962</v>
      </c>
      <c r="S1928" s="388">
        <f>ROWS(R$5:R1928)</f>
        <v>1924</v>
      </c>
      <c r="T1928" s="388" t="str">
        <f>IF(_xlfn.IFNA(VLOOKUP(P1928,$AG$3:$AH$83,2,FALSE),"")='11.1'!$D$5,TXM!S1928,"")</f>
        <v/>
      </c>
      <c r="U1928" t="str">
        <f>IFERROR(SMALL($T$5:$T$9000,ROWS($T$5:T1928)),"")</f>
        <v/>
      </c>
    </row>
    <row r="1929" spans="1:21" ht="14.4" customHeight="1" x14ac:dyDescent="0.3">
      <c r="A1929" s="371" t="s">
        <v>42</v>
      </c>
      <c r="B1929" t="s">
        <v>783</v>
      </c>
      <c r="C1929" s="372">
        <v>2521305995</v>
      </c>
      <c r="D1929" s="388">
        <f>ROWS(C$5:C1929)</f>
        <v>1925</v>
      </c>
      <c r="E1929" s="388" t="str">
        <f>IF(_xlfn.IFNA(VLOOKUP(A1929,$AG$3:$AH$83,2,FALSE),"")='11.1'!$D$5,TXM!D1929,"")</f>
        <v/>
      </c>
      <c r="F1929" t="str">
        <f>IFERROR(SMALL($E$5:$E$9000,ROWS($E$5:E1929)),"")</f>
        <v/>
      </c>
      <c r="I1929" s="371" t="s">
        <v>73</v>
      </c>
      <c r="J1929" t="s">
        <v>1275</v>
      </c>
      <c r="K1929" s="372">
        <v>5633</v>
      </c>
      <c r="L1929" s="388">
        <f>ROWS(K$5:K1929)</f>
        <v>1925</v>
      </c>
      <c r="M1929" s="388" t="str">
        <f>IF(_xlfn.IFNA(VLOOKUP(I1929,$AG$3:$AH$83,2,FALSE),"")='11.1'!$D$5,TXM!L1929,"")</f>
        <v/>
      </c>
      <c r="N1929" t="str">
        <f>IFERROR(SMALL($M$5:$M$9000,ROWS($M$5:M1929)),"")</f>
        <v/>
      </c>
      <c r="P1929" t="s">
        <v>42</v>
      </c>
      <c r="Q1929" t="s">
        <v>1318</v>
      </c>
      <c r="R1929">
        <v>132634</v>
      </c>
      <c r="S1929" s="388">
        <f>ROWS(R$5:R1929)</f>
        <v>1925</v>
      </c>
      <c r="T1929" s="388" t="str">
        <f>IF(_xlfn.IFNA(VLOOKUP(P1929,$AG$3:$AH$83,2,FALSE),"")='11.1'!$D$5,TXM!S1929,"")</f>
        <v/>
      </c>
      <c r="U1929" t="str">
        <f>IFERROR(SMALL($T$5:$T$9000,ROWS($T$5:T1929)),"")</f>
        <v/>
      </c>
    </row>
    <row r="1930" spans="1:21" ht="14.4" customHeight="1" x14ac:dyDescent="0.3">
      <c r="A1930" s="371" t="s">
        <v>42</v>
      </c>
      <c r="B1930" t="s">
        <v>996</v>
      </c>
      <c r="C1930" s="372">
        <v>414856140</v>
      </c>
      <c r="D1930" s="388">
        <f>ROWS(C$5:C1930)</f>
        <v>1926</v>
      </c>
      <c r="E1930" s="388" t="str">
        <f>IF(_xlfn.IFNA(VLOOKUP(A1930,$AG$3:$AH$83,2,FALSE),"")='11.1'!$D$5,TXM!D1930,"")</f>
        <v/>
      </c>
      <c r="F1930" t="str">
        <f>IFERROR(SMALL($E$5:$E$9000,ROWS($E$5:E1930)),"")</f>
        <v/>
      </c>
      <c r="I1930" s="371" t="s">
        <v>73</v>
      </c>
      <c r="J1930" t="s">
        <v>93</v>
      </c>
      <c r="K1930" s="372">
        <v>2881</v>
      </c>
      <c r="L1930" s="388">
        <f>ROWS(K$5:K1930)</f>
        <v>1926</v>
      </c>
      <c r="M1930" s="388" t="str">
        <f>IF(_xlfn.IFNA(VLOOKUP(I1930,$AG$3:$AH$83,2,FALSE),"")='11.1'!$D$5,TXM!L1930,"")</f>
        <v/>
      </c>
      <c r="N1930" t="str">
        <f>IFERROR(SMALL($M$5:$M$9000,ROWS($M$5:M1930)),"")</f>
        <v/>
      </c>
      <c r="P1930" t="s">
        <v>42</v>
      </c>
      <c r="Q1930" t="s">
        <v>799</v>
      </c>
      <c r="R1930">
        <v>53500</v>
      </c>
      <c r="S1930" s="388">
        <f>ROWS(R$5:R1930)</f>
        <v>1926</v>
      </c>
      <c r="T1930" s="388" t="str">
        <f>IF(_xlfn.IFNA(VLOOKUP(P1930,$AG$3:$AH$83,2,FALSE),"")='11.1'!$D$5,TXM!S1930,"")</f>
        <v/>
      </c>
      <c r="U1930" t="str">
        <f>IFERROR(SMALL($T$5:$T$9000,ROWS($T$5:T1930)),"")</f>
        <v/>
      </c>
    </row>
    <row r="1931" spans="1:21" ht="14.4" customHeight="1" x14ac:dyDescent="0.3">
      <c r="A1931" s="371" t="s">
        <v>42</v>
      </c>
      <c r="B1931" t="s">
        <v>1000</v>
      </c>
      <c r="C1931" s="372">
        <v>302198939</v>
      </c>
      <c r="D1931" s="388">
        <f>ROWS(C$5:C1931)</f>
        <v>1927</v>
      </c>
      <c r="E1931" s="388" t="str">
        <f>IF(_xlfn.IFNA(VLOOKUP(A1931,$AG$3:$AH$83,2,FALSE),"")='11.1'!$D$5,TXM!D1931,"")</f>
        <v/>
      </c>
      <c r="F1931" t="str">
        <f>IFERROR(SMALL($E$5:$E$9000,ROWS($E$5:E1931)),"")</f>
        <v/>
      </c>
      <c r="I1931" s="371" t="s">
        <v>73</v>
      </c>
      <c r="J1931" t="s">
        <v>1000</v>
      </c>
      <c r="K1931" s="372">
        <v>1198</v>
      </c>
      <c r="L1931" s="388">
        <f>ROWS(K$5:K1931)</f>
        <v>1927</v>
      </c>
      <c r="M1931" s="388" t="str">
        <f>IF(_xlfn.IFNA(VLOOKUP(I1931,$AG$3:$AH$83,2,FALSE),"")='11.1'!$D$5,TXM!L1931,"")</f>
        <v/>
      </c>
      <c r="N1931" t="str">
        <f>IFERROR(SMALL($M$5:$M$9000,ROWS($M$5:M1931)),"")</f>
        <v/>
      </c>
      <c r="P1931" t="s">
        <v>42</v>
      </c>
      <c r="Q1931" t="s">
        <v>1500</v>
      </c>
      <c r="R1931">
        <v>52400</v>
      </c>
      <c r="S1931" s="388">
        <f>ROWS(R$5:R1931)</f>
        <v>1927</v>
      </c>
      <c r="T1931" s="388" t="str">
        <f>IF(_xlfn.IFNA(VLOOKUP(P1931,$AG$3:$AH$83,2,FALSE),"")='11.1'!$D$5,TXM!S1931,"")</f>
        <v/>
      </c>
      <c r="U1931" t="str">
        <f>IFERROR(SMALL($T$5:$T$9000,ROWS($T$5:T1931)),"")</f>
        <v/>
      </c>
    </row>
    <row r="1932" spans="1:21" ht="14.4" customHeight="1" x14ac:dyDescent="0.3">
      <c r="A1932" s="371" t="s">
        <v>42</v>
      </c>
      <c r="B1932" t="s">
        <v>104</v>
      </c>
      <c r="C1932" s="372">
        <v>223273577</v>
      </c>
      <c r="D1932" s="388">
        <f>ROWS(C$5:C1932)</f>
        <v>1928</v>
      </c>
      <c r="E1932" s="388" t="str">
        <f>IF(_xlfn.IFNA(VLOOKUP(A1932,$AG$3:$AH$83,2,FALSE),"")='11.1'!$D$5,TXM!D1932,"")</f>
        <v/>
      </c>
      <c r="F1932" t="str">
        <f>IFERROR(SMALL($E$5:$E$9000,ROWS($E$5:E1932)),"")</f>
        <v/>
      </c>
      <c r="I1932" s="371" t="s">
        <v>73</v>
      </c>
      <c r="J1932" t="s">
        <v>1434</v>
      </c>
      <c r="K1932" s="372">
        <v>1023</v>
      </c>
      <c r="L1932" s="388">
        <f>ROWS(K$5:K1932)</f>
        <v>1928</v>
      </c>
      <c r="M1932" s="388" t="str">
        <f>IF(_xlfn.IFNA(VLOOKUP(I1932,$AG$3:$AH$83,2,FALSE),"")='11.1'!$D$5,TXM!L1932,"")</f>
        <v/>
      </c>
      <c r="N1932" t="str">
        <f>IFERROR(SMALL($M$5:$M$9000,ROWS($M$5:M1932)),"")</f>
        <v/>
      </c>
      <c r="P1932" t="s">
        <v>42</v>
      </c>
      <c r="Q1932" t="s">
        <v>1006</v>
      </c>
      <c r="R1932">
        <v>52000</v>
      </c>
      <c r="S1932" s="388">
        <f>ROWS(R$5:R1932)</f>
        <v>1928</v>
      </c>
      <c r="T1932" s="388" t="str">
        <f>IF(_xlfn.IFNA(VLOOKUP(P1932,$AG$3:$AH$83,2,FALSE),"")='11.1'!$D$5,TXM!S1932,"")</f>
        <v/>
      </c>
      <c r="U1932" t="str">
        <f>IFERROR(SMALL($T$5:$T$9000,ROWS($T$5:T1932)),"")</f>
        <v/>
      </c>
    </row>
    <row r="1933" spans="1:21" ht="14.4" customHeight="1" x14ac:dyDescent="0.3">
      <c r="A1933" s="371" t="s">
        <v>42</v>
      </c>
      <c r="B1933" t="s">
        <v>999</v>
      </c>
      <c r="C1933" s="372">
        <v>9028371</v>
      </c>
      <c r="D1933" s="388">
        <f>ROWS(C$5:C1933)</f>
        <v>1929</v>
      </c>
      <c r="E1933" s="388" t="str">
        <f>IF(_xlfn.IFNA(VLOOKUP(A1933,$AG$3:$AH$83,2,FALSE),"")='11.1'!$D$5,TXM!D1933,"")</f>
        <v/>
      </c>
      <c r="F1933" t="str">
        <f>IFERROR(SMALL($E$5:$E$9000,ROWS($E$5:E1933)),"")</f>
        <v/>
      </c>
      <c r="I1933" s="371" t="s">
        <v>73</v>
      </c>
      <c r="J1933" t="s">
        <v>1240</v>
      </c>
      <c r="K1933" s="372">
        <v>620</v>
      </c>
      <c r="L1933" s="388">
        <f>ROWS(K$5:K1933)</f>
        <v>1929</v>
      </c>
      <c r="M1933" s="388" t="str">
        <f>IF(_xlfn.IFNA(VLOOKUP(I1933,$AG$3:$AH$83,2,FALSE),"")='11.1'!$D$5,TXM!L1933,"")</f>
        <v/>
      </c>
      <c r="N1933" t="str">
        <f>IFERROR(SMALL($M$5:$M$9000,ROWS($M$5:M1933)),"")</f>
        <v/>
      </c>
      <c r="P1933" t="s">
        <v>42</v>
      </c>
      <c r="Q1933" t="s">
        <v>823</v>
      </c>
      <c r="R1933">
        <v>43216</v>
      </c>
      <c r="S1933" s="388">
        <f>ROWS(R$5:R1933)</f>
        <v>1929</v>
      </c>
      <c r="T1933" s="388" t="str">
        <f>IF(_xlfn.IFNA(VLOOKUP(P1933,$AG$3:$AH$83,2,FALSE),"")='11.1'!$D$5,TXM!S1933,"")</f>
        <v/>
      </c>
      <c r="U1933" t="str">
        <f>IFERROR(SMALL($T$5:$T$9000,ROWS($T$5:T1933)),"")</f>
        <v/>
      </c>
    </row>
    <row r="1934" spans="1:21" ht="14.4" customHeight="1" x14ac:dyDescent="0.3">
      <c r="A1934" s="371" t="s">
        <v>42</v>
      </c>
      <c r="B1934" t="s">
        <v>787</v>
      </c>
      <c r="C1934" s="372">
        <v>6383754</v>
      </c>
      <c r="D1934" s="388">
        <f>ROWS(C$5:C1934)</f>
        <v>1930</v>
      </c>
      <c r="E1934" s="388" t="str">
        <f>IF(_xlfn.IFNA(VLOOKUP(A1934,$AG$3:$AH$83,2,FALSE),"")='11.1'!$D$5,TXM!D1934,"")</f>
        <v/>
      </c>
      <c r="F1934" t="str">
        <f>IFERROR(SMALL($E$5:$E$9000,ROWS($E$5:E1934)),"")</f>
        <v/>
      </c>
      <c r="I1934" s="371" t="s">
        <v>73</v>
      </c>
      <c r="J1934" t="s">
        <v>829</v>
      </c>
      <c r="K1934" s="372">
        <v>533</v>
      </c>
      <c r="L1934" s="388">
        <f>ROWS(K$5:K1934)</f>
        <v>1930</v>
      </c>
      <c r="M1934" s="388" t="str">
        <f>IF(_xlfn.IFNA(VLOOKUP(I1934,$AG$3:$AH$83,2,FALSE),"")='11.1'!$D$5,TXM!L1934,"")</f>
        <v/>
      </c>
      <c r="N1934" t="str">
        <f>IFERROR(SMALL($M$5:$M$9000,ROWS($M$5:M1934)),"")</f>
        <v/>
      </c>
      <c r="P1934" t="s">
        <v>42</v>
      </c>
      <c r="Q1934" t="s">
        <v>859</v>
      </c>
      <c r="R1934">
        <v>41503</v>
      </c>
      <c r="S1934" s="388">
        <f>ROWS(R$5:R1934)</f>
        <v>1930</v>
      </c>
      <c r="T1934" s="388" t="str">
        <f>IF(_xlfn.IFNA(VLOOKUP(P1934,$AG$3:$AH$83,2,FALSE),"")='11.1'!$D$5,TXM!S1934,"")</f>
        <v/>
      </c>
      <c r="U1934" t="str">
        <f>IFERROR(SMALL($T$5:$T$9000,ROWS($T$5:T1934)),"")</f>
        <v/>
      </c>
    </row>
    <row r="1935" spans="1:21" ht="14.4" customHeight="1" x14ac:dyDescent="0.3">
      <c r="A1935" s="371" t="s">
        <v>42</v>
      </c>
      <c r="B1935" t="s">
        <v>1005</v>
      </c>
      <c r="C1935" s="372">
        <v>5383612</v>
      </c>
      <c r="D1935" s="388">
        <f>ROWS(C$5:C1935)</f>
        <v>1931</v>
      </c>
      <c r="E1935" s="388" t="str">
        <f>IF(_xlfn.IFNA(VLOOKUP(A1935,$AG$3:$AH$83,2,FALSE),"")='11.1'!$D$5,TXM!D1935,"")</f>
        <v/>
      </c>
      <c r="F1935" t="str">
        <f>IFERROR(SMALL($E$5:$E$9000,ROWS($E$5:E1935)),"")</f>
        <v/>
      </c>
      <c r="I1935" s="371" t="s">
        <v>73</v>
      </c>
      <c r="J1935" t="s">
        <v>1005</v>
      </c>
      <c r="K1935" s="372">
        <v>241</v>
      </c>
      <c r="L1935" s="388">
        <f>ROWS(K$5:K1935)</f>
        <v>1931</v>
      </c>
      <c r="M1935" s="388" t="str">
        <f>IF(_xlfn.IFNA(VLOOKUP(I1935,$AG$3:$AH$83,2,FALSE),"")='11.1'!$D$5,TXM!L1935,"")</f>
        <v/>
      </c>
      <c r="N1935" t="str">
        <f>IFERROR(SMALL($M$5:$M$9000,ROWS($M$5:M1935)),"")</f>
        <v/>
      </c>
      <c r="P1935" t="s">
        <v>42</v>
      </c>
      <c r="Q1935" t="s">
        <v>869</v>
      </c>
      <c r="R1935">
        <v>34050</v>
      </c>
      <c r="S1935" s="388">
        <f>ROWS(R$5:R1935)</f>
        <v>1931</v>
      </c>
      <c r="T1935" s="388" t="str">
        <f>IF(_xlfn.IFNA(VLOOKUP(P1935,$AG$3:$AH$83,2,FALSE),"")='11.1'!$D$5,TXM!S1935,"")</f>
        <v/>
      </c>
      <c r="U1935" t="str">
        <f>IFERROR(SMALL($T$5:$T$9000,ROWS($T$5:T1935)),"")</f>
        <v/>
      </c>
    </row>
    <row r="1936" spans="1:21" ht="14.4" customHeight="1" x14ac:dyDescent="0.3">
      <c r="A1936" s="371" t="s">
        <v>42</v>
      </c>
      <c r="B1936" t="s">
        <v>172</v>
      </c>
      <c r="C1936" s="372">
        <v>4642226</v>
      </c>
      <c r="D1936" s="388">
        <f>ROWS(C$5:C1936)</f>
        <v>1932</v>
      </c>
      <c r="E1936" s="388" t="str">
        <f>IF(_xlfn.IFNA(VLOOKUP(A1936,$AG$3:$AH$83,2,FALSE),"")='11.1'!$D$5,TXM!D1936,"")</f>
        <v/>
      </c>
      <c r="F1936" t="str">
        <f>IFERROR(SMALL($E$5:$E$9000,ROWS($E$5:E1936)),"")</f>
        <v/>
      </c>
      <c r="I1936" s="371" t="s">
        <v>73</v>
      </c>
      <c r="J1936" t="s">
        <v>1285</v>
      </c>
      <c r="K1936" s="372">
        <v>195</v>
      </c>
      <c r="L1936" s="388">
        <f>ROWS(K$5:K1936)</f>
        <v>1932</v>
      </c>
      <c r="M1936" s="388" t="str">
        <f>IF(_xlfn.IFNA(VLOOKUP(I1936,$AG$3:$AH$83,2,FALSE),"")='11.1'!$D$5,TXM!L1936,"")</f>
        <v/>
      </c>
      <c r="N1936" t="str">
        <f>IFERROR(SMALL($M$5:$M$9000,ROWS($M$5:M1936)),"")</f>
        <v/>
      </c>
      <c r="P1936" t="s">
        <v>42</v>
      </c>
      <c r="Q1936" t="s">
        <v>1265</v>
      </c>
      <c r="R1936">
        <v>17461</v>
      </c>
      <c r="S1936" s="388">
        <f>ROWS(R$5:R1936)</f>
        <v>1932</v>
      </c>
      <c r="T1936" s="388" t="str">
        <f>IF(_xlfn.IFNA(VLOOKUP(P1936,$AG$3:$AH$83,2,FALSE),"")='11.1'!$D$5,TXM!S1936,"")</f>
        <v/>
      </c>
      <c r="U1936" t="str">
        <f>IFERROR(SMALL($T$5:$T$9000,ROWS($T$5:T1936)),"")</f>
        <v/>
      </c>
    </row>
    <row r="1937" spans="1:21" ht="14.4" customHeight="1" x14ac:dyDescent="0.3">
      <c r="A1937" s="371" t="s">
        <v>42</v>
      </c>
      <c r="B1937" t="s">
        <v>779</v>
      </c>
      <c r="C1937" s="372">
        <v>2884352</v>
      </c>
      <c r="D1937" s="388">
        <f>ROWS(C$5:C1937)</f>
        <v>1933</v>
      </c>
      <c r="E1937" s="388" t="str">
        <f>IF(_xlfn.IFNA(VLOOKUP(A1937,$AG$3:$AH$83,2,FALSE),"")='11.1'!$D$5,TXM!D1937,"")</f>
        <v/>
      </c>
      <c r="F1937" t="str">
        <f>IFERROR(SMALL($E$5:$E$9000,ROWS($E$5:E1937)),"")</f>
        <v/>
      </c>
      <c r="I1937" s="371" t="s">
        <v>73</v>
      </c>
      <c r="J1937" t="s">
        <v>793</v>
      </c>
      <c r="K1937" s="372">
        <v>177</v>
      </c>
      <c r="L1937" s="388">
        <f>ROWS(K$5:K1937)</f>
        <v>1933</v>
      </c>
      <c r="M1937" s="388" t="str">
        <f>IF(_xlfn.IFNA(VLOOKUP(I1937,$AG$3:$AH$83,2,FALSE),"")='11.1'!$D$5,TXM!L1937,"")</f>
        <v/>
      </c>
      <c r="N1937" t="str">
        <f>IFERROR(SMALL($M$5:$M$9000,ROWS($M$5:M1937)),"")</f>
        <v/>
      </c>
      <c r="P1937" t="s">
        <v>42</v>
      </c>
      <c r="Q1937" t="s">
        <v>843</v>
      </c>
      <c r="R1937">
        <v>11402</v>
      </c>
      <c r="S1937" s="388">
        <f>ROWS(R$5:R1937)</f>
        <v>1933</v>
      </c>
      <c r="T1937" s="388" t="str">
        <f>IF(_xlfn.IFNA(VLOOKUP(P1937,$AG$3:$AH$83,2,FALSE),"")='11.1'!$D$5,TXM!S1937,"")</f>
        <v/>
      </c>
      <c r="U1937" t="str">
        <f>IFERROR(SMALL($T$5:$T$9000,ROWS($T$5:T1937)),"")</f>
        <v/>
      </c>
    </row>
    <row r="1938" spans="1:21" ht="14.4" customHeight="1" x14ac:dyDescent="0.3">
      <c r="A1938" s="371" t="s">
        <v>42</v>
      </c>
      <c r="B1938" t="s">
        <v>95</v>
      </c>
      <c r="C1938" s="372">
        <v>2884007</v>
      </c>
      <c r="D1938" s="388">
        <f>ROWS(C$5:C1938)</f>
        <v>1934</v>
      </c>
      <c r="E1938" s="388" t="str">
        <f>IF(_xlfn.IFNA(VLOOKUP(A1938,$AG$3:$AH$83,2,FALSE),"")='11.1'!$D$5,TXM!D1938,"")</f>
        <v/>
      </c>
      <c r="F1938" t="str">
        <f>IFERROR(SMALL($E$5:$E$9000,ROWS($E$5:E1938)),"")</f>
        <v/>
      </c>
      <c r="I1938" s="371" t="s">
        <v>73</v>
      </c>
      <c r="J1938" t="s">
        <v>1494</v>
      </c>
      <c r="K1938" s="372">
        <v>104</v>
      </c>
      <c r="L1938" s="388">
        <f>ROWS(K$5:K1938)</f>
        <v>1934</v>
      </c>
      <c r="M1938" s="388" t="str">
        <f>IF(_xlfn.IFNA(VLOOKUP(I1938,$AG$3:$AH$83,2,FALSE),"")='11.1'!$D$5,TXM!L1938,"")</f>
        <v/>
      </c>
      <c r="N1938" t="str">
        <f>IFERROR(SMALL($M$5:$M$9000,ROWS($M$5:M1938)),"")</f>
        <v/>
      </c>
      <c r="P1938" t="s">
        <v>42</v>
      </c>
      <c r="Q1938" t="s">
        <v>827</v>
      </c>
      <c r="R1938">
        <v>11206</v>
      </c>
      <c r="S1938" s="388">
        <f>ROWS(R$5:R1938)</f>
        <v>1934</v>
      </c>
      <c r="T1938" s="388" t="str">
        <f>IF(_xlfn.IFNA(VLOOKUP(P1938,$AG$3:$AH$83,2,FALSE),"")='11.1'!$D$5,TXM!S1938,"")</f>
        <v/>
      </c>
      <c r="U1938" t="str">
        <f>IFERROR(SMALL($T$5:$T$9000,ROWS($T$5:T1938)),"")</f>
        <v/>
      </c>
    </row>
    <row r="1939" spans="1:21" ht="14.4" customHeight="1" x14ac:dyDescent="0.3">
      <c r="A1939" s="371" t="s">
        <v>42</v>
      </c>
      <c r="B1939" t="s">
        <v>1006</v>
      </c>
      <c r="C1939" s="372">
        <v>2329141</v>
      </c>
      <c r="D1939" s="388">
        <f>ROWS(C$5:C1939)</f>
        <v>1935</v>
      </c>
      <c r="E1939" s="388" t="str">
        <f>IF(_xlfn.IFNA(VLOOKUP(A1939,$AG$3:$AH$83,2,FALSE),"")='11.1'!$D$5,TXM!D1939,"")</f>
        <v/>
      </c>
      <c r="F1939" t="str">
        <f>IFERROR(SMALL($E$5:$E$9000,ROWS($E$5:E1939)),"")</f>
        <v/>
      </c>
      <c r="I1939" s="371" t="s">
        <v>73</v>
      </c>
      <c r="J1939" t="s">
        <v>789</v>
      </c>
      <c r="K1939" s="372">
        <v>77</v>
      </c>
      <c r="L1939" s="388">
        <f>ROWS(K$5:K1939)</f>
        <v>1935</v>
      </c>
      <c r="M1939" s="388" t="str">
        <f>IF(_xlfn.IFNA(VLOOKUP(I1939,$AG$3:$AH$83,2,FALSE),"")='11.1'!$D$5,TXM!L1939,"")</f>
        <v/>
      </c>
      <c r="N1939" t="str">
        <f>IFERROR(SMALL($M$5:$M$9000,ROWS($M$5:M1939)),"")</f>
        <v/>
      </c>
      <c r="P1939" t="s">
        <v>42</v>
      </c>
      <c r="Q1939" t="s">
        <v>837</v>
      </c>
      <c r="R1939">
        <v>10150</v>
      </c>
      <c r="S1939" s="388">
        <f>ROWS(R$5:R1939)</f>
        <v>1935</v>
      </c>
      <c r="T1939" s="388" t="str">
        <f>IF(_xlfn.IFNA(VLOOKUP(P1939,$AG$3:$AH$83,2,FALSE),"")='11.1'!$D$5,TXM!S1939,"")</f>
        <v/>
      </c>
      <c r="U1939" t="str">
        <f>IFERROR(SMALL($T$5:$T$9000,ROWS($T$5:T1939)),"")</f>
        <v/>
      </c>
    </row>
    <row r="1940" spans="1:21" ht="14.4" customHeight="1" x14ac:dyDescent="0.3">
      <c r="A1940" s="371" t="s">
        <v>42</v>
      </c>
      <c r="B1940" t="s">
        <v>813</v>
      </c>
      <c r="C1940" s="372">
        <v>1066458</v>
      </c>
      <c r="D1940" s="388">
        <f>ROWS(C$5:C1940)</f>
        <v>1936</v>
      </c>
      <c r="E1940" s="388" t="str">
        <f>IF(_xlfn.IFNA(VLOOKUP(A1940,$AG$3:$AH$83,2,FALSE),"")='11.1'!$D$5,TXM!D1940,"")</f>
        <v/>
      </c>
      <c r="F1940" t="str">
        <f>IFERROR(SMALL($E$5:$E$9000,ROWS($E$5:E1940)),"")</f>
        <v/>
      </c>
      <c r="I1940" s="371" t="s">
        <v>150</v>
      </c>
      <c r="J1940" t="s">
        <v>849</v>
      </c>
      <c r="K1940" s="372">
        <v>3312795</v>
      </c>
      <c r="L1940" s="388">
        <f>ROWS(K$5:K1940)</f>
        <v>1936</v>
      </c>
      <c r="M1940" s="388" t="str">
        <f>IF(_xlfn.IFNA(VLOOKUP(I1940,$AG$3:$AH$83,2,FALSE),"")='11.1'!$D$5,TXM!L1940,"")</f>
        <v/>
      </c>
      <c r="N1940" t="str">
        <f>IFERROR(SMALL($M$5:$M$9000,ROWS($M$5:M1940)),"")</f>
        <v/>
      </c>
      <c r="P1940" t="s">
        <v>42</v>
      </c>
      <c r="Q1940" t="s">
        <v>1000</v>
      </c>
      <c r="R1940">
        <v>7127</v>
      </c>
      <c r="S1940" s="388">
        <f>ROWS(R$5:R1940)</f>
        <v>1936</v>
      </c>
      <c r="T1940" s="388" t="str">
        <f>IF(_xlfn.IFNA(VLOOKUP(P1940,$AG$3:$AH$83,2,FALSE),"")='11.1'!$D$5,TXM!S1940,"")</f>
        <v/>
      </c>
      <c r="U1940" t="str">
        <f>IFERROR(SMALL($T$5:$T$9000,ROWS($T$5:T1940)),"")</f>
        <v/>
      </c>
    </row>
    <row r="1941" spans="1:21" ht="14.4" customHeight="1" x14ac:dyDescent="0.3">
      <c r="A1941" s="371" t="s">
        <v>42</v>
      </c>
      <c r="B1941" t="s">
        <v>849</v>
      </c>
      <c r="C1941" s="372">
        <v>959690</v>
      </c>
      <c r="D1941" s="388">
        <f>ROWS(C$5:C1941)</f>
        <v>1937</v>
      </c>
      <c r="E1941" s="388" t="str">
        <f>IF(_xlfn.IFNA(VLOOKUP(A1941,$AG$3:$AH$83,2,FALSE),"")='11.1'!$D$5,TXM!D1941,"")</f>
        <v/>
      </c>
      <c r="F1941" t="str">
        <f>IFERROR(SMALL($E$5:$E$9000,ROWS($E$5:E1941)),"")</f>
        <v/>
      </c>
      <c r="I1941" s="371" t="s">
        <v>150</v>
      </c>
      <c r="J1941" t="s">
        <v>100</v>
      </c>
      <c r="K1941" s="372">
        <v>183019</v>
      </c>
      <c r="L1941" s="388">
        <f>ROWS(K$5:K1941)</f>
        <v>1937</v>
      </c>
      <c r="M1941" s="388" t="str">
        <f>IF(_xlfn.IFNA(VLOOKUP(I1941,$AG$3:$AH$83,2,FALSE),"")='11.1'!$D$5,TXM!L1941,"")</f>
        <v/>
      </c>
      <c r="N1941" t="str">
        <f>IFERROR(SMALL($M$5:$M$9000,ROWS($M$5:M1941)),"")</f>
        <v/>
      </c>
      <c r="P1941" t="s">
        <v>42</v>
      </c>
      <c r="Q1941" t="s">
        <v>1285</v>
      </c>
      <c r="R1941">
        <v>6559</v>
      </c>
      <c r="S1941" s="388">
        <f>ROWS(R$5:R1941)</f>
        <v>1937</v>
      </c>
      <c r="T1941" s="388" t="str">
        <f>IF(_xlfn.IFNA(VLOOKUP(P1941,$AG$3:$AH$83,2,FALSE),"")='11.1'!$D$5,TXM!S1941,"")</f>
        <v/>
      </c>
      <c r="U1941" t="str">
        <f>IFERROR(SMALL($T$5:$T$9000,ROWS($T$5:T1941)),"")</f>
        <v/>
      </c>
    </row>
    <row r="1942" spans="1:21" ht="14.4" customHeight="1" x14ac:dyDescent="0.3">
      <c r="A1942" s="371" t="s">
        <v>42</v>
      </c>
      <c r="B1942" t="s">
        <v>789</v>
      </c>
      <c r="C1942" s="372">
        <v>932681</v>
      </c>
      <c r="D1942" s="388">
        <f>ROWS(C$5:C1942)</f>
        <v>1938</v>
      </c>
      <c r="E1942" s="388" t="str">
        <f>IF(_xlfn.IFNA(VLOOKUP(A1942,$AG$3:$AH$83,2,FALSE),"")='11.1'!$D$5,TXM!D1942,"")</f>
        <v/>
      </c>
      <c r="F1942" t="str">
        <f>IFERROR(SMALL($E$5:$E$9000,ROWS($E$5:E1942)),"")</f>
        <v/>
      </c>
      <c r="I1942" s="371" t="s">
        <v>150</v>
      </c>
      <c r="J1942" t="s">
        <v>863</v>
      </c>
      <c r="K1942" s="372">
        <v>123763</v>
      </c>
      <c r="L1942" s="388">
        <f>ROWS(K$5:K1942)</f>
        <v>1938</v>
      </c>
      <c r="M1942" s="388" t="str">
        <f>IF(_xlfn.IFNA(VLOOKUP(I1942,$AG$3:$AH$83,2,FALSE),"")='11.1'!$D$5,TXM!L1942,"")</f>
        <v/>
      </c>
      <c r="N1942" t="str">
        <f>IFERROR(SMALL($M$5:$M$9000,ROWS($M$5:M1942)),"")</f>
        <v/>
      </c>
      <c r="P1942" t="s">
        <v>42</v>
      </c>
      <c r="Q1942" t="s">
        <v>821</v>
      </c>
      <c r="R1942">
        <v>6038</v>
      </c>
      <c r="S1942" s="388">
        <f>ROWS(R$5:R1942)</f>
        <v>1938</v>
      </c>
      <c r="T1942" s="388" t="str">
        <f>IF(_xlfn.IFNA(VLOOKUP(P1942,$AG$3:$AH$83,2,FALSE),"")='11.1'!$D$5,TXM!S1942,"")</f>
        <v/>
      </c>
      <c r="U1942" t="str">
        <f>IFERROR(SMALL($T$5:$T$9000,ROWS($T$5:T1942)),"")</f>
        <v/>
      </c>
    </row>
    <row r="1943" spans="1:21" ht="14.4" customHeight="1" x14ac:dyDescent="0.3">
      <c r="A1943" s="371" t="s">
        <v>42</v>
      </c>
      <c r="B1943" t="s">
        <v>865</v>
      </c>
      <c r="C1943" s="372">
        <v>660107</v>
      </c>
      <c r="D1943" s="388">
        <f>ROWS(C$5:C1943)</f>
        <v>1939</v>
      </c>
      <c r="E1943" s="388" t="str">
        <f>IF(_xlfn.IFNA(VLOOKUP(A1943,$AG$3:$AH$83,2,FALSE),"")='11.1'!$D$5,TXM!D1943,"")</f>
        <v/>
      </c>
      <c r="F1943" t="str">
        <f>IFERROR(SMALL($E$5:$E$9000,ROWS($E$5:E1943)),"")</f>
        <v/>
      </c>
      <c r="I1943" s="371" t="s">
        <v>150</v>
      </c>
      <c r="J1943" t="s">
        <v>92</v>
      </c>
      <c r="K1943" s="372">
        <v>90579</v>
      </c>
      <c r="L1943" s="388">
        <f>ROWS(K$5:K1943)</f>
        <v>1939</v>
      </c>
      <c r="M1943" s="388" t="str">
        <f>IF(_xlfn.IFNA(VLOOKUP(I1943,$AG$3:$AH$83,2,FALSE),"")='11.1'!$D$5,TXM!L1943,"")</f>
        <v/>
      </c>
      <c r="N1943" t="str">
        <f>IFERROR(SMALL($M$5:$M$9000,ROWS($M$5:M1943)),"")</f>
        <v/>
      </c>
      <c r="P1943" t="s">
        <v>42</v>
      </c>
      <c r="Q1943" t="s">
        <v>815</v>
      </c>
      <c r="R1943">
        <v>4374</v>
      </c>
      <c r="S1943" s="388">
        <f>ROWS(R$5:R1943)</f>
        <v>1939</v>
      </c>
      <c r="T1943" s="388" t="str">
        <f>IF(_xlfn.IFNA(VLOOKUP(P1943,$AG$3:$AH$83,2,FALSE),"")='11.1'!$D$5,TXM!S1943,"")</f>
        <v/>
      </c>
      <c r="U1943" t="str">
        <f>IFERROR(SMALL($T$5:$T$9000,ROWS($T$5:T1943)),"")</f>
        <v/>
      </c>
    </row>
    <row r="1944" spans="1:21" ht="14.4" customHeight="1" x14ac:dyDescent="0.3">
      <c r="A1944" s="371" t="s">
        <v>42</v>
      </c>
      <c r="B1944" t="s">
        <v>785</v>
      </c>
      <c r="C1944" s="372">
        <v>425548</v>
      </c>
      <c r="D1944" s="388">
        <f>ROWS(C$5:C1944)</f>
        <v>1940</v>
      </c>
      <c r="E1944" s="388" t="str">
        <f>IF(_xlfn.IFNA(VLOOKUP(A1944,$AG$3:$AH$83,2,FALSE),"")='11.1'!$D$5,TXM!D1944,"")</f>
        <v/>
      </c>
      <c r="F1944" t="str">
        <f>IFERROR(SMALL($E$5:$E$9000,ROWS($E$5:E1944)),"")</f>
        <v/>
      </c>
      <c r="I1944" s="371" t="s">
        <v>150</v>
      </c>
      <c r="J1944" t="s">
        <v>91</v>
      </c>
      <c r="K1944" s="372">
        <v>34073</v>
      </c>
      <c r="L1944" s="388">
        <f>ROWS(K$5:K1944)</f>
        <v>1940</v>
      </c>
      <c r="M1944" s="388" t="str">
        <f>IF(_xlfn.IFNA(VLOOKUP(I1944,$AG$3:$AH$83,2,FALSE),"")='11.1'!$D$5,TXM!L1944,"")</f>
        <v/>
      </c>
      <c r="N1944" t="str">
        <f>IFERROR(SMALL($M$5:$M$9000,ROWS($M$5:M1944)),"")</f>
        <v/>
      </c>
      <c r="P1944" t="s">
        <v>42</v>
      </c>
      <c r="Q1944" t="s">
        <v>865</v>
      </c>
      <c r="R1944">
        <v>2559</v>
      </c>
      <c r="S1944" s="388">
        <f>ROWS(R$5:R1944)</f>
        <v>1940</v>
      </c>
      <c r="T1944" s="388" t="str">
        <f>IF(_xlfn.IFNA(VLOOKUP(P1944,$AG$3:$AH$83,2,FALSE),"")='11.1'!$D$5,TXM!S1944,"")</f>
        <v/>
      </c>
      <c r="U1944" t="str">
        <f>IFERROR(SMALL($T$5:$T$9000,ROWS($T$5:T1944)),"")</f>
        <v/>
      </c>
    </row>
    <row r="1945" spans="1:21" ht="14.4" customHeight="1" x14ac:dyDescent="0.3">
      <c r="A1945" s="371" t="s">
        <v>42</v>
      </c>
      <c r="B1945" t="s">
        <v>863</v>
      </c>
      <c r="C1945" s="372">
        <v>407078</v>
      </c>
      <c r="D1945" s="388">
        <f>ROWS(C$5:C1945)</f>
        <v>1941</v>
      </c>
      <c r="E1945" s="388" t="str">
        <f>IF(_xlfn.IFNA(VLOOKUP(A1945,$AG$3:$AH$83,2,FALSE),"")='11.1'!$D$5,TXM!D1945,"")</f>
        <v/>
      </c>
      <c r="F1945" t="str">
        <f>IFERROR(SMALL($E$5:$E$9000,ROWS($E$5:E1945)),"")</f>
        <v/>
      </c>
      <c r="I1945" s="371" t="s">
        <v>150</v>
      </c>
      <c r="J1945" t="s">
        <v>1001</v>
      </c>
      <c r="K1945" s="372">
        <v>25792</v>
      </c>
      <c r="L1945" s="388">
        <f>ROWS(K$5:K1945)</f>
        <v>1941</v>
      </c>
      <c r="M1945" s="388" t="str">
        <f>IF(_xlfn.IFNA(VLOOKUP(I1945,$AG$3:$AH$83,2,FALSE),"")='11.1'!$D$5,TXM!L1945,"")</f>
        <v/>
      </c>
      <c r="N1945" t="str">
        <f>IFERROR(SMALL($M$5:$M$9000,ROWS($M$5:M1945)),"")</f>
        <v/>
      </c>
      <c r="P1945" t="s">
        <v>42</v>
      </c>
      <c r="Q1945" t="s">
        <v>108</v>
      </c>
      <c r="R1945">
        <v>2473</v>
      </c>
      <c r="S1945" s="388">
        <f>ROWS(R$5:R1945)</f>
        <v>1941</v>
      </c>
      <c r="T1945" s="388" t="str">
        <f>IF(_xlfn.IFNA(VLOOKUP(P1945,$AG$3:$AH$83,2,FALSE),"")='11.1'!$D$5,TXM!S1945,"")</f>
        <v/>
      </c>
      <c r="U1945" t="str">
        <f>IFERROR(SMALL($T$5:$T$9000,ROWS($T$5:T1945)),"")</f>
        <v/>
      </c>
    </row>
    <row r="1946" spans="1:21" ht="14.4" customHeight="1" x14ac:dyDescent="0.3">
      <c r="A1946" s="371" t="s">
        <v>42</v>
      </c>
      <c r="B1946" t="s">
        <v>1285</v>
      </c>
      <c r="C1946" s="372">
        <v>347541</v>
      </c>
      <c r="D1946" s="388">
        <f>ROWS(C$5:C1946)</f>
        <v>1942</v>
      </c>
      <c r="E1946" s="388" t="str">
        <f>IF(_xlfn.IFNA(VLOOKUP(A1946,$AG$3:$AH$83,2,FALSE),"")='11.1'!$D$5,TXM!D1946,"")</f>
        <v/>
      </c>
      <c r="F1946" t="str">
        <f>IFERROR(SMALL($E$5:$E$9000,ROWS($E$5:E1946)),"")</f>
        <v/>
      </c>
      <c r="I1946" s="371" t="s">
        <v>150</v>
      </c>
      <c r="J1946" t="s">
        <v>999</v>
      </c>
      <c r="K1946" s="372">
        <v>21256</v>
      </c>
      <c r="L1946" s="388">
        <f>ROWS(K$5:K1946)</f>
        <v>1942</v>
      </c>
      <c r="M1946" s="388" t="str">
        <f>IF(_xlfn.IFNA(VLOOKUP(I1946,$AG$3:$AH$83,2,FALSE),"")='11.1'!$D$5,TXM!L1946,"")</f>
        <v/>
      </c>
      <c r="N1946" t="str">
        <f>IFERROR(SMALL($M$5:$M$9000,ROWS($M$5:M1946)),"")</f>
        <v/>
      </c>
      <c r="P1946" t="s">
        <v>42</v>
      </c>
      <c r="Q1946" t="s">
        <v>855</v>
      </c>
      <c r="R1946">
        <v>1500</v>
      </c>
      <c r="S1946" s="388">
        <f>ROWS(R$5:R1946)</f>
        <v>1942</v>
      </c>
      <c r="T1946" s="388" t="str">
        <f>IF(_xlfn.IFNA(VLOOKUP(P1946,$AG$3:$AH$83,2,FALSE),"")='11.1'!$D$5,TXM!S1946,"")</f>
        <v/>
      </c>
      <c r="U1946" t="str">
        <f>IFERROR(SMALL($T$5:$T$9000,ROWS($T$5:T1946)),"")</f>
        <v/>
      </c>
    </row>
    <row r="1947" spans="1:21" ht="14.4" customHeight="1" x14ac:dyDescent="0.3">
      <c r="A1947" s="371" t="s">
        <v>42</v>
      </c>
      <c r="B1947" t="s">
        <v>861</v>
      </c>
      <c r="C1947" s="372">
        <v>318310</v>
      </c>
      <c r="D1947" s="388">
        <f>ROWS(C$5:C1947)</f>
        <v>1943</v>
      </c>
      <c r="E1947" s="388" t="str">
        <f>IF(_xlfn.IFNA(VLOOKUP(A1947,$AG$3:$AH$83,2,FALSE),"")='11.1'!$D$5,TXM!D1947,"")</f>
        <v/>
      </c>
      <c r="F1947" t="str">
        <f>IFERROR(SMALL($E$5:$E$9000,ROWS($E$5:E1947)),"")</f>
        <v/>
      </c>
      <c r="I1947" s="371" t="s">
        <v>150</v>
      </c>
      <c r="J1947" t="s">
        <v>823</v>
      </c>
      <c r="K1947" s="372">
        <v>18568</v>
      </c>
      <c r="L1947" s="388">
        <f>ROWS(K$5:K1947)</f>
        <v>1943</v>
      </c>
      <c r="M1947" s="388" t="str">
        <f>IF(_xlfn.IFNA(VLOOKUP(I1947,$AG$3:$AH$83,2,FALSE),"")='11.1'!$D$5,TXM!L1947,"")</f>
        <v/>
      </c>
      <c r="N1947" t="str">
        <f>IFERROR(SMALL($M$5:$M$9000,ROWS($M$5:M1947)),"")</f>
        <v/>
      </c>
      <c r="P1947" t="s">
        <v>42</v>
      </c>
      <c r="Q1947" t="s">
        <v>867</v>
      </c>
      <c r="R1947">
        <v>1260</v>
      </c>
      <c r="S1947" s="388">
        <f>ROWS(R$5:R1947)</f>
        <v>1943</v>
      </c>
      <c r="T1947" s="388" t="str">
        <f>IF(_xlfn.IFNA(VLOOKUP(P1947,$AG$3:$AH$83,2,FALSE),"")='11.1'!$D$5,TXM!S1947,"")</f>
        <v/>
      </c>
      <c r="U1947" t="str">
        <f>IFERROR(SMALL($T$5:$T$9000,ROWS($T$5:T1947)),"")</f>
        <v/>
      </c>
    </row>
    <row r="1948" spans="1:21" ht="14.4" customHeight="1" x14ac:dyDescent="0.3">
      <c r="A1948" s="371" t="s">
        <v>42</v>
      </c>
      <c r="B1948" t="s">
        <v>98</v>
      </c>
      <c r="C1948" s="372">
        <v>277995</v>
      </c>
      <c r="D1948" s="388">
        <f>ROWS(C$5:C1948)</f>
        <v>1944</v>
      </c>
      <c r="E1948" s="388" t="str">
        <f>IF(_xlfn.IFNA(VLOOKUP(A1948,$AG$3:$AH$83,2,FALSE),"")='11.1'!$D$5,TXM!D1948,"")</f>
        <v/>
      </c>
      <c r="F1948" t="str">
        <f>IFERROR(SMALL($E$5:$E$9000,ROWS($E$5:E1948)),"")</f>
        <v/>
      </c>
      <c r="I1948" s="371" t="s">
        <v>150</v>
      </c>
      <c r="J1948" t="s">
        <v>99</v>
      </c>
      <c r="K1948" s="372">
        <v>18473</v>
      </c>
      <c r="L1948" s="388">
        <f>ROWS(K$5:K1948)</f>
        <v>1944</v>
      </c>
      <c r="M1948" s="388" t="str">
        <f>IF(_xlfn.IFNA(VLOOKUP(I1948,$AG$3:$AH$83,2,FALSE),"")='11.1'!$D$5,TXM!L1948,"")</f>
        <v/>
      </c>
      <c r="N1948" t="str">
        <f>IFERROR(SMALL($M$5:$M$9000,ROWS($M$5:M1948)),"")</f>
        <v/>
      </c>
      <c r="P1948" t="s">
        <v>42</v>
      </c>
      <c r="Q1948" t="s">
        <v>847</v>
      </c>
      <c r="R1948">
        <v>930</v>
      </c>
      <c r="S1948" s="388">
        <f>ROWS(R$5:R1948)</f>
        <v>1944</v>
      </c>
      <c r="T1948" s="388" t="str">
        <f>IF(_xlfn.IFNA(VLOOKUP(P1948,$AG$3:$AH$83,2,FALSE),"")='11.1'!$D$5,TXM!S1948,"")</f>
        <v/>
      </c>
      <c r="U1948" t="str">
        <f>IFERROR(SMALL($T$5:$T$9000,ROWS($T$5:T1948)),"")</f>
        <v/>
      </c>
    </row>
    <row r="1949" spans="1:21" ht="14.4" customHeight="1" x14ac:dyDescent="0.3">
      <c r="A1949" s="371" t="s">
        <v>42</v>
      </c>
      <c r="B1949" t="s">
        <v>1275</v>
      </c>
      <c r="C1949" s="372">
        <v>150675</v>
      </c>
      <c r="D1949" s="388">
        <f>ROWS(C$5:C1949)</f>
        <v>1945</v>
      </c>
      <c r="E1949" s="388" t="str">
        <f>IF(_xlfn.IFNA(VLOOKUP(A1949,$AG$3:$AH$83,2,FALSE),"")='11.1'!$D$5,TXM!D1949,"")</f>
        <v/>
      </c>
      <c r="F1949" t="str">
        <f>IFERROR(SMALL($E$5:$E$9000,ROWS($E$5:E1949)),"")</f>
        <v/>
      </c>
      <c r="I1949" s="371" t="s">
        <v>150</v>
      </c>
      <c r="J1949" t="s">
        <v>799</v>
      </c>
      <c r="K1949" s="372">
        <v>18448</v>
      </c>
      <c r="L1949" s="388">
        <f>ROWS(K$5:K1949)</f>
        <v>1945</v>
      </c>
      <c r="M1949" s="388" t="str">
        <f>IF(_xlfn.IFNA(VLOOKUP(I1949,$AG$3:$AH$83,2,FALSE),"")='11.1'!$D$5,TXM!L1949,"")</f>
        <v/>
      </c>
      <c r="N1949" t="str">
        <f>IFERROR(SMALL($M$5:$M$9000,ROWS($M$5:M1949)),"")</f>
        <v/>
      </c>
      <c r="P1949" t="s">
        <v>42</v>
      </c>
      <c r="Q1949" t="s">
        <v>1001</v>
      </c>
      <c r="R1949">
        <v>640</v>
      </c>
      <c r="S1949" s="388">
        <f>ROWS(R$5:R1949)</f>
        <v>1945</v>
      </c>
      <c r="T1949" s="388" t="str">
        <f>IF(_xlfn.IFNA(VLOOKUP(P1949,$AG$3:$AH$83,2,FALSE),"")='11.1'!$D$5,TXM!S1949,"")</f>
        <v/>
      </c>
      <c r="U1949" t="str">
        <f>IFERROR(SMALL($T$5:$T$9000,ROWS($T$5:T1949)),"")</f>
        <v/>
      </c>
    </row>
    <row r="1950" spans="1:21" ht="14.4" customHeight="1" x14ac:dyDescent="0.3">
      <c r="A1950" s="371" t="s">
        <v>42</v>
      </c>
      <c r="B1950" t="s">
        <v>797</v>
      </c>
      <c r="C1950" s="372">
        <v>150276</v>
      </c>
      <c r="D1950" s="388">
        <f>ROWS(C$5:C1950)</f>
        <v>1946</v>
      </c>
      <c r="E1950" s="388" t="str">
        <f>IF(_xlfn.IFNA(VLOOKUP(A1950,$AG$3:$AH$83,2,FALSE),"")='11.1'!$D$5,TXM!D1950,"")</f>
        <v/>
      </c>
      <c r="F1950" t="str">
        <f>IFERROR(SMALL($E$5:$E$9000,ROWS($E$5:E1950)),"")</f>
        <v/>
      </c>
      <c r="I1950" s="371" t="s">
        <v>150</v>
      </c>
      <c r="J1950" t="s">
        <v>793</v>
      </c>
      <c r="K1950" s="372">
        <v>11628</v>
      </c>
      <c r="L1950" s="388">
        <f>ROWS(K$5:K1950)</f>
        <v>1946</v>
      </c>
      <c r="M1950" s="388" t="str">
        <f>IF(_xlfn.IFNA(VLOOKUP(I1950,$AG$3:$AH$83,2,FALSE),"")='11.1'!$D$5,TXM!L1950,"")</f>
        <v/>
      </c>
      <c r="N1950" t="str">
        <f>IFERROR(SMALL($M$5:$M$9000,ROWS($M$5:M1950)),"")</f>
        <v/>
      </c>
      <c r="P1950" t="s">
        <v>42</v>
      </c>
      <c r="Q1950" t="s">
        <v>845</v>
      </c>
      <c r="R1950">
        <v>149</v>
      </c>
      <c r="S1950" s="388">
        <f>ROWS(R$5:R1950)</f>
        <v>1946</v>
      </c>
      <c r="T1950" s="388" t="str">
        <f>IF(_xlfn.IFNA(VLOOKUP(P1950,$AG$3:$AH$83,2,FALSE),"")='11.1'!$D$5,TXM!S1950,"")</f>
        <v/>
      </c>
      <c r="U1950" t="str">
        <f>IFERROR(SMALL($T$5:$T$9000,ROWS($T$5:T1950)),"")</f>
        <v/>
      </c>
    </row>
    <row r="1951" spans="1:21" ht="14.4" customHeight="1" x14ac:dyDescent="0.3">
      <c r="A1951" s="371" t="s">
        <v>42</v>
      </c>
      <c r="B1951" t="s">
        <v>773</v>
      </c>
      <c r="C1951" s="372">
        <v>127287</v>
      </c>
      <c r="D1951" s="388">
        <f>ROWS(C$5:C1951)</f>
        <v>1947</v>
      </c>
      <c r="E1951" s="388" t="str">
        <f>IF(_xlfn.IFNA(VLOOKUP(A1951,$AG$3:$AH$83,2,FALSE),"")='11.1'!$D$5,TXM!D1951,"")</f>
        <v/>
      </c>
      <c r="F1951" t="str">
        <f>IFERROR(SMALL($E$5:$E$9000,ROWS($E$5:E1951)),"")</f>
        <v/>
      </c>
      <c r="I1951" s="371" t="s">
        <v>150</v>
      </c>
      <c r="J1951" t="s">
        <v>1265</v>
      </c>
      <c r="K1951" s="372">
        <v>10159</v>
      </c>
      <c r="L1951" s="388">
        <f>ROWS(K$5:K1951)</f>
        <v>1947</v>
      </c>
      <c r="M1951" s="388" t="str">
        <f>IF(_xlfn.IFNA(VLOOKUP(I1951,$AG$3:$AH$83,2,FALSE),"")='11.1'!$D$5,TXM!L1951,"")</f>
        <v/>
      </c>
      <c r="N1951" t="str">
        <f>IFERROR(SMALL($M$5:$M$9000,ROWS($M$5:M1951)),"")</f>
        <v/>
      </c>
      <c r="P1951" t="s">
        <v>41</v>
      </c>
      <c r="Q1951" t="s">
        <v>96</v>
      </c>
      <c r="R1951">
        <v>4333238</v>
      </c>
      <c r="S1951" s="388">
        <f>ROWS(R$5:R1951)</f>
        <v>1947</v>
      </c>
      <c r="T1951" s="388" t="str">
        <f>IF(_xlfn.IFNA(VLOOKUP(P1951,$AG$3:$AH$83,2,FALSE),"")='11.1'!$D$5,TXM!S1951,"")</f>
        <v/>
      </c>
      <c r="U1951" t="str">
        <f>IFERROR(SMALL($T$5:$T$9000,ROWS($T$5:T1951)),"")</f>
        <v/>
      </c>
    </row>
    <row r="1952" spans="1:21" ht="14.4" customHeight="1" x14ac:dyDescent="0.3">
      <c r="A1952" s="371" t="s">
        <v>42</v>
      </c>
      <c r="B1952" t="s">
        <v>106</v>
      </c>
      <c r="C1952" s="372">
        <v>96973</v>
      </c>
      <c r="D1952" s="388">
        <f>ROWS(C$5:C1952)</f>
        <v>1948</v>
      </c>
      <c r="E1952" s="388" t="str">
        <f>IF(_xlfn.IFNA(VLOOKUP(A1952,$AG$3:$AH$83,2,FALSE),"")='11.1'!$D$5,TXM!D1952,"")</f>
        <v/>
      </c>
      <c r="F1952" t="str">
        <f>IFERROR(SMALL($E$5:$E$9000,ROWS($E$5:E1952)),"")</f>
        <v/>
      </c>
      <c r="I1952" s="371" t="s">
        <v>150</v>
      </c>
      <c r="J1952" t="s">
        <v>1252</v>
      </c>
      <c r="K1952" s="372">
        <v>10151</v>
      </c>
      <c r="L1952" s="388">
        <f>ROWS(K$5:K1952)</f>
        <v>1948</v>
      </c>
      <c r="M1952" s="388" t="str">
        <f>IF(_xlfn.IFNA(VLOOKUP(I1952,$AG$3:$AH$83,2,FALSE),"")='11.1'!$D$5,TXM!L1952,"")</f>
        <v/>
      </c>
      <c r="N1952" t="str">
        <f>IFERROR(SMALL($M$5:$M$9000,ROWS($M$5:M1952)),"")</f>
        <v/>
      </c>
      <c r="P1952" t="s">
        <v>41</v>
      </c>
      <c r="Q1952" t="s">
        <v>95</v>
      </c>
      <c r="R1952">
        <v>389929</v>
      </c>
      <c r="S1952" s="388">
        <f>ROWS(R$5:R1952)</f>
        <v>1948</v>
      </c>
      <c r="T1952" s="388" t="str">
        <f>IF(_xlfn.IFNA(VLOOKUP(P1952,$AG$3:$AH$83,2,FALSE),"")='11.1'!$D$5,TXM!S1952,"")</f>
        <v/>
      </c>
      <c r="U1952" t="str">
        <f>IFERROR(SMALL($T$5:$T$9000,ROWS($T$5:T1952)),"")</f>
        <v/>
      </c>
    </row>
    <row r="1953" spans="1:21" ht="14.4" customHeight="1" x14ac:dyDescent="0.3">
      <c r="A1953" s="371" t="s">
        <v>42</v>
      </c>
      <c r="B1953" t="s">
        <v>775</v>
      </c>
      <c r="C1953" s="372">
        <v>96683</v>
      </c>
      <c r="D1953" s="388">
        <f>ROWS(C$5:C1953)</f>
        <v>1949</v>
      </c>
      <c r="E1953" s="388" t="str">
        <f>IF(_xlfn.IFNA(VLOOKUP(A1953,$AG$3:$AH$83,2,FALSE),"")='11.1'!$D$5,TXM!D1953,"")</f>
        <v/>
      </c>
      <c r="F1953" t="str">
        <f>IFERROR(SMALL($E$5:$E$9000,ROWS($E$5:E1953)),"")</f>
        <v/>
      </c>
      <c r="I1953" s="371" t="s">
        <v>150</v>
      </c>
      <c r="J1953" t="s">
        <v>791</v>
      </c>
      <c r="K1953" s="372">
        <v>8600</v>
      </c>
      <c r="L1953" s="388">
        <f>ROWS(K$5:K1953)</f>
        <v>1949</v>
      </c>
      <c r="M1953" s="388" t="str">
        <f>IF(_xlfn.IFNA(VLOOKUP(I1953,$AG$3:$AH$83,2,FALSE),"")='11.1'!$D$5,TXM!L1953,"")</f>
        <v/>
      </c>
      <c r="N1953" t="str">
        <f>IFERROR(SMALL($M$5:$M$9000,ROWS($M$5:M1953)),"")</f>
        <v/>
      </c>
      <c r="P1953" t="s">
        <v>41</v>
      </c>
      <c r="Q1953" t="s">
        <v>107</v>
      </c>
      <c r="R1953">
        <v>197610</v>
      </c>
      <c r="S1953" s="388">
        <f>ROWS(R$5:R1953)</f>
        <v>1949</v>
      </c>
      <c r="T1953" s="388" t="str">
        <f>IF(_xlfn.IFNA(VLOOKUP(P1953,$AG$3:$AH$83,2,FALSE),"")='11.1'!$D$5,TXM!S1953,"")</f>
        <v/>
      </c>
      <c r="U1953" t="str">
        <f>IFERROR(SMALL($T$5:$T$9000,ROWS($T$5:T1953)),"")</f>
        <v/>
      </c>
    </row>
    <row r="1954" spans="1:21" ht="14.4" customHeight="1" x14ac:dyDescent="0.3">
      <c r="A1954" s="371" t="s">
        <v>42</v>
      </c>
      <c r="B1954" t="s">
        <v>795</v>
      </c>
      <c r="C1954" s="372">
        <v>79890</v>
      </c>
      <c r="D1954" s="388">
        <f>ROWS(C$5:C1954)</f>
        <v>1950</v>
      </c>
      <c r="E1954" s="388" t="str">
        <f>IF(_xlfn.IFNA(VLOOKUP(A1954,$AG$3:$AH$83,2,FALSE),"")='11.1'!$D$5,TXM!D1954,"")</f>
        <v/>
      </c>
      <c r="F1954" t="str">
        <f>IFERROR(SMALL($E$5:$E$9000,ROWS($E$5:E1954)),"")</f>
        <v/>
      </c>
      <c r="I1954" s="371" t="s">
        <v>150</v>
      </c>
      <c r="J1954" t="s">
        <v>94</v>
      </c>
      <c r="K1954" s="372">
        <v>7125</v>
      </c>
      <c r="L1954" s="388">
        <f>ROWS(K$5:K1954)</f>
        <v>1950</v>
      </c>
      <c r="M1954" s="388" t="str">
        <f>IF(_xlfn.IFNA(VLOOKUP(I1954,$AG$3:$AH$83,2,FALSE),"")='11.1'!$D$5,TXM!L1954,"")</f>
        <v/>
      </c>
      <c r="N1954" t="str">
        <f>IFERROR(SMALL($M$5:$M$9000,ROWS($M$5:M1954)),"")</f>
        <v/>
      </c>
      <c r="P1954" t="s">
        <v>41</v>
      </c>
      <c r="Q1954" t="s">
        <v>1006</v>
      </c>
      <c r="R1954">
        <v>173917</v>
      </c>
      <c r="S1954" s="388">
        <f>ROWS(R$5:R1954)</f>
        <v>1950</v>
      </c>
      <c r="T1954" s="388" t="str">
        <f>IF(_xlfn.IFNA(VLOOKUP(P1954,$AG$3:$AH$83,2,FALSE),"")='11.1'!$D$5,TXM!S1954,"")</f>
        <v/>
      </c>
      <c r="U1954" t="str">
        <f>IFERROR(SMALL($T$5:$T$9000,ROWS($T$5:T1954)),"")</f>
        <v/>
      </c>
    </row>
    <row r="1955" spans="1:21" ht="14.4" customHeight="1" x14ac:dyDescent="0.3">
      <c r="A1955" s="371" t="s">
        <v>42</v>
      </c>
      <c r="B1955" t="s">
        <v>1265</v>
      </c>
      <c r="C1955" s="372">
        <v>58695</v>
      </c>
      <c r="D1955" s="388">
        <f>ROWS(C$5:C1955)</f>
        <v>1951</v>
      </c>
      <c r="E1955" s="388" t="str">
        <f>IF(_xlfn.IFNA(VLOOKUP(A1955,$AG$3:$AH$83,2,FALSE),"")='11.1'!$D$5,TXM!D1955,"")</f>
        <v/>
      </c>
      <c r="F1955" t="str">
        <f>IFERROR(SMALL($E$5:$E$9000,ROWS($E$5:E1955)),"")</f>
        <v/>
      </c>
      <c r="I1955" s="371" t="s">
        <v>150</v>
      </c>
      <c r="J1955" t="s">
        <v>1285</v>
      </c>
      <c r="K1955" s="372">
        <v>6347</v>
      </c>
      <c r="L1955" s="388">
        <f>ROWS(K$5:K1955)</f>
        <v>1951</v>
      </c>
      <c r="M1955" s="388" t="str">
        <f>IF(_xlfn.IFNA(VLOOKUP(I1955,$AG$3:$AH$83,2,FALSE),"")='11.1'!$D$5,TXM!L1955,"")</f>
        <v/>
      </c>
      <c r="N1955" t="str">
        <f>IFERROR(SMALL($M$5:$M$9000,ROWS($M$5:M1955)),"")</f>
        <v/>
      </c>
      <c r="P1955" t="s">
        <v>41</v>
      </c>
      <c r="Q1955" t="s">
        <v>1000</v>
      </c>
      <c r="R1955">
        <v>171250</v>
      </c>
      <c r="S1955" s="388">
        <f>ROWS(R$5:R1955)</f>
        <v>1951</v>
      </c>
      <c r="T1955" s="388" t="str">
        <f>IF(_xlfn.IFNA(VLOOKUP(P1955,$AG$3:$AH$83,2,FALSE),"")='11.1'!$D$5,TXM!S1955,"")</f>
        <v/>
      </c>
      <c r="U1955" t="str">
        <f>IFERROR(SMALL($T$5:$T$9000,ROWS($T$5:T1955)),"")</f>
        <v/>
      </c>
    </row>
    <row r="1956" spans="1:21" ht="14.4" customHeight="1" x14ac:dyDescent="0.3">
      <c r="A1956" s="371" t="s">
        <v>42</v>
      </c>
      <c r="B1956" t="s">
        <v>835</v>
      </c>
      <c r="C1956" s="372">
        <v>45731</v>
      </c>
      <c r="D1956" s="388">
        <f>ROWS(C$5:C1956)</f>
        <v>1952</v>
      </c>
      <c r="E1956" s="388" t="str">
        <f>IF(_xlfn.IFNA(VLOOKUP(A1956,$AG$3:$AH$83,2,FALSE),"")='11.1'!$D$5,TXM!D1956,"")</f>
        <v/>
      </c>
      <c r="F1956" t="str">
        <f>IFERROR(SMALL($E$5:$E$9000,ROWS($E$5:E1956)),"")</f>
        <v/>
      </c>
      <c r="I1956" s="371" t="s">
        <v>150</v>
      </c>
      <c r="J1956" t="s">
        <v>825</v>
      </c>
      <c r="K1956" s="372">
        <v>4416</v>
      </c>
      <c r="L1956" s="388">
        <f>ROWS(K$5:K1956)</f>
        <v>1952</v>
      </c>
      <c r="M1956" s="388" t="str">
        <f>IF(_xlfn.IFNA(VLOOKUP(I1956,$AG$3:$AH$83,2,FALSE),"")='11.1'!$D$5,TXM!L1956,"")</f>
        <v/>
      </c>
      <c r="N1956" t="str">
        <f>IFERROR(SMALL($M$5:$M$9000,ROWS($M$5:M1956)),"")</f>
        <v/>
      </c>
      <c r="P1956" t="s">
        <v>41</v>
      </c>
      <c r="Q1956" t="s">
        <v>867</v>
      </c>
      <c r="R1956">
        <v>160000</v>
      </c>
      <c r="S1956" s="388">
        <f>ROWS(R$5:R1956)</f>
        <v>1952</v>
      </c>
      <c r="T1956" s="388" t="str">
        <f>IF(_xlfn.IFNA(VLOOKUP(P1956,$AG$3:$AH$83,2,FALSE),"")='11.1'!$D$5,TXM!S1956,"")</f>
        <v/>
      </c>
      <c r="U1956" t="str">
        <f>IFERROR(SMALL($T$5:$T$9000,ROWS($T$5:T1956)),"")</f>
        <v/>
      </c>
    </row>
    <row r="1957" spans="1:21" ht="14.4" customHeight="1" x14ac:dyDescent="0.3">
      <c r="A1957" s="371" t="s">
        <v>42</v>
      </c>
      <c r="B1957" t="s">
        <v>843</v>
      </c>
      <c r="C1957" s="372">
        <v>1370</v>
      </c>
      <c r="D1957" s="388">
        <f>ROWS(C$5:C1957)</f>
        <v>1953</v>
      </c>
      <c r="E1957" s="388" t="str">
        <f>IF(_xlfn.IFNA(VLOOKUP(A1957,$AG$3:$AH$83,2,FALSE),"")='11.1'!$D$5,TXM!D1957,"")</f>
        <v/>
      </c>
      <c r="F1957" t="str">
        <f>IFERROR(SMALL($E$5:$E$9000,ROWS($E$5:E1957)),"")</f>
        <v/>
      </c>
      <c r="I1957" s="371" t="s">
        <v>150</v>
      </c>
      <c r="J1957" t="s">
        <v>1318</v>
      </c>
      <c r="K1957" s="372">
        <v>4322</v>
      </c>
      <c r="L1957" s="388">
        <f>ROWS(K$5:K1957)</f>
        <v>1953</v>
      </c>
      <c r="M1957" s="388" t="str">
        <f>IF(_xlfn.IFNA(VLOOKUP(I1957,$AG$3:$AH$83,2,FALSE),"")='11.1'!$D$5,TXM!L1957,"")</f>
        <v/>
      </c>
      <c r="N1957" t="str">
        <f>IFERROR(SMALL($M$5:$M$9000,ROWS($M$5:M1957)),"")</f>
        <v/>
      </c>
      <c r="P1957" t="s">
        <v>41</v>
      </c>
      <c r="Q1957" t="s">
        <v>1240</v>
      </c>
      <c r="R1957">
        <v>98438</v>
      </c>
      <c r="S1957" s="388">
        <f>ROWS(R$5:R1957)</f>
        <v>1953</v>
      </c>
      <c r="T1957" s="388" t="str">
        <f>IF(_xlfn.IFNA(VLOOKUP(P1957,$AG$3:$AH$83,2,FALSE),"")='11.1'!$D$5,TXM!S1957,"")</f>
        <v/>
      </c>
      <c r="U1957" t="str">
        <f>IFERROR(SMALL($T$5:$T$9000,ROWS($T$5:T1957)),"")</f>
        <v/>
      </c>
    </row>
    <row r="1958" spans="1:21" ht="14.4" customHeight="1" x14ac:dyDescent="0.3">
      <c r="A1958" s="371" t="s">
        <v>42</v>
      </c>
      <c r="B1958" t="s">
        <v>1240</v>
      </c>
      <c r="C1958" s="372">
        <v>202</v>
      </c>
      <c r="D1958" s="388">
        <f>ROWS(C$5:C1958)</f>
        <v>1954</v>
      </c>
      <c r="E1958" s="388" t="str">
        <f>IF(_xlfn.IFNA(VLOOKUP(A1958,$AG$3:$AH$83,2,FALSE),"")='11.1'!$D$5,TXM!D1958,"")</f>
        <v/>
      </c>
      <c r="F1958" t="str">
        <f>IFERROR(SMALL($E$5:$E$9000,ROWS($E$5:E1958)),"")</f>
        <v/>
      </c>
      <c r="I1958" s="371" t="s">
        <v>150</v>
      </c>
      <c r="J1958" t="s">
        <v>813</v>
      </c>
      <c r="K1958" s="372">
        <v>3750</v>
      </c>
      <c r="L1958" s="388">
        <f>ROWS(K$5:K1958)</f>
        <v>1954</v>
      </c>
      <c r="M1958" s="388" t="str">
        <f>IF(_xlfn.IFNA(VLOOKUP(I1958,$AG$3:$AH$83,2,FALSE),"")='11.1'!$D$5,TXM!L1958,"")</f>
        <v/>
      </c>
      <c r="N1958" t="str">
        <f>IFERROR(SMALL($M$5:$M$9000,ROWS($M$5:M1958)),"")</f>
        <v/>
      </c>
      <c r="P1958" t="s">
        <v>41</v>
      </c>
      <c r="Q1958" t="s">
        <v>823</v>
      </c>
      <c r="R1958">
        <v>78395</v>
      </c>
      <c r="S1958" s="388">
        <f>ROWS(R$5:R1958)</f>
        <v>1954</v>
      </c>
      <c r="T1958" s="388" t="str">
        <f>IF(_xlfn.IFNA(VLOOKUP(P1958,$AG$3:$AH$83,2,FALSE),"")='11.1'!$D$5,TXM!S1958,"")</f>
        <v/>
      </c>
      <c r="U1958" t="str">
        <f>IFERROR(SMALL($T$5:$T$9000,ROWS($T$5:T1958)),"")</f>
        <v/>
      </c>
    </row>
    <row r="1959" spans="1:21" ht="14.4" customHeight="1" x14ac:dyDescent="0.3">
      <c r="A1959" s="371" t="s">
        <v>41</v>
      </c>
      <c r="B1959" t="s">
        <v>783</v>
      </c>
      <c r="C1959" s="372">
        <v>2008905514</v>
      </c>
      <c r="D1959" s="388">
        <f>ROWS(C$5:C1959)</f>
        <v>1955</v>
      </c>
      <c r="E1959" s="388" t="str">
        <f>IF(_xlfn.IFNA(VLOOKUP(A1959,$AG$3:$AH$83,2,FALSE),"")='11.1'!$D$5,TXM!D1959,"")</f>
        <v/>
      </c>
      <c r="F1959" t="str">
        <f>IFERROR(SMALL($E$5:$E$9000,ROWS($E$5:E1959)),"")</f>
        <v/>
      </c>
      <c r="I1959" s="371" t="s">
        <v>150</v>
      </c>
      <c r="J1959" t="s">
        <v>102</v>
      </c>
      <c r="K1959" s="372">
        <v>3319</v>
      </c>
      <c r="L1959" s="388">
        <f>ROWS(K$5:K1959)</f>
        <v>1955</v>
      </c>
      <c r="M1959" s="388" t="str">
        <f>IF(_xlfn.IFNA(VLOOKUP(I1959,$AG$3:$AH$83,2,FALSE),"")='11.1'!$D$5,TXM!L1959,"")</f>
        <v/>
      </c>
      <c r="N1959" t="str">
        <f>IFERROR(SMALL($M$5:$M$9000,ROWS($M$5:M1959)),"")</f>
        <v/>
      </c>
      <c r="P1959" t="s">
        <v>41</v>
      </c>
      <c r="Q1959" t="s">
        <v>99</v>
      </c>
      <c r="R1959">
        <v>60259</v>
      </c>
      <c r="S1959" s="388">
        <f>ROWS(R$5:R1959)</f>
        <v>1955</v>
      </c>
      <c r="T1959" s="388" t="str">
        <f>IF(_xlfn.IFNA(VLOOKUP(P1959,$AG$3:$AH$83,2,FALSE),"")='11.1'!$D$5,TXM!S1959,"")</f>
        <v/>
      </c>
      <c r="U1959" t="str">
        <f>IFERROR(SMALL($T$5:$T$9000,ROWS($T$5:T1959)),"")</f>
        <v/>
      </c>
    </row>
    <row r="1960" spans="1:21" ht="14.4" customHeight="1" x14ac:dyDescent="0.3">
      <c r="A1960" s="371" t="s">
        <v>41</v>
      </c>
      <c r="B1960" t="s">
        <v>1000</v>
      </c>
      <c r="C1960" s="372">
        <v>199078728</v>
      </c>
      <c r="D1960" s="388">
        <f>ROWS(C$5:C1960)</f>
        <v>1956</v>
      </c>
      <c r="E1960" s="388" t="str">
        <f>IF(_xlfn.IFNA(VLOOKUP(A1960,$AG$3:$AH$83,2,FALSE),"")='11.1'!$D$5,TXM!D1960,"")</f>
        <v/>
      </c>
      <c r="F1960" t="str">
        <f>IFERROR(SMALL($E$5:$E$9000,ROWS($E$5:E1960)),"")</f>
        <v/>
      </c>
      <c r="I1960" s="371" t="s">
        <v>150</v>
      </c>
      <c r="J1960" t="s">
        <v>1003</v>
      </c>
      <c r="K1960" s="372">
        <v>3161</v>
      </c>
      <c r="L1960" s="388">
        <f>ROWS(K$5:K1960)</f>
        <v>1956</v>
      </c>
      <c r="M1960" s="388" t="str">
        <f>IF(_xlfn.IFNA(VLOOKUP(I1960,$AG$3:$AH$83,2,FALSE),"")='11.1'!$D$5,TXM!L1960,"")</f>
        <v/>
      </c>
      <c r="N1960" t="str">
        <f>IFERROR(SMALL($M$5:$M$9000,ROWS($M$5:M1960)),"")</f>
        <v/>
      </c>
      <c r="P1960" t="s">
        <v>41</v>
      </c>
      <c r="Q1960" t="s">
        <v>855</v>
      </c>
      <c r="R1960">
        <v>54500</v>
      </c>
      <c r="S1960" s="388">
        <f>ROWS(R$5:R1960)</f>
        <v>1956</v>
      </c>
      <c r="T1960" s="388" t="str">
        <f>IF(_xlfn.IFNA(VLOOKUP(P1960,$AG$3:$AH$83,2,FALSE),"")='11.1'!$D$5,TXM!S1960,"")</f>
        <v/>
      </c>
      <c r="U1960" t="str">
        <f>IFERROR(SMALL($T$5:$T$9000,ROWS($T$5:T1960)),"")</f>
        <v/>
      </c>
    </row>
    <row r="1961" spans="1:21" ht="14.4" customHeight="1" x14ac:dyDescent="0.3">
      <c r="A1961" s="371" t="s">
        <v>41</v>
      </c>
      <c r="B1961" t="s">
        <v>779</v>
      </c>
      <c r="C1961" s="372">
        <v>93729802</v>
      </c>
      <c r="D1961" s="388">
        <f>ROWS(C$5:C1961)</f>
        <v>1957</v>
      </c>
      <c r="E1961" s="388" t="str">
        <f>IF(_xlfn.IFNA(VLOOKUP(A1961,$AG$3:$AH$83,2,FALSE),"")='11.1'!$D$5,TXM!D1961,"")</f>
        <v/>
      </c>
      <c r="F1961" t="str">
        <f>IFERROR(SMALL($E$5:$E$9000,ROWS($E$5:E1961)),"")</f>
        <v/>
      </c>
      <c r="I1961" s="371" t="s">
        <v>150</v>
      </c>
      <c r="J1961" t="s">
        <v>867</v>
      </c>
      <c r="K1961" s="372">
        <v>2161</v>
      </c>
      <c r="L1961" s="388">
        <f>ROWS(K$5:K1961)</f>
        <v>1957</v>
      </c>
      <c r="M1961" s="388" t="str">
        <f>IF(_xlfn.IFNA(VLOOKUP(I1961,$AG$3:$AH$83,2,FALSE),"")='11.1'!$D$5,TXM!L1961,"")</f>
        <v/>
      </c>
      <c r="N1961" t="str">
        <f>IFERROR(SMALL($M$5:$M$9000,ROWS($M$5:M1961)),"")</f>
        <v/>
      </c>
      <c r="P1961" t="s">
        <v>41</v>
      </c>
      <c r="Q1961" t="s">
        <v>1285</v>
      </c>
      <c r="R1961">
        <v>38750</v>
      </c>
      <c r="S1961" s="388">
        <f>ROWS(R$5:R1961)</f>
        <v>1957</v>
      </c>
      <c r="T1961" s="388" t="str">
        <f>IF(_xlfn.IFNA(VLOOKUP(P1961,$AG$3:$AH$83,2,FALSE),"")='11.1'!$D$5,TXM!S1961,"")</f>
        <v/>
      </c>
      <c r="U1961" t="str">
        <f>IFERROR(SMALL($T$5:$T$9000,ROWS($T$5:T1961)),"")</f>
        <v/>
      </c>
    </row>
    <row r="1962" spans="1:21" ht="14.4" customHeight="1" x14ac:dyDescent="0.3">
      <c r="A1962" s="371" t="s">
        <v>41</v>
      </c>
      <c r="B1962" t="s">
        <v>787</v>
      </c>
      <c r="C1962" s="372">
        <v>2576250</v>
      </c>
      <c r="D1962" s="388">
        <f>ROWS(C$5:C1962)</f>
        <v>1958</v>
      </c>
      <c r="E1962" s="388" t="str">
        <f>IF(_xlfn.IFNA(VLOOKUP(A1962,$AG$3:$AH$83,2,FALSE),"")='11.1'!$D$5,TXM!D1962,"")</f>
        <v/>
      </c>
      <c r="F1962" t="str">
        <f>IFERROR(SMALL($E$5:$E$9000,ROWS($E$5:E1962)),"")</f>
        <v/>
      </c>
      <c r="I1962" s="371" t="s">
        <v>150</v>
      </c>
      <c r="J1962" t="s">
        <v>843</v>
      </c>
      <c r="K1962" s="372">
        <v>1441</v>
      </c>
      <c r="L1962" s="388">
        <f>ROWS(K$5:K1962)</f>
        <v>1958</v>
      </c>
      <c r="M1962" s="388" t="str">
        <f>IF(_xlfn.IFNA(VLOOKUP(I1962,$AG$3:$AH$83,2,FALSE),"")='11.1'!$D$5,TXM!L1962,"")</f>
        <v/>
      </c>
      <c r="N1962" t="str">
        <f>IFERROR(SMALL($M$5:$M$9000,ROWS($M$5:M1962)),"")</f>
        <v/>
      </c>
      <c r="P1962" t="s">
        <v>41</v>
      </c>
      <c r="Q1962" t="s">
        <v>821</v>
      </c>
      <c r="R1962">
        <v>37235</v>
      </c>
      <c r="S1962" s="388">
        <f>ROWS(R$5:R1962)</f>
        <v>1958</v>
      </c>
      <c r="T1962" s="388" t="str">
        <f>IF(_xlfn.IFNA(VLOOKUP(P1962,$AG$3:$AH$83,2,FALSE),"")='11.1'!$D$5,TXM!S1962,"")</f>
        <v/>
      </c>
      <c r="U1962" t="str">
        <f>IFERROR(SMALL($T$5:$T$9000,ROWS($T$5:T1962)),"")</f>
        <v/>
      </c>
    </row>
    <row r="1963" spans="1:21" ht="14.4" customHeight="1" x14ac:dyDescent="0.3">
      <c r="A1963" s="371" t="s">
        <v>41</v>
      </c>
      <c r="B1963" t="s">
        <v>861</v>
      </c>
      <c r="C1963" s="372">
        <v>939456</v>
      </c>
      <c r="D1963" s="388">
        <f>ROWS(C$5:C1963)</f>
        <v>1959</v>
      </c>
      <c r="E1963" s="388" t="str">
        <f>IF(_xlfn.IFNA(VLOOKUP(A1963,$AG$3:$AH$83,2,FALSE),"")='11.1'!$D$5,TXM!D1963,"")</f>
        <v/>
      </c>
      <c r="F1963" t="str">
        <f>IFERROR(SMALL($E$5:$E$9000,ROWS($E$5:E1963)),"")</f>
        <v/>
      </c>
      <c r="I1963" s="371" t="s">
        <v>150</v>
      </c>
      <c r="J1963" t="s">
        <v>1000</v>
      </c>
      <c r="K1963" s="372">
        <v>1171</v>
      </c>
      <c r="L1963" s="388">
        <f>ROWS(K$5:K1963)</f>
        <v>1959</v>
      </c>
      <c r="M1963" s="388" t="str">
        <f>IF(_xlfn.IFNA(VLOOKUP(I1963,$AG$3:$AH$83,2,FALSE),"")='11.1'!$D$5,TXM!L1963,"")</f>
        <v/>
      </c>
      <c r="N1963" t="str">
        <f>IFERROR(SMALL($M$5:$M$9000,ROWS($M$5:M1963)),"")</f>
        <v/>
      </c>
      <c r="P1963" t="s">
        <v>41</v>
      </c>
      <c r="Q1963" t="s">
        <v>97</v>
      </c>
      <c r="R1963">
        <v>31575</v>
      </c>
      <c r="S1963" s="388">
        <f>ROWS(R$5:R1963)</f>
        <v>1959</v>
      </c>
      <c r="T1963" s="388" t="str">
        <f>IF(_xlfn.IFNA(VLOOKUP(P1963,$AG$3:$AH$83,2,FALSE),"")='11.1'!$D$5,TXM!S1963,"")</f>
        <v/>
      </c>
      <c r="U1963" t="str">
        <f>IFERROR(SMALL($T$5:$T$9000,ROWS($T$5:T1963)),"")</f>
        <v/>
      </c>
    </row>
    <row r="1964" spans="1:21" ht="14.4" customHeight="1" x14ac:dyDescent="0.3">
      <c r="A1964" s="371" t="s">
        <v>41</v>
      </c>
      <c r="B1964" t="s">
        <v>773</v>
      </c>
      <c r="C1964" s="372">
        <v>96599</v>
      </c>
      <c r="D1964" s="388">
        <f>ROWS(C$5:C1964)</f>
        <v>1960</v>
      </c>
      <c r="E1964" s="388" t="str">
        <f>IF(_xlfn.IFNA(VLOOKUP(A1964,$AG$3:$AH$83,2,FALSE),"")='11.1'!$D$5,TXM!D1964,"")</f>
        <v/>
      </c>
      <c r="F1964" t="str">
        <f>IFERROR(SMALL($E$5:$E$9000,ROWS($E$5:E1964)),"")</f>
        <v/>
      </c>
      <c r="I1964" s="371" t="s">
        <v>150</v>
      </c>
      <c r="J1964" t="s">
        <v>827</v>
      </c>
      <c r="K1964" s="372">
        <v>1112</v>
      </c>
      <c r="L1964" s="388">
        <f>ROWS(K$5:K1964)</f>
        <v>1960</v>
      </c>
      <c r="M1964" s="388" t="str">
        <f>IF(_xlfn.IFNA(VLOOKUP(I1964,$AG$3:$AH$83,2,FALSE),"")='11.1'!$D$5,TXM!L1964,"")</f>
        <v/>
      </c>
      <c r="N1964" t="str">
        <f>IFERROR(SMALL($M$5:$M$9000,ROWS($M$5:M1964)),"")</f>
        <v/>
      </c>
      <c r="P1964" t="s">
        <v>41</v>
      </c>
      <c r="Q1964" t="s">
        <v>789</v>
      </c>
      <c r="R1964">
        <v>31275</v>
      </c>
      <c r="S1964" s="388">
        <f>ROWS(R$5:R1964)</f>
        <v>1960</v>
      </c>
      <c r="T1964" s="388" t="str">
        <f>IF(_xlfn.IFNA(VLOOKUP(P1964,$AG$3:$AH$83,2,FALSE),"")='11.1'!$D$5,TXM!S1964,"")</f>
        <v/>
      </c>
      <c r="U1964" t="str">
        <f>IFERROR(SMALL($T$5:$T$9000,ROWS($T$5:T1964)),"")</f>
        <v/>
      </c>
    </row>
    <row r="1965" spans="1:21" ht="14.4" customHeight="1" x14ac:dyDescent="0.3">
      <c r="A1965" s="371" t="s">
        <v>41</v>
      </c>
      <c r="B1965" t="s">
        <v>95</v>
      </c>
      <c r="C1965" s="372">
        <v>47500</v>
      </c>
      <c r="D1965" s="388">
        <f>ROWS(C$5:C1965)</f>
        <v>1961</v>
      </c>
      <c r="E1965" s="388" t="str">
        <f>IF(_xlfn.IFNA(VLOOKUP(A1965,$AG$3:$AH$83,2,FALSE),"")='11.1'!$D$5,TXM!D1965,"")</f>
        <v/>
      </c>
      <c r="F1965" t="str">
        <f>IFERROR(SMALL($E$5:$E$9000,ROWS($E$5:E1965)),"")</f>
        <v/>
      </c>
      <c r="I1965" s="371" t="s">
        <v>150</v>
      </c>
      <c r="J1965" t="s">
        <v>98</v>
      </c>
      <c r="K1965" s="372">
        <v>865</v>
      </c>
      <c r="L1965" s="388">
        <f>ROWS(K$5:K1965)</f>
        <v>1961</v>
      </c>
      <c r="M1965" s="388" t="str">
        <f>IF(_xlfn.IFNA(VLOOKUP(I1965,$AG$3:$AH$83,2,FALSE),"")='11.1'!$D$5,TXM!L1965,"")</f>
        <v/>
      </c>
      <c r="N1965" t="str">
        <f>IFERROR(SMALL($M$5:$M$9000,ROWS($M$5:M1965)),"")</f>
        <v/>
      </c>
      <c r="P1965" t="s">
        <v>41</v>
      </c>
      <c r="Q1965" t="s">
        <v>1365</v>
      </c>
      <c r="R1965">
        <v>23700</v>
      </c>
      <c r="S1965" s="388">
        <f>ROWS(R$5:R1965)</f>
        <v>1961</v>
      </c>
      <c r="T1965" s="388" t="str">
        <f>IF(_xlfn.IFNA(VLOOKUP(P1965,$AG$3:$AH$83,2,FALSE),"")='11.1'!$D$5,TXM!S1965,"")</f>
        <v/>
      </c>
      <c r="U1965" t="str">
        <f>IFERROR(SMALL($T$5:$T$9000,ROWS($T$5:T1965)),"")</f>
        <v/>
      </c>
    </row>
    <row r="1966" spans="1:21" ht="14.4" customHeight="1" x14ac:dyDescent="0.3">
      <c r="A1966" s="371" t="s">
        <v>41</v>
      </c>
      <c r="B1966" t="s">
        <v>106</v>
      </c>
      <c r="C1966" s="372">
        <v>37118</v>
      </c>
      <c r="D1966" s="388">
        <f>ROWS(C$5:C1966)</f>
        <v>1962</v>
      </c>
      <c r="E1966" s="388" t="str">
        <f>IF(_xlfn.IFNA(VLOOKUP(A1966,$AG$3:$AH$83,2,FALSE),"")='11.1'!$D$5,TXM!D1966,"")</f>
        <v/>
      </c>
      <c r="F1966" t="str">
        <f>IFERROR(SMALL($E$5:$E$9000,ROWS($E$5:E1966)),"")</f>
        <v/>
      </c>
      <c r="I1966" s="371" t="s">
        <v>150</v>
      </c>
      <c r="J1966" t="s">
        <v>1240</v>
      </c>
      <c r="K1966" s="372">
        <v>550</v>
      </c>
      <c r="L1966" s="388">
        <f>ROWS(K$5:K1966)</f>
        <v>1962</v>
      </c>
      <c r="M1966" s="388" t="str">
        <f>IF(_xlfn.IFNA(VLOOKUP(I1966,$AG$3:$AH$83,2,FALSE),"")='11.1'!$D$5,TXM!L1966,"")</f>
        <v/>
      </c>
      <c r="N1966" t="str">
        <f>IFERROR(SMALL($M$5:$M$9000,ROWS($M$5:M1966)),"")</f>
        <v/>
      </c>
      <c r="P1966" t="s">
        <v>41</v>
      </c>
      <c r="Q1966" t="s">
        <v>837</v>
      </c>
      <c r="R1966">
        <v>16600</v>
      </c>
      <c r="S1966" s="388">
        <f>ROWS(R$5:R1966)</f>
        <v>1962</v>
      </c>
      <c r="T1966" s="388" t="str">
        <f>IF(_xlfn.IFNA(VLOOKUP(P1966,$AG$3:$AH$83,2,FALSE),"")='11.1'!$D$5,TXM!S1966,"")</f>
        <v/>
      </c>
      <c r="U1966" t="str">
        <f>IFERROR(SMALL($T$5:$T$9000,ROWS($T$5:T1966)),"")</f>
        <v/>
      </c>
    </row>
    <row r="1967" spans="1:21" ht="14.4" customHeight="1" x14ac:dyDescent="0.3">
      <c r="A1967" s="371" t="s">
        <v>41</v>
      </c>
      <c r="B1967" t="s">
        <v>1006</v>
      </c>
      <c r="C1967" s="372">
        <v>2022</v>
      </c>
      <c r="D1967" s="388">
        <f>ROWS(C$5:C1967)</f>
        <v>1963</v>
      </c>
      <c r="E1967" s="388" t="str">
        <f>IF(_xlfn.IFNA(VLOOKUP(A1967,$AG$3:$AH$83,2,FALSE),"")='11.1'!$D$5,TXM!D1967,"")</f>
        <v/>
      </c>
      <c r="F1967" t="str">
        <f>IFERROR(SMALL($E$5:$E$9000,ROWS($E$5:E1967)),"")</f>
        <v/>
      </c>
      <c r="I1967" s="371" t="s">
        <v>150</v>
      </c>
      <c r="J1967" t="s">
        <v>104</v>
      </c>
      <c r="K1967" s="372">
        <v>19</v>
      </c>
      <c r="L1967" s="388">
        <f>ROWS(K$5:K1967)</f>
        <v>1963</v>
      </c>
      <c r="M1967" s="388" t="str">
        <f>IF(_xlfn.IFNA(VLOOKUP(I1967,$AG$3:$AH$83,2,FALSE),"")='11.1'!$D$5,TXM!L1967,"")</f>
        <v/>
      </c>
      <c r="N1967" t="str">
        <f>IFERROR(SMALL($M$5:$M$9000,ROWS($M$5:M1967)),"")</f>
        <v/>
      </c>
      <c r="P1967" t="s">
        <v>41</v>
      </c>
      <c r="Q1967" t="s">
        <v>791</v>
      </c>
      <c r="R1967">
        <v>13365</v>
      </c>
      <c r="S1967" s="388">
        <f>ROWS(R$5:R1967)</f>
        <v>1963</v>
      </c>
      <c r="T1967" s="388" t="str">
        <f>IF(_xlfn.IFNA(VLOOKUP(P1967,$AG$3:$AH$83,2,FALSE),"")='11.1'!$D$5,TXM!S1967,"")</f>
        <v/>
      </c>
      <c r="U1967" t="str">
        <f>IFERROR(SMALL($T$5:$T$9000,ROWS($T$5:T1967)),"")</f>
        <v/>
      </c>
    </row>
    <row r="1968" spans="1:21" ht="14.4" customHeight="1" x14ac:dyDescent="0.3">
      <c r="A1968" s="371" t="s">
        <v>56</v>
      </c>
      <c r="B1968" t="s">
        <v>1000</v>
      </c>
      <c r="C1968" s="372">
        <v>566734047</v>
      </c>
      <c r="D1968" s="388">
        <f>ROWS(C$5:C1968)</f>
        <v>1964</v>
      </c>
      <c r="E1968" s="388" t="str">
        <f>IF(_xlfn.IFNA(VLOOKUP(A1968,$AG$3:$AH$83,2,FALSE),"")='11.1'!$D$5,TXM!D1968,"")</f>
        <v/>
      </c>
      <c r="F1968" t="str">
        <f>IFERROR(SMALL($E$5:$E$9000,ROWS($E$5:E1968)),"")</f>
        <v/>
      </c>
      <c r="I1968" s="371" t="s">
        <v>141</v>
      </c>
      <c r="J1968" t="s">
        <v>171</v>
      </c>
      <c r="K1968" s="372">
        <v>1793555882</v>
      </c>
      <c r="L1968" s="388">
        <f>ROWS(K$5:K1968)</f>
        <v>1964</v>
      </c>
      <c r="M1968" s="388" t="str">
        <f>IF(_xlfn.IFNA(VLOOKUP(I1968,$AG$3:$AH$83,2,FALSE),"")='11.1'!$D$5,TXM!L1968,"")</f>
        <v/>
      </c>
      <c r="N1968" t="str">
        <f>IFERROR(SMALL($M$5:$M$9000,ROWS($M$5:M1968)),"")</f>
        <v/>
      </c>
      <c r="P1968" t="s">
        <v>41</v>
      </c>
      <c r="Q1968" t="s">
        <v>863</v>
      </c>
      <c r="R1968">
        <v>11292</v>
      </c>
      <c r="S1968" s="388">
        <f>ROWS(R$5:R1968)</f>
        <v>1964</v>
      </c>
      <c r="T1968" s="388" t="str">
        <f>IF(_xlfn.IFNA(VLOOKUP(P1968,$AG$3:$AH$83,2,FALSE),"")='11.1'!$D$5,TXM!S1968,"")</f>
        <v/>
      </c>
      <c r="U1968" t="str">
        <f>IFERROR(SMALL($T$5:$T$9000,ROWS($T$5:T1968)),"")</f>
        <v/>
      </c>
    </row>
    <row r="1969" spans="1:21" ht="14.4" customHeight="1" x14ac:dyDescent="0.3">
      <c r="A1969" s="371" t="s">
        <v>56</v>
      </c>
      <c r="B1969" t="s">
        <v>849</v>
      </c>
      <c r="C1969" s="372">
        <v>86163043</v>
      </c>
      <c r="D1969" s="388">
        <f>ROWS(C$5:C1969)</f>
        <v>1965</v>
      </c>
      <c r="E1969" s="388" t="str">
        <f>IF(_xlfn.IFNA(VLOOKUP(A1969,$AG$3:$AH$83,2,FALSE),"")='11.1'!$D$5,TXM!D1969,"")</f>
        <v/>
      </c>
      <c r="F1969" t="str">
        <f>IFERROR(SMALL($E$5:$E$9000,ROWS($E$5:E1969)),"")</f>
        <v/>
      </c>
      <c r="I1969" s="371" t="s">
        <v>141</v>
      </c>
      <c r="J1969" t="s">
        <v>99</v>
      </c>
      <c r="K1969" s="372">
        <v>133963784</v>
      </c>
      <c r="L1969" s="388">
        <f>ROWS(K$5:K1969)</f>
        <v>1965</v>
      </c>
      <c r="M1969" s="388" t="str">
        <f>IF(_xlfn.IFNA(VLOOKUP(I1969,$AG$3:$AH$83,2,FALSE),"")='11.1'!$D$5,TXM!L1969,"")</f>
        <v/>
      </c>
      <c r="N1969" t="str">
        <f>IFERROR(SMALL($M$5:$M$9000,ROWS($M$5:M1969)),"")</f>
        <v/>
      </c>
      <c r="P1969" t="s">
        <v>41</v>
      </c>
      <c r="Q1969" t="s">
        <v>815</v>
      </c>
      <c r="R1969">
        <v>8887</v>
      </c>
      <c r="S1969" s="388">
        <f>ROWS(R$5:R1969)</f>
        <v>1965</v>
      </c>
      <c r="T1969" s="388" t="str">
        <f>IF(_xlfn.IFNA(VLOOKUP(P1969,$AG$3:$AH$83,2,FALSE),"")='11.1'!$D$5,TXM!S1969,"")</f>
        <v/>
      </c>
      <c r="U1969" t="str">
        <f>IFERROR(SMALL($T$5:$T$9000,ROWS($T$5:T1969)),"")</f>
        <v/>
      </c>
    </row>
    <row r="1970" spans="1:21" ht="14.4" customHeight="1" x14ac:dyDescent="0.3">
      <c r="A1970" s="371" t="s">
        <v>56</v>
      </c>
      <c r="B1970" t="s">
        <v>861</v>
      </c>
      <c r="C1970" s="372">
        <v>27999235</v>
      </c>
      <c r="D1970" s="388">
        <f>ROWS(C$5:C1970)</f>
        <v>1966</v>
      </c>
      <c r="E1970" s="388" t="str">
        <f>IF(_xlfn.IFNA(VLOOKUP(A1970,$AG$3:$AH$83,2,FALSE),"")='11.1'!$D$5,TXM!D1970,"")</f>
        <v/>
      </c>
      <c r="F1970" t="str">
        <f>IFERROR(SMALL($E$5:$E$9000,ROWS($E$5:E1970)),"")</f>
        <v/>
      </c>
      <c r="I1970" s="371" t="s">
        <v>141</v>
      </c>
      <c r="J1970" t="s">
        <v>775</v>
      </c>
      <c r="K1970" s="372">
        <v>80964494</v>
      </c>
      <c r="L1970" s="388">
        <f>ROWS(K$5:K1970)</f>
        <v>1966</v>
      </c>
      <c r="M1970" s="388" t="str">
        <f>IF(_xlfn.IFNA(VLOOKUP(I1970,$AG$3:$AH$83,2,FALSE),"")='11.1'!$D$5,TXM!L1970,"")</f>
        <v/>
      </c>
      <c r="N1970" t="str">
        <f>IFERROR(SMALL($M$5:$M$9000,ROWS($M$5:M1970)),"")</f>
        <v/>
      </c>
      <c r="P1970" t="s">
        <v>41</v>
      </c>
      <c r="Q1970" t="s">
        <v>865</v>
      </c>
      <c r="R1970">
        <v>4580</v>
      </c>
      <c r="S1970" s="388">
        <f>ROWS(R$5:R1970)</f>
        <v>1966</v>
      </c>
      <c r="T1970" s="388" t="str">
        <f>IF(_xlfn.IFNA(VLOOKUP(P1970,$AG$3:$AH$83,2,FALSE),"")='11.1'!$D$5,TXM!S1970,"")</f>
        <v/>
      </c>
      <c r="U1970" t="str">
        <f>IFERROR(SMALL($T$5:$T$9000,ROWS($T$5:T1970)),"")</f>
        <v/>
      </c>
    </row>
    <row r="1971" spans="1:21" ht="14.4" customHeight="1" x14ac:dyDescent="0.3">
      <c r="A1971" s="371" t="s">
        <v>56</v>
      </c>
      <c r="B1971" t="s">
        <v>779</v>
      </c>
      <c r="C1971" s="372">
        <v>22600856</v>
      </c>
      <c r="D1971" s="388">
        <f>ROWS(C$5:C1971)</f>
        <v>1967</v>
      </c>
      <c r="E1971" s="388" t="str">
        <f>IF(_xlfn.IFNA(VLOOKUP(A1971,$AG$3:$AH$83,2,FALSE),"")='11.1'!$D$5,TXM!D1971,"")</f>
        <v/>
      </c>
      <c r="F1971" t="str">
        <f>IFERROR(SMALL($E$5:$E$9000,ROWS($E$5:E1971)),"")</f>
        <v/>
      </c>
      <c r="I1971" s="371" t="s">
        <v>141</v>
      </c>
      <c r="J1971" t="s">
        <v>96</v>
      </c>
      <c r="K1971" s="372">
        <v>3773844</v>
      </c>
      <c r="L1971" s="388">
        <f>ROWS(K$5:K1971)</f>
        <v>1967</v>
      </c>
      <c r="M1971" s="388" t="str">
        <f>IF(_xlfn.IFNA(VLOOKUP(I1971,$AG$3:$AH$83,2,FALSE),"")='11.1'!$D$5,TXM!L1971,"")</f>
        <v/>
      </c>
      <c r="N1971" t="str">
        <f>IFERROR(SMALL($M$5:$M$9000,ROWS($M$5:M1971)),"")</f>
        <v/>
      </c>
      <c r="P1971" t="s">
        <v>41</v>
      </c>
      <c r="Q1971" t="s">
        <v>809</v>
      </c>
      <c r="R1971">
        <v>2000</v>
      </c>
      <c r="S1971" s="388">
        <f>ROWS(R$5:R1971)</f>
        <v>1967</v>
      </c>
      <c r="T1971" s="388" t="str">
        <f>IF(_xlfn.IFNA(VLOOKUP(P1971,$AG$3:$AH$83,2,FALSE),"")='11.1'!$D$5,TXM!S1971,"")</f>
        <v/>
      </c>
      <c r="U1971" t="str">
        <f>IFERROR(SMALL($T$5:$T$9000,ROWS($T$5:T1971)),"")</f>
        <v/>
      </c>
    </row>
    <row r="1972" spans="1:21" ht="14.4" customHeight="1" x14ac:dyDescent="0.3">
      <c r="A1972" s="371" t="s">
        <v>56</v>
      </c>
      <c r="B1972" t="s">
        <v>789</v>
      </c>
      <c r="C1972" s="372">
        <v>20123240</v>
      </c>
      <c r="D1972" s="388">
        <f>ROWS(C$5:C1972)</f>
        <v>1968</v>
      </c>
      <c r="E1972" s="388" t="str">
        <f>IF(_xlfn.IFNA(VLOOKUP(A1972,$AG$3:$AH$83,2,FALSE),"")='11.1'!$D$5,TXM!D1972,"")</f>
        <v/>
      </c>
      <c r="F1972" t="str">
        <f>IFERROR(SMALL($E$5:$E$9000,ROWS($E$5:E1972)),"")</f>
        <v/>
      </c>
      <c r="I1972" s="371" t="s">
        <v>141</v>
      </c>
      <c r="J1972" t="s">
        <v>102</v>
      </c>
      <c r="K1972" s="372">
        <v>3648440</v>
      </c>
      <c r="L1972" s="388">
        <f>ROWS(K$5:K1972)</f>
        <v>1968</v>
      </c>
      <c r="M1972" s="388" t="str">
        <f>IF(_xlfn.IFNA(VLOOKUP(I1972,$AG$3:$AH$83,2,FALSE),"")='11.1'!$D$5,TXM!L1972,"")</f>
        <v/>
      </c>
      <c r="N1972" t="str">
        <f>IFERROR(SMALL($M$5:$M$9000,ROWS($M$5:M1972)),"")</f>
        <v/>
      </c>
      <c r="P1972" t="s">
        <v>41</v>
      </c>
      <c r="Q1972" t="s">
        <v>825</v>
      </c>
      <c r="R1972">
        <v>1750</v>
      </c>
      <c r="S1972" s="388">
        <f>ROWS(R$5:R1972)</f>
        <v>1968</v>
      </c>
      <c r="T1972" s="388" t="str">
        <f>IF(_xlfn.IFNA(VLOOKUP(P1972,$AG$3:$AH$83,2,FALSE),"")='11.1'!$D$5,TXM!S1972,"")</f>
        <v/>
      </c>
      <c r="U1972" t="str">
        <f>IFERROR(SMALL($T$5:$T$9000,ROWS($T$5:T1972)),"")</f>
        <v/>
      </c>
    </row>
    <row r="1973" spans="1:21" ht="14.4" customHeight="1" x14ac:dyDescent="0.3">
      <c r="A1973" s="371" t="s">
        <v>56</v>
      </c>
      <c r="B1973" t="s">
        <v>793</v>
      </c>
      <c r="C1973" s="372">
        <v>12750215</v>
      </c>
      <c r="D1973" s="388">
        <f>ROWS(C$5:C1973)</f>
        <v>1969</v>
      </c>
      <c r="E1973" s="388" t="str">
        <f>IF(_xlfn.IFNA(VLOOKUP(A1973,$AG$3:$AH$83,2,FALSE),"")='11.1'!$D$5,TXM!D1973,"")</f>
        <v/>
      </c>
      <c r="F1973" t="str">
        <f>IFERROR(SMALL($E$5:$E$9000,ROWS($E$5:E1973)),"")</f>
        <v/>
      </c>
      <c r="I1973" s="371" t="s">
        <v>141</v>
      </c>
      <c r="J1973" t="s">
        <v>100</v>
      </c>
      <c r="K1973" s="372">
        <v>3639819</v>
      </c>
      <c r="L1973" s="388">
        <f>ROWS(K$5:K1973)</f>
        <v>1969</v>
      </c>
      <c r="M1973" s="388" t="str">
        <f>IF(_xlfn.IFNA(VLOOKUP(I1973,$AG$3:$AH$83,2,FALSE),"")='11.1'!$D$5,TXM!L1973,"")</f>
        <v/>
      </c>
      <c r="N1973" t="str">
        <f>IFERROR(SMALL($M$5:$M$9000,ROWS($M$5:M1973)),"")</f>
        <v/>
      </c>
      <c r="P1973" t="s">
        <v>41</v>
      </c>
      <c r="Q1973" t="s">
        <v>779</v>
      </c>
      <c r="R1973">
        <v>1242</v>
      </c>
      <c r="S1973" s="388">
        <f>ROWS(R$5:R1973)</f>
        <v>1969</v>
      </c>
      <c r="T1973" s="388" t="str">
        <f>IF(_xlfn.IFNA(VLOOKUP(P1973,$AG$3:$AH$83,2,FALSE),"")='11.1'!$D$5,TXM!S1973,"")</f>
        <v/>
      </c>
      <c r="U1973" t="str">
        <f>IFERROR(SMALL($T$5:$T$9000,ROWS($T$5:T1973)),"")</f>
        <v/>
      </c>
    </row>
    <row r="1974" spans="1:21" ht="14.4" customHeight="1" x14ac:dyDescent="0.3">
      <c r="A1974" s="371" t="s">
        <v>56</v>
      </c>
      <c r="B1974" t="s">
        <v>863</v>
      </c>
      <c r="C1974" s="372">
        <v>11121321</v>
      </c>
      <c r="D1974" s="388">
        <f>ROWS(C$5:C1974)</f>
        <v>1970</v>
      </c>
      <c r="E1974" s="388" t="str">
        <f>IF(_xlfn.IFNA(VLOOKUP(A1974,$AG$3:$AH$83,2,FALSE),"")='11.1'!$D$5,TXM!D1974,"")</f>
        <v/>
      </c>
      <c r="F1974" t="str">
        <f>IFERROR(SMALL($E$5:$E$9000,ROWS($E$5:E1974)),"")</f>
        <v/>
      </c>
      <c r="I1974" s="371" t="s">
        <v>141</v>
      </c>
      <c r="J1974" t="s">
        <v>843</v>
      </c>
      <c r="K1974" s="372">
        <v>3437481</v>
      </c>
      <c r="L1974" s="388">
        <f>ROWS(K$5:K1974)</f>
        <v>1970</v>
      </c>
      <c r="M1974" s="388" t="str">
        <f>IF(_xlfn.IFNA(VLOOKUP(I1974,$AG$3:$AH$83,2,FALSE),"")='11.1'!$D$5,TXM!L1974,"")</f>
        <v/>
      </c>
      <c r="N1974" t="str">
        <f>IFERROR(SMALL($M$5:$M$9000,ROWS($M$5:M1974)),"")</f>
        <v/>
      </c>
      <c r="P1974" t="s">
        <v>56</v>
      </c>
      <c r="Q1974" t="s">
        <v>867</v>
      </c>
      <c r="R1974">
        <v>86012465</v>
      </c>
      <c r="S1974" s="388">
        <f>ROWS(R$5:R1974)</f>
        <v>1970</v>
      </c>
      <c r="T1974" s="388" t="str">
        <f>IF(_xlfn.IFNA(VLOOKUP(P1974,$AG$3:$AH$83,2,FALSE),"")='11.1'!$D$5,TXM!S1974,"")</f>
        <v/>
      </c>
      <c r="U1974" t="str">
        <f>IFERROR(SMALL($T$5:$T$9000,ROWS($T$5:T1974)),"")</f>
        <v/>
      </c>
    </row>
    <row r="1975" spans="1:21" ht="14.4" customHeight="1" x14ac:dyDescent="0.3">
      <c r="A1975" s="371" t="s">
        <v>56</v>
      </c>
      <c r="B1975" t="s">
        <v>104</v>
      </c>
      <c r="C1975" s="372">
        <v>11020079</v>
      </c>
      <c r="D1975" s="388">
        <f>ROWS(C$5:C1975)</f>
        <v>1971</v>
      </c>
      <c r="E1975" s="388" t="str">
        <f>IF(_xlfn.IFNA(VLOOKUP(A1975,$AG$3:$AH$83,2,FALSE),"")='11.1'!$D$5,TXM!D1975,"")</f>
        <v/>
      </c>
      <c r="F1975" t="str">
        <f>IFERROR(SMALL($E$5:$E$9000,ROWS($E$5:E1975)),"")</f>
        <v/>
      </c>
      <c r="I1975" s="371" t="s">
        <v>141</v>
      </c>
      <c r="J1975" t="s">
        <v>1441</v>
      </c>
      <c r="K1975" s="372">
        <v>1971023</v>
      </c>
      <c r="L1975" s="388">
        <f>ROWS(K$5:K1975)</f>
        <v>1971</v>
      </c>
      <c r="M1975" s="388" t="str">
        <f>IF(_xlfn.IFNA(VLOOKUP(I1975,$AG$3:$AH$83,2,FALSE),"")='11.1'!$D$5,TXM!L1975,"")</f>
        <v/>
      </c>
      <c r="N1975" t="str">
        <f>IFERROR(SMALL($M$5:$M$9000,ROWS($M$5:M1975)),"")</f>
        <v/>
      </c>
      <c r="P1975" t="s">
        <v>56</v>
      </c>
      <c r="Q1975" t="s">
        <v>863</v>
      </c>
      <c r="R1975">
        <v>13141449</v>
      </c>
      <c r="S1975" s="388">
        <f>ROWS(R$5:R1975)</f>
        <v>1971</v>
      </c>
      <c r="T1975" s="388" t="str">
        <f>IF(_xlfn.IFNA(VLOOKUP(P1975,$AG$3:$AH$83,2,FALSE),"")='11.1'!$D$5,TXM!S1975,"")</f>
        <v/>
      </c>
      <c r="U1975" t="str">
        <f>IFERROR(SMALL($T$5:$T$9000,ROWS($T$5:T1975)),"")</f>
        <v/>
      </c>
    </row>
    <row r="1976" spans="1:21" ht="14.4" customHeight="1" x14ac:dyDescent="0.3">
      <c r="A1976" s="371" t="s">
        <v>56</v>
      </c>
      <c r="B1976" t="s">
        <v>785</v>
      </c>
      <c r="C1976" s="372">
        <v>8342860</v>
      </c>
      <c r="D1976" s="388">
        <f>ROWS(C$5:C1976)</f>
        <v>1972</v>
      </c>
      <c r="E1976" s="388" t="str">
        <f>IF(_xlfn.IFNA(VLOOKUP(A1976,$AG$3:$AH$83,2,FALSE),"")='11.1'!$D$5,TXM!D1976,"")</f>
        <v/>
      </c>
      <c r="F1976" t="str">
        <f>IFERROR(SMALL($E$5:$E$9000,ROWS($E$5:E1976)),"")</f>
        <v/>
      </c>
      <c r="I1976" s="371" t="s">
        <v>141</v>
      </c>
      <c r="J1976" t="s">
        <v>1402</v>
      </c>
      <c r="K1976" s="372">
        <v>1786828</v>
      </c>
      <c r="L1976" s="388">
        <f>ROWS(K$5:K1976)</f>
        <v>1972</v>
      </c>
      <c r="M1976" s="388" t="str">
        <f>IF(_xlfn.IFNA(VLOOKUP(I1976,$AG$3:$AH$83,2,FALSE),"")='11.1'!$D$5,TXM!L1976,"")</f>
        <v/>
      </c>
      <c r="N1976" t="str">
        <f>IFERROR(SMALL($M$5:$M$9000,ROWS($M$5:M1976)),"")</f>
        <v/>
      </c>
      <c r="P1976" t="s">
        <v>56</v>
      </c>
      <c r="Q1976" t="s">
        <v>1402</v>
      </c>
      <c r="R1976">
        <v>11362589</v>
      </c>
      <c r="S1976" s="388">
        <f>ROWS(R$5:R1976)</f>
        <v>1972</v>
      </c>
      <c r="T1976" s="388" t="str">
        <f>IF(_xlfn.IFNA(VLOOKUP(P1976,$AG$3:$AH$83,2,FALSE),"")='11.1'!$D$5,TXM!S1976,"")</f>
        <v/>
      </c>
      <c r="U1976" t="str">
        <f>IFERROR(SMALL($T$5:$T$9000,ROWS($T$5:T1976)),"")</f>
        <v/>
      </c>
    </row>
    <row r="1977" spans="1:21" ht="14.4" customHeight="1" x14ac:dyDescent="0.3">
      <c r="A1977" s="371" t="s">
        <v>56</v>
      </c>
      <c r="B1977" t="s">
        <v>1441</v>
      </c>
      <c r="C1977" s="372">
        <v>7710937</v>
      </c>
      <c r="D1977" s="388">
        <f>ROWS(C$5:C1977)</f>
        <v>1973</v>
      </c>
      <c r="E1977" s="388" t="str">
        <f>IF(_xlfn.IFNA(VLOOKUP(A1977,$AG$3:$AH$83,2,FALSE),"")='11.1'!$D$5,TXM!D1977,"")</f>
        <v/>
      </c>
      <c r="F1977" t="str">
        <f>IFERROR(SMALL($E$5:$E$9000,ROWS($E$5:E1977)),"")</f>
        <v/>
      </c>
      <c r="I1977" s="371" t="s">
        <v>141</v>
      </c>
      <c r="J1977" t="s">
        <v>94</v>
      </c>
      <c r="K1977" s="372">
        <v>1045178</v>
      </c>
      <c r="L1977" s="388">
        <f>ROWS(K$5:K1977)</f>
        <v>1973</v>
      </c>
      <c r="M1977" s="388" t="str">
        <f>IF(_xlfn.IFNA(VLOOKUP(I1977,$AG$3:$AH$83,2,FALSE),"")='11.1'!$D$5,TXM!L1977,"")</f>
        <v/>
      </c>
      <c r="N1977" t="str">
        <f>IFERROR(SMALL($M$5:$M$9000,ROWS($M$5:M1977)),"")</f>
        <v/>
      </c>
      <c r="P1977" t="s">
        <v>56</v>
      </c>
      <c r="Q1977" t="s">
        <v>849</v>
      </c>
      <c r="R1977">
        <v>5292678</v>
      </c>
      <c r="S1977" s="388">
        <f>ROWS(R$5:R1977)</f>
        <v>1973</v>
      </c>
      <c r="T1977" s="388" t="str">
        <f>IF(_xlfn.IFNA(VLOOKUP(P1977,$AG$3:$AH$83,2,FALSE),"")='11.1'!$D$5,TXM!S1977,"")</f>
        <v/>
      </c>
      <c r="U1977" t="str">
        <f>IFERROR(SMALL($T$5:$T$9000,ROWS($T$5:T1977)),"")</f>
        <v/>
      </c>
    </row>
    <row r="1978" spans="1:21" ht="14.4" customHeight="1" x14ac:dyDescent="0.3">
      <c r="A1978" s="371" t="s">
        <v>56</v>
      </c>
      <c r="B1978" t="s">
        <v>865</v>
      </c>
      <c r="C1978" s="372">
        <v>5758494</v>
      </c>
      <c r="D1978" s="388">
        <f>ROWS(C$5:C1978)</f>
        <v>1974</v>
      </c>
      <c r="E1978" s="388" t="str">
        <f>IF(_xlfn.IFNA(VLOOKUP(A1978,$AG$3:$AH$83,2,FALSE),"")='11.1'!$D$5,TXM!D1978,"")</f>
        <v/>
      </c>
      <c r="F1978" t="str">
        <f>IFERROR(SMALL($E$5:$E$9000,ROWS($E$5:E1978)),"")</f>
        <v/>
      </c>
      <c r="I1978" s="371" t="s">
        <v>141</v>
      </c>
      <c r="J1978" t="s">
        <v>1001</v>
      </c>
      <c r="K1978" s="372">
        <v>1044817</v>
      </c>
      <c r="L1978" s="388">
        <f>ROWS(K$5:K1978)</f>
        <v>1974</v>
      </c>
      <c r="M1978" s="388" t="str">
        <f>IF(_xlfn.IFNA(VLOOKUP(I1978,$AG$3:$AH$83,2,FALSE),"")='11.1'!$D$5,TXM!L1978,"")</f>
        <v/>
      </c>
      <c r="N1978" t="str">
        <f>IFERROR(SMALL($M$5:$M$9000,ROWS($M$5:M1978)),"")</f>
        <v/>
      </c>
      <c r="P1978" t="s">
        <v>56</v>
      </c>
      <c r="Q1978" t="s">
        <v>1318</v>
      </c>
      <c r="R1978">
        <v>3930457</v>
      </c>
      <c r="S1978" s="388">
        <f>ROWS(R$5:R1978)</f>
        <v>1974</v>
      </c>
      <c r="T1978" s="388" t="str">
        <f>IF(_xlfn.IFNA(VLOOKUP(P1978,$AG$3:$AH$83,2,FALSE),"")='11.1'!$D$5,TXM!S1978,"")</f>
        <v/>
      </c>
      <c r="U1978" t="str">
        <f>IFERROR(SMALL($T$5:$T$9000,ROWS($T$5:T1978)),"")</f>
        <v/>
      </c>
    </row>
    <row r="1979" spans="1:21" ht="14.4" customHeight="1" x14ac:dyDescent="0.3">
      <c r="A1979" s="371" t="s">
        <v>56</v>
      </c>
      <c r="B1979" t="s">
        <v>837</v>
      </c>
      <c r="C1979" s="372">
        <v>5401634</v>
      </c>
      <c r="D1979" s="388">
        <f>ROWS(C$5:C1979)</f>
        <v>1975</v>
      </c>
      <c r="E1979" s="388" t="str">
        <f>IF(_xlfn.IFNA(VLOOKUP(A1979,$AG$3:$AH$83,2,FALSE),"")='11.1'!$D$5,TXM!D1979,"")</f>
        <v/>
      </c>
      <c r="F1979" t="str">
        <f>IFERROR(SMALL($E$5:$E$9000,ROWS($E$5:E1979)),"")</f>
        <v/>
      </c>
      <c r="I1979" s="371" t="s">
        <v>141</v>
      </c>
      <c r="J1979" t="s">
        <v>863</v>
      </c>
      <c r="K1979" s="372">
        <v>912199</v>
      </c>
      <c r="L1979" s="388">
        <f>ROWS(K$5:K1979)</f>
        <v>1975</v>
      </c>
      <c r="M1979" s="388" t="str">
        <f>IF(_xlfn.IFNA(VLOOKUP(I1979,$AG$3:$AH$83,2,FALSE),"")='11.1'!$D$5,TXM!L1979,"")</f>
        <v/>
      </c>
      <c r="N1979" t="str">
        <f>IFERROR(SMALL($M$5:$M$9000,ROWS($M$5:M1979)),"")</f>
        <v/>
      </c>
      <c r="P1979" t="s">
        <v>56</v>
      </c>
      <c r="Q1979" t="s">
        <v>1265</v>
      </c>
      <c r="R1979">
        <v>1278472</v>
      </c>
      <c r="S1979" s="388">
        <f>ROWS(R$5:R1979)</f>
        <v>1975</v>
      </c>
      <c r="T1979" s="388" t="str">
        <f>IF(_xlfn.IFNA(VLOOKUP(P1979,$AG$3:$AH$83,2,FALSE),"")='11.1'!$D$5,TXM!S1979,"")</f>
        <v/>
      </c>
      <c r="U1979" t="str">
        <f>IFERROR(SMALL($T$5:$T$9000,ROWS($T$5:T1979)),"")</f>
        <v/>
      </c>
    </row>
    <row r="1980" spans="1:21" ht="14.4" customHeight="1" x14ac:dyDescent="0.3">
      <c r="A1980" s="371" t="s">
        <v>56</v>
      </c>
      <c r="B1980" t="s">
        <v>813</v>
      </c>
      <c r="C1980" s="372">
        <v>4959499</v>
      </c>
      <c r="D1980" s="388">
        <f>ROWS(C$5:C1980)</f>
        <v>1976</v>
      </c>
      <c r="E1980" s="388" t="str">
        <f>IF(_xlfn.IFNA(VLOOKUP(A1980,$AG$3:$AH$83,2,FALSE),"")='11.1'!$D$5,TXM!D1980,"")</f>
        <v/>
      </c>
      <c r="F1980" t="str">
        <f>IFERROR(SMALL($E$5:$E$9000,ROWS($E$5:E1980)),"")</f>
        <v/>
      </c>
      <c r="I1980" s="371" t="s">
        <v>141</v>
      </c>
      <c r="J1980" t="s">
        <v>101</v>
      </c>
      <c r="K1980" s="372">
        <v>269685</v>
      </c>
      <c r="L1980" s="388">
        <f>ROWS(K$5:K1980)</f>
        <v>1976</v>
      </c>
      <c r="M1980" s="388" t="str">
        <f>IF(_xlfn.IFNA(VLOOKUP(I1980,$AG$3:$AH$83,2,FALSE),"")='11.1'!$D$5,TXM!L1980,"")</f>
        <v/>
      </c>
      <c r="N1980" t="str">
        <f>IFERROR(SMALL($M$5:$M$9000,ROWS($M$5:M1980)),"")</f>
        <v/>
      </c>
      <c r="P1980" t="s">
        <v>56</v>
      </c>
      <c r="Q1980" t="s">
        <v>1240</v>
      </c>
      <c r="R1980">
        <v>898452</v>
      </c>
      <c r="S1980" s="388">
        <f>ROWS(R$5:R1980)</f>
        <v>1976</v>
      </c>
      <c r="T1980" s="388" t="str">
        <f>IF(_xlfn.IFNA(VLOOKUP(P1980,$AG$3:$AH$83,2,FALSE),"")='11.1'!$D$5,TXM!S1980,"")</f>
        <v/>
      </c>
      <c r="U1980" t="str">
        <f>IFERROR(SMALL($T$5:$T$9000,ROWS($T$5:T1980)),"")</f>
        <v/>
      </c>
    </row>
    <row r="1981" spans="1:21" ht="14.4" customHeight="1" x14ac:dyDescent="0.3">
      <c r="A1981" s="371" t="s">
        <v>56</v>
      </c>
      <c r="B1981" t="s">
        <v>787</v>
      </c>
      <c r="C1981" s="372">
        <v>4757914</v>
      </c>
      <c r="D1981" s="388">
        <f>ROWS(C$5:C1981)</f>
        <v>1977</v>
      </c>
      <c r="E1981" s="388" t="str">
        <f>IF(_xlfn.IFNA(VLOOKUP(A1981,$AG$3:$AH$83,2,FALSE),"")='11.1'!$D$5,TXM!D1981,"")</f>
        <v/>
      </c>
      <c r="F1981" t="str">
        <f>IFERROR(SMALL($E$5:$E$9000,ROWS($E$5:E1981)),"")</f>
        <v/>
      </c>
      <c r="I1981" s="371" t="s">
        <v>141</v>
      </c>
      <c r="J1981" t="s">
        <v>95</v>
      </c>
      <c r="K1981" s="372">
        <v>237160</v>
      </c>
      <c r="L1981" s="388">
        <f>ROWS(K$5:K1981)</f>
        <v>1977</v>
      </c>
      <c r="M1981" s="388" t="str">
        <f>IF(_xlfn.IFNA(VLOOKUP(I1981,$AG$3:$AH$83,2,FALSE),"")='11.1'!$D$5,TXM!L1981,"")</f>
        <v/>
      </c>
      <c r="N1981" t="str">
        <f>IFERROR(SMALL($M$5:$M$9000,ROWS($M$5:M1981)),"")</f>
        <v/>
      </c>
      <c r="P1981" t="s">
        <v>56</v>
      </c>
      <c r="Q1981" t="s">
        <v>1285</v>
      </c>
      <c r="R1981">
        <v>608830</v>
      </c>
      <c r="S1981" s="388">
        <f>ROWS(R$5:R1981)</f>
        <v>1977</v>
      </c>
      <c r="T1981" s="388" t="str">
        <f>IF(_xlfn.IFNA(VLOOKUP(P1981,$AG$3:$AH$83,2,FALSE),"")='11.1'!$D$5,TXM!S1981,"")</f>
        <v/>
      </c>
      <c r="U1981" t="str">
        <f>IFERROR(SMALL($T$5:$T$9000,ROWS($T$5:T1981)),"")</f>
        <v/>
      </c>
    </row>
    <row r="1982" spans="1:21" ht="14.4" customHeight="1" x14ac:dyDescent="0.3">
      <c r="A1982" s="371" t="s">
        <v>56</v>
      </c>
      <c r="B1982" t="s">
        <v>98</v>
      </c>
      <c r="C1982" s="372">
        <v>2992107</v>
      </c>
      <c r="D1982" s="388">
        <f>ROWS(C$5:C1982)</f>
        <v>1978</v>
      </c>
      <c r="E1982" s="388" t="str">
        <f>IF(_xlfn.IFNA(VLOOKUP(A1982,$AG$3:$AH$83,2,FALSE),"")='11.1'!$D$5,TXM!D1982,"")</f>
        <v/>
      </c>
      <c r="F1982" t="str">
        <f>IFERROR(SMALL($E$5:$E$9000,ROWS($E$5:E1982)),"")</f>
        <v/>
      </c>
      <c r="I1982" s="371" t="s">
        <v>141</v>
      </c>
      <c r="J1982" t="s">
        <v>98</v>
      </c>
      <c r="K1982" s="372">
        <v>174141</v>
      </c>
      <c r="L1982" s="388">
        <f>ROWS(K$5:K1982)</f>
        <v>1978</v>
      </c>
      <c r="M1982" s="388" t="str">
        <f>IF(_xlfn.IFNA(VLOOKUP(I1982,$AG$3:$AH$83,2,FALSE),"")='11.1'!$D$5,TXM!L1982,"")</f>
        <v/>
      </c>
      <c r="N1982" t="str">
        <f>IFERROR(SMALL($M$5:$M$9000,ROWS($M$5:M1982)),"")</f>
        <v/>
      </c>
      <c r="P1982" t="s">
        <v>56</v>
      </c>
      <c r="Q1982" t="s">
        <v>843</v>
      </c>
      <c r="R1982">
        <v>406042</v>
      </c>
      <c r="S1982" s="388">
        <f>ROWS(R$5:R1982)</f>
        <v>1978</v>
      </c>
      <c r="T1982" s="388" t="str">
        <f>IF(_xlfn.IFNA(VLOOKUP(P1982,$AG$3:$AH$83,2,FALSE),"")='11.1'!$D$5,TXM!S1982,"")</f>
        <v/>
      </c>
      <c r="U1982" t="str">
        <f>IFERROR(SMALL($T$5:$T$9000,ROWS($T$5:T1982)),"")</f>
        <v/>
      </c>
    </row>
    <row r="1983" spans="1:21" ht="14.4" customHeight="1" x14ac:dyDescent="0.3">
      <c r="A1983" s="371" t="s">
        <v>56</v>
      </c>
      <c r="B1983" t="s">
        <v>1275</v>
      </c>
      <c r="C1983" s="372">
        <v>2855878</v>
      </c>
      <c r="D1983" s="388">
        <f>ROWS(C$5:C1983)</f>
        <v>1979</v>
      </c>
      <c r="E1983" s="388" t="str">
        <f>IF(_xlfn.IFNA(VLOOKUP(A1983,$AG$3:$AH$83,2,FALSE),"")='11.1'!$D$5,TXM!D1983,"")</f>
        <v/>
      </c>
      <c r="F1983" t="str">
        <f>IFERROR(SMALL($E$5:$E$9000,ROWS($E$5:E1983)),"")</f>
        <v/>
      </c>
      <c r="I1983" s="371" t="s">
        <v>141</v>
      </c>
      <c r="J1983" t="s">
        <v>787</v>
      </c>
      <c r="K1983" s="372">
        <v>106803</v>
      </c>
      <c r="L1983" s="388">
        <f>ROWS(K$5:K1983)</f>
        <v>1979</v>
      </c>
      <c r="M1983" s="388" t="str">
        <f>IF(_xlfn.IFNA(VLOOKUP(I1983,$AG$3:$AH$83,2,FALSE),"")='11.1'!$D$5,TXM!L1983,"")</f>
        <v/>
      </c>
      <c r="N1983" t="str">
        <f>IFERROR(SMALL($M$5:$M$9000,ROWS($M$5:M1983)),"")</f>
        <v/>
      </c>
      <c r="P1983" t="s">
        <v>56</v>
      </c>
      <c r="Q1983" t="s">
        <v>1006</v>
      </c>
      <c r="R1983">
        <v>283688</v>
      </c>
      <c r="S1983" s="388">
        <f>ROWS(R$5:R1983)</f>
        <v>1979</v>
      </c>
      <c r="T1983" s="388" t="str">
        <f>IF(_xlfn.IFNA(VLOOKUP(P1983,$AG$3:$AH$83,2,FALSE),"")='11.1'!$D$5,TXM!S1983,"")</f>
        <v/>
      </c>
      <c r="U1983" t="str">
        <f>IFERROR(SMALL($T$5:$T$9000,ROWS($T$5:T1983)),"")</f>
        <v/>
      </c>
    </row>
    <row r="1984" spans="1:21" ht="14.4" customHeight="1" x14ac:dyDescent="0.3">
      <c r="A1984" s="371" t="s">
        <v>56</v>
      </c>
      <c r="B1984" t="s">
        <v>791</v>
      </c>
      <c r="C1984" s="372">
        <v>2825009</v>
      </c>
      <c r="D1984" s="388">
        <f>ROWS(C$5:C1984)</f>
        <v>1980</v>
      </c>
      <c r="E1984" s="388" t="str">
        <f>IF(_xlfn.IFNA(VLOOKUP(A1984,$AG$3:$AH$83,2,FALSE),"")='11.1'!$D$5,TXM!D1984,"")</f>
        <v/>
      </c>
      <c r="F1984" t="str">
        <f>IFERROR(SMALL($E$5:$E$9000,ROWS($E$5:E1984)),"")</f>
        <v/>
      </c>
      <c r="I1984" s="371" t="s">
        <v>141</v>
      </c>
      <c r="J1984" t="s">
        <v>865</v>
      </c>
      <c r="K1984" s="372">
        <v>102010</v>
      </c>
      <c r="L1984" s="388">
        <f>ROWS(K$5:K1984)</f>
        <v>1980</v>
      </c>
      <c r="M1984" s="388" t="str">
        <f>IF(_xlfn.IFNA(VLOOKUP(I1984,$AG$3:$AH$83,2,FALSE),"")='11.1'!$D$5,TXM!L1984,"")</f>
        <v/>
      </c>
      <c r="N1984" t="str">
        <f>IFERROR(SMALL($M$5:$M$9000,ROWS($M$5:M1984)),"")</f>
        <v/>
      </c>
      <c r="P1984" t="s">
        <v>56</v>
      </c>
      <c r="Q1984" t="s">
        <v>1275</v>
      </c>
      <c r="R1984">
        <v>191715</v>
      </c>
      <c r="S1984" s="388">
        <f>ROWS(R$5:R1984)</f>
        <v>1980</v>
      </c>
      <c r="T1984" s="388" t="str">
        <f>IF(_xlfn.IFNA(VLOOKUP(P1984,$AG$3:$AH$83,2,FALSE),"")='11.1'!$D$5,TXM!S1984,"")</f>
        <v/>
      </c>
      <c r="U1984" t="str">
        <f>IFERROR(SMALL($T$5:$T$9000,ROWS($T$5:T1984)),"")</f>
        <v/>
      </c>
    </row>
    <row r="1985" spans="1:21" ht="14.4" customHeight="1" x14ac:dyDescent="0.3">
      <c r="A1985" s="371" t="s">
        <v>56</v>
      </c>
      <c r="B1985" t="s">
        <v>1318</v>
      </c>
      <c r="C1985" s="372">
        <v>2771722</v>
      </c>
      <c r="D1985" s="388">
        <f>ROWS(C$5:C1985)</f>
        <v>1981</v>
      </c>
      <c r="E1985" s="388" t="str">
        <f>IF(_xlfn.IFNA(VLOOKUP(A1985,$AG$3:$AH$83,2,FALSE),"")='11.1'!$D$5,TXM!D1985,"")</f>
        <v/>
      </c>
      <c r="F1985" t="str">
        <f>IFERROR(SMALL($E$5:$E$9000,ROWS($E$5:E1985)),"")</f>
        <v/>
      </c>
      <c r="I1985" s="371" t="s">
        <v>141</v>
      </c>
      <c r="J1985" t="s">
        <v>106</v>
      </c>
      <c r="K1985" s="372">
        <v>79826</v>
      </c>
      <c r="L1985" s="388">
        <f>ROWS(K$5:K1985)</f>
        <v>1981</v>
      </c>
      <c r="M1985" s="388" t="str">
        <f>IF(_xlfn.IFNA(VLOOKUP(I1985,$AG$3:$AH$83,2,FALSE),"")='11.1'!$D$5,TXM!L1985,"")</f>
        <v/>
      </c>
      <c r="N1985" t="str">
        <f>IFERROR(SMALL($M$5:$M$9000,ROWS($M$5:M1985)),"")</f>
        <v/>
      </c>
      <c r="P1985" t="s">
        <v>56</v>
      </c>
      <c r="Q1985" t="s">
        <v>869</v>
      </c>
      <c r="R1985">
        <v>138402</v>
      </c>
      <c r="S1985" s="388">
        <f>ROWS(R$5:R1985)</f>
        <v>1981</v>
      </c>
      <c r="T1985" s="388" t="str">
        <f>IF(_xlfn.IFNA(VLOOKUP(P1985,$AG$3:$AH$83,2,FALSE),"")='11.1'!$D$5,TXM!S1985,"")</f>
        <v/>
      </c>
      <c r="U1985" t="str">
        <f>IFERROR(SMALL($T$5:$T$9000,ROWS($T$5:T1985)),"")</f>
        <v/>
      </c>
    </row>
    <row r="1986" spans="1:21" ht="14.4" customHeight="1" x14ac:dyDescent="0.3">
      <c r="A1986" s="371" t="s">
        <v>56</v>
      </c>
      <c r="B1986" t="s">
        <v>1005</v>
      </c>
      <c r="C1986" s="372">
        <v>2564441</v>
      </c>
      <c r="D1986" s="388">
        <f>ROWS(C$5:C1986)</f>
        <v>1982</v>
      </c>
      <c r="E1986" s="388" t="str">
        <f>IF(_xlfn.IFNA(VLOOKUP(A1986,$AG$3:$AH$83,2,FALSE),"")='11.1'!$D$5,TXM!D1986,"")</f>
        <v/>
      </c>
      <c r="F1986" t="str">
        <f>IFERROR(SMALL($E$5:$E$9000,ROWS($E$5:E1986)),"")</f>
        <v/>
      </c>
      <c r="I1986" s="371" t="s">
        <v>141</v>
      </c>
      <c r="J1986" t="s">
        <v>104</v>
      </c>
      <c r="K1986" s="372">
        <v>64072</v>
      </c>
      <c r="L1986" s="388">
        <f>ROWS(K$5:K1986)</f>
        <v>1982</v>
      </c>
      <c r="M1986" s="388" t="str">
        <f>IF(_xlfn.IFNA(VLOOKUP(I1986,$AG$3:$AH$83,2,FALSE),"")='11.1'!$D$5,TXM!L1986,"")</f>
        <v/>
      </c>
      <c r="N1986" t="str">
        <f>IFERROR(SMALL($M$5:$M$9000,ROWS($M$5:M1986)),"")</f>
        <v/>
      </c>
      <c r="P1986" t="s">
        <v>56</v>
      </c>
      <c r="Q1986" t="s">
        <v>107</v>
      </c>
      <c r="R1986">
        <v>86854</v>
      </c>
      <c r="S1986" s="388">
        <f>ROWS(R$5:R1986)</f>
        <v>1982</v>
      </c>
      <c r="T1986" s="388" t="str">
        <f>IF(_xlfn.IFNA(VLOOKUP(P1986,$AG$3:$AH$83,2,FALSE),"")='11.1'!$D$5,TXM!S1986,"")</f>
        <v/>
      </c>
      <c r="U1986" t="str">
        <f>IFERROR(SMALL($T$5:$T$9000,ROWS($T$5:T1986)),"")</f>
        <v/>
      </c>
    </row>
    <row r="1987" spans="1:21" ht="14.4" customHeight="1" x14ac:dyDescent="0.3">
      <c r="A1987" s="371" t="s">
        <v>56</v>
      </c>
      <c r="B1987" t="s">
        <v>835</v>
      </c>
      <c r="C1987" s="372">
        <v>2508675</v>
      </c>
      <c r="D1987" s="388">
        <f>ROWS(C$5:C1987)</f>
        <v>1983</v>
      </c>
      <c r="E1987" s="388" t="str">
        <f>IF(_xlfn.IFNA(VLOOKUP(A1987,$AG$3:$AH$83,2,FALSE),"")='11.1'!$D$5,TXM!D1987,"")</f>
        <v/>
      </c>
      <c r="F1987" t="str">
        <f>IFERROR(SMALL($E$5:$E$9000,ROWS($E$5:E1987)),"")</f>
        <v/>
      </c>
      <c r="I1987" s="371" t="s">
        <v>141</v>
      </c>
      <c r="J1987" t="s">
        <v>108</v>
      </c>
      <c r="K1987" s="372">
        <v>57333</v>
      </c>
      <c r="L1987" s="388">
        <f>ROWS(K$5:K1987)</f>
        <v>1983</v>
      </c>
      <c r="M1987" s="388" t="str">
        <f>IF(_xlfn.IFNA(VLOOKUP(I1987,$AG$3:$AH$83,2,FALSE),"")='11.1'!$D$5,TXM!L1987,"")</f>
        <v/>
      </c>
      <c r="N1987" t="str">
        <f>IFERROR(SMALL($M$5:$M$9000,ROWS($M$5:M1987)),"")</f>
        <v/>
      </c>
      <c r="P1987" t="s">
        <v>56</v>
      </c>
      <c r="Q1987" t="s">
        <v>865</v>
      </c>
      <c r="R1987">
        <v>62729</v>
      </c>
      <c r="S1987" s="388">
        <f>ROWS(R$5:R1987)</f>
        <v>1983</v>
      </c>
      <c r="T1987" s="388" t="str">
        <f>IF(_xlfn.IFNA(VLOOKUP(P1987,$AG$3:$AH$83,2,FALSE),"")='11.1'!$D$5,TXM!S1987,"")</f>
        <v/>
      </c>
      <c r="U1987" t="str">
        <f>IFERROR(SMALL($T$5:$T$9000,ROWS($T$5:T1987)),"")</f>
        <v/>
      </c>
    </row>
    <row r="1988" spans="1:21" ht="14.4" customHeight="1" x14ac:dyDescent="0.3">
      <c r="A1988" s="371" t="s">
        <v>56</v>
      </c>
      <c r="B1988" t="s">
        <v>845</v>
      </c>
      <c r="C1988" s="372">
        <v>1727836</v>
      </c>
      <c r="D1988" s="388">
        <f>ROWS(C$5:C1988)</f>
        <v>1984</v>
      </c>
      <c r="E1988" s="388" t="str">
        <f>IF(_xlfn.IFNA(VLOOKUP(A1988,$AG$3:$AH$83,2,FALSE),"")='11.1'!$D$5,TXM!D1988,"")</f>
        <v/>
      </c>
      <c r="F1988" t="str">
        <f>IFERROR(SMALL($E$5:$E$9000,ROWS($E$5:E1988)),"")</f>
        <v/>
      </c>
      <c r="I1988" s="371" t="s">
        <v>141</v>
      </c>
      <c r="J1988" t="s">
        <v>107</v>
      </c>
      <c r="K1988" s="372">
        <v>56770</v>
      </c>
      <c r="L1988" s="388">
        <f>ROWS(K$5:K1988)</f>
        <v>1984</v>
      </c>
      <c r="M1988" s="388" t="str">
        <f>IF(_xlfn.IFNA(VLOOKUP(I1988,$AG$3:$AH$83,2,FALSE),"")='11.1'!$D$5,TXM!L1988,"")</f>
        <v/>
      </c>
      <c r="N1988" t="str">
        <f>IFERROR(SMALL($M$5:$M$9000,ROWS($M$5:M1988)),"")</f>
        <v/>
      </c>
      <c r="P1988" t="s">
        <v>56</v>
      </c>
      <c r="Q1988" t="s">
        <v>999</v>
      </c>
      <c r="R1988">
        <v>53623</v>
      </c>
      <c r="S1988" s="388">
        <f>ROWS(R$5:R1988)</f>
        <v>1984</v>
      </c>
      <c r="T1988" s="388" t="str">
        <f>IF(_xlfn.IFNA(VLOOKUP(P1988,$AG$3:$AH$83,2,FALSE),"")='11.1'!$D$5,TXM!S1988,"")</f>
        <v/>
      </c>
      <c r="U1988" t="str">
        <f>IFERROR(SMALL($T$5:$T$9000,ROWS($T$5:T1988)),"")</f>
        <v/>
      </c>
    </row>
    <row r="1989" spans="1:21" ht="14.4" customHeight="1" x14ac:dyDescent="0.3">
      <c r="A1989" s="371" t="s">
        <v>56</v>
      </c>
      <c r="B1989" t="s">
        <v>91</v>
      </c>
      <c r="C1989" s="372">
        <v>1623742</v>
      </c>
      <c r="D1989" s="388">
        <f>ROWS(C$5:C1989)</f>
        <v>1985</v>
      </c>
      <c r="E1989" s="388" t="str">
        <f>IF(_xlfn.IFNA(VLOOKUP(A1989,$AG$3:$AH$83,2,FALSE),"")='11.1'!$D$5,TXM!D1989,"")</f>
        <v/>
      </c>
      <c r="F1989" t="str">
        <f>IFERROR(SMALL($E$5:$E$9000,ROWS($E$5:E1989)),"")</f>
        <v/>
      </c>
      <c r="I1989" s="371" t="s">
        <v>141</v>
      </c>
      <c r="J1989" t="s">
        <v>791</v>
      </c>
      <c r="K1989" s="372">
        <v>42538</v>
      </c>
      <c r="L1989" s="388">
        <f>ROWS(K$5:K1989)</f>
        <v>1985</v>
      </c>
      <c r="M1989" s="388" t="str">
        <f>IF(_xlfn.IFNA(VLOOKUP(I1989,$AG$3:$AH$83,2,FALSE),"")='11.1'!$D$5,TXM!L1989,"")</f>
        <v/>
      </c>
      <c r="N1989" t="str">
        <f>IFERROR(SMALL($M$5:$M$9000,ROWS($M$5:M1989)),"")</f>
        <v/>
      </c>
      <c r="P1989" t="s">
        <v>56</v>
      </c>
      <c r="Q1989" t="s">
        <v>787</v>
      </c>
      <c r="R1989">
        <v>46108</v>
      </c>
      <c r="S1989" s="388">
        <f>ROWS(R$5:R1989)</f>
        <v>1985</v>
      </c>
      <c r="T1989" s="388" t="str">
        <f>IF(_xlfn.IFNA(VLOOKUP(P1989,$AG$3:$AH$83,2,FALSE),"")='11.1'!$D$5,TXM!S1989,"")</f>
        <v/>
      </c>
      <c r="U1989" t="str">
        <f>IFERROR(SMALL($T$5:$T$9000,ROWS($T$5:T1989)),"")</f>
        <v/>
      </c>
    </row>
    <row r="1990" spans="1:21" ht="14.4" customHeight="1" x14ac:dyDescent="0.3">
      <c r="A1990" s="371" t="s">
        <v>56</v>
      </c>
      <c r="B1990" t="s">
        <v>869</v>
      </c>
      <c r="C1990" s="372">
        <v>1542597</v>
      </c>
      <c r="D1990" s="388">
        <f>ROWS(C$5:C1990)</f>
        <v>1986</v>
      </c>
      <c r="E1990" s="388" t="str">
        <f>IF(_xlfn.IFNA(VLOOKUP(A1990,$AG$3:$AH$83,2,FALSE),"")='11.1'!$D$5,TXM!D1990,"")</f>
        <v/>
      </c>
      <c r="F1990" t="str">
        <f>IFERROR(SMALL($E$5:$E$9000,ROWS($E$5:E1990)),"")</f>
        <v/>
      </c>
      <c r="I1990" s="371" t="s">
        <v>141</v>
      </c>
      <c r="J1990" t="s">
        <v>1265</v>
      </c>
      <c r="K1990" s="372">
        <v>38593</v>
      </c>
      <c r="L1990" s="388">
        <f>ROWS(K$5:K1990)</f>
        <v>1986</v>
      </c>
      <c r="M1990" s="388" t="str">
        <f>IF(_xlfn.IFNA(VLOOKUP(I1990,$AG$3:$AH$83,2,FALSE),"")='11.1'!$D$5,TXM!L1990,"")</f>
        <v/>
      </c>
      <c r="N1990" t="str">
        <f>IFERROR(SMALL($M$5:$M$9000,ROWS($M$5:M1990)),"")</f>
        <v/>
      </c>
      <c r="P1990" t="s">
        <v>56</v>
      </c>
      <c r="Q1990" t="s">
        <v>785</v>
      </c>
      <c r="R1990">
        <v>28404</v>
      </c>
      <c r="S1990" s="388">
        <f>ROWS(R$5:R1990)</f>
        <v>1986</v>
      </c>
      <c r="T1990" s="388" t="str">
        <f>IF(_xlfn.IFNA(VLOOKUP(P1990,$AG$3:$AH$83,2,FALSE),"")='11.1'!$D$5,TXM!S1990,"")</f>
        <v/>
      </c>
      <c r="U1990" t="str">
        <f>IFERROR(SMALL($T$5:$T$9000,ROWS($T$5:T1990)),"")</f>
        <v/>
      </c>
    </row>
    <row r="1991" spans="1:21" ht="14.4" customHeight="1" x14ac:dyDescent="0.3">
      <c r="A1991" s="371" t="s">
        <v>56</v>
      </c>
      <c r="B1991" t="s">
        <v>173</v>
      </c>
      <c r="C1991" s="372">
        <v>1527413</v>
      </c>
      <c r="D1991" s="388">
        <f>ROWS(C$5:C1991)</f>
        <v>1987</v>
      </c>
      <c r="E1991" s="388" t="str">
        <f>IF(_xlfn.IFNA(VLOOKUP(A1991,$AG$3:$AH$83,2,FALSE),"")='11.1'!$D$5,TXM!D1991,"")</f>
        <v/>
      </c>
      <c r="F1991" t="str">
        <f>IFERROR(SMALL($E$5:$E$9000,ROWS($E$5:E1991)),"")</f>
        <v/>
      </c>
      <c r="I1991" s="371" t="s">
        <v>141</v>
      </c>
      <c r="J1991" t="s">
        <v>97</v>
      </c>
      <c r="K1991" s="372">
        <v>22097</v>
      </c>
      <c r="L1991" s="388">
        <f>ROWS(K$5:K1991)</f>
        <v>1987</v>
      </c>
      <c r="M1991" s="388" t="str">
        <f>IF(_xlfn.IFNA(VLOOKUP(I1991,$AG$3:$AH$83,2,FALSE),"")='11.1'!$D$5,TXM!L1991,"")</f>
        <v/>
      </c>
      <c r="N1991" t="str">
        <f>IFERROR(SMALL($M$5:$M$9000,ROWS($M$5:M1991)),"")</f>
        <v/>
      </c>
      <c r="P1991" t="s">
        <v>56</v>
      </c>
      <c r="Q1991" t="s">
        <v>96</v>
      </c>
      <c r="R1991">
        <v>25676</v>
      </c>
      <c r="S1991" s="388">
        <f>ROWS(R$5:R1991)</f>
        <v>1987</v>
      </c>
      <c r="T1991" s="388" t="str">
        <f>IF(_xlfn.IFNA(VLOOKUP(P1991,$AG$3:$AH$83,2,FALSE),"")='11.1'!$D$5,TXM!S1991,"")</f>
        <v/>
      </c>
      <c r="U1991" t="str">
        <f>IFERROR(SMALL($T$5:$T$9000,ROWS($T$5:T1991)),"")</f>
        <v/>
      </c>
    </row>
    <row r="1992" spans="1:21" ht="14.4" customHeight="1" x14ac:dyDescent="0.3">
      <c r="A1992" s="371" t="s">
        <v>56</v>
      </c>
      <c r="B1992" t="s">
        <v>867</v>
      </c>
      <c r="C1992" s="372">
        <v>1435281</v>
      </c>
      <c r="D1992" s="388">
        <f>ROWS(C$5:C1992)</f>
        <v>1988</v>
      </c>
      <c r="E1992" s="388" t="str">
        <f>IF(_xlfn.IFNA(VLOOKUP(A1992,$AG$3:$AH$83,2,FALSE),"")='11.1'!$D$5,TXM!D1992,"")</f>
        <v/>
      </c>
      <c r="F1992" t="str">
        <f>IFERROR(SMALL($E$5:$E$9000,ROWS($E$5:E1992)),"")</f>
        <v/>
      </c>
      <c r="I1992" s="371" t="s">
        <v>141</v>
      </c>
      <c r="J1992" t="s">
        <v>821</v>
      </c>
      <c r="K1992" s="372">
        <v>9690</v>
      </c>
      <c r="L1992" s="388">
        <f>ROWS(K$5:K1992)</f>
        <v>1988</v>
      </c>
      <c r="M1992" s="388" t="str">
        <f>IF(_xlfn.IFNA(VLOOKUP(I1992,$AG$3:$AH$83,2,FALSE),"")='11.1'!$D$5,TXM!L1992,"")</f>
        <v/>
      </c>
      <c r="N1992" t="str">
        <f>IFERROR(SMALL($M$5:$M$9000,ROWS($M$5:M1992)),"")</f>
        <v/>
      </c>
      <c r="P1992" t="s">
        <v>56</v>
      </c>
      <c r="Q1992" t="s">
        <v>839</v>
      </c>
      <c r="R1992">
        <v>20986</v>
      </c>
      <c r="S1992" s="388">
        <f>ROWS(R$5:R1992)</f>
        <v>1988</v>
      </c>
      <c r="T1992" s="388" t="str">
        <f>IF(_xlfn.IFNA(VLOOKUP(P1992,$AG$3:$AH$83,2,FALSE),"")='11.1'!$D$5,TXM!S1992,"")</f>
        <v/>
      </c>
      <c r="U1992" t="str">
        <f>IFERROR(SMALL($T$5:$T$9000,ROWS($T$5:T1992)),"")</f>
        <v/>
      </c>
    </row>
    <row r="1993" spans="1:21" ht="14.4" customHeight="1" x14ac:dyDescent="0.3">
      <c r="A1993" s="371" t="s">
        <v>56</v>
      </c>
      <c r="B1993" t="s">
        <v>106</v>
      </c>
      <c r="C1993" s="372">
        <v>1232641</v>
      </c>
      <c r="D1993" s="388">
        <f>ROWS(C$5:C1993)</f>
        <v>1989</v>
      </c>
      <c r="E1993" s="388" t="str">
        <f>IF(_xlfn.IFNA(VLOOKUP(A1993,$AG$3:$AH$83,2,FALSE),"")='11.1'!$D$5,TXM!D1993,"")</f>
        <v/>
      </c>
      <c r="F1993" t="str">
        <f>IFERROR(SMALL($E$5:$E$9000,ROWS($E$5:E1993)),"")</f>
        <v/>
      </c>
      <c r="I1993" s="371" t="s">
        <v>141</v>
      </c>
      <c r="J1993" t="s">
        <v>91</v>
      </c>
      <c r="K1993" s="372">
        <v>8510</v>
      </c>
      <c r="L1993" s="388">
        <f>ROWS(K$5:K1993)</f>
        <v>1989</v>
      </c>
      <c r="M1993" s="388" t="str">
        <f>IF(_xlfn.IFNA(VLOOKUP(I1993,$AG$3:$AH$83,2,FALSE),"")='11.1'!$D$5,TXM!L1993,"")</f>
        <v/>
      </c>
      <c r="N1993" t="str">
        <f>IFERROR(SMALL($M$5:$M$9000,ROWS($M$5:M1993)),"")</f>
        <v/>
      </c>
      <c r="P1993" t="s">
        <v>56</v>
      </c>
      <c r="Q1993" t="s">
        <v>101</v>
      </c>
      <c r="R1993">
        <v>14590</v>
      </c>
      <c r="S1993" s="388">
        <f>ROWS(R$5:R1993)</f>
        <v>1989</v>
      </c>
      <c r="T1993" s="388" t="str">
        <f>IF(_xlfn.IFNA(VLOOKUP(P1993,$AG$3:$AH$83,2,FALSE),"")='11.1'!$D$5,TXM!S1993,"")</f>
        <v/>
      </c>
      <c r="U1993" t="str">
        <f>IFERROR(SMALL($T$5:$T$9000,ROWS($T$5:T1993)),"")</f>
        <v/>
      </c>
    </row>
    <row r="1994" spans="1:21" ht="14.4" customHeight="1" x14ac:dyDescent="0.3">
      <c r="A1994" s="371" t="s">
        <v>56</v>
      </c>
      <c r="B1994" t="s">
        <v>999</v>
      </c>
      <c r="C1994" s="372">
        <v>1216488</v>
      </c>
      <c r="D1994" s="388">
        <f>ROWS(C$5:C1994)</f>
        <v>1990</v>
      </c>
      <c r="E1994" s="388" t="str">
        <f>IF(_xlfn.IFNA(VLOOKUP(A1994,$AG$3:$AH$83,2,FALSE),"")='11.1'!$D$5,TXM!D1994,"")</f>
        <v/>
      </c>
      <c r="F1994" t="str">
        <f>IFERROR(SMALL($E$5:$E$9000,ROWS($E$5:E1994)),"")</f>
        <v/>
      </c>
      <c r="I1994" s="371" t="s">
        <v>141</v>
      </c>
      <c r="J1994" t="s">
        <v>1006</v>
      </c>
      <c r="K1994" s="372">
        <v>4563</v>
      </c>
      <c r="L1994" s="388">
        <f>ROWS(K$5:K1994)</f>
        <v>1990</v>
      </c>
      <c r="M1994" s="388" t="str">
        <f>IF(_xlfn.IFNA(VLOOKUP(I1994,$AG$3:$AH$83,2,FALSE),"")='11.1'!$D$5,TXM!L1994,"")</f>
        <v/>
      </c>
      <c r="N1994" t="str">
        <f>IFERROR(SMALL($M$5:$M$9000,ROWS($M$5:M1994)),"")</f>
        <v/>
      </c>
      <c r="P1994" t="s">
        <v>56</v>
      </c>
      <c r="Q1994" t="s">
        <v>94</v>
      </c>
      <c r="R1994">
        <v>13426</v>
      </c>
      <c r="S1994" s="388">
        <f>ROWS(R$5:R1994)</f>
        <v>1990</v>
      </c>
      <c r="T1994" s="388" t="str">
        <f>IF(_xlfn.IFNA(VLOOKUP(P1994,$AG$3:$AH$83,2,FALSE),"")='11.1'!$D$5,TXM!S1994,"")</f>
        <v/>
      </c>
      <c r="U1994" t="str">
        <f>IFERROR(SMALL($T$5:$T$9000,ROWS($T$5:T1994)),"")</f>
        <v/>
      </c>
    </row>
    <row r="1995" spans="1:21" ht="14.4" customHeight="1" x14ac:dyDescent="0.3">
      <c r="A1995" s="371" t="s">
        <v>56</v>
      </c>
      <c r="B1995" t="s">
        <v>815</v>
      </c>
      <c r="C1995" s="372">
        <v>1098884</v>
      </c>
      <c r="D1995" s="388">
        <f>ROWS(C$5:C1995)</f>
        <v>1991</v>
      </c>
      <c r="E1995" s="388" t="str">
        <f>IF(_xlfn.IFNA(VLOOKUP(A1995,$AG$3:$AH$83,2,FALSE),"")='11.1'!$D$5,TXM!D1995,"")</f>
        <v/>
      </c>
      <c r="F1995" t="str">
        <f>IFERROR(SMALL($E$5:$E$9000,ROWS($E$5:E1995)),"")</f>
        <v/>
      </c>
      <c r="I1995" s="371" t="s">
        <v>141</v>
      </c>
      <c r="J1995" t="s">
        <v>1252</v>
      </c>
      <c r="K1995" s="372">
        <v>4091</v>
      </c>
      <c r="L1995" s="388">
        <f>ROWS(K$5:K1995)</f>
        <v>1991</v>
      </c>
      <c r="M1995" s="388" t="str">
        <f>IF(_xlfn.IFNA(VLOOKUP(I1995,$AG$3:$AH$83,2,FALSE),"")='11.1'!$D$5,TXM!L1995,"")</f>
        <v/>
      </c>
      <c r="N1995" t="str">
        <f>IFERROR(SMALL($M$5:$M$9000,ROWS($M$5:M1995)),"")</f>
        <v/>
      </c>
      <c r="P1995" t="s">
        <v>56</v>
      </c>
      <c r="Q1995" t="s">
        <v>1441</v>
      </c>
      <c r="R1995">
        <v>11250</v>
      </c>
      <c r="S1995" s="388">
        <f>ROWS(R$5:R1995)</f>
        <v>1991</v>
      </c>
      <c r="T1995" s="388" t="str">
        <f>IF(_xlfn.IFNA(VLOOKUP(P1995,$AG$3:$AH$83,2,FALSE),"")='11.1'!$D$5,TXM!S1995,"")</f>
        <v/>
      </c>
      <c r="U1995" t="str">
        <f>IFERROR(SMALL($T$5:$T$9000,ROWS($T$5:T1995)),"")</f>
        <v/>
      </c>
    </row>
    <row r="1996" spans="1:21" ht="14.4" customHeight="1" x14ac:dyDescent="0.3">
      <c r="A1996" s="371" t="s">
        <v>56</v>
      </c>
      <c r="B1996" t="s">
        <v>1252</v>
      </c>
      <c r="C1996" s="372">
        <v>989283</v>
      </c>
      <c r="D1996" s="388">
        <f>ROWS(C$5:C1996)</f>
        <v>1992</v>
      </c>
      <c r="E1996" s="388" t="str">
        <f>IF(_xlfn.IFNA(VLOOKUP(A1996,$AG$3:$AH$83,2,FALSE),"")='11.1'!$D$5,TXM!D1996,"")</f>
        <v/>
      </c>
      <c r="F1996" t="str">
        <f>IFERROR(SMALL($E$5:$E$9000,ROWS($E$5:E1996)),"")</f>
        <v/>
      </c>
      <c r="I1996" s="371" t="s">
        <v>141</v>
      </c>
      <c r="J1996" t="s">
        <v>93</v>
      </c>
      <c r="K1996" s="372">
        <v>2645</v>
      </c>
      <c r="L1996" s="388">
        <f>ROWS(K$5:K1996)</f>
        <v>1992</v>
      </c>
      <c r="M1996" s="388" t="str">
        <f>IF(_xlfn.IFNA(VLOOKUP(I1996,$AG$3:$AH$83,2,FALSE),"")='11.1'!$D$5,TXM!L1996,"")</f>
        <v/>
      </c>
      <c r="N1996" t="str">
        <f>IFERROR(SMALL($M$5:$M$9000,ROWS($M$5:M1996)),"")</f>
        <v/>
      </c>
      <c r="P1996" t="s">
        <v>56</v>
      </c>
      <c r="Q1996" t="s">
        <v>1000</v>
      </c>
      <c r="R1996">
        <v>6353</v>
      </c>
      <c r="S1996" s="388">
        <f>ROWS(R$5:R1996)</f>
        <v>1992</v>
      </c>
      <c r="T1996" s="388" t="str">
        <f>IF(_xlfn.IFNA(VLOOKUP(P1996,$AG$3:$AH$83,2,FALSE),"")='11.1'!$D$5,TXM!S1996,"")</f>
        <v/>
      </c>
      <c r="U1996" t="str">
        <f>IFERROR(SMALL($T$5:$T$9000,ROWS($T$5:T1996)),"")</f>
        <v/>
      </c>
    </row>
    <row r="1997" spans="1:21" ht="14.4" customHeight="1" x14ac:dyDescent="0.3">
      <c r="A1997" s="371" t="s">
        <v>56</v>
      </c>
      <c r="B1997" t="s">
        <v>853</v>
      </c>
      <c r="C1997" s="372">
        <v>766896</v>
      </c>
      <c r="D1997" s="388">
        <f>ROWS(C$5:C1997)</f>
        <v>1993</v>
      </c>
      <c r="E1997" s="388" t="str">
        <f>IF(_xlfn.IFNA(VLOOKUP(A1997,$AG$3:$AH$83,2,FALSE),"")='11.1'!$D$5,TXM!D1997,"")</f>
        <v/>
      </c>
      <c r="F1997" t="str">
        <f>IFERROR(SMALL($E$5:$E$9000,ROWS($E$5:E1997)),"")</f>
        <v/>
      </c>
      <c r="I1997" s="371" t="s">
        <v>141</v>
      </c>
      <c r="J1997" t="s">
        <v>825</v>
      </c>
      <c r="K1997" s="372">
        <v>2599</v>
      </c>
      <c r="L1997" s="388">
        <f>ROWS(K$5:K1997)</f>
        <v>1993</v>
      </c>
      <c r="M1997" s="388" t="str">
        <f>IF(_xlfn.IFNA(VLOOKUP(I1997,$AG$3:$AH$83,2,FALSE),"")='11.1'!$D$5,TXM!L1997,"")</f>
        <v/>
      </c>
      <c r="N1997" t="str">
        <f>IFERROR(SMALL($M$5:$M$9000,ROWS($M$5:M1997)),"")</f>
        <v/>
      </c>
      <c r="P1997" t="s">
        <v>56</v>
      </c>
      <c r="Q1997" t="s">
        <v>1500</v>
      </c>
      <c r="R1997">
        <v>5616</v>
      </c>
      <c r="S1997" s="388">
        <f>ROWS(R$5:R1997)</f>
        <v>1993</v>
      </c>
      <c r="T1997" s="388" t="str">
        <f>IF(_xlfn.IFNA(VLOOKUP(P1997,$AG$3:$AH$83,2,FALSE),"")='11.1'!$D$5,TXM!S1997,"")</f>
        <v/>
      </c>
      <c r="U1997" t="str">
        <f>IFERROR(SMALL($T$5:$T$9000,ROWS($T$5:T1997)),"")</f>
        <v/>
      </c>
    </row>
    <row r="1998" spans="1:21" ht="14.4" customHeight="1" x14ac:dyDescent="0.3">
      <c r="A1998" s="371" t="s">
        <v>56</v>
      </c>
      <c r="B1998" t="s">
        <v>841</v>
      </c>
      <c r="C1998" s="372">
        <v>687612</v>
      </c>
      <c r="D1998" s="388">
        <f>ROWS(C$5:C1998)</f>
        <v>1994</v>
      </c>
      <c r="E1998" s="388" t="str">
        <f>IF(_xlfn.IFNA(VLOOKUP(A1998,$AG$3:$AH$83,2,FALSE),"")='11.1'!$D$5,TXM!D1998,"")</f>
        <v/>
      </c>
      <c r="F1998" t="str">
        <f>IFERROR(SMALL($E$5:$E$9000,ROWS($E$5:E1998)),"")</f>
        <v/>
      </c>
      <c r="I1998" s="371" t="s">
        <v>141</v>
      </c>
      <c r="J1998" t="s">
        <v>1240</v>
      </c>
      <c r="K1998" s="372">
        <v>2488</v>
      </c>
      <c r="L1998" s="388">
        <f>ROWS(K$5:K1998)</f>
        <v>1994</v>
      </c>
      <c r="M1998" s="388" t="str">
        <f>IF(_xlfn.IFNA(VLOOKUP(I1998,$AG$3:$AH$83,2,FALSE),"")='11.1'!$D$5,TXM!L1998,"")</f>
        <v/>
      </c>
      <c r="N1998" t="str">
        <f>IFERROR(SMALL($M$5:$M$9000,ROWS($M$5:M1998)),"")</f>
        <v/>
      </c>
      <c r="P1998" t="s">
        <v>56</v>
      </c>
      <c r="Q1998" t="s">
        <v>823</v>
      </c>
      <c r="R1998">
        <v>3518</v>
      </c>
      <c r="S1998" s="388">
        <f>ROWS(R$5:R1998)</f>
        <v>1994</v>
      </c>
      <c r="T1998" s="388" t="str">
        <f>IF(_xlfn.IFNA(VLOOKUP(P1998,$AG$3:$AH$83,2,FALSE),"")='11.1'!$D$5,TXM!S1998,"")</f>
        <v/>
      </c>
      <c r="U1998" t="str">
        <f>IFERROR(SMALL($T$5:$T$9000,ROWS($T$5:T1998)),"")</f>
        <v/>
      </c>
    </row>
    <row r="1999" spans="1:21" ht="14.4" customHeight="1" x14ac:dyDescent="0.3">
      <c r="A1999" s="371" t="s">
        <v>56</v>
      </c>
      <c r="B1999" t="s">
        <v>1285</v>
      </c>
      <c r="C1999" s="372">
        <v>411804</v>
      </c>
      <c r="D1999" s="388">
        <f>ROWS(C$5:C1999)</f>
        <v>1995</v>
      </c>
      <c r="E1999" s="388" t="str">
        <f>IF(_xlfn.IFNA(VLOOKUP(A1999,$AG$3:$AH$83,2,FALSE),"")='11.1'!$D$5,TXM!D1999,"")</f>
        <v/>
      </c>
      <c r="F1999" t="str">
        <f>IFERROR(SMALL($E$5:$E$9000,ROWS($E$5:E1999)),"")</f>
        <v/>
      </c>
      <c r="I1999" s="371" t="s">
        <v>141</v>
      </c>
      <c r="J1999" t="s">
        <v>835</v>
      </c>
      <c r="K1999" s="372">
        <v>1932</v>
      </c>
      <c r="L1999" s="388">
        <f>ROWS(K$5:K1999)</f>
        <v>1995</v>
      </c>
      <c r="M1999" s="388" t="str">
        <f>IF(_xlfn.IFNA(VLOOKUP(I1999,$AG$3:$AH$83,2,FALSE),"")='11.1'!$D$5,TXM!L1999,"")</f>
        <v/>
      </c>
      <c r="N1999" t="str">
        <f>IFERROR(SMALL($M$5:$M$9000,ROWS($M$5:M1999)),"")</f>
        <v/>
      </c>
      <c r="P1999" t="s">
        <v>56</v>
      </c>
      <c r="Q1999" t="s">
        <v>811</v>
      </c>
      <c r="R1999">
        <v>1599</v>
      </c>
      <c r="S1999" s="388">
        <f>ROWS(R$5:R1999)</f>
        <v>1995</v>
      </c>
      <c r="T1999" s="388" t="str">
        <f>IF(_xlfn.IFNA(VLOOKUP(P1999,$AG$3:$AH$83,2,FALSE),"")='11.1'!$D$5,TXM!S1999,"")</f>
        <v/>
      </c>
      <c r="U1999" t="str">
        <f>IFERROR(SMALL($T$5:$T$9000,ROWS($T$5:T1999)),"")</f>
        <v/>
      </c>
    </row>
    <row r="2000" spans="1:21" ht="14.4" customHeight="1" x14ac:dyDescent="0.3">
      <c r="A2000" s="371" t="s">
        <v>56</v>
      </c>
      <c r="B2000" t="s">
        <v>783</v>
      </c>
      <c r="C2000" s="372">
        <v>288114</v>
      </c>
      <c r="D2000" s="388">
        <f>ROWS(C$5:C2000)</f>
        <v>1996</v>
      </c>
      <c r="E2000" s="388" t="str">
        <f>IF(_xlfn.IFNA(VLOOKUP(A2000,$AG$3:$AH$83,2,FALSE),"")='11.1'!$D$5,TXM!D2000,"")</f>
        <v/>
      </c>
      <c r="F2000" t="str">
        <f>IFERROR(SMALL($E$5:$E$9000,ROWS($E$5:E2000)),"")</f>
        <v/>
      </c>
      <c r="I2000" s="371" t="s">
        <v>141</v>
      </c>
      <c r="J2000" t="s">
        <v>1000</v>
      </c>
      <c r="K2000" s="372">
        <v>1341</v>
      </c>
      <c r="L2000" s="388">
        <f>ROWS(K$5:K2000)</f>
        <v>1996</v>
      </c>
      <c r="M2000" s="388" t="str">
        <f>IF(_xlfn.IFNA(VLOOKUP(I2000,$AG$3:$AH$83,2,FALSE),"")='11.1'!$D$5,TXM!L2000,"")</f>
        <v/>
      </c>
      <c r="N2000" t="str">
        <f>IFERROR(SMALL($M$5:$M$9000,ROWS($M$5:M2000)),"")</f>
        <v/>
      </c>
      <c r="P2000" t="s">
        <v>56</v>
      </c>
      <c r="Q2000" t="s">
        <v>95</v>
      </c>
      <c r="R2000">
        <v>1535</v>
      </c>
      <c r="S2000" s="388">
        <f>ROWS(R$5:R2000)</f>
        <v>1996</v>
      </c>
      <c r="T2000" s="388" t="str">
        <f>IF(_xlfn.IFNA(VLOOKUP(P2000,$AG$3:$AH$83,2,FALSE),"")='11.1'!$D$5,TXM!S2000,"")</f>
        <v/>
      </c>
      <c r="U2000" t="str">
        <f>IFERROR(SMALL($T$5:$T$9000,ROWS($T$5:T2000)),"")</f>
        <v/>
      </c>
    </row>
    <row r="2001" spans="1:21" ht="14.4" customHeight="1" x14ac:dyDescent="0.3">
      <c r="A2001" s="371" t="s">
        <v>56</v>
      </c>
      <c r="B2001" t="s">
        <v>107</v>
      </c>
      <c r="C2001" s="372">
        <v>281502</v>
      </c>
      <c r="D2001" s="388">
        <f>ROWS(C$5:C2001)</f>
        <v>1997</v>
      </c>
      <c r="E2001" s="388" t="str">
        <f>IF(_xlfn.IFNA(VLOOKUP(A2001,$AG$3:$AH$83,2,FALSE),"")='11.1'!$D$5,TXM!D2001,"")</f>
        <v/>
      </c>
      <c r="F2001" t="str">
        <f>IFERROR(SMALL($E$5:$E$9000,ROWS($E$5:E2001)),"")</f>
        <v/>
      </c>
      <c r="I2001" s="371" t="s">
        <v>141</v>
      </c>
      <c r="J2001" t="s">
        <v>779</v>
      </c>
      <c r="K2001" s="372">
        <v>1059</v>
      </c>
      <c r="L2001" s="388">
        <f>ROWS(K$5:K2001)</f>
        <v>1997</v>
      </c>
      <c r="M2001" s="388" t="str">
        <f>IF(_xlfn.IFNA(VLOOKUP(I2001,$AG$3:$AH$83,2,FALSE),"")='11.1'!$D$5,TXM!L2001,"")</f>
        <v/>
      </c>
      <c r="N2001" t="str">
        <f>IFERROR(SMALL($M$5:$M$9000,ROWS($M$5:M2001)),"")</f>
        <v/>
      </c>
      <c r="P2001" t="s">
        <v>56</v>
      </c>
      <c r="Q2001" t="s">
        <v>861</v>
      </c>
      <c r="R2001">
        <v>1499</v>
      </c>
      <c r="S2001" s="388">
        <f>ROWS(R$5:R2001)</f>
        <v>1997</v>
      </c>
      <c r="T2001" s="388" t="str">
        <f>IF(_xlfn.IFNA(VLOOKUP(P2001,$AG$3:$AH$83,2,FALSE),"")='11.1'!$D$5,TXM!S2001,"")</f>
        <v/>
      </c>
      <c r="U2001" t="str">
        <f>IFERROR(SMALL($T$5:$T$9000,ROWS($T$5:T2001)),"")</f>
        <v/>
      </c>
    </row>
    <row r="2002" spans="1:21" ht="14.4" customHeight="1" x14ac:dyDescent="0.3">
      <c r="A2002" s="371" t="s">
        <v>56</v>
      </c>
      <c r="B2002" t="s">
        <v>108</v>
      </c>
      <c r="C2002" s="372">
        <v>256723</v>
      </c>
      <c r="D2002" s="388">
        <f>ROWS(C$5:C2002)</f>
        <v>1998</v>
      </c>
      <c r="E2002" s="388" t="str">
        <f>IF(_xlfn.IFNA(VLOOKUP(A2002,$AG$3:$AH$83,2,FALSE),"")='11.1'!$D$5,TXM!D2002,"")</f>
        <v/>
      </c>
      <c r="F2002" t="str">
        <f>IFERROR(SMALL($E$5:$E$9000,ROWS($E$5:E2002)),"")</f>
        <v/>
      </c>
      <c r="I2002" s="371" t="s">
        <v>141</v>
      </c>
      <c r="J2002" t="s">
        <v>867</v>
      </c>
      <c r="K2002" s="372">
        <v>600</v>
      </c>
      <c r="L2002" s="388">
        <f>ROWS(K$5:K2002)</f>
        <v>1998</v>
      </c>
      <c r="M2002" s="388" t="str">
        <f>IF(_xlfn.IFNA(VLOOKUP(I2002,$AG$3:$AH$83,2,FALSE),"")='11.1'!$D$5,TXM!L2002,"")</f>
        <v/>
      </c>
      <c r="N2002" t="str">
        <f>IFERROR(SMALL($M$5:$M$9000,ROWS($M$5:M2002)),"")</f>
        <v/>
      </c>
      <c r="P2002" t="s">
        <v>56</v>
      </c>
      <c r="Q2002" t="s">
        <v>859</v>
      </c>
      <c r="R2002">
        <v>1489</v>
      </c>
      <c r="S2002" s="388">
        <f>ROWS(R$5:R2002)</f>
        <v>1998</v>
      </c>
      <c r="T2002" s="388" t="str">
        <f>IF(_xlfn.IFNA(VLOOKUP(P2002,$AG$3:$AH$83,2,FALSE),"")='11.1'!$D$5,TXM!S2002,"")</f>
        <v/>
      </c>
      <c r="U2002" t="str">
        <f>IFERROR(SMALL($T$5:$T$9000,ROWS($T$5:T2002)),"")</f>
        <v/>
      </c>
    </row>
    <row r="2003" spans="1:21" ht="14.4" customHeight="1" x14ac:dyDescent="0.3">
      <c r="A2003" s="371" t="s">
        <v>56</v>
      </c>
      <c r="B2003" t="s">
        <v>996</v>
      </c>
      <c r="C2003" s="372">
        <v>251400</v>
      </c>
      <c r="D2003" s="388">
        <f>ROWS(C$5:C2003)</f>
        <v>1999</v>
      </c>
      <c r="E2003" s="388" t="str">
        <f>IF(_xlfn.IFNA(VLOOKUP(A2003,$AG$3:$AH$83,2,FALSE),"")='11.1'!$D$5,TXM!D2003,"")</f>
        <v/>
      </c>
      <c r="F2003" t="str">
        <f>IFERROR(SMALL($E$5:$E$9000,ROWS($E$5:E2003)),"")</f>
        <v/>
      </c>
      <c r="I2003" s="371" t="s">
        <v>141</v>
      </c>
      <c r="J2003" t="s">
        <v>1285</v>
      </c>
      <c r="K2003" s="372">
        <v>474</v>
      </c>
      <c r="L2003" s="388">
        <f>ROWS(K$5:K2003)</f>
        <v>1999</v>
      </c>
      <c r="M2003" s="388" t="str">
        <f>IF(_xlfn.IFNA(VLOOKUP(I2003,$AG$3:$AH$83,2,FALSE),"")='11.1'!$D$5,TXM!L2003,"")</f>
        <v/>
      </c>
      <c r="N2003" t="str">
        <f>IFERROR(SMALL($M$5:$M$9000,ROWS($M$5:M2003)),"")</f>
        <v/>
      </c>
      <c r="P2003" t="s">
        <v>56</v>
      </c>
      <c r="Q2003" t="s">
        <v>1434</v>
      </c>
      <c r="R2003">
        <v>1096</v>
      </c>
      <c r="S2003" s="388">
        <f>ROWS(R$5:R2003)</f>
        <v>1999</v>
      </c>
      <c r="T2003" s="388" t="str">
        <f>IF(_xlfn.IFNA(VLOOKUP(P2003,$AG$3:$AH$83,2,FALSE),"")='11.1'!$D$5,TXM!S2003,"")</f>
        <v/>
      </c>
      <c r="U2003" t="str">
        <f>IFERROR(SMALL($T$5:$T$9000,ROWS($T$5:T2003)),"")</f>
        <v/>
      </c>
    </row>
    <row r="2004" spans="1:21" ht="14.4" customHeight="1" x14ac:dyDescent="0.3">
      <c r="A2004" s="371" t="s">
        <v>56</v>
      </c>
      <c r="B2004" t="s">
        <v>843</v>
      </c>
      <c r="C2004" s="372">
        <v>177153</v>
      </c>
      <c r="D2004" s="388">
        <f>ROWS(C$5:C2004)</f>
        <v>2000</v>
      </c>
      <c r="E2004" s="388" t="str">
        <f>IF(_xlfn.IFNA(VLOOKUP(A2004,$AG$3:$AH$83,2,FALSE),"")='11.1'!$D$5,TXM!D2004,"")</f>
        <v/>
      </c>
      <c r="F2004" t="str">
        <f>IFERROR(SMALL($E$5:$E$9000,ROWS($E$5:E2004)),"")</f>
        <v/>
      </c>
      <c r="I2004" s="371" t="s">
        <v>141</v>
      </c>
      <c r="J2004" t="s">
        <v>849</v>
      </c>
      <c r="K2004" s="372">
        <v>412</v>
      </c>
      <c r="L2004" s="388">
        <f>ROWS(K$5:K2004)</f>
        <v>2000</v>
      </c>
      <c r="M2004" s="388" t="str">
        <f>IF(_xlfn.IFNA(VLOOKUP(I2004,$AG$3:$AH$83,2,FALSE),"")='11.1'!$D$5,TXM!L2004,"")</f>
        <v/>
      </c>
      <c r="N2004" t="str">
        <f>IFERROR(SMALL($M$5:$M$9000,ROWS($M$5:M2004)),"")</f>
        <v/>
      </c>
      <c r="P2004" t="s">
        <v>56</v>
      </c>
      <c r="Q2004" t="s">
        <v>825</v>
      </c>
      <c r="R2004">
        <v>1035</v>
      </c>
      <c r="S2004" s="388">
        <f>ROWS(R$5:R2004)</f>
        <v>2000</v>
      </c>
      <c r="T2004" s="388" t="str">
        <f>IF(_xlfn.IFNA(VLOOKUP(P2004,$AG$3:$AH$83,2,FALSE),"")='11.1'!$D$5,TXM!S2004,"")</f>
        <v/>
      </c>
      <c r="U2004" t="str">
        <f>IFERROR(SMALL($T$5:$T$9000,ROWS($T$5:T2004)),"")</f>
        <v/>
      </c>
    </row>
    <row r="2005" spans="1:21" ht="14.4" customHeight="1" x14ac:dyDescent="0.3">
      <c r="A2005" s="371" t="s">
        <v>56</v>
      </c>
      <c r="B2005" t="s">
        <v>855</v>
      </c>
      <c r="C2005" s="372">
        <v>171675</v>
      </c>
      <c r="D2005" s="388">
        <f>ROWS(C$5:C2005)</f>
        <v>2001</v>
      </c>
      <c r="E2005" s="388" t="str">
        <f>IF(_xlfn.IFNA(VLOOKUP(A2005,$AG$3:$AH$83,2,FALSE),"")='11.1'!$D$5,TXM!D2005,"")</f>
        <v/>
      </c>
      <c r="F2005" t="str">
        <f>IFERROR(SMALL($E$5:$E$9000,ROWS($E$5:E2005)),"")</f>
        <v/>
      </c>
      <c r="I2005" s="371" t="s">
        <v>141</v>
      </c>
      <c r="J2005" t="s">
        <v>999</v>
      </c>
      <c r="K2005" s="372">
        <v>379</v>
      </c>
      <c r="L2005" s="388">
        <f>ROWS(K$5:K2005)</f>
        <v>2001</v>
      </c>
      <c r="M2005" s="388" t="str">
        <f>IF(_xlfn.IFNA(VLOOKUP(I2005,$AG$3:$AH$83,2,FALSE),"")='11.1'!$D$5,TXM!L2005,"")</f>
        <v/>
      </c>
      <c r="N2005" t="str">
        <f>IFERROR(SMALL($M$5:$M$9000,ROWS($M$5:M2005)),"")</f>
        <v/>
      </c>
      <c r="P2005" t="s">
        <v>56</v>
      </c>
      <c r="Q2005" t="s">
        <v>813</v>
      </c>
      <c r="R2005">
        <v>788</v>
      </c>
      <c r="S2005" s="388">
        <f>ROWS(R$5:R2005)</f>
        <v>2001</v>
      </c>
      <c r="T2005" s="388" t="str">
        <f>IF(_xlfn.IFNA(VLOOKUP(P2005,$AG$3:$AH$83,2,FALSE),"")='11.1'!$D$5,TXM!S2005,"")</f>
        <v/>
      </c>
      <c r="U2005" t="str">
        <f>IFERROR(SMALL($T$5:$T$9000,ROWS($T$5:T2005)),"")</f>
        <v/>
      </c>
    </row>
    <row r="2006" spans="1:21" ht="14.4" customHeight="1" x14ac:dyDescent="0.3">
      <c r="A2006" s="371" t="s">
        <v>56</v>
      </c>
      <c r="B2006" t="s">
        <v>92</v>
      </c>
      <c r="C2006" s="372">
        <v>86175</v>
      </c>
      <c r="D2006" s="388">
        <f>ROWS(C$5:C2006)</f>
        <v>2002</v>
      </c>
      <c r="E2006" s="388" t="str">
        <f>IF(_xlfn.IFNA(VLOOKUP(A2006,$AG$3:$AH$83,2,FALSE),"")='11.1'!$D$5,TXM!D2006,"")</f>
        <v/>
      </c>
      <c r="F2006" t="str">
        <f>IFERROR(SMALL($E$5:$E$9000,ROWS($E$5:E2006)),"")</f>
        <v/>
      </c>
      <c r="I2006" s="371" t="s">
        <v>141</v>
      </c>
      <c r="J2006" t="s">
        <v>783</v>
      </c>
      <c r="K2006" s="372">
        <v>341</v>
      </c>
      <c r="L2006" s="388">
        <f>ROWS(K$5:K2006)</f>
        <v>2002</v>
      </c>
      <c r="M2006" s="388" t="str">
        <f>IF(_xlfn.IFNA(VLOOKUP(I2006,$AG$3:$AH$83,2,FALSE),"")='11.1'!$D$5,TXM!L2006,"")</f>
        <v/>
      </c>
      <c r="N2006" t="str">
        <f>IFERROR(SMALL($M$5:$M$9000,ROWS($M$5:M2006)),"")</f>
        <v/>
      </c>
      <c r="P2006" t="s">
        <v>56</v>
      </c>
      <c r="Q2006" t="s">
        <v>1001</v>
      </c>
      <c r="R2006">
        <v>586</v>
      </c>
      <c r="S2006" s="388">
        <f>ROWS(R$5:R2006)</f>
        <v>2002</v>
      </c>
      <c r="T2006" s="388" t="str">
        <f>IF(_xlfn.IFNA(VLOOKUP(P2006,$AG$3:$AH$83,2,FALSE),"")='11.1'!$D$5,TXM!S2006,"")</f>
        <v/>
      </c>
      <c r="U2006" t="str">
        <f>IFERROR(SMALL($T$5:$T$9000,ROWS($T$5:T2006)),"")</f>
        <v/>
      </c>
    </row>
    <row r="2007" spans="1:21" ht="14.4" customHeight="1" x14ac:dyDescent="0.3">
      <c r="A2007" s="371" t="s">
        <v>56</v>
      </c>
      <c r="B2007" t="s">
        <v>1500</v>
      </c>
      <c r="C2007" s="372">
        <v>31821</v>
      </c>
      <c r="D2007" s="388">
        <f>ROWS(C$5:C2007)</f>
        <v>2003</v>
      </c>
      <c r="E2007" s="388" t="str">
        <f>IF(_xlfn.IFNA(VLOOKUP(A2007,$AG$3:$AH$83,2,FALSE),"")='11.1'!$D$5,TXM!D2007,"")</f>
        <v/>
      </c>
      <c r="F2007" t="str">
        <f>IFERROR(SMALL($E$5:$E$9000,ROWS($E$5:E2007)),"")</f>
        <v/>
      </c>
      <c r="I2007" s="371" t="s">
        <v>141</v>
      </c>
      <c r="J2007" t="s">
        <v>841</v>
      </c>
      <c r="K2007" s="372">
        <v>322</v>
      </c>
      <c r="L2007" s="388">
        <f>ROWS(K$5:K2007)</f>
        <v>2003</v>
      </c>
      <c r="M2007" s="388" t="str">
        <f>IF(_xlfn.IFNA(VLOOKUP(I2007,$AG$3:$AH$83,2,FALSE),"")='11.1'!$D$5,TXM!L2007,"")</f>
        <v/>
      </c>
      <c r="N2007" t="str">
        <f>IFERROR(SMALL($M$5:$M$9000,ROWS($M$5:M2007)),"")</f>
        <v/>
      </c>
      <c r="P2007" t="s">
        <v>634</v>
      </c>
      <c r="Q2007" t="s">
        <v>867</v>
      </c>
      <c r="R2007">
        <v>521430</v>
      </c>
      <c r="S2007" s="388">
        <f>ROWS(R$5:R2007)</f>
        <v>2003</v>
      </c>
      <c r="T2007" s="388" t="str">
        <f>IF(_xlfn.IFNA(VLOOKUP(P2007,$AG$3:$AH$83,2,FALSE),"")='11.1'!$D$5,TXM!S2007,"")</f>
        <v/>
      </c>
      <c r="U2007" t="str">
        <f>IFERROR(SMALL($T$5:$T$9000,ROWS($T$5:T2007)),"")</f>
        <v/>
      </c>
    </row>
    <row r="2008" spans="1:21" ht="14.4" customHeight="1" x14ac:dyDescent="0.3">
      <c r="A2008" s="371" t="s">
        <v>56</v>
      </c>
      <c r="B2008" t="s">
        <v>95</v>
      </c>
      <c r="C2008" s="372">
        <v>24183</v>
      </c>
      <c r="D2008" s="388">
        <f>ROWS(C$5:C2008)</f>
        <v>2004</v>
      </c>
      <c r="E2008" s="388" t="str">
        <f>IF(_xlfn.IFNA(VLOOKUP(A2008,$AG$3:$AH$83,2,FALSE),"")='11.1'!$D$5,TXM!D2008,"")</f>
        <v/>
      </c>
      <c r="F2008" t="str">
        <f>IFERROR(SMALL($E$5:$E$9000,ROWS($E$5:E2008)),"")</f>
        <v/>
      </c>
      <c r="I2008" s="371" t="s">
        <v>141</v>
      </c>
      <c r="J2008" t="s">
        <v>781</v>
      </c>
      <c r="K2008" s="372">
        <v>300</v>
      </c>
      <c r="L2008" s="388">
        <f>ROWS(K$5:K2008)</f>
        <v>2004</v>
      </c>
      <c r="M2008" s="388" t="str">
        <f>IF(_xlfn.IFNA(VLOOKUP(I2008,$AG$3:$AH$83,2,FALSE),"")='11.1'!$D$5,TXM!L2008,"")</f>
        <v/>
      </c>
      <c r="N2008" t="str">
        <f>IFERROR(SMALL($M$5:$M$9000,ROWS($M$5:M2008)),"")</f>
        <v/>
      </c>
      <c r="P2008" t="s">
        <v>634</v>
      </c>
      <c r="Q2008" t="s">
        <v>1285</v>
      </c>
      <c r="R2008">
        <v>99508</v>
      </c>
      <c r="S2008" s="388">
        <f>ROWS(R$5:R2008)</f>
        <v>2004</v>
      </c>
      <c r="T2008" s="388" t="str">
        <f>IF(_xlfn.IFNA(VLOOKUP(P2008,$AG$3:$AH$83,2,FALSE),"")='11.1'!$D$5,TXM!S2008,"")</f>
        <v/>
      </c>
      <c r="U2008" t="str">
        <f>IFERROR(SMALL($T$5:$T$9000,ROWS($T$5:T2008)),"")</f>
        <v/>
      </c>
    </row>
    <row r="2009" spans="1:21" ht="14.4" customHeight="1" x14ac:dyDescent="0.3">
      <c r="A2009" s="371" t="s">
        <v>56</v>
      </c>
      <c r="B2009" t="s">
        <v>1006</v>
      </c>
      <c r="C2009" s="372">
        <v>17102</v>
      </c>
      <c r="D2009" s="388">
        <f>ROWS(C$5:C2009)</f>
        <v>2005</v>
      </c>
      <c r="E2009" s="388" t="str">
        <f>IF(_xlfn.IFNA(VLOOKUP(A2009,$AG$3:$AH$83,2,FALSE),"")='11.1'!$D$5,TXM!D2009,"")</f>
        <v/>
      </c>
      <c r="F2009" t="str">
        <f>IFERROR(SMALL($E$5:$E$9000,ROWS($E$5:E2009)),"")</f>
        <v/>
      </c>
      <c r="I2009" s="371" t="s">
        <v>141</v>
      </c>
      <c r="J2009" t="s">
        <v>831</v>
      </c>
      <c r="K2009" s="372">
        <v>265</v>
      </c>
      <c r="L2009" s="388">
        <f>ROWS(K$5:K2009)</f>
        <v>2005</v>
      </c>
      <c r="M2009" s="388" t="str">
        <f>IF(_xlfn.IFNA(VLOOKUP(I2009,$AG$3:$AH$83,2,FALSE),"")='11.1'!$D$5,TXM!L2009,"")</f>
        <v/>
      </c>
      <c r="N2009" t="str">
        <f>IFERROR(SMALL($M$5:$M$9000,ROWS($M$5:M2009)),"")</f>
        <v/>
      </c>
      <c r="P2009" t="s">
        <v>634</v>
      </c>
      <c r="Q2009" t="s">
        <v>863</v>
      </c>
      <c r="R2009">
        <v>84306</v>
      </c>
      <c r="S2009" s="388">
        <f>ROWS(R$5:R2009)</f>
        <v>2005</v>
      </c>
      <c r="T2009" s="388" t="str">
        <f>IF(_xlfn.IFNA(VLOOKUP(P2009,$AG$3:$AH$83,2,FALSE),"")='11.1'!$D$5,TXM!S2009,"")</f>
        <v/>
      </c>
      <c r="U2009" t="str">
        <f>IFERROR(SMALL($T$5:$T$9000,ROWS($T$5:T2009)),"")</f>
        <v/>
      </c>
    </row>
    <row r="2010" spans="1:21" ht="14.4" customHeight="1" x14ac:dyDescent="0.3">
      <c r="A2010" s="371" t="s">
        <v>56</v>
      </c>
      <c r="B2010" t="s">
        <v>1265</v>
      </c>
      <c r="C2010" s="372">
        <v>8175</v>
      </c>
      <c r="D2010" s="388">
        <f>ROWS(C$5:C2010)</f>
        <v>2006</v>
      </c>
      <c r="E2010" s="388" t="str">
        <f>IF(_xlfn.IFNA(VLOOKUP(A2010,$AG$3:$AH$83,2,FALSE),"")='11.1'!$D$5,TXM!D2010,"")</f>
        <v/>
      </c>
      <c r="F2010" t="str">
        <f>IFERROR(SMALL($E$5:$E$9000,ROWS($E$5:E2010)),"")</f>
        <v/>
      </c>
      <c r="I2010" s="371" t="s">
        <v>141</v>
      </c>
      <c r="J2010" t="s">
        <v>1365</v>
      </c>
      <c r="K2010" s="372">
        <v>227</v>
      </c>
      <c r="L2010" s="388">
        <f>ROWS(K$5:K2010)</f>
        <v>2006</v>
      </c>
      <c r="M2010" s="388" t="str">
        <f>IF(_xlfn.IFNA(VLOOKUP(I2010,$AG$3:$AH$83,2,FALSE),"")='11.1'!$D$5,TXM!L2010,"")</f>
        <v/>
      </c>
      <c r="N2010" t="str">
        <f>IFERROR(SMALL($M$5:$M$9000,ROWS($M$5:M2010)),"")</f>
        <v/>
      </c>
      <c r="P2010" t="s">
        <v>634</v>
      </c>
      <c r="Q2010" t="s">
        <v>1240</v>
      </c>
      <c r="R2010">
        <v>41911</v>
      </c>
      <c r="S2010" s="388">
        <f>ROWS(R$5:R2010)</f>
        <v>2006</v>
      </c>
      <c r="T2010" s="388" t="str">
        <f>IF(_xlfn.IFNA(VLOOKUP(P2010,$AG$3:$AH$83,2,FALSE),"")='11.1'!$D$5,TXM!S2010,"")</f>
        <v/>
      </c>
      <c r="U2010" t="str">
        <f>IFERROR(SMALL($T$5:$T$9000,ROWS($T$5:T2010)),"")</f>
        <v/>
      </c>
    </row>
    <row r="2011" spans="1:21" ht="14.4" customHeight="1" x14ac:dyDescent="0.3">
      <c r="A2011" s="371" t="s">
        <v>56</v>
      </c>
      <c r="B2011" t="s">
        <v>1240</v>
      </c>
      <c r="C2011" s="372">
        <v>2563</v>
      </c>
      <c r="D2011" s="388">
        <f>ROWS(C$5:C2011)</f>
        <v>2007</v>
      </c>
      <c r="E2011" s="388" t="str">
        <f>IF(_xlfn.IFNA(VLOOKUP(A2011,$AG$3:$AH$83,2,FALSE),"")='11.1'!$D$5,TXM!D2011,"")</f>
        <v/>
      </c>
      <c r="F2011" t="str">
        <f>IFERROR(SMALL($E$5:$E$9000,ROWS($E$5:E2011)),"")</f>
        <v/>
      </c>
      <c r="I2011" s="371" t="s">
        <v>141</v>
      </c>
      <c r="J2011" t="s">
        <v>837</v>
      </c>
      <c r="K2011" s="372">
        <v>220</v>
      </c>
      <c r="L2011" s="388">
        <f>ROWS(K$5:K2011)</f>
        <v>2007</v>
      </c>
      <c r="M2011" s="388" t="str">
        <f>IF(_xlfn.IFNA(VLOOKUP(I2011,$AG$3:$AH$83,2,FALSE),"")='11.1'!$D$5,TXM!L2011,"")</f>
        <v/>
      </c>
      <c r="N2011" t="str">
        <f>IFERROR(SMALL($M$5:$M$9000,ROWS($M$5:M2011)),"")</f>
        <v/>
      </c>
      <c r="P2011" t="s">
        <v>634</v>
      </c>
      <c r="Q2011" t="s">
        <v>1365</v>
      </c>
      <c r="R2011">
        <v>29035</v>
      </c>
      <c r="S2011" s="388">
        <f>ROWS(R$5:R2011)</f>
        <v>2007</v>
      </c>
      <c r="T2011" s="388" t="str">
        <f>IF(_xlfn.IFNA(VLOOKUP(P2011,$AG$3:$AH$83,2,FALSE),"")='11.1'!$D$5,TXM!S2011,"")</f>
        <v/>
      </c>
      <c r="U2011" t="str">
        <f>IFERROR(SMALL($T$5:$T$9000,ROWS($T$5:T2011)),"")</f>
        <v/>
      </c>
    </row>
    <row r="2012" spans="1:21" ht="14.4" customHeight="1" x14ac:dyDescent="0.3">
      <c r="A2012" s="371" t="s">
        <v>1192</v>
      </c>
      <c r="B2012" t="s">
        <v>1000</v>
      </c>
      <c r="C2012" s="372">
        <v>645995</v>
      </c>
      <c r="D2012" s="388">
        <f>ROWS(C$5:C2012)</f>
        <v>2008</v>
      </c>
      <c r="E2012" s="388" t="str">
        <f>IF(_xlfn.IFNA(VLOOKUP(A2012,$AG$3:$AH$83,2,FALSE),"")='11.1'!$D$5,TXM!D2012,"")</f>
        <v/>
      </c>
      <c r="F2012" t="str">
        <f>IFERROR(SMALL($E$5:$E$9000,ROWS($E$5:E2012)),"")</f>
        <v/>
      </c>
      <c r="I2012" s="371" t="s">
        <v>141</v>
      </c>
      <c r="J2012" t="s">
        <v>861</v>
      </c>
      <c r="K2012" s="372">
        <v>123</v>
      </c>
      <c r="L2012" s="388">
        <f>ROWS(K$5:K2012)</f>
        <v>2008</v>
      </c>
      <c r="M2012" s="388" t="str">
        <f>IF(_xlfn.IFNA(VLOOKUP(I2012,$AG$3:$AH$83,2,FALSE),"")='11.1'!$D$5,TXM!L2012,"")</f>
        <v/>
      </c>
      <c r="N2012" t="str">
        <f>IFERROR(SMALL($M$5:$M$9000,ROWS($M$5:M2012)),"")</f>
        <v/>
      </c>
      <c r="P2012" t="s">
        <v>634</v>
      </c>
      <c r="Q2012" t="s">
        <v>815</v>
      </c>
      <c r="R2012">
        <v>26845</v>
      </c>
      <c r="S2012" s="388">
        <f>ROWS(R$5:R2012)</f>
        <v>2008</v>
      </c>
      <c r="T2012" s="388" t="str">
        <f>IF(_xlfn.IFNA(VLOOKUP(P2012,$AG$3:$AH$83,2,FALSE),"")='11.1'!$D$5,TXM!S2012,"")</f>
        <v/>
      </c>
      <c r="U2012" t="str">
        <f>IFERROR(SMALL($T$5:$T$9000,ROWS($T$5:T2012)),"")</f>
        <v/>
      </c>
    </row>
    <row r="2013" spans="1:21" ht="14.4" customHeight="1" x14ac:dyDescent="0.3">
      <c r="A2013" s="371" t="s">
        <v>1192</v>
      </c>
      <c r="B2013" t="s">
        <v>773</v>
      </c>
      <c r="C2013" s="372">
        <v>51302</v>
      </c>
      <c r="D2013" s="388">
        <f>ROWS(C$5:C2013)</f>
        <v>2009</v>
      </c>
      <c r="E2013" s="388" t="str">
        <f>IF(_xlfn.IFNA(VLOOKUP(A2013,$AG$3:$AH$83,2,FALSE),"")='11.1'!$D$5,TXM!D2013,"")</f>
        <v/>
      </c>
      <c r="F2013" t="str">
        <f>IFERROR(SMALL($E$5:$E$9000,ROWS($E$5:E2013)),"")</f>
        <v/>
      </c>
      <c r="I2013" s="371" t="s">
        <v>141</v>
      </c>
      <c r="J2013" t="s">
        <v>1005</v>
      </c>
      <c r="K2013" s="372">
        <v>59</v>
      </c>
      <c r="L2013" s="388">
        <f>ROWS(K$5:K2013)</f>
        <v>2009</v>
      </c>
      <c r="M2013" s="388" t="str">
        <f>IF(_xlfn.IFNA(VLOOKUP(I2013,$AG$3:$AH$83,2,FALSE),"")='11.1'!$D$5,TXM!L2013,"")</f>
        <v/>
      </c>
      <c r="N2013" t="str">
        <f>IFERROR(SMALL($M$5:$M$9000,ROWS($M$5:M2013)),"")</f>
        <v/>
      </c>
      <c r="P2013" t="s">
        <v>634</v>
      </c>
      <c r="Q2013" t="s">
        <v>791</v>
      </c>
      <c r="R2013">
        <v>21294</v>
      </c>
      <c r="S2013" s="388">
        <f>ROWS(R$5:R2013)</f>
        <v>2009</v>
      </c>
      <c r="T2013" s="388" t="str">
        <f>IF(_xlfn.IFNA(VLOOKUP(P2013,$AG$3:$AH$83,2,FALSE),"")='11.1'!$D$5,TXM!S2013,"")</f>
        <v/>
      </c>
      <c r="U2013" t="str">
        <f>IFERROR(SMALL($T$5:$T$9000,ROWS($T$5:T2013)),"")</f>
        <v/>
      </c>
    </row>
    <row r="2014" spans="1:21" ht="14.4" customHeight="1" x14ac:dyDescent="0.3">
      <c r="A2014" s="371" t="s">
        <v>634</v>
      </c>
      <c r="B2014" t="s">
        <v>91</v>
      </c>
      <c r="C2014" s="372">
        <v>25073790</v>
      </c>
      <c r="D2014" s="388">
        <f>ROWS(C$5:C2014)</f>
        <v>2010</v>
      </c>
      <c r="E2014" s="388" t="str">
        <f>IF(_xlfn.IFNA(VLOOKUP(A2014,$AG$3:$AH$83,2,FALSE),"")='11.1'!$D$5,TXM!D2014,"")</f>
        <v/>
      </c>
      <c r="F2014" t="str">
        <f>IFERROR(SMALL($E$5:$E$9000,ROWS($E$5:E2014)),"")</f>
        <v/>
      </c>
      <c r="I2014" s="371" t="s">
        <v>141</v>
      </c>
      <c r="J2014" t="s">
        <v>1434</v>
      </c>
      <c r="K2014" s="372">
        <v>17</v>
      </c>
      <c r="L2014" s="388">
        <f>ROWS(K$5:K2014)</f>
        <v>2010</v>
      </c>
      <c r="M2014" s="388" t="str">
        <f>IF(_xlfn.IFNA(VLOOKUP(I2014,$AG$3:$AH$83,2,FALSE),"")='11.1'!$D$5,TXM!L2014,"")</f>
        <v/>
      </c>
      <c r="N2014" t="str">
        <f>IFERROR(SMALL($M$5:$M$9000,ROWS($M$5:M2014)),"")</f>
        <v/>
      </c>
      <c r="P2014" t="s">
        <v>634</v>
      </c>
      <c r="Q2014" t="s">
        <v>837</v>
      </c>
      <c r="R2014">
        <v>16023</v>
      </c>
      <c r="S2014" s="388">
        <f>ROWS(R$5:R2014)</f>
        <v>2010</v>
      </c>
      <c r="T2014" s="388" t="str">
        <f>IF(_xlfn.IFNA(VLOOKUP(P2014,$AG$3:$AH$83,2,FALSE),"")='11.1'!$D$5,TXM!S2014,"")</f>
        <v/>
      </c>
      <c r="U2014" t="str">
        <f>IFERROR(SMALL($T$5:$T$9000,ROWS($T$5:T2014)),"")</f>
        <v/>
      </c>
    </row>
    <row r="2015" spans="1:21" ht="14.4" customHeight="1" x14ac:dyDescent="0.3">
      <c r="A2015" s="371" t="s">
        <v>634</v>
      </c>
      <c r="B2015" t="s">
        <v>1000</v>
      </c>
      <c r="C2015" s="372">
        <v>4313852</v>
      </c>
      <c r="D2015" s="388">
        <f>ROWS(C$5:C2015)</f>
        <v>2011</v>
      </c>
      <c r="E2015" s="388" t="str">
        <f>IF(_xlfn.IFNA(VLOOKUP(A2015,$AG$3:$AH$83,2,FALSE),"")='11.1'!$D$5,TXM!D2015,"")</f>
        <v/>
      </c>
      <c r="F2015" t="str">
        <f>IFERROR(SMALL($E$5:$E$9000,ROWS($E$5:E2015)),"")</f>
        <v/>
      </c>
      <c r="I2015" s="371" t="s">
        <v>141</v>
      </c>
      <c r="J2015" t="s">
        <v>793</v>
      </c>
      <c r="K2015" s="372">
        <v>10</v>
      </c>
      <c r="L2015" s="388">
        <f>ROWS(K$5:K2015)</f>
        <v>2011</v>
      </c>
      <c r="M2015" s="388" t="str">
        <f>IF(_xlfn.IFNA(VLOOKUP(I2015,$AG$3:$AH$83,2,FALSE),"")='11.1'!$D$5,TXM!L2015,"")</f>
        <v/>
      </c>
      <c r="N2015" t="str">
        <f>IFERROR(SMALL($M$5:$M$9000,ROWS($M$5:M2015)),"")</f>
        <v/>
      </c>
      <c r="P2015" t="s">
        <v>634</v>
      </c>
      <c r="Q2015" t="s">
        <v>793</v>
      </c>
      <c r="R2015">
        <v>15855</v>
      </c>
      <c r="S2015" s="388">
        <f>ROWS(R$5:R2015)</f>
        <v>2011</v>
      </c>
      <c r="T2015" s="388" t="str">
        <f>IF(_xlfn.IFNA(VLOOKUP(P2015,$AG$3:$AH$83,2,FALSE),"")='11.1'!$D$5,TXM!S2015,"")</f>
        <v/>
      </c>
      <c r="U2015" t="str">
        <f>IFERROR(SMALL($T$5:$T$9000,ROWS($T$5:T2015)),"")</f>
        <v/>
      </c>
    </row>
    <row r="2016" spans="1:21" ht="14.4" customHeight="1" x14ac:dyDescent="0.3">
      <c r="A2016" s="371" t="s">
        <v>634</v>
      </c>
      <c r="B2016" t="s">
        <v>172</v>
      </c>
      <c r="C2016" s="372">
        <v>3785600</v>
      </c>
      <c r="D2016" s="388">
        <f>ROWS(C$5:C2016)</f>
        <v>2012</v>
      </c>
      <c r="E2016" s="388" t="str">
        <f>IF(_xlfn.IFNA(VLOOKUP(A2016,$AG$3:$AH$83,2,FALSE),"")='11.1'!$D$5,TXM!D2016,"")</f>
        <v/>
      </c>
      <c r="F2016" t="str">
        <f>IFERROR(SMALL($E$5:$E$9000,ROWS($E$5:E2016)),"")</f>
        <v/>
      </c>
      <c r="I2016" s="371" t="s">
        <v>60</v>
      </c>
      <c r="J2016" t="s">
        <v>841</v>
      </c>
      <c r="K2016" s="372">
        <v>1582047379</v>
      </c>
      <c r="L2016" s="388">
        <f>ROWS(K$5:K2016)</f>
        <v>2012</v>
      </c>
      <c r="M2016" s="388" t="str">
        <f>IF(_xlfn.IFNA(VLOOKUP(I2016,$AG$3:$AH$83,2,FALSE),"")='11.1'!$D$5,TXM!L2016,"")</f>
        <v/>
      </c>
      <c r="N2016" t="str">
        <f>IFERROR(SMALL($M$5:$M$9000,ROWS($M$5:M2016)),"")</f>
        <v/>
      </c>
      <c r="P2016" t="s">
        <v>634</v>
      </c>
      <c r="Q2016" t="s">
        <v>1000</v>
      </c>
      <c r="R2016">
        <v>14656</v>
      </c>
      <c r="S2016" s="388">
        <f>ROWS(R$5:R2016)</f>
        <v>2012</v>
      </c>
      <c r="T2016" s="388" t="str">
        <f>IF(_xlfn.IFNA(VLOOKUP(P2016,$AG$3:$AH$83,2,FALSE),"")='11.1'!$D$5,TXM!S2016,"")</f>
        <v/>
      </c>
      <c r="U2016" t="str">
        <f>IFERROR(SMALL($T$5:$T$9000,ROWS($T$5:T2016)),"")</f>
        <v/>
      </c>
    </row>
    <row r="2017" spans="1:21" ht="14.4" customHeight="1" x14ac:dyDescent="0.3">
      <c r="A2017" s="371" t="s">
        <v>634</v>
      </c>
      <c r="B2017" t="s">
        <v>865</v>
      </c>
      <c r="C2017" s="372">
        <v>1069500</v>
      </c>
      <c r="D2017" s="388">
        <f>ROWS(C$5:C2017)</f>
        <v>2013</v>
      </c>
      <c r="E2017" s="388" t="str">
        <f>IF(_xlfn.IFNA(VLOOKUP(A2017,$AG$3:$AH$83,2,FALSE),"")='11.1'!$D$5,TXM!D2017,"")</f>
        <v/>
      </c>
      <c r="F2017" t="str">
        <f>IFERROR(SMALL($E$5:$E$9000,ROWS($E$5:E2017)),"")</f>
        <v/>
      </c>
      <c r="I2017" s="371" t="s">
        <v>60</v>
      </c>
      <c r="J2017" t="s">
        <v>865</v>
      </c>
      <c r="K2017" s="372">
        <v>807502414</v>
      </c>
      <c r="L2017" s="388">
        <f>ROWS(K$5:K2017)</f>
        <v>2013</v>
      </c>
      <c r="M2017" s="388" t="str">
        <f>IF(_xlfn.IFNA(VLOOKUP(I2017,$AG$3:$AH$83,2,FALSE),"")='11.1'!$D$5,TXM!L2017,"")</f>
        <v/>
      </c>
      <c r="N2017" t="str">
        <f>IFERROR(SMALL($M$5:$M$9000,ROWS($M$5:M2017)),"")</f>
        <v/>
      </c>
      <c r="P2017" t="s">
        <v>634</v>
      </c>
      <c r="Q2017" t="s">
        <v>855</v>
      </c>
      <c r="R2017">
        <v>14000</v>
      </c>
      <c r="S2017" s="388">
        <f>ROWS(R$5:R2017)</f>
        <v>2013</v>
      </c>
      <c r="T2017" s="388" t="str">
        <f>IF(_xlfn.IFNA(VLOOKUP(P2017,$AG$3:$AH$83,2,FALSE),"")='11.1'!$D$5,TXM!S2017,"")</f>
        <v/>
      </c>
      <c r="U2017" t="str">
        <f>IFERROR(SMALL($T$5:$T$9000,ROWS($T$5:T2017)),"")</f>
        <v/>
      </c>
    </row>
    <row r="2018" spans="1:21" ht="14.4" customHeight="1" x14ac:dyDescent="0.3">
      <c r="A2018" s="371" t="s">
        <v>634</v>
      </c>
      <c r="B2018" t="s">
        <v>108</v>
      </c>
      <c r="C2018" s="372">
        <v>694795</v>
      </c>
      <c r="D2018" s="388">
        <f>ROWS(C$5:C2018)</f>
        <v>2014</v>
      </c>
      <c r="E2018" s="388" t="str">
        <f>IF(_xlfn.IFNA(VLOOKUP(A2018,$AG$3:$AH$83,2,FALSE),"")='11.1'!$D$5,TXM!D2018,"")</f>
        <v/>
      </c>
      <c r="F2018" t="str">
        <f>IFERROR(SMALL($E$5:$E$9000,ROWS($E$5:E2018)),"")</f>
        <v/>
      </c>
      <c r="I2018" s="371" t="s">
        <v>60</v>
      </c>
      <c r="J2018" t="s">
        <v>863</v>
      </c>
      <c r="K2018" s="372">
        <v>619163134</v>
      </c>
      <c r="L2018" s="388">
        <f>ROWS(K$5:K2018)</f>
        <v>2014</v>
      </c>
      <c r="M2018" s="388" t="str">
        <f>IF(_xlfn.IFNA(VLOOKUP(I2018,$AG$3:$AH$83,2,FALSE),"")='11.1'!$D$5,TXM!L2018,"")</f>
        <v/>
      </c>
      <c r="N2018" t="str">
        <f>IFERROR(SMALL($M$5:$M$9000,ROWS($M$5:M2018)),"")</f>
        <v/>
      </c>
      <c r="P2018" t="s">
        <v>634</v>
      </c>
      <c r="Q2018" t="s">
        <v>95</v>
      </c>
      <c r="R2018">
        <v>8800</v>
      </c>
      <c r="S2018" s="388">
        <f>ROWS(R$5:R2018)</f>
        <v>2014</v>
      </c>
      <c r="T2018" s="388" t="str">
        <f>IF(_xlfn.IFNA(VLOOKUP(P2018,$AG$3:$AH$83,2,FALSE),"")='11.1'!$D$5,TXM!S2018,"")</f>
        <v/>
      </c>
      <c r="U2018" t="str">
        <f>IFERROR(SMALL($T$5:$T$9000,ROWS($T$5:T2018)),"")</f>
        <v/>
      </c>
    </row>
    <row r="2019" spans="1:21" ht="14.4" customHeight="1" x14ac:dyDescent="0.3">
      <c r="A2019" s="371" t="s">
        <v>634</v>
      </c>
      <c r="B2019" t="s">
        <v>843</v>
      </c>
      <c r="C2019" s="372">
        <v>693707</v>
      </c>
      <c r="D2019" s="388">
        <f>ROWS(C$5:C2019)</f>
        <v>2015</v>
      </c>
      <c r="E2019" s="388" t="str">
        <f>IF(_xlfn.IFNA(VLOOKUP(A2019,$AG$3:$AH$83,2,FALSE),"")='11.1'!$D$5,TXM!D2019,"")</f>
        <v/>
      </c>
      <c r="F2019" t="str">
        <f>IFERROR(SMALL($E$5:$E$9000,ROWS($E$5:E2019)),"")</f>
        <v/>
      </c>
      <c r="I2019" s="371" t="s">
        <v>60</v>
      </c>
      <c r="J2019" t="s">
        <v>1252</v>
      </c>
      <c r="K2019" s="372">
        <v>555548536</v>
      </c>
      <c r="L2019" s="388">
        <f>ROWS(K$5:K2019)</f>
        <v>2015</v>
      </c>
      <c r="M2019" s="388" t="str">
        <f>IF(_xlfn.IFNA(VLOOKUP(I2019,$AG$3:$AH$83,2,FALSE),"")='11.1'!$D$5,TXM!L2019,"")</f>
        <v/>
      </c>
      <c r="N2019" t="str">
        <f>IFERROR(SMALL($M$5:$M$9000,ROWS($M$5:M2019)),"")</f>
        <v/>
      </c>
      <c r="P2019" t="s">
        <v>634</v>
      </c>
      <c r="Q2019" t="s">
        <v>865</v>
      </c>
      <c r="R2019">
        <v>6857</v>
      </c>
      <c r="S2019" s="388">
        <f>ROWS(R$5:R2019)</f>
        <v>2015</v>
      </c>
      <c r="T2019" s="388" t="str">
        <f>IF(_xlfn.IFNA(VLOOKUP(P2019,$AG$3:$AH$83,2,FALSE),"")='11.1'!$D$5,TXM!S2019,"")</f>
        <v/>
      </c>
      <c r="U2019" t="str">
        <f>IFERROR(SMALL($T$5:$T$9000,ROWS($T$5:T2019)),"")</f>
        <v/>
      </c>
    </row>
    <row r="2020" spans="1:21" ht="14.4" customHeight="1" x14ac:dyDescent="0.3">
      <c r="A2020" s="371" t="s">
        <v>634</v>
      </c>
      <c r="B2020" t="s">
        <v>107</v>
      </c>
      <c r="C2020" s="372">
        <v>346568</v>
      </c>
      <c r="D2020" s="388">
        <f>ROWS(C$5:C2020)</f>
        <v>2016</v>
      </c>
      <c r="E2020" s="388" t="str">
        <f>IF(_xlfn.IFNA(VLOOKUP(A2020,$AG$3:$AH$83,2,FALSE),"")='11.1'!$D$5,TXM!D2020,"")</f>
        <v/>
      </c>
      <c r="F2020" t="str">
        <f>IFERROR(SMALL($E$5:$E$9000,ROWS($E$5:E2020)),"")</f>
        <v/>
      </c>
      <c r="I2020" s="371" t="s">
        <v>60</v>
      </c>
      <c r="J2020" t="s">
        <v>867</v>
      </c>
      <c r="K2020" s="372">
        <v>502557209</v>
      </c>
      <c r="L2020" s="388">
        <f>ROWS(K$5:K2020)</f>
        <v>2016</v>
      </c>
      <c r="M2020" s="388" t="str">
        <f>IF(_xlfn.IFNA(VLOOKUP(I2020,$AG$3:$AH$83,2,FALSE),"")='11.1'!$D$5,TXM!L2020,"")</f>
        <v/>
      </c>
      <c r="N2020" t="str">
        <f>IFERROR(SMALL($M$5:$M$9000,ROWS($M$5:M2020)),"")</f>
        <v/>
      </c>
      <c r="P2020" t="s">
        <v>634</v>
      </c>
      <c r="Q2020" t="s">
        <v>789</v>
      </c>
      <c r="R2020">
        <v>6600</v>
      </c>
      <c r="S2020" s="388">
        <f>ROWS(R$5:R2020)</f>
        <v>2016</v>
      </c>
      <c r="T2020" s="388" t="str">
        <f>IF(_xlfn.IFNA(VLOOKUP(P2020,$AG$3:$AH$83,2,FALSE),"")='11.1'!$D$5,TXM!S2020,"")</f>
        <v/>
      </c>
      <c r="U2020" t="str">
        <f>IFERROR(SMALL($T$5:$T$9000,ROWS($T$5:T2020)),"")</f>
        <v/>
      </c>
    </row>
    <row r="2021" spans="1:21" ht="14.4" customHeight="1" x14ac:dyDescent="0.3">
      <c r="A2021" s="371" t="s">
        <v>634</v>
      </c>
      <c r="B2021" t="s">
        <v>773</v>
      </c>
      <c r="C2021" s="372">
        <v>322655</v>
      </c>
      <c r="D2021" s="388">
        <f>ROWS(C$5:C2021)</f>
        <v>2017</v>
      </c>
      <c r="E2021" s="388" t="str">
        <f>IF(_xlfn.IFNA(VLOOKUP(A2021,$AG$3:$AH$83,2,FALSE),"")='11.1'!$D$5,TXM!D2021,"")</f>
        <v/>
      </c>
      <c r="F2021" t="str">
        <f>IFERROR(SMALL($E$5:$E$9000,ROWS($E$5:E2021)),"")</f>
        <v/>
      </c>
      <c r="I2021" s="371" t="s">
        <v>60</v>
      </c>
      <c r="J2021" t="s">
        <v>1005</v>
      </c>
      <c r="K2021" s="372">
        <v>383464115</v>
      </c>
      <c r="L2021" s="388">
        <f>ROWS(K$5:K2021)</f>
        <v>2017</v>
      </c>
      <c r="M2021" s="388" t="str">
        <f>IF(_xlfn.IFNA(VLOOKUP(I2021,$AG$3:$AH$83,2,FALSE),"")='11.1'!$D$5,TXM!L2021,"")</f>
        <v/>
      </c>
      <c r="N2021" t="str">
        <f>IFERROR(SMALL($M$5:$M$9000,ROWS($M$5:M2021)),"")</f>
        <v/>
      </c>
      <c r="P2021" t="s">
        <v>634</v>
      </c>
      <c r="Q2021" t="s">
        <v>821</v>
      </c>
      <c r="R2021">
        <v>6000</v>
      </c>
      <c r="S2021" s="388">
        <f>ROWS(R$5:R2021)</f>
        <v>2017</v>
      </c>
      <c r="T2021" s="388" t="str">
        <f>IF(_xlfn.IFNA(VLOOKUP(P2021,$AG$3:$AH$83,2,FALSE),"")='11.1'!$D$5,TXM!S2021,"")</f>
        <v/>
      </c>
      <c r="U2021" t="str">
        <f>IFERROR(SMALL($T$5:$T$9000,ROWS($T$5:T2021)),"")</f>
        <v/>
      </c>
    </row>
    <row r="2022" spans="1:21" ht="14.4" customHeight="1" x14ac:dyDescent="0.3">
      <c r="A2022" s="371" t="s">
        <v>634</v>
      </c>
      <c r="B2022" t="s">
        <v>95</v>
      </c>
      <c r="C2022" s="372">
        <v>299334</v>
      </c>
      <c r="D2022" s="388">
        <f>ROWS(C$5:C2022)</f>
        <v>2018</v>
      </c>
      <c r="E2022" s="388" t="str">
        <f>IF(_xlfn.IFNA(VLOOKUP(A2022,$AG$3:$AH$83,2,FALSE),"")='11.1'!$D$5,TXM!D2022,"")</f>
        <v/>
      </c>
      <c r="F2022" t="str">
        <f>IFERROR(SMALL($E$5:$E$9000,ROWS($E$5:E2022)),"")</f>
        <v/>
      </c>
      <c r="I2022" s="371" t="s">
        <v>60</v>
      </c>
      <c r="J2022" t="s">
        <v>1001</v>
      </c>
      <c r="K2022" s="372">
        <v>263646196</v>
      </c>
      <c r="L2022" s="388">
        <f>ROWS(K$5:K2022)</f>
        <v>2018</v>
      </c>
      <c r="M2022" s="388" t="str">
        <f>IF(_xlfn.IFNA(VLOOKUP(I2022,$AG$3:$AH$83,2,FALSE),"")='11.1'!$D$5,TXM!L2022,"")</f>
        <v/>
      </c>
      <c r="N2022" t="str">
        <f>IFERROR(SMALL($M$5:$M$9000,ROWS($M$5:M2022)),"")</f>
        <v/>
      </c>
      <c r="P2022" t="s">
        <v>634</v>
      </c>
      <c r="Q2022" t="s">
        <v>1005</v>
      </c>
      <c r="R2022">
        <v>5689</v>
      </c>
      <c r="S2022" s="388">
        <f>ROWS(R$5:R2022)</f>
        <v>2018</v>
      </c>
      <c r="T2022" s="388" t="str">
        <f>IF(_xlfn.IFNA(VLOOKUP(P2022,$AG$3:$AH$83,2,FALSE),"")='11.1'!$D$5,TXM!S2022,"")</f>
        <v/>
      </c>
      <c r="U2022" t="str">
        <f>IFERROR(SMALL($T$5:$T$9000,ROWS($T$5:T2022)),"")</f>
        <v/>
      </c>
    </row>
    <row r="2023" spans="1:21" ht="14.4" customHeight="1" x14ac:dyDescent="0.3">
      <c r="A2023" s="371" t="s">
        <v>634</v>
      </c>
      <c r="B2023" t="s">
        <v>815</v>
      </c>
      <c r="C2023" s="372">
        <v>245550</v>
      </c>
      <c r="D2023" s="388">
        <f>ROWS(C$5:C2023)</f>
        <v>2019</v>
      </c>
      <c r="E2023" s="388" t="str">
        <f>IF(_xlfn.IFNA(VLOOKUP(A2023,$AG$3:$AH$83,2,FALSE),"")='11.1'!$D$5,TXM!D2023,"")</f>
        <v/>
      </c>
      <c r="F2023" t="str">
        <f>IFERROR(SMALL($E$5:$E$9000,ROWS($E$5:E2023)),"")</f>
        <v/>
      </c>
      <c r="I2023" s="371" t="s">
        <v>60</v>
      </c>
      <c r="J2023" t="s">
        <v>1265</v>
      </c>
      <c r="K2023" s="372">
        <v>214090255</v>
      </c>
      <c r="L2023" s="388">
        <f>ROWS(K$5:K2023)</f>
        <v>2019</v>
      </c>
      <c r="M2023" s="388" t="str">
        <f>IF(_xlfn.IFNA(VLOOKUP(I2023,$AG$3:$AH$83,2,FALSE),"")='11.1'!$D$5,TXM!L2023,"")</f>
        <v/>
      </c>
      <c r="N2023" t="str">
        <f>IFERROR(SMALL($M$5:$M$9000,ROWS($M$5:M2023)),"")</f>
        <v/>
      </c>
      <c r="P2023" t="s">
        <v>634</v>
      </c>
      <c r="Q2023" t="s">
        <v>97</v>
      </c>
      <c r="R2023">
        <v>4594</v>
      </c>
      <c r="S2023" s="388">
        <f>ROWS(R$5:R2023)</f>
        <v>2019</v>
      </c>
      <c r="T2023" s="388" t="str">
        <f>IF(_xlfn.IFNA(VLOOKUP(P2023,$AG$3:$AH$83,2,FALSE),"")='11.1'!$D$5,TXM!S2023,"")</f>
        <v/>
      </c>
      <c r="U2023" t="str">
        <f>IFERROR(SMALL($T$5:$T$9000,ROWS($T$5:T2023)),"")</f>
        <v/>
      </c>
    </row>
    <row r="2024" spans="1:21" ht="14.4" customHeight="1" x14ac:dyDescent="0.3">
      <c r="A2024" s="371" t="s">
        <v>639</v>
      </c>
      <c r="B2024" t="s">
        <v>783</v>
      </c>
      <c r="C2024" s="372">
        <v>1819792459</v>
      </c>
      <c r="D2024" s="388">
        <f>ROWS(C$5:C2024)</f>
        <v>2020</v>
      </c>
      <c r="E2024" s="388" t="str">
        <f>IF(_xlfn.IFNA(VLOOKUP(A2024,$AG$3:$AH$83,2,FALSE),"")='11.1'!$D$5,TXM!D2024,"")</f>
        <v/>
      </c>
      <c r="F2024" t="str">
        <f>IFERROR(SMALL($E$5:$E$9000,ROWS($E$5:E2024)),"")</f>
        <v/>
      </c>
      <c r="I2024" s="371" t="s">
        <v>60</v>
      </c>
      <c r="J2024" t="s">
        <v>999</v>
      </c>
      <c r="K2024" s="372">
        <v>151964590</v>
      </c>
      <c r="L2024" s="388">
        <f>ROWS(K$5:K2024)</f>
        <v>2020</v>
      </c>
      <c r="M2024" s="388" t="str">
        <f>IF(_xlfn.IFNA(VLOOKUP(I2024,$AG$3:$AH$83,2,FALSE),"")='11.1'!$D$5,TXM!L2024,"")</f>
        <v/>
      </c>
      <c r="N2024" t="str">
        <f>IFERROR(SMALL($M$5:$M$9000,ROWS($M$5:M2024)),"")</f>
        <v/>
      </c>
      <c r="P2024" t="s">
        <v>634</v>
      </c>
      <c r="Q2024" t="s">
        <v>823</v>
      </c>
      <c r="R2024">
        <v>4530</v>
      </c>
      <c r="S2024" s="388">
        <f>ROWS(R$5:R2024)</f>
        <v>2020</v>
      </c>
      <c r="T2024" s="388" t="str">
        <f>IF(_xlfn.IFNA(VLOOKUP(P2024,$AG$3:$AH$83,2,FALSE),"")='11.1'!$D$5,TXM!S2024,"")</f>
        <v/>
      </c>
      <c r="U2024" t="str">
        <f>IFERROR(SMALL($T$5:$T$9000,ROWS($T$5:T2024)),"")</f>
        <v/>
      </c>
    </row>
    <row r="2025" spans="1:21" ht="14.4" customHeight="1" x14ac:dyDescent="0.3">
      <c r="A2025" s="371" t="s">
        <v>509</v>
      </c>
      <c r="B2025" t="s">
        <v>783</v>
      </c>
      <c r="C2025" s="372">
        <v>932328331</v>
      </c>
      <c r="D2025" s="388">
        <f>ROWS(C$5:C2025)</f>
        <v>2021</v>
      </c>
      <c r="E2025" s="388" t="str">
        <f>IF(_xlfn.IFNA(VLOOKUP(A2025,$AG$3:$AH$83,2,FALSE),"")='11.1'!$D$5,TXM!D2025,"")</f>
        <v/>
      </c>
      <c r="F2025" t="str">
        <f>IFERROR(SMALL($E$5:$E$9000,ROWS($E$5:E2025)),"")</f>
        <v/>
      </c>
      <c r="I2025" s="371" t="s">
        <v>60</v>
      </c>
      <c r="J2025" t="s">
        <v>843</v>
      </c>
      <c r="K2025" s="372">
        <v>144548905</v>
      </c>
      <c r="L2025" s="388">
        <f>ROWS(K$5:K2025)</f>
        <v>2021</v>
      </c>
      <c r="M2025" s="388" t="str">
        <f>IF(_xlfn.IFNA(VLOOKUP(I2025,$AG$3:$AH$83,2,FALSE),"")='11.1'!$D$5,TXM!L2025,"")</f>
        <v/>
      </c>
      <c r="N2025" t="str">
        <f>IFERROR(SMALL($M$5:$M$9000,ROWS($M$5:M2025)),"")</f>
        <v/>
      </c>
      <c r="P2025" t="s">
        <v>634</v>
      </c>
      <c r="Q2025" t="s">
        <v>1275</v>
      </c>
      <c r="R2025">
        <v>3535</v>
      </c>
      <c r="S2025" s="388">
        <f>ROWS(R$5:R2025)</f>
        <v>2021</v>
      </c>
      <c r="T2025" s="388" t="str">
        <f>IF(_xlfn.IFNA(VLOOKUP(P2025,$AG$3:$AH$83,2,FALSE),"")='11.1'!$D$5,TXM!S2025,"")</f>
        <v/>
      </c>
      <c r="U2025" t="str">
        <f>IFERROR(SMALL($T$5:$T$9000,ROWS($T$5:T2025)),"")</f>
        <v/>
      </c>
    </row>
    <row r="2026" spans="1:21" ht="14.4" customHeight="1" x14ac:dyDescent="0.3">
      <c r="A2026" s="371" t="s">
        <v>509</v>
      </c>
      <c r="B2026" t="s">
        <v>102</v>
      </c>
      <c r="C2026" s="372">
        <v>51687075</v>
      </c>
      <c r="D2026" s="388">
        <f>ROWS(C$5:C2026)</f>
        <v>2022</v>
      </c>
      <c r="E2026" s="388" t="str">
        <f>IF(_xlfn.IFNA(VLOOKUP(A2026,$AG$3:$AH$83,2,FALSE),"")='11.1'!$D$5,TXM!D2026,"")</f>
        <v/>
      </c>
      <c r="F2026" t="str">
        <f>IFERROR(SMALL($E$5:$E$9000,ROWS($E$5:E2026)),"")</f>
        <v/>
      </c>
      <c r="I2026" s="371" t="s">
        <v>60</v>
      </c>
      <c r="J2026" t="s">
        <v>1000</v>
      </c>
      <c r="K2026" s="372">
        <v>126670782</v>
      </c>
      <c r="L2026" s="388">
        <f>ROWS(K$5:K2026)</f>
        <v>2022</v>
      </c>
      <c r="M2026" s="388" t="str">
        <f>IF(_xlfn.IFNA(VLOOKUP(I2026,$AG$3:$AH$83,2,FALSE),"")='11.1'!$D$5,TXM!L2026,"")</f>
        <v/>
      </c>
      <c r="N2026" t="str">
        <f>IFERROR(SMALL($M$5:$M$9000,ROWS($M$5:M2026)),"")</f>
        <v/>
      </c>
      <c r="P2026" t="s">
        <v>634</v>
      </c>
      <c r="Q2026" t="s">
        <v>849</v>
      </c>
      <c r="R2026">
        <v>2460</v>
      </c>
      <c r="S2026" s="388">
        <f>ROWS(R$5:R2026)</f>
        <v>2022</v>
      </c>
      <c r="T2026" s="388" t="str">
        <f>IF(_xlfn.IFNA(VLOOKUP(P2026,$AG$3:$AH$83,2,FALSE),"")='11.1'!$D$5,TXM!S2026,"")</f>
        <v/>
      </c>
      <c r="U2026" t="str">
        <f>IFERROR(SMALL($T$5:$T$9000,ROWS($T$5:T2026)),"")</f>
        <v/>
      </c>
    </row>
    <row r="2027" spans="1:21" ht="14.4" customHeight="1" x14ac:dyDescent="0.3">
      <c r="A2027" s="371" t="s">
        <v>509</v>
      </c>
      <c r="B2027" t="s">
        <v>845</v>
      </c>
      <c r="C2027" s="372">
        <v>5006649</v>
      </c>
      <c r="D2027" s="388">
        <f>ROWS(C$5:C2027)</f>
        <v>2023</v>
      </c>
      <c r="E2027" s="388" t="str">
        <f>IF(_xlfn.IFNA(VLOOKUP(A2027,$AG$3:$AH$83,2,FALSE),"")='11.1'!$D$5,TXM!D2027,"")</f>
        <v/>
      </c>
      <c r="F2027" t="str">
        <f>IFERROR(SMALL($E$5:$E$9000,ROWS($E$5:E2027)),"")</f>
        <v/>
      </c>
      <c r="I2027" s="371" t="s">
        <v>60</v>
      </c>
      <c r="J2027" t="s">
        <v>783</v>
      </c>
      <c r="K2027" s="372">
        <v>112274402</v>
      </c>
      <c r="L2027" s="388">
        <f>ROWS(K$5:K2027)</f>
        <v>2023</v>
      </c>
      <c r="M2027" s="388" t="str">
        <f>IF(_xlfn.IFNA(VLOOKUP(I2027,$AG$3:$AH$83,2,FALSE),"")='11.1'!$D$5,TXM!L2027,"")</f>
        <v/>
      </c>
      <c r="N2027" t="str">
        <f>IFERROR(SMALL($M$5:$M$9000,ROWS($M$5:M2027)),"")</f>
        <v/>
      </c>
      <c r="P2027" t="s">
        <v>634</v>
      </c>
      <c r="Q2027" t="s">
        <v>825</v>
      </c>
      <c r="R2027">
        <v>1800</v>
      </c>
      <c r="S2027" s="388">
        <f>ROWS(R$5:R2027)</f>
        <v>2023</v>
      </c>
      <c r="T2027" s="388" t="str">
        <f>IF(_xlfn.IFNA(VLOOKUP(P2027,$AG$3:$AH$83,2,FALSE),"")='11.1'!$D$5,TXM!S2027,"")</f>
        <v/>
      </c>
      <c r="U2027" t="str">
        <f>IFERROR(SMALL($T$5:$T$9000,ROWS($T$5:T2027)),"")</f>
        <v/>
      </c>
    </row>
    <row r="2028" spans="1:21" ht="14.4" customHeight="1" x14ac:dyDescent="0.3">
      <c r="A2028" s="371" t="s">
        <v>509</v>
      </c>
      <c r="B2028" t="s">
        <v>1000</v>
      </c>
      <c r="C2028" s="372">
        <v>2190148</v>
      </c>
      <c r="D2028" s="388">
        <f>ROWS(C$5:C2028)</f>
        <v>2024</v>
      </c>
      <c r="E2028" s="388" t="str">
        <f>IF(_xlfn.IFNA(VLOOKUP(A2028,$AG$3:$AH$83,2,FALSE),"")='11.1'!$D$5,TXM!D2028,"")</f>
        <v/>
      </c>
      <c r="F2028" t="str">
        <f>IFERROR(SMALL($E$5:$E$9000,ROWS($E$5:E2028)),"")</f>
        <v/>
      </c>
      <c r="I2028" s="371" t="s">
        <v>60</v>
      </c>
      <c r="J2028" t="s">
        <v>1004</v>
      </c>
      <c r="K2028" s="372">
        <v>72520449</v>
      </c>
      <c r="L2028" s="388">
        <f>ROWS(K$5:K2028)</f>
        <v>2024</v>
      </c>
      <c r="M2028" s="388" t="str">
        <f>IF(_xlfn.IFNA(VLOOKUP(I2028,$AG$3:$AH$83,2,FALSE),"")='11.1'!$D$5,TXM!L2028,"")</f>
        <v/>
      </c>
      <c r="N2028" t="str">
        <f>IFERROR(SMALL($M$5:$M$9000,ROWS($M$5:M2028)),"")</f>
        <v/>
      </c>
      <c r="P2028" t="s">
        <v>634</v>
      </c>
      <c r="Q2028" t="s">
        <v>827</v>
      </c>
      <c r="R2028">
        <v>1035</v>
      </c>
      <c r="S2028" s="388">
        <f>ROWS(R$5:R2028)</f>
        <v>2024</v>
      </c>
      <c r="T2028" s="388" t="str">
        <f>IF(_xlfn.IFNA(VLOOKUP(P2028,$AG$3:$AH$83,2,FALSE),"")='11.1'!$D$5,TXM!S2028,"")</f>
        <v/>
      </c>
      <c r="U2028" t="str">
        <f>IFERROR(SMALL($T$5:$T$9000,ROWS($T$5:T2028)),"")</f>
        <v/>
      </c>
    </row>
    <row r="2029" spans="1:21" ht="14.4" customHeight="1" x14ac:dyDescent="0.3">
      <c r="A2029" s="371" t="s">
        <v>509</v>
      </c>
      <c r="B2029" t="s">
        <v>849</v>
      </c>
      <c r="C2029" s="372">
        <v>1369278</v>
      </c>
      <c r="D2029" s="388">
        <f>ROWS(C$5:C2029)</f>
        <v>2025</v>
      </c>
      <c r="E2029" s="388" t="str">
        <f>IF(_xlfn.IFNA(VLOOKUP(A2029,$AG$3:$AH$83,2,FALSE),"")='11.1'!$D$5,TXM!D2029,"")</f>
        <v/>
      </c>
      <c r="F2029" t="str">
        <f>IFERROR(SMALL($E$5:$E$9000,ROWS($E$5:E2029)),"")</f>
        <v/>
      </c>
      <c r="I2029" s="371" t="s">
        <v>60</v>
      </c>
      <c r="J2029" t="s">
        <v>791</v>
      </c>
      <c r="K2029" s="372">
        <v>59062298</v>
      </c>
      <c r="L2029" s="388">
        <f>ROWS(K$5:K2029)</f>
        <v>2025</v>
      </c>
      <c r="M2029" s="388" t="str">
        <f>IF(_xlfn.IFNA(VLOOKUP(I2029,$AG$3:$AH$83,2,FALSE),"")='11.1'!$D$5,TXM!L2029,"")</f>
        <v/>
      </c>
      <c r="N2029" t="str">
        <f>IFERROR(SMALL($M$5:$M$9000,ROWS($M$5:M2029)),"")</f>
        <v/>
      </c>
      <c r="P2029" t="s">
        <v>634</v>
      </c>
      <c r="Q2029" t="s">
        <v>1006</v>
      </c>
      <c r="R2029">
        <v>1000</v>
      </c>
      <c r="S2029" s="388">
        <f>ROWS(R$5:R2029)</f>
        <v>2025</v>
      </c>
      <c r="T2029" s="388" t="str">
        <f>IF(_xlfn.IFNA(VLOOKUP(P2029,$AG$3:$AH$83,2,FALSE),"")='11.1'!$D$5,TXM!S2029,"")</f>
        <v/>
      </c>
      <c r="U2029" t="str">
        <f>IFERROR(SMALL($T$5:$T$9000,ROWS($T$5:T2029)),"")</f>
        <v/>
      </c>
    </row>
    <row r="2030" spans="1:21" ht="14.4" customHeight="1" x14ac:dyDescent="0.3">
      <c r="A2030" s="371" t="s">
        <v>509</v>
      </c>
      <c r="B2030" t="s">
        <v>809</v>
      </c>
      <c r="C2030" s="372">
        <v>1264256</v>
      </c>
      <c r="D2030" s="388">
        <f>ROWS(C$5:C2030)</f>
        <v>2026</v>
      </c>
      <c r="E2030" s="388" t="str">
        <f>IF(_xlfn.IFNA(VLOOKUP(A2030,$AG$3:$AH$83,2,FALSE),"")='11.1'!$D$5,TXM!D2030,"")</f>
        <v/>
      </c>
      <c r="F2030" t="str">
        <f>IFERROR(SMALL($E$5:$E$9000,ROWS($E$5:E2030)),"")</f>
        <v/>
      </c>
      <c r="I2030" s="371" t="s">
        <v>60</v>
      </c>
      <c r="J2030" t="s">
        <v>861</v>
      </c>
      <c r="K2030" s="372">
        <v>49039819</v>
      </c>
      <c r="L2030" s="388">
        <f>ROWS(K$5:K2030)</f>
        <v>2026</v>
      </c>
      <c r="M2030" s="388" t="str">
        <f>IF(_xlfn.IFNA(VLOOKUP(I2030,$AG$3:$AH$83,2,FALSE),"")='11.1'!$D$5,TXM!L2030,"")</f>
        <v/>
      </c>
      <c r="N2030" t="str">
        <f>IFERROR(SMALL($M$5:$M$9000,ROWS($M$5:M2030)),"")</f>
        <v/>
      </c>
      <c r="P2030" t="s">
        <v>634</v>
      </c>
      <c r="Q2030" t="s">
        <v>107</v>
      </c>
      <c r="R2030">
        <v>840</v>
      </c>
      <c r="S2030" s="388">
        <f>ROWS(R$5:R2030)</f>
        <v>2026</v>
      </c>
      <c r="T2030" s="388" t="str">
        <f>IF(_xlfn.IFNA(VLOOKUP(P2030,$AG$3:$AH$83,2,FALSE),"")='11.1'!$D$5,TXM!S2030,"")</f>
        <v/>
      </c>
      <c r="U2030" t="str">
        <f>IFERROR(SMALL($T$5:$T$9000,ROWS($T$5:T2030)),"")</f>
        <v/>
      </c>
    </row>
    <row r="2031" spans="1:21" ht="14.4" customHeight="1" x14ac:dyDescent="0.3">
      <c r="A2031" s="371" t="s">
        <v>509</v>
      </c>
      <c r="B2031" t="s">
        <v>1318</v>
      </c>
      <c r="C2031" s="372">
        <v>875429</v>
      </c>
      <c r="D2031" s="388">
        <f>ROWS(C$5:C2031)</f>
        <v>2027</v>
      </c>
      <c r="E2031" s="388" t="str">
        <f>IF(_xlfn.IFNA(VLOOKUP(A2031,$AG$3:$AH$83,2,FALSE),"")='11.1'!$D$5,TXM!D2031,"")</f>
        <v/>
      </c>
      <c r="F2031" t="str">
        <f>IFERROR(SMALL($E$5:$E$9000,ROWS($E$5:E2031)),"")</f>
        <v/>
      </c>
      <c r="I2031" s="371" t="s">
        <v>60</v>
      </c>
      <c r="J2031" t="s">
        <v>847</v>
      </c>
      <c r="K2031" s="372">
        <v>42469377</v>
      </c>
      <c r="L2031" s="388">
        <f>ROWS(K$5:K2031)</f>
        <v>2027</v>
      </c>
      <c r="M2031" s="388" t="str">
        <f>IF(_xlfn.IFNA(VLOOKUP(I2031,$AG$3:$AH$83,2,FALSE),"")='11.1'!$D$5,TXM!L2031,"")</f>
        <v/>
      </c>
      <c r="N2031" t="str">
        <f>IFERROR(SMALL($M$5:$M$9000,ROWS($M$5:M2031)),"")</f>
        <v/>
      </c>
      <c r="P2031" t="s">
        <v>509</v>
      </c>
      <c r="Q2031" t="s">
        <v>863</v>
      </c>
      <c r="R2031">
        <v>1989303</v>
      </c>
      <c r="S2031" s="388">
        <f>ROWS(R$5:R2031)</f>
        <v>2027</v>
      </c>
      <c r="T2031" s="388" t="str">
        <f>IF(_xlfn.IFNA(VLOOKUP(P2031,$AG$3:$AH$83,2,FALSE),"")='11.1'!$D$5,TXM!S2031,"")</f>
        <v/>
      </c>
      <c r="U2031" t="str">
        <f>IFERROR(SMALL($T$5:$T$9000,ROWS($T$5:T2031)),"")</f>
        <v/>
      </c>
    </row>
    <row r="2032" spans="1:21" ht="14.4" customHeight="1" x14ac:dyDescent="0.3">
      <c r="A2032" s="371" t="s">
        <v>509</v>
      </c>
      <c r="B2032" t="s">
        <v>999</v>
      </c>
      <c r="C2032" s="372">
        <v>553838</v>
      </c>
      <c r="D2032" s="388">
        <f>ROWS(C$5:C2032)</f>
        <v>2028</v>
      </c>
      <c r="E2032" s="388" t="str">
        <f>IF(_xlfn.IFNA(VLOOKUP(A2032,$AG$3:$AH$83,2,FALSE),"")='11.1'!$D$5,TXM!D2032,"")</f>
        <v/>
      </c>
      <c r="F2032" t="str">
        <f>IFERROR(SMALL($E$5:$E$9000,ROWS($E$5:E2032)),"")</f>
        <v/>
      </c>
      <c r="I2032" s="371" t="s">
        <v>60</v>
      </c>
      <c r="J2032" t="s">
        <v>859</v>
      </c>
      <c r="K2032" s="372">
        <v>28759049</v>
      </c>
      <c r="L2032" s="388">
        <f>ROWS(K$5:K2032)</f>
        <v>2028</v>
      </c>
      <c r="M2032" s="388" t="str">
        <f>IF(_xlfn.IFNA(VLOOKUP(I2032,$AG$3:$AH$83,2,FALSE),"")='11.1'!$D$5,TXM!L2032,"")</f>
        <v/>
      </c>
      <c r="N2032" t="str">
        <f>IFERROR(SMALL($M$5:$M$9000,ROWS($M$5:M2032)),"")</f>
        <v/>
      </c>
      <c r="P2032" t="s">
        <v>509</v>
      </c>
      <c r="Q2032" t="s">
        <v>999</v>
      </c>
      <c r="R2032">
        <v>1830047</v>
      </c>
      <c r="S2032" s="388">
        <f>ROWS(R$5:R2032)</f>
        <v>2028</v>
      </c>
      <c r="T2032" s="388" t="str">
        <f>IF(_xlfn.IFNA(VLOOKUP(P2032,$AG$3:$AH$83,2,FALSE),"")='11.1'!$D$5,TXM!S2032,"")</f>
        <v/>
      </c>
      <c r="U2032" t="str">
        <f>IFERROR(SMALL($T$5:$T$9000,ROWS($T$5:T2032)),"")</f>
        <v/>
      </c>
    </row>
    <row r="2033" spans="1:21" ht="14.4" customHeight="1" x14ac:dyDescent="0.3">
      <c r="A2033" s="371" t="s">
        <v>509</v>
      </c>
      <c r="B2033" t="s">
        <v>813</v>
      </c>
      <c r="C2033" s="372">
        <v>105038</v>
      </c>
      <c r="D2033" s="388">
        <f>ROWS(C$5:C2033)</f>
        <v>2029</v>
      </c>
      <c r="E2033" s="388" t="str">
        <f>IF(_xlfn.IFNA(VLOOKUP(A2033,$AG$3:$AH$83,2,FALSE),"")='11.1'!$D$5,TXM!D2033,"")</f>
        <v/>
      </c>
      <c r="F2033" t="str">
        <f>IFERROR(SMALL($E$5:$E$9000,ROWS($E$5:E2033)),"")</f>
        <v/>
      </c>
      <c r="I2033" s="371" t="s">
        <v>60</v>
      </c>
      <c r="J2033" t="s">
        <v>785</v>
      </c>
      <c r="K2033" s="372">
        <v>21831910</v>
      </c>
      <c r="L2033" s="388">
        <f>ROWS(K$5:K2033)</f>
        <v>2029</v>
      </c>
      <c r="M2033" s="388" t="str">
        <f>IF(_xlfn.IFNA(VLOOKUP(I2033,$AG$3:$AH$83,2,FALSE),"")='11.1'!$D$5,TXM!L2033,"")</f>
        <v/>
      </c>
      <c r="N2033" t="str">
        <f>IFERROR(SMALL($M$5:$M$9000,ROWS($M$5:M2033)),"")</f>
        <v/>
      </c>
      <c r="P2033" t="s">
        <v>509</v>
      </c>
      <c r="Q2033" t="s">
        <v>1265</v>
      </c>
      <c r="R2033">
        <v>807169</v>
      </c>
      <c r="S2033" s="388">
        <f>ROWS(R$5:R2033)</f>
        <v>2029</v>
      </c>
      <c r="T2033" s="388" t="str">
        <f>IF(_xlfn.IFNA(VLOOKUP(P2033,$AG$3:$AH$83,2,FALSE),"")='11.1'!$D$5,TXM!S2033,"")</f>
        <v/>
      </c>
      <c r="U2033" t="str">
        <f>IFERROR(SMALL($T$5:$T$9000,ROWS($T$5:T2033)),"")</f>
        <v/>
      </c>
    </row>
    <row r="2034" spans="1:21" ht="14.4" customHeight="1" x14ac:dyDescent="0.3">
      <c r="A2034" s="371" t="s">
        <v>1180</v>
      </c>
      <c r="B2034" t="s">
        <v>835</v>
      </c>
      <c r="C2034" s="372">
        <v>41992</v>
      </c>
      <c r="D2034" s="388">
        <f>ROWS(C$5:C2034)</f>
        <v>2030</v>
      </c>
      <c r="E2034" s="388" t="str">
        <f>IF(_xlfn.IFNA(VLOOKUP(A2034,$AG$3:$AH$83,2,FALSE),"")='11.1'!$D$5,TXM!D2034,"")</f>
        <v/>
      </c>
      <c r="F2034" t="str">
        <f>IFERROR(SMALL($E$5:$E$9000,ROWS($E$5:E2034)),"")</f>
        <v/>
      </c>
      <c r="I2034" s="371" t="s">
        <v>60</v>
      </c>
      <c r="J2034" t="s">
        <v>1285</v>
      </c>
      <c r="K2034" s="372">
        <v>21267924</v>
      </c>
      <c r="L2034" s="388">
        <f>ROWS(K$5:K2034)</f>
        <v>2030</v>
      </c>
      <c r="M2034" s="388" t="str">
        <f>IF(_xlfn.IFNA(VLOOKUP(I2034,$AG$3:$AH$83,2,FALSE),"")='11.1'!$D$5,TXM!L2034,"")</f>
        <v/>
      </c>
      <c r="N2034" t="str">
        <f>IFERROR(SMALL($M$5:$M$9000,ROWS($M$5:M2034)),"")</f>
        <v/>
      </c>
      <c r="P2034" t="s">
        <v>509</v>
      </c>
      <c r="Q2034" t="s">
        <v>867</v>
      </c>
      <c r="R2034">
        <v>50000</v>
      </c>
      <c r="S2034" s="388">
        <f>ROWS(R$5:R2034)</f>
        <v>2030</v>
      </c>
      <c r="T2034" s="388" t="str">
        <f>IF(_xlfn.IFNA(VLOOKUP(P2034,$AG$3:$AH$83,2,FALSE),"")='11.1'!$D$5,TXM!S2034,"")</f>
        <v/>
      </c>
      <c r="U2034" t="str">
        <f>IFERROR(SMALL($T$5:$T$9000,ROWS($T$5:T2034)),"")</f>
        <v/>
      </c>
    </row>
    <row r="2035" spans="1:21" ht="14.4" customHeight="1" x14ac:dyDescent="0.3">
      <c r="A2035" s="371" t="s">
        <v>700</v>
      </c>
      <c r="B2035" t="s">
        <v>172</v>
      </c>
      <c r="C2035" s="372">
        <v>2160000</v>
      </c>
      <c r="D2035" s="388">
        <f>ROWS(C$5:C2035)</f>
        <v>2031</v>
      </c>
      <c r="E2035" s="388" t="str">
        <f>IF(_xlfn.IFNA(VLOOKUP(A2035,$AG$3:$AH$83,2,FALSE),"")='11.1'!$D$5,TXM!D2035,"")</f>
        <v/>
      </c>
      <c r="F2035" t="str">
        <f>IFERROR(SMALL($E$5:$E$9000,ROWS($E$5:E2035)),"")</f>
        <v/>
      </c>
      <c r="I2035" s="371" t="s">
        <v>60</v>
      </c>
      <c r="J2035" t="s">
        <v>869</v>
      </c>
      <c r="K2035" s="372">
        <v>19307493</v>
      </c>
      <c r="L2035" s="388">
        <f>ROWS(K$5:K2035)</f>
        <v>2031</v>
      </c>
      <c r="M2035" s="388" t="str">
        <f>IF(_xlfn.IFNA(VLOOKUP(I2035,$AG$3:$AH$83,2,FALSE),"")='11.1'!$D$5,TXM!L2035,"")</f>
        <v/>
      </c>
      <c r="N2035" t="str">
        <f>IFERROR(SMALL($M$5:$M$9000,ROWS($M$5:M2035)),"")</f>
        <v/>
      </c>
      <c r="P2035" t="s">
        <v>509</v>
      </c>
      <c r="Q2035" t="s">
        <v>869</v>
      </c>
      <c r="R2035">
        <v>15798</v>
      </c>
      <c r="S2035" s="388">
        <f>ROWS(R$5:R2035)</f>
        <v>2031</v>
      </c>
      <c r="T2035" s="388" t="str">
        <f>IF(_xlfn.IFNA(VLOOKUP(P2035,$AG$3:$AH$83,2,FALSE),"")='11.1'!$D$5,TXM!S2035,"")</f>
        <v/>
      </c>
      <c r="U2035" t="str">
        <f>IFERROR(SMALL($T$5:$T$9000,ROWS($T$5:T2035)),"")</f>
        <v/>
      </c>
    </row>
    <row r="2036" spans="1:21" ht="14.4" customHeight="1" x14ac:dyDescent="0.3">
      <c r="A2036" s="371" t="s">
        <v>700</v>
      </c>
      <c r="B2036" t="s">
        <v>793</v>
      </c>
      <c r="C2036" s="372">
        <v>461250</v>
      </c>
      <c r="D2036" s="388">
        <f>ROWS(C$5:C2036)</f>
        <v>2032</v>
      </c>
      <c r="E2036" s="388" t="str">
        <f>IF(_xlfn.IFNA(VLOOKUP(A2036,$AG$3:$AH$83,2,FALSE),"")='11.1'!$D$5,TXM!D2036,"")</f>
        <v/>
      </c>
      <c r="F2036" t="str">
        <f>IFERROR(SMALL($E$5:$E$9000,ROWS($E$5:E2036)),"")</f>
        <v/>
      </c>
      <c r="I2036" s="371" t="s">
        <v>60</v>
      </c>
      <c r="J2036" t="s">
        <v>91</v>
      </c>
      <c r="K2036" s="372">
        <v>18143515</v>
      </c>
      <c r="L2036" s="388">
        <f>ROWS(K$5:K2036)</f>
        <v>2032</v>
      </c>
      <c r="M2036" s="388" t="str">
        <f>IF(_xlfn.IFNA(VLOOKUP(I2036,$AG$3:$AH$83,2,FALSE),"")='11.1'!$D$5,TXM!L2036,"")</f>
        <v/>
      </c>
      <c r="N2036" t="str">
        <f>IFERROR(SMALL($M$5:$M$9000,ROWS($M$5:M2036)),"")</f>
        <v/>
      </c>
      <c r="P2036" t="s">
        <v>509</v>
      </c>
      <c r="Q2036" t="s">
        <v>1240</v>
      </c>
      <c r="R2036">
        <v>5000</v>
      </c>
      <c r="S2036" s="388">
        <f>ROWS(R$5:R2036)</f>
        <v>2032</v>
      </c>
      <c r="T2036" s="388" t="str">
        <f>IF(_xlfn.IFNA(VLOOKUP(P2036,$AG$3:$AH$83,2,FALSE),"")='11.1'!$D$5,TXM!S2036,"")</f>
        <v/>
      </c>
      <c r="U2036" t="str">
        <f>IFERROR(SMALL($T$5:$T$9000,ROWS($T$5:T2036)),"")</f>
        <v/>
      </c>
    </row>
    <row r="2037" spans="1:21" ht="14.4" customHeight="1" x14ac:dyDescent="0.3">
      <c r="A2037" s="371" t="s">
        <v>700</v>
      </c>
      <c r="B2037" t="s">
        <v>773</v>
      </c>
      <c r="C2037" s="372">
        <v>285150</v>
      </c>
      <c r="D2037" s="388">
        <f>ROWS(C$5:C2037)</f>
        <v>2033</v>
      </c>
      <c r="E2037" s="388" t="str">
        <f>IF(_xlfn.IFNA(VLOOKUP(A2037,$AG$3:$AH$83,2,FALSE),"")='11.1'!$D$5,TXM!D2037,"")</f>
        <v/>
      </c>
      <c r="F2037" t="str">
        <f>IFERROR(SMALL($E$5:$E$9000,ROWS($E$5:E2037)),"")</f>
        <v/>
      </c>
      <c r="I2037" s="371" t="s">
        <v>60</v>
      </c>
      <c r="J2037" t="s">
        <v>1318</v>
      </c>
      <c r="K2037" s="372">
        <v>17750198</v>
      </c>
      <c r="L2037" s="388">
        <f>ROWS(K$5:K2037)</f>
        <v>2033</v>
      </c>
      <c r="M2037" s="388" t="str">
        <f>IF(_xlfn.IFNA(VLOOKUP(I2037,$AG$3:$AH$83,2,FALSE),"")='11.1'!$D$5,TXM!L2037,"")</f>
        <v/>
      </c>
      <c r="N2037" t="str">
        <f>IFERROR(SMALL($M$5:$M$9000,ROWS($M$5:M2037)),"")</f>
        <v/>
      </c>
      <c r="P2037" t="s">
        <v>1180</v>
      </c>
      <c r="Q2037" t="s">
        <v>849</v>
      </c>
      <c r="R2037">
        <v>628713</v>
      </c>
      <c r="S2037" s="388">
        <f>ROWS(R$5:R2037)</f>
        <v>2033</v>
      </c>
      <c r="T2037" s="388" t="str">
        <f>IF(_xlfn.IFNA(VLOOKUP(P2037,$AG$3:$AH$83,2,FALSE),"")='11.1'!$D$5,TXM!S2037,"")</f>
        <v/>
      </c>
      <c r="U2037" t="str">
        <f>IFERROR(SMALL($T$5:$T$9000,ROWS($T$5:T2037)),"")</f>
        <v/>
      </c>
    </row>
    <row r="2038" spans="1:21" ht="14.4" customHeight="1" x14ac:dyDescent="0.3">
      <c r="A2038" s="371" t="s">
        <v>700</v>
      </c>
      <c r="B2038" t="s">
        <v>813</v>
      </c>
      <c r="C2038" s="372">
        <v>94698</v>
      </c>
      <c r="D2038" s="388">
        <f>ROWS(C$5:C2038)</f>
        <v>2034</v>
      </c>
      <c r="E2038" s="388" t="str">
        <f>IF(_xlfn.IFNA(VLOOKUP(A2038,$AG$3:$AH$83,2,FALSE),"")='11.1'!$D$5,TXM!D2038,"")</f>
        <v/>
      </c>
      <c r="F2038" t="str">
        <f>IFERROR(SMALL($E$5:$E$9000,ROWS($E$5:E2038)),"")</f>
        <v/>
      </c>
      <c r="I2038" s="371" t="s">
        <v>60</v>
      </c>
      <c r="J2038" t="s">
        <v>789</v>
      </c>
      <c r="K2038" s="372">
        <v>15817803</v>
      </c>
      <c r="L2038" s="388">
        <f>ROWS(K$5:K2038)</f>
        <v>2034</v>
      </c>
      <c r="M2038" s="388" t="str">
        <f>IF(_xlfn.IFNA(VLOOKUP(I2038,$AG$3:$AH$83,2,FALSE),"")='11.1'!$D$5,TXM!L2038,"")</f>
        <v/>
      </c>
      <c r="N2038" t="str">
        <f>IFERROR(SMALL($M$5:$M$9000,ROWS($M$5:M2038)),"")</f>
        <v/>
      </c>
      <c r="P2038" t="s">
        <v>700</v>
      </c>
      <c r="Q2038" t="s">
        <v>1240</v>
      </c>
      <c r="R2038">
        <v>85299</v>
      </c>
      <c r="S2038" s="388">
        <f>ROWS(R$5:R2038)</f>
        <v>2034</v>
      </c>
      <c r="T2038" s="388" t="str">
        <f>IF(_xlfn.IFNA(VLOOKUP(P2038,$AG$3:$AH$83,2,FALSE),"")='11.1'!$D$5,TXM!S2038,"")</f>
        <v/>
      </c>
      <c r="U2038" t="str">
        <f>IFERROR(SMALL($T$5:$T$9000,ROWS($T$5:T2038)),"")</f>
        <v/>
      </c>
    </row>
    <row r="2039" spans="1:21" ht="14.4" customHeight="1" x14ac:dyDescent="0.3">
      <c r="A2039" s="371" t="s">
        <v>700</v>
      </c>
      <c r="B2039" t="s">
        <v>1001</v>
      </c>
      <c r="C2039" s="372">
        <v>75450</v>
      </c>
      <c r="D2039" s="388">
        <f>ROWS(C$5:C2039)</f>
        <v>2035</v>
      </c>
      <c r="E2039" s="388" t="str">
        <f>IF(_xlfn.IFNA(VLOOKUP(A2039,$AG$3:$AH$83,2,FALSE),"")='11.1'!$D$5,TXM!D2039,"")</f>
        <v/>
      </c>
      <c r="F2039" t="str">
        <f>IFERROR(SMALL($E$5:$E$9000,ROWS($E$5:E2039)),"")</f>
        <v/>
      </c>
      <c r="I2039" s="371" t="s">
        <v>60</v>
      </c>
      <c r="J2039" t="s">
        <v>787</v>
      </c>
      <c r="K2039" s="372">
        <v>14012563</v>
      </c>
      <c r="L2039" s="388">
        <f>ROWS(K$5:K2039)</f>
        <v>2035</v>
      </c>
      <c r="M2039" s="388" t="str">
        <f>IF(_xlfn.IFNA(VLOOKUP(I2039,$AG$3:$AH$83,2,FALSE),"")='11.1'!$D$5,TXM!L2039,"")</f>
        <v/>
      </c>
      <c r="N2039" t="str">
        <f>IFERROR(SMALL($M$5:$M$9000,ROWS($M$5:M2039)),"")</f>
        <v/>
      </c>
      <c r="P2039" t="s">
        <v>700</v>
      </c>
      <c r="Q2039" t="s">
        <v>867</v>
      </c>
      <c r="R2039">
        <v>74000</v>
      </c>
      <c r="S2039" s="388">
        <f>ROWS(R$5:R2039)</f>
        <v>2035</v>
      </c>
      <c r="T2039" s="388" t="str">
        <f>IF(_xlfn.IFNA(VLOOKUP(P2039,$AG$3:$AH$83,2,FALSE),"")='11.1'!$D$5,TXM!S2039,"")</f>
        <v/>
      </c>
      <c r="U2039" t="str">
        <f>IFERROR(SMALL($T$5:$T$9000,ROWS($T$5:T2039)),"")</f>
        <v/>
      </c>
    </row>
    <row r="2040" spans="1:21" ht="14.4" customHeight="1" x14ac:dyDescent="0.3">
      <c r="A2040" s="371" t="s">
        <v>700</v>
      </c>
      <c r="B2040" t="s">
        <v>841</v>
      </c>
      <c r="C2040" s="372">
        <v>36153</v>
      </c>
      <c r="D2040" s="388">
        <f>ROWS(C$5:C2040)</f>
        <v>2036</v>
      </c>
      <c r="E2040" s="388" t="str">
        <f>IF(_xlfn.IFNA(VLOOKUP(A2040,$AG$3:$AH$83,2,FALSE),"")='11.1'!$D$5,TXM!D2040,"")</f>
        <v/>
      </c>
      <c r="F2040" t="str">
        <f>IFERROR(SMALL($E$5:$E$9000,ROWS($E$5:E2040)),"")</f>
        <v/>
      </c>
      <c r="I2040" s="371" t="s">
        <v>60</v>
      </c>
      <c r="J2040" t="s">
        <v>793</v>
      </c>
      <c r="K2040" s="372">
        <v>9919517</v>
      </c>
      <c r="L2040" s="388">
        <f>ROWS(K$5:K2040)</f>
        <v>2036</v>
      </c>
      <c r="M2040" s="388" t="str">
        <f>IF(_xlfn.IFNA(VLOOKUP(I2040,$AG$3:$AH$83,2,FALSE),"")='11.1'!$D$5,TXM!L2040,"")</f>
        <v/>
      </c>
      <c r="N2040" t="str">
        <f>IFERROR(SMALL($M$5:$M$9000,ROWS($M$5:M2040)),"")</f>
        <v/>
      </c>
      <c r="P2040" t="s">
        <v>700</v>
      </c>
      <c r="Q2040" t="s">
        <v>789</v>
      </c>
      <c r="R2040">
        <v>36105</v>
      </c>
      <c r="S2040" s="388">
        <f>ROWS(R$5:R2040)</f>
        <v>2036</v>
      </c>
      <c r="T2040" s="388" t="str">
        <f>IF(_xlfn.IFNA(VLOOKUP(P2040,$AG$3:$AH$83,2,FALSE),"")='11.1'!$D$5,TXM!S2040,"")</f>
        <v/>
      </c>
      <c r="U2040" t="str">
        <f>IFERROR(SMALL($T$5:$T$9000,ROWS($T$5:T2040)),"")</f>
        <v/>
      </c>
    </row>
    <row r="2041" spans="1:21" ht="14.4" customHeight="1" x14ac:dyDescent="0.3">
      <c r="A2041" s="371" t="s">
        <v>700</v>
      </c>
      <c r="B2041" t="s">
        <v>95</v>
      </c>
      <c r="C2041" s="372">
        <v>30656</v>
      </c>
      <c r="D2041" s="388">
        <f>ROWS(C$5:C2041)</f>
        <v>2037</v>
      </c>
      <c r="E2041" s="388" t="str">
        <f>IF(_xlfn.IFNA(VLOOKUP(A2041,$AG$3:$AH$83,2,FALSE),"")='11.1'!$D$5,TXM!D2041,"")</f>
        <v/>
      </c>
      <c r="F2041" t="str">
        <f>IFERROR(SMALL($E$5:$E$9000,ROWS($E$5:E2041)),"")</f>
        <v/>
      </c>
      <c r="I2041" s="371" t="s">
        <v>60</v>
      </c>
      <c r="J2041" t="s">
        <v>1275</v>
      </c>
      <c r="K2041" s="372">
        <v>8039982</v>
      </c>
      <c r="L2041" s="388">
        <f>ROWS(K$5:K2041)</f>
        <v>2037</v>
      </c>
      <c r="M2041" s="388" t="str">
        <f>IF(_xlfn.IFNA(VLOOKUP(I2041,$AG$3:$AH$83,2,FALSE),"")='11.1'!$D$5,TXM!L2041,"")</f>
        <v/>
      </c>
      <c r="N2041" t="str">
        <f>IFERROR(SMALL($M$5:$M$9000,ROWS($M$5:M2041)),"")</f>
        <v/>
      </c>
      <c r="P2041" t="s">
        <v>700</v>
      </c>
      <c r="Q2041" t="s">
        <v>837</v>
      </c>
      <c r="R2041">
        <v>21600</v>
      </c>
      <c r="S2041" s="388">
        <f>ROWS(R$5:R2041)</f>
        <v>2037</v>
      </c>
      <c r="T2041" s="388" t="str">
        <f>IF(_xlfn.IFNA(VLOOKUP(P2041,$AG$3:$AH$83,2,FALSE),"")='11.1'!$D$5,TXM!S2041,"")</f>
        <v/>
      </c>
      <c r="U2041" t="str">
        <f>IFERROR(SMALL($T$5:$T$9000,ROWS($T$5:T2041)),"")</f>
        <v/>
      </c>
    </row>
    <row r="2042" spans="1:21" ht="14.4" customHeight="1" x14ac:dyDescent="0.3">
      <c r="A2042" s="371" t="s">
        <v>700</v>
      </c>
      <c r="B2042" t="s">
        <v>98</v>
      </c>
      <c r="C2042" s="372">
        <v>29290</v>
      </c>
      <c r="D2042" s="388">
        <f>ROWS(C$5:C2042)</f>
        <v>2038</v>
      </c>
      <c r="E2042" s="388" t="str">
        <f>IF(_xlfn.IFNA(VLOOKUP(A2042,$AG$3:$AH$83,2,FALSE),"")='11.1'!$D$5,TXM!D2042,"")</f>
        <v/>
      </c>
      <c r="F2042" t="str">
        <f>IFERROR(SMALL($E$5:$E$9000,ROWS($E$5:E2042)),"")</f>
        <v/>
      </c>
      <c r="I2042" s="371" t="s">
        <v>60</v>
      </c>
      <c r="J2042" t="s">
        <v>1002</v>
      </c>
      <c r="K2042" s="372">
        <v>6521088</v>
      </c>
      <c r="L2042" s="388">
        <f>ROWS(K$5:K2042)</f>
        <v>2038</v>
      </c>
      <c r="M2042" s="388" t="str">
        <f>IF(_xlfn.IFNA(VLOOKUP(I2042,$AG$3:$AH$83,2,FALSE),"")='11.1'!$D$5,TXM!L2042,"")</f>
        <v/>
      </c>
      <c r="N2042" t="str">
        <f>IFERROR(SMALL($M$5:$M$9000,ROWS($M$5:M2042)),"")</f>
        <v/>
      </c>
      <c r="P2042" t="s">
        <v>700</v>
      </c>
      <c r="Q2042" t="s">
        <v>809</v>
      </c>
      <c r="R2042">
        <v>11062</v>
      </c>
      <c r="S2042" s="388">
        <f>ROWS(R$5:R2042)</f>
        <v>2038</v>
      </c>
      <c r="T2042" s="388" t="str">
        <f>IF(_xlfn.IFNA(VLOOKUP(P2042,$AG$3:$AH$83,2,FALSE),"")='11.1'!$D$5,TXM!S2042,"")</f>
        <v/>
      </c>
      <c r="U2042" t="str">
        <f>IFERROR(SMALL($T$5:$T$9000,ROWS($T$5:T2042)),"")</f>
        <v/>
      </c>
    </row>
    <row r="2043" spans="1:21" ht="14.4" customHeight="1" x14ac:dyDescent="0.3">
      <c r="A2043" s="371" t="s">
        <v>700</v>
      </c>
      <c r="B2043" t="s">
        <v>789</v>
      </c>
      <c r="C2043" s="372">
        <v>28500</v>
      </c>
      <c r="D2043" s="388">
        <f>ROWS(C$5:C2043)</f>
        <v>2039</v>
      </c>
      <c r="E2043" s="388" t="str">
        <f>IF(_xlfn.IFNA(VLOOKUP(A2043,$AG$3:$AH$83,2,FALSE),"")='11.1'!$D$5,TXM!D2043,"")</f>
        <v/>
      </c>
      <c r="F2043" t="str">
        <f>IFERROR(SMALL($E$5:$E$9000,ROWS($E$5:E2043)),"")</f>
        <v/>
      </c>
      <c r="I2043" s="371" t="s">
        <v>60</v>
      </c>
      <c r="J2043" t="s">
        <v>108</v>
      </c>
      <c r="K2043" s="372">
        <v>5880855</v>
      </c>
      <c r="L2043" s="388">
        <f>ROWS(K$5:K2043)</f>
        <v>2039</v>
      </c>
      <c r="M2043" s="388" t="str">
        <f>IF(_xlfn.IFNA(VLOOKUP(I2043,$AG$3:$AH$83,2,FALSE),"")='11.1'!$D$5,TXM!L2043,"")</f>
        <v/>
      </c>
      <c r="N2043" t="str">
        <f>IFERROR(SMALL($M$5:$M$9000,ROWS($M$5:M2043)),"")</f>
        <v/>
      </c>
      <c r="P2043" t="s">
        <v>700</v>
      </c>
      <c r="Q2043" t="s">
        <v>1000</v>
      </c>
      <c r="R2043">
        <v>10000</v>
      </c>
      <c r="S2043" s="388">
        <f>ROWS(R$5:R2043)</f>
        <v>2039</v>
      </c>
      <c r="T2043" s="388" t="str">
        <f>IF(_xlfn.IFNA(VLOOKUP(P2043,$AG$3:$AH$83,2,FALSE),"")='11.1'!$D$5,TXM!S2043,"")</f>
        <v/>
      </c>
      <c r="U2043" t="str">
        <f>IFERROR(SMALL($T$5:$T$9000,ROWS($T$5:T2043)),"")</f>
        <v/>
      </c>
    </row>
    <row r="2044" spans="1:21" ht="14.4" customHeight="1" x14ac:dyDescent="0.3">
      <c r="A2044" s="371" t="s">
        <v>700</v>
      </c>
      <c r="B2044" t="s">
        <v>843</v>
      </c>
      <c r="C2044" s="372">
        <v>20646</v>
      </c>
      <c r="D2044" s="388">
        <f>ROWS(C$5:C2044)</f>
        <v>2040</v>
      </c>
      <c r="E2044" s="388" t="str">
        <f>IF(_xlfn.IFNA(VLOOKUP(A2044,$AG$3:$AH$83,2,FALSE),"")='11.1'!$D$5,TXM!D2044,"")</f>
        <v/>
      </c>
      <c r="F2044" t="str">
        <f>IFERROR(SMALL($E$5:$E$9000,ROWS($E$5:E2044)),"")</f>
        <v/>
      </c>
      <c r="I2044" s="371" t="s">
        <v>60</v>
      </c>
      <c r="J2044" t="s">
        <v>106</v>
      </c>
      <c r="K2044" s="372">
        <v>5869445</v>
      </c>
      <c r="L2044" s="388">
        <f>ROWS(K$5:K2044)</f>
        <v>2040</v>
      </c>
      <c r="M2044" s="388" t="str">
        <f>IF(_xlfn.IFNA(VLOOKUP(I2044,$AG$3:$AH$83,2,FALSE),"")='11.1'!$D$5,TXM!L2044,"")</f>
        <v/>
      </c>
      <c r="N2044" t="str">
        <f>IFERROR(SMALL($M$5:$M$9000,ROWS($M$5:M2044)),"")</f>
        <v/>
      </c>
      <c r="P2044" t="s">
        <v>700</v>
      </c>
      <c r="Q2044" t="s">
        <v>1285</v>
      </c>
      <c r="R2044">
        <v>9300</v>
      </c>
      <c r="S2044" s="388">
        <f>ROWS(R$5:R2044)</f>
        <v>2040</v>
      </c>
      <c r="T2044" s="388" t="str">
        <f>IF(_xlfn.IFNA(VLOOKUP(P2044,$AG$3:$AH$83,2,FALSE),"")='11.1'!$D$5,TXM!S2044,"")</f>
        <v/>
      </c>
      <c r="U2044" t="str">
        <f>IFERROR(SMALL($T$5:$T$9000,ROWS($T$5:T2044)),"")</f>
        <v/>
      </c>
    </row>
    <row r="2045" spans="1:21" ht="14.4" customHeight="1" x14ac:dyDescent="0.3">
      <c r="A2045" s="371" t="s">
        <v>700</v>
      </c>
      <c r="B2045" t="s">
        <v>835</v>
      </c>
      <c r="C2045" s="372">
        <v>8522</v>
      </c>
      <c r="D2045" s="388">
        <f>ROWS(C$5:C2045)</f>
        <v>2041</v>
      </c>
      <c r="E2045" s="388" t="str">
        <f>IF(_xlfn.IFNA(VLOOKUP(A2045,$AG$3:$AH$83,2,FALSE),"")='11.1'!$D$5,TXM!D2045,"")</f>
        <v/>
      </c>
      <c r="F2045" t="str">
        <f>IFERROR(SMALL($E$5:$E$9000,ROWS($E$5:E2045)),"")</f>
        <v/>
      </c>
      <c r="I2045" s="371" t="s">
        <v>60</v>
      </c>
      <c r="J2045" t="s">
        <v>102</v>
      </c>
      <c r="K2045" s="372">
        <v>4534484</v>
      </c>
      <c r="L2045" s="388">
        <f>ROWS(K$5:K2045)</f>
        <v>2041</v>
      </c>
      <c r="M2045" s="388" t="str">
        <f>IF(_xlfn.IFNA(VLOOKUP(I2045,$AG$3:$AH$83,2,FALSE),"")='11.1'!$D$5,TXM!L2045,"")</f>
        <v/>
      </c>
      <c r="N2045" t="str">
        <f>IFERROR(SMALL($M$5:$M$9000,ROWS($M$5:M2045)),"")</f>
        <v/>
      </c>
      <c r="P2045" t="s">
        <v>700</v>
      </c>
      <c r="Q2045" t="s">
        <v>821</v>
      </c>
      <c r="R2045">
        <v>8513</v>
      </c>
      <c r="S2045" s="388">
        <f>ROWS(R$5:R2045)</f>
        <v>2041</v>
      </c>
      <c r="T2045" s="388" t="str">
        <f>IF(_xlfn.IFNA(VLOOKUP(P2045,$AG$3:$AH$83,2,FALSE),"")='11.1'!$D$5,TXM!S2045,"")</f>
        <v/>
      </c>
      <c r="U2045" t="str">
        <f>IFERROR(SMALL($T$5:$T$9000,ROWS($T$5:T2045)),"")</f>
        <v/>
      </c>
    </row>
    <row r="2046" spans="1:21" ht="14.4" customHeight="1" x14ac:dyDescent="0.3">
      <c r="A2046" s="371" t="s">
        <v>700</v>
      </c>
      <c r="B2046" t="s">
        <v>1275</v>
      </c>
      <c r="C2046" s="372">
        <v>8246</v>
      </c>
      <c r="D2046" s="388">
        <f>ROWS(C$5:C2046)</f>
        <v>2042</v>
      </c>
      <c r="E2046" s="388" t="str">
        <f>IF(_xlfn.IFNA(VLOOKUP(A2046,$AG$3:$AH$83,2,FALSE),"")='11.1'!$D$5,TXM!D2046,"")</f>
        <v/>
      </c>
      <c r="F2046" t="str">
        <f>IFERROR(SMALL($E$5:$E$9000,ROWS($E$5:E2046)),"")</f>
        <v/>
      </c>
      <c r="I2046" s="371" t="s">
        <v>60</v>
      </c>
      <c r="J2046" t="s">
        <v>849</v>
      </c>
      <c r="K2046" s="372">
        <v>3820183</v>
      </c>
      <c r="L2046" s="388">
        <f>ROWS(K$5:K2046)</f>
        <v>2042</v>
      </c>
      <c r="M2046" s="388" t="str">
        <f>IF(_xlfn.IFNA(VLOOKUP(I2046,$AG$3:$AH$83,2,FALSE),"")='11.1'!$D$5,TXM!L2046,"")</f>
        <v/>
      </c>
      <c r="N2046" t="str">
        <f>IFERROR(SMALL($M$5:$M$9000,ROWS($M$5:M2046)),"")</f>
        <v/>
      </c>
      <c r="P2046" t="s">
        <v>700</v>
      </c>
      <c r="Q2046" t="s">
        <v>823</v>
      </c>
      <c r="R2046">
        <v>7491</v>
      </c>
      <c r="S2046" s="388">
        <f>ROWS(R$5:R2046)</f>
        <v>2042</v>
      </c>
      <c r="T2046" s="388" t="str">
        <f>IF(_xlfn.IFNA(VLOOKUP(P2046,$AG$3:$AH$83,2,FALSE),"")='11.1'!$D$5,TXM!S2046,"")</f>
        <v/>
      </c>
      <c r="U2046" t="str">
        <f>IFERROR(SMALL($T$5:$T$9000,ROWS($T$5:T2046)),"")</f>
        <v/>
      </c>
    </row>
    <row r="2047" spans="1:21" ht="14.4" customHeight="1" x14ac:dyDescent="0.3">
      <c r="A2047" s="371" t="s">
        <v>700</v>
      </c>
      <c r="B2047" t="s">
        <v>1240</v>
      </c>
      <c r="C2047" s="372">
        <v>3139</v>
      </c>
      <c r="D2047" s="388">
        <f>ROWS(C$5:C2047)</f>
        <v>2043</v>
      </c>
      <c r="E2047" s="388" t="str">
        <f>IF(_xlfn.IFNA(VLOOKUP(A2047,$AG$3:$AH$83,2,FALSE),"")='11.1'!$D$5,TXM!D2047,"")</f>
        <v/>
      </c>
      <c r="F2047" t="str">
        <f>IFERROR(SMALL($E$5:$E$9000,ROWS($E$5:E2047)),"")</f>
        <v/>
      </c>
      <c r="I2047" s="371" t="s">
        <v>60</v>
      </c>
      <c r="J2047" t="s">
        <v>1500</v>
      </c>
      <c r="K2047" s="372">
        <v>3819746</v>
      </c>
      <c r="L2047" s="388">
        <f>ROWS(K$5:K2047)</f>
        <v>2043</v>
      </c>
      <c r="M2047" s="388" t="str">
        <f>IF(_xlfn.IFNA(VLOOKUP(I2047,$AG$3:$AH$83,2,FALSE),"")='11.1'!$D$5,TXM!L2047,"")</f>
        <v/>
      </c>
      <c r="N2047" t="str">
        <f>IFERROR(SMALL($M$5:$M$9000,ROWS($M$5:M2047)),"")</f>
        <v/>
      </c>
      <c r="P2047" t="s">
        <v>700</v>
      </c>
      <c r="Q2047" t="s">
        <v>793</v>
      </c>
      <c r="R2047">
        <v>7000</v>
      </c>
      <c r="S2047" s="388">
        <f>ROWS(R$5:R2047)</f>
        <v>2043</v>
      </c>
      <c r="T2047" s="388" t="str">
        <f>IF(_xlfn.IFNA(VLOOKUP(P2047,$AG$3:$AH$83,2,FALSE),"")='11.1'!$D$5,TXM!S2047,"")</f>
        <v/>
      </c>
      <c r="U2047" t="str">
        <f>IFERROR(SMALL($T$5:$T$9000,ROWS($T$5:T2047)),"")</f>
        <v/>
      </c>
    </row>
    <row r="2048" spans="1:21" ht="14.4" customHeight="1" x14ac:dyDescent="0.3">
      <c r="A2048" s="371" t="s">
        <v>1179</v>
      </c>
      <c r="B2048" t="s">
        <v>1000</v>
      </c>
      <c r="C2048" s="372">
        <v>265921</v>
      </c>
      <c r="D2048" s="388">
        <f>ROWS(C$5:C2048)</f>
        <v>2044</v>
      </c>
      <c r="E2048" s="388" t="str">
        <f>IF(_xlfn.IFNA(VLOOKUP(A2048,$AG$3:$AH$83,2,FALSE),"")='11.1'!$D$5,TXM!D2048,"")</f>
        <v/>
      </c>
      <c r="F2048" t="str">
        <f>IFERROR(SMALL($E$5:$E$9000,ROWS($E$5:E2048)),"")</f>
        <v/>
      </c>
      <c r="I2048" s="371" t="s">
        <v>60</v>
      </c>
      <c r="J2048" t="s">
        <v>105</v>
      </c>
      <c r="K2048" s="372">
        <v>3143949</v>
      </c>
      <c r="L2048" s="388">
        <f>ROWS(K$5:K2048)</f>
        <v>2044</v>
      </c>
      <c r="M2048" s="388" t="str">
        <f>IF(_xlfn.IFNA(VLOOKUP(I2048,$AG$3:$AH$83,2,FALSE),"")='11.1'!$D$5,TXM!L2048,"")</f>
        <v/>
      </c>
      <c r="N2048" t="str">
        <f>IFERROR(SMALL($M$5:$M$9000,ROWS($M$5:M2048)),"")</f>
        <v/>
      </c>
      <c r="P2048" t="s">
        <v>700</v>
      </c>
      <c r="Q2048" t="s">
        <v>95</v>
      </c>
      <c r="R2048">
        <v>4568</v>
      </c>
      <c r="S2048" s="388">
        <f>ROWS(R$5:R2048)</f>
        <v>2044</v>
      </c>
      <c r="T2048" s="388" t="str">
        <f>IF(_xlfn.IFNA(VLOOKUP(P2048,$AG$3:$AH$83,2,FALSE),"")='11.1'!$D$5,TXM!S2048,"")</f>
        <v/>
      </c>
      <c r="U2048" t="str">
        <f>IFERROR(SMALL($T$5:$T$9000,ROWS($T$5:T2048)),"")</f>
        <v/>
      </c>
    </row>
    <row r="2049" spans="1:21" ht="14.4" customHeight="1" x14ac:dyDescent="0.3">
      <c r="A2049" s="371" t="s">
        <v>644</v>
      </c>
      <c r="B2049" t="s">
        <v>779</v>
      </c>
      <c r="C2049" s="372">
        <v>13390432</v>
      </c>
      <c r="D2049" s="388">
        <f>ROWS(C$5:C2049)</f>
        <v>2045</v>
      </c>
      <c r="E2049" s="388" t="str">
        <f>IF(_xlfn.IFNA(VLOOKUP(A2049,$AG$3:$AH$83,2,FALSE),"")='11.1'!$D$5,TXM!D2049,"")</f>
        <v/>
      </c>
      <c r="F2049" t="str">
        <f>IFERROR(SMALL($E$5:$E$9000,ROWS($E$5:E2049)),"")</f>
        <v/>
      </c>
      <c r="I2049" s="371" t="s">
        <v>60</v>
      </c>
      <c r="J2049" t="s">
        <v>100</v>
      </c>
      <c r="K2049" s="372">
        <v>2786914</v>
      </c>
      <c r="L2049" s="388">
        <f>ROWS(K$5:K2049)</f>
        <v>2045</v>
      </c>
      <c r="M2049" s="388" t="str">
        <f>IF(_xlfn.IFNA(VLOOKUP(I2049,$AG$3:$AH$83,2,FALSE),"")='11.1'!$D$5,TXM!L2049,"")</f>
        <v/>
      </c>
      <c r="N2049" t="str">
        <f>IFERROR(SMALL($M$5:$M$9000,ROWS($M$5:M2049)),"")</f>
        <v/>
      </c>
      <c r="P2049" t="s">
        <v>700</v>
      </c>
      <c r="Q2049" t="s">
        <v>811</v>
      </c>
      <c r="R2049">
        <v>3160</v>
      </c>
      <c r="S2049" s="388">
        <f>ROWS(R$5:R2049)</f>
        <v>2045</v>
      </c>
      <c r="T2049" s="388" t="str">
        <f>IF(_xlfn.IFNA(VLOOKUP(P2049,$AG$3:$AH$83,2,FALSE),"")='11.1'!$D$5,TXM!S2049,"")</f>
        <v/>
      </c>
      <c r="U2049" t="str">
        <f>IFERROR(SMALL($T$5:$T$9000,ROWS($T$5:T2049)),"")</f>
        <v/>
      </c>
    </row>
    <row r="2050" spans="1:21" ht="14.4" customHeight="1" x14ac:dyDescent="0.3">
      <c r="A2050" s="371" t="s">
        <v>644</v>
      </c>
      <c r="B2050" t="s">
        <v>789</v>
      </c>
      <c r="C2050" s="372">
        <v>3777750</v>
      </c>
      <c r="D2050" s="388">
        <f>ROWS(C$5:C2050)</f>
        <v>2046</v>
      </c>
      <c r="E2050" s="388" t="str">
        <f>IF(_xlfn.IFNA(VLOOKUP(A2050,$AG$3:$AH$83,2,FALSE),"")='11.1'!$D$5,TXM!D2050,"")</f>
        <v/>
      </c>
      <c r="F2050" t="str">
        <f>IFERROR(SMALL($E$5:$E$9000,ROWS($E$5:E2050)),"")</f>
        <v/>
      </c>
      <c r="I2050" s="371" t="s">
        <v>60</v>
      </c>
      <c r="J2050" t="s">
        <v>1434</v>
      </c>
      <c r="K2050" s="372">
        <v>2620084</v>
      </c>
      <c r="L2050" s="388">
        <f>ROWS(K$5:K2050)</f>
        <v>2046</v>
      </c>
      <c r="M2050" s="388" t="str">
        <f>IF(_xlfn.IFNA(VLOOKUP(I2050,$AG$3:$AH$83,2,FALSE),"")='11.1'!$D$5,TXM!L2050,"")</f>
        <v/>
      </c>
      <c r="N2050" t="str">
        <f>IFERROR(SMALL($M$5:$M$9000,ROWS($M$5:M2050)),"")</f>
        <v/>
      </c>
      <c r="P2050" t="s">
        <v>700</v>
      </c>
      <c r="Q2050" t="s">
        <v>865</v>
      </c>
      <c r="R2050">
        <v>2500</v>
      </c>
      <c r="S2050" s="388">
        <f>ROWS(R$5:R2050)</f>
        <v>2046</v>
      </c>
      <c r="T2050" s="388" t="str">
        <f>IF(_xlfn.IFNA(VLOOKUP(P2050,$AG$3:$AH$83,2,FALSE),"")='11.1'!$D$5,TXM!S2050,"")</f>
        <v/>
      </c>
      <c r="U2050" t="str">
        <f>IFERROR(SMALL($T$5:$T$9000,ROWS($T$5:T2050)),"")</f>
        <v/>
      </c>
    </row>
    <row r="2051" spans="1:21" ht="14.4" customHeight="1" x14ac:dyDescent="0.3">
      <c r="A2051" s="371" t="s">
        <v>644</v>
      </c>
      <c r="B2051" t="s">
        <v>1275</v>
      </c>
      <c r="C2051" s="372">
        <v>3312989</v>
      </c>
      <c r="D2051" s="388">
        <f>ROWS(C$5:C2051)</f>
        <v>2047</v>
      </c>
      <c r="E2051" s="388" t="str">
        <f>IF(_xlfn.IFNA(VLOOKUP(A2051,$AG$3:$AH$83,2,FALSE),"")='11.1'!$D$5,TXM!D2051,"")</f>
        <v/>
      </c>
      <c r="F2051" t="str">
        <f>IFERROR(SMALL($E$5:$E$9000,ROWS($E$5:E2051)),"")</f>
        <v/>
      </c>
      <c r="I2051" s="371" t="s">
        <v>60</v>
      </c>
      <c r="J2051" t="s">
        <v>107</v>
      </c>
      <c r="K2051" s="372">
        <v>2483008</v>
      </c>
      <c r="L2051" s="388">
        <f>ROWS(K$5:K2051)</f>
        <v>2047</v>
      </c>
      <c r="M2051" s="388" t="str">
        <f>IF(_xlfn.IFNA(VLOOKUP(I2051,$AG$3:$AH$83,2,FALSE),"")='11.1'!$D$5,TXM!L2051,"")</f>
        <v/>
      </c>
      <c r="N2051" t="str">
        <f>IFERROR(SMALL($M$5:$M$9000,ROWS($M$5:M2051)),"")</f>
        <v/>
      </c>
      <c r="P2051" t="s">
        <v>700</v>
      </c>
      <c r="Q2051" t="s">
        <v>99</v>
      </c>
      <c r="R2051">
        <v>380</v>
      </c>
      <c r="S2051" s="388">
        <f>ROWS(R$5:R2051)</f>
        <v>2047</v>
      </c>
      <c r="T2051" s="388" t="str">
        <f>IF(_xlfn.IFNA(VLOOKUP(P2051,$AG$3:$AH$83,2,FALSE),"")='11.1'!$D$5,TXM!S2051,"")</f>
        <v/>
      </c>
      <c r="U2051" t="str">
        <f>IFERROR(SMALL($T$5:$T$9000,ROWS($T$5:T2051)),"")</f>
        <v/>
      </c>
    </row>
    <row r="2052" spans="1:21" ht="14.4" customHeight="1" x14ac:dyDescent="0.3">
      <c r="A2052" s="371" t="s">
        <v>644</v>
      </c>
      <c r="B2052" t="s">
        <v>1000</v>
      </c>
      <c r="C2052" s="372">
        <v>227776</v>
      </c>
      <c r="D2052" s="388">
        <f>ROWS(C$5:C2052)</f>
        <v>2048</v>
      </c>
      <c r="E2052" s="388" t="str">
        <f>IF(_xlfn.IFNA(VLOOKUP(A2052,$AG$3:$AH$83,2,FALSE),"")='11.1'!$D$5,TXM!D2052,"")</f>
        <v/>
      </c>
      <c r="F2052" t="str">
        <f>IFERROR(SMALL($E$5:$E$9000,ROWS($E$5:E2052)),"")</f>
        <v/>
      </c>
      <c r="I2052" s="371" t="s">
        <v>60</v>
      </c>
      <c r="J2052" t="s">
        <v>773</v>
      </c>
      <c r="K2052" s="372">
        <v>2413166</v>
      </c>
      <c r="L2052" s="388">
        <f>ROWS(K$5:K2052)</f>
        <v>2048</v>
      </c>
      <c r="M2052" s="388" t="str">
        <f>IF(_xlfn.IFNA(VLOOKUP(I2052,$AG$3:$AH$83,2,FALSE),"")='11.1'!$D$5,TXM!L2052,"")</f>
        <v/>
      </c>
      <c r="N2052" t="str">
        <f>IFERROR(SMALL($M$5:$M$9000,ROWS($M$5:M2052)),"")</f>
        <v/>
      </c>
      <c r="P2052" t="s">
        <v>700</v>
      </c>
      <c r="Q2052" t="s">
        <v>827</v>
      </c>
      <c r="R2052">
        <v>376</v>
      </c>
      <c r="S2052" s="388">
        <f>ROWS(R$5:R2052)</f>
        <v>2048</v>
      </c>
      <c r="T2052" s="388" t="str">
        <f>IF(_xlfn.IFNA(VLOOKUP(P2052,$AG$3:$AH$83,2,FALSE),"")='11.1'!$D$5,TXM!S2052,"")</f>
        <v/>
      </c>
      <c r="U2052" t="str">
        <f>IFERROR(SMALL($T$5:$T$9000,ROWS($T$5:T2052)),"")</f>
        <v/>
      </c>
    </row>
    <row r="2053" spans="1:21" ht="14.4" customHeight="1" x14ac:dyDescent="0.3">
      <c r="A2053" s="371" t="s">
        <v>644</v>
      </c>
      <c r="B2053" t="s">
        <v>773</v>
      </c>
      <c r="C2053" s="372">
        <v>46283</v>
      </c>
      <c r="D2053" s="388">
        <f>ROWS(C$5:C2053)</f>
        <v>2049</v>
      </c>
      <c r="E2053" s="388" t="str">
        <f>IF(_xlfn.IFNA(VLOOKUP(A2053,$AG$3:$AH$83,2,FALSE),"")='11.1'!$D$5,TXM!D2053,"")</f>
        <v/>
      </c>
      <c r="F2053" t="str">
        <f>IFERROR(SMALL($E$5:$E$9000,ROWS($E$5:E2053)),"")</f>
        <v/>
      </c>
      <c r="I2053" s="371" t="s">
        <v>60</v>
      </c>
      <c r="J2053" t="s">
        <v>795</v>
      </c>
      <c r="K2053" s="372">
        <v>1736675</v>
      </c>
      <c r="L2053" s="388">
        <f>ROWS(K$5:K2053)</f>
        <v>2049</v>
      </c>
      <c r="M2053" s="388" t="str">
        <f>IF(_xlfn.IFNA(VLOOKUP(I2053,$AG$3:$AH$83,2,FALSE),"")='11.1'!$D$5,TXM!L2053,"")</f>
        <v/>
      </c>
      <c r="N2053" t="str">
        <f>IFERROR(SMALL($M$5:$M$9000,ROWS($M$5:M2053)),"")</f>
        <v/>
      </c>
      <c r="P2053" t="s">
        <v>700</v>
      </c>
      <c r="Q2053" t="s">
        <v>1434</v>
      </c>
      <c r="R2053">
        <v>255</v>
      </c>
      <c r="S2053" s="388">
        <f>ROWS(R$5:R2053)</f>
        <v>2049</v>
      </c>
      <c r="T2053" s="388" t="str">
        <f>IF(_xlfn.IFNA(VLOOKUP(P2053,$AG$3:$AH$83,2,FALSE),"")='11.1'!$D$5,TXM!S2053,"")</f>
        <v/>
      </c>
      <c r="U2053" t="str">
        <f>IFERROR(SMALL($T$5:$T$9000,ROWS($T$5:T2053)),"")</f>
        <v/>
      </c>
    </row>
    <row r="2054" spans="1:21" ht="14.4" customHeight="1" x14ac:dyDescent="0.3">
      <c r="A2054" s="371" t="s">
        <v>644</v>
      </c>
      <c r="B2054" t="s">
        <v>95</v>
      </c>
      <c r="C2054" s="372">
        <v>15900</v>
      </c>
      <c r="D2054" s="388">
        <f>ROWS(C$5:C2054)</f>
        <v>2050</v>
      </c>
      <c r="E2054" s="388" t="str">
        <f>IF(_xlfn.IFNA(VLOOKUP(A2054,$AG$3:$AH$83,2,FALSE),"")='11.1'!$D$5,TXM!D2054,"")</f>
        <v/>
      </c>
      <c r="F2054" t="str">
        <f>IFERROR(SMALL($E$5:$E$9000,ROWS($E$5:E2054)),"")</f>
        <v/>
      </c>
      <c r="I2054" s="371" t="s">
        <v>60</v>
      </c>
      <c r="J2054" t="s">
        <v>1441</v>
      </c>
      <c r="K2054" s="372">
        <v>1724250</v>
      </c>
      <c r="L2054" s="388">
        <f>ROWS(K$5:K2054)</f>
        <v>2050</v>
      </c>
      <c r="M2054" s="388" t="str">
        <f>IF(_xlfn.IFNA(VLOOKUP(I2054,$AG$3:$AH$83,2,FALSE),"")='11.1'!$D$5,TXM!L2054,"")</f>
        <v/>
      </c>
      <c r="N2054" t="str">
        <f>IFERROR(SMALL($M$5:$M$9000,ROWS($M$5:M2054)),"")</f>
        <v/>
      </c>
      <c r="P2054" t="s">
        <v>700</v>
      </c>
      <c r="Q2054" t="s">
        <v>815</v>
      </c>
      <c r="R2054">
        <v>200</v>
      </c>
      <c r="S2054" s="388">
        <f>ROWS(R$5:R2054)</f>
        <v>2050</v>
      </c>
      <c r="T2054" s="388" t="str">
        <f>IF(_xlfn.IFNA(VLOOKUP(P2054,$AG$3:$AH$83,2,FALSE),"")='11.1'!$D$5,TXM!S2054,"")</f>
        <v/>
      </c>
      <c r="U2054" t="str">
        <f>IFERROR(SMALL($T$5:$T$9000,ROWS($T$5:T2054)),"")</f>
        <v/>
      </c>
    </row>
    <row r="2055" spans="1:21" ht="14.4" customHeight="1" x14ac:dyDescent="0.3">
      <c r="A2055" s="371" t="s">
        <v>640</v>
      </c>
      <c r="B2055" t="s">
        <v>849</v>
      </c>
      <c r="C2055" s="372">
        <v>2602954</v>
      </c>
      <c r="D2055" s="388">
        <f>ROWS(C$5:C2055)</f>
        <v>2051</v>
      </c>
      <c r="E2055" s="388" t="str">
        <f>IF(_xlfn.IFNA(VLOOKUP(A2055,$AG$3:$AH$83,2,FALSE),"")='11.1'!$D$5,TXM!D2055,"")</f>
        <v/>
      </c>
      <c r="F2055" t="str">
        <f>IFERROR(SMALL($E$5:$E$9000,ROWS($E$5:E2055)),"")</f>
        <v/>
      </c>
      <c r="I2055" s="371" t="s">
        <v>60</v>
      </c>
      <c r="J2055" t="s">
        <v>845</v>
      </c>
      <c r="K2055" s="372">
        <v>1576493</v>
      </c>
      <c r="L2055" s="388">
        <f>ROWS(K$5:K2055)</f>
        <v>2051</v>
      </c>
      <c r="M2055" s="388" t="str">
        <f>IF(_xlfn.IFNA(VLOOKUP(I2055,$AG$3:$AH$83,2,FALSE),"")='11.1'!$D$5,TXM!L2055,"")</f>
        <v/>
      </c>
      <c r="N2055" t="str">
        <f>IFERROR(SMALL($M$5:$M$9000,ROWS($M$5:M2055)),"")</f>
        <v/>
      </c>
      <c r="P2055" t="s">
        <v>640</v>
      </c>
      <c r="Q2055" t="s">
        <v>1332</v>
      </c>
      <c r="R2055">
        <v>135134</v>
      </c>
      <c r="S2055" s="388">
        <f>ROWS(R$5:R2055)</f>
        <v>2051</v>
      </c>
      <c r="T2055" s="388" t="str">
        <f>IF(_xlfn.IFNA(VLOOKUP(P2055,$AG$3:$AH$83,2,FALSE),"")='11.1'!$D$5,TXM!S2055,"")</f>
        <v/>
      </c>
      <c r="U2055" t="str">
        <f>IFERROR(SMALL($T$5:$T$9000,ROWS($T$5:T2055)),"")</f>
        <v/>
      </c>
    </row>
    <row r="2056" spans="1:21" ht="14.4" customHeight="1" x14ac:dyDescent="0.3">
      <c r="A2056" s="371" t="s">
        <v>640</v>
      </c>
      <c r="B2056" t="s">
        <v>1000</v>
      </c>
      <c r="C2056" s="372">
        <v>1865998</v>
      </c>
      <c r="D2056" s="388">
        <f>ROWS(C$5:C2056)</f>
        <v>2052</v>
      </c>
      <c r="E2056" s="388" t="str">
        <f>IF(_xlfn.IFNA(VLOOKUP(A2056,$AG$3:$AH$83,2,FALSE),"")='11.1'!$D$5,TXM!D2056,"")</f>
        <v/>
      </c>
      <c r="F2056" t="str">
        <f>IFERROR(SMALL($E$5:$E$9000,ROWS($E$5:E2056)),"")</f>
        <v/>
      </c>
      <c r="I2056" s="371" t="s">
        <v>60</v>
      </c>
      <c r="J2056" t="s">
        <v>833</v>
      </c>
      <c r="K2056" s="372">
        <v>1065323</v>
      </c>
      <c r="L2056" s="388">
        <f>ROWS(K$5:K2056)</f>
        <v>2052</v>
      </c>
      <c r="M2056" s="388" t="str">
        <f>IF(_xlfn.IFNA(VLOOKUP(I2056,$AG$3:$AH$83,2,FALSE),"")='11.1'!$D$5,TXM!L2056,"")</f>
        <v/>
      </c>
      <c r="N2056" t="str">
        <f>IFERROR(SMALL($M$5:$M$9000,ROWS($M$5:M2056)),"")</f>
        <v/>
      </c>
      <c r="P2056" t="s">
        <v>640</v>
      </c>
      <c r="Q2056" t="s">
        <v>863</v>
      </c>
      <c r="R2056">
        <v>69375</v>
      </c>
      <c r="S2056" s="388">
        <f>ROWS(R$5:R2056)</f>
        <v>2052</v>
      </c>
      <c r="T2056" s="388" t="str">
        <f>IF(_xlfn.IFNA(VLOOKUP(P2056,$AG$3:$AH$83,2,FALSE),"")='11.1'!$D$5,TXM!S2056,"")</f>
        <v/>
      </c>
      <c r="U2056" t="str">
        <f>IFERROR(SMALL($T$5:$T$9000,ROWS($T$5:T2056)),"")</f>
        <v/>
      </c>
    </row>
    <row r="2057" spans="1:21" ht="14.4" customHeight="1" x14ac:dyDescent="0.3">
      <c r="A2057" s="371" t="s">
        <v>640</v>
      </c>
      <c r="B2057" t="s">
        <v>789</v>
      </c>
      <c r="C2057" s="372">
        <v>618368</v>
      </c>
      <c r="D2057" s="388">
        <f>ROWS(C$5:C2057)</f>
        <v>2053</v>
      </c>
      <c r="E2057" s="388" t="str">
        <f>IF(_xlfn.IFNA(VLOOKUP(A2057,$AG$3:$AH$83,2,FALSE),"")='11.1'!$D$5,TXM!D2057,"")</f>
        <v/>
      </c>
      <c r="F2057" t="str">
        <f>IFERROR(SMALL($E$5:$E$9000,ROWS($E$5:E2057)),"")</f>
        <v/>
      </c>
      <c r="I2057" s="371" t="s">
        <v>60</v>
      </c>
      <c r="J2057" t="s">
        <v>835</v>
      </c>
      <c r="K2057" s="372">
        <v>1063322</v>
      </c>
      <c r="L2057" s="388">
        <f>ROWS(K$5:K2057)</f>
        <v>2053</v>
      </c>
      <c r="M2057" s="388" t="str">
        <f>IF(_xlfn.IFNA(VLOOKUP(I2057,$AG$3:$AH$83,2,FALSE),"")='11.1'!$D$5,TXM!L2057,"")</f>
        <v/>
      </c>
      <c r="N2057" t="str">
        <f>IFERROR(SMALL($M$5:$M$9000,ROWS($M$5:M2057)),"")</f>
        <v/>
      </c>
      <c r="P2057" t="s">
        <v>640</v>
      </c>
      <c r="Q2057" t="s">
        <v>859</v>
      </c>
      <c r="R2057">
        <v>37938</v>
      </c>
      <c r="S2057" s="388">
        <f>ROWS(R$5:R2057)</f>
        <v>2053</v>
      </c>
      <c r="T2057" s="388" t="str">
        <f>IF(_xlfn.IFNA(VLOOKUP(P2057,$AG$3:$AH$83,2,FALSE),"")='11.1'!$D$5,TXM!S2057,"")</f>
        <v/>
      </c>
      <c r="U2057" t="str">
        <f>IFERROR(SMALL($T$5:$T$9000,ROWS($T$5:T2057)),"")</f>
        <v/>
      </c>
    </row>
    <row r="2058" spans="1:21" ht="14.4" customHeight="1" x14ac:dyDescent="0.3">
      <c r="A2058" s="371" t="s">
        <v>640</v>
      </c>
      <c r="B2058" t="s">
        <v>865</v>
      </c>
      <c r="C2058" s="372">
        <v>363395</v>
      </c>
      <c r="D2058" s="388">
        <f>ROWS(C$5:C2058)</f>
        <v>2054</v>
      </c>
      <c r="E2058" s="388" t="str">
        <f>IF(_xlfn.IFNA(VLOOKUP(A2058,$AG$3:$AH$83,2,FALSE),"")='11.1'!$D$5,TXM!D2058,"")</f>
        <v/>
      </c>
      <c r="F2058" t="str">
        <f>IFERROR(SMALL($E$5:$E$9000,ROWS($E$5:E2058)),"")</f>
        <v/>
      </c>
      <c r="I2058" s="371" t="s">
        <v>60</v>
      </c>
      <c r="J2058" t="s">
        <v>1006</v>
      </c>
      <c r="K2058" s="372">
        <v>1000805</v>
      </c>
      <c r="L2058" s="388">
        <f>ROWS(K$5:K2058)</f>
        <v>2054</v>
      </c>
      <c r="M2058" s="388" t="str">
        <f>IF(_xlfn.IFNA(VLOOKUP(I2058,$AG$3:$AH$83,2,FALSE),"")='11.1'!$D$5,TXM!L2058,"")</f>
        <v/>
      </c>
      <c r="N2058" t="str">
        <f>IFERROR(SMALL($M$5:$M$9000,ROWS($M$5:M2058)),"")</f>
        <v/>
      </c>
      <c r="P2058" t="s">
        <v>640</v>
      </c>
      <c r="Q2058" t="s">
        <v>847</v>
      </c>
      <c r="R2058">
        <v>35970</v>
      </c>
      <c r="S2058" s="388">
        <f>ROWS(R$5:R2058)</f>
        <v>2054</v>
      </c>
      <c r="T2058" s="388" t="str">
        <f>IF(_xlfn.IFNA(VLOOKUP(P2058,$AG$3:$AH$83,2,FALSE),"")='11.1'!$D$5,TXM!S2058,"")</f>
        <v/>
      </c>
      <c r="U2058" t="str">
        <f>IFERROR(SMALL($T$5:$T$9000,ROWS($T$5:T2058)),"")</f>
        <v/>
      </c>
    </row>
    <row r="2059" spans="1:21" ht="14.4" customHeight="1" x14ac:dyDescent="0.3">
      <c r="A2059" s="371" t="s">
        <v>640</v>
      </c>
      <c r="B2059" t="s">
        <v>773</v>
      </c>
      <c r="C2059" s="372">
        <v>255478</v>
      </c>
      <c r="D2059" s="388">
        <f>ROWS(C$5:C2059)</f>
        <v>2055</v>
      </c>
      <c r="E2059" s="388" t="str">
        <f>IF(_xlfn.IFNA(VLOOKUP(A2059,$AG$3:$AH$83,2,FALSE),"")='11.1'!$D$5,TXM!D2059,"")</f>
        <v/>
      </c>
      <c r="F2059" t="str">
        <f>IFERROR(SMALL($E$5:$E$9000,ROWS($E$5:E2059)),"")</f>
        <v/>
      </c>
      <c r="I2059" s="371" t="s">
        <v>60</v>
      </c>
      <c r="J2059" t="s">
        <v>857</v>
      </c>
      <c r="K2059" s="372">
        <v>950856</v>
      </c>
      <c r="L2059" s="388">
        <f>ROWS(K$5:K2059)</f>
        <v>2055</v>
      </c>
      <c r="M2059" s="388" t="str">
        <f>IF(_xlfn.IFNA(VLOOKUP(I2059,$AG$3:$AH$83,2,FALSE),"")='11.1'!$D$5,TXM!L2059,"")</f>
        <v/>
      </c>
      <c r="N2059" t="str">
        <f>IFERROR(SMALL($M$5:$M$9000,ROWS($M$5:M2059)),"")</f>
        <v/>
      </c>
      <c r="P2059" t="s">
        <v>640</v>
      </c>
      <c r="Q2059" t="s">
        <v>861</v>
      </c>
      <c r="R2059">
        <v>32494</v>
      </c>
      <c r="S2059" s="388">
        <f>ROWS(R$5:R2059)</f>
        <v>2055</v>
      </c>
      <c r="T2059" s="388" t="str">
        <f>IF(_xlfn.IFNA(VLOOKUP(P2059,$AG$3:$AH$83,2,FALSE),"")='11.1'!$D$5,TXM!S2059,"")</f>
        <v/>
      </c>
      <c r="U2059" t="str">
        <f>IFERROR(SMALL($T$5:$T$9000,ROWS($T$5:T2059)),"")</f>
        <v/>
      </c>
    </row>
    <row r="2060" spans="1:21" ht="14.4" customHeight="1" x14ac:dyDescent="0.3">
      <c r="A2060" s="371" t="s">
        <v>640</v>
      </c>
      <c r="B2060" t="s">
        <v>863</v>
      </c>
      <c r="C2060" s="372">
        <v>138960</v>
      </c>
      <c r="D2060" s="388">
        <f>ROWS(C$5:C2060)</f>
        <v>2056</v>
      </c>
      <c r="E2060" s="388" t="str">
        <f>IF(_xlfn.IFNA(VLOOKUP(A2060,$AG$3:$AH$83,2,FALSE),"")='11.1'!$D$5,TXM!D2060,"")</f>
        <v/>
      </c>
      <c r="F2060" t="str">
        <f>IFERROR(SMALL($E$5:$E$9000,ROWS($E$5:E2060)),"")</f>
        <v/>
      </c>
      <c r="I2060" s="371" t="s">
        <v>60</v>
      </c>
      <c r="J2060" t="s">
        <v>873</v>
      </c>
      <c r="K2060" s="372">
        <v>918389</v>
      </c>
      <c r="L2060" s="388">
        <f>ROWS(K$5:K2060)</f>
        <v>2056</v>
      </c>
      <c r="M2060" s="388" t="str">
        <f>IF(_xlfn.IFNA(VLOOKUP(I2060,$AG$3:$AH$83,2,FALSE),"")='11.1'!$D$5,TXM!L2060,"")</f>
        <v/>
      </c>
      <c r="N2060" t="str">
        <f>IFERROR(SMALL($M$5:$M$9000,ROWS($M$5:M2060)),"")</f>
        <v/>
      </c>
      <c r="P2060" t="s">
        <v>640</v>
      </c>
      <c r="Q2060" t="s">
        <v>843</v>
      </c>
      <c r="R2060">
        <v>14900</v>
      </c>
      <c r="S2060" s="388">
        <f>ROWS(R$5:R2060)</f>
        <v>2056</v>
      </c>
      <c r="T2060" s="388" t="str">
        <f>IF(_xlfn.IFNA(VLOOKUP(P2060,$AG$3:$AH$83,2,FALSE),"")='11.1'!$D$5,TXM!S2060,"")</f>
        <v/>
      </c>
      <c r="U2060" t="str">
        <f>IFERROR(SMALL($T$5:$T$9000,ROWS($T$5:T2060)),"")</f>
        <v/>
      </c>
    </row>
    <row r="2061" spans="1:21" ht="14.4" customHeight="1" x14ac:dyDescent="0.3">
      <c r="A2061" s="371" t="s">
        <v>640</v>
      </c>
      <c r="B2061" t="s">
        <v>172</v>
      </c>
      <c r="C2061" s="372">
        <v>106050</v>
      </c>
      <c r="D2061" s="388">
        <f>ROWS(C$5:C2061)</f>
        <v>2057</v>
      </c>
      <c r="E2061" s="388" t="str">
        <f>IF(_xlfn.IFNA(VLOOKUP(A2061,$AG$3:$AH$83,2,FALSE),"")='11.1'!$D$5,TXM!D2061,"")</f>
        <v/>
      </c>
      <c r="F2061" t="str">
        <f>IFERROR(SMALL($E$5:$E$9000,ROWS($E$5:E2061)),"")</f>
        <v/>
      </c>
      <c r="I2061" s="371" t="s">
        <v>60</v>
      </c>
      <c r="J2061" t="s">
        <v>837</v>
      </c>
      <c r="K2061" s="372">
        <v>874999</v>
      </c>
      <c r="L2061" s="388">
        <f>ROWS(K$5:K2061)</f>
        <v>2057</v>
      </c>
      <c r="M2061" s="388" t="str">
        <f>IF(_xlfn.IFNA(VLOOKUP(I2061,$AG$3:$AH$83,2,FALSE),"")='11.1'!$D$5,TXM!L2061,"")</f>
        <v/>
      </c>
      <c r="N2061" t="str">
        <f>IFERROR(SMALL($M$5:$M$9000,ROWS($M$5:M2061)),"")</f>
        <v/>
      </c>
      <c r="P2061" t="s">
        <v>640</v>
      </c>
      <c r="Q2061" t="s">
        <v>1240</v>
      </c>
      <c r="R2061">
        <v>5000</v>
      </c>
      <c r="S2061" s="388">
        <f>ROWS(R$5:R2061)</f>
        <v>2057</v>
      </c>
      <c r="T2061" s="388" t="str">
        <f>IF(_xlfn.IFNA(VLOOKUP(P2061,$AG$3:$AH$83,2,FALSE),"")='11.1'!$D$5,TXM!S2061,"")</f>
        <v/>
      </c>
      <c r="U2061" t="str">
        <f>IFERROR(SMALL($T$5:$T$9000,ROWS($T$5:T2061)),"")</f>
        <v/>
      </c>
    </row>
    <row r="2062" spans="1:21" ht="14.4" customHeight="1" x14ac:dyDescent="0.3">
      <c r="A2062" s="371" t="s">
        <v>640</v>
      </c>
      <c r="B2062" t="s">
        <v>98</v>
      </c>
      <c r="C2062" s="372">
        <v>29290</v>
      </c>
      <c r="D2062" s="388">
        <f>ROWS(C$5:C2062)</f>
        <v>2058</v>
      </c>
      <c r="E2062" s="388" t="str">
        <f>IF(_xlfn.IFNA(VLOOKUP(A2062,$AG$3:$AH$83,2,FALSE),"")='11.1'!$D$5,TXM!D2062,"")</f>
        <v/>
      </c>
      <c r="F2062" t="str">
        <f>IFERROR(SMALL($E$5:$E$9000,ROWS($E$5:E2062)),"")</f>
        <v/>
      </c>
      <c r="I2062" s="371" t="s">
        <v>60</v>
      </c>
      <c r="J2062" t="s">
        <v>815</v>
      </c>
      <c r="K2062" s="372">
        <v>872772</v>
      </c>
      <c r="L2062" s="388">
        <f>ROWS(K$5:K2062)</f>
        <v>2058</v>
      </c>
      <c r="M2062" s="388" t="str">
        <f>IF(_xlfn.IFNA(VLOOKUP(I2062,$AG$3:$AH$83,2,FALSE),"")='11.1'!$D$5,TXM!L2062,"")</f>
        <v/>
      </c>
      <c r="N2062" t="str">
        <f>IFERROR(SMALL($M$5:$M$9000,ROWS($M$5:M2062)),"")</f>
        <v/>
      </c>
      <c r="P2062" t="s">
        <v>66</v>
      </c>
      <c r="Q2062" t="s">
        <v>1240</v>
      </c>
      <c r="R2062">
        <v>9494</v>
      </c>
      <c r="S2062" s="388">
        <f>ROWS(R$5:R2062)</f>
        <v>2058</v>
      </c>
      <c r="T2062" s="388" t="str">
        <f>IF(_xlfn.IFNA(VLOOKUP(P2062,$AG$3:$AH$83,2,FALSE),"")='11.1'!$D$5,TXM!S2062,"")</f>
        <v/>
      </c>
      <c r="U2062" t="str">
        <f>IFERROR(SMALL($T$5:$T$9000,ROWS($T$5:T2062)),"")</f>
        <v/>
      </c>
    </row>
    <row r="2063" spans="1:21" ht="14.4" customHeight="1" x14ac:dyDescent="0.3">
      <c r="A2063" s="371" t="s">
        <v>66</v>
      </c>
      <c r="B2063" t="s">
        <v>783</v>
      </c>
      <c r="C2063" s="372">
        <v>251273426</v>
      </c>
      <c r="D2063" s="388">
        <f>ROWS(C$5:C2063)</f>
        <v>2059</v>
      </c>
      <c r="E2063" s="388" t="str">
        <f>IF(_xlfn.IFNA(VLOOKUP(A2063,$AG$3:$AH$83,2,FALSE),"")='11.1'!$D$5,TXM!D2063,"")</f>
        <v/>
      </c>
      <c r="F2063" t="str">
        <f>IFERROR(SMALL($E$5:$E$9000,ROWS($E$5:E2063)),"")</f>
        <v/>
      </c>
      <c r="I2063" s="371" t="s">
        <v>60</v>
      </c>
      <c r="J2063" t="s">
        <v>104</v>
      </c>
      <c r="K2063" s="372">
        <v>733407</v>
      </c>
      <c r="L2063" s="388">
        <f>ROWS(K$5:K2063)</f>
        <v>2059</v>
      </c>
      <c r="M2063" s="388" t="str">
        <f>IF(_xlfn.IFNA(VLOOKUP(I2063,$AG$3:$AH$83,2,FALSE),"")='11.1'!$D$5,TXM!L2063,"")</f>
        <v/>
      </c>
      <c r="N2063" t="str">
        <f>IFERROR(SMALL($M$5:$M$9000,ROWS($M$5:M2063)),"")</f>
        <v/>
      </c>
      <c r="P2063" t="s">
        <v>69</v>
      </c>
      <c r="Q2063" t="s">
        <v>867</v>
      </c>
      <c r="R2063">
        <v>2431780</v>
      </c>
      <c r="S2063" s="388">
        <f>ROWS(R$5:R2063)</f>
        <v>2059</v>
      </c>
      <c r="T2063" s="388" t="str">
        <f>IF(_xlfn.IFNA(VLOOKUP(P2063,$AG$3:$AH$83,2,FALSE),"")='11.1'!$D$5,TXM!S2063,"")</f>
        <v/>
      </c>
      <c r="U2063" t="str">
        <f>IFERROR(SMALL($T$5:$T$9000,ROWS($T$5:T2063)),"")</f>
        <v/>
      </c>
    </row>
    <row r="2064" spans="1:21" ht="14.4" customHeight="1" x14ac:dyDescent="0.3">
      <c r="A2064" s="371" t="s">
        <v>66</v>
      </c>
      <c r="B2064" t="s">
        <v>1000</v>
      </c>
      <c r="C2064" s="372">
        <v>63319794</v>
      </c>
      <c r="D2064" s="388">
        <f>ROWS(C$5:C2064)</f>
        <v>2060</v>
      </c>
      <c r="E2064" s="388" t="str">
        <f>IF(_xlfn.IFNA(VLOOKUP(A2064,$AG$3:$AH$83,2,FALSE),"")='11.1'!$D$5,TXM!D2064,"")</f>
        <v/>
      </c>
      <c r="F2064" t="str">
        <f>IFERROR(SMALL($E$5:$E$9000,ROWS($E$5:E2064)),"")</f>
        <v/>
      </c>
      <c r="I2064" s="371" t="s">
        <v>60</v>
      </c>
      <c r="J2064" t="s">
        <v>997</v>
      </c>
      <c r="K2064" s="372">
        <v>728939</v>
      </c>
      <c r="L2064" s="388">
        <f>ROWS(K$5:K2064)</f>
        <v>2060</v>
      </c>
      <c r="M2064" s="388" t="str">
        <f>IF(_xlfn.IFNA(VLOOKUP(I2064,$AG$3:$AH$83,2,FALSE),"")='11.1'!$D$5,TXM!L2064,"")</f>
        <v/>
      </c>
      <c r="N2064" t="str">
        <f>IFERROR(SMALL($M$5:$M$9000,ROWS($M$5:M2064)),"")</f>
        <v/>
      </c>
      <c r="P2064" t="s">
        <v>69</v>
      </c>
      <c r="Q2064" t="s">
        <v>91</v>
      </c>
      <c r="R2064">
        <v>1400700</v>
      </c>
      <c r="S2064" s="388">
        <f>ROWS(R$5:R2064)</f>
        <v>2060</v>
      </c>
      <c r="T2064" s="388" t="str">
        <f>IF(_xlfn.IFNA(VLOOKUP(P2064,$AG$3:$AH$83,2,FALSE),"")='11.1'!$D$5,TXM!S2064,"")</f>
        <v/>
      </c>
      <c r="U2064" t="str">
        <f>IFERROR(SMALL($T$5:$T$9000,ROWS($T$5:T2064)),"")</f>
        <v/>
      </c>
    </row>
    <row r="2065" spans="1:21" ht="14.4" customHeight="1" x14ac:dyDescent="0.3">
      <c r="A2065" s="371" t="s">
        <v>66</v>
      </c>
      <c r="B2065" t="s">
        <v>849</v>
      </c>
      <c r="C2065" s="372">
        <v>8732915</v>
      </c>
      <c r="D2065" s="388">
        <f>ROWS(C$5:C2065)</f>
        <v>2061</v>
      </c>
      <c r="E2065" s="388" t="str">
        <f>IF(_xlfn.IFNA(VLOOKUP(A2065,$AG$3:$AH$83,2,FALSE),"")='11.1'!$D$5,TXM!D2065,"")</f>
        <v/>
      </c>
      <c r="F2065" t="str">
        <f>IFERROR(SMALL($E$5:$E$9000,ROWS($E$5:E2065)),"")</f>
        <v/>
      </c>
      <c r="I2065" s="371" t="s">
        <v>60</v>
      </c>
      <c r="J2065" t="s">
        <v>96</v>
      </c>
      <c r="K2065" s="372">
        <v>696557</v>
      </c>
      <c r="L2065" s="388">
        <f>ROWS(K$5:K2065)</f>
        <v>2061</v>
      </c>
      <c r="M2065" s="388" t="str">
        <f>IF(_xlfn.IFNA(VLOOKUP(I2065,$AG$3:$AH$83,2,FALSE),"")='11.1'!$D$5,TXM!L2065,"")</f>
        <v/>
      </c>
      <c r="N2065" t="str">
        <f>IFERROR(SMALL($M$5:$M$9000,ROWS($M$5:M2065)),"")</f>
        <v/>
      </c>
      <c r="P2065" t="s">
        <v>69</v>
      </c>
      <c r="Q2065" t="s">
        <v>863</v>
      </c>
      <c r="R2065">
        <v>1184136</v>
      </c>
      <c r="S2065" s="388">
        <f>ROWS(R$5:R2065)</f>
        <v>2061</v>
      </c>
      <c r="T2065" s="388" t="str">
        <f>IF(_xlfn.IFNA(VLOOKUP(P2065,$AG$3:$AH$83,2,FALSE),"")='11.1'!$D$5,TXM!S2065,"")</f>
        <v/>
      </c>
      <c r="U2065" t="str">
        <f>IFERROR(SMALL($T$5:$T$9000,ROWS($T$5:T2065)),"")</f>
        <v/>
      </c>
    </row>
    <row r="2066" spans="1:21" ht="14.4" customHeight="1" x14ac:dyDescent="0.3">
      <c r="A2066" s="371" t="s">
        <v>66</v>
      </c>
      <c r="B2066" t="s">
        <v>843</v>
      </c>
      <c r="C2066" s="372">
        <v>5376868</v>
      </c>
      <c r="D2066" s="388">
        <f>ROWS(C$5:C2066)</f>
        <v>2062</v>
      </c>
      <c r="E2066" s="388" t="str">
        <f>IF(_xlfn.IFNA(VLOOKUP(A2066,$AG$3:$AH$83,2,FALSE),"")='11.1'!$D$5,TXM!D2066,"")</f>
        <v/>
      </c>
      <c r="F2066" t="str">
        <f>IFERROR(SMALL($E$5:$E$9000,ROWS($E$5:E2066)),"")</f>
        <v/>
      </c>
      <c r="I2066" s="371" t="s">
        <v>60</v>
      </c>
      <c r="J2066" t="s">
        <v>990</v>
      </c>
      <c r="K2066" s="372">
        <v>676648</v>
      </c>
      <c r="L2066" s="388">
        <f>ROWS(K$5:K2066)</f>
        <v>2062</v>
      </c>
      <c r="M2066" s="388" t="str">
        <f>IF(_xlfn.IFNA(VLOOKUP(I2066,$AG$3:$AH$83,2,FALSE),"")='11.1'!$D$5,TXM!L2066,"")</f>
        <v/>
      </c>
      <c r="N2066" t="str">
        <f>IFERROR(SMALL($M$5:$M$9000,ROWS($M$5:M2066)),"")</f>
        <v/>
      </c>
      <c r="P2066" t="s">
        <v>69</v>
      </c>
      <c r="Q2066" t="s">
        <v>1240</v>
      </c>
      <c r="R2066">
        <v>975881</v>
      </c>
      <c r="S2066" s="388">
        <f>ROWS(R$5:R2066)</f>
        <v>2062</v>
      </c>
      <c r="T2066" s="388" t="str">
        <f>IF(_xlfn.IFNA(VLOOKUP(P2066,$AG$3:$AH$83,2,FALSE),"")='11.1'!$D$5,TXM!S2066,"")</f>
        <v/>
      </c>
      <c r="U2066" t="str">
        <f>IFERROR(SMALL($T$5:$T$9000,ROWS($T$5:T2066)),"")</f>
        <v/>
      </c>
    </row>
    <row r="2067" spans="1:21" ht="14.4" customHeight="1" x14ac:dyDescent="0.3">
      <c r="A2067" s="371" t="s">
        <v>66</v>
      </c>
      <c r="B2067" t="s">
        <v>863</v>
      </c>
      <c r="C2067" s="372">
        <v>1824247</v>
      </c>
      <c r="D2067" s="388">
        <f>ROWS(C$5:C2067)</f>
        <v>2063</v>
      </c>
      <c r="E2067" s="388" t="str">
        <f>IF(_xlfn.IFNA(VLOOKUP(A2067,$AG$3:$AH$83,2,FALSE),"")='11.1'!$D$5,TXM!D2067,"")</f>
        <v/>
      </c>
      <c r="F2067" t="str">
        <f>IFERROR(SMALL($E$5:$E$9000,ROWS($E$5:E2067)),"")</f>
        <v/>
      </c>
      <c r="I2067" s="371" t="s">
        <v>60</v>
      </c>
      <c r="J2067" t="s">
        <v>998</v>
      </c>
      <c r="K2067" s="372">
        <v>641691</v>
      </c>
      <c r="L2067" s="388">
        <f>ROWS(K$5:K2067)</f>
        <v>2063</v>
      </c>
      <c r="M2067" s="388" t="str">
        <f>IF(_xlfn.IFNA(VLOOKUP(I2067,$AG$3:$AH$83,2,FALSE),"")='11.1'!$D$5,TXM!L2067,"")</f>
        <v/>
      </c>
      <c r="N2067" t="str">
        <f>IFERROR(SMALL($M$5:$M$9000,ROWS($M$5:M2067)),"")</f>
        <v/>
      </c>
      <c r="P2067" t="s">
        <v>69</v>
      </c>
      <c r="Q2067" t="s">
        <v>777</v>
      </c>
      <c r="R2067">
        <v>780300</v>
      </c>
      <c r="S2067" s="388">
        <f>ROWS(R$5:R2067)</f>
        <v>2063</v>
      </c>
      <c r="T2067" s="388" t="str">
        <f>IF(_xlfn.IFNA(VLOOKUP(P2067,$AG$3:$AH$83,2,FALSE),"")='11.1'!$D$5,TXM!S2067,"")</f>
        <v/>
      </c>
      <c r="U2067" t="str">
        <f>IFERROR(SMALL($T$5:$T$9000,ROWS($T$5:T2067)),"")</f>
        <v/>
      </c>
    </row>
    <row r="2068" spans="1:21" ht="14.4" customHeight="1" x14ac:dyDescent="0.3">
      <c r="A2068" s="371" t="s">
        <v>66</v>
      </c>
      <c r="B2068" t="s">
        <v>104</v>
      </c>
      <c r="C2068" s="372">
        <v>528635</v>
      </c>
      <c r="D2068" s="388">
        <f>ROWS(C$5:C2068)</f>
        <v>2064</v>
      </c>
      <c r="E2068" s="388" t="str">
        <f>IF(_xlfn.IFNA(VLOOKUP(A2068,$AG$3:$AH$83,2,FALSE),"")='11.1'!$D$5,TXM!D2068,"")</f>
        <v/>
      </c>
      <c r="F2068" t="str">
        <f>IFERROR(SMALL($E$5:$E$9000,ROWS($E$5:E2068)),"")</f>
        <v/>
      </c>
      <c r="I2068" s="371" t="s">
        <v>60</v>
      </c>
      <c r="J2068" t="s">
        <v>825</v>
      </c>
      <c r="K2068" s="372">
        <v>601516</v>
      </c>
      <c r="L2068" s="388">
        <f>ROWS(K$5:K2068)</f>
        <v>2064</v>
      </c>
      <c r="M2068" s="388" t="str">
        <f>IF(_xlfn.IFNA(VLOOKUP(I2068,$AG$3:$AH$83,2,FALSE),"")='11.1'!$D$5,TXM!L2068,"")</f>
        <v/>
      </c>
      <c r="N2068" t="str">
        <f>IFERROR(SMALL($M$5:$M$9000,ROWS($M$5:M2068)),"")</f>
        <v/>
      </c>
      <c r="P2068" t="s">
        <v>69</v>
      </c>
      <c r="Q2068" t="s">
        <v>823</v>
      </c>
      <c r="R2068">
        <v>512096</v>
      </c>
      <c r="S2068" s="388">
        <f>ROWS(R$5:R2068)</f>
        <v>2064</v>
      </c>
      <c r="T2068" s="388" t="str">
        <f>IF(_xlfn.IFNA(VLOOKUP(P2068,$AG$3:$AH$83,2,FALSE),"")='11.1'!$D$5,TXM!S2068,"")</f>
        <v/>
      </c>
      <c r="U2068" t="str">
        <f>IFERROR(SMALL($T$5:$T$9000,ROWS($T$5:T2068)),"")</f>
        <v/>
      </c>
    </row>
    <row r="2069" spans="1:21" ht="14.4" customHeight="1" x14ac:dyDescent="0.3">
      <c r="A2069" s="371" t="s">
        <v>66</v>
      </c>
      <c r="B2069" t="s">
        <v>779</v>
      </c>
      <c r="C2069" s="372">
        <v>104511</v>
      </c>
      <c r="D2069" s="388">
        <f>ROWS(C$5:C2069)</f>
        <v>2065</v>
      </c>
      <c r="E2069" s="388" t="str">
        <f>IF(_xlfn.IFNA(VLOOKUP(A2069,$AG$3:$AH$83,2,FALSE),"")='11.1'!$D$5,TXM!D2069,"")</f>
        <v/>
      </c>
      <c r="F2069" t="str">
        <f>IFERROR(SMALL($E$5:$E$9000,ROWS($E$5:E2069)),"")</f>
        <v/>
      </c>
      <c r="I2069" s="371" t="s">
        <v>60</v>
      </c>
      <c r="J2069" t="s">
        <v>173</v>
      </c>
      <c r="K2069" s="372">
        <v>554142</v>
      </c>
      <c r="L2069" s="388">
        <f>ROWS(K$5:K2069)</f>
        <v>2065</v>
      </c>
      <c r="M2069" s="388" t="str">
        <f>IF(_xlfn.IFNA(VLOOKUP(I2069,$AG$3:$AH$83,2,FALSE),"")='11.1'!$D$5,TXM!L2069,"")</f>
        <v/>
      </c>
      <c r="N2069" t="str">
        <f>IFERROR(SMALL($M$5:$M$9000,ROWS($M$5:M2069)),"")</f>
        <v/>
      </c>
      <c r="P2069" t="s">
        <v>69</v>
      </c>
      <c r="Q2069" t="s">
        <v>837</v>
      </c>
      <c r="R2069">
        <v>435251</v>
      </c>
      <c r="S2069" s="388">
        <f>ROWS(R$5:R2069)</f>
        <v>2065</v>
      </c>
      <c r="T2069" s="388" t="str">
        <f>IF(_xlfn.IFNA(VLOOKUP(P2069,$AG$3:$AH$83,2,FALSE),"")='11.1'!$D$5,TXM!S2069,"")</f>
        <v/>
      </c>
      <c r="U2069" t="str">
        <f>IFERROR(SMALL($T$5:$T$9000,ROWS($T$5:T2069)),"")</f>
        <v/>
      </c>
    </row>
    <row r="2070" spans="1:21" ht="14.4" customHeight="1" x14ac:dyDescent="0.3">
      <c r="A2070" s="371" t="s">
        <v>66</v>
      </c>
      <c r="B2070" t="s">
        <v>789</v>
      </c>
      <c r="C2070" s="372">
        <v>93656</v>
      </c>
      <c r="D2070" s="388">
        <f>ROWS(C$5:C2070)</f>
        <v>2066</v>
      </c>
      <c r="E2070" s="388" t="str">
        <f>IF(_xlfn.IFNA(VLOOKUP(A2070,$AG$3:$AH$83,2,FALSE),"")='11.1'!$D$5,TXM!D2070,"")</f>
        <v/>
      </c>
      <c r="F2070" t="str">
        <f>IFERROR(SMALL($E$5:$E$9000,ROWS($E$5:E2070)),"")</f>
        <v/>
      </c>
      <c r="I2070" s="371" t="s">
        <v>60</v>
      </c>
      <c r="J2070" t="s">
        <v>1402</v>
      </c>
      <c r="K2070" s="372">
        <v>511758</v>
      </c>
      <c r="L2070" s="388">
        <f>ROWS(K$5:K2070)</f>
        <v>2066</v>
      </c>
      <c r="M2070" s="388" t="str">
        <f>IF(_xlfn.IFNA(VLOOKUP(I2070,$AG$3:$AH$83,2,FALSE),"")='11.1'!$D$5,TXM!L2070,"")</f>
        <v/>
      </c>
      <c r="N2070" t="str">
        <f>IFERROR(SMALL($M$5:$M$9000,ROWS($M$5:M2070)),"")</f>
        <v/>
      </c>
      <c r="P2070" t="s">
        <v>69</v>
      </c>
      <c r="Q2070" t="s">
        <v>855</v>
      </c>
      <c r="R2070">
        <v>363682</v>
      </c>
      <c r="S2070" s="388">
        <f>ROWS(R$5:R2070)</f>
        <v>2066</v>
      </c>
      <c r="T2070" s="388" t="str">
        <f>IF(_xlfn.IFNA(VLOOKUP(P2070,$AG$3:$AH$83,2,FALSE),"")='11.1'!$D$5,TXM!S2070,"")</f>
        <v/>
      </c>
      <c r="U2070" t="str">
        <f>IFERROR(SMALL($T$5:$T$9000,ROWS($T$5:T2070)),"")</f>
        <v/>
      </c>
    </row>
    <row r="2071" spans="1:21" ht="14.4" customHeight="1" x14ac:dyDescent="0.3">
      <c r="A2071" s="371" t="s">
        <v>69</v>
      </c>
      <c r="B2071" t="s">
        <v>95</v>
      </c>
      <c r="C2071" s="372">
        <v>27890191</v>
      </c>
      <c r="D2071" s="388">
        <f>ROWS(C$5:C2071)</f>
        <v>2067</v>
      </c>
      <c r="E2071" s="388" t="str">
        <f>IF(_xlfn.IFNA(VLOOKUP(A2071,$AG$3:$AH$83,2,FALSE),"")='11.1'!$D$5,TXM!D2071,"")</f>
        <v/>
      </c>
      <c r="F2071" t="str">
        <f>IFERROR(SMALL($E$5:$E$9000,ROWS($E$5:E2071)),"")</f>
        <v/>
      </c>
      <c r="I2071" s="371" t="s">
        <v>60</v>
      </c>
      <c r="J2071" t="s">
        <v>813</v>
      </c>
      <c r="K2071" s="372">
        <v>478503</v>
      </c>
      <c r="L2071" s="388">
        <f>ROWS(K$5:K2071)</f>
        <v>2067</v>
      </c>
      <c r="M2071" s="388" t="str">
        <f>IF(_xlfn.IFNA(VLOOKUP(I2071,$AG$3:$AH$83,2,FALSE),"")='11.1'!$D$5,TXM!L2071,"")</f>
        <v/>
      </c>
      <c r="N2071" t="str">
        <f>IFERROR(SMALL($M$5:$M$9000,ROWS($M$5:M2071)),"")</f>
        <v/>
      </c>
      <c r="P2071" t="s">
        <v>69</v>
      </c>
      <c r="Q2071" t="s">
        <v>861</v>
      </c>
      <c r="R2071">
        <v>362898</v>
      </c>
      <c r="S2071" s="388">
        <f>ROWS(R$5:R2071)</f>
        <v>2067</v>
      </c>
      <c r="T2071" s="388" t="str">
        <f>IF(_xlfn.IFNA(VLOOKUP(P2071,$AG$3:$AH$83,2,FALSE),"")='11.1'!$D$5,TXM!S2071,"")</f>
        <v/>
      </c>
      <c r="U2071" t="str">
        <f>IFERROR(SMALL($T$5:$T$9000,ROWS($T$5:T2071)),"")</f>
        <v/>
      </c>
    </row>
    <row r="2072" spans="1:21" ht="14.4" customHeight="1" x14ac:dyDescent="0.3">
      <c r="A2072" s="371" t="s">
        <v>69</v>
      </c>
      <c r="B2072" t="s">
        <v>91</v>
      </c>
      <c r="C2072" s="372">
        <v>17382196</v>
      </c>
      <c r="D2072" s="388">
        <f>ROWS(C$5:C2072)</f>
        <v>2068</v>
      </c>
      <c r="E2072" s="388" t="str">
        <f>IF(_xlfn.IFNA(VLOOKUP(A2072,$AG$3:$AH$83,2,FALSE),"")='11.1'!$D$5,TXM!D2072,"")</f>
        <v/>
      </c>
      <c r="F2072" t="str">
        <f>IFERROR(SMALL($E$5:$E$9000,ROWS($E$5:E2072)),"")</f>
        <v/>
      </c>
      <c r="I2072" s="371" t="s">
        <v>60</v>
      </c>
      <c r="J2072" t="s">
        <v>823</v>
      </c>
      <c r="K2072" s="372">
        <v>389556</v>
      </c>
      <c r="L2072" s="388">
        <f>ROWS(K$5:K2072)</f>
        <v>2068</v>
      </c>
      <c r="M2072" s="388" t="str">
        <f>IF(_xlfn.IFNA(VLOOKUP(I2072,$AG$3:$AH$83,2,FALSE),"")='11.1'!$D$5,TXM!L2072,"")</f>
        <v/>
      </c>
      <c r="N2072" t="str">
        <f>IFERROR(SMALL($M$5:$M$9000,ROWS($M$5:M2072)),"")</f>
        <v/>
      </c>
      <c r="P2072" t="s">
        <v>69</v>
      </c>
      <c r="Q2072" t="s">
        <v>857</v>
      </c>
      <c r="R2072">
        <v>362883</v>
      </c>
      <c r="S2072" s="388">
        <f>ROWS(R$5:R2072)</f>
        <v>2068</v>
      </c>
      <c r="T2072" s="388" t="str">
        <f>IF(_xlfn.IFNA(VLOOKUP(P2072,$AG$3:$AH$83,2,FALSE),"")='11.1'!$D$5,TXM!S2072,"")</f>
        <v/>
      </c>
      <c r="U2072" t="str">
        <f>IFERROR(SMALL($T$5:$T$9000,ROWS($T$5:T2072)),"")</f>
        <v/>
      </c>
    </row>
    <row r="2073" spans="1:21" ht="14.4" customHeight="1" x14ac:dyDescent="0.3">
      <c r="A2073" s="371" t="s">
        <v>69</v>
      </c>
      <c r="B2073" t="s">
        <v>1000</v>
      </c>
      <c r="C2073" s="372">
        <v>11130188</v>
      </c>
      <c r="D2073" s="388">
        <f>ROWS(C$5:C2073)</f>
        <v>2069</v>
      </c>
      <c r="E2073" s="388" t="str">
        <f>IF(_xlfn.IFNA(VLOOKUP(A2073,$AG$3:$AH$83,2,FALSE),"")='11.1'!$D$5,TXM!D2073,"")</f>
        <v/>
      </c>
      <c r="F2073" t="str">
        <f>IFERROR(SMALL($E$5:$E$9000,ROWS($E$5:E2073)),"")</f>
        <v/>
      </c>
      <c r="I2073" s="371" t="s">
        <v>60</v>
      </c>
      <c r="J2073" t="s">
        <v>819</v>
      </c>
      <c r="K2073" s="372">
        <v>373538</v>
      </c>
      <c r="L2073" s="388">
        <f>ROWS(K$5:K2073)</f>
        <v>2069</v>
      </c>
      <c r="M2073" s="388" t="str">
        <f>IF(_xlfn.IFNA(VLOOKUP(I2073,$AG$3:$AH$83,2,FALSE),"")='11.1'!$D$5,TXM!L2073,"")</f>
        <v/>
      </c>
      <c r="N2073" t="str">
        <f>IFERROR(SMALL($M$5:$M$9000,ROWS($M$5:M2073)),"")</f>
        <v/>
      </c>
      <c r="P2073" t="s">
        <v>69</v>
      </c>
      <c r="Q2073" t="s">
        <v>1000</v>
      </c>
      <c r="R2073">
        <v>269070</v>
      </c>
      <c r="S2073" s="388">
        <f>ROWS(R$5:R2073)</f>
        <v>2069</v>
      </c>
      <c r="T2073" s="388" t="str">
        <f>IF(_xlfn.IFNA(VLOOKUP(P2073,$AG$3:$AH$83,2,FALSE),"")='11.1'!$D$5,TXM!S2073,"")</f>
        <v/>
      </c>
      <c r="U2073" t="str">
        <f>IFERROR(SMALL($T$5:$T$9000,ROWS($T$5:T2073)),"")</f>
        <v/>
      </c>
    </row>
    <row r="2074" spans="1:21" ht="14.4" customHeight="1" x14ac:dyDescent="0.3">
      <c r="A2074" s="371" t="s">
        <v>69</v>
      </c>
      <c r="B2074" t="s">
        <v>107</v>
      </c>
      <c r="C2074" s="372">
        <v>10534726</v>
      </c>
      <c r="D2074" s="388">
        <f>ROWS(C$5:C2074)</f>
        <v>2070</v>
      </c>
      <c r="E2074" s="388" t="str">
        <f>IF(_xlfn.IFNA(VLOOKUP(A2074,$AG$3:$AH$83,2,FALSE),"")='11.1'!$D$5,TXM!D2074,"")</f>
        <v/>
      </c>
      <c r="F2074" t="str">
        <f>IFERROR(SMALL($E$5:$E$9000,ROWS($E$5:E2074)),"")</f>
        <v/>
      </c>
      <c r="I2074" s="371" t="s">
        <v>60</v>
      </c>
      <c r="J2074" t="s">
        <v>996</v>
      </c>
      <c r="K2074" s="372">
        <v>368344</v>
      </c>
      <c r="L2074" s="388">
        <f>ROWS(K$5:K2074)</f>
        <v>2070</v>
      </c>
      <c r="M2074" s="388" t="str">
        <f>IF(_xlfn.IFNA(VLOOKUP(I2074,$AG$3:$AH$83,2,FALSE),"")='11.1'!$D$5,TXM!L2074,"")</f>
        <v/>
      </c>
      <c r="N2074" t="str">
        <f>IFERROR(SMALL($M$5:$M$9000,ROWS($M$5:M2074)),"")</f>
        <v/>
      </c>
      <c r="P2074" t="s">
        <v>69</v>
      </c>
      <c r="Q2074" t="s">
        <v>1285</v>
      </c>
      <c r="R2074">
        <v>220213</v>
      </c>
      <c r="S2074" s="388">
        <f>ROWS(R$5:R2074)</f>
        <v>2070</v>
      </c>
      <c r="T2074" s="388" t="str">
        <f>IF(_xlfn.IFNA(VLOOKUP(P2074,$AG$3:$AH$83,2,FALSE),"")='11.1'!$D$5,TXM!S2074,"")</f>
        <v/>
      </c>
      <c r="U2074" t="str">
        <f>IFERROR(SMALL($T$5:$T$9000,ROWS($T$5:T2074)),"")</f>
        <v/>
      </c>
    </row>
    <row r="2075" spans="1:21" ht="14.4" customHeight="1" x14ac:dyDescent="0.3">
      <c r="A2075" s="371" t="s">
        <v>69</v>
      </c>
      <c r="B2075" t="s">
        <v>106</v>
      </c>
      <c r="C2075" s="372">
        <v>8276619</v>
      </c>
      <c r="D2075" s="388">
        <f>ROWS(C$5:C2075)</f>
        <v>2071</v>
      </c>
      <c r="E2075" s="388" t="str">
        <f>IF(_xlfn.IFNA(VLOOKUP(A2075,$AG$3:$AH$83,2,FALSE),"")='11.1'!$D$5,TXM!D2075,"")</f>
        <v/>
      </c>
      <c r="F2075" t="str">
        <f>IFERROR(SMALL($E$5:$E$9000,ROWS($E$5:E2075)),"")</f>
        <v/>
      </c>
      <c r="I2075" s="371" t="s">
        <v>60</v>
      </c>
      <c r="J2075" t="s">
        <v>827</v>
      </c>
      <c r="K2075" s="372">
        <v>326327</v>
      </c>
      <c r="L2075" s="388">
        <f>ROWS(K$5:K2075)</f>
        <v>2071</v>
      </c>
      <c r="M2075" s="388" t="str">
        <f>IF(_xlfn.IFNA(VLOOKUP(I2075,$AG$3:$AH$83,2,FALSE),"")='11.1'!$D$5,TXM!L2075,"")</f>
        <v/>
      </c>
      <c r="N2075" t="str">
        <f>IFERROR(SMALL($M$5:$M$9000,ROWS($M$5:M2075)),"")</f>
        <v/>
      </c>
      <c r="P2075" t="s">
        <v>69</v>
      </c>
      <c r="Q2075" t="s">
        <v>791</v>
      </c>
      <c r="R2075">
        <v>211600</v>
      </c>
      <c r="S2075" s="388">
        <f>ROWS(R$5:R2075)</f>
        <v>2071</v>
      </c>
      <c r="T2075" s="388" t="str">
        <f>IF(_xlfn.IFNA(VLOOKUP(P2075,$AG$3:$AH$83,2,FALSE),"")='11.1'!$D$5,TXM!S2075,"")</f>
        <v/>
      </c>
      <c r="U2075" t="str">
        <f>IFERROR(SMALL($T$5:$T$9000,ROWS($T$5:T2075)),"")</f>
        <v/>
      </c>
    </row>
    <row r="2076" spans="1:21" ht="14.4" customHeight="1" x14ac:dyDescent="0.3">
      <c r="A2076" s="371" t="s">
        <v>69</v>
      </c>
      <c r="B2076" t="s">
        <v>104</v>
      </c>
      <c r="C2076" s="372">
        <v>6960103</v>
      </c>
      <c r="D2076" s="388">
        <f>ROWS(C$5:C2076)</f>
        <v>2072</v>
      </c>
      <c r="E2076" s="388" t="str">
        <f>IF(_xlfn.IFNA(VLOOKUP(A2076,$AG$3:$AH$83,2,FALSE),"")='11.1'!$D$5,TXM!D2076,"")</f>
        <v/>
      </c>
      <c r="F2076" t="str">
        <f>IFERROR(SMALL($E$5:$E$9000,ROWS($E$5:E2076)),"")</f>
        <v/>
      </c>
      <c r="I2076" s="371" t="s">
        <v>60</v>
      </c>
      <c r="J2076" t="s">
        <v>799</v>
      </c>
      <c r="K2076" s="372">
        <v>232758</v>
      </c>
      <c r="L2076" s="388">
        <f>ROWS(K$5:K2076)</f>
        <v>2072</v>
      </c>
      <c r="M2076" s="388" t="str">
        <f>IF(_xlfn.IFNA(VLOOKUP(I2076,$AG$3:$AH$83,2,FALSE),"")='11.1'!$D$5,TXM!L2076,"")</f>
        <v/>
      </c>
      <c r="N2076" t="str">
        <f>IFERROR(SMALL($M$5:$M$9000,ROWS($M$5:M2076)),"")</f>
        <v/>
      </c>
      <c r="P2076" t="s">
        <v>69</v>
      </c>
      <c r="Q2076" t="s">
        <v>821</v>
      </c>
      <c r="R2076">
        <v>167550</v>
      </c>
      <c r="S2076" s="388">
        <f>ROWS(R$5:R2076)</f>
        <v>2072</v>
      </c>
      <c r="T2076" s="388" t="str">
        <f>IF(_xlfn.IFNA(VLOOKUP(P2076,$AG$3:$AH$83,2,FALSE),"")='11.1'!$D$5,TXM!S2076,"")</f>
        <v/>
      </c>
      <c r="U2076" t="str">
        <f>IFERROR(SMALL($T$5:$T$9000,ROWS($T$5:T2076)),"")</f>
        <v/>
      </c>
    </row>
    <row r="2077" spans="1:21" ht="14.4" customHeight="1" x14ac:dyDescent="0.3">
      <c r="A2077" s="371" t="s">
        <v>69</v>
      </c>
      <c r="B2077" t="s">
        <v>789</v>
      </c>
      <c r="C2077" s="372">
        <v>4623284</v>
      </c>
      <c r="D2077" s="388">
        <f>ROWS(C$5:C2077)</f>
        <v>2073</v>
      </c>
      <c r="E2077" s="388" t="str">
        <f>IF(_xlfn.IFNA(VLOOKUP(A2077,$AG$3:$AH$83,2,FALSE),"")='11.1'!$D$5,TXM!D2077,"")</f>
        <v/>
      </c>
      <c r="F2077" t="str">
        <f>IFERROR(SMALL($E$5:$E$9000,ROWS($E$5:E2077)),"")</f>
        <v/>
      </c>
      <c r="I2077" s="371" t="s">
        <v>60</v>
      </c>
      <c r="J2077" t="s">
        <v>809</v>
      </c>
      <c r="K2077" s="372">
        <v>178164</v>
      </c>
      <c r="L2077" s="388">
        <f>ROWS(K$5:K2077)</f>
        <v>2073</v>
      </c>
      <c r="M2077" s="388" t="str">
        <f>IF(_xlfn.IFNA(VLOOKUP(I2077,$AG$3:$AH$83,2,FALSE),"")='11.1'!$D$5,TXM!L2077,"")</f>
        <v/>
      </c>
      <c r="N2077" t="str">
        <f>IFERROR(SMALL($M$5:$M$9000,ROWS($M$5:M2077)),"")</f>
        <v/>
      </c>
      <c r="P2077" t="s">
        <v>69</v>
      </c>
      <c r="Q2077" t="s">
        <v>793</v>
      </c>
      <c r="R2077">
        <v>126255</v>
      </c>
      <c r="S2077" s="388">
        <f>ROWS(R$5:R2077)</f>
        <v>2073</v>
      </c>
      <c r="T2077" s="388" t="str">
        <f>IF(_xlfn.IFNA(VLOOKUP(P2077,$AG$3:$AH$83,2,FALSE),"")='11.1'!$D$5,TXM!S2077,"")</f>
        <v/>
      </c>
      <c r="U2077" t="str">
        <f>IFERROR(SMALL($T$5:$T$9000,ROWS($T$5:T2077)),"")</f>
        <v/>
      </c>
    </row>
    <row r="2078" spans="1:21" ht="14.4" customHeight="1" x14ac:dyDescent="0.3">
      <c r="A2078" s="371" t="s">
        <v>69</v>
      </c>
      <c r="B2078" t="s">
        <v>865</v>
      </c>
      <c r="C2078" s="372">
        <v>4481489</v>
      </c>
      <c r="D2078" s="388">
        <f>ROWS(C$5:C2078)</f>
        <v>2074</v>
      </c>
      <c r="E2078" s="388" t="str">
        <f>IF(_xlfn.IFNA(VLOOKUP(A2078,$AG$3:$AH$83,2,FALSE),"")='11.1'!$D$5,TXM!D2078,"")</f>
        <v/>
      </c>
      <c r="F2078" t="str">
        <f>IFERROR(SMALL($E$5:$E$9000,ROWS($E$5:E2078)),"")</f>
        <v/>
      </c>
      <c r="I2078" s="371" t="s">
        <v>60</v>
      </c>
      <c r="J2078" t="s">
        <v>871</v>
      </c>
      <c r="K2078" s="372">
        <v>152786</v>
      </c>
      <c r="L2078" s="388">
        <f>ROWS(K$5:K2078)</f>
        <v>2074</v>
      </c>
      <c r="M2078" s="388" t="str">
        <f>IF(_xlfn.IFNA(VLOOKUP(I2078,$AG$3:$AH$83,2,FALSE),"")='11.1'!$D$5,TXM!L2078,"")</f>
        <v/>
      </c>
      <c r="N2078" t="str">
        <f>IFERROR(SMALL($M$5:$M$9000,ROWS($M$5:M2078)),"")</f>
        <v/>
      </c>
      <c r="P2078" t="s">
        <v>69</v>
      </c>
      <c r="Q2078" t="s">
        <v>849</v>
      </c>
      <c r="R2078">
        <v>119310</v>
      </c>
      <c r="S2078" s="388">
        <f>ROWS(R$5:R2078)</f>
        <v>2074</v>
      </c>
      <c r="T2078" s="388" t="str">
        <f>IF(_xlfn.IFNA(VLOOKUP(P2078,$AG$3:$AH$83,2,FALSE),"")='11.1'!$D$5,TXM!S2078,"")</f>
        <v/>
      </c>
      <c r="U2078" t="str">
        <f>IFERROR(SMALL($T$5:$T$9000,ROWS($T$5:T2078)),"")</f>
        <v/>
      </c>
    </row>
    <row r="2079" spans="1:21" ht="14.4" customHeight="1" x14ac:dyDescent="0.3">
      <c r="A2079" s="371" t="s">
        <v>69</v>
      </c>
      <c r="B2079" t="s">
        <v>783</v>
      </c>
      <c r="C2079" s="372">
        <v>3587059</v>
      </c>
      <c r="D2079" s="388">
        <f>ROWS(C$5:C2079)</f>
        <v>2075</v>
      </c>
      <c r="E2079" s="388" t="str">
        <f>IF(_xlfn.IFNA(VLOOKUP(A2079,$AG$3:$AH$83,2,FALSE),"")='11.1'!$D$5,TXM!D2079,"")</f>
        <v/>
      </c>
      <c r="F2079" t="str">
        <f>IFERROR(SMALL($E$5:$E$9000,ROWS($E$5:E2079)),"")</f>
        <v/>
      </c>
      <c r="I2079" s="371" t="s">
        <v>60</v>
      </c>
      <c r="J2079" t="s">
        <v>821</v>
      </c>
      <c r="K2079" s="372">
        <v>139810</v>
      </c>
      <c r="L2079" s="388">
        <f>ROWS(K$5:K2079)</f>
        <v>2075</v>
      </c>
      <c r="M2079" s="388" t="str">
        <f>IF(_xlfn.IFNA(VLOOKUP(I2079,$AG$3:$AH$83,2,FALSE),"")='11.1'!$D$5,TXM!L2079,"")</f>
        <v/>
      </c>
      <c r="N2079" t="str">
        <f>IFERROR(SMALL($M$5:$M$9000,ROWS($M$5:M2079)),"")</f>
        <v/>
      </c>
      <c r="P2079" t="s">
        <v>69</v>
      </c>
      <c r="Q2079" t="s">
        <v>865</v>
      </c>
      <c r="R2079">
        <v>81500</v>
      </c>
      <c r="S2079" s="388">
        <f>ROWS(R$5:R2079)</f>
        <v>2075</v>
      </c>
      <c r="T2079" s="388" t="str">
        <f>IF(_xlfn.IFNA(VLOOKUP(P2079,$AG$3:$AH$83,2,FALSE),"")='11.1'!$D$5,TXM!S2079,"")</f>
        <v/>
      </c>
      <c r="U2079" t="str">
        <f>IFERROR(SMALL($T$5:$T$9000,ROWS($T$5:T2079)),"")</f>
        <v/>
      </c>
    </row>
    <row r="2080" spans="1:21" ht="14.4" customHeight="1" x14ac:dyDescent="0.3">
      <c r="A2080" s="371" t="s">
        <v>69</v>
      </c>
      <c r="B2080" t="s">
        <v>773</v>
      </c>
      <c r="C2080" s="372">
        <v>3571320</v>
      </c>
      <c r="D2080" s="388">
        <f>ROWS(C$5:C2080)</f>
        <v>2076</v>
      </c>
      <c r="E2080" s="388" t="str">
        <f>IF(_xlfn.IFNA(VLOOKUP(A2080,$AG$3:$AH$83,2,FALSE),"")='11.1'!$D$5,TXM!D2080,"")</f>
        <v/>
      </c>
      <c r="F2080" t="str">
        <f>IFERROR(SMALL($E$5:$E$9000,ROWS($E$5:E2080)),"")</f>
        <v/>
      </c>
      <c r="I2080" s="371" t="s">
        <v>60</v>
      </c>
      <c r="J2080" t="s">
        <v>779</v>
      </c>
      <c r="K2080" s="372">
        <v>135923</v>
      </c>
      <c r="L2080" s="388">
        <f>ROWS(K$5:K2080)</f>
        <v>2076</v>
      </c>
      <c r="M2080" s="388" t="str">
        <f>IF(_xlfn.IFNA(VLOOKUP(I2080,$AG$3:$AH$83,2,FALSE),"")='11.1'!$D$5,TXM!L2080,"")</f>
        <v/>
      </c>
      <c r="N2080" t="str">
        <f>IFERROR(SMALL($M$5:$M$9000,ROWS($M$5:M2080)),"")</f>
        <v/>
      </c>
      <c r="P2080" t="s">
        <v>69</v>
      </c>
      <c r="Q2080" t="s">
        <v>1006</v>
      </c>
      <c r="R2080">
        <v>71500</v>
      </c>
      <c r="S2080" s="388">
        <f>ROWS(R$5:R2080)</f>
        <v>2076</v>
      </c>
      <c r="T2080" s="388" t="str">
        <f>IF(_xlfn.IFNA(VLOOKUP(P2080,$AG$3:$AH$83,2,FALSE),"")='11.1'!$D$5,TXM!S2080,"")</f>
        <v/>
      </c>
      <c r="U2080" t="str">
        <f>IFERROR(SMALL($T$5:$T$9000,ROWS($T$5:T2080)),"")</f>
        <v/>
      </c>
    </row>
    <row r="2081" spans="1:21" ht="14.4" customHeight="1" x14ac:dyDescent="0.3">
      <c r="A2081" s="371" t="s">
        <v>69</v>
      </c>
      <c r="B2081" t="s">
        <v>841</v>
      </c>
      <c r="C2081" s="372">
        <v>2981704</v>
      </c>
      <c r="D2081" s="388">
        <f>ROWS(C$5:C2081)</f>
        <v>2077</v>
      </c>
      <c r="E2081" s="388" t="str">
        <f>IF(_xlfn.IFNA(VLOOKUP(A2081,$AG$3:$AH$83,2,FALSE),"")='11.1'!$D$5,TXM!D2081,"")</f>
        <v/>
      </c>
      <c r="F2081" t="str">
        <f>IFERROR(SMALL($E$5:$E$9000,ROWS($E$5:E2081)),"")</f>
        <v/>
      </c>
      <c r="I2081" s="371" t="s">
        <v>60</v>
      </c>
      <c r="J2081" t="s">
        <v>855</v>
      </c>
      <c r="K2081" s="372">
        <v>133413</v>
      </c>
      <c r="L2081" s="388">
        <f>ROWS(K$5:K2081)</f>
        <v>2077</v>
      </c>
      <c r="M2081" s="388" t="str">
        <f>IF(_xlfn.IFNA(VLOOKUP(I2081,$AG$3:$AH$83,2,FALSE),"")='11.1'!$D$5,TXM!L2081,"")</f>
        <v/>
      </c>
      <c r="N2081" t="str">
        <f>IFERROR(SMALL($M$5:$M$9000,ROWS($M$5:M2081)),"")</f>
        <v/>
      </c>
      <c r="P2081" t="s">
        <v>69</v>
      </c>
      <c r="Q2081" t="s">
        <v>1365</v>
      </c>
      <c r="R2081">
        <v>69195</v>
      </c>
      <c r="S2081" s="388">
        <f>ROWS(R$5:R2081)</f>
        <v>2077</v>
      </c>
      <c r="T2081" s="388" t="str">
        <f>IF(_xlfn.IFNA(VLOOKUP(P2081,$AG$3:$AH$83,2,FALSE),"")='11.1'!$D$5,TXM!S2081,"")</f>
        <v/>
      </c>
      <c r="U2081" t="str">
        <f>IFERROR(SMALL($T$5:$T$9000,ROWS($T$5:T2081)),"")</f>
        <v/>
      </c>
    </row>
    <row r="2082" spans="1:21" ht="14.4" customHeight="1" x14ac:dyDescent="0.3">
      <c r="A2082" s="371" t="s">
        <v>69</v>
      </c>
      <c r="B2082" t="s">
        <v>1252</v>
      </c>
      <c r="C2082" s="372">
        <v>2882312</v>
      </c>
      <c r="D2082" s="388">
        <f>ROWS(C$5:C2082)</f>
        <v>2078</v>
      </c>
      <c r="E2082" s="388" t="str">
        <f>IF(_xlfn.IFNA(VLOOKUP(A2082,$AG$3:$AH$83,2,FALSE),"")='11.1'!$D$5,TXM!D2082,"")</f>
        <v/>
      </c>
      <c r="F2082" t="str">
        <f>IFERROR(SMALL($E$5:$E$9000,ROWS($E$5:E2082)),"")</f>
        <v/>
      </c>
      <c r="I2082" s="371" t="s">
        <v>60</v>
      </c>
      <c r="J2082" t="s">
        <v>103</v>
      </c>
      <c r="K2082" s="372">
        <v>95323</v>
      </c>
      <c r="L2082" s="388">
        <f>ROWS(K$5:K2082)</f>
        <v>2078</v>
      </c>
      <c r="M2082" s="388" t="str">
        <f>IF(_xlfn.IFNA(VLOOKUP(I2082,$AG$3:$AH$83,2,FALSE),"")='11.1'!$D$5,TXM!L2082,"")</f>
        <v/>
      </c>
      <c r="N2082" t="str">
        <f>IFERROR(SMALL($M$5:$M$9000,ROWS($M$5:M2082)),"")</f>
        <v/>
      </c>
      <c r="P2082" t="s">
        <v>69</v>
      </c>
      <c r="Q2082" t="s">
        <v>841</v>
      </c>
      <c r="R2082">
        <v>55100</v>
      </c>
      <c r="S2082" s="388">
        <f>ROWS(R$5:R2082)</f>
        <v>2078</v>
      </c>
      <c r="T2082" s="388" t="str">
        <f>IF(_xlfn.IFNA(VLOOKUP(P2082,$AG$3:$AH$83,2,FALSE),"")='11.1'!$D$5,TXM!S2082,"")</f>
        <v/>
      </c>
      <c r="U2082" t="str">
        <f>IFERROR(SMALL($T$5:$T$9000,ROWS($T$5:T2082)),"")</f>
        <v/>
      </c>
    </row>
    <row r="2083" spans="1:21" ht="14.4" customHeight="1" x14ac:dyDescent="0.3">
      <c r="A2083" s="371" t="s">
        <v>69</v>
      </c>
      <c r="B2083" t="s">
        <v>843</v>
      </c>
      <c r="C2083" s="372">
        <v>1920549</v>
      </c>
      <c r="D2083" s="388">
        <f>ROWS(C$5:C2083)</f>
        <v>2079</v>
      </c>
      <c r="E2083" s="388" t="str">
        <f>IF(_xlfn.IFNA(VLOOKUP(A2083,$AG$3:$AH$83,2,FALSE),"")='11.1'!$D$5,TXM!D2083,"")</f>
        <v/>
      </c>
      <c r="F2083" t="str">
        <f>IFERROR(SMALL($E$5:$E$9000,ROWS($E$5:E2083)),"")</f>
        <v/>
      </c>
      <c r="I2083" s="371" t="s">
        <v>60</v>
      </c>
      <c r="J2083" t="s">
        <v>831</v>
      </c>
      <c r="K2083" s="372">
        <v>91610</v>
      </c>
      <c r="L2083" s="388">
        <f>ROWS(K$5:K2083)</f>
        <v>2079</v>
      </c>
      <c r="M2083" s="388" t="str">
        <f>IF(_xlfn.IFNA(VLOOKUP(I2083,$AG$3:$AH$83,2,FALSE),"")='11.1'!$D$5,TXM!L2083,"")</f>
        <v/>
      </c>
      <c r="N2083" t="str">
        <f>IFERROR(SMALL($M$5:$M$9000,ROWS($M$5:M2083)),"")</f>
        <v/>
      </c>
      <c r="P2083" t="s">
        <v>69</v>
      </c>
      <c r="Q2083" t="s">
        <v>95</v>
      </c>
      <c r="R2083">
        <v>54691</v>
      </c>
      <c r="S2083" s="388">
        <f>ROWS(R$5:R2083)</f>
        <v>2079</v>
      </c>
      <c r="T2083" s="388" t="str">
        <f>IF(_xlfn.IFNA(VLOOKUP(P2083,$AG$3:$AH$83,2,FALSE),"")='11.1'!$D$5,TXM!S2083,"")</f>
        <v/>
      </c>
      <c r="U2083" t="str">
        <f>IFERROR(SMALL($T$5:$T$9000,ROWS($T$5:T2083)),"")</f>
        <v/>
      </c>
    </row>
    <row r="2084" spans="1:21" ht="14.4" customHeight="1" x14ac:dyDescent="0.3">
      <c r="A2084" s="371" t="s">
        <v>69</v>
      </c>
      <c r="B2084" t="s">
        <v>779</v>
      </c>
      <c r="C2084" s="372">
        <v>1782182</v>
      </c>
      <c r="D2084" s="388">
        <f>ROWS(C$5:C2084)</f>
        <v>2080</v>
      </c>
      <c r="E2084" s="388" t="str">
        <f>IF(_xlfn.IFNA(VLOOKUP(A2084,$AG$3:$AH$83,2,FALSE),"")='11.1'!$D$5,TXM!D2084,"")</f>
        <v/>
      </c>
      <c r="F2084" t="str">
        <f>IFERROR(SMALL($E$5:$E$9000,ROWS($E$5:E2084)),"")</f>
        <v/>
      </c>
      <c r="I2084" s="371" t="s">
        <v>60</v>
      </c>
      <c r="J2084" t="s">
        <v>1240</v>
      </c>
      <c r="K2084" s="372">
        <v>65612</v>
      </c>
      <c r="L2084" s="388">
        <f>ROWS(K$5:K2084)</f>
        <v>2080</v>
      </c>
      <c r="M2084" s="388" t="str">
        <f>IF(_xlfn.IFNA(VLOOKUP(I2084,$AG$3:$AH$83,2,FALSE),"")='11.1'!$D$5,TXM!L2084,"")</f>
        <v/>
      </c>
      <c r="N2084" t="str">
        <f>IFERROR(SMALL($M$5:$M$9000,ROWS($M$5:M2084)),"")</f>
        <v/>
      </c>
      <c r="P2084" t="s">
        <v>69</v>
      </c>
      <c r="Q2084" t="s">
        <v>835</v>
      </c>
      <c r="R2084">
        <v>49355</v>
      </c>
      <c r="S2084" s="388">
        <f>ROWS(R$5:R2084)</f>
        <v>2080</v>
      </c>
      <c r="T2084" s="388" t="str">
        <f>IF(_xlfn.IFNA(VLOOKUP(P2084,$AG$3:$AH$83,2,FALSE),"")='11.1'!$D$5,TXM!S2084,"")</f>
        <v/>
      </c>
      <c r="U2084" t="str">
        <f>IFERROR(SMALL($T$5:$T$9000,ROWS($T$5:T2084)),"")</f>
        <v/>
      </c>
    </row>
    <row r="2085" spans="1:21" ht="14.4" customHeight="1" x14ac:dyDescent="0.3">
      <c r="A2085" s="371" t="s">
        <v>69</v>
      </c>
      <c r="B2085" t="s">
        <v>793</v>
      </c>
      <c r="C2085" s="372">
        <v>933782</v>
      </c>
      <c r="D2085" s="388">
        <f>ROWS(C$5:C2085)</f>
        <v>2081</v>
      </c>
      <c r="E2085" s="388" t="str">
        <f>IF(_xlfn.IFNA(VLOOKUP(A2085,$AG$3:$AH$83,2,FALSE),"")='11.1'!$D$5,TXM!D2085,"")</f>
        <v/>
      </c>
      <c r="F2085" t="str">
        <f>IFERROR(SMALL($E$5:$E$9000,ROWS($E$5:E2085)),"")</f>
        <v/>
      </c>
      <c r="I2085" s="371" t="s">
        <v>60</v>
      </c>
      <c r="J2085" t="s">
        <v>829</v>
      </c>
      <c r="K2085" s="372">
        <v>62976</v>
      </c>
      <c r="L2085" s="388">
        <f>ROWS(K$5:K2085)</f>
        <v>2081</v>
      </c>
      <c r="M2085" s="388" t="str">
        <f>IF(_xlfn.IFNA(VLOOKUP(I2085,$AG$3:$AH$83,2,FALSE),"")='11.1'!$D$5,TXM!L2085,"")</f>
        <v/>
      </c>
      <c r="N2085" t="str">
        <f>IFERROR(SMALL($M$5:$M$9000,ROWS($M$5:M2085)),"")</f>
        <v/>
      </c>
      <c r="P2085" t="s">
        <v>69</v>
      </c>
      <c r="Q2085" t="s">
        <v>813</v>
      </c>
      <c r="R2085">
        <v>35940</v>
      </c>
      <c r="S2085" s="388">
        <f>ROWS(R$5:R2085)</f>
        <v>2081</v>
      </c>
      <c r="T2085" s="388" t="str">
        <f>IF(_xlfn.IFNA(VLOOKUP(P2085,$AG$3:$AH$83,2,FALSE),"")='11.1'!$D$5,TXM!S2085,"")</f>
        <v/>
      </c>
      <c r="U2085" t="str">
        <f>IFERROR(SMALL($T$5:$T$9000,ROWS($T$5:T2085)),"")</f>
        <v/>
      </c>
    </row>
    <row r="2086" spans="1:21" ht="14.4" customHeight="1" x14ac:dyDescent="0.3">
      <c r="A2086" s="371" t="s">
        <v>69</v>
      </c>
      <c r="B2086" t="s">
        <v>855</v>
      </c>
      <c r="C2086" s="372">
        <v>841775</v>
      </c>
      <c r="D2086" s="388">
        <f>ROWS(C$5:C2086)</f>
        <v>2082</v>
      </c>
      <c r="E2086" s="388" t="str">
        <f>IF(_xlfn.IFNA(VLOOKUP(A2086,$AG$3:$AH$83,2,FALSE),"")='11.1'!$D$5,TXM!D2086,"")</f>
        <v/>
      </c>
      <c r="F2086" t="str">
        <f>IFERROR(SMALL($E$5:$E$9000,ROWS($E$5:E2086)),"")</f>
        <v/>
      </c>
      <c r="I2086" s="371" t="s">
        <v>60</v>
      </c>
      <c r="J2086" t="s">
        <v>1494</v>
      </c>
      <c r="K2086" s="372">
        <v>37461</v>
      </c>
      <c r="L2086" s="388">
        <f>ROWS(K$5:K2086)</f>
        <v>2082</v>
      </c>
      <c r="M2086" s="388" t="str">
        <f>IF(_xlfn.IFNA(VLOOKUP(I2086,$AG$3:$AH$83,2,FALSE),"")='11.1'!$D$5,TXM!L2086,"")</f>
        <v/>
      </c>
      <c r="N2086" t="str">
        <f>IFERROR(SMALL($M$5:$M$9000,ROWS($M$5:M2086)),"")</f>
        <v/>
      </c>
      <c r="P2086" t="s">
        <v>69</v>
      </c>
      <c r="Q2086" t="s">
        <v>815</v>
      </c>
      <c r="R2086">
        <v>32397</v>
      </c>
      <c r="S2086" s="388">
        <f>ROWS(R$5:R2086)</f>
        <v>2082</v>
      </c>
      <c r="T2086" s="388" t="str">
        <f>IF(_xlfn.IFNA(VLOOKUP(P2086,$AG$3:$AH$83,2,FALSE),"")='11.1'!$D$5,TXM!S2086,"")</f>
        <v/>
      </c>
      <c r="U2086" t="str">
        <f>IFERROR(SMALL($T$5:$T$9000,ROWS($T$5:T2086)),"")</f>
        <v/>
      </c>
    </row>
    <row r="2087" spans="1:21" ht="14.4" customHeight="1" x14ac:dyDescent="0.3">
      <c r="A2087" s="371" t="s">
        <v>69</v>
      </c>
      <c r="B2087" t="s">
        <v>999</v>
      </c>
      <c r="C2087" s="372">
        <v>707581</v>
      </c>
      <c r="D2087" s="388">
        <f>ROWS(C$5:C2087)</f>
        <v>2083</v>
      </c>
      <c r="E2087" s="388" t="str">
        <f>IF(_xlfn.IFNA(VLOOKUP(A2087,$AG$3:$AH$83,2,FALSE),"")='11.1'!$D$5,TXM!D2087,"")</f>
        <v/>
      </c>
      <c r="F2087" t="str">
        <f>IFERROR(SMALL($E$5:$E$9000,ROWS($E$5:E2087)),"")</f>
        <v/>
      </c>
      <c r="I2087" s="371" t="s">
        <v>60</v>
      </c>
      <c r="J2087" t="s">
        <v>98</v>
      </c>
      <c r="K2087" s="372">
        <v>32112</v>
      </c>
      <c r="L2087" s="388">
        <f>ROWS(K$5:K2087)</f>
        <v>2083</v>
      </c>
      <c r="M2087" s="388" t="str">
        <f>IF(_xlfn.IFNA(VLOOKUP(I2087,$AG$3:$AH$83,2,FALSE),"")='11.1'!$D$5,TXM!L2087,"")</f>
        <v/>
      </c>
      <c r="N2087" t="str">
        <f>IFERROR(SMALL($M$5:$M$9000,ROWS($M$5:M2087)),"")</f>
        <v/>
      </c>
      <c r="P2087" t="s">
        <v>69</v>
      </c>
      <c r="Q2087" t="s">
        <v>779</v>
      </c>
      <c r="R2087">
        <v>29662</v>
      </c>
      <c r="S2087" s="388">
        <f>ROWS(R$5:R2087)</f>
        <v>2083</v>
      </c>
      <c r="T2087" s="388" t="str">
        <f>IF(_xlfn.IFNA(VLOOKUP(P2087,$AG$3:$AH$83,2,FALSE),"")='11.1'!$D$5,TXM!S2087,"")</f>
        <v/>
      </c>
      <c r="U2087" t="str">
        <f>IFERROR(SMALL($T$5:$T$9000,ROWS($T$5:T2087)),"")</f>
        <v/>
      </c>
    </row>
    <row r="2088" spans="1:21" ht="14.4" customHeight="1" x14ac:dyDescent="0.3">
      <c r="A2088" s="371" t="s">
        <v>69</v>
      </c>
      <c r="B2088" t="s">
        <v>785</v>
      </c>
      <c r="C2088" s="372">
        <v>691872</v>
      </c>
      <c r="D2088" s="388">
        <f>ROWS(C$5:C2088)</f>
        <v>2084</v>
      </c>
      <c r="E2088" s="388" t="str">
        <f>IF(_xlfn.IFNA(VLOOKUP(A2088,$AG$3:$AH$83,2,FALSE),"")='11.1'!$D$5,TXM!D2088,"")</f>
        <v/>
      </c>
      <c r="F2088" t="str">
        <f>IFERROR(SMALL($E$5:$E$9000,ROWS($E$5:E2088)),"")</f>
        <v/>
      </c>
      <c r="I2088" s="371" t="s">
        <v>60</v>
      </c>
      <c r="J2088" t="s">
        <v>1003</v>
      </c>
      <c r="K2088" s="372">
        <v>21127</v>
      </c>
      <c r="L2088" s="388">
        <f>ROWS(K$5:K2088)</f>
        <v>2084</v>
      </c>
      <c r="M2088" s="388" t="str">
        <f>IF(_xlfn.IFNA(VLOOKUP(I2088,$AG$3:$AH$83,2,FALSE),"")='11.1'!$D$5,TXM!L2088,"")</f>
        <v/>
      </c>
      <c r="N2088" t="str">
        <f>IFERROR(SMALL($M$5:$M$9000,ROWS($M$5:M2088)),"")</f>
        <v/>
      </c>
      <c r="P2088" t="s">
        <v>69</v>
      </c>
      <c r="Q2088" t="s">
        <v>1275</v>
      </c>
      <c r="R2088">
        <v>25210</v>
      </c>
      <c r="S2088" s="388">
        <f>ROWS(R$5:R2088)</f>
        <v>2084</v>
      </c>
      <c r="T2088" s="388" t="str">
        <f>IF(_xlfn.IFNA(VLOOKUP(P2088,$AG$3:$AH$83,2,FALSE),"")='11.1'!$D$5,TXM!S2088,"")</f>
        <v/>
      </c>
      <c r="U2088" t="str">
        <f>IFERROR(SMALL($T$5:$T$9000,ROWS($T$5:T2088)),"")</f>
        <v/>
      </c>
    </row>
    <row r="2089" spans="1:21" ht="14.4" customHeight="1" x14ac:dyDescent="0.3">
      <c r="A2089" s="371" t="s">
        <v>69</v>
      </c>
      <c r="B2089" t="s">
        <v>102</v>
      </c>
      <c r="C2089" s="372">
        <v>560936</v>
      </c>
      <c r="D2089" s="388">
        <f>ROWS(C$5:C2089)</f>
        <v>2085</v>
      </c>
      <c r="E2089" s="388" t="str">
        <f>IF(_xlfn.IFNA(VLOOKUP(A2089,$AG$3:$AH$83,2,FALSE),"")='11.1'!$D$5,TXM!D2089,"")</f>
        <v/>
      </c>
      <c r="F2089" t="str">
        <f>IFERROR(SMALL($E$5:$E$9000,ROWS($E$5:E2089)),"")</f>
        <v/>
      </c>
      <c r="I2089" s="371" t="s">
        <v>60</v>
      </c>
      <c r="J2089" t="s">
        <v>839</v>
      </c>
      <c r="K2089" s="372">
        <v>20343</v>
      </c>
      <c r="L2089" s="388">
        <f>ROWS(K$5:K2089)</f>
        <v>2085</v>
      </c>
      <c r="M2089" s="388" t="str">
        <f>IF(_xlfn.IFNA(VLOOKUP(I2089,$AG$3:$AH$83,2,FALSE),"")='11.1'!$D$5,TXM!L2089,"")</f>
        <v/>
      </c>
      <c r="N2089" t="str">
        <f>IFERROR(SMALL($M$5:$M$9000,ROWS($M$5:M2089)),"")</f>
        <v/>
      </c>
      <c r="P2089" t="s">
        <v>69</v>
      </c>
      <c r="Q2089" t="s">
        <v>843</v>
      </c>
      <c r="R2089">
        <v>24940</v>
      </c>
      <c r="S2089" s="388">
        <f>ROWS(R$5:R2089)</f>
        <v>2085</v>
      </c>
      <c r="T2089" s="388" t="str">
        <f>IF(_xlfn.IFNA(VLOOKUP(P2089,$AG$3:$AH$83,2,FALSE),"")='11.1'!$D$5,TXM!S2089,"")</f>
        <v/>
      </c>
      <c r="U2089" t="str">
        <f>IFERROR(SMALL($T$5:$T$9000,ROWS($T$5:T2089)),"")</f>
        <v/>
      </c>
    </row>
    <row r="2090" spans="1:21" ht="14.4" customHeight="1" x14ac:dyDescent="0.3">
      <c r="A2090" s="371" t="s">
        <v>69</v>
      </c>
      <c r="B2090" t="s">
        <v>1285</v>
      </c>
      <c r="C2090" s="372">
        <v>383500</v>
      </c>
      <c r="D2090" s="388">
        <f>ROWS(C$5:C2090)</f>
        <v>2086</v>
      </c>
      <c r="E2090" s="388" t="str">
        <f>IF(_xlfn.IFNA(VLOOKUP(A2090,$AG$3:$AH$83,2,FALSE),"")='11.1'!$D$5,TXM!D2090,"")</f>
        <v/>
      </c>
      <c r="F2090" t="str">
        <f>IFERROR(SMALL($E$5:$E$9000,ROWS($E$5:E2090)),"")</f>
        <v/>
      </c>
      <c r="I2090" s="371" t="s">
        <v>60</v>
      </c>
      <c r="J2090" t="s">
        <v>99</v>
      </c>
      <c r="K2090" s="372">
        <v>15730</v>
      </c>
      <c r="L2090" s="388">
        <f>ROWS(K$5:K2090)</f>
        <v>2086</v>
      </c>
      <c r="M2090" s="388" t="str">
        <f>IF(_xlfn.IFNA(VLOOKUP(I2090,$AG$3:$AH$83,2,FALSE),"")='11.1'!$D$5,TXM!L2090,"")</f>
        <v/>
      </c>
      <c r="N2090" t="str">
        <f>IFERROR(SMALL($M$5:$M$9000,ROWS($M$5:M2090)),"")</f>
        <v/>
      </c>
      <c r="P2090" t="s">
        <v>69</v>
      </c>
      <c r="Q2090" t="s">
        <v>825</v>
      </c>
      <c r="R2090">
        <v>24240</v>
      </c>
      <c r="S2090" s="388">
        <f>ROWS(R$5:R2090)</f>
        <v>2086</v>
      </c>
      <c r="T2090" s="388" t="str">
        <f>IF(_xlfn.IFNA(VLOOKUP(P2090,$AG$3:$AH$83,2,FALSE),"")='11.1'!$D$5,TXM!S2090,"")</f>
        <v/>
      </c>
      <c r="U2090" t="str">
        <f>IFERROR(SMALL($T$5:$T$9000,ROWS($T$5:T2090)),"")</f>
        <v/>
      </c>
    </row>
    <row r="2091" spans="1:21" ht="14.4" customHeight="1" x14ac:dyDescent="0.3">
      <c r="A2091" s="371" t="s">
        <v>69</v>
      </c>
      <c r="B2091" t="s">
        <v>845</v>
      </c>
      <c r="C2091" s="372">
        <v>365873</v>
      </c>
      <c r="D2091" s="388">
        <f>ROWS(C$5:C2091)</f>
        <v>2087</v>
      </c>
      <c r="E2091" s="388" t="str">
        <f>IF(_xlfn.IFNA(VLOOKUP(A2091,$AG$3:$AH$83,2,FALSE),"")='11.1'!$D$5,TXM!D2091,"")</f>
        <v/>
      </c>
      <c r="F2091" t="str">
        <f>IFERROR(SMALL($E$5:$E$9000,ROWS($E$5:E2091)),"")</f>
        <v/>
      </c>
      <c r="I2091" s="371" t="s">
        <v>60</v>
      </c>
      <c r="J2091" t="s">
        <v>94</v>
      </c>
      <c r="K2091" s="372">
        <v>8699</v>
      </c>
      <c r="L2091" s="388">
        <f>ROWS(K$5:K2091)</f>
        <v>2087</v>
      </c>
      <c r="M2091" s="388" t="str">
        <f>IF(_xlfn.IFNA(VLOOKUP(I2091,$AG$3:$AH$83,2,FALSE),"")='11.1'!$D$5,TXM!L2091,"")</f>
        <v/>
      </c>
      <c r="N2091" t="str">
        <f>IFERROR(SMALL($M$5:$M$9000,ROWS($M$5:M2091)),"")</f>
        <v/>
      </c>
      <c r="P2091" t="s">
        <v>69</v>
      </c>
      <c r="Q2091" t="s">
        <v>1500</v>
      </c>
      <c r="R2091">
        <v>17600</v>
      </c>
      <c r="S2091" s="388">
        <f>ROWS(R$5:R2091)</f>
        <v>2087</v>
      </c>
      <c r="T2091" s="388" t="str">
        <f>IF(_xlfn.IFNA(VLOOKUP(P2091,$AG$3:$AH$83,2,FALSE),"")='11.1'!$D$5,TXM!S2091,"")</f>
        <v/>
      </c>
      <c r="U2091" t="str">
        <f>IFERROR(SMALL($T$5:$T$9000,ROWS($T$5:T2091)),"")</f>
        <v/>
      </c>
    </row>
    <row r="2092" spans="1:21" ht="14.4" customHeight="1" x14ac:dyDescent="0.3">
      <c r="A2092" s="371" t="s">
        <v>69</v>
      </c>
      <c r="B2092" t="s">
        <v>815</v>
      </c>
      <c r="C2092" s="372">
        <v>362558</v>
      </c>
      <c r="D2092" s="388">
        <f>ROWS(C$5:C2092)</f>
        <v>2088</v>
      </c>
      <c r="E2092" s="388" t="str">
        <f>IF(_xlfn.IFNA(VLOOKUP(A2092,$AG$3:$AH$83,2,FALSE),"")='11.1'!$D$5,TXM!D2092,"")</f>
        <v/>
      </c>
      <c r="F2092" t="str">
        <f>IFERROR(SMALL($E$5:$E$9000,ROWS($E$5:E2092)),"")</f>
        <v/>
      </c>
      <c r="I2092" s="371" t="s">
        <v>60</v>
      </c>
      <c r="J2092" t="s">
        <v>797</v>
      </c>
      <c r="K2092" s="372">
        <v>7692</v>
      </c>
      <c r="L2092" s="388">
        <f>ROWS(K$5:K2092)</f>
        <v>2088</v>
      </c>
      <c r="M2092" s="388" t="str">
        <f>IF(_xlfn.IFNA(VLOOKUP(I2092,$AG$3:$AH$83,2,FALSE),"")='11.1'!$D$5,TXM!L2092,"")</f>
        <v/>
      </c>
      <c r="N2092" t="str">
        <f>IFERROR(SMALL($M$5:$M$9000,ROWS($M$5:M2092)),"")</f>
        <v/>
      </c>
      <c r="P2092" t="s">
        <v>69</v>
      </c>
      <c r="Q2092" t="s">
        <v>859</v>
      </c>
      <c r="R2092">
        <v>16750</v>
      </c>
      <c r="S2092" s="388">
        <f>ROWS(R$5:R2092)</f>
        <v>2088</v>
      </c>
      <c r="T2092" s="388" t="str">
        <f>IF(_xlfn.IFNA(VLOOKUP(P2092,$AG$3:$AH$83,2,FALSE),"")='11.1'!$D$5,TXM!S2092,"")</f>
        <v/>
      </c>
      <c r="U2092" t="str">
        <f>IFERROR(SMALL($T$5:$T$9000,ROWS($T$5:T2092)),"")</f>
        <v/>
      </c>
    </row>
    <row r="2093" spans="1:21" ht="14.4" customHeight="1" x14ac:dyDescent="0.3">
      <c r="A2093" s="371" t="s">
        <v>69</v>
      </c>
      <c r="B2093" t="s">
        <v>849</v>
      </c>
      <c r="C2093" s="372">
        <v>245827</v>
      </c>
      <c r="D2093" s="388">
        <f>ROWS(C$5:C2093)</f>
        <v>2089</v>
      </c>
      <c r="E2093" s="388" t="str">
        <f>IF(_xlfn.IFNA(VLOOKUP(A2093,$AG$3:$AH$83,2,FALSE),"")='11.1'!$D$5,TXM!D2093,"")</f>
        <v/>
      </c>
      <c r="F2093" t="str">
        <f>IFERROR(SMALL($E$5:$E$9000,ROWS($E$5:E2093)),"")</f>
        <v/>
      </c>
      <c r="I2093" s="371" t="s">
        <v>60</v>
      </c>
      <c r="J2093" t="s">
        <v>853</v>
      </c>
      <c r="K2093" s="372">
        <v>4266</v>
      </c>
      <c r="L2093" s="388">
        <f>ROWS(K$5:K2093)</f>
        <v>2089</v>
      </c>
      <c r="M2093" s="388" t="str">
        <f>IF(_xlfn.IFNA(VLOOKUP(I2093,$AG$3:$AH$83,2,FALSE),"")='11.1'!$D$5,TXM!L2093,"")</f>
        <v/>
      </c>
      <c r="N2093" t="str">
        <f>IFERROR(SMALL($M$5:$M$9000,ROWS($M$5:M2093)),"")</f>
        <v/>
      </c>
      <c r="P2093" t="s">
        <v>69</v>
      </c>
      <c r="Q2093" t="s">
        <v>1434</v>
      </c>
      <c r="R2093">
        <v>16450</v>
      </c>
      <c r="S2093" s="388">
        <f>ROWS(R$5:R2093)</f>
        <v>2089</v>
      </c>
      <c r="T2093" s="388" t="str">
        <f>IF(_xlfn.IFNA(VLOOKUP(P2093,$AG$3:$AH$83,2,FALSE),"")='11.1'!$D$5,TXM!S2093,"")</f>
        <v/>
      </c>
      <c r="U2093" t="str">
        <f>IFERROR(SMALL($T$5:$T$9000,ROWS($T$5:T2093)),"")</f>
        <v/>
      </c>
    </row>
    <row r="2094" spans="1:21" ht="14.4" customHeight="1" x14ac:dyDescent="0.3">
      <c r="A2094" s="371" t="s">
        <v>69</v>
      </c>
      <c r="B2094" t="s">
        <v>837</v>
      </c>
      <c r="C2094" s="372">
        <v>236608</v>
      </c>
      <c r="D2094" s="388">
        <f>ROWS(C$5:C2094)</f>
        <v>2090</v>
      </c>
      <c r="E2094" s="388" t="str">
        <f>IF(_xlfn.IFNA(VLOOKUP(A2094,$AG$3:$AH$83,2,FALSE),"")='11.1'!$D$5,TXM!D2094,"")</f>
        <v/>
      </c>
      <c r="F2094" t="str">
        <f>IFERROR(SMALL($E$5:$E$9000,ROWS($E$5:E2094)),"")</f>
        <v/>
      </c>
      <c r="I2094" s="371" t="s">
        <v>60</v>
      </c>
      <c r="J2094" t="s">
        <v>171</v>
      </c>
      <c r="K2094" s="372">
        <v>4120</v>
      </c>
      <c r="L2094" s="388">
        <f>ROWS(K$5:K2094)</f>
        <v>2090</v>
      </c>
      <c r="M2094" s="388" t="str">
        <f>IF(_xlfn.IFNA(VLOOKUP(I2094,$AG$3:$AH$83,2,FALSE),"")='11.1'!$D$5,TXM!L2094,"")</f>
        <v/>
      </c>
      <c r="N2094" t="str">
        <f>IFERROR(SMALL($M$5:$M$9000,ROWS($M$5:M2094)),"")</f>
        <v/>
      </c>
      <c r="P2094" t="s">
        <v>69</v>
      </c>
      <c r="Q2094" t="s">
        <v>1265</v>
      </c>
      <c r="R2094">
        <v>14736</v>
      </c>
      <c r="S2094" s="388">
        <f>ROWS(R$5:R2094)</f>
        <v>2090</v>
      </c>
      <c r="T2094" s="388" t="str">
        <f>IF(_xlfn.IFNA(VLOOKUP(P2094,$AG$3:$AH$83,2,FALSE),"")='11.1'!$D$5,TXM!S2094,"")</f>
        <v/>
      </c>
      <c r="U2094" t="str">
        <f>IFERROR(SMALL($T$5:$T$9000,ROWS($T$5:T2094)),"")</f>
        <v/>
      </c>
    </row>
    <row r="2095" spans="1:21" ht="14.4" customHeight="1" x14ac:dyDescent="0.3">
      <c r="A2095" s="371" t="s">
        <v>69</v>
      </c>
      <c r="B2095" t="s">
        <v>835</v>
      </c>
      <c r="C2095" s="372">
        <v>161417</v>
      </c>
      <c r="D2095" s="388">
        <f>ROWS(C$5:C2095)</f>
        <v>2091</v>
      </c>
      <c r="E2095" s="388" t="str">
        <f>IF(_xlfn.IFNA(VLOOKUP(A2095,$AG$3:$AH$83,2,FALSE),"")='11.1'!$D$5,TXM!D2095,"")</f>
        <v/>
      </c>
      <c r="F2095" t="str">
        <f>IFERROR(SMALL($E$5:$E$9000,ROWS($E$5:E2095)),"")</f>
        <v/>
      </c>
      <c r="I2095" s="371" t="s">
        <v>60</v>
      </c>
      <c r="J2095" t="s">
        <v>92</v>
      </c>
      <c r="K2095" s="372">
        <v>1958</v>
      </c>
      <c r="L2095" s="388">
        <f>ROWS(K$5:K2095)</f>
        <v>2091</v>
      </c>
      <c r="M2095" s="388" t="str">
        <f>IF(_xlfn.IFNA(VLOOKUP(I2095,$AG$3:$AH$83,2,FALSE),"")='11.1'!$D$5,TXM!L2095,"")</f>
        <v/>
      </c>
      <c r="N2095" t="str">
        <f>IFERROR(SMALL($M$5:$M$9000,ROWS($M$5:M2095)),"")</f>
        <v/>
      </c>
      <c r="P2095" t="s">
        <v>69</v>
      </c>
      <c r="Q2095" t="s">
        <v>108</v>
      </c>
      <c r="R2095">
        <v>14460</v>
      </c>
      <c r="S2095" s="388">
        <f>ROWS(R$5:R2095)</f>
        <v>2091</v>
      </c>
      <c r="T2095" s="388" t="str">
        <f>IF(_xlfn.IFNA(VLOOKUP(P2095,$AG$3:$AH$83,2,FALSE),"")='11.1'!$D$5,TXM!S2095,"")</f>
        <v/>
      </c>
      <c r="U2095" t="str">
        <f>IFERROR(SMALL($T$5:$T$9000,ROWS($T$5:T2095)),"")</f>
        <v/>
      </c>
    </row>
    <row r="2096" spans="1:21" ht="14.4" customHeight="1" x14ac:dyDescent="0.3">
      <c r="A2096" s="371" t="s">
        <v>69</v>
      </c>
      <c r="B2096" t="s">
        <v>813</v>
      </c>
      <c r="C2096" s="372">
        <v>158100</v>
      </c>
      <c r="D2096" s="388">
        <f>ROWS(C$5:C2096)</f>
        <v>2092</v>
      </c>
      <c r="E2096" s="388" t="str">
        <f>IF(_xlfn.IFNA(VLOOKUP(A2096,$AG$3:$AH$83,2,FALSE),"")='11.1'!$D$5,TXM!D2096,"")</f>
        <v/>
      </c>
      <c r="F2096" t="str">
        <f>IFERROR(SMALL($E$5:$E$9000,ROWS($E$5:E2096)),"")</f>
        <v/>
      </c>
      <c r="I2096" s="371" t="s">
        <v>60</v>
      </c>
      <c r="J2096" t="s">
        <v>777</v>
      </c>
      <c r="K2096" s="372">
        <v>1238</v>
      </c>
      <c r="L2096" s="388">
        <f>ROWS(K$5:K2096)</f>
        <v>2092</v>
      </c>
      <c r="M2096" s="388" t="str">
        <f>IF(_xlfn.IFNA(VLOOKUP(I2096,$AG$3:$AH$83,2,FALSE),"")='11.1'!$D$5,TXM!L2096,"")</f>
        <v/>
      </c>
      <c r="N2096" t="str">
        <f>IFERROR(SMALL($M$5:$M$9000,ROWS($M$5:M2096)),"")</f>
        <v/>
      </c>
      <c r="P2096" t="s">
        <v>69</v>
      </c>
      <c r="Q2096" t="s">
        <v>97</v>
      </c>
      <c r="R2096">
        <v>13500</v>
      </c>
      <c r="S2096" s="388">
        <f>ROWS(R$5:R2096)</f>
        <v>2092</v>
      </c>
      <c r="T2096" s="388" t="str">
        <f>IF(_xlfn.IFNA(VLOOKUP(P2096,$AG$3:$AH$83,2,FALSE),"")='11.1'!$D$5,TXM!S2096,"")</f>
        <v/>
      </c>
      <c r="U2096" t="str">
        <f>IFERROR(SMALL($T$5:$T$9000,ROWS($T$5:T2096)),"")</f>
        <v/>
      </c>
    </row>
    <row r="2097" spans="1:21" ht="14.4" customHeight="1" x14ac:dyDescent="0.3">
      <c r="A2097" s="371" t="s">
        <v>69</v>
      </c>
      <c r="B2097" t="s">
        <v>1275</v>
      </c>
      <c r="C2097" s="372">
        <v>152646</v>
      </c>
      <c r="D2097" s="388">
        <f>ROWS(C$5:C2097)</f>
        <v>2093</v>
      </c>
      <c r="E2097" s="388" t="str">
        <f>IF(_xlfn.IFNA(VLOOKUP(A2097,$AG$3:$AH$83,2,FALSE),"")='11.1'!$D$5,TXM!D2097,"")</f>
        <v/>
      </c>
      <c r="F2097" t="str">
        <f>IFERROR(SMALL($E$5:$E$9000,ROWS($E$5:E2097)),"")</f>
        <v/>
      </c>
      <c r="I2097" s="371" t="s">
        <v>60</v>
      </c>
      <c r="J2097" t="s">
        <v>93</v>
      </c>
      <c r="K2097" s="372">
        <v>997</v>
      </c>
      <c r="L2097" s="388">
        <f>ROWS(K$5:K2097)</f>
        <v>2093</v>
      </c>
      <c r="M2097" s="388" t="str">
        <f>IF(_xlfn.IFNA(VLOOKUP(I2097,$AG$3:$AH$83,2,FALSE),"")='11.1'!$D$5,TXM!L2097,"")</f>
        <v/>
      </c>
      <c r="N2097" t="str">
        <f>IFERROR(SMALL($M$5:$M$9000,ROWS($M$5:M2097)),"")</f>
        <v/>
      </c>
      <c r="P2097" t="s">
        <v>69</v>
      </c>
      <c r="Q2097" t="s">
        <v>1001</v>
      </c>
      <c r="R2097">
        <v>12750</v>
      </c>
      <c r="S2097" s="388">
        <f>ROWS(R$5:R2097)</f>
        <v>2093</v>
      </c>
      <c r="T2097" s="388" t="str">
        <f>IF(_xlfn.IFNA(VLOOKUP(P2097,$AG$3:$AH$83,2,FALSE),"")='11.1'!$D$5,TXM!S2097,"")</f>
        <v/>
      </c>
      <c r="U2097" t="str">
        <f>IFERROR(SMALL($T$5:$T$9000,ROWS($T$5:T2097)),"")</f>
        <v/>
      </c>
    </row>
    <row r="2098" spans="1:21" ht="14.4" customHeight="1" x14ac:dyDescent="0.3">
      <c r="A2098" s="371" t="s">
        <v>69</v>
      </c>
      <c r="B2098" t="s">
        <v>863</v>
      </c>
      <c r="C2098" s="372">
        <v>141375</v>
      </c>
      <c r="D2098" s="388">
        <f>ROWS(C$5:C2098)</f>
        <v>2094</v>
      </c>
      <c r="E2098" s="388" t="str">
        <f>IF(_xlfn.IFNA(VLOOKUP(A2098,$AG$3:$AH$83,2,FALSE),"")='11.1'!$D$5,TXM!D2098,"")</f>
        <v/>
      </c>
      <c r="F2098" t="str">
        <f>IFERROR(SMALL($E$5:$E$9000,ROWS($E$5:E2098)),"")</f>
        <v/>
      </c>
      <c r="I2098" s="371" t="s">
        <v>60</v>
      </c>
      <c r="J2098" t="s">
        <v>1332</v>
      </c>
      <c r="K2098" s="372">
        <v>707</v>
      </c>
      <c r="L2098" s="388">
        <f>ROWS(K$5:K2098)</f>
        <v>2094</v>
      </c>
      <c r="M2098" s="388" t="str">
        <f>IF(_xlfn.IFNA(VLOOKUP(I2098,$AG$3:$AH$83,2,FALSE),"")='11.1'!$D$5,TXM!L2098,"")</f>
        <v/>
      </c>
      <c r="N2098" t="str">
        <f>IFERROR(SMALL($M$5:$M$9000,ROWS($M$5:M2098)),"")</f>
        <v/>
      </c>
      <c r="P2098" t="s">
        <v>69</v>
      </c>
      <c r="Q2098" t="s">
        <v>789</v>
      </c>
      <c r="R2098">
        <v>11007</v>
      </c>
      <c r="S2098" s="388">
        <f>ROWS(R$5:R2098)</f>
        <v>2094</v>
      </c>
      <c r="T2098" s="388" t="str">
        <f>IF(_xlfn.IFNA(VLOOKUP(P2098,$AG$3:$AH$83,2,FALSE),"")='11.1'!$D$5,TXM!S2098,"")</f>
        <v/>
      </c>
      <c r="U2098" t="str">
        <f>IFERROR(SMALL($T$5:$T$9000,ROWS($T$5:T2098)),"")</f>
        <v/>
      </c>
    </row>
    <row r="2099" spans="1:21" ht="14.4" customHeight="1" x14ac:dyDescent="0.3">
      <c r="A2099" s="371" t="s">
        <v>69</v>
      </c>
      <c r="B2099" t="s">
        <v>1434</v>
      </c>
      <c r="C2099" s="372">
        <v>138938</v>
      </c>
      <c r="D2099" s="388">
        <f>ROWS(C$5:C2099)</f>
        <v>2095</v>
      </c>
      <c r="E2099" s="388" t="str">
        <f>IF(_xlfn.IFNA(VLOOKUP(A2099,$AG$3:$AH$83,2,FALSE),"")='11.1'!$D$5,TXM!D2099,"")</f>
        <v/>
      </c>
      <c r="F2099" t="str">
        <f>IFERROR(SMALL($E$5:$E$9000,ROWS($E$5:E2099)),"")</f>
        <v/>
      </c>
      <c r="I2099" s="371" t="s">
        <v>60</v>
      </c>
      <c r="J2099" t="s">
        <v>807</v>
      </c>
      <c r="K2099" s="372">
        <v>67</v>
      </c>
      <c r="L2099" s="388">
        <f>ROWS(K$5:K2099)</f>
        <v>2095</v>
      </c>
      <c r="M2099" s="388" t="str">
        <f>IF(_xlfn.IFNA(VLOOKUP(I2099,$AG$3:$AH$83,2,FALSE),"")='11.1'!$D$5,TXM!L2099,"")</f>
        <v/>
      </c>
      <c r="N2099" t="str">
        <f>IFERROR(SMALL($M$5:$M$9000,ROWS($M$5:M2099)),"")</f>
        <v/>
      </c>
      <c r="P2099" t="s">
        <v>69</v>
      </c>
      <c r="Q2099" t="s">
        <v>827</v>
      </c>
      <c r="R2099">
        <v>10175</v>
      </c>
      <c r="S2099" s="388">
        <f>ROWS(R$5:R2099)</f>
        <v>2095</v>
      </c>
      <c r="T2099" s="388" t="str">
        <f>IF(_xlfn.IFNA(VLOOKUP(P2099,$AG$3:$AH$83,2,FALSE),"")='11.1'!$D$5,TXM!S2099,"")</f>
        <v/>
      </c>
      <c r="U2099" t="str">
        <f>IFERROR(SMALL($T$5:$T$9000,ROWS($T$5:T2099)),"")</f>
        <v/>
      </c>
    </row>
    <row r="2100" spans="1:21" ht="14.4" customHeight="1" x14ac:dyDescent="0.3">
      <c r="A2100" s="371" t="s">
        <v>69</v>
      </c>
      <c r="B2100" t="s">
        <v>108</v>
      </c>
      <c r="C2100" s="372">
        <v>123215</v>
      </c>
      <c r="D2100" s="388">
        <f>ROWS(C$5:C2100)</f>
        <v>2096</v>
      </c>
      <c r="E2100" s="388" t="str">
        <f>IF(_xlfn.IFNA(VLOOKUP(A2100,$AG$3:$AH$83,2,FALSE),"")='11.1'!$D$5,TXM!D2100,"")</f>
        <v/>
      </c>
      <c r="F2100" t="str">
        <f>IFERROR(SMALL($E$5:$E$9000,ROWS($E$5:E2100)),"")</f>
        <v/>
      </c>
      <c r="I2100" s="371" t="s">
        <v>60</v>
      </c>
      <c r="J2100" t="s">
        <v>781</v>
      </c>
      <c r="K2100" s="372">
        <v>66</v>
      </c>
      <c r="L2100" s="388">
        <f>ROWS(K$5:K2100)</f>
        <v>2096</v>
      </c>
      <c r="M2100" s="388" t="str">
        <f>IF(_xlfn.IFNA(VLOOKUP(I2100,$AG$3:$AH$83,2,FALSE),"")='11.1'!$D$5,TXM!L2100,"")</f>
        <v/>
      </c>
      <c r="N2100" t="str">
        <f>IFERROR(SMALL($M$5:$M$9000,ROWS($M$5:M2100)),"")</f>
        <v/>
      </c>
      <c r="P2100" t="s">
        <v>69</v>
      </c>
      <c r="Q2100" t="s">
        <v>104</v>
      </c>
      <c r="R2100">
        <v>9275</v>
      </c>
      <c r="S2100" s="388">
        <f>ROWS(R$5:R2100)</f>
        <v>2096</v>
      </c>
      <c r="T2100" s="388" t="str">
        <f>IF(_xlfn.IFNA(VLOOKUP(P2100,$AG$3:$AH$83,2,FALSE),"")='11.1'!$D$5,TXM!S2100,"")</f>
        <v/>
      </c>
      <c r="U2100" t="str">
        <f>IFERROR(SMALL($T$5:$T$9000,ROWS($T$5:T2100)),"")</f>
        <v/>
      </c>
    </row>
    <row r="2101" spans="1:21" ht="14.4" customHeight="1" x14ac:dyDescent="0.3">
      <c r="A2101" s="371" t="s">
        <v>69</v>
      </c>
      <c r="B2101" t="s">
        <v>996</v>
      </c>
      <c r="C2101" s="372">
        <v>121200</v>
      </c>
      <c r="D2101" s="388">
        <f>ROWS(C$5:C2101)</f>
        <v>2097</v>
      </c>
      <c r="E2101" s="388" t="str">
        <f>IF(_xlfn.IFNA(VLOOKUP(A2101,$AG$3:$AH$83,2,FALSE),"")='11.1'!$D$5,TXM!D2101,"")</f>
        <v/>
      </c>
      <c r="F2101" t="str">
        <f>IFERROR(SMALL($E$5:$E$9000,ROWS($E$5:E2101)),"")</f>
        <v/>
      </c>
      <c r="I2101" s="371" t="s">
        <v>60</v>
      </c>
      <c r="J2101" t="s">
        <v>101</v>
      </c>
      <c r="K2101" s="372">
        <v>5</v>
      </c>
      <c r="L2101" s="388">
        <f>ROWS(K$5:K2101)</f>
        <v>2097</v>
      </c>
      <c r="M2101" s="388" t="str">
        <f>IF(_xlfn.IFNA(VLOOKUP(I2101,$AG$3:$AH$83,2,FALSE),"")='11.1'!$D$5,TXM!L2101,"")</f>
        <v/>
      </c>
      <c r="N2101" t="str">
        <f>IFERROR(SMALL($M$5:$M$9000,ROWS($M$5:M2101)),"")</f>
        <v/>
      </c>
      <c r="P2101" t="s">
        <v>69</v>
      </c>
      <c r="Q2101" t="s">
        <v>1005</v>
      </c>
      <c r="R2101">
        <v>7580</v>
      </c>
      <c r="S2101" s="388">
        <f>ROWS(R$5:R2101)</f>
        <v>2097</v>
      </c>
      <c r="T2101" s="388" t="str">
        <f>IF(_xlfn.IFNA(VLOOKUP(P2101,$AG$3:$AH$83,2,FALSE),"")='11.1'!$D$5,TXM!S2101,"")</f>
        <v/>
      </c>
      <c r="U2101" t="str">
        <f>IFERROR(SMALL($T$5:$T$9000,ROWS($T$5:T2101)),"")</f>
        <v/>
      </c>
    </row>
    <row r="2102" spans="1:21" ht="14.4" customHeight="1" x14ac:dyDescent="0.3">
      <c r="A2102" s="371" t="s">
        <v>69</v>
      </c>
      <c r="B2102" t="s">
        <v>98</v>
      </c>
      <c r="C2102" s="372">
        <v>87870</v>
      </c>
      <c r="D2102" s="388">
        <f>ROWS(C$5:C2102)</f>
        <v>2098</v>
      </c>
      <c r="E2102" s="388" t="str">
        <f>IF(_xlfn.IFNA(VLOOKUP(A2102,$AG$3:$AH$83,2,FALSE),"")='11.1'!$D$5,TXM!D2102,"")</f>
        <v/>
      </c>
      <c r="F2102" t="str">
        <f>IFERROR(SMALL($E$5:$E$9000,ROWS($E$5:E2102)),"")</f>
        <v/>
      </c>
      <c r="I2102" s="371" t="s">
        <v>60</v>
      </c>
      <c r="J2102" t="s">
        <v>95</v>
      </c>
      <c r="K2102" s="372">
        <v>2</v>
      </c>
      <c r="L2102" s="388">
        <f>ROWS(K$5:K2102)</f>
        <v>2098</v>
      </c>
      <c r="M2102" s="388" t="str">
        <f>IF(_xlfn.IFNA(VLOOKUP(I2102,$AG$3:$AH$83,2,FALSE),"")='11.1'!$D$5,TXM!L2102,"")</f>
        <v/>
      </c>
      <c r="N2102" t="str">
        <f>IFERROR(SMALL($M$5:$M$9000,ROWS($M$5:M2102)),"")</f>
        <v/>
      </c>
      <c r="P2102" t="s">
        <v>69</v>
      </c>
      <c r="Q2102" t="s">
        <v>1318</v>
      </c>
      <c r="R2102">
        <v>5290</v>
      </c>
      <c r="S2102" s="388">
        <f>ROWS(R$5:R2102)</f>
        <v>2098</v>
      </c>
      <c r="T2102" s="388" t="str">
        <f>IF(_xlfn.IFNA(VLOOKUP(P2102,$AG$3:$AH$83,2,FALSE),"")='11.1'!$D$5,TXM!S2102,"")</f>
        <v/>
      </c>
      <c r="U2102" t="str">
        <f>IFERROR(SMALL($T$5:$T$9000,ROWS($T$5:T2102)),"")</f>
        <v/>
      </c>
    </row>
    <row r="2103" spans="1:21" ht="14.4" customHeight="1" x14ac:dyDescent="0.3">
      <c r="A2103" s="371" t="s">
        <v>69</v>
      </c>
      <c r="B2103" t="s">
        <v>861</v>
      </c>
      <c r="C2103" s="372">
        <v>70180</v>
      </c>
      <c r="D2103" s="388">
        <f>ROWS(C$5:C2103)</f>
        <v>2099</v>
      </c>
      <c r="E2103" s="388" t="str">
        <f>IF(_xlfn.IFNA(VLOOKUP(A2103,$AG$3:$AH$83,2,FALSE),"")='11.1'!$D$5,TXM!D2103,"")</f>
        <v/>
      </c>
      <c r="F2103" t="str">
        <f>IFERROR(SMALL($E$5:$E$9000,ROWS($E$5:E2103)),"")</f>
        <v/>
      </c>
      <c r="I2103" s="371" t="s">
        <v>26</v>
      </c>
      <c r="J2103" t="s">
        <v>865</v>
      </c>
      <c r="K2103" s="372">
        <v>86689014622</v>
      </c>
      <c r="L2103" s="388">
        <f>ROWS(K$5:K2103)</f>
        <v>2099</v>
      </c>
      <c r="M2103" s="388">
        <f>IF(_xlfn.IFNA(VLOOKUP(I2103,$AG$3:$AH$83,2,FALSE),"")='11.1'!$D$5,TXM!L2103,"")</f>
        <v>2099</v>
      </c>
      <c r="N2103" t="str">
        <f>IFERROR(SMALL($M$5:$M$9000,ROWS($M$5:M2103)),"")</f>
        <v/>
      </c>
      <c r="P2103" t="s">
        <v>69</v>
      </c>
      <c r="Q2103" t="s">
        <v>1441</v>
      </c>
      <c r="R2103">
        <v>5000</v>
      </c>
      <c r="S2103" s="388">
        <f>ROWS(R$5:R2103)</f>
        <v>2099</v>
      </c>
      <c r="T2103" s="388" t="str">
        <f>IF(_xlfn.IFNA(VLOOKUP(P2103,$AG$3:$AH$83,2,FALSE),"")='11.1'!$D$5,TXM!S2103,"")</f>
        <v/>
      </c>
      <c r="U2103" t="str">
        <f>IFERROR(SMALL($T$5:$T$9000,ROWS($T$5:T2103)),"")</f>
        <v/>
      </c>
    </row>
    <row r="2104" spans="1:21" ht="14.4" customHeight="1" x14ac:dyDescent="0.3">
      <c r="A2104" s="371" t="s">
        <v>69</v>
      </c>
      <c r="B2104" t="s">
        <v>791</v>
      </c>
      <c r="C2104" s="372">
        <v>59339</v>
      </c>
      <c r="D2104" s="388">
        <f>ROWS(C$5:C2104)</f>
        <v>2100</v>
      </c>
      <c r="E2104" s="388" t="str">
        <f>IF(_xlfn.IFNA(VLOOKUP(A2104,$AG$3:$AH$83,2,FALSE),"")='11.1'!$D$5,TXM!D2104,"")</f>
        <v/>
      </c>
      <c r="F2104" t="str">
        <f>IFERROR(SMALL($E$5:$E$9000,ROWS($E$5:E2104)),"")</f>
        <v/>
      </c>
      <c r="I2104" s="371" t="s">
        <v>26</v>
      </c>
      <c r="J2104" t="s">
        <v>863</v>
      </c>
      <c r="K2104" s="372">
        <v>40655899784</v>
      </c>
      <c r="L2104" s="388">
        <f>ROWS(K$5:K2104)</f>
        <v>2100</v>
      </c>
      <c r="M2104" s="388">
        <f>IF(_xlfn.IFNA(VLOOKUP(I2104,$AG$3:$AH$83,2,FALSE),"")='11.1'!$D$5,TXM!L2104,"")</f>
        <v>2100</v>
      </c>
      <c r="N2104" t="str">
        <f>IFERROR(SMALL($M$5:$M$9000,ROWS($M$5:M2104)),"")</f>
        <v/>
      </c>
      <c r="P2104" t="s">
        <v>69</v>
      </c>
      <c r="Q2104" t="s">
        <v>785</v>
      </c>
      <c r="R2104">
        <v>2760</v>
      </c>
      <c r="S2104" s="388">
        <f>ROWS(R$5:R2104)</f>
        <v>2100</v>
      </c>
      <c r="T2104" s="388" t="str">
        <f>IF(_xlfn.IFNA(VLOOKUP(P2104,$AG$3:$AH$83,2,FALSE),"")='11.1'!$D$5,TXM!S2104,"")</f>
        <v/>
      </c>
      <c r="U2104" t="str">
        <f>IFERROR(SMALL($T$5:$T$9000,ROWS($T$5:T2104)),"")</f>
        <v/>
      </c>
    </row>
    <row r="2105" spans="1:21" ht="14.4" customHeight="1" x14ac:dyDescent="0.3">
      <c r="A2105" s="371" t="s">
        <v>69</v>
      </c>
      <c r="B2105" t="s">
        <v>1365</v>
      </c>
      <c r="C2105" s="372">
        <v>44736</v>
      </c>
      <c r="D2105" s="388">
        <f>ROWS(C$5:C2105)</f>
        <v>2101</v>
      </c>
      <c r="E2105" s="388" t="str">
        <f>IF(_xlfn.IFNA(VLOOKUP(A2105,$AG$3:$AH$83,2,FALSE),"")='11.1'!$D$5,TXM!D2105,"")</f>
        <v/>
      </c>
      <c r="F2105" t="str">
        <f>IFERROR(SMALL($E$5:$E$9000,ROWS($E$5:E2105)),"")</f>
        <v/>
      </c>
      <c r="I2105" s="371" t="s">
        <v>26</v>
      </c>
      <c r="J2105" t="s">
        <v>867</v>
      </c>
      <c r="K2105" s="372">
        <v>26347609684</v>
      </c>
      <c r="L2105" s="388">
        <f>ROWS(K$5:K2105)</f>
        <v>2101</v>
      </c>
      <c r="M2105" s="388">
        <f>IF(_xlfn.IFNA(VLOOKUP(I2105,$AG$3:$AH$83,2,FALSE),"")='11.1'!$D$5,TXM!L2105,"")</f>
        <v>2101</v>
      </c>
      <c r="N2105" t="str">
        <f>IFERROR(SMALL($M$5:$M$9000,ROWS($M$5:M2105)),"")</f>
        <v/>
      </c>
      <c r="P2105" t="s">
        <v>69</v>
      </c>
      <c r="Q2105" t="s">
        <v>795</v>
      </c>
      <c r="R2105">
        <v>350</v>
      </c>
      <c r="S2105" s="388">
        <f>ROWS(R$5:R2105)</f>
        <v>2101</v>
      </c>
      <c r="T2105" s="388" t="str">
        <f>IF(_xlfn.IFNA(VLOOKUP(P2105,$AG$3:$AH$83,2,FALSE),"")='11.1'!$D$5,TXM!S2105,"")</f>
        <v/>
      </c>
      <c r="U2105" t="str">
        <f>IFERROR(SMALL($T$5:$T$9000,ROWS($T$5:T2105)),"")</f>
        <v/>
      </c>
    </row>
    <row r="2106" spans="1:21" ht="14.4" customHeight="1" x14ac:dyDescent="0.3">
      <c r="A2106" s="371" t="s">
        <v>69</v>
      </c>
      <c r="B2106" t="s">
        <v>809</v>
      </c>
      <c r="C2106" s="372">
        <v>28520</v>
      </c>
      <c r="D2106" s="388">
        <f>ROWS(C$5:C2106)</f>
        <v>2102</v>
      </c>
      <c r="E2106" s="388" t="str">
        <f>IF(_xlfn.IFNA(VLOOKUP(A2106,$AG$3:$AH$83,2,FALSE),"")='11.1'!$D$5,TXM!D2106,"")</f>
        <v/>
      </c>
      <c r="F2106" t="str">
        <f>IFERROR(SMALL($E$5:$E$9000,ROWS($E$5:E2106)),"")</f>
        <v/>
      </c>
      <c r="I2106" s="371" t="s">
        <v>26</v>
      </c>
      <c r="J2106" t="s">
        <v>841</v>
      </c>
      <c r="K2106" s="372">
        <v>12885770584</v>
      </c>
      <c r="L2106" s="388">
        <f>ROWS(K$5:K2106)</f>
        <v>2102</v>
      </c>
      <c r="M2106" s="388">
        <f>IF(_xlfn.IFNA(VLOOKUP(I2106,$AG$3:$AH$83,2,FALSE),"")='11.1'!$D$5,TXM!L2106,"")</f>
        <v>2102</v>
      </c>
      <c r="N2106" t="str">
        <f>IFERROR(SMALL($M$5:$M$9000,ROWS($M$5:M2106)),"")</f>
        <v/>
      </c>
      <c r="P2106" t="s">
        <v>69</v>
      </c>
      <c r="Q2106" t="s">
        <v>999</v>
      </c>
      <c r="R2106">
        <v>240</v>
      </c>
      <c r="S2106" s="388">
        <f>ROWS(R$5:R2106)</f>
        <v>2102</v>
      </c>
      <c r="T2106" s="388" t="str">
        <f>IF(_xlfn.IFNA(VLOOKUP(P2106,$AG$3:$AH$83,2,FALSE),"")='11.1'!$D$5,TXM!S2106,"")</f>
        <v/>
      </c>
      <c r="U2106" t="str">
        <f>IFERROR(SMALL($T$5:$T$9000,ROWS($T$5:T2106)),"")</f>
        <v/>
      </c>
    </row>
    <row r="2107" spans="1:21" ht="14.4" customHeight="1" x14ac:dyDescent="0.3">
      <c r="A2107" s="371" t="s">
        <v>69</v>
      </c>
      <c r="B2107" t="s">
        <v>795</v>
      </c>
      <c r="C2107" s="372">
        <v>6060</v>
      </c>
      <c r="D2107" s="388">
        <f>ROWS(C$5:C2107)</f>
        <v>2103</v>
      </c>
      <c r="E2107" s="388" t="str">
        <f>IF(_xlfn.IFNA(VLOOKUP(A2107,$AG$3:$AH$83,2,FALSE),"")='11.1'!$D$5,TXM!D2107,"")</f>
        <v/>
      </c>
      <c r="F2107" t="str">
        <f>IFERROR(SMALL($E$5:$E$9000,ROWS($E$5:E2107)),"")</f>
        <v/>
      </c>
      <c r="I2107" s="371" t="s">
        <v>26</v>
      </c>
      <c r="J2107" t="s">
        <v>1240</v>
      </c>
      <c r="K2107" s="372">
        <v>10495390476</v>
      </c>
      <c r="L2107" s="388">
        <f>ROWS(K$5:K2107)</f>
        <v>2103</v>
      </c>
      <c r="M2107" s="388">
        <f>IF(_xlfn.IFNA(VLOOKUP(I2107,$AG$3:$AH$83,2,FALSE),"")='11.1'!$D$5,TXM!L2107,"")</f>
        <v>2103</v>
      </c>
      <c r="N2107" t="str">
        <f>IFERROR(SMALL($M$5:$M$9000,ROWS($M$5:M2107)),"")</f>
        <v/>
      </c>
      <c r="P2107" t="s">
        <v>691</v>
      </c>
      <c r="Q2107" t="s">
        <v>863</v>
      </c>
      <c r="R2107">
        <v>84526</v>
      </c>
      <c r="S2107" s="388">
        <f>ROWS(R$5:R2107)</f>
        <v>2103</v>
      </c>
      <c r="T2107" s="388" t="str">
        <f>IF(_xlfn.IFNA(VLOOKUP(P2107,$AG$3:$AH$83,2,FALSE),"")='11.1'!$D$5,TXM!S2107,"")</f>
        <v/>
      </c>
      <c r="U2107" t="str">
        <f>IFERROR(SMALL($T$5:$T$9000,ROWS($T$5:T2107)),"")</f>
        <v/>
      </c>
    </row>
    <row r="2108" spans="1:21" ht="14.4" customHeight="1" x14ac:dyDescent="0.3">
      <c r="A2108" s="371" t="s">
        <v>69</v>
      </c>
      <c r="B2108" t="s">
        <v>1240</v>
      </c>
      <c r="C2108" s="372">
        <v>5152</v>
      </c>
      <c r="D2108" s="388">
        <f>ROWS(C$5:C2108)</f>
        <v>2104</v>
      </c>
      <c r="E2108" s="388" t="str">
        <f>IF(_xlfn.IFNA(VLOOKUP(A2108,$AG$3:$AH$83,2,FALSE),"")='11.1'!$D$5,TXM!D2108,"")</f>
        <v/>
      </c>
      <c r="F2108" t="str">
        <f>IFERROR(SMALL($E$5:$E$9000,ROWS($E$5:E2108)),"")</f>
        <v/>
      </c>
      <c r="I2108" s="371" t="s">
        <v>26</v>
      </c>
      <c r="J2108" t="s">
        <v>843</v>
      </c>
      <c r="K2108" s="372">
        <v>10122884059</v>
      </c>
      <c r="L2108" s="388">
        <f>ROWS(K$5:K2108)</f>
        <v>2104</v>
      </c>
      <c r="M2108" s="388">
        <f>IF(_xlfn.IFNA(VLOOKUP(I2108,$AG$3:$AH$83,2,FALSE),"")='11.1'!$D$5,TXM!L2108,"")</f>
        <v>2104</v>
      </c>
      <c r="N2108" t="str">
        <f>IFERROR(SMALL($M$5:$M$9000,ROWS($M$5:M2108)),"")</f>
        <v/>
      </c>
      <c r="P2108" t="s">
        <v>691</v>
      </c>
      <c r="Q2108" t="s">
        <v>1240</v>
      </c>
      <c r="R2108">
        <v>6358</v>
      </c>
      <c r="S2108" s="388">
        <f>ROWS(R$5:R2108)</f>
        <v>2104</v>
      </c>
      <c r="T2108" s="388" t="str">
        <f>IF(_xlfn.IFNA(VLOOKUP(P2108,$AG$3:$AH$83,2,FALSE),"")='11.1'!$D$5,TXM!S2108,"")</f>
        <v/>
      </c>
      <c r="U2108" t="str">
        <f>IFERROR(SMALL($T$5:$T$9000,ROWS($T$5:T2108)),"")</f>
        <v/>
      </c>
    </row>
    <row r="2109" spans="1:21" ht="14.4" customHeight="1" x14ac:dyDescent="0.3">
      <c r="A2109" s="371" t="s">
        <v>69</v>
      </c>
      <c r="B2109" t="s">
        <v>807</v>
      </c>
      <c r="C2109" s="372">
        <v>2439</v>
      </c>
      <c r="D2109" s="388">
        <f>ROWS(C$5:C2109)</f>
        <v>2105</v>
      </c>
      <c r="E2109" s="388" t="str">
        <f>IF(_xlfn.IFNA(VLOOKUP(A2109,$AG$3:$AH$83,2,FALSE),"")='11.1'!$D$5,TXM!D2109,"")</f>
        <v/>
      </c>
      <c r="F2109" t="str">
        <f>IFERROR(SMALL($E$5:$E$9000,ROWS($E$5:E2109)),"")</f>
        <v/>
      </c>
      <c r="I2109" s="371" t="s">
        <v>26</v>
      </c>
      <c r="J2109" t="s">
        <v>1000</v>
      </c>
      <c r="K2109" s="372">
        <v>7067678744</v>
      </c>
      <c r="L2109" s="388">
        <f>ROWS(K$5:K2109)</f>
        <v>2105</v>
      </c>
      <c r="M2109" s="388">
        <f>IF(_xlfn.IFNA(VLOOKUP(I2109,$AG$3:$AH$83,2,FALSE),"")='11.1'!$D$5,TXM!L2109,"")</f>
        <v>2105</v>
      </c>
      <c r="N2109" t="str">
        <f>IFERROR(SMALL($M$5:$M$9000,ROWS($M$5:M2109)),"")</f>
        <v/>
      </c>
      <c r="P2109" t="s">
        <v>691</v>
      </c>
      <c r="Q2109" t="s">
        <v>869</v>
      </c>
      <c r="R2109">
        <v>5580</v>
      </c>
      <c r="S2109" s="388">
        <f>ROWS(R$5:R2109)</f>
        <v>2105</v>
      </c>
      <c r="T2109" s="388" t="str">
        <f>IF(_xlfn.IFNA(VLOOKUP(P2109,$AG$3:$AH$83,2,FALSE),"")='11.1'!$D$5,TXM!S2109,"")</f>
        <v/>
      </c>
      <c r="U2109" t="str">
        <f>IFERROR(SMALL($T$5:$T$9000,ROWS($T$5:T2109)),"")</f>
        <v/>
      </c>
    </row>
    <row r="2110" spans="1:21" ht="14.4" customHeight="1" x14ac:dyDescent="0.3">
      <c r="A2110" s="371" t="s">
        <v>69</v>
      </c>
      <c r="B2110" t="s">
        <v>1001</v>
      </c>
      <c r="C2110" s="372">
        <v>357</v>
      </c>
      <c r="D2110" s="388">
        <f>ROWS(C$5:C2110)</f>
        <v>2106</v>
      </c>
      <c r="E2110" s="388" t="str">
        <f>IF(_xlfn.IFNA(VLOOKUP(A2110,$AG$3:$AH$83,2,FALSE),"")='11.1'!$D$5,TXM!D2110,"")</f>
        <v/>
      </c>
      <c r="F2110" t="str">
        <f>IFERROR(SMALL($E$5:$E$9000,ROWS($E$5:E2110)),"")</f>
        <v/>
      </c>
      <c r="I2110" s="371" t="s">
        <v>26</v>
      </c>
      <c r="J2110" t="s">
        <v>1285</v>
      </c>
      <c r="K2110" s="372">
        <v>5426399079</v>
      </c>
      <c r="L2110" s="388">
        <f>ROWS(K$5:K2110)</f>
        <v>2106</v>
      </c>
      <c r="M2110" s="388">
        <f>IF(_xlfn.IFNA(VLOOKUP(I2110,$AG$3:$AH$83,2,FALSE),"")='11.1'!$D$5,TXM!L2110,"")</f>
        <v>2106</v>
      </c>
      <c r="N2110" t="str">
        <f>IFERROR(SMALL($M$5:$M$9000,ROWS($M$5:M2110)),"")</f>
        <v/>
      </c>
      <c r="P2110" t="s">
        <v>152</v>
      </c>
      <c r="Q2110" t="s">
        <v>825</v>
      </c>
      <c r="R2110">
        <v>27907769</v>
      </c>
      <c r="S2110" s="388">
        <f>ROWS(R$5:R2110)</f>
        <v>2106</v>
      </c>
      <c r="T2110" s="388" t="str">
        <f>IF(_xlfn.IFNA(VLOOKUP(P2110,$AG$3:$AH$83,2,FALSE),"")='11.1'!$D$5,TXM!S2110,"")</f>
        <v/>
      </c>
      <c r="U2110" t="str">
        <f>IFERROR(SMALL($T$5:$T$9000,ROWS($T$5:T2110)),"")</f>
        <v/>
      </c>
    </row>
    <row r="2111" spans="1:21" ht="14.4" customHeight="1" x14ac:dyDescent="0.3">
      <c r="A2111" s="371" t="s">
        <v>691</v>
      </c>
      <c r="B2111" t="s">
        <v>783</v>
      </c>
      <c r="C2111" s="372">
        <v>2879193</v>
      </c>
      <c r="D2111" s="388">
        <f>ROWS(C$5:C2111)</f>
        <v>2107</v>
      </c>
      <c r="E2111" s="388" t="str">
        <f>IF(_xlfn.IFNA(VLOOKUP(A2111,$AG$3:$AH$83,2,FALSE),"")='11.1'!$D$5,TXM!D2111,"")</f>
        <v/>
      </c>
      <c r="F2111" t="str">
        <f>IFERROR(SMALL($E$5:$E$9000,ROWS($E$5:E2111)),"")</f>
        <v/>
      </c>
      <c r="I2111" s="371" t="s">
        <v>26</v>
      </c>
      <c r="J2111" t="s">
        <v>871</v>
      </c>
      <c r="K2111" s="372">
        <v>4888784027</v>
      </c>
      <c r="L2111" s="388">
        <f>ROWS(K$5:K2111)</f>
        <v>2107</v>
      </c>
      <c r="M2111" s="388">
        <f>IF(_xlfn.IFNA(VLOOKUP(I2111,$AG$3:$AH$83,2,FALSE),"")='11.1'!$D$5,TXM!L2111,"")</f>
        <v>2107</v>
      </c>
      <c r="N2111" t="str">
        <f>IFERROR(SMALL($M$5:$M$9000,ROWS($M$5:M2111)),"")</f>
        <v/>
      </c>
      <c r="P2111" t="s">
        <v>152</v>
      </c>
      <c r="Q2111" t="s">
        <v>863</v>
      </c>
      <c r="R2111">
        <v>3906367</v>
      </c>
      <c r="S2111" s="388">
        <f>ROWS(R$5:R2111)</f>
        <v>2107</v>
      </c>
      <c r="T2111" s="388" t="str">
        <f>IF(_xlfn.IFNA(VLOOKUP(P2111,$AG$3:$AH$83,2,FALSE),"")='11.1'!$D$5,TXM!S2111,"")</f>
        <v/>
      </c>
      <c r="U2111" t="str">
        <f>IFERROR(SMALL($T$5:$T$9000,ROWS($T$5:T2111)),"")</f>
        <v/>
      </c>
    </row>
    <row r="2112" spans="1:21" ht="14.4" customHeight="1" x14ac:dyDescent="0.3">
      <c r="A2112" s="371" t="s">
        <v>691</v>
      </c>
      <c r="B2112" t="s">
        <v>865</v>
      </c>
      <c r="C2112" s="372">
        <v>2530412</v>
      </c>
      <c r="D2112" s="388">
        <f>ROWS(C$5:C2112)</f>
        <v>2108</v>
      </c>
      <c r="E2112" s="388" t="str">
        <f>IF(_xlfn.IFNA(VLOOKUP(A2112,$AG$3:$AH$83,2,FALSE),"")='11.1'!$D$5,TXM!D2112,"")</f>
        <v/>
      </c>
      <c r="F2112" t="str">
        <f>IFERROR(SMALL($E$5:$E$9000,ROWS($E$5:E2112)),"")</f>
        <v/>
      </c>
      <c r="I2112" s="371" t="s">
        <v>26</v>
      </c>
      <c r="J2112" t="s">
        <v>823</v>
      </c>
      <c r="K2112" s="372">
        <v>4820357080</v>
      </c>
      <c r="L2112" s="388">
        <f>ROWS(K$5:K2112)</f>
        <v>2108</v>
      </c>
      <c r="M2112" s="388">
        <f>IF(_xlfn.IFNA(VLOOKUP(I2112,$AG$3:$AH$83,2,FALSE),"")='11.1'!$D$5,TXM!L2112,"")</f>
        <v>2108</v>
      </c>
      <c r="N2112" t="str">
        <f>IFERROR(SMALL($M$5:$M$9000,ROWS($M$5:M2112)),"")</f>
        <v/>
      </c>
      <c r="P2112" t="s">
        <v>152</v>
      </c>
      <c r="Q2112" t="s">
        <v>1265</v>
      </c>
      <c r="R2112">
        <v>336750</v>
      </c>
      <c r="S2112" s="388">
        <f>ROWS(R$5:R2112)</f>
        <v>2108</v>
      </c>
      <c r="T2112" s="388" t="str">
        <f>IF(_xlfn.IFNA(VLOOKUP(P2112,$AG$3:$AH$83,2,FALSE),"")='11.1'!$D$5,TXM!S2112,"")</f>
        <v/>
      </c>
      <c r="U2112" t="str">
        <f>IFERROR(SMALL($T$5:$T$9000,ROWS($T$5:T2112)),"")</f>
        <v/>
      </c>
    </row>
    <row r="2113" spans="1:21" ht="14.4" customHeight="1" x14ac:dyDescent="0.3">
      <c r="A2113" s="371" t="s">
        <v>691</v>
      </c>
      <c r="B2113" t="s">
        <v>1000</v>
      </c>
      <c r="C2113" s="372">
        <v>785634</v>
      </c>
      <c r="D2113" s="388">
        <f>ROWS(C$5:C2113)</f>
        <v>2109</v>
      </c>
      <c r="E2113" s="388" t="str">
        <f>IF(_xlfn.IFNA(VLOOKUP(A2113,$AG$3:$AH$83,2,FALSE),"")='11.1'!$D$5,TXM!D2113,"")</f>
        <v/>
      </c>
      <c r="F2113" t="str">
        <f>IFERROR(SMALL($E$5:$E$9000,ROWS($E$5:E2113)),"")</f>
        <v/>
      </c>
      <c r="I2113" s="371" t="s">
        <v>26</v>
      </c>
      <c r="J2113" t="s">
        <v>1318</v>
      </c>
      <c r="K2113" s="372">
        <v>3926041555</v>
      </c>
      <c r="L2113" s="388">
        <f>ROWS(K$5:K2113)</f>
        <v>2109</v>
      </c>
      <c r="M2113" s="388">
        <f>IF(_xlfn.IFNA(VLOOKUP(I2113,$AG$3:$AH$83,2,FALSE),"")='11.1'!$D$5,TXM!L2113,"")</f>
        <v>2109</v>
      </c>
      <c r="N2113" t="str">
        <f>IFERROR(SMALL($M$5:$M$9000,ROWS($M$5:M2113)),"")</f>
        <v/>
      </c>
      <c r="P2113" t="s">
        <v>152</v>
      </c>
      <c r="Q2113" t="s">
        <v>999</v>
      </c>
      <c r="R2113">
        <v>123750</v>
      </c>
      <c r="S2113" s="388">
        <f>ROWS(R$5:R2113)</f>
        <v>2109</v>
      </c>
      <c r="T2113" s="388" t="str">
        <f>IF(_xlfn.IFNA(VLOOKUP(P2113,$AG$3:$AH$83,2,FALSE),"")='11.1'!$D$5,TXM!S2113,"")</f>
        <v/>
      </c>
      <c r="U2113" t="str">
        <f>IFERROR(SMALL($T$5:$T$9000,ROWS($T$5:T2113)),"")</f>
        <v/>
      </c>
    </row>
    <row r="2114" spans="1:21" ht="14.4" customHeight="1" x14ac:dyDescent="0.3">
      <c r="A2114" s="371" t="s">
        <v>691</v>
      </c>
      <c r="B2114" t="s">
        <v>91</v>
      </c>
      <c r="C2114" s="372">
        <v>501592</v>
      </c>
      <c r="D2114" s="388">
        <f>ROWS(C$5:C2114)</f>
        <v>2110</v>
      </c>
      <c r="E2114" s="388" t="str">
        <f>IF(_xlfn.IFNA(VLOOKUP(A2114,$AG$3:$AH$83,2,FALSE),"")='11.1'!$D$5,TXM!D2114,"")</f>
        <v/>
      </c>
      <c r="F2114" t="str">
        <f>IFERROR(SMALL($E$5:$E$9000,ROWS($E$5:E2114)),"")</f>
        <v/>
      </c>
      <c r="I2114" s="371" t="s">
        <v>26</v>
      </c>
      <c r="J2114" t="s">
        <v>821</v>
      </c>
      <c r="K2114" s="372">
        <v>3672721199</v>
      </c>
      <c r="L2114" s="388">
        <f>ROWS(K$5:K2114)</f>
        <v>2110</v>
      </c>
      <c r="M2114" s="388">
        <f>IF(_xlfn.IFNA(VLOOKUP(I2114,$AG$3:$AH$83,2,FALSE),"")='11.1'!$D$5,TXM!L2114,"")</f>
        <v>2110</v>
      </c>
      <c r="N2114" t="str">
        <f>IFERROR(SMALL($M$5:$M$9000,ROWS($M$5:M2114)),"")</f>
        <v/>
      </c>
      <c r="P2114" t="s">
        <v>152</v>
      </c>
      <c r="Q2114" t="s">
        <v>1240</v>
      </c>
      <c r="R2114">
        <v>24900</v>
      </c>
      <c r="S2114" s="388">
        <f>ROWS(R$5:R2114)</f>
        <v>2110</v>
      </c>
      <c r="T2114" s="388" t="str">
        <f>IF(_xlfn.IFNA(VLOOKUP(P2114,$AG$3:$AH$83,2,FALSE),"")='11.1'!$D$5,TXM!S2114,"")</f>
        <v/>
      </c>
      <c r="U2114" t="str">
        <f>IFERROR(SMALL($T$5:$T$9000,ROWS($T$5:T2114)),"")</f>
        <v/>
      </c>
    </row>
    <row r="2115" spans="1:21" ht="14.4" customHeight="1" x14ac:dyDescent="0.3">
      <c r="A2115" s="371" t="s">
        <v>691</v>
      </c>
      <c r="B2115" t="s">
        <v>98</v>
      </c>
      <c r="C2115" s="372">
        <v>58580</v>
      </c>
      <c r="D2115" s="388">
        <f>ROWS(C$5:C2115)</f>
        <v>2111</v>
      </c>
      <c r="E2115" s="388" t="str">
        <f>IF(_xlfn.IFNA(VLOOKUP(A2115,$AG$3:$AH$83,2,FALSE),"")='11.1'!$D$5,TXM!D2115,"")</f>
        <v/>
      </c>
      <c r="F2115" t="str">
        <f>IFERROR(SMALL($E$5:$E$9000,ROWS($E$5:E2115)),"")</f>
        <v/>
      </c>
      <c r="I2115" s="371" t="s">
        <v>26</v>
      </c>
      <c r="J2115" t="s">
        <v>1265</v>
      </c>
      <c r="K2115" s="372">
        <v>3469871819</v>
      </c>
      <c r="L2115" s="388">
        <f>ROWS(K$5:K2115)</f>
        <v>2111</v>
      </c>
      <c r="M2115" s="388">
        <f>IF(_xlfn.IFNA(VLOOKUP(I2115,$AG$3:$AH$83,2,FALSE),"")='11.1'!$D$5,TXM!L2115,"")</f>
        <v>2111</v>
      </c>
      <c r="N2115" t="str">
        <f>IFERROR(SMALL($M$5:$M$9000,ROWS($M$5:M2115)),"")</f>
        <v/>
      </c>
      <c r="P2115" t="s">
        <v>152</v>
      </c>
      <c r="Q2115" t="s">
        <v>789</v>
      </c>
      <c r="R2115">
        <v>11639</v>
      </c>
      <c r="S2115" s="388">
        <f>ROWS(R$5:R2115)</f>
        <v>2111</v>
      </c>
      <c r="T2115" s="388" t="str">
        <f>IF(_xlfn.IFNA(VLOOKUP(P2115,$AG$3:$AH$83,2,FALSE),"")='11.1'!$D$5,TXM!S2115,"")</f>
        <v/>
      </c>
      <c r="U2115" t="str">
        <f>IFERROR(SMALL($T$5:$T$9000,ROWS($T$5:T2115)),"")</f>
        <v/>
      </c>
    </row>
    <row r="2116" spans="1:21" ht="14.4" customHeight="1" x14ac:dyDescent="0.3">
      <c r="A2116" s="371" t="s">
        <v>691</v>
      </c>
      <c r="B2116" t="s">
        <v>863</v>
      </c>
      <c r="C2116" s="372">
        <v>23021</v>
      </c>
      <c r="D2116" s="388">
        <f>ROWS(C$5:C2116)</f>
        <v>2112</v>
      </c>
      <c r="E2116" s="388" t="str">
        <f>IF(_xlfn.IFNA(VLOOKUP(A2116,$AG$3:$AH$83,2,FALSE),"")='11.1'!$D$5,TXM!D2116,"")</f>
        <v/>
      </c>
      <c r="F2116" t="str">
        <f>IFERROR(SMALL($E$5:$E$9000,ROWS($E$5:E2116)),"")</f>
        <v/>
      </c>
      <c r="I2116" s="371" t="s">
        <v>26</v>
      </c>
      <c r="J2116" t="s">
        <v>1500</v>
      </c>
      <c r="K2116" s="372">
        <v>2466011628</v>
      </c>
      <c r="L2116" s="388">
        <f>ROWS(K$5:K2116)</f>
        <v>2112</v>
      </c>
      <c r="M2116" s="388">
        <f>IF(_xlfn.IFNA(VLOOKUP(I2116,$AG$3:$AH$83,2,FALSE),"")='11.1'!$D$5,TXM!L2116,"")</f>
        <v>2112</v>
      </c>
      <c r="N2116" t="str">
        <f>IFERROR(SMALL($M$5:$M$9000,ROWS($M$5:M2116)),"")</f>
        <v/>
      </c>
      <c r="P2116" t="s">
        <v>152</v>
      </c>
      <c r="Q2116" t="s">
        <v>859</v>
      </c>
      <c r="R2116">
        <v>8797</v>
      </c>
      <c r="S2116" s="388">
        <f>ROWS(R$5:R2116)</f>
        <v>2112</v>
      </c>
      <c r="T2116" s="388" t="str">
        <f>IF(_xlfn.IFNA(VLOOKUP(P2116,$AG$3:$AH$83,2,FALSE),"")='11.1'!$D$5,TXM!S2116,"")</f>
        <v/>
      </c>
      <c r="U2116" t="str">
        <f>IFERROR(SMALL($T$5:$T$9000,ROWS($T$5:T2116)),"")</f>
        <v/>
      </c>
    </row>
    <row r="2117" spans="1:21" ht="14.4" customHeight="1" x14ac:dyDescent="0.3">
      <c r="A2117" s="371" t="s">
        <v>691</v>
      </c>
      <c r="B2117" t="s">
        <v>1265</v>
      </c>
      <c r="C2117" s="372">
        <v>16600</v>
      </c>
      <c r="D2117" s="388">
        <f>ROWS(C$5:C2117)</f>
        <v>2113</v>
      </c>
      <c r="E2117" s="388" t="str">
        <f>IF(_xlfn.IFNA(VLOOKUP(A2117,$AG$3:$AH$83,2,FALSE),"")='11.1'!$D$5,TXM!D2117,"")</f>
        <v/>
      </c>
      <c r="F2117" t="str">
        <f>IFERROR(SMALL($E$5:$E$9000,ROWS($E$5:E2117)),"")</f>
        <v/>
      </c>
      <c r="I2117" s="371" t="s">
        <v>26</v>
      </c>
      <c r="J2117" t="s">
        <v>787</v>
      </c>
      <c r="K2117" s="372">
        <v>2252779822</v>
      </c>
      <c r="L2117" s="388">
        <f>ROWS(K$5:K2117)</f>
        <v>2113</v>
      </c>
      <c r="M2117" s="388">
        <f>IF(_xlfn.IFNA(VLOOKUP(I2117,$AG$3:$AH$83,2,FALSE),"")='11.1'!$D$5,TXM!L2117,"")</f>
        <v>2113</v>
      </c>
      <c r="N2117" t="str">
        <f>IFERROR(SMALL($M$5:$M$9000,ROWS($M$5:M2117)),"")</f>
        <v/>
      </c>
      <c r="P2117" t="s">
        <v>152</v>
      </c>
      <c r="Q2117" t="s">
        <v>827</v>
      </c>
      <c r="R2117">
        <v>6292</v>
      </c>
      <c r="S2117" s="388">
        <f>ROWS(R$5:R2117)</f>
        <v>2113</v>
      </c>
      <c r="T2117" s="388" t="str">
        <f>IF(_xlfn.IFNA(VLOOKUP(P2117,$AG$3:$AH$83,2,FALSE),"")='11.1'!$D$5,TXM!S2117,"")</f>
        <v/>
      </c>
      <c r="U2117" t="str">
        <f>IFERROR(SMALL($T$5:$T$9000,ROWS($T$5:T2117)),"")</f>
        <v/>
      </c>
    </row>
    <row r="2118" spans="1:21" ht="14.4" customHeight="1" x14ac:dyDescent="0.3">
      <c r="A2118" s="371" t="s">
        <v>691</v>
      </c>
      <c r="B2118" t="s">
        <v>795</v>
      </c>
      <c r="C2118" s="372">
        <v>599</v>
      </c>
      <c r="D2118" s="388">
        <f>ROWS(C$5:C2118)</f>
        <v>2114</v>
      </c>
      <c r="E2118" s="388" t="str">
        <f>IF(_xlfn.IFNA(VLOOKUP(A2118,$AG$3:$AH$83,2,FALSE),"")='11.1'!$D$5,TXM!D2118,"")</f>
        <v/>
      </c>
      <c r="F2118" t="str">
        <f>IFERROR(SMALL($E$5:$E$9000,ROWS($E$5:E2118)),"")</f>
        <v/>
      </c>
      <c r="I2118" s="371" t="s">
        <v>26</v>
      </c>
      <c r="J2118" t="s">
        <v>849</v>
      </c>
      <c r="K2118" s="372">
        <v>2243213300</v>
      </c>
      <c r="L2118" s="388">
        <f>ROWS(K$5:K2118)</f>
        <v>2114</v>
      </c>
      <c r="M2118" s="388">
        <f>IF(_xlfn.IFNA(VLOOKUP(I2118,$AG$3:$AH$83,2,FALSE),"")='11.1'!$D$5,TXM!L2118,"")</f>
        <v>2114</v>
      </c>
      <c r="N2118" t="str">
        <f>IFERROR(SMALL($M$5:$M$9000,ROWS($M$5:M2118)),"")</f>
        <v/>
      </c>
      <c r="P2118" t="s">
        <v>152</v>
      </c>
      <c r="Q2118" t="s">
        <v>843</v>
      </c>
      <c r="R2118">
        <v>1092</v>
      </c>
      <c r="S2118" s="388">
        <f>ROWS(R$5:R2118)</f>
        <v>2114</v>
      </c>
      <c r="T2118" s="388" t="str">
        <f>IF(_xlfn.IFNA(VLOOKUP(P2118,$AG$3:$AH$83,2,FALSE),"")='11.1'!$D$5,TXM!S2118,"")</f>
        <v/>
      </c>
      <c r="U2118" t="str">
        <f>IFERROR(SMALL($T$5:$T$9000,ROWS($T$5:T2118)),"")</f>
        <v/>
      </c>
    </row>
    <row r="2119" spans="1:21" ht="14.4" customHeight="1" x14ac:dyDescent="0.3">
      <c r="A2119" s="371" t="s">
        <v>696</v>
      </c>
      <c r="B2119" t="s">
        <v>95</v>
      </c>
      <c r="C2119" s="372">
        <v>864525</v>
      </c>
      <c r="D2119" s="388">
        <f>ROWS(C$5:C2119)</f>
        <v>2115</v>
      </c>
      <c r="E2119" s="388" t="str">
        <f>IF(_xlfn.IFNA(VLOOKUP(A2119,$AG$3:$AH$83,2,FALSE),"")='11.1'!$D$5,TXM!D2119,"")</f>
        <v/>
      </c>
      <c r="F2119" t="str">
        <f>IFERROR(SMALL($E$5:$E$9000,ROWS($E$5:E2119)),"")</f>
        <v/>
      </c>
      <c r="I2119" s="371" t="s">
        <v>26</v>
      </c>
      <c r="J2119" t="s">
        <v>1005</v>
      </c>
      <c r="K2119" s="372">
        <v>2218695069</v>
      </c>
      <c r="L2119" s="388">
        <f>ROWS(K$5:K2119)</f>
        <v>2115</v>
      </c>
      <c r="M2119" s="388">
        <f>IF(_xlfn.IFNA(VLOOKUP(I2119,$AG$3:$AH$83,2,FALSE),"")='11.1'!$D$5,TXM!L2119,"")</f>
        <v>2115</v>
      </c>
      <c r="N2119" t="str">
        <f>IFERROR(SMALL($M$5:$M$9000,ROWS($M$5:M2119)),"")</f>
        <v/>
      </c>
      <c r="P2119" t="s">
        <v>152</v>
      </c>
      <c r="Q2119" t="s">
        <v>795</v>
      </c>
      <c r="R2119">
        <v>773</v>
      </c>
      <c r="S2119" s="388">
        <f>ROWS(R$5:R2119)</f>
        <v>2115</v>
      </c>
      <c r="T2119" s="388" t="str">
        <f>IF(_xlfn.IFNA(VLOOKUP(P2119,$AG$3:$AH$83,2,FALSE),"")='11.1'!$D$5,TXM!S2119,"")</f>
        <v/>
      </c>
      <c r="U2119" t="str">
        <f>IFERROR(SMALL($T$5:$T$9000,ROWS($T$5:T2119)),"")</f>
        <v/>
      </c>
    </row>
    <row r="2120" spans="1:21" ht="14.4" customHeight="1" x14ac:dyDescent="0.3">
      <c r="A2120" s="371" t="s">
        <v>696</v>
      </c>
      <c r="B2120" t="s">
        <v>1006</v>
      </c>
      <c r="C2120" s="372">
        <v>80000</v>
      </c>
      <c r="D2120" s="388">
        <f>ROWS(C$5:C2120)</f>
        <v>2116</v>
      </c>
      <c r="E2120" s="388" t="str">
        <f>IF(_xlfn.IFNA(VLOOKUP(A2120,$AG$3:$AH$83,2,FALSE),"")='11.1'!$D$5,TXM!D2120,"")</f>
        <v/>
      </c>
      <c r="F2120" t="str">
        <f>IFERROR(SMALL($E$5:$E$9000,ROWS($E$5:E2120)),"")</f>
        <v/>
      </c>
      <c r="I2120" s="371" t="s">
        <v>26</v>
      </c>
      <c r="J2120" t="s">
        <v>827</v>
      </c>
      <c r="K2120" s="372">
        <v>2203735589</v>
      </c>
      <c r="L2120" s="388">
        <f>ROWS(K$5:K2120)</f>
        <v>2116</v>
      </c>
      <c r="M2120" s="388">
        <f>IF(_xlfn.IFNA(VLOOKUP(I2120,$AG$3:$AH$83,2,FALSE),"")='11.1'!$D$5,TXM!L2120,"")</f>
        <v>2116</v>
      </c>
      <c r="N2120" t="str">
        <f>IFERROR(SMALL($M$5:$M$9000,ROWS($M$5:M2120)),"")</f>
        <v/>
      </c>
      <c r="P2120" t="s">
        <v>196</v>
      </c>
      <c r="Q2120" t="s">
        <v>863</v>
      </c>
      <c r="R2120">
        <v>30295732</v>
      </c>
      <c r="S2120" s="388">
        <f>ROWS(R$5:R2120)</f>
        <v>2116</v>
      </c>
      <c r="T2120" s="388" t="str">
        <f>IF(_xlfn.IFNA(VLOOKUP(P2120,$AG$3:$AH$83,2,FALSE),"")='11.1'!$D$5,TXM!S2120,"")</f>
        <v/>
      </c>
      <c r="U2120" t="str">
        <f>IFERROR(SMALL($T$5:$T$9000,ROWS($T$5:T2120)),"")</f>
        <v/>
      </c>
    </row>
    <row r="2121" spans="1:21" ht="14.4" customHeight="1" x14ac:dyDescent="0.3">
      <c r="A2121" s="371" t="s">
        <v>152</v>
      </c>
      <c r="B2121" t="s">
        <v>1000</v>
      </c>
      <c r="C2121" s="372">
        <v>60494556</v>
      </c>
      <c r="D2121" s="388">
        <f>ROWS(C$5:C2121)</f>
        <v>2117</v>
      </c>
      <c r="E2121" s="388" t="str">
        <f>IF(_xlfn.IFNA(VLOOKUP(A2121,$AG$3:$AH$83,2,FALSE),"")='11.1'!$D$5,TXM!D2121,"")</f>
        <v/>
      </c>
      <c r="F2121" t="str">
        <f>IFERROR(SMALL($E$5:$E$9000,ROWS($E$5:E2121)),"")</f>
        <v/>
      </c>
      <c r="I2121" s="371" t="s">
        <v>26</v>
      </c>
      <c r="J2121" t="s">
        <v>1001</v>
      </c>
      <c r="K2121" s="372">
        <v>1854036407</v>
      </c>
      <c r="L2121" s="388">
        <f>ROWS(K$5:K2121)</f>
        <v>2117</v>
      </c>
      <c r="M2121" s="388">
        <f>IF(_xlfn.IFNA(VLOOKUP(I2121,$AG$3:$AH$83,2,FALSE),"")='11.1'!$D$5,TXM!L2121,"")</f>
        <v>2117</v>
      </c>
      <c r="N2121" t="str">
        <f>IFERROR(SMALL($M$5:$M$9000,ROWS($M$5:M2121)),"")</f>
        <v/>
      </c>
      <c r="P2121" t="s">
        <v>196</v>
      </c>
      <c r="Q2121" t="s">
        <v>873</v>
      </c>
      <c r="R2121">
        <v>11545154</v>
      </c>
      <c r="S2121" s="388">
        <f>ROWS(R$5:R2121)</f>
        <v>2117</v>
      </c>
      <c r="T2121" s="388" t="str">
        <f>IF(_xlfn.IFNA(VLOOKUP(P2121,$AG$3:$AH$83,2,FALSE),"")='11.1'!$D$5,TXM!S2121,"")</f>
        <v/>
      </c>
      <c r="U2121" t="str">
        <f>IFERROR(SMALL($T$5:$T$9000,ROWS($T$5:T2121)),"")</f>
        <v/>
      </c>
    </row>
    <row r="2122" spans="1:21" ht="14.4" customHeight="1" x14ac:dyDescent="0.3">
      <c r="A2122" s="371" t="s">
        <v>152</v>
      </c>
      <c r="B2122" t="s">
        <v>793</v>
      </c>
      <c r="C2122" s="372">
        <v>10045071</v>
      </c>
      <c r="D2122" s="388">
        <f>ROWS(C$5:C2122)</f>
        <v>2118</v>
      </c>
      <c r="E2122" s="388" t="str">
        <f>IF(_xlfn.IFNA(VLOOKUP(A2122,$AG$3:$AH$83,2,FALSE),"")='11.1'!$D$5,TXM!D2122,"")</f>
        <v/>
      </c>
      <c r="F2122" t="str">
        <f>IFERROR(SMALL($E$5:$E$9000,ROWS($E$5:E2122)),"")</f>
        <v/>
      </c>
      <c r="I2122" s="371" t="s">
        <v>26</v>
      </c>
      <c r="J2122" t="s">
        <v>785</v>
      </c>
      <c r="K2122" s="372">
        <v>1793750313</v>
      </c>
      <c r="L2122" s="388">
        <f>ROWS(K$5:K2122)</f>
        <v>2118</v>
      </c>
      <c r="M2122" s="388">
        <f>IF(_xlfn.IFNA(VLOOKUP(I2122,$AG$3:$AH$83,2,FALSE),"")='11.1'!$D$5,TXM!L2122,"")</f>
        <v>2118</v>
      </c>
      <c r="N2122" t="str">
        <f>IFERROR(SMALL($M$5:$M$9000,ROWS($M$5:M2122)),"")</f>
        <v/>
      </c>
      <c r="P2122" t="s">
        <v>196</v>
      </c>
      <c r="Q2122" t="s">
        <v>867</v>
      </c>
      <c r="R2122">
        <v>8250708</v>
      </c>
      <c r="S2122" s="388">
        <f>ROWS(R$5:R2122)</f>
        <v>2118</v>
      </c>
      <c r="T2122" s="388" t="str">
        <f>IF(_xlfn.IFNA(VLOOKUP(P2122,$AG$3:$AH$83,2,FALSE),"")='11.1'!$D$5,TXM!S2122,"")</f>
        <v/>
      </c>
      <c r="U2122" t="str">
        <f>IFERROR(SMALL($T$5:$T$9000,ROWS($T$5:T2122)),"")</f>
        <v/>
      </c>
    </row>
    <row r="2123" spans="1:21" ht="14.4" customHeight="1" x14ac:dyDescent="0.3">
      <c r="A2123" s="371" t="s">
        <v>152</v>
      </c>
      <c r="B2123" t="s">
        <v>999</v>
      </c>
      <c r="C2123" s="372">
        <v>5109182</v>
      </c>
      <c r="D2123" s="388">
        <f>ROWS(C$5:C2123)</f>
        <v>2119</v>
      </c>
      <c r="E2123" s="388" t="str">
        <f>IF(_xlfn.IFNA(VLOOKUP(A2123,$AG$3:$AH$83,2,FALSE),"")='11.1'!$D$5,TXM!D2123,"")</f>
        <v/>
      </c>
      <c r="F2123" t="str">
        <f>IFERROR(SMALL($E$5:$E$9000,ROWS($E$5:E2123)),"")</f>
        <v/>
      </c>
      <c r="I2123" s="371" t="s">
        <v>26</v>
      </c>
      <c r="J2123" t="s">
        <v>861</v>
      </c>
      <c r="K2123" s="372">
        <v>1790728020</v>
      </c>
      <c r="L2123" s="388">
        <f>ROWS(K$5:K2123)</f>
        <v>2119</v>
      </c>
      <c r="M2123" s="388">
        <f>IF(_xlfn.IFNA(VLOOKUP(I2123,$AG$3:$AH$83,2,FALSE),"")='11.1'!$D$5,TXM!L2123,"")</f>
        <v>2119</v>
      </c>
      <c r="N2123" t="str">
        <f>IFERROR(SMALL($M$5:$M$9000,ROWS($M$5:M2123)),"")</f>
        <v/>
      </c>
      <c r="P2123" t="s">
        <v>196</v>
      </c>
      <c r="Q2123" t="s">
        <v>865</v>
      </c>
      <c r="R2123">
        <v>3631692</v>
      </c>
      <c r="S2123" s="388">
        <f>ROWS(R$5:R2123)</f>
        <v>2119</v>
      </c>
      <c r="T2123" s="388" t="str">
        <f>IF(_xlfn.IFNA(VLOOKUP(P2123,$AG$3:$AH$83,2,FALSE),"")='11.1'!$D$5,TXM!S2123,"")</f>
        <v/>
      </c>
      <c r="U2123" t="str">
        <f>IFERROR(SMALL($T$5:$T$9000,ROWS($T$5:T2123)),"")</f>
        <v/>
      </c>
    </row>
    <row r="2124" spans="1:21" ht="14.4" customHeight="1" x14ac:dyDescent="0.3">
      <c r="A2124" s="371" t="s">
        <v>152</v>
      </c>
      <c r="B2124" t="s">
        <v>91</v>
      </c>
      <c r="C2124" s="372">
        <v>2705196</v>
      </c>
      <c r="D2124" s="388">
        <f>ROWS(C$5:C2124)</f>
        <v>2120</v>
      </c>
      <c r="E2124" s="388" t="str">
        <f>IF(_xlfn.IFNA(VLOOKUP(A2124,$AG$3:$AH$83,2,FALSE),"")='11.1'!$D$5,TXM!D2124,"")</f>
        <v/>
      </c>
      <c r="F2124" t="str">
        <f>IFERROR(SMALL($E$5:$E$9000,ROWS($E$5:E2124)),"")</f>
        <v/>
      </c>
      <c r="I2124" s="371" t="s">
        <v>26</v>
      </c>
      <c r="J2124" t="s">
        <v>1275</v>
      </c>
      <c r="K2124" s="372">
        <v>1621237177</v>
      </c>
      <c r="L2124" s="388">
        <f>ROWS(K$5:K2124)</f>
        <v>2120</v>
      </c>
      <c r="M2124" s="388">
        <f>IF(_xlfn.IFNA(VLOOKUP(I2124,$AG$3:$AH$83,2,FALSE),"")='11.1'!$D$5,TXM!L2124,"")</f>
        <v>2120</v>
      </c>
      <c r="N2124" t="str">
        <f>IFERROR(SMALL($M$5:$M$9000,ROWS($M$5:M2124)),"")</f>
        <v/>
      </c>
      <c r="P2124" t="s">
        <v>196</v>
      </c>
      <c r="Q2124" t="s">
        <v>1265</v>
      </c>
      <c r="R2124">
        <v>2769578</v>
      </c>
      <c r="S2124" s="388">
        <f>ROWS(R$5:R2124)</f>
        <v>2120</v>
      </c>
      <c r="T2124" s="388" t="str">
        <f>IF(_xlfn.IFNA(VLOOKUP(P2124,$AG$3:$AH$83,2,FALSE),"")='11.1'!$D$5,TXM!S2124,"")</f>
        <v/>
      </c>
      <c r="U2124" t="str">
        <f>IFERROR(SMALL($T$5:$T$9000,ROWS($T$5:T2124)),"")</f>
        <v/>
      </c>
    </row>
    <row r="2125" spans="1:21" ht="14.4" customHeight="1" x14ac:dyDescent="0.3">
      <c r="A2125" s="371" t="s">
        <v>152</v>
      </c>
      <c r="B2125" t="s">
        <v>172</v>
      </c>
      <c r="C2125" s="372">
        <v>2206504</v>
      </c>
      <c r="D2125" s="388">
        <f>ROWS(C$5:C2125)</f>
        <v>2121</v>
      </c>
      <c r="E2125" s="388" t="str">
        <f>IF(_xlfn.IFNA(VLOOKUP(A2125,$AG$3:$AH$83,2,FALSE),"")='11.1'!$D$5,TXM!D2125,"")</f>
        <v/>
      </c>
      <c r="F2125" t="str">
        <f>IFERROR(SMALL($E$5:$E$9000,ROWS($E$5:E2125)),"")</f>
        <v/>
      </c>
      <c r="I2125" s="371" t="s">
        <v>26</v>
      </c>
      <c r="J2125" t="s">
        <v>839</v>
      </c>
      <c r="K2125" s="372">
        <v>1565371902</v>
      </c>
      <c r="L2125" s="388">
        <f>ROWS(K$5:K2125)</f>
        <v>2121</v>
      </c>
      <c r="M2125" s="388">
        <f>IF(_xlfn.IFNA(VLOOKUP(I2125,$AG$3:$AH$83,2,FALSE),"")='11.1'!$D$5,TXM!L2125,"")</f>
        <v>2121</v>
      </c>
      <c r="N2125" t="str">
        <f>IFERROR(SMALL($M$5:$M$9000,ROWS($M$5:M2125)),"")</f>
        <v/>
      </c>
      <c r="P2125" t="s">
        <v>196</v>
      </c>
      <c r="Q2125" t="s">
        <v>95</v>
      </c>
      <c r="R2125">
        <v>1651981</v>
      </c>
      <c r="S2125" s="388">
        <f>ROWS(R$5:R2125)</f>
        <v>2121</v>
      </c>
      <c r="T2125" s="388" t="str">
        <f>IF(_xlfn.IFNA(VLOOKUP(P2125,$AG$3:$AH$83,2,FALSE),"")='11.1'!$D$5,TXM!S2125,"")</f>
        <v/>
      </c>
      <c r="U2125" t="str">
        <f>IFERROR(SMALL($T$5:$T$9000,ROWS($T$5:T2125)),"")</f>
        <v/>
      </c>
    </row>
    <row r="2126" spans="1:21" ht="14.4" customHeight="1" x14ac:dyDescent="0.3">
      <c r="A2126" s="371" t="s">
        <v>152</v>
      </c>
      <c r="B2126" t="s">
        <v>787</v>
      </c>
      <c r="C2126" s="372">
        <v>1635000</v>
      </c>
      <c r="D2126" s="388">
        <f>ROWS(C$5:C2126)</f>
        <v>2122</v>
      </c>
      <c r="E2126" s="388" t="str">
        <f>IF(_xlfn.IFNA(VLOOKUP(A2126,$AG$3:$AH$83,2,FALSE),"")='11.1'!$D$5,TXM!D2126,"")</f>
        <v/>
      </c>
      <c r="F2126" t="str">
        <f>IFERROR(SMALL($E$5:$E$9000,ROWS($E$5:E2126)),"")</f>
        <v/>
      </c>
      <c r="I2126" s="371" t="s">
        <v>26</v>
      </c>
      <c r="J2126" t="s">
        <v>799</v>
      </c>
      <c r="K2126" s="372">
        <v>1550131734</v>
      </c>
      <c r="L2126" s="388">
        <f>ROWS(K$5:K2126)</f>
        <v>2122</v>
      </c>
      <c r="M2126" s="388">
        <f>IF(_xlfn.IFNA(VLOOKUP(I2126,$AG$3:$AH$83,2,FALSE),"")='11.1'!$D$5,TXM!L2126,"")</f>
        <v>2122</v>
      </c>
      <c r="N2126" t="str">
        <f>IFERROR(SMALL($M$5:$M$9000,ROWS($M$5:M2126)),"")</f>
        <v/>
      </c>
      <c r="P2126" t="s">
        <v>196</v>
      </c>
      <c r="Q2126" t="s">
        <v>869</v>
      </c>
      <c r="R2126">
        <v>1455431</v>
      </c>
      <c r="S2126" s="388">
        <f>ROWS(R$5:R2126)</f>
        <v>2122</v>
      </c>
      <c r="T2126" s="388" t="str">
        <f>IF(_xlfn.IFNA(VLOOKUP(P2126,$AG$3:$AH$83,2,FALSE),"")='11.1'!$D$5,TXM!S2126,"")</f>
        <v/>
      </c>
      <c r="U2126" t="str">
        <f>IFERROR(SMALL($T$5:$T$9000,ROWS($T$5:T2126)),"")</f>
        <v/>
      </c>
    </row>
    <row r="2127" spans="1:21" ht="14.4" customHeight="1" x14ac:dyDescent="0.3">
      <c r="A2127" s="371" t="s">
        <v>152</v>
      </c>
      <c r="B2127" t="s">
        <v>1005</v>
      </c>
      <c r="C2127" s="372">
        <v>1266822</v>
      </c>
      <c r="D2127" s="388">
        <f>ROWS(C$5:C2127)</f>
        <v>2123</v>
      </c>
      <c r="E2127" s="388" t="str">
        <f>IF(_xlfn.IFNA(VLOOKUP(A2127,$AG$3:$AH$83,2,FALSE),"")='11.1'!$D$5,TXM!D2127,"")</f>
        <v/>
      </c>
      <c r="F2127" t="str">
        <f>IFERROR(SMALL($E$5:$E$9000,ROWS($E$5:E2127)),"")</f>
        <v/>
      </c>
      <c r="I2127" s="371" t="s">
        <v>26</v>
      </c>
      <c r="J2127" t="s">
        <v>1434</v>
      </c>
      <c r="K2127" s="372">
        <v>1354353582</v>
      </c>
      <c r="L2127" s="388">
        <f>ROWS(K$5:K2127)</f>
        <v>2123</v>
      </c>
      <c r="M2127" s="388">
        <f>IF(_xlfn.IFNA(VLOOKUP(I2127,$AG$3:$AH$83,2,FALSE),"")='11.1'!$D$5,TXM!L2127,"")</f>
        <v>2123</v>
      </c>
      <c r="N2127" t="str">
        <f>IFERROR(SMALL($M$5:$M$9000,ROWS($M$5:M2127)),"")</f>
        <v/>
      </c>
      <c r="P2127" t="s">
        <v>196</v>
      </c>
      <c r="Q2127" t="s">
        <v>849</v>
      </c>
      <c r="R2127">
        <v>1335172</v>
      </c>
      <c r="S2127" s="388">
        <f>ROWS(R$5:R2127)</f>
        <v>2123</v>
      </c>
      <c r="T2127" s="388" t="str">
        <f>IF(_xlfn.IFNA(VLOOKUP(P2127,$AG$3:$AH$83,2,FALSE),"")='11.1'!$D$5,TXM!S2127,"")</f>
        <v/>
      </c>
      <c r="U2127" t="str">
        <f>IFERROR(SMALL($T$5:$T$9000,ROWS($T$5:T2127)),"")</f>
        <v/>
      </c>
    </row>
    <row r="2128" spans="1:21" ht="14.4" customHeight="1" x14ac:dyDescent="0.3">
      <c r="A2128" s="371" t="s">
        <v>152</v>
      </c>
      <c r="B2128" t="s">
        <v>845</v>
      </c>
      <c r="C2128" s="372">
        <v>826110</v>
      </c>
      <c r="D2128" s="388">
        <f>ROWS(C$5:C2128)</f>
        <v>2124</v>
      </c>
      <c r="E2128" s="388" t="str">
        <f>IF(_xlfn.IFNA(VLOOKUP(A2128,$AG$3:$AH$83,2,FALSE),"")='11.1'!$D$5,TXM!D2128,"")</f>
        <v/>
      </c>
      <c r="F2128" t="str">
        <f>IFERROR(SMALL($E$5:$E$9000,ROWS($E$5:E2128)),"")</f>
        <v/>
      </c>
      <c r="I2128" s="371" t="s">
        <v>26</v>
      </c>
      <c r="J2128" t="s">
        <v>835</v>
      </c>
      <c r="K2128" s="372">
        <v>1318809631</v>
      </c>
      <c r="L2128" s="388">
        <f>ROWS(K$5:K2128)</f>
        <v>2124</v>
      </c>
      <c r="M2128" s="388">
        <f>IF(_xlfn.IFNA(VLOOKUP(I2128,$AG$3:$AH$83,2,FALSE),"")='11.1'!$D$5,TXM!L2128,"")</f>
        <v>2124</v>
      </c>
      <c r="N2128" t="str">
        <f>IFERROR(SMALL($M$5:$M$9000,ROWS($M$5:M2128)),"")</f>
        <v/>
      </c>
      <c r="P2128" t="s">
        <v>196</v>
      </c>
      <c r="Q2128" t="s">
        <v>107</v>
      </c>
      <c r="R2128">
        <v>1183477</v>
      </c>
      <c r="S2128" s="388">
        <f>ROWS(R$5:R2128)</f>
        <v>2124</v>
      </c>
      <c r="T2128" s="388" t="str">
        <f>IF(_xlfn.IFNA(VLOOKUP(P2128,$AG$3:$AH$83,2,FALSE),"")='11.1'!$D$5,TXM!S2128,"")</f>
        <v/>
      </c>
      <c r="U2128" t="str">
        <f>IFERROR(SMALL($T$5:$T$9000,ROWS($T$5:T2128)),"")</f>
        <v/>
      </c>
    </row>
    <row r="2129" spans="1:21" ht="14.4" customHeight="1" x14ac:dyDescent="0.3">
      <c r="A2129" s="371" t="s">
        <v>152</v>
      </c>
      <c r="B2129" t="s">
        <v>849</v>
      </c>
      <c r="C2129" s="372">
        <v>662498</v>
      </c>
      <c r="D2129" s="388">
        <f>ROWS(C$5:C2129)</f>
        <v>2125</v>
      </c>
      <c r="E2129" s="388" t="str">
        <f>IF(_xlfn.IFNA(VLOOKUP(A2129,$AG$3:$AH$83,2,FALSE),"")='11.1'!$D$5,TXM!D2129,"")</f>
        <v/>
      </c>
      <c r="F2129" t="str">
        <f>IFERROR(SMALL($E$5:$E$9000,ROWS($E$5:E2129)),"")</f>
        <v/>
      </c>
      <c r="I2129" s="371" t="s">
        <v>26</v>
      </c>
      <c r="J2129" t="s">
        <v>873</v>
      </c>
      <c r="K2129" s="372">
        <v>1106691169</v>
      </c>
      <c r="L2129" s="388">
        <f>ROWS(K$5:K2129)</f>
        <v>2125</v>
      </c>
      <c r="M2129" s="388">
        <f>IF(_xlfn.IFNA(VLOOKUP(I2129,$AG$3:$AH$83,2,FALSE),"")='11.1'!$D$5,TXM!L2129,"")</f>
        <v>2125</v>
      </c>
      <c r="N2129" t="str">
        <f>IFERROR(SMALL($M$5:$M$9000,ROWS($M$5:M2129)),"")</f>
        <v/>
      </c>
      <c r="P2129" t="s">
        <v>196</v>
      </c>
      <c r="Q2129" t="s">
        <v>1240</v>
      </c>
      <c r="R2129">
        <v>592072</v>
      </c>
      <c r="S2129" s="388">
        <f>ROWS(R$5:R2129)</f>
        <v>2125</v>
      </c>
      <c r="T2129" s="388" t="str">
        <f>IF(_xlfn.IFNA(VLOOKUP(P2129,$AG$3:$AH$83,2,FALSE),"")='11.1'!$D$5,TXM!S2129,"")</f>
        <v/>
      </c>
      <c r="U2129" t="str">
        <f>IFERROR(SMALL($T$5:$T$9000,ROWS($T$5:T2129)),"")</f>
        <v/>
      </c>
    </row>
    <row r="2130" spans="1:21" ht="14.4" customHeight="1" x14ac:dyDescent="0.3">
      <c r="A2130" s="371" t="s">
        <v>152</v>
      </c>
      <c r="B2130" t="s">
        <v>783</v>
      </c>
      <c r="C2130" s="372">
        <v>633707</v>
      </c>
      <c r="D2130" s="388">
        <f>ROWS(C$5:C2130)</f>
        <v>2126</v>
      </c>
      <c r="E2130" s="388" t="str">
        <f>IF(_xlfn.IFNA(VLOOKUP(A2130,$AG$3:$AH$83,2,FALSE),"")='11.1'!$D$5,TXM!D2130,"")</f>
        <v/>
      </c>
      <c r="F2130" t="str">
        <f>IFERROR(SMALL($E$5:$E$9000,ROWS($E$5:E2130)),"")</f>
        <v/>
      </c>
      <c r="I2130" s="371" t="s">
        <v>26</v>
      </c>
      <c r="J2130" t="s">
        <v>809</v>
      </c>
      <c r="K2130" s="372">
        <v>1047247856</v>
      </c>
      <c r="L2130" s="388">
        <f>ROWS(K$5:K2130)</f>
        <v>2126</v>
      </c>
      <c r="M2130" s="388">
        <f>IF(_xlfn.IFNA(VLOOKUP(I2130,$AG$3:$AH$83,2,FALSE),"")='11.1'!$D$5,TXM!L2130,"")</f>
        <v>2126</v>
      </c>
      <c r="N2130" t="str">
        <f>IFERROR(SMALL($M$5:$M$9000,ROWS($M$5:M2130)),"")</f>
        <v/>
      </c>
      <c r="P2130" t="s">
        <v>196</v>
      </c>
      <c r="Q2130" t="s">
        <v>847</v>
      </c>
      <c r="R2130">
        <v>357461</v>
      </c>
      <c r="S2130" s="388">
        <f>ROWS(R$5:R2130)</f>
        <v>2126</v>
      </c>
      <c r="T2130" s="388" t="str">
        <f>IF(_xlfn.IFNA(VLOOKUP(P2130,$AG$3:$AH$83,2,FALSE),"")='11.1'!$D$5,TXM!S2130,"")</f>
        <v/>
      </c>
      <c r="U2130" t="str">
        <f>IFERROR(SMALL($T$5:$T$9000,ROWS($T$5:T2130)),"")</f>
        <v/>
      </c>
    </row>
    <row r="2131" spans="1:21" ht="14.4" customHeight="1" x14ac:dyDescent="0.3">
      <c r="A2131" s="371" t="s">
        <v>152</v>
      </c>
      <c r="B2131" t="s">
        <v>835</v>
      </c>
      <c r="C2131" s="372">
        <v>340063</v>
      </c>
      <c r="D2131" s="388">
        <f>ROWS(C$5:C2131)</f>
        <v>2127</v>
      </c>
      <c r="E2131" s="388" t="str">
        <f>IF(_xlfn.IFNA(VLOOKUP(A2131,$AG$3:$AH$83,2,FALSE),"")='11.1'!$D$5,TXM!D2131,"")</f>
        <v/>
      </c>
      <c r="F2131" t="str">
        <f>IFERROR(SMALL($E$5:$E$9000,ROWS($E$5:E2131)),"")</f>
        <v/>
      </c>
      <c r="I2131" s="371" t="s">
        <v>26</v>
      </c>
      <c r="J2131" t="s">
        <v>837</v>
      </c>
      <c r="K2131" s="372">
        <v>1027190136</v>
      </c>
      <c r="L2131" s="388">
        <f>ROWS(K$5:K2131)</f>
        <v>2127</v>
      </c>
      <c r="M2131" s="388">
        <f>IF(_xlfn.IFNA(VLOOKUP(I2131,$AG$3:$AH$83,2,FALSE),"")='11.1'!$D$5,TXM!L2131,"")</f>
        <v>2127</v>
      </c>
      <c r="N2131" t="str">
        <f>IFERROR(SMALL($M$5:$M$9000,ROWS($M$5:M2131)),"")</f>
        <v/>
      </c>
      <c r="P2131" t="s">
        <v>196</v>
      </c>
      <c r="Q2131" t="s">
        <v>845</v>
      </c>
      <c r="R2131">
        <v>324139</v>
      </c>
      <c r="S2131" s="388">
        <f>ROWS(R$5:R2131)</f>
        <v>2127</v>
      </c>
      <c r="T2131" s="388" t="str">
        <f>IF(_xlfn.IFNA(VLOOKUP(P2131,$AG$3:$AH$83,2,FALSE),"")='11.1'!$D$5,TXM!S2131,"")</f>
        <v/>
      </c>
      <c r="U2131" t="str">
        <f>IFERROR(SMALL($T$5:$T$9000,ROWS($T$5:T2131)),"")</f>
        <v/>
      </c>
    </row>
    <row r="2132" spans="1:21" ht="14.4" customHeight="1" x14ac:dyDescent="0.3">
      <c r="A2132" s="371" t="s">
        <v>152</v>
      </c>
      <c r="B2132" t="s">
        <v>104</v>
      </c>
      <c r="C2132" s="372">
        <v>315412</v>
      </c>
      <c r="D2132" s="388">
        <f>ROWS(C$5:C2132)</f>
        <v>2128</v>
      </c>
      <c r="E2132" s="388" t="str">
        <f>IF(_xlfn.IFNA(VLOOKUP(A2132,$AG$3:$AH$83,2,FALSE),"")='11.1'!$D$5,TXM!D2132,"")</f>
        <v/>
      </c>
      <c r="F2132" t="str">
        <f>IFERROR(SMALL($E$5:$E$9000,ROWS($E$5:E2132)),"")</f>
        <v/>
      </c>
      <c r="I2132" s="371" t="s">
        <v>26</v>
      </c>
      <c r="J2132" t="s">
        <v>845</v>
      </c>
      <c r="K2132" s="372">
        <v>994795264</v>
      </c>
      <c r="L2132" s="388">
        <f>ROWS(K$5:K2132)</f>
        <v>2128</v>
      </c>
      <c r="M2132" s="388">
        <f>IF(_xlfn.IFNA(VLOOKUP(I2132,$AG$3:$AH$83,2,FALSE),"")='11.1'!$D$5,TXM!L2132,"")</f>
        <v>2128</v>
      </c>
      <c r="N2132" t="str">
        <f>IFERROR(SMALL($M$5:$M$9000,ROWS($M$5:M2132)),"")</f>
        <v/>
      </c>
      <c r="P2132" t="s">
        <v>196</v>
      </c>
      <c r="Q2132" t="s">
        <v>823</v>
      </c>
      <c r="R2132">
        <v>263139</v>
      </c>
      <c r="S2132" s="388">
        <f>ROWS(R$5:R2132)</f>
        <v>2128</v>
      </c>
      <c r="T2132" s="388" t="str">
        <f>IF(_xlfn.IFNA(VLOOKUP(P2132,$AG$3:$AH$83,2,FALSE),"")='11.1'!$D$5,TXM!S2132,"")</f>
        <v/>
      </c>
      <c r="U2132" t="str">
        <f>IFERROR(SMALL($T$5:$T$9000,ROWS($T$5:T2132)),"")</f>
        <v/>
      </c>
    </row>
    <row r="2133" spans="1:21" ht="14.4" customHeight="1" x14ac:dyDescent="0.3">
      <c r="A2133" s="371" t="s">
        <v>152</v>
      </c>
      <c r="B2133" t="s">
        <v>841</v>
      </c>
      <c r="C2133" s="372">
        <v>304672</v>
      </c>
      <c r="D2133" s="388">
        <f>ROWS(C$5:C2133)</f>
        <v>2129</v>
      </c>
      <c r="E2133" s="388" t="str">
        <f>IF(_xlfn.IFNA(VLOOKUP(A2133,$AG$3:$AH$83,2,FALSE),"")='11.1'!$D$5,TXM!D2133,"")</f>
        <v/>
      </c>
      <c r="F2133" t="str">
        <f>IFERROR(SMALL($E$5:$E$9000,ROWS($E$5:E2133)),"")</f>
        <v/>
      </c>
      <c r="I2133" s="371" t="s">
        <v>26</v>
      </c>
      <c r="J2133" t="s">
        <v>859</v>
      </c>
      <c r="K2133" s="372">
        <v>979754429</v>
      </c>
      <c r="L2133" s="388">
        <f>ROWS(K$5:K2133)</f>
        <v>2129</v>
      </c>
      <c r="M2133" s="388">
        <f>IF(_xlfn.IFNA(VLOOKUP(I2133,$AG$3:$AH$83,2,FALSE),"")='11.1'!$D$5,TXM!L2133,"")</f>
        <v>2129</v>
      </c>
      <c r="N2133" t="str">
        <f>IFERROR(SMALL($M$5:$M$9000,ROWS($M$5:M2133)),"")</f>
        <v/>
      </c>
      <c r="P2133" t="s">
        <v>196</v>
      </c>
      <c r="Q2133" t="s">
        <v>97</v>
      </c>
      <c r="R2133">
        <v>253794</v>
      </c>
      <c r="S2133" s="388">
        <f>ROWS(R$5:R2133)</f>
        <v>2129</v>
      </c>
      <c r="T2133" s="388" t="str">
        <f>IF(_xlfn.IFNA(VLOOKUP(P2133,$AG$3:$AH$83,2,FALSE),"")='11.1'!$D$5,TXM!S2133,"")</f>
        <v/>
      </c>
      <c r="U2133" t="str">
        <f>IFERROR(SMALL($T$5:$T$9000,ROWS($T$5:T2133)),"")</f>
        <v/>
      </c>
    </row>
    <row r="2134" spans="1:21" ht="14.4" customHeight="1" x14ac:dyDescent="0.3">
      <c r="A2134" s="371" t="s">
        <v>152</v>
      </c>
      <c r="B2134" t="s">
        <v>863</v>
      </c>
      <c r="C2134" s="372">
        <v>292955</v>
      </c>
      <c r="D2134" s="388">
        <f>ROWS(C$5:C2134)</f>
        <v>2130</v>
      </c>
      <c r="E2134" s="388" t="str">
        <f>IF(_xlfn.IFNA(VLOOKUP(A2134,$AG$3:$AH$83,2,FALSE),"")='11.1'!$D$5,TXM!D2134,"")</f>
        <v/>
      </c>
      <c r="F2134" t="str">
        <f>IFERROR(SMALL($E$5:$E$9000,ROWS($E$5:E2134)),"")</f>
        <v/>
      </c>
      <c r="I2134" s="371" t="s">
        <v>26</v>
      </c>
      <c r="J2134" t="s">
        <v>789</v>
      </c>
      <c r="K2134" s="372">
        <v>978914793</v>
      </c>
      <c r="L2134" s="388">
        <f>ROWS(K$5:K2134)</f>
        <v>2130</v>
      </c>
      <c r="M2134" s="388">
        <f>IF(_xlfn.IFNA(VLOOKUP(I2134,$AG$3:$AH$83,2,FALSE),"")='11.1'!$D$5,TXM!L2134,"")</f>
        <v>2130</v>
      </c>
      <c r="N2134" t="str">
        <f>IFERROR(SMALL($M$5:$M$9000,ROWS($M$5:M2134)),"")</f>
        <v/>
      </c>
      <c r="P2134" t="s">
        <v>196</v>
      </c>
      <c r="Q2134" t="s">
        <v>171</v>
      </c>
      <c r="R2134">
        <v>104273</v>
      </c>
      <c r="S2134" s="388">
        <f>ROWS(R$5:R2134)</f>
        <v>2130</v>
      </c>
      <c r="T2134" s="388" t="str">
        <f>IF(_xlfn.IFNA(VLOOKUP(P2134,$AG$3:$AH$83,2,FALSE),"")='11.1'!$D$5,TXM!S2134,"")</f>
        <v/>
      </c>
      <c r="U2134" t="str">
        <f>IFERROR(SMALL($T$5:$T$9000,ROWS($T$5:T2134)),"")</f>
        <v/>
      </c>
    </row>
    <row r="2135" spans="1:21" ht="14.4" customHeight="1" x14ac:dyDescent="0.3">
      <c r="A2135" s="371" t="s">
        <v>152</v>
      </c>
      <c r="B2135" t="s">
        <v>785</v>
      </c>
      <c r="C2135" s="372">
        <v>278775</v>
      </c>
      <c r="D2135" s="388">
        <f>ROWS(C$5:C2135)</f>
        <v>2131</v>
      </c>
      <c r="E2135" s="388" t="str">
        <f>IF(_xlfn.IFNA(VLOOKUP(A2135,$AG$3:$AH$83,2,FALSE),"")='11.1'!$D$5,TXM!D2135,"")</f>
        <v/>
      </c>
      <c r="F2135" t="str">
        <f>IFERROR(SMALL($E$5:$E$9000,ROWS($E$5:E2135)),"")</f>
        <v/>
      </c>
      <c r="I2135" s="371" t="s">
        <v>26</v>
      </c>
      <c r="J2135" t="s">
        <v>999</v>
      </c>
      <c r="K2135" s="372">
        <v>829674007</v>
      </c>
      <c r="L2135" s="388">
        <f>ROWS(K$5:K2135)</f>
        <v>2131</v>
      </c>
      <c r="M2135" s="388">
        <f>IF(_xlfn.IFNA(VLOOKUP(I2135,$AG$3:$AH$83,2,FALSE),"")='11.1'!$D$5,TXM!L2135,"")</f>
        <v>2131</v>
      </c>
      <c r="N2135" t="str">
        <f>IFERROR(SMALL($M$5:$M$9000,ROWS($M$5:M2135)),"")</f>
        <v/>
      </c>
      <c r="P2135" t="s">
        <v>196</v>
      </c>
      <c r="Q2135" t="s">
        <v>1000</v>
      </c>
      <c r="R2135">
        <v>75930</v>
      </c>
      <c r="S2135" s="388">
        <f>ROWS(R$5:R2135)</f>
        <v>2131</v>
      </c>
      <c r="T2135" s="388" t="str">
        <f>IF(_xlfn.IFNA(VLOOKUP(P2135,$AG$3:$AH$83,2,FALSE),"")='11.1'!$D$5,TXM!S2135,"")</f>
        <v/>
      </c>
      <c r="U2135" t="str">
        <f>IFERROR(SMALL($T$5:$T$9000,ROWS($T$5:T2135)),"")</f>
        <v/>
      </c>
    </row>
    <row r="2136" spans="1:21" ht="14.4" customHeight="1" x14ac:dyDescent="0.3">
      <c r="A2136" s="371" t="s">
        <v>152</v>
      </c>
      <c r="B2136" t="s">
        <v>773</v>
      </c>
      <c r="C2136" s="372">
        <v>249898</v>
      </c>
      <c r="D2136" s="388">
        <f>ROWS(C$5:C2136)</f>
        <v>2132</v>
      </c>
      <c r="E2136" s="388" t="str">
        <f>IF(_xlfn.IFNA(VLOOKUP(A2136,$AG$3:$AH$83,2,FALSE),"")='11.1'!$D$5,TXM!D2136,"")</f>
        <v/>
      </c>
      <c r="F2136" t="str">
        <f>IFERROR(SMALL($E$5:$E$9000,ROWS($E$5:E2136)),"")</f>
        <v/>
      </c>
      <c r="I2136" s="371" t="s">
        <v>26</v>
      </c>
      <c r="J2136" t="s">
        <v>825</v>
      </c>
      <c r="K2136" s="372">
        <v>758199218</v>
      </c>
      <c r="L2136" s="388">
        <f>ROWS(K$5:K2136)</f>
        <v>2132</v>
      </c>
      <c r="M2136" s="388">
        <f>IF(_xlfn.IFNA(VLOOKUP(I2136,$AG$3:$AH$83,2,FALSE),"")='11.1'!$D$5,TXM!L2136,"")</f>
        <v>2132</v>
      </c>
      <c r="N2136" t="str">
        <f>IFERROR(SMALL($M$5:$M$9000,ROWS($M$5:M2136)),"")</f>
        <v/>
      </c>
      <c r="P2136" t="s">
        <v>196</v>
      </c>
      <c r="Q2136" t="s">
        <v>990</v>
      </c>
      <c r="R2136">
        <v>57300</v>
      </c>
      <c r="S2136" s="388">
        <f>ROWS(R$5:R2136)</f>
        <v>2132</v>
      </c>
      <c r="T2136" s="388" t="str">
        <f>IF(_xlfn.IFNA(VLOOKUP(P2136,$AG$3:$AH$83,2,FALSE),"")='11.1'!$D$5,TXM!S2136,"")</f>
        <v/>
      </c>
      <c r="U2136" t="str">
        <f>IFERROR(SMALL($T$5:$T$9000,ROWS($T$5:T2136)),"")</f>
        <v/>
      </c>
    </row>
    <row r="2137" spans="1:21" ht="14.4" customHeight="1" x14ac:dyDescent="0.3">
      <c r="A2137" s="371" t="s">
        <v>152</v>
      </c>
      <c r="B2137" t="s">
        <v>789</v>
      </c>
      <c r="C2137" s="372">
        <v>217791</v>
      </c>
      <c r="D2137" s="388">
        <f>ROWS(C$5:C2137)</f>
        <v>2133</v>
      </c>
      <c r="E2137" s="388" t="str">
        <f>IF(_xlfn.IFNA(VLOOKUP(A2137,$AG$3:$AH$83,2,FALSE),"")='11.1'!$D$5,TXM!D2137,"")</f>
        <v/>
      </c>
      <c r="F2137" t="str">
        <f>IFERROR(SMALL($E$5:$E$9000,ROWS($E$5:E2137)),"")</f>
        <v/>
      </c>
      <c r="I2137" s="371" t="s">
        <v>26</v>
      </c>
      <c r="J2137" t="s">
        <v>107</v>
      </c>
      <c r="K2137" s="372">
        <v>717926429</v>
      </c>
      <c r="L2137" s="388">
        <f>ROWS(K$5:K2137)</f>
        <v>2133</v>
      </c>
      <c r="M2137" s="388">
        <f>IF(_xlfn.IFNA(VLOOKUP(I2137,$AG$3:$AH$83,2,FALSE),"")='11.1'!$D$5,TXM!L2137,"")</f>
        <v>2133</v>
      </c>
      <c r="N2137" t="str">
        <f>IFERROR(SMALL($M$5:$M$9000,ROWS($M$5:M2137)),"")</f>
        <v/>
      </c>
      <c r="P2137" t="s">
        <v>196</v>
      </c>
      <c r="Q2137" t="s">
        <v>1434</v>
      </c>
      <c r="R2137">
        <v>45642</v>
      </c>
      <c r="S2137" s="388">
        <f>ROWS(R$5:R2137)</f>
        <v>2133</v>
      </c>
      <c r="T2137" s="388" t="str">
        <f>IF(_xlfn.IFNA(VLOOKUP(P2137,$AG$3:$AH$83,2,FALSE),"")='11.1'!$D$5,TXM!S2137,"")</f>
        <v/>
      </c>
      <c r="U2137" t="str">
        <f>IFERROR(SMALL($T$5:$T$9000,ROWS($T$5:T2137)),"")</f>
        <v/>
      </c>
    </row>
    <row r="2138" spans="1:21" ht="14.4" customHeight="1" x14ac:dyDescent="0.3">
      <c r="A2138" s="371" t="s">
        <v>152</v>
      </c>
      <c r="B2138" t="s">
        <v>859</v>
      </c>
      <c r="C2138" s="372">
        <v>203298</v>
      </c>
      <c r="D2138" s="388">
        <f>ROWS(C$5:C2138)</f>
        <v>2134</v>
      </c>
      <c r="E2138" s="388" t="str">
        <f>IF(_xlfn.IFNA(VLOOKUP(A2138,$AG$3:$AH$83,2,FALSE),"")='11.1'!$D$5,TXM!D2138,"")</f>
        <v/>
      </c>
      <c r="F2138" t="str">
        <f>IFERROR(SMALL($E$5:$E$9000,ROWS($E$5:E2138)),"")</f>
        <v/>
      </c>
      <c r="I2138" s="371" t="s">
        <v>26</v>
      </c>
      <c r="J2138" t="s">
        <v>791</v>
      </c>
      <c r="K2138" s="372">
        <v>599890703</v>
      </c>
      <c r="L2138" s="388">
        <f>ROWS(K$5:K2138)</f>
        <v>2134</v>
      </c>
      <c r="M2138" s="388">
        <f>IF(_xlfn.IFNA(VLOOKUP(I2138,$AG$3:$AH$83,2,FALSE),"")='11.1'!$D$5,TXM!L2138,"")</f>
        <v>2134</v>
      </c>
      <c r="N2138" t="str">
        <f>IFERROR(SMALL($M$5:$M$9000,ROWS($M$5:M2138)),"")</f>
        <v/>
      </c>
      <c r="P2138" t="s">
        <v>196</v>
      </c>
      <c r="Q2138" t="s">
        <v>787</v>
      </c>
      <c r="R2138">
        <v>18850</v>
      </c>
      <c r="S2138" s="388">
        <f>ROWS(R$5:R2138)</f>
        <v>2134</v>
      </c>
      <c r="T2138" s="388" t="str">
        <f>IF(_xlfn.IFNA(VLOOKUP(P2138,$AG$3:$AH$83,2,FALSE),"")='11.1'!$D$5,TXM!S2138,"")</f>
        <v/>
      </c>
      <c r="U2138" t="str">
        <f>IFERROR(SMALL($T$5:$T$9000,ROWS($T$5:T2138)),"")</f>
        <v/>
      </c>
    </row>
    <row r="2139" spans="1:21" ht="14.4" customHeight="1" x14ac:dyDescent="0.3">
      <c r="A2139" s="371" t="s">
        <v>152</v>
      </c>
      <c r="B2139" t="s">
        <v>1275</v>
      </c>
      <c r="C2139" s="372">
        <v>152889</v>
      </c>
      <c r="D2139" s="388">
        <f>ROWS(C$5:C2139)</f>
        <v>2135</v>
      </c>
      <c r="E2139" s="388" t="str">
        <f>IF(_xlfn.IFNA(VLOOKUP(A2139,$AG$3:$AH$83,2,FALSE),"")='11.1'!$D$5,TXM!D2139,"")</f>
        <v/>
      </c>
      <c r="F2139" t="str">
        <f>IFERROR(SMALL($E$5:$E$9000,ROWS($E$5:E2139)),"")</f>
        <v/>
      </c>
      <c r="I2139" s="371" t="s">
        <v>26</v>
      </c>
      <c r="J2139" t="s">
        <v>990</v>
      </c>
      <c r="K2139" s="372">
        <v>492927926</v>
      </c>
      <c r="L2139" s="388">
        <f>ROWS(K$5:K2139)</f>
        <v>2135</v>
      </c>
      <c r="M2139" s="388">
        <f>IF(_xlfn.IFNA(VLOOKUP(I2139,$AG$3:$AH$83,2,FALSE),"")='11.1'!$D$5,TXM!L2139,"")</f>
        <v>2135</v>
      </c>
      <c r="N2139" t="str">
        <f>IFERROR(SMALL($M$5:$M$9000,ROWS($M$5:M2139)),"")</f>
        <v/>
      </c>
      <c r="P2139" t="s">
        <v>196</v>
      </c>
      <c r="Q2139" t="s">
        <v>821</v>
      </c>
      <c r="R2139">
        <v>15076</v>
      </c>
      <c r="S2139" s="388">
        <f>ROWS(R$5:R2139)</f>
        <v>2135</v>
      </c>
      <c r="T2139" s="388" t="str">
        <f>IF(_xlfn.IFNA(VLOOKUP(P2139,$AG$3:$AH$83,2,FALSE),"")='11.1'!$D$5,TXM!S2139,"")</f>
        <v/>
      </c>
      <c r="U2139" t="str">
        <f>IFERROR(SMALL($T$5:$T$9000,ROWS($T$5:T2139)),"")</f>
        <v/>
      </c>
    </row>
    <row r="2140" spans="1:21" ht="14.4" customHeight="1" x14ac:dyDescent="0.3">
      <c r="A2140" s="371" t="s">
        <v>152</v>
      </c>
      <c r="B2140" t="s">
        <v>1318</v>
      </c>
      <c r="C2140" s="372">
        <v>145231</v>
      </c>
      <c r="D2140" s="388">
        <f>ROWS(C$5:C2140)</f>
        <v>2136</v>
      </c>
      <c r="E2140" s="388" t="str">
        <f>IF(_xlfn.IFNA(VLOOKUP(A2140,$AG$3:$AH$83,2,FALSE),"")='11.1'!$D$5,TXM!D2140,"")</f>
        <v/>
      </c>
      <c r="F2140" t="str">
        <f>IFERROR(SMALL($E$5:$E$9000,ROWS($E$5:E2140)),"")</f>
        <v/>
      </c>
      <c r="I2140" s="371" t="s">
        <v>26</v>
      </c>
      <c r="J2140" t="s">
        <v>1441</v>
      </c>
      <c r="K2140" s="372">
        <v>437577626</v>
      </c>
      <c r="L2140" s="388">
        <f>ROWS(K$5:K2140)</f>
        <v>2136</v>
      </c>
      <c r="M2140" s="388">
        <f>IF(_xlfn.IFNA(VLOOKUP(I2140,$AG$3:$AH$83,2,FALSE),"")='11.1'!$D$5,TXM!L2140,"")</f>
        <v>2136</v>
      </c>
      <c r="N2140" t="str">
        <f>IFERROR(SMALL($M$5:$M$9000,ROWS($M$5:M2140)),"")</f>
        <v/>
      </c>
      <c r="P2140" t="s">
        <v>196</v>
      </c>
      <c r="Q2140" t="s">
        <v>1285</v>
      </c>
      <c r="R2140">
        <v>11000</v>
      </c>
      <c r="S2140" s="388">
        <f>ROWS(R$5:R2140)</f>
        <v>2136</v>
      </c>
      <c r="T2140" s="388" t="str">
        <f>IF(_xlfn.IFNA(VLOOKUP(P2140,$AG$3:$AH$83,2,FALSE),"")='11.1'!$D$5,TXM!S2140,"")</f>
        <v/>
      </c>
      <c r="U2140" t="str">
        <f>IFERROR(SMALL($T$5:$T$9000,ROWS($T$5:T2140)),"")</f>
        <v/>
      </c>
    </row>
    <row r="2141" spans="1:21" ht="14.4" customHeight="1" x14ac:dyDescent="0.3">
      <c r="A2141" s="371" t="s">
        <v>152</v>
      </c>
      <c r="B2141" t="s">
        <v>107</v>
      </c>
      <c r="C2141" s="372">
        <v>137344</v>
      </c>
      <c r="D2141" s="388">
        <f>ROWS(C$5:C2141)</f>
        <v>2137</v>
      </c>
      <c r="E2141" s="388" t="str">
        <f>IF(_xlfn.IFNA(VLOOKUP(A2141,$AG$3:$AH$83,2,FALSE),"")='11.1'!$D$5,TXM!D2141,"")</f>
        <v/>
      </c>
      <c r="F2141" t="str">
        <f>IFERROR(SMALL($E$5:$E$9000,ROWS($E$5:E2141)),"")</f>
        <v/>
      </c>
      <c r="I2141" s="371" t="s">
        <v>26</v>
      </c>
      <c r="J2141" t="s">
        <v>811</v>
      </c>
      <c r="K2141" s="372">
        <v>425360092</v>
      </c>
      <c r="L2141" s="388">
        <f>ROWS(K$5:K2141)</f>
        <v>2137</v>
      </c>
      <c r="M2141" s="388">
        <f>IF(_xlfn.IFNA(VLOOKUP(I2141,$AG$3:$AH$83,2,FALSE),"")='11.1'!$D$5,TXM!L2141,"")</f>
        <v>2137</v>
      </c>
      <c r="N2141" t="str">
        <f>IFERROR(SMALL($M$5:$M$9000,ROWS($M$5:M2141)),"")</f>
        <v/>
      </c>
      <c r="P2141" t="s">
        <v>196</v>
      </c>
      <c r="Q2141" t="s">
        <v>859</v>
      </c>
      <c r="R2141">
        <v>6278</v>
      </c>
      <c r="S2141" s="388">
        <f>ROWS(R$5:R2141)</f>
        <v>2137</v>
      </c>
      <c r="T2141" s="388" t="str">
        <f>IF(_xlfn.IFNA(VLOOKUP(P2141,$AG$3:$AH$83,2,FALSE),"")='11.1'!$D$5,TXM!S2141,"")</f>
        <v/>
      </c>
      <c r="U2141" t="str">
        <f>IFERROR(SMALL($T$5:$T$9000,ROWS($T$5:T2141)),"")</f>
        <v/>
      </c>
    </row>
    <row r="2142" spans="1:21" ht="14.4" customHeight="1" x14ac:dyDescent="0.3">
      <c r="A2142" s="371" t="s">
        <v>152</v>
      </c>
      <c r="B2142" t="s">
        <v>1001</v>
      </c>
      <c r="C2142" s="372">
        <v>96686</v>
      </c>
      <c r="D2142" s="388">
        <f>ROWS(C$5:C2142)</f>
        <v>2138</v>
      </c>
      <c r="E2142" s="388" t="str">
        <f>IF(_xlfn.IFNA(VLOOKUP(A2142,$AG$3:$AH$83,2,FALSE),"")='11.1'!$D$5,TXM!D2142,"")</f>
        <v/>
      </c>
      <c r="F2142" t="str">
        <f>IFERROR(SMALL($E$5:$E$9000,ROWS($E$5:E2142)),"")</f>
        <v/>
      </c>
      <c r="I2142" s="371" t="s">
        <v>26</v>
      </c>
      <c r="J2142" t="s">
        <v>793</v>
      </c>
      <c r="K2142" s="372">
        <v>394983060</v>
      </c>
      <c r="L2142" s="388">
        <f>ROWS(K$5:K2142)</f>
        <v>2138</v>
      </c>
      <c r="M2142" s="388">
        <f>IF(_xlfn.IFNA(VLOOKUP(I2142,$AG$3:$AH$83,2,FALSE),"")='11.1'!$D$5,TXM!L2142,"")</f>
        <v>2138</v>
      </c>
      <c r="N2142" t="str">
        <f>IFERROR(SMALL($M$5:$M$9000,ROWS($M$5:M2142)),"")</f>
        <v/>
      </c>
      <c r="P2142" t="s">
        <v>196</v>
      </c>
      <c r="Q2142" t="s">
        <v>172</v>
      </c>
      <c r="R2142">
        <v>2065</v>
      </c>
      <c r="S2142" s="388">
        <f>ROWS(R$5:R2142)</f>
        <v>2138</v>
      </c>
      <c r="T2142" s="388" t="str">
        <f>IF(_xlfn.IFNA(VLOOKUP(P2142,$AG$3:$AH$83,2,FALSE),"")='11.1'!$D$5,TXM!S2142,"")</f>
        <v/>
      </c>
      <c r="U2142" t="str">
        <f>IFERROR(SMALL($T$5:$T$9000,ROWS($T$5:T2142)),"")</f>
        <v/>
      </c>
    </row>
    <row r="2143" spans="1:21" ht="14.4" customHeight="1" x14ac:dyDescent="0.3">
      <c r="A2143" s="371" t="s">
        <v>152</v>
      </c>
      <c r="B2143" t="s">
        <v>106</v>
      </c>
      <c r="C2143" s="372">
        <v>69598</v>
      </c>
      <c r="D2143" s="388">
        <f>ROWS(C$5:C2143)</f>
        <v>2139</v>
      </c>
      <c r="E2143" s="388" t="str">
        <f>IF(_xlfn.IFNA(VLOOKUP(A2143,$AG$3:$AH$83,2,FALSE),"")='11.1'!$D$5,TXM!D2143,"")</f>
        <v/>
      </c>
      <c r="F2143" t="str">
        <f>IFERROR(SMALL($E$5:$E$9000,ROWS($E$5:E2143)),"")</f>
        <v/>
      </c>
      <c r="I2143" s="371" t="s">
        <v>26</v>
      </c>
      <c r="J2143" t="s">
        <v>1252</v>
      </c>
      <c r="K2143" s="372">
        <v>382874508</v>
      </c>
      <c r="L2143" s="388">
        <f>ROWS(K$5:K2143)</f>
        <v>2139</v>
      </c>
      <c r="M2143" s="388">
        <f>IF(_xlfn.IFNA(VLOOKUP(I2143,$AG$3:$AH$83,2,FALSE),"")='11.1'!$D$5,TXM!L2143,"")</f>
        <v>2139</v>
      </c>
      <c r="N2143" t="str">
        <f>IFERROR(SMALL($M$5:$M$9000,ROWS($M$5:M2143)),"")</f>
        <v/>
      </c>
      <c r="P2143" t="s">
        <v>196</v>
      </c>
      <c r="Q2143" t="s">
        <v>1318</v>
      </c>
      <c r="R2143">
        <v>2000</v>
      </c>
      <c r="S2143" s="388">
        <f>ROWS(R$5:R2143)</f>
        <v>2139</v>
      </c>
      <c r="T2143" s="388" t="str">
        <f>IF(_xlfn.IFNA(VLOOKUP(P2143,$AG$3:$AH$83,2,FALSE),"")='11.1'!$D$5,TXM!S2143,"")</f>
        <v/>
      </c>
      <c r="U2143" t="str">
        <f>IFERROR(SMALL($T$5:$T$9000,ROWS($T$5:T2143)),"")</f>
        <v/>
      </c>
    </row>
    <row r="2144" spans="1:21" ht="14.4" customHeight="1" x14ac:dyDescent="0.3">
      <c r="A2144" s="371" t="s">
        <v>152</v>
      </c>
      <c r="B2144" t="s">
        <v>94</v>
      </c>
      <c r="C2144" s="372">
        <v>18919</v>
      </c>
      <c r="D2144" s="388">
        <f>ROWS(C$5:C2144)</f>
        <v>2140</v>
      </c>
      <c r="E2144" s="388" t="str">
        <f>IF(_xlfn.IFNA(VLOOKUP(A2144,$AG$3:$AH$83,2,FALSE),"")='11.1'!$D$5,TXM!D2144,"")</f>
        <v/>
      </c>
      <c r="F2144" t="str">
        <f>IFERROR(SMALL($E$5:$E$9000,ROWS($E$5:E2144)),"")</f>
        <v/>
      </c>
      <c r="I2144" s="371" t="s">
        <v>26</v>
      </c>
      <c r="J2144" t="s">
        <v>779</v>
      </c>
      <c r="K2144" s="372">
        <v>360534406</v>
      </c>
      <c r="L2144" s="388">
        <f>ROWS(K$5:K2144)</f>
        <v>2140</v>
      </c>
      <c r="M2144" s="388">
        <f>IF(_xlfn.IFNA(VLOOKUP(I2144,$AG$3:$AH$83,2,FALSE),"")='11.1'!$D$5,TXM!L2144,"")</f>
        <v>2140</v>
      </c>
      <c r="N2144" t="str">
        <f>IFERROR(SMALL($M$5:$M$9000,ROWS($M$5:M2144)),"")</f>
        <v/>
      </c>
      <c r="P2144" t="s">
        <v>196</v>
      </c>
      <c r="Q2144" t="s">
        <v>1006</v>
      </c>
      <c r="R2144">
        <v>1403</v>
      </c>
      <c r="S2144" s="388">
        <f>ROWS(R$5:R2144)</f>
        <v>2140</v>
      </c>
      <c r="T2144" s="388" t="str">
        <f>IF(_xlfn.IFNA(VLOOKUP(P2144,$AG$3:$AH$83,2,FALSE),"")='11.1'!$D$5,TXM!S2144,"")</f>
        <v/>
      </c>
      <c r="U2144" t="str">
        <f>IFERROR(SMALL($T$5:$T$9000,ROWS($T$5:T2144)),"")</f>
        <v/>
      </c>
    </row>
    <row r="2145" spans="1:21" ht="14.4" customHeight="1" x14ac:dyDescent="0.3">
      <c r="A2145" s="371" t="s">
        <v>152</v>
      </c>
      <c r="B2145" t="s">
        <v>837</v>
      </c>
      <c r="C2145" s="372">
        <v>18695</v>
      </c>
      <c r="D2145" s="388">
        <f>ROWS(C$5:C2145)</f>
        <v>2141</v>
      </c>
      <c r="E2145" s="388" t="str">
        <f>IF(_xlfn.IFNA(VLOOKUP(A2145,$AG$3:$AH$83,2,FALSE),"")='11.1'!$D$5,TXM!D2145,"")</f>
        <v/>
      </c>
      <c r="F2145" t="str">
        <f>IFERROR(SMALL($E$5:$E$9000,ROWS($E$5:E2145)),"")</f>
        <v/>
      </c>
      <c r="I2145" s="371" t="s">
        <v>26</v>
      </c>
      <c r="J2145" t="s">
        <v>783</v>
      </c>
      <c r="K2145" s="372">
        <v>337299957</v>
      </c>
      <c r="L2145" s="388">
        <f>ROWS(K$5:K2145)</f>
        <v>2141</v>
      </c>
      <c r="M2145" s="388">
        <f>IF(_xlfn.IFNA(VLOOKUP(I2145,$AG$3:$AH$83,2,FALSE),"")='11.1'!$D$5,TXM!L2145,"")</f>
        <v>2141</v>
      </c>
      <c r="N2145" t="str">
        <f>IFERROR(SMALL($M$5:$M$9000,ROWS($M$5:M2145)),"")</f>
        <v/>
      </c>
      <c r="P2145" t="s">
        <v>196</v>
      </c>
      <c r="Q2145" t="s">
        <v>825</v>
      </c>
      <c r="R2145">
        <v>1178</v>
      </c>
      <c r="S2145" s="388">
        <f>ROWS(R$5:R2145)</f>
        <v>2141</v>
      </c>
      <c r="T2145" s="388" t="str">
        <f>IF(_xlfn.IFNA(VLOOKUP(P2145,$AG$3:$AH$83,2,FALSE),"")='11.1'!$D$5,TXM!S2145,"")</f>
        <v/>
      </c>
      <c r="U2145" t="str">
        <f>IFERROR(SMALL($T$5:$T$9000,ROWS($T$5:T2145)),"")</f>
        <v/>
      </c>
    </row>
    <row r="2146" spans="1:21" ht="14.4" customHeight="1" x14ac:dyDescent="0.3">
      <c r="A2146" s="371" t="s">
        <v>152</v>
      </c>
      <c r="B2146" t="s">
        <v>95</v>
      </c>
      <c r="C2146" s="372">
        <v>1915</v>
      </c>
      <c r="D2146" s="388">
        <f>ROWS(C$5:C2146)</f>
        <v>2142</v>
      </c>
      <c r="E2146" s="388" t="str">
        <f>IF(_xlfn.IFNA(VLOOKUP(A2146,$AG$3:$AH$83,2,FALSE),"")='11.1'!$D$5,TXM!D2146,"")</f>
        <v/>
      </c>
      <c r="F2146" t="str">
        <f>IFERROR(SMALL($E$5:$E$9000,ROWS($E$5:E2146)),"")</f>
        <v/>
      </c>
      <c r="I2146" s="371" t="s">
        <v>26</v>
      </c>
      <c r="J2146" t="s">
        <v>1332</v>
      </c>
      <c r="K2146" s="372">
        <v>328115938</v>
      </c>
      <c r="L2146" s="388">
        <f>ROWS(K$5:K2146)</f>
        <v>2142</v>
      </c>
      <c r="M2146" s="388">
        <f>IF(_xlfn.IFNA(VLOOKUP(I2146,$AG$3:$AH$83,2,FALSE),"")='11.1'!$D$5,TXM!L2146,"")</f>
        <v>2142</v>
      </c>
      <c r="N2146" t="str">
        <f>IFERROR(SMALL($M$5:$M$9000,ROWS($M$5:M2146)),"")</f>
        <v/>
      </c>
      <c r="P2146" t="s">
        <v>196</v>
      </c>
      <c r="Q2146" t="s">
        <v>861</v>
      </c>
      <c r="R2146">
        <v>1145</v>
      </c>
      <c r="S2146" s="388">
        <f>ROWS(R$5:R2146)</f>
        <v>2142</v>
      </c>
      <c r="T2146" s="388" t="str">
        <f>IF(_xlfn.IFNA(VLOOKUP(P2146,$AG$3:$AH$83,2,FALSE),"")='11.1'!$D$5,TXM!S2146,"")</f>
        <v/>
      </c>
      <c r="U2146" t="str">
        <f>IFERROR(SMALL($T$5:$T$9000,ROWS($T$5:T2146)),"")</f>
        <v/>
      </c>
    </row>
    <row r="2147" spans="1:21" ht="14.4" customHeight="1" x14ac:dyDescent="0.3">
      <c r="A2147" s="371" t="s">
        <v>196</v>
      </c>
      <c r="B2147" t="s">
        <v>783</v>
      </c>
      <c r="C2147" s="372">
        <v>7781476735</v>
      </c>
      <c r="D2147" s="388">
        <f>ROWS(C$5:C2147)</f>
        <v>2143</v>
      </c>
      <c r="E2147" s="388" t="str">
        <f>IF(_xlfn.IFNA(VLOOKUP(A2147,$AG$3:$AH$83,2,FALSE),"")='11.1'!$D$5,TXM!D2147,"")</f>
        <v/>
      </c>
      <c r="F2147" t="str">
        <f>IFERROR(SMALL($E$5:$E$9000,ROWS($E$5:E2147)),"")</f>
        <v/>
      </c>
      <c r="I2147" s="371" t="s">
        <v>26</v>
      </c>
      <c r="J2147" t="s">
        <v>815</v>
      </c>
      <c r="K2147" s="372">
        <v>310329488</v>
      </c>
      <c r="L2147" s="388">
        <f>ROWS(K$5:K2147)</f>
        <v>2143</v>
      </c>
      <c r="M2147" s="388">
        <f>IF(_xlfn.IFNA(VLOOKUP(I2147,$AG$3:$AH$83,2,FALSE),"")='11.1'!$D$5,TXM!L2147,"")</f>
        <v>2143</v>
      </c>
      <c r="N2147" t="str">
        <f>IFERROR(SMALL($M$5:$M$9000,ROWS($M$5:M2147)),"")</f>
        <v/>
      </c>
      <c r="P2147" t="s">
        <v>196</v>
      </c>
      <c r="Q2147" t="s">
        <v>843</v>
      </c>
      <c r="R2147">
        <v>535</v>
      </c>
      <c r="S2147" s="388">
        <f>ROWS(R$5:R2147)</f>
        <v>2143</v>
      </c>
      <c r="T2147" s="388" t="str">
        <f>IF(_xlfn.IFNA(VLOOKUP(P2147,$AG$3:$AH$83,2,FALSE),"")='11.1'!$D$5,TXM!S2147,"")</f>
        <v/>
      </c>
      <c r="U2147" t="str">
        <f>IFERROR(SMALL($T$5:$T$9000,ROWS($T$5:T2147)),"")</f>
        <v/>
      </c>
    </row>
    <row r="2148" spans="1:21" ht="14.4" customHeight="1" x14ac:dyDescent="0.3">
      <c r="A2148" s="371" t="s">
        <v>196</v>
      </c>
      <c r="B2148" t="s">
        <v>1000</v>
      </c>
      <c r="C2148" s="372">
        <v>660988250</v>
      </c>
      <c r="D2148" s="388">
        <f>ROWS(C$5:C2148)</f>
        <v>2144</v>
      </c>
      <c r="E2148" s="388" t="str">
        <f>IF(_xlfn.IFNA(VLOOKUP(A2148,$AG$3:$AH$83,2,FALSE),"")='11.1'!$D$5,TXM!D2148,"")</f>
        <v/>
      </c>
      <c r="F2148" t="str">
        <f>IFERROR(SMALL($E$5:$E$9000,ROWS($E$5:E2148)),"")</f>
        <v/>
      </c>
      <c r="I2148" s="371" t="s">
        <v>26</v>
      </c>
      <c r="J2148" t="s">
        <v>94</v>
      </c>
      <c r="K2148" s="372">
        <v>300130887</v>
      </c>
      <c r="L2148" s="388">
        <f>ROWS(K$5:K2148)</f>
        <v>2144</v>
      </c>
      <c r="M2148" s="388">
        <f>IF(_xlfn.IFNA(VLOOKUP(I2148,$AG$3:$AH$83,2,FALSE),"")='11.1'!$D$5,TXM!L2148,"")</f>
        <v>2144</v>
      </c>
      <c r="N2148" t="str">
        <f>IFERROR(SMALL($M$5:$M$9000,ROWS($M$5:M2148)),"")</f>
        <v/>
      </c>
      <c r="P2148" t="s">
        <v>196</v>
      </c>
      <c r="Q2148" t="s">
        <v>815</v>
      </c>
      <c r="R2148">
        <v>200</v>
      </c>
      <c r="S2148" s="388">
        <f>ROWS(R$5:R2148)</f>
        <v>2144</v>
      </c>
      <c r="T2148" s="388" t="str">
        <f>IF(_xlfn.IFNA(VLOOKUP(P2148,$AG$3:$AH$83,2,FALSE),"")='11.1'!$D$5,TXM!S2148,"")</f>
        <v/>
      </c>
      <c r="U2148" t="str">
        <f>IFERROR(SMALL($T$5:$T$9000,ROWS($T$5:T2148)),"")</f>
        <v/>
      </c>
    </row>
    <row r="2149" spans="1:21" ht="14.4" customHeight="1" x14ac:dyDescent="0.3">
      <c r="A2149" s="371" t="s">
        <v>196</v>
      </c>
      <c r="B2149" t="s">
        <v>996</v>
      </c>
      <c r="C2149" s="372">
        <v>392581379</v>
      </c>
      <c r="D2149" s="388">
        <f>ROWS(C$5:C2149)</f>
        <v>2145</v>
      </c>
      <c r="E2149" s="388" t="str">
        <f>IF(_xlfn.IFNA(VLOOKUP(A2149,$AG$3:$AH$83,2,FALSE),"")='11.1'!$D$5,TXM!D2149,"")</f>
        <v/>
      </c>
      <c r="F2149" t="str">
        <f>IFERROR(SMALL($E$5:$E$9000,ROWS($E$5:E2149)),"")</f>
        <v/>
      </c>
      <c r="I2149" s="371" t="s">
        <v>26</v>
      </c>
      <c r="J2149" t="s">
        <v>813</v>
      </c>
      <c r="K2149" s="372">
        <v>294830941</v>
      </c>
      <c r="L2149" s="388">
        <f>ROWS(K$5:K2149)</f>
        <v>2145</v>
      </c>
      <c r="M2149" s="388">
        <f>IF(_xlfn.IFNA(VLOOKUP(I2149,$AG$3:$AH$83,2,FALSE),"")='11.1'!$D$5,TXM!L2149,"")</f>
        <v>2145</v>
      </c>
      <c r="N2149" t="str">
        <f>IFERROR(SMALL($M$5:$M$9000,ROWS($M$5:M2149)),"")</f>
        <v/>
      </c>
      <c r="P2149" t="s">
        <v>61</v>
      </c>
      <c r="Q2149" t="s">
        <v>849</v>
      </c>
      <c r="R2149">
        <v>725318</v>
      </c>
      <c r="S2149" s="388">
        <f>ROWS(R$5:R2149)</f>
        <v>2145</v>
      </c>
      <c r="T2149" s="388" t="str">
        <f>IF(_xlfn.IFNA(VLOOKUP(P2149,$AG$3:$AH$83,2,FALSE),"")='11.1'!$D$5,TXM!S2149,"")</f>
        <v/>
      </c>
      <c r="U2149" t="str">
        <f>IFERROR(SMALL($T$5:$T$9000,ROWS($T$5:T2149)),"")</f>
        <v/>
      </c>
    </row>
    <row r="2150" spans="1:21" ht="14.4" customHeight="1" x14ac:dyDescent="0.3">
      <c r="A2150" s="371" t="s">
        <v>196</v>
      </c>
      <c r="B2150" t="s">
        <v>787</v>
      </c>
      <c r="C2150" s="372">
        <v>357767438</v>
      </c>
      <c r="D2150" s="388">
        <f>ROWS(C$5:C2150)</f>
        <v>2146</v>
      </c>
      <c r="E2150" s="388" t="str">
        <f>IF(_xlfn.IFNA(VLOOKUP(A2150,$AG$3:$AH$83,2,FALSE),"")='11.1'!$D$5,TXM!D2150,"")</f>
        <v/>
      </c>
      <c r="F2150" t="str">
        <f>IFERROR(SMALL($E$5:$E$9000,ROWS($E$5:E2150)),"")</f>
        <v/>
      </c>
      <c r="I2150" s="371" t="s">
        <v>26</v>
      </c>
      <c r="J2150" t="s">
        <v>847</v>
      </c>
      <c r="K2150" s="372">
        <v>258445132</v>
      </c>
      <c r="L2150" s="388">
        <f>ROWS(K$5:K2150)</f>
        <v>2146</v>
      </c>
      <c r="M2150" s="388">
        <f>IF(_xlfn.IFNA(VLOOKUP(I2150,$AG$3:$AH$83,2,FALSE),"")='11.1'!$D$5,TXM!L2150,"")</f>
        <v>2146</v>
      </c>
      <c r="N2150" t="str">
        <f>IFERROR(SMALL($M$5:$M$9000,ROWS($M$5:M2150)),"")</f>
        <v/>
      </c>
      <c r="P2150" t="s">
        <v>83</v>
      </c>
      <c r="Q2150" t="s">
        <v>1265</v>
      </c>
      <c r="R2150">
        <v>1001795</v>
      </c>
      <c r="S2150" s="388">
        <f>ROWS(R$5:R2150)</f>
        <v>2146</v>
      </c>
      <c r="T2150" s="388" t="str">
        <f>IF(_xlfn.IFNA(VLOOKUP(P2150,$AG$3:$AH$83,2,FALSE),"")='11.1'!$D$5,TXM!S2150,"")</f>
        <v/>
      </c>
      <c r="U2150" t="str">
        <f>IFERROR(SMALL($T$5:$T$9000,ROWS($T$5:T2150)),"")</f>
        <v/>
      </c>
    </row>
    <row r="2151" spans="1:21" ht="14.4" customHeight="1" x14ac:dyDescent="0.3">
      <c r="A2151" s="371" t="s">
        <v>196</v>
      </c>
      <c r="B2151" t="s">
        <v>785</v>
      </c>
      <c r="C2151" s="372">
        <v>194066820</v>
      </c>
      <c r="D2151" s="388">
        <f>ROWS(C$5:C2151)</f>
        <v>2147</v>
      </c>
      <c r="E2151" s="388" t="str">
        <f>IF(_xlfn.IFNA(VLOOKUP(A2151,$AG$3:$AH$83,2,FALSE),"")='11.1'!$D$5,TXM!D2151,"")</f>
        <v/>
      </c>
      <c r="F2151" t="str">
        <f>IFERROR(SMALL($E$5:$E$9000,ROWS($E$5:E2151)),"")</f>
        <v/>
      </c>
      <c r="I2151" s="371" t="s">
        <v>26</v>
      </c>
      <c r="J2151" t="s">
        <v>855</v>
      </c>
      <c r="K2151" s="372">
        <v>256310008</v>
      </c>
      <c r="L2151" s="388">
        <f>ROWS(K$5:K2151)</f>
        <v>2147</v>
      </c>
      <c r="M2151" s="388">
        <f>IF(_xlfn.IFNA(VLOOKUP(I2151,$AG$3:$AH$83,2,FALSE),"")='11.1'!$D$5,TXM!L2151,"")</f>
        <v>2147</v>
      </c>
      <c r="N2151" t="str">
        <f>IFERROR(SMALL($M$5:$M$9000,ROWS($M$5:M2151)),"")</f>
        <v/>
      </c>
      <c r="P2151" t="s">
        <v>83</v>
      </c>
      <c r="Q2151" t="s">
        <v>1275</v>
      </c>
      <c r="R2151">
        <v>897498</v>
      </c>
      <c r="S2151" s="388">
        <f>ROWS(R$5:R2151)</f>
        <v>2147</v>
      </c>
      <c r="T2151" s="388" t="str">
        <f>IF(_xlfn.IFNA(VLOOKUP(P2151,$AG$3:$AH$83,2,FALSE),"")='11.1'!$D$5,TXM!S2151,"")</f>
        <v/>
      </c>
      <c r="U2151" t="str">
        <f>IFERROR(SMALL($T$5:$T$9000,ROWS($T$5:T2151)),"")</f>
        <v/>
      </c>
    </row>
    <row r="2152" spans="1:21" ht="14.4" customHeight="1" x14ac:dyDescent="0.3">
      <c r="A2152" s="371" t="s">
        <v>196</v>
      </c>
      <c r="B2152" t="s">
        <v>999</v>
      </c>
      <c r="C2152" s="372">
        <v>177276714</v>
      </c>
      <c r="D2152" s="388">
        <f>ROWS(C$5:C2152)</f>
        <v>2148</v>
      </c>
      <c r="E2152" s="388" t="str">
        <f>IF(_xlfn.IFNA(VLOOKUP(A2152,$AG$3:$AH$83,2,FALSE),"")='11.1'!$D$5,TXM!D2152,"")</f>
        <v/>
      </c>
      <c r="F2152" t="str">
        <f>IFERROR(SMALL($E$5:$E$9000,ROWS($E$5:E2152)),"")</f>
        <v/>
      </c>
      <c r="I2152" s="371" t="s">
        <v>26</v>
      </c>
      <c r="J2152" t="s">
        <v>829</v>
      </c>
      <c r="K2152" s="372">
        <v>249756066</v>
      </c>
      <c r="L2152" s="388">
        <f>ROWS(K$5:K2152)</f>
        <v>2148</v>
      </c>
      <c r="M2152" s="388">
        <f>IF(_xlfn.IFNA(VLOOKUP(I2152,$AG$3:$AH$83,2,FALSE),"")='11.1'!$D$5,TXM!L2152,"")</f>
        <v>2148</v>
      </c>
      <c r="N2152" t="str">
        <f>IFERROR(SMALL($M$5:$M$9000,ROWS($M$5:M2152)),"")</f>
        <v/>
      </c>
      <c r="P2152" t="s">
        <v>83</v>
      </c>
      <c r="Q2152" t="s">
        <v>1000</v>
      </c>
      <c r="R2152">
        <v>550448</v>
      </c>
      <c r="S2152" s="388">
        <f>ROWS(R$5:R2152)</f>
        <v>2148</v>
      </c>
      <c r="T2152" s="388" t="str">
        <f>IF(_xlfn.IFNA(VLOOKUP(P2152,$AG$3:$AH$83,2,FALSE),"")='11.1'!$D$5,TXM!S2152,"")</f>
        <v/>
      </c>
      <c r="U2152" t="str">
        <f>IFERROR(SMALL($T$5:$T$9000,ROWS($T$5:T2152)),"")</f>
        <v/>
      </c>
    </row>
    <row r="2153" spans="1:21" ht="14.4" customHeight="1" x14ac:dyDescent="0.3">
      <c r="A2153" s="371" t="s">
        <v>196</v>
      </c>
      <c r="B2153" t="s">
        <v>1005</v>
      </c>
      <c r="C2153" s="372">
        <v>99983861</v>
      </c>
      <c r="D2153" s="388">
        <f>ROWS(C$5:C2153)</f>
        <v>2149</v>
      </c>
      <c r="E2153" s="388" t="str">
        <f>IF(_xlfn.IFNA(VLOOKUP(A2153,$AG$3:$AH$83,2,FALSE),"")='11.1'!$D$5,TXM!D2153,"")</f>
        <v/>
      </c>
      <c r="F2153" t="str">
        <f>IFERROR(SMALL($E$5:$E$9000,ROWS($E$5:E2153)),"")</f>
        <v/>
      </c>
      <c r="I2153" s="371" t="s">
        <v>26</v>
      </c>
      <c r="J2153" t="s">
        <v>857</v>
      </c>
      <c r="K2153" s="372">
        <v>241792366</v>
      </c>
      <c r="L2153" s="388">
        <f>ROWS(K$5:K2153)</f>
        <v>2149</v>
      </c>
      <c r="M2153" s="388">
        <f>IF(_xlfn.IFNA(VLOOKUP(I2153,$AG$3:$AH$83,2,FALSE),"")='11.1'!$D$5,TXM!L2153,"")</f>
        <v>2149</v>
      </c>
      <c r="N2153" t="str">
        <f>IFERROR(SMALL($M$5:$M$9000,ROWS($M$5:M2153)),"")</f>
        <v/>
      </c>
      <c r="P2153" t="s">
        <v>83</v>
      </c>
      <c r="Q2153" t="s">
        <v>863</v>
      </c>
      <c r="R2153">
        <v>519197</v>
      </c>
      <c r="S2153" s="388">
        <f>ROWS(R$5:R2153)</f>
        <v>2149</v>
      </c>
      <c r="T2153" s="388" t="str">
        <f>IF(_xlfn.IFNA(VLOOKUP(P2153,$AG$3:$AH$83,2,FALSE),"")='11.1'!$D$5,TXM!S2153,"")</f>
        <v/>
      </c>
      <c r="U2153" t="str">
        <f>IFERROR(SMALL($T$5:$T$9000,ROWS($T$5:T2153)),"")</f>
        <v/>
      </c>
    </row>
    <row r="2154" spans="1:21" ht="14.4" customHeight="1" x14ac:dyDescent="0.3">
      <c r="A2154" s="371" t="s">
        <v>196</v>
      </c>
      <c r="B2154" t="s">
        <v>779</v>
      </c>
      <c r="C2154" s="372">
        <v>73943095</v>
      </c>
      <c r="D2154" s="388">
        <f>ROWS(C$5:C2154)</f>
        <v>2150</v>
      </c>
      <c r="E2154" s="388" t="str">
        <f>IF(_xlfn.IFNA(VLOOKUP(A2154,$AG$3:$AH$83,2,FALSE),"")='11.1'!$D$5,TXM!D2154,"")</f>
        <v/>
      </c>
      <c r="F2154" t="str">
        <f>IFERROR(SMALL($E$5:$E$9000,ROWS($E$5:E2154)),"")</f>
        <v/>
      </c>
      <c r="I2154" s="371" t="s">
        <v>26</v>
      </c>
      <c r="J2154" t="s">
        <v>95</v>
      </c>
      <c r="K2154" s="372">
        <v>239868540</v>
      </c>
      <c r="L2154" s="388">
        <f>ROWS(K$5:K2154)</f>
        <v>2150</v>
      </c>
      <c r="M2154" s="388">
        <f>IF(_xlfn.IFNA(VLOOKUP(I2154,$AG$3:$AH$83,2,FALSE),"")='11.1'!$D$5,TXM!L2154,"")</f>
        <v>2150</v>
      </c>
      <c r="N2154" t="str">
        <f>IFERROR(SMALL($M$5:$M$9000,ROWS($M$5:M2154)),"")</f>
        <v/>
      </c>
      <c r="P2154" t="s">
        <v>83</v>
      </c>
      <c r="Q2154" t="s">
        <v>867</v>
      </c>
      <c r="R2154">
        <v>513000</v>
      </c>
      <c r="S2154" s="388">
        <f>ROWS(R$5:R2154)</f>
        <v>2150</v>
      </c>
      <c r="T2154" s="388" t="str">
        <f>IF(_xlfn.IFNA(VLOOKUP(P2154,$AG$3:$AH$83,2,FALSE),"")='11.1'!$D$5,TXM!S2154,"")</f>
        <v/>
      </c>
      <c r="U2154" t="str">
        <f>IFERROR(SMALL($T$5:$T$9000,ROWS($T$5:T2154)),"")</f>
        <v/>
      </c>
    </row>
    <row r="2155" spans="1:21" ht="14.4" customHeight="1" x14ac:dyDescent="0.3">
      <c r="A2155" s="371" t="s">
        <v>196</v>
      </c>
      <c r="B2155" t="s">
        <v>849</v>
      </c>
      <c r="C2155" s="372">
        <v>39312636</v>
      </c>
      <c r="D2155" s="388">
        <f>ROWS(C$5:C2155)</f>
        <v>2151</v>
      </c>
      <c r="E2155" s="388" t="str">
        <f>IF(_xlfn.IFNA(VLOOKUP(A2155,$AG$3:$AH$83,2,FALSE),"")='11.1'!$D$5,TXM!D2155,"")</f>
        <v/>
      </c>
      <c r="F2155" t="str">
        <f>IFERROR(SMALL($E$5:$E$9000,ROWS($E$5:E2155)),"")</f>
        <v/>
      </c>
      <c r="I2155" s="371" t="s">
        <v>26</v>
      </c>
      <c r="J2155" t="s">
        <v>96</v>
      </c>
      <c r="K2155" s="372">
        <v>197798394</v>
      </c>
      <c r="L2155" s="388">
        <f>ROWS(K$5:K2155)</f>
        <v>2151</v>
      </c>
      <c r="M2155" s="388">
        <f>IF(_xlfn.IFNA(VLOOKUP(I2155,$AG$3:$AH$83,2,FALSE),"")='11.1'!$D$5,TXM!L2155,"")</f>
        <v>2151</v>
      </c>
      <c r="N2155" t="str">
        <f>IFERROR(SMALL($M$5:$M$9000,ROWS($M$5:M2155)),"")</f>
        <v/>
      </c>
      <c r="P2155" t="s">
        <v>83</v>
      </c>
      <c r="Q2155" t="s">
        <v>999</v>
      </c>
      <c r="R2155">
        <v>332875</v>
      </c>
      <c r="S2155" s="388">
        <f>ROWS(R$5:R2155)</f>
        <v>2151</v>
      </c>
      <c r="T2155" s="388" t="str">
        <f>IF(_xlfn.IFNA(VLOOKUP(P2155,$AG$3:$AH$83,2,FALSE),"")='11.1'!$D$5,TXM!S2155,"")</f>
        <v/>
      </c>
      <c r="U2155" t="str">
        <f>IFERROR(SMALL($T$5:$T$9000,ROWS($T$5:T2155)),"")</f>
        <v/>
      </c>
    </row>
    <row r="2156" spans="1:21" ht="14.4" customHeight="1" x14ac:dyDescent="0.3">
      <c r="A2156" s="371" t="s">
        <v>196</v>
      </c>
      <c r="B2156" t="s">
        <v>863</v>
      </c>
      <c r="C2156" s="372">
        <v>19384883</v>
      </c>
      <c r="D2156" s="388">
        <f>ROWS(C$5:C2156)</f>
        <v>2152</v>
      </c>
      <c r="E2156" s="388" t="str">
        <f>IF(_xlfn.IFNA(VLOOKUP(A2156,$AG$3:$AH$83,2,FALSE),"")='11.1'!$D$5,TXM!D2156,"")</f>
        <v/>
      </c>
      <c r="F2156" t="str">
        <f>IFERROR(SMALL($E$5:$E$9000,ROWS($E$5:E2156)),"")</f>
        <v/>
      </c>
      <c r="I2156" s="371" t="s">
        <v>26</v>
      </c>
      <c r="J2156" t="s">
        <v>833</v>
      </c>
      <c r="K2156" s="372">
        <v>179950291</v>
      </c>
      <c r="L2156" s="388">
        <f>ROWS(K$5:K2156)</f>
        <v>2152</v>
      </c>
      <c r="M2156" s="388">
        <f>IF(_xlfn.IFNA(VLOOKUP(I2156,$AG$3:$AH$83,2,FALSE),"")='11.1'!$D$5,TXM!L2156,"")</f>
        <v>2152</v>
      </c>
      <c r="N2156" t="str">
        <f>IFERROR(SMALL($M$5:$M$9000,ROWS($M$5:M2156)),"")</f>
        <v/>
      </c>
      <c r="P2156" t="s">
        <v>83</v>
      </c>
      <c r="Q2156" t="s">
        <v>172</v>
      </c>
      <c r="R2156">
        <v>306000</v>
      </c>
      <c r="S2156" s="388">
        <f>ROWS(R$5:R2156)</f>
        <v>2152</v>
      </c>
      <c r="T2156" s="388" t="str">
        <f>IF(_xlfn.IFNA(VLOOKUP(P2156,$AG$3:$AH$83,2,FALSE),"")='11.1'!$D$5,TXM!S2156,"")</f>
        <v/>
      </c>
      <c r="U2156" t="str">
        <f>IFERROR(SMALL($T$5:$T$9000,ROWS($T$5:T2156)),"")</f>
        <v/>
      </c>
    </row>
    <row r="2157" spans="1:21" ht="14.4" customHeight="1" x14ac:dyDescent="0.3">
      <c r="A2157" s="371" t="s">
        <v>196</v>
      </c>
      <c r="B2157" t="s">
        <v>835</v>
      </c>
      <c r="C2157" s="372">
        <v>10576314</v>
      </c>
      <c r="D2157" s="388">
        <f>ROWS(C$5:C2157)</f>
        <v>2153</v>
      </c>
      <c r="E2157" s="388" t="str">
        <f>IF(_xlfn.IFNA(VLOOKUP(A2157,$AG$3:$AH$83,2,FALSE),"")='11.1'!$D$5,TXM!D2157,"")</f>
        <v/>
      </c>
      <c r="F2157" t="str">
        <f>IFERROR(SMALL($E$5:$E$9000,ROWS($E$5:E2157)),"")</f>
        <v/>
      </c>
      <c r="I2157" s="371" t="s">
        <v>26</v>
      </c>
      <c r="J2157" t="s">
        <v>99</v>
      </c>
      <c r="K2157" s="372">
        <v>178511327</v>
      </c>
      <c r="L2157" s="388">
        <f>ROWS(K$5:K2157)</f>
        <v>2153</v>
      </c>
      <c r="M2157" s="388">
        <f>IF(_xlfn.IFNA(VLOOKUP(I2157,$AG$3:$AH$83,2,FALSE),"")='11.1'!$D$5,TXM!L2157,"")</f>
        <v>2153</v>
      </c>
      <c r="N2157" t="str">
        <f>IFERROR(SMALL($M$5:$M$9000,ROWS($M$5:M2157)),"")</f>
        <v/>
      </c>
      <c r="P2157" t="s">
        <v>83</v>
      </c>
      <c r="Q2157" t="s">
        <v>1441</v>
      </c>
      <c r="R2157">
        <v>158967</v>
      </c>
      <c r="S2157" s="388">
        <f>ROWS(R$5:R2157)</f>
        <v>2153</v>
      </c>
      <c r="T2157" s="388" t="str">
        <f>IF(_xlfn.IFNA(VLOOKUP(P2157,$AG$3:$AH$83,2,FALSE),"")='11.1'!$D$5,TXM!S2157,"")</f>
        <v/>
      </c>
      <c r="U2157" t="str">
        <f>IFERROR(SMALL($T$5:$T$9000,ROWS($T$5:T2157)),"")</f>
        <v/>
      </c>
    </row>
    <row r="2158" spans="1:21" ht="14.4" customHeight="1" x14ac:dyDescent="0.3">
      <c r="A2158" s="371" t="s">
        <v>196</v>
      </c>
      <c r="B2158" t="s">
        <v>789</v>
      </c>
      <c r="C2158" s="372">
        <v>8055591</v>
      </c>
      <c r="D2158" s="388">
        <f>ROWS(C$5:C2158)</f>
        <v>2154</v>
      </c>
      <c r="E2158" s="388" t="str">
        <f>IF(_xlfn.IFNA(VLOOKUP(A2158,$AG$3:$AH$83,2,FALSE),"")='11.1'!$D$5,TXM!D2158,"")</f>
        <v/>
      </c>
      <c r="F2158" t="str">
        <f>IFERROR(SMALL($E$5:$E$9000,ROWS($E$5:E2158)),"")</f>
        <v/>
      </c>
      <c r="I2158" s="371" t="s">
        <v>26</v>
      </c>
      <c r="J2158" t="s">
        <v>1003</v>
      </c>
      <c r="K2158" s="372">
        <v>131374822</v>
      </c>
      <c r="L2158" s="388">
        <f>ROWS(K$5:K2158)</f>
        <v>2154</v>
      </c>
      <c r="M2158" s="388">
        <f>IF(_xlfn.IFNA(VLOOKUP(I2158,$AG$3:$AH$83,2,FALSE),"")='11.1'!$D$5,TXM!L2158,"")</f>
        <v>2154</v>
      </c>
      <c r="N2158" t="str">
        <f>IFERROR(SMALL($M$5:$M$9000,ROWS($M$5:M2158)),"")</f>
        <v/>
      </c>
      <c r="P2158" t="s">
        <v>83</v>
      </c>
      <c r="Q2158" t="s">
        <v>1240</v>
      </c>
      <c r="R2158">
        <v>68179</v>
      </c>
      <c r="S2158" s="388">
        <f>ROWS(R$5:R2158)</f>
        <v>2154</v>
      </c>
      <c r="T2158" s="388" t="str">
        <f>IF(_xlfn.IFNA(VLOOKUP(P2158,$AG$3:$AH$83,2,FALSE),"")='11.1'!$D$5,TXM!S2158,"")</f>
        <v/>
      </c>
      <c r="U2158" t="str">
        <f>IFERROR(SMALL($T$5:$T$9000,ROWS($T$5:T2158)),"")</f>
        <v/>
      </c>
    </row>
    <row r="2159" spans="1:21" ht="14.4" customHeight="1" x14ac:dyDescent="0.3">
      <c r="A2159" s="371" t="s">
        <v>196</v>
      </c>
      <c r="B2159" t="s">
        <v>1318</v>
      </c>
      <c r="C2159" s="372">
        <v>7076161</v>
      </c>
      <c r="D2159" s="388">
        <f>ROWS(C$5:C2159)</f>
        <v>2155</v>
      </c>
      <c r="E2159" s="388" t="str">
        <f>IF(_xlfn.IFNA(VLOOKUP(A2159,$AG$3:$AH$83,2,FALSE),"")='11.1'!$D$5,TXM!D2159,"")</f>
        <v/>
      </c>
      <c r="F2159" t="str">
        <f>IFERROR(SMALL($E$5:$E$9000,ROWS($E$5:E2159)),"")</f>
        <v/>
      </c>
      <c r="I2159" s="371" t="s">
        <v>26</v>
      </c>
      <c r="J2159" t="s">
        <v>819</v>
      </c>
      <c r="K2159" s="372">
        <v>129117178</v>
      </c>
      <c r="L2159" s="388">
        <f>ROWS(K$5:K2159)</f>
        <v>2155</v>
      </c>
      <c r="M2159" s="388">
        <f>IF(_xlfn.IFNA(VLOOKUP(I2159,$AG$3:$AH$83,2,FALSE),"")='11.1'!$D$5,TXM!L2159,"")</f>
        <v>2155</v>
      </c>
      <c r="N2159" t="str">
        <f>IFERROR(SMALL($M$5:$M$9000,ROWS($M$5:M2159)),"")</f>
        <v/>
      </c>
      <c r="P2159" t="s">
        <v>83</v>
      </c>
      <c r="Q2159" t="s">
        <v>106</v>
      </c>
      <c r="R2159">
        <v>26108</v>
      </c>
      <c r="S2159" s="388">
        <f>ROWS(R$5:R2159)</f>
        <v>2155</v>
      </c>
      <c r="T2159" s="388" t="str">
        <f>IF(_xlfn.IFNA(VLOOKUP(P2159,$AG$3:$AH$83,2,FALSE),"")='11.1'!$D$5,TXM!S2159,"")</f>
        <v/>
      </c>
      <c r="U2159" t="str">
        <f>IFERROR(SMALL($T$5:$T$9000,ROWS($T$5:T2159)),"")</f>
        <v/>
      </c>
    </row>
    <row r="2160" spans="1:21" ht="14.4" customHeight="1" x14ac:dyDescent="0.3">
      <c r="A2160" s="371" t="s">
        <v>196</v>
      </c>
      <c r="B2160" t="s">
        <v>95</v>
      </c>
      <c r="C2160" s="372">
        <v>6752394</v>
      </c>
      <c r="D2160" s="388">
        <f>ROWS(C$5:C2160)</f>
        <v>2156</v>
      </c>
      <c r="E2160" s="388" t="str">
        <f>IF(_xlfn.IFNA(VLOOKUP(A2160,$AG$3:$AH$83,2,FALSE),"")='11.1'!$D$5,TXM!D2160,"")</f>
        <v/>
      </c>
      <c r="F2160" t="str">
        <f>IFERROR(SMALL($E$5:$E$9000,ROWS($E$5:E2160)),"")</f>
        <v/>
      </c>
      <c r="I2160" s="371" t="s">
        <v>26</v>
      </c>
      <c r="J2160" t="s">
        <v>108</v>
      </c>
      <c r="K2160" s="372">
        <v>110452914</v>
      </c>
      <c r="L2160" s="388">
        <f>ROWS(K$5:K2160)</f>
        <v>2156</v>
      </c>
      <c r="M2160" s="388">
        <f>IF(_xlfn.IFNA(VLOOKUP(I2160,$AG$3:$AH$83,2,FALSE),"")='11.1'!$D$5,TXM!L2160,"")</f>
        <v>2156</v>
      </c>
      <c r="N2160" t="str">
        <f>IFERROR(SMALL($M$5:$M$9000,ROWS($M$5:M2160)),"")</f>
        <v/>
      </c>
      <c r="P2160" t="s">
        <v>83</v>
      </c>
      <c r="Q2160" t="s">
        <v>1285</v>
      </c>
      <c r="R2160">
        <v>21850</v>
      </c>
      <c r="S2160" s="388">
        <f>ROWS(R$5:R2160)</f>
        <v>2156</v>
      </c>
      <c r="T2160" s="388" t="str">
        <f>IF(_xlfn.IFNA(VLOOKUP(P2160,$AG$3:$AH$83,2,FALSE),"")='11.1'!$D$5,TXM!S2160,"")</f>
        <v/>
      </c>
      <c r="U2160" t="str">
        <f>IFERROR(SMALL($T$5:$T$9000,ROWS($T$5:T2160)),"")</f>
        <v/>
      </c>
    </row>
    <row r="2161" spans="1:21" ht="14.4" customHeight="1" x14ac:dyDescent="0.3">
      <c r="A2161" s="371" t="s">
        <v>196</v>
      </c>
      <c r="B2161" t="s">
        <v>1275</v>
      </c>
      <c r="C2161" s="372">
        <v>4650737</v>
      </c>
      <c r="D2161" s="388">
        <f>ROWS(C$5:C2161)</f>
        <v>2157</v>
      </c>
      <c r="E2161" s="388" t="str">
        <f>IF(_xlfn.IFNA(VLOOKUP(A2161,$AG$3:$AH$83,2,FALSE),"")='11.1'!$D$5,TXM!D2161,"")</f>
        <v/>
      </c>
      <c r="F2161" t="str">
        <f>IFERROR(SMALL($E$5:$E$9000,ROWS($E$5:E2161)),"")</f>
        <v/>
      </c>
      <c r="I2161" s="371" t="s">
        <v>26</v>
      </c>
      <c r="J2161" t="s">
        <v>104</v>
      </c>
      <c r="K2161" s="372">
        <v>109314059</v>
      </c>
      <c r="L2161" s="388">
        <f>ROWS(K$5:K2161)</f>
        <v>2157</v>
      </c>
      <c r="M2161" s="388">
        <f>IF(_xlfn.IFNA(VLOOKUP(I2161,$AG$3:$AH$83,2,FALSE),"")='11.1'!$D$5,TXM!L2161,"")</f>
        <v>2157</v>
      </c>
      <c r="N2161" t="str">
        <f>IFERROR(SMALL($M$5:$M$9000,ROWS($M$5:M2161)),"")</f>
        <v/>
      </c>
      <c r="P2161" t="s">
        <v>83</v>
      </c>
      <c r="Q2161" t="s">
        <v>823</v>
      </c>
      <c r="R2161">
        <v>7725</v>
      </c>
      <c r="S2161" s="388">
        <f>ROWS(R$5:R2161)</f>
        <v>2157</v>
      </c>
      <c r="T2161" s="388" t="str">
        <f>IF(_xlfn.IFNA(VLOOKUP(P2161,$AG$3:$AH$83,2,FALSE),"")='11.1'!$D$5,TXM!S2161,"")</f>
        <v/>
      </c>
      <c r="U2161" t="str">
        <f>IFERROR(SMALL($T$5:$T$9000,ROWS($T$5:T2161)),"")</f>
        <v/>
      </c>
    </row>
    <row r="2162" spans="1:21" ht="14.4" customHeight="1" x14ac:dyDescent="0.3">
      <c r="A2162" s="371" t="s">
        <v>196</v>
      </c>
      <c r="B2162" t="s">
        <v>843</v>
      </c>
      <c r="C2162" s="372">
        <v>3827098</v>
      </c>
      <c r="D2162" s="388">
        <f>ROWS(C$5:C2162)</f>
        <v>2158</v>
      </c>
      <c r="E2162" s="388" t="str">
        <f>IF(_xlfn.IFNA(VLOOKUP(A2162,$AG$3:$AH$83,2,FALSE),"")='11.1'!$D$5,TXM!D2162,"")</f>
        <v/>
      </c>
      <c r="F2162" t="str">
        <f>IFERROR(SMALL($E$5:$E$9000,ROWS($E$5:E2162)),"")</f>
        <v/>
      </c>
      <c r="I2162" s="371" t="s">
        <v>26</v>
      </c>
      <c r="J2162" t="s">
        <v>1006</v>
      </c>
      <c r="K2162" s="372">
        <v>98772848</v>
      </c>
      <c r="L2162" s="388">
        <f>ROWS(K$5:K2162)</f>
        <v>2158</v>
      </c>
      <c r="M2162" s="388">
        <f>IF(_xlfn.IFNA(VLOOKUP(I2162,$AG$3:$AH$83,2,FALSE),"")='11.1'!$D$5,TXM!L2162,"")</f>
        <v>2158</v>
      </c>
      <c r="N2162" t="str">
        <f>IFERROR(SMALL($M$5:$M$9000,ROWS($M$5:M2162)),"")</f>
        <v/>
      </c>
      <c r="P2162" t="s">
        <v>83</v>
      </c>
      <c r="Q2162" t="s">
        <v>791</v>
      </c>
      <c r="R2162">
        <v>3225</v>
      </c>
      <c r="S2162" s="388">
        <f>ROWS(R$5:R2162)</f>
        <v>2158</v>
      </c>
      <c r="T2162" s="388" t="str">
        <f>IF(_xlfn.IFNA(VLOOKUP(P2162,$AG$3:$AH$83,2,FALSE),"")='11.1'!$D$5,TXM!S2162,"")</f>
        <v/>
      </c>
      <c r="U2162" t="str">
        <f>IFERROR(SMALL($T$5:$T$9000,ROWS($T$5:T2162)),"")</f>
        <v/>
      </c>
    </row>
    <row r="2163" spans="1:21" ht="14.4" customHeight="1" x14ac:dyDescent="0.3">
      <c r="A2163" s="371" t="s">
        <v>196</v>
      </c>
      <c r="B2163" t="s">
        <v>173</v>
      </c>
      <c r="C2163" s="372">
        <v>3559164</v>
      </c>
      <c r="D2163" s="388">
        <f>ROWS(C$5:C2163)</f>
        <v>2159</v>
      </c>
      <c r="E2163" s="388" t="str">
        <f>IF(_xlfn.IFNA(VLOOKUP(A2163,$AG$3:$AH$83,2,FALSE),"")='11.1'!$D$5,TXM!D2163,"")</f>
        <v/>
      </c>
      <c r="F2163" t="str">
        <f>IFERROR(SMALL($E$5:$E$9000,ROWS($E$5:E2163)),"")</f>
        <v/>
      </c>
      <c r="I2163" s="371" t="s">
        <v>26</v>
      </c>
      <c r="J2163" t="s">
        <v>817</v>
      </c>
      <c r="K2163" s="372">
        <v>96330669</v>
      </c>
      <c r="L2163" s="388">
        <f>ROWS(K$5:K2163)</f>
        <v>2159</v>
      </c>
      <c r="M2163" s="388">
        <f>IF(_xlfn.IFNA(VLOOKUP(I2163,$AG$3:$AH$83,2,FALSE),"")='11.1'!$D$5,TXM!L2163,"")</f>
        <v>2159</v>
      </c>
      <c r="N2163" t="str">
        <f>IFERROR(SMALL($M$5:$M$9000,ROWS($M$5:M2163)),"")</f>
        <v/>
      </c>
      <c r="P2163" t="s">
        <v>83</v>
      </c>
      <c r="Q2163" t="s">
        <v>815</v>
      </c>
      <c r="R2163">
        <v>500</v>
      </c>
      <c r="S2163" s="388">
        <f>ROWS(R$5:R2163)</f>
        <v>2159</v>
      </c>
      <c r="T2163" s="388" t="str">
        <f>IF(_xlfn.IFNA(VLOOKUP(P2163,$AG$3:$AH$83,2,FALSE),"")='11.1'!$D$5,TXM!S2163,"")</f>
        <v/>
      </c>
      <c r="U2163" t="str">
        <f>IFERROR(SMALL($T$5:$T$9000,ROWS($T$5:T2163)),"")</f>
        <v/>
      </c>
    </row>
    <row r="2164" spans="1:21" ht="14.4" customHeight="1" x14ac:dyDescent="0.3">
      <c r="A2164" s="371" t="s">
        <v>196</v>
      </c>
      <c r="B2164" t="s">
        <v>104</v>
      </c>
      <c r="C2164" s="372">
        <v>3479523</v>
      </c>
      <c r="D2164" s="388">
        <f>ROWS(C$5:C2164)</f>
        <v>2160</v>
      </c>
      <c r="E2164" s="388" t="str">
        <f>IF(_xlfn.IFNA(VLOOKUP(A2164,$AG$3:$AH$83,2,FALSE),"")='11.1'!$D$5,TXM!D2164,"")</f>
        <v/>
      </c>
      <c r="F2164" t="str">
        <f>IFERROR(SMALL($E$5:$E$9000,ROWS($E$5:E2164)),"")</f>
        <v/>
      </c>
      <c r="I2164" s="371" t="s">
        <v>26</v>
      </c>
      <c r="J2164" t="s">
        <v>869</v>
      </c>
      <c r="K2164" s="372">
        <v>87213230</v>
      </c>
      <c r="L2164" s="388">
        <f>ROWS(K$5:K2164)</f>
        <v>2160</v>
      </c>
      <c r="M2164" s="388">
        <f>IF(_xlfn.IFNA(VLOOKUP(I2164,$AG$3:$AH$83,2,FALSE),"")='11.1'!$D$5,TXM!L2164,"")</f>
        <v>2160</v>
      </c>
      <c r="N2164" t="str">
        <f>IFERROR(SMALL($M$5:$M$9000,ROWS($M$5:M2164)),"")</f>
        <v/>
      </c>
      <c r="P2164" t="s">
        <v>44</v>
      </c>
      <c r="Q2164" t="s">
        <v>867</v>
      </c>
      <c r="R2164">
        <v>7824270</v>
      </c>
      <c r="S2164" s="388">
        <f>ROWS(R$5:R2164)</f>
        <v>2160</v>
      </c>
      <c r="T2164" s="388" t="str">
        <f>IF(_xlfn.IFNA(VLOOKUP(P2164,$AG$3:$AH$83,2,FALSE),"")='11.1'!$D$5,TXM!S2164,"")</f>
        <v/>
      </c>
      <c r="U2164" t="str">
        <f>IFERROR(SMALL($T$5:$T$9000,ROWS($T$5:T2164)),"")</f>
        <v/>
      </c>
    </row>
    <row r="2165" spans="1:21" ht="14.4" customHeight="1" x14ac:dyDescent="0.3">
      <c r="A2165" s="371" t="s">
        <v>196</v>
      </c>
      <c r="B2165" t="s">
        <v>841</v>
      </c>
      <c r="C2165" s="372">
        <v>3055625</v>
      </c>
      <c r="D2165" s="388">
        <f>ROWS(C$5:C2165)</f>
        <v>2161</v>
      </c>
      <c r="E2165" s="388" t="str">
        <f>IF(_xlfn.IFNA(VLOOKUP(A2165,$AG$3:$AH$83,2,FALSE),"")='11.1'!$D$5,TXM!D2165,"")</f>
        <v/>
      </c>
      <c r="F2165" t="str">
        <f>IFERROR(SMALL($E$5:$E$9000,ROWS($E$5:E2165)),"")</f>
        <v/>
      </c>
      <c r="I2165" s="371" t="s">
        <v>26</v>
      </c>
      <c r="J2165" t="s">
        <v>106</v>
      </c>
      <c r="K2165" s="372">
        <v>83943905</v>
      </c>
      <c r="L2165" s="388">
        <f>ROWS(K$5:K2165)</f>
        <v>2161</v>
      </c>
      <c r="M2165" s="388">
        <f>IF(_xlfn.IFNA(VLOOKUP(I2165,$AG$3:$AH$83,2,FALSE),"")='11.1'!$D$5,TXM!L2165,"")</f>
        <v>2161</v>
      </c>
      <c r="N2165" t="str">
        <f>IFERROR(SMALL($M$5:$M$9000,ROWS($M$5:M2165)),"")</f>
        <v/>
      </c>
      <c r="P2165" t="s">
        <v>44</v>
      </c>
      <c r="Q2165" t="s">
        <v>863</v>
      </c>
      <c r="R2165">
        <v>1401220</v>
      </c>
      <c r="S2165" s="388">
        <f>ROWS(R$5:R2165)</f>
        <v>2161</v>
      </c>
      <c r="T2165" s="388" t="str">
        <f>IF(_xlfn.IFNA(VLOOKUP(P2165,$AG$3:$AH$83,2,FALSE),"")='11.1'!$D$5,TXM!S2165,"")</f>
        <v/>
      </c>
      <c r="U2165" t="str">
        <f>IFERROR(SMALL($T$5:$T$9000,ROWS($T$5:T2165)),"")</f>
        <v/>
      </c>
    </row>
    <row r="2166" spans="1:21" ht="14.4" customHeight="1" x14ac:dyDescent="0.3">
      <c r="A2166" s="371" t="s">
        <v>196</v>
      </c>
      <c r="B2166" t="s">
        <v>809</v>
      </c>
      <c r="C2166" s="372">
        <v>2880267</v>
      </c>
      <c r="D2166" s="388">
        <f>ROWS(C$5:C2166)</f>
        <v>2162</v>
      </c>
      <c r="E2166" s="388" t="str">
        <f>IF(_xlfn.IFNA(VLOOKUP(A2166,$AG$3:$AH$83,2,FALSE),"")='11.1'!$D$5,TXM!D2166,"")</f>
        <v/>
      </c>
      <c r="F2166" t="str">
        <f>IFERROR(SMALL($E$5:$E$9000,ROWS($E$5:E2166)),"")</f>
        <v/>
      </c>
      <c r="I2166" s="371" t="s">
        <v>26</v>
      </c>
      <c r="J2166" t="s">
        <v>795</v>
      </c>
      <c r="K2166" s="372">
        <v>83390737</v>
      </c>
      <c r="L2166" s="388">
        <f>ROWS(K$5:K2166)</f>
        <v>2162</v>
      </c>
      <c r="M2166" s="388">
        <f>IF(_xlfn.IFNA(VLOOKUP(I2166,$AG$3:$AH$83,2,FALSE),"")='11.1'!$D$5,TXM!L2166,"")</f>
        <v>2162</v>
      </c>
      <c r="N2166" t="str">
        <f>IFERROR(SMALL($M$5:$M$9000,ROWS($M$5:M2166)),"")</f>
        <v/>
      </c>
      <c r="P2166" t="s">
        <v>44</v>
      </c>
      <c r="Q2166" t="s">
        <v>1240</v>
      </c>
      <c r="R2166">
        <v>829668</v>
      </c>
      <c r="S2166" s="388">
        <f>ROWS(R$5:R2166)</f>
        <v>2162</v>
      </c>
      <c r="T2166" s="388" t="str">
        <f>IF(_xlfn.IFNA(VLOOKUP(P2166,$AG$3:$AH$83,2,FALSE),"")='11.1'!$D$5,TXM!S2166,"")</f>
        <v/>
      </c>
      <c r="U2166" t="str">
        <f>IFERROR(SMALL($T$5:$T$9000,ROWS($T$5:T2166)),"")</f>
        <v/>
      </c>
    </row>
    <row r="2167" spans="1:21" ht="14.4" customHeight="1" x14ac:dyDescent="0.3">
      <c r="A2167" s="371" t="s">
        <v>196</v>
      </c>
      <c r="B2167" t="s">
        <v>855</v>
      </c>
      <c r="C2167" s="372">
        <v>1832392</v>
      </c>
      <c r="D2167" s="388">
        <f>ROWS(C$5:C2167)</f>
        <v>2163</v>
      </c>
      <c r="E2167" s="388" t="str">
        <f>IF(_xlfn.IFNA(VLOOKUP(A2167,$AG$3:$AH$83,2,FALSE),"")='11.1'!$D$5,TXM!D2167,"")</f>
        <v/>
      </c>
      <c r="F2167" t="str">
        <f>IFERROR(SMALL($E$5:$E$9000,ROWS($E$5:E2167)),"")</f>
        <v/>
      </c>
      <c r="I2167" s="371" t="s">
        <v>26</v>
      </c>
      <c r="J2167" t="s">
        <v>996</v>
      </c>
      <c r="K2167" s="372">
        <v>83316176</v>
      </c>
      <c r="L2167" s="388">
        <f>ROWS(K$5:K2167)</f>
        <v>2163</v>
      </c>
      <c r="M2167" s="388">
        <f>IF(_xlfn.IFNA(VLOOKUP(I2167,$AG$3:$AH$83,2,FALSE),"")='11.1'!$D$5,TXM!L2167,"")</f>
        <v>2163</v>
      </c>
      <c r="N2167" t="str">
        <f>IFERROR(SMALL($M$5:$M$9000,ROWS($M$5:M2167)),"")</f>
        <v/>
      </c>
      <c r="P2167" t="s">
        <v>44</v>
      </c>
      <c r="Q2167" t="s">
        <v>815</v>
      </c>
      <c r="R2167">
        <v>664688</v>
      </c>
      <c r="S2167" s="388">
        <f>ROWS(R$5:R2167)</f>
        <v>2163</v>
      </c>
      <c r="T2167" s="388" t="str">
        <f>IF(_xlfn.IFNA(VLOOKUP(P2167,$AG$3:$AH$83,2,FALSE),"")='11.1'!$D$5,TXM!S2167,"")</f>
        <v/>
      </c>
      <c r="U2167" t="str">
        <f>IFERROR(SMALL($T$5:$T$9000,ROWS($T$5:T2167)),"")</f>
        <v/>
      </c>
    </row>
    <row r="2168" spans="1:21" ht="14.4" customHeight="1" x14ac:dyDescent="0.3">
      <c r="A2168" s="371" t="s">
        <v>196</v>
      </c>
      <c r="B2168" t="s">
        <v>861</v>
      </c>
      <c r="C2168" s="372">
        <v>1589765</v>
      </c>
      <c r="D2168" s="388">
        <f>ROWS(C$5:C2168)</f>
        <v>2164</v>
      </c>
      <c r="E2168" s="388" t="str">
        <f>IF(_xlfn.IFNA(VLOOKUP(A2168,$AG$3:$AH$83,2,FALSE),"")='11.1'!$D$5,TXM!D2168,"")</f>
        <v/>
      </c>
      <c r="F2168" t="str">
        <f>IFERROR(SMALL($E$5:$E$9000,ROWS($E$5:E2168)),"")</f>
        <v/>
      </c>
      <c r="I2168" s="371" t="s">
        <v>26</v>
      </c>
      <c r="J2168" t="s">
        <v>775</v>
      </c>
      <c r="K2168" s="372">
        <v>66974490</v>
      </c>
      <c r="L2168" s="388">
        <f>ROWS(K$5:K2168)</f>
        <v>2164</v>
      </c>
      <c r="M2168" s="388">
        <f>IF(_xlfn.IFNA(VLOOKUP(I2168,$AG$3:$AH$83,2,FALSE),"")='11.1'!$D$5,TXM!L2168,"")</f>
        <v>2164</v>
      </c>
      <c r="N2168" t="str">
        <f>IFERROR(SMALL($M$5:$M$9000,ROWS($M$5:M2168)),"")</f>
        <v/>
      </c>
      <c r="P2168" t="s">
        <v>44</v>
      </c>
      <c r="Q2168" t="s">
        <v>777</v>
      </c>
      <c r="R2168">
        <v>513365</v>
      </c>
      <c r="S2168" s="388">
        <f>ROWS(R$5:R2168)</f>
        <v>2164</v>
      </c>
      <c r="T2168" s="388" t="str">
        <f>IF(_xlfn.IFNA(VLOOKUP(P2168,$AG$3:$AH$83,2,FALSE),"")='11.1'!$D$5,TXM!S2168,"")</f>
        <v/>
      </c>
      <c r="U2168" t="str">
        <f>IFERROR(SMALL($T$5:$T$9000,ROWS($T$5:T2168)),"")</f>
        <v/>
      </c>
    </row>
    <row r="2169" spans="1:21" ht="14.4" customHeight="1" x14ac:dyDescent="0.3">
      <c r="A2169" s="371" t="s">
        <v>196</v>
      </c>
      <c r="B2169" t="s">
        <v>795</v>
      </c>
      <c r="C2169" s="372">
        <v>1306747</v>
      </c>
      <c r="D2169" s="388">
        <f>ROWS(C$5:C2169)</f>
        <v>2165</v>
      </c>
      <c r="E2169" s="388" t="str">
        <f>IF(_xlfn.IFNA(VLOOKUP(A2169,$AG$3:$AH$83,2,FALSE),"")='11.1'!$D$5,TXM!D2169,"")</f>
        <v/>
      </c>
      <c r="F2169" t="str">
        <f>IFERROR(SMALL($E$5:$E$9000,ROWS($E$5:E2169)),"")</f>
        <v/>
      </c>
      <c r="I2169" s="371" t="s">
        <v>26</v>
      </c>
      <c r="J2169" t="s">
        <v>105</v>
      </c>
      <c r="K2169" s="372">
        <v>65904388</v>
      </c>
      <c r="L2169" s="388">
        <f>ROWS(K$5:K2169)</f>
        <v>2165</v>
      </c>
      <c r="M2169" s="388">
        <f>IF(_xlfn.IFNA(VLOOKUP(I2169,$AG$3:$AH$83,2,FALSE),"")='11.1'!$D$5,TXM!L2169,"")</f>
        <v>2165</v>
      </c>
      <c r="N2169" t="str">
        <f>IFERROR(SMALL($M$5:$M$9000,ROWS($M$5:M2169)),"")</f>
        <v/>
      </c>
      <c r="P2169" t="s">
        <v>44</v>
      </c>
      <c r="Q2169" t="s">
        <v>91</v>
      </c>
      <c r="R2169">
        <v>474123</v>
      </c>
      <c r="S2169" s="388">
        <f>ROWS(R$5:R2169)</f>
        <v>2165</v>
      </c>
      <c r="T2169" s="388" t="str">
        <f>IF(_xlfn.IFNA(VLOOKUP(P2169,$AG$3:$AH$83,2,FALSE),"")='11.1'!$D$5,TXM!S2169,"")</f>
        <v/>
      </c>
      <c r="U2169" t="str">
        <f>IFERROR(SMALL($T$5:$T$9000,ROWS($T$5:T2169)),"")</f>
        <v/>
      </c>
    </row>
    <row r="2170" spans="1:21" ht="14.4" customHeight="1" x14ac:dyDescent="0.3">
      <c r="A2170" s="371" t="s">
        <v>196</v>
      </c>
      <c r="B2170" t="s">
        <v>859</v>
      </c>
      <c r="C2170" s="372">
        <v>1284802</v>
      </c>
      <c r="D2170" s="388">
        <f>ROWS(C$5:C2170)</f>
        <v>2166</v>
      </c>
      <c r="E2170" s="388" t="str">
        <f>IF(_xlfn.IFNA(VLOOKUP(A2170,$AG$3:$AH$83,2,FALSE),"")='11.1'!$D$5,TXM!D2170,"")</f>
        <v/>
      </c>
      <c r="F2170" t="str">
        <f>IFERROR(SMALL($E$5:$E$9000,ROWS($E$5:E2170)),"")</f>
        <v/>
      </c>
      <c r="I2170" s="371" t="s">
        <v>26</v>
      </c>
      <c r="J2170" t="s">
        <v>781</v>
      </c>
      <c r="K2170" s="372">
        <v>49566570</v>
      </c>
      <c r="L2170" s="388">
        <f>ROWS(K$5:K2170)</f>
        <v>2166</v>
      </c>
      <c r="M2170" s="388">
        <f>IF(_xlfn.IFNA(VLOOKUP(I2170,$AG$3:$AH$83,2,FALSE),"")='11.1'!$D$5,TXM!L2170,"")</f>
        <v>2166</v>
      </c>
      <c r="N2170" t="str">
        <f>IFERROR(SMALL($M$5:$M$9000,ROWS($M$5:M2170)),"")</f>
        <v/>
      </c>
      <c r="P2170" t="s">
        <v>44</v>
      </c>
      <c r="Q2170" t="s">
        <v>855</v>
      </c>
      <c r="R2170">
        <v>428049</v>
      </c>
      <c r="S2170" s="388">
        <f>ROWS(R$5:R2170)</f>
        <v>2166</v>
      </c>
      <c r="T2170" s="388" t="str">
        <f>IF(_xlfn.IFNA(VLOOKUP(P2170,$AG$3:$AH$83,2,FALSE),"")='11.1'!$D$5,TXM!S2170,"")</f>
        <v/>
      </c>
      <c r="U2170" t="str">
        <f>IFERROR(SMALL($T$5:$T$9000,ROWS($T$5:T2170)),"")</f>
        <v/>
      </c>
    </row>
    <row r="2171" spans="1:21" ht="14.4" customHeight="1" x14ac:dyDescent="0.3">
      <c r="A2171" s="371" t="s">
        <v>196</v>
      </c>
      <c r="B2171" t="s">
        <v>793</v>
      </c>
      <c r="C2171" s="372">
        <v>1266053</v>
      </c>
      <c r="D2171" s="388">
        <f>ROWS(C$5:C2171)</f>
        <v>2167</v>
      </c>
      <c r="E2171" s="388" t="str">
        <f>IF(_xlfn.IFNA(VLOOKUP(A2171,$AG$3:$AH$83,2,FALSE),"")='11.1'!$D$5,TXM!D2171,"")</f>
        <v/>
      </c>
      <c r="F2171" t="str">
        <f>IFERROR(SMALL($E$5:$E$9000,ROWS($E$5:E2171)),"")</f>
        <v/>
      </c>
      <c r="I2171" s="371" t="s">
        <v>26</v>
      </c>
      <c r="J2171" t="s">
        <v>831</v>
      </c>
      <c r="K2171" s="372">
        <v>48670117</v>
      </c>
      <c r="L2171" s="388">
        <f>ROWS(K$5:K2171)</f>
        <v>2167</v>
      </c>
      <c r="M2171" s="388">
        <f>IF(_xlfn.IFNA(VLOOKUP(I2171,$AG$3:$AH$83,2,FALSE),"")='11.1'!$D$5,TXM!L2171,"")</f>
        <v>2167</v>
      </c>
      <c r="N2171" t="str">
        <f>IFERROR(SMALL($M$5:$M$9000,ROWS($M$5:M2171)),"")</f>
        <v/>
      </c>
      <c r="P2171" t="s">
        <v>44</v>
      </c>
      <c r="Q2171" t="s">
        <v>1365</v>
      </c>
      <c r="R2171">
        <v>351994</v>
      </c>
      <c r="S2171" s="388">
        <f>ROWS(R$5:R2171)</f>
        <v>2167</v>
      </c>
      <c r="T2171" s="388" t="str">
        <f>IF(_xlfn.IFNA(VLOOKUP(P2171,$AG$3:$AH$83,2,FALSE),"")='11.1'!$D$5,TXM!S2171,"")</f>
        <v/>
      </c>
      <c r="U2171" t="str">
        <f>IFERROR(SMALL($T$5:$T$9000,ROWS($T$5:T2171)),"")</f>
        <v/>
      </c>
    </row>
    <row r="2172" spans="1:21" ht="14.4" customHeight="1" x14ac:dyDescent="0.3">
      <c r="A2172" s="371" t="s">
        <v>196</v>
      </c>
      <c r="B2172" t="s">
        <v>811</v>
      </c>
      <c r="C2172" s="372">
        <v>1200352</v>
      </c>
      <c r="D2172" s="388">
        <f>ROWS(C$5:C2172)</f>
        <v>2168</v>
      </c>
      <c r="E2172" s="388" t="str">
        <f>IF(_xlfn.IFNA(VLOOKUP(A2172,$AG$3:$AH$83,2,FALSE),"")='11.1'!$D$5,TXM!D2172,"")</f>
        <v/>
      </c>
      <c r="F2172" t="str">
        <f>IFERROR(SMALL($E$5:$E$9000,ROWS($E$5:E2172)),"")</f>
        <v/>
      </c>
      <c r="I2172" s="371" t="s">
        <v>26</v>
      </c>
      <c r="J2172" t="s">
        <v>1002</v>
      </c>
      <c r="K2172" s="372">
        <v>47596499</v>
      </c>
      <c r="L2172" s="388">
        <f>ROWS(K$5:K2172)</f>
        <v>2168</v>
      </c>
      <c r="M2172" s="388">
        <f>IF(_xlfn.IFNA(VLOOKUP(I2172,$AG$3:$AH$83,2,FALSE),"")='11.1'!$D$5,TXM!L2172,"")</f>
        <v>2168</v>
      </c>
      <c r="N2172" t="str">
        <f>IFERROR(SMALL($M$5:$M$9000,ROWS($M$5:M2172)),"")</f>
        <v/>
      </c>
      <c r="P2172" t="s">
        <v>44</v>
      </c>
      <c r="Q2172" t="s">
        <v>1285</v>
      </c>
      <c r="R2172">
        <v>343525</v>
      </c>
      <c r="S2172" s="388">
        <f>ROWS(R$5:R2172)</f>
        <v>2168</v>
      </c>
      <c r="T2172" s="388" t="str">
        <f>IF(_xlfn.IFNA(VLOOKUP(P2172,$AG$3:$AH$83,2,FALSE),"")='11.1'!$D$5,TXM!S2172,"")</f>
        <v/>
      </c>
      <c r="U2172" t="str">
        <f>IFERROR(SMALL($T$5:$T$9000,ROWS($T$5:T2172)),"")</f>
        <v/>
      </c>
    </row>
    <row r="2173" spans="1:21" ht="14.4" customHeight="1" x14ac:dyDescent="0.3">
      <c r="A2173" s="371" t="s">
        <v>196</v>
      </c>
      <c r="B2173" t="s">
        <v>813</v>
      </c>
      <c r="C2173" s="372">
        <v>1120187</v>
      </c>
      <c r="D2173" s="388">
        <f>ROWS(C$5:C2173)</f>
        <v>2169</v>
      </c>
      <c r="E2173" s="388" t="str">
        <f>IF(_xlfn.IFNA(VLOOKUP(A2173,$AG$3:$AH$83,2,FALSE),"")='11.1'!$D$5,TXM!D2173,"")</f>
        <v/>
      </c>
      <c r="F2173" t="str">
        <f>IFERROR(SMALL($E$5:$E$9000,ROWS($E$5:E2173)),"")</f>
        <v/>
      </c>
      <c r="I2173" s="371" t="s">
        <v>26</v>
      </c>
      <c r="J2173" t="s">
        <v>91</v>
      </c>
      <c r="K2173" s="372">
        <v>41359993</v>
      </c>
      <c r="L2173" s="388">
        <f>ROWS(K$5:K2173)</f>
        <v>2169</v>
      </c>
      <c r="M2173" s="388">
        <f>IF(_xlfn.IFNA(VLOOKUP(I2173,$AG$3:$AH$83,2,FALSE),"")='11.1'!$D$5,TXM!L2173,"")</f>
        <v>2169</v>
      </c>
      <c r="N2173" t="str">
        <f>IFERROR(SMALL($M$5:$M$9000,ROWS($M$5:M2173)),"")</f>
        <v/>
      </c>
      <c r="P2173" t="s">
        <v>44</v>
      </c>
      <c r="Q2173" t="s">
        <v>811</v>
      </c>
      <c r="R2173">
        <v>342790</v>
      </c>
      <c r="S2173" s="388">
        <f>ROWS(R$5:R2173)</f>
        <v>2169</v>
      </c>
      <c r="T2173" s="388" t="str">
        <f>IF(_xlfn.IFNA(VLOOKUP(P2173,$AG$3:$AH$83,2,FALSE),"")='11.1'!$D$5,TXM!S2173,"")</f>
        <v/>
      </c>
      <c r="U2173" t="str">
        <f>IFERROR(SMALL($T$5:$T$9000,ROWS($T$5:T2173)),"")</f>
        <v/>
      </c>
    </row>
    <row r="2174" spans="1:21" ht="14.4" customHeight="1" x14ac:dyDescent="0.3">
      <c r="A2174" s="371" t="s">
        <v>196</v>
      </c>
      <c r="B2174" t="s">
        <v>865</v>
      </c>
      <c r="C2174" s="372">
        <v>1076659</v>
      </c>
      <c r="D2174" s="388">
        <f>ROWS(C$5:C2174)</f>
        <v>2170</v>
      </c>
      <c r="E2174" s="388" t="str">
        <f>IF(_xlfn.IFNA(VLOOKUP(A2174,$AG$3:$AH$83,2,FALSE),"")='11.1'!$D$5,TXM!D2174,"")</f>
        <v/>
      </c>
      <c r="F2174" t="str">
        <f>IFERROR(SMALL($E$5:$E$9000,ROWS($E$5:E2174)),"")</f>
        <v/>
      </c>
      <c r="I2174" s="371" t="s">
        <v>26</v>
      </c>
      <c r="J2174" t="s">
        <v>93</v>
      </c>
      <c r="K2174" s="372">
        <v>38000315</v>
      </c>
      <c r="L2174" s="388">
        <f>ROWS(K$5:K2174)</f>
        <v>2170</v>
      </c>
      <c r="M2174" s="388">
        <f>IF(_xlfn.IFNA(VLOOKUP(I2174,$AG$3:$AH$83,2,FALSE),"")='11.1'!$D$5,TXM!L2174,"")</f>
        <v>2170</v>
      </c>
      <c r="N2174" t="str">
        <f>IFERROR(SMALL($M$5:$M$9000,ROWS($M$5:M2174)),"")</f>
        <v/>
      </c>
      <c r="P2174" t="s">
        <v>44</v>
      </c>
      <c r="Q2174" t="s">
        <v>823</v>
      </c>
      <c r="R2174">
        <v>269165</v>
      </c>
      <c r="S2174" s="388">
        <f>ROWS(R$5:R2174)</f>
        <v>2170</v>
      </c>
      <c r="T2174" s="388" t="str">
        <f>IF(_xlfn.IFNA(VLOOKUP(P2174,$AG$3:$AH$83,2,FALSE),"")='11.1'!$D$5,TXM!S2174,"")</f>
        <v/>
      </c>
      <c r="U2174" t="str">
        <f>IFERROR(SMALL($T$5:$T$9000,ROWS($T$5:T2174)),"")</f>
        <v/>
      </c>
    </row>
    <row r="2175" spans="1:21" ht="14.4" customHeight="1" x14ac:dyDescent="0.3">
      <c r="A2175" s="371" t="s">
        <v>196</v>
      </c>
      <c r="B2175" t="s">
        <v>106</v>
      </c>
      <c r="C2175" s="372">
        <v>973954</v>
      </c>
      <c r="D2175" s="388">
        <f>ROWS(C$5:C2175)</f>
        <v>2171</v>
      </c>
      <c r="E2175" s="388" t="str">
        <f>IF(_xlfn.IFNA(VLOOKUP(A2175,$AG$3:$AH$83,2,FALSE),"")='11.1'!$D$5,TXM!D2175,"")</f>
        <v/>
      </c>
      <c r="F2175" t="str">
        <f>IFERROR(SMALL($E$5:$E$9000,ROWS($E$5:E2175)),"")</f>
        <v/>
      </c>
      <c r="I2175" s="371" t="s">
        <v>26</v>
      </c>
      <c r="J2175" t="s">
        <v>102</v>
      </c>
      <c r="K2175" s="372">
        <v>34536467</v>
      </c>
      <c r="L2175" s="388">
        <f>ROWS(K$5:K2175)</f>
        <v>2171</v>
      </c>
      <c r="M2175" s="388">
        <f>IF(_xlfn.IFNA(VLOOKUP(I2175,$AG$3:$AH$83,2,FALSE),"")='11.1'!$D$5,TXM!L2175,"")</f>
        <v>2171</v>
      </c>
      <c r="N2175" t="str">
        <f>IFERROR(SMALL($M$5:$M$9000,ROWS($M$5:M2175)),"")</f>
        <v/>
      </c>
      <c r="P2175" t="s">
        <v>44</v>
      </c>
      <c r="Q2175" t="s">
        <v>1318</v>
      </c>
      <c r="R2175">
        <v>245219</v>
      </c>
      <c r="S2175" s="388">
        <f>ROWS(R$5:R2175)</f>
        <v>2171</v>
      </c>
      <c r="T2175" s="388" t="str">
        <f>IF(_xlfn.IFNA(VLOOKUP(P2175,$AG$3:$AH$83,2,FALSE),"")='11.1'!$D$5,TXM!S2175,"")</f>
        <v/>
      </c>
      <c r="U2175" t="str">
        <f>IFERROR(SMALL($T$5:$T$9000,ROWS($T$5:T2175)),"")</f>
        <v/>
      </c>
    </row>
    <row r="2176" spans="1:21" ht="14.4" customHeight="1" x14ac:dyDescent="0.3">
      <c r="A2176" s="371" t="s">
        <v>196</v>
      </c>
      <c r="B2176" t="s">
        <v>773</v>
      </c>
      <c r="C2176" s="372">
        <v>967247</v>
      </c>
      <c r="D2176" s="388">
        <f>ROWS(C$5:C2176)</f>
        <v>2172</v>
      </c>
      <c r="E2176" s="388" t="str">
        <f>IF(_xlfn.IFNA(VLOOKUP(A2176,$AG$3:$AH$83,2,FALSE),"")='11.1'!$D$5,TXM!D2176,"")</f>
        <v/>
      </c>
      <c r="F2176" t="str">
        <f>IFERROR(SMALL($E$5:$E$9000,ROWS($E$5:E2176)),"")</f>
        <v/>
      </c>
      <c r="I2176" s="371" t="s">
        <v>26</v>
      </c>
      <c r="J2176" t="s">
        <v>998</v>
      </c>
      <c r="K2176" s="372">
        <v>25620082</v>
      </c>
      <c r="L2176" s="388">
        <f>ROWS(K$5:K2176)</f>
        <v>2172</v>
      </c>
      <c r="M2176" s="388">
        <f>IF(_xlfn.IFNA(VLOOKUP(I2176,$AG$3:$AH$83,2,FALSE),"")='11.1'!$D$5,TXM!L2176,"")</f>
        <v>2172</v>
      </c>
      <c r="N2176" t="str">
        <f>IFERROR(SMALL($M$5:$M$9000,ROWS($M$5:M2176)),"")</f>
        <v/>
      </c>
      <c r="P2176" t="s">
        <v>44</v>
      </c>
      <c r="Q2176" t="s">
        <v>865</v>
      </c>
      <c r="R2176">
        <v>212295</v>
      </c>
      <c r="S2176" s="388">
        <f>ROWS(R$5:R2176)</f>
        <v>2172</v>
      </c>
      <c r="T2176" s="388" t="str">
        <f>IF(_xlfn.IFNA(VLOOKUP(P2176,$AG$3:$AH$83,2,FALSE),"")='11.1'!$D$5,TXM!S2176,"")</f>
        <v/>
      </c>
      <c r="U2176" t="str">
        <f>IFERROR(SMALL($T$5:$T$9000,ROWS($T$5:T2176)),"")</f>
        <v/>
      </c>
    </row>
    <row r="2177" spans="1:21" ht="14.4" customHeight="1" x14ac:dyDescent="0.3">
      <c r="A2177" s="371" t="s">
        <v>196</v>
      </c>
      <c r="B2177" t="s">
        <v>1285</v>
      </c>
      <c r="C2177" s="372">
        <v>705657</v>
      </c>
      <c r="D2177" s="388">
        <f>ROWS(C$5:C2177)</f>
        <v>2173</v>
      </c>
      <c r="E2177" s="388" t="str">
        <f>IF(_xlfn.IFNA(VLOOKUP(A2177,$AG$3:$AH$83,2,FALSE),"")='11.1'!$D$5,TXM!D2177,"")</f>
        <v/>
      </c>
      <c r="F2177" t="str">
        <f>IFERROR(SMALL($E$5:$E$9000,ROWS($E$5:E2177)),"")</f>
        <v/>
      </c>
      <c r="I2177" s="371" t="s">
        <v>26</v>
      </c>
      <c r="J2177" t="s">
        <v>805</v>
      </c>
      <c r="K2177" s="372">
        <v>24586932</v>
      </c>
      <c r="L2177" s="388">
        <f>ROWS(K$5:K2177)</f>
        <v>2173</v>
      </c>
      <c r="M2177" s="388">
        <f>IF(_xlfn.IFNA(VLOOKUP(I2177,$AG$3:$AH$83,2,FALSE),"")='11.1'!$D$5,TXM!L2177,"")</f>
        <v>2173</v>
      </c>
      <c r="N2177" t="str">
        <f>IFERROR(SMALL($M$5:$M$9000,ROWS($M$5:M2177)),"")</f>
        <v/>
      </c>
      <c r="P2177" t="s">
        <v>44</v>
      </c>
      <c r="Q2177" t="s">
        <v>1001</v>
      </c>
      <c r="R2177">
        <v>168744</v>
      </c>
      <c r="S2177" s="388">
        <f>ROWS(R$5:R2177)</f>
        <v>2173</v>
      </c>
      <c r="T2177" s="388" t="str">
        <f>IF(_xlfn.IFNA(VLOOKUP(P2177,$AG$3:$AH$83,2,FALSE),"")='11.1'!$D$5,TXM!S2177,"")</f>
        <v/>
      </c>
      <c r="U2177" t="str">
        <f>IFERROR(SMALL($T$5:$T$9000,ROWS($T$5:T2177)),"")</f>
        <v/>
      </c>
    </row>
    <row r="2178" spans="1:21" ht="14.4" customHeight="1" x14ac:dyDescent="0.3">
      <c r="A2178" s="371" t="s">
        <v>196</v>
      </c>
      <c r="B2178" t="s">
        <v>775</v>
      </c>
      <c r="C2178" s="372">
        <v>546551</v>
      </c>
      <c r="D2178" s="388">
        <f>ROWS(C$5:C2178)</f>
        <v>2174</v>
      </c>
      <c r="E2178" s="388" t="str">
        <f>IF(_xlfn.IFNA(VLOOKUP(A2178,$AG$3:$AH$83,2,FALSE),"")='11.1'!$D$5,TXM!D2178,"")</f>
        <v/>
      </c>
      <c r="F2178" t="str">
        <f>IFERROR(SMALL($E$5:$E$9000,ROWS($E$5:E2178)),"")</f>
        <v/>
      </c>
      <c r="I2178" s="371" t="s">
        <v>26</v>
      </c>
      <c r="J2178" t="s">
        <v>98</v>
      </c>
      <c r="K2178" s="372">
        <v>24268865</v>
      </c>
      <c r="L2178" s="388">
        <f>ROWS(K$5:K2178)</f>
        <v>2174</v>
      </c>
      <c r="M2178" s="388">
        <f>IF(_xlfn.IFNA(VLOOKUP(I2178,$AG$3:$AH$83,2,FALSE),"")='11.1'!$D$5,TXM!L2178,"")</f>
        <v>2174</v>
      </c>
      <c r="N2178" t="str">
        <f>IFERROR(SMALL($M$5:$M$9000,ROWS($M$5:M2178)),"")</f>
        <v/>
      </c>
      <c r="P2178" t="s">
        <v>44</v>
      </c>
      <c r="Q2178" t="s">
        <v>1006</v>
      </c>
      <c r="R2178">
        <v>140807</v>
      </c>
      <c r="S2178" s="388">
        <f>ROWS(R$5:R2178)</f>
        <v>2174</v>
      </c>
      <c r="T2178" s="388" t="str">
        <f>IF(_xlfn.IFNA(VLOOKUP(P2178,$AG$3:$AH$83,2,FALSE),"")='11.1'!$D$5,TXM!S2178,"")</f>
        <v/>
      </c>
      <c r="U2178" t="str">
        <f>IFERROR(SMALL($T$5:$T$9000,ROWS($T$5:T2178)),"")</f>
        <v/>
      </c>
    </row>
    <row r="2179" spans="1:21" ht="14.4" customHeight="1" x14ac:dyDescent="0.3">
      <c r="A2179" s="371" t="s">
        <v>196</v>
      </c>
      <c r="B2179" t="s">
        <v>91</v>
      </c>
      <c r="C2179" s="372">
        <v>413820</v>
      </c>
      <c r="D2179" s="388">
        <f>ROWS(C$5:C2179)</f>
        <v>2175</v>
      </c>
      <c r="E2179" s="388" t="str">
        <f>IF(_xlfn.IFNA(VLOOKUP(A2179,$AG$3:$AH$83,2,FALSE),"")='11.1'!$D$5,TXM!D2179,"")</f>
        <v/>
      </c>
      <c r="F2179" t="str">
        <f>IFERROR(SMALL($E$5:$E$9000,ROWS($E$5:E2179)),"")</f>
        <v/>
      </c>
      <c r="I2179" s="371" t="s">
        <v>26</v>
      </c>
      <c r="J2179" t="s">
        <v>1365</v>
      </c>
      <c r="K2179" s="372">
        <v>21870569</v>
      </c>
      <c r="L2179" s="388">
        <f>ROWS(K$5:K2179)</f>
        <v>2175</v>
      </c>
      <c r="M2179" s="388">
        <f>IF(_xlfn.IFNA(VLOOKUP(I2179,$AG$3:$AH$83,2,FALSE),"")='11.1'!$D$5,TXM!L2179,"")</f>
        <v>2175</v>
      </c>
      <c r="N2179" t="str">
        <f>IFERROR(SMALL($M$5:$M$9000,ROWS($M$5:M2179)),"")</f>
        <v/>
      </c>
      <c r="P2179" t="s">
        <v>44</v>
      </c>
      <c r="Q2179" t="s">
        <v>837</v>
      </c>
      <c r="R2179">
        <v>105775</v>
      </c>
      <c r="S2179" s="388">
        <f>ROWS(R$5:R2179)</f>
        <v>2175</v>
      </c>
      <c r="T2179" s="388" t="str">
        <f>IF(_xlfn.IFNA(VLOOKUP(P2179,$AG$3:$AH$83,2,FALSE),"")='11.1'!$D$5,TXM!S2179,"")</f>
        <v/>
      </c>
      <c r="U2179" t="str">
        <f>IFERROR(SMALL($T$5:$T$9000,ROWS($T$5:T2179)),"")</f>
        <v/>
      </c>
    </row>
    <row r="2180" spans="1:21" ht="14.4" customHeight="1" x14ac:dyDescent="0.3">
      <c r="A2180" s="371" t="s">
        <v>196</v>
      </c>
      <c r="B2180" t="s">
        <v>98</v>
      </c>
      <c r="C2180" s="372">
        <v>296441</v>
      </c>
      <c r="D2180" s="388">
        <f>ROWS(C$5:C2180)</f>
        <v>2176</v>
      </c>
      <c r="E2180" s="388" t="str">
        <f>IF(_xlfn.IFNA(VLOOKUP(A2180,$AG$3:$AH$83,2,FALSE),"")='11.1'!$D$5,TXM!D2180,"")</f>
        <v/>
      </c>
      <c r="F2180" t="str">
        <f>IFERROR(SMALL($E$5:$E$9000,ROWS($E$5:E2180)),"")</f>
        <v/>
      </c>
      <c r="I2180" s="371" t="s">
        <v>26</v>
      </c>
      <c r="J2180" t="s">
        <v>1402</v>
      </c>
      <c r="K2180" s="372">
        <v>19748162</v>
      </c>
      <c r="L2180" s="388">
        <f>ROWS(K$5:K2180)</f>
        <v>2176</v>
      </c>
      <c r="M2180" s="388">
        <f>IF(_xlfn.IFNA(VLOOKUP(I2180,$AG$3:$AH$83,2,FALSE),"")='11.1'!$D$5,TXM!L2180,"")</f>
        <v>2176</v>
      </c>
      <c r="N2180" t="str">
        <f>IFERROR(SMALL($M$5:$M$9000,ROWS($M$5:M2180)),"")</f>
        <v/>
      </c>
      <c r="P2180" t="s">
        <v>44</v>
      </c>
      <c r="Q2180" t="s">
        <v>843</v>
      </c>
      <c r="R2180">
        <v>77008</v>
      </c>
      <c r="S2180" s="388">
        <f>ROWS(R$5:R2180)</f>
        <v>2176</v>
      </c>
      <c r="T2180" s="388" t="str">
        <f>IF(_xlfn.IFNA(VLOOKUP(P2180,$AG$3:$AH$83,2,FALSE),"")='11.1'!$D$5,TXM!S2180,"")</f>
        <v/>
      </c>
      <c r="U2180" t="str">
        <f>IFERROR(SMALL($T$5:$T$9000,ROWS($T$5:T2180)),"")</f>
        <v/>
      </c>
    </row>
    <row r="2181" spans="1:21" ht="14.4" customHeight="1" x14ac:dyDescent="0.3">
      <c r="A2181" s="371" t="s">
        <v>196</v>
      </c>
      <c r="B2181" t="s">
        <v>791</v>
      </c>
      <c r="C2181" s="372">
        <v>175581</v>
      </c>
      <c r="D2181" s="388">
        <f>ROWS(C$5:C2181)</f>
        <v>2177</v>
      </c>
      <c r="E2181" s="388" t="str">
        <f>IF(_xlfn.IFNA(VLOOKUP(A2181,$AG$3:$AH$83,2,FALSE),"")='11.1'!$D$5,TXM!D2181,"")</f>
        <v/>
      </c>
      <c r="F2181" t="str">
        <f>IFERROR(SMALL($E$5:$E$9000,ROWS($E$5:E2181)),"")</f>
        <v/>
      </c>
      <c r="I2181" s="371" t="s">
        <v>26</v>
      </c>
      <c r="J2181" t="s">
        <v>777</v>
      </c>
      <c r="K2181" s="372">
        <v>19540923</v>
      </c>
      <c r="L2181" s="388">
        <f>ROWS(K$5:K2181)</f>
        <v>2177</v>
      </c>
      <c r="M2181" s="388">
        <f>IF(_xlfn.IFNA(VLOOKUP(I2181,$AG$3:$AH$83,2,FALSE),"")='11.1'!$D$5,TXM!L2181,"")</f>
        <v>2177</v>
      </c>
      <c r="N2181" t="str">
        <f>IFERROR(SMALL($M$5:$M$9000,ROWS($M$5:M2181)),"")</f>
        <v/>
      </c>
      <c r="P2181" t="s">
        <v>44</v>
      </c>
      <c r="Q2181" t="s">
        <v>173</v>
      </c>
      <c r="R2181">
        <v>72779</v>
      </c>
      <c r="S2181" s="388">
        <f>ROWS(R$5:R2181)</f>
        <v>2177</v>
      </c>
      <c r="T2181" s="388" t="str">
        <f>IF(_xlfn.IFNA(VLOOKUP(P2181,$AG$3:$AH$83,2,FALSE),"")='11.1'!$D$5,TXM!S2181,"")</f>
        <v/>
      </c>
      <c r="U2181" t="str">
        <f>IFERROR(SMALL($T$5:$T$9000,ROWS($T$5:T2181)),"")</f>
        <v/>
      </c>
    </row>
    <row r="2182" spans="1:21" ht="14.4" customHeight="1" x14ac:dyDescent="0.3">
      <c r="A2182" s="371" t="s">
        <v>196</v>
      </c>
      <c r="B2182" t="s">
        <v>1265</v>
      </c>
      <c r="C2182" s="372">
        <v>159030</v>
      </c>
      <c r="D2182" s="388">
        <f>ROWS(C$5:C2182)</f>
        <v>2178</v>
      </c>
      <c r="E2182" s="388" t="str">
        <f>IF(_xlfn.IFNA(VLOOKUP(A2182,$AG$3:$AH$83,2,FALSE),"")='11.1'!$D$5,TXM!D2182,"")</f>
        <v/>
      </c>
      <c r="F2182" t="str">
        <f>IFERROR(SMALL($E$5:$E$9000,ROWS($E$5:E2182)),"")</f>
        <v/>
      </c>
      <c r="I2182" s="371" t="s">
        <v>26</v>
      </c>
      <c r="J2182" t="s">
        <v>100</v>
      </c>
      <c r="K2182" s="372">
        <v>14979867</v>
      </c>
      <c r="L2182" s="388">
        <f>ROWS(K$5:K2182)</f>
        <v>2178</v>
      </c>
      <c r="M2182" s="388">
        <f>IF(_xlfn.IFNA(VLOOKUP(I2182,$AG$3:$AH$83,2,FALSE),"")='11.1'!$D$5,TXM!L2182,"")</f>
        <v>2178</v>
      </c>
      <c r="N2182" t="str">
        <f>IFERROR(SMALL($M$5:$M$9000,ROWS($M$5:M2182)),"")</f>
        <v/>
      </c>
      <c r="P2182" t="s">
        <v>44</v>
      </c>
      <c r="Q2182" t="s">
        <v>1000</v>
      </c>
      <c r="R2182">
        <v>70639</v>
      </c>
      <c r="S2182" s="388">
        <f>ROWS(R$5:R2182)</f>
        <v>2178</v>
      </c>
      <c r="T2182" s="388" t="str">
        <f>IF(_xlfn.IFNA(VLOOKUP(P2182,$AG$3:$AH$83,2,FALSE),"")='11.1'!$D$5,TXM!S2182,"")</f>
        <v/>
      </c>
      <c r="U2182" t="str">
        <f>IFERROR(SMALL($T$5:$T$9000,ROWS($T$5:T2182)),"")</f>
        <v/>
      </c>
    </row>
    <row r="2183" spans="1:21" ht="14.4" customHeight="1" x14ac:dyDescent="0.3">
      <c r="A2183" s="371" t="s">
        <v>196</v>
      </c>
      <c r="B2183" t="s">
        <v>815</v>
      </c>
      <c r="C2183" s="372">
        <v>86393</v>
      </c>
      <c r="D2183" s="388">
        <f>ROWS(C$5:C2183)</f>
        <v>2179</v>
      </c>
      <c r="E2183" s="388" t="str">
        <f>IF(_xlfn.IFNA(VLOOKUP(A2183,$AG$3:$AH$83,2,FALSE),"")='11.1'!$D$5,TXM!D2183,"")</f>
        <v/>
      </c>
      <c r="F2183" t="str">
        <f>IFERROR(SMALL($E$5:$E$9000,ROWS($E$5:E2183)),"")</f>
        <v/>
      </c>
      <c r="I2183" s="371" t="s">
        <v>26</v>
      </c>
      <c r="J2183" t="s">
        <v>1494</v>
      </c>
      <c r="K2183" s="372">
        <v>9792639</v>
      </c>
      <c r="L2183" s="388">
        <f>ROWS(K$5:K2183)</f>
        <v>2179</v>
      </c>
      <c r="M2183" s="388">
        <f>IF(_xlfn.IFNA(VLOOKUP(I2183,$AG$3:$AH$83,2,FALSE),"")='11.1'!$D$5,TXM!L2183,"")</f>
        <v>2179</v>
      </c>
      <c r="N2183" t="str">
        <f>IFERROR(SMALL($M$5:$M$9000,ROWS($M$5:M2183)),"")</f>
        <v/>
      </c>
      <c r="P2183" t="s">
        <v>44</v>
      </c>
      <c r="Q2183" t="s">
        <v>1003</v>
      </c>
      <c r="R2183">
        <v>58255</v>
      </c>
      <c r="S2183" s="388">
        <f>ROWS(R$5:R2183)</f>
        <v>2179</v>
      </c>
      <c r="T2183" s="388" t="str">
        <f>IF(_xlfn.IFNA(VLOOKUP(P2183,$AG$3:$AH$83,2,FALSE),"")='11.1'!$D$5,TXM!S2183,"")</f>
        <v/>
      </c>
      <c r="U2183" t="str">
        <f>IFERROR(SMALL($T$5:$T$9000,ROWS($T$5:T2183)),"")</f>
        <v/>
      </c>
    </row>
    <row r="2184" spans="1:21" ht="14.4" customHeight="1" x14ac:dyDescent="0.3">
      <c r="A2184" s="371" t="s">
        <v>196</v>
      </c>
      <c r="B2184" t="s">
        <v>107</v>
      </c>
      <c r="C2184" s="372">
        <v>74625</v>
      </c>
      <c r="D2184" s="388">
        <f>ROWS(C$5:C2184)</f>
        <v>2180</v>
      </c>
      <c r="E2184" s="388" t="str">
        <f>IF(_xlfn.IFNA(VLOOKUP(A2184,$AG$3:$AH$83,2,FALSE),"")='11.1'!$D$5,TXM!D2184,"")</f>
        <v/>
      </c>
      <c r="F2184" t="str">
        <f>IFERROR(SMALL($E$5:$E$9000,ROWS($E$5:E2184)),"")</f>
        <v/>
      </c>
      <c r="I2184" s="371" t="s">
        <v>26</v>
      </c>
      <c r="J2184" t="s">
        <v>97</v>
      </c>
      <c r="K2184" s="372">
        <v>8247345</v>
      </c>
      <c r="L2184" s="388">
        <f>ROWS(K$5:K2184)</f>
        <v>2180</v>
      </c>
      <c r="M2184" s="388">
        <f>IF(_xlfn.IFNA(VLOOKUP(I2184,$AG$3:$AH$83,2,FALSE),"")='11.1'!$D$5,TXM!L2184,"")</f>
        <v>2180</v>
      </c>
      <c r="N2184" t="str">
        <f>IFERROR(SMALL($M$5:$M$9000,ROWS($M$5:M2184)),"")</f>
        <v/>
      </c>
      <c r="P2184" t="s">
        <v>44</v>
      </c>
      <c r="Q2184" t="s">
        <v>996</v>
      </c>
      <c r="R2184">
        <v>50400</v>
      </c>
      <c r="S2184" s="388">
        <f>ROWS(R$5:R2184)</f>
        <v>2180</v>
      </c>
      <c r="T2184" s="388" t="str">
        <f>IF(_xlfn.IFNA(VLOOKUP(P2184,$AG$3:$AH$83,2,FALSE),"")='11.1'!$D$5,TXM!S2184,"")</f>
        <v/>
      </c>
      <c r="U2184" t="str">
        <f>IFERROR(SMALL($T$5:$T$9000,ROWS($T$5:T2184)),"")</f>
        <v/>
      </c>
    </row>
    <row r="2185" spans="1:21" ht="14.4" customHeight="1" x14ac:dyDescent="0.3">
      <c r="A2185" s="371" t="s">
        <v>196</v>
      </c>
      <c r="B2185" t="s">
        <v>1434</v>
      </c>
      <c r="C2185" s="372">
        <v>72920</v>
      </c>
      <c r="D2185" s="388">
        <f>ROWS(C$5:C2185)</f>
        <v>2181</v>
      </c>
      <c r="E2185" s="388" t="str">
        <f>IF(_xlfn.IFNA(VLOOKUP(A2185,$AG$3:$AH$83,2,FALSE),"")='11.1'!$D$5,TXM!D2185,"")</f>
        <v/>
      </c>
      <c r="F2185" t="str">
        <f>IFERROR(SMALL($E$5:$E$9000,ROWS($E$5:E2185)),"")</f>
        <v/>
      </c>
      <c r="I2185" s="371" t="s">
        <v>26</v>
      </c>
      <c r="J2185" t="s">
        <v>773</v>
      </c>
      <c r="K2185" s="372">
        <v>7979092</v>
      </c>
      <c r="L2185" s="388">
        <f>ROWS(K$5:K2185)</f>
        <v>2181</v>
      </c>
      <c r="M2185" s="388">
        <f>IF(_xlfn.IFNA(VLOOKUP(I2185,$AG$3:$AH$83,2,FALSE),"")='11.1'!$D$5,TXM!L2185,"")</f>
        <v>2181</v>
      </c>
      <c r="N2185" t="str">
        <f>IFERROR(SMALL($M$5:$M$9000,ROWS($M$5:M2185)),"")</f>
        <v/>
      </c>
      <c r="P2185" t="s">
        <v>44</v>
      </c>
      <c r="Q2185" t="s">
        <v>829</v>
      </c>
      <c r="R2185">
        <v>46180</v>
      </c>
      <c r="S2185" s="388">
        <f>ROWS(R$5:R2185)</f>
        <v>2181</v>
      </c>
      <c r="T2185" s="388" t="str">
        <f>IF(_xlfn.IFNA(VLOOKUP(P2185,$AG$3:$AH$83,2,FALSE),"")='11.1'!$D$5,TXM!S2185,"")</f>
        <v/>
      </c>
      <c r="U2185" t="str">
        <f>IFERROR(SMALL($T$5:$T$9000,ROWS($T$5:T2185)),"")</f>
        <v/>
      </c>
    </row>
    <row r="2186" spans="1:21" ht="14.4" customHeight="1" x14ac:dyDescent="0.3">
      <c r="A2186" s="371" t="s">
        <v>196</v>
      </c>
      <c r="B2186" t="s">
        <v>172</v>
      </c>
      <c r="C2186" s="372">
        <v>70700</v>
      </c>
      <c r="D2186" s="388">
        <f>ROWS(C$5:C2186)</f>
        <v>2182</v>
      </c>
      <c r="E2186" s="388" t="str">
        <f>IF(_xlfn.IFNA(VLOOKUP(A2186,$AG$3:$AH$83,2,FALSE),"")='11.1'!$D$5,TXM!D2186,"")</f>
        <v/>
      </c>
      <c r="F2186" t="str">
        <f>IFERROR(SMALL($E$5:$E$9000,ROWS($E$5:E2186)),"")</f>
        <v/>
      </c>
      <c r="I2186" s="371" t="s">
        <v>26</v>
      </c>
      <c r="J2186" t="s">
        <v>997</v>
      </c>
      <c r="K2186" s="372">
        <v>6105942</v>
      </c>
      <c r="L2186" s="388">
        <f>ROWS(K$5:K2186)</f>
        <v>2182</v>
      </c>
      <c r="M2186" s="388">
        <f>IF(_xlfn.IFNA(VLOOKUP(I2186,$AG$3:$AH$83,2,FALSE),"")='11.1'!$D$5,TXM!L2186,"")</f>
        <v>2182</v>
      </c>
      <c r="N2186" t="str">
        <f>IFERROR(SMALL($M$5:$M$9000,ROWS($M$5:M2186)),"")</f>
        <v/>
      </c>
      <c r="P2186" t="s">
        <v>44</v>
      </c>
      <c r="Q2186" t="s">
        <v>825</v>
      </c>
      <c r="R2186">
        <v>43150</v>
      </c>
      <c r="S2186" s="388">
        <f>ROWS(R$5:R2186)</f>
        <v>2182</v>
      </c>
      <c r="T2186" s="388" t="str">
        <f>IF(_xlfn.IFNA(VLOOKUP(P2186,$AG$3:$AH$83,2,FALSE),"")='11.1'!$D$5,TXM!S2186,"")</f>
        <v/>
      </c>
      <c r="U2186" t="str">
        <f>IFERROR(SMALL($T$5:$T$9000,ROWS($T$5:T2186)),"")</f>
        <v/>
      </c>
    </row>
    <row r="2187" spans="1:21" ht="14.4" customHeight="1" x14ac:dyDescent="0.3">
      <c r="A2187" s="371" t="s">
        <v>196</v>
      </c>
      <c r="B2187" t="s">
        <v>1252</v>
      </c>
      <c r="C2187" s="372">
        <v>43907</v>
      </c>
      <c r="D2187" s="388">
        <f>ROWS(C$5:C2187)</f>
        <v>2183</v>
      </c>
      <c r="E2187" s="388" t="str">
        <f>IF(_xlfn.IFNA(VLOOKUP(A2187,$AG$3:$AH$83,2,FALSE),"")='11.1'!$D$5,TXM!D2187,"")</f>
        <v/>
      </c>
      <c r="F2187" t="str">
        <f>IFERROR(SMALL($E$5:$E$9000,ROWS($E$5:E2187)),"")</f>
        <v/>
      </c>
      <c r="I2187" s="371" t="s">
        <v>26</v>
      </c>
      <c r="J2187" t="s">
        <v>1004</v>
      </c>
      <c r="K2187" s="372">
        <v>5487780</v>
      </c>
      <c r="L2187" s="388">
        <f>ROWS(K$5:K2187)</f>
        <v>2183</v>
      </c>
      <c r="M2187" s="388">
        <f>IF(_xlfn.IFNA(VLOOKUP(I2187,$AG$3:$AH$83,2,FALSE),"")='11.1'!$D$5,TXM!L2187,"")</f>
        <v>2183</v>
      </c>
      <c r="N2187" t="str">
        <f>IFERROR(SMALL($M$5:$M$9000,ROWS($M$5:M2187)),"")</f>
        <v/>
      </c>
      <c r="P2187" t="s">
        <v>44</v>
      </c>
      <c r="Q2187" t="s">
        <v>835</v>
      </c>
      <c r="R2187">
        <v>37028</v>
      </c>
      <c r="S2187" s="388">
        <f>ROWS(R$5:R2187)</f>
        <v>2183</v>
      </c>
      <c r="T2187" s="388" t="str">
        <f>IF(_xlfn.IFNA(VLOOKUP(P2187,$AG$3:$AH$83,2,FALSE),"")='11.1'!$D$5,TXM!S2187,"")</f>
        <v/>
      </c>
      <c r="U2187" t="str">
        <f>IFERROR(SMALL($T$5:$T$9000,ROWS($T$5:T2187)),"")</f>
        <v/>
      </c>
    </row>
    <row r="2188" spans="1:21" ht="14.4" customHeight="1" x14ac:dyDescent="0.3">
      <c r="A2188" s="371" t="s">
        <v>196</v>
      </c>
      <c r="B2188" t="s">
        <v>108</v>
      </c>
      <c r="C2188" s="372">
        <v>36936</v>
      </c>
      <c r="D2188" s="388">
        <f>ROWS(C$5:C2188)</f>
        <v>2184</v>
      </c>
      <c r="E2188" s="388" t="str">
        <f>IF(_xlfn.IFNA(VLOOKUP(A2188,$AG$3:$AH$83,2,FALSE),"")='11.1'!$D$5,TXM!D2188,"")</f>
        <v/>
      </c>
      <c r="F2188" t="str">
        <f>IFERROR(SMALL($E$5:$E$9000,ROWS($E$5:E2188)),"")</f>
        <v/>
      </c>
      <c r="I2188" s="371" t="s">
        <v>26</v>
      </c>
      <c r="J2188" t="s">
        <v>853</v>
      </c>
      <c r="K2188" s="372">
        <v>4459472</v>
      </c>
      <c r="L2188" s="388">
        <f>ROWS(K$5:K2188)</f>
        <v>2184</v>
      </c>
      <c r="M2188" s="388">
        <f>IF(_xlfn.IFNA(VLOOKUP(I2188,$AG$3:$AH$83,2,FALSE),"")='11.1'!$D$5,TXM!L2188,"")</f>
        <v>2184</v>
      </c>
      <c r="N2188" t="str">
        <f>IFERROR(SMALL($M$5:$M$9000,ROWS($M$5:M2188)),"")</f>
        <v/>
      </c>
      <c r="P2188" t="s">
        <v>44</v>
      </c>
      <c r="Q2188" t="s">
        <v>847</v>
      </c>
      <c r="R2188">
        <v>33506</v>
      </c>
      <c r="S2188" s="388">
        <f>ROWS(R$5:R2188)</f>
        <v>2184</v>
      </c>
      <c r="T2188" s="388" t="str">
        <f>IF(_xlfn.IFNA(VLOOKUP(P2188,$AG$3:$AH$83,2,FALSE),"")='11.1'!$D$5,TXM!S2188,"")</f>
        <v/>
      </c>
      <c r="U2188" t="str">
        <f>IFERROR(SMALL($T$5:$T$9000,ROWS($T$5:T2188)),"")</f>
        <v/>
      </c>
    </row>
    <row r="2189" spans="1:21" ht="14.4" customHeight="1" x14ac:dyDescent="0.3">
      <c r="A2189" s="371" t="s">
        <v>196</v>
      </c>
      <c r="B2189" t="s">
        <v>171</v>
      </c>
      <c r="C2189" s="372">
        <v>14196</v>
      </c>
      <c r="D2189" s="388">
        <f>ROWS(C$5:C2189)</f>
        <v>2185</v>
      </c>
      <c r="E2189" s="388" t="str">
        <f>IF(_xlfn.IFNA(VLOOKUP(A2189,$AG$3:$AH$83,2,FALSE),"")='11.1'!$D$5,TXM!D2189,"")</f>
        <v/>
      </c>
      <c r="F2189" t="str">
        <f>IFERROR(SMALL($E$5:$E$9000,ROWS($E$5:E2189)),"")</f>
        <v/>
      </c>
      <c r="I2189" s="371" t="s">
        <v>26</v>
      </c>
      <c r="J2189" t="s">
        <v>1383</v>
      </c>
      <c r="K2189" s="372">
        <v>4275893</v>
      </c>
      <c r="L2189" s="388">
        <f>ROWS(K$5:K2189)</f>
        <v>2185</v>
      </c>
      <c r="M2189" s="388">
        <f>IF(_xlfn.IFNA(VLOOKUP(I2189,$AG$3:$AH$83,2,FALSE),"")='11.1'!$D$5,TXM!L2189,"")</f>
        <v>2185</v>
      </c>
      <c r="N2189" t="str">
        <f>IFERROR(SMALL($M$5:$M$9000,ROWS($M$5:M2189)),"")</f>
        <v/>
      </c>
      <c r="P2189" t="s">
        <v>44</v>
      </c>
      <c r="Q2189" t="s">
        <v>821</v>
      </c>
      <c r="R2189">
        <v>31500</v>
      </c>
      <c r="S2189" s="388">
        <f>ROWS(R$5:R2189)</f>
        <v>2185</v>
      </c>
      <c r="T2189" s="388" t="str">
        <f>IF(_xlfn.IFNA(VLOOKUP(P2189,$AG$3:$AH$83,2,FALSE),"")='11.1'!$D$5,TXM!S2189,"")</f>
        <v/>
      </c>
      <c r="U2189" t="str">
        <f>IFERROR(SMALL($T$5:$T$9000,ROWS($T$5:T2189)),"")</f>
        <v/>
      </c>
    </row>
    <row r="2190" spans="1:21" ht="14.4" customHeight="1" x14ac:dyDescent="0.3">
      <c r="A2190" s="371" t="s">
        <v>196</v>
      </c>
      <c r="B2190" t="s">
        <v>1240</v>
      </c>
      <c r="C2190" s="372">
        <v>3273</v>
      </c>
      <c r="D2190" s="388">
        <f>ROWS(C$5:C2190)</f>
        <v>2186</v>
      </c>
      <c r="E2190" s="388" t="str">
        <f>IF(_xlfn.IFNA(VLOOKUP(A2190,$AG$3:$AH$83,2,FALSE),"")='11.1'!$D$5,TXM!D2190,"")</f>
        <v/>
      </c>
      <c r="F2190" t="str">
        <f>IFERROR(SMALL($E$5:$E$9000,ROWS($E$5:E2190)),"")</f>
        <v/>
      </c>
      <c r="I2190" s="371" t="s">
        <v>26</v>
      </c>
      <c r="J2190" t="s">
        <v>803</v>
      </c>
      <c r="K2190" s="372">
        <v>3400953</v>
      </c>
      <c r="L2190" s="388">
        <f>ROWS(K$5:K2190)</f>
        <v>2186</v>
      </c>
      <c r="M2190" s="388">
        <f>IF(_xlfn.IFNA(VLOOKUP(I2190,$AG$3:$AH$83,2,FALSE),"")='11.1'!$D$5,TXM!L2190,"")</f>
        <v>2186</v>
      </c>
      <c r="N2190" t="str">
        <f>IFERROR(SMALL($M$5:$M$9000,ROWS($M$5:M2190)),"")</f>
        <v/>
      </c>
      <c r="P2190" t="s">
        <v>44</v>
      </c>
      <c r="Q2190" t="s">
        <v>108</v>
      </c>
      <c r="R2190">
        <v>23600</v>
      </c>
      <c r="S2190" s="388">
        <f>ROWS(R$5:R2190)</f>
        <v>2186</v>
      </c>
      <c r="T2190" s="388" t="str">
        <f>IF(_xlfn.IFNA(VLOOKUP(P2190,$AG$3:$AH$83,2,FALSE),"")='11.1'!$D$5,TXM!S2190,"")</f>
        <v/>
      </c>
      <c r="U2190" t="str">
        <f>IFERROR(SMALL($T$5:$T$9000,ROWS($T$5:T2190)),"")</f>
        <v/>
      </c>
    </row>
    <row r="2191" spans="1:21" ht="14.4" customHeight="1" x14ac:dyDescent="0.3">
      <c r="A2191" s="371" t="s">
        <v>196</v>
      </c>
      <c r="B2191" t="s">
        <v>1006</v>
      </c>
      <c r="C2191" s="372">
        <v>1164</v>
      </c>
      <c r="D2191" s="388">
        <f>ROWS(C$5:C2191)</f>
        <v>2187</v>
      </c>
      <c r="E2191" s="388" t="str">
        <f>IF(_xlfn.IFNA(VLOOKUP(A2191,$AG$3:$AH$83,2,FALSE),"")='11.1'!$D$5,TXM!D2191,"")</f>
        <v/>
      </c>
      <c r="F2191" t="str">
        <f>IFERROR(SMALL($E$5:$E$9000,ROWS($E$5:E2191)),"")</f>
        <v/>
      </c>
      <c r="I2191" s="371" t="s">
        <v>26</v>
      </c>
      <c r="J2191" t="s">
        <v>797</v>
      </c>
      <c r="K2191" s="372">
        <v>3150964</v>
      </c>
      <c r="L2191" s="388">
        <f>ROWS(K$5:K2191)</f>
        <v>2187</v>
      </c>
      <c r="M2191" s="388">
        <f>IF(_xlfn.IFNA(VLOOKUP(I2191,$AG$3:$AH$83,2,FALSE),"")='11.1'!$D$5,TXM!L2191,"")</f>
        <v>2187</v>
      </c>
      <c r="N2191" t="str">
        <f>IFERROR(SMALL($M$5:$M$9000,ROWS($M$5:M2191)),"")</f>
        <v/>
      </c>
      <c r="P2191" t="s">
        <v>44</v>
      </c>
      <c r="Q2191" t="s">
        <v>1441</v>
      </c>
      <c r="R2191">
        <v>21000</v>
      </c>
      <c r="S2191" s="388">
        <f>ROWS(R$5:R2191)</f>
        <v>2187</v>
      </c>
      <c r="T2191" s="388" t="str">
        <f>IF(_xlfn.IFNA(VLOOKUP(P2191,$AG$3:$AH$83,2,FALSE),"")='11.1'!$D$5,TXM!S2191,"")</f>
        <v/>
      </c>
      <c r="U2191" t="str">
        <f>IFERROR(SMALL($T$5:$T$9000,ROWS($T$5:T2191)),"")</f>
        <v/>
      </c>
    </row>
    <row r="2192" spans="1:21" ht="14.4" customHeight="1" x14ac:dyDescent="0.3">
      <c r="A2192" s="371" t="s">
        <v>196</v>
      </c>
      <c r="B2192" t="s">
        <v>96</v>
      </c>
      <c r="C2192" s="372">
        <v>1000</v>
      </c>
      <c r="D2192" s="388">
        <f>ROWS(C$5:C2192)</f>
        <v>2188</v>
      </c>
      <c r="E2192" s="388" t="str">
        <f>IF(_xlfn.IFNA(VLOOKUP(A2192,$AG$3:$AH$83,2,FALSE),"")='11.1'!$D$5,TXM!D2192,"")</f>
        <v/>
      </c>
      <c r="F2192" t="str">
        <f>IFERROR(SMALL($E$5:$E$9000,ROWS($E$5:E2192)),"")</f>
        <v/>
      </c>
      <c r="I2192" s="371" t="s">
        <v>26</v>
      </c>
      <c r="J2192" t="s">
        <v>801</v>
      </c>
      <c r="K2192" s="372">
        <v>2142242</v>
      </c>
      <c r="L2192" s="388">
        <f>ROWS(K$5:K2192)</f>
        <v>2188</v>
      </c>
      <c r="M2192" s="388">
        <f>IF(_xlfn.IFNA(VLOOKUP(I2192,$AG$3:$AH$83,2,FALSE),"")='11.1'!$D$5,TXM!L2192,"")</f>
        <v>2188</v>
      </c>
      <c r="N2192" t="str">
        <f>IFERROR(SMALL($M$5:$M$9000,ROWS($M$5:M2192)),"")</f>
        <v/>
      </c>
      <c r="P2192" t="s">
        <v>44</v>
      </c>
      <c r="Q2192" t="s">
        <v>95</v>
      </c>
      <c r="R2192">
        <v>14960</v>
      </c>
      <c r="S2192" s="388">
        <f>ROWS(R$5:R2192)</f>
        <v>2188</v>
      </c>
      <c r="T2192" s="388" t="str">
        <f>IF(_xlfn.IFNA(VLOOKUP(P2192,$AG$3:$AH$83,2,FALSE),"")='11.1'!$D$5,TXM!S2192,"")</f>
        <v/>
      </c>
      <c r="U2192" t="str">
        <f>IFERROR(SMALL($T$5:$T$9000,ROWS($T$5:T2192)),"")</f>
        <v/>
      </c>
    </row>
    <row r="2193" spans="1:21" ht="14.4" customHeight="1" x14ac:dyDescent="0.3">
      <c r="A2193" s="371" t="s">
        <v>61</v>
      </c>
      <c r="B2193" t="s">
        <v>1000</v>
      </c>
      <c r="C2193" s="372">
        <v>51876791</v>
      </c>
      <c r="D2193" s="388">
        <f>ROWS(C$5:C2193)</f>
        <v>2189</v>
      </c>
      <c r="E2193" s="388" t="str">
        <f>IF(_xlfn.IFNA(VLOOKUP(A2193,$AG$3:$AH$83,2,FALSE),"")='11.1'!$D$5,TXM!D2193,"")</f>
        <v/>
      </c>
      <c r="F2193" t="str">
        <f>IFERROR(SMALL($E$5:$E$9000,ROWS($E$5:E2193)),"")</f>
        <v/>
      </c>
      <c r="I2193" s="371" t="s">
        <v>26</v>
      </c>
      <c r="J2193" t="s">
        <v>173</v>
      </c>
      <c r="K2193" s="372">
        <v>1567891</v>
      </c>
      <c r="L2193" s="388">
        <f>ROWS(K$5:K2193)</f>
        <v>2189</v>
      </c>
      <c r="M2193" s="388">
        <f>IF(_xlfn.IFNA(VLOOKUP(I2193,$AG$3:$AH$83,2,FALSE),"")='11.1'!$D$5,TXM!L2193,"")</f>
        <v>2189</v>
      </c>
      <c r="N2193" t="str">
        <f>IFERROR(SMALL($M$5:$M$9000,ROWS($M$5:M2193)),"")</f>
        <v/>
      </c>
      <c r="P2193" t="s">
        <v>44</v>
      </c>
      <c r="Q2193" t="s">
        <v>1275</v>
      </c>
      <c r="R2193">
        <v>11550</v>
      </c>
      <c r="S2193" s="388">
        <f>ROWS(R$5:R2193)</f>
        <v>2189</v>
      </c>
      <c r="T2193" s="388" t="str">
        <f>IF(_xlfn.IFNA(VLOOKUP(P2193,$AG$3:$AH$83,2,FALSE),"")='11.1'!$D$5,TXM!S2193,"")</f>
        <v/>
      </c>
      <c r="U2193" t="str">
        <f>IFERROR(SMALL($T$5:$T$9000,ROWS($T$5:T2193)),"")</f>
        <v/>
      </c>
    </row>
    <row r="2194" spans="1:21" ht="14.4" customHeight="1" x14ac:dyDescent="0.3">
      <c r="A2194" s="371" t="s">
        <v>61</v>
      </c>
      <c r="B2194" t="s">
        <v>779</v>
      </c>
      <c r="C2194" s="372">
        <v>6697455</v>
      </c>
      <c r="D2194" s="388">
        <f>ROWS(C$5:C2194)</f>
        <v>2190</v>
      </c>
      <c r="E2194" s="388" t="str">
        <f>IF(_xlfn.IFNA(VLOOKUP(A2194,$AG$3:$AH$83,2,FALSE),"")='11.1'!$D$5,TXM!D2194,"")</f>
        <v/>
      </c>
      <c r="F2194" t="str">
        <f>IFERROR(SMALL($E$5:$E$9000,ROWS($E$5:E2194)),"")</f>
        <v/>
      </c>
      <c r="I2194" s="371" t="s">
        <v>26</v>
      </c>
      <c r="J2194" t="s">
        <v>172</v>
      </c>
      <c r="K2194" s="372">
        <v>1058471</v>
      </c>
      <c r="L2194" s="388">
        <f>ROWS(K$5:K2194)</f>
        <v>2190</v>
      </c>
      <c r="M2194" s="388">
        <f>IF(_xlfn.IFNA(VLOOKUP(I2194,$AG$3:$AH$83,2,FALSE),"")='11.1'!$D$5,TXM!L2194,"")</f>
        <v>2190</v>
      </c>
      <c r="N2194" t="str">
        <f>IFERROR(SMALL($M$5:$M$9000,ROWS($M$5:M2194)),"")</f>
        <v/>
      </c>
      <c r="P2194" t="s">
        <v>44</v>
      </c>
      <c r="Q2194" t="s">
        <v>779</v>
      </c>
      <c r="R2194">
        <v>2500</v>
      </c>
      <c r="S2194" s="388">
        <f>ROWS(R$5:R2194)</f>
        <v>2190</v>
      </c>
      <c r="T2194" s="388" t="str">
        <f>IF(_xlfn.IFNA(VLOOKUP(P2194,$AG$3:$AH$83,2,FALSE),"")='11.1'!$D$5,TXM!S2194,"")</f>
        <v/>
      </c>
      <c r="U2194" t="str">
        <f>IFERROR(SMALL($T$5:$T$9000,ROWS($T$5:T2194)),"")</f>
        <v/>
      </c>
    </row>
    <row r="2195" spans="1:21" ht="14.4" customHeight="1" x14ac:dyDescent="0.3">
      <c r="A2195" s="371" t="s">
        <v>61</v>
      </c>
      <c r="B2195" t="s">
        <v>1005</v>
      </c>
      <c r="C2195" s="372">
        <v>302621</v>
      </c>
      <c r="D2195" s="388">
        <f>ROWS(C$5:C2195)</f>
        <v>2191</v>
      </c>
      <c r="E2195" s="388" t="str">
        <f>IF(_xlfn.IFNA(VLOOKUP(A2195,$AG$3:$AH$83,2,FALSE),"")='11.1'!$D$5,TXM!D2195,"")</f>
        <v/>
      </c>
      <c r="F2195" t="str">
        <f>IFERROR(SMALL($E$5:$E$9000,ROWS($E$5:E2195)),"")</f>
        <v/>
      </c>
      <c r="I2195" s="371" t="s">
        <v>26</v>
      </c>
      <c r="J2195" t="s">
        <v>807</v>
      </c>
      <c r="K2195" s="372">
        <v>1035381</v>
      </c>
      <c r="L2195" s="388">
        <f>ROWS(K$5:K2195)</f>
        <v>2191</v>
      </c>
      <c r="M2195" s="388">
        <f>IF(_xlfn.IFNA(VLOOKUP(I2195,$AG$3:$AH$83,2,FALSE),"")='11.1'!$D$5,TXM!L2195,"")</f>
        <v>2191</v>
      </c>
      <c r="N2195" t="str">
        <f>IFERROR(SMALL($M$5:$M$9000,ROWS($M$5:M2195)),"")</f>
        <v/>
      </c>
      <c r="P2195" t="s">
        <v>44</v>
      </c>
      <c r="Q2195" t="s">
        <v>791</v>
      </c>
      <c r="R2195">
        <v>136</v>
      </c>
      <c r="S2195" s="388">
        <f>ROWS(R$5:R2195)</f>
        <v>2191</v>
      </c>
      <c r="T2195" s="388" t="str">
        <f>IF(_xlfn.IFNA(VLOOKUP(P2195,$AG$3:$AH$83,2,FALSE),"")='11.1'!$D$5,TXM!S2195,"")</f>
        <v/>
      </c>
      <c r="U2195" t="str">
        <f>IFERROR(SMALL($T$5:$T$9000,ROWS($T$5:T2195)),"")</f>
        <v/>
      </c>
    </row>
    <row r="2196" spans="1:21" ht="14.4" customHeight="1" x14ac:dyDescent="0.3">
      <c r="A2196" s="371" t="s">
        <v>61</v>
      </c>
      <c r="B2196" t="s">
        <v>1275</v>
      </c>
      <c r="C2196" s="372">
        <v>120901</v>
      </c>
      <c r="D2196" s="388">
        <f>ROWS(C$5:C2196)</f>
        <v>2192</v>
      </c>
      <c r="E2196" s="388" t="str">
        <f>IF(_xlfn.IFNA(VLOOKUP(A2196,$AG$3:$AH$83,2,FALSE),"")='11.1'!$D$5,TXM!D2196,"")</f>
        <v/>
      </c>
      <c r="F2196" t="str">
        <f>IFERROR(SMALL($E$5:$E$9000,ROWS($E$5:E2196)),"")</f>
        <v/>
      </c>
      <c r="I2196" s="371" t="s">
        <v>26</v>
      </c>
      <c r="J2196" t="s">
        <v>101</v>
      </c>
      <c r="K2196" s="372">
        <v>874561</v>
      </c>
      <c r="L2196" s="388">
        <f>ROWS(K$5:K2196)</f>
        <v>2192</v>
      </c>
      <c r="M2196" s="388">
        <f>IF(_xlfn.IFNA(VLOOKUP(I2196,$AG$3:$AH$83,2,FALSE),"")='11.1'!$D$5,TXM!L2196,"")</f>
        <v>2192</v>
      </c>
      <c r="N2196" t="str">
        <f>IFERROR(SMALL($M$5:$M$9000,ROWS($M$5:M2196)),"")</f>
        <v/>
      </c>
      <c r="P2196" t="s">
        <v>212</v>
      </c>
      <c r="Q2196" t="s">
        <v>839</v>
      </c>
      <c r="R2196">
        <v>424439947</v>
      </c>
      <c r="S2196" s="388">
        <f>ROWS(R$5:R2196)</f>
        <v>2192</v>
      </c>
      <c r="T2196" s="388" t="str">
        <f>IF(_xlfn.IFNA(VLOOKUP(P2196,$AG$3:$AH$83,2,FALSE),"")='11.1'!$D$5,TXM!S2196,"")</f>
        <v/>
      </c>
      <c r="U2196" t="str">
        <f>IFERROR(SMALL($T$5:$T$9000,ROWS($T$5:T2196)),"")</f>
        <v/>
      </c>
    </row>
    <row r="2197" spans="1:21" ht="14.4" customHeight="1" x14ac:dyDescent="0.3">
      <c r="A2197" s="371" t="s">
        <v>83</v>
      </c>
      <c r="B2197" t="s">
        <v>1000</v>
      </c>
      <c r="C2197" s="372">
        <v>37619704</v>
      </c>
      <c r="D2197" s="388">
        <f>ROWS(C$5:C2197)</f>
        <v>2193</v>
      </c>
      <c r="E2197" s="388" t="str">
        <f>IF(_xlfn.IFNA(VLOOKUP(A2197,$AG$3:$AH$83,2,FALSE),"")='11.1'!$D$5,TXM!D2197,"")</f>
        <v/>
      </c>
      <c r="F2197" t="str">
        <f>IFERROR(SMALL($E$5:$E$9000,ROWS($E$5:E2197)),"")</f>
        <v/>
      </c>
      <c r="I2197" s="371" t="s">
        <v>26</v>
      </c>
      <c r="J2197" t="s">
        <v>171</v>
      </c>
      <c r="K2197" s="372">
        <v>579913</v>
      </c>
      <c r="L2197" s="388">
        <f>ROWS(K$5:K2197)</f>
        <v>2193</v>
      </c>
      <c r="M2197" s="388">
        <f>IF(_xlfn.IFNA(VLOOKUP(I2197,$AG$3:$AH$83,2,FALSE),"")='11.1'!$D$5,TXM!L2197,"")</f>
        <v>2193</v>
      </c>
      <c r="N2197" t="str">
        <f>IFERROR(SMALL($M$5:$M$9000,ROWS($M$5:M2197)),"")</f>
        <v/>
      </c>
      <c r="P2197" t="s">
        <v>212</v>
      </c>
      <c r="Q2197" t="s">
        <v>863</v>
      </c>
      <c r="R2197">
        <v>360007345</v>
      </c>
      <c r="S2197" s="388">
        <f>ROWS(R$5:R2197)</f>
        <v>2193</v>
      </c>
      <c r="T2197" s="388" t="str">
        <f>IF(_xlfn.IFNA(VLOOKUP(P2197,$AG$3:$AH$83,2,FALSE),"")='11.1'!$D$5,TXM!S2197,"")</f>
        <v/>
      </c>
      <c r="U2197" t="str">
        <f>IFERROR(SMALL($T$5:$T$9000,ROWS($T$5:T2197)),"")</f>
        <v/>
      </c>
    </row>
    <row r="2198" spans="1:21" ht="14.4" customHeight="1" x14ac:dyDescent="0.3">
      <c r="A2198" s="371" t="s">
        <v>83</v>
      </c>
      <c r="B2198" t="s">
        <v>811</v>
      </c>
      <c r="C2198" s="372">
        <v>4071801</v>
      </c>
      <c r="D2198" s="388">
        <f>ROWS(C$5:C2198)</f>
        <v>2194</v>
      </c>
      <c r="E2198" s="388" t="str">
        <f>IF(_xlfn.IFNA(VLOOKUP(A2198,$AG$3:$AH$83,2,FALSE),"")='11.1'!$D$5,TXM!D2198,"")</f>
        <v/>
      </c>
      <c r="F2198" t="str">
        <f>IFERROR(SMALL($E$5:$E$9000,ROWS($E$5:E2198)),"")</f>
        <v/>
      </c>
      <c r="I2198" s="371" t="s">
        <v>26</v>
      </c>
      <c r="J2198" t="s">
        <v>103</v>
      </c>
      <c r="K2198" s="372">
        <v>330968</v>
      </c>
      <c r="L2198" s="388">
        <f>ROWS(K$5:K2198)</f>
        <v>2194</v>
      </c>
      <c r="M2198" s="388">
        <f>IF(_xlfn.IFNA(VLOOKUP(I2198,$AG$3:$AH$83,2,FALSE),"")='11.1'!$D$5,TXM!L2198,"")</f>
        <v>2194</v>
      </c>
      <c r="N2198" t="str">
        <f>IFERROR(SMALL($M$5:$M$9000,ROWS($M$5:M2198)),"")</f>
        <v/>
      </c>
      <c r="P2198" t="s">
        <v>212</v>
      </c>
      <c r="Q2198" t="s">
        <v>865</v>
      </c>
      <c r="R2198">
        <v>325472633</v>
      </c>
      <c r="S2198" s="388">
        <f>ROWS(R$5:R2198)</f>
        <v>2194</v>
      </c>
      <c r="T2198" s="388" t="str">
        <f>IF(_xlfn.IFNA(VLOOKUP(P2198,$AG$3:$AH$83,2,FALSE),"")='11.1'!$D$5,TXM!S2198,"")</f>
        <v/>
      </c>
      <c r="U2198" t="str">
        <f>IFERROR(SMALL($T$5:$T$9000,ROWS($T$5:T2198)),"")</f>
        <v/>
      </c>
    </row>
    <row r="2199" spans="1:21" ht="14.4" customHeight="1" x14ac:dyDescent="0.3">
      <c r="A2199" s="371" t="s">
        <v>83</v>
      </c>
      <c r="B2199" t="s">
        <v>773</v>
      </c>
      <c r="C2199" s="372">
        <v>1360800</v>
      </c>
      <c r="D2199" s="388">
        <f>ROWS(C$5:C2199)</f>
        <v>2195</v>
      </c>
      <c r="E2199" s="388" t="str">
        <f>IF(_xlfn.IFNA(VLOOKUP(A2199,$AG$3:$AH$83,2,FALSE),"")='11.1'!$D$5,TXM!D2199,"")</f>
        <v/>
      </c>
      <c r="F2199" t="str">
        <f>IFERROR(SMALL($E$5:$E$9000,ROWS($E$5:E2199)),"")</f>
        <v/>
      </c>
      <c r="I2199" s="371" t="s">
        <v>26</v>
      </c>
      <c r="J2199" t="s">
        <v>92</v>
      </c>
      <c r="K2199" s="372">
        <v>96013</v>
      </c>
      <c r="L2199" s="388">
        <f>ROWS(K$5:K2199)</f>
        <v>2195</v>
      </c>
      <c r="M2199" s="388">
        <f>IF(_xlfn.IFNA(VLOOKUP(I2199,$AG$3:$AH$83,2,FALSE),"")='11.1'!$D$5,TXM!L2199,"")</f>
        <v>2195</v>
      </c>
      <c r="N2199" t="str">
        <f>IFERROR(SMALL($M$5:$M$9000,ROWS($M$5:M2199)),"")</f>
        <v/>
      </c>
      <c r="P2199" t="s">
        <v>212</v>
      </c>
      <c r="Q2199" t="s">
        <v>867</v>
      </c>
      <c r="R2199">
        <v>121107265</v>
      </c>
      <c r="S2199" s="388">
        <f>ROWS(R$5:R2199)</f>
        <v>2195</v>
      </c>
      <c r="T2199" s="388" t="str">
        <f>IF(_xlfn.IFNA(VLOOKUP(P2199,$AG$3:$AH$83,2,FALSE),"")='11.1'!$D$5,TXM!S2199,"")</f>
        <v/>
      </c>
      <c r="U2199" t="str">
        <f>IFERROR(SMALL($T$5:$T$9000,ROWS($T$5:T2199)),"")</f>
        <v/>
      </c>
    </row>
    <row r="2200" spans="1:21" ht="14.4" customHeight="1" x14ac:dyDescent="0.3">
      <c r="A2200" s="371" t="s">
        <v>83</v>
      </c>
      <c r="B2200" t="s">
        <v>863</v>
      </c>
      <c r="C2200" s="372">
        <v>1192882</v>
      </c>
      <c r="D2200" s="388">
        <f>ROWS(C$5:C2200)</f>
        <v>2196</v>
      </c>
      <c r="E2200" s="388" t="str">
        <f>IF(_xlfn.IFNA(VLOOKUP(A2200,$AG$3:$AH$83,2,FALSE),"")='11.1'!$D$5,TXM!D2200,"")</f>
        <v/>
      </c>
      <c r="F2200" t="str">
        <f>IFERROR(SMALL($E$5:$E$9000,ROWS($E$5:E2200)),"")</f>
        <v/>
      </c>
      <c r="I2200" s="371" t="s">
        <v>45</v>
      </c>
      <c r="J2200" t="s">
        <v>849</v>
      </c>
      <c r="K2200" s="372">
        <v>22882020</v>
      </c>
      <c r="L2200" s="388">
        <f>ROWS(K$5:K2200)</f>
        <v>2196</v>
      </c>
      <c r="M2200" s="388" t="str">
        <f>IF(_xlfn.IFNA(VLOOKUP(I2200,$AG$3:$AH$83,2,FALSE),"")='11.1'!$D$5,TXM!L2200,"")</f>
        <v/>
      </c>
      <c r="N2200" t="str">
        <f>IFERROR(SMALL($M$5:$M$9000,ROWS($M$5:M2200)),"")</f>
        <v/>
      </c>
      <c r="P2200" t="s">
        <v>212</v>
      </c>
      <c r="Q2200" t="s">
        <v>843</v>
      </c>
      <c r="R2200">
        <v>96651360</v>
      </c>
      <c r="S2200" s="388">
        <f>ROWS(R$5:R2200)</f>
        <v>2196</v>
      </c>
      <c r="T2200" s="388" t="str">
        <f>IF(_xlfn.IFNA(VLOOKUP(P2200,$AG$3:$AH$83,2,FALSE),"")='11.1'!$D$5,TXM!S2200,"")</f>
        <v/>
      </c>
      <c r="U2200" t="str">
        <f>IFERROR(SMALL($T$5:$T$9000,ROWS($T$5:T2200)),"")</f>
        <v/>
      </c>
    </row>
    <row r="2201" spans="1:21" ht="14.4" customHeight="1" x14ac:dyDescent="0.3">
      <c r="A2201" s="371" t="s">
        <v>83</v>
      </c>
      <c r="B2201" t="s">
        <v>867</v>
      </c>
      <c r="C2201" s="372">
        <v>1076400</v>
      </c>
      <c r="D2201" s="388">
        <f>ROWS(C$5:C2201)</f>
        <v>2197</v>
      </c>
      <c r="E2201" s="388" t="str">
        <f>IF(_xlfn.IFNA(VLOOKUP(A2201,$AG$3:$AH$83,2,FALSE),"")='11.1'!$D$5,TXM!D2201,"")</f>
        <v/>
      </c>
      <c r="F2201" t="str">
        <f>IFERROR(SMALL($E$5:$E$9000,ROWS($E$5:E2201)),"")</f>
        <v/>
      </c>
      <c r="I2201" s="371" t="s">
        <v>45</v>
      </c>
      <c r="J2201" t="s">
        <v>1402</v>
      </c>
      <c r="K2201" s="372">
        <v>11290027</v>
      </c>
      <c r="L2201" s="388">
        <f>ROWS(K$5:K2201)</f>
        <v>2197</v>
      </c>
      <c r="M2201" s="388" t="str">
        <f>IF(_xlfn.IFNA(VLOOKUP(I2201,$AG$3:$AH$83,2,FALSE),"")='11.1'!$D$5,TXM!L2201,"")</f>
        <v/>
      </c>
      <c r="N2201" t="str">
        <f>IFERROR(SMALL($M$5:$M$9000,ROWS($M$5:M2201)),"")</f>
        <v/>
      </c>
      <c r="P2201" t="s">
        <v>212</v>
      </c>
      <c r="Q2201" t="s">
        <v>96</v>
      </c>
      <c r="R2201">
        <v>88900867</v>
      </c>
      <c r="S2201" s="388">
        <f>ROWS(R$5:R2201)</f>
        <v>2197</v>
      </c>
      <c r="T2201" s="388" t="str">
        <f>IF(_xlfn.IFNA(VLOOKUP(P2201,$AG$3:$AH$83,2,FALSE),"")='11.1'!$D$5,TXM!S2201,"")</f>
        <v/>
      </c>
      <c r="U2201" t="str">
        <f>IFERROR(SMALL($T$5:$T$9000,ROWS($T$5:T2201)),"")</f>
        <v/>
      </c>
    </row>
    <row r="2202" spans="1:21" ht="14.4" customHeight="1" x14ac:dyDescent="0.3">
      <c r="A2202" s="371" t="s">
        <v>83</v>
      </c>
      <c r="B2202" t="s">
        <v>95</v>
      </c>
      <c r="C2202" s="372">
        <v>432929</v>
      </c>
      <c r="D2202" s="388">
        <f>ROWS(C$5:C2202)</f>
        <v>2198</v>
      </c>
      <c r="E2202" s="388" t="str">
        <f>IF(_xlfn.IFNA(VLOOKUP(A2202,$AG$3:$AH$83,2,FALSE),"")='11.1'!$D$5,TXM!D2202,"")</f>
        <v/>
      </c>
      <c r="F2202" t="str">
        <f>IFERROR(SMALL($E$5:$E$9000,ROWS($E$5:E2202)),"")</f>
        <v/>
      </c>
      <c r="I2202" s="371" t="s">
        <v>45</v>
      </c>
      <c r="J2202" t="s">
        <v>100</v>
      </c>
      <c r="K2202" s="372">
        <v>6981823</v>
      </c>
      <c r="L2202" s="388">
        <f>ROWS(K$5:K2202)</f>
        <v>2198</v>
      </c>
      <c r="M2202" s="388" t="str">
        <f>IF(_xlfn.IFNA(VLOOKUP(I2202,$AG$3:$AH$83,2,FALSE),"")='11.1'!$D$5,TXM!L2202,"")</f>
        <v/>
      </c>
      <c r="N2202" t="str">
        <f>IFERROR(SMALL($M$5:$M$9000,ROWS($M$5:M2202)),"")</f>
        <v/>
      </c>
      <c r="P2202" t="s">
        <v>212</v>
      </c>
      <c r="Q2202" t="s">
        <v>871</v>
      </c>
      <c r="R2202">
        <v>77270069</v>
      </c>
      <c r="S2202" s="388">
        <f>ROWS(R$5:R2202)</f>
        <v>2198</v>
      </c>
      <c r="T2202" s="388" t="str">
        <f>IF(_xlfn.IFNA(VLOOKUP(P2202,$AG$3:$AH$83,2,FALSE),"")='11.1'!$D$5,TXM!S2202,"")</f>
        <v/>
      </c>
      <c r="U2202" t="str">
        <f>IFERROR(SMALL($T$5:$T$9000,ROWS($T$5:T2202)),"")</f>
        <v/>
      </c>
    </row>
    <row r="2203" spans="1:21" ht="14.4" customHeight="1" x14ac:dyDescent="0.3">
      <c r="A2203" s="371" t="s">
        <v>83</v>
      </c>
      <c r="B2203" t="s">
        <v>102</v>
      </c>
      <c r="C2203" s="372">
        <v>413588</v>
      </c>
      <c r="D2203" s="388">
        <f>ROWS(C$5:C2203)</f>
        <v>2199</v>
      </c>
      <c r="E2203" s="388" t="str">
        <f>IF(_xlfn.IFNA(VLOOKUP(A2203,$AG$3:$AH$83,2,FALSE),"")='11.1'!$D$5,TXM!D2203,"")</f>
        <v/>
      </c>
      <c r="F2203" t="str">
        <f>IFERROR(SMALL($E$5:$E$9000,ROWS($E$5:E2203)),"")</f>
        <v/>
      </c>
      <c r="I2203" s="371" t="s">
        <v>45</v>
      </c>
      <c r="J2203" t="s">
        <v>865</v>
      </c>
      <c r="K2203" s="372">
        <v>6131190</v>
      </c>
      <c r="L2203" s="388">
        <f>ROWS(K$5:K2203)</f>
        <v>2199</v>
      </c>
      <c r="M2203" s="388" t="str">
        <f>IF(_xlfn.IFNA(VLOOKUP(I2203,$AG$3:$AH$83,2,FALSE),"")='11.1'!$D$5,TXM!L2203,"")</f>
        <v/>
      </c>
      <c r="N2203" t="str">
        <f>IFERROR(SMALL($M$5:$M$9000,ROWS($M$5:M2203)),"")</f>
        <v/>
      </c>
      <c r="P2203" t="s">
        <v>212</v>
      </c>
      <c r="Q2203" t="s">
        <v>1265</v>
      </c>
      <c r="R2203">
        <v>75704134</v>
      </c>
      <c r="S2203" s="388">
        <f>ROWS(R$5:R2203)</f>
        <v>2199</v>
      </c>
      <c r="T2203" s="388" t="str">
        <f>IF(_xlfn.IFNA(VLOOKUP(P2203,$AG$3:$AH$83,2,FALSE),"")='11.1'!$D$5,TXM!S2203,"")</f>
        <v/>
      </c>
      <c r="U2203" t="str">
        <f>IFERROR(SMALL($T$5:$T$9000,ROWS($T$5:T2203)),"")</f>
        <v/>
      </c>
    </row>
    <row r="2204" spans="1:21" ht="14.4" customHeight="1" x14ac:dyDescent="0.3">
      <c r="A2204" s="371" t="s">
        <v>83</v>
      </c>
      <c r="B2204" t="s">
        <v>789</v>
      </c>
      <c r="C2204" s="372">
        <v>390832</v>
      </c>
      <c r="D2204" s="388">
        <f>ROWS(C$5:C2204)</f>
        <v>2200</v>
      </c>
      <c r="E2204" s="388" t="str">
        <f>IF(_xlfn.IFNA(VLOOKUP(A2204,$AG$3:$AH$83,2,FALSE),"")='11.1'!$D$5,TXM!D2204,"")</f>
        <v/>
      </c>
      <c r="F2204" t="str">
        <f>IFERROR(SMALL($E$5:$E$9000,ROWS($E$5:E2204)),"")</f>
        <v/>
      </c>
      <c r="I2204" s="371" t="s">
        <v>45</v>
      </c>
      <c r="J2204" t="s">
        <v>1000</v>
      </c>
      <c r="K2204" s="372">
        <v>4573902</v>
      </c>
      <c r="L2204" s="388">
        <f>ROWS(K$5:K2204)</f>
        <v>2200</v>
      </c>
      <c r="M2204" s="388" t="str">
        <f>IF(_xlfn.IFNA(VLOOKUP(I2204,$AG$3:$AH$83,2,FALSE),"")='11.1'!$D$5,TXM!L2204,"")</f>
        <v/>
      </c>
      <c r="N2204" t="str">
        <f>IFERROR(SMALL($M$5:$M$9000,ROWS($M$5:M2204)),"")</f>
        <v/>
      </c>
      <c r="P2204" t="s">
        <v>212</v>
      </c>
      <c r="Q2204" t="s">
        <v>95</v>
      </c>
      <c r="R2204">
        <v>70619785</v>
      </c>
      <c r="S2204" s="388">
        <f>ROWS(R$5:R2204)</f>
        <v>2200</v>
      </c>
      <c r="T2204" s="388" t="str">
        <f>IF(_xlfn.IFNA(VLOOKUP(P2204,$AG$3:$AH$83,2,FALSE),"")='11.1'!$D$5,TXM!S2204,"")</f>
        <v/>
      </c>
      <c r="U2204" t="str">
        <f>IFERROR(SMALL($T$5:$T$9000,ROWS($T$5:T2204)),"")</f>
        <v/>
      </c>
    </row>
    <row r="2205" spans="1:21" ht="14.4" customHeight="1" x14ac:dyDescent="0.3">
      <c r="A2205" s="371" t="s">
        <v>83</v>
      </c>
      <c r="B2205" t="s">
        <v>107</v>
      </c>
      <c r="C2205" s="372">
        <v>118058</v>
      </c>
      <c r="D2205" s="388">
        <f>ROWS(C$5:C2205)</f>
        <v>2201</v>
      </c>
      <c r="E2205" s="388" t="str">
        <f>IF(_xlfn.IFNA(VLOOKUP(A2205,$AG$3:$AH$83,2,FALSE),"")='11.1'!$D$5,TXM!D2205,"")</f>
        <v/>
      </c>
      <c r="F2205" t="str">
        <f>IFERROR(SMALL($E$5:$E$9000,ROWS($E$5:E2205)),"")</f>
        <v/>
      </c>
      <c r="I2205" s="371" t="s">
        <v>45</v>
      </c>
      <c r="J2205" t="s">
        <v>104</v>
      </c>
      <c r="K2205" s="372">
        <v>3845800</v>
      </c>
      <c r="L2205" s="388">
        <f>ROWS(K$5:K2205)</f>
        <v>2201</v>
      </c>
      <c r="M2205" s="388" t="str">
        <f>IF(_xlfn.IFNA(VLOOKUP(I2205,$AG$3:$AH$83,2,FALSE),"")='11.1'!$D$5,TXM!L2205,"")</f>
        <v/>
      </c>
      <c r="N2205" t="str">
        <f>IFERROR(SMALL($M$5:$M$9000,ROWS($M$5:M2205)),"")</f>
        <v/>
      </c>
      <c r="P2205" t="s">
        <v>212</v>
      </c>
      <c r="Q2205" t="s">
        <v>1402</v>
      </c>
      <c r="R2205">
        <v>52809133</v>
      </c>
      <c r="S2205" s="388">
        <f>ROWS(R$5:R2205)</f>
        <v>2201</v>
      </c>
      <c r="T2205" s="388" t="str">
        <f>IF(_xlfn.IFNA(VLOOKUP(P2205,$AG$3:$AH$83,2,FALSE),"")='11.1'!$D$5,TXM!S2205,"")</f>
        <v/>
      </c>
      <c r="U2205" t="str">
        <f>IFERROR(SMALL($T$5:$T$9000,ROWS($T$5:T2205)),"")</f>
        <v/>
      </c>
    </row>
    <row r="2206" spans="1:21" ht="14.4" customHeight="1" x14ac:dyDescent="0.3">
      <c r="A2206" s="371" t="s">
        <v>83</v>
      </c>
      <c r="B2206" t="s">
        <v>793</v>
      </c>
      <c r="C2206" s="372">
        <v>83992</v>
      </c>
      <c r="D2206" s="388">
        <f>ROWS(C$5:C2206)</f>
        <v>2202</v>
      </c>
      <c r="E2206" s="388" t="str">
        <f>IF(_xlfn.IFNA(VLOOKUP(A2206,$AG$3:$AH$83,2,FALSE),"")='11.1'!$D$5,TXM!D2206,"")</f>
        <v/>
      </c>
      <c r="F2206" t="str">
        <f>IFERROR(SMALL($E$5:$E$9000,ROWS($E$5:E2206)),"")</f>
        <v/>
      </c>
      <c r="I2206" s="371" t="s">
        <v>45</v>
      </c>
      <c r="J2206" t="s">
        <v>843</v>
      </c>
      <c r="K2206" s="372">
        <v>3016915</v>
      </c>
      <c r="L2206" s="388">
        <f>ROWS(K$5:K2206)</f>
        <v>2202</v>
      </c>
      <c r="M2206" s="388" t="str">
        <f>IF(_xlfn.IFNA(VLOOKUP(I2206,$AG$3:$AH$83,2,FALSE),"")='11.1'!$D$5,TXM!L2206,"")</f>
        <v/>
      </c>
      <c r="N2206" t="str">
        <f>IFERROR(SMALL($M$5:$M$9000,ROWS($M$5:M2206)),"")</f>
        <v/>
      </c>
      <c r="P2206" t="s">
        <v>212</v>
      </c>
      <c r="Q2206" t="s">
        <v>821</v>
      </c>
      <c r="R2206">
        <v>43472354</v>
      </c>
      <c r="S2206" s="388">
        <f>ROWS(R$5:R2206)</f>
        <v>2202</v>
      </c>
      <c r="T2206" s="388" t="str">
        <f>IF(_xlfn.IFNA(VLOOKUP(P2206,$AG$3:$AH$83,2,FALSE),"")='11.1'!$D$5,TXM!S2206,"")</f>
        <v/>
      </c>
      <c r="U2206" t="str">
        <f>IFERROR(SMALL($T$5:$T$9000,ROWS($T$5:T2206)),"")</f>
        <v/>
      </c>
    </row>
    <row r="2207" spans="1:21" ht="14.4" customHeight="1" x14ac:dyDescent="0.3">
      <c r="A2207" s="371" t="s">
        <v>83</v>
      </c>
      <c r="B2207" t="s">
        <v>106</v>
      </c>
      <c r="C2207" s="372">
        <v>83045</v>
      </c>
      <c r="D2207" s="388">
        <f>ROWS(C$5:C2207)</f>
        <v>2203</v>
      </c>
      <c r="E2207" s="388" t="str">
        <f>IF(_xlfn.IFNA(VLOOKUP(A2207,$AG$3:$AH$83,2,FALSE),"")='11.1'!$D$5,TXM!D2207,"")</f>
        <v/>
      </c>
      <c r="F2207" t="str">
        <f>IFERROR(SMALL($E$5:$E$9000,ROWS($E$5:E2207)),"")</f>
        <v/>
      </c>
      <c r="I2207" s="371" t="s">
        <v>45</v>
      </c>
      <c r="J2207" t="s">
        <v>815</v>
      </c>
      <c r="K2207" s="372">
        <v>1482921</v>
      </c>
      <c r="L2207" s="388">
        <f>ROWS(K$5:K2207)</f>
        <v>2203</v>
      </c>
      <c r="M2207" s="388" t="str">
        <f>IF(_xlfn.IFNA(VLOOKUP(I2207,$AG$3:$AH$83,2,FALSE),"")='11.1'!$D$5,TXM!L2207,"")</f>
        <v/>
      </c>
      <c r="N2207" t="str">
        <f>IFERROR(SMALL($M$5:$M$9000,ROWS($M$5:M2207)),"")</f>
        <v/>
      </c>
      <c r="P2207" t="s">
        <v>212</v>
      </c>
      <c r="Q2207" t="s">
        <v>791</v>
      </c>
      <c r="R2207">
        <v>42647761</v>
      </c>
      <c r="S2207" s="388">
        <f>ROWS(R$5:R2207)</f>
        <v>2203</v>
      </c>
      <c r="T2207" s="388" t="str">
        <f>IF(_xlfn.IFNA(VLOOKUP(P2207,$AG$3:$AH$83,2,FALSE),"")='11.1'!$D$5,TXM!S2207,"")</f>
        <v/>
      </c>
      <c r="U2207" t="str">
        <f>IFERROR(SMALL($T$5:$T$9000,ROWS($T$5:T2207)),"")</f>
        <v/>
      </c>
    </row>
    <row r="2208" spans="1:21" ht="14.4" customHeight="1" x14ac:dyDescent="0.3">
      <c r="A2208" s="371" t="s">
        <v>83</v>
      </c>
      <c r="B2208" t="s">
        <v>98</v>
      </c>
      <c r="C2208" s="372">
        <v>23432</v>
      </c>
      <c r="D2208" s="388">
        <f>ROWS(C$5:C2208)</f>
        <v>2204</v>
      </c>
      <c r="E2208" s="388" t="str">
        <f>IF(_xlfn.IFNA(VLOOKUP(A2208,$AG$3:$AH$83,2,FALSE),"")='11.1'!$D$5,TXM!D2208,"")</f>
        <v/>
      </c>
      <c r="F2208" t="str">
        <f>IFERROR(SMALL($E$5:$E$9000,ROWS($E$5:E2208)),"")</f>
        <v/>
      </c>
      <c r="I2208" s="371" t="s">
        <v>45</v>
      </c>
      <c r="J2208" t="s">
        <v>783</v>
      </c>
      <c r="K2208" s="372">
        <v>1169974</v>
      </c>
      <c r="L2208" s="388">
        <f>ROWS(K$5:K2208)</f>
        <v>2204</v>
      </c>
      <c r="M2208" s="388" t="str">
        <f>IF(_xlfn.IFNA(VLOOKUP(I2208,$AG$3:$AH$83,2,FALSE),"")='11.1'!$D$5,TXM!L2208,"")</f>
        <v/>
      </c>
      <c r="N2208" t="str">
        <f>IFERROR(SMALL($M$5:$M$9000,ROWS($M$5:M2208)),"")</f>
        <v/>
      </c>
      <c r="P2208" t="s">
        <v>212</v>
      </c>
      <c r="Q2208" t="s">
        <v>1285</v>
      </c>
      <c r="R2208">
        <v>30034150</v>
      </c>
      <c r="S2208" s="388">
        <f>ROWS(R$5:R2208)</f>
        <v>2204</v>
      </c>
      <c r="T2208" s="388" t="str">
        <f>IF(_xlfn.IFNA(VLOOKUP(P2208,$AG$3:$AH$83,2,FALSE),"")='11.1'!$D$5,TXM!S2208,"")</f>
        <v/>
      </c>
      <c r="U2208" t="str">
        <f>IFERROR(SMALL($T$5:$T$9000,ROWS($T$5:T2208)),"")</f>
        <v/>
      </c>
    </row>
    <row r="2209" spans="1:21" ht="14.4" customHeight="1" x14ac:dyDescent="0.3">
      <c r="A2209" s="371" t="s">
        <v>83</v>
      </c>
      <c r="B2209" t="s">
        <v>1240</v>
      </c>
      <c r="C2209" s="372">
        <v>1869</v>
      </c>
      <c r="D2209" s="388">
        <f>ROWS(C$5:C2209)</f>
        <v>2205</v>
      </c>
      <c r="E2209" s="388" t="str">
        <f>IF(_xlfn.IFNA(VLOOKUP(A2209,$AG$3:$AH$83,2,FALSE),"")='11.1'!$D$5,TXM!D2209,"")</f>
        <v/>
      </c>
      <c r="F2209" t="str">
        <f>IFERROR(SMALL($E$5:$E$9000,ROWS($E$5:E2209)),"")</f>
        <v/>
      </c>
      <c r="I2209" s="371" t="s">
        <v>45</v>
      </c>
      <c r="J2209" t="s">
        <v>1252</v>
      </c>
      <c r="K2209" s="372">
        <v>931833</v>
      </c>
      <c r="L2209" s="388">
        <f>ROWS(K$5:K2209)</f>
        <v>2205</v>
      </c>
      <c r="M2209" s="388" t="str">
        <f>IF(_xlfn.IFNA(VLOOKUP(I2209,$AG$3:$AH$83,2,FALSE),"")='11.1'!$D$5,TXM!L2209,"")</f>
        <v/>
      </c>
      <c r="N2209" t="str">
        <f>IFERROR(SMALL($M$5:$M$9000,ROWS($M$5:M2209)),"")</f>
        <v/>
      </c>
      <c r="P2209" t="s">
        <v>212</v>
      </c>
      <c r="Q2209" t="s">
        <v>91</v>
      </c>
      <c r="R2209">
        <v>26356602</v>
      </c>
      <c r="S2209" s="388">
        <f>ROWS(R$5:R2209)</f>
        <v>2205</v>
      </c>
      <c r="T2209" s="388" t="str">
        <f>IF(_xlfn.IFNA(VLOOKUP(P2209,$AG$3:$AH$83,2,FALSE),"")='11.1'!$D$5,TXM!S2209,"")</f>
        <v/>
      </c>
      <c r="U2209" t="str">
        <f>IFERROR(SMALL($T$5:$T$9000,ROWS($T$5:T2209)),"")</f>
        <v/>
      </c>
    </row>
    <row r="2210" spans="1:21" ht="14.4" customHeight="1" x14ac:dyDescent="0.3">
      <c r="A2210" s="371" t="s">
        <v>44</v>
      </c>
      <c r="B2210" t="s">
        <v>783</v>
      </c>
      <c r="C2210" s="372">
        <v>3141599425</v>
      </c>
      <c r="D2210" s="388">
        <f>ROWS(C$5:C2210)</f>
        <v>2206</v>
      </c>
      <c r="E2210" s="388" t="str">
        <f>IF(_xlfn.IFNA(VLOOKUP(A2210,$AG$3:$AH$83,2,FALSE),"")='11.1'!$D$5,TXM!D2210,"")</f>
        <v/>
      </c>
      <c r="F2210" t="str">
        <f>IFERROR(SMALL($E$5:$E$9000,ROWS($E$5:E2210)),"")</f>
        <v/>
      </c>
      <c r="I2210" s="371" t="s">
        <v>45</v>
      </c>
      <c r="J2210" t="s">
        <v>1275</v>
      </c>
      <c r="K2210" s="372">
        <v>572849</v>
      </c>
      <c r="L2210" s="388">
        <f>ROWS(K$5:K2210)</f>
        <v>2206</v>
      </c>
      <c r="M2210" s="388" t="str">
        <f>IF(_xlfn.IFNA(VLOOKUP(I2210,$AG$3:$AH$83,2,FALSE),"")='11.1'!$D$5,TXM!L2210,"")</f>
        <v/>
      </c>
      <c r="N2210" t="str">
        <f>IFERROR(SMALL($M$5:$M$9000,ROWS($M$5:M2210)),"")</f>
        <v/>
      </c>
      <c r="P2210" t="s">
        <v>212</v>
      </c>
      <c r="Q2210" t="s">
        <v>1000</v>
      </c>
      <c r="R2210">
        <v>24323905</v>
      </c>
      <c r="S2210" s="388">
        <f>ROWS(R$5:R2210)</f>
        <v>2206</v>
      </c>
      <c r="T2210" s="388" t="str">
        <f>IF(_xlfn.IFNA(VLOOKUP(P2210,$AG$3:$AH$83,2,FALSE),"")='11.1'!$D$5,TXM!S2210,"")</f>
        <v/>
      </c>
      <c r="U2210" t="str">
        <f>IFERROR(SMALL($T$5:$T$9000,ROWS($T$5:T2210)),"")</f>
        <v/>
      </c>
    </row>
    <row r="2211" spans="1:21" ht="14.4" customHeight="1" x14ac:dyDescent="0.3">
      <c r="A2211" s="371" t="s">
        <v>44</v>
      </c>
      <c r="B2211" t="s">
        <v>996</v>
      </c>
      <c r="C2211" s="372">
        <v>1136111133</v>
      </c>
      <c r="D2211" s="388">
        <f>ROWS(C$5:C2211)</f>
        <v>2207</v>
      </c>
      <c r="E2211" s="388" t="str">
        <f>IF(_xlfn.IFNA(VLOOKUP(A2211,$AG$3:$AH$83,2,FALSE),"")='11.1'!$D$5,TXM!D2211,"")</f>
        <v/>
      </c>
      <c r="F2211" t="str">
        <f>IFERROR(SMALL($E$5:$E$9000,ROWS($E$5:E2211)),"")</f>
        <v/>
      </c>
      <c r="I2211" s="371" t="s">
        <v>45</v>
      </c>
      <c r="J2211" t="s">
        <v>773</v>
      </c>
      <c r="K2211" s="372">
        <v>559112</v>
      </c>
      <c r="L2211" s="388">
        <f>ROWS(K$5:K2211)</f>
        <v>2207</v>
      </c>
      <c r="M2211" s="388" t="str">
        <f>IF(_xlfn.IFNA(VLOOKUP(I2211,$AG$3:$AH$83,2,FALSE),"")='11.1'!$D$5,TXM!L2211,"")</f>
        <v/>
      </c>
      <c r="N2211" t="str">
        <f>IFERROR(SMALL($M$5:$M$9000,ROWS($M$5:M2211)),"")</f>
        <v/>
      </c>
      <c r="P2211" t="s">
        <v>212</v>
      </c>
      <c r="Q2211" t="s">
        <v>1001</v>
      </c>
      <c r="R2211">
        <v>23943656</v>
      </c>
      <c r="S2211" s="388">
        <f>ROWS(R$5:R2211)</f>
        <v>2207</v>
      </c>
      <c r="T2211" s="388" t="str">
        <f>IF(_xlfn.IFNA(VLOOKUP(P2211,$AG$3:$AH$83,2,FALSE),"")='11.1'!$D$5,TXM!S2211,"")</f>
        <v/>
      </c>
      <c r="U2211" t="str">
        <f>IFERROR(SMALL($T$5:$T$9000,ROWS($T$5:T2211)),"")</f>
        <v/>
      </c>
    </row>
    <row r="2212" spans="1:21" ht="14.4" customHeight="1" x14ac:dyDescent="0.3">
      <c r="A2212" s="371" t="s">
        <v>44</v>
      </c>
      <c r="B2212" t="s">
        <v>1000</v>
      </c>
      <c r="C2212" s="372">
        <v>522071422</v>
      </c>
      <c r="D2212" s="388">
        <f>ROWS(C$5:C2212)</f>
        <v>2208</v>
      </c>
      <c r="E2212" s="388" t="str">
        <f>IF(_xlfn.IFNA(VLOOKUP(A2212,$AG$3:$AH$83,2,FALSE),"")='11.1'!$D$5,TXM!D2212,"")</f>
        <v/>
      </c>
      <c r="F2212" t="str">
        <f>IFERROR(SMALL($E$5:$E$9000,ROWS($E$5:E2212)),"")</f>
        <v/>
      </c>
      <c r="I2212" s="371" t="s">
        <v>45</v>
      </c>
      <c r="J2212" t="s">
        <v>107</v>
      </c>
      <c r="K2212" s="372">
        <v>517801</v>
      </c>
      <c r="L2212" s="388">
        <f>ROWS(K$5:K2212)</f>
        <v>2208</v>
      </c>
      <c r="M2212" s="388" t="str">
        <f>IF(_xlfn.IFNA(VLOOKUP(I2212,$AG$3:$AH$83,2,FALSE),"")='11.1'!$D$5,TXM!L2212,"")</f>
        <v/>
      </c>
      <c r="N2212" t="str">
        <f>IFERROR(SMALL($M$5:$M$9000,ROWS($M$5:M2212)),"")</f>
        <v/>
      </c>
      <c r="P2212" t="s">
        <v>212</v>
      </c>
      <c r="Q2212" t="s">
        <v>1275</v>
      </c>
      <c r="R2212">
        <v>22052861</v>
      </c>
      <c r="S2212" s="388">
        <f>ROWS(R$5:R2212)</f>
        <v>2208</v>
      </c>
      <c r="T2212" s="388" t="str">
        <f>IF(_xlfn.IFNA(VLOOKUP(P2212,$AG$3:$AH$83,2,FALSE),"")='11.1'!$D$5,TXM!S2212,"")</f>
        <v/>
      </c>
      <c r="U2212" t="str">
        <f>IFERROR(SMALL($T$5:$T$9000,ROWS($T$5:T2212)),"")</f>
        <v/>
      </c>
    </row>
    <row r="2213" spans="1:21" ht="14.4" customHeight="1" x14ac:dyDescent="0.3">
      <c r="A2213" s="371" t="s">
        <v>44</v>
      </c>
      <c r="B2213" t="s">
        <v>104</v>
      </c>
      <c r="C2213" s="372">
        <v>70214972</v>
      </c>
      <c r="D2213" s="388">
        <f>ROWS(C$5:C2213)</f>
        <v>2209</v>
      </c>
      <c r="E2213" s="388" t="str">
        <f>IF(_xlfn.IFNA(VLOOKUP(A2213,$AG$3:$AH$83,2,FALSE),"")='11.1'!$D$5,TXM!D2213,"")</f>
        <v/>
      </c>
      <c r="F2213" t="str">
        <f>IFERROR(SMALL($E$5:$E$9000,ROWS($E$5:E2213)),"")</f>
        <v/>
      </c>
      <c r="I2213" s="371" t="s">
        <v>45</v>
      </c>
      <c r="J2213" t="s">
        <v>787</v>
      </c>
      <c r="K2213" s="372">
        <v>427743</v>
      </c>
      <c r="L2213" s="388">
        <f>ROWS(K$5:K2213)</f>
        <v>2209</v>
      </c>
      <c r="M2213" s="388" t="str">
        <f>IF(_xlfn.IFNA(VLOOKUP(I2213,$AG$3:$AH$83,2,FALSE),"")='11.1'!$D$5,TXM!L2213,"")</f>
        <v/>
      </c>
      <c r="N2213" t="str">
        <f>IFERROR(SMALL($M$5:$M$9000,ROWS($M$5:M2213)),"")</f>
        <v/>
      </c>
      <c r="P2213" t="s">
        <v>212</v>
      </c>
      <c r="Q2213" t="s">
        <v>847</v>
      </c>
      <c r="R2213">
        <v>13106208</v>
      </c>
      <c r="S2213" s="388">
        <f>ROWS(R$5:R2213)</f>
        <v>2209</v>
      </c>
      <c r="T2213" s="388" t="str">
        <f>IF(_xlfn.IFNA(VLOOKUP(P2213,$AG$3:$AH$83,2,FALSE),"")='11.1'!$D$5,TXM!S2213,"")</f>
        <v/>
      </c>
      <c r="U2213" t="str">
        <f>IFERROR(SMALL($T$5:$T$9000,ROWS($T$5:T2213)),"")</f>
        <v/>
      </c>
    </row>
    <row r="2214" spans="1:21" ht="14.4" customHeight="1" x14ac:dyDescent="0.3">
      <c r="A2214" s="371" t="s">
        <v>44</v>
      </c>
      <c r="B2214" t="s">
        <v>999</v>
      </c>
      <c r="C2214" s="372">
        <v>35724167</v>
      </c>
      <c r="D2214" s="388">
        <f>ROWS(C$5:C2214)</f>
        <v>2210</v>
      </c>
      <c r="E2214" s="388" t="str">
        <f>IF(_xlfn.IFNA(VLOOKUP(A2214,$AG$3:$AH$83,2,FALSE),"")='11.1'!$D$5,TXM!D2214,"")</f>
        <v/>
      </c>
      <c r="F2214" t="str">
        <f>IFERROR(SMALL($E$5:$E$9000,ROWS($E$5:E2214)),"")</f>
        <v/>
      </c>
      <c r="I2214" s="371" t="s">
        <v>45</v>
      </c>
      <c r="J2214" t="s">
        <v>999</v>
      </c>
      <c r="K2214" s="372">
        <v>356229</v>
      </c>
      <c r="L2214" s="388">
        <f>ROWS(K$5:K2214)</f>
        <v>2210</v>
      </c>
      <c r="M2214" s="388" t="str">
        <f>IF(_xlfn.IFNA(VLOOKUP(I2214,$AG$3:$AH$83,2,FALSE),"")='11.1'!$D$5,TXM!L2214,"")</f>
        <v/>
      </c>
      <c r="N2214" t="str">
        <f>IFERROR(SMALL($M$5:$M$9000,ROWS($M$5:M2214)),"")</f>
        <v/>
      </c>
      <c r="P2214" t="s">
        <v>212</v>
      </c>
      <c r="Q2214" t="s">
        <v>1365</v>
      </c>
      <c r="R2214">
        <v>11244306</v>
      </c>
      <c r="S2214" s="388">
        <f>ROWS(R$5:R2214)</f>
        <v>2210</v>
      </c>
      <c r="T2214" s="388" t="str">
        <f>IF(_xlfn.IFNA(VLOOKUP(P2214,$AG$3:$AH$83,2,FALSE),"")='11.1'!$D$5,TXM!S2214,"")</f>
        <v/>
      </c>
      <c r="U2214" t="str">
        <f>IFERROR(SMALL($T$5:$T$9000,ROWS($T$5:T2214)),"")</f>
        <v/>
      </c>
    </row>
    <row r="2215" spans="1:21" ht="14.4" customHeight="1" x14ac:dyDescent="0.3">
      <c r="A2215" s="371" t="s">
        <v>44</v>
      </c>
      <c r="B2215" t="s">
        <v>91</v>
      </c>
      <c r="C2215" s="372">
        <v>18495646</v>
      </c>
      <c r="D2215" s="388">
        <f>ROWS(C$5:C2215)</f>
        <v>2211</v>
      </c>
      <c r="E2215" s="388" t="str">
        <f>IF(_xlfn.IFNA(VLOOKUP(A2215,$AG$3:$AH$83,2,FALSE),"")='11.1'!$D$5,TXM!D2215,"")</f>
        <v/>
      </c>
      <c r="F2215" t="str">
        <f>IFERROR(SMALL($E$5:$E$9000,ROWS($E$5:E2215)),"")</f>
        <v/>
      </c>
      <c r="I2215" s="371" t="s">
        <v>45</v>
      </c>
      <c r="J2215" t="s">
        <v>793</v>
      </c>
      <c r="K2215" s="372">
        <v>352328</v>
      </c>
      <c r="L2215" s="388">
        <f>ROWS(K$5:K2215)</f>
        <v>2211</v>
      </c>
      <c r="M2215" s="388" t="str">
        <f>IF(_xlfn.IFNA(VLOOKUP(I2215,$AG$3:$AH$83,2,FALSE),"")='11.1'!$D$5,TXM!L2215,"")</f>
        <v/>
      </c>
      <c r="N2215" t="str">
        <f>IFERROR(SMALL($M$5:$M$9000,ROWS($M$5:M2215)),"")</f>
        <v/>
      </c>
      <c r="P2215" t="s">
        <v>212</v>
      </c>
      <c r="Q2215" t="s">
        <v>105</v>
      </c>
      <c r="R2215">
        <v>9996053</v>
      </c>
      <c r="S2215" s="388">
        <f>ROWS(R$5:R2215)</f>
        <v>2211</v>
      </c>
      <c r="T2215" s="388" t="str">
        <f>IF(_xlfn.IFNA(VLOOKUP(P2215,$AG$3:$AH$83,2,FALSE),"")='11.1'!$D$5,TXM!S2215,"")</f>
        <v/>
      </c>
      <c r="U2215" t="str">
        <f>IFERROR(SMALL($T$5:$T$9000,ROWS($T$5:T2215)),"")</f>
        <v/>
      </c>
    </row>
    <row r="2216" spans="1:21" ht="14.4" customHeight="1" x14ac:dyDescent="0.3">
      <c r="A2216" s="371" t="s">
        <v>44</v>
      </c>
      <c r="B2216" t="s">
        <v>1005</v>
      </c>
      <c r="C2216" s="372">
        <v>18366825</v>
      </c>
      <c r="D2216" s="388">
        <f>ROWS(C$5:C2216)</f>
        <v>2212</v>
      </c>
      <c r="E2216" s="388" t="str">
        <f>IF(_xlfn.IFNA(VLOOKUP(A2216,$AG$3:$AH$83,2,FALSE),"")='11.1'!$D$5,TXM!D2216,"")</f>
        <v/>
      </c>
      <c r="F2216" t="str">
        <f>IFERROR(SMALL($E$5:$E$9000,ROWS($E$5:E2216)),"")</f>
        <v/>
      </c>
      <c r="I2216" s="371" t="s">
        <v>45</v>
      </c>
      <c r="J2216" t="s">
        <v>841</v>
      </c>
      <c r="K2216" s="372">
        <v>200481</v>
      </c>
      <c r="L2216" s="388">
        <f>ROWS(K$5:K2216)</f>
        <v>2212</v>
      </c>
      <c r="M2216" s="388" t="str">
        <f>IF(_xlfn.IFNA(VLOOKUP(I2216,$AG$3:$AH$83,2,FALSE),"")='11.1'!$D$5,TXM!L2216,"")</f>
        <v/>
      </c>
      <c r="N2216" t="str">
        <f>IFERROR(SMALL($M$5:$M$9000,ROWS($M$5:M2216)),"")</f>
        <v/>
      </c>
      <c r="P2216" t="s">
        <v>212</v>
      </c>
      <c r="Q2216" t="s">
        <v>108</v>
      </c>
      <c r="R2216">
        <v>8903677</v>
      </c>
      <c r="S2216" s="388">
        <f>ROWS(R$5:R2216)</f>
        <v>2212</v>
      </c>
      <c r="T2216" s="388" t="str">
        <f>IF(_xlfn.IFNA(VLOOKUP(P2216,$AG$3:$AH$83,2,FALSE),"")='11.1'!$D$5,TXM!S2216,"")</f>
        <v/>
      </c>
      <c r="U2216" t="str">
        <f>IFERROR(SMALL($T$5:$T$9000,ROWS($T$5:T2216)),"")</f>
        <v/>
      </c>
    </row>
    <row r="2217" spans="1:21" ht="14.4" customHeight="1" x14ac:dyDescent="0.3">
      <c r="A2217" s="371" t="s">
        <v>44</v>
      </c>
      <c r="B2217" t="s">
        <v>779</v>
      </c>
      <c r="C2217" s="372">
        <v>15303448</v>
      </c>
      <c r="D2217" s="388">
        <f>ROWS(C$5:C2217)</f>
        <v>2213</v>
      </c>
      <c r="E2217" s="388" t="str">
        <f>IF(_xlfn.IFNA(VLOOKUP(A2217,$AG$3:$AH$83,2,FALSE),"")='11.1'!$D$5,TXM!D2217,"")</f>
        <v/>
      </c>
      <c r="F2217" t="str">
        <f>IFERROR(SMALL($E$5:$E$9000,ROWS($E$5:E2217)),"")</f>
        <v/>
      </c>
      <c r="I2217" s="371" t="s">
        <v>45</v>
      </c>
      <c r="J2217" t="s">
        <v>97</v>
      </c>
      <c r="K2217" s="372">
        <v>173737</v>
      </c>
      <c r="L2217" s="388">
        <f>ROWS(K$5:K2217)</f>
        <v>2213</v>
      </c>
      <c r="M2217" s="388" t="str">
        <f>IF(_xlfn.IFNA(VLOOKUP(I2217,$AG$3:$AH$83,2,FALSE),"")='11.1'!$D$5,TXM!L2217,"")</f>
        <v/>
      </c>
      <c r="N2217" t="str">
        <f>IFERROR(SMALL($M$5:$M$9000,ROWS($M$5:M2217)),"")</f>
        <v/>
      </c>
      <c r="P2217" t="s">
        <v>212</v>
      </c>
      <c r="Q2217" t="s">
        <v>107</v>
      </c>
      <c r="R2217">
        <v>8763176</v>
      </c>
      <c r="S2217" s="388">
        <f>ROWS(R$5:R2217)</f>
        <v>2213</v>
      </c>
      <c r="T2217" s="388" t="str">
        <f>IF(_xlfn.IFNA(VLOOKUP(P2217,$AG$3:$AH$83,2,FALSE),"")='11.1'!$D$5,TXM!S2217,"")</f>
        <v/>
      </c>
      <c r="U2217" t="str">
        <f>IFERROR(SMALL($T$5:$T$9000,ROWS($T$5:T2217)),"")</f>
        <v/>
      </c>
    </row>
    <row r="2218" spans="1:21" ht="14.4" customHeight="1" x14ac:dyDescent="0.3">
      <c r="A2218" s="371" t="s">
        <v>44</v>
      </c>
      <c r="B2218" t="s">
        <v>95</v>
      </c>
      <c r="C2218" s="372">
        <v>15195201</v>
      </c>
      <c r="D2218" s="388">
        <f>ROWS(C$5:C2218)</f>
        <v>2214</v>
      </c>
      <c r="E2218" s="388" t="str">
        <f>IF(_xlfn.IFNA(VLOOKUP(A2218,$AG$3:$AH$83,2,FALSE),"")='11.1'!$D$5,TXM!D2218,"")</f>
        <v/>
      </c>
      <c r="F2218" t="str">
        <f>IFERROR(SMALL($E$5:$E$9000,ROWS($E$5:E2218)),"")</f>
        <v/>
      </c>
      <c r="I2218" s="371" t="s">
        <v>45</v>
      </c>
      <c r="J2218" t="s">
        <v>1001</v>
      </c>
      <c r="K2218" s="372">
        <v>137714</v>
      </c>
      <c r="L2218" s="388">
        <f>ROWS(K$5:K2218)</f>
        <v>2214</v>
      </c>
      <c r="M2218" s="388" t="str">
        <f>IF(_xlfn.IFNA(VLOOKUP(I2218,$AG$3:$AH$83,2,FALSE),"")='11.1'!$D$5,TXM!L2218,"")</f>
        <v/>
      </c>
      <c r="N2218" t="str">
        <f>IFERROR(SMALL($M$5:$M$9000,ROWS($M$5:M2218)),"")</f>
        <v/>
      </c>
      <c r="P2218" t="s">
        <v>212</v>
      </c>
      <c r="Q2218" t="s">
        <v>102</v>
      </c>
      <c r="R2218">
        <v>8723879</v>
      </c>
      <c r="S2218" s="388">
        <f>ROWS(R$5:R2218)</f>
        <v>2214</v>
      </c>
      <c r="T2218" s="388" t="str">
        <f>IF(_xlfn.IFNA(VLOOKUP(P2218,$AG$3:$AH$83,2,FALSE),"")='11.1'!$D$5,TXM!S2218,"")</f>
        <v/>
      </c>
      <c r="U2218" t="str">
        <f>IFERROR(SMALL($T$5:$T$9000,ROWS($T$5:T2218)),"")</f>
        <v/>
      </c>
    </row>
    <row r="2219" spans="1:21" ht="14.4" customHeight="1" x14ac:dyDescent="0.3">
      <c r="A2219" s="371" t="s">
        <v>44</v>
      </c>
      <c r="B2219" t="s">
        <v>773</v>
      </c>
      <c r="C2219" s="372">
        <v>14128745</v>
      </c>
      <c r="D2219" s="388">
        <f>ROWS(C$5:C2219)</f>
        <v>2215</v>
      </c>
      <c r="E2219" s="388" t="str">
        <f>IF(_xlfn.IFNA(VLOOKUP(A2219,$AG$3:$AH$83,2,FALSE),"")='11.1'!$D$5,TXM!D2219,"")</f>
        <v/>
      </c>
      <c r="F2219" t="str">
        <f>IFERROR(SMALL($E$5:$E$9000,ROWS($E$5:E2219)),"")</f>
        <v/>
      </c>
      <c r="I2219" s="371" t="s">
        <v>45</v>
      </c>
      <c r="J2219" t="s">
        <v>1006</v>
      </c>
      <c r="K2219" s="372">
        <v>128855</v>
      </c>
      <c r="L2219" s="388">
        <f>ROWS(K$5:K2219)</f>
        <v>2215</v>
      </c>
      <c r="M2219" s="388" t="str">
        <f>IF(_xlfn.IFNA(VLOOKUP(I2219,$AG$3:$AH$83,2,FALSE),"")='11.1'!$D$5,TXM!L2219,"")</f>
        <v/>
      </c>
      <c r="N2219" t="str">
        <f>IFERROR(SMALL($M$5:$M$9000,ROWS($M$5:M2219)),"")</f>
        <v/>
      </c>
      <c r="P2219" t="s">
        <v>212</v>
      </c>
      <c r="Q2219" t="s">
        <v>793</v>
      </c>
      <c r="R2219">
        <v>8654970</v>
      </c>
      <c r="S2219" s="388">
        <f>ROWS(R$5:R2219)</f>
        <v>2215</v>
      </c>
      <c r="T2219" s="388" t="str">
        <f>IF(_xlfn.IFNA(VLOOKUP(P2219,$AG$3:$AH$83,2,FALSE),"")='11.1'!$D$5,TXM!S2219,"")</f>
        <v/>
      </c>
      <c r="U2219" t="str">
        <f>IFERROR(SMALL($T$5:$T$9000,ROWS($T$5:T2219)),"")</f>
        <v/>
      </c>
    </row>
    <row r="2220" spans="1:21" ht="14.4" customHeight="1" x14ac:dyDescent="0.3">
      <c r="A2220" s="371" t="s">
        <v>44</v>
      </c>
      <c r="B2220" t="s">
        <v>172</v>
      </c>
      <c r="C2220" s="372">
        <v>10080000</v>
      </c>
      <c r="D2220" s="388">
        <f>ROWS(C$5:C2220)</f>
        <v>2216</v>
      </c>
      <c r="E2220" s="388" t="str">
        <f>IF(_xlfn.IFNA(VLOOKUP(A2220,$AG$3:$AH$83,2,FALSE),"")='11.1'!$D$5,TXM!D2220,"")</f>
        <v/>
      </c>
      <c r="F2220" t="str">
        <f>IFERROR(SMALL($E$5:$E$9000,ROWS($E$5:E2220)),"")</f>
        <v/>
      </c>
      <c r="I2220" s="371" t="s">
        <v>45</v>
      </c>
      <c r="J2220" t="s">
        <v>1265</v>
      </c>
      <c r="K2220" s="372">
        <v>127021</v>
      </c>
      <c r="L2220" s="388">
        <f>ROWS(K$5:K2220)</f>
        <v>2216</v>
      </c>
      <c r="M2220" s="388" t="str">
        <f>IF(_xlfn.IFNA(VLOOKUP(I2220,$AG$3:$AH$83,2,FALSE),"")='11.1'!$D$5,TXM!L2220,"")</f>
        <v/>
      </c>
      <c r="N2220" t="str">
        <f>IFERROR(SMALL($M$5:$M$9000,ROWS($M$5:M2220)),"")</f>
        <v/>
      </c>
      <c r="P2220" t="s">
        <v>212</v>
      </c>
      <c r="Q2220" t="s">
        <v>99</v>
      </c>
      <c r="R2220">
        <v>7933640</v>
      </c>
      <c r="S2220" s="388">
        <f>ROWS(R$5:R2220)</f>
        <v>2216</v>
      </c>
      <c r="T2220" s="388" t="str">
        <f>IF(_xlfn.IFNA(VLOOKUP(P2220,$AG$3:$AH$83,2,FALSE),"")='11.1'!$D$5,TXM!S2220,"")</f>
        <v/>
      </c>
      <c r="U2220" t="str">
        <f>IFERROR(SMALL($T$5:$T$9000,ROWS($T$5:T2220)),"")</f>
        <v/>
      </c>
    </row>
    <row r="2221" spans="1:21" ht="14.4" customHeight="1" x14ac:dyDescent="0.3">
      <c r="A2221" s="371" t="s">
        <v>44</v>
      </c>
      <c r="B2221" t="s">
        <v>1252</v>
      </c>
      <c r="C2221" s="372">
        <v>8747600</v>
      </c>
      <c r="D2221" s="388">
        <f>ROWS(C$5:C2221)</f>
        <v>2217</v>
      </c>
      <c r="E2221" s="388" t="str">
        <f>IF(_xlfn.IFNA(VLOOKUP(A2221,$AG$3:$AH$83,2,FALSE),"")='11.1'!$D$5,TXM!D2221,"")</f>
        <v/>
      </c>
      <c r="F2221" t="str">
        <f>IFERROR(SMALL($E$5:$E$9000,ROWS($E$5:E2221)),"")</f>
        <v/>
      </c>
      <c r="I2221" s="371" t="s">
        <v>45</v>
      </c>
      <c r="J2221" t="s">
        <v>839</v>
      </c>
      <c r="K2221" s="372">
        <v>65583</v>
      </c>
      <c r="L2221" s="388">
        <f>ROWS(K$5:K2221)</f>
        <v>2217</v>
      </c>
      <c r="M2221" s="388" t="str">
        <f>IF(_xlfn.IFNA(VLOOKUP(I2221,$AG$3:$AH$83,2,FALSE),"")='11.1'!$D$5,TXM!L2221,"")</f>
        <v/>
      </c>
      <c r="N2221" t="str">
        <f>IFERROR(SMALL($M$5:$M$9000,ROWS($M$5:M2221)),"")</f>
        <v/>
      </c>
      <c r="P2221" t="s">
        <v>212</v>
      </c>
      <c r="Q2221" t="s">
        <v>106</v>
      </c>
      <c r="R2221">
        <v>7752607</v>
      </c>
      <c r="S2221" s="388">
        <f>ROWS(R$5:R2221)</f>
        <v>2217</v>
      </c>
      <c r="T2221" s="388" t="str">
        <f>IF(_xlfn.IFNA(VLOOKUP(P2221,$AG$3:$AH$83,2,FALSE),"")='11.1'!$D$5,TXM!S2221,"")</f>
        <v/>
      </c>
      <c r="U2221" t="str">
        <f>IFERROR(SMALL($T$5:$T$9000,ROWS($T$5:T2221)),"")</f>
        <v/>
      </c>
    </row>
    <row r="2222" spans="1:21" ht="14.4" customHeight="1" x14ac:dyDescent="0.3">
      <c r="A2222" s="371" t="s">
        <v>44</v>
      </c>
      <c r="B2222" t="s">
        <v>107</v>
      </c>
      <c r="C2222" s="372">
        <v>7336248</v>
      </c>
      <c r="D2222" s="388">
        <f>ROWS(C$5:C2222)</f>
        <v>2218</v>
      </c>
      <c r="E2222" s="388" t="str">
        <f>IF(_xlfn.IFNA(VLOOKUP(A2222,$AG$3:$AH$83,2,FALSE),"")='11.1'!$D$5,TXM!D2222,"")</f>
        <v/>
      </c>
      <c r="F2222" t="str">
        <f>IFERROR(SMALL($E$5:$E$9000,ROWS($E$5:E2222)),"")</f>
        <v/>
      </c>
      <c r="I2222" s="371" t="s">
        <v>45</v>
      </c>
      <c r="J2222" t="s">
        <v>863</v>
      </c>
      <c r="K2222" s="372">
        <v>58112</v>
      </c>
      <c r="L2222" s="388">
        <f>ROWS(K$5:K2222)</f>
        <v>2218</v>
      </c>
      <c r="M2222" s="388" t="str">
        <f>IF(_xlfn.IFNA(VLOOKUP(I2222,$AG$3:$AH$83,2,FALSE),"")='11.1'!$D$5,TXM!L2222,"")</f>
        <v/>
      </c>
      <c r="N2222" t="str">
        <f>IFERROR(SMALL($M$5:$M$9000,ROWS($M$5:M2222)),"")</f>
        <v/>
      </c>
      <c r="P2222" t="s">
        <v>212</v>
      </c>
      <c r="Q2222" t="s">
        <v>823</v>
      </c>
      <c r="R2222">
        <v>7705090</v>
      </c>
      <c r="S2222" s="388">
        <f>ROWS(R$5:R2222)</f>
        <v>2218</v>
      </c>
      <c r="T2222" s="388" t="str">
        <f>IF(_xlfn.IFNA(VLOOKUP(P2222,$AG$3:$AH$83,2,FALSE),"")='11.1'!$D$5,TXM!S2222,"")</f>
        <v/>
      </c>
      <c r="U2222" t="str">
        <f>IFERROR(SMALL($T$5:$T$9000,ROWS($T$5:T2222)),"")</f>
        <v/>
      </c>
    </row>
    <row r="2223" spans="1:21" ht="14.4" customHeight="1" x14ac:dyDescent="0.3">
      <c r="A2223" s="371" t="s">
        <v>44</v>
      </c>
      <c r="B2223" t="s">
        <v>94</v>
      </c>
      <c r="C2223" s="372">
        <v>5518611</v>
      </c>
      <c r="D2223" s="388">
        <f>ROWS(C$5:C2223)</f>
        <v>2219</v>
      </c>
      <c r="E2223" s="388" t="str">
        <f>IF(_xlfn.IFNA(VLOOKUP(A2223,$AG$3:$AH$83,2,FALSE),"")='11.1'!$D$5,TXM!D2223,"")</f>
        <v/>
      </c>
      <c r="F2223" t="str">
        <f>IFERROR(SMALL($E$5:$E$9000,ROWS($E$5:E2223)),"")</f>
        <v/>
      </c>
      <c r="I2223" s="371" t="s">
        <v>45</v>
      </c>
      <c r="J2223" t="s">
        <v>847</v>
      </c>
      <c r="K2223" s="372">
        <v>57261</v>
      </c>
      <c r="L2223" s="388">
        <f>ROWS(K$5:K2223)</f>
        <v>2219</v>
      </c>
      <c r="M2223" s="388" t="str">
        <f>IF(_xlfn.IFNA(VLOOKUP(I2223,$AG$3:$AH$83,2,FALSE),"")='11.1'!$D$5,TXM!L2223,"")</f>
        <v/>
      </c>
      <c r="N2223" t="str">
        <f>IFERROR(SMALL($M$5:$M$9000,ROWS($M$5:M2223)),"")</f>
        <v/>
      </c>
      <c r="P2223" t="s">
        <v>212</v>
      </c>
      <c r="Q2223" t="s">
        <v>1006</v>
      </c>
      <c r="R2223">
        <v>7437937</v>
      </c>
      <c r="S2223" s="388">
        <f>ROWS(R$5:R2223)</f>
        <v>2219</v>
      </c>
      <c r="T2223" s="388" t="str">
        <f>IF(_xlfn.IFNA(VLOOKUP(P2223,$AG$3:$AH$83,2,FALSE),"")='11.1'!$D$5,TXM!S2223,"")</f>
        <v/>
      </c>
      <c r="U2223" t="str">
        <f>IFERROR(SMALL($T$5:$T$9000,ROWS($T$5:T2223)),"")</f>
        <v/>
      </c>
    </row>
    <row r="2224" spans="1:21" ht="14.4" customHeight="1" x14ac:dyDescent="0.3">
      <c r="A2224" s="371" t="s">
        <v>44</v>
      </c>
      <c r="B2224" t="s">
        <v>789</v>
      </c>
      <c r="C2224" s="372">
        <v>4875195</v>
      </c>
      <c r="D2224" s="388">
        <f>ROWS(C$5:C2224)</f>
        <v>2220</v>
      </c>
      <c r="E2224" s="388" t="str">
        <f>IF(_xlfn.IFNA(VLOOKUP(A2224,$AG$3:$AH$83,2,FALSE),"")='11.1'!$D$5,TXM!D2224,"")</f>
        <v/>
      </c>
      <c r="F2224" t="str">
        <f>IFERROR(SMALL($E$5:$E$9000,ROWS($E$5:E2224)),"")</f>
        <v/>
      </c>
      <c r="I2224" s="371" t="s">
        <v>45</v>
      </c>
      <c r="J2224" t="s">
        <v>106</v>
      </c>
      <c r="K2224" s="372">
        <v>52396</v>
      </c>
      <c r="L2224" s="388">
        <f>ROWS(K$5:K2224)</f>
        <v>2220</v>
      </c>
      <c r="M2224" s="388" t="str">
        <f>IF(_xlfn.IFNA(VLOOKUP(I2224,$AG$3:$AH$83,2,FALSE),"")='11.1'!$D$5,TXM!L2224,"")</f>
        <v/>
      </c>
      <c r="N2224" t="str">
        <f>IFERROR(SMALL($M$5:$M$9000,ROWS($M$5:M2224)),"")</f>
        <v/>
      </c>
      <c r="P2224" t="s">
        <v>212</v>
      </c>
      <c r="Q2224" t="s">
        <v>94</v>
      </c>
      <c r="R2224">
        <v>6888237</v>
      </c>
      <c r="S2224" s="388">
        <f>ROWS(R$5:R2224)</f>
        <v>2220</v>
      </c>
      <c r="T2224" s="388" t="str">
        <f>IF(_xlfn.IFNA(VLOOKUP(P2224,$AG$3:$AH$83,2,FALSE),"")='11.1'!$D$5,TXM!S2224,"")</f>
        <v/>
      </c>
      <c r="U2224" t="str">
        <f>IFERROR(SMALL($T$5:$T$9000,ROWS($T$5:T2224)),"")</f>
        <v/>
      </c>
    </row>
    <row r="2225" spans="1:21" ht="14.4" customHeight="1" x14ac:dyDescent="0.3">
      <c r="A2225" s="371" t="s">
        <v>44</v>
      </c>
      <c r="B2225" t="s">
        <v>106</v>
      </c>
      <c r="C2225" s="372">
        <v>4860476</v>
      </c>
      <c r="D2225" s="388">
        <f>ROWS(C$5:C2225)</f>
        <v>2221</v>
      </c>
      <c r="E2225" s="388" t="str">
        <f>IF(_xlfn.IFNA(VLOOKUP(A2225,$AG$3:$AH$83,2,FALSE),"")='11.1'!$D$5,TXM!D2225,"")</f>
        <v/>
      </c>
      <c r="F2225" t="str">
        <f>IFERROR(SMALL($E$5:$E$9000,ROWS($E$5:E2225)),"")</f>
        <v/>
      </c>
      <c r="I2225" s="371" t="s">
        <v>45</v>
      </c>
      <c r="J2225" t="s">
        <v>1318</v>
      </c>
      <c r="K2225" s="372">
        <v>51236</v>
      </c>
      <c r="L2225" s="388">
        <f>ROWS(K$5:K2225)</f>
        <v>2221</v>
      </c>
      <c r="M2225" s="388" t="str">
        <f>IF(_xlfn.IFNA(VLOOKUP(I2225,$AG$3:$AH$83,2,FALSE),"")='11.1'!$D$5,TXM!L2225,"")</f>
        <v/>
      </c>
      <c r="N2225" t="str">
        <f>IFERROR(SMALL($M$5:$M$9000,ROWS($M$5:M2225)),"")</f>
        <v/>
      </c>
      <c r="P2225" t="s">
        <v>212</v>
      </c>
      <c r="Q2225" t="s">
        <v>859</v>
      </c>
      <c r="R2225">
        <v>6262608</v>
      </c>
      <c r="S2225" s="388">
        <f>ROWS(R$5:R2225)</f>
        <v>2221</v>
      </c>
      <c r="T2225" s="388" t="str">
        <f>IF(_xlfn.IFNA(VLOOKUP(P2225,$AG$3:$AH$83,2,FALSE),"")='11.1'!$D$5,TXM!S2225,"")</f>
        <v/>
      </c>
      <c r="U2225" t="str">
        <f>IFERROR(SMALL($T$5:$T$9000,ROWS($T$5:T2225)),"")</f>
        <v/>
      </c>
    </row>
    <row r="2226" spans="1:21" ht="14.4" customHeight="1" x14ac:dyDescent="0.3">
      <c r="A2226" s="371" t="s">
        <v>44</v>
      </c>
      <c r="B2226" t="s">
        <v>835</v>
      </c>
      <c r="C2226" s="372">
        <v>3205110</v>
      </c>
      <c r="D2226" s="388">
        <f>ROWS(C$5:C2226)</f>
        <v>2222</v>
      </c>
      <c r="E2226" s="388" t="str">
        <f>IF(_xlfn.IFNA(VLOOKUP(A2226,$AG$3:$AH$83,2,FALSE),"")='11.1'!$D$5,TXM!D2226,"")</f>
        <v/>
      </c>
      <c r="F2226" t="str">
        <f>IFERROR(SMALL($E$5:$E$9000,ROWS($E$5:E2226)),"")</f>
        <v/>
      </c>
      <c r="I2226" s="371" t="s">
        <v>45</v>
      </c>
      <c r="J2226" t="s">
        <v>96</v>
      </c>
      <c r="K2226" s="372">
        <v>48277</v>
      </c>
      <c r="L2226" s="388">
        <f>ROWS(K$5:K2226)</f>
        <v>2222</v>
      </c>
      <c r="M2226" s="388" t="str">
        <f>IF(_xlfn.IFNA(VLOOKUP(I2226,$AG$3:$AH$83,2,FALSE),"")='11.1'!$D$5,TXM!L2226,"")</f>
        <v/>
      </c>
      <c r="N2226" t="str">
        <f>IFERROR(SMALL($M$5:$M$9000,ROWS($M$5:M2226)),"")</f>
        <v/>
      </c>
      <c r="P2226" t="s">
        <v>212</v>
      </c>
      <c r="Q2226" t="s">
        <v>996</v>
      </c>
      <c r="R2226">
        <v>6116303</v>
      </c>
      <c r="S2226" s="388">
        <f>ROWS(R$5:R2226)</f>
        <v>2222</v>
      </c>
      <c r="T2226" s="388" t="str">
        <f>IF(_xlfn.IFNA(VLOOKUP(P2226,$AG$3:$AH$83,2,FALSE),"")='11.1'!$D$5,TXM!S2226,"")</f>
        <v/>
      </c>
      <c r="U2226" t="str">
        <f>IFERROR(SMALL($T$5:$T$9000,ROWS($T$5:T2226)),"")</f>
        <v/>
      </c>
    </row>
    <row r="2227" spans="1:21" ht="14.4" customHeight="1" x14ac:dyDescent="0.3">
      <c r="A2227" s="371" t="s">
        <v>44</v>
      </c>
      <c r="B2227" t="s">
        <v>849</v>
      </c>
      <c r="C2227" s="372">
        <v>3097887</v>
      </c>
      <c r="D2227" s="388">
        <f>ROWS(C$5:C2227)</f>
        <v>2223</v>
      </c>
      <c r="E2227" s="388" t="str">
        <f>IF(_xlfn.IFNA(VLOOKUP(A2227,$AG$3:$AH$83,2,FALSE),"")='11.1'!$D$5,TXM!D2227,"")</f>
        <v/>
      </c>
      <c r="F2227" t="str">
        <f>IFERROR(SMALL($E$5:$E$9000,ROWS($E$5:E2227)),"")</f>
        <v/>
      </c>
      <c r="I2227" s="371" t="s">
        <v>45</v>
      </c>
      <c r="J2227" t="s">
        <v>803</v>
      </c>
      <c r="K2227" s="372">
        <v>48277</v>
      </c>
      <c r="L2227" s="388">
        <f>ROWS(K$5:K2227)</f>
        <v>2223</v>
      </c>
      <c r="M2227" s="388" t="str">
        <f>IF(_xlfn.IFNA(VLOOKUP(I2227,$AG$3:$AH$83,2,FALSE),"")='11.1'!$D$5,TXM!L2227,"")</f>
        <v/>
      </c>
      <c r="N2227" t="str">
        <f>IFERROR(SMALL($M$5:$M$9000,ROWS($M$5:M2227)),"")</f>
        <v/>
      </c>
      <c r="P2227" t="s">
        <v>212</v>
      </c>
      <c r="Q2227" t="s">
        <v>829</v>
      </c>
      <c r="R2227">
        <v>4421041</v>
      </c>
      <c r="S2227" s="388">
        <f>ROWS(R$5:R2227)</f>
        <v>2223</v>
      </c>
      <c r="T2227" s="388" t="str">
        <f>IF(_xlfn.IFNA(VLOOKUP(P2227,$AG$3:$AH$83,2,FALSE),"")='11.1'!$D$5,TXM!S2227,"")</f>
        <v/>
      </c>
      <c r="U2227" t="str">
        <f>IFERROR(SMALL($T$5:$T$9000,ROWS($T$5:T2227)),"")</f>
        <v/>
      </c>
    </row>
    <row r="2228" spans="1:21" ht="14.4" customHeight="1" x14ac:dyDescent="0.3">
      <c r="A2228" s="371" t="s">
        <v>44</v>
      </c>
      <c r="B2228" t="s">
        <v>108</v>
      </c>
      <c r="C2228" s="372">
        <v>2896147</v>
      </c>
      <c r="D2228" s="388">
        <f>ROWS(C$5:C2228)</f>
        <v>2224</v>
      </c>
      <c r="E2228" s="388" t="str">
        <f>IF(_xlfn.IFNA(VLOOKUP(A2228,$AG$3:$AH$83,2,FALSE),"")='11.1'!$D$5,TXM!D2228,"")</f>
        <v/>
      </c>
      <c r="F2228" t="str">
        <f>IFERROR(SMALL($E$5:$E$9000,ROWS($E$5:E2228)),"")</f>
        <v/>
      </c>
      <c r="I2228" s="371" t="s">
        <v>45</v>
      </c>
      <c r="J2228" t="s">
        <v>1005</v>
      </c>
      <c r="K2228" s="372">
        <v>39383</v>
      </c>
      <c r="L2228" s="388">
        <f>ROWS(K$5:K2228)</f>
        <v>2224</v>
      </c>
      <c r="M2228" s="388" t="str">
        <f>IF(_xlfn.IFNA(VLOOKUP(I2228,$AG$3:$AH$83,2,FALSE),"")='11.1'!$D$5,TXM!L2228,"")</f>
        <v/>
      </c>
      <c r="N2228" t="str">
        <f>IFERROR(SMALL($M$5:$M$9000,ROWS($M$5:M2228)),"")</f>
        <v/>
      </c>
      <c r="P2228" t="s">
        <v>212</v>
      </c>
      <c r="Q2228" t="s">
        <v>1005</v>
      </c>
      <c r="R2228">
        <v>4322450</v>
      </c>
      <c r="S2228" s="388">
        <f>ROWS(R$5:R2228)</f>
        <v>2224</v>
      </c>
      <c r="T2228" s="388" t="str">
        <f>IF(_xlfn.IFNA(VLOOKUP(P2228,$AG$3:$AH$83,2,FALSE),"")='11.1'!$D$5,TXM!S2228,"")</f>
        <v/>
      </c>
      <c r="U2228" t="str">
        <f>IFERROR(SMALL($T$5:$T$9000,ROWS($T$5:T2228)),"")</f>
        <v/>
      </c>
    </row>
    <row r="2229" spans="1:21" ht="14.4" customHeight="1" x14ac:dyDescent="0.3">
      <c r="A2229" s="371" t="s">
        <v>44</v>
      </c>
      <c r="B2229" t="s">
        <v>865</v>
      </c>
      <c r="C2229" s="372">
        <v>2856779</v>
      </c>
      <c r="D2229" s="388">
        <f>ROWS(C$5:C2229)</f>
        <v>2225</v>
      </c>
      <c r="E2229" s="388" t="str">
        <f>IF(_xlfn.IFNA(VLOOKUP(A2229,$AG$3:$AH$83,2,FALSE),"")='11.1'!$D$5,TXM!D2229,"")</f>
        <v/>
      </c>
      <c r="F2229" t="str">
        <f>IFERROR(SMALL($E$5:$E$9000,ROWS($E$5:E2229)),"")</f>
        <v/>
      </c>
      <c r="I2229" s="371" t="s">
        <v>45</v>
      </c>
      <c r="J2229" t="s">
        <v>101</v>
      </c>
      <c r="K2229" s="372">
        <v>34457</v>
      </c>
      <c r="L2229" s="388">
        <f>ROWS(K$5:K2229)</f>
        <v>2225</v>
      </c>
      <c r="M2229" s="388" t="str">
        <f>IF(_xlfn.IFNA(VLOOKUP(I2229,$AG$3:$AH$83,2,FALSE),"")='11.1'!$D$5,TXM!L2229,"")</f>
        <v/>
      </c>
      <c r="N2229" t="str">
        <f>IFERROR(SMALL($M$5:$M$9000,ROWS($M$5:M2229)),"")</f>
        <v/>
      </c>
      <c r="P2229" t="s">
        <v>212</v>
      </c>
      <c r="Q2229" t="s">
        <v>1318</v>
      </c>
      <c r="R2229">
        <v>4157129</v>
      </c>
      <c r="S2229" s="388">
        <f>ROWS(R$5:R2229)</f>
        <v>2225</v>
      </c>
      <c r="T2229" s="388" t="str">
        <f>IF(_xlfn.IFNA(VLOOKUP(P2229,$AG$3:$AH$83,2,FALSE),"")='11.1'!$D$5,TXM!S2229,"")</f>
        <v/>
      </c>
      <c r="U2229" t="str">
        <f>IFERROR(SMALL($T$5:$T$9000,ROWS($T$5:T2229)),"")</f>
        <v/>
      </c>
    </row>
    <row r="2230" spans="1:21" ht="14.4" customHeight="1" x14ac:dyDescent="0.3">
      <c r="A2230" s="371" t="s">
        <v>44</v>
      </c>
      <c r="B2230" t="s">
        <v>797</v>
      </c>
      <c r="C2230" s="372">
        <v>1995278</v>
      </c>
      <c r="D2230" s="388">
        <f>ROWS(C$5:C2230)</f>
        <v>2226</v>
      </c>
      <c r="E2230" s="388" t="str">
        <f>IF(_xlfn.IFNA(VLOOKUP(A2230,$AG$3:$AH$83,2,FALSE),"")='11.1'!$D$5,TXM!D2230,"")</f>
        <v/>
      </c>
      <c r="F2230" t="str">
        <f>IFERROR(SMALL($E$5:$E$9000,ROWS($E$5:E2230)),"")</f>
        <v/>
      </c>
      <c r="I2230" s="371" t="s">
        <v>45</v>
      </c>
      <c r="J2230" t="s">
        <v>823</v>
      </c>
      <c r="K2230" s="372">
        <v>21592</v>
      </c>
      <c r="L2230" s="388">
        <f>ROWS(K$5:K2230)</f>
        <v>2226</v>
      </c>
      <c r="M2230" s="388" t="str">
        <f>IF(_xlfn.IFNA(VLOOKUP(I2230,$AG$3:$AH$83,2,FALSE),"")='11.1'!$D$5,TXM!L2230,"")</f>
        <v/>
      </c>
      <c r="N2230" t="str">
        <f>IFERROR(SMALL($M$5:$M$9000,ROWS($M$5:M2230)),"")</f>
        <v/>
      </c>
      <c r="P2230" t="s">
        <v>212</v>
      </c>
      <c r="Q2230" t="s">
        <v>1434</v>
      </c>
      <c r="R2230">
        <v>3782043</v>
      </c>
      <c r="S2230" s="388">
        <f>ROWS(R$5:R2230)</f>
        <v>2226</v>
      </c>
      <c r="T2230" s="388" t="str">
        <f>IF(_xlfn.IFNA(VLOOKUP(P2230,$AG$3:$AH$83,2,FALSE),"")='11.1'!$D$5,TXM!S2230,"")</f>
        <v/>
      </c>
      <c r="U2230" t="str">
        <f>IFERROR(SMALL($T$5:$T$9000,ROWS($T$5:T2230)),"")</f>
        <v/>
      </c>
    </row>
    <row r="2231" spans="1:21" ht="14.4" customHeight="1" x14ac:dyDescent="0.3">
      <c r="A2231" s="371" t="s">
        <v>44</v>
      </c>
      <c r="B2231" t="s">
        <v>815</v>
      </c>
      <c r="C2231" s="372">
        <v>1373196</v>
      </c>
      <c r="D2231" s="388">
        <f>ROWS(C$5:C2231)</f>
        <v>2227</v>
      </c>
      <c r="E2231" s="388" t="str">
        <f>IF(_xlfn.IFNA(VLOOKUP(A2231,$AG$3:$AH$83,2,FALSE),"")='11.1'!$D$5,TXM!D2231,"")</f>
        <v/>
      </c>
      <c r="F2231" t="str">
        <f>IFERROR(SMALL($E$5:$E$9000,ROWS($E$5:E2231)),"")</f>
        <v/>
      </c>
      <c r="I2231" s="371" t="s">
        <v>45</v>
      </c>
      <c r="J2231" t="s">
        <v>791</v>
      </c>
      <c r="K2231" s="372">
        <v>18595</v>
      </c>
      <c r="L2231" s="388">
        <f>ROWS(K$5:K2231)</f>
        <v>2227</v>
      </c>
      <c r="M2231" s="388" t="str">
        <f>IF(_xlfn.IFNA(VLOOKUP(I2231,$AG$3:$AH$83,2,FALSE),"")='11.1'!$D$5,TXM!L2231,"")</f>
        <v/>
      </c>
      <c r="N2231" t="str">
        <f>IFERROR(SMALL($M$5:$M$9000,ROWS($M$5:M2231)),"")</f>
        <v/>
      </c>
      <c r="P2231" t="s">
        <v>212</v>
      </c>
      <c r="Q2231" t="s">
        <v>1332</v>
      </c>
      <c r="R2231">
        <v>3553360</v>
      </c>
      <c r="S2231" s="388">
        <f>ROWS(R$5:R2231)</f>
        <v>2227</v>
      </c>
      <c r="T2231" s="388" t="str">
        <f>IF(_xlfn.IFNA(VLOOKUP(P2231,$AG$3:$AH$83,2,FALSE),"")='11.1'!$D$5,TXM!S2231,"")</f>
        <v/>
      </c>
      <c r="U2231" t="str">
        <f>IFERROR(SMALL($T$5:$T$9000,ROWS($T$5:T2231)),"")</f>
        <v/>
      </c>
    </row>
    <row r="2232" spans="1:21" ht="14.4" customHeight="1" x14ac:dyDescent="0.3">
      <c r="A2232" s="371" t="s">
        <v>44</v>
      </c>
      <c r="B2232" t="s">
        <v>841</v>
      </c>
      <c r="C2232" s="372">
        <v>1032741</v>
      </c>
      <c r="D2232" s="388">
        <f>ROWS(C$5:C2232)</f>
        <v>2228</v>
      </c>
      <c r="E2232" s="388" t="str">
        <f>IF(_xlfn.IFNA(VLOOKUP(A2232,$AG$3:$AH$83,2,FALSE),"")='11.1'!$D$5,TXM!D2232,"")</f>
        <v/>
      </c>
      <c r="F2232" t="str">
        <f>IFERROR(SMALL($E$5:$E$9000,ROWS($E$5:E2232)),"")</f>
        <v/>
      </c>
      <c r="I2232" s="371" t="s">
        <v>45</v>
      </c>
      <c r="J2232" t="s">
        <v>821</v>
      </c>
      <c r="K2232" s="372">
        <v>10179</v>
      </c>
      <c r="L2232" s="388">
        <f>ROWS(K$5:K2232)</f>
        <v>2228</v>
      </c>
      <c r="M2232" s="388" t="str">
        <f>IF(_xlfn.IFNA(VLOOKUP(I2232,$AG$3:$AH$83,2,FALSE),"")='11.1'!$D$5,TXM!L2232,"")</f>
        <v/>
      </c>
      <c r="N2232" t="str">
        <f>IFERROR(SMALL($M$5:$M$9000,ROWS($M$5:M2232)),"")</f>
        <v/>
      </c>
      <c r="P2232" t="s">
        <v>212</v>
      </c>
      <c r="Q2232" t="s">
        <v>1240</v>
      </c>
      <c r="R2232">
        <v>3550665</v>
      </c>
      <c r="S2232" s="388">
        <f>ROWS(R$5:R2232)</f>
        <v>2228</v>
      </c>
      <c r="T2232" s="388" t="str">
        <f>IF(_xlfn.IFNA(VLOOKUP(P2232,$AG$3:$AH$83,2,FALSE),"")='11.1'!$D$5,TXM!S2232,"")</f>
        <v/>
      </c>
      <c r="U2232" t="str">
        <f>IFERROR(SMALL($T$5:$T$9000,ROWS($T$5:T2232)),"")</f>
        <v/>
      </c>
    </row>
    <row r="2233" spans="1:21" ht="14.4" customHeight="1" x14ac:dyDescent="0.3">
      <c r="A2233" s="371" t="s">
        <v>44</v>
      </c>
      <c r="B2233" t="s">
        <v>793</v>
      </c>
      <c r="C2233" s="372">
        <v>1012791</v>
      </c>
      <c r="D2233" s="388">
        <f>ROWS(C$5:C2233)</f>
        <v>2229</v>
      </c>
      <c r="E2233" s="388" t="str">
        <f>IF(_xlfn.IFNA(VLOOKUP(A2233,$AG$3:$AH$83,2,FALSE),"")='11.1'!$D$5,TXM!D2233,"")</f>
        <v/>
      </c>
      <c r="F2233" t="str">
        <f>IFERROR(SMALL($E$5:$E$9000,ROWS($E$5:E2233)),"")</f>
        <v/>
      </c>
      <c r="I2233" s="371" t="s">
        <v>45</v>
      </c>
      <c r="J2233" t="s">
        <v>867</v>
      </c>
      <c r="K2233" s="372">
        <v>9897</v>
      </c>
      <c r="L2233" s="388">
        <f>ROWS(K$5:K2233)</f>
        <v>2229</v>
      </c>
      <c r="M2233" s="388" t="str">
        <f>IF(_xlfn.IFNA(VLOOKUP(I2233,$AG$3:$AH$83,2,FALSE),"")='11.1'!$D$5,TXM!L2233,"")</f>
        <v/>
      </c>
      <c r="N2233" t="str">
        <f>IFERROR(SMALL($M$5:$M$9000,ROWS($M$5:M2233)),"")</f>
        <v/>
      </c>
      <c r="P2233" t="s">
        <v>212</v>
      </c>
      <c r="Q2233" t="s">
        <v>809</v>
      </c>
      <c r="R2233">
        <v>3413730</v>
      </c>
      <c r="S2233" s="388">
        <f>ROWS(R$5:R2233)</f>
        <v>2229</v>
      </c>
      <c r="T2233" s="388" t="str">
        <f>IF(_xlfn.IFNA(VLOOKUP(P2233,$AG$3:$AH$83,2,FALSE),"")='11.1'!$D$5,TXM!S2233,"")</f>
        <v/>
      </c>
      <c r="U2233" t="str">
        <f>IFERROR(SMALL($T$5:$T$9000,ROWS($T$5:T2233)),"")</f>
        <v/>
      </c>
    </row>
    <row r="2234" spans="1:21" ht="14.4" customHeight="1" x14ac:dyDescent="0.3">
      <c r="A2234" s="371" t="s">
        <v>44</v>
      </c>
      <c r="B2234" t="s">
        <v>1318</v>
      </c>
      <c r="C2234" s="372">
        <v>850228</v>
      </c>
      <c r="D2234" s="388">
        <f>ROWS(C$5:C2234)</f>
        <v>2230</v>
      </c>
      <c r="E2234" s="388" t="str">
        <f>IF(_xlfn.IFNA(VLOOKUP(A2234,$AG$3:$AH$83,2,FALSE),"")='11.1'!$D$5,TXM!D2234,"")</f>
        <v/>
      </c>
      <c r="F2234" t="str">
        <f>IFERROR(SMALL($E$5:$E$9000,ROWS($E$5:E2234)),"")</f>
        <v/>
      </c>
      <c r="I2234" s="371" t="s">
        <v>45</v>
      </c>
      <c r="J2234" t="s">
        <v>789</v>
      </c>
      <c r="K2234" s="372">
        <v>7831</v>
      </c>
      <c r="L2234" s="388">
        <f>ROWS(K$5:K2234)</f>
        <v>2230</v>
      </c>
      <c r="M2234" s="388" t="str">
        <f>IF(_xlfn.IFNA(VLOOKUP(I2234,$AG$3:$AH$83,2,FALSE),"")='11.1'!$D$5,TXM!L2234,"")</f>
        <v/>
      </c>
      <c r="N2234" t="str">
        <f>IFERROR(SMALL($M$5:$M$9000,ROWS($M$5:M2234)),"")</f>
        <v/>
      </c>
      <c r="P2234" t="s">
        <v>212</v>
      </c>
      <c r="Q2234" t="s">
        <v>837</v>
      </c>
      <c r="R2234">
        <v>3403012</v>
      </c>
      <c r="S2234" s="388">
        <f>ROWS(R$5:R2234)</f>
        <v>2230</v>
      </c>
      <c r="T2234" s="388" t="str">
        <f>IF(_xlfn.IFNA(VLOOKUP(P2234,$AG$3:$AH$83,2,FALSE),"")='11.1'!$D$5,TXM!S2234,"")</f>
        <v/>
      </c>
      <c r="U2234" t="str">
        <f>IFERROR(SMALL($T$5:$T$9000,ROWS($T$5:T2234)),"")</f>
        <v/>
      </c>
    </row>
    <row r="2235" spans="1:21" ht="14.4" customHeight="1" x14ac:dyDescent="0.3">
      <c r="A2235" s="371" t="s">
        <v>44</v>
      </c>
      <c r="B2235" t="s">
        <v>1275</v>
      </c>
      <c r="C2235" s="372">
        <v>727147</v>
      </c>
      <c r="D2235" s="388">
        <f>ROWS(C$5:C2235)</f>
        <v>2231</v>
      </c>
      <c r="E2235" s="388" t="str">
        <f>IF(_xlfn.IFNA(VLOOKUP(A2235,$AG$3:$AH$83,2,FALSE),"")='11.1'!$D$5,TXM!D2235,"")</f>
        <v/>
      </c>
      <c r="F2235" t="str">
        <f>IFERROR(SMALL($E$5:$E$9000,ROWS($E$5:E2235)),"")</f>
        <v/>
      </c>
      <c r="I2235" s="371" t="s">
        <v>45</v>
      </c>
      <c r="J2235" t="s">
        <v>1500</v>
      </c>
      <c r="K2235" s="372">
        <v>5373</v>
      </c>
      <c r="L2235" s="388">
        <f>ROWS(K$5:K2235)</f>
        <v>2231</v>
      </c>
      <c r="M2235" s="388" t="str">
        <f>IF(_xlfn.IFNA(VLOOKUP(I2235,$AG$3:$AH$83,2,FALSE),"")='11.1'!$D$5,TXM!L2235,"")</f>
        <v/>
      </c>
      <c r="N2235" t="str">
        <f>IFERROR(SMALL($M$5:$M$9000,ROWS($M$5:M2235)),"")</f>
        <v/>
      </c>
      <c r="P2235" t="s">
        <v>212</v>
      </c>
      <c r="Q2235" t="s">
        <v>1441</v>
      </c>
      <c r="R2235">
        <v>3264866</v>
      </c>
      <c r="S2235" s="388">
        <f>ROWS(R$5:R2235)</f>
        <v>2231</v>
      </c>
      <c r="T2235" s="388" t="str">
        <f>IF(_xlfn.IFNA(VLOOKUP(P2235,$AG$3:$AH$83,2,FALSE),"")='11.1'!$D$5,TXM!S2235,"")</f>
        <v/>
      </c>
      <c r="U2235" t="str">
        <f>IFERROR(SMALL($T$5:$T$9000,ROWS($T$5:T2235)),"")</f>
        <v/>
      </c>
    </row>
    <row r="2236" spans="1:21" ht="14.4" customHeight="1" x14ac:dyDescent="0.3">
      <c r="A2236" s="371" t="s">
        <v>44</v>
      </c>
      <c r="B2236" t="s">
        <v>787</v>
      </c>
      <c r="C2236" s="372">
        <v>618750</v>
      </c>
      <c r="D2236" s="388">
        <f>ROWS(C$5:C2236)</f>
        <v>2232</v>
      </c>
      <c r="E2236" s="388" t="str">
        <f>IF(_xlfn.IFNA(VLOOKUP(A2236,$AG$3:$AH$83,2,FALSE),"")='11.1'!$D$5,TXM!D2236,"")</f>
        <v/>
      </c>
      <c r="F2236" t="str">
        <f>IFERROR(SMALL($E$5:$E$9000,ROWS($E$5:E2236)),"")</f>
        <v/>
      </c>
      <c r="I2236" s="371" t="s">
        <v>45</v>
      </c>
      <c r="J2236" t="s">
        <v>1494</v>
      </c>
      <c r="K2236" s="372">
        <v>3300</v>
      </c>
      <c r="L2236" s="388">
        <f>ROWS(K$5:K2236)</f>
        <v>2232</v>
      </c>
      <c r="M2236" s="388" t="str">
        <f>IF(_xlfn.IFNA(VLOOKUP(I2236,$AG$3:$AH$83,2,FALSE),"")='11.1'!$D$5,TXM!L2236,"")</f>
        <v/>
      </c>
      <c r="N2236" t="str">
        <f>IFERROR(SMALL($M$5:$M$9000,ROWS($M$5:M2236)),"")</f>
        <v/>
      </c>
      <c r="P2236" t="s">
        <v>212</v>
      </c>
      <c r="Q2236" t="s">
        <v>999</v>
      </c>
      <c r="R2236">
        <v>3160962</v>
      </c>
      <c r="S2236" s="388">
        <f>ROWS(R$5:R2236)</f>
        <v>2232</v>
      </c>
      <c r="T2236" s="388" t="str">
        <f>IF(_xlfn.IFNA(VLOOKUP(P2236,$AG$3:$AH$83,2,FALSE),"")='11.1'!$D$5,TXM!S2236,"")</f>
        <v/>
      </c>
      <c r="U2236" t="str">
        <f>IFERROR(SMALL($T$5:$T$9000,ROWS($T$5:T2236)),"")</f>
        <v/>
      </c>
    </row>
    <row r="2237" spans="1:21" ht="14.4" customHeight="1" x14ac:dyDescent="0.3">
      <c r="A2237" s="371" t="s">
        <v>44</v>
      </c>
      <c r="B2237" t="s">
        <v>795</v>
      </c>
      <c r="C2237" s="372">
        <v>517950</v>
      </c>
      <c r="D2237" s="388">
        <f>ROWS(C$5:C2237)</f>
        <v>2233</v>
      </c>
      <c r="E2237" s="388" t="str">
        <f>IF(_xlfn.IFNA(VLOOKUP(A2237,$AG$3:$AH$83,2,FALSE),"")='11.1'!$D$5,TXM!D2237,"")</f>
        <v/>
      </c>
      <c r="F2237" t="str">
        <f>IFERROR(SMALL($E$5:$E$9000,ROWS($E$5:E2237)),"")</f>
        <v/>
      </c>
      <c r="I2237" s="371" t="s">
        <v>45</v>
      </c>
      <c r="J2237" t="s">
        <v>859</v>
      </c>
      <c r="K2237" s="372">
        <v>3270</v>
      </c>
      <c r="L2237" s="388">
        <f>ROWS(K$5:K2237)</f>
        <v>2233</v>
      </c>
      <c r="M2237" s="388" t="str">
        <f>IF(_xlfn.IFNA(VLOOKUP(I2237,$AG$3:$AH$83,2,FALSE),"")='11.1'!$D$5,TXM!L2237,"")</f>
        <v/>
      </c>
      <c r="N2237" t="str">
        <f>IFERROR(SMALL($M$5:$M$9000,ROWS($M$5:M2237)),"")</f>
        <v/>
      </c>
      <c r="P2237" t="s">
        <v>212</v>
      </c>
      <c r="Q2237" t="s">
        <v>827</v>
      </c>
      <c r="R2237">
        <v>3077051</v>
      </c>
      <c r="S2237" s="388">
        <f>ROWS(R$5:R2237)</f>
        <v>2233</v>
      </c>
      <c r="T2237" s="388" t="str">
        <f>IF(_xlfn.IFNA(VLOOKUP(P2237,$AG$3:$AH$83,2,FALSE),"")='11.1'!$D$5,TXM!S2237,"")</f>
        <v/>
      </c>
      <c r="U2237" t="str">
        <f>IFERROR(SMALL($T$5:$T$9000,ROWS($T$5:T2237)),"")</f>
        <v/>
      </c>
    </row>
    <row r="2238" spans="1:21" ht="14.4" customHeight="1" x14ac:dyDescent="0.3">
      <c r="A2238" s="371" t="s">
        <v>44</v>
      </c>
      <c r="B2238" t="s">
        <v>98</v>
      </c>
      <c r="C2238" s="372">
        <v>393657</v>
      </c>
      <c r="D2238" s="388">
        <f>ROWS(C$5:C2238)</f>
        <v>2234</v>
      </c>
      <c r="E2238" s="388" t="str">
        <f>IF(_xlfn.IFNA(VLOOKUP(A2238,$AG$3:$AH$83,2,FALSE),"")='11.1'!$D$5,TXM!D2238,"")</f>
        <v/>
      </c>
      <c r="F2238" t="str">
        <f>IFERROR(SMALL($E$5:$E$9000,ROWS($E$5:E2238)),"")</f>
        <v/>
      </c>
      <c r="I2238" s="371" t="s">
        <v>45</v>
      </c>
      <c r="J2238" t="s">
        <v>819</v>
      </c>
      <c r="K2238" s="372">
        <v>2681</v>
      </c>
      <c r="L2238" s="388">
        <f>ROWS(K$5:K2238)</f>
        <v>2234</v>
      </c>
      <c r="M2238" s="388" t="str">
        <f>IF(_xlfn.IFNA(VLOOKUP(I2238,$AG$3:$AH$83,2,FALSE),"")='11.1'!$D$5,TXM!L2238,"")</f>
        <v/>
      </c>
      <c r="N2238" t="str">
        <f>IFERROR(SMALL($M$5:$M$9000,ROWS($M$5:M2238)),"")</f>
        <v/>
      </c>
      <c r="P2238" t="s">
        <v>212</v>
      </c>
      <c r="Q2238" t="s">
        <v>835</v>
      </c>
      <c r="R2238">
        <v>2815979</v>
      </c>
      <c r="S2238" s="388">
        <f>ROWS(R$5:R2238)</f>
        <v>2234</v>
      </c>
      <c r="T2238" s="388" t="str">
        <f>IF(_xlfn.IFNA(VLOOKUP(P2238,$AG$3:$AH$83,2,FALSE),"")='11.1'!$D$5,TXM!S2238,"")</f>
        <v/>
      </c>
      <c r="U2238" t="str">
        <f>IFERROR(SMALL($T$5:$T$9000,ROWS($T$5:T2238)),"")</f>
        <v/>
      </c>
    </row>
    <row r="2239" spans="1:21" ht="14.4" customHeight="1" x14ac:dyDescent="0.3">
      <c r="A2239" s="371" t="s">
        <v>44</v>
      </c>
      <c r="B2239" t="s">
        <v>843</v>
      </c>
      <c r="C2239" s="372">
        <v>381212</v>
      </c>
      <c r="D2239" s="388">
        <f>ROWS(C$5:C2239)</f>
        <v>2235</v>
      </c>
      <c r="E2239" s="388" t="str">
        <f>IF(_xlfn.IFNA(VLOOKUP(A2239,$AG$3:$AH$83,2,FALSE),"")='11.1'!$D$5,TXM!D2239,"")</f>
        <v/>
      </c>
      <c r="F2239" t="str">
        <f>IFERROR(SMALL($E$5:$E$9000,ROWS($E$5:E2239)),"")</f>
        <v/>
      </c>
      <c r="I2239" s="371" t="s">
        <v>45</v>
      </c>
      <c r="J2239" t="s">
        <v>827</v>
      </c>
      <c r="K2239" s="372">
        <v>2664</v>
      </c>
      <c r="L2239" s="388">
        <f>ROWS(K$5:K2239)</f>
        <v>2235</v>
      </c>
      <c r="M2239" s="388" t="str">
        <f>IF(_xlfn.IFNA(VLOOKUP(I2239,$AG$3:$AH$83,2,FALSE),"")='11.1'!$D$5,TXM!L2239,"")</f>
        <v/>
      </c>
      <c r="N2239" t="str">
        <f>IFERROR(SMALL($M$5:$M$9000,ROWS($M$5:M2239)),"")</f>
        <v/>
      </c>
      <c r="P2239" t="s">
        <v>212</v>
      </c>
      <c r="Q2239" t="s">
        <v>825</v>
      </c>
      <c r="R2239">
        <v>2487494</v>
      </c>
      <c r="S2239" s="388">
        <f>ROWS(R$5:R2239)</f>
        <v>2235</v>
      </c>
      <c r="T2239" s="388" t="str">
        <f>IF(_xlfn.IFNA(VLOOKUP(P2239,$AG$3:$AH$83,2,FALSE),"")='11.1'!$D$5,TXM!S2239,"")</f>
        <v/>
      </c>
      <c r="U2239" t="str">
        <f>IFERROR(SMALL($T$5:$T$9000,ROWS($T$5:T2239)),"")</f>
        <v/>
      </c>
    </row>
    <row r="2240" spans="1:21" ht="14.4" customHeight="1" x14ac:dyDescent="0.3">
      <c r="A2240" s="371" t="s">
        <v>44</v>
      </c>
      <c r="B2240" t="s">
        <v>785</v>
      </c>
      <c r="C2240" s="372">
        <v>367305</v>
      </c>
      <c r="D2240" s="388">
        <f>ROWS(C$5:C2240)</f>
        <v>2236</v>
      </c>
      <c r="E2240" s="388" t="str">
        <f>IF(_xlfn.IFNA(VLOOKUP(A2240,$AG$3:$AH$83,2,FALSE),"")='11.1'!$D$5,TXM!D2240,"")</f>
        <v/>
      </c>
      <c r="F2240" t="str">
        <f>IFERROR(SMALL($E$5:$E$9000,ROWS($E$5:E2240)),"")</f>
        <v/>
      </c>
      <c r="I2240" s="371" t="s">
        <v>45</v>
      </c>
      <c r="J2240" t="s">
        <v>99</v>
      </c>
      <c r="K2240" s="372">
        <v>2578</v>
      </c>
      <c r="L2240" s="388">
        <f>ROWS(K$5:K2240)</f>
        <v>2236</v>
      </c>
      <c r="M2240" s="388" t="str">
        <f>IF(_xlfn.IFNA(VLOOKUP(I2240,$AG$3:$AH$83,2,FALSE),"")='11.1'!$D$5,TXM!L2240,"")</f>
        <v/>
      </c>
      <c r="N2240" t="str">
        <f>IFERROR(SMALL($M$5:$M$9000,ROWS($M$5:M2240)),"")</f>
        <v/>
      </c>
      <c r="P2240" t="s">
        <v>212</v>
      </c>
      <c r="Q2240" t="s">
        <v>1500</v>
      </c>
      <c r="R2240">
        <v>2443933</v>
      </c>
      <c r="S2240" s="388">
        <f>ROWS(R$5:R2240)</f>
        <v>2236</v>
      </c>
      <c r="T2240" s="388" t="str">
        <f>IF(_xlfn.IFNA(VLOOKUP(P2240,$AG$3:$AH$83,2,FALSE),"")='11.1'!$D$5,TXM!S2240,"")</f>
        <v/>
      </c>
      <c r="U2240" t="str">
        <f>IFERROR(SMALL($T$5:$T$9000,ROWS($T$5:T2240)),"")</f>
        <v/>
      </c>
    </row>
    <row r="2241" spans="1:21" ht="14.4" customHeight="1" x14ac:dyDescent="0.3">
      <c r="A2241" s="371" t="s">
        <v>44</v>
      </c>
      <c r="B2241" t="s">
        <v>837</v>
      </c>
      <c r="C2241" s="372">
        <v>202993</v>
      </c>
      <c r="D2241" s="388">
        <f>ROWS(C$5:C2241)</f>
        <v>2237</v>
      </c>
      <c r="E2241" s="388" t="str">
        <f>IF(_xlfn.IFNA(VLOOKUP(A2241,$AG$3:$AH$83,2,FALSE),"")='11.1'!$D$5,TXM!D2241,"")</f>
        <v/>
      </c>
      <c r="F2241" t="str">
        <f>IFERROR(SMALL($E$5:$E$9000,ROWS($E$5:E2241)),"")</f>
        <v/>
      </c>
      <c r="I2241" s="371" t="s">
        <v>45</v>
      </c>
      <c r="J2241" t="s">
        <v>861</v>
      </c>
      <c r="K2241" s="372">
        <v>2382</v>
      </c>
      <c r="L2241" s="388">
        <f>ROWS(K$5:K2241)</f>
        <v>2237</v>
      </c>
      <c r="M2241" s="388" t="str">
        <f>IF(_xlfn.IFNA(VLOOKUP(I2241,$AG$3:$AH$83,2,FALSE),"")='11.1'!$D$5,TXM!L2241,"")</f>
        <v/>
      </c>
      <c r="N2241" t="str">
        <f>IFERROR(SMALL($M$5:$M$9000,ROWS($M$5:M2241)),"")</f>
        <v/>
      </c>
      <c r="P2241" t="s">
        <v>212</v>
      </c>
      <c r="Q2241" t="s">
        <v>861</v>
      </c>
      <c r="R2241">
        <v>2438983</v>
      </c>
      <c r="S2241" s="388">
        <f>ROWS(R$5:R2241)</f>
        <v>2237</v>
      </c>
      <c r="T2241" s="388" t="str">
        <f>IF(_xlfn.IFNA(VLOOKUP(P2241,$AG$3:$AH$83,2,FALSE),"")='11.1'!$D$5,TXM!S2241,"")</f>
        <v/>
      </c>
      <c r="U2241" t="str">
        <f>IFERROR(SMALL($T$5:$T$9000,ROWS($T$5:T2241)),"")</f>
        <v/>
      </c>
    </row>
    <row r="2242" spans="1:21" ht="14.4" customHeight="1" x14ac:dyDescent="0.3">
      <c r="A2242" s="371" t="s">
        <v>44</v>
      </c>
      <c r="B2242" t="s">
        <v>809</v>
      </c>
      <c r="C2242" s="372">
        <v>185870</v>
      </c>
      <c r="D2242" s="388">
        <f>ROWS(C$5:C2242)</f>
        <v>2238</v>
      </c>
      <c r="E2242" s="388" t="str">
        <f>IF(_xlfn.IFNA(VLOOKUP(A2242,$AG$3:$AH$83,2,FALSE),"")='11.1'!$D$5,TXM!D2242,"")</f>
        <v/>
      </c>
      <c r="F2242" t="str">
        <f>IFERROR(SMALL($E$5:$E$9000,ROWS($E$5:E2242)),"")</f>
        <v/>
      </c>
      <c r="I2242" s="371" t="s">
        <v>45</v>
      </c>
      <c r="J2242" t="s">
        <v>1434</v>
      </c>
      <c r="K2242" s="372">
        <v>1961</v>
      </c>
      <c r="L2242" s="388">
        <f>ROWS(K$5:K2242)</f>
        <v>2238</v>
      </c>
      <c r="M2242" s="388" t="str">
        <f>IF(_xlfn.IFNA(VLOOKUP(I2242,$AG$3:$AH$83,2,FALSE),"")='11.1'!$D$5,TXM!L2242,"")</f>
        <v/>
      </c>
      <c r="N2242" t="str">
        <f>IFERROR(SMALL($M$5:$M$9000,ROWS($M$5:M2242)),"")</f>
        <v/>
      </c>
      <c r="P2242" t="s">
        <v>212</v>
      </c>
      <c r="Q2242" t="s">
        <v>785</v>
      </c>
      <c r="R2242">
        <v>2304781</v>
      </c>
      <c r="S2242" s="388">
        <f>ROWS(R$5:R2242)</f>
        <v>2238</v>
      </c>
      <c r="T2242" s="388" t="str">
        <f>IF(_xlfn.IFNA(VLOOKUP(P2242,$AG$3:$AH$83,2,FALSE),"")='11.1'!$D$5,TXM!S2242,"")</f>
        <v/>
      </c>
      <c r="U2242" t="str">
        <f>IFERROR(SMALL($T$5:$T$9000,ROWS($T$5:T2242)),"")</f>
        <v/>
      </c>
    </row>
    <row r="2243" spans="1:21" ht="14.4" customHeight="1" x14ac:dyDescent="0.3">
      <c r="A2243" s="371" t="s">
        <v>44</v>
      </c>
      <c r="B2243" t="s">
        <v>867</v>
      </c>
      <c r="C2243" s="372">
        <v>180000</v>
      </c>
      <c r="D2243" s="388">
        <f>ROWS(C$5:C2243)</f>
        <v>2239</v>
      </c>
      <c r="E2243" s="388" t="str">
        <f>IF(_xlfn.IFNA(VLOOKUP(A2243,$AG$3:$AH$83,2,FALSE),"")='11.1'!$D$5,TXM!D2243,"")</f>
        <v/>
      </c>
      <c r="F2243" t="str">
        <f>IFERROR(SMALL($E$5:$E$9000,ROWS($E$5:E2243)),"")</f>
        <v/>
      </c>
      <c r="I2243" s="371" t="s">
        <v>45</v>
      </c>
      <c r="J2243" t="s">
        <v>1240</v>
      </c>
      <c r="K2243" s="372">
        <v>1824</v>
      </c>
      <c r="L2243" s="388">
        <f>ROWS(K$5:K2243)</f>
        <v>2239</v>
      </c>
      <c r="M2243" s="388" t="str">
        <f>IF(_xlfn.IFNA(VLOOKUP(I2243,$AG$3:$AH$83,2,FALSE),"")='11.1'!$D$5,TXM!L2243,"")</f>
        <v/>
      </c>
      <c r="N2243" t="str">
        <f>IFERROR(SMALL($M$5:$M$9000,ROWS($M$5:M2243)),"")</f>
        <v/>
      </c>
      <c r="P2243" t="s">
        <v>212</v>
      </c>
      <c r="Q2243" t="s">
        <v>171</v>
      </c>
      <c r="R2243">
        <v>2161911</v>
      </c>
      <c r="S2243" s="388">
        <f>ROWS(R$5:R2243)</f>
        <v>2239</v>
      </c>
      <c r="T2243" s="388" t="str">
        <f>IF(_xlfn.IFNA(VLOOKUP(P2243,$AG$3:$AH$83,2,FALSE),"")='11.1'!$D$5,TXM!S2243,"")</f>
        <v/>
      </c>
      <c r="U2243" t="str">
        <f>IFERROR(SMALL($T$5:$T$9000,ROWS($T$5:T2243)),"")</f>
        <v/>
      </c>
    </row>
    <row r="2244" spans="1:21" ht="14.4" customHeight="1" x14ac:dyDescent="0.3">
      <c r="A2244" s="371" t="s">
        <v>44</v>
      </c>
      <c r="B2244" t="s">
        <v>102</v>
      </c>
      <c r="C2244" s="372">
        <v>163807</v>
      </c>
      <c r="D2244" s="388">
        <f>ROWS(C$5:C2244)</f>
        <v>2240</v>
      </c>
      <c r="E2244" s="388" t="str">
        <f>IF(_xlfn.IFNA(VLOOKUP(A2244,$AG$3:$AH$83,2,FALSE),"")='11.1'!$D$5,TXM!D2244,"")</f>
        <v/>
      </c>
      <c r="F2244" t="str">
        <f>IFERROR(SMALL($E$5:$E$9000,ROWS($E$5:E2244)),"")</f>
        <v/>
      </c>
      <c r="I2244" s="371" t="s">
        <v>45</v>
      </c>
      <c r="J2244" t="s">
        <v>825</v>
      </c>
      <c r="K2244" s="372">
        <v>607</v>
      </c>
      <c r="L2244" s="388">
        <f>ROWS(K$5:K2244)</f>
        <v>2240</v>
      </c>
      <c r="M2244" s="388" t="str">
        <f>IF(_xlfn.IFNA(VLOOKUP(I2244,$AG$3:$AH$83,2,FALSE),"")='11.1'!$D$5,TXM!L2244,"")</f>
        <v/>
      </c>
      <c r="N2244" t="str">
        <f>IFERROR(SMALL($M$5:$M$9000,ROWS($M$5:M2244)),"")</f>
        <v/>
      </c>
      <c r="P2244" t="s">
        <v>212</v>
      </c>
      <c r="Q2244" t="s">
        <v>104</v>
      </c>
      <c r="R2244">
        <v>1616580</v>
      </c>
      <c r="S2244" s="388">
        <f>ROWS(R$5:R2244)</f>
        <v>2240</v>
      </c>
      <c r="T2244" s="388" t="str">
        <f>IF(_xlfn.IFNA(VLOOKUP(P2244,$AG$3:$AH$83,2,FALSE),"")='11.1'!$D$5,TXM!S2244,"")</f>
        <v/>
      </c>
      <c r="U2244" t="str">
        <f>IFERROR(SMALL($T$5:$T$9000,ROWS($T$5:T2244)),"")</f>
        <v/>
      </c>
    </row>
    <row r="2245" spans="1:21" ht="14.4" customHeight="1" x14ac:dyDescent="0.3">
      <c r="A2245" s="371" t="s">
        <v>44</v>
      </c>
      <c r="B2245" t="s">
        <v>863</v>
      </c>
      <c r="C2245" s="372">
        <v>125323</v>
      </c>
      <c r="D2245" s="388">
        <f>ROWS(C$5:C2245)</f>
        <v>2241</v>
      </c>
      <c r="E2245" s="388" t="str">
        <f>IF(_xlfn.IFNA(VLOOKUP(A2245,$AG$3:$AH$83,2,FALSE),"")='11.1'!$D$5,TXM!D2245,"")</f>
        <v/>
      </c>
      <c r="F2245" t="str">
        <f>IFERROR(SMALL($E$5:$E$9000,ROWS($E$5:E2245)),"")</f>
        <v/>
      </c>
      <c r="I2245" s="371" t="s">
        <v>45</v>
      </c>
      <c r="J2245" t="s">
        <v>1285</v>
      </c>
      <c r="K2245" s="372">
        <v>216</v>
      </c>
      <c r="L2245" s="388">
        <f>ROWS(K$5:K2245)</f>
        <v>2241</v>
      </c>
      <c r="M2245" s="388" t="str">
        <f>IF(_xlfn.IFNA(VLOOKUP(I2245,$AG$3:$AH$83,2,FALSE),"")='11.1'!$D$5,TXM!L2245,"")</f>
        <v/>
      </c>
      <c r="N2245" t="str">
        <f>IFERROR(SMALL($M$5:$M$9000,ROWS($M$5:M2245)),"")</f>
        <v/>
      </c>
      <c r="P2245" t="s">
        <v>212</v>
      </c>
      <c r="Q2245" t="s">
        <v>990</v>
      </c>
      <c r="R2245">
        <v>1593593</v>
      </c>
      <c r="S2245" s="388">
        <f>ROWS(R$5:R2245)</f>
        <v>2241</v>
      </c>
      <c r="T2245" s="388" t="str">
        <f>IF(_xlfn.IFNA(VLOOKUP(P2245,$AG$3:$AH$83,2,FALSE),"")='11.1'!$D$5,TXM!S2245,"")</f>
        <v/>
      </c>
      <c r="U2245" t="str">
        <f>IFERROR(SMALL($T$5:$T$9000,ROWS($T$5:T2245)),"")</f>
        <v/>
      </c>
    </row>
    <row r="2246" spans="1:21" ht="14.4" customHeight="1" x14ac:dyDescent="0.3">
      <c r="A2246" s="371" t="s">
        <v>44</v>
      </c>
      <c r="B2246" t="s">
        <v>791</v>
      </c>
      <c r="C2246" s="372">
        <v>117680</v>
      </c>
      <c r="D2246" s="388">
        <f>ROWS(C$5:C2246)</f>
        <v>2242</v>
      </c>
      <c r="E2246" s="388" t="str">
        <f>IF(_xlfn.IFNA(VLOOKUP(A2246,$AG$3:$AH$83,2,FALSE),"")='11.1'!$D$5,TXM!D2246,"")</f>
        <v/>
      </c>
      <c r="F2246" t="str">
        <f>IFERROR(SMALL($E$5:$E$9000,ROWS($E$5:E2246)),"")</f>
        <v/>
      </c>
      <c r="I2246" s="371" t="s">
        <v>45</v>
      </c>
      <c r="J2246" t="s">
        <v>799</v>
      </c>
      <c r="K2246" s="372">
        <v>173</v>
      </c>
      <c r="L2246" s="388">
        <f>ROWS(K$5:K2246)</f>
        <v>2242</v>
      </c>
      <c r="M2246" s="388" t="str">
        <f>IF(_xlfn.IFNA(VLOOKUP(I2246,$AG$3:$AH$83,2,FALSE),"")='11.1'!$D$5,TXM!L2246,"")</f>
        <v/>
      </c>
      <c r="N2246" t="str">
        <f>IFERROR(SMALL($M$5:$M$9000,ROWS($M$5:M2246)),"")</f>
        <v/>
      </c>
      <c r="P2246" t="s">
        <v>212</v>
      </c>
      <c r="Q2246" t="s">
        <v>103</v>
      </c>
      <c r="R2246">
        <v>1389590</v>
      </c>
      <c r="S2246" s="388">
        <f>ROWS(R$5:R2246)</f>
        <v>2242</v>
      </c>
      <c r="T2246" s="388" t="str">
        <f>IF(_xlfn.IFNA(VLOOKUP(P2246,$AG$3:$AH$83,2,FALSE),"")='11.1'!$D$5,TXM!S2246,"")</f>
        <v/>
      </c>
      <c r="U2246" t="str">
        <f>IFERROR(SMALL($T$5:$T$9000,ROWS($T$5:T2246)),"")</f>
        <v/>
      </c>
    </row>
    <row r="2247" spans="1:21" ht="14.4" customHeight="1" x14ac:dyDescent="0.3">
      <c r="A2247" s="371" t="s">
        <v>44</v>
      </c>
      <c r="B2247" t="s">
        <v>775</v>
      </c>
      <c r="C2247" s="372">
        <v>107236</v>
      </c>
      <c r="D2247" s="388">
        <f>ROWS(C$5:C2247)</f>
        <v>2243</v>
      </c>
      <c r="E2247" s="388" t="str">
        <f>IF(_xlfn.IFNA(VLOOKUP(A2247,$AG$3:$AH$83,2,FALSE),"")='11.1'!$D$5,TXM!D2247,"")</f>
        <v/>
      </c>
      <c r="F2247" t="str">
        <f>IFERROR(SMALL($E$5:$E$9000,ROWS($E$5:E2247)),"")</f>
        <v/>
      </c>
      <c r="I2247" s="371" t="s">
        <v>45</v>
      </c>
      <c r="J2247" t="s">
        <v>1003</v>
      </c>
      <c r="K2247" s="372">
        <v>111</v>
      </c>
      <c r="L2247" s="388">
        <f>ROWS(K$5:K2247)</f>
        <v>2243</v>
      </c>
      <c r="M2247" s="388" t="str">
        <f>IF(_xlfn.IFNA(VLOOKUP(I2247,$AG$3:$AH$83,2,FALSE),"")='11.1'!$D$5,TXM!L2247,"")</f>
        <v/>
      </c>
      <c r="N2247" t="str">
        <f>IFERROR(SMALL($M$5:$M$9000,ROWS($M$5:M2247)),"")</f>
        <v/>
      </c>
      <c r="P2247" t="s">
        <v>212</v>
      </c>
      <c r="Q2247" t="s">
        <v>97</v>
      </c>
      <c r="R2247">
        <v>1341901</v>
      </c>
      <c r="S2247" s="388">
        <f>ROWS(R$5:R2247)</f>
        <v>2243</v>
      </c>
      <c r="T2247" s="388" t="str">
        <f>IF(_xlfn.IFNA(VLOOKUP(P2247,$AG$3:$AH$83,2,FALSE),"")='11.1'!$D$5,TXM!S2247,"")</f>
        <v/>
      </c>
      <c r="U2247" t="str">
        <f>IFERROR(SMALL($T$5:$T$9000,ROWS($T$5:T2247)),"")</f>
        <v/>
      </c>
    </row>
    <row r="2248" spans="1:21" ht="14.4" customHeight="1" x14ac:dyDescent="0.3">
      <c r="A2248" s="371" t="s">
        <v>44</v>
      </c>
      <c r="B2248" t="s">
        <v>96</v>
      </c>
      <c r="C2248" s="372">
        <v>80939</v>
      </c>
      <c r="D2248" s="388">
        <f>ROWS(C$5:C2248)</f>
        <v>2244</v>
      </c>
      <c r="E2248" s="388" t="str">
        <f>IF(_xlfn.IFNA(VLOOKUP(A2248,$AG$3:$AH$83,2,FALSE),"")='11.1'!$D$5,TXM!D2248,"")</f>
        <v/>
      </c>
      <c r="F2248" t="str">
        <f>IFERROR(SMALL($E$5:$E$9000,ROWS($E$5:E2248)),"")</f>
        <v/>
      </c>
      <c r="I2248" s="371" t="s">
        <v>45</v>
      </c>
      <c r="J2248" t="s">
        <v>795</v>
      </c>
      <c r="K2248" s="372">
        <v>40</v>
      </c>
      <c r="L2248" s="388">
        <f>ROWS(K$5:K2248)</f>
        <v>2244</v>
      </c>
      <c r="M2248" s="388" t="str">
        <f>IF(_xlfn.IFNA(VLOOKUP(I2248,$AG$3:$AH$83,2,FALSE),"")='11.1'!$D$5,TXM!L2248,"")</f>
        <v/>
      </c>
      <c r="N2248" t="str">
        <f>IFERROR(SMALL($M$5:$M$9000,ROWS($M$5:M2248)),"")</f>
        <v/>
      </c>
      <c r="P2248" t="s">
        <v>212</v>
      </c>
      <c r="Q2248" t="s">
        <v>789</v>
      </c>
      <c r="R2248">
        <v>1286952</v>
      </c>
      <c r="S2248" s="388">
        <f>ROWS(R$5:R2248)</f>
        <v>2244</v>
      </c>
      <c r="T2248" s="388" t="str">
        <f>IF(_xlfn.IFNA(VLOOKUP(P2248,$AG$3:$AH$83,2,FALSE),"")='11.1'!$D$5,TXM!S2248,"")</f>
        <v/>
      </c>
      <c r="U2248" t="str">
        <f>IFERROR(SMALL($T$5:$T$9000,ROWS($T$5:T2248)),"")</f>
        <v/>
      </c>
    </row>
    <row r="2249" spans="1:21" ht="14.4" customHeight="1" x14ac:dyDescent="0.3">
      <c r="A2249" s="371" t="s">
        <v>44</v>
      </c>
      <c r="B2249" t="s">
        <v>1001</v>
      </c>
      <c r="C2249" s="372">
        <v>61761</v>
      </c>
      <c r="D2249" s="388">
        <f>ROWS(C$5:C2249)</f>
        <v>2245</v>
      </c>
      <c r="E2249" s="388" t="str">
        <f>IF(_xlfn.IFNA(VLOOKUP(A2249,$AG$3:$AH$83,2,FALSE),"")='11.1'!$D$5,TXM!D2249,"")</f>
        <v/>
      </c>
      <c r="F2249" t="str">
        <f>IFERROR(SMALL($E$5:$E$9000,ROWS($E$5:E2249)),"")</f>
        <v/>
      </c>
      <c r="I2249" s="371" t="s">
        <v>45</v>
      </c>
      <c r="J2249" t="s">
        <v>105</v>
      </c>
      <c r="K2249" s="372">
        <v>39</v>
      </c>
      <c r="L2249" s="388">
        <f>ROWS(K$5:K2249)</f>
        <v>2245</v>
      </c>
      <c r="M2249" s="388" t="str">
        <f>IF(_xlfn.IFNA(VLOOKUP(I2249,$AG$3:$AH$83,2,FALSE),"")='11.1'!$D$5,TXM!L2249,"")</f>
        <v/>
      </c>
      <c r="N2249" t="str">
        <f>IFERROR(SMALL($M$5:$M$9000,ROWS($M$5:M2249)),"")</f>
        <v/>
      </c>
      <c r="P2249" t="s">
        <v>212</v>
      </c>
      <c r="Q2249" t="s">
        <v>849</v>
      </c>
      <c r="R2249">
        <v>1159892</v>
      </c>
      <c r="S2249" s="388">
        <f>ROWS(R$5:R2249)</f>
        <v>2245</v>
      </c>
      <c r="T2249" s="388" t="str">
        <f>IF(_xlfn.IFNA(VLOOKUP(P2249,$AG$3:$AH$83,2,FALSE),"")='11.1'!$D$5,TXM!S2249,"")</f>
        <v/>
      </c>
      <c r="U2249" t="str">
        <f>IFERROR(SMALL($T$5:$T$9000,ROWS($T$5:T2249)),"")</f>
        <v/>
      </c>
    </row>
    <row r="2250" spans="1:21" ht="14.4" customHeight="1" x14ac:dyDescent="0.3">
      <c r="A2250" s="371" t="s">
        <v>44</v>
      </c>
      <c r="B2250" t="s">
        <v>1285</v>
      </c>
      <c r="C2250" s="372">
        <v>57455</v>
      </c>
      <c r="D2250" s="388">
        <f>ROWS(C$5:C2250)</f>
        <v>2246</v>
      </c>
      <c r="E2250" s="388" t="str">
        <f>IF(_xlfn.IFNA(VLOOKUP(A2250,$AG$3:$AH$83,2,FALSE),"")='11.1'!$D$5,TXM!D2250,"")</f>
        <v/>
      </c>
      <c r="F2250" t="str">
        <f>IFERROR(SMALL($E$5:$E$9000,ROWS($E$5:E2250)),"")</f>
        <v/>
      </c>
      <c r="I2250" s="371" t="s">
        <v>45</v>
      </c>
      <c r="J2250" t="s">
        <v>779</v>
      </c>
      <c r="K2250" s="372">
        <v>38</v>
      </c>
      <c r="L2250" s="388">
        <f>ROWS(K$5:K2250)</f>
        <v>2246</v>
      </c>
      <c r="M2250" s="388" t="str">
        <f>IF(_xlfn.IFNA(VLOOKUP(I2250,$AG$3:$AH$83,2,FALSE),"")='11.1'!$D$5,TXM!L2250,"")</f>
        <v/>
      </c>
      <c r="N2250" t="str">
        <f>IFERROR(SMALL($M$5:$M$9000,ROWS($M$5:M2250)),"")</f>
        <v/>
      </c>
      <c r="P2250" t="s">
        <v>212</v>
      </c>
      <c r="Q2250" t="s">
        <v>841</v>
      </c>
      <c r="R2250">
        <v>1106687</v>
      </c>
      <c r="S2250" s="388">
        <f>ROWS(R$5:R2250)</f>
        <v>2246</v>
      </c>
      <c r="T2250" s="388" t="str">
        <f>IF(_xlfn.IFNA(VLOOKUP(P2250,$AG$3:$AH$83,2,FALSE),"")='11.1'!$D$5,TXM!S2250,"")</f>
        <v/>
      </c>
      <c r="U2250" t="str">
        <f>IFERROR(SMALL($T$5:$T$9000,ROWS($T$5:T2250)),"")</f>
        <v/>
      </c>
    </row>
    <row r="2251" spans="1:21" ht="14.4" customHeight="1" x14ac:dyDescent="0.3">
      <c r="A2251" s="371" t="s">
        <v>44</v>
      </c>
      <c r="B2251" t="s">
        <v>855</v>
      </c>
      <c r="C2251" s="372">
        <v>24375</v>
      </c>
      <c r="D2251" s="388">
        <f>ROWS(C$5:C2251)</f>
        <v>2247</v>
      </c>
      <c r="E2251" s="388" t="str">
        <f>IF(_xlfn.IFNA(VLOOKUP(A2251,$AG$3:$AH$83,2,FALSE),"")='11.1'!$D$5,TXM!D2251,"")</f>
        <v/>
      </c>
      <c r="F2251" t="str">
        <f>IFERROR(SMALL($E$5:$E$9000,ROWS($E$5:E2251)),"")</f>
        <v/>
      </c>
      <c r="I2251" s="371" t="s">
        <v>45</v>
      </c>
      <c r="J2251" t="s">
        <v>805</v>
      </c>
      <c r="K2251" s="372">
        <v>8</v>
      </c>
      <c r="L2251" s="388">
        <f>ROWS(K$5:K2251)</f>
        <v>2247</v>
      </c>
      <c r="M2251" s="388" t="str">
        <f>IF(_xlfn.IFNA(VLOOKUP(I2251,$AG$3:$AH$83,2,FALSE),"")='11.1'!$D$5,TXM!L2251,"")</f>
        <v/>
      </c>
      <c r="N2251" t="str">
        <f>IFERROR(SMALL($M$5:$M$9000,ROWS($M$5:M2251)),"")</f>
        <v/>
      </c>
      <c r="P2251" t="s">
        <v>212</v>
      </c>
      <c r="Q2251" t="s">
        <v>815</v>
      </c>
      <c r="R2251">
        <v>989818</v>
      </c>
      <c r="S2251" s="388">
        <f>ROWS(R$5:R2251)</f>
        <v>2247</v>
      </c>
      <c r="T2251" s="388" t="str">
        <f>IF(_xlfn.IFNA(VLOOKUP(P2251,$AG$3:$AH$83,2,FALSE),"")='11.1'!$D$5,TXM!S2251,"")</f>
        <v/>
      </c>
      <c r="U2251" t="str">
        <f>IFERROR(SMALL($T$5:$T$9000,ROWS($T$5:T2251)),"")</f>
        <v/>
      </c>
    </row>
    <row r="2252" spans="1:21" ht="14.4" customHeight="1" x14ac:dyDescent="0.3">
      <c r="A2252" s="371" t="s">
        <v>44</v>
      </c>
      <c r="B2252" t="s">
        <v>105</v>
      </c>
      <c r="C2252" s="372">
        <v>20700</v>
      </c>
      <c r="D2252" s="388">
        <f>ROWS(C$5:C2252)</f>
        <v>2248</v>
      </c>
      <c r="E2252" s="388" t="str">
        <f>IF(_xlfn.IFNA(VLOOKUP(A2252,$AG$3:$AH$83,2,FALSE),"")='11.1'!$D$5,TXM!D2252,"")</f>
        <v/>
      </c>
      <c r="F2252" t="str">
        <f>IFERROR(SMALL($E$5:$E$9000,ROWS($E$5:E2252)),"")</f>
        <v/>
      </c>
      <c r="I2252" s="371" t="s">
        <v>147</v>
      </c>
      <c r="J2252" t="s">
        <v>95</v>
      </c>
      <c r="K2252" s="372">
        <v>291361442</v>
      </c>
      <c r="L2252" s="388">
        <f>ROWS(K$5:K2252)</f>
        <v>2248</v>
      </c>
      <c r="M2252" s="388" t="str">
        <f>IF(_xlfn.IFNA(VLOOKUP(I2252,$AG$3:$AH$83,2,FALSE),"")='11.1'!$D$5,TXM!L2252,"")</f>
        <v/>
      </c>
      <c r="N2252" t="str">
        <f>IFERROR(SMALL($M$5:$M$9000,ROWS($M$5:M2252)),"")</f>
        <v/>
      </c>
      <c r="P2252" t="s">
        <v>212</v>
      </c>
      <c r="Q2252" t="s">
        <v>787</v>
      </c>
      <c r="R2252">
        <v>771698</v>
      </c>
      <c r="S2252" s="388">
        <f>ROWS(R$5:R2252)</f>
        <v>2248</v>
      </c>
      <c r="T2252" s="388" t="str">
        <f>IF(_xlfn.IFNA(VLOOKUP(P2252,$AG$3:$AH$83,2,FALSE),"")='11.1'!$D$5,TXM!S2252,"")</f>
        <v/>
      </c>
      <c r="U2252" t="str">
        <f>IFERROR(SMALL($T$5:$T$9000,ROWS($T$5:T2252)),"")</f>
        <v/>
      </c>
    </row>
    <row r="2253" spans="1:21" ht="14.4" customHeight="1" x14ac:dyDescent="0.3">
      <c r="A2253" s="371" t="s">
        <v>44</v>
      </c>
      <c r="B2253" t="s">
        <v>1006</v>
      </c>
      <c r="C2253" s="372">
        <v>11351</v>
      </c>
      <c r="D2253" s="388">
        <f>ROWS(C$5:C2253)</f>
        <v>2249</v>
      </c>
      <c r="E2253" s="388" t="str">
        <f>IF(_xlfn.IFNA(VLOOKUP(A2253,$AG$3:$AH$83,2,FALSE),"")='11.1'!$D$5,TXM!D2253,"")</f>
        <v/>
      </c>
      <c r="F2253" t="str">
        <f>IFERROR(SMALL($E$5:$E$9000,ROWS($E$5:E2253)),"")</f>
        <v/>
      </c>
      <c r="I2253" s="371" t="s">
        <v>147</v>
      </c>
      <c r="J2253" t="s">
        <v>865</v>
      </c>
      <c r="K2253" s="372">
        <v>174894994</v>
      </c>
      <c r="L2253" s="388">
        <f>ROWS(K$5:K2253)</f>
        <v>2249</v>
      </c>
      <c r="M2253" s="388" t="str">
        <f>IF(_xlfn.IFNA(VLOOKUP(I2253,$AG$3:$AH$83,2,FALSE),"")='11.1'!$D$5,TXM!L2253,"")</f>
        <v/>
      </c>
      <c r="N2253" t="str">
        <f>IFERROR(SMALL($M$5:$M$9000,ROWS($M$5:M2253)),"")</f>
        <v/>
      </c>
      <c r="P2253" t="s">
        <v>212</v>
      </c>
      <c r="Q2253" t="s">
        <v>779</v>
      </c>
      <c r="R2253">
        <v>728275</v>
      </c>
      <c r="S2253" s="388">
        <f>ROWS(R$5:R2253)</f>
        <v>2249</v>
      </c>
      <c r="T2253" s="388" t="str">
        <f>IF(_xlfn.IFNA(VLOOKUP(P2253,$AG$3:$AH$83,2,FALSE),"")='11.1'!$D$5,TXM!S2253,"")</f>
        <v/>
      </c>
      <c r="U2253" t="str">
        <f>IFERROR(SMALL($T$5:$T$9000,ROWS($T$5:T2253)),"")</f>
        <v/>
      </c>
    </row>
    <row r="2254" spans="1:21" ht="14.4" customHeight="1" x14ac:dyDescent="0.3">
      <c r="A2254" s="371" t="s">
        <v>44</v>
      </c>
      <c r="B2254" t="s">
        <v>825</v>
      </c>
      <c r="C2254" s="372">
        <v>11215</v>
      </c>
      <c r="D2254" s="388">
        <f>ROWS(C$5:C2254)</f>
        <v>2250</v>
      </c>
      <c r="E2254" s="388" t="str">
        <f>IF(_xlfn.IFNA(VLOOKUP(A2254,$AG$3:$AH$83,2,FALSE),"")='11.1'!$D$5,TXM!D2254,"")</f>
        <v/>
      </c>
      <c r="F2254" t="str">
        <f>IFERROR(SMALL($E$5:$E$9000,ROWS($E$5:E2254)),"")</f>
        <v/>
      </c>
      <c r="I2254" s="371" t="s">
        <v>147</v>
      </c>
      <c r="J2254" t="s">
        <v>863</v>
      </c>
      <c r="K2254" s="372">
        <v>116938913</v>
      </c>
      <c r="L2254" s="388">
        <f>ROWS(K$5:K2254)</f>
        <v>2250</v>
      </c>
      <c r="M2254" s="388" t="str">
        <f>IF(_xlfn.IFNA(VLOOKUP(I2254,$AG$3:$AH$83,2,FALSE),"")='11.1'!$D$5,TXM!L2254,"")</f>
        <v/>
      </c>
      <c r="N2254" t="str">
        <f>IFERROR(SMALL($M$5:$M$9000,ROWS($M$5:M2254)),"")</f>
        <v/>
      </c>
      <c r="P2254" t="s">
        <v>212</v>
      </c>
      <c r="Q2254" t="s">
        <v>799</v>
      </c>
      <c r="R2254">
        <v>694245</v>
      </c>
      <c r="S2254" s="388">
        <f>ROWS(R$5:R2254)</f>
        <v>2250</v>
      </c>
      <c r="T2254" s="388" t="str">
        <f>IF(_xlfn.IFNA(VLOOKUP(P2254,$AG$3:$AH$83,2,FALSE),"")='11.1'!$D$5,TXM!S2254,"")</f>
        <v/>
      </c>
      <c r="U2254" t="str">
        <f>IFERROR(SMALL($T$5:$T$9000,ROWS($T$5:T2254)),"")</f>
        <v/>
      </c>
    </row>
    <row r="2255" spans="1:21" ht="14.4" customHeight="1" x14ac:dyDescent="0.3">
      <c r="A2255" s="371" t="s">
        <v>44</v>
      </c>
      <c r="B2255" t="s">
        <v>1003</v>
      </c>
      <c r="C2255" s="372">
        <v>10250</v>
      </c>
      <c r="D2255" s="388">
        <f>ROWS(C$5:C2255)</f>
        <v>2251</v>
      </c>
      <c r="E2255" s="388" t="str">
        <f>IF(_xlfn.IFNA(VLOOKUP(A2255,$AG$3:$AH$83,2,FALSE),"")='11.1'!$D$5,TXM!D2255,"")</f>
        <v/>
      </c>
      <c r="F2255" t="str">
        <f>IFERROR(SMALL($E$5:$E$9000,ROWS($E$5:E2255)),"")</f>
        <v/>
      </c>
      <c r="I2255" s="371" t="s">
        <v>147</v>
      </c>
      <c r="J2255" t="s">
        <v>791</v>
      </c>
      <c r="K2255" s="372">
        <v>52718553</v>
      </c>
      <c r="L2255" s="388">
        <f>ROWS(K$5:K2255)</f>
        <v>2251</v>
      </c>
      <c r="M2255" s="388" t="str">
        <f>IF(_xlfn.IFNA(VLOOKUP(I2255,$AG$3:$AH$83,2,FALSE),"")='11.1'!$D$5,TXM!L2255,"")</f>
        <v/>
      </c>
      <c r="N2255" t="str">
        <f>IFERROR(SMALL($M$5:$M$9000,ROWS($M$5:M2255)),"")</f>
        <v/>
      </c>
      <c r="P2255" t="s">
        <v>212</v>
      </c>
      <c r="Q2255" t="s">
        <v>855</v>
      </c>
      <c r="R2255">
        <v>616218</v>
      </c>
      <c r="S2255" s="388">
        <f>ROWS(R$5:R2255)</f>
        <v>2251</v>
      </c>
      <c r="T2255" s="388" t="str">
        <f>IF(_xlfn.IFNA(VLOOKUP(P2255,$AG$3:$AH$83,2,FALSE),"")='11.1'!$D$5,TXM!S2255,"")</f>
        <v/>
      </c>
      <c r="U2255" t="str">
        <f>IFERROR(SMALL($T$5:$T$9000,ROWS($T$5:T2255)),"")</f>
        <v/>
      </c>
    </row>
    <row r="2256" spans="1:21" ht="14.4" customHeight="1" x14ac:dyDescent="0.3">
      <c r="A2256" s="371" t="s">
        <v>44</v>
      </c>
      <c r="B2256" t="s">
        <v>813</v>
      </c>
      <c r="C2256" s="372">
        <v>2000</v>
      </c>
      <c r="D2256" s="388">
        <f>ROWS(C$5:C2256)</f>
        <v>2252</v>
      </c>
      <c r="E2256" s="388" t="str">
        <f>IF(_xlfn.IFNA(VLOOKUP(A2256,$AG$3:$AH$83,2,FALSE),"")='11.1'!$D$5,TXM!D2256,"")</f>
        <v/>
      </c>
      <c r="F2256" t="str">
        <f>IFERROR(SMALL($E$5:$E$9000,ROWS($E$5:E2256)),"")</f>
        <v/>
      </c>
      <c r="I2256" s="371" t="s">
        <v>147</v>
      </c>
      <c r="J2256" t="s">
        <v>106</v>
      </c>
      <c r="K2256" s="372">
        <v>35661448</v>
      </c>
      <c r="L2256" s="388">
        <f>ROWS(K$5:K2256)</f>
        <v>2252</v>
      </c>
      <c r="M2256" s="388" t="str">
        <f>IF(_xlfn.IFNA(VLOOKUP(I2256,$AG$3:$AH$83,2,FALSE),"")='11.1'!$D$5,TXM!L2256,"")</f>
        <v/>
      </c>
      <c r="N2256" t="str">
        <f>IFERROR(SMALL($M$5:$M$9000,ROWS($M$5:M2256)),"")</f>
        <v/>
      </c>
      <c r="P2256" t="s">
        <v>212</v>
      </c>
      <c r="Q2256" t="s">
        <v>833</v>
      </c>
      <c r="R2256">
        <v>611701</v>
      </c>
      <c r="S2256" s="388">
        <f>ROWS(R$5:R2256)</f>
        <v>2252</v>
      </c>
      <c r="T2256" s="388" t="str">
        <f>IF(_xlfn.IFNA(VLOOKUP(P2256,$AG$3:$AH$83,2,FALSE),"")='11.1'!$D$5,TXM!S2256,"")</f>
        <v/>
      </c>
      <c r="U2256" t="str">
        <f>IFERROR(SMALL($T$5:$T$9000,ROWS($T$5:T2256)),"")</f>
        <v/>
      </c>
    </row>
    <row r="2257" spans="1:21" ht="14.4" customHeight="1" x14ac:dyDescent="0.3">
      <c r="A2257" s="371" t="s">
        <v>44</v>
      </c>
      <c r="B2257" t="s">
        <v>1240</v>
      </c>
      <c r="C2257" s="372">
        <v>1000</v>
      </c>
      <c r="D2257" s="388">
        <f>ROWS(C$5:C2257)</f>
        <v>2253</v>
      </c>
      <c r="E2257" s="388" t="str">
        <f>IF(_xlfn.IFNA(VLOOKUP(A2257,$AG$3:$AH$83,2,FALSE),"")='11.1'!$D$5,TXM!D2257,"")</f>
        <v/>
      </c>
      <c r="F2257" t="str">
        <f>IFERROR(SMALL($E$5:$E$9000,ROWS($E$5:E2257)),"")</f>
        <v/>
      </c>
      <c r="I2257" s="371" t="s">
        <v>147</v>
      </c>
      <c r="J2257" t="s">
        <v>108</v>
      </c>
      <c r="K2257" s="372">
        <v>22291471</v>
      </c>
      <c r="L2257" s="388">
        <f>ROWS(K$5:K2257)</f>
        <v>2253</v>
      </c>
      <c r="M2257" s="388" t="str">
        <f>IF(_xlfn.IFNA(VLOOKUP(I2257,$AG$3:$AH$83,2,FALSE),"")='11.1'!$D$5,TXM!L2257,"")</f>
        <v/>
      </c>
      <c r="N2257" t="str">
        <f>IFERROR(SMALL($M$5:$M$9000,ROWS($M$5:M2257)),"")</f>
        <v/>
      </c>
      <c r="P2257" t="s">
        <v>212</v>
      </c>
      <c r="Q2257" t="s">
        <v>775</v>
      </c>
      <c r="R2257">
        <v>597320</v>
      </c>
      <c r="S2257" s="388">
        <f>ROWS(R$5:R2257)</f>
        <v>2253</v>
      </c>
      <c r="T2257" s="388" t="str">
        <f>IF(_xlfn.IFNA(VLOOKUP(P2257,$AG$3:$AH$83,2,FALSE),"")='11.1'!$D$5,TXM!S2257,"")</f>
        <v/>
      </c>
      <c r="U2257" t="str">
        <f>IFERROR(SMALL($T$5:$T$9000,ROWS($T$5:T2257)),"")</f>
        <v/>
      </c>
    </row>
    <row r="2258" spans="1:21" ht="14.4" customHeight="1" x14ac:dyDescent="0.3">
      <c r="A2258" s="371" t="s">
        <v>44</v>
      </c>
      <c r="B2258" t="s">
        <v>97</v>
      </c>
      <c r="C2258" s="372">
        <v>842</v>
      </c>
      <c r="D2258" s="388">
        <f>ROWS(C$5:C2258)</f>
        <v>2254</v>
      </c>
      <c r="E2258" s="388" t="str">
        <f>IF(_xlfn.IFNA(VLOOKUP(A2258,$AG$3:$AH$83,2,FALSE),"")='11.1'!$D$5,TXM!D2258,"")</f>
        <v/>
      </c>
      <c r="F2258" t="str">
        <f>IFERROR(SMALL($E$5:$E$9000,ROWS($E$5:E2258)),"")</f>
        <v/>
      </c>
      <c r="I2258" s="371" t="s">
        <v>147</v>
      </c>
      <c r="J2258" t="s">
        <v>1265</v>
      </c>
      <c r="K2258" s="372">
        <v>17078067</v>
      </c>
      <c r="L2258" s="388">
        <f>ROWS(K$5:K2258)</f>
        <v>2254</v>
      </c>
      <c r="M2258" s="388" t="str">
        <f>IF(_xlfn.IFNA(VLOOKUP(I2258,$AG$3:$AH$83,2,FALSE),"")='11.1'!$D$5,TXM!L2258,"")</f>
        <v/>
      </c>
      <c r="N2258" t="str">
        <f>IFERROR(SMALL($M$5:$M$9000,ROWS($M$5:M2258)),"")</f>
        <v/>
      </c>
      <c r="P2258" t="s">
        <v>212</v>
      </c>
      <c r="Q2258" t="s">
        <v>98</v>
      </c>
      <c r="R2258">
        <v>571527</v>
      </c>
      <c r="S2258" s="388">
        <f>ROWS(R$5:R2258)</f>
        <v>2254</v>
      </c>
      <c r="T2258" s="388" t="str">
        <f>IF(_xlfn.IFNA(VLOOKUP(P2258,$AG$3:$AH$83,2,FALSE),"")='11.1'!$D$5,TXM!S2258,"")</f>
        <v/>
      </c>
      <c r="U2258" t="str">
        <f>IFERROR(SMALL($T$5:$T$9000,ROWS($T$5:T2258)),"")</f>
        <v/>
      </c>
    </row>
    <row r="2259" spans="1:21" ht="14.4" customHeight="1" x14ac:dyDescent="0.3">
      <c r="A2259" s="371" t="s">
        <v>212</v>
      </c>
      <c r="B2259" t="s">
        <v>91</v>
      </c>
      <c r="C2259" s="372">
        <v>1038169593</v>
      </c>
      <c r="D2259" s="388">
        <f>ROWS(C$5:C2259)</f>
        <v>2255</v>
      </c>
      <c r="E2259" s="388" t="str">
        <f>IF(_xlfn.IFNA(VLOOKUP(A2259,$AG$3:$AH$83,2,FALSE),"")='11.1'!$D$5,TXM!D2259,"")</f>
        <v/>
      </c>
      <c r="F2259" t="str">
        <f>IFERROR(SMALL($E$5:$E$9000,ROWS($E$5:E2259)),"")</f>
        <v/>
      </c>
      <c r="I2259" s="371" t="s">
        <v>147</v>
      </c>
      <c r="J2259" t="s">
        <v>1285</v>
      </c>
      <c r="K2259" s="372">
        <v>16570745</v>
      </c>
      <c r="L2259" s="388">
        <f>ROWS(K$5:K2259)</f>
        <v>2255</v>
      </c>
      <c r="M2259" s="388" t="str">
        <f>IF(_xlfn.IFNA(VLOOKUP(I2259,$AG$3:$AH$83,2,FALSE),"")='11.1'!$D$5,TXM!L2259,"")</f>
        <v/>
      </c>
      <c r="N2259" t="str">
        <f>IFERROR(SMALL($M$5:$M$9000,ROWS($M$5:M2259)),"")</f>
        <v/>
      </c>
      <c r="P2259" t="s">
        <v>212</v>
      </c>
      <c r="Q2259" t="s">
        <v>100</v>
      </c>
      <c r="R2259">
        <v>559007</v>
      </c>
      <c r="S2259" s="388">
        <f>ROWS(R$5:R2259)</f>
        <v>2255</v>
      </c>
      <c r="T2259" s="388" t="str">
        <f>IF(_xlfn.IFNA(VLOOKUP(P2259,$AG$3:$AH$83,2,FALSE),"")='11.1'!$D$5,TXM!S2259,"")</f>
        <v/>
      </c>
      <c r="U2259" t="str">
        <f>IFERROR(SMALL($T$5:$T$9000,ROWS($T$5:T2259)),"")</f>
        <v/>
      </c>
    </row>
    <row r="2260" spans="1:21" ht="14.4" customHeight="1" x14ac:dyDescent="0.3">
      <c r="A2260" s="371" t="s">
        <v>212</v>
      </c>
      <c r="B2260" t="s">
        <v>793</v>
      </c>
      <c r="C2260" s="372">
        <v>495032005</v>
      </c>
      <c r="D2260" s="388">
        <f>ROWS(C$5:C2260)</f>
        <v>2256</v>
      </c>
      <c r="E2260" s="388" t="str">
        <f>IF(_xlfn.IFNA(VLOOKUP(A2260,$AG$3:$AH$83,2,FALSE),"")='11.1'!$D$5,TXM!D2260,"")</f>
        <v/>
      </c>
      <c r="F2260" t="str">
        <f>IFERROR(SMALL($E$5:$E$9000,ROWS($E$5:E2260)),"")</f>
        <v/>
      </c>
      <c r="I2260" s="371" t="s">
        <v>147</v>
      </c>
      <c r="J2260" t="s">
        <v>107</v>
      </c>
      <c r="K2260" s="372">
        <v>15638226</v>
      </c>
      <c r="L2260" s="388">
        <f>ROWS(K$5:K2260)</f>
        <v>2256</v>
      </c>
      <c r="M2260" s="388" t="str">
        <f>IF(_xlfn.IFNA(VLOOKUP(I2260,$AG$3:$AH$83,2,FALSE),"")='11.1'!$D$5,TXM!L2260,"")</f>
        <v/>
      </c>
      <c r="N2260" t="str">
        <f>IFERROR(SMALL($M$5:$M$9000,ROWS($M$5:M2260)),"")</f>
        <v/>
      </c>
      <c r="P2260" t="s">
        <v>212</v>
      </c>
      <c r="Q2260" t="s">
        <v>998</v>
      </c>
      <c r="R2260">
        <v>519290</v>
      </c>
      <c r="S2260" s="388">
        <f>ROWS(R$5:R2260)</f>
        <v>2256</v>
      </c>
      <c r="T2260" s="388" t="str">
        <f>IF(_xlfn.IFNA(VLOOKUP(P2260,$AG$3:$AH$83,2,FALSE),"")='11.1'!$D$5,TXM!S2260,"")</f>
        <v/>
      </c>
      <c r="U2260" t="str">
        <f>IFERROR(SMALL($T$5:$T$9000,ROWS($T$5:T2260)),"")</f>
        <v/>
      </c>
    </row>
    <row r="2261" spans="1:21" ht="14.4" customHeight="1" x14ac:dyDescent="0.3">
      <c r="A2261" s="371" t="s">
        <v>212</v>
      </c>
      <c r="B2261" t="s">
        <v>1000</v>
      </c>
      <c r="C2261" s="372">
        <v>477889413</v>
      </c>
      <c r="D2261" s="388">
        <f>ROWS(C$5:C2261)</f>
        <v>2257</v>
      </c>
      <c r="E2261" s="388" t="str">
        <f>IF(_xlfn.IFNA(VLOOKUP(A2261,$AG$3:$AH$83,2,FALSE),"")='11.1'!$D$5,TXM!D2261,"")</f>
        <v/>
      </c>
      <c r="F2261" t="str">
        <f>IFERROR(SMALL($E$5:$E$9000,ROWS($E$5:E2261)),"")</f>
        <v/>
      </c>
      <c r="I2261" s="371" t="s">
        <v>147</v>
      </c>
      <c r="J2261" t="s">
        <v>1500</v>
      </c>
      <c r="K2261" s="372">
        <v>10384805</v>
      </c>
      <c r="L2261" s="388">
        <f>ROWS(K$5:K2261)</f>
        <v>2257</v>
      </c>
      <c r="M2261" s="388" t="str">
        <f>IF(_xlfn.IFNA(VLOOKUP(I2261,$AG$3:$AH$83,2,FALSE),"")='11.1'!$D$5,TXM!L2261,"")</f>
        <v/>
      </c>
      <c r="N2261" t="str">
        <f>IFERROR(SMALL($M$5:$M$9000,ROWS($M$5:M2261)),"")</f>
        <v/>
      </c>
      <c r="P2261" t="s">
        <v>212</v>
      </c>
      <c r="Q2261" t="s">
        <v>173</v>
      </c>
      <c r="R2261">
        <v>393617</v>
      </c>
      <c r="S2261" s="388">
        <f>ROWS(R$5:R2261)</f>
        <v>2257</v>
      </c>
      <c r="T2261" s="388" t="str">
        <f>IF(_xlfn.IFNA(VLOOKUP(P2261,$AG$3:$AH$83,2,FALSE),"")='11.1'!$D$5,TXM!S2261,"")</f>
        <v/>
      </c>
      <c r="U2261" t="str">
        <f>IFERROR(SMALL($T$5:$T$9000,ROWS($T$5:T2261)),"")</f>
        <v/>
      </c>
    </row>
    <row r="2262" spans="1:21" ht="14.4" customHeight="1" x14ac:dyDescent="0.3">
      <c r="A2262" s="371" t="s">
        <v>212</v>
      </c>
      <c r="B2262" t="s">
        <v>172</v>
      </c>
      <c r="C2262" s="372">
        <v>379549086</v>
      </c>
      <c r="D2262" s="388">
        <f>ROWS(C$5:C2262)</f>
        <v>2258</v>
      </c>
      <c r="E2262" s="388" t="str">
        <f>IF(_xlfn.IFNA(VLOOKUP(A2262,$AG$3:$AH$83,2,FALSE),"")='11.1'!$D$5,TXM!D2262,"")</f>
        <v/>
      </c>
      <c r="F2262" t="str">
        <f>IFERROR(SMALL($E$5:$E$9000,ROWS($E$5:E2262)),"")</f>
        <v/>
      </c>
      <c r="I2262" s="371" t="s">
        <v>147</v>
      </c>
      <c r="J2262" t="s">
        <v>793</v>
      </c>
      <c r="K2262" s="372">
        <v>9043583</v>
      </c>
      <c r="L2262" s="388">
        <f>ROWS(K$5:K2262)</f>
        <v>2258</v>
      </c>
      <c r="M2262" s="388" t="str">
        <f>IF(_xlfn.IFNA(VLOOKUP(I2262,$AG$3:$AH$83,2,FALSE),"")='11.1'!$D$5,TXM!L2262,"")</f>
        <v/>
      </c>
      <c r="N2262" t="str">
        <f>IFERROR(SMALL($M$5:$M$9000,ROWS($M$5:M2262)),"")</f>
        <v/>
      </c>
      <c r="P2262" t="s">
        <v>212</v>
      </c>
      <c r="Q2262" t="s">
        <v>172</v>
      </c>
      <c r="R2262">
        <v>288495</v>
      </c>
      <c r="S2262" s="388">
        <f>ROWS(R$5:R2262)</f>
        <v>2258</v>
      </c>
      <c r="T2262" s="388" t="str">
        <f>IF(_xlfn.IFNA(VLOOKUP(P2262,$AG$3:$AH$83,2,FALSE),"")='11.1'!$D$5,TXM!S2262,"")</f>
        <v/>
      </c>
      <c r="U2262" t="str">
        <f>IFERROR(SMALL($T$5:$T$9000,ROWS($T$5:T2262)),"")</f>
        <v/>
      </c>
    </row>
    <row r="2263" spans="1:21" ht="14.4" customHeight="1" x14ac:dyDescent="0.3">
      <c r="A2263" s="371" t="s">
        <v>212</v>
      </c>
      <c r="B2263" t="s">
        <v>106</v>
      </c>
      <c r="C2263" s="372">
        <v>361546264</v>
      </c>
      <c r="D2263" s="388">
        <f>ROWS(C$5:C2263)</f>
        <v>2259</v>
      </c>
      <c r="E2263" s="388" t="str">
        <f>IF(_xlfn.IFNA(VLOOKUP(A2263,$AG$3:$AH$83,2,FALSE),"")='11.1'!$D$5,TXM!D2263,"")</f>
        <v/>
      </c>
      <c r="F2263" t="str">
        <f>IFERROR(SMALL($E$5:$E$9000,ROWS($E$5:E2263)),"")</f>
        <v/>
      </c>
      <c r="I2263" s="371" t="s">
        <v>147</v>
      </c>
      <c r="J2263" t="s">
        <v>799</v>
      </c>
      <c r="K2263" s="372">
        <v>7661687</v>
      </c>
      <c r="L2263" s="388">
        <f>ROWS(K$5:K2263)</f>
        <v>2259</v>
      </c>
      <c r="M2263" s="388" t="str">
        <f>IF(_xlfn.IFNA(VLOOKUP(I2263,$AG$3:$AH$83,2,FALSE),"")='11.1'!$D$5,TXM!L2263,"")</f>
        <v/>
      </c>
      <c r="N2263" t="str">
        <f>IFERROR(SMALL($M$5:$M$9000,ROWS($M$5:M2263)),"")</f>
        <v/>
      </c>
      <c r="P2263" t="s">
        <v>212</v>
      </c>
      <c r="Q2263" t="s">
        <v>1252</v>
      </c>
      <c r="R2263">
        <v>282496</v>
      </c>
      <c r="S2263" s="388">
        <f>ROWS(R$5:R2263)</f>
        <v>2259</v>
      </c>
      <c r="T2263" s="388" t="str">
        <f>IF(_xlfn.IFNA(VLOOKUP(P2263,$AG$3:$AH$83,2,FALSE),"")='11.1'!$D$5,TXM!S2263,"")</f>
        <v/>
      </c>
      <c r="U2263" t="str">
        <f>IFERROR(SMALL($T$5:$T$9000,ROWS($T$5:T2263)),"")</f>
        <v/>
      </c>
    </row>
    <row r="2264" spans="1:21" ht="14.4" customHeight="1" x14ac:dyDescent="0.3">
      <c r="A2264" s="371" t="s">
        <v>212</v>
      </c>
      <c r="B2264" t="s">
        <v>865</v>
      </c>
      <c r="C2264" s="372">
        <v>250377067</v>
      </c>
      <c r="D2264" s="388">
        <f>ROWS(C$5:C2264)</f>
        <v>2260</v>
      </c>
      <c r="E2264" s="388" t="str">
        <f>IF(_xlfn.IFNA(VLOOKUP(A2264,$AG$3:$AH$83,2,FALSE),"")='11.1'!$D$5,TXM!D2264,"")</f>
        <v/>
      </c>
      <c r="F2264" t="str">
        <f>IFERROR(SMALL($E$5:$E$9000,ROWS($E$5:E2264)),"")</f>
        <v/>
      </c>
      <c r="I2264" s="371" t="s">
        <v>147</v>
      </c>
      <c r="J2264" t="s">
        <v>1000</v>
      </c>
      <c r="K2264" s="372">
        <v>6466494</v>
      </c>
      <c r="L2264" s="388">
        <f>ROWS(K$5:K2264)</f>
        <v>2260</v>
      </c>
      <c r="M2264" s="388" t="str">
        <f>IF(_xlfn.IFNA(VLOOKUP(I2264,$AG$3:$AH$83,2,FALSE),"")='11.1'!$D$5,TXM!L2264,"")</f>
        <v/>
      </c>
      <c r="N2264" t="str">
        <f>IFERROR(SMALL($M$5:$M$9000,ROWS($M$5:M2264)),"")</f>
        <v/>
      </c>
      <c r="P2264" t="s">
        <v>212</v>
      </c>
      <c r="Q2264" t="s">
        <v>845</v>
      </c>
      <c r="R2264">
        <v>268788</v>
      </c>
      <c r="S2264" s="388">
        <f>ROWS(R$5:R2264)</f>
        <v>2260</v>
      </c>
      <c r="T2264" s="388" t="str">
        <f>IF(_xlfn.IFNA(VLOOKUP(P2264,$AG$3:$AH$83,2,FALSE),"")='11.1'!$D$5,TXM!S2264,"")</f>
        <v/>
      </c>
      <c r="U2264" t="str">
        <f>IFERROR(SMALL($T$5:$T$9000,ROWS($T$5:T2264)),"")</f>
        <v/>
      </c>
    </row>
    <row r="2265" spans="1:21" ht="14.4" customHeight="1" x14ac:dyDescent="0.3">
      <c r="A2265" s="371" t="s">
        <v>212</v>
      </c>
      <c r="B2265" t="s">
        <v>1005</v>
      </c>
      <c r="C2265" s="372">
        <v>246953092</v>
      </c>
      <c r="D2265" s="388">
        <f>ROWS(C$5:C2265)</f>
        <v>2261</v>
      </c>
      <c r="E2265" s="388" t="str">
        <f>IF(_xlfn.IFNA(VLOOKUP(A2265,$AG$3:$AH$83,2,FALSE),"")='11.1'!$D$5,TXM!D2265,"")</f>
        <v/>
      </c>
      <c r="F2265" t="str">
        <f>IFERROR(SMALL($E$5:$E$9000,ROWS($E$5:E2265)),"")</f>
        <v/>
      </c>
      <c r="I2265" s="371" t="s">
        <v>147</v>
      </c>
      <c r="J2265" t="s">
        <v>861</v>
      </c>
      <c r="K2265" s="372">
        <v>6188464</v>
      </c>
      <c r="L2265" s="388">
        <f>ROWS(K$5:K2265)</f>
        <v>2261</v>
      </c>
      <c r="M2265" s="388" t="str">
        <f>IF(_xlfn.IFNA(VLOOKUP(I2265,$AG$3:$AH$83,2,FALSE),"")='11.1'!$D$5,TXM!L2265,"")</f>
        <v/>
      </c>
      <c r="N2265" t="str">
        <f>IFERROR(SMALL($M$5:$M$9000,ROWS($M$5:M2265)),"")</f>
        <v/>
      </c>
      <c r="P2265" t="s">
        <v>212</v>
      </c>
      <c r="Q2265" t="s">
        <v>811</v>
      </c>
      <c r="R2265">
        <v>254727</v>
      </c>
      <c r="S2265" s="388">
        <f>ROWS(R$5:R2265)</f>
        <v>2261</v>
      </c>
      <c r="T2265" s="388" t="str">
        <f>IF(_xlfn.IFNA(VLOOKUP(P2265,$AG$3:$AH$83,2,FALSE),"")='11.1'!$D$5,TXM!S2265,"")</f>
        <v/>
      </c>
      <c r="U2265" t="str">
        <f>IFERROR(SMALL($T$5:$T$9000,ROWS($T$5:T2265)),"")</f>
        <v/>
      </c>
    </row>
    <row r="2266" spans="1:21" ht="14.4" customHeight="1" x14ac:dyDescent="0.3">
      <c r="A2266" s="371" t="s">
        <v>212</v>
      </c>
      <c r="B2266" t="s">
        <v>841</v>
      </c>
      <c r="C2266" s="372">
        <v>238977330</v>
      </c>
      <c r="D2266" s="388">
        <f>ROWS(C$5:C2266)</f>
        <v>2262</v>
      </c>
      <c r="E2266" s="388" t="str">
        <f>IF(_xlfn.IFNA(VLOOKUP(A2266,$AG$3:$AH$83,2,FALSE),"")='11.1'!$D$5,TXM!D2266,"")</f>
        <v/>
      </c>
      <c r="F2266" t="str">
        <f>IFERROR(SMALL($E$5:$E$9000,ROWS($E$5:E2266)),"")</f>
        <v/>
      </c>
      <c r="I2266" s="371" t="s">
        <v>147</v>
      </c>
      <c r="J2266" t="s">
        <v>847</v>
      </c>
      <c r="K2266" s="372">
        <v>6154747</v>
      </c>
      <c r="L2266" s="388">
        <f>ROWS(K$5:K2266)</f>
        <v>2262</v>
      </c>
      <c r="M2266" s="388" t="str">
        <f>IF(_xlfn.IFNA(VLOOKUP(I2266,$AG$3:$AH$83,2,FALSE),"")='11.1'!$D$5,TXM!L2266,"")</f>
        <v/>
      </c>
      <c r="N2266" t="str">
        <f>IFERROR(SMALL($M$5:$M$9000,ROWS($M$5:M2266)),"")</f>
        <v/>
      </c>
      <c r="P2266" t="s">
        <v>212</v>
      </c>
      <c r="Q2266" t="s">
        <v>773</v>
      </c>
      <c r="R2266">
        <v>231104</v>
      </c>
      <c r="S2266" s="388">
        <f>ROWS(R$5:R2266)</f>
        <v>2262</v>
      </c>
      <c r="T2266" s="388" t="str">
        <f>IF(_xlfn.IFNA(VLOOKUP(P2266,$AG$3:$AH$83,2,FALSE),"")='11.1'!$D$5,TXM!S2266,"")</f>
        <v/>
      </c>
      <c r="U2266" t="str">
        <f>IFERROR(SMALL($T$5:$T$9000,ROWS($T$5:T2266)),"")</f>
        <v/>
      </c>
    </row>
    <row r="2267" spans="1:21" ht="14.4" customHeight="1" x14ac:dyDescent="0.3">
      <c r="A2267" s="371" t="s">
        <v>212</v>
      </c>
      <c r="B2267" t="s">
        <v>849</v>
      </c>
      <c r="C2267" s="372">
        <v>231723945</v>
      </c>
      <c r="D2267" s="388">
        <f>ROWS(C$5:C2267)</f>
        <v>2263</v>
      </c>
      <c r="E2267" s="388" t="str">
        <f>IF(_xlfn.IFNA(VLOOKUP(A2267,$AG$3:$AH$83,2,FALSE),"")='11.1'!$D$5,TXM!D2267,"")</f>
        <v/>
      </c>
      <c r="F2267" t="str">
        <f>IFERROR(SMALL($E$5:$E$9000,ROWS($E$5:E2267)),"")</f>
        <v/>
      </c>
      <c r="I2267" s="371" t="s">
        <v>147</v>
      </c>
      <c r="J2267" t="s">
        <v>823</v>
      </c>
      <c r="K2267" s="372">
        <v>5391969</v>
      </c>
      <c r="L2267" s="388">
        <f>ROWS(K$5:K2267)</f>
        <v>2263</v>
      </c>
      <c r="M2267" s="388" t="str">
        <f>IF(_xlfn.IFNA(VLOOKUP(I2267,$AG$3:$AH$83,2,FALSE),"")='11.1'!$D$5,TXM!L2267,"")</f>
        <v/>
      </c>
      <c r="N2267" t="str">
        <f>IFERROR(SMALL($M$5:$M$9000,ROWS($M$5:M2267)),"")</f>
        <v/>
      </c>
      <c r="P2267" t="s">
        <v>212</v>
      </c>
      <c r="Q2267" t="s">
        <v>819</v>
      </c>
      <c r="R2267">
        <v>186558</v>
      </c>
      <c r="S2267" s="388">
        <f>ROWS(R$5:R2267)</f>
        <v>2263</v>
      </c>
      <c r="T2267" s="388" t="str">
        <f>IF(_xlfn.IFNA(VLOOKUP(P2267,$AG$3:$AH$83,2,FALSE),"")='11.1'!$D$5,TXM!S2267,"")</f>
        <v/>
      </c>
      <c r="U2267" t="str">
        <f>IFERROR(SMALL($T$5:$T$9000,ROWS($T$5:T2267)),"")</f>
        <v/>
      </c>
    </row>
    <row r="2268" spans="1:21" ht="14.4" customHeight="1" x14ac:dyDescent="0.3">
      <c r="A2268" s="371" t="s">
        <v>212</v>
      </c>
      <c r="B2268" t="s">
        <v>843</v>
      </c>
      <c r="C2268" s="372">
        <v>229113106</v>
      </c>
      <c r="D2268" s="388">
        <f>ROWS(C$5:C2268)</f>
        <v>2264</v>
      </c>
      <c r="E2268" s="388" t="str">
        <f>IF(_xlfn.IFNA(VLOOKUP(A2268,$AG$3:$AH$83,2,FALSE),"")='11.1'!$D$5,TXM!D2268,"")</f>
        <v/>
      </c>
      <c r="F2268" t="str">
        <f>IFERROR(SMALL($E$5:$E$9000,ROWS($E$5:E2268)),"")</f>
        <v/>
      </c>
      <c r="I2268" s="371" t="s">
        <v>147</v>
      </c>
      <c r="J2268" t="s">
        <v>1318</v>
      </c>
      <c r="K2268" s="372">
        <v>4852190</v>
      </c>
      <c r="L2268" s="388">
        <f>ROWS(K$5:K2268)</f>
        <v>2264</v>
      </c>
      <c r="M2268" s="388" t="str">
        <f>IF(_xlfn.IFNA(VLOOKUP(I2268,$AG$3:$AH$83,2,FALSE),"")='11.1'!$D$5,TXM!L2268,"")</f>
        <v/>
      </c>
      <c r="N2268" t="str">
        <f>IFERROR(SMALL($M$5:$M$9000,ROWS($M$5:M2268)),"")</f>
        <v/>
      </c>
      <c r="P2268" t="s">
        <v>212</v>
      </c>
      <c r="Q2268" t="s">
        <v>795</v>
      </c>
      <c r="R2268">
        <v>180158</v>
      </c>
      <c r="S2268" s="388">
        <f>ROWS(R$5:R2268)</f>
        <v>2264</v>
      </c>
      <c r="T2268" s="388" t="str">
        <f>IF(_xlfn.IFNA(VLOOKUP(P2268,$AG$3:$AH$83,2,FALSE),"")='11.1'!$D$5,TXM!S2268,"")</f>
        <v/>
      </c>
      <c r="U2268" t="str">
        <f>IFERROR(SMALL($T$5:$T$9000,ROWS($T$5:T2268)),"")</f>
        <v/>
      </c>
    </row>
    <row r="2269" spans="1:21" ht="14.4" customHeight="1" x14ac:dyDescent="0.3">
      <c r="A2269" s="371" t="s">
        <v>212</v>
      </c>
      <c r="B2269" t="s">
        <v>1252</v>
      </c>
      <c r="C2269" s="372">
        <v>197816295</v>
      </c>
      <c r="D2269" s="388">
        <f>ROWS(C$5:C2269)</f>
        <v>2265</v>
      </c>
      <c r="E2269" s="388" t="str">
        <f>IF(_xlfn.IFNA(VLOOKUP(A2269,$AG$3:$AH$83,2,FALSE),"")='11.1'!$D$5,TXM!D2269,"")</f>
        <v/>
      </c>
      <c r="F2269" t="str">
        <f>IFERROR(SMALL($E$5:$E$9000,ROWS($E$5:E2269)),"")</f>
        <v/>
      </c>
      <c r="I2269" s="371" t="s">
        <v>147</v>
      </c>
      <c r="J2269" t="s">
        <v>773</v>
      </c>
      <c r="K2269" s="372">
        <v>4795553</v>
      </c>
      <c r="L2269" s="388">
        <f>ROWS(K$5:K2269)</f>
        <v>2265</v>
      </c>
      <c r="M2269" s="388" t="str">
        <f>IF(_xlfn.IFNA(VLOOKUP(I2269,$AG$3:$AH$83,2,FALSE),"")='11.1'!$D$5,TXM!L2269,"")</f>
        <v/>
      </c>
      <c r="N2269" t="str">
        <f>IFERROR(SMALL($M$5:$M$9000,ROWS($M$5:M2269)),"")</f>
        <v/>
      </c>
      <c r="P2269" t="s">
        <v>212</v>
      </c>
      <c r="Q2269" t="s">
        <v>869</v>
      </c>
      <c r="R2269">
        <v>168912</v>
      </c>
      <c r="S2269" s="388">
        <f>ROWS(R$5:R2269)</f>
        <v>2265</v>
      </c>
      <c r="T2269" s="388" t="str">
        <f>IF(_xlfn.IFNA(VLOOKUP(P2269,$AG$3:$AH$83,2,FALSE),"")='11.1'!$D$5,TXM!S2269,"")</f>
        <v/>
      </c>
      <c r="U2269" t="str">
        <f>IFERROR(SMALL($T$5:$T$9000,ROWS($T$5:T2269)),"")</f>
        <v/>
      </c>
    </row>
    <row r="2270" spans="1:21" ht="14.4" customHeight="1" x14ac:dyDescent="0.3">
      <c r="A2270" s="371" t="s">
        <v>212</v>
      </c>
      <c r="B2270" t="s">
        <v>107</v>
      </c>
      <c r="C2270" s="372">
        <v>186813565</v>
      </c>
      <c r="D2270" s="388">
        <f>ROWS(C$5:C2270)</f>
        <v>2266</v>
      </c>
      <c r="E2270" s="388" t="str">
        <f>IF(_xlfn.IFNA(VLOOKUP(A2270,$AG$3:$AH$83,2,FALSE),"")='11.1'!$D$5,TXM!D2270,"")</f>
        <v/>
      </c>
      <c r="F2270" t="str">
        <f>IFERROR(SMALL($E$5:$E$9000,ROWS($E$5:E2270)),"")</f>
        <v/>
      </c>
      <c r="I2270" s="371" t="s">
        <v>147</v>
      </c>
      <c r="J2270" t="s">
        <v>869</v>
      </c>
      <c r="K2270" s="372">
        <v>4553019</v>
      </c>
      <c r="L2270" s="388">
        <f>ROWS(K$5:K2270)</f>
        <v>2266</v>
      </c>
      <c r="M2270" s="388" t="str">
        <f>IF(_xlfn.IFNA(VLOOKUP(I2270,$AG$3:$AH$83,2,FALSE),"")='11.1'!$D$5,TXM!L2270,"")</f>
        <v/>
      </c>
      <c r="N2270" t="str">
        <f>IFERROR(SMALL($M$5:$M$9000,ROWS($M$5:M2270)),"")</f>
        <v/>
      </c>
      <c r="P2270" t="s">
        <v>212</v>
      </c>
      <c r="Q2270" t="s">
        <v>803</v>
      </c>
      <c r="R2270">
        <v>151680</v>
      </c>
      <c r="S2270" s="388">
        <f>ROWS(R$5:R2270)</f>
        <v>2266</v>
      </c>
      <c r="T2270" s="388" t="str">
        <f>IF(_xlfn.IFNA(VLOOKUP(P2270,$AG$3:$AH$83,2,FALSE),"")='11.1'!$D$5,TXM!S2270,"")</f>
        <v/>
      </c>
      <c r="U2270" t="str">
        <f>IFERROR(SMALL($T$5:$T$9000,ROWS($T$5:T2270)),"")</f>
        <v/>
      </c>
    </row>
    <row r="2271" spans="1:21" ht="14.4" customHeight="1" x14ac:dyDescent="0.3">
      <c r="A2271" s="371" t="s">
        <v>212</v>
      </c>
      <c r="B2271" t="s">
        <v>835</v>
      </c>
      <c r="C2271" s="372">
        <v>167428587</v>
      </c>
      <c r="D2271" s="388">
        <f>ROWS(C$5:C2271)</f>
        <v>2267</v>
      </c>
      <c r="E2271" s="388" t="str">
        <f>IF(_xlfn.IFNA(VLOOKUP(A2271,$AG$3:$AH$83,2,FALSE),"")='11.1'!$D$5,TXM!D2271,"")</f>
        <v/>
      </c>
      <c r="F2271" t="str">
        <f>IFERROR(SMALL($E$5:$E$9000,ROWS($E$5:E2271)),"")</f>
        <v/>
      </c>
      <c r="I2271" s="371" t="s">
        <v>147</v>
      </c>
      <c r="J2271" t="s">
        <v>821</v>
      </c>
      <c r="K2271" s="372">
        <v>3649707</v>
      </c>
      <c r="L2271" s="388">
        <f>ROWS(K$5:K2271)</f>
        <v>2267</v>
      </c>
      <c r="M2271" s="388" t="str">
        <f>IF(_xlfn.IFNA(VLOOKUP(I2271,$AG$3:$AH$83,2,FALSE),"")='11.1'!$D$5,TXM!L2271,"")</f>
        <v/>
      </c>
      <c r="N2271" t="str">
        <f>IFERROR(SMALL($M$5:$M$9000,ROWS($M$5:M2271)),"")</f>
        <v/>
      </c>
      <c r="P2271" t="s">
        <v>212</v>
      </c>
      <c r="Q2271" t="s">
        <v>813</v>
      </c>
      <c r="R2271">
        <v>73040</v>
      </c>
      <c r="S2271" s="388">
        <f>ROWS(R$5:R2271)</f>
        <v>2267</v>
      </c>
      <c r="T2271" s="388" t="str">
        <f>IF(_xlfn.IFNA(VLOOKUP(P2271,$AG$3:$AH$83,2,FALSE),"")='11.1'!$D$5,TXM!S2271,"")</f>
        <v/>
      </c>
      <c r="U2271" t="str">
        <f>IFERROR(SMALL($T$5:$T$9000,ROWS($T$5:T2271)),"")</f>
        <v/>
      </c>
    </row>
    <row r="2272" spans="1:21" ht="14.4" customHeight="1" x14ac:dyDescent="0.3">
      <c r="A2272" s="371" t="s">
        <v>212</v>
      </c>
      <c r="B2272" t="s">
        <v>102</v>
      </c>
      <c r="C2272" s="372">
        <v>159987217</v>
      </c>
      <c r="D2272" s="388">
        <f>ROWS(C$5:C2272)</f>
        <v>2268</v>
      </c>
      <c r="E2272" s="388" t="str">
        <f>IF(_xlfn.IFNA(VLOOKUP(A2272,$AG$3:$AH$83,2,FALSE),"")='11.1'!$D$5,TXM!D2272,"")</f>
        <v/>
      </c>
      <c r="F2272" t="str">
        <f>IFERROR(SMALL($E$5:$E$9000,ROWS($E$5:E2272)),"")</f>
        <v/>
      </c>
      <c r="I2272" s="371" t="s">
        <v>147</v>
      </c>
      <c r="J2272" t="s">
        <v>867</v>
      </c>
      <c r="K2272" s="372">
        <v>3183877</v>
      </c>
      <c r="L2272" s="388">
        <f>ROWS(K$5:K2272)</f>
        <v>2268</v>
      </c>
      <c r="M2272" s="388" t="str">
        <f>IF(_xlfn.IFNA(VLOOKUP(I2272,$AG$3:$AH$83,2,FALSE),"")='11.1'!$D$5,TXM!L2272,"")</f>
        <v/>
      </c>
      <c r="N2272" t="str">
        <f>IFERROR(SMALL($M$5:$M$9000,ROWS($M$5:M2272)),"")</f>
        <v/>
      </c>
      <c r="P2272" t="s">
        <v>212</v>
      </c>
      <c r="Q2272" t="s">
        <v>831</v>
      </c>
      <c r="R2272">
        <v>67632</v>
      </c>
      <c r="S2272" s="388">
        <f>ROWS(R$5:R2272)</f>
        <v>2268</v>
      </c>
      <c r="T2272" s="388" t="str">
        <f>IF(_xlfn.IFNA(VLOOKUP(P2272,$AG$3:$AH$83,2,FALSE),"")='11.1'!$D$5,TXM!S2272,"")</f>
        <v/>
      </c>
      <c r="U2272" t="str">
        <f>IFERROR(SMALL($T$5:$T$9000,ROWS($T$5:T2272)),"")</f>
        <v/>
      </c>
    </row>
    <row r="2273" spans="1:21" ht="14.4" customHeight="1" x14ac:dyDescent="0.3">
      <c r="A2273" s="371" t="s">
        <v>212</v>
      </c>
      <c r="B2273" t="s">
        <v>999</v>
      </c>
      <c r="C2273" s="372">
        <v>128461901</v>
      </c>
      <c r="D2273" s="388">
        <f>ROWS(C$5:C2273)</f>
        <v>2269</v>
      </c>
      <c r="E2273" s="388" t="str">
        <f>IF(_xlfn.IFNA(VLOOKUP(A2273,$AG$3:$AH$83,2,FALSE),"")='11.1'!$D$5,TXM!D2273,"")</f>
        <v/>
      </c>
      <c r="F2273" t="str">
        <f>IFERROR(SMALL($E$5:$E$9000,ROWS($E$5:E2273)),"")</f>
        <v/>
      </c>
      <c r="I2273" s="371" t="s">
        <v>147</v>
      </c>
      <c r="J2273" t="s">
        <v>990</v>
      </c>
      <c r="K2273" s="372">
        <v>2812254</v>
      </c>
      <c r="L2273" s="388">
        <f>ROWS(K$5:K2273)</f>
        <v>2269</v>
      </c>
      <c r="M2273" s="388" t="str">
        <f>IF(_xlfn.IFNA(VLOOKUP(I2273,$AG$3:$AH$83,2,FALSE),"")='11.1'!$D$5,TXM!L2273,"")</f>
        <v/>
      </c>
      <c r="N2273" t="str">
        <f>IFERROR(SMALL($M$5:$M$9000,ROWS($M$5:M2273)),"")</f>
        <v/>
      </c>
      <c r="P2273" t="s">
        <v>212</v>
      </c>
      <c r="Q2273" t="s">
        <v>783</v>
      </c>
      <c r="R2273">
        <v>52217</v>
      </c>
      <c r="S2273" s="388">
        <f>ROWS(R$5:R2273)</f>
        <v>2269</v>
      </c>
      <c r="T2273" s="388" t="str">
        <f>IF(_xlfn.IFNA(VLOOKUP(P2273,$AG$3:$AH$83,2,FALSE),"")='11.1'!$D$5,TXM!S2273,"")</f>
        <v/>
      </c>
      <c r="U2273" t="str">
        <f>IFERROR(SMALL($T$5:$T$9000,ROWS($T$5:T2273)),"")</f>
        <v/>
      </c>
    </row>
    <row r="2274" spans="1:21" ht="14.4" customHeight="1" x14ac:dyDescent="0.3">
      <c r="A2274" s="371" t="s">
        <v>212</v>
      </c>
      <c r="B2274" t="s">
        <v>773</v>
      </c>
      <c r="C2274" s="372">
        <v>127941143</v>
      </c>
      <c r="D2274" s="388">
        <f>ROWS(C$5:C2274)</f>
        <v>2270</v>
      </c>
      <c r="E2274" s="388" t="str">
        <f>IF(_xlfn.IFNA(VLOOKUP(A2274,$AG$3:$AH$83,2,FALSE),"")='11.1'!$D$5,TXM!D2274,"")</f>
        <v/>
      </c>
      <c r="F2274" t="str">
        <f>IFERROR(SMALL($E$5:$E$9000,ROWS($E$5:E2274)),"")</f>
        <v/>
      </c>
      <c r="I2274" s="371" t="s">
        <v>147</v>
      </c>
      <c r="J2274" t="s">
        <v>96</v>
      </c>
      <c r="K2274" s="372">
        <v>2623776</v>
      </c>
      <c r="L2274" s="388">
        <f>ROWS(K$5:K2274)</f>
        <v>2270</v>
      </c>
      <c r="M2274" s="388" t="str">
        <f>IF(_xlfn.IFNA(VLOOKUP(I2274,$AG$3:$AH$83,2,FALSE),"")='11.1'!$D$5,TXM!L2274,"")</f>
        <v/>
      </c>
      <c r="N2274" t="str">
        <f>IFERROR(SMALL($M$5:$M$9000,ROWS($M$5:M2274)),"")</f>
        <v/>
      </c>
      <c r="P2274" t="s">
        <v>212</v>
      </c>
      <c r="Q2274" t="s">
        <v>1003</v>
      </c>
      <c r="R2274">
        <v>47230</v>
      </c>
      <c r="S2274" s="388">
        <f>ROWS(R$5:R2274)</f>
        <v>2270</v>
      </c>
      <c r="T2274" s="388" t="str">
        <f>IF(_xlfn.IFNA(VLOOKUP(P2274,$AG$3:$AH$83,2,FALSE),"")='11.1'!$D$5,TXM!S2274,"")</f>
        <v/>
      </c>
      <c r="U2274" t="str">
        <f>IFERROR(SMALL($T$5:$T$9000,ROWS($T$5:T2274)),"")</f>
        <v/>
      </c>
    </row>
    <row r="2275" spans="1:21" ht="14.4" customHeight="1" x14ac:dyDescent="0.3">
      <c r="A2275" s="371" t="s">
        <v>212</v>
      </c>
      <c r="B2275" t="s">
        <v>791</v>
      </c>
      <c r="C2275" s="372">
        <v>119385873</v>
      </c>
      <c r="D2275" s="388">
        <f>ROWS(C$5:C2275)</f>
        <v>2271</v>
      </c>
      <c r="E2275" s="388" t="str">
        <f>IF(_xlfn.IFNA(VLOOKUP(A2275,$AG$3:$AH$83,2,FALSE),"")='11.1'!$D$5,TXM!D2275,"")</f>
        <v/>
      </c>
      <c r="F2275" t="str">
        <f>IFERROR(SMALL($E$5:$E$9000,ROWS($E$5:E2275)),"")</f>
        <v/>
      </c>
      <c r="I2275" s="371" t="s">
        <v>147</v>
      </c>
      <c r="J2275" t="s">
        <v>999</v>
      </c>
      <c r="K2275" s="372">
        <v>2115035</v>
      </c>
      <c r="L2275" s="388">
        <f>ROWS(K$5:K2275)</f>
        <v>2271</v>
      </c>
      <c r="M2275" s="388" t="str">
        <f>IF(_xlfn.IFNA(VLOOKUP(I2275,$AG$3:$AH$83,2,FALSE),"")='11.1'!$D$5,TXM!L2275,"")</f>
        <v/>
      </c>
      <c r="N2275" t="str">
        <f>IFERROR(SMALL($M$5:$M$9000,ROWS($M$5:M2275)),"")</f>
        <v/>
      </c>
      <c r="P2275" t="s">
        <v>212</v>
      </c>
      <c r="Q2275" t="s">
        <v>817</v>
      </c>
      <c r="R2275">
        <v>35997</v>
      </c>
      <c r="S2275" s="388">
        <f>ROWS(R$5:R2275)</f>
        <v>2271</v>
      </c>
      <c r="T2275" s="388" t="str">
        <f>IF(_xlfn.IFNA(VLOOKUP(P2275,$AG$3:$AH$83,2,FALSE),"")='11.1'!$D$5,TXM!S2275,"")</f>
        <v/>
      </c>
      <c r="U2275" t="str">
        <f>IFERROR(SMALL($T$5:$T$9000,ROWS($T$5:T2275)),"")</f>
        <v/>
      </c>
    </row>
    <row r="2276" spans="1:21" ht="14.4" customHeight="1" x14ac:dyDescent="0.3">
      <c r="A2276" s="371" t="s">
        <v>212</v>
      </c>
      <c r="B2276" t="s">
        <v>104</v>
      </c>
      <c r="C2276" s="372">
        <v>110883266</v>
      </c>
      <c r="D2276" s="388">
        <f>ROWS(C$5:C2276)</f>
        <v>2272</v>
      </c>
      <c r="E2276" s="388" t="str">
        <f>IF(_xlfn.IFNA(VLOOKUP(A2276,$AG$3:$AH$83,2,FALSE),"")='11.1'!$D$5,TXM!D2276,"")</f>
        <v/>
      </c>
      <c r="F2276" t="str">
        <f>IFERROR(SMALL($E$5:$E$9000,ROWS($E$5:E2276)),"")</f>
        <v/>
      </c>
      <c r="I2276" s="371" t="s">
        <v>147</v>
      </c>
      <c r="J2276" t="s">
        <v>100</v>
      </c>
      <c r="K2276" s="372">
        <v>1951408</v>
      </c>
      <c r="L2276" s="388">
        <f>ROWS(K$5:K2276)</f>
        <v>2272</v>
      </c>
      <c r="M2276" s="388" t="str">
        <f>IF(_xlfn.IFNA(VLOOKUP(I2276,$AG$3:$AH$83,2,FALSE),"")='11.1'!$D$5,TXM!L2276,"")</f>
        <v/>
      </c>
      <c r="N2276" t="str">
        <f>IFERROR(SMALL($M$5:$M$9000,ROWS($M$5:M2276)),"")</f>
        <v/>
      </c>
      <c r="P2276" t="s">
        <v>212</v>
      </c>
      <c r="Q2276" t="s">
        <v>857</v>
      </c>
      <c r="R2276">
        <v>10510</v>
      </c>
      <c r="S2276" s="388">
        <f>ROWS(R$5:R2276)</f>
        <v>2272</v>
      </c>
      <c r="T2276" s="388" t="str">
        <f>IF(_xlfn.IFNA(VLOOKUP(P2276,$AG$3:$AH$83,2,FALSE),"")='11.1'!$D$5,TXM!S2276,"")</f>
        <v/>
      </c>
      <c r="U2276" t="str">
        <f>IFERROR(SMALL($T$5:$T$9000,ROWS($T$5:T2276)),"")</f>
        <v/>
      </c>
    </row>
    <row r="2277" spans="1:21" ht="14.4" customHeight="1" x14ac:dyDescent="0.3">
      <c r="A2277" s="371" t="s">
        <v>212</v>
      </c>
      <c r="B2277" t="s">
        <v>863</v>
      </c>
      <c r="C2277" s="372">
        <v>108811523</v>
      </c>
      <c r="D2277" s="388">
        <f>ROWS(C$5:C2277)</f>
        <v>2273</v>
      </c>
      <c r="E2277" s="388" t="str">
        <f>IF(_xlfn.IFNA(VLOOKUP(A2277,$AG$3:$AH$83,2,FALSE),"")='11.1'!$D$5,TXM!D2277,"")</f>
        <v/>
      </c>
      <c r="F2277" t="str">
        <f>IFERROR(SMALL($E$5:$E$9000,ROWS($E$5:E2277)),"")</f>
        <v/>
      </c>
      <c r="I2277" s="371" t="s">
        <v>147</v>
      </c>
      <c r="J2277" t="s">
        <v>1006</v>
      </c>
      <c r="K2277" s="372">
        <v>1898633</v>
      </c>
      <c r="L2277" s="388">
        <f>ROWS(K$5:K2277)</f>
        <v>2273</v>
      </c>
      <c r="M2277" s="388" t="str">
        <f>IF(_xlfn.IFNA(VLOOKUP(I2277,$AG$3:$AH$83,2,FALSE),"")='11.1'!$D$5,TXM!L2277,"")</f>
        <v/>
      </c>
      <c r="N2277" t="str">
        <f>IFERROR(SMALL($M$5:$M$9000,ROWS($M$5:M2277)),"")</f>
        <v/>
      </c>
      <c r="P2277" t="s">
        <v>212</v>
      </c>
      <c r="Q2277" t="s">
        <v>805</v>
      </c>
      <c r="R2277">
        <v>6684</v>
      </c>
      <c r="S2277" s="388">
        <f>ROWS(R$5:R2277)</f>
        <v>2273</v>
      </c>
      <c r="T2277" s="388" t="str">
        <f>IF(_xlfn.IFNA(VLOOKUP(P2277,$AG$3:$AH$83,2,FALSE),"")='11.1'!$D$5,TXM!S2277,"")</f>
        <v/>
      </c>
      <c r="U2277" t="str">
        <f>IFERROR(SMALL($T$5:$T$9000,ROWS($T$5:T2277)),"")</f>
        <v/>
      </c>
    </row>
    <row r="2278" spans="1:21" ht="14.4" customHeight="1" x14ac:dyDescent="0.3">
      <c r="A2278" s="371" t="s">
        <v>212</v>
      </c>
      <c r="B2278" t="s">
        <v>783</v>
      </c>
      <c r="C2278" s="372">
        <v>105019495</v>
      </c>
      <c r="D2278" s="388">
        <f>ROWS(C$5:C2278)</f>
        <v>2274</v>
      </c>
      <c r="E2278" s="388" t="str">
        <f>IF(_xlfn.IFNA(VLOOKUP(A2278,$AG$3:$AH$83,2,FALSE),"")='11.1'!$D$5,TXM!D2278,"")</f>
        <v/>
      </c>
      <c r="F2278" t="str">
        <f>IFERROR(SMALL($E$5:$E$9000,ROWS($E$5:E2278)),"")</f>
        <v/>
      </c>
      <c r="I2278" s="371" t="s">
        <v>147</v>
      </c>
      <c r="J2278" t="s">
        <v>829</v>
      </c>
      <c r="K2278" s="372">
        <v>1782800</v>
      </c>
      <c r="L2278" s="388">
        <f>ROWS(K$5:K2278)</f>
        <v>2274</v>
      </c>
      <c r="M2278" s="388" t="str">
        <f>IF(_xlfn.IFNA(VLOOKUP(I2278,$AG$3:$AH$83,2,FALSE),"")='11.1'!$D$5,TXM!L2278,"")</f>
        <v/>
      </c>
      <c r="N2278" t="str">
        <f>IFERROR(SMALL($M$5:$M$9000,ROWS($M$5:M2278)),"")</f>
        <v/>
      </c>
      <c r="P2278" t="s">
        <v>212</v>
      </c>
      <c r="Q2278" t="s">
        <v>807</v>
      </c>
      <c r="R2278">
        <v>2084</v>
      </c>
      <c r="S2278" s="388">
        <f>ROWS(R$5:R2278)</f>
        <v>2274</v>
      </c>
      <c r="T2278" s="388" t="str">
        <f>IF(_xlfn.IFNA(VLOOKUP(P2278,$AG$3:$AH$83,2,FALSE),"")='11.1'!$D$5,TXM!S2278,"")</f>
        <v/>
      </c>
      <c r="U2278" t="str">
        <f>IFERROR(SMALL($T$5:$T$9000,ROWS($T$5:T2278)),"")</f>
        <v/>
      </c>
    </row>
    <row r="2279" spans="1:21" ht="14.4" customHeight="1" x14ac:dyDescent="0.3">
      <c r="A2279" s="371" t="s">
        <v>212</v>
      </c>
      <c r="B2279" t="s">
        <v>779</v>
      </c>
      <c r="C2279" s="372">
        <v>101369464</v>
      </c>
      <c r="D2279" s="388">
        <f>ROWS(C$5:C2279)</f>
        <v>2275</v>
      </c>
      <c r="E2279" s="388" t="str">
        <f>IF(_xlfn.IFNA(VLOOKUP(A2279,$AG$3:$AH$83,2,FALSE),"")='11.1'!$D$5,TXM!D2279,"")</f>
        <v/>
      </c>
      <c r="F2279" t="str">
        <f>IFERROR(SMALL($E$5:$E$9000,ROWS($E$5:E2279)),"")</f>
        <v/>
      </c>
      <c r="I2279" s="371" t="s">
        <v>147</v>
      </c>
      <c r="J2279" t="s">
        <v>104</v>
      </c>
      <c r="K2279" s="372">
        <v>1779470</v>
      </c>
      <c r="L2279" s="388">
        <f>ROWS(K$5:K2279)</f>
        <v>2275</v>
      </c>
      <c r="M2279" s="388" t="str">
        <f>IF(_xlfn.IFNA(VLOOKUP(I2279,$AG$3:$AH$83,2,FALSE),"")='11.1'!$D$5,TXM!L2279,"")</f>
        <v/>
      </c>
      <c r="N2279" t="str">
        <f>IFERROR(SMALL($M$5:$M$9000,ROWS($M$5:M2279)),"")</f>
        <v/>
      </c>
      <c r="P2279" t="s">
        <v>212</v>
      </c>
      <c r="Q2279" t="s">
        <v>1002</v>
      </c>
      <c r="R2279">
        <v>1574</v>
      </c>
      <c r="S2279" s="388">
        <f>ROWS(R$5:R2279)</f>
        <v>2275</v>
      </c>
      <c r="T2279" s="388" t="str">
        <f>IF(_xlfn.IFNA(VLOOKUP(P2279,$AG$3:$AH$83,2,FALSE),"")='11.1'!$D$5,TXM!S2279,"")</f>
        <v/>
      </c>
      <c r="U2279" t="str">
        <f>IFERROR(SMALL($T$5:$T$9000,ROWS($T$5:T2279)),"")</f>
        <v/>
      </c>
    </row>
    <row r="2280" spans="1:21" ht="14.4" customHeight="1" x14ac:dyDescent="0.3">
      <c r="A2280" s="371" t="s">
        <v>212</v>
      </c>
      <c r="B2280" t="s">
        <v>95</v>
      </c>
      <c r="C2280" s="372">
        <v>101357323</v>
      </c>
      <c r="D2280" s="388">
        <f>ROWS(C$5:C2280)</f>
        <v>2276</v>
      </c>
      <c r="E2280" s="388" t="str">
        <f>IF(_xlfn.IFNA(VLOOKUP(A2280,$AG$3:$AH$83,2,FALSE),"")='11.1'!$D$5,TXM!D2280,"")</f>
        <v/>
      </c>
      <c r="F2280" t="str">
        <f>IFERROR(SMALL($E$5:$E$9000,ROWS($E$5:E2280)),"")</f>
        <v/>
      </c>
      <c r="I2280" s="371" t="s">
        <v>147</v>
      </c>
      <c r="J2280" t="s">
        <v>98</v>
      </c>
      <c r="K2280" s="372">
        <v>1703307</v>
      </c>
      <c r="L2280" s="388">
        <f>ROWS(K$5:K2280)</f>
        <v>2276</v>
      </c>
      <c r="M2280" s="388" t="str">
        <f>IF(_xlfn.IFNA(VLOOKUP(I2280,$AG$3:$AH$83,2,FALSE),"")='11.1'!$D$5,TXM!L2280,"")</f>
        <v/>
      </c>
      <c r="N2280" t="str">
        <f>IFERROR(SMALL($M$5:$M$9000,ROWS($M$5:M2280)),"")</f>
        <v/>
      </c>
      <c r="P2280" t="s">
        <v>212</v>
      </c>
      <c r="Q2280" t="s">
        <v>777</v>
      </c>
      <c r="R2280">
        <v>314</v>
      </c>
      <c r="S2280" s="388">
        <f>ROWS(R$5:R2280)</f>
        <v>2276</v>
      </c>
      <c r="T2280" s="388" t="str">
        <f>IF(_xlfn.IFNA(VLOOKUP(P2280,$AG$3:$AH$83,2,FALSE),"")='11.1'!$D$5,TXM!S2280,"")</f>
        <v/>
      </c>
      <c r="U2280" t="str">
        <f>IFERROR(SMALL($T$5:$T$9000,ROWS($T$5:T2280)),"")</f>
        <v/>
      </c>
    </row>
    <row r="2281" spans="1:21" ht="14.4" customHeight="1" x14ac:dyDescent="0.3">
      <c r="A2281" s="371" t="s">
        <v>212</v>
      </c>
      <c r="B2281" t="s">
        <v>103</v>
      </c>
      <c r="C2281" s="372">
        <v>100702118</v>
      </c>
      <c r="D2281" s="388">
        <f>ROWS(C$5:C2281)</f>
        <v>2277</v>
      </c>
      <c r="E2281" s="388" t="str">
        <f>IF(_xlfn.IFNA(VLOOKUP(A2281,$AG$3:$AH$83,2,FALSE),"")='11.1'!$D$5,TXM!D2281,"")</f>
        <v/>
      </c>
      <c r="F2281" t="str">
        <f>IFERROR(SMALL($E$5:$E$9000,ROWS($E$5:E2281)),"")</f>
        <v/>
      </c>
      <c r="I2281" s="371" t="s">
        <v>147</v>
      </c>
      <c r="J2281" t="s">
        <v>843</v>
      </c>
      <c r="K2281" s="372">
        <v>1702098</v>
      </c>
      <c r="L2281" s="388">
        <f>ROWS(K$5:K2281)</f>
        <v>2277</v>
      </c>
      <c r="M2281" s="388" t="str">
        <f>IF(_xlfn.IFNA(VLOOKUP(I2281,$AG$3:$AH$83,2,FALSE),"")='11.1'!$D$5,TXM!L2281,"")</f>
        <v/>
      </c>
      <c r="N2281" t="str">
        <f>IFERROR(SMALL($M$5:$M$9000,ROWS($M$5:M2281)),"")</f>
        <v/>
      </c>
      <c r="P2281" t="s">
        <v>212</v>
      </c>
      <c r="Q2281" t="s">
        <v>93</v>
      </c>
      <c r="R2281">
        <v>109</v>
      </c>
      <c r="S2281" s="388">
        <f>ROWS(R$5:R2281)</f>
        <v>2277</v>
      </c>
      <c r="T2281" s="388" t="str">
        <f>IF(_xlfn.IFNA(VLOOKUP(P2281,$AG$3:$AH$83,2,FALSE),"")='11.1'!$D$5,TXM!S2281,"")</f>
        <v/>
      </c>
      <c r="U2281" t="str">
        <f>IFERROR(SMALL($T$5:$T$9000,ROWS($T$5:T2281)),"")</f>
        <v/>
      </c>
    </row>
    <row r="2282" spans="1:21" ht="14.4" customHeight="1" x14ac:dyDescent="0.3">
      <c r="A2282" s="371" t="s">
        <v>212</v>
      </c>
      <c r="B2282" t="s">
        <v>108</v>
      </c>
      <c r="C2282" s="372">
        <v>94701851</v>
      </c>
      <c r="D2282" s="388">
        <f>ROWS(C$5:C2282)</f>
        <v>2278</v>
      </c>
      <c r="E2282" s="388" t="str">
        <f>IF(_xlfn.IFNA(VLOOKUP(A2282,$AG$3:$AH$83,2,FALSE),"")='11.1'!$D$5,TXM!D2282,"")</f>
        <v/>
      </c>
      <c r="F2282" t="str">
        <f>IFERROR(SMALL($E$5:$E$9000,ROWS($E$5:E2282)),"")</f>
        <v/>
      </c>
      <c r="I2282" s="371" t="s">
        <v>147</v>
      </c>
      <c r="J2282" t="s">
        <v>787</v>
      </c>
      <c r="K2282" s="372">
        <v>1503463</v>
      </c>
      <c r="L2282" s="388">
        <f>ROWS(K$5:K2282)</f>
        <v>2278</v>
      </c>
      <c r="M2282" s="388" t="str">
        <f>IF(_xlfn.IFNA(VLOOKUP(I2282,$AG$3:$AH$83,2,FALSE),"")='11.1'!$D$5,TXM!L2282,"")</f>
        <v/>
      </c>
      <c r="N2282" t="str">
        <f>IFERROR(SMALL($M$5:$M$9000,ROWS($M$5:M2282)),"")</f>
        <v/>
      </c>
      <c r="P2282" t="s">
        <v>212</v>
      </c>
      <c r="Q2282" t="s">
        <v>92</v>
      </c>
      <c r="R2282">
        <v>42</v>
      </c>
      <c r="S2282" s="388">
        <f>ROWS(R$5:R2282)</f>
        <v>2278</v>
      </c>
      <c r="T2282" s="388" t="str">
        <f>IF(_xlfn.IFNA(VLOOKUP(P2282,$AG$3:$AH$83,2,FALSE),"")='11.1'!$D$5,TXM!S2282,"")</f>
        <v/>
      </c>
      <c r="U2282" t="str">
        <f>IFERROR(SMALL($T$5:$T$9000,ROWS($T$5:T2282)),"")</f>
        <v/>
      </c>
    </row>
    <row r="2283" spans="1:21" ht="14.4" customHeight="1" x14ac:dyDescent="0.3">
      <c r="A2283" s="371" t="s">
        <v>212</v>
      </c>
      <c r="B2283" t="s">
        <v>795</v>
      </c>
      <c r="C2283" s="372">
        <v>87405901</v>
      </c>
      <c r="D2283" s="388">
        <f>ROWS(C$5:C2283)</f>
        <v>2279</v>
      </c>
      <c r="E2283" s="388" t="str">
        <f>IF(_xlfn.IFNA(VLOOKUP(A2283,$AG$3:$AH$83,2,FALSE),"")='11.1'!$D$5,TXM!D2283,"")</f>
        <v/>
      </c>
      <c r="F2283" t="str">
        <f>IFERROR(SMALL($E$5:$E$9000,ROWS($E$5:E2283)),"")</f>
        <v/>
      </c>
      <c r="I2283" s="371" t="s">
        <v>147</v>
      </c>
      <c r="J2283" t="s">
        <v>102</v>
      </c>
      <c r="K2283" s="372">
        <v>1193461</v>
      </c>
      <c r="L2283" s="388">
        <f>ROWS(K$5:K2283)</f>
        <v>2279</v>
      </c>
      <c r="M2283" s="388" t="str">
        <f>IF(_xlfn.IFNA(VLOOKUP(I2283,$AG$3:$AH$83,2,FALSE),"")='11.1'!$D$5,TXM!L2283,"")</f>
        <v/>
      </c>
      <c r="N2283" t="str">
        <f>IFERROR(SMALL($M$5:$M$9000,ROWS($M$5:M2283)),"")</f>
        <v/>
      </c>
      <c r="P2283" t="s">
        <v>213</v>
      </c>
      <c r="Q2283" t="s">
        <v>871</v>
      </c>
      <c r="R2283">
        <v>2437700468</v>
      </c>
      <c r="S2283" s="388">
        <f>ROWS(R$5:R2283)</f>
        <v>2279</v>
      </c>
      <c r="T2283" s="388" t="str">
        <f>IF(_xlfn.IFNA(VLOOKUP(P2283,$AG$3:$AH$83,2,FALSE),"")='11.1'!$D$5,TXM!S2283,"")</f>
        <v/>
      </c>
      <c r="U2283" t="str">
        <f>IFERROR(SMALL($T$5:$T$9000,ROWS($T$5:T2283)),"")</f>
        <v/>
      </c>
    </row>
    <row r="2284" spans="1:21" ht="14.4" customHeight="1" x14ac:dyDescent="0.3">
      <c r="A2284" s="371" t="s">
        <v>212</v>
      </c>
      <c r="B2284" t="s">
        <v>1434</v>
      </c>
      <c r="C2284" s="372">
        <v>78667749</v>
      </c>
      <c r="D2284" s="388">
        <f>ROWS(C$5:C2284)</f>
        <v>2280</v>
      </c>
      <c r="E2284" s="388" t="str">
        <f>IF(_xlfn.IFNA(VLOOKUP(A2284,$AG$3:$AH$83,2,FALSE),"")='11.1'!$D$5,TXM!D2284,"")</f>
        <v/>
      </c>
      <c r="F2284" t="str">
        <f>IFERROR(SMALL($E$5:$E$9000,ROWS($E$5:E2284)),"")</f>
        <v/>
      </c>
      <c r="I2284" s="371" t="s">
        <v>147</v>
      </c>
      <c r="J2284" t="s">
        <v>827</v>
      </c>
      <c r="K2284" s="372">
        <v>1190845</v>
      </c>
      <c r="L2284" s="388">
        <f>ROWS(K$5:K2284)</f>
        <v>2280</v>
      </c>
      <c r="M2284" s="388" t="str">
        <f>IF(_xlfn.IFNA(VLOOKUP(I2284,$AG$3:$AH$83,2,FALSE),"")='11.1'!$D$5,TXM!L2284,"")</f>
        <v/>
      </c>
      <c r="N2284" t="str">
        <f>IFERROR(SMALL($M$5:$M$9000,ROWS($M$5:M2284)),"")</f>
        <v/>
      </c>
      <c r="P2284" t="s">
        <v>213</v>
      </c>
      <c r="Q2284" t="s">
        <v>867</v>
      </c>
      <c r="R2284">
        <v>1974447021</v>
      </c>
      <c r="S2284" s="388">
        <f>ROWS(R$5:R2284)</f>
        <v>2280</v>
      </c>
      <c r="T2284" s="388" t="str">
        <f>IF(_xlfn.IFNA(VLOOKUP(P2284,$AG$3:$AH$83,2,FALSE),"")='11.1'!$D$5,TXM!S2284,"")</f>
        <v/>
      </c>
      <c r="U2284" t="str">
        <f>IFERROR(SMALL($T$5:$T$9000,ROWS($T$5:T2284)),"")</f>
        <v/>
      </c>
    </row>
    <row r="2285" spans="1:21" ht="14.4" customHeight="1" x14ac:dyDescent="0.3">
      <c r="A2285" s="371" t="s">
        <v>212</v>
      </c>
      <c r="B2285" t="s">
        <v>789</v>
      </c>
      <c r="C2285" s="372">
        <v>76260579</v>
      </c>
      <c r="D2285" s="388">
        <f>ROWS(C$5:C2285)</f>
        <v>2281</v>
      </c>
      <c r="E2285" s="388" t="str">
        <f>IF(_xlfn.IFNA(VLOOKUP(A2285,$AG$3:$AH$83,2,FALSE),"")='11.1'!$D$5,TXM!D2285,"")</f>
        <v/>
      </c>
      <c r="F2285" t="str">
        <f>IFERROR(SMALL($E$5:$E$9000,ROWS($E$5:E2285)),"")</f>
        <v/>
      </c>
      <c r="I2285" s="371" t="s">
        <v>147</v>
      </c>
      <c r="J2285" t="s">
        <v>91</v>
      </c>
      <c r="K2285" s="372">
        <v>1179541</v>
      </c>
      <c r="L2285" s="388">
        <f>ROWS(K$5:K2285)</f>
        <v>2281</v>
      </c>
      <c r="M2285" s="388" t="str">
        <f>IF(_xlfn.IFNA(VLOOKUP(I2285,$AG$3:$AH$83,2,FALSE),"")='11.1'!$D$5,TXM!L2285,"")</f>
        <v/>
      </c>
      <c r="N2285" t="str">
        <f>IFERROR(SMALL($M$5:$M$9000,ROWS($M$5:M2285)),"")</f>
        <v/>
      </c>
      <c r="P2285" t="s">
        <v>213</v>
      </c>
      <c r="Q2285" t="s">
        <v>863</v>
      </c>
      <c r="R2285">
        <v>893364091</v>
      </c>
      <c r="S2285" s="388">
        <f>ROWS(R$5:R2285)</f>
        <v>2281</v>
      </c>
      <c r="T2285" s="388" t="str">
        <f>IF(_xlfn.IFNA(VLOOKUP(P2285,$AG$3:$AH$83,2,FALSE),"")='11.1'!$D$5,TXM!S2285,"")</f>
        <v/>
      </c>
      <c r="U2285" t="str">
        <f>IFERROR(SMALL($T$5:$T$9000,ROWS($T$5:T2285)),"")</f>
        <v/>
      </c>
    </row>
    <row r="2286" spans="1:21" ht="14.4" customHeight="1" x14ac:dyDescent="0.3">
      <c r="A2286" s="371" t="s">
        <v>212</v>
      </c>
      <c r="B2286" t="s">
        <v>1275</v>
      </c>
      <c r="C2286" s="372">
        <v>75763839</v>
      </c>
      <c r="D2286" s="388">
        <f>ROWS(C$5:C2286)</f>
        <v>2282</v>
      </c>
      <c r="E2286" s="388" t="str">
        <f>IF(_xlfn.IFNA(VLOOKUP(A2286,$AG$3:$AH$83,2,FALSE),"")='11.1'!$D$5,TXM!D2286,"")</f>
        <v/>
      </c>
      <c r="F2286" t="str">
        <f>IFERROR(SMALL($E$5:$E$9000,ROWS($E$5:E2286)),"")</f>
        <v/>
      </c>
      <c r="I2286" s="371" t="s">
        <v>147</v>
      </c>
      <c r="J2286" t="s">
        <v>789</v>
      </c>
      <c r="K2286" s="372">
        <v>1075037</v>
      </c>
      <c r="L2286" s="388">
        <f>ROWS(K$5:K2286)</f>
        <v>2282</v>
      </c>
      <c r="M2286" s="388" t="str">
        <f>IF(_xlfn.IFNA(VLOOKUP(I2286,$AG$3:$AH$83,2,FALSE),"")='11.1'!$D$5,TXM!L2286,"")</f>
        <v/>
      </c>
      <c r="N2286" t="str">
        <f>IFERROR(SMALL($M$5:$M$9000,ROWS($M$5:M2286)),"")</f>
        <v/>
      </c>
      <c r="P2286" t="s">
        <v>213</v>
      </c>
      <c r="Q2286" t="s">
        <v>839</v>
      </c>
      <c r="R2286">
        <v>249359122</v>
      </c>
      <c r="S2286" s="388">
        <f>ROWS(R$5:R2286)</f>
        <v>2282</v>
      </c>
      <c r="T2286" s="388" t="str">
        <f>IF(_xlfn.IFNA(VLOOKUP(P2286,$AG$3:$AH$83,2,FALSE),"")='11.1'!$D$5,TXM!S2286,"")</f>
        <v/>
      </c>
      <c r="U2286" t="str">
        <f>IFERROR(SMALL($T$5:$T$9000,ROWS($T$5:T2286)),"")</f>
        <v/>
      </c>
    </row>
    <row r="2287" spans="1:21" ht="14.4" customHeight="1" x14ac:dyDescent="0.3">
      <c r="A2287" s="371" t="s">
        <v>212</v>
      </c>
      <c r="B2287" t="s">
        <v>171</v>
      </c>
      <c r="C2287" s="372">
        <v>75035731</v>
      </c>
      <c r="D2287" s="388">
        <f>ROWS(C$5:C2287)</f>
        <v>2283</v>
      </c>
      <c r="E2287" s="388" t="str">
        <f>IF(_xlfn.IFNA(VLOOKUP(A2287,$AG$3:$AH$83,2,FALSE),"")='11.1'!$D$5,TXM!D2287,"")</f>
        <v/>
      </c>
      <c r="F2287" t="str">
        <f>IFERROR(SMALL($E$5:$E$9000,ROWS($E$5:E2287)),"")</f>
        <v/>
      </c>
      <c r="I2287" s="371" t="s">
        <v>147</v>
      </c>
      <c r="J2287" t="s">
        <v>777</v>
      </c>
      <c r="K2287" s="372">
        <v>743866</v>
      </c>
      <c r="L2287" s="388">
        <f>ROWS(K$5:K2287)</f>
        <v>2283</v>
      </c>
      <c r="M2287" s="388" t="str">
        <f>IF(_xlfn.IFNA(VLOOKUP(I2287,$AG$3:$AH$83,2,FALSE),"")='11.1'!$D$5,TXM!L2287,"")</f>
        <v/>
      </c>
      <c r="N2287" t="str">
        <f>IFERROR(SMALL($M$5:$M$9000,ROWS($M$5:M2287)),"")</f>
        <v/>
      </c>
      <c r="P2287" t="s">
        <v>213</v>
      </c>
      <c r="Q2287" t="s">
        <v>865</v>
      </c>
      <c r="R2287">
        <v>141278974</v>
      </c>
      <c r="S2287" s="388">
        <f>ROWS(R$5:R2287)</f>
        <v>2283</v>
      </c>
      <c r="T2287" s="388" t="str">
        <f>IF(_xlfn.IFNA(VLOOKUP(P2287,$AG$3:$AH$83,2,FALSE),"")='11.1'!$D$5,TXM!S2287,"")</f>
        <v/>
      </c>
      <c r="U2287" t="str">
        <f>IFERROR(SMALL($T$5:$T$9000,ROWS($T$5:T2287)),"")</f>
        <v/>
      </c>
    </row>
    <row r="2288" spans="1:21" ht="14.4" customHeight="1" x14ac:dyDescent="0.3">
      <c r="A2288" s="371" t="s">
        <v>212</v>
      </c>
      <c r="B2288" t="s">
        <v>787</v>
      </c>
      <c r="C2288" s="372">
        <v>68902961</v>
      </c>
      <c r="D2288" s="388">
        <f>ROWS(C$5:C2288)</f>
        <v>2284</v>
      </c>
      <c r="E2288" s="388" t="str">
        <f>IF(_xlfn.IFNA(VLOOKUP(A2288,$AG$3:$AH$83,2,FALSE),"")='11.1'!$D$5,TXM!D2288,"")</f>
        <v/>
      </c>
      <c r="F2288" t="str">
        <f>IFERROR(SMALL($E$5:$E$9000,ROWS($E$5:E2288)),"")</f>
        <v/>
      </c>
      <c r="I2288" s="371" t="s">
        <v>147</v>
      </c>
      <c r="J2288" t="s">
        <v>1434</v>
      </c>
      <c r="K2288" s="372">
        <v>621568</v>
      </c>
      <c r="L2288" s="388">
        <f>ROWS(K$5:K2288)</f>
        <v>2284</v>
      </c>
      <c r="M2288" s="388" t="str">
        <f>IF(_xlfn.IFNA(VLOOKUP(I2288,$AG$3:$AH$83,2,FALSE),"")='11.1'!$D$5,TXM!L2288,"")</f>
        <v/>
      </c>
      <c r="N2288" t="str">
        <f>IFERROR(SMALL($M$5:$M$9000,ROWS($M$5:M2288)),"")</f>
        <v/>
      </c>
      <c r="P2288" t="s">
        <v>213</v>
      </c>
      <c r="Q2288" t="s">
        <v>1265</v>
      </c>
      <c r="R2288">
        <v>45715597</v>
      </c>
      <c r="S2288" s="388">
        <f>ROWS(R$5:R2288)</f>
        <v>2284</v>
      </c>
      <c r="T2288" s="388" t="str">
        <f>IF(_xlfn.IFNA(VLOOKUP(P2288,$AG$3:$AH$83,2,FALSE),"")='11.1'!$D$5,TXM!S2288,"")</f>
        <v/>
      </c>
      <c r="U2288" t="str">
        <f>IFERROR(SMALL($T$5:$T$9000,ROWS($T$5:T2288)),"")</f>
        <v/>
      </c>
    </row>
    <row r="2289" spans="1:21" ht="14.4" customHeight="1" x14ac:dyDescent="0.3">
      <c r="A2289" s="371" t="s">
        <v>212</v>
      </c>
      <c r="B2289" t="s">
        <v>839</v>
      </c>
      <c r="C2289" s="372">
        <v>45147246</v>
      </c>
      <c r="D2289" s="388">
        <f>ROWS(C$5:C2289)</f>
        <v>2285</v>
      </c>
      <c r="E2289" s="388" t="str">
        <f>IF(_xlfn.IFNA(VLOOKUP(A2289,$AG$3:$AH$83,2,FALSE),"")='11.1'!$D$5,TXM!D2289,"")</f>
        <v/>
      </c>
      <c r="F2289" t="str">
        <f>IFERROR(SMALL($E$5:$E$9000,ROWS($E$5:E2289)),"")</f>
        <v/>
      </c>
      <c r="I2289" s="371" t="s">
        <v>147</v>
      </c>
      <c r="J2289" t="s">
        <v>1001</v>
      </c>
      <c r="K2289" s="372">
        <v>598610</v>
      </c>
      <c r="L2289" s="388">
        <f>ROWS(K$5:K2289)</f>
        <v>2285</v>
      </c>
      <c r="M2289" s="388" t="str">
        <f>IF(_xlfn.IFNA(VLOOKUP(I2289,$AG$3:$AH$83,2,FALSE),"")='11.1'!$D$5,TXM!L2289,"")</f>
        <v/>
      </c>
      <c r="N2289" t="str">
        <f>IFERROR(SMALL($M$5:$M$9000,ROWS($M$5:M2289)),"")</f>
        <v/>
      </c>
      <c r="P2289" t="s">
        <v>213</v>
      </c>
      <c r="Q2289" t="s">
        <v>990</v>
      </c>
      <c r="R2289">
        <v>43308308</v>
      </c>
      <c r="S2289" s="388">
        <f>ROWS(R$5:R2289)</f>
        <v>2285</v>
      </c>
      <c r="T2289" s="388" t="str">
        <f>IF(_xlfn.IFNA(VLOOKUP(P2289,$AG$3:$AH$83,2,FALSE),"")='11.1'!$D$5,TXM!S2289,"")</f>
        <v/>
      </c>
      <c r="U2289" t="str">
        <f>IFERROR(SMALL($T$5:$T$9000,ROWS($T$5:T2289)),"")</f>
        <v/>
      </c>
    </row>
    <row r="2290" spans="1:21" ht="14.4" customHeight="1" x14ac:dyDescent="0.3">
      <c r="A2290" s="371" t="s">
        <v>212</v>
      </c>
      <c r="B2290" t="s">
        <v>1285</v>
      </c>
      <c r="C2290" s="372">
        <v>42543182</v>
      </c>
      <c r="D2290" s="388">
        <f>ROWS(C$5:C2290)</f>
        <v>2286</v>
      </c>
      <c r="E2290" s="388" t="str">
        <f>IF(_xlfn.IFNA(VLOOKUP(A2290,$AG$3:$AH$83,2,FALSE),"")='11.1'!$D$5,TXM!D2290,"")</f>
        <v/>
      </c>
      <c r="F2290" t="str">
        <f>IFERROR(SMALL($E$5:$E$9000,ROWS($E$5:E2290)),"")</f>
        <v/>
      </c>
      <c r="I2290" s="371" t="s">
        <v>147</v>
      </c>
      <c r="J2290" t="s">
        <v>105</v>
      </c>
      <c r="K2290" s="372">
        <v>592697</v>
      </c>
      <c r="L2290" s="388">
        <f>ROWS(K$5:K2290)</f>
        <v>2286</v>
      </c>
      <c r="M2290" s="388" t="str">
        <f>IF(_xlfn.IFNA(VLOOKUP(I2290,$AG$3:$AH$83,2,FALSE),"")='11.1'!$D$5,TXM!L2290,"")</f>
        <v/>
      </c>
      <c r="N2290" t="str">
        <f>IFERROR(SMALL($M$5:$M$9000,ROWS($M$5:M2290)),"")</f>
        <v/>
      </c>
      <c r="P2290" t="s">
        <v>213</v>
      </c>
      <c r="Q2290" t="s">
        <v>96</v>
      </c>
      <c r="R2290">
        <v>41049734</v>
      </c>
      <c r="S2290" s="388">
        <f>ROWS(R$5:R2290)</f>
        <v>2286</v>
      </c>
      <c r="T2290" s="388" t="str">
        <f>IF(_xlfn.IFNA(VLOOKUP(P2290,$AG$3:$AH$83,2,FALSE),"")='11.1'!$D$5,TXM!S2290,"")</f>
        <v/>
      </c>
      <c r="U2290" t="str">
        <f>IFERROR(SMALL($T$5:$T$9000,ROWS($T$5:T2290)),"")</f>
        <v/>
      </c>
    </row>
    <row r="2291" spans="1:21" ht="14.4" customHeight="1" x14ac:dyDescent="0.3">
      <c r="A2291" s="371" t="s">
        <v>212</v>
      </c>
      <c r="B2291" t="s">
        <v>1001</v>
      </c>
      <c r="C2291" s="372">
        <v>42396268</v>
      </c>
      <c r="D2291" s="388">
        <f>ROWS(C$5:C2291)</f>
        <v>2287</v>
      </c>
      <c r="E2291" s="388" t="str">
        <f>IF(_xlfn.IFNA(VLOOKUP(A2291,$AG$3:$AH$83,2,FALSE),"")='11.1'!$D$5,TXM!D2291,"")</f>
        <v/>
      </c>
      <c r="F2291" t="str">
        <f>IFERROR(SMALL($E$5:$E$9000,ROWS($E$5:E2291)),"")</f>
        <v/>
      </c>
      <c r="I2291" s="371" t="s">
        <v>147</v>
      </c>
      <c r="J2291" t="s">
        <v>1003</v>
      </c>
      <c r="K2291" s="372">
        <v>570756</v>
      </c>
      <c r="L2291" s="388">
        <f>ROWS(K$5:K2291)</f>
        <v>2287</v>
      </c>
      <c r="M2291" s="388" t="str">
        <f>IF(_xlfn.IFNA(VLOOKUP(I2291,$AG$3:$AH$83,2,FALSE),"")='11.1'!$D$5,TXM!L2291,"")</f>
        <v/>
      </c>
      <c r="N2291" t="str">
        <f>IFERROR(SMALL($M$5:$M$9000,ROWS($M$5:M2291)),"")</f>
        <v/>
      </c>
      <c r="P2291" t="s">
        <v>213</v>
      </c>
      <c r="Q2291" t="s">
        <v>1285</v>
      </c>
      <c r="R2291">
        <v>30631866</v>
      </c>
      <c r="S2291" s="388">
        <f>ROWS(R$5:R2291)</f>
        <v>2287</v>
      </c>
      <c r="T2291" s="388" t="str">
        <f>IF(_xlfn.IFNA(VLOOKUP(P2291,$AG$3:$AH$83,2,FALSE),"")='11.1'!$D$5,TXM!S2291,"")</f>
        <v/>
      </c>
      <c r="U2291" t="str">
        <f>IFERROR(SMALL($T$5:$T$9000,ROWS($T$5:T2291)),"")</f>
        <v/>
      </c>
    </row>
    <row r="2292" spans="1:21" ht="14.4" customHeight="1" x14ac:dyDescent="0.3">
      <c r="A2292" s="371" t="s">
        <v>212</v>
      </c>
      <c r="B2292" t="s">
        <v>859</v>
      </c>
      <c r="C2292" s="372">
        <v>41891293</v>
      </c>
      <c r="D2292" s="388">
        <f>ROWS(C$5:C2292)</f>
        <v>2288</v>
      </c>
      <c r="E2292" s="388" t="str">
        <f>IF(_xlfn.IFNA(VLOOKUP(A2292,$AG$3:$AH$83,2,FALSE),"")='11.1'!$D$5,TXM!D2292,"")</f>
        <v/>
      </c>
      <c r="F2292" t="str">
        <f>IFERROR(SMALL($E$5:$E$9000,ROWS($E$5:E2292)),"")</f>
        <v/>
      </c>
      <c r="I2292" s="371" t="s">
        <v>147</v>
      </c>
      <c r="J2292" t="s">
        <v>1005</v>
      </c>
      <c r="K2292" s="372">
        <v>464599</v>
      </c>
      <c r="L2292" s="388">
        <f>ROWS(K$5:K2292)</f>
        <v>2288</v>
      </c>
      <c r="M2292" s="388" t="str">
        <f>IF(_xlfn.IFNA(VLOOKUP(I2292,$AG$3:$AH$83,2,FALSE),"")='11.1'!$D$5,TXM!L2292,"")</f>
        <v/>
      </c>
      <c r="N2292" t="str">
        <f>IFERROR(SMALL($M$5:$M$9000,ROWS($M$5:M2292)),"")</f>
        <v/>
      </c>
      <c r="P2292" t="s">
        <v>213</v>
      </c>
      <c r="Q2292" t="s">
        <v>171</v>
      </c>
      <c r="R2292">
        <v>26743290</v>
      </c>
      <c r="S2292" s="388">
        <f>ROWS(R$5:R2292)</f>
        <v>2288</v>
      </c>
      <c r="T2292" s="388" t="str">
        <f>IF(_xlfn.IFNA(VLOOKUP(P2292,$AG$3:$AH$83,2,FALSE),"")='11.1'!$D$5,TXM!S2292,"")</f>
        <v/>
      </c>
      <c r="U2292" t="str">
        <f>IFERROR(SMALL($T$5:$T$9000,ROWS($T$5:T2292)),"")</f>
        <v/>
      </c>
    </row>
    <row r="2293" spans="1:21" ht="14.4" customHeight="1" x14ac:dyDescent="0.3">
      <c r="A2293" s="371" t="s">
        <v>212</v>
      </c>
      <c r="B2293" t="s">
        <v>105</v>
      </c>
      <c r="C2293" s="372">
        <v>38754867</v>
      </c>
      <c r="D2293" s="388">
        <f>ROWS(C$5:C2293)</f>
        <v>2289</v>
      </c>
      <c r="E2293" s="388" t="str">
        <f>IF(_xlfn.IFNA(VLOOKUP(A2293,$AG$3:$AH$83,2,FALSE),"")='11.1'!$D$5,TXM!D2293,"")</f>
        <v/>
      </c>
      <c r="F2293" t="str">
        <f>IFERROR(SMALL($E$5:$E$9000,ROWS($E$5:E2293)),"")</f>
        <v/>
      </c>
      <c r="I2293" s="371" t="s">
        <v>147</v>
      </c>
      <c r="J2293" t="s">
        <v>841</v>
      </c>
      <c r="K2293" s="372">
        <v>460715</v>
      </c>
      <c r="L2293" s="388">
        <f>ROWS(K$5:K2293)</f>
        <v>2289</v>
      </c>
      <c r="M2293" s="388" t="str">
        <f>IF(_xlfn.IFNA(VLOOKUP(I2293,$AG$3:$AH$83,2,FALSE),"")='11.1'!$D$5,TXM!L2293,"")</f>
        <v/>
      </c>
      <c r="N2293" t="str">
        <f>IFERROR(SMALL($M$5:$M$9000,ROWS($M$5:M2293)),"")</f>
        <v/>
      </c>
      <c r="P2293" t="s">
        <v>213</v>
      </c>
      <c r="Q2293" t="s">
        <v>843</v>
      </c>
      <c r="R2293">
        <v>25020355</v>
      </c>
      <c r="S2293" s="388">
        <f>ROWS(R$5:R2293)</f>
        <v>2289</v>
      </c>
      <c r="T2293" s="388" t="str">
        <f>IF(_xlfn.IFNA(VLOOKUP(P2293,$AG$3:$AH$83,2,FALSE),"")='11.1'!$D$5,TXM!S2293,"")</f>
        <v/>
      </c>
      <c r="U2293" t="str">
        <f>IFERROR(SMALL($T$5:$T$9000,ROWS($T$5:T2293)),"")</f>
        <v/>
      </c>
    </row>
    <row r="2294" spans="1:21" ht="14.4" customHeight="1" x14ac:dyDescent="0.3">
      <c r="A2294" s="371" t="s">
        <v>212</v>
      </c>
      <c r="B2294" t="s">
        <v>94</v>
      </c>
      <c r="C2294" s="372">
        <v>38464765</v>
      </c>
      <c r="D2294" s="388">
        <f>ROWS(C$5:C2294)</f>
        <v>2290</v>
      </c>
      <c r="E2294" s="388" t="str">
        <f>IF(_xlfn.IFNA(VLOOKUP(A2294,$AG$3:$AH$83,2,FALSE),"")='11.1'!$D$5,TXM!D2294,"")</f>
        <v/>
      </c>
      <c r="F2294" t="str">
        <f>IFERROR(SMALL($E$5:$E$9000,ROWS($E$5:E2294)),"")</f>
        <v/>
      </c>
      <c r="I2294" s="371" t="s">
        <v>147</v>
      </c>
      <c r="J2294" t="s">
        <v>855</v>
      </c>
      <c r="K2294" s="372">
        <v>459887</v>
      </c>
      <c r="L2294" s="388">
        <f>ROWS(K$5:K2294)</f>
        <v>2290</v>
      </c>
      <c r="M2294" s="388" t="str">
        <f>IF(_xlfn.IFNA(VLOOKUP(I2294,$AG$3:$AH$83,2,FALSE),"")='11.1'!$D$5,TXM!L2294,"")</f>
        <v/>
      </c>
      <c r="N2294" t="str">
        <f>IFERROR(SMALL($M$5:$M$9000,ROWS($M$5:M2294)),"")</f>
        <v/>
      </c>
      <c r="P2294" t="s">
        <v>213</v>
      </c>
      <c r="Q2294" t="s">
        <v>1000</v>
      </c>
      <c r="R2294">
        <v>20633075</v>
      </c>
      <c r="S2294" s="388">
        <f>ROWS(R$5:R2294)</f>
        <v>2290</v>
      </c>
      <c r="T2294" s="388" t="str">
        <f>IF(_xlfn.IFNA(VLOOKUP(P2294,$AG$3:$AH$83,2,FALSE),"")='11.1'!$D$5,TXM!S2294,"")</f>
        <v/>
      </c>
      <c r="U2294" t="str">
        <f>IFERROR(SMALL($T$5:$T$9000,ROWS($T$5:T2294)),"")</f>
        <v/>
      </c>
    </row>
    <row r="2295" spans="1:21" ht="14.4" customHeight="1" x14ac:dyDescent="0.3">
      <c r="A2295" s="371" t="s">
        <v>212</v>
      </c>
      <c r="B2295" t="s">
        <v>173</v>
      </c>
      <c r="C2295" s="372">
        <v>37238924</v>
      </c>
      <c r="D2295" s="388">
        <f>ROWS(C$5:C2295)</f>
        <v>2291</v>
      </c>
      <c r="E2295" s="388" t="str">
        <f>IF(_xlfn.IFNA(VLOOKUP(A2295,$AG$3:$AH$83,2,FALSE),"")='11.1'!$D$5,TXM!D2295,"")</f>
        <v/>
      </c>
      <c r="F2295" t="str">
        <f>IFERROR(SMALL($E$5:$E$9000,ROWS($E$5:E2295)),"")</f>
        <v/>
      </c>
      <c r="I2295" s="371" t="s">
        <v>147</v>
      </c>
      <c r="J2295" t="s">
        <v>837</v>
      </c>
      <c r="K2295" s="372">
        <v>447346</v>
      </c>
      <c r="L2295" s="388">
        <f>ROWS(K$5:K2295)</f>
        <v>2291</v>
      </c>
      <c r="M2295" s="388" t="str">
        <f>IF(_xlfn.IFNA(VLOOKUP(I2295,$AG$3:$AH$83,2,FALSE),"")='11.1'!$D$5,TXM!L2295,"")</f>
        <v/>
      </c>
      <c r="N2295" t="str">
        <f>IFERROR(SMALL($M$5:$M$9000,ROWS($M$5:M2295)),"")</f>
        <v/>
      </c>
      <c r="P2295" t="s">
        <v>213</v>
      </c>
      <c r="Q2295" t="s">
        <v>1402</v>
      </c>
      <c r="R2295">
        <v>19004183</v>
      </c>
      <c r="S2295" s="388">
        <f>ROWS(R$5:R2295)</f>
        <v>2291</v>
      </c>
      <c r="T2295" s="388" t="str">
        <f>IF(_xlfn.IFNA(VLOOKUP(P2295,$AG$3:$AH$83,2,FALSE),"")='11.1'!$D$5,TXM!S2295,"")</f>
        <v/>
      </c>
      <c r="U2295" t="str">
        <f>IFERROR(SMALL($T$5:$T$9000,ROWS($T$5:T2295)),"")</f>
        <v/>
      </c>
    </row>
    <row r="2296" spans="1:21" ht="14.4" customHeight="1" x14ac:dyDescent="0.3">
      <c r="A2296" s="371" t="s">
        <v>212</v>
      </c>
      <c r="B2296" t="s">
        <v>785</v>
      </c>
      <c r="C2296" s="372">
        <v>35879737</v>
      </c>
      <c r="D2296" s="388">
        <f>ROWS(C$5:C2296)</f>
        <v>2292</v>
      </c>
      <c r="E2296" s="388" t="str">
        <f>IF(_xlfn.IFNA(VLOOKUP(A2296,$AG$3:$AH$83,2,FALSE),"")='11.1'!$D$5,TXM!D2296,"")</f>
        <v/>
      </c>
      <c r="F2296" t="str">
        <f>IFERROR(SMALL($E$5:$E$9000,ROWS($E$5:E2296)),"")</f>
        <v/>
      </c>
      <c r="I2296" s="371" t="s">
        <v>147</v>
      </c>
      <c r="J2296" t="s">
        <v>97</v>
      </c>
      <c r="K2296" s="372">
        <v>424001</v>
      </c>
      <c r="L2296" s="388">
        <f>ROWS(K$5:K2296)</f>
        <v>2292</v>
      </c>
      <c r="M2296" s="388" t="str">
        <f>IF(_xlfn.IFNA(VLOOKUP(I2296,$AG$3:$AH$83,2,FALSE),"")='11.1'!$D$5,TXM!L2296,"")</f>
        <v/>
      </c>
      <c r="N2296" t="str">
        <f>IFERROR(SMALL($M$5:$M$9000,ROWS($M$5:M2296)),"")</f>
        <v/>
      </c>
      <c r="P2296" t="s">
        <v>213</v>
      </c>
      <c r="Q2296" t="s">
        <v>823</v>
      </c>
      <c r="R2296">
        <v>15241530</v>
      </c>
      <c r="S2296" s="388">
        <f>ROWS(R$5:R2296)</f>
        <v>2292</v>
      </c>
      <c r="T2296" s="388" t="str">
        <f>IF(_xlfn.IFNA(VLOOKUP(P2296,$AG$3:$AH$83,2,FALSE),"")='11.1'!$D$5,TXM!S2296,"")</f>
        <v/>
      </c>
      <c r="U2296" t="str">
        <f>IFERROR(SMALL($T$5:$T$9000,ROWS($T$5:T2296)),"")</f>
        <v/>
      </c>
    </row>
    <row r="2297" spans="1:21" ht="14.4" customHeight="1" x14ac:dyDescent="0.3">
      <c r="A2297" s="371" t="s">
        <v>212</v>
      </c>
      <c r="B2297" t="s">
        <v>837</v>
      </c>
      <c r="C2297" s="372">
        <v>30018635</v>
      </c>
      <c r="D2297" s="388">
        <f>ROWS(C$5:C2297)</f>
        <v>2293</v>
      </c>
      <c r="E2297" s="388" t="str">
        <f>IF(_xlfn.IFNA(VLOOKUP(A2297,$AG$3:$AH$83,2,FALSE),"")='11.1'!$D$5,TXM!D2297,"")</f>
        <v/>
      </c>
      <c r="F2297" t="str">
        <f>IFERROR(SMALL($E$5:$E$9000,ROWS($E$5:E2297)),"")</f>
        <v/>
      </c>
      <c r="I2297" s="371" t="s">
        <v>147</v>
      </c>
      <c r="J2297" t="s">
        <v>1275</v>
      </c>
      <c r="K2297" s="372">
        <v>362936</v>
      </c>
      <c r="L2297" s="388">
        <f>ROWS(K$5:K2297)</f>
        <v>2293</v>
      </c>
      <c r="M2297" s="388" t="str">
        <f>IF(_xlfn.IFNA(VLOOKUP(I2297,$AG$3:$AH$83,2,FALSE),"")='11.1'!$D$5,TXM!L2297,"")</f>
        <v/>
      </c>
      <c r="N2297" t="str">
        <f>IFERROR(SMALL($M$5:$M$9000,ROWS($M$5:M2297)),"")</f>
        <v/>
      </c>
      <c r="P2297" t="s">
        <v>213</v>
      </c>
      <c r="Q2297" t="s">
        <v>95</v>
      </c>
      <c r="R2297">
        <v>14978009</v>
      </c>
      <c r="S2297" s="388">
        <f>ROWS(R$5:R2297)</f>
        <v>2293</v>
      </c>
      <c r="T2297" s="388" t="str">
        <f>IF(_xlfn.IFNA(VLOOKUP(P2297,$AG$3:$AH$83,2,FALSE),"")='11.1'!$D$5,TXM!S2297,"")</f>
        <v/>
      </c>
      <c r="U2297" t="str">
        <f>IFERROR(SMALL($T$5:$T$9000,ROWS($T$5:T2297)),"")</f>
        <v/>
      </c>
    </row>
    <row r="2298" spans="1:21" ht="14.4" customHeight="1" x14ac:dyDescent="0.3">
      <c r="A2298" s="371" t="s">
        <v>212</v>
      </c>
      <c r="B2298" t="s">
        <v>845</v>
      </c>
      <c r="C2298" s="372">
        <v>24328563</v>
      </c>
      <c r="D2298" s="388">
        <f>ROWS(C$5:C2298)</f>
        <v>2294</v>
      </c>
      <c r="E2298" s="388" t="str">
        <f>IF(_xlfn.IFNA(VLOOKUP(A2298,$AG$3:$AH$83,2,FALSE),"")='11.1'!$D$5,TXM!D2298,"")</f>
        <v/>
      </c>
      <c r="F2298" t="str">
        <f>IFERROR(SMALL($E$5:$E$9000,ROWS($E$5:E2298)),"")</f>
        <v/>
      </c>
      <c r="I2298" s="371" t="s">
        <v>147</v>
      </c>
      <c r="J2298" t="s">
        <v>92</v>
      </c>
      <c r="K2298" s="372">
        <v>343624</v>
      </c>
      <c r="L2298" s="388">
        <f>ROWS(K$5:K2298)</f>
        <v>2294</v>
      </c>
      <c r="M2298" s="388" t="str">
        <f>IF(_xlfn.IFNA(VLOOKUP(I2298,$AG$3:$AH$83,2,FALSE),"")='11.1'!$D$5,TXM!L2298,"")</f>
        <v/>
      </c>
      <c r="N2298" t="str">
        <f>IFERROR(SMALL($M$5:$M$9000,ROWS($M$5:M2298)),"")</f>
        <v/>
      </c>
      <c r="P2298" t="s">
        <v>213</v>
      </c>
      <c r="Q2298" t="s">
        <v>791</v>
      </c>
      <c r="R2298">
        <v>14010323</v>
      </c>
      <c r="S2298" s="388">
        <f>ROWS(R$5:R2298)</f>
        <v>2294</v>
      </c>
      <c r="T2298" s="388" t="str">
        <f>IF(_xlfn.IFNA(VLOOKUP(P2298,$AG$3:$AH$83,2,FALSE),"")='11.1'!$D$5,TXM!S2298,"")</f>
        <v/>
      </c>
      <c r="U2298" t="str">
        <f>IFERROR(SMALL($T$5:$T$9000,ROWS($T$5:T2298)),"")</f>
        <v/>
      </c>
    </row>
    <row r="2299" spans="1:21" ht="14.4" customHeight="1" x14ac:dyDescent="0.3">
      <c r="A2299" s="371" t="s">
        <v>212</v>
      </c>
      <c r="B2299" t="s">
        <v>96</v>
      </c>
      <c r="C2299" s="372">
        <v>24307458</v>
      </c>
      <c r="D2299" s="388">
        <f>ROWS(C$5:C2299)</f>
        <v>2295</v>
      </c>
      <c r="E2299" s="388" t="str">
        <f>IF(_xlfn.IFNA(VLOOKUP(A2299,$AG$3:$AH$83,2,FALSE),"")='11.1'!$D$5,TXM!D2299,"")</f>
        <v/>
      </c>
      <c r="F2299" t="str">
        <f>IFERROR(SMALL($E$5:$E$9000,ROWS($E$5:E2299)),"")</f>
        <v/>
      </c>
      <c r="I2299" s="371" t="s">
        <v>147</v>
      </c>
      <c r="J2299" t="s">
        <v>103</v>
      </c>
      <c r="K2299" s="372">
        <v>325859</v>
      </c>
      <c r="L2299" s="388">
        <f>ROWS(K$5:K2299)</f>
        <v>2295</v>
      </c>
      <c r="M2299" s="388" t="str">
        <f>IF(_xlfn.IFNA(VLOOKUP(I2299,$AG$3:$AH$83,2,FALSE),"")='11.1'!$D$5,TXM!L2299,"")</f>
        <v/>
      </c>
      <c r="N2299" t="str">
        <f>IFERROR(SMALL($M$5:$M$9000,ROWS($M$5:M2299)),"")</f>
        <v/>
      </c>
      <c r="P2299" t="s">
        <v>213</v>
      </c>
      <c r="Q2299" t="s">
        <v>859</v>
      </c>
      <c r="R2299">
        <v>13901065</v>
      </c>
      <c r="S2299" s="388">
        <f>ROWS(R$5:R2299)</f>
        <v>2295</v>
      </c>
      <c r="T2299" s="388" t="str">
        <f>IF(_xlfn.IFNA(VLOOKUP(P2299,$AG$3:$AH$83,2,FALSE),"")='11.1'!$D$5,TXM!S2299,"")</f>
        <v/>
      </c>
      <c r="U2299" t="str">
        <f>IFERROR(SMALL($T$5:$T$9000,ROWS($T$5:T2299)),"")</f>
        <v/>
      </c>
    </row>
    <row r="2300" spans="1:21" ht="14.4" customHeight="1" x14ac:dyDescent="0.3">
      <c r="A2300" s="371" t="s">
        <v>212</v>
      </c>
      <c r="B2300" t="s">
        <v>775</v>
      </c>
      <c r="C2300" s="372">
        <v>18108965</v>
      </c>
      <c r="D2300" s="388">
        <f>ROWS(C$5:C2300)</f>
        <v>2296</v>
      </c>
      <c r="E2300" s="388" t="str">
        <f>IF(_xlfn.IFNA(VLOOKUP(A2300,$AG$3:$AH$83,2,FALSE),"")='11.1'!$D$5,TXM!D2300,"")</f>
        <v/>
      </c>
      <c r="F2300" t="str">
        <f>IFERROR(SMALL($E$5:$E$9000,ROWS($E$5:E2300)),"")</f>
        <v/>
      </c>
      <c r="I2300" s="371" t="s">
        <v>147</v>
      </c>
      <c r="J2300" t="s">
        <v>825</v>
      </c>
      <c r="K2300" s="372">
        <v>281968</v>
      </c>
      <c r="L2300" s="388">
        <f>ROWS(K$5:K2300)</f>
        <v>2296</v>
      </c>
      <c r="M2300" s="388" t="str">
        <f>IF(_xlfn.IFNA(VLOOKUP(I2300,$AG$3:$AH$83,2,FALSE),"")='11.1'!$D$5,TXM!L2300,"")</f>
        <v/>
      </c>
      <c r="N2300" t="str">
        <f>IFERROR(SMALL($M$5:$M$9000,ROWS($M$5:M2300)),"")</f>
        <v/>
      </c>
      <c r="P2300" t="s">
        <v>213</v>
      </c>
      <c r="Q2300" t="s">
        <v>869</v>
      </c>
      <c r="R2300">
        <v>12163415</v>
      </c>
      <c r="S2300" s="388">
        <f>ROWS(R$5:R2300)</f>
        <v>2296</v>
      </c>
      <c r="T2300" s="388" t="str">
        <f>IF(_xlfn.IFNA(VLOOKUP(P2300,$AG$3:$AH$83,2,FALSE),"")='11.1'!$D$5,TXM!S2300,"")</f>
        <v/>
      </c>
      <c r="U2300" t="str">
        <f>IFERROR(SMALL($T$5:$T$9000,ROWS($T$5:T2300)),"")</f>
        <v/>
      </c>
    </row>
    <row r="2301" spans="1:21" ht="14.4" customHeight="1" x14ac:dyDescent="0.3">
      <c r="A2301" s="371" t="s">
        <v>212</v>
      </c>
      <c r="B2301" t="s">
        <v>823</v>
      </c>
      <c r="C2301" s="372">
        <v>16758529</v>
      </c>
      <c r="D2301" s="388">
        <f>ROWS(C$5:C2301)</f>
        <v>2297</v>
      </c>
      <c r="E2301" s="388" t="str">
        <f>IF(_xlfn.IFNA(VLOOKUP(A2301,$AG$3:$AH$83,2,FALSE),"")='11.1'!$D$5,TXM!D2301,"")</f>
        <v/>
      </c>
      <c r="F2301" t="str">
        <f>IFERROR(SMALL($E$5:$E$9000,ROWS($E$5:E2301)),"")</f>
        <v/>
      </c>
      <c r="I2301" s="371" t="s">
        <v>147</v>
      </c>
      <c r="J2301" t="s">
        <v>1240</v>
      </c>
      <c r="K2301" s="372">
        <v>223732</v>
      </c>
      <c r="L2301" s="388">
        <f>ROWS(K$5:K2301)</f>
        <v>2297</v>
      </c>
      <c r="M2301" s="388" t="str">
        <f>IF(_xlfn.IFNA(VLOOKUP(I2301,$AG$3:$AH$83,2,FALSE),"")='11.1'!$D$5,TXM!L2301,"")</f>
        <v/>
      </c>
      <c r="N2301" t="str">
        <f>IFERROR(SMALL($M$5:$M$9000,ROWS($M$5:M2301)),"")</f>
        <v/>
      </c>
      <c r="P2301" t="s">
        <v>213</v>
      </c>
      <c r="Q2301" t="s">
        <v>847</v>
      </c>
      <c r="R2301">
        <v>11906713</v>
      </c>
      <c r="S2301" s="388">
        <f>ROWS(R$5:R2301)</f>
        <v>2297</v>
      </c>
      <c r="T2301" s="388" t="str">
        <f>IF(_xlfn.IFNA(VLOOKUP(P2301,$AG$3:$AH$83,2,FALSE),"")='11.1'!$D$5,TXM!S2301,"")</f>
        <v/>
      </c>
      <c r="U2301" t="str">
        <f>IFERROR(SMALL($T$5:$T$9000,ROWS($T$5:T2301)),"")</f>
        <v/>
      </c>
    </row>
    <row r="2302" spans="1:21" ht="14.4" customHeight="1" x14ac:dyDescent="0.3">
      <c r="A2302" s="371" t="s">
        <v>212</v>
      </c>
      <c r="B2302" t="s">
        <v>996</v>
      </c>
      <c r="C2302" s="372">
        <v>13775980</v>
      </c>
      <c r="D2302" s="388">
        <f>ROWS(C$5:C2302)</f>
        <v>2298</v>
      </c>
      <c r="E2302" s="388" t="str">
        <f>IF(_xlfn.IFNA(VLOOKUP(A2302,$AG$3:$AH$83,2,FALSE),"")='11.1'!$D$5,TXM!D2302,"")</f>
        <v/>
      </c>
      <c r="F2302" t="str">
        <f>IFERROR(SMALL($E$5:$E$9000,ROWS($E$5:E2302)),"")</f>
        <v/>
      </c>
      <c r="I2302" s="371" t="s">
        <v>147</v>
      </c>
      <c r="J2302" t="s">
        <v>795</v>
      </c>
      <c r="K2302" s="372">
        <v>195756</v>
      </c>
      <c r="L2302" s="388">
        <f>ROWS(K$5:K2302)</f>
        <v>2298</v>
      </c>
      <c r="M2302" s="388" t="str">
        <f>IF(_xlfn.IFNA(VLOOKUP(I2302,$AG$3:$AH$83,2,FALSE),"")='11.1'!$D$5,TXM!L2302,"")</f>
        <v/>
      </c>
      <c r="N2302" t="str">
        <f>IFERROR(SMALL($M$5:$M$9000,ROWS($M$5:M2302)),"")</f>
        <v/>
      </c>
      <c r="P2302" t="s">
        <v>213</v>
      </c>
      <c r="Q2302" t="s">
        <v>815</v>
      </c>
      <c r="R2302">
        <v>8194466</v>
      </c>
      <c r="S2302" s="388">
        <f>ROWS(R$5:R2302)</f>
        <v>2298</v>
      </c>
      <c r="T2302" s="388" t="str">
        <f>IF(_xlfn.IFNA(VLOOKUP(P2302,$AG$3:$AH$83,2,FALSE),"")='11.1'!$D$5,TXM!S2302,"")</f>
        <v/>
      </c>
      <c r="U2302" t="str">
        <f>IFERROR(SMALL($T$5:$T$9000,ROWS($T$5:T2302)),"")</f>
        <v/>
      </c>
    </row>
    <row r="2303" spans="1:21" ht="14.4" customHeight="1" x14ac:dyDescent="0.3">
      <c r="A2303" s="371" t="s">
        <v>212</v>
      </c>
      <c r="B2303" t="s">
        <v>100</v>
      </c>
      <c r="C2303" s="372">
        <v>10640883</v>
      </c>
      <c r="D2303" s="388">
        <f>ROWS(C$5:C2303)</f>
        <v>2299</v>
      </c>
      <c r="E2303" s="388" t="str">
        <f>IF(_xlfn.IFNA(VLOOKUP(A2303,$AG$3:$AH$83,2,FALSE),"")='11.1'!$D$5,TXM!D2303,"")</f>
        <v/>
      </c>
      <c r="F2303" t="str">
        <f>IFERROR(SMALL($E$5:$E$9000,ROWS($E$5:E2303)),"")</f>
        <v/>
      </c>
      <c r="I2303" s="371" t="s">
        <v>147</v>
      </c>
      <c r="J2303" t="s">
        <v>94</v>
      </c>
      <c r="K2303" s="372">
        <v>189260</v>
      </c>
      <c r="L2303" s="388">
        <f>ROWS(K$5:K2303)</f>
        <v>2299</v>
      </c>
      <c r="M2303" s="388" t="str">
        <f>IF(_xlfn.IFNA(VLOOKUP(I2303,$AG$3:$AH$83,2,FALSE),"")='11.1'!$D$5,TXM!L2303,"")</f>
        <v/>
      </c>
      <c r="N2303" t="str">
        <f>IFERROR(SMALL($M$5:$M$9000,ROWS($M$5:M2303)),"")</f>
        <v/>
      </c>
      <c r="P2303" t="s">
        <v>213</v>
      </c>
      <c r="Q2303" t="s">
        <v>99</v>
      </c>
      <c r="R2303">
        <v>6928278</v>
      </c>
      <c r="S2303" s="388">
        <f>ROWS(R$5:R2303)</f>
        <v>2299</v>
      </c>
      <c r="T2303" s="388" t="str">
        <f>IF(_xlfn.IFNA(VLOOKUP(P2303,$AG$3:$AH$83,2,FALSE),"")='11.1'!$D$5,TXM!S2303,"")</f>
        <v/>
      </c>
      <c r="U2303" t="str">
        <f>IFERROR(SMALL($T$5:$T$9000,ROWS($T$5:T2303)),"")</f>
        <v/>
      </c>
    </row>
    <row r="2304" spans="1:21" ht="14.4" customHeight="1" x14ac:dyDescent="0.3">
      <c r="A2304" s="371" t="s">
        <v>212</v>
      </c>
      <c r="B2304" t="s">
        <v>867</v>
      </c>
      <c r="C2304" s="372">
        <v>9554381</v>
      </c>
      <c r="D2304" s="388">
        <f>ROWS(C$5:C2304)</f>
        <v>2300</v>
      </c>
      <c r="E2304" s="388" t="str">
        <f>IF(_xlfn.IFNA(VLOOKUP(A2304,$AG$3:$AH$83,2,FALSE),"")='11.1'!$D$5,TXM!D2304,"")</f>
        <v/>
      </c>
      <c r="F2304" t="str">
        <f>IFERROR(SMALL($E$5:$E$9000,ROWS($E$5:E2304)),"")</f>
        <v/>
      </c>
      <c r="I2304" s="371" t="s">
        <v>147</v>
      </c>
      <c r="J2304" t="s">
        <v>859</v>
      </c>
      <c r="K2304" s="372">
        <v>179826</v>
      </c>
      <c r="L2304" s="388">
        <f>ROWS(K$5:K2304)</f>
        <v>2300</v>
      </c>
      <c r="M2304" s="388" t="str">
        <f>IF(_xlfn.IFNA(VLOOKUP(I2304,$AG$3:$AH$83,2,FALSE),"")='11.1'!$D$5,TXM!L2304,"")</f>
        <v/>
      </c>
      <c r="N2304" t="str">
        <f>IFERROR(SMALL($M$5:$M$9000,ROWS($M$5:M2304)),"")</f>
        <v/>
      </c>
      <c r="P2304" t="s">
        <v>213</v>
      </c>
      <c r="Q2304" t="s">
        <v>1006</v>
      </c>
      <c r="R2304">
        <v>6334745</v>
      </c>
      <c r="S2304" s="388">
        <f>ROWS(R$5:R2304)</f>
        <v>2300</v>
      </c>
      <c r="T2304" s="388" t="str">
        <f>IF(_xlfn.IFNA(VLOOKUP(P2304,$AG$3:$AH$83,2,FALSE),"")='11.1'!$D$5,TXM!S2304,"")</f>
        <v/>
      </c>
      <c r="U2304" t="str">
        <f>IFERROR(SMALL($T$5:$T$9000,ROWS($T$5:T2304)),"")</f>
        <v/>
      </c>
    </row>
    <row r="2305" spans="1:21" ht="14.4" customHeight="1" x14ac:dyDescent="0.3">
      <c r="A2305" s="371" t="s">
        <v>212</v>
      </c>
      <c r="B2305" t="s">
        <v>813</v>
      </c>
      <c r="C2305" s="372">
        <v>9333875</v>
      </c>
      <c r="D2305" s="388">
        <f>ROWS(C$5:C2305)</f>
        <v>2301</v>
      </c>
      <c r="E2305" s="388" t="str">
        <f>IF(_xlfn.IFNA(VLOOKUP(A2305,$AG$3:$AH$83,2,FALSE),"")='11.1'!$D$5,TXM!D2305,"")</f>
        <v/>
      </c>
      <c r="F2305" t="str">
        <f>IFERROR(SMALL($E$5:$E$9000,ROWS($E$5:E2305)),"")</f>
        <v/>
      </c>
      <c r="I2305" s="371" t="s">
        <v>147</v>
      </c>
      <c r="J2305" t="s">
        <v>835</v>
      </c>
      <c r="K2305" s="372">
        <v>175423</v>
      </c>
      <c r="L2305" s="388">
        <f>ROWS(K$5:K2305)</f>
        <v>2301</v>
      </c>
      <c r="M2305" s="388" t="str">
        <f>IF(_xlfn.IFNA(VLOOKUP(I2305,$AG$3:$AH$83,2,FALSE),"")='11.1'!$D$5,TXM!L2305,"")</f>
        <v/>
      </c>
      <c r="N2305" t="str">
        <f>IFERROR(SMALL($M$5:$M$9000,ROWS($M$5:M2305)),"")</f>
        <v/>
      </c>
      <c r="P2305" t="s">
        <v>213</v>
      </c>
      <c r="Q2305" t="s">
        <v>91</v>
      </c>
      <c r="R2305">
        <v>6274611</v>
      </c>
      <c r="S2305" s="388">
        <f>ROWS(R$5:R2305)</f>
        <v>2301</v>
      </c>
      <c r="T2305" s="388" t="str">
        <f>IF(_xlfn.IFNA(VLOOKUP(P2305,$AG$3:$AH$83,2,FALSE),"")='11.1'!$D$5,TXM!S2305,"")</f>
        <v/>
      </c>
      <c r="U2305" t="str">
        <f>IFERROR(SMALL($T$5:$T$9000,ROWS($T$5:T2305)),"")</f>
        <v/>
      </c>
    </row>
    <row r="2306" spans="1:21" ht="14.4" customHeight="1" x14ac:dyDescent="0.3">
      <c r="A2306" s="371" t="s">
        <v>212</v>
      </c>
      <c r="B2306" t="s">
        <v>825</v>
      </c>
      <c r="C2306" s="372">
        <v>9034787</v>
      </c>
      <c r="D2306" s="388">
        <f>ROWS(C$5:C2306)</f>
        <v>2302</v>
      </c>
      <c r="E2306" s="388" t="str">
        <f>IF(_xlfn.IFNA(VLOOKUP(A2306,$AG$3:$AH$83,2,FALSE),"")='11.1'!$D$5,TXM!D2306,"")</f>
        <v/>
      </c>
      <c r="F2306" t="str">
        <f>IFERROR(SMALL($E$5:$E$9000,ROWS($E$5:E2306)),"")</f>
        <v/>
      </c>
      <c r="I2306" s="371" t="s">
        <v>147</v>
      </c>
      <c r="J2306" t="s">
        <v>839</v>
      </c>
      <c r="K2306" s="372">
        <v>138369</v>
      </c>
      <c r="L2306" s="388">
        <f>ROWS(K$5:K2306)</f>
        <v>2302</v>
      </c>
      <c r="M2306" s="388" t="str">
        <f>IF(_xlfn.IFNA(VLOOKUP(I2306,$AG$3:$AH$83,2,FALSE),"")='11.1'!$D$5,TXM!L2306,"")</f>
        <v/>
      </c>
      <c r="N2306" t="str">
        <f>IFERROR(SMALL($M$5:$M$9000,ROWS($M$5:M2306)),"")</f>
        <v/>
      </c>
      <c r="P2306" t="s">
        <v>213</v>
      </c>
      <c r="Q2306" t="s">
        <v>105</v>
      </c>
      <c r="R2306">
        <v>5328406</v>
      </c>
      <c r="S2306" s="388">
        <f>ROWS(R$5:R2306)</f>
        <v>2302</v>
      </c>
      <c r="T2306" s="388" t="str">
        <f>IF(_xlfn.IFNA(VLOOKUP(P2306,$AG$3:$AH$83,2,FALSE),"")='11.1'!$D$5,TXM!S2306,"")</f>
        <v/>
      </c>
      <c r="U2306" t="str">
        <f>IFERROR(SMALL($T$5:$T$9000,ROWS($T$5:T2306)),"")</f>
        <v/>
      </c>
    </row>
    <row r="2307" spans="1:21" ht="14.4" customHeight="1" x14ac:dyDescent="0.3">
      <c r="A2307" s="371" t="s">
        <v>212</v>
      </c>
      <c r="B2307" t="s">
        <v>815</v>
      </c>
      <c r="C2307" s="372">
        <v>7747839</v>
      </c>
      <c r="D2307" s="388">
        <f>ROWS(C$5:C2307)</f>
        <v>2303</v>
      </c>
      <c r="E2307" s="388" t="str">
        <f>IF(_xlfn.IFNA(VLOOKUP(A2307,$AG$3:$AH$83,2,FALSE),"")='11.1'!$D$5,TXM!D2307,"")</f>
        <v/>
      </c>
      <c r="F2307" t="str">
        <f>IFERROR(SMALL($E$5:$E$9000,ROWS($E$5:E2307)),"")</f>
        <v/>
      </c>
      <c r="I2307" s="371" t="s">
        <v>147</v>
      </c>
      <c r="J2307" t="s">
        <v>845</v>
      </c>
      <c r="K2307" s="372">
        <v>84447</v>
      </c>
      <c r="L2307" s="388">
        <f>ROWS(K$5:K2307)</f>
        <v>2303</v>
      </c>
      <c r="M2307" s="388" t="str">
        <f>IF(_xlfn.IFNA(VLOOKUP(I2307,$AG$3:$AH$83,2,FALSE),"")='11.1'!$D$5,TXM!L2307,"")</f>
        <v/>
      </c>
      <c r="N2307" t="str">
        <f>IFERROR(SMALL($M$5:$M$9000,ROWS($M$5:M2307)),"")</f>
        <v/>
      </c>
      <c r="P2307" t="s">
        <v>213</v>
      </c>
      <c r="Q2307" t="s">
        <v>1332</v>
      </c>
      <c r="R2307">
        <v>4848167</v>
      </c>
      <c r="S2307" s="388">
        <f>ROWS(R$5:R2307)</f>
        <v>2303</v>
      </c>
      <c r="T2307" s="388" t="str">
        <f>IF(_xlfn.IFNA(VLOOKUP(P2307,$AG$3:$AH$83,2,FALSE),"")='11.1'!$D$5,TXM!S2307,"")</f>
        <v/>
      </c>
      <c r="U2307" t="str">
        <f>IFERROR(SMALL($T$5:$T$9000,ROWS($T$5:T2307)),"")</f>
        <v/>
      </c>
    </row>
    <row r="2308" spans="1:21" ht="14.4" customHeight="1" x14ac:dyDescent="0.3">
      <c r="A2308" s="371" t="s">
        <v>212</v>
      </c>
      <c r="B2308" t="s">
        <v>98</v>
      </c>
      <c r="C2308" s="372">
        <v>6672095</v>
      </c>
      <c r="D2308" s="388">
        <f>ROWS(C$5:C2308)</f>
        <v>2304</v>
      </c>
      <c r="E2308" s="388" t="str">
        <f>IF(_xlfn.IFNA(VLOOKUP(A2308,$AG$3:$AH$83,2,FALSE),"")='11.1'!$D$5,TXM!D2308,"")</f>
        <v/>
      </c>
      <c r="F2308" t="str">
        <f>IFERROR(SMALL($E$5:$E$9000,ROWS($E$5:E2308)),"")</f>
        <v/>
      </c>
      <c r="I2308" s="371" t="s">
        <v>147</v>
      </c>
      <c r="J2308" t="s">
        <v>99</v>
      </c>
      <c r="K2308" s="372">
        <v>65096</v>
      </c>
      <c r="L2308" s="388">
        <f>ROWS(K$5:K2308)</f>
        <v>2304</v>
      </c>
      <c r="M2308" s="388" t="str">
        <f>IF(_xlfn.IFNA(VLOOKUP(I2308,$AG$3:$AH$83,2,FALSE),"")='11.1'!$D$5,TXM!L2308,"")</f>
        <v/>
      </c>
      <c r="N2308" t="str">
        <f>IFERROR(SMALL($M$5:$M$9000,ROWS($M$5:M2308)),"")</f>
        <v/>
      </c>
      <c r="P2308" t="s">
        <v>213</v>
      </c>
      <c r="Q2308" t="s">
        <v>1001</v>
      </c>
      <c r="R2308">
        <v>4722702</v>
      </c>
      <c r="S2308" s="388">
        <f>ROWS(R$5:R2308)</f>
        <v>2304</v>
      </c>
      <c r="T2308" s="388" t="str">
        <f>IF(_xlfn.IFNA(VLOOKUP(P2308,$AG$3:$AH$83,2,FALSE),"")='11.1'!$D$5,TXM!S2308,"")</f>
        <v/>
      </c>
      <c r="U2308" t="str">
        <f>IFERROR(SMALL($T$5:$T$9000,ROWS($T$5:T2308)),"")</f>
        <v/>
      </c>
    </row>
    <row r="2309" spans="1:21" ht="14.4" customHeight="1" x14ac:dyDescent="0.3">
      <c r="A2309" s="371" t="s">
        <v>212</v>
      </c>
      <c r="B2309" t="s">
        <v>861</v>
      </c>
      <c r="C2309" s="372">
        <v>6163285</v>
      </c>
      <c r="D2309" s="388">
        <f>ROWS(C$5:C2309)</f>
        <v>2305</v>
      </c>
      <c r="E2309" s="388" t="str">
        <f>IF(_xlfn.IFNA(VLOOKUP(A2309,$AG$3:$AH$83,2,FALSE),"")='11.1'!$D$5,TXM!D2309,"")</f>
        <v/>
      </c>
      <c r="F2309" t="str">
        <f>IFERROR(SMALL($E$5:$E$9000,ROWS($E$5:E2309)),"")</f>
        <v/>
      </c>
      <c r="I2309" s="371" t="s">
        <v>147</v>
      </c>
      <c r="J2309" t="s">
        <v>817</v>
      </c>
      <c r="K2309" s="372">
        <v>50008</v>
      </c>
      <c r="L2309" s="388">
        <f>ROWS(K$5:K2309)</f>
        <v>2305</v>
      </c>
      <c r="M2309" s="388" t="str">
        <f>IF(_xlfn.IFNA(VLOOKUP(I2309,$AG$3:$AH$83,2,FALSE),"")='11.1'!$D$5,TXM!L2309,"")</f>
        <v/>
      </c>
      <c r="N2309" t="str">
        <f>IFERROR(SMALL($M$5:$M$9000,ROWS($M$5:M2309)),"")</f>
        <v/>
      </c>
      <c r="P2309" t="s">
        <v>213</v>
      </c>
      <c r="Q2309" t="s">
        <v>108</v>
      </c>
      <c r="R2309">
        <v>4212362</v>
      </c>
      <c r="S2309" s="388">
        <f>ROWS(R$5:R2309)</f>
        <v>2305</v>
      </c>
      <c r="T2309" s="388" t="str">
        <f>IF(_xlfn.IFNA(VLOOKUP(P2309,$AG$3:$AH$83,2,FALSE),"")='11.1'!$D$5,TXM!S2309,"")</f>
        <v/>
      </c>
      <c r="U2309" t="str">
        <f>IFERROR(SMALL($T$5:$T$9000,ROWS($T$5:T2309)),"")</f>
        <v/>
      </c>
    </row>
    <row r="2310" spans="1:21" ht="14.4" customHeight="1" x14ac:dyDescent="0.3">
      <c r="A2310" s="371" t="s">
        <v>212</v>
      </c>
      <c r="B2310" t="s">
        <v>99</v>
      </c>
      <c r="C2310" s="372">
        <v>4098348</v>
      </c>
      <c r="D2310" s="388">
        <f>ROWS(C$5:C2310)</f>
        <v>2306</v>
      </c>
      <c r="E2310" s="388" t="str">
        <f>IF(_xlfn.IFNA(VLOOKUP(A2310,$AG$3:$AH$83,2,FALSE),"")='11.1'!$D$5,TXM!D2310,"")</f>
        <v/>
      </c>
      <c r="F2310" t="str">
        <f>IFERROR(SMALL($E$5:$E$9000,ROWS($E$5:E2310)),"")</f>
        <v/>
      </c>
      <c r="I2310" s="371" t="s">
        <v>147</v>
      </c>
      <c r="J2310" t="s">
        <v>873</v>
      </c>
      <c r="K2310" s="372">
        <v>49844</v>
      </c>
      <c r="L2310" s="388">
        <f>ROWS(K$5:K2310)</f>
        <v>2306</v>
      </c>
      <c r="M2310" s="388" t="str">
        <f>IF(_xlfn.IFNA(VLOOKUP(I2310,$AG$3:$AH$83,2,FALSE),"")='11.1'!$D$5,TXM!L2310,"")</f>
        <v/>
      </c>
      <c r="N2310" t="str">
        <f>IFERROR(SMALL($M$5:$M$9000,ROWS($M$5:M2310)),"")</f>
        <v/>
      </c>
      <c r="P2310" t="s">
        <v>213</v>
      </c>
      <c r="Q2310" t="s">
        <v>1240</v>
      </c>
      <c r="R2310">
        <v>4079146</v>
      </c>
      <c r="S2310" s="388">
        <f>ROWS(R$5:R2310)</f>
        <v>2306</v>
      </c>
      <c r="T2310" s="388" t="str">
        <f>IF(_xlfn.IFNA(VLOOKUP(P2310,$AG$3:$AH$83,2,FALSE),"")='11.1'!$D$5,TXM!S2310,"")</f>
        <v/>
      </c>
      <c r="U2310" t="str">
        <f>IFERROR(SMALL($T$5:$T$9000,ROWS($T$5:T2310)),"")</f>
        <v/>
      </c>
    </row>
    <row r="2311" spans="1:21" ht="14.4" customHeight="1" x14ac:dyDescent="0.3">
      <c r="A2311" s="371" t="s">
        <v>212</v>
      </c>
      <c r="B2311" t="s">
        <v>1265</v>
      </c>
      <c r="C2311" s="372">
        <v>3890160</v>
      </c>
      <c r="D2311" s="388">
        <f>ROWS(C$5:C2311)</f>
        <v>2307</v>
      </c>
      <c r="E2311" s="388" t="str">
        <f>IF(_xlfn.IFNA(VLOOKUP(A2311,$AG$3:$AH$83,2,FALSE),"")='11.1'!$D$5,TXM!D2311,"")</f>
        <v/>
      </c>
      <c r="F2311" t="str">
        <f>IFERROR(SMALL($E$5:$E$9000,ROWS($E$5:E2311)),"")</f>
        <v/>
      </c>
      <c r="I2311" s="371" t="s">
        <v>147</v>
      </c>
      <c r="J2311" t="s">
        <v>815</v>
      </c>
      <c r="K2311" s="372">
        <v>39670</v>
      </c>
      <c r="L2311" s="388">
        <f>ROWS(K$5:K2311)</f>
        <v>2307</v>
      </c>
      <c r="M2311" s="388" t="str">
        <f>IF(_xlfn.IFNA(VLOOKUP(I2311,$AG$3:$AH$83,2,FALSE),"")='11.1'!$D$5,TXM!L2311,"")</f>
        <v/>
      </c>
      <c r="N2311" t="str">
        <f>IFERROR(SMALL($M$5:$M$9000,ROWS($M$5:M2311)),"")</f>
        <v/>
      </c>
      <c r="P2311" t="s">
        <v>213</v>
      </c>
      <c r="Q2311" t="s">
        <v>1275</v>
      </c>
      <c r="R2311">
        <v>3979487</v>
      </c>
      <c r="S2311" s="388">
        <f>ROWS(R$5:R2311)</f>
        <v>2307</v>
      </c>
      <c r="T2311" s="388" t="str">
        <f>IF(_xlfn.IFNA(VLOOKUP(P2311,$AG$3:$AH$83,2,FALSE),"")='11.1'!$D$5,TXM!S2311,"")</f>
        <v/>
      </c>
      <c r="U2311" t="str">
        <f>IFERROR(SMALL($T$5:$T$9000,ROWS($T$5:T2311)),"")</f>
        <v/>
      </c>
    </row>
    <row r="2312" spans="1:21" ht="14.4" customHeight="1" x14ac:dyDescent="0.3">
      <c r="A2312" s="371" t="s">
        <v>212</v>
      </c>
      <c r="B2312" t="s">
        <v>1318</v>
      </c>
      <c r="C2312" s="372">
        <v>3274007</v>
      </c>
      <c r="D2312" s="388">
        <f>ROWS(C$5:C2312)</f>
        <v>2308</v>
      </c>
      <c r="E2312" s="388" t="str">
        <f>IF(_xlfn.IFNA(VLOOKUP(A2312,$AG$3:$AH$83,2,FALSE),"")='11.1'!$D$5,TXM!D2312,"")</f>
        <v/>
      </c>
      <c r="F2312" t="str">
        <f>IFERROR(SMALL($E$5:$E$9000,ROWS($E$5:E2312)),"")</f>
        <v/>
      </c>
      <c r="I2312" s="371" t="s">
        <v>147</v>
      </c>
      <c r="J2312" t="s">
        <v>819</v>
      </c>
      <c r="K2312" s="372">
        <v>35525</v>
      </c>
      <c r="L2312" s="388">
        <f>ROWS(K$5:K2312)</f>
        <v>2308</v>
      </c>
      <c r="M2312" s="388" t="str">
        <f>IF(_xlfn.IFNA(VLOOKUP(I2312,$AG$3:$AH$83,2,FALSE),"")='11.1'!$D$5,TXM!L2312,"")</f>
        <v/>
      </c>
      <c r="N2312" t="str">
        <f>IFERROR(SMALL($M$5:$M$9000,ROWS($M$5:M2312)),"")</f>
        <v/>
      </c>
      <c r="P2312" t="s">
        <v>213</v>
      </c>
      <c r="Q2312" t="s">
        <v>1434</v>
      </c>
      <c r="R2312">
        <v>3899419</v>
      </c>
      <c r="S2312" s="388">
        <f>ROWS(R$5:R2312)</f>
        <v>2308</v>
      </c>
      <c r="T2312" s="388" t="str">
        <f>IF(_xlfn.IFNA(VLOOKUP(P2312,$AG$3:$AH$83,2,FALSE),"")='11.1'!$D$5,TXM!S2312,"")</f>
        <v/>
      </c>
      <c r="U2312" t="str">
        <f>IFERROR(SMALL($T$5:$T$9000,ROWS($T$5:T2312)),"")</f>
        <v/>
      </c>
    </row>
    <row r="2313" spans="1:21" ht="14.4" customHeight="1" x14ac:dyDescent="0.3">
      <c r="A2313" s="371" t="s">
        <v>212</v>
      </c>
      <c r="B2313" t="s">
        <v>811</v>
      </c>
      <c r="C2313" s="372">
        <v>2471213</v>
      </c>
      <c r="D2313" s="388">
        <f>ROWS(C$5:C2313)</f>
        <v>2309</v>
      </c>
      <c r="E2313" s="388" t="str">
        <f>IF(_xlfn.IFNA(VLOOKUP(A2313,$AG$3:$AH$83,2,FALSE),"")='11.1'!$D$5,TXM!D2313,"")</f>
        <v/>
      </c>
      <c r="F2313" t="str">
        <f>IFERROR(SMALL($E$5:$E$9000,ROWS($E$5:E2313)),"")</f>
        <v/>
      </c>
      <c r="I2313" s="371" t="s">
        <v>147</v>
      </c>
      <c r="J2313" t="s">
        <v>173</v>
      </c>
      <c r="K2313" s="372">
        <v>34118</v>
      </c>
      <c r="L2313" s="388">
        <f>ROWS(K$5:K2313)</f>
        <v>2309</v>
      </c>
      <c r="M2313" s="388" t="str">
        <f>IF(_xlfn.IFNA(VLOOKUP(I2313,$AG$3:$AH$83,2,FALSE),"")='11.1'!$D$5,TXM!L2313,"")</f>
        <v/>
      </c>
      <c r="N2313" t="str">
        <f>IFERROR(SMALL($M$5:$M$9000,ROWS($M$5:M2313)),"")</f>
        <v/>
      </c>
      <c r="P2313" t="s">
        <v>213</v>
      </c>
      <c r="Q2313" t="s">
        <v>1005</v>
      </c>
      <c r="R2313">
        <v>3852011</v>
      </c>
      <c r="S2313" s="388">
        <f>ROWS(R$5:R2313)</f>
        <v>2309</v>
      </c>
      <c r="T2313" s="388" t="str">
        <f>IF(_xlfn.IFNA(VLOOKUP(P2313,$AG$3:$AH$83,2,FALSE),"")='11.1'!$D$5,TXM!S2313,"")</f>
        <v/>
      </c>
      <c r="U2313" t="str">
        <f>IFERROR(SMALL($T$5:$T$9000,ROWS($T$5:T2313)),"")</f>
        <v/>
      </c>
    </row>
    <row r="2314" spans="1:21" ht="14.4" customHeight="1" x14ac:dyDescent="0.3">
      <c r="A2314" s="371" t="s">
        <v>212</v>
      </c>
      <c r="B2314" t="s">
        <v>855</v>
      </c>
      <c r="C2314" s="372">
        <v>2077664</v>
      </c>
      <c r="D2314" s="388">
        <f>ROWS(C$5:C2314)</f>
        <v>2310</v>
      </c>
      <c r="E2314" s="388" t="str">
        <f>IF(_xlfn.IFNA(VLOOKUP(A2314,$AG$3:$AH$83,2,FALSE),"")='11.1'!$D$5,TXM!D2314,"")</f>
        <v/>
      </c>
      <c r="F2314" t="str">
        <f>IFERROR(SMALL($E$5:$E$9000,ROWS($E$5:E2314)),"")</f>
        <v/>
      </c>
      <c r="I2314" s="371" t="s">
        <v>147</v>
      </c>
      <c r="J2314" t="s">
        <v>785</v>
      </c>
      <c r="K2314" s="372">
        <v>29307</v>
      </c>
      <c r="L2314" s="388">
        <f>ROWS(K$5:K2314)</f>
        <v>2310</v>
      </c>
      <c r="M2314" s="388" t="str">
        <f>IF(_xlfn.IFNA(VLOOKUP(I2314,$AG$3:$AH$83,2,FALSE),"")='11.1'!$D$5,TXM!L2314,"")</f>
        <v/>
      </c>
      <c r="N2314" t="str">
        <f>IFERROR(SMALL($M$5:$M$9000,ROWS($M$5:M2314)),"")</f>
        <v/>
      </c>
      <c r="P2314" t="s">
        <v>213</v>
      </c>
      <c r="Q2314" t="s">
        <v>829</v>
      </c>
      <c r="R2314">
        <v>3692333</v>
      </c>
      <c r="S2314" s="388">
        <f>ROWS(R$5:R2314)</f>
        <v>2310</v>
      </c>
      <c r="T2314" s="388" t="str">
        <f>IF(_xlfn.IFNA(VLOOKUP(P2314,$AG$3:$AH$83,2,FALSE),"")='11.1'!$D$5,TXM!S2314,"")</f>
        <v/>
      </c>
      <c r="U2314" t="str">
        <f>IFERROR(SMALL($T$5:$T$9000,ROWS($T$5:T2314)),"")</f>
        <v/>
      </c>
    </row>
    <row r="2315" spans="1:21" ht="14.4" customHeight="1" x14ac:dyDescent="0.3">
      <c r="A2315" s="371" t="s">
        <v>212</v>
      </c>
      <c r="B2315" t="s">
        <v>829</v>
      </c>
      <c r="C2315" s="372">
        <v>1761697</v>
      </c>
      <c r="D2315" s="388">
        <f>ROWS(C$5:C2315)</f>
        <v>2311</v>
      </c>
      <c r="E2315" s="388" t="str">
        <f>IF(_xlfn.IFNA(VLOOKUP(A2315,$AG$3:$AH$83,2,FALSE),"")='11.1'!$D$5,TXM!D2315,"")</f>
        <v/>
      </c>
      <c r="F2315" t="str">
        <f>IFERROR(SMALL($E$5:$E$9000,ROWS($E$5:E2315)),"")</f>
        <v/>
      </c>
      <c r="I2315" s="371" t="s">
        <v>147</v>
      </c>
      <c r="J2315" t="s">
        <v>801</v>
      </c>
      <c r="K2315" s="372">
        <v>22531</v>
      </c>
      <c r="L2315" s="388">
        <f>ROWS(K$5:K2315)</f>
        <v>2311</v>
      </c>
      <c r="M2315" s="388" t="str">
        <f>IF(_xlfn.IFNA(VLOOKUP(I2315,$AG$3:$AH$83,2,FALSE),"")='11.1'!$D$5,TXM!L2315,"")</f>
        <v/>
      </c>
      <c r="N2315" t="str">
        <f>IFERROR(SMALL($M$5:$M$9000,ROWS($M$5:M2315)),"")</f>
        <v/>
      </c>
      <c r="P2315" t="s">
        <v>213</v>
      </c>
      <c r="Q2315" t="s">
        <v>106</v>
      </c>
      <c r="R2315">
        <v>3629235</v>
      </c>
      <c r="S2315" s="388">
        <f>ROWS(R$5:R2315)</f>
        <v>2311</v>
      </c>
      <c r="T2315" s="388" t="str">
        <f>IF(_xlfn.IFNA(VLOOKUP(P2315,$AG$3:$AH$83,2,FALSE),"")='11.1'!$D$5,TXM!S2315,"")</f>
        <v/>
      </c>
      <c r="U2315" t="str">
        <f>IFERROR(SMALL($T$5:$T$9000,ROWS($T$5:T2315)),"")</f>
        <v/>
      </c>
    </row>
    <row r="2316" spans="1:21" ht="14.4" customHeight="1" x14ac:dyDescent="0.3">
      <c r="A2316" s="371" t="s">
        <v>212</v>
      </c>
      <c r="B2316" t="s">
        <v>1006</v>
      </c>
      <c r="C2316" s="372">
        <v>1443053</v>
      </c>
      <c r="D2316" s="388">
        <f>ROWS(C$5:C2316)</f>
        <v>2312</v>
      </c>
      <c r="E2316" s="388" t="str">
        <f>IF(_xlfn.IFNA(VLOOKUP(A2316,$AG$3:$AH$83,2,FALSE),"")='11.1'!$D$5,TXM!D2316,"")</f>
        <v/>
      </c>
      <c r="F2316" t="str">
        <f>IFERROR(SMALL($E$5:$E$9000,ROWS($E$5:E2316)),"")</f>
        <v/>
      </c>
      <c r="I2316" s="371" t="s">
        <v>147</v>
      </c>
      <c r="J2316" t="s">
        <v>813</v>
      </c>
      <c r="K2316" s="372">
        <v>21324</v>
      </c>
      <c r="L2316" s="388">
        <f>ROWS(K$5:K2316)</f>
        <v>2312</v>
      </c>
      <c r="M2316" s="388" t="str">
        <f>IF(_xlfn.IFNA(VLOOKUP(I2316,$AG$3:$AH$83,2,FALSE),"")='11.1'!$D$5,TXM!L2316,"")</f>
        <v/>
      </c>
      <c r="N2316" t="str">
        <f>IFERROR(SMALL($M$5:$M$9000,ROWS($M$5:M2316)),"")</f>
        <v/>
      </c>
      <c r="P2316" t="s">
        <v>213</v>
      </c>
      <c r="Q2316" t="s">
        <v>821</v>
      </c>
      <c r="R2316">
        <v>3221211</v>
      </c>
      <c r="S2316" s="388">
        <f>ROWS(R$5:R2316)</f>
        <v>2312</v>
      </c>
      <c r="T2316" s="388" t="str">
        <f>IF(_xlfn.IFNA(VLOOKUP(P2316,$AG$3:$AH$83,2,FALSE),"")='11.1'!$D$5,TXM!S2316,"")</f>
        <v/>
      </c>
      <c r="U2316" t="str">
        <f>IFERROR(SMALL($T$5:$T$9000,ROWS($T$5:T2316)),"")</f>
        <v/>
      </c>
    </row>
    <row r="2317" spans="1:21" ht="14.4" customHeight="1" x14ac:dyDescent="0.3">
      <c r="A2317" s="371" t="s">
        <v>212</v>
      </c>
      <c r="B2317" t="s">
        <v>827</v>
      </c>
      <c r="C2317" s="372">
        <v>850247</v>
      </c>
      <c r="D2317" s="388">
        <f>ROWS(C$5:C2317)</f>
        <v>2313</v>
      </c>
      <c r="E2317" s="388" t="str">
        <f>IF(_xlfn.IFNA(VLOOKUP(A2317,$AG$3:$AH$83,2,FALSE),"")='11.1'!$D$5,TXM!D2317,"")</f>
        <v/>
      </c>
      <c r="F2317" t="str">
        <f>IFERROR(SMALL($E$5:$E$9000,ROWS($E$5:E2317)),"")</f>
        <v/>
      </c>
      <c r="I2317" s="371" t="s">
        <v>147</v>
      </c>
      <c r="J2317" t="s">
        <v>1002</v>
      </c>
      <c r="K2317" s="372">
        <v>17752</v>
      </c>
      <c r="L2317" s="388">
        <f>ROWS(K$5:K2317)</f>
        <v>2313</v>
      </c>
      <c r="M2317" s="388" t="str">
        <f>IF(_xlfn.IFNA(VLOOKUP(I2317,$AG$3:$AH$83,2,FALSE),"")='11.1'!$D$5,TXM!L2317,"")</f>
        <v/>
      </c>
      <c r="N2317" t="str">
        <f>IFERROR(SMALL($M$5:$M$9000,ROWS($M$5:M2317)),"")</f>
        <v/>
      </c>
      <c r="P2317" t="s">
        <v>213</v>
      </c>
      <c r="Q2317" t="s">
        <v>1318</v>
      </c>
      <c r="R2317">
        <v>2929910</v>
      </c>
      <c r="S2317" s="388">
        <f>ROWS(R$5:R2317)</f>
        <v>2313</v>
      </c>
      <c r="T2317" s="388" t="str">
        <f>IF(_xlfn.IFNA(VLOOKUP(P2317,$AG$3:$AH$83,2,FALSE),"")='11.1'!$D$5,TXM!S2317,"")</f>
        <v/>
      </c>
      <c r="U2317" t="str">
        <f>IFERROR(SMALL($T$5:$T$9000,ROWS($T$5:T2317)),"")</f>
        <v/>
      </c>
    </row>
    <row r="2318" spans="1:21" ht="14.4" customHeight="1" x14ac:dyDescent="0.3">
      <c r="A2318" s="371" t="s">
        <v>212</v>
      </c>
      <c r="B2318" t="s">
        <v>817</v>
      </c>
      <c r="C2318" s="372">
        <v>610238</v>
      </c>
      <c r="D2318" s="388">
        <f>ROWS(C$5:C2318)</f>
        <v>2314</v>
      </c>
      <c r="E2318" s="388" t="str">
        <f>IF(_xlfn.IFNA(VLOOKUP(A2318,$AG$3:$AH$83,2,FALSE),"")='11.1'!$D$5,TXM!D2318,"")</f>
        <v/>
      </c>
      <c r="F2318" t="str">
        <f>IFERROR(SMALL($E$5:$E$9000,ROWS($E$5:E2318)),"")</f>
        <v/>
      </c>
      <c r="I2318" s="371" t="s">
        <v>147</v>
      </c>
      <c r="J2318" t="s">
        <v>849</v>
      </c>
      <c r="K2318" s="372">
        <v>16734</v>
      </c>
      <c r="L2318" s="388">
        <f>ROWS(K$5:K2318)</f>
        <v>2314</v>
      </c>
      <c r="M2318" s="388" t="str">
        <f>IF(_xlfn.IFNA(VLOOKUP(I2318,$AG$3:$AH$83,2,FALSE),"")='11.1'!$D$5,TXM!L2318,"")</f>
        <v/>
      </c>
      <c r="N2318" t="str">
        <f>IFERROR(SMALL($M$5:$M$9000,ROWS($M$5:M2318)),"")</f>
        <v/>
      </c>
      <c r="P2318" t="s">
        <v>213</v>
      </c>
      <c r="Q2318" t="s">
        <v>107</v>
      </c>
      <c r="R2318">
        <v>2897607</v>
      </c>
      <c r="S2318" s="388">
        <f>ROWS(R$5:R2318)</f>
        <v>2314</v>
      </c>
      <c r="T2318" s="388" t="str">
        <f>IF(_xlfn.IFNA(VLOOKUP(P2318,$AG$3:$AH$83,2,FALSE),"")='11.1'!$D$5,TXM!S2318,"")</f>
        <v/>
      </c>
      <c r="U2318" t="str">
        <f>IFERROR(SMALL($T$5:$T$9000,ROWS($T$5:T2318)),"")</f>
        <v/>
      </c>
    </row>
    <row r="2319" spans="1:21" ht="14.4" customHeight="1" x14ac:dyDescent="0.3">
      <c r="A2319" s="371" t="s">
        <v>212</v>
      </c>
      <c r="B2319" t="s">
        <v>847</v>
      </c>
      <c r="C2319" s="372">
        <v>499059</v>
      </c>
      <c r="D2319" s="388">
        <f>ROWS(C$5:C2319)</f>
        <v>2315</v>
      </c>
      <c r="E2319" s="388" t="str">
        <f>IF(_xlfn.IFNA(VLOOKUP(A2319,$AG$3:$AH$83,2,FALSE),"")='11.1'!$D$5,TXM!D2319,"")</f>
        <v/>
      </c>
      <c r="F2319" t="str">
        <f>IFERROR(SMALL($E$5:$E$9000,ROWS($E$5:E2319)),"")</f>
        <v/>
      </c>
      <c r="I2319" s="371" t="s">
        <v>147</v>
      </c>
      <c r="J2319" t="s">
        <v>807</v>
      </c>
      <c r="K2319" s="372">
        <v>11503</v>
      </c>
      <c r="L2319" s="388">
        <f>ROWS(K$5:K2319)</f>
        <v>2315</v>
      </c>
      <c r="M2319" s="388" t="str">
        <f>IF(_xlfn.IFNA(VLOOKUP(I2319,$AG$3:$AH$83,2,FALSE),"")='11.1'!$D$5,TXM!L2319,"")</f>
        <v/>
      </c>
      <c r="N2319" t="str">
        <f>IFERROR(SMALL($M$5:$M$9000,ROWS($M$5:M2319)),"")</f>
        <v/>
      </c>
      <c r="P2319" t="s">
        <v>213</v>
      </c>
      <c r="Q2319" t="s">
        <v>1441</v>
      </c>
      <c r="R2319">
        <v>2747367</v>
      </c>
      <c r="S2319" s="388">
        <f>ROWS(R$5:R2319)</f>
        <v>2315</v>
      </c>
      <c r="T2319" s="388" t="str">
        <f>IF(_xlfn.IFNA(VLOOKUP(P2319,$AG$3:$AH$83,2,FALSE),"")='11.1'!$D$5,TXM!S2319,"")</f>
        <v/>
      </c>
      <c r="U2319" t="str">
        <f>IFERROR(SMALL($T$5:$T$9000,ROWS($T$5:T2319)),"")</f>
        <v/>
      </c>
    </row>
    <row r="2320" spans="1:21" ht="14.4" customHeight="1" x14ac:dyDescent="0.3">
      <c r="A2320" s="371" t="s">
        <v>212</v>
      </c>
      <c r="B2320" t="s">
        <v>821</v>
      </c>
      <c r="C2320" s="372">
        <v>490213</v>
      </c>
      <c r="D2320" s="388">
        <f>ROWS(C$5:C2320)</f>
        <v>2316</v>
      </c>
      <c r="E2320" s="388" t="str">
        <f>IF(_xlfn.IFNA(VLOOKUP(A2320,$AG$3:$AH$83,2,FALSE),"")='11.1'!$D$5,TXM!D2320,"")</f>
        <v/>
      </c>
      <c r="F2320" t="str">
        <f>IFERROR(SMALL($E$5:$E$9000,ROWS($E$5:E2320)),"")</f>
        <v/>
      </c>
      <c r="I2320" s="371" t="s">
        <v>147</v>
      </c>
      <c r="J2320" t="s">
        <v>1365</v>
      </c>
      <c r="K2320" s="372">
        <v>8174</v>
      </c>
      <c r="L2320" s="388">
        <f>ROWS(K$5:K2320)</f>
        <v>2316</v>
      </c>
      <c r="M2320" s="388" t="str">
        <f>IF(_xlfn.IFNA(VLOOKUP(I2320,$AG$3:$AH$83,2,FALSE),"")='11.1'!$D$5,TXM!L2320,"")</f>
        <v/>
      </c>
      <c r="N2320" t="str">
        <f>IFERROR(SMALL($M$5:$M$9000,ROWS($M$5:M2320)),"")</f>
        <v/>
      </c>
      <c r="P2320" t="s">
        <v>213</v>
      </c>
      <c r="Q2320" t="s">
        <v>793</v>
      </c>
      <c r="R2320">
        <v>2742298</v>
      </c>
      <c r="S2320" s="388">
        <f>ROWS(R$5:R2320)</f>
        <v>2316</v>
      </c>
      <c r="T2320" s="388" t="str">
        <f>IF(_xlfn.IFNA(VLOOKUP(P2320,$AG$3:$AH$83,2,FALSE),"")='11.1'!$D$5,TXM!S2320,"")</f>
        <v/>
      </c>
      <c r="U2320" t="str">
        <f>IFERROR(SMALL($T$5:$T$9000,ROWS($T$5:T2320)),"")</f>
        <v/>
      </c>
    </row>
    <row r="2321" spans="1:21" ht="14.4" customHeight="1" x14ac:dyDescent="0.3">
      <c r="A2321" s="371" t="s">
        <v>212</v>
      </c>
      <c r="B2321" t="s">
        <v>93</v>
      </c>
      <c r="C2321" s="372">
        <v>480621</v>
      </c>
      <c r="D2321" s="388">
        <f>ROWS(C$5:C2321)</f>
        <v>2317</v>
      </c>
      <c r="E2321" s="388" t="str">
        <f>IF(_xlfn.IFNA(VLOOKUP(A2321,$AG$3:$AH$83,2,FALSE),"")='11.1'!$D$5,TXM!D2321,"")</f>
        <v/>
      </c>
      <c r="F2321" t="str">
        <f>IFERROR(SMALL($E$5:$E$9000,ROWS($E$5:E2321)),"")</f>
        <v/>
      </c>
      <c r="I2321" s="371" t="s">
        <v>147</v>
      </c>
      <c r="J2321" t="s">
        <v>1494</v>
      </c>
      <c r="K2321" s="372">
        <v>6784</v>
      </c>
      <c r="L2321" s="388">
        <f>ROWS(K$5:K2321)</f>
        <v>2317</v>
      </c>
      <c r="M2321" s="388" t="str">
        <f>IF(_xlfn.IFNA(VLOOKUP(I2321,$AG$3:$AH$83,2,FALSE),"")='11.1'!$D$5,TXM!L2321,"")</f>
        <v/>
      </c>
      <c r="N2321" t="str">
        <f>IFERROR(SMALL($M$5:$M$9000,ROWS($M$5:M2321)),"")</f>
        <v/>
      </c>
      <c r="P2321" t="s">
        <v>213</v>
      </c>
      <c r="Q2321" t="s">
        <v>787</v>
      </c>
      <c r="R2321">
        <v>2471780</v>
      </c>
      <c r="S2321" s="388">
        <f>ROWS(R$5:R2321)</f>
        <v>2317</v>
      </c>
      <c r="T2321" s="388" t="str">
        <f>IF(_xlfn.IFNA(VLOOKUP(P2321,$AG$3:$AH$83,2,FALSE),"")='11.1'!$D$5,TXM!S2321,"")</f>
        <v/>
      </c>
      <c r="U2321" t="str">
        <f>IFERROR(SMALL($T$5:$T$9000,ROWS($T$5:T2321)),"")</f>
        <v/>
      </c>
    </row>
    <row r="2322" spans="1:21" ht="14.4" customHeight="1" x14ac:dyDescent="0.3">
      <c r="A2322" s="371" t="s">
        <v>212</v>
      </c>
      <c r="B2322" t="s">
        <v>831</v>
      </c>
      <c r="C2322" s="372">
        <v>429331</v>
      </c>
      <c r="D2322" s="388">
        <f>ROWS(C$5:C2322)</f>
        <v>2318</v>
      </c>
      <c r="E2322" s="388" t="str">
        <f>IF(_xlfn.IFNA(VLOOKUP(A2322,$AG$3:$AH$83,2,FALSE),"")='11.1'!$D$5,TXM!D2322,"")</f>
        <v/>
      </c>
      <c r="F2322" t="str">
        <f>IFERROR(SMALL($E$5:$E$9000,ROWS($E$5:E2322)),"")</f>
        <v/>
      </c>
      <c r="I2322" s="371" t="s">
        <v>147</v>
      </c>
      <c r="J2322" t="s">
        <v>779</v>
      </c>
      <c r="K2322" s="372">
        <v>6712</v>
      </c>
      <c r="L2322" s="388">
        <f>ROWS(K$5:K2322)</f>
        <v>2318</v>
      </c>
      <c r="M2322" s="388" t="str">
        <f>IF(_xlfn.IFNA(VLOOKUP(I2322,$AG$3:$AH$83,2,FALSE),"")='11.1'!$D$5,TXM!L2322,"")</f>
        <v/>
      </c>
      <c r="N2322" t="str">
        <f>IFERROR(SMALL($M$5:$M$9000,ROWS($M$5:M2322)),"")</f>
        <v/>
      </c>
      <c r="P2322" t="s">
        <v>213</v>
      </c>
      <c r="Q2322" t="s">
        <v>837</v>
      </c>
      <c r="R2322">
        <v>2449112</v>
      </c>
      <c r="S2322" s="388">
        <f>ROWS(R$5:R2322)</f>
        <v>2318</v>
      </c>
      <c r="T2322" s="388" t="str">
        <f>IF(_xlfn.IFNA(VLOOKUP(P2322,$AG$3:$AH$83,2,FALSE),"")='11.1'!$D$5,TXM!S2322,"")</f>
        <v/>
      </c>
      <c r="U2322" t="str">
        <f>IFERROR(SMALL($T$5:$T$9000,ROWS($T$5:T2322)),"")</f>
        <v/>
      </c>
    </row>
    <row r="2323" spans="1:21" ht="14.4" customHeight="1" x14ac:dyDescent="0.3">
      <c r="A2323" s="371" t="s">
        <v>212</v>
      </c>
      <c r="B2323" t="s">
        <v>1240</v>
      </c>
      <c r="C2323" s="372">
        <v>330979</v>
      </c>
      <c r="D2323" s="388">
        <f>ROWS(C$5:C2323)</f>
        <v>2319</v>
      </c>
      <c r="E2323" s="388" t="str">
        <f>IF(_xlfn.IFNA(VLOOKUP(A2323,$AG$3:$AH$83,2,FALSE),"")='11.1'!$D$5,TXM!D2323,"")</f>
        <v/>
      </c>
      <c r="F2323" t="str">
        <f>IFERROR(SMALL($E$5:$E$9000,ROWS($E$5:E2323)),"")</f>
        <v/>
      </c>
      <c r="I2323" s="371" t="s">
        <v>147</v>
      </c>
      <c r="J2323" t="s">
        <v>1252</v>
      </c>
      <c r="K2323" s="372">
        <v>5976</v>
      </c>
      <c r="L2323" s="388">
        <f>ROWS(K$5:K2323)</f>
        <v>2319</v>
      </c>
      <c r="M2323" s="388" t="str">
        <f>IF(_xlfn.IFNA(VLOOKUP(I2323,$AG$3:$AH$83,2,FALSE),"")='11.1'!$D$5,TXM!L2323,"")</f>
        <v/>
      </c>
      <c r="N2323" t="str">
        <f>IFERROR(SMALL($M$5:$M$9000,ROWS($M$5:M2323)),"")</f>
        <v/>
      </c>
      <c r="P2323" t="s">
        <v>213</v>
      </c>
      <c r="Q2323" t="s">
        <v>1500</v>
      </c>
      <c r="R2323">
        <v>2404209</v>
      </c>
      <c r="S2323" s="388">
        <f>ROWS(R$5:R2323)</f>
        <v>2319</v>
      </c>
      <c r="T2323" s="388" t="str">
        <f>IF(_xlfn.IFNA(VLOOKUP(P2323,$AG$3:$AH$83,2,FALSE),"")='11.1'!$D$5,TXM!S2323,"")</f>
        <v/>
      </c>
      <c r="U2323" t="str">
        <f>IFERROR(SMALL($T$5:$T$9000,ROWS($T$5:T2323)),"")</f>
        <v/>
      </c>
    </row>
    <row r="2324" spans="1:21" ht="14.4" customHeight="1" x14ac:dyDescent="0.3">
      <c r="A2324" s="371" t="s">
        <v>212</v>
      </c>
      <c r="B2324" t="s">
        <v>809</v>
      </c>
      <c r="C2324" s="372">
        <v>319938</v>
      </c>
      <c r="D2324" s="388">
        <f>ROWS(C$5:C2324)</f>
        <v>2320</v>
      </c>
      <c r="E2324" s="388" t="str">
        <f>IF(_xlfn.IFNA(VLOOKUP(A2324,$AG$3:$AH$83,2,FALSE),"")='11.1'!$D$5,TXM!D2324,"")</f>
        <v/>
      </c>
      <c r="F2324" t="str">
        <f>IFERROR(SMALL($E$5:$E$9000,ROWS($E$5:E2324)),"")</f>
        <v/>
      </c>
      <c r="I2324" s="371" t="s">
        <v>147</v>
      </c>
      <c r="J2324" t="s">
        <v>1402</v>
      </c>
      <c r="K2324" s="372">
        <v>5825</v>
      </c>
      <c r="L2324" s="388">
        <f>ROWS(K$5:K2324)</f>
        <v>2320</v>
      </c>
      <c r="M2324" s="388" t="str">
        <f>IF(_xlfn.IFNA(VLOOKUP(I2324,$AG$3:$AH$83,2,FALSE),"")='11.1'!$D$5,TXM!L2324,"")</f>
        <v/>
      </c>
      <c r="N2324" t="str">
        <f>IFERROR(SMALL($M$5:$M$9000,ROWS($M$5:M2324)),"")</f>
        <v/>
      </c>
      <c r="P2324" t="s">
        <v>213</v>
      </c>
      <c r="Q2324" t="s">
        <v>835</v>
      </c>
      <c r="R2324">
        <v>2398580</v>
      </c>
      <c r="S2324" s="388">
        <f>ROWS(R$5:R2324)</f>
        <v>2320</v>
      </c>
      <c r="T2324" s="388" t="str">
        <f>IF(_xlfn.IFNA(VLOOKUP(P2324,$AG$3:$AH$83,2,FALSE),"")='11.1'!$D$5,TXM!S2324,"")</f>
        <v/>
      </c>
      <c r="U2324" t="str">
        <f>IFERROR(SMALL($T$5:$T$9000,ROWS($T$5:T2324)),"")</f>
        <v/>
      </c>
    </row>
    <row r="2325" spans="1:21" ht="14.4" customHeight="1" x14ac:dyDescent="0.3">
      <c r="A2325" s="371" t="s">
        <v>212</v>
      </c>
      <c r="B2325" t="s">
        <v>1441</v>
      </c>
      <c r="C2325" s="372">
        <v>175718</v>
      </c>
      <c r="D2325" s="388">
        <f>ROWS(C$5:C2325)</f>
        <v>2321</v>
      </c>
      <c r="E2325" s="388" t="str">
        <f>IF(_xlfn.IFNA(VLOOKUP(A2325,$AG$3:$AH$83,2,FALSE),"")='11.1'!$D$5,TXM!D2325,"")</f>
        <v/>
      </c>
      <c r="F2325" t="str">
        <f>IFERROR(SMALL($E$5:$E$9000,ROWS($E$5:E2325)),"")</f>
        <v/>
      </c>
      <c r="I2325" s="371" t="s">
        <v>147</v>
      </c>
      <c r="J2325" t="s">
        <v>1441</v>
      </c>
      <c r="K2325" s="372">
        <v>3788</v>
      </c>
      <c r="L2325" s="388">
        <f>ROWS(K$5:K2325)</f>
        <v>2321</v>
      </c>
      <c r="M2325" s="388" t="str">
        <f>IF(_xlfn.IFNA(VLOOKUP(I2325,$AG$3:$AH$83,2,FALSE),"")='11.1'!$D$5,TXM!L2325,"")</f>
        <v/>
      </c>
      <c r="N2325" t="str">
        <f>IFERROR(SMALL($M$5:$M$9000,ROWS($M$5:M2325)),"")</f>
        <v/>
      </c>
      <c r="P2325" t="s">
        <v>213</v>
      </c>
      <c r="Q2325" t="s">
        <v>999</v>
      </c>
      <c r="R2325">
        <v>2384442</v>
      </c>
      <c r="S2325" s="388">
        <f>ROWS(R$5:R2325)</f>
        <v>2321</v>
      </c>
      <c r="T2325" s="388" t="str">
        <f>IF(_xlfn.IFNA(VLOOKUP(P2325,$AG$3:$AH$83,2,FALSE),"")='11.1'!$D$5,TXM!S2325,"")</f>
        <v/>
      </c>
      <c r="U2325" t="str">
        <f>IFERROR(SMALL($T$5:$T$9000,ROWS($T$5:T2325)),"")</f>
        <v/>
      </c>
    </row>
    <row r="2326" spans="1:21" ht="14.4" customHeight="1" x14ac:dyDescent="0.3">
      <c r="A2326" s="371" t="s">
        <v>212</v>
      </c>
      <c r="B2326" t="s">
        <v>871</v>
      </c>
      <c r="C2326" s="372">
        <v>161800</v>
      </c>
      <c r="D2326" s="388">
        <f>ROWS(C$5:C2326)</f>
        <v>2322</v>
      </c>
      <c r="E2326" s="388" t="str">
        <f>IF(_xlfn.IFNA(VLOOKUP(A2326,$AG$3:$AH$83,2,FALSE),"")='11.1'!$D$5,TXM!D2326,"")</f>
        <v/>
      </c>
      <c r="F2326" t="str">
        <f>IFERROR(SMALL($E$5:$E$9000,ROWS($E$5:E2326)),"")</f>
        <v/>
      </c>
      <c r="I2326" s="371" t="s">
        <v>147</v>
      </c>
      <c r="J2326" t="s">
        <v>775</v>
      </c>
      <c r="K2326" s="372">
        <v>2235</v>
      </c>
      <c r="L2326" s="388">
        <f>ROWS(K$5:K2326)</f>
        <v>2322</v>
      </c>
      <c r="M2326" s="388" t="str">
        <f>IF(_xlfn.IFNA(VLOOKUP(I2326,$AG$3:$AH$83,2,FALSE),"")='11.1'!$D$5,TXM!L2326,"")</f>
        <v/>
      </c>
      <c r="N2326" t="str">
        <f>IFERROR(SMALL($M$5:$M$9000,ROWS($M$5:M2326)),"")</f>
        <v/>
      </c>
      <c r="P2326" t="s">
        <v>213</v>
      </c>
      <c r="Q2326" t="s">
        <v>849</v>
      </c>
      <c r="R2326">
        <v>2176720</v>
      </c>
      <c r="S2326" s="388">
        <f>ROWS(R$5:R2326)</f>
        <v>2322</v>
      </c>
      <c r="T2326" s="388" t="str">
        <f>IF(_xlfn.IFNA(VLOOKUP(P2326,$AG$3:$AH$83,2,FALSE),"")='11.1'!$D$5,TXM!S2326,"")</f>
        <v/>
      </c>
      <c r="U2326" t="str">
        <f>IFERROR(SMALL($T$5:$T$9000,ROWS($T$5:T2326)),"")</f>
        <v/>
      </c>
    </row>
    <row r="2327" spans="1:21" ht="14.4" customHeight="1" x14ac:dyDescent="0.3">
      <c r="A2327" s="371" t="s">
        <v>212</v>
      </c>
      <c r="B2327" t="s">
        <v>1003</v>
      </c>
      <c r="C2327" s="372">
        <v>136427</v>
      </c>
      <c r="D2327" s="388">
        <f>ROWS(C$5:C2327)</f>
        <v>2323</v>
      </c>
      <c r="E2327" s="388" t="str">
        <f>IF(_xlfn.IFNA(VLOOKUP(A2327,$AG$3:$AH$83,2,FALSE),"")='11.1'!$D$5,TXM!D2327,"")</f>
        <v/>
      </c>
      <c r="F2327" t="str">
        <f>IFERROR(SMALL($E$5:$E$9000,ROWS($E$5:E2327)),"")</f>
        <v/>
      </c>
      <c r="I2327" s="371" t="s">
        <v>147</v>
      </c>
      <c r="J2327" t="s">
        <v>783</v>
      </c>
      <c r="K2327" s="372">
        <v>1588</v>
      </c>
      <c r="L2327" s="388">
        <f>ROWS(K$5:K2327)</f>
        <v>2323</v>
      </c>
      <c r="M2327" s="388" t="str">
        <f>IF(_xlfn.IFNA(VLOOKUP(I2327,$AG$3:$AH$83,2,FALSE),"")='11.1'!$D$5,TXM!L2327,"")</f>
        <v/>
      </c>
      <c r="N2327" t="str">
        <f>IFERROR(SMALL($M$5:$M$9000,ROWS($M$5:M2327)),"")</f>
        <v/>
      </c>
      <c r="P2327" t="s">
        <v>213</v>
      </c>
      <c r="Q2327" t="s">
        <v>1365</v>
      </c>
      <c r="R2327">
        <v>2073509</v>
      </c>
      <c r="S2327" s="388">
        <f>ROWS(R$5:R2327)</f>
        <v>2323</v>
      </c>
      <c r="T2327" s="388" t="str">
        <f>IF(_xlfn.IFNA(VLOOKUP(P2327,$AG$3:$AH$83,2,FALSE),"")='11.1'!$D$5,TXM!S2327,"")</f>
        <v/>
      </c>
      <c r="U2327" t="str">
        <f>IFERROR(SMALL($T$5:$T$9000,ROWS($T$5:T2327)),"")</f>
        <v/>
      </c>
    </row>
    <row r="2328" spans="1:21" ht="14.4" customHeight="1" x14ac:dyDescent="0.3">
      <c r="A2328" s="371" t="s">
        <v>212</v>
      </c>
      <c r="B2328" t="s">
        <v>799</v>
      </c>
      <c r="C2328" s="372">
        <v>132330</v>
      </c>
      <c r="D2328" s="388">
        <f>ROWS(C$5:C2328)</f>
        <v>2324</v>
      </c>
      <c r="E2328" s="388" t="str">
        <f>IF(_xlfn.IFNA(VLOOKUP(A2328,$AG$3:$AH$83,2,FALSE),"")='11.1'!$D$5,TXM!D2328,"")</f>
        <v/>
      </c>
      <c r="F2328" t="str">
        <f>IFERROR(SMALL($E$5:$E$9000,ROWS($E$5:E2328)),"")</f>
        <v/>
      </c>
      <c r="I2328" s="371" t="s">
        <v>147</v>
      </c>
      <c r="J2328" t="s">
        <v>811</v>
      </c>
      <c r="K2328" s="372">
        <v>1534</v>
      </c>
      <c r="L2328" s="388">
        <f>ROWS(K$5:K2328)</f>
        <v>2324</v>
      </c>
      <c r="M2328" s="388" t="str">
        <f>IF(_xlfn.IFNA(VLOOKUP(I2328,$AG$3:$AH$83,2,FALSE),"")='11.1'!$D$5,TXM!L2328,"")</f>
        <v/>
      </c>
      <c r="N2328" t="str">
        <f>IFERROR(SMALL($M$5:$M$9000,ROWS($M$5:M2328)),"")</f>
        <v/>
      </c>
      <c r="P2328" t="s">
        <v>213</v>
      </c>
      <c r="Q2328" t="s">
        <v>825</v>
      </c>
      <c r="R2328">
        <v>2043880</v>
      </c>
      <c r="S2328" s="388">
        <f>ROWS(R$5:R2328)</f>
        <v>2324</v>
      </c>
      <c r="T2328" s="388" t="str">
        <f>IF(_xlfn.IFNA(VLOOKUP(P2328,$AG$3:$AH$83,2,FALSE),"")='11.1'!$D$5,TXM!S2328,"")</f>
        <v/>
      </c>
      <c r="U2328" t="str">
        <f>IFERROR(SMALL($T$5:$T$9000,ROWS($T$5:T2328)),"")</f>
        <v/>
      </c>
    </row>
    <row r="2329" spans="1:21" ht="14.4" customHeight="1" x14ac:dyDescent="0.3">
      <c r="A2329" s="371" t="s">
        <v>212</v>
      </c>
      <c r="B2329" t="s">
        <v>819</v>
      </c>
      <c r="C2329" s="372">
        <v>52064</v>
      </c>
      <c r="D2329" s="388">
        <f>ROWS(C$5:C2329)</f>
        <v>2325</v>
      </c>
      <c r="E2329" s="388" t="str">
        <f>IF(_xlfn.IFNA(VLOOKUP(A2329,$AG$3:$AH$83,2,FALSE),"")='11.1'!$D$5,TXM!D2329,"")</f>
        <v/>
      </c>
      <c r="F2329" t="str">
        <f>IFERROR(SMALL($E$5:$E$9000,ROWS($E$5:E2329)),"")</f>
        <v/>
      </c>
      <c r="I2329" s="371" t="s">
        <v>147</v>
      </c>
      <c r="J2329" t="s">
        <v>809</v>
      </c>
      <c r="K2329" s="372">
        <v>1155</v>
      </c>
      <c r="L2329" s="388">
        <f>ROWS(K$5:K2329)</f>
        <v>2325</v>
      </c>
      <c r="M2329" s="388" t="str">
        <f>IF(_xlfn.IFNA(VLOOKUP(I2329,$AG$3:$AH$83,2,FALSE),"")='11.1'!$D$5,TXM!L2329,"")</f>
        <v/>
      </c>
      <c r="N2329" t="str">
        <f>IFERROR(SMALL($M$5:$M$9000,ROWS($M$5:M2329)),"")</f>
        <v/>
      </c>
      <c r="P2329" t="s">
        <v>213</v>
      </c>
      <c r="Q2329" t="s">
        <v>775</v>
      </c>
      <c r="R2329">
        <v>1879960</v>
      </c>
      <c r="S2329" s="388">
        <f>ROWS(R$5:R2329)</f>
        <v>2325</v>
      </c>
      <c r="T2329" s="388" t="str">
        <f>IF(_xlfn.IFNA(VLOOKUP(P2329,$AG$3:$AH$83,2,FALSE),"")='11.1'!$D$5,TXM!S2329,"")</f>
        <v/>
      </c>
      <c r="U2329" t="str">
        <f>IFERROR(SMALL($T$5:$T$9000,ROWS($T$5:T2329)),"")</f>
        <v/>
      </c>
    </row>
    <row r="2330" spans="1:21" ht="14.4" customHeight="1" x14ac:dyDescent="0.3">
      <c r="A2330" s="371" t="s">
        <v>212</v>
      </c>
      <c r="B2330" t="s">
        <v>1002</v>
      </c>
      <c r="C2330" s="372">
        <v>43447</v>
      </c>
      <c r="D2330" s="388">
        <f>ROWS(C$5:C2330)</f>
        <v>2326</v>
      </c>
      <c r="E2330" s="388" t="str">
        <f>IF(_xlfn.IFNA(VLOOKUP(A2330,$AG$3:$AH$83,2,FALSE),"")='11.1'!$D$5,TXM!D2330,"")</f>
        <v/>
      </c>
      <c r="F2330" t="str">
        <f>IFERROR(SMALL($E$5:$E$9000,ROWS($E$5:E2330)),"")</f>
        <v/>
      </c>
      <c r="I2330" s="371" t="s">
        <v>147</v>
      </c>
      <c r="J2330" t="s">
        <v>171</v>
      </c>
      <c r="K2330" s="372">
        <v>768</v>
      </c>
      <c r="L2330" s="388">
        <f>ROWS(K$5:K2330)</f>
        <v>2326</v>
      </c>
      <c r="M2330" s="388" t="str">
        <f>IF(_xlfn.IFNA(VLOOKUP(I2330,$AG$3:$AH$83,2,FALSE),"")='11.1'!$D$5,TXM!L2330,"")</f>
        <v/>
      </c>
      <c r="N2330" t="str">
        <f>IFERROR(SMALL($M$5:$M$9000,ROWS($M$5:M2330)),"")</f>
        <v/>
      </c>
      <c r="P2330" t="s">
        <v>213</v>
      </c>
      <c r="Q2330" t="s">
        <v>789</v>
      </c>
      <c r="R2330">
        <v>1808249</v>
      </c>
      <c r="S2330" s="388">
        <f>ROWS(R$5:R2330)</f>
        <v>2326</v>
      </c>
      <c r="T2330" s="388" t="str">
        <f>IF(_xlfn.IFNA(VLOOKUP(P2330,$AG$3:$AH$83,2,FALSE),"")='11.1'!$D$5,TXM!S2330,"")</f>
        <v/>
      </c>
      <c r="U2330" t="str">
        <f>IFERROR(SMALL($T$5:$T$9000,ROWS($T$5:T2330)),"")</f>
        <v/>
      </c>
    </row>
    <row r="2331" spans="1:21" ht="14.4" customHeight="1" x14ac:dyDescent="0.3">
      <c r="A2331" s="371" t="s">
        <v>212</v>
      </c>
      <c r="B2331" t="s">
        <v>781</v>
      </c>
      <c r="C2331" s="372">
        <v>29400</v>
      </c>
      <c r="D2331" s="388">
        <f>ROWS(C$5:C2331)</f>
        <v>2327</v>
      </c>
      <c r="E2331" s="388" t="str">
        <f>IF(_xlfn.IFNA(VLOOKUP(A2331,$AG$3:$AH$83,2,FALSE),"")='11.1'!$D$5,TXM!D2331,"")</f>
        <v/>
      </c>
      <c r="F2331" t="str">
        <f>IFERROR(SMALL($E$5:$E$9000,ROWS($E$5:E2331)),"")</f>
        <v/>
      </c>
      <c r="I2331" s="371" t="s">
        <v>147</v>
      </c>
      <c r="J2331" t="s">
        <v>1332</v>
      </c>
      <c r="K2331" s="372">
        <v>394</v>
      </c>
      <c r="L2331" s="388">
        <f>ROWS(K$5:K2331)</f>
        <v>2327</v>
      </c>
      <c r="M2331" s="388" t="str">
        <f>IF(_xlfn.IFNA(VLOOKUP(I2331,$AG$3:$AH$83,2,FALSE),"")='11.1'!$D$5,TXM!L2331,"")</f>
        <v/>
      </c>
      <c r="N2331" t="str">
        <f>IFERROR(SMALL($M$5:$M$9000,ROWS($M$5:M2331)),"")</f>
        <v/>
      </c>
      <c r="P2331" t="s">
        <v>213</v>
      </c>
      <c r="Q2331" t="s">
        <v>827</v>
      </c>
      <c r="R2331">
        <v>1748938</v>
      </c>
      <c r="S2331" s="388">
        <f>ROWS(R$5:R2331)</f>
        <v>2327</v>
      </c>
      <c r="T2331" s="388" t="str">
        <f>IF(_xlfn.IFNA(VLOOKUP(P2331,$AG$3:$AH$83,2,FALSE),"")='11.1'!$D$5,TXM!S2331,"")</f>
        <v/>
      </c>
      <c r="U2331" t="str">
        <f>IFERROR(SMALL($T$5:$T$9000,ROWS($T$5:T2331)),"")</f>
        <v/>
      </c>
    </row>
    <row r="2332" spans="1:21" ht="14.4" customHeight="1" x14ac:dyDescent="0.3">
      <c r="A2332" s="371" t="s">
        <v>212</v>
      </c>
      <c r="B2332" t="s">
        <v>1365</v>
      </c>
      <c r="C2332" s="372">
        <v>21000</v>
      </c>
      <c r="D2332" s="388">
        <f>ROWS(C$5:C2332)</f>
        <v>2328</v>
      </c>
      <c r="E2332" s="388" t="str">
        <f>IF(_xlfn.IFNA(VLOOKUP(A2332,$AG$3:$AH$83,2,FALSE),"")='11.1'!$D$5,TXM!D2332,"")</f>
        <v/>
      </c>
      <c r="F2332" t="str">
        <f>IFERROR(SMALL($E$5:$E$9000,ROWS($E$5:E2332)),"")</f>
        <v/>
      </c>
      <c r="I2332" s="371" t="s">
        <v>147</v>
      </c>
      <c r="J2332" t="s">
        <v>833</v>
      </c>
      <c r="K2332" s="372">
        <v>379</v>
      </c>
      <c r="L2332" s="388">
        <f>ROWS(K$5:K2332)</f>
        <v>2328</v>
      </c>
      <c r="M2332" s="388" t="str">
        <f>IF(_xlfn.IFNA(VLOOKUP(I2332,$AG$3:$AH$83,2,FALSE),"")='11.1'!$D$5,TXM!L2332,"")</f>
        <v/>
      </c>
      <c r="N2332" t="str">
        <f>IFERROR(SMALL($M$5:$M$9000,ROWS($M$5:M2332)),"")</f>
        <v/>
      </c>
      <c r="P2332" t="s">
        <v>213</v>
      </c>
      <c r="Q2332" t="s">
        <v>785</v>
      </c>
      <c r="R2332">
        <v>1726727</v>
      </c>
      <c r="S2332" s="388">
        <f>ROWS(R$5:R2332)</f>
        <v>2328</v>
      </c>
      <c r="T2332" s="388" t="str">
        <f>IF(_xlfn.IFNA(VLOOKUP(P2332,$AG$3:$AH$83,2,FALSE),"")='11.1'!$D$5,TXM!S2332,"")</f>
        <v/>
      </c>
      <c r="U2332" t="str">
        <f>IFERROR(SMALL($T$5:$T$9000,ROWS($T$5:T2332)),"")</f>
        <v/>
      </c>
    </row>
    <row r="2333" spans="1:21" ht="14.4" customHeight="1" x14ac:dyDescent="0.3">
      <c r="A2333" s="371" t="s">
        <v>212</v>
      </c>
      <c r="B2333" t="s">
        <v>998</v>
      </c>
      <c r="C2333" s="372">
        <v>10000</v>
      </c>
      <c r="D2333" s="388">
        <f>ROWS(C$5:C2333)</f>
        <v>2329</v>
      </c>
      <c r="E2333" s="388" t="str">
        <f>IF(_xlfn.IFNA(VLOOKUP(A2333,$AG$3:$AH$83,2,FALSE),"")='11.1'!$D$5,TXM!D2333,"")</f>
        <v/>
      </c>
      <c r="F2333" t="str">
        <f>IFERROR(SMALL($E$5:$E$9000,ROWS($E$5:E2333)),"")</f>
        <v/>
      </c>
      <c r="I2333" s="371" t="s">
        <v>147</v>
      </c>
      <c r="J2333" t="s">
        <v>857</v>
      </c>
      <c r="K2333" s="372">
        <v>32</v>
      </c>
      <c r="L2333" s="388">
        <f>ROWS(K$5:K2333)</f>
        <v>2329</v>
      </c>
      <c r="M2333" s="388" t="str">
        <f>IF(_xlfn.IFNA(VLOOKUP(I2333,$AG$3:$AH$83,2,FALSE),"")='11.1'!$D$5,TXM!L2333,"")</f>
        <v/>
      </c>
      <c r="N2333" t="str">
        <f>IFERROR(SMALL($M$5:$M$9000,ROWS($M$5:M2333)),"")</f>
        <v/>
      </c>
      <c r="P2333" t="s">
        <v>213</v>
      </c>
      <c r="Q2333" t="s">
        <v>861</v>
      </c>
      <c r="R2333">
        <v>1654783</v>
      </c>
      <c r="S2333" s="388">
        <f>ROWS(R$5:R2333)</f>
        <v>2329</v>
      </c>
      <c r="T2333" s="388" t="str">
        <f>IF(_xlfn.IFNA(VLOOKUP(P2333,$AG$3:$AH$83,2,FALSE),"")='11.1'!$D$5,TXM!S2333,"")</f>
        <v/>
      </c>
      <c r="U2333" t="str">
        <f>IFERROR(SMALL($T$5:$T$9000,ROWS($T$5:T2333)),"")</f>
        <v/>
      </c>
    </row>
    <row r="2334" spans="1:21" ht="14.4" customHeight="1" x14ac:dyDescent="0.3">
      <c r="A2334" s="371" t="s">
        <v>212</v>
      </c>
      <c r="B2334" t="s">
        <v>1500</v>
      </c>
      <c r="C2334" s="372">
        <v>4800</v>
      </c>
      <c r="D2334" s="388">
        <f>ROWS(C$5:C2334)</f>
        <v>2330</v>
      </c>
      <c r="E2334" s="388" t="str">
        <f>IF(_xlfn.IFNA(VLOOKUP(A2334,$AG$3:$AH$83,2,FALSE),"")='11.1'!$D$5,TXM!D2334,"")</f>
        <v/>
      </c>
      <c r="F2334" t="str">
        <f>IFERROR(SMALL($E$5:$E$9000,ROWS($E$5:E2334)),"")</f>
        <v/>
      </c>
      <c r="I2334" s="371" t="s">
        <v>153</v>
      </c>
      <c r="J2334" t="s">
        <v>1001</v>
      </c>
      <c r="K2334" s="372">
        <v>78617922</v>
      </c>
      <c r="L2334" s="388">
        <f>ROWS(K$5:K2334)</f>
        <v>2330</v>
      </c>
      <c r="M2334" s="388" t="str">
        <f>IF(_xlfn.IFNA(VLOOKUP(I2334,$AG$3:$AH$83,2,FALSE),"")='11.1'!$D$5,TXM!L2334,"")</f>
        <v/>
      </c>
      <c r="N2334" t="str">
        <f>IFERROR(SMALL($M$5:$M$9000,ROWS($M$5:M2334)),"")</f>
        <v/>
      </c>
      <c r="P2334" t="s">
        <v>213</v>
      </c>
      <c r="Q2334" t="s">
        <v>841</v>
      </c>
      <c r="R2334">
        <v>1570422</v>
      </c>
      <c r="S2334" s="388">
        <f>ROWS(R$5:R2334)</f>
        <v>2330</v>
      </c>
      <c r="T2334" s="388" t="str">
        <f>IF(_xlfn.IFNA(VLOOKUP(P2334,$AG$3:$AH$83,2,FALSE),"")='11.1'!$D$5,TXM!S2334,"")</f>
        <v/>
      </c>
      <c r="U2334" t="str">
        <f>IFERROR(SMALL($T$5:$T$9000,ROWS($T$5:T2334)),"")</f>
        <v/>
      </c>
    </row>
    <row r="2335" spans="1:21" ht="14.4" customHeight="1" x14ac:dyDescent="0.3">
      <c r="A2335" s="371" t="s">
        <v>212</v>
      </c>
      <c r="B2335" t="s">
        <v>990</v>
      </c>
      <c r="C2335" s="372">
        <v>3800</v>
      </c>
      <c r="D2335" s="388">
        <f>ROWS(C$5:C2335)</f>
        <v>2331</v>
      </c>
      <c r="E2335" s="388" t="str">
        <f>IF(_xlfn.IFNA(VLOOKUP(A2335,$AG$3:$AH$83,2,FALSE),"")='11.1'!$D$5,TXM!D2335,"")</f>
        <v/>
      </c>
      <c r="F2335" t="str">
        <f>IFERROR(SMALL($E$5:$E$9000,ROWS($E$5:E2335)),"")</f>
        <v/>
      </c>
      <c r="I2335" s="371" t="s">
        <v>153</v>
      </c>
      <c r="J2335" t="s">
        <v>1240</v>
      </c>
      <c r="K2335" s="372">
        <v>937263</v>
      </c>
      <c r="L2335" s="388">
        <f>ROWS(K$5:K2335)</f>
        <v>2331</v>
      </c>
      <c r="M2335" s="388" t="str">
        <f>IF(_xlfn.IFNA(VLOOKUP(I2335,$AG$3:$AH$83,2,FALSE),"")='11.1'!$D$5,TXM!L2335,"")</f>
        <v/>
      </c>
      <c r="N2335" t="str">
        <f>IFERROR(SMALL($M$5:$M$9000,ROWS($M$5:M2335)),"")</f>
        <v/>
      </c>
      <c r="P2335" t="s">
        <v>213</v>
      </c>
      <c r="Q2335" t="s">
        <v>172</v>
      </c>
      <c r="R2335">
        <v>1430807</v>
      </c>
      <c r="S2335" s="388">
        <f>ROWS(R$5:R2335)</f>
        <v>2331</v>
      </c>
      <c r="T2335" s="388" t="str">
        <f>IF(_xlfn.IFNA(VLOOKUP(P2335,$AG$3:$AH$83,2,FALSE),"")='11.1'!$D$5,TXM!S2335,"")</f>
        <v/>
      </c>
      <c r="U2335" t="str">
        <f>IFERROR(SMALL($T$5:$T$9000,ROWS($T$5:T2335)),"")</f>
        <v/>
      </c>
    </row>
    <row r="2336" spans="1:21" ht="14.4" customHeight="1" x14ac:dyDescent="0.3">
      <c r="A2336" s="371" t="s">
        <v>212</v>
      </c>
      <c r="B2336" t="s">
        <v>853</v>
      </c>
      <c r="C2336" s="372">
        <v>400</v>
      </c>
      <c r="D2336" s="388">
        <f>ROWS(C$5:C2336)</f>
        <v>2332</v>
      </c>
      <c r="E2336" s="388" t="str">
        <f>IF(_xlfn.IFNA(VLOOKUP(A2336,$AG$3:$AH$83,2,FALSE),"")='11.1'!$D$5,TXM!D2336,"")</f>
        <v/>
      </c>
      <c r="F2336" t="str">
        <f>IFERROR(SMALL($E$5:$E$9000,ROWS($E$5:E2336)),"")</f>
        <v/>
      </c>
      <c r="I2336" s="371" t="s">
        <v>153</v>
      </c>
      <c r="J2336" t="s">
        <v>99</v>
      </c>
      <c r="K2336" s="372">
        <v>164946</v>
      </c>
      <c r="L2336" s="388">
        <f>ROWS(K$5:K2336)</f>
        <v>2332</v>
      </c>
      <c r="M2336" s="388" t="str">
        <f>IF(_xlfn.IFNA(VLOOKUP(I2336,$AG$3:$AH$83,2,FALSE),"")='11.1'!$D$5,TXM!L2336,"")</f>
        <v/>
      </c>
      <c r="N2336" t="str">
        <f>IFERROR(SMALL($M$5:$M$9000,ROWS($M$5:M2336)),"")</f>
        <v/>
      </c>
      <c r="P2336" t="s">
        <v>213</v>
      </c>
      <c r="Q2336" t="s">
        <v>845</v>
      </c>
      <c r="R2336">
        <v>1369372</v>
      </c>
      <c r="S2336" s="388">
        <f>ROWS(R$5:R2336)</f>
        <v>2332</v>
      </c>
      <c r="T2336" s="388" t="str">
        <f>IF(_xlfn.IFNA(VLOOKUP(P2336,$AG$3:$AH$83,2,FALSE),"")='11.1'!$D$5,TXM!S2336,"")</f>
        <v/>
      </c>
      <c r="U2336" t="str">
        <f>IFERROR(SMALL($T$5:$T$9000,ROWS($T$5:T2336)),"")</f>
        <v/>
      </c>
    </row>
    <row r="2337" spans="1:21" ht="14.4" customHeight="1" x14ac:dyDescent="0.3">
      <c r="A2337" s="371" t="s">
        <v>213</v>
      </c>
      <c r="B2337" t="s">
        <v>783</v>
      </c>
      <c r="C2337" s="372">
        <v>223510916</v>
      </c>
      <c r="D2337" s="388">
        <f>ROWS(C$5:C2337)</f>
        <v>2333</v>
      </c>
      <c r="E2337" s="388" t="str">
        <f>IF(_xlfn.IFNA(VLOOKUP(A2337,$AG$3:$AH$83,2,FALSE),"")='11.1'!$D$5,TXM!D2337,"")</f>
        <v/>
      </c>
      <c r="F2337" t="str">
        <f>IFERROR(SMALL($E$5:$E$9000,ROWS($E$5:E2337)),"")</f>
        <v/>
      </c>
      <c r="I2337" s="371" t="s">
        <v>153</v>
      </c>
      <c r="J2337" t="s">
        <v>867</v>
      </c>
      <c r="K2337" s="372">
        <v>31216</v>
      </c>
      <c r="L2337" s="388">
        <f>ROWS(K$5:K2337)</f>
        <v>2333</v>
      </c>
      <c r="M2337" s="388" t="str">
        <f>IF(_xlfn.IFNA(VLOOKUP(I2337,$AG$3:$AH$83,2,FALSE),"")='11.1'!$D$5,TXM!L2337,"")</f>
        <v/>
      </c>
      <c r="N2337" t="str">
        <f>IFERROR(SMALL($M$5:$M$9000,ROWS($M$5:M2337)),"")</f>
        <v/>
      </c>
      <c r="P2337" t="s">
        <v>213</v>
      </c>
      <c r="Q2337" t="s">
        <v>97</v>
      </c>
      <c r="R2337">
        <v>1294529</v>
      </c>
      <c r="S2337" s="388">
        <f>ROWS(R$5:R2337)</f>
        <v>2333</v>
      </c>
      <c r="T2337" s="388" t="str">
        <f>IF(_xlfn.IFNA(VLOOKUP(P2337,$AG$3:$AH$83,2,FALSE),"")='11.1'!$D$5,TXM!S2337,"")</f>
        <v/>
      </c>
      <c r="U2337" t="str">
        <f>IFERROR(SMALL($T$5:$T$9000,ROWS($T$5:T2337)),"")</f>
        <v/>
      </c>
    </row>
    <row r="2338" spans="1:21" ht="14.4" customHeight="1" x14ac:dyDescent="0.3">
      <c r="A2338" s="371" t="s">
        <v>213</v>
      </c>
      <c r="B2338" t="s">
        <v>1000</v>
      </c>
      <c r="C2338" s="372">
        <v>182629701</v>
      </c>
      <c r="D2338" s="388">
        <f>ROWS(C$5:C2338)</f>
        <v>2334</v>
      </c>
      <c r="E2338" s="388" t="str">
        <f>IF(_xlfn.IFNA(VLOOKUP(A2338,$AG$3:$AH$83,2,FALSE),"")='11.1'!$D$5,TXM!D2338,"")</f>
        <v/>
      </c>
      <c r="F2338" t="str">
        <f>IFERROR(SMALL($E$5:$E$9000,ROWS($E$5:E2338)),"")</f>
        <v/>
      </c>
      <c r="I2338" s="371" t="s">
        <v>153</v>
      </c>
      <c r="J2338" t="s">
        <v>1252</v>
      </c>
      <c r="K2338" s="372">
        <v>20806</v>
      </c>
      <c r="L2338" s="388">
        <f>ROWS(K$5:K2338)</f>
        <v>2334</v>
      </c>
      <c r="M2338" s="388" t="str">
        <f>IF(_xlfn.IFNA(VLOOKUP(I2338,$AG$3:$AH$83,2,FALSE),"")='11.1'!$D$5,TXM!L2338,"")</f>
        <v/>
      </c>
      <c r="N2338" t="str">
        <f>IFERROR(SMALL($M$5:$M$9000,ROWS($M$5:M2338)),"")</f>
        <v/>
      </c>
      <c r="P2338" t="s">
        <v>213</v>
      </c>
      <c r="Q2338" t="s">
        <v>799</v>
      </c>
      <c r="R2338">
        <v>773583</v>
      </c>
      <c r="S2338" s="388">
        <f>ROWS(R$5:R2338)</f>
        <v>2334</v>
      </c>
      <c r="T2338" s="388" t="str">
        <f>IF(_xlfn.IFNA(VLOOKUP(P2338,$AG$3:$AH$83,2,FALSE),"")='11.1'!$D$5,TXM!S2338,"")</f>
        <v/>
      </c>
      <c r="U2338" t="str">
        <f>IFERROR(SMALL($T$5:$T$9000,ROWS($T$5:T2338)),"")</f>
        <v/>
      </c>
    </row>
    <row r="2339" spans="1:21" ht="14.4" customHeight="1" x14ac:dyDescent="0.3">
      <c r="A2339" s="371" t="s">
        <v>213</v>
      </c>
      <c r="B2339" t="s">
        <v>106</v>
      </c>
      <c r="C2339" s="372">
        <v>147238981</v>
      </c>
      <c r="D2339" s="388">
        <f>ROWS(C$5:C2339)</f>
        <v>2335</v>
      </c>
      <c r="E2339" s="388" t="str">
        <f>IF(_xlfn.IFNA(VLOOKUP(A2339,$AG$3:$AH$83,2,FALSE),"")='11.1'!$D$5,TXM!D2339,"")</f>
        <v/>
      </c>
      <c r="F2339" t="str">
        <f>IFERROR(SMALL($E$5:$E$9000,ROWS($E$5:E2339)),"")</f>
        <v/>
      </c>
      <c r="I2339" s="371" t="s">
        <v>153</v>
      </c>
      <c r="J2339" t="s">
        <v>865</v>
      </c>
      <c r="K2339" s="372">
        <v>8425</v>
      </c>
      <c r="L2339" s="388">
        <f>ROWS(K$5:K2339)</f>
        <v>2335</v>
      </c>
      <c r="M2339" s="388" t="str">
        <f>IF(_xlfn.IFNA(VLOOKUP(I2339,$AG$3:$AH$83,2,FALSE),"")='11.1'!$D$5,TXM!L2339,"")</f>
        <v/>
      </c>
      <c r="N2339" t="str">
        <f>IFERROR(SMALL($M$5:$M$9000,ROWS($M$5:M2339)),"")</f>
        <v/>
      </c>
      <c r="P2339" t="s">
        <v>213</v>
      </c>
      <c r="Q2339" t="s">
        <v>94</v>
      </c>
      <c r="R2339">
        <v>735547</v>
      </c>
      <c r="S2339" s="388">
        <f>ROWS(R$5:R2339)</f>
        <v>2335</v>
      </c>
      <c r="T2339" s="388" t="str">
        <f>IF(_xlfn.IFNA(VLOOKUP(P2339,$AG$3:$AH$83,2,FALSE),"")='11.1'!$D$5,TXM!S2339,"")</f>
        <v/>
      </c>
      <c r="U2339" t="str">
        <f>IFERROR(SMALL($T$5:$T$9000,ROWS($T$5:T2339)),"")</f>
        <v/>
      </c>
    </row>
    <row r="2340" spans="1:21" ht="14.4" customHeight="1" x14ac:dyDescent="0.3">
      <c r="A2340" s="371" t="s">
        <v>213</v>
      </c>
      <c r="B2340" t="s">
        <v>1005</v>
      </c>
      <c r="C2340" s="372">
        <v>90917958</v>
      </c>
      <c r="D2340" s="388">
        <f>ROWS(C$5:C2340)</f>
        <v>2336</v>
      </c>
      <c r="E2340" s="388" t="str">
        <f>IF(_xlfn.IFNA(VLOOKUP(A2340,$AG$3:$AH$83,2,FALSE),"")='11.1'!$D$5,TXM!D2340,"")</f>
        <v/>
      </c>
      <c r="F2340" t="str">
        <f>IFERROR(SMALL($E$5:$E$9000,ROWS($E$5:E2340)),"")</f>
        <v/>
      </c>
      <c r="I2340" s="371" t="s">
        <v>153</v>
      </c>
      <c r="J2340" t="s">
        <v>821</v>
      </c>
      <c r="K2340" s="372">
        <v>6240</v>
      </c>
      <c r="L2340" s="388">
        <f>ROWS(K$5:K2340)</f>
        <v>2336</v>
      </c>
      <c r="M2340" s="388" t="str">
        <f>IF(_xlfn.IFNA(VLOOKUP(I2340,$AG$3:$AH$83,2,FALSE),"")='11.1'!$D$5,TXM!L2340,"")</f>
        <v/>
      </c>
      <c r="N2340" t="str">
        <f>IFERROR(SMALL($M$5:$M$9000,ROWS($M$5:M2340)),"")</f>
        <v/>
      </c>
      <c r="P2340" t="s">
        <v>213</v>
      </c>
      <c r="Q2340" t="s">
        <v>102</v>
      </c>
      <c r="R2340">
        <v>679040</v>
      </c>
      <c r="S2340" s="388">
        <f>ROWS(R$5:R2340)</f>
        <v>2336</v>
      </c>
      <c r="T2340" s="388" t="str">
        <f>IF(_xlfn.IFNA(VLOOKUP(P2340,$AG$3:$AH$83,2,FALSE),"")='11.1'!$D$5,TXM!S2340,"")</f>
        <v/>
      </c>
      <c r="U2340" t="str">
        <f>IFERROR(SMALL($T$5:$T$9000,ROWS($T$5:T2340)),"")</f>
        <v/>
      </c>
    </row>
    <row r="2341" spans="1:21" ht="14.4" customHeight="1" x14ac:dyDescent="0.3">
      <c r="A2341" s="371" t="s">
        <v>213</v>
      </c>
      <c r="B2341" t="s">
        <v>793</v>
      </c>
      <c r="C2341" s="372">
        <v>88784699</v>
      </c>
      <c r="D2341" s="388">
        <f>ROWS(C$5:C2341)</f>
        <v>2337</v>
      </c>
      <c r="E2341" s="388" t="str">
        <f>IF(_xlfn.IFNA(VLOOKUP(A2341,$AG$3:$AH$83,2,FALSE),"")='11.1'!$D$5,TXM!D2341,"")</f>
        <v/>
      </c>
      <c r="F2341" t="str">
        <f>IFERROR(SMALL($E$5:$E$9000,ROWS($E$5:E2341)),"")</f>
        <v/>
      </c>
      <c r="I2341" s="371" t="s">
        <v>153</v>
      </c>
      <c r="J2341" t="s">
        <v>1265</v>
      </c>
      <c r="K2341" s="372">
        <v>5136</v>
      </c>
      <c r="L2341" s="388">
        <f>ROWS(K$5:K2341)</f>
        <v>2337</v>
      </c>
      <c r="M2341" s="388" t="str">
        <f>IF(_xlfn.IFNA(VLOOKUP(I2341,$AG$3:$AH$83,2,FALSE),"")='11.1'!$D$5,TXM!L2341,"")</f>
        <v/>
      </c>
      <c r="N2341" t="str">
        <f>IFERROR(SMALL($M$5:$M$9000,ROWS($M$5:M2341)),"")</f>
        <v/>
      </c>
      <c r="P2341" t="s">
        <v>213</v>
      </c>
      <c r="Q2341" t="s">
        <v>811</v>
      </c>
      <c r="R2341">
        <v>568325</v>
      </c>
      <c r="S2341" s="388">
        <f>ROWS(R$5:R2341)</f>
        <v>2337</v>
      </c>
      <c r="T2341" s="388" t="str">
        <f>IF(_xlfn.IFNA(VLOOKUP(P2341,$AG$3:$AH$83,2,FALSE),"")='11.1'!$D$5,TXM!S2341,"")</f>
        <v/>
      </c>
      <c r="U2341" t="str">
        <f>IFERROR(SMALL($T$5:$T$9000,ROWS($T$5:T2341)),"")</f>
        <v/>
      </c>
    </row>
    <row r="2342" spans="1:21" ht="14.4" customHeight="1" x14ac:dyDescent="0.3">
      <c r="A2342" s="371" t="s">
        <v>213</v>
      </c>
      <c r="B2342" t="s">
        <v>171</v>
      </c>
      <c r="C2342" s="372">
        <v>85841611</v>
      </c>
      <c r="D2342" s="388">
        <f>ROWS(C$5:C2342)</f>
        <v>2338</v>
      </c>
      <c r="E2342" s="388" t="str">
        <f>IF(_xlfn.IFNA(VLOOKUP(A2342,$AG$3:$AH$83,2,FALSE),"")='11.1'!$D$5,TXM!D2342,"")</f>
        <v/>
      </c>
      <c r="F2342" t="str">
        <f>IFERROR(SMALL($E$5:$E$9000,ROWS($E$5:E2342)),"")</f>
        <v/>
      </c>
      <c r="I2342" s="371" t="s">
        <v>153</v>
      </c>
      <c r="J2342" t="s">
        <v>863</v>
      </c>
      <c r="K2342" s="372">
        <v>4977</v>
      </c>
      <c r="L2342" s="388">
        <f>ROWS(K$5:K2342)</f>
        <v>2338</v>
      </c>
      <c r="M2342" s="388" t="str">
        <f>IF(_xlfn.IFNA(VLOOKUP(I2342,$AG$3:$AH$83,2,FALSE),"")='11.1'!$D$5,TXM!L2342,"")</f>
        <v/>
      </c>
      <c r="N2342" t="str">
        <f>IFERROR(SMALL($M$5:$M$9000,ROWS($M$5:M2342)),"")</f>
        <v/>
      </c>
      <c r="P2342" t="s">
        <v>213</v>
      </c>
      <c r="Q2342" t="s">
        <v>104</v>
      </c>
      <c r="R2342">
        <v>486955</v>
      </c>
      <c r="S2342" s="388">
        <f>ROWS(R$5:R2342)</f>
        <v>2338</v>
      </c>
      <c r="T2342" s="388" t="str">
        <f>IF(_xlfn.IFNA(VLOOKUP(P2342,$AG$3:$AH$83,2,FALSE),"")='11.1'!$D$5,TXM!S2342,"")</f>
        <v/>
      </c>
      <c r="U2342" t="str">
        <f>IFERROR(SMALL($T$5:$T$9000,ROWS($T$5:T2342)),"")</f>
        <v/>
      </c>
    </row>
    <row r="2343" spans="1:21" ht="14.4" customHeight="1" x14ac:dyDescent="0.3">
      <c r="A2343" s="371" t="s">
        <v>213</v>
      </c>
      <c r="B2343" t="s">
        <v>791</v>
      </c>
      <c r="C2343" s="372">
        <v>78752203</v>
      </c>
      <c r="D2343" s="388">
        <f>ROWS(C$5:C2343)</f>
        <v>2339</v>
      </c>
      <c r="E2343" s="388" t="str">
        <f>IF(_xlfn.IFNA(VLOOKUP(A2343,$AG$3:$AH$83,2,FALSE),"")='11.1'!$D$5,TXM!D2343,"")</f>
        <v/>
      </c>
      <c r="F2343" t="str">
        <f>IFERROR(SMALL($E$5:$E$9000,ROWS($E$5:E2343)),"")</f>
        <v/>
      </c>
      <c r="I2343" s="371" t="s">
        <v>153</v>
      </c>
      <c r="J2343" t="s">
        <v>799</v>
      </c>
      <c r="K2343" s="372">
        <v>4607</v>
      </c>
      <c r="L2343" s="388">
        <f>ROWS(K$5:K2343)</f>
        <v>2339</v>
      </c>
      <c r="M2343" s="388" t="str">
        <f>IF(_xlfn.IFNA(VLOOKUP(I2343,$AG$3:$AH$83,2,FALSE),"")='11.1'!$D$5,TXM!L2343,"")</f>
        <v/>
      </c>
      <c r="N2343" t="str">
        <f>IFERROR(SMALL($M$5:$M$9000,ROWS($M$5:M2343)),"")</f>
        <v/>
      </c>
      <c r="P2343" t="s">
        <v>213</v>
      </c>
      <c r="Q2343" t="s">
        <v>813</v>
      </c>
      <c r="R2343">
        <v>470144</v>
      </c>
      <c r="S2343" s="388">
        <f>ROWS(R$5:R2343)</f>
        <v>2339</v>
      </c>
      <c r="T2343" s="388" t="str">
        <f>IF(_xlfn.IFNA(VLOOKUP(P2343,$AG$3:$AH$83,2,FALSE),"")='11.1'!$D$5,TXM!S2343,"")</f>
        <v/>
      </c>
      <c r="U2343" t="str">
        <f>IFERROR(SMALL($T$5:$T$9000,ROWS($T$5:T2343)),"")</f>
        <v/>
      </c>
    </row>
    <row r="2344" spans="1:21" ht="14.4" customHeight="1" x14ac:dyDescent="0.3">
      <c r="A2344" s="371" t="s">
        <v>213</v>
      </c>
      <c r="B2344" t="s">
        <v>835</v>
      </c>
      <c r="C2344" s="372">
        <v>78197399</v>
      </c>
      <c r="D2344" s="388">
        <f>ROWS(C$5:C2344)</f>
        <v>2340</v>
      </c>
      <c r="E2344" s="388" t="str">
        <f>IF(_xlfn.IFNA(VLOOKUP(A2344,$AG$3:$AH$83,2,FALSE),"")='11.1'!$D$5,TXM!D2344,"")</f>
        <v/>
      </c>
      <c r="F2344" t="str">
        <f>IFERROR(SMALL($E$5:$E$9000,ROWS($E$5:E2344)),"")</f>
        <v/>
      </c>
      <c r="I2344" s="371" t="s">
        <v>153</v>
      </c>
      <c r="J2344" t="s">
        <v>827</v>
      </c>
      <c r="K2344" s="372">
        <v>3075</v>
      </c>
      <c r="L2344" s="388">
        <f>ROWS(K$5:K2344)</f>
        <v>2340</v>
      </c>
      <c r="M2344" s="388" t="str">
        <f>IF(_xlfn.IFNA(VLOOKUP(I2344,$AG$3:$AH$83,2,FALSE),"")='11.1'!$D$5,TXM!L2344,"")</f>
        <v/>
      </c>
      <c r="N2344" t="str">
        <f>IFERROR(SMALL($M$5:$M$9000,ROWS($M$5:M2344)),"")</f>
        <v/>
      </c>
      <c r="P2344" t="s">
        <v>213</v>
      </c>
      <c r="Q2344" t="s">
        <v>795</v>
      </c>
      <c r="R2344">
        <v>378517</v>
      </c>
      <c r="S2344" s="388">
        <f>ROWS(R$5:R2344)</f>
        <v>2340</v>
      </c>
      <c r="T2344" s="388" t="str">
        <f>IF(_xlfn.IFNA(VLOOKUP(P2344,$AG$3:$AH$83,2,FALSE),"")='11.1'!$D$5,TXM!S2344,"")</f>
        <v/>
      </c>
      <c r="U2344" t="str">
        <f>IFERROR(SMALL($T$5:$T$9000,ROWS($T$5:T2344)),"")</f>
        <v/>
      </c>
    </row>
    <row r="2345" spans="1:21" ht="14.4" customHeight="1" x14ac:dyDescent="0.3">
      <c r="A2345" s="371" t="s">
        <v>213</v>
      </c>
      <c r="B2345" t="s">
        <v>95</v>
      </c>
      <c r="C2345" s="372">
        <v>62989022</v>
      </c>
      <c r="D2345" s="388">
        <f>ROWS(C$5:C2345)</f>
        <v>2341</v>
      </c>
      <c r="E2345" s="388" t="str">
        <f>IF(_xlfn.IFNA(VLOOKUP(A2345,$AG$3:$AH$83,2,FALSE),"")='11.1'!$D$5,TXM!D2345,"")</f>
        <v/>
      </c>
      <c r="F2345" t="str">
        <f>IFERROR(SMALL($E$5:$E$9000,ROWS($E$5:E2345)),"")</f>
        <v/>
      </c>
      <c r="I2345" s="371" t="s">
        <v>153</v>
      </c>
      <c r="J2345" t="s">
        <v>105</v>
      </c>
      <c r="K2345" s="372">
        <v>1219</v>
      </c>
      <c r="L2345" s="388">
        <f>ROWS(K$5:K2345)</f>
        <v>2341</v>
      </c>
      <c r="M2345" s="388" t="str">
        <f>IF(_xlfn.IFNA(VLOOKUP(I2345,$AG$3:$AH$83,2,FALSE),"")='11.1'!$D$5,TXM!L2345,"")</f>
        <v/>
      </c>
      <c r="N2345" t="str">
        <f>IFERROR(SMALL($M$5:$M$9000,ROWS($M$5:M2345)),"")</f>
        <v/>
      </c>
      <c r="P2345" t="s">
        <v>213</v>
      </c>
      <c r="Q2345" t="s">
        <v>1003</v>
      </c>
      <c r="R2345">
        <v>377851</v>
      </c>
      <c r="S2345" s="388">
        <f>ROWS(R$5:R2345)</f>
        <v>2341</v>
      </c>
      <c r="T2345" s="388" t="str">
        <f>IF(_xlfn.IFNA(VLOOKUP(P2345,$AG$3:$AH$83,2,FALSE),"")='11.1'!$D$5,TXM!S2345,"")</f>
        <v/>
      </c>
      <c r="U2345" t="str">
        <f>IFERROR(SMALL($T$5:$T$9000,ROWS($T$5:T2345)),"")</f>
        <v/>
      </c>
    </row>
    <row r="2346" spans="1:21" ht="14.4" customHeight="1" x14ac:dyDescent="0.3">
      <c r="A2346" s="371" t="s">
        <v>213</v>
      </c>
      <c r="B2346" t="s">
        <v>779</v>
      </c>
      <c r="C2346" s="372">
        <v>58855906</v>
      </c>
      <c r="D2346" s="388">
        <f>ROWS(C$5:C2346)</f>
        <v>2342</v>
      </c>
      <c r="E2346" s="388" t="str">
        <f>IF(_xlfn.IFNA(VLOOKUP(A2346,$AG$3:$AH$83,2,FALSE),"")='11.1'!$D$5,TXM!D2346,"")</f>
        <v/>
      </c>
      <c r="F2346" t="str">
        <f>IFERROR(SMALL($E$5:$E$9000,ROWS($E$5:E2346)),"")</f>
        <v/>
      </c>
      <c r="I2346" s="371" t="s">
        <v>153</v>
      </c>
      <c r="J2346" t="s">
        <v>819</v>
      </c>
      <c r="K2346" s="372">
        <v>267</v>
      </c>
      <c r="L2346" s="388">
        <f>ROWS(K$5:K2346)</f>
        <v>2342</v>
      </c>
      <c r="M2346" s="388" t="str">
        <f>IF(_xlfn.IFNA(VLOOKUP(I2346,$AG$3:$AH$83,2,FALSE),"")='11.1'!$D$5,TXM!L2346,"")</f>
        <v/>
      </c>
      <c r="N2346" t="str">
        <f>IFERROR(SMALL($M$5:$M$9000,ROWS($M$5:M2346)),"")</f>
        <v/>
      </c>
      <c r="P2346" t="s">
        <v>213</v>
      </c>
      <c r="Q2346" t="s">
        <v>783</v>
      </c>
      <c r="R2346">
        <v>307442</v>
      </c>
      <c r="S2346" s="388">
        <f>ROWS(R$5:R2346)</f>
        <v>2342</v>
      </c>
      <c r="T2346" s="388" t="str">
        <f>IF(_xlfn.IFNA(VLOOKUP(P2346,$AG$3:$AH$83,2,FALSE),"")='11.1'!$D$5,TXM!S2346,"")</f>
        <v/>
      </c>
      <c r="U2346" t="str">
        <f>IFERROR(SMALL($T$5:$T$9000,ROWS($T$5:T2346)),"")</f>
        <v/>
      </c>
    </row>
    <row r="2347" spans="1:21" ht="14.4" customHeight="1" x14ac:dyDescent="0.3">
      <c r="A2347" s="371" t="s">
        <v>213</v>
      </c>
      <c r="B2347" t="s">
        <v>94</v>
      </c>
      <c r="C2347" s="372">
        <v>56249528</v>
      </c>
      <c r="D2347" s="388">
        <f>ROWS(C$5:C2347)</f>
        <v>2343</v>
      </c>
      <c r="E2347" s="388" t="str">
        <f>IF(_xlfn.IFNA(VLOOKUP(A2347,$AG$3:$AH$83,2,FALSE),"")='11.1'!$D$5,TXM!D2347,"")</f>
        <v/>
      </c>
      <c r="F2347" t="str">
        <f>IFERROR(SMALL($E$5:$E$9000,ROWS($E$5:E2347)),"")</f>
        <v/>
      </c>
      <c r="I2347" s="371" t="s">
        <v>153</v>
      </c>
      <c r="J2347" t="s">
        <v>791</v>
      </c>
      <c r="K2347" s="372">
        <v>206</v>
      </c>
      <c r="L2347" s="388">
        <f>ROWS(K$5:K2347)</f>
        <v>2343</v>
      </c>
      <c r="M2347" s="388" t="str">
        <f>IF(_xlfn.IFNA(VLOOKUP(I2347,$AG$3:$AH$83,2,FALSE),"")='11.1'!$D$5,TXM!L2347,"")</f>
        <v/>
      </c>
      <c r="N2347" t="str">
        <f>IFERROR(SMALL($M$5:$M$9000,ROWS($M$5:M2347)),"")</f>
        <v/>
      </c>
      <c r="P2347" t="s">
        <v>213</v>
      </c>
      <c r="Q2347" t="s">
        <v>777</v>
      </c>
      <c r="R2347">
        <v>292231</v>
      </c>
      <c r="S2347" s="388">
        <f>ROWS(R$5:R2347)</f>
        <v>2343</v>
      </c>
      <c r="T2347" s="388" t="str">
        <f>IF(_xlfn.IFNA(VLOOKUP(P2347,$AG$3:$AH$83,2,FALSE),"")='11.1'!$D$5,TXM!S2347,"")</f>
        <v/>
      </c>
      <c r="U2347" t="str">
        <f>IFERROR(SMALL($T$5:$T$9000,ROWS($T$5:T2347)),"")</f>
        <v/>
      </c>
    </row>
    <row r="2348" spans="1:21" ht="14.4" customHeight="1" x14ac:dyDescent="0.3">
      <c r="A2348" s="371" t="s">
        <v>213</v>
      </c>
      <c r="B2348" t="s">
        <v>773</v>
      </c>
      <c r="C2348" s="372">
        <v>48978278</v>
      </c>
      <c r="D2348" s="388">
        <f>ROWS(C$5:C2348)</f>
        <v>2344</v>
      </c>
      <c r="E2348" s="388" t="str">
        <f>IF(_xlfn.IFNA(VLOOKUP(A2348,$AG$3:$AH$83,2,FALSE),"")='11.1'!$D$5,TXM!D2348,"")</f>
        <v/>
      </c>
      <c r="F2348" t="str">
        <f>IFERROR(SMALL($E$5:$E$9000,ROWS($E$5:E2348)),"")</f>
        <v/>
      </c>
      <c r="I2348" s="371" t="s">
        <v>153</v>
      </c>
      <c r="J2348" t="s">
        <v>825</v>
      </c>
      <c r="K2348" s="372">
        <v>180</v>
      </c>
      <c r="L2348" s="388">
        <f>ROWS(K$5:K2348)</f>
        <v>2344</v>
      </c>
      <c r="M2348" s="388" t="str">
        <f>IF(_xlfn.IFNA(VLOOKUP(I2348,$AG$3:$AH$83,2,FALSE),"")='11.1'!$D$5,TXM!L2348,"")</f>
        <v/>
      </c>
      <c r="N2348" t="str">
        <f>IFERROR(SMALL($M$5:$M$9000,ROWS($M$5:M2348)),"")</f>
        <v/>
      </c>
      <c r="P2348" t="s">
        <v>213</v>
      </c>
      <c r="Q2348" t="s">
        <v>779</v>
      </c>
      <c r="R2348">
        <v>203427</v>
      </c>
      <c r="S2348" s="388">
        <f>ROWS(R$5:R2348)</f>
        <v>2344</v>
      </c>
      <c r="T2348" s="388" t="str">
        <f>IF(_xlfn.IFNA(VLOOKUP(P2348,$AG$3:$AH$83,2,FALSE),"")='11.1'!$D$5,TXM!S2348,"")</f>
        <v/>
      </c>
      <c r="U2348" t="str">
        <f>IFERROR(SMALL($T$5:$T$9000,ROWS($T$5:T2348)),"")</f>
        <v/>
      </c>
    </row>
    <row r="2349" spans="1:21" ht="14.4" customHeight="1" x14ac:dyDescent="0.3">
      <c r="A2349" s="371" t="s">
        <v>213</v>
      </c>
      <c r="B2349" t="s">
        <v>999</v>
      </c>
      <c r="C2349" s="372">
        <v>45381545</v>
      </c>
      <c r="D2349" s="388">
        <f>ROWS(C$5:C2349)</f>
        <v>2345</v>
      </c>
      <c r="E2349" s="388" t="str">
        <f>IF(_xlfn.IFNA(VLOOKUP(A2349,$AG$3:$AH$83,2,FALSE),"")='11.1'!$D$5,TXM!D2349,"")</f>
        <v/>
      </c>
      <c r="F2349" t="str">
        <f>IFERROR(SMALL($E$5:$E$9000,ROWS($E$5:E2349)),"")</f>
        <v/>
      </c>
      <c r="I2349" s="371" t="s">
        <v>153</v>
      </c>
      <c r="J2349" t="s">
        <v>861</v>
      </c>
      <c r="K2349" s="372">
        <v>124</v>
      </c>
      <c r="L2349" s="388">
        <f>ROWS(K$5:K2349)</f>
        <v>2345</v>
      </c>
      <c r="M2349" s="388" t="str">
        <f>IF(_xlfn.IFNA(VLOOKUP(I2349,$AG$3:$AH$83,2,FALSE),"")='11.1'!$D$5,TXM!L2349,"")</f>
        <v/>
      </c>
      <c r="N2349" t="str">
        <f>IFERROR(SMALL($M$5:$M$9000,ROWS($M$5:M2349)),"")</f>
        <v/>
      </c>
      <c r="P2349" t="s">
        <v>213</v>
      </c>
      <c r="Q2349" t="s">
        <v>817</v>
      </c>
      <c r="R2349">
        <v>180281</v>
      </c>
      <c r="S2349" s="388">
        <f>ROWS(R$5:R2349)</f>
        <v>2345</v>
      </c>
      <c r="T2349" s="388" t="str">
        <f>IF(_xlfn.IFNA(VLOOKUP(P2349,$AG$3:$AH$83,2,FALSE),"")='11.1'!$D$5,TXM!S2349,"")</f>
        <v/>
      </c>
      <c r="U2349" t="str">
        <f>IFERROR(SMALL($T$5:$T$9000,ROWS($T$5:T2349)),"")</f>
        <v/>
      </c>
    </row>
    <row r="2350" spans="1:21" ht="14.4" customHeight="1" x14ac:dyDescent="0.3">
      <c r="A2350" s="371" t="s">
        <v>213</v>
      </c>
      <c r="B2350" t="s">
        <v>91</v>
      </c>
      <c r="C2350" s="372">
        <v>45059996</v>
      </c>
      <c r="D2350" s="388">
        <f>ROWS(C$5:C2350)</f>
        <v>2346</v>
      </c>
      <c r="E2350" s="388" t="str">
        <f>IF(_xlfn.IFNA(VLOOKUP(A2350,$AG$3:$AH$83,2,FALSE),"")='11.1'!$D$5,TXM!D2350,"")</f>
        <v/>
      </c>
      <c r="F2350" t="str">
        <f>IFERROR(SMALL($E$5:$E$9000,ROWS($E$5:E2350)),"")</f>
        <v/>
      </c>
      <c r="I2350" s="371" t="s">
        <v>153</v>
      </c>
      <c r="J2350" t="s">
        <v>859</v>
      </c>
      <c r="K2350" s="372">
        <v>74</v>
      </c>
      <c r="L2350" s="388">
        <f>ROWS(K$5:K2350)</f>
        <v>2346</v>
      </c>
      <c r="M2350" s="388" t="str">
        <f>IF(_xlfn.IFNA(VLOOKUP(I2350,$AG$3:$AH$83,2,FALSE),"")='11.1'!$D$5,TXM!L2350,"")</f>
        <v/>
      </c>
      <c r="N2350" t="str">
        <f>IFERROR(SMALL($M$5:$M$9000,ROWS($M$5:M2350)),"")</f>
        <v/>
      </c>
      <c r="P2350" t="s">
        <v>213</v>
      </c>
      <c r="Q2350" t="s">
        <v>819</v>
      </c>
      <c r="R2350">
        <v>167545</v>
      </c>
      <c r="S2350" s="388">
        <f>ROWS(R$5:R2350)</f>
        <v>2346</v>
      </c>
      <c r="T2350" s="388" t="str">
        <f>IF(_xlfn.IFNA(VLOOKUP(P2350,$AG$3:$AH$83,2,FALSE),"")='11.1'!$D$5,TXM!S2350,"")</f>
        <v/>
      </c>
      <c r="U2350" t="str">
        <f>IFERROR(SMALL($T$5:$T$9000,ROWS($T$5:T2350)),"")</f>
        <v/>
      </c>
    </row>
    <row r="2351" spans="1:21" ht="14.4" customHeight="1" x14ac:dyDescent="0.3">
      <c r="A2351" s="371" t="s">
        <v>213</v>
      </c>
      <c r="B2351" t="s">
        <v>789</v>
      </c>
      <c r="C2351" s="372">
        <v>38181544</v>
      </c>
      <c r="D2351" s="388">
        <f>ROWS(C$5:C2351)</f>
        <v>2347</v>
      </c>
      <c r="E2351" s="388" t="str">
        <f>IF(_xlfn.IFNA(VLOOKUP(A2351,$AG$3:$AH$83,2,FALSE),"")='11.1'!$D$5,TXM!D2351,"")</f>
        <v/>
      </c>
      <c r="F2351" t="str">
        <f>IFERROR(SMALL($E$5:$E$9000,ROWS($E$5:E2351)),"")</f>
        <v/>
      </c>
      <c r="I2351" s="371" t="s">
        <v>153</v>
      </c>
      <c r="J2351" t="s">
        <v>102</v>
      </c>
      <c r="K2351" s="372">
        <v>8</v>
      </c>
      <c r="L2351" s="388">
        <f>ROWS(K$5:K2351)</f>
        <v>2347</v>
      </c>
      <c r="M2351" s="388" t="str">
        <f>IF(_xlfn.IFNA(VLOOKUP(I2351,$AG$3:$AH$83,2,FALSE),"")='11.1'!$D$5,TXM!L2351,"")</f>
        <v/>
      </c>
      <c r="N2351" t="str">
        <f>IFERROR(SMALL($M$5:$M$9000,ROWS($M$5:M2351)),"")</f>
        <v/>
      </c>
      <c r="P2351" t="s">
        <v>213</v>
      </c>
      <c r="Q2351" t="s">
        <v>873</v>
      </c>
      <c r="R2351">
        <v>157850</v>
      </c>
      <c r="S2351" s="388">
        <f>ROWS(R$5:R2351)</f>
        <v>2347</v>
      </c>
      <c r="T2351" s="388" t="str">
        <f>IF(_xlfn.IFNA(VLOOKUP(P2351,$AG$3:$AH$83,2,FALSE),"")='11.1'!$D$5,TXM!S2351,"")</f>
        <v/>
      </c>
      <c r="U2351" t="str">
        <f>IFERROR(SMALL($T$5:$T$9000,ROWS($T$5:T2351)),"")</f>
        <v/>
      </c>
    </row>
    <row r="2352" spans="1:21" ht="14.4" customHeight="1" x14ac:dyDescent="0.3">
      <c r="A2352" s="371" t="s">
        <v>213</v>
      </c>
      <c r="B2352" t="s">
        <v>843</v>
      </c>
      <c r="C2352" s="372">
        <v>34283667</v>
      </c>
      <c r="D2352" s="388">
        <f>ROWS(C$5:C2352)</f>
        <v>2348</v>
      </c>
      <c r="E2352" s="388" t="str">
        <f>IF(_xlfn.IFNA(VLOOKUP(A2352,$AG$3:$AH$83,2,FALSE),"")='11.1'!$D$5,TXM!D2352,"")</f>
        <v/>
      </c>
      <c r="F2352" t="str">
        <f>IFERROR(SMALL($E$5:$E$9000,ROWS($E$5:E2352)),"")</f>
        <v/>
      </c>
      <c r="I2352" s="371" t="s">
        <v>153</v>
      </c>
      <c r="J2352" t="s">
        <v>1000</v>
      </c>
      <c r="K2352" s="372">
        <v>4</v>
      </c>
      <c r="L2352" s="388">
        <f>ROWS(K$5:K2352)</f>
        <v>2348</v>
      </c>
      <c r="M2352" s="388" t="str">
        <f>IF(_xlfn.IFNA(VLOOKUP(I2352,$AG$3:$AH$83,2,FALSE),"")='11.1'!$D$5,TXM!L2352,"")</f>
        <v/>
      </c>
      <c r="N2352" t="str">
        <f>IFERROR(SMALL($M$5:$M$9000,ROWS($M$5:M2352)),"")</f>
        <v/>
      </c>
      <c r="P2352" t="s">
        <v>213</v>
      </c>
      <c r="Q2352" t="s">
        <v>1004</v>
      </c>
      <c r="R2352">
        <v>156918</v>
      </c>
      <c r="S2352" s="388">
        <f>ROWS(R$5:R2352)</f>
        <v>2348</v>
      </c>
      <c r="T2352" s="388" t="str">
        <f>IF(_xlfn.IFNA(VLOOKUP(P2352,$AG$3:$AH$83,2,FALSE),"")='11.1'!$D$5,TXM!S2352,"")</f>
        <v/>
      </c>
      <c r="U2352" t="str">
        <f>IFERROR(SMALL($T$5:$T$9000,ROWS($T$5:T2352)),"")</f>
        <v/>
      </c>
    </row>
    <row r="2353" spans="1:21" ht="14.4" customHeight="1" x14ac:dyDescent="0.3">
      <c r="A2353" s="371" t="s">
        <v>213</v>
      </c>
      <c r="B2353" t="s">
        <v>173</v>
      </c>
      <c r="C2353" s="372">
        <v>34171918</v>
      </c>
      <c r="D2353" s="388">
        <f>ROWS(C$5:C2353)</f>
        <v>2349</v>
      </c>
      <c r="E2353" s="388" t="str">
        <f>IF(_xlfn.IFNA(VLOOKUP(A2353,$AG$3:$AH$83,2,FALSE),"")='11.1'!$D$5,TXM!D2353,"")</f>
        <v/>
      </c>
      <c r="F2353" t="str">
        <f>IFERROR(SMALL($E$5:$E$9000,ROWS($E$5:E2353)),"")</f>
        <v/>
      </c>
      <c r="I2353" s="371" t="s">
        <v>554</v>
      </c>
      <c r="J2353" t="s">
        <v>95</v>
      </c>
      <c r="K2353" s="372">
        <v>170232</v>
      </c>
      <c r="L2353" s="388">
        <f>ROWS(K$5:K2353)</f>
        <v>2349</v>
      </c>
      <c r="M2353" s="388" t="str">
        <f>IF(_xlfn.IFNA(VLOOKUP(I2353,$AG$3:$AH$83,2,FALSE),"")='11.1'!$D$5,TXM!L2353,"")</f>
        <v/>
      </c>
      <c r="N2353" t="str">
        <f>IFERROR(SMALL($M$5:$M$9000,ROWS($M$5:M2353)),"")</f>
        <v/>
      </c>
      <c r="P2353" t="s">
        <v>213</v>
      </c>
      <c r="Q2353" t="s">
        <v>773</v>
      </c>
      <c r="R2353">
        <v>152222</v>
      </c>
      <c r="S2353" s="388">
        <f>ROWS(R$5:R2353)</f>
        <v>2349</v>
      </c>
      <c r="T2353" s="388" t="str">
        <f>IF(_xlfn.IFNA(VLOOKUP(P2353,$AG$3:$AH$83,2,FALSE),"")='11.1'!$D$5,TXM!S2353,"")</f>
        <v/>
      </c>
      <c r="U2353" t="str">
        <f>IFERROR(SMALL($T$5:$T$9000,ROWS($T$5:T2353)),"")</f>
        <v/>
      </c>
    </row>
    <row r="2354" spans="1:21" ht="14.4" customHeight="1" x14ac:dyDescent="0.3">
      <c r="A2354" s="371" t="s">
        <v>213</v>
      </c>
      <c r="B2354" t="s">
        <v>104</v>
      </c>
      <c r="C2354" s="372">
        <v>32928949</v>
      </c>
      <c r="D2354" s="388">
        <f>ROWS(C$5:C2354)</f>
        <v>2350</v>
      </c>
      <c r="E2354" s="388" t="str">
        <f>IF(_xlfn.IFNA(VLOOKUP(A2354,$AG$3:$AH$83,2,FALSE),"")='11.1'!$D$5,TXM!D2354,"")</f>
        <v/>
      </c>
      <c r="F2354" t="str">
        <f>IFERROR(SMALL($E$5:$E$9000,ROWS($E$5:E2354)),"")</f>
        <v/>
      </c>
      <c r="I2354" s="371" t="s">
        <v>554</v>
      </c>
      <c r="J2354" t="s">
        <v>849</v>
      </c>
      <c r="K2354" s="372">
        <v>75869</v>
      </c>
      <c r="L2354" s="388">
        <f>ROWS(K$5:K2354)</f>
        <v>2350</v>
      </c>
      <c r="M2354" s="388" t="str">
        <f>IF(_xlfn.IFNA(VLOOKUP(I2354,$AG$3:$AH$83,2,FALSE),"")='11.1'!$D$5,TXM!L2354,"")</f>
        <v/>
      </c>
      <c r="N2354" t="str">
        <f>IFERROR(SMALL($M$5:$M$9000,ROWS($M$5:M2354)),"")</f>
        <v/>
      </c>
      <c r="P2354" t="s">
        <v>213</v>
      </c>
      <c r="Q2354" t="s">
        <v>855</v>
      </c>
      <c r="R2354">
        <v>134143</v>
      </c>
      <c r="S2354" s="388">
        <f>ROWS(R$5:R2354)</f>
        <v>2350</v>
      </c>
      <c r="T2354" s="388" t="str">
        <f>IF(_xlfn.IFNA(VLOOKUP(P2354,$AG$3:$AH$83,2,FALSE),"")='11.1'!$D$5,TXM!S2354,"")</f>
        <v/>
      </c>
      <c r="U2354" t="str">
        <f>IFERROR(SMALL($T$5:$T$9000,ROWS($T$5:T2354)),"")</f>
        <v/>
      </c>
    </row>
    <row r="2355" spans="1:21" ht="14.4" customHeight="1" x14ac:dyDescent="0.3">
      <c r="A2355" s="371" t="s">
        <v>213</v>
      </c>
      <c r="B2355" t="s">
        <v>107</v>
      </c>
      <c r="C2355" s="372">
        <v>30952244</v>
      </c>
      <c r="D2355" s="388">
        <f>ROWS(C$5:C2355)</f>
        <v>2351</v>
      </c>
      <c r="E2355" s="388" t="str">
        <f>IF(_xlfn.IFNA(VLOOKUP(A2355,$AG$3:$AH$83,2,FALSE),"")='11.1'!$D$5,TXM!D2355,"")</f>
        <v/>
      </c>
      <c r="F2355" t="str">
        <f>IFERROR(SMALL($E$5:$E$9000,ROWS($E$5:E2355)),"")</f>
        <v/>
      </c>
      <c r="I2355" s="371" t="s">
        <v>554</v>
      </c>
      <c r="J2355" t="s">
        <v>1240</v>
      </c>
      <c r="K2355" s="372">
        <v>58283</v>
      </c>
      <c r="L2355" s="388">
        <f>ROWS(K$5:K2355)</f>
        <v>2351</v>
      </c>
      <c r="M2355" s="388" t="str">
        <f>IF(_xlfn.IFNA(VLOOKUP(I2355,$AG$3:$AH$83,2,FALSE),"")='11.1'!$D$5,TXM!L2355,"")</f>
        <v/>
      </c>
      <c r="N2355" t="str">
        <f>IFERROR(SMALL($M$5:$M$9000,ROWS($M$5:M2355)),"")</f>
        <v/>
      </c>
      <c r="P2355" t="s">
        <v>213</v>
      </c>
      <c r="Q2355" t="s">
        <v>93</v>
      </c>
      <c r="R2355">
        <v>129282</v>
      </c>
      <c r="S2355" s="388">
        <f>ROWS(R$5:R2355)</f>
        <v>2351</v>
      </c>
      <c r="T2355" s="388" t="str">
        <f>IF(_xlfn.IFNA(VLOOKUP(P2355,$AG$3:$AH$83,2,FALSE),"")='11.1'!$D$5,TXM!S2355,"")</f>
        <v/>
      </c>
      <c r="U2355" t="str">
        <f>IFERROR(SMALL($T$5:$T$9000,ROWS($T$5:T2355)),"")</f>
        <v/>
      </c>
    </row>
    <row r="2356" spans="1:21" ht="14.4" customHeight="1" x14ac:dyDescent="0.3">
      <c r="A2356" s="371" t="s">
        <v>213</v>
      </c>
      <c r="B2356" t="s">
        <v>865</v>
      </c>
      <c r="C2356" s="372">
        <v>29468226</v>
      </c>
      <c r="D2356" s="388">
        <f>ROWS(C$5:C2356)</f>
        <v>2352</v>
      </c>
      <c r="E2356" s="388" t="str">
        <f>IF(_xlfn.IFNA(VLOOKUP(A2356,$AG$3:$AH$83,2,FALSE),"")='11.1'!$D$5,TXM!D2356,"")</f>
        <v/>
      </c>
      <c r="F2356" t="str">
        <f>IFERROR(SMALL($E$5:$E$9000,ROWS($E$5:E2356)),"")</f>
        <v/>
      </c>
      <c r="I2356" s="371" t="s">
        <v>554</v>
      </c>
      <c r="J2356" t="s">
        <v>863</v>
      </c>
      <c r="K2356" s="372">
        <v>43365</v>
      </c>
      <c r="L2356" s="388">
        <f>ROWS(K$5:K2356)</f>
        <v>2352</v>
      </c>
      <c r="M2356" s="388" t="str">
        <f>IF(_xlfn.IFNA(VLOOKUP(I2356,$AG$3:$AH$83,2,FALSE),"")='11.1'!$D$5,TXM!L2356,"")</f>
        <v/>
      </c>
      <c r="N2356" t="str">
        <f>IFERROR(SMALL($M$5:$M$9000,ROWS($M$5:M2356)),"")</f>
        <v/>
      </c>
      <c r="P2356" t="s">
        <v>213</v>
      </c>
      <c r="Q2356" t="s">
        <v>98</v>
      </c>
      <c r="R2356">
        <v>122096</v>
      </c>
      <c r="S2356" s="388">
        <f>ROWS(R$5:R2356)</f>
        <v>2352</v>
      </c>
      <c r="T2356" s="388" t="str">
        <f>IF(_xlfn.IFNA(VLOOKUP(P2356,$AG$3:$AH$83,2,FALSE),"")='11.1'!$D$5,TXM!S2356,"")</f>
        <v/>
      </c>
      <c r="U2356" t="str">
        <f>IFERROR(SMALL($T$5:$T$9000,ROWS($T$5:T2356)),"")</f>
        <v/>
      </c>
    </row>
    <row r="2357" spans="1:21" ht="14.4" customHeight="1" x14ac:dyDescent="0.3">
      <c r="A2357" s="371" t="s">
        <v>213</v>
      </c>
      <c r="B2357" t="s">
        <v>863</v>
      </c>
      <c r="C2357" s="372">
        <v>28935412</v>
      </c>
      <c r="D2357" s="388">
        <f>ROWS(C$5:C2357)</f>
        <v>2353</v>
      </c>
      <c r="E2357" s="388" t="str">
        <f>IF(_xlfn.IFNA(VLOOKUP(A2357,$AG$3:$AH$83,2,FALSE),"")='11.1'!$D$5,TXM!D2357,"")</f>
        <v/>
      </c>
      <c r="F2357" t="str">
        <f>IFERROR(SMALL($E$5:$E$9000,ROWS($E$5:E2357)),"")</f>
        <v/>
      </c>
      <c r="I2357" s="371" t="s">
        <v>554</v>
      </c>
      <c r="J2357" t="s">
        <v>821</v>
      </c>
      <c r="K2357" s="372">
        <v>4462</v>
      </c>
      <c r="L2357" s="388">
        <f>ROWS(K$5:K2357)</f>
        <v>2353</v>
      </c>
      <c r="M2357" s="388" t="str">
        <f>IF(_xlfn.IFNA(VLOOKUP(I2357,$AG$3:$AH$83,2,FALSE),"")='11.1'!$D$5,TXM!L2357,"")</f>
        <v/>
      </c>
      <c r="N2357" t="str">
        <f>IFERROR(SMALL($M$5:$M$9000,ROWS($M$5:M2357)),"")</f>
        <v/>
      </c>
      <c r="P2357" t="s">
        <v>213</v>
      </c>
      <c r="Q2357" t="s">
        <v>805</v>
      </c>
      <c r="R2357">
        <v>101613</v>
      </c>
      <c r="S2357" s="388">
        <f>ROWS(R$5:R2357)</f>
        <v>2353</v>
      </c>
      <c r="T2357" s="388" t="str">
        <f>IF(_xlfn.IFNA(VLOOKUP(P2357,$AG$3:$AH$83,2,FALSE),"")='11.1'!$D$5,TXM!S2357,"")</f>
        <v/>
      </c>
      <c r="U2357" t="str">
        <f>IFERROR(SMALL($T$5:$T$9000,ROWS($T$5:T2357)),"")</f>
        <v/>
      </c>
    </row>
    <row r="2358" spans="1:21" ht="14.4" customHeight="1" x14ac:dyDescent="0.3">
      <c r="A2358" s="371" t="s">
        <v>213</v>
      </c>
      <c r="B2358" t="s">
        <v>105</v>
      </c>
      <c r="C2358" s="372">
        <v>28083733</v>
      </c>
      <c r="D2358" s="388">
        <f>ROWS(C$5:C2358)</f>
        <v>2354</v>
      </c>
      <c r="E2358" s="388" t="str">
        <f>IF(_xlfn.IFNA(VLOOKUP(A2358,$AG$3:$AH$83,2,FALSE),"")='11.1'!$D$5,TXM!D2358,"")</f>
        <v/>
      </c>
      <c r="F2358" t="str">
        <f>IFERROR(SMALL($E$5:$E$9000,ROWS($E$5:E2358)),"")</f>
        <v/>
      </c>
      <c r="I2358" s="371" t="s">
        <v>554</v>
      </c>
      <c r="J2358" t="s">
        <v>1252</v>
      </c>
      <c r="K2358" s="372">
        <v>556</v>
      </c>
      <c r="L2358" s="388">
        <f>ROWS(K$5:K2358)</f>
        <v>2354</v>
      </c>
      <c r="M2358" s="388" t="str">
        <f>IF(_xlfn.IFNA(VLOOKUP(I2358,$AG$3:$AH$83,2,FALSE),"")='11.1'!$D$5,TXM!L2358,"")</f>
        <v/>
      </c>
      <c r="N2358" t="str">
        <f>IFERROR(SMALL($M$5:$M$9000,ROWS($M$5:M2358)),"")</f>
        <v/>
      </c>
      <c r="P2358" t="s">
        <v>213</v>
      </c>
      <c r="Q2358" t="s">
        <v>831</v>
      </c>
      <c r="R2358">
        <v>81627</v>
      </c>
      <c r="S2358" s="388">
        <f>ROWS(R$5:R2358)</f>
        <v>2354</v>
      </c>
      <c r="T2358" s="388" t="str">
        <f>IF(_xlfn.IFNA(VLOOKUP(P2358,$AG$3:$AH$83,2,FALSE),"")='11.1'!$D$5,TXM!S2358,"")</f>
        <v/>
      </c>
      <c r="U2358" t="str">
        <f>IFERROR(SMALL($T$5:$T$9000,ROWS($T$5:T2358)),"")</f>
        <v/>
      </c>
    </row>
    <row r="2359" spans="1:21" ht="14.4" customHeight="1" x14ac:dyDescent="0.3">
      <c r="A2359" s="371" t="s">
        <v>213</v>
      </c>
      <c r="B2359" t="s">
        <v>853</v>
      </c>
      <c r="C2359" s="372">
        <v>27526405</v>
      </c>
      <c r="D2359" s="388">
        <f>ROWS(C$5:C2359)</f>
        <v>2355</v>
      </c>
      <c r="E2359" s="388" t="str">
        <f>IF(_xlfn.IFNA(VLOOKUP(A2359,$AG$3:$AH$83,2,FALSE),"")='11.1'!$D$5,TXM!D2359,"")</f>
        <v/>
      </c>
      <c r="F2359" t="str">
        <f>IFERROR(SMALL($E$5:$E$9000,ROWS($E$5:E2359)),"")</f>
        <v/>
      </c>
      <c r="I2359" s="371" t="s">
        <v>554</v>
      </c>
      <c r="J2359" t="s">
        <v>108</v>
      </c>
      <c r="K2359" s="372">
        <v>222</v>
      </c>
      <c r="L2359" s="388">
        <f>ROWS(K$5:K2359)</f>
        <v>2355</v>
      </c>
      <c r="M2359" s="388" t="str">
        <f>IF(_xlfn.IFNA(VLOOKUP(I2359,$AG$3:$AH$83,2,FALSE),"")='11.1'!$D$5,TXM!L2359,"")</f>
        <v/>
      </c>
      <c r="N2359" t="str">
        <f>IFERROR(SMALL($M$5:$M$9000,ROWS($M$5:M2359)),"")</f>
        <v/>
      </c>
      <c r="P2359" t="s">
        <v>213</v>
      </c>
      <c r="Q2359" t="s">
        <v>103</v>
      </c>
      <c r="R2359">
        <v>81350</v>
      </c>
      <c r="S2359" s="388">
        <f>ROWS(R$5:R2359)</f>
        <v>2355</v>
      </c>
      <c r="T2359" s="388" t="str">
        <f>IF(_xlfn.IFNA(VLOOKUP(P2359,$AG$3:$AH$83,2,FALSE),"")='11.1'!$D$5,TXM!S2359,"")</f>
        <v/>
      </c>
      <c r="U2359" t="str">
        <f>IFERROR(SMALL($T$5:$T$9000,ROWS($T$5:T2359)),"")</f>
        <v/>
      </c>
    </row>
    <row r="2360" spans="1:21" ht="14.4" customHeight="1" x14ac:dyDescent="0.3">
      <c r="A2360" s="371" t="s">
        <v>213</v>
      </c>
      <c r="B2360" t="s">
        <v>849</v>
      </c>
      <c r="C2360" s="372">
        <v>26995872</v>
      </c>
      <c r="D2360" s="388">
        <f>ROWS(C$5:C2360)</f>
        <v>2356</v>
      </c>
      <c r="E2360" s="388" t="str">
        <f>IF(_xlfn.IFNA(VLOOKUP(A2360,$AG$3:$AH$83,2,FALSE),"")='11.1'!$D$5,TXM!D2360,"")</f>
        <v/>
      </c>
      <c r="F2360" t="str">
        <f>IFERROR(SMALL($E$5:$E$9000,ROWS($E$5:E2360)),"")</f>
        <v/>
      </c>
      <c r="I2360" s="371" t="s">
        <v>554</v>
      </c>
      <c r="J2360" t="s">
        <v>861</v>
      </c>
      <c r="K2360" s="372">
        <v>118</v>
      </c>
      <c r="L2360" s="388">
        <f>ROWS(K$5:K2360)</f>
        <v>2356</v>
      </c>
      <c r="M2360" s="388" t="str">
        <f>IF(_xlfn.IFNA(VLOOKUP(I2360,$AG$3:$AH$83,2,FALSE),"")='11.1'!$D$5,TXM!L2360,"")</f>
        <v/>
      </c>
      <c r="N2360" t="str">
        <f>IFERROR(SMALL($M$5:$M$9000,ROWS($M$5:M2360)),"")</f>
        <v/>
      </c>
      <c r="P2360" t="s">
        <v>213</v>
      </c>
      <c r="Q2360" t="s">
        <v>173</v>
      </c>
      <c r="R2360">
        <v>77314</v>
      </c>
      <c r="S2360" s="388">
        <f>ROWS(R$5:R2360)</f>
        <v>2356</v>
      </c>
      <c r="T2360" s="388" t="str">
        <f>IF(_xlfn.IFNA(VLOOKUP(P2360,$AG$3:$AH$83,2,FALSE),"")='11.1'!$D$5,TXM!S2360,"")</f>
        <v/>
      </c>
      <c r="U2360" t="str">
        <f>IFERROR(SMALL($T$5:$T$9000,ROWS($T$5:T2360)),"")</f>
        <v/>
      </c>
    </row>
    <row r="2361" spans="1:21" ht="14.4" customHeight="1" x14ac:dyDescent="0.3">
      <c r="A2361" s="371" t="s">
        <v>213</v>
      </c>
      <c r="B2361" t="s">
        <v>839</v>
      </c>
      <c r="C2361" s="372">
        <v>22372924</v>
      </c>
      <c r="D2361" s="388">
        <f>ROWS(C$5:C2361)</f>
        <v>2357</v>
      </c>
      <c r="E2361" s="388" t="str">
        <f>IF(_xlfn.IFNA(VLOOKUP(A2361,$AG$3:$AH$83,2,FALSE),"")='11.1'!$D$5,TXM!D2361,"")</f>
        <v/>
      </c>
      <c r="F2361" t="str">
        <f>IFERROR(SMALL($E$5:$E$9000,ROWS($E$5:E2361)),"")</f>
        <v/>
      </c>
      <c r="I2361" s="371" t="s">
        <v>554</v>
      </c>
      <c r="J2361" t="s">
        <v>102</v>
      </c>
      <c r="K2361" s="372">
        <v>71</v>
      </c>
      <c r="L2361" s="388">
        <f>ROWS(K$5:K2361)</f>
        <v>2357</v>
      </c>
      <c r="M2361" s="388" t="str">
        <f>IF(_xlfn.IFNA(VLOOKUP(I2361,$AG$3:$AH$83,2,FALSE),"")='11.1'!$D$5,TXM!L2361,"")</f>
        <v/>
      </c>
      <c r="N2361" t="str">
        <f>IFERROR(SMALL($M$5:$M$9000,ROWS($M$5:M2361)),"")</f>
        <v/>
      </c>
      <c r="P2361" t="s">
        <v>213</v>
      </c>
      <c r="Q2361" t="s">
        <v>801</v>
      </c>
      <c r="R2361">
        <v>68333</v>
      </c>
      <c r="S2361" s="388">
        <f>ROWS(R$5:R2361)</f>
        <v>2357</v>
      </c>
      <c r="T2361" s="388" t="str">
        <f>IF(_xlfn.IFNA(VLOOKUP(P2361,$AG$3:$AH$83,2,FALSE),"")='11.1'!$D$5,TXM!S2361,"")</f>
        <v/>
      </c>
      <c r="U2361" t="str">
        <f>IFERROR(SMALL($T$5:$T$9000,ROWS($T$5:T2361)),"")</f>
        <v/>
      </c>
    </row>
    <row r="2362" spans="1:21" ht="14.4" customHeight="1" x14ac:dyDescent="0.3">
      <c r="A2362" s="371" t="s">
        <v>213</v>
      </c>
      <c r="B2362" t="s">
        <v>108</v>
      </c>
      <c r="C2362" s="372">
        <v>22258305</v>
      </c>
      <c r="D2362" s="388">
        <f>ROWS(C$5:C2362)</f>
        <v>2358</v>
      </c>
      <c r="E2362" s="388" t="str">
        <f>IF(_xlfn.IFNA(VLOOKUP(A2362,$AG$3:$AH$83,2,FALSE),"")='11.1'!$D$5,TXM!D2362,"")</f>
        <v/>
      </c>
      <c r="F2362" t="str">
        <f>IFERROR(SMALL($E$5:$E$9000,ROWS($E$5:E2362)),"")</f>
        <v/>
      </c>
      <c r="I2362" s="371" t="s">
        <v>554</v>
      </c>
      <c r="J2362" t="s">
        <v>96</v>
      </c>
      <c r="K2362" s="372">
        <v>68</v>
      </c>
      <c r="L2362" s="388">
        <f>ROWS(K$5:K2362)</f>
        <v>2358</v>
      </c>
      <c r="M2362" s="388" t="str">
        <f>IF(_xlfn.IFNA(VLOOKUP(I2362,$AG$3:$AH$83,2,FALSE),"")='11.1'!$D$5,TXM!L2362,"")</f>
        <v/>
      </c>
      <c r="N2362" t="str">
        <f>IFERROR(SMALL($M$5:$M$9000,ROWS($M$5:M2362)),"")</f>
        <v/>
      </c>
      <c r="P2362" t="s">
        <v>213</v>
      </c>
      <c r="Q2362" t="s">
        <v>1494</v>
      </c>
      <c r="R2362">
        <v>65242</v>
      </c>
      <c r="S2362" s="388">
        <f>ROWS(R$5:R2362)</f>
        <v>2358</v>
      </c>
      <c r="T2362" s="388" t="str">
        <f>IF(_xlfn.IFNA(VLOOKUP(P2362,$AG$3:$AH$83,2,FALSE),"")='11.1'!$D$5,TXM!S2362,"")</f>
        <v/>
      </c>
      <c r="U2362" t="str">
        <f>IFERROR(SMALL($T$5:$T$9000,ROWS($T$5:T2362)),"")</f>
        <v/>
      </c>
    </row>
    <row r="2363" spans="1:21" ht="14.4" customHeight="1" x14ac:dyDescent="0.3">
      <c r="A2363" s="371" t="s">
        <v>213</v>
      </c>
      <c r="B2363" t="s">
        <v>1285</v>
      </c>
      <c r="C2363" s="372">
        <v>20512161</v>
      </c>
      <c r="D2363" s="388">
        <f>ROWS(C$5:C2363)</f>
        <v>2359</v>
      </c>
      <c r="E2363" s="388" t="str">
        <f>IF(_xlfn.IFNA(VLOOKUP(A2363,$AG$3:$AH$83,2,FALSE),"")='11.1'!$D$5,TXM!D2363,"")</f>
        <v/>
      </c>
      <c r="F2363" t="str">
        <f>IFERROR(SMALL($E$5:$E$9000,ROWS($E$5:E2363)),"")</f>
        <v/>
      </c>
      <c r="I2363" s="371" t="s">
        <v>554</v>
      </c>
      <c r="J2363" t="s">
        <v>1318</v>
      </c>
      <c r="K2363" s="372">
        <v>53</v>
      </c>
      <c r="L2363" s="388">
        <f>ROWS(K$5:K2363)</f>
        <v>2359</v>
      </c>
      <c r="M2363" s="388" t="str">
        <f>IF(_xlfn.IFNA(VLOOKUP(I2363,$AG$3:$AH$83,2,FALSE),"")='11.1'!$D$5,TXM!L2363,"")</f>
        <v/>
      </c>
      <c r="N2363" t="str">
        <f>IFERROR(SMALL($M$5:$M$9000,ROWS($M$5:M2363)),"")</f>
        <v/>
      </c>
      <c r="P2363" t="s">
        <v>213</v>
      </c>
      <c r="Q2363" t="s">
        <v>807</v>
      </c>
      <c r="R2363">
        <v>35263</v>
      </c>
      <c r="S2363" s="388">
        <f>ROWS(R$5:R2363)</f>
        <v>2359</v>
      </c>
      <c r="T2363" s="388" t="str">
        <f>IF(_xlfn.IFNA(VLOOKUP(P2363,$AG$3:$AH$83,2,FALSE),"")='11.1'!$D$5,TXM!S2363,"")</f>
        <v/>
      </c>
      <c r="U2363" t="str">
        <f>IFERROR(SMALL($T$5:$T$9000,ROWS($T$5:T2363)),"")</f>
        <v/>
      </c>
    </row>
    <row r="2364" spans="1:21" ht="14.4" customHeight="1" x14ac:dyDescent="0.3">
      <c r="A2364" s="371" t="s">
        <v>213</v>
      </c>
      <c r="B2364" t="s">
        <v>1275</v>
      </c>
      <c r="C2364" s="372">
        <v>20137888</v>
      </c>
      <c r="D2364" s="388">
        <f>ROWS(C$5:C2364)</f>
        <v>2360</v>
      </c>
      <c r="E2364" s="388" t="str">
        <f>IF(_xlfn.IFNA(VLOOKUP(A2364,$AG$3:$AH$83,2,FALSE),"")='11.1'!$D$5,TXM!D2364,"")</f>
        <v/>
      </c>
      <c r="F2364" t="str">
        <f>IFERROR(SMALL($E$5:$E$9000,ROWS($E$5:E2364)),"")</f>
        <v/>
      </c>
      <c r="I2364" s="371" t="s">
        <v>554</v>
      </c>
      <c r="J2364" t="s">
        <v>106</v>
      </c>
      <c r="K2364" s="372">
        <v>49</v>
      </c>
      <c r="L2364" s="388">
        <f>ROWS(K$5:K2364)</f>
        <v>2360</v>
      </c>
      <c r="M2364" s="388" t="str">
        <f>IF(_xlfn.IFNA(VLOOKUP(I2364,$AG$3:$AH$83,2,FALSE),"")='11.1'!$D$5,TXM!L2364,"")</f>
        <v/>
      </c>
      <c r="N2364" t="str">
        <f>IFERROR(SMALL($M$5:$M$9000,ROWS($M$5:M2364)),"")</f>
        <v/>
      </c>
      <c r="P2364" t="s">
        <v>213</v>
      </c>
      <c r="Q2364" t="s">
        <v>809</v>
      </c>
      <c r="R2364">
        <v>34933</v>
      </c>
      <c r="S2364" s="388">
        <f>ROWS(R$5:R2364)</f>
        <v>2360</v>
      </c>
      <c r="T2364" s="388" t="str">
        <f>IF(_xlfn.IFNA(VLOOKUP(P2364,$AG$3:$AH$83,2,FALSE),"")='11.1'!$D$5,TXM!S2364,"")</f>
        <v/>
      </c>
      <c r="U2364" t="str">
        <f>IFERROR(SMALL($T$5:$T$9000,ROWS($T$5:T2364)),"")</f>
        <v/>
      </c>
    </row>
    <row r="2365" spans="1:21" ht="14.4" customHeight="1" x14ac:dyDescent="0.3">
      <c r="A2365" s="371" t="s">
        <v>213</v>
      </c>
      <c r="B2365" t="s">
        <v>102</v>
      </c>
      <c r="C2365" s="372">
        <v>18455040</v>
      </c>
      <c r="D2365" s="388">
        <f>ROWS(C$5:C2365)</f>
        <v>2361</v>
      </c>
      <c r="E2365" s="388" t="str">
        <f>IF(_xlfn.IFNA(VLOOKUP(A2365,$AG$3:$AH$83,2,FALSE),"")='11.1'!$D$5,TXM!D2365,"")</f>
        <v/>
      </c>
      <c r="F2365" t="str">
        <f>IFERROR(SMALL($E$5:$E$9000,ROWS($E$5:E2365)),"")</f>
        <v/>
      </c>
      <c r="I2365" s="371" t="s">
        <v>554</v>
      </c>
      <c r="J2365" t="s">
        <v>791</v>
      </c>
      <c r="K2365" s="372">
        <v>48</v>
      </c>
      <c r="L2365" s="388">
        <f>ROWS(K$5:K2365)</f>
        <v>2361</v>
      </c>
      <c r="M2365" s="388" t="str">
        <f>IF(_xlfn.IFNA(VLOOKUP(I2365,$AG$3:$AH$83,2,FALSE),"")='11.1'!$D$5,TXM!L2365,"")</f>
        <v/>
      </c>
      <c r="N2365" t="str">
        <f>IFERROR(SMALL($M$5:$M$9000,ROWS($M$5:M2365)),"")</f>
        <v/>
      </c>
      <c r="P2365" t="s">
        <v>213</v>
      </c>
      <c r="Q2365" t="s">
        <v>833</v>
      </c>
      <c r="R2365">
        <v>30574</v>
      </c>
      <c r="S2365" s="388">
        <f>ROWS(R$5:R2365)</f>
        <v>2361</v>
      </c>
      <c r="T2365" s="388" t="str">
        <f>IF(_xlfn.IFNA(VLOOKUP(P2365,$AG$3:$AH$83,2,FALSE),"")='11.1'!$D$5,TXM!S2365,"")</f>
        <v/>
      </c>
      <c r="U2365" t="str">
        <f>IFERROR(SMALL($T$5:$T$9000,ROWS($T$5:T2365)),"")</f>
        <v/>
      </c>
    </row>
    <row r="2366" spans="1:21" ht="14.4" customHeight="1" x14ac:dyDescent="0.3">
      <c r="A2366" s="371" t="s">
        <v>213</v>
      </c>
      <c r="B2366" t="s">
        <v>837</v>
      </c>
      <c r="C2366" s="372">
        <v>18150078</v>
      </c>
      <c r="D2366" s="388">
        <f>ROWS(C$5:C2366)</f>
        <v>2362</v>
      </c>
      <c r="E2366" s="388" t="str">
        <f>IF(_xlfn.IFNA(VLOOKUP(A2366,$AG$3:$AH$83,2,FALSE),"")='11.1'!$D$5,TXM!D2366,"")</f>
        <v/>
      </c>
      <c r="F2366" t="str">
        <f>IFERROR(SMALL($E$5:$E$9000,ROWS($E$5:E2366)),"")</f>
        <v/>
      </c>
      <c r="I2366" s="371" t="s">
        <v>554</v>
      </c>
      <c r="J2366" t="s">
        <v>1434</v>
      </c>
      <c r="K2366" s="372">
        <v>38</v>
      </c>
      <c r="L2366" s="388">
        <f>ROWS(K$5:K2366)</f>
        <v>2362</v>
      </c>
      <c r="M2366" s="388" t="str">
        <f>IF(_xlfn.IFNA(VLOOKUP(I2366,$AG$3:$AH$83,2,FALSE),"")='11.1'!$D$5,TXM!L2366,"")</f>
        <v/>
      </c>
      <c r="N2366" t="str">
        <f>IFERROR(SMALL($M$5:$M$9000,ROWS($M$5:M2366)),"")</f>
        <v/>
      </c>
      <c r="P2366" t="s">
        <v>213</v>
      </c>
      <c r="Q2366" t="s">
        <v>1002</v>
      </c>
      <c r="R2366">
        <v>26781</v>
      </c>
      <c r="S2366" s="388">
        <f>ROWS(R$5:R2366)</f>
        <v>2362</v>
      </c>
      <c r="T2366" s="388" t="str">
        <f>IF(_xlfn.IFNA(VLOOKUP(P2366,$AG$3:$AH$83,2,FALSE),"")='11.1'!$D$5,TXM!S2366,"")</f>
        <v/>
      </c>
      <c r="U2366" t="str">
        <f>IFERROR(SMALL($T$5:$T$9000,ROWS($T$5:T2366)),"")</f>
        <v/>
      </c>
    </row>
    <row r="2367" spans="1:21" ht="14.4" customHeight="1" x14ac:dyDescent="0.3">
      <c r="A2367" s="371" t="s">
        <v>213</v>
      </c>
      <c r="B2367" t="s">
        <v>787</v>
      </c>
      <c r="C2367" s="372">
        <v>17954821</v>
      </c>
      <c r="D2367" s="388">
        <f>ROWS(C$5:C2367)</f>
        <v>2363</v>
      </c>
      <c r="E2367" s="388" t="str">
        <f>IF(_xlfn.IFNA(VLOOKUP(A2367,$AG$3:$AH$83,2,FALSE),"")='11.1'!$D$5,TXM!D2367,"")</f>
        <v/>
      </c>
      <c r="F2367" t="str">
        <f>IFERROR(SMALL($E$5:$E$9000,ROWS($E$5:E2367)),"")</f>
        <v/>
      </c>
      <c r="I2367" s="371" t="s">
        <v>554</v>
      </c>
      <c r="J2367" t="s">
        <v>779</v>
      </c>
      <c r="K2367" s="372">
        <v>22</v>
      </c>
      <c r="L2367" s="388">
        <f>ROWS(K$5:K2367)</f>
        <v>2363</v>
      </c>
      <c r="M2367" s="388" t="str">
        <f>IF(_xlfn.IFNA(VLOOKUP(I2367,$AG$3:$AH$83,2,FALSE),"")='11.1'!$D$5,TXM!L2367,"")</f>
        <v/>
      </c>
      <c r="N2367" t="str">
        <f>IFERROR(SMALL($M$5:$M$9000,ROWS($M$5:M2367)),"")</f>
        <v/>
      </c>
      <c r="P2367" t="s">
        <v>213</v>
      </c>
      <c r="Q2367" t="s">
        <v>1252</v>
      </c>
      <c r="R2367">
        <v>16653</v>
      </c>
      <c r="S2367" s="388">
        <f>ROWS(R$5:R2367)</f>
        <v>2363</v>
      </c>
      <c r="T2367" s="388" t="str">
        <f>IF(_xlfn.IFNA(VLOOKUP(P2367,$AG$3:$AH$83,2,FALSE),"")='11.1'!$D$5,TXM!S2367,"")</f>
        <v/>
      </c>
      <c r="U2367" t="str">
        <f>IFERROR(SMALL($T$5:$T$9000,ROWS($T$5:T2367)),"")</f>
        <v/>
      </c>
    </row>
    <row r="2368" spans="1:21" ht="14.4" customHeight="1" x14ac:dyDescent="0.3">
      <c r="A2368" s="371" t="s">
        <v>213</v>
      </c>
      <c r="B2368" t="s">
        <v>775</v>
      </c>
      <c r="C2368" s="372">
        <v>17479974</v>
      </c>
      <c r="D2368" s="388">
        <f>ROWS(C$5:C2368)</f>
        <v>2364</v>
      </c>
      <c r="E2368" s="388" t="str">
        <f>IF(_xlfn.IFNA(VLOOKUP(A2368,$AG$3:$AH$83,2,FALSE),"")='11.1'!$D$5,TXM!D2368,"")</f>
        <v/>
      </c>
      <c r="F2368" t="str">
        <f>IFERROR(SMALL($E$5:$E$9000,ROWS($E$5:E2368)),"")</f>
        <v/>
      </c>
      <c r="I2368" s="371" t="s">
        <v>554</v>
      </c>
      <c r="J2368" t="s">
        <v>107</v>
      </c>
      <c r="K2368" s="372">
        <v>20</v>
      </c>
      <c r="L2368" s="388">
        <f>ROWS(K$5:K2368)</f>
        <v>2364</v>
      </c>
      <c r="M2368" s="388" t="str">
        <f>IF(_xlfn.IFNA(VLOOKUP(I2368,$AG$3:$AH$83,2,FALSE),"")='11.1'!$D$5,TXM!L2368,"")</f>
        <v/>
      </c>
      <c r="N2368" t="str">
        <f>IFERROR(SMALL($M$5:$M$9000,ROWS($M$5:M2368)),"")</f>
        <v/>
      </c>
      <c r="P2368" t="s">
        <v>213</v>
      </c>
      <c r="Q2368" t="s">
        <v>998</v>
      </c>
      <c r="R2368">
        <v>7200</v>
      </c>
      <c r="S2368" s="388">
        <f>ROWS(R$5:R2368)</f>
        <v>2364</v>
      </c>
      <c r="T2368" s="388" t="str">
        <f>IF(_xlfn.IFNA(VLOOKUP(P2368,$AG$3:$AH$83,2,FALSE),"")='11.1'!$D$5,TXM!S2368,"")</f>
        <v/>
      </c>
      <c r="U2368" t="str">
        <f>IFERROR(SMALL($T$5:$T$9000,ROWS($T$5:T2368)),"")</f>
        <v/>
      </c>
    </row>
    <row r="2369" spans="1:21" ht="14.4" customHeight="1" x14ac:dyDescent="0.3">
      <c r="A2369" s="371" t="s">
        <v>213</v>
      </c>
      <c r="B2369" t="s">
        <v>172</v>
      </c>
      <c r="C2369" s="372">
        <v>16498844</v>
      </c>
      <c r="D2369" s="388">
        <f>ROWS(C$5:C2369)</f>
        <v>2365</v>
      </c>
      <c r="E2369" s="388" t="str">
        <f>IF(_xlfn.IFNA(VLOOKUP(A2369,$AG$3:$AH$83,2,FALSE),"")='11.1'!$D$5,TXM!D2369,"")</f>
        <v/>
      </c>
      <c r="F2369" t="str">
        <f>IFERROR(SMALL($E$5:$E$9000,ROWS($E$5:E2369)),"")</f>
        <v/>
      </c>
      <c r="I2369" s="371" t="s">
        <v>554</v>
      </c>
      <c r="J2369" t="s">
        <v>103</v>
      </c>
      <c r="K2369" s="372">
        <v>17</v>
      </c>
      <c r="L2369" s="388">
        <f>ROWS(K$5:K2369)</f>
        <v>2365</v>
      </c>
      <c r="M2369" s="388" t="str">
        <f>IF(_xlfn.IFNA(VLOOKUP(I2369,$AG$3:$AH$83,2,FALSE),"")='11.1'!$D$5,TXM!L2369,"")</f>
        <v/>
      </c>
      <c r="N2369" t="str">
        <f>IFERROR(SMALL($M$5:$M$9000,ROWS($M$5:M2369)),"")</f>
        <v/>
      </c>
      <c r="P2369" t="s">
        <v>213</v>
      </c>
      <c r="Q2369" t="s">
        <v>857</v>
      </c>
      <c r="R2369">
        <v>1470</v>
      </c>
      <c r="S2369" s="388">
        <f>ROWS(R$5:R2369)</f>
        <v>2365</v>
      </c>
      <c r="T2369" s="388" t="str">
        <f>IF(_xlfn.IFNA(VLOOKUP(P2369,$AG$3:$AH$83,2,FALSE),"")='11.1'!$D$5,TXM!S2369,"")</f>
        <v/>
      </c>
      <c r="U2369" t="str">
        <f>IFERROR(SMALL($T$5:$T$9000,ROWS($T$5:T2369)),"")</f>
        <v/>
      </c>
    </row>
    <row r="2370" spans="1:21" ht="14.4" customHeight="1" x14ac:dyDescent="0.3">
      <c r="A2370" s="371" t="s">
        <v>213</v>
      </c>
      <c r="B2370" t="s">
        <v>785</v>
      </c>
      <c r="C2370" s="372">
        <v>14669335</v>
      </c>
      <c r="D2370" s="388">
        <f>ROWS(C$5:C2370)</f>
        <v>2366</v>
      </c>
      <c r="E2370" s="388" t="str">
        <f>IF(_xlfn.IFNA(VLOOKUP(A2370,$AG$3:$AH$83,2,FALSE),"")='11.1'!$D$5,TXM!D2370,"")</f>
        <v/>
      </c>
      <c r="F2370" t="str">
        <f>IFERROR(SMALL($E$5:$E$9000,ROWS($E$5:E2370)),"")</f>
        <v/>
      </c>
      <c r="I2370" s="371" t="s">
        <v>554</v>
      </c>
      <c r="J2370" t="s">
        <v>94</v>
      </c>
      <c r="K2370" s="372">
        <v>8</v>
      </c>
      <c r="L2370" s="388">
        <f>ROWS(K$5:K2370)</f>
        <v>2366</v>
      </c>
      <c r="M2370" s="388" t="str">
        <f>IF(_xlfn.IFNA(VLOOKUP(I2370,$AG$3:$AH$83,2,FALSE),"")='11.1'!$D$5,TXM!L2370,"")</f>
        <v/>
      </c>
      <c r="N2370" t="str">
        <f>IFERROR(SMALL($M$5:$M$9000,ROWS($M$5:M2370)),"")</f>
        <v/>
      </c>
      <c r="P2370" t="s">
        <v>213</v>
      </c>
      <c r="Q2370" t="s">
        <v>101</v>
      </c>
      <c r="R2370">
        <v>900</v>
      </c>
      <c r="S2370" s="388">
        <f>ROWS(R$5:R2370)</f>
        <v>2366</v>
      </c>
      <c r="T2370" s="388" t="str">
        <f>IF(_xlfn.IFNA(VLOOKUP(P2370,$AG$3:$AH$83,2,FALSE),"")='11.1'!$D$5,TXM!S2370,"")</f>
        <v/>
      </c>
      <c r="U2370" t="str">
        <f>IFERROR(SMALL($T$5:$T$9000,ROWS($T$5:T2370)),"")</f>
        <v/>
      </c>
    </row>
    <row r="2371" spans="1:21" ht="14.4" customHeight="1" x14ac:dyDescent="0.3">
      <c r="A2371" s="371" t="s">
        <v>213</v>
      </c>
      <c r="B2371" t="s">
        <v>1434</v>
      </c>
      <c r="C2371" s="372">
        <v>14049021</v>
      </c>
      <c r="D2371" s="388">
        <f>ROWS(C$5:C2371)</f>
        <v>2367</v>
      </c>
      <c r="E2371" s="388" t="str">
        <f>IF(_xlfn.IFNA(VLOOKUP(A2371,$AG$3:$AH$83,2,FALSE),"")='11.1'!$D$5,TXM!D2371,"")</f>
        <v/>
      </c>
      <c r="F2371" t="str">
        <f>IFERROR(SMALL($E$5:$E$9000,ROWS($E$5:E2371)),"")</f>
        <v/>
      </c>
      <c r="I2371" s="371" t="s">
        <v>554</v>
      </c>
      <c r="J2371" t="s">
        <v>98</v>
      </c>
      <c r="K2371" s="372">
        <v>6</v>
      </c>
      <c r="L2371" s="388">
        <f>ROWS(K$5:K2371)</f>
        <v>2367</v>
      </c>
      <c r="M2371" s="388" t="str">
        <f>IF(_xlfn.IFNA(VLOOKUP(I2371,$AG$3:$AH$83,2,FALSE),"")='11.1'!$D$5,TXM!L2371,"")</f>
        <v/>
      </c>
      <c r="N2371" t="str">
        <f>IFERROR(SMALL($M$5:$M$9000,ROWS($M$5:M2371)),"")</f>
        <v/>
      </c>
      <c r="P2371" t="s">
        <v>213</v>
      </c>
      <c r="Q2371" t="s">
        <v>797</v>
      </c>
      <c r="R2371">
        <v>515</v>
      </c>
      <c r="S2371" s="388">
        <f>ROWS(R$5:R2371)</f>
        <v>2367</v>
      </c>
      <c r="T2371" s="388" t="str">
        <f>IF(_xlfn.IFNA(VLOOKUP(P2371,$AG$3:$AH$83,2,FALSE),"")='11.1'!$D$5,TXM!S2371,"")</f>
        <v/>
      </c>
      <c r="U2371" t="str">
        <f>IFERROR(SMALL($T$5:$T$9000,ROWS($T$5:T2371)),"")</f>
        <v/>
      </c>
    </row>
    <row r="2372" spans="1:21" ht="14.4" customHeight="1" x14ac:dyDescent="0.3">
      <c r="A2372" s="371" t="s">
        <v>213</v>
      </c>
      <c r="B2372" t="s">
        <v>841</v>
      </c>
      <c r="C2372" s="372">
        <v>14001276</v>
      </c>
      <c r="D2372" s="388">
        <f>ROWS(C$5:C2372)</f>
        <v>2368</v>
      </c>
      <c r="E2372" s="388" t="str">
        <f>IF(_xlfn.IFNA(VLOOKUP(A2372,$AG$3:$AH$83,2,FALSE),"")='11.1'!$D$5,TXM!D2372,"")</f>
        <v/>
      </c>
      <c r="F2372" t="str">
        <f>IFERROR(SMALL($E$5:$E$9000,ROWS($E$5:E2372)),"")</f>
        <v/>
      </c>
      <c r="I2372" s="371" t="s">
        <v>82</v>
      </c>
      <c r="J2372" t="s">
        <v>863</v>
      </c>
      <c r="K2372" s="372">
        <v>596335872</v>
      </c>
      <c r="L2372" s="388">
        <f>ROWS(K$5:K2372)</f>
        <v>2368</v>
      </c>
      <c r="M2372" s="388" t="str">
        <f>IF(_xlfn.IFNA(VLOOKUP(I2372,$AG$3:$AH$83,2,FALSE),"")='11.1'!$D$5,TXM!L2372,"")</f>
        <v/>
      </c>
      <c r="N2372" t="str">
        <f>IFERROR(SMALL($M$5:$M$9000,ROWS($M$5:M2372)),"")</f>
        <v/>
      </c>
      <c r="P2372" t="s">
        <v>213</v>
      </c>
      <c r="Q2372" t="s">
        <v>100</v>
      </c>
      <c r="R2372">
        <v>366</v>
      </c>
      <c r="S2372" s="388">
        <f>ROWS(R$5:R2372)</f>
        <v>2368</v>
      </c>
      <c r="T2372" s="388" t="str">
        <f>IF(_xlfn.IFNA(VLOOKUP(P2372,$AG$3:$AH$83,2,FALSE),"")='11.1'!$D$5,TXM!S2372,"")</f>
        <v/>
      </c>
      <c r="U2372" t="str">
        <f>IFERROR(SMALL($T$5:$T$9000,ROWS($T$5:T2372)),"")</f>
        <v/>
      </c>
    </row>
    <row r="2373" spans="1:21" ht="14.4" customHeight="1" x14ac:dyDescent="0.3">
      <c r="A2373" s="371" t="s">
        <v>213</v>
      </c>
      <c r="B2373" t="s">
        <v>813</v>
      </c>
      <c r="C2373" s="372">
        <v>9290186</v>
      </c>
      <c r="D2373" s="388">
        <f>ROWS(C$5:C2373)</f>
        <v>2369</v>
      </c>
      <c r="E2373" s="388" t="str">
        <f>IF(_xlfn.IFNA(VLOOKUP(A2373,$AG$3:$AH$83,2,FALSE),"")='11.1'!$D$5,TXM!D2373,"")</f>
        <v/>
      </c>
      <c r="F2373" t="str">
        <f>IFERROR(SMALL($E$5:$E$9000,ROWS($E$5:E2373)),"")</f>
        <v/>
      </c>
      <c r="I2373" s="371" t="s">
        <v>82</v>
      </c>
      <c r="J2373" t="s">
        <v>865</v>
      </c>
      <c r="K2373" s="372">
        <v>407601654</v>
      </c>
      <c r="L2373" s="388">
        <f>ROWS(K$5:K2373)</f>
        <v>2369</v>
      </c>
      <c r="M2373" s="388" t="str">
        <f>IF(_xlfn.IFNA(VLOOKUP(I2373,$AG$3:$AH$83,2,FALSE),"")='11.1'!$D$5,TXM!L2373,"")</f>
        <v/>
      </c>
      <c r="N2373" t="str">
        <f>IFERROR(SMALL($M$5:$M$9000,ROWS($M$5:M2373)),"")</f>
        <v/>
      </c>
      <c r="P2373" t="s">
        <v>213</v>
      </c>
      <c r="Q2373" t="s">
        <v>997</v>
      </c>
      <c r="R2373">
        <v>69</v>
      </c>
      <c r="S2373" s="388">
        <f>ROWS(R$5:R2373)</f>
        <v>2369</v>
      </c>
      <c r="T2373" s="388" t="str">
        <f>IF(_xlfn.IFNA(VLOOKUP(P2373,$AG$3:$AH$83,2,FALSE),"")='11.1'!$D$5,TXM!S2373,"")</f>
        <v/>
      </c>
      <c r="U2373" t="str">
        <f>IFERROR(SMALL($T$5:$T$9000,ROWS($T$5:T2373)),"")</f>
        <v/>
      </c>
    </row>
    <row r="2374" spans="1:21" ht="14.4" customHeight="1" x14ac:dyDescent="0.3">
      <c r="A2374" s="371" t="s">
        <v>213</v>
      </c>
      <c r="B2374" t="s">
        <v>103</v>
      </c>
      <c r="C2374" s="372">
        <v>8746933</v>
      </c>
      <c r="D2374" s="388">
        <f>ROWS(C$5:C2374)</f>
        <v>2370</v>
      </c>
      <c r="E2374" s="388" t="str">
        <f>IF(_xlfn.IFNA(VLOOKUP(A2374,$AG$3:$AH$83,2,FALSE),"")='11.1'!$D$5,TXM!D2374,"")</f>
        <v/>
      </c>
      <c r="F2374" t="str">
        <f>IFERROR(SMALL($E$5:$E$9000,ROWS($E$5:E2374)),"")</f>
        <v/>
      </c>
      <c r="I2374" s="371" t="s">
        <v>82</v>
      </c>
      <c r="J2374" t="s">
        <v>1252</v>
      </c>
      <c r="K2374" s="372">
        <v>122683186</v>
      </c>
      <c r="L2374" s="388">
        <f>ROWS(K$5:K2374)</f>
        <v>2370</v>
      </c>
      <c r="M2374" s="388" t="str">
        <f>IF(_xlfn.IFNA(VLOOKUP(I2374,$AG$3:$AH$83,2,FALSE),"")='11.1'!$D$5,TXM!L2374,"")</f>
        <v/>
      </c>
      <c r="N2374" t="str">
        <f>IFERROR(SMALL($M$5:$M$9000,ROWS($M$5:M2374)),"")</f>
        <v/>
      </c>
      <c r="P2374" t="s">
        <v>165</v>
      </c>
      <c r="Q2374" t="s">
        <v>1006</v>
      </c>
      <c r="R2374">
        <v>15326</v>
      </c>
      <c r="S2374" s="388">
        <f>ROWS(R$5:R2374)</f>
        <v>2370</v>
      </c>
      <c r="T2374" s="388" t="str">
        <f>IF(_xlfn.IFNA(VLOOKUP(P2374,$AG$3:$AH$83,2,FALSE),"")='11.1'!$D$5,TXM!S2374,"")</f>
        <v/>
      </c>
      <c r="U2374" t="str">
        <f>IFERROR(SMALL($T$5:$T$9000,ROWS($T$5:T2374)),"")</f>
        <v/>
      </c>
    </row>
    <row r="2375" spans="1:21" ht="14.4" customHeight="1" x14ac:dyDescent="0.3">
      <c r="A2375" s="371" t="s">
        <v>213</v>
      </c>
      <c r="B2375" t="s">
        <v>867</v>
      </c>
      <c r="C2375" s="372">
        <v>8427472</v>
      </c>
      <c r="D2375" s="388">
        <f>ROWS(C$5:C2375)</f>
        <v>2371</v>
      </c>
      <c r="E2375" s="388" t="str">
        <f>IF(_xlfn.IFNA(VLOOKUP(A2375,$AG$3:$AH$83,2,FALSE),"")='11.1'!$D$5,TXM!D2375,"")</f>
        <v/>
      </c>
      <c r="F2375" t="str">
        <f>IFERROR(SMALL($E$5:$E$9000,ROWS($E$5:E2375)),"")</f>
        <v/>
      </c>
      <c r="I2375" s="371" t="s">
        <v>82</v>
      </c>
      <c r="J2375" t="s">
        <v>91</v>
      </c>
      <c r="K2375" s="372">
        <v>107274432</v>
      </c>
      <c r="L2375" s="388">
        <f>ROWS(K$5:K2375)</f>
        <v>2371</v>
      </c>
      <c r="M2375" s="388" t="str">
        <f>IF(_xlfn.IFNA(VLOOKUP(I2375,$AG$3:$AH$83,2,FALSE),"")='11.1'!$D$5,TXM!L2375,"")</f>
        <v/>
      </c>
      <c r="N2375" t="str">
        <f>IFERROR(SMALL($M$5:$M$9000,ROWS($M$5:M2375)),"")</f>
        <v/>
      </c>
      <c r="P2375" t="s">
        <v>165</v>
      </c>
      <c r="Q2375" t="s">
        <v>1240</v>
      </c>
      <c r="R2375">
        <v>14876</v>
      </c>
      <c r="S2375" s="388">
        <f>ROWS(R$5:R2375)</f>
        <v>2371</v>
      </c>
      <c r="T2375" s="388" t="str">
        <f>IF(_xlfn.IFNA(VLOOKUP(P2375,$AG$3:$AH$83,2,FALSE),"")='11.1'!$D$5,TXM!S2375,"")</f>
        <v/>
      </c>
      <c r="U2375" t="str">
        <f>IFERROR(SMALL($T$5:$T$9000,ROWS($T$5:T2375)),"")</f>
        <v/>
      </c>
    </row>
    <row r="2376" spans="1:21" ht="14.4" customHeight="1" x14ac:dyDescent="0.3">
      <c r="A2376" s="371" t="s">
        <v>213</v>
      </c>
      <c r="B2376" t="s">
        <v>1265</v>
      </c>
      <c r="C2376" s="372">
        <v>7915483</v>
      </c>
      <c r="D2376" s="388">
        <f>ROWS(C$5:C2376)</f>
        <v>2372</v>
      </c>
      <c r="E2376" s="388" t="str">
        <f>IF(_xlfn.IFNA(VLOOKUP(A2376,$AG$3:$AH$83,2,FALSE),"")='11.1'!$D$5,TXM!D2376,"")</f>
        <v/>
      </c>
      <c r="F2376" t="str">
        <f>IFERROR(SMALL($E$5:$E$9000,ROWS($E$5:E2376)),"")</f>
        <v/>
      </c>
      <c r="I2376" s="371" t="s">
        <v>82</v>
      </c>
      <c r="J2376" t="s">
        <v>867</v>
      </c>
      <c r="K2376" s="372">
        <v>97087652</v>
      </c>
      <c r="L2376" s="388">
        <f>ROWS(K$5:K2376)</f>
        <v>2372</v>
      </c>
      <c r="M2376" s="388" t="str">
        <f>IF(_xlfn.IFNA(VLOOKUP(I2376,$AG$3:$AH$83,2,FALSE),"")='11.1'!$D$5,TXM!L2376,"")</f>
        <v/>
      </c>
      <c r="N2376" t="str">
        <f>IFERROR(SMALL($M$5:$M$9000,ROWS($M$5:M2376)),"")</f>
        <v/>
      </c>
      <c r="P2376" t="s">
        <v>165</v>
      </c>
      <c r="Q2376" t="s">
        <v>861</v>
      </c>
      <c r="R2376">
        <v>1000</v>
      </c>
      <c r="S2376" s="388">
        <f>ROWS(R$5:R2376)</f>
        <v>2372</v>
      </c>
      <c r="T2376" s="388" t="str">
        <f>IF(_xlfn.IFNA(VLOOKUP(P2376,$AG$3:$AH$83,2,FALSE),"")='11.1'!$D$5,TXM!S2376,"")</f>
        <v/>
      </c>
      <c r="U2376" t="str">
        <f>IFERROR(SMALL($T$5:$T$9000,ROWS($T$5:T2376)),"")</f>
        <v/>
      </c>
    </row>
    <row r="2377" spans="1:21" ht="14.4" customHeight="1" x14ac:dyDescent="0.3">
      <c r="A2377" s="371" t="s">
        <v>213</v>
      </c>
      <c r="B2377" t="s">
        <v>823</v>
      </c>
      <c r="C2377" s="372">
        <v>7900038</v>
      </c>
      <c r="D2377" s="388">
        <f>ROWS(C$5:C2377)</f>
        <v>2373</v>
      </c>
      <c r="E2377" s="388" t="str">
        <f>IF(_xlfn.IFNA(VLOOKUP(A2377,$AG$3:$AH$83,2,FALSE),"")='11.1'!$D$5,TXM!D2377,"")</f>
        <v/>
      </c>
      <c r="F2377" t="str">
        <f>IFERROR(SMALL($E$5:$E$9000,ROWS($E$5:E2377)),"")</f>
        <v/>
      </c>
      <c r="I2377" s="371" t="s">
        <v>82</v>
      </c>
      <c r="J2377" t="s">
        <v>1265</v>
      </c>
      <c r="K2377" s="372">
        <v>79825650</v>
      </c>
      <c r="L2377" s="388">
        <f>ROWS(K$5:K2377)</f>
        <v>2373</v>
      </c>
      <c r="M2377" s="388" t="str">
        <f>IF(_xlfn.IFNA(VLOOKUP(I2377,$AG$3:$AH$83,2,FALSE),"")='11.1'!$D$5,TXM!L2377,"")</f>
        <v/>
      </c>
      <c r="N2377" t="str">
        <f>IFERROR(SMALL($M$5:$M$9000,ROWS($M$5:M2377)),"")</f>
        <v/>
      </c>
      <c r="P2377" t="s">
        <v>209</v>
      </c>
      <c r="Q2377" t="s">
        <v>1318</v>
      </c>
      <c r="R2377">
        <v>8601412</v>
      </c>
      <c r="S2377" s="388">
        <f>ROWS(R$5:R2377)</f>
        <v>2373</v>
      </c>
      <c r="T2377" s="388" t="str">
        <f>IF(_xlfn.IFNA(VLOOKUP(P2377,$AG$3:$AH$83,2,FALSE),"")='11.1'!$D$5,TXM!S2377,"")</f>
        <v/>
      </c>
      <c r="U2377" t="str">
        <f>IFERROR(SMALL($T$5:$T$9000,ROWS($T$5:T2377)),"")</f>
        <v/>
      </c>
    </row>
    <row r="2378" spans="1:21" ht="14.4" customHeight="1" x14ac:dyDescent="0.3">
      <c r="A2378" s="371" t="s">
        <v>213</v>
      </c>
      <c r="B2378" t="s">
        <v>815</v>
      </c>
      <c r="C2378" s="372">
        <v>6447975</v>
      </c>
      <c r="D2378" s="388">
        <f>ROWS(C$5:C2378)</f>
        <v>2374</v>
      </c>
      <c r="E2378" s="388" t="str">
        <f>IF(_xlfn.IFNA(VLOOKUP(A2378,$AG$3:$AH$83,2,FALSE),"")='11.1'!$D$5,TXM!D2378,"")</f>
        <v/>
      </c>
      <c r="F2378" t="str">
        <f>IFERROR(SMALL($E$5:$E$9000,ROWS($E$5:E2378)),"")</f>
        <v/>
      </c>
      <c r="I2378" s="371" t="s">
        <v>82</v>
      </c>
      <c r="J2378" t="s">
        <v>1318</v>
      </c>
      <c r="K2378" s="372">
        <v>42164370</v>
      </c>
      <c r="L2378" s="388">
        <f>ROWS(K$5:K2378)</f>
        <v>2374</v>
      </c>
      <c r="M2378" s="388" t="str">
        <f>IF(_xlfn.IFNA(VLOOKUP(I2378,$AG$3:$AH$83,2,FALSE),"")='11.1'!$D$5,TXM!L2378,"")</f>
        <v/>
      </c>
      <c r="N2378" t="str">
        <f>IFERROR(SMALL($M$5:$M$9000,ROWS($M$5:M2378)),"")</f>
        <v/>
      </c>
      <c r="P2378" t="s">
        <v>209</v>
      </c>
      <c r="Q2378" t="s">
        <v>172</v>
      </c>
      <c r="R2378">
        <v>3706427</v>
      </c>
      <c r="S2378" s="388">
        <f>ROWS(R$5:R2378)</f>
        <v>2374</v>
      </c>
      <c r="T2378" s="388" t="str">
        <f>IF(_xlfn.IFNA(VLOOKUP(P2378,$AG$3:$AH$83,2,FALSE),"")='11.1'!$D$5,TXM!S2378,"")</f>
        <v/>
      </c>
      <c r="U2378" t="str">
        <f>IFERROR(SMALL($T$5:$T$9000,ROWS($T$5:T2378)),"")</f>
        <v/>
      </c>
    </row>
    <row r="2379" spans="1:21" ht="14.4" customHeight="1" x14ac:dyDescent="0.3">
      <c r="A2379" s="371" t="s">
        <v>213</v>
      </c>
      <c r="B2379" t="s">
        <v>845</v>
      </c>
      <c r="C2379" s="372">
        <v>6263479</v>
      </c>
      <c r="D2379" s="388">
        <f>ROWS(C$5:C2379)</f>
        <v>2375</v>
      </c>
      <c r="E2379" s="388" t="str">
        <f>IF(_xlfn.IFNA(VLOOKUP(A2379,$AG$3:$AH$83,2,FALSE),"")='11.1'!$D$5,TXM!D2379,"")</f>
        <v/>
      </c>
      <c r="F2379" t="str">
        <f>IFERROR(SMALL($E$5:$E$9000,ROWS($E$5:E2379)),"")</f>
        <v/>
      </c>
      <c r="I2379" s="371" t="s">
        <v>82</v>
      </c>
      <c r="J2379" t="s">
        <v>108</v>
      </c>
      <c r="K2379" s="372">
        <v>41638194</v>
      </c>
      <c r="L2379" s="388">
        <f>ROWS(K$5:K2379)</f>
        <v>2375</v>
      </c>
      <c r="M2379" s="388" t="str">
        <f>IF(_xlfn.IFNA(VLOOKUP(I2379,$AG$3:$AH$83,2,FALSE),"")='11.1'!$D$5,TXM!L2379,"")</f>
        <v/>
      </c>
      <c r="N2379" t="str">
        <f>IFERROR(SMALL($M$5:$M$9000,ROWS($M$5:M2379)),"")</f>
        <v/>
      </c>
      <c r="P2379" t="s">
        <v>209</v>
      </c>
      <c r="Q2379" t="s">
        <v>863</v>
      </c>
      <c r="R2379">
        <v>1516805</v>
      </c>
      <c r="S2379" s="388">
        <f>ROWS(R$5:R2379)</f>
        <v>2375</v>
      </c>
      <c r="T2379" s="388" t="str">
        <f>IF(_xlfn.IFNA(VLOOKUP(P2379,$AG$3:$AH$83,2,FALSE),"")='11.1'!$D$5,TXM!S2379,"")</f>
        <v/>
      </c>
      <c r="U2379" t="str">
        <f>IFERROR(SMALL($T$5:$T$9000,ROWS($T$5:T2379)),"")</f>
        <v/>
      </c>
    </row>
    <row r="2380" spans="1:21" ht="14.4" customHeight="1" x14ac:dyDescent="0.3">
      <c r="A2380" s="371" t="s">
        <v>213</v>
      </c>
      <c r="B2380" t="s">
        <v>847</v>
      </c>
      <c r="C2380" s="372">
        <v>6028207</v>
      </c>
      <c r="D2380" s="388">
        <f>ROWS(C$5:C2380)</f>
        <v>2376</v>
      </c>
      <c r="E2380" s="388" t="str">
        <f>IF(_xlfn.IFNA(VLOOKUP(A2380,$AG$3:$AH$83,2,FALSE),"")='11.1'!$D$5,TXM!D2380,"")</f>
        <v/>
      </c>
      <c r="F2380" t="str">
        <f>IFERROR(SMALL($E$5:$E$9000,ROWS($E$5:E2380)),"")</f>
        <v/>
      </c>
      <c r="I2380" s="371" t="s">
        <v>82</v>
      </c>
      <c r="J2380" t="s">
        <v>1500</v>
      </c>
      <c r="K2380" s="372">
        <v>28241046</v>
      </c>
      <c r="L2380" s="388">
        <f>ROWS(K$5:K2380)</f>
        <v>2376</v>
      </c>
      <c r="M2380" s="388" t="str">
        <f>IF(_xlfn.IFNA(VLOOKUP(I2380,$AG$3:$AH$83,2,FALSE),"")='11.1'!$D$5,TXM!L2380,"")</f>
        <v/>
      </c>
      <c r="N2380" t="str">
        <f>IFERROR(SMALL($M$5:$M$9000,ROWS($M$5:M2380)),"")</f>
        <v/>
      </c>
      <c r="P2380" t="s">
        <v>209</v>
      </c>
      <c r="Q2380" t="s">
        <v>1265</v>
      </c>
      <c r="R2380">
        <v>737696</v>
      </c>
      <c r="S2380" s="388">
        <f>ROWS(R$5:R2380)</f>
        <v>2376</v>
      </c>
      <c r="T2380" s="388" t="str">
        <f>IF(_xlfn.IFNA(VLOOKUP(P2380,$AG$3:$AH$83,2,FALSE),"")='11.1'!$D$5,TXM!S2380,"")</f>
        <v/>
      </c>
      <c r="U2380" t="str">
        <f>IFERROR(SMALL($T$5:$T$9000,ROWS($T$5:T2380)),"")</f>
        <v/>
      </c>
    </row>
    <row r="2381" spans="1:21" ht="14.4" customHeight="1" x14ac:dyDescent="0.3">
      <c r="A2381" s="371" t="s">
        <v>213</v>
      </c>
      <c r="B2381" t="s">
        <v>1001</v>
      </c>
      <c r="C2381" s="372">
        <v>4033327</v>
      </c>
      <c r="D2381" s="388">
        <f>ROWS(C$5:C2381)</f>
        <v>2377</v>
      </c>
      <c r="E2381" s="388" t="str">
        <f>IF(_xlfn.IFNA(VLOOKUP(A2381,$AG$3:$AH$83,2,FALSE),"")='11.1'!$D$5,TXM!D2381,"")</f>
        <v/>
      </c>
      <c r="F2381" t="str">
        <f>IFERROR(SMALL($E$5:$E$9000,ROWS($E$5:E2381)),"")</f>
        <v/>
      </c>
      <c r="I2381" s="371" t="s">
        <v>82</v>
      </c>
      <c r="J2381" t="s">
        <v>843</v>
      </c>
      <c r="K2381" s="372">
        <v>19909060</v>
      </c>
      <c r="L2381" s="388">
        <f>ROWS(K$5:K2381)</f>
        <v>2377</v>
      </c>
      <c r="M2381" s="388" t="str">
        <f>IF(_xlfn.IFNA(VLOOKUP(I2381,$AG$3:$AH$83,2,FALSE),"")='11.1'!$D$5,TXM!L2381,"")</f>
        <v/>
      </c>
      <c r="N2381" t="str">
        <f>IFERROR(SMALL($M$5:$M$9000,ROWS($M$5:M2381)),"")</f>
        <v/>
      </c>
      <c r="P2381" t="s">
        <v>209</v>
      </c>
      <c r="Q2381" t="s">
        <v>789</v>
      </c>
      <c r="R2381">
        <v>660902</v>
      </c>
      <c r="S2381" s="388">
        <f>ROWS(R$5:R2381)</f>
        <v>2377</v>
      </c>
      <c r="T2381" s="388" t="str">
        <f>IF(_xlfn.IFNA(VLOOKUP(P2381,$AG$3:$AH$83,2,FALSE),"")='11.1'!$D$5,TXM!S2381,"")</f>
        <v/>
      </c>
      <c r="U2381" t="str">
        <f>IFERROR(SMALL($T$5:$T$9000,ROWS($T$5:T2381)),"")</f>
        <v/>
      </c>
    </row>
    <row r="2382" spans="1:21" ht="14.4" customHeight="1" x14ac:dyDescent="0.3">
      <c r="A2382" s="371" t="s">
        <v>213</v>
      </c>
      <c r="B2382" t="s">
        <v>996</v>
      </c>
      <c r="C2382" s="372">
        <v>3684293</v>
      </c>
      <c r="D2382" s="388">
        <f>ROWS(C$5:C2382)</f>
        <v>2378</v>
      </c>
      <c r="E2382" s="388" t="str">
        <f>IF(_xlfn.IFNA(VLOOKUP(A2382,$AG$3:$AH$83,2,FALSE),"")='11.1'!$D$5,TXM!D2382,"")</f>
        <v/>
      </c>
      <c r="F2382" t="str">
        <f>IFERROR(SMALL($E$5:$E$9000,ROWS($E$5:E2382)),"")</f>
        <v/>
      </c>
      <c r="I2382" s="371" t="s">
        <v>82</v>
      </c>
      <c r="J2382" t="s">
        <v>785</v>
      </c>
      <c r="K2382" s="372">
        <v>13753796</v>
      </c>
      <c r="L2382" s="388">
        <f>ROWS(K$5:K2382)</f>
        <v>2378</v>
      </c>
      <c r="M2382" s="388" t="str">
        <f>IF(_xlfn.IFNA(VLOOKUP(I2382,$AG$3:$AH$83,2,FALSE),"")='11.1'!$D$5,TXM!L2382,"")</f>
        <v/>
      </c>
      <c r="N2382" t="str">
        <f>IFERROR(SMALL($M$5:$M$9000,ROWS($M$5:M2382)),"")</f>
        <v/>
      </c>
      <c r="P2382" t="s">
        <v>209</v>
      </c>
      <c r="Q2382" t="s">
        <v>861</v>
      </c>
      <c r="R2382">
        <v>221280</v>
      </c>
      <c r="S2382" s="388">
        <f>ROWS(R$5:R2382)</f>
        <v>2378</v>
      </c>
      <c r="T2382" s="388" t="str">
        <f>IF(_xlfn.IFNA(VLOOKUP(P2382,$AG$3:$AH$83,2,FALSE),"")='11.1'!$D$5,TXM!S2382,"")</f>
        <v/>
      </c>
      <c r="U2382" t="str">
        <f>IFERROR(SMALL($T$5:$T$9000,ROWS($T$5:T2382)),"")</f>
        <v/>
      </c>
    </row>
    <row r="2383" spans="1:21" ht="14.4" customHeight="1" x14ac:dyDescent="0.3">
      <c r="A2383" s="371" t="s">
        <v>213</v>
      </c>
      <c r="B2383" t="s">
        <v>96</v>
      </c>
      <c r="C2383" s="372">
        <v>3564650</v>
      </c>
      <c r="D2383" s="388">
        <f>ROWS(C$5:C2383)</f>
        <v>2379</v>
      </c>
      <c r="E2383" s="388" t="str">
        <f>IF(_xlfn.IFNA(VLOOKUP(A2383,$AG$3:$AH$83,2,FALSE),"")='11.1'!$D$5,TXM!D2383,"")</f>
        <v/>
      </c>
      <c r="F2383" t="str">
        <f>IFERROR(SMALL($E$5:$E$9000,ROWS($E$5:E2383)),"")</f>
        <v/>
      </c>
      <c r="I2383" s="371" t="s">
        <v>82</v>
      </c>
      <c r="J2383" t="s">
        <v>1000</v>
      </c>
      <c r="K2383" s="372">
        <v>13254765</v>
      </c>
      <c r="L2383" s="388">
        <f>ROWS(K$5:K2383)</f>
        <v>2379</v>
      </c>
      <c r="M2383" s="388" t="str">
        <f>IF(_xlfn.IFNA(VLOOKUP(I2383,$AG$3:$AH$83,2,FALSE),"")='11.1'!$D$5,TXM!L2383,"")</f>
        <v/>
      </c>
      <c r="N2383" t="str">
        <f>IFERROR(SMALL($M$5:$M$9000,ROWS($M$5:M2383)),"")</f>
        <v/>
      </c>
      <c r="P2383" t="s">
        <v>209</v>
      </c>
      <c r="Q2383" t="s">
        <v>1240</v>
      </c>
      <c r="R2383">
        <v>45882</v>
      </c>
      <c r="S2383" s="388">
        <f>ROWS(R$5:R2383)</f>
        <v>2379</v>
      </c>
      <c r="T2383" s="388" t="str">
        <f>IF(_xlfn.IFNA(VLOOKUP(P2383,$AG$3:$AH$83,2,FALSE),"")='11.1'!$D$5,TXM!S2383,"")</f>
        <v/>
      </c>
      <c r="U2383" t="str">
        <f>IFERROR(SMALL($T$5:$T$9000,ROWS($T$5:T2383)),"")</f>
        <v/>
      </c>
    </row>
    <row r="2384" spans="1:21" ht="14.4" customHeight="1" x14ac:dyDescent="0.3">
      <c r="A2384" s="371" t="s">
        <v>213</v>
      </c>
      <c r="B2384" t="s">
        <v>1252</v>
      </c>
      <c r="C2384" s="372">
        <v>3371007</v>
      </c>
      <c r="D2384" s="388">
        <f>ROWS(C$5:C2384)</f>
        <v>2380</v>
      </c>
      <c r="E2384" s="388" t="str">
        <f>IF(_xlfn.IFNA(VLOOKUP(A2384,$AG$3:$AH$83,2,FALSE),"")='11.1'!$D$5,TXM!D2384,"")</f>
        <v/>
      </c>
      <c r="F2384" t="str">
        <f>IFERROR(SMALL($E$5:$E$9000,ROWS($E$5:E2384)),"")</f>
        <v/>
      </c>
      <c r="I2384" s="371" t="s">
        <v>82</v>
      </c>
      <c r="J2384" t="s">
        <v>1285</v>
      </c>
      <c r="K2384" s="372">
        <v>12662399</v>
      </c>
      <c r="L2384" s="388">
        <f>ROWS(K$5:K2384)</f>
        <v>2380</v>
      </c>
      <c r="M2384" s="388" t="str">
        <f>IF(_xlfn.IFNA(VLOOKUP(I2384,$AG$3:$AH$83,2,FALSE),"")='11.1'!$D$5,TXM!L2384,"")</f>
        <v/>
      </c>
      <c r="N2384" t="str">
        <f>IFERROR(SMALL($M$5:$M$9000,ROWS($M$5:M2384)),"")</f>
        <v/>
      </c>
      <c r="P2384" t="s">
        <v>209</v>
      </c>
      <c r="Q2384" t="s">
        <v>841</v>
      </c>
      <c r="R2384">
        <v>36880</v>
      </c>
      <c r="S2384" s="388">
        <f>ROWS(R$5:R2384)</f>
        <v>2380</v>
      </c>
      <c r="T2384" s="388" t="str">
        <f>IF(_xlfn.IFNA(VLOOKUP(P2384,$AG$3:$AH$83,2,FALSE),"")='11.1'!$D$5,TXM!S2384,"")</f>
        <v/>
      </c>
      <c r="U2384" t="str">
        <f>IFERROR(SMALL($T$5:$T$9000,ROWS($T$5:T2384)),"")</f>
        <v/>
      </c>
    </row>
    <row r="2385" spans="1:21" ht="14.4" customHeight="1" x14ac:dyDescent="0.3">
      <c r="A2385" s="371" t="s">
        <v>213</v>
      </c>
      <c r="B2385" t="s">
        <v>99</v>
      </c>
      <c r="C2385" s="372">
        <v>2541936</v>
      </c>
      <c r="D2385" s="388">
        <f>ROWS(C$5:C2385)</f>
        <v>2381</v>
      </c>
      <c r="E2385" s="388" t="str">
        <f>IF(_xlfn.IFNA(VLOOKUP(A2385,$AG$3:$AH$83,2,FALSE),"")='11.1'!$D$5,TXM!D2385,"")</f>
        <v/>
      </c>
      <c r="F2385" t="str">
        <f>IFERROR(SMALL($E$5:$E$9000,ROWS($E$5:E2385)),"")</f>
        <v/>
      </c>
      <c r="I2385" s="371" t="s">
        <v>82</v>
      </c>
      <c r="J2385" t="s">
        <v>1441</v>
      </c>
      <c r="K2385" s="372">
        <v>11818318</v>
      </c>
      <c r="L2385" s="388">
        <f>ROWS(K$5:K2385)</f>
        <v>2381</v>
      </c>
      <c r="M2385" s="388" t="str">
        <f>IF(_xlfn.IFNA(VLOOKUP(I2385,$AG$3:$AH$83,2,FALSE),"")='11.1'!$D$5,TXM!L2385,"")</f>
        <v/>
      </c>
      <c r="N2385" t="str">
        <f>IFERROR(SMALL($M$5:$M$9000,ROWS($M$5:M2385)),"")</f>
        <v/>
      </c>
      <c r="P2385" t="s">
        <v>209</v>
      </c>
      <c r="Q2385" t="s">
        <v>1500</v>
      </c>
      <c r="R2385">
        <v>33903</v>
      </c>
      <c r="S2385" s="388">
        <f>ROWS(R$5:R2385)</f>
        <v>2381</v>
      </c>
      <c r="T2385" s="388" t="str">
        <f>IF(_xlfn.IFNA(VLOOKUP(P2385,$AG$3:$AH$83,2,FALSE),"")='11.1'!$D$5,TXM!S2385,"")</f>
        <v/>
      </c>
      <c r="U2385" t="str">
        <f>IFERROR(SMALL($T$5:$T$9000,ROWS($T$5:T2385)),"")</f>
        <v/>
      </c>
    </row>
    <row r="2386" spans="1:21" ht="14.4" customHeight="1" x14ac:dyDescent="0.3">
      <c r="A2386" s="371" t="s">
        <v>213</v>
      </c>
      <c r="B2386" t="s">
        <v>781</v>
      </c>
      <c r="C2386" s="372">
        <v>2527463</v>
      </c>
      <c r="D2386" s="388">
        <f>ROWS(C$5:C2386)</f>
        <v>2382</v>
      </c>
      <c r="E2386" s="388" t="str">
        <f>IF(_xlfn.IFNA(VLOOKUP(A2386,$AG$3:$AH$83,2,FALSE),"")='11.1'!$D$5,TXM!D2386,"")</f>
        <v/>
      </c>
      <c r="F2386" t="str">
        <f>IFERROR(SMALL($E$5:$E$9000,ROWS($E$5:E2386)),"")</f>
        <v/>
      </c>
      <c r="I2386" s="371" t="s">
        <v>82</v>
      </c>
      <c r="J2386" t="s">
        <v>1005</v>
      </c>
      <c r="K2386" s="372">
        <v>9783720</v>
      </c>
      <c r="L2386" s="388">
        <f>ROWS(K$5:K2386)</f>
        <v>2382</v>
      </c>
      <c r="M2386" s="388" t="str">
        <f>IF(_xlfn.IFNA(VLOOKUP(I2386,$AG$3:$AH$83,2,FALSE),"")='11.1'!$D$5,TXM!L2386,"")</f>
        <v/>
      </c>
      <c r="N2386" t="str">
        <f>IFERROR(SMALL($M$5:$M$9000,ROWS($M$5:M2386)),"")</f>
        <v/>
      </c>
      <c r="P2386" t="s">
        <v>209</v>
      </c>
      <c r="Q2386" t="s">
        <v>1402</v>
      </c>
      <c r="R2386">
        <v>1926</v>
      </c>
      <c r="S2386" s="388">
        <f>ROWS(R$5:R2386)</f>
        <v>2382</v>
      </c>
      <c r="T2386" s="388" t="str">
        <f>IF(_xlfn.IFNA(VLOOKUP(P2386,$AG$3:$AH$83,2,FALSE),"")='11.1'!$D$5,TXM!S2386,"")</f>
        <v/>
      </c>
      <c r="U2386" t="str">
        <f>IFERROR(SMALL($T$5:$T$9000,ROWS($T$5:T2386)),"")</f>
        <v/>
      </c>
    </row>
    <row r="2387" spans="1:21" ht="14.4" customHeight="1" x14ac:dyDescent="0.3">
      <c r="A2387" s="371" t="s">
        <v>213</v>
      </c>
      <c r="B2387" t="s">
        <v>859</v>
      </c>
      <c r="C2387" s="372">
        <v>2295773</v>
      </c>
      <c r="D2387" s="388">
        <f>ROWS(C$5:C2387)</f>
        <v>2383</v>
      </c>
      <c r="E2387" s="388" t="str">
        <f>IF(_xlfn.IFNA(VLOOKUP(A2387,$AG$3:$AH$83,2,FALSE),"")='11.1'!$D$5,TXM!D2387,"")</f>
        <v/>
      </c>
      <c r="F2387" t="str">
        <f>IFERROR(SMALL($E$5:$E$9000,ROWS($E$5:E2387)),"")</f>
        <v/>
      </c>
      <c r="I2387" s="371" t="s">
        <v>82</v>
      </c>
      <c r="J2387" t="s">
        <v>999</v>
      </c>
      <c r="K2387" s="372">
        <v>9068188</v>
      </c>
      <c r="L2387" s="388">
        <f>ROWS(K$5:K2387)</f>
        <v>2383</v>
      </c>
      <c r="M2387" s="388" t="str">
        <f>IF(_xlfn.IFNA(VLOOKUP(I2387,$AG$3:$AH$83,2,FALSE),"")='11.1'!$D$5,TXM!L2387,"")</f>
        <v/>
      </c>
      <c r="N2387" t="str">
        <f>IFERROR(SMALL($M$5:$M$9000,ROWS($M$5:M2387)),"")</f>
        <v/>
      </c>
      <c r="P2387" t="s">
        <v>65</v>
      </c>
      <c r="Q2387" t="s">
        <v>863</v>
      </c>
      <c r="R2387">
        <v>8813235</v>
      </c>
      <c r="S2387" s="388">
        <f>ROWS(R$5:R2387)</f>
        <v>2383</v>
      </c>
      <c r="T2387" s="388" t="str">
        <f>IF(_xlfn.IFNA(VLOOKUP(P2387,$AG$3:$AH$83,2,FALSE),"")='11.1'!$D$5,TXM!S2387,"")</f>
        <v/>
      </c>
      <c r="U2387" t="str">
        <f>IFERROR(SMALL($T$5:$T$9000,ROWS($T$5:T2387)),"")</f>
        <v/>
      </c>
    </row>
    <row r="2388" spans="1:21" ht="14.4" customHeight="1" x14ac:dyDescent="0.3">
      <c r="A2388" s="371" t="s">
        <v>213</v>
      </c>
      <c r="B2388" t="s">
        <v>811</v>
      </c>
      <c r="C2388" s="372">
        <v>2130932</v>
      </c>
      <c r="D2388" s="388">
        <f>ROWS(C$5:C2388)</f>
        <v>2384</v>
      </c>
      <c r="E2388" s="388" t="str">
        <f>IF(_xlfn.IFNA(VLOOKUP(A2388,$AG$3:$AH$83,2,FALSE),"")='11.1'!$D$5,TXM!D2388,"")</f>
        <v/>
      </c>
      <c r="F2388" t="str">
        <f>IFERROR(SMALL($E$5:$E$9000,ROWS($E$5:E2388)),"")</f>
        <v/>
      </c>
      <c r="I2388" s="371" t="s">
        <v>82</v>
      </c>
      <c r="J2388" t="s">
        <v>849</v>
      </c>
      <c r="K2388" s="372">
        <v>7729005</v>
      </c>
      <c r="L2388" s="388">
        <f>ROWS(K$5:K2388)</f>
        <v>2384</v>
      </c>
      <c r="M2388" s="388" t="str">
        <f>IF(_xlfn.IFNA(VLOOKUP(I2388,$AG$3:$AH$83,2,FALSE),"")='11.1'!$D$5,TXM!L2388,"")</f>
        <v/>
      </c>
      <c r="N2388" t="str">
        <f>IFERROR(SMALL($M$5:$M$9000,ROWS($M$5:M2388)),"")</f>
        <v/>
      </c>
      <c r="P2388" t="s">
        <v>65</v>
      </c>
      <c r="Q2388" t="s">
        <v>865</v>
      </c>
      <c r="R2388">
        <v>6234158</v>
      </c>
      <c r="S2388" s="388">
        <f>ROWS(R$5:R2388)</f>
        <v>2384</v>
      </c>
      <c r="T2388" s="388" t="str">
        <f>IF(_xlfn.IFNA(VLOOKUP(P2388,$AG$3:$AH$83,2,FALSE),"")='11.1'!$D$5,TXM!S2388,"")</f>
        <v/>
      </c>
      <c r="U2388" t="str">
        <f>IFERROR(SMALL($T$5:$T$9000,ROWS($T$5:T2388)),"")</f>
        <v/>
      </c>
    </row>
    <row r="2389" spans="1:21" ht="14.4" customHeight="1" x14ac:dyDescent="0.3">
      <c r="A2389" s="371" t="s">
        <v>213</v>
      </c>
      <c r="B2389" t="s">
        <v>98</v>
      </c>
      <c r="C2389" s="372">
        <v>1993191</v>
      </c>
      <c r="D2389" s="388">
        <f>ROWS(C$5:C2389)</f>
        <v>2385</v>
      </c>
      <c r="E2389" s="388" t="str">
        <f>IF(_xlfn.IFNA(VLOOKUP(A2389,$AG$3:$AH$83,2,FALSE),"")='11.1'!$D$5,TXM!D2389,"")</f>
        <v/>
      </c>
      <c r="F2389" t="str">
        <f>IFERROR(SMALL($E$5:$E$9000,ROWS($E$5:E2389)),"")</f>
        <v/>
      </c>
      <c r="I2389" s="371" t="s">
        <v>82</v>
      </c>
      <c r="J2389" t="s">
        <v>791</v>
      </c>
      <c r="K2389" s="372">
        <v>6046965</v>
      </c>
      <c r="L2389" s="388">
        <f>ROWS(K$5:K2389)</f>
        <v>2385</v>
      </c>
      <c r="M2389" s="388" t="str">
        <f>IF(_xlfn.IFNA(VLOOKUP(I2389,$AG$3:$AH$83,2,FALSE),"")='11.1'!$D$5,TXM!L2389,"")</f>
        <v/>
      </c>
      <c r="N2389" t="str">
        <f>IFERROR(SMALL($M$5:$M$9000,ROWS($M$5:M2389)),"")</f>
        <v/>
      </c>
      <c r="P2389" t="s">
        <v>65</v>
      </c>
      <c r="Q2389" t="s">
        <v>867</v>
      </c>
      <c r="R2389">
        <v>1852000</v>
      </c>
      <c r="S2389" s="388">
        <f>ROWS(R$5:R2389)</f>
        <v>2385</v>
      </c>
      <c r="T2389" s="388" t="str">
        <f>IF(_xlfn.IFNA(VLOOKUP(P2389,$AG$3:$AH$83,2,FALSE),"")='11.1'!$D$5,TXM!S2389,"")</f>
        <v/>
      </c>
      <c r="U2389" t="str">
        <f>IFERROR(SMALL($T$5:$T$9000,ROWS($T$5:T2389)),"")</f>
        <v/>
      </c>
    </row>
    <row r="2390" spans="1:21" ht="14.4" customHeight="1" x14ac:dyDescent="0.3">
      <c r="A2390" s="371" t="s">
        <v>213</v>
      </c>
      <c r="B2390" t="s">
        <v>825</v>
      </c>
      <c r="C2390" s="372">
        <v>1843245</v>
      </c>
      <c r="D2390" s="388">
        <f>ROWS(C$5:C2390)</f>
        <v>2386</v>
      </c>
      <c r="E2390" s="388" t="str">
        <f>IF(_xlfn.IFNA(VLOOKUP(A2390,$AG$3:$AH$83,2,FALSE),"")='11.1'!$D$5,TXM!D2390,"")</f>
        <v/>
      </c>
      <c r="F2390" t="str">
        <f>IFERROR(SMALL($E$5:$E$9000,ROWS($E$5:E2390)),"")</f>
        <v/>
      </c>
      <c r="I2390" s="371" t="s">
        <v>82</v>
      </c>
      <c r="J2390" t="s">
        <v>102</v>
      </c>
      <c r="K2390" s="372">
        <v>6013155</v>
      </c>
      <c r="L2390" s="388">
        <f>ROWS(K$5:K2390)</f>
        <v>2386</v>
      </c>
      <c r="M2390" s="388" t="str">
        <f>IF(_xlfn.IFNA(VLOOKUP(I2390,$AG$3:$AH$83,2,FALSE),"")='11.1'!$D$5,TXM!L2390,"")</f>
        <v/>
      </c>
      <c r="N2390" t="str">
        <f>IFERROR(SMALL($M$5:$M$9000,ROWS($M$5:M2390)),"")</f>
        <v/>
      </c>
      <c r="P2390" t="s">
        <v>65</v>
      </c>
      <c r="Q2390" t="s">
        <v>1265</v>
      </c>
      <c r="R2390">
        <v>1046901</v>
      </c>
      <c r="S2390" s="388">
        <f>ROWS(R$5:R2390)</f>
        <v>2386</v>
      </c>
      <c r="T2390" s="388" t="str">
        <f>IF(_xlfn.IFNA(VLOOKUP(P2390,$AG$3:$AH$83,2,FALSE),"")='11.1'!$D$5,TXM!S2390,"")</f>
        <v/>
      </c>
      <c r="U2390" t="str">
        <f>IFERROR(SMALL($T$5:$T$9000,ROWS($T$5:T2390)),"")</f>
        <v/>
      </c>
    </row>
    <row r="2391" spans="1:21" ht="14.4" customHeight="1" x14ac:dyDescent="0.3">
      <c r="A2391" s="371" t="s">
        <v>213</v>
      </c>
      <c r="B2391" t="s">
        <v>100</v>
      </c>
      <c r="C2391" s="372">
        <v>1810458</v>
      </c>
      <c r="D2391" s="388">
        <f>ROWS(C$5:C2391)</f>
        <v>2387</v>
      </c>
      <c r="E2391" s="388" t="str">
        <f>IF(_xlfn.IFNA(VLOOKUP(A2391,$AG$3:$AH$83,2,FALSE),"")='11.1'!$D$5,TXM!D2391,"")</f>
        <v/>
      </c>
      <c r="F2391" t="str">
        <f>IFERROR(SMALL($E$5:$E$9000,ROWS($E$5:E2391)),"")</f>
        <v/>
      </c>
      <c r="I2391" s="371" t="s">
        <v>82</v>
      </c>
      <c r="J2391" t="s">
        <v>94</v>
      </c>
      <c r="K2391" s="372">
        <v>5269627</v>
      </c>
      <c r="L2391" s="388">
        <f>ROWS(K$5:K2391)</f>
        <v>2387</v>
      </c>
      <c r="M2391" s="388" t="str">
        <f>IF(_xlfn.IFNA(VLOOKUP(I2391,$AG$3:$AH$83,2,FALSE),"")='11.1'!$D$5,TXM!L2391,"")</f>
        <v/>
      </c>
      <c r="N2391" t="str">
        <f>IFERROR(SMALL($M$5:$M$9000,ROWS($M$5:M2391)),"")</f>
        <v/>
      </c>
      <c r="P2391" t="s">
        <v>65</v>
      </c>
      <c r="Q2391" t="s">
        <v>843</v>
      </c>
      <c r="R2391">
        <v>756076</v>
      </c>
      <c r="S2391" s="388">
        <f>ROWS(R$5:R2391)</f>
        <v>2387</v>
      </c>
      <c r="T2391" s="388" t="str">
        <f>IF(_xlfn.IFNA(VLOOKUP(P2391,$AG$3:$AH$83,2,FALSE),"")='11.1'!$D$5,TXM!S2391,"")</f>
        <v/>
      </c>
      <c r="U2391" t="str">
        <f>IFERROR(SMALL($T$5:$T$9000,ROWS($T$5:T2391)),"")</f>
        <v/>
      </c>
    </row>
    <row r="2392" spans="1:21" ht="14.4" customHeight="1" x14ac:dyDescent="0.3">
      <c r="A2392" s="371" t="s">
        <v>213</v>
      </c>
      <c r="B2392" t="s">
        <v>1006</v>
      </c>
      <c r="C2392" s="372">
        <v>1598589</v>
      </c>
      <c r="D2392" s="388">
        <f>ROWS(C$5:C2392)</f>
        <v>2388</v>
      </c>
      <c r="E2392" s="388" t="str">
        <f>IF(_xlfn.IFNA(VLOOKUP(A2392,$AG$3:$AH$83,2,FALSE),"")='11.1'!$D$5,TXM!D2392,"")</f>
        <v/>
      </c>
      <c r="F2392" t="str">
        <f>IFERROR(SMALL($E$5:$E$9000,ROWS($E$5:E2392)),"")</f>
        <v/>
      </c>
      <c r="I2392" s="371" t="s">
        <v>82</v>
      </c>
      <c r="J2392" t="s">
        <v>1001</v>
      </c>
      <c r="K2392" s="372">
        <v>5070068</v>
      </c>
      <c r="L2392" s="388">
        <f>ROWS(K$5:K2392)</f>
        <v>2388</v>
      </c>
      <c r="M2392" s="388" t="str">
        <f>IF(_xlfn.IFNA(VLOOKUP(I2392,$AG$3:$AH$83,2,FALSE),"")='11.1'!$D$5,TXM!L2392,"")</f>
        <v/>
      </c>
      <c r="N2392" t="str">
        <f>IFERROR(SMALL($M$5:$M$9000,ROWS($M$5:M2392)),"")</f>
        <v/>
      </c>
      <c r="P2392" t="s">
        <v>65</v>
      </c>
      <c r="Q2392" t="s">
        <v>1000</v>
      </c>
      <c r="R2392">
        <v>290535</v>
      </c>
      <c r="S2392" s="388">
        <f>ROWS(R$5:R2392)</f>
        <v>2388</v>
      </c>
      <c r="T2392" s="388" t="str">
        <f>IF(_xlfn.IFNA(VLOOKUP(P2392,$AG$3:$AH$83,2,FALSE),"")='11.1'!$D$5,TXM!S2392,"")</f>
        <v/>
      </c>
      <c r="U2392" t="str">
        <f>IFERROR(SMALL($T$5:$T$9000,ROWS($T$5:T2392)),"")</f>
        <v/>
      </c>
    </row>
    <row r="2393" spans="1:21" ht="14.4" customHeight="1" x14ac:dyDescent="0.3">
      <c r="A2393" s="371" t="s">
        <v>213</v>
      </c>
      <c r="B2393" t="s">
        <v>855</v>
      </c>
      <c r="C2393" s="372">
        <v>1465587</v>
      </c>
      <c r="D2393" s="388">
        <f>ROWS(C$5:C2393)</f>
        <v>2389</v>
      </c>
      <c r="E2393" s="388" t="str">
        <f>IF(_xlfn.IFNA(VLOOKUP(A2393,$AG$3:$AH$83,2,FALSE),"")='11.1'!$D$5,TXM!D2393,"")</f>
        <v/>
      </c>
      <c r="F2393" t="str">
        <f>IFERROR(SMALL($E$5:$E$9000,ROWS($E$5:E2393)),"")</f>
        <v/>
      </c>
      <c r="I2393" s="371" t="s">
        <v>82</v>
      </c>
      <c r="J2393" t="s">
        <v>841</v>
      </c>
      <c r="K2393" s="372">
        <v>5068527</v>
      </c>
      <c r="L2393" s="388">
        <f>ROWS(K$5:K2393)</f>
        <v>2389</v>
      </c>
      <c r="M2393" s="388" t="str">
        <f>IF(_xlfn.IFNA(VLOOKUP(I2393,$AG$3:$AH$83,2,FALSE),"")='11.1'!$D$5,TXM!L2393,"")</f>
        <v/>
      </c>
      <c r="N2393" t="str">
        <f>IFERROR(SMALL($M$5:$M$9000,ROWS($M$5:M2393)),"")</f>
        <v/>
      </c>
      <c r="P2393" t="s">
        <v>65</v>
      </c>
      <c r="Q2393" t="s">
        <v>859</v>
      </c>
      <c r="R2393">
        <v>134880</v>
      </c>
      <c r="S2393" s="388">
        <f>ROWS(R$5:R2393)</f>
        <v>2389</v>
      </c>
      <c r="T2393" s="388" t="str">
        <f>IF(_xlfn.IFNA(VLOOKUP(P2393,$AG$3:$AH$83,2,FALSE),"")='11.1'!$D$5,TXM!S2393,"")</f>
        <v/>
      </c>
      <c r="U2393" t="str">
        <f>IFERROR(SMALL($T$5:$T$9000,ROWS($T$5:T2393)),"")</f>
        <v/>
      </c>
    </row>
    <row r="2394" spans="1:21" ht="14.4" customHeight="1" x14ac:dyDescent="0.3">
      <c r="A2394" s="371" t="s">
        <v>213</v>
      </c>
      <c r="B2394" t="s">
        <v>861</v>
      </c>
      <c r="C2394" s="372">
        <v>1066917</v>
      </c>
      <c r="D2394" s="388">
        <f>ROWS(C$5:C2394)</f>
        <v>2390</v>
      </c>
      <c r="E2394" s="388" t="str">
        <f>IF(_xlfn.IFNA(VLOOKUP(A2394,$AG$3:$AH$83,2,FALSE),"")='11.1'!$D$5,TXM!D2394,"")</f>
        <v/>
      </c>
      <c r="F2394" t="str">
        <f>IFERROR(SMALL($E$5:$E$9000,ROWS($E$5:E2394)),"")</f>
        <v/>
      </c>
      <c r="I2394" s="371" t="s">
        <v>82</v>
      </c>
      <c r="J2394" t="s">
        <v>861</v>
      </c>
      <c r="K2394" s="372">
        <v>4418967</v>
      </c>
      <c r="L2394" s="388">
        <f>ROWS(K$5:K2394)</f>
        <v>2390</v>
      </c>
      <c r="M2394" s="388" t="str">
        <f>IF(_xlfn.IFNA(VLOOKUP(I2394,$AG$3:$AH$83,2,FALSE),"")='11.1'!$D$5,TXM!L2394,"")</f>
        <v/>
      </c>
      <c r="N2394" t="str">
        <f>IFERROR(SMALL($M$5:$M$9000,ROWS($M$5:M2394)),"")</f>
        <v/>
      </c>
      <c r="P2394" t="s">
        <v>65</v>
      </c>
      <c r="Q2394" t="s">
        <v>1318</v>
      </c>
      <c r="R2394">
        <v>52813</v>
      </c>
      <c r="S2394" s="388">
        <f>ROWS(R$5:R2394)</f>
        <v>2390</v>
      </c>
      <c r="T2394" s="388" t="str">
        <f>IF(_xlfn.IFNA(VLOOKUP(P2394,$AG$3:$AH$83,2,FALSE),"")='11.1'!$D$5,TXM!S2394,"")</f>
        <v/>
      </c>
      <c r="U2394" t="str">
        <f>IFERROR(SMALL($T$5:$T$9000,ROWS($T$5:T2394)),"")</f>
        <v/>
      </c>
    </row>
    <row r="2395" spans="1:21" ht="14.4" customHeight="1" x14ac:dyDescent="0.3">
      <c r="A2395" s="371" t="s">
        <v>213</v>
      </c>
      <c r="B2395" t="s">
        <v>829</v>
      </c>
      <c r="C2395" s="372">
        <v>1063367</v>
      </c>
      <c r="D2395" s="388">
        <f>ROWS(C$5:C2395)</f>
        <v>2391</v>
      </c>
      <c r="E2395" s="388" t="str">
        <f>IF(_xlfn.IFNA(VLOOKUP(A2395,$AG$3:$AH$83,2,FALSE),"")='11.1'!$D$5,TXM!D2395,"")</f>
        <v/>
      </c>
      <c r="F2395" t="str">
        <f>IFERROR(SMALL($E$5:$E$9000,ROWS($E$5:E2395)),"")</f>
        <v/>
      </c>
      <c r="I2395" s="371" t="s">
        <v>82</v>
      </c>
      <c r="J2395" t="s">
        <v>859</v>
      </c>
      <c r="K2395" s="372">
        <v>4378458</v>
      </c>
      <c r="L2395" s="388">
        <f>ROWS(K$5:K2395)</f>
        <v>2391</v>
      </c>
      <c r="M2395" s="388" t="str">
        <f>IF(_xlfn.IFNA(VLOOKUP(I2395,$AG$3:$AH$83,2,FALSE),"")='11.1'!$D$5,TXM!L2395,"")</f>
        <v/>
      </c>
      <c r="N2395" t="str">
        <f>IFERROR(SMALL($M$5:$M$9000,ROWS($M$5:M2395)),"")</f>
        <v/>
      </c>
      <c r="P2395" t="s">
        <v>65</v>
      </c>
      <c r="Q2395" t="s">
        <v>1240</v>
      </c>
      <c r="R2395">
        <v>37752</v>
      </c>
      <c r="S2395" s="388">
        <f>ROWS(R$5:R2395)</f>
        <v>2391</v>
      </c>
      <c r="T2395" s="388" t="str">
        <f>IF(_xlfn.IFNA(VLOOKUP(P2395,$AG$3:$AH$83,2,FALSE),"")='11.1'!$D$5,TXM!S2395,"")</f>
        <v/>
      </c>
      <c r="U2395" t="str">
        <f>IFERROR(SMALL($T$5:$T$9000,ROWS($T$5:T2395)),"")</f>
        <v/>
      </c>
    </row>
    <row r="2396" spans="1:21" ht="14.4" customHeight="1" x14ac:dyDescent="0.3">
      <c r="A2396" s="371" t="s">
        <v>213</v>
      </c>
      <c r="B2396" t="s">
        <v>1318</v>
      </c>
      <c r="C2396" s="372">
        <v>1037451</v>
      </c>
      <c r="D2396" s="388">
        <f>ROWS(C$5:C2396)</f>
        <v>2392</v>
      </c>
      <c r="E2396" s="388" t="str">
        <f>IF(_xlfn.IFNA(VLOOKUP(A2396,$AG$3:$AH$83,2,FALSE),"")='11.1'!$D$5,TXM!D2396,"")</f>
        <v/>
      </c>
      <c r="F2396" t="str">
        <f>IFERROR(SMALL($E$5:$E$9000,ROWS($E$5:E2396)),"")</f>
        <v/>
      </c>
      <c r="I2396" s="371" t="s">
        <v>82</v>
      </c>
      <c r="J2396" t="s">
        <v>835</v>
      </c>
      <c r="K2396" s="372">
        <v>4056964</v>
      </c>
      <c r="L2396" s="388">
        <f>ROWS(K$5:K2396)</f>
        <v>2392</v>
      </c>
      <c r="M2396" s="388" t="str">
        <f>IF(_xlfn.IFNA(VLOOKUP(I2396,$AG$3:$AH$83,2,FALSE),"")='11.1'!$D$5,TXM!L2396,"")</f>
        <v/>
      </c>
      <c r="N2396" t="str">
        <f>IFERROR(SMALL($M$5:$M$9000,ROWS($M$5:M2396)),"")</f>
        <v/>
      </c>
      <c r="P2396" t="s">
        <v>65</v>
      </c>
      <c r="Q2396" t="s">
        <v>845</v>
      </c>
      <c r="R2396">
        <v>14743</v>
      </c>
      <c r="S2396" s="388">
        <f>ROWS(R$5:R2396)</f>
        <v>2392</v>
      </c>
      <c r="T2396" s="388" t="str">
        <f>IF(_xlfn.IFNA(VLOOKUP(P2396,$AG$3:$AH$83,2,FALSE),"")='11.1'!$D$5,TXM!S2396,"")</f>
        <v/>
      </c>
      <c r="U2396" t="str">
        <f>IFERROR(SMALL($T$5:$T$9000,ROWS($T$5:T2396)),"")</f>
        <v/>
      </c>
    </row>
    <row r="2397" spans="1:21" ht="14.4" customHeight="1" x14ac:dyDescent="0.3">
      <c r="A2397" s="371" t="s">
        <v>213</v>
      </c>
      <c r="B2397" t="s">
        <v>93</v>
      </c>
      <c r="C2397" s="372">
        <v>1013296</v>
      </c>
      <c r="D2397" s="388">
        <f>ROWS(C$5:C2397)</f>
        <v>2393</v>
      </c>
      <c r="E2397" s="388" t="str">
        <f>IF(_xlfn.IFNA(VLOOKUP(A2397,$AG$3:$AH$83,2,FALSE),"")='11.1'!$D$5,TXM!D2397,"")</f>
        <v/>
      </c>
      <c r="F2397" t="str">
        <f>IFERROR(SMALL($E$5:$E$9000,ROWS($E$5:E2397)),"")</f>
        <v/>
      </c>
      <c r="I2397" s="371" t="s">
        <v>82</v>
      </c>
      <c r="J2397" t="s">
        <v>1275</v>
      </c>
      <c r="K2397" s="372">
        <v>4013326</v>
      </c>
      <c r="L2397" s="388">
        <f>ROWS(K$5:K2397)</f>
        <v>2393</v>
      </c>
      <c r="M2397" s="388" t="str">
        <f>IF(_xlfn.IFNA(VLOOKUP(I2397,$AG$3:$AH$83,2,FALSE),"")='11.1'!$D$5,TXM!L2397,"")</f>
        <v/>
      </c>
      <c r="N2397" t="str">
        <f>IFERROR(SMALL($M$5:$M$9000,ROWS($M$5:M2397)),"")</f>
        <v/>
      </c>
      <c r="P2397" t="s">
        <v>65</v>
      </c>
      <c r="Q2397" t="s">
        <v>849</v>
      </c>
      <c r="R2397">
        <v>1808</v>
      </c>
      <c r="S2397" s="388">
        <f>ROWS(R$5:R2397)</f>
        <v>2393</v>
      </c>
      <c r="T2397" s="388" t="str">
        <f>IF(_xlfn.IFNA(VLOOKUP(P2397,$AG$3:$AH$83,2,FALSE),"")='11.1'!$D$5,TXM!S2397,"")</f>
        <v/>
      </c>
      <c r="U2397" t="str">
        <f>IFERROR(SMALL($T$5:$T$9000,ROWS($T$5:T2397)),"")</f>
        <v/>
      </c>
    </row>
    <row r="2398" spans="1:21" ht="14.4" customHeight="1" x14ac:dyDescent="0.3">
      <c r="A2398" s="371" t="s">
        <v>213</v>
      </c>
      <c r="B2398" t="s">
        <v>1240</v>
      </c>
      <c r="C2398" s="372">
        <v>645544</v>
      </c>
      <c r="D2398" s="388">
        <f>ROWS(C$5:C2398)</f>
        <v>2394</v>
      </c>
      <c r="E2398" s="388" t="str">
        <f>IF(_xlfn.IFNA(VLOOKUP(A2398,$AG$3:$AH$83,2,FALSE),"")='11.1'!$D$5,TXM!D2398,"")</f>
        <v/>
      </c>
      <c r="F2398" t="str">
        <f>IFERROR(SMALL($E$5:$E$9000,ROWS($E$5:E2398)),"")</f>
        <v/>
      </c>
      <c r="I2398" s="371" t="s">
        <v>82</v>
      </c>
      <c r="J2398" t="s">
        <v>837</v>
      </c>
      <c r="K2398" s="372">
        <v>3165061</v>
      </c>
      <c r="L2398" s="388">
        <f>ROWS(K$5:K2398)</f>
        <v>2394</v>
      </c>
      <c r="M2398" s="388" t="str">
        <f>IF(_xlfn.IFNA(VLOOKUP(I2398,$AG$3:$AH$83,2,FALSE),"")='11.1'!$D$5,TXM!L2398,"")</f>
        <v/>
      </c>
      <c r="N2398" t="str">
        <f>IFERROR(SMALL($M$5:$M$9000,ROWS($M$5:M2398)),"")</f>
        <v/>
      </c>
      <c r="P2398" t="s">
        <v>65</v>
      </c>
      <c r="Q2398" t="s">
        <v>1005</v>
      </c>
      <c r="R2398">
        <v>859</v>
      </c>
      <c r="S2398" s="388">
        <f>ROWS(R$5:R2398)</f>
        <v>2394</v>
      </c>
      <c r="T2398" s="388" t="str">
        <f>IF(_xlfn.IFNA(VLOOKUP(P2398,$AG$3:$AH$83,2,FALSE),"")='11.1'!$D$5,TXM!S2398,"")</f>
        <v/>
      </c>
      <c r="U2398" t="str">
        <f>IFERROR(SMALL($T$5:$T$9000,ROWS($T$5:T2398)),"")</f>
        <v/>
      </c>
    </row>
    <row r="2399" spans="1:21" ht="14.4" customHeight="1" x14ac:dyDescent="0.3">
      <c r="A2399" s="371" t="s">
        <v>213</v>
      </c>
      <c r="B2399" t="s">
        <v>871</v>
      </c>
      <c r="C2399" s="372">
        <v>612968</v>
      </c>
      <c r="D2399" s="388">
        <f>ROWS(C$5:C2399)</f>
        <v>2395</v>
      </c>
      <c r="E2399" s="388" t="str">
        <f>IF(_xlfn.IFNA(VLOOKUP(A2399,$AG$3:$AH$83,2,FALSE),"")='11.1'!$D$5,TXM!D2399,"")</f>
        <v/>
      </c>
      <c r="F2399" t="str">
        <f>IFERROR(SMALL($E$5:$E$9000,ROWS($E$5:E2399)),"")</f>
        <v/>
      </c>
      <c r="I2399" s="371" t="s">
        <v>82</v>
      </c>
      <c r="J2399" t="s">
        <v>775</v>
      </c>
      <c r="K2399" s="372">
        <v>2957095</v>
      </c>
      <c r="L2399" s="388">
        <f>ROWS(K$5:K2399)</f>
        <v>2395</v>
      </c>
      <c r="M2399" s="388" t="str">
        <f>IF(_xlfn.IFNA(VLOOKUP(I2399,$AG$3:$AH$83,2,FALSE),"")='11.1'!$D$5,TXM!L2399,"")</f>
        <v/>
      </c>
      <c r="N2399" t="str">
        <f>IFERROR(SMALL($M$5:$M$9000,ROWS($M$5:M2399)),"")</f>
        <v/>
      </c>
      <c r="P2399" t="s">
        <v>207</v>
      </c>
      <c r="Q2399" t="s">
        <v>863</v>
      </c>
      <c r="R2399">
        <v>78945</v>
      </c>
      <c r="S2399" s="388">
        <f>ROWS(R$5:R2399)</f>
        <v>2395</v>
      </c>
      <c r="T2399" s="388" t="str">
        <f>IF(_xlfn.IFNA(VLOOKUP(P2399,$AG$3:$AH$83,2,FALSE),"")='11.1'!$D$5,TXM!S2399,"")</f>
        <v/>
      </c>
      <c r="U2399" t="str">
        <f>IFERROR(SMALL($T$5:$T$9000,ROWS($T$5:T2399)),"")</f>
        <v/>
      </c>
    </row>
    <row r="2400" spans="1:21" ht="14.4" customHeight="1" x14ac:dyDescent="0.3">
      <c r="A2400" s="371" t="s">
        <v>213</v>
      </c>
      <c r="B2400" t="s">
        <v>795</v>
      </c>
      <c r="C2400" s="372">
        <v>566246</v>
      </c>
      <c r="D2400" s="388">
        <f>ROWS(C$5:C2400)</f>
        <v>2396</v>
      </c>
      <c r="E2400" s="388" t="str">
        <f>IF(_xlfn.IFNA(VLOOKUP(A2400,$AG$3:$AH$83,2,FALSE),"")='11.1'!$D$5,TXM!D2400,"")</f>
        <v/>
      </c>
      <c r="F2400" t="str">
        <f>IFERROR(SMALL($E$5:$E$9000,ROWS($E$5:E2400)),"")</f>
        <v/>
      </c>
      <c r="I2400" s="371" t="s">
        <v>82</v>
      </c>
      <c r="J2400" t="s">
        <v>96</v>
      </c>
      <c r="K2400" s="372">
        <v>2586767</v>
      </c>
      <c r="L2400" s="388">
        <f>ROWS(K$5:K2400)</f>
        <v>2396</v>
      </c>
      <c r="M2400" s="388" t="str">
        <f>IF(_xlfn.IFNA(VLOOKUP(I2400,$AG$3:$AH$83,2,FALSE),"")='11.1'!$D$5,TXM!L2400,"")</f>
        <v/>
      </c>
      <c r="N2400" t="str">
        <f>IFERROR(SMALL($M$5:$M$9000,ROWS($M$5:M2400)),"")</f>
        <v/>
      </c>
      <c r="P2400" t="s">
        <v>207</v>
      </c>
      <c r="Q2400" t="s">
        <v>859</v>
      </c>
      <c r="R2400">
        <v>41013</v>
      </c>
      <c r="S2400" s="388">
        <f>ROWS(R$5:R2400)</f>
        <v>2396</v>
      </c>
      <c r="T2400" s="388" t="str">
        <f>IF(_xlfn.IFNA(VLOOKUP(P2400,$AG$3:$AH$83,2,FALSE),"")='11.1'!$D$5,TXM!S2400,"")</f>
        <v/>
      </c>
      <c r="U2400" t="str">
        <f>IFERROR(SMALL($T$5:$T$9000,ROWS($T$5:T2400)),"")</f>
        <v/>
      </c>
    </row>
    <row r="2401" spans="1:21" ht="14.4" customHeight="1" x14ac:dyDescent="0.3">
      <c r="A2401" s="371" t="s">
        <v>213</v>
      </c>
      <c r="B2401" t="s">
        <v>1003</v>
      </c>
      <c r="C2401" s="372">
        <v>515660</v>
      </c>
      <c r="D2401" s="388">
        <f>ROWS(C$5:C2401)</f>
        <v>2397</v>
      </c>
      <c r="E2401" s="388" t="str">
        <f>IF(_xlfn.IFNA(VLOOKUP(A2401,$AG$3:$AH$83,2,FALSE),"")='11.1'!$D$5,TXM!D2401,"")</f>
        <v/>
      </c>
      <c r="F2401" t="str">
        <f>IFERROR(SMALL($E$5:$E$9000,ROWS($E$5:E2401)),"")</f>
        <v/>
      </c>
      <c r="I2401" s="371" t="s">
        <v>82</v>
      </c>
      <c r="J2401" t="s">
        <v>1434</v>
      </c>
      <c r="K2401" s="372">
        <v>2528165</v>
      </c>
      <c r="L2401" s="388">
        <f>ROWS(K$5:K2401)</f>
        <v>2397</v>
      </c>
      <c r="M2401" s="388" t="str">
        <f>IF(_xlfn.IFNA(VLOOKUP(I2401,$AG$3:$AH$83,2,FALSE),"")='11.1'!$D$5,TXM!L2401,"")</f>
        <v/>
      </c>
      <c r="N2401" t="str">
        <f>IFERROR(SMALL($M$5:$M$9000,ROWS($M$5:M2401)),"")</f>
        <v/>
      </c>
      <c r="P2401" t="s">
        <v>207</v>
      </c>
      <c r="Q2401" t="s">
        <v>1240</v>
      </c>
      <c r="R2401">
        <v>14149</v>
      </c>
      <c r="S2401" s="388">
        <f>ROWS(R$5:R2401)</f>
        <v>2397</v>
      </c>
      <c r="T2401" s="388" t="str">
        <f>IF(_xlfn.IFNA(VLOOKUP(P2401,$AG$3:$AH$83,2,FALSE),"")='11.1'!$D$5,TXM!S2401,"")</f>
        <v/>
      </c>
      <c r="U2401" t="str">
        <f>IFERROR(SMALL($T$5:$T$9000,ROWS($T$5:T2401)),"")</f>
        <v/>
      </c>
    </row>
    <row r="2402" spans="1:21" ht="14.4" customHeight="1" x14ac:dyDescent="0.3">
      <c r="A2402" s="371" t="s">
        <v>213</v>
      </c>
      <c r="B2402" t="s">
        <v>827</v>
      </c>
      <c r="C2402" s="372">
        <v>307766</v>
      </c>
      <c r="D2402" s="388">
        <f>ROWS(C$5:C2402)</f>
        <v>2398</v>
      </c>
      <c r="E2402" s="388" t="str">
        <f>IF(_xlfn.IFNA(VLOOKUP(A2402,$AG$3:$AH$83,2,FALSE),"")='11.1'!$D$5,TXM!D2402,"")</f>
        <v/>
      </c>
      <c r="F2402" t="str">
        <f>IFERROR(SMALL($E$5:$E$9000,ROWS($E$5:E2402)),"")</f>
        <v/>
      </c>
      <c r="I2402" s="371" t="s">
        <v>82</v>
      </c>
      <c r="J2402" t="s">
        <v>104</v>
      </c>
      <c r="K2402" s="372">
        <v>2148865</v>
      </c>
      <c r="L2402" s="388">
        <f>ROWS(K$5:K2402)</f>
        <v>2398</v>
      </c>
      <c r="M2402" s="388" t="str">
        <f>IF(_xlfn.IFNA(VLOOKUP(I2402,$AG$3:$AH$83,2,FALSE),"")='11.1'!$D$5,TXM!L2402,"")</f>
        <v/>
      </c>
      <c r="N2402" t="str">
        <f>IFERROR(SMALL($M$5:$M$9000,ROWS($M$5:M2402)),"")</f>
        <v/>
      </c>
      <c r="P2402" t="s">
        <v>207</v>
      </c>
      <c r="Q2402" t="s">
        <v>95</v>
      </c>
      <c r="R2402">
        <v>1969</v>
      </c>
      <c r="S2402" s="388">
        <f>ROWS(R$5:R2402)</f>
        <v>2398</v>
      </c>
      <c r="T2402" s="388" t="str">
        <f>IF(_xlfn.IFNA(VLOOKUP(P2402,$AG$3:$AH$83,2,FALSE),"")='11.1'!$D$5,TXM!S2402,"")</f>
        <v/>
      </c>
      <c r="U2402" t="str">
        <f>IFERROR(SMALL($T$5:$T$9000,ROWS($T$5:T2402)),"")</f>
        <v/>
      </c>
    </row>
    <row r="2403" spans="1:21" ht="14.4" customHeight="1" x14ac:dyDescent="0.3">
      <c r="A2403" s="371" t="s">
        <v>213</v>
      </c>
      <c r="B2403" t="s">
        <v>1002</v>
      </c>
      <c r="C2403" s="372">
        <v>134745</v>
      </c>
      <c r="D2403" s="388">
        <f>ROWS(C$5:C2403)</f>
        <v>2399</v>
      </c>
      <c r="E2403" s="388" t="str">
        <f>IF(_xlfn.IFNA(VLOOKUP(A2403,$AG$3:$AH$83,2,FALSE),"")='11.1'!$D$5,TXM!D2403,"")</f>
        <v/>
      </c>
      <c r="F2403" t="str">
        <f>IFERROR(SMALL($E$5:$E$9000,ROWS($E$5:E2403)),"")</f>
        <v/>
      </c>
      <c r="I2403" s="371" t="s">
        <v>82</v>
      </c>
      <c r="J2403" t="s">
        <v>787</v>
      </c>
      <c r="K2403" s="372">
        <v>2127894</v>
      </c>
      <c r="L2403" s="388">
        <f>ROWS(K$5:K2403)</f>
        <v>2399</v>
      </c>
      <c r="M2403" s="388" t="str">
        <f>IF(_xlfn.IFNA(VLOOKUP(I2403,$AG$3:$AH$83,2,FALSE),"")='11.1'!$D$5,TXM!L2403,"")</f>
        <v/>
      </c>
      <c r="N2403" t="str">
        <f>IFERROR(SMALL($M$5:$M$9000,ROWS($M$5:M2403)),"")</f>
        <v/>
      </c>
      <c r="P2403" t="s">
        <v>642</v>
      </c>
      <c r="Q2403" t="s">
        <v>869</v>
      </c>
      <c r="R2403">
        <v>397918</v>
      </c>
      <c r="S2403" s="388">
        <f>ROWS(R$5:R2403)</f>
        <v>2399</v>
      </c>
      <c r="T2403" s="388" t="str">
        <f>IF(_xlfn.IFNA(VLOOKUP(P2403,$AG$3:$AH$83,2,FALSE),"")='11.1'!$D$5,TXM!S2403,"")</f>
        <v/>
      </c>
      <c r="U2403" t="str">
        <f>IFERROR(SMALL($T$5:$T$9000,ROWS($T$5:T2403)),"")</f>
        <v/>
      </c>
    </row>
    <row r="2404" spans="1:21" ht="14.4" customHeight="1" x14ac:dyDescent="0.3">
      <c r="A2404" s="371" t="s">
        <v>213</v>
      </c>
      <c r="B2404" t="s">
        <v>805</v>
      </c>
      <c r="C2404" s="372">
        <v>109420</v>
      </c>
      <c r="D2404" s="388">
        <f>ROWS(C$5:C2404)</f>
        <v>2400</v>
      </c>
      <c r="E2404" s="388" t="str">
        <f>IF(_xlfn.IFNA(VLOOKUP(A2404,$AG$3:$AH$83,2,FALSE),"")='11.1'!$D$5,TXM!D2404,"")</f>
        <v/>
      </c>
      <c r="F2404" t="str">
        <f>IFERROR(SMALL($E$5:$E$9000,ROWS($E$5:E2404)),"")</f>
        <v/>
      </c>
      <c r="I2404" s="371" t="s">
        <v>82</v>
      </c>
      <c r="J2404" t="s">
        <v>773</v>
      </c>
      <c r="K2404" s="372">
        <v>2080476</v>
      </c>
      <c r="L2404" s="388">
        <f>ROWS(K$5:K2404)</f>
        <v>2400</v>
      </c>
      <c r="M2404" s="388" t="str">
        <f>IF(_xlfn.IFNA(VLOOKUP(I2404,$AG$3:$AH$83,2,FALSE),"")='11.1'!$D$5,TXM!L2404,"")</f>
        <v/>
      </c>
      <c r="N2404" t="str">
        <f>IFERROR(SMALL($M$5:$M$9000,ROWS($M$5:M2404)),"")</f>
        <v/>
      </c>
      <c r="P2404" t="s">
        <v>642</v>
      </c>
      <c r="Q2404" t="s">
        <v>1000</v>
      </c>
      <c r="R2404">
        <v>35502</v>
      </c>
      <c r="S2404" s="388">
        <f>ROWS(R$5:R2404)</f>
        <v>2400</v>
      </c>
      <c r="T2404" s="388" t="str">
        <f>IF(_xlfn.IFNA(VLOOKUP(P2404,$AG$3:$AH$83,2,FALSE),"")='11.1'!$D$5,TXM!S2404,"")</f>
        <v/>
      </c>
      <c r="U2404" t="str">
        <f>IFERROR(SMALL($T$5:$T$9000,ROWS($T$5:T2404)),"")</f>
        <v/>
      </c>
    </row>
    <row r="2405" spans="1:21" ht="14.4" customHeight="1" x14ac:dyDescent="0.3">
      <c r="A2405" s="371" t="s">
        <v>213</v>
      </c>
      <c r="B2405" t="s">
        <v>1365</v>
      </c>
      <c r="C2405" s="372">
        <v>72519</v>
      </c>
      <c r="D2405" s="388">
        <f>ROWS(C$5:C2405)</f>
        <v>2401</v>
      </c>
      <c r="E2405" s="388" t="str">
        <f>IF(_xlfn.IFNA(VLOOKUP(A2405,$AG$3:$AH$83,2,FALSE),"")='11.1'!$D$5,TXM!D2405,"")</f>
        <v/>
      </c>
      <c r="F2405" t="str">
        <f>IFERROR(SMALL($E$5:$E$9000,ROWS($E$5:E2405)),"")</f>
        <v/>
      </c>
      <c r="I2405" s="371" t="s">
        <v>82</v>
      </c>
      <c r="J2405" t="s">
        <v>97</v>
      </c>
      <c r="K2405" s="372">
        <v>2051161</v>
      </c>
      <c r="L2405" s="388">
        <f>ROWS(K$5:K2405)</f>
        <v>2401</v>
      </c>
      <c r="M2405" s="388" t="str">
        <f>IF(_xlfn.IFNA(VLOOKUP(I2405,$AG$3:$AH$83,2,FALSE),"")='11.1'!$D$5,TXM!L2405,"")</f>
        <v/>
      </c>
      <c r="N2405" t="str">
        <f>IFERROR(SMALL($M$5:$M$9000,ROWS($M$5:M2405)),"")</f>
        <v/>
      </c>
      <c r="P2405" t="s">
        <v>642</v>
      </c>
      <c r="Q2405" t="s">
        <v>865</v>
      </c>
      <c r="R2405">
        <v>25126</v>
      </c>
      <c r="S2405" s="388">
        <f>ROWS(R$5:R2405)</f>
        <v>2401</v>
      </c>
      <c r="T2405" s="388" t="str">
        <f>IF(_xlfn.IFNA(VLOOKUP(P2405,$AG$3:$AH$83,2,FALSE),"")='11.1'!$D$5,TXM!S2405,"")</f>
        <v/>
      </c>
      <c r="U2405" t="str">
        <f>IFERROR(SMALL($T$5:$T$9000,ROWS($T$5:T2405)),"")</f>
        <v/>
      </c>
    </row>
    <row r="2406" spans="1:21" ht="14.4" customHeight="1" x14ac:dyDescent="0.3">
      <c r="A2406" s="371" t="s">
        <v>213</v>
      </c>
      <c r="B2406" t="s">
        <v>819</v>
      </c>
      <c r="C2406" s="372">
        <v>34909</v>
      </c>
      <c r="D2406" s="388">
        <f>ROWS(C$5:C2406)</f>
        <v>2402</v>
      </c>
      <c r="E2406" s="388" t="str">
        <f>IF(_xlfn.IFNA(VLOOKUP(A2406,$AG$3:$AH$83,2,FALSE),"")='11.1'!$D$5,TXM!D2406,"")</f>
        <v/>
      </c>
      <c r="F2406" t="str">
        <f>IFERROR(SMALL($E$5:$E$9000,ROWS($E$5:E2406)),"")</f>
        <v/>
      </c>
      <c r="I2406" s="371" t="s">
        <v>82</v>
      </c>
      <c r="J2406" t="s">
        <v>789</v>
      </c>
      <c r="K2406" s="372">
        <v>1763079</v>
      </c>
      <c r="L2406" s="388">
        <f>ROWS(K$5:K2406)</f>
        <v>2402</v>
      </c>
      <c r="M2406" s="388" t="str">
        <f>IF(_xlfn.IFNA(VLOOKUP(I2406,$AG$3:$AH$83,2,FALSE),"")='11.1'!$D$5,TXM!L2406,"")</f>
        <v/>
      </c>
      <c r="N2406" t="str">
        <f>IFERROR(SMALL($M$5:$M$9000,ROWS($M$5:M2406)),"")</f>
        <v/>
      </c>
      <c r="P2406" t="s">
        <v>642</v>
      </c>
      <c r="Q2406" t="s">
        <v>1240</v>
      </c>
      <c r="R2406">
        <v>10737</v>
      </c>
      <c r="S2406" s="388">
        <f>ROWS(R$5:R2406)</f>
        <v>2402</v>
      </c>
      <c r="T2406" s="388" t="str">
        <f>IF(_xlfn.IFNA(VLOOKUP(P2406,$AG$3:$AH$83,2,FALSE),"")='11.1'!$D$5,TXM!S2406,"")</f>
        <v/>
      </c>
      <c r="U2406" t="str">
        <f>IFERROR(SMALL($T$5:$T$9000,ROWS($T$5:T2406)),"")</f>
        <v/>
      </c>
    </row>
    <row r="2407" spans="1:21" ht="14.4" customHeight="1" x14ac:dyDescent="0.3">
      <c r="A2407" s="371" t="s">
        <v>213</v>
      </c>
      <c r="B2407" t="s">
        <v>803</v>
      </c>
      <c r="C2407" s="372">
        <v>33300</v>
      </c>
      <c r="D2407" s="388">
        <f>ROWS(C$5:C2407)</f>
        <v>2403</v>
      </c>
      <c r="E2407" s="388" t="str">
        <f>IF(_xlfn.IFNA(VLOOKUP(A2407,$AG$3:$AH$83,2,FALSE),"")='11.1'!$D$5,TXM!D2407,"")</f>
        <v/>
      </c>
      <c r="F2407" t="str">
        <f>IFERROR(SMALL($E$5:$E$9000,ROWS($E$5:E2407)),"")</f>
        <v/>
      </c>
      <c r="I2407" s="371" t="s">
        <v>82</v>
      </c>
      <c r="J2407" t="s">
        <v>823</v>
      </c>
      <c r="K2407" s="372">
        <v>1671184</v>
      </c>
      <c r="L2407" s="388">
        <f>ROWS(K$5:K2407)</f>
        <v>2403</v>
      </c>
      <c r="M2407" s="388" t="str">
        <f>IF(_xlfn.IFNA(VLOOKUP(I2407,$AG$3:$AH$83,2,FALSE),"")='11.1'!$D$5,TXM!L2407,"")</f>
        <v/>
      </c>
      <c r="N2407" t="str">
        <f>IFERROR(SMALL($M$5:$M$9000,ROWS($M$5:M2407)),"")</f>
        <v/>
      </c>
      <c r="P2407" t="s">
        <v>144</v>
      </c>
      <c r="Q2407" t="s">
        <v>863</v>
      </c>
      <c r="R2407">
        <v>3493783</v>
      </c>
      <c r="S2407" s="388">
        <f>ROWS(R$5:R2407)</f>
        <v>2403</v>
      </c>
      <c r="T2407" s="388" t="str">
        <f>IF(_xlfn.IFNA(VLOOKUP(P2407,$AG$3:$AH$83,2,FALSE),"")='11.1'!$D$5,TXM!S2407,"")</f>
        <v/>
      </c>
      <c r="U2407" t="str">
        <f>IFERROR(SMALL($T$5:$T$9000,ROWS($T$5:T2407)),"")</f>
        <v/>
      </c>
    </row>
    <row r="2408" spans="1:21" ht="14.4" customHeight="1" x14ac:dyDescent="0.3">
      <c r="A2408" s="371" t="s">
        <v>213</v>
      </c>
      <c r="B2408" t="s">
        <v>817</v>
      </c>
      <c r="C2408" s="372">
        <v>27668</v>
      </c>
      <c r="D2408" s="388">
        <f>ROWS(C$5:C2408)</f>
        <v>2404</v>
      </c>
      <c r="E2408" s="388" t="str">
        <f>IF(_xlfn.IFNA(VLOOKUP(A2408,$AG$3:$AH$83,2,FALSE),"")='11.1'!$D$5,TXM!D2408,"")</f>
        <v/>
      </c>
      <c r="F2408" t="str">
        <f>IFERROR(SMALL($E$5:$E$9000,ROWS($E$5:E2408)),"")</f>
        <v/>
      </c>
      <c r="I2408" s="371" t="s">
        <v>82</v>
      </c>
      <c r="J2408" t="s">
        <v>799</v>
      </c>
      <c r="K2408" s="372">
        <v>1636871</v>
      </c>
      <c r="L2408" s="388">
        <f>ROWS(K$5:K2408)</f>
        <v>2404</v>
      </c>
      <c r="M2408" s="388" t="str">
        <f>IF(_xlfn.IFNA(VLOOKUP(I2408,$AG$3:$AH$83,2,FALSE),"")='11.1'!$D$5,TXM!L2408,"")</f>
        <v/>
      </c>
      <c r="N2408" t="str">
        <f>IFERROR(SMALL($M$5:$M$9000,ROWS($M$5:M2408)),"")</f>
        <v/>
      </c>
      <c r="P2408" t="s">
        <v>144</v>
      </c>
      <c r="Q2408" t="s">
        <v>867</v>
      </c>
      <c r="R2408">
        <v>1268500</v>
      </c>
      <c r="S2408" s="388">
        <f>ROWS(R$5:R2408)</f>
        <v>2404</v>
      </c>
      <c r="T2408" s="388" t="str">
        <f>IF(_xlfn.IFNA(VLOOKUP(P2408,$AG$3:$AH$83,2,FALSE),"")='11.1'!$D$5,TXM!S2408,"")</f>
        <v/>
      </c>
      <c r="U2408" t="str">
        <f>IFERROR(SMALL($T$5:$T$9000,ROWS($T$5:T2408)),"")</f>
        <v/>
      </c>
    </row>
    <row r="2409" spans="1:21" ht="14.4" customHeight="1" x14ac:dyDescent="0.3">
      <c r="A2409" s="371" t="s">
        <v>213</v>
      </c>
      <c r="B2409" t="s">
        <v>1402</v>
      </c>
      <c r="C2409" s="372">
        <v>27453</v>
      </c>
      <c r="D2409" s="388">
        <f>ROWS(C$5:C2409)</f>
        <v>2405</v>
      </c>
      <c r="E2409" s="388" t="str">
        <f>IF(_xlfn.IFNA(VLOOKUP(A2409,$AG$3:$AH$83,2,FALSE),"")='11.1'!$D$5,TXM!D2409,"")</f>
        <v/>
      </c>
      <c r="F2409" t="str">
        <f>IFERROR(SMALL($E$5:$E$9000,ROWS($E$5:E2409)),"")</f>
        <v/>
      </c>
      <c r="I2409" s="371" t="s">
        <v>82</v>
      </c>
      <c r="J2409" t="s">
        <v>873</v>
      </c>
      <c r="K2409" s="372">
        <v>1444839</v>
      </c>
      <c r="L2409" s="388">
        <f>ROWS(K$5:K2409)</f>
        <v>2405</v>
      </c>
      <c r="M2409" s="388" t="str">
        <f>IF(_xlfn.IFNA(VLOOKUP(I2409,$AG$3:$AH$83,2,FALSE),"")='11.1'!$D$5,TXM!L2409,"")</f>
        <v/>
      </c>
      <c r="N2409" t="str">
        <f>IFERROR(SMALL($M$5:$M$9000,ROWS($M$5:M2409)),"")</f>
        <v/>
      </c>
      <c r="P2409" t="s">
        <v>144</v>
      </c>
      <c r="Q2409" t="s">
        <v>865</v>
      </c>
      <c r="R2409">
        <v>939430</v>
      </c>
      <c r="S2409" s="388">
        <f>ROWS(R$5:R2409)</f>
        <v>2405</v>
      </c>
      <c r="T2409" s="388" t="str">
        <f>IF(_xlfn.IFNA(VLOOKUP(P2409,$AG$3:$AH$83,2,FALSE),"")='11.1'!$D$5,TXM!S2409,"")</f>
        <v/>
      </c>
      <c r="U2409" t="str">
        <f>IFERROR(SMALL($T$5:$T$9000,ROWS($T$5:T2409)),"")</f>
        <v/>
      </c>
    </row>
    <row r="2410" spans="1:21" ht="14.4" customHeight="1" x14ac:dyDescent="0.3">
      <c r="A2410" s="371" t="s">
        <v>213</v>
      </c>
      <c r="B2410" t="s">
        <v>821</v>
      </c>
      <c r="C2410" s="372">
        <v>24377</v>
      </c>
      <c r="D2410" s="388">
        <f>ROWS(C$5:C2410)</f>
        <v>2406</v>
      </c>
      <c r="E2410" s="388" t="str">
        <f>IF(_xlfn.IFNA(VLOOKUP(A2410,$AG$3:$AH$83,2,FALSE),"")='11.1'!$D$5,TXM!D2410,"")</f>
        <v/>
      </c>
      <c r="F2410" t="str">
        <f>IFERROR(SMALL($E$5:$E$9000,ROWS($E$5:E2410)),"")</f>
        <v/>
      </c>
      <c r="I2410" s="371" t="s">
        <v>82</v>
      </c>
      <c r="J2410" t="s">
        <v>795</v>
      </c>
      <c r="K2410" s="372">
        <v>1248912</v>
      </c>
      <c r="L2410" s="388">
        <f>ROWS(K$5:K2410)</f>
        <v>2406</v>
      </c>
      <c r="M2410" s="388" t="str">
        <f>IF(_xlfn.IFNA(VLOOKUP(I2410,$AG$3:$AH$83,2,FALSE),"")='11.1'!$D$5,TXM!L2410,"")</f>
        <v/>
      </c>
      <c r="N2410" t="str">
        <f>IFERROR(SMALL($M$5:$M$9000,ROWS($M$5:M2410)),"")</f>
        <v/>
      </c>
      <c r="P2410" t="s">
        <v>144</v>
      </c>
      <c r="Q2410" t="s">
        <v>1318</v>
      </c>
      <c r="R2410">
        <v>252000</v>
      </c>
      <c r="S2410" s="388">
        <f>ROWS(R$5:R2410)</f>
        <v>2406</v>
      </c>
      <c r="T2410" s="388" t="str">
        <f>IF(_xlfn.IFNA(VLOOKUP(P2410,$AG$3:$AH$83,2,FALSE),"")='11.1'!$D$5,TXM!S2410,"")</f>
        <v/>
      </c>
      <c r="U2410" t="str">
        <f>IFERROR(SMALL($T$5:$T$9000,ROWS($T$5:T2410)),"")</f>
        <v/>
      </c>
    </row>
    <row r="2411" spans="1:21" ht="14.4" customHeight="1" x14ac:dyDescent="0.3">
      <c r="A2411" s="371" t="s">
        <v>213</v>
      </c>
      <c r="B2411" t="s">
        <v>799</v>
      </c>
      <c r="C2411" s="372">
        <v>22504</v>
      </c>
      <c r="D2411" s="388">
        <f>ROWS(C$5:C2411)</f>
        <v>2407</v>
      </c>
      <c r="E2411" s="388" t="str">
        <f>IF(_xlfn.IFNA(VLOOKUP(A2411,$AG$3:$AH$83,2,FALSE),"")='11.1'!$D$5,TXM!D2411,"")</f>
        <v/>
      </c>
      <c r="F2411" t="str">
        <f>IFERROR(SMALL($E$5:$E$9000,ROWS($E$5:E2411)),"")</f>
        <v/>
      </c>
      <c r="I2411" s="371" t="s">
        <v>82</v>
      </c>
      <c r="J2411" t="s">
        <v>793</v>
      </c>
      <c r="K2411" s="372">
        <v>1032363</v>
      </c>
      <c r="L2411" s="388">
        <f>ROWS(K$5:K2411)</f>
        <v>2407</v>
      </c>
      <c r="M2411" s="388" t="str">
        <f>IF(_xlfn.IFNA(VLOOKUP(I2411,$AG$3:$AH$83,2,FALSE),"")='11.1'!$D$5,TXM!L2411,"")</f>
        <v/>
      </c>
      <c r="N2411" t="str">
        <f>IFERROR(SMALL($M$5:$M$9000,ROWS($M$5:M2411)),"")</f>
        <v/>
      </c>
      <c r="P2411" t="s">
        <v>144</v>
      </c>
      <c r="Q2411" t="s">
        <v>1240</v>
      </c>
      <c r="R2411">
        <v>82246</v>
      </c>
      <c r="S2411" s="388">
        <f>ROWS(R$5:R2411)</f>
        <v>2407</v>
      </c>
      <c r="T2411" s="388" t="str">
        <f>IF(_xlfn.IFNA(VLOOKUP(P2411,$AG$3:$AH$83,2,FALSE),"")='11.1'!$D$5,TXM!S2411,"")</f>
        <v/>
      </c>
      <c r="U2411" t="str">
        <f>IFERROR(SMALL($T$5:$T$9000,ROWS($T$5:T2411)),"")</f>
        <v/>
      </c>
    </row>
    <row r="2412" spans="1:21" ht="14.4" customHeight="1" x14ac:dyDescent="0.3">
      <c r="A2412" s="371" t="s">
        <v>213</v>
      </c>
      <c r="B2412" t="s">
        <v>831</v>
      </c>
      <c r="C2412" s="372">
        <v>15100</v>
      </c>
      <c r="D2412" s="388">
        <f>ROWS(C$5:C2412)</f>
        <v>2408</v>
      </c>
      <c r="E2412" s="388" t="str">
        <f>IF(_xlfn.IFNA(VLOOKUP(A2412,$AG$3:$AH$83,2,FALSE),"")='11.1'!$D$5,TXM!D2412,"")</f>
        <v/>
      </c>
      <c r="F2412" t="str">
        <f>IFERROR(SMALL($E$5:$E$9000,ROWS($E$5:E2412)),"")</f>
        <v/>
      </c>
      <c r="I2412" s="371" t="s">
        <v>82</v>
      </c>
      <c r="J2412" t="s">
        <v>106</v>
      </c>
      <c r="K2412" s="372">
        <v>1009958</v>
      </c>
      <c r="L2412" s="388">
        <f>ROWS(K$5:K2412)</f>
        <v>2408</v>
      </c>
      <c r="M2412" s="388" t="str">
        <f>IF(_xlfn.IFNA(VLOOKUP(I2412,$AG$3:$AH$83,2,FALSE),"")='11.1'!$D$5,TXM!L2412,"")</f>
        <v/>
      </c>
      <c r="N2412" t="str">
        <f>IFERROR(SMALL($M$5:$M$9000,ROWS($M$5:M2412)),"")</f>
        <v/>
      </c>
      <c r="P2412" t="s">
        <v>144</v>
      </c>
      <c r="Q2412" t="s">
        <v>1000</v>
      </c>
      <c r="R2412">
        <v>42040</v>
      </c>
      <c r="S2412" s="388">
        <f>ROWS(R$5:R2412)</f>
        <v>2408</v>
      </c>
      <c r="T2412" s="388" t="str">
        <f>IF(_xlfn.IFNA(VLOOKUP(P2412,$AG$3:$AH$83,2,FALSE),"")='11.1'!$D$5,TXM!S2412,"")</f>
        <v/>
      </c>
      <c r="U2412" t="str">
        <f>IFERROR(SMALL($T$5:$T$9000,ROWS($T$5:T2412)),"")</f>
        <v/>
      </c>
    </row>
    <row r="2413" spans="1:21" ht="14.4" customHeight="1" x14ac:dyDescent="0.3">
      <c r="A2413" s="371" t="s">
        <v>213</v>
      </c>
      <c r="B2413" t="s">
        <v>1441</v>
      </c>
      <c r="C2413" s="372">
        <v>5625</v>
      </c>
      <c r="D2413" s="388">
        <f>ROWS(C$5:C2413)</f>
        <v>2409</v>
      </c>
      <c r="E2413" s="388" t="str">
        <f>IF(_xlfn.IFNA(VLOOKUP(A2413,$AG$3:$AH$83,2,FALSE),"")='11.1'!$D$5,TXM!D2413,"")</f>
        <v/>
      </c>
      <c r="F2413" t="str">
        <f>IFERROR(SMALL($E$5:$E$9000,ROWS($E$5:E2413)),"")</f>
        <v/>
      </c>
      <c r="I2413" s="371" t="s">
        <v>82</v>
      </c>
      <c r="J2413" t="s">
        <v>845</v>
      </c>
      <c r="K2413" s="372">
        <v>979442</v>
      </c>
      <c r="L2413" s="388">
        <f>ROWS(K$5:K2413)</f>
        <v>2409</v>
      </c>
      <c r="M2413" s="388" t="str">
        <f>IF(_xlfn.IFNA(VLOOKUP(I2413,$AG$3:$AH$83,2,FALSE),"")='11.1'!$D$5,TXM!L2413,"")</f>
        <v/>
      </c>
      <c r="N2413" t="str">
        <f>IFERROR(SMALL($M$5:$M$9000,ROWS($M$5:M2413)),"")</f>
        <v/>
      </c>
      <c r="P2413" t="s">
        <v>144</v>
      </c>
      <c r="Q2413" t="s">
        <v>859</v>
      </c>
      <c r="R2413">
        <v>19622</v>
      </c>
      <c r="S2413" s="388">
        <f>ROWS(R$5:R2413)</f>
        <v>2409</v>
      </c>
      <c r="T2413" s="388" t="str">
        <f>IF(_xlfn.IFNA(VLOOKUP(P2413,$AG$3:$AH$83,2,FALSE),"")='11.1'!$D$5,TXM!S2413,"")</f>
        <v/>
      </c>
      <c r="U2413" t="str">
        <f>IFERROR(SMALL($T$5:$T$9000,ROWS($T$5:T2413)),"")</f>
        <v/>
      </c>
    </row>
    <row r="2414" spans="1:21" ht="14.4" customHeight="1" x14ac:dyDescent="0.3">
      <c r="A2414" s="371" t="s">
        <v>213</v>
      </c>
      <c r="B2414" t="s">
        <v>809</v>
      </c>
      <c r="C2414" s="372">
        <v>3375</v>
      </c>
      <c r="D2414" s="388">
        <f>ROWS(C$5:C2414)</f>
        <v>2410</v>
      </c>
      <c r="E2414" s="388" t="str">
        <f>IF(_xlfn.IFNA(VLOOKUP(A2414,$AG$3:$AH$83,2,FALSE),"")='11.1'!$D$5,TXM!D2414,"")</f>
        <v/>
      </c>
      <c r="F2414" t="str">
        <f>IFERROR(SMALL($E$5:$E$9000,ROWS($E$5:E2414)),"")</f>
        <v/>
      </c>
      <c r="I2414" s="371" t="s">
        <v>82</v>
      </c>
      <c r="J2414" t="s">
        <v>821</v>
      </c>
      <c r="K2414" s="372">
        <v>942594</v>
      </c>
      <c r="L2414" s="388">
        <f>ROWS(K$5:K2414)</f>
        <v>2410</v>
      </c>
      <c r="M2414" s="388" t="str">
        <f>IF(_xlfn.IFNA(VLOOKUP(I2414,$AG$3:$AH$83,2,FALSE),"")='11.1'!$D$5,TXM!L2414,"")</f>
        <v/>
      </c>
      <c r="N2414" t="str">
        <f>IFERROR(SMALL($M$5:$M$9000,ROWS($M$5:M2414)),"")</f>
        <v/>
      </c>
      <c r="P2414" t="s">
        <v>144</v>
      </c>
      <c r="Q2414" t="s">
        <v>821</v>
      </c>
      <c r="R2414">
        <v>16800</v>
      </c>
      <c r="S2414" s="388">
        <f>ROWS(R$5:R2414)</f>
        <v>2410</v>
      </c>
      <c r="T2414" s="388" t="str">
        <f>IF(_xlfn.IFNA(VLOOKUP(P2414,$AG$3:$AH$83,2,FALSE),"")='11.1'!$D$5,TXM!S2414,"")</f>
        <v/>
      </c>
      <c r="U2414" t="str">
        <f>IFERROR(SMALL($T$5:$T$9000,ROWS($T$5:T2414)),"")</f>
        <v/>
      </c>
    </row>
    <row r="2415" spans="1:21" ht="14.4" customHeight="1" x14ac:dyDescent="0.3">
      <c r="A2415" s="371" t="s">
        <v>213</v>
      </c>
      <c r="B2415" t="s">
        <v>101</v>
      </c>
      <c r="C2415" s="372">
        <v>1972</v>
      </c>
      <c r="D2415" s="388">
        <f>ROWS(C$5:C2415)</f>
        <v>2411</v>
      </c>
      <c r="E2415" s="388" t="str">
        <f>IF(_xlfn.IFNA(VLOOKUP(A2415,$AG$3:$AH$83,2,FALSE),"")='11.1'!$D$5,TXM!D2415,"")</f>
        <v/>
      </c>
      <c r="F2415" t="str">
        <f>IFERROR(SMALL($E$5:$E$9000,ROWS($E$5:E2415)),"")</f>
        <v/>
      </c>
      <c r="I2415" s="371" t="s">
        <v>82</v>
      </c>
      <c r="J2415" t="s">
        <v>819</v>
      </c>
      <c r="K2415" s="372">
        <v>844442</v>
      </c>
      <c r="L2415" s="388">
        <f>ROWS(K$5:K2415)</f>
        <v>2411</v>
      </c>
      <c r="M2415" s="388" t="str">
        <f>IF(_xlfn.IFNA(VLOOKUP(I2415,$AG$3:$AH$83,2,FALSE),"")='11.1'!$D$5,TXM!L2415,"")</f>
        <v/>
      </c>
      <c r="N2415" t="str">
        <f>IFERROR(SMALL($M$5:$M$9000,ROWS($M$5:M2415)),"")</f>
        <v/>
      </c>
      <c r="P2415" t="s">
        <v>144</v>
      </c>
      <c r="Q2415" t="s">
        <v>849</v>
      </c>
      <c r="R2415">
        <v>14980</v>
      </c>
      <c r="S2415" s="388">
        <f>ROWS(R$5:R2415)</f>
        <v>2411</v>
      </c>
      <c r="T2415" s="388" t="str">
        <f>IF(_xlfn.IFNA(VLOOKUP(P2415,$AG$3:$AH$83,2,FALSE),"")='11.1'!$D$5,TXM!S2415,"")</f>
        <v/>
      </c>
      <c r="U2415" t="str">
        <f>IFERROR(SMALL($T$5:$T$9000,ROWS($T$5:T2415)),"")</f>
        <v/>
      </c>
    </row>
    <row r="2416" spans="1:21" ht="14.4" customHeight="1" x14ac:dyDescent="0.3">
      <c r="A2416" s="371" t="s">
        <v>213</v>
      </c>
      <c r="B2416" t="s">
        <v>1500</v>
      </c>
      <c r="C2416" s="372">
        <v>500</v>
      </c>
      <c r="D2416" s="388">
        <f>ROWS(C$5:C2416)</f>
        <v>2412</v>
      </c>
      <c r="E2416" s="388" t="str">
        <f>IF(_xlfn.IFNA(VLOOKUP(A2416,$AG$3:$AH$83,2,FALSE),"")='11.1'!$D$5,TXM!D2416,"")</f>
        <v/>
      </c>
      <c r="F2416" t="str">
        <f>IFERROR(SMALL($E$5:$E$9000,ROWS($E$5:E2416)),"")</f>
        <v/>
      </c>
      <c r="I2416" s="371" t="s">
        <v>82</v>
      </c>
      <c r="J2416" t="s">
        <v>95</v>
      </c>
      <c r="K2416" s="372">
        <v>844043</v>
      </c>
      <c r="L2416" s="388">
        <f>ROWS(K$5:K2416)</f>
        <v>2412</v>
      </c>
      <c r="M2416" s="388" t="str">
        <f>IF(_xlfn.IFNA(VLOOKUP(I2416,$AG$3:$AH$83,2,FALSE),"")='11.1'!$D$5,TXM!L2416,"")</f>
        <v/>
      </c>
      <c r="N2416" t="str">
        <f>IFERROR(SMALL($M$5:$M$9000,ROWS($M$5:M2416)),"")</f>
        <v/>
      </c>
      <c r="P2416" t="s">
        <v>144</v>
      </c>
      <c r="Q2416" t="s">
        <v>999</v>
      </c>
      <c r="R2416">
        <v>8555</v>
      </c>
      <c r="S2416" s="388">
        <f>ROWS(R$5:R2416)</f>
        <v>2412</v>
      </c>
      <c r="T2416" s="388" t="str">
        <f>IF(_xlfn.IFNA(VLOOKUP(P2416,$AG$3:$AH$83,2,FALSE),"")='11.1'!$D$5,TXM!S2416,"")</f>
        <v/>
      </c>
      <c r="U2416" t="str">
        <f>IFERROR(SMALL($T$5:$T$9000,ROWS($T$5:T2416)),"")</f>
        <v/>
      </c>
    </row>
    <row r="2417" spans="1:21" ht="14.4" customHeight="1" x14ac:dyDescent="0.3">
      <c r="A2417" s="371" t="s">
        <v>213</v>
      </c>
      <c r="B2417" t="s">
        <v>990</v>
      </c>
      <c r="C2417" s="372">
        <v>465</v>
      </c>
      <c r="D2417" s="388">
        <f>ROWS(C$5:C2417)</f>
        <v>2413</v>
      </c>
      <c r="E2417" s="388" t="str">
        <f>IF(_xlfn.IFNA(VLOOKUP(A2417,$AG$3:$AH$83,2,FALSE),"")='11.1'!$D$5,TXM!D2417,"")</f>
        <v/>
      </c>
      <c r="F2417" t="str">
        <f>IFERROR(SMALL($E$5:$E$9000,ROWS($E$5:E2417)),"")</f>
        <v/>
      </c>
      <c r="I2417" s="371" t="s">
        <v>82</v>
      </c>
      <c r="J2417" t="s">
        <v>98</v>
      </c>
      <c r="K2417" s="372">
        <v>675605</v>
      </c>
      <c r="L2417" s="388">
        <f>ROWS(K$5:K2417)</f>
        <v>2413</v>
      </c>
      <c r="M2417" s="388" t="str">
        <f>IF(_xlfn.IFNA(VLOOKUP(I2417,$AG$3:$AH$83,2,FALSE),"")='11.1'!$D$5,TXM!L2417,"")</f>
        <v/>
      </c>
      <c r="N2417" t="str">
        <f>IFERROR(SMALL($M$5:$M$9000,ROWS($M$5:M2417)),"")</f>
        <v/>
      </c>
      <c r="P2417" t="s">
        <v>144</v>
      </c>
      <c r="Q2417" t="s">
        <v>843</v>
      </c>
      <c r="R2417">
        <v>7119</v>
      </c>
      <c r="S2417" s="388">
        <f>ROWS(R$5:R2417)</f>
        <v>2413</v>
      </c>
      <c r="T2417" s="388" t="str">
        <f>IF(_xlfn.IFNA(VLOOKUP(P2417,$AG$3:$AH$83,2,FALSE),"")='11.1'!$D$5,TXM!S2417,"")</f>
        <v/>
      </c>
      <c r="U2417" t="str">
        <f>IFERROR(SMALL($T$5:$T$9000,ROWS($T$5:T2417)),"")</f>
        <v/>
      </c>
    </row>
    <row r="2418" spans="1:21" ht="14.4" customHeight="1" x14ac:dyDescent="0.3">
      <c r="A2418" s="371" t="s">
        <v>666</v>
      </c>
      <c r="B2418" t="s">
        <v>1000</v>
      </c>
      <c r="C2418" s="372">
        <v>2884926</v>
      </c>
      <c r="D2418" s="388">
        <f>ROWS(C$5:C2418)</f>
        <v>2414</v>
      </c>
      <c r="E2418" s="388" t="str">
        <f>IF(_xlfn.IFNA(VLOOKUP(A2418,$AG$3:$AH$83,2,FALSE),"")='11.1'!$D$5,TXM!D2418,"")</f>
        <v/>
      </c>
      <c r="F2418" t="str">
        <f>IFERROR(SMALL($E$5:$E$9000,ROWS($E$5:E2418)),"")</f>
        <v/>
      </c>
      <c r="I2418" s="371" t="s">
        <v>82</v>
      </c>
      <c r="J2418" t="s">
        <v>869</v>
      </c>
      <c r="K2418" s="372">
        <v>483113</v>
      </c>
      <c r="L2418" s="388">
        <f>ROWS(K$5:K2418)</f>
        <v>2414</v>
      </c>
      <c r="M2418" s="388" t="str">
        <f>IF(_xlfn.IFNA(VLOOKUP(I2418,$AG$3:$AH$83,2,FALSE),"")='11.1'!$D$5,TXM!L2418,"")</f>
        <v/>
      </c>
      <c r="N2418" t="str">
        <f>IFERROR(SMALL($M$5:$M$9000,ROWS($M$5:M2418)),"")</f>
        <v/>
      </c>
      <c r="P2418" t="s">
        <v>144</v>
      </c>
      <c r="Q2418" t="s">
        <v>1365</v>
      </c>
      <c r="R2418">
        <v>7010</v>
      </c>
      <c r="S2418" s="388">
        <f>ROWS(R$5:R2418)</f>
        <v>2414</v>
      </c>
      <c r="T2418" s="388" t="str">
        <f>IF(_xlfn.IFNA(VLOOKUP(P2418,$AG$3:$AH$83,2,FALSE),"")='11.1'!$D$5,TXM!S2418,"")</f>
        <v/>
      </c>
      <c r="U2418" t="str">
        <f>IFERROR(SMALL($T$5:$T$9000,ROWS($T$5:T2418)),"")</f>
        <v/>
      </c>
    </row>
    <row r="2419" spans="1:21" ht="14.4" customHeight="1" x14ac:dyDescent="0.3">
      <c r="A2419" s="371" t="s">
        <v>666</v>
      </c>
      <c r="B2419" t="s">
        <v>104</v>
      </c>
      <c r="C2419" s="372">
        <v>354750</v>
      </c>
      <c r="D2419" s="388">
        <f>ROWS(C$5:C2419)</f>
        <v>2415</v>
      </c>
      <c r="E2419" s="388" t="str">
        <f>IF(_xlfn.IFNA(VLOOKUP(A2419,$AG$3:$AH$83,2,FALSE),"")='11.1'!$D$5,TXM!D2419,"")</f>
        <v/>
      </c>
      <c r="F2419" t="str">
        <f>IFERROR(SMALL($E$5:$E$9000,ROWS($E$5:E2419)),"")</f>
        <v/>
      </c>
      <c r="I2419" s="371" t="s">
        <v>82</v>
      </c>
      <c r="J2419" t="s">
        <v>783</v>
      </c>
      <c r="K2419" s="372">
        <v>345380</v>
      </c>
      <c r="L2419" s="388">
        <f>ROWS(K$5:K2419)</f>
        <v>2415</v>
      </c>
      <c r="M2419" s="388" t="str">
        <f>IF(_xlfn.IFNA(VLOOKUP(I2419,$AG$3:$AH$83,2,FALSE),"")='11.1'!$D$5,TXM!L2419,"")</f>
        <v/>
      </c>
      <c r="N2419" t="str">
        <f>IFERROR(SMALL($M$5:$M$9000,ROWS($M$5:M2419)),"")</f>
        <v/>
      </c>
      <c r="P2419" t="s">
        <v>144</v>
      </c>
      <c r="Q2419" t="s">
        <v>1285</v>
      </c>
      <c r="R2419">
        <v>6600</v>
      </c>
      <c r="S2419" s="388">
        <f>ROWS(R$5:R2419)</f>
        <v>2415</v>
      </c>
      <c r="T2419" s="388" t="str">
        <f>IF(_xlfn.IFNA(VLOOKUP(P2419,$AG$3:$AH$83,2,FALSE),"")='11.1'!$D$5,TXM!S2419,"")</f>
        <v/>
      </c>
      <c r="U2419" t="str">
        <f>IFERROR(SMALL($T$5:$T$9000,ROWS($T$5:T2419)),"")</f>
        <v/>
      </c>
    </row>
    <row r="2420" spans="1:21" ht="14.4" customHeight="1" x14ac:dyDescent="0.3">
      <c r="A2420" s="371" t="s">
        <v>666</v>
      </c>
      <c r="B2420" t="s">
        <v>1275</v>
      </c>
      <c r="C2420" s="372">
        <v>66585</v>
      </c>
      <c r="D2420" s="388">
        <f>ROWS(C$5:C2420)</f>
        <v>2416</v>
      </c>
      <c r="E2420" s="388" t="str">
        <f>IF(_xlfn.IFNA(VLOOKUP(A2420,$AG$3:$AH$83,2,FALSE),"")='11.1'!$D$5,TXM!D2420,"")</f>
        <v/>
      </c>
      <c r="F2420" t="str">
        <f>IFERROR(SMALL($E$5:$E$9000,ROWS($E$5:E2420)),"")</f>
        <v/>
      </c>
      <c r="I2420" s="371" t="s">
        <v>82</v>
      </c>
      <c r="J2420" t="s">
        <v>105</v>
      </c>
      <c r="K2420" s="372">
        <v>343008</v>
      </c>
      <c r="L2420" s="388">
        <f>ROWS(K$5:K2420)</f>
        <v>2416</v>
      </c>
      <c r="M2420" s="388" t="str">
        <f>IF(_xlfn.IFNA(VLOOKUP(I2420,$AG$3:$AH$83,2,FALSE),"")='11.1'!$D$5,TXM!L2420,"")</f>
        <v/>
      </c>
      <c r="N2420" t="str">
        <f>IFERROR(SMALL($M$5:$M$9000,ROWS($M$5:M2420)),"")</f>
        <v/>
      </c>
      <c r="P2420" t="s">
        <v>144</v>
      </c>
      <c r="Q2420" t="s">
        <v>787</v>
      </c>
      <c r="R2420">
        <v>5870</v>
      </c>
      <c r="S2420" s="388">
        <f>ROWS(R$5:R2420)</f>
        <v>2416</v>
      </c>
      <c r="T2420" s="388" t="str">
        <f>IF(_xlfn.IFNA(VLOOKUP(P2420,$AG$3:$AH$83,2,FALSE),"")='11.1'!$D$5,TXM!S2420,"")</f>
        <v/>
      </c>
      <c r="U2420" t="str">
        <f>IFERROR(SMALL($T$5:$T$9000,ROWS($T$5:T2420)),"")</f>
        <v/>
      </c>
    </row>
    <row r="2421" spans="1:21" ht="14.4" customHeight="1" x14ac:dyDescent="0.3">
      <c r="A2421" s="371" t="s">
        <v>165</v>
      </c>
      <c r="B2421" t="s">
        <v>1000</v>
      </c>
      <c r="C2421" s="372">
        <v>18488889</v>
      </c>
      <c r="D2421" s="388">
        <f>ROWS(C$5:C2421)</f>
        <v>2417</v>
      </c>
      <c r="E2421" s="388" t="str">
        <f>IF(_xlfn.IFNA(VLOOKUP(A2421,$AG$3:$AH$83,2,FALSE),"")='11.1'!$D$5,TXM!D2421,"")</f>
        <v/>
      </c>
      <c r="F2421" t="str">
        <f>IFERROR(SMALL($E$5:$E$9000,ROWS($E$5:E2421)),"")</f>
        <v/>
      </c>
      <c r="I2421" s="371" t="s">
        <v>82</v>
      </c>
      <c r="J2421" t="s">
        <v>1365</v>
      </c>
      <c r="K2421" s="372">
        <v>269720</v>
      </c>
      <c r="L2421" s="388">
        <f>ROWS(K$5:K2421)</f>
        <v>2417</v>
      </c>
      <c r="M2421" s="388" t="str">
        <f>IF(_xlfn.IFNA(VLOOKUP(I2421,$AG$3:$AH$83,2,FALSE),"")='11.1'!$D$5,TXM!L2421,"")</f>
        <v/>
      </c>
      <c r="N2421" t="str">
        <f>IFERROR(SMALL($M$5:$M$9000,ROWS($M$5:M2421)),"")</f>
        <v/>
      </c>
      <c r="P2421" t="s">
        <v>144</v>
      </c>
      <c r="Q2421" t="s">
        <v>1006</v>
      </c>
      <c r="R2421">
        <v>5000</v>
      </c>
      <c r="S2421" s="388">
        <f>ROWS(R$5:R2421)</f>
        <v>2417</v>
      </c>
      <c r="T2421" s="388" t="str">
        <f>IF(_xlfn.IFNA(VLOOKUP(P2421,$AG$3:$AH$83,2,FALSE),"")='11.1'!$D$5,TXM!S2421,"")</f>
        <v/>
      </c>
      <c r="U2421" t="str">
        <f>IFERROR(SMALL($T$5:$T$9000,ROWS($T$5:T2421)),"")</f>
        <v/>
      </c>
    </row>
    <row r="2422" spans="1:21" ht="14.4" customHeight="1" x14ac:dyDescent="0.3">
      <c r="A2422" s="371" t="s">
        <v>165</v>
      </c>
      <c r="B2422" t="s">
        <v>104</v>
      </c>
      <c r="C2422" s="372">
        <v>1355285</v>
      </c>
      <c r="D2422" s="388">
        <f>ROWS(C$5:C2422)</f>
        <v>2418</v>
      </c>
      <c r="E2422" s="388" t="str">
        <f>IF(_xlfn.IFNA(VLOOKUP(A2422,$AG$3:$AH$83,2,FALSE),"")='11.1'!$D$5,TXM!D2422,"")</f>
        <v/>
      </c>
      <c r="F2422" t="str">
        <f>IFERROR(SMALL($E$5:$E$9000,ROWS($E$5:E2422)),"")</f>
        <v/>
      </c>
      <c r="I2422" s="371" t="s">
        <v>82</v>
      </c>
      <c r="J2422" t="s">
        <v>825</v>
      </c>
      <c r="K2422" s="372">
        <v>235602</v>
      </c>
      <c r="L2422" s="388">
        <f>ROWS(K$5:K2422)</f>
        <v>2418</v>
      </c>
      <c r="M2422" s="388" t="str">
        <f>IF(_xlfn.IFNA(VLOOKUP(I2422,$AG$3:$AH$83,2,FALSE),"")='11.1'!$D$5,TXM!L2422,"")</f>
        <v/>
      </c>
      <c r="N2422" t="str">
        <f>IFERROR(SMALL($M$5:$M$9000,ROWS($M$5:M2422)),"")</f>
        <v/>
      </c>
      <c r="P2422" t="s">
        <v>144</v>
      </c>
      <c r="Q2422" t="s">
        <v>97</v>
      </c>
      <c r="R2422">
        <v>5000</v>
      </c>
      <c r="S2422" s="388">
        <f>ROWS(R$5:R2422)</f>
        <v>2418</v>
      </c>
      <c r="T2422" s="388" t="str">
        <f>IF(_xlfn.IFNA(VLOOKUP(P2422,$AG$3:$AH$83,2,FALSE),"")='11.1'!$D$5,TXM!S2422,"")</f>
        <v/>
      </c>
      <c r="U2422" t="str">
        <f>IFERROR(SMALL($T$5:$T$9000,ROWS($T$5:T2422)),"")</f>
        <v/>
      </c>
    </row>
    <row r="2423" spans="1:21" ht="14.4" customHeight="1" x14ac:dyDescent="0.3">
      <c r="A2423" s="371" t="s">
        <v>165</v>
      </c>
      <c r="B2423" t="s">
        <v>1265</v>
      </c>
      <c r="C2423" s="372">
        <v>47653</v>
      </c>
      <c r="D2423" s="388">
        <f>ROWS(C$5:C2423)</f>
        <v>2419</v>
      </c>
      <c r="E2423" s="388" t="str">
        <f>IF(_xlfn.IFNA(VLOOKUP(A2423,$AG$3:$AH$83,2,FALSE),"")='11.1'!$D$5,TXM!D2423,"")</f>
        <v/>
      </c>
      <c r="F2423" t="str">
        <f>IFERROR(SMALL($E$5:$E$9000,ROWS($E$5:E2423)),"")</f>
        <v/>
      </c>
      <c r="I2423" s="371" t="s">
        <v>82</v>
      </c>
      <c r="J2423" t="s">
        <v>827</v>
      </c>
      <c r="K2423" s="372">
        <v>139064</v>
      </c>
      <c r="L2423" s="388">
        <f>ROWS(K$5:K2423)</f>
        <v>2419</v>
      </c>
      <c r="M2423" s="388" t="str">
        <f>IF(_xlfn.IFNA(VLOOKUP(I2423,$AG$3:$AH$83,2,FALSE),"")='11.1'!$D$5,TXM!L2423,"")</f>
        <v/>
      </c>
      <c r="N2423" t="str">
        <f>IFERROR(SMALL($M$5:$M$9000,ROWS($M$5:M2423)),"")</f>
        <v/>
      </c>
      <c r="P2423" t="s">
        <v>144</v>
      </c>
      <c r="Q2423" t="s">
        <v>827</v>
      </c>
      <c r="R2423">
        <v>3750</v>
      </c>
      <c r="S2423" s="388">
        <f>ROWS(R$5:R2423)</f>
        <v>2419</v>
      </c>
      <c r="T2423" s="388" t="str">
        <f>IF(_xlfn.IFNA(VLOOKUP(P2423,$AG$3:$AH$83,2,FALSE),"")='11.1'!$D$5,TXM!S2423,"")</f>
        <v/>
      </c>
      <c r="U2423" t="str">
        <f>IFERROR(SMALL($T$5:$T$9000,ROWS($T$5:T2423)),"")</f>
        <v/>
      </c>
    </row>
    <row r="2424" spans="1:21" ht="14.4" customHeight="1" x14ac:dyDescent="0.3">
      <c r="A2424" s="371" t="s">
        <v>165</v>
      </c>
      <c r="B2424" t="s">
        <v>783</v>
      </c>
      <c r="C2424" s="372">
        <v>23625</v>
      </c>
      <c r="D2424" s="388">
        <f>ROWS(C$5:C2424)</f>
        <v>2420</v>
      </c>
      <c r="E2424" s="388" t="str">
        <f>IF(_xlfn.IFNA(VLOOKUP(A2424,$AG$3:$AH$83,2,FALSE),"")='11.1'!$D$5,TXM!D2424,"")</f>
        <v/>
      </c>
      <c r="F2424" t="str">
        <f>IFERROR(SMALL($E$5:$E$9000,ROWS($E$5:E2424)),"")</f>
        <v/>
      </c>
      <c r="I2424" s="371" t="s">
        <v>82</v>
      </c>
      <c r="J2424" t="s">
        <v>1383</v>
      </c>
      <c r="K2424" s="372">
        <v>102858</v>
      </c>
      <c r="L2424" s="388">
        <f>ROWS(K$5:K2424)</f>
        <v>2420</v>
      </c>
      <c r="M2424" s="388" t="str">
        <f>IF(_xlfn.IFNA(VLOOKUP(I2424,$AG$3:$AH$83,2,FALSE),"")='11.1'!$D$5,TXM!L2424,"")</f>
        <v/>
      </c>
      <c r="N2424" t="str">
        <f>IFERROR(SMALL($M$5:$M$9000,ROWS($M$5:M2424)),"")</f>
        <v/>
      </c>
      <c r="P2424" t="s">
        <v>144</v>
      </c>
      <c r="Q2424" t="s">
        <v>837</v>
      </c>
      <c r="R2424">
        <v>3500</v>
      </c>
      <c r="S2424" s="388">
        <f>ROWS(R$5:R2424)</f>
        <v>2420</v>
      </c>
      <c r="T2424" s="388" t="str">
        <f>IF(_xlfn.IFNA(VLOOKUP(P2424,$AG$3:$AH$83,2,FALSE),"")='11.1'!$D$5,TXM!S2424,"")</f>
        <v/>
      </c>
      <c r="U2424" t="str">
        <f>IFERROR(SMALL($T$5:$T$9000,ROWS($T$5:T2424)),"")</f>
        <v/>
      </c>
    </row>
    <row r="2425" spans="1:21" ht="14.4" customHeight="1" x14ac:dyDescent="0.3">
      <c r="A2425" s="371" t="s">
        <v>165</v>
      </c>
      <c r="B2425" t="s">
        <v>108</v>
      </c>
      <c r="C2425" s="372">
        <v>1877</v>
      </c>
      <c r="D2425" s="388">
        <f>ROWS(C$5:C2425)</f>
        <v>2421</v>
      </c>
      <c r="E2425" s="388" t="str">
        <f>IF(_xlfn.IFNA(VLOOKUP(A2425,$AG$3:$AH$83,2,FALSE),"")='11.1'!$D$5,TXM!D2425,"")</f>
        <v/>
      </c>
      <c r="F2425" t="str">
        <f>IFERROR(SMALL($E$5:$E$9000,ROWS($E$5:E2425)),"")</f>
        <v/>
      </c>
      <c r="I2425" s="371" t="s">
        <v>82</v>
      </c>
      <c r="J2425" t="s">
        <v>1002</v>
      </c>
      <c r="K2425" s="372">
        <v>91669</v>
      </c>
      <c r="L2425" s="388">
        <f>ROWS(K$5:K2425)</f>
        <v>2421</v>
      </c>
      <c r="M2425" s="388" t="str">
        <f>IF(_xlfn.IFNA(VLOOKUP(I2425,$AG$3:$AH$83,2,FALSE),"")='11.1'!$D$5,TXM!L2425,"")</f>
        <v/>
      </c>
      <c r="N2425" t="str">
        <f>IFERROR(SMALL($M$5:$M$9000,ROWS($M$5:M2425)),"")</f>
        <v/>
      </c>
      <c r="P2425" t="s">
        <v>144</v>
      </c>
      <c r="Q2425" t="s">
        <v>815</v>
      </c>
      <c r="R2425">
        <v>3000</v>
      </c>
      <c r="S2425" s="388">
        <f>ROWS(R$5:R2425)</f>
        <v>2421</v>
      </c>
      <c r="T2425" s="388" t="str">
        <f>IF(_xlfn.IFNA(VLOOKUP(P2425,$AG$3:$AH$83,2,FALSE),"")='11.1'!$D$5,TXM!S2425,"")</f>
        <v/>
      </c>
      <c r="U2425" t="str">
        <f>IFERROR(SMALL($T$5:$T$9000,ROWS($T$5:T2425)),"")</f>
        <v/>
      </c>
    </row>
    <row r="2426" spans="1:21" ht="14.4" customHeight="1" x14ac:dyDescent="0.3">
      <c r="A2426" s="371" t="s">
        <v>209</v>
      </c>
      <c r="B2426" t="s">
        <v>173</v>
      </c>
      <c r="C2426" s="372">
        <v>101668763</v>
      </c>
      <c r="D2426" s="388">
        <f>ROWS(C$5:C2426)</f>
        <v>2422</v>
      </c>
      <c r="E2426" s="388" t="str">
        <f>IF(_xlfn.IFNA(VLOOKUP(A2426,$AG$3:$AH$83,2,FALSE),"")='11.1'!$D$5,TXM!D2426,"")</f>
        <v/>
      </c>
      <c r="F2426" t="str">
        <f>IFERROR(SMALL($E$5:$E$9000,ROWS($E$5:E2426)),"")</f>
        <v/>
      </c>
      <c r="I2426" s="371" t="s">
        <v>82</v>
      </c>
      <c r="J2426" t="s">
        <v>1004</v>
      </c>
      <c r="K2426" s="372">
        <v>83120</v>
      </c>
      <c r="L2426" s="388">
        <f>ROWS(K$5:K2426)</f>
        <v>2422</v>
      </c>
      <c r="M2426" s="388" t="str">
        <f>IF(_xlfn.IFNA(VLOOKUP(I2426,$AG$3:$AH$83,2,FALSE),"")='11.1'!$D$5,TXM!L2426,"")</f>
        <v/>
      </c>
      <c r="N2426" t="str">
        <f>IFERROR(SMALL($M$5:$M$9000,ROWS($M$5:M2426)),"")</f>
        <v/>
      </c>
      <c r="P2426" t="s">
        <v>144</v>
      </c>
      <c r="Q2426" t="s">
        <v>823</v>
      </c>
      <c r="R2426">
        <v>2640</v>
      </c>
      <c r="S2426" s="388">
        <f>ROWS(R$5:R2426)</f>
        <v>2422</v>
      </c>
      <c r="T2426" s="388" t="str">
        <f>IF(_xlfn.IFNA(VLOOKUP(P2426,$AG$3:$AH$83,2,FALSE),"")='11.1'!$D$5,TXM!S2426,"")</f>
        <v/>
      </c>
      <c r="U2426" t="str">
        <f>IFERROR(SMALL($T$5:$T$9000,ROWS($T$5:T2426)),"")</f>
        <v/>
      </c>
    </row>
    <row r="2427" spans="1:21" ht="14.4" customHeight="1" x14ac:dyDescent="0.3">
      <c r="A2427" s="371" t="s">
        <v>209</v>
      </c>
      <c r="B2427" t="s">
        <v>1000</v>
      </c>
      <c r="C2427" s="372">
        <v>82689510</v>
      </c>
      <c r="D2427" s="388">
        <f>ROWS(C$5:C2427)</f>
        <v>2423</v>
      </c>
      <c r="E2427" s="388" t="str">
        <f>IF(_xlfn.IFNA(VLOOKUP(A2427,$AG$3:$AH$83,2,FALSE),"")='11.1'!$D$5,TXM!D2427,"")</f>
        <v/>
      </c>
      <c r="F2427" t="str">
        <f>IFERROR(SMALL($E$5:$E$9000,ROWS($E$5:E2427)),"")</f>
        <v/>
      </c>
      <c r="I2427" s="371" t="s">
        <v>82</v>
      </c>
      <c r="J2427" t="s">
        <v>1006</v>
      </c>
      <c r="K2427" s="372">
        <v>82044</v>
      </c>
      <c r="L2427" s="388">
        <f>ROWS(K$5:K2427)</f>
        <v>2423</v>
      </c>
      <c r="M2427" s="388" t="str">
        <f>IF(_xlfn.IFNA(VLOOKUP(I2427,$AG$3:$AH$83,2,FALSE),"")='11.1'!$D$5,TXM!L2427,"")</f>
        <v/>
      </c>
      <c r="N2427" t="str">
        <f>IFERROR(SMALL($M$5:$M$9000,ROWS($M$5:M2427)),"")</f>
        <v/>
      </c>
      <c r="P2427" t="s">
        <v>144</v>
      </c>
      <c r="Q2427" t="s">
        <v>861</v>
      </c>
      <c r="R2427">
        <v>58</v>
      </c>
      <c r="S2427" s="388">
        <f>ROWS(R$5:R2427)</f>
        <v>2423</v>
      </c>
      <c r="T2427" s="388" t="str">
        <f>IF(_xlfn.IFNA(VLOOKUP(P2427,$AG$3:$AH$83,2,FALSE),"")='11.1'!$D$5,TXM!S2427,"")</f>
        <v/>
      </c>
      <c r="U2427" t="str">
        <f>IFERROR(SMALL($T$5:$T$9000,ROWS($T$5:T2427)),"")</f>
        <v/>
      </c>
    </row>
    <row r="2428" spans="1:21" ht="14.4" customHeight="1" x14ac:dyDescent="0.3">
      <c r="A2428" s="371" t="s">
        <v>209</v>
      </c>
      <c r="B2428" t="s">
        <v>773</v>
      </c>
      <c r="C2428" s="372">
        <v>31909047</v>
      </c>
      <c r="D2428" s="388">
        <f>ROWS(C$5:C2428)</f>
        <v>2424</v>
      </c>
      <c r="E2428" s="388" t="str">
        <f>IF(_xlfn.IFNA(VLOOKUP(A2428,$AG$3:$AH$83,2,FALSE),"")='11.1'!$D$5,TXM!D2428,"")</f>
        <v/>
      </c>
      <c r="F2428" t="str">
        <f>IFERROR(SMALL($E$5:$E$9000,ROWS($E$5:E2428)),"")</f>
        <v/>
      </c>
      <c r="I2428" s="371" t="s">
        <v>82</v>
      </c>
      <c r="J2428" t="s">
        <v>777</v>
      </c>
      <c r="K2428" s="372">
        <v>67837</v>
      </c>
      <c r="L2428" s="388">
        <f>ROWS(K$5:K2428)</f>
        <v>2424</v>
      </c>
      <c r="M2428" s="388" t="str">
        <f>IF(_xlfn.IFNA(VLOOKUP(I2428,$AG$3:$AH$83,2,FALSE),"")='11.1'!$D$5,TXM!L2428,"")</f>
        <v/>
      </c>
      <c r="N2428" t="str">
        <f>IFERROR(SMALL($M$5:$M$9000,ROWS($M$5:M2428)),"")</f>
        <v/>
      </c>
      <c r="P2428" t="s">
        <v>148</v>
      </c>
      <c r="Q2428" t="s">
        <v>1240</v>
      </c>
      <c r="R2428">
        <v>5972750</v>
      </c>
      <c r="S2428" s="388">
        <f>ROWS(R$5:R2428)</f>
        <v>2424</v>
      </c>
      <c r="T2428" s="388" t="str">
        <f>IF(_xlfn.IFNA(VLOOKUP(P2428,$AG$3:$AH$83,2,FALSE),"")='11.1'!$D$5,TXM!S2428,"")</f>
        <v/>
      </c>
      <c r="U2428" t="str">
        <f>IFERROR(SMALL($T$5:$T$9000,ROWS($T$5:T2428)),"")</f>
        <v/>
      </c>
    </row>
    <row r="2429" spans="1:21" ht="14.4" customHeight="1" x14ac:dyDescent="0.3">
      <c r="A2429" s="371" t="s">
        <v>209</v>
      </c>
      <c r="B2429" t="s">
        <v>95</v>
      </c>
      <c r="C2429" s="372">
        <v>15966854</v>
      </c>
      <c r="D2429" s="388">
        <f>ROWS(C$5:C2429)</f>
        <v>2425</v>
      </c>
      <c r="E2429" s="388" t="str">
        <f>IF(_xlfn.IFNA(VLOOKUP(A2429,$AG$3:$AH$83,2,FALSE),"")='11.1'!$D$5,TXM!D2429,"")</f>
        <v/>
      </c>
      <c r="F2429" t="str">
        <f>IFERROR(SMALL($E$5:$E$9000,ROWS($E$5:E2429)),"")</f>
        <v/>
      </c>
      <c r="I2429" s="371" t="s">
        <v>82</v>
      </c>
      <c r="J2429" t="s">
        <v>1402</v>
      </c>
      <c r="K2429" s="372">
        <v>37861</v>
      </c>
      <c r="L2429" s="388">
        <f>ROWS(K$5:K2429)</f>
        <v>2425</v>
      </c>
      <c r="M2429" s="388" t="str">
        <f>IF(_xlfn.IFNA(VLOOKUP(I2429,$AG$3:$AH$83,2,FALSE),"")='11.1'!$D$5,TXM!L2429,"")</f>
        <v/>
      </c>
      <c r="N2429" t="str">
        <f>IFERROR(SMALL($M$5:$M$9000,ROWS($M$5:M2429)),"")</f>
        <v/>
      </c>
      <c r="P2429" t="s">
        <v>148</v>
      </c>
      <c r="Q2429" t="s">
        <v>1265</v>
      </c>
      <c r="R2429">
        <v>670680</v>
      </c>
      <c r="S2429" s="388">
        <f>ROWS(R$5:R2429)</f>
        <v>2425</v>
      </c>
      <c r="T2429" s="388" t="str">
        <f>IF(_xlfn.IFNA(VLOOKUP(P2429,$AG$3:$AH$83,2,FALSE),"")='11.1'!$D$5,TXM!S2429,"")</f>
        <v/>
      </c>
      <c r="U2429" t="str">
        <f>IFERROR(SMALL($T$5:$T$9000,ROWS($T$5:T2429)),"")</f>
        <v/>
      </c>
    </row>
    <row r="2430" spans="1:21" ht="14.4" customHeight="1" x14ac:dyDescent="0.3">
      <c r="A2430" s="371" t="s">
        <v>209</v>
      </c>
      <c r="B2430" t="s">
        <v>1318</v>
      </c>
      <c r="C2430" s="372">
        <v>10280235</v>
      </c>
      <c r="D2430" s="388">
        <f>ROWS(C$5:C2430)</f>
        <v>2426</v>
      </c>
      <c r="E2430" s="388" t="str">
        <f>IF(_xlfn.IFNA(VLOOKUP(A2430,$AG$3:$AH$83,2,FALSE),"")='11.1'!$D$5,TXM!D2430,"")</f>
        <v/>
      </c>
      <c r="F2430" t="str">
        <f>IFERROR(SMALL($E$5:$E$9000,ROWS($E$5:E2430)),"")</f>
        <v/>
      </c>
      <c r="I2430" s="371" t="s">
        <v>82</v>
      </c>
      <c r="J2430" t="s">
        <v>171</v>
      </c>
      <c r="K2430" s="372">
        <v>36329</v>
      </c>
      <c r="L2430" s="388">
        <f>ROWS(K$5:K2430)</f>
        <v>2426</v>
      </c>
      <c r="M2430" s="388" t="str">
        <f>IF(_xlfn.IFNA(VLOOKUP(I2430,$AG$3:$AH$83,2,FALSE),"")='11.1'!$D$5,TXM!L2430,"")</f>
        <v/>
      </c>
      <c r="N2430" t="str">
        <f>IFERROR(SMALL($M$5:$M$9000,ROWS($M$5:M2430)),"")</f>
        <v/>
      </c>
      <c r="P2430" t="s">
        <v>148</v>
      </c>
      <c r="Q2430" t="s">
        <v>855</v>
      </c>
      <c r="R2430">
        <v>283922</v>
      </c>
      <c r="S2430" s="388">
        <f>ROWS(R$5:R2430)</f>
        <v>2426</v>
      </c>
      <c r="T2430" s="388" t="str">
        <f>IF(_xlfn.IFNA(VLOOKUP(P2430,$AG$3:$AH$83,2,FALSE),"")='11.1'!$D$5,TXM!S2430,"")</f>
        <v/>
      </c>
      <c r="U2430" t="str">
        <f>IFERROR(SMALL($T$5:$T$9000,ROWS($T$5:T2430)),"")</f>
        <v/>
      </c>
    </row>
    <row r="2431" spans="1:21" ht="14.4" customHeight="1" x14ac:dyDescent="0.3">
      <c r="A2431" s="371" t="s">
        <v>209</v>
      </c>
      <c r="B2431" t="s">
        <v>863</v>
      </c>
      <c r="C2431" s="372">
        <v>3815709</v>
      </c>
      <c r="D2431" s="388">
        <f>ROWS(C$5:C2431)</f>
        <v>2427</v>
      </c>
      <c r="E2431" s="388" t="str">
        <f>IF(_xlfn.IFNA(VLOOKUP(A2431,$AG$3:$AH$83,2,FALSE),"")='11.1'!$D$5,TXM!D2431,"")</f>
        <v/>
      </c>
      <c r="F2431" t="str">
        <f>IFERROR(SMALL($E$5:$E$9000,ROWS($E$5:E2431)),"")</f>
        <v/>
      </c>
      <c r="I2431" s="371" t="s">
        <v>82</v>
      </c>
      <c r="J2431" t="s">
        <v>829</v>
      </c>
      <c r="K2431" s="372">
        <v>15717</v>
      </c>
      <c r="L2431" s="388">
        <f>ROWS(K$5:K2431)</f>
        <v>2427</v>
      </c>
      <c r="M2431" s="388" t="str">
        <f>IF(_xlfn.IFNA(VLOOKUP(I2431,$AG$3:$AH$83,2,FALSE),"")='11.1'!$D$5,TXM!L2431,"")</f>
        <v/>
      </c>
      <c r="N2431" t="str">
        <f>IFERROR(SMALL($M$5:$M$9000,ROWS($M$5:M2431)),"")</f>
        <v/>
      </c>
      <c r="P2431" t="s">
        <v>148</v>
      </c>
      <c r="Q2431" t="s">
        <v>1285</v>
      </c>
      <c r="R2431">
        <v>267614</v>
      </c>
      <c r="S2431" s="388">
        <f>ROWS(R$5:R2431)</f>
        <v>2427</v>
      </c>
      <c r="T2431" s="388" t="str">
        <f>IF(_xlfn.IFNA(VLOOKUP(P2431,$AG$3:$AH$83,2,FALSE),"")='11.1'!$D$5,TXM!S2431,"")</f>
        <v/>
      </c>
      <c r="U2431" t="str">
        <f>IFERROR(SMALL($T$5:$T$9000,ROWS($T$5:T2431)),"")</f>
        <v/>
      </c>
    </row>
    <row r="2432" spans="1:21" ht="14.4" customHeight="1" x14ac:dyDescent="0.3">
      <c r="A2432" s="371" t="s">
        <v>209</v>
      </c>
      <c r="B2432" t="s">
        <v>809</v>
      </c>
      <c r="C2432" s="372">
        <v>3721357</v>
      </c>
      <c r="D2432" s="388">
        <f>ROWS(C$5:C2432)</f>
        <v>2428</v>
      </c>
      <c r="E2432" s="388" t="str">
        <f>IF(_xlfn.IFNA(VLOOKUP(A2432,$AG$3:$AH$83,2,FALSE),"")='11.1'!$D$5,TXM!D2432,"")</f>
        <v/>
      </c>
      <c r="F2432" t="str">
        <f>IFERROR(SMALL($E$5:$E$9000,ROWS($E$5:E2432)),"")</f>
        <v/>
      </c>
      <c r="I2432" s="371" t="s">
        <v>82</v>
      </c>
      <c r="J2432" t="s">
        <v>1003</v>
      </c>
      <c r="K2432" s="372">
        <v>15351</v>
      </c>
      <c r="L2432" s="388">
        <f>ROWS(K$5:K2432)</f>
        <v>2428</v>
      </c>
      <c r="M2432" s="388" t="str">
        <f>IF(_xlfn.IFNA(VLOOKUP(I2432,$AG$3:$AH$83,2,FALSE),"")='11.1'!$D$5,TXM!L2432,"")</f>
        <v/>
      </c>
      <c r="N2432" t="str">
        <f>IFERROR(SMALL($M$5:$M$9000,ROWS($M$5:M2432)),"")</f>
        <v/>
      </c>
      <c r="P2432" t="s">
        <v>148</v>
      </c>
      <c r="Q2432" t="s">
        <v>96</v>
      </c>
      <c r="R2432">
        <v>218534</v>
      </c>
      <c r="S2432" s="388">
        <f>ROWS(R$5:R2432)</f>
        <v>2428</v>
      </c>
      <c r="T2432" s="388" t="str">
        <f>IF(_xlfn.IFNA(VLOOKUP(P2432,$AG$3:$AH$83,2,FALSE),"")='11.1'!$D$5,TXM!S2432,"")</f>
        <v/>
      </c>
      <c r="U2432" t="str">
        <f>IFERROR(SMALL($T$5:$T$9000,ROWS($T$5:T2432)),"")</f>
        <v/>
      </c>
    </row>
    <row r="2433" spans="1:21" ht="14.4" customHeight="1" x14ac:dyDescent="0.3">
      <c r="A2433" s="371" t="s">
        <v>209</v>
      </c>
      <c r="B2433" t="s">
        <v>1005</v>
      </c>
      <c r="C2433" s="372">
        <v>2730326</v>
      </c>
      <c r="D2433" s="388">
        <f>ROWS(C$5:C2433)</f>
        <v>2429</v>
      </c>
      <c r="E2433" s="388" t="str">
        <f>IF(_xlfn.IFNA(VLOOKUP(A2433,$AG$3:$AH$83,2,FALSE),"")='11.1'!$D$5,TXM!D2433,"")</f>
        <v/>
      </c>
      <c r="F2433" t="str">
        <f>IFERROR(SMALL($E$5:$E$9000,ROWS($E$5:E2433)),"")</f>
        <v/>
      </c>
      <c r="I2433" s="371" t="s">
        <v>82</v>
      </c>
      <c r="J2433" t="s">
        <v>779</v>
      </c>
      <c r="K2433" s="372">
        <v>15227</v>
      </c>
      <c r="L2433" s="388">
        <f>ROWS(K$5:K2433)</f>
        <v>2429</v>
      </c>
      <c r="M2433" s="388" t="str">
        <f>IF(_xlfn.IFNA(VLOOKUP(I2433,$AG$3:$AH$83,2,FALSE),"")='11.1'!$D$5,TXM!L2433,"")</f>
        <v/>
      </c>
      <c r="N2433" t="str">
        <f>IFERROR(SMALL($M$5:$M$9000,ROWS($M$5:M2433)),"")</f>
        <v/>
      </c>
      <c r="P2433" t="s">
        <v>148</v>
      </c>
      <c r="Q2433" t="s">
        <v>825</v>
      </c>
      <c r="R2433">
        <v>174982</v>
      </c>
      <c r="S2433" s="388">
        <f>ROWS(R$5:R2433)</f>
        <v>2429</v>
      </c>
      <c r="T2433" s="388" t="str">
        <f>IF(_xlfn.IFNA(VLOOKUP(P2433,$AG$3:$AH$83,2,FALSE),"")='11.1'!$D$5,TXM!S2433,"")</f>
        <v/>
      </c>
      <c r="U2433" t="str">
        <f>IFERROR(SMALL($T$5:$T$9000,ROWS($T$5:T2433)),"")</f>
        <v/>
      </c>
    </row>
    <row r="2434" spans="1:21" ht="14.4" customHeight="1" x14ac:dyDescent="0.3">
      <c r="A2434" s="371" t="s">
        <v>209</v>
      </c>
      <c r="B2434" t="s">
        <v>787</v>
      </c>
      <c r="C2434" s="372">
        <v>2637491</v>
      </c>
      <c r="D2434" s="388">
        <f>ROWS(C$5:C2434)</f>
        <v>2430</v>
      </c>
      <c r="E2434" s="388" t="str">
        <f>IF(_xlfn.IFNA(VLOOKUP(A2434,$AG$3:$AH$83,2,FALSE),"")='11.1'!$D$5,TXM!D2434,"")</f>
        <v/>
      </c>
      <c r="F2434" t="str">
        <f>IFERROR(SMALL($E$5:$E$9000,ROWS($E$5:E2434)),"")</f>
        <v/>
      </c>
      <c r="I2434" s="371" t="s">
        <v>82</v>
      </c>
      <c r="J2434" t="s">
        <v>1240</v>
      </c>
      <c r="K2434" s="372">
        <v>13090</v>
      </c>
      <c r="L2434" s="388">
        <f>ROWS(K$5:K2434)</f>
        <v>2430</v>
      </c>
      <c r="M2434" s="388" t="str">
        <f>IF(_xlfn.IFNA(VLOOKUP(I2434,$AG$3:$AH$83,2,FALSE),"")='11.1'!$D$5,TXM!L2434,"")</f>
        <v/>
      </c>
      <c r="N2434" t="str">
        <f>IFERROR(SMALL($M$5:$M$9000,ROWS($M$5:M2434)),"")</f>
        <v/>
      </c>
      <c r="P2434" t="s">
        <v>148</v>
      </c>
      <c r="Q2434" t="s">
        <v>1004</v>
      </c>
      <c r="R2434">
        <v>130488</v>
      </c>
      <c r="S2434" s="388">
        <f>ROWS(R$5:R2434)</f>
        <v>2430</v>
      </c>
      <c r="T2434" s="388" t="str">
        <f>IF(_xlfn.IFNA(VLOOKUP(P2434,$AG$3:$AH$83,2,FALSE),"")='11.1'!$D$5,TXM!S2434,"")</f>
        <v/>
      </c>
      <c r="U2434" t="str">
        <f>IFERROR(SMALL($T$5:$T$9000,ROWS($T$5:T2434)),"")</f>
        <v/>
      </c>
    </row>
    <row r="2435" spans="1:21" ht="14.4" customHeight="1" x14ac:dyDescent="0.3">
      <c r="A2435" s="371" t="s">
        <v>209</v>
      </c>
      <c r="B2435" t="s">
        <v>789</v>
      </c>
      <c r="C2435" s="372">
        <v>1147047</v>
      </c>
      <c r="D2435" s="388">
        <f>ROWS(C$5:C2435)</f>
        <v>2431</v>
      </c>
      <c r="E2435" s="388" t="str">
        <f>IF(_xlfn.IFNA(VLOOKUP(A2435,$AG$3:$AH$83,2,FALSE),"")='11.1'!$D$5,TXM!D2435,"")</f>
        <v/>
      </c>
      <c r="F2435" t="str">
        <f>IFERROR(SMALL($E$5:$E$9000,ROWS($E$5:E2435)),"")</f>
        <v/>
      </c>
      <c r="I2435" s="371" t="s">
        <v>82</v>
      </c>
      <c r="J2435" t="s">
        <v>857</v>
      </c>
      <c r="K2435" s="372">
        <v>12631</v>
      </c>
      <c r="L2435" s="388">
        <f>ROWS(K$5:K2435)</f>
        <v>2431</v>
      </c>
      <c r="M2435" s="388" t="str">
        <f>IF(_xlfn.IFNA(VLOOKUP(I2435,$AG$3:$AH$83,2,FALSE),"")='11.1'!$D$5,TXM!L2435,"")</f>
        <v/>
      </c>
      <c r="N2435" t="str">
        <f>IFERROR(SMALL($M$5:$M$9000,ROWS($M$5:M2435)),"")</f>
        <v/>
      </c>
      <c r="P2435" t="s">
        <v>148</v>
      </c>
      <c r="Q2435" t="s">
        <v>815</v>
      </c>
      <c r="R2435">
        <v>105467</v>
      </c>
      <c r="S2435" s="388">
        <f>ROWS(R$5:R2435)</f>
        <v>2431</v>
      </c>
      <c r="T2435" s="388" t="str">
        <f>IF(_xlfn.IFNA(VLOOKUP(P2435,$AG$3:$AH$83,2,FALSE),"")='11.1'!$D$5,TXM!S2435,"")</f>
        <v/>
      </c>
      <c r="U2435" t="str">
        <f>IFERROR(SMALL($T$5:$T$9000,ROWS($T$5:T2435)),"")</f>
        <v/>
      </c>
    </row>
    <row r="2436" spans="1:21" ht="14.4" customHeight="1" x14ac:dyDescent="0.3">
      <c r="A2436" s="371" t="s">
        <v>209</v>
      </c>
      <c r="B2436" t="s">
        <v>819</v>
      </c>
      <c r="C2436" s="372">
        <v>576316</v>
      </c>
      <c r="D2436" s="388">
        <f>ROWS(C$5:C2436)</f>
        <v>2432</v>
      </c>
      <c r="E2436" s="388" t="str">
        <f>IF(_xlfn.IFNA(VLOOKUP(A2436,$AG$3:$AH$83,2,FALSE),"")='11.1'!$D$5,TXM!D2436,"")</f>
        <v/>
      </c>
      <c r="F2436" t="str">
        <f>IFERROR(SMALL($E$5:$E$9000,ROWS($E$5:E2436)),"")</f>
        <v/>
      </c>
      <c r="I2436" s="371" t="s">
        <v>82</v>
      </c>
      <c r="J2436" t="s">
        <v>990</v>
      </c>
      <c r="K2436" s="372">
        <v>11549</v>
      </c>
      <c r="L2436" s="388">
        <f>ROWS(K$5:K2436)</f>
        <v>2432</v>
      </c>
      <c r="M2436" s="388" t="str">
        <f>IF(_xlfn.IFNA(VLOOKUP(I2436,$AG$3:$AH$83,2,FALSE),"")='11.1'!$D$5,TXM!L2436,"")</f>
        <v/>
      </c>
      <c r="N2436" t="str">
        <f>IFERROR(SMALL($M$5:$M$9000,ROWS($M$5:M2436)),"")</f>
        <v/>
      </c>
      <c r="P2436" t="s">
        <v>148</v>
      </c>
      <c r="Q2436" t="s">
        <v>1402</v>
      </c>
      <c r="R2436">
        <v>52578</v>
      </c>
      <c r="S2436" s="388">
        <f>ROWS(R$5:R2436)</f>
        <v>2432</v>
      </c>
      <c r="T2436" s="388" t="str">
        <f>IF(_xlfn.IFNA(VLOOKUP(P2436,$AG$3:$AH$83,2,FALSE),"")='11.1'!$D$5,TXM!S2436,"")</f>
        <v/>
      </c>
      <c r="U2436" t="str">
        <f>IFERROR(SMALL($T$5:$T$9000,ROWS($T$5:T2436)),"")</f>
        <v/>
      </c>
    </row>
    <row r="2437" spans="1:21" ht="14.4" customHeight="1" x14ac:dyDescent="0.3">
      <c r="A2437" s="371" t="s">
        <v>209</v>
      </c>
      <c r="B2437" t="s">
        <v>783</v>
      </c>
      <c r="C2437" s="372">
        <v>437843</v>
      </c>
      <c r="D2437" s="388">
        <f>ROWS(C$5:C2437)</f>
        <v>2433</v>
      </c>
      <c r="E2437" s="388" t="str">
        <f>IF(_xlfn.IFNA(VLOOKUP(A2437,$AG$3:$AH$83,2,FALSE),"")='11.1'!$D$5,TXM!D2437,"")</f>
        <v/>
      </c>
      <c r="F2437" t="str">
        <f>IFERROR(SMALL($E$5:$E$9000,ROWS($E$5:E2437)),"")</f>
        <v/>
      </c>
      <c r="I2437" s="371" t="s">
        <v>82</v>
      </c>
      <c r="J2437" t="s">
        <v>855</v>
      </c>
      <c r="K2437" s="372">
        <v>8765</v>
      </c>
      <c r="L2437" s="388">
        <f>ROWS(K$5:K2437)</f>
        <v>2433</v>
      </c>
      <c r="M2437" s="388" t="str">
        <f>IF(_xlfn.IFNA(VLOOKUP(I2437,$AG$3:$AH$83,2,FALSE),"")='11.1'!$D$5,TXM!L2437,"")</f>
        <v/>
      </c>
      <c r="N2437" t="str">
        <f>IFERROR(SMALL($M$5:$M$9000,ROWS($M$5:M2437)),"")</f>
        <v/>
      </c>
      <c r="P2437" t="s">
        <v>148</v>
      </c>
      <c r="Q2437" t="s">
        <v>865</v>
      </c>
      <c r="R2437">
        <v>35712</v>
      </c>
      <c r="S2437" s="388">
        <f>ROWS(R$5:R2437)</f>
        <v>2433</v>
      </c>
      <c r="T2437" s="388" t="str">
        <f>IF(_xlfn.IFNA(VLOOKUP(P2437,$AG$3:$AH$83,2,FALSE),"")='11.1'!$D$5,TXM!S2437,"")</f>
        <v/>
      </c>
      <c r="U2437" t="str">
        <f>IFERROR(SMALL($T$5:$T$9000,ROWS($T$5:T2437)),"")</f>
        <v/>
      </c>
    </row>
    <row r="2438" spans="1:21" ht="14.4" customHeight="1" x14ac:dyDescent="0.3">
      <c r="A2438" s="371" t="s">
        <v>209</v>
      </c>
      <c r="B2438" t="s">
        <v>102</v>
      </c>
      <c r="C2438" s="372">
        <v>385263</v>
      </c>
      <c r="D2438" s="388">
        <f>ROWS(C$5:C2438)</f>
        <v>2434</v>
      </c>
      <c r="E2438" s="388" t="str">
        <f>IF(_xlfn.IFNA(VLOOKUP(A2438,$AG$3:$AH$83,2,FALSE),"")='11.1'!$D$5,TXM!D2438,"")</f>
        <v/>
      </c>
      <c r="F2438" t="str">
        <f>IFERROR(SMALL($E$5:$E$9000,ROWS($E$5:E2438)),"")</f>
        <v/>
      </c>
      <c r="I2438" s="371" t="s">
        <v>82</v>
      </c>
      <c r="J2438" t="s">
        <v>833</v>
      </c>
      <c r="K2438" s="372">
        <v>8109</v>
      </c>
      <c r="L2438" s="388">
        <f>ROWS(K$5:K2438)</f>
        <v>2434</v>
      </c>
      <c r="M2438" s="388" t="str">
        <f>IF(_xlfn.IFNA(VLOOKUP(I2438,$AG$3:$AH$83,2,FALSE),"")='11.1'!$D$5,TXM!L2438,"")</f>
        <v/>
      </c>
      <c r="N2438" t="str">
        <f>IFERROR(SMALL($M$5:$M$9000,ROWS($M$5:M2438)),"")</f>
        <v/>
      </c>
      <c r="P2438" t="s">
        <v>148</v>
      </c>
      <c r="Q2438" t="s">
        <v>779</v>
      </c>
      <c r="R2438">
        <v>30773</v>
      </c>
      <c r="S2438" s="388">
        <f>ROWS(R$5:R2438)</f>
        <v>2434</v>
      </c>
      <c r="T2438" s="388" t="str">
        <f>IF(_xlfn.IFNA(VLOOKUP(P2438,$AG$3:$AH$83,2,FALSE),"")='11.1'!$D$5,TXM!S2438,"")</f>
        <v/>
      </c>
      <c r="U2438" t="str">
        <f>IFERROR(SMALL($T$5:$T$9000,ROWS($T$5:T2438)),"")</f>
        <v/>
      </c>
    </row>
    <row r="2439" spans="1:21" ht="14.4" customHeight="1" x14ac:dyDescent="0.3">
      <c r="A2439" s="371" t="s">
        <v>209</v>
      </c>
      <c r="B2439" t="s">
        <v>791</v>
      </c>
      <c r="C2439" s="372">
        <v>178959</v>
      </c>
      <c r="D2439" s="388">
        <f>ROWS(C$5:C2439)</f>
        <v>2435</v>
      </c>
      <c r="E2439" s="388" t="str">
        <f>IF(_xlfn.IFNA(VLOOKUP(A2439,$AG$3:$AH$83,2,FALSE),"")='11.1'!$D$5,TXM!D2439,"")</f>
        <v/>
      </c>
      <c r="F2439" t="str">
        <f>IFERROR(SMALL($E$5:$E$9000,ROWS($E$5:E2439)),"")</f>
        <v/>
      </c>
      <c r="I2439" s="371" t="s">
        <v>82</v>
      </c>
      <c r="J2439" t="s">
        <v>839</v>
      </c>
      <c r="K2439" s="372">
        <v>7774</v>
      </c>
      <c r="L2439" s="388">
        <f>ROWS(K$5:K2439)</f>
        <v>2435</v>
      </c>
      <c r="M2439" s="388" t="str">
        <f>IF(_xlfn.IFNA(VLOOKUP(I2439,$AG$3:$AH$83,2,FALSE),"")='11.1'!$D$5,TXM!L2439,"")</f>
        <v/>
      </c>
      <c r="N2439" t="str">
        <f>IFERROR(SMALL($M$5:$M$9000,ROWS($M$5:M2439)),"")</f>
        <v/>
      </c>
      <c r="P2439" t="s">
        <v>148</v>
      </c>
      <c r="Q2439" t="s">
        <v>863</v>
      </c>
      <c r="R2439">
        <v>23014</v>
      </c>
      <c r="S2439" s="388">
        <f>ROWS(R$5:R2439)</f>
        <v>2435</v>
      </c>
      <c r="T2439" s="388" t="str">
        <f>IF(_xlfn.IFNA(VLOOKUP(P2439,$AG$3:$AH$83,2,FALSE),"")='11.1'!$D$5,TXM!S2439,"")</f>
        <v/>
      </c>
      <c r="U2439" t="str">
        <f>IFERROR(SMALL($T$5:$T$9000,ROWS($T$5:T2439)),"")</f>
        <v/>
      </c>
    </row>
    <row r="2440" spans="1:21" ht="14.4" customHeight="1" x14ac:dyDescent="0.3">
      <c r="A2440" s="371" t="s">
        <v>209</v>
      </c>
      <c r="B2440" t="s">
        <v>793</v>
      </c>
      <c r="C2440" s="372">
        <v>149670</v>
      </c>
      <c r="D2440" s="388">
        <f>ROWS(C$5:C2440)</f>
        <v>2436</v>
      </c>
      <c r="E2440" s="388" t="str">
        <f>IF(_xlfn.IFNA(VLOOKUP(A2440,$AG$3:$AH$83,2,FALSE),"")='11.1'!$D$5,TXM!D2440,"")</f>
        <v/>
      </c>
      <c r="F2440" t="str">
        <f>IFERROR(SMALL($E$5:$E$9000,ROWS($E$5:E2440)),"")</f>
        <v/>
      </c>
      <c r="I2440" s="371" t="s">
        <v>82</v>
      </c>
      <c r="J2440" t="s">
        <v>815</v>
      </c>
      <c r="K2440" s="372">
        <v>7268</v>
      </c>
      <c r="L2440" s="388">
        <f>ROWS(K$5:K2440)</f>
        <v>2436</v>
      </c>
      <c r="M2440" s="388" t="str">
        <f>IF(_xlfn.IFNA(VLOOKUP(I2440,$AG$3:$AH$83,2,FALSE),"")='11.1'!$D$5,TXM!L2440,"")</f>
        <v/>
      </c>
      <c r="N2440" t="str">
        <f>IFERROR(SMALL($M$5:$M$9000,ROWS($M$5:M2440)),"")</f>
        <v/>
      </c>
      <c r="P2440" t="s">
        <v>148</v>
      </c>
      <c r="Q2440" t="s">
        <v>843</v>
      </c>
      <c r="R2440">
        <v>14831</v>
      </c>
      <c r="S2440" s="388">
        <f>ROWS(R$5:R2440)</f>
        <v>2436</v>
      </c>
      <c r="T2440" s="388" t="str">
        <f>IF(_xlfn.IFNA(VLOOKUP(P2440,$AG$3:$AH$83,2,FALSE),"")='11.1'!$D$5,TXM!S2440,"")</f>
        <v/>
      </c>
      <c r="U2440" t="str">
        <f>IFERROR(SMALL($T$5:$T$9000,ROWS($T$5:T2440)),"")</f>
        <v/>
      </c>
    </row>
    <row r="2441" spans="1:21" ht="14.4" customHeight="1" x14ac:dyDescent="0.3">
      <c r="A2441" s="371" t="s">
        <v>209</v>
      </c>
      <c r="B2441" t="s">
        <v>98</v>
      </c>
      <c r="C2441" s="372">
        <v>29290</v>
      </c>
      <c r="D2441" s="388">
        <f>ROWS(C$5:C2441)</f>
        <v>2437</v>
      </c>
      <c r="E2441" s="388" t="str">
        <f>IF(_xlfn.IFNA(VLOOKUP(A2441,$AG$3:$AH$83,2,FALSE),"")='11.1'!$D$5,TXM!D2441,"")</f>
        <v/>
      </c>
      <c r="F2441" t="str">
        <f>IFERROR(SMALL($E$5:$E$9000,ROWS($E$5:E2441)),"")</f>
        <v/>
      </c>
      <c r="I2441" s="371" t="s">
        <v>82</v>
      </c>
      <c r="J2441" t="s">
        <v>847</v>
      </c>
      <c r="K2441" s="372">
        <v>7166</v>
      </c>
      <c r="L2441" s="388">
        <f>ROWS(K$5:K2441)</f>
        <v>2437</v>
      </c>
      <c r="M2441" s="388" t="str">
        <f>IF(_xlfn.IFNA(VLOOKUP(I2441,$AG$3:$AH$83,2,FALSE),"")='11.1'!$D$5,TXM!L2441,"")</f>
        <v/>
      </c>
      <c r="N2441" t="str">
        <f>IFERROR(SMALL($M$5:$M$9000,ROWS($M$5:M2441)),"")</f>
        <v/>
      </c>
      <c r="P2441" t="s">
        <v>148</v>
      </c>
      <c r="Q2441" t="s">
        <v>869</v>
      </c>
      <c r="R2441">
        <v>6605</v>
      </c>
      <c r="S2441" s="388">
        <f>ROWS(R$5:R2441)</f>
        <v>2437</v>
      </c>
      <c r="T2441" s="388" t="str">
        <f>IF(_xlfn.IFNA(VLOOKUP(P2441,$AG$3:$AH$83,2,FALSE),"")='11.1'!$D$5,TXM!S2441,"")</f>
        <v/>
      </c>
      <c r="U2441" t="str">
        <f>IFERROR(SMALL($T$5:$T$9000,ROWS($T$5:T2441)),"")</f>
        <v/>
      </c>
    </row>
    <row r="2442" spans="1:21" ht="14.4" customHeight="1" x14ac:dyDescent="0.3">
      <c r="A2442" s="371" t="s">
        <v>209</v>
      </c>
      <c r="B2442" t="s">
        <v>861</v>
      </c>
      <c r="C2442" s="372">
        <v>26940</v>
      </c>
      <c r="D2442" s="388">
        <f>ROWS(C$5:C2442)</f>
        <v>2438</v>
      </c>
      <c r="E2442" s="388" t="str">
        <f>IF(_xlfn.IFNA(VLOOKUP(A2442,$AG$3:$AH$83,2,FALSE),"")='11.1'!$D$5,TXM!D2442,"")</f>
        <v/>
      </c>
      <c r="F2442" t="str">
        <f>IFERROR(SMALL($E$5:$E$9000,ROWS($E$5:E2442)),"")</f>
        <v/>
      </c>
      <c r="I2442" s="371" t="s">
        <v>82</v>
      </c>
      <c r="J2442" t="s">
        <v>813</v>
      </c>
      <c r="K2442" s="372">
        <v>6317</v>
      </c>
      <c r="L2442" s="388">
        <f>ROWS(K$5:K2442)</f>
        <v>2438</v>
      </c>
      <c r="M2442" s="388" t="str">
        <f>IF(_xlfn.IFNA(VLOOKUP(I2442,$AG$3:$AH$83,2,FALSE),"")='11.1'!$D$5,TXM!L2442,"")</f>
        <v/>
      </c>
      <c r="N2442" t="str">
        <f>IFERROR(SMALL($M$5:$M$9000,ROWS($M$5:M2442)),"")</f>
        <v/>
      </c>
      <c r="P2442" t="s">
        <v>148</v>
      </c>
      <c r="Q2442" t="s">
        <v>823</v>
      </c>
      <c r="R2442">
        <v>2000</v>
      </c>
      <c r="S2442" s="388">
        <f>ROWS(R$5:R2442)</f>
        <v>2438</v>
      </c>
      <c r="T2442" s="388" t="str">
        <f>IF(_xlfn.IFNA(VLOOKUP(P2442,$AG$3:$AH$83,2,FALSE),"")='11.1'!$D$5,TXM!S2442,"")</f>
        <v/>
      </c>
      <c r="U2442" t="str">
        <f>IFERROR(SMALL($T$5:$T$9000,ROWS($T$5:T2442)),"")</f>
        <v/>
      </c>
    </row>
    <row r="2443" spans="1:21" ht="14.4" customHeight="1" x14ac:dyDescent="0.3">
      <c r="A2443" s="371" t="s">
        <v>209</v>
      </c>
      <c r="B2443" t="s">
        <v>999</v>
      </c>
      <c r="C2443" s="372">
        <v>14315</v>
      </c>
      <c r="D2443" s="388">
        <f>ROWS(C$5:C2443)</f>
        <v>2439</v>
      </c>
      <c r="E2443" s="388" t="str">
        <f>IF(_xlfn.IFNA(VLOOKUP(A2443,$AG$3:$AH$83,2,FALSE),"")='11.1'!$D$5,TXM!D2443,"")</f>
        <v/>
      </c>
      <c r="F2443" t="str">
        <f>IFERROR(SMALL($E$5:$E$9000,ROWS($E$5:E2443)),"")</f>
        <v/>
      </c>
      <c r="I2443" s="371" t="s">
        <v>82</v>
      </c>
      <c r="J2443" t="s">
        <v>801</v>
      </c>
      <c r="K2443" s="372">
        <v>6211</v>
      </c>
      <c r="L2443" s="388">
        <f>ROWS(K$5:K2443)</f>
        <v>2439</v>
      </c>
      <c r="M2443" s="388" t="str">
        <f>IF(_xlfn.IFNA(VLOOKUP(I2443,$AG$3:$AH$83,2,FALSE),"")='11.1'!$D$5,TXM!L2443,"")</f>
        <v/>
      </c>
      <c r="N2443" t="str">
        <f>IFERROR(SMALL($M$5:$M$9000,ROWS($M$5:M2443)),"")</f>
        <v/>
      </c>
      <c r="P2443" t="s">
        <v>148</v>
      </c>
      <c r="Q2443" t="s">
        <v>108</v>
      </c>
      <c r="R2443">
        <v>2000</v>
      </c>
      <c r="S2443" s="388">
        <f>ROWS(R$5:R2443)</f>
        <v>2439</v>
      </c>
      <c r="T2443" s="388" t="str">
        <f>IF(_xlfn.IFNA(VLOOKUP(P2443,$AG$3:$AH$83,2,FALSE),"")='11.1'!$D$5,TXM!S2443,"")</f>
        <v/>
      </c>
      <c r="U2443" t="str">
        <f>IFERROR(SMALL($T$5:$T$9000,ROWS($T$5:T2443)),"")</f>
        <v/>
      </c>
    </row>
    <row r="2444" spans="1:21" ht="14.4" customHeight="1" x14ac:dyDescent="0.3">
      <c r="A2444" s="371" t="s">
        <v>209</v>
      </c>
      <c r="B2444" t="s">
        <v>107</v>
      </c>
      <c r="C2444" s="372">
        <v>8484</v>
      </c>
      <c r="D2444" s="388">
        <f>ROWS(C$5:C2444)</f>
        <v>2440</v>
      </c>
      <c r="E2444" s="388" t="str">
        <f>IF(_xlfn.IFNA(VLOOKUP(A2444,$AG$3:$AH$83,2,FALSE),"")='11.1'!$D$5,TXM!D2444,"")</f>
        <v/>
      </c>
      <c r="F2444" t="str">
        <f>IFERROR(SMALL($E$5:$E$9000,ROWS($E$5:E2444)),"")</f>
        <v/>
      </c>
      <c r="I2444" s="371" t="s">
        <v>82</v>
      </c>
      <c r="J2444" t="s">
        <v>805</v>
      </c>
      <c r="K2444" s="372">
        <v>3631</v>
      </c>
      <c r="L2444" s="388">
        <f>ROWS(K$5:K2444)</f>
        <v>2440</v>
      </c>
      <c r="M2444" s="388" t="str">
        <f>IF(_xlfn.IFNA(VLOOKUP(I2444,$AG$3:$AH$83,2,FALSE),"")='11.1'!$D$5,TXM!L2444,"")</f>
        <v/>
      </c>
      <c r="N2444" t="str">
        <f>IFERROR(SMALL($M$5:$M$9000,ROWS($M$5:M2444)),"")</f>
        <v/>
      </c>
      <c r="P2444" t="s">
        <v>139</v>
      </c>
      <c r="Q2444" t="s">
        <v>867</v>
      </c>
      <c r="R2444">
        <v>830223776</v>
      </c>
      <c r="S2444" s="388">
        <f>ROWS(R$5:R2444)</f>
        <v>2440</v>
      </c>
      <c r="T2444" s="388" t="str">
        <f>IF(_xlfn.IFNA(VLOOKUP(P2444,$AG$3:$AH$83,2,FALSE),"")='11.1'!$D$5,TXM!S2444,"")</f>
        <v/>
      </c>
      <c r="U2444" t="str">
        <f>IFERROR(SMALL($T$5:$T$9000,ROWS($T$5:T2444)),"")</f>
        <v/>
      </c>
    </row>
    <row r="2445" spans="1:21" ht="14.4" customHeight="1" x14ac:dyDescent="0.3">
      <c r="A2445" s="371" t="s">
        <v>209</v>
      </c>
      <c r="B2445" t="s">
        <v>108</v>
      </c>
      <c r="C2445" s="372">
        <v>2238</v>
      </c>
      <c r="D2445" s="388">
        <f>ROWS(C$5:C2445)</f>
        <v>2441</v>
      </c>
      <c r="E2445" s="388" t="str">
        <f>IF(_xlfn.IFNA(VLOOKUP(A2445,$AG$3:$AH$83,2,FALSE),"")='11.1'!$D$5,TXM!D2445,"")</f>
        <v/>
      </c>
      <c r="F2445" t="str">
        <f>IFERROR(SMALL($E$5:$E$9000,ROWS($E$5:E2445)),"")</f>
        <v/>
      </c>
      <c r="I2445" s="371" t="s">
        <v>82</v>
      </c>
      <c r="J2445" t="s">
        <v>809</v>
      </c>
      <c r="K2445" s="372">
        <v>2488</v>
      </c>
      <c r="L2445" s="388">
        <f>ROWS(K$5:K2445)</f>
        <v>2441</v>
      </c>
      <c r="M2445" s="388" t="str">
        <f>IF(_xlfn.IFNA(VLOOKUP(I2445,$AG$3:$AH$83,2,FALSE),"")='11.1'!$D$5,TXM!L2445,"")</f>
        <v/>
      </c>
      <c r="N2445" t="str">
        <f>IFERROR(SMALL($M$5:$M$9000,ROWS($M$5:M2445)),"")</f>
        <v/>
      </c>
      <c r="P2445" t="s">
        <v>139</v>
      </c>
      <c r="Q2445" t="s">
        <v>863</v>
      </c>
      <c r="R2445">
        <v>195981406</v>
      </c>
      <c r="S2445" s="388">
        <f>ROWS(R$5:R2445)</f>
        <v>2441</v>
      </c>
      <c r="T2445" s="388" t="str">
        <f>IF(_xlfn.IFNA(VLOOKUP(P2445,$AG$3:$AH$83,2,FALSE),"")='11.1'!$D$5,TXM!S2445,"")</f>
        <v/>
      </c>
      <c r="U2445" t="str">
        <f>IFERROR(SMALL($T$5:$T$9000,ROWS($T$5:T2445)),"")</f>
        <v/>
      </c>
    </row>
    <row r="2446" spans="1:21" ht="14.4" customHeight="1" x14ac:dyDescent="0.3">
      <c r="A2446" s="371" t="s">
        <v>209</v>
      </c>
      <c r="B2446" t="s">
        <v>105</v>
      </c>
      <c r="C2446" s="372">
        <v>775</v>
      </c>
      <c r="D2446" s="388">
        <f>ROWS(C$5:C2446)</f>
        <v>2442</v>
      </c>
      <c r="E2446" s="388" t="str">
        <f>IF(_xlfn.IFNA(VLOOKUP(A2446,$AG$3:$AH$83,2,FALSE),"")='11.1'!$D$5,TXM!D2446,"")</f>
        <v/>
      </c>
      <c r="F2446" t="str">
        <f>IFERROR(SMALL($E$5:$E$9000,ROWS($E$5:E2446)),"")</f>
        <v/>
      </c>
      <c r="I2446" s="371" t="s">
        <v>82</v>
      </c>
      <c r="J2446" t="s">
        <v>99</v>
      </c>
      <c r="K2446" s="372">
        <v>2281</v>
      </c>
      <c r="L2446" s="388">
        <f>ROWS(K$5:K2446)</f>
        <v>2442</v>
      </c>
      <c r="M2446" s="388" t="str">
        <f>IF(_xlfn.IFNA(VLOOKUP(I2446,$AG$3:$AH$83,2,FALSE),"")='11.1'!$D$5,TXM!L2446,"")</f>
        <v/>
      </c>
      <c r="N2446" t="str">
        <f>IFERROR(SMALL($M$5:$M$9000,ROWS($M$5:M2446)),"")</f>
        <v/>
      </c>
      <c r="P2446" t="s">
        <v>139</v>
      </c>
      <c r="Q2446" t="s">
        <v>871</v>
      </c>
      <c r="R2446">
        <v>164551028</v>
      </c>
      <c r="S2446" s="388">
        <f>ROWS(R$5:R2446)</f>
        <v>2442</v>
      </c>
      <c r="T2446" s="388" t="str">
        <f>IF(_xlfn.IFNA(VLOOKUP(P2446,$AG$3:$AH$83,2,FALSE),"")='11.1'!$D$5,TXM!S2446,"")</f>
        <v/>
      </c>
      <c r="U2446" t="str">
        <f>IFERROR(SMALL($T$5:$T$9000,ROWS($T$5:T2446)),"")</f>
        <v/>
      </c>
    </row>
    <row r="2447" spans="1:21" ht="14.4" customHeight="1" x14ac:dyDescent="0.3">
      <c r="A2447" s="371" t="s">
        <v>209</v>
      </c>
      <c r="B2447" t="s">
        <v>1240</v>
      </c>
      <c r="C2447" s="372">
        <v>304</v>
      </c>
      <c r="D2447" s="388">
        <f>ROWS(C$5:C2447)</f>
        <v>2443</v>
      </c>
      <c r="E2447" s="388" t="str">
        <f>IF(_xlfn.IFNA(VLOOKUP(A2447,$AG$3:$AH$83,2,FALSE),"")='11.1'!$D$5,TXM!D2447,"")</f>
        <v/>
      </c>
      <c r="F2447" t="str">
        <f>IFERROR(SMALL($E$5:$E$9000,ROWS($E$5:E2447)),"")</f>
        <v/>
      </c>
      <c r="I2447" s="371" t="s">
        <v>82</v>
      </c>
      <c r="J2447" t="s">
        <v>871</v>
      </c>
      <c r="K2447" s="372">
        <v>1967</v>
      </c>
      <c r="L2447" s="388">
        <f>ROWS(K$5:K2447)</f>
        <v>2443</v>
      </c>
      <c r="M2447" s="388" t="str">
        <f>IF(_xlfn.IFNA(VLOOKUP(I2447,$AG$3:$AH$83,2,FALSE),"")='11.1'!$D$5,TXM!L2447,"")</f>
        <v/>
      </c>
      <c r="N2447" t="str">
        <f>IFERROR(SMALL($M$5:$M$9000,ROWS($M$5:M2447)),"")</f>
        <v/>
      </c>
      <c r="P2447" t="s">
        <v>139</v>
      </c>
      <c r="Q2447" t="s">
        <v>843</v>
      </c>
      <c r="R2447">
        <v>80357055</v>
      </c>
      <c r="S2447" s="388">
        <f>ROWS(R$5:R2447)</f>
        <v>2443</v>
      </c>
      <c r="T2447" s="388" t="str">
        <f>IF(_xlfn.IFNA(VLOOKUP(P2447,$AG$3:$AH$83,2,FALSE),"")='11.1'!$D$5,TXM!S2447,"")</f>
        <v/>
      </c>
      <c r="U2447" t="str">
        <f>IFERROR(SMALL($T$5:$T$9000,ROWS($T$5:T2447)),"")</f>
        <v/>
      </c>
    </row>
    <row r="2448" spans="1:21" ht="14.4" customHeight="1" x14ac:dyDescent="0.3">
      <c r="A2448" s="371" t="s">
        <v>209</v>
      </c>
      <c r="B2448" t="s">
        <v>106</v>
      </c>
      <c r="C2448" s="372">
        <v>196</v>
      </c>
      <c r="D2448" s="388">
        <f>ROWS(C$5:C2448)</f>
        <v>2444</v>
      </c>
      <c r="E2448" s="388" t="str">
        <f>IF(_xlfn.IFNA(VLOOKUP(A2448,$AG$3:$AH$83,2,FALSE),"")='11.1'!$D$5,TXM!D2448,"")</f>
        <v/>
      </c>
      <c r="F2448" t="str">
        <f>IFERROR(SMALL($E$5:$E$9000,ROWS($E$5:E2448)),"")</f>
        <v/>
      </c>
      <c r="I2448" s="371" t="s">
        <v>82</v>
      </c>
      <c r="J2448" t="s">
        <v>853</v>
      </c>
      <c r="K2448" s="372">
        <v>1545</v>
      </c>
      <c r="L2448" s="388">
        <f>ROWS(K$5:K2448)</f>
        <v>2444</v>
      </c>
      <c r="M2448" s="388" t="str">
        <f>IF(_xlfn.IFNA(VLOOKUP(I2448,$AG$3:$AH$83,2,FALSE),"")='11.1'!$D$5,TXM!L2448,"")</f>
        <v/>
      </c>
      <c r="N2448" t="str">
        <f>IFERROR(SMALL($M$5:$M$9000,ROWS($M$5:M2448)),"")</f>
        <v/>
      </c>
      <c r="P2448" t="s">
        <v>139</v>
      </c>
      <c r="Q2448" t="s">
        <v>1001</v>
      </c>
      <c r="R2448">
        <v>36316882</v>
      </c>
      <c r="S2448" s="388">
        <f>ROWS(R$5:R2448)</f>
        <v>2444</v>
      </c>
      <c r="T2448" s="388" t="str">
        <f>IF(_xlfn.IFNA(VLOOKUP(P2448,$AG$3:$AH$83,2,FALSE),"")='11.1'!$D$5,TXM!S2448,"")</f>
        <v/>
      </c>
      <c r="U2448" t="str">
        <f>IFERROR(SMALL($T$5:$T$9000,ROWS($T$5:T2448)),"")</f>
        <v/>
      </c>
    </row>
    <row r="2449" spans="1:21" ht="14.4" customHeight="1" x14ac:dyDescent="0.3">
      <c r="A2449" s="371" t="s">
        <v>209</v>
      </c>
      <c r="B2449" t="s">
        <v>1275</v>
      </c>
      <c r="C2449" s="372">
        <v>54</v>
      </c>
      <c r="D2449" s="388">
        <f>ROWS(C$5:C2449)</f>
        <v>2445</v>
      </c>
      <c r="E2449" s="388" t="str">
        <f>IF(_xlfn.IFNA(VLOOKUP(A2449,$AG$3:$AH$83,2,FALSE),"")='11.1'!$D$5,TXM!D2449,"")</f>
        <v/>
      </c>
      <c r="F2449" t="str">
        <f>IFERROR(SMALL($E$5:$E$9000,ROWS($E$5:E2449)),"")</f>
        <v/>
      </c>
      <c r="I2449" s="371" t="s">
        <v>82</v>
      </c>
      <c r="J2449" t="s">
        <v>817</v>
      </c>
      <c r="K2449" s="372">
        <v>1493</v>
      </c>
      <c r="L2449" s="388">
        <f>ROWS(K$5:K2449)</f>
        <v>2445</v>
      </c>
      <c r="M2449" s="388" t="str">
        <f>IF(_xlfn.IFNA(VLOOKUP(I2449,$AG$3:$AH$83,2,FALSE),"")='11.1'!$D$5,TXM!L2449,"")</f>
        <v/>
      </c>
      <c r="N2449" t="str">
        <f>IFERROR(SMALL($M$5:$M$9000,ROWS($M$5:M2449)),"")</f>
        <v/>
      </c>
      <c r="P2449" t="s">
        <v>139</v>
      </c>
      <c r="Q2449" t="s">
        <v>1265</v>
      </c>
      <c r="R2449">
        <v>34990140</v>
      </c>
      <c r="S2449" s="388">
        <f>ROWS(R$5:R2449)</f>
        <v>2445</v>
      </c>
      <c r="T2449" s="388" t="str">
        <f>IF(_xlfn.IFNA(VLOOKUP(P2449,$AG$3:$AH$83,2,FALSE),"")='11.1'!$D$5,TXM!S2449,"")</f>
        <v/>
      </c>
      <c r="U2449" t="str">
        <f>IFERROR(SMALL($T$5:$T$9000,ROWS($T$5:T2449)),"")</f>
        <v/>
      </c>
    </row>
    <row r="2450" spans="1:21" ht="14.4" customHeight="1" x14ac:dyDescent="0.3">
      <c r="A2450" s="371" t="s">
        <v>209</v>
      </c>
      <c r="B2450" t="s">
        <v>779</v>
      </c>
      <c r="C2450" s="372">
        <v>48</v>
      </c>
      <c r="D2450" s="388">
        <f>ROWS(C$5:C2450)</f>
        <v>2446</v>
      </c>
      <c r="E2450" s="388" t="str">
        <f>IF(_xlfn.IFNA(VLOOKUP(A2450,$AG$3:$AH$83,2,FALSE),"")='11.1'!$D$5,TXM!D2450,"")</f>
        <v/>
      </c>
      <c r="F2450" t="str">
        <f>IFERROR(SMALL($E$5:$E$9000,ROWS($E$5:E2450)),"")</f>
        <v/>
      </c>
      <c r="I2450" s="371" t="s">
        <v>82</v>
      </c>
      <c r="J2450" t="s">
        <v>807</v>
      </c>
      <c r="K2450" s="372">
        <v>1389</v>
      </c>
      <c r="L2450" s="388">
        <f>ROWS(K$5:K2450)</f>
        <v>2446</v>
      </c>
      <c r="M2450" s="388" t="str">
        <f>IF(_xlfn.IFNA(VLOOKUP(I2450,$AG$3:$AH$83,2,FALSE),"")='11.1'!$D$5,TXM!L2450,"")</f>
        <v/>
      </c>
      <c r="N2450" t="str">
        <f>IFERROR(SMALL($M$5:$M$9000,ROWS($M$5:M2450)),"")</f>
        <v/>
      </c>
      <c r="P2450" t="s">
        <v>139</v>
      </c>
      <c r="Q2450" t="s">
        <v>865</v>
      </c>
      <c r="R2450">
        <v>21972005</v>
      </c>
      <c r="S2450" s="388">
        <f>ROWS(R$5:R2450)</f>
        <v>2446</v>
      </c>
      <c r="T2450" s="388" t="str">
        <f>IF(_xlfn.IFNA(VLOOKUP(P2450,$AG$3:$AH$83,2,FALSE),"")='11.1'!$D$5,TXM!S2450,"")</f>
        <v/>
      </c>
      <c r="U2450" t="str">
        <f>IFERROR(SMALL($T$5:$T$9000,ROWS($T$5:T2450)),"")</f>
        <v/>
      </c>
    </row>
    <row r="2451" spans="1:21" ht="14.4" customHeight="1" x14ac:dyDescent="0.3">
      <c r="A2451" s="371" t="s">
        <v>65</v>
      </c>
      <c r="B2451" t="s">
        <v>783</v>
      </c>
      <c r="C2451" s="372">
        <v>970655524</v>
      </c>
      <c r="D2451" s="388">
        <f>ROWS(C$5:C2451)</f>
        <v>2447</v>
      </c>
      <c r="E2451" s="388" t="str">
        <f>IF(_xlfn.IFNA(VLOOKUP(A2451,$AG$3:$AH$83,2,FALSE),"")='11.1'!$D$5,TXM!D2451,"")</f>
        <v/>
      </c>
      <c r="F2451" t="str">
        <f>IFERROR(SMALL($E$5:$E$9000,ROWS($E$5:E2451)),"")</f>
        <v/>
      </c>
      <c r="I2451" s="371" t="s">
        <v>82</v>
      </c>
      <c r="J2451" t="s">
        <v>107</v>
      </c>
      <c r="K2451" s="372">
        <v>1240</v>
      </c>
      <c r="L2451" s="388">
        <f>ROWS(K$5:K2451)</f>
        <v>2447</v>
      </c>
      <c r="M2451" s="388" t="str">
        <f>IF(_xlfn.IFNA(VLOOKUP(I2451,$AG$3:$AH$83,2,FALSE),"")='11.1'!$D$5,TXM!L2451,"")</f>
        <v/>
      </c>
      <c r="N2451" t="str">
        <f>IFERROR(SMALL($M$5:$M$9000,ROWS($M$5:M2451)),"")</f>
        <v/>
      </c>
      <c r="P2451" t="s">
        <v>139</v>
      </c>
      <c r="Q2451" t="s">
        <v>105</v>
      </c>
      <c r="R2451">
        <v>13381101</v>
      </c>
      <c r="S2451" s="388">
        <f>ROWS(R$5:R2451)</f>
        <v>2447</v>
      </c>
      <c r="T2451" s="388" t="str">
        <f>IF(_xlfn.IFNA(VLOOKUP(P2451,$AG$3:$AH$83,2,FALSE),"")='11.1'!$D$5,TXM!S2451,"")</f>
        <v/>
      </c>
      <c r="U2451" t="str">
        <f>IFERROR(SMALL($T$5:$T$9000,ROWS($T$5:T2451)),"")</f>
        <v/>
      </c>
    </row>
    <row r="2452" spans="1:21" ht="14.4" customHeight="1" x14ac:dyDescent="0.3">
      <c r="A2452" s="371" t="s">
        <v>65</v>
      </c>
      <c r="B2452" t="s">
        <v>1000</v>
      </c>
      <c r="C2452" s="372">
        <v>76559346</v>
      </c>
      <c r="D2452" s="388">
        <f>ROWS(C$5:C2452)</f>
        <v>2448</v>
      </c>
      <c r="E2452" s="388" t="str">
        <f>IF(_xlfn.IFNA(VLOOKUP(A2452,$AG$3:$AH$83,2,FALSE),"")='11.1'!$D$5,TXM!D2452,"")</f>
        <v/>
      </c>
      <c r="F2452" t="str">
        <f>IFERROR(SMALL($E$5:$E$9000,ROWS($E$5:E2452)),"")</f>
        <v/>
      </c>
      <c r="I2452" s="371" t="s">
        <v>82</v>
      </c>
      <c r="J2452" t="s">
        <v>797</v>
      </c>
      <c r="K2452" s="372">
        <v>229</v>
      </c>
      <c r="L2452" s="388">
        <f>ROWS(K$5:K2452)</f>
        <v>2448</v>
      </c>
      <c r="M2452" s="388" t="str">
        <f>IF(_xlfn.IFNA(VLOOKUP(I2452,$AG$3:$AH$83,2,FALSE),"")='11.1'!$D$5,TXM!L2452,"")</f>
        <v/>
      </c>
      <c r="N2452" t="str">
        <f>IFERROR(SMALL($M$5:$M$9000,ROWS($M$5:M2452)),"")</f>
        <v/>
      </c>
      <c r="P2452" t="s">
        <v>139</v>
      </c>
      <c r="Q2452" t="s">
        <v>791</v>
      </c>
      <c r="R2452">
        <v>11386068</v>
      </c>
      <c r="S2452" s="388">
        <f>ROWS(R$5:R2452)</f>
        <v>2448</v>
      </c>
      <c r="T2452" s="388" t="str">
        <f>IF(_xlfn.IFNA(VLOOKUP(P2452,$AG$3:$AH$83,2,FALSE),"")='11.1'!$D$5,TXM!S2452,"")</f>
        <v/>
      </c>
      <c r="U2452" t="str">
        <f>IFERROR(SMALL($T$5:$T$9000,ROWS($T$5:T2452)),"")</f>
        <v/>
      </c>
    </row>
    <row r="2453" spans="1:21" ht="14.4" customHeight="1" x14ac:dyDescent="0.3">
      <c r="A2453" s="371" t="s">
        <v>65</v>
      </c>
      <c r="B2453" t="s">
        <v>841</v>
      </c>
      <c r="C2453" s="372">
        <v>22634897</v>
      </c>
      <c r="D2453" s="388">
        <f>ROWS(C$5:C2453)</f>
        <v>2449</v>
      </c>
      <c r="E2453" s="388" t="str">
        <f>IF(_xlfn.IFNA(VLOOKUP(A2453,$AG$3:$AH$83,2,FALSE),"")='11.1'!$D$5,TXM!D2453,"")</f>
        <v/>
      </c>
      <c r="F2453" t="str">
        <f>IFERROR(SMALL($E$5:$E$9000,ROWS($E$5:E2453)),"")</f>
        <v/>
      </c>
      <c r="I2453" s="371" t="s">
        <v>82</v>
      </c>
      <c r="J2453" t="s">
        <v>93</v>
      </c>
      <c r="K2453" s="372">
        <v>39</v>
      </c>
      <c r="L2453" s="388">
        <f>ROWS(K$5:K2453)</f>
        <v>2449</v>
      </c>
      <c r="M2453" s="388" t="str">
        <f>IF(_xlfn.IFNA(VLOOKUP(I2453,$AG$3:$AH$83,2,FALSE),"")='11.1'!$D$5,TXM!L2453,"")</f>
        <v/>
      </c>
      <c r="N2453" t="str">
        <f>IFERROR(SMALL($M$5:$M$9000,ROWS($M$5:M2453)),"")</f>
        <v/>
      </c>
      <c r="P2453" t="s">
        <v>139</v>
      </c>
      <c r="Q2453" t="s">
        <v>91</v>
      </c>
      <c r="R2453">
        <v>11257287</v>
      </c>
      <c r="S2453" s="388">
        <f>ROWS(R$5:R2453)</f>
        <v>2449</v>
      </c>
      <c r="T2453" s="388" t="str">
        <f>IF(_xlfn.IFNA(VLOOKUP(P2453,$AG$3:$AH$83,2,FALSE),"")='11.1'!$D$5,TXM!S2453,"")</f>
        <v/>
      </c>
      <c r="U2453" t="str">
        <f>IFERROR(SMALL($T$5:$T$9000,ROWS($T$5:T2453)),"")</f>
        <v/>
      </c>
    </row>
    <row r="2454" spans="1:21" ht="14.4" customHeight="1" x14ac:dyDescent="0.3">
      <c r="A2454" s="371" t="s">
        <v>65</v>
      </c>
      <c r="B2454" t="s">
        <v>787</v>
      </c>
      <c r="C2454" s="372">
        <v>10738125</v>
      </c>
      <c r="D2454" s="388">
        <f>ROWS(C$5:C2454)</f>
        <v>2450</v>
      </c>
      <c r="E2454" s="388" t="str">
        <f>IF(_xlfn.IFNA(VLOOKUP(A2454,$AG$3:$AH$83,2,FALSE),"")='11.1'!$D$5,TXM!D2454,"")</f>
        <v/>
      </c>
      <c r="F2454" t="str">
        <f>IFERROR(SMALL($E$5:$E$9000,ROWS($E$5:E2454)),"")</f>
        <v/>
      </c>
      <c r="I2454" s="371" t="s">
        <v>82</v>
      </c>
      <c r="J2454" t="s">
        <v>1494</v>
      </c>
      <c r="K2454" s="372">
        <v>8</v>
      </c>
      <c r="L2454" s="388">
        <f>ROWS(K$5:K2454)</f>
        <v>2450</v>
      </c>
      <c r="M2454" s="388" t="str">
        <f>IF(_xlfn.IFNA(VLOOKUP(I2454,$AG$3:$AH$83,2,FALSE),"")='11.1'!$D$5,TXM!L2454,"")</f>
        <v/>
      </c>
      <c r="N2454" t="str">
        <f>IFERROR(SMALL($M$5:$M$9000,ROWS($M$5:M2454)),"")</f>
        <v/>
      </c>
      <c r="P2454" t="s">
        <v>139</v>
      </c>
      <c r="Q2454" t="s">
        <v>95</v>
      </c>
      <c r="R2454">
        <v>11163366</v>
      </c>
      <c r="S2454" s="388">
        <f>ROWS(R$5:R2454)</f>
        <v>2450</v>
      </c>
      <c r="T2454" s="388" t="str">
        <f>IF(_xlfn.IFNA(VLOOKUP(P2454,$AG$3:$AH$83,2,FALSE),"")='11.1'!$D$5,TXM!S2454,"")</f>
        <v/>
      </c>
      <c r="U2454" t="str">
        <f>IFERROR(SMALL($T$5:$T$9000,ROWS($T$5:T2454)),"")</f>
        <v/>
      </c>
    </row>
    <row r="2455" spans="1:21" ht="14.4" customHeight="1" x14ac:dyDescent="0.3">
      <c r="A2455" s="371" t="s">
        <v>65</v>
      </c>
      <c r="B2455" t="s">
        <v>863</v>
      </c>
      <c r="C2455" s="372">
        <v>4353753</v>
      </c>
      <c r="D2455" s="388">
        <f>ROWS(C$5:C2455)</f>
        <v>2451</v>
      </c>
      <c r="E2455" s="388" t="str">
        <f>IF(_xlfn.IFNA(VLOOKUP(A2455,$AG$3:$AH$83,2,FALSE),"")='11.1'!$D$5,TXM!D2455,"")</f>
        <v/>
      </c>
      <c r="F2455" t="str">
        <f>IFERROR(SMALL($E$5:$E$9000,ROWS($E$5:E2455)),"")</f>
        <v/>
      </c>
      <c r="I2455" s="371" t="s">
        <v>46</v>
      </c>
      <c r="J2455" t="s">
        <v>823</v>
      </c>
      <c r="K2455" s="372">
        <v>153388246</v>
      </c>
      <c r="L2455" s="388">
        <f>ROWS(K$5:K2455)</f>
        <v>2451</v>
      </c>
      <c r="M2455" s="388" t="str">
        <f>IF(_xlfn.IFNA(VLOOKUP(I2455,$AG$3:$AH$83,2,FALSE),"")='11.1'!$D$5,TXM!L2455,"")</f>
        <v/>
      </c>
      <c r="N2455" t="str">
        <f>IFERROR(SMALL($M$5:$M$9000,ROWS($M$5:M2455)),"")</f>
        <v/>
      </c>
      <c r="P2455" t="s">
        <v>139</v>
      </c>
      <c r="Q2455" t="s">
        <v>1318</v>
      </c>
      <c r="R2455">
        <v>9771684</v>
      </c>
      <c r="S2455" s="388">
        <f>ROWS(R$5:R2455)</f>
        <v>2451</v>
      </c>
      <c r="T2455" s="388" t="str">
        <f>IF(_xlfn.IFNA(VLOOKUP(P2455,$AG$3:$AH$83,2,FALSE),"")='11.1'!$D$5,TXM!S2455,"")</f>
        <v/>
      </c>
      <c r="U2455" t="str">
        <f>IFERROR(SMALL($T$5:$T$9000,ROWS($T$5:T2455)),"")</f>
        <v/>
      </c>
    </row>
    <row r="2456" spans="1:21" ht="14.4" customHeight="1" x14ac:dyDescent="0.3">
      <c r="A2456" s="371" t="s">
        <v>65</v>
      </c>
      <c r="B2456" t="s">
        <v>1318</v>
      </c>
      <c r="C2456" s="372">
        <v>1733348</v>
      </c>
      <c r="D2456" s="388">
        <f>ROWS(C$5:C2456)</f>
        <v>2452</v>
      </c>
      <c r="E2456" s="388" t="str">
        <f>IF(_xlfn.IFNA(VLOOKUP(A2456,$AG$3:$AH$83,2,FALSE),"")='11.1'!$D$5,TXM!D2456,"")</f>
        <v/>
      </c>
      <c r="F2456" t="str">
        <f>IFERROR(SMALL($E$5:$E$9000,ROWS($E$5:E2456)),"")</f>
        <v/>
      </c>
      <c r="I2456" s="371" t="s">
        <v>46</v>
      </c>
      <c r="J2456" t="s">
        <v>95</v>
      </c>
      <c r="K2456" s="372">
        <v>143356634</v>
      </c>
      <c r="L2456" s="388">
        <f>ROWS(K$5:K2456)</f>
        <v>2452</v>
      </c>
      <c r="M2456" s="388" t="str">
        <f>IF(_xlfn.IFNA(VLOOKUP(I2456,$AG$3:$AH$83,2,FALSE),"")='11.1'!$D$5,TXM!L2456,"")</f>
        <v/>
      </c>
      <c r="N2456" t="str">
        <f>IFERROR(SMALL($M$5:$M$9000,ROWS($M$5:M2456)),"")</f>
        <v/>
      </c>
      <c r="P2456" t="s">
        <v>139</v>
      </c>
      <c r="Q2456" t="s">
        <v>108</v>
      </c>
      <c r="R2456">
        <v>9573424</v>
      </c>
      <c r="S2456" s="388">
        <f>ROWS(R$5:R2456)</f>
        <v>2452</v>
      </c>
      <c r="T2456" s="388" t="str">
        <f>IF(_xlfn.IFNA(VLOOKUP(P2456,$AG$3:$AH$83,2,FALSE),"")='11.1'!$D$5,TXM!S2456,"")</f>
        <v/>
      </c>
      <c r="U2456" t="str">
        <f>IFERROR(SMALL($T$5:$T$9000,ROWS($T$5:T2456)),"")</f>
        <v/>
      </c>
    </row>
    <row r="2457" spans="1:21" ht="14.4" customHeight="1" x14ac:dyDescent="0.3">
      <c r="A2457" s="371" t="s">
        <v>65</v>
      </c>
      <c r="B2457" t="s">
        <v>843</v>
      </c>
      <c r="C2457" s="372">
        <v>1543918</v>
      </c>
      <c r="D2457" s="388">
        <f>ROWS(C$5:C2457)</f>
        <v>2453</v>
      </c>
      <c r="E2457" s="388" t="str">
        <f>IF(_xlfn.IFNA(VLOOKUP(A2457,$AG$3:$AH$83,2,FALSE),"")='11.1'!$D$5,TXM!D2457,"")</f>
        <v/>
      </c>
      <c r="F2457" t="str">
        <f>IFERROR(SMALL($E$5:$E$9000,ROWS($E$5:E2457)),"")</f>
        <v/>
      </c>
      <c r="I2457" s="371" t="s">
        <v>46</v>
      </c>
      <c r="J2457" t="s">
        <v>821</v>
      </c>
      <c r="K2457" s="372">
        <v>97135331</v>
      </c>
      <c r="L2457" s="388">
        <f>ROWS(K$5:K2457)</f>
        <v>2453</v>
      </c>
      <c r="M2457" s="388" t="str">
        <f>IF(_xlfn.IFNA(VLOOKUP(I2457,$AG$3:$AH$83,2,FALSE),"")='11.1'!$D$5,TXM!L2457,"")</f>
        <v/>
      </c>
      <c r="N2457" t="str">
        <f>IFERROR(SMALL($M$5:$M$9000,ROWS($M$5:M2457)),"")</f>
        <v/>
      </c>
      <c r="P2457" t="s">
        <v>139</v>
      </c>
      <c r="Q2457" t="s">
        <v>96</v>
      </c>
      <c r="R2457">
        <v>8102763</v>
      </c>
      <c r="S2457" s="388">
        <f>ROWS(R$5:R2457)</f>
        <v>2453</v>
      </c>
      <c r="T2457" s="388" t="str">
        <f>IF(_xlfn.IFNA(VLOOKUP(P2457,$AG$3:$AH$83,2,FALSE),"")='11.1'!$D$5,TXM!S2457,"")</f>
        <v/>
      </c>
      <c r="U2457" t="str">
        <f>IFERROR(SMALL($T$5:$T$9000,ROWS($T$5:T2457)),"")</f>
        <v/>
      </c>
    </row>
    <row r="2458" spans="1:21" ht="14.4" customHeight="1" x14ac:dyDescent="0.3">
      <c r="A2458" s="371" t="s">
        <v>65</v>
      </c>
      <c r="B2458" t="s">
        <v>857</v>
      </c>
      <c r="C2458" s="372">
        <v>573750</v>
      </c>
      <c r="D2458" s="388">
        <f>ROWS(C$5:C2458)</f>
        <v>2454</v>
      </c>
      <c r="E2458" s="388" t="str">
        <f>IF(_xlfn.IFNA(VLOOKUP(A2458,$AG$3:$AH$83,2,FALSE),"")='11.1'!$D$5,TXM!D2458,"")</f>
        <v/>
      </c>
      <c r="F2458" t="str">
        <f>IFERROR(SMALL($E$5:$E$9000,ROWS($E$5:E2458)),"")</f>
        <v/>
      </c>
      <c r="I2458" s="371" t="s">
        <v>46</v>
      </c>
      <c r="J2458" t="s">
        <v>863</v>
      </c>
      <c r="K2458" s="372">
        <v>46994717</v>
      </c>
      <c r="L2458" s="388">
        <f>ROWS(K$5:K2458)</f>
        <v>2454</v>
      </c>
      <c r="M2458" s="388" t="str">
        <f>IF(_xlfn.IFNA(VLOOKUP(I2458,$AG$3:$AH$83,2,FALSE),"")='11.1'!$D$5,TXM!L2458,"")</f>
        <v/>
      </c>
      <c r="N2458" t="str">
        <f>IFERROR(SMALL($M$5:$M$9000,ROWS($M$5:M2458)),"")</f>
        <v/>
      </c>
      <c r="P2458" t="s">
        <v>139</v>
      </c>
      <c r="Q2458" t="s">
        <v>1000</v>
      </c>
      <c r="R2458">
        <v>7391539</v>
      </c>
      <c r="S2458" s="388">
        <f>ROWS(R$5:R2458)</f>
        <v>2454</v>
      </c>
      <c r="T2458" s="388" t="str">
        <f>IF(_xlfn.IFNA(VLOOKUP(P2458,$AG$3:$AH$83,2,FALSE),"")='11.1'!$D$5,TXM!S2458,"")</f>
        <v/>
      </c>
      <c r="U2458" t="str">
        <f>IFERROR(SMALL($T$5:$T$9000,ROWS($T$5:T2458)),"")</f>
        <v/>
      </c>
    </row>
    <row r="2459" spans="1:21" ht="14.4" customHeight="1" x14ac:dyDescent="0.3">
      <c r="A2459" s="371" t="s">
        <v>65</v>
      </c>
      <c r="B2459" t="s">
        <v>95</v>
      </c>
      <c r="C2459" s="372">
        <v>254221</v>
      </c>
      <c r="D2459" s="388">
        <f>ROWS(C$5:C2459)</f>
        <v>2455</v>
      </c>
      <c r="E2459" s="388" t="str">
        <f>IF(_xlfn.IFNA(VLOOKUP(A2459,$AG$3:$AH$83,2,FALSE),"")='11.1'!$D$5,TXM!D2459,"")</f>
        <v/>
      </c>
      <c r="F2459" t="str">
        <f>IFERROR(SMALL($E$5:$E$9000,ROWS($E$5:E2459)),"")</f>
        <v/>
      </c>
      <c r="I2459" s="371" t="s">
        <v>46</v>
      </c>
      <c r="J2459" t="s">
        <v>1252</v>
      </c>
      <c r="K2459" s="372">
        <v>36229473</v>
      </c>
      <c r="L2459" s="388">
        <f>ROWS(K$5:K2459)</f>
        <v>2455</v>
      </c>
      <c r="M2459" s="388" t="str">
        <f>IF(_xlfn.IFNA(VLOOKUP(I2459,$AG$3:$AH$83,2,FALSE),"")='11.1'!$D$5,TXM!L2459,"")</f>
        <v/>
      </c>
      <c r="N2459" t="str">
        <f>IFERROR(SMALL($M$5:$M$9000,ROWS($M$5:M2459)),"")</f>
        <v/>
      </c>
      <c r="P2459" t="s">
        <v>139</v>
      </c>
      <c r="Q2459" t="s">
        <v>106</v>
      </c>
      <c r="R2459">
        <v>7205116</v>
      </c>
      <c r="S2459" s="388">
        <f>ROWS(R$5:R2459)</f>
        <v>2455</v>
      </c>
      <c r="T2459" s="388" t="str">
        <f>IF(_xlfn.IFNA(VLOOKUP(P2459,$AG$3:$AH$83,2,FALSE),"")='11.1'!$D$5,TXM!S2459,"")</f>
        <v/>
      </c>
      <c r="U2459" t="str">
        <f>IFERROR(SMALL($T$5:$T$9000,ROWS($T$5:T2459)),"")</f>
        <v/>
      </c>
    </row>
    <row r="2460" spans="1:21" ht="14.4" customHeight="1" x14ac:dyDescent="0.3">
      <c r="A2460" s="371" t="s">
        <v>65</v>
      </c>
      <c r="B2460" t="s">
        <v>859</v>
      </c>
      <c r="C2460" s="372">
        <v>165798</v>
      </c>
      <c r="D2460" s="388">
        <f>ROWS(C$5:C2460)</f>
        <v>2456</v>
      </c>
      <c r="E2460" s="388" t="str">
        <f>IF(_xlfn.IFNA(VLOOKUP(A2460,$AG$3:$AH$83,2,FALSE),"")='11.1'!$D$5,TXM!D2460,"")</f>
        <v/>
      </c>
      <c r="F2460" t="str">
        <f>IFERROR(SMALL($E$5:$E$9000,ROWS($E$5:E2460)),"")</f>
        <v/>
      </c>
      <c r="I2460" s="371" t="s">
        <v>46</v>
      </c>
      <c r="J2460" t="s">
        <v>843</v>
      </c>
      <c r="K2460" s="372">
        <v>20596649</v>
      </c>
      <c r="L2460" s="388">
        <f>ROWS(K$5:K2460)</f>
        <v>2456</v>
      </c>
      <c r="M2460" s="388" t="str">
        <f>IF(_xlfn.IFNA(VLOOKUP(I2460,$AG$3:$AH$83,2,FALSE),"")='11.1'!$D$5,TXM!L2460,"")</f>
        <v/>
      </c>
      <c r="N2460" t="str">
        <f>IFERROR(SMALL($M$5:$M$9000,ROWS($M$5:M2460)),"")</f>
        <v/>
      </c>
      <c r="P2460" t="s">
        <v>139</v>
      </c>
      <c r="Q2460" t="s">
        <v>773</v>
      </c>
      <c r="R2460">
        <v>6381198</v>
      </c>
      <c r="S2460" s="388">
        <f>ROWS(R$5:R2460)</f>
        <v>2456</v>
      </c>
      <c r="T2460" s="388" t="str">
        <f>IF(_xlfn.IFNA(VLOOKUP(P2460,$AG$3:$AH$83,2,FALSE),"")='11.1'!$D$5,TXM!S2460,"")</f>
        <v/>
      </c>
      <c r="U2460" t="str">
        <f>IFERROR(SMALL($T$5:$T$9000,ROWS($T$5:T2460)),"")</f>
        <v/>
      </c>
    </row>
    <row r="2461" spans="1:21" ht="14.4" customHeight="1" x14ac:dyDescent="0.3">
      <c r="A2461" s="371" t="s">
        <v>65</v>
      </c>
      <c r="B2461" t="s">
        <v>996</v>
      </c>
      <c r="C2461" s="372">
        <v>136331</v>
      </c>
      <c r="D2461" s="388">
        <f>ROWS(C$5:C2461)</f>
        <v>2457</v>
      </c>
      <c r="E2461" s="388" t="str">
        <f>IF(_xlfn.IFNA(VLOOKUP(A2461,$AG$3:$AH$83,2,FALSE),"")='11.1'!$D$5,TXM!D2461,"")</f>
        <v/>
      </c>
      <c r="F2461" t="str">
        <f>IFERROR(SMALL($E$5:$E$9000,ROWS($E$5:E2461)),"")</f>
        <v/>
      </c>
      <c r="I2461" s="371" t="s">
        <v>46</v>
      </c>
      <c r="J2461" t="s">
        <v>791</v>
      </c>
      <c r="K2461" s="372">
        <v>19046307</v>
      </c>
      <c r="L2461" s="388">
        <f>ROWS(K$5:K2461)</f>
        <v>2457</v>
      </c>
      <c r="M2461" s="388" t="str">
        <f>IF(_xlfn.IFNA(VLOOKUP(I2461,$AG$3:$AH$83,2,FALSE),"")='11.1'!$D$5,TXM!L2461,"")</f>
        <v/>
      </c>
      <c r="N2461" t="str">
        <f>IFERROR(SMALL($M$5:$M$9000,ROWS($M$5:M2461)),"")</f>
        <v/>
      </c>
      <c r="P2461" t="s">
        <v>139</v>
      </c>
      <c r="Q2461" t="s">
        <v>857</v>
      </c>
      <c r="R2461">
        <v>6001406</v>
      </c>
      <c r="S2461" s="388">
        <f>ROWS(R$5:R2461)</f>
        <v>2457</v>
      </c>
      <c r="T2461" s="388" t="str">
        <f>IF(_xlfn.IFNA(VLOOKUP(P2461,$AG$3:$AH$83,2,FALSE),"")='11.1'!$D$5,TXM!S2461,"")</f>
        <v/>
      </c>
      <c r="U2461" t="str">
        <f>IFERROR(SMALL($T$5:$T$9000,ROWS($T$5:T2461)),"")</f>
        <v/>
      </c>
    </row>
    <row r="2462" spans="1:21" ht="14.4" customHeight="1" x14ac:dyDescent="0.3">
      <c r="A2462" s="371" t="s">
        <v>65</v>
      </c>
      <c r="B2462" t="s">
        <v>825</v>
      </c>
      <c r="C2462" s="372">
        <v>98400</v>
      </c>
      <c r="D2462" s="388">
        <f>ROWS(C$5:C2462)</f>
        <v>2458</v>
      </c>
      <c r="E2462" s="388" t="str">
        <f>IF(_xlfn.IFNA(VLOOKUP(A2462,$AG$3:$AH$83,2,FALSE),"")='11.1'!$D$5,TXM!D2462,"")</f>
        <v/>
      </c>
      <c r="F2462" t="str">
        <f>IFERROR(SMALL($E$5:$E$9000,ROWS($E$5:E2462)),"")</f>
        <v/>
      </c>
      <c r="I2462" s="371" t="s">
        <v>46</v>
      </c>
      <c r="J2462" t="s">
        <v>107</v>
      </c>
      <c r="K2462" s="372">
        <v>17021264</v>
      </c>
      <c r="L2462" s="388">
        <f>ROWS(K$5:K2462)</f>
        <v>2458</v>
      </c>
      <c r="M2462" s="388" t="str">
        <f>IF(_xlfn.IFNA(VLOOKUP(I2462,$AG$3:$AH$83,2,FALSE),"")='11.1'!$D$5,TXM!L2462,"")</f>
        <v/>
      </c>
      <c r="N2462" t="str">
        <f>IFERROR(SMALL($M$5:$M$9000,ROWS($M$5:M2462)),"")</f>
        <v/>
      </c>
      <c r="P2462" t="s">
        <v>139</v>
      </c>
      <c r="Q2462" t="s">
        <v>1005</v>
      </c>
      <c r="R2462">
        <v>6000148</v>
      </c>
      <c r="S2462" s="388">
        <f>ROWS(R$5:R2462)</f>
        <v>2458</v>
      </c>
      <c r="T2462" s="388" t="str">
        <f>IF(_xlfn.IFNA(VLOOKUP(P2462,$AG$3:$AH$83,2,FALSE),"")='11.1'!$D$5,TXM!S2462,"")</f>
        <v/>
      </c>
      <c r="U2462" t="str">
        <f>IFERROR(SMALL($T$5:$T$9000,ROWS($T$5:T2462)),"")</f>
        <v/>
      </c>
    </row>
    <row r="2463" spans="1:21" ht="14.4" customHeight="1" x14ac:dyDescent="0.3">
      <c r="A2463" s="371" t="s">
        <v>65</v>
      </c>
      <c r="B2463" t="s">
        <v>837</v>
      </c>
      <c r="C2463" s="372">
        <v>81003</v>
      </c>
      <c r="D2463" s="388">
        <f>ROWS(C$5:C2463)</f>
        <v>2459</v>
      </c>
      <c r="E2463" s="388" t="str">
        <f>IF(_xlfn.IFNA(VLOOKUP(A2463,$AG$3:$AH$83,2,FALSE),"")='11.1'!$D$5,TXM!D2463,"")</f>
        <v/>
      </c>
      <c r="F2463" t="str">
        <f>IFERROR(SMALL($E$5:$E$9000,ROWS($E$5:E2463)),"")</f>
        <v/>
      </c>
      <c r="I2463" s="371" t="s">
        <v>46</v>
      </c>
      <c r="J2463" t="s">
        <v>91</v>
      </c>
      <c r="K2463" s="372">
        <v>16442176</v>
      </c>
      <c r="L2463" s="388">
        <f>ROWS(K$5:K2463)</f>
        <v>2459</v>
      </c>
      <c r="M2463" s="388" t="str">
        <f>IF(_xlfn.IFNA(VLOOKUP(I2463,$AG$3:$AH$83,2,FALSE),"")='11.1'!$D$5,TXM!L2463,"")</f>
        <v/>
      </c>
      <c r="N2463" t="str">
        <f>IFERROR(SMALL($M$5:$M$9000,ROWS($M$5:M2463)),"")</f>
        <v/>
      </c>
      <c r="P2463" t="s">
        <v>139</v>
      </c>
      <c r="Q2463" t="s">
        <v>1285</v>
      </c>
      <c r="R2463">
        <v>5846319</v>
      </c>
      <c r="S2463" s="388">
        <f>ROWS(R$5:R2463)</f>
        <v>2459</v>
      </c>
      <c r="T2463" s="388" t="str">
        <f>IF(_xlfn.IFNA(VLOOKUP(P2463,$AG$3:$AH$83,2,FALSE),"")='11.1'!$D$5,TXM!S2463,"")</f>
        <v/>
      </c>
      <c r="U2463" t="str">
        <f>IFERROR(SMALL($T$5:$T$9000,ROWS($T$5:T2463)),"")</f>
        <v/>
      </c>
    </row>
    <row r="2464" spans="1:21" ht="14.4" customHeight="1" x14ac:dyDescent="0.3">
      <c r="A2464" s="371" t="s">
        <v>65</v>
      </c>
      <c r="B2464" t="s">
        <v>773</v>
      </c>
      <c r="C2464" s="372">
        <v>49895</v>
      </c>
      <c r="D2464" s="388">
        <f>ROWS(C$5:C2464)</f>
        <v>2460</v>
      </c>
      <c r="E2464" s="388" t="str">
        <f>IF(_xlfn.IFNA(VLOOKUP(A2464,$AG$3:$AH$83,2,FALSE),"")='11.1'!$D$5,TXM!D2464,"")</f>
        <v/>
      </c>
      <c r="F2464" t="str">
        <f>IFERROR(SMALL($E$5:$E$9000,ROWS($E$5:E2464)),"")</f>
        <v/>
      </c>
      <c r="I2464" s="371" t="s">
        <v>46</v>
      </c>
      <c r="J2464" t="s">
        <v>867</v>
      </c>
      <c r="K2464" s="372">
        <v>14088342</v>
      </c>
      <c r="L2464" s="388">
        <f>ROWS(K$5:K2464)</f>
        <v>2460</v>
      </c>
      <c r="M2464" s="388" t="str">
        <f>IF(_xlfn.IFNA(VLOOKUP(I2464,$AG$3:$AH$83,2,FALSE),"")='11.1'!$D$5,TXM!L2464,"")</f>
        <v/>
      </c>
      <c r="N2464" t="str">
        <f>IFERROR(SMALL($M$5:$M$9000,ROWS($M$5:M2464)),"")</f>
        <v/>
      </c>
      <c r="P2464" t="s">
        <v>139</v>
      </c>
      <c r="Q2464" t="s">
        <v>1332</v>
      </c>
      <c r="R2464">
        <v>5615279</v>
      </c>
      <c r="S2464" s="388">
        <f>ROWS(R$5:R2464)</f>
        <v>2460</v>
      </c>
      <c r="T2464" s="388" t="str">
        <f>IF(_xlfn.IFNA(VLOOKUP(P2464,$AG$3:$AH$83,2,FALSE),"")='11.1'!$D$5,TXM!S2464,"")</f>
        <v/>
      </c>
      <c r="U2464" t="str">
        <f>IFERROR(SMALL($T$5:$T$9000,ROWS($T$5:T2464)),"")</f>
        <v/>
      </c>
    </row>
    <row r="2465" spans="1:21" ht="14.4" customHeight="1" x14ac:dyDescent="0.3">
      <c r="A2465" s="371" t="s">
        <v>65</v>
      </c>
      <c r="B2465" t="s">
        <v>865</v>
      </c>
      <c r="C2465" s="372">
        <v>41993</v>
      </c>
      <c r="D2465" s="388">
        <f>ROWS(C$5:C2465)</f>
        <v>2461</v>
      </c>
      <c r="E2465" s="388" t="str">
        <f>IF(_xlfn.IFNA(VLOOKUP(A2465,$AG$3:$AH$83,2,FALSE),"")='11.1'!$D$5,TXM!D2465,"")</f>
        <v/>
      </c>
      <c r="F2465" t="str">
        <f>IFERROR(SMALL($E$5:$E$9000,ROWS($E$5:E2465)),"")</f>
        <v/>
      </c>
      <c r="I2465" s="371" t="s">
        <v>46</v>
      </c>
      <c r="J2465" t="s">
        <v>108</v>
      </c>
      <c r="K2465" s="372">
        <v>13842819</v>
      </c>
      <c r="L2465" s="388">
        <f>ROWS(K$5:K2465)</f>
        <v>2461</v>
      </c>
      <c r="M2465" s="388" t="str">
        <f>IF(_xlfn.IFNA(VLOOKUP(I2465,$AG$3:$AH$83,2,FALSE),"")='11.1'!$D$5,TXM!L2465,"")</f>
        <v/>
      </c>
      <c r="N2465" t="str">
        <f>IFERROR(SMALL($M$5:$M$9000,ROWS($M$5:M2465)),"")</f>
        <v/>
      </c>
      <c r="P2465" t="s">
        <v>139</v>
      </c>
      <c r="Q2465" t="s">
        <v>793</v>
      </c>
      <c r="R2465">
        <v>5311053</v>
      </c>
      <c r="S2465" s="388">
        <f>ROWS(R$5:R2465)</f>
        <v>2461</v>
      </c>
      <c r="T2465" s="388" t="str">
        <f>IF(_xlfn.IFNA(VLOOKUP(P2465,$AG$3:$AH$83,2,FALSE),"")='11.1'!$D$5,TXM!S2465,"")</f>
        <v/>
      </c>
      <c r="U2465" t="str">
        <f>IFERROR(SMALL($T$5:$T$9000,ROWS($T$5:T2465)),"")</f>
        <v/>
      </c>
    </row>
    <row r="2466" spans="1:21" ht="14.4" customHeight="1" x14ac:dyDescent="0.3">
      <c r="A2466" s="371" t="s">
        <v>65</v>
      </c>
      <c r="B2466" t="s">
        <v>98</v>
      </c>
      <c r="C2466" s="372">
        <v>29334</v>
      </c>
      <c r="D2466" s="388">
        <f>ROWS(C$5:C2466)</f>
        <v>2462</v>
      </c>
      <c r="E2466" s="388" t="str">
        <f>IF(_xlfn.IFNA(VLOOKUP(A2466,$AG$3:$AH$83,2,FALSE),"")='11.1'!$D$5,TXM!D2466,"")</f>
        <v/>
      </c>
      <c r="F2466" t="str">
        <f>IFERROR(SMALL($E$5:$E$9000,ROWS($E$5:E2466)),"")</f>
        <v/>
      </c>
      <c r="I2466" s="371" t="s">
        <v>46</v>
      </c>
      <c r="J2466" t="s">
        <v>94</v>
      </c>
      <c r="K2466" s="372">
        <v>10712821</v>
      </c>
      <c r="L2466" s="388">
        <f>ROWS(K$5:K2466)</f>
        <v>2462</v>
      </c>
      <c r="M2466" s="388" t="str">
        <f>IF(_xlfn.IFNA(VLOOKUP(I2466,$AG$3:$AH$83,2,FALSE),"")='11.1'!$D$5,TXM!L2466,"")</f>
        <v/>
      </c>
      <c r="N2466" t="str">
        <f>IFERROR(SMALL($M$5:$M$9000,ROWS($M$5:M2466)),"")</f>
        <v/>
      </c>
      <c r="P2466" t="s">
        <v>139</v>
      </c>
      <c r="Q2466" t="s">
        <v>107</v>
      </c>
      <c r="R2466">
        <v>4924167</v>
      </c>
      <c r="S2466" s="388">
        <f>ROWS(R$5:R2466)</f>
        <v>2462</v>
      </c>
      <c r="T2466" s="388" t="str">
        <f>IF(_xlfn.IFNA(VLOOKUP(P2466,$AG$3:$AH$83,2,FALSE),"")='11.1'!$D$5,TXM!S2466,"")</f>
        <v/>
      </c>
      <c r="U2466" t="str">
        <f>IFERROR(SMALL($T$5:$T$9000,ROWS($T$5:T2466)),"")</f>
        <v/>
      </c>
    </row>
    <row r="2467" spans="1:21" ht="14.4" customHeight="1" x14ac:dyDescent="0.3">
      <c r="A2467" s="371" t="s">
        <v>65</v>
      </c>
      <c r="B2467" t="s">
        <v>107</v>
      </c>
      <c r="C2467" s="372">
        <v>7272</v>
      </c>
      <c r="D2467" s="388">
        <f>ROWS(C$5:C2467)</f>
        <v>2463</v>
      </c>
      <c r="E2467" s="388" t="str">
        <f>IF(_xlfn.IFNA(VLOOKUP(A2467,$AG$3:$AH$83,2,FALSE),"")='11.1'!$D$5,TXM!D2467,"")</f>
        <v/>
      </c>
      <c r="F2467" t="str">
        <f>IFERROR(SMALL($E$5:$E$9000,ROWS($E$5:E2467)),"")</f>
        <v/>
      </c>
      <c r="I2467" s="371" t="s">
        <v>46</v>
      </c>
      <c r="J2467" t="s">
        <v>793</v>
      </c>
      <c r="K2467" s="372">
        <v>10526343</v>
      </c>
      <c r="L2467" s="388">
        <f>ROWS(K$5:K2467)</f>
        <v>2463</v>
      </c>
      <c r="M2467" s="388" t="str">
        <f>IF(_xlfn.IFNA(VLOOKUP(I2467,$AG$3:$AH$83,2,FALSE),"")='11.1'!$D$5,TXM!L2467,"")</f>
        <v/>
      </c>
      <c r="N2467" t="str">
        <f>IFERROR(SMALL($M$5:$M$9000,ROWS($M$5:M2467)),"")</f>
        <v/>
      </c>
      <c r="P2467" t="s">
        <v>139</v>
      </c>
      <c r="Q2467" t="s">
        <v>821</v>
      </c>
      <c r="R2467">
        <v>4522171</v>
      </c>
      <c r="S2467" s="388">
        <f>ROWS(R$5:R2467)</f>
        <v>2463</v>
      </c>
      <c r="T2467" s="388" t="str">
        <f>IF(_xlfn.IFNA(VLOOKUP(P2467,$AG$3:$AH$83,2,FALSE),"")='11.1'!$D$5,TXM!S2467,"")</f>
        <v/>
      </c>
      <c r="U2467" t="str">
        <f>IFERROR(SMALL($T$5:$T$9000,ROWS($T$5:T2467)),"")</f>
        <v/>
      </c>
    </row>
    <row r="2468" spans="1:21" ht="14.4" customHeight="1" x14ac:dyDescent="0.3">
      <c r="A2468" s="371" t="s">
        <v>65</v>
      </c>
      <c r="B2468" t="s">
        <v>1240</v>
      </c>
      <c r="C2468" s="372">
        <v>2202</v>
      </c>
      <c r="D2468" s="388">
        <f>ROWS(C$5:C2468)</f>
        <v>2464</v>
      </c>
      <c r="E2468" s="388" t="str">
        <f>IF(_xlfn.IFNA(VLOOKUP(A2468,$AG$3:$AH$83,2,FALSE),"")='11.1'!$D$5,TXM!D2468,"")</f>
        <v/>
      </c>
      <c r="F2468" t="str">
        <f>IFERROR(SMALL($E$5:$E$9000,ROWS($E$5:E2468)),"")</f>
        <v/>
      </c>
      <c r="I2468" s="371" t="s">
        <v>46</v>
      </c>
      <c r="J2468" t="s">
        <v>865</v>
      </c>
      <c r="K2468" s="372">
        <v>7055282</v>
      </c>
      <c r="L2468" s="388">
        <f>ROWS(K$5:K2468)</f>
        <v>2464</v>
      </c>
      <c r="M2468" s="388" t="str">
        <f>IF(_xlfn.IFNA(VLOOKUP(I2468,$AG$3:$AH$83,2,FALSE),"")='11.1'!$D$5,TXM!L2468,"")</f>
        <v/>
      </c>
      <c r="N2468" t="str">
        <f>IFERROR(SMALL($M$5:$M$9000,ROWS($M$5:M2468)),"")</f>
        <v/>
      </c>
      <c r="P2468" t="s">
        <v>139</v>
      </c>
      <c r="Q2468" t="s">
        <v>1365</v>
      </c>
      <c r="R2468">
        <v>4453742</v>
      </c>
      <c r="S2468" s="388">
        <f>ROWS(R$5:R2468)</f>
        <v>2464</v>
      </c>
      <c r="T2468" s="388" t="str">
        <f>IF(_xlfn.IFNA(VLOOKUP(P2468,$AG$3:$AH$83,2,FALSE),"")='11.1'!$D$5,TXM!S2468,"")</f>
        <v/>
      </c>
      <c r="U2468" t="str">
        <f>IFERROR(SMALL($T$5:$T$9000,ROWS($T$5:T2468)),"")</f>
        <v/>
      </c>
    </row>
    <row r="2469" spans="1:21" ht="14.4" customHeight="1" x14ac:dyDescent="0.3">
      <c r="A2469" s="371" t="s">
        <v>207</v>
      </c>
      <c r="B2469" t="s">
        <v>1000</v>
      </c>
      <c r="C2469" s="372">
        <v>10141667</v>
      </c>
      <c r="D2469" s="388">
        <f>ROWS(C$5:C2469)</f>
        <v>2465</v>
      </c>
      <c r="E2469" s="388" t="str">
        <f>IF(_xlfn.IFNA(VLOOKUP(A2469,$AG$3:$AH$83,2,FALSE),"")='11.1'!$D$5,TXM!D2469,"")</f>
        <v/>
      </c>
      <c r="F2469" t="str">
        <f>IFERROR(SMALL($E$5:$E$9000,ROWS($E$5:E2469)),"")</f>
        <v/>
      </c>
      <c r="I2469" s="371" t="s">
        <v>46</v>
      </c>
      <c r="J2469" t="s">
        <v>775</v>
      </c>
      <c r="K2469" s="372">
        <v>6211656</v>
      </c>
      <c r="L2469" s="388">
        <f>ROWS(K$5:K2469)</f>
        <v>2465</v>
      </c>
      <c r="M2469" s="388" t="str">
        <f>IF(_xlfn.IFNA(VLOOKUP(I2469,$AG$3:$AH$83,2,FALSE),"")='11.1'!$D$5,TXM!L2469,"")</f>
        <v/>
      </c>
      <c r="N2469" t="str">
        <f>IFERROR(SMALL($M$5:$M$9000,ROWS($M$5:M2469)),"")</f>
        <v/>
      </c>
      <c r="P2469" t="s">
        <v>139</v>
      </c>
      <c r="Q2469" t="s">
        <v>849</v>
      </c>
      <c r="R2469">
        <v>4135847</v>
      </c>
      <c r="S2469" s="388">
        <f>ROWS(R$5:R2469)</f>
        <v>2465</v>
      </c>
      <c r="T2469" s="388" t="str">
        <f>IF(_xlfn.IFNA(VLOOKUP(P2469,$AG$3:$AH$83,2,FALSE),"")='11.1'!$D$5,TXM!S2469,"")</f>
        <v/>
      </c>
      <c r="U2469" t="str">
        <f>IFERROR(SMALL($T$5:$T$9000,ROWS($T$5:T2469)),"")</f>
        <v/>
      </c>
    </row>
    <row r="2470" spans="1:21" ht="14.4" customHeight="1" x14ac:dyDescent="0.3">
      <c r="A2470" s="371" t="s">
        <v>207</v>
      </c>
      <c r="B2470" t="s">
        <v>865</v>
      </c>
      <c r="C2470" s="372">
        <v>5021319</v>
      </c>
      <c r="D2470" s="388">
        <f>ROWS(C$5:C2470)</f>
        <v>2466</v>
      </c>
      <c r="E2470" s="388" t="str">
        <f>IF(_xlfn.IFNA(VLOOKUP(A2470,$AG$3:$AH$83,2,FALSE),"")='11.1'!$D$5,TXM!D2470,"")</f>
        <v/>
      </c>
      <c r="F2470" t="str">
        <f>IFERROR(SMALL($E$5:$E$9000,ROWS($E$5:E2470)),"")</f>
        <v/>
      </c>
      <c r="I2470" s="371" t="s">
        <v>46</v>
      </c>
      <c r="J2470" t="s">
        <v>1000</v>
      </c>
      <c r="K2470" s="372">
        <v>4838648</v>
      </c>
      <c r="L2470" s="388">
        <f>ROWS(K$5:K2470)</f>
        <v>2466</v>
      </c>
      <c r="M2470" s="388" t="str">
        <f>IF(_xlfn.IFNA(VLOOKUP(I2470,$AG$3:$AH$83,2,FALSE),"")='11.1'!$D$5,TXM!L2470,"")</f>
        <v/>
      </c>
      <c r="N2470" t="str">
        <f>IFERROR(SMALL($M$5:$M$9000,ROWS($M$5:M2470)),"")</f>
        <v/>
      </c>
      <c r="P2470" t="s">
        <v>139</v>
      </c>
      <c r="Q2470" t="s">
        <v>859</v>
      </c>
      <c r="R2470">
        <v>4122912</v>
      </c>
      <c r="S2470" s="388">
        <f>ROWS(R$5:R2470)</f>
        <v>2466</v>
      </c>
      <c r="T2470" s="388" t="str">
        <f>IF(_xlfn.IFNA(VLOOKUP(P2470,$AG$3:$AH$83,2,FALSE),"")='11.1'!$D$5,TXM!S2470,"")</f>
        <v/>
      </c>
      <c r="U2470" t="str">
        <f>IFERROR(SMALL($T$5:$T$9000,ROWS($T$5:T2470)),"")</f>
        <v/>
      </c>
    </row>
    <row r="2471" spans="1:21" ht="14.4" customHeight="1" x14ac:dyDescent="0.3">
      <c r="A2471" s="371" t="s">
        <v>207</v>
      </c>
      <c r="B2471" t="s">
        <v>775</v>
      </c>
      <c r="C2471" s="372">
        <v>661500</v>
      </c>
      <c r="D2471" s="388">
        <f>ROWS(C$5:C2471)</f>
        <v>2467</v>
      </c>
      <c r="E2471" s="388" t="str">
        <f>IF(_xlfn.IFNA(VLOOKUP(A2471,$AG$3:$AH$83,2,FALSE),"")='11.1'!$D$5,TXM!D2471,"")</f>
        <v/>
      </c>
      <c r="F2471" t="str">
        <f>IFERROR(SMALL($E$5:$E$9000,ROWS($E$5:E2471)),"")</f>
        <v/>
      </c>
      <c r="I2471" s="371" t="s">
        <v>46</v>
      </c>
      <c r="J2471" t="s">
        <v>781</v>
      </c>
      <c r="K2471" s="372">
        <v>3404427</v>
      </c>
      <c r="L2471" s="388">
        <f>ROWS(K$5:K2471)</f>
        <v>2467</v>
      </c>
      <c r="M2471" s="388" t="str">
        <f>IF(_xlfn.IFNA(VLOOKUP(I2471,$AG$3:$AH$83,2,FALSE),"")='11.1'!$D$5,TXM!L2471,"")</f>
        <v/>
      </c>
      <c r="N2471" t="str">
        <f>IFERROR(SMALL($M$5:$M$9000,ROWS($M$5:M2471)),"")</f>
        <v/>
      </c>
      <c r="P2471" t="s">
        <v>139</v>
      </c>
      <c r="Q2471" t="s">
        <v>823</v>
      </c>
      <c r="R2471">
        <v>4020233</v>
      </c>
      <c r="S2471" s="388">
        <f>ROWS(R$5:R2471)</f>
        <v>2467</v>
      </c>
      <c r="T2471" s="388" t="str">
        <f>IF(_xlfn.IFNA(VLOOKUP(P2471,$AG$3:$AH$83,2,FALSE),"")='11.1'!$D$5,TXM!S2471,"")</f>
        <v/>
      </c>
      <c r="U2471" t="str">
        <f>IFERROR(SMALL($T$5:$T$9000,ROWS($T$5:T2471)),"")</f>
        <v/>
      </c>
    </row>
    <row r="2472" spans="1:21" ht="14.4" customHeight="1" x14ac:dyDescent="0.3">
      <c r="A2472" s="371" t="s">
        <v>207</v>
      </c>
      <c r="B2472" t="s">
        <v>849</v>
      </c>
      <c r="C2472" s="372">
        <v>315610</v>
      </c>
      <c r="D2472" s="388">
        <f>ROWS(C$5:C2472)</f>
        <v>2468</v>
      </c>
      <c r="E2472" s="388" t="str">
        <f>IF(_xlfn.IFNA(VLOOKUP(A2472,$AG$3:$AH$83,2,FALSE),"")='11.1'!$D$5,TXM!D2472,"")</f>
        <v/>
      </c>
      <c r="F2472" t="str">
        <f>IFERROR(SMALL($E$5:$E$9000,ROWS($E$5:E2472)),"")</f>
        <v/>
      </c>
      <c r="I2472" s="371" t="s">
        <v>46</v>
      </c>
      <c r="J2472" t="s">
        <v>104</v>
      </c>
      <c r="K2472" s="372">
        <v>3350135</v>
      </c>
      <c r="L2472" s="388">
        <f>ROWS(K$5:K2472)</f>
        <v>2468</v>
      </c>
      <c r="M2472" s="388" t="str">
        <f>IF(_xlfn.IFNA(VLOOKUP(I2472,$AG$3:$AH$83,2,FALSE),"")='11.1'!$D$5,TXM!L2472,"")</f>
        <v/>
      </c>
      <c r="N2472" t="str">
        <f>IFERROR(SMALL($M$5:$M$9000,ROWS($M$5:M2472)),"")</f>
        <v/>
      </c>
      <c r="P2472" t="s">
        <v>139</v>
      </c>
      <c r="Q2472" t="s">
        <v>1275</v>
      </c>
      <c r="R2472">
        <v>3170392</v>
      </c>
      <c r="S2472" s="388">
        <f>ROWS(R$5:R2472)</f>
        <v>2468</v>
      </c>
      <c r="T2472" s="388" t="str">
        <f>IF(_xlfn.IFNA(VLOOKUP(P2472,$AG$3:$AH$83,2,FALSE),"")='11.1'!$D$5,TXM!S2472,"")</f>
        <v/>
      </c>
      <c r="U2472" t="str">
        <f>IFERROR(SMALL($T$5:$T$9000,ROWS($T$5:T2472)),"")</f>
        <v/>
      </c>
    </row>
    <row r="2473" spans="1:21" ht="14.4" customHeight="1" x14ac:dyDescent="0.3">
      <c r="A2473" s="371" t="s">
        <v>207</v>
      </c>
      <c r="B2473" t="s">
        <v>95</v>
      </c>
      <c r="C2473" s="372">
        <v>218318</v>
      </c>
      <c r="D2473" s="388">
        <f>ROWS(C$5:C2473)</f>
        <v>2469</v>
      </c>
      <c r="E2473" s="388" t="str">
        <f>IF(_xlfn.IFNA(VLOOKUP(A2473,$AG$3:$AH$83,2,FALSE),"")='11.1'!$D$5,TXM!D2473,"")</f>
        <v/>
      </c>
      <c r="F2473" t="str">
        <f>IFERROR(SMALL($E$5:$E$9000,ROWS($E$5:E2473)),"")</f>
        <v/>
      </c>
      <c r="I2473" s="371" t="s">
        <v>46</v>
      </c>
      <c r="J2473" t="s">
        <v>103</v>
      </c>
      <c r="K2473" s="372">
        <v>3276902</v>
      </c>
      <c r="L2473" s="388">
        <f>ROWS(K$5:K2473)</f>
        <v>2469</v>
      </c>
      <c r="M2473" s="388" t="str">
        <f>IF(_xlfn.IFNA(VLOOKUP(I2473,$AG$3:$AH$83,2,FALSE),"")='11.1'!$D$5,TXM!L2473,"")</f>
        <v/>
      </c>
      <c r="N2473" t="str">
        <f>IFERROR(SMALL($M$5:$M$9000,ROWS($M$5:M2473)),"")</f>
        <v/>
      </c>
      <c r="P2473" t="s">
        <v>139</v>
      </c>
      <c r="Q2473" t="s">
        <v>102</v>
      </c>
      <c r="R2473">
        <v>3152875</v>
      </c>
      <c r="S2473" s="388">
        <f>ROWS(R$5:R2473)</f>
        <v>2469</v>
      </c>
      <c r="T2473" s="388" t="str">
        <f>IF(_xlfn.IFNA(VLOOKUP(P2473,$AG$3:$AH$83,2,FALSE),"")='11.1'!$D$5,TXM!S2473,"")</f>
        <v/>
      </c>
      <c r="U2473" t="str">
        <f>IFERROR(SMALL($T$5:$T$9000,ROWS($T$5:T2473)),"")</f>
        <v/>
      </c>
    </row>
    <row r="2474" spans="1:21" ht="14.4" customHeight="1" x14ac:dyDescent="0.3">
      <c r="A2474" s="371" t="s">
        <v>207</v>
      </c>
      <c r="B2474" t="s">
        <v>773</v>
      </c>
      <c r="C2474" s="372">
        <v>150570</v>
      </c>
      <c r="D2474" s="388">
        <f>ROWS(C$5:C2474)</f>
        <v>2470</v>
      </c>
      <c r="E2474" s="388" t="str">
        <f>IF(_xlfn.IFNA(VLOOKUP(A2474,$AG$3:$AH$83,2,FALSE),"")='11.1'!$D$5,TXM!D2474,"")</f>
        <v/>
      </c>
      <c r="F2474" t="str">
        <f>IFERROR(SMALL($E$5:$E$9000,ROWS($E$5:E2474)),"")</f>
        <v/>
      </c>
      <c r="I2474" s="371" t="s">
        <v>46</v>
      </c>
      <c r="J2474" t="s">
        <v>837</v>
      </c>
      <c r="K2474" s="372">
        <v>2755269</v>
      </c>
      <c r="L2474" s="388">
        <f>ROWS(K$5:K2474)</f>
        <v>2470</v>
      </c>
      <c r="M2474" s="388" t="str">
        <f>IF(_xlfn.IFNA(VLOOKUP(I2474,$AG$3:$AH$83,2,FALSE),"")='11.1'!$D$5,TXM!L2474,"")</f>
        <v/>
      </c>
      <c r="N2474" t="str">
        <f>IFERROR(SMALL($M$5:$M$9000,ROWS($M$5:M2474)),"")</f>
        <v/>
      </c>
      <c r="P2474" t="s">
        <v>139</v>
      </c>
      <c r="Q2474" t="s">
        <v>841</v>
      </c>
      <c r="R2474">
        <v>2176784</v>
      </c>
      <c r="S2474" s="388">
        <f>ROWS(R$5:R2474)</f>
        <v>2470</v>
      </c>
      <c r="T2474" s="388" t="str">
        <f>IF(_xlfn.IFNA(VLOOKUP(P2474,$AG$3:$AH$83,2,FALSE),"")='11.1'!$D$5,TXM!S2474,"")</f>
        <v/>
      </c>
      <c r="U2474" t="str">
        <f>IFERROR(SMALL($T$5:$T$9000,ROWS($T$5:T2474)),"")</f>
        <v/>
      </c>
    </row>
    <row r="2475" spans="1:21" ht="14.4" customHeight="1" x14ac:dyDescent="0.3">
      <c r="A2475" s="371" t="s">
        <v>207</v>
      </c>
      <c r="B2475" t="s">
        <v>1275</v>
      </c>
      <c r="C2475" s="372">
        <v>64359</v>
      </c>
      <c r="D2475" s="388">
        <f>ROWS(C$5:C2475)</f>
        <v>2471</v>
      </c>
      <c r="E2475" s="388" t="str">
        <f>IF(_xlfn.IFNA(VLOOKUP(A2475,$AG$3:$AH$83,2,FALSE),"")='11.1'!$D$5,TXM!D2475,"")</f>
        <v/>
      </c>
      <c r="F2475" t="str">
        <f>IFERROR(SMALL($E$5:$E$9000,ROWS($E$5:E2475)),"")</f>
        <v/>
      </c>
      <c r="I2475" s="371" t="s">
        <v>46</v>
      </c>
      <c r="J2475" t="s">
        <v>827</v>
      </c>
      <c r="K2475" s="372">
        <v>2745923</v>
      </c>
      <c r="L2475" s="388">
        <f>ROWS(K$5:K2475)</f>
        <v>2471</v>
      </c>
      <c r="M2475" s="388" t="str">
        <f>IF(_xlfn.IFNA(VLOOKUP(I2475,$AG$3:$AH$83,2,FALSE),"")='11.1'!$D$5,TXM!L2475,"")</f>
        <v/>
      </c>
      <c r="N2475" t="str">
        <f>IFERROR(SMALL($M$5:$M$9000,ROWS($M$5:M2475)),"")</f>
        <v/>
      </c>
      <c r="P2475" t="s">
        <v>139</v>
      </c>
      <c r="Q2475" t="s">
        <v>1434</v>
      </c>
      <c r="R2475">
        <v>2157777</v>
      </c>
      <c r="S2475" s="388">
        <f>ROWS(R$5:R2475)</f>
        <v>2471</v>
      </c>
      <c r="T2475" s="388" t="str">
        <f>IF(_xlfn.IFNA(VLOOKUP(P2475,$AG$3:$AH$83,2,FALSE),"")='11.1'!$D$5,TXM!S2475,"")</f>
        <v/>
      </c>
      <c r="U2475" t="str">
        <f>IFERROR(SMALL($T$5:$T$9000,ROWS($T$5:T2475)),"")</f>
        <v/>
      </c>
    </row>
    <row r="2476" spans="1:21" ht="14.4" customHeight="1" x14ac:dyDescent="0.3">
      <c r="A2476" s="371" t="s">
        <v>207</v>
      </c>
      <c r="B2476" t="s">
        <v>98</v>
      </c>
      <c r="C2476" s="372">
        <v>58580</v>
      </c>
      <c r="D2476" s="388">
        <f>ROWS(C$5:C2476)</f>
        <v>2472</v>
      </c>
      <c r="E2476" s="388" t="str">
        <f>IF(_xlfn.IFNA(VLOOKUP(A2476,$AG$3:$AH$83,2,FALSE),"")='11.1'!$D$5,TXM!D2476,"")</f>
        <v/>
      </c>
      <c r="F2476" t="str">
        <f>IFERROR(SMALL($E$5:$E$9000,ROWS($E$5:E2476)),"")</f>
        <v/>
      </c>
      <c r="I2476" s="371" t="s">
        <v>46</v>
      </c>
      <c r="J2476" t="s">
        <v>1003</v>
      </c>
      <c r="K2476" s="372">
        <v>2346767</v>
      </c>
      <c r="L2476" s="388">
        <f>ROWS(K$5:K2476)</f>
        <v>2472</v>
      </c>
      <c r="M2476" s="388" t="str">
        <f>IF(_xlfn.IFNA(VLOOKUP(I2476,$AG$3:$AH$83,2,FALSE),"")='11.1'!$D$5,TXM!L2476,"")</f>
        <v/>
      </c>
      <c r="N2476" t="str">
        <f>IFERROR(SMALL($M$5:$M$9000,ROWS($M$5:M2476)),"")</f>
        <v/>
      </c>
      <c r="P2476" t="s">
        <v>139</v>
      </c>
      <c r="Q2476" t="s">
        <v>1240</v>
      </c>
      <c r="R2476">
        <v>2090105</v>
      </c>
      <c r="S2476" s="388">
        <f>ROWS(R$5:R2476)</f>
        <v>2472</v>
      </c>
      <c r="T2476" s="388" t="str">
        <f>IF(_xlfn.IFNA(VLOOKUP(P2476,$AG$3:$AH$83,2,FALSE),"")='11.1'!$D$5,TXM!S2476,"")</f>
        <v/>
      </c>
      <c r="U2476" t="str">
        <f>IFERROR(SMALL($T$5:$T$9000,ROWS($T$5:T2476)),"")</f>
        <v/>
      </c>
    </row>
    <row r="2477" spans="1:21" ht="14.4" customHeight="1" x14ac:dyDescent="0.3">
      <c r="A2477" s="371" t="s">
        <v>207</v>
      </c>
      <c r="B2477" t="s">
        <v>1240</v>
      </c>
      <c r="C2477" s="372">
        <v>15431</v>
      </c>
      <c r="D2477" s="388">
        <f>ROWS(C$5:C2477)</f>
        <v>2473</v>
      </c>
      <c r="E2477" s="388" t="str">
        <f>IF(_xlfn.IFNA(VLOOKUP(A2477,$AG$3:$AH$83,2,FALSE),"")='11.1'!$D$5,TXM!D2477,"")</f>
        <v/>
      </c>
      <c r="F2477" t="str">
        <f>IFERROR(SMALL($E$5:$E$9000,ROWS($E$5:E2477)),"")</f>
        <v/>
      </c>
      <c r="I2477" s="371" t="s">
        <v>46</v>
      </c>
      <c r="J2477" t="s">
        <v>106</v>
      </c>
      <c r="K2477" s="372">
        <v>1825953</v>
      </c>
      <c r="L2477" s="388">
        <f>ROWS(K$5:K2477)</f>
        <v>2473</v>
      </c>
      <c r="M2477" s="388" t="str">
        <f>IF(_xlfn.IFNA(VLOOKUP(I2477,$AG$3:$AH$83,2,FALSE),"")='11.1'!$D$5,TXM!L2477,"")</f>
        <v/>
      </c>
      <c r="N2477" t="str">
        <f>IFERROR(SMALL($M$5:$M$9000,ROWS($M$5:M2477)),"")</f>
        <v/>
      </c>
      <c r="P2477" t="s">
        <v>139</v>
      </c>
      <c r="Q2477" t="s">
        <v>837</v>
      </c>
      <c r="R2477">
        <v>2057061</v>
      </c>
      <c r="S2477" s="388">
        <f>ROWS(R$5:R2477)</f>
        <v>2473</v>
      </c>
      <c r="T2477" s="388" t="str">
        <f>IF(_xlfn.IFNA(VLOOKUP(P2477,$AG$3:$AH$83,2,FALSE),"")='11.1'!$D$5,TXM!S2477,"")</f>
        <v/>
      </c>
      <c r="U2477" t="str">
        <f>IFERROR(SMALL($T$5:$T$9000,ROWS($T$5:T2477)),"")</f>
        <v/>
      </c>
    </row>
    <row r="2478" spans="1:21" ht="14.4" customHeight="1" x14ac:dyDescent="0.3">
      <c r="A2478" s="371" t="s">
        <v>207</v>
      </c>
      <c r="B2478" t="s">
        <v>91</v>
      </c>
      <c r="C2478" s="372">
        <v>27</v>
      </c>
      <c r="D2478" s="388">
        <f>ROWS(C$5:C2478)</f>
        <v>2474</v>
      </c>
      <c r="E2478" s="388" t="str">
        <f>IF(_xlfn.IFNA(VLOOKUP(A2478,$AG$3:$AH$83,2,FALSE),"")='11.1'!$D$5,TXM!D2478,"")</f>
        <v/>
      </c>
      <c r="F2478" t="str">
        <f>IFERROR(SMALL($E$5:$E$9000,ROWS($E$5:E2478)),"")</f>
        <v/>
      </c>
      <c r="I2478" s="371" t="s">
        <v>46</v>
      </c>
      <c r="J2478" t="s">
        <v>98</v>
      </c>
      <c r="K2478" s="372">
        <v>1611282</v>
      </c>
      <c r="L2478" s="388">
        <f>ROWS(K$5:K2478)</f>
        <v>2474</v>
      </c>
      <c r="M2478" s="388" t="str">
        <f>IF(_xlfn.IFNA(VLOOKUP(I2478,$AG$3:$AH$83,2,FALSE),"")='11.1'!$D$5,TXM!L2478,"")</f>
        <v/>
      </c>
      <c r="N2478" t="str">
        <f>IFERROR(SMALL($M$5:$M$9000,ROWS($M$5:M2478)),"")</f>
        <v/>
      </c>
      <c r="P2478" t="s">
        <v>139</v>
      </c>
      <c r="Q2478" t="s">
        <v>787</v>
      </c>
      <c r="R2478">
        <v>1488898</v>
      </c>
      <c r="S2478" s="388">
        <f>ROWS(R$5:R2478)</f>
        <v>2474</v>
      </c>
      <c r="T2478" s="388" t="str">
        <f>IF(_xlfn.IFNA(VLOOKUP(P2478,$AG$3:$AH$83,2,FALSE),"")='11.1'!$D$5,TXM!S2478,"")</f>
        <v/>
      </c>
      <c r="U2478" t="str">
        <f>IFERROR(SMALL($T$5:$T$9000,ROWS($T$5:T2478)),"")</f>
        <v/>
      </c>
    </row>
    <row r="2479" spans="1:21" ht="14.4" customHeight="1" x14ac:dyDescent="0.3">
      <c r="A2479" s="371" t="s">
        <v>642</v>
      </c>
      <c r="B2479" t="s">
        <v>1000</v>
      </c>
      <c r="C2479" s="372">
        <v>2020009</v>
      </c>
      <c r="D2479" s="388">
        <f>ROWS(C$5:C2479)</f>
        <v>2475</v>
      </c>
      <c r="E2479" s="388" t="str">
        <f>IF(_xlfn.IFNA(VLOOKUP(A2479,$AG$3:$AH$83,2,FALSE),"")='11.1'!$D$5,TXM!D2479,"")</f>
        <v/>
      </c>
      <c r="F2479" t="str">
        <f>IFERROR(SMALL($E$5:$E$9000,ROWS($E$5:E2479)),"")</f>
        <v/>
      </c>
      <c r="I2479" s="371" t="s">
        <v>46</v>
      </c>
      <c r="J2479" t="s">
        <v>1285</v>
      </c>
      <c r="K2479" s="372">
        <v>1596330</v>
      </c>
      <c r="L2479" s="388">
        <f>ROWS(K$5:K2479)</f>
        <v>2475</v>
      </c>
      <c r="M2479" s="388" t="str">
        <f>IF(_xlfn.IFNA(VLOOKUP(I2479,$AG$3:$AH$83,2,FALSE),"")='11.1'!$D$5,TXM!L2479,"")</f>
        <v/>
      </c>
      <c r="N2479" t="str">
        <f>IFERROR(SMALL($M$5:$M$9000,ROWS($M$5:M2479)),"")</f>
        <v/>
      </c>
      <c r="P2479" t="s">
        <v>139</v>
      </c>
      <c r="Q2479" t="s">
        <v>785</v>
      </c>
      <c r="R2479">
        <v>1468560</v>
      </c>
      <c r="S2479" s="388">
        <f>ROWS(R$5:R2479)</f>
        <v>2475</v>
      </c>
      <c r="T2479" s="388" t="str">
        <f>IF(_xlfn.IFNA(VLOOKUP(P2479,$AG$3:$AH$83,2,FALSE),"")='11.1'!$D$5,TXM!S2479,"")</f>
        <v/>
      </c>
      <c r="U2479" t="str">
        <f>IFERROR(SMALL($T$5:$T$9000,ROWS($T$5:T2479)),"")</f>
        <v/>
      </c>
    </row>
    <row r="2480" spans="1:21" ht="14.4" customHeight="1" x14ac:dyDescent="0.3">
      <c r="A2480" s="371" t="s">
        <v>642</v>
      </c>
      <c r="B2480" t="s">
        <v>1005</v>
      </c>
      <c r="C2480" s="372">
        <v>465187</v>
      </c>
      <c r="D2480" s="388">
        <f>ROWS(C$5:C2480)</f>
        <v>2476</v>
      </c>
      <c r="E2480" s="388" t="str">
        <f>IF(_xlfn.IFNA(VLOOKUP(A2480,$AG$3:$AH$83,2,FALSE),"")='11.1'!$D$5,TXM!D2480,"")</f>
        <v/>
      </c>
      <c r="F2480" t="str">
        <f>IFERROR(SMALL($E$5:$E$9000,ROWS($E$5:E2480)),"")</f>
        <v/>
      </c>
      <c r="I2480" s="371" t="s">
        <v>46</v>
      </c>
      <c r="J2480" t="s">
        <v>835</v>
      </c>
      <c r="K2480" s="372">
        <v>1507300</v>
      </c>
      <c r="L2480" s="388">
        <f>ROWS(K$5:K2480)</f>
        <v>2476</v>
      </c>
      <c r="M2480" s="388" t="str">
        <f>IF(_xlfn.IFNA(VLOOKUP(I2480,$AG$3:$AH$83,2,FALSE),"")='11.1'!$D$5,TXM!L2480,"")</f>
        <v/>
      </c>
      <c r="N2480" t="str">
        <f>IFERROR(SMALL($M$5:$M$9000,ROWS($M$5:M2480)),"")</f>
        <v/>
      </c>
      <c r="P2480" t="s">
        <v>139</v>
      </c>
      <c r="Q2480" t="s">
        <v>775</v>
      </c>
      <c r="R2480">
        <v>1459393</v>
      </c>
      <c r="S2480" s="388">
        <f>ROWS(R$5:R2480)</f>
        <v>2476</v>
      </c>
      <c r="T2480" s="388" t="str">
        <f>IF(_xlfn.IFNA(VLOOKUP(P2480,$AG$3:$AH$83,2,FALSE),"")='11.1'!$D$5,TXM!S2480,"")</f>
        <v/>
      </c>
      <c r="U2480" t="str">
        <f>IFERROR(SMALL($T$5:$T$9000,ROWS($T$5:T2480)),"")</f>
        <v/>
      </c>
    </row>
    <row r="2481" spans="1:21" ht="14.4" customHeight="1" x14ac:dyDescent="0.3">
      <c r="A2481" s="371" t="s">
        <v>642</v>
      </c>
      <c r="B2481" t="s">
        <v>835</v>
      </c>
      <c r="C2481" s="372">
        <v>388800</v>
      </c>
      <c r="D2481" s="388">
        <f>ROWS(C$5:C2481)</f>
        <v>2477</v>
      </c>
      <c r="E2481" s="388" t="str">
        <f>IF(_xlfn.IFNA(VLOOKUP(A2481,$AG$3:$AH$83,2,FALSE),"")='11.1'!$D$5,TXM!D2481,"")</f>
        <v/>
      </c>
      <c r="F2481" t="str">
        <f>IFERROR(SMALL($E$5:$E$9000,ROWS($E$5:E2481)),"")</f>
        <v/>
      </c>
      <c r="I2481" s="371" t="s">
        <v>46</v>
      </c>
      <c r="J2481" t="s">
        <v>102</v>
      </c>
      <c r="K2481" s="372">
        <v>1492753</v>
      </c>
      <c r="L2481" s="388">
        <f>ROWS(K$5:K2481)</f>
        <v>2477</v>
      </c>
      <c r="M2481" s="388" t="str">
        <f>IF(_xlfn.IFNA(VLOOKUP(I2481,$AG$3:$AH$83,2,FALSE),"")='11.1'!$D$5,TXM!L2481,"")</f>
        <v/>
      </c>
      <c r="N2481" t="str">
        <f>IFERROR(SMALL($M$5:$M$9000,ROWS($M$5:M2481)),"")</f>
        <v/>
      </c>
      <c r="P2481" t="s">
        <v>139</v>
      </c>
      <c r="Q2481" t="s">
        <v>999</v>
      </c>
      <c r="R2481">
        <v>1090374</v>
      </c>
      <c r="S2481" s="388">
        <f>ROWS(R$5:R2481)</f>
        <v>2477</v>
      </c>
      <c r="T2481" s="388" t="str">
        <f>IF(_xlfn.IFNA(VLOOKUP(P2481,$AG$3:$AH$83,2,FALSE),"")='11.1'!$D$5,TXM!S2481,"")</f>
        <v/>
      </c>
      <c r="U2481" t="str">
        <f>IFERROR(SMALL($T$5:$T$9000,ROWS($T$5:T2481)),"")</f>
        <v/>
      </c>
    </row>
    <row r="2482" spans="1:21" ht="14.4" customHeight="1" x14ac:dyDescent="0.3">
      <c r="A2482" s="371" t="s">
        <v>642</v>
      </c>
      <c r="B2482" t="s">
        <v>104</v>
      </c>
      <c r="C2482" s="372">
        <v>2886</v>
      </c>
      <c r="D2482" s="388">
        <f>ROWS(C$5:C2482)</f>
        <v>2478</v>
      </c>
      <c r="E2482" s="388" t="str">
        <f>IF(_xlfn.IFNA(VLOOKUP(A2482,$AG$3:$AH$83,2,FALSE),"")='11.1'!$D$5,TXM!D2482,"")</f>
        <v/>
      </c>
      <c r="F2482" t="str">
        <f>IFERROR(SMALL($E$5:$E$9000,ROWS($E$5:E2482)),"")</f>
        <v/>
      </c>
      <c r="I2482" s="371" t="s">
        <v>46</v>
      </c>
      <c r="J2482" t="s">
        <v>96</v>
      </c>
      <c r="K2482" s="372">
        <v>1451966</v>
      </c>
      <c r="L2482" s="388">
        <f>ROWS(K$5:K2482)</f>
        <v>2478</v>
      </c>
      <c r="M2482" s="388" t="str">
        <f>IF(_xlfn.IFNA(VLOOKUP(I2482,$AG$3:$AH$83,2,FALSE),"")='11.1'!$D$5,TXM!L2482,"")</f>
        <v/>
      </c>
      <c r="N2482" t="str">
        <f>IFERROR(SMALL($M$5:$M$9000,ROWS($M$5:M2482)),"")</f>
        <v/>
      </c>
      <c r="P2482" t="s">
        <v>139</v>
      </c>
      <c r="Q2482" t="s">
        <v>789</v>
      </c>
      <c r="R2482">
        <v>1006903</v>
      </c>
      <c r="S2482" s="388">
        <f>ROWS(R$5:R2482)</f>
        <v>2478</v>
      </c>
      <c r="T2482" s="388" t="str">
        <f>IF(_xlfn.IFNA(VLOOKUP(P2482,$AG$3:$AH$83,2,FALSE),"")='11.1'!$D$5,TXM!S2482,"")</f>
        <v/>
      </c>
      <c r="U2482" t="str">
        <f>IFERROR(SMALL($T$5:$T$9000,ROWS($T$5:T2482)),"")</f>
        <v/>
      </c>
    </row>
    <row r="2483" spans="1:21" ht="14.4" customHeight="1" x14ac:dyDescent="0.3">
      <c r="A2483" s="371" t="s">
        <v>642</v>
      </c>
      <c r="B2483" t="s">
        <v>171</v>
      </c>
      <c r="C2483" s="372">
        <v>2060</v>
      </c>
      <c r="D2483" s="388">
        <f>ROWS(C$5:C2483)</f>
        <v>2479</v>
      </c>
      <c r="E2483" s="388" t="str">
        <f>IF(_xlfn.IFNA(VLOOKUP(A2483,$AG$3:$AH$83,2,FALSE),"")='11.1'!$D$5,TXM!D2483,"")</f>
        <v/>
      </c>
      <c r="F2483" t="str">
        <f>IFERROR(SMALL($E$5:$E$9000,ROWS($E$5:E2483)),"")</f>
        <v/>
      </c>
      <c r="I2483" s="371" t="s">
        <v>46</v>
      </c>
      <c r="J2483" t="s">
        <v>799</v>
      </c>
      <c r="K2483" s="372">
        <v>1322808</v>
      </c>
      <c r="L2483" s="388">
        <f>ROWS(K$5:K2483)</f>
        <v>2479</v>
      </c>
      <c r="M2483" s="388" t="str">
        <f>IF(_xlfn.IFNA(VLOOKUP(I2483,$AG$3:$AH$83,2,FALSE),"")='11.1'!$D$5,TXM!L2483,"")</f>
        <v/>
      </c>
      <c r="N2483" t="str">
        <f>IFERROR(SMALL($M$5:$M$9000,ROWS($M$5:M2483)),"")</f>
        <v/>
      </c>
      <c r="P2483" t="s">
        <v>139</v>
      </c>
      <c r="Q2483" t="s">
        <v>825</v>
      </c>
      <c r="R2483">
        <v>892351</v>
      </c>
      <c r="S2483" s="388">
        <f>ROWS(R$5:R2483)</f>
        <v>2479</v>
      </c>
      <c r="T2483" s="388" t="str">
        <f>IF(_xlfn.IFNA(VLOOKUP(P2483,$AG$3:$AH$83,2,FALSE),"")='11.1'!$D$5,TXM!S2483,"")</f>
        <v/>
      </c>
      <c r="U2483" t="str">
        <f>IFERROR(SMALL($T$5:$T$9000,ROWS($T$5:T2483)),"")</f>
        <v/>
      </c>
    </row>
    <row r="2484" spans="1:21" ht="14.4" customHeight="1" x14ac:dyDescent="0.3">
      <c r="A2484" s="371" t="s">
        <v>144</v>
      </c>
      <c r="B2484" t="s">
        <v>1000</v>
      </c>
      <c r="C2484" s="372">
        <v>547706057</v>
      </c>
      <c r="D2484" s="388">
        <f>ROWS(C$5:C2484)</f>
        <v>2480</v>
      </c>
      <c r="E2484" s="388" t="str">
        <f>IF(_xlfn.IFNA(VLOOKUP(A2484,$AG$3:$AH$83,2,FALSE),"")='11.1'!$D$5,TXM!D2484,"")</f>
        <v/>
      </c>
      <c r="F2484" t="str">
        <f>IFERROR(SMALL($E$5:$E$9000,ROWS($E$5:E2484)),"")</f>
        <v/>
      </c>
      <c r="I2484" s="371" t="s">
        <v>46</v>
      </c>
      <c r="J2484" t="s">
        <v>105</v>
      </c>
      <c r="K2484" s="372">
        <v>1235133</v>
      </c>
      <c r="L2484" s="388">
        <f>ROWS(K$5:K2484)</f>
        <v>2480</v>
      </c>
      <c r="M2484" s="388" t="str">
        <f>IF(_xlfn.IFNA(VLOOKUP(I2484,$AG$3:$AH$83,2,FALSE),"")='11.1'!$D$5,TXM!L2484,"")</f>
        <v/>
      </c>
      <c r="N2484" t="str">
        <f>IFERROR(SMALL($M$5:$M$9000,ROWS($M$5:M2484)),"")</f>
        <v/>
      </c>
      <c r="P2484" t="s">
        <v>139</v>
      </c>
      <c r="Q2484" t="s">
        <v>839</v>
      </c>
      <c r="R2484">
        <v>881720</v>
      </c>
      <c r="S2484" s="388">
        <f>ROWS(R$5:R2484)</f>
        <v>2480</v>
      </c>
      <c r="T2484" s="388" t="str">
        <f>IF(_xlfn.IFNA(VLOOKUP(P2484,$AG$3:$AH$83,2,FALSE),"")='11.1'!$D$5,TXM!S2484,"")</f>
        <v/>
      </c>
      <c r="U2484" t="str">
        <f>IFERROR(SMALL($T$5:$T$9000,ROWS($T$5:T2484)),"")</f>
        <v/>
      </c>
    </row>
    <row r="2485" spans="1:21" ht="14.4" customHeight="1" x14ac:dyDescent="0.3">
      <c r="A2485" s="371" t="s">
        <v>144</v>
      </c>
      <c r="B2485" t="s">
        <v>779</v>
      </c>
      <c r="C2485" s="372">
        <v>63230832</v>
      </c>
      <c r="D2485" s="388">
        <f>ROWS(C$5:C2485)</f>
        <v>2481</v>
      </c>
      <c r="E2485" s="388" t="str">
        <f>IF(_xlfn.IFNA(VLOOKUP(A2485,$AG$3:$AH$83,2,FALSE),"")='11.1'!$D$5,TXM!D2485,"")</f>
        <v/>
      </c>
      <c r="F2485" t="str">
        <f>IFERROR(SMALL($E$5:$E$9000,ROWS($E$5:E2485)),"")</f>
        <v/>
      </c>
      <c r="I2485" s="371" t="s">
        <v>46</v>
      </c>
      <c r="J2485" t="s">
        <v>857</v>
      </c>
      <c r="K2485" s="372">
        <v>1184961</v>
      </c>
      <c r="L2485" s="388">
        <f>ROWS(K$5:K2485)</f>
        <v>2481</v>
      </c>
      <c r="M2485" s="388" t="str">
        <f>IF(_xlfn.IFNA(VLOOKUP(I2485,$AG$3:$AH$83,2,FALSE),"")='11.1'!$D$5,TXM!L2485,"")</f>
        <v/>
      </c>
      <c r="N2485" t="str">
        <f>IFERROR(SMALL($M$5:$M$9000,ROWS($M$5:M2485)),"")</f>
        <v/>
      </c>
      <c r="P2485" t="s">
        <v>139</v>
      </c>
      <c r="Q2485" t="s">
        <v>173</v>
      </c>
      <c r="R2485">
        <v>825489</v>
      </c>
      <c r="S2485" s="388">
        <f>ROWS(R$5:R2485)</f>
        <v>2481</v>
      </c>
      <c r="T2485" s="388" t="str">
        <f>IF(_xlfn.IFNA(VLOOKUP(P2485,$AG$3:$AH$83,2,FALSE),"")='11.1'!$D$5,TXM!S2485,"")</f>
        <v/>
      </c>
      <c r="U2485" t="str">
        <f>IFERROR(SMALL($T$5:$T$9000,ROWS($T$5:T2485)),"")</f>
        <v/>
      </c>
    </row>
    <row r="2486" spans="1:21" ht="14.4" customHeight="1" x14ac:dyDescent="0.3">
      <c r="A2486" s="371" t="s">
        <v>144</v>
      </c>
      <c r="B2486" t="s">
        <v>849</v>
      </c>
      <c r="C2486" s="372">
        <v>7509826</v>
      </c>
      <c r="D2486" s="388">
        <f>ROWS(C$5:C2486)</f>
        <v>2482</v>
      </c>
      <c r="E2486" s="388" t="str">
        <f>IF(_xlfn.IFNA(VLOOKUP(A2486,$AG$3:$AH$83,2,FALSE),"")='11.1'!$D$5,TXM!D2486,"")</f>
        <v/>
      </c>
      <c r="F2486" t="str">
        <f>IFERROR(SMALL($E$5:$E$9000,ROWS($E$5:E2486)),"")</f>
        <v/>
      </c>
      <c r="I2486" s="371" t="s">
        <v>46</v>
      </c>
      <c r="J2486" t="s">
        <v>1001</v>
      </c>
      <c r="K2486" s="372">
        <v>1163489</v>
      </c>
      <c r="L2486" s="388">
        <f>ROWS(K$5:K2486)</f>
        <v>2482</v>
      </c>
      <c r="M2486" s="388" t="str">
        <f>IF(_xlfn.IFNA(VLOOKUP(I2486,$AG$3:$AH$83,2,FALSE),"")='11.1'!$D$5,TXM!L2486,"")</f>
        <v/>
      </c>
      <c r="N2486" t="str">
        <f>IFERROR(SMALL($M$5:$M$9000,ROWS($M$5:M2486)),"")</f>
        <v/>
      </c>
      <c r="P2486" t="s">
        <v>139</v>
      </c>
      <c r="Q2486" t="s">
        <v>835</v>
      </c>
      <c r="R2486">
        <v>808588</v>
      </c>
      <c r="S2486" s="388">
        <f>ROWS(R$5:R2486)</f>
        <v>2482</v>
      </c>
      <c r="T2486" s="388" t="str">
        <f>IF(_xlfn.IFNA(VLOOKUP(P2486,$AG$3:$AH$83,2,FALSE),"")='11.1'!$D$5,TXM!S2486,"")</f>
        <v/>
      </c>
      <c r="U2486" t="str">
        <f>IFERROR(SMALL($T$5:$T$9000,ROWS($T$5:T2486)),"")</f>
        <v/>
      </c>
    </row>
    <row r="2487" spans="1:21" ht="14.4" customHeight="1" x14ac:dyDescent="0.3">
      <c r="A2487" s="371" t="s">
        <v>144</v>
      </c>
      <c r="B2487" t="s">
        <v>865</v>
      </c>
      <c r="C2487" s="372">
        <v>4197600</v>
      </c>
      <c r="D2487" s="388">
        <f>ROWS(C$5:C2487)</f>
        <v>2483</v>
      </c>
      <c r="E2487" s="388" t="str">
        <f>IF(_xlfn.IFNA(VLOOKUP(A2487,$AG$3:$AH$83,2,FALSE),"")='11.1'!$D$5,TXM!D2487,"")</f>
        <v/>
      </c>
      <c r="F2487" t="str">
        <f>IFERROR(SMALL($E$5:$E$9000,ROWS($E$5:E2487)),"")</f>
        <v/>
      </c>
      <c r="I2487" s="371" t="s">
        <v>46</v>
      </c>
      <c r="J2487" t="s">
        <v>869</v>
      </c>
      <c r="K2487" s="372">
        <v>1136275</v>
      </c>
      <c r="L2487" s="388">
        <f>ROWS(K$5:K2487)</f>
        <v>2483</v>
      </c>
      <c r="M2487" s="388" t="str">
        <f>IF(_xlfn.IFNA(VLOOKUP(I2487,$AG$3:$AH$83,2,FALSE),"")='11.1'!$D$5,TXM!L2487,"")</f>
        <v/>
      </c>
      <c r="N2487" t="str">
        <f>IFERROR(SMALL($M$5:$M$9000,ROWS($M$5:M2487)),"")</f>
        <v/>
      </c>
      <c r="P2487" t="s">
        <v>139</v>
      </c>
      <c r="Q2487" t="s">
        <v>861</v>
      </c>
      <c r="R2487">
        <v>745709</v>
      </c>
      <c r="S2487" s="388">
        <f>ROWS(R$5:R2487)</f>
        <v>2483</v>
      </c>
      <c r="T2487" s="388" t="str">
        <f>IF(_xlfn.IFNA(VLOOKUP(P2487,$AG$3:$AH$83,2,FALSE),"")='11.1'!$D$5,TXM!S2487,"")</f>
        <v/>
      </c>
      <c r="U2487" t="str">
        <f>IFERROR(SMALL($T$5:$T$9000,ROWS($T$5:T2487)),"")</f>
        <v/>
      </c>
    </row>
    <row r="2488" spans="1:21" ht="14.4" customHeight="1" x14ac:dyDescent="0.3">
      <c r="A2488" s="371" t="s">
        <v>144</v>
      </c>
      <c r="B2488" t="s">
        <v>861</v>
      </c>
      <c r="C2488" s="372">
        <v>2623844</v>
      </c>
      <c r="D2488" s="388">
        <f>ROWS(C$5:C2488)</f>
        <v>2484</v>
      </c>
      <c r="E2488" s="388" t="str">
        <f>IF(_xlfn.IFNA(VLOOKUP(A2488,$AG$3:$AH$83,2,FALSE),"")='11.1'!$D$5,TXM!D2488,"")</f>
        <v/>
      </c>
      <c r="F2488" t="str">
        <f>IFERROR(SMALL($E$5:$E$9000,ROWS($E$5:E2488)),"")</f>
        <v/>
      </c>
      <c r="I2488" s="371" t="s">
        <v>46</v>
      </c>
      <c r="J2488" t="s">
        <v>1275</v>
      </c>
      <c r="K2488" s="372">
        <v>1117289</v>
      </c>
      <c r="L2488" s="388">
        <f>ROWS(K$5:K2488)</f>
        <v>2484</v>
      </c>
      <c r="M2488" s="388" t="str">
        <f>IF(_xlfn.IFNA(VLOOKUP(I2488,$AG$3:$AH$83,2,FALSE),"")='11.1'!$D$5,TXM!L2488,"")</f>
        <v/>
      </c>
      <c r="N2488" t="str">
        <f>IFERROR(SMALL($M$5:$M$9000,ROWS($M$5:M2488)),"")</f>
        <v/>
      </c>
      <c r="P2488" t="s">
        <v>139</v>
      </c>
      <c r="Q2488" t="s">
        <v>996</v>
      </c>
      <c r="R2488">
        <v>553600</v>
      </c>
      <c r="S2488" s="388">
        <f>ROWS(R$5:R2488)</f>
        <v>2484</v>
      </c>
      <c r="T2488" s="388" t="str">
        <f>IF(_xlfn.IFNA(VLOOKUP(P2488,$AG$3:$AH$83,2,FALSE),"")='11.1'!$D$5,TXM!S2488,"")</f>
        <v/>
      </c>
      <c r="U2488" t="str">
        <f>IFERROR(SMALL($T$5:$T$9000,ROWS($T$5:T2488)),"")</f>
        <v/>
      </c>
    </row>
    <row r="2489" spans="1:21" ht="14.4" customHeight="1" x14ac:dyDescent="0.3">
      <c r="A2489" s="371" t="s">
        <v>144</v>
      </c>
      <c r="B2489" t="s">
        <v>787</v>
      </c>
      <c r="C2489" s="372">
        <v>1882500</v>
      </c>
      <c r="D2489" s="388">
        <f>ROWS(C$5:C2489)</f>
        <v>2485</v>
      </c>
      <c r="E2489" s="388" t="str">
        <f>IF(_xlfn.IFNA(VLOOKUP(A2489,$AG$3:$AH$83,2,FALSE),"")='11.1'!$D$5,TXM!D2489,"")</f>
        <v/>
      </c>
      <c r="F2489" t="str">
        <f>IFERROR(SMALL($E$5:$E$9000,ROWS($E$5:E2489)),"")</f>
        <v/>
      </c>
      <c r="I2489" s="371" t="s">
        <v>46</v>
      </c>
      <c r="J2489" t="s">
        <v>849</v>
      </c>
      <c r="K2489" s="372">
        <v>895087</v>
      </c>
      <c r="L2489" s="388">
        <f>ROWS(K$5:K2489)</f>
        <v>2485</v>
      </c>
      <c r="M2489" s="388" t="str">
        <f>IF(_xlfn.IFNA(VLOOKUP(I2489,$AG$3:$AH$83,2,FALSE),"")='11.1'!$D$5,TXM!L2489,"")</f>
        <v/>
      </c>
      <c r="N2489" t="str">
        <f>IFERROR(SMALL($M$5:$M$9000,ROWS($M$5:M2489)),"")</f>
        <v/>
      </c>
      <c r="P2489" t="s">
        <v>139</v>
      </c>
      <c r="Q2489" t="s">
        <v>1441</v>
      </c>
      <c r="R2489">
        <v>536539</v>
      </c>
      <c r="S2489" s="388">
        <f>ROWS(R$5:R2489)</f>
        <v>2485</v>
      </c>
      <c r="T2489" s="388" t="str">
        <f>IF(_xlfn.IFNA(VLOOKUP(P2489,$AG$3:$AH$83,2,FALSE),"")='11.1'!$D$5,TXM!S2489,"")</f>
        <v/>
      </c>
      <c r="U2489" t="str">
        <f>IFERROR(SMALL($T$5:$T$9000,ROWS($T$5:T2489)),"")</f>
        <v/>
      </c>
    </row>
    <row r="2490" spans="1:21" ht="14.4" customHeight="1" x14ac:dyDescent="0.3">
      <c r="A2490" s="371" t="s">
        <v>144</v>
      </c>
      <c r="B2490" t="s">
        <v>783</v>
      </c>
      <c r="C2490" s="372">
        <v>1342326</v>
      </c>
      <c r="D2490" s="388">
        <f>ROWS(C$5:C2490)</f>
        <v>2486</v>
      </c>
      <c r="E2490" s="388" t="str">
        <f>IF(_xlfn.IFNA(VLOOKUP(A2490,$AG$3:$AH$83,2,FALSE),"")='11.1'!$D$5,TXM!D2490,"")</f>
        <v/>
      </c>
      <c r="F2490" t="str">
        <f>IFERROR(SMALL($E$5:$E$9000,ROWS($E$5:E2490)),"")</f>
        <v/>
      </c>
      <c r="I2490" s="371" t="s">
        <v>46</v>
      </c>
      <c r="J2490" t="s">
        <v>1005</v>
      </c>
      <c r="K2490" s="372">
        <v>720374</v>
      </c>
      <c r="L2490" s="388">
        <f>ROWS(K$5:K2490)</f>
        <v>2486</v>
      </c>
      <c r="M2490" s="388" t="str">
        <f>IF(_xlfn.IFNA(VLOOKUP(I2490,$AG$3:$AH$83,2,FALSE),"")='11.1'!$D$5,TXM!L2490,"")</f>
        <v/>
      </c>
      <c r="N2490" t="str">
        <f>IFERROR(SMALL($M$5:$M$9000,ROWS($M$5:M2490)),"")</f>
        <v/>
      </c>
      <c r="P2490" t="s">
        <v>139</v>
      </c>
      <c r="Q2490" t="s">
        <v>97</v>
      </c>
      <c r="R2490">
        <v>512427</v>
      </c>
      <c r="S2490" s="388">
        <f>ROWS(R$5:R2490)</f>
        <v>2486</v>
      </c>
      <c r="T2490" s="388" t="str">
        <f>IF(_xlfn.IFNA(VLOOKUP(P2490,$AG$3:$AH$83,2,FALSE),"")='11.1'!$D$5,TXM!S2490,"")</f>
        <v/>
      </c>
      <c r="U2490" t="str">
        <f>IFERROR(SMALL($T$5:$T$9000,ROWS($T$5:T2490)),"")</f>
        <v/>
      </c>
    </row>
    <row r="2491" spans="1:21" ht="14.4" customHeight="1" x14ac:dyDescent="0.3">
      <c r="A2491" s="371" t="s">
        <v>144</v>
      </c>
      <c r="B2491" t="s">
        <v>845</v>
      </c>
      <c r="C2491" s="372">
        <v>911510</v>
      </c>
      <c r="D2491" s="388">
        <f>ROWS(C$5:C2491)</f>
        <v>2487</v>
      </c>
      <c r="E2491" s="388" t="str">
        <f>IF(_xlfn.IFNA(VLOOKUP(A2491,$AG$3:$AH$83,2,FALSE),"")='11.1'!$D$5,TXM!D2491,"")</f>
        <v/>
      </c>
      <c r="F2491" t="str">
        <f>IFERROR(SMALL($E$5:$E$9000,ROWS($E$5:E2491)),"")</f>
        <v/>
      </c>
      <c r="I2491" s="371" t="s">
        <v>46</v>
      </c>
      <c r="J2491" t="s">
        <v>996</v>
      </c>
      <c r="K2491" s="372">
        <v>580851</v>
      </c>
      <c r="L2491" s="388">
        <f>ROWS(K$5:K2491)</f>
        <v>2487</v>
      </c>
      <c r="M2491" s="388" t="str">
        <f>IF(_xlfn.IFNA(VLOOKUP(I2491,$AG$3:$AH$83,2,FALSE),"")='11.1'!$D$5,TXM!L2491,"")</f>
        <v/>
      </c>
      <c r="N2491" t="str">
        <f>IFERROR(SMALL($M$5:$M$9000,ROWS($M$5:M2491)),"")</f>
        <v/>
      </c>
      <c r="P2491" t="s">
        <v>139</v>
      </c>
      <c r="Q2491" t="s">
        <v>777</v>
      </c>
      <c r="R2491">
        <v>500000</v>
      </c>
      <c r="S2491" s="388">
        <f>ROWS(R$5:R2491)</f>
        <v>2487</v>
      </c>
      <c r="T2491" s="388" t="str">
        <f>IF(_xlfn.IFNA(VLOOKUP(P2491,$AG$3:$AH$83,2,FALSE),"")='11.1'!$D$5,TXM!S2491,"")</f>
        <v/>
      </c>
      <c r="U2491" t="str">
        <f>IFERROR(SMALL($T$5:$T$9000,ROWS($T$5:T2491)),"")</f>
        <v/>
      </c>
    </row>
    <row r="2492" spans="1:21" ht="14.4" customHeight="1" x14ac:dyDescent="0.3">
      <c r="A2492" s="371" t="s">
        <v>144</v>
      </c>
      <c r="B2492" t="s">
        <v>863</v>
      </c>
      <c r="C2492" s="372">
        <v>789933</v>
      </c>
      <c r="D2492" s="388">
        <f>ROWS(C$5:C2492)</f>
        <v>2488</v>
      </c>
      <c r="E2492" s="388" t="str">
        <f>IF(_xlfn.IFNA(VLOOKUP(A2492,$AG$3:$AH$83,2,FALSE),"")='11.1'!$D$5,TXM!D2492,"")</f>
        <v/>
      </c>
      <c r="F2492" t="str">
        <f>IFERROR(SMALL($E$5:$E$9000,ROWS($E$5:E2492)),"")</f>
        <v/>
      </c>
      <c r="I2492" s="371" t="s">
        <v>46</v>
      </c>
      <c r="J2492" t="s">
        <v>1265</v>
      </c>
      <c r="K2492" s="372">
        <v>544753</v>
      </c>
      <c r="L2492" s="388">
        <f>ROWS(K$5:K2492)</f>
        <v>2488</v>
      </c>
      <c r="M2492" s="388" t="str">
        <f>IF(_xlfn.IFNA(VLOOKUP(I2492,$AG$3:$AH$83,2,FALSE),"")='11.1'!$D$5,TXM!L2492,"")</f>
        <v/>
      </c>
      <c r="N2492" t="str">
        <f>IFERROR(SMALL($M$5:$M$9000,ROWS($M$5:M2492)),"")</f>
        <v/>
      </c>
      <c r="P2492" t="s">
        <v>139</v>
      </c>
      <c r="Q2492" t="s">
        <v>869</v>
      </c>
      <c r="R2492">
        <v>464580</v>
      </c>
      <c r="S2492" s="388">
        <f>ROWS(R$5:R2492)</f>
        <v>2488</v>
      </c>
      <c r="T2492" s="388" t="str">
        <f>IF(_xlfn.IFNA(VLOOKUP(P2492,$AG$3:$AH$83,2,FALSE),"")='11.1'!$D$5,TXM!S2492,"")</f>
        <v/>
      </c>
      <c r="U2492" t="str">
        <f>IFERROR(SMALL($T$5:$T$9000,ROWS($T$5:T2492)),"")</f>
        <v/>
      </c>
    </row>
    <row r="2493" spans="1:21" ht="14.4" customHeight="1" x14ac:dyDescent="0.3">
      <c r="A2493" s="371" t="s">
        <v>144</v>
      </c>
      <c r="B2493" t="s">
        <v>813</v>
      </c>
      <c r="C2493" s="372">
        <v>772336</v>
      </c>
      <c r="D2493" s="388">
        <f>ROWS(C$5:C2493)</f>
        <v>2489</v>
      </c>
      <c r="E2493" s="388" t="str">
        <f>IF(_xlfn.IFNA(VLOOKUP(A2493,$AG$3:$AH$83,2,FALSE),"")='11.1'!$D$5,TXM!D2493,"")</f>
        <v/>
      </c>
      <c r="F2493" t="str">
        <f>IFERROR(SMALL($E$5:$E$9000,ROWS($E$5:E2493)),"")</f>
        <v/>
      </c>
      <c r="I2493" s="371" t="s">
        <v>46</v>
      </c>
      <c r="J2493" t="s">
        <v>100</v>
      </c>
      <c r="K2493" s="372">
        <v>520668</v>
      </c>
      <c r="L2493" s="388">
        <f>ROWS(K$5:K2493)</f>
        <v>2489</v>
      </c>
      <c r="M2493" s="388" t="str">
        <f>IF(_xlfn.IFNA(VLOOKUP(I2493,$AG$3:$AH$83,2,FALSE),"")='11.1'!$D$5,TXM!L2493,"")</f>
        <v/>
      </c>
      <c r="N2493" t="str">
        <f>IFERROR(SMALL($M$5:$M$9000,ROWS($M$5:M2493)),"")</f>
        <v/>
      </c>
      <c r="P2493" t="s">
        <v>139</v>
      </c>
      <c r="Q2493" t="s">
        <v>845</v>
      </c>
      <c r="R2493">
        <v>458935</v>
      </c>
      <c r="S2493" s="388">
        <f>ROWS(R$5:R2493)</f>
        <v>2489</v>
      </c>
      <c r="T2493" s="388" t="str">
        <f>IF(_xlfn.IFNA(VLOOKUP(P2493,$AG$3:$AH$83,2,FALSE),"")='11.1'!$D$5,TXM!S2493,"")</f>
        <v/>
      </c>
      <c r="U2493" t="str">
        <f>IFERROR(SMALL($T$5:$T$9000,ROWS($T$5:T2493)),"")</f>
        <v/>
      </c>
    </row>
    <row r="2494" spans="1:21" ht="14.4" customHeight="1" x14ac:dyDescent="0.3">
      <c r="A2494" s="371" t="s">
        <v>144</v>
      </c>
      <c r="B2494" t="s">
        <v>785</v>
      </c>
      <c r="C2494" s="372">
        <v>734454</v>
      </c>
      <c r="D2494" s="388">
        <f>ROWS(C$5:C2494)</f>
        <v>2490</v>
      </c>
      <c r="E2494" s="388" t="str">
        <f>IF(_xlfn.IFNA(VLOOKUP(A2494,$AG$3:$AH$83,2,FALSE),"")='11.1'!$D$5,TXM!D2494,"")</f>
        <v/>
      </c>
      <c r="F2494" t="str">
        <f>IFERROR(SMALL($E$5:$E$9000,ROWS($E$5:E2494)),"")</f>
        <v/>
      </c>
      <c r="I2494" s="371" t="s">
        <v>46</v>
      </c>
      <c r="J2494" t="s">
        <v>1002</v>
      </c>
      <c r="K2494" s="372">
        <v>442941</v>
      </c>
      <c r="L2494" s="388">
        <f>ROWS(K$5:K2494)</f>
        <v>2490</v>
      </c>
      <c r="M2494" s="388" t="str">
        <f>IF(_xlfn.IFNA(VLOOKUP(I2494,$AG$3:$AH$83,2,FALSE),"")='11.1'!$D$5,TXM!L2494,"")</f>
        <v/>
      </c>
      <c r="N2494" t="str">
        <f>IFERROR(SMALL($M$5:$M$9000,ROWS($M$5:M2494)),"")</f>
        <v/>
      </c>
      <c r="P2494" t="s">
        <v>139</v>
      </c>
      <c r="Q2494" t="s">
        <v>1402</v>
      </c>
      <c r="R2494">
        <v>421821</v>
      </c>
      <c r="S2494" s="388">
        <f>ROWS(R$5:R2494)</f>
        <v>2490</v>
      </c>
      <c r="T2494" s="388" t="str">
        <f>IF(_xlfn.IFNA(VLOOKUP(P2494,$AG$3:$AH$83,2,FALSE),"")='11.1'!$D$5,TXM!S2494,"")</f>
        <v/>
      </c>
      <c r="U2494" t="str">
        <f>IFERROR(SMALL($T$5:$T$9000,ROWS($T$5:T2494)),"")</f>
        <v/>
      </c>
    </row>
    <row r="2495" spans="1:21" ht="14.4" customHeight="1" x14ac:dyDescent="0.3">
      <c r="A2495" s="371" t="s">
        <v>144</v>
      </c>
      <c r="B2495" t="s">
        <v>789</v>
      </c>
      <c r="C2495" s="372">
        <v>676825</v>
      </c>
      <c r="D2495" s="388">
        <f>ROWS(C$5:C2495)</f>
        <v>2491</v>
      </c>
      <c r="E2495" s="388" t="str">
        <f>IF(_xlfn.IFNA(VLOOKUP(A2495,$AG$3:$AH$83,2,FALSE),"")='11.1'!$D$5,TXM!D2495,"")</f>
        <v/>
      </c>
      <c r="F2495" t="str">
        <f>IFERROR(SMALL($E$5:$E$9000,ROWS($E$5:E2495)),"")</f>
        <v/>
      </c>
      <c r="I2495" s="371" t="s">
        <v>46</v>
      </c>
      <c r="J2495" t="s">
        <v>779</v>
      </c>
      <c r="K2495" s="372">
        <v>383509</v>
      </c>
      <c r="L2495" s="388">
        <f>ROWS(K$5:K2495)</f>
        <v>2491</v>
      </c>
      <c r="M2495" s="388" t="str">
        <f>IF(_xlfn.IFNA(VLOOKUP(I2495,$AG$3:$AH$83,2,FALSE),"")='11.1'!$D$5,TXM!L2495,"")</f>
        <v/>
      </c>
      <c r="N2495" t="str">
        <f>IFERROR(SMALL($M$5:$M$9000,ROWS($M$5:M2495)),"")</f>
        <v/>
      </c>
      <c r="P2495" t="s">
        <v>139</v>
      </c>
      <c r="Q2495" t="s">
        <v>100</v>
      </c>
      <c r="R2495">
        <v>357257</v>
      </c>
      <c r="S2495" s="388">
        <f>ROWS(R$5:R2495)</f>
        <v>2491</v>
      </c>
      <c r="T2495" s="388" t="str">
        <f>IF(_xlfn.IFNA(VLOOKUP(P2495,$AG$3:$AH$83,2,FALSE),"")='11.1'!$D$5,TXM!S2495,"")</f>
        <v/>
      </c>
      <c r="U2495" t="str">
        <f>IFERROR(SMALL($T$5:$T$9000,ROWS($T$5:T2495)),"")</f>
        <v/>
      </c>
    </row>
    <row r="2496" spans="1:21" ht="14.4" customHeight="1" x14ac:dyDescent="0.3">
      <c r="A2496" s="371" t="s">
        <v>144</v>
      </c>
      <c r="B2496" t="s">
        <v>172</v>
      </c>
      <c r="C2496" s="372">
        <v>448557</v>
      </c>
      <c r="D2496" s="388">
        <f>ROWS(C$5:C2496)</f>
        <v>2492</v>
      </c>
      <c r="E2496" s="388" t="str">
        <f>IF(_xlfn.IFNA(VLOOKUP(A2496,$AG$3:$AH$83,2,FALSE),"")='11.1'!$D$5,TXM!D2496,"")</f>
        <v/>
      </c>
      <c r="F2496" t="str">
        <f>IFERROR(SMALL($E$5:$E$9000,ROWS($E$5:E2496)),"")</f>
        <v/>
      </c>
      <c r="I2496" s="371" t="s">
        <v>46</v>
      </c>
      <c r="J2496" t="s">
        <v>829</v>
      </c>
      <c r="K2496" s="372">
        <v>271714</v>
      </c>
      <c r="L2496" s="388">
        <f>ROWS(K$5:K2496)</f>
        <v>2492</v>
      </c>
      <c r="M2496" s="388" t="str">
        <f>IF(_xlfn.IFNA(VLOOKUP(I2496,$AG$3:$AH$83,2,FALSE),"")='11.1'!$D$5,TXM!L2496,"")</f>
        <v/>
      </c>
      <c r="N2496" t="str">
        <f>IFERROR(SMALL($M$5:$M$9000,ROWS($M$5:M2496)),"")</f>
        <v/>
      </c>
      <c r="P2496" t="s">
        <v>139</v>
      </c>
      <c r="Q2496" t="s">
        <v>847</v>
      </c>
      <c r="R2496">
        <v>352507</v>
      </c>
      <c r="S2496" s="388">
        <f>ROWS(R$5:R2496)</f>
        <v>2492</v>
      </c>
      <c r="T2496" s="388" t="str">
        <f>IF(_xlfn.IFNA(VLOOKUP(P2496,$AG$3:$AH$83,2,FALSE),"")='11.1'!$D$5,TXM!S2496,"")</f>
        <v/>
      </c>
      <c r="U2496" t="str">
        <f>IFERROR(SMALL($T$5:$T$9000,ROWS($T$5:T2496)),"")</f>
        <v/>
      </c>
    </row>
    <row r="2497" spans="1:21" ht="14.4" customHeight="1" x14ac:dyDescent="0.3">
      <c r="A2497" s="371" t="s">
        <v>144</v>
      </c>
      <c r="B2497" t="s">
        <v>843</v>
      </c>
      <c r="C2497" s="372">
        <v>338931</v>
      </c>
      <c r="D2497" s="388">
        <f>ROWS(C$5:C2497)</f>
        <v>2493</v>
      </c>
      <c r="E2497" s="388" t="str">
        <f>IF(_xlfn.IFNA(VLOOKUP(A2497,$AG$3:$AH$83,2,FALSE),"")='11.1'!$D$5,TXM!D2497,"")</f>
        <v/>
      </c>
      <c r="F2497" t="str">
        <f>IFERROR(SMALL($E$5:$E$9000,ROWS($E$5:E2497)),"")</f>
        <v/>
      </c>
      <c r="I2497" s="371" t="s">
        <v>46</v>
      </c>
      <c r="J2497" t="s">
        <v>1402</v>
      </c>
      <c r="K2497" s="372">
        <v>265655</v>
      </c>
      <c r="L2497" s="388">
        <f>ROWS(K$5:K2497)</f>
        <v>2493</v>
      </c>
      <c r="M2497" s="388" t="str">
        <f>IF(_xlfn.IFNA(VLOOKUP(I2497,$AG$3:$AH$83,2,FALSE),"")='11.1'!$D$5,TXM!L2497,"")</f>
        <v/>
      </c>
      <c r="N2497" t="str">
        <f>IFERROR(SMALL($M$5:$M$9000,ROWS($M$5:M2497)),"")</f>
        <v/>
      </c>
      <c r="P2497" t="s">
        <v>139</v>
      </c>
      <c r="Q2497" t="s">
        <v>827</v>
      </c>
      <c r="R2497">
        <v>343834</v>
      </c>
      <c r="S2497" s="388">
        <f>ROWS(R$5:R2497)</f>
        <v>2493</v>
      </c>
      <c r="T2497" s="388" t="str">
        <f>IF(_xlfn.IFNA(VLOOKUP(P2497,$AG$3:$AH$83,2,FALSE),"")='11.1'!$D$5,TXM!S2497,"")</f>
        <v/>
      </c>
      <c r="U2497" t="str">
        <f>IFERROR(SMALL($T$5:$T$9000,ROWS($T$5:T2497)),"")</f>
        <v/>
      </c>
    </row>
    <row r="2498" spans="1:21" ht="14.4" customHeight="1" x14ac:dyDescent="0.3">
      <c r="A2498" s="371" t="s">
        <v>144</v>
      </c>
      <c r="B2498" t="s">
        <v>1285</v>
      </c>
      <c r="C2498" s="372">
        <v>300835</v>
      </c>
      <c r="D2498" s="388">
        <f>ROWS(C$5:C2498)</f>
        <v>2494</v>
      </c>
      <c r="E2498" s="388" t="str">
        <f>IF(_xlfn.IFNA(VLOOKUP(A2498,$AG$3:$AH$83,2,FALSE),"")='11.1'!$D$5,TXM!D2498,"")</f>
        <v/>
      </c>
      <c r="F2498" t="str">
        <f>IFERROR(SMALL($E$5:$E$9000,ROWS($E$5:E2498)),"")</f>
        <v/>
      </c>
      <c r="I2498" s="371" t="s">
        <v>46</v>
      </c>
      <c r="J2498" t="s">
        <v>861</v>
      </c>
      <c r="K2498" s="372">
        <v>259797</v>
      </c>
      <c r="L2498" s="388">
        <f>ROWS(K$5:K2498)</f>
        <v>2494</v>
      </c>
      <c r="M2498" s="388" t="str">
        <f>IF(_xlfn.IFNA(VLOOKUP(I2498,$AG$3:$AH$83,2,FALSE),"")='11.1'!$D$5,TXM!L2498,"")</f>
        <v/>
      </c>
      <c r="N2498" t="str">
        <f>IFERROR(SMALL($M$5:$M$9000,ROWS($M$5:M2498)),"")</f>
        <v/>
      </c>
      <c r="P2498" t="s">
        <v>139</v>
      </c>
      <c r="Q2498" t="s">
        <v>799</v>
      </c>
      <c r="R2498">
        <v>339574</v>
      </c>
      <c r="S2498" s="388">
        <f>ROWS(R$5:R2498)</f>
        <v>2494</v>
      </c>
      <c r="T2498" s="388" t="str">
        <f>IF(_xlfn.IFNA(VLOOKUP(P2498,$AG$3:$AH$83,2,FALSE),"")='11.1'!$D$5,TXM!S2498,"")</f>
        <v/>
      </c>
      <c r="U2498" t="str">
        <f>IFERROR(SMALL($T$5:$T$9000,ROWS($T$5:T2498)),"")</f>
        <v/>
      </c>
    </row>
    <row r="2499" spans="1:21" ht="14.4" customHeight="1" x14ac:dyDescent="0.3">
      <c r="A2499" s="371" t="s">
        <v>144</v>
      </c>
      <c r="B2499" t="s">
        <v>106</v>
      </c>
      <c r="C2499" s="372">
        <v>273918</v>
      </c>
      <c r="D2499" s="388">
        <f>ROWS(C$5:C2499)</f>
        <v>2495</v>
      </c>
      <c r="E2499" s="388" t="str">
        <f>IF(_xlfn.IFNA(VLOOKUP(A2499,$AG$3:$AH$83,2,FALSE),"")='11.1'!$D$5,TXM!D2499,"")</f>
        <v/>
      </c>
      <c r="F2499" t="str">
        <f>IFERROR(SMALL($E$5:$E$9000,ROWS($E$5:E2499)),"")</f>
        <v/>
      </c>
      <c r="I2499" s="371" t="s">
        <v>46</v>
      </c>
      <c r="J2499" t="s">
        <v>1240</v>
      </c>
      <c r="K2499" s="372">
        <v>181957</v>
      </c>
      <c r="L2499" s="388">
        <f>ROWS(K$5:K2499)</f>
        <v>2495</v>
      </c>
      <c r="M2499" s="388" t="str">
        <f>IF(_xlfn.IFNA(VLOOKUP(I2499,$AG$3:$AH$83,2,FALSE),"")='11.1'!$D$5,TXM!L2499,"")</f>
        <v/>
      </c>
      <c r="N2499" t="str">
        <f>IFERROR(SMALL($M$5:$M$9000,ROWS($M$5:M2499)),"")</f>
        <v/>
      </c>
      <c r="P2499" t="s">
        <v>139</v>
      </c>
      <c r="Q2499" t="s">
        <v>104</v>
      </c>
      <c r="R2499">
        <v>339488</v>
      </c>
      <c r="S2499" s="388">
        <f>ROWS(R$5:R2499)</f>
        <v>2495</v>
      </c>
      <c r="T2499" s="388" t="str">
        <f>IF(_xlfn.IFNA(VLOOKUP(P2499,$AG$3:$AH$83,2,FALSE),"")='11.1'!$D$5,TXM!S2499,"")</f>
        <v/>
      </c>
      <c r="U2499" t="str">
        <f>IFERROR(SMALL($T$5:$T$9000,ROWS($T$5:T2499)),"")</f>
        <v/>
      </c>
    </row>
    <row r="2500" spans="1:21" ht="14.4" customHeight="1" x14ac:dyDescent="0.3">
      <c r="A2500" s="371" t="s">
        <v>144</v>
      </c>
      <c r="B2500" t="s">
        <v>95</v>
      </c>
      <c r="C2500" s="372">
        <v>259103</v>
      </c>
      <c r="D2500" s="388">
        <f>ROWS(C$5:C2500)</f>
        <v>2496</v>
      </c>
      <c r="E2500" s="388" t="str">
        <f>IF(_xlfn.IFNA(VLOOKUP(A2500,$AG$3:$AH$83,2,FALSE),"")='11.1'!$D$5,TXM!D2500,"")</f>
        <v/>
      </c>
      <c r="F2500" t="str">
        <f>IFERROR(SMALL($E$5:$E$9000,ROWS($E$5:E2500)),"")</f>
        <v/>
      </c>
      <c r="I2500" s="371" t="s">
        <v>46</v>
      </c>
      <c r="J2500" t="s">
        <v>1441</v>
      </c>
      <c r="K2500" s="372">
        <v>180156</v>
      </c>
      <c r="L2500" s="388">
        <f>ROWS(K$5:K2500)</f>
        <v>2496</v>
      </c>
      <c r="M2500" s="388" t="str">
        <f>IF(_xlfn.IFNA(VLOOKUP(I2500,$AG$3:$AH$83,2,FALSE),"")='11.1'!$D$5,TXM!L2500,"")</f>
        <v/>
      </c>
      <c r="N2500" t="str">
        <f>IFERROR(SMALL($M$5:$M$9000,ROWS($M$5:M2500)),"")</f>
        <v/>
      </c>
      <c r="P2500" t="s">
        <v>139</v>
      </c>
      <c r="Q2500" t="s">
        <v>103</v>
      </c>
      <c r="R2500">
        <v>336600</v>
      </c>
      <c r="S2500" s="388">
        <f>ROWS(R$5:R2500)</f>
        <v>2496</v>
      </c>
      <c r="T2500" s="388" t="str">
        <f>IF(_xlfn.IFNA(VLOOKUP(P2500,$AG$3:$AH$83,2,FALSE),"")='11.1'!$D$5,TXM!S2500,"")</f>
        <v/>
      </c>
      <c r="U2500" t="str">
        <f>IFERROR(SMALL($T$5:$T$9000,ROWS($T$5:T2500)),"")</f>
        <v/>
      </c>
    </row>
    <row r="2501" spans="1:21" ht="14.4" customHeight="1" x14ac:dyDescent="0.3">
      <c r="A2501" s="371" t="s">
        <v>144</v>
      </c>
      <c r="B2501" t="s">
        <v>835</v>
      </c>
      <c r="C2501" s="372">
        <v>159097</v>
      </c>
      <c r="D2501" s="388">
        <f>ROWS(C$5:C2501)</f>
        <v>2497</v>
      </c>
      <c r="E2501" s="388" t="str">
        <f>IF(_xlfn.IFNA(VLOOKUP(A2501,$AG$3:$AH$83,2,FALSE),"")='11.1'!$D$5,TXM!D2501,"")</f>
        <v/>
      </c>
      <c r="F2501" t="str">
        <f>IFERROR(SMALL($E$5:$E$9000,ROWS($E$5:E2501)),"")</f>
        <v/>
      </c>
      <c r="I2501" s="371" t="s">
        <v>46</v>
      </c>
      <c r="J2501" t="s">
        <v>990</v>
      </c>
      <c r="K2501" s="372">
        <v>126556</v>
      </c>
      <c r="L2501" s="388">
        <f>ROWS(K$5:K2501)</f>
        <v>2497</v>
      </c>
      <c r="M2501" s="388" t="str">
        <f>IF(_xlfn.IFNA(VLOOKUP(I2501,$AG$3:$AH$83,2,FALSE),"")='11.1'!$D$5,TXM!L2501,"")</f>
        <v/>
      </c>
      <c r="N2501" t="str">
        <f>IFERROR(SMALL($M$5:$M$9000,ROWS($M$5:M2501)),"")</f>
        <v/>
      </c>
      <c r="P2501" t="s">
        <v>139</v>
      </c>
      <c r="Q2501" t="s">
        <v>1006</v>
      </c>
      <c r="R2501">
        <v>333147</v>
      </c>
      <c r="S2501" s="388">
        <f>ROWS(R$5:R2501)</f>
        <v>2497</v>
      </c>
      <c r="T2501" s="388" t="str">
        <f>IF(_xlfn.IFNA(VLOOKUP(P2501,$AG$3:$AH$83,2,FALSE),"")='11.1'!$D$5,TXM!S2501,"")</f>
        <v/>
      </c>
      <c r="U2501" t="str">
        <f>IFERROR(SMALL($T$5:$T$9000,ROWS($T$5:T2501)),"")</f>
        <v/>
      </c>
    </row>
    <row r="2502" spans="1:21" ht="14.4" customHeight="1" x14ac:dyDescent="0.3">
      <c r="A2502" s="371" t="s">
        <v>144</v>
      </c>
      <c r="B2502" t="s">
        <v>1275</v>
      </c>
      <c r="C2502" s="372">
        <v>140451</v>
      </c>
      <c r="D2502" s="388">
        <f>ROWS(C$5:C2502)</f>
        <v>2498</v>
      </c>
      <c r="E2502" s="388" t="str">
        <f>IF(_xlfn.IFNA(VLOOKUP(A2502,$AG$3:$AH$83,2,FALSE),"")='11.1'!$D$5,TXM!D2502,"")</f>
        <v/>
      </c>
      <c r="F2502" t="str">
        <f>IFERROR(SMALL($E$5:$E$9000,ROWS($E$5:E2502)),"")</f>
        <v/>
      </c>
      <c r="I2502" s="371" t="s">
        <v>46</v>
      </c>
      <c r="J2502" t="s">
        <v>171</v>
      </c>
      <c r="K2502" s="372">
        <v>109060</v>
      </c>
      <c r="L2502" s="388">
        <f>ROWS(K$5:K2502)</f>
        <v>2498</v>
      </c>
      <c r="M2502" s="388" t="str">
        <f>IF(_xlfn.IFNA(VLOOKUP(I2502,$AG$3:$AH$83,2,FALSE),"")='11.1'!$D$5,TXM!L2502,"")</f>
        <v/>
      </c>
      <c r="N2502" t="str">
        <f>IFERROR(SMALL($M$5:$M$9000,ROWS($M$5:M2502)),"")</f>
        <v/>
      </c>
      <c r="P2502" t="s">
        <v>139</v>
      </c>
      <c r="Q2502" t="s">
        <v>990</v>
      </c>
      <c r="R2502">
        <v>329995</v>
      </c>
      <c r="S2502" s="388">
        <f>ROWS(R$5:R2502)</f>
        <v>2498</v>
      </c>
      <c r="T2502" s="388" t="str">
        <f>IF(_xlfn.IFNA(VLOOKUP(P2502,$AG$3:$AH$83,2,FALSE),"")='11.1'!$D$5,TXM!S2502,"")</f>
        <v/>
      </c>
      <c r="U2502" t="str">
        <f>IFERROR(SMALL($T$5:$T$9000,ROWS($T$5:T2502)),"")</f>
        <v/>
      </c>
    </row>
    <row r="2503" spans="1:21" ht="14.4" customHeight="1" x14ac:dyDescent="0.3">
      <c r="A2503" s="371" t="s">
        <v>144</v>
      </c>
      <c r="B2503" t="s">
        <v>103</v>
      </c>
      <c r="C2503" s="372">
        <v>123035</v>
      </c>
      <c r="D2503" s="388">
        <f>ROWS(C$5:C2503)</f>
        <v>2499</v>
      </c>
      <c r="E2503" s="388" t="str">
        <f>IF(_xlfn.IFNA(VLOOKUP(A2503,$AG$3:$AH$83,2,FALSE),"")='11.1'!$D$5,TXM!D2503,"")</f>
        <v/>
      </c>
      <c r="F2503" t="str">
        <f>IFERROR(SMALL($E$5:$E$9000,ROWS($E$5:E2503)),"")</f>
        <v/>
      </c>
      <c r="I2503" s="371" t="s">
        <v>46</v>
      </c>
      <c r="J2503" t="s">
        <v>801</v>
      </c>
      <c r="K2503" s="372">
        <v>106303</v>
      </c>
      <c r="L2503" s="388">
        <f>ROWS(K$5:K2503)</f>
        <v>2499</v>
      </c>
      <c r="M2503" s="388" t="str">
        <f>IF(_xlfn.IFNA(VLOOKUP(I2503,$AG$3:$AH$83,2,FALSE),"")='11.1'!$D$5,TXM!L2503,"")</f>
        <v/>
      </c>
      <c r="N2503" t="str">
        <f>IFERROR(SMALL($M$5:$M$9000,ROWS($M$5:M2503)),"")</f>
        <v/>
      </c>
      <c r="P2503" t="s">
        <v>139</v>
      </c>
      <c r="Q2503" t="s">
        <v>1500</v>
      </c>
      <c r="R2503">
        <v>319451</v>
      </c>
      <c r="S2503" s="388">
        <f>ROWS(R$5:R2503)</f>
        <v>2499</v>
      </c>
      <c r="T2503" s="388" t="str">
        <f>IF(_xlfn.IFNA(VLOOKUP(P2503,$AG$3:$AH$83,2,FALSE),"")='11.1'!$D$5,TXM!S2503,"")</f>
        <v/>
      </c>
      <c r="U2503" t="str">
        <f>IFERROR(SMALL($T$5:$T$9000,ROWS($T$5:T2503)),"")</f>
        <v/>
      </c>
    </row>
    <row r="2504" spans="1:21" ht="14.4" customHeight="1" x14ac:dyDescent="0.3">
      <c r="A2504" s="371" t="s">
        <v>144</v>
      </c>
      <c r="B2504" t="s">
        <v>104</v>
      </c>
      <c r="C2504" s="372">
        <v>103505</v>
      </c>
      <c r="D2504" s="388">
        <f>ROWS(C$5:C2504)</f>
        <v>2500</v>
      </c>
      <c r="E2504" s="388" t="str">
        <f>IF(_xlfn.IFNA(VLOOKUP(A2504,$AG$3:$AH$83,2,FALSE),"")='11.1'!$D$5,TXM!D2504,"")</f>
        <v/>
      </c>
      <c r="F2504" t="str">
        <f>IFERROR(SMALL($E$5:$E$9000,ROWS($E$5:E2504)),"")</f>
        <v/>
      </c>
      <c r="I2504" s="371" t="s">
        <v>46</v>
      </c>
      <c r="J2504" t="s">
        <v>825</v>
      </c>
      <c r="K2504" s="372">
        <v>95385</v>
      </c>
      <c r="L2504" s="388">
        <f>ROWS(K$5:K2504)</f>
        <v>2500</v>
      </c>
      <c r="M2504" s="388" t="str">
        <f>IF(_xlfn.IFNA(VLOOKUP(I2504,$AG$3:$AH$83,2,FALSE),"")='11.1'!$D$5,TXM!L2504,"")</f>
        <v/>
      </c>
      <c r="N2504" t="str">
        <f>IFERROR(SMALL($M$5:$M$9000,ROWS($M$5:M2504)),"")</f>
        <v/>
      </c>
      <c r="P2504" t="s">
        <v>139</v>
      </c>
      <c r="Q2504" t="s">
        <v>94</v>
      </c>
      <c r="R2504">
        <v>280419</v>
      </c>
      <c r="S2504" s="388">
        <f>ROWS(R$5:R2504)</f>
        <v>2500</v>
      </c>
      <c r="T2504" s="388" t="str">
        <f>IF(_xlfn.IFNA(VLOOKUP(P2504,$AG$3:$AH$83,2,FALSE),"")='11.1'!$D$5,TXM!S2504,"")</f>
        <v/>
      </c>
      <c r="U2504" t="str">
        <f>IFERROR(SMALL($T$5:$T$9000,ROWS($T$5:T2504)),"")</f>
        <v/>
      </c>
    </row>
    <row r="2505" spans="1:21" ht="14.4" customHeight="1" x14ac:dyDescent="0.3">
      <c r="A2505" s="371" t="s">
        <v>144</v>
      </c>
      <c r="B2505" t="s">
        <v>107</v>
      </c>
      <c r="C2505" s="372">
        <v>64163</v>
      </c>
      <c r="D2505" s="388">
        <f>ROWS(C$5:C2505)</f>
        <v>2501</v>
      </c>
      <c r="E2505" s="388" t="str">
        <f>IF(_xlfn.IFNA(VLOOKUP(A2505,$AG$3:$AH$83,2,FALSE),"")='11.1'!$D$5,TXM!D2505,"")</f>
        <v/>
      </c>
      <c r="F2505" t="str">
        <f>IFERROR(SMALL($E$5:$E$9000,ROWS($E$5:E2505)),"")</f>
        <v/>
      </c>
      <c r="I2505" s="371" t="s">
        <v>46</v>
      </c>
      <c r="J2505" t="s">
        <v>1318</v>
      </c>
      <c r="K2505" s="372">
        <v>93294</v>
      </c>
      <c r="L2505" s="388">
        <f>ROWS(K$5:K2505)</f>
        <v>2501</v>
      </c>
      <c r="M2505" s="388" t="str">
        <f>IF(_xlfn.IFNA(VLOOKUP(I2505,$AG$3:$AH$83,2,FALSE),"")='11.1'!$D$5,TXM!L2505,"")</f>
        <v/>
      </c>
      <c r="N2505" t="str">
        <f>IFERROR(SMALL($M$5:$M$9000,ROWS($M$5:M2505)),"")</f>
        <v/>
      </c>
      <c r="P2505" t="s">
        <v>139</v>
      </c>
      <c r="Q2505" t="s">
        <v>783</v>
      </c>
      <c r="R2505">
        <v>270998</v>
      </c>
      <c r="S2505" s="388">
        <f>ROWS(R$5:R2505)</f>
        <v>2501</v>
      </c>
      <c r="T2505" s="388" t="str">
        <f>IF(_xlfn.IFNA(VLOOKUP(P2505,$AG$3:$AH$83,2,FALSE),"")='11.1'!$D$5,TXM!S2505,"")</f>
        <v/>
      </c>
      <c r="U2505" t="str">
        <f>IFERROR(SMALL($T$5:$T$9000,ROWS($T$5:T2505)),"")</f>
        <v/>
      </c>
    </row>
    <row r="2506" spans="1:21" ht="14.4" customHeight="1" x14ac:dyDescent="0.3">
      <c r="A2506" s="371" t="s">
        <v>144</v>
      </c>
      <c r="B2506" t="s">
        <v>773</v>
      </c>
      <c r="C2506" s="372">
        <v>61964</v>
      </c>
      <c r="D2506" s="388">
        <f>ROWS(C$5:C2506)</f>
        <v>2502</v>
      </c>
      <c r="E2506" s="388" t="str">
        <f>IF(_xlfn.IFNA(VLOOKUP(A2506,$AG$3:$AH$83,2,FALSE),"")='11.1'!$D$5,TXM!D2506,"")</f>
        <v/>
      </c>
      <c r="F2506" t="str">
        <f>IFERROR(SMALL($E$5:$E$9000,ROWS($E$5:E2506)),"")</f>
        <v/>
      </c>
      <c r="I2506" s="371" t="s">
        <v>46</v>
      </c>
      <c r="J2506" t="s">
        <v>785</v>
      </c>
      <c r="K2506" s="372">
        <v>89158</v>
      </c>
      <c r="L2506" s="388">
        <f>ROWS(K$5:K2506)</f>
        <v>2502</v>
      </c>
      <c r="M2506" s="388" t="str">
        <f>IF(_xlfn.IFNA(VLOOKUP(I2506,$AG$3:$AH$83,2,FALSE),"")='11.1'!$D$5,TXM!L2506,"")</f>
        <v/>
      </c>
      <c r="N2506" t="str">
        <f>IFERROR(SMALL($M$5:$M$9000,ROWS($M$5:M2506)),"")</f>
        <v/>
      </c>
      <c r="P2506" t="s">
        <v>139</v>
      </c>
      <c r="Q2506" t="s">
        <v>779</v>
      </c>
      <c r="R2506">
        <v>187992</v>
      </c>
      <c r="S2506" s="388">
        <f>ROWS(R$5:R2506)</f>
        <v>2502</v>
      </c>
      <c r="T2506" s="388" t="str">
        <f>IF(_xlfn.IFNA(VLOOKUP(P2506,$AG$3:$AH$83,2,FALSE),"")='11.1'!$D$5,TXM!S2506,"")</f>
        <v/>
      </c>
      <c r="U2506" t="str">
        <f>IFERROR(SMALL($T$5:$T$9000,ROWS($T$5:T2506)),"")</f>
        <v/>
      </c>
    </row>
    <row r="2507" spans="1:21" ht="14.4" customHeight="1" x14ac:dyDescent="0.3">
      <c r="A2507" s="371" t="s">
        <v>144</v>
      </c>
      <c r="B2507" t="s">
        <v>841</v>
      </c>
      <c r="C2507" s="372">
        <v>45028</v>
      </c>
      <c r="D2507" s="388">
        <f>ROWS(C$5:C2507)</f>
        <v>2503</v>
      </c>
      <c r="E2507" s="388" t="str">
        <f>IF(_xlfn.IFNA(VLOOKUP(A2507,$AG$3:$AH$83,2,FALSE),"")='11.1'!$D$5,TXM!D2507,"")</f>
        <v/>
      </c>
      <c r="F2507" t="str">
        <f>IFERROR(SMALL($E$5:$E$9000,ROWS($E$5:E2507)),"")</f>
        <v/>
      </c>
      <c r="I2507" s="371" t="s">
        <v>46</v>
      </c>
      <c r="J2507" t="s">
        <v>99</v>
      </c>
      <c r="K2507" s="372">
        <v>83696</v>
      </c>
      <c r="L2507" s="388">
        <f>ROWS(K$5:K2507)</f>
        <v>2503</v>
      </c>
      <c r="M2507" s="388" t="str">
        <f>IF(_xlfn.IFNA(VLOOKUP(I2507,$AG$3:$AH$83,2,FALSE),"")='11.1'!$D$5,TXM!L2507,"")</f>
        <v/>
      </c>
      <c r="N2507" t="str">
        <f>IFERROR(SMALL($M$5:$M$9000,ROWS($M$5:M2507)),"")</f>
        <v/>
      </c>
      <c r="P2507" t="s">
        <v>139</v>
      </c>
      <c r="Q2507" t="s">
        <v>829</v>
      </c>
      <c r="R2507">
        <v>186235</v>
      </c>
      <c r="S2507" s="388">
        <f>ROWS(R$5:R2507)</f>
        <v>2503</v>
      </c>
      <c r="T2507" s="388" t="str">
        <f>IF(_xlfn.IFNA(VLOOKUP(P2507,$AG$3:$AH$83,2,FALSE),"")='11.1'!$D$5,TXM!S2507,"")</f>
        <v/>
      </c>
      <c r="U2507" t="str">
        <f>IFERROR(SMALL($T$5:$T$9000,ROWS($T$5:T2507)),"")</f>
        <v/>
      </c>
    </row>
    <row r="2508" spans="1:21" ht="14.4" customHeight="1" x14ac:dyDescent="0.3">
      <c r="A2508" s="371" t="s">
        <v>144</v>
      </c>
      <c r="B2508" t="s">
        <v>98</v>
      </c>
      <c r="C2508" s="372">
        <v>35148</v>
      </c>
      <c r="D2508" s="388">
        <f>ROWS(C$5:C2508)</f>
        <v>2504</v>
      </c>
      <c r="E2508" s="388" t="str">
        <f>IF(_xlfn.IFNA(VLOOKUP(A2508,$AG$3:$AH$83,2,FALSE),"")='11.1'!$D$5,TXM!D2508,"")</f>
        <v/>
      </c>
      <c r="F2508" t="str">
        <f>IFERROR(SMALL($E$5:$E$9000,ROWS($E$5:E2508)),"")</f>
        <v/>
      </c>
      <c r="I2508" s="371" t="s">
        <v>46</v>
      </c>
      <c r="J2508" t="s">
        <v>855</v>
      </c>
      <c r="K2508" s="372">
        <v>82045</v>
      </c>
      <c r="L2508" s="388">
        <f>ROWS(K$5:K2508)</f>
        <v>2504</v>
      </c>
      <c r="M2508" s="388" t="str">
        <f>IF(_xlfn.IFNA(VLOOKUP(I2508,$AG$3:$AH$83,2,FALSE),"")='11.1'!$D$5,TXM!L2508,"")</f>
        <v/>
      </c>
      <c r="N2508" t="str">
        <f>IFERROR(SMALL($M$5:$M$9000,ROWS($M$5:M2508)),"")</f>
        <v/>
      </c>
      <c r="P2508" t="s">
        <v>139</v>
      </c>
      <c r="Q2508" t="s">
        <v>795</v>
      </c>
      <c r="R2508">
        <v>185766</v>
      </c>
      <c r="S2508" s="388">
        <f>ROWS(R$5:R2508)</f>
        <v>2504</v>
      </c>
      <c r="T2508" s="388" t="str">
        <f>IF(_xlfn.IFNA(VLOOKUP(P2508,$AG$3:$AH$83,2,FALSE),"")='11.1'!$D$5,TXM!S2508,"")</f>
        <v/>
      </c>
      <c r="U2508" t="str">
        <f>IFERROR(SMALL($T$5:$T$9000,ROWS($T$5:T2508)),"")</f>
        <v/>
      </c>
    </row>
    <row r="2509" spans="1:21" ht="14.4" customHeight="1" x14ac:dyDescent="0.3">
      <c r="A2509" s="371" t="s">
        <v>144</v>
      </c>
      <c r="B2509" t="s">
        <v>1240</v>
      </c>
      <c r="C2509" s="372">
        <v>1516</v>
      </c>
      <c r="D2509" s="388">
        <f>ROWS(C$5:C2509)</f>
        <v>2505</v>
      </c>
      <c r="E2509" s="388" t="str">
        <f>IF(_xlfn.IFNA(VLOOKUP(A2509,$AG$3:$AH$83,2,FALSE),"")='11.1'!$D$5,TXM!D2509,"")</f>
        <v/>
      </c>
      <c r="F2509" t="str">
        <f>IFERROR(SMALL($E$5:$E$9000,ROWS($E$5:E2509)),"")</f>
        <v/>
      </c>
      <c r="I2509" s="371" t="s">
        <v>46</v>
      </c>
      <c r="J2509" t="s">
        <v>817</v>
      </c>
      <c r="K2509" s="372">
        <v>76719</v>
      </c>
      <c r="L2509" s="388">
        <f>ROWS(K$5:K2509)</f>
        <v>2505</v>
      </c>
      <c r="M2509" s="388" t="str">
        <f>IF(_xlfn.IFNA(VLOOKUP(I2509,$AG$3:$AH$83,2,FALSE),"")='11.1'!$D$5,TXM!L2509,"")</f>
        <v/>
      </c>
      <c r="N2509" t="str">
        <f>IFERROR(SMALL($M$5:$M$9000,ROWS($M$5:M2509)),"")</f>
        <v/>
      </c>
      <c r="P2509" t="s">
        <v>139</v>
      </c>
      <c r="Q2509" t="s">
        <v>813</v>
      </c>
      <c r="R2509">
        <v>116060</v>
      </c>
      <c r="S2509" s="388">
        <f>ROWS(R$5:R2509)</f>
        <v>2505</v>
      </c>
      <c r="T2509" s="388" t="str">
        <f>IF(_xlfn.IFNA(VLOOKUP(P2509,$AG$3:$AH$83,2,FALSE),"")='11.1'!$D$5,TXM!S2509,"")</f>
        <v/>
      </c>
      <c r="U2509" t="str">
        <f>IFERROR(SMALL($T$5:$T$9000,ROWS($T$5:T2509)),"")</f>
        <v/>
      </c>
    </row>
    <row r="2510" spans="1:21" ht="14.4" customHeight="1" x14ac:dyDescent="0.3">
      <c r="A2510" s="371" t="s">
        <v>1516</v>
      </c>
      <c r="B2510" t="s">
        <v>773</v>
      </c>
      <c r="C2510" s="372">
        <v>51302</v>
      </c>
      <c r="D2510" s="388">
        <f>ROWS(C$5:C2510)</f>
        <v>2506</v>
      </c>
      <c r="E2510" s="388" t="str">
        <f>IF(_xlfn.IFNA(VLOOKUP(A2510,$AG$3:$AH$83,2,FALSE),"")='11.1'!$D$5,TXM!D2510,"")</f>
        <v/>
      </c>
      <c r="F2510" t="str">
        <f>IFERROR(SMALL($E$5:$E$9000,ROWS($E$5:E2510)),"")</f>
        <v/>
      </c>
      <c r="I2510" s="371" t="s">
        <v>46</v>
      </c>
      <c r="J2510" t="s">
        <v>845</v>
      </c>
      <c r="K2510" s="372">
        <v>75277</v>
      </c>
      <c r="L2510" s="388">
        <f>ROWS(K$5:K2510)</f>
        <v>2506</v>
      </c>
      <c r="M2510" s="388" t="str">
        <f>IF(_xlfn.IFNA(VLOOKUP(I2510,$AG$3:$AH$83,2,FALSE),"")='11.1'!$D$5,TXM!L2510,"")</f>
        <v/>
      </c>
      <c r="N2510" t="str">
        <f>IFERROR(SMALL($M$5:$M$9000,ROWS($M$5:M2510)),"")</f>
        <v/>
      </c>
      <c r="P2510" t="s">
        <v>139</v>
      </c>
      <c r="Q2510" t="s">
        <v>815</v>
      </c>
      <c r="R2510">
        <v>93990</v>
      </c>
      <c r="S2510" s="388">
        <f>ROWS(R$5:R2510)</f>
        <v>2506</v>
      </c>
      <c r="T2510" s="388" t="str">
        <f>IF(_xlfn.IFNA(VLOOKUP(P2510,$AG$3:$AH$83,2,FALSE),"")='11.1'!$D$5,TXM!S2510,"")</f>
        <v/>
      </c>
      <c r="U2510" t="str">
        <f>IFERROR(SMALL($T$5:$T$9000,ROWS($T$5:T2510)),"")</f>
        <v/>
      </c>
    </row>
    <row r="2511" spans="1:21" ht="14.4" customHeight="1" x14ac:dyDescent="0.3">
      <c r="A2511" s="371" t="s">
        <v>2324</v>
      </c>
      <c r="B2511" t="s">
        <v>773</v>
      </c>
      <c r="C2511" s="372">
        <v>51302</v>
      </c>
      <c r="D2511" s="388">
        <f>ROWS(C$5:C2511)</f>
        <v>2507</v>
      </c>
      <c r="E2511" s="388" t="str">
        <f>IF(_xlfn.IFNA(VLOOKUP(A2511,$AG$3:$AH$83,2,FALSE),"")='11.1'!$D$5,TXM!D2511,"")</f>
        <v/>
      </c>
      <c r="F2511" t="str">
        <f>IFERROR(SMALL($E$5:$E$9000,ROWS($E$5:E2511)),"")</f>
        <v/>
      </c>
      <c r="I2511" s="371" t="s">
        <v>46</v>
      </c>
      <c r="J2511" t="s">
        <v>101</v>
      </c>
      <c r="K2511" s="372">
        <v>69613</v>
      </c>
      <c r="L2511" s="388">
        <f>ROWS(K$5:K2511)</f>
        <v>2507</v>
      </c>
      <c r="M2511" s="388" t="str">
        <f>IF(_xlfn.IFNA(VLOOKUP(I2511,$AG$3:$AH$83,2,FALSE),"")='11.1'!$D$5,TXM!L2511,"")</f>
        <v/>
      </c>
      <c r="N2511" t="str">
        <f>IFERROR(SMALL($M$5:$M$9000,ROWS($M$5:M2511)),"")</f>
        <v/>
      </c>
      <c r="P2511" t="s">
        <v>139</v>
      </c>
      <c r="Q2511" t="s">
        <v>817</v>
      </c>
      <c r="R2511">
        <v>84124</v>
      </c>
      <c r="S2511" s="388">
        <f>ROWS(R$5:R2511)</f>
        <v>2507</v>
      </c>
      <c r="T2511" s="388" t="str">
        <f>IF(_xlfn.IFNA(VLOOKUP(P2511,$AG$3:$AH$83,2,FALSE),"")='11.1'!$D$5,TXM!S2511,"")</f>
        <v/>
      </c>
      <c r="U2511" t="str">
        <f>IFERROR(SMALL($T$5:$T$9000,ROWS($T$5:T2511)),"")</f>
        <v/>
      </c>
    </row>
    <row r="2512" spans="1:21" ht="14.4" customHeight="1" x14ac:dyDescent="0.3">
      <c r="A2512" s="371" t="s">
        <v>1519</v>
      </c>
      <c r="B2512" t="s">
        <v>172</v>
      </c>
      <c r="C2512" s="372">
        <v>166045</v>
      </c>
      <c r="D2512" s="388">
        <f>ROWS(C$5:C2512)</f>
        <v>2508</v>
      </c>
      <c r="E2512" s="388" t="str">
        <f>IF(_xlfn.IFNA(VLOOKUP(A2512,$AG$3:$AH$83,2,FALSE),"")='11.1'!$D$5,TXM!D2512,"")</f>
        <v/>
      </c>
      <c r="F2512" t="str">
        <f>IFERROR(SMALL($E$5:$E$9000,ROWS($E$5:E2512)),"")</f>
        <v/>
      </c>
      <c r="I2512" s="371" t="s">
        <v>46</v>
      </c>
      <c r="J2512" t="s">
        <v>1500</v>
      </c>
      <c r="K2512" s="372">
        <v>65623</v>
      </c>
      <c r="L2512" s="388">
        <f>ROWS(K$5:K2512)</f>
        <v>2508</v>
      </c>
      <c r="M2512" s="388" t="str">
        <f>IF(_xlfn.IFNA(VLOOKUP(I2512,$AG$3:$AH$83,2,FALSE),"")='11.1'!$D$5,TXM!L2512,"")</f>
        <v/>
      </c>
      <c r="N2512" t="str">
        <f>IFERROR(SMALL($M$5:$M$9000,ROWS($M$5:M2512)),"")</f>
        <v/>
      </c>
      <c r="P2512" t="s">
        <v>139</v>
      </c>
      <c r="Q2512" t="s">
        <v>809</v>
      </c>
      <c r="R2512">
        <v>60484</v>
      </c>
      <c r="S2512" s="388">
        <f>ROWS(R$5:R2512)</f>
        <v>2508</v>
      </c>
      <c r="T2512" s="388" t="str">
        <f>IF(_xlfn.IFNA(VLOOKUP(P2512,$AG$3:$AH$83,2,FALSE),"")='11.1'!$D$5,TXM!S2512,"")</f>
        <v/>
      </c>
      <c r="U2512" t="str">
        <f>IFERROR(SMALL($T$5:$T$9000,ROWS($T$5:T2512)),"")</f>
        <v/>
      </c>
    </row>
    <row r="2513" spans="1:21" ht="14.4" customHeight="1" x14ac:dyDescent="0.3">
      <c r="A2513" s="371" t="s">
        <v>148</v>
      </c>
      <c r="B2513" t="s">
        <v>1000</v>
      </c>
      <c r="C2513" s="372">
        <v>183139723</v>
      </c>
      <c r="D2513" s="388">
        <f>ROWS(C$5:C2513)</f>
        <v>2509</v>
      </c>
      <c r="E2513" s="388" t="str">
        <f>IF(_xlfn.IFNA(VLOOKUP(A2513,$AG$3:$AH$83,2,FALSE),"")='11.1'!$D$5,TXM!D2513,"")</f>
        <v/>
      </c>
      <c r="F2513" t="str">
        <f>IFERROR(SMALL($E$5:$E$9000,ROWS($E$5:E2513)),"")</f>
        <v/>
      </c>
      <c r="I2513" s="371" t="s">
        <v>46</v>
      </c>
      <c r="J2513" t="s">
        <v>815</v>
      </c>
      <c r="K2513" s="372">
        <v>55988</v>
      </c>
      <c r="L2513" s="388">
        <f>ROWS(K$5:K2513)</f>
        <v>2509</v>
      </c>
      <c r="M2513" s="388" t="str">
        <f>IF(_xlfn.IFNA(VLOOKUP(I2513,$AG$3:$AH$83,2,FALSE),"")='11.1'!$D$5,TXM!L2513,"")</f>
        <v/>
      </c>
      <c r="N2513" t="str">
        <f>IFERROR(SMALL($M$5:$M$9000,ROWS($M$5:M2513)),"")</f>
        <v/>
      </c>
      <c r="P2513" t="s">
        <v>139</v>
      </c>
      <c r="Q2513" t="s">
        <v>855</v>
      </c>
      <c r="R2513">
        <v>55688</v>
      </c>
      <c r="S2513" s="388">
        <f>ROWS(R$5:R2513)</f>
        <v>2509</v>
      </c>
      <c r="T2513" s="388" t="str">
        <f>IF(_xlfn.IFNA(VLOOKUP(P2513,$AG$3:$AH$83,2,FALSE),"")='11.1'!$D$5,TXM!S2513,"")</f>
        <v/>
      </c>
      <c r="U2513" t="str">
        <f>IFERROR(SMALL($T$5:$T$9000,ROWS($T$5:T2513)),"")</f>
        <v/>
      </c>
    </row>
    <row r="2514" spans="1:21" ht="14.4" customHeight="1" x14ac:dyDescent="0.3">
      <c r="A2514" s="371" t="s">
        <v>148</v>
      </c>
      <c r="B2514" t="s">
        <v>996</v>
      </c>
      <c r="C2514" s="372">
        <v>69174245</v>
      </c>
      <c r="D2514" s="388">
        <f>ROWS(C$5:C2514)</f>
        <v>2510</v>
      </c>
      <c r="E2514" s="388" t="str">
        <f>IF(_xlfn.IFNA(VLOOKUP(A2514,$AG$3:$AH$83,2,FALSE),"")='11.1'!$D$5,TXM!D2514,"")</f>
        <v/>
      </c>
      <c r="F2514" t="str">
        <f>IFERROR(SMALL($E$5:$E$9000,ROWS($E$5:E2514)),"")</f>
        <v/>
      </c>
      <c r="I2514" s="371" t="s">
        <v>46</v>
      </c>
      <c r="J2514" t="s">
        <v>1434</v>
      </c>
      <c r="K2514" s="372">
        <v>36203</v>
      </c>
      <c r="L2514" s="388">
        <f>ROWS(K$5:K2514)</f>
        <v>2510</v>
      </c>
      <c r="M2514" s="388" t="str">
        <f>IF(_xlfn.IFNA(VLOOKUP(I2514,$AG$3:$AH$83,2,FALSE),"")='11.1'!$D$5,TXM!L2514,"")</f>
        <v/>
      </c>
      <c r="N2514" t="str">
        <f>IFERROR(SMALL($M$5:$M$9000,ROWS($M$5:M2514)),"")</f>
        <v/>
      </c>
      <c r="P2514" t="s">
        <v>139</v>
      </c>
      <c r="Q2514" t="s">
        <v>93</v>
      </c>
      <c r="R2514">
        <v>51000</v>
      </c>
      <c r="S2514" s="388">
        <f>ROWS(R$5:R2514)</f>
        <v>2510</v>
      </c>
      <c r="T2514" s="388" t="str">
        <f>IF(_xlfn.IFNA(VLOOKUP(P2514,$AG$3:$AH$83,2,FALSE),"")='11.1'!$D$5,TXM!S2514,"")</f>
        <v/>
      </c>
      <c r="U2514" t="str">
        <f>IFERROR(SMALL($T$5:$T$9000,ROWS($T$5:T2514)),"")</f>
        <v/>
      </c>
    </row>
    <row r="2515" spans="1:21" ht="14.4" customHeight="1" x14ac:dyDescent="0.3">
      <c r="A2515" s="371" t="s">
        <v>148</v>
      </c>
      <c r="B2515" t="s">
        <v>1005</v>
      </c>
      <c r="C2515" s="372">
        <v>10285329</v>
      </c>
      <c r="D2515" s="388">
        <f>ROWS(C$5:C2515)</f>
        <v>2511</v>
      </c>
      <c r="E2515" s="388" t="str">
        <f>IF(_xlfn.IFNA(VLOOKUP(A2515,$AG$3:$AH$83,2,FALSE),"")='11.1'!$D$5,TXM!D2515,"")</f>
        <v/>
      </c>
      <c r="F2515" t="str">
        <f>IFERROR(SMALL($E$5:$E$9000,ROWS($E$5:E2515)),"")</f>
        <v/>
      </c>
      <c r="I2515" s="371" t="s">
        <v>46</v>
      </c>
      <c r="J2515" t="s">
        <v>999</v>
      </c>
      <c r="K2515" s="372">
        <v>36194</v>
      </c>
      <c r="L2515" s="388">
        <f>ROWS(K$5:K2515)</f>
        <v>2511</v>
      </c>
      <c r="M2515" s="388" t="str">
        <f>IF(_xlfn.IFNA(VLOOKUP(I2515,$AG$3:$AH$83,2,FALSE),"")='11.1'!$D$5,TXM!L2515,"")</f>
        <v/>
      </c>
      <c r="N2515" t="str">
        <f>IFERROR(SMALL($M$5:$M$9000,ROWS($M$5:M2515)),"")</f>
        <v/>
      </c>
      <c r="P2515" t="s">
        <v>139</v>
      </c>
      <c r="Q2515" t="s">
        <v>811</v>
      </c>
      <c r="R2515">
        <v>35236</v>
      </c>
      <c r="S2515" s="388">
        <f>ROWS(R$5:R2515)</f>
        <v>2511</v>
      </c>
      <c r="T2515" s="388" t="str">
        <f>IF(_xlfn.IFNA(VLOOKUP(P2515,$AG$3:$AH$83,2,FALSE),"")='11.1'!$D$5,TXM!S2515,"")</f>
        <v/>
      </c>
      <c r="U2515" t="str">
        <f>IFERROR(SMALL($T$5:$T$9000,ROWS($T$5:T2515)),"")</f>
        <v/>
      </c>
    </row>
    <row r="2516" spans="1:21" ht="14.4" customHeight="1" x14ac:dyDescent="0.3">
      <c r="A2516" s="371" t="s">
        <v>148</v>
      </c>
      <c r="B2516" t="s">
        <v>98</v>
      </c>
      <c r="C2516" s="372">
        <v>3550990</v>
      </c>
      <c r="D2516" s="388">
        <f>ROWS(C$5:C2516)</f>
        <v>2512</v>
      </c>
      <c r="E2516" s="388" t="str">
        <f>IF(_xlfn.IFNA(VLOOKUP(A2516,$AG$3:$AH$83,2,FALSE),"")='11.1'!$D$5,TXM!D2516,"")</f>
        <v/>
      </c>
      <c r="F2516" t="str">
        <f>IFERROR(SMALL($E$5:$E$9000,ROWS($E$5:E2516)),"")</f>
        <v/>
      </c>
      <c r="I2516" s="371" t="s">
        <v>46</v>
      </c>
      <c r="J2516" t="s">
        <v>839</v>
      </c>
      <c r="K2516" s="372">
        <v>33431</v>
      </c>
      <c r="L2516" s="388">
        <f>ROWS(K$5:K2516)</f>
        <v>2512</v>
      </c>
      <c r="M2516" s="388" t="str">
        <f>IF(_xlfn.IFNA(VLOOKUP(I2516,$AG$3:$AH$83,2,FALSE),"")='11.1'!$D$5,TXM!L2516,"")</f>
        <v/>
      </c>
      <c r="N2516" t="str">
        <f>IFERROR(SMALL($M$5:$M$9000,ROWS($M$5:M2516)),"")</f>
        <v/>
      </c>
      <c r="P2516" t="s">
        <v>139</v>
      </c>
      <c r="Q2516" t="s">
        <v>98</v>
      </c>
      <c r="R2516">
        <v>30278</v>
      </c>
      <c r="S2516" s="388">
        <f>ROWS(R$5:R2516)</f>
        <v>2512</v>
      </c>
      <c r="T2516" s="388" t="str">
        <f>IF(_xlfn.IFNA(VLOOKUP(P2516,$AG$3:$AH$83,2,FALSE),"")='11.1'!$D$5,TXM!S2516,"")</f>
        <v/>
      </c>
      <c r="U2516" t="str">
        <f>IFERROR(SMALL($T$5:$T$9000,ROWS($T$5:T2516)),"")</f>
        <v/>
      </c>
    </row>
    <row r="2517" spans="1:21" ht="14.4" customHeight="1" x14ac:dyDescent="0.3">
      <c r="A2517" s="371" t="s">
        <v>148</v>
      </c>
      <c r="B2517" t="s">
        <v>95</v>
      </c>
      <c r="C2517" s="372">
        <v>2857153</v>
      </c>
      <c r="D2517" s="388">
        <f>ROWS(C$5:C2517)</f>
        <v>2513</v>
      </c>
      <c r="E2517" s="388" t="str">
        <f>IF(_xlfn.IFNA(VLOOKUP(A2517,$AG$3:$AH$83,2,FALSE),"")='11.1'!$D$5,TXM!D2517,"")</f>
        <v/>
      </c>
      <c r="F2517" t="str">
        <f>IFERROR(SMALL($E$5:$E$9000,ROWS($E$5:E2517)),"")</f>
        <v/>
      </c>
      <c r="I2517" s="371" t="s">
        <v>46</v>
      </c>
      <c r="J2517" t="s">
        <v>172</v>
      </c>
      <c r="K2517" s="372">
        <v>28838</v>
      </c>
      <c r="L2517" s="388">
        <f>ROWS(K$5:K2517)</f>
        <v>2513</v>
      </c>
      <c r="M2517" s="388" t="str">
        <f>IF(_xlfn.IFNA(VLOOKUP(I2517,$AG$3:$AH$83,2,FALSE),"")='11.1'!$D$5,TXM!L2517,"")</f>
        <v/>
      </c>
      <c r="N2517" t="str">
        <f>IFERROR(SMALL($M$5:$M$9000,ROWS($M$5:M2517)),"")</f>
        <v/>
      </c>
      <c r="P2517" t="s">
        <v>139</v>
      </c>
      <c r="Q2517" t="s">
        <v>1003</v>
      </c>
      <c r="R2517">
        <v>27205</v>
      </c>
      <c r="S2517" s="388">
        <f>ROWS(R$5:R2517)</f>
        <v>2513</v>
      </c>
      <c r="T2517" s="388" t="str">
        <f>IF(_xlfn.IFNA(VLOOKUP(P2517,$AG$3:$AH$83,2,FALSE),"")='11.1'!$D$5,TXM!S2517,"")</f>
        <v/>
      </c>
      <c r="U2517" t="str">
        <f>IFERROR(SMALL($T$5:$T$9000,ROWS($T$5:T2517)),"")</f>
        <v/>
      </c>
    </row>
    <row r="2518" spans="1:21" ht="14.4" customHeight="1" x14ac:dyDescent="0.3">
      <c r="A2518" s="371" t="s">
        <v>148</v>
      </c>
      <c r="B2518" t="s">
        <v>785</v>
      </c>
      <c r="C2518" s="372">
        <v>2328519</v>
      </c>
      <c r="D2518" s="388">
        <f>ROWS(C$5:C2518)</f>
        <v>2514</v>
      </c>
      <c r="E2518" s="388" t="str">
        <f>IF(_xlfn.IFNA(VLOOKUP(A2518,$AG$3:$AH$83,2,FALSE),"")='11.1'!$D$5,TXM!D2518,"")</f>
        <v/>
      </c>
      <c r="F2518" t="str">
        <f>IFERROR(SMALL($E$5:$E$9000,ROWS($E$5:E2518)),"")</f>
        <v/>
      </c>
      <c r="I2518" s="371" t="s">
        <v>46</v>
      </c>
      <c r="J2518" t="s">
        <v>859</v>
      </c>
      <c r="K2518" s="372">
        <v>24905</v>
      </c>
      <c r="L2518" s="388">
        <f>ROWS(K$5:K2518)</f>
        <v>2514</v>
      </c>
      <c r="M2518" s="388" t="str">
        <f>IF(_xlfn.IFNA(VLOOKUP(I2518,$AG$3:$AH$83,2,FALSE),"")='11.1'!$D$5,TXM!L2518,"")</f>
        <v/>
      </c>
      <c r="N2518" t="str">
        <f>IFERROR(SMALL($M$5:$M$9000,ROWS($M$5:M2518)),"")</f>
        <v/>
      </c>
      <c r="P2518" t="s">
        <v>139</v>
      </c>
      <c r="Q2518" t="s">
        <v>171</v>
      </c>
      <c r="R2518">
        <v>21340</v>
      </c>
      <c r="S2518" s="388">
        <f>ROWS(R$5:R2518)</f>
        <v>2514</v>
      </c>
      <c r="T2518" s="388" t="str">
        <f>IF(_xlfn.IFNA(VLOOKUP(P2518,$AG$3:$AH$83,2,FALSE),"")='11.1'!$D$5,TXM!S2518,"")</f>
        <v/>
      </c>
      <c r="U2518" t="str">
        <f>IFERROR(SMALL($T$5:$T$9000,ROWS($T$5:T2518)),"")</f>
        <v/>
      </c>
    </row>
    <row r="2519" spans="1:21" ht="14.4" customHeight="1" x14ac:dyDescent="0.3">
      <c r="A2519" s="371" t="s">
        <v>148</v>
      </c>
      <c r="B2519" t="s">
        <v>1318</v>
      </c>
      <c r="C2519" s="372">
        <v>1732234</v>
      </c>
      <c r="D2519" s="388">
        <f>ROWS(C$5:C2519)</f>
        <v>2515</v>
      </c>
      <c r="E2519" s="388" t="str">
        <f>IF(_xlfn.IFNA(VLOOKUP(A2519,$AG$3:$AH$83,2,FALSE),"")='11.1'!$D$5,TXM!D2519,"")</f>
        <v/>
      </c>
      <c r="F2519" t="str">
        <f>IFERROR(SMALL($E$5:$E$9000,ROWS($E$5:E2519)),"")</f>
        <v/>
      </c>
      <c r="I2519" s="371" t="s">
        <v>46</v>
      </c>
      <c r="J2519" t="s">
        <v>1006</v>
      </c>
      <c r="K2519" s="372">
        <v>18166</v>
      </c>
      <c r="L2519" s="388">
        <f>ROWS(K$5:K2519)</f>
        <v>2515</v>
      </c>
      <c r="M2519" s="388" t="str">
        <f>IF(_xlfn.IFNA(VLOOKUP(I2519,$AG$3:$AH$83,2,FALSE),"")='11.1'!$D$5,TXM!L2519,"")</f>
        <v/>
      </c>
      <c r="N2519" t="str">
        <f>IFERROR(SMALL($M$5:$M$9000,ROWS($M$5:M2519)),"")</f>
        <v/>
      </c>
      <c r="P2519" t="s">
        <v>139</v>
      </c>
      <c r="Q2519" t="s">
        <v>1002</v>
      </c>
      <c r="R2519">
        <v>21234</v>
      </c>
      <c r="S2519" s="388">
        <f>ROWS(R$5:R2519)</f>
        <v>2515</v>
      </c>
      <c r="T2519" s="388" t="str">
        <f>IF(_xlfn.IFNA(VLOOKUP(P2519,$AG$3:$AH$83,2,FALSE),"")='11.1'!$D$5,TXM!S2519,"")</f>
        <v/>
      </c>
      <c r="U2519" t="str">
        <f>IFERROR(SMALL($T$5:$T$9000,ROWS($T$5:T2519)),"")</f>
        <v/>
      </c>
    </row>
    <row r="2520" spans="1:21" ht="14.4" customHeight="1" x14ac:dyDescent="0.3">
      <c r="A2520" s="371" t="s">
        <v>148</v>
      </c>
      <c r="B2520" t="s">
        <v>789</v>
      </c>
      <c r="C2520" s="372">
        <v>1464666</v>
      </c>
      <c r="D2520" s="388">
        <f>ROWS(C$5:C2520)</f>
        <v>2516</v>
      </c>
      <c r="E2520" s="388" t="str">
        <f>IF(_xlfn.IFNA(VLOOKUP(A2520,$AG$3:$AH$83,2,FALSE),"")='11.1'!$D$5,TXM!D2520,"")</f>
        <v/>
      </c>
      <c r="F2520" t="str">
        <f>IFERROR(SMALL($E$5:$E$9000,ROWS($E$5:E2520)),"")</f>
        <v/>
      </c>
      <c r="I2520" s="371" t="s">
        <v>46</v>
      </c>
      <c r="J2520" t="s">
        <v>1365</v>
      </c>
      <c r="K2520" s="372">
        <v>10327</v>
      </c>
      <c r="L2520" s="388">
        <f>ROWS(K$5:K2520)</f>
        <v>2516</v>
      </c>
      <c r="M2520" s="388" t="str">
        <f>IF(_xlfn.IFNA(VLOOKUP(I2520,$AG$3:$AH$83,2,FALSE),"")='11.1'!$D$5,TXM!L2520,"")</f>
        <v/>
      </c>
      <c r="N2520" t="str">
        <f>IFERROR(SMALL($M$5:$M$9000,ROWS($M$5:M2520)),"")</f>
        <v/>
      </c>
      <c r="P2520" t="s">
        <v>139</v>
      </c>
      <c r="Q2520" t="s">
        <v>1252</v>
      </c>
      <c r="R2520">
        <v>15813</v>
      </c>
      <c r="S2520" s="388">
        <f>ROWS(R$5:R2520)</f>
        <v>2516</v>
      </c>
      <c r="T2520" s="388" t="str">
        <f>IF(_xlfn.IFNA(VLOOKUP(P2520,$AG$3:$AH$83,2,FALSE),"")='11.1'!$D$5,TXM!S2520,"")</f>
        <v/>
      </c>
      <c r="U2520" t="str">
        <f>IFERROR(SMALL($T$5:$T$9000,ROWS($T$5:T2520)),"")</f>
        <v/>
      </c>
    </row>
    <row r="2521" spans="1:21" ht="14.4" customHeight="1" x14ac:dyDescent="0.3">
      <c r="A2521" s="371" t="s">
        <v>148</v>
      </c>
      <c r="B2521" t="s">
        <v>102</v>
      </c>
      <c r="C2521" s="372">
        <v>1254924</v>
      </c>
      <c r="D2521" s="388">
        <f>ROWS(C$5:C2521)</f>
        <v>2517</v>
      </c>
      <c r="E2521" s="388" t="str">
        <f>IF(_xlfn.IFNA(VLOOKUP(A2521,$AG$3:$AH$83,2,FALSE),"")='11.1'!$D$5,TXM!D2521,"")</f>
        <v/>
      </c>
      <c r="F2521" t="str">
        <f>IFERROR(SMALL($E$5:$E$9000,ROWS($E$5:E2521)),"")</f>
        <v/>
      </c>
      <c r="I2521" s="371" t="s">
        <v>46</v>
      </c>
      <c r="J2521" t="s">
        <v>809</v>
      </c>
      <c r="K2521" s="372">
        <v>10208</v>
      </c>
      <c r="L2521" s="388">
        <f>ROWS(K$5:K2521)</f>
        <v>2517</v>
      </c>
      <c r="M2521" s="388" t="str">
        <f>IF(_xlfn.IFNA(VLOOKUP(I2521,$AG$3:$AH$83,2,FALSE),"")='11.1'!$D$5,TXM!L2521,"")</f>
        <v/>
      </c>
      <c r="N2521" t="str">
        <f>IFERROR(SMALL($M$5:$M$9000,ROWS($M$5:M2521)),"")</f>
        <v/>
      </c>
      <c r="P2521" t="s">
        <v>139</v>
      </c>
      <c r="Q2521" t="s">
        <v>99</v>
      </c>
      <c r="R2521">
        <v>12283</v>
      </c>
      <c r="S2521" s="388">
        <f>ROWS(R$5:R2521)</f>
        <v>2517</v>
      </c>
      <c r="T2521" s="388" t="str">
        <f>IF(_xlfn.IFNA(VLOOKUP(P2521,$AG$3:$AH$83,2,FALSE),"")='11.1'!$D$5,TXM!S2521,"")</f>
        <v/>
      </c>
      <c r="U2521" t="str">
        <f>IFERROR(SMALL($T$5:$T$9000,ROWS($T$5:T2521)),"")</f>
        <v/>
      </c>
    </row>
    <row r="2522" spans="1:21" ht="14.4" customHeight="1" x14ac:dyDescent="0.3">
      <c r="A2522" s="371" t="s">
        <v>148</v>
      </c>
      <c r="B2522" t="s">
        <v>775</v>
      </c>
      <c r="C2522" s="372">
        <v>1159618</v>
      </c>
      <c r="D2522" s="388">
        <f>ROWS(C$5:C2522)</f>
        <v>2518</v>
      </c>
      <c r="E2522" s="388" t="str">
        <f>IF(_xlfn.IFNA(VLOOKUP(A2522,$AG$3:$AH$83,2,FALSE),"")='11.1'!$D$5,TXM!D2522,"")</f>
        <v/>
      </c>
      <c r="F2522" t="str">
        <f>IFERROR(SMALL($E$5:$E$9000,ROWS($E$5:E2522)),"")</f>
        <v/>
      </c>
      <c r="I2522" s="371" t="s">
        <v>46</v>
      </c>
      <c r="J2522" t="s">
        <v>811</v>
      </c>
      <c r="K2522" s="372">
        <v>9211</v>
      </c>
      <c r="L2522" s="388">
        <f>ROWS(K$5:K2522)</f>
        <v>2518</v>
      </c>
      <c r="M2522" s="388" t="str">
        <f>IF(_xlfn.IFNA(VLOOKUP(I2522,$AG$3:$AH$83,2,FALSE),"")='11.1'!$D$5,TXM!L2522,"")</f>
        <v/>
      </c>
      <c r="N2522" t="str">
        <f>IFERROR(SMALL($M$5:$M$9000,ROWS($M$5:M2522)),"")</f>
        <v/>
      </c>
      <c r="P2522" t="s">
        <v>139</v>
      </c>
      <c r="Q2522" t="s">
        <v>853</v>
      </c>
      <c r="R2522">
        <v>11502</v>
      </c>
      <c r="S2522" s="388">
        <f>ROWS(R$5:R2522)</f>
        <v>2518</v>
      </c>
      <c r="T2522" s="388" t="str">
        <f>IF(_xlfn.IFNA(VLOOKUP(P2522,$AG$3:$AH$83,2,FALSE),"")='11.1'!$D$5,TXM!S2522,"")</f>
        <v/>
      </c>
      <c r="U2522" t="str">
        <f>IFERROR(SMALL($T$5:$T$9000,ROWS($T$5:T2522)),"")</f>
        <v/>
      </c>
    </row>
    <row r="2523" spans="1:21" ht="14.4" customHeight="1" x14ac:dyDescent="0.3">
      <c r="A2523" s="371" t="s">
        <v>148</v>
      </c>
      <c r="B2523" t="s">
        <v>849</v>
      </c>
      <c r="C2523" s="372">
        <v>1095254</v>
      </c>
      <c r="D2523" s="388">
        <f>ROWS(C$5:C2523)</f>
        <v>2519</v>
      </c>
      <c r="E2523" s="388" t="str">
        <f>IF(_xlfn.IFNA(VLOOKUP(A2523,$AG$3:$AH$83,2,FALSE),"")='11.1'!$D$5,TXM!D2523,"")</f>
        <v/>
      </c>
      <c r="F2523" t="str">
        <f>IFERROR(SMALL($E$5:$E$9000,ROWS($E$5:E2523)),"")</f>
        <v/>
      </c>
      <c r="I2523" s="371" t="s">
        <v>46</v>
      </c>
      <c r="J2523" t="s">
        <v>805</v>
      </c>
      <c r="K2523" s="372">
        <v>8707</v>
      </c>
      <c r="L2523" s="388">
        <f>ROWS(K$5:K2523)</f>
        <v>2519</v>
      </c>
      <c r="M2523" s="388" t="str">
        <f>IF(_xlfn.IFNA(VLOOKUP(I2523,$AG$3:$AH$83,2,FALSE),"")='11.1'!$D$5,TXM!L2523,"")</f>
        <v/>
      </c>
      <c r="N2523" t="str">
        <f>IFERROR(SMALL($M$5:$M$9000,ROWS($M$5:M2523)),"")</f>
        <v/>
      </c>
      <c r="P2523" t="s">
        <v>139</v>
      </c>
      <c r="Q2523" t="s">
        <v>805</v>
      </c>
      <c r="R2523">
        <v>5027</v>
      </c>
      <c r="S2523" s="388">
        <f>ROWS(R$5:R2523)</f>
        <v>2519</v>
      </c>
      <c r="T2523" s="388" t="str">
        <f>IF(_xlfn.IFNA(VLOOKUP(P2523,$AG$3:$AH$83,2,FALSE),"")='11.1'!$D$5,TXM!S2523,"")</f>
        <v/>
      </c>
      <c r="U2523" t="str">
        <f>IFERROR(SMALL($T$5:$T$9000,ROWS($T$5:T2523)),"")</f>
        <v/>
      </c>
    </row>
    <row r="2524" spans="1:21" ht="14.4" customHeight="1" x14ac:dyDescent="0.3">
      <c r="A2524" s="371" t="s">
        <v>148</v>
      </c>
      <c r="B2524" t="s">
        <v>787</v>
      </c>
      <c r="C2524" s="372">
        <v>501112</v>
      </c>
      <c r="D2524" s="388">
        <f>ROWS(C$5:C2524)</f>
        <v>2520</v>
      </c>
      <c r="E2524" s="388" t="str">
        <f>IF(_xlfn.IFNA(VLOOKUP(A2524,$AG$3:$AH$83,2,FALSE),"")='11.1'!$D$5,TXM!D2524,"")</f>
        <v/>
      </c>
      <c r="F2524" t="str">
        <f>IFERROR(SMALL($E$5:$E$9000,ROWS($E$5:E2524)),"")</f>
        <v/>
      </c>
      <c r="I2524" s="371" t="s">
        <v>46</v>
      </c>
      <c r="J2524" t="s">
        <v>787</v>
      </c>
      <c r="K2524" s="372">
        <v>6612</v>
      </c>
      <c r="L2524" s="388">
        <f>ROWS(K$5:K2524)</f>
        <v>2520</v>
      </c>
      <c r="M2524" s="388" t="str">
        <f>IF(_xlfn.IFNA(VLOOKUP(I2524,$AG$3:$AH$83,2,FALSE),"")='11.1'!$D$5,TXM!L2524,"")</f>
        <v/>
      </c>
      <c r="N2524" t="str">
        <f>IFERROR(SMALL($M$5:$M$9000,ROWS($M$5:M2524)),"")</f>
        <v/>
      </c>
      <c r="P2524" t="s">
        <v>139</v>
      </c>
      <c r="Q2524" t="s">
        <v>819</v>
      </c>
      <c r="R2524">
        <v>3463</v>
      </c>
      <c r="S2524" s="388">
        <f>ROWS(R$5:R2524)</f>
        <v>2520</v>
      </c>
      <c r="T2524" s="388" t="str">
        <f>IF(_xlfn.IFNA(VLOOKUP(P2524,$AG$3:$AH$83,2,FALSE),"")='11.1'!$D$5,TXM!S2524,"")</f>
        <v/>
      </c>
      <c r="U2524" t="str">
        <f>IFERROR(SMALL($T$5:$T$9000,ROWS($T$5:T2524)),"")</f>
        <v/>
      </c>
    </row>
    <row r="2525" spans="1:21" ht="14.4" customHeight="1" x14ac:dyDescent="0.3">
      <c r="A2525" s="371" t="s">
        <v>148</v>
      </c>
      <c r="B2525" t="s">
        <v>835</v>
      </c>
      <c r="C2525" s="372">
        <v>473993</v>
      </c>
      <c r="D2525" s="388">
        <f>ROWS(C$5:C2525)</f>
        <v>2521</v>
      </c>
      <c r="E2525" s="388" t="str">
        <f>IF(_xlfn.IFNA(VLOOKUP(A2525,$AG$3:$AH$83,2,FALSE),"")='11.1'!$D$5,TXM!D2525,"")</f>
        <v/>
      </c>
      <c r="F2525" t="str">
        <f>IFERROR(SMALL($E$5:$E$9000,ROWS($E$5:E2525)),"")</f>
        <v/>
      </c>
      <c r="I2525" s="371" t="s">
        <v>46</v>
      </c>
      <c r="J2525" t="s">
        <v>173</v>
      </c>
      <c r="K2525" s="372">
        <v>5606</v>
      </c>
      <c r="L2525" s="388">
        <f>ROWS(K$5:K2525)</f>
        <v>2521</v>
      </c>
      <c r="M2525" s="388" t="str">
        <f>IF(_xlfn.IFNA(VLOOKUP(I2525,$AG$3:$AH$83,2,FALSE),"")='11.1'!$D$5,TXM!L2525,"")</f>
        <v/>
      </c>
      <c r="N2525" t="str">
        <f>IFERROR(SMALL($M$5:$M$9000,ROWS($M$5:M2525)),"")</f>
        <v/>
      </c>
      <c r="P2525" t="s">
        <v>139</v>
      </c>
      <c r="Q2525" t="s">
        <v>833</v>
      </c>
      <c r="R2525">
        <v>1551</v>
      </c>
      <c r="S2525" s="388">
        <f>ROWS(R$5:R2525)</f>
        <v>2521</v>
      </c>
      <c r="T2525" s="388" t="str">
        <f>IF(_xlfn.IFNA(VLOOKUP(P2525,$AG$3:$AH$83,2,FALSE),"")='11.1'!$D$5,TXM!S2525,"")</f>
        <v/>
      </c>
      <c r="U2525" t="str">
        <f>IFERROR(SMALL($T$5:$T$9000,ROWS($T$5:T2525)),"")</f>
        <v/>
      </c>
    </row>
    <row r="2526" spans="1:21" ht="14.4" customHeight="1" x14ac:dyDescent="0.3">
      <c r="A2526" s="371" t="s">
        <v>148</v>
      </c>
      <c r="B2526" t="s">
        <v>773</v>
      </c>
      <c r="C2526" s="372">
        <v>432000</v>
      </c>
      <c r="D2526" s="388">
        <f>ROWS(C$5:C2526)</f>
        <v>2522</v>
      </c>
      <c r="E2526" s="388" t="str">
        <f>IF(_xlfn.IFNA(VLOOKUP(A2526,$AG$3:$AH$83,2,FALSE),"")='11.1'!$D$5,TXM!D2526,"")</f>
        <v/>
      </c>
      <c r="F2526" t="str">
        <f>IFERROR(SMALL($E$5:$E$9000,ROWS($E$5:E2526)),"")</f>
        <v/>
      </c>
      <c r="I2526" s="371" t="s">
        <v>46</v>
      </c>
      <c r="J2526" t="s">
        <v>831</v>
      </c>
      <c r="K2526" s="372">
        <v>4006</v>
      </c>
      <c r="L2526" s="388">
        <f>ROWS(K$5:K2526)</f>
        <v>2522</v>
      </c>
      <c r="M2526" s="388" t="str">
        <f>IF(_xlfn.IFNA(VLOOKUP(I2526,$AG$3:$AH$83,2,FALSE),"")='11.1'!$D$5,TXM!L2526,"")</f>
        <v/>
      </c>
      <c r="N2526" t="str">
        <f>IFERROR(SMALL($M$5:$M$9000,ROWS($M$5:M2526)),"")</f>
        <v/>
      </c>
      <c r="P2526" t="s">
        <v>139</v>
      </c>
      <c r="Q2526" t="s">
        <v>873</v>
      </c>
      <c r="R2526">
        <v>690</v>
      </c>
      <c r="S2526" s="388">
        <f>ROWS(R$5:R2526)</f>
        <v>2522</v>
      </c>
      <c r="T2526" s="388" t="str">
        <f>IF(_xlfn.IFNA(VLOOKUP(P2526,$AG$3:$AH$83,2,FALSE),"")='11.1'!$D$5,TXM!S2526,"")</f>
        <v/>
      </c>
      <c r="U2526" t="str">
        <f>IFERROR(SMALL($T$5:$T$9000,ROWS($T$5:T2526)),"")</f>
        <v/>
      </c>
    </row>
    <row r="2527" spans="1:21" ht="14.4" customHeight="1" x14ac:dyDescent="0.3">
      <c r="A2527" s="371" t="s">
        <v>148</v>
      </c>
      <c r="B2527" t="s">
        <v>1275</v>
      </c>
      <c r="C2527" s="372">
        <v>353446</v>
      </c>
      <c r="D2527" s="388">
        <f>ROWS(C$5:C2527)</f>
        <v>2523</v>
      </c>
      <c r="E2527" s="388" t="str">
        <f>IF(_xlfn.IFNA(VLOOKUP(A2527,$AG$3:$AH$83,2,FALSE),"")='11.1'!$D$5,TXM!D2527,"")</f>
        <v/>
      </c>
      <c r="F2527" t="str">
        <f>IFERROR(SMALL($E$5:$E$9000,ROWS($E$5:E2527)),"")</f>
        <v/>
      </c>
      <c r="I2527" s="371" t="s">
        <v>46</v>
      </c>
      <c r="J2527" t="s">
        <v>789</v>
      </c>
      <c r="K2527" s="372">
        <v>3665</v>
      </c>
      <c r="L2527" s="388">
        <f>ROWS(K$5:K2527)</f>
        <v>2523</v>
      </c>
      <c r="M2527" s="388" t="str">
        <f>IF(_xlfn.IFNA(VLOOKUP(I2527,$AG$3:$AH$83,2,FALSE),"")='11.1'!$D$5,TXM!L2527,"")</f>
        <v/>
      </c>
      <c r="N2527" t="str">
        <f>IFERROR(SMALL($M$5:$M$9000,ROWS($M$5:M2527)),"")</f>
        <v/>
      </c>
      <c r="P2527" t="s">
        <v>139</v>
      </c>
      <c r="Q2527" t="s">
        <v>803</v>
      </c>
      <c r="R2527">
        <v>639</v>
      </c>
      <c r="S2527" s="388">
        <f>ROWS(R$5:R2527)</f>
        <v>2523</v>
      </c>
      <c r="T2527" s="388" t="str">
        <f>IF(_xlfn.IFNA(VLOOKUP(P2527,$AG$3:$AH$83,2,FALSE),"")='11.1'!$D$5,TXM!S2527,"")</f>
        <v/>
      </c>
      <c r="U2527" t="str">
        <f>IFERROR(SMALL($T$5:$T$9000,ROWS($T$5:T2527)),"")</f>
        <v/>
      </c>
    </row>
    <row r="2528" spans="1:21" ht="14.4" customHeight="1" x14ac:dyDescent="0.3">
      <c r="A2528" s="371" t="s">
        <v>148</v>
      </c>
      <c r="B2528" t="s">
        <v>91</v>
      </c>
      <c r="C2528" s="372">
        <v>313450</v>
      </c>
      <c r="D2528" s="388">
        <f>ROWS(C$5:C2528)</f>
        <v>2524</v>
      </c>
      <c r="E2528" s="388" t="str">
        <f>IF(_xlfn.IFNA(VLOOKUP(A2528,$AG$3:$AH$83,2,FALSE),"")='11.1'!$D$5,TXM!D2528,"")</f>
        <v/>
      </c>
      <c r="F2528" t="str">
        <f>IFERROR(SMALL($E$5:$E$9000,ROWS($E$5:E2528)),"")</f>
        <v/>
      </c>
      <c r="I2528" s="371" t="s">
        <v>46</v>
      </c>
      <c r="J2528" t="s">
        <v>813</v>
      </c>
      <c r="K2528" s="372">
        <v>1531</v>
      </c>
      <c r="L2528" s="388">
        <f>ROWS(K$5:K2528)</f>
        <v>2524</v>
      </c>
      <c r="M2528" s="388" t="str">
        <f>IF(_xlfn.IFNA(VLOOKUP(I2528,$AG$3:$AH$83,2,FALSE),"")='11.1'!$D$5,TXM!L2528,"")</f>
        <v/>
      </c>
      <c r="N2528" t="str">
        <f>IFERROR(SMALL($M$5:$M$9000,ROWS($M$5:M2528)),"")</f>
        <v/>
      </c>
      <c r="P2528" t="s">
        <v>139</v>
      </c>
      <c r="Q2528" t="s">
        <v>831</v>
      </c>
      <c r="R2528">
        <v>623</v>
      </c>
      <c r="S2528" s="388">
        <f>ROWS(R$5:R2528)</f>
        <v>2524</v>
      </c>
      <c r="T2528" s="388" t="str">
        <f>IF(_xlfn.IFNA(VLOOKUP(P2528,$AG$3:$AH$83,2,FALSE),"")='11.1'!$D$5,TXM!S2528,"")</f>
        <v/>
      </c>
      <c r="U2528" t="str">
        <f>IFERROR(SMALL($T$5:$T$9000,ROWS($T$5:T2528)),"")</f>
        <v/>
      </c>
    </row>
    <row r="2529" spans="1:21" ht="14.4" customHeight="1" x14ac:dyDescent="0.3">
      <c r="A2529" s="371" t="s">
        <v>148</v>
      </c>
      <c r="B2529" t="s">
        <v>104</v>
      </c>
      <c r="C2529" s="372">
        <v>214500</v>
      </c>
      <c r="D2529" s="388">
        <f>ROWS(C$5:C2529)</f>
        <v>2525</v>
      </c>
      <c r="E2529" s="388" t="str">
        <f>IF(_xlfn.IFNA(VLOOKUP(A2529,$AG$3:$AH$83,2,FALSE),"")='11.1'!$D$5,TXM!D2529,"")</f>
        <v/>
      </c>
      <c r="F2529" t="str">
        <f>IFERROR(SMALL($E$5:$E$9000,ROWS($E$5:E2529)),"")</f>
        <v/>
      </c>
      <c r="I2529" s="371" t="s">
        <v>46</v>
      </c>
      <c r="J2529" t="s">
        <v>97</v>
      </c>
      <c r="K2529" s="372">
        <v>521</v>
      </c>
      <c r="L2529" s="388">
        <f>ROWS(K$5:K2529)</f>
        <v>2525</v>
      </c>
      <c r="M2529" s="388" t="str">
        <f>IF(_xlfn.IFNA(VLOOKUP(I2529,$AG$3:$AH$83,2,FALSE),"")='11.1'!$D$5,TXM!L2529,"")</f>
        <v/>
      </c>
      <c r="N2529" t="str">
        <f>IFERROR(SMALL($M$5:$M$9000,ROWS($M$5:M2529)),"")</f>
        <v/>
      </c>
      <c r="P2529" t="s">
        <v>139</v>
      </c>
      <c r="Q2529" t="s">
        <v>998</v>
      </c>
      <c r="R2529">
        <v>245</v>
      </c>
      <c r="S2529" s="388">
        <f>ROWS(R$5:R2529)</f>
        <v>2525</v>
      </c>
      <c r="T2529" s="388" t="str">
        <f>IF(_xlfn.IFNA(VLOOKUP(P2529,$AG$3:$AH$83,2,FALSE),"")='11.1'!$D$5,TXM!S2529,"")</f>
        <v/>
      </c>
      <c r="U2529" t="str">
        <f>IFERROR(SMALL($T$5:$T$9000,ROWS($T$5:T2529)),"")</f>
        <v/>
      </c>
    </row>
    <row r="2530" spans="1:21" ht="14.4" customHeight="1" x14ac:dyDescent="0.3">
      <c r="A2530" s="371" t="s">
        <v>148</v>
      </c>
      <c r="B2530" t="s">
        <v>815</v>
      </c>
      <c r="C2530" s="372">
        <v>165492</v>
      </c>
      <c r="D2530" s="388">
        <f>ROWS(C$5:C2530)</f>
        <v>2526</v>
      </c>
      <c r="E2530" s="388" t="str">
        <f>IF(_xlfn.IFNA(VLOOKUP(A2530,$AG$3:$AH$83,2,FALSE),"")='11.1'!$D$5,TXM!D2530,"")</f>
        <v/>
      </c>
      <c r="F2530" t="str">
        <f>IFERROR(SMALL($E$5:$E$9000,ROWS($E$5:E2530)),"")</f>
        <v/>
      </c>
      <c r="I2530" s="371" t="s">
        <v>46</v>
      </c>
      <c r="J2530" t="s">
        <v>773</v>
      </c>
      <c r="K2530" s="372">
        <v>75</v>
      </c>
      <c r="L2530" s="388">
        <f>ROWS(K$5:K2530)</f>
        <v>2526</v>
      </c>
      <c r="M2530" s="388" t="str">
        <f>IF(_xlfn.IFNA(VLOOKUP(I2530,$AG$3:$AH$83,2,FALSE),"")='11.1'!$D$5,TXM!L2530,"")</f>
        <v/>
      </c>
      <c r="N2530" t="str">
        <f>IFERROR(SMALL($M$5:$M$9000,ROWS($M$5:M2530)),"")</f>
        <v/>
      </c>
      <c r="P2530" t="s">
        <v>87</v>
      </c>
      <c r="Q2530" t="s">
        <v>1265</v>
      </c>
      <c r="R2530">
        <v>543033</v>
      </c>
      <c r="S2530" s="388">
        <f>ROWS(R$5:R2530)</f>
        <v>2526</v>
      </c>
      <c r="T2530" s="388" t="str">
        <f>IF(_xlfn.IFNA(VLOOKUP(P2530,$AG$3:$AH$83,2,FALSE),"")='11.1'!$D$5,TXM!S2530,"")</f>
        <v/>
      </c>
      <c r="U2530" t="str">
        <f>IFERROR(SMALL($T$5:$T$9000,ROWS($T$5:T2530)),"")</f>
        <v/>
      </c>
    </row>
    <row r="2531" spans="1:21" ht="14.4" customHeight="1" x14ac:dyDescent="0.3">
      <c r="A2531" s="371" t="s">
        <v>148</v>
      </c>
      <c r="B2531" t="s">
        <v>813</v>
      </c>
      <c r="C2531" s="372">
        <v>164882</v>
      </c>
      <c r="D2531" s="388">
        <f>ROWS(C$5:C2531)</f>
        <v>2527</v>
      </c>
      <c r="E2531" s="388" t="str">
        <f>IF(_xlfn.IFNA(VLOOKUP(A2531,$AG$3:$AH$83,2,FALSE),"")='11.1'!$D$5,TXM!D2531,"")</f>
        <v/>
      </c>
      <c r="F2531" t="str">
        <f>IFERROR(SMALL($E$5:$E$9000,ROWS($E$5:E2531)),"")</f>
        <v/>
      </c>
      <c r="I2531" s="371" t="s">
        <v>46</v>
      </c>
      <c r="J2531" t="s">
        <v>93</v>
      </c>
      <c r="K2531" s="372">
        <v>40</v>
      </c>
      <c r="L2531" s="388">
        <f>ROWS(K$5:K2531)</f>
        <v>2527</v>
      </c>
      <c r="M2531" s="388" t="str">
        <f>IF(_xlfn.IFNA(VLOOKUP(I2531,$AG$3:$AH$83,2,FALSE),"")='11.1'!$D$5,TXM!L2531,"")</f>
        <v/>
      </c>
      <c r="N2531" t="str">
        <f>IFERROR(SMALL($M$5:$M$9000,ROWS($M$5:M2531)),"")</f>
        <v/>
      </c>
      <c r="P2531" t="s">
        <v>87</v>
      </c>
      <c r="Q2531" t="s">
        <v>1441</v>
      </c>
      <c r="R2531">
        <v>15203</v>
      </c>
      <c r="S2531" s="388">
        <f>ROWS(R$5:R2531)</f>
        <v>2527</v>
      </c>
      <c r="T2531" s="388" t="str">
        <f>IF(_xlfn.IFNA(VLOOKUP(P2531,$AG$3:$AH$83,2,FALSE),"")='11.1'!$D$5,TXM!S2531,"")</f>
        <v/>
      </c>
      <c r="U2531" t="str">
        <f>IFERROR(SMALL($T$5:$T$9000,ROWS($T$5:T2531)),"")</f>
        <v/>
      </c>
    </row>
    <row r="2532" spans="1:21" ht="14.4" customHeight="1" x14ac:dyDescent="0.3">
      <c r="A2532" s="371" t="s">
        <v>148</v>
      </c>
      <c r="B2532" t="s">
        <v>779</v>
      </c>
      <c r="C2532" s="372">
        <v>163215</v>
      </c>
      <c r="D2532" s="388">
        <f>ROWS(C$5:C2532)</f>
        <v>2528</v>
      </c>
      <c r="E2532" s="388" t="str">
        <f>IF(_xlfn.IFNA(VLOOKUP(A2532,$AG$3:$AH$83,2,FALSE),"")='11.1'!$D$5,TXM!D2532,"")</f>
        <v/>
      </c>
      <c r="F2532" t="str">
        <f>IFERROR(SMALL($E$5:$E$9000,ROWS($E$5:E2532)),"")</f>
        <v/>
      </c>
      <c r="I2532" s="371" t="s">
        <v>46</v>
      </c>
      <c r="J2532" t="s">
        <v>783</v>
      </c>
      <c r="K2532" s="372">
        <v>39</v>
      </c>
      <c r="L2532" s="388">
        <f>ROWS(K$5:K2532)</f>
        <v>2528</v>
      </c>
      <c r="M2532" s="388" t="str">
        <f>IF(_xlfn.IFNA(VLOOKUP(I2532,$AG$3:$AH$83,2,FALSE),"")='11.1'!$D$5,TXM!L2532,"")</f>
        <v/>
      </c>
      <c r="N2532" t="str">
        <f>IFERROR(SMALL($M$5:$M$9000,ROWS($M$5:M2532)),"")</f>
        <v/>
      </c>
      <c r="P2532" t="s">
        <v>87</v>
      </c>
      <c r="Q2532" t="s">
        <v>1240</v>
      </c>
      <c r="R2532">
        <v>6300</v>
      </c>
      <c r="S2532" s="388">
        <f>ROWS(R$5:R2532)</f>
        <v>2528</v>
      </c>
      <c r="T2532" s="388" t="str">
        <f>IF(_xlfn.IFNA(VLOOKUP(P2532,$AG$3:$AH$83,2,FALSE),"")='11.1'!$D$5,TXM!S2532,"")</f>
        <v/>
      </c>
      <c r="U2532" t="str">
        <f>IFERROR(SMALL($T$5:$T$9000,ROWS($T$5:T2532)),"")</f>
        <v/>
      </c>
    </row>
    <row r="2533" spans="1:21" ht="14.4" customHeight="1" x14ac:dyDescent="0.3">
      <c r="A2533" s="371" t="s">
        <v>148</v>
      </c>
      <c r="B2533" t="s">
        <v>865</v>
      </c>
      <c r="C2533" s="372">
        <v>162750</v>
      </c>
      <c r="D2533" s="388">
        <f>ROWS(C$5:C2533)</f>
        <v>2529</v>
      </c>
      <c r="E2533" s="388" t="str">
        <f>IF(_xlfn.IFNA(VLOOKUP(A2533,$AG$3:$AH$83,2,FALSE),"")='11.1'!$D$5,TXM!D2533,"")</f>
        <v/>
      </c>
      <c r="F2533" t="str">
        <f>IFERROR(SMALL($E$5:$E$9000,ROWS($E$5:E2533)),"")</f>
        <v/>
      </c>
      <c r="I2533" s="371" t="s">
        <v>46</v>
      </c>
      <c r="J2533" t="s">
        <v>833</v>
      </c>
      <c r="K2533" s="372">
        <v>27</v>
      </c>
      <c r="L2533" s="388">
        <f>ROWS(K$5:K2533)</f>
        <v>2529</v>
      </c>
      <c r="M2533" s="388" t="str">
        <f>IF(_xlfn.IFNA(VLOOKUP(I2533,$AG$3:$AH$83,2,FALSE),"")='11.1'!$D$5,TXM!L2533,"")</f>
        <v/>
      </c>
      <c r="N2533" t="str">
        <f>IFERROR(SMALL($M$5:$M$9000,ROWS($M$5:M2533)),"")</f>
        <v/>
      </c>
      <c r="P2533" t="s">
        <v>87</v>
      </c>
      <c r="Q2533" t="s">
        <v>865</v>
      </c>
      <c r="R2533">
        <v>44</v>
      </c>
      <c r="S2533" s="388">
        <f>ROWS(R$5:R2533)</f>
        <v>2529</v>
      </c>
      <c r="T2533" s="388" t="str">
        <f>IF(_xlfn.IFNA(VLOOKUP(P2533,$AG$3:$AH$83,2,FALSE),"")='11.1'!$D$5,TXM!S2533,"")</f>
        <v/>
      </c>
      <c r="U2533" t="str">
        <f>IFERROR(SMALL($T$5:$T$9000,ROWS($T$5:T2533)),"")</f>
        <v/>
      </c>
    </row>
    <row r="2534" spans="1:21" ht="14.4" customHeight="1" x14ac:dyDescent="0.3">
      <c r="A2534" s="371" t="s">
        <v>148</v>
      </c>
      <c r="B2534" t="s">
        <v>1004</v>
      </c>
      <c r="C2534" s="372">
        <v>160637</v>
      </c>
      <c r="D2534" s="388">
        <f>ROWS(C$5:C2534)</f>
        <v>2530</v>
      </c>
      <c r="E2534" s="388" t="str">
        <f>IF(_xlfn.IFNA(VLOOKUP(A2534,$AG$3:$AH$83,2,FALSE),"")='11.1'!$D$5,TXM!D2534,"")</f>
        <v/>
      </c>
      <c r="F2534" t="str">
        <f>IFERROR(SMALL($E$5:$E$9000,ROWS($E$5:E2534)),"")</f>
        <v/>
      </c>
      <c r="I2534" s="371" t="s">
        <v>46</v>
      </c>
      <c r="J2534" t="s">
        <v>795</v>
      </c>
      <c r="K2534" s="372">
        <v>19</v>
      </c>
      <c r="L2534" s="388">
        <f>ROWS(K$5:K2534)</f>
        <v>2530</v>
      </c>
      <c r="M2534" s="388" t="str">
        <f>IF(_xlfn.IFNA(VLOOKUP(I2534,$AG$3:$AH$83,2,FALSE),"")='11.1'!$D$5,TXM!L2534,"")</f>
        <v/>
      </c>
      <c r="N2534" t="str">
        <f>IFERROR(SMALL($M$5:$M$9000,ROWS($M$5:M2534)),"")</f>
        <v/>
      </c>
      <c r="P2534" t="s">
        <v>77</v>
      </c>
      <c r="Q2534" t="s">
        <v>849</v>
      </c>
      <c r="R2534">
        <v>2882958</v>
      </c>
      <c r="S2534" s="388">
        <f>ROWS(R$5:R2534)</f>
        <v>2530</v>
      </c>
      <c r="T2534" s="388" t="str">
        <f>IF(_xlfn.IFNA(VLOOKUP(P2534,$AG$3:$AH$83,2,FALSE),"")='11.1'!$D$5,TXM!S2534,"")</f>
        <v/>
      </c>
      <c r="U2534" t="str">
        <f>IFERROR(SMALL($T$5:$T$9000,ROWS($T$5:T2534)),"")</f>
        <v/>
      </c>
    </row>
    <row r="2535" spans="1:21" ht="14.4" customHeight="1" x14ac:dyDescent="0.3">
      <c r="A2535" s="371" t="s">
        <v>148</v>
      </c>
      <c r="B2535" t="s">
        <v>999</v>
      </c>
      <c r="C2535" s="372">
        <v>47255</v>
      </c>
      <c r="D2535" s="388">
        <f>ROWS(C$5:C2535)</f>
        <v>2531</v>
      </c>
      <c r="E2535" s="388" t="str">
        <f>IF(_xlfn.IFNA(VLOOKUP(A2535,$AG$3:$AH$83,2,FALSE),"")='11.1'!$D$5,TXM!D2535,"")</f>
        <v/>
      </c>
      <c r="F2535" t="str">
        <f>IFERROR(SMALL($E$5:$E$9000,ROWS($E$5:E2535)),"")</f>
        <v/>
      </c>
      <c r="I2535" s="371" t="s">
        <v>62</v>
      </c>
      <c r="J2535" t="s">
        <v>867</v>
      </c>
      <c r="K2535" s="372">
        <v>1726896354</v>
      </c>
      <c r="L2535" s="388">
        <f>ROWS(K$5:K2535)</f>
        <v>2531</v>
      </c>
      <c r="M2535" s="388" t="str">
        <f>IF(_xlfn.IFNA(VLOOKUP(I2535,$AG$3:$AH$83,2,FALSE),"")='11.1'!$D$5,TXM!L2535,"")</f>
        <v/>
      </c>
      <c r="N2535" t="str">
        <f>IFERROR(SMALL($M$5:$M$9000,ROWS($M$5:M2535)),"")</f>
        <v/>
      </c>
      <c r="P2535" t="s">
        <v>77</v>
      </c>
      <c r="Q2535" t="s">
        <v>1265</v>
      </c>
      <c r="R2535">
        <v>1969171</v>
      </c>
      <c r="S2535" s="388">
        <f>ROWS(R$5:R2535)</f>
        <v>2531</v>
      </c>
      <c r="T2535" s="388" t="str">
        <f>IF(_xlfn.IFNA(VLOOKUP(P2535,$AG$3:$AH$83,2,FALSE),"")='11.1'!$D$5,TXM!S2535,"")</f>
        <v/>
      </c>
      <c r="U2535" t="str">
        <f>IFERROR(SMALL($T$5:$T$9000,ROWS($T$5:T2535)),"")</f>
        <v/>
      </c>
    </row>
    <row r="2536" spans="1:21" ht="14.4" customHeight="1" x14ac:dyDescent="0.3">
      <c r="A2536" s="371" t="s">
        <v>148</v>
      </c>
      <c r="B2536" t="s">
        <v>107</v>
      </c>
      <c r="C2536" s="372">
        <v>41749</v>
      </c>
      <c r="D2536" s="388">
        <f>ROWS(C$5:C2536)</f>
        <v>2532</v>
      </c>
      <c r="E2536" s="388" t="str">
        <f>IF(_xlfn.IFNA(VLOOKUP(A2536,$AG$3:$AH$83,2,FALSE),"")='11.1'!$D$5,TXM!D2536,"")</f>
        <v/>
      </c>
      <c r="F2536" t="str">
        <f>IFERROR(SMALL($E$5:$E$9000,ROWS($E$5:E2536)),"")</f>
        <v/>
      </c>
      <c r="I2536" s="371" t="s">
        <v>62</v>
      </c>
      <c r="J2536" t="s">
        <v>865</v>
      </c>
      <c r="K2536" s="372">
        <v>1294664600</v>
      </c>
      <c r="L2536" s="388">
        <f>ROWS(K$5:K2536)</f>
        <v>2532</v>
      </c>
      <c r="M2536" s="388" t="str">
        <f>IF(_xlfn.IFNA(VLOOKUP(I2536,$AG$3:$AH$83,2,FALSE),"")='11.1'!$D$5,TXM!L2536,"")</f>
        <v/>
      </c>
      <c r="N2536" t="str">
        <f>IFERROR(SMALL($M$5:$M$9000,ROWS($M$5:M2536)),"")</f>
        <v/>
      </c>
      <c r="P2536" t="s">
        <v>77</v>
      </c>
      <c r="Q2536" t="s">
        <v>863</v>
      </c>
      <c r="R2536">
        <v>1625615</v>
      </c>
      <c r="S2536" s="388">
        <f>ROWS(R$5:R2536)</f>
        <v>2532</v>
      </c>
      <c r="T2536" s="388" t="str">
        <f>IF(_xlfn.IFNA(VLOOKUP(P2536,$AG$3:$AH$83,2,FALSE),"")='11.1'!$D$5,TXM!S2536,"")</f>
        <v/>
      </c>
      <c r="U2536" t="str">
        <f>IFERROR(SMALL($T$5:$T$9000,ROWS($T$5:T2536)),"")</f>
        <v/>
      </c>
    </row>
    <row r="2537" spans="1:21" ht="14.4" customHeight="1" x14ac:dyDescent="0.3">
      <c r="A2537" s="371" t="s">
        <v>148</v>
      </c>
      <c r="B2537" t="s">
        <v>1240</v>
      </c>
      <c r="C2537" s="372">
        <v>5349</v>
      </c>
      <c r="D2537" s="388">
        <f>ROWS(C$5:C2537)</f>
        <v>2533</v>
      </c>
      <c r="E2537" s="388" t="str">
        <f>IF(_xlfn.IFNA(VLOOKUP(A2537,$AG$3:$AH$83,2,FALSE),"")='11.1'!$D$5,TXM!D2537,"")</f>
        <v/>
      </c>
      <c r="F2537" t="str">
        <f>IFERROR(SMALL($E$5:$E$9000,ROWS($E$5:E2537)),"")</f>
        <v/>
      </c>
      <c r="I2537" s="371" t="s">
        <v>62</v>
      </c>
      <c r="J2537" t="s">
        <v>1265</v>
      </c>
      <c r="K2537" s="372">
        <v>848041926</v>
      </c>
      <c r="L2537" s="388">
        <f>ROWS(K$5:K2537)</f>
        <v>2533</v>
      </c>
      <c r="M2537" s="388" t="str">
        <f>IF(_xlfn.IFNA(VLOOKUP(I2537,$AG$3:$AH$83,2,FALSE),"")='11.1'!$D$5,TXM!L2537,"")</f>
        <v/>
      </c>
      <c r="N2537" t="str">
        <f>IFERROR(SMALL($M$5:$M$9000,ROWS($M$5:M2537)),"")</f>
        <v/>
      </c>
      <c r="P2537" t="s">
        <v>77</v>
      </c>
      <c r="Q2537" t="s">
        <v>835</v>
      </c>
      <c r="R2537">
        <v>408262</v>
      </c>
      <c r="S2537" s="388">
        <f>ROWS(R$5:R2537)</f>
        <v>2533</v>
      </c>
      <c r="T2537" s="388" t="str">
        <f>IF(_xlfn.IFNA(VLOOKUP(P2537,$AG$3:$AH$83,2,FALSE),"")='11.1'!$D$5,TXM!S2537,"")</f>
        <v/>
      </c>
      <c r="U2537" t="str">
        <f>IFERROR(SMALL($T$5:$T$9000,ROWS($T$5:T2537)),"")</f>
        <v/>
      </c>
    </row>
    <row r="2538" spans="1:21" ht="14.4" customHeight="1" x14ac:dyDescent="0.3">
      <c r="A2538" s="371" t="s">
        <v>148</v>
      </c>
      <c r="B2538" t="s">
        <v>171</v>
      </c>
      <c r="C2538" s="372">
        <v>507</v>
      </c>
      <c r="D2538" s="388">
        <f>ROWS(C$5:C2538)</f>
        <v>2534</v>
      </c>
      <c r="E2538" s="388" t="str">
        <f>IF(_xlfn.IFNA(VLOOKUP(A2538,$AG$3:$AH$83,2,FALSE),"")='11.1'!$D$5,TXM!D2538,"")</f>
        <v/>
      </c>
      <c r="F2538" t="str">
        <f>IFERROR(SMALL($E$5:$E$9000,ROWS($E$5:E2538)),"")</f>
        <v/>
      </c>
      <c r="I2538" s="371" t="s">
        <v>62</v>
      </c>
      <c r="J2538" t="s">
        <v>863</v>
      </c>
      <c r="K2538" s="372">
        <v>771758518</v>
      </c>
      <c r="L2538" s="388">
        <f>ROWS(K$5:K2538)</f>
        <v>2534</v>
      </c>
      <c r="M2538" s="388" t="str">
        <f>IF(_xlfn.IFNA(VLOOKUP(I2538,$AG$3:$AH$83,2,FALSE),"")='11.1'!$D$5,TXM!L2538,"")</f>
        <v/>
      </c>
      <c r="N2538" t="str">
        <f>IFERROR(SMALL($M$5:$M$9000,ROWS($M$5:M2538)),"")</f>
        <v/>
      </c>
      <c r="P2538" t="s">
        <v>77</v>
      </c>
      <c r="Q2538" t="s">
        <v>1001</v>
      </c>
      <c r="R2538">
        <v>402844</v>
      </c>
      <c r="S2538" s="388">
        <f>ROWS(R$5:R2538)</f>
        <v>2534</v>
      </c>
      <c r="T2538" s="388" t="str">
        <f>IF(_xlfn.IFNA(VLOOKUP(P2538,$AG$3:$AH$83,2,FALSE),"")='11.1'!$D$5,TXM!S2538,"")</f>
        <v/>
      </c>
      <c r="U2538" t="str">
        <f>IFERROR(SMALL($T$5:$T$9000,ROWS($T$5:T2538)),"")</f>
        <v/>
      </c>
    </row>
    <row r="2539" spans="1:21" ht="14.4" customHeight="1" x14ac:dyDescent="0.3">
      <c r="A2539" s="371" t="s">
        <v>139</v>
      </c>
      <c r="B2539" t="s">
        <v>783</v>
      </c>
      <c r="C2539" s="372">
        <v>9462117088</v>
      </c>
      <c r="D2539" s="388">
        <f>ROWS(C$5:C2539)</f>
        <v>2535</v>
      </c>
      <c r="E2539" s="388" t="str">
        <f>IF(_xlfn.IFNA(VLOOKUP(A2539,$AG$3:$AH$83,2,FALSE),"")='11.1'!$D$5,TXM!D2539,"")</f>
        <v/>
      </c>
      <c r="F2539" t="str">
        <f>IFERROR(SMALL($E$5:$E$9000,ROWS($E$5:E2539)),"")</f>
        <v/>
      </c>
      <c r="I2539" s="371" t="s">
        <v>62</v>
      </c>
      <c r="J2539" t="s">
        <v>843</v>
      </c>
      <c r="K2539" s="372">
        <v>158401444</v>
      </c>
      <c r="L2539" s="388">
        <f>ROWS(K$5:K2539)</f>
        <v>2535</v>
      </c>
      <c r="M2539" s="388" t="str">
        <f>IF(_xlfn.IFNA(VLOOKUP(I2539,$AG$3:$AH$83,2,FALSE),"")='11.1'!$D$5,TXM!L2539,"")</f>
        <v/>
      </c>
      <c r="N2539" t="str">
        <f>IFERROR(SMALL($M$5:$M$9000,ROWS($M$5:M2539)),"")</f>
        <v/>
      </c>
      <c r="P2539" t="s">
        <v>77</v>
      </c>
      <c r="Q2539" t="s">
        <v>1240</v>
      </c>
      <c r="R2539">
        <v>7085</v>
      </c>
      <c r="S2539" s="388">
        <f>ROWS(R$5:R2539)</f>
        <v>2535</v>
      </c>
      <c r="T2539" s="388" t="str">
        <f>IF(_xlfn.IFNA(VLOOKUP(P2539,$AG$3:$AH$83,2,FALSE),"")='11.1'!$D$5,TXM!S2539,"")</f>
        <v/>
      </c>
      <c r="U2539" t="str">
        <f>IFERROR(SMALL($T$5:$T$9000,ROWS($T$5:T2539)),"")</f>
        <v/>
      </c>
    </row>
    <row r="2540" spans="1:21" ht="14.4" customHeight="1" x14ac:dyDescent="0.3">
      <c r="A2540" s="371" t="s">
        <v>139</v>
      </c>
      <c r="B2540" t="s">
        <v>91</v>
      </c>
      <c r="C2540" s="372">
        <v>539633135</v>
      </c>
      <c r="D2540" s="388">
        <f>ROWS(C$5:C2540)</f>
        <v>2536</v>
      </c>
      <c r="E2540" s="388" t="str">
        <f>IF(_xlfn.IFNA(VLOOKUP(A2540,$AG$3:$AH$83,2,FALSE),"")='11.1'!$D$5,TXM!D2540,"")</f>
        <v/>
      </c>
      <c r="F2540" t="str">
        <f>IFERROR(SMALL($E$5:$E$9000,ROWS($E$5:E2540)),"")</f>
        <v/>
      </c>
      <c r="I2540" s="371" t="s">
        <v>62</v>
      </c>
      <c r="J2540" t="s">
        <v>1000</v>
      </c>
      <c r="K2540" s="372">
        <v>73693590</v>
      </c>
      <c r="L2540" s="388">
        <f>ROWS(K$5:K2540)</f>
        <v>2536</v>
      </c>
      <c r="M2540" s="388" t="str">
        <f>IF(_xlfn.IFNA(VLOOKUP(I2540,$AG$3:$AH$83,2,FALSE),"")='11.1'!$D$5,TXM!L2540,"")</f>
        <v/>
      </c>
      <c r="N2540" t="str">
        <f>IFERROR(SMALL($M$5:$M$9000,ROWS($M$5:M2540)),"")</f>
        <v/>
      </c>
      <c r="P2540" t="s">
        <v>77</v>
      </c>
      <c r="Q2540" t="s">
        <v>1285</v>
      </c>
      <c r="R2540">
        <v>4701</v>
      </c>
      <c r="S2540" s="388">
        <f>ROWS(R$5:R2540)</f>
        <v>2536</v>
      </c>
      <c r="T2540" s="388" t="str">
        <f>IF(_xlfn.IFNA(VLOOKUP(P2540,$AG$3:$AH$83,2,FALSE),"")='11.1'!$D$5,TXM!S2540,"")</f>
        <v/>
      </c>
      <c r="U2540" t="str">
        <f>IFERROR(SMALL($T$5:$T$9000,ROWS($T$5:T2540)),"")</f>
        <v/>
      </c>
    </row>
    <row r="2541" spans="1:21" ht="14.4" customHeight="1" x14ac:dyDescent="0.3">
      <c r="A2541" s="371" t="s">
        <v>139</v>
      </c>
      <c r="B2541" t="s">
        <v>1000</v>
      </c>
      <c r="C2541" s="372">
        <v>433085410</v>
      </c>
      <c r="D2541" s="388">
        <f>ROWS(C$5:C2541)</f>
        <v>2537</v>
      </c>
      <c r="E2541" s="388" t="str">
        <f>IF(_xlfn.IFNA(VLOOKUP(A2541,$AG$3:$AH$83,2,FALSE),"")='11.1'!$D$5,TXM!D2541,"")</f>
        <v/>
      </c>
      <c r="F2541" t="str">
        <f>IFERROR(SMALL($E$5:$E$9000,ROWS($E$5:E2541)),"")</f>
        <v/>
      </c>
      <c r="I2541" s="371" t="s">
        <v>62</v>
      </c>
      <c r="J2541" t="s">
        <v>1318</v>
      </c>
      <c r="K2541" s="372">
        <v>61627773</v>
      </c>
      <c r="L2541" s="388">
        <f>ROWS(K$5:K2541)</f>
        <v>2537</v>
      </c>
      <c r="M2541" s="388" t="str">
        <f>IF(_xlfn.IFNA(VLOOKUP(I2541,$AG$3:$AH$83,2,FALSE),"")='11.1'!$D$5,TXM!L2541,"")</f>
        <v/>
      </c>
      <c r="N2541" t="str">
        <f>IFERROR(SMALL($M$5:$M$9000,ROWS($M$5:M2541)),"")</f>
        <v/>
      </c>
      <c r="P2541" t="s">
        <v>32</v>
      </c>
      <c r="Q2541" t="s">
        <v>871</v>
      </c>
      <c r="R2541">
        <v>1510169274</v>
      </c>
      <c r="S2541" s="388">
        <f>ROWS(R$5:R2541)</f>
        <v>2537</v>
      </c>
      <c r="T2541" s="388" t="str">
        <f>IF(_xlfn.IFNA(VLOOKUP(P2541,$AG$3:$AH$83,2,FALSE),"")='11.1'!$D$5,TXM!S2541,"")</f>
        <v/>
      </c>
      <c r="U2541" t="str">
        <f>IFERROR(SMALL($T$5:$T$9000,ROWS($T$5:T2541)),"")</f>
        <v/>
      </c>
    </row>
    <row r="2542" spans="1:21" ht="14.4" customHeight="1" x14ac:dyDescent="0.3">
      <c r="A2542" s="371" t="s">
        <v>139</v>
      </c>
      <c r="B2542" t="s">
        <v>789</v>
      </c>
      <c r="C2542" s="372">
        <v>355532848</v>
      </c>
      <c r="D2542" s="388">
        <f>ROWS(C$5:C2542)</f>
        <v>2538</v>
      </c>
      <c r="E2542" s="388" t="str">
        <f>IF(_xlfn.IFNA(VLOOKUP(A2542,$AG$3:$AH$83,2,FALSE),"")='11.1'!$D$5,TXM!D2542,"")</f>
        <v/>
      </c>
      <c r="F2542" t="str">
        <f>IFERROR(SMALL($E$5:$E$9000,ROWS($E$5:E2542)),"")</f>
        <v/>
      </c>
      <c r="I2542" s="371" t="s">
        <v>62</v>
      </c>
      <c r="J2542" t="s">
        <v>1285</v>
      </c>
      <c r="K2542" s="372">
        <v>56999298</v>
      </c>
      <c r="L2542" s="388">
        <f>ROWS(K$5:K2542)</f>
        <v>2538</v>
      </c>
      <c r="M2542" s="388" t="str">
        <f>IF(_xlfn.IFNA(VLOOKUP(I2542,$AG$3:$AH$83,2,FALSE),"")='11.1'!$D$5,TXM!L2542,"")</f>
        <v/>
      </c>
      <c r="N2542" t="str">
        <f>IFERROR(SMALL($M$5:$M$9000,ROWS($M$5:M2542)),"")</f>
        <v/>
      </c>
      <c r="P2542" t="s">
        <v>32</v>
      </c>
      <c r="Q2542" t="s">
        <v>863</v>
      </c>
      <c r="R2542">
        <v>304503662</v>
      </c>
      <c r="S2542" s="388">
        <f>ROWS(R$5:R2542)</f>
        <v>2538</v>
      </c>
      <c r="T2542" s="388" t="str">
        <f>IF(_xlfn.IFNA(VLOOKUP(P2542,$AG$3:$AH$83,2,FALSE),"")='11.1'!$D$5,TXM!S2542,"")</f>
        <v/>
      </c>
      <c r="U2542" t="str">
        <f>IFERROR(SMALL($T$5:$T$9000,ROWS($T$5:T2542)),"")</f>
        <v/>
      </c>
    </row>
    <row r="2543" spans="1:21" ht="14.4" customHeight="1" x14ac:dyDescent="0.3">
      <c r="A2543" s="371" t="s">
        <v>139</v>
      </c>
      <c r="B2543" t="s">
        <v>787</v>
      </c>
      <c r="C2543" s="372">
        <v>289236842</v>
      </c>
      <c r="D2543" s="388">
        <f>ROWS(C$5:C2543)</f>
        <v>2539</v>
      </c>
      <c r="E2543" s="388" t="str">
        <f>IF(_xlfn.IFNA(VLOOKUP(A2543,$AG$3:$AH$83,2,FALSE),"")='11.1'!$D$5,TXM!D2543,"")</f>
        <v/>
      </c>
      <c r="F2543" t="str">
        <f>IFERROR(SMALL($E$5:$E$9000,ROWS($E$5:E2543)),"")</f>
        <v/>
      </c>
      <c r="I2543" s="371" t="s">
        <v>62</v>
      </c>
      <c r="J2543" t="s">
        <v>1252</v>
      </c>
      <c r="K2543" s="372">
        <v>54329631</v>
      </c>
      <c r="L2543" s="388">
        <f>ROWS(K$5:K2543)</f>
        <v>2539</v>
      </c>
      <c r="M2543" s="388" t="str">
        <f>IF(_xlfn.IFNA(VLOOKUP(I2543,$AG$3:$AH$83,2,FALSE),"")='11.1'!$D$5,TXM!L2543,"")</f>
        <v/>
      </c>
      <c r="N2543" t="str">
        <f>IFERROR(SMALL($M$5:$M$9000,ROWS($M$5:M2543)),"")</f>
        <v/>
      </c>
      <c r="P2543" t="s">
        <v>32</v>
      </c>
      <c r="Q2543" t="s">
        <v>990</v>
      </c>
      <c r="R2543">
        <v>38938950</v>
      </c>
      <c r="S2543" s="388">
        <f>ROWS(R$5:R2543)</f>
        <v>2539</v>
      </c>
      <c r="T2543" s="388" t="str">
        <f>IF(_xlfn.IFNA(VLOOKUP(P2543,$AG$3:$AH$83,2,FALSE),"")='11.1'!$D$5,TXM!S2543,"")</f>
        <v/>
      </c>
      <c r="U2543" t="str">
        <f>IFERROR(SMALL($T$5:$T$9000,ROWS($T$5:T2543)),"")</f>
        <v/>
      </c>
    </row>
    <row r="2544" spans="1:21" ht="14.4" customHeight="1" x14ac:dyDescent="0.3">
      <c r="A2544" s="371" t="s">
        <v>139</v>
      </c>
      <c r="B2544" t="s">
        <v>849</v>
      </c>
      <c r="C2544" s="372">
        <v>269395782</v>
      </c>
      <c r="D2544" s="388">
        <f>ROWS(C$5:C2544)</f>
        <v>2540</v>
      </c>
      <c r="E2544" s="388" t="str">
        <f>IF(_xlfn.IFNA(VLOOKUP(A2544,$AG$3:$AH$83,2,FALSE),"")='11.1'!$D$5,TXM!D2544,"")</f>
        <v/>
      </c>
      <c r="F2544" t="str">
        <f>IFERROR(SMALL($E$5:$E$9000,ROWS($E$5:E2544)),"")</f>
        <v/>
      </c>
      <c r="I2544" s="371" t="s">
        <v>62</v>
      </c>
      <c r="J2544" t="s">
        <v>95</v>
      </c>
      <c r="K2544" s="372">
        <v>49329912</v>
      </c>
      <c r="L2544" s="388">
        <f>ROWS(K$5:K2544)</f>
        <v>2540</v>
      </c>
      <c r="M2544" s="388" t="str">
        <f>IF(_xlfn.IFNA(VLOOKUP(I2544,$AG$3:$AH$83,2,FALSE),"")='11.1'!$D$5,TXM!L2544,"")</f>
        <v/>
      </c>
      <c r="N2544" t="str">
        <f>IFERROR(SMALL($M$5:$M$9000,ROWS($M$5:M2544)),"")</f>
        <v/>
      </c>
      <c r="P2544" t="s">
        <v>32</v>
      </c>
      <c r="Q2544" t="s">
        <v>791</v>
      </c>
      <c r="R2544">
        <v>36565769</v>
      </c>
      <c r="S2544" s="388">
        <f>ROWS(R$5:R2544)</f>
        <v>2540</v>
      </c>
      <c r="T2544" s="388" t="str">
        <f>IF(_xlfn.IFNA(VLOOKUP(P2544,$AG$3:$AH$83,2,FALSE),"")='11.1'!$D$5,TXM!S2544,"")</f>
        <v/>
      </c>
      <c r="U2544" t="str">
        <f>IFERROR(SMALL($T$5:$T$9000,ROWS($T$5:T2544)),"")</f>
        <v/>
      </c>
    </row>
    <row r="2545" spans="1:21" ht="14.4" customHeight="1" x14ac:dyDescent="0.3">
      <c r="A2545" s="371" t="s">
        <v>139</v>
      </c>
      <c r="B2545" t="s">
        <v>106</v>
      </c>
      <c r="C2545" s="372">
        <v>240191304</v>
      </c>
      <c r="D2545" s="388">
        <f>ROWS(C$5:C2545)</f>
        <v>2541</v>
      </c>
      <c r="E2545" s="388" t="str">
        <f>IF(_xlfn.IFNA(VLOOKUP(A2545,$AG$3:$AH$83,2,FALSE),"")='11.1'!$D$5,TXM!D2545,"")</f>
        <v/>
      </c>
      <c r="F2545" t="str">
        <f>IFERROR(SMALL($E$5:$E$9000,ROWS($E$5:E2545)),"")</f>
        <v/>
      </c>
      <c r="I2545" s="371" t="s">
        <v>62</v>
      </c>
      <c r="J2545" t="s">
        <v>106</v>
      </c>
      <c r="K2545" s="372">
        <v>48846435</v>
      </c>
      <c r="L2545" s="388">
        <f>ROWS(K$5:K2545)</f>
        <v>2541</v>
      </c>
      <c r="M2545" s="388" t="str">
        <f>IF(_xlfn.IFNA(VLOOKUP(I2545,$AG$3:$AH$83,2,FALSE),"")='11.1'!$D$5,TXM!L2545,"")</f>
        <v/>
      </c>
      <c r="N2545" t="str">
        <f>IFERROR(SMALL($M$5:$M$9000,ROWS($M$5:M2545)),"")</f>
        <v/>
      </c>
      <c r="P2545" t="s">
        <v>32</v>
      </c>
      <c r="Q2545" t="s">
        <v>867</v>
      </c>
      <c r="R2545">
        <v>24193017</v>
      </c>
      <c r="S2545" s="388">
        <f>ROWS(R$5:R2545)</f>
        <v>2541</v>
      </c>
      <c r="T2545" s="388" t="str">
        <f>IF(_xlfn.IFNA(VLOOKUP(P2545,$AG$3:$AH$83,2,FALSE),"")='11.1'!$D$5,TXM!S2545,"")</f>
        <v/>
      </c>
      <c r="U2545" t="str">
        <f>IFERROR(SMALL($T$5:$T$9000,ROWS($T$5:T2545)),"")</f>
        <v/>
      </c>
    </row>
    <row r="2546" spans="1:21" ht="14.4" customHeight="1" x14ac:dyDescent="0.3">
      <c r="A2546" s="371" t="s">
        <v>139</v>
      </c>
      <c r="B2546" t="s">
        <v>793</v>
      </c>
      <c r="C2546" s="372">
        <v>234155526</v>
      </c>
      <c r="D2546" s="388">
        <f>ROWS(C$5:C2546)</f>
        <v>2542</v>
      </c>
      <c r="E2546" s="388" t="str">
        <f>IF(_xlfn.IFNA(VLOOKUP(A2546,$AG$3:$AH$83,2,FALSE),"")='11.1'!$D$5,TXM!D2546,"")</f>
        <v/>
      </c>
      <c r="F2546" t="str">
        <f>IFERROR(SMALL($E$5:$E$9000,ROWS($E$5:E2546)),"")</f>
        <v/>
      </c>
      <c r="I2546" s="371" t="s">
        <v>62</v>
      </c>
      <c r="J2546" t="s">
        <v>94</v>
      </c>
      <c r="K2546" s="372">
        <v>27674981</v>
      </c>
      <c r="L2546" s="388">
        <f>ROWS(K$5:K2546)</f>
        <v>2542</v>
      </c>
      <c r="M2546" s="388" t="str">
        <f>IF(_xlfn.IFNA(VLOOKUP(I2546,$AG$3:$AH$83,2,FALSE),"")='11.1'!$D$5,TXM!L2546,"")</f>
        <v/>
      </c>
      <c r="N2546" t="str">
        <f>IFERROR(SMALL($M$5:$M$9000,ROWS($M$5:M2546)),"")</f>
        <v/>
      </c>
      <c r="P2546" t="s">
        <v>32</v>
      </c>
      <c r="Q2546" t="s">
        <v>869</v>
      </c>
      <c r="R2546">
        <v>23042220</v>
      </c>
      <c r="S2546" s="388">
        <f>ROWS(R$5:R2546)</f>
        <v>2542</v>
      </c>
      <c r="T2546" s="388" t="str">
        <f>IF(_xlfn.IFNA(VLOOKUP(P2546,$AG$3:$AH$83,2,FALSE),"")='11.1'!$D$5,TXM!S2546,"")</f>
        <v/>
      </c>
      <c r="U2546" t="str">
        <f>IFERROR(SMALL($T$5:$T$9000,ROWS($T$5:T2546)),"")</f>
        <v/>
      </c>
    </row>
    <row r="2547" spans="1:21" ht="14.4" customHeight="1" x14ac:dyDescent="0.3">
      <c r="A2547" s="371" t="s">
        <v>139</v>
      </c>
      <c r="B2547" t="s">
        <v>773</v>
      </c>
      <c r="C2547" s="372">
        <v>163188125</v>
      </c>
      <c r="D2547" s="388">
        <f>ROWS(C$5:C2547)</f>
        <v>2543</v>
      </c>
      <c r="E2547" s="388" t="str">
        <f>IF(_xlfn.IFNA(VLOOKUP(A2547,$AG$3:$AH$83,2,FALSE),"")='11.1'!$D$5,TXM!D2547,"")</f>
        <v/>
      </c>
      <c r="F2547" t="str">
        <f>IFERROR(SMALL($E$5:$E$9000,ROWS($E$5:E2547)),"")</f>
        <v/>
      </c>
      <c r="I2547" s="371" t="s">
        <v>62</v>
      </c>
      <c r="J2547" t="s">
        <v>791</v>
      </c>
      <c r="K2547" s="372">
        <v>24267982</v>
      </c>
      <c r="L2547" s="388">
        <f>ROWS(K$5:K2547)</f>
        <v>2543</v>
      </c>
      <c r="M2547" s="388" t="str">
        <f>IF(_xlfn.IFNA(VLOOKUP(I2547,$AG$3:$AH$83,2,FALSE),"")='11.1'!$D$5,TXM!L2547,"")</f>
        <v/>
      </c>
      <c r="N2547" t="str">
        <f>IFERROR(SMALL($M$5:$M$9000,ROWS($M$5:M2547)),"")</f>
        <v/>
      </c>
      <c r="P2547" t="s">
        <v>32</v>
      </c>
      <c r="Q2547" t="s">
        <v>843</v>
      </c>
      <c r="R2547">
        <v>20585804</v>
      </c>
      <c r="S2547" s="388">
        <f>ROWS(R$5:R2547)</f>
        <v>2543</v>
      </c>
      <c r="T2547" s="388" t="str">
        <f>IF(_xlfn.IFNA(VLOOKUP(P2547,$AG$3:$AH$83,2,FALSE),"")='11.1'!$D$5,TXM!S2547,"")</f>
        <v/>
      </c>
      <c r="U2547" t="str">
        <f>IFERROR(SMALL($T$5:$T$9000,ROWS($T$5:T2547)),"")</f>
        <v/>
      </c>
    </row>
    <row r="2548" spans="1:21" ht="14.4" customHeight="1" x14ac:dyDescent="0.3">
      <c r="A2548" s="371" t="s">
        <v>139</v>
      </c>
      <c r="B2548" t="s">
        <v>107</v>
      </c>
      <c r="C2548" s="372">
        <v>155448243</v>
      </c>
      <c r="D2548" s="388">
        <f>ROWS(C$5:C2548)</f>
        <v>2544</v>
      </c>
      <c r="E2548" s="388" t="str">
        <f>IF(_xlfn.IFNA(VLOOKUP(A2548,$AG$3:$AH$83,2,FALSE),"")='11.1'!$D$5,TXM!D2548,"")</f>
        <v/>
      </c>
      <c r="F2548" t="str">
        <f>IFERROR(SMALL($E$5:$E$9000,ROWS($E$5:E2548)),"")</f>
        <v/>
      </c>
      <c r="I2548" s="371" t="s">
        <v>62</v>
      </c>
      <c r="J2548" t="s">
        <v>859</v>
      </c>
      <c r="K2548" s="372">
        <v>23409820</v>
      </c>
      <c r="L2548" s="388">
        <f>ROWS(K$5:K2548)</f>
        <v>2544</v>
      </c>
      <c r="M2548" s="388" t="str">
        <f>IF(_xlfn.IFNA(VLOOKUP(I2548,$AG$3:$AH$83,2,FALSE),"")='11.1'!$D$5,TXM!L2548,"")</f>
        <v/>
      </c>
      <c r="N2548" t="str">
        <f>IFERROR(SMALL($M$5:$M$9000,ROWS($M$5:M2548)),"")</f>
        <v/>
      </c>
      <c r="P2548" t="s">
        <v>32</v>
      </c>
      <c r="Q2548" t="s">
        <v>1265</v>
      </c>
      <c r="R2548">
        <v>15148828</v>
      </c>
      <c r="S2548" s="388">
        <f>ROWS(R$5:R2548)</f>
        <v>2544</v>
      </c>
      <c r="T2548" s="388" t="str">
        <f>IF(_xlfn.IFNA(VLOOKUP(P2548,$AG$3:$AH$83,2,FALSE),"")='11.1'!$D$5,TXM!S2548,"")</f>
        <v/>
      </c>
      <c r="U2548" t="str">
        <f>IFERROR(SMALL($T$5:$T$9000,ROWS($T$5:T2548)),"")</f>
        <v/>
      </c>
    </row>
    <row r="2549" spans="1:21" ht="14.4" customHeight="1" x14ac:dyDescent="0.3">
      <c r="A2549" s="371" t="s">
        <v>139</v>
      </c>
      <c r="B2549" t="s">
        <v>1252</v>
      </c>
      <c r="C2549" s="372">
        <v>132910147</v>
      </c>
      <c r="D2549" s="388">
        <f>ROWS(C$5:C2549)</f>
        <v>2545</v>
      </c>
      <c r="E2549" s="388" t="str">
        <f>IF(_xlfn.IFNA(VLOOKUP(A2549,$AG$3:$AH$83,2,FALSE),"")='11.1'!$D$5,TXM!D2549,"")</f>
        <v/>
      </c>
      <c r="F2549" t="str">
        <f>IFERROR(SMALL($E$5:$E$9000,ROWS($E$5:E2549)),"")</f>
        <v/>
      </c>
      <c r="I2549" s="371" t="s">
        <v>62</v>
      </c>
      <c r="J2549" t="s">
        <v>91</v>
      </c>
      <c r="K2549" s="372">
        <v>20856727</v>
      </c>
      <c r="L2549" s="388">
        <f>ROWS(K$5:K2549)</f>
        <v>2545</v>
      </c>
      <c r="M2549" s="388" t="str">
        <f>IF(_xlfn.IFNA(VLOOKUP(I2549,$AG$3:$AH$83,2,FALSE),"")='11.1'!$D$5,TXM!L2549,"")</f>
        <v/>
      </c>
      <c r="N2549" t="str">
        <f>IFERROR(SMALL($M$5:$M$9000,ROWS($M$5:M2549)),"")</f>
        <v/>
      </c>
      <c r="P2549" t="s">
        <v>32</v>
      </c>
      <c r="Q2549" t="s">
        <v>845</v>
      </c>
      <c r="R2549">
        <v>11703399</v>
      </c>
      <c r="S2549" s="388">
        <f>ROWS(R$5:R2549)</f>
        <v>2545</v>
      </c>
      <c r="T2549" s="388" t="str">
        <f>IF(_xlfn.IFNA(VLOOKUP(P2549,$AG$3:$AH$83,2,FALSE),"")='11.1'!$D$5,TXM!S2549,"")</f>
        <v/>
      </c>
      <c r="U2549" t="str">
        <f>IFERROR(SMALL($T$5:$T$9000,ROWS($T$5:T2549)),"")</f>
        <v/>
      </c>
    </row>
    <row r="2550" spans="1:21" ht="14.4" customHeight="1" x14ac:dyDescent="0.3">
      <c r="A2550" s="371" t="s">
        <v>139</v>
      </c>
      <c r="B2550" t="s">
        <v>791</v>
      </c>
      <c r="C2550" s="372">
        <v>129390315</v>
      </c>
      <c r="D2550" s="388">
        <f>ROWS(C$5:C2550)</f>
        <v>2546</v>
      </c>
      <c r="E2550" s="388" t="str">
        <f>IF(_xlfn.IFNA(VLOOKUP(A2550,$AG$3:$AH$83,2,FALSE),"")='11.1'!$D$5,TXM!D2550,"")</f>
        <v/>
      </c>
      <c r="F2550" t="str">
        <f>IFERROR(SMALL($E$5:$E$9000,ROWS($E$5:E2550)),"")</f>
        <v/>
      </c>
      <c r="I2550" s="371" t="s">
        <v>62</v>
      </c>
      <c r="J2550" t="s">
        <v>793</v>
      </c>
      <c r="K2550" s="372">
        <v>18427692</v>
      </c>
      <c r="L2550" s="388">
        <f>ROWS(K$5:K2550)</f>
        <v>2546</v>
      </c>
      <c r="M2550" s="388" t="str">
        <f>IF(_xlfn.IFNA(VLOOKUP(I2550,$AG$3:$AH$83,2,FALSE),"")='11.1'!$D$5,TXM!L2550,"")</f>
        <v/>
      </c>
      <c r="N2550" t="str">
        <f>IFERROR(SMALL($M$5:$M$9000,ROWS($M$5:M2550)),"")</f>
        <v/>
      </c>
      <c r="P2550" t="s">
        <v>32</v>
      </c>
      <c r="Q2550" t="s">
        <v>865</v>
      </c>
      <c r="R2550">
        <v>4116261</v>
      </c>
      <c r="S2550" s="388">
        <f>ROWS(R$5:R2550)</f>
        <v>2546</v>
      </c>
      <c r="T2550" s="388" t="str">
        <f>IF(_xlfn.IFNA(VLOOKUP(P2550,$AG$3:$AH$83,2,FALSE),"")='11.1'!$D$5,TXM!S2550,"")</f>
        <v/>
      </c>
      <c r="U2550" t="str">
        <f>IFERROR(SMALL($T$5:$T$9000,ROWS($T$5:T2550)),"")</f>
        <v/>
      </c>
    </row>
    <row r="2551" spans="1:21" ht="14.4" customHeight="1" x14ac:dyDescent="0.3">
      <c r="A2551" s="371" t="s">
        <v>139</v>
      </c>
      <c r="B2551" t="s">
        <v>1434</v>
      </c>
      <c r="C2551" s="372">
        <v>115714324</v>
      </c>
      <c r="D2551" s="388">
        <f>ROWS(C$5:C2551)</f>
        <v>2547</v>
      </c>
      <c r="E2551" s="388" t="str">
        <f>IF(_xlfn.IFNA(VLOOKUP(A2551,$AG$3:$AH$83,2,FALSE),"")='11.1'!$D$5,TXM!D2551,"")</f>
        <v/>
      </c>
      <c r="F2551" t="str">
        <f>IFERROR(SMALL($E$5:$E$9000,ROWS($E$5:E2551)),"")</f>
        <v/>
      </c>
      <c r="I2551" s="371" t="s">
        <v>62</v>
      </c>
      <c r="J2551" t="s">
        <v>861</v>
      </c>
      <c r="K2551" s="372">
        <v>15663439</v>
      </c>
      <c r="L2551" s="388">
        <f>ROWS(K$5:K2551)</f>
        <v>2547</v>
      </c>
      <c r="M2551" s="388" t="str">
        <f>IF(_xlfn.IFNA(VLOOKUP(I2551,$AG$3:$AH$83,2,FALSE),"")='11.1'!$D$5,TXM!L2551,"")</f>
        <v/>
      </c>
      <c r="N2551" t="str">
        <f>IFERROR(SMALL($M$5:$M$9000,ROWS($M$5:M2551)),"")</f>
        <v/>
      </c>
      <c r="P2551" t="s">
        <v>32</v>
      </c>
      <c r="Q2551" t="s">
        <v>1000</v>
      </c>
      <c r="R2551">
        <v>3674832</v>
      </c>
      <c r="S2551" s="388">
        <f>ROWS(R$5:R2551)</f>
        <v>2547</v>
      </c>
      <c r="T2551" s="388" t="str">
        <f>IF(_xlfn.IFNA(VLOOKUP(P2551,$AG$3:$AH$83,2,FALSE),"")='11.1'!$D$5,TXM!S2551,"")</f>
        <v/>
      </c>
      <c r="U2551" t="str">
        <f>IFERROR(SMALL($T$5:$T$9000,ROWS($T$5:T2551)),"")</f>
        <v/>
      </c>
    </row>
    <row r="2552" spans="1:21" ht="14.4" customHeight="1" x14ac:dyDescent="0.3">
      <c r="A2552" s="371" t="s">
        <v>139</v>
      </c>
      <c r="B2552" t="s">
        <v>1275</v>
      </c>
      <c r="C2552" s="372">
        <v>112175970</v>
      </c>
      <c r="D2552" s="388">
        <f>ROWS(C$5:C2552)</f>
        <v>2548</v>
      </c>
      <c r="E2552" s="388" t="str">
        <f>IF(_xlfn.IFNA(VLOOKUP(A2552,$AG$3:$AH$83,2,FALSE),"")='11.1'!$D$5,TXM!D2552,"")</f>
        <v/>
      </c>
      <c r="F2552" t="str">
        <f>IFERROR(SMALL($E$5:$E$9000,ROWS($E$5:E2552)),"")</f>
        <v/>
      </c>
      <c r="I2552" s="371" t="s">
        <v>62</v>
      </c>
      <c r="J2552" t="s">
        <v>869</v>
      </c>
      <c r="K2552" s="372">
        <v>14500358</v>
      </c>
      <c r="L2552" s="388">
        <f>ROWS(K$5:K2552)</f>
        <v>2548</v>
      </c>
      <c r="M2552" s="388" t="str">
        <f>IF(_xlfn.IFNA(VLOOKUP(I2552,$AG$3:$AH$83,2,FALSE),"")='11.1'!$D$5,TXM!L2552,"")</f>
        <v/>
      </c>
      <c r="N2552" t="str">
        <f>IFERROR(SMALL($M$5:$M$9000,ROWS($M$5:M2552)),"")</f>
        <v/>
      </c>
      <c r="P2552" t="s">
        <v>32</v>
      </c>
      <c r="Q2552" t="s">
        <v>849</v>
      </c>
      <c r="R2552">
        <v>3265614</v>
      </c>
      <c r="S2552" s="388">
        <f>ROWS(R$5:R2552)</f>
        <v>2548</v>
      </c>
      <c r="T2552" s="388" t="str">
        <f>IF(_xlfn.IFNA(VLOOKUP(P2552,$AG$3:$AH$83,2,FALSE),"")='11.1'!$D$5,TXM!S2552,"")</f>
        <v/>
      </c>
      <c r="U2552" t="str">
        <f>IFERROR(SMALL($T$5:$T$9000,ROWS($T$5:T2552)),"")</f>
        <v/>
      </c>
    </row>
    <row r="2553" spans="1:21" ht="14.4" customHeight="1" x14ac:dyDescent="0.3">
      <c r="A2553" s="371" t="s">
        <v>139</v>
      </c>
      <c r="B2553" t="s">
        <v>863</v>
      </c>
      <c r="C2553" s="372">
        <v>97986987</v>
      </c>
      <c r="D2553" s="388">
        <f>ROWS(C$5:C2553)</f>
        <v>2549</v>
      </c>
      <c r="E2553" s="388" t="str">
        <f>IF(_xlfn.IFNA(VLOOKUP(A2553,$AG$3:$AH$83,2,FALSE),"")='11.1'!$D$5,TXM!D2553,"")</f>
        <v/>
      </c>
      <c r="F2553" t="str">
        <f>IFERROR(SMALL($E$5:$E$9000,ROWS($E$5:E2553)),"")</f>
        <v/>
      </c>
      <c r="I2553" s="371" t="s">
        <v>62</v>
      </c>
      <c r="J2553" t="s">
        <v>105</v>
      </c>
      <c r="K2553" s="372">
        <v>12743286</v>
      </c>
      <c r="L2553" s="388">
        <f>ROWS(K$5:K2553)</f>
        <v>2549</v>
      </c>
      <c r="M2553" s="388" t="str">
        <f>IF(_xlfn.IFNA(VLOOKUP(I2553,$AG$3:$AH$83,2,FALSE),"")='11.1'!$D$5,TXM!L2553,"")</f>
        <v/>
      </c>
      <c r="N2553" t="str">
        <f>IFERROR(SMALL($M$5:$M$9000,ROWS($M$5:M2553)),"")</f>
        <v/>
      </c>
      <c r="P2553" t="s">
        <v>32</v>
      </c>
      <c r="Q2553" t="s">
        <v>999</v>
      </c>
      <c r="R2553">
        <v>3264197</v>
      </c>
      <c r="S2553" s="388">
        <f>ROWS(R$5:R2553)</f>
        <v>2549</v>
      </c>
      <c r="T2553" s="388" t="str">
        <f>IF(_xlfn.IFNA(VLOOKUP(P2553,$AG$3:$AH$83,2,FALSE),"")='11.1'!$D$5,TXM!S2553,"")</f>
        <v/>
      </c>
      <c r="U2553" t="str">
        <f>IFERROR(SMALL($T$5:$T$9000,ROWS($T$5:T2553)),"")</f>
        <v/>
      </c>
    </row>
    <row r="2554" spans="1:21" ht="14.4" customHeight="1" x14ac:dyDescent="0.3">
      <c r="A2554" s="371" t="s">
        <v>139</v>
      </c>
      <c r="B2554" t="s">
        <v>95</v>
      </c>
      <c r="C2554" s="372">
        <v>85347164</v>
      </c>
      <c r="D2554" s="388">
        <f>ROWS(C$5:C2554)</f>
        <v>2550</v>
      </c>
      <c r="E2554" s="388" t="str">
        <f>IF(_xlfn.IFNA(VLOOKUP(A2554,$AG$3:$AH$83,2,FALSE),"")='11.1'!$D$5,TXM!D2554,"")</f>
        <v/>
      </c>
      <c r="F2554" t="str">
        <f>IFERROR(SMALL($E$5:$E$9000,ROWS($E$5:E2554)),"")</f>
        <v/>
      </c>
      <c r="I2554" s="371" t="s">
        <v>62</v>
      </c>
      <c r="J2554" t="s">
        <v>108</v>
      </c>
      <c r="K2554" s="372">
        <v>12520002</v>
      </c>
      <c r="L2554" s="388">
        <f>ROWS(K$5:K2554)</f>
        <v>2550</v>
      </c>
      <c r="M2554" s="388" t="str">
        <f>IF(_xlfn.IFNA(VLOOKUP(I2554,$AG$3:$AH$83,2,FALSE),"")='11.1'!$D$5,TXM!L2554,"")</f>
        <v/>
      </c>
      <c r="N2554" t="str">
        <f>IFERROR(SMALL($M$5:$M$9000,ROWS($M$5:M2554)),"")</f>
        <v/>
      </c>
      <c r="P2554" t="s">
        <v>32</v>
      </c>
      <c r="Q2554" t="s">
        <v>847</v>
      </c>
      <c r="R2554">
        <v>2466872</v>
      </c>
      <c r="S2554" s="388">
        <f>ROWS(R$5:R2554)</f>
        <v>2550</v>
      </c>
      <c r="T2554" s="388" t="str">
        <f>IF(_xlfn.IFNA(VLOOKUP(P2554,$AG$3:$AH$83,2,FALSE),"")='11.1'!$D$5,TXM!S2554,"")</f>
        <v/>
      </c>
      <c r="U2554" t="str">
        <f>IFERROR(SMALL($T$5:$T$9000,ROWS($T$5:T2554)),"")</f>
        <v/>
      </c>
    </row>
    <row r="2555" spans="1:21" ht="14.4" customHeight="1" x14ac:dyDescent="0.3">
      <c r="A2555" s="371" t="s">
        <v>139</v>
      </c>
      <c r="B2555" t="s">
        <v>843</v>
      </c>
      <c r="C2555" s="372">
        <v>70868298</v>
      </c>
      <c r="D2555" s="388">
        <f>ROWS(C$5:C2555)</f>
        <v>2551</v>
      </c>
      <c r="E2555" s="388" t="str">
        <f>IF(_xlfn.IFNA(VLOOKUP(A2555,$AG$3:$AH$83,2,FALSE),"")='11.1'!$D$5,TXM!D2555,"")</f>
        <v/>
      </c>
      <c r="F2555" t="str">
        <f>IFERROR(SMALL($E$5:$E$9000,ROWS($E$5:E2555)),"")</f>
        <v/>
      </c>
      <c r="I2555" s="371" t="s">
        <v>62</v>
      </c>
      <c r="J2555" t="s">
        <v>999</v>
      </c>
      <c r="K2555" s="372">
        <v>12092268</v>
      </c>
      <c r="L2555" s="388">
        <f>ROWS(K$5:K2555)</f>
        <v>2551</v>
      </c>
      <c r="M2555" s="388" t="str">
        <f>IF(_xlfn.IFNA(VLOOKUP(I2555,$AG$3:$AH$83,2,FALSE),"")='11.1'!$D$5,TXM!L2555,"")</f>
        <v/>
      </c>
      <c r="N2555" t="str">
        <f>IFERROR(SMALL($M$5:$M$9000,ROWS($M$5:M2555)),"")</f>
        <v/>
      </c>
      <c r="P2555" t="s">
        <v>32</v>
      </c>
      <c r="Q2555" t="s">
        <v>783</v>
      </c>
      <c r="R2555">
        <v>1259000</v>
      </c>
      <c r="S2555" s="388">
        <f>ROWS(R$5:R2555)</f>
        <v>2551</v>
      </c>
      <c r="T2555" s="388" t="str">
        <f>IF(_xlfn.IFNA(VLOOKUP(P2555,$AG$3:$AH$83,2,FALSE),"")='11.1'!$D$5,TXM!S2555,"")</f>
        <v/>
      </c>
      <c r="U2555" t="str">
        <f>IFERROR(SMALL($T$5:$T$9000,ROWS($T$5:T2555)),"")</f>
        <v/>
      </c>
    </row>
    <row r="2556" spans="1:21" ht="14.4" customHeight="1" x14ac:dyDescent="0.3">
      <c r="A2556" s="371" t="s">
        <v>139</v>
      </c>
      <c r="B2556" t="s">
        <v>1005</v>
      </c>
      <c r="C2556" s="372">
        <v>62471219</v>
      </c>
      <c r="D2556" s="388">
        <f>ROWS(C$5:C2556)</f>
        <v>2552</v>
      </c>
      <c r="E2556" s="388" t="str">
        <f>IF(_xlfn.IFNA(VLOOKUP(A2556,$AG$3:$AH$83,2,FALSE),"")='11.1'!$D$5,TXM!D2556,"")</f>
        <v/>
      </c>
      <c r="F2556" t="str">
        <f>IFERROR(SMALL($E$5:$E$9000,ROWS($E$5:E2556)),"")</f>
        <v/>
      </c>
      <c r="I2556" s="371" t="s">
        <v>62</v>
      </c>
      <c r="J2556" t="s">
        <v>855</v>
      </c>
      <c r="K2556" s="372">
        <v>10721088</v>
      </c>
      <c r="L2556" s="388">
        <f>ROWS(K$5:K2556)</f>
        <v>2552</v>
      </c>
      <c r="M2556" s="388" t="str">
        <f>IF(_xlfn.IFNA(VLOOKUP(I2556,$AG$3:$AH$83,2,FALSE),"")='11.1'!$D$5,TXM!L2556,"")</f>
        <v/>
      </c>
      <c r="N2556" t="str">
        <f>IFERROR(SMALL($M$5:$M$9000,ROWS($M$5:M2556)),"")</f>
        <v/>
      </c>
      <c r="P2556" t="s">
        <v>32</v>
      </c>
      <c r="Q2556" t="s">
        <v>1500</v>
      </c>
      <c r="R2556">
        <v>954914</v>
      </c>
      <c r="S2556" s="388">
        <f>ROWS(R$5:R2556)</f>
        <v>2552</v>
      </c>
      <c r="T2556" s="388" t="str">
        <f>IF(_xlfn.IFNA(VLOOKUP(P2556,$AG$3:$AH$83,2,FALSE),"")='11.1'!$D$5,TXM!S2556,"")</f>
        <v/>
      </c>
      <c r="U2556" t="str">
        <f>IFERROR(SMALL($T$5:$T$9000,ROWS($T$5:T2556)),"")</f>
        <v/>
      </c>
    </row>
    <row r="2557" spans="1:21" ht="14.4" customHeight="1" x14ac:dyDescent="0.3">
      <c r="A2557" s="371" t="s">
        <v>139</v>
      </c>
      <c r="B2557" t="s">
        <v>1265</v>
      </c>
      <c r="C2557" s="372">
        <v>62435130</v>
      </c>
      <c r="D2557" s="388">
        <f>ROWS(C$5:C2557)</f>
        <v>2553</v>
      </c>
      <c r="E2557" s="388" t="str">
        <f>IF(_xlfn.IFNA(VLOOKUP(A2557,$AG$3:$AH$83,2,FALSE),"")='11.1'!$D$5,TXM!D2557,"")</f>
        <v/>
      </c>
      <c r="F2557" t="str">
        <f>IFERROR(SMALL($E$5:$E$9000,ROWS($E$5:E2557)),"")</f>
        <v/>
      </c>
      <c r="I2557" s="371" t="s">
        <v>62</v>
      </c>
      <c r="J2557" t="s">
        <v>99</v>
      </c>
      <c r="K2557" s="372">
        <v>10106209</v>
      </c>
      <c r="L2557" s="388">
        <f>ROWS(K$5:K2557)</f>
        <v>2553</v>
      </c>
      <c r="M2557" s="388" t="str">
        <f>IF(_xlfn.IFNA(VLOOKUP(I2557,$AG$3:$AH$83,2,FALSE),"")='11.1'!$D$5,TXM!L2557,"")</f>
        <v/>
      </c>
      <c r="N2557" t="str">
        <f>IFERROR(SMALL($M$5:$M$9000,ROWS($M$5:M2557)),"")</f>
        <v/>
      </c>
      <c r="P2557" t="s">
        <v>32</v>
      </c>
      <c r="Q2557" t="s">
        <v>785</v>
      </c>
      <c r="R2557">
        <v>771279</v>
      </c>
      <c r="S2557" s="388">
        <f>ROWS(R$5:R2557)</f>
        <v>2553</v>
      </c>
      <c r="T2557" s="388" t="str">
        <f>IF(_xlfn.IFNA(VLOOKUP(P2557,$AG$3:$AH$83,2,FALSE),"")='11.1'!$D$5,TXM!S2557,"")</f>
        <v/>
      </c>
      <c r="U2557" t="str">
        <f>IFERROR(SMALL($T$5:$T$9000,ROWS($T$5:T2557)),"")</f>
        <v/>
      </c>
    </row>
    <row r="2558" spans="1:21" ht="14.4" customHeight="1" x14ac:dyDescent="0.3">
      <c r="A2558" s="371" t="s">
        <v>139</v>
      </c>
      <c r="B2558" t="s">
        <v>108</v>
      </c>
      <c r="C2558" s="372">
        <v>55318751</v>
      </c>
      <c r="D2558" s="388">
        <f>ROWS(C$5:C2558)</f>
        <v>2554</v>
      </c>
      <c r="E2558" s="388" t="str">
        <f>IF(_xlfn.IFNA(VLOOKUP(A2558,$AG$3:$AH$83,2,FALSE),"")='11.1'!$D$5,TXM!D2558,"")</f>
        <v/>
      </c>
      <c r="F2558" t="str">
        <f>IFERROR(SMALL($E$5:$E$9000,ROWS($E$5:E2558)),"")</f>
        <v/>
      </c>
      <c r="I2558" s="371" t="s">
        <v>62</v>
      </c>
      <c r="J2558" t="s">
        <v>1441</v>
      </c>
      <c r="K2558" s="372">
        <v>9507019</v>
      </c>
      <c r="L2558" s="388">
        <f>ROWS(K$5:K2558)</f>
        <v>2554</v>
      </c>
      <c r="M2558" s="388" t="str">
        <f>IF(_xlfn.IFNA(VLOOKUP(I2558,$AG$3:$AH$83,2,FALSE),"")='11.1'!$D$5,TXM!L2558,"")</f>
        <v/>
      </c>
      <c r="N2558" t="str">
        <f>IFERROR(SMALL($M$5:$M$9000,ROWS($M$5:M2558)),"")</f>
        <v/>
      </c>
      <c r="P2558" t="s">
        <v>32</v>
      </c>
      <c r="Q2558" t="s">
        <v>859</v>
      </c>
      <c r="R2558">
        <v>472475</v>
      </c>
      <c r="S2558" s="388">
        <f>ROWS(R$5:R2558)</f>
        <v>2554</v>
      </c>
      <c r="T2558" s="388" t="str">
        <f>IF(_xlfn.IFNA(VLOOKUP(P2558,$AG$3:$AH$83,2,FALSE),"")='11.1'!$D$5,TXM!S2558,"")</f>
        <v/>
      </c>
      <c r="U2558" t="str">
        <f>IFERROR(SMALL($T$5:$T$9000,ROWS($T$5:T2558)),"")</f>
        <v/>
      </c>
    </row>
    <row r="2559" spans="1:21" ht="14.4" customHeight="1" x14ac:dyDescent="0.3">
      <c r="A2559" s="371" t="s">
        <v>139</v>
      </c>
      <c r="B2559" t="s">
        <v>835</v>
      </c>
      <c r="C2559" s="372">
        <v>54535527</v>
      </c>
      <c r="D2559" s="388">
        <f>ROWS(C$5:C2559)</f>
        <v>2555</v>
      </c>
      <c r="E2559" s="388" t="str">
        <f>IF(_xlfn.IFNA(VLOOKUP(A2559,$AG$3:$AH$83,2,FALSE),"")='11.1'!$D$5,TXM!D2559,"")</f>
        <v/>
      </c>
      <c r="F2559" t="str">
        <f>IFERROR(SMALL($E$5:$E$9000,ROWS($E$5:E2559)),"")</f>
        <v/>
      </c>
      <c r="I2559" s="371" t="s">
        <v>62</v>
      </c>
      <c r="J2559" t="s">
        <v>823</v>
      </c>
      <c r="K2559" s="372">
        <v>8422296</v>
      </c>
      <c r="L2559" s="388">
        <f>ROWS(K$5:K2559)</f>
        <v>2555</v>
      </c>
      <c r="M2559" s="388" t="str">
        <f>IF(_xlfn.IFNA(VLOOKUP(I2559,$AG$3:$AH$83,2,FALSE),"")='11.1'!$D$5,TXM!L2559,"")</f>
        <v/>
      </c>
      <c r="N2559" t="str">
        <f>IFERROR(SMALL($M$5:$M$9000,ROWS($M$5:M2559)),"")</f>
        <v/>
      </c>
      <c r="P2559" t="s">
        <v>32</v>
      </c>
      <c r="Q2559" t="s">
        <v>1318</v>
      </c>
      <c r="R2559">
        <v>393071</v>
      </c>
      <c r="S2559" s="388">
        <f>ROWS(R$5:R2559)</f>
        <v>2555</v>
      </c>
      <c r="T2559" s="388" t="str">
        <f>IF(_xlfn.IFNA(VLOOKUP(P2559,$AG$3:$AH$83,2,FALSE),"")='11.1'!$D$5,TXM!S2559,"")</f>
        <v/>
      </c>
      <c r="U2559" t="str">
        <f>IFERROR(SMALL($T$5:$T$9000,ROWS($T$5:T2559)),"")</f>
        <v/>
      </c>
    </row>
    <row r="2560" spans="1:21" ht="14.4" customHeight="1" x14ac:dyDescent="0.3">
      <c r="A2560" s="371" t="s">
        <v>139</v>
      </c>
      <c r="B2560" t="s">
        <v>999</v>
      </c>
      <c r="C2560" s="372">
        <v>48255062</v>
      </c>
      <c r="D2560" s="388">
        <f>ROWS(C$5:C2560)</f>
        <v>2556</v>
      </c>
      <c r="E2560" s="388" t="str">
        <f>IF(_xlfn.IFNA(VLOOKUP(A2560,$AG$3:$AH$83,2,FALSE),"")='11.1'!$D$5,TXM!D2560,"")</f>
        <v/>
      </c>
      <c r="F2560" t="str">
        <f>IFERROR(SMALL($E$5:$E$9000,ROWS($E$5:E2560)),"")</f>
        <v/>
      </c>
      <c r="I2560" s="371" t="s">
        <v>62</v>
      </c>
      <c r="J2560" t="s">
        <v>996</v>
      </c>
      <c r="K2560" s="372">
        <v>5884479</v>
      </c>
      <c r="L2560" s="388">
        <f>ROWS(K$5:K2560)</f>
        <v>2556</v>
      </c>
      <c r="M2560" s="388" t="str">
        <f>IF(_xlfn.IFNA(VLOOKUP(I2560,$AG$3:$AH$83,2,FALSE),"")='11.1'!$D$5,TXM!L2560,"")</f>
        <v/>
      </c>
      <c r="N2560" t="str">
        <f>IFERROR(SMALL($M$5:$M$9000,ROWS($M$5:M2560)),"")</f>
        <v/>
      </c>
      <c r="P2560" t="s">
        <v>32</v>
      </c>
      <c r="Q2560" t="s">
        <v>837</v>
      </c>
      <c r="R2560">
        <v>391814</v>
      </c>
      <c r="S2560" s="388">
        <f>ROWS(R$5:R2560)</f>
        <v>2556</v>
      </c>
      <c r="T2560" s="388" t="str">
        <f>IF(_xlfn.IFNA(VLOOKUP(P2560,$AG$3:$AH$83,2,FALSE),"")='11.1'!$D$5,TXM!S2560,"")</f>
        <v/>
      </c>
      <c r="U2560" t="str">
        <f>IFERROR(SMALL($T$5:$T$9000,ROWS($T$5:T2560)),"")</f>
        <v/>
      </c>
    </row>
    <row r="2561" spans="1:21" ht="14.4" customHeight="1" x14ac:dyDescent="0.3">
      <c r="A2561" s="371" t="s">
        <v>139</v>
      </c>
      <c r="B2561" t="s">
        <v>775</v>
      </c>
      <c r="C2561" s="372">
        <v>46358006</v>
      </c>
      <c r="D2561" s="388">
        <f>ROWS(C$5:C2561)</f>
        <v>2557</v>
      </c>
      <c r="E2561" s="388" t="str">
        <f>IF(_xlfn.IFNA(VLOOKUP(A2561,$AG$3:$AH$83,2,FALSE),"")='11.1'!$D$5,TXM!D2561,"")</f>
        <v/>
      </c>
      <c r="F2561" t="str">
        <f>IFERROR(SMALL($E$5:$E$9000,ROWS($E$5:E2561)),"")</f>
        <v/>
      </c>
      <c r="I2561" s="371" t="s">
        <v>62</v>
      </c>
      <c r="J2561" t="s">
        <v>789</v>
      </c>
      <c r="K2561" s="372">
        <v>5663640</v>
      </c>
      <c r="L2561" s="388">
        <f>ROWS(K$5:K2561)</f>
        <v>2557</v>
      </c>
      <c r="M2561" s="388" t="str">
        <f>IF(_xlfn.IFNA(VLOOKUP(I2561,$AG$3:$AH$83,2,FALSE),"")='11.1'!$D$5,TXM!L2561,"")</f>
        <v/>
      </c>
      <c r="N2561" t="str">
        <f>IFERROR(SMALL($M$5:$M$9000,ROWS($M$5:M2561)),"")</f>
        <v/>
      </c>
      <c r="P2561" t="s">
        <v>32</v>
      </c>
      <c r="Q2561" t="s">
        <v>789</v>
      </c>
      <c r="R2561">
        <v>223524</v>
      </c>
      <c r="S2561" s="388">
        <f>ROWS(R$5:R2561)</f>
        <v>2557</v>
      </c>
      <c r="T2561" s="388" t="str">
        <f>IF(_xlfn.IFNA(VLOOKUP(P2561,$AG$3:$AH$83,2,FALSE),"")='11.1'!$D$5,TXM!S2561,"")</f>
        <v/>
      </c>
      <c r="U2561" t="str">
        <f>IFERROR(SMALL($T$5:$T$9000,ROWS($T$5:T2561)),"")</f>
        <v/>
      </c>
    </row>
    <row r="2562" spans="1:21" ht="14.4" customHeight="1" x14ac:dyDescent="0.3">
      <c r="A2562" s="371" t="s">
        <v>139</v>
      </c>
      <c r="B2562" t="s">
        <v>865</v>
      </c>
      <c r="C2562" s="372">
        <v>42537685</v>
      </c>
      <c r="D2562" s="388">
        <f>ROWS(C$5:C2562)</f>
        <v>2558</v>
      </c>
      <c r="E2562" s="388" t="str">
        <f>IF(_xlfn.IFNA(VLOOKUP(A2562,$AG$3:$AH$83,2,FALSE),"")='11.1'!$D$5,TXM!D2562,"")</f>
        <v/>
      </c>
      <c r="F2562" t="str">
        <f>IFERROR(SMALL($E$5:$E$9000,ROWS($E$5:E2562)),"")</f>
        <v/>
      </c>
      <c r="I2562" s="371" t="s">
        <v>62</v>
      </c>
      <c r="J2562" t="s">
        <v>104</v>
      </c>
      <c r="K2562" s="372">
        <v>5076983</v>
      </c>
      <c r="L2562" s="388">
        <f>ROWS(K$5:K2562)</f>
        <v>2558</v>
      </c>
      <c r="M2562" s="388" t="str">
        <f>IF(_xlfn.IFNA(VLOOKUP(I2562,$AG$3:$AH$83,2,FALSE),"")='11.1'!$D$5,TXM!L2562,"")</f>
        <v/>
      </c>
      <c r="N2562" t="str">
        <f>IFERROR(SMALL($M$5:$M$9000,ROWS($M$5:M2562)),"")</f>
        <v/>
      </c>
      <c r="P2562" t="s">
        <v>32</v>
      </c>
      <c r="Q2562" t="s">
        <v>841</v>
      </c>
      <c r="R2562">
        <v>180000</v>
      </c>
      <c r="S2562" s="388">
        <f>ROWS(R$5:R2562)</f>
        <v>2558</v>
      </c>
      <c r="T2562" s="388" t="str">
        <f>IF(_xlfn.IFNA(VLOOKUP(P2562,$AG$3:$AH$83,2,FALSE),"")='11.1'!$D$5,TXM!S2562,"")</f>
        <v/>
      </c>
      <c r="U2562" t="str">
        <f>IFERROR(SMALL($T$5:$T$9000,ROWS($T$5:T2562)),"")</f>
        <v/>
      </c>
    </row>
    <row r="2563" spans="1:21" ht="14.4" customHeight="1" x14ac:dyDescent="0.3">
      <c r="A2563" s="371" t="s">
        <v>139</v>
      </c>
      <c r="B2563" t="s">
        <v>779</v>
      </c>
      <c r="C2563" s="372">
        <v>34376436</v>
      </c>
      <c r="D2563" s="388">
        <f>ROWS(C$5:C2563)</f>
        <v>2559</v>
      </c>
      <c r="E2563" s="388" t="str">
        <f>IF(_xlfn.IFNA(VLOOKUP(A2563,$AG$3:$AH$83,2,FALSE),"")='11.1'!$D$5,TXM!D2563,"")</f>
        <v/>
      </c>
      <c r="F2563" t="str">
        <f>IFERROR(SMALL($E$5:$E$9000,ROWS($E$5:E2563)),"")</f>
        <v/>
      </c>
      <c r="I2563" s="371" t="s">
        <v>62</v>
      </c>
      <c r="J2563" t="s">
        <v>837</v>
      </c>
      <c r="K2563" s="372">
        <v>4408411</v>
      </c>
      <c r="L2563" s="388">
        <f>ROWS(K$5:K2563)</f>
        <v>2559</v>
      </c>
      <c r="M2563" s="388" t="str">
        <f>IF(_xlfn.IFNA(VLOOKUP(I2563,$AG$3:$AH$83,2,FALSE),"")='11.1'!$D$5,TXM!L2563,"")</f>
        <v/>
      </c>
      <c r="N2563" t="str">
        <f>IFERROR(SMALL($M$5:$M$9000,ROWS($M$5:M2563)),"")</f>
        <v/>
      </c>
      <c r="P2563" t="s">
        <v>32</v>
      </c>
      <c r="Q2563" t="s">
        <v>1004</v>
      </c>
      <c r="R2563">
        <v>174289</v>
      </c>
      <c r="S2563" s="388">
        <f>ROWS(R$5:R2563)</f>
        <v>2559</v>
      </c>
      <c r="T2563" s="388" t="str">
        <f>IF(_xlfn.IFNA(VLOOKUP(P2563,$AG$3:$AH$83,2,FALSE),"")='11.1'!$D$5,TXM!S2563,"")</f>
        <v/>
      </c>
      <c r="U2563" t="str">
        <f>IFERROR(SMALL($T$5:$T$9000,ROWS($T$5:T2563)),"")</f>
        <v/>
      </c>
    </row>
    <row r="2564" spans="1:21" ht="14.4" customHeight="1" x14ac:dyDescent="0.3">
      <c r="A2564" s="371" t="s">
        <v>139</v>
      </c>
      <c r="B2564" t="s">
        <v>104</v>
      </c>
      <c r="C2564" s="372">
        <v>33921926</v>
      </c>
      <c r="D2564" s="388">
        <f>ROWS(C$5:C2564)</f>
        <v>2560</v>
      </c>
      <c r="E2564" s="388" t="str">
        <f>IF(_xlfn.IFNA(VLOOKUP(A2564,$AG$3:$AH$83,2,FALSE),"")='11.1'!$D$5,TXM!D2564,"")</f>
        <v/>
      </c>
      <c r="F2564" t="str">
        <f>IFERROR(SMALL($E$5:$E$9000,ROWS($E$5:E2564)),"")</f>
        <v/>
      </c>
      <c r="I2564" s="371" t="s">
        <v>62</v>
      </c>
      <c r="J2564" t="s">
        <v>96</v>
      </c>
      <c r="K2564" s="372">
        <v>4320669</v>
      </c>
      <c r="L2564" s="388">
        <f>ROWS(K$5:K2564)</f>
        <v>2560</v>
      </c>
      <c r="M2564" s="388" t="str">
        <f>IF(_xlfn.IFNA(VLOOKUP(I2564,$AG$3:$AH$83,2,FALSE),"")='11.1'!$D$5,TXM!L2564,"")</f>
        <v/>
      </c>
      <c r="N2564" t="str">
        <f>IFERROR(SMALL($M$5:$M$9000,ROWS($M$5:M2564)),"")</f>
        <v/>
      </c>
      <c r="P2564" t="s">
        <v>32</v>
      </c>
      <c r="Q2564" t="s">
        <v>813</v>
      </c>
      <c r="R2564">
        <v>147667</v>
      </c>
      <c r="S2564" s="388">
        <f>ROWS(R$5:R2564)</f>
        <v>2560</v>
      </c>
      <c r="T2564" s="388" t="str">
        <f>IF(_xlfn.IFNA(VLOOKUP(P2564,$AG$3:$AH$83,2,FALSE),"")='11.1'!$D$5,TXM!S2564,"")</f>
        <v/>
      </c>
      <c r="U2564" t="str">
        <f>IFERROR(SMALL($T$5:$T$9000,ROWS($T$5:T2564)),"")</f>
        <v/>
      </c>
    </row>
    <row r="2565" spans="1:21" ht="14.4" customHeight="1" x14ac:dyDescent="0.3">
      <c r="A2565" s="371" t="s">
        <v>139</v>
      </c>
      <c r="B2565" t="s">
        <v>853</v>
      </c>
      <c r="C2565" s="372">
        <v>24633555</v>
      </c>
      <c r="D2565" s="388">
        <f>ROWS(C$5:C2565)</f>
        <v>2561</v>
      </c>
      <c r="E2565" s="388" t="str">
        <f>IF(_xlfn.IFNA(VLOOKUP(A2565,$AG$3:$AH$83,2,FALSE),"")='11.1'!$D$5,TXM!D2565,"")</f>
        <v/>
      </c>
      <c r="F2565" t="str">
        <f>IFERROR(SMALL($E$5:$E$9000,ROWS($E$5:E2565)),"")</f>
        <v/>
      </c>
      <c r="I2565" s="371" t="s">
        <v>62</v>
      </c>
      <c r="J2565" t="s">
        <v>107</v>
      </c>
      <c r="K2565" s="372">
        <v>4299550</v>
      </c>
      <c r="L2565" s="388">
        <f>ROWS(K$5:K2565)</f>
        <v>2561</v>
      </c>
      <c r="M2565" s="388" t="str">
        <f>IF(_xlfn.IFNA(VLOOKUP(I2565,$AG$3:$AH$83,2,FALSE),"")='11.1'!$D$5,TXM!L2565,"")</f>
        <v/>
      </c>
      <c r="N2565" t="str">
        <f>IFERROR(SMALL($M$5:$M$9000,ROWS($M$5:M2565)),"")</f>
        <v/>
      </c>
      <c r="P2565" t="s">
        <v>32</v>
      </c>
      <c r="Q2565" t="s">
        <v>793</v>
      </c>
      <c r="R2565">
        <v>130056</v>
      </c>
      <c r="S2565" s="388">
        <f>ROWS(R$5:R2565)</f>
        <v>2561</v>
      </c>
      <c r="T2565" s="388" t="str">
        <f>IF(_xlfn.IFNA(VLOOKUP(P2565,$AG$3:$AH$83,2,FALSE),"")='11.1'!$D$5,TXM!S2565,"")</f>
        <v/>
      </c>
      <c r="U2565" t="str">
        <f>IFERROR(SMALL($T$5:$T$9000,ROWS($T$5:T2565)),"")</f>
        <v/>
      </c>
    </row>
    <row r="2566" spans="1:21" ht="14.4" customHeight="1" x14ac:dyDescent="0.3">
      <c r="A2566" s="371" t="s">
        <v>139</v>
      </c>
      <c r="B2566" t="s">
        <v>102</v>
      </c>
      <c r="C2566" s="372">
        <v>23001372</v>
      </c>
      <c r="D2566" s="388">
        <f>ROWS(C$5:C2566)</f>
        <v>2562</v>
      </c>
      <c r="E2566" s="388" t="str">
        <f>IF(_xlfn.IFNA(VLOOKUP(A2566,$AG$3:$AH$83,2,FALSE),"")='11.1'!$D$5,TXM!D2566,"")</f>
        <v/>
      </c>
      <c r="F2566" t="str">
        <f>IFERROR(SMALL($E$5:$E$9000,ROWS($E$5:E2566)),"")</f>
        <v/>
      </c>
      <c r="I2566" s="371" t="s">
        <v>62</v>
      </c>
      <c r="J2566" t="s">
        <v>871</v>
      </c>
      <c r="K2566" s="372">
        <v>4280240</v>
      </c>
      <c r="L2566" s="388">
        <f>ROWS(K$5:K2566)</f>
        <v>2562</v>
      </c>
      <c r="M2566" s="388" t="str">
        <f>IF(_xlfn.IFNA(VLOOKUP(I2566,$AG$3:$AH$83,2,FALSE),"")='11.1'!$D$5,TXM!L2566,"")</f>
        <v/>
      </c>
      <c r="N2566" t="str">
        <f>IFERROR(SMALL($M$5:$M$9000,ROWS($M$5:M2566)),"")</f>
        <v/>
      </c>
      <c r="P2566" t="s">
        <v>32</v>
      </c>
      <c r="Q2566" t="s">
        <v>1240</v>
      </c>
      <c r="R2566">
        <v>114007</v>
      </c>
      <c r="S2566" s="388">
        <f>ROWS(R$5:R2566)</f>
        <v>2562</v>
      </c>
      <c r="T2566" s="388" t="str">
        <f>IF(_xlfn.IFNA(VLOOKUP(P2566,$AG$3:$AH$83,2,FALSE),"")='11.1'!$D$5,TXM!S2566,"")</f>
        <v/>
      </c>
      <c r="U2566" t="str">
        <f>IFERROR(SMALL($T$5:$T$9000,ROWS($T$5:T2566)),"")</f>
        <v/>
      </c>
    </row>
    <row r="2567" spans="1:21" ht="14.4" customHeight="1" x14ac:dyDescent="0.3">
      <c r="A2567" s="371" t="s">
        <v>139</v>
      </c>
      <c r="B2567" t="s">
        <v>996</v>
      </c>
      <c r="C2567" s="372">
        <v>22825305</v>
      </c>
      <c r="D2567" s="388">
        <f>ROWS(C$5:C2567)</f>
        <v>2563</v>
      </c>
      <c r="E2567" s="388" t="str">
        <f>IF(_xlfn.IFNA(VLOOKUP(A2567,$AG$3:$AH$83,2,FALSE),"")='11.1'!$D$5,TXM!D2567,"")</f>
        <v/>
      </c>
      <c r="F2567" t="str">
        <f>IFERROR(SMALL($E$5:$E$9000,ROWS($E$5:E2567)),"")</f>
        <v/>
      </c>
      <c r="I2567" s="371" t="s">
        <v>62</v>
      </c>
      <c r="J2567" t="s">
        <v>1001</v>
      </c>
      <c r="K2567" s="372">
        <v>4039766</v>
      </c>
      <c r="L2567" s="388">
        <f>ROWS(K$5:K2567)</f>
        <v>2563</v>
      </c>
      <c r="M2567" s="388" t="str">
        <f>IF(_xlfn.IFNA(VLOOKUP(I2567,$AG$3:$AH$83,2,FALSE),"")='11.1'!$D$5,TXM!L2567,"")</f>
        <v/>
      </c>
      <c r="N2567" t="str">
        <f>IFERROR(SMALL($M$5:$M$9000,ROWS($M$5:M2567)),"")</f>
        <v/>
      </c>
      <c r="P2567" t="s">
        <v>32</v>
      </c>
      <c r="Q2567" t="s">
        <v>861</v>
      </c>
      <c r="R2567">
        <v>98099</v>
      </c>
      <c r="S2567" s="388">
        <f>ROWS(R$5:R2567)</f>
        <v>2563</v>
      </c>
      <c r="T2567" s="388" t="str">
        <f>IF(_xlfn.IFNA(VLOOKUP(P2567,$AG$3:$AH$83,2,FALSE),"")='11.1'!$D$5,TXM!S2567,"")</f>
        <v/>
      </c>
      <c r="U2567" t="str">
        <f>IFERROR(SMALL($T$5:$T$9000,ROWS($T$5:T2567)),"")</f>
        <v/>
      </c>
    </row>
    <row r="2568" spans="1:21" ht="14.4" customHeight="1" x14ac:dyDescent="0.3">
      <c r="A2568" s="371" t="s">
        <v>139</v>
      </c>
      <c r="B2568" t="s">
        <v>795</v>
      </c>
      <c r="C2568" s="372">
        <v>22766343</v>
      </c>
      <c r="D2568" s="388">
        <f>ROWS(C$5:C2568)</f>
        <v>2564</v>
      </c>
      <c r="E2568" s="388" t="str">
        <f>IF(_xlfn.IFNA(VLOOKUP(A2568,$AG$3:$AH$83,2,FALSE),"")='11.1'!$D$5,TXM!D2568,"")</f>
        <v/>
      </c>
      <c r="F2568" t="str">
        <f>IFERROR(SMALL($E$5:$E$9000,ROWS($E$5:E2568)),"")</f>
        <v/>
      </c>
      <c r="I2568" s="371" t="s">
        <v>62</v>
      </c>
      <c r="J2568" t="s">
        <v>1402</v>
      </c>
      <c r="K2568" s="372">
        <v>3977650</v>
      </c>
      <c r="L2568" s="388">
        <f>ROWS(K$5:K2568)</f>
        <v>2564</v>
      </c>
      <c r="M2568" s="388" t="str">
        <f>IF(_xlfn.IFNA(VLOOKUP(I2568,$AG$3:$AH$83,2,FALSE),"")='11.1'!$D$5,TXM!L2568,"")</f>
        <v/>
      </c>
      <c r="N2568" t="str">
        <f>IFERROR(SMALL($M$5:$M$9000,ROWS($M$5:M2568)),"")</f>
        <v/>
      </c>
      <c r="P2568" t="s">
        <v>32</v>
      </c>
      <c r="Q2568" t="s">
        <v>1285</v>
      </c>
      <c r="R2568">
        <v>81209</v>
      </c>
      <c r="S2568" s="388">
        <f>ROWS(R$5:R2568)</f>
        <v>2564</v>
      </c>
      <c r="T2568" s="388" t="str">
        <f>IF(_xlfn.IFNA(VLOOKUP(P2568,$AG$3:$AH$83,2,FALSE),"")='11.1'!$D$5,TXM!S2568,"")</f>
        <v/>
      </c>
      <c r="U2568" t="str">
        <f>IFERROR(SMALL($T$5:$T$9000,ROWS($T$5:T2568)),"")</f>
        <v/>
      </c>
    </row>
    <row r="2569" spans="1:21" ht="14.4" customHeight="1" x14ac:dyDescent="0.3">
      <c r="A2569" s="371" t="s">
        <v>139</v>
      </c>
      <c r="B2569" t="s">
        <v>105</v>
      </c>
      <c r="C2569" s="372">
        <v>21216426</v>
      </c>
      <c r="D2569" s="388">
        <f>ROWS(C$5:C2569)</f>
        <v>2565</v>
      </c>
      <c r="E2569" s="388" t="str">
        <f>IF(_xlfn.IFNA(VLOOKUP(A2569,$AG$3:$AH$83,2,FALSE),"")='11.1'!$D$5,TXM!D2569,"")</f>
        <v/>
      </c>
      <c r="F2569" t="str">
        <f>IFERROR(SMALL($E$5:$E$9000,ROWS($E$5:E2569)),"")</f>
        <v/>
      </c>
      <c r="I2569" s="371" t="s">
        <v>62</v>
      </c>
      <c r="J2569" t="s">
        <v>779</v>
      </c>
      <c r="K2569" s="372">
        <v>3731406</v>
      </c>
      <c r="L2569" s="388">
        <f>ROWS(K$5:K2569)</f>
        <v>2565</v>
      </c>
      <c r="M2569" s="388" t="str">
        <f>IF(_xlfn.IFNA(VLOOKUP(I2569,$AG$3:$AH$83,2,FALSE),"")='11.1'!$D$5,TXM!L2569,"")</f>
        <v/>
      </c>
      <c r="N2569" t="str">
        <f>IFERROR(SMALL($M$5:$M$9000,ROWS($M$5:M2569)),"")</f>
        <v/>
      </c>
      <c r="P2569" t="s">
        <v>32</v>
      </c>
      <c r="Q2569" t="s">
        <v>787</v>
      </c>
      <c r="R2569">
        <v>66075</v>
      </c>
      <c r="S2569" s="388">
        <f>ROWS(R$5:R2569)</f>
        <v>2565</v>
      </c>
      <c r="T2569" s="388" t="str">
        <f>IF(_xlfn.IFNA(VLOOKUP(P2569,$AG$3:$AH$83,2,FALSE),"")='11.1'!$D$5,TXM!S2569,"")</f>
        <v/>
      </c>
      <c r="U2569" t="str">
        <f>IFERROR(SMALL($T$5:$T$9000,ROWS($T$5:T2569)),"")</f>
        <v/>
      </c>
    </row>
    <row r="2570" spans="1:21" ht="14.4" customHeight="1" x14ac:dyDescent="0.3">
      <c r="A2570" s="371" t="s">
        <v>139</v>
      </c>
      <c r="B2570" t="s">
        <v>841</v>
      </c>
      <c r="C2570" s="372">
        <v>19672865</v>
      </c>
      <c r="D2570" s="388">
        <f>ROWS(C$5:C2570)</f>
        <v>2566</v>
      </c>
      <c r="E2570" s="388" t="str">
        <f>IF(_xlfn.IFNA(VLOOKUP(A2570,$AG$3:$AH$83,2,FALSE),"")='11.1'!$D$5,TXM!D2570,"")</f>
        <v/>
      </c>
      <c r="F2570" t="str">
        <f>IFERROR(SMALL($E$5:$E$9000,ROWS($E$5:E2570)),"")</f>
        <v/>
      </c>
      <c r="I2570" s="371" t="s">
        <v>62</v>
      </c>
      <c r="J2570" t="s">
        <v>1005</v>
      </c>
      <c r="K2570" s="372">
        <v>3609655</v>
      </c>
      <c r="L2570" s="388">
        <f>ROWS(K$5:K2570)</f>
        <v>2566</v>
      </c>
      <c r="M2570" s="388" t="str">
        <f>IF(_xlfn.IFNA(VLOOKUP(I2570,$AG$3:$AH$83,2,FALSE),"")='11.1'!$D$5,TXM!L2570,"")</f>
        <v/>
      </c>
      <c r="N2570" t="str">
        <f>IFERROR(SMALL($M$5:$M$9000,ROWS($M$5:M2570)),"")</f>
        <v/>
      </c>
      <c r="P2570" t="s">
        <v>32</v>
      </c>
      <c r="Q2570" t="s">
        <v>1434</v>
      </c>
      <c r="R2570">
        <v>61302</v>
      </c>
      <c r="S2570" s="388">
        <f>ROWS(R$5:R2570)</f>
        <v>2566</v>
      </c>
      <c r="T2570" s="388" t="str">
        <f>IF(_xlfn.IFNA(VLOOKUP(P2570,$AG$3:$AH$83,2,FALSE),"")='11.1'!$D$5,TXM!S2570,"")</f>
        <v/>
      </c>
      <c r="U2570" t="str">
        <f>IFERROR(SMALL($T$5:$T$9000,ROWS($T$5:T2570)),"")</f>
        <v/>
      </c>
    </row>
    <row r="2571" spans="1:21" ht="14.4" customHeight="1" x14ac:dyDescent="0.3">
      <c r="A2571" s="371" t="s">
        <v>139</v>
      </c>
      <c r="B2571" t="s">
        <v>172</v>
      </c>
      <c r="C2571" s="372">
        <v>19422470</v>
      </c>
      <c r="D2571" s="388">
        <f>ROWS(C$5:C2571)</f>
        <v>2567</v>
      </c>
      <c r="E2571" s="388" t="str">
        <f>IF(_xlfn.IFNA(VLOOKUP(A2571,$AG$3:$AH$83,2,FALSE),"")='11.1'!$D$5,TXM!D2571,"")</f>
        <v/>
      </c>
      <c r="F2571" t="str">
        <f>IFERROR(SMALL($E$5:$E$9000,ROWS($E$5:E2571)),"")</f>
        <v/>
      </c>
      <c r="I2571" s="371" t="s">
        <v>62</v>
      </c>
      <c r="J2571" t="s">
        <v>825</v>
      </c>
      <c r="K2571" s="372">
        <v>3583443</v>
      </c>
      <c r="L2571" s="388">
        <f>ROWS(K$5:K2571)</f>
        <v>2567</v>
      </c>
      <c r="M2571" s="388" t="str">
        <f>IF(_xlfn.IFNA(VLOOKUP(I2571,$AG$3:$AH$83,2,FALSE),"")='11.1'!$D$5,TXM!L2571,"")</f>
        <v/>
      </c>
      <c r="N2571" t="str">
        <f>IFERROR(SMALL($M$5:$M$9000,ROWS($M$5:M2571)),"")</f>
        <v/>
      </c>
      <c r="P2571" t="s">
        <v>32</v>
      </c>
      <c r="Q2571" t="s">
        <v>104</v>
      </c>
      <c r="R2571">
        <v>58900</v>
      </c>
      <c r="S2571" s="388">
        <f>ROWS(R$5:R2571)</f>
        <v>2567</v>
      </c>
      <c r="T2571" s="388" t="str">
        <f>IF(_xlfn.IFNA(VLOOKUP(P2571,$AG$3:$AH$83,2,FALSE),"")='11.1'!$D$5,TXM!S2571,"")</f>
        <v/>
      </c>
      <c r="U2571" t="str">
        <f>IFERROR(SMALL($T$5:$T$9000,ROWS($T$5:T2571)),"")</f>
        <v/>
      </c>
    </row>
    <row r="2572" spans="1:21" ht="14.4" customHeight="1" x14ac:dyDescent="0.3">
      <c r="A2572" s="371" t="s">
        <v>139</v>
      </c>
      <c r="B2572" t="s">
        <v>859</v>
      </c>
      <c r="C2572" s="372">
        <v>14490879</v>
      </c>
      <c r="D2572" s="388">
        <f>ROWS(C$5:C2572)</f>
        <v>2568</v>
      </c>
      <c r="E2572" s="388" t="str">
        <f>IF(_xlfn.IFNA(VLOOKUP(A2572,$AG$3:$AH$83,2,FALSE),"")='11.1'!$D$5,TXM!D2572,"")</f>
        <v/>
      </c>
      <c r="F2572" t="str">
        <f>IFERROR(SMALL($E$5:$E$9000,ROWS($E$5:E2572)),"")</f>
        <v/>
      </c>
      <c r="I2572" s="371" t="s">
        <v>62</v>
      </c>
      <c r="J2572" t="s">
        <v>997</v>
      </c>
      <c r="K2572" s="372">
        <v>3554104</v>
      </c>
      <c r="L2572" s="388">
        <f>ROWS(K$5:K2572)</f>
        <v>2568</v>
      </c>
      <c r="M2572" s="388" t="str">
        <f>IF(_xlfn.IFNA(VLOOKUP(I2572,$AG$3:$AH$83,2,FALSE),"")='11.1'!$D$5,TXM!L2572,"")</f>
        <v/>
      </c>
      <c r="N2572" t="str">
        <f>IFERROR(SMALL($M$5:$M$9000,ROWS($M$5:M2572)),"")</f>
        <v/>
      </c>
      <c r="P2572" t="s">
        <v>32</v>
      </c>
      <c r="Q2572" t="s">
        <v>91</v>
      </c>
      <c r="R2572">
        <v>24092</v>
      </c>
      <c r="S2572" s="388">
        <f>ROWS(R$5:R2572)</f>
        <v>2568</v>
      </c>
      <c r="T2572" s="388" t="str">
        <f>IF(_xlfn.IFNA(VLOOKUP(P2572,$AG$3:$AH$83,2,FALSE),"")='11.1'!$D$5,TXM!S2572,"")</f>
        <v/>
      </c>
      <c r="U2572" t="str">
        <f>IFERROR(SMALL($T$5:$T$9000,ROWS($T$5:T2572)),"")</f>
        <v/>
      </c>
    </row>
    <row r="2573" spans="1:21" ht="14.4" customHeight="1" x14ac:dyDescent="0.3">
      <c r="A2573" s="371" t="s">
        <v>139</v>
      </c>
      <c r="B2573" t="s">
        <v>837</v>
      </c>
      <c r="C2573" s="372">
        <v>12922963</v>
      </c>
      <c r="D2573" s="388">
        <f>ROWS(C$5:C2573)</f>
        <v>2569</v>
      </c>
      <c r="E2573" s="388" t="str">
        <f>IF(_xlfn.IFNA(VLOOKUP(A2573,$AG$3:$AH$83,2,FALSE),"")='11.1'!$D$5,TXM!D2573,"")</f>
        <v/>
      </c>
      <c r="F2573" t="str">
        <f>IFERROR(SMALL($E$5:$E$9000,ROWS($E$5:E2573)),"")</f>
        <v/>
      </c>
      <c r="I2573" s="371" t="s">
        <v>62</v>
      </c>
      <c r="J2573" t="s">
        <v>835</v>
      </c>
      <c r="K2573" s="372">
        <v>3389844</v>
      </c>
      <c r="L2573" s="388">
        <f>ROWS(K$5:K2573)</f>
        <v>2569</v>
      </c>
      <c r="M2573" s="388" t="str">
        <f>IF(_xlfn.IFNA(VLOOKUP(I2573,$AG$3:$AH$83,2,FALSE),"")='11.1'!$D$5,TXM!L2573,"")</f>
        <v/>
      </c>
      <c r="N2573" t="str">
        <f>IFERROR(SMALL($M$5:$M$9000,ROWS($M$5:M2573)),"")</f>
        <v/>
      </c>
      <c r="P2573" t="s">
        <v>32</v>
      </c>
      <c r="Q2573" t="s">
        <v>1441</v>
      </c>
      <c r="R2573">
        <v>22757</v>
      </c>
      <c r="S2573" s="388">
        <f>ROWS(R$5:R2573)</f>
        <v>2569</v>
      </c>
      <c r="T2573" s="388" t="str">
        <f>IF(_xlfn.IFNA(VLOOKUP(P2573,$AG$3:$AH$83,2,FALSE),"")='11.1'!$D$5,TXM!S2573,"")</f>
        <v/>
      </c>
      <c r="U2573" t="str">
        <f>IFERROR(SMALL($T$5:$T$9000,ROWS($T$5:T2573)),"")</f>
        <v/>
      </c>
    </row>
    <row r="2574" spans="1:21" ht="14.4" customHeight="1" x14ac:dyDescent="0.3">
      <c r="A2574" s="371" t="s">
        <v>139</v>
      </c>
      <c r="B2574" t="s">
        <v>813</v>
      </c>
      <c r="C2574" s="372">
        <v>10327524</v>
      </c>
      <c r="D2574" s="388">
        <f>ROWS(C$5:C2574)</f>
        <v>2570</v>
      </c>
      <c r="E2574" s="388" t="str">
        <f>IF(_xlfn.IFNA(VLOOKUP(A2574,$AG$3:$AH$83,2,FALSE),"")='11.1'!$D$5,TXM!D2574,"")</f>
        <v/>
      </c>
      <c r="F2574" t="str">
        <f>IFERROR(SMALL($E$5:$E$9000,ROWS($E$5:E2574)),"")</f>
        <v/>
      </c>
      <c r="I2574" s="371" t="s">
        <v>62</v>
      </c>
      <c r="J2574" t="s">
        <v>1434</v>
      </c>
      <c r="K2574" s="372">
        <v>3376646</v>
      </c>
      <c r="L2574" s="388">
        <f>ROWS(K$5:K2574)</f>
        <v>2570</v>
      </c>
      <c r="M2574" s="388" t="str">
        <f>IF(_xlfn.IFNA(VLOOKUP(I2574,$AG$3:$AH$83,2,FALSE),"")='11.1'!$D$5,TXM!L2574,"")</f>
        <v/>
      </c>
      <c r="N2574" t="str">
        <f>IFERROR(SMALL($M$5:$M$9000,ROWS($M$5:M2574)),"")</f>
        <v/>
      </c>
      <c r="P2574" t="s">
        <v>32</v>
      </c>
      <c r="Q2574" t="s">
        <v>1005</v>
      </c>
      <c r="R2574">
        <v>21836</v>
      </c>
      <c r="S2574" s="388">
        <f>ROWS(R$5:R2574)</f>
        <v>2570</v>
      </c>
      <c r="T2574" s="388" t="str">
        <f>IF(_xlfn.IFNA(VLOOKUP(P2574,$AG$3:$AH$83,2,FALSE),"")='11.1'!$D$5,TXM!S2574,"")</f>
        <v/>
      </c>
      <c r="U2574" t="str">
        <f>IFERROR(SMALL($T$5:$T$9000,ROWS($T$5:T2574)),"")</f>
        <v/>
      </c>
    </row>
    <row r="2575" spans="1:21" ht="14.4" customHeight="1" x14ac:dyDescent="0.3">
      <c r="A2575" s="371" t="s">
        <v>139</v>
      </c>
      <c r="B2575" t="s">
        <v>103</v>
      </c>
      <c r="C2575" s="372">
        <v>9858572</v>
      </c>
      <c r="D2575" s="388">
        <f>ROWS(C$5:C2575)</f>
        <v>2571</v>
      </c>
      <c r="E2575" s="388" t="str">
        <f>IF(_xlfn.IFNA(VLOOKUP(A2575,$AG$3:$AH$83,2,FALSE),"")='11.1'!$D$5,TXM!D2575,"")</f>
        <v/>
      </c>
      <c r="F2575" t="str">
        <f>IFERROR(SMALL($E$5:$E$9000,ROWS($E$5:E2575)),"")</f>
        <v/>
      </c>
      <c r="I2575" s="371" t="s">
        <v>62</v>
      </c>
      <c r="J2575" t="s">
        <v>821</v>
      </c>
      <c r="K2575" s="372">
        <v>2835583</v>
      </c>
      <c r="L2575" s="388">
        <f>ROWS(K$5:K2575)</f>
        <v>2571</v>
      </c>
      <c r="M2575" s="388" t="str">
        <f>IF(_xlfn.IFNA(VLOOKUP(I2575,$AG$3:$AH$83,2,FALSE),"")='11.1'!$D$5,TXM!L2575,"")</f>
        <v/>
      </c>
      <c r="N2575" t="str">
        <f>IFERROR(SMALL($M$5:$M$9000,ROWS($M$5:M2575)),"")</f>
        <v/>
      </c>
      <c r="P2575" t="s">
        <v>32</v>
      </c>
      <c r="Q2575" t="s">
        <v>173</v>
      </c>
      <c r="R2575">
        <v>15563</v>
      </c>
      <c r="S2575" s="388">
        <f>ROWS(R$5:R2575)</f>
        <v>2571</v>
      </c>
      <c r="T2575" s="388" t="str">
        <f>IF(_xlfn.IFNA(VLOOKUP(P2575,$AG$3:$AH$83,2,FALSE),"")='11.1'!$D$5,TXM!S2575,"")</f>
        <v/>
      </c>
      <c r="U2575" t="str">
        <f>IFERROR(SMALL($T$5:$T$9000,ROWS($T$5:T2575)),"")</f>
        <v/>
      </c>
    </row>
    <row r="2576" spans="1:21" ht="14.4" customHeight="1" x14ac:dyDescent="0.3">
      <c r="A2576" s="371" t="s">
        <v>139</v>
      </c>
      <c r="B2576" t="s">
        <v>1285</v>
      </c>
      <c r="C2576" s="372">
        <v>9335239</v>
      </c>
      <c r="D2576" s="388">
        <f>ROWS(C$5:C2576)</f>
        <v>2572</v>
      </c>
      <c r="E2576" s="388" t="str">
        <f>IF(_xlfn.IFNA(VLOOKUP(A2576,$AG$3:$AH$83,2,FALSE),"")='11.1'!$D$5,TXM!D2576,"")</f>
        <v/>
      </c>
      <c r="F2576" t="str">
        <f>IFERROR(SMALL($E$5:$E$9000,ROWS($E$5:E2576)),"")</f>
        <v/>
      </c>
      <c r="I2576" s="371" t="s">
        <v>62</v>
      </c>
      <c r="J2576" t="s">
        <v>787</v>
      </c>
      <c r="K2576" s="372">
        <v>2533841</v>
      </c>
      <c r="L2576" s="388">
        <f>ROWS(K$5:K2576)</f>
        <v>2572</v>
      </c>
      <c r="M2576" s="388" t="str">
        <f>IF(_xlfn.IFNA(VLOOKUP(I2576,$AG$3:$AH$83,2,FALSE),"")='11.1'!$D$5,TXM!L2576,"")</f>
        <v/>
      </c>
      <c r="N2576" t="str">
        <f>IFERROR(SMALL($M$5:$M$9000,ROWS($M$5:M2576)),"")</f>
        <v/>
      </c>
      <c r="P2576" t="s">
        <v>32</v>
      </c>
      <c r="Q2576" t="s">
        <v>835</v>
      </c>
      <c r="R2576">
        <v>8550</v>
      </c>
      <c r="S2576" s="388">
        <f>ROWS(R$5:R2576)</f>
        <v>2572</v>
      </c>
      <c r="T2576" s="388" t="str">
        <f>IF(_xlfn.IFNA(VLOOKUP(P2576,$AG$3:$AH$83,2,FALSE),"")='11.1'!$D$5,TXM!S2576,"")</f>
        <v/>
      </c>
      <c r="U2576" t="str">
        <f>IFERROR(SMALL($T$5:$T$9000,ROWS($T$5:T2576)),"")</f>
        <v/>
      </c>
    </row>
    <row r="2577" spans="1:21" ht="14.4" customHeight="1" x14ac:dyDescent="0.3">
      <c r="A2577" s="371" t="s">
        <v>139</v>
      </c>
      <c r="B2577" t="s">
        <v>94</v>
      </c>
      <c r="C2577" s="372">
        <v>7664198</v>
      </c>
      <c r="D2577" s="388">
        <f>ROWS(C$5:C2577)</f>
        <v>2573</v>
      </c>
      <c r="E2577" s="388" t="str">
        <f>IF(_xlfn.IFNA(VLOOKUP(A2577,$AG$3:$AH$83,2,FALSE),"")='11.1'!$D$5,TXM!D2577,"")</f>
        <v/>
      </c>
      <c r="F2577" t="str">
        <f>IFERROR(SMALL($E$5:$E$9000,ROWS($E$5:E2577)),"")</f>
        <v/>
      </c>
      <c r="I2577" s="371" t="s">
        <v>62</v>
      </c>
      <c r="J2577" t="s">
        <v>1275</v>
      </c>
      <c r="K2577" s="372">
        <v>2144061</v>
      </c>
      <c r="L2577" s="388">
        <f>ROWS(K$5:K2577)</f>
        <v>2573</v>
      </c>
      <c r="M2577" s="388" t="str">
        <f>IF(_xlfn.IFNA(VLOOKUP(I2577,$AG$3:$AH$83,2,FALSE),"")='11.1'!$D$5,TXM!L2577,"")</f>
        <v/>
      </c>
      <c r="N2577" t="str">
        <f>IFERROR(SMALL($M$5:$M$9000,ROWS($M$5:M2577)),"")</f>
        <v/>
      </c>
      <c r="P2577" t="s">
        <v>32</v>
      </c>
      <c r="Q2577" t="s">
        <v>1275</v>
      </c>
      <c r="R2577">
        <v>3992</v>
      </c>
      <c r="S2577" s="388">
        <f>ROWS(R$5:R2577)</f>
        <v>2573</v>
      </c>
      <c r="T2577" s="388" t="str">
        <f>IF(_xlfn.IFNA(VLOOKUP(P2577,$AG$3:$AH$83,2,FALSE),"")='11.1'!$D$5,TXM!S2577,"")</f>
        <v/>
      </c>
      <c r="U2577" t="str">
        <f>IFERROR(SMALL($T$5:$T$9000,ROWS($T$5:T2577)),"")</f>
        <v/>
      </c>
    </row>
    <row r="2578" spans="1:21" ht="14.4" customHeight="1" x14ac:dyDescent="0.3">
      <c r="A2578" s="371" t="s">
        <v>139</v>
      </c>
      <c r="B2578" t="s">
        <v>867</v>
      </c>
      <c r="C2578" s="372">
        <v>7491869</v>
      </c>
      <c r="D2578" s="388">
        <f>ROWS(C$5:C2578)</f>
        <v>2574</v>
      </c>
      <c r="E2578" s="388" t="str">
        <f>IF(_xlfn.IFNA(VLOOKUP(A2578,$AG$3:$AH$83,2,FALSE),"")='11.1'!$D$5,TXM!D2578,"")</f>
        <v/>
      </c>
      <c r="F2578" t="str">
        <f>IFERROR(SMALL($E$5:$E$9000,ROWS($E$5:E2578)),"")</f>
        <v/>
      </c>
      <c r="I2578" s="371" t="s">
        <v>62</v>
      </c>
      <c r="J2578" t="s">
        <v>785</v>
      </c>
      <c r="K2578" s="372">
        <v>2087656</v>
      </c>
      <c r="L2578" s="388">
        <f>ROWS(K$5:K2578)</f>
        <v>2574</v>
      </c>
      <c r="M2578" s="388" t="str">
        <f>IF(_xlfn.IFNA(VLOOKUP(I2578,$AG$3:$AH$83,2,FALSE),"")='11.1'!$D$5,TXM!L2578,"")</f>
        <v/>
      </c>
      <c r="N2578" t="str">
        <f>IFERROR(SMALL($M$5:$M$9000,ROWS($M$5:M2578)),"")</f>
        <v/>
      </c>
      <c r="P2578" t="s">
        <v>32</v>
      </c>
      <c r="Q2578" t="s">
        <v>799</v>
      </c>
      <c r="R2578">
        <v>1396</v>
      </c>
      <c r="S2578" s="388">
        <f>ROWS(R$5:R2578)</f>
        <v>2574</v>
      </c>
      <c r="T2578" s="388" t="str">
        <f>IF(_xlfn.IFNA(VLOOKUP(P2578,$AG$3:$AH$83,2,FALSE),"")='11.1'!$D$5,TXM!S2578,"")</f>
        <v/>
      </c>
      <c r="U2578" t="str">
        <f>IFERROR(SMALL($T$5:$T$9000,ROWS($T$5:T2578)),"")</f>
        <v/>
      </c>
    </row>
    <row r="2579" spans="1:21" ht="14.4" customHeight="1" x14ac:dyDescent="0.3">
      <c r="A2579" s="371" t="s">
        <v>139</v>
      </c>
      <c r="B2579" t="s">
        <v>845</v>
      </c>
      <c r="C2579" s="372">
        <v>6717046</v>
      </c>
      <c r="D2579" s="388">
        <f>ROWS(C$5:C2579)</f>
        <v>2575</v>
      </c>
      <c r="E2579" s="388" t="str">
        <f>IF(_xlfn.IFNA(VLOOKUP(A2579,$AG$3:$AH$83,2,FALSE),"")='11.1'!$D$5,TXM!D2579,"")</f>
        <v/>
      </c>
      <c r="F2579" t="str">
        <f>IFERROR(SMALL($E$5:$E$9000,ROWS($E$5:E2579)),"")</f>
        <v/>
      </c>
      <c r="I2579" s="371" t="s">
        <v>62</v>
      </c>
      <c r="J2579" t="s">
        <v>845</v>
      </c>
      <c r="K2579" s="372">
        <v>2051768</v>
      </c>
      <c r="L2579" s="388">
        <f>ROWS(K$5:K2579)</f>
        <v>2575</v>
      </c>
      <c r="M2579" s="388" t="str">
        <f>IF(_xlfn.IFNA(VLOOKUP(I2579,$AG$3:$AH$83,2,FALSE),"")='11.1'!$D$5,TXM!L2579,"")</f>
        <v/>
      </c>
      <c r="N2579" t="str">
        <f>IFERROR(SMALL($M$5:$M$9000,ROWS($M$5:M2579)),"")</f>
        <v/>
      </c>
      <c r="P2579" t="s">
        <v>32</v>
      </c>
      <c r="Q2579" t="s">
        <v>825</v>
      </c>
      <c r="R2579">
        <v>413</v>
      </c>
      <c r="S2579" s="388">
        <f>ROWS(R$5:R2579)</f>
        <v>2575</v>
      </c>
      <c r="T2579" s="388" t="str">
        <f>IF(_xlfn.IFNA(VLOOKUP(P2579,$AG$3:$AH$83,2,FALSE),"")='11.1'!$D$5,TXM!S2579,"")</f>
        <v/>
      </c>
      <c r="U2579" t="str">
        <f>IFERROR(SMALL($T$5:$T$9000,ROWS($T$5:T2579)),"")</f>
        <v/>
      </c>
    </row>
    <row r="2580" spans="1:21" ht="14.4" customHeight="1" x14ac:dyDescent="0.3">
      <c r="A2580" s="371" t="s">
        <v>139</v>
      </c>
      <c r="B2580" t="s">
        <v>839</v>
      </c>
      <c r="C2580" s="372">
        <v>6207162</v>
      </c>
      <c r="D2580" s="388">
        <f>ROWS(C$5:C2580)</f>
        <v>2576</v>
      </c>
      <c r="E2580" s="388" t="str">
        <f>IF(_xlfn.IFNA(VLOOKUP(A2580,$AG$3:$AH$83,2,FALSE),"")='11.1'!$D$5,TXM!D2580,"")</f>
        <v/>
      </c>
      <c r="F2580" t="str">
        <f>IFERROR(SMALL($E$5:$E$9000,ROWS($E$5:E2580)),"")</f>
        <v/>
      </c>
      <c r="I2580" s="371" t="s">
        <v>62</v>
      </c>
      <c r="J2580" t="s">
        <v>849</v>
      </c>
      <c r="K2580" s="372">
        <v>1887494</v>
      </c>
      <c r="L2580" s="388">
        <f>ROWS(K$5:K2580)</f>
        <v>2576</v>
      </c>
      <c r="M2580" s="388" t="str">
        <f>IF(_xlfn.IFNA(VLOOKUP(I2580,$AG$3:$AH$83,2,FALSE),"")='11.1'!$D$5,TXM!L2580,"")</f>
        <v/>
      </c>
      <c r="N2580" t="str">
        <f>IFERROR(SMALL($M$5:$M$9000,ROWS($M$5:M2580)),"")</f>
        <v/>
      </c>
      <c r="P2580" t="s">
        <v>32</v>
      </c>
      <c r="Q2580" t="s">
        <v>1006</v>
      </c>
      <c r="R2580">
        <v>141</v>
      </c>
      <c r="S2580" s="388">
        <f>ROWS(R$5:R2580)</f>
        <v>2576</v>
      </c>
      <c r="T2580" s="388" t="str">
        <f>IF(_xlfn.IFNA(VLOOKUP(P2580,$AG$3:$AH$83,2,FALSE),"")='11.1'!$D$5,TXM!S2580,"")</f>
        <v/>
      </c>
      <c r="U2580" t="str">
        <f>IFERROR(SMALL($T$5:$T$9000,ROWS($T$5:T2580)),"")</f>
        <v/>
      </c>
    </row>
    <row r="2581" spans="1:21" ht="14.4" customHeight="1" x14ac:dyDescent="0.3">
      <c r="A2581" s="371" t="s">
        <v>139</v>
      </c>
      <c r="B2581" t="s">
        <v>785</v>
      </c>
      <c r="C2581" s="372">
        <v>4454520</v>
      </c>
      <c r="D2581" s="388">
        <f>ROWS(C$5:C2581)</f>
        <v>2577</v>
      </c>
      <c r="E2581" s="388" t="str">
        <f>IF(_xlfn.IFNA(VLOOKUP(A2581,$AG$3:$AH$83,2,FALSE),"")='11.1'!$D$5,TXM!D2581,"")</f>
        <v/>
      </c>
      <c r="F2581" t="str">
        <f>IFERROR(SMALL($E$5:$E$9000,ROWS($E$5:E2581)),"")</f>
        <v/>
      </c>
      <c r="I2581" s="371" t="s">
        <v>62</v>
      </c>
      <c r="J2581" t="s">
        <v>1002</v>
      </c>
      <c r="K2581" s="372">
        <v>1544859</v>
      </c>
      <c r="L2581" s="388">
        <f>ROWS(K$5:K2581)</f>
        <v>2577</v>
      </c>
      <c r="M2581" s="388" t="str">
        <f>IF(_xlfn.IFNA(VLOOKUP(I2581,$AG$3:$AH$83,2,FALSE),"")='11.1'!$D$5,TXM!L2581,"")</f>
        <v/>
      </c>
      <c r="N2581" t="str">
        <f>IFERROR(SMALL($M$5:$M$9000,ROWS($M$5:M2581)),"")</f>
        <v/>
      </c>
      <c r="P2581" t="s">
        <v>64</v>
      </c>
      <c r="Q2581" t="s">
        <v>867</v>
      </c>
      <c r="R2581">
        <v>90485173</v>
      </c>
      <c r="S2581" s="388">
        <f>ROWS(R$5:R2581)</f>
        <v>2577</v>
      </c>
      <c r="T2581" s="388" t="str">
        <f>IF(_xlfn.IFNA(VLOOKUP(P2581,$AG$3:$AH$83,2,FALSE),"")='11.1'!$D$5,TXM!S2581,"")</f>
        <v/>
      </c>
      <c r="U2581" t="str">
        <f>IFERROR(SMALL($T$5:$T$9000,ROWS($T$5:T2581)),"")</f>
        <v/>
      </c>
    </row>
    <row r="2582" spans="1:21" ht="14.4" customHeight="1" x14ac:dyDescent="0.3">
      <c r="A2582" s="371" t="s">
        <v>139</v>
      </c>
      <c r="B2582" t="s">
        <v>855</v>
      </c>
      <c r="C2582" s="372">
        <v>4268300</v>
      </c>
      <c r="D2582" s="388">
        <f>ROWS(C$5:C2582)</f>
        <v>2578</v>
      </c>
      <c r="E2582" s="388" t="str">
        <f>IF(_xlfn.IFNA(VLOOKUP(A2582,$AG$3:$AH$83,2,FALSE),"")='11.1'!$D$5,TXM!D2582,"")</f>
        <v/>
      </c>
      <c r="F2582" t="str">
        <f>IFERROR(SMALL($E$5:$E$9000,ROWS($E$5:E2582)),"")</f>
        <v/>
      </c>
      <c r="I2582" s="371" t="s">
        <v>62</v>
      </c>
      <c r="J2582" t="s">
        <v>847</v>
      </c>
      <c r="K2582" s="372">
        <v>1492722</v>
      </c>
      <c r="L2582" s="388">
        <f>ROWS(K$5:K2582)</f>
        <v>2578</v>
      </c>
      <c r="M2582" s="388" t="str">
        <f>IF(_xlfn.IFNA(VLOOKUP(I2582,$AG$3:$AH$83,2,FALSE),"")='11.1'!$D$5,TXM!L2582,"")</f>
        <v/>
      </c>
      <c r="N2582" t="str">
        <f>IFERROR(SMALL($M$5:$M$9000,ROWS($M$5:M2582)),"")</f>
        <v/>
      </c>
      <c r="P2582" t="s">
        <v>64</v>
      </c>
      <c r="Q2582" t="s">
        <v>95</v>
      </c>
      <c r="R2582">
        <v>49922221</v>
      </c>
      <c r="S2582" s="388">
        <f>ROWS(R$5:R2582)</f>
        <v>2578</v>
      </c>
      <c r="T2582" s="388" t="str">
        <f>IF(_xlfn.IFNA(VLOOKUP(P2582,$AG$3:$AH$83,2,FALSE),"")='11.1'!$D$5,TXM!S2582,"")</f>
        <v/>
      </c>
      <c r="U2582" t="str">
        <f>IFERROR(SMALL($T$5:$T$9000,ROWS($T$5:T2582)),"")</f>
        <v/>
      </c>
    </row>
    <row r="2583" spans="1:21" ht="14.4" customHeight="1" x14ac:dyDescent="0.3">
      <c r="A2583" s="371" t="s">
        <v>139</v>
      </c>
      <c r="B2583" t="s">
        <v>815</v>
      </c>
      <c r="C2583" s="372">
        <v>4260110</v>
      </c>
      <c r="D2583" s="388">
        <f>ROWS(C$5:C2583)</f>
        <v>2579</v>
      </c>
      <c r="E2583" s="388" t="str">
        <f>IF(_xlfn.IFNA(VLOOKUP(A2583,$AG$3:$AH$83,2,FALSE),"")='11.1'!$D$5,TXM!D2583,"")</f>
        <v/>
      </c>
      <c r="F2583" t="str">
        <f>IFERROR(SMALL($E$5:$E$9000,ROWS($E$5:E2583)),"")</f>
        <v/>
      </c>
      <c r="I2583" s="371" t="s">
        <v>62</v>
      </c>
      <c r="J2583" t="s">
        <v>1500</v>
      </c>
      <c r="K2583" s="372">
        <v>1491193</v>
      </c>
      <c r="L2583" s="388">
        <f>ROWS(K$5:K2583)</f>
        <v>2579</v>
      </c>
      <c r="M2583" s="388" t="str">
        <f>IF(_xlfn.IFNA(VLOOKUP(I2583,$AG$3:$AH$83,2,FALSE),"")='11.1'!$D$5,TXM!L2583,"")</f>
        <v/>
      </c>
      <c r="N2583" t="str">
        <f>IFERROR(SMALL($M$5:$M$9000,ROWS($M$5:M2583)),"")</f>
        <v/>
      </c>
      <c r="P2583" t="s">
        <v>64</v>
      </c>
      <c r="Q2583" t="s">
        <v>863</v>
      </c>
      <c r="R2583">
        <v>29397807</v>
      </c>
      <c r="S2583" s="388">
        <f>ROWS(R$5:R2583)</f>
        <v>2579</v>
      </c>
      <c r="T2583" s="388" t="str">
        <f>IF(_xlfn.IFNA(VLOOKUP(P2583,$AG$3:$AH$83,2,FALSE),"")='11.1'!$D$5,TXM!S2583,"")</f>
        <v/>
      </c>
      <c r="U2583" t="str">
        <f>IFERROR(SMALL($T$5:$T$9000,ROWS($T$5:T2583)),"")</f>
        <v/>
      </c>
    </row>
    <row r="2584" spans="1:21" ht="14.4" customHeight="1" x14ac:dyDescent="0.3">
      <c r="A2584" s="371" t="s">
        <v>139</v>
      </c>
      <c r="B2584" t="s">
        <v>823</v>
      </c>
      <c r="C2584" s="372">
        <v>4130165</v>
      </c>
      <c r="D2584" s="388">
        <f>ROWS(C$5:C2584)</f>
        <v>2580</v>
      </c>
      <c r="E2584" s="388" t="str">
        <f>IF(_xlfn.IFNA(VLOOKUP(A2584,$AG$3:$AH$83,2,FALSE),"")='11.1'!$D$5,TXM!D2584,"")</f>
        <v/>
      </c>
      <c r="F2584" t="str">
        <f>IFERROR(SMALL($E$5:$E$9000,ROWS($E$5:E2584)),"")</f>
        <v/>
      </c>
      <c r="I2584" s="371" t="s">
        <v>62</v>
      </c>
      <c r="J2584" t="s">
        <v>829</v>
      </c>
      <c r="K2584" s="372">
        <v>1231158</v>
      </c>
      <c r="L2584" s="388">
        <f>ROWS(K$5:K2584)</f>
        <v>2580</v>
      </c>
      <c r="M2584" s="388" t="str">
        <f>IF(_xlfn.IFNA(VLOOKUP(I2584,$AG$3:$AH$83,2,FALSE),"")='11.1'!$D$5,TXM!L2584,"")</f>
        <v/>
      </c>
      <c r="N2584" t="str">
        <f>IFERROR(SMALL($M$5:$M$9000,ROWS($M$5:M2584)),"")</f>
        <v/>
      </c>
      <c r="P2584" t="s">
        <v>64</v>
      </c>
      <c r="Q2584" t="s">
        <v>96</v>
      </c>
      <c r="R2584">
        <v>26585951</v>
      </c>
      <c r="S2584" s="388">
        <f>ROWS(R$5:R2584)</f>
        <v>2580</v>
      </c>
      <c r="T2584" s="388" t="str">
        <f>IF(_xlfn.IFNA(VLOOKUP(P2584,$AG$3:$AH$83,2,FALSE),"")='11.1'!$D$5,TXM!S2584,"")</f>
        <v/>
      </c>
      <c r="U2584" t="str">
        <f>IFERROR(SMALL($T$5:$T$9000,ROWS($T$5:T2584)),"")</f>
        <v/>
      </c>
    </row>
    <row r="2585" spans="1:21" ht="14.4" customHeight="1" x14ac:dyDescent="0.3">
      <c r="A2585" s="371" t="s">
        <v>139</v>
      </c>
      <c r="B2585" t="s">
        <v>96</v>
      </c>
      <c r="C2585" s="372">
        <v>3922696</v>
      </c>
      <c r="D2585" s="388">
        <f>ROWS(C$5:C2585)</f>
        <v>2581</v>
      </c>
      <c r="E2585" s="388" t="str">
        <f>IF(_xlfn.IFNA(VLOOKUP(A2585,$AG$3:$AH$83,2,FALSE),"")='11.1'!$D$5,TXM!D2585,"")</f>
        <v/>
      </c>
      <c r="F2585" t="str">
        <f>IFERROR(SMALL($E$5:$E$9000,ROWS($E$5:E2585)),"")</f>
        <v/>
      </c>
      <c r="I2585" s="371" t="s">
        <v>62</v>
      </c>
      <c r="J2585" t="s">
        <v>799</v>
      </c>
      <c r="K2585" s="372">
        <v>1096618</v>
      </c>
      <c r="L2585" s="388">
        <f>ROWS(K$5:K2585)</f>
        <v>2581</v>
      </c>
      <c r="M2585" s="388" t="str">
        <f>IF(_xlfn.IFNA(VLOOKUP(I2585,$AG$3:$AH$83,2,FALSE),"")='11.1'!$D$5,TXM!L2585,"")</f>
        <v/>
      </c>
      <c r="N2585" t="str">
        <f>IFERROR(SMALL($M$5:$M$9000,ROWS($M$5:M2585)),"")</f>
        <v/>
      </c>
      <c r="P2585" t="s">
        <v>64</v>
      </c>
      <c r="Q2585" t="s">
        <v>865</v>
      </c>
      <c r="R2585">
        <v>9896972</v>
      </c>
      <c r="S2585" s="388">
        <f>ROWS(R$5:R2585)</f>
        <v>2581</v>
      </c>
      <c r="T2585" s="388" t="str">
        <f>IF(_xlfn.IFNA(VLOOKUP(P2585,$AG$3:$AH$83,2,FALSE),"")='11.1'!$D$5,TXM!S2585,"")</f>
        <v/>
      </c>
      <c r="U2585" t="str">
        <f>IFERROR(SMALL($T$5:$T$9000,ROWS($T$5:T2585)),"")</f>
        <v/>
      </c>
    </row>
    <row r="2586" spans="1:21" ht="14.4" customHeight="1" x14ac:dyDescent="0.3">
      <c r="A2586" s="371" t="s">
        <v>139</v>
      </c>
      <c r="B2586" t="s">
        <v>1001</v>
      </c>
      <c r="C2586" s="372">
        <v>3059723</v>
      </c>
      <c r="D2586" s="388">
        <f>ROWS(C$5:C2586)</f>
        <v>2582</v>
      </c>
      <c r="E2586" s="388" t="str">
        <f>IF(_xlfn.IFNA(VLOOKUP(A2586,$AG$3:$AH$83,2,FALSE),"")='11.1'!$D$5,TXM!D2586,"")</f>
        <v/>
      </c>
      <c r="F2586" t="str">
        <f>IFERROR(SMALL($E$5:$E$9000,ROWS($E$5:E2586)),"")</f>
        <v/>
      </c>
      <c r="I2586" s="371" t="s">
        <v>62</v>
      </c>
      <c r="J2586" t="s">
        <v>102</v>
      </c>
      <c r="K2586" s="372">
        <v>1039329</v>
      </c>
      <c r="L2586" s="388">
        <f>ROWS(K$5:K2586)</f>
        <v>2582</v>
      </c>
      <c r="M2586" s="388" t="str">
        <f>IF(_xlfn.IFNA(VLOOKUP(I2586,$AG$3:$AH$83,2,FALSE),"")='11.1'!$D$5,TXM!L2586,"")</f>
        <v/>
      </c>
      <c r="N2586" t="str">
        <f>IFERROR(SMALL($M$5:$M$9000,ROWS($M$5:M2586)),"")</f>
        <v/>
      </c>
      <c r="P2586" t="s">
        <v>64</v>
      </c>
      <c r="Q2586" t="s">
        <v>837</v>
      </c>
      <c r="R2586">
        <v>8480001</v>
      </c>
      <c r="S2586" s="388">
        <f>ROWS(R$5:R2586)</f>
        <v>2582</v>
      </c>
      <c r="T2586" s="388" t="str">
        <f>IF(_xlfn.IFNA(VLOOKUP(P2586,$AG$3:$AH$83,2,FALSE),"")='11.1'!$D$5,TXM!S2586,"")</f>
        <v/>
      </c>
      <c r="U2586" t="str">
        <f>IFERROR(SMALL($T$5:$T$9000,ROWS($T$5:T2586)),"")</f>
        <v/>
      </c>
    </row>
    <row r="2587" spans="1:21" ht="14.4" customHeight="1" x14ac:dyDescent="0.3">
      <c r="A2587" s="371" t="s">
        <v>139</v>
      </c>
      <c r="B2587" t="s">
        <v>98</v>
      </c>
      <c r="C2587" s="372">
        <v>2472322</v>
      </c>
      <c r="D2587" s="388">
        <f>ROWS(C$5:C2587)</f>
        <v>2583</v>
      </c>
      <c r="E2587" s="388" t="str">
        <f>IF(_xlfn.IFNA(VLOOKUP(A2587,$AG$3:$AH$83,2,FALSE),"")='11.1'!$D$5,TXM!D2587,"")</f>
        <v/>
      </c>
      <c r="F2587" t="str">
        <f>IFERROR(SMALL($E$5:$E$9000,ROWS($E$5:E2587)),"")</f>
        <v/>
      </c>
      <c r="I2587" s="371" t="s">
        <v>62</v>
      </c>
      <c r="J2587" t="s">
        <v>1006</v>
      </c>
      <c r="K2587" s="372">
        <v>1018166</v>
      </c>
      <c r="L2587" s="388">
        <f>ROWS(K$5:K2587)</f>
        <v>2583</v>
      </c>
      <c r="M2587" s="388" t="str">
        <f>IF(_xlfn.IFNA(VLOOKUP(I2587,$AG$3:$AH$83,2,FALSE),"")='11.1'!$D$5,TXM!L2587,"")</f>
        <v/>
      </c>
      <c r="N2587" t="str">
        <f>IFERROR(SMALL($M$5:$M$9000,ROWS($M$5:M2587)),"")</f>
        <v/>
      </c>
      <c r="P2587" t="s">
        <v>64</v>
      </c>
      <c r="Q2587" t="s">
        <v>1001</v>
      </c>
      <c r="R2587">
        <v>6573072</v>
      </c>
      <c r="S2587" s="388">
        <f>ROWS(R$5:R2587)</f>
        <v>2583</v>
      </c>
      <c r="T2587" s="388" t="str">
        <f>IF(_xlfn.IFNA(VLOOKUP(P2587,$AG$3:$AH$83,2,FALSE),"")='11.1'!$D$5,TXM!S2587,"")</f>
        <v/>
      </c>
      <c r="U2587" t="str">
        <f>IFERROR(SMALL($T$5:$T$9000,ROWS($T$5:T2587)),"")</f>
        <v/>
      </c>
    </row>
    <row r="2588" spans="1:21" ht="14.4" customHeight="1" x14ac:dyDescent="0.3">
      <c r="A2588" s="371" t="s">
        <v>139</v>
      </c>
      <c r="B2588" t="s">
        <v>861</v>
      </c>
      <c r="C2588" s="372">
        <v>1953523</v>
      </c>
      <c r="D2588" s="388">
        <f>ROWS(C$5:C2588)</f>
        <v>2584</v>
      </c>
      <c r="E2588" s="388" t="str">
        <f>IF(_xlfn.IFNA(VLOOKUP(A2588,$AG$3:$AH$83,2,FALSE),"")='11.1'!$D$5,TXM!D2588,"")</f>
        <v/>
      </c>
      <c r="F2588" t="str">
        <f>IFERROR(SMALL($E$5:$E$9000,ROWS($E$5:E2588)),"")</f>
        <v/>
      </c>
      <c r="I2588" s="371" t="s">
        <v>62</v>
      </c>
      <c r="J2588" t="s">
        <v>819</v>
      </c>
      <c r="K2588" s="372">
        <v>505999</v>
      </c>
      <c r="L2588" s="388">
        <f>ROWS(K$5:K2588)</f>
        <v>2584</v>
      </c>
      <c r="M2588" s="388" t="str">
        <f>IF(_xlfn.IFNA(VLOOKUP(I2588,$AG$3:$AH$83,2,FALSE),"")='11.1'!$D$5,TXM!L2588,"")</f>
        <v/>
      </c>
      <c r="N2588" t="str">
        <f>IFERROR(SMALL($M$5:$M$9000,ROWS($M$5:M2588)),"")</f>
        <v/>
      </c>
      <c r="P2588" t="s">
        <v>64</v>
      </c>
      <c r="Q2588" t="s">
        <v>847</v>
      </c>
      <c r="R2588">
        <v>5086398</v>
      </c>
      <c r="S2588" s="388">
        <f>ROWS(R$5:R2588)</f>
        <v>2584</v>
      </c>
      <c r="T2588" s="388" t="str">
        <f>IF(_xlfn.IFNA(VLOOKUP(P2588,$AG$3:$AH$83,2,FALSE),"")='11.1'!$D$5,TXM!S2588,"")</f>
        <v/>
      </c>
      <c r="U2588" t="str">
        <f>IFERROR(SMALL($T$5:$T$9000,ROWS($T$5:T2588)),"")</f>
        <v/>
      </c>
    </row>
    <row r="2589" spans="1:21" ht="14.4" customHeight="1" x14ac:dyDescent="0.3">
      <c r="A2589" s="371" t="s">
        <v>139</v>
      </c>
      <c r="B2589" t="s">
        <v>1006</v>
      </c>
      <c r="C2589" s="372">
        <v>1906194</v>
      </c>
      <c r="D2589" s="388">
        <f>ROWS(C$5:C2589)</f>
        <v>2585</v>
      </c>
      <c r="E2589" s="388" t="str">
        <f>IF(_xlfn.IFNA(VLOOKUP(A2589,$AG$3:$AH$83,2,FALSE),"")='11.1'!$D$5,TXM!D2589,"")</f>
        <v/>
      </c>
      <c r="F2589" t="str">
        <f>IFERROR(SMALL($E$5:$E$9000,ROWS($E$5:E2589)),"")</f>
        <v/>
      </c>
      <c r="I2589" s="371" t="s">
        <v>62</v>
      </c>
      <c r="J2589" t="s">
        <v>990</v>
      </c>
      <c r="K2589" s="372">
        <v>465578</v>
      </c>
      <c r="L2589" s="388">
        <f>ROWS(K$5:K2589)</f>
        <v>2585</v>
      </c>
      <c r="M2589" s="388" t="str">
        <f>IF(_xlfn.IFNA(VLOOKUP(I2589,$AG$3:$AH$83,2,FALSE),"")='11.1'!$D$5,TXM!L2589,"")</f>
        <v/>
      </c>
      <c r="N2589" t="str">
        <f>IFERROR(SMALL($M$5:$M$9000,ROWS($M$5:M2589)),"")</f>
        <v/>
      </c>
      <c r="P2589" t="s">
        <v>64</v>
      </c>
      <c r="Q2589" t="s">
        <v>1240</v>
      </c>
      <c r="R2589">
        <v>4053184</v>
      </c>
      <c r="S2589" s="388">
        <f>ROWS(R$5:R2589)</f>
        <v>2585</v>
      </c>
      <c r="T2589" s="388" t="str">
        <f>IF(_xlfn.IFNA(VLOOKUP(P2589,$AG$3:$AH$83,2,FALSE),"")='11.1'!$D$5,TXM!S2589,"")</f>
        <v/>
      </c>
      <c r="U2589" t="str">
        <f>IFERROR(SMALL($T$5:$T$9000,ROWS($T$5:T2589)),"")</f>
        <v/>
      </c>
    </row>
    <row r="2590" spans="1:21" ht="14.4" customHeight="1" x14ac:dyDescent="0.3">
      <c r="A2590" s="371" t="s">
        <v>139</v>
      </c>
      <c r="B2590" t="s">
        <v>171</v>
      </c>
      <c r="C2590" s="372">
        <v>1728137</v>
      </c>
      <c r="D2590" s="388">
        <f>ROWS(C$5:C2590)</f>
        <v>2586</v>
      </c>
      <c r="E2590" s="388" t="str">
        <f>IF(_xlfn.IFNA(VLOOKUP(A2590,$AG$3:$AH$83,2,FALSE),"")='11.1'!$D$5,TXM!D2590,"")</f>
        <v/>
      </c>
      <c r="F2590" t="str">
        <f>IFERROR(SMALL($E$5:$E$9000,ROWS($E$5:E2590)),"")</f>
        <v/>
      </c>
      <c r="I2590" s="371" t="s">
        <v>62</v>
      </c>
      <c r="J2590" t="s">
        <v>811</v>
      </c>
      <c r="K2590" s="372">
        <v>403266</v>
      </c>
      <c r="L2590" s="388">
        <f>ROWS(K$5:K2590)</f>
        <v>2586</v>
      </c>
      <c r="M2590" s="388" t="str">
        <f>IF(_xlfn.IFNA(VLOOKUP(I2590,$AG$3:$AH$83,2,FALSE),"")='11.1'!$D$5,TXM!L2590,"")</f>
        <v/>
      </c>
      <c r="N2590" t="str">
        <f>IFERROR(SMALL($M$5:$M$9000,ROWS($M$5:M2590)),"")</f>
        <v/>
      </c>
      <c r="P2590" t="s">
        <v>64</v>
      </c>
      <c r="Q2590" t="s">
        <v>1000</v>
      </c>
      <c r="R2590">
        <v>3617808</v>
      </c>
      <c r="S2590" s="388">
        <f>ROWS(R$5:R2590)</f>
        <v>2586</v>
      </c>
      <c r="T2590" s="388" t="str">
        <f>IF(_xlfn.IFNA(VLOOKUP(P2590,$AG$3:$AH$83,2,FALSE),"")='11.1'!$D$5,TXM!S2590,"")</f>
        <v/>
      </c>
      <c r="U2590" t="str">
        <f>IFERROR(SMALL($T$5:$T$9000,ROWS($T$5:T2590)),"")</f>
        <v/>
      </c>
    </row>
    <row r="2591" spans="1:21" ht="14.4" customHeight="1" x14ac:dyDescent="0.3">
      <c r="A2591" s="371" t="s">
        <v>139</v>
      </c>
      <c r="B2591" t="s">
        <v>1318</v>
      </c>
      <c r="C2591" s="372">
        <v>1134676</v>
      </c>
      <c r="D2591" s="388">
        <f>ROWS(C$5:C2591)</f>
        <v>2587</v>
      </c>
      <c r="E2591" s="388" t="str">
        <f>IF(_xlfn.IFNA(VLOOKUP(A2591,$AG$3:$AH$83,2,FALSE),"")='11.1'!$D$5,TXM!D2591,"")</f>
        <v/>
      </c>
      <c r="F2591" t="str">
        <f>IFERROR(SMALL($E$5:$E$9000,ROWS($E$5:E2591)),"")</f>
        <v/>
      </c>
      <c r="I2591" s="371" t="s">
        <v>62</v>
      </c>
      <c r="J2591" t="s">
        <v>783</v>
      </c>
      <c r="K2591" s="372">
        <v>377695</v>
      </c>
      <c r="L2591" s="388">
        <f>ROWS(K$5:K2591)</f>
        <v>2587</v>
      </c>
      <c r="M2591" s="388" t="str">
        <f>IF(_xlfn.IFNA(VLOOKUP(I2591,$AG$3:$AH$83,2,FALSE),"")='11.1'!$D$5,TXM!L2591,"")</f>
        <v/>
      </c>
      <c r="N2591" t="str">
        <f>IFERROR(SMALL($M$5:$M$9000,ROWS($M$5:M2591)),"")</f>
        <v/>
      </c>
      <c r="P2591" t="s">
        <v>64</v>
      </c>
      <c r="Q2591" t="s">
        <v>107</v>
      </c>
      <c r="R2591">
        <v>2954897</v>
      </c>
      <c r="S2591" s="388">
        <f>ROWS(R$5:R2591)</f>
        <v>2587</v>
      </c>
      <c r="T2591" s="388" t="str">
        <f>IF(_xlfn.IFNA(VLOOKUP(P2591,$AG$3:$AH$83,2,FALSE),"")='11.1'!$D$5,TXM!S2591,"")</f>
        <v/>
      </c>
      <c r="U2591" t="str">
        <f>IFERROR(SMALL($T$5:$T$9000,ROWS($T$5:T2591)),"")</f>
        <v/>
      </c>
    </row>
    <row r="2592" spans="1:21" ht="14.4" customHeight="1" x14ac:dyDescent="0.3">
      <c r="A2592" s="371" t="s">
        <v>139</v>
      </c>
      <c r="B2592" t="s">
        <v>871</v>
      </c>
      <c r="C2592" s="372">
        <v>1111000</v>
      </c>
      <c r="D2592" s="388">
        <f>ROWS(C$5:C2592)</f>
        <v>2588</v>
      </c>
      <c r="E2592" s="388" t="str">
        <f>IF(_xlfn.IFNA(VLOOKUP(A2592,$AG$3:$AH$83,2,FALSE),"")='11.1'!$D$5,TXM!D2592,"")</f>
        <v/>
      </c>
      <c r="F2592" t="str">
        <f>IFERROR(SMALL($E$5:$E$9000,ROWS($E$5:E2592)),"")</f>
        <v/>
      </c>
      <c r="I2592" s="371" t="s">
        <v>62</v>
      </c>
      <c r="J2592" t="s">
        <v>100</v>
      </c>
      <c r="K2592" s="372">
        <v>307136</v>
      </c>
      <c r="L2592" s="388">
        <f>ROWS(K$5:K2592)</f>
        <v>2588</v>
      </c>
      <c r="M2592" s="388" t="str">
        <f>IF(_xlfn.IFNA(VLOOKUP(I2592,$AG$3:$AH$83,2,FALSE),"")='11.1'!$D$5,TXM!L2592,"")</f>
        <v/>
      </c>
      <c r="N2592" t="str">
        <f>IFERROR(SMALL($M$5:$M$9000,ROWS($M$5:M2592)),"")</f>
        <v/>
      </c>
      <c r="P2592" t="s">
        <v>64</v>
      </c>
      <c r="Q2592" t="s">
        <v>845</v>
      </c>
      <c r="R2592">
        <v>2943271</v>
      </c>
      <c r="S2592" s="388">
        <f>ROWS(R$5:R2592)</f>
        <v>2588</v>
      </c>
      <c r="T2592" s="388" t="str">
        <f>IF(_xlfn.IFNA(VLOOKUP(P2592,$AG$3:$AH$83,2,FALSE),"")='11.1'!$D$5,TXM!S2592,"")</f>
        <v/>
      </c>
      <c r="U2592" t="str">
        <f>IFERROR(SMALL($T$5:$T$9000,ROWS($T$5:T2592)),"")</f>
        <v/>
      </c>
    </row>
    <row r="2593" spans="1:21" ht="14.4" customHeight="1" x14ac:dyDescent="0.3">
      <c r="A2593" s="371" t="s">
        <v>139</v>
      </c>
      <c r="B2593" t="s">
        <v>799</v>
      </c>
      <c r="C2593" s="372">
        <v>1040464</v>
      </c>
      <c r="D2593" s="388">
        <f>ROWS(C$5:C2593)</f>
        <v>2589</v>
      </c>
      <c r="E2593" s="388" t="str">
        <f>IF(_xlfn.IFNA(VLOOKUP(A2593,$AG$3:$AH$83,2,FALSE),"")='11.1'!$D$5,TXM!D2593,"")</f>
        <v/>
      </c>
      <c r="F2593" t="str">
        <f>IFERROR(SMALL($E$5:$E$9000,ROWS($E$5:E2593)),"")</f>
        <v/>
      </c>
      <c r="I2593" s="371" t="s">
        <v>62</v>
      </c>
      <c r="J2593" t="s">
        <v>773</v>
      </c>
      <c r="K2593" s="372">
        <v>225462</v>
      </c>
      <c r="L2593" s="388">
        <f>ROWS(K$5:K2593)</f>
        <v>2589</v>
      </c>
      <c r="M2593" s="388" t="str">
        <f>IF(_xlfn.IFNA(VLOOKUP(I2593,$AG$3:$AH$83,2,FALSE),"")='11.1'!$D$5,TXM!L2593,"")</f>
        <v/>
      </c>
      <c r="N2593" t="str">
        <f>IFERROR(SMALL($M$5:$M$9000,ROWS($M$5:M2593)),"")</f>
        <v/>
      </c>
      <c r="P2593" t="s">
        <v>64</v>
      </c>
      <c r="Q2593" t="s">
        <v>817</v>
      </c>
      <c r="R2593">
        <v>2851527</v>
      </c>
      <c r="S2593" s="388">
        <f>ROWS(R$5:R2593)</f>
        <v>2589</v>
      </c>
      <c r="T2593" s="388" t="str">
        <f>IF(_xlfn.IFNA(VLOOKUP(P2593,$AG$3:$AH$83,2,FALSE),"")='11.1'!$D$5,TXM!S2593,"")</f>
        <v/>
      </c>
      <c r="U2593" t="str">
        <f>IFERROR(SMALL($T$5:$T$9000,ROWS($T$5:T2593)),"")</f>
        <v/>
      </c>
    </row>
    <row r="2594" spans="1:21" ht="14.4" customHeight="1" x14ac:dyDescent="0.3">
      <c r="A2594" s="371" t="s">
        <v>139</v>
      </c>
      <c r="B2594" t="s">
        <v>100</v>
      </c>
      <c r="C2594" s="372">
        <v>868144</v>
      </c>
      <c r="D2594" s="388">
        <f>ROWS(C$5:C2594)</f>
        <v>2590</v>
      </c>
      <c r="E2594" s="388" t="str">
        <f>IF(_xlfn.IFNA(VLOOKUP(A2594,$AG$3:$AH$83,2,FALSE),"")='11.1'!$D$5,TXM!D2594,"")</f>
        <v/>
      </c>
      <c r="F2594" t="str">
        <f>IFERROR(SMALL($E$5:$E$9000,ROWS($E$5:E2594)),"")</f>
        <v/>
      </c>
      <c r="I2594" s="371" t="s">
        <v>62</v>
      </c>
      <c r="J2594" t="s">
        <v>827</v>
      </c>
      <c r="K2594" s="372">
        <v>220577</v>
      </c>
      <c r="L2594" s="388">
        <f>ROWS(K$5:K2594)</f>
        <v>2590</v>
      </c>
      <c r="M2594" s="388" t="str">
        <f>IF(_xlfn.IFNA(VLOOKUP(I2594,$AG$3:$AH$83,2,FALSE),"")='11.1'!$D$5,TXM!L2594,"")</f>
        <v/>
      </c>
      <c r="N2594" t="str">
        <f>IFERROR(SMALL($M$5:$M$9000,ROWS($M$5:M2594)),"")</f>
        <v/>
      </c>
      <c r="P2594" t="s">
        <v>64</v>
      </c>
      <c r="Q2594" t="s">
        <v>843</v>
      </c>
      <c r="R2594">
        <v>2759199</v>
      </c>
      <c r="S2594" s="388">
        <f>ROWS(R$5:R2594)</f>
        <v>2590</v>
      </c>
      <c r="T2594" s="388" t="str">
        <f>IF(_xlfn.IFNA(VLOOKUP(P2594,$AG$3:$AH$83,2,FALSE),"")='11.1'!$D$5,TXM!S2594,"")</f>
        <v/>
      </c>
      <c r="U2594" t="str">
        <f>IFERROR(SMALL($T$5:$T$9000,ROWS($T$5:T2594)),"")</f>
        <v/>
      </c>
    </row>
    <row r="2595" spans="1:21" ht="14.4" customHeight="1" x14ac:dyDescent="0.3">
      <c r="A2595" s="371" t="s">
        <v>139</v>
      </c>
      <c r="B2595" t="s">
        <v>825</v>
      </c>
      <c r="C2595" s="372">
        <v>858046</v>
      </c>
      <c r="D2595" s="388">
        <f>ROWS(C$5:C2595)</f>
        <v>2591</v>
      </c>
      <c r="E2595" s="388" t="str">
        <f>IF(_xlfn.IFNA(VLOOKUP(A2595,$AG$3:$AH$83,2,FALSE),"")='11.1'!$D$5,TXM!D2595,"")</f>
        <v/>
      </c>
      <c r="F2595" t="str">
        <f>IFERROR(SMALL($E$5:$E$9000,ROWS($E$5:E2595)),"")</f>
        <v/>
      </c>
      <c r="I2595" s="371" t="s">
        <v>62</v>
      </c>
      <c r="J2595" t="s">
        <v>1494</v>
      </c>
      <c r="K2595" s="372">
        <v>205073</v>
      </c>
      <c r="L2595" s="388">
        <f>ROWS(K$5:K2595)</f>
        <v>2591</v>
      </c>
      <c r="M2595" s="388" t="str">
        <f>IF(_xlfn.IFNA(VLOOKUP(I2595,$AG$3:$AH$83,2,FALSE),"")='11.1'!$D$5,TXM!L2595,"")</f>
        <v/>
      </c>
      <c r="N2595" t="str">
        <f>IFERROR(SMALL($M$5:$M$9000,ROWS($M$5:M2595)),"")</f>
        <v/>
      </c>
      <c r="P2595" t="s">
        <v>64</v>
      </c>
      <c r="Q2595" t="s">
        <v>1285</v>
      </c>
      <c r="R2595">
        <v>2306997</v>
      </c>
      <c r="S2595" s="388">
        <f>ROWS(R$5:R2595)</f>
        <v>2591</v>
      </c>
      <c r="T2595" s="388" t="str">
        <f>IF(_xlfn.IFNA(VLOOKUP(P2595,$AG$3:$AH$83,2,FALSE),"")='11.1'!$D$5,TXM!S2595,"")</f>
        <v/>
      </c>
      <c r="U2595" t="str">
        <f>IFERROR(SMALL($T$5:$T$9000,ROWS($T$5:T2595)),"")</f>
        <v/>
      </c>
    </row>
    <row r="2596" spans="1:21" ht="14.4" customHeight="1" x14ac:dyDescent="0.3">
      <c r="A2596" s="371" t="s">
        <v>139</v>
      </c>
      <c r="B2596" t="s">
        <v>797</v>
      </c>
      <c r="C2596" s="372">
        <v>820763</v>
      </c>
      <c r="D2596" s="388">
        <f>ROWS(C$5:C2596)</f>
        <v>2592</v>
      </c>
      <c r="E2596" s="388" t="str">
        <f>IF(_xlfn.IFNA(VLOOKUP(A2596,$AG$3:$AH$83,2,FALSE),"")='11.1'!$D$5,TXM!D2596,"")</f>
        <v/>
      </c>
      <c r="F2596" t="str">
        <f>IFERROR(SMALL($E$5:$E$9000,ROWS($E$5:E2596)),"")</f>
        <v/>
      </c>
      <c r="I2596" s="371" t="s">
        <v>62</v>
      </c>
      <c r="J2596" t="s">
        <v>857</v>
      </c>
      <c r="K2596" s="372">
        <v>180882</v>
      </c>
      <c r="L2596" s="388">
        <f>ROWS(K$5:K2596)</f>
        <v>2592</v>
      </c>
      <c r="M2596" s="388" t="str">
        <f>IF(_xlfn.IFNA(VLOOKUP(I2596,$AG$3:$AH$83,2,FALSE),"")='11.1'!$D$5,TXM!L2596,"")</f>
        <v/>
      </c>
      <c r="N2596" t="str">
        <f>IFERROR(SMALL($M$5:$M$9000,ROWS($M$5:M2596)),"")</f>
        <v/>
      </c>
      <c r="P2596" t="s">
        <v>64</v>
      </c>
      <c r="Q2596" t="s">
        <v>823</v>
      </c>
      <c r="R2596">
        <v>1951713</v>
      </c>
      <c r="S2596" s="388">
        <f>ROWS(R$5:R2596)</f>
        <v>2592</v>
      </c>
      <c r="T2596" s="388" t="str">
        <f>IF(_xlfn.IFNA(VLOOKUP(P2596,$AG$3:$AH$83,2,FALSE),"")='11.1'!$D$5,TXM!S2596,"")</f>
        <v/>
      </c>
      <c r="U2596" t="str">
        <f>IFERROR(SMALL($T$5:$T$9000,ROWS($T$5:T2596)),"")</f>
        <v/>
      </c>
    </row>
    <row r="2597" spans="1:21" ht="14.4" customHeight="1" x14ac:dyDescent="0.3">
      <c r="A2597" s="371" t="s">
        <v>139</v>
      </c>
      <c r="B2597" t="s">
        <v>811</v>
      </c>
      <c r="C2597" s="372">
        <v>718817</v>
      </c>
      <c r="D2597" s="388">
        <f>ROWS(C$5:C2597)</f>
        <v>2593</v>
      </c>
      <c r="E2597" s="388" t="str">
        <f>IF(_xlfn.IFNA(VLOOKUP(A2597,$AG$3:$AH$83,2,FALSE),"")='11.1'!$D$5,TXM!D2597,"")</f>
        <v/>
      </c>
      <c r="F2597" t="str">
        <f>IFERROR(SMALL($E$5:$E$9000,ROWS($E$5:E2597)),"")</f>
        <v/>
      </c>
      <c r="I2597" s="371" t="s">
        <v>62</v>
      </c>
      <c r="J2597" t="s">
        <v>1003</v>
      </c>
      <c r="K2597" s="372">
        <v>172600</v>
      </c>
      <c r="L2597" s="388">
        <f>ROWS(K$5:K2597)</f>
        <v>2593</v>
      </c>
      <c r="M2597" s="388" t="str">
        <f>IF(_xlfn.IFNA(VLOOKUP(I2597,$AG$3:$AH$83,2,FALSE),"")='11.1'!$D$5,TXM!L2597,"")</f>
        <v/>
      </c>
      <c r="N2597" t="str">
        <f>IFERROR(SMALL($M$5:$M$9000,ROWS($M$5:M2597)),"")</f>
        <v/>
      </c>
      <c r="P2597" t="s">
        <v>64</v>
      </c>
      <c r="Q2597" t="s">
        <v>1318</v>
      </c>
      <c r="R2597">
        <v>1907218</v>
      </c>
      <c r="S2597" s="388">
        <f>ROWS(R$5:R2597)</f>
        <v>2593</v>
      </c>
      <c r="T2597" s="388" t="str">
        <f>IF(_xlfn.IFNA(VLOOKUP(P2597,$AG$3:$AH$83,2,FALSE),"")='11.1'!$D$5,TXM!S2597,"")</f>
        <v/>
      </c>
      <c r="U2597" t="str">
        <f>IFERROR(SMALL($T$5:$T$9000,ROWS($T$5:T2597)),"")</f>
        <v/>
      </c>
    </row>
    <row r="2598" spans="1:21" ht="14.4" customHeight="1" x14ac:dyDescent="0.3">
      <c r="A2598" s="371" t="s">
        <v>139</v>
      </c>
      <c r="B2598" t="s">
        <v>1441</v>
      </c>
      <c r="C2598" s="372">
        <v>335016</v>
      </c>
      <c r="D2598" s="388">
        <f>ROWS(C$5:C2598)</f>
        <v>2594</v>
      </c>
      <c r="E2598" s="388" t="str">
        <f>IF(_xlfn.IFNA(VLOOKUP(A2598,$AG$3:$AH$83,2,FALSE),"")='11.1'!$D$5,TXM!D2598,"")</f>
        <v/>
      </c>
      <c r="F2598" t="str">
        <f>IFERROR(SMALL($E$5:$E$9000,ROWS($E$5:E2598)),"")</f>
        <v/>
      </c>
      <c r="I2598" s="371" t="s">
        <v>62</v>
      </c>
      <c r="J2598" t="s">
        <v>98</v>
      </c>
      <c r="K2598" s="372">
        <v>139712</v>
      </c>
      <c r="L2598" s="388">
        <f>ROWS(K$5:K2598)</f>
        <v>2594</v>
      </c>
      <c r="M2598" s="388" t="str">
        <f>IF(_xlfn.IFNA(VLOOKUP(I2598,$AG$3:$AH$83,2,FALSE),"")='11.1'!$D$5,TXM!L2598,"")</f>
        <v/>
      </c>
      <c r="N2598" t="str">
        <f>IFERROR(SMALL($M$5:$M$9000,ROWS($M$5:M2598)),"")</f>
        <v/>
      </c>
      <c r="P2598" t="s">
        <v>64</v>
      </c>
      <c r="Q2598" t="s">
        <v>1332</v>
      </c>
      <c r="R2598">
        <v>1819265</v>
      </c>
      <c r="S2598" s="388">
        <f>ROWS(R$5:R2598)</f>
        <v>2594</v>
      </c>
      <c r="T2598" s="388" t="str">
        <f>IF(_xlfn.IFNA(VLOOKUP(P2598,$AG$3:$AH$83,2,FALSE),"")='11.1'!$D$5,TXM!S2598,"")</f>
        <v/>
      </c>
      <c r="U2598" t="str">
        <f>IFERROR(SMALL($T$5:$T$9000,ROWS($T$5:T2598)),"")</f>
        <v/>
      </c>
    </row>
    <row r="2599" spans="1:21" ht="14.4" customHeight="1" x14ac:dyDescent="0.3">
      <c r="A2599" s="371" t="s">
        <v>139</v>
      </c>
      <c r="B2599" t="s">
        <v>781</v>
      </c>
      <c r="C2599" s="372">
        <v>273445</v>
      </c>
      <c r="D2599" s="388">
        <f>ROWS(C$5:C2599)</f>
        <v>2595</v>
      </c>
      <c r="E2599" s="388" t="str">
        <f>IF(_xlfn.IFNA(VLOOKUP(A2599,$AG$3:$AH$83,2,FALSE),"")='11.1'!$D$5,TXM!D2599,"")</f>
        <v/>
      </c>
      <c r="F2599" t="str">
        <f>IFERROR(SMALL($E$5:$E$9000,ROWS($E$5:E2599)),"")</f>
        <v/>
      </c>
      <c r="I2599" s="371" t="s">
        <v>62</v>
      </c>
      <c r="J2599" t="s">
        <v>841</v>
      </c>
      <c r="K2599" s="372">
        <v>137287</v>
      </c>
      <c r="L2599" s="388">
        <f>ROWS(K$5:K2599)</f>
        <v>2595</v>
      </c>
      <c r="M2599" s="388" t="str">
        <f>IF(_xlfn.IFNA(VLOOKUP(I2599,$AG$3:$AH$83,2,FALSE),"")='11.1'!$D$5,TXM!L2599,"")</f>
        <v/>
      </c>
      <c r="N2599" t="str">
        <f>IFERROR(SMALL($M$5:$M$9000,ROWS($M$5:M2599)),"")</f>
        <v/>
      </c>
      <c r="P2599" t="s">
        <v>64</v>
      </c>
      <c r="Q2599" t="s">
        <v>1002</v>
      </c>
      <c r="R2599">
        <v>1706775</v>
      </c>
      <c r="S2599" s="388">
        <f>ROWS(R$5:R2599)</f>
        <v>2595</v>
      </c>
      <c r="T2599" s="388" t="str">
        <f>IF(_xlfn.IFNA(VLOOKUP(P2599,$AG$3:$AH$83,2,FALSE),"")='11.1'!$D$5,TXM!S2599,"")</f>
        <v/>
      </c>
      <c r="U2599" t="str">
        <f>IFERROR(SMALL($T$5:$T$9000,ROWS($T$5:T2599)),"")</f>
        <v/>
      </c>
    </row>
    <row r="2600" spans="1:21" ht="14.4" customHeight="1" x14ac:dyDescent="0.3">
      <c r="A2600" s="371" t="s">
        <v>139</v>
      </c>
      <c r="B2600" t="s">
        <v>1240</v>
      </c>
      <c r="C2600" s="372">
        <v>204691</v>
      </c>
      <c r="D2600" s="388">
        <f>ROWS(C$5:C2600)</f>
        <v>2596</v>
      </c>
      <c r="E2600" s="388" t="str">
        <f>IF(_xlfn.IFNA(VLOOKUP(A2600,$AG$3:$AH$83,2,FALSE),"")='11.1'!$D$5,TXM!D2600,"")</f>
        <v/>
      </c>
      <c r="F2600" t="str">
        <f>IFERROR(SMALL($E$5:$E$9000,ROWS($E$5:E2600)),"")</f>
        <v/>
      </c>
      <c r="I2600" s="371" t="s">
        <v>62</v>
      </c>
      <c r="J2600" t="s">
        <v>1240</v>
      </c>
      <c r="K2600" s="372">
        <v>117312</v>
      </c>
      <c r="L2600" s="388">
        <f>ROWS(K$5:K2600)</f>
        <v>2596</v>
      </c>
      <c r="M2600" s="388" t="str">
        <f>IF(_xlfn.IFNA(VLOOKUP(I2600,$AG$3:$AH$83,2,FALSE),"")='11.1'!$D$5,TXM!L2600,"")</f>
        <v/>
      </c>
      <c r="N2600" t="str">
        <f>IFERROR(SMALL($M$5:$M$9000,ROWS($M$5:M2600)),"")</f>
        <v/>
      </c>
      <c r="P2600" t="s">
        <v>64</v>
      </c>
      <c r="Q2600" t="s">
        <v>108</v>
      </c>
      <c r="R2600">
        <v>1631325</v>
      </c>
      <c r="S2600" s="388">
        <f>ROWS(R$5:R2600)</f>
        <v>2596</v>
      </c>
      <c r="T2600" s="388" t="str">
        <f>IF(_xlfn.IFNA(VLOOKUP(P2600,$AG$3:$AH$83,2,FALSE),"")='11.1'!$D$5,TXM!S2600,"")</f>
        <v/>
      </c>
      <c r="U2600" t="str">
        <f>IFERROR(SMALL($T$5:$T$9000,ROWS($T$5:T2600)),"")</f>
        <v/>
      </c>
    </row>
    <row r="2601" spans="1:21" ht="14.4" customHeight="1" x14ac:dyDescent="0.3">
      <c r="A2601" s="371" t="s">
        <v>139</v>
      </c>
      <c r="B2601" t="s">
        <v>827</v>
      </c>
      <c r="C2601" s="372">
        <v>126700</v>
      </c>
      <c r="D2601" s="388">
        <f>ROWS(C$5:C2601)</f>
        <v>2597</v>
      </c>
      <c r="E2601" s="388" t="str">
        <f>IF(_xlfn.IFNA(VLOOKUP(A2601,$AG$3:$AH$83,2,FALSE),"")='11.1'!$D$5,TXM!D2601,"")</f>
        <v/>
      </c>
      <c r="F2601" t="str">
        <f>IFERROR(SMALL($E$5:$E$9000,ROWS($E$5:E2601)),"")</f>
        <v/>
      </c>
      <c r="I2601" s="371" t="s">
        <v>62</v>
      </c>
      <c r="J2601" t="s">
        <v>998</v>
      </c>
      <c r="K2601" s="372">
        <v>104686</v>
      </c>
      <c r="L2601" s="388">
        <f>ROWS(K$5:K2601)</f>
        <v>2597</v>
      </c>
      <c r="M2601" s="388" t="str">
        <f>IF(_xlfn.IFNA(VLOOKUP(I2601,$AG$3:$AH$83,2,FALSE),"")='11.1'!$D$5,TXM!L2601,"")</f>
        <v/>
      </c>
      <c r="N2601" t="str">
        <f>IFERROR(SMALL($M$5:$M$9000,ROWS($M$5:M2601)),"")</f>
        <v/>
      </c>
      <c r="P2601" t="s">
        <v>64</v>
      </c>
      <c r="Q2601" t="s">
        <v>791</v>
      </c>
      <c r="R2601">
        <v>1616377</v>
      </c>
      <c r="S2601" s="388">
        <f>ROWS(R$5:R2601)</f>
        <v>2597</v>
      </c>
      <c r="T2601" s="388" t="str">
        <f>IF(_xlfn.IFNA(VLOOKUP(P2601,$AG$3:$AH$83,2,FALSE),"")='11.1'!$D$5,TXM!S2601,"")</f>
        <v/>
      </c>
      <c r="U2601" t="str">
        <f>IFERROR(SMALL($T$5:$T$9000,ROWS($T$5:T2601)),"")</f>
        <v/>
      </c>
    </row>
    <row r="2602" spans="1:21" ht="14.4" customHeight="1" x14ac:dyDescent="0.3">
      <c r="A2602" s="371" t="s">
        <v>139</v>
      </c>
      <c r="B2602" t="s">
        <v>809</v>
      </c>
      <c r="C2602" s="372">
        <v>103700</v>
      </c>
      <c r="D2602" s="388">
        <f>ROWS(C$5:C2602)</f>
        <v>2598</v>
      </c>
      <c r="E2602" s="388" t="str">
        <f>IF(_xlfn.IFNA(VLOOKUP(A2602,$AG$3:$AH$83,2,FALSE),"")='11.1'!$D$5,TXM!D2602,"")</f>
        <v/>
      </c>
      <c r="F2602" t="str">
        <f>IFERROR(SMALL($E$5:$E$9000,ROWS($E$5:E2602)),"")</f>
        <v/>
      </c>
      <c r="I2602" s="371" t="s">
        <v>62</v>
      </c>
      <c r="J2602" t="s">
        <v>795</v>
      </c>
      <c r="K2602" s="372">
        <v>104655</v>
      </c>
      <c r="L2602" s="388">
        <f>ROWS(K$5:K2602)</f>
        <v>2598</v>
      </c>
      <c r="M2602" s="388" t="str">
        <f>IF(_xlfn.IFNA(VLOOKUP(I2602,$AG$3:$AH$83,2,FALSE),"")='11.1'!$D$5,TXM!L2602,"")</f>
        <v/>
      </c>
      <c r="N2602" t="str">
        <f>IFERROR(SMALL($M$5:$M$9000,ROWS($M$5:M2602)),"")</f>
        <v/>
      </c>
      <c r="P2602" t="s">
        <v>64</v>
      </c>
      <c r="Q2602" t="s">
        <v>91</v>
      </c>
      <c r="R2602">
        <v>1602077</v>
      </c>
      <c r="S2602" s="388">
        <f>ROWS(R$5:R2602)</f>
        <v>2598</v>
      </c>
      <c r="T2602" s="388" t="str">
        <f>IF(_xlfn.IFNA(VLOOKUP(P2602,$AG$3:$AH$83,2,FALSE),"")='11.1'!$D$5,TXM!S2602,"")</f>
        <v/>
      </c>
      <c r="U2602" t="str">
        <f>IFERROR(SMALL($T$5:$T$9000,ROWS($T$5:T2602)),"")</f>
        <v/>
      </c>
    </row>
    <row r="2603" spans="1:21" ht="14.4" customHeight="1" x14ac:dyDescent="0.3">
      <c r="A2603" s="371" t="s">
        <v>139</v>
      </c>
      <c r="B2603" t="s">
        <v>99</v>
      </c>
      <c r="C2603" s="372">
        <v>66859</v>
      </c>
      <c r="D2603" s="388">
        <f>ROWS(C$5:C2603)</f>
        <v>2599</v>
      </c>
      <c r="E2603" s="388" t="str">
        <f>IF(_xlfn.IFNA(VLOOKUP(A2603,$AG$3:$AH$83,2,FALSE),"")='11.1'!$D$5,TXM!D2603,"")</f>
        <v/>
      </c>
      <c r="F2603" t="str">
        <f>IFERROR(SMALL($E$5:$E$9000,ROWS($E$5:E2603)),"")</f>
        <v/>
      </c>
      <c r="I2603" s="371" t="s">
        <v>62</v>
      </c>
      <c r="J2603" t="s">
        <v>92</v>
      </c>
      <c r="K2603" s="372">
        <v>94553</v>
      </c>
      <c r="L2603" s="388">
        <f>ROWS(K$5:K2603)</f>
        <v>2599</v>
      </c>
      <c r="M2603" s="388" t="str">
        <f>IF(_xlfn.IFNA(VLOOKUP(I2603,$AG$3:$AH$83,2,FALSE),"")='11.1'!$D$5,TXM!L2603,"")</f>
        <v/>
      </c>
      <c r="N2603" t="str">
        <f>IFERROR(SMALL($M$5:$M$9000,ROWS($M$5:M2603)),"")</f>
        <v/>
      </c>
      <c r="P2603" t="s">
        <v>64</v>
      </c>
      <c r="Q2603" t="s">
        <v>94</v>
      </c>
      <c r="R2603">
        <v>1534512</v>
      </c>
      <c r="S2603" s="388">
        <f>ROWS(R$5:R2603)</f>
        <v>2599</v>
      </c>
      <c r="T2603" s="388" t="str">
        <f>IF(_xlfn.IFNA(VLOOKUP(P2603,$AG$3:$AH$83,2,FALSE),"")='11.1'!$D$5,TXM!S2603,"")</f>
        <v/>
      </c>
      <c r="U2603" t="str">
        <f>IFERROR(SMALL($T$5:$T$9000,ROWS($T$5:T2603)),"")</f>
        <v/>
      </c>
    </row>
    <row r="2604" spans="1:21" ht="14.4" customHeight="1" x14ac:dyDescent="0.3">
      <c r="A2604" s="371" t="s">
        <v>139</v>
      </c>
      <c r="B2604" t="s">
        <v>1003</v>
      </c>
      <c r="C2604" s="372">
        <v>45466</v>
      </c>
      <c r="D2604" s="388">
        <f>ROWS(C$5:C2604)</f>
        <v>2600</v>
      </c>
      <c r="E2604" s="388" t="str">
        <f>IF(_xlfn.IFNA(VLOOKUP(A2604,$AG$3:$AH$83,2,FALSE),"")='11.1'!$D$5,TXM!D2604,"")</f>
        <v/>
      </c>
      <c r="F2604" t="str">
        <f>IFERROR(SMALL($E$5:$E$9000,ROWS($E$5:E2604)),"")</f>
        <v/>
      </c>
      <c r="I2604" s="371" t="s">
        <v>62</v>
      </c>
      <c r="J2604" t="s">
        <v>817</v>
      </c>
      <c r="K2604" s="372">
        <v>83941</v>
      </c>
      <c r="L2604" s="388">
        <f>ROWS(K$5:K2604)</f>
        <v>2600</v>
      </c>
      <c r="M2604" s="388" t="str">
        <f>IF(_xlfn.IFNA(VLOOKUP(I2604,$AG$3:$AH$83,2,FALSE),"")='11.1'!$D$5,TXM!L2604,"")</f>
        <v/>
      </c>
      <c r="N2604" t="str">
        <f>IFERROR(SMALL($M$5:$M$9000,ROWS($M$5:M2604)),"")</f>
        <v/>
      </c>
      <c r="P2604" t="s">
        <v>64</v>
      </c>
      <c r="Q2604" t="s">
        <v>99</v>
      </c>
      <c r="R2604">
        <v>1480985</v>
      </c>
      <c r="S2604" s="388">
        <f>ROWS(R$5:R2604)</f>
        <v>2600</v>
      </c>
      <c r="T2604" s="388" t="str">
        <f>IF(_xlfn.IFNA(VLOOKUP(P2604,$AG$3:$AH$83,2,FALSE),"")='11.1'!$D$5,TXM!S2604,"")</f>
        <v/>
      </c>
      <c r="U2604" t="str">
        <f>IFERROR(SMALL($T$5:$T$9000,ROWS($T$5:T2604)),"")</f>
        <v/>
      </c>
    </row>
    <row r="2605" spans="1:21" ht="14.4" customHeight="1" x14ac:dyDescent="0.3">
      <c r="A2605" s="371" t="s">
        <v>139</v>
      </c>
      <c r="B2605" t="s">
        <v>821</v>
      </c>
      <c r="C2605" s="372">
        <v>29115</v>
      </c>
      <c r="D2605" s="388">
        <f>ROWS(C$5:C2605)</f>
        <v>2601</v>
      </c>
      <c r="E2605" s="388" t="str">
        <f>IF(_xlfn.IFNA(VLOOKUP(A2605,$AG$3:$AH$83,2,FALSE),"")='11.1'!$D$5,TXM!D2605,"")</f>
        <v/>
      </c>
      <c r="F2605" t="str">
        <f>IFERROR(SMALL($E$5:$E$9000,ROWS($E$5:E2605)),"")</f>
        <v/>
      </c>
      <c r="I2605" s="371" t="s">
        <v>62</v>
      </c>
      <c r="J2605" t="s">
        <v>813</v>
      </c>
      <c r="K2605" s="372">
        <v>69510</v>
      </c>
      <c r="L2605" s="388">
        <f>ROWS(K$5:K2605)</f>
        <v>2601</v>
      </c>
      <c r="M2605" s="388" t="str">
        <f>IF(_xlfn.IFNA(VLOOKUP(I2605,$AG$3:$AH$83,2,FALSE),"")='11.1'!$D$5,TXM!L2605,"")</f>
        <v/>
      </c>
      <c r="N2605" t="str">
        <f>IFERROR(SMALL($M$5:$M$9000,ROWS($M$5:M2605)),"")</f>
        <v/>
      </c>
      <c r="P2605" t="s">
        <v>64</v>
      </c>
      <c r="Q2605" t="s">
        <v>809</v>
      </c>
      <c r="R2605">
        <v>1424197</v>
      </c>
      <c r="S2605" s="388">
        <f>ROWS(R$5:R2605)</f>
        <v>2601</v>
      </c>
      <c r="T2605" s="388" t="str">
        <f>IF(_xlfn.IFNA(VLOOKUP(P2605,$AG$3:$AH$83,2,FALSE),"")='11.1'!$D$5,TXM!S2605,"")</f>
        <v/>
      </c>
      <c r="U2605" t="str">
        <f>IFERROR(SMALL($T$5:$T$9000,ROWS($T$5:T2605)),"")</f>
        <v/>
      </c>
    </row>
    <row r="2606" spans="1:21" ht="14.4" customHeight="1" x14ac:dyDescent="0.3">
      <c r="A2606" s="371" t="s">
        <v>139</v>
      </c>
      <c r="B2606" t="s">
        <v>817</v>
      </c>
      <c r="C2606" s="372">
        <v>21950</v>
      </c>
      <c r="D2606" s="388">
        <f>ROWS(C$5:C2606)</f>
        <v>2602</v>
      </c>
      <c r="E2606" s="388" t="str">
        <f>IF(_xlfn.IFNA(VLOOKUP(A2606,$AG$3:$AH$83,2,FALSE),"")='11.1'!$D$5,TXM!D2606,"")</f>
        <v/>
      </c>
      <c r="F2606" t="str">
        <f>IFERROR(SMALL($E$5:$E$9000,ROWS($E$5:E2606)),"")</f>
        <v/>
      </c>
      <c r="I2606" s="371" t="s">
        <v>62</v>
      </c>
      <c r="J2606" t="s">
        <v>809</v>
      </c>
      <c r="K2606" s="372">
        <v>51256</v>
      </c>
      <c r="L2606" s="388">
        <f>ROWS(K$5:K2606)</f>
        <v>2602</v>
      </c>
      <c r="M2606" s="388" t="str">
        <f>IF(_xlfn.IFNA(VLOOKUP(I2606,$AG$3:$AH$83,2,FALSE),"")='11.1'!$D$5,TXM!L2606,"")</f>
        <v/>
      </c>
      <c r="N2606" t="str">
        <f>IFERROR(SMALL($M$5:$M$9000,ROWS($M$5:M2606)),"")</f>
        <v/>
      </c>
      <c r="P2606" t="s">
        <v>64</v>
      </c>
      <c r="Q2606" t="s">
        <v>835</v>
      </c>
      <c r="R2606">
        <v>1243392</v>
      </c>
      <c r="S2606" s="388">
        <f>ROWS(R$5:R2606)</f>
        <v>2602</v>
      </c>
      <c r="T2606" s="388" t="str">
        <f>IF(_xlfn.IFNA(VLOOKUP(P2606,$AG$3:$AH$83,2,FALSE),"")='11.1'!$D$5,TXM!S2606,"")</f>
        <v/>
      </c>
      <c r="U2606" t="str">
        <f>IFERROR(SMALL($T$5:$T$9000,ROWS($T$5:T2606)),"")</f>
        <v/>
      </c>
    </row>
    <row r="2607" spans="1:21" ht="14.4" customHeight="1" x14ac:dyDescent="0.3">
      <c r="A2607" s="371" t="s">
        <v>139</v>
      </c>
      <c r="B2607" t="s">
        <v>847</v>
      </c>
      <c r="C2607" s="372">
        <v>20600</v>
      </c>
      <c r="D2607" s="388">
        <f>ROWS(C$5:C2607)</f>
        <v>2603</v>
      </c>
      <c r="E2607" s="388" t="str">
        <f>IF(_xlfn.IFNA(VLOOKUP(A2607,$AG$3:$AH$83,2,FALSE),"")='11.1'!$D$5,TXM!D2607,"")</f>
        <v/>
      </c>
      <c r="F2607" t="str">
        <f>IFERROR(SMALL($E$5:$E$9000,ROWS($E$5:E2607)),"")</f>
        <v/>
      </c>
      <c r="I2607" s="371" t="s">
        <v>62</v>
      </c>
      <c r="J2607" t="s">
        <v>805</v>
      </c>
      <c r="K2607" s="372">
        <v>29379</v>
      </c>
      <c r="L2607" s="388">
        <f>ROWS(K$5:K2607)</f>
        <v>2603</v>
      </c>
      <c r="M2607" s="388" t="str">
        <f>IF(_xlfn.IFNA(VLOOKUP(I2607,$AG$3:$AH$83,2,FALSE),"")='11.1'!$D$5,TXM!L2607,"")</f>
        <v/>
      </c>
      <c r="N2607" t="str">
        <f>IFERROR(SMALL($M$5:$M$9000,ROWS($M$5:M2607)),"")</f>
        <v/>
      </c>
      <c r="P2607" t="s">
        <v>64</v>
      </c>
      <c r="Q2607" t="s">
        <v>833</v>
      </c>
      <c r="R2607">
        <v>1162013</v>
      </c>
      <c r="S2607" s="388">
        <f>ROWS(R$5:R2607)</f>
        <v>2603</v>
      </c>
      <c r="T2607" s="388" t="str">
        <f>IF(_xlfn.IFNA(VLOOKUP(P2607,$AG$3:$AH$83,2,FALSE),"")='11.1'!$D$5,TXM!S2607,"")</f>
        <v/>
      </c>
      <c r="U2607" t="str">
        <f>IFERROR(SMALL($T$5:$T$9000,ROWS($T$5:T2607)),"")</f>
        <v/>
      </c>
    </row>
    <row r="2608" spans="1:21" ht="14.4" customHeight="1" x14ac:dyDescent="0.3">
      <c r="A2608" s="371" t="s">
        <v>139</v>
      </c>
      <c r="B2608" t="s">
        <v>1002</v>
      </c>
      <c r="C2608" s="372">
        <v>19320</v>
      </c>
      <c r="D2608" s="388">
        <f>ROWS(C$5:C2608)</f>
        <v>2604</v>
      </c>
      <c r="E2608" s="388" t="str">
        <f>IF(_xlfn.IFNA(VLOOKUP(A2608,$AG$3:$AH$83,2,FALSE),"")='11.1'!$D$5,TXM!D2608,"")</f>
        <v/>
      </c>
      <c r="F2608" t="str">
        <f>IFERROR(SMALL($E$5:$E$9000,ROWS($E$5:E2608)),"")</f>
        <v/>
      </c>
      <c r="I2608" s="371" t="s">
        <v>62</v>
      </c>
      <c r="J2608" t="s">
        <v>833</v>
      </c>
      <c r="K2608" s="372">
        <v>23628</v>
      </c>
      <c r="L2608" s="388">
        <f>ROWS(K$5:K2608)</f>
        <v>2604</v>
      </c>
      <c r="M2608" s="388" t="str">
        <f>IF(_xlfn.IFNA(VLOOKUP(I2608,$AG$3:$AH$83,2,FALSE),"")='11.1'!$D$5,TXM!L2608,"")</f>
        <v/>
      </c>
      <c r="N2608" t="str">
        <f>IFERROR(SMALL($M$5:$M$9000,ROWS($M$5:M2608)),"")</f>
        <v/>
      </c>
      <c r="P2608" t="s">
        <v>64</v>
      </c>
      <c r="Q2608" t="s">
        <v>1434</v>
      </c>
      <c r="R2608">
        <v>1089285</v>
      </c>
      <c r="S2608" s="388">
        <f>ROWS(R$5:R2608)</f>
        <v>2604</v>
      </c>
      <c r="T2608" s="388" t="str">
        <f>IF(_xlfn.IFNA(VLOOKUP(P2608,$AG$3:$AH$83,2,FALSE),"")='11.1'!$D$5,TXM!S2608,"")</f>
        <v/>
      </c>
      <c r="U2608" t="str">
        <f>IFERROR(SMALL($T$5:$T$9000,ROWS($T$5:T2608)),"")</f>
        <v/>
      </c>
    </row>
    <row r="2609" spans="1:21" ht="14.4" customHeight="1" x14ac:dyDescent="0.3">
      <c r="A2609" s="371" t="s">
        <v>139</v>
      </c>
      <c r="B2609" t="s">
        <v>1365</v>
      </c>
      <c r="C2609" s="372">
        <v>13738</v>
      </c>
      <c r="D2609" s="388">
        <f>ROWS(C$5:C2609)</f>
        <v>2605</v>
      </c>
      <c r="E2609" s="388" t="str">
        <f>IF(_xlfn.IFNA(VLOOKUP(A2609,$AG$3:$AH$83,2,FALSE),"")='11.1'!$D$5,TXM!D2609,"")</f>
        <v/>
      </c>
      <c r="F2609" t="str">
        <f>IFERROR(SMALL($E$5:$E$9000,ROWS($E$5:E2609)),"")</f>
        <v/>
      </c>
      <c r="I2609" s="371" t="s">
        <v>62</v>
      </c>
      <c r="J2609" t="s">
        <v>1383</v>
      </c>
      <c r="K2609" s="372">
        <v>16400</v>
      </c>
      <c r="L2609" s="388">
        <f>ROWS(K$5:K2609)</f>
        <v>2605</v>
      </c>
      <c r="M2609" s="388" t="str">
        <f>IF(_xlfn.IFNA(VLOOKUP(I2609,$AG$3:$AH$83,2,FALSE),"")='11.1'!$D$5,TXM!L2609,"")</f>
        <v/>
      </c>
      <c r="N2609" t="str">
        <f>IFERROR(SMALL($M$5:$M$9000,ROWS($M$5:M2609)),"")</f>
        <v/>
      </c>
      <c r="P2609" t="s">
        <v>64</v>
      </c>
      <c r="Q2609" t="s">
        <v>1005</v>
      </c>
      <c r="R2609">
        <v>808423</v>
      </c>
      <c r="S2609" s="388">
        <f>ROWS(R$5:R2609)</f>
        <v>2605</v>
      </c>
      <c r="T2609" s="388" t="str">
        <f>IF(_xlfn.IFNA(VLOOKUP(P2609,$AG$3:$AH$83,2,FALSE),"")='11.1'!$D$5,TXM!S2609,"")</f>
        <v/>
      </c>
      <c r="U2609" t="str">
        <f>IFERROR(SMALL($T$5:$T$9000,ROWS($T$5:T2609)),"")</f>
        <v/>
      </c>
    </row>
    <row r="2610" spans="1:21" ht="14.4" customHeight="1" x14ac:dyDescent="0.3">
      <c r="A2610" s="371" t="s">
        <v>139</v>
      </c>
      <c r="B2610" t="s">
        <v>997</v>
      </c>
      <c r="C2610" s="372">
        <v>9600</v>
      </c>
      <c r="D2610" s="388">
        <f>ROWS(C$5:C2610)</f>
        <v>2606</v>
      </c>
      <c r="E2610" s="388" t="str">
        <f>IF(_xlfn.IFNA(VLOOKUP(A2610,$AG$3:$AH$83,2,FALSE),"")='11.1'!$D$5,TXM!D2610,"")</f>
        <v/>
      </c>
      <c r="F2610" t="str">
        <f>IFERROR(SMALL($E$5:$E$9000,ROWS($E$5:E2610)),"")</f>
        <v/>
      </c>
      <c r="I2610" s="371" t="s">
        <v>62</v>
      </c>
      <c r="J2610" t="s">
        <v>1365</v>
      </c>
      <c r="K2610" s="372">
        <v>9583</v>
      </c>
      <c r="L2610" s="388">
        <f>ROWS(K$5:K2610)</f>
        <v>2606</v>
      </c>
      <c r="M2610" s="388" t="str">
        <f>IF(_xlfn.IFNA(VLOOKUP(I2610,$AG$3:$AH$83,2,FALSE),"")='11.1'!$D$5,TXM!L2610,"")</f>
        <v/>
      </c>
      <c r="N2610" t="str">
        <f>IFERROR(SMALL($M$5:$M$9000,ROWS($M$5:M2610)),"")</f>
        <v/>
      </c>
      <c r="P2610" t="s">
        <v>64</v>
      </c>
      <c r="Q2610" t="s">
        <v>861</v>
      </c>
      <c r="R2610">
        <v>804782</v>
      </c>
      <c r="S2610" s="388">
        <f>ROWS(R$5:R2610)</f>
        <v>2606</v>
      </c>
      <c r="T2610" s="388" t="str">
        <f>IF(_xlfn.IFNA(VLOOKUP(P2610,$AG$3:$AH$83,2,FALSE),"")='11.1'!$D$5,TXM!S2610,"")</f>
        <v/>
      </c>
      <c r="U2610" t="str">
        <f>IFERROR(SMALL($T$5:$T$9000,ROWS($T$5:T2610)),"")</f>
        <v/>
      </c>
    </row>
    <row r="2611" spans="1:21" ht="14.4" customHeight="1" x14ac:dyDescent="0.3">
      <c r="A2611" s="371" t="s">
        <v>139</v>
      </c>
      <c r="B2611" t="s">
        <v>857</v>
      </c>
      <c r="C2611" s="372">
        <v>7126</v>
      </c>
      <c r="D2611" s="388">
        <f>ROWS(C$5:C2611)</f>
        <v>2607</v>
      </c>
      <c r="E2611" s="388" t="str">
        <f>IF(_xlfn.IFNA(VLOOKUP(A2611,$AG$3:$AH$83,2,FALSE),"")='11.1'!$D$5,TXM!D2611,"")</f>
        <v/>
      </c>
      <c r="F2611" t="str">
        <f>IFERROR(SMALL($E$5:$E$9000,ROWS($E$5:E2611)),"")</f>
        <v/>
      </c>
      <c r="I2611" s="371" t="s">
        <v>62</v>
      </c>
      <c r="J2611" t="s">
        <v>839</v>
      </c>
      <c r="K2611" s="372">
        <v>8846</v>
      </c>
      <c r="L2611" s="388">
        <f>ROWS(K$5:K2611)</f>
        <v>2607</v>
      </c>
      <c r="M2611" s="388" t="str">
        <f>IF(_xlfn.IFNA(VLOOKUP(I2611,$AG$3:$AH$83,2,FALSE),"")='11.1'!$D$5,TXM!L2611,"")</f>
        <v/>
      </c>
      <c r="N2611" t="str">
        <f>IFERROR(SMALL($M$5:$M$9000,ROWS($M$5:M2611)),"")</f>
        <v/>
      </c>
      <c r="P2611" t="s">
        <v>64</v>
      </c>
      <c r="Q2611" t="s">
        <v>841</v>
      </c>
      <c r="R2611">
        <v>785881</v>
      </c>
      <c r="S2611" s="388">
        <f>ROWS(R$5:R2611)</f>
        <v>2607</v>
      </c>
      <c r="T2611" s="388" t="str">
        <f>IF(_xlfn.IFNA(VLOOKUP(P2611,$AG$3:$AH$83,2,FALSE),"")='11.1'!$D$5,TXM!S2611,"")</f>
        <v/>
      </c>
      <c r="U2611" t="str">
        <f>IFERROR(SMALL($T$5:$T$9000,ROWS($T$5:T2611)),"")</f>
        <v/>
      </c>
    </row>
    <row r="2612" spans="1:21" ht="14.4" customHeight="1" x14ac:dyDescent="0.3">
      <c r="A2612" s="371" t="s">
        <v>139</v>
      </c>
      <c r="B2612" t="s">
        <v>990</v>
      </c>
      <c r="C2612" s="372">
        <v>7100</v>
      </c>
      <c r="D2612" s="388">
        <f>ROWS(C$5:C2612)</f>
        <v>2608</v>
      </c>
      <c r="E2612" s="388" t="str">
        <f>IF(_xlfn.IFNA(VLOOKUP(A2612,$AG$3:$AH$83,2,FALSE),"")='11.1'!$D$5,TXM!D2612,"")</f>
        <v/>
      </c>
      <c r="F2612" t="str">
        <f>IFERROR(SMALL($E$5:$E$9000,ROWS($E$5:E2612)),"")</f>
        <v/>
      </c>
      <c r="I2612" s="371" t="s">
        <v>62</v>
      </c>
      <c r="J2612" t="s">
        <v>815</v>
      </c>
      <c r="K2612" s="372">
        <v>4953</v>
      </c>
      <c r="L2612" s="388">
        <f>ROWS(K$5:K2612)</f>
        <v>2608</v>
      </c>
      <c r="M2612" s="388" t="str">
        <f>IF(_xlfn.IFNA(VLOOKUP(I2612,$AG$3:$AH$83,2,FALSE),"")='11.1'!$D$5,TXM!L2612,"")</f>
        <v/>
      </c>
      <c r="N2612" t="str">
        <f>IFERROR(SMALL($M$5:$M$9000,ROWS($M$5:M2612)),"")</f>
        <v/>
      </c>
      <c r="P2612" t="s">
        <v>64</v>
      </c>
      <c r="Q2612" t="s">
        <v>775</v>
      </c>
      <c r="R2612">
        <v>763560</v>
      </c>
      <c r="S2612" s="388">
        <f>ROWS(R$5:R2612)</f>
        <v>2608</v>
      </c>
      <c r="T2612" s="388" t="str">
        <f>IF(_xlfn.IFNA(VLOOKUP(P2612,$AG$3:$AH$83,2,FALSE),"")='11.1'!$D$5,TXM!S2612,"")</f>
        <v/>
      </c>
      <c r="U2612" t="str">
        <f>IFERROR(SMALL($T$5:$T$9000,ROWS($T$5:T2612)),"")</f>
        <v/>
      </c>
    </row>
    <row r="2613" spans="1:21" ht="14.4" customHeight="1" x14ac:dyDescent="0.3">
      <c r="A2613" s="371" t="s">
        <v>139</v>
      </c>
      <c r="B2613" t="s">
        <v>805</v>
      </c>
      <c r="C2613" s="372">
        <v>6901</v>
      </c>
      <c r="D2613" s="388">
        <f>ROWS(C$5:C2613)</f>
        <v>2609</v>
      </c>
      <c r="E2613" s="388" t="str">
        <f>IF(_xlfn.IFNA(VLOOKUP(A2613,$AG$3:$AH$83,2,FALSE),"")='11.1'!$D$5,TXM!D2613,"")</f>
        <v/>
      </c>
      <c r="F2613" t="str">
        <f>IFERROR(SMALL($E$5:$E$9000,ROWS($E$5:E2613)),"")</f>
        <v/>
      </c>
      <c r="I2613" s="371" t="s">
        <v>62</v>
      </c>
      <c r="J2613" t="s">
        <v>853</v>
      </c>
      <c r="K2613" s="372">
        <v>3913</v>
      </c>
      <c r="L2613" s="388">
        <f>ROWS(K$5:K2613)</f>
        <v>2609</v>
      </c>
      <c r="M2613" s="388" t="str">
        <f>IF(_xlfn.IFNA(VLOOKUP(I2613,$AG$3:$AH$83,2,FALSE),"")='11.1'!$D$5,TXM!L2613,"")</f>
        <v/>
      </c>
      <c r="N2613" t="str">
        <f>IFERROR(SMALL($M$5:$M$9000,ROWS($M$5:M2613)),"")</f>
        <v/>
      </c>
      <c r="P2613" t="s">
        <v>64</v>
      </c>
      <c r="Q2613" t="s">
        <v>859</v>
      </c>
      <c r="R2613">
        <v>646866</v>
      </c>
      <c r="S2613" s="388">
        <f>ROWS(R$5:R2613)</f>
        <v>2609</v>
      </c>
      <c r="T2613" s="388" t="str">
        <f>IF(_xlfn.IFNA(VLOOKUP(P2613,$AG$3:$AH$83,2,FALSE),"")='11.1'!$D$5,TXM!S2613,"")</f>
        <v/>
      </c>
      <c r="U2613" t="str">
        <f>IFERROR(SMALL($T$5:$T$9000,ROWS($T$5:T2613)),"")</f>
        <v/>
      </c>
    </row>
    <row r="2614" spans="1:21" ht="14.4" customHeight="1" x14ac:dyDescent="0.3">
      <c r="A2614" s="371" t="s">
        <v>139</v>
      </c>
      <c r="B2614" t="s">
        <v>831</v>
      </c>
      <c r="C2614" s="372">
        <v>5434</v>
      </c>
      <c r="D2614" s="388">
        <f>ROWS(C$5:C2614)</f>
        <v>2610</v>
      </c>
      <c r="E2614" s="388" t="str">
        <f>IF(_xlfn.IFNA(VLOOKUP(A2614,$AG$3:$AH$83,2,FALSE),"")='11.1'!$D$5,TXM!D2614,"")</f>
        <v/>
      </c>
      <c r="F2614" t="str">
        <f>IFERROR(SMALL($E$5:$E$9000,ROWS($E$5:E2614)),"")</f>
        <v/>
      </c>
      <c r="I2614" s="371" t="s">
        <v>62</v>
      </c>
      <c r="J2614" t="s">
        <v>777</v>
      </c>
      <c r="K2614" s="372">
        <v>3619</v>
      </c>
      <c r="L2614" s="388">
        <f>ROWS(K$5:K2614)</f>
        <v>2610</v>
      </c>
      <c r="M2614" s="388" t="str">
        <f>IF(_xlfn.IFNA(VLOOKUP(I2614,$AG$3:$AH$83,2,FALSE),"")='11.1'!$D$5,TXM!L2614,"")</f>
        <v/>
      </c>
      <c r="N2614" t="str">
        <f>IFERROR(SMALL($M$5:$M$9000,ROWS($M$5:M2614)),"")</f>
        <v/>
      </c>
      <c r="P2614" t="s">
        <v>64</v>
      </c>
      <c r="Q2614" t="s">
        <v>849</v>
      </c>
      <c r="R2614">
        <v>631981</v>
      </c>
      <c r="S2614" s="388">
        <f>ROWS(R$5:R2614)</f>
        <v>2610</v>
      </c>
      <c r="T2614" s="388" t="str">
        <f>IF(_xlfn.IFNA(VLOOKUP(P2614,$AG$3:$AH$83,2,FALSE),"")='11.1'!$D$5,TXM!S2614,"")</f>
        <v/>
      </c>
      <c r="U2614" t="str">
        <f>IFERROR(SMALL($T$5:$T$9000,ROWS($T$5:T2614)),"")</f>
        <v/>
      </c>
    </row>
    <row r="2615" spans="1:21" ht="14.4" customHeight="1" x14ac:dyDescent="0.3">
      <c r="A2615" s="371" t="s">
        <v>139</v>
      </c>
      <c r="B2615" t="s">
        <v>829</v>
      </c>
      <c r="C2615" s="372">
        <v>4240</v>
      </c>
      <c r="D2615" s="388">
        <f>ROWS(C$5:C2615)</f>
        <v>2611</v>
      </c>
      <c r="E2615" s="388" t="str">
        <f>IF(_xlfn.IFNA(VLOOKUP(A2615,$AG$3:$AH$83,2,FALSE),"")='11.1'!$D$5,TXM!D2615,"")</f>
        <v/>
      </c>
      <c r="F2615" t="str">
        <f>IFERROR(SMALL($E$5:$E$9000,ROWS($E$5:E2615)),"")</f>
        <v/>
      </c>
      <c r="I2615" s="371" t="s">
        <v>62</v>
      </c>
      <c r="J2615" t="s">
        <v>797</v>
      </c>
      <c r="K2615" s="372">
        <v>3013</v>
      </c>
      <c r="L2615" s="388">
        <f>ROWS(K$5:K2615)</f>
        <v>2611</v>
      </c>
      <c r="M2615" s="388" t="str">
        <f>IF(_xlfn.IFNA(VLOOKUP(I2615,$AG$3:$AH$83,2,FALSE),"")='11.1'!$D$5,TXM!L2615,"")</f>
        <v/>
      </c>
      <c r="N2615" t="str">
        <f>IFERROR(SMALL($M$5:$M$9000,ROWS($M$5:M2615)),"")</f>
        <v/>
      </c>
      <c r="P2615" t="s">
        <v>64</v>
      </c>
      <c r="Q2615" t="s">
        <v>106</v>
      </c>
      <c r="R2615">
        <v>589461</v>
      </c>
      <c r="S2615" s="388">
        <f>ROWS(R$5:R2615)</f>
        <v>2611</v>
      </c>
      <c r="T2615" s="388" t="str">
        <f>IF(_xlfn.IFNA(VLOOKUP(P2615,$AG$3:$AH$83,2,FALSE),"")='11.1'!$D$5,TXM!S2615,"")</f>
        <v/>
      </c>
      <c r="U2615" t="str">
        <f>IFERROR(SMALL($T$5:$T$9000,ROWS($T$5:T2615)),"")</f>
        <v/>
      </c>
    </row>
    <row r="2616" spans="1:21" ht="14.4" customHeight="1" x14ac:dyDescent="0.3">
      <c r="A2616" s="371" t="s">
        <v>139</v>
      </c>
      <c r="B2616" t="s">
        <v>998</v>
      </c>
      <c r="C2616" s="372">
        <v>3750</v>
      </c>
      <c r="D2616" s="388">
        <f>ROWS(C$5:C2616)</f>
        <v>2612</v>
      </c>
      <c r="E2616" s="388" t="str">
        <f>IF(_xlfn.IFNA(VLOOKUP(A2616,$AG$3:$AH$83,2,FALSE),"")='11.1'!$D$5,TXM!D2616,"")</f>
        <v/>
      </c>
      <c r="F2616" t="str">
        <f>IFERROR(SMALL($E$5:$E$9000,ROWS($E$5:E2616)),"")</f>
        <v/>
      </c>
      <c r="I2616" s="371" t="s">
        <v>62</v>
      </c>
      <c r="J2616" t="s">
        <v>873</v>
      </c>
      <c r="K2616" s="372">
        <v>2044</v>
      </c>
      <c r="L2616" s="388">
        <f>ROWS(K$5:K2616)</f>
        <v>2612</v>
      </c>
      <c r="M2616" s="388" t="str">
        <f>IF(_xlfn.IFNA(VLOOKUP(I2616,$AG$3:$AH$83,2,FALSE),"")='11.1'!$D$5,TXM!L2616,"")</f>
        <v/>
      </c>
      <c r="N2616" t="str">
        <f>IFERROR(SMALL($M$5:$M$9000,ROWS($M$5:M2616)),"")</f>
        <v/>
      </c>
      <c r="P2616" t="s">
        <v>64</v>
      </c>
      <c r="Q2616" t="s">
        <v>97</v>
      </c>
      <c r="R2616">
        <v>572452</v>
      </c>
      <c r="S2616" s="388">
        <f>ROWS(R$5:R2616)</f>
        <v>2612</v>
      </c>
      <c r="T2616" s="388" t="str">
        <f>IF(_xlfn.IFNA(VLOOKUP(P2616,$AG$3:$AH$83,2,FALSE),"")='11.1'!$D$5,TXM!S2616,"")</f>
        <v/>
      </c>
      <c r="U2616" t="str">
        <f>IFERROR(SMALL($T$5:$T$9000,ROWS($T$5:T2616)),"")</f>
        <v/>
      </c>
    </row>
    <row r="2617" spans="1:21" ht="14.4" customHeight="1" x14ac:dyDescent="0.3">
      <c r="A2617" s="371" t="s">
        <v>139</v>
      </c>
      <c r="B2617" t="s">
        <v>819</v>
      </c>
      <c r="C2617" s="372">
        <v>2785</v>
      </c>
      <c r="D2617" s="388">
        <f>ROWS(C$5:C2617)</f>
        <v>2613</v>
      </c>
      <c r="E2617" s="388" t="str">
        <f>IF(_xlfn.IFNA(VLOOKUP(A2617,$AG$3:$AH$83,2,FALSE),"")='11.1'!$D$5,TXM!D2617,"")</f>
        <v/>
      </c>
      <c r="F2617" t="str">
        <f>IFERROR(SMALL($E$5:$E$9000,ROWS($E$5:E2617)),"")</f>
        <v/>
      </c>
      <c r="I2617" s="371" t="s">
        <v>62</v>
      </c>
      <c r="J2617" t="s">
        <v>173</v>
      </c>
      <c r="K2617" s="372">
        <v>1856</v>
      </c>
      <c r="L2617" s="388">
        <f>ROWS(K$5:K2617)</f>
        <v>2613</v>
      </c>
      <c r="M2617" s="388" t="str">
        <f>IF(_xlfn.IFNA(VLOOKUP(I2617,$AG$3:$AH$83,2,FALSE),"")='11.1'!$D$5,TXM!L2617,"")</f>
        <v/>
      </c>
      <c r="N2617" t="str">
        <f>IFERROR(SMALL($M$5:$M$9000,ROWS($M$5:M2617)),"")</f>
        <v/>
      </c>
      <c r="P2617" t="s">
        <v>64</v>
      </c>
      <c r="Q2617" t="s">
        <v>1006</v>
      </c>
      <c r="R2617">
        <v>485784</v>
      </c>
      <c r="S2617" s="388">
        <f>ROWS(R$5:R2617)</f>
        <v>2613</v>
      </c>
      <c r="T2617" s="388" t="str">
        <f>IF(_xlfn.IFNA(VLOOKUP(P2617,$AG$3:$AH$83,2,FALSE),"")='11.1'!$D$5,TXM!S2617,"")</f>
        <v/>
      </c>
      <c r="U2617" t="str">
        <f>IFERROR(SMALL($T$5:$T$9000,ROWS($T$5:T2617)),"")</f>
        <v/>
      </c>
    </row>
    <row r="2618" spans="1:21" ht="14.4" customHeight="1" x14ac:dyDescent="0.3">
      <c r="A2618" s="371" t="s">
        <v>87</v>
      </c>
      <c r="B2618" t="s">
        <v>1252</v>
      </c>
      <c r="C2618" s="372">
        <v>3673477</v>
      </c>
      <c r="D2618" s="388">
        <f>ROWS(C$5:C2618)</f>
        <v>2614</v>
      </c>
      <c r="E2618" s="388" t="str">
        <f>IF(_xlfn.IFNA(VLOOKUP(A2618,$AG$3:$AH$83,2,FALSE),"")='11.1'!$D$5,TXM!D2618,"")</f>
        <v/>
      </c>
      <c r="F2618" t="str">
        <f>IFERROR(SMALL($E$5:$E$9000,ROWS($E$5:E2618)),"")</f>
        <v/>
      </c>
      <c r="I2618" s="371" t="s">
        <v>62</v>
      </c>
      <c r="J2618" t="s">
        <v>803</v>
      </c>
      <c r="K2618" s="372">
        <v>807</v>
      </c>
      <c r="L2618" s="388">
        <f>ROWS(K$5:K2618)</f>
        <v>2614</v>
      </c>
      <c r="M2618" s="388" t="str">
        <f>IF(_xlfn.IFNA(VLOOKUP(I2618,$AG$3:$AH$83,2,FALSE),"")='11.1'!$D$5,TXM!L2618,"")</f>
        <v/>
      </c>
      <c r="N2618" t="str">
        <f>IFERROR(SMALL($M$5:$M$9000,ROWS($M$5:M2618)),"")</f>
        <v/>
      </c>
      <c r="P2618" t="s">
        <v>64</v>
      </c>
      <c r="Q2618" t="s">
        <v>1265</v>
      </c>
      <c r="R2618">
        <v>437136</v>
      </c>
      <c r="S2618" s="388">
        <f>ROWS(R$5:R2618)</f>
        <v>2614</v>
      </c>
      <c r="T2618" s="388" t="str">
        <f>IF(_xlfn.IFNA(VLOOKUP(P2618,$AG$3:$AH$83,2,FALSE),"")='11.1'!$D$5,TXM!S2618,"")</f>
        <v/>
      </c>
      <c r="U2618" t="str">
        <f>IFERROR(SMALL($T$5:$T$9000,ROWS($T$5:T2618)),"")</f>
        <v/>
      </c>
    </row>
    <row r="2619" spans="1:21" ht="14.4" customHeight="1" x14ac:dyDescent="0.3">
      <c r="A2619" s="371" t="s">
        <v>87</v>
      </c>
      <c r="B2619" t="s">
        <v>773</v>
      </c>
      <c r="C2619" s="372">
        <v>111375</v>
      </c>
      <c r="D2619" s="388">
        <f>ROWS(C$5:C2619)</f>
        <v>2615</v>
      </c>
      <c r="E2619" s="388" t="str">
        <f>IF(_xlfn.IFNA(VLOOKUP(A2619,$AG$3:$AH$83,2,FALSE),"")='11.1'!$D$5,TXM!D2619,"")</f>
        <v/>
      </c>
      <c r="F2619" t="str">
        <f>IFERROR(SMALL($E$5:$E$9000,ROWS($E$5:E2619)),"")</f>
        <v/>
      </c>
      <c r="I2619" s="371" t="s">
        <v>62</v>
      </c>
      <c r="J2619" t="s">
        <v>171</v>
      </c>
      <c r="K2619" s="372">
        <v>784</v>
      </c>
      <c r="L2619" s="388">
        <f>ROWS(K$5:K2619)</f>
        <v>2615</v>
      </c>
      <c r="M2619" s="388" t="str">
        <f>IF(_xlfn.IFNA(VLOOKUP(I2619,$AG$3:$AH$83,2,FALSE),"")='11.1'!$D$5,TXM!L2619,"")</f>
        <v/>
      </c>
      <c r="N2619" t="str">
        <f>IFERROR(SMALL($M$5:$M$9000,ROWS($M$5:M2619)),"")</f>
        <v/>
      </c>
      <c r="P2619" t="s">
        <v>64</v>
      </c>
      <c r="Q2619" t="s">
        <v>813</v>
      </c>
      <c r="R2619">
        <v>378297</v>
      </c>
      <c r="S2619" s="388">
        <f>ROWS(R$5:R2619)</f>
        <v>2615</v>
      </c>
      <c r="T2619" s="388" t="str">
        <f>IF(_xlfn.IFNA(VLOOKUP(P2619,$AG$3:$AH$83,2,FALSE),"")='11.1'!$D$5,TXM!S2619,"")</f>
        <v/>
      </c>
      <c r="U2619" t="str">
        <f>IFERROR(SMALL($T$5:$T$9000,ROWS($T$5:T2619)),"")</f>
        <v/>
      </c>
    </row>
    <row r="2620" spans="1:21" ht="14.4" customHeight="1" x14ac:dyDescent="0.3">
      <c r="A2620" s="371" t="s">
        <v>77</v>
      </c>
      <c r="B2620" t="s">
        <v>783</v>
      </c>
      <c r="C2620" s="372">
        <v>319782480</v>
      </c>
      <c r="D2620" s="388">
        <f>ROWS(C$5:C2620)</f>
        <v>2616</v>
      </c>
      <c r="E2620" s="388" t="str">
        <f>IF(_xlfn.IFNA(VLOOKUP(A2620,$AG$3:$AH$83,2,FALSE),"")='11.1'!$D$5,TXM!D2620,"")</f>
        <v/>
      </c>
      <c r="F2620" t="str">
        <f>IFERROR(SMALL($E$5:$E$9000,ROWS($E$5:E2620)),"")</f>
        <v/>
      </c>
      <c r="I2620" s="371" t="s">
        <v>62</v>
      </c>
      <c r="J2620" t="s">
        <v>807</v>
      </c>
      <c r="K2620" s="372">
        <v>6</v>
      </c>
      <c r="L2620" s="388">
        <f>ROWS(K$5:K2620)</f>
        <v>2616</v>
      </c>
      <c r="M2620" s="388" t="str">
        <f>IF(_xlfn.IFNA(VLOOKUP(I2620,$AG$3:$AH$83,2,FALSE),"")='11.1'!$D$5,TXM!L2620,"")</f>
        <v/>
      </c>
      <c r="N2620" t="str">
        <f>IFERROR(SMALL($M$5:$M$9000,ROWS($M$5:M2620)),"")</f>
        <v/>
      </c>
      <c r="P2620" t="s">
        <v>64</v>
      </c>
      <c r="Q2620" t="s">
        <v>104</v>
      </c>
      <c r="R2620">
        <v>336007</v>
      </c>
      <c r="S2620" s="388">
        <f>ROWS(R$5:R2620)</f>
        <v>2616</v>
      </c>
      <c r="T2620" s="388" t="str">
        <f>IF(_xlfn.IFNA(VLOOKUP(P2620,$AG$3:$AH$83,2,FALSE),"")='11.1'!$D$5,TXM!S2620,"")</f>
        <v/>
      </c>
      <c r="U2620" t="str">
        <f>IFERROR(SMALL($T$5:$T$9000,ROWS($T$5:T2620)),"")</f>
        <v/>
      </c>
    </row>
    <row r="2621" spans="1:21" ht="14.4" customHeight="1" x14ac:dyDescent="0.3">
      <c r="A2621" s="371" t="s">
        <v>77</v>
      </c>
      <c r="B2621" t="s">
        <v>1000</v>
      </c>
      <c r="C2621" s="372">
        <v>48558608</v>
      </c>
      <c r="D2621" s="388">
        <f>ROWS(C$5:C2621)</f>
        <v>2617</v>
      </c>
      <c r="E2621" s="388" t="str">
        <f>IF(_xlfn.IFNA(VLOOKUP(A2621,$AG$3:$AH$83,2,FALSE),"")='11.1'!$D$5,TXM!D2621,"")</f>
        <v/>
      </c>
      <c r="F2621" t="str">
        <f>IFERROR(SMALL($E$5:$E$9000,ROWS($E$5:E2621)),"")</f>
        <v/>
      </c>
      <c r="I2621" s="371" t="s">
        <v>47</v>
      </c>
      <c r="J2621" t="s">
        <v>867</v>
      </c>
      <c r="K2621" s="372">
        <v>3389559651</v>
      </c>
      <c r="L2621" s="388">
        <f>ROWS(K$5:K2621)</f>
        <v>2617</v>
      </c>
      <c r="M2621" s="388" t="str">
        <f>IF(_xlfn.IFNA(VLOOKUP(I2621,$AG$3:$AH$83,2,FALSE),"")='11.1'!$D$5,TXM!L2621,"")</f>
        <v/>
      </c>
      <c r="N2621" t="str">
        <f>IFERROR(SMALL($M$5:$M$9000,ROWS($M$5:M2621)),"")</f>
        <v/>
      </c>
      <c r="P2621" t="s">
        <v>64</v>
      </c>
      <c r="Q2621" t="s">
        <v>105</v>
      </c>
      <c r="R2621">
        <v>320397</v>
      </c>
      <c r="S2621" s="388">
        <f>ROWS(R$5:R2621)</f>
        <v>2617</v>
      </c>
      <c r="T2621" s="388" t="str">
        <f>IF(_xlfn.IFNA(VLOOKUP(P2621,$AG$3:$AH$83,2,FALSE),"")='11.1'!$D$5,TXM!S2621,"")</f>
        <v/>
      </c>
      <c r="U2621" t="str">
        <f>IFERROR(SMALL($T$5:$T$9000,ROWS($T$5:T2621)),"")</f>
        <v/>
      </c>
    </row>
    <row r="2622" spans="1:21" ht="14.4" customHeight="1" x14ac:dyDescent="0.3">
      <c r="A2622" s="371" t="s">
        <v>77</v>
      </c>
      <c r="B2622" t="s">
        <v>787</v>
      </c>
      <c r="C2622" s="372">
        <v>41915288</v>
      </c>
      <c r="D2622" s="388">
        <f>ROWS(C$5:C2622)</f>
        <v>2618</v>
      </c>
      <c r="E2622" s="388" t="str">
        <f>IF(_xlfn.IFNA(VLOOKUP(A2622,$AG$3:$AH$83,2,FALSE),"")='11.1'!$D$5,TXM!D2622,"")</f>
        <v/>
      </c>
      <c r="F2622" t="str">
        <f>IFERROR(SMALL($E$5:$E$9000,ROWS($E$5:E2622)),"")</f>
        <v/>
      </c>
      <c r="I2622" s="371" t="s">
        <v>47</v>
      </c>
      <c r="J2622" t="s">
        <v>869</v>
      </c>
      <c r="K2622" s="372">
        <v>3081752213</v>
      </c>
      <c r="L2622" s="388">
        <f>ROWS(K$5:K2622)</f>
        <v>2618</v>
      </c>
      <c r="M2622" s="388" t="str">
        <f>IF(_xlfn.IFNA(VLOOKUP(I2622,$AG$3:$AH$83,2,FALSE),"")='11.1'!$D$5,TXM!L2622,"")</f>
        <v/>
      </c>
      <c r="N2622" t="str">
        <f>IFERROR(SMALL($M$5:$M$9000,ROWS($M$5:M2622)),"")</f>
        <v/>
      </c>
      <c r="P2622" t="s">
        <v>64</v>
      </c>
      <c r="Q2622" t="s">
        <v>1275</v>
      </c>
      <c r="R2622">
        <v>310638</v>
      </c>
      <c r="S2622" s="388">
        <f>ROWS(R$5:R2622)</f>
        <v>2618</v>
      </c>
      <c r="T2622" s="388" t="str">
        <f>IF(_xlfn.IFNA(VLOOKUP(P2622,$AG$3:$AH$83,2,FALSE),"")='11.1'!$D$5,TXM!S2622,"")</f>
        <v/>
      </c>
      <c r="U2622" t="str">
        <f>IFERROR(SMALL($T$5:$T$9000,ROWS($T$5:T2622)),"")</f>
        <v/>
      </c>
    </row>
    <row r="2623" spans="1:21" ht="14.4" customHeight="1" x14ac:dyDescent="0.3">
      <c r="A2623" s="371" t="s">
        <v>77</v>
      </c>
      <c r="B2623" t="s">
        <v>811</v>
      </c>
      <c r="C2623" s="372">
        <v>14547636</v>
      </c>
      <c r="D2623" s="388">
        <f>ROWS(C$5:C2623)</f>
        <v>2619</v>
      </c>
      <c r="E2623" s="388" t="str">
        <f>IF(_xlfn.IFNA(VLOOKUP(A2623,$AG$3:$AH$83,2,FALSE),"")='11.1'!$D$5,TXM!D2623,"")</f>
        <v/>
      </c>
      <c r="F2623" t="str">
        <f>IFERROR(SMALL($E$5:$E$9000,ROWS($E$5:E2623)),"")</f>
        <v/>
      </c>
      <c r="I2623" s="371" t="s">
        <v>47</v>
      </c>
      <c r="J2623" t="s">
        <v>863</v>
      </c>
      <c r="K2623" s="372">
        <v>2711551777</v>
      </c>
      <c r="L2623" s="388">
        <f>ROWS(K$5:K2623)</f>
        <v>2619</v>
      </c>
      <c r="M2623" s="388" t="str">
        <f>IF(_xlfn.IFNA(VLOOKUP(I2623,$AG$3:$AH$83,2,FALSE),"")='11.1'!$D$5,TXM!L2623,"")</f>
        <v/>
      </c>
      <c r="N2623" t="str">
        <f>IFERROR(SMALL($M$5:$M$9000,ROWS($M$5:M2623)),"")</f>
        <v/>
      </c>
      <c r="P2623" t="s">
        <v>64</v>
      </c>
      <c r="Q2623" t="s">
        <v>821</v>
      </c>
      <c r="R2623">
        <v>258305</v>
      </c>
      <c r="S2623" s="388">
        <f>ROWS(R$5:R2623)</f>
        <v>2619</v>
      </c>
      <c r="T2623" s="388" t="str">
        <f>IF(_xlfn.IFNA(VLOOKUP(P2623,$AG$3:$AH$83,2,FALSE),"")='11.1'!$D$5,TXM!S2623,"")</f>
        <v/>
      </c>
      <c r="U2623" t="str">
        <f>IFERROR(SMALL($T$5:$T$9000,ROWS($T$5:T2623)),"")</f>
        <v/>
      </c>
    </row>
    <row r="2624" spans="1:21" ht="14.4" customHeight="1" x14ac:dyDescent="0.3">
      <c r="A2624" s="371" t="s">
        <v>77</v>
      </c>
      <c r="B2624" t="s">
        <v>1318</v>
      </c>
      <c r="C2624" s="372">
        <v>3611638</v>
      </c>
      <c r="D2624" s="388">
        <f>ROWS(C$5:C2624)</f>
        <v>2620</v>
      </c>
      <c r="E2624" s="388" t="str">
        <f>IF(_xlfn.IFNA(VLOOKUP(A2624,$AG$3:$AH$83,2,FALSE),"")='11.1'!$D$5,TXM!D2624,"")</f>
        <v/>
      </c>
      <c r="F2624" t="str">
        <f>IFERROR(SMALL($E$5:$E$9000,ROWS($E$5:E2624)),"")</f>
        <v/>
      </c>
      <c r="I2624" s="371" t="s">
        <v>47</v>
      </c>
      <c r="J2624" t="s">
        <v>865</v>
      </c>
      <c r="K2624" s="372">
        <v>1277184209</v>
      </c>
      <c r="L2624" s="388">
        <f>ROWS(K$5:K2624)</f>
        <v>2620</v>
      </c>
      <c r="M2624" s="388" t="str">
        <f>IF(_xlfn.IFNA(VLOOKUP(I2624,$AG$3:$AH$83,2,FALSE),"")='11.1'!$D$5,TXM!L2624,"")</f>
        <v/>
      </c>
      <c r="N2624" t="str">
        <f>IFERROR(SMALL($M$5:$M$9000,ROWS($M$5:M2624)),"")</f>
        <v/>
      </c>
      <c r="P2624" t="s">
        <v>64</v>
      </c>
      <c r="Q2624" t="s">
        <v>773</v>
      </c>
      <c r="R2624">
        <v>221608</v>
      </c>
      <c r="S2624" s="388">
        <f>ROWS(R$5:R2624)</f>
        <v>2620</v>
      </c>
      <c r="T2624" s="388" t="str">
        <f>IF(_xlfn.IFNA(VLOOKUP(P2624,$AG$3:$AH$83,2,FALSE),"")='11.1'!$D$5,TXM!S2624,"")</f>
        <v/>
      </c>
      <c r="U2624" t="str">
        <f>IFERROR(SMALL($T$5:$T$9000,ROWS($T$5:T2624)),"")</f>
        <v/>
      </c>
    </row>
    <row r="2625" spans="1:21" ht="14.4" customHeight="1" x14ac:dyDescent="0.3">
      <c r="A2625" s="371" t="s">
        <v>77</v>
      </c>
      <c r="B2625" t="s">
        <v>863</v>
      </c>
      <c r="C2625" s="372">
        <v>759504</v>
      </c>
      <c r="D2625" s="388">
        <f>ROWS(C$5:C2625)</f>
        <v>2621</v>
      </c>
      <c r="E2625" s="388" t="str">
        <f>IF(_xlfn.IFNA(VLOOKUP(A2625,$AG$3:$AH$83,2,FALSE),"")='11.1'!$D$5,TXM!D2625,"")</f>
        <v/>
      </c>
      <c r="F2625" t="str">
        <f>IFERROR(SMALL($E$5:$E$9000,ROWS($E$5:E2625)),"")</f>
        <v/>
      </c>
      <c r="I2625" s="371" t="s">
        <v>47</v>
      </c>
      <c r="J2625" t="s">
        <v>1252</v>
      </c>
      <c r="K2625" s="372">
        <v>1210816850</v>
      </c>
      <c r="L2625" s="388">
        <f>ROWS(K$5:K2625)</f>
        <v>2621</v>
      </c>
      <c r="M2625" s="388" t="str">
        <f>IF(_xlfn.IFNA(VLOOKUP(I2625,$AG$3:$AH$83,2,FALSE),"")='11.1'!$D$5,TXM!L2625,"")</f>
        <v/>
      </c>
      <c r="N2625" t="str">
        <f>IFERROR(SMALL($M$5:$M$9000,ROWS($M$5:M2625)),"")</f>
        <v/>
      </c>
      <c r="P2625" t="s">
        <v>64</v>
      </c>
      <c r="Q2625" t="s">
        <v>990</v>
      </c>
      <c r="R2625">
        <v>200871</v>
      </c>
      <c r="S2625" s="388">
        <f>ROWS(R$5:R2625)</f>
        <v>2621</v>
      </c>
      <c r="T2625" s="388" t="str">
        <f>IF(_xlfn.IFNA(VLOOKUP(P2625,$AG$3:$AH$83,2,FALSE),"")='11.1'!$D$5,TXM!S2625,"")</f>
        <v/>
      </c>
      <c r="U2625" t="str">
        <f>IFERROR(SMALL($T$5:$T$9000,ROWS($T$5:T2625)),"")</f>
        <v/>
      </c>
    </row>
    <row r="2626" spans="1:21" ht="14.4" customHeight="1" x14ac:dyDescent="0.3">
      <c r="A2626" s="371" t="s">
        <v>77</v>
      </c>
      <c r="B2626" t="s">
        <v>999</v>
      </c>
      <c r="C2626" s="372">
        <v>197978</v>
      </c>
      <c r="D2626" s="388">
        <f>ROWS(C$5:C2626)</f>
        <v>2622</v>
      </c>
      <c r="E2626" s="388" t="str">
        <f>IF(_xlfn.IFNA(VLOOKUP(A2626,$AG$3:$AH$83,2,FALSE),"")='11.1'!$D$5,TXM!D2626,"")</f>
        <v/>
      </c>
      <c r="F2626" t="str">
        <f>IFERROR(SMALL($E$5:$E$9000,ROWS($E$5:E2626)),"")</f>
        <v/>
      </c>
      <c r="I2626" s="371" t="s">
        <v>47</v>
      </c>
      <c r="J2626" t="s">
        <v>1265</v>
      </c>
      <c r="K2626" s="372">
        <v>1088743928</v>
      </c>
      <c r="L2626" s="388">
        <f>ROWS(K$5:K2626)</f>
        <v>2622</v>
      </c>
      <c r="M2626" s="388" t="str">
        <f>IF(_xlfn.IFNA(VLOOKUP(I2626,$AG$3:$AH$83,2,FALSE),"")='11.1'!$D$5,TXM!L2626,"")</f>
        <v/>
      </c>
      <c r="N2626" t="str">
        <f>IFERROR(SMALL($M$5:$M$9000,ROWS($M$5:M2626)),"")</f>
        <v/>
      </c>
      <c r="P2626" t="s">
        <v>64</v>
      </c>
      <c r="Q2626" t="s">
        <v>789</v>
      </c>
      <c r="R2626">
        <v>167000</v>
      </c>
      <c r="S2626" s="388">
        <f>ROWS(R$5:R2626)</f>
        <v>2622</v>
      </c>
      <c r="T2626" s="388" t="str">
        <f>IF(_xlfn.IFNA(VLOOKUP(P2626,$AG$3:$AH$83,2,FALSE),"")='11.1'!$D$5,TXM!S2626,"")</f>
        <v/>
      </c>
      <c r="U2626" t="str">
        <f>IFERROR(SMALL($T$5:$T$9000,ROWS($T$5:T2626)),"")</f>
        <v/>
      </c>
    </row>
    <row r="2627" spans="1:21" ht="14.4" customHeight="1" x14ac:dyDescent="0.3">
      <c r="A2627" s="371" t="s">
        <v>77</v>
      </c>
      <c r="B2627" t="s">
        <v>843</v>
      </c>
      <c r="C2627" s="372">
        <v>160505</v>
      </c>
      <c r="D2627" s="388">
        <f>ROWS(C$5:C2627)</f>
        <v>2623</v>
      </c>
      <c r="E2627" s="388" t="str">
        <f>IF(_xlfn.IFNA(VLOOKUP(A2627,$AG$3:$AH$83,2,FALSE),"")='11.1'!$D$5,TXM!D2627,"")</f>
        <v/>
      </c>
      <c r="F2627" t="str">
        <f>IFERROR(SMALL($E$5:$E$9000,ROWS($E$5:E2627)),"")</f>
        <v/>
      </c>
      <c r="I2627" s="371" t="s">
        <v>47</v>
      </c>
      <c r="J2627" t="s">
        <v>873</v>
      </c>
      <c r="K2627" s="372">
        <v>1066369517</v>
      </c>
      <c r="L2627" s="388">
        <f>ROWS(K$5:K2627)</f>
        <v>2623</v>
      </c>
      <c r="M2627" s="388" t="str">
        <f>IF(_xlfn.IFNA(VLOOKUP(I2627,$AG$3:$AH$83,2,FALSE),"")='11.1'!$D$5,TXM!L2627,"")</f>
        <v/>
      </c>
      <c r="N2627" t="str">
        <f>IFERROR(SMALL($M$5:$M$9000,ROWS($M$5:M2627)),"")</f>
        <v/>
      </c>
      <c r="P2627" t="s">
        <v>64</v>
      </c>
      <c r="Q2627" t="s">
        <v>103</v>
      </c>
      <c r="R2627">
        <v>152160</v>
      </c>
      <c r="S2627" s="388">
        <f>ROWS(R$5:R2627)</f>
        <v>2623</v>
      </c>
      <c r="T2627" s="388" t="str">
        <f>IF(_xlfn.IFNA(VLOOKUP(P2627,$AG$3:$AH$83,2,FALSE),"")='11.1'!$D$5,TXM!S2627,"")</f>
        <v/>
      </c>
      <c r="U2627" t="str">
        <f>IFERROR(SMALL($T$5:$T$9000,ROWS($T$5:T2627)),"")</f>
        <v/>
      </c>
    </row>
    <row r="2628" spans="1:21" ht="14.4" customHeight="1" x14ac:dyDescent="0.3">
      <c r="A2628" s="371" t="s">
        <v>77</v>
      </c>
      <c r="B2628" t="s">
        <v>108</v>
      </c>
      <c r="C2628" s="372">
        <v>132846</v>
      </c>
      <c r="D2628" s="388">
        <f>ROWS(C$5:C2628)</f>
        <v>2624</v>
      </c>
      <c r="E2628" s="388" t="str">
        <f>IF(_xlfn.IFNA(VLOOKUP(A2628,$AG$3:$AH$83,2,FALSE),"")='11.1'!$D$5,TXM!D2628,"")</f>
        <v/>
      </c>
      <c r="F2628" t="str">
        <f>IFERROR(SMALL($E$5:$E$9000,ROWS($E$5:E2628)),"")</f>
        <v/>
      </c>
      <c r="I2628" s="371" t="s">
        <v>47</v>
      </c>
      <c r="J2628" t="s">
        <v>1240</v>
      </c>
      <c r="K2628" s="372">
        <v>680675118</v>
      </c>
      <c r="L2628" s="388">
        <f>ROWS(K$5:K2628)</f>
        <v>2624</v>
      </c>
      <c r="M2628" s="388" t="str">
        <f>IF(_xlfn.IFNA(VLOOKUP(I2628,$AG$3:$AH$83,2,FALSE),"")='11.1'!$D$5,TXM!L2628,"")</f>
        <v/>
      </c>
      <c r="N2628" t="str">
        <f>IFERROR(SMALL($M$5:$M$9000,ROWS($M$5:M2628)),"")</f>
        <v/>
      </c>
      <c r="P2628" t="s">
        <v>64</v>
      </c>
      <c r="Q2628" t="s">
        <v>815</v>
      </c>
      <c r="R2628">
        <v>142132</v>
      </c>
      <c r="S2628" s="388">
        <f>ROWS(R$5:R2628)</f>
        <v>2624</v>
      </c>
      <c r="T2628" s="388" t="str">
        <f>IF(_xlfn.IFNA(VLOOKUP(P2628,$AG$3:$AH$83,2,FALSE),"")='11.1'!$D$5,TXM!S2628,"")</f>
        <v/>
      </c>
      <c r="U2628" t="str">
        <f>IFERROR(SMALL($T$5:$T$9000,ROWS($T$5:T2628)),"")</f>
        <v/>
      </c>
    </row>
    <row r="2629" spans="1:21" ht="14.4" customHeight="1" x14ac:dyDescent="0.3">
      <c r="A2629" s="371" t="s">
        <v>77</v>
      </c>
      <c r="B2629" t="s">
        <v>107</v>
      </c>
      <c r="C2629" s="372">
        <v>47844</v>
      </c>
      <c r="D2629" s="388">
        <f>ROWS(C$5:C2629)</f>
        <v>2625</v>
      </c>
      <c r="E2629" s="388" t="str">
        <f>IF(_xlfn.IFNA(VLOOKUP(A2629,$AG$3:$AH$83,2,FALSE),"")='11.1'!$D$5,TXM!D2629,"")</f>
        <v/>
      </c>
      <c r="F2629" t="str">
        <f>IFERROR(SMALL($E$5:$E$9000,ROWS($E$5:E2629)),"")</f>
        <v/>
      </c>
      <c r="I2629" s="371" t="s">
        <v>47</v>
      </c>
      <c r="J2629" t="s">
        <v>999</v>
      </c>
      <c r="K2629" s="372">
        <v>552714402</v>
      </c>
      <c r="L2629" s="388">
        <f>ROWS(K$5:K2629)</f>
        <v>2625</v>
      </c>
      <c r="M2629" s="388" t="str">
        <f>IF(_xlfn.IFNA(VLOOKUP(I2629,$AG$3:$AH$83,2,FALSE),"")='11.1'!$D$5,TXM!L2629,"")</f>
        <v/>
      </c>
      <c r="N2629" t="str">
        <f>IFERROR(SMALL($M$5:$M$9000,ROWS($M$5:M2629)),"")</f>
        <v/>
      </c>
      <c r="P2629" t="s">
        <v>64</v>
      </c>
      <c r="Q2629" t="s">
        <v>795</v>
      </c>
      <c r="R2629">
        <v>129730</v>
      </c>
      <c r="S2629" s="388">
        <f>ROWS(R$5:R2629)</f>
        <v>2625</v>
      </c>
      <c r="T2629" s="388" t="str">
        <f>IF(_xlfn.IFNA(VLOOKUP(P2629,$AG$3:$AH$83,2,FALSE),"")='11.1'!$D$5,TXM!S2629,"")</f>
        <v/>
      </c>
      <c r="U2629" t="str">
        <f>IFERROR(SMALL($T$5:$T$9000,ROWS($T$5:T2629)),"")</f>
        <v/>
      </c>
    </row>
    <row r="2630" spans="1:21" ht="14.4" customHeight="1" x14ac:dyDescent="0.3">
      <c r="A2630" s="371" t="s">
        <v>77</v>
      </c>
      <c r="B2630" t="s">
        <v>849</v>
      </c>
      <c r="C2630" s="372">
        <v>6540</v>
      </c>
      <c r="D2630" s="388">
        <f>ROWS(C$5:C2630)</f>
        <v>2626</v>
      </c>
      <c r="E2630" s="388" t="str">
        <f>IF(_xlfn.IFNA(VLOOKUP(A2630,$AG$3:$AH$83,2,FALSE),"")='11.1'!$D$5,TXM!D2630,"")</f>
        <v/>
      </c>
      <c r="F2630" t="str">
        <f>IFERROR(SMALL($E$5:$E$9000,ROWS($E$5:E2630)),"")</f>
        <v/>
      </c>
      <c r="I2630" s="371" t="s">
        <v>47</v>
      </c>
      <c r="J2630" t="s">
        <v>1000</v>
      </c>
      <c r="K2630" s="372">
        <v>523208737</v>
      </c>
      <c r="L2630" s="388">
        <f>ROWS(K$5:K2630)</f>
        <v>2626</v>
      </c>
      <c r="M2630" s="388" t="str">
        <f>IF(_xlfn.IFNA(VLOOKUP(I2630,$AG$3:$AH$83,2,FALSE),"")='11.1'!$D$5,TXM!L2630,"")</f>
        <v/>
      </c>
      <c r="N2630" t="str">
        <f>IFERROR(SMALL($M$5:$M$9000,ROWS($M$5:M2630)),"")</f>
        <v/>
      </c>
      <c r="P2630" t="s">
        <v>64</v>
      </c>
      <c r="Q2630" t="s">
        <v>829</v>
      </c>
      <c r="R2630">
        <v>129176</v>
      </c>
      <c r="S2630" s="388">
        <f>ROWS(R$5:R2630)</f>
        <v>2626</v>
      </c>
      <c r="T2630" s="388" t="str">
        <f>IF(_xlfn.IFNA(VLOOKUP(P2630,$AG$3:$AH$83,2,FALSE),"")='11.1'!$D$5,TXM!S2630,"")</f>
        <v/>
      </c>
      <c r="U2630" t="str">
        <f>IFERROR(SMALL($T$5:$T$9000,ROWS($T$5:T2630)),"")</f>
        <v/>
      </c>
    </row>
    <row r="2631" spans="1:21" ht="14.4" customHeight="1" x14ac:dyDescent="0.3">
      <c r="A2631" s="371" t="s">
        <v>77</v>
      </c>
      <c r="B2631" t="s">
        <v>1252</v>
      </c>
      <c r="C2631" s="372">
        <v>882</v>
      </c>
      <c r="D2631" s="388">
        <f>ROWS(C$5:C2631)</f>
        <v>2627</v>
      </c>
      <c r="E2631" s="388" t="str">
        <f>IF(_xlfn.IFNA(VLOOKUP(A2631,$AG$3:$AH$83,2,FALSE),"")='11.1'!$D$5,TXM!D2631,"")</f>
        <v/>
      </c>
      <c r="F2631" t="str">
        <f>IFERROR(SMALL($E$5:$E$9000,ROWS($E$5:E2631)),"")</f>
        <v/>
      </c>
      <c r="I2631" s="371" t="s">
        <v>47</v>
      </c>
      <c r="J2631" t="s">
        <v>843</v>
      </c>
      <c r="K2631" s="372">
        <v>374258334</v>
      </c>
      <c r="L2631" s="388">
        <f>ROWS(K$5:K2631)</f>
        <v>2627</v>
      </c>
      <c r="M2631" s="388" t="str">
        <f>IF(_xlfn.IFNA(VLOOKUP(I2631,$AG$3:$AH$83,2,FALSE),"")='11.1'!$D$5,TXM!L2631,"")</f>
        <v/>
      </c>
      <c r="N2631" t="str">
        <f>IFERROR(SMALL($M$5:$M$9000,ROWS($M$5:M2631)),"")</f>
        <v/>
      </c>
      <c r="P2631" t="s">
        <v>64</v>
      </c>
      <c r="Q2631" t="s">
        <v>785</v>
      </c>
      <c r="R2631">
        <v>119621</v>
      </c>
      <c r="S2631" s="388">
        <f>ROWS(R$5:R2631)</f>
        <v>2627</v>
      </c>
      <c r="T2631" s="388" t="str">
        <f>IF(_xlfn.IFNA(VLOOKUP(P2631,$AG$3:$AH$83,2,FALSE),"")='11.1'!$D$5,TXM!S2631,"")</f>
        <v/>
      </c>
      <c r="U2631" t="str">
        <f>IFERROR(SMALL($T$5:$T$9000,ROWS($T$5:T2631)),"")</f>
        <v/>
      </c>
    </row>
    <row r="2632" spans="1:21" ht="14.4" customHeight="1" x14ac:dyDescent="0.3">
      <c r="A2632" s="371" t="s">
        <v>32</v>
      </c>
      <c r="B2632" t="s">
        <v>783</v>
      </c>
      <c r="C2632" s="372">
        <v>15047532673</v>
      </c>
      <c r="D2632" s="388">
        <f>ROWS(C$5:C2632)</f>
        <v>2628</v>
      </c>
      <c r="E2632" s="388" t="str">
        <f>IF(_xlfn.IFNA(VLOOKUP(A2632,$AG$3:$AH$83,2,FALSE),"")='11.1'!$D$5,TXM!D2632,"")</f>
        <v/>
      </c>
      <c r="F2632" t="str">
        <f>IFERROR(SMALL($E$5:$E$9000,ROWS($E$5:E2632)),"")</f>
        <v/>
      </c>
      <c r="I2632" s="371" t="s">
        <v>47</v>
      </c>
      <c r="J2632" t="s">
        <v>791</v>
      </c>
      <c r="K2632" s="372">
        <v>332466430</v>
      </c>
      <c r="L2632" s="388">
        <f>ROWS(K$5:K2632)</f>
        <v>2628</v>
      </c>
      <c r="M2632" s="388" t="str">
        <f>IF(_xlfn.IFNA(VLOOKUP(I2632,$AG$3:$AH$83,2,FALSE),"")='11.1'!$D$5,TXM!L2632,"")</f>
        <v/>
      </c>
      <c r="N2632" t="str">
        <f>IFERROR(SMALL($M$5:$M$9000,ROWS($M$5:M2632)),"")</f>
        <v/>
      </c>
      <c r="P2632" t="s">
        <v>64</v>
      </c>
      <c r="Q2632" t="s">
        <v>805</v>
      </c>
      <c r="R2632">
        <v>112579</v>
      </c>
      <c r="S2632" s="388">
        <f>ROWS(R$5:R2632)</f>
        <v>2628</v>
      </c>
      <c r="T2632" s="388" t="str">
        <f>IF(_xlfn.IFNA(VLOOKUP(P2632,$AG$3:$AH$83,2,FALSE),"")='11.1'!$D$5,TXM!S2632,"")</f>
        <v/>
      </c>
      <c r="U2632" t="str">
        <f>IFERROR(SMALL($T$5:$T$9000,ROWS($T$5:T2632)),"")</f>
        <v/>
      </c>
    </row>
    <row r="2633" spans="1:21" ht="14.4" customHeight="1" x14ac:dyDescent="0.3">
      <c r="A2633" s="371" t="s">
        <v>32</v>
      </c>
      <c r="B2633" t="s">
        <v>1000</v>
      </c>
      <c r="C2633" s="372">
        <v>4167911777</v>
      </c>
      <c r="D2633" s="388">
        <f>ROWS(C$5:C2633)</f>
        <v>2629</v>
      </c>
      <c r="E2633" s="388" t="str">
        <f>IF(_xlfn.IFNA(VLOOKUP(A2633,$AG$3:$AH$83,2,FALSE),"")='11.1'!$D$5,TXM!D2633,"")</f>
        <v/>
      </c>
      <c r="F2633" t="str">
        <f>IFERROR(SMALL($E$5:$E$9000,ROWS($E$5:E2633)),"")</f>
        <v/>
      </c>
      <c r="I2633" s="371" t="s">
        <v>47</v>
      </c>
      <c r="J2633" t="s">
        <v>1402</v>
      </c>
      <c r="K2633" s="372">
        <v>331659623</v>
      </c>
      <c r="L2633" s="388">
        <f>ROWS(K$5:K2633)</f>
        <v>2629</v>
      </c>
      <c r="M2633" s="388" t="str">
        <f>IF(_xlfn.IFNA(VLOOKUP(I2633,$AG$3:$AH$83,2,FALSE),"")='11.1'!$D$5,TXM!L2633,"")</f>
        <v/>
      </c>
      <c r="N2633" t="str">
        <f>IFERROR(SMALL($M$5:$M$9000,ROWS($M$5:M2633)),"")</f>
        <v/>
      </c>
      <c r="P2633" t="s">
        <v>64</v>
      </c>
      <c r="Q2633" t="s">
        <v>811</v>
      </c>
      <c r="R2633">
        <v>96319</v>
      </c>
      <c r="S2633" s="388">
        <f>ROWS(R$5:R2633)</f>
        <v>2629</v>
      </c>
      <c r="T2633" s="388" t="str">
        <f>IF(_xlfn.IFNA(VLOOKUP(P2633,$AG$3:$AH$83,2,FALSE),"")='11.1'!$D$5,TXM!S2633,"")</f>
        <v/>
      </c>
      <c r="U2633" t="str">
        <f>IFERROR(SMALL($T$5:$T$9000,ROWS($T$5:T2633)),"")</f>
        <v/>
      </c>
    </row>
    <row r="2634" spans="1:21" ht="14.4" customHeight="1" x14ac:dyDescent="0.3">
      <c r="A2634" s="371" t="s">
        <v>32</v>
      </c>
      <c r="B2634" t="s">
        <v>787</v>
      </c>
      <c r="C2634" s="372">
        <v>2431964347</v>
      </c>
      <c r="D2634" s="388">
        <f>ROWS(C$5:C2634)</f>
        <v>2630</v>
      </c>
      <c r="E2634" s="388" t="str">
        <f>IF(_xlfn.IFNA(VLOOKUP(A2634,$AG$3:$AH$83,2,FALSE),"")='11.1'!$D$5,TXM!D2634,"")</f>
        <v/>
      </c>
      <c r="F2634" t="str">
        <f>IFERROR(SMALL($E$5:$E$9000,ROWS($E$5:E2634)),"")</f>
        <v/>
      </c>
      <c r="I2634" s="371" t="s">
        <v>47</v>
      </c>
      <c r="J2634" t="s">
        <v>108</v>
      </c>
      <c r="K2634" s="372">
        <v>274670157</v>
      </c>
      <c r="L2634" s="388">
        <f>ROWS(K$5:K2634)</f>
        <v>2630</v>
      </c>
      <c r="M2634" s="388" t="str">
        <f>IF(_xlfn.IFNA(VLOOKUP(I2634,$AG$3:$AH$83,2,FALSE),"")='11.1'!$D$5,TXM!L2634,"")</f>
        <v/>
      </c>
      <c r="N2634" t="str">
        <f>IFERROR(SMALL($M$5:$M$9000,ROWS($M$5:M2634)),"")</f>
        <v/>
      </c>
      <c r="P2634" t="s">
        <v>64</v>
      </c>
      <c r="Q2634" t="s">
        <v>1500</v>
      </c>
      <c r="R2634">
        <v>84284</v>
      </c>
      <c r="S2634" s="388">
        <f>ROWS(R$5:R2634)</f>
        <v>2630</v>
      </c>
      <c r="T2634" s="388" t="str">
        <f>IF(_xlfn.IFNA(VLOOKUP(P2634,$AG$3:$AH$83,2,FALSE),"")='11.1'!$D$5,TXM!S2634,"")</f>
        <v/>
      </c>
      <c r="U2634" t="str">
        <f>IFERROR(SMALL($T$5:$T$9000,ROWS($T$5:T2634)),"")</f>
        <v/>
      </c>
    </row>
    <row r="2635" spans="1:21" ht="14.4" customHeight="1" x14ac:dyDescent="0.3">
      <c r="A2635" s="371" t="s">
        <v>32</v>
      </c>
      <c r="B2635" t="s">
        <v>839</v>
      </c>
      <c r="C2635" s="372">
        <v>69398249</v>
      </c>
      <c r="D2635" s="388">
        <f>ROWS(C$5:C2635)</f>
        <v>2631</v>
      </c>
      <c r="E2635" s="388" t="str">
        <f>IF(_xlfn.IFNA(VLOOKUP(A2635,$AG$3:$AH$83,2,FALSE),"")='11.1'!$D$5,TXM!D2635,"")</f>
        <v/>
      </c>
      <c r="F2635" t="str">
        <f>IFERROR(SMALL($E$5:$E$9000,ROWS($E$5:E2635)),"")</f>
        <v/>
      </c>
      <c r="I2635" s="371" t="s">
        <v>47</v>
      </c>
      <c r="J2635" t="s">
        <v>106</v>
      </c>
      <c r="K2635" s="372">
        <v>241693757</v>
      </c>
      <c r="L2635" s="388">
        <f>ROWS(K$5:K2635)</f>
        <v>2631</v>
      </c>
      <c r="M2635" s="388" t="str">
        <f>IF(_xlfn.IFNA(VLOOKUP(I2635,$AG$3:$AH$83,2,FALSE),"")='11.1'!$D$5,TXM!L2635,"")</f>
        <v/>
      </c>
      <c r="N2635" t="str">
        <f>IFERROR(SMALL($M$5:$M$9000,ROWS($M$5:M2635)),"")</f>
        <v/>
      </c>
      <c r="P2635" t="s">
        <v>64</v>
      </c>
      <c r="Q2635" t="s">
        <v>857</v>
      </c>
      <c r="R2635">
        <v>73000</v>
      </c>
      <c r="S2635" s="388">
        <f>ROWS(R$5:R2635)</f>
        <v>2631</v>
      </c>
      <c r="T2635" s="388" t="str">
        <f>IF(_xlfn.IFNA(VLOOKUP(P2635,$AG$3:$AH$83,2,FALSE),"")='11.1'!$D$5,TXM!S2635,"")</f>
        <v/>
      </c>
      <c r="U2635" t="str">
        <f>IFERROR(SMALL($T$5:$T$9000,ROWS($T$5:T2635)),"")</f>
        <v/>
      </c>
    </row>
    <row r="2636" spans="1:21" ht="14.4" customHeight="1" x14ac:dyDescent="0.3">
      <c r="A2636" s="371" t="s">
        <v>32</v>
      </c>
      <c r="B2636" t="s">
        <v>1318</v>
      </c>
      <c r="C2636" s="372">
        <v>35481673</v>
      </c>
      <c r="D2636" s="388">
        <f>ROWS(C$5:C2636)</f>
        <v>2632</v>
      </c>
      <c r="E2636" s="388" t="str">
        <f>IF(_xlfn.IFNA(VLOOKUP(A2636,$AG$3:$AH$83,2,FALSE),"")='11.1'!$D$5,TXM!D2636,"")</f>
        <v/>
      </c>
      <c r="F2636" t="str">
        <f>IFERROR(SMALL($E$5:$E$9000,ROWS($E$5:E2636)),"")</f>
        <v/>
      </c>
      <c r="I2636" s="371" t="s">
        <v>47</v>
      </c>
      <c r="J2636" t="s">
        <v>839</v>
      </c>
      <c r="K2636" s="372">
        <v>230390882</v>
      </c>
      <c r="L2636" s="388">
        <f>ROWS(K$5:K2636)</f>
        <v>2632</v>
      </c>
      <c r="M2636" s="388" t="str">
        <f>IF(_xlfn.IFNA(VLOOKUP(I2636,$AG$3:$AH$83,2,FALSE),"")='11.1'!$D$5,TXM!L2636,"")</f>
        <v/>
      </c>
      <c r="N2636" t="str">
        <f>IFERROR(SMALL($M$5:$M$9000,ROWS($M$5:M2636)),"")</f>
        <v/>
      </c>
      <c r="P2636" t="s">
        <v>64</v>
      </c>
      <c r="Q2636" t="s">
        <v>825</v>
      </c>
      <c r="R2636">
        <v>69352</v>
      </c>
      <c r="S2636" s="388">
        <f>ROWS(R$5:R2636)</f>
        <v>2632</v>
      </c>
      <c r="T2636" s="388" t="str">
        <f>IF(_xlfn.IFNA(VLOOKUP(P2636,$AG$3:$AH$83,2,FALSE),"")='11.1'!$D$5,TXM!S2636,"")</f>
        <v/>
      </c>
      <c r="U2636" t="str">
        <f>IFERROR(SMALL($T$5:$T$9000,ROWS($T$5:T2636)),"")</f>
        <v/>
      </c>
    </row>
    <row r="2637" spans="1:21" ht="14.4" customHeight="1" x14ac:dyDescent="0.3">
      <c r="A2637" s="371" t="s">
        <v>32</v>
      </c>
      <c r="B2637" t="s">
        <v>863</v>
      </c>
      <c r="C2637" s="372">
        <v>19217279</v>
      </c>
      <c r="D2637" s="388">
        <f>ROWS(C$5:C2637)</f>
        <v>2633</v>
      </c>
      <c r="E2637" s="388" t="str">
        <f>IF(_xlfn.IFNA(VLOOKUP(A2637,$AG$3:$AH$83,2,FALSE),"")='11.1'!$D$5,TXM!D2637,"")</f>
        <v/>
      </c>
      <c r="F2637" t="str">
        <f>IFERROR(SMALL($E$5:$E$9000,ROWS($E$5:E2637)),"")</f>
        <v/>
      </c>
      <c r="I2637" s="371" t="s">
        <v>47</v>
      </c>
      <c r="J2637" t="s">
        <v>823</v>
      </c>
      <c r="K2637" s="372">
        <v>223474723</v>
      </c>
      <c r="L2637" s="388">
        <f>ROWS(K$5:K2637)</f>
        <v>2633</v>
      </c>
      <c r="M2637" s="388" t="str">
        <f>IF(_xlfn.IFNA(VLOOKUP(I2637,$AG$3:$AH$83,2,FALSE),"")='11.1'!$D$5,TXM!L2637,"")</f>
        <v/>
      </c>
      <c r="N2637" t="str">
        <f>IFERROR(SMALL($M$5:$M$9000,ROWS($M$5:M2637)),"")</f>
        <v/>
      </c>
      <c r="P2637" t="s">
        <v>64</v>
      </c>
      <c r="Q2637" t="s">
        <v>997</v>
      </c>
      <c r="R2637">
        <v>63834</v>
      </c>
      <c r="S2637" s="388">
        <f>ROWS(R$5:R2637)</f>
        <v>2633</v>
      </c>
      <c r="T2637" s="388" t="str">
        <f>IF(_xlfn.IFNA(VLOOKUP(P2637,$AG$3:$AH$83,2,FALSE),"")='11.1'!$D$5,TXM!S2637,"")</f>
        <v/>
      </c>
      <c r="U2637" t="str">
        <f>IFERROR(SMALL($T$5:$T$9000,ROWS($T$5:T2637)),"")</f>
        <v/>
      </c>
    </row>
    <row r="2638" spans="1:21" ht="14.4" customHeight="1" x14ac:dyDescent="0.3">
      <c r="A2638" s="371" t="s">
        <v>32</v>
      </c>
      <c r="B2638" t="s">
        <v>785</v>
      </c>
      <c r="C2638" s="372">
        <v>18230855</v>
      </c>
      <c r="D2638" s="388">
        <f>ROWS(C$5:C2638)</f>
        <v>2634</v>
      </c>
      <c r="E2638" s="388" t="str">
        <f>IF(_xlfn.IFNA(VLOOKUP(A2638,$AG$3:$AH$83,2,FALSE),"")='11.1'!$D$5,TXM!D2638,"")</f>
        <v/>
      </c>
      <c r="F2638" t="str">
        <f>IFERROR(SMALL($E$5:$E$9000,ROWS($E$5:E2638)),"")</f>
        <v/>
      </c>
      <c r="I2638" s="371" t="s">
        <v>47</v>
      </c>
      <c r="J2638" t="s">
        <v>793</v>
      </c>
      <c r="K2638" s="372">
        <v>220781270</v>
      </c>
      <c r="L2638" s="388">
        <f>ROWS(K$5:K2638)</f>
        <v>2634</v>
      </c>
      <c r="M2638" s="388" t="str">
        <f>IF(_xlfn.IFNA(VLOOKUP(I2638,$AG$3:$AH$83,2,FALSE),"")='11.1'!$D$5,TXM!L2638,"")</f>
        <v/>
      </c>
      <c r="N2638" t="str">
        <f>IFERROR(SMALL($M$5:$M$9000,ROWS($M$5:M2638)),"")</f>
        <v/>
      </c>
      <c r="P2638" t="s">
        <v>64</v>
      </c>
      <c r="Q2638" t="s">
        <v>827</v>
      </c>
      <c r="R2638">
        <v>37944</v>
      </c>
      <c r="S2638" s="388">
        <f>ROWS(R$5:R2638)</f>
        <v>2634</v>
      </c>
      <c r="T2638" s="388" t="str">
        <f>IF(_xlfn.IFNA(VLOOKUP(P2638,$AG$3:$AH$83,2,FALSE),"")='11.1'!$D$5,TXM!S2638,"")</f>
        <v/>
      </c>
      <c r="U2638" t="str">
        <f>IFERROR(SMALL($T$5:$T$9000,ROWS($T$5:T2638)),"")</f>
        <v/>
      </c>
    </row>
    <row r="2639" spans="1:21" ht="14.4" customHeight="1" x14ac:dyDescent="0.3">
      <c r="A2639" s="371" t="s">
        <v>32</v>
      </c>
      <c r="B2639" t="s">
        <v>104</v>
      </c>
      <c r="C2639" s="372">
        <v>11776616</v>
      </c>
      <c r="D2639" s="388">
        <f>ROWS(C$5:C2639)</f>
        <v>2635</v>
      </c>
      <c r="E2639" s="388" t="str">
        <f>IF(_xlfn.IFNA(VLOOKUP(A2639,$AG$3:$AH$83,2,FALSE),"")='11.1'!$D$5,TXM!D2639,"")</f>
        <v/>
      </c>
      <c r="F2639" t="str">
        <f>IFERROR(SMALL($E$5:$E$9000,ROWS($E$5:E2639)),"")</f>
        <v/>
      </c>
      <c r="I2639" s="371" t="s">
        <v>47</v>
      </c>
      <c r="J2639" t="s">
        <v>1285</v>
      </c>
      <c r="K2639" s="372">
        <v>211449164</v>
      </c>
      <c r="L2639" s="388">
        <f>ROWS(K$5:K2639)</f>
        <v>2635</v>
      </c>
      <c r="M2639" s="388" t="str">
        <f>IF(_xlfn.IFNA(VLOOKUP(I2639,$AG$3:$AH$83,2,FALSE),"")='11.1'!$D$5,TXM!L2639,"")</f>
        <v/>
      </c>
      <c r="N2639" t="str">
        <f>IFERROR(SMALL($M$5:$M$9000,ROWS($M$5:M2639)),"")</f>
        <v/>
      </c>
      <c r="P2639" t="s">
        <v>64</v>
      </c>
      <c r="Q2639" t="s">
        <v>999</v>
      </c>
      <c r="R2639">
        <v>32206</v>
      </c>
      <c r="S2639" s="388">
        <f>ROWS(R$5:R2639)</f>
        <v>2635</v>
      </c>
      <c r="T2639" s="388" t="str">
        <f>IF(_xlfn.IFNA(VLOOKUP(P2639,$AG$3:$AH$83,2,FALSE),"")='11.1'!$D$5,TXM!S2639,"")</f>
        <v/>
      </c>
      <c r="U2639" t="str">
        <f>IFERROR(SMALL($T$5:$T$9000,ROWS($T$5:T2639)),"")</f>
        <v/>
      </c>
    </row>
    <row r="2640" spans="1:21" ht="14.4" customHeight="1" x14ac:dyDescent="0.3">
      <c r="A2640" s="371" t="s">
        <v>32</v>
      </c>
      <c r="B2640" t="s">
        <v>849</v>
      </c>
      <c r="C2640" s="372">
        <v>9875080</v>
      </c>
      <c r="D2640" s="388">
        <f>ROWS(C$5:C2640)</f>
        <v>2636</v>
      </c>
      <c r="E2640" s="388" t="str">
        <f>IF(_xlfn.IFNA(VLOOKUP(A2640,$AG$3:$AH$83,2,FALSE),"")='11.1'!$D$5,TXM!D2640,"")</f>
        <v/>
      </c>
      <c r="F2640" t="str">
        <f>IFERROR(SMALL($E$5:$E$9000,ROWS($E$5:E2640)),"")</f>
        <v/>
      </c>
      <c r="I2640" s="371" t="s">
        <v>47</v>
      </c>
      <c r="J2640" t="s">
        <v>789</v>
      </c>
      <c r="K2640" s="372">
        <v>204884462</v>
      </c>
      <c r="L2640" s="388">
        <f>ROWS(K$5:K2640)</f>
        <v>2636</v>
      </c>
      <c r="M2640" s="388" t="str">
        <f>IF(_xlfn.IFNA(VLOOKUP(I2640,$AG$3:$AH$83,2,FALSE),"")='11.1'!$D$5,TXM!L2640,"")</f>
        <v/>
      </c>
      <c r="N2640" t="str">
        <f>IFERROR(SMALL($M$5:$M$9000,ROWS($M$5:M2640)),"")</f>
        <v/>
      </c>
      <c r="P2640" t="s">
        <v>64</v>
      </c>
      <c r="Q2640" t="s">
        <v>787</v>
      </c>
      <c r="R2640">
        <v>29063</v>
      </c>
      <c r="S2640" s="388">
        <f>ROWS(R$5:R2640)</f>
        <v>2636</v>
      </c>
      <c r="T2640" s="388" t="str">
        <f>IF(_xlfn.IFNA(VLOOKUP(P2640,$AG$3:$AH$83,2,FALSE),"")='11.1'!$D$5,TXM!S2640,"")</f>
        <v/>
      </c>
      <c r="U2640" t="str">
        <f>IFERROR(SMALL($T$5:$T$9000,ROWS($T$5:T2640)),"")</f>
        <v/>
      </c>
    </row>
    <row r="2641" spans="1:21" ht="14.4" customHeight="1" x14ac:dyDescent="0.3">
      <c r="A2641" s="371" t="s">
        <v>32</v>
      </c>
      <c r="B2641" t="s">
        <v>999</v>
      </c>
      <c r="C2641" s="372">
        <v>9044970</v>
      </c>
      <c r="D2641" s="388">
        <f>ROWS(C$5:C2641)</f>
        <v>2637</v>
      </c>
      <c r="E2641" s="388" t="str">
        <f>IF(_xlfn.IFNA(VLOOKUP(A2641,$AG$3:$AH$83,2,FALSE),"")='11.1'!$D$5,TXM!D2641,"")</f>
        <v/>
      </c>
      <c r="F2641" t="str">
        <f>IFERROR(SMALL($E$5:$E$9000,ROWS($E$5:E2641)),"")</f>
        <v/>
      </c>
      <c r="I2641" s="371" t="s">
        <v>47</v>
      </c>
      <c r="J2641" t="s">
        <v>1006</v>
      </c>
      <c r="K2641" s="372">
        <v>188164519</v>
      </c>
      <c r="L2641" s="388">
        <f>ROWS(K$5:K2641)</f>
        <v>2637</v>
      </c>
      <c r="M2641" s="388" t="str">
        <f>IF(_xlfn.IFNA(VLOOKUP(I2641,$AG$3:$AH$83,2,FALSE),"")='11.1'!$D$5,TXM!L2641,"")</f>
        <v/>
      </c>
      <c r="N2641" t="str">
        <f>IFERROR(SMALL($M$5:$M$9000,ROWS($M$5:M2641)),"")</f>
        <v/>
      </c>
      <c r="P2641" t="s">
        <v>64</v>
      </c>
      <c r="Q2641" t="s">
        <v>102</v>
      </c>
      <c r="R2641">
        <v>26457</v>
      </c>
      <c r="S2641" s="388">
        <f>ROWS(R$5:R2641)</f>
        <v>2637</v>
      </c>
      <c r="T2641" s="388" t="str">
        <f>IF(_xlfn.IFNA(VLOOKUP(P2641,$AG$3:$AH$83,2,FALSE),"")='11.1'!$D$5,TXM!S2641,"")</f>
        <v/>
      </c>
      <c r="U2641" t="str">
        <f>IFERROR(SMALL($T$5:$T$9000,ROWS($T$5:T2641)),"")</f>
        <v/>
      </c>
    </row>
    <row r="2642" spans="1:21" ht="14.4" customHeight="1" x14ac:dyDescent="0.3">
      <c r="A2642" s="371" t="s">
        <v>32</v>
      </c>
      <c r="B2642" t="s">
        <v>779</v>
      </c>
      <c r="C2642" s="372">
        <v>7272631</v>
      </c>
      <c r="D2642" s="388">
        <f>ROWS(C$5:C2642)</f>
        <v>2638</v>
      </c>
      <c r="E2642" s="388" t="str">
        <f>IF(_xlfn.IFNA(VLOOKUP(A2642,$AG$3:$AH$83,2,FALSE),"")='11.1'!$D$5,TXM!D2642,"")</f>
        <v/>
      </c>
      <c r="F2642" t="str">
        <f>IFERROR(SMALL($E$5:$E$9000,ROWS($E$5:E2642)),"")</f>
        <v/>
      </c>
      <c r="I2642" s="371" t="s">
        <v>47</v>
      </c>
      <c r="J2642" t="s">
        <v>861</v>
      </c>
      <c r="K2642" s="372">
        <v>178077002</v>
      </c>
      <c r="L2642" s="388">
        <f>ROWS(K$5:K2642)</f>
        <v>2638</v>
      </c>
      <c r="M2642" s="388" t="str">
        <f>IF(_xlfn.IFNA(VLOOKUP(I2642,$AG$3:$AH$83,2,FALSE),"")='11.1'!$D$5,TXM!L2642,"")</f>
        <v/>
      </c>
      <c r="N2642" t="str">
        <f>IFERROR(SMALL($M$5:$M$9000,ROWS($M$5:M2642)),"")</f>
        <v/>
      </c>
      <c r="P2642" t="s">
        <v>64</v>
      </c>
      <c r="Q2642" t="s">
        <v>98</v>
      </c>
      <c r="R2642">
        <v>25685</v>
      </c>
      <c r="S2642" s="388">
        <f>ROWS(R$5:R2642)</f>
        <v>2638</v>
      </c>
      <c r="T2642" s="388" t="str">
        <f>IF(_xlfn.IFNA(VLOOKUP(P2642,$AG$3:$AH$83,2,FALSE),"")='11.1'!$D$5,TXM!S2642,"")</f>
        <v/>
      </c>
      <c r="U2642" t="str">
        <f>IFERROR(SMALL($T$5:$T$9000,ROWS($T$5:T2642)),"")</f>
        <v/>
      </c>
    </row>
    <row r="2643" spans="1:21" ht="14.4" customHeight="1" x14ac:dyDescent="0.3">
      <c r="A2643" s="371" t="s">
        <v>32</v>
      </c>
      <c r="B2643" t="s">
        <v>95</v>
      </c>
      <c r="C2643" s="372">
        <v>7162651</v>
      </c>
      <c r="D2643" s="388">
        <f>ROWS(C$5:C2643)</f>
        <v>2639</v>
      </c>
      <c r="E2643" s="388" t="str">
        <f>IF(_xlfn.IFNA(VLOOKUP(A2643,$AG$3:$AH$83,2,FALSE),"")='11.1'!$D$5,TXM!D2643,"")</f>
        <v/>
      </c>
      <c r="F2643" t="str">
        <f>IFERROR(SMALL($E$5:$E$9000,ROWS($E$5:E2643)),"")</f>
        <v/>
      </c>
      <c r="I2643" s="371" t="s">
        <v>47</v>
      </c>
      <c r="J2643" t="s">
        <v>1318</v>
      </c>
      <c r="K2643" s="372">
        <v>174662945</v>
      </c>
      <c r="L2643" s="388">
        <f>ROWS(K$5:K2643)</f>
        <v>2639</v>
      </c>
      <c r="M2643" s="388" t="str">
        <f>IF(_xlfn.IFNA(VLOOKUP(I2643,$AG$3:$AH$83,2,FALSE),"")='11.1'!$D$5,TXM!L2643,"")</f>
        <v/>
      </c>
      <c r="N2643" t="str">
        <f>IFERROR(SMALL($M$5:$M$9000,ROWS($M$5:M2643)),"")</f>
        <v/>
      </c>
      <c r="P2643" t="s">
        <v>64</v>
      </c>
      <c r="Q2643" t="s">
        <v>173</v>
      </c>
      <c r="R2643">
        <v>23100</v>
      </c>
      <c r="S2643" s="388">
        <f>ROWS(R$5:R2643)</f>
        <v>2639</v>
      </c>
      <c r="T2643" s="388" t="str">
        <f>IF(_xlfn.IFNA(VLOOKUP(P2643,$AG$3:$AH$83,2,FALSE),"")='11.1'!$D$5,TXM!S2643,"")</f>
        <v/>
      </c>
      <c r="U2643" t="str">
        <f>IFERROR(SMALL($T$5:$T$9000,ROWS($T$5:T2643)),"")</f>
        <v/>
      </c>
    </row>
    <row r="2644" spans="1:21" ht="14.4" customHeight="1" x14ac:dyDescent="0.3">
      <c r="A2644" s="371" t="s">
        <v>32</v>
      </c>
      <c r="B2644" t="s">
        <v>173</v>
      </c>
      <c r="C2644" s="372">
        <v>5592637</v>
      </c>
      <c r="D2644" s="388">
        <f>ROWS(C$5:C2644)</f>
        <v>2640</v>
      </c>
      <c r="E2644" s="388" t="str">
        <f>IF(_xlfn.IFNA(VLOOKUP(A2644,$AG$3:$AH$83,2,FALSE),"")='11.1'!$D$5,TXM!D2644,"")</f>
        <v/>
      </c>
      <c r="F2644" t="str">
        <f>IFERROR(SMALL($E$5:$E$9000,ROWS($E$5:E2644)),"")</f>
        <v/>
      </c>
      <c r="I2644" s="371" t="s">
        <v>47</v>
      </c>
      <c r="J2644" t="s">
        <v>829</v>
      </c>
      <c r="K2644" s="372">
        <v>163385589</v>
      </c>
      <c r="L2644" s="388">
        <f>ROWS(K$5:K2644)</f>
        <v>2640</v>
      </c>
      <c r="M2644" s="388" t="str">
        <f>IF(_xlfn.IFNA(VLOOKUP(I2644,$AG$3:$AH$83,2,FALSE),"")='11.1'!$D$5,TXM!L2644,"")</f>
        <v/>
      </c>
      <c r="N2644" t="str">
        <f>IFERROR(SMALL($M$5:$M$9000,ROWS($M$5:M2644)),"")</f>
        <v/>
      </c>
      <c r="P2644" t="s">
        <v>64</v>
      </c>
      <c r="Q2644" t="s">
        <v>799</v>
      </c>
      <c r="R2644">
        <v>19620</v>
      </c>
      <c r="S2644" s="388">
        <f>ROWS(R$5:R2644)</f>
        <v>2640</v>
      </c>
      <c r="T2644" s="388" t="str">
        <f>IF(_xlfn.IFNA(VLOOKUP(P2644,$AG$3:$AH$83,2,FALSE),"")='11.1'!$D$5,TXM!S2644,"")</f>
        <v/>
      </c>
      <c r="U2644" t="str">
        <f>IFERROR(SMALL($T$5:$T$9000,ROWS($T$5:T2644)),"")</f>
        <v/>
      </c>
    </row>
    <row r="2645" spans="1:21" ht="14.4" customHeight="1" x14ac:dyDescent="0.3">
      <c r="A2645" s="371" t="s">
        <v>32</v>
      </c>
      <c r="B2645" t="s">
        <v>996</v>
      </c>
      <c r="C2645" s="372">
        <v>2990380</v>
      </c>
      <c r="D2645" s="388">
        <f>ROWS(C$5:C2645)</f>
        <v>2641</v>
      </c>
      <c r="E2645" s="388" t="str">
        <f>IF(_xlfn.IFNA(VLOOKUP(A2645,$AG$3:$AH$83,2,FALSE),"")='11.1'!$D$5,TXM!D2645,"")</f>
        <v/>
      </c>
      <c r="F2645" t="str">
        <f>IFERROR(SMALL($E$5:$E$9000,ROWS($E$5:E2645)),"")</f>
        <v/>
      </c>
      <c r="I2645" s="371" t="s">
        <v>47</v>
      </c>
      <c r="J2645" t="s">
        <v>787</v>
      </c>
      <c r="K2645" s="372">
        <v>130154372</v>
      </c>
      <c r="L2645" s="388">
        <f>ROWS(K$5:K2645)</f>
        <v>2641</v>
      </c>
      <c r="M2645" s="388" t="str">
        <f>IF(_xlfn.IFNA(VLOOKUP(I2645,$AG$3:$AH$83,2,FALSE),"")='11.1'!$D$5,TXM!L2645,"")</f>
        <v/>
      </c>
      <c r="N2645" t="str">
        <f>IFERROR(SMALL($M$5:$M$9000,ROWS($M$5:M2645)),"")</f>
        <v/>
      </c>
      <c r="P2645" t="s">
        <v>64</v>
      </c>
      <c r="Q2645" t="s">
        <v>1003</v>
      </c>
      <c r="R2645">
        <v>17157</v>
      </c>
      <c r="S2645" s="388">
        <f>ROWS(R$5:R2645)</f>
        <v>2641</v>
      </c>
      <c r="T2645" s="388" t="str">
        <f>IF(_xlfn.IFNA(VLOOKUP(P2645,$AG$3:$AH$83,2,FALSE),"")='11.1'!$D$5,TXM!S2645,"")</f>
        <v/>
      </c>
      <c r="U2645" t="str">
        <f>IFERROR(SMALL($T$5:$T$9000,ROWS($T$5:T2645)),"")</f>
        <v/>
      </c>
    </row>
    <row r="2646" spans="1:21" ht="14.4" customHeight="1" x14ac:dyDescent="0.3">
      <c r="A2646" s="371" t="s">
        <v>32</v>
      </c>
      <c r="B2646" t="s">
        <v>789</v>
      </c>
      <c r="C2646" s="372">
        <v>2943800</v>
      </c>
      <c r="D2646" s="388">
        <f>ROWS(C$5:C2646)</f>
        <v>2642</v>
      </c>
      <c r="E2646" s="388" t="str">
        <f>IF(_xlfn.IFNA(VLOOKUP(A2646,$AG$3:$AH$83,2,FALSE),"")='11.1'!$D$5,TXM!D2646,"")</f>
        <v/>
      </c>
      <c r="F2646" t="str">
        <f>IFERROR(SMALL($E$5:$E$9000,ROWS($E$5:E2646)),"")</f>
        <v/>
      </c>
      <c r="I2646" s="371" t="s">
        <v>47</v>
      </c>
      <c r="J2646" t="s">
        <v>91</v>
      </c>
      <c r="K2646" s="372">
        <v>126993470</v>
      </c>
      <c r="L2646" s="388">
        <f>ROWS(K$5:K2646)</f>
        <v>2642</v>
      </c>
      <c r="M2646" s="388" t="str">
        <f>IF(_xlfn.IFNA(VLOOKUP(I2646,$AG$3:$AH$83,2,FALSE),"")='11.1'!$D$5,TXM!L2646,"")</f>
        <v/>
      </c>
      <c r="N2646" t="str">
        <f>IFERROR(SMALL($M$5:$M$9000,ROWS($M$5:M2646)),"")</f>
        <v/>
      </c>
      <c r="P2646" t="s">
        <v>64</v>
      </c>
      <c r="Q2646" t="s">
        <v>839</v>
      </c>
      <c r="R2646">
        <v>16035</v>
      </c>
      <c r="S2646" s="388">
        <f>ROWS(R$5:R2646)</f>
        <v>2642</v>
      </c>
      <c r="T2646" s="388" t="str">
        <f>IF(_xlfn.IFNA(VLOOKUP(P2646,$AG$3:$AH$83,2,FALSE),"")='11.1'!$D$5,TXM!S2646,"")</f>
        <v/>
      </c>
      <c r="U2646" t="str">
        <f>IFERROR(SMALL($T$5:$T$9000,ROWS($T$5:T2646)),"")</f>
        <v/>
      </c>
    </row>
    <row r="2647" spans="1:21" ht="14.4" customHeight="1" x14ac:dyDescent="0.3">
      <c r="A2647" s="371" t="s">
        <v>32</v>
      </c>
      <c r="B2647" t="s">
        <v>865</v>
      </c>
      <c r="C2647" s="372">
        <v>1700933</v>
      </c>
      <c r="D2647" s="388">
        <f>ROWS(C$5:C2647)</f>
        <v>2643</v>
      </c>
      <c r="E2647" s="388" t="str">
        <f>IF(_xlfn.IFNA(VLOOKUP(A2647,$AG$3:$AH$83,2,FALSE),"")='11.1'!$D$5,TXM!D2647,"")</f>
        <v/>
      </c>
      <c r="F2647" t="str">
        <f>IFERROR(SMALL($E$5:$E$9000,ROWS($E$5:E2647)),"")</f>
        <v/>
      </c>
      <c r="I2647" s="371" t="s">
        <v>47</v>
      </c>
      <c r="J2647" t="s">
        <v>841</v>
      </c>
      <c r="K2647" s="372">
        <v>116246815</v>
      </c>
      <c r="L2647" s="388">
        <f>ROWS(K$5:K2647)</f>
        <v>2643</v>
      </c>
      <c r="M2647" s="388" t="str">
        <f>IF(_xlfn.IFNA(VLOOKUP(I2647,$AG$3:$AH$83,2,FALSE),"")='11.1'!$D$5,TXM!L2647,"")</f>
        <v/>
      </c>
      <c r="N2647" t="str">
        <f>IFERROR(SMALL($M$5:$M$9000,ROWS($M$5:M2647)),"")</f>
        <v/>
      </c>
      <c r="P2647" t="s">
        <v>64</v>
      </c>
      <c r="Q2647" t="s">
        <v>100</v>
      </c>
      <c r="R2647">
        <v>10080</v>
      </c>
      <c r="S2647" s="388">
        <f>ROWS(R$5:R2647)</f>
        <v>2643</v>
      </c>
      <c r="T2647" s="388" t="str">
        <f>IF(_xlfn.IFNA(VLOOKUP(P2647,$AG$3:$AH$83,2,FALSE),"")='11.1'!$D$5,TXM!S2647,"")</f>
        <v/>
      </c>
      <c r="U2647" t="str">
        <f>IFERROR(SMALL($T$5:$T$9000,ROWS($T$5:T2647)),"")</f>
        <v/>
      </c>
    </row>
    <row r="2648" spans="1:21" ht="14.4" customHeight="1" x14ac:dyDescent="0.3">
      <c r="A2648" s="371" t="s">
        <v>32</v>
      </c>
      <c r="B2648" t="s">
        <v>91</v>
      </c>
      <c r="C2648" s="372">
        <v>1242193</v>
      </c>
      <c r="D2648" s="388">
        <f>ROWS(C$5:C2648)</f>
        <v>2644</v>
      </c>
      <c r="E2648" s="388" t="str">
        <f>IF(_xlfn.IFNA(VLOOKUP(A2648,$AG$3:$AH$83,2,FALSE),"")='11.1'!$D$5,TXM!D2648,"")</f>
        <v/>
      </c>
      <c r="F2648" t="str">
        <f>IFERROR(SMALL($E$5:$E$9000,ROWS($E$5:E2648)),"")</f>
        <v/>
      </c>
      <c r="I2648" s="371" t="s">
        <v>47</v>
      </c>
      <c r="J2648" t="s">
        <v>1500</v>
      </c>
      <c r="K2648" s="372">
        <v>114251455</v>
      </c>
      <c r="L2648" s="388">
        <f>ROWS(K$5:K2648)</f>
        <v>2644</v>
      </c>
      <c r="M2648" s="388" t="str">
        <f>IF(_xlfn.IFNA(VLOOKUP(I2648,$AG$3:$AH$83,2,FALSE),"")='11.1'!$D$5,TXM!L2648,"")</f>
        <v/>
      </c>
      <c r="N2648" t="str">
        <f>IFERROR(SMALL($M$5:$M$9000,ROWS($M$5:M2648)),"")</f>
        <v/>
      </c>
      <c r="P2648" t="s">
        <v>64</v>
      </c>
      <c r="Q2648" t="s">
        <v>783</v>
      </c>
      <c r="R2648">
        <v>9360</v>
      </c>
      <c r="S2648" s="388">
        <f>ROWS(R$5:R2648)</f>
        <v>2644</v>
      </c>
      <c r="T2648" s="388" t="str">
        <f>IF(_xlfn.IFNA(VLOOKUP(P2648,$AG$3:$AH$83,2,FALSE),"")='11.1'!$D$5,TXM!S2648,"")</f>
        <v/>
      </c>
      <c r="U2648" t="str">
        <f>IFERROR(SMALL($T$5:$T$9000,ROWS($T$5:T2648)),"")</f>
        <v/>
      </c>
    </row>
    <row r="2649" spans="1:21" ht="14.4" customHeight="1" x14ac:dyDescent="0.3">
      <c r="A2649" s="371" t="s">
        <v>32</v>
      </c>
      <c r="B2649" t="s">
        <v>859</v>
      </c>
      <c r="C2649" s="372">
        <v>785308</v>
      </c>
      <c r="D2649" s="388">
        <f>ROWS(C$5:C2649)</f>
        <v>2645</v>
      </c>
      <c r="E2649" s="388" t="str">
        <f>IF(_xlfn.IFNA(VLOOKUP(A2649,$AG$3:$AH$83,2,FALSE),"")='11.1'!$D$5,TXM!D2649,"")</f>
        <v/>
      </c>
      <c r="F2649" t="str">
        <f>IFERROR(SMALL($E$5:$E$9000,ROWS($E$5:E2649)),"")</f>
        <v/>
      </c>
      <c r="I2649" s="371" t="s">
        <v>47</v>
      </c>
      <c r="J2649" t="s">
        <v>171</v>
      </c>
      <c r="K2649" s="372">
        <v>109840345</v>
      </c>
      <c r="L2649" s="388">
        <f>ROWS(K$5:K2649)</f>
        <v>2645</v>
      </c>
      <c r="M2649" s="388" t="str">
        <f>IF(_xlfn.IFNA(VLOOKUP(I2649,$AG$3:$AH$83,2,FALSE),"")='11.1'!$D$5,TXM!L2649,"")</f>
        <v/>
      </c>
      <c r="N2649" t="str">
        <f>IFERROR(SMALL($M$5:$M$9000,ROWS($M$5:M2649)),"")</f>
        <v/>
      </c>
      <c r="P2649" t="s">
        <v>64</v>
      </c>
      <c r="Q2649" t="s">
        <v>855</v>
      </c>
      <c r="R2649">
        <v>5450</v>
      </c>
      <c r="S2649" s="388">
        <f>ROWS(R$5:R2649)</f>
        <v>2645</v>
      </c>
      <c r="T2649" s="388" t="str">
        <f>IF(_xlfn.IFNA(VLOOKUP(P2649,$AG$3:$AH$83,2,FALSE),"")='11.1'!$D$5,TXM!S2649,"")</f>
        <v/>
      </c>
      <c r="U2649" t="str">
        <f>IFERROR(SMALL($T$5:$T$9000,ROWS($T$5:T2649)),"")</f>
        <v/>
      </c>
    </row>
    <row r="2650" spans="1:21" ht="14.4" customHeight="1" x14ac:dyDescent="0.3">
      <c r="A2650" s="371" t="s">
        <v>32</v>
      </c>
      <c r="B2650" t="s">
        <v>793</v>
      </c>
      <c r="C2650" s="372">
        <v>767930</v>
      </c>
      <c r="D2650" s="388">
        <f>ROWS(C$5:C2650)</f>
        <v>2646</v>
      </c>
      <c r="E2650" s="388" t="str">
        <f>IF(_xlfn.IFNA(VLOOKUP(A2650,$AG$3:$AH$83,2,FALSE),"")='11.1'!$D$5,TXM!D2650,"")</f>
        <v/>
      </c>
      <c r="F2650" t="str">
        <f>IFERROR(SMALL($E$5:$E$9000,ROWS($E$5:E2650)),"")</f>
        <v/>
      </c>
      <c r="I2650" s="371" t="s">
        <v>47</v>
      </c>
      <c r="J2650" t="s">
        <v>105</v>
      </c>
      <c r="K2650" s="372">
        <v>100613987</v>
      </c>
      <c r="L2650" s="388">
        <f>ROWS(K$5:K2650)</f>
        <v>2646</v>
      </c>
      <c r="M2650" s="388" t="str">
        <f>IF(_xlfn.IFNA(VLOOKUP(I2650,$AG$3:$AH$83,2,FALSE),"")='11.1'!$D$5,TXM!L2650,"")</f>
        <v/>
      </c>
      <c r="N2650" t="str">
        <f>IFERROR(SMALL($M$5:$M$9000,ROWS($M$5:M2650)),"")</f>
        <v/>
      </c>
      <c r="P2650" t="s">
        <v>64</v>
      </c>
      <c r="Q2650" t="s">
        <v>793</v>
      </c>
      <c r="R2650">
        <v>1771</v>
      </c>
      <c r="S2650" s="388">
        <f>ROWS(R$5:R2650)</f>
        <v>2646</v>
      </c>
      <c r="T2650" s="388" t="str">
        <f>IF(_xlfn.IFNA(VLOOKUP(P2650,$AG$3:$AH$83,2,FALSE),"")='11.1'!$D$5,TXM!S2650,"")</f>
        <v/>
      </c>
      <c r="U2650" t="str">
        <f>IFERROR(SMALL($T$5:$T$9000,ROWS($T$5:T2650)),"")</f>
        <v/>
      </c>
    </row>
    <row r="2651" spans="1:21" ht="14.4" customHeight="1" x14ac:dyDescent="0.3">
      <c r="A2651" s="371" t="s">
        <v>32</v>
      </c>
      <c r="B2651" t="s">
        <v>843</v>
      </c>
      <c r="C2651" s="372">
        <v>728812</v>
      </c>
      <c r="D2651" s="388">
        <f>ROWS(C$5:C2651)</f>
        <v>2647</v>
      </c>
      <c r="E2651" s="388" t="str">
        <f>IF(_xlfn.IFNA(VLOOKUP(A2651,$AG$3:$AH$83,2,FALSE),"")='11.1'!$D$5,TXM!D2651,"")</f>
        <v/>
      </c>
      <c r="F2651" t="str">
        <f>IFERROR(SMALL($E$5:$E$9000,ROWS($E$5:E2651)),"")</f>
        <v/>
      </c>
      <c r="I2651" s="371" t="s">
        <v>47</v>
      </c>
      <c r="J2651" t="s">
        <v>849</v>
      </c>
      <c r="K2651" s="372">
        <v>86653032</v>
      </c>
      <c r="L2651" s="388">
        <f>ROWS(K$5:K2651)</f>
        <v>2647</v>
      </c>
      <c r="M2651" s="388" t="str">
        <f>IF(_xlfn.IFNA(VLOOKUP(I2651,$AG$3:$AH$83,2,FALSE),"")='11.1'!$D$5,TXM!L2651,"")</f>
        <v/>
      </c>
      <c r="N2651" t="str">
        <f>IFERROR(SMALL($M$5:$M$9000,ROWS($M$5:M2651)),"")</f>
        <v/>
      </c>
      <c r="P2651" t="s">
        <v>64</v>
      </c>
      <c r="Q2651" t="s">
        <v>779</v>
      </c>
      <c r="R2651">
        <v>492</v>
      </c>
      <c r="S2651" s="388">
        <f>ROWS(R$5:R2651)</f>
        <v>2647</v>
      </c>
      <c r="T2651" s="388" t="str">
        <f>IF(_xlfn.IFNA(VLOOKUP(P2651,$AG$3:$AH$83,2,FALSE),"")='11.1'!$D$5,TXM!S2651,"")</f>
        <v/>
      </c>
      <c r="U2651" t="str">
        <f>IFERROR(SMALL($T$5:$T$9000,ROWS($T$5:T2651)),"")</f>
        <v/>
      </c>
    </row>
    <row r="2652" spans="1:21" ht="14.4" customHeight="1" x14ac:dyDescent="0.3">
      <c r="A2652" s="371" t="s">
        <v>32</v>
      </c>
      <c r="B2652" t="s">
        <v>791</v>
      </c>
      <c r="C2652" s="372">
        <v>721756</v>
      </c>
      <c r="D2652" s="388">
        <f>ROWS(C$5:C2652)</f>
        <v>2648</v>
      </c>
      <c r="E2652" s="388" t="str">
        <f>IF(_xlfn.IFNA(VLOOKUP(A2652,$AG$3:$AH$83,2,FALSE),"")='11.1'!$D$5,TXM!D2652,"")</f>
        <v/>
      </c>
      <c r="F2652" t="str">
        <f>IFERROR(SMALL($E$5:$E$9000,ROWS($E$5:E2652)),"")</f>
        <v/>
      </c>
      <c r="I2652" s="371" t="s">
        <v>47</v>
      </c>
      <c r="J2652" t="s">
        <v>775</v>
      </c>
      <c r="K2652" s="372">
        <v>81536083</v>
      </c>
      <c r="L2652" s="388">
        <f>ROWS(K$5:K2652)</f>
        <v>2648</v>
      </c>
      <c r="M2652" s="388" t="str">
        <f>IF(_xlfn.IFNA(VLOOKUP(I2652,$AG$3:$AH$83,2,FALSE),"")='11.1'!$D$5,TXM!L2652,"")</f>
        <v/>
      </c>
      <c r="N2652" t="str">
        <f>IFERROR(SMALL($M$5:$M$9000,ROWS($M$5:M2652)),"")</f>
        <v/>
      </c>
      <c r="P2652" t="s">
        <v>64</v>
      </c>
      <c r="Q2652" t="s">
        <v>1494</v>
      </c>
      <c r="R2652">
        <v>204</v>
      </c>
      <c r="S2652" s="388">
        <f>ROWS(R$5:R2652)</f>
        <v>2648</v>
      </c>
      <c r="T2652" s="388" t="str">
        <f>IF(_xlfn.IFNA(VLOOKUP(P2652,$AG$3:$AH$83,2,FALSE),"")='11.1'!$D$5,TXM!S2652,"")</f>
        <v/>
      </c>
      <c r="U2652" t="str">
        <f>IFERROR(SMALL($T$5:$T$9000,ROWS($T$5:T2652)),"")</f>
        <v/>
      </c>
    </row>
    <row r="2653" spans="1:21" ht="14.4" customHeight="1" x14ac:dyDescent="0.3">
      <c r="A2653" s="371" t="s">
        <v>32</v>
      </c>
      <c r="B2653" t="s">
        <v>1265</v>
      </c>
      <c r="C2653" s="372">
        <v>675892</v>
      </c>
      <c r="D2653" s="388">
        <f>ROWS(C$5:C2653)</f>
        <v>2649</v>
      </c>
      <c r="E2653" s="388" t="str">
        <f>IF(_xlfn.IFNA(VLOOKUP(A2653,$AG$3:$AH$83,2,FALSE),"")='11.1'!$D$5,TXM!D2653,"")</f>
        <v/>
      </c>
      <c r="F2653" t="str">
        <f>IFERROR(SMALL($E$5:$E$9000,ROWS($E$5:E2653)),"")</f>
        <v/>
      </c>
      <c r="I2653" s="371" t="s">
        <v>47</v>
      </c>
      <c r="J2653" t="s">
        <v>845</v>
      </c>
      <c r="K2653" s="372">
        <v>80354765</v>
      </c>
      <c r="L2653" s="388">
        <f>ROWS(K$5:K2653)</f>
        <v>2649</v>
      </c>
      <c r="M2653" s="388" t="str">
        <f>IF(_xlfn.IFNA(VLOOKUP(I2653,$AG$3:$AH$83,2,FALSE),"")='11.1'!$D$5,TXM!L2653,"")</f>
        <v/>
      </c>
      <c r="N2653" t="str">
        <f>IFERROR(SMALL($M$5:$M$9000,ROWS($M$5:M2653)),"")</f>
        <v/>
      </c>
      <c r="P2653" t="s">
        <v>64</v>
      </c>
      <c r="Q2653" t="s">
        <v>1252</v>
      </c>
      <c r="R2653">
        <v>100</v>
      </c>
      <c r="S2653" s="388">
        <f>ROWS(R$5:R2653)</f>
        <v>2649</v>
      </c>
      <c r="T2653" s="388" t="str">
        <f>IF(_xlfn.IFNA(VLOOKUP(P2653,$AG$3:$AH$83,2,FALSE),"")='11.1'!$D$5,TXM!S2653,"")</f>
        <v/>
      </c>
      <c r="U2653" t="str">
        <f>IFERROR(SMALL($T$5:$T$9000,ROWS($T$5:T2653)),"")</f>
        <v/>
      </c>
    </row>
    <row r="2654" spans="1:21" ht="14.4" customHeight="1" x14ac:dyDescent="0.3">
      <c r="A2654" s="371" t="s">
        <v>32</v>
      </c>
      <c r="B2654" t="s">
        <v>835</v>
      </c>
      <c r="C2654" s="372">
        <v>670536</v>
      </c>
      <c r="D2654" s="388">
        <f>ROWS(C$5:C2654)</f>
        <v>2650</v>
      </c>
      <c r="E2654" s="388" t="str">
        <f>IF(_xlfn.IFNA(VLOOKUP(A2654,$AG$3:$AH$83,2,FALSE),"")='11.1'!$D$5,TXM!D2654,"")</f>
        <v/>
      </c>
      <c r="F2654" t="str">
        <f>IFERROR(SMALL($E$5:$E$9000,ROWS($E$5:E2654)),"")</f>
        <v/>
      </c>
      <c r="I2654" s="371" t="s">
        <v>47</v>
      </c>
      <c r="J2654" t="s">
        <v>859</v>
      </c>
      <c r="K2654" s="372">
        <v>79346978</v>
      </c>
      <c r="L2654" s="388">
        <f>ROWS(K$5:K2654)</f>
        <v>2650</v>
      </c>
      <c r="M2654" s="388" t="str">
        <f>IF(_xlfn.IFNA(VLOOKUP(I2654,$AG$3:$AH$83,2,FALSE),"")='11.1'!$D$5,TXM!L2654,"")</f>
        <v/>
      </c>
      <c r="N2654" t="str">
        <f>IFERROR(SMALL($M$5:$M$9000,ROWS($M$5:M2654)),"")</f>
        <v/>
      </c>
      <c r="P2654" t="s">
        <v>64</v>
      </c>
      <c r="Q2654" t="s">
        <v>819</v>
      </c>
      <c r="R2654">
        <v>66</v>
      </c>
      <c r="S2654" s="388">
        <f>ROWS(R$5:R2654)</f>
        <v>2650</v>
      </c>
      <c r="T2654" s="388" t="str">
        <f>IF(_xlfn.IFNA(VLOOKUP(P2654,$AG$3:$AH$83,2,FALSE),"")='11.1'!$D$5,TXM!S2654,"")</f>
        <v/>
      </c>
      <c r="U2654" t="str">
        <f>IFERROR(SMALL($T$5:$T$9000,ROWS($T$5:T2654)),"")</f>
        <v/>
      </c>
    </row>
    <row r="2655" spans="1:21" ht="14.4" customHeight="1" x14ac:dyDescent="0.3">
      <c r="A2655" s="371" t="s">
        <v>32</v>
      </c>
      <c r="B2655" t="s">
        <v>775</v>
      </c>
      <c r="C2655" s="372">
        <v>587199</v>
      </c>
      <c r="D2655" s="388">
        <f>ROWS(C$5:C2655)</f>
        <v>2651</v>
      </c>
      <c r="E2655" s="388" t="str">
        <f>IF(_xlfn.IFNA(VLOOKUP(A2655,$AG$3:$AH$83,2,FALSE),"")='11.1'!$D$5,TXM!D2655,"")</f>
        <v/>
      </c>
      <c r="F2655" t="str">
        <f>IFERROR(SMALL($E$5:$E$9000,ROWS($E$5:E2655)),"")</f>
        <v/>
      </c>
      <c r="I2655" s="371" t="s">
        <v>47</v>
      </c>
      <c r="J2655" t="s">
        <v>785</v>
      </c>
      <c r="K2655" s="372">
        <v>62005084</v>
      </c>
      <c r="L2655" s="388">
        <f>ROWS(K$5:K2655)</f>
        <v>2651</v>
      </c>
      <c r="M2655" s="388" t="str">
        <f>IF(_xlfn.IFNA(VLOOKUP(I2655,$AG$3:$AH$83,2,FALSE),"")='11.1'!$D$5,TXM!L2655,"")</f>
        <v/>
      </c>
      <c r="N2655" t="str">
        <f>IFERROR(SMALL($M$5:$M$9000,ROWS($M$5:M2655)),"")</f>
        <v/>
      </c>
      <c r="P2655" t="s">
        <v>694</v>
      </c>
      <c r="Q2655" t="s">
        <v>863</v>
      </c>
      <c r="R2655">
        <v>79096</v>
      </c>
      <c r="S2655" s="388">
        <f>ROWS(R$5:R2655)</f>
        <v>2651</v>
      </c>
      <c r="T2655" s="388" t="str">
        <f>IF(_xlfn.IFNA(VLOOKUP(P2655,$AG$3:$AH$83,2,FALSE),"")='11.1'!$D$5,TXM!S2655,"")</f>
        <v/>
      </c>
      <c r="U2655" t="str">
        <f>IFERROR(SMALL($T$5:$T$9000,ROWS($T$5:T2655)),"")</f>
        <v/>
      </c>
    </row>
    <row r="2656" spans="1:21" ht="14.4" customHeight="1" x14ac:dyDescent="0.3">
      <c r="A2656" s="371" t="s">
        <v>32</v>
      </c>
      <c r="B2656" t="s">
        <v>773</v>
      </c>
      <c r="C2656" s="372">
        <v>578312</v>
      </c>
      <c r="D2656" s="388">
        <f>ROWS(C$5:C2656)</f>
        <v>2652</v>
      </c>
      <c r="E2656" s="388" t="str">
        <f>IF(_xlfn.IFNA(VLOOKUP(A2656,$AG$3:$AH$83,2,FALSE),"")='11.1'!$D$5,TXM!D2656,"")</f>
        <v/>
      </c>
      <c r="F2656" t="str">
        <f>IFERROR(SMALL($E$5:$E$9000,ROWS($E$5:E2656)),"")</f>
        <v/>
      </c>
      <c r="I2656" s="371" t="s">
        <v>47</v>
      </c>
      <c r="J2656" t="s">
        <v>98</v>
      </c>
      <c r="K2656" s="372">
        <v>50648964</v>
      </c>
      <c r="L2656" s="388">
        <f>ROWS(K$5:K2656)</f>
        <v>2652</v>
      </c>
      <c r="M2656" s="388" t="str">
        <f>IF(_xlfn.IFNA(VLOOKUP(I2656,$AG$3:$AH$83,2,FALSE),"")='11.1'!$D$5,TXM!L2656,"")</f>
        <v/>
      </c>
      <c r="N2656" t="str">
        <f>IFERROR(SMALL($M$5:$M$9000,ROWS($M$5:M2656)),"")</f>
        <v/>
      </c>
      <c r="P2656" t="s">
        <v>694</v>
      </c>
      <c r="Q2656" t="s">
        <v>843</v>
      </c>
      <c r="R2656">
        <v>69692</v>
      </c>
      <c r="S2656" s="388">
        <f>ROWS(R$5:R2656)</f>
        <v>2652</v>
      </c>
      <c r="T2656" s="388" t="str">
        <f>IF(_xlfn.IFNA(VLOOKUP(P2656,$AG$3:$AH$83,2,FALSE),"")='11.1'!$D$5,TXM!S2656,"")</f>
        <v/>
      </c>
      <c r="U2656" t="str">
        <f>IFERROR(SMALL($T$5:$T$9000,ROWS($T$5:T2656)),"")</f>
        <v/>
      </c>
    </row>
    <row r="2657" spans="1:21" ht="14.4" customHeight="1" x14ac:dyDescent="0.3">
      <c r="A2657" s="371" t="s">
        <v>32</v>
      </c>
      <c r="B2657" t="s">
        <v>1275</v>
      </c>
      <c r="C2657" s="372">
        <v>515363</v>
      </c>
      <c r="D2657" s="388">
        <f>ROWS(C$5:C2657)</f>
        <v>2653</v>
      </c>
      <c r="E2657" s="388" t="str">
        <f>IF(_xlfn.IFNA(VLOOKUP(A2657,$AG$3:$AH$83,2,FALSE),"")='11.1'!$D$5,TXM!D2657,"")</f>
        <v/>
      </c>
      <c r="F2657" t="str">
        <f>IFERROR(SMALL($E$5:$E$9000,ROWS($E$5:E2657)),"")</f>
        <v/>
      </c>
      <c r="I2657" s="371" t="s">
        <v>47</v>
      </c>
      <c r="J2657" t="s">
        <v>783</v>
      </c>
      <c r="K2657" s="372">
        <v>48663495</v>
      </c>
      <c r="L2657" s="388">
        <f>ROWS(K$5:K2657)</f>
        <v>2653</v>
      </c>
      <c r="M2657" s="388" t="str">
        <f>IF(_xlfn.IFNA(VLOOKUP(I2657,$AG$3:$AH$83,2,FALSE),"")='11.1'!$D$5,TXM!L2657,"")</f>
        <v/>
      </c>
      <c r="N2657" t="str">
        <f>IFERROR(SMALL($M$5:$M$9000,ROWS($M$5:M2657)),"")</f>
        <v/>
      </c>
      <c r="P2657" t="s">
        <v>694</v>
      </c>
      <c r="Q2657" t="s">
        <v>1265</v>
      </c>
      <c r="R2657">
        <v>33750</v>
      </c>
      <c r="S2657" s="388">
        <f>ROWS(R$5:R2657)</f>
        <v>2653</v>
      </c>
      <c r="T2657" s="388" t="str">
        <f>IF(_xlfn.IFNA(VLOOKUP(P2657,$AG$3:$AH$83,2,FALSE),"")='11.1'!$D$5,TXM!S2657,"")</f>
        <v/>
      </c>
      <c r="U2657" t="str">
        <f>IFERROR(SMALL($T$5:$T$9000,ROWS($T$5:T2657)),"")</f>
        <v/>
      </c>
    </row>
    <row r="2658" spans="1:21" ht="14.4" customHeight="1" x14ac:dyDescent="0.3">
      <c r="A2658" s="371" t="s">
        <v>32</v>
      </c>
      <c r="B2658" t="s">
        <v>845</v>
      </c>
      <c r="C2658" s="372">
        <v>430016</v>
      </c>
      <c r="D2658" s="388">
        <f>ROWS(C$5:C2658)</f>
        <v>2654</v>
      </c>
      <c r="E2658" s="388" t="str">
        <f>IF(_xlfn.IFNA(VLOOKUP(A2658,$AG$3:$AH$83,2,FALSE),"")='11.1'!$D$5,TXM!D2658,"")</f>
        <v/>
      </c>
      <c r="F2658" t="str">
        <f>IFERROR(SMALL($E$5:$E$9000,ROWS($E$5:E2658)),"")</f>
        <v/>
      </c>
      <c r="I2658" s="371" t="s">
        <v>47</v>
      </c>
      <c r="J2658" t="s">
        <v>779</v>
      </c>
      <c r="K2658" s="372">
        <v>48612721</v>
      </c>
      <c r="L2658" s="388">
        <f>ROWS(K$5:K2658)</f>
        <v>2654</v>
      </c>
      <c r="M2658" s="388" t="str">
        <f>IF(_xlfn.IFNA(VLOOKUP(I2658,$AG$3:$AH$83,2,FALSE),"")='11.1'!$D$5,TXM!L2658,"")</f>
        <v/>
      </c>
      <c r="N2658" t="str">
        <f>IFERROR(SMALL($M$5:$M$9000,ROWS($M$5:M2658)),"")</f>
        <v/>
      </c>
      <c r="P2658" t="s">
        <v>694</v>
      </c>
      <c r="Q2658" t="s">
        <v>1240</v>
      </c>
      <c r="R2658">
        <v>6227</v>
      </c>
      <c r="S2658" s="388">
        <f>ROWS(R$5:R2658)</f>
        <v>2654</v>
      </c>
      <c r="T2658" s="388" t="str">
        <f>IF(_xlfn.IFNA(VLOOKUP(P2658,$AG$3:$AH$83,2,FALSE),"")='11.1'!$D$5,TXM!S2658,"")</f>
        <v/>
      </c>
      <c r="U2658" t="str">
        <f>IFERROR(SMALL($T$5:$T$9000,ROWS($T$5:T2658)),"")</f>
        <v/>
      </c>
    </row>
    <row r="2659" spans="1:21" ht="14.4" customHeight="1" x14ac:dyDescent="0.3">
      <c r="A2659" s="371" t="s">
        <v>32</v>
      </c>
      <c r="B2659" t="s">
        <v>855</v>
      </c>
      <c r="C2659" s="372">
        <v>421621</v>
      </c>
      <c r="D2659" s="388">
        <f>ROWS(C$5:C2659)</f>
        <v>2655</v>
      </c>
      <c r="E2659" s="388" t="str">
        <f>IF(_xlfn.IFNA(VLOOKUP(A2659,$AG$3:$AH$83,2,FALSE),"")='11.1'!$D$5,TXM!D2659,"")</f>
        <v/>
      </c>
      <c r="F2659" t="str">
        <f>IFERROR(SMALL($E$5:$E$9000,ROWS($E$5:E2659)),"")</f>
        <v/>
      </c>
      <c r="I2659" s="371" t="s">
        <v>47</v>
      </c>
      <c r="J2659" t="s">
        <v>1275</v>
      </c>
      <c r="K2659" s="372">
        <v>36905258</v>
      </c>
      <c r="L2659" s="388">
        <f>ROWS(K$5:K2659)</f>
        <v>2655</v>
      </c>
      <c r="M2659" s="388" t="str">
        <f>IF(_xlfn.IFNA(VLOOKUP(I2659,$AG$3:$AH$83,2,FALSE),"")='11.1'!$D$5,TXM!L2659,"")</f>
        <v/>
      </c>
      <c r="N2659" t="str">
        <f>IFERROR(SMALL($M$5:$M$9000,ROWS($M$5:M2659)),"")</f>
        <v/>
      </c>
      <c r="P2659" t="s">
        <v>140</v>
      </c>
      <c r="Q2659" t="s">
        <v>839</v>
      </c>
      <c r="R2659">
        <v>739433067</v>
      </c>
      <c r="S2659" s="388">
        <f>ROWS(R$5:R2659)</f>
        <v>2655</v>
      </c>
      <c r="T2659" s="388" t="str">
        <f>IF(_xlfn.IFNA(VLOOKUP(P2659,$AG$3:$AH$83,2,FALSE),"")='11.1'!$D$5,TXM!S2659,"")</f>
        <v/>
      </c>
      <c r="U2659" t="str">
        <f>IFERROR(SMALL($T$5:$T$9000,ROWS($T$5:T2659)),"")</f>
        <v/>
      </c>
    </row>
    <row r="2660" spans="1:21" ht="14.4" customHeight="1" x14ac:dyDescent="0.3">
      <c r="A2660" s="371" t="s">
        <v>32</v>
      </c>
      <c r="B2660" t="s">
        <v>105</v>
      </c>
      <c r="C2660" s="372">
        <v>213497</v>
      </c>
      <c r="D2660" s="388">
        <f>ROWS(C$5:C2660)</f>
        <v>2656</v>
      </c>
      <c r="E2660" s="388" t="str">
        <f>IF(_xlfn.IFNA(VLOOKUP(A2660,$AG$3:$AH$83,2,FALSE),"")='11.1'!$D$5,TXM!D2660,"")</f>
        <v/>
      </c>
      <c r="F2660" t="str">
        <f>IFERROR(SMALL($E$5:$E$9000,ROWS($E$5:E2660)),"")</f>
        <v/>
      </c>
      <c r="I2660" s="371" t="s">
        <v>47</v>
      </c>
      <c r="J2660" t="s">
        <v>835</v>
      </c>
      <c r="K2660" s="372">
        <v>32992401</v>
      </c>
      <c r="L2660" s="388">
        <f>ROWS(K$5:K2660)</f>
        <v>2656</v>
      </c>
      <c r="M2660" s="388" t="str">
        <f>IF(_xlfn.IFNA(VLOOKUP(I2660,$AG$3:$AH$83,2,FALSE),"")='11.1'!$D$5,TXM!L2660,"")</f>
        <v/>
      </c>
      <c r="N2660" t="str">
        <f>IFERROR(SMALL($M$5:$M$9000,ROWS($M$5:M2660)),"")</f>
        <v/>
      </c>
      <c r="P2660" t="s">
        <v>140</v>
      </c>
      <c r="Q2660" t="s">
        <v>863</v>
      </c>
      <c r="R2660">
        <v>246944602</v>
      </c>
      <c r="S2660" s="388">
        <f>ROWS(R$5:R2660)</f>
        <v>2656</v>
      </c>
      <c r="T2660" s="388" t="str">
        <f>IF(_xlfn.IFNA(VLOOKUP(P2660,$AG$3:$AH$83,2,FALSE),"")='11.1'!$D$5,TXM!S2660,"")</f>
        <v/>
      </c>
      <c r="U2660" t="str">
        <f>IFERROR(SMALL($T$5:$T$9000,ROWS($T$5:T2660)),"")</f>
        <v/>
      </c>
    </row>
    <row r="2661" spans="1:21" ht="14.4" customHeight="1" x14ac:dyDescent="0.3">
      <c r="A2661" s="371" t="s">
        <v>32</v>
      </c>
      <c r="B2661" t="s">
        <v>813</v>
      </c>
      <c r="C2661" s="372">
        <v>163313</v>
      </c>
      <c r="D2661" s="388">
        <f>ROWS(C$5:C2661)</f>
        <v>2657</v>
      </c>
      <c r="E2661" s="388" t="str">
        <f>IF(_xlfn.IFNA(VLOOKUP(A2661,$AG$3:$AH$83,2,FALSE),"")='11.1'!$D$5,TXM!D2661,"")</f>
        <v/>
      </c>
      <c r="F2661" t="str">
        <f>IFERROR(SMALL($E$5:$E$9000,ROWS($E$5:E2661)),"")</f>
        <v/>
      </c>
      <c r="I2661" s="371" t="s">
        <v>47</v>
      </c>
      <c r="J2661" t="s">
        <v>847</v>
      </c>
      <c r="K2661" s="372">
        <v>32053030</v>
      </c>
      <c r="L2661" s="388">
        <f>ROWS(K$5:K2661)</f>
        <v>2657</v>
      </c>
      <c r="M2661" s="388" t="str">
        <f>IF(_xlfn.IFNA(VLOOKUP(I2661,$AG$3:$AH$83,2,FALSE),"")='11.1'!$D$5,TXM!L2661,"")</f>
        <v/>
      </c>
      <c r="N2661" t="str">
        <f>IFERROR(SMALL($M$5:$M$9000,ROWS($M$5:M2661)),"")</f>
        <v/>
      </c>
      <c r="P2661" t="s">
        <v>140</v>
      </c>
      <c r="Q2661" t="s">
        <v>990</v>
      </c>
      <c r="R2661">
        <v>176111561</v>
      </c>
      <c r="S2661" s="388">
        <f>ROWS(R$5:R2661)</f>
        <v>2657</v>
      </c>
      <c r="T2661" s="388" t="str">
        <f>IF(_xlfn.IFNA(VLOOKUP(P2661,$AG$3:$AH$83,2,FALSE),"")='11.1'!$D$5,TXM!S2661,"")</f>
        <v/>
      </c>
      <c r="U2661" t="str">
        <f>IFERROR(SMALL($T$5:$T$9000,ROWS($T$5:T2661)),"")</f>
        <v/>
      </c>
    </row>
    <row r="2662" spans="1:21" ht="14.4" customHeight="1" x14ac:dyDescent="0.3">
      <c r="A2662" s="371" t="s">
        <v>32</v>
      </c>
      <c r="B2662" t="s">
        <v>821</v>
      </c>
      <c r="C2662" s="372">
        <v>152326</v>
      </c>
      <c r="D2662" s="388">
        <f>ROWS(C$5:C2662)</f>
        <v>2658</v>
      </c>
      <c r="E2662" s="388" t="str">
        <f>IF(_xlfn.IFNA(VLOOKUP(A2662,$AG$3:$AH$83,2,FALSE),"")='11.1'!$D$5,TXM!D2662,"")</f>
        <v/>
      </c>
      <c r="F2662" t="str">
        <f>IFERROR(SMALL($E$5:$E$9000,ROWS($E$5:E2662)),"")</f>
        <v/>
      </c>
      <c r="I2662" s="371" t="s">
        <v>47</v>
      </c>
      <c r="J2662" t="s">
        <v>795</v>
      </c>
      <c r="K2662" s="372">
        <v>31372981</v>
      </c>
      <c r="L2662" s="388">
        <f>ROWS(K$5:K2662)</f>
        <v>2658</v>
      </c>
      <c r="M2662" s="388" t="str">
        <f>IF(_xlfn.IFNA(VLOOKUP(I2662,$AG$3:$AH$83,2,FALSE),"")='11.1'!$D$5,TXM!L2662,"")</f>
        <v/>
      </c>
      <c r="N2662" t="str">
        <f>IFERROR(SMALL($M$5:$M$9000,ROWS($M$5:M2662)),"")</f>
        <v/>
      </c>
      <c r="P2662" t="s">
        <v>140</v>
      </c>
      <c r="Q2662" t="s">
        <v>1265</v>
      </c>
      <c r="R2662">
        <v>32246304</v>
      </c>
      <c r="S2662" s="388">
        <f>ROWS(R$5:R2662)</f>
        <v>2658</v>
      </c>
      <c r="T2662" s="388" t="str">
        <f>IF(_xlfn.IFNA(VLOOKUP(P2662,$AG$3:$AH$83,2,FALSE),"")='11.1'!$D$5,TXM!S2662,"")</f>
        <v/>
      </c>
      <c r="U2662" t="str">
        <f>IFERROR(SMALL($T$5:$T$9000,ROWS($T$5:T2662)),"")</f>
        <v/>
      </c>
    </row>
    <row r="2663" spans="1:21" ht="14.4" customHeight="1" x14ac:dyDescent="0.3">
      <c r="A2663" s="371" t="s">
        <v>32</v>
      </c>
      <c r="B2663" t="s">
        <v>825</v>
      </c>
      <c r="C2663" s="372">
        <v>117476</v>
      </c>
      <c r="D2663" s="388">
        <f>ROWS(C$5:C2663)</f>
        <v>2659</v>
      </c>
      <c r="E2663" s="388" t="str">
        <f>IF(_xlfn.IFNA(VLOOKUP(A2663,$AG$3:$AH$83,2,FALSE),"")='11.1'!$D$5,TXM!D2663,"")</f>
        <v/>
      </c>
      <c r="F2663" t="str">
        <f>IFERROR(SMALL($E$5:$E$9000,ROWS($E$5:E2663)),"")</f>
        <v/>
      </c>
      <c r="I2663" s="371" t="s">
        <v>47</v>
      </c>
      <c r="J2663" t="s">
        <v>853</v>
      </c>
      <c r="K2663" s="372">
        <v>30331040</v>
      </c>
      <c r="L2663" s="388">
        <f>ROWS(K$5:K2663)</f>
        <v>2659</v>
      </c>
      <c r="M2663" s="388" t="str">
        <f>IF(_xlfn.IFNA(VLOOKUP(I2663,$AG$3:$AH$83,2,FALSE),"")='11.1'!$D$5,TXM!L2663,"")</f>
        <v/>
      </c>
      <c r="N2663" t="str">
        <f>IFERROR(SMALL($M$5:$M$9000,ROWS($M$5:M2663)),"")</f>
        <v/>
      </c>
      <c r="P2663" t="s">
        <v>140</v>
      </c>
      <c r="Q2663" t="s">
        <v>869</v>
      </c>
      <c r="R2663">
        <v>31253408</v>
      </c>
      <c r="S2663" s="388">
        <f>ROWS(R$5:R2663)</f>
        <v>2659</v>
      </c>
      <c r="T2663" s="388" t="str">
        <f>IF(_xlfn.IFNA(VLOOKUP(P2663,$AG$3:$AH$83,2,FALSE),"")='11.1'!$D$5,TXM!S2663,"")</f>
        <v/>
      </c>
      <c r="U2663" t="str">
        <f>IFERROR(SMALL($T$5:$T$9000,ROWS($T$5:T2663)),"")</f>
        <v/>
      </c>
    </row>
    <row r="2664" spans="1:21" ht="14.4" customHeight="1" x14ac:dyDescent="0.3">
      <c r="A2664" s="371" t="s">
        <v>32</v>
      </c>
      <c r="B2664" t="s">
        <v>106</v>
      </c>
      <c r="C2664" s="372">
        <v>67686</v>
      </c>
      <c r="D2664" s="388">
        <f>ROWS(C$5:C2664)</f>
        <v>2660</v>
      </c>
      <c r="E2664" s="388" t="str">
        <f>IF(_xlfn.IFNA(VLOOKUP(A2664,$AG$3:$AH$83,2,FALSE),"")='11.1'!$D$5,TXM!D2664,"")</f>
        <v/>
      </c>
      <c r="F2664" t="str">
        <f>IFERROR(SMALL($E$5:$E$9000,ROWS($E$5:E2664)),"")</f>
        <v/>
      </c>
      <c r="I2664" s="371" t="s">
        <v>47</v>
      </c>
      <c r="J2664" t="s">
        <v>813</v>
      </c>
      <c r="K2664" s="372">
        <v>29315583</v>
      </c>
      <c r="L2664" s="388">
        <f>ROWS(K$5:K2664)</f>
        <v>2660</v>
      </c>
      <c r="M2664" s="388" t="str">
        <f>IF(_xlfn.IFNA(VLOOKUP(I2664,$AG$3:$AH$83,2,FALSE),"")='11.1'!$D$5,TXM!L2664,"")</f>
        <v/>
      </c>
      <c r="N2664" t="str">
        <f>IFERROR(SMALL($M$5:$M$9000,ROWS($M$5:M2664)),"")</f>
        <v/>
      </c>
      <c r="P2664" t="s">
        <v>140</v>
      </c>
      <c r="Q2664" t="s">
        <v>787</v>
      </c>
      <c r="R2664">
        <v>16506543</v>
      </c>
      <c r="S2664" s="388">
        <f>ROWS(R$5:R2664)</f>
        <v>2660</v>
      </c>
      <c r="T2664" s="388" t="str">
        <f>IF(_xlfn.IFNA(VLOOKUP(P2664,$AG$3:$AH$83,2,FALSE),"")='11.1'!$D$5,TXM!S2664,"")</f>
        <v/>
      </c>
      <c r="U2664" t="str">
        <f>IFERROR(SMALL($T$5:$T$9000,ROWS($T$5:T2664)),"")</f>
        <v/>
      </c>
    </row>
    <row r="2665" spans="1:21" ht="14.4" customHeight="1" x14ac:dyDescent="0.3">
      <c r="A2665" s="371" t="s">
        <v>32</v>
      </c>
      <c r="B2665" t="s">
        <v>823</v>
      </c>
      <c r="C2665" s="372">
        <v>43386</v>
      </c>
      <c r="D2665" s="388">
        <f>ROWS(C$5:C2665)</f>
        <v>2661</v>
      </c>
      <c r="E2665" s="388" t="str">
        <f>IF(_xlfn.IFNA(VLOOKUP(A2665,$AG$3:$AH$83,2,FALSE),"")='11.1'!$D$5,TXM!D2665,"")</f>
        <v/>
      </c>
      <c r="F2665" t="str">
        <f>IFERROR(SMALL($E$5:$E$9000,ROWS($E$5:E2665)),"")</f>
        <v/>
      </c>
      <c r="I2665" s="371" t="s">
        <v>47</v>
      </c>
      <c r="J2665" t="s">
        <v>96</v>
      </c>
      <c r="K2665" s="372">
        <v>29011348</v>
      </c>
      <c r="L2665" s="388">
        <f>ROWS(K$5:K2665)</f>
        <v>2661</v>
      </c>
      <c r="M2665" s="388" t="str">
        <f>IF(_xlfn.IFNA(VLOOKUP(I2665,$AG$3:$AH$83,2,FALSE),"")='11.1'!$D$5,TXM!L2665,"")</f>
        <v/>
      </c>
      <c r="N2665" t="str">
        <f>IFERROR(SMALL($M$5:$M$9000,ROWS($M$5:M2665)),"")</f>
        <v/>
      </c>
      <c r="P2665" t="s">
        <v>140</v>
      </c>
      <c r="Q2665" t="s">
        <v>791</v>
      </c>
      <c r="R2665">
        <v>8084852</v>
      </c>
      <c r="S2665" s="388">
        <f>ROWS(R$5:R2665)</f>
        <v>2661</v>
      </c>
      <c r="T2665" s="388" t="str">
        <f>IF(_xlfn.IFNA(VLOOKUP(P2665,$AG$3:$AH$83,2,FALSE),"")='11.1'!$D$5,TXM!S2665,"")</f>
        <v/>
      </c>
      <c r="U2665" t="str">
        <f>IFERROR(SMALL($T$5:$T$9000,ROWS($T$5:T2665)),"")</f>
        <v/>
      </c>
    </row>
    <row r="2666" spans="1:21" ht="14.4" customHeight="1" x14ac:dyDescent="0.3">
      <c r="A2666" s="371" t="s">
        <v>32</v>
      </c>
      <c r="B2666" t="s">
        <v>861</v>
      </c>
      <c r="C2666" s="372">
        <v>19596</v>
      </c>
      <c r="D2666" s="388">
        <f>ROWS(C$5:C2666)</f>
        <v>2662</v>
      </c>
      <c r="E2666" s="388" t="str">
        <f>IF(_xlfn.IFNA(VLOOKUP(A2666,$AG$3:$AH$83,2,FALSE),"")='11.1'!$D$5,TXM!D2666,"")</f>
        <v/>
      </c>
      <c r="F2666" t="str">
        <f>IFERROR(SMALL($E$5:$E$9000,ROWS($E$5:E2666)),"")</f>
        <v/>
      </c>
      <c r="I2666" s="371" t="s">
        <v>47</v>
      </c>
      <c r="J2666" t="s">
        <v>773</v>
      </c>
      <c r="K2666" s="372">
        <v>21764034</v>
      </c>
      <c r="L2666" s="388">
        <f>ROWS(K$5:K2666)</f>
        <v>2662</v>
      </c>
      <c r="M2666" s="388" t="str">
        <f>IF(_xlfn.IFNA(VLOOKUP(I2666,$AG$3:$AH$83,2,FALSE),"")='11.1'!$D$5,TXM!L2666,"")</f>
        <v/>
      </c>
      <c r="N2666" t="str">
        <f>IFERROR(SMALL($M$5:$M$9000,ROWS($M$5:M2666)),"")</f>
        <v/>
      </c>
      <c r="P2666" t="s">
        <v>140</v>
      </c>
      <c r="Q2666" t="s">
        <v>865</v>
      </c>
      <c r="R2666">
        <v>5783781</v>
      </c>
      <c r="S2666" s="388">
        <f>ROWS(R$5:R2666)</f>
        <v>2662</v>
      </c>
      <c r="T2666" s="388" t="str">
        <f>IF(_xlfn.IFNA(VLOOKUP(P2666,$AG$3:$AH$83,2,FALSE),"")='11.1'!$D$5,TXM!S2666,"")</f>
        <v/>
      </c>
      <c r="U2666" t="str">
        <f>IFERROR(SMALL($T$5:$T$9000,ROWS($T$5:T2666)),"")</f>
        <v/>
      </c>
    </row>
    <row r="2667" spans="1:21" ht="14.4" customHeight="1" x14ac:dyDescent="0.3">
      <c r="A2667" s="371" t="s">
        <v>32</v>
      </c>
      <c r="B2667" t="s">
        <v>867</v>
      </c>
      <c r="C2667" s="372">
        <v>15615</v>
      </c>
      <c r="D2667" s="388">
        <f>ROWS(C$5:C2667)</f>
        <v>2663</v>
      </c>
      <c r="E2667" s="388" t="str">
        <f>IF(_xlfn.IFNA(VLOOKUP(A2667,$AG$3:$AH$83,2,FALSE),"")='11.1'!$D$5,TXM!D2667,"")</f>
        <v/>
      </c>
      <c r="F2667" t="str">
        <f>IFERROR(SMALL($E$5:$E$9000,ROWS($E$5:E2667)),"")</f>
        <v/>
      </c>
      <c r="I2667" s="371" t="s">
        <v>47</v>
      </c>
      <c r="J2667" t="s">
        <v>1002</v>
      </c>
      <c r="K2667" s="372">
        <v>21681897</v>
      </c>
      <c r="L2667" s="388">
        <f>ROWS(K$5:K2667)</f>
        <v>2663</v>
      </c>
      <c r="M2667" s="388" t="str">
        <f>IF(_xlfn.IFNA(VLOOKUP(I2667,$AG$3:$AH$83,2,FALSE),"")='11.1'!$D$5,TXM!L2667,"")</f>
        <v/>
      </c>
      <c r="N2667" t="str">
        <f>IFERROR(SMALL($M$5:$M$9000,ROWS($M$5:M2667)),"")</f>
        <v/>
      </c>
      <c r="P2667" t="s">
        <v>140</v>
      </c>
      <c r="Q2667" t="s">
        <v>1402</v>
      </c>
      <c r="R2667">
        <v>5003464</v>
      </c>
      <c r="S2667" s="388">
        <f>ROWS(R$5:R2667)</f>
        <v>2663</v>
      </c>
      <c r="T2667" s="388" t="str">
        <f>IF(_xlfn.IFNA(VLOOKUP(P2667,$AG$3:$AH$83,2,FALSE),"")='11.1'!$D$5,TXM!S2667,"")</f>
        <v/>
      </c>
      <c r="U2667" t="str">
        <f>IFERROR(SMALL($T$5:$T$9000,ROWS($T$5:T2667)),"")</f>
        <v/>
      </c>
    </row>
    <row r="2668" spans="1:21" ht="14.4" customHeight="1" x14ac:dyDescent="0.3">
      <c r="A2668" s="371" t="s">
        <v>32</v>
      </c>
      <c r="B2668" t="s">
        <v>1252</v>
      </c>
      <c r="C2668" s="372">
        <v>11950</v>
      </c>
      <c r="D2668" s="388">
        <f>ROWS(C$5:C2668)</f>
        <v>2664</v>
      </c>
      <c r="E2668" s="388" t="str">
        <f>IF(_xlfn.IFNA(VLOOKUP(A2668,$AG$3:$AH$83,2,FALSE),"")='11.1'!$D$5,TXM!D2668,"")</f>
        <v/>
      </c>
      <c r="F2668" t="str">
        <f>IFERROR(SMALL($E$5:$E$9000,ROWS($E$5:E2668)),"")</f>
        <v/>
      </c>
      <c r="I2668" s="371" t="s">
        <v>47</v>
      </c>
      <c r="J2668" t="s">
        <v>819</v>
      </c>
      <c r="K2668" s="372">
        <v>21611223</v>
      </c>
      <c r="L2668" s="388">
        <f>ROWS(K$5:K2668)</f>
        <v>2664</v>
      </c>
      <c r="M2668" s="388" t="str">
        <f>IF(_xlfn.IFNA(VLOOKUP(I2668,$AG$3:$AH$83,2,FALSE),"")='11.1'!$D$5,TXM!L2668,"")</f>
        <v/>
      </c>
      <c r="N2668" t="str">
        <f>IFERROR(SMALL($M$5:$M$9000,ROWS($M$5:M2668)),"")</f>
        <v/>
      </c>
      <c r="P2668" t="s">
        <v>140</v>
      </c>
      <c r="Q2668" t="s">
        <v>799</v>
      </c>
      <c r="R2668">
        <v>3762385</v>
      </c>
      <c r="S2668" s="388">
        <f>ROWS(R$5:R2668)</f>
        <v>2664</v>
      </c>
      <c r="T2668" s="388" t="str">
        <f>IF(_xlfn.IFNA(VLOOKUP(P2668,$AG$3:$AH$83,2,FALSE),"")='11.1'!$D$5,TXM!S2668,"")</f>
        <v/>
      </c>
      <c r="U2668" t="str">
        <f>IFERROR(SMALL($T$5:$T$9000,ROWS($T$5:T2668)),"")</f>
        <v/>
      </c>
    </row>
    <row r="2669" spans="1:21" ht="14.4" customHeight="1" x14ac:dyDescent="0.3">
      <c r="A2669" s="371" t="s">
        <v>32</v>
      </c>
      <c r="B2669" t="s">
        <v>815</v>
      </c>
      <c r="C2669" s="372">
        <v>9407</v>
      </c>
      <c r="D2669" s="388">
        <f>ROWS(C$5:C2669)</f>
        <v>2665</v>
      </c>
      <c r="E2669" s="388" t="str">
        <f>IF(_xlfn.IFNA(VLOOKUP(A2669,$AG$3:$AH$83,2,FALSE),"")='11.1'!$D$5,TXM!D2669,"")</f>
        <v/>
      </c>
      <c r="F2669" t="str">
        <f>IFERROR(SMALL($E$5:$E$9000,ROWS($E$5:E2669)),"")</f>
        <v/>
      </c>
      <c r="I2669" s="371" t="s">
        <v>47</v>
      </c>
      <c r="J2669" t="s">
        <v>104</v>
      </c>
      <c r="K2669" s="372">
        <v>18178876</v>
      </c>
      <c r="L2669" s="388">
        <f>ROWS(K$5:K2669)</f>
        <v>2665</v>
      </c>
      <c r="M2669" s="388" t="str">
        <f>IF(_xlfn.IFNA(VLOOKUP(I2669,$AG$3:$AH$83,2,FALSE),"")='11.1'!$D$5,TXM!L2669,"")</f>
        <v/>
      </c>
      <c r="N2669" t="str">
        <f>IFERROR(SMALL($M$5:$M$9000,ROWS($M$5:M2669)),"")</f>
        <v/>
      </c>
      <c r="P2669" t="s">
        <v>140</v>
      </c>
      <c r="Q2669" t="s">
        <v>837</v>
      </c>
      <c r="R2669">
        <v>1373136</v>
      </c>
      <c r="S2669" s="388">
        <f>ROWS(R$5:R2669)</f>
        <v>2665</v>
      </c>
      <c r="T2669" s="388" t="str">
        <f>IF(_xlfn.IFNA(VLOOKUP(P2669,$AG$3:$AH$83,2,FALSE),"")='11.1'!$D$5,TXM!S2669,"")</f>
        <v/>
      </c>
      <c r="U2669" t="str">
        <f>IFERROR(SMALL($T$5:$T$9000,ROWS($T$5:T2669)),"")</f>
        <v/>
      </c>
    </row>
    <row r="2670" spans="1:21" ht="14.4" customHeight="1" x14ac:dyDescent="0.3">
      <c r="A2670" s="371" t="s">
        <v>32</v>
      </c>
      <c r="B2670" t="s">
        <v>1500</v>
      </c>
      <c r="C2670" s="372">
        <v>5438</v>
      </c>
      <c r="D2670" s="388">
        <f>ROWS(C$5:C2670)</f>
        <v>2666</v>
      </c>
      <c r="E2670" s="388" t="str">
        <f>IF(_xlfn.IFNA(VLOOKUP(A2670,$AG$3:$AH$83,2,FALSE),"")='11.1'!$D$5,TXM!D2670,"")</f>
        <v/>
      </c>
      <c r="F2670" t="str">
        <f>IFERROR(SMALL($E$5:$E$9000,ROWS($E$5:E2670)),"")</f>
        <v/>
      </c>
      <c r="I2670" s="371" t="s">
        <v>47</v>
      </c>
      <c r="J2670" t="s">
        <v>821</v>
      </c>
      <c r="K2670" s="372">
        <v>18013441</v>
      </c>
      <c r="L2670" s="388">
        <f>ROWS(K$5:K2670)</f>
        <v>2666</v>
      </c>
      <c r="M2670" s="388" t="str">
        <f>IF(_xlfn.IFNA(VLOOKUP(I2670,$AG$3:$AH$83,2,FALSE),"")='11.1'!$D$5,TXM!L2670,"")</f>
        <v/>
      </c>
      <c r="N2670" t="str">
        <f>IFERROR(SMALL($M$5:$M$9000,ROWS($M$5:M2670)),"")</f>
        <v/>
      </c>
      <c r="P2670" t="s">
        <v>140</v>
      </c>
      <c r="Q2670" t="s">
        <v>849</v>
      </c>
      <c r="R2670">
        <v>1279324</v>
      </c>
      <c r="S2670" s="388">
        <f>ROWS(R$5:R2670)</f>
        <v>2666</v>
      </c>
      <c r="T2670" s="388" t="str">
        <f>IF(_xlfn.IFNA(VLOOKUP(P2670,$AG$3:$AH$83,2,FALSE),"")='11.1'!$D$5,TXM!S2670,"")</f>
        <v/>
      </c>
      <c r="U2670" t="str">
        <f>IFERROR(SMALL($T$5:$T$9000,ROWS($T$5:T2670)),"")</f>
        <v/>
      </c>
    </row>
    <row r="2671" spans="1:21" ht="14.4" customHeight="1" x14ac:dyDescent="0.3">
      <c r="A2671" s="371" t="s">
        <v>32</v>
      </c>
      <c r="B2671" t="s">
        <v>847</v>
      </c>
      <c r="C2671" s="372">
        <v>4871</v>
      </c>
      <c r="D2671" s="388">
        <f>ROWS(C$5:C2671)</f>
        <v>2667</v>
      </c>
      <c r="E2671" s="388" t="str">
        <f>IF(_xlfn.IFNA(VLOOKUP(A2671,$AG$3:$AH$83,2,FALSE),"")='11.1'!$D$5,TXM!D2671,"")</f>
        <v/>
      </c>
      <c r="F2671" t="str">
        <f>IFERROR(SMALL($E$5:$E$9000,ROWS($E$5:E2671)),"")</f>
        <v/>
      </c>
      <c r="I2671" s="371" t="s">
        <v>47</v>
      </c>
      <c r="J2671" t="s">
        <v>1441</v>
      </c>
      <c r="K2671" s="372">
        <v>16467976</v>
      </c>
      <c r="L2671" s="388">
        <f>ROWS(K$5:K2671)</f>
        <v>2667</v>
      </c>
      <c r="M2671" s="388" t="str">
        <f>IF(_xlfn.IFNA(VLOOKUP(I2671,$AG$3:$AH$83,2,FALSE),"")='11.1'!$D$5,TXM!L2671,"")</f>
        <v/>
      </c>
      <c r="N2671" t="str">
        <f>IFERROR(SMALL($M$5:$M$9000,ROWS($M$5:M2671)),"")</f>
        <v/>
      </c>
      <c r="P2671" t="s">
        <v>140</v>
      </c>
      <c r="Q2671" t="s">
        <v>1434</v>
      </c>
      <c r="R2671">
        <v>1026256</v>
      </c>
      <c r="S2671" s="388">
        <f>ROWS(R$5:R2671)</f>
        <v>2667</v>
      </c>
      <c r="T2671" s="388" t="str">
        <f>IF(_xlfn.IFNA(VLOOKUP(P2671,$AG$3:$AH$83,2,FALSE),"")='11.1'!$D$5,TXM!S2671,"")</f>
        <v/>
      </c>
      <c r="U2671" t="str">
        <f>IFERROR(SMALL($T$5:$T$9000,ROWS($T$5:T2671)),"")</f>
        <v/>
      </c>
    </row>
    <row r="2672" spans="1:21" ht="14.4" customHeight="1" x14ac:dyDescent="0.3">
      <c r="A2672" s="371" t="s">
        <v>32</v>
      </c>
      <c r="B2672" t="s">
        <v>841</v>
      </c>
      <c r="C2672" s="372">
        <v>3498</v>
      </c>
      <c r="D2672" s="388">
        <f>ROWS(C$5:C2672)</f>
        <v>2668</v>
      </c>
      <c r="E2672" s="388" t="str">
        <f>IF(_xlfn.IFNA(VLOOKUP(A2672,$AG$3:$AH$83,2,FALSE),"")='11.1'!$D$5,TXM!D2672,"")</f>
        <v/>
      </c>
      <c r="F2672" t="str">
        <f>IFERROR(SMALL($E$5:$E$9000,ROWS($E$5:E2672)),"")</f>
        <v/>
      </c>
      <c r="I2672" s="371" t="s">
        <v>47</v>
      </c>
      <c r="J2672" t="s">
        <v>94</v>
      </c>
      <c r="K2672" s="372">
        <v>14620116</v>
      </c>
      <c r="L2672" s="388">
        <f>ROWS(K$5:K2672)</f>
        <v>2668</v>
      </c>
      <c r="M2672" s="388" t="str">
        <f>IF(_xlfn.IFNA(VLOOKUP(I2672,$AG$3:$AH$83,2,FALSE),"")='11.1'!$D$5,TXM!L2672,"")</f>
        <v/>
      </c>
      <c r="N2672" t="str">
        <f>IFERROR(SMALL($M$5:$M$9000,ROWS($M$5:M2672)),"")</f>
        <v/>
      </c>
      <c r="P2672" t="s">
        <v>140</v>
      </c>
      <c r="Q2672" t="s">
        <v>873</v>
      </c>
      <c r="R2672">
        <v>666531</v>
      </c>
      <c r="S2672" s="388">
        <f>ROWS(R$5:R2672)</f>
        <v>2668</v>
      </c>
      <c r="T2672" s="388" t="str">
        <f>IF(_xlfn.IFNA(VLOOKUP(P2672,$AG$3:$AH$83,2,FALSE),"")='11.1'!$D$5,TXM!S2672,"")</f>
        <v/>
      </c>
      <c r="U2672" t="str">
        <f>IFERROR(SMALL($T$5:$T$9000,ROWS($T$5:T2672)),"")</f>
        <v/>
      </c>
    </row>
    <row r="2673" spans="1:21" ht="14.4" customHeight="1" x14ac:dyDescent="0.3">
      <c r="A2673" s="371" t="s">
        <v>32</v>
      </c>
      <c r="B2673" t="s">
        <v>108</v>
      </c>
      <c r="C2673" s="372">
        <v>1267</v>
      </c>
      <c r="D2673" s="388">
        <f>ROWS(C$5:C2673)</f>
        <v>2669</v>
      </c>
      <c r="E2673" s="388" t="str">
        <f>IF(_xlfn.IFNA(VLOOKUP(A2673,$AG$3:$AH$83,2,FALSE),"")='11.1'!$D$5,TXM!D2673,"")</f>
        <v/>
      </c>
      <c r="F2673" t="str">
        <f>IFERROR(SMALL($E$5:$E$9000,ROWS($E$5:E2673)),"")</f>
        <v/>
      </c>
      <c r="I2673" s="371" t="s">
        <v>47</v>
      </c>
      <c r="J2673" t="s">
        <v>871</v>
      </c>
      <c r="K2673" s="372">
        <v>14460364</v>
      </c>
      <c r="L2673" s="388">
        <f>ROWS(K$5:K2673)</f>
        <v>2669</v>
      </c>
      <c r="M2673" s="388" t="str">
        <f>IF(_xlfn.IFNA(VLOOKUP(I2673,$AG$3:$AH$83,2,FALSE),"")='11.1'!$D$5,TXM!L2673,"")</f>
        <v/>
      </c>
      <c r="N2673" t="str">
        <f>IFERROR(SMALL($M$5:$M$9000,ROWS($M$5:M2673)),"")</f>
        <v/>
      </c>
      <c r="P2673" t="s">
        <v>140</v>
      </c>
      <c r="Q2673" t="s">
        <v>1285</v>
      </c>
      <c r="R2673">
        <v>614330</v>
      </c>
      <c r="S2673" s="388">
        <f>ROWS(R$5:R2673)</f>
        <v>2669</v>
      </c>
      <c r="T2673" s="388" t="str">
        <f>IF(_xlfn.IFNA(VLOOKUP(P2673,$AG$3:$AH$83,2,FALSE),"")='11.1'!$D$5,TXM!S2673,"")</f>
        <v/>
      </c>
      <c r="U2673" t="str">
        <f>IFERROR(SMALL($T$5:$T$9000,ROWS($T$5:T2673)),"")</f>
        <v/>
      </c>
    </row>
    <row r="2674" spans="1:21" ht="14.4" customHeight="1" x14ac:dyDescent="0.3">
      <c r="A2674" s="371" t="s">
        <v>32</v>
      </c>
      <c r="B2674" t="s">
        <v>171</v>
      </c>
      <c r="C2674" s="372">
        <v>1000</v>
      </c>
      <c r="D2674" s="388">
        <f>ROWS(C$5:C2674)</f>
        <v>2670</v>
      </c>
      <c r="E2674" s="388" t="str">
        <f>IF(_xlfn.IFNA(VLOOKUP(A2674,$AG$3:$AH$83,2,FALSE),"")='11.1'!$D$5,TXM!D2674,"")</f>
        <v/>
      </c>
      <c r="F2674" t="str">
        <f>IFERROR(SMALL($E$5:$E$9000,ROWS($E$5:E2674)),"")</f>
        <v/>
      </c>
      <c r="I2674" s="371" t="s">
        <v>47</v>
      </c>
      <c r="J2674" t="s">
        <v>815</v>
      </c>
      <c r="K2674" s="372">
        <v>14259658</v>
      </c>
      <c r="L2674" s="388">
        <f>ROWS(K$5:K2674)</f>
        <v>2670</v>
      </c>
      <c r="M2674" s="388" t="str">
        <f>IF(_xlfn.IFNA(VLOOKUP(I2674,$AG$3:$AH$83,2,FALSE),"")='11.1'!$D$5,TXM!L2674,"")</f>
        <v/>
      </c>
      <c r="N2674" t="str">
        <f>IFERROR(SMALL($M$5:$M$9000,ROWS($M$5:M2674)),"")</f>
        <v/>
      </c>
      <c r="P2674" t="s">
        <v>140</v>
      </c>
      <c r="Q2674" t="s">
        <v>1500</v>
      </c>
      <c r="R2674">
        <v>491388</v>
      </c>
      <c r="S2674" s="388">
        <f>ROWS(R$5:R2674)</f>
        <v>2670</v>
      </c>
      <c r="T2674" s="388" t="str">
        <f>IF(_xlfn.IFNA(VLOOKUP(P2674,$AG$3:$AH$83,2,FALSE),"")='11.1'!$D$5,TXM!S2674,"")</f>
        <v/>
      </c>
      <c r="U2674" t="str">
        <f>IFERROR(SMALL($T$5:$T$9000,ROWS($T$5:T2674)),"")</f>
        <v/>
      </c>
    </row>
    <row r="2675" spans="1:21" ht="14.4" customHeight="1" x14ac:dyDescent="0.3">
      <c r="A2675" s="371" t="s">
        <v>32</v>
      </c>
      <c r="B2675" t="s">
        <v>107</v>
      </c>
      <c r="C2675" s="372">
        <v>809</v>
      </c>
      <c r="D2675" s="388">
        <f>ROWS(C$5:C2675)</f>
        <v>2671</v>
      </c>
      <c r="E2675" s="388" t="str">
        <f>IF(_xlfn.IFNA(VLOOKUP(A2675,$AG$3:$AH$83,2,FALSE),"")='11.1'!$D$5,TXM!D2675,"")</f>
        <v/>
      </c>
      <c r="F2675" t="str">
        <f>IFERROR(SMALL($E$5:$E$9000,ROWS($E$5:E2675)),"")</f>
        <v/>
      </c>
      <c r="I2675" s="371" t="s">
        <v>47</v>
      </c>
      <c r="J2675" t="s">
        <v>1005</v>
      </c>
      <c r="K2675" s="372">
        <v>14151967</v>
      </c>
      <c r="L2675" s="388">
        <f>ROWS(K$5:K2675)</f>
        <v>2671</v>
      </c>
      <c r="M2675" s="388" t="str">
        <f>IF(_xlfn.IFNA(VLOOKUP(I2675,$AG$3:$AH$83,2,FALSE),"")='11.1'!$D$5,TXM!L2675,"")</f>
        <v/>
      </c>
      <c r="N2675" t="str">
        <f>IFERROR(SMALL($M$5:$M$9000,ROWS($M$5:M2675)),"")</f>
        <v/>
      </c>
      <c r="P2675" t="s">
        <v>140</v>
      </c>
      <c r="Q2675" t="s">
        <v>823</v>
      </c>
      <c r="R2675">
        <v>482669</v>
      </c>
      <c r="S2675" s="388">
        <f>ROWS(R$5:R2675)</f>
        <v>2671</v>
      </c>
      <c r="T2675" s="388" t="str">
        <f>IF(_xlfn.IFNA(VLOOKUP(P2675,$AG$3:$AH$83,2,FALSE),"")='11.1'!$D$5,TXM!S2675,"")</f>
        <v/>
      </c>
      <c r="U2675" t="str">
        <f>IFERROR(SMALL($T$5:$T$9000,ROWS($T$5:T2675)),"")</f>
        <v/>
      </c>
    </row>
    <row r="2676" spans="1:21" ht="14.4" customHeight="1" x14ac:dyDescent="0.3">
      <c r="A2676" s="371" t="s">
        <v>32</v>
      </c>
      <c r="B2676" t="s">
        <v>1240</v>
      </c>
      <c r="C2676" s="372">
        <v>707</v>
      </c>
      <c r="D2676" s="388">
        <f>ROWS(C$5:C2676)</f>
        <v>2672</v>
      </c>
      <c r="E2676" s="388" t="str">
        <f>IF(_xlfn.IFNA(VLOOKUP(A2676,$AG$3:$AH$83,2,FALSE),"")='11.1'!$D$5,TXM!D2676,"")</f>
        <v/>
      </c>
      <c r="F2676" t="str">
        <f>IFERROR(SMALL($E$5:$E$9000,ROWS($E$5:E2676)),"")</f>
        <v/>
      </c>
      <c r="I2676" s="371" t="s">
        <v>47</v>
      </c>
      <c r="J2676" t="s">
        <v>107</v>
      </c>
      <c r="K2676" s="372">
        <v>13695304</v>
      </c>
      <c r="L2676" s="388">
        <f>ROWS(K$5:K2676)</f>
        <v>2672</v>
      </c>
      <c r="M2676" s="388" t="str">
        <f>IF(_xlfn.IFNA(VLOOKUP(I2676,$AG$3:$AH$83,2,FALSE),"")='11.1'!$D$5,TXM!L2676,"")</f>
        <v/>
      </c>
      <c r="N2676" t="str">
        <f>IFERROR(SMALL($M$5:$M$9000,ROWS($M$5:M2676)),"")</f>
        <v/>
      </c>
      <c r="P2676" t="s">
        <v>140</v>
      </c>
      <c r="Q2676" t="s">
        <v>1240</v>
      </c>
      <c r="R2676">
        <v>244938</v>
      </c>
      <c r="S2676" s="388">
        <f>ROWS(R$5:R2676)</f>
        <v>2672</v>
      </c>
      <c r="T2676" s="388" t="str">
        <f>IF(_xlfn.IFNA(VLOOKUP(P2676,$AG$3:$AH$83,2,FALSE),"")='11.1'!$D$5,TXM!S2676,"")</f>
        <v/>
      </c>
      <c r="U2676" t="str">
        <f>IFERROR(SMALL($T$5:$T$9000,ROWS($T$5:T2676)),"")</f>
        <v/>
      </c>
    </row>
    <row r="2677" spans="1:21" ht="14.4" customHeight="1" x14ac:dyDescent="0.3">
      <c r="A2677" s="371" t="s">
        <v>32</v>
      </c>
      <c r="B2677" t="s">
        <v>98</v>
      </c>
      <c r="C2677" s="372">
        <v>92</v>
      </c>
      <c r="D2677" s="388">
        <f>ROWS(C$5:C2677)</f>
        <v>2673</v>
      </c>
      <c r="E2677" s="388" t="str">
        <f>IF(_xlfn.IFNA(VLOOKUP(A2677,$AG$3:$AH$83,2,FALSE),"")='11.1'!$D$5,TXM!D2677,"")</f>
        <v/>
      </c>
      <c r="F2677" t="str">
        <f>IFERROR(SMALL($E$5:$E$9000,ROWS($E$5:E2677)),"")</f>
        <v/>
      </c>
      <c r="I2677" s="371" t="s">
        <v>47</v>
      </c>
      <c r="J2677" t="s">
        <v>990</v>
      </c>
      <c r="K2677" s="372">
        <v>12685462</v>
      </c>
      <c r="L2677" s="388">
        <f>ROWS(K$5:K2677)</f>
        <v>2673</v>
      </c>
      <c r="M2677" s="388" t="str">
        <f>IF(_xlfn.IFNA(VLOOKUP(I2677,$AG$3:$AH$83,2,FALSE),"")='11.1'!$D$5,TXM!L2677,"")</f>
        <v/>
      </c>
      <c r="N2677" t="str">
        <f>IFERROR(SMALL($M$5:$M$9000,ROWS($M$5:M2677)),"")</f>
        <v/>
      </c>
      <c r="P2677" t="s">
        <v>140</v>
      </c>
      <c r="Q2677" t="s">
        <v>871</v>
      </c>
      <c r="R2677">
        <v>224236</v>
      </c>
      <c r="S2677" s="388">
        <f>ROWS(R$5:R2677)</f>
        <v>2673</v>
      </c>
      <c r="T2677" s="388" t="str">
        <f>IF(_xlfn.IFNA(VLOOKUP(P2677,$AG$3:$AH$83,2,FALSE),"")='11.1'!$D$5,TXM!S2677,"")</f>
        <v/>
      </c>
      <c r="U2677" t="str">
        <f>IFERROR(SMALL($T$5:$T$9000,ROWS($T$5:T2677)),"")</f>
        <v/>
      </c>
    </row>
    <row r="2678" spans="1:21" ht="14.4" customHeight="1" x14ac:dyDescent="0.3">
      <c r="A2678" s="371" t="s">
        <v>32</v>
      </c>
      <c r="B2678" t="s">
        <v>795</v>
      </c>
      <c r="C2678" s="372">
        <v>31</v>
      </c>
      <c r="D2678" s="388">
        <f>ROWS(C$5:C2678)</f>
        <v>2674</v>
      </c>
      <c r="E2678" s="388" t="str">
        <f>IF(_xlfn.IFNA(VLOOKUP(A2678,$AG$3:$AH$83,2,FALSE),"")='11.1'!$D$5,TXM!D2678,"")</f>
        <v/>
      </c>
      <c r="F2678" t="str">
        <f>IFERROR(SMALL($E$5:$E$9000,ROWS($E$5:E2678)),"")</f>
        <v/>
      </c>
      <c r="I2678" s="371" t="s">
        <v>47</v>
      </c>
      <c r="J2678" t="s">
        <v>837</v>
      </c>
      <c r="K2678" s="372">
        <v>11662482</v>
      </c>
      <c r="L2678" s="388">
        <f>ROWS(K$5:K2678)</f>
        <v>2674</v>
      </c>
      <c r="M2678" s="388" t="str">
        <f>IF(_xlfn.IFNA(VLOOKUP(I2678,$AG$3:$AH$83,2,FALSE),"")='11.1'!$D$5,TXM!L2678,"")</f>
        <v/>
      </c>
      <c r="N2678" t="str">
        <f>IFERROR(SMALL($M$5:$M$9000,ROWS($M$5:M2678)),"")</f>
        <v/>
      </c>
      <c r="P2678" t="s">
        <v>140</v>
      </c>
      <c r="Q2678" t="s">
        <v>867</v>
      </c>
      <c r="R2678">
        <v>217162</v>
      </c>
      <c r="S2678" s="388">
        <f>ROWS(R$5:R2678)</f>
        <v>2674</v>
      </c>
      <c r="T2678" s="388" t="str">
        <f>IF(_xlfn.IFNA(VLOOKUP(P2678,$AG$3:$AH$83,2,FALSE),"")='11.1'!$D$5,TXM!S2678,"")</f>
        <v/>
      </c>
      <c r="U2678" t="str">
        <f>IFERROR(SMALL($T$5:$T$9000,ROWS($T$5:T2678)),"")</f>
        <v/>
      </c>
    </row>
    <row r="2679" spans="1:21" ht="14.4" customHeight="1" x14ac:dyDescent="0.3">
      <c r="A2679" s="371" t="s">
        <v>32</v>
      </c>
      <c r="B2679" t="s">
        <v>96</v>
      </c>
      <c r="C2679" s="372">
        <v>31</v>
      </c>
      <c r="D2679" s="388">
        <f>ROWS(C$5:C2679)</f>
        <v>2675</v>
      </c>
      <c r="E2679" s="388" t="str">
        <f>IF(_xlfn.IFNA(VLOOKUP(A2679,$AG$3:$AH$83,2,FALSE),"")='11.1'!$D$5,TXM!D2679,"")</f>
        <v/>
      </c>
      <c r="F2679" t="str">
        <f>IFERROR(SMALL($E$5:$E$9000,ROWS($E$5:E2679)),"")</f>
        <v/>
      </c>
      <c r="I2679" s="371" t="s">
        <v>47</v>
      </c>
      <c r="J2679" t="s">
        <v>1001</v>
      </c>
      <c r="K2679" s="372">
        <v>11238924</v>
      </c>
      <c r="L2679" s="388">
        <f>ROWS(K$5:K2679)</f>
        <v>2675</v>
      </c>
      <c r="M2679" s="388" t="str">
        <f>IF(_xlfn.IFNA(VLOOKUP(I2679,$AG$3:$AH$83,2,FALSE),"")='11.1'!$D$5,TXM!L2679,"")</f>
        <v/>
      </c>
      <c r="N2679" t="str">
        <f>IFERROR(SMALL($M$5:$M$9000,ROWS($M$5:M2679)),"")</f>
        <v/>
      </c>
      <c r="P2679" t="s">
        <v>140</v>
      </c>
      <c r="Q2679" t="s">
        <v>777</v>
      </c>
      <c r="R2679">
        <v>194844</v>
      </c>
      <c r="S2679" s="388">
        <f>ROWS(R$5:R2679)</f>
        <v>2675</v>
      </c>
      <c r="T2679" s="388" t="str">
        <f>IF(_xlfn.IFNA(VLOOKUP(P2679,$AG$3:$AH$83,2,FALSE),"")='11.1'!$D$5,TXM!S2679,"")</f>
        <v/>
      </c>
      <c r="U2679" t="str">
        <f>IFERROR(SMALL($T$5:$T$9000,ROWS($T$5:T2679)),"")</f>
        <v/>
      </c>
    </row>
    <row r="2680" spans="1:21" ht="14.4" customHeight="1" x14ac:dyDescent="0.3">
      <c r="A2680" s="371" t="s">
        <v>32</v>
      </c>
      <c r="B2680" t="s">
        <v>100</v>
      </c>
      <c r="C2680" s="372">
        <v>31</v>
      </c>
      <c r="D2680" s="388">
        <f>ROWS(C$5:C2680)</f>
        <v>2676</v>
      </c>
      <c r="E2680" s="388" t="str">
        <f>IF(_xlfn.IFNA(VLOOKUP(A2680,$AG$3:$AH$83,2,FALSE),"")='11.1'!$D$5,TXM!D2680,"")</f>
        <v/>
      </c>
      <c r="F2680" t="str">
        <f>IFERROR(SMALL($E$5:$E$9000,ROWS($E$5:E2680)),"")</f>
        <v/>
      </c>
      <c r="I2680" s="371" t="s">
        <v>47</v>
      </c>
      <c r="J2680" t="s">
        <v>855</v>
      </c>
      <c r="K2680" s="372">
        <v>10871639</v>
      </c>
      <c r="L2680" s="388">
        <f>ROWS(K$5:K2680)</f>
        <v>2676</v>
      </c>
      <c r="M2680" s="388" t="str">
        <f>IF(_xlfn.IFNA(VLOOKUP(I2680,$AG$3:$AH$83,2,FALSE),"")='11.1'!$D$5,TXM!L2680,"")</f>
        <v/>
      </c>
      <c r="N2680" t="str">
        <f>IFERROR(SMALL($M$5:$M$9000,ROWS($M$5:M2680)),"")</f>
        <v/>
      </c>
      <c r="P2680" t="s">
        <v>140</v>
      </c>
      <c r="Q2680" t="s">
        <v>1000</v>
      </c>
      <c r="R2680">
        <v>169296</v>
      </c>
      <c r="S2680" s="388">
        <f>ROWS(R$5:R2680)</f>
        <v>2676</v>
      </c>
      <c r="T2680" s="388" t="str">
        <f>IF(_xlfn.IFNA(VLOOKUP(P2680,$AG$3:$AH$83,2,FALSE),"")='11.1'!$D$5,TXM!S2680,"")</f>
        <v/>
      </c>
      <c r="U2680" t="str">
        <f>IFERROR(SMALL($T$5:$T$9000,ROWS($T$5:T2680)),"")</f>
        <v/>
      </c>
    </row>
    <row r="2681" spans="1:21" ht="14.4" customHeight="1" x14ac:dyDescent="0.3">
      <c r="A2681" s="371" t="s">
        <v>64</v>
      </c>
      <c r="B2681" t="s">
        <v>1000</v>
      </c>
      <c r="C2681" s="372">
        <v>459131360</v>
      </c>
      <c r="D2681" s="388">
        <f>ROWS(C$5:C2681)</f>
        <v>2677</v>
      </c>
      <c r="E2681" s="388" t="str">
        <f>IF(_xlfn.IFNA(VLOOKUP(A2681,$AG$3:$AH$83,2,FALSE),"")='11.1'!$D$5,TXM!D2681,"")</f>
        <v/>
      </c>
      <c r="F2681" t="str">
        <f>IFERROR(SMALL($E$5:$E$9000,ROWS($E$5:E2681)),"")</f>
        <v/>
      </c>
      <c r="I2681" s="371" t="s">
        <v>47</v>
      </c>
      <c r="J2681" t="s">
        <v>997</v>
      </c>
      <c r="K2681" s="372">
        <v>10750466</v>
      </c>
      <c r="L2681" s="388">
        <f>ROWS(K$5:K2681)</f>
        <v>2677</v>
      </c>
      <c r="M2681" s="388" t="str">
        <f>IF(_xlfn.IFNA(VLOOKUP(I2681,$AG$3:$AH$83,2,FALSE),"")='11.1'!$D$5,TXM!L2681,"")</f>
        <v/>
      </c>
      <c r="N2681" t="str">
        <f>IFERROR(SMALL($M$5:$M$9000,ROWS($M$5:M2681)),"")</f>
        <v/>
      </c>
      <c r="P2681" t="s">
        <v>140</v>
      </c>
      <c r="Q2681" t="s">
        <v>793</v>
      </c>
      <c r="R2681">
        <v>136860</v>
      </c>
      <c r="S2681" s="388">
        <f>ROWS(R$5:R2681)</f>
        <v>2677</v>
      </c>
      <c r="T2681" s="388" t="str">
        <f>IF(_xlfn.IFNA(VLOOKUP(P2681,$AG$3:$AH$83,2,FALSE),"")='11.1'!$D$5,TXM!S2681,"")</f>
        <v/>
      </c>
      <c r="U2681" t="str">
        <f>IFERROR(SMALL($T$5:$T$9000,ROWS($T$5:T2681)),"")</f>
        <v/>
      </c>
    </row>
    <row r="2682" spans="1:21" ht="14.4" customHeight="1" x14ac:dyDescent="0.3">
      <c r="A2682" s="371" t="s">
        <v>64</v>
      </c>
      <c r="B2682" t="s">
        <v>783</v>
      </c>
      <c r="C2682" s="372">
        <v>445035821</v>
      </c>
      <c r="D2682" s="388">
        <f>ROWS(C$5:C2682)</f>
        <v>2678</v>
      </c>
      <c r="E2682" s="388" t="str">
        <f>IF(_xlfn.IFNA(VLOOKUP(A2682,$AG$3:$AH$83,2,FALSE),"")='11.1'!$D$5,TXM!D2682,"")</f>
        <v/>
      </c>
      <c r="F2682" t="str">
        <f>IFERROR(SMALL($E$5:$E$9000,ROWS($E$5:E2682)),"")</f>
        <v/>
      </c>
      <c r="I2682" s="371" t="s">
        <v>47</v>
      </c>
      <c r="J2682" t="s">
        <v>827</v>
      </c>
      <c r="K2682" s="372">
        <v>10572026</v>
      </c>
      <c r="L2682" s="388">
        <f>ROWS(K$5:K2682)</f>
        <v>2678</v>
      </c>
      <c r="M2682" s="388" t="str">
        <f>IF(_xlfn.IFNA(VLOOKUP(I2682,$AG$3:$AH$83,2,FALSE),"")='11.1'!$D$5,TXM!L2682,"")</f>
        <v/>
      </c>
      <c r="N2682" t="str">
        <f>IFERROR(SMALL($M$5:$M$9000,ROWS($M$5:M2682)),"")</f>
        <v/>
      </c>
      <c r="P2682" t="s">
        <v>140</v>
      </c>
      <c r="Q2682" t="s">
        <v>1005</v>
      </c>
      <c r="R2682">
        <v>115101</v>
      </c>
      <c r="S2682" s="388">
        <f>ROWS(R$5:R2682)</f>
        <v>2678</v>
      </c>
      <c r="T2682" s="388" t="str">
        <f>IF(_xlfn.IFNA(VLOOKUP(P2682,$AG$3:$AH$83,2,FALSE),"")='11.1'!$D$5,TXM!S2682,"")</f>
        <v/>
      </c>
      <c r="U2682" t="str">
        <f>IFERROR(SMALL($T$5:$T$9000,ROWS($T$5:T2682)),"")</f>
        <v/>
      </c>
    </row>
    <row r="2683" spans="1:21" ht="14.4" customHeight="1" x14ac:dyDescent="0.3">
      <c r="A2683" s="371" t="s">
        <v>64</v>
      </c>
      <c r="B2683" t="s">
        <v>837</v>
      </c>
      <c r="C2683" s="372">
        <v>122502877</v>
      </c>
      <c r="D2683" s="388">
        <f>ROWS(C$5:C2683)</f>
        <v>2679</v>
      </c>
      <c r="E2683" s="388" t="str">
        <f>IF(_xlfn.IFNA(VLOOKUP(A2683,$AG$3:$AH$83,2,FALSE),"")='11.1'!$D$5,TXM!D2683,"")</f>
        <v/>
      </c>
      <c r="F2683" t="str">
        <f>IFERROR(SMALL($E$5:$E$9000,ROWS($E$5:E2683)),"")</f>
        <v/>
      </c>
      <c r="I2683" s="371" t="s">
        <v>47</v>
      </c>
      <c r="J2683" t="s">
        <v>803</v>
      </c>
      <c r="K2683" s="372">
        <v>10328461</v>
      </c>
      <c r="L2683" s="388">
        <f>ROWS(K$5:K2683)</f>
        <v>2679</v>
      </c>
      <c r="M2683" s="388" t="str">
        <f>IF(_xlfn.IFNA(VLOOKUP(I2683,$AG$3:$AH$83,2,FALSE),"")='11.1'!$D$5,TXM!L2683,"")</f>
        <v/>
      </c>
      <c r="N2683" t="str">
        <f>IFERROR(SMALL($M$5:$M$9000,ROWS($M$5:M2683)),"")</f>
        <v/>
      </c>
      <c r="P2683" t="s">
        <v>140</v>
      </c>
      <c r="Q2683" t="s">
        <v>843</v>
      </c>
      <c r="R2683">
        <v>103095</v>
      </c>
      <c r="S2683" s="388">
        <f>ROWS(R$5:R2683)</f>
        <v>2679</v>
      </c>
      <c r="T2683" s="388" t="str">
        <f>IF(_xlfn.IFNA(VLOOKUP(P2683,$AG$3:$AH$83,2,FALSE),"")='11.1'!$D$5,TXM!S2683,"")</f>
        <v/>
      </c>
      <c r="U2683" t="str">
        <f>IFERROR(SMALL($T$5:$T$9000,ROWS($T$5:T2683)),"")</f>
        <v/>
      </c>
    </row>
    <row r="2684" spans="1:21" ht="14.4" customHeight="1" x14ac:dyDescent="0.3">
      <c r="A2684" s="371" t="s">
        <v>64</v>
      </c>
      <c r="B2684" t="s">
        <v>95</v>
      </c>
      <c r="C2684" s="372">
        <v>93070878</v>
      </c>
      <c r="D2684" s="388">
        <f>ROWS(C$5:C2684)</f>
        <v>2680</v>
      </c>
      <c r="E2684" s="388" t="str">
        <f>IF(_xlfn.IFNA(VLOOKUP(A2684,$AG$3:$AH$83,2,FALSE),"")='11.1'!$D$5,TXM!D2684,"")</f>
        <v/>
      </c>
      <c r="F2684" t="str">
        <f>IFERROR(SMALL($E$5:$E$9000,ROWS($E$5:E2684)),"")</f>
        <v/>
      </c>
      <c r="I2684" s="371" t="s">
        <v>47</v>
      </c>
      <c r="J2684" t="s">
        <v>1434</v>
      </c>
      <c r="K2684" s="372">
        <v>9910256</v>
      </c>
      <c r="L2684" s="388">
        <f>ROWS(K$5:K2684)</f>
        <v>2680</v>
      </c>
      <c r="M2684" s="388" t="str">
        <f>IF(_xlfn.IFNA(VLOOKUP(I2684,$AG$3:$AH$83,2,FALSE),"")='11.1'!$D$5,TXM!L2684,"")</f>
        <v/>
      </c>
      <c r="N2684" t="str">
        <f>IFERROR(SMALL($M$5:$M$9000,ROWS($M$5:M2684)),"")</f>
        <v/>
      </c>
      <c r="P2684" t="s">
        <v>140</v>
      </c>
      <c r="Q2684" t="s">
        <v>859</v>
      </c>
      <c r="R2684">
        <v>93763</v>
      </c>
      <c r="S2684" s="388">
        <f>ROWS(R$5:R2684)</f>
        <v>2680</v>
      </c>
      <c r="T2684" s="388" t="str">
        <f>IF(_xlfn.IFNA(VLOOKUP(P2684,$AG$3:$AH$83,2,FALSE),"")='11.1'!$D$5,TXM!S2684,"")</f>
        <v/>
      </c>
      <c r="U2684" t="str">
        <f>IFERROR(SMALL($T$5:$T$9000,ROWS($T$5:T2684)),"")</f>
        <v/>
      </c>
    </row>
    <row r="2685" spans="1:21" ht="14.4" customHeight="1" x14ac:dyDescent="0.3">
      <c r="A2685" s="371" t="s">
        <v>64</v>
      </c>
      <c r="B2685" t="s">
        <v>102</v>
      </c>
      <c r="C2685" s="372">
        <v>79774022</v>
      </c>
      <c r="D2685" s="388">
        <f>ROWS(C$5:C2685)</f>
        <v>2681</v>
      </c>
      <c r="E2685" s="388" t="str">
        <f>IF(_xlfn.IFNA(VLOOKUP(A2685,$AG$3:$AH$83,2,FALSE),"")='11.1'!$D$5,TXM!D2685,"")</f>
        <v/>
      </c>
      <c r="F2685" t="str">
        <f>IFERROR(SMALL($E$5:$E$9000,ROWS($E$5:E2685)),"")</f>
        <v/>
      </c>
      <c r="I2685" s="371" t="s">
        <v>47</v>
      </c>
      <c r="J2685" t="s">
        <v>99</v>
      </c>
      <c r="K2685" s="372">
        <v>9800921</v>
      </c>
      <c r="L2685" s="388">
        <f>ROWS(K$5:K2685)</f>
        <v>2681</v>
      </c>
      <c r="M2685" s="388" t="str">
        <f>IF(_xlfn.IFNA(VLOOKUP(I2685,$AG$3:$AH$83,2,FALSE),"")='11.1'!$D$5,TXM!L2685,"")</f>
        <v/>
      </c>
      <c r="N2685" t="str">
        <f>IFERROR(SMALL($M$5:$M$9000,ROWS($M$5:M2685)),"")</f>
        <v/>
      </c>
      <c r="P2685" t="s">
        <v>140</v>
      </c>
      <c r="Q2685" t="s">
        <v>1001</v>
      </c>
      <c r="R2685">
        <v>92855</v>
      </c>
      <c r="S2685" s="388">
        <f>ROWS(R$5:R2685)</f>
        <v>2681</v>
      </c>
      <c r="T2685" s="388" t="str">
        <f>IF(_xlfn.IFNA(VLOOKUP(P2685,$AG$3:$AH$83,2,FALSE),"")='11.1'!$D$5,TXM!S2685,"")</f>
        <v/>
      </c>
      <c r="U2685" t="str">
        <f>IFERROR(SMALL($T$5:$T$9000,ROWS($T$5:T2685)),"")</f>
        <v/>
      </c>
    </row>
    <row r="2686" spans="1:21" ht="14.4" customHeight="1" x14ac:dyDescent="0.3">
      <c r="A2686" s="371" t="s">
        <v>64</v>
      </c>
      <c r="B2686" t="s">
        <v>107</v>
      </c>
      <c r="C2686" s="372">
        <v>78516343</v>
      </c>
      <c r="D2686" s="388">
        <f>ROWS(C$5:C2686)</f>
        <v>2682</v>
      </c>
      <c r="E2686" s="388" t="str">
        <f>IF(_xlfn.IFNA(VLOOKUP(A2686,$AG$3:$AH$83,2,FALSE),"")='11.1'!$D$5,TXM!D2686,"")</f>
        <v/>
      </c>
      <c r="F2686" t="str">
        <f>IFERROR(SMALL($E$5:$E$9000,ROWS($E$5:E2686)),"")</f>
        <v/>
      </c>
      <c r="I2686" s="371" t="s">
        <v>47</v>
      </c>
      <c r="J2686" t="s">
        <v>799</v>
      </c>
      <c r="K2686" s="372">
        <v>7926679</v>
      </c>
      <c r="L2686" s="388">
        <f>ROWS(K$5:K2686)</f>
        <v>2682</v>
      </c>
      <c r="M2686" s="388" t="str">
        <f>IF(_xlfn.IFNA(VLOOKUP(I2686,$AG$3:$AH$83,2,FALSE),"")='11.1'!$D$5,TXM!L2686,"")</f>
        <v/>
      </c>
      <c r="N2686" t="str">
        <f>IFERROR(SMALL($M$5:$M$9000,ROWS($M$5:M2686)),"")</f>
        <v/>
      </c>
      <c r="P2686" t="s">
        <v>140</v>
      </c>
      <c r="Q2686" t="s">
        <v>1006</v>
      </c>
      <c r="R2686">
        <v>57811</v>
      </c>
      <c r="S2686" s="388">
        <f>ROWS(R$5:R2686)</f>
        <v>2682</v>
      </c>
      <c r="T2686" s="388" t="str">
        <f>IF(_xlfn.IFNA(VLOOKUP(P2686,$AG$3:$AH$83,2,FALSE),"")='11.1'!$D$5,TXM!S2686,"")</f>
        <v/>
      </c>
      <c r="U2686" t="str">
        <f>IFERROR(SMALL($T$5:$T$9000,ROWS($T$5:T2686)),"")</f>
        <v/>
      </c>
    </row>
    <row r="2687" spans="1:21" ht="14.4" customHeight="1" x14ac:dyDescent="0.3">
      <c r="A2687" s="371" t="s">
        <v>64</v>
      </c>
      <c r="B2687" t="s">
        <v>773</v>
      </c>
      <c r="C2687" s="372">
        <v>55432151</v>
      </c>
      <c r="D2687" s="388">
        <f>ROWS(C$5:C2687)</f>
        <v>2683</v>
      </c>
      <c r="E2687" s="388" t="str">
        <f>IF(_xlfn.IFNA(VLOOKUP(A2687,$AG$3:$AH$83,2,FALSE),"")='11.1'!$D$5,TXM!D2687,"")</f>
        <v/>
      </c>
      <c r="F2687" t="str">
        <f>IFERROR(SMALL($E$5:$E$9000,ROWS($E$5:E2687)),"")</f>
        <v/>
      </c>
      <c r="I2687" s="371" t="s">
        <v>47</v>
      </c>
      <c r="J2687" t="s">
        <v>825</v>
      </c>
      <c r="K2687" s="372">
        <v>6698151</v>
      </c>
      <c r="L2687" s="388">
        <f>ROWS(K$5:K2687)</f>
        <v>2683</v>
      </c>
      <c r="M2687" s="388" t="str">
        <f>IF(_xlfn.IFNA(VLOOKUP(I2687,$AG$3:$AH$83,2,FALSE),"")='11.1'!$D$5,TXM!L2687,"")</f>
        <v/>
      </c>
      <c r="N2687" t="str">
        <f>IFERROR(SMALL($M$5:$M$9000,ROWS($M$5:M2687)),"")</f>
        <v/>
      </c>
      <c r="P2687" t="s">
        <v>140</v>
      </c>
      <c r="Q2687" t="s">
        <v>861</v>
      </c>
      <c r="R2687">
        <v>56758</v>
      </c>
      <c r="S2687" s="388">
        <f>ROWS(R$5:R2687)</f>
        <v>2683</v>
      </c>
      <c r="T2687" s="388" t="str">
        <f>IF(_xlfn.IFNA(VLOOKUP(P2687,$AG$3:$AH$83,2,FALSE),"")='11.1'!$D$5,TXM!S2687,"")</f>
        <v/>
      </c>
      <c r="U2687" t="str">
        <f>IFERROR(SMALL($T$5:$T$9000,ROWS($T$5:T2687)),"")</f>
        <v/>
      </c>
    </row>
    <row r="2688" spans="1:21" ht="14.4" customHeight="1" x14ac:dyDescent="0.3">
      <c r="A2688" s="371" t="s">
        <v>64</v>
      </c>
      <c r="B2688" t="s">
        <v>779</v>
      </c>
      <c r="C2688" s="372">
        <v>53651759</v>
      </c>
      <c r="D2688" s="388">
        <f>ROWS(C$5:C2688)</f>
        <v>2684</v>
      </c>
      <c r="E2688" s="388" t="str">
        <f>IF(_xlfn.IFNA(VLOOKUP(A2688,$AG$3:$AH$83,2,FALSE),"")='11.1'!$D$5,TXM!D2688,"")</f>
        <v/>
      </c>
      <c r="F2688" t="str">
        <f>IFERROR(SMALL($E$5:$E$9000,ROWS($E$5:E2688)),"")</f>
        <v/>
      </c>
      <c r="I2688" s="371" t="s">
        <v>47</v>
      </c>
      <c r="J2688" t="s">
        <v>805</v>
      </c>
      <c r="K2688" s="372">
        <v>5205258</v>
      </c>
      <c r="L2688" s="388">
        <f>ROWS(K$5:K2688)</f>
        <v>2684</v>
      </c>
      <c r="M2688" s="388" t="str">
        <f>IF(_xlfn.IFNA(VLOOKUP(I2688,$AG$3:$AH$83,2,FALSE),"")='11.1'!$D$5,TXM!L2688,"")</f>
        <v/>
      </c>
      <c r="N2688" t="str">
        <f>IFERROR(SMALL($M$5:$M$9000,ROWS($M$5:M2688)),"")</f>
        <v/>
      </c>
      <c r="P2688" t="s">
        <v>140</v>
      </c>
      <c r="Q2688" t="s">
        <v>825</v>
      </c>
      <c r="R2688">
        <v>49081</v>
      </c>
      <c r="S2688" s="388">
        <f>ROWS(R$5:R2688)</f>
        <v>2684</v>
      </c>
      <c r="T2688" s="388" t="str">
        <f>IF(_xlfn.IFNA(VLOOKUP(P2688,$AG$3:$AH$83,2,FALSE),"")='11.1'!$D$5,TXM!S2688,"")</f>
        <v/>
      </c>
      <c r="U2688" t="str">
        <f>IFERROR(SMALL($T$5:$T$9000,ROWS($T$5:T2688)),"")</f>
        <v/>
      </c>
    </row>
    <row r="2689" spans="1:21" ht="14.4" customHeight="1" x14ac:dyDescent="0.3">
      <c r="A2689" s="371" t="s">
        <v>64</v>
      </c>
      <c r="B2689" t="s">
        <v>96</v>
      </c>
      <c r="C2689" s="372">
        <v>42083730</v>
      </c>
      <c r="D2689" s="388">
        <f>ROWS(C$5:C2689)</f>
        <v>2685</v>
      </c>
      <c r="E2689" s="388" t="str">
        <f>IF(_xlfn.IFNA(VLOOKUP(A2689,$AG$3:$AH$83,2,FALSE),"")='11.1'!$D$5,TXM!D2689,"")</f>
        <v/>
      </c>
      <c r="F2689" t="str">
        <f>IFERROR(SMALL($E$5:$E$9000,ROWS($E$5:E2689)),"")</f>
        <v/>
      </c>
      <c r="I2689" s="371" t="s">
        <v>47</v>
      </c>
      <c r="J2689" t="s">
        <v>173</v>
      </c>
      <c r="K2689" s="372">
        <v>4017295</v>
      </c>
      <c r="L2689" s="388">
        <f>ROWS(K$5:K2689)</f>
        <v>2685</v>
      </c>
      <c r="M2689" s="388" t="str">
        <f>IF(_xlfn.IFNA(VLOOKUP(I2689,$AG$3:$AH$83,2,FALSE),"")='11.1'!$D$5,TXM!L2689,"")</f>
        <v/>
      </c>
      <c r="N2689" t="str">
        <f>IFERROR(SMALL($M$5:$M$9000,ROWS($M$5:M2689)),"")</f>
        <v/>
      </c>
      <c r="P2689" t="s">
        <v>140</v>
      </c>
      <c r="Q2689" t="s">
        <v>1275</v>
      </c>
      <c r="R2689">
        <v>9033</v>
      </c>
      <c r="S2689" s="388">
        <f>ROWS(R$5:R2689)</f>
        <v>2685</v>
      </c>
      <c r="T2689" s="388" t="str">
        <f>IF(_xlfn.IFNA(VLOOKUP(P2689,$AG$3:$AH$83,2,FALSE),"")='11.1'!$D$5,TXM!S2689,"")</f>
        <v/>
      </c>
      <c r="U2689" t="str">
        <f>IFERROR(SMALL($T$5:$T$9000,ROWS($T$5:T2689)),"")</f>
        <v/>
      </c>
    </row>
    <row r="2690" spans="1:21" ht="14.4" customHeight="1" x14ac:dyDescent="0.3">
      <c r="A2690" s="371" t="s">
        <v>64</v>
      </c>
      <c r="B2690" t="s">
        <v>104</v>
      </c>
      <c r="C2690" s="372">
        <v>26821126</v>
      </c>
      <c r="D2690" s="388">
        <f>ROWS(C$5:C2690)</f>
        <v>2686</v>
      </c>
      <c r="E2690" s="388" t="str">
        <f>IF(_xlfn.IFNA(VLOOKUP(A2690,$AG$3:$AH$83,2,FALSE),"")='11.1'!$D$5,TXM!D2690,"")</f>
        <v/>
      </c>
      <c r="F2690" t="str">
        <f>IFERROR(SMALL($E$5:$E$9000,ROWS($E$5:E2690)),"")</f>
        <v/>
      </c>
      <c r="I2690" s="371" t="s">
        <v>47</v>
      </c>
      <c r="J2690" t="s">
        <v>102</v>
      </c>
      <c r="K2690" s="372">
        <v>3719091</v>
      </c>
      <c r="L2690" s="388">
        <f>ROWS(K$5:K2690)</f>
        <v>2686</v>
      </c>
      <c r="M2690" s="388" t="str">
        <f>IF(_xlfn.IFNA(VLOOKUP(I2690,$AG$3:$AH$83,2,FALSE),"")='11.1'!$D$5,TXM!L2690,"")</f>
        <v/>
      </c>
      <c r="N2690" t="str">
        <f>IFERROR(SMALL($M$5:$M$9000,ROWS($M$5:M2690)),"")</f>
        <v/>
      </c>
      <c r="P2690" t="s">
        <v>140</v>
      </c>
      <c r="Q2690" t="s">
        <v>845</v>
      </c>
      <c r="R2690">
        <v>6984</v>
      </c>
      <c r="S2690" s="388">
        <f>ROWS(R$5:R2690)</f>
        <v>2686</v>
      </c>
      <c r="T2690" s="388" t="str">
        <f>IF(_xlfn.IFNA(VLOOKUP(P2690,$AG$3:$AH$83,2,FALSE),"")='11.1'!$D$5,TXM!S2690,"")</f>
        <v/>
      </c>
      <c r="U2690" t="str">
        <f>IFERROR(SMALL($T$5:$T$9000,ROWS($T$5:T2690)),"")</f>
        <v/>
      </c>
    </row>
    <row r="2691" spans="1:21" ht="14.4" customHeight="1" x14ac:dyDescent="0.3">
      <c r="A2691" s="371" t="s">
        <v>64</v>
      </c>
      <c r="B2691" t="s">
        <v>849</v>
      </c>
      <c r="C2691" s="372">
        <v>23362039</v>
      </c>
      <c r="D2691" s="388">
        <f>ROWS(C$5:C2691)</f>
        <v>2687</v>
      </c>
      <c r="E2691" s="388" t="str">
        <f>IF(_xlfn.IFNA(VLOOKUP(A2691,$AG$3:$AH$83,2,FALSE),"")='11.1'!$D$5,TXM!D2691,"")</f>
        <v/>
      </c>
      <c r="F2691" t="str">
        <f>IFERROR(SMALL($E$5:$E$9000,ROWS($E$5:E2691)),"")</f>
        <v/>
      </c>
      <c r="I2691" s="371" t="s">
        <v>47</v>
      </c>
      <c r="J2691" t="s">
        <v>1494</v>
      </c>
      <c r="K2691" s="372">
        <v>3680848</v>
      </c>
      <c r="L2691" s="388">
        <f>ROWS(K$5:K2691)</f>
        <v>2687</v>
      </c>
      <c r="M2691" s="388" t="str">
        <f>IF(_xlfn.IFNA(VLOOKUP(I2691,$AG$3:$AH$83,2,FALSE),"")='11.1'!$D$5,TXM!L2691,"")</f>
        <v/>
      </c>
      <c r="N2691" t="str">
        <f>IFERROR(SMALL($M$5:$M$9000,ROWS($M$5:M2691)),"")</f>
        <v/>
      </c>
      <c r="P2691" t="s">
        <v>140</v>
      </c>
      <c r="Q2691" t="s">
        <v>831</v>
      </c>
      <c r="R2691">
        <v>6017</v>
      </c>
      <c r="S2691" s="388">
        <f>ROWS(R$5:R2691)</f>
        <v>2687</v>
      </c>
      <c r="T2691" s="388" t="str">
        <f>IF(_xlfn.IFNA(VLOOKUP(P2691,$AG$3:$AH$83,2,FALSE),"")='11.1'!$D$5,TXM!S2691,"")</f>
        <v/>
      </c>
      <c r="U2691" t="str">
        <f>IFERROR(SMALL($T$5:$T$9000,ROWS($T$5:T2691)),"")</f>
        <v/>
      </c>
    </row>
    <row r="2692" spans="1:21" ht="14.4" customHeight="1" x14ac:dyDescent="0.3">
      <c r="A2692" s="371" t="s">
        <v>64</v>
      </c>
      <c r="B2692" t="s">
        <v>789</v>
      </c>
      <c r="C2692" s="372">
        <v>15944824</v>
      </c>
      <c r="D2692" s="388">
        <f>ROWS(C$5:C2692)</f>
        <v>2688</v>
      </c>
      <c r="E2692" s="388" t="str">
        <f>IF(_xlfn.IFNA(VLOOKUP(A2692,$AG$3:$AH$83,2,FALSE),"")='11.1'!$D$5,TXM!D2692,"")</f>
        <v/>
      </c>
      <c r="F2692" t="str">
        <f>IFERROR(SMALL($E$5:$E$9000,ROWS($E$5:E2692)),"")</f>
        <v/>
      </c>
      <c r="I2692" s="371" t="s">
        <v>47</v>
      </c>
      <c r="J2692" t="s">
        <v>97</v>
      </c>
      <c r="K2692" s="372">
        <v>3462536</v>
      </c>
      <c r="L2692" s="388">
        <f>ROWS(K$5:K2692)</f>
        <v>2688</v>
      </c>
      <c r="M2692" s="388" t="str">
        <f>IF(_xlfn.IFNA(VLOOKUP(I2692,$AG$3:$AH$83,2,FALSE),"")='11.1'!$D$5,TXM!L2692,"")</f>
        <v/>
      </c>
      <c r="N2692" t="str">
        <f>IFERROR(SMALL($M$5:$M$9000,ROWS($M$5:M2692)),"")</f>
        <v/>
      </c>
      <c r="P2692" t="s">
        <v>140</v>
      </c>
      <c r="Q2692" t="s">
        <v>1441</v>
      </c>
      <c r="R2692">
        <v>2430</v>
      </c>
      <c r="S2692" s="388">
        <f>ROWS(R$5:R2692)</f>
        <v>2688</v>
      </c>
      <c r="T2692" s="388" t="str">
        <f>IF(_xlfn.IFNA(VLOOKUP(P2692,$AG$3:$AH$83,2,FALSE),"")='11.1'!$D$5,TXM!S2692,"")</f>
        <v/>
      </c>
      <c r="U2692" t="str">
        <f>IFERROR(SMALL($T$5:$T$9000,ROWS($T$5:T2692)),"")</f>
        <v/>
      </c>
    </row>
    <row r="2693" spans="1:21" ht="14.4" customHeight="1" x14ac:dyDescent="0.3">
      <c r="A2693" s="371" t="s">
        <v>64</v>
      </c>
      <c r="B2693" t="s">
        <v>91</v>
      </c>
      <c r="C2693" s="372">
        <v>15610340</v>
      </c>
      <c r="D2693" s="388">
        <f>ROWS(C$5:C2693)</f>
        <v>2689</v>
      </c>
      <c r="E2693" s="388" t="str">
        <f>IF(_xlfn.IFNA(VLOOKUP(A2693,$AG$3:$AH$83,2,FALSE),"")='11.1'!$D$5,TXM!D2693,"")</f>
        <v/>
      </c>
      <c r="F2693" t="str">
        <f>IFERROR(SMALL($E$5:$E$9000,ROWS($E$5:E2693)),"")</f>
        <v/>
      </c>
      <c r="I2693" s="371" t="s">
        <v>47</v>
      </c>
      <c r="J2693" t="s">
        <v>996</v>
      </c>
      <c r="K2693" s="372">
        <v>3269646</v>
      </c>
      <c r="L2693" s="388">
        <f>ROWS(K$5:K2693)</f>
        <v>2689</v>
      </c>
      <c r="M2693" s="388" t="str">
        <f>IF(_xlfn.IFNA(VLOOKUP(I2693,$AG$3:$AH$83,2,FALSE),"")='11.1'!$D$5,TXM!L2693,"")</f>
        <v/>
      </c>
      <c r="N2693" t="str">
        <f>IFERROR(SMALL($M$5:$M$9000,ROWS($M$5:M2693)),"")</f>
        <v/>
      </c>
      <c r="P2693" t="s">
        <v>140</v>
      </c>
      <c r="Q2693" t="s">
        <v>998</v>
      </c>
      <c r="R2693">
        <v>2294</v>
      </c>
      <c r="S2693" s="388">
        <f>ROWS(R$5:R2693)</f>
        <v>2689</v>
      </c>
      <c r="T2693" s="388" t="str">
        <f>IF(_xlfn.IFNA(VLOOKUP(P2693,$AG$3:$AH$83,2,FALSE),"")='11.1'!$D$5,TXM!S2693,"")</f>
        <v/>
      </c>
      <c r="U2693" t="str">
        <f>IFERROR(SMALL($T$5:$T$9000,ROWS($T$5:T2693)),"")</f>
        <v/>
      </c>
    </row>
    <row r="2694" spans="1:21" ht="14.4" customHeight="1" x14ac:dyDescent="0.3">
      <c r="A2694" s="371" t="s">
        <v>64</v>
      </c>
      <c r="B2694" t="s">
        <v>865</v>
      </c>
      <c r="C2694" s="372">
        <v>15440681</v>
      </c>
      <c r="D2694" s="388">
        <f>ROWS(C$5:C2694)</f>
        <v>2690</v>
      </c>
      <c r="E2694" s="388" t="str">
        <f>IF(_xlfn.IFNA(VLOOKUP(A2694,$AG$3:$AH$83,2,FALSE),"")='11.1'!$D$5,TXM!D2694,"")</f>
        <v/>
      </c>
      <c r="F2694" t="str">
        <f>IFERROR(SMALL($E$5:$E$9000,ROWS($E$5:E2694)),"")</f>
        <v/>
      </c>
      <c r="I2694" s="371" t="s">
        <v>47</v>
      </c>
      <c r="J2694" t="s">
        <v>811</v>
      </c>
      <c r="K2694" s="372">
        <v>2206298</v>
      </c>
      <c r="L2694" s="388">
        <f>ROWS(K$5:K2694)</f>
        <v>2690</v>
      </c>
      <c r="M2694" s="388" t="str">
        <f>IF(_xlfn.IFNA(VLOOKUP(I2694,$AG$3:$AH$83,2,FALSE),"")='11.1'!$D$5,TXM!L2694,"")</f>
        <v/>
      </c>
      <c r="N2694" t="str">
        <f>IFERROR(SMALL($M$5:$M$9000,ROWS($M$5:M2694)),"")</f>
        <v/>
      </c>
      <c r="P2694" t="s">
        <v>140</v>
      </c>
      <c r="Q2694" t="s">
        <v>106</v>
      </c>
      <c r="R2694">
        <v>1151</v>
      </c>
      <c r="S2694" s="388">
        <f>ROWS(R$5:R2694)</f>
        <v>2690</v>
      </c>
      <c r="T2694" s="388" t="str">
        <f>IF(_xlfn.IFNA(VLOOKUP(P2694,$AG$3:$AH$83,2,FALSE),"")='11.1'!$D$5,TXM!S2694,"")</f>
        <v/>
      </c>
      <c r="U2694" t="str">
        <f>IFERROR(SMALL($T$5:$T$9000,ROWS($T$5:T2694)),"")</f>
        <v/>
      </c>
    </row>
    <row r="2695" spans="1:21" ht="14.4" customHeight="1" x14ac:dyDescent="0.3">
      <c r="A2695" s="371" t="s">
        <v>64</v>
      </c>
      <c r="B2695" t="s">
        <v>787</v>
      </c>
      <c r="C2695" s="372">
        <v>13965487</v>
      </c>
      <c r="D2695" s="388">
        <f>ROWS(C$5:C2695)</f>
        <v>2691</v>
      </c>
      <c r="E2695" s="388" t="str">
        <f>IF(_xlfn.IFNA(VLOOKUP(A2695,$AG$3:$AH$83,2,FALSE),"")='11.1'!$D$5,TXM!D2695,"")</f>
        <v/>
      </c>
      <c r="F2695" t="str">
        <f>IFERROR(SMALL($E$5:$E$9000,ROWS($E$5:E2695)),"")</f>
        <v/>
      </c>
      <c r="I2695" s="371" t="s">
        <v>47</v>
      </c>
      <c r="J2695" t="s">
        <v>857</v>
      </c>
      <c r="K2695" s="372">
        <v>2116337</v>
      </c>
      <c r="L2695" s="388">
        <f>ROWS(K$5:K2695)</f>
        <v>2691</v>
      </c>
      <c r="M2695" s="388" t="str">
        <f>IF(_xlfn.IFNA(VLOOKUP(I2695,$AG$3:$AH$83,2,FALSE),"")='11.1'!$D$5,TXM!L2695,"")</f>
        <v/>
      </c>
      <c r="N2695" t="str">
        <f>IFERROR(SMALL($M$5:$M$9000,ROWS($M$5:M2695)),"")</f>
        <v/>
      </c>
      <c r="P2695" t="s">
        <v>140</v>
      </c>
      <c r="Q2695" t="s">
        <v>999</v>
      </c>
      <c r="R2695">
        <v>523</v>
      </c>
      <c r="S2695" s="388">
        <f>ROWS(R$5:R2695)</f>
        <v>2691</v>
      </c>
      <c r="T2695" s="388" t="str">
        <f>IF(_xlfn.IFNA(VLOOKUP(P2695,$AG$3:$AH$83,2,FALSE),"")='11.1'!$D$5,TXM!S2695,"")</f>
        <v/>
      </c>
      <c r="U2695" t="str">
        <f>IFERROR(SMALL($T$5:$T$9000,ROWS($T$5:T2695)),"")</f>
        <v/>
      </c>
    </row>
    <row r="2696" spans="1:21" ht="14.4" customHeight="1" x14ac:dyDescent="0.3">
      <c r="A2696" s="371" t="s">
        <v>64</v>
      </c>
      <c r="B2696" t="s">
        <v>785</v>
      </c>
      <c r="C2696" s="372">
        <v>12637144</v>
      </c>
      <c r="D2696" s="388">
        <f>ROWS(C$5:C2696)</f>
        <v>2692</v>
      </c>
      <c r="E2696" s="388" t="str">
        <f>IF(_xlfn.IFNA(VLOOKUP(A2696,$AG$3:$AH$83,2,FALSE),"")='11.1'!$D$5,TXM!D2696,"")</f>
        <v/>
      </c>
      <c r="F2696" t="str">
        <f>IFERROR(SMALL($E$5:$E$9000,ROWS($E$5:E2696)),"")</f>
        <v/>
      </c>
      <c r="I2696" s="371" t="s">
        <v>47</v>
      </c>
      <c r="J2696" t="s">
        <v>781</v>
      </c>
      <c r="K2696" s="372">
        <v>2083460</v>
      </c>
      <c r="L2696" s="388">
        <f>ROWS(K$5:K2696)</f>
        <v>2692</v>
      </c>
      <c r="M2696" s="388" t="str">
        <f>IF(_xlfn.IFNA(VLOOKUP(I2696,$AG$3:$AH$83,2,FALSE),"")='11.1'!$D$5,TXM!L2696,"")</f>
        <v/>
      </c>
      <c r="N2696" t="str">
        <f>IFERROR(SMALL($M$5:$M$9000,ROWS($M$5:M2696)),"")</f>
        <v/>
      </c>
      <c r="P2696" t="s">
        <v>140</v>
      </c>
      <c r="Q2696" t="s">
        <v>789</v>
      </c>
      <c r="R2696">
        <v>77</v>
      </c>
      <c r="S2696" s="388">
        <f>ROWS(R$5:R2696)</f>
        <v>2692</v>
      </c>
      <c r="T2696" s="388" t="str">
        <f>IF(_xlfn.IFNA(VLOOKUP(P2696,$AG$3:$AH$83,2,FALSE),"")='11.1'!$D$5,TXM!S2696,"")</f>
        <v/>
      </c>
      <c r="U2696" t="str">
        <f>IFERROR(SMALL($T$5:$T$9000,ROWS($T$5:T2696)),"")</f>
        <v/>
      </c>
    </row>
    <row r="2697" spans="1:21" ht="14.4" customHeight="1" x14ac:dyDescent="0.3">
      <c r="A2697" s="371" t="s">
        <v>64</v>
      </c>
      <c r="B2697" t="s">
        <v>106</v>
      </c>
      <c r="C2697" s="372">
        <v>11336413</v>
      </c>
      <c r="D2697" s="388">
        <f>ROWS(C$5:C2697)</f>
        <v>2693</v>
      </c>
      <c r="E2697" s="388" t="str">
        <f>IF(_xlfn.IFNA(VLOOKUP(A2697,$AG$3:$AH$83,2,FALSE),"")='11.1'!$D$5,TXM!D2697,"")</f>
        <v/>
      </c>
      <c r="F2697" t="str">
        <f>IFERROR(SMALL($E$5:$E$9000,ROWS($E$5:E2697)),"")</f>
        <v/>
      </c>
      <c r="I2697" s="371" t="s">
        <v>47</v>
      </c>
      <c r="J2697" t="s">
        <v>100</v>
      </c>
      <c r="K2697" s="372">
        <v>1985549</v>
      </c>
      <c r="L2697" s="388">
        <f>ROWS(K$5:K2697)</f>
        <v>2693</v>
      </c>
      <c r="M2697" s="388" t="str">
        <f>IF(_xlfn.IFNA(VLOOKUP(I2697,$AG$3:$AH$83,2,FALSE),"")='11.1'!$D$5,TXM!L2697,"")</f>
        <v/>
      </c>
      <c r="N2697" t="str">
        <f>IFERROR(SMALL($M$5:$M$9000,ROWS($M$5:M2697)),"")</f>
        <v/>
      </c>
      <c r="P2697" t="s">
        <v>140</v>
      </c>
      <c r="Q2697" t="s">
        <v>835</v>
      </c>
      <c r="R2697">
        <v>58</v>
      </c>
      <c r="S2697" s="388">
        <f>ROWS(R$5:R2697)</f>
        <v>2693</v>
      </c>
      <c r="T2697" s="388" t="str">
        <f>IF(_xlfn.IFNA(VLOOKUP(P2697,$AG$3:$AH$83,2,FALSE),"")='11.1'!$D$5,TXM!S2697,"")</f>
        <v/>
      </c>
      <c r="U2697" t="str">
        <f>IFERROR(SMALL($T$5:$T$9000,ROWS($T$5:T2697)),"")</f>
        <v/>
      </c>
    </row>
    <row r="2698" spans="1:21" ht="14.4" customHeight="1" x14ac:dyDescent="0.3">
      <c r="A2698" s="371" t="s">
        <v>64</v>
      </c>
      <c r="B2698" t="s">
        <v>867</v>
      </c>
      <c r="C2698" s="372">
        <v>10813941</v>
      </c>
      <c r="D2698" s="388">
        <f>ROWS(C$5:C2698)</f>
        <v>2694</v>
      </c>
      <c r="E2698" s="388" t="str">
        <f>IF(_xlfn.IFNA(VLOOKUP(A2698,$AG$3:$AH$83,2,FALSE),"")='11.1'!$D$5,TXM!D2698,"")</f>
        <v/>
      </c>
      <c r="F2698" t="str">
        <f>IFERROR(SMALL($E$5:$E$9000,ROWS($E$5:E2698)),"")</f>
        <v/>
      </c>
      <c r="I2698" s="371" t="s">
        <v>47</v>
      </c>
      <c r="J2698" t="s">
        <v>95</v>
      </c>
      <c r="K2698" s="372">
        <v>1975105</v>
      </c>
      <c r="L2698" s="388">
        <f>ROWS(K$5:K2698)</f>
        <v>2694</v>
      </c>
      <c r="M2698" s="388" t="str">
        <f>IF(_xlfn.IFNA(VLOOKUP(I2698,$AG$3:$AH$83,2,FALSE),"")='11.1'!$D$5,TXM!L2698,"")</f>
        <v/>
      </c>
      <c r="N2698" t="str">
        <f>IFERROR(SMALL($M$5:$M$9000,ROWS($M$5:M2698)),"")</f>
        <v/>
      </c>
      <c r="P2698" t="s">
        <v>140</v>
      </c>
      <c r="Q2698" t="s">
        <v>821</v>
      </c>
      <c r="R2698">
        <v>21</v>
      </c>
      <c r="S2698" s="388">
        <f>ROWS(R$5:R2698)</f>
        <v>2694</v>
      </c>
      <c r="T2698" s="388" t="str">
        <f>IF(_xlfn.IFNA(VLOOKUP(P2698,$AG$3:$AH$83,2,FALSE),"")='11.1'!$D$5,TXM!S2698,"")</f>
        <v/>
      </c>
      <c r="U2698" t="str">
        <f>IFERROR(SMALL($T$5:$T$9000,ROWS($T$5:T2698)),"")</f>
        <v/>
      </c>
    </row>
    <row r="2699" spans="1:21" ht="14.4" customHeight="1" x14ac:dyDescent="0.3">
      <c r="A2699" s="371" t="s">
        <v>64</v>
      </c>
      <c r="B2699" t="s">
        <v>841</v>
      </c>
      <c r="C2699" s="372">
        <v>9648074</v>
      </c>
      <c r="D2699" s="388">
        <f>ROWS(C$5:C2699)</f>
        <v>2695</v>
      </c>
      <c r="E2699" s="388" t="str">
        <f>IF(_xlfn.IFNA(VLOOKUP(A2699,$AG$3:$AH$83,2,FALSE),"")='11.1'!$D$5,TXM!D2699,"")</f>
        <v/>
      </c>
      <c r="F2699" t="str">
        <f>IFERROR(SMALL($E$5:$E$9000,ROWS($E$5:E2699)),"")</f>
        <v/>
      </c>
      <c r="I2699" s="371" t="s">
        <v>47</v>
      </c>
      <c r="J2699" t="s">
        <v>809</v>
      </c>
      <c r="K2699" s="372">
        <v>1176387</v>
      </c>
      <c r="L2699" s="388">
        <f>ROWS(K$5:K2699)</f>
        <v>2695</v>
      </c>
      <c r="M2699" s="388" t="str">
        <f>IF(_xlfn.IFNA(VLOOKUP(I2699,$AG$3:$AH$83,2,FALSE),"")='11.1'!$D$5,TXM!L2699,"")</f>
        <v/>
      </c>
      <c r="N2699" t="str">
        <f>IFERROR(SMALL($M$5:$M$9000,ROWS($M$5:M2699)),"")</f>
        <v/>
      </c>
      <c r="P2699" t="s">
        <v>140</v>
      </c>
      <c r="Q2699" t="s">
        <v>795</v>
      </c>
      <c r="R2699">
        <v>21</v>
      </c>
      <c r="S2699" s="388">
        <f>ROWS(R$5:R2699)</f>
        <v>2695</v>
      </c>
      <c r="T2699" s="388" t="str">
        <f>IF(_xlfn.IFNA(VLOOKUP(P2699,$AG$3:$AH$83,2,FALSE),"")='11.1'!$D$5,TXM!S2699,"")</f>
        <v/>
      </c>
      <c r="U2699" t="str">
        <f>IFERROR(SMALL($T$5:$T$9000,ROWS($T$5:T2699)),"")</f>
        <v/>
      </c>
    </row>
    <row r="2700" spans="1:21" ht="14.4" customHeight="1" x14ac:dyDescent="0.3">
      <c r="A2700" s="371" t="s">
        <v>64</v>
      </c>
      <c r="B2700" t="s">
        <v>1005</v>
      </c>
      <c r="C2700" s="372">
        <v>9051302</v>
      </c>
      <c r="D2700" s="388">
        <f>ROWS(C$5:C2700)</f>
        <v>2696</v>
      </c>
      <c r="E2700" s="388" t="str">
        <f>IF(_xlfn.IFNA(VLOOKUP(A2700,$AG$3:$AH$83,2,FALSE),"")='11.1'!$D$5,TXM!D2700,"")</f>
        <v/>
      </c>
      <c r="F2700" t="str">
        <f>IFERROR(SMALL($E$5:$E$9000,ROWS($E$5:E2700)),"")</f>
        <v/>
      </c>
      <c r="I2700" s="371" t="s">
        <v>47</v>
      </c>
      <c r="J2700" t="s">
        <v>172</v>
      </c>
      <c r="K2700" s="372">
        <v>1083217</v>
      </c>
      <c r="L2700" s="388">
        <f>ROWS(K$5:K2700)</f>
        <v>2696</v>
      </c>
      <c r="M2700" s="388" t="str">
        <f>IF(_xlfn.IFNA(VLOOKUP(I2700,$AG$3:$AH$83,2,FALSE),"")='11.1'!$D$5,TXM!L2700,"")</f>
        <v/>
      </c>
      <c r="N2700" t="str">
        <f>IFERROR(SMALL($M$5:$M$9000,ROWS($M$5:M2700)),"")</f>
        <v/>
      </c>
      <c r="P2700" t="s">
        <v>210</v>
      </c>
      <c r="Q2700" t="s">
        <v>867</v>
      </c>
      <c r="R2700">
        <v>595450</v>
      </c>
      <c r="S2700" s="388">
        <f>ROWS(R$5:R2700)</f>
        <v>2696</v>
      </c>
      <c r="T2700" s="388" t="str">
        <f>IF(_xlfn.IFNA(VLOOKUP(P2700,$AG$3:$AH$83,2,FALSE),"")='11.1'!$D$5,TXM!S2700,"")</f>
        <v/>
      </c>
      <c r="U2700" t="str">
        <f>IFERROR(SMALL($T$5:$T$9000,ROWS($T$5:T2700)),"")</f>
        <v/>
      </c>
    </row>
    <row r="2701" spans="1:21" ht="14.4" customHeight="1" x14ac:dyDescent="0.3">
      <c r="A2701" s="371" t="s">
        <v>64</v>
      </c>
      <c r="B2701" t="s">
        <v>1001</v>
      </c>
      <c r="C2701" s="372">
        <v>7546463</v>
      </c>
      <c r="D2701" s="388">
        <f>ROWS(C$5:C2701)</f>
        <v>2697</v>
      </c>
      <c r="E2701" s="388" t="str">
        <f>IF(_xlfn.IFNA(VLOOKUP(A2701,$AG$3:$AH$83,2,FALSE),"")='11.1'!$D$5,TXM!D2701,"")</f>
        <v/>
      </c>
      <c r="F2701" t="str">
        <f>IFERROR(SMALL($E$5:$E$9000,ROWS($E$5:E2701)),"")</f>
        <v/>
      </c>
      <c r="I2701" s="371" t="s">
        <v>47</v>
      </c>
      <c r="J2701" t="s">
        <v>817</v>
      </c>
      <c r="K2701" s="372">
        <v>1074273</v>
      </c>
      <c r="L2701" s="388">
        <f>ROWS(K$5:K2701)</f>
        <v>2697</v>
      </c>
      <c r="M2701" s="388" t="str">
        <f>IF(_xlfn.IFNA(VLOOKUP(I2701,$AG$3:$AH$83,2,FALSE),"")='11.1'!$D$5,TXM!L2701,"")</f>
        <v/>
      </c>
      <c r="N2701" t="str">
        <f>IFERROR(SMALL($M$5:$M$9000,ROWS($M$5:M2701)),"")</f>
        <v/>
      </c>
      <c r="P2701" t="s">
        <v>210</v>
      </c>
      <c r="Q2701" t="s">
        <v>1240</v>
      </c>
      <c r="R2701">
        <v>211654</v>
      </c>
      <c r="S2701" s="388">
        <f>ROWS(R$5:R2701)</f>
        <v>2697</v>
      </c>
      <c r="T2701" s="388" t="str">
        <f>IF(_xlfn.IFNA(VLOOKUP(P2701,$AG$3:$AH$83,2,FALSE),"")='11.1'!$D$5,TXM!S2701,"")</f>
        <v/>
      </c>
      <c r="U2701" t="str">
        <f>IFERROR(SMALL($T$5:$T$9000,ROWS($T$5:T2701)),"")</f>
        <v/>
      </c>
    </row>
    <row r="2702" spans="1:21" ht="14.4" customHeight="1" x14ac:dyDescent="0.3">
      <c r="A2702" s="371" t="s">
        <v>64</v>
      </c>
      <c r="B2702" t="s">
        <v>863</v>
      </c>
      <c r="C2702" s="372">
        <v>7228144</v>
      </c>
      <c r="D2702" s="388">
        <f>ROWS(C$5:C2702)</f>
        <v>2698</v>
      </c>
      <c r="E2702" s="388" t="str">
        <f>IF(_xlfn.IFNA(VLOOKUP(A2702,$AG$3:$AH$83,2,FALSE),"")='11.1'!$D$5,TXM!D2702,"")</f>
        <v/>
      </c>
      <c r="F2702" t="str">
        <f>IFERROR(SMALL($E$5:$E$9000,ROWS($E$5:E2702)),"")</f>
        <v/>
      </c>
      <c r="I2702" s="371" t="s">
        <v>47</v>
      </c>
      <c r="J2702" t="s">
        <v>103</v>
      </c>
      <c r="K2702" s="372">
        <v>985380</v>
      </c>
      <c r="L2702" s="388">
        <f>ROWS(K$5:K2702)</f>
        <v>2698</v>
      </c>
      <c r="M2702" s="388" t="str">
        <f>IF(_xlfn.IFNA(VLOOKUP(I2702,$AG$3:$AH$83,2,FALSE),"")='11.1'!$D$5,TXM!L2702,"")</f>
        <v/>
      </c>
      <c r="N2702" t="str">
        <f>IFERROR(SMALL($M$5:$M$9000,ROWS($M$5:M2702)),"")</f>
        <v/>
      </c>
      <c r="P2702" t="s">
        <v>210</v>
      </c>
      <c r="Q2702" t="s">
        <v>843</v>
      </c>
      <c r="R2702">
        <v>197715</v>
      </c>
      <c r="S2702" s="388">
        <f>ROWS(R$5:R2702)</f>
        <v>2698</v>
      </c>
      <c r="T2702" s="388" t="str">
        <f>IF(_xlfn.IFNA(VLOOKUP(P2702,$AG$3:$AH$83,2,FALSE),"")='11.1'!$D$5,TXM!S2702,"")</f>
        <v/>
      </c>
      <c r="U2702" t="str">
        <f>IFERROR(SMALL($T$5:$T$9000,ROWS($T$5:T2702)),"")</f>
        <v/>
      </c>
    </row>
    <row r="2703" spans="1:21" ht="14.4" customHeight="1" x14ac:dyDescent="0.3">
      <c r="A2703" s="371" t="s">
        <v>64</v>
      </c>
      <c r="B2703" t="s">
        <v>793</v>
      </c>
      <c r="C2703" s="372">
        <v>7099752</v>
      </c>
      <c r="D2703" s="388">
        <f>ROWS(C$5:C2703)</f>
        <v>2699</v>
      </c>
      <c r="E2703" s="388" t="str">
        <f>IF(_xlfn.IFNA(VLOOKUP(A2703,$AG$3:$AH$83,2,FALSE),"")='11.1'!$D$5,TXM!D2703,"")</f>
        <v/>
      </c>
      <c r="F2703" t="str">
        <f>IFERROR(SMALL($E$5:$E$9000,ROWS($E$5:E2703)),"")</f>
        <v/>
      </c>
      <c r="I2703" s="371" t="s">
        <v>47</v>
      </c>
      <c r="J2703" t="s">
        <v>998</v>
      </c>
      <c r="K2703" s="372">
        <v>975448</v>
      </c>
      <c r="L2703" s="388">
        <f>ROWS(K$5:K2703)</f>
        <v>2699</v>
      </c>
      <c r="M2703" s="388" t="str">
        <f>IF(_xlfn.IFNA(VLOOKUP(I2703,$AG$3:$AH$83,2,FALSE),"")='11.1'!$D$5,TXM!L2703,"")</f>
        <v/>
      </c>
      <c r="N2703" t="str">
        <f>IFERROR(SMALL($M$5:$M$9000,ROWS($M$5:M2703)),"")</f>
        <v/>
      </c>
      <c r="P2703" t="s">
        <v>210</v>
      </c>
      <c r="Q2703" t="s">
        <v>1001</v>
      </c>
      <c r="R2703">
        <v>122027</v>
      </c>
      <c r="S2703" s="388">
        <f>ROWS(R$5:R2703)</f>
        <v>2699</v>
      </c>
      <c r="T2703" s="388" t="str">
        <f>IF(_xlfn.IFNA(VLOOKUP(P2703,$AG$3:$AH$83,2,FALSE),"")='11.1'!$D$5,TXM!S2703,"")</f>
        <v/>
      </c>
      <c r="U2703" t="str">
        <f>IFERROR(SMALL($T$5:$T$9000,ROWS($T$5:T2703)),"")</f>
        <v/>
      </c>
    </row>
    <row r="2704" spans="1:21" ht="14.4" customHeight="1" x14ac:dyDescent="0.3">
      <c r="A2704" s="371" t="s">
        <v>64</v>
      </c>
      <c r="B2704" t="s">
        <v>835</v>
      </c>
      <c r="C2704" s="372">
        <v>6075779</v>
      </c>
      <c r="D2704" s="388">
        <f>ROWS(C$5:C2704)</f>
        <v>2700</v>
      </c>
      <c r="E2704" s="388" t="str">
        <f>IF(_xlfn.IFNA(VLOOKUP(A2704,$AG$3:$AH$83,2,FALSE),"")='11.1'!$D$5,TXM!D2704,"")</f>
        <v/>
      </c>
      <c r="F2704" t="str">
        <f>IFERROR(SMALL($E$5:$E$9000,ROWS($E$5:E2704)),"")</f>
        <v/>
      </c>
      <c r="I2704" s="371" t="s">
        <v>47</v>
      </c>
      <c r="J2704" t="s">
        <v>1003</v>
      </c>
      <c r="K2704" s="372">
        <v>896718</v>
      </c>
      <c r="L2704" s="388">
        <f>ROWS(K$5:K2704)</f>
        <v>2700</v>
      </c>
      <c r="M2704" s="388" t="str">
        <f>IF(_xlfn.IFNA(VLOOKUP(I2704,$AG$3:$AH$83,2,FALSE),"")='11.1'!$D$5,TXM!L2704,"")</f>
        <v/>
      </c>
      <c r="N2704" t="str">
        <f>IFERROR(SMALL($M$5:$M$9000,ROWS($M$5:M2704)),"")</f>
        <v/>
      </c>
      <c r="P2704" t="s">
        <v>210</v>
      </c>
      <c r="Q2704" t="s">
        <v>823</v>
      </c>
      <c r="R2704">
        <v>112050</v>
      </c>
      <c r="S2704" s="388">
        <f>ROWS(R$5:R2704)</f>
        <v>2700</v>
      </c>
      <c r="T2704" s="388" t="str">
        <f>IF(_xlfn.IFNA(VLOOKUP(P2704,$AG$3:$AH$83,2,FALSE),"")='11.1'!$D$5,TXM!S2704,"")</f>
        <v/>
      </c>
      <c r="U2704" t="str">
        <f>IFERROR(SMALL($T$5:$T$9000,ROWS($T$5:T2704)),"")</f>
        <v/>
      </c>
    </row>
    <row r="2705" spans="1:21" ht="14.4" customHeight="1" x14ac:dyDescent="0.3">
      <c r="A2705" s="371" t="s">
        <v>64</v>
      </c>
      <c r="B2705" t="s">
        <v>1275</v>
      </c>
      <c r="C2705" s="372">
        <v>5421430</v>
      </c>
      <c r="D2705" s="388">
        <f>ROWS(C$5:C2705)</f>
        <v>2701</v>
      </c>
      <c r="E2705" s="388" t="str">
        <f>IF(_xlfn.IFNA(VLOOKUP(A2705,$AG$3:$AH$83,2,FALSE),"")='11.1'!$D$5,TXM!D2705,"")</f>
        <v/>
      </c>
      <c r="F2705" t="str">
        <f>IFERROR(SMALL($E$5:$E$9000,ROWS($E$5:E2705)),"")</f>
        <v/>
      </c>
      <c r="I2705" s="371" t="s">
        <v>47</v>
      </c>
      <c r="J2705" t="s">
        <v>92</v>
      </c>
      <c r="K2705" s="372">
        <v>786553</v>
      </c>
      <c r="L2705" s="388">
        <f>ROWS(K$5:K2705)</f>
        <v>2701</v>
      </c>
      <c r="M2705" s="388" t="str">
        <f>IF(_xlfn.IFNA(VLOOKUP(I2705,$AG$3:$AH$83,2,FALSE),"")='11.1'!$D$5,TXM!L2705,"")</f>
        <v/>
      </c>
      <c r="N2705" t="str">
        <f>IFERROR(SMALL($M$5:$M$9000,ROWS($M$5:M2705)),"")</f>
        <v/>
      </c>
      <c r="P2705" t="s">
        <v>210</v>
      </c>
      <c r="Q2705" t="s">
        <v>95</v>
      </c>
      <c r="R2705">
        <v>25000</v>
      </c>
      <c r="S2705" s="388">
        <f>ROWS(R$5:R2705)</f>
        <v>2701</v>
      </c>
      <c r="T2705" s="388" t="str">
        <f>IF(_xlfn.IFNA(VLOOKUP(P2705,$AG$3:$AH$83,2,FALSE),"")='11.1'!$D$5,TXM!S2705,"")</f>
        <v/>
      </c>
      <c r="U2705" t="str">
        <f>IFERROR(SMALL($T$5:$T$9000,ROWS($T$5:T2705)),"")</f>
        <v/>
      </c>
    </row>
    <row r="2706" spans="1:21" ht="14.4" customHeight="1" x14ac:dyDescent="0.3">
      <c r="A2706" s="371" t="s">
        <v>64</v>
      </c>
      <c r="B2706" t="s">
        <v>999</v>
      </c>
      <c r="C2706" s="372">
        <v>5287719</v>
      </c>
      <c r="D2706" s="388">
        <f>ROWS(C$5:C2706)</f>
        <v>2702</v>
      </c>
      <c r="E2706" s="388" t="str">
        <f>IF(_xlfn.IFNA(VLOOKUP(A2706,$AG$3:$AH$83,2,FALSE),"")='11.1'!$D$5,TXM!D2706,"")</f>
        <v/>
      </c>
      <c r="F2706" t="str">
        <f>IFERROR(SMALL($E$5:$E$9000,ROWS($E$5:E2706)),"")</f>
        <v/>
      </c>
      <c r="I2706" s="371" t="s">
        <v>47</v>
      </c>
      <c r="J2706" t="s">
        <v>1365</v>
      </c>
      <c r="K2706" s="372">
        <v>710118</v>
      </c>
      <c r="L2706" s="388">
        <f>ROWS(K$5:K2706)</f>
        <v>2702</v>
      </c>
      <c r="M2706" s="388" t="str">
        <f>IF(_xlfn.IFNA(VLOOKUP(I2706,$AG$3:$AH$83,2,FALSE),"")='11.1'!$D$5,TXM!L2706,"")</f>
        <v/>
      </c>
      <c r="N2706" t="str">
        <f>IFERROR(SMALL($M$5:$M$9000,ROWS($M$5:M2706)),"")</f>
        <v/>
      </c>
      <c r="P2706" t="s">
        <v>210</v>
      </c>
      <c r="Q2706" t="s">
        <v>1285</v>
      </c>
      <c r="R2706">
        <v>10512</v>
      </c>
      <c r="S2706" s="388">
        <f>ROWS(R$5:R2706)</f>
        <v>2702</v>
      </c>
      <c r="T2706" s="388" t="str">
        <f>IF(_xlfn.IFNA(VLOOKUP(P2706,$AG$3:$AH$83,2,FALSE),"")='11.1'!$D$5,TXM!S2706,"")</f>
        <v/>
      </c>
      <c r="U2706" t="str">
        <f>IFERROR(SMALL($T$5:$T$9000,ROWS($T$5:T2706)),"")</f>
        <v/>
      </c>
    </row>
    <row r="2707" spans="1:21" ht="14.4" customHeight="1" x14ac:dyDescent="0.3">
      <c r="A2707" s="371" t="s">
        <v>64</v>
      </c>
      <c r="B2707" t="s">
        <v>1240</v>
      </c>
      <c r="C2707" s="372">
        <v>4367634</v>
      </c>
      <c r="D2707" s="388">
        <f>ROWS(C$5:C2707)</f>
        <v>2703</v>
      </c>
      <c r="E2707" s="388" t="str">
        <f>IF(_xlfn.IFNA(VLOOKUP(A2707,$AG$3:$AH$83,2,FALSE),"")='11.1'!$D$5,TXM!D2707,"")</f>
        <v/>
      </c>
      <c r="F2707" t="str">
        <f>IFERROR(SMALL($E$5:$E$9000,ROWS($E$5:E2707)),"")</f>
        <v/>
      </c>
      <c r="I2707" s="371" t="s">
        <v>47</v>
      </c>
      <c r="J2707" t="s">
        <v>93</v>
      </c>
      <c r="K2707" s="372">
        <v>487003</v>
      </c>
      <c r="L2707" s="388">
        <f>ROWS(K$5:K2707)</f>
        <v>2703</v>
      </c>
      <c r="M2707" s="388" t="str">
        <f>IF(_xlfn.IFNA(VLOOKUP(I2707,$AG$3:$AH$83,2,FALSE),"")='11.1'!$D$5,TXM!L2707,"")</f>
        <v/>
      </c>
      <c r="N2707" t="str">
        <f>IFERROR(SMALL($M$5:$M$9000,ROWS($M$5:M2707)),"")</f>
        <v/>
      </c>
      <c r="P2707" t="s">
        <v>210</v>
      </c>
      <c r="Q2707" t="s">
        <v>835</v>
      </c>
      <c r="R2707">
        <v>9577</v>
      </c>
      <c r="S2707" s="388">
        <f>ROWS(R$5:R2707)</f>
        <v>2703</v>
      </c>
      <c r="T2707" s="388" t="str">
        <f>IF(_xlfn.IFNA(VLOOKUP(P2707,$AG$3:$AH$83,2,FALSE),"")='11.1'!$D$5,TXM!S2707,"")</f>
        <v/>
      </c>
      <c r="U2707" t="str">
        <f>IFERROR(SMALL($T$5:$T$9000,ROWS($T$5:T2707)),"")</f>
        <v/>
      </c>
    </row>
    <row r="2708" spans="1:21" ht="14.4" customHeight="1" x14ac:dyDescent="0.3">
      <c r="A2708" s="371" t="s">
        <v>64</v>
      </c>
      <c r="B2708" t="s">
        <v>108</v>
      </c>
      <c r="C2708" s="372">
        <v>4331301</v>
      </c>
      <c r="D2708" s="388">
        <f>ROWS(C$5:C2708)</f>
        <v>2704</v>
      </c>
      <c r="E2708" s="388" t="str">
        <f>IF(_xlfn.IFNA(VLOOKUP(A2708,$AG$3:$AH$83,2,FALSE),"")='11.1'!$D$5,TXM!D2708,"")</f>
        <v/>
      </c>
      <c r="F2708" t="str">
        <f>IFERROR(SMALL($E$5:$E$9000,ROWS($E$5:E2708)),"")</f>
        <v/>
      </c>
      <c r="I2708" s="371" t="s">
        <v>47</v>
      </c>
      <c r="J2708" t="s">
        <v>833</v>
      </c>
      <c r="K2708" s="372">
        <v>448604</v>
      </c>
      <c r="L2708" s="388">
        <f>ROWS(K$5:K2708)</f>
        <v>2704</v>
      </c>
      <c r="M2708" s="388" t="str">
        <f>IF(_xlfn.IFNA(VLOOKUP(I2708,$AG$3:$AH$83,2,FALSE),"")='11.1'!$D$5,TXM!L2708,"")</f>
        <v/>
      </c>
      <c r="N2708" t="str">
        <f>IFERROR(SMALL($M$5:$M$9000,ROWS($M$5:M2708)),"")</f>
        <v/>
      </c>
      <c r="P2708" t="s">
        <v>210</v>
      </c>
      <c r="Q2708" t="s">
        <v>1365</v>
      </c>
      <c r="R2708">
        <v>6600</v>
      </c>
      <c r="S2708" s="388">
        <f>ROWS(R$5:R2708)</f>
        <v>2704</v>
      </c>
      <c r="T2708" s="388" t="str">
        <f>IF(_xlfn.IFNA(VLOOKUP(P2708,$AG$3:$AH$83,2,FALSE),"")='11.1'!$D$5,TXM!S2708,"")</f>
        <v/>
      </c>
      <c r="U2708" t="str">
        <f>IFERROR(SMALL($T$5:$T$9000,ROWS($T$5:T2708)),"")</f>
        <v/>
      </c>
    </row>
    <row r="2709" spans="1:21" ht="14.4" customHeight="1" x14ac:dyDescent="0.3">
      <c r="A2709" s="371" t="s">
        <v>64</v>
      </c>
      <c r="B2709" t="s">
        <v>1434</v>
      </c>
      <c r="C2709" s="372">
        <v>3220897</v>
      </c>
      <c r="D2709" s="388">
        <f>ROWS(C$5:C2709)</f>
        <v>2705</v>
      </c>
      <c r="E2709" s="388" t="str">
        <f>IF(_xlfn.IFNA(VLOOKUP(A2709,$AG$3:$AH$83,2,FALSE),"")='11.1'!$D$5,TXM!D2709,"")</f>
        <v/>
      </c>
      <c r="F2709" t="str">
        <f>IFERROR(SMALL($E$5:$E$9000,ROWS($E$5:E2709)),"")</f>
        <v/>
      </c>
      <c r="I2709" s="371" t="s">
        <v>47</v>
      </c>
      <c r="J2709" t="s">
        <v>1332</v>
      </c>
      <c r="K2709" s="372">
        <v>422949</v>
      </c>
      <c r="L2709" s="388">
        <f>ROWS(K$5:K2709)</f>
        <v>2705</v>
      </c>
      <c r="M2709" s="388" t="str">
        <f>IF(_xlfn.IFNA(VLOOKUP(I2709,$AG$3:$AH$83,2,FALSE),"")='11.1'!$D$5,TXM!L2709,"")</f>
        <v/>
      </c>
      <c r="N2709" t="str">
        <f>IFERROR(SMALL($M$5:$M$9000,ROWS($M$5:M2709)),"")</f>
        <v/>
      </c>
      <c r="P2709" t="s">
        <v>210</v>
      </c>
      <c r="Q2709" t="s">
        <v>1006</v>
      </c>
      <c r="R2709">
        <v>5000</v>
      </c>
      <c r="S2709" s="388">
        <f>ROWS(R$5:R2709)</f>
        <v>2705</v>
      </c>
      <c r="T2709" s="388" t="str">
        <f>IF(_xlfn.IFNA(VLOOKUP(P2709,$AG$3:$AH$83,2,FALSE),"")='11.1'!$D$5,TXM!S2709,"")</f>
        <v/>
      </c>
      <c r="U2709" t="str">
        <f>IFERROR(SMALL($T$5:$T$9000,ROWS($T$5:T2709)),"")</f>
        <v/>
      </c>
    </row>
    <row r="2710" spans="1:21" ht="14.4" customHeight="1" x14ac:dyDescent="0.3">
      <c r="A2710" s="371" t="s">
        <v>64</v>
      </c>
      <c r="B2710" t="s">
        <v>843</v>
      </c>
      <c r="C2710" s="372">
        <v>3144652</v>
      </c>
      <c r="D2710" s="388">
        <f>ROWS(C$5:C2710)</f>
        <v>2706</v>
      </c>
      <c r="E2710" s="388" t="str">
        <f>IF(_xlfn.IFNA(VLOOKUP(A2710,$AG$3:$AH$83,2,FALSE),"")='11.1'!$D$5,TXM!D2710,"")</f>
        <v/>
      </c>
      <c r="F2710" t="str">
        <f>IFERROR(SMALL($E$5:$E$9000,ROWS($E$5:E2710)),"")</f>
        <v/>
      </c>
      <c r="I2710" s="371" t="s">
        <v>47</v>
      </c>
      <c r="J2710" t="s">
        <v>831</v>
      </c>
      <c r="K2710" s="372">
        <v>249752</v>
      </c>
      <c r="L2710" s="388">
        <f>ROWS(K$5:K2710)</f>
        <v>2706</v>
      </c>
      <c r="M2710" s="388" t="str">
        <f>IF(_xlfn.IFNA(VLOOKUP(I2710,$AG$3:$AH$83,2,FALSE),"")='11.1'!$D$5,TXM!L2710,"")</f>
        <v/>
      </c>
      <c r="N2710" t="str">
        <f>IFERROR(SMALL($M$5:$M$9000,ROWS($M$5:M2710)),"")</f>
        <v/>
      </c>
      <c r="P2710" t="s">
        <v>210</v>
      </c>
      <c r="Q2710" t="s">
        <v>791</v>
      </c>
      <c r="R2710">
        <v>1730</v>
      </c>
      <c r="S2710" s="388">
        <f>ROWS(R$5:R2710)</f>
        <v>2706</v>
      </c>
      <c r="T2710" s="388" t="str">
        <f>IF(_xlfn.IFNA(VLOOKUP(P2710,$AG$3:$AH$83,2,FALSE),"")='11.1'!$D$5,TXM!S2710,"")</f>
        <v/>
      </c>
      <c r="U2710" t="str">
        <f>IFERROR(SMALL($T$5:$T$9000,ROWS($T$5:T2710)),"")</f>
        <v/>
      </c>
    </row>
    <row r="2711" spans="1:21" ht="14.4" customHeight="1" x14ac:dyDescent="0.3">
      <c r="A2711" s="371" t="s">
        <v>64</v>
      </c>
      <c r="B2711" t="s">
        <v>813</v>
      </c>
      <c r="C2711" s="372">
        <v>2994177</v>
      </c>
      <c r="D2711" s="388">
        <f>ROWS(C$5:C2711)</f>
        <v>2707</v>
      </c>
      <c r="E2711" s="388" t="str">
        <f>IF(_xlfn.IFNA(VLOOKUP(A2711,$AG$3:$AH$83,2,FALSE),"")='11.1'!$D$5,TXM!D2711,"")</f>
        <v/>
      </c>
      <c r="F2711" t="str">
        <f>IFERROR(SMALL($E$5:$E$9000,ROWS($E$5:E2711)),"")</f>
        <v/>
      </c>
      <c r="I2711" s="371" t="s">
        <v>47</v>
      </c>
      <c r="J2711" t="s">
        <v>777</v>
      </c>
      <c r="K2711" s="372">
        <v>205229</v>
      </c>
      <c r="L2711" s="388">
        <f>ROWS(K$5:K2711)</f>
        <v>2707</v>
      </c>
      <c r="M2711" s="388" t="str">
        <f>IF(_xlfn.IFNA(VLOOKUP(I2711,$AG$3:$AH$83,2,FALSE),"")='11.1'!$D$5,TXM!L2711,"")</f>
        <v/>
      </c>
      <c r="N2711" t="str">
        <f>IFERROR(SMALL($M$5:$M$9000,ROWS($M$5:M2711)),"")</f>
        <v/>
      </c>
      <c r="P2711" t="s">
        <v>210</v>
      </c>
      <c r="Q2711" t="s">
        <v>1003</v>
      </c>
      <c r="R2711">
        <v>1428</v>
      </c>
      <c r="S2711" s="388">
        <f>ROWS(R$5:R2711)</f>
        <v>2707</v>
      </c>
      <c r="T2711" s="388" t="str">
        <f>IF(_xlfn.IFNA(VLOOKUP(P2711,$AG$3:$AH$83,2,FALSE),"")='11.1'!$D$5,TXM!S2711,"")</f>
        <v/>
      </c>
      <c r="U2711" t="str">
        <f>IFERROR(SMALL($T$5:$T$9000,ROWS($T$5:T2711)),"")</f>
        <v/>
      </c>
    </row>
    <row r="2712" spans="1:21" ht="14.4" customHeight="1" x14ac:dyDescent="0.3">
      <c r="A2712" s="371" t="s">
        <v>64</v>
      </c>
      <c r="B2712" t="s">
        <v>996</v>
      </c>
      <c r="C2712" s="372">
        <v>2872038</v>
      </c>
      <c r="D2712" s="388">
        <f>ROWS(C$5:C2712)</f>
        <v>2708</v>
      </c>
      <c r="E2712" s="388" t="str">
        <f>IF(_xlfn.IFNA(VLOOKUP(A2712,$AG$3:$AH$83,2,FALSE),"")='11.1'!$D$5,TXM!D2712,"")</f>
        <v/>
      </c>
      <c r="F2712" t="str">
        <f>IFERROR(SMALL($E$5:$E$9000,ROWS($E$5:E2712)),"")</f>
        <v/>
      </c>
      <c r="I2712" s="371" t="s">
        <v>47</v>
      </c>
      <c r="J2712" t="s">
        <v>807</v>
      </c>
      <c r="K2712" s="372">
        <v>171907</v>
      </c>
      <c r="L2712" s="388">
        <f>ROWS(K$5:K2712)</f>
        <v>2708</v>
      </c>
      <c r="M2712" s="388" t="str">
        <f>IF(_xlfn.IFNA(VLOOKUP(I2712,$AG$3:$AH$83,2,FALSE),"")='11.1'!$D$5,TXM!L2712,"")</f>
        <v/>
      </c>
      <c r="N2712" t="str">
        <f>IFERROR(SMALL($M$5:$M$9000,ROWS($M$5:M2712)),"")</f>
        <v/>
      </c>
      <c r="P2712" t="s">
        <v>210</v>
      </c>
      <c r="Q2712" t="s">
        <v>815</v>
      </c>
      <c r="R2712">
        <v>619</v>
      </c>
      <c r="S2712" s="388">
        <f>ROWS(R$5:R2712)</f>
        <v>2708</v>
      </c>
      <c r="T2712" s="388" t="str">
        <f>IF(_xlfn.IFNA(VLOOKUP(P2712,$AG$3:$AH$83,2,FALSE),"")='11.1'!$D$5,TXM!S2712,"")</f>
        <v/>
      </c>
      <c r="U2712" t="str">
        <f>IFERROR(SMALL($T$5:$T$9000,ROWS($T$5:T2712)),"")</f>
        <v/>
      </c>
    </row>
    <row r="2713" spans="1:21" ht="14.4" customHeight="1" x14ac:dyDescent="0.3">
      <c r="A2713" s="371" t="s">
        <v>64</v>
      </c>
      <c r="B2713" t="s">
        <v>811</v>
      </c>
      <c r="C2713" s="372">
        <v>2343953</v>
      </c>
      <c r="D2713" s="388">
        <f>ROWS(C$5:C2713)</f>
        <v>2709</v>
      </c>
      <c r="E2713" s="388" t="str">
        <f>IF(_xlfn.IFNA(VLOOKUP(A2713,$AG$3:$AH$83,2,FALSE),"")='11.1'!$D$5,TXM!D2713,"")</f>
        <v/>
      </c>
      <c r="F2713" t="str">
        <f>IFERROR(SMALL($E$5:$E$9000,ROWS($E$5:E2713)),"")</f>
        <v/>
      </c>
      <c r="I2713" s="371" t="s">
        <v>47</v>
      </c>
      <c r="J2713" t="s">
        <v>1004</v>
      </c>
      <c r="K2713" s="372">
        <v>77173</v>
      </c>
      <c r="L2713" s="388">
        <f>ROWS(K$5:K2713)</f>
        <v>2709</v>
      </c>
      <c r="M2713" s="388" t="str">
        <f>IF(_xlfn.IFNA(VLOOKUP(I2713,$AG$3:$AH$83,2,FALSE),"")='11.1'!$D$5,TXM!L2713,"")</f>
        <v/>
      </c>
      <c r="N2713" t="str">
        <f>IFERROR(SMALL($M$5:$M$9000,ROWS($M$5:M2713)),"")</f>
        <v/>
      </c>
      <c r="P2713" t="s">
        <v>210</v>
      </c>
      <c r="Q2713" t="s">
        <v>863</v>
      </c>
      <c r="R2713">
        <v>350</v>
      </c>
      <c r="S2713" s="388">
        <f>ROWS(R$5:R2713)</f>
        <v>2709</v>
      </c>
      <c r="T2713" s="388" t="str">
        <f>IF(_xlfn.IFNA(VLOOKUP(P2713,$AG$3:$AH$83,2,FALSE),"")='11.1'!$D$5,TXM!S2713,"")</f>
        <v/>
      </c>
      <c r="U2713" t="str">
        <f>IFERROR(SMALL($T$5:$T$9000,ROWS($T$5:T2713)),"")</f>
        <v/>
      </c>
    </row>
    <row r="2714" spans="1:21" ht="14.4" customHeight="1" x14ac:dyDescent="0.3">
      <c r="A2714" s="371" t="s">
        <v>64</v>
      </c>
      <c r="B2714" t="s">
        <v>825</v>
      </c>
      <c r="C2714" s="372">
        <v>2210275</v>
      </c>
      <c r="D2714" s="388">
        <f>ROWS(C$5:C2714)</f>
        <v>2710</v>
      </c>
      <c r="E2714" s="388" t="str">
        <f>IF(_xlfn.IFNA(VLOOKUP(A2714,$AG$3:$AH$83,2,FALSE),"")='11.1'!$D$5,TXM!D2714,"")</f>
        <v/>
      </c>
      <c r="F2714" t="str">
        <f>IFERROR(SMALL($E$5:$E$9000,ROWS($E$5:E2714)),"")</f>
        <v/>
      </c>
      <c r="I2714" s="371" t="s">
        <v>47</v>
      </c>
      <c r="J2714" t="s">
        <v>801</v>
      </c>
      <c r="K2714" s="372">
        <v>18656</v>
      </c>
      <c r="L2714" s="388">
        <f>ROWS(K$5:K2714)</f>
        <v>2710</v>
      </c>
      <c r="M2714" s="388" t="str">
        <f>IF(_xlfn.IFNA(VLOOKUP(I2714,$AG$3:$AH$83,2,FALSE),"")='11.1'!$D$5,TXM!L2714,"")</f>
        <v/>
      </c>
      <c r="N2714" t="str">
        <f>IFERROR(SMALL($M$5:$M$9000,ROWS($M$5:M2714)),"")</f>
        <v/>
      </c>
      <c r="P2714" t="s">
        <v>693</v>
      </c>
      <c r="Q2714" t="s">
        <v>849</v>
      </c>
      <c r="R2714">
        <v>146233</v>
      </c>
      <c r="S2714" s="388">
        <f>ROWS(R$5:R2714)</f>
        <v>2710</v>
      </c>
      <c r="T2714" s="388" t="str">
        <f>IF(_xlfn.IFNA(VLOOKUP(P2714,$AG$3:$AH$83,2,FALSE),"")='11.1'!$D$5,TXM!S2714,"")</f>
        <v/>
      </c>
      <c r="U2714" t="str">
        <f>IFERROR(SMALL($T$5:$T$9000,ROWS($T$5:T2714)),"")</f>
        <v/>
      </c>
    </row>
    <row r="2715" spans="1:21" ht="14.4" customHeight="1" x14ac:dyDescent="0.3">
      <c r="A2715" s="371" t="s">
        <v>64</v>
      </c>
      <c r="B2715" t="s">
        <v>1285</v>
      </c>
      <c r="C2715" s="372">
        <v>1902950</v>
      </c>
      <c r="D2715" s="388">
        <f>ROWS(C$5:C2715)</f>
        <v>2711</v>
      </c>
      <c r="E2715" s="388" t="str">
        <f>IF(_xlfn.IFNA(VLOOKUP(A2715,$AG$3:$AH$83,2,FALSE),"")='11.1'!$D$5,TXM!D2715,"")</f>
        <v/>
      </c>
      <c r="F2715" t="str">
        <f>IFERROR(SMALL($E$5:$E$9000,ROWS($E$5:E2715)),"")</f>
        <v/>
      </c>
      <c r="I2715" s="371" t="s">
        <v>47</v>
      </c>
      <c r="J2715" t="s">
        <v>797</v>
      </c>
      <c r="K2715" s="372">
        <v>16353</v>
      </c>
      <c r="L2715" s="388">
        <f>ROWS(K$5:K2715)</f>
        <v>2711</v>
      </c>
      <c r="M2715" s="388" t="str">
        <f>IF(_xlfn.IFNA(VLOOKUP(I2715,$AG$3:$AH$83,2,FALSE),"")='11.1'!$D$5,TXM!L2715,"")</f>
        <v/>
      </c>
      <c r="N2715" t="str">
        <f>IFERROR(SMALL($M$5:$M$9000,ROWS($M$5:M2715)),"")</f>
        <v/>
      </c>
      <c r="P2715" t="s">
        <v>693</v>
      </c>
      <c r="Q2715" t="s">
        <v>1240</v>
      </c>
      <c r="R2715">
        <v>4194</v>
      </c>
      <c r="S2715" s="388">
        <f>ROWS(R$5:R2715)</f>
        <v>2711</v>
      </c>
      <c r="T2715" s="388" t="str">
        <f>IF(_xlfn.IFNA(VLOOKUP(P2715,$AG$3:$AH$83,2,FALSE),"")='11.1'!$D$5,TXM!S2715,"")</f>
        <v/>
      </c>
      <c r="U2715" t="str">
        <f>IFERROR(SMALL($T$5:$T$9000,ROWS($T$5:T2715)),"")</f>
        <v/>
      </c>
    </row>
    <row r="2716" spans="1:21" ht="14.4" customHeight="1" x14ac:dyDescent="0.3">
      <c r="A2716" s="371" t="s">
        <v>64</v>
      </c>
      <c r="B2716" t="s">
        <v>845</v>
      </c>
      <c r="C2716" s="372">
        <v>1857786</v>
      </c>
      <c r="D2716" s="388">
        <f>ROWS(C$5:C2716)</f>
        <v>2712</v>
      </c>
      <c r="E2716" s="388" t="str">
        <f>IF(_xlfn.IFNA(VLOOKUP(A2716,$AG$3:$AH$83,2,FALSE),"")='11.1'!$D$5,TXM!D2716,"")</f>
        <v/>
      </c>
      <c r="F2716" t="str">
        <f>IFERROR(SMALL($E$5:$E$9000,ROWS($E$5:E2716)),"")</f>
        <v/>
      </c>
      <c r="I2716" s="371" t="s">
        <v>47</v>
      </c>
      <c r="J2716" t="s">
        <v>1383</v>
      </c>
      <c r="K2716" s="372">
        <v>14006</v>
      </c>
      <c r="L2716" s="388">
        <f>ROWS(K$5:K2716)</f>
        <v>2712</v>
      </c>
      <c r="M2716" s="388" t="str">
        <f>IF(_xlfn.IFNA(VLOOKUP(I2716,$AG$3:$AH$83,2,FALSE),"")='11.1'!$D$5,TXM!L2716,"")</f>
        <v/>
      </c>
      <c r="N2716" t="str">
        <f>IFERROR(SMALL($M$5:$M$9000,ROWS($M$5:M2716)),"")</f>
        <v/>
      </c>
      <c r="P2716" t="s">
        <v>89</v>
      </c>
      <c r="Q2716" t="s">
        <v>1240</v>
      </c>
      <c r="R2716">
        <v>70869</v>
      </c>
      <c r="S2716" s="388">
        <f>ROWS(R$5:R2716)</f>
        <v>2712</v>
      </c>
      <c r="T2716" s="388" t="str">
        <f>IF(_xlfn.IFNA(VLOOKUP(P2716,$AG$3:$AH$83,2,FALSE),"")='11.1'!$D$5,TXM!S2716,"")</f>
        <v/>
      </c>
      <c r="U2716" t="str">
        <f>IFERROR(SMALL($T$5:$T$9000,ROWS($T$5:T2716)),"")</f>
        <v/>
      </c>
    </row>
    <row r="2717" spans="1:21" ht="14.4" customHeight="1" x14ac:dyDescent="0.3">
      <c r="A2717" s="371" t="s">
        <v>64</v>
      </c>
      <c r="B2717" t="s">
        <v>1252</v>
      </c>
      <c r="C2717" s="372">
        <v>1780087</v>
      </c>
      <c r="D2717" s="388">
        <f>ROWS(C$5:C2717)</f>
        <v>2713</v>
      </c>
      <c r="E2717" s="388" t="str">
        <f>IF(_xlfn.IFNA(VLOOKUP(A2717,$AG$3:$AH$83,2,FALSE),"")='11.1'!$D$5,TXM!D2717,"")</f>
        <v/>
      </c>
      <c r="F2717" t="str">
        <f>IFERROR(SMALL($E$5:$E$9000,ROWS($E$5:E2717)),"")</f>
        <v/>
      </c>
      <c r="I2717" s="371" t="s">
        <v>79</v>
      </c>
      <c r="J2717" t="s">
        <v>173</v>
      </c>
      <c r="K2717" s="372">
        <v>426915763</v>
      </c>
      <c r="L2717" s="388">
        <f>ROWS(K$5:K2717)</f>
        <v>2713</v>
      </c>
      <c r="M2717" s="388" t="str">
        <f>IF(_xlfn.IFNA(VLOOKUP(I2717,$AG$3:$AH$83,2,FALSE),"")='11.1'!$D$5,TXM!L2717,"")</f>
        <v/>
      </c>
      <c r="N2717" t="str">
        <f>IFERROR(SMALL($M$5:$M$9000,ROWS($M$5:M2717)),"")</f>
        <v/>
      </c>
      <c r="P2717" t="s">
        <v>89</v>
      </c>
      <c r="Q2717" t="s">
        <v>789</v>
      </c>
      <c r="R2717">
        <v>35478</v>
      </c>
      <c r="S2717" s="388">
        <f>ROWS(R$5:R2717)</f>
        <v>2713</v>
      </c>
      <c r="T2717" s="388" t="str">
        <f>IF(_xlfn.IFNA(VLOOKUP(P2717,$AG$3:$AH$83,2,FALSE),"")='11.1'!$D$5,TXM!S2717,"")</f>
        <v/>
      </c>
      <c r="U2717" t="str">
        <f>IFERROR(SMALL($T$5:$T$9000,ROWS($T$5:T2717)),"")</f>
        <v/>
      </c>
    </row>
    <row r="2718" spans="1:21" ht="14.4" customHeight="1" x14ac:dyDescent="0.3">
      <c r="A2718" s="371" t="s">
        <v>64</v>
      </c>
      <c r="B2718" t="s">
        <v>172</v>
      </c>
      <c r="C2718" s="372">
        <v>1698168</v>
      </c>
      <c r="D2718" s="388">
        <f>ROWS(C$5:C2718)</f>
        <v>2714</v>
      </c>
      <c r="E2718" s="388" t="str">
        <f>IF(_xlfn.IFNA(VLOOKUP(A2718,$AG$3:$AH$83,2,FALSE),"")='11.1'!$D$5,TXM!D2718,"")</f>
        <v/>
      </c>
      <c r="F2718" t="str">
        <f>IFERROR(SMALL($E$5:$E$9000,ROWS($E$5:E2718)),"")</f>
        <v/>
      </c>
      <c r="I2718" s="371" t="s">
        <v>79</v>
      </c>
      <c r="J2718" t="s">
        <v>865</v>
      </c>
      <c r="K2718" s="372">
        <v>270783939</v>
      </c>
      <c r="L2718" s="388">
        <f>ROWS(K$5:K2718)</f>
        <v>2714</v>
      </c>
      <c r="M2718" s="388" t="str">
        <f>IF(_xlfn.IFNA(VLOOKUP(I2718,$AG$3:$AH$83,2,FALSE),"")='11.1'!$D$5,TXM!L2718,"")</f>
        <v/>
      </c>
      <c r="N2718" t="str">
        <f>IFERROR(SMALL($M$5:$M$9000,ROWS($M$5:M2718)),"")</f>
        <v/>
      </c>
      <c r="P2718" t="s">
        <v>89</v>
      </c>
      <c r="Q2718" t="s">
        <v>1332</v>
      </c>
      <c r="R2718">
        <v>9608</v>
      </c>
      <c r="S2718" s="388">
        <f>ROWS(R$5:R2718)</f>
        <v>2714</v>
      </c>
      <c r="T2718" s="388" t="str">
        <f>IF(_xlfn.IFNA(VLOOKUP(P2718,$AG$3:$AH$83,2,FALSE),"")='11.1'!$D$5,TXM!S2718,"")</f>
        <v/>
      </c>
      <c r="U2718" t="str">
        <f>IFERROR(SMALL($T$5:$T$9000,ROWS($T$5:T2718)),"")</f>
        <v/>
      </c>
    </row>
    <row r="2719" spans="1:21" ht="14.4" customHeight="1" x14ac:dyDescent="0.3">
      <c r="A2719" s="371" t="s">
        <v>64</v>
      </c>
      <c r="B2719" t="s">
        <v>98</v>
      </c>
      <c r="C2719" s="372">
        <v>1438602</v>
      </c>
      <c r="D2719" s="388">
        <f>ROWS(C$5:C2719)</f>
        <v>2715</v>
      </c>
      <c r="E2719" s="388" t="str">
        <f>IF(_xlfn.IFNA(VLOOKUP(A2719,$AG$3:$AH$83,2,FALSE),"")='11.1'!$D$5,TXM!D2719,"")</f>
        <v/>
      </c>
      <c r="F2719" t="str">
        <f>IFERROR(SMALL($E$5:$E$9000,ROWS($E$5:E2719)),"")</f>
        <v/>
      </c>
      <c r="I2719" s="371" t="s">
        <v>79</v>
      </c>
      <c r="J2719" t="s">
        <v>871</v>
      </c>
      <c r="K2719" s="372">
        <v>141805190</v>
      </c>
      <c r="L2719" s="388">
        <f>ROWS(K$5:K2719)</f>
        <v>2715</v>
      </c>
      <c r="M2719" s="388" t="str">
        <f>IF(_xlfn.IFNA(VLOOKUP(I2719,$AG$3:$AH$83,2,FALSE),"")='11.1'!$D$5,TXM!L2719,"")</f>
        <v/>
      </c>
      <c r="N2719" t="str">
        <f>IFERROR(SMALL($M$5:$M$9000,ROWS($M$5:M2719)),"")</f>
        <v/>
      </c>
      <c r="P2719" t="s">
        <v>89</v>
      </c>
      <c r="Q2719" t="s">
        <v>873</v>
      </c>
      <c r="R2719">
        <v>5703</v>
      </c>
      <c r="S2719" s="388">
        <f>ROWS(R$5:R2719)</f>
        <v>2715</v>
      </c>
      <c r="T2719" s="388" t="str">
        <f>IF(_xlfn.IFNA(VLOOKUP(P2719,$AG$3:$AH$83,2,FALSE),"")='11.1'!$D$5,TXM!S2719,"")</f>
        <v/>
      </c>
      <c r="U2719" t="str">
        <f>IFERROR(SMALL($T$5:$T$9000,ROWS($T$5:T2719)),"")</f>
        <v/>
      </c>
    </row>
    <row r="2720" spans="1:21" ht="14.4" customHeight="1" x14ac:dyDescent="0.3">
      <c r="A2720" s="371" t="s">
        <v>64</v>
      </c>
      <c r="B2720" t="s">
        <v>795</v>
      </c>
      <c r="C2720" s="372">
        <v>1064834</v>
      </c>
      <c r="D2720" s="388">
        <f>ROWS(C$5:C2720)</f>
        <v>2716</v>
      </c>
      <c r="E2720" s="388" t="str">
        <f>IF(_xlfn.IFNA(VLOOKUP(A2720,$AG$3:$AH$83,2,FALSE),"")='11.1'!$D$5,TXM!D2720,"")</f>
        <v/>
      </c>
      <c r="F2720" t="str">
        <f>IFERROR(SMALL($E$5:$E$9000,ROWS($E$5:E2720)),"")</f>
        <v/>
      </c>
      <c r="I2720" s="371" t="s">
        <v>79</v>
      </c>
      <c r="J2720" t="s">
        <v>785</v>
      </c>
      <c r="K2720" s="372">
        <v>102296740</v>
      </c>
      <c r="L2720" s="388">
        <f>ROWS(K$5:K2720)</f>
        <v>2716</v>
      </c>
      <c r="M2720" s="388" t="str">
        <f>IF(_xlfn.IFNA(VLOOKUP(I2720,$AG$3:$AH$83,2,FALSE),"")='11.1'!$D$5,TXM!L2720,"")</f>
        <v/>
      </c>
      <c r="N2720" t="str">
        <f>IFERROR(SMALL($M$5:$M$9000,ROWS($M$5:M2720)),"")</f>
        <v/>
      </c>
      <c r="P2720" t="s">
        <v>89</v>
      </c>
      <c r="Q2720" t="s">
        <v>171</v>
      </c>
      <c r="R2720">
        <v>3041</v>
      </c>
      <c r="S2720" s="388">
        <f>ROWS(R$5:R2720)</f>
        <v>2716</v>
      </c>
      <c r="T2720" s="388" t="str">
        <f>IF(_xlfn.IFNA(VLOOKUP(P2720,$AG$3:$AH$83,2,FALSE),"")='11.1'!$D$5,TXM!S2720,"")</f>
        <v/>
      </c>
      <c r="U2720" t="str">
        <f>IFERROR(SMALL($T$5:$T$9000,ROWS($T$5:T2720)),"")</f>
        <v/>
      </c>
    </row>
    <row r="2721" spans="1:21" ht="14.4" customHeight="1" x14ac:dyDescent="0.3">
      <c r="A2721" s="371" t="s">
        <v>64</v>
      </c>
      <c r="B2721" t="s">
        <v>791</v>
      </c>
      <c r="C2721" s="372">
        <v>729149</v>
      </c>
      <c r="D2721" s="388">
        <f>ROWS(C$5:C2721)</f>
        <v>2717</v>
      </c>
      <c r="E2721" s="388" t="str">
        <f>IF(_xlfn.IFNA(VLOOKUP(A2721,$AG$3:$AH$83,2,FALSE),"")='11.1'!$D$5,TXM!D2721,"")</f>
        <v/>
      </c>
      <c r="F2721" t="str">
        <f>IFERROR(SMALL($E$5:$E$9000,ROWS($E$5:E2721)),"")</f>
        <v/>
      </c>
      <c r="I2721" s="371" t="s">
        <v>79</v>
      </c>
      <c r="J2721" t="s">
        <v>863</v>
      </c>
      <c r="K2721" s="372">
        <v>86362947</v>
      </c>
      <c r="L2721" s="388">
        <f>ROWS(K$5:K2721)</f>
        <v>2717</v>
      </c>
      <c r="M2721" s="388" t="str">
        <f>IF(_xlfn.IFNA(VLOOKUP(I2721,$AG$3:$AH$83,2,FALSE),"")='11.1'!$D$5,TXM!L2721,"")</f>
        <v/>
      </c>
      <c r="N2721" t="str">
        <f>IFERROR(SMALL($M$5:$M$9000,ROWS($M$5:M2721)),"")</f>
        <v/>
      </c>
      <c r="P2721" t="s">
        <v>89</v>
      </c>
      <c r="Q2721" t="s">
        <v>815</v>
      </c>
      <c r="R2721">
        <v>1557</v>
      </c>
      <c r="S2721" s="388">
        <f>ROWS(R$5:R2721)</f>
        <v>2717</v>
      </c>
      <c r="T2721" s="388" t="str">
        <f>IF(_xlfn.IFNA(VLOOKUP(P2721,$AG$3:$AH$83,2,FALSE),"")='11.1'!$D$5,TXM!S2721,"")</f>
        <v/>
      </c>
      <c r="U2721" t="str">
        <f>IFERROR(SMALL($T$5:$T$9000,ROWS($T$5:T2721)),"")</f>
        <v/>
      </c>
    </row>
    <row r="2722" spans="1:21" ht="14.4" customHeight="1" x14ac:dyDescent="0.3">
      <c r="A2722" s="371" t="s">
        <v>64</v>
      </c>
      <c r="B2722" t="s">
        <v>1006</v>
      </c>
      <c r="C2722" s="372">
        <v>642112</v>
      </c>
      <c r="D2722" s="388">
        <f>ROWS(C$5:C2722)</f>
        <v>2718</v>
      </c>
      <c r="E2722" s="388" t="str">
        <f>IF(_xlfn.IFNA(VLOOKUP(A2722,$AG$3:$AH$83,2,FALSE),"")='11.1'!$D$5,TXM!D2722,"")</f>
        <v/>
      </c>
      <c r="F2722" t="str">
        <f>IFERROR(SMALL($E$5:$E$9000,ROWS($E$5:E2722)),"")</f>
        <v/>
      </c>
      <c r="I2722" s="371" t="s">
        <v>79</v>
      </c>
      <c r="J2722" t="s">
        <v>1265</v>
      </c>
      <c r="K2722" s="372">
        <v>62191972</v>
      </c>
      <c r="L2722" s="388">
        <f>ROWS(K$5:K2722)</f>
        <v>2718</v>
      </c>
      <c r="M2722" s="388" t="str">
        <f>IF(_xlfn.IFNA(VLOOKUP(I2722,$AG$3:$AH$83,2,FALSE),"")='11.1'!$D$5,TXM!L2722,"")</f>
        <v/>
      </c>
      <c r="N2722" t="str">
        <f>IFERROR(SMALL($M$5:$M$9000,ROWS($M$5:M2722)),"")</f>
        <v/>
      </c>
      <c r="P2722" t="s">
        <v>706</v>
      </c>
      <c r="Q2722" t="s">
        <v>795</v>
      </c>
      <c r="R2722">
        <v>8162</v>
      </c>
      <c r="S2722" s="388">
        <f>ROWS(R$5:R2722)</f>
        <v>2718</v>
      </c>
      <c r="T2722" s="388" t="str">
        <f>IF(_xlfn.IFNA(VLOOKUP(P2722,$AG$3:$AH$83,2,FALSE),"")='11.1'!$D$5,TXM!S2722,"")</f>
        <v/>
      </c>
      <c r="U2722" t="str">
        <f>IFERROR(SMALL($T$5:$T$9000,ROWS($T$5:T2722)),"")</f>
        <v/>
      </c>
    </row>
    <row r="2723" spans="1:21" ht="14.4" customHeight="1" x14ac:dyDescent="0.3">
      <c r="A2723" s="371" t="s">
        <v>64</v>
      </c>
      <c r="B2723" t="s">
        <v>815</v>
      </c>
      <c r="C2723" s="372">
        <v>628744</v>
      </c>
      <c r="D2723" s="388">
        <f>ROWS(C$5:C2723)</f>
        <v>2719</v>
      </c>
      <c r="E2723" s="388" t="str">
        <f>IF(_xlfn.IFNA(VLOOKUP(A2723,$AG$3:$AH$83,2,FALSE),"")='11.1'!$D$5,TXM!D2723,"")</f>
        <v/>
      </c>
      <c r="F2723" t="str">
        <f>IFERROR(SMALL($E$5:$E$9000,ROWS($E$5:E2723)),"")</f>
        <v/>
      </c>
      <c r="I2723" s="371" t="s">
        <v>79</v>
      </c>
      <c r="J2723" t="s">
        <v>999</v>
      </c>
      <c r="K2723" s="372">
        <v>47546937</v>
      </c>
      <c r="L2723" s="388">
        <f>ROWS(K$5:K2723)</f>
        <v>2719</v>
      </c>
      <c r="M2723" s="388" t="str">
        <f>IF(_xlfn.IFNA(VLOOKUP(I2723,$AG$3:$AH$83,2,FALSE),"")='11.1'!$D$5,TXM!L2723,"")</f>
        <v/>
      </c>
      <c r="N2723" t="str">
        <f>IFERROR(SMALL($M$5:$M$9000,ROWS($M$5:M2723)),"")</f>
        <v/>
      </c>
      <c r="P2723" t="s">
        <v>706</v>
      </c>
      <c r="Q2723" t="s">
        <v>1240</v>
      </c>
      <c r="R2723">
        <v>1091</v>
      </c>
      <c r="S2723" s="388">
        <f>ROWS(R$5:R2723)</f>
        <v>2719</v>
      </c>
      <c r="T2723" s="388" t="str">
        <f>IF(_xlfn.IFNA(VLOOKUP(P2723,$AG$3:$AH$83,2,FALSE),"")='11.1'!$D$5,TXM!S2723,"")</f>
        <v/>
      </c>
      <c r="U2723" t="str">
        <f>IFERROR(SMALL($T$5:$T$9000,ROWS($T$5:T2723)),"")</f>
        <v/>
      </c>
    </row>
    <row r="2724" spans="1:21" ht="14.4" customHeight="1" x14ac:dyDescent="0.3">
      <c r="A2724" s="371" t="s">
        <v>64</v>
      </c>
      <c r="B2724" t="s">
        <v>1265</v>
      </c>
      <c r="C2724" s="372">
        <v>551797</v>
      </c>
      <c r="D2724" s="388">
        <f>ROWS(C$5:C2724)</f>
        <v>2720</v>
      </c>
      <c r="E2724" s="388" t="str">
        <f>IF(_xlfn.IFNA(VLOOKUP(A2724,$AG$3:$AH$83,2,FALSE),"")='11.1'!$D$5,TXM!D2724,"")</f>
        <v/>
      </c>
      <c r="F2724" t="str">
        <f>IFERROR(SMALL($E$5:$E$9000,ROWS($E$5:E2724)),"")</f>
        <v/>
      </c>
      <c r="I2724" s="371" t="s">
        <v>79</v>
      </c>
      <c r="J2724" t="s">
        <v>1252</v>
      </c>
      <c r="K2724" s="372">
        <v>40927942</v>
      </c>
      <c r="L2724" s="388">
        <f>ROWS(K$5:K2724)</f>
        <v>2720</v>
      </c>
      <c r="M2724" s="388" t="str">
        <f>IF(_xlfn.IFNA(VLOOKUP(I2724,$AG$3:$AH$83,2,FALSE),"")='11.1'!$D$5,TXM!L2724,"")</f>
        <v/>
      </c>
      <c r="N2724" t="str">
        <f>IFERROR(SMALL($M$5:$M$9000,ROWS($M$5:M2724)),"")</f>
        <v/>
      </c>
      <c r="P2724" t="s">
        <v>59</v>
      </c>
      <c r="Q2724" t="s">
        <v>863</v>
      </c>
      <c r="R2724">
        <v>9353464</v>
      </c>
      <c r="S2724" s="388">
        <f>ROWS(R$5:R2724)</f>
        <v>2720</v>
      </c>
      <c r="T2724" s="388" t="str">
        <f>IF(_xlfn.IFNA(VLOOKUP(P2724,$AG$3:$AH$83,2,FALSE),"")='11.1'!$D$5,TXM!S2724,"")</f>
        <v/>
      </c>
      <c r="U2724" t="str">
        <f>IFERROR(SMALL($T$5:$T$9000,ROWS($T$5:T2724)),"")</f>
        <v/>
      </c>
    </row>
    <row r="2725" spans="1:21" ht="14.4" customHeight="1" x14ac:dyDescent="0.3">
      <c r="A2725" s="371" t="s">
        <v>64</v>
      </c>
      <c r="B2725" t="s">
        <v>105</v>
      </c>
      <c r="C2725" s="372">
        <v>512343</v>
      </c>
      <c r="D2725" s="388">
        <f>ROWS(C$5:C2725)</f>
        <v>2721</v>
      </c>
      <c r="E2725" s="388" t="str">
        <f>IF(_xlfn.IFNA(VLOOKUP(A2725,$AG$3:$AH$83,2,FALSE),"")='11.1'!$D$5,TXM!D2725,"")</f>
        <v/>
      </c>
      <c r="F2725" t="str">
        <f>IFERROR(SMALL($E$5:$E$9000,ROWS($E$5:E2725)),"")</f>
        <v/>
      </c>
      <c r="I2725" s="371" t="s">
        <v>79</v>
      </c>
      <c r="J2725" t="s">
        <v>859</v>
      </c>
      <c r="K2725" s="372">
        <v>27186863</v>
      </c>
      <c r="L2725" s="388">
        <f>ROWS(K$5:K2725)</f>
        <v>2721</v>
      </c>
      <c r="M2725" s="388" t="str">
        <f>IF(_xlfn.IFNA(VLOOKUP(I2725,$AG$3:$AH$83,2,FALSE),"")='11.1'!$D$5,TXM!L2725,"")</f>
        <v/>
      </c>
      <c r="N2725" t="str">
        <f>IFERROR(SMALL($M$5:$M$9000,ROWS($M$5:M2725)),"")</f>
        <v/>
      </c>
      <c r="P2725" t="s">
        <v>59</v>
      </c>
      <c r="Q2725" t="s">
        <v>867</v>
      </c>
      <c r="R2725">
        <v>1038324</v>
      </c>
      <c r="S2725" s="388">
        <f>ROWS(R$5:R2725)</f>
        <v>2721</v>
      </c>
      <c r="T2725" s="388" t="str">
        <f>IF(_xlfn.IFNA(VLOOKUP(P2725,$AG$3:$AH$83,2,FALSE),"")='11.1'!$D$5,TXM!S2725,"")</f>
        <v/>
      </c>
      <c r="U2725" t="str">
        <f>IFERROR(SMALL($T$5:$T$9000,ROWS($T$5:T2725)),"")</f>
        <v/>
      </c>
    </row>
    <row r="2726" spans="1:21" ht="14.4" customHeight="1" x14ac:dyDescent="0.3">
      <c r="A2726" s="371" t="s">
        <v>64</v>
      </c>
      <c r="B2726" t="s">
        <v>1318</v>
      </c>
      <c r="C2726" s="372">
        <v>332403</v>
      </c>
      <c r="D2726" s="388">
        <f>ROWS(C$5:C2726)</f>
        <v>2722</v>
      </c>
      <c r="E2726" s="388" t="str">
        <f>IF(_xlfn.IFNA(VLOOKUP(A2726,$AG$3:$AH$83,2,FALSE),"")='11.1'!$D$5,TXM!D2726,"")</f>
        <v/>
      </c>
      <c r="F2726" t="str">
        <f>IFERROR(SMALL($E$5:$E$9000,ROWS($E$5:E2726)),"")</f>
        <v/>
      </c>
      <c r="I2726" s="371" t="s">
        <v>79</v>
      </c>
      <c r="J2726" t="s">
        <v>775</v>
      </c>
      <c r="K2726" s="372">
        <v>24784616</v>
      </c>
      <c r="L2726" s="388">
        <f>ROWS(K$5:K2726)</f>
        <v>2722</v>
      </c>
      <c r="M2726" s="388" t="str">
        <f>IF(_xlfn.IFNA(VLOOKUP(I2726,$AG$3:$AH$83,2,FALSE),"")='11.1'!$D$5,TXM!L2726,"")</f>
        <v/>
      </c>
      <c r="N2726" t="str">
        <f>IFERROR(SMALL($M$5:$M$9000,ROWS($M$5:M2726)),"")</f>
        <v/>
      </c>
      <c r="P2726" t="s">
        <v>59</v>
      </c>
      <c r="Q2726" t="s">
        <v>1240</v>
      </c>
      <c r="R2726">
        <v>492893</v>
      </c>
      <c r="S2726" s="388">
        <f>ROWS(R$5:R2726)</f>
        <v>2722</v>
      </c>
      <c r="T2726" s="388" t="str">
        <f>IF(_xlfn.IFNA(VLOOKUP(P2726,$AG$3:$AH$83,2,FALSE),"")='11.1'!$D$5,TXM!S2726,"")</f>
        <v/>
      </c>
      <c r="U2726" t="str">
        <f>IFERROR(SMALL($T$5:$T$9000,ROWS($T$5:T2726)),"")</f>
        <v/>
      </c>
    </row>
    <row r="2727" spans="1:21" ht="14.4" customHeight="1" x14ac:dyDescent="0.3">
      <c r="A2727" s="371" t="s">
        <v>64</v>
      </c>
      <c r="B2727" t="s">
        <v>94</v>
      </c>
      <c r="C2727" s="372">
        <v>277500</v>
      </c>
      <c r="D2727" s="388">
        <f>ROWS(C$5:C2727)</f>
        <v>2723</v>
      </c>
      <c r="E2727" s="388" t="str">
        <f>IF(_xlfn.IFNA(VLOOKUP(A2727,$AG$3:$AH$83,2,FALSE),"")='11.1'!$D$5,TXM!D2727,"")</f>
        <v/>
      </c>
      <c r="F2727" t="str">
        <f>IFERROR(SMALL($E$5:$E$9000,ROWS($E$5:E2727)),"")</f>
        <v/>
      </c>
      <c r="I2727" s="371" t="s">
        <v>79</v>
      </c>
      <c r="J2727" t="s">
        <v>841</v>
      </c>
      <c r="K2727" s="372">
        <v>24540245</v>
      </c>
      <c r="L2727" s="388">
        <f>ROWS(K$5:K2727)</f>
        <v>2723</v>
      </c>
      <c r="M2727" s="388" t="str">
        <f>IF(_xlfn.IFNA(VLOOKUP(I2727,$AG$3:$AH$83,2,FALSE),"")='11.1'!$D$5,TXM!L2727,"")</f>
        <v/>
      </c>
      <c r="N2727" t="str">
        <f>IFERROR(SMALL($M$5:$M$9000,ROWS($M$5:M2727)),"")</f>
        <v/>
      </c>
      <c r="P2727" t="s">
        <v>59</v>
      </c>
      <c r="Q2727" t="s">
        <v>1265</v>
      </c>
      <c r="R2727">
        <v>419418</v>
      </c>
      <c r="S2727" s="388">
        <f>ROWS(R$5:R2727)</f>
        <v>2723</v>
      </c>
      <c r="T2727" s="388" t="str">
        <f>IF(_xlfn.IFNA(VLOOKUP(P2727,$AG$3:$AH$83,2,FALSE),"")='11.1'!$D$5,TXM!S2727,"")</f>
        <v/>
      </c>
      <c r="U2727" t="str">
        <f>IFERROR(SMALL($T$5:$T$9000,ROWS($T$5:T2727)),"")</f>
        <v/>
      </c>
    </row>
    <row r="2728" spans="1:21" ht="14.4" customHeight="1" x14ac:dyDescent="0.3">
      <c r="A2728" s="371" t="s">
        <v>64</v>
      </c>
      <c r="B2728" t="s">
        <v>173</v>
      </c>
      <c r="C2728" s="372">
        <v>153000</v>
      </c>
      <c r="D2728" s="388">
        <f>ROWS(C$5:C2728)</f>
        <v>2724</v>
      </c>
      <c r="E2728" s="388" t="str">
        <f>IF(_xlfn.IFNA(VLOOKUP(A2728,$AG$3:$AH$83,2,FALSE),"")='11.1'!$D$5,TXM!D2728,"")</f>
        <v/>
      </c>
      <c r="F2728" t="str">
        <f>IFERROR(SMALL($E$5:$E$9000,ROWS($E$5:E2728)),"")</f>
        <v/>
      </c>
      <c r="I2728" s="371" t="s">
        <v>79</v>
      </c>
      <c r="J2728" t="s">
        <v>1000</v>
      </c>
      <c r="K2728" s="372">
        <v>20959927</v>
      </c>
      <c r="L2728" s="388">
        <f>ROWS(K$5:K2728)</f>
        <v>2724</v>
      </c>
      <c r="M2728" s="388" t="str">
        <f>IF(_xlfn.IFNA(VLOOKUP(I2728,$AG$3:$AH$83,2,FALSE),"")='11.1'!$D$5,TXM!L2728,"")</f>
        <v/>
      </c>
      <c r="N2728" t="str">
        <f>IFERROR(SMALL($M$5:$M$9000,ROWS($M$5:M2728)),"")</f>
        <v/>
      </c>
      <c r="P2728" t="s">
        <v>59</v>
      </c>
      <c r="Q2728" t="s">
        <v>823</v>
      </c>
      <c r="R2728">
        <v>390519</v>
      </c>
      <c r="S2728" s="388">
        <f>ROWS(R$5:R2728)</f>
        <v>2724</v>
      </c>
      <c r="T2728" s="388" t="str">
        <f>IF(_xlfn.IFNA(VLOOKUP(P2728,$AG$3:$AH$83,2,FALSE),"")='11.1'!$D$5,TXM!S2728,"")</f>
        <v/>
      </c>
      <c r="U2728" t="str">
        <f>IFERROR(SMALL($T$5:$T$9000,ROWS($T$5:T2728)),"")</f>
        <v/>
      </c>
    </row>
    <row r="2729" spans="1:21" ht="14.4" customHeight="1" x14ac:dyDescent="0.3">
      <c r="A2729" s="371" t="s">
        <v>64</v>
      </c>
      <c r="B2729" t="s">
        <v>775</v>
      </c>
      <c r="C2729" s="372">
        <v>71824</v>
      </c>
      <c r="D2729" s="388">
        <f>ROWS(C$5:C2729)</f>
        <v>2725</v>
      </c>
      <c r="E2729" s="388" t="str">
        <f>IF(_xlfn.IFNA(VLOOKUP(A2729,$AG$3:$AH$83,2,FALSE),"")='11.1'!$D$5,TXM!D2729,"")</f>
        <v/>
      </c>
      <c r="F2729" t="str">
        <f>IFERROR(SMALL($E$5:$E$9000,ROWS($E$5:E2729)),"")</f>
        <v/>
      </c>
      <c r="I2729" s="371" t="s">
        <v>79</v>
      </c>
      <c r="J2729" t="s">
        <v>1001</v>
      </c>
      <c r="K2729" s="372">
        <v>13489540</v>
      </c>
      <c r="L2729" s="388">
        <f>ROWS(K$5:K2729)</f>
        <v>2725</v>
      </c>
      <c r="M2729" s="388" t="str">
        <f>IF(_xlfn.IFNA(VLOOKUP(I2729,$AG$3:$AH$83,2,FALSE),"")='11.1'!$D$5,TXM!L2729,"")</f>
        <v/>
      </c>
      <c r="N2729" t="str">
        <f>IFERROR(SMALL($M$5:$M$9000,ROWS($M$5:M2729)),"")</f>
        <v/>
      </c>
      <c r="P2729" t="s">
        <v>59</v>
      </c>
      <c r="Q2729" t="s">
        <v>821</v>
      </c>
      <c r="R2729">
        <v>384650</v>
      </c>
      <c r="S2729" s="388">
        <f>ROWS(R$5:R2729)</f>
        <v>2725</v>
      </c>
      <c r="T2729" s="388" t="str">
        <f>IF(_xlfn.IFNA(VLOOKUP(P2729,$AG$3:$AH$83,2,FALSE),"")='11.1'!$D$5,TXM!S2729,"")</f>
        <v/>
      </c>
      <c r="U2729" t="str">
        <f>IFERROR(SMALL($T$5:$T$9000,ROWS($T$5:T2729)),"")</f>
        <v/>
      </c>
    </row>
    <row r="2730" spans="1:21" ht="14.4" customHeight="1" x14ac:dyDescent="0.3">
      <c r="A2730" s="371" t="s">
        <v>64</v>
      </c>
      <c r="B2730" t="s">
        <v>1365</v>
      </c>
      <c r="C2730" s="372">
        <v>45655</v>
      </c>
      <c r="D2730" s="388">
        <f>ROWS(C$5:C2730)</f>
        <v>2726</v>
      </c>
      <c r="E2730" s="388" t="str">
        <f>IF(_xlfn.IFNA(VLOOKUP(A2730,$AG$3:$AH$83,2,FALSE),"")='11.1'!$D$5,TXM!D2730,"")</f>
        <v/>
      </c>
      <c r="F2730" t="str">
        <f>IFERROR(SMALL($E$5:$E$9000,ROWS($E$5:E2730)),"")</f>
        <v/>
      </c>
      <c r="I2730" s="371" t="s">
        <v>79</v>
      </c>
      <c r="J2730" t="s">
        <v>103</v>
      </c>
      <c r="K2730" s="372">
        <v>10280018</v>
      </c>
      <c r="L2730" s="388">
        <f>ROWS(K$5:K2730)</f>
        <v>2726</v>
      </c>
      <c r="M2730" s="388" t="str">
        <f>IF(_xlfn.IFNA(VLOOKUP(I2730,$AG$3:$AH$83,2,FALSE),"")='11.1'!$D$5,TXM!L2730,"")</f>
        <v/>
      </c>
      <c r="N2730" t="str">
        <f>IFERROR(SMALL($M$5:$M$9000,ROWS($M$5:M2730)),"")</f>
        <v/>
      </c>
      <c r="P2730" t="s">
        <v>59</v>
      </c>
      <c r="Q2730" t="s">
        <v>1318</v>
      </c>
      <c r="R2730">
        <v>320117</v>
      </c>
      <c r="S2730" s="388">
        <f>ROWS(R$5:R2730)</f>
        <v>2726</v>
      </c>
      <c r="T2730" s="388" t="str">
        <f>IF(_xlfn.IFNA(VLOOKUP(P2730,$AG$3:$AH$83,2,FALSE),"")='11.1'!$D$5,TXM!S2730,"")</f>
        <v/>
      </c>
      <c r="U2730" t="str">
        <f>IFERROR(SMALL($T$5:$T$9000,ROWS($T$5:T2730)),"")</f>
        <v/>
      </c>
    </row>
    <row r="2731" spans="1:21" ht="14.4" customHeight="1" x14ac:dyDescent="0.3">
      <c r="A2731" s="371" t="s">
        <v>64</v>
      </c>
      <c r="B2731" t="s">
        <v>823</v>
      </c>
      <c r="C2731" s="372">
        <v>34750</v>
      </c>
      <c r="D2731" s="388">
        <f>ROWS(C$5:C2731)</f>
        <v>2727</v>
      </c>
      <c r="E2731" s="388" t="str">
        <f>IF(_xlfn.IFNA(VLOOKUP(A2731,$AG$3:$AH$83,2,FALSE),"")='11.1'!$D$5,TXM!D2731,"")</f>
        <v/>
      </c>
      <c r="F2731" t="str">
        <f>IFERROR(SMALL($E$5:$E$9000,ROWS($E$5:E2731)),"")</f>
        <v/>
      </c>
      <c r="I2731" s="371" t="s">
        <v>79</v>
      </c>
      <c r="J2731" t="s">
        <v>1275</v>
      </c>
      <c r="K2731" s="372">
        <v>8314416</v>
      </c>
      <c r="L2731" s="388">
        <f>ROWS(K$5:K2731)</f>
        <v>2727</v>
      </c>
      <c r="M2731" s="388" t="str">
        <f>IF(_xlfn.IFNA(VLOOKUP(I2731,$AG$3:$AH$83,2,FALSE),"")='11.1'!$D$5,TXM!L2731,"")</f>
        <v/>
      </c>
      <c r="N2731" t="str">
        <f>IFERROR(SMALL($M$5:$M$9000,ROWS($M$5:M2731)),"")</f>
        <v/>
      </c>
      <c r="P2731" t="s">
        <v>59</v>
      </c>
      <c r="Q2731" t="s">
        <v>843</v>
      </c>
      <c r="R2731">
        <v>240888</v>
      </c>
      <c r="S2731" s="388">
        <f>ROWS(R$5:R2731)</f>
        <v>2727</v>
      </c>
      <c r="T2731" s="388" t="str">
        <f>IF(_xlfn.IFNA(VLOOKUP(P2731,$AG$3:$AH$83,2,FALSE),"")='11.1'!$D$5,TXM!S2731,"")</f>
        <v/>
      </c>
      <c r="U2731" t="str">
        <f>IFERROR(SMALL($T$5:$T$9000,ROWS($T$5:T2731)),"")</f>
        <v/>
      </c>
    </row>
    <row r="2732" spans="1:21" ht="14.4" customHeight="1" x14ac:dyDescent="0.3">
      <c r="A2732" s="371" t="s">
        <v>64</v>
      </c>
      <c r="B2732" t="s">
        <v>99</v>
      </c>
      <c r="C2732" s="372">
        <v>10000</v>
      </c>
      <c r="D2732" s="388">
        <f>ROWS(C$5:C2732)</f>
        <v>2728</v>
      </c>
      <c r="E2732" s="388" t="str">
        <f>IF(_xlfn.IFNA(VLOOKUP(A2732,$AG$3:$AH$83,2,FALSE),"")='11.1'!$D$5,TXM!D2732,"")</f>
        <v/>
      </c>
      <c r="F2732" t="str">
        <f>IFERROR(SMALL($E$5:$E$9000,ROWS($E$5:E2732)),"")</f>
        <v/>
      </c>
      <c r="I2732" s="371" t="s">
        <v>79</v>
      </c>
      <c r="J2732" t="s">
        <v>843</v>
      </c>
      <c r="K2732" s="372">
        <v>7308488</v>
      </c>
      <c r="L2732" s="388">
        <f>ROWS(K$5:K2732)</f>
        <v>2728</v>
      </c>
      <c r="M2732" s="388" t="str">
        <f>IF(_xlfn.IFNA(VLOOKUP(I2732,$AG$3:$AH$83,2,FALSE),"")='11.1'!$D$5,TXM!L2732,"")</f>
        <v/>
      </c>
      <c r="N2732" t="str">
        <f>IFERROR(SMALL($M$5:$M$9000,ROWS($M$5:M2732)),"")</f>
        <v/>
      </c>
      <c r="P2732" t="s">
        <v>59</v>
      </c>
      <c r="Q2732" t="s">
        <v>859</v>
      </c>
      <c r="R2732">
        <v>147172</v>
      </c>
      <c r="S2732" s="388">
        <f>ROWS(R$5:R2732)</f>
        <v>2728</v>
      </c>
      <c r="T2732" s="388" t="str">
        <f>IF(_xlfn.IFNA(VLOOKUP(P2732,$AG$3:$AH$83,2,FALSE),"")='11.1'!$D$5,TXM!S2732,"")</f>
        <v/>
      </c>
      <c r="U2732" t="str">
        <f>IFERROR(SMALL($T$5:$T$9000,ROWS($T$5:T2732)),"")</f>
        <v/>
      </c>
    </row>
    <row r="2733" spans="1:21" ht="14.4" customHeight="1" x14ac:dyDescent="0.3">
      <c r="A2733" s="371" t="s">
        <v>64</v>
      </c>
      <c r="B2733" t="s">
        <v>1500</v>
      </c>
      <c r="C2733" s="372">
        <v>7700</v>
      </c>
      <c r="D2733" s="388">
        <f>ROWS(C$5:C2733)</f>
        <v>2729</v>
      </c>
      <c r="E2733" s="388" t="str">
        <f>IF(_xlfn.IFNA(VLOOKUP(A2733,$AG$3:$AH$83,2,FALSE),"")='11.1'!$D$5,TXM!D2733,"")</f>
        <v/>
      </c>
      <c r="F2733" t="str">
        <f>IFERROR(SMALL($E$5:$E$9000,ROWS($E$5:E2733)),"")</f>
        <v/>
      </c>
      <c r="I2733" s="371" t="s">
        <v>79</v>
      </c>
      <c r="J2733" t="s">
        <v>867</v>
      </c>
      <c r="K2733" s="372">
        <v>6625679</v>
      </c>
      <c r="L2733" s="388">
        <f>ROWS(K$5:K2733)</f>
        <v>2729</v>
      </c>
      <c r="M2733" s="388" t="str">
        <f>IF(_xlfn.IFNA(VLOOKUP(I2733,$AG$3:$AH$83,2,FALSE),"")='11.1'!$D$5,TXM!L2733,"")</f>
        <v/>
      </c>
      <c r="N2733" t="str">
        <f>IFERROR(SMALL($M$5:$M$9000,ROWS($M$5:M2733)),"")</f>
        <v/>
      </c>
      <c r="P2733" t="s">
        <v>59</v>
      </c>
      <c r="Q2733" t="s">
        <v>95</v>
      </c>
      <c r="R2733">
        <v>118006</v>
      </c>
      <c r="S2733" s="388">
        <f>ROWS(R$5:R2733)</f>
        <v>2729</v>
      </c>
      <c r="T2733" s="388" t="str">
        <f>IF(_xlfn.IFNA(VLOOKUP(P2733,$AG$3:$AH$83,2,FALSE),"")='11.1'!$D$5,TXM!S2733,"")</f>
        <v/>
      </c>
      <c r="U2733" t="str">
        <f>IFERROR(SMALL($T$5:$T$9000,ROWS($T$5:T2733)),"")</f>
        <v/>
      </c>
    </row>
    <row r="2734" spans="1:21" ht="14.4" customHeight="1" x14ac:dyDescent="0.3">
      <c r="A2734" s="371" t="s">
        <v>64</v>
      </c>
      <c r="B2734" t="s">
        <v>847</v>
      </c>
      <c r="C2734" s="372">
        <v>5050</v>
      </c>
      <c r="D2734" s="388">
        <f>ROWS(C$5:C2734)</f>
        <v>2730</v>
      </c>
      <c r="E2734" s="388" t="str">
        <f>IF(_xlfn.IFNA(VLOOKUP(A2734,$AG$3:$AH$83,2,FALSE),"")='11.1'!$D$5,TXM!D2734,"")</f>
        <v/>
      </c>
      <c r="F2734" t="str">
        <f>IFERROR(SMALL($E$5:$E$9000,ROWS($E$5:E2734)),"")</f>
        <v/>
      </c>
      <c r="I2734" s="371" t="s">
        <v>79</v>
      </c>
      <c r="J2734" t="s">
        <v>1318</v>
      </c>
      <c r="K2734" s="372">
        <v>5384687</v>
      </c>
      <c r="L2734" s="388">
        <f>ROWS(K$5:K2734)</f>
        <v>2730</v>
      </c>
      <c r="M2734" s="388" t="str">
        <f>IF(_xlfn.IFNA(VLOOKUP(I2734,$AG$3:$AH$83,2,FALSE),"")='11.1'!$D$5,TXM!L2734,"")</f>
        <v/>
      </c>
      <c r="N2734" t="str">
        <f>IFERROR(SMALL($M$5:$M$9000,ROWS($M$5:M2734)),"")</f>
        <v/>
      </c>
      <c r="P2734" t="s">
        <v>59</v>
      </c>
      <c r="Q2734" t="s">
        <v>841</v>
      </c>
      <c r="R2734">
        <v>111701</v>
      </c>
      <c r="S2734" s="388">
        <f>ROWS(R$5:R2734)</f>
        <v>2730</v>
      </c>
      <c r="T2734" s="388" t="str">
        <f>IF(_xlfn.IFNA(VLOOKUP(P2734,$AG$3:$AH$83,2,FALSE),"")='11.1'!$D$5,TXM!S2734,"")</f>
        <v/>
      </c>
      <c r="U2734" t="str">
        <f>IFERROR(SMALL($T$5:$T$9000,ROWS($T$5:T2734)),"")</f>
        <v/>
      </c>
    </row>
    <row r="2735" spans="1:21" ht="14.4" customHeight="1" x14ac:dyDescent="0.3">
      <c r="A2735" s="371" t="s">
        <v>64</v>
      </c>
      <c r="B2735" t="s">
        <v>1003</v>
      </c>
      <c r="C2735" s="372">
        <v>5000</v>
      </c>
      <c r="D2735" s="388">
        <f>ROWS(C$5:C2735)</f>
        <v>2731</v>
      </c>
      <c r="E2735" s="388" t="str">
        <f>IF(_xlfn.IFNA(VLOOKUP(A2735,$AG$3:$AH$83,2,FALSE),"")='11.1'!$D$5,TXM!D2735,"")</f>
        <v/>
      </c>
      <c r="F2735" t="str">
        <f>IFERROR(SMALL($E$5:$E$9000,ROWS($E$5:E2735)),"")</f>
        <v/>
      </c>
      <c r="I2735" s="371" t="s">
        <v>79</v>
      </c>
      <c r="J2735" t="s">
        <v>787</v>
      </c>
      <c r="K2735" s="372">
        <v>5151950</v>
      </c>
      <c r="L2735" s="388">
        <f>ROWS(K$5:K2735)</f>
        <v>2731</v>
      </c>
      <c r="M2735" s="388" t="str">
        <f>IF(_xlfn.IFNA(VLOOKUP(I2735,$AG$3:$AH$83,2,FALSE),"")='11.1'!$D$5,TXM!L2735,"")</f>
        <v/>
      </c>
      <c r="N2735" t="str">
        <f>IFERROR(SMALL($M$5:$M$9000,ROWS($M$5:M2735)),"")</f>
        <v/>
      </c>
      <c r="P2735" t="s">
        <v>59</v>
      </c>
      <c r="Q2735" t="s">
        <v>865</v>
      </c>
      <c r="R2735">
        <v>64834</v>
      </c>
      <c r="S2735" s="388">
        <f>ROWS(R$5:R2735)</f>
        <v>2731</v>
      </c>
      <c r="T2735" s="388" t="str">
        <f>IF(_xlfn.IFNA(VLOOKUP(P2735,$AG$3:$AH$83,2,FALSE),"")='11.1'!$D$5,TXM!S2735,"")</f>
        <v/>
      </c>
      <c r="U2735" t="str">
        <f>IFERROR(SMALL($T$5:$T$9000,ROWS($T$5:T2735)),"")</f>
        <v/>
      </c>
    </row>
    <row r="2736" spans="1:21" ht="14.4" customHeight="1" x14ac:dyDescent="0.3">
      <c r="A2736" s="371" t="s">
        <v>64</v>
      </c>
      <c r="B2736" t="s">
        <v>859</v>
      </c>
      <c r="C2736" s="372">
        <v>2707</v>
      </c>
      <c r="D2736" s="388">
        <f>ROWS(C$5:C2736)</f>
        <v>2732</v>
      </c>
      <c r="E2736" s="388" t="str">
        <f>IF(_xlfn.IFNA(VLOOKUP(A2736,$AG$3:$AH$83,2,FALSE),"")='11.1'!$D$5,TXM!D2736,"")</f>
        <v/>
      </c>
      <c r="F2736" t="str">
        <f>IFERROR(SMALL($E$5:$E$9000,ROWS($E$5:E2736)),"")</f>
        <v/>
      </c>
      <c r="I2736" s="371" t="s">
        <v>79</v>
      </c>
      <c r="J2736" t="s">
        <v>779</v>
      </c>
      <c r="K2736" s="372">
        <v>4886457</v>
      </c>
      <c r="L2736" s="388">
        <f>ROWS(K$5:K2736)</f>
        <v>2732</v>
      </c>
      <c r="M2736" s="388" t="str">
        <f>IF(_xlfn.IFNA(VLOOKUP(I2736,$AG$3:$AH$83,2,FALSE),"")='11.1'!$D$5,TXM!L2736,"")</f>
        <v/>
      </c>
      <c r="N2736" t="str">
        <f>IFERROR(SMALL($M$5:$M$9000,ROWS($M$5:M2736)),"")</f>
        <v/>
      </c>
      <c r="P2736" t="s">
        <v>59</v>
      </c>
      <c r="Q2736" t="s">
        <v>1285</v>
      </c>
      <c r="R2736">
        <v>41850</v>
      </c>
      <c r="S2736" s="388">
        <f>ROWS(R$5:R2736)</f>
        <v>2732</v>
      </c>
      <c r="T2736" s="388" t="str">
        <f>IF(_xlfn.IFNA(VLOOKUP(P2736,$AG$3:$AH$83,2,FALSE),"")='11.1'!$D$5,TXM!S2736,"")</f>
        <v/>
      </c>
      <c r="U2736" t="str">
        <f>IFERROR(SMALL($T$5:$T$9000,ROWS($T$5:T2736)),"")</f>
        <v/>
      </c>
    </row>
    <row r="2737" spans="1:21" ht="14.4" customHeight="1" x14ac:dyDescent="0.3">
      <c r="A2737" s="371" t="s">
        <v>64</v>
      </c>
      <c r="B2737" t="s">
        <v>861</v>
      </c>
      <c r="C2737" s="372">
        <v>600</v>
      </c>
      <c r="D2737" s="388">
        <f>ROWS(C$5:C2737)</f>
        <v>2733</v>
      </c>
      <c r="E2737" s="388" t="str">
        <f>IF(_xlfn.IFNA(VLOOKUP(A2737,$AG$3:$AH$83,2,FALSE),"")='11.1'!$D$5,TXM!D2737,"")</f>
        <v/>
      </c>
      <c r="F2737" t="str">
        <f>IFERROR(SMALL($E$5:$E$9000,ROWS($E$5:E2737)),"")</f>
        <v/>
      </c>
      <c r="I2737" s="371" t="s">
        <v>79</v>
      </c>
      <c r="J2737" t="s">
        <v>108</v>
      </c>
      <c r="K2737" s="372">
        <v>3865987</v>
      </c>
      <c r="L2737" s="388">
        <f>ROWS(K$5:K2737)</f>
        <v>2733</v>
      </c>
      <c r="M2737" s="388" t="str">
        <f>IF(_xlfn.IFNA(VLOOKUP(I2737,$AG$3:$AH$83,2,FALSE),"")='11.1'!$D$5,TXM!L2737,"")</f>
        <v/>
      </c>
      <c r="N2737" t="str">
        <f>IFERROR(SMALL($M$5:$M$9000,ROWS($M$5:M2737)),"")</f>
        <v/>
      </c>
      <c r="P2737" t="s">
        <v>59</v>
      </c>
      <c r="Q2737" t="s">
        <v>97</v>
      </c>
      <c r="R2737">
        <v>36385</v>
      </c>
      <c r="S2737" s="388">
        <f>ROWS(R$5:R2737)</f>
        <v>2733</v>
      </c>
      <c r="T2737" s="388" t="str">
        <f>IF(_xlfn.IFNA(VLOOKUP(P2737,$AG$3:$AH$83,2,FALSE),"")='11.1'!$D$5,TXM!S2737,"")</f>
        <v/>
      </c>
      <c r="U2737" t="str">
        <f>IFERROR(SMALL($T$5:$T$9000,ROWS($T$5:T2737)),"")</f>
        <v/>
      </c>
    </row>
    <row r="2738" spans="1:21" ht="14.4" customHeight="1" x14ac:dyDescent="0.3">
      <c r="A2738" s="371" t="s">
        <v>64</v>
      </c>
      <c r="B2738" t="s">
        <v>819</v>
      </c>
      <c r="C2738" s="372">
        <v>38</v>
      </c>
      <c r="D2738" s="388">
        <f>ROWS(C$5:C2738)</f>
        <v>2734</v>
      </c>
      <c r="E2738" s="388" t="str">
        <f>IF(_xlfn.IFNA(VLOOKUP(A2738,$AG$3:$AH$83,2,FALSE),"")='11.1'!$D$5,TXM!D2738,"")</f>
        <v/>
      </c>
      <c r="F2738" t="str">
        <f>IFERROR(SMALL($E$5:$E$9000,ROWS($E$5:E2738)),"")</f>
        <v/>
      </c>
      <c r="I2738" s="371" t="s">
        <v>79</v>
      </c>
      <c r="J2738" t="s">
        <v>789</v>
      </c>
      <c r="K2738" s="372">
        <v>3058547</v>
      </c>
      <c r="L2738" s="388">
        <f>ROWS(K$5:K2738)</f>
        <v>2734</v>
      </c>
      <c r="M2738" s="388" t="str">
        <f>IF(_xlfn.IFNA(VLOOKUP(I2738,$AG$3:$AH$83,2,FALSE),"")='11.1'!$D$5,TXM!L2738,"")</f>
        <v/>
      </c>
      <c r="N2738" t="str">
        <f>IFERROR(SMALL($M$5:$M$9000,ROWS($M$5:M2738)),"")</f>
        <v/>
      </c>
      <c r="P2738" t="s">
        <v>59</v>
      </c>
      <c r="Q2738" t="s">
        <v>1006</v>
      </c>
      <c r="R2738">
        <v>35707</v>
      </c>
      <c r="S2738" s="388">
        <f>ROWS(R$5:R2738)</f>
        <v>2734</v>
      </c>
      <c r="T2738" s="388" t="str">
        <f>IF(_xlfn.IFNA(VLOOKUP(P2738,$AG$3:$AH$83,2,FALSE),"")='11.1'!$D$5,TXM!S2738,"")</f>
        <v/>
      </c>
      <c r="U2738" t="str">
        <f>IFERROR(SMALL($T$5:$T$9000,ROWS($T$5:T2738)),"")</f>
        <v/>
      </c>
    </row>
    <row r="2739" spans="1:21" ht="14.4" customHeight="1" x14ac:dyDescent="0.3">
      <c r="A2739" s="371" t="s">
        <v>694</v>
      </c>
      <c r="B2739" t="s">
        <v>865</v>
      </c>
      <c r="C2739" s="372">
        <v>2531250</v>
      </c>
      <c r="D2739" s="388">
        <f>ROWS(C$5:C2739)</f>
        <v>2735</v>
      </c>
      <c r="E2739" s="388" t="str">
        <f>IF(_xlfn.IFNA(VLOOKUP(A2739,$AG$3:$AH$83,2,FALSE),"")='11.1'!$D$5,TXM!D2739,"")</f>
        <v/>
      </c>
      <c r="F2739" t="str">
        <f>IFERROR(SMALL($E$5:$E$9000,ROWS($E$5:E2739)),"")</f>
        <v/>
      </c>
      <c r="I2739" s="371" t="s">
        <v>79</v>
      </c>
      <c r="J2739" t="s">
        <v>996</v>
      </c>
      <c r="K2739" s="372">
        <v>3053821</v>
      </c>
      <c r="L2739" s="388">
        <f>ROWS(K$5:K2739)</f>
        <v>2735</v>
      </c>
      <c r="M2739" s="388" t="str">
        <f>IF(_xlfn.IFNA(VLOOKUP(I2739,$AG$3:$AH$83,2,FALSE),"")='11.1'!$D$5,TXM!L2739,"")</f>
        <v/>
      </c>
      <c r="N2739" t="str">
        <f>IFERROR(SMALL($M$5:$M$9000,ROWS($M$5:M2739)),"")</f>
        <v/>
      </c>
      <c r="P2739" t="s">
        <v>59</v>
      </c>
      <c r="Q2739" t="s">
        <v>791</v>
      </c>
      <c r="R2739">
        <v>31650</v>
      </c>
      <c r="S2739" s="388">
        <f>ROWS(R$5:R2739)</f>
        <v>2735</v>
      </c>
      <c r="T2739" s="388" t="str">
        <f>IF(_xlfn.IFNA(VLOOKUP(P2739,$AG$3:$AH$83,2,FALSE),"")='11.1'!$D$5,TXM!S2739,"")</f>
        <v/>
      </c>
      <c r="U2739" t="str">
        <f>IFERROR(SMALL($T$5:$T$9000,ROWS($T$5:T2739)),"")</f>
        <v/>
      </c>
    </row>
    <row r="2740" spans="1:21" ht="14.4" customHeight="1" x14ac:dyDescent="0.3">
      <c r="A2740" s="371" t="s">
        <v>694</v>
      </c>
      <c r="B2740" t="s">
        <v>785</v>
      </c>
      <c r="C2740" s="372">
        <v>804465</v>
      </c>
      <c r="D2740" s="388">
        <f>ROWS(C$5:C2740)</f>
        <v>2736</v>
      </c>
      <c r="E2740" s="388" t="str">
        <f>IF(_xlfn.IFNA(VLOOKUP(A2740,$AG$3:$AH$83,2,FALSE),"")='11.1'!$D$5,TXM!D2740,"")</f>
        <v/>
      </c>
      <c r="F2740" t="str">
        <f>IFERROR(SMALL($E$5:$E$9000,ROWS($E$5:E2740)),"")</f>
        <v/>
      </c>
      <c r="I2740" s="371" t="s">
        <v>79</v>
      </c>
      <c r="J2740" t="s">
        <v>795</v>
      </c>
      <c r="K2740" s="372">
        <v>2427250</v>
      </c>
      <c r="L2740" s="388">
        <f>ROWS(K$5:K2740)</f>
        <v>2736</v>
      </c>
      <c r="M2740" s="388" t="str">
        <f>IF(_xlfn.IFNA(VLOOKUP(I2740,$AG$3:$AH$83,2,FALSE),"")='11.1'!$D$5,TXM!L2740,"")</f>
        <v/>
      </c>
      <c r="N2740" t="str">
        <f>IFERROR(SMALL($M$5:$M$9000,ROWS($M$5:M2740)),"")</f>
        <v/>
      </c>
      <c r="P2740" t="s">
        <v>59</v>
      </c>
      <c r="Q2740" t="s">
        <v>1365</v>
      </c>
      <c r="R2740">
        <v>24715</v>
      </c>
      <c r="S2740" s="388">
        <f>ROWS(R$5:R2740)</f>
        <v>2736</v>
      </c>
      <c r="T2740" s="388" t="str">
        <f>IF(_xlfn.IFNA(VLOOKUP(P2740,$AG$3:$AH$83,2,FALSE),"")='11.1'!$D$5,TXM!S2740,"")</f>
        <v/>
      </c>
      <c r="U2740" t="str">
        <f>IFERROR(SMALL($T$5:$T$9000,ROWS($T$5:T2740)),"")</f>
        <v/>
      </c>
    </row>
    <row r="2741" spans="1:21" ht="14.4" customHeight="1" x14ac:dyDescent="0.3">
      <c r="A2741" s="371" t="s">
        <v>694</v>
      </c>
      <c r="B2741" t="s">
        <v>859</v>
      </c>
      <c r="C2741" s="372">
        <v>327045</v>
      </c>
      <c r="D2741" s="388">
        <f>ROWS(C$5:C2741)</f>
        <v>2737</v>
      </c>
      <c r="E2741" s="388" t="str">
        <f>IF(_xlfn.IFNA(VLOOKUP(A2741,$AG$3:$AH$83,2,FALSE),"")='11.1'!$D$5,TXM!D2741,"")</f>
        <v/>
      </c>
      <c r="F2741" t="str">
        <f>IFERROR(SMALL($E$5:$E$9000,ROWS($E$5:E2741)),"")</f>
        <v/>
      </c>
      <c r="I2741" s="371" t="s">
        <v>79</v>
      </c>
      <c r="J2741" t="s">
        <v>1285</v>
      </c>
      <c r="K2741" s="372">
        <v>2208183</v>
      </c>
      <c r="L2741" s="388">
        <f>ROWS(K$5:K2741)</f>
        <v>2737</v>
      </c>
      <c r="M2741" s="388" t="str">
        <f>IF(_xlfn.IFNA(VLOOKUP(I2741,$AG$3:$AH$83,2,FALSE),"")='11.1'!$D$5,TXM!L2741,"")</f>
        <v/>
      </c>
      <c r="N2741" t="str">
        <f>IFERROR(SMALL($M$5:$M$9000,ROWS($M$5:M2741)),"")</f>
        <v/>
      </c>
      <c r="P2741" t="s">
        <v>59</v>
      </c>
      <c r="Q2741" t="s">
        <v>171</v>
      </c>
      <c r="R2741">
        <v>20275</v>
      </c>
      <c r="S2741" s="388">
        <f>ROWS(R$5:R2741)</f>
        <v>2737</v>
      </c>
      <c r="T2741" s="388" t="str">
        <f>IF(_xlfn.IFNA(VLOOKUP(P2741,$AG$3:$AH$83,2,FALSE),"")='11.1'!$D$5,TXM!S2741,"")</f>
        <v/>
      </c>
      <c r="U2741" t="str">
        <f>IFERROR(SMALL($T$5:$T$9000,ROWS($T$5:T2741)),"")</f>
        <v/>
      </c>
    </row>
    <row r="2742" spans="1:21" ht="14.4" customHeight="1" x14ac:dyDescent="0.3">
      <c r="A2742" s="371" t="s">
        <v>140</v>
      </c>
      <c r="B2742" t="s">
        <v>839</v>
      </c>
      <c r="C2742" s="372">
        <v>3381506580</v>
      </c>
      <c r="D2742" s="388">
        <f>ROWS(C$5:C2742)</f>
        <v>2738</v>
      </c>
      <c r="E2742" s="388" t="str">
        <f>IF(_xlfn.IFNA(VLOOKUP(A2742,$AG$3:$AH$83,2,FALSE),"")='11.1'!$D$5,TXM!D2742,"")</f>
        <v/>
      </c>
      <c r="F2742" t="str">
        <f>IFERROR(SMALL($E$5:$E$9000,ROWS($E$5:E2742)),"")</f>
        <v/>
      </c>
      <c r="I2742" s="371" t="s">
        <v>79</v>
      </c>
      <c r="J2742" t="s">
        <v>1005</v>
      </c>
      <c r="K2742" s="372">
        <v>2085120</v>
      </c>
      <c r="L2742" s="388">
        <f>ROWS(K$5:K2742)</f>
        <v>2738</v>
      </c>
      <c r="M2742" s="388" t="str">
        <f>IF(_xlfn.IFNA(VLOOKUP(I2742,$AG$3:$AH$83,2,FALSE),"")='11.1'!$D$5,TXM!L2742,"")</f>
        <v/>
      </c>
      <c r="N2742" t="str">
        <f>IFERROR(SMALL($M$5:$M$9000,ROWS($M$5:M2742)),"")</f>
        <v/>
      </c>
      <c r="P2742" t="s">
        <v>59</v>
      </c>
      <c r="Q2742" t="s">
        <v>827</v>
      </c>
      <c r="R2742">
        <v>16400</v>
      </c>
      <c r="S2742" s="388">
        <f>ROWS(R$5:R2742)</f>
        <v>2738</v>
      </c>
      <c r="T2742" s="388" t="str">
        <f>IF(_xlfn.IFNA(VLOOKUP(P2742,$AG$3:$AH$83,2,FALSE),"")='11.1'!$D$5,TXM!S2742,"")</f>
        <v/>
      </c>
      <c r="U2742" t="str">
        <f>IFERROR(SMALL($T$5:$T$9000,ROWS($T$5:T2742)),"")</f>
        <v/>
      </c>
    </row>
    <row r="2743" spans="1:21" ht="14.4" customHeight="1" x14ac:dyDescent="0.3">
      <c r="A2743" s="371" t="s">
        <v>140</v>
      </c>
      <c r="B2743" t="s">
        <v>787</v>
      </c>
      <c r="C2743" s="372">
        <v>14390228</v>
      </c>
      <c r="D2743" s="388">
        <f>ROWS(C$5:C2743)</f>
        <v>2739</v>
      </c>
      <c r="E2743" s="388" t="str">
        <f>IF(_xlfn.IFNA(VLOOKUP(A2743,$AG$3:$AH$83,2,FALSE),"")='11.1'!$D$5,TXM!D2743,"")</f>
        <v/>
      </c>
      <c r="F2743" t="str">
        <f>IFERROR(SMALL($E$5:$E$9000,ROWS($E$5:E2743)),"")</f>
        <v/>
      </c>
      <c r="I2743" s="371" t="s">
        <v>79</v>
      </c>
      <c r="J2743" t="s">
        <v>773</v>
      </c>
      <c r="K2743" s="372">
        <v>1970476</v>
      </c>
      <c r="L2743" s="388">
        <f>ROWS(K$5:K2743)</f>
        <v>2739</v>
      </c>
      <c r="M2743" s="388" t="str">
        <f>IF(_xlfn.IFNA(VLOOKUP(I2743,$AG$3:$AH$83,2,FALSE),"")='11.1'!$D$5,TXM!L2743,"")</f>
        <v/>
      </c>
      <c r="N2743" t="str">
        <f>IFERROR(SMALL($M$5:$M$9000,ROWS($M$5:M2743)),"")</f>
        <v/>
      </c>
      <c r="P2743" t="s">
        <v>59</v>
      </c>
      <c r="Q2743" t="s">
        <v>1000</v>
      </c>
      <c r="R2743">
        <v>11103</v>
      </c>
      <c r="S2743" s="388">
        <f>ROWS(R$5:R2743)</f>
        <v>2739</v>
      </c>
      <c r="T2743" s="388" t="str">
        <f>IF(_xlfn.IFNA(VLOOKUP(P2743,$AG$3:$AH$83,2,FALSE),"")='11.1'!$D$5,TXM!S2743,"")</f>
        <v/>
      </c>
      <c r="U2743" t="str">
        <f>IFERROR(SMALL($T$5:$T$9000,ROWS($T$5:T2743)),"")</f>
        <v/>
      </c>
    </row>
    <row r="2744" spans="1:21" ht="14.4" customHeight="1" x14ac:dyDescent="0.3">
      <c r="A2744" s="371" t="s">
        <v>140</v>
      </c>
      <c r="B2744" t="s">
        <v>849</v>
      </c>
      <c r="C2744" s="372">
        <v>11623421</v>
      </c>
      <c r="D2744" s="388">
        <f>ROWS(C$5:C2744)</f>
        <v>2740</v>
      </c>
      <c r="E2744" s="388" t="str">
        <f>IF(_xlfn.IFNA(VLOOKUP(A2744,$AG$3:$AH$83,2,FALSE),"")='11.1'!$D$5,TXM!D2744,"")</f>
        <v/>
      </c>
      <c r="F2744" t="str">
        <f>IFERROR(SMALL($E$5:$E$9000,ROWS($E$5:E2744)),"")</f>
        <v/>
      </c>
      <c r="I2744" s="371" t="s">
        <v>79</v>
      </c>
      <c r="J2744" t="s">
        <v>793</v>
      </c>
      <c r="K2744" s="372">
        <v>1318891</v>
      </c>
      <c r="L2744" s="388">
        <f>ROWS(K$5:K2744)</f>
        <v>2740</v>
      </c>
      <c r="M2744" s="388" t="str">
        <f>IF(_xlfn.IFNA(VLOOKUP(I2744,$AG$3:$AH$83,2,FALSE),"")='11.1'!$D$5,TXM!L2744,"")</f>
        <v/>
      </c>
      <c r="N2744" t="str">
        <f>IFERROR(SMALL($M$5:$M$9000,ROWS($M$5:M2744)),"")</f>
        <v/>
      </c>
      <c r="P2744" t="s">
        <v>59</v>
      </c>
      <c r="Q2744" t="s">
        <v>1500</v>
      </c>
      <c r="R2744">
        <v>8400</v>
      </c>
      <c r="S2744" s="388">
        <f>ROWS(R$5:R2744)</f>
        <v>2740</v>
      </c>
      <c r="T2744" s="388" t="str">
        <f>IF(_xlfn.IFNA(VLOOKUP(P2744,$AG$3:$AH$83,2,FALSE),"")='11.1'!$D$5,TXM!S2744,"")</f>
        <v/>
      </c>
      <c r="U2744" t="str">
        <f>IFERROR(SMALL($T$5:$T$9000,ROWS($T$5:T2744)),"")</f>
        <v/>
      </c>
    </row>
    <row r="2745" spans="1:21" ht="14.4" customHeight="1" x14ac:dyDescent="0.3">
      <c r="A2745" s="371" t="s">
        <v>140</v>
      </c>
      <c r="B2745" t="s">
        <v>1252</v>
      </c>
      <c r="C2745" s="372">
        <v>4432057</v>
      </c>
      <c r="D2745" s="388">
        <f>ROWS(C$5:C2745)</f>
        <v>2741</v>
      </c>
      <c r="E2745" s="388" t="str">
        <f>IF(_xlfn.IFNA(VLOOKUP(A2745,$AG$3:$AH$83,2,FALSE),"")='11.1'!$D$5,TXM!D2745,"")</f>
        <v/>
      </c>
      <c r="F2745" t="str">
        <f>IFERROR(SMALL($E$5:$E$9000,ROWS($E$5:E2745)),"")</f>
        <v/>
      </c>
      <c r="I2745" s="371" t="s">
        <v>79</v>
      </c>
      <c r="J2745" t="s">
        <v>855</v>
      </c>
      <c r="K2745" s="372">
        <v>1215986</v>
      </c>
      <c r="L2745" s="388">
        <f>ROWS(K$5:K2745)</f>
        <v>2741</v>
      </c>
      <c r="M2745" s="388" t="str">
        <f>IF(_xlfn.IFNA(VLOOKUP(I2745,$AG$3:$AH$83,2,FALSE),"")='11.1'!$D$5,TXM!L2745,"")</f>
        <v/>
      </c>
      <c r="N2745" t="str">
        <f>IFERROR(SMALL($M$5:$M$9000,ROWS($M$5:M2745)),"")</f>
        <v/>
      </c>
      <c r="P2745" t="s">
        <v>59</v>
      </c>
      <c r="Q2745" t="s">
        <v>825</v>
      </c>
      <c r="R2745">
        <v>6350</v>
      </c>
      <c r="S2745" s="388">
        <f>ROWS(R$5:R2745)</f>
        <v>2741</v>
      </c>
      <c r="T2745" s="388" t="str">
        <f>IF(_xlfn.IFNA(VLOOKUP(P2745,$AG$3:$AH$83,2,FALSE),"")='11.1'!$D$5,TXM!S2745,"")</f>
        <v/>
      </c>
      <c r="U2745" t="str">
        <f>IFERROR(SMALL($T$5:$T$9000,ROWS($T$5:T2745)),"")</f>
        <v/>
      </c>
    </row>
    <row r="2746" spans="1:21" ht="14.4" customHeight="1" x14ac:dyDescent="0.3">
      <c r="A2746" s="371" t="s">
        <v>140</v>
      </c>
      <c r="B2746" t="s">
        <v>1000</v>
      </c>
      <c r="C2746" s="372">
        <v>3338851</v>
      </c>
      <c r="D2746" s="388">
        <f>ROWS(C$5:C2746)</f>
        <v>2742</v>
      </c>
      <c r="E2746" s="388" t="str">
        <f>IF(_xlfn.IFNA(VLOOKUP(A2746,$AG$3:$AH$83,2,FALSE),"")='11.1'!$D$5,TXM!D2746,"")</f>
        <v/>
      </c>
      <c r="F2746" t="str">
        <f>IFERROR(SMALL($E$5:$E$9000,ROWS($E$5:E2746)),"")</f>
        <v/>
      </c>
      <c r="I2746" s="371" t="s">
        <v>79</v>
      </c>
      <c r="J2746" t="s">
        <v>1441</v>
      </c>
      <c r="K2746" s="372">
        <v>1213651</v>
      </c>
      <c r="L2746" s="388">
        <f>ROWS(K$5:K2746)</f>
        <v>2742</v>
      </c>
      <c r="M2746" s="388" t="str">
        <f>IF(_xlfn.IFNA(VLOOKUP(I2746,$AG$3:$AH$83,2,FALSE),"")='11.1'!$D$5,TXM!L2746,"")</f>
        <v/>
      </c>
      <c r="N2746" t="str">
        <f>IFERROR(SMALL($M$5:$M$9000,ROWS($M$5:M2746)),"")</f>
        <v/>
      </c>
      <c r="P2746" t="s">
        <v>59</v>
      </c>
      <c r="Q2746" t="s">
        <v>869</v>
      </c>
      <c r="R2746">
        <v>5141</v>
      </c>
      <c r="S2746" s="388">
        <f>ROWS(R$5:R2746)</f>
        <v>2742</v>
      </c>
      <c r="T2746" s="388" t="str">
        <f>IF(_xlfn.IFNA(VLOOKUP(P2746,$AG$3:$AH$83,2,FALSE),"")='11.1'!$D$5,TXM!S2746,"")</f>
        <v/>
      </c>
      <c r="U2746" t="str">
        <f>IFERROR(SMALL($T$5:$T$9000,ROWS($T$5:T2746)),"")</f>
        <v/>
      </c>
    </row>
    <row r="2747" spans="1:21" ht="14.4" customHeight="1" x14ac:dyDescent="0.3">
      <c r="A2747" s="371" t="s">
        <v>140</v>
      </c>
      <c r="B2747" t="s">
        <v>867</v>
      </c>
      <c r="C2747" s="372">
        <v>2991725</v>
      </c>
      <c r="D2747" s="388">
        <f>ROWS(C$5:C2747)</f>
        <v>2743</v>
      </c>
      <c r="E2747" s="388" t="str">
        <f>IF(_xlfn.IFNA(VLOOKUP(A2747,$AG$3:$AH$83,2,FALSE),"")='11.1'!$D$5,TXM!D2747,"")</f>
        <v/>
      </c>
      <c r="F2747" t="str">
        <f>IFERROR(SMALL($E$5:$E$9000,ROWS($E$5:E2747)),"")</f>
        <v/>
      </c>
      <c r="I2747" s="371" t="s">
        <v>79</v>
      </c>
      <c r="J2747" t="s">
        <v>845</v>
      </c>
      <c r="K2747" s="372">
        <v>1211042</v>
      </c>
      <c r="L2747" s="388">
        <f>ROWS(K$5:K2747)</f>
        <v>2743</v>
      </c>
      <c r="M2747" s="388" t="str">
        <f>IF(_xlfn.IFNA(VLOOKUP(I2747,$AG$3:$AH$83,2,FALSE),"")='11.1'!$D$5,TXM!L2747,"")</f>
        <v/>
      </c>
      <c r="N2747" t="str">
        <f>IFERROR(SMALL($M$5:$M$9000,ROWS($M$5:M2747)),"")</f>
        <v/>
      </c>
      <c r="P2747" t="s">
        <v>59</v>
      </c>
      <c r="Q2747" t="s">
        <v>815</v>
      </c>
      <c r="R2747">
        <v>5060</v>
      </c>
      <c r="S2747" s="388">
        <f>ROWS(R$5:R2747)</f>
        <v>2743</v>
      </c>
      <c r="T2747" s="388" t="str">
        <f>IF(_xlfn.IFNA(VLOOKUP(P2747,$AG$3:$AH$83,2,FALSE),"")='11.1'!$D$5,TXM!S2747,"")</f>
        <v/>
      </c>
      <c r="U2747" t="str">
        <f>IFERROR(SMALL($T$5:$T$9000,ROWS($T$5:T2747)),"")</f>
        <v/>
      </c>
    </row>
    <row r="2748" spans="1:21" ht="14.4" customHeight="1" x14ac:dyDescent="0.3">
      <c r="A2748" s="371" t="s">
        <v>140</v>
      </c>
      <c r="B2748" t="s">
        <v>855</v>
      </c>
      <c r="C2748" s="372">
        <v>1422000</v>
      </c>
      <c r="D2748" s="388">
        <f>ROWS(C$5:C2748)</f>
        <v>2744</v>
      </c>
      <c r="E2748" s="388" t="str">
        <f>IF(_xlfn.IFNA(VLOOKUP(A2748,$AG$3:$AH$83,2,FALSE),"")='11.1'!$D$5,TXM!D2748,"")</f>
        <v/>
      </c>
      <c r="F2748" t="str">
        <f>IFERROR(SMALL($E$5:$E$9000,ROWS($E$5:E2748)),"")</f>
        <v/>
      </c>
      <c r="I2748" s="371" t="s">
        <v>79</v>
      </c>
      <c r="J2748" t="s">
        <v>813</v>
      </c>
      <c r="K2748" s="372">
        <v>917994</v>
      </c>
      <c r="L2748" s="388">
        <f>ROWS(K$5:K2748)</f>
        <v>2744</v>
      </c>
      <c r="M2748" s="388" t="str">
        <f>IF(_xlfn.IFNA(VLOOKUP(I2748,$AG$3:$AH$83,2,FALSE),"")='11.1'!$D$5,TXM!L2748,"")</f>
        <v/>
      </c>
      <c r="N2748" t="str">
        <f>IFERROR(SMALL($M$5:$M$9000,ROWS($M$5:M2748)),"")</f>
        <v/>
      </c>
      <c r="P2748" t="s">
        <v>59</v>
      </c>
      <c r="Q2748" t="s">
        <v>99</v>
      </c>
      <c r="R2748">
        <v>2500</v>
      </c>
      <c r="S2748" s="388">
        <f>ROWS(R$5:R2748)</f>
        <v>2744</v>
      </c>
      <c r="T2748" s="388" t="str">
        <f>IF(_xlfn.IFNA(VLOOKUP(P2748,$AG$3:$AH$83,2,FALSE),"")='11.1'!$D$5,TXM!S2748,"")</f>
        <v/>
      </c>
      <c r="U2748" t="str">
        <f>IFERROR(SMALL($T$5:$T$9000,ROWS($T$5:T2748)),"")</f>
        <v/>
      </c>
    </row>
    <row r="2749" spans="1:21" ht="14.4" customHeight="1" x14ac:dyDescent="0.3">
      <c r="A2749" s="371" t="s">
        <v>140</v>
      </c>
      <c r="B2749" t="s">
        <v>1402</v>
      </c>
      <c r="C2749" s="372">
        <v>629112</v>
      </c>
      <c r="D2749" s="388">
        <f>ROWS(C$5:C2749)</f>
        <v>2745</v>
      </c>
      <c r="E2749" s="388" t="str">
        <f>IF(_xlfn.IFNA(VLOOKUP(A2749,$AG$3:$AH$83,2,FALSE),"")='11.1'!$D$5,TXM!D2749,"")</f>
        <v/>
      </c>
      <c r="F2749" t="str">
        <f>IFERROR(SMALL($E$5:$E$9000,ROWS($E$5:E2749)),"")</f>
        <v/>
      </c>
      <c r="I2749" s="371" t="s">
        <v>79</v>
      </c>
      <c r="J2749" t="s">
        <v>1006</v>
      </c>
      <c r="K2749" s="372">
        <v>878804</v>
      </c>
      <c r="L2749" s="388">
        <f>ROWS(K$5:K2749)</f>
        <v>2745</v>
      </c>
      <c r="M2749" s="388" t="str">
        <f>IF(_xlfn.IFNA(VLOOKUP(I2749,$AG$3:$AH$83,2,FALSE),"")='11.1'!$D$5,TXM!L2749,"")</f>
        <v/>
      </c>
      <c r="N2749" t="str">
        <f>IFERROR(SMALL($M$5:$M$9000,ROWS($M$5:M2749)),"")</f>
        <v/>
      </c>
      <c r="P2749" t="s">
        <v>59</v>
      </c>
      <c r="Q2749" t="s">
        <v>96</v>
      </c>
      <c r="R2749">
        <v>1600</v>
      </c>
      <c r="S2749" s="388">
        <f>ROWS(R$5:R2749)</f>
        <v>2745</v>
      </c>
      <c r="T2749" s="388" t="str">
        <f>IF(_xlfn.IFNA(VLOOKUP(P2749,$AG$3:$AH$83,2,FALSE),"")='11.1'!$D$5,TXM!S2749,"")</f>
        <v/>
      </c>
      <c r="U2749" t="str">
        <f>IFERROR(SMALL($T$5:$T$9000,ROWS($T$5:T2749)),"")</f>
        <v/>
      </c>
    </row>
    <row r="2750" spans="1:21" ht="14.4" customHeight="1" x14ac:dyDescent="0.3">
      <c r="A2750" s="371" t="s">
        <v>140</v>
      </c>
      <c r="B2750" t="s">
        <v>1500</v>
      </c>
      <c r="C2750" s="372">
        <v>461862</v>
      </c>
      <c r="D2750" s="388">
        <f>ROWS(C$5:C2750)</f>
        <v>2746</v>
      </c>
      <c r="E2750" s="388" t="str">
        <f>IF(_xlfn.IFNA(VLOOKUP(A2750,$AG$3:$AH$83,2,FALSE),"")='11.1'!$D$5,TXM!D2750,"")</f>
        <v/>
      </c>
      <c r="F2750" t="str">
        <f>IFERROR(SMALL($E$5:$E$9000,ROWS($E$5:E2750)),"")</f>
        <v/>
      </c>
      <c r="I2750" s="371" t="s">
        <v>79</v>
      </c>
      <c r="J2750" t="s">
        <v>105</v>
      </c>
      <c r="K2750" s="372">
        <v>830265</v>
      </c>
      <c r="L2750" s="388">
        <f>ROWS(K$5:K2750)</f>
        <v>2746</v>
      </c>
      <c r="M2750" s="388" t="str">
        <f>IF(_xlfn.IFNA(VLOOKUP(I2750,$AG$3:$AH$83,2,FALSE),"")='11.1'!$D$5,TXM!L2750,"")</f>
        <v/>
      </c>
      <c r="N2750" t="str">
        <f>IFERROR(SMALL($M$5:$M$9000,ROWS($M$5:M2750)),"")</f>
        <v/>
      </c>
      <c r="P2750" t="s">
        <v>59</v>
      </c>
      <c r="Q2750" t="s">
        <v>847</v>
      </c>
      <c r="R2750">
        <v>1000</v>
      </c>
      <c r="S2750" s="388">
        <f>ROWS(R$5:R2750)</f>
        <v>2746</v>
      </c>
      <c r="T2750" s="388" t="str">
        <f>IF(_xlfn.IFNA(VLOOKUP(P2750,$AG$3:$AH$83,2,FALSE),"")='11.1'!$D$5,TXM!S2750,"")</f>
        <v/>
      </c>
      <c r="U2750" t="str">
        <f>IFERROR(SMALL($T$5:$T$9000,ROWS($T$5:T2750)),"")</f>
        <v/>
      </c>
    </row>
    <row r="2751" spans="1:21" ht="14.4" customHeight="1" x14ac:dyDescent="0.3">
      <c r="A2751" s="371" t="s">
        <v>140</v>
      </c>
      <c r="B2751" t="s">
        <v>785</v>
      </c>
      <c r="C2751" s="372">
        <v>251550</v>
      </c>
      <c r="D2751" s="388">
        <f>ROWS(C$5:C2751)</f>
        <v>2747</v>
      </c>
      <c r="E2751" s="388" t="str">
        <f>IF(_xlfn.IFNA(VLOOKUP(A2751,$AG$3:$AH$83,2,FALSE),"")='11.1'!$D$5,TXM!D2751,"")</f>
        <v/>
      </c>
      <c r="F2751" t="str">
        <f>IFERROR(SMALL($E$5:$E$9000,ROWS($E$5:E2751)),"")</f>
        <v/>
      </c>
      <c r="I2751" s="371" t="s">
        <v>79</v>
      </c>
      <c r="J2751" t="s">
        <v>827</v>
      </c>
      <c r="K2751" s="372">
        <v>762661</v>
      </c>
      <c r="L2751" s="388">
        <f>ROWS(K$5:K2751)</f>
        <v>2747</v>
      </c>
      <c r="M2751" s="388" t="str">
        <f>IF(_xlfn.IFNA(VLOOKUP(I2751,$AG$3:$AH$83,2,FALSE),"")='11.1'!$D$5,TXM!L2751,"")</f>
        <v/>
      </c>
      <c r="N2751" t="str">
        <f>IFERROR(SMALL($M$5:$M$9000,ROWS($M$5:M2751)),"")</f>
        <v/>
      </c>
      <c r="P2751" t="s">
        <v>59</v>
      </c>
      <c r="Q2751" t="s">
        <v>104</v>
      </c>
      <c r="R2751">
        <v>950</v>
      </c>
      <c r="S2751" s="388">
        <f>ROWS(R$5:R2751)</f>
        <v>2747</v>
      </c>
      <c r="T2751" s="388" t="str">
        <f>IF(_xlfn.IFNA(VLOOKUP(P2751,$AG$3:$AH$83,2,FALSE),"")='11.1'!$D$5,TXM!S2751,"")</f>
        <v/>
      </c>
      <c r="U2751" t="str">
        <f>IFERROR(SMALL($T$5:$T$9000,ROWS($T$5:T2751)),"")</f>
        <v/>
      </c>
    </row>
    <row r="2752" spans="1:21" ht="14.4" customHeight="1" x14ac:dyDescent="0.3">
      <c r="A2752" s="371" t="s">
        <v>140</v>
      </c>
      <c r="B2752" t="s">
        <v>825</v>
      </c>
      <c r="C2752" s="372">
        <v>184963</v>
      </c>
      <c r="D2752" s="388">
        <f>ROWS(C$5:C2752)</f>
        <v>2748</v>
      </c>
      <c r="E2752" s="388" t="str">
        <f>IF(_xlfn.IFNA(VLOOKUP(A2752,$AG$3:$AH$83,2,FALSE),"")='11.1'!$D$5,TXM!D2752,"")</f>
        <v/>
      </c>
      <c r="F2752" t="str">
        <f>IFERROR(SMALL($E$5:$E$9000,ROWS($E$5:E2752)),"")</f>
        <v/>
      </c>
      <c r="I2752" s="371" t="s">
        <v>79</v>
      </c>
      <c r="J2752" t="s">
        <v>861</v>
      </c>
      <c r="K2752" s="372">
        <v>641419</v>
      </c>
      <c r="L2752" s="388">
        <f>ROWS(K$5:K2752)</f>
        <v>2748</v>
      </c>
      <c r="M2752" s="388" t="str">
        <f>IF(_xlfn.IFNA(VLOOKUP(I2752,$AG$3:$AH$83,2,FALSE),"")='11.1'!$D$5,TXM!L2752,"")</f>
        <v/>
      </c>
      <c r="N2752" t="str">
        <f>IFERROR(SMALL($M$5:$M$9000,ROWS($M$5:M2752)),"")</f>
        <v/>
      </c>
      <c r="P2752" t="s">
        <v>59</v>
      </c>
      <c r="Q2752" t="s">
        <v>100</v>
      </c>
      <c r="R2752">
        <v>700</v>
      </c>
      <c r="S2752" s="388">
        <f>ROWS(R$5:R2752)</f>
        <v>2748</v>
      </c>
      <c r="T2752" s="388" t="str">
        <f>IF(_xlfn.IFNA(VLOOKUP(P2752,$AG$3:$AH$83,2,FALSE),"")='11.1'!$D$5,TXM!S2752,"")</f>
        <v/>
      </c>
      <c r="U2752" t="str">
        <f>IFERROR(SMALL($T$5:$T$9000,ROWS($T$5:T2752)),"")</f>
        <v/>
      </c>
    </row>
    <row r="2753" spans="1:21" ht="14.4" customHeight="1" x14ac:dyDescent="0.3">
      <c r="A2753" s="371" t="s">
        <v>140</v>
      </c>
      <c r="B2753" t="s">
        <v>95</v>
      </c>
      <c r="C2753" s="372">
        <v>174565</v>
      </c>
      <c r="D2753" s="388">
        <f>ROWS(C$5:C2753)</f>
        <v>2749</v>
      </c>
      <c r="E2753" s="388" t="str">
        <f>IF(_xlfn.IFNA(VLOOKUP(A2753,$AG$3:$AH$83,2,FALSE),"")='11.1'!$D$5,TXM!D2753,"")</f>
        <v/>
      </c>
      <c r="F2753" t="str">
        <f>IFERROR(SMALL($E$5:$E$9000,ROWS($E$5:E2753)),"")</f>
        <v/>
      </c>
      <c r="I2753" s="371" t="s">
        <v>79</v>
      </c>
      <c r="J2753" t="s">
        <v>1500</v>
      </c>
      <c r="K2753" s="372">
        <v>607290</v>
      </c>
      <c r="L2753" s="388">
        <f>ROWS(K$5:K2753)</f>
        <v>2749</v>
      </c>
      <c r="M2753" s="388" t="str">
        <f>IF(_xlfn.IFNA(VLOOKUP(I2753,$AG$3:$AH$83,2,FALSE),"")='11.1'!$D$5,TXM!L2753,"")</f>
        <v/>
      </c>
      <c r="N2753" t="str">
        <f>IFERROR(SMALL($M$5:$M$9000,ROWS($M$5:M2753)),"")</f>
        <v/>
      </c>
      <c r="P2753" t="s">
        <v>684</v>
      </c>
      <c r="Q2753" t="s">
        <v>863</v>
      </c>
      <c r="R2753">
        <v>6473359</v>
      </c>
      <c r="S2753" s="388">
        <f>ROWS(R$5:R2753)</f>
        <v>2749</v>
      </c>
      <c r="T2753" s="388" t="str">
        <f>IF(_xlfn.IFNA(VLOOKUP(P2753,$AG$3:$AH$83,2,FALSE),"")='11.1'!$D$5,TXM!S2753,"")</f>
        <v/>
      </c>
      <c r="U2753" t="str">
        <f>IFERROR(SMALL($T$5:$T$9000,ROWS($T$5:T2753)),"")</f>
        <v/>
      </c>
    </row>
    <row r="2754" spans="1:21" ht="14.4" customHeight="1" x14ac:dyDescent="0.3">
      <c r="A2754" s="371" t="s">
        <v>140</v>
      </c>
      <c r="B2754" t="s">
        <v>1275</v>
      </c>
      <c r="C2754" s="372">
        <v>171649</v>
      </c>
      <c r="D2754" s="388">
        <f>ROWS(C$5:C2754)</f>
        <v>2750</v>
      </c>
      <c r="E2754" s="388" t="str">
        <f>IF(_xlfn.IFNA(VLOOKUP(A2754,$AG$3:$AH$83,2,FALSE),"")='11.1'!$D$5,TXM!D2754,"")</f>
        <v/>
      </c>
      <c r="F2754" t="str">
        <f>IFERROR(SMALL($E$5:$E$9000,ROWS($E$5:E2754)),"")</f>
        <v/>
      </c>
      <c r="I2754" s="371" t="s">
        <v>79</v>
      </c>
      <c r="J2754" t="s">
        <v>835</v>
      </c>
      <c r="K2754" s="372">
        <v>406672</v>
      </c>
      <c r="L2754" s="388">
        <f>ROWS(K$5:K2754)</f>
        <v>2750</v>
      </c>
      <c r="M2754" s="388" t="str">
        <f>IF(_xlfn.IFNA(VLOOKUP(I2754,$AG$3:$AH$83,2,FALSE),"")='11.1'!$D$5,TXM!L2754,"")</f>
        <v/>
      </c>
      <c r="N2754" t="str">
        <f>IFERROR(SMALL($M$5:$M$9000,ROWS($M$5:M2754)),"")</f>
        <v/>
      </c>
      <c r="P2754" t="s">
        <v>684</v>
      </c>
      <c r="Q2754" t="s">
        <v>1265</v>
      </c>
      <c r="R2754">
        <v>900982</v>
      </c>
      <c r="S2754" s="388">
        <f>ROWS(R$5:R2754)</f>
        <v>2750</v>
      </c>
      <c r="T2754" s="388" t="str">
        <f>IF(_xlfn.IFNA(VLOOKUP(P2754,$AG$3:$AH$83,2,FALSE),"")='11.1'!$D$5,TXM!S2754,"")</f>
        <v/>
      </c>
      <c r="U2754" t="str">
        <f>IFERROR(SMALL($T$5:$T$9000,ROWS($T$5:T2754)),"")</f>
        <v/>
      </c>
    </row>
    <row r="2755" spans="1:21" ht="14.4" customHeight="1" x14ac:dyDescent="0.3">
      <c r="A2755" s="371" t="s">
        <v>140</v>
      </c>
      <c r="B2755" t="s">
        <v>861</v>
      </c>
      <c r="C2755" s="372">
        <v>164588</v>
      </c>
      <c r="D2755" s="388">
        <f>ROWS(C$5:C2755)</f>
        <v>2751</v>
      </c>
      <c r="E2755" s="388" t="str">
        <f>IF(_xlfn.IFNA(VLOOKUP(A2755,$AG$3:$AH$83,2,FALSE),"")='11.1'!$D$5,TXM!D2755,"")</f>
        <v/>
      </c>
      <c r="F2755" t="str">
        <f>IFERROR(SMALL($E$5:$E$9000,ROWS($E$5:E2755)),"")</f>
        <v/>
      </c>
      <c r="I2755" s="371" t="s">
        <v>79</v>
      </c>
      <c r="J2755" t="s">
        <v>791</v>
      </c>
      <c r="K2755" s="372">
        <v>375850</v>
      </c>
      <c r="L2755" s="388">
        <f>ROWS(K$5:K2755)</f>
        <v>2751</v>
      </c>
      <c r="M2755" s="388" t="str">
        <f>IF(_xlfn.IFNA(VLOOKUP(I2755,$AG$3:$AH$83,2,FALSE),"")='11.1'!$D$5,TXM!L2755,"")</f>
        <v/>
      </c>
      <c r="N2755" t="str">
        <f>IFERROR(SMALL($M$5:$M$9000,ROWS($M$5:M2755)),"")</f>
        <v/>
      </c>
      <c r="P2755" t="s">
        <v>684</v>
      </c>
      <c r="Q2755" t="s">
        <v>865</v>
      </c>
      <c r="R2755">
        <v>563468</v>
      </c>
      <c r="S2755" s="388">
        <f>ROWS(R$5:R2755)</f>
        <v>2751</v>
      </c>
      <c r="T2755" s="388" t="str">
        <f>IF(_xlfn.IFNA(VLOOKUP(P2755,$AG$3:$AH$83,2,FALSE),"")='11.1'!$D$5,TXM!S2755,"")</f>
        <v/>
      </c>
      <c r="U2755" t="str">
        <f>IFERROR(SMALL($T$5:$T$9000,ROWS($T$5:T2755)),"")</f>
        <v/>
      </c>
    </row>
    <row r="2756" spans="1:21" ht="14.4" customHeight="1" x14ac:dyDescent="0.3">
      <c r="A2756" s="371" t="s">
        <v>140</v>
      </c>
      <c r="B2756" t="s">
        <v>98</v>
      </c>
      <c r="C2756" s="372">
        <v>85360</v>
      </c>
      <c r="D2756" s="388">
        <f>ROWS(C$5:C2756)</f>
        <v>2752</v>
      </c>
      <c r="E2756" s="388" t="str">
        <f>IF(_xlfn.IFNA(VLOOKUP(A2756,$AG$3:$AH$83,2,FALSE),"")='11.1'!$D$5,TXM!D2756,"")</f>
        <v/>
      </c>
      <c r="F2756" t="str">
        <f>IFERROR(SMALL($E$5:$E$9000,ROWS($E$5:E2756)),"")</f>
        <v/>
      </c>
      <c r="I2756" s="371" t="s">
        <v>79</v>
      </c>
      <c r="J2756" t="s">
        <v>799</v>
      </c>
      <c r="K2756" s="372">
        <v>305128</v>
      </c>
      <c r="L2756" s="388">
        <f>ROWS(K$5:K2756)</f>
        <v>2752</v>
      </c>
      <c r="M2756" s="388" t="str">
        <f>IF(_xlfn.IFNA(VLOOKUP(I2756,$AG$3:$AH$83,2,FALSE),"")='11.1'!$D$5,TXM!L2756,"")</f>
        <v/>
      </c>
      <c r="N2756" t="str">
        <f>IFERROR(SMALL($M$5:$M$9000,ROWS($M$5:M2756)),"")</f>
        <v/>
      </c>
      <c r="P2756" t="s">
        <v>684</v>
      </c>
      <c r="Q2756" t="s">
        <v>859</v>
      </c>
      <c r="R2756">
        <v>5232</v>
      </c>
      <c r="S2756" s="388">
        <f>ROWS(R$5:R2756)</f>
        <v>2752</v>
      </c>
      <c r="T2756" s="388" t="str">
        <f>IF(_xlfn.IFNA(VLOOKUP(P2756,$AG$3:$AH$83,2,FALSE),"")='11.1'!$D$5,TXM!S2756,"")</f>
        <v/>
      </c>
      <c r="U2756" t="str">
        <f>IFERROR(SMALL($T$5:$T$9000,ROWS($T$5:T2756)),"")</f>
        <v/>
      </c>
    </row>
    <row r="2757" spans="1:21" ht="14.4" customHeight="1" x14ac:dyDescent="0.3">
      <c r="A2757" s="371" t="s">
        <v>140</v>
      </c>
      <c r="B2757" t="s">
        <v>841</v>
      </c>
      <c r="C2757" s="372">
        <v>79021</v>
      </c>
      <c r="D2757" s="388">
        <f>ROWS(C$5:C2757)</f>
        <v>2753</v>
      </c>
      <c r="E2757" s="388" t="str">
        <f>IF(_xlfn.IFNA(VLOOKUP(A2757,$AG$3:$AH$83,2,FALSE),"")='11.1'!$D$5,TXM!D2757,"")</f>
        <v/>
      </c>
      <c r="F2757" t="str">
        <f>IFERROR(SMALL($E$5:$E$9000,ROWS($E$5:E2757)),"")</f>
        <v/>
      </c>
      <c r="I2757" s="371" t="s">
        <v>79</v>
      </c>
      <c r="J2757" t="s">
        <v>106</v>
      </c>
      <c r="K2757" s="372">
        <v>278625</v>
      </c>
      <c r="L2757" s="388">
        <f>ROWS(K$5:K2757)</f>
        <v>2753</v>
      </c>
      <c r="M2757" s="388" t="str">
        <f>IF(_xlfn.IFNA(VLOOKUP(I2757,$AG$3:$AH$83,2,FALSE),"")='11.1'!$D$5,TXM!L2757,"")</f>
        <v/>
      </c>
      <c r="N2757" t="str">
        <f>IFERROR(SMALL($M$5:$M$9000,ROWS($M$5:M2757)),"")</f>
        <v/>
      </c>
      <c r="P2757" t="s">
        <v>72</v>
      </c>
      <c r="Q2757" t="s">
        <v>865</v>
      </c>
      <c r="R2757">
        <v>5196875</v>
      </c>
      <c r="S2757" s="388">
        <f>ROWS(R$5:R2757)</f>
        <v>2753</v>
      </c>
      <c r="T2757" s="388" t="str">
        <f>IF(_xlfn.IFNA(VLOOKUP(P2757,$AG$3:$AH$83,2,FALSE),"")='11.1'!$D$5,TXM!S2757,"")</f>
        <v/>
      </c>
      <c r="U2757" t="str">
        <f>IFERROR(SMALL($T$5:$T$9000,ROWS($T$5:T2757)),"")</f>
        <v/>
      </c>
    </row>
    <row r="2758" spans="1:21" ht="14.4" customHeight="1" x14ac:dyDescent="0.3">
      <c r="A2758" s="371" t="s">
        <v>140</v>
      </c>
      <c r="B2758" t="s">
        <v>1285</v>
      </c>
      <c r="C2758" s="372">
        <v>61348</v>
      </c>
      <c r="D2758" s="388">
        <f>ROWS(C$5:C2758)</f>
        <v>2754</v>
      </c>
      <c r="E2758" s="388" t="str">
        <f>IF(_xlfn.IFNA(VLOOKUP(A2758,$AG$3:$AH$83,2,FALSE),"")='11.1'!$D$5,TXM!D2758,"")</f>
        <v/>
      </c>
      <c r="F2758" t="str">
        <f>IFERROR(SMALL($E$5:$E$9000,ROWS($E$5:E2758)),"")</f>
        <v/>
      </c>
      <c r="I2758" s="371" t="s">
        <v>79</v>
      </c>
      <c r="J2758" t="s">
        <v>837</v>
      </c>
      <c r="K2758" s="372">
        <v>172772</v>
      </c>
      <c r="L2758" s="388">
        <f>ROWS(K$5:K2758)</f>
        <v>2754</v>
      </c>
      <c r="M2758" s="388" t="str">
        <f>IF(_xlfn.IFNA(VLOOKUP(I2758,$AG$3:$AH$83,2,FALSE),"")='11.1'!$D$5,TXM!L2758,"")</f>
        <v/>
      </c>
      <c r="N2758" t="str">
        <f>IFERROR(SMALL($M$5:$M$9000,ROWS($M$5:M2758)),"")</f>
        <v/>
      </c>
      <c r="P2758" t="s">
        <v>72</v>
      </c>
      <c r="Q2758" t="s">
        <v>867</v>
      </c>
      <c r="R2758">
        <v>2828335</v>
      </c>
      <c r="S2758" s="388">
        <f>ROWS(R$5:R2758)</f>
        <v>2754</v>
      </c>
      <c r="T2758" s="388" t="str">
        <f>IF(_xlfn.IFNA(VLOOKUP(P2758,$AG$3:$AH$83,2,FALSE),"")='11.1'!$D$5,TXM!S2758,"")</f>
        <v/>
      </c>
      <c r="U2758" t="str">
        <f>IFERROR(SMALL($T$5:$T$9000,ROWS($T$5:T2758)),"")</f>
        <v/>
      </c>
    </row>
    <row r="2759" spans="1:21" ht="14.4" customHeight="1" x14ac:dyDescent="0.3">
      <c r="A2759" s="371" t="s">
        <v>140</v>
      </c>
      <c r="B2759" t="s">
        <v>791</v>
      </c>
      <c r="C2759" s="372">
        <v>36669</v>
      </c>
      <c r="D2759" s="388">
        <f>ROWS(C$5:C2759)</f>
        <v>2755</v>
      </c>
      <c r="E2759" s="388" t="str">
        <f>IF(_xlfn.IFNA(VLOOKUP(A2759,$AG$3:$AH$83,2,FALSE),"")='11.1'!$D$5,TXM!D2759,"")</f>
        <v/>
      </c>
      <c r="F2759" t="str">
        <f>IFERROR(SMALL($E$5:$E$9000,ROWS($E$5:E2759)),"")</f>
        <v/>
      </c>
      <c r="I2759" s="371" t="s">
        <v>79</v>
      </c>
      <c r="J2759" t="s">
        <v>91</v>
      </c>
      <c r="K2759" s="372">
        <v>167446</v>
      </c>
      <c r="L2759" s="388">
        <f>ROWS(K$5:K2759)</f>
        <v>2755</v>
      </c>
      <c r="M2759" s="388" t="str">
        <f>IF(_xlfn.IFNA(VLOOKUP(I2759,$AG$3:$AH$83,2,FALSE),"")='11.1'!$D$5,TXM!L2759,"")</f>
        <v/>
      </c>
      <c r="N2759" t="str">
        <f>IFERROR(SMALL($M$5:$M$9000,ROWS($M$5:M2759)),"")</f>
        <v/>
      </c>
      <c r="P2759" t="s">
        <v>72</v>
      </c>
      <c r="Q2759" t="s">
        <v>863</v>
      </c>
      <c r="R2759">
        <v>1744922</v>
      </c>
      <c r="S2759" s="388">
        <f>ROWS(R$5:R2759)</f>
        <v>2755</v>
      </c>
      <c r="T2759" s="388" t="str">
        <f>IF(_xlfn.IFNA(VLOOKUP(P2759,$AG$3:$AH$83,2,FALSE),"")='11.1'!$D$5,TXM!S2759,"")</f>
        <v/>
      </c>
      <c r="U2759" t="str">
        <f>IFERROR(SMALL($T$5:$T$9000,ROWS($T$5:T2759)),"")</f>
        <v/>
      </c>
    </row>
    <row r="2760" spans="1:21" ht="14.4" customHeight="1" x14ac:dyDescent="0.3">
      <c r="A2760" s="371" t="s">
        <v>140</v>
      </c>
      <c r="B2760" t="s">
        <v>1240</v>
      </c>
      <c r="C2760" s="372">
        <v>16286</v>
      </c>
      <c r="D2760" s="388">
        <f>ROWS(C$5:C2760)</f>
        <v>2756</v>
      </c>
      <c r="E2760" s="388" t="str">
        <f>IF(_xlfn.IFNA(VLOOKUP(A2760,$AG$3:$AH$83,2,FALSE),"")='11.1'!$D$5,TXM!D2760,"")</f>
        <v/>
      </c>
      <c r="F2760" t="str">
        <f>IFERROR(SMALL($E$5:$E$9000,ROWS($E$5:E2760)),"")</f>
        <v/>
      </c>
      <c r="I2760" s="371" t="s">
        <v>79</v>
      </c>
      <c r="J2760" t="s">
        <v>839</v>
      </c>
      <c r="K2760" s="372">
        <v>166749</v>
      </c>
      <c r="L2760" s="388">
        <f>ROWS(K$5:K2760)</f>
        <v>2756</v>
      </c>
      <c r="M2760" s="388" t="str">
        <f>IF(_xlfn.IFNA(VLOOKUP(I2760,$AG$3:$AH$83,2,FALSE),"")='11.1'!$D$5,TXM!L2760,"")</f>
        <v/>
      </c>
      <c r="N2760" t="str">
        <f>IFERROR(SMALL($M$5:$M$9000,ROWS($M$5:M2760)),"")</f>
        <v/>
      </c>
      <c r="P2760" t="s">
        <v>72</v>
      </c>
      <c r="Q2760" t="s">
        <v>815</v>
      </c>
      <c r="R2760">
        <v>732572</v>
      </c>
      <c r="S2760" s="388">
        <f>ROWS(R$5:R2760)</f>
        <v>2756</v>
      </c>
      <c r="T2760" s="388" t="str">
        <f>IF(_xlfn.IFNA(VLOOKUP(P2760,$AG$3:$AH$83,2,FALSE),"")='11.1'!$D$5,TXM!S2760,"")</f>
        <v/>
      </c>
      <c r="U2760" t="str">
        <f>IFERROR(SMALL($T$5:$T$9000,ROWS($T$5:T2760)),"")</f>
        <v/>
      </c>
    </row>
    <row r="2761" spans="1:21" ht="14.4" customHeight="1" x14ac:dyDescent="0.3">
      <c r="A2761" s="371" t="s">
        <v>140</v>
      </c>
      <c r="B2761" t="s">
        <v>107</v>
      </c>
      <c r="C2761" s="372">
        <v>6596</v>
      </c>
      <c r="D2761" s="388">
        <f>ROWS(C$5:C2761)</f>
        <v>2757</v>
      </c>
      <c r="E2761" s="388" t="str">
        <f>IF(_xlfn.IFNA(VLOOKUP(A2761,$AG$3:$AH$83,2,FALSE),"")='11.1'!$D$5,TXM!D2761,"")</f>
        <v/>
      </c>
      <c r="F2761" t="str">
        <f>IFERROR(SMALL($E$5:$E$9000,ROWS($E$5:E2761)),"")</f>
        <v/>
      </c>
      <c r="I2761" s="371" t="s">
        <v>79</v>
      </c>
      <c r="J2761" t="s">
        <v>823</v>
      </c>
      <c r="K2761" s="372">
        <v>165489</v>
      </c>
      <c r="L2761" s="388">
        <f>ROWS(K$5:K2761)</f>
        <v>2757</v>
      </c>
      <c r="M2761" s="388" t="str">
        <f>IF(_xlfn.IFNA(VLOOKUP(I2761,$AG$3:$AH$83,2,FALSE),"")='11.1'!$D$5,TXM!L2761,"")</f>
        <v/>
      </c>
      <c r="N2761" t="str">
        <f>IFERROR(SMALL($M$5:$M$9000,ROWS($M$5:M2761)),"")</f>
        <v/>
      </c>
      <c r="P2761" t="s">
        <v>72</v>
      </c>
      <c r="Q2761" t="s">
        <v>1240</v>
      </c>
      <c r="R2761">
        <v>418801</v>
      </c>
      <c r="S2761" s="388">
        <f>ROWS(R$5:R2761)</f>
        <v>2757</v>
      </c>
      <c r="T2761" s="388" t="str">
        <f>IF(_xlfn.IFNA(VLOOKUP(P2761,$AG$3:$AH$83,2,FALSE),"")='11.1'!$D$5,TXM!S2761,"")</f>
        <v/>
      </c>
      <c r="U2761" t="str">
        <f>IFERROR(SMALL($T$5:$T$9000,ROWS($T$5:T2761)),"")</f>
        <v/>
      </c>
    </row>
    <row r="2762" spans="1:21" ht="14.4" customHeight="1" x14ac:dyDescent="0.3">
      <c r="A2762" s="371" t="s">
        <v>140</v>
      </c>
      <c r="B2762" t="s">
        <v>1265</v>
      </c>
      <c r="C2762" s="372">
        <v>2688</v>
      </c>
      <c r="D2762" s="388">
        <f>ROWS(C$5:C2762)</f>
        <v>2758</v>
      </c>
      <c r="E2762" s="388" t="str">
        <f>IF(_xlfn.IFNA(VLOOKUP(A2762,$AG$3:$AH$83,2,FALSE),"")='11.1'!$D$5,TXM!D2762,"")</f>
        <v/>
      </c>
      <c r="F2762" t="str">
        <f>IFERROR(SMALL($E$5:$E$9000,ROWS($E$5:E2762)),"")</f>
        <v/>
      </c>
      <c r="I2762" s="371" t="s">
        <v>79</v>
      </c>
      <c r="J2762" t="s">
        <v>783</v>
      </c>
      <c r="K2762" s="372">
        <v>141720</v>
      </c>
      <c r="L2762" s="388">
        <f>ROWS(K$5:K2762)</f>
        <v>2758</v>
      </c>
      <c r="M2762" s="388" t="str">
        <f>IF(_xlfn.IFNA(VLOOKUP(I2762,$AG$3:$AH$83,2,FALSE),"")='11.1'!$D$5,TXM!L2762,"")</f>
        <v/>
      </c>
      <c r="N2762" t="str">
        <f>IFERROR(SMALL($M$5:$M$9000,ROWS($M$5:M2762)),"")</f>
        <v/>
      </c>
      <c r="P2762" t="s">
        <v>72</v>
      </c>
      <c r="Q2762" t="s">
        <v>837</v>
      </c>
      <c r="R2762">
        <v>222137</v>
      </c>
      <c r="S2762" s="388">
        <f>ROWS(R$5:R2762)</f>
        <v>2758</v>
      </c>
      <c r="T2762" s="388" t="str">
        <f>IF(_xlfn.IFNA(VLOOKUP(P2762,$AG$3:$AH$83,2,FALSE),"")='11.1'!$D$5,TXM!S2762,"")</f>
        <v/>
      </c>
      <c r="U2762" t="str">
        <f>IFERROR(SMALL($T$5:$T$9000,ROWS($T$5:T2762)),"")</f>
        <v/>
      </c>
    </row>
    <row r="2763" spans="1:21" ht="14.4" customHeight="1" x14ac:dyDescent="0.3">
      <c r="A2763" s="371" t="s">
        <v>140</v>
      </c>
      <c r="B2763" t="s">
        <v>845</v>
      </c>
      <c r="C2763" s="372">
        <v>1050</v>
      </c>
      <c r="D2763" s="388">
        <f>ROWS(C$5:C2763)</f>
        <v>2759</v>
      </c>
      <c r="E2763" s="388" t="str">
        <f>IF(_xlfn.IFNA(VLOOKUP(A2763,$AG$3:$AH$83,2,FALSE),"")='11.1'!$D$5,TXM!D2763,"")</f>
        <v/>
      </c>
      <c r="F2763" t="str">
        <f>IFERROR(SMALL($E$5:$E$9000,ROWS($E$5:E2763)),"")</f>
        <v/>
      </c>
      <c r="I2763" s="371" t="s">
        <v>79</v>
      </c>
      <c r="J2763" t="s">
        <v>107</v>
      </c>
      <c r="K2763" s="372">
        <v>114001</v>
      </c>
      <c r="L2763" s="388">
        <f>ROWS(K$5:K2763)</f>
        <v>2759</v>
      </c>
      <c r="M2763" s="388" t="str">
        <f>IF(_xlfn.IFNA(VLOOKUP(I2763,$AG$3:$AH$83,2,FALSE),"")='11.1'!$D$5,TXM!L2763,"")</f>
        <v/>
      </c>
      <c r="N2763" t="str">
        <f>IFERROR(SMALL($M$5:$M$9000,ROWS($M$5:M2763)),"")</f>
        <v/>
      </c>
      <c r="P2763" t="s">
        <v>72</v>
      </c>
      <c r="Q2763" t="s">
        <v>823</v>
      </c>
      <c r="R2763">
        <v>191980</v>
      </c>
      <c r="S2763" s="388">
        <f>ROWS(R$5:R2763)</f>
        <v>2759</v>
      </c>
      <c r="T2763" s="388" t="str">
        <f>IF(_xlfn.IFNA(VLOOKUP(P2763,$AG$3:$AH$83,2,FALSE),"")='11.1'!$D$5,TXM!S2763,"")</f>
        <v/>
      </c>
      <c r="U2763" t="str">
        <f>IFERROR(SMALL($T$5:$T$9000,ROWS($T$5:T2763)),"")</f>
        <v/>
      </c>
    </row>
    <row r="2764" spans="1:21" ht="14.4" customHeight="1" x14ac:dyDescent="0.3">
      <c r="A2764" s="371" t="s">
        <v>140</v>
      </c>
      <c r="B2764" t="s">
        <v>779</v>
      </c>
      <c r="C2764" s="372">
        <v>956</v>
      </c>
      <c r="D2764" s="388">
        <f>ROWS(C$5:C2764)</f>
        <v>2760</v>
      </c>
      <c r="E2764" s="388" t="str">
        <f>IF(_xlfn.IFNA(VLOOKUP(A2764,$AG$3:$AH$83,2,FALSE),"")='11.1'!$D$5,TXM!D2764,"")</f>
        <v/>
      </c>
      <c r="F2764" t="str">
        <f>IFERROR(SMALL($E$5:$E$9000,ROWS($E$5:E2764)),"")</f>
        <v/>
      </c>
      <c r="I2764" s="371" t="s">
        <v>79</v>
      </c>
      <c r="J2764" t="s">
        <v>803</v>
      </c>
      <c r="K2764" s="372">
        <v>106646</v>
      </c>
      <c r="L2764" s="388">
        <f>ROWS(K$5:K2764)</f>
        <v>2760</v>
      </c>
      <c r="M2764" s="388" t="str">
        <f>IF(_xlfn.IFNA(VLOOKUP(I2764,$AG$3:$AH$83,2,FALSE),"")='11.1'!$D$5,TXM!L2764,"")</f>
        <v/>
      </c>
      <c r="N2764" t="str">
        <f>IFERROR(SMALL($M$5:$M$9000,ROWS($M$5:M2764)),"")</f>
        <v/>
      </c>
      <c r="P2764" t="s">
        <v>72</v>
      </c>
      <c r="Q2764" t="s">
        <v>1285</v>
      </c>
      <c r="R2764">
        <v>149075</v>
      </c>
      <c r="S2764" s="388">
        <f>ROWS(R$5:R2764)</f>
        <v>2760</v>
      </c>
      <c r="T2764" s="388" t="str">
        <f>IF(_xlfn.IFNA(VLOOKUP(P2764,$AG$3:$AH$83,2,FALSE),"")='11.1'!$D$5,TXM!S2764,"")</f>
        <v/>
      </c>
      <c r="U2764" t="str">
        <f>IFERROR(SMALL($T$5:$T$9000,ROWS($T$5:T2764)),"")</f>
        <v/>
      </c>
    </row>
    <row r="2765" spans="1:21" ht="14.4" customHeight="1" x14ac:dyDescent="0.3">
      <c r="A2765" s="371" t="s">
        <v>140</v>
      </c>
      <c r="B2765" t="s">
        <v>815</v>
      </c>
      <c r="C2765" s="372">
        <v>900</v>
      </c>
      <c r="D2765" s="388">
        <f>ROWS(C$5:C2765)</f>
        <v>2761</v>
      </c>
      <c r="E2765" s="388" t="str">
        <f>IF(_xlfn.IFNA(VLOOKUP(A2765,$AG$3:$AH$83,2,FALSE),"")='11.1'!$D$5,TXM!D2765,"")</f>
        <v/>
      </c>
      <c r="F2765" t="str">
        <f>IFERROR(SMALL($E$5:$E$9000,ROWS($E$5:E2765)),"")</f>
        <v/>
      </c>
      <c r="I2765" s="371" t="s">
        <v>79</v>
      </c>
      <c r="J2765" t="s">
        <v>821</v>
      </c>
      <c r="K2765" s="372">
        <v>96151</v>
      </c>
      <c r="L2765" s="388">
        <f>ROWS(K$5:K2765)</f>
        <v>2761</v>
      </c>
      <c r="M2765" s="388" t="str">
        <f>IF(_xlfn.IFNA(VLOOKUP(I2765,$AG$3:$AH$83,2,FALSE),"")='11.1'!$D$5,TXM!L2765,"")</f>
        <v/>
      </c>
      <c r="N2765" t="str">
        <f>IFERROR(SMALL($M$5:$M$9000,ROWS($M$5:M2765)),"")</f>
        <v/>
      </c>
      <c r="P2765" t="s">
        <v>72</v>
      </c>
      <c r="Q2765" t="s">
        <v>1000</v>
      </c>
      <c r="R2765">
        <v>114670</v>
      </c>
      <c r="S2765" s="388">
        <f>ROWS(R$5:R2765)</f>
        <v>2761</v>
      </c>
      <c r="T2765" s="388" t="str">
        <f>IF(_xlfn.IFNA(VLOOKUP(P2765,$AG$3:$AH$83,2,FALSE),"")='11.1'!$D$5,TXM!S2765,"")</f>
        <v/>
      </c>
      <c r="U2765" t="str">
        <f>IFERROR(SMALL($T$5:$T$9000,ROWS($T$5:T2765)),"")</f>
        <v/>
      </c>
    </row>
    <row r="2766" spans="1:21" ht="14.4" customHeight="1" x14ac:dyDescent="0.3">
      <c r="A2766" s="371" t="s">
        <v>140</v>
      </c>
      <c r="B2766" t="s">
        <v>859</v>
      </c>
      <c r="C2766" s="372">
        <v>522</v>
      </c>
      <c r="D2766" s="388">
        <f>ROWS(C$5:C2766)</f>
        <v>2762</v>
      </c>
      <c r="E2766" s="388" t="str">
        <f>IF(_xlfn.IFNA(VLOOKUP(A2766,$AG$3:$AH$83,2,FALSE),"")='11.1'!$D$5,TXM!D2766,"")</f>
        <v/>
      </c>
      <c r="F2766" t="str">
        <f>IFERROR(SMALL($E$5:$E$9000,ROWS($E$5:E2766)),"")</f>
        <v/>
      </c>
      <c r="I2766" s="371" t="s">
        <v>79</v>
      </c>
      <c r="J2766" t="s">
        <v>849</v>
      </c>
      <c r="K2766" s="372">
        <v>95451</v>
      </c>
      <c r="L2766" s="388">
        <f>ROWS(K$5:K2766)</f>
        <v>2762</v>
      </c>
      <c r="M2766" s="388" t="str">
        <f>IF(_xlfn.IFNA(VLOOKUP(I2766,$AG$3:$AH$83,2,FALSE),"")='11.1'!$D$5,TXM!L2766,"")</f>
        <v/>
      </c>
      <c r="N2766" t="str">
        <f>IFERROR(SMALL($M$5:$M$9000,ROWS($M$5:M2766)),"")</f>
        <v/>
      </c>
      <c r="P2766" t="s">
        <v>72</v>
      </c>
      <c r="Q2766" t="s">
        <v>821</v>
      </c>
      <c r="R2766">
        <v>83800</v>
      </c>
      <c r="S2766" s="388">
        <f>ROWS(R$5:R2766)</f>
        <v>2762</v>
      </c>
      <c r="T2766" s="388" t="str">
        <f>IF(_xlfn.IFNA(VLOOKUP(P2766,$AG$3:$AH$83,2,FALSE),"")='11.1'!$D$5,TXM!S2766,"")</f>
        <v/>
      </c>
      <c r="U2766" t="str">
        <f>IFERROR(SMALL($T$5:$T$9000,ROWS($T$5:T2766)),"")</f>
        <v/>
      </c>
    </row>
    <row r="2767" spans="1:21" ht="14.4" customHeight="1" x14ac:dyDescent="0.3">
      <c r="A2767" s="371" t="s">
        <v>140</v>
      </c>
      <c r="B2767" t="s">
        <v>789</v>
      </c>
      <c r="C2767" s="372">
        <v>325</v>
      </c>
      <c r="D2767" s="388">
        <f>ROWS(C$5:C2767)</f>
        <v>2763</v>
      </c>
      <c r="E2767" s="388" t="str">
        <f>IF(_xlfn.IFNA(VLOOKUP(A2767,$AG$3:$AH$83,2,FALSE),"")='11.1'!$D$5,TXM!D2767,"")</f>
        <v/>
      </c>
      <c r="F2767" t="str">
        <f>IFERROR(SMALL($E$5:$E$9000,ROWS($E$5:E2767)),"")</f>
        <v/>
      </c>
      <c r="I2767" s="371" t="s">
        <v>79</v>
      </c>
      <c r="J2767" t="s">
        <v>172</v>
      </c>
      <c r="K2767" s="372">
        <v>91991</v>
      </c>
      <c r="L2767" s="388">
        <f>ROWS(K$5:K2767)</f>
        <v>2763</v>
      </c>
      <c r="M2767" s="388" t="str">
        <f>IF(_xlfn.IFNA(VLOOKUP(I2767,$AG$3:$AH$83,2,FALSE),"")='11.1'!$D$5,TXM!L2767,"")</f>
        <v/>
      </c>
      <c r="N2767" t="str">
        <f>IFERROR(SMALL($M$5:$M$9000,ROWS($M$5:M2767)),"")</f>
        <v/>
      </c>
      <c r="P2767" t="s">
        <v>72</v>
      </c>
      <c r="Q2767" t="s">
        <v>1365</v>
      </c>
      <c r="R2767">
        <v>80875</v>
      </c>
      <c r="S2767" s="388">
        <f>ROWS(R$5:R2767)</f>
        <v>2763</v>
      </c>
      <c r="T2767" s="388" t="str">
        <f>IF(_xlfn.IFNA(VLOOKUP(P2767,$AG$3:$AH$83,2,FALSE),"")='11.1'!$D$5,TXM!S2767,"")</f>
        <v/>
      </c>
      <c r="U2767" t="str">
        <f>IFERROR(SMALL($T$5:$T$9000,ROWS($T$5:T2767)),"")</f>
        <v/>
      </c>
    </row>
    <row r="2768" spans="1:21" ht="14.4" customHeight="1" x14ac:dyDescent="0.3">
      <c r="A2768" s="371" t="s">
        <v>140</v>
      </c>
      <c r="B2768" t="s">
        <v>801</v>
      </c>
      <c r="C2768" s="372">
        <v>200</v>
      </c>
      <c r="D2768" s="388">
        <f>ROWS(C$5:C2768)</f>
        <v>2764</v>
      </c>
      <c r="E2768" s="388" t="str">
        <f>IF(_xlfn.IFNA(VLOOKUP(A2768,$AG$3:$AH$83,2,FALSE),"")='11.1'!$D$5,TXM!D2768,"")</f>
        <v/>
      </c>
      <c r="F2768" t="str">
        <f>IFERROR(SMALL($E$5:$E$9000,ROWS($E$5:E2768)),"")</f>
        <v/>
      </c>
      <c r="I2768" s="371" t="s">
        <v>79</v>
      </c>
      <c r="J2768" t="s">
        <v>1002</v>
      </c>
      <c r="K2768" s="372">
        <v>74407</v>
      </c>
      <c r="L2768" s="388">
        <f>ROWS(K$5:K2768)</f>
        <v>2764</v>
      </c>
      <c r="M2768" s="388" t="str">
        <f>IF(_xlfn.IFNA(VLOOKUP(I2768,$AG$3:$AH$83,2,FALSE),"")='11.1'!$D$5,TXM!L2768,"")</f>
        <v/>
      </c>
      <c r="N2768" t="str">
        <f>IFERROR(SMALL($M$5:$M$9000,ROWS($M$5:M2768)),"")</f>
        <v/>
      </c>
      <c r="P2768" t="s">
        <v>72</v>
      </c>
      <c r="Q2768" t="s">
        <v>1265</v>
      </c>
      <c r="R2768">
        <v>62137</v>
      </c>
      <c r="S2768" s="388">
        <f>ROWS(R$5:R2768)</f>
        <v>2764</v>
      </c>
      <c r="T2768" s="388" t="str">
        <f>IF(_xlfn.IFNA(VLOOKUP(P2768,$AG$3:$AH$83,2,FALSE),"")='11.1'!$D$5,TXM!S2768,"")</f>
        <v/>
      </c>
      <c r="U2768" t="str">
        <f>IFERROR(SMALL($T$5:$T$9000,ROWS($T$5:T2768)),"")</f>
        <v/>
      </c>
    </row>
    <row r="2769" spans="1:21" ht="14.4" customHeight="1" x14ac:dyDescent="0.3">
      <c r="A2769" s="371" t="s">
        <v>210</v>
      </c>
      <c r="B2769" t="s">
        <v>1000</v>
      </c>
      <c r="C2769" s="372">
        <v>18253347</v>
      </c>
      <c r="D2769" s="388">
        <f>ROWS(C$5:C2769)</f>
        <v>2765</v>
      </c>
      <c r="E2769" s="388" t="str">
        <f>IF(_xlfn.IFNA(VLOOKUP(A2769,$AG$3:$AH$83,2,FALSE),"")='11.1'!$D$5,TXM!D2769,"")</f>
        <v/>
      </c>
      <c r="F2769" t="str">
        <f>IFERROR(SMALL($E$5:$E$9000,ROWS($E$5:E2769)),"")</f>
        <v/>
      </c>
      <c r="I2769" s="371" t="s">
        <v>79</v>
      </c>
      <c r="J2769" t="s">
        <v>815</v>
      </c>
      <c r="K2769" s="372">
        <v>56122</v>
      </c>
      <c r="L2769" s="388">
        <f>ROWS(K$5:K2769)</f>
        <v>2765</v>
      </c>
      <c r="M2769" s="388" t="str">
        <f>IF(_xlfn.IFNA(VLOOKUP(I2769,$AG$3:$AH$83,2,FALSE),"")='11.1'!$D$5,TXM!L2769,"")</f>
        <v/>
      </c>
      <c r="N2769" t="str">
        <f>IFERROR(SMALL($M$5:$M$9000,ROWS($M$5:M2769)),"")</f>
        <v/>
      </c>
      <c r="P2769" t="s">
        <v>72</v>
      </c>
      <c r="Q2769" t="s">
        <v>859</v>
      </c>
      <c r="R2769">
        <v>46217</v>
      </c>
      <c r="S2769" s="388">
        <f>ROWS(R$5:R2769)</f>
        <v>2765</v>
      </c>
      <c r="T2769" s="388" t="str">
        <f>IF(_xlfn.IFNA(VLOOKUP(P2769,$AG$3:$AH$83,2,FALSE),"")='11.1'!$D$5,TXM!S2769,"")</f>
        <v/>
      </c>
      <c r="U2769" t="str">
        <f>IFERROR(SMALL($T$5:$T$9000,ROWS($T$5:T2769)),"")</f>
        <v/>
      </c>
    </row>
    <row r="2770" spans="1:21" ht="14.4" customHeight="1" x14ac:dyDescent="0.3">
      <c r="A2770" s="371" t="s">
        <v>210</v>
      </c>
      <c r="B2770" t="s">
        <v>172</v>
      </c>
      <c r="C2770" s="372">
        <v>7640800</v>
      </c>
      <c r="D2770" s="388">
        <f>ROWS(C$5:C2770)</f>
        <v>2766</v>
      </c>
      <c r="E2770" s="388" t="str">
        <f>IF(_xlfn.IFNA(VLOOKUP(A2770,$AG$3:$AH$83,2,FALSE),"")='11.1'!$D$5,TXM!D2770,"")</f>
        <v/>
      </c>
      <c r="F2770" t="str">
        <f>IFERROR(SMALL($E$5:$E$9000,ROWS($E$5:E2770)),"")</f>
        <v/>
      </c>
      <c r="I2770" s="371" t="s">
        <v>79</v>
      </c>
      <c r="J2770" t="s">
        <v>847</v>
      </c>
      <c r="K2770" s="372">
        <v>46209</v>
      </c>
      <c r="L2770" s="388">
        <f>ROWS(K$5:K2770)</f>
        <v>2766</v>
      </c>
      <c r="M2770" s="388" t="str">
        <f>IF(_xlfn.IFNA(VLOOKUP(I2770,$AG$3:$AH$83,2,FALSE),"")='11.1'!$D$5,TXM!L2770,"")</f>
        <v/>
      </c>
      <c r="N2770" t="str">
        <f>IFERROR(SMALL($M$5:$M$9000,ROWS($M$5:M2770)),"")</f>
        <v/>
      </c>
      <c r="P2770" t="s">
        <v>72</v>
      </c>
      <c r="Q2770" t="s">
        <v>1318</v>
      </c>
      <c r="R2770">
        <v>29183</v>
      </c>
      <c r="S2770" s="388">
        <f>ROWS(R$5:R2770)</f>
        <v>2766</v>
      </c>
      <c r="T2770" s="388" t="str">
        <f>IF(_xlfn.IFNA(VLOOKUP(P2770,$AG$3:$AH$83,2,FALSE),"")='11.1'!$D$5,TXM!S2770,"")</f>
        <v/>
      </c>
      <c r="U2770" t="str">
        <f>IFERROR(SMALL($T$5:$T$9000,ROWS($T$5:T2770)),"")</f>
        <v/>
      </c>
    </row>
    <row r="2771" spans="1:21" ht="14.4" customHeight="1" x14ac:dyDescent="0.3">
      <c r="A2771" s="371" t="s">
        <v>210</v>
      </c>
      <c r="B2771" t="s">
        <v>779</v>
      </c>
      <c r="C2771" s="372">
        <v>5384202</v>
      </c>
      <c r="D2771" s="388">
        <f>ROWS(C$5:C2771)</f>
        <v>2767</v>
      </c>
      <c r="E2771" s="388" t="str">
        <f>IF(_xlfn.IFNA(VLOOKUP(A2771,$AG$3:$AH$83,2,FALSE),"")='11.1'!$D$5,TXM!D2771,"")</f>
        <v/>
      </c>
      <c r="F2771" t="str">
        <f>IFERROR(SMALL($E$5:$E$9000,ROWS($E$5:E2771)),"")</f>
        <v/>
      </c>
      <c r="I2771" s="371" t="s">
        <v>79</v>
      </c>
      <c r="J2771" t="s">
        <v>869</v>
      </c>
      <c r="K2771" s="372">
        <v>42382</v>
      </c>
      <c r="L2771" s="388">
        <f>ROWS(K$5:K2771)</f>
        <v>2767</v>
      </c>
      <c r="M2771" s="388" t="str">
        <f>IF(_xlfn.IFNA(VLOOKUP(I2771,$AG$3:$AH$83,2,FALSE),"")='11.1'!$D$5,TXM!L2771,"")</f>
        <v/>
      </c>
      <c r="N2771" t="str">
        <f>IFERROR(SMALL($M$5:$M$9000,ROWS($M$5:M2771)),"")</f>
        <v/>
      </c>
      <c r="P2771" t="s">
        <v>72</v>
      </c>
      <c r="Q2771" t="s">
        <v>97</v>
      </c>
      <c r="R2771">
        <v>22470</v>
      </c>
      <c r="S2771" s="388">
        <f>ROWS(R$5:R2771)</f>
        <v>2767</v>
      </c>
      <c r="T2771" s="388" t="str">
        <f>IF(_xlfn.IFNA(VLOOKUP(P2771,$AG$3:$AH$83,2,FALSE),"")='11.1'!$D$5,TXM!S2771,"")</f>
        <v/>
      </c>
      <c r="U2771" t="str">
        <f>IFERROR(SMALL($T$5:$T$9000,ROWS($T$5:T2771)),"")</f>
        <v/>
      </c>
    </row>
    <row r="2772" spans="1:21" ht="14.4" customHeight="1" x14ac:dyDescent="0.3">
      <c r="A2772" s="371" t="s">
        <v>210</v>
      </c>
      <c r="B2772" t="s">
        <v>849</v>
      </c>
      <c r="C2772" s="372">
        <v>4714464</v>
      </c>
      <c r="D2772" s="388">
        <f>ROWS(C$5:C2772)</f>
        <v>2768</v>
      </c>
      <c r="E2772" s="388" t="str">
        <f>IF(_xlfn.IFNA(VLOOKUP(A2772,$AG$3:$AH$83,2,FALSE),"")='11.1'!$D$5,TXM!D2772,"")</f>
        <v/>
      </c>
      <c r="F2772" t="str">
        <f>IFERROR(SMALL($E$5:$E$9000,ROWS($E$5:E2772)),"")</f>
        <v/>
      </c>
      <c r="I2772" s="371" t="s">
        <v>79</v>
      </c>
      <c r="J2772" t="s">
        <v>825</v>
      </c>
      <c r="K2772" s="372">
        <v>31945</v>
      </c>
      <c r="L2772" s="388">
        <f>ROWS(K$5:K2772)</f>
        <v>2768</v>
      </c>
      <c r="M2772" s="388" t="str">
        <f>IF(_xlfn.IFNA(VLOOKUP(I2772,$AG$3:$AH$83,2,FALSE),"")='11.1'!$D$5,TXM!L2772,"")</f>
        <v/>
      </c>
      <c r="N2772" t="str">
        <f>IFERROR(SMALL($M$5:$M$9000,ROWS($M$5:M2772)),"")</f>
        <v/>
      </c>
      <c r="P2772" t="s">
        <v>72</v>
      </c>
      <c r="Q2772" t="s">
        <v>95</v>
      </c>
      <c r="R2772">
        <v>18975</v>
      </c>
      <c r="S2772" s="388">
        <f>ROWS(R$5:R2772)</f>
        <v>2768</v>
      </c>
      <c r="T2772" s="388" t="str">
        <f>IF(_xlfn.IFNA(VLOOKUP(P2772,$AG$3:$AH$83,2,FALSE),"")='11.1'!$D$5,TXM!S2772,"")</f>
        <v/>
      </c>
      <c r="U2772" t="str">
        <f>IFERROR(SMALL($T$5:$T$9000,ROWS($T$5:T2772)),"")</f>
        <v/>
      </c>
    </row>
    <row r="2773" spans="1:21" ht="14.4" customHeight="1" x14ac:dyDescent="0.3">
      <c r="A2773" s="371" t="s">
        <v>210</v>
      </c>
      <c r="B2773" t="s">
        <v>785</v>
      </c>
      <c r="C2773" s="372">
        <v>1811793</v>
      </c>
      <c r="D2773" s="388">
        <f>ROWS(C$5:C2773)</f>
        <v>2769</v>
      </c>
      <c r="E2773" s="388" t="str">
        <f>IF(_xlfn.IFNA(VLOOKUP(A2773,$AG$3:$AH$83,2,FALSE),"")='11.1'!$D$5,TXM!D2773,"")</f>
        <v/>
      </c>
      <c r="F2773" t="str">
        <f>IFERROR(SMALL($E$5:$E$9000,ROWS($E$5:E2773)),"")</f>
        <v/>
      </c>
      <c r="I2773" s="371" t="s">
        <v>79</v>
      </c>
      <c r="J2773" t="s">
        <v>873</v>
      </c>
      <c r="K2773" s="372">
        <v>29480</v>
      </c>
      <c r="L2773" s="388">
        <f>ROWS(K$5:K2773)</f>
        <v>2769</v>
      </c>
      <c r="M2773" s="388" t="str">
        <f>IF(_xlfn.IFNA(VLOOKUP(I2773,$AG$3:$AH$83,2,FALSE),"")='11.1'!$D$5,TXM!L2773,"")</f>
        <v/>
      </c>
      <c r="N2773" t="str">
        <f>IFERROR(SMALL($M$5:$M$9000,ROWS($M$5:M2773)),"")</f>
        <v/>
      </c>
      <c r="P2773" t="s">
        <v>72</v>
      </c>
      <c r="Q2773" t="s">
        <v>1006</v>
      </c>
      <c r="R2773">
        <v>13000</v>
      </c>
      <c r="S2773" s="388">
        <f>ROWS(R$5:R2773)</f>
        <v>2769</v>
      </c>
      <c r="T2773" s="388" t="str">
        <f>IF(_xlfn.IFNA(VLOOKUP(P2773,$AG$3:$AH$83,2,FALSE),"")='11.1'!$D$5,TXM!S2773,"")</f>
        <v/>
      </c>
      <c r="U2773" t="str">
        <f>IFERROR(SMALL($T$5:$T$9000,ROWS($T$5:T2773)),"")</f>
        <v/>
      </c>
    </row>
    <row r="2774" spans="1:21" ht="14.4" customHeight="1" x14ac:dyDescent="0.3">
      <c r="A2774" s="371" t="s">
        <v>210</v>
      </c>
      <c r="B2774" t="s">
        <v>861</v>
      </c>
      <c r="C2774" s="372">
        <v>1174185</v>
      </c>
      <c r="D2774" s="388">
        <f>ROWS(C$5:C2774)</f>
        <v>2770</v>
      </c>
      <c r="E2774" s="388" t="str">
        <f>IF(_xlfn.IFNA(VLOOKUP(A2774,$AG$3:$AH$83,2,FALSE),"")='11.1'!$D$5,TXM!D2774,"")</f>
        <v/>
      </c>
      <c r="F2774" t="str">
        <f>IFERROR(SMALL($E$5:$E$9000,ROWS($E$5:E2774)),"")</f>
        <v/>
      </c>
      <c r="I2774" s="371" t="s">
        <v>79</v>
      </c>
      <c r="J2774" t="s">
        <v>1434</v>
      </c>
      <c r="K2774" s="372">
        <v>28905</v>
      </c>
      <c r="L2774" s="388">
        <f>ROWS(K$5:K2774)</f>
        <v>2770</v>
      </c>
      <c r="M2774" s="388" t="str">
        <f>IF(_xlfn.IFNA(VLOOKUP(I2774,$AG$3:$AH$83,2,FALSE),"")='11.1'!$D$5,TXM!L2774,"")</f>
        <v/>
      </c>
      <c r="N2774" t="str">
        <f>IFERROR(SMALL($M$5:$M$9000,ROWS($M$5:M2774)),"")</f>
        <v/>
      </c>
      <c r="P2774" t="s">
        <v>72</v>
      </c>
      <c r="Q2774" t="s">
        <v>827</v>
      </c>
      <c r="R2774">
        <v>9700</v>
      </c>
      <c r="S2774" s="388">
        <f>ROWS(R$5:R2774)</f>
        <v>2770</v>
      </c>
      <c r="T2774" s="388" t="str">
        <f>IF(_xlfn.IFNA(VLOOKUP(P2774,$AG$3:$AH$83,2,FALSE),"")='11.1'!$D$5,TXM!S2774,"")</f>
        <v/>
      </c>
      <c r="U2774" t="str">
        <f>IFERROR(SMALL($T$5:$T$9000,ROWS($T$5:T2774)),"")</f>
        <v/>
      </c>
    </row>
    <row r="2775" spans="1:21" ht="14.4" customHeight="1" x14ac:dyDescent="0.3">
      <c r="A2775" s="371" t="s">
        <v>210</v>
      </c>
      <c r="B2775" t="s">
        <v>91</v>
      </c>
      <c r="C2775" s="372">
        <v>783895</v>
      </c>
      <c r="D2775" s="388">
        <f>ROWS(C$5:C2775)</f>
        <v>2771</v>
      </c>
      <c r="E2775" s="388" t="str">
        <f>IF(_xlfn.IFNA(VLOOKUP(A2775,$AG$3:$AH$83,2,FALSE),"")='11.1'!$D$5,TXM!D2775,"")</f>
        <v/>
      </c>
      <c r="F2775" t="str">
        <f>IFERROR(SMALL($E$5:$E$9000,ROWS($E$5:E2775)),"")</f>
        <v/>
      </c>
      <c r="I2775" s="371" t="s">
        <v>79</v>
      </c>
      <c r="J2775" t="s">
        <v>811</v>
      </c>
      <c r="K2775" s="372">
        <v>19641</v>
      </c>
      <c r="L2775" s="388">
        <f>ROWS(K$5:K2775)</f>
        <v>2771</v>
      </c>
      <c r="M2775" s="388" t="str">
        <f>IF(_xlfn.IFNA(VLOOKUP(I2775,$AG$3:$AH$83,2,FALSE),"")='11.1'!$D$5,TXM!L2775,"")</f>
        <v/>
      </c>
      <c r="N2775" t="str">
        <f>IFERROR(SMALL($M$5:$M$9000,ROWS($M$5:M2775)),"")</f>
        <v/>
      </c>
      <c r="P2775" t="s">
        <v>72</v>
      </c>
      <c r="Q2775" t="s">
        <v>102</v>
      </c>
      <c r="R2775">
        <v>3680</v>
      </c>
      <c r="S2775" s="388">
        <f>ROWS(R$5:R2775)</f>
        <v>2771</v>
      </c>
      <c r="T2775" s="388" t="str">
        <f>IF(_xlfn.IFNA(VLOOKUP(P2775,$AG$3:$AH$83,2,FALSE),"")='11.1'!$D$5,TXM!S2775,"")</f>
        <v/>
      </c>
      <c r="U2775" t="str">
        <f>IFERROR(SMALL($T$5:$T$9000,ROWS($T$5:T2775)),"")</f>
        <v/>
      </c>
    </row>
    <row r="2776" spans="1:21" ht="14.4" customHeight="1" x14ac:dyDescent="0.3">
      <c r="A2776" s="371" t="s">
        <v>210</v>
      </c>
      <c r="B2776" t="s">
        <v>783</v>
      </c>
      <c r="C2776" s="372">
        <v>314533</v>
      </c>
      <c r="D2776" s="388">
        <f>ROWS(C$5:C2776)</f>
        <v>2772</v>
      </c>
      <c r="E2776" s="388" t="str">
        <f>IF(_xlfn.IFNA(VLOOKUP(A2776,$AG$3:$AH$83,2,FALSE),"")='11.1'!$D$5,TXM!D2776,"")</f>
        <v/>
      </c>
      <c r="F2776" t="str">
        <f>IFERROR(SMALL($E$5:$E$9000,ROWS($E$5:E2776)),"")</f>
        <v/>
      </c>
      <c r="I2776" s="371" t="s">
        <v>79</v>
      </c>
      <c r="J2776" t="s">
        <v>1332</v>
      </c>
      <c r="K2776" s="372">
        <v>18140</v>
      </c>
      <c r="L2776" s="388">
        <f>ROWS(K$5:K2776)</f>
        <v>2772</v>
      </c>
      <c r="M2776" s="388" t="str">
        <f>IF(_xlfn.IFNA(VLOOKUP(I2776,$AG$3:$AH$83,2,FALSE),"")='11.1'!$D$5,TXM!L2776,"")</f>
        <v/>
      </c>
      <c r="N2776" t="str">
        <f>IFERROR(SMALL($M$5:$M$9000,ROWS($M$5:M2776)),"")</f>
        <v/>
      </c>
      <c r="P2776" t="s">
        <v>72</v>
      </c>
      <c r="Q2776" t="s">
        <v>813</v>
      </c>
      <c r="R2776">
        <v>3005</v>
      </c>
      <c r="S2776" s="388">
        <f>ROWS(R$5:R2776)</f>
        <v>2772</v>
      </c>
      <c r="T2776" s="388" t="str">
        <f>IF(_xlfn.IFNA(VLOOKUP(P2776,$AG$3:$AH$83,2,FALSE),"")='11.1'!$D$5,TXM!S2776,"")</f>
        <v/>
      </c>
      <c r="U2776" t="str">
        <f>IFERROR(SMALL($T$5:$T$9000,ROWS($T$5:T2776)),"")</f>
        <v/>
      </c>
    </row>
    <row r="2777" spans="1:21" ht="14.4" customHeight="1" x14ac:dyDescent="0.3">
      <c r="A2777" s="371" t="s">
        <v>210</v>
      </c>
      <c r="B2777" t="s">
        <v>107</v>
      </c>
      <c r="C2777" s="372">
        <v>61688</v>
      </c>
      <c r="D2777" s="388">
        <f>ROWS(C$5:C2777)</f>
        <v>2773</v>
      </c>
      <c r="E2777" s="388" t="str">
        <f>IF(_xlfn.IFNA(VLOOKUP(A2777,$AG$3:$AH$83,2,FALSE),"")='11.1'!$D$5,TXM!D2777,"")</f>
        <v/>
      </c>
      <c r="F2777" t="str">
        <f>IFERROR(SMALL($E$5:$E$9000,ROWS($E$5:E2777)),"")</f>
        <v/>
      </c>
      <c r="I2777" s="371" t="s">
        <v>79</v>
      </c>
      <c r="J2777" t="s">
        <v>819</v>
      </c>
      <c r="K2777" s="372">
        <v>17733</v>
      </c>
      <c r="L2777" s="388">
        <f>ROWS(K$5:K2777)</f>
        <v>2773</v>
      </c>
      <c r="M2777" s="388" t="str">
        <f>IF(_xlfn.IFNA(VLOOKUP(I2777,$AG$3:$AH$83,2,FALSE),"")='11.1'!$D$5,TXM!L2777,"")</f>
        <v/>
      </c>
      <c r="N2777" t="str">
        <f>IFERROR(SMALL($M$5:$M$9000,ROWS($M$5:M2777)),"")</f>
        <v/>
      </c>
      <c r="P2777" t="s">
        <v>72</v>
      </c>
      <c r="Q2777" t="s">
        <v>809</v>
      </c>
      <c r="R2777">
        <v>3000</v>
      </c>
      <c r="S2777" s="388">
        <f>ROWS(R$5:R2777)</f>
        <v>2773</v>
      </c>
      <c r="T2777" s="388" t="str">
        <f>IF(_xlfn.IFNA(VLOOKUP(P2777,$AG$3:$AH$83,2,FALSE),"")='11.1'!$D$5,TXM!S2777,"")</f>
        <v/>
      </c>
      <c r="U2777" t="str">
        <f>IFERROR(SMALL($T$5:$T$9000,ROWS($T$5:T2777)),"")</f>
        <v/>
      </c>
    </row>
    <row r="2778" spans="1:21" ht="14.4" customHeight="1" x14ac:dyDescent="0.3">
      <c r="A2778" s="371" t="s">
        <v>210</v>
      </c>
      <c r="B2778" t="s">
        <v>108</v>
      </c>
      <c r="C2778" s="372">
        <v>59176</v>
      </c>
      <c r="D2778" s="388">
        <f>ROWS(C$5:C2778)</f>
        <v>2774</v>
      </c>
      <c r="E2778" s="388" t="str">
        <f>IF(_xlfn.IFNA(VLOOKUP(A2778,$AG$3:$AH$83,2,FALSE),"")='11.1'!$D$5,TXM!D2778,"")</f>
        <v/>
      </c>
      <c r="F2778" t="str">
        <f>IFERROR(SMALL($E$5:$E$9000,ROWS($E$5:E2778)),"")</f>
        <v/>
      </c>
      <c r="I2778" s="371" t="s">
        <v>79</v>
      </c>
      <c r="J2778" t="s">
        <v>990</v>
      </c>
      <c r="K2778" s="372">
        <v>17379</v>
      </c>
      <c r="L2778" s="388">
        <f>ROWS(K$5:K2778)</f>
        <v>2774</v>
      </c>
      <c r="M2778" s="388" t="str">
        <f>IF(_xlfn.IFNA(VLOOKUP(I2778,$AG$3:$AH$83,2,FALSE),"")='11.1'!$D$5,TXM!L2778,"")</f>
        <v/>
      </c>
      <c r="N2778" t="str">
        <f>IFERROR(SMALL($M$5:$M$9000,ROWS($M$5:M2778)),"")</f>
        <v/>
      </c>
      <c r="P2778" t="s">
        <v>72</v>
      </c>
      <c r="Q2778" t="s">
        <v>845</v>
      </c>
      <c r="R2778">
        <v>2228</v>
      </c>
      <c r="S2778" s="388">
        <f>ROWS(R$5:R2778)</f>
        <v>2774</v>
      </c>
      <c r="T2778" s="388" t="str">
        <f>IF(_xlfn.IFNA(VLOOKUP(P2778,$AG$3:$AH$83,2,FALSE),"")='11.1'!$D$5,TXM!S2778,"")</f>
        <v/>
      </c>
      <c r="U2778" t="str">
        <f>IFERROR(SMALL($T$5:$T$9000,ROWS($T$5:T2778)),"")</f>
        <v/>
      </c>
    </row>
    <row r="2779" spans="1:21" ht="14.4" customHeight="1" x14ac:dyDescent="0.3">
      <c r="A2779" s="371" t="s">
        <v>210</v>
      </c>
      <c r="B2779" t="s">
        <v>95</v>
      </c>
      <c r="C2779" s="372">
        <v>58642</v>
      </c>
      <c r="D2779" s="388">
        <f>ROWS(C$5:C2779)</f>
        <v>2775</v>
      </c>
      <c r="E2779" s="388" t="str">
        <f>IF(_xlfn.IFNA(VLOOKUP(A2779,$AG$3:$AH$83,2,FALSE),"")='11.1'!$D$5,TXM!D2779,"")</f>
        <v/>
      </c>
      <c r="F2779" t="str">
        <f>IFERROR(SMALL($E$5:$E$9000,ROWS($E$5:E2779)),"")</f>
        <v/>
      </c>
      <c r="I2779" s="371" t="s">
        <v>79</v>
      </c>
      <c r="J2779" t="s">
        <v>1494</v>
      </c>
      <c r="K2779" s="372">
        <v>11626</v>
      </c>
      <c r="L2779" s="388">
        <f>ROWS(K$5:K2779)</f>
        <v>2775</v>
      </c>
      <c r="M2779" s="388" t="str">
        <f>IF(_xlfn.IFNA(VLOOKUP(I2779,$AG$3:$AH$83,2,FALSE),"")='11.1'!$D$5,TXM!L2779,"")</f>
        <v/>
      </c>
      <c r="N2779" t="str">
        <f>IFERROR(SMALL($M$5:$M$9000,ROWS($M$5:M2779)),"")</f>
        <v/>
      </c>
      <c r="P2779" t="s">
        <v>72</v>
      </c>
      <c r="Q2779" t="s">
        <v>107</v>
      </c>
      <c r="R2779">
        <v>2008</v>
      </c>
      <c r="S2779" s="388">
        <f>ROWS(R$5:R2779)</f>
        <v>2775</v>
      </c>
      <c r="T2779" s="388" t="str">
        <f>IF(_xlfn.IFNA(VLOOKUP(P2779,$AG$3:$AH$83,2,FALSE),"")='11.1'!$D$5,TXM!S2779,"")</f>
        <v/>
      </c>
      <c r="U2779" t="str">
        <f>IFERROR(SMALL($T$5:$T$9000,ROWS($T$5:T2779)),"")</f>
        <v/>
      </c>
    </row>
    <row r="2780" spans="1:21" ht="14.4" customHeight="1" x14ac:dyDescent="0.3">
      <c r="A2780" s="371" t="s">
        <v>210</v>
      </c>
      <c r="B2780" t="s">
        <v>999</v>
      </c>
      <c r="C2780" s="372">
        <v>54445</v>
      </c>
      <c r="D2780" s="388">
        <f>ROWS(C$5:C2780)</f>
        <v>2776</v>
      </c>
      <c r="E2780" s="388" t="str">
        <f>IF(_xlfn.IFNA(VLOOKUP(A2780,$AG$3:$AH$83,2,FALSE),"")='11.1'!$D$5,TXM!D2780,"")</f>
        <v/>
      </c>
      <c r="F2780" t="str">
        <f>IFERROR(SMALL($E$5:$E$9000,ROWS($E$5:E2780)),"")</f>
        <v/>
      </c>
      <c r="I2780" s="371" t="s">
        <v>79</v>
      </c>
      <c r="J2780" t="s">
        <v>857</v>
      </c>
      <c r="K2780" s="372">
        <v>11259</v>
      </c>
      <c r="L2780" s="388">
        <f>ROWS(K$5:K2780)</f>
        <v>2776</v>
      </c>
      <c r="M2780" s="388" t="str">
        <f>IF(_xlfn.IFNA(VLOOKUP(I2780,$AG$3:$AH$83,2,FALSE),"")='11.1'!$D$5,TXM!L2780,"")</f>
        <v/>
      </c>
      <c r="N2780" t="str">
        <f>IFERROR(SMALL($M$5:$M$9000,ROWS($M$5:M2780)),"")</f>
        <v/>
      </c>
      <c r="P2780" t="s">
        <v>72</v>
      </c>
      <c r="Q2780" t="s">
        <v>855</v>
      </c>
      <c r="R2780">
        <v>2000</v>
      </c>
      <c r="S2780" s="388">
        <f>ROWS(R$5:R2780)</f>
        <v>2776</v>
      </c>
      <c r="T2780" s="388" t="str">
        <f>IF(_xlfn.IFNA(VLOOKUP(P2780,$AG$3:$AH$83,2,FALSE),"")='11.1'!$D$5,TXM!S2780,"")</f>
        <v/>
      </c>
      <c r="U2780" t="str">
        <f>IFERROR(SMALL($T$5:$T$9000,ROWS($T$5:T2780)),"")</f>
        <v/>
      </c>
    </row>
    <row r="2781" spans="1:21" ht="14.4" customHeight="1" x14ac:dyDescent="0.3">
      <c r="A2781" s="371" t="s">
        <v>210</v>
      </c>
      <c r="B2781" t="s">
        <v>1318</v>
      </c>
      <c r="C2781" s="372">
        <v>39380</v>
      </c>
      <c r="D2781" s="388">
        <f>ROWS(C$5:C2781)</f>
        <v>2777</v>
      </c>
      <c r="E2781" s="388" t="str">
        <f>IF(_xlfn.IFNA(VLOOKUP(A2781,$AG$3:$AH$83,2,FALSE),"")='11.1'!$D$5,TXM!D2781,"")</f>
        <v/>
      </c>
      <c r="F2781" t="str">
        <f>IFERROR(SMALL($E$5:$E$9000,ROWS($E$5:E2781)),"")</f>
        <v/>
      </c>
      <c r="I2781" s="371" t="s">
        <v>79</v>
      </c>
      <c r="J2781" t="s">
        <v>96</v>
      </c>
      <c r="K2781" s="372">
        <v>8770</v>
      </c>
      <c r="L2781" s="388">
        <f>ROWS(K$5:K2781)</f>
        <v>2777</v>
      </c>
      <c r="M2781" s="388" t="str">
        <f>IF(_xlfn.IFNA(VLOOKUP(I2781,$AG$3:$AH$83,2,FALSE),"")='11.1'!$D$5,TXM!L2781,"")</f>
        <v/>
      </c>
      <c r="N2781" t="str">
        <f>IFERROR(SMALL($M$5:$M$9000,ROWS($M$5:M2781)),"")</f>
        <v/>
      </c>
      <c r="P2781" t="s">
        <v>72</v>
      </c>
      <c r="Q2781" t="s">
        <v>91</v>
      </c>
      <c r="R2781">
        <v>1898</v>
      </c>
      <c r="S2781" s="388">
        <f>ROWS(R$5:R2781)</f>
        <v>2777</v>
      </c>
      <c r="T2781" s="388" t="str">
        <f>IF(_xlfn.IFNA(VLOOKUP(P2781,$AG$3:$AH$83,2,FALSE),"")='11.1'!$D$5,TXM!S2781,"")</f>
        <v/>
      </c>
      <c r="U2781" t="str">
        <f>IFERROR(SMALL($T$5:$T$9000,ROWS($T$5:T2781)),"")</f>
        <v/>
      </c>
    </row>
    <row r="2782" spans="1:21" ht="14.4" customHeight="1" x14ac:dyDescent="0.3">
      <c r="A2782" s="371" t="s">
        <v>210</v>
      </c>
      <c r="B2782" t="s">
        <v>859</v>
      </c>
      <c r="C2782" s="372">
        <v>10528</v>
      </c>
      <c r="D2782" s="388">
        <f>ROWS(C$5:C2782)</f>
        <v>2778</v>
      </c>
      <c r="E2782" s="388" t="str">
        <f>IF(_xlfn.IFNA(VLOOKUP(A2782,$AG$3:$AH$83,2,FALSE),"")='11.1'!$D$5,TXM!D2782,"")</f>
        <v/>
      </c>
      <c r="F2782" t="str">
        <f>IFERROR(SMALL($E$5:$E$9000,ROWS($E$5:E2782)),"")</f>
        <v/>
      </c>
      <c r="I2782" s="371" t="s">
        <v>79</v>
      </c>
      <c r="J2782" t="s">
        <v>829</v>
      </c>
      <c r="K2782" s="372">
        <v>8406</v>
      </c>
      <c r="L2782" s="388">
        <f>ROWS(K$5:K2782)</f>
        <v>2778</v>
      </c>
      <c r="M2782" s="388" t="str">
        <f>IF(_xlfn.IFNA(VLOOKUP(I2782,$AG$3:$AH$83,2,FALSE),"")='11.1'!$D$5,TXM!L2782,"")</f>
        <v/>
      </c>
      <c r="N2782" t="str">
        <f>IFERROR(SMALL($M$5:$M$9000,ROWS($M$5:M2782)),"")</f>
        <v/>
      </c>
      <c r="P2782" t="s">
        <v>72</v>
      </c>
      <c r="Q2782" t="s">
        <v>96</v>
      </c>
      <c r="R2782">
        <v>1800</v>
      </c>
      <c r="S2782" s="388">
        <f>ROWS(R$5:R2782)</f>
        <v>2778</v>
      </c>
      <c r="T2782" s="388" t="str">
        <f>IF(_xlfn.IFNA(VLOOKUP(P2782,$AG$3:$AH$83,2,FALSE),"")='11.1'!$D$5,TXM!S2782,"")</f>
        <v/>
      </c>
      <c r="U2782" t="str">
        <f>IFERROR(SMALL($T$5:$T$9000,ROWS($T$5:T2782)),"")</f>
        <v/>
      </c>
    </row>
    <row r="2783" spans="1:21" ht="14.4" customHeight="1" x14ac:dyDescent="0.3">
      <c r="A2783" s="371" t="s">
        <v>210</v>
      </c>
      <c r="B2783" t="s">
        <v>867</v>
      </c>
      <c r="C2783" s="372">
        <v>3750</v>
      </c>
      <c r="D2783" s="388">
        <f>ROWS(C$5:C2783)</f>
        <v>2779</v>
      </c>
      <c r="E2783" s="388" t="str">
        <f>IF(_xlfn.IFNA(VLOOKUP(A2783,$AG$3:$AH$83,2,FALSE),"")='11.1'!$D$5,TXM!D2783,"")</f>
        <v/>
      </c>
      <c r="F2783" t="str">
        <f>IFERROR(SMALL($E$5:$E$9000,ROWS($E$5:E2783)),"")</f>
        <v/>
      </c>
      <c r="I2783" s="371" t="s">
        <v>79</v>
      </c>
      <c r="J2783" t="s">
        <v>1240</v>
      </c>
      <c r="K2783" s="372">
        <v>4821</v>
      </c>
      <c r="L2783" s="388">
        <f>ROWS(K$5:K2783)</f>
        <v>2779</v>
      </c>
      <c r="M2783" s="388" t="str">
        <f>IF(_xlfn.IFNA(VLOOKUP(I2783,$AG$3:$AH$83,2,FALSE),"")='11.1'!$D$5,TXM!L2783,"")</f>
        <v/>
      </c>
      <c r="N2783" t="str">
        <f>IFERROR(SMALL($M$5:$M$9000,ROWS($M$5:M2783)),"")</f>
        <v/>
      </c>
      <c r="P2783" t="s">
        <v>72</v>
      </c>
      <c r="Q2783" t="s">
        <v>1003</v>
      </c>
      <c r="R2783">
        <v>1506</v>
      </c>
      <c r="S2783" s="388">
        <f>ROWS(R$5:R2783)</f>
        <v>2779</v>
      </c>
      <c r="T2783" s="388" t="str">
        <f>IF(_xlfn.IFNA(VLOOKUP(P2783,$AG$3:$AH$83,2,FALSE),"")='11.1'!$D$5,TXM!S2783,"")</f>
        <v/>
      </c>
      <c r="U2783" t="str">
        <f>IFERROR(SMALL($T$5:$T$9000,ROWS($T$5:T2783)),"")</f>
        <v/>
      </c>
    </row>
    <row r="2784" spans="1:21" ht="14.4" customHeight="1" x14ac:dyDescent="0.3">
      <c r="A2784" s="371" t="s">
        <v>693</v>
      </c>
      <c r="B2784" t="s">
        <v>91</v>
      </c>
      <c r="C2784" s="372">
        <v>2271529</v>
      </c>
      <c r="D2784" s="388">
        <f>ROWS(C$5:C2784)</f>
        <v>2780</v>
      </c>
      <c r="E2784" s="388" t="str">
        <f>IF(_xlfn.IFNA(VLOOKUP(A2784,$AG$3:$AH$83,2,FALSE),"")='11.1'!$D$5,TXM!D2784,"")</f>
        <v/>
      </c>
      <c r="F2784" t="str">
        <f>IFERROR(SMALL($E$5:$E$9000,ROWS($E$5:E2784)),"")</f>
        <v/>
      </c>
      <c r="I2784" s="371" t="s">
        <v>79</v>
      </c>
      <c r="J2784" t="s">
        <v>95</v>
      </c>
      <c r="K2784" s="372">
        <v>758</v>
      </c>
      <c r="L2784" s="388">
        <f>ROWS(K$5:K2784)</f>
        <v>2780</v>
      </c>
      <c r="M2784" s="388" t="str">
        <f>IF(_xlfn.IFNA(VLOOKUP(I2784,$AG$3:$AH$83,2,FALSE),"")='11.1'!$D$5,TXM!L2784,"")</f>
        <v/>
      </c>
      <c r="N2784" t="str">
        <f>IFERROR(SMALL($M$5:$M$9000,ROWS($M$5:M2784)),"")</f>
        <v/>
      </c>
      <c r="P2784" t="s">
        <v>72</v>
      </c>
      <c r="Q2784" t="s">
        <v>825</v>
      </c>
      <c r="R2784">
        <v>1440</v>
      </c>
      <c r="S2784" s="388">
        <f>ROWS(R$5:R2784)</f>
        <v>2780</v>
      </c>
      <c r="T2784" s="388" t="str">
        <f>IF(_xlfn.IFNA(VLOOKUP(P2784,$AG$3:$AH$83,2,FALSE),"")='11.1'!$D$5,TXM!S2784,"")</f>
        <v/>
      </c>
      <c r="U2784" t="str">
        <f>IFERROR(SMALL($T$5:$T$9000,ROWS($T$5:T2784)),"")</f>
        <v/>
      </c>
    </row>
    <row r="2785" spans="1:21" ht="14.4" customHeight="1" x14ac:dyDescent="0.3">
      <c r="A2785" s="371" t="s">
        <v>693</v>
      </c>
      <c r="B2785" t="s">
        <v>104</v>
      </c>
      <c r="C2785" s="372">
        <v>1214769</v>
      </c>
      <c r="D2785" s="388">
        <f>ROWS(C$5:C2785)</f>
        <v>2781</v>
      </c>
      <c r="E2785" s="388" t="str">
        <f>IF(_xlfn.IFNA(VLOOKUP(A2785,$AG$3:$AH$83,2,FALSE),"")='11.1'!$D$5,TXM!D2785,"")</f>
        <v/>
      </c>
      <c r="F2785" t="str">
        <f>IFERROR(SMALL($E$5:$E$9000,ROWS($E$5:E2785)),"")</f>
        <v/>
      </c>
      <c r="I2785" s="371" t="s">
        <v>79</v>
      </c>
      <c r="J2785" t="s">
        <v>171</v>
      </c>
      <c r="K2785" s="372">
        <v>517</v>
      </c>
      <c r="L2785" s="388">
        <f>ROWS(K$5:K2785)</f>
        <v>2781</v>
      </c>
      <c r="M2785" s="388" t="str">
        <f>IF(_xlfn.IFNA(VLOOKUP(I2785,$AG$3:$AH$83,2,FALSE),"")='11.1'!$D$5,TXM!L2785,"")</f>
        <v/>
      </c>
      <c r="N2785" t="str">
        <f>IFERROR(SMALL($M$5:$M$9000,ROWS($M$5:M2785)),"")</f>
        <v/>
      </c>
      <c r="P2785" t="s">
        <v>72</v>
      </c>
      <c r="Q2785" t="s">
        <v>791</v>
      </c>
      <c r="R2785">
        <v>1059</v>
      </c>
      <c r="S2785" s="388">
        <f>ROWS(R$5:R2785)</f>
        <v>2781</v>
      </c>
      <c r="T2785" s="388" t="str">
        <f>IF(_xlfn.IFNA(VLOOKUP(P2785,$AG$3:$AH$83,2,FALSE),"")='11.1'!$D$5,TXM!S2785,"")</f>
        <v/>
      </c>
      <c r="U2785" t="str">
        <f>IFERROR(SMALL($T$5:$T$9000,ROWS($T$5:T2785)),"")</f>
        <v/>
      </c>
    </row>
    <row r="2786" spans="1:21" ht="14.4" customHeight="1" x14ac:dyDescent="0.3">
      <c r="A2786" s="371" t="s">
        <v>693</v>
      </c>
      <c r="B2786" t="s">
        <v>108</v>
      </c>
      <c r="C2786" s="372">
        <v>459788</v>
      </c>
      <c r="D2786" s="388">
        <f>ROWS(C$5:C2786)</f>
        <v>2782</v>
      </c>
      <c r="E2786" s="388" t="str">
        <f>IF(_xlfn.IFNA(VLOOKUP(A2786,$AG$3:$AH$83,2,FALSE),"")='11.1'!$D$5,TXM!D2786,"")</f>
        <v/>
      </c>
      <c r="F2786" t="str">
        <f>IFERROR(SMALL($E$5:$E$9000,ROWS($E$5:E2786)),"")</f>
        <v/>
      </c>
      <c r="I2786" s="371" t="s">
        <v>79</v>
      </c>
      <c r="J2786" t="s">
        <v>998</v>
      </c>
      <c r="K2786" s="372">
        <v>178</v>
      </c>
      <c r="L2786" s="388">
        <f>ROWS(K$5:K2786)</f>
        <v>2782</v>
      </c>
      <c r="M2786" s="388" t="str">
        <f>IF(_xlfn.IFNA(VLOOKUP(I2786,$AG$3:$AH$83,2,FALSE),"")='11.1'!$D$5,TXM!L2786,"")</f>
        <v/>
      </c>
      <c r="N2786" t="str">
        <f>IFERROR(SMALL($M$5:$M$9000,ROWS($M$5:M2786)),"")</f>
        <v/>
      </c>
      <c r="P2786" t="s">
        <v>72</v>
      </c>
      <c r="Q2786" t="s">
        <v>847</v>
      </c>
      <c r="R2786">
        <v>1042</v>
      </c>
      <c r="S2786" s="388">
        <f>ROWS(R$5:R2786)</f>
        <v>2782</v>
      </c>
      <c r="T2786" s="388" t="str">
        <f>IF(_xlfn.IFNA(VLOOKUP(P2786,$AG$3:$AH$83,2,FALSE),"")='11.1'!$D$5,TXM!S2786,"")</f>
        <v/>
      </c>
      <c r="U2786" t="str">
        <f>IFERROR(SMALL($T$5:$T$9000,ROWS($T$5:T2786)),"")</f>
        <v/>
      </c>
    </row>
    <row r="2787" spans="1:21" ht="14.4" customHeight="1" x14ac:dyDescent="0.3">
      <c r="A2787" s="371" t="s">
        <v>693</v>
      </c>
      <c r="B2787" t="s">
        <v>773</v>
      </c>
      <c r="C2787" s="372">
        <v>455905</v>
      </c>
      <c r="D2787" s="388">
        <f>ROWS(C$5:C2787)</f>
        <v>2783</v>
      </c>
      <c r="E2787" s="388" t="str">
        <f>IF(_xlfn.IFNA(VLOOKUP(A2787,$AG$3:$AH$83,2,FALSE),"")='11.1'!$D$5,TXM!D2787,"")</f>
        <v/>
      </c>
      <c r="F2787" t="str">
        <f>IFERROR(SMALL($E$5:$E$9000,ROWS($E$5:E2787)),"")</f>
        <v/>
      </c>
      <c r="I2787" s="371" t="s">
        <v>79</v>
      </c>
      <c r="J2787" t="s">
        <v>853</v>
      </c>
      <c r="K2787" s="372">
        <v>150</v>
      </c>
      <c r="L2787" s="388">
        <f>ROWS(K$5:K2787)</f>
        <v>2783</v>
      </c>
      <c r="M2787" s="388" t="str">
        <f>IF(_xlfn.IFNA(VLOOKUP(I2787,$AG$3:$AH$83,2,FALSE),"")='11.1'!$D$5,TXM!L2787,"")</f>
        <v/>
      </c>
      <c r="N2787" t="str">
        <f>IFERROR(SMALL($M$5:$M$9000,ROWS($M$5:M2787)),"")</f>
        <v/>
      </c>
      <c r="P2787" t="s">
        <v>72</v>
      </c>
      <c r="Q2787" t="s">
        <v>104</v>
      </c>
      <c r="R2787">
        <v>920</v>
      </c>
      <c r="S2787" s="388">
        <f>ROWS(R$5:R2787)</f>
        <v>2783</v>
      </c>
      <c r="T2787" s="388" t="str">
        <f>IF(_xlfn.IFNA(VLOOKUP(P2787,$AG$3:$AH$83,2,FALSE),"")='11.1'!$D$5,TXM!S2787,"")</f>
        <v/>
      </c>
      <c r="U2787" t="str">
        <f>IFERROR(SMALL($T$5:$T$9000,ROWS($T$5:T2787)),"")</f>
        <v/>
      </c>
    </row>
    <row r="2788" spans="1:21" ht="14.4" customHeight="1" x14ac:dyDescent="0.3">
      <c r="A2788" s="371" t="s">
        <v>693</v>
      </c>
      <c r="B2788" t="s">
        <v>849</v>
      </c>
      <c r="C2788" s="372">
        <v>298407</v>
      </c>
      <c r="D2788" s="388">
        <f>ROWS(C$5:C2788)</f>
        <v>2784</v>
      </c>
      <c r="E2788" s="388" t="str">
        <f>IF(_xlfn.IFNA(VLOOKUP(A2788,$AG$3:$AH$83,2,FALSE),"")='11.1'!$D$5,TXM!D2788,"")</f>
        <v/>
      </c>
      <c r="F2788" t="str">
        <f>IFERROR(SMALL($E$5:$E$9000,ROWS($E$5:E2788)),"")</f>
        <v/>
      </c>
      <c r="I2788" s="371" t="s">
        <v>79</v>
      </c>
      <c r="J2788" t="s">
        <v>809</v>
      </c>
      <c r="K2788" s="372">
        <v>76</v>
      </c>
      <c r="L2788" s="388">
        <f>ROWS(K$5:K2788)</f>
        <v>2784</v>
      </c>
      <c r="M2788" s="388" t="str">
        <f>IF(_xlfn.IFNA(VLOOKUP(I2788,$AG$3:$AH$83,2,FALSE),"")='11.1'!$D$5,TXM!L2788,"")</f>
        <v/>
      </c>
      <c r="N2788" t="str">
        <f>IFERROR(SMALL($M$5:$M$9000,ROWS($M$5:M2788)),"")</f>
        <v/>
      </c>
      <c r="P2788" t="s">
        <v>72</v>
      </c>
      <c r="Q2788" t="s">
        <v>1500</v>
      </c>
      <c r="R2788">
        <v>450</v>
      </c>
      <c r="S2788" s="388">
        <f>ROWS(R$5:R2788)</f>
        <v>2784</v>
      </c>
      <c r="T2788" s="388" t="str">
        <f>IF(_xlfn.IFNA(VLOOKUP(P2788,$AG$3:$AH$83,2,FALSE),"")='11.1'!$D$5,TXM!S2788,"")</f>
        <v/>
      </c>
      <c r="U2788" t="str">
        <f>IFERROR(SMALL($T$5:$T$9000,ROWS($T$5:T2788)),"")</f>
        <v/>
      </c>
    </row>
    <row r="2789" spans="1:21" ht="14.4" customHeight="1" x14ac:dyDescent="0.3">
      <c r="A2789" s="371" t="s">
        <v>693</v>
      </c>
      <c r="B2789" t="s">
        <v>835</v>
      </c>
      <c r="C2789" s="372">
        <v>121510</v>
      </c>
      <c r="D2789" s="388">
        <f>ROWS(C$5:C2789)</f>
        <v>2785</v>
      </c>
      <c r="E2789" s="388" t="str">
        <f>IF(_xlfn.IFNA(VLOOKUP(A2789,$AG$3:$AH$83,2,FALSE),"")='11.1'!$D$5,TXM!D2789,"")</f>
        <v/>
      </c>
      <c r="F2789" t="str">
        <f>IFERROR(SMALL($E$5:$E$9000,ROWS($E$5:E2789)),"")</f>
        <v/>
      </c>
      <c r="I2789" s="371" t="s">
        <v>79</v>
      </c>
      <c r="J2789" t="s">
        <v>104</v>
      </c>
      <c r="K2789" s="372">
        <v>71</v>
      </c>
      <c r="L2789" s="388">
        <f>ROWS(K$5:K2789)</f>
        <v>2785</v>
      </c>
      <c r="M2789" s="388" t="str">
        <f>IF(_xlfn.IFNA(VLOOKUP(I2789,$AG$3:$AH$83,2,FALSE),"")='11.1'!$D$5,TXM!L2789,"")</f>
        <v/>
      </c>
      <c r="N2789" t="str">
        <f>IFERROR(SMALL($M$5:$M$9000,ROWS($M$5:M2789)),"")</f>
        <v/>
      </c>
      <c r="P2789" t="s">
        <v>72</v>
      </c>
      <c r="Q2789" t="s">
        <v>843</v>
      </c>
      <c r="R2789">
        <v>111</v>
      </c>
      <c r="S2789" s="388">
        <f>ROWS(R$5:R2789)</f>
        <v>2785</v>
      </c>
      <c r="T2789" s="388" t="str">
        <f>IF(_xlfn.IFNA(VLOOKUP(P2789,$AG$3:$AH$83,2,FALSE),"")='11.1'!$D$5,TXM!S2789,"")</f>
        <v/>
      </c>
      <c r="U2789" t="str">
        <f>IFERROR(SMALL($T$5:$T$9000,ROWS($T$5:T2789)),"")</f>
        <v/>
      </c>
    </row>
    <row r="2790" spans="1:21" ht="14.4" customHeight="1" x14ac:dyDescent="0.3">
      <c r="A2790" s="371" t="s">
        <v>693</v>
      </c>
      <c r="B2790" t="s">
        <v>863</v>
      </c>
      <c r="C2790" s="372">
        <v>86196</v>
      </c>
      <c r="D2790" s="388">
        <f>ROWS(C$5:C2790)</f>
        <v>2786</v>
      </c>
      <c r="E2790" s="388" t="str">
        <f>IF(_xlfn.IFNA(VLOOKUP(A2790,$AG$3:$AH$83,2,FALSE),"")='11.1'!$D$5,TXM!D2790,"")</f>
        <v/>
      </c>
      <c r="F2790" t="str">
        <f>IFERROR(SMALL($E$5:$E$9000,ROWS($E$5:E2790)),"")</f>
        <v/>
      </c>
      <c r="I2790" s="371" t="s">
        <v>79</v>
      </c>
      <c r="J2790" t="s">
        <v>102</v>
      </c>
      <c r="K2790" s="372">
        <v>49</v>
      </c>
      <c r="L2790" s="388">
        <f>ROWS(K$5:K2790)</f>
        <v>2786</v>
      </c>
      <c r="M2790" s="388" t="str">
        <f>IF(_xlfn.IFNA(VLOOKUP(I2790,$AG$3:$AH$83,2,FALSE),"")='11.1'!$D$5,TXM!L2790,"")</f>
        <v/>
      </c>
      <c r="N2790" t="str">
        <f>IFERROR(SMALL($M$5:$M$9000,ROWS($M$5:M2790)),"")</f>
        <v/>
      </c>
      <c r="P2790" t="s">
        <v>699</v>
      </c>
      <c r="Q2790" t="s">
        <v>865</v>
      </c>
      <c r="R2790">
        <v>214357</v>
      </c>
      <c r="S2790" s="388">
        <f>ROWS(R$5:R2790)</f>
        <v>2786</v>
      </c>
      <c r="T2790" s="388" t="str">
        <f>IF(_xlfn.IFNA(VLOOKUP(P2790,$AG$3:$AH$83,2,FALSE),"")='11.1'!$D$5,TXM!S2790,"")</f>
        <v/>
      </c>
      <c r="U2790" t="str">
        <f>IFERROR(SMALL($T$5:$T$9000,ROWS($T$5:T2790)),"")</f>
        <v/>
      </c>
    </row>
    <row r="2791" spans="1:21" ht="14.4" customHeight="1" x14ac:dyDescent="0.3">
      <c r="A2791" s="371" t="s">
        <v>693</v>
      </c>
      <c r="B2791" t="s">
        <v>1285</v>
      </c>
      <c r="C2791" s="372">
        <v>51188</v>
      </c>
      <c r="D2791" s="388">
        <f>ROWS(C$5:C2791)</f>
        <v>2787</v>
      </c>
      <c r="E2791" s="388" t="str">
        <f>IF(_xlfn.IFNA(VLOOKUP(A2791,$AG$3:$AH$83,2,FALSE),"")='11.1'!$D$5,TXM!D2791,"")</f>
        <v/>
      </c>
      <c r="F2791" t="str">
        <f>IFERROR(SMALL($E$5:$E$9000,ROWS($E$5:E2791)),"")</f>
        <v/>
      </c>
      <c r="I2791" s="371" t="s">
        <v>79</v>
      </c>
      <c r="J2791" t="s">
        <v>1383</v>
      </c>
      <c r="K2791" s="372">
        <v>43</v>
      </c>
      <c r="L2791" s="388">
        <f>ROWS(K$5:K2791)</f>
        <v>2787</v>
      </c>
      <c r="M2791" s="388" t="str">
        <f>IF(_xlfn.IFNA(VLOOKUP(I2791,$AG$3:$AH$83,2,FALSE),"")='11.1'!$D$5,TXM!L2791,"")</f>
        <v/>
      </c>
      <c r="N2791" t="str">
        <f>IFERROR(SMALL($M$5:$M$9000,ROWS($M$5:M2791)),"")</f>
        <v/>
      </c>
      <c r="P2791" t="s">
        <v>699</v>
      </c>
      <c r="Q2791" t="s">
        <v>867</v>
      </c>
      <c r="R2791">
        <v>160000</v>
      </c>
      <c r="S2791" s="388">
        <f>ROWS(R$5:R2791)</f>
        <v>2787</v>
      </c>
      <c r="T2791" s="388" t="str">
        <f>IF(_xlfn.IFNA(VLOOKUP(P2791,$AG$3:$AH$83,2,FALSE),"")='11.1'!$D$5,TXM!S2791,"")</f>
        <v/>
      </c>
      <c r="U2791" t="str">
        <f>IFERROR(SMALL($T$5:$T$9000,ROWS($T$5:T2791)),"")</f>
        <v/>
      </c>
    </row>
    <row r="2792" spans="1:21" ht="14.4" customHeight="1" x14ac:dyDescent="0.3">
      <c r="A2792" s="371" t="s">
        <v>693</v>
      </c>
      <c r="B2792" t="s">
        <v>107</v>
      </c>
      <c r="C2792" s="372">
        <v>46995</v>
      </c>
      <c r="D2792" s="388">
        <f>ROWS(C$5:C2792)</f>
        <v>2788</v>
      </c>
      <c r="E2792" s="388" t="str">
        <f>IF(_xlfn.IFNA(VLOOKUP(A2792,$AG$3:$AH$83,2,FALSE),"")='11.1'!$D$5,TXM!D2792,"")</f>
        <v/>
      </c>
      <c r="F2792" t="str">
        <f>IFERROR(SMALL($E$5:$E$9000,ROWS($E$5:E2792)),"")</f>
        <v/>
      </c>
      <c r="I2792" s="371" t="s">
        <v>79</v>
      </c>
      <c r="J2792" t="s">
        <v>781</v>
      </c>
      <c r="K2792" s="372">
        <v>8</v>
      </c>
      <c r="L2792" s="388">
        <f>ROWS(K$5:K2792)</f>
        <v>2788</v>
      </c>
      <c r="M2792" s="388" t="str">
        <f>IF(_xlfn.IFNA(VLOOKUP(I2792,$AG$3:$AH$83,2,FALSE),"")='11.1'!$D$5,TXM!L2792,"")</f>
        <v/>
      </c>
      <c r="N2792" t="str">
        <f>IFERROR(SMALL($M$5:$M$9000,ROWS($M$5:M2792)),"")</f>
        <v/>
      </c>
      <c r="P2792" t="s">
        <v>699</v>
      </c>
      <c r="Q2792" t="s">
        <v>1285</v>
      </c>
      <c r="R2792">
        <v>21000</v>
      </c>
      <c r="S2792" s="388">
        <f>ROWS(R$5:R2792)</f>
        <v>2788</v>
      </c>
      <c r="T2792" s="388" t="str">
        <f>IF(_xlfn.IFNA(VLOOKUP(P2792,$AG$3:$AH$83,2,FALSE),"")='11.1'!$D$5,TXM!S2792,"")</f>
        <v/>
      </c>
      <c r="U2792" t="str">
        <f>IFERROR(SMALL($T$5:$T$9000,ROWS($T$5:T2792)),"")</f>
        <v/>
      </c>
    </row>
    <row r="2793" spans="1:21" ht="14.4" customHeight="1" x14ac:dyDescent="0.3">
      <c r="A2793" s="371" t="s">
        <v>693</v>
      </c>
      <c r="B2793" t="s">
        <v>841</v>
      </c>
      <c r="C2793" s="372">
        <v>42984</v>
      </c>
      <c r="D2793" s="388">
        <f>ROWS(C$5:C2793)</f>
        <v>2789</v>
      </c>
      <c r="E2793" s="388" t="str">
        <f>IF(_xlfn.IFNA(VLOOKUP(A2793,$AG$3:$AH$83,2,FALSE),"")='11.1'!$D$5,TXM!D2793,"")</f>
        <v/>
      </c>
      <c r="F2793" t="str">
        <f>IFERROR(SMALL($E$5:$E$9000,ROWS($E$5:E2793)),"")</f>
        <v/>
      </c>
      <c r="I2793" s="371" t="s">
        <v>79</v>
      </c>
      <c r="J2793" t="s">
        <v>1003</v>
      </c>
      <c r="K2793" s="372">
        <v>7</v>
      </c>
      <c r="L2793" s="388">
        <f>ROWS(K$5:K2793)</f>
        <v>2789</v>
      </c>
      <c r="M2793" s="388" t="str">
        <f>IF(_xlfn.IFNA(VLOOKUP(I2793,$AG$3:$AH$83,2,FALSE),"")='11.1'!$D$5,TXM!L2793,"")</f>
        <v/>
      </c>
      <c r="N2793" t="str">
        <f>IFERROR(SMALL($M$5:$M$9000,ROWS($M$5:M2793)),"")</f>
        <v/>
      </c>
      <c r="P2793" t="s">
        <v>699</v>
      </c>
      <c r="Q2793" t="s">
        <v>859</v>
      </c>
      <c r="R2793">
        <v>16459</v>
      </c>
      <c r="S2793" s="388">
        <f>ROWS(R$5:R2793)</f>
        <v>2789</v>
      </c>
      <c r="T2793" s="388" t="str">
        <f>IF(_xlfn.IFNA(VLOOKUP(P2793,$AG$3:$AH$83,2,FALSE),"")='11.1'!$D$5,TXM!S2793,"")</f>
        <v/>
      </c>
      <c r="U2793" t="str">
        <f>IFERROR(SMALL($T$5:$T$9000,ROWS($T$5:T2793)),"")</f>
        <v/>
      </c>
    </row>
    <row r="2794" spans="1:21" ht="14.4" customHeight="1" x14ac:dyDescent="0.3">
      <c r="A2794" s="371" t="s">
        <v>693</v>
      </c>
      <c r="B2794" t="s">
        <v>1275</v>
      </c>
      <c r="C2794" s="372">
        <v>31721</v>
      </c>
      <c r="D2794" s="388">
        <f>ROWS(C$5:C2794)</f>
        <v>2790</v>
      </c>
      <c r="E2794" s="388" t="str">
        <f>IF(_xlfn.IFNA(VLOOKUP(A2794,$AG$3:$AH$83,2,FALSE),"")='11.1'!$D$5,TXM!D2794,"")</f>
        <v/>
      </c>
      <c r="F2794" t="str">
        <f>IFERROR(SMALL($E$5:$E$9000,ROWS($E$5:E2794)),"")</f>
        <v/>
      </c>
      <c r="I2794" s="371" t="s">
        <v>158</v>
      </c>
      <c r="J2794" t="s">
        <v>1252</v>
      </c>
      <c r="K2794" s="372">
        <v>932921751</v>
      </c>
      <c r="L2794" s="388">
        <f>ROWS(K$5:K2794)</f>
        <v>2790</v>
      </c>
      <c r="M2794" s="388" t="str">
        <f>IF(_xlfn.IFNA(VLOOKUP(I2794,$AG$3:$AH$83,2,FALSE),"")='11.1'!$D$5,TXM!L2794,"")</f>
        <v/>
      </c>
      <c r="N2794" t="str">
        <f>IFERROR(SMALL($M$5:$M$9000,ROWS($M$5:M2794)),"")</f>
        <v/>
      </c>
      <c r="P2794" t="s">
        <v>699</v>
      </c>
      <c r="Q2794" t="s">
        <v>1240</v>
      </c>
      <c r="R2794">
        <v>5500</v>
      </c>
      <c r="S2794" s="388">
        <f>ROWS(R$5:R2794)</f>
        <v>2790</v>
      </c>
      <c r="T2794" s="388" t="str">
        <f>IF(_xlfn.IFNA(VLOOKUP(P2794,$AG$3:$AH$83,2,FALSE),"")='11.1'!$D$5,TXM!S2794,"")</f>
        <v/>
      </c>
      <c r="U2794" t="str">
        <f>IFERROR(SMALL($T$5:$T$9000,ROWS($T$5:T2794)),"")</f>
        <v/>
      </c>
    </row>
    <row r="2795" spans="1:21" ht="14.4" customHeight="1" x14ac:dyDescent="0.3">
      <c r="A2795" s="371" t="s">
        <v>693</v>
      </c>
      <c r="B2795" t="s">
        <v>98</v>
      </c>
      <c r="C2795" s="372">
        <v>17574</v>
      </c>
      <c r="D2795" s="388">
        <f>ROWS(C$5:C2795)</f>
        <v>2791</v>
      </c>
      <c r="E2795" s="388" t="str">
        <f>IF(_xlfn.IFNA(VLOOKUP(A2795,$AG$3:$AH$83,2,FALSE),"")='11.1'!$D$5,TXM!D2795,"")</f>
        <v/>
      </c>
      <c r="F2795" t="str">
        <f>IFERROR(SMALL($E$5:$E$9000,ROWS($E$5:E2795)),"")</f>
        <v/>
      </c>
      <c r="I2795" s="371" t="s">
        <v>158</v>
      </c>
      <c r="J2795" t="s">
        <v>867</v>
      </c>
      <c r="K2795" s="372">
        <v>684040862</v>
      </c>
      <c r="L2795" s="388">
        <f>ROWS(K$5:K2795)</f>
        <v>2791</v>
      </c>
      <c r="M2795" s="388" t="str">
        <f>IF(_xlfn.IFNA(VLOOKUP(I2795,$AG$3:$AH$83,2,FALSE),"")='11.1'!$D$5,TXM!L2795,"")</f>
        <v/>
      </c>
      <c r="N2795" t="str">
        <f>IFERROR(SMALL($M$5:$M$9000,ROWS($M$5:M2795)),"")</f>
        <v/>
      </c>
      <c r="P2795" t="s">
        <v>699</v>
      </c>
      <c r="Q2795" t="s">
        <v>1318</v>
      </c>
      <c r="R2795">
        <v>2400</v>
      </c>
      <c r="S2795" s="388">
        <f>ROWS(R$5:R2795)</f>
        <v>2791</v>
      </c>
      <c r="T2795" s="388" t="str">
        <f>IF(_xlfn.IFNA(VLOOKUP(P2795,$AG$3:$AH$83,2,FALSE),"")='11.1'!$D$5,TXM!S2795,"")</f>
        <v/>
      </c>
      <c r="U2795" t="str">
        <f>IFERROR(SMALL($T$5:$T$9000,ROWS($T$5:T2795)),"")</f>
        <v/>
      </c>
    </row>
    <row r="2796" spans="1:21" ht="14.4" customHeight="1" x14ac:dyDescent="0.3">
      <c r="A2796" s="371" t="s">
        <v>89</v>
      </c>
      <c r="B2796" t="s">
        <v>1000</v>
      </c>
      <c r="C2796" s="372">
        <v>813966</v>
      </c>
      <c r="D2796" s="388">
        <f>ROWS(C$5:C2796)</f>
        <v>2792</v>
      </c>
      <c r="E2796" s="388" t="str">
        <f>IF(_xlfn.IFNA(VLOOKUP(A2796,$AG$3:$AH$83,2,FALSE),"")='11.1'!$D$5,TXM!D2796,"")</f>
        <v/>
      </c>
      <c r="F2796" t="str">
        <f>IFERROR(SMALL($E$5:$E$9000,ROWS($E$5:E2796)),"")</f>
        <v/>
      </c>
      <c r="I2796" s="371" t="s">
        <v>158</v>
      </c>
      <c r="J2796" t="s">
        <v>865</v>
      </c>
      <c r="K2796" s="372">
        <v>520917738</v>
      </c>
      <c r="L2796" s="388">
        <f>ROWS(K$5:K2796)</f>
        <v>2792</v>
      </c>
      <c r="M2796" s="388" t="str">
        <f>IF(_xlfn.IFNA(VLOOKUP(I2796,$AG$3:$AH$83,2,FALSE),"")='11.1'!$D$5,TXM!L2796,"")</f>
        <v/>
      </c>
      <c r="N2796" t="str">
        <f>IFERROR(SMALL($M$5:$M$9000,ROWS($M$5:M2796)),"")</f>
        <v/>
      </c>
      <c r="P2796" t="s">
        <v>34</v>
      </c>
      <c r="Q2796" t="s">
        <v>863</v>
      </c>
      <c r="R2796">
        <v>2016604182</v>
      </c>
      <c r="S2796" s="388">
        <f>ROWS(R$5:R2796)</f>
        <v>2792</v>
      </c>
      <c r="T2796" s="388" t="str">
        <f>IF(_xlfn.IFNA(VLOOKUP(P2796,$AG$3:$AH$83,2,FALSE),"")='11.1'!$D$5,TXM!S2796,"")</f>
        <v/>
      </c>
      <c r="U2796" t="str">
        <f>IFERROR(SMALL($T$5:$T$9000,ROWS($T$5:T2796)),"")</f>
        <v/>
      </c>
    </row>
    <row r="2797" spans="1:21" ht="14.4" customHeight="1" x14ac:dyDescent="0.3">
      <c r="A2797" s="371" t="s">
        <v>89</v>
      </c>
      <c r="B2797" t="s">
        <v>863</v>
      </c>
      <c r="C2797" s="372">
        <v>722597</v>
      </c>
      <c r="D2797" s="388">
        <f>ROWS(C$5:C2797)</f>
        <v>2793</v>
      </c>
      <c r="E2797" s="388" t="str">
        <f>IF(_xlfn.IFNA(VLOOKUP(A2797,$AG$3:$AH$83,2,FALSE),"")='11.1'!$D$5,TXM!D2797,"")</f>
        <v/>
      </c>
      <c r="F2797" t="str">
        <f>IFERROR(SMALL($E$5:$E$9000,ROWS($E$5:E2797)),"")</f>
        <v/>
      </c>
      <c r="I2797" s="371" t="s">
        <v>158</v>
      </c>
      <c r="J2797" t="s">
        <v>863</v>
      </c>
      <c r="K2797" s="372">
        <v>502594449</v>
      </c>
      <c r="L2797" s="388">
        <f>ROWS(K$5:K2797)</f>
        <v>2793</v>
      </c>
      <c r="M2797" s="388" t="str">
        <f>IF(_xlfn.IFNA(VLOOKUP(I2797,$AG$3:$AH$83,2,FALSE),"")='11.1'!$D$5,TXM!L2797,"")</f>
        <v/>
      </c>
      <c r="N2797" t="str">
        <f>IFERROR(SMALL($M$5:$M$9000,ROWS($M$5:M2797)),"")</f>
        <v/>
      </c>
      <c r="P2797" t="s">
        <v>34</v>
      </c>
      <c r="Q2797" t="s">
        <v>873</v>
      </c>
      <c r="R2797">
        <v>822405788</v>
      </c>
      <c r="S2797" s="388">
        <f>ROWS(R$5:R2797)</f>
        <v>2793</v>
      </c>
      <c r="T2797" s="388" t="str">
        <f>IF(_xlfn.IFNA(VLOOKUP(P2797,$AG$3:$AH$83,2,FALSE),"")='11.1'!$D$5,TXM!S2797,"")</f>
        <v/>
      </c>
      <c r="U2797" t="str">
        <f>IFERROR(SMALL($T$5:$T$9000,ROWS($T$5:T2797)),"")</f>
        <v/>
      </c>
    </row>
    <row r="2798" spans="1:21" ht="14.4" customHeight="1" x14ac:dyDescent="0.3">
      <c r="A2798" s="371" t="s">
        <v>89</v>
      </c>
      <c r="B2798" t="s">
        <v>99</v>
      </c>
      <c r="C2798" s="372">
        <v>328461</v>
      </c>
      <c r="D2798" s="388">
        <f>ROWS(C$5:C2798)</f>
        <v>2794</v>
      </c>
      <c r="E2798" s="388" t="str">
        <f>IF(_xlfn.IFNA(VLOOKUP(A2798,$AG$3:$AH$83,2,FALSE),"")='11.1'!$D$5,TXM!D2798,"")</f>
        <v/>
      </c>
      <c r="F2798" t="str">
        <f>IFERROR(SMALL($E$5:$E$9000,ROWS($E$5:E2798)),"")</f>
        <v/>
      </c>
      <c r="I2798" s="371" t="s">
        <v>158</v>
      </c>
      <c r="J2798" t="s">
        <v>1001</v>
      </c>
      <c r="K2798" s="372">
        <v>392643672</v>
      </c>
      <c r="L2798" s="388">
        <f>ROWS(K$5:K2798)</f>
        <v>2794</v>
      </c>
      <c r="M2798" s="388" t="str">
        <f>IF(_xlfn.IFNA(VLOOKUP(I2798,$AG$3:$AH$83,2,FALSE),"")='11.1'!$D$5,TXM!L2798,"")</f>
        <v/>
      </c>
      <c r="N2798" t="str">
        <f>IFERROR(SMALL($M$5:$M$9000,ROWS($M$5:M2798)),"")</f>
        <v/>
      </c>
      <c r="P2798" t="s">
        <v>34</v>
      </c>
      <c r="Q2798" t="s">
        <v>869</v>
      </c>
      <c r="R2798">
        <v>266945149</v>
      </c>
      <c r="S2798" s="388">
        <f>ROWS(R$5:R2798)</f>
        <v>2794</v>
      </c>
      <c r="T2798" s="388" t="str">
        <f>IF(_xlfn.IFNA(VLOOKUP(P2798,$AG$3:$AH$83,2,FALSE),"")='11.1'!$D$5,TXM!S2798,"")</f>
        <v/>
      </c>
      <c r="U2798" t="str">
        <f>IFERROR(SMALL($T$5:$T$9000,ROWS($T$5:T2798)),"")</f>
        <v/>
      </c>
    </row>
    <row r="2799" spans="1:21" ht="14.4" customHeight="1" x14ac:dyDescent="0.3">
      <c r="A2799" s="371" t="s">
        <v>706</v>
      </c>
      <c r="B2799" t="s">
        <v>95</v>
      </c>
      <c r="C2799" s="372">
        <v>1178722</v>
      </c>
      <c r="D2799" s="388">
        <f>ROWS(C$5:C2799)</f>
        <v>2795</v>
      </c>
      <c r="E2799" s="388" t="str">
        <f>IF(_xlfn.IFNA(VLOOKUP(A2799,$AG$3:$AH$83,2,FALSE),"")='11.1'!$D$5,TXM!D2799,"")</f>
        <v/>
      </c>
      <c r="F2799" t="str">
        <f>IFERROR(SMALL($E$5:$E$9000,ROWS($E$5:E2799)),"")</f>
        <v/>
      </c>
      <c r="I2799" s="371" t="s">
        <v>158</v>
      </c>
      <c r="J2799" t="s">
        <v>843</v>
      </c>
      <c r="K2799" s="372">
        <v>284130678</v>
      </c>
      <c r="L2799" s="388">
        <f>ROWS(K$5:K2799)</f>
        <v>2795</v>
      </c>
      <c r="M2799" s="388" t="str">
        <f>IF(_xlfn.IFNA(VLOOKUP(I2799,$AG$3:$AH$83,2,FALSE),"")='11.1'!$D$5,TXM!L2799,"")</f>
        <v/>
      </c>
      <c r="N2799" t="str">
        <f>IFERROR(SMALL($M$5:$M$9000,ROWS($M$5:M2799)),"")</f>
        <v/>
      </c>
      <c r="P2799" t="s">
        <v>34</v>
      </c>
      <c r="Q2799" t="s">
        <v>1265</v>
      </c>
      <c r="R2799">
        <v>136210683</v>
      </c>
      <c r="S2799" s="388">
        <f>ROWS(R$5:R2799)</f>
        <v>2795</v>
      </c>
      <c r="T2799" s="388" t="str">
        <f>IF(_xlfn.IFNA(VLOOKUP(P2799,$AG$3:$AH$83,2,FALSE),"")='11.1'!$D$5,TXM!S2799,"")</f>
        <v/>
      </c>
      <c r="U2799" t="str">
        <f>IFERROR(SMALL($T$5:$T$9000,ROWS($T$5:T2799)),"")</f>
        <v/>
      </c>
    </row>
    <row r="2800" spans="1:21" ht="14.4" customHeight="1" x14ac:dyDescent="0.3">
      <c r="A2800" s="371" t="s">
        <v>706</v>
      </c>
      <c r="B2800" t="s">
        <v>773</v>
      </c>
      <c r="C2800" s="372">
        <v>108000</v>
      </c>
      <c r="D2800" s="388">
        <f>ROWS(C$5:C2800)</f>
        <v>2796</v>
      </c>
      <c r="E2800" s="388" t="str">
        <f>IF(_xlfn.IFNA(VLOOKUP(A2800,$AG$3:$AH$83,2,FALSE),"")='11.1'!$D$5,TXM!D2800,"")</f>
        <v/>
      </c>
      <c r="F2800" t="str">
        <f>IFERROR(SMALL($E$5:$E$9000,ROWS($E$5:E2800)),"")</f>
        <v/>
      </c>
      <c r="I2800" s="371" t="s">
        <v>158</v>
      </c>
      <c r="J2800" t="s">
        <v>1441</v>
      </c>
      <c r="K2800" s="372">
        <v>199931404</v>
      </c>
      <c r="L2800" s="388">
        <f>ROWS(K$5:K2800)</f>
        <v>2796</v>
      </c>
      <c r="M2800" s="388" t="str">
        <f>IF(_xlfn.IFNA(VLOOKUP(I2800,$AG$3:$AH$83,2,FALSE),"")='11.1'!$D$5,TXM!L2800,"")</f>
        <v/>
      </c>
      <c r="N2800" t="str">
        <f>IFERROR(SMALL($M$5:$M$9000,ROWS($M$5:M2800)),"")</f>
        <v/>
      </c>
      <c r="P2800" t="s">
        <v>34</v>
      </c>
      <c r="Q2800" t="s">
        <v>1402</v>
      </c>
      <c r="R2800">
        <v>112165312</v>
      </c>
      <c r="S2800" s="388">
        <f>ROWS(R$5:R2800)</f>
        <v>2796</v>
      </c>
      <c r="T2800" s="388" t="str">
        <f>IF(_xlfn.IFNA(VLOOKUP(P2800,$AG$3:$AH$83,2,FALSE),"")='11.1'!$D$5,TXM!S2800,"")</f>
        <v/>
      </c>
      <c r="U2800" t="str">
        <f>IFERROR(SMALL($T$5:$T$9000,ROWS($T$5:T2800)),"")</f>
        <v/>
      </c>
    </row>
    <row r="2801" spans="1:21" ht="14.4" customHeight="1" x14ac:dyDescent="0.3">
      <c r="A2801" s="371" t="s">
        <v>706</v>
      </c>
      <c r="B2801" t="s">
        <v>98</v>
      </c>
      <c r="C2801" s="372">
        <v>29290</v>
      </c>
      <c r="D2801" s="388">
        <f>ROWS(C$5:C2801)</f>
        <v>2797</v>
      </c>
      <c r="E2801" s="388" t="str">
        <f>IF(_xlfn.IFNA(VLOOKUP(A2801,$AG$3:$AH$83,2,FALSE),"")='11.1'!$D$5,TXM!D2801,"")</f>
        <v/>
      </c>
      <c r="F2801" t="str">
        <f>IFERROR(SMALL($E$5:$E$9000,ROWS($E$5:E2801)),"")</f>
        <v/>
      </c>
      <c r="I2801" s="371" t="s">
        <v>158</v>
      </c>
      <c r="J2801" t="s">
        <v>1265</v>
      </c>
      <c r="K2801" s="372">
        <v>193957578</v>
      </c>
      <c r="L2801" s="388">
        <f>ROWS(K$5:K2801)</f>
        <v>2797</v>
      </c>
      <c r="M2801" s="388" t="str">
        <f>IF(_xlfn.IFNA(VLOOKUP(I2801,$AG$3:$AH$83,2,FALSE),"")='11.1'!$D$5,TXM!L2801,"")</f>
        <v/>
      </c>
      <c r="N2801" t="str">
        <f>IFERROR(SMALL($M$5:$M$9000,ROWS($M$5:M2801)),"")</f>
        <v/>
      </c>
      <c r="P2801" t="s">
        <v>34</v>
      </c>
      <c r="Q2801" t="s">
        <v>839</v>
      </c>
      <c r="R2801">
        <v>94861151</v>
      </c>
      <c r="S2801" s="388">
        <f>ROWS(R$5:R2801)</f>
        <v>2797</v>
      </c>
      <c r="T2801" s="388" t="str">
        <f>IF(_xlfn.IFNA(VLOOKUP(P2801,$AG$3:$AH$83,2,FALSE),"")='11.1'!$D$5,TXM!S2801,"")</f>
        <v/>
      </c>
      <c r="U2801" t="str">
        <f>IFERROR(SMALL($T$5:$T$9000,ROWS($T$5:T2801)),"")</f>
        <v/>
      </c>
    </row>
    <row r="2802" spans="1:21" ht="14.4" customHeight="1" x14ac:dyDescent="0.3">
      <c r="A2802" s="371" t="s">
        <v>706</v>
      </c>
      <c r="B2802" t="s">
        <v>1240</v>
      </c>
      <c r="C2802" s="372">
        <v>910</v>
      </c>
      <c r="D2802" s="388">
        <f>ROWS(C$5:C2802)</f>
        <v>2798</v>
      </c>
      <c r="E2802" s="388" t="str">
        <f>IF(_xlfn.IFNA(VLOOKUP(A2802,$AG$3:$AH$83,2,FALSE),"")='11.1'!$D$5,TXM!D2802,"")</f>
        <v/>
      </c>
      <c r="F2802" t="str">
        <f>IFERROR(SMALL($E$5:$E$9000,ROWS($E$5:E2802)),"")</f>
        <v/>
      </c>
      <c r="I2802" s="371" t="s">
        <v>158</v>
      </c>
      <c r="J2802" t="s">
        <v>1285</v>
      </c>
      <c r="K2802" s="372">
        <v>132586687</v>
      </c>
      <c r="L2802" s="388">
        <f>ROWS(K$5:K2802)</f>
        <v>2798</v>
      </c>
      <c r="M2802" s="388" t="str">
        <f>IF(_xlfn.IFNA(VLOOKUP(I2802,$AG$3:$AH$83,2,FALSE),"")='11.1'!$D$5,TXM!L2802,"")</f>
        <v/>
      </c>
      <c r="N2802" t="str">
        <f>IFERROR(SMALL($M$5:$M$9000,ROWS($M$5:M2802)),"")</f>
        <v/>
      </c>
      <c r="P2802" t="s">
        <v>34</v>
      </c>
      <c r="Q2802" t="s">
        <v>867</v>
      </c>
      <c r="R2802">
        <v>64796292</v>
      </c>
      <c r="S2802" s="388">
        <f>ROWS(R$5:R2802)</f>
        <v>2798</v>
      </c>
      <c r="T2802" s="388" t="str">
        <f>IF(_xlfn.IFNA(VLOOKUP(P2802,$AG$3:$AH$83,2,FALSE),"")='11.1'!$D$5,TXM!S2802,"")</f>
        <v/>
      </c>
      <c r="U2802" t="str">
        <f>IFERROR(SMALL($T$5:$T$9000,ROWS($T$5:T2802)),"")</f>
        <v/>
      </c>
    </row>
    <row r="2803" spans="1:21" ht="14.4" customHeight="1" x14ac:dyDescent="0.3">
      <c r="A2803" s="371" t="s">
        <v>59</v>
      </c>
      <c r="B2803" t="s">
        <v>1000</v>
      </c>
      <c r="C2803" s="372">
        <v>383577792</v>
      </c>
      <c r="D2803" s="388">
        <f>ROWS(C$5:C2803)</f>
        <v>2799</v>
      </c>
      <c r="E2803" s="388" t="str">
        <f>IF(_xlfn.IFNA(VLOOKUP(A2803,$AG$3:$AH$83,2,FALSE),"")='11.1'!$D$5,TXM!D2803,"")</f>
        <v/>
      </c>
      <c r="F2803" t="str">
        <f>IFERROR(SMALL($E$5:$E$9000,ROWS($E$5:E2803)),"")</f>
        <v/>
      </c>
      <c r="I2803" s="371" t="s">
        <v>158</v>
      </c>
      <c r="J2803" t="s">
        <v>841</v>
      </c>
      <c r="K2803" s="372">
        <v>73845908</v>
      </c>
      <c r="L2803" s="388">
        <f>ROWS(K$5:K2803)</f>
        <v>2799</v>
      </c>
      <c r="M2803" s="388" t="str">
        <f>IF(_xlfn.IFNA(VLOOKUP(I2803,$AG$3:$AH$83,2,FALSE),"")='11.1'!$D$5,TXM!L2803,"")</f>
        <v/>
      </c>
      <c r="N2803" t="str">
        <f>IFERROR(SMALL($M$5:$M$9000,ROWS($M$5:M2803)),"")</f>
        <v/>
      </c>
      <c r="P2803" t="s">
        <v>34</v>
      </c>
      <c r="Q2803" t="s">
        <v>865</v>
      </c>
      <c r="R2803">
        <v>40941936</v>
      </c>
      <c r="S2803" s="388">
        <f>ROWS(R$5:R2803)</f>
        <v>2799</v>
      </c>
      <c r="T2803" s="388" t="str">
        <f>IF(_xlfn.IFNA(VLOOKUP(P2803,$AG$3:$AH$83,2,FALSE),"")='11.1'!$D$5,TXM!S2803,"")</f>
        <v/>
      </c>
      <c r="U2803" t="str">
        <f>IFERROR(SMALL($T$5:$T$9000,ROWS($T$5:T2803)),"")</f>
        <v/>
      </c>
    </row>
    <row r="2804" spans="1:21" ht="14.4" customHeight="1" x14ac:dyDescent="0.3">
      <c r="A2804" s="371" t="s">
        <v>59</v>
      </c>
      <c r="B2804" t="s">
        <v>779</v>
      </c>
      <c r="C2804" s="372">
        <v>93426323</v>
      </c>
      <c r="D2804" s="388">
        <f>ROWS(C$5:C2804)</f>
        <v>2800</v>
      </c>
      <c r="E2804" s="388" t="str">
        <f>IF(_xlfn.IFNA(VLOOKUP(A2804,$AG$3:$AH$83,2,FALSE),"")='11.1'!$D$5,TXM!D2804,"")</f>
        <v/>
      </c>
      <c r="F2804" t="str">
        <f>IFERROR(SMALL($E$5:$E$9000,ROWS($E$5:E2804)),"")</f>
        <v/>
      </c>
      <c r="I2804" s="371" t="s">
        <v>158</v>
      </c>
      <c r="J2804" t="s">
        <v>107</v>
      </c>
      <c r="K2804" s="372">
        <v>71296186</v>
      </c>
      <c r="L2804" s="388">
        <f>ROWS(K$5:K2804)</f>
        <v>2800</v>
      </c>
      <c r="M2804" s="388" t="str">
        <f>IF(_xlfn.IFNA(VLOOKUP(I2804,$AG$3:$AH$83,2,FALSE),"")='11.1'!$D$5,TXM!L2804,"")</f>
        <v/>
      </c>
      <c r="N2804" t="str">
        <f>IFERROR(SMALL($M$5:$M$9000,ROWS($M$5:M2804)),"")</f>
        <v/>
      </c>
      <c r="P2804" t="s">
        <v>34</v>
      </c>
      <c r="Q2804" t="s">
        <v>859</v>
      </c>
      <c r="R2804">
        <v>9424903</v>
      </c>
      <c r="S2804" s="388">
        <f>ROWS(R$5:R2804)</f>
        <v>2800</v>
      </c>
      <c r="T2804" s="388" t="str">
        <f>IF(_xlfn.IFNA(VLOOKUP(P2804,$AG$3:$AH$83,2,FALSE),"")='11.1'!$D$5,TXM!S2804,"")</f>
        <v/>
      </c>
      <c r="U2804" t="str">
        <f>IFERROR(SMALL($T$5:$T$9000,ROWS($T$5:T2804)),"")</f>
        <v/>
      </c>
    </row>
    <row r="2805" spans="1:21" ht="14.4" customHeight="1" x14ac:dyDescent="0.3">
      <c r="A2805" s="371" t="s">
        <v>59</v>
      </c>
      <c r="B2805" t="s">
        <v>104</v>
      </c>
      <c r="C2805" s="372">
        <v>28869095</v>
      </c>
      <c r="D2805" s="388">
        <f>ROWS(C$5:C2805)</f>
        <v>2801</v>
      </c>
      <c r="E2805" s="388" t="str">
        <f>IF(_xlfn.IFNA(VLOOKUP(A2805,$AG$3:$AH$83,2,FALSE),"")='11.1'!$D$5,TXM!D2805,"")</f>
        <v/>
      </c>
      <c r="F2805" t="str">
        <f>IFERROR(SMALL($E$5:$E$9000,ROWS($E$5:E2805)),"")</f>
        <v/>
      </c>
      <c r="I2805" s="371" t="s">
        <v>158</v>
      </c>
      <c r="J2805" t="s">
        <v>106</v>
      </c>
      <c r="K2805" s="372">
        <v>66574575</v>
      </c>
      <c r="L2805" s="388">
        <f>ROWS(K$5:K2805)</f>
        <v>2801</v>
      </c>
      <c r="M2805" s="388" t="str">
        <f>IF(_xlfn.IFNA(VLOOKUP(I2805,$AG$3:$AH$83,2,FALSE),"")='11.1'!$D$5,TXM!L2805,"")</f>
        <v/>
      </c>
      <c r="N2805" t="str">
        <f>IFERROR(SMALL($M$5:$M$9000,ROWS($M$5:M2805)),"")</f>
        <v/>
      </c>
      <c r="P2805" t="s">
        <v>34</v>
      </c>
      <c r="Q2805" t="s">
        <v>1000</v>
      </c>
      <c r="R2805">
        <v>9106829</v>
      </c>
      <c r="S2805" s="388">
        <f>ROWS(R$5:R2805)</f>
        <v>2801</v>
      </c>
      <c r="T2805" s="388" t="str">
        <f>IF(_xlfn.IFNA(VLOOKUP(P2805,$AG$3:$AH$83,2,FALSE),"")='11.1'!$D$5,TXM!S2805,"")</f>
        <v/>
      </c>
      <c r="U2805" t="str">
        <f>IFERROR(SMALL($T$5:$T$9000,ROWS($T$5:T2805)),"")</f>
        <v/>
      </c>
    </row>
    <row r="2806" spans="1:21" ht="14.4" customHeight="1" x14ac:dyDescent="0.3">
      <c r="A2806" s="371" t="s">
        <v>59</v>
      </c>
      <c r="B2806" t="s">
        <v>91</v>
      </c>
      <c r="C2806" s="372">
        <v>4884097</v>
      </c>
      <c r="D2806" s="388">
        <f>ROWS(C$5:C2806)</f>
        <v>2802</v>
      </c>
      <c r="E2806" s="388" t="str">
        <f>IF(_xlfn.IFNA(VLOOKUP(A2806,$AG$3:$AH$83,2,FALSE),"")='11.1'!$D$5,TXM!D2806,"")</f>
        <v/>
      </c>
      <c r="F2806" t="str">
        <f>IFERROR(SMALL($E$5:$E$9000,ROWS($E$5:E2806)),"")</f>
        <v/>
      </c>
      <c r="I2806" s="371" t="s">
        <v>158</v>
      </c>
      <c r="J2806" t="s">
        <v>839</v>
      </c>
      <c r="K2806" s="372">
        <v>47397878</v>
      </c>
      <c r="L2806" s="388">
        <f>ROWS(K$5:K2806)</f>
        <v>2802</v>
      </c>
      <c r="M2806" s="388" t="str">
        <f>IF(_xlfn.IFNA(VLOOKUP(I2806,$AG$3:$AH$83,2,FALSE),"")='11.1'!$D$5,TXM!L2806,"")</f>
        <v/>
      </c>
      <c r="N2806" t="str">
        <f>IFERROR(SMALL($M$5:$M$9000,ROWS($M$5:M2806)),"")</f>
        <v/>
      </c>
      <c r="P2806" t="s">
        <v>34</v>
      </c>
      <c r="Q2806" t="s">
        <v>999</v>
      </c>
      <c r="R2806">
        <v>8173141</v>
      </c>
      <c r="S2806" s="388">
        <f>ROWS(R$5:R2806)</f>
        <v>2802</v>
      </c>
      <c r="T2806" s="388" t="str">
        <f>IF(_xlfn.IFNA(VLOOKUP(P2806,$AG$3:$AH$83,2,FALSE),"")='11.1'!$D$5,TXM!S2806,"")</f>
        <v/>
      </c>
      <c r="U2806" t="str">
        <f>IFERROR(SMALL($T$5:$T$9000,ROWS($T$5:T2806)),"")</f>
        <v/>
      </c>
    </row>
    <row r="2807" spans="1:21" ht="14.4" customHeight="1" x14ac:dyDescent="0.3">
      <c r="A2807" s="371" t="s">
        <v>59</v>
      </c>
      <c r="B2807" t="s">
        <v>783</v>
      </c>
      <c r="C2807" s="372">
        <v>2740987</v>
      </c>
      <c r="D2807" s="388">
        <f>ROWS(C$5:C2807)</f>
        <v>2803</v>
      </c>
      <c r="E2807" s="388" t="str">
        <f>IF(_xlfn.IFNA(VLOOKUP(A2807,$AG$3:$AH$83,2,FALSE),"")='11.1'!$D$5,TXM!D2807,"")</f>
        <v/>
      </c>
      <c r="F2807" t="str">
        <f>IFERROR(SMALL($E$5:$E$9000,ROWS($E$5:E2807)),"")</f>
        <v/>
      </c>
      <c r="I2807" s="371" t="s">
        <v>158</v>
      </c>
      <c r="J2807" t="s">
        <v>837</v>
      </c>
      <c r="K2807" s="372">
        <v>43693143</v>
      </c>
      <c r="L2807" s="388">
        <f>ROWS(K$5:K2807)</f>
        <v>2803</v>
      </c>
      <c r="M2807" s="388" t="str">
        <f>IF(_xlfn.IFNA(VLOOKUP(I2807,$AG$3:$AH$83,2,FALSE),"")='11.1'!$D$5,TXM!L2807,"")</f>
        <v/>
      </c>
      <c r="N2807" t="str">
        <f>IFERROR(SMALL($M$5:$M$9000,ROWS($M$5:M2807)),"")</f>
        <v/>
      </c>
      <c r="P2807" t="s">
        <v>34</v>
      </c>
      <c r="Q2807" t="s">
        <v>787</v>
      </c>
      <c r="R2807">
        <v>5698584</v>
      </c>
      <c r="S2807" s="388">
        <f>ROWS(R$5:R2807)</f>
        <v>2803</v>
      </c>
      <c r="T2807" s="388" t="str">
        <f>IF(_xlfn.IFNA(VLOOKUP(P2807,$AG$3:$AH$83,2,FALSE),"")='11.1'!$D$5,TXM!S2807,"")</f>
        <v/>
      </c>
      <c r="U2807" t="str">
        <f>IFERROR(SMALL($T$5:$T$9000,ROWS($T$5:T2807)),"")</f>
        <v/>
      </c>
    </row>
    <row r="2808" spans="1:21" ht="14.4" customHeight="1" x14ac:dyDescent="0.3">
      <c r="A2808" s="371" t="s">
        <v>59</v>
      </c>
      <c r="B2808" t="s">
        <v>849</v>
      </c>
      <c r="C2808" s="372">
        <v>1035858</v>
      </c>
      <c r="D2808" s="388">
        <f>ROWS(C$5:C2808)</f>
        <v>2804</v>
      </c>
      <c r="E2808" s="388" t="str">
        <f>IF(_xlfn.IFNA(VLOOKUP(A2808,$AG$3:$AH$83,2,FALSE),"")='11.1'!$D$5,TXM!D2808,"")</f>
        <v/>
      </c>
      <c r="F2808" t="str">
        <f>IFERROR(SMALL($E$5:$E$9000,ROWS($E$5:E2808)),"")</f>
        <v/>
      </c>
      <c r="I2808" s="371" t="s">
        <v>158</v>
      </c>
      <c r="J2808" t="s">
        <v>773</v>
      </c>
      <c r="K2808" s="372">
        <v>37698276</v>
      </c>
      <c r="L2808" s="388">
        <f>ROWS(K$5:K2808)</f>
        <v>2804</v>
      </c>
      <c r="M2808" s="388" t="str">
        <f>IF(_xlfn.IFNA(VLOOKUP(I2808,$AG$3:$AH$83,2,FALSE),"")='11.1'!$D$5,TXM!L2808,"")</f>
        <v/>
      </c>
      <c r="N2808" t="str">
        <f>IFERROR(SMALL($M$5:$M$9000,ROWS($M$5:M2808)),"")</f>
        <v/>
      </c>
      <c r="P2808" t="s">
        <v>34</v>
      </c>
      <c r="Q2808" t="s">
        <v>801</v>
      </c>
      <c r="R2808">
        <v>5253010</v>
      </c>
      <c r="S2808" s="388">
        <f>ROWS(R$5:R2808)</f>
        <v>2804</v>
      </c>
      <c r="T2808" s="388" t="str">
        <f>IF(_xlfn.IFNA(VLOOKUP(P2808,$AG$3:$AH$83,2,FALSE),"")='11.1'!$D$5,TXM!S2808,"")</f>
        <v/>
      </c>
      <c r="U2808" t="str">
        <f>IFERROR(SMALL($T$5:$T$9000,ROWS($T$5:T2808)),"")</f>
        <v/>
      </c>
    </row>
    <row r="2809" spans="1:21" ht="14.4" customHeight="1" x14ac:dyDescent="0.3">
      <c r="A2809" s="371" t="s">
        <v>59</v>
      </c>
      <c r="B2809" t="s">
        <v>863</v>
      </c>
      <c r="C2809" s="372">
        <v>982944</v>
      </c>
      <c r="D2809" s="388">
        <f>ROWS(C$5:C2809)</f>
        <v>2805</v>
      </c>
      <c r="E2809" s="388" t="str">
        <f>IF(_xlfn.IFNA(VLOOKUP(A2809,$AG$3:$AH$83,2,FALSE),"")='11.1'!$D$5,TXM!D2809,"")</f>
        <v/>
      </c>
      <c r="F2809" t="str">
        <f>IFERROR(SMALL($E$5:$E$9000,ROWS($E$5:E2809)),"")</f>
        <v/>
      </c>
      <c r="I2809" s="371" t="s">
        <v>158</v>
      </c>
      <c r="J2809" t="s">
        <v>849</v>
      </c>
      <c r="K2809" s="372">
        <v>35012017</v>
      </c>
      <c r="L2809" s="388">
        <f>ROWS(K$5:K2809)</f>
        <v>2805</v>
      </c>
      <c r="M2809" s="388" t="str">
        <f>IF(_xlfn.IFNA(VLOOKUP(I2809,$AG$3:$AH$83,2,FALSE),"")='11.1'!$D$5,TXM!L2809,"")</f>
        <v/>
      </c>
      <c r="N2809" t="str">
        <f>IFERROR(SMALL($M$5:$M$9000,ROWS($M$5:M2809)),"")</f>
        <v/>
      </c>
      <c r="P2809" t="s">
        <v>34</v>
      </c>
      <c r="Q2809" t="s">
        <v>1500</v>
      </c>
      <c r="R2809">
        <v>5023029</v>
      </c>
      <c r="S2809" s="388">
        <f>ROWS(R$5:R2809)</f>
        <v>2805</v>
      </c>
      <c r="T2809" s="388" t="str">
        <f>IF(_xlfn.IFNA(VLOOKUP(P2809,$AG$3:$AH$83,2,FALSE),"")='11.1'!$D$5,TXM!S2809,"")</f>
        <v/>
      </c>
      <c r="U2809" t="str">
        <f>IFERROR(SMALL($T$5:$T$9000,ROWS($T$5:T2809)),"")</f>
        <v/>
      </c>
    </row>
    <row r="2810" spans="1:21" ht="14.4" customHeight="1" x14ac:dyDescent="0.3">
      <c r="A2810" s="371" t="s">
        <v>59</v>
      </c>
      <c r="B2810" t="s">
        <v>1002</v>
      </c>
      <c r="C2810" s="372">
        <v>862793</v>
      </c>
      <c r="D2810" s="388">
        <f>ROWS(C$5:C2810)</f>
        <v>2806</v>
      </c>
      <c r="E2810" s="388" t="str">
        <f>IF(_xlfn.IFNA(VLOOKUP(A2810,$AG$3:$AH$83,2,FALSE),"")='11.1'!$D$5,TXM!D2810,"")</f>
        <v/>
      </c>
      <c r="F2810" t="str">
        <f>IFERROR(SMALL($E$5:$E$9000,ROWS($E$5:E2810)),"")</f>
        <v/>
      </c>
      <c r="I2810" s="371" t="s">
        <v>158</v>
      </c>
      <c r="J2810" t="s">
        <v>861</v>
      </c>
      <c r="K2810" s="372">
        <v>30180406</v>
      </c>
      <c r="L2810" s="388">
        <f>ROWS(K$5:K2810)</f>
        <v>2806</v>
      </c>
      <c r="M2810" s="388" t="str">
        <f>IF(_xlfn.IFNA(VLOOKUP(I2810,$AG$3:$AH$83,2,FALSE),"")='11.1'!$D$5,TXM!L2810,"")</f>
        <v/>
      </c>
      <c r="N2810" t="str">
        <f>IFERROR(SMALL($M$5:$M$9000,ROWS($M$5:M2810)),"")</f>
        <v/>
      </c>
      <c r="P2810" t="s">
        <v>34</v>
      </c>
      <c r="Q2810" t="s">
        <v>821</v>
      </c>
      <c r="R2810">
        <v>4819929</v>
      </c>
      <c r="S2810" s="388">
        <f>ROWS(R$5:R2810)</f>
        <v>2806</v>
      </c>
      <c r="T2810" s="388" t="str">
        <f>IF(_xlfn.IFNA(VLOOKUP(P2810,$AG$3:$AH$83,2,FALSE),"")='11.1'!$D$5,TXM!S2810,"")</f>
        <v/>
      </c>
      <c r="U2810" t="str">
        <f>IFERROR(SMALL($T$5:$T$9000,ROWS($T$5:T2810)),"")</f>
        <v/>
      </c>
    </row>
    <row r="2811" spans="1:21" ht="14.4" customHeight="1" x14ac:dyDescent="0.3">
      <c r="A2811" s="371" t="s">
        <v>59</v>
      </c>
      <c r="B2811" t="s">
        <v>1005</v>
      </c>
      <c r="C2811" s="372">
        <v>804849</v>
      </c>
      <c r="D2811" s="388">
        <f>ROWS(C$5:C2811)</f>
        <v>2807</v>
      </c>
      <c r="E2811" s="388" t="str">
        <f>IF(_xlfn.IFNA(VLOOKUP(A2811,$AG$3:$AH$83,2,FALSE),"")='11.1'!$D$5,TXM!D2811,"")</f>
        <v/>
      </c>
      <c r="F2811" t="str">
        <f>IFERROR(SMALL($E$5:$E$9000,ROWS($E$5:E2811)),"")</f>
        <v/>
      </c>
      <c r="I2811" s="371" t="s">
        <v>158</v>
      </c>
      <c r="J2811" t="s">
        <v>999</v>
      </c>
      <c r="K2811" s="372">
        <v>29630017</v>
      </c>
      <c r="L2811" s="388">
        <f>ROWS(K$5:K2811)</f>
        <v>2807</v>
      </c>
      <c r="M2811" s="388" t="str">
        <f>IF(_xlfn.IFNA(VLOOKUP(I2811,$AG$3:$AH$83,2,FALSE),"")='11.1'!$D$5,TXM!L2811,"")</f>
        <v/>
      </c>
      <c r="N2811" t="str">
        <f>IFERROR(SMALL($M$5:$M$9000,ROWS($M$5:M2811)),"")</f>
        <v/>
      </c>
      <c r="P2811" t="s">
        <v>34</v>
      </c>
      <c r="Q2811" t="s">
        <v>809</v>
      </c>
      <c r="R2811">
        <v>4477013</v>
      </c>
      <c r="S2811" s="388">
        <f>ROWS(R$5:R2811)</f>
        <v>2807</v>
      </c>
      <c r="T2811" s="388" t="str">
        <f>IF(_xlfn.IFNA(VLOOKUP(P2811,$AG$3:$AH$83,2,FALSE),"")='11.1'!$D$5,TXM!S2811,"")</f>
        <v/>
      </c>
      <c r="U2811" t="str">
        <f>IFERROR(SMALL($T$5:$T$9000,ROWS($T$5:T2811)),"")</f>
        <v/>
      </c>
    </row>
    <row r="2812" spans="1:21" ht="14.4" customHeight="1" x14ac:dyDescent="0.3">
      <c r="A2812" s="371" t="s">
        <v>59</v>
      </c>
      <c r="B2812" t="s">
        <v>172</v>
      </c>
      <c r="C2812" s="372">
        <v>597960</v>
      </c>
      <c r="D2812" s="388">
        <f>ROWS(C$5:C2812)</f>
        <v>2808</v>
      </c>
      <c r="E2812" s="388" t="str">
        <f>IF(_xlfn.IFNA(VLOOKUP(A2812,$AG$3:$AH$83,2,FALSE),"")='11.1'!$D$5,TXM!D2812,"")</f>
        <v/>
      </c>
      <c r="F2812" t="str">
        <f>IFERROR(SMALL($E$5:$E$9000,ROWS($E$5:E2812)),"")</f>
        <v/>
      </c>
      <c r="I2812" s="371" t="s">
        <v>158</v>
      </c>
      <c r="J2812" t="s">
        <v>1000</v>
      </c>
      <c r="K2812" s="372">
        <v>27571284</v>
      </c>
      <c r="L2812" s="388">
        <f>ROWS(K$5:K2812)</f>
        <v>2808</v>
      </c>
      <c r="M2812" s="388" t="str">
        <f>IF(_xlfn.IFNA(VLOOKUP(I2812,$AG$3:$AH$83,2,FALSE),"")='11.1'!$D$5,TXM!L2812,"")</f>
        <v/>
      </c>
      <c r="N2812" t="str">
        <f>IFERROR(SMALL($M$5:$M$9000,ROWS($M$5:M2812)),"")</f>
        <v/>
      </c>
      <c r="P2812" t="s">
        <v>34</v>
      </c>
      <c r="Q2812" t="s">
        <v>823</v>
      </c>
      <c r="R2812">
        <v>4223742</v>
      </c>
      <c r="S2812" s="388">
        <f>ROWS(R$5:R2812)</f>
        <v>2808</v>
      </c>
      <c r="T2812" s="388" t="str">
        <f>IF(_xlfn.IFNA(VLOOKUP(P2812,$AG$3:$AH$83,2,FALSE),"")='11.1'!$D$5,TXM!S2812,"")</f>
        <v/>
      </c>
      <c r="U2812" t="str">
        <f>IFERROR(SMALL($T$5:$T$9000,ROWS($T$5:T2812)),"")</f>
        <v/>
      </c>
    </row>
    <row r="2813" spans="1:21" ht="14.4" customHeight="1" x14ac:dyDescent="0.3">
      <c r="A2813" s="371" t="s">
        <v>59</v>
      </c>
      <c r="B2813" t="s">
        <v>106</v>
      </c>
      <c r="C2813" s="372">
        <v>555012</v>
      </c>
      <c r="D2813" s="388">
        <f>ROWS(C$5:C2813)</f>
        <v>2809</v>
      </c>
      <c r="E2813" s="388" t="str">
        <f>IF(_xlfn.IFNA(VLOOKUP(A2813,$AG$3:$AH$83,2,FALSE),"")='11.1'!$D$5,TXM!D2813,"")</f>
        <v/>
      </c>
      <c r="F2813" t="str">
        <f>IFERROR(SMALL($E$5:$E$9000,ROWS($E$5:E2813)),"")</f>
        <v/>
      </c>
      <c r="I2813" s="371" t="s">
        <v>158</v>
      </c>
      <c r="J2813" t="s">
        <v>1005</v>
      </c>
      <c r="K2813" s="372">
        <v>25116924</v>
      </c>
      <c r="L2813" s="388">
        <f>ROWS(K$5:K2813)</f>
        <v>2809</v>
      </c>
      <c r="M2813" s="388" t="str">
        <f>IF(_xlfn.IFNA(VLOOKUP(I2813,$AG$3:$AH$83,2,FALSE),"")='11.1'!$D$5,TXM!L2813,"")</f>
        <v/>
      </c>
      <c r="N2813" t="str">
        <f>IFERROR(SMALL($M$5:$M$9000,ROWS($M$5:M2813)),"")</f>
        <v/>
      </c>
      <c r="P2813" t="s">
        <v>34</v>
      </c>
      <c r="Q2813" t="s">
        <v>827</v>
      </c>
      <c r="R2813">
        <v>2991629</v>
      </c>
      <c r="S2813" s="388">
        <f>ROWS(R$5:R2813)</f>
        <v>2809</v>
      </c>
      <c r="T2813" s="388" t="str">
        <f>IF(_xlfn.IFNA(VLOOKUP(P2813,$AG$3:$AH$83,2,FALSE),"")='11.1'!$D$5,TXM!S2813,"")</f>
        <v/>
      </c>
      <c r="U2813" t="str">
        <f>IFERROR(SMALL($T$5:$T$9000,ROWS($T$5:T2813)),"")</f>
        <v/>
      </c>
    </row>
    <row r="2814" spans="1:21" ht="14.4" customHeight="1" x14ac:dyDescent="0.3">
      <c r="A2814" s="371" t="s">
        <v>59</v>
      </c>
      <c r="B2814" t="s">
        <v>1318</v>
      </c>
      <c r="C2814" s="372">
        <v>436681</v>
      </c>
      <c r="D2814" s="388">
        <f>ROWS(C$5:C2814)</f>
        <v>2810</v>
      </c>
      <c r="E2814" s="388" t="str">
        <f>IF(_xlfn.IFNA(VLOOKUP(A2814,$AG$3:$AH$83,2,FALSE),"")='11.1'!$D$5,TXM!D2814,"")</f>
        <v/>
      </c>
      <c r="F2814" t="str">
        <f>IFERROR(SMALL($E$5:$E$9000,ROWS($E$5:E2814)),"")</f>
        <v/>
      </c>
      <c r="I2814" s="371" t="s">
        <v>158</v>
      </c>
      <c r="J2814" t="s">
        <v>847</v>
      </c>
      <c r="K2814" s="372">
        <v>21350887</v>
      </c>
      <c r="L2814" s="388">
        <f>ROWS(K$5:K2814)</f>
        <v>2810</v>
      </c>
      <c r="M2814" s="388" t="str">
        <f>IF(_xlfn.IFNA(VLOOKUP(I2814,$AG$3:$AH$83,2,FALSE),"")='11.1'!$D$5,TXM!L2814,"")</f>
        <v/>
      </c>
      <c r="N2814" t="str">
        <f>IFERROR(SMALL($M$5:$M$9000,ROWS($M$5:M2814)),"")</f>
        <v/>
      </c>
      <c r="P2814" t="s">
        <v>34</v>
      </c>
      <c r="Q2814" t="s">
        <v>837</v>
      </c>
      <c r="R2814">
        <v>2516308</v>
      </c>
      <c r="S2814" s="388">
        <f>ROWS(R$5:R2814)</f>
        <v>2810</v>
      </c>
      <c r="T2814" s="388" t="str">
        <f>IF(_xlfn.IFNA(VLOOKUP(P2814,$AG$3:$AH$83,2,FALSE),"")='11.1'!$D$5,TXM!S2814,"")</f>
        <v/>
      </c>
      <c r="U2814" t="str">
        <f>IFERROR(SMALL($T$5:$T$9000,ROWS($T$5:T2814)),"")</f>
        <v/>
      </c>
    </row>
    <row r="2815" spans="1:21" ht="14.4" customHeight="1" x14ac:dyDescent="0.3">
      <c r="A2815" s="371" t="s">
        <v>59</v>
      </c>
      <c r="B2815" t="s">
        <v>785</v>
      </c>
      <c r="C2815" s="372">
        <v>425048</v>
      </c>
      <c r="D2815" s="388">
        <f>ROWS(C$5:C2815)</f>
        <v>2811</v>
      </c>
      <c r="E2815" s="388" t="str">
        <f>IF(_xlfn.IFNA(VLOOKUP(A2815,$AG$3:$AH$83,2,FALSE),"")='11.1'!$D$5,TXM!D2815,"")</f>
        <v/>
      </c>
      <c r="F2815" t="str">
        <f>IFERROR(SMALL($E$5:$E$9000,ROWS($E$5:E2815)),"")</f>
        <v/>
      </c>
      <c r="I2815" s="371" t="s">
        <v>158</v>
      </c>
      <c r="J2815" t="s">
        <v>1004</v>
      </c>
      <c r="K2815" s="372">
        <v>17296195</v>
      </c>
      <c r="L2815" s="388">
        <f>ROWS(K$5:K2815)</f>
        <v>2811</v>
      </c>
      <c r="M2815" s="388" t="str">
        <f>IF(_xlfn.IFNA(VLOOKUP(I2815,$AG$3:$AH$83,2,FALSE),"")='11.1'!$D$5,TXM!L2815,"")</f>
        <v/>
      </c>
      <c r="N2815" t="str">
        <f>IFERROR(SMALL($M$5:$M$9000,ROWS($M$5:M2815)),"")</f>
        <v/>
      </c>
      <c r="P2815" t="s">
        <v>34</v>
      </c>
      <c r="Q2815" t="s">
        <v>1285</v>
      </c>
      <c r="R2815">
        <v>2308611</v>
      </c>
      <c r="S2815" s="388">
        <f>ROWS(R$5:R2815)</f>
        <v>2811</v>
      </c>
      <c r="T2815" s="388" t="str">
        <f>IF(_xlfn.IFNA(VLOOKUP(P2815,$AG$3:$AH$83,2,FALSE),"")='11.1'!$D$5,TXM!S2815,"")</f>
        <v/>
      </c>
      <c r="U2815" t="str">
        <f>IFERROR(SMALL($T$5:$T$9000,ROWS($T$5:T2815)),"")</f>
        <v/>
      </c>
    </row>
    <row r="2816" spans="1:21" ht="14.4" customHeight="1" x14ac:dyDescent="0.3">
      <c r="A2816" s="371" t="s">
        <v>59</v>
      </c>
      <c r="B2816" t="s">
        <v>835</v>
      </c>
      <c r="C2816" s="372">
        <v>359435</v>
      </c>
      <c r="D2816" s="388">
        <f>ROWS(C$5:C2816)</f>
        <v>2812</v>
      </c>
      <c r="E2816" s="388" t="str">
        <f>IF(_xlfn.IFNA(VLOOKUP(A2816,$AG$3:$AH$83,2,FALSE),"")='11.1'!$D$5,TXM!D2816,"")</f>
        <v/>
      </c>
      <c r="F2816" t="str">
        <f>IFERROR(SMALL($E$5:$E$9000,ROWS($E$5:E2816)),"")</f>
        <v/>
      </c>
      <c r="I2816" s="371" t="s">
        <v>158</v>
      </c>
      <c r="J2816" t="s">
        <v>1275</v>
      </c>
      <c r="K2816" s="372">
        <v>15422314</v>
      </c>
      <c r="L2816" s="388">
        <f>ROWS(K$5:K2816)</f>
        <v>2812</v>
      </c>
      <c r="M2816" s="388" t="str">
        <f>IF(_xlfn.IFNA(VLOOKUP(I2816,$AG$3:$AH$83,2,FALSE),"")='11.1'!$D$5,TXM!L2816,"")</f>
        <v/>
      </c>
      <c r="N2816" t="str">
        <f>IFERROR(SMALL($M$5:$M$9000,ROWS($M$5:M2816)),"")</f>
        <v/>
      </c>
      <c r="P2816" t="s">
        <v>34</v>
      </c>
      <c r="Q2816" t="s">
        <v>990</v>
      </c>
      <c r="R2816">
        <v>2146113</v>
      </c>
      <c r="S2816" s="388">
        <f>ROWS(R$5:R2816)</f>
        <v>2812</v>
      </c>
      <c r="T2816" s="388" t="str">
        <f>IF(_xlfn.IFNA(VLOOKUP(P2816,$AG$3:$AH$83,2,FALSE),"")='11.1'!$D$5,TXM!S2816,"")</f>
        <v/>
      </c>
      <c r="U2816" t="str">
        <f>IFERROR(SMALL($T$5:$T$9000,ROWS($T$5:T2816)),"")</f>
        <v/>
      </c>
    </row>
    <row r="2817" spans="1:21" ht="14.4" customHeight="1" x14ac:dyDescent="0.3">
      <c r="A2817" s="371" t="s">
        <v>59</v>
      </c>
      <c r="B2817" t="s">
        <v>789</v>
      </c>
      <c r="C2817" s="372">
        <v>354411</v>
      </c>
      <c r="D2817" s="388">
        <f>ROWS(C$5:C2817)</f>
        <v>2813</v>
      </c>
      <c r="E2817" s="388" t="str">
        <f>IF(_xlfn.IFNA(VLOOKUP(A2817,$AG$3:$AH$83,2,FALSE),"")='11.1'!$D$5,TXM!D2817,"")</f>
        <v/>
      </c>
      <c r="F2817" t="str">
        <f>IFERROR(SMALL($E$5:$E$9000,ROWS($E$5:E2817)),"")</f>
        <v/>
      </c>
      <c r="I2817" s="371" t="s">
        <v>158</v>
      </c>
      <c r="J2817" t="s">
        <v>859</v>
      </c>
      <c r="K2817" s="372">
        <v>14360021</v>
      </c>
      <c r="L2817" s="388">
        <f>ROWS(K$5:K2817)</f>
        <v>2813</v>
      </c>
      <c r="M2817" s="388" t="str">
        <f>IF(_xlfn.IFNA(VLOOKUP(I2817,$AG$3:$AH$83,2,FALSE),"")='11.1'!$D$5,TXM!L2817,"")</f>
        <v/>
      </c>
      <c r="N2817" t="str">
        <f>IFERROR(SMALL($M$5:$M$9000,ROWS($M$5:M2817)),"")</f>
        <v/>
      </c>
      <c r="P2817" t="s">
        <v>34</v>
      </c>
      <c r="Q2817" t="s">
        <v>799</v>
      </c>
      <c r="R2817">
        <v>2003595</v>
      </c>
      <c r="S2817" s="388">
        <f>ROWS(R$5:R2817)</f>
        <v>2813</v>
      </c>
      <c r="T2817" s="388" t="str">
        <f>IF(_xlfn.IFNA(VLOOKUP(P2817,$AG$3:$AH$83,2,FALSE),"")='11.1'!$D$5,TXM!S2817,"")</f>
        <v/>
      </c>
      <c r="U2817" t="str">
        <f>IFERROR(SMALL($T$5:$T$9000,ROWS($T$5:T2817)),"")</f>
        <v/>
      </c>
    </row>
    <row r="2818" spans="1:21" ht="14.4" customHeight="1" x14ac:dyDescent="0.3">
      <c r="A2818" s="371" t="s">
        <v>59</v>
      </c>
      <c r="B2818" t="s">
        <v>843</v>
      </c>
      <c r="C2818" s="372">
        <v>316614</v>
      </c>
      <c r="D2818" s="388">
        <f>ROWS(C$5:C2818)</f>
        <v>2814</v>
      </c>
      <c r="E2818" s="388" t="str">
        <f>IF(_xlfn.IFNA(VLOOKUP(A2818,$AG$3:$AH$83,2,FALSE),"")='11.1'!$D$5,TXM!D2818,"")</f>
        <v/>
      </c>
      <c r="F2818" t="str">
        <f>IFERROR(SMALL($E$5:$E$9000,ROWS($E$5:E2818)),"")</f>
        <v/>
      </c>
      <c r="I2818" s="371" t="s">
        <v>158</v>
      </c>
      <c r="J2818" t="s">
        <v>789</v>
      </c>
      <c r="K2818" s="372">
        <v>13734394</v>
      </c>
      <c r="L2818" s="388">
        <f>ROWS(K$5:K2818)</f>
        <v>2814</v>
      </c>
      <c r="M2818" s="388" t="str">
        <f>IF(_xlfn.IFNA(VLOOKUP(I2818,$AG$3:$AH$83,2,FALSE),"")='11.1'!$D$5,TXM!L2818,"")</f>
        <v/>
      </c>
      <c r="N2818" t="str">
        <f>IFERROR(SMALL($M$5:$M$9000,ROWS($M$5:M2818)),"")</f>
        <v/>
      </c>
      <c r="P2818" t="s">
        <v>34</v>
      </c>
      <c r="Q2818" t="s">
        <v>785</v>
      </c>
      <c r="R2818">
        <v>1830256</v>
      </c>
      <c r="S2818" s="388">
        <f>ROWS(R$5:R2818)</f>
        <v>2814</v>
      </c>
      <c r="T2818" s="388" t="str">
        <f>IF(_xlfn.IFNA(VLOOKUP(P2818,$AG$3:$AH$83,2,FALSE),"")='11.1'!$D$5,TXM!S2818,"")</f>
        <v/>
      </c>
      <c r="U2818" t="str">
        <f>IFERROR(SMALL($T$5:$T$9000,ROWS($T$5:T2818)),"")</f>
        <v/>
      </c>
    </row>
    <row r="2819" spans="1:21" ht="14.4" customHeight="1" x14ac:dyDescent="0.3">
      <c r="A2819" s="371" t="s">
        <v>59</v>
      </c>
      <c r="B2819" t="s">
        <v>787</v>
      </c>
      <c r="C2819" s="372">
        <v>197485</v>
      </c>
      <c r="D2819" s="388">
        <f>ROWS(C$5:C2819)</f>
        <v>2815</v>
      </c>
      <c r="E2819" s="388" t="str">
        <f>IF(_xlfn.IFNA(VLOOKUP(A2819,$AG$3:$AH$83,2,FALSE),"")='11.1'!$D$5,TXM!D2819,"")</f>
        <v/>
      </c>
      <c r="F2819" t="str">
        <f>IFERROR(SMALL($E$5:$E$9000,ROWS($E$5:E2819)),"")</f>
        <v/>
      </c>
      <c r="I2819" s="371" t="s">
        <v>158</v>
      </c>
      <c r="J2819" t="s">
        <v>835</v>
      </c>
      <c r="K2819" s="372">
        <v>11535793</v>
      </c>
      <c r="L2819" s="388">
        <f>ROWS(K$5:K2819)</f>
        <v>2815</v>
      </c>
      <c r="M2819" s="388" t="str">
        <f>IF(_xlfn.IFNA(VLOOKUP(I2819,$AG$3:$AH$83,2,FALSE),"")='11.1'!$D$5,TXM!L2819,"")</f>
        <v/>
      </c>
      <c r="N2819" t="str">
        <f>IFERROR(SMALL($M$5:$M$9000,ROWS($M$5:M2819)),"")</f>
        <v/>
      </c>
      <c r="P2819" t="s">
        <v>34</v>
      </c>
      <c r="Q2819" t="s">
        <v>1434</v>
      </c>
      <c r="R2819">
        <v>1722869</v>
      </c>
      <c r="S2819" s="388">
        <f>ROWS(R$5:R2819)</f>
        <v>2815</v>
      </c>
      <c r="T2819" s="388" t="str">
        <f>IF(_xlfn.IFNA(VLOOKUP(P2819,$AG$3:$AH$83,2,FALSE),"")='11.1'!$D$5,TXM!S2819,"")</f>
        <v/>
      </c>
      <c r="U2819" t="str">
        <f>IFERROR(SMALL($T$5:$T$9000,ROWS($T$5:T2819)),"")</f>
        <v/>
      </c>
    </row>
    <row r="2820" spans="1:21" ht="14.4" customHeight="1" x14ac:dyDescent="0.3">
      <c r="A2820" s="371" t="s">
        <v>59</v>
      </c>
      <c r="B2820" t="s">
        <v>865</v>
      </c>
      <c r="C2820" s="372">
        <v>172229</v>
      </c>
      <c r="D2820" s="388">
        <f>ROWS(C$5:C2820)</f>
        <v>2816</v>
      </c>
      <c r="E2820" s="388" t="str">
        <f>IF(_xlfn.IFNA(VLOOKUP(A2820,$AG$3:$AH$83,2,FALSE),"")='11.1'!$D$5,TXM!D2820,"")</f>
        <v/>
      </c>
      <c r="F2820" t="str">
        <f>IFERROR(SMALL($E$5:$E$9000,ROWS($E$5:E2820)),"")</f>
        <v/>
      </c>
      <c r="I2820" s="371" t="s">
        <v>158</v>
      </c>
      <c r="J2820" t="s">
        <v>108</v>
      </c>
      <c r="K2820" s="372">
        <v>11107412</v>
      </c>
      <c r="L2820" s="388">
        <f>ROWS(K$5:K2820)</f>
        <v>2816</v>
      </c>
      <c r="M2820" s="388" t="str">
        <f>IF(_xlfn.IFNA(VLOOKUP(I2820,$AG$3:$AH$83,2,FALSE),"")='11.1'!$D$5,TXM!L2820,"")</f>
        <v/>
      </c>
      <c r="N2820" t="str">
        <f>IFERROR(SMALL($M$5:$M$9000,ROWS($M$5:M2820)),"")</f>
        <v/>
      </c>
      <c r="P2820" t="s">
        <v>34</v>
      </c>
      <c r="Q2820" t="s">
        <v>843</v>
      </c>
      <c r="R2820">
        <v>1525398</v>
      </c>
      <c r="S2820" s="388">
        <f>ROWS(R$5:R2820)</f>
        <v>2816</v>
      </c>
      <c r="T2820" s="388" t="str">
        <f>IF(_xlfn.IFNA(VLOOKUP(P2820,$AG$3:$AH$83,2,FALSE),"")='11.1'!$D$5,TXM!S2820,"")</f>
        <v/>
      </c>
      <c r="U2820" t="str">
        <f>IFERROR(SMALL($T$5:$T$9000,ROWS($T$5:T2820)),"")</f>
        <v/>
      </c>
    </row>
    <row r="2821" spans="1:21" ht="14.4" customHeight="1" x14ac:dyDescent="0.3">
      <c r="A2821" s="371" t="s">
        <v>59</v>
      </c>
      <c r="B2821" t="s">
        <v>95</v>
      </c>
      <c r="C2821" s="372">
        <v>137750</v>
      </c>
      <c r="D2821" s="388">
        <f>ROWS(C$5:C2821)</f>
        <v>2817</v>
      </c>
      <c r="E2821" s="388" t="str">
        <f>IF(_xlfn.IFNA(VLOOKUP(A2821,$AG$3:$AH$83,2,FALSE),"")='11.1'!$D$5,TXM!D2821,"")</f>
        <v/>
      </c>
      <c r="F2821" t="str">
        <f>IFERROR(SMALL($E$5:$E$9000,ROWS($E$5:E2821)),"")</f>
        <v/>
      </c>
      <c r="I2821" s="371" t="s">
        <v>158</v>
      </c>
      <c r="J2821" t="s">
        <v>779</v>
      </c>
      <c r="K2821" s="372">
        <v>10765562</v>
      </c>
      <c r="L2821" s="388">
        <f>ROWS(K$5:K2821)</f>
        <v>2817</v>
      </c>
      <c r="M2821" s="388" t="str">
        <f>IF(_xlfn.IFNA(VLOOKUP(I2821,$AG$3:$AH$83,2,FALSE),"")='11.1'!$D$5,TXM!L2821,"")</f>
        <v/>
      </c>
      <c r="N2821" t="str">
        <f>IFERROR(SMALL($M$5:$M$9000,ROWS($M$5:M2821)),"")</f>
        <v/>
      </c>
      <c r="P2821" t="s">
        <v>34</v>
      </c>
      <c r="Q2821" t="s">
        <v>1441</v>
      </c>
      <c r="R2821">
        <v>1503100</v>
      </c>
      <c r="S2821" s="388">
        <f>ROWS(R$5:R2821)</f>
        <v>2817</v>
      </c>
      <c r="T2821" s="388" t="str">
        <f>IF(_xlfn.IFNA(VLOOKUP(P2821,$AG$3:$AH$83,2,FALSE),"")='11.1'!$D$5,TXM!S2821,"")</f>
        <v/>
      </c>
      <c r="U2821" t="str">
        <f>IFERROR(SMALL($T$5:$T$9000,ROWS($T$5:T2821)),"")</f>
        <v/>
      </c>
    </row>
    <row r="2822" spans="1:21" ht="14.4" customHeight="1" x14ac:dyDescent="0.3">
      <c r="A2822" s="371" t="s">
        <v>59</v>
      </c>
      <c r="B2822" t="s">
        <v>107</v>
      </c>
      <c r="C2822" s="372">
        <v>135494</v>
      </c>
      <c r="D2822" s="388">
        <f>ROWS(C$5:C2822)</f>
        <v>2818</v>
      </c>
      <c r="E2822" s="388" t="str">
        <f>IF(_xlfn.IFNA(VLOOKUP(A2822,$AG$3:$AH$83,2,FALSE),"")='11.1'!$D$5,TXM!D2822,"")</f>
        <v/>
      </c>
      <c r="F2822" t="str">
        <f>IFERROR(SMALL($E$5:$E$9000,ROWS($E$5:E2822)),"")</f>
        <v/>
      </c>
      <c r="I2822" s="371" t="s">
        <v>158</v>
      </c>
      <c r="J2822" t="s">
        <v>91</v>
      </c>
      <c r="K2822" s="372">
        <v>10555083</v>
      </c>
      <c r="L2822" s="388">
        <f>ROWS(K$5:K2822)</f>
        <v>2818</v>
      </c>
      <c r="M2822" s="388" t="str">
        <f>IF(_xlfn.IFNA(VLOOKUP(I2822,$AG$3:$AH$83,2,FALSE),"")='11.1'!$D$5,TXM!L2822,"")</f>
        <v/>
      </c>
      <c r="N2822" t="str">
        <f>IFERROR(SMALL($M$5:$M$9000,ROWS($M$5:M2822)),"")</f>
        <v/>
      </c>
      <c r="P2822" t="s">
        <v>34</v>
      </c>
      <c r="Q2822" t="s">
        <v>1494</v>
      </c>
      <c r="R2822">
        <v>1185642</v>
      </c>
      <c r="S2822" s="388">
        <f>ROWS(R$5:R2822)</f>
        <v>2818</v>
      </c>
      <c r="T2822" s="388" t="str">
        <f>IF(_xlfn.IFNA(VLOOKUP(P2822,$AG$3:$AH$83,2,FALSE),"")='11.1'!$D$5,TXM!S2822,"")</f>
        <v/>
      </c>
      <c r="U2822" t="str">
        <f>IFERROR(SMALL($T$5:$T$9000,ROWS($T$5:T2822)),"")</f>
        <v/>
      </c>
    </row>
    <row r="2823" spans="1:21" ht="14.4" customHeight="1" x14ac:dyDescent="0.3">
      <c r="A2823" s="371" t="s">
        <v>59</v>
      </c>
      <c r="B2823" t="s">
        <v>1252</v>
      </c>
      <c r="C2823" s="372">
        <v>89447</v>
      </c>
      <c r="D2823" s="388">
        <f>ROWS(C$5:C2823)</f>
        <v>2819</v>
      </c>
      <c r="E2823" s="388" t="str">
        <f>IF(_xlfn.IFNA(VLOOKUP(A2823,$AG$3:$AH$83,2,FALSE),"")='11.1'!$D$5,TXM!D2823,"")</f>
        <v/>
      </c>
      <c r="F2823" t="str">
        <f>IFERROR(SMALL($E$5:$E$9000,ROWS($E$5:E2823)),"")</f>
        <v/>
      </c>
      <c r="I2823" s="371" t="s">
        <v>158</v>
      </c>
      <c r="J2823" t="s">
        <v>1318</v>
      </c>
      <c r="K2823" s="372">
        <v>10287278</v>
      </c>
      <c r="L2823" s="388">
        <f>ROWS(K$5:K2823)</f>
        <v>2819</v>
      </c>
      <c r="M2823" s="388" t="str">
        <f>IF(_xlfn.IFNA(VLOOKUP(I2823,$AG$3:$AH$83,2,FALSE),"")='11.1'!$D$5,TXM!L2823,"")</f>
        <v/>
      </c>
      <c r="N2823" t="str">
        <f>IFERROR(SMALL($M$5:$M$9000,ROWS($M$5:M2823)),"")</f>
        <v/>
      </c>
      <c r="P2823" t="s">
        <v>34</v>
      </c>
      <c r="Q2823" t="s">
        <v>789</v>
      </c>
      <c r="R2823">
        <v>1140793</v>
      </c>
      <c r="S2823" s="388">
        <f>ROWS(R$5:R2823)</f>
        <v>2819</v>
      </c>
      <c r="T2823" s="388" t="str">
        <f>IF(_xlfn.IFNA(VLOOKUP(P2823,$AG$3:$AH$83,2,FALSE),"")='11.1'!$D$5,TXM!S2823,"")</f>
        <v/>
      </c>
      <c r="U2823" t="str">
        <f>IFERROR(SMALL($T$5:$T$9000,ROWS($T$5:T2823)),"")</f>
        <v/>
      </c>
    </row>
    <row r="2824" spans="1:21" ht="14.4" customHeight="1" x14ac:dyDescent="0.3">
      <c r="A2824" s="371" t="s">
        <v>59</v>
      </c>
      <c r="B2824" t="s">
        <v>773</v>
      </c>
      <c r="C2824" s="372">
        <v>77445</v>
      </c>
      <c r="D2824" s="388">
        <f>ROWS(C$5:C2824)</f>
        <v>2820</v>
      </c>
      <c r="E2824" s="388" t="str">
        <f>IF(_xlfn.IFNA(VLOOKUP(A2824,$AG$3:$AH$83,2,FALSE),"")='11.1'!$D$5,TXM!D2824,"")</f>
        <v/>
      </c>
      <c r="F2824" t="str">
        <f>IFERROR(SMALL($E$5:$E$9000,ROWS($E$5:E2824)),"")</f>
        <v/>
      </c>
      <c r="I2824" s="371" t="s">
        <v>158</v>
      </c>
      <c r="J2824" t="s">
        <v>791</v>
      </c>
      <c r="K2824" s="372">
        <v>9043552</v>
      </c>
      <c r="L2824" s="388">
        <f>ROWS(K$5:K2824)</f>
        <v>2820</v>
      </c>
      <c r="M2824" s="388" t="str">
        <f>IF(_xlfn.IFNA(VLOOKUP(I2824,$AG$3:$AH$83,2,FALSE),"")='11.1'!$D$5,TXM!L2824,"")</f>
        <v/>
      </c>
      <c r="N2824" t="str">
        <f>IFERROR(SMALL($M$5:$M$9000,ROWS($M$5:M2824)),"")</f>
        <v/>
      </c>
      <c r="P2824" t="s">
        <v>34</v>
      </c>
      <c r="Q2824" t="s">
        <v>1240</v>
      </c>
      <c r="R2824">
        <v>994512</v>
      </c>
      <c r="S2824" s="388">
        <f>ROWS(R$5:R2824)</f>
        <v>2820</v>
      </c>
      <c r="T2824" s="388" t="str">
        <f>IF(_xlfn.IFNA(VLOOKUP(P2824,$AG$3:$AH$83,2,FALSE),"")='11.1'!$D$5,TXM!S2824,"")</f>
        <v/>
      </c>
      <c r="U2824" t="str">
        <f>IFERROR(SMALL($T$5:$T$9000,ROWS($T$5:T2824)),"")</f>
        <v/>
      </c>
    </row>
    <row r="2825" spans="1:21" ht="14.4" customHeight="1" x14ac:dyDescent="0.3">
      <c r="A2825" s="371" t="s">
        <v>59</v>
      </c>
      <c r="B2825" t="s">
        <v>1275</v>
      </c>
      <c r="C2825" s="372">
        <v>72535</v>
      </c>
      <c r="D2825" s="388">
        <f>ROWS(C$5:C2825)</f>
        <v>2821</v>
      </c>
      <c r="E2825" s="388" t="str">
        <f>IF(_xlfn.IFNA(VLOOKUP(A2825,$AG$3:$AH$83,2,FALSE),"")='11.1'!$D$5,TXM!D2825,"")</f>
        <v/>
      </c>
      <c r="F2825" t="str">
        <f>IFERROR(SMALL($E$5:$E$9000,ROWS($E$5:E2825)),"")</f>
        <v/>
      </c>
      <c r="I2825" s="371" t="s">
        <v>158</v>
      </c>
      <c r="J2825" t="s">
        <v>104</v>
      </c>
      <c r="K2825" s="372">
        <v>7867008</v>
      </c>
      <c r="L2825" s="388">
        <f>ROWS(K$5:K2825)</f>
        <v>2821</v>
      </c>
      <c r="M2825" s="388" t="str">
        <f>IF(_xlfn.IFNA(VLOOKUP(I2825,$AG$3:$AH$83,2,FALSE),"")='11.1'!$D$5,TXM!L2825,"")</f>
        <v/>
      </c>
      <c r="N2825" t="str">
        <f>IFERROR(SMALL($M$5:$M$9000,ROWS($M$5:M2825)),"")</f>
        <v/>
      </c>
      <c r="P2825" t="s">
        <v>34</v>
      </c>
      <c r="Q2825" t="s">
        <v>1001</v>
      </c>
      <c r="R2825">
        <v>778595</v>
      </c>
      <c r="S2825" s="388">
        <f>ROWS(R$5:R2825)</f>
        <v>2821</v>
      </c>
      <c r="T2825" s="388" t="str">
        <f>IF(_xlfn.IFNA(VLOOKUP(P2825,$AG$3:$AH$83,2,FALSE),"")='11.1'!$D$5,TXM!S2825,"")</f>
        <v/>
      </c>
      <c r="U2825" t="str">
        <f>IFERROR(SMALL($T$5:$T$9000,ROWS($T$5:T2825)),"")</f>
        <v/>
      </c>
    </row>
    <row r="2826" spans="1:21" ht="14.4" customHeight="1" x14ac:dyDescent="0.3">
      <c r="A2826" s="371" t="s">
        <v>59</v>
      </c>
      <c r="B2826" t="s">
        <v>859</v>
      </c>
      <c r="C2826" s="372">
        <v>59979</v>
      </c>
      <c r="D2826" s="388">
        <f>ROWS(C$5:C2826)</f>
        <v>2822</v>
      </c>
      <c r="E2826" s="388" t="str">
        <f>IF(_xlfn.IFNA(VLOOKUP(A2826,$AG$3:$AH$83,2,FALSE),"")='11.1'!$D$5,TXM!D2826,"")</f>
        <v/>
      </c>
      <c r="F2826" t="str">
        <f>IFERROR(SMALL($E$5:$E$9000,ROWS($E$5:E2826)),"")</f>
        <v/>
      </c>
      <c r="I2826" s="371" t="s">
        <v>158</v>
      </c>
      <c r="J2826" t="s">
        <v>1500</v>
      </c>
      <c r="K2826" s="372">
        <v>7020192</v>
      </c>
      <c r="L2826" s="388">
        <f>ROWS(K$5:K2826)</f>
        <v>2822</v>
      </c>
      <c r="M2826" s="388" t="str">
        <f>IF(_xlfn.IFNA(VLOOKUP(I2826,$AG$3:$AH$83,2,FALSE),"")='11.1'!$D$5,TXM!L2826,"")</f>
        <v/>
      </c>
      <c r="N2826" t="str">
        <f>IFERROR(SMALL($M$5:$M$9000,ROWS($M$5:M2826)),"")</f>
        <v/>
      </c>
      <c r="P2826" t="s">
        <v>34</v>
      </c>
      <c r="Q2826" t="s">
        <v>861</v>
      </c>
      <c r="R2826">
        <v>582963</v>
      </c>
      <c r="S2826" s="388">
        <f>ROWS(R$5:R2826)</f>
        <v>2822</v>
      </c>
      <c r="T2826" s="388" t="str">
        <f>IF(_xlfn.IFNA(VLOOKUP(P2826,$AG$3:$AH$83,2,FALSE),"")='11.1'!$D$5,TXM!S2826,"")</f>
        <v/>
      </c>
      <c r="U2826" t="str">
        <f>IFERROR(SMALL($T$5:$T$9000,ROWS($T$5:T2826)),"")</f>
        <v/>
      </c>
    </row>
    <row r="2827" spans="1:21" ht="14.4" customHeight="1" x14ac:dyDescent="0.3">
      <c r="A2827" s="371" t="s">
        <v>59</v>
      </c>
      <c r="B2827" t="s">
        <v>1240</v>
      </c>
      <c r="C2827" s="372">
        <v>48945</v>
      </c>
      <c r="D2827" s="388">
        <f>ROWS(C$5:C2827)</f>
        <v>2823</v>
      </c>
      <c r="E2827" s="388" t="str">
        <f>IF(_xlfn.IFNA(VLOOKUP(A2827,$AG$3:$AH$83,2,FALSE),"")='11.1'!$D$5,TXM!D2827,"")</f>
        <v/>
      </c>
      <c r="F2827" t="str">
        <f>IFERROR(SMALL($E$5:$E$9000,ROWS($E$5:E2827)),"")</f>
        <v/>
      </c>
      <c r="I2827" s="371" t="s">
        <v>158</v>
      </c>
      <c r="J2827" t="s">
        <v>869</v>
      </c>
      <c r="K2827" s="372">
        <v>6319477</v>
      </c>
      <c r="L2827" s="388">
        <f>ROWS(K$5:K2827)</f>
        <v>2823</v>
      </c>
      <c r="M2827" s="388" t="str">
        <f>IF(_xlfn.IFNA(VLOOKUP(I2827,$AG$3:$AH$83,2,FALSE),"")='11.1'!$D$5,TXM!L2827,"")</f>
        <v/>
      </c>
      <c r="N2827" t="str">
        <f>IFERROR(SMALL($M$5:$M$9000,ROWS($M$5:M2827)),"")</f>
        <v/>
      </c>
      <c r="P2827" t="s">
        <v>34</v>
      </c>
      <c r="Q2827" t="s">
        <v>791</v>
      </c>
      <c r="R2827">
        <v>436203</v>
      </c>
      <c r="S2827" s="388">
        <f>ROWS(R$5:R2827)</f>
        <v>2823</v>
      </c>
      <c r="T2827" s="388" t="str">
        <f>IF(_xlfn.IFNA(VLOOKUP(P2827,$AG$3:$AH$83,2,FALSE),"")='11.1'!$D$5,TXM!S2827,"")</f>
        <v/>
      </c>
      <c r="U2827" t="str">
        <f>IFERROR(SMALL($T$5:$T$9000,ROWS($T$5:T2827)),"")</f>
        <v/>
      </c>
    </row>
    <row r="2828" spans="1:21" ht="14.4" customHeight="1" x14ac:dyDescent="0.3">
      <c r="A2828" s="371" t="s">
        <v>59</v>
      </c>
      <c r="B2828" t="s">
        <v>98</v>
      </c>
      <c r="C2828" s="372">
        <v>30933</v>
      </c>
      <c r="D2828" s="388">
        <f>ROWS(C$5:C2828)</f>
        <v>2824</v>
      </c>
      <c r="E2828" s="388" t="str">
        <f>IF(_xlfn.IFNA(VLOOKUP(A2828,$AG$3:$AH$83,2,FALSE),"")='11.1'!$D$5,TXM!D2828,"")</f>
        <v/>
      </c>
      <c r="F2828" t="str">
        <f>IFERROR(SMALL($E$5:$E$9000,ROWS($E$5:E2828)),"")</f>
        <v/>
      </c>
      <c r="I2828" s="371" t="s">
        <v>158</v>
      </c>
      <c r="J2828" t="s">
        <v>775</v>
      </c>
      <c r="K2828" s="372">
        <v>5770552</v>
      </c>
      <c r="L2828" s="388">
        <f>ROWS(K$5:K2828)</f>
        <v>2824</v>
      </c>
      <c r="M2828" s="388" t="str">
        <f>IF(_xlfn.IFNA(VLOOKUP(I2828,$AG$3:$AH$83,2,FALSE),"")='11.1'!$D$5,TXM!L2828,"")</f>
        <v/>
      </c>
      <c r="N2828" t="str">
        <f>IFERROR(SMALL($M$5:$M$9000,ROWS($M$5:M2828)),"")</f>
        <v/>
      </c>
      <c r="P2828" t="s">
        <v>34</v>
      </c>
      <c r="Q2828" t="s">
        <v>773</v>
      </c>
      <c r="R2828">
        <v>252397</v>
      </c>
      <c r="S2828" s="388">
        <f>ROWS(R$5:R2828)</f>
        <v>2824</v>
      </c>
      <c r="T2828" s="388" t="str">
        <f>IF(_xlfn.IFNA(VLOOKUP(P2828,$AG$3:$AH$83,2,FALSE),"")='11.1'!$D$5,TXM!S2828,"")</f>
        <v/>
      </c>
      <c r="U2828" t="str">
        <f>IFERROR(SMALL($T$5:$T$9000,ROWS($T$5:T2828)),"")</f>
        <v/>
      </c>
    </row>
    <row r="2829" spans="1:21" ht="14.4" customHeight="1" x14ac:dyDescent="0.3">
      <c r="A2829" s="371" t="s">
        <v>59</v>
      </c>
      <c r="B2829" t="s">
        <v>837</v>
      </c>
      <c r="C2829" s="372">
        <v>26281</v>
      </c>
      <c r="D2829" s="388">
        <f>ROWS(C$5:C2829)</f>
        <v>2825</v>
      </c>
      <c r="E2829" s="388" t="str">
        <f>IF(_xlfn.IFNA(VLOOKUP(A2829,$AG$3:$AH$83,2,FALSE),"")='11.1'!$D$5,TXM!D2829,"")</f>
        <v/>
      </c>
      <c r="F2829" t="str">
        <f>IFERROR(SMALL($E$5:$E$9000,ROWS($E$5:E2829)),"")</f>
        <v/>
      </c>
      <c r="I2829" s="371" t="s">
        <v>158</v>
      </c>
      <c r="J2829" t="s">
        <v>99</v>
      </c>
      <c r="K2829" s="372">
        <v>5439570</v>
      </c>
      <c r="L2829" s="388">
        <f>ROWS(K$5:K2829)</f>
        <v>2825</v>
      </c>
      <c r="M2829" s="388" t="str">
        <f>IF(_xlfn.IFNA(VLOOKUP(I2829,$AG$3:$AH$83,2,FALSE),"")='11.1'!$D$5,TXM!L2829,"")</f>
        <v/>
      </c>
      <c r="N2829" t="str">
        <f>IFERROR(SMALL($M$5:$M$9000,ROWS($M$5:M2829)),"")</f>
        <v/>
      </c>
      <c r="P2829" t="s">
        <v>34</v>
      </c>
      <c r="Q2829" t="s">
        <v>1318</v>
      </c>
      <c r="R2829">
        <v>226713</v>
      </c>
      <c r="S2829" s="388">
        <f>ROWS(R$5:R2829)</f>
        <v>2825</v>
      </c>
      <c r="T2829" s="388" t="str">
        <f>IF(_xlfn.IFNA(VLOOKUP(P2829,$AG$3:$AH$83,2,FALSE),"")='11.1'!$D$5,TXM!S2829,"")</f>
        <v/>
      </c>
      <c r="U2829" t="str">
        <f>IFERROR(SMALL($T$5:$T$9000,ROWS($T$5:T2829)),"")</f>
        <v/>
      </c>
    </row>
    <row r="2830" spans="1:21" ht="14.4" customHeight="1" x14ac:dyDescent="0.3">
      <c r="A2830" s="371" t="s">
        <v>59</v>
      </c>
      <c r="B2830" t="s">
        <v>94</v>
      </c>
      <c r="C2830" s="372">
        <v>7484</v>
      </c>
      <c r="D2830" s="388">
        <f>ROWS(C$5:C2830)</f>
        <v>2826</v>
      </c>
      <c r="E2830" s="388" t="str">
        <f>IF(_xlfn.IFNA(VLOOKUP(A2830,$AG$3:$AH$83,2,FALSE),"")='11.1'!$D$5,TXM!D2830,"")</f>
        <v/>
      </c>
      <c r="F2830" t="str">
        <f>IFERROR(SMALL($E$5:$E$9000,ROWS($E$5:E2830)),"")</f>
        <v/>
      </c>
      <c r="I2830" s="371" t="s">
        <v>158</v>
      </c>
      <c r="J2830" t="s">
        <v>873</v>
      </c>
      <c r="K2830" s="372">
        <v>5302573</v>
      </c>
      <c r="L2830" s="388">
        <f>ROWS(K$5:K2830)</f>
        <v>2826</v>
      </c>
      <c r="M2830" s="388" t="str">
        <f>IF(_xlfn.IFNA(VLOOKUP(I2830,$AG$3:$AH$83,2,FALSE),"")='11.1'!$D$5,TXM!L2830,"")</f>
        <v/>
      </c>
      <c r="N2830" t="str">
        <f>IFERROR(SMALL($M$5:$M$9000,ROWS($M$5:M2830)),"")</f>
        <v/>
      </c>
      <c r="P2830" t="s">
        <v>34</v>
      </c>
      <c r="Q2830" t="s">
        <v>1005</v>
      </c>
      <c r="R2830">
        <v>189271</v>
      </c>
      <c r="S2830" s="388">
        <f>ROWS(R$5:R2830)</f>
        <v>2826</v>
      </c>
      <c r="T2830" s="388" t="str">
        <f>IF(_xlfn.IFNA(VLOOKUP(P2830,$AG$3:$AH$83,2,FALSE),"")='11.1'!$D$5,TXM!S2830,"")</f>
        <v/>
      </c>
      <c r="U2830" t="str">
        <f>IFERROR(SMALL($T$5:$T$9000,ROWS($T$5:T2830)),"")</f>
        <v/>
      </c>
    </row>
    <row r="2831" spans="1:21" ht="14.4" customHeight="1" x14ac:dyDescent="0.3">
      <c r="A2831" s="371" t="s">
        <v>59</v>
      </c>
      <c r="B2831" t="s">
        <v>1001</v>
      </c>
      <c r="C2831" s="372">
        <v>750</v>
      </c>
      <c r="D2831" s="388">
        <f>ROWS(C$5:C2831)</f>
        <v>2827</v>
      </c>
      <c r="E2831" s="388" t="str">
        <f>IF(_xlfn.IFNA(VLOOKUP(A2831,$AG$3:$AH$83,2,FALSE),"")='11.1'!$D$5,TXM!D2831,"")</f>
        <v/>
      </c>
      <c r="F2831" t="str">
        <f>IFERROR(SMALL($E$5:$E$9000,ROWS($E$5:E2831)),"")</f>
        <v/>
      </c>
      <c r="I2831" s="371" t="s">
        <v>158</v>
      </c>
      <c r="J2831" t="s">
        <v>795</v>
      </c>
      <c r="K2831" s="372">
        <v>4904432</v>
      </c>
      <c r="L2831" s="388">
        <f>ROWS(K$5:K2831)</f>
        <v>2827</v>
      </c>
      <c r="M2831" s="388" t="str">
        <f>IF(_xlfn.IFNA(VLOOKUP(I2831,$AG$3:$AH$83,2,FALSE),"")='11.1'!$D$5,TXM!L2831,"")</f>
        <v/>
      </c>
      <c r="N2831" t="str">
        <f>IFERROR(SMALL($M$5:$M$9000,ROWS($M$5:M2831)),"")</f>
        <v/>
      </c>
      <c r="P2831" t="s">
        <v>34</v>
      </c>
      <c r="Q2831" t="s">
        <v>871</v>
      </c>
      <c r="R2831">
        <v>188339</v>
      </c>
      <c r="S2831" s="388">
        <f>ROWS(R$5:R2831)</f>
        <v>2827</v>
      </c>
      <c r="T2831" s="388" t="str">
        <f>IF(_xlfn.IFNA(VLOOKUP(P2831,$AG$3:$AH$83,2,FALSE),"")='11.1'!$D$5,TXM!S2831,"")</f>
        <v/>
      </c>
      <c r="U2831" t="str">
        <f>IFERROR(SMALL($T$5:$T$9000,ROWS($T$5:T2831)),"")</f>
        <v/>
      </c>
    </row>
    <row r="2832" spans="1:21" ht="14.4" customHeight="1" x14ac:dyDescent="0.3">
      <c r="A2832" s="371" t="s">
        <v>59</v>
      </c>
      <c r="B2832" t="s">
        <v>861</v>
      </c>
      <c r="C2832" s="372">
        <v>349</v>
      </c>
      <c r="D2832" s="388">
        <f>ROWS(C$5:C2832)</f>
        <v>2828</v>
      </c>
      <c r="E2832" s="388" t="str">
        <f>IF(_xlfn.IFNA(VLOOKUP(A2832,$AG$3:$AH$83,2,FALSE),"")='11.1'!$D$5,TXM!D2832,"")</f>
        <v/>
      </c>
      <c r="F2832" t="str">
        <f>IFERROR(SMALL($E$5:$E$9000,ROWS($E$5:E2832)),"")</f>
        <v/>
      </c>
      <c r="I2832" s="371" t="s">
        <v>158</v>
      </c>
      <c r="J2832" t="s">
        <v>787</v>
      </c>
      <c r="K2832" s="372">
        <v>4246720</v>
      </c>
      <c r="L2832" s="388">
        <f>ROWS(K$5:K2832)</f>
        <v>2828</v>
      </c>
      <c r="M2832" s="388" t="str">
        <f>IF(_xlfn.IFNA(VLOOKUP(I2832,$AG$3:$AH$83,2,FALSE),"")='11.1'!$D$5,TXM!L2832,"")</f>
        <v/>
      </c>
      <c r="N2832" t="str">
        <f>IFERROR(SMALL($M$5:$M$9000,ROWS($M$5:M2832)),"")</f>
        <v/>
      </c>
      <c r="P2832" t="s">
        <v>34</v>
      </c>
      <c r="Q2832" t="s">
        <v>845</v>
      </c>
      <c r="R2832">
        <v>148112</v>
      </c>
      <c r="S2832" s="388">
        <f>ROWS(R$5:R2832)</f>
        <v>2828</v>
      </c>
      <c r="T2832" s="388" t="str">
        <f>IF(_xlfn.IFNA(VLOOKUP(P2832,$AG$3:$AH$83,2,FALSE),"")='11.1'!$D$5,TXM!S2832,"")</f>
        <v/>
      </c>
      <c r="U2832" t="str">
        <f>IFERROR(SMALL($T$5:$T$9000,ROWS($T$5:T2832)),"")</f>
        <v/>
      </c>
    </row>
    <row r="2833" spans="1:21" ht="14.4" customHeight="1" x14ac:dyDescent="0.3">
      <c r="A2833" s="371" t="s">
        <v>684</v>
      </c>
      <c r="B2833" t="s">
        <v>849</v>
      </c>
      <c r="C2833" s="372">
        <v>2306285</v>
      </c>
      <c r="D2833" s="388">
        <f>ROWS(C$5:C2833)</f>
        <v>2829</v>
      </c>
      <c r="E2833" s="388" t="str">
        <f>IF(_xlfn.IFNA(VLOOKUP(A2833,$AG$3:$AH$83,2,FALSE),"")='11.1'!$D$5,TXM!D2833,"")</f>
        <v/>
      </c>
      <c r="F2833" t="str">
        <f>IFERROR(SMALL($E$5:$E$9000,ROWS($E$5:E2833)),"")</f>
        <v/>
      </c>
      <c r="I2833" s="371" t="s">
        <v>158</v>
      </c>
      <c r="J2833" t="s">
        <v>105</v>
      </c>
      <c r="K2833" s="372">
        <v>3432103</v>
      </c>
      <c r="L2833" s="388">
        <f>ROWS(K$5:K2833)</f>
        <v>2829</v>
      </c>
      <c r="M2833" s="388" t="str">
        <f>IF(_xlfn.IFNA(VLOOKUP(I2833,$AG$3:$AH$83,2,FALSE),"")='11.1'!$D$5,TXM!L2833,"")</f>
        <v/>
      </c>
      <c r="N2833" t="str">
        <f>IFERROR(SMALL($M$5:$M$9000,ROWS($M$5:M2833)),"")</f>
        <v/>
      </c>
      <c r="P2833" t="s">
        <v>34</v>
      </c>
      <c r="Q2833" t="s">
        <v>829</v>
      </c>
      <c r="R2833">
        <v>145275</v>
      </c>
      <c r="S2833" s="388">
        <f>ROWS(R$5:R2833)</f>
        <v>2829</v>
      </c>
      <c r="T2833" s="388" t="str">
        <f>IF(_xlfn.IFNA(VLOOKUP(P2833,$AG$3:$AH$83,2,FALSE),"")='11.1'!$D$5,TXM!S2833,"")</f>
        <v/>
      </c>
      <c r="U2833" t="str">
        <f>IFERROR(SMALL($T$5:$T$9000,ROWS($T$5:T2833)),"")</f>
        <v/>
      </c>
    </row>
    <row r="2834" spans="1:21" ht="14.4" customHeight="1" x14ac:dyDescent="0.3">
      <c r="A2834" s="371" t="s">
        <v>684</v>
      </c>
      <c r="B2834" t="s">
        <v>835</v>
      </c>
      <c r="C2834" s="372">
        <v>252012</v>
      </c>
      <c r="D2834" s="388">
        <f>ROWS(C$5:C2834)</f>
        <v>2830</v>
      </c>
      <c r="E2834" s="388" t="str">
        <f>IF(_xlfn.IFNA(VLOOKUP(A2834,$AG$3:$AH$83,2,FALSE),"")='11.1'!$D$5,TXM!D2834,"")</f>
        <v/>
      </c>
      <c r="F2834" t="str">
        <f>IFERROR(SMALL($E$5:$E$9000,ROWS($E$5:E2834)),"")</f>
        <v/>
      </c>
      <c r="I2834" s="371" t="s">
        <v>158</v>
      </c>
      <c r="J2834" t="s">
        <v>793</v>
      </c>
      <c r="K2834" s="372">
        <v>3042663</v>
      </c>
      <c r="L2834" s="388">
        <f>ROWS(K$5:K2834)</f>
        <v>2830</v>
      </c>
      <c r="M2834" s="388" t="str">
        <f>IF(_xlfn.IFNA(VLOOKUP(I2834,$AG$3:$AH$83,2,FALSE),"")='11.1'!$D$5,TXM!L2834,"")</f>
        <v/>
      </c>
      <c r="N2834" t="str">
        <f>IFERROR(SMALL($M$5:$M$9000,ROWS($M$5:M2834)),"")</f>
        <v/>
      </c>
      <c r="P2834" t="s">
        <v>34</v>
      </c>
      <c r="Q2834" t="s">
        <v>1275</v>
      </c>
      <c r="R2834">
        <v>119659</v>
      </c>
      <c r="S2834" s="388">
        <f>ROWS(R$5:R2834)</f>
        <v>2830</v>
      </c>
      <c r="T2834" s="388" t="str">
        <f>IF(_xlfn.IFNA(VLOOKUP(P2834,$AG$3:$AH$83,2,FALSE),"")='11.1'!$D$5,TXM!S2834,"")</f>
        <v/>
      </c>
      <c r="U2834" t="str">
        <f>IFERROR(SMALL($T$5:$T$9000,ROWS($T$5:T2834)),"")</f>
        <v/>
      </c>
    </row>
    <row r="2835" spans="1:21" ht="14.4" customHeight="1" x14ac:dyDescent="0.3">
      <c r="A2835" s="371" t="s">
        <v>684</v>
      </c>
      <c r="B2835" t="s">
        <v>841</v>
      </c>
      <c r="C2835" s="372">
        <v>159936</v>
      </c>
      <c r="D2835" s="388">
        <f>ROWS(C$5:C2835)</f>
        <v>2831</v>
      </c>
      <c r="E2835" s="388" t="str">
        <f>IF(_xlfn.IFNA(VLOOKUP(A2835,$AG$3:$AH$83,2,FALSE),"")='11.1'!$D$5,TXM!D2835,"")</f>
        <v/>
      </c>
      <c r="F2835" t="str">
        <f>IFERROR(SMALL($E$5:$E$9000,ROWS($E$5:E2835)),"")</f>
        <v/>
      </c>
      <c r="I2835" s="371" t="s">
        <v>158</v>
      </c>
      <c r="J2835" t="s">
        <v>819</v>
      </c>
      <c r="K2835" s="372">
        <v>2962785</v>
      </c>
      <c r="L2835" s="388">
        <f>ROWS(K$5:K2835)</f>
        <v>2831</v>
      </c>
      <c r="M2835" s="388" t="str">
        <f>IF(_xlfn.IFNA(VLOOKUP(I2835,$AG$3:$AH$83,2,FALSE),"")='11.1'!$D$5,TXM!L2835,"")</f>
        <v/>
      </c>
      <c r="N2835" t="str">
        <f>IFERROR(SMALL($M$5:$M$9000,ROWS($M$5:M2835)),"")</f>
        <v/>
      </c>
      <c r="P2835" t="s">
        <v>34</v>
      </c>
      <c r="Q2835" t="s">
        <v>849</v>
      </c>
      <c r="R2835">
        <v>116371</v>
      </c>
      <c r="S2835" s="388">
        <f>ROWS(R$5:R2835)</f>
        <v>2831</v>
      </c>
      <c r="T2835" s="388" t="str">
        <f>IF(_xlfn.IFNA(VLOOKUP(P2835,$AG$3:$AH$83,2,FALSE),"")='11.1'!$D$5,TXM!S2835,"")</f>
        <v/>
      </c>
      <c r="U2835" t="str">
        <f>IFERROR(SMALL($T$5:$T$9000,ROWS($T$5:T2835)),"")</f>
        <v/>
      </c>
    </row>
    <row r="2836" spans="1:21" ht="14.4" customHeight="1" x14ac:dyDescent="0.3">
      <c r="A2836" s="371" t="s">
        <v>2322</v>
      </c>
      <c r="B2836" t="s">
        <v>1000</v>
      </c>
      <c r="C2836" s="372">
        <v>292500</v>
      </c>
      <c r="D2836" s="388">
        <f>ROWS(C$5:C2836)</f>
        <v>2832</v>
      </c>
      <c r="E2836" s="388" t="str">
        <f>IF(_xlfn.IFNA(VLOOKUP(A2836,$AG$3:$AH$83,2,FALSE),"")='11.1'!$D$5,TXM!D2836,"")</f>
        <v/>
      </c>
      <c r="F2836" t="str">
        <f>IFERROR(SMALL($E$5:$E$9000,ROWS($E$5:E2836)),"")</f>
        <v/>
      </c>
      <c r="I2836" s="371" t="s">
        <v>158</v>
      </c>
      <c r="J2836" t="s">
        <v>100</v>
      </c>
      <c r="K2836" s="372">
        <v>2765881</v>
      </c>
      <c r="L2836" s="388">
        <f>ROWS(K$5:K2836)</f>
        <v>2832</v>
      </c>
      <c r="M2836" s="388" t="str">
        <f>IF(_xlfn.IFNA(VLOOKUP(I2836,$AG$3:$AH$83,2,FALSE),"")='11.1'!$D$5,TXM!L2836,"")</f>
        <v/>
      </c>
      <c r="N2836" t="str">
        <f>IFERROR(SMALL($M$5:$M$9000,ROWS($M$5:M2836)),"")</f>
        <v/>
      </c>
      <c r="P2836" t="s">
        <v>34</v>
      </c>
      <c r="Q2836" t="s">
        <v>1006</v>
      </c>
      <c r="R2836">
        <v>91850</v>
      </c>
      <c r="S2836" s="388">
        <f>ROWS(R$5:R2836)</f>
        <v>2832</v>
      </c>
      <c r="T2836" s="388" t="str">
        <f>IF(_xlfn.IFNA(VLOOKUP(P2836,$AG$3:$AH$83,2,FALSE),"")='11.1'!$D$5,TXM!S2836,"")</f>
        <v/>
      </c>
      <c r="U2836" t="str">
        <f>IFERROR(SMALL($T$5:$T$9000,ROWS($T$5:T2836)),"")</f>
        <v/>
      </c>
    </row>
    <row r="2837" spans="1:21" ht="14.4" customHeight="1" x14ac:dyDescent="0.3">
      <c r="A2837" s="371" t="s">
        <v>72</v>
      </c>
      <c r="B2837" t="s">
        <v>1000</v>
      </c>
      <c r="C2837" s="372">
        <v>273241247</v>
      </c>
      <c r="D2837" s="388">
        <f>ROWS(C$5:C2837)</f>
        <v>2833</v>
      </c>
      <c r="E2837" s="388" t="str">
        <f>IF(_xlfn.IFNA(VLOOKUP(A2837,$AG$3:$AH$83,2,FALSE),"")='11.1'!$D$5,TXM!D2837,"")</f>
        <v/>
      </c>
      <c r="F2837" t="str">
        <f>IFERROR(SMALL($E$5:$E$9000,ROWS($E$5:E2837)),"")</f>
        <v/>
      </c>
      <c r="I2837" s="371" t="s">
        <v>158</v>
      </c>
      <c r="J2837" t="s">
        <v>1434</v>
      </c>
      <c r="K2837" s="372">
        <v>2669183</v>
      </c>
      <c r="L2837" s="388">
        <f>ROWS(K$5:K2837)</f>
        <v>2833</v>
      </c>
      <c r="M2837" s="388" t="str">
        <f>IF(_xlfn.IFNA(VLOOKUP(I2837,$AG$3:$AH$83,2,FALSE),"")='11.1'!$D$5,TXM!L2837,"")</f>
        <v/>
      </c>
      <c r="N2837" t="str">
        <f>IFERROR(SMALL($M$5:$M$9000,ROWS($M$5:M2837)),"")</f>
        <v/>
      </c>
      <c r="P2837" t="s">
        <v>34</v>
      </c>
      <c r="Q2837" t="s">
        <v>825</v>
      </c>
      <c r="R2837">
        <v>27725</v>
      </c>
      <c r="S2837" s="388">
        <f>ROWS(R$5:R2837)</f>
        <v>2833</v>
      </c>
      <c r="T2837" s="388" t="str">
        <f>IF(_xlfn.IFNA(VLOOKUP(P2837,$AG$3:$AH$83,2,FALSE),"")='11.1'!$D$5,TXM!S2837,"")</f>
        <v/>
      </c>
      <c r="U2837" t="str">
        <f>IFERROR(SMALL($T$5:$T$9000,ROWS($T$5:T2837)),"")</f>
        <v/>
      </c>
    </row>
    <row r="2838" spans="1:21" ht="14.4" customHeight="1" x14ac:dyDescent="0.3">
      <c r="A2838" s="371" t="s">
        <v>72</v>
      </c>
      <c r="B2838" t="s">
        <v>849</v>
      </c>
      <c r="C2838" s="372">
        <v>40193565</v>
      </c>
      <c r="D2838" s="388">
        <f>ROWS(C$5:C2838)</f>
        <v>2834</v>
      </c>
      <c r="E2838" s="388" t="str">
        <f>IF(_xlfn.IFNA(VLOOKUP(A2838,$AG$3:$AH$83,2,FALSE),"")='11.1'!$D$5,TXM!D2838,"")</f>
        <v/>
      </c>
      <c r="F2838" t="str">
        <f>IFERROR(SMALL($E$5:$E$9000,ROWS($E$5:E2838)),"")</f>
        <v/>
      </c>
      <c r="I2838" s="371" t="s">
        <v>158</v>
      </c>
      <c r="J2838" t="s">
        <v>102</v>
      </c>
      <c r="K2838" s="372">
        <v>2364350</v>
      </c>
      <c r="L2838" s="388">
        <f>ROWS(K$5:K2838)</f>
        <v>2834</v>
      </c>
      <c r="M2838" s="388" t="str">
        <f>IF(_xlfn.IFNA(VLOOKUP(I2838,$AG$3:$AH$83,2,FALSE),"")='11.1'!$D$5,TXM!L2838,"")</f>
        <v/>
      </c>
      <c r="N2838" t="str">
        <f>IFERROR(SMALL($M$5:$M$9000,ROWS($M$5:M2838)),"")</f>
        <v/>
      </c>
      <c r="P2838" t="s">
        <v>34</v>
      </c>
      <c r="Q2838" t="s">
        <v>171</v>
      </c>
      <c r="R2838">
        <v>19310</v>
      </c>
      <c r="S2838" s="388">
        <f>ROWS(R$5:R2838)</f>
        <v>2834</v>
      </c>
      <c r="T2838" s="388" t="str">
        <f>IF(_xlfn.IFNA(VLOOKUP(P2838,$AG$3:$AH$83,2,FALSE),"")='11.1'!$D$5,TXM!S2838,"")</f>
        <v/>
      </c>
      <c r="U2838" t="str">
        <f>IFERROR(SMALL($T$5:$T$9000,ROWS($T$5:T2838)),"")</f>
        <v/>
      </c>
    </row>
    <row r="2839" spans="1:21" ht="14.4" customHeight="1" x14ac:dyDescent="0.3">
      <c r="A2839" s="371" t="s">
        <v>72</v>
      </c>
      <c r="B2839" t="s">
        <v>779</v>
      </c>
      <c r="C2839" s="372">
        <v>17868620</v>
      </c>
      <c r="D2839" s="388">
        <f>ROWS(C$5:C2839)</f>
        <v>2835</v>
      </c>
      <c r="E2839" s="388" t="str">
        <f>IF(_xlfn.IFNA(VLOOKUP(A2839,$AG$3:$AH$83,2,FALSE),"")='11.1'!$D$5,TXM!D2839,"")</f>
        <v/>
      </c>
      <c r="F2839" t="str">
        <f>IFERROR(SMALL($E$5:$E$9000,ROWS($E$5:E2839)),"")</f>
        <v/>
      </c>
      <c r="I2839" s="371" t="s">
        <v>158</v>
      </c>
      <c r="J2839" t="s">
        <v>785</v>
      </c>
      <c r="K2839" s="372">
        <v>1925778</v>
      </c>
      <c r="L2839" s="388">
        <f>ROWS(K$5:K2839)</f>
        <v>2835</v>
      </c>
      <c r="M2839" s="388" t="str">
        <f>IF(_xlfn.IFNA(VLOOKUP(I2839,$AG$3:$AH$83,2,FALSE),"")='11.1'!$D$5,TXM!L2839,"")</f>
        <v/>
      </c>
      <c r="N2839" t="str">
        <f>IFERROR(SMALL($M$5:$M$9000,ROWS($M$5:M2839)),"")</f>
        <v/>
      </c>
      <c r="P2839" t="s">
        <v>34</v>
      </c>
      <c r="Q2839" t="s">
        <v>96</v>
      </c>
      <c r="R2839">
        <v>18387</v>
      </c>
      <c r="S2839" s="388">
        <f>ROWS(R$5:R2839)</f>
        <v>2835</v>
      </c>
      <c r="T2839" s="388" t="str">
        <f>IF(_xlfn.IFNA(VLOOKUP(P2839,$AG$3:$AH$83,2,FALSE),"")='11.1'!$D$5,TXM!S2839,"")</f>
        <v/>
      </c>
      <c r="U2839" t="str">
        <f>IFERROR(SMALL($T$5:$T$9000,ROWS($T$5:T2839)),"")</f>
        <v/>
      </c>
    </row>
    <row r="2840" spans="1:21" ht="14.4" customHeight="1" x14ac:dyDescent="0.3">
      <c r="A2840" s="371" t="s">
        <v>72</v>
      </c>
      <c r="B2840" t="s">
        <v>172</v>
      </c>
      <c r="C2840" s="372">
        <v>13418836</v>
      </c>
      <c r="D2840" s="388">
        <f>ROWS(C$5:C2840)</f>
        <v>2836</v>
      </c>
      <c r="E2840" s="388" t="str">
        <f>IF(_xlfn.IFNA(VLOOKUP(A2840,$AG$3:$AH$83,2,FALSE),"")='11.1'!$D$5,TXM!D2840,"")</f>
        <v/>
      </c>
      <c r="F2840" t="str">
        <f>IFERROR(SMALL($E$5:$E$9000,ROWS($E$5:E2840)),"")</f>
        <v/>
      </c>
      <c r="I2840" s="371" t="s">
        <v>158</v>
      </c>
      <c r="J2840" t="s">
        <v>96</v>
      </c>
      <c r="K2840" s="372">
        <v>1729719</v>
      </c>
      <c r="L2840" s="388">
        <f>ROWS(K$5:K2840)</f>
        <v>2836</v>
      </c>
      <c r="M2840" s="388" t="str">
        <f>IF(_xlfn.IFNA(VLOOKUP(I2840,$AG$3:$AH$83,2,FALSE),"")='11.1'!$D$5,TXM!L2840,"")</f>
        <v/>
      </c>
      <c r="N2840" t="str">
        <f>IFERROR(SMALL($M$5:$M$9000,ROWS($M$5:M2840)),"")</f>
        <v/>
      </c>
      <c r="P2840" t="s">
        <v>34</v>
      </c>
      <c r="Q2840" t="s">
        <v>815</v>
      </c>
      <c r="R2840">
        <v>12491</v>
      </c>
      <c r="S2840" s="388">
        <f>ROWS(R$5:R2840)</f>
        <v>2836</v>
      </c>
      <c r="T2840" s="388" t="str">
        <f>IF(_xlfn.IFNA(VLOOKUP(P2840,$AG$3:$AH$83,2,FALSE),"")='11.1'!$D$5,TXM!S2840,"")</f>
        <v/>
      </c>
      <c r="U2840" t="str">
        <f>IFERROR(SMALL($T$5:$T$9000,ROWS($T$5:T2840)),"")</f>
        <v/>
      </c>
    </row>
    <row r="2841" spans="1:21" ht="14.4" customHeight="1" x14ac:dyDescent="0.3">
      <c r="A2841" s="371" t="s">
        <v>72</v>
      </c>
      <c r="B2841" t="s">
        <v>783</v>
      </c>
      <c r="C2841" s="372">
        <v>6747203</v>
      </c>
      <c r="D2841" s="388">
        <f>ROWS(C$5:C2841)</f>
        <v>2837</v>
      </c>
      <c r="E2841" s="388" t="str">
        <f>IF(_xlfn.IFNA(VLOOKUP(A2841,$AG$3:$AH$83,2,FALSE),"")='11.1'!$D$5,TXM!D2841,"")</f>
        <v/>
      </c>
      <c r="F2841" t="str">
        <f>IFERROR(SMALL($E$5:$E$9000,ROWS($E$5:E2841)),"")</f>
        <v/>
      </c>
      <c r="I2841" s="371" t="s">
        <v>158</v>
      </c>
      <c r="J2841" t="s">
        <v>845</v>
      </c>
      <c r="K2841" s="372">
        <v>1617434</v>
      </c>
      <c r="L2841" s="388">
        <f>ROWS(K$5:K2841)</f>
        <v>2837</v>
      </c>
      <c r="M2841" s="388" t="str">
        <f>IF(_xlfn.IFNA(VLOOKUP(I2841,$AG$3:$AH$83,2,FALSE),"")='11.1'!$D$5,TXM!L2841,"")</f>
        <v/>
      </c>
      <c r="N2841" t="str">
        <f>IFERROR(SMALL($M$5:$M$9000,ROWS($M$5:M2841)),"")</f>
        <v/>
      </c>
      <c r="P2841" t="s">
        <v>34</v>
      </c>
      <c r="Q2841" t="s">
        <v>1003</v>
      </c>
      <c r="R2841">
        <v>9101</v>
      </c>
      <c r="S2841" s="388">
        <f>ROWS(R$5:R2841)</f>
        <v>2837</v>
      </c>
      <c r="T2841" s="388" t="str">
        <f>IF(_xlfn.IFNA(VLOOKUP(P2841,$AG$3:$AH$83,2,FALSE),"")='11.1'!$D$5,TXM!S2841,"")</f>
        <v/>
      </c>
      <c r="U2841" t="str">
        <f>IFERROR(SMALL($T$5:$T$9000,ROWS($T$5:T2841)),"")</f>
        <v/>
      </c>
    </row>
    <row r="2842" spans="1:21" ht="14.4" customHeight="1" x14ac:dyDescent="0.3">
      <c r="A2842" s="371" t="s">
        <v>72</v>
      </c>
      <c r="B2842" t="s">
        <v>861</v>
      </c>
      <c r="C2842" s="372">
        <v>6373335</v>
      </c>
      <c r="D2842" s="388">
        <f>ROWS(C$5:C2842)</f>
        <v>2838</v>
      </c>
      <c r="E2842" s="388" t="str">
        <f>IF(_xlfn.IFNA(VLOOKUP(A2842,$AG$3:$AH$83,2,FALSE),"")='11.1'!$D$5,TXM!D2842,"")</f>
        <v/>
      </c>
      <c r="F2842" t="str">
        <f>IFERROR(SMALL($E$5:$E$9000,ROWS($E$5:E2842)),"")</f>
        <v/>
      </c>
      <c r="I2842" s="371" t="s">
        <v>158</v>
      </c>
      <c r="J2842" t="s">
        <v>871</v>
      </c>
      <c r="K2842" s="372">
        <v>1596969</v>
      </c>
      <c r="L2842" s="388">
        <f>ROWS(K$5:K2842)</f>
        <v>2838</v>
      </c>
      <c r="M2842" s="388" t="str">
        <f>IF(_xlfn.IFNA(VLOOKUP(I2842,$AG$3:$AH$83,2,FALSE),"")='11.1'!$D$5,TXM!L2842,"")</f>
        <v/>
      </c>
      <c r="N2842" t="str">
        <f>IFERROR(SMALL($M$5:$M$9000,ROWS($M$5:M2842)),"")</f>
        <v/>
      </c>
      <c r="P2842" t="s">
        <v>34</v>
      </c>
      <c r="Q2842" t="s">
        <v>835</v>
      </c>
      <c r="R2842">
        <v>8439</v>
      </c>
      <c r="S2842" s="388">
        <f>ROWS(R$5:R2842)</f>
        <v>2838</v>
      </c>
      <c r="T2842" s="388" t="str">
        <f>IF(_xlfn.IFNA(VLOOKUP(P2842,$AG$3:$AH$83,2,FALSE),"")='11.1'!$D$5,TXM!S2842,"")</f>
        <v/>
      </c>
      <c r="U2842" t="str">
        <f>IFERROR(SMALL($T$5:$T$9000,ROWS($T$5:T2842)),"")</f>
        <v/>
      </c>
    </row>
    <row r="2843" spans="1:21" ht="14.4" customHeight="1" x14ac:dyDescent="0.3">
      <c r="A2843" s="371" t="s">
        <v>72</v>
      </c>
      <c r="B2843" t="s">
        <v>865</v>
      </c>
      <c r="C2843" s="372">
        <v>5035678</v>
      </c>
      <c r="D2843" s="388">
        <f>ROWS(C$5:C2843)</f>
        <v>2839</v>
      </c>
      <c r="E2843" s="388" t="str">
        <f>IF(_xlfn.IFNA(VLOOKUP(A2843,$AG$3:$AH$83,2,FALSE),"")='11.1'!$D$5,TXM!D2843,"")</f>
        <v/>
      </c>
      <c r="F2843" t="str">
        <f>IFERROR(SMALL($E$5:$E$9000,ROWS($E$5:E2843)),"")</f>
        <v/>
      </c>
      <c r="I2843" s="371" t="s">
        <v>158</v>
      </c>
      <c r="J2843" t="s">
        <v>98</v>
      </c>
      <c r="K2843" s="372">
        <v>1374375</v>
      </c>
      <c r="L2843" s="388">
        <f>ROWS(K$5:K2843)</f>
        <v>2839</v>
      </c>
      <c r="M2843" s="388" t="str">
        <f>IF(_xlfn.IFNA(VLOOKUP(I2843,$AG$3:$AH$83,2,FALSE),"")='11.1'!$D$5,TXM!L2843,"")</f>
        <v/>
      </c>
      <c r="N2843" t="str">
        <f>IFERROR(SMALL($M$5:$M$9000,ROWS($M$5:M2843)),"")</f>
        <v/>
      </c>
      <c r="P2843" t="s">
        <v>34</v>
      </c>
      <c r="Q2843" t="s">
        <v>817</v>
      </c>
      <c r="R2843">
        <v>7541</v>
      </c>
      <c r="S2843" s="388">
        <f>ROWS(R$5:R2843)</f>
        <v>2839</v>
      </c>
      <c r="T2843" s="388" t="str">
        <f>IF(_xlfn.IFNA(VLOOKUP(P2843,$AG$3:$AH$83,2,FALSE),"")='11.1'!$D$5,TXM!S2843,"")</f>
        <v/>
      </c>
      <c r="U2843" t="str">
        <f>IFERROR(SMALL($T$5:$T$9000,ROWS($T$5:T2843)),"")</f>
        <v/>
      </c>
    </row>
    <row r="2844" spans="1:21" ht="14.4" customHeight="1" x14ac:dyDescent="0.3">
      <c r="A2844" s="371" t="s">
        <v>72</v>
      </c>
      <c r="B2844" t="s">
        <v>91</v>
      </c>
      <c r="C2844" s="372">
        <v>4011090</v>
      </c>
      <c r="D2844" s="388">
        <f>ROWS(C$5:C2844)</f>
        <v>2840</v>
      </c>
      <c r="E2844" s="388" t="str">
        <f>IF(_xlfn.IFNA(VLOOKUP(A2844,$AG$3:$AH$83,2,FALSE),"")='11.1'!$D$5,TXM!D2844,"")</f>
        <v/>
      </c>
      <c r="F2844" t="str">
        <f>IFERROR(SMALL($E$5:$E$9000,ROWS($E$5:E2844)),"")</f>
        <v/>
      </c>
      <c r="I2844" s="371" t="s">
        <v>158</v>
      </c>
      <c r="J2844" t="s">
        <v>855</v>
      </c>
      <c r="K2844" s="372">
        <v>1118360</v>
      </c>
      <c r="L2844" s="388">
        <f>ROWS(K$5:K2844)</f>
        <v>2840</v>
      </c>
      <c r="M2844" s="388" t="str">
        <f>IF(_xlfn.IFNA(VLOOKUP(I2844,$AG$3:$AH$83,2,FALSE),"")='11.1'!$D$5,TXM!L2844,"")</f>
        <v/>
      </c>
      <c r="N2844" t="str">
        <f>IFERROR(SMALL($M$5:$M$9000,ROWS($M$5:M2844)),"")</f>
        <v/>
      </c>
      <c r="P2844" t="s">
        <v>34</v>
      </c>
      <c r="Q2844" t="s">
        <v>99</v>
      </c>
      <c r="R2844">
        <v>4834</v>
      </c>
      <c r="S2844" s="388">
        <f>ROWS(R$5:R2844)</f>
        <v>2840</v>
      </c>
      <c r="T2844" s="388" t="str">
        <f>IF(_xlfn.IFNA(VLOOKUP(P2844,$AG$3:$AH$83,2,FALSE),"")='11.1'!$D$5,TXM!S2844,"")</f>
        <v/>
      </c>
      <c r="U2844" t="str">
        <f>IFERROR(SMALL($T$5:$T$9000,ROWS($T$5:T2844)),"")</f>
        <v/>
      </c>
    </row>
    <row r="2845" spans="1:21" ht="14.4" customHeight="1" x14ac:dyDescent="0.3">
      <c r="A2845" s="371" t="s">
        <v>72</v>
      </c>
      <c r="B2845" t="s">
        <v>815</v>
      </c>
      <c r="C2845" s="372">
        <v>1426110</v>
      </c>
      <c r="D2845" s="388">
        <f>ROWS(C$5:C2845)</f>
        <v>2841</v>
      </c>
      <c r="E2845" s="388" t="str">
        <f>IF(_xlfn.IFNA(VLOOKUP(A2845,$AG$3:$AH$83,2,FALSE),"")='11.1'!$D$5,TXM!D2845,"")</f>
        <v/>
      </c>
      <c r="F2845" t="str">
        <f>IFERROR(SMALL($E$5:$E$9000,ROWS($E$5:E2845)),"")</f>
        <v/>
      </c>
      <c r="I2845" s="371" t="s">
        <v>158</v>
      </c>
      <c r="J2845" t="s">
        <v>1006</v>
      </c>
      <c r="K2845" s="372">
        <v>1117420</v>
      </c>
      <c r="L2845" s="388">
        <f>ROWS(K$5:K2845)</f>
        <v>2841</v>
      </c>
      <c r="M2845" s="388" t="str">
        <f>IF(_xlfn.IFNA(VLOOKUP(I2845,$AG$3:$AH$83,2,FALSE),"")='11.1'!$D$5,TXM!L2845,"")</f>
        <v/>
      </c>
      <c r="N2845" t="str">
        <f>IFERROR(SMALL($M$5:$M$9000,ROWS($M$5:M2845)),"")</f>
        <v/>
      </c>
      <c r="P2845" t="s">
        <v>34</v>
      </c>
      <c r="Q2845" t="s">
        <v>805</v>
      </c>
      <c r="R2845">
        <v>3179</v>
      </c>
      <c r="S2845" s="388">
        <f>ROWS(R$5:R2845)</f>
        <v>2841</v>
      </c>
      <c r="T2845" s="388" t="str">
        <f>IF(_xlfn.IFNA(VLOOKUP(P2845,$AG$3:$AH$83,2,FALSE),"")='11.1'!$D$5,TXM!S2845,"")</f>
        <v/>
      </c>
      <c r="U2845" t="str">
        <f>IFERROR(SMALL($T$5:$T$9000,ROWS($T$5:T2845)),"")</f>
        <v/>
      </c>
    </row>
    <row r="2846" spans="1:21" ht="14.4" customHeight="1" x14ac:dyDescent="0.3">
      <c r="A2846" s="371" t="s">
        <v>72</v>
      </c>
      <c r="B2846" t="s">
        <v>785</v>
      </c>
      <c r="C2846" s="372">
        <v>1203005</v>
      </c>
      <c r="D2846" s="388">
        <f>ROWS(C$5:C2846)</f>
        <v>2842</v>
      </c>
      <c r="E2846" s="388" t="str">
        <f>IF(_xlfn.IFNA(VLOOKUP(A2846,$AG$3:$AH$83,2,FALSE),"")='11.1'!$D$5,TXM!D2846,"")</f>
        <v/>
      </c>
      <c r="F2846" t="str">
        <f>IFERROR(SMALL($E$5:$E$9000,ROWS($E$5:E2846)),"")</f>
        <v/>
      </c>
      <c r="I2846" s="371" t="s">
        <v>158</v>
      </c>
      <c r="J2846" t="s">
        <v>1240</v>
      </c>
      <c r="K2846" s="372">
        <v>889801</v>
      </c>
      <c r="L2846" s="388">
        <f>ROWS(K$5:K2846)</f>
        <v>2842</v>
      </c>
      <c r="M2846" s="388" t="str">
        <f>IF(_xlfn.IFNA(VLOOKUP(I2846,$AG$3:$AH$83,2,FALSE),"")='11.1'!$D$5,TXM!L2846,"")</f>
        <v/>
      </c>
      <c r="N2846" t="str">
        <f>IFERROR(SMALL($M$5:$M$9000,ROWS($M$5:M2846)),"")</f>
        <v/>
      </c>
      <c r="P2846" t="s">
        <v>34</v>
      </c>
      <c r="Q2846" t="s">
        <v>97</v>
      </c>
      <c r="R2846">
        <v>2000</v>
      </c>
      <c r="S2846" s="388">
        <f>ROWS(R$5:R2846)</f>
        <v>2842</v>
      </c>
      <c r="T2846" s="388" t="str">
        <f>IF(_xlfn.IFNA(VLOOKUP(P2846,$AG$3:$AH$83,2,FALSE),"")='11.1'!$D$5,TXM!S2846,"")</f>
        <v/>
      </c>
      <c r="U2846" t="str">
        <f>IFERROR(SMALL($T$5:$T$9000,ROWS($T$5:T2846)),"")</f>
        <v/>
      </c>
    </row>
    <row r="2847" spans="1:21" ht="14.4" customHeight="1" x14ac:dyDescent="0.3">
      <c r="A2847" s="371" t="s">
        <v>72</v>
      </c>
      <c r="B2847" t="s">
        <v>837</v>
      </c>
      <c r="C2847" s="372">
        <v>970560</v>
      </c>
      <c r="D2847" s="388">
        <f>ROWS(C$5:C2847)</f>
        <v>2843</v>
      </c>
      <c r="E2847" s="388" t="str">
        <f>IF(_xlfn.IFNA(VLOOKUP(A2847,$AG$3:$AH$83,2,FALSE),"")='11.1'!$D$5,TXM!D2847,"")</f>
        <v/>
      </c>
      <c r="F2847" t="str">
        <f>IFERROR(SMALL($E$5:$E$9000,ROWS($E$5:E2847)),"")</f>
        <v/>
      </c>
      <c r="I2847" s="371" t="s">
        <v>158</v>
      </c>
      <c r="J2847" t="s">
        <v>805</v>
      </c>
      <c r="K2847" s="372">
        <v>850370</v>
      </c>
      <c r="L2847" s="388">
        <f>ROWS(K$5:K2847)</f>
        <v>2843</v>
      </c>
      <c r="M2847" s="388" t="str">
        <f>IF(_xlfn.IFNA(VLOOKUP(I2847,$AG$3:$AH$83,2,FALSE),"")='11.1'!$D$5,TXM!L2847,"")</f>
        <v/>
      </c>
      <c r="N2847" t="str">
        <f>IFERROR(SMALL($M$5:$M$9000,ROWS($M$5:M2847)),"")</f>
        <v/>
      </c>
      <c r="P2847" t="s">
        <v>34</v>
      </c>
      <c r="Q2847" t="s">
        <v>105</v>
      </c>
      <c r="R2847">
        <v>503</v>
      </c>
      <c r="S2847" s="388">
        <f>ROWS(R$5:R2847)</f>
        <v>2843</v>
      </c>
      <c r="T2847" s="388" t="str">
        <f>IF(_xlfn.IFNA(VLOOKUP(P2847,$AG$3:$AH$83,2,FALSE),"")='11.1'!$D$5,TXM!S2847,"")</f>
        <v/>
      </c>
      <c r="U2847" t="str">
        <f>IFERROR(SMALL($T$5:$T$9000,ROWS($T$5:T2847)),"")</f>
        <v/>
      </c>
    </row>
    <row r="2848" spans="1:21" ht="14.4" customHeight="1" x14ac:dyDescent="0.3">
      <c r="A2848" s="371" t="s">
        <v>72</v>
      </c>
      <c r="B2848" t="s">
        <v>107</v>
      </c>
      <c r="C2848" s="372">
        <v>956580</v>
      </c>
      <c r="D2848" s="388">
        <f>ROWS(C$5:C2848)</f>
        <v>2844</v>
      </c>
      <c r="E2848" s="388" t="str">
        <f>IF(_xlfn.IFNA(VLOOKUP(A2848,$AG$3:$AH$83,2,FALSE),"")='11.1'!$D$5,TXM!D2848,"")</f>
        <v/>
      </c>
      <c r="F2848" t="str">
        <f>IFERROR(SMALL($E$5:$E$9000,ROWS($E$5:E2848)),"")</f>
        <v/>
      </c>
      <c r="I2848" s="371" t="s">
        <v>158</v>
      </c>
      <c r="J2848" t="s">
        <v>783</v>
      </c>
      <c r="K2848" s="372">
        <v>806383</v>
      </c>
      <c r="L2848" s="388">
        <f>ROWS(K$5:K2848)</f>
        <v>2844</v>
      </c>
      <c r="M2848" s="388" t="str">
        <f>IF(_xlfn.IFNA(VLOOKUP(I2848,$AG$3:$AH$83,2,FALSE),"")='11.1'!$D$5,TXM!L2848,"")</f>
        <v/>
      </c>
      <c r="N2848" t="str">
        <f>IFERROR(SMALL($M$5:$M$9000,ROWS($M$5:M2848)),"")</f>
        <v/>
      </c>
      <c r="P2848" t="s">
        <v>34</v>
      </c>
      <c r="Q2848" t="s">
        <v>1002</v>
      </c>
      <c r="R2848">
        <v>460</v>
      </c>
      <c r="S2848" s="388">
        <f>ROWS(R$5:R2848)</f>
        <v>2844</v>
      </c>
      <c r="T2848" s="388" t="str">
        <f>IF(_xlfn.IFNA(VLOOKUP(P2848,$AG$3:$AH$83,2,FALSE),"")='11.1'!$D$5,TXM!S2848,"")</f>
        <v/>
      </c>
      <c r="U2848" t="str">
        <f>IFERROR(SMALL($T$5:$T$9000,ROWS($T$5:T2848)),"")</f>
        <v/>
      </c>
    </row>
    <row r="2849" spans="1:21" ht="14.4" customHeight="1" x14ac:dyDescent="0.3">
      <c r="A2849" s="371" t="s">
        <v>72</v>
      </c>
      <c r="B2849" t="s">
        <v>104</v>
      </c>
      <c r="C2849" s="372">
        <v>817415</v>
      </c>
      <c r="D2849" s="388">
        <f>ROWS(C$5:C2849)</f>
        <v>2845</v>
      </c>
      <c r="E2849" s="388" t="str">
        <f>IF(_xlfn.IFNA(VLOOKUP(A2849,$AG$3:$AH$83,2,FALSE),"")='11.1'!$D$5,TXM!D2849,"")</f>
        <v/>
      </c>
      <c r="F2849" t="str">
        <f>IFERROR(SMALL($E$5:$E$9000,ROWS($E$5:E2849)),"")</f>
        <v/>
      </c>
      <c r="I2849" s="371" t="s">
        <v>158</v>
      </c>
      <c r="J2849" t="s">
        <v>853</v>
      </c>
      <c r="K2849" s="372">
        <v>626889</v>
      </c>
      <c r="L2849" s="388">
        <f>ROWS(K$5:K2849)</f>
        <v>2845</v>
      </c>
      <c r="M2849" s="388" t="str">
        <f>IF(_xlfn.IFNA(VLOOKUP(I2849,$AG$3:$AH$83,2,FALSE),"")='11.1'!$D$5,TXM!L2849,"")</f>
        <v/>
      </c>
      <c r="N2849" t="str">
        <f>IFERROR(SMALL($M$5:$M$9000,ROWS($M$5:M2849)),"")</f>
        <v/>
      </c>
      <c r="P2849" t="s">
        <v>34</v>
      </c>
      <c r="Q2849" t="s">
        <v>819</v>
      </c>
      <c r="R2849">
        <v>455</v>
      </c>
      <c r="S2849" s="388">
        <f>ROWS(R$5:R2849)</f>
        <v>2845</v>
      </c>
      <c r="T2849" s="388" t="str">
        <f>IF(_xlfn.IFNA(VLOOKUP(P2849,$AG$3:$AH$83,2,FALSE),"")='11.1'!$D$5,TXM!S2849,"")</f>
        <v/>
      </c>
      <c r="U2849" t="str">
        <f>IFERROR(SMALL($T$5:$T$9000,ROWS($T$5:T2849)),"")</f>
        <v/>
      </c>
    </row>
    <row r="2850" spans="1:21" ht="14.4" customHeight="1" x14ac:dyDescent="0.3">
      <c r="A2850" s="371" t="s">
        <v>72</v>
      </c>
      <c r="B2850" t="s">
        <v>773</v>
      </c>
      <c r="C2850" s="372">
        <v>736478</v>
      </c>
      <c r="D2850" s="388">
        <f>ROWS(C$5:C2850)</f>
        <v>2846</v>
      </c>
      <c r="E2850" s="388" t="str">
        <f>IF(_xlfn.IFNA(VLOOKUP(A2850,$AG$3:$AH$83,2,FALSE),"")='11.1'!$D$5,TXM!D2850,"")</f>
        <v/>
      </c>
      <c r="F2850" t="str">
        <f>IFERROR(SMALL($E$5:$E$9000,ROWS($E$5:E2850)),"")</f>
        <v/>
      </c>
      <c r="I2850" s="371" t="s">
        <v>158</v>
      </c>
      <c r="J2850" t="s">
        <v>857</v>
      </c>
      <c r="K2850" s="372">
        <v>591551</v>
      </c>
      <c r="L2850" s="388">
        <f>ROWS(K$5:K2850)</f>
        <v>2846</v>
      </c>
      <c r="M2850" s="388" t="str">
        <f>IF(_xlfn.IFNA(VLOOKUP(I2850,$AG$3:$AH$83,2,FALSE),"")='11.1'!$D$5,TXM!L2850,"")</f>
        <v/>
      </c>
      <c r="N2850" t="str">
        <f>IFERROR(SMALL($M$5:$M$9000,ROWS($M$5:M2850)),"")</f>
        <v/>
      </c>
      <c r="P2850" t="s">
        <v>34</v>
      </c>
      <c r="Q2850" t="s">
        <v>1252</v>
      </c>
      <c r="R2850">
        <v>161</v>
      </c>
      <c r="S2850" s="388">
        <f>ROWS(R$5:R2850)</f>
        <v>2846</v>
      </c>
      <c r="T2850" s="388" t="str">
        <f>IF(_xlfn.IFNA(VLOOKUP(P2850,$AG$3:$AH$83,2,FALSE),"")='11.1'!$D$5,TXM!S2850,"")</f>
        <v/>
      </c>
      <c r="U2850" t="str">
        <f>IFERROR(SMALL($T$5:$T$9000,ROWS($T$5:T2850)),"")</f>
        <v/>
      </c>
    </row>
    <row r="2851" spans="1:21" ht="14.4" customHeight="1" x14ac:dyDescent="0.3">
      <c r="A2851" s="371" t="s">
        <v>72</v>
      </c>
      <c r="B2851" t="s">
        <v>787</v>
      </c>
      <c r="C2851" s="372">
        <v>618750</v>
      </c>
      <c r="D2851" s="388">
        <f>ROWS(C$5:C2851)</f>
        <v>2847</v>
      </c>
      <c r="E2851" s="388" t="str">
        <f>IF(_xlfn.IFNA(VLOOKUP(A2851,$AG$3:$AH$83,2,FALSE),"")='11.1'!$D$5,TXM!D2851,"")</f>
        <v/>
      </c>
      <c r="F2851" t="str">
        <f>IFERROR(SMALL($E$5:$E$9000,ROWS($E$5:E2851)),"")</f>
        <v/>
      </c>
      <c r="I2851" s="371" t="s">
        <v>158</v>
      </c>
      <c r="J2851" t="s">
        <v>821</v>
      </c>
      <c r="K2851" s="372">
        <v>493242</v>
      </c>
      <c r="L2851" s="388">
        <f>ROWS(K$5:K2851)</f>
        <v>2847</v>
      </c>
      <c r="M2851" s="388" t="str">
        <f>IF(_xlfn.IFNA(VLOOKUP(I2851,$AG$3:$AH$83,2,FALSE),"")='11.1'!$D$5,TXM!L2851,"")</f>
        <v/>
      </c>
      <c r="N2851" t="str">
        <f>IFERROR(SMALL($M$5:$M$9000,ROWS($M$5:M2851)),"")</f>
        <v/>
      </c>
      <c r="P2851" t="s">
        <v>34</v>
      </c>
      <c r="Q2851" t="s">
        <v>795</v>
      </c>
      <c r="R2851">
        <v>57</v>
      </c>
      <c r="S2851" s="388">
        <f>ROWS(R$5:R2851)</f>
        <v>2847</v>
      </c>
      <c r="T2851" s="388" t="str">
        <f>IF(_xlfn.IFNA(VLOOKUP(P2851,$AG$3:$AH$83,2,FALSE),"")='11.1'!$D$5,TXM!S2851,"")</f>
        <v/>
      </c>
      <c r="U2851" t="str">
        <f>IFERROR(SMALL($T$5:$T$9000,ROWS($T$5:T2851)),"")</f>
        <v/>
      </c>
    </row>
    <row r="2852" spans="1:21" ht="14.4" customHeight="1" x14ac:dyDescent="0.3">
      <c r="A2852" s="371" t="s">
        <v>72</v>
      </c>
      <c r="B2852" t="s">
        <v>841</v>
      </c>
      <c r="C2852" s="372">
        <v>299033</v>
      </c>
      <c r="D2852" s="388">
        <f>ROWS(C$5:C2852)</f>
        <v>2848</v>
      </c>
      <c r="E2852" s="388" t="str">
        <f>IF(_xlfn.IFNA(VLOOKUP(A2852,$AG$3:$AH$83,2,FALSE),"")='11.1'!$D$5,TXM!D2852,"")</f>
        <v/>
      </c>
      <c r="F2852" t="str">
        <f>IFERROR(SMALL($E$5:$E$9000,ROWS($E$5:E2852)),"")</f>
        <v/>
      </c>
      <c r="I2852" s="371" t="s">
        <v>158</v>
      </c>
      <c r="J2852" t="s">
        <v>1002</v>
      </c>
      <c r="K2852" s="372">
        <v>446090</v>
      </c>
      <c r="L2852" s="388">
        <f>ROWS(K$5:K2852)</f>
        <v>2848</v>
      </c>
      <c r="M2852" s="388" t="str">
        <f>IF(_xlfn.IFNA(VLOOKUP(I2852,$AG$3:$AH$83,2,FALSE),"")='11.1'!$D$5,TXM!L2852,"")</f>
        <v/>
      </c>
      <c r="N2852" t="str">
        <f>IFERROR(SMALL($M$5:$M$9000,ROWS($M$5:M2852)),"")</f>
        <v/>
      </c>
      <c r="P2852" t="s">
        <v>67</v>
      </c>
      <c r="Q2852" t="s">
        <v>106</v>
      </c>
      <c r="R2852">
        <v>1035259</v>
      </c>
      <c r="S2852" s="388">
        <f>ROWS(R$5:R2852)</f>
        <v>2848</v>
      </c>
      <c r="T2852" s="388" t="str">
        <f>IF(_xlfn.IFNA(VLOOKUP(P2852,$AG$3:$AH$83,2,FALSE),"")='11.1'!$D$5,TXM!S2852,"")</f>
        <v/>
      </c>
      <c r="U2852" t="str">
        <f>IFERROR(SMALL($T$5:$T$9000,ROWS($T$5:T2852)),"")</f>
        <v/>
      </c>
    </row>
    <row r="2853" spans="1:21" ht="14.4" customHeight="1" x14ac:dyDescent="0.3">
      <c r="A2853" s="371" t="s">
        <v>72</v>
      </c>
      <c r="B2853" t="s">
        <v>843</v>
      </c>
      <c r="C2853" s="372">
        <v>257828</v>
      </c>
      <c r="D2853" s="388">
        <f>ROWS(C$5:C2853)</f>
        <v>2849</v>
      </c>
      <c r="E2853" s="388" t="str">
        <f>IF(_xlfn.IFNA(VLOOKUP(A2853,$AG$3:$AH$83,2,FALSE),"")='11.1'!$D$5,TXM!D2853,"")</f>
        <v/>
      </c>
      <c r="F2853" t="str">
        <f>IFERROR(SMALL($E$5:$E$9000,ROWS($E$5:E2853)),"")</f>
        <v/>
      </c>
      <c r="I2853" s="371" t="s">
        <v>158</v>
      </c>
      <c r="J2853" t="s">
        <v>827</v>
      </c>
      <c r="K2853" s="372">
        <v>437978</v>
      </c>
      <c r="L2853" s="388">
        <f>ROWS(K$5:K2853)</f>
        <v>2849</v>
      </c>
      <c r="M2853" s="388" t="str">
        <f>IF(_xlfn.IFNA(VLOOKUP(I2853,$AG$3:$AH$83,2,FALSE),"")='11.1'!$D$5,TXM!L2853,"")</f>
        <v/>
      </c>
      <c r="N2853" t="str">
        <f>IFERROR(SMALL($M$5:$M$9000,ROWS($M$5:M2853)),"")</f>
        <v/>
      </c>
      <c r="P2853" t="s">
        <v>67</v>
      </c>
      <c r="Q2853" t="s">
        <v>1285</v>
      </c>
      <c r="R2853">
        <v>575346</v>
      </c>
      <c r="S2853" s="388">
        <f>ROWS(R$5:R2853)</f>
        <v>2849</v>
      </c>
      <c r="T2853" s="388" t="str">
        <f>IF(_xlfn.IFNA(VLOOKUP(P2853,$AG$3:$AH$83,2,FALSE),"")='11.1'!$D$5,TXM!S2853,"")</f>
        <v/>
      </c>
      <c r="U2853" t="str">
        <f>IFERROR(SMALL($T$5:$T$9000,ROWS($T$5:T2853)),"")</f>
        <v/>
      </c>
    </row>
    <row r="2854" spans="1:21" ht="14.4" customHeight="1" x14ac:dyDescent="0.3">
      <c r="A2854" s="371" t="s">
        <v>72</v>
      </c>
      <c r="B2854" t="s">
        <v>95</v>
      </c>
      <c r="C2854" s="372">
        <v>234634</v>
      </c>
      <c r="D2854" s="388">
        <f>ROWS(C$5:C2854)</f>
        <v>2850</v>
      </c>
      <c r="E2854" s="388" t="str">
        <f>IF(_xlfn.IFNA(VLOOKUP(A2854,$AG$3:$AH$83,2,FALSE),"")='11.1'!$D$5,TXM!D2854,"")</f>
        <v/>
      </c>
      <c r="F2854" t="str">
        <f>IFERROR(SMALL($E$5:$E$9000,ROWS($E$5:E2854)),"")</f>
        <v/>
      </c>
      <c r="I2854" s="371" t="s">
        <v>158</v>
      </c>
      <c r="J2854" t="s">
        <v>990</v>
      </c>
      <c r="K2854" s="372">
        <v>427766</v>
      </c>
      <c r="L2854" s="388">
        <f>ROWS(K$5:K2854)</f>
        <v>2850</v>
      </c>
      <c r="M2854" s="388" t="str">
        <f>IF(_xlfn.IFNA(VLOOKUP(I2854,$AG$3:$AH$83,2,FALSE),"")='11.1'!$D$5,TXM!L2854,"")</f>
        <v/>
      </c>
      <c r="N2854" t="str">
        <f>IFERROR(SMALL($M$5:$M$9000,ROWS($M$5:M2854)),"")</f>
        <v/>
      </c>
      <c r="P2854" t="s">
        <v>67</v>
      </c>
      <c r="Q2854" t="s">
        <v>108</v>
      </c>
      <c r="R2854">
        <v>72150</v>
      </c>
      <c r="S2854" s="388">
        <f>ROWS(R$5:R2854)</f>
        <v>2850</v>
      </c>
      <c r="T2854" s="388" t="str">
        <f>IF(_xlfn.IFNA(VLOOKUP(P2854,$AG$3:$AH$83,2,FALSE),"")='11.1'!$D$5,TXM!S2854,"")</f>
        <v/>
      </c>
      <c r="U2854" t="str">
        <f>IFERROR(SMALL($T$5:$T$9000,ROWS($T$5:T2854)),"")</f>
        <v/>
      </c>
    </row>
    <row r="2855" spans="1:21" ht="14.4" customHeight="1" x14ac:dyDescent="0.3">
      <c r="A2855" s="371" t="s">
        <v>72</v>
      </c>
      <c r="B2855" t="s">
        <v>1285</v>
      </c>
      <c r="C2855" s="372">
        <v>80712</v>
      </c>
      <c r="D2855" s="388">
        <f>ROWS(C$5:C2855)</f>
        <v>2851</v>
      </c>
      <c r="E2855" s="388" t="str">
        <f>IF(_xlfn.IFNA(VLOOKUP(A2855,$AG$3:$AH$83,2,FALSE),"")='11.1'!$D$5,TXM!D2855,"")</f>
        <v/>
      </c>
      <c r="F2855" t="str">
        <f>IFERROR(SMALL($E$5:$E$9000,ROWS($E$5:E2855)),"")</f>
        <v/>
      </c>
      <c r="I2855" s="371" t="s">
        <v>158</v>
      </c>
      <c r="J2855" t="s">
        <v>998</v>
      </c>
      <c r="K2855" s="372">
        <v>401077</v>
      </c>
      <c r="L2855" s="388">
        <f>ROWS(K$5:K2855)</f>
        <v>2851</v>
      </c>
      <c r="M2855" s="388" t="str">
        <f>IF(_xlfn.IFNA(VLOOKUP(I2855,$AG$3:$AH$83,2,FALSE),"")='11.1'!$D$5,TXM!L2855,"")</f>
        <v/>
      </c>
      <c r="N2855" t="str">
        <f>IFERROR(SMALL($M$5:$M$9000,ROWS($M$5:M2855)),"")</f>
        <v/>
      </c>
      <c r="P2855" t="s">
        <v>67</v>
      </c>
      <c r="Q2855" t="s">
        <v>863</v>
      </c>
      <c r="R2855">
        <v>27600</v>
      </c>
      <c r="S2855" s="388">
        <f>ROWS(R$5:R2855)</f>
        <v>2851</v>
      </c>
      <c r="T2855" s="388" t="str">
        <f>IF(_xlfn.IFNA(VLOOKUP(P2855,$AG$3:$AH$83,2,FALSE),"")='11.1'!$D$5,TXM!S2855,"")</f>
        <v/>
      </c>
      <c r="U2855" t="str">
        <f>IFERROR(SMALL($T$5:$T$9000,ROWS($T$5:T2855)),"")</f>
        <v/>
      </c>
    </row>
    <row r="2856" spans="1:21" ht="14.4" customHeight="1" x14ac:dyDescent="0.3">
      <c r="A2856" s="371" t="s">
        <v>72</v>
      </c>
      <c r="B2856" t="s">
        <v>835</v>
      </c>
      <c r="C2856" s="372">
        <v>64308</v>
      </c>
      <c r="D2856" s="388">
        <f>ROWS(C$5:C2856)</f>
        <v>2852</v>
      </c>
      <c r="E2856" s="388" t="str">
        <f>IF(_xlfn.IFNA(VLOOKUP(A2856,$AG$3:$AH$83,2,FALSE),"")='11.1'!$D$5,TXM!D2856,"")</f>
        <v/>
      </c>
      <c r="F2856" t="str">
        <f>IFERROR(SMALL($E$5:$E$9000,ROWS($E$5:E2856)),"")</f>
        <v/>
      </c>
      <c r="I2856" s="371" t="s">
        <v>158</v>
      </c>
      <c r="J2856" t="s">
        <v>813</v>
      </c>
      <c r="K2856" s="372">
        <v>372802</v>
      </c>
      <c r="L2856" s="388">
        <f>ROWS(K$5:K2856)</f>
        <v>2852</v>
      </c>
      <c r="M2856" s="388" t="str">
        <f>IF(_xlfn.IFNA(VLOOKUP(I2856,$AG$3:$AH$83,2,FALSE),"")='11.1'!$D$5,TXM!L2856,"")</f>
        <v/>
      </c>
      <c r="N2856" t="str">
        <f>IFERROR(SMALL($M$5:$M$9000,ROWS($M$5:M2856)),"")</f>
        <v/>
      </c>
      <c r="P2856" t="s">
        <v>67</v>
      </c>
      <c r="Q2856" t="s">
        <v>1275</v>
      </c>
      <c r="R2856">
        <v>19397</v>
      </c>
      <c r="S2856" s="388">
        <f>ROWS(R$5:R2856)</f>
        <v>2852</v>
      </c>
      <c r="T2856" s="388" t="str">
        <f>IF(_xlfn.IFNA(VLOOKUP(P2856,$AG$3:$AH$83,2,FALSE),"")='11.1'!$D$5,TXM!S2856,"")</f>
        <v/>
      </c>
      <c r="U2856" t="str">
        <f>IFERROR(SMALL($T$5:$T$9000,ROWS($T$5:T2856)),"")</f>
        <v/>
      </c>
    </row>
    <row r="2857" spans="1:21" ht="14.4" customHeight="1" x14ac:dyDescent="0.3">
      <c r="A2857" s="371" t="s">
        <v>72</v>
      </c>
      <c r="B2857" t="s">
        <v>1265</v>
      </c>
      <c r="C2857" s="372">
        <v>62484</v>
      </c>
      <c r="D2857" s="388">
        <f>ROWS(C$5:C2857)</f>
        <v>2853</v>
      </c>
      <c r="E2857" s="388" t="str">
        <f>IF(_xlfn.IFNA(VLOOKUP(A2857,$AG$3:$AH$83,2,FALSE),"")='11.1'!$D$5,TXM!D2857,"")</f>
        <v/>
      </c>
      <c r="F2857" t="str">
        <f>IFERROR(SMALL($E$5:$E$9000,ROWS($E$5:E2857)),"")</f>
        <v/>
      </c>
      <c r="I2857" s="371" t="s">
        <v>158</v>
      </c>
      <c r="J2857" t="s">
        <v>823</v>
      </c>
      <c r="K2857" s="372">
        <v>313866</v>
      </c>
      <c r="L2857" s="388">
        <f>ROWS(K$5:K2857)</f>
        <v>2853</v>
      </c>
      <c r="M2857" s="388" t="str">
        <f>IF(_xlfn.IFNA(VLOOKUP(I2857,$AG$3:$AH$83,2,FALSE),"")='11.1'!$D$5,TXM!L2857,"")</f>
        <v/>
      </c>
      <c r="N2857" t="str">
        <f>IFERROR(SMALL($M$5:$M$9000,ROWS($M$5:M2857)),"")</f>
        <v/>
      </c>
      <c r="P2857" t="s">
        <v>67</v>
      </c>
      <c r="Q2857" t="s">
        <v>785</v>
      </c>
      <c r="R2857">
        <v>13125</v>
      </c>
      <c r="S2857" s="388">
        <f>ROWS(R$5:R2857)</f>
        <v>2853</v>
      </c>
      <c r="T2857" s="388" t="str">
        <f>IF(_xlfn.IFNA(VLOOKUP(P2857,$AG$3:$AH$83,2,FALSE),"")='11.1'!$D$5,TXM!S2857,"")</f>
        <v/>
      </c>
      <c r="U2857" t="str">
        <f>IFERROR(SMALL($T$5:$T$9000,ROWS($T$5:T2857)),"")</f>
        <v/>
      </c>
    </row>
    <row r="2858" spans="1:21" ht="14.4" customHeight="1" x14ac:dyDescent="0.3">
      <c r="A2858" s="371" t="s">
        <v>72</v>
      </c>
      <c r="B2858" t="s">
        <v>98</v>
      </c>
      <c r="C2858" s="372">
        <v>29290</v>
      </c>
      <c r="D2858" s="388">
        <f>ROWS(C$5:C2858)</f>
        <v>2854</v>
      </c>
      <c r="E2858" s="388" t="str">
        <f>IF(_xlfn.IFNA(VLOOKUP(A2858,$AG$3:$AH$83,2,FALSE),"")='11.1'!$D$5,TXM!D2858,"")</f>
        <v/>
      </c>
      <c r="F2858" t="str">
        <f>IFERROR(SMALL($E$5:$E$9000,ROWS($E$5:E2858)),"")</f>
        <v/>
      </c>
      <c r="I2858" s="371" t="s">
        <v>158</v>
      </c>
      <c r="J2858" t="s">
        <v>825</v>
      </c>
      <c r="K2858" s="372">
        <v>253148</v>
      </c>
      <c r="L2858" s="388">
        <f>ROWS(K$5:K2858)</f>
        <v>2854</v>
      </c>
      <c r="M2858" s="388" t="str">
        <f>IF(_xlfn.IFNA(VLOOKUP(I2858,$AG$3:$AH$83,2,FALSE),"")='11.1'!$D$5,TXM!L2858,"")</f>
        <v/>
      </c>
      <c r="N2858" t="str">
        <f>IFERROR(SMALL($M$5:$M$9000,ROWS($M$5:M2858)),"")</f>
        <v/>
      </c>
      <c r="P2858" t="s">
        <v>67</v>
      </c>
      <c r="Q2858" t="s">
        <v>1240</v>
      </c>
      <c r="R2858">
        <v>12000</v>
      </c>
      <c r="S2858" s="388">
        <f>ROWS(R$5:R2858)</f>
        <v>2854</v>
      </c>
      <c r="T2858" s="388" t="str">
        <f>IF(_xlfn.IFNA(VLOOKUP(P2858,$AG$3:$AH$83,2,FALSE),"")='11.1'!$D$5,TXM!S2858,"")</f>
        <v/>
      </c>
      <c r="U2858" t="str">
        <f>IFERROR(SMALL($T$5:$T$9000,ROWS($T$5:T2858)),"")</f>
        <v/>
      </c>
    </row>
    <row r="2859" spans="1:21" ht="14.4" customHeight="1" x14ac:dyDescent="0.3">
      <c r="A2859" s="371" t="s">
        <v>72</v>
      </c>
      <c r="B2859" t="s">
        <v>1252</v>
      </c>
      <c r="C2859" s="372">
        <v>16977</v>
      </c>
      <c r="D2859" s="388">
        <f>ROWS(C$5:C2859)</f>
        <v>2855</v>
      </c>
      <c r="E2859" s="388" t="str">
        <f>IF(_xlfn.IFNA(VLOOKUP(A2859,$AG$3:$AH$83,2,FALSE),"")='11.1'!$D$5,TXM!D2859,"")</f>
        <v/>
      </c>
      <c r="F2859" t="str">
        <f>IFERROR(SMALL($E$5:$E$9000,ROWS($E$5:E2859)),"")</f>
        <v/>
      </c>
      <c r="I2859" s="371" t="s">
        <v>158</v>
      </c>
      <c r="J2859" t="s">
        <v>171</v>
      </c>
      <c r="K2859" s="372">
        <v>87803</v>
      </c>
      <c r="L2859" s="388">
        <f>ROWS(K$5:K2859)</f>
        <v>2855</v>
      </c>
      <c r="M2859" s="388" t="str">
        <f>IF(_xlfn.IFNA(VLOOKUP(I2859,$AG$3:$AH$83,2,FALSE),"")='11.1'!$D$5,TXM!L2859,"")</f>
        <v/>
      </c>
      <c r="N2859" t="str">
        <f>IFERROR(SMALL($M$5:$M$9000,ROWS($M$5:M2859)),"")</f>
        <v/>
      </c>
      <c r="P2859" t="s">
        <v>688</v>
      </c>
      <c r="Q2859" t="s">
        <v>867</v>
      </c>
      <c r="R2859">
        <v>95000</v>
      </c>
      <c r="S2859" s="388">
        <f>ROWS(R$5:R2859)</f>
        <v>2855</v>
      </c>
      <c r="T2859" s="388" t="str">
        <f>IF(_xlfn.IFNA(VLOOKUP(P2859,$AG$3:$AH$83,2,FALSE),"")='11.1'!$D$5,TXM!S2859,"")</f>
        <v/>
      </c>
      <c r="U2859" t="str">
        <f>IFERROR(SMALL($T$5:$T$9000,ROWS($T$5:T2859)),"")</f>
        <v/>
      </c>
    </row>
    <row r="2860" spans="1:21" ht="14.4" customHeight="1" x14ac:dyDescent="0.3">
      <c r="A2860" s="371" t="s">
        <v>72</v>
      </c>
      <c r="B2860" t="s">
        <v>823</v>
      </c>
      <c r="C2860" s="372">
        <v>3065</v>
      </c>
      <c r="D2860" s="388">
        <f>ROWS(C$5:C2860)</f>
        <v>2856</v>
      </c>
      <c r="E2860" s="388" t="str">
        <f>IF(_xlfn.IFNA(VLOOKUP(A2860,$AG$3:$AH$83,2,FALSE),"")='11.1'!$D$5,TXM!D2860,"")</f>
        <v/>
      </c>
      <c r="F2860" t="str">
        <f>IFERROR(SMALL($E$5:$E$9000,ROWS($E$5:E2860)),"")</f>
        <v/>
      </c>
      <c r="I2860" s="371" t="s">
        <v>158</v>
      </c>
      <c r="J2860" t="s">
        <v>807</v>
      </c>
      <c r="K2860" s="372">
        <v>65159</v>
      </c>
      <c r="L2860" s="388">
        <f>ROWS(K$5:K2860)</f>
        <v>2856</v>
      </c>
      <c r="M2860" s="388" t="str">
        <f>IF(_xlfn.IFNA(VLOOKUP(I2860,$AG$3:$AH$83,2,FALSE),"")='11.1'!$D$5,TXM!L2860,"")</f>
        <v/>
      </c>
      <c r="N2860" t="str">
        <f>IFERROR(SMALL($M$5:$M$9000,ROWS($M$5:M2860)),"")</f>
        <v/>
      </c>
      <c r="P2860" t="s">
        <v>688</v>
      </c>
      <c r="Q2860" t="s">
        <v>863</v>
      </c>
      <c r="R2860">
        <v>16730</v>
      </c>
      <c r="S2860" s="388">
        <f>ROWS(R$5:R2860)</f>
        <v>2856</v>
      </c>
      <c r="T2860" s="388" t="str">
        <f>IF(_xlfn.IFNA(VLOOKUP(P2860,$AG$3:$AH$83,2,FALSE),"")='11.1'!$D$5,TXM!S2860,"")</f>
        <v/>
      </c>
      <c r="U2860" t="str">
        <f>IFERROR(SMALL($T$5:$T$9000,ROWS($T$5:T2860)),"")</f>
        <v/>
      </c>
    </row>
    <row r="2861" spans="1:21" ht="14.4" customHeight="1" x14ac:dyDescent="0.3">
      <c r="A2861" s="371" t="s">
        <v>72</v>
      </c>
      <c r="B2861" t="s">
        <v>999</v>
      </c>
      <c r="C2861" s="372">
        <v>2611</v>
      </c>
      <c r="D2861" s="388">
        <f>ROWS(C$5:C2861)</f>
        <v>2857</v>
      </c>
      <c r="E2861" s="388" t="str">
        <f>IF(_xlfn.IFNA(VLOOKUP(A2861,$AG$3:$AH$83,2,FALSE),"")='11.1'!$D$5,TXM!D2861,"")</f>
        <v/>
      </c>
      <c r="F2861" t="str">
        <f>IFERROR(SMALL($E$5:$E$9000,ROWS($E$5:E2861)),"")</f>
        <v/>
      </c>
      <c r="I2861" s="371" t="s">
        <v>158</v>
      </c>
      <c r="J2861" t="s">
        <v>817</v>
      </c>
      <c r="K2861" s="372">
        <v>58153</v>
      </c>
      <c r="L2861" s="388">
        <f>ROWS(K$5:K2861)</f>
        <v>2857</v>
      </c>
      <c r="M2861" s="388" t="str">
        <f>IF(_xlfn.IFNA(VLOOKUP(I2861,$AG$3:$AH$83,2,FALSE),"")='11.1'!$D$5,TXM!L2861,"")</f>
        <v/>
      </c>
      <c r="N2861" t="str">
        <f>IFERROR(SMALL($M$5:$M$9000,ROWS($M$5:M2861)),"")</f>
        <v/>
      </c>
      <c r="P2861" t="s">
        <v>688</v>
      </c>
      <c r="Q2861" t="s">
        <v>1240</v>
      </c>
      <c r="R2861">
        <v>14191</v>
      </c>
      <c r="S2861" s="388">
        <f>ROWS(R$5:R2861)</f>
        <v>2857</v>
      </c>
      <c r="T2861" s="388" t="str">
        <f>IF(_xlfn.IFNA(VLOOKUP(P2861,$AG$3:$AH$83,2,FALSE),"")='11.1'!$D$5,TXM!S2861,"")</f>
        <v/>
      </c>
      <c r="U2861" t="str">
        <f>IFERROR(SMALL($T$5:$T$9000,ROWS($T$5:T2861)),"")</f>
        <v/>
      </c>
    </row>
    <row r="2862" spans="1:21" ht="14.4" customHeight="1" x14ac:dyDescent="0.3">
      <c r="A2862" s="371" t="s">
        <v>72</v>
      </c>
      <c r="B2862" t="s">
        <v>1006</v>
      </c>
      <c r="C2862" s="372">
        <v>1500</v>
      </c>
      <c r="D2862" s="388">
        <f>ROWS(C$5:C2862)</f>
        <v>2858</v>
      </c>
      <c r="E2862" s="388" t="str">
        <f>IF(_xlfn.IFNA(VLOOKUP(A2862,$AG$3:$AH$83,2,FALSE),"")='11.1'!$D$5,TXM!D2862,"")</f>
        <v/>
      </c>
      <c r="F2862" t="str">
        <f>IFERROR(SMALL($E$5:$E$9000,ROWS($E$5:E2862)),"")</f>
        <v/>
      </c>
      <c r="I2862" s="371" t="s">
        <v>158</v>
      </c>
      <c r="J2862" t="s">
        <v>799</v>
      </c>
      <c r="K2862" s="372">
        <v>50910</v>
      </c>
      <c r="L2862" s="388">
        <f>ROWS(K$5:K2862)</f>
        <v>2858</v>
      </c>
      <c r="M2862" s="388" t="str">
        <f>IF(_xlfn.IFNA(VLOOKUP(I2862,$AG$3:$AH$83,2,FALSE),"")='11.1'!$D$5,TXM!L2862,"")</f>
        <v/>
      </c>
      <c r="N2862" t="str">
        <f>IFERROR(SMALL($M$5:$M$9000,ROWS($M$5:M2862)),"")</f>
        <v/>
      </c>
      <c r="P2862" t="s">
        <v>84</v>
      </c>
      <c r="Q2862" t="s">
        <v>863</v>
      </c>
      <c r="R2862">
        <v>4182324</v>
      </c>
      <c r="S2862" s="388">
        <f>ROWS(R$5:R2862)</f>
        <v>2858</v>
      </c>
      <c r="T2862" s="388" t="str">
        <f>IF(_xlfn.IFNA(VLOOKUP(P2862,$AG$3:$AH$83,2,FALSE),"")='11.1'!$D$5,TXM!S2862,"")</f>
        <v/>
      </c>
      <c r="U2862" t="str">
        <f>IFERROR(SMALL($T$5:$T$9000,ROWS($T$5:T2862)),"")</f>
        <v/>
      </c>
    </row>
    <row r="2863" spans="1:21" ht="14.4" customHeight="1" x14ac:dyDescent="0.3">
      <c r="A2863" s="371" t="s">
        <v>72</v>
      </c>
      <c r="B2863" t="s">
        <v>1240</v>
      </c>
      <c r="C2863" s="372">
        <v>152</v>
      </c>
      <c r="D2863" s="388">
        <f>ROWS(C$5:C2863)</f>
        <v>2859</v>
      </c>
      <c r="E2863" s="388" t="str">
        <f>IF(_xlfn.IFNA(VLOOKUP(A2863,$AG$3:$AH$83,2,FALSE),"")='11.1'!$D$5,TXM!D2863,"")</f>
        <v/>
      </c>
      <c r="F2863" t="str">
        <f>IFERROR(SMALL($E$5:$E$9000,ROWS($E$5:E2863)),"")</f>
        <v/>
      </c>
      <c r="I2863" s="371" t="s">
        <v>158</v>
      </c>
      <c r="J2863" t="s">
        <v>1402</v>
      </c>
      <c r="K2863" s="372">
        <v>49503</v>
      </c>
      <c r="L2863" s="388">
        <f>ROWS(K$5:K2863)</f>
        <v>2859</v>
      </c>
      <c r="M2863" s="388" t="str">
        <f>IF(_xlfn.IFNA(VLOOKUP(I2863,$AG$3:$AH$83,2,FALSE),"")='11.1'!$D$5,TXM!L2863,"")</f>
        <v/>
      </c>
      <c r="N2863" t="str">
        <f>IFERROR(SMALL($M$5:$M$9000,ROWS($M$5:M2863)),"")</f>
        <v/>
      </c>
      <c r="P2863" t="s">
        <v>84</v>
      </c>
      <c r="Q2863" t="s">
        <v>867</v>
      </c>
      <c r="R2863">
        <v>468000</v>
      </c>
      <c r="S2863" s="388">
        <f>ROWS(R$5:R2863)</f>
        <v>2859</v>
      </c>
      <c r="T2863" s="388" t="str">
        <f>IF(_xlfn.IFNA(VLOOKUP(P2863,$AG$3:$AH$83,2,FALSE),"")='11.1'!$D$5,TXM!S2863,"")</f>
        <v/>
      </c>
      <c r="U2863" t="str">
        <f>IFERROR(SMALL($T$5:$T$9000,ROWS($T$5:T2863)),"")</f>
        <v/>
      </c>
    </row>
    <row r="2864" spans="1:21" ht="14.4" customHeight="1" x14ac:dyDescent="0.3">
      <c r="A2864" s="371" t="s">
        <v>72</v>
      </c>
      <c r="B2864" t="s">
        <v>1005</v>
      </c>
      <c r="C2864" s="372">
        <v>66</v>
      </c>
      <c r="D2864" s="388">
        <f>ROWS(C$5:C2864)</f>
        <v>2860</v>
      </c>
      <c r="E2864" s="388" t="str">
        <f>IF(_xlfn.IFNA(VLOOKUP(A2864,$AG$3:$AH$83,2,FALSE),"")='11.1'!$D$5,TXM!D2864,"")</f>
        <v/>
      </c>
      <c r="F2864" t="str">
        <f>IFERROR(SMALL($E$5:$E$9000,ROWS($E$5:E2864)),"")</f>
        <v/>
      </c>
      <c r="I2864" s="371" t="s">
        <v>158</v>
      </c>
      <c r="J2864" t="s">
        <v>831</v>
      </c>
      <c r="K2864" s="372">
        <v>48539</v>
      </c>
      <c r="L2864" s="388">
        <f>ROWS(K$5:K2864)</f>
        <v>2860</v>
      </c>
      <c r="M2864" s="388" t="str">
        <f>IF(_xlfn.IFNA(VLOOKUP(I2864,$AG$3:$AH$83,2,FALSE),"")='11.1'!$D$5,TXM!L2864,"")</f>
        <v/>
      </c>
      <c r="N2864" t="str">
        <f>IFERROR(SMALL($M$5:$M$9000,ROWS($M$5:M2864)),"")</f>
        <v/>
      </c>
      <c r="P2864" t="s">
        <v>84</v>
      </c>
      <c r="Q2864" t="s">
        <v>865</v>
      </c>
      <c r="R2864">
        <v>320984</v>
      </c>
      <c r="S2864" s="388">
        <f>ROWS(R$5:R2864)</f>
        <v>2860</v>
      </c>
      <c r="T2864" s="388" t="str">
        <f>IF(_xlfn.IFNA(VLOOKUP(P2864,$AG$3:$AH$83,2,FALSE),"")='11.1'!$D$5,TXM!S2864,"")</f>
        <v/>
      </c>
      <c r="U2864" t="str">
        <f>IFERROR(SMALL($T$5:$T$9000,ROWS($T$5:T2864)),"")</f>
        <v/>
      </c>
    </row>
    <row r="2865" spans="1:21" ht="14.4" customHeight="1" x14ac:dyDescent="0.3">
      <c r="A2865" s="371" t="s">
        <v>72</v>
      </c>
      <c r="B2865" t="s">
        <v>829</v>
      </c>
      <c r="C2865" s="372">
        <v>21</v>
      </c>
      <c r="D2865" s="388">
        <f>ROWS(C$5:C2865)</f>
        <v>2861</v>
      </c>
      <c r="E2865" s="388" t="str">
        <f>IF(_xlfn.IFNA(VLOOKUP(A2865,$AG$3:$AH$83,2,FALSE),"")='11.1'!$D$5,TXM!D2865,"")</f>
        <v/>
      </c>
      <c r="F2865" t="str">
        <f>IFERROR(SMALL($E$5:$E$9000,ROWS($E$5:E2865)),"")</f>
        <v/>
      </c>
      <c r="I2865" s="371" t="s">
        <v>158</v>
      </c>
      <c r="J2865" t="s">
        <v>811</v>
      </c>
      <c r="K2865" s="372">
        <v>42789</v>
      </c>
      <c r="L2865" s="388">
        <f>ROWS(K$5:K2865)</f>
        <v>2861</v>
      </c>
      <c r="M2865" s="388" t="str">
        <f>IF(_xlfn.IFNA(VLOOKUP(I2865,$AG$3:$AH$83,2,FALSE),"")='11.1'!$D$5,TXM!L2865,"")</f>
        <v/>
      </c>
      <c r="N2865" t="str">
        <f>IFERROR(SMALL($M$5:$M$9000,ROWS($M$5:M2865)),"")</f>
        <v/>
      </c>
      <c r="P2865" t="s">
        <v>84</v>
      </c>
      <c r="Q2865" t="s">
        <v>1000</v>
      </c>
      <c r="R2865">
        <v>202331</v>
      </c>
      <c r="S2865" s="388">
        <f>ROWS(R$5:R2865)</f>
        <v>2861</v>
      </c>
      <c r="T2865" s="388" t="str">
        <f>IF(_xlfn.IFNA(VLOOKUP(P2865,$AG$3:$AH$83,2,FALSE),"")='11.1'!$D$5,TXM!S2865,"")</f>
        <v/>
      </c>
      <c r="U2865" t="str">
        <f>IFERROR(SMALL($T$5:$T$9000,ROWS($T$5:T2865)),"")</f>
        <v/>
      </c>
    </row>
    <row r="2866" spans="1:21" ht="14.4" customHeight="1" x14ac:dyDescent="0.3">
      <c r="A2866" s="371" t="s">
        <v>699</v>
      </c>
      <c r="B2866" t="s">
        <v>107</v>
      </c>
      <c r="C2866" s="372">
        <v>496560</v>
      </c>
      <c r="D2866" s="388">
        <f>ROWS(C$5:C2866)</f>
        <v>2862</v>
      </c>
      <c r="E2866" s="388" t="str">
        <f>IF(_xlfn.IFNA(VLOOKUP(A2866,$AG$3:$AH$83,2,FALSE),"")='11.1'!$D$5,TXM!D2866,"")</f>
        <v/>
      </c>
      <c r="F2866" t="str">
        <f>IFERROR(SMALL($E$5:$E$9000,ROWS($E$5:E2866)),"")</f>
        <v/>
      </c>
      <c r="I2866" s="371" t="s">
        <v>158</v>
      </c>
      <c r="J2866" t="s">
        <v>829</v>
      </c>
      <c r="K2866" s="372">
        <v>35257</v>
      </c>
      <c r="L2866" s="388">
        <f>ROWS(K$5:K2866)</f>
        <v>2862</v>
      </c>
      <c r="M2866" s="388" t="str">
        <f>IF(_xlfn.IFNA(VLOOKUP(I2866,$AG$3:$AH$83,2,FALSE),"")='11.1'!$D$5,TXM!L2866,"")</f>
        <v/>
      </c>
      <c r="N2866" t="str">
        <f>IFERROR(SMALL($M$5:$M$9000,ROWS($M$5:M2866)),"")</f>
        <v/>
      </c>
      <c r="P2866" t="s">
        <v>84</v>
      </c>
      <c r="Q2866" t="s">
        <v>1265</v>
      </c>
      <c r="R2866">
        <v>108640</v>
      </c>
      <c r="S2866" s="388">
        <f>ROWS(R$5:R2866)</f>
        <v>2862</v>
      </c>
      <c r="T2866" s="388" t="str">
        <f>IF(_xlfn.IFNA(VLOOKUP(P2866,$AG$3:$AH$83,2,FALSE),"")='11.1'!$D$5,TXM!S2866,"")</f>
        <v/>
      </c>
      <c r="U2866" t="str">
        <f>IFERROR(SMALL($T$5:$T$9000,ROWS($T$5:T2866)),"")</f>
        <v/>
      </c>
    </row>
    <row r="2867" spans="1:21" ht="14.4" customHeight="1" x14ac:dyDescent="0.3">
      <c r="A2867" s="371" t="s">
        <v>699</v>
      </c>
      <c r="B2867" t="s">
        <v>783</v>
      </c>
      <c r="C2867" s="372">
        <v>404696</v>
      </c>
      <c r="D2867" s="388">
        <f>ROWS(C$5:C2867)</f>
        <v>2863</v>
      </c>
      <c r="E2867" s="388" t="str">
        <f>IF(_xlfn.IFNA(VLOOKUP(A2867,$AG$3:$AH$83,2,FALSE),"")='11.1'!$D$5,TXM!D2867,"")</f>
        <v/>
      </c>
      <c r="F2867" t="str">
        <f>IFERROR(SMALL($E$5:$E$9000,ROWS($E$5:E2867)),"")</f>
        <v/>
      </c>
      <c r="I2867" s="371" t="s">
        <v>158</v>
      </c>
      <c r="J2867" t="s">
        <v>1494</v>
      </c>
      <c r="K2867" s="372">
        <v>33290</v>
      </c>
      <c r="L2867" s="388">
        <f>ROWS(K$5:K2867)</f>
        <v>2863</v>
      </c>
      <c r="M2867" s="388" t="str">
        <f>IF(_xlfn.IFNA(VLOOKUP(I2867,$AG$3:$AH$83,2,FALSE),"")='11.1'!$D$5,TXM!L2867,"")</f>
        <v/>
      </c>
      <c r="N2867" t="str">
        <f>IFERROR(SMALL($M$5:$M$9000,ROWS($M$5:M2867)),"")</f>
        <v/>
      </c>
      <c r="P2867" t="s">
        <v>84</v>
      </c>
      <c r="Q2867" t="s">
        <v>1402</v>
      </c>
      <c r="R2867">
        <v>27530</v>
      </c>
      <c r="S2867" s="388">
        <f>ROWS(R$5:R2867)</f>
        <v>2863</v>
      </c>
      <c r="T2867" s="388" t="str">
        <f>IF(_xlfn.IFNA(VLOOKUP(P2867,$AG$3:$AH$83,2,FALSE),"")='11.1'!$D$5,TXM!S2867,"")</f>
        <v/>
      </c>
      <c r="U2867" t="str">
        <f>IFERROR(SMALL($T$5:$T$9000,ROWS($T$5:T2867)),"")</f>
        <v/>
      </c>
    </row>
    <row r="2868" spans="1:21" ht="14.4" customHeight="1" x14ac:dyDescent="0.3">
      <c r="A2868" s="371" t="s">
        <v>699</v>
      </c>
      <c r="B2868" t="s">
        <v>785</v>
      </c>
      <c r="C2868" s="372">
        <v>377586</v>
      </c>
      <c r="D2868" s="388">
        <f>ROWS(C$5:C2868)</f>
        <v>2864</v>
      </c>
      <c r="E2868" s="388" t="str">
        <f>IF(_xlfn.IFNA(VLOOKUP(A2868,$AG$3:$AH$83,2,FALSE),"")='11.1'!$D$5,TXM!D2868,"")</f>
        <v/>
      </c>
      <c r="F2868" t="str">
        <f>IFERROR(SMALL($E$5:$E$9000,ROWS($E$5:E2868)),"")</f>
        <v/>
      </c>
      <c r="I2868" s="371" t="s">
        <v>158</v>
      </c>
      <c r="J2868" t="s">
        <v>95</v>
      </c>
      <c r="K2868" s="372">
        <v>33058</v>
      </c>
      <c r="L2868" s="388">
        <f>ROWS(K$5:K2868)</f>
        <v>2864</v>
      </c>
      <c r="M2868" s="388" t="str">
        <f>IF(_xlfn.IFNA(VLOOKUP(I2868,$AG$3:$AH$83,2,FALSE),"")='11.1'!$D$5,TXM!L2868,"")</f>
        <v/>
      </c>
      <c r="N2868" t="str">
        <f>IFERROR(SMALL($M$5:$M$9000,ROWS($M$5:M2868)),"")</f>
        <v/>
      </c>
      <c r="P2868" t="s">
        <v>84</v>
      </c>
      <c r="Q2868" t="s">
        <v>1240</v>
      </c>
      <c r="R2868">
        <v>19818</v>
      </c>
      <c r="S2868" s="388">
        <f>ROWS(R$5:R2868)</f>
        <v>2864</v>
      </c>
      <c r="T2868" s="388" t="str">
        <f>IF(_xlfn.IFNA(VLOOKUP(P2868,$AG$3:$AH$83,2,FALSE),"")='11.1'!$D$5,TXM!S2868,"")</f>
        <v/>
      </c>
      <c r="U2868" t="str">
        <f>IFERROR(SMALL($T$5:$T$9000,ROWS($T$5:T2868)),"")</f>
        <v/>
      </c>
    </row>
    <row r="2869" spans="1:21" ht="14.4" customHeight="1" x14ac:dyDescent="0.3">
      <c r="A2869" s="371" t="s">
        <v>699</v>
      </c>
      <c r="B2869" t="s">
        <v>773</v>
      </c>
      <c r="C2869" s="372">
        <v>204750</v>
      </c>
      <c r="D2869" s="388">
        <f>ROWS(C$5:C2869)</f>
        <v>2865</v>
      </c>
      <c r="E2869" s="388" t="str">
        <f>IF(_xlfn.IFNA(VLOOKUP(A2869,$AG$3:$AH$83,2,FALSE),"")='11.1'!$D$5,TXM!D2869,"")</f>
        <v/>
      </c>
      <c r="F2869" t="str">
        <f>IFERROR(SMALL($E$5:$E$9000,ROWS($E$5:E2869)),"")</f>
        <v/>
      </c>
      <c r="I2869" s="371" t="s">
        <v>158</v>
      </c>
      <c r="J2869" t="s">
        <v>103</v>
      </c>
      <c r="K2869" s="372">
        <v>25242</v>
      </c>
      <c r="L2869" s="388">
        <f>ROWS(K$5:K2869)</f>
        <v>2865</v>
      </c>
      <c r="M2869" s="388" t="str">
        <f>IF(_xlfn.IFNA(VLOOKUP(I2869,$AG$3:$AH$83,2,FALSE),"")='11.1'!$D$5,TXM!L2869,"")</f>
        <v/>
      </c>
      <c r="N2869" t="str">
        <f>IFERROR(SMALL($M$5:$M$9000,ROWS($M$5:M2869)),"")</f>
        <v/>
      </c>
      <c r="P2869" t="s">
        <v>84</v>
      </c>
      <c r="Q2869" t="s">
        <v>859</v>
      </c>
      <c r="R2869">
        <v>4525</v>
      </c>
      <c r="S2869" s="388">
        <f>ROWS(R$5:R2869)</f>
        <v>2865</v>
      </c>
      <c r="T2869" s="388" t="str">
        <f>IF(_xlfn.IFNA(VLOOKUP(P2869,$AG$3:$AH$83,2,FALSE),"")='11.1'!$D$5,TXM!S2869,"")</f>
        <v/>
      </c>
      <c r="U2869" t="str">
        <f>IFERROR(SMALL($T$5:$T$9000,ROWS($T$5:T2869)),"")</f>
        <v/>
      </c>
    </row>
    <row r="2870" spans="1:21" ht="14.4" customHeight="1" x14ac:dyDescent="0.3">
      <c r="A2870" s="371" t="s">
        <v>699</v>
      </c>
      <c r="B2870" t="s">
        <v>1275</v>
      </c>
      <c r="C2870" s="372">
        <v>91587</v>
      </c>
      <c r="D2870" s="388">
        <f>ROWS(C$5:C2870)</f>
        <v>2866</v>
      </c>
      <c r="E2870" s="388" t="str">
        <f>IF(_xlfn.IFNA(VLOOKUP(A2870,$AG$3:$AH$83,2,FALSE),"")='11.1'!$D$5,TXM!D2870,"")</f>
        <v/>
      </c>
      <c r="F2870" t="str">
        <f>IFERROR(SMALL($E$5:$E$9000,ROWS($E$5:E2870)),"")</f>
        <v/>
      </c>
      <c r="I2870" s="371" t="s">
        <v>158</v>
      </c>
      <c r="J2870" t="s">
        <v>94</v>
      </c>
      <c r="K2870" s="372">
        <v>16802</v>
      </c>
      <c r="L2870" s="388">
        <f>ROWS(K$5:K2870)</f>
        <v>2866</v>
      </c>
      <c r="M2870" s="388" t="str">
        <f>IF(_xlfn.IFNA(VLOOKUP(I2870,$AG$3:$AH$83,2,FALSE),"")='11.1'!$D$5,TXM!L2870,"")</f>
        <v/>
      </c>
      <c r="N2870" t="str">
        <f>IFERROR(SMALL($M$5:$M$9000,ROWS($M$5:M2870)),"")</f>
        <v/>
      </c>
      <c r="P2870" t="s">
        <v>84</v>
      </c>
      <c r="Q2870" t="s">
        <v>1441</v>
      </c>
      <c r="R2870">
        <v>2635</v>
      </c>
      <c r="S2870" s="388">
        <f>ROWS(R$5:R2870)</f>
        <v>2866</v>
      </c>
      <c r="T2870" s="388" t="str">
        <f>IF(_xlfn.IFNA(VLOOKUP(P2870,$AG$3:$AH$83,2,FALSE),"")='11.1'!$D$5,TXM!S2870,"")</f>
        <v/>
      </c>
      <c r="U2870" t="str">
        <f>IFERROR(SMALL($T$5:$T$9000,ROWS($T$5:T2870)),"")</f>
        <v/>
      </c>
    </row>
    <row r="2871" spans="1:21" ht="14.4" customHeight="1" x14ac:dyDescent="0.3">
      <c r="A2871" s="371" t="s">
        <v>1201</v>
      </c>
      <c r="B2871" t="s">
        <v>95</v>
      </c>
      <c r="C2871" s="372">
        <v>11742</v>
      </c>
      <c r="D2871" s="388">
        <f>ROWS(C$5:C2871)</f>
        <v>2867</v>
      </c>
      <c r="E2871" s="388" t="str">
        <f>IF(_xlfn.IFNA(VLOOKUP(A2871,$AG$3:$AH$83,2,FALSE),"")='11.1'!$D$5,TXM!D2871,"")</f>
        <v/>
      </c>
      <c r="F2871" t="str">
        <f>IFERROR(SMALL($E$5:$E$9000,ROWS($E$5:E2871)),"")</f>
        <v/>
      </c>
      <c r="I2871" s="371" t="s">
        <v>158</v>
      </c>
      <c r="J2871" t="s">
        <v>173</v>
      </c>
      <c r="K2871" s="372">
        <v>5417</v>
      </c>
      <c r="L2871" s="388">
        <f>ROWS(K$5:K2871)</f>
        <v>2867</v>
      </c>
      <c r="M2871" s="388" t="str">
        <f>IF(_xlfn.IFNA(VLOOKUP(I2871,$AG$3:$AH$83,2,FALSE),"")='11.1'!$D$5,TXM!L2871,"")</f>
        <v/>
      </c>
      <c r="N2871" t="str">
        <f>IFERROR(SMALL($M$5:$M$9000,ROWS($M$5:M2871)),"")</f>
        <v/>
      </c>
      <c r="P2871" t="s">
        <v>84</v>
      </c>
      <c r="Q2871" t="s">
        <v>835</v>
      </c>
      <c r="R2871">
        <v>1325</v>
      </c>
      <c r="S2871" s="388">
        <f>ROWS(R$5:R2871)</f>
        <v>2867</v>
      </c>
      <c r="T2871" s="388" t="str">
        <f>IF(_xlfn.IFNA(VLOOKUP(P2871,$AG$3:$AH$83,2,FALSE),"")='11.1'!$D$5,TXM!S2871,"")</f>
        <v/>
      </c>
      <c r="U2871" t="str">
        <f>IFERROR(SMALL($T$5:$T$9000,ROWS($T$5:T2871)),"")</f>
        <v/>
      </c>
    </row>
    <row r="2872" spans="1:21" ht="14.4" customHeight="1" x14ac:dyDescent="0.3">
      <c r="A2872" s="371" t="s">
        <v>643</v>
      </c>
      <c r="B2872" t="s">
        <v>1000</v>
      </c>
      <c r="C2872" s="372">
        <v>6550925</v>
      </c>
      <c r="D2872" s="388">
        <f>ROWS(C$5:C2872)</f>
        <v>2868</v>
      </c>
      <c r="E2872" s="388" t="str">
        <f>IF(_xlfn.IFNA(VLOOKUP(A2872,$AG$3:$AH$83,2,FALSE),"")='11.1'!$D$5,TXM!D2872,"")</f>
        <v/>
      </c>
      <c r="F2872" t="str">
        <f>IFERROR(SMALL($E$5:$E$9000,ROWS($E$5:E2872)),"")</f>
        <v/>
      </c>
      <c r="I2872" s="371" t="s">
        <v>158</v>
      </c>
      <c r="J2872" t="s">
        <v>1332</v>
      </c>
      <c r="K2872" s="372">
        <v>5378</v>
      </c>
      <c r="L2872" s="388">
        <f>ROWS(K$5:K2872)</f>
        <v>2868</v>
      </c>
      <c r="M2872" s="388" t="str">
        <f>IF(_xlfn.IFNA(VLOOKUP(I2872,$AG$3:$AH$83,2,FALSE),"")='11.1'!$D$5,TXM!L2872,"")</f>
        <v/>
      </c>
      <c r="N2872" t="str">
        <f>IFERROR(SMALL($M$5:$M$9000,ROWS($M$5:M2872)),"")</f>
        <v/>
      </c>
      <c r="P2872" t="s">
        <v>50</v>
      </c>
      <c r="Q2872" t="s">
        <v>1000</v>
      </c>
      <c r="R2872">
        <v>3176989</v>
      </c>
      <c r="S2872" s="388">
        <f>ROWS(R$5:R2872)</f>
        <v>2868</v>
      </c>
      <c r="T2872" s="388" t="str">
        <f>IF(_xlfn.IFNA(VLOOKUP(P2872,$AG$3:$AH$83,2,FALSE),"")='11.1'!$D$5,TXM!S2872,"")</f>
        <v/>
      </c>
      <c r="U2872" t="str">
        <f>IFERROR(SMALL($T$5:$T$9000,ROWS($T$5:T2872)),"")</f>
        <v/>
      </c>
    </row>
    <row r="2873" spans="1:21" ht="14.4" customHeight="1" x14ac:dyDescent="0.3">
      <c r="A2873" s="371" t="s">
        <v>643</v>
      </c>
      <c r="B2873" t="s">
        <v>773</v>
      </c>
      <c r="C2873" s="372">
        <v>2185730</v>
      </c>
      <c r="D2873" s="388">
        <f>ROWS(C$5:C2873)</f>
        <v>2869</v>
      </c>
      <c r="E2873" s="388" t="str">
        <f>IF(_xlfn.IFNA(VLOOKUP(A2873,$AG$3:$AH$83,2,FALSE),"")='11.1'!$D$5,TXM!D2873,"")</f>
        <v/>
      </c>
      <c r="F2873" t="str">
        <f>IFERROR(SMALL($E$5:$E$9000,ROWS($E$5:E2873)),"")</f>
        <v/>
      </c>
      <c r="I2873" s="371" t="s">
        <v>158</v>
      </c>
      <c r="J2873" t="s">
        <v>815</v>
      </c>
      <c r="K2873" s="372">
        <v>4827</v>
      </c>
      <c r="L2873" s="388">
        <f>ROWS(K$5:K2873)</f>
        <v>2869</v>
      </c>
      <c r="M2873" s="388" t="str">
        <f>IF(_xlfn.IFNA(VLOOKUP(I2873,$AG$3:$AH$83,2,FALSE),"")='11.1'!$D$5,TXM!L2873,"")</f>
        <v/>
      </c>
      <c r="N2873" t="str">
        <f>IFERROR(SMALL($M$5:$M$9000,ROWS($M$5:M2873)),"")</f>
        <v/>
      </c>
      <c r="P2873" t="s">
        <v>50</v>
      </c>
      <c r="Q2873" t="s">
        <v>863</v>
      </c>
      <c r="R2873">
        <v>3036714</v>
      </c>
      <c r="S2873" s="388">
        <f>ROWS(R$5:R2873)</f>
        <v>2869</v>
      </c>
      <c r="T2873" s="388" t="str">
        <f>IF(_xlfn.IFNA(VLOOKUP(P2873,$AG$3:$AH$83,2,FALSE),"")='11.1'!$D$5,TXM!S2873,"")</f>
        <v/>
      </c>
      <c r="U2873" t="str">
        <f>IFERROR(SMALL($T$5:$T$9000,ROWS($T$5:T2873)),"")</f>
        <v/>
      </c>
    </row>
    <row r="2874" spans="1:21" ht="14.4" customHeight="1" x14ac:dyDescent="0.3">
      <c r="A2874" s="371" t="s">
        <v>643</v>
      </c>
      <c r="B2874" t="s">
        <v>107</v>
      </c>
      <c r="C2874" s="372">
        <v>440340</v>
      </c>
      <c r="D2874" s="388">
        <f>ROWS(C$5:C2874)</f>
        <v>2870</v>
      </c>
      <c r="E2874" s="388" t="str">
        <f>IF(_xlfn.IFNA(VLOOKUP(A2874,$AG$3:$AH$83,2,FALSE),"")='11.1'!$D$5,TXM!D2874,"")</f>
        <v/>
      </c>
      <c r="F2874" t="str">
        <f>IFERROR(SMALL($E$5:$E$9000,ROWS($E$5:E2874)),"")</f>
        <v/>
      </c>
      <c r="I2874" s="371" t="s">
        <v>158</v>
      </c>
      <c r="J2874" t="s">
        <v>809</v>
      </c>
      <c r="K2874" s="372">
        <v>2147</v>
      </c>
      <c r="L2874" s="388">
        <f>ROWS(K$5:K2874)</f>
        <v>2870</v>
      </c>
      <c r="M2874" s="388" t="str">
        <f>IF(_xlfn.IFNA(VLOOKUP(I2874,$AG$3:$AH$83,2,FALSE),"")='11.1'!$D$5,TXM!L2874,"")</f>
        <v/>
      </c>
      <c r="N2874" t="str">
        <f>IFERROR(SMALL($M$5:$M$9000,ROWS($M$5:M2874)),"")</f>
        <v/>
      </c>
      <c r="P2874" t="s">
        <v>50</v>
      </c>
      <c r="Q2874" t="s">
        <v>781</v>
      </c>
      <c r="R2874">
        <v>2018672</v>
      </c>
      <c r="S2874" s="388">
        <f>ROWS(R$5:R2874)</f>
        <v>2870</v>
      </c>
      <c r="T2874" s="388" t="str">
        <f>IF(_xlfn.IFNA(VLOOKUP(P2874,$AG$3:$AH$83,2,FALSE),"")='11.1'!$D$5,TXM!S2874,"")</f>
        <v/>
      </c>
      <c r="U2874" t="str">
        <f>IFERROR(SMALL($T$5:$T$9000,ROWS($T$5:T2874)),"")</f>
        <v/>
      </c>
    </row>
    <row r="2875" spans="1:21" ht="14.4" customHeight="1" x14ac:dyDescent="0.3">
      <c r="A2875" s="371" t="s">
        <v>643</v>
      </c>
      <c r="B2875" t="s">
        <v>91</v>
      </c>
      <c r="C2875" s="372">
        <v>383717</v>
      </c>
      <c r="D2875" s="388">
        <f>ROWS(C$5:C2875)</f>
        <v>2871</v>
      </c>
      <c r="E2875" s="388" t="str">
        <f>IF(_xlfn.IFNA(VLOOKUP(A2875,$AG$3:$AH$83,2,FALSE),"")='11.1'!$D$5,TXM!D2875,"")</f>
        <v/>
      </c>
      <c r="F2875" t="str">
        <f>IFERROR(SMALL($E$5:$E$9000,ROWS($E$5:E2875)),"")</f>
        <v/>
      </c>
      <c r="I2875" s="371" t="s">
        <v>158</v>
      </c>
      <c r="J2875" t="s">
        <v>833</v>
      </c>
      <c r="K2875" s="372">
        <v>1505</v>
      </c>
      <c r="L2875" s="388">
        <f>ROWS(K$5:K2875)</f>
        <v>2871</v>
      </c>
      <c r="M2875" s="388" t="str">
        <f>IF(_xlfn.IFNA(VLOOKUP(I2875,$AG$3:$AH$83,2,FALSE),"")='11.1'!$D$5,TXM!L2875,"")</f>
        <v/>
      </c>
      <c r="N2875" t="str">
        <f>IFERROR(SMALL($M$5:$M$9000,ROWS($M$5:M2875)),"")</f>
        <v/>
      </c>
      <c r="P2875" t="s">
        <v>50</v>
      </c>
      <c r="Q2875" t="s">
        <v>865</v>
      </c>
      <c r="R2875">
        <v>1613577</v>
      </c>
      <c r="S2875" s="388">
        <f>ROWS(R$5:R2875)</f>
        <v>2871</v>
      </c>
      <c r="T2875" s="388" t="str">
        <f>IF(_xlfn.IFNA(VLOOKUP(P2875,$AG$3:$AH$83,2,FALSE),"")='11.1'!$D$5,TXM!S2875,"")</f>
        <v/>
      </c>
      <c r="U2875" t="str">
        <f>IFERROR(SMALL($T$5:$T$9000,ROWS($T$5:T2875)),"")</f>
        <v/>
      </c>
    </row>
    <row r="2876" spans="1:21" ht="14.4" customHeight="1" x14ac:dyDescent="0.3">
      <c r="A2876" s="371" t="s">
        <v>643</v>
      </c>
      <c r="B2876" t="s">
        <v>108</v>
      </c>
      <c r="C2876" s="372">
        <v>20160</v>
      </c>
      <c r="D2876" s="388">
        <f>ROWS(C$5:C2876)</f>
        <v>2872</v>
      </c>
      <c r="E2876" s="388" t="str">
        <f>IF(_xlfn.IFNA(VLOOKUP(A2876,$AG$3:$AH$83,2,FALSE),"")='11.1'!$D$5,TXM!D2876,"")</f>
        <v/>
      </c>
      <c r="F2876" t="str">
        <f>IFERROR(SMALL($E$5:$E$9000,ROWS($E$5:E2876)),"")</f>
        <v/>
      </c>
      <c r="I2876" s="371" t="s">
        <v>158</v>
      </c>
      <c r="J2876" t="s">
        <v>996</v>
      </c>
      <c r="K2876" s="372">
        <v>118</v>
      </c>
      <c r="L2876" s="388">
        <f>ROWS(K$5:K2876)</f>
        <v>2872</v>
      </c>
      <c r="M2876" s="388" t="str">
        <f>IF(_xlfn.IFNA(VLOOKUP(I2876,$AG$3:$AH$83,2,FALSE),"")='11.1'!$D$5,TXM!L2876,"")</f>
        <v/>
      </c>
      <c r="N2876" t="str">
        <f>IFERROR(SMALL($M$5:$M$9000,ROWS($M$5:M2876)),"")</f>
        <v/>
      </c>
      <c r="P2876" t="s">
        <v>50</v>
      </c>
      <c r="Q2876" t="s">
        <v>1265</v>
      </c>
      <c r="R2876">
        <v>1152309</v>
      </c>
      <c r="S2876" s="388">
        <f>ROWS(R$5:R2876)</f>
        <v>2872</v>
      </c>
      <c r="T2876" s="388" t="str">
        <f>IF(_xlfn.IFNA(VLOOKUP(P2876,$AG$3:$AH$83,2,FALSE),"")='11.1'!$D$5,TXM!S2876,"")</f>
        <v/>
      </c>
      <c r="U2876" t="str">
        <f>IFERROR(SMALL($T$5:$T$9000,ROWS($T$5:T2876)),"")</f>
        <v/>
      </c>
    </row>
    <row r="2877" spans="1:21" ht="14.4" customHeight="1" x14ac:dyDescent="0.3">
      <c r="A2877" s="371" t="s">
        <v>643</v>
      </c>
      <c r="B2877" t="s">
        <v>104</v>
      </c>
      <c r="C2877" s="372">
        <v>13680</v>
      </c>
      <c r="D2877" s="388">
        <f>ROWS(C$5:C2877)</f>
        <v>2873</v>
      </c>
      <c r="E2877" s="388" t="str">
        <f>IF(_xlfn.IFNA(VLOOKUP(A2877,$AG$3:$AH$83,2,FALSE),"")='11.1'!$D$5,TXM!D2877,"")</f>
        <v/>
      </c>
      <c r="F2877" t="str">
        <f>IFERROR(SMALL($E$5:$E$9000,ROWS($E$5:E2877)),"")</f>
        <v/>
      </c>
      <c r="I2877" s="371" t="s">
        <v>158</v>
      </c>
      <c r="J2877" t="s">
        <v>97</v>
      </c>
      <c r="K2877" s="372">
        <v>50</v>
      </c>
      <c r="L2877" s="388">
        <f>ROWS(K$5:K2877)</f>
        <v>2873</v>
      </c>
      <c r="M2877" s="388" t="str">
        <f>IF(_xlfn.IFNA(VLOOKUP(I2877,$AG$3:$AH$83,2,FALSE),"")='11.1'!$D$5,TXM!L2877,"")</f>
        <v/>
      </c>
      <c r="N2877" t="str">
        <f>IFERROR(SMALL($M$5:$M$9000,ROWS($M$5:M2877)),"")</f>
        <v/>
      </c>
      <c r="P2877" t="s">
        <v>50</v>
      </c>
      <c r="Q2877" t="s">
        <v>999</v>
      </c>
      <c r="R2877">
        <v>990147</v>
      </c>
      <c r="S2877" s="388">
        <f>ROWS(R$5:R2877)</f>
        <v>2873</v>
      </c>
      <c r="T2877" s="388" t="str">
        <f>IF(_xlfn.IFNA(VLOOKUP(P2877,$AG$3:$AH$83,2,FALSE),"")='11.1'!$D$5,TXM!S2877,"")</f>
        <v/>
      </c>
      <c r="U2877" t="str">
        <f>IFERROR(SMALL($T$5:$T$9000,ROWS($T$5:T2877)),"")</f>
        <v/>
      </c>
    </row>
    <row r="2878" spans="1:21" ht="14.4" customHeight="1" x14ac:dyDescent="0.3">
      <c r="A2878" s="371" t="s">
        <v>34</v>
      </c>
      <c r="B2878" t="s">
        <v>783</v>
      </c>
      <c r="C2878" s="372">
        <v>14420717428</v>
      </c>
      <c r="D2878" s="388">
        <f>ROWS(C$5:C2878)</f>
        <v>2874</v>
      </c>
      <c r="E2878" s="388" t="str">
        <f>IF(_xlfn.IFNA(VLOOKUP(A2878,$AG$3:$AH$83,2,FALSE),"")='11.1'!$D$5,TXM!D2878,"")</f>
        <v/>
      </c>
      <c r="F2878" t="str">
        <f>IFERROR(SMALL($E$5:$E$9000,ROWS($E$5:E2878)),"")</f>
        <v/>
      </c>
      <c r="I2878" s="371" t="s">
        <v>703</v>
      </c>
      <c r="J2878" t="s">
        <v>867</v>
      </c>
      <c r="K2878" s="372">
        <v>195786</v>
      </c>
      <c r="L2878" s="388">
        <f>ROWS(K$5:K2878)</f>
        <v>2874</v>
      </c>
      <c r="M2878" s="388" t="str">
        <f>IF(_xlfn.IFNA(VLOOKUP(I2878,$AG$3:$AH$83,2,FALSE),"")='11.1'!$D$5,TXM!L2878,"")</f>
        <v/>
      </c>
      <c r="N2878" t="str">
        <f>IFERROR(SMALL($M$5:$M$9000,ROWS($M$5:M2878)),"")</f>
        <v/>
      </c>
      <c r="P2878" t="s">
        <v>50</v>
      </c>
      <c r="Q2878" t="s">
        <v>173</v>
      </c>
      <c r="R2878">
        <v>832317</v>
      </c>
      <c r="S2878" s="388">
        <f>ROWS(R$5:R2878)</f>
        <v>2874</v>
      </c>
      <c r="T2878" s="388" t="str">
        <f>IF(_xlfn.IFNA(VLOOKUP(P2878,$AG$3:$AH$83,2,FALSE),"")='11.1'!$D$5,TXM!S2878,"")</f>
        <v/>
      </c>
      <c r="U2878" t="str">
        <f>IFERROR(SMALL($T$5:$T$9000,ROWS($T$5:T2878)),"")</f>
        <v/>
      </c>
    </row>
    <row r="2879" spans="1:21" ht="14.4" customHeight="1" x14ac:dyDescent="0.3">
      <c r="A2879" s="371" t="s">
        <v>34</v>
      </c>
      <c r="B2879" t="s">
        <v>1000</v>
      </c>
      <c r="C2879" s="372">
        <v>60146979</v>
      </c>
      <c r="D2879" s="388">
        <f>ROWS(C$5:C2879)</f>
        <v>2875</v>
      </c>
      <c r="E2879" s="388" t="str">
        <f>IF(_xlfn.IFNA(VLOOKUP(A2879,$AG$3:$AH$83,2,FALSE),"")='11.1'!$D$5,TXM!D2879,"")</f>
        <v/>
      </c>
      <c r="F2879" t="str">
        <f>IFERROR(SMALL($E$5:$E$9000,ROWS($E$5:E2879)),"")</f>
        <v/>
      </c>
      <c r="I2879" s="371" t="s">
        <v>703</v>
      </c>
      <c r="J2879" t="s">
        <v>863</v>
      </c>
      <c r="K2879" s="372">
        <v>55872</v>
      </c>
      <c r="L2879" s="388">
        <f>ROWS(K$5:K2879)</f>
        <v>2875</v>
      </c>
      <c r="M2879" s="388" t="str">
        <f>IF(_xlfn.IFNA(VLOOKUP(I2879,$AG$3:$AH$83,2,FALSE),"")='11.1'!$D$5,TXM!L2879,"")</f>
        <v/>
      </c>
      <c r="N2879" t="str">
        <f>IFERROR(SMALL($M$5:$M$9000,ROWS($M$5:M2879)),"")</f>
        <v/>
      </c>
      <c r="P2879" t="s">
        <v>50</v>
      </c>
      <c r="Q2879" t="s">
        <v>849</v>
      </c>
      <c r="R2879">
        <v>831781</v>
      </c>
      <c r="S2879" s="388">
        <f>ROWS(R$5:R2879)</f>
        <v>2875</v>
      </c>
      <c r="T2879" s="388" t="str">
        <f>IF(_xlfn.IFNA(VLOOKUP(P2879,$AG$3:$AH$83,2,FALSE),"")='11.1'!$D$5,TXM!S2879,"")</f>
        <v/>
      </c>
      <c r="U2879" t="str">
        <f>IFERROR(SMALL($T$5:$T$9000,ROWS($T$5:T2879)),"")</f>
        <v/>
      </c>
    </row>
    <row r="2880" spans="1:21" ht="14.4" customHeight="1" x14ac:dyDescent="0.3">
      <c r="A2880" s="371" t="s">
        <v>34</v>
      </c>
      <c r="B2880" t="s">
        <v>849</v>
      </c>
      <c r="C2880" s="372">
        <v>31864213</v>
      </c>
      <c r="D2880" s="388">
        <f>ROWS(C$5:C2880)</f>
        <v>2876</v>
      </c>
      <c r="E2880" s="388" t="str">
        <f>IF(_xlfn.IFNA(VLOOKUP(A2880,$AG$3:$AH$83,2,FALSE),"")='11.1'!$D$5,TXM!D2880,"")</f>
        <v/>
      </c>
      <c r="F2880" t="str">
        <f>IFERROR(SMALL($E$5:$E$9000,ROWS($E$5:E2880)),"")</f>
        <v/>
      </c>
      <c r="I2880" s="371" t="s">
        <v>703</v>
      </c>
      <c r="J2880" t="s">
        <v>865</v>
      </c>
      <c r="K2880" s="372">
        <v>50949</v>
      </c>
      <c r="L2880" s="388">
        <f>ROWS(K$5:K2880)</f>
        <v>2876</v>
      </c>
      <c r="M2880" s="388" t="str">
        <f>IF(_xlfn.IFNA(VLOOKUP(I2880,$AG$3:$AH$83,2,FALSE),"")='11.1'!$D$5,TXM!L2880,"")</f>
        <v/>
      </c>
      <c r="N2880" t="str">
        <f>IFERROR(SMALL($M$5:$M$9000,ROWS($M$5:M2880)),"")</f>
        <v/>
      </c>
      <c r="P2880" t="s">
        <v>50</v>
      </c>
      <c r="Q2880" t="s">
        <v>1318</v>
      </c>
      <c r="R2880">
        <v>480143</v>
      </c>
      <c r="S2880" s="388">
        <f>ROWS(R$5:R2880)</f>
        <v>2876</v>
      </c>
      <c r="T2880" s="388" t="str">
        <f>IF(_xlfn.IFNA(VLOOKUP(P2880,$AG$3:$AH$83,2,FALSE),"")='11.1'!$D$5,TXM!S2880,"")</f>
        <v/>
      </c>
      <c r="U2880" t="str">
        <f>IFERROR(SMALL($T$5:$T$9000,ROWS($T$5:T2880)),"")</f>
        <v/>
      </c>
    </row>
    <row r="2881" spans="1:21" ht="14.4" customHeight="1" x14ac:dyDescent="0.3">
      <c r="A2881" s="371" t="s">
        <v>34</v>
      </c>
      <c r="B2881" t="s">
        <v>1252</v>
      </c>
      <c r="C2881" s="372">
        <v>30373334</v>
      </c>
      <c r="D2881" s="388">
        <f>ROWS(C$5:C2881)</f>
        <v>2877</v>
      </c>
      <c r="E2881" s="388" t="str">
        <f>IF(_xlfn.IFNA(VLOOKUP(A2881,$AG$3:$AH$83,2,FALSE),"")='11.1'!$D$5,TXM!D2881,"")</f>
        <v/>
      </c>
      <c r="F2881" t="str">
        <f>IFERROR(SMALL($E$5:$E$9000,ROWS($E$5:E2881)),"")</f>
        <v/>
      </c>
      <c r="I2881" s="371" t="s">
        <v>703</v>
      </c>
      <c r="J2881" t="s">
        <v>869</v>
      </c>
      <c r="K2881" s="372">
        <v>31479</v>
      </c>
      <c r="L2881" s="388">
        <f>ROWS(K$5:K2881)</f>
        <v>2877</v>
      </c>
      <c r="M2881" s="388" t="str">
        <f>IF(_xlfn.IFNA(VLOOKUP(I2881,$AG$3:$AH$83,2,FALSE),"")='11.1'!$D$5,TXM!L2881,"")</f>
        <v/>
      </c>
      <c r="N2881" t="str">
        <f>IFERROR(SMALL($M$5:$M$9000,ROWS($M$5:M2881)),"")</f>
        <v/>
      </c>
      <c r="P2881" t="s">
        <v>50</v>
      </c>
      <c r="Q2881" t="s">
        <v>811</v>
      </c>
      <c r="R2881">
        <v>300873</v>
      </c>
      <c r="S2881" s="388">
        <f>ROWS(R$5:R2881)</f>
        <v>2877</v>
      </c>
      <c r="T2881" s="388" t="str">
        <f>IF(_xlfn.IFNA(VLOOKUP(P2881,$AG$3:$AH$83,2,FALSE),"")='11.1'!$D$5,TXM!S2881,"")</f>
        <v/>
      </c>
      <c r="U2881" t="str">
        <f>IFERROR(SMALL($T$5:$T$9000,ROWS($T$5:T2881)),"")</f>
        <v/>
      </c>
    </row>
    <row r="2882" spans="1:21" ht="14.4" customHeight="1" x14ac:dyDescent="0.3">
      <c r="A2882" s="371" t="s">
        <v>34</v>
      </c>
      <c r="B2882" t="s">
        <v>787</v>
      </c>
      <c r="C2882" s="372">
        <v>25950387</v>
      </c>
      <c r="D2882" s="388">
        <f>ROWS(C$5:C2882)</f>
        <v>2878</v>
      </c>
      <c r="E2882" s="388" t="str">
        <f>IF(_xlfn.IFNA(VLOOKUP(A2882,$AG$3:$AH$83,2,FALSE),"")='11.1'!$D$5,TXM!D2882,"")</f>
        <v/>
      </c>
      <c r="F2882" t="str">
        <f>IFERROR(SMALL($E$5:$E$9000,ROWS($E$5:E2882)),"")</f>
        <v/>
      </c>
      <c r="I2882" s="371" t="s">
        <v>703</v>
      </c>
      <c r="J2882" t="s">
        <v>1001</v>
      </c>
      <c r="K2882" s="372">
        <v>15908</v>
      </c>
      <c r="L2882" s="388">
        <f>ROWS(K$5:K2882)</f>
        <v>2878</v>
      </c>
      <c r="M2882" s="388" t="str">
        <f>IF(_xlfn.IFNA(VLOOKUP(I2882,$AG$3:$AH$83,2,FALSE),"")='11.1'!$D$5,TXM!L2882,"")</f>
        <v/>
      </c>
      <c r="N2882" t="str">
        <f>IFERROR(SMALL($M$5:$M$9000,ROWS($M$5:M2882)),"")</f>
        <v/>
      </c>
      <c r="P2882" t="s">
        <v>50</v>
      </c>
      <c r="Q2882" t="s">
        <v>859</v>
      </c>
      <c r="R2882">
        <v>298176</v>
      </c>
      <c r="S2882" s="388">
        <f>ROWS(R$5:R2882)</f>
        <v>2878</v>
      </c>
      <c r="T2882" s="388" t="str">
        <f>IF(_xlfn.IFNA(VLOOKUP(P2882,$AG$3:$AH$83,2,FALSE),"")='11.1'!$D$5,TXM!S2882,"")</f>
        <v/>
      </c>
      <c r="U2882" t="str">
        <f>IFERROR(SMALL($T$5:$T$9000,ROWS($T$5:T2882)),"")</f>
        <v/>
      </c>
    </row>
    <row r="2883" spans="1:21" ht="14.4" customHeight="1" x14ac:dyDescent="0.3">
      <c r="A2883" s="371" t="s">
        <v>34</v>
      </c>
      <c r="B2883" t="s">
        <v>999</v>
      </c>
      <c r="C2883" s="372">
        <v>21398191</v>
      </c>
      <c r="D2883" s="388">
        <f>ROWS(C$5:C2883)</f>
        <v>2879</v>
      </c>
      <c r="E2883" s="388" t="str">
        <f>IF(_xlfn.IFNA(VLOOKUP(A2883,$AG$3:$AH$83,2,FALSE),"")='11.1'!$D$5,TXM!D2883,"")</f>
        <v/>
      </c>
      <c r="F2883" t="str">
        <f>IFERROR(SMALL($E$5:$E$9000,ROWS($E$5:E2883)),"")</f>
        <v/>
      </c>
      <c r="I2883" s="371" t="s">
        <v>703</v>
      </c>
      <c r="J2883" t="s">
        <v>1252</v>
      </c>
      <c r="K2883" s="372">
        <v>10206</v>
      </c>
      <c r="L2883" s="388">
        <f>ROWS(K$5:K2883)</f>
        <v>2879</v>
      </c>
      <c r="M2883" s="388" t="str">
        <f>IF(_xlfn.IFNA(VLOOKUP(I2883,$AG$3:$AH$83,2,FALSE),"")='11.1'!$D$5,TXM!L2883,"")</f>
        <v/>
      </c>
      <c r="N2883" t="str">
        <f>IFERROR(SMALL($M$5:$M$9000,ROWS($M$5:M2883)),"")</f>
        <v/>
      </c>
      <c r="P2883" t="s">
        <v>50</v>
      </c>
      <c r="Q2883" t="s">
        <v>779</v>
      </c>
      <c r="R2883">
        <v>189454</v>
      </c>
      <c r="S2883" s="388">
        <f>ROWS(R$5:R2883)</f>
        <v>2879</v>
      </c>
      <c r="T2883" s="388" t="str">
        <f>IF(_xlfn.IFNA(VLOOKUP(P2883,$AG$3:$AH$83,2,FALSE),"")='11.1'!$D$5,TXM!S2883,"")</f>
        <v/>
      </c>
      <c r="U2883" t="str">
        <f>IFERROR(SMALL($T$5:$T$9000,ROWS($T$5:T2883)),"")</f>
        <v/>
      </c>
    </row>
    <row r="2884" spans="1:21" ht="14.4" customHeight="1" x14ac:dyDescent="0.3">
      <c r="A2884" s="371" t="s">
        <v>34</v>
      </c>
      <c r="B2884" t="s">
        <v>785</v>
      </c>
      <c r="C2884" s="372">
        <v>16985287</v>
      </c>
      <c r="D2884" s="388">
        <f>ROWS(C$5:C2884)</f>
        <v>2880</v>
      </c>
      <c r="E2884" s="388" t="str">
        <f>IF(_xlfn.IFNA(VLOOKUP(A2884,$AG$3:$AH$83,2,FALSE),"")='11.1'!$D$5,TXM!D2884,"")</f>
        <v/>
      </c>
      <c r="F2884" t="str">
        <f>IFERROR(SMALL($E$5:$E$9000,ROWS($E$5:E2884)),"")</f>
        <v/>
      </c>
      <c r="I2884" s="371" t="s">
        <v>703</v>
      </c>
      <c r="J2884" t="s">
        <v>839</v>
      </c>
      <c r="K2884" s="372">
        <v>9009</v>
      </c>
      <c r="L2884" s="388">
        <f>ROWS(K$5:K2884)</f>
        <v>2880</v>
      </c>
      <c r="M2884" s="388" t="str">
        <f>IF(_xlfn.IFNA(VLOOKUP(I2884,$AG$3:$AH$83,2,FALSE),"")='11.1'!$D$5,TXM!L2884,"")</f>
        <v/>
      </c>
      <c r="N2884" t="str">
        <f>IFERROR(SMALL($M$5:$M$9000,ROWS($M$5:M2884)),"")</f>
        <v/>
      </c>
      <c r="P2884" t="s">
        <v>50</v>
      </c>
      <c r="Q2884" t="s">
        <v>845</v>
      </c>
      <c r="R2884">
        <v>58425</v>
      </c>
      <c r="S2884" s="388">
        <f>ROWS(R$5:R2884)</f>
        <v>2880</v>
      </c>
      <c r="T2884" s="388" t="str">
        <f>IF(_xlfn.IFNA(VLOOKUP(P2884,$AG$3:$AH$83,2,FALSE),"")='11.1'!$D$5,TXM!S2884,"")</f>
        <v/>
      </c>
      <c r="U2884" t="str">
        <f>IFERROR(SMALL($T$5:$T$9000,ROWS($T$5:T2884)),"")</f>
        <v/>
      </c>
    </row>
    <row r="2885" spans="1:21" ht="14.4" customHeight="1" x14ac:dyDescent="0.3">
      <c r="A2885" s="371" t="s">
        <v>34</v>
      </c>
      <c r="B2885" t="s">
        <v>859</v>
      </c>
      <c r="C2885" s="372">
        <v>9312954</v>
      </c>
      <c r="D2885" s="388">
        <f>ROWS(C$5:C2885)</f>
        <v>2881</v>
      </c>
      <c r="E2885" s="388" t="str">
        <f>IF(_xlfn.IFNA(VLOOKUP(A2885,$AG$3:$AH$83,2,FALSE),"")='11.1'!$D$5,TXM!D2885,"")</f>
        <v/>
      </c>
      <c r="F2885" t="str">
        <f>IFERROR(SMALL($E$5:$E$9000,ROWS($E$5:E2885)),"")</f>
        <v/>
      </c>
      <c r="I2885" s="371" t="s">
        <v>703</v>
      </c>
      <c r="J2885" t="s">
        <v>823</v>
      </c>
      <c r="K2885" s="372">
        <v>3118</v>
      </c>
      <c r="L2885" s="388">
        <f>ROWS(K$5:K2885)</f>
        <v>2881</v>
      </c>
      <c r="M2885" s="388" t="str">
        <f>IF(_xlfn.IFNA(VLOOKUP(I2885,$AG$3:$AH$83,2,FALSE),"")='11.1'!$D$5,TXM!L2885,"")</f>
        <v/>
      </c>
      <c r="N2885" t="str">
        <f>IFERROR(SMALL($M$5:$M$9000,ROWS($M$5:M2885)),"")</f>
        <v/>
      </c>
      <c r="P2885" t="s">
        <v>50</v>
      </c>
      <c r="Q2885" t="s">
        <v>843</v>
      </c>
      <c r="R2885">
        <v>45444</v>
      </c>
      <c r="S2885" s="388">
        <f>ROWS(R$5:R2885)</f>
        <v>2881</v>
      </c>
      <c r="T2885" s="388" t="str">
        <f>IF(_xlfn.IFNA(VLOOKUP(P2885,$AG$3:$AH$83,2,FALSE),"")='11.1'!$D$5,TXM!S2885,"")</f>
        <v/>
      </c>
      <c r="U2885" t="str">
        <f>IFERROR(SMALL($T$5:$T$9000,ROWS($T$5:T2885)),"")</f>
        <v/>
      </c>
    </row>
    <row r="2886" spans="1:21" ht="14.4" customHeight="1" x14ac:dyDescent="0.3">
      <c r="A2886" s="371" t="s">
        <v>34</v>
      </c>
      <c r="B2886" t="s">
        <v>857</v>
      </c>
      <c r="C2886" s="372">
        <v>9305256</v>
      </c>
      <c r="D2886" s="388">
        <f>ROWS(C$5:C2886)</f>
        <v>2882</v>
      </c>
      <c r="E2886" s="388" t="str">
        <f>IF(_xlfn.IFNA(VLOOKUP(A2886,$AG$3:$AH$83,2,FALSE),"")='11.1'!$D$5,TXM!D2886,"")</f>
        <v/>
      </c>
      <c r="F2886" t="str">
        <f>IFERROR(SMALL($E$5:$E$9000,ROWS($E$5:E2886)),"")</f>
        <v/>
      </c>
      <c r="I2886" s="371" t="s">
        <v>703</v>
      </c>
      <c r="J2886" t="s">
        <v>783</v>
      </c>
      <c r="K2886" s="372">
        <v>2755</v>
      </c>
      <c r="L2886" s="388">
        <f>ROWS(K$5:K2886)</f>
        <v>2882</v>
      </c>
      <c r="M2886" s="388" t="str">
        <f>IF(_xlfn.IFNA(VLOOKUP(I2886,$AG$3:$AH$83,2,FALSE),"")='11.1'!$D$5,TXM!L2886,"")</f>
        <v/>
      </c>
      <c r="N2886" t="str">
        <f>IFERROR(SMALL($M$5:$M$9000,ROWS($M$5:M2886)),"")</f>
        <v/>
      </c>
      <c r="P2886" t="s">
        <v>50</v>
      </c>
      <c r="Q2886" t="s">
        <v>809</v>
      </c>
      <c r="R2886">
        <v>32425</v>
      </c>
      <c r="S2886" s="388">
        <f>ROWS(R$5:R2886)</f>
        <v>2882</v>
      </c>
      <c r="T2886" s="388" t="str">
        <f>IF(_xlfn.IFNA(VLOOKUP(P2886,$AG$3:$AH$83,2,FALSE),"")='11.1'!$D$5,TXM!S2886,"")</f>
        <v/>
      </c>
      <c r="U2886" t="str">
        <f>IFERROR(SMALL($T$5:$T$9000,ROWS($T$5:T2886)),"")</f>
        <v/>
      </c>
    </row>
    <row r="2887" spans="1:21" ht="14.4" customHeight="1" x14ac:dyDescent="0.3">
      <c r="A2887" s="371" t="s">
        <v>34</v>
      </c>
      <c r="B2887" t="s">
        <v>95</v>
      </c>
      <c r="C2887" s="372">
        <v>8116444</v>
      </c>
      <c r="D2887" s="388">
        <f>ROWS(C$5:C2887)</f>
        <v>2883</v>
      </c>
      <c r="E2887" s="388" t="str">
        <f>IF(_xlfn.IFNA(VLOOKUP(A2887,$AG$3:$AH$83,2,FALSE),"")='11.1'!$D$5,TXM!D2887,"")</f>
        <v/>
      </c>
      <c r="F2887" t="str">
        <f>IFERROR(SMALL($E$5:$E$9000,ROWS($E$5:E2887)),"")</f>
        <v/>
      </c>
      <c r="I2887" s="371" t="s">
        <v>703</v>
      </c>
      <c r="J2887" t="s">
        <v>1265</v>
      </c>
      <c r="K2887" s="372">
        <v>1531</v>
      </c>
      <c r="L2887" s="388">
        <f>ROWS(K$5:K2887)</f>
        <v>2883</v>
      </c>
      <c r="M2887" s="388" t="str">
        <f>IF(_xlfn.IFNA(VLOOKUP(I2887,$AG$3:$AH$83,2,FALSE),"")='11.1'!$D$5,TXM!L2887,"")</f>
        <v/>
      </c>
      <c r="N2887" t="str">
        <f>IFERROR(SMALL($M$5:$M$9000,ROWS($M$5:M2887)),"")</f>
        <v/>
      </c>
      <c r="P2887" t="s">
        <v>50</v>
      </c>
      <c r="Q2887" t="s">
        <v>1240</v>
      </c>
      <c r="R2887">
        <v>28370</v>
      </c>
      <c r="S2887" s="388">
        <f>ROWS(R$5:R2887)</f>
        <v>2883</v>
      </c>
      <c r="T2887" s="388" t="str">
        <f>IF(_xlfn.IFNA(VLOOKUP(P2887,$AG$3:$AH$83,2,FALSE),"")='11.1'!$D$5,TXM!S2887,"")</f>
        <v/>
      </c>
      <c r="U2887" t="str">
        <f>IFERROR(SMALL($T$5:$T$9000,ROWS($T$5:T2887)),"")</f>
        <v/>
      </c>
    </row>
    <row r="2888" spans="1:21" ht="14.4" customHeight="1" x14ac:dyDescent="0.3">
      <c r="A2888" s="371" t="s">
        <v>34</v>
      </c>
      <c r="B2888" t="s">
        <v>1318</v>
      </c>
      <c r="C2888" s="372">
        <v>7856404</v>
      </c>
      <c r="D2888" s="388">
        <f>ROWS(C$5:C2888)</f>
        <v>2884</v>
      </c>
      <c r="E2888" s="388" t="str">
        <f>IF(_xlfn.IFNA(VLOOKUP(A2888,$AG$3:$AH$83,2,FALSE),"")='11.1'!$D$5,TXM!D2888,"")</f>
        <v/>
      </c>
      <c r="F2888" t="str">
        <f>IFERROR(SMALL($E$5:$E$9000,ROWS($E$5:E2888)),"")</f>
        <v/>
      </c>
      <c r="I2888" s="371" t="s">
        <v>703</v>
      </c>
      <c r="J2888" t="s">
        <v>1318</v>
      </c>
      <c r="K2888" s="372">
        <v>909</v>
      </c>
      <c r="L2888" s="388">
        <f>ROWS(K$5:K2888)</f>
        <v>2884</v>
      </c>
      <c r="M2888" s="388" t="str">
        <f>IF(_xlfn.IFNA(VLOOKUP(I2888,$AG$3:$AH$83,2,FALSE),"")='11.1'!$D$5,TXM!L2888,"")</f>
        <v/>
      </c>
      <c r="N2888" t="str">
        <f>IFERROR(SMALL($M$5:$M$9000,ROWS($M$5:M2888)),"")</f>
        <v/>
      </c>
      <c r="P2888" t="s">
        <v>50</v>
      </c>
      <c r="Q2888" t="s">
        <v>785</v>
      </c>
      <c r="R2888">
        <v>10448</v>
      </c>
      <c r="S2888" s="388">
        <f>ROWS(R$5:R2888)</f>
        <v>2884</v>
      </c>
      <c r="T2888" s="388" t="str">
        <f>IF(_xlfn.IFNA(VLOOKUP(P2888,$AG$3:$AH$83,2,FALSE),"")='11.1'!$D$5,TXM!S2888,"")</f>
        <v/>
      </c>
      <c r="U2888" t="str">
        <f>IFERROR(SMALL($T$5:$T$9000,ROWS($T$5:T2888)),"")</f>
        <v/>
      </c>
    </row>
    <row r="2889" spans="1:21" ht="14.4" customHeight="1" x14ac:dyDescent="0.3">
      <c r="A2889" s="371" t="s">
        <v>34</v>
      </c>
      <c r="B2889" t="s">
        <v>865</v>
      </c>
      <c r="C2889" s="372">
        <v>5112044</v>
      </c>
      <c r="D2889" s="388">
        <f>ROWS(C$5:C2889)</f>
        <v>2885</v>
      </c>
      <c r="E2889" s="388" t="str">
        <f>IF(_xlfn.IFNA(VLOOKUP(A2889,$AG$3:$AH$83,2,FALSE),"")='11.1'!$D$5,TXM!D2889,"")</f>
        <v/>
      </c>
      <c r="F2889" t="str">
        <f>IFERROR(SMALL($E$5:$E$9000,ROWS($E$5:E2889)),"")</f>
        <v/>
      </c>
      <c r="I2889" s="371" t="s">
        <v>703</v>
      </c>
      <c r="J2889" t="s">
        <v>821</v>
      </c>
      <c r="K2889" s="372">
        <v>577</v>
      </c>
      <c r="L2889" s="388">
        <f>ROWS(K$5:K2889)</f>
        <v>2885</v>
      </c>
      <c r="M2889" s="388" t="str">
        <f>IF(_xlfn.IFNA(VLOOKUP(I2889,$AG$3:$AH$83,2,FALSE),"")='11.1'!$D$5,TXM!L2889,"")</f>
        <v/>
      </c>
      <c r="N2889" t="str">
        <f>IFERROR(SMALL($M$5:$M$9000,ROWS($M$5:M2889)),"")</f>
        <v/>
      </c>
      <c r="P2889" t="s">
        <v>50</v>
      </c>
      <c r="Q2889" t="s">
        <v>1441</v>
      </c>
      <c r="R2889">
        <v>2763</v>
      </c>
      <c r="S2889" s="388">
        <f>ROWS(R$5:R2889)</f>
        <v>2885</v>
      </c>
      <c r="T2889" s="388" t="str">
        <f>IF(_xlfn.IFNA(VLOOKUP(P2889,$AG$3:$AH$83,2,FALSE),"")='11.1'!$D$5,TXM!S2889,"")</f>
        <v/>
      </c>
      <c r="U2889" t="str">
        <f>IFERROR(SMALL($T$5:$T$9000,ROWS($T$5:T2889)),"")</f>
        <v/>
      </c>
    </row>
    <row r="2890" spans="1:21" ht="14.4" customHeight="1" x14ac:dyDescent="0.3">
      <c r="A2890" s="371" t="s">
        <v>34</v>
      </c>
      <c r="B2890" t="s">
        <v>863</v>
      </c>
      <c r="C2890" s="372">
        <v>4672990</v>
      </c>
      <c r="D2890" s="388">
        <f>ROWS(C$5:C2890)</f>
        <v>2886</v>
      </c>
      <c r="E2890" s="388" t="str">
        <f>IF(_xlfn.IFNA(VLOOKUP(A2890,$AG$3:$AH$83,2,FALSE),"")='11.1'!$D$5,TXM!D2890,"")</f>
        <v/>
      </c>
      <c r="F2890" t="str">
        <f>IFERROR(SMALL($E$5:$E$9000,ROWS($E$5:E2890)),"")</f>
        <v/>
      </c>
      <c r="I2890" s="371" t="s">
        <v>703</v>
      </c>
      <c r="J2890" t="s">
        <v>1240</v>
      </c>
      <c r="K2890" s="372">
        <v>129</v>
      </c>
      <c r="L2890" s="388">
        <f>ROWS(K$5:K2890)</f>
        <v>2886</v>
      </c>
      <c r="M2890" s="388" t="str">
        <f>IF(_xlfn.IFNA(VLOOKUP(I2890,$AG$3:$AH$83,2,FALSE),"")='11.1'!$D$5,TXM!L2890,"")</f>
        <v/>
      </c>
      <c r="N2890" t="str">
        <f>IFERROR(SMALL($M$5:$M$9000,ROWS($M$5:M2890)),"")</f>
        <v/>
      </c>
      <c r="P2890" t="s">
        <v>50</v>
      </c>
      <c r="Q2890" t="s">
        <v>1285</v>
      </c>
      <c r="R2890">
        <v>1719</v>
      </c>
      <c r="S2890" s="388">
        <f>ROWS(R$5:R2890)</f>
        <v>2886</v>
      </c>
      <c r="T2890" s="388" t="str">
        <f>IF(_xlfn.IFNA(VLOOKUP(P2890,$AG$3:$AH$83,2,FALSE),"")='11.1'!$D$5,TXM!S2890,"")</f>
        <v/>
      </c>
      <c r="U2890" t="str">
        <f>IFERROR(SMALL($T$5:$T$9000,ROWS($T$5:T2890)),"")</f>
        <v/>
      </c>
    </row>
    <row r="2891" spans="1:21" ht="14.4" customHeight="1" x14ac:dyDescent="0.3">
      <c r="A2891" s="371" t="s">
        <v>34</v>
      </c>
      <c r="B2891" t="s">
        <v>809</v>
      </c>
      <c r="C2891" s="372">
        <v>3980506</v>
      </c>
      <c r="D2891" s="388">
        <f>ROWS(C$5:C2891)</f>
        <v>2887</v>
      </c>
      <c r="E2891" s="388" t="str">
        <f>IF(_xlfn.IFNA(VLOOKUP(A2891,$AG$3:$AH$83,2,FALSE),"")='11.1'!$D$5,TXM!D2891,"")</f>
        <v/>
      </c>
      <c r="F2891" t="str">
        <f>IFERROR(SMALL($E$5:$E$9000,ROWS($E$5:E2891)),"")</f>
        <v/>
      </c>
      <c r="I2891" s="371" t="s">
        <v>703</v>
      </c>
      <c r="J2891" t="s">
        <v>97</v>
      </c>
      <c r="K2891" s="372">
        <v>41</v>
      </c>
      <c r="L2891" s="388">
        <f>ROWS(K$5:K2891)</f>
        <v>2887</v>
      </c>
      <c r="M2891" s="388" t="str">
        <f>IF(_xlfn.IFNA(VLOOKUP(I2891,$AG$3:$AH$83,2,FALSE),"")='11.1'!$D$5,TXM!L2891,"")</f>
        <v/>
      </c>
      <c r="N2891" t="str">
        <f>IFERROR(SMALL($M$5:$M$9000,ROWS($M$5:M2891)),"")</f>
        <v/>
      </c>
      <c r="P2891" t="s">
        <v>50</v>
      </c>
      <c r="Q2891" t="s">
        <v>861</v>
      </c>
      <c r="R2891">
        <v>1355</v>
      </c>
      <c r="S2891" s="388">
        <f>ROWS(R$5:R2891)</f>
        <v>2887</v>
      </c>
      <c r="T2891" s="388" t="str">
        <f>IF(_xlfn.IFNA(VLOOKUP(P2891,$AG$3:$AH$83,2,FALSE),"")='11.1'!$D$5,TXM!S2891,"")</f>
        <v/>
      </c>
      <c r="U2891" t="str">
        <f>IFERROR(SMALL($T$5:$T$9000,ROWS($T$5:T2891)),"")</f>
        <v/>
      </c>
    </row>
    <row r="2892" spans="1:21" ht="14.4" customHeight="1" x14ac:dyDescent="0.3">
      <c r="A2892" s="371" t="s">
        <v>34</v>
      </c>
      <c r="B2892" t="s">
        <v>791</v>
      </c>
      <c r="C2892" s="372">
        <v>2934331</v>
      </c>
      <c r="D2892" s="388">
        <f>ROWS(C$5:C2892)</f>
        <v>2888</v>
      </c>
      <c r="E2892" s="388" t="str">
        <f>IF(_xlfn.IFNA(VLOOKUP(A2892,$AG$3:$AH$83,2,FALSE),"")='11.1'!$D$5,TXM!D2892,"")</f>
        <v/>
      </c>
      <c r="F2892" t="str">
        <f>IFERROR(SMALL($E$5:$E$9000,ROWS($E$5:E2892)),"")</f>
        <v/>
      </c>
      <c r="I2892" s="371" t="s">
        <v>27</v>
      </c>
      <c r="J2892" t="s">
        <v>867</v>
      </c>
      <c r="K2892" s="372">
        <v>6983411137</v>
      </c>
      <c r="L2892" s="388">
        <f>ROWS(K$5:K2892)</f>
        <v>2888</v>
      </c>
      <c r="M2892" s="388" t="str">
        <f>IF(_xlfn.IFNA(VLOOKUP(I2892,$AG$3:$AH$83,2,FALSE),"")='11.1'!$D$5,TXM!L2892,"")</f>
        <v/>
      </c>
      <c r="N2892" t="str">
        <f>IFERROR(SMALL($M$5:$M$9000,ROWS($M$5:M2892)),"")</f>
        <v/>
      </c>
      <c r="P2892" t="s">
        <v>80</v>
      </c>
      <c r="Q2892" t="s">
        <v>863</v>
      </c>
      <c r="R2892">
        <v>273137617</v>
      </c>
      <c r="S2892" s="388">
        <f>ROWS(R$5:R2892)</f>
        <v>2888</v>
      </c>
      <c r="T2892" s="388" t="str">
        <f>IF(_xlfn.IFNA(VLOOKUP(P2892,$AG$3:$AH$83,2,FALSE),"")='11.1'!$D$5,TXM!S2892,"")</f>
        <v/>
      </c>
      <c r="U2892" t="str">
        <f>IFERROR(SMALL($T$5:$T$9000,ROWS($T$5:T2892)),"")</f>
        <v/>
      </c>
    </row>
    <row r="2893" spans="1:21" ht="14.4" customHeight="1" x14ac:dyDescent="0.3">
      <c r="A2893" s="371" t="s">
        <v>34</v>
      </c>
      <c r="B2893" t="s">
        <v>869</v>
      </c>
      <c r="C2893" s="372">
        <v>1954688</v>
      </c>
      <c r="D2893" s="388">
        <f>ROWS(C$5:C2893)</f>
        <v>2889</v>
      </c>
      <c r="E2893" s="388" t="str">
        <f>IF(_xlfn.IFNA(VLOOKUP(A2893,$AG$3:$AH$83,2,FALSE),"")='11.1'!$D$5,TXM!D2893,"")</f>
        <v/>
      </c>
      <c r="F2893" t="str">
        <f>IFERROR(SMALL($E$5:$E$9000,ROWS($E$5:E2893)),"")</f>
        <v/>
      </c>
      <c r="I2893" s="371" t="s">
        <v>27</v>
      </c>
      <c r="J2893" t="s">
        <v>97</v>
      </c>
      <c r="K2893" s="372">
        <v>4739235058</v>
      </c>
      <c r="L2893" s="388">
        <f>ROWS(K$5:K2893)</f>
        <v>2889</v>
      </c>
      <c r="M2893" s="388" t="str">
        <f>IF(_xlfn.IFNA(VLOOKUP(I2893,$AG$3:$AH$83,2,FALSE),"")='11.1'!$D$5,TXM!L2893,"")</f>
        <v/>
      </c>
      <c r="N2893" t="str">
        <f>IFERROR(SMALL($M$5:$M$9000,ROWS($M$5:M2893)),"")</f>
        <v/>
      </c>
      <c r="P2893" t="s">
        <v>80</v>
      </c>
      <c r="Q2893" t="s">
        <v>843</v>
      </c>
      <c r="R2893">
        <v>381780</v>
      </c>
      <c r="S2893" s="388">
        <f>ROWS(R$5:R2893)</f>
        <v>2889</v>
      </c>
      <c r="T2893" s="388" t="str">
        <f>IF(_xlfn.IFNA(VLOOKUP(P2893,$AG$3:$AH$83,2,FALSE),"")='11.1'!$D$5,TXM!S2893,"")</f>
        <v/>
      </c>
      <c r="U2893" t="str">
        <f>IFERROR(SMALL($T$5:$T$9000,ROWS($T$5:T2893)),"")</f>
        <v/>
      </c>
    </row>
    <row r="2894" spans="1:21" ht="14.4" customHeight="1" x14ac:dyDescent="0.3">
      <c r="A2894" s="371" t="s">
        <v>34</v>
      </c>
      <c r="B2894" t="s">
        <v>779</v>
      </c>
      <c r="C2894" s="372">
        <v>1607475</v>
      </c>
      <c r="D2894" s="388">
        <f>ROWS(C$5:C2894)</f>
        <v>2890</v>
      </c>
      <c r="E2894" s="388" t="str">
        <f>IF(_xlfn.IFNA(VLOOKUP(A2894,$AG$3:$AH$83,2,FALSE),"")='11.1'!$D$5,TXM!D2894,"")</f>
        <v/>
      </c>
      <c r="F2894" t="str">
        <f>IFERROR(SMALL($E$5:$E$9000,ROWS($E$5:E2894)),"")</f>
        <v/>
      </c>
      <c r="I2894" s="371" t="s">
        <v>27</v>
      </c>
      <c r="J2894" t="s">
        <v>863</v>
      </c>
      <c r="K2894" s="372">
        <v>4621167854</v>
      </c>
      <c r="L2894" s="388">
        <f>ROWS(K$5:K2894)</f>
        <v>2890</v>
      </c>
      <c r="M2894" s="388" t="str">
        <f>IF(_xlfn.IFNA(VLOOKUP(I2894,$AG$3:$AH$83,2,FALSE),"")='11.1'!$D$5,TXM!L2894,"")</f>
        <v/>
      </c>
      <c r="N2894" t="str">
        <f>IFERROR(SMALL($M$5:$M$9000,ROWS($M$5:M2894)),"")</f>
        <v/>
      </c>
      <c r="P2894" t="s">
        <v>80</v>
      </c>
      <c r="Q2894" t="s">
        <v>865</v>
      </c>
      <c r="R2894">
        <v>261650</v>
      </c>
      <c r="S2894" s="388">
        <f>ROWS(R$5:R2894)</f>
        <v>2890</v>
      </c>
      <c r="T2894" s="388" t="str">
        <f>IF(_xlfn.IFNA(VLOOKUP(P2894,$AG$3:$AH$83,2,FALSE),"")='11.1'!$D$5,TXM!S2894,"")</f>
        <v/>
      </c>
      <c r="U2894" t="str">
        <f>IFERROR(SMALL($T$5:$T$9000,ROWS($T$5:T2894)),"")</f>
        <v/>
      </c>
    </row>
    <row r="2895" spans="1:21" ht="14.4" customHeight="1" x14ac:dyDescent="0.3">
      <c r="A2895" s="371" t="s">
        <v>34</v>
      </c>
      <c r="B2895" t="s">
        <v>107</v>
      </c>
      <c r="C2895" s="372">
        <v>991845</v>
      </c>
      <c r="D2895" s="388">
        <f>ROWS(C$5:C2895)</f>
        <v>2891</v>
      </c>
      <c r="E2895" s="388" t="str">
        <f>IF(_xlfn.IFNA(VLOOKUP(A2895,$AG$3:$AH$83,2,FALSE),"")='11.1'!$D$5,TXM!D2895,"")</f>
        <v/>
      </c>
      <c r="F2895" t="str">
        <f>IFERROR(SMALL($E$5:$E$9000,ROWS($E$5:E2895)),"")</f>
        <v/>
      </c>
      <c r="I2895" s="371" t="s">
        <v>27</v>
      </c>
      <c r="J2895" t="s">
        <v>845</v>
      </c>
      <c r="K2895" s="372">
        <v>2889616194</v>
      </c>
      <c r="L2895" s="388">
        <f>ROWS(K$5:K2895)</f>
        <v>2891</v>
      </c>
      <c r="M2895" s="388" t="str">
        <f>IF(_xlfn.IFNA(VLOOKUP(I2895,$AG$3:$AH$83,2,FALSE),"")='11.1'!$D$5,TXM!L2895,"")</f>
        <v/>
      </c>
      <c r="N2895" t="str">
        <f>IFERROR(SMALL($M$5:$M$9000,ROWS($M$5:M2895)),"")</f>
        <v/>
      </c>
      <c r="P2895" t="s">
        <v>80</v>
      </c>
      <c r="Q2895" t="s">
        <v>1265</v>
      </c>
      <c r="R2895">
        <v>85490</v>
      </c>
      <c r="S2895" s="388">
        <f>ROWS(R$5:R2895)</f>
        <v>2891</v>
      </c>
      <c r="T2895" s="388" t="str">
        <f>IF(_xlfn.IFNA(VLOOKUP(P2895,$AG$3:$AH$83,2,FALSE),"")='11.1'!$D$5,TXM!S2895,"")</f>
        <v/>
      </c>
      <c r="U2895" t="str">
        <f>IFERROR(SMALL($T$5:$T$9000,ROWS($T$5:T2895)),"")</f>
        <v/>
      </c>
    </row>
    <row r="2896" spans="1:21" ht="14.4" customHeight="1" x14ac:dyDescent="0.3">
      <c r="A2896" s="371" t="s">
        <v>34</v>
      </c>
      <c r="B2896" t="s">
        <v>1402</v>
      </c>
      <c r="C2896" s="372">
        <v>929801</v>
      </c>
      <c r="D2896" s="388">
        <f>ROWS(C$5:C2896)</f>
        <v>2892</v>
      </c>
      <c r="E2896" s="388" t="str">
        <f>IF(_xlfn.IFNA(VLOOKUP(A2896,$AG$3:$AH$83,2,FALSE),"")='11.1'!$D$5,TXM!D2896,"")</f>
        <v/>
      </c>
      <c r="F2896" t="str">
        <f>IFERROR(SMALL($E$5:$E$9000,ROWS($E$5:E2896)),"")</f>
        <v/>
      </c>
      <c r="I2896" s="371" t="s">
        <v>27</v>
      </c>
      <c r="J2896" t="s">
        <v>787</v>
      </c>
      <c r="K2896" s="372">
        <v>2776207188</v>
      </c>
      <c r="L2896" s="388">
        <f>ROWS(K$5:K2896)</f>
        <v>2892</v>
      </c>
      <c r="M2896" s="388" t="str">
        <f>IF(_xlfn.IFNA(VLOOKUP(I2896,$AG$3:$AH$83,2,FALSE),"")='11.1'!$D$5,TXM!L2896,"")</f>
        <v/>
      </c>
      <c r="N2896" t="str">
        <f>IFERROR(SMALL($M$5:$M$9000,ROWS($M$5:M2896)),"")</f>
        <v/>
      </c>
      <c r="P2896" t="s">
        <v>80</v>
      </c>
      <c r="Q2896" t="s">
        <v>1240</v>
      </c>
      <c r="R2896">
        <v>48374</v>
      </c>
      <c r="S2896" s="388">
        <f>ROWS(R$5:R2896)</f>
        <v>2892</v>
      </c>
      <c r="T2896" s="388" t="str">
        <f>IF(_xlfn.IFNA(VLOOKUP(P2896,$AG$3:$AH$83,2,FALSE),"")='11.1'!$D$5,TXM!S2896,"")</f>
        <v/>
      </c>
      <c r="U2896" t="str">
        <f>IFERROR(SMALL($T$5:$T$9000,ROWS($T$5:T2896)),"")</f>
        <v/>
      </c>
    </row>
    <row r="2897" spans="1:21" ht="14.4" customHeight="1" x14ac:dyDescent="0.3">
      <c r="A2897" s="371" t="s">
        <v>34</v>
      </c>
      <c r="B2897" t="s">
        <v>815</v>
      </c>
      <c r="C2897" s="372">
        <v>771942</v>
      </c>
      <c r="D2897" s="388">
        <f>ROWS(C$5:C2897)</f>
        <v>2893</v>
      </c>
      <c r="E2897" s="388" t="str">
        <f>IF(_xlfn.IFNA(VLOOKUP(A2897,$AG$3:$AH$83,2,FALSE),"")='11.1'!$D$5,TXM!D2897,"")</f>
        <v/>
      </c>
      <c r="F2897" t="str">
        <f>IFERROR(SMALL($E$5:$E$9000,ROWS($E$5:E2897)),"")</f>
        <v/>
      </c>
      <c r="I2897" s="371" t="s">
        <v>27</v>
      </c>
      <c r="J2897" t="s">
        <v>865</v>
      </c>
      <c r="K2897" s="372">
        <v>2699470103</v>
      </c>
      <c r="L2897" s="388">
        <f>ROWS(K$5:K2897)</f>
        <v>2893</v>
      </c>
      <c r="M2897" s="388" t="str">
        <f>IF(_xlfn.IFNA(VLOOKUP(I2897,$AG$3:$AH$83,2,FALSE),"")='11.1'!$D$5,TXM!L2897,"")</f>
        <v/>
      </c>
      <c r="N2897" t="str">
        <f>IFERROR(SMALL($M$5:$M$9000,ROWS($M$5:M2897)),"")</f>
        <v/>
      </c>
      <c r="P2897" t="s">
        <v>80</v>
      </c>
      <c r="Q2897" t="s">
        <v>791</v>
      </c>
      <c r="R2897">
        <v>19684</v>
      </c>
      <c r="S2897" s="388">
        <f>ROWS(R$5:R2897)</f>
        <v>2893</v>
      </c>
      <c r="T2897" s="388" t="str">
        <f>IF(_xlfn.IFNA(VLOOKUP(P2897,$AG$3:$AH$83,2,FALSE),"")='11.1'!$D$5,TXM!S2897,"")</f>
        <v/>
      </c>
      <c r="U2897" t="str">
        <f>IFERROR(SMALL($T$5:$T$9000,ROWS($T$5:T2897)),"")</f>
        <v/>
      </c>
    </row>
    <row r="2898" spans="1:21" ht="14.4" customHeight="1" x14ac:dyDescent="0.3">
      <c r="A2898" s="371" t="s">
        <v>34</v>
      </c>
      <c r="B2898" t="s">
        <v>1500</v>
      </c>
      <c r="C2898" s="372">
        <v>697507</v>
      </c>
      <c r="D2898" s="388">
        <f>ROWS(C$5:C2898)</f>
        <v>2894</v>
      </c>
      <c r="E2898" s="388" t="str">
        <f>IF(_xlfn.IFNA(VLOOKUP(A2898,$AG$3:$AH$83,2,FALSE),"")='11.1'!$D$5,TXM!D2898,"")</f>
        <v/>
      </c>
      <c r="F2898" t="str">
        <f>IFERROR(SMALL($E$5:$E$9000,ROWS($E$5:E2898)),"")</f>
        <v/>
      </c>
      <c r="I2898" s="371" t="s">
        <v>27</v>
      </c>
      <c r="J2898" t="s">
        <v>843</v>
      </c>
      <c r="K2898" s="372">
        <v>2030262888</v>
      </c>
      <c r="L2898" s="388">
        <f>ROWS(K$5:K2898)</f>
        <v>2894</v>
      </c>
      <c r="M2898" s="388" t="str">
        <f>IF(_xlfn.IFNA(VLOOKUP(I2898,$AG$3:$AH$83,2,FALSE),"")='11.1'!$D$5,TXM!L2898,"")</f>
        <v/>
      </c>
      <c r="N2898" t="str">
        <f>IFERROR(SMALL($M$5:$M$9000,ROWS($M$5:M2898)),"")</f>
        <v/>
      </c>
      <c r="P2898" t="s">
        <v>80</v>
      </c>
      <c r="Q2898" t="s">
        <v>861</v>
      </c>
      <c r="R2898">
        <v>835</v>
      </c>
      <c r="S2898" s="388">
        <f>ROWS(R$5:R2898)</f>
        <v>2894</v>
      </c>
      <c r="T2898" s="388" t="str">
        <f>IF(_xlfn.IFNA(VLOOKUP(P2898,$AG$3:$AH$83,2,FALSE),"")='11.1'!$D$5,TXM!S2898,"")</f>
        <v/>
      </c>
      <c r="U2898" t="str">
        <f>IFERROR(SMALL($T$5:$T$9000,ROWS($T$5:T2898)),"")</f>
        <v/>
      </c>
    </row>
    <row r="2899" spans="1:21" ht="14.4" customHeight="1" x14ac:dyDescent="0.3">
      <c r="A2899" s="371" t="s">
        <v>34</v>
      </c>
      <c r="B2899" t="s">
        <v>773</v>
      </c>
      <c r="C2899" s="372">
        <v>308468</v>
      </c>
      <c r="D2899" s="388">
        <f>ROWS(C$5:C2899)</f>
        <v>2895</v>
      </c>
      <c r="E2899" s="388" t="str">
        <f>IF(_xlfn.IFNA(VLOOKUP(A2899,$AG$3:$AH$83,2,FALSE),"")='11.1'!$D$5,TXM!D2899,"")</f>
        <v/>
      </c>
      <c r="F2899" t="str">
        <f>IFERROR(SMALL($E$5:$E$9000,ROWS($E$5:E2899)),"")</f>
        <v/>
      </c>
      <c r="I2899" s="371" t="s">
        <v>27</v>
      </c>
      <c r="J2899" t="s">
        <v>839</v>
      </c>
      <c r="K2899" s="372">
        <v>1409729703</v>
      </c>
      <c r="L2899" s="388">
        <f>ROWS(K$5:K2899)</f>
        <v>2895</v>
      </c>
      <c r="M2899" s="388" t="str">
        <f>IF(_xlfn.IFNA(VLOOKUP(I2899,$AG$3:$AH$83,2,FALSE),"")='11.1'!$D$5,TXM!L2899,"")</f>
        <v/>
      </c>
      <c r="N2899" t="str">
        <f>IFERROR(SMALL($M$5:$M$9000,ROWS($M$5:M2899)),"")</f>
        <v/>
      </c>
      <c r="P2899" t="s">
        <v>80</v>
      </c>
      <c r="Q2899" t="s">
        <v>841</v>
      </c>
      <c r="R2899">
        <v>799</v>
      </c>
      <c r="S2899" s="388">
        <f>ROWS(R$5:R2899)</f>
        <v>2895</v>
      </c>
      <c r="T2899" s="388" t="str">
        <f>IF(_xlfn.IFNA(VLOOKUP(P2899,$AG$3:$AH$83,2,FALSE),"")='11.1'!$D$5,TXM!S2899,"")</f>
        <v/>
      </c>
      <c r="U2899" t="str">
        <f>IFERROR(SMALL($T$5:$T$9000,ROWS($T$5:T2899)),"")</f>
        <v/>
      </c>
    </row>
    <row r="2900" spans="1:21" ht="14.4" customHeight="1" x14ac:dyDescent="0.3">
      <c r="A2900" s="371" t="s">
        <v>34</v>
      </c>
      <c r="B2900" t="s">
        <v>102</v>
      </c>
      <c r="C2900" s="372">
        <v>294327</v>
      </c>
      <c r="D2900" s="388">
        <f>ROWS(C$5:C2900)</f>
        <v>2896</v>
      </c>
      <c r="E2900" s="388" t="str">
        <f>IF(_xlfn.IFNA(VLOOKUP(A2900,$AG$3:$AH$83,2,FALSE),"")='11.1'!$D$5,TXM!D2900,"")</f>
        <v/>
      </c>
      <c r="F2900" t="str">
        <f>IFERROR(SMALL($E$5:$E$9000,ROWS($E$5:E2900)),"")</f>
        <v/>
      </c>
      <c r="I2900" s="371" t="s">
        <v>27</v>
      </c>
      <c r="J2900" t="s">
        <v>821</v>
      </c>
      <c r="K2900" s="372">
        <v>1342209081</v>
      </c>
      <c r="L2900" s="388">
        <f>ROWS(K$5:K2900)</f>
        <v>2896</v>
      </c>
      <c r="M2900" s="388" t="str">
        <f>IF(_xlfn.IFNA(VLOOKUP(I2900,$AG$3:$AH$83,2,FALSE),"")='11.1'!$D$5,TXM!L2900,"")</f>
        <v/>
      </c>
      <c r="N2900" t="str">
        <f>IFERROR(SMALL($M$5:$M$9000,ROWS($M$5:M2900)),"")</f>
        <v/>
      </c>
      <c r="P2900" t="s">
        <v>80</v>
      </c>
      <c r="Q2900" t="s">
        <v>1000</v>
      </c>
      <c r="R2900">
        <v>394</v>
      </c>
      <c r="S2900" s="388">
        <f>ROWS(R$5:R2900)</f>
        <v>2896</v>
      </c>
      <c r="T2900" s="388" t="str">
        <f>IF(_xlfn.IFNA(VLOOKUP(P2900,$AG$3:$AH$83,2,FALSE),"")='11.1'!$D$5,TXM!S2900,"")</f>
        <v/>
      </c>
      <c r="U2900" t="str">
        <f>IFERROR(SMALL($T$5:$T$9000,ROWS($T$5:T2900)),"")</f>
        <v/>
      </c>
    </row>
    <row r="2901" spans="1:21" ht="14.4" customHeight="1" x14ac:dyDescent="0.3">
      <c r="A2901" s="371" t="s">
        <v>34</v>
      </c>
      <c r="B2901" t="s">
        <v>106</v>
      </c>
      <c r="C2901" s="372">
        <v>244076</v>
      </c>
      <c r="D2901" s="388">
        <f>ROWS(C$5:C2901)</f>
        <v>2897</v>
      </c>
      <c r="E2901" s="388" t="str">
        <f>IF(_xlfn.IFNA(VLOOKUP(A2901,$AG$3:$AH$83,2,FALSE),"")='11.1'!$D$5,TXM!D2901,"")</f>
        <v/>
      </c>
      <c r="F2901" t="str">
        <f>IFERROR(SMALL($E$5:$E$9000,ROWS($E$5:E2901)),"")</f>
        <v/>
      </c>
      <c r="I2901" s="371" t="s">
        <v>27</v>
      </c>
      <c r="J2901" t="s">
        <v>172</v>
      </c>
      <c r="K2901" s="372">
        <v>1248301725</v>
      </c>
      <c r="L2901" s="388">
        <f>ROWS(K$5:K2901)</f>
        <v>2897</v>
      </c>
      <c r="M2901" s="388" t="str">
        <f>IF(_xlfn.IFNA(VLOOKUP(I2901,$AG$3:$AH$83,2,FALSE),"")='11.1'!$D$5,TXM!L2901,"")</f>
        <v/>
      </c>
      <c r="N2901" t="str">
        <f>IFERROR(SMALL($M$5:$M$9000,ROWS($M$5:M2901)),"")</f>
        <v/>
      </c>
      <c r="P2901" t="s">
        <v>692</v>
      </c>
      <c r="Q2901" t="s">
        <v>990</v>
      </c>
      <c r="R2901">
        <v>326268</v>
      </c>
      <c r="S2901" s="388">
        <f>ROWS(R$5:R2901)</f>
        <v>2897</v>
      </c>
      <c r="T2901" s="388" t="str">
        <f>IF(_xlfn.IFNA(VLOOKUP(P2901,$AG$3:$AH$83,2,FALSE),"")='11.1'!$D$5,TXM!S2901,"")</f>
        <v/>
      </c>
      <c r="U2901" t="str">
        <f>IFERROR(SMALL($T$5:$T$9000,ROWS($T$5:T2901)),"")</f>
        <v/>
      </c>
    </row>
    <row r="2902" spans="1:21" ht="14.4" customHeight="1" x14ac:dyDescent="0.3">
      <c r="A2902" s="371" t="s">
        <v>34</v>
      </c>
      <c r="B2902" t="s">
        <v>1005</v>
      </c>
      <c r="C2902" s="372">
        <v>181253</v>
      </c>
      <c r="D2902" s="388">
        <f>ROWS(C$5:C2902)</f>
        <v>2898</v>
      </c>
      <c r="E2902" s="388" t="str">
        <f>IF(_xlfn.IFNA(VLOOKUP(A2902,$AG$3:$AH$83,2,FALSE),"")='11.1'!$D$5,TXM!D2902,"")</f>
        <v/>
      </c>
      <c r="F2902" t="str">
        <f>IFERROR(SMALL($E$5:$E$9000,ROWS($E$5:E2902)),"")</f>
        <v/>
      </c>
      <c r="I2902" s="371" t="s">
        <v>27</v>
      </c>
      <c r="J2902" t="s">
        <v>783</v>
      </c>
      <c r="K2902" s="372">
        <v>1053625430</v>
      </c>
      <c r="L2902" s="388">
        <f>ROWS(K$5:K2902)</f>
        <v>2898</v>
      </c>
      <c r="M2902" s="388" t="str">
        <f>IF(_xlfn.IFNA(VLOOKUP(I2902,$AG$3:$AH$83,2,FALSE),"")='11.1'!$D$5,TXM!L2902,"")</f>
        <v/>
      </c>
      <c r="N2902" t="str">
        <f>IFERROR(SMALL($M$5:$M$9000,ROWS($M$5:M2902)),"")</f>
        <v/>
      </c>
      <c r="P2902" t="s">
        <v>692</v>
      </c>
      <c r="Q2902" t="s">
        <v>1240</v>
      </c>
      <c r="R2902">
        <v>22267</v>
      </c>
      <c r="S2902" s="388">
        <f>ROWS(R$5:R2902)</f>
        <v>2898</v>
      </c>
      <c r="T2902" s="388" t="str">
        <f>IF(_xlfn.IFNA(VLOOKUP(P2902,$AG$3:$AH$83,2,FALSE),"")='11.1'!$D$5,TXM!S2902,"")</f>
        <v/>
      </c>
      <c r="U2902" t="str">
        <f>IFERROR(SMALL($T$5:$T$9000,ROWS($T$5:T2902)),"")</f>
        <v/>
      </c>
    </row>
    <row r="2903" spans="1:21" ht="14.4" customHeight="1" x14ac:dyDescent="0.3">
      <c r="A2903" s="371" t="s">
        <v>34</v>
      </c>
      <c r="B2903" t="s">
        <v>861</v>
      </c>
      <c r="C2903" s="372">
        <v>154224</v>
      </c>
      <c r="D2903" s="388">
        <f>ROWS(C$5:C2903)</f>
        <v>2899</v>
      </c>
      <c r="E2903" s="388" t="str">
        <f>IF(_xlfn.IFNA(VLOOKUP(A2903,$AG$3:$AH$83,2,FALSE),"")='11.1'!$D$5,TXM!D2903,"")</f>
        <v/>
      </c>
      <c r="F2903" t="str">
        <f>IFERROR(SMALL($E$5:$E$9000,ROWS($E$5:E2903)),"")</f>
        <v/>
      </c>
      <c r="I2903" s="371" t="s">
        <v>27</v>
      </c>
      <c r="J2903" t="s">
        <v>1000</v>
      </c>
      <c r="K2903" s="372">
        <v>1025444706</v>
      </c>
      <c r="L2903" s="388">
        <f>ROWS(K$5:K2903)</f>
        <v>2899</v>
      </c>
      <c r="M2903" s="388" t="str">
        <f>IF(_xlfn.IFNA(VLOOKUP(I2903,$AG$3:$AH$83,2,FALSE),"")='11.1'!$D$5,TXM!L2903,"")</f>
        <v/>
      </c>
      <c r="N2903" t="str">
        <f>IFERROR(SMALL($M$5:$M$9000,ROWS($M$5:M2903)),"")</f>
        <v/>
      </c>
      <c r="P2903" t="s">
        <v>169</v>
      </c>
      <c r="Q2903" t="s">
        <v>1265</v>
      </c>
      <c r="R2903">
        <v>3033849</v>
      </c>
      <c r="S2903" s="388">
        <f>ROWS(R$5:R2903)</f>
        <v>2899</v>
      </c>
      <c r="T2903" s="388" t="str">
        <f>IF(_xlfn.IFNA(VLOOKUP(P2903,$AG$3:$AH$83,2,FALSE),"")='11.1'!$D$5,TXM!S2903,"")</f>
        <v/>
      </c>
      <c r="U2903" t="str">
        <f>IFERROR(SMALL($T$5:$T$9000,ROWS($T$5:T2903)),"")</f>
        <v/>
      </c>
    </row>
    <row r="2904" spans="1:21" ht="14.4" customHeight="1" x14ac:dyDescent="0.3">
      <c r="A2904" s="371" t="s">
        <v>34</v>
      </c>
      <c r="B2904" t="s">
        <v>789</v>
      </c>
      <c r="C2904" s="372">
        <v>124838</v>
      </c>
      <c r="D2904" s="388">
        <f>ROWS(C$5:C2904)</f>
        <v>2900</v>
      </c>
      <c r="E2904" s="388" t="str">
        <f>IF(_xlfn.IFNA(VLOOKUP(A2904,$AG$3:$AH$83,2,FALSE),"")='11.1'!$D$5,TXM!D2904,"")</f>
        <v/>
      </c>
      <c r="F2904" t="str">
        <f>IFERROR(SMALL($E$5:$E$9000,ROWS($E$5:E2904)),"")</f>
        <v/>
      </c>
      <c r="I2904" s="371" t="s">
        <v>27</v>
      </c>
      <c r="J2904" t="s">
        <v>823</v>
      </c>
      <c r="K2904" s="372">
        <v>888267119</v>
      </c>
      <c r="L2904" s="388">
        <f>ROWS(K$5:K2904)</f>
        <v>2900</v>
      </c>
      <c r="M2904" s="388" t="str">
        <f>IF(_xlfn.IFNA(VLOOKUP(I2904,$AG$3:$AH$83,2,FALSE),"")='11.1'!$D$5,TXM!L2904,"")</f>
        <v/>
      </c>
      <c r="N2904" t="str">
        <f>IFERROR(SMALL($M$5:$M$9000,ROWS($M$5:M2904)),"")</f>
        <v/>
      </c>
      <c r="P2904" t="s">
        <v>169</v>
      </c>
      <c r="Q2904" t="s">
        <v>863</v>
      </c>
      <c r="R2904">
        <v>2802784</v>
      </c>
      <c r="S2904" s="388">
        <f>ROWS(R$5:R2904)</f>
        <v>2900</v>
      </c>
      <c r="T2904" s="388" t="str">
        <f>IF(_xlfn.IFNA(VLOOKUP(P2904,$AG$3:$AH$83,2,FALSE),"")='11.1'!$D$5,TXM!S2904,"")</f>
        <v/>
      </c>
      <c r="U2904" t="str">
        <f>IFERROR(SMALL($T$5:$T$9000,ROWS($T$5:T2904)),"")</f>
        <v/>
      </c>
    </row>
    <row r="2905" spans="1:21" ht="14.4" customHeight="1" x14ac:dyDescent="0.3">
      <c r="A2905" s="371" t="s">
        <v>34</v>
      </c>
      <c r="B2905" t="s">
        <v>108</v>
      </c>
      <c r="C2905" s="372">
        <v>67167</v>
      </c>
      <c r="D2905" s="388">
        <f>ROWS(C$5:C2905)</f>
        <v>2901</v>
      </c>
      <c r="E2905" s="388" t="str">
        <f>IF(_xlfn.IFNA(VLOOKUP(A2905,$AG$3:$AH$83,2,FALSE),"")='11.1'!$D$5,TXM!D2905,"")</f>
        <v/>
      </c>
      <c r="F2905" t="str">
        <f>IFERROR(SMALL($E$5:$E$9000,ROWS($E$5:E2905)),"")</f>
        <v/>
      </c>
      <c r="I2905" s="371" t="s">
        <v>27</v>
      </c>
      <c r="J2905" t="s">
        <v>96</v>
      </c>
      <c r="K2905" s="372">
        <v>872577574</v>
      </c>
      <c r="L2905" s="388">
        <f>ROWS(K$5:K2905)</f>
        <v>2901</v>
      </c>
      <c r="M2905" s="388" t="str">
        <f>IF(_xlfn.IFNA(VLOOKUP(I2905,$AG$3:$AH$83,2,FALSE),"")='11.1'!$D$5,TXM!L2905,"")</f>
        <v/>
      </c>
      <c r="N2905" t="str">
        <f>IFERROR(SMALL($M$5:$M$9000,ROWS($M$5:M2905)),"")</f>
        <v/>
      </c>
      <c r="P2905" t="s">
        <v>169</v>
      </c>
      <c r="Q2905" t="s">
        <v>865</v>
      </c>
      <c r="R2905">
        <v>1101595</v>
      </c>
      <c r="S2905" s="388">
        <f>ROWS(R$5:R2905)</f>
        <v>2901</v>
      </c>
      <c r="T2905" s="388" t="str">
        <f>IF(_xlfn.IFNA(VLOOKUP(P2905,$AG$3:$AH$83,2,FALSE),"")='11.1'!$D$5,TXM!S2905,"")</f>
        <v/>
      </c>
      <c r="U2905" t="str">
        <f>IFERROR(SMALL($T$5:$T$9000,ROWS($T$5:T2905)),"")</f>
        <v/>
      </c>
    </row>
    <row r="2906" spans="1:21" ht="14.4" customHeight="1" x14ac:dyDescent="0.3">
      <c r="A2906" s="371" t="s">
        <v>34</v>
      </c>
      <c r="B2906" t="s">
        <v>1265</v>
      </c>
      <c r="C2906" s="372">
        <v>33542</v>
      </c>
      <c r="D2906" s="388">
        <f>ROWS(C$5:C2906)</f>
        <v>2902</v>
      </c>
      <c r="E2906" s="388" t="str">
        <f>IF(_xlfn.IFNA(VLOOKUP(A2906,$AG$3:$AH$83,2,FALSE),"")='11.1'!$D$5,TXM!D2906,"")</f>
        <v/>
      </c>
      <c r="F2906" t="str">
        <f>IFERROR(SMALL($E$5:$E$9000,ROWS($E$5:E2906)),"")</f>
        <v/>
      </c>
      <c r="I2906" s="371" t="s">
        <v>27</v>
      </c>
      <c r="J2906" t="s">
        <v>841</v>
      </c>
      <c r="K2906" s="372">
        <v>810321303</v>
      </c>
      <c r="L2906" s="388">
        <f>ROWS(K$5:K2906)</f>
        <v>2902</v>
      </c>
      <c r="M2906" s="388" t="str">
        <f>IF(_xlfn.IFNA(VLOOKUP(I2906,$AG$3:$AH$83,2,FALSE),"")='11.1'!$D$5,TXM!L2906,"")</f>
        <v/>
      </c>
      <c r="N2906" t="str">
        <f>IFERROR(SMALL($M$5:$M$9000,ROWS($M$5:M2906)),"")</f>
        <v/>
      </c>
      <c r="P2906" t="s">
        <v>169</v>
      </c>
      <c r="Q2906" t="s">
        <v>91</v>
      </c>
      <c r="R2906">
        <v>39062</v>
      </c>
      <c r="S2906" s="388">
        <f>ROWS(R$5:R2906)</f>
        <v>2902</v>
      </c>
      <c r="T2906" s="388" t="str">
        <f>IF(_xlfn.IFNA(VLOOKUP(P2906,$AG$3:$AH$83,2,FALSE),"")='11.1'!$D$5,TXM!S2906,"")</f>
        <v/>
      </c>
      <c r="U2906" t="str">
        <f>IFERROR(SMALL($T$5:$T$9000,ROWS($T$5:T2906)),"")</f>
        <v/>
      </c>
    </row>
    <row r="2907" spans="1:21" ht="14.4" customHeight="1" x14ac:dyDescent="0.3">
      <c r="A2907" s="371" t="s">
        <v>34</v>
      </c>
      <c r="B2907" t="s">
        <v>1001</v>
      </c>
      <c r="C2907" s="372">
        <v>20000</v>
      </c>
      <c r="D2907" s="388">
        <f>ROWS(C$5:C2907)</f>
        <v>2903</v>
      </c>
      <c r="E2907" s="388" t="str">
        <f>IF(_xlfn.IFNA(VLOOKUP(A2907,$AG$3:$AH$83,2,FALSE),"")='11.1'!$D$5,TXM!D2907,"")</f>
        <v/>
      </c>
      <c r="F2907" t="str">
        <f>IFERROR(SMALL($E$5:$E$9000,ROWS($E$5:E2907)),"")</f>
        <v/>
      </c>
      <c r="I2907" s="371" t="s">
        <v>27</v>
      </c>
      <c r="J2907" t="s">
        <v>785</v>
      </c>
      <c r="K2907" s="372">
        <v>702827934</v>
      </c>
      <c r="L2907" s="388">
        <f>ROWS(K$5:K2907)</f>
        <v>2903</v>
      </c>
      <c r="M2907" s="388" t="str">
        <f>IF(_xlfn.IFNA(VLOOKUP(I2907,$AG$3:$AH$83,2,FALSE),"")='11.1'!$D$5,TXM!L2907,"")</f>
        <v/>
      </c>
      <c r="N2907" t="str">
        <f>IFERROR(SMALL($M$5:$M$9000,ROWS($M$5:M2907)),"")</f>
        <v/>
      </c>
      <c r="P2907" t="s">
        <v>169</v>
      </c>
      <c r="Q2907" t="s">
        <v>1240</v>
      </c>
      <c r="R2907">
        <v>31743</v>
      </c>
      <c r="S2907" s="388">
        <f>ROWS(R$5:R2907)</f>
        <v>2903</v>
      </c>
      <c r="T2907" s="388" t="str">
        <f>IF(_xlfn.IFNA(VLOOKUP(P2907,$AG$3:$AH$83,2,FALSE),"")='11.1'!$D$5,TXM!S2907,"")</f>
        <v/>
      </c>
      <c r="U2907" t="str">
        <f>IFERROR(SMALL($T$5:$T$9000,ROWS($T$5:T2907)),"")</f>
        <v/>
      </c>
    </row>
    <row r="2908" spans="1:21" ht="14.4" customHeight="1" x14ac:dyDescent="0.3">
      <c r="A2908" s="371" t="s">
        <v>34</v>
      </c>
      <c r="B2908" t="s">
        <v>98</v>
      </c>
      <c r="C2908" s="372">
        <v>17574</v>
      </c>
      <c r="D2908" s="388">
        <f>ROWS(C$5:C2908)</f>
        <v>2904</v>
      </c>
      <c r="E2908" s="388" t="str">
        <f>IF(_xlfn.IFNA(VLOOKUP(A2908,$AG$3:$AH$83,2,FALSE),"")='11.1'!$D$5,TXM!D2908,"")</f>
        <v/>
      </c>
      <c r="F2908" t="str">
        <f>IFERROR(SMALL($E$5:$E$9000,ROWS($E$5:E2908)),"")</f>
        <v/>
      </c>
      <c r="I2908" s="371" t="s">
        <v>27</v>
      </c>
      <c r="J2908" t="s">
        <v>1252</v>
      </c>
      <c r="K2908" s="372">
        <v>683499745</v>
      </c>
      <c r="L2908" s="388">
        <f>ROWS(K$5:K2908)</f>
        <v>2904</v>
      </c>
      <c r="M2908" s="388" t="str">
        <f>IF(_xlfn.IFNA(VLOOKUP(I2908,$AG$3:$AH$83,2,FALSE),"")='11.1'!$D$5,TXM!L2908,"")</f>
        <v/>
      </c>
      <c r="N2908" t="str">
        <f>IFERROR(SMALL($M$5:$M$9000,ROWS($M$5:M2908)),"")</f>
        <v/>
      </c>
      <c r="P2908" t="s">
        <v>169</v>
      </c>
      <c r="Q2908" t="s">
        <v>843</v>
      </c>
      <c r="R2908">
        <v>19255</v>
      </c>
      <c r="S2908" s="388">
        <f>ROWS(R$5:R2908)</f>
        <v>2904</v>
      </c>
      <c r="T2908" s="388" t="str">
        <f>IF(_xlfn.IFNA(VLOOKUP(P2908,$AG$3:$AH$83,2,FALSE),"")='11.1'!$D$5,TXM!S2908,"")</f>
        <v/>
      </c>
      <c r="U2908" t="str">
        <f>IFERROR(SMALL($T$5:$T$9000,ROWS($T$5:T2908)),"")</f>
        <v/>
      </c>
    </row>
    <row r="2909" spans="1:21" ht="14.4" customHeight="1" x14ac:dyDescent="0.3">
      <c r="A2909" s="371" t="s">
        <v>34</v>
      </c>
      <c r="B2909" t="s">
        <v>1285</v>
      </c>
      <c r="C2909" s="372">
        <v>7614</v>
      </c>
      <c r="D2909" s="388">
        <f>ROWS(C$5:C2909)</f>
        <v>2905</v>
      </c>
      <c r="E2909" s="388" t="str">
        <f>IF(_xlfn.IFNA(VLOOKUP(A2909,$AG$3:$AH$83,2,FALSE),"")='11.1'!$D$5,TXM!D2909,"")</f>
        <v/>
      </c>
      <c r="F2909" t="str">
        <f>IFERROR(SMALL($E$5:$E$9000,ROWS($E$5:E2909)),"")</f>
        <v/>
      </c>
      <c r="I2909" s="371" t="s">
        <v>27</v>
      </c>
      <c r="J2909" t="s">
        <v>849</v>
      </c>
      <c r="K2909" s="372">
        <v>541713270</v>
      </c>
      <c r="L2909" s="388">
        <f>ROWS(K$5:K2909)</f>
        <v>2905</v>
      </c>
      <c r="M2909" s="388" t="str">
        <f>IF(_xlfn.IFNA(VLOOKUP(I2909,$AG$3:$AH$83,2,FALSE),"")='11.1'!$D$5,TXM!L2909,"")</f>
        <v/>
      </c>
      <c r="N2909" t="str">
        <f>IFERROR(SMALL($M$5:$M$9000,ROWS($M$5:M2909)),"")</f>
        <v/>
      </c>
      <c r="P2909" t="s">
        <v>169</v>
      </c>
      <c r="Q2909" t="s">
        <v>859</v>
      </c>
      <c r="R2909">
        <v>18987</v>
      </c>
      <c r="S2909" s="388">
        <f>ROWS(R$5:R2909)</f>
        <v>2905</v>
      </c>
      <c r="T2909" s="388" t="str">
        <f>IF(_xlfn.IFNA(VLOOKUP(P2909,$AG$3:$AH$83,2,FALSE),"")='11.1'!$D$5,TXM!S2909,"")</f>
        <v/>
      </c>
      <c r="U2909" t="str">
        <f>IFERROR(SMALL($T$5:$T$9000,ROWS($T$5:T2909)),"")</f>
        <v/>
      </c>
    </row>
    <row r="2910" spans="1:21" ht="14.4" customHeight="1" x14ac:dyDescent="0.3">
      <c r="A2910" s="371" t="s">
        <v>34</v>
      </c>
      <c r="B2910" t="s">
        <v>1275</v>
      </c>
      <c r="C2910" s="372">
        <v>5227</v>
      </c>
      <c r="D2910" s="388">
        <f>ROWS(C$5:C2910)</f>
        <v>2906</v>
      </c>
      <c r="E2910" s="388" t="str">
        <f>IF(_xlfn.IFNA(VLOOKUP(A2910,$AG$3:$AH$83,2,FALSE),"")='11.1'!$D$5,TXM!D2910,"")</f>
        <v/>
      </c>
      <c r="F2910" t="str">
        <f>IFERROR(SMALL($E$5:$E$9000,ROWS($E$5:E2910)),"")</f>
        <v/>
      </c>
      <c r="I2910" s="371" t="s">
        <v>27</v>
      </c>
      <c r="J2910" t="s">
        <v>999</v>
      </c>
      <c r="K2910" s="372">
        <v>534668794</v>
      </c>
      <c r="L2910" s="388">
        <f>ROWS(K$5:K2910)</f>
        <v>2906</v>
      </c>
      <c r="M2910" s="388" t="str">
        <f>IF(_xlfn.IFNA(VLOOKUP(I2910,$AG$3:$AH$83,2,FALSE),"")='11.1'!$D$5,TXM!L2910,"")</f>
        <v/>
      </c>
      <c r="N2910" t="str">
        <f>IFERROR(SMALL($M$5:$M$9000,ROWS($M$5:M2910)),"")</f>
        <v/>
      </c>
      <c r="P2910" t="s">
        <v>169</v>
      </c>
      <c r="Q2910" t="s">
        <v>108</v>
      </c>
      <c r="R2910">
        <v>10226</v>
      </c>
      <c r="S2910" s="388">
        <f>ROWS(R$5:R2910)</f>
        <v>2906</v>
      </c>
      <c r="T2910" s="388" t="str">
        <f>IF(_xlfn.IFNA(VLOOKUP(P2910,$AG$3:$AH$83,2,FALSE),"")='11.1'!$D$5,TXM!S2910,"")</f>
        <v/>
      </c>
      <c r="U2910" t="str">
        <f>IFERROR(SMALL($T$5:$T$9000,ROWS($T$5:T2910)),"")</f>
        <v/>
      </c>
    </row>
    <row r="2911" spans="1:21" ht="14.4" customHeight="1" x14ac:dyDescent="0.3">
      <c r="A2911" s="371" t="s">
        <v>34</v>
      </c>
      <c r="B2911" t="s">
        <v>1240</v>
      </c>
      <c r="C2911" s="372">
        <v>5058</v>
      </c>
      <c r="D2911" s="388">
        <f>ROWS(C$5:C2911)</f>
        <v>2907</v>
      </c>
      <c r="E2911" s="388" t="str">
        <f>IF(_xlfn.IFNA(VLOOKUP(A2911,$AG$3:$AH$83,2,FALSE),"")='11.1'!$D$5,TXM!D2911,"")</f>
        <v/>
      </c>
      <c r="F2911" t="str">
        <f>IFERROR(SMALL($E$5:$E$9000,ROWS($E$5:E2911)),"")</f>
        <v/>
      </c>
      <c r="I2911" s="371" t="s">
        <v>27</v>
      </c>
      <c r="J2911" t="s">
        <v>855</v>
      </c>
      <c r="K2911" s="372">
        <v>531833753</v>
      </c>
      <c r="L2911" s="388">
        <f>ROWS(K$5:K2911)</f>
        <v>2907</v>
      </c>
      <c r="M2911" s="388" t="str">
        <f>IF(_xlfn.IFNA(VLOOKUP(I2911,$AG$3:$AH$83,2,FALSE),"")='11.1'!$D$5,TXM!L2911,"")</f>
        <v/>
      </c>
      <c r="N2911" t="str">
        <f>IFERROR(SMALL($M$5:$M$9000,ROWS($M$5:M2911)),"")</f>
        <v/>
      </c>
      <c r="P2911" t="s">
        <v>169</v>
      </c>
      <c r="Q2911" t="s">
        <v>103</v>
      </c>
      <c r="R2911">
        <v>8565</v>
      </c>
      <c r="S2911" s="388">
        <f>ROWS(R$5:R2911)</f>
        <v>2907</v>
      </c>
      <c r="T2911" s="388" t="str">
        <f>IF(_xlfn.IFNA(VLOOKUP(P2911,$AG$3:$AH$83,2,FALSE),"")='11.1'!$D$5,TXM!S2911,"")</f>
        <v/>
      </c>
      <c r="U2911" t="str">
        <f>IFERROR(SMALL($T$5:$T$9000,ROWS($T$5:T2911)),"")</f>
        <v/>
      </c>
    </row>
    <row r="2912" spans="1:21" ht="14.4" customHeight="1" x14ac:dyDescent="0.3">
      <c r="A2912" s="371" t="s">
        <v>34</v>
      </c>
      <c r="B2912" t="s">
        <v>835</v>
      </c>
      <c r="C2912" s="372">
        <v>2405</v>
      </c>
      <c r="D2912" s="388">
        <f>ROWS(C$5:C2912)</f>
        <v>2908</v>
      </c>
      <c r="E2912" s="388" t="str">
        <f>IF(_xlfn.IFNA(VLOOKUP(A2912,$AG$3:$AH$83,2,FALSE),"")='11.1'!$D$5,TXM!D2912,"")</f>
        <v/>
      </c>
      <c r="F2912" t="str">
        <f>IFERROR(SMALL($E$5:$E$9000,ROWS($E$5:E2912)),"")</f>
        <v/>
      </c>
      <c r="I2912" s="371" t="s">
        <v>27</v>
      </c>
      <c r="J2912" t="s">
        <v>1265</v>
      </c>
      <c r="K2912" s="372">
        <v>508318381</v>
      </c>
      <c r="L2912" s="388">
        <f>ROWS(K$5:K2912)</f>
        <v>2908</v>
      </c>
      <c r="M2912" s="388" t="str">
        <f>IF(_xlfn.IFNA(VLOOKUP(I2912,$AG$3:$AH$83,2,FALSE),"")='11.1'!$D$5,TXM!L2912,"")</f>
        <v/>
      </c>
      <c r="N2912" t="str">
        <f>IFERROR(SMALL($M$5:$M$9000,ROWS($M$5:M2912)),"")</f>
        <v/>
      </c>
      <c r="P2912" t="s">
        <v>169</v>
      </c>
      <c r="Q2912" t="s">
        <v>1318</v>
      </c>
      <c r="R2912">
        <v>5421</v>
      </c>
      <c r="S2912" s="388">
        <f>ROWS(R$5:R2912)</f>
        <v>2908</v>
      </c>
      <c r="T2912" s="388" t="str">
        <f>IF(_xlfn.IFNA(VLOOKUP(P2912,$AG$3:$AH$83,2,FALSE),"")='11.1'!$D$5,TXM!S2912,"")</f>
        <v/>
      </c>
      <c r="U2912" t="str">
        <f>IFERROR(SMALL($T$5:$T$9000,ROWS($T$5:T2912)),"")</f>
        <v/>
      </c>
    </row>
    <row r="2913" spans="1:21" ht="14.4" customHeight="1" x14ac:dyDescent="0.3">
      <c r="A2913" s="371" t="s">
        <v>34</v>
      </c>
      <c r="B2913" t="s">
        <v>841</v>
      </c>
      <c r="C2913" s="372">
        <v>2268</v>
      </c>
      <c r="D2913" s="388">
        <f>ROWS(C$5:C2913)</f>
        <v>2909</v>
      </c>
      <c r="E2913" s="388" t="str">
        <f>IF(_xlfn.IFNA(VLOOKUP(A2913,$AG$3:$AH$83,2,FALSE),"")='11.1'!$D$5,TXM!D2913,"")</f>
        <v/>
      </c>
      <c r="F2913" t="str">
        <f>IFERROR(SMALL($E$5:$E$9000,ROWS($E$5:E2913)),"")</f>
        <v/>
      </c>
      <c r="I2913" s="371" t="s">
        <v>27</v>
      </c>
      <c r="J2913" t="s">
        <v>1318</v>
      </c>
      <c r="K2913" s="372">
        <v>454502774</v>
      </c>
      <c r="L2913" s="388">
        <f>ROWS(K$5:K2913)</f>
        <v>2909</v>
      </c>
      <c r="M2913" s="388" t="str">
        <f>IF(_xlfn.IFNA(VLOOKUP(I2913,$AG$3:$AH$83,2,FALSE),"")='11.1'!$D$5,TXM!L2913,"")</f>
        <v/>
      </c>
      <c r="N2913" t="str">
        <f>IFERROR(SMALL($M$5:$M$9000,ROWS($M$5:M2913)),"")</f>
        <v/>
      </c>
      <c r="P2913" t="s">
        <v>169</v>
      </c>
      <c r="Q2913" t="s">
        <v>1000</v>
      </c>
      <c r="R2913">
        <v>2833</v>
      </c>
      <c r="S2913" s="388">
        <f>ROWS(R$5:R2913)</f>
        <v>2909</v>
      </c>
      <c r="T2913" s="388" t="str">
        <f>IF(_xlfn.IFNA(VLOOKUP(P2913,$AG$3:$AH$83,2,FALSE),"")='11.1'!$D$5,TXM!S2913,"")</f>
        <v/>
      </c>
      <c r="U2913" t="str">
        <f>IFERROR(SMALL($T$5:$T$9000,ROWS($T$5:T2913)),"")</f>
        <v/>
      </c>
    </row>
    <row r="2914" spans="1:21" ht="14.4" customHeight="1" x14ac:dyDescent="0.3">
      <c r="A2914" s="371" t="s">
        <v>34</v>
      </c>
      <c r="B2914" t="s">
        <v>1006</v>
      </c>
      <c r="C2914" s="372">
        <v>1865</v>
      </c>
      <c r="D2914" s="388">
        <f>ROWS(C$5:C2914)</f>
        <v>2910</v>
      </c>
      <c r="E2914" s="388" t="str">
        <f>IF(_xlfn.IFNA(VLOOKUP(A2914,$AG$3:$AH$83,2,FALSE),"")='11.1'!$D$5,TXM!D2914,"")</f>
        <v/>
      </c>
      <c r="F2914" t="str">
        <f>IFERROR(SMALL($E$5:$E$9000,ROWS($E$5:E2914)),"")</f>
        <v/>
      </c>
      <c r="I2914" s="371" t="s">
        <v>27</v>
      </c>
      <c r="J2914" t="s">
        <v>791</v>
      </c>
      <c r="K2914" s="372">
        <v>441836826</v>
      </c>
      <c r="L2914" s="388">
        <f>ROWS(K$5:K2914)</f>
        <v>2910</v>
      </c>
      <c r="M2914" s="388" t="str">
        <f>IF(_xlfn.IFNA(VLOOKUP(I2914,$AG$3:$AH$83,2,FALSE),"")='11.1'!$D$5,TXM!L2914,"")</f>
        <v/>
      </c>
      <c r="N2914" t="str">
        <f>IFERROR(SMALL($M$5:$M$9000,ROWS($M$5:M2914)),"")</f>
        <v/>
      </c>
      <c r="P2914" t="s">
        <v>169</v>
      </c>
      <c r="Q2914" t="s">
        <v>102</v>
      </c>
      <c r="R2914">
        <v>67</v>
      </c>
      <c r="S2914" s="388">
        <f>ROWS(R$5:R2914)</f>
        <v>2910</v>
      </c>
      <c r="T2914" s="388" t="str">
        <f>IF(_xlfn.IFNA(VLOOKUP(P2914,$AG$3:$AH$83,2,FALSE),"")='11.1'!$D$5,TXM!S2914,"")</f>
        <v/>
      </c>
      <c r="U2914" t="str">
        <f>IFERROR(SMALL($T$5:$T$9000,ROWS($T$5:T2914)),"")</f>
        <v/>
      </c>
    </row>
    <row r="2915" spans="1:21" ht="14.4" customHeight="1" x14ac:dyDescent="0.3">
      <c r="A2915" s="371" t="s">
        <v>34</v>
      </c>
      <c r="B2915" t="s">
        <v>171</v>
      </c>
      <c r="C2915" s="372">
        <v>1666</v>
      </c>
      <c r="D2915" s="388">
        <f>ROWS(C$5:C2915)</f>
        <v>2911</v>
      </c>
      <c r="E2915" s="388" t="str">
        <f>IF(_xlfn.IFNA(VLOOKUP(A2915,$AG$3:$AH$83,2,FALSE),"")='11.1'!$D$5,TXM!D2915,"")</f>
        <v/>
      </c>
      <c r="F2915" t="str">
        <f>IFERROR(SMALL($E$5:$E$9000,ROWS($E$5:E2915)),"")</f>
        <v/>
      </c>
      <c r="I2915" s="371" t="s">
        <v>27</v>
      </c>
      <c r="J2915" t="s">
        <v>779</v>
      </c>
      <c r="K2915" s="372">
        <v>410740586</v>
      </c>
      <c r="L2915" s="388">
        <f>ROWS(K$5:K2915)</f>
        <v>2911</v>
      </c>
      <c r="M2915" s="388" t="str">
        <f>IF(_xlfn.IFNA(VLOOKUP(I2915,$AG$3:$AH$83,2,FALSE),"")='11.1'!$D$5,TXM!L2915,"")</f>
        <v/>
      </c>
      <c r="N2915" t="str">
        <f>IFERROR(SMALL($M$5:$M$9000,ROWS($M$5:M2915)),"")</f>
        <v/>
      </c>
      <c r="P2915" t="s">
        <v>169</v>
      </c>
      <c r="Q2915" t="s">
        <v>779</v>
      </c>
      <c r="R2915">
        <v>17</v>
      </c>
      <c r="S2915" s="388">
        <f>ROWS(R$5:R2915)</f>
        <v>2911</v>
      </c>
      <c r="T2915" s="388" t="str">
        <f>IF(_xlfn.IFNA(VLOOKUP(P2915,$AG$3:$AH$83,2,FALSE),"")='11.1'!$D$5,TXM!S2915,"")</f>
        <v/>
      </c>
      <c r="U2915" t="str">
        <f>IFERROR(SMALL($T$5:$T$9000,ROWS($T$5:T2915)),"")</f>
        <v/>
      </c>
    </row>
    <row r="2916" spans="1:21" ht="14.4" customHeight="1" x14ac:dyDescent="0.3">
      <c r="A2916" s="371" t="s">
        <v>34</v>
      </c>
      <c r="B2916" t="s">
        <v>813</v>
      </c>
      <c r="C2916" s="372">
        <v>1495</v>
      </c>
      <c r="D2916" s="388">
        <f>ROWS(C$5:C2916)</f>
        <v>2912</v>
      </c>
      <c r="E2916" s="388" t="str">
        <f>IF(_xlfn.IFNA(VLOOKUP(A2916,$AG$3:$AH$83,2,FALSE),"")='11.1'!$D$5,TXM!D2916,"")</f>
        <v/>
      </c>
      <c r="F2916" t="str">
        <f>IFERROR(SMALL($E$5:$E$9000,ROWS($E$5:E2916)),"")</f>
        <v/>
      </c>
      <c r="I2916" s="371" t="s">
        <v>27</v>
      </c>
      <c r="J2916" t="s">
        <v>107</v>
      </c>
      <c r="K2916" s="372">
        <v>409265797</v>
      </c>
      <c r="L2916" s="388">
        <f>ROWS(K$5:K2916)</f>
        <v>2912</v>
      </c>
      <c r="M2916" s="388" t="str">
        <f>IF(_xlfn.IFNA(VLOOKUP(I2916,$AG$3:$AH$83,2,FALSE),"")='11.1'!$D$5,TXM!L2916,"")</f>
        <v/>
      </c>
      <c r="N2916" t="str">
        <f>IFERROR(SMALL($M$5:$M$9000,ROWS($M$5:M2916)),"")</f>
        <v/>
      </c>
      <c r="P2916" t="s">
        <v>81</v>
      </c>
      <c r="Q2916" t="s">
        <v>779</v>
      </c>
      <c r="R2916">
        <v>1272297</v>
      </c>
      <c r="S2916" s="388">
        <f>ROWS(R$5:R2916)</f>
        <v>2912</v>
      </c>
      <c r="T2916" s="388" t="str">
        <f>IF(_xlfn.IFNA(VLOOKUP(P2916,$AG$3:$AH$83,2,FALSE),"")='11.1'!$D$5,TXM!S2916,"")</f>
        <v/>
      </c>
      <c r="U2916" t="str">
        <f>IFERROR(SMALL($T$5:$T$9000,ROWS($T$5:T2916)),"")</f>
        <v/>
      </c>
    </row>
    <row r="2917" spans="1:21" ht="14.4" customHeight="1" x14ac:dyDescent="0.3">
      <c r="A2917" s="371" t="s">
        <v>34</v>
      </c>
      <c r="B2917" t="s">
        <v>843</v>
      </c>
      <c r="C2917" s="372">
        <v>1091</v>
      </c>
      <c r="D2917" s="388">
        <f>ROWS(C$5:C2917)</f>
        <v>2913</v>
      </c>
      <c r="E2917" s="388" t="str">
        <f>IF(_xlfn.IFNA(VLOOKUP(A2917,$AG$3:$AH$83,2,FALSE),"")='11.1'!$D$5,TXM!D2917,"")</f>
        <v/>
      </c>
      <c r="F2917" t="str">
        <f>IFERROR(SMALL($E$5:$E$9000,ROWS($E$5:E2917)),"")</f>
        <v/>
      </c>
      <c r="I2917" s="371" t="s">
        <v>27</v>
      </c>
      <c r="J2917" t="s">
        <v>95</v>
      </c>
      <c r="K2917" s="372">
        <v>367783901</v>
      </c>
      <c r="L2917" s="388">
        <f>ROWS(K$5:K2917)</f>
        <v>2913</v>
      </c>
      <c r="M2917" s="388" t="str">
        <f>IF(_xlfn.IFNA(VLOOKUP(I2917,$AG$3:$AH$83,2,FALSE),"")='11.1'!$D$5,TXM!L2917,"")</f>
        <v/>
      </c>
      <c r="N2917" t="str">
        <f>IFERROR(SMALL($M$5:$M$9000,ROWS($M$5:M2917)),"")</f>
        <v/>
      </c>
      <c r="P2917" t="s">
        <v>81</v>
      </c>
      <c r="Q2917" t="s">
        <v>1240</v>
      </c>
      <c r="R2917">
        <v>10000</v>
      </c>
      <c r="S2917" s="388">
        <f>ROWS(R$5:R2917)</f>
        <v>2913</v>
      </c>
      <c r="T2917" s="388" t="str">
        <f>IF(_xlfn.IFNA(VLOOKUP(P2917,$AG$3:$AH$83,2,FALSE),"")='11.1'!$D$5,TXM!S2917,"")</f>
        <v/>
      </c>
      <c r="U2917" t="str">
        <f>IFERROR(SMALL($T$5:$T$9000,ROWS($T$5:T2917)),"")</f>
        <v/>
      </c>
    </row>
    <row r="2918" spans="1:21" ht="14.4" customHeight="1" x14ac:dyDescent="0.3">
      <c r="A2918" s="371" t="s">
        <v>34</v>
      </c>
      <c r="B2918" t="s">
        <v>799</v>
      </c>
      <c r="C2918" s="372">
        <v>750</v>
      </c>
      <c r="D2918" s="388">
        <f>ROWS(C$5:C2918)</f>
        <v>2914</v>
      </c>
      <c r="E2918" s="388" t="str">
        <f>IF(_xlfn.IFNA(VLOOKUP(A2918,$AG$3:$AH$83,2,FALSE),"")='11.1'!$D$5,TXM!D2918,"")</f>
        <v/>
      </c>
      <c r="F2918" t="str">
        <f>IFERROR(SMALL($E$5:$E$9000,ROWS($E$5:E2918)),"")</f>
        <v/>
      </c>
      <c r="I2918" s="371" t="s">
        <v>27</v>
      </c>
      <c r="J2918" t="s">
        <v>91</v>
      </c>
      <c r="K2918" s="372">
        <v>342311763</v>
      </c>
      <c r="L2918" s="388">
        <f>ROWS(K$5:K2918)</f>
        <v>2914</v>
      </c>
      <c r="M2918" s="388" t="str">
        <f>IF(_xlfn.IFNA(VLOOKUP(I2918,$AG$3:$AH$83,2,FALSE),"")='11.1'!$D$5,TXM!L2918,"")</f>
        <v/>
      </c>
      <c r="N2918" t="str">
        <f>IFERROR(SMALL($M$5:$M$9000,ROWS($M$5:M2918)),"")</f>
        <v/>
      </c>
      <c r="P2918" t="s">
        <v>78</v>
      </c>
      <c r="Q2918" t="s">
        <v>865</v>
      </c>
      <c r="R2918">
        <v>2558153</v>
      </c>
      <c r="S2918" s="388">
        <f>ROWS(R$5:R2918)</f>
        <v>2914</v>
      </c>
      <c r="T2918" s="388" t="str">
        <f>IF(_xlfn.IFNA(VLOOKUP(P2918,$AG$3:$AH$83,2,FALSE),"")='11.1'!$D$5,TXM!S2918,"")</f>
        <v/>
      </c>
      <c r="U2918" t="str">
        <f>IFERROR(SMALL($T$5:$T$9000,ROWS($T$5:T2918)),"")</f>
        <v/>
      </c>
    </row>
    <row r="2919" spans="1:21" ht="14.4" customHeight="1" x14ac:dyDescent="0.3">
      <c r="A2919" s="371" t="s">
        <v>34</v>
      </c>
      <c r="B2919" t="s">
        <v>793</v>
      </c>
      <c r="C2919" s="372">
        <v>43</v>
      </c>
      <c r="D2919" s="388">
        <f>ROWS(C$5:C2919)</f>
        <v>2915</v>
      </c>
      <c r="E2919" s="388" t="str">
        <f>IF(_xlfn.IFNA(VLOOKUP(A2919,$AG$3:$AH$83,2,FALSE),"")='11.1'!$D$5,TXM!D2919,"")</f>
        <v/>
      </c>
      <c r="F2919" t="str">
        <f>IFERROR(SMALL($E$5:$E$9000,ROWS($E$5:E2919)),"")</f>
        <v/>
      </c>
      <c r="I2919" s="371" t="s">
        <v>27</v>
      </c>
      <c r="J2919" t="s">
        <v>1005</v>
      </c>
      <c r="K2919" s="372">
        <v>265901734</v>
      </c>
      <c r="L2919" s="388">
        <f>ROWS(K$5:K2919)</f>
        <v>2915</v>
      </c>
      <c r="M2919" s="388" t="str">
        <f>IF(_xlfn.IFNA(VLOOKUP(I2919,$AG$3:$AH$83,2,FALSE),"")='11.1'!$D$5,TXM!L2919,"")</f>
        <v/>
      </c>
      <c r="N2919" t="str">
        <f>IFERROR(SMALL($M$5:$M$9000,ROWS($M$5:M2919)),"")</f>
        <v/>
      </c>
      <c r="P2919" t="s">
        <v>78</v>
      </c>
      <c r="Q2919" t="s">
        <v>863</v>
      </c>
      <c r="R2919">
        <v>1414938</v>
      </c>
      <c r="S2919" s="388">
        <f>ROWS(R$5:R2919)</f>
        <v>2915</v>
      </c>
      <c r="T2919" s="388" t="str">
        <f>IF(_xlfn.IFNA(VLOOKUP(P2919,$AG$3:$AH$83,2,FALSE),"")='11.1'!$D$5,TXM!S2919,"")</f>
        <v/>
      </c>
      <c r="U2919" t="str">
        <f>IFERROR(SMALL($T$5:$T$9000,ROWS($T$5:T2919)),"")</f>
        <v/>
      </c>
    </row>
    <row r="2920" spans="1:21" ht="14.4" customHeight="1" x14ac:dyDescent="0.3">
      <c r="A2920" s="371" t="s">
        <v>34</v>
      </c>
      <c r="B2920" t="s">
        <v>99</v>
      </c>
      <c r="C2920" s="372">
        <v>22</v>
      </c>
      <c r="D2920" s="388">
        <f>ROWS(C$5:C2920)</f>
        <v>2916</v>
      </c>
      <c r="E2920" s="388" t="str">
        <f>IF(_xlfn.IFNA(VLOOKUP(A2920,$AG$3:$AH$83,2,FALSE),"")='11.1'!$D$5,TXM!D2920,"")</f>
        <v/>
      </c>
      <c r="F2920" t="str">
        <f>IFERROR(SMALL($E$5:$E$9000,ROWS($E$5:E2920)),"")</f>
        <v/>
      </c>
      <c r="I2920" s="371" t="s">
        <v>27</v>
      </c>
      <c r="J2920" t="s">
        <v>1285</v>
      </c>
      <c r="K2920" s="372">
        <v>246598673</v>
      </c>
      <c r="L2920" s="388">
        <f>ROWS(K$5:K2920)</f>
        <v>2916</v>
      </c>
      <c r="M2920" s="388" t="str">
        <f>IF(_xlfn.IFNA(VLOOKUP(I2920,$AG$3:$AH$83,2,FALSE),"")='11.1'!$D$5,TXM!L2920,"")</f>
        <v/>
      </c>
      <c r="N2920" t="str">
        <f>IFERROR(SMALL($M$5:$M$9000,ROWS($M$5:M2920)),"")</f>
        <v/>
      </c>
      <c r="P2920" t="s">
        <v>78</v>
      </c>
      <c r="Q2920" t="s">
        <v>867</v>
      </c>
      <c r="R2920">
        <v>682993</v>
      </c>
      <c r="S2920" s="388">
        <f>ROWS(R$5:R2920)</f>
        <v>2916</v>
      </c>
      <c r="T2920" s="388" t="str">
        <f>IF(_xlfn.IFNA(VLOOKUP(P2920,$AG$3:$AH$83,2,FALSE),"")='11.1'!$D$5,TXM!S2920,"")</f>
        <v/>
      </c>
      <c r="U2920" t="str">
        <f>IFERROR(SMALL($T$5:$T$9000,ROWS($T$5:T2920)),"")</f>
        <v/>
      </c>
    </row>
    <row r="2921" spans="1:21" ht="14.4" customHeight="1" x14ac:dyDescent="0.3">
      <c r="A2921" s="371" t="s">
        <v>34</v>
      </c>
      <c r="B2921" t="s">
        <v>795</v>
      </c>
      <c r="C2921" s="372">
        <v>20</v>
      </c>
      <c r="D2921" s="388">
        <f>ROWS(C$5:C2921)</f>
        <v>2917</v>
      </c>
      <c r="E2921" s="388" t="str">
        <f>IF(_xlfn.IFNA(VLOOKUP(A2921,$AG$3:$AH$83,2,FALSE),"")='11.1'!$D$5,TXM!D2921,"")</f>
        <v/>
      </c>
      <c r="F2921" t="str">
        <f>IFERROR(SMALL($E$5:$E$9000,ROWS($E$5:E2921)),"")</f>
        <v/>
      </c>
      <c r="I2921" s="371" t="s">
        <v>27</v>
      </c>
      <c r="J2921" t="s">
        <v>835</v>
      </c>
      <c r="K2921" s="372">
        <v>227391568</v>
      </c>
      <c r="L2921" s="388">
        <f>ROWS(K$5:K2921)</f>
        <v>2917</v>
      </c>
      <c r="M2921" s="388" t="str">
        <f>IF(_xlfn.IFNA(VLOOKUP(I2921,$AG$3:$AH$83,2,FALSE),"")='11.1'!$D$5,TXM!L2921,"")</f>
        <v/>
      </c>
      <c r="N2921" t="str">
        <f>IFERROR(SMALL($M$5:$M$9000,ROWS($M$5:M2921)),"")</f>
        <v/>
      </c>
      <c r="P2921" t="s">
        <v>78</v>
      </c>
      <c r="Q2921" t="s">
        <v>1265</v>
      </c>
      <c r="R2921">
        <v>316841</v>
      </c>
      <c r="S2921" s="388">
        <f>ROWS(R$5:R2921)</f>
        <v>2917</v>
      </c>
      <c r="T2921" s="388" t="str">
        <f>IF(_xlfn.IFNA(VLOOKUP(P2921,$AG$3:$AH$83,2,FALSE),"")='11.1'!$D$5,TXM!S2921,"")</f>
        <v/>
      </c>
      <c r="U2921" t="str">
        <f>IFERROR(SMALL($T$5:$T$9000,ROWS($T$5:T2921)),"")</f>
        <v/>
      </c>
    </row>
    <row r="2922" spans="1:21" ht="14.4" customHeight="1" x14ac:dyDescent="0.3">
      <c r="A2922" s="371" t="s">
        <v>67</v>
      </c>
      <c r="B2922" t="s">
        <v>106</v>
      </c>
      <c r="C2922" s="372">
        <v>70223235</v>
      </c>
      <c r="D2922" s="388">
        <f>ROWS(C$5:C2922)</f>
        <v>2918</v>
      </c>
      <c r="E2922" s="388" t="str">
        <f>IF(_xlfn.IFNA(VLOOKUP(A2922,$AG$3:$AH$83,2,FALSE),"")='11.1'!$D$5,TXM!D2922,"")</f>
        <v/>
      </c>
      <c r="F2922" t="str">
        <f>IFERROR(SMALL($E$5:$E$9000,ROWS($E$5:E2922)),"")</f>
        <v/>
      </c>
      <c r="I2922" s="371" t="s">
        <v>27</v>
      </c>
      <c r="J2922" t="s">
        <v>837</v>
      </c>
      <c r="K2922" s="372">
        <v>200100613</v>
      </c>
      <c r="L2922" s="388">
        <f>ROWS(K$5:K2922)</f>
        <v>2918</v>
      </c>
      <c r="M2922" s="388" t="str">
        <f>IF(_xlfn.IFNA(VLOOKUP(I2922,$AG$3:$AH$83,2,FALSE),"")='11.1'!$D$5,TXM!L2922,"")</f>
        <v/>
      </c>
      <c r="N2922" t="str">
        <f>IFERROR(SMALL($M$5:$M$9000,ROWS($M$5:M2922)),"")</f>
        <v/>
      </c>
      <c r="P2922" t="s">
        <v>78</v>
      </c>
      <c r="Q2922" t="s">
        <v>843</v>
      </c>
      <c r="R2922">
        <v>103387</v>
      </c>
      <c r="S2922" s="388">
        <f>ROWS(R$5:R2922)</f>
        <v>2918</v>
      </c>
      <c r="T2922" s="388" t="str">
        <f>IF(_xlfn.IFNA(VLOOKUP(P2922,$AG$3:$AH$83,2,FALSE),"")='11.1'!$D$5,TXM!S2922,"")</f>
        <v/>
      </c>
      <c r="U2922" t="str">
        <f>IFERROR(SMALL($T$5:$T$9000,ROWS($T$5:T2922)),"")</f>
        <v/>
      </c>
    </row>
    <row r="2923" spans="1:21" ht="14.4" customHeight="1" x14ac:dyDescent="0.3">
      <c r="A2923" s="371" t="s">
        <v>67</v>
      </c>
      <c r="B2923" t="s">
        <v>104</v>
      </c>
      <c r="C2923" s="372">
        <v>35608791</v>
      </c>
      <c r="D2923" s="388">
        <f>ROWS(C$5:C2923)</f>
        <v>2919</v>
      </c>
      <c r="E2923" s="388" t="str">
        <f>IF(_xlfn.IFNA(VLOOKUP(A2923,$AG$3:$AH$83,2,FALSE),"")='11.1'!$D$5,TXM!D2923,"")</f>
        <v/>
      </c>
      <c r="F2923" t="str">
        <f>IFERROR(SMALL($E$5:$E$9000,ROWS($E$5:E2923)),"")</f>
        <v/>
      </c>
      <c r="I2923" s="371" t="s">
        <v>27</v>
      </c>
      <c r="J2923" t="s">
        <v>827</v>
      </c>
      <c r="K2923" s="372">
        <v>182295338</v>
      </c>
      <c r="L2923" s="388">
        <f>ROWS(K$5:K2923)</f>
        <v>2919</v>
      </c>
      <c r="M2923" s="388" t="str">
        <f>IF(_xlfn.IFNA(VLOOKUP(I2923,$AG$3:$AH$83,2,FALSE),"")='11.1'!$D$5,TXM!L2923,"")</f>
        <v/>
      </c>
      <c r="N2923" t="str">
        <f>IFERROR(SMALL($M$5:$M$9000,ROWS($M$5:M2923)),"")</f>
        <v/>
      </c>
      <c r="P2923" t="s">
        <v>78</v>
      </c>
      <c r="Q2923" t="s">
        <v>1285</v>
      </c>
      <c r="R2923">
        <v>98665</v>
      </c>
      <c r="S2923" s="388">
        <f>ROWS(R$5:R2923)</f>
        <v>2919</v>
      </c>
      <c r="T2923" s="388" t="str">
        <f>IF(_xlfn.IFNA(VLOOKUP(P2923,$AG$3:$AH$83,2,FALSE),"")='11.1'!$D$5,TXM!S2923,"")</f>
        <v/>
      </c>
      <c r="U2923" t="str">
        <f>IFERROR(SMALL($T$5:$T$9000,ROWS($T$5:T2923)),"")</f>
        <v/>
      </c>
    </row>
    <row r="2924" spans="1:21" ht="14.4" customHeight="1" x14ac:dyDescent="0.3">
      <c r="A2924" s="371" t="s">
        <v>67</v>
      </c>
      <c r="B2924" t="s">
        <v>773</v>
      </c>
      <c r="C2924" s="372">
        <v>25688585</v>
      </c>
      <c r="D2924" s="388">
        <f>ROWS(C$5:C2924)</f>
        <v>2920</v>
      </c>
      <c r="E2924" s="388" t="str">
        <f>IF(_xlfn.IFNA(VLOOKUP(A2924,$AG$3:$AH$83,2,FALSE),"")='11.1'!$D$5,TXM!D2924,"")</f>
        <v/>
      </c>
      <c r="F2924" t="str">
        <f>IFERROR(SMALL($E$5:$E$9000,ROWS($E$5:E2924)),"")</f>
        <v/>
      </c>
      <c r="I2924" s="371" t="s">
        <v>27</v>
      </c>
      <c r="J2924" t="s">
        <v>861</v>
      </c>
      <c r="K2924" s="372">
        <v>178803220</v>
      </c>
      <c r="L2924" s="388">
        <f>ROWS(K$5:K2924)</f>
        <v>2920</v>
      </c>
      <c r="M2924" s="388" t="str">
        <f>IF(_xlfn.IFNA(VLOOKUP(I2924,$AG$3:$AH$83,2,FALSE),"")='11.1'!$D$5,TXM!L2924,"")</f>
        <v/>
      </c>
      <c r="N2924" t="str">
        <f>IFERROR(SMALL($M$5:$M$9000,ROWS($M$5:M2924)),"")</f>
        <v/>
      </c>
      <c r="P2924" t="s">
        <v>78</v>
      </c>
      <c r="Q2924" t="s">
        <v>1240</v>
      </c>
      <c r="R2924">
        <v>16000</v>
      </c>
      <c r="S2924" s="388">
        <f>ROWS(R$5:R2924)</f>
        <v>2920</v>
      </c>
      <c r="T2924" s="388" t="str">
        <f>IF(_xlfn.IFNA(VLOOKUP(P2924,$AG$3:$AH$83,2,FALSE),"")='11.1'!$D$5,TXM!S2924,"")</f>
        <v/>
      </c>
      <c r="U2924" t="str">
        <f>IFERROR(SMALL($T$5:$T$9000,ROWS($T$5:T2924)),"")</f>
        <v/>
      </c>
    </row>
    <row r="2925" spans="1:21" ht="14.4" customHeight="1" x14ac:dyDescent="0.3">
      <c r="A2925" s="371" t="s">
        <v>67</v>
      </c>
      <c r="B2925" t="s">
        <v>1275</v>
      </c>
      <c r="C2925" s="372">
        <v>16273147</v>
      </c>
      <c r="D2925" s="388">
        <f>ROWS(C$5:C2925)</f>
        <v>2921</v>
      </c>
      <c r="E2925" s="388" t="str">
        <f>IF(_xlfn.IFNA(VLOOKUP(A2925,$AG$3:$AH$83,2,FALSE),"")='11.1'!$D$5,TXM!D2925,"")</f>
        <v/>
      </c>
      <c r="F2925" t="str">
        <f>IFERROR(SMALL($E$5:$E$9000,ROWS($E$5:E2925)),"")</f>
        <v/>
      </c>
      <c r="I2925" s="371" t="s">
        <v>27</v>
      </c>
      <c r="J2925" t="s">
        <v>94</v>
      </c>
      <c r="K2925" s="372">
        <v>167800519</v>
      </c>
      <c r="L2925" s="388">
        <f>ROWS(K$5:K2925)</f>
        <v>2921</v>
      </c>
      <c r="M2925" s="388" t="str">
        <f>IF(_xlfn.IFNA(VLOOKUP(I2925,$AG$3:$AH$83,2,FALSE),"")='11.1'!$D$5,TXM!L2925,"")</f>
        <v/>
      </c>
      <c r="N2925" t="str">
        <f>IFERROR(SMALL($M$5:$M$9000,ROWS($M$5:M2925)),"")</f>
        <v/>
      </c>
      <c r="P2925" t="s">
        <v>78</v>
      </c>
      <c r="Q2925" t="s">
        <v>859</v>
      </c>
      <c r="R2925">
        <v>6594</v>
      </c>
      <c r="S2925" s="388">
        <f>ROWS(R$5:R2925)</f>
        <v>2921</v>
      </c>
      <c r="T2925" s="388" t="str">
        <f>IF(_xlfn.IFNA(VLOOKUP(P2925,$AG$3:$AH$83,2,FALSE),"")='11.1'!$D$5,TXM!S2925,"")</f>
        <v/>
      </c>
      <c r="U2925" t="str">
        <f>IFERROR(SMALL($T$5:$T$9000,ROWS($T$5:T2925)),"")</f>
        <v/>
      </c>
    </row>
    <row r="2926" spans="1:21" ht="14.4" customHeight="1" x14ac:dyDescent="0.3">
      <c r="A2926" s="371" t="s">
        <v>67</v>
      </c>
      <c r="B2926" t="s">
        <v>107</v>
      </c>
      <c r="C2926" s="372">
        <v>12928445</v>
      </c>
      <c r="D2926" s="388">
        <f>ROWS(C$5:C2926)</f>
        <v>2922</v>
      </c>
      <c r="E2926" s="388" t="str">
        <f>IF(_xlfn.IFNA(VLOOKUP(A2926,$AG$3:$AH$83,2,FALSE),"")='11.1'!$D$5,TXM!D2926,"")</f>
        <v/>
      </c>
      <c r="F2926" t="str">
        <f>IFERROR(SMALL($E$5:$E$9000,ROWS($E$5:E2926)),"")</f>
        <v/>
      </c>
      <c r="I2926" s="371" t="s">
        <v>27</v>
      </c>
      <c r="J2926" t="s">
        <v>793</v>
      </c>
      <c r="K2926" s="372">
        <v>163411288</v>
      </c>
      <c r="L2926" s="388">
        <f>ROWS(K$5:K2926)</f>
        <v>2922</v>
      </c>
      <c r="M2926" s="388" t="str">
        <f>IF(_xlfn.IFNA(VLOOKUP(I2926,$AG$3:$AH$83,2,FALSE),"")='11.1'!$D$5,TXM!L2926,"")</f>
        <v/>
      </c>
      <c r="N2926" t="str">
        <f>IFERROR(SMALL($M$5:$M$9000,ROWS($M$5:M2926)),"")</f>
        <v/>
      </c>
      <c r="P2926" t="s">
        <v>78</v>
      </c>
      <c r="Q2926" t="s">
        <v>825</v>
      </c>
      <c r="R2926">
        <v>5217</v>
      </c>
      <c r="S2926" s="388">
        <f>ROWS(R$5:R2926)</f>
        <v>2922</v>
      </c>
      <c r="T2926" s="388" t="str">
        <f>IF(_xlfn.IFNA(VLOOKUP(P2926,$AG$3:$AH$83,2,FALSE),"")='11.1'!$D$5,TXM!S2926,"")</f>
        <v/>
      </c>
      <c r="U2926" t="str">
        <f>IFERROR(SMALL($T$5:$T$9000,ROWS($T$5:T2926)),"")</f>
        <v/>
      </c>
    </row>
    <row r="2927" spans="1:21" ht="14.4" customHeight="1" x14ac:dyDescent="0.3">
      <c r="A2927" s="371" t="s">
        <v>67</v>
      </c>
      <c r="B2927" t="s">
        <v>849</v>
      </c>
      <c r="C2927" s="372">
        <v>9429016</v>
      </c>
      <c r="D2927" s="388">
        <f>ROWS(C$5:C2927)</f>
        <v>2923</v>
      </c>
      <c r="E2927" s="388" t="str">
        <f>IF(_xlfn.IFNA(VLOOKUP(A2927,$AG$3:$AH$83,2,FALSE),"")='11.1'!$D$5,TXM!D2927,"")</f>
        <v/>
      </c>
      <c r="F2927" t="str">
        <f>IFERROR(SMALL($E$5:$E$9000,ROWS($E$5:E2927)),"")</f>
        <v/>
      </c>
      <c r="I2927" s="371" t="s">
        <v>27</v>
      </c>
      <c r="J2927" t="s">
        <v>825</v>
      </c>
      <c r="K2927" s="372">
        <v>159396990</v>
      </c>
      <c r="L2927" s="388">
        <f>ROWS(K$5:K2927)</f>
        <v>2923</v>
      </c>
      <c r="M2927" s="388" t="str">
        <f>IF(_xlfn.IFNA(VLOOKUP(I2927,$AG$3:$AH$83,2,FALSE),"")='11.1'!$D$5,TXM!L2927,"")</f>
        <v/>
      </c>
      <c r="N2927" t="str">
        <f>IFERROR(SMALL($M$5:$M$9000,ROWS($M$5:M2927)),"")</f>
        <v/>
      </c>
      <c r="P2927" t="s">
        <v>78</v>
      </c>
      <c r="Q2927" t="s">
        <v>861</v>
      </c>
      <c r="R2927">
        <v>4500</v>
      </c>
      <c r="S2927" s="388">
        <f>ROWS(R$5:R2927)</f>
        <v>2923</v>
      </c>
      <c r="T2927" s="388" t="str">
        <f>IF(_xlfn.IFNA(VLOOKUP(P2927,$AG$3:$AH$83,2,FALSE),"")='11.1'!$D$5,TXM!S2927,"")</f>
        <v/>
      </c>
      <c r="U2927" t="str">
        <f>IFERROR(SMALL($T$5:$T$9000,ROWS($T$5:T2927)),"")</f>
        <v/>
      </c>
    </row>
    <row r="2928" spans="1:21" ht="14.4" customHeight="1" x14ac:dyDescent="0.3">
      <c r="A2928" s="371" t="s">
        <v>67</v>
      </c>
      <c r="B2928" t="s">
        <v>91</v>
      </c>
      <c r="C2928" s="372">
        <v>9318085</v>
      </c>
      <c r="D2928" s="388">
        <f>ROWS(C$5:C2928)</f>
        <v>2924</v>
      </c>
      <c r="E2928" s="388" t="str">
        <f>IF(_xlfn.IFNA(VLOOKUP(A2928,$AG$3:$AH$83,2,FALSE),"")='11.1'!$D$5,TXM!D2928,"")</f>
        <v/>
      </c>
      <c r="F2928" t="str">
        <f>IFERROR(SMALL($E$5:$E$9000,ROWS($E$5:E2928)),"")</f>
        <v/>
      </c>
      <c r="I2928" s="371" t="s">
        <v>27</v>
      </c>
      <c r="J2928" t="s">
        <v>789</v>
      </c>
      <c r="K2928" s="372">
        <v>150769107</v>
      </c>
      <c r="L2928" s="388">
        <f>ROWS(K$5:K2928)</f>
        <v>2924</v>
      </c>
      <c r="M2928" s="388" t="str">
        <f>IF(_xlfn.IFNA(VLOOKUP(I2928,$AG$3:$AH$83,2,FALSE),"")='11.1'!$D$5,TXM!L2928,"")</f>
        <v/>
      </c>
      <c r="N2928" t="str">
        <f>IFERROR(SMALL($M$5:$M$9000,ROWS($M$5:M2928)),"")</f>
        <v/>
      </c>
      <c r="P2928" t="s">
        <v>78</v>
      </c>
      <c r="Q2928" t="s">
        <v>999</v>
      </c>
      <c r="R2928">
        <v>398</v>
      </c>
      <c r="S2928" s="388">
        <f>ROWS(R$5:R2928)</f>
        <v>2924</v>
      </c>
      <c r="T2928" s="388" t="str">
        <f>IF(_xlfn.IFNA(VLOOKUP(P2928,$AG$3:$AH$83,2,FALSE),"")='11.1'!$D$5,TXM!S2928,"")</f>
        <v/>
      </c>
      <c r="U2928" t="str">
        <f>IFERROR(SMALL($T$5:$T$9000,ROWS($T$5:T2928)),"")</f>
        <v/>
      </c>
    </row>
    <row r="2929" spans="1:21" ht="14.4" customHeight="1" x14ac:dyDescent="0.3">
      <c r="A2929" s="371" t="s">
        <v>67</v>
      </c>
      <c r="B2929" t="s">
        <v>1000</v>
      </c>
      <c r="C2929" s="372">
        <v>5111428</v>
      </c>
      <c r="D2929" s="388">
        <f>ROWS(C$5:C2929)</f>
        <v>2925</v>
      </c>
      <c r="E2929" s="388" t="str">
        <f>IF(_xlfn.IFNA(VLOOKUP(A2929,$AG$3:$AH$83,2,FALSE),"")='11.1'!$D$5,TXM!D2929,"")</f>
        <v/>
      </c>
      <c r="F2929" t="str">
        <f>IFERROR(SMALL($E$5:$E$9000,ROWS($E$5:E2929)),"")</f>
        <v/>
      </c>
      <c r="I2929" s="371" t="s">
        <v>27</v>
      </c>
      <c r="J2929" t="s">
        <v>108</v>
      </c>
      <c r="K2929" s="372">
        <v>146703429</v>
      </c>
      <c r="L2929" s="388">
        <f>ROWS(K$5:K2929)</f>
        <v>2925</v>
      </c>
      <c r="M2929" s="388" t="str">
        <f>IF(_xlfn.IFNA(VLOOKUP(I2929,$AG$3:$AH$83,2,FALSE),"")='11.1'!$D$5,TXM!L2929,"")</f>
        <v/>
      </c>
      <c r="N2929" t="str">
        <f>IFERROR(SMALL($M$5:$M$9000,ROWS($M$5:M2929)),"")</f>
        <v/>
      </c>
      <c r="P2929" t="s">
        <v>78</v>
      </c>
      <c r="Q2929" t="s">
        <v>1000</v>
      </c>
      <c r="R2929">
        <v>393</v>
      </c>
      <c r="S2929" s="388">
        <f>ROWS(R$5:R2929)</f>
        <v>2925</v>
      </c>
      <c r="T2929" s="388" t="str">
        <f>IF(_xlfn.IFNA(VLOOKUP(P2929,$AG$3:$AH$83,2,FALSE),"")='11.1'!$D$5,TXM!S2929,"")</f>
        <v/>
      </c>
      <c r="U2929" t="str">
        <f>IFERROR(SMALL($T$5:$T$9000,ROWS($T$5:T2929)),"")</f>
        <v/>
      </c>
    </row>
    <row r="2930" spans="1:21" ht="14.4" customHeight="1" x14ac:dyDescent="0.3">
      <c r="A2930" s="371" t="s">
        <v>67</v>
      </c>
      <c r="B2930" t="s">
        <v>108</v>
      </c>
      <c r="C2930" s="372">
        <v>4100301</v>
      </c>
      <c r="D2930" s="388">
        <f>ROWS(C$5:C2930)</f>
        <v>2926</v>
      </c>
      <c r="E2930" s="388" t="str">
        <f>IF(_xlfn.IFNA(VLOOKUP(A2930,$AG$3:$AH$83,2,FALSE),"")='11.1'!$D$5,TXM!D2930,"")</f>
        <v/>
      </c>
      <c r="F2930" t="str">
        <f>IFERROR(SMALL($E$5:$E$9000,ROWS($E$5:E2930)),"")</f>
        <v/>
      </c>
      <c r="I2930" s="371" t="s">
        <v>27</v>
      </c>
      <c r="J2930" t="s">
        <v>777</v>
      </c>
      <c r="K2930" s="372">
        <v>135712753</v>
      </c>
      <c r="L2930" s="388">
        <f>ROWS(K$5:K2930)</f>
        <v>2926</v>
      </c>
      <c r="M2930" s="388" t="str">
        <f>IF(_xlfn.IFNA(VLOOKUP(I2930,$AG$3:$AH$83,2,FALSE),"")='11.1'!$D$5,TXM!L2930,"")</f>
        <v/>
      </c>
      <c r="N2930" t="str">
        <f>IFERROR(SMALL($M$5:$M$9000,ROWS($M$5:M2930)),"")</f>
        <v/>
      </c>
      <c r="P2930" t="s">
        <v>40</v>
      </c>
      <c r="Q2930" t="s">
        <v>863</v>
      </c>
      <c r="R2930">
        <v>43495962</v>
      </c>
      <c r="S2930" s="388">
        <f>ROWS(R$5:R2930)</f>
        <v>2926</v>
      </c>
      <c r="T2930" s="388" t="str">
        <f>IF(_xlfn.IFNA(VLOOKUP(P2930,$AG$3:$AH$83,2,FALSE),"")='11.1'!$D$5,TXM!S2930,"")</f>
        <v/>
      </c>
      <c r="U2930" t="str">
        <f>IFERROR(SMALL($T$5:$T$9000,ROWS($T$5:T2930)),"")</f>
        <v/>
      </c>
    </row>
    <row r="2931" spans="1:21" ht="14.4" customHeight="1" x14ac:dyDescent="0.3">
      <c r="A2931" s="371" t="s">
        <v>67</v>
      </c>
      <c r="B2931" t="s">
        <v>791</v>
      </c>
      <c r="C2931" s="372">
        <v>3732128</v>
      </c>
      <c r="D2931" s="388">
        <f>ROWS(C$5:C2931)</f>
        <v>2927</v>
      </c>
      <c r="E2931" s="388" t="str">
        <f>IF(_xlfn.IFNA(VLOOKUP(A2931,$AG$3:$AH$83,2,FALSE),"")='11.1'!$D$5,TXM!D2931,"")</f>
        <v/>
      </c>
      <c r="F2931" t="str">
        <f>IFERROR(SMALL($E$5:$E$9000,ROWS($E$5:E2931)),"")</f>
        <v/>
      </c>
      <c r="I2931" s="371" t="s">
        <v>27</v>
      </c>
      <c r="J2931" t="s">
        <v>809</v>
      </c>
      <c r="K2931" s="372">
        <v>123102666</v>
      </c>
      <c r="L2931" s="388">
        <f>ROWS(K$5:K2931)</f>
        <v>2927</v>
      </c>
      <c r="M2931" s="388" t="str">
        <f>IF(_xlfn.IFNA(VLOOKUP(I2931,$AG$3:$AH$83,2,FALSE),"")='11.1'!$D$5,TXM!L2931,"")</f>
        <v/>
      </c>
      <c r="N2931" t="str">
        <f>IFERROR(SMALL($M$5:$M$9000,ROWS($M$5:M2931)),"")</f>
        <v/>
      </c>
      <c r="P2931" t="s">
        <v>40</v>
      </c>
      <c r="Q2931" t="s">
        <v>1265</v>
      </c>
      <c r="R2931">
        <v>26778587</v>
      </c>
      <c r="S2931" s="388">
        <f>ROWS(R$5:R2931)</f>
        <v>2927</v>
      </c>
      <c r="T2931" s="388" t="str">
        <f>IF(_xlfn.IFNA(VLOOKUP(P2931,$AG$3:$AH$83,2,FALSE),"")='11.1'!$D$5,TXM!S2931,"")</f>
        <v/>
      </c>
      <c r="U2931" t="str">
        <f>IFERROR(SMALL($T$5:$T$9000,ROWS($T$5:T2931)),"")</f>
        <v/>
      </c>
    </row>
    <row r="2932" spans="1:21" ht="14.4" customHeight="1" x14ac:dyDescent="0.3">
      <c r="A2932" s="371" t="s">
        <v>67</v>
      </c>
      <c r="B2932" t="s">
        <v>845</v>
      </c>
      <c r="C2932" s="372">
        <v>3055471</v>
      </c>
      <c r="D2932" s="388">
        <f>ROWS(C$5:C2932)</f>
        <v>2928</v>
      </c>
      <c r="E2932" s="388" t="str">
        <f>IF(_xlfn.IFNA(VLOOKUP(A2932,$AG$3:$AH$83,2,FALSE),"")='11.1'!$D$5,TXM!D2932,"")</f>
        <v/>
      </c>
      <c r="F2932" t="str">
        <f>IFERROR(SMALL($E$5:$E$9000,ROWS($E$5:E2932)),"")</f>
        <v/>
      </c>
      <c r="I2932" s="371" t="s">
        <v>27</v>
      </c>
      <c r="J2932" t="s">
        <v>99</v>
      </c>
      <c r="K2932" s="372">
        <v>122348782</v>
      </c>
      <c r="L2932" s="388">
        <f>ROWS(K$5:K2932)</f>
        <v>2928</v>
      </c>
      <c r="M2932" s="388" t="str">
        <f>IF(_xlfn.IFNA(VLOOKUP(I2932,$AG$3:$AH$83,2,FALSE),"")='11.1'!$D$5,TXM!L2932,"")</f>
        <v/>
      </c>
      <c r="N2932" t="str">
        <f>IFERROR(SMALL($M$5:$M$9000,ROWS($M$5:M2932)),"")</f>
        <v/>
      </c>
      <c r="P2932" t="s">
        <v>40</v>
      </c>
      <c r="Q2932" t="s">
        <v>869</v>
      </c>
      <c r="R2932">
        <v>16750093</v>
      </c>
      <c r="S2932" s="388">
        <f>ROWS(R$5:R2932)</f>
        <v>2928</v>
      </c>
      <c r="T2932" s="388" t="str">
        <f>IF(_xlfn.IFNA(VLOOKUP(P2932,$AG$3:$AH$83,2,FALSE),"")='11.1'!$D$5,TXM!S2932,"")</f>
        <v/>
      </c>
      <c r="U2932" t="str">
        <f>IFERROR(SMALL($T$5:$T$9000,ROWS($T$5:T2932)),"")</f>
        <v/>
      </c>
    </row>
    <row r="2933" spans="1:21" ht="14.4" customHeight="1" x14ac:dyDescent="0.3">
      <c r="A2933" s="371" t="s">
        <v>67</v>
      </c>
      <c r="B2933" t="s">
        <v>96</v>
      </c>
      <c r="C2933" s="372">
        <v>2929937</v>
      </c>
      <c r="D2933" s="388">
        <f>ROWS(C$5:C2933)</f>
        <v>2929</v>
      </c>
      <c r="E2933" s="388" t="str">
        <f>IF(_xlfn.IFNA(VLOOKUP(A2933,$AG$3:$AH$83,2,FALSE),"")='11.1'!$D$5,TXM!D2933,"")</f>
        <v/>
      </c>
      <c r="F2933" t="str">
        <f>IFERROR(SMALL($E$5:$E$9000,ROWS($E$5:E2933)),"")</f>
        <v/>
      </c>
      <c r="I2933" s="371" t="s">
        <v>27</v>
      </c>
      <c r="J2933" t="s">
        <v>106</v>
      </c>
      <c r="K2933" s="372">
        <v>122098990</v>
      </c>
      <c r="L2933" s="388">
        <f>ROWS(K$5:K2933)</f>
        <v>2929</v>
      </c>
      <c r="M2933" s="388" t="str">
        <f>IF(_xlfn.IFNA(VLOOKUP(I2933,$AG$3:$AH$83,2,FALSE),"")='11.1'!$D$5,TXM!L2933,"")</f>
        <v/>
      </c>
      <c r="N2933" t="str">
        <f>IFERROR(SMALL($M$5:$M$9000,ROWS($M$5:M2933)),"")</f>
        <v/>
      </c>
      <c r="P2933" t="s">
        <v>40</v>
      </c>
      <c r="Q2933" t="s">
        <v>845</v>
      </c>
      <c r="R2933">
        <v>14396088</v>
      </c>
      <c r="S2933" s="388">
        <f>ROWS(R$5:R2933)</f>
        <v>2929</v>
      </c>
      <c r="T2933" s="388" t="str">
        <f>IF(_xlfn.IFNA(VLOOKUP(P2933,$AG$3:$AH$83,2,FALSE),"")='11.1'!$D$5,TXM!S2933,"")</f>
        <v/>
      </c>
      <c r="U2933" t="str">
        <f>IFERROR(SMALL($T$5:$T$9000,ROWS($T$5:T2933)),"")</f>
        <v/>
      </c>
    </row>
    <row r="2934" spans="1:21" ht="14.4" customHeight="1" x14ac:dyDescent="0.3">
      <c r="A2934" s="371" t="s">
        <v>67</v>
      </c>
      <c r="B2934" t="s">
        <v>837</v>
      </c>
      <c r="C2934" s="372">
        <v>2191971</v>
      </c>
      <c r="D2934" s="388">
        <f>ROWS(C$5:C2934)</f>
        <v>2930</v>
      </c>
      <c r="E2934" s="388" t="str">
        <f>IF(_xlfn.IFNA(VLOOKUP(A2934,$AG$3:$AH$83,2,FALSE),"")='11.1'!$D$5,TXM!D2934,"")</f>
        <v/>
      </c>
      <c r="F2934" t="str">
        <f>IFERROR(SMALL($E$5:$E$9000,ROWS($E$5:E2934)),"")</f>
        <v/>
      </c>
      <c r="I2934" s="371" t="s">
        <v>27</v>
      </c>
      <c r="J2934" t="s">
        <v>795</v>
      </c>
      <c r="K2934" s="372">
        <v>117329145</v>
      </c>
      <c r="L2934" s="388">
        <f>ROWS(K$5:K2934)</f>
        <v>2930</v>
      </c>
      <c r="M2934" s="388" t="str">
        <f>IF(_xlfn.IFNA(VLOOKUP(I2934,$AG$3:$AH$83,2,FALSE),"")='11.1'!$D$5,TXM!L2934,"")</f>
        <v/>
      </c>
      <c r="N2934" t="str">
        <f>IFERROR(SMALL($M$5:$M$9000,ROWS($M$5:M2934)),"")</f>
        <v/>
      </c>
      <c r="P2934" t="s">
        <v>40</v>
      </c>
      <c r="Q2934" t="s">
        <v>867</v>
      </c>
      <c r="R2934">
        <v>11791977</v>
      </c>
      <c r="S2934" s="388">
        <f>ROWS(R$5:R2934)</f>
        <v>2930</v>
      </c>
      <c r="T2934" s="388" t="str">
        <f>IF(_xlfn.IFNA(VLOOKUP(P2934,$AG$3:$AH$83,2,FALSE),"")='11.1'!$D$5,TXM!S2934,"")</f>
        <v/>
      </c>
      <c r="U2934" t="str">
        <f>IFERROR(SMALL($T$5:$T$9000,ROWS($T$5:T2934)),"")</f>
        <v/>
      </c>
    </row>
    <row r="2935" spans="1:21" ht="14.4" customHeight="1" x14ac:dyDescent="0.3">
      <c r="A2935" s="371" t="s">
        <v>67</v>
      </c>
      <c r="B2935" t="s">
        <v>865</v>
      </c>
      <c r="C2935" s="372">
        <v>2064994</v>
      </c>
      <c r="D2935" s="388">
        <f>ROWS(C$5:C2935)</f>
        <v>2931</v>
      </c>
      <c r="E2935" s="388" t="str">
        <f>IF(_xlfn.IFNA(VLOOKUP(A2935,$AG$3:$AH$83,2,FALSE),"")='11.1'!$D$5,TXM!D2935,"")</f>
        <v/>
      </c>
      <c r="F2935" t="str">
        <f>IFERROR(SMALL($E$5:$E$9000,ROWS($E$5:E2935)),"")</f>
        <v/>
      </c>
      <c r="I2935" s="371" t="s">
        <v>27</v>
      </c>
      <c r="J2935" t="s">
        <v>1001</v>
      </c>
      <c r="K2935" s="372">
        <v>113215903</v>
      </c>
      <c r="L2935" s="388">
        <f>ROWS(K$5:K2935)</f>
        <v>2931</v>
      </c>
      <c r="M2935" s="388" t="str">
        <f>IF(_xlfn.IFNA(VLOOKUP(I2935,$AG$3:$AH$83,2,FALSE),"")='11.1'!$D$5,TXM!L2935,"")</f>
        <v/>
      </c>
      <c r="N2935" t="str">
        <f>IFERROR(SMALL($M$5:$M$9000,ROWS($M$5:M2935)),"")</f>
        <v/>
      </c>
      <c r="P2935" t="s">
        <v>40</v>
      </c>
      <c r="Q2935" t="s">
        <v>865</v>
      </c>
      <c r="R2935">
        <v>5498258</v>
      </c>
      <c r="S2935" s="388">
        <f>ROWS(R$5:R2935)</f>
        <v>2931</v>
      </c>
      <c r="T2935" s="388" t="str">
        <f>IF(_xlfn.IFNA(VLOOKUP(P2935,$AG$3:$AH$83,2,FALSE),"")='11.1'!$D$5,TXM!S2935,"")</f>
        <v/>
      </c>
      <c r="U2935" t="str">
        <f>IFERROR(SMALL($T$5:$T$9000,ROWS($T$5:T2935)),"")</f>
        <v/>
      </c>
    </row>
    <row r="2936" spans="1:21" ht="14.4" customHeight="1" x14ac:dyDescent="0.3">
      <c r="A2936" s="371" t="s">
        <v>67</v>
      </c>
      <c r="B2936" t="s">
        <v>793</v>
      </c>
      <c r="C2936" s="372">
        <v>1215674</v>
      </c>
      <c r="D2936" s="388">
        <f>ROWS(C$5:C2936)</f>
        <v>2932</v>
      </c>
      <c r="E2936" s="388" t="str">
        <f>IF(_xlfn.IFNA(VLOOKUP(A2936,$AG$3:$AH$83,2,FALSE),"")='11.1'!$D$5,TXM!D2936,"")</f>
        <v/>
      </c>
      <c r="F2936" t="str">
        <f>IFERROR(SMALL($E$5:$E$9000,ROWS($E$5:E2936)),"")</f>
        <v/>
      </c>
      <c r="I2936" s="371" t="s">
        <v>27</v>
      </c>
      <c r="J2936" t="s">
        <v>775</v>
      </c>
      <c r="K2936" s="372">
        <v>104989456</v>
      </c>
      <c r="L2936" s="388">
        <f>ROWS(K$5:K2936)</f>
        <v>2932</v>
      </c>
      <c r="M2936" s="388" t="str">
        <f>IF(_xlfn.IFNA(VLOOKUP(I2936,$AG$3:$AH$83,2,FALSE),"")='11.1'!$D$5,TXM!L2936,"")</f>
        <v/>
      </c>
      <c r="N2936" t="str">
        <f>IFERROR(SMALL($M$5:$M$9000,ROWS($M$5:M2936)),"")</f>
        <v/>
      </c>
      <c r="P2936" t="s">
        <v>40</v>
      </c>
      <c r="Q2936" t="s">
        <v>785</v>
      </c>
      <c r="R2936">
        <v>920555</v>
      </c>
      <c r="S2936" s="388">
        <f>ROWS(R$5:R2936)</f>
        <v>2932</v>
      </c>
      <c r="T2936" s="388" t="str">
        <f>IF(_xlfn.IFNA(VLOOKUP(P2936,$AG$3:$AH$83,2,FALSE),"")='11.1'!$D$5,TXM!S2936,"")</f>
        <v/>
      </c>
      <c r="U2936" t="str">
        <f>IFERROR(SMALL($T$5:$T$9000,ROWS($T$5:T2936)),"")</f>
        <v/>
      </c>
    </row>
    <row r="2937" spans="1:21" ht="14.4" customHeight="1" x14ac:dyDescent="0.3">
      <c r="A2937" s="371" t="s">
        <v>67</v>
      </c>
      <c r="B2937" t="s">
        <v>835</v>
      </c>
      <c r="C2937" s="372">
        <v>775076</v>
      </c>
      <c r="D2937" s="388">
        <f>ROWS(C$5:C2937)</f>
        <v>2933</v>
      </c>
      <c r="E2937" s="388" t="str">
        <f>IF(_xlfn.IFNA(VLOOKUP(A2937,$AG$3:$AH$83,2,FALSE),"")='11.1'!$D$5,TXM!D2937,"")</f>
        <v/>
      </c>
      <c r="F2937" t="str">
        <f>IFERROR(SMALL($E$5:$E$9000,ROWS($E$5:E2937)),"")</f>
        <v/>
      </c>
      <c r="I2937" s="371" t="s">
        <v>27</v>
      </c>
      <c r="J2937" t="s">
        <v>1275</v>
      </c>
      <c r="K2937" s="372">
        <v>99379131</v>
      </c>
      <c r="L2937" s="388">
        <f>ROWS(K$5:K2937)</f>
        <v>2933</v>
      </c>
      <c r="M2937" s="388" t="str">
        <f>IF(_xlfn.IFNA(VLOOKUP(I2937,$AG$3:$AH$83,2,FALSE),"")='11.1'!$D$5,TXM!L2937,"")</f>
        <v/>
      </c>
      <c r="N2937" t="str">
        <f>IFERROR(SMALL($M$5:$M$9000,ROWS($M$5:M2937)),"")</f>
        <v/>
      </c>
      <c r="P2937" t="s">
        <v>40</v>
      </c>
      <c r="Q2937" t="s">
        <v>837</v>
      </c>
      <c r="R2937">
        <v>895676</v>
      </c>
      <c r="S2937" s="388">
        <f>ROWS(R$5:R2937)</f>
        <v>2933</v>
      </c>
      <c r="T2937" s="388" t="str">
        <f>IF(_xlfn.IFNA(VLOOKUP(P2937,$AG$3:$AH$83,2,FALSE),"")='11.1'!$D$5,TXM!S2937,"")</f>
        <v/>
      </c>
      <c r="U2937" t="str">
        <f>IFERROR(SMALL($T$5:$T$9000,ROWS($T$5:T2937)),"")</f>
        <v/>
      </c>
    </row>
    <row r="2938" spans="1:21" ht="14.4" customHeight="1" x14ac:dyDescent="0.3">
      <c r="A2938" s="371" t="s">
        <v>67</v>
      </c>
      <c r="B2938" t="s">
        <v>102</v>
      </c>
      <c r="C2938" s="372">
        <v>761968</v>
      </c>
      <c r="D2938" s="388">
        <f>ROWS(C$5:C2938)</f>
        <v>2934</v>
      </c>
      <c r="E2938" s="388" t="str">
        <f>IF(_xlfn.IFNA(VLOOKUP(A2938,$AG$3:$AH$83,2,FALSE),"")='11.1'!$D$5,TXM!D2938,"")</f>
        <v/>
      </c>
      <c r="F2938" t="str">
        <f>IFERROR(SMALL($E$5:$E$9000,ROWS($E$5:E2938)),"")</f>
        <v/>
      </c>
      <c r="I2938" s="371" t="s">
        <v>27</v>
      </c>
      <c r="J2938" t="s">
        <v>98</v>
      </c>
      <c r="K2938" s="372">
        <v>91575761</v>
      </c>
      <c r="L2938" s="388">
        <f>ROWS(K$5:K2938)</f>
        <v>2934</v>
      </c>
      <c r="M2938" s="388" t="str">
        <f>IF(_xlfn.IFNA(VLOOKUP(I2938,$AG$3:$AH$83,2,FALSE),"")='11.1'!$D$5,TXM!L2938,"")</f>
        <v/>
      </c>
      <c r="N2938" t="str">
        <f>IFERROR(SMALL($M$5:$M$9000,ROWS($M$5:M2938)),"")</f>
        <v/>
      </c>
      <c r="P2938" t="s">
        <v>40</v>
      </c>
      <c r="Q2938" t="s">
        <v>1240</v>
      </c>
      <c r="R2938">
        <v>828783</v>
      </c>
      <c r="S2938" s="388">
        <f>ROWS(R$5:R2938)</f>
        <v>2934</v>
      </c>
      <c r="T2938" s="388" t="str">
        <f>IF(_xlfn.IFNA(VLOOKUP(P2938,$AG$3:$AH$83,2,FALSE),"")='11.1'!$D$5,TXM!S2938,"")</f>
        <v/>
      </c>
      <c r="U2938" t="str">
        <f>IFERROR(SMALL($T$5:$T$9000,ROWS($T$5:T2938)),"")</f>
        <v/>
      </c>
    </row>
    <row r="2939" spans="1:21" ht="14.4" customHeight="1" x14ac:dyDescent="0.3">
      <c r="A2939" s="371" t="s">
        <v>67</v>
      </c>
      <c r="B2939" t="s">
        <v>1005</v>
      </c>
      <c r="C2939" s="372">
        <v>703362</v>
      </c>
      <c r="D2939" s="388">
        <f>ROWS(C$5:C2939)</f>
        <v>2935</v>
      </c>
      <c r="E2939" s="388" t="str">
        <f>IF(_xlfn.IFNA(VLOOKUP(A2939,$AG$3:$AH$83,2,FALSE),"")='11.1'!$D$5,TXM!D2939,"")</f>
        <v/>
      </c>
      <c r="F2939" t="str">
        <f>IFERROR(SMALL($E$5:$E$9000,ROWS($E$5:E2939)),"")</f>
        <v/>
      </c>
      <c r="I2939" s="371" t="s">
        <v>27</v>
      </c>
      <c r="J2939" t="s">
        <v>859</v>
      </c>
      <c r="K2939" s="372">
        <v>86563742</v>
      </c>
      <c r="L2939" s="388">
        <f>ROWS(K$5:K2939)</f>
        <v>2935</v>
      </c>
      <c r="M2939" s="388" t="str">
        <f>IF(_xlfn.IFNA(VLOOKUP(I2939,$AG$3:$AH$83,2,FALSE),"")='11.1'!$D$5,TXM!L2939,"")</f>
        <v/>
      </c>
      <c r="N2939" t="str">
        <f>IFERROR(SMALL($M$5:$M$9000,ROWS($M$5:M2939)),"")</f>
        <v/>
      </c>
      <c r="P2939" t="s">
        <v>40</v>
      </c>
      <c r="Q2939" t="s">
        <v>843</v>
      </c>
      <c r="R2939">
        <v>744939</v>
      </c>
      <c r="S2939" s="388">
        <f>ROWS(R$5:R2939)</f>
        <v>2935</v>
      </c>
      <c r="T2939" s="388" t="str">
        <f>IF(_xlfn.IFNA(VLOOKUP(P2939,$AG$3:$AH$83,2,FALSE),"")='11.1'!$D$5,TXM!S2939,"")</f>
        <v/>
      </c>
      <c r="U2939" t="str">
        <f>IFERROR(SMALL($T$5:$T$9000,ROWS($T$5:T2939)),"")</f>
        <v/>
      </c>
    </row>
    <row r="2940" spans="1:21" ht="14.4" customHeight="1" x14ac:dyDescent="0.3">
      <c r="A2940" s="371" t="s">
        <v>67</v>
      </c>
      <c r="B2940" t="s">
        <v>95</v>
      </c>
      <c r="C2940" s="372">
        <v>658488</v>
      </c>
      <c r="D2940" s="388">
        <f>ROWS(C$5:C2940)</f>
        <v>2936</v>
      </c>
      <c r="E2940" s="388" t="str">
        <f>IF(_xlfn.IFNA(VLOOKUP(A2940,$AG$3:$AH$83,2,FALSE),"")='11.1'!$D$5,TXM!D2940,"")</f>
        <v/>
      </c>
      <c r="F2940" t="str">
        <f>IFERROR(SMALL($E$5:$E$9000,ROWS($E$5:E2940)),"")</f>
        <v/>
      </c>
      <c r="I2940" s="371" t="s">
        <v>27</v>
      </c>
      <c r="J2940" t="s">
        <v>781</v>
      </c>
      <c r="K2940" s="372">
        <v>83165125</v>
      </c>
      <c r="L2940" s="388">
        <f>ROWS(K$5:K2940)</f>
        <v>2936</v>
      </c>
      <c r="M2940" s="388" t="str">
        <f>IF(_xlfn.IFNA(VLOOKUP(I2940,$AG$3:$AH$83,2,FALSE),"")='11.1'!$D$5,TXM!L2940,"")</f>
        <v/>
      </c>
      <c r="N2940" t="str">
        <f>IFERROR(SMALL($M$5:$M$9000,ROWS($M$5:M2940)),"")</f>
        <v/>
      </c>
      <c r="P2940" t="s">
        <v>40</v>
      </c>
      <c r="Q2940" t="s">
        <v>871</v>
      </c>
      <c r="R2940">
        <v>603782</v>
      </c>
      <c r="S2940" s="388">
        <f>ROWS(R$5:R2940)</f>
        <v>2936</v>
      </c>
      <c r="T2940" s="388" t="str">
        <f>IF(_xlfn.IFNA(VLOOKUP(P2940,$AG$3:$AH$83,2,FALSE),"")='11.1'!$D$5,TXM!S2940,"")</f>
        <v/>
      </c>
      <c r="U2940" t="str">
        <f>IFERROR(SMALL($T$5:$T$9000,ROWS($T$5:T2940)),"")</f>
        <v/>
      </c>
    </row>
    <row r="2941" spans="1:21" ht="14.4" customHeight="1" x14ac:dyDescent="0.3">
      <c r="A2941" s="371" t="s">
        <v>67</v>
      </c>
      <c r="B2941" t="s">
        <v>1318</v>
      </c>
      <c r="C2941" s="372">
        <v>345057</v>
      </c>
      <c r="D2941" s="388">
        <f>ROWS(C$5:C2941)</f>
        <v>2937</v>
      </c>
      <c r="E2941" s="388" t="str">
        <f>IF(_xlfn.IFNA(VLOOKUP(A2941,$AG$3:$AH$83,2,FALSE),"")='11.1'!$D$5,TXM!D2941,"")</f>
        <v/>
      </c>
      <c r="F2941" t="str">
        <f>IFERROR(SMALL($E$5:$E$9000,ROWS($E$5:E2941)),"")</f>
        <v/>
      </c>
      <c r="I2941" s="371" t="s">
        <v>27</v>
      </c>
      <c r="J2941" t="s">
        <v>811</v>
      </c>
      <c r="K2941" s="372">
        <v>77545582</v>
      </c>
      <c r="L2941" s="388">
        <f>ROWS(K$5:K2941)</f>
        <v>2937</v>
      </c>
      <c r="M2941" s="388" t="str">
        <f>IF(_xlfn.IFNA(VLOOKUP(I2941,$AG$3:$AH$83,2,FALSE),"")='11.1'!$D$5,TXM!L2941,"")</f>
        <v/>
      </c>
      <c r="N2941" t="str">
        <f>IFERROR(SMALL($M$5:$M$9000,ROWS($M$5:M2941)),"")</f>
        <v/>
      </c>
      <c r="P2941" t="s">
        <v>40</v>
      </c>
      <c r="Q2941" t="s">
        <v>1441</v>
      </c>
      <c r="R2941">
        <v>340946</v>
      </c>
      <c r="S2941" s="388">
        <f>ROWS(R$5:R2941)</f>
        <v>2937</v>
      </c>
      <c r="T2941" s="388" t="str">
        <f>IF(_xlfn.IFNA(VLOOKUP(P2941,$AG$3:$AH$83,2,FALSE),"")='11.1'!$D$5,TXM!S2941,"")</f>
        <v/>
      </c>
      <c r="U2941" t="str">
        <f>IFERROR(SMALL($T$5:$T$9000,ROWS($T$5:T2941)),"")</f>
        <v/>
      </c>
    </row>
    <row r="2942" spans="1:21" ht="14.4" customHeight="1" x14ac:dyDescent="0.3">
      <c r="A2942" s="371" t="s">
        <v>67</v>
      </c>
      <c r="B2942" t="s">
        <v>861</v>
      </c>
      <c r="C2942" s="372">
        <v>284330</v>
      </c>
      <c r="D2942" s="388">
        <f>ROWS(C$5:C2942)</f>
        <v>2938</v>
      </c>
      <c r="E2942" s="388" t="str">
        <f>IF(_xlfn.IFNA(VLOOKUP(A2942,$AG$3:$AH$83,2,FALSE),"")='11.1'!$D$5,TXM!D2942,"")</f>
        <v/>
      </c>
      <c r="F2942" t="str">
        <f>IFERROR(SMALL($E$5:$E$9000,ROWS($E$5:E2942)),"")</f>
        <v/>
      </c>
      <c r="I2942" s="371" t="s">
        <v>27</v>
      </c>
      <c r="J2942" t="s">
        <v>173</v>
      </c>
      <c r="K2942" s="372">
        <v>72099466</v>
      </c>
      <c r="L2942" s="388">
        <f>ROWS(K$5:K2942)</f>
        <v>2938</v>
      </c>
      <c r="M2942" s="388" t="str">
        <f>IF(_xlfn.IFNA(VLOOKUP(I2942,$AG$3:$AH$83,2,FALSE),"")='11.1'!$D$5,TXM!L2942,"")</f>
        <v/>
      </c>
      <c r="N2942" t="str">
        <f>IFERROR(SMALL($M$5:$M$9000,ROWS($M$5:M2942)),"")</f>
        <v/>
      </c>
      <c r="P2942" t="s">
        <v>40</v>
      </c>
      <c r="Q2942" t="s">
        <v>990</v>
      </c>
      <c r="R2942">
        <v>259051</v>
      </c>
      <c r="S2942" s="388">
        <f>ROWS(R$5:R2942)</f>
        <v>2938</v>
      </c>
      <c r="T2942" s="388" t="str">
        <f>IF(_xlfn.IFNA(VLOOKUP(P2942,$AG$3:$AH$83,2,FALSE),"")='11.1'!$D$5,TXM!S2942,"")</f>
        <v/>
      </c>
      <c r="U2942" t="str">
        <f>IFERROR(SMALL($T$5:$T$9000,ROWS($T$5:T2942)),"")</f>
        <v/>
      </c>
    </row>
    <row r="2943" spans="1:21" ht="14.4" customHeight="1" x14ac:dyDescent="0.3">
      <c r="A2943" s="371" t="s">
        <v>67</v>
      </c>
      <c r="B2943" t="s">
        <v>999</v>
      </c>
      <c r="C2943" s="372">
        <v>212453</v>
      </c>
      <c r="D2943" s="388">
        <f>ROWS(C$5:C2943)</f>
        <v>2939</v>
      </c>
      <c r="E2943" s="388" t="str">
        <f>IF(_xlfn.IFNA(VLOOKUP(A2943,$AG$3:$AH$83,2,FALSE),"")='11.1'!$D$5,TXM!D2943,"")</f>
        <v/>
      </c>
      <c r="F2943" t="str">
        <f>IFERROR(SMALL($E$5:$E$9000,ROWS($E$5:E2943)),"")</f>
        <v/>
      </c>
      <c r="I2943" s="371" t="s">
        <v>27</v>
      </c>
      <c r="J2943" t="s">
        <v>105</v>
      </c>
      <c r="K2943" s="372">
        <v>70176252</v>
      </c>
      <c r="L2943" s="388">
        <f>ROWS(K$5:K2943)</f>
        <v>2939</v>
      </c>
      <c r="M2943" s="388" t="str">
        <f>IF(_xlfn.IFNA(VLOOKUP(I2943,$AG$3:$AH$83,2,FALSE),"")='11.1'!$D$5,TXM!L2943,"")</f>
        <v/>
      </c>
      <c r="N2943" t="str">
        <f>IFERROR(SMALL($M$5:$M$9000,ROWS($M$5:M2943)),"")</f>
        <v/>
      </c>
      <c r="P2943" t="s">
        <v>40</v>
      </c>
      <c r="Q2943" t="s">
        <v>823</v>
      </c>
      <c r="R2943">
        <v>242291</v>
      </c>
      <c r="S2943" s="388">
        <f>ROWS(R$5:R2943)</f>
        <v>2939</v>
      </c>
      <c r="T2943" s="388" t="str">
        <f>IF(_xlfn.IFNA(VLOOKUP(P2943,$AG$3:$AH$83,2,FALSE),"")='11.1'!$D$5,TXM!S2943,"")</f>
        <v/>
      </c>
      <c r="U2943" t="str">
        <f>IFERROR(SMALL($T$5:$T$9000,ROWS($T$5:T2943)),"")</f>
        <v/>
      </c>
    </row>
    <row r="2944" spans="1:21" ht="14.4" customHeight="1" x14ac:dyDescent="0.3">
      <c r="A2944" s="371" t="s">
        <v>67</v>
      </c>
      <c r="B2944" t="s">
        <v>783</v>
      </c>
      <c r="C2944" s="372">
        <v>171710</v>
      </c>
      <c r="D2944" s="388">
        <f>ROWS(C$5:C2944)</f>
        <v>2940</v>
      </c>
      <c r="E2944" s="388" t="str">
        <f>IF(_xlfn.IFNA(VLOOKUP(A2944,$AG$3:$AH$83,2,FALSE),"")='11.1'!$D$5,TXM!D2944,"")</f>
        <v/>
      </c>
      <c r="F2944" t="str">
        <f>IFERROR(SMALL($E$5:$E$9000,ROWS($E$5:E2944)),"")</f>
        <v/>
      </c>
      <c r="I2944" s="371" t="s">
        <v>27</v>
      </c>
      <c r="J2944" t="s">
        <v>1434</v>
      </c>
      <c r="K2944" s="372">
        <v>67975388</v>
      </c>
      <c r="L2944" s="388">
        <f>ROWS(K$5:K2944)</f>
        <v>2940</v>
      </c>
      <c r="M2944" s="388" t="str">
        <f>IF(_xlfn.IFNA(VLOOKUP(I2944,$AG$3:$AH$83,2,FALSE),"")='11.1'!$D$5,TXM!L2944,"")</f>
        <v/>
      </c>
      <c r="N2944" t="str">
        <f>IFERROR(SMALL($M$5:$M$9000,ROWS($M$5:M2944)),"")</f>
        <v/>
      </c>
      <c r="P2944" t="s">
        <v>40</v>
      </c>
      <c r="Q2944" t="s">
        <v>1000</v>
      </c>
      <c r="R2944">
        <v>215868</v>
      </c>
      <c r="S2944" s="388">
        <f>ROWS(R$5:R2944)</f>
        <v>2940</v>
      </c>
      <c r="T2944" s="388" t="str">
        <f>IF(_xlfn.IFNA(VLOOKUP(P2944,$AG$3:$AH$83,2,FALSE),"")='11.1'!$D$5,TXM!S2944,"")</f>
        <v/>
      </c>
      <c r="U2944" t="str">
        <f>IFERROR(SMALL($T$5:$T$9000,ROWS($T$5:T2944)),"")</f>
        <v/>
      </c>
    </row>
    <row r="2945" spans="1:21" ht="14.4" customHeight="1" x14ac:dyDescent="0.3">
      <c r="A2945" s="371" t="s">
        <v>67</v>
      </c>
      <c r="B2945" t="s">
        <v>841</v>
      </c>
      <c r="C2945" s="372">
        <v>169782</v>
      </c>
      <c r="D2945" s="388">
        <f>ROWS(C$5:C2945)</f>
        <v>2941</v>
      </c>
      <c r="E2945" s="388" t="str">
        <f>IF(_xlfn.IFNA(VLOOKUP(A2945,$AG$3:$AH$83,2,FALSE),"")='11.1'!$D$5,TXM!D2945,"")</f>
        <v/>
      </c>
      <c r="F2945" t="str">
        <f>IFERROR(SMALL($E$5:$E$9000,ROWS($E$5:E2945)),"")</f>
        <v/>
      </c>
      <c r="I2945" s="371" t="s">
        <v>27</v>
      </c>
      <c r="J2945" t="s">
        <v>815</v>
      </c>
      <c r="K2945" s="372">
        <v>67704765</v>
      </c>
      <c r="L2945" s="388">
        <f>ROWS(K$5:K2945)</f>
        <v>2941</v>
      </c>
      <c r="M2945" s="388" t="str">
        <f>IF(_xlfn.IFNA(VLOOKUP(I2945,$AG$3:$AH$83,2,FALSE),"")='11.1'!$D$5,TXM!L2945,"")</f>
        <v/>
      </c>
      <c r="N2945" t="str">
        <f>IFERROR(SMALL($M$5:$M$9000,ROWS($M$5:M2945)),"")</f>
        <v/>
      </c>
      <c r="P2945" t="s">
        <v>40</v>
      </c>
      <c r="Q2945" t="s">
        <v>1434</v>
      </c>
      <c r="R2945">
        <v>202198</v>
      </c>
      <c r="S2945" s="388">
        <f>ROWS(R$5:R2945)</f>
        <v>2941</v>
      </c>
      <c r="T2945" s="388" t="str">
        <f>IF(_xlfn.IFNA(VLOOKUP(P2945,$AG$3:$AH$83,2,FALSE),"")='11.1'!$D$5,TXM!S2945,"")</f>
        <v/>
      </c>
      <c r="U2945" t="str">
        <f>IFERROR(SMALL($T$5:$T$9000,ROWS($T$5:T2945)),"")</f>
        <v/>
      </c>
    </row>
    <row r="2946" spans="1:21" ht="14.4" customHeight="1" x14ac:dyDescent="0.3">
      <c r="A2946" s="371" t="s">
        <v>67</v>
      </c>
      <c r="B2946" t="s">
        <v>787</v>
      </c>
      <c r="C2946" s="372">
        <v>110625</v>
      </c>
      <c r="D2946" s="388">
        <f>ROWS(C$5:C2946)</f>
        <v>2942</v>
      </c>
      <c r="E2946" s="388" t="str">
        <f>IF(_xlfn.IFNA(VLOOKUP(A2946,$AG$3:$AH$83,2,FALSE),"")='11.1'!$D$5,TXM!D2946,"")</f>
        <v/>
      </c>
      <c r="F2946" t="str">
        <f>IFERROR(SMALL($E$5:$E$9000,ROWS($E$5:E2946)),"")</f>
        <v/>
      </c>
      <c r="I2946" s="371" t="s">
        <v>27</v>
      </c>
      <c r="J2946" t="s">
        <v>104</v>
      </c>
      <c r="K2946" s="372">
        <v>62034123</v>
      </c>
      <c r="L2946" s="388">
        <f>ROWS(K$5:K2946)</f>
        <v>2942</v>
      </c>
      <c r="M2946" s="388" t="str">
        <f>IF(_xlfn.IFNA(VLOOKUP(I2946,$AG$3:$AH$83,2,FALSE),"")='11.1'!$D$5,TXM!L2946,"")</f>
        <v/>
      </c>
      <c r="N2946" t="str">
        <f>IFERROR(SMALL($M$5:$M$9000,ROWS($M$5:M2946)),"")</f>
        <v/>
      </c>
      <c r="P2946" t="s">
        <v>40</v>
      </c>
      <c r="Q2946" t="s">
        <v>1285</v>
      </c>
      <c r="R2946">
        <v>189678</v>
      </c>
      <c r="S2946" s="388">
        <f>ROWS(R$5:R2946)</f>
        <v>2942</v>
      </c>
      <c r="T2946" s="388" t="str">
        <f>IF(_xlfn.IFNA(VLOOKUP(P2946,$AG$3:$AH$83,2,FALSE),"")='11.1'!$D$5,TXM!S2946,"")</f>
        <v/>
      </c>
      <c r="U2946" t="str">
        <f>IFERROR(SMALL($T$5:$T$9000,ROWS($T$5:T2946)),"")</f>
        <v/>
      </c>
    </row>
    <row r="2947" spans="1:21" ht="14.4" customHeight="1" x14ac:dyDescent="0.3">
      <c r="A2947" s="371" t="s">
        <v>67</v>
      </c>
      <c r="B2947" t="s">
        <v>98</v>
      </c>
      <c r="C2947" s="372">
        <v>91397</v>
      </c>
      <c r="D2947" s="388">
        <f>ROWS(C$5:C2947)</f>
        <v>2943</v>
      </c>
      <c r="E2947" s="388" t="str">
        <f>IF(_xlfn.IFNA(VLOOKUP(A2947,$AG$3:$AH$83,2,FALSE),"")='11.1'!$D$5,TXM!D2947,"")</f>
        <v/>
      </c>
      <c r="F2947" t="str">
        <f>IFERROR(SMALL($E$5:$E$9000,ROWS($E$5:E2947)),"")</f>
        <v/>
      </c>
      <c r="I2947" s="371" t="s">
        <v>27</v>
      </c>
      <c r="J2947" t="s">
        <v>102</v>
      </c>
      <c r="K2947" s="372">
        <v>59980940</v>
      </c>
      <c r="L2947" s="388">
        <f>ROWS(K$5:K2947)</f>
        <v>2943</v>
      </c>
      <c r="M2947" s="388" t="str">
        <f>IF(_xlfn.IFNA(VLOOKUP(I2947,$AG$3:$AH$83,2,FALSE),"")='11.1'!$D$5,TXM!L2947,"")</f>
        <v/>
      </c>
      <c r="N2947" t="str">
        <f>IFERROR(SMALL($M$5:$M$9000,ROWS($M$5:M2947)),"")</f>
        <v/>
      </c>
      <c r="P2947" t="s">
        <v>40</v>
      </c>
      <c r="Q2947" t="s">
        <v>96</v>
      </c>
      <c r="R2947">
        <v>180840</v>
      </c>
      <c r="S2947" s="388">
        <f>ROWS(R$5:R2947)</f>
        <v>2943</v>
      </c>
      <c r="T2947" s="388" t="str">
        <f>IF(_xlfn.IFNA(VLOOKUP(P2947,$AG$3:$AH$83,2,FALSE),"")='11.1'!$D$5,TXM!S2947,"")</f>
        <v/>
      </c>
      <c r="U2947" t="str">
        <f>IFERROR(SMALL($T$5:$T$9000,ROWS($T$5:T2947)),"")</f>
        <v/>
      </c>
    </row>
    <row r="2948" spans="1:21" ht="14.4" customHeight="1" x14ac:dyDescent="0.3">
      <c r="A2948" s="371" t="s">
        <v>67</v>
      </c>
      <c r="B2948" t="s">
        <v>99</v>
      </c>
      <c r="C2948" s="372">
        <v>67380</v>
      </c>
      <c r="D2948" s="388">
        <f>ROWS(C$5:C2948)</f>
        <v>2944</v>
      </c>
      <c r="E2948" s="388" t="str">
        <f>IF(_xlfn.IFNA(VLOOKUP(A2948,$AG$3:$AH$83,2,FALSE),"")='11.1'!$D$5,TXM!D2948,"")</f>
        <v/>
      </c>
      <c r="F2948" t="str">
        <f>IFERROR(SMALL($E$5:$E$9000,ROWS($E$5:E2948)),"")</f>
        <v/>
      </c>
      <c r="I2948" s="371" t="s">
        <v>27</v>
      </c>
      <c r="J2948" t="s">
        <v>799</v>
      </c>
      <c r="K2948" s="372">
        <v>56499170</v>
      </c>
      <c r="L2948" s="388">
        <f>ROWS(K$5:K2948)</f>
        <v>2944</v>
      </c>
      <c r="M2948" s="388" t="str">
        <f>IF(_xlfn.IFNA(VLOOKUP(I2948,$AG$3:$AH$83,2,FALSE),"")='11.1'!$D$5,TXM!L2948,"")</f>
        <v/>
      </c>
      <c r="N2948" t="str">
        <f>IFERROR(SMALL($M$5:$M$9000,ROWS($M$5:M2948)),"")</f>
        <v/>
      </c>
      <c r="P2948" t="s">
        <v>40</v>
      </c>
      <c r="Q2948" t="s">
        <v>107</v>
      </c>
      <c r="R2948">
        <v>177789</v>
      </c>
      <c r="S2948" s="388">
        <f>ROWS(R$5:R2948)</f>
        <v>2944</v>
      </c>
      <c r="T2948" s="388" t="str">
        <f>IF(_xlfn.IFNA(VLOOKUP(P2948,$AG$3:$AH$83,2,FALSE),"")='11.1'!$D$5,TXM!S2948,"")</f>
        <v/>
      </c>
      <c r="U2948" t="str">
        <f>IFERROR(SMALL($T$5:$T$9000,ROWS($T$5:T2948)),"")</f>
        <v/>
      </c>
    </row>
    <row r="2949" spans="1:21" ht="14.4" customHeight="1" x14ac:dyDescent="0.3">
      <c r="A2949" s="371" t="s">
        <v>67</v>
      </c>
      <c r="B2949" t="s">
        <v>105</v>
      </c>
      <c r="C2949" s="372">
        <v>59373</v>
      </c>
      <c r="D2949" s="388">
        <f>ROWS(C$5:C2949)</f>
        <v>2945</v>
      </c>
      <c r="E2949" s="388" t="str">
        <f>IF(_xlfn.IFNA(VLOOKUP(A2949,$AG$3:$AH$83,2,FALSE),"")='11.1'!$D$5,TXM!D2949,"")</f>
        <v/>
      </c>
      <c r="F2949" t="str">
        <f>IFERROR(SMALL($E$5:$E$9000,ROWS($E$5:E2949)),"")</f>
        <v/>
      </c>
      <c r="I2949" s="371" t="s">
        <v>27</v>
      </c>
      <c r="J2949" t="s">
        <v>813</v>
      </c>
      <c r="K2949" s="372">
        <v>56008764</v>
      </c>
      <c r="L2949" s="388">
        <f>ROWS(K$5:K2949)</f>
        <v>2945</v>
      </c>
      <c r="M2949" s="388" t="str">
        <f>IF(_xlfn.IFNA(VLOOKUP(I2949,$AG$3:$AH$83,2,FALSE),"")='11.1'!$D$5,TXM!L2949,"")</f>
        <v/>
      </c>
      <c r="N2949" t="str">
        <f>IFERROR(SMALL($M$5:$M$9000,ROWS($M$5:M2949)),"")</f>
        <v/>
      </c>
      <c r="P2949" t="s">
        <v>40</v>
      </c>
      <c r="Q2949" t="s">
        <v>791</v>
      </c>
      <c r="R2949">
        <v>139684</v>
      </c>
      <c r="S2949" s="388">
        <f>ROWS(R$5:R2949)</f>
        <v>2945</v>
      </c>
      <c r="T2949" s="388" t="str">
        <f>IF(_xlfn.IFNA(VLOOKUP(P2949,$AG$3:$AH$83,2,FALSE),"")='11.1'!$D$5,TXM!S2949,"")</f>
        <v/>
      </c>
      <c r="U2949" t="str">
        <f>IFERROR(SMALL($T$5:$T$9000,ROWS($T$5:T2949)),"")</f>
        <v/>
      </c>
    </row>
    <row r="2950" spans="1:21" ht="14.4" customHeight="1" x14ac:dyDescent="0.3">
      <c r="A2950" s="371" t="s">
        <v>67</v>
      </c>
      <c r="B2950" t="s">
        <v>1252</v>
      </c>
      <c r="C2950" s="372">
        <v>59221</v>
      </c>
      <c r="D2950" s="388">
        <f>ROWS(C$5:C2950)</f>
        <v>2946</v>
      </c>
      <c r="E2950" s="388" t="str">
        <f>IF(_xlfn.IFNA(VLOOKUP(A2950,$AG$3:$AH$83,2,FALSE),"")='11.1'!$D$5,TXM!D2950,"")</f>
        <v/>
      </c>
      <c r="F2950" t="str">
        <f>IFERROR(SMALL($E$5:$E$9000,ROWS($E$5:E2950)),"")</f>
        <v/>
      </c>
      <c r="I2950" s="371" t="s">
        <v>27</v>
      </c>
      <c r="J2950" t="s">
        <v>805</v>
      </c>
      <c r="K2950" s="372">
        <v>32472918</v>
      </c>
      <c r="L2950" s="388">
        <f>ROWS(K$5:K2950)</f>
        <v>2946</v>
      </c>
      <c r="M2950" s="388" t="str">
        <f>IF(_xlfn.IFNA(VLOOKUP(I2950,$AG$3:$AH$83,2,FALSE),"")='11.1'!$D$5,TXM!L2950,"")</f>
        <v/>
      </c>
      <c r="N2950" t="str">
        <f>IFERROR(SMALL($M$5:$M$9000,ROWS($M$5:M2950)),"")</f>
        <v/>
      </c>
      <c r="P2950" t="s">
        <v>40</v>
      </c>
      <c r="Q2950" t="s">
        <v>97</v>
      </c>
      <c r="R2950">
        <v>121719</v>
      </c>
      <c r="S2950" s="388">
        <f>ROWS(R$5:R2950)</f>
        <v>2946</v>
      </c>
      <c r="T2950" s="388" t="str">
        <f>IF(_xlfn.IFNA(VLOOKUP(P2950,$AG$3:$AH$83,2,FALSE),"")='11.1'!$D$5,TXM!S2950,"")</f>
        <v/>
      </c>
      <c r="U2950" t="str">
        <f>IFERROR(SMALL($T$5:$T$9000,ROWS($T$5:T2950)),"")</f>
        <v/>
      </c>
    </row>
    <row r="2951" spans="1:21" ht="14.4" customHeight="1" x14ac:dyDescent="0.3">
      <c r="A2951" s="371" t="s">
        <v>67</v>
      </c>
      <c r="B2951" t="s">
        <v>839</v>
      </c>
      <c r="C2951" s="372">
        <v>29000</v>
      </c>
      <c r="D2951" s="388">
        <f>ROWS(C$5:C2951)</f>
        <v>2947</v>
      </c>
      <c r="E2951" s="388" t="str">
        <f>IF(_xlfn.IFNA(VLOOKUP(A2951,$AG$3:$AH$83,2,FALSE),"")='11.1'!$D$5,TXM!D2951,"")</f>
        <v/>
      </c>
      <c r="F2951" t="str">
        <f>IFERROR(SMALL($E$5:$E$9000,ROWS($E$5:E2951)),"")</f>
        <v/>
      </c>
      <c r="I2951" s="371" t="s">
        <v>27</v>
      </c>
      <c r="J2951" t="s">
        <v>847</v>
      </c>
      <c r="K2951" s="372">
        <v>30692403</v>
      </c>
      <c r="L2951" s="388">
        <f>ROWS(K$5:K2951)</f>
        <v>2947</v>
      </c>
      <c r="M2951" s="388" t="str">
        <f>IF(_xlfn.IFNA(VLOOKUP(I2951,$AG$3:$AH$83,2,FALSE),"")='11.1'!$D$5,TXM!L2951,"")</f>
        <v/>
      </c>
      <c r="N2951" t="str">
        <f>IFERROR(SMALL($M$5:$M$9000,ROWS($M$5:M2951)),"")</f>
        <v/>
      </c>
      <c r="P2951" t="s">
        <v>40</v>
      </c>
      <c r="Q2951" t="s">
        <v>809</v>
      </c>
      <c r="R2951">
        <v>114383</v>
      </c>
      <c r="S2951" s="388">
        <f>ROWS(R$5:R2951)</f>
        <v>2947</v>
      </c>
      <c r="T2951" s="388" t="str">
        <f>IF(_xlfn.IFNA(VLOOKUP(P2951,$AG$3:$AH$83,2,FALSE),"")='11.1'!$D$5,TXM!S2951,"")</f>
        <v/>
      </c>
      <c r="U2951" t="str">
        <f>IFERROR(SMALL($T$5:$T$9000,ROWS($T$5:T2951)),"")</f>
        <v/>
      </c>
    </row>
    <row r="2952" spans="1:21" ht="14.4" customHeight="1" x14ac:dyDescent="0.3">
      <c r="A2952" s="371" t="s">
        <v>67</v>
      </c>
      <c r="B2952" t="s">
        <v>785</v>
      </c>
      <c r="C2952" s="372">
        <v>26494</v>
      </c>
      <c r="D2952" s="388">
        <f>ROWS(C$5:C2952)</f>
        <v>2948</v>
      </c>
      <c r="E2952" s="388" t="str">
        <f>IF(_xlfn.IFNA(VLOOKUP(A2952,$AG$3:$AH$83,2,FALSE),"")='11.1'!$D$5,TXM!D2952,"")</f>
        <v/>
      </c>
      <c r="F2952" t="str">
        <f>IFERROR(SMALL($E$5:$E$9000,ROWS($E$5:E2952)),"")</f>
        <v/>
      </c>
      <c r="I2952" s="371" t="s">
        <v>27</v>
      </c>
      <c r="J2952" t="s">
        <v>1500</v>
      </c>
      <c r="K2952" s="372">
        <v>27034968</v>
      </c>
      <c r="L2952" s="388">
        <f>ROWS(K$5:K2952)</f>
        <v>2948</v>
      </c>
      <c r="M2952" s="388" t="str">
        <f>IF(_xlfn.IFNA(VLOOKUP(I2952,$AG$3:$AH$83,2,FALSE),"")='11.1'!$D$5,TXM!L2952,"")</f>
        <v/>
      </c>
      <c r="N2952" t="str">
        <f>IFERROR(SMALL($M$5:$M$9000,ROWS($M$5:M2952)),"")</f>
        <v/>
      </c>
      <c r="P2952" t="s">
        <v>40</v>
      </c>
      <c r="Q2952" t="s">
        <v>1500</v>
      </c>
      <c r="R2952">
        <v>104389</v>
      </c>
      <c r="S2952" s="388">
        <f>ROWS(R$5:R2952)</f>
        <v>2948</v>
      </c>
      <c r="T2952" s="388" t="str">
        <f>IF(_xlfn.IFNA(VLOOKUP(P2952,$AG$3:$AH$83,2,FALSE),"")='11.1'!$D$5,TXM!S2952,"")</f>
        <v/>
      </c>
      <c r="U2952" t="str">
        <f>IFERROR(SMALL($T$5:$T$9000,ROWS($T$5:T2952)),"")</f>
        <v/>
      </c>
    </row>
    <row r="2953" spans="1:21" ht="14.4" customHeight="1" x14ac:dyDescent="0.3">
      <c r="A2953" s="371" t="s">
        <v>67</v>
      </c>
      <c r="B2953" t="s">
        <v>1001</v>
      </c>
      <c r="C2953" s="372">
        <v>18162</v>
      </c>
      <c r="D2953" s="388">
        <f>ROWS(C$5:C2953)</f>
        <v>2949</v>
      </c>
      <c r="E2953" s="388" t="str">
        <f>IF(_xlfn.IFNA(VLOOKUP(A2953,$AG$3:$AH$83,2,FALSE),"")='11.1'!$D$5,TXM!D2953,"")</f>
        <v/>
      </c>
      <c r="F2953" t="str">
        <f>IFERROR(SMALL($E$5:$E$9000,ROWS($E$5:E2953)),"")</f>
        <v/>
      </c>
      <c r="I2953" s="371" t="s">
        <v>27</v>
      </c>
      <c r="J2953" t="s">
        <v>1006</v>
      </c>
      <c r="K2953" s="372">
        <v>24235690</v>
      </c>
      <c r="L2953" s="388">
        <f>ROWS(K$5:K2953)</f>
        <v>2949</v>
      </c>
      <c r="M2953" s="388" t="str">
        <f>IF(_xlfn.IFNA(VLOOKUP(I2953,$AG$3:$AH$83,2,FALSE),"")='11.1'!$D$5,TXM!L2953,"")</f>
        <v/>
      </c>
      <c r="N2953" t="str">
        <f>IFERROR(SMALL($M$5:$M$9000,ROWS($M$5:M2953)),"")</f>
        <v/>
      </c>
      <c r="P2953" t="s">
        <v>40</v>
      </c>
      <c r="Q2953" t="s">
        <v>108</v>
      </c>
      <c r="R2953">
        <v>92680</v>
      </c>
      <c r="S2953" s="388">
        <f>ROWS(R$5:R2953)</f>
        <v>2949</v>
      </c>
      <c r="T2953" s="388" t="str">
        <f>IF(_xlfn.IFNA(VLOOKUP(P2953,$AG$3:$AH$83,2,FALSE),"")='11.1'!$D$5,TXM!S2953,"")</f>
        <v/>
      </c>
      <c r="U2953" t="str">
        <f>IFERROR(SMALL($T$5:$T$9000,ROWS($T$5:T2953)),"")</f>
        <v/>
      </c>
    </row>
    <row r="2954" spans="1:21" ht="14.4" customHeight="1" x14ac:dyDescent="0.3">
      <c r="A2954" s="371" t="s">
        <v>67</v>
      </c>
      <c r="B2954" t="s">
        <v>813</v>
      </c>
      <c r="C2954" s="372">
        <v>3600</v>
      </c>
      <c r="D2954" s="388">
        <f>ROWS(C$5:C2954)</f>
        <v>2950</v>
      </c>
      <c r="E2954" s="388" t="str">
        <f>IF(_xlfn.IFNA(VLOOKUP(A2954,$AG$3:$AH$83,2,FALSE),"")='11.1'!$D$5,TXM!D2954,"")</f>
        <v/>
      </c>
      <c r="F2954" t="str">
        <f>IFERROR(SMALL($E$5:$E$9000,ROWS($E$5:E2954)),"")</f>
        <v/>
      </c>
      <c r="I2954" s="371" t="s">
        <v>27</v>
      </c>
      <c r="J2954" t="s">
        <v>817</v>
      </c>
      <c r="K2954" s="372">
        <v>23658955</v>
      </c>
      <c r="L2954" s="388">
        <f>ROWS(K$5:K2954)</f>
        <v>2950</v>
      </c>
      <c r="M2954" s="388" t="str">
        <f>IF(_xlfn.IFNA(VLOOKUP(I2954,$AG$3:$AH$83,2,FALSE),"")='11.1'!$D$5,TXM!L2954,"")</f>
        <v/>
      </c>
      <c r="N2954" t="str">
        <f>IFERROR(SMALL($M$5:$M$9000,ROWS($M$5:M2954)),"")</f>
        <v/>
      </c>
      <c r="P2954" t="s">
        <v>40</v>
      </c>
      <c r="Q2954" t="s">
        <v>1001</v>
      </c>
      <c r="R2954">
        <v>81749</v>
      </c>
      <c r="S2954" s="388">
        <f>ROWS(R$5:R2954)</f>
        <v>2950</v>
      </c>
      <c r="T2954" s="388" t="str">
        <f>IF(_xlfn.IFNA(VLOOKUP(P2954,$AG$3:$AH$83,2,FALSE),"")='11.1'!$D$5,TXM!S2954,"")</f>
        <v/>
      </c>
      <c r="U2954" t="str">
        <f>IFERROR(SMALL($T$5:$T$9000,ROWS($T$5:T2954)),"")</f>
        <v/>
      </c>
    </row>
    <row r="2955" spans="1:21" ht="14.4" customHeight="1" x14ac:dyDescent="0.3">
      <c r="A2955" s="371" t="s">
        <v>67</v>
      </c>
      <c r="B2955" t="s">
        <v>1006</v>
      </c>
      <c r="C2955" s="372">
        <v>40</v>
      </c>
      <c r="D2955" s="388">
        <f>ROWS(C$5:C2955)</f>
        <v>2951</v>
      </c>
      <c r="E2955" s="388" t="str">
        <f>IF(_xlfn.IFNA(VLOOKUP(A2955,$AG$3:$AH$83,2,FALSE),"")='11.1'!$D$5,TXM!D2955,"")</f>
        <v/>
      </c>
      <c r="F2955" t="str">
        <f>IFERROR(SMALL($E$5:$E$9000,ROWS($E$5:E2955)),"")</f>
        <v/>
      </c>
      <c r="I2955" s="371" t="s">
        <v>27</v>
      </c>
      <c r="J2955" t="s">
        <v>819</v>
      </c>
      <c r="K2955" s="372">
        <v>23568503</v>
      </c>
      <c r="L2955" s="388">
        <f>ROWS(K$5:K2955)</f>
        <v>2951</v>
      </c>
      <c r="M2955" s="388" t="str">
        <f>IF(_xlfn.IFNA(VLOOKUP(I2955,$AG$3:$AH$83,2,FALSE),"")='11.1'!$D$5,TXM!L2955,"")</f>
        <v/>
      </c>
      <c r="N2955" t="str">
        <f>IFERROR(SMALL($M$5:$M$9000,ROWS($M$5:M2955)),"")</f>
        <v/>
      </c>
      <c r="P2955" t="s">
        <v>40</v>
      </c>
      <c r="Q2955" t="s">
        <v>1318</v>
      </c>
      <c r="R2955">
        <v>59915</v>
      </c>
      <c r="S2955" s="388">
        <f>ROWS(R$5:R2955)</f>
        <v>2951</v>
      </c>
      <c r="T2955" s="388" t="str">
        <f>IF(_xlfn.IFNA(VLOOKUP(P2955,$AG$3:$AH$83,2,FALSE),"")='11.1'!$D$5,TXM!S2955,"")</f>
        <v/>
      </c>
      <c r="U2955" t="str">
        <f>IFERROR(SMALL($T$5:$T$9000,ROWS($T$5:T2955)),"")</f>
        <v/>
      </c>
    </row>
    <row r="2956" spans="1:21" ht="14.4" customHeight="1" x14ac:dyDescent="0.3">
      <c r="A2956" s="371" t="s">
        <v>688</v>
      </c>
      <c r="B2956" t="s">
        <v>1275</v>
      </c>
      <c r="C2956" s="372">
        <v>2549615</v>
      </c>
      <c r="D2956" s="388">
        <f>ROWS(C$5:C2956)</f>
        <v>2952</v>
      </c>
      <c r="E2956" s="388" t="str">
        <f>IF(_xlfn.IFNA(VLOOKUP(A2956,$AG$3:$AH$83,2,FALSE),"")='11.1'!$D$5,TXM!D2956,"")</f>
        <v/>
      </c>
      <c r="F2956" t="str">
        <f>IFERROR(SMALL($E$5:$E$9000,ROWS($E$5:E2956)),"")</f>
        <v/>
      </c>
      <c r="I2956" s="371" t="s">
        <v>27</v>
      </c>
      <c r="J2956" t="s">
        <v>1441</v>
      </c>
      <c r="K2956" s="372">
        <v>21224182</v>
      </c>
      <c r="L2956" s="388">
        <f>ROWS(K$5:K2956)</f>
        <v>2952</v>
      </c>
      <c r="M2956" s="388" t="str">
        <f>IF(_xlfn.IFNA(VLOOKUP(I2956,$AG$3:$AH$83,2,FALSE),"")='11.1'!$D$5,TXM!L2956,"")</f>
        <v/>
      </c>
      <c r="N2956" t="str">
        <f>IFERROR(SMALL($M$5:$M$9000,ROWS($M$5:M2956)),"")</f>
        <v/>
      </c>
      <c r="P2956" t="s">
        <v>40</v>
      </c>
      <c r="Q2956" t="s">
        <v>859</v>
      </c>
      <c r="R2956">
        <v>52087</v>
      </c>
      <c r="S2956" s="388">
        <f>ROWS(R$5:R2956)</f>
        <v>2952</v>
      </c>
      <c r="T2956" s="388" t="str">
        <f>IF(_xlfn.IFNA(VLOOKUP(P2956,$AG$3:$AH$83,2,FALSE),"")='11.1'!$D$5,TXM!S2956,"")</f>
        <v/>
      </c>
      <c r="U2956" t="str">
        <f>IFERROR(SMALL($T$5:$T$9000,ROWS($T$5:T2956)),"")</f>
        <v/>
      </c>
    </row>
    <row r="2957" spans="1:21" ht="14.4" customHeight="1" x14ac:dyDescent="0.3">
      <c r="A2957" s="371" t="s">
        <v>688</v>
      </c>
      <c r="B2957" t="s">
        <v>867</v>
      </c>
      <c r="C2957" s="372">
        <v>873080</v>
      </c>
      <c r="D2957" s="388">
        <f>ROWS(C$5:C2957)</f>
        <v>2953</v>
      </c>
      <c r="E2957" s="388" t="str">
        <f>IF(_xlfn.IFNA(VLOOKUP(A2957,$AG$3:$AH$83,2,FALSE),"")='11.1'!$D$5,TXM!D2957,"")</f>
        <v/>
      </c>
      <c r="F2957" t="str">
        <f>IFERROR(SMALL($E$5:$E$9000,ROWS($E$5:E2957)),"")</f>
        <v/>
      </c>
      <c r="I2957" s="371" t="s">
        <v>27</v>
      </c>
      <c r="J2957" t="s">
        <v>1240</v>
      </c>
      <c r="K2957" s="372">
        <v>20678345</v>
      </c>
      <c r="L2957" s="388">
        <f>ROWS(K$5:K2957)</f>
        <v>2953</v>
      </c>
      <c r="M2957" s="388" t="str">
        <f>IF(_xlfn.IFNA(VLOOKUP(I2957,$AG$3:$AH$83,2,FALSE),"")='11.1'!$D$5,TXM!L2957,"")</f>
        <v/>
      </c>
      <c r="N2957" t="str">
        <f>IFERROR(SMALL($M$5:$M$9000,ROWS($M$5:M2957)),"")</f>
        <v/>
      </c>
      <c r="P2957" t="s">
        <v>40</v>
      </c>
      <c r="Q2957" t="s">
        <v>815</v>
      </c>
      <c r="R2957">
        <v>47305</v>
      </c>
      <c r="S2957" s="388">
        <f>ROWS(R$5:R2957)</f>
        <v>2953</v>
      </c>
      <c r="T2957" s="388" t="str">
        <f>IF(_xlfn.IFNA(VLOOKUP(P2957,$AG$3:$AH$83,2,FALSE),"")='11.1'!$D$5,TXM!S2957,"")</f>
        <v/>
      </c>
      <c r="U2957" t="str">
        <f>IFERROR(SMALL($T$5:$T$9000,ROWS($T$5:T2957)),"")</f>
        <v/>
      </c>
    </row>
    <row r="2958" spans="1:21" ht="14.4" customHeight="1" x14ac:dyDescent="0.3">
      <c r="A2958" s="371" t="s">
        <v>688</v>
      </c>
      <c r="B2958" t="s">
        <v>837</v>
      </c>
      <c r="C2958" s="372">
        <v>855206</v>
      </c>
      <c r="D2958" s="388">
        <f>ROWS(C$5:C2958)</f>
        <v>2954</v>
      </c>
      <c r="E2958" s="388" t="str">
        <f>IF(_xlfn.IFNA(VLOOKUP(A2958,$AG$3:$AH$83,2,FALSE),"")='11.1'!$D$5,TXM!D2958,"")</f>
        <v/>
      </c>
      <c r="F2958" t="str">
        <f>IFERROR(SMALL($E$5:$E$9000,ROWS($E$5:E2958)),"")</f>
        <v/>
      </c>
      <c r="I2958" s="371" t="s">
        <v>27</v>
      </c>
      <c r="J2958" t="s">
        <v>853</v>
      </c>
      <c r="K2958" s="372">
        <v>18973140</v>
      </c>
      <c r="L2958" s="388">
        <f>ROWS(K$5:K2958)</f>
        <v>2954</v>
      </c>
      <c r="M2958" s="388" t="str">
        <f>IF(_xlfn.IFNA(VLOOKUP(I2958,$AG$3:$AH$83,2,FALSE),"")='11.1'!$D$5,TXM!L2958,"")</f>
        <v/>
      </c>
      <c r="N2958" t="str">
        <f>IFERROR(SMALL($M$5:$M$9000,ROWS($M$5:M2958)),"")</f>
        <v/>
      </c>
      <c r="P2958" t="s">
        <v>40</v>
      </c>
      <c r="Q2958" t="s">
        <v>1252</v>
      </c>
      <c r="R2958">
        <v>41879</v>
      </c>
      <c r="S2958" s="388">
        <f>ROWS(R$5:R2958)</f>
        <v>2954</v>
      </c>
      <c r="T2958" s="388" t="str">
        <f>IF(_xlfn.IFNA(VLOOKUP(P2958,$AG$3:$AH$83,2,FALSE),"")='11.1'!$D$5,TXM!S2958,"")</f>
        <v/>
      </c>
      <c r="U2958" t="str">
        <f>IFERROR(SMALL($T$5:$T$9000,ROWS($T$5:T2958)),"")</f>
        <v/>
      </c>
    </row>
    <row r="2959" spans="1:21" ht="14.4" customHeight="1" x14ac:dyDescent="0.3">
      <c r="A2959" s="371" t="s">
        <v>688</v>
      </c>
      <c r="B2959" t="s">
        <v>1000</v>
      </c>
      <c r="C2959" s="372">
        <v>138174</v>
      </c>
      <c r="D2959" s="388">
        <f>ROWS(C$5:C2959)</f>
        <v>2955</v>
      </c>
      <c r="E2959" s="388" t="str">
        <f>IF(_xlfn.IFNA(VLOOKUP(A2959,$AG$3:$AH$83,2,FALSE),"")='11.1'!$D$5,TXM!D2959,"")</f>
        <v/>
      </c>
      <c r="F2959" t="str">
        <f>IFERROR(SMALL($E$5:$E$9000,ROWS($E$5:E2959)),"")</f>
        <v/>
      </c>
      <c r="I2959" s="371" t="s">
        <v>27</v>
      </c>
      <c r="J2959" t="s">
        <v>857</v>
      </c>
      <c r="K2959" s="372">
        <v>18217205</v>
      </c>
      <c r="L2959" s="388">
        <f>ROWS(K$5:K2959)</f>
        <v>2955</v>
      </c>
      <c r="M2959" s="388" t="str">
        <f>IF(_xlfn.IFNA(VLOOKUP(I2959,$AG$3:$AH$83,2,FALSE),"")='11.1'!$D$5,TXM!L2959,"")</f>
        <v/>
      </c>
      <c r="N2959" t="str">
        <f>IFERROR(SMALL($M$5:$M$9000,ROWS($M$5:M2959)),"")</f>
        <v/>
      </c>
      <c r="P2959" t="s">
        <v>40</v>
      </c>
      <c r="Q2959" t="s">
        <v>171</v>
      </c>
      <c r="R2959">
        <v>39491</v>
      </c>
      <c r="S2959" s="388">
        <f>ROWS(R$5:R2959)</f>
        <v>2955</v>
      </c>
      <c r="T2959" s="388" t="str">
        <f>IF(_xlfn.IFNA(VLOOKUP(P2959,$AG$3:$AH$83,2,FALSE),"")='11.1'!$D$5,TXM!S2959,"")</f>
        <v/>
      </c>
      <c r="U2959" t="str">
        <f>IFERROR(SMALL($T$5:$T$9000,ROWS($T$5:T2959)),"")</f>
        <v/>
      </c>
    </row>
    <row r="2960" spans="1:21" ht="14.4" customHeight="1" x14ac:dyDescent="0.3">
      <c r="A2960" s="371" t="s">
        <v>688</v>
      </c>
      <c r="B2960" t="s">
        <v>863</v>
      </c>
      <c r="C2960" s="372">
        <v>123263</v>
      </c>
      <c r="D2960" s="388">
        <f>ROWS(C$5:C2960)</f>
        <v>2956</v>
      </c>
      <c r="E2960" s="388" t="str">
        <f>IF(_xlfn.IFNA(VLOOKUP(A2960,$AG$3:$AH$83,2,FALSE),"")='11.1'!$D$5,TXM!D2960,"")</f>
        <v/>
      </c>
      <c r="F2960" t="str">
        <f>IFERROR(SMALL($E$5:$E$9000,ROWS($E$5:E2960)),"")</f>
        <v/>
      </c>
      <c r="I2960" s="371" t="s">
        <v>27</v>
      </c>
      <c r="J2960" t="s">
        <v>807</v>
      </c>
      <c r="K2960" s="372">
        <v>13694984</v>
      </c>
      <c r="L2960" s="388">
        <f>ROWS(K$5:K2960)</f>
        <v>2956</v>
      </c>
      <c r="M2960" s="388" t="str">
        <f>IF(_xlfn.IFNA(VLOOKUP(I2960,$AG$3:$AH$83,2,FALSE),"")='11.1'!$D$5,TXM!L2960,"")</f>
        <v/>
      </c>
      <c r="N2960" t="str">
        <f>IFERROR(SMALL($M$5:$M$9000,ROWS($M$5:M2960)),"")</f>
        <v/>
      </c>
      <c r="P2960" t="s">
        <v>40</v>
      </c>
      <c r="Q2960" t="s">
        <v>841</v>
      </c>
      <c r="R2960">
        <v>27681</v>
      </c>
      <c r="S2960" s="388">
        <f>ROWS(R$5:R2960)</f>
        <v>2956</v>
      </c>
      <c r="T2960" s="388" t="str">
        <f>IF(_xlfn.IFNA(VLOOKUP(P2960,$AG$3:$AH$83,2,FALSE),"")='11.1'!$D$5,TXM!S2960,"")</f>
        <v/>
      </c>
      <c r="U2960" t="str">
        <f>IFERROR(SMALL($T$5:$T$9000,ROWS($T$5:T2960)),"")</f>
        <v/>
      </c>
    </row>
    <row r="2961" spans="1:21" ht="14.4" customHeight="1" x14ac:dyDescent="0.3">
      <c r="A2961" s="371" t="s">
        <v>688</v>
      </c>
      <c r="B2961" t="s">
        <v>809</v>
      </c>
      <c r="C2961" s="372">
        <v>54519</v>
      </c>
      <c r="D2961" s="388">
        <f>ROWS(C$5:C2961)</f>
        <v>2957</v>
      </c>
      <c r="E2961" s="388" t="str">
        <f>IF(_xlfn.IFNA(VLOOKUP(A2961,$AG$3:$AH$83,2,FALSE),"")='11.1'!$D$5,TXM!D2961,"")</f>
        <v/>
      </c>
      <c r="F2961" t="str">
        <f>IFERROR(SMALL($E$5:$E$9000,ROWS($E$5:E2961)),"")</f>
        <v/>
      </c>
      <c r="I2961" s="371" t="s">
        <v>27</v>
      </c>
      <c r="J2961" t="s">
        <v>829</v>
      </c>
      <c r="K2961" s="372">
        <v>13629659</v>
      </c>
      <c r="L2961" s="388">
        <f>ROWS(K$5:K2961)</f>
        <v>2957</v>
      </c>
      <c r="M2961" s="388" t="str">
        <f>IF(_xlfn.IFNA(VLOOKUP(I2961,$AG$3:$AH$83,2,FALSE),"")='11.1'!$D$5,TXM!L2961,"")</f>
        <v/>
      </c>
      <c r="N2961" t="str">
        <f>IFERROR(SMALL($M$5:$M$9000,ROWS($M$5:M2961)),"")</f>
        <v/>
      </c>
      <c r="P2961" t="s">
        <v>40</v>
      </c>
      <c r="Q2961" t="s">
        <v>1402</v>
      </c>
      <c r="R2961">
        <v>20448</v>
      </c>
      <c r="S2961" s="388">
        <f>ROWS(R$5:R2961)</f>
        <v>2957</v>
      </c>
      <c r="T2961" s="388" t="str">
        <f>IF(_xlfn.IFNA(VLOOKUP(P2961,$AG$3:$AH$83,2,FALSE),"")='11.1'!$D$5,TXM!S2961,"")</f>
        <v/>
      </c>
      <c r="U2961" t="str">
        <f>IFERROR(SMALL($T$5:$T$9000,ROWS($T$5:T2961)),"")</f>
        <v/>
      </c>
    </row>
    <row r="2962" spans="1:21" ht="14.4" customHeight="1" x14ac:dyDescent="0.3">
      <c r="A2962" s="371" t="s">
        <v>688</v>
      </c>
      <c r="B2962" t="s">
        <v>98</v>
      </c>
      <c r="C2962" s="372">
        <v>17574</v>
      </c>
      <c r="D2962" s="388">
        <f>ROWS(C$5:C2962)</f>
        <v>2958</v>
      </c>
      <c r="E2962" s="388" t="str">
        <f>IF(_xlfn.IFNA(VLOOKUP(A2962,$AG$3:$AH$83,2,FALSE),"")='11.1'!$D$5,TXM!D2962,"")</f>
        <v/>
      </c>
      <c r="F2962" t="str">
        <f>IFERROR(SMALL($E$5:$E$9000,ROWS($E$5:E2962)),"")</f>
        <v/>
      </c>
      <c r="I2962" s="371" t="s">
        <v>27</v>
      </c>
      <c r="J2962" t="s">
        <v>1003</v>
      </c>
      <c r="K2962" s="372">
        <v>12531477</v>
      </c>
      <c r="L2962" s="388">
        <f>ROWS(K$5:K2962)</f>
        <v>2958</v>
      </c>
      <c r="M2962" s="388" t="str">
        <f>IF(_xlfn.IFNA(VLOOKUP(I2962,$AG$3:$AH$83,2,FALSE),"")='11.1'!$D$5,TXM!L2962,"")</f>
        <v/>
      </c>
      <c r="N2962" t="str">
        <f>IFERROR(SMALL($M$5:$M$9000,ROWS($M$5:M2962)),"")</f>
        <v/>
      </c>
      <c r="P2962" t="s">
        <v>40</v>
      </c>
      <c r="Q2962" t="s">
        <v>857</v>
      </c>
      <c r="R2962">
        <v>20239</v>
      </c>
      <c r="S2962" s="388">
        <f>ROWS(R$5:R2962)</f>
        <v>2958</v>
      </c>
      <c r="T2962" s="388" t="str">
        <f>IF(_xlfn.IFNA(VLOOKUP(P2962,$AG$3:$AH$83,2,FALSE),"")='11.1'!$D$5,TXM!S2962,"")</f>
        <v/>
      </c>
      <c r="U2962" t="str">
        <f>IFERROR(SMALL($T$5:$T$9000,ROWS($T$5:T2962)),"")</f>
        <v/>
      </c>
    </row>
    <row r="2963" spans="1:21" ht="14.4" customHeight="1" x14ac:dyDescent="0.3">
      <c r="A2963" s="371" t="s">
        <v>688</v>
      </c>
      <c r="B2963" t="s">
        <v>95</v>
      </c>
      <c r="C2963" s="372">
        <v>15323</v>
      </c>
      <c r="D2963" s="388">
        <f>ROWS(C$5:C2963)</f>
        <v>2959</v>
      </c>
      <c r="E2963" s="388" t="str">
        <f>IF(_xlfn.IFNA(VLOOKUP(A2963,$AG$3:$AH$83,2,FALSE),"")='11.1'!$D$5,TXM!D2963,"")</f>
        <v/>
      </c>
      <c r="F2963" t="str">
        <f>IFERROR(SMALL($E$5:$E$9000,ROWS($E$5:E2963)),"")</f>
        <v/>
      </c>
      <c r="I2963" s="371" t="s">
        <v>27</v>
      </c>
      <c r="J2963" t="s">
        <v>100</v>
      </c>
      <c r="K2963" s="372">
        <v>11842993</v>
      </c>
      <c r="L2963" s="388">
        <f>ROWS(K$5:K2963)</f>
        <v>2959</v>
      </c>
      <c r="M2963" s="388" t="str">
        <f>IF(_xlfn.IFNA(VLOOKUP(I2963,$AG$3:$AH$83,2,FALSE),"")='11.1'!$D$5,TXM!L2963,"")</f>
        <v/>
      </c>
      <c r="N2963" t="str">
        <f>IFERROR(SMALL($M$5:$M$9000,ROWS($M$5:M2963)),"")</f>
        <v/>
      </c>
      <c r="P2963" t="s">
        <v>40</v>
      </c>
      <c r="Q2963" t="s">
        <v>773</v>
      </c>
      <c r="R2963">
        <v>17089</v>
      </c>
      <c r="S2963" s="388">
        <f>ROWS(R$5:R2963)</f>
        <v>2959</v>
      </c>
      <c r="T2963" s="388" t="str">
        <f>IF(_xlfn.IFNA(VLOOKUP(P2963,$AG$3:$AH$83,2,FALSE),"")='11.1'!$D$5,TXM!S2963,"")</f>
        <v/>
      </c>
      <c r="U2963" t="str">
        <f>IFERROR(SMALL($T$5:$T$9000,ROWS($T$5:T2963)),"")</f>
        <v/>
      </c>
    </row>
    <row r="2964" spans="1:21" ht="14.4" customHeight="1" x14ac:dyDescent="0.3">
      <c r="A2964" s="371" t="s">
        <v>688</v>
      </c>
      <c r="B2964" t="s">
        <v>1240</v>
      </c>
      <c r="C2964" s="372">
        <v>253</v>
      </c>
      <c r="D2964" s="388">
        <f>ROWS(C$5:C2964)</f>
        <v>2960</v>
      </c>
      <c r="E2964" s="388" t="str">
        <f>IF(_xlfn.IFNA(VLOOKUP(A2964,$AG$3:$AH$83,2,FALSE),"")='11.1'!$D$5,TXM!D2964,"")</f>
        <v/>
      </c>
      <c r="F2964" t="str">
        <f>IFERROR(SMALL($E$5:$E$9000,ROWS($E$5:E2964)),"")</f>
        <v/>
      </c>
      <c r="I2964" s="371" t="s">
        <v>27</v>
      </c>
      <c r="J2964" t="s">
        <v>869</v>
      </c>
      <c r="K2964" s="372">
        <v>10506512</v>
      </c>
      <c r="L2964" s="388">
        <f>ROWS(K$5:K2964)</f>
        <v>2960</v>
      </c>
      <c r="M2964" s="388" t="str">
        <f>IF(_xlfn.IFNA(VLOOKUP(I2964,$AG$3:$AH$83,2,FALSE),"")='11.1'!$D$5,TXM!L2964,"")</f>
        <v/>
      </c>
      <c r="N2964" t="str">
        <f>IFERROR(SMALL($M$5:$M$9000,ROWS($M$5:M2964)),"")</f>
        <v/>
      </c>
      <c r="P2964" t="s">
        <v>40</v>
      </c>
      <c r="Q2964" t="s">
        <v>104</v>
      </c>
      <c r="R2964">
        <v>15946</v>
      </c>
      <c r="S2964" s="388">
        <f>ROWS(R$5:R2964)</f>
        <v>2960</v>
      </c>
      <c r="T2964" s="388" t="str">
        <f>IF(_xlfn.IFNA(VLOOKUP(P2964,$AG$3:$AH$83,2,FALSE),"")='11.1'!$D$5,TXM!S2964,"")</f>
        <v/>
      </c>
      <c r="U2964" t="str">
        <f>IFERROR(SMALL($T$5:$T$9000,ROWS($T$5:T2964)),"")</f>
        <v/>
      </c>
    </row>
    <row r="2965" spans="1:21" ht="14.4" customHeight="1" x14ac:dyDescent="0.3">
      <c r="A2965" s="371" t="s">
        <v>84</v>
      </c>
      <c r="B2965" t="s">
        <v>811</v>
      </c>
      <c r="C2965" s="372">
        <v>14537070</v>
      </c>
      <c r="D2965" s="388">
        <f>ROWS(C$5:C2965)</f>
        <v>2961</v>
      </c>
      <c r="E2965" s="388" t="str">
        <f>IF(_xlfn.IFNA(VLOOKUP(A2965,$AG$3:$AH$83,2,FALSE),"")='11.1'!$D$5,TXM!D2965,"")</f>
        <v/>
      </c>
      <c r="F2965" t="str">
        <f>IFERROR(SMALL($E$5:$E$9000,ROWS($E$5:E2965)),"")</f>
        <v/>
      </c>
      <c r="I2965" s="371" t="s">
        <v>27</v>
      </c>
      <c r="J2965" t="s">
        <v>1004</v>
      </c>
      <c r="K2965" s="372">
        <v>8410026</v>
      </c>
      <c r="L2965" s="388">
        <f>ROWS(K$5:K2965)</f>
        <v>2961</v>
      </c>
      <c r="M2965" s="388" t="str">
        <f>IF(_xlfn.IFNA(VLOOKUP(I2965,$AG$3:$AH$83,2,FALSE),"")='11.1'!$D$5,TXM!L2965,"")</f>
        <v/>
      </c>
      <c r="N2965" t="str">
        <f>IFERROR(SMALL($M$5:$M$9000,ROWS($M$5:M2965)),"")</f>
        <v/>
      </c>
      <c r="P2965" t="s">
        <v>40</v>
      </c>
      <c r="Q2965" t="s">
        <v>1365</v>
      </c>
      <c r="R2965">
        <v>10482</v>
      </c>
      <c r="S2965" s="388">
        <f>ROWS(R$5:R2965)</f>
        <v>2961</v>
      </c>
      <c r="T2965" s="388" t="str">
        <f>IF(_xlfn.IFNA(VLOOKUP(P2965,$AG$3:$AH$83,2,FALSE),"")='11.1'!$D$5,TXM!S2965,"")</f>
        <v/>
      </c>
      <c r="U2965" t="str">
        <f>IFERROR(SMALL($T$5:$T$9000,ROWS($T$5:T2965)),"")</f>
        <v/>
      </c>
    </row>
    <row r="2966" spans="1:21" ht="14.4" customHeight="1" x14ac:dyDescent="0.3">
      <c r="A2966" s="371" t="s">
        <v>84</v>
      </c>
      <c r="B2966" t="s">
        <v>1000</v>
      </c>
      <c r="C2966" s="372">
        <v>13164949</v>
      </c>
      <c r="D2966" s="388">
        <f>ROWS(C$5:C2966)</f>
        <v>2962</v>
      </c>
      <c r="E2966" s="388" t="str">
        <f>IF(_xlfn.IFNA(VLOOKUP(A2966,$AG$3:$AH$83,2,FALSE),"")='11.1'!$D$5,TXM!D2966,"")</f>
        <v/>
      </c>
      <c r="F2966" t="str">
        <f>IFERROR(SMALL($E$5:$E$9000,ROWS($E$5:E2966)),"")</f>
        <v/>
      </c>
      <c r="I2966" s="371" t="s">
        <v>27</v>
      </c>
      <c r="J2966" t="s">
        <v>997</v>
      </c>
      <c r="K2966" s="372">
        <v>8097329</v>
      </c>
      <c r="L2966" s="388">
        <f>ROWS(K$5:K2966)</f>
        <v>2962</v>
      </c>
      <c r="M2966" s="388" t="str">
        <f>IF(_xlfn.IFNA(VLOOKUP(I2966,$AG$3:$AH$83,2,FALSE),"")='11.1'!$D$5,TXM!L2966,"")</f>
        <v/>
      </c>
      <c r="N2966" t="str">
        <f>IFERROR(SMALL($M$5:$M$9000,ROWS($M$5:M2966)),"")</f>
        <v/>
      </c>
      <c r="P2966" t="s">
        <v>40</v>
      </c>
      <c r="Q2966" t="s">
        <v>849</v>
      </c>
      <c r="R2966">
        <v>6590</v>
      </c>
      <c r="S2966" s="388">
        <f>ROWS(R$5:R2966)</f>
        <v>2962</v>
      </c>
      <c r="T2966" s="388" t="str">
        <f>IF(_xlfn.IFNA(VLOOKUP(P2966,$AG$3:$AH$83,2,FALSE),"")='11.1'!$D$5,TXM!S2966,"")</f>
        <v/>
      </c>
      <c r="U2966" t="str">
        <f>IFERROR(SMALL($T$5:$T$9000,ROWS($T$5:T2966)),"")</f>
        <v/>
      </c>
    </row>
    <row r="2967" spans="1:21" ht="14.4" customHeight="1" x14ac:dyDescent="0.3">
      <c r="A2967" s="371" t="s">
        <v>84</v>
      </c>
      <c r="B2967" t="s">
        <v>102</v>
      </c>
      <c r="C2967" s="372">
        <v>1524600</v>
      </c>
      <c r="D2967" s="388">
        <f>ROWS(C$5:C2967)</f>
        <v>2963</v>
      </c>
      <c r="E2967" s="388" t="str">
        <f>IF(_xlfn.IFNA(VLOOKUP(A2967,$AG$3:$AH$83,2,FALSE),"")='11.1'!$D$5,TXM!D2967,"")</f>
        <v/>
      </c>
      <c r="F2967" t="str">
        <f>IFERROR(SMALL($E$5:$E$9000,ROWS($E$5:E2967)),"")</f>
        <v/>
      </c>
      <c r="I2967" s="371" t="s">
        <v>27</v>
      </c>
      <c r="J2967" t="s">
        <v>1002</v>
      </c>
      <c r="K2967" s="372">
        <v>7950052</v>
      </c>
      <c r="L2967" s="388">
        <f>ROWS(K$5:K2967)</f>
        <v>2963</v>
      </c>
      <c r="M2967" s="388" t="str">
        <f>IF(_xlfn.IFNA(VLOOKUP(I2967,$AG$3:$AH$83,2,FALSE),"")='11.1'!$D$5,TXM!L2967,"")</f>
        <v/>
      </c>
      <c r="N2967" t="str">
        <f>IFERROR(SMALL($M$5:$M$9000,ROWS($M$5:M2967)),"")</f>
        <v/>
      </c>
      <c r="P2967" t="s">
        <v>40</v>
      </c>
      <c r="Q2967" t="s">
        <v>821</v>
      </c>
      <c r="R2967">
        <v>6237</v>
      </c>
      <c r="S2967" s="388">
        <f>ROWS(R$5:R2967)</f>
        <v>2963</v>
      </c>
      <c r="T2967" s="388" t="str">
        <f>IF(_xlfn.IFNA(VLOOKUP(P2967,$AG$3:$AH$83,2,FALSE),"")='11.1'!$D$5,TXM!S2967,"")</f>
        <v/>
      </c>
      <c r="U2967" t="str">
        <f>IFERROR(SMALL($T$5:$T$9000,ROWS($T$5:T2967)),"")</f>
        <v/>
      </c>
    </row>
    <row r="2968" spans="1:21" ht="14.4" customHeight="1" x14ac:dyDescent="0.3">
      <c r="A2968" s="371" t="s">
        <v>84</v>
      </c>
      <c r="B2968" t="s">
        <v>809</v>
      </c>
      <c r="C2968" s="372">
        <v>1431396</v>
      </c>
      <c r="D2968" s="388">
        <f>ROWS(C$5:C2968)</f>
        <v>2964</v>
      </c>
      <c r="E2968" s="388" t="str">
        <f>IF(_xlfn.IFNA(VLOOKUP(A2968,$AG$3:$AH$83,2,FALSE),"")='11.1'!$D$5,TXM!D2968,"")</f>
        <v/>
      </c>
      <c r="F2968" t="str">
        <f>IFERROR(SMALL($E$5:$E$9000,ROWS($E$5:E2968)),"")</f>
        <v/>
      </c>
      <c r="I2968" s="371" t="s">
        <v>27</v>
      </c>
      <c r="J2968" t="s">
        <v>990</v>
      </c>
      <c r="K2968" s="372">
        <v>7625522</v>
      </c>
      <c r="L2968" s="388">
        <f>ROWS(K$5:K2968)</f>
        <v>2964</v>
      </c>
      <c r="M2968" s="388" t="str">
        <f>IF(_xlfn.IFNA(VLOOKUP(I2968,$AG$3:$AH$83,2,FALSE),"")='11.1'!$D$5,TXM!L2968,"")</f>
        <v/>
      </c>
      <c r="N2968" t="str">
        <f>IFERROR(SMALL($M$5:$M$9000,ROWS($M$5:M2968)),"")</f>
        <v/>
      </c>
      <c r="P2968" t="s">
        <v>40</v>
      </c>
      <c r="Q2968" t="s">
        <v>853</v>
      </c>
      <c r="R2968">
        <v>5888</v>
      </c>
      <c r="S2968" s="388">
        <f>ROWS(R$5:R2968)</f>
        <v>2964</v>
      </c>
      <c r="T2968" s="388" t="str">
        <f>IF(_xlfn.IFNA(VLOOKUP(P2968,$AG$3:$AH$83,2,FALSE),"")='11.1'!$D$5,TXM!S2968,"")</f>
        <v/>
      </c>
      <c r="U2968" t="str">
        <f>IFERROR(SMALL($T$5:$T$9000,ROWS($T$5:T2968)),"")</f>
        <v/>
      </c>
    </row>
    <row r="2969" spans="1:21" ht="14.4" customHeight="1" x14ac:dyDescent="0.3">
      <c r="A2969" s="371" t="s">
        <v>84</v>
      </c>
      <c r="B2969" t="s">
        <v>867</v>
      </c>
      <c r="C2969" s="372">
        <v>744740</v>
      </c>
      <c r="D2969" s="388">
        <f>ROWS(C$5:C2969)</f>
        <v>2965</v>
      </c>
      <c r="E2969" s="388" t="str">
        <f>IF(_xlfn.IFNA(VLOOKUP(A2969,$AG$3:$AH$83,2,FALSE),"")='11.1'!$D$5,TXM!D2969,"")</f>
        <v/>
      </c>
      <c r="F2969" t="str">
        <f>IFERROR(SMALL($E$5:$E$9000,ROWS($E$5:E2969)),"")</f>
        <v/>
      </c>
      <c r="I2969" s="371" t="s">
        <v>27</v>
      </c>
      <c r="J2969" t="s">
        <v>1365</v>
      </c>
      <c r="K2969" s="372">
        <v>6199980</v>
      </c>
      <c r="L2969" s="388">
        <f>ROWS(K$5:K2969)</f>
        <v>2965</v>
      </c>
      <c r="M2969" s="388" t="str">
        <f>IF(_xlfn.IFNA(VLOOKUP(I2969,$AG$3:$AH$83,2,FALSE),"")='11.1'!$D$5,TXM!L2969,"")</f>
        <v/>
      </c>
      <c r="N2969" t="str">
        <f>IFERROR(SMALL($M$5:$M$9000,ROWS($M$5:M2969)),"")</f>
        <v/>
      </c>
      <c r="P2969" t="s">
        <v>40</v>
      </c>
      <c r="Q2969" t="s">
        <v>1006</v>
      </c>
      <c r="R2969">
        <v>5722</v>
      </c>
      <c r="S2969" s="388">
        <f>ROWS(R$5:R2969)</f>
        <v>2965</v>
      </c>
      <c r="T2969" s="388" t="str">
        <f>IF(_xlfn.IFNA(VLOOKUP(P2969,$AG$3:$AH$83,2,FALSE),"")='11.1'!$D$5,TXM!S2969,"")</f>
        <v/>
      </c>
      <c r="U2969" t="str">
        <f>IFERROR(SMALL($T$5:$T$9000,ROWS($T$5:T2969)),"")</f>
        <v/>
      </c>
    </row>
    <row r="2970" spans="1:21" ht="14.4" customHeight="1" x14ac:dyDescent="0.3">
      <c r="A2970" s="371" t="s">
        <v>84</v>
      </c>
      <c r="B2970" t="s">
        <v>95</v>
      </c>
      <c r="C2970" s="372">
        <v>184223</v>
      </c>
      <c r="D2970" s="388">
        <f>ROWS(C$5:C2970)</f>
        <v>2966</v>
      </c>
      <c r="E2970" s="388" t="str">
        <f>IF(_xlfn.IFNA(VLOOKUP(A2970,$AG$3:$AH$83,2,FALSE),"")='11.1'!$D$5,TXM!D2970,"")</f>
        <v/>
      </c>
      <c r="F2970" t="str">
        <f>IFERROR(SMALL($E$5:$E$9000,ROWS($E$5:E2970)),"")</f>
        <v/>
      </c>
      <c r="I2970" s="371" t="s">
        <v>27</v>
      </c>
      <c r="J2970" t="s">
        <v>803</v>
      </c>
      <c r="K2970" s="372">
        <v>5987851</v>
      </c>
      <c r="L2970" s="388">
        <f>ROWS(K$5:K2970)</f>
        <v>2966</v>
      </c>
      <c r="M2970" s="388" t="str">
        <f>IF(_xlfn.IFNA(VLOOKUP(I2970,$AG$3:$AH$83,2,FALSE),"")='11.1'!$D$5,TXM!L2970,"")</f>
        <v/>
      </c>
      <c r="N2970" t="str">
        <f>IFERROR(SMALL($M$5:$M$9000,ROWS($M$5:M2970)),"")</f>
        <v/>
      </c>
      <c r="P2970" t="s">
        <v>40</v>
      </c>
      <c r="Q2970" t="s">
        <v>1275</v>
      </c>
      <c r="R2970">
        <v>5000</v>
      </c>
      <c r="S2970" s="388">
        <f>ROWS(R$5:R2970)</f>
        <v>2966</v>
      </c>
      <c r="T2970" s="388" t="str">
        <f>IF(_xlfn.IFNA(VLOOKUP(P2970,$AG$3:$AH$83,2,FALSE),"")='11.1'!$D$5,TXM!S2970,"")</f>
        <v/>
      </c>
      <c r="U2970" t="str">
        <f>IFERROR(SMALL($T$5:$T$9000,ROWS($T$5:T2970)),"")</f>
        <v/>
      </c>
    </row>
    <row r="2971" spans="1:21" ht="14.4" customHeight="1" x14ac:dyDescent="0.3">
      <c r="A2971" s="371" t="s">
        <v>84</v>
      </c>
      <c r="B2971" t="s">
        <v>843</v>
      </c>
      <c r="C2971" s="372">
        <v>149430</v>
      </c>
      <c r="D2971" s="388">
        <f>ROWS(C$5:C2971)</f>
        <v>2967</v>
      </c>
      <c r="E2971" s="388" t="str">
        <f>IF(_xlfn.IFNA(VLOOKUP(A2971,$AG$3:$AH$83,2,FALSE),"")='11.1'!$D$5,TXM!D2971,"")</f>
        <v/>
      </c>
      <c r="F2971" t="str">
        <f>IFERROR(SMALL($E$5:$E$9000,ROWS($E$5:E2971)),"")</f>
        <v/>
      </c>
      <c r="I2971" s="371" t="s">
        <v>27</v>
      </c>
      <c r="J2971" t="s">
        <v>101</v>
      </c>
      <c r="K2971" s="372">
        <v>5573593</v>
      </c>
      <c r="L2971" s="388">
        <f>ROWS(K$5:K2971)</f>
        <v>2967</v>
      </c>
      <c r="M2971" s="388" t="str">
        <f>IF(_xlfn.IFNA(VLOOKUP(I2971,$AG$3:$AH$83,2,FALSE),"")='11.1'!$D$5,TXM!L2971,"")</f>
        <v/>
      </c>
      <c r="N2971" t="str">
        <f>IFERROR(SMALL($M$5:$M$9000,ROWS($M$5:M2971)),"")</f>
        <v/>
      </c>
      <c r="P2971" t="s">
        <v>40</v>
      </c>
      <c r="Q2971" t="s">
        <v>829</v>
      </c>
      <c r="R2971">
        <v>4924</v>
      </c>
      <c r="S2971" s="388">
        <f>ROWS(R$5:R2971)</f>
        <v>2967</v>
      </c>
      <c r="T2971" s="388" t="str">
        <f>IF(_xlfn.IFNA(VLOOKUP(P2971,$AG$3:$AH$83,2,FALSE),"")='11.1'!$D$5,TXM!S2971,"")</f>
        <v/>
      </c>
      <c r="U2971" t="str">
        <f>IFERROR(SMALL($T$5:$T$9000,ROWS($T$5:T2971)),"")</f>
        <v/>
      </c>
    </row>
    <row r="2972" spans="1:21" ht="14.4" customHeight="1" x14ac:dyDescent="0.3">
      <c r="A2972" s="371" t="s">
        <v>84</v>
      </c>
      <c r="B2972" t="s">
        <v>98</v>
      </c>
      <c r="C2972" s="372">
        <v>29290</v>
      </c>
      <c r="D2972" s="388">
        <f>ROWS(C$5:C2972)</f>
        <v>2968</v>
      </c>
      <c r="E2972" s="388" t="str">
        <f>IF(_xlfn.IFNA(VLOOKUP(A2972,$AG$3:$AH$83,2,FALSE),"")='11.1'!$D$5,TXM!D2972,"")</f>
        <v/>
      </c>
      <c r="F2972" t="str">
        <f>IFERROR(SMALL($E$5:$E$9000,ROWS($E$5:E2972)),"")</f>
        <v/>
      </c>
      <c r="I2972" s="371" t="s">
        <v>27</v>
      </c>
      <c r="J2972" t="s">
        <v>871</v>
      </c>
      <c r="K2972" s="372">
        <v>3499002</v>
      </c>
      <c r="L2972" s="388">
        <f>ROWS(K$5:K2972)</f>
        <v>2968</v>
      </c>
      <c r="M2972" s="388" t="str">
        <f>IF(_xlfn.IFNA(VLOOKUP(I2972,$AG$3:$AH$83,2,FALSE),"")='11.1'!$D$5,TXM!L2972,"")</f>
        <v/>
      </c>
      <c r="N2972" t="str">
        <f>IFERROR(SMALL($M$5:$M$9000,ROWS($M$5:M2972)),"")</f>
        <v/>
      </c>
      <c r="P2972" t="s">
        <v>40</v>
      </c>
      <c r="Q2972" t="s">
        <v>91</v>
      </c>
      <c r="R2972">
        <v>4800</v>
      </c>
      <c r="S2972" s="388">
        <f>ROWS(R$5:R2972)</f>
        <v>2968</v>
      </c>
      <c r="T2972" s="388" t="str">
        <f>IF(_xlfn.IFNA(VLOOKUP(P2972,$AG$3:$AH$83,2,FALSE),"")='11.1'!$D$5,TXM!S2972,"")</f>
        <v/>
      </c>
      <c r="U2972" t="str">
        <f>IFERROR(SMALL($T$5:$T$9000,ROWS($T$5:T2972)),"")</f>
        <v/>
      </c>
    </row>
    <row r="2973" spans="1:21" ht="14.4" customHeight="1" x14ac:dyDescent="0.3">
      <c r="A2973" s="371" t="s">
        <v>84</v>
      </c>
      <c r="B2973" t="s">
        <v>1275</v>
      </c>
      <c r="C2973" s="372">
        <v>19703</v>
      </c>
      <c r="D2973" s="388">
        <f>ROWS(C$5:C2973)</f>
        <v>2969</v>
      </c>
      <c r="E2973" s="388" t="str">
        <f>IF(_xlfn.IFNA(VLOOKUP(A2973,$AG$3:$AH$83,2,FALSE),"")='11.1'!$D$5,TXM!D2973,"")</f>
        <v/>
      </c>
      <c r="F2973" t="str">
        <f>IFERROR(SMALL($E$5:$E$9000,ROWS($E$5:E2973)),"")</f>
        <v/>
      </c>
      <c r="I2973" s="371" t="s">
        <v>27</v>
      </c>
      <c r="J2973" t="s">
        <v>1332</v>
      </c>
      <c r="K2973" s="372">
        <v>3419628</v>
      </c>
      <c r="L2973" s="388">
        <f>ROWS(K$5:K2973)</f>
        <v>2969</v>
      </c>
      <c r="M2973" s="388" t="str">
        <f>IF(_xlfn.IFNA(VLOOKUP(I2973,$AG$3:$AH$83,2,FALSE),"")='11.1'!$D$5,TXM!L2973,"")</f>
        <v/>
      </c>
      <c r="N2973" t="str">
        <f>IFERROR(SMALL($M$5:$M$9000,ROWS($M$5:M2973)),"")</f>
        <v/>
      </c>
      <c r="P2973" t="s">
        <v>40</v>
      </c>
      <c r="Q2973" t="s">
        <v>101</v>
      </c>
      <c r="R2973">
        <v>4710</v>
      </c>
      <c r="S2973" s="388">
        <f>ROWS(R$5:R2973)</f>
        <v>2969</v>
      </c>
      <c r="T2973" s="388" t="str">
        <f>IF(_xlfn.IFNA(VLOOKUP(P2973,$AG$3:$AH$83,2,FALSE),"")='11.1'!$D$5,TXM!S2973,"")</f>
        <v/>
      </c>
      <c r="U2973" t="str">
        <f>IFERROR(SMALL($T$5:$T$9000,ROWS($T$5:T2973)),"")</f>
        <v/>
      </c>
    </row>
    <row r="2974" spans="1:21" ht="14.4" customHeight="1" x14ac:dyDescent="0.3">
      <c r="A2974" s="371" t="s">
        <v>84</v>
      </c>
      <c r="B2974" t="s">
        <v>865</v>
      </c>
      <c r="C2974" s="372">
        <v>13535</v>
      </c>
      <c r="D2974" s="388">
        <f>ROWS(C$5:C2974)</f>
        <v>2970</v>
      </c>
      <c r="E2974" s="388" t="str">
        <f>IF(_xlfn.IFNA(VLOOKUP(A2974,$AG$3:$AH$83,2,FALSE),"")='11.1'!$D$5,TXM!D2974,"")</f>
        <v/>
      </c>
      <c r="F2974" t="str">
        <f>IFERROR(SMALL($E$5:$E$9000,ROWS($E$5:E2974)),"")</f>
        <v/>
      </c>
      <c r="I2974" s="371" t="s">
        <v>27</v>
      </c>
      <c r="J2974" t="s">
        <v>996</v>
      </c>
      <c r="K2974" s="372">
        <v>3305324</v>
      </c>
      <c r="L2974" s="388">
        <f>ROWS(K$5:K2974)</f>
        <v>2970</v>
      </c>
      <c r="M2974" s="388" t="str">
        <f>IF(_xlfn.IFNA(VLOOKUP(I2974,$AG$3:$AH$83,2,FALSE),"")='11.1'!$D$5,TXM!L2974,"")</f>
        <v/>
      </c>
      <c r="N2974" t="str">
        <f>IFERROR(SMALL($M$5:$M$9000,ROWS($M$5:M2974)),"")</f>
        <v/>
      </c>
      <c r="P2974" t="s">
        <v>40</v>
      </c>
      <c r="Q2974" t="s">
        <v>825</v>
      </c>
      <c r="R2974">
        <v>3124</v>
      </c>
      <c r="S2974" s="388">
        <f>ROWS(R$5:R2974)</f>
        <v>2970</v>
      </c>
      <c r="T2974" s="388" t="str">
        <f>IF(_xlfn.IFNA(VLOOKUP(P2974,$AG$3:$AH$83,2,FALSE),"")='11.1'!$D$5,TXM!S2974,"")</f>
        <v/>
      </c>
      <c r="U2974" t="str">
        <f>IFERROR(SMALL($T$5:$T$9000,ROWS($T$5:T2974)),"")</f>
        <v/>
      </c>
    </row>
    <row r="2975" spans="1:21" ht="14.4" customHeight="1" x14ac:dyDescent="0.3">
      <c r="A2975" s="371" t="s">
        <v>84</v>
      </c>
      <c r="B2975" t="s">
        <v>1240</v>
      </c>
      <c r="C2975" s="372">
        <v>707</v>
      </c>
      <c r="D2975" s="388">
        <f>ROWS(C$5:C2975)</f>
        <v>2971</v>
      </c>
      <c r="E2975" s="388" t="str">
        <f>IF(_xlfn.IFNA(VLOOKUP(A2975,$AG$3:$AH$83,2,FALSE),"")='11.1'!$D$5,TXM!D2975,"")</f>
        <v/>
      </c>
      <c r="F2975" t="str">
        <f>IFERROR(SMALL($E$5:$E$9000,ROWS($E$5:E2975)),"")</f>
        <v/>
      </c>
      <c r="I2975" s="371" t="s">
        <v>27</v>
      </c>
      <c r="J2975" t="s">
        <v>873</v>
      </c>
      <c r="K2975" s="372">
        <v>3168149</v>
      </c>
      <c r="L2975" s="388">
        <f>ROWS(K$5:K2975)</f>
        <v>2971</v>
      </c>
      <c r="M2975" s="388" t="str">
        <f>IF(_xlfn.IFNA(VLOOKUP(I2975,$AG$3:$AH$83,2,FALSE),"")='11.1'!$D$5,TXM!L2975,"")</f>
        <v/>
      </c>
      <c r="N2975" t="str">
        <f>IFERROR(SMALL($M$5:$M$9000,ROWS($M$5:M2975)),"")</f>
        <v/>
      </c>
      <c r="P2975" t="s">
        <v>40</v>
      </c>
      <c r="Q2975" t="s">
        <v>789</v>
      </c>
      <c r="R2975">
        <v>2207</v>
      </c>
      <c r="S2975" s="388">
        <f>ROWS(R$5:R2975)</f>
        <v>2971</v>
      </c>
      <c r="T2975" s="388" t="str">
        <f>IF(_xlfn.IFNA(VLOOKUP(P2975,$AG$3:$AH$83,2,FALSE),"")='11.1'!$D$5,TXM!S2975,"")</f>
        <v/>
      </c>
      <c r="U2975" t="str">
        <f>IFERROR(SMALL($T$5:$T$9000,ROWS($T$5:T2975)),"")</f>
        <v/>
      </c>
    </row>
    <row r="2976" spans="1:21" ht="14.4" customHeight="1" x14ac:dyDescent="0.3">
      <c r="A2976" s="371" t="s">
        <v>50</v>
      </c>
      <c r="B2976" t="s">
        <v>1000</v>
      </c>
      <c r="C2976" s="372">
        <v>1976811232</v>
      </c>
      <c r="D2976" s="388">
        <f>ROWS(C$5:C2976)</f>
        <v>2972</v>
      </c>
      <c r="E2976" s="388" t="str">
        <f>IF(_xlfn.IFNA(VLOOKUP(A2976,$AG$3:$AH$83,2,FALSE),"")='11.1'!$D$5,TXM!D2976,"")</f>
        <v/>
      </c>
      <c r="F2976" t="str">
        <f>IFERROR(SMALL($E$5:$E$9000,ROWS($E$5:E2976)),"")</f>
        <v/>
      </c>
      <c r="I2976" s="371" t="s">
        <v>27</v>
      </c>
      <c r="J2976" t="s">
        <v>773</v>
      </c>
      <c r="K2976" s="372">
        <v>3126108</v>
      </c>
      <c r="L2976" s="388">
        <f>ROWS(K$5:K2976)</f>
        <v>2972</v>
      </c>
      <c r="M2976" s="388" t="str">
        <f>IF(_xlfn.IFNA(VLOOKUP(I2976,$AG$3:$AH$83,2,FALSE),"")='11.1'!$D$5,TXM!L2976,"")</f>
        <v/>
      </c>
      <c r="N2976" t="str">
        <f>IFERROR(SMALL($M$5:$M$9000,ROWS($M$5:M2976)),"")</f>
        <v/>
      </c>
      <c r="P2976" t="s">
        <v>40</v>
      </c>
      <c r="Q2976" t="s">
        <v>1005</v>
      </c>
      <c r="R2976">
        <v>2026</v>
      </c>
      <c r="S2976" s="388">
        <f>ROWS(R$5:R2976)</f>
        <v>2972</v>
      </c>
      <c r="T2976" s="388" t="str">
        <f>IF(_xlfn.IFNA(VLOOKUP(P2976,$AG$3:$AH$83,2,FALSE),"")='11.1'!$D$5,TXM!S2976,"")</f>
        <v/>
      </c>
      <c r="U2976" t="str">
        <f>IFERROR(SMALL($T$5:$T$9000,ROWS($T$5:T2976)),"")</f>
        <v/>
      </c>
    </row>
    <row r="2977" spans="1:21" ht="14.4" customHeight="1" x14ac:dyDescent="0.3">
      <c r="A2977" s="371" t="s">
        <v>50</v>
      </c>
      <c r="B2977" t="s">
        <v>783</v>
      </c>
      <c r="C2977" s="372">
        <v>478418434</v>
      </c>
      <c r="D2977" s="388">
        <f>ROWS(C$5:C2977)</f>
        <v>2973</v>
      </c>
      <c r="E2977" s="388" t="str">
        <f>IF(_xlfn.IFNA(VLOOKUP(A2977,$AG$3:$AH$83,2,FALSE),"")='11.1'!$D$5,TXM!D2977,"")</f>
        <v/>
      </c>
      <c r="F2977" t="str">
        <f>IFERROR(SMALL($E$5:$E$9000,ROWS($E$5:E2977)),"")</f>
        <v/>
      </c>
      <c r="I2977" s="371" t="s">
        <v>27</v>
      </c>
      <c r="J2977" t="s">
        <v>998</v>
      </c>
      <c r="K2977" s="372">
        <v>2926234</v>
      </c>
      <c r="L2977" s="388">
        <f>ROWS(K$5:K2977)</f>
        <v>2973</v>
      </c>
      <c r="M2977" s="388" t="str">
        <f>IF(_xlfn.IFNA(VLOOKUP(I2977,$AG$3:$AH$83,2,FALSE),"")='11.1'!$D$5,TXM!L2977,"")</f>
        <v/>
      </c>
      <c r="N2977" t="str">
        <f>IFERROR(SMALL($M$5:$M$9000,ROWS($M$5:M2977)),"")</f>
        <v/>
      </c>
      <c r="P2977" t="s">
        <v>40</v>
      </c>
      <c r="Q2977" t="s">
        <v>847</v>
      </c>
      <c r="R2977">
        <v>921</v>
      </c>
      <c r="S2977" s="388">
        <f>ROWS(R$5:R2977)</f>
        <v>2973</v>
      </c>
      <c r="T2977" s="388" t="str">
        <f>IF(_xlfn.IFNA(VLOOKUP(P2977,$AG$3:$AH$83,2,FALSE),"")='11.1'!$D$5,TXM!S2977,"")</f>
        <v/>
      </c>
      <c r="U2977" t="str">
        <f>IFERROR(SMALL($T$5:$T$9000,ROWS($T$5:T2977)),"")</f>
        <v/>
      </c>
    </row>
    <row r="2978" spans="1:21" ht="14.4" customHeight="1" x14ac:dyDescent="0.3">
      <c r="A2978" s="371" t="s">
        <v>50</v>
      </c>
      <c r="B2978" t="s">
        <v>787</v>
      </c>
      <c r="C2978" s="372">
        <v>474900316</v>
      </c>
      <c r="D2978" s="388">
        <f>ROWS(C$5:C2978)</f>
        <v>2974</v>
      </c>
      <c r="E2978" s="388" t="str">
        <f>IF(_xlfn.IFNA(VLOOKUP(A2978,$AG$3:$AH$83,2,FALSE),"")='11.1'!$D$5,TXM!D2978,"")</f>
        <v/>
      </c>
      <c r="F2978" t="str">
        <f>IFERROR(SMALL($E$5:$E$9000,ROWS($E$5:E2978)),"")</f>
        <v/>
      </c>
      <c r="I2978" s="371" t="s">
        <v>27</v>
      </c>
      <c r="J2978" t="s">
        <v>1402</v>
      </c>
      <c r="K2978" s="372">
        <v>2369003</v>
      </c>
      <c r="L2978" s="388">
        <f>ROWS(K$5:K2978)</f>
        <v>2974</v>
      </c>
      <c r="M2978" s="388" t="str">
        <f>IF(_xlfn.IFNA(VLOOKUP(I2978,$AG$3:$AH$83,2,FALSE),"")='11.1'!$D$5,TXM!L2978,"")</f>
        <v/>
      </c>
      <c r="N2978" t="str">
        <f>IFERROR(SMALL($M$5:$M$9000,ROWS($M$5:M2978)),"")</f>
        <v/>
      </c>
      <c r="P2978" t="s">
        <v>40</v>
      </c>
      <c r="Q2978" t="s">
        <v>100</v>
      </c>
      <c r="R2978">
        <v>805</v>
      </c>
      <c r="S2978" s="388">
        <f>ROWS(R$5:R2978)</f>
        <v>2974</v>
      </c>
      <c r="T2978" s="388" t="str">
        <f>IF(_xlfn.IFNA(VLOOKUP(P2978,$AG$3:$AH$83,2,FALSE),"")='11.1'!$D$5,TXM!S2978,"")</f>
        <v/>
      </c>
      <c r="U2978" t="str">
        <f>IFERROR(SMALL($T$5:$T$9000,ROWS($T$5:T2978)),"")</f>
        <v/>
      </c>
    </row>
    <row r="2979" spans="1:21" ht="14.4" customHeight="1" x14ac:dyDescent="0.3">
      <c r="A2979" s="371" t="s">
        <v>50</v>
      </c>
      <c r="B2979" t="s">
        <v>775</v>
      </c>
      <c r="C2979" s="372">
        <v>61379509</v>
      </c>
      <c r="D2979" s="388">
        <f>ROWS(C$5:C2979)</f>
        <v>2975</v>
      </c>
      <c r="E2979" s="388" t="str">
        <f>IF(_xlfn.IFNA(VLOOKUP(A2979,$AG$3:$AH$83,2,FALSE),"")='11.1'!$D$5,TXM!D2979,"")</f>
        <v/>
      </c>
      <c r="F2979" t="str">
        <f>IFERROR(SMALL($E$5:$E$9000,ROWS($E$5:E2979)),"")</f>
        <v/>
      </c>
      <c r="I2979" s="371" t="s">
        <v>27</v>
      </c>
      <c r="J2979" t="s">
        <v>93</v>
      </c>
      <c r="K2979" s="372">
        <v>2216807</v>
      </c>
      <c r="L2979" s="388">
        <f>ROWS(K$5:K2979)</f>
        <v>2975</v>
      </c>
      <c r="M2979" s="388" t="str">
        <f>IF(_xlfn.IFNA(VLOOKUP(I2979,$AG$3:$AH$83,2,FALSE),"")='11.1'!$D$5,TXM!L2979,"")</f>
        <v/>
      </c>
      <c r="N2979" t="str">
        <f>IFERROR(SMALL($M$5:$M$9000,ROWS($M$5:M2979)),"")</f>
        <v/>
      </c>
      <c r="P2979" t="s">
        <v>40</v>
      </c>
      <c r="Q2979" t="s">
        <v>827</v>
      </c>
      <c r="R2979">
        <v>700</v>
      </c>
      <c r="S2979" s="388">
        <f>ROWS(R$5:R2979)</f>
        <v>2975</v>
      </c>
      <c r="T2979" s="388" t="str">
        <f>IF(_xlfn.IFNA(VLOOKUP(P2979,$AG$3:$AH$83,2,FALSE),"")='11.1'!$D$5,TXM!S2979,"")</f>
        <v/>
      </c>
      <c r="U2979" t="str">
        <f>IFERROR(SMALL($T$5:$T$9000,ROWS($T$5:T2979)),"")</f>
        <v/>
      </c>
    </row>
    <row r="2980" spans="1:21" ht="14.4" customHeight="1" x14ac:dyDescent="0.3">
      <c r="A2980" s="371" t="s">
        <v>50</v>
      </c>
      <c r="B2980" t="s">
        <v>996</v>
      </c>
      <c r="C2980" s="372">
        <v>60872078</v>
      </c>
      <c r="D2980" s="388">
        <f>ROWS(C$5:C2980)</f>
        <v>2976</v>
      </c>
      <c r="E2980" s="388" t="str">
        <f>IF(_xlfn.IFNA(VLOOKUP(A2980,$AG$3:$AH$83,2,FALSE),"")='11.1'!$D$5,TXM!D2980,"")</f>
        <v/>
      </c>
      <c r="F2980" t="str">
        <f>IFERROR(SMALL($E$5:$E$9000,ROWS($E$5:E2980)),"")</f>
        <v/>
      </c>
      <c r="I2980" s="371" t="s">
        <v>27</v>
      </c>
      <c r="J2980" t="s">
        <v>1383</v>
      </c>
      <c r="K2980" s="372">
        <v>750529</v>
      </c>
      <c r="L2980" s="388">
        <f>ROWS(K$5:K2980)</f>
        <v>2976</v>
      </c>
      <c r="M2980" s="388" t="str">
        <f>IF(_xlfn.IFNA(VLOOKUP(I2980,$AG$3:$AH$83,2,FALSE),"")='11.1'!$D$5,TXM!L2980,"")</f>
        <v/>
      </c>
      <c r="N2980" t="str">
        <f>IFERROR(SMALL($M$5:$M$9000,ROWS($M$5:M2980)),"")</f>
        <v/>
      </c>
      <c r="P2980" t="s">
        <v>40</v>
      </c>
      <c r="Q2980" t="s">
        <v>813</v>
      </c>
      <c r="R2980">
        <v>548</v>
      </c>
      <c r="S2980" s="388">
        <f>ROWS(R$5:R2980)</f>
        <v>2976</v>
      </c>
      <c r="T2980" s="388" t="str">
        <f>IF(_xlfn.IFNA(VLOOKUP(P2980,$AG$3:$AH$83,2,FALSE),"")='11.1'!$D$5,TXM!S2980,"")</f>
        <v/>
      </c>
      <c r="U2980" t="str">
        <f>IFERROR(SMALL($T$5:$T$9000,ROWS($T$5:T2980)),"")</f>
        <v/>
      </c>
    </row>
    <row r="2981" spans="1:21" ht="14.4" customHeight="1" x14ac:dyDescent="0.3">
      <c r="A2981" s="371" t="s">
        <v>50</v>
      </c>
      <c r="B2981" t="s">
        <v>1318</v>
      </c>
      <c r="C2981" s="372">
        <v>48208297</v>
      </c>
      <c r="D2981" s="388">
        <f>ROWS(C$5:C2981)</f>
        <v>2977</v>
      </c>
      <c r="E2981" s="388" t="str">
        <f>IF(_xlfn.IFNA(VLOOKUP(A2981,$AG$3:$AH$83,2,FALSE),"")='11.1'!$D$5,TXM!D2981,"")</f>
        <v/>
      </c>
      <c r="F2981" t="str">
        <f>IFERROR(SMALL($E$5:$E$9000,ROWS($E$5:E2981)),"")</f>
        <v/>
      </c>
      <c r="I2981" s="371" t="s">
        <v>27</v>
      </c>
      <c r="J2981" t="s">
        <v>1494</v>
      </c>
      <c r="K2981" s="372">
        <v>527826</v>
      </c>
      <c r="L2981" s="388">
        <f>ROWS(K$5:K2981)</f>
        <v>2977</v>
      </c>
      <c r="M2981" s="388" t="str">
        <f>IF(_xlfn.IFNA(VLOOKUP(I2981,$AG$3:$AH$83,2,FALSE),"")='11.1'!$D$5,TXM!L2981,"")</f>
        <v/>
      </c>
      <c r="N2981" t="str">
        <f>IFERROR(SMALL($M$5:$M$9000,ROWS($M$5:M2981)),"")</f>
        <v/>
      </c>
      <c r="P2981" t="s">
        <v>40</v>
      </c>
      <c r="Q2981" t="s">
        <v>95</v>
      </c>
      <c r="R2981">
        <v>380</v>
      </c>
      <c r="S2981" s="388">
        <f>ROWS(R$5:R2981)</f>
        <v>2977</v>
      </c>
      <c r="T2981" s="388" t="str">
        <f>IF(_xlfn.IFNA(VLOOKUP(P2981,$AG$3:$AH$83,2,FALSE),"")='11.1'!$D$5,TXM!S2981,"")</f>
        <v/>
      </c>
      <c r="U2981" t="str">
        <f>IFERROR(SMALL($T$5:$T$9000,ROWS($T$5:T2981)),"")</f>
        <v/>
      </c>
    </row>
    <row r="2982" spans="1:21" ht="14.4" customHeight="1" x14ac:dyDescent="0.3">
      <c r="A2982" s="371" t="s">
        <v>50</v>
      </c>
      <c r="B2982" t="s">
        <v>849</v>
      </c>
      <c r="C2982" s="372">
        <v>16941802</v>
      </c>
      <c r="D2982" s="388">
        <f>ROWS(C$5:C2982)</f>
        <v>2978</v>
      </c>
      <c r="E2982" s="388" t="str">
        <f>IF(_xlfn.IFNA(VLOOKUP(A2982,$AG$3:$AH$83,2,FALSE),"")='11.1'!$D$5,TXM!D2982,"")</f>
        <v/>
      </c>
      <c r="F2982" t="str">
        <f>IFERROR(SMALL($E$5:$E$9000,ROWS($E$5:E2982)),"")</f>
        <v/>
      </c>
      <c r="I2982" s="371" t="s">
        <v>27</v>
      </c>
      <c r="J2982" t="s">
        <v>833</v>
      </c>
      <c r="K2982" s="372">
        <v>492389</v>
      </c>
      <c r="L2982" s="388">
        <f>ROWS(K$5:K2982)</f>
        <v>2978</v>
      </c>
      <c r="M2982" s="388" t="str">
        <f>IF(_xlfn.IFNA(VLOOKUP(I2982,$AG$3:$AH$83,2,FALSE),"")='11.1'!$D$5,TXM!L2982,"")</f>
        <v/>
      </c>
      <c r="N2982" t="str">
        <f>IFERROR(SMALL($M$5:$M$9000,ROWS($M$5:M2982)),"")</f>
        <v/>
      </c>
      <c r="P2982" t="s">
        <v>40</v>
      </c>
      <c r="Q2982" t="s">
        <v>817</v>
      </c>
      <c r="R2982">
        <v>226</v>
      </c>
      <c r="S2982" s="388">
        <f>ROWS(R$5:R2982)</f>
        <v>2978</v>
      </c>
      <c r="T2982" s="388" t="str">
        <f>IF(_xlfn.IFNA(VLOOKUP(P2982,$AG$3:$AH$83,2,FALSE),"")='11.1'!$D$5,TXM!S2982,"")</f>
        <v/>
      </c>
      <c r="U2982" t="str">
        <f>IFERROR(SMALL($T$5:$T$9000,ROWS($T$5:T2982)),"")</f>
        <v/>
      </c>
    </row>
    <row r="2983" spans="1:21" ht="14.4" customHeight="1" x14ac:dyDescent="0.3">
      <c r="A2983" s="371" t="s">
        <v>50</v>
      </c>
      <c r="B2983" t="s">
        <v>102</v>
      </c>
      <c r="C2983" s="372">
        <v>5962179</v>
      </c>
      <c r="D2983" s="388">
        <f>ROWS(C$5:C2983)</f>
        <v>2979</v>
      </c>
      <c r="E2983" s="388" t="str">
        <f>IF(_xlfn.IFNA(VLOOKUP(A2983,$AG$3:$AH$83,2,FALSE),"")='11.1'!$D$5,TXM!D2983,"")</f>
        <v/>
      </c>
      <c r="F2983" t="str">
        <f>IFERROR(SMALL($E$5:$E$9000,ROWS($E$5:E2983)),"")</f>
        <v/>
      </c>
      <c r="I2983" s="371" t="s">
        <v>27</v>
      </c>
      <c r="J2983" t="s">
        <v>797</v>
      </c>
      <c r="K2983" s="372">
        <v>264596</v>
      </c>
      <c r="L2983" s="388">
        <f>ROWS(K$5:K2983)</f>
        <v>2979</v>
      </c>
      <c r="M2983" s="388" t="str">
        <f>IF(_xlfn.IFNA(VLOOKUP(I2983,$AG$3:$AH$83,2,FALSE),"")='11.1'!$D$5,TXM!L2983,"")</f>
        <v/>
      </c>
      <c r="N2983" t="str">
        <f>IFERROR(SMALL($M$5:$M$9000,ROWS($M$5:M2983)),"")</f>
        <v/>
      </c>
      <c r="P2983" t="s">
        <v>40</v>
      </c>
      <c r="Q2983" t="s">
        <v>793</v>
      </c>
      <c r="R2983">
        <v>5</v>
      </c>
      <c r="S2983" s="388">
        <f>ROWS(R$5:R2983)</f>
        <v>2979</v>
      </c>
      <c r="T2983" s="388" t="str">
        <f>IF(_xlfn.IFNA(VLOOKUP(P2983,$AG$3:$AH$83,2,FALSE),"")='11.1'!$D$5,TXM!S2983,"")</f>
        <v/>
      </c>
      <c r="U2983" t="str">
        <f>IFERROR(SMALL($T$5:$T$9000,ROWS($T$5:T2983)),"")</f>
        <v/>
      </c>
    </row>
    <row r="2984" spans="1:21" ht="14.4" customHeight="1" x14ac:dyDescent="0.3">
      <c r="A2984" s="371" t="s">
        <v>50</v>
      </c>
      <c r="B2984" t="s">
        <v>173</v>
      </c>
      <c r="C2984" s="372">
        <v>4127891</v>
      </c>
      <c r="D2984" s="388">
        <f>ROWS(C$5:C2984)</f>
        <v>2980</v>
      </c>
      <c r="E2984" s="388" t="str">
        <f>IF(_xlfn.IFNA(VLOOKUP(A2984,$AG$3:$AH$83,2,FALSE),"")='11.1'!$D$5,TXM!D2984,"")</f>
        <v/>
      </c>
      <c r="F2984" t="str">
        <f>IFERROR(SMALL($E$5:$E$9000,ROWS($E$5:E2984)),"")</f>
        <v/>
      </c>
      <c r="I2984" s="371" t="s">
        <v>27</v>
      </c>
      <c r="J2984" t="s">
        <v>103</v>
      </c>
      <c r="K2984" s="372">
        <v>204356</v>
      </c>
      <c r="L2984" s="388">
        <f>ROWS(K$5:K2984)</f>
        <v>2980</v>
      </c>
      <c r="M2984" s="388" t="str">
        <f>IF(_xlfn.IFNA(VLOOKUP(I2984,$AG$3:$AH$83,2,FALSE),"")='11.1'!$D$5,TXM!L2984,"")</f>
        <v/>
      </c>
      <c r="N2984" t="str">
        <f>IFERROR(SMALL($M$5:$M$9000,ROWS($M$5:M2984)),"")</f>
        <v/>
      </c>
      <c r="P2984" t="s">
        <v>690</v>
      </c>
      <c r="Q2984" t="s">
        <v>863</v>
      </c>
      <c r="R2984">
        <v>859863</v>
      </c>
      <c r="S2984" s="388">
        <f>ROWS(R$5:R2984)</f>
        <v>2980</v>
      </c>
      <c r="T2984" s="388" t="str">
        <f>IF(_xlfn.IFNA(VLOOKUP(P2984,$AG$3:$AH$83,2,FALSE),"")='11.1'!$D$5,TXM!S2984,"")</f>
        <v/>
      </c>
      <c r="U2984" t="str">
        <f>IFERROR(SMALL($T$5:$T$9000,ROWS($T$5:T2984)),"")</f>
        <v/>
      </c>
    </row>
    <row r="2985" spans="1:21" ht="14.4" customHeight="1" x14ac:dyDescent="0.3">
      <c r="A2985" s="371" t="s">
        <v>50</v>
      </c>
      <c r="B2985" t="s">
        <v>999</v>
      </c>
      <c r="C2985" s="372">
        <v>3060855</v>
      </c>
      <c r="D2985" s="388">
        <f>ROWS(C$5:C2985)</f>
        <v>2981</v>
      </c>
      <c r="E2985" s="388" t="str">
        <f>IF(_xlfn.IFNA(VLOOKUP(A2985,$AG$3:$AH$83,2,FALSE),"")='11.1'!$D$5,TXM!D2985,"")</f>
        <v/>
      </c>
      <c r="F2985" t="str">
        <f>IFERROR(SMALL($E$5:$E$9000,ROWS($E$5:E2985)),"")</f>
        <v/>
      </c>
      <c r="I2985" s="371" t="s">
        <v>27</v>
      </c>
      <c r="J2985" t="s">
        <v>801</v>
      </c>
      <c r="K2985" s="372">
        <v>113625</v>
      </c>
      <c r="L2985" s="388">
        <f>ROWS(K$5:K2985)</f>
        <v>2981</v>
      </c>
      <c r="M2985" s="388" t="str">
        <f>IF(_xlfn.IFNA(VLOOKUP(I2985,$AG$3:$AH$83,2,FALSE),"")='11.1'!$D$5,TXM!L2985,"")</f>
        <v/>
      </c>
      <c r="N2985" t="str">
        <f>IFERROR(SMALL($M$5:$M$9000,ROWS($M$5:M2985)),"")</f>
        <v/>
      </c>
      <c r="P2985" t="s">
        <v>690</v>
      </c>
      <c r="Q2985" t="s">
        <v>865</v>
      </c>
      <c r="R2985">
        <v>829374</v>
      </c>
      <c r="S2985" s="388">
        <f>ROWS(R$5:R2985)</f>
        <v>2981</v>
      </c>
      <c r="T2985" s="388" t="str">
        <f>IF(_xlfn.IFNA(VLOOKUP(P2985,$AG$3:$AH$83,2,FALSE),"")='11.1'!$D$5,TXM!S2985,"")</f>
        <v/>
      </c>
      <c r="U2985" t="str">
        <f>IFERROR(SMALL($T$5:$T$9000,ROWS($T$5:T2985)),"")</f>
        <v/>
      </c>
    </row>
    <row r="2986" spans="1:21" ht="14.4" customHeight="1" x14ac:dyDescent="0.3">
      <c r="A2986" s="371" t="s">
        <v>50</v>
      </c>
      <c r="B2986" t="s">
        <v>785</v>
      </c>
      <c r="C2986" s="372">
        <v>2911883</v>
      </c>
      <c r="D2986" s="388">
        <f>ROWS(C$5:C2986)</f>
        <v>2982</v>
      </c>
      <c r="E2986" s="388" t="str">
        <f>IF(_xlfn.IFNA(VLOOKUP(A2986,$AG$3:$AH$83,2,FALSE),"")='11.1'!$D$5,TXM!D2986,"")</f>
        <v/>
      </c>
      <c r="F2986" t="str">
        <f>IFERROR(SMALL($E$5:$E$9000,ROWS($E$5:E2986)),"")</f>
        <v/>
      </c>
      <c r="I2986" s="371" t="s">
        <v>27</v>
      </c>
      <c r="J2986" t="s">
        <v>831</v>
      </c>
      <c r="K2986" s="372">
        <v>112990</v>
      </c>
      <c r="L2986" s="388">
        <f>ROWS(K$5:K2986)</f>
        <v>2982</v>
      </c>
      <c r="M2986" s="388" t="str">
        <f>IF(_xlfn.IFNA(VLOOKUP(I2986,$AG$3:$AH$83,2,FALSE),"")='11.1'!$D$5,TXM!L2986,"")</f>
        <v/>
      </c>
      <c r="N2986" t="str">
        <f>IFERROR(SMALL($M$5:$M$9000,ROWS($M$5:M2986)),"")</f>
        <v/>
      </c>
      <c r="P2986" t="s">
        <v>690</v>
      </c>
      <c r="Q2986" t="s">
        <v>867</v>
      </c>
      <c r="R2986">
        <v>183040</v>
      </c>
      <c r="S2986" s="388">
        <f>ROWS(R$5:R2986)</f>
        <v>2982</v>
      </c>
      <c r="T2986" s="388" t="str">
        <f>IF(_xlfn.IFNA(VLOOKUP(P2986,$AG$3:$AH$83,2,FALSE),"")='11.1'!$D$5,TXM!S2986,"")</f>
        <v/>
      </c>
      <c r="U2986" t="str">
        <f>IFERROR(SMALL($T$5:$T$9000,ROWS($T$5:T2986)),"")</f>
        <v/>
      </c>
    </row>
    <row r="2987" spans="1:21" ht="14.4" customHeight="1" x14ac:dyDescent="0.3">
      <c r="A2987" s="371" t="s">
        <v>50</v>
      </c>
      <c r="B2987" t="s">
        <v>779</v>
      </c>
      <c r="C2987" s="372">
        <v>2494353</v>
      </c>
      <c r="D2987" s="388">
        <f>ROWS(C$5:C2987)</f>
        <v>2983</v>
      </c>
      <c r="E2987" s="388" t="str">
        <f>IF(_xlfn.IFNA(VLOOKUP(A2987,$AG$3:$AH$83,2,FALSE),"")='11.1'!$D$5,TXM!D2987,"")</f>
        <v/>
      </c>
      <c r="F2987" t="str">
        <f>IFERROR(SMALL($E$5:$E$9000,ROWS($E$5:E2987)),"")</f>
        <v/>
      </c>
      <c r="I2987" s="371" t="s">
        <v>27</v>
      </c>
      <c r="J2987" t="s">
        <v>92</v>
      </c>
      <c r="K2987" s="372">
        <v>50576</v>
      </c>
      <c r="L2987" s="388">
        <f>ROWS(K$5:K2987)</f>
        <v>2983</v>
      </c>
      <c r="M2987" s="388" t="str">
        <f>IF(_xlfn.IFNA(VLOOKUP(I2987,$AG$3:$AH$83,2,FALSE),"")='11.1'!$D$5,TXM!L2987,"")</f>
        <v/>
      </c>
      <c r="N2987" t="str">
        <f>IFERROR(SMALL($M$5:$M$9000,ROWS($M$5:M2987)),"")</f>
        <v/>
      </c>
      <c r="P2987" t="s">
        <v>690</v>
      </c>
      <c r="Q2987" t="s">
        <v>1240</v>
      </c>
      <c r="R2987">
        <v>51096</v>
      </c>
      <c r="S2987" s="388">
        <f>ROWS(R$5:R2987)</f>
        <v>2983</v>
      </c>
      <c r="T2987" s="388" t="str">
        <f>IF(_xlfn.IFNA(VLOOKUP(P2987,$AG$3:$AH$83,2,FALSE),"")='11.1'!$D$5,TXM!S2987,"")</f>
        <v/>
      </c>
      <c r="U2987" t="str">
        <f>IFERROR(SMALL($T$5:$T$9000,ROWS($T$5:T2987)),"")</f>
        <v/>
      </c>
    </row>
    <row r="2988" spans="1:21" ht="14.4" customHeight="1" x14ac:dyDescent="0.3">
      <c r="A2988" s="371" t="s">
        <v>50</v>
      </c>
      <c r="B2988" t="s">
        <v>92</v>
      </c>
      <c r="C2988" s="372">
        <v>1525632</v>
      </c>
      <c r="D2988" s="388">
        <f>ROWS(C$5:C2988)</f>
        <v>2984</v>
      </c>
      <c r="E2988" s="388" t="str">
        <f>IF(_xlfn.IFNA(VLOOKUP(A2988,$AG$3:$AH$83,2,FALSE),"")='11.1'!$D$5,TXM!D2988,"")</f>
        <v/>
      </c>
      <c r="F2988" t="str">
        <f>IFERROR(SMALL($E$5:$E$9000,ROWS($E$5:E2988)),"")</f>
        <v/>
      </c>
      <c r="I2988" s="371" t="s">
        <v>27</v>
      </c>
      <c r="J2988" t="s">
        <v>171</v>
      </c>
      <c r="K2988" s="372">
        <v>7041</v>
      </c>
      <c r="L2988" s="388">
        <f>ROWS(K$5:K2988)</f>
        <v>2984</v>
      </c>
      <c r="M2988" s="388" t="str">
        <f>IF(_xlfn.IFNA(VLOOKUP(I2988,$AG$3:$AH$83,2,FALSE),"")='11.1'!$D$5,TXM!L2988,"")</f>
        <v/>
      </c>
      <c r="N2988" t="str">
        <f>IFERROR(SMALL($M$5:$M$9000,ROWS($M$5:M2988)),"")</f>
        <v/>
      </c>
      <c r="P2988" t="s">
        <v>690</v>
      </c>
      <c r="Q2988" t="s">
        <v>95</v>
      </c>
      <c r="R2988">
        <v>3000</v>
      </c>
      <c r="S2988" s="388">
        <f>ROWS(R$5:R2988)</f>
        <v>2984</v>
      </c>
      <c r="T2988" s="388" t="str">
        <f>IF(_xlfn.IFNA(VLOOKUP(P2988,$AG$3:$AH$83,2,FALSE),"")='11.1'!$D$5,TXM!S2988,"")</f>
        <v/>
      </c>
      <c r="U2988" t="str">
        <f>IFERROR(SMALL($T$5:$T$9000,ROWS($T$5:T2988)),"")</f>
        <v/>
      </c>
    </row>
    <row r="2989" spans="1:21" ht="14.4" customHeight="1" x14ac:dyDescent="0.3">
      <c r="A2989" s="371" t="s">
        <v>50</v>
      </c>
      <c r="B2989" t="s">
        <v>793</v>
      </c>
      <c r="C2989" s="372">
        <v>1342504</v>
      </c>
      <c r="D2989" s="388">
        <f>ROWS(C$5:C2989)</f>
        <v>2985</v>
      </c>
      <c r="E2989" s="388" t="str">
        <f>IF(_xlfn.IFNA(VLOOKUP(A2989,$AG$3:$AH$83,2,FALSE),"")='11.1'!$D$5,TXM!D2989,"")</f>
        <v/>
      </c>
      <c r="F2989" t="str">
        <f>IFERROR(SMALL($E$5:$E$9000,ROWS($E$5:E2989)),"")</f>
        <v/>
      </c>
      <c r="I2989" s="371" t="s">
        <v>133</v>
      </c>
      <c r="J2989" t="s">
        <v>863</v>
      </c>
      <c r="K2989" s="372">
        <v>21588495024</v>
      </c>
      <c r="L2989" s="388">
        <f>ROWS(K$5:K2989)</f>
        <v>2985</v>
      </c>
      <c r="M2989" s="388" t="str">
        <f>IF(_xlfn.IFNA(VLOOKUP(I2989,$AG$3:$AH$83,2,FALSE),"")='11.1'!$D$5,TXM!L2989,"")</f>
        <v/>
      </c>
      <c r="N2989" t="str">
        <f>IFERROR(SMALL($M$5:$M$9000,ROWS($M$5:M2989)),"")</f>
        <v/>
      </c>
      <c r="P2989" t="s">
        <v>29</v>
      </c>
      <c r="Q2989" t="s">
        <v>845</v>
      </c>
      <c r="R2989">
        <v>857326521</v>
      </c>
      <c r="S2989" s="388">
        <f>ROWS(R$5:R2989)</f>
        <v>2985</v>
      </c>
      <c r="T2989" s="388" t="str">
        <f>IF(_xlfn.IFNA(VLOOKUP(P2989,$AG$3:$AH$83,2,FALSE),"")='11.1'!$D$5,TXM!S2989,"")</f>
        <v/>
      </c>
      <c r="U2989" t="str">
        <f>IFERROR(SMALL($T$5:$T$9000,ROWS($T$5:T2989)),"")</f>
        <v/>
      </c>
    </row>
    <row r="2990" spans="1:21" ht="14.4" customHeight="1" x14ac:dyDescent="0.3">
      <c r="A2990" s="371" t="s">
        <v>50</v>
      </c>
      <c r="B2990" t="s">
        <v>91</v>
      </c>
      <c r="C2990" s="372">
        <v>945248</v>
      </c>
      <c r="D2990" s="388">
        <f>ROWS(C$5:C2990)</f>
        <v>2986</v>
      </c>
      <c r="E2990" s="388" t="str">
        <f>IF(_xlfn.IFNA(VLOOKUP(A2990,$AG$3:$AH$83,2,FALSE),"")='11.1'!$D$5,TXM!D2990,"")</f>
        <v/>
      </c>
      <c r="F2990" t="str">
        <f>IFERROR(SMALL($E$5:$E$9000,ROWS($E$5:E2990)),"")</f>
        <v/>
      </c>
      <c r="I2990" s="371" t="s">
        <v>133</v>
      </c>
      <c r="J2990" t="s">
        <v>867</v>
      </c>
      <c r="K2990" s="372">
        <v>10556455899</v>
      </c>
      <c r="L2990" s="388">
        <f>ROWS(K$5:K2990)</f>
        <v>2986</v>
      </c>
      <c r="M2990" s="388" t="str">
        <f>IF(_xlfn.IFNA(VLOOKUP(I2990,$AG$3:$AH$83,2,FALSE),"")='11.1'!$D$5,TXM!L2990,"")</f>
        <v/>
      </c>
      <c r="N2990" t="str">
        <f>IFERROR(SMALL($M$5:$M$9000,ROWS($M$5:M2990)),"")</f>
        <v/>
      </c>
      <c r="P2990" t="s">
        <v>29</v>
      </c>
      <c r="Q2990" t="s">
        <v>849</v>
      </c>
      <c r="R2990">
        <v>421471003</v>
      </c>
      <c r="S2990" s="388">
        <f>ROWS(R$5:R2990)</f>
        <v>2986</v>
      </c>
      <c r="T2990" s="388" t="str">
        <f>IF(_xlfn.IFNA(VLOOKUP(P2990,$AG$3:$AH$83,2,FALSE),"")='11.1'!$D$5,TXM!S2990,"")</f>
        <v/>
      </c>
      <c r="U2990" t="str">
        <f>IFERROR(SMALL($T$5:$T$9000,ROWS($T$5:T2990)),"")</f>
        <v/>
      </c>
    </row>
    <row r="2991" spans="1:21" ht="14.4" customHeight="1" x14ac:dyDescent="0.3">
      <c r="A2991" s="371" t="s">
        <v>50</v>
      </c>
      <c r="B2991" t="s">
        <v>789</v>
      </c>
      <c r="C2991" s="372">
        <v>860227</v>
      </c>
      <c r="D2991" s="388">
        <f>ROWS(C$5:C2991)</f>
        <v>2987</v>
      </c>
      <c r="E2991" s="388" t="str">
        <f>IF(_xlfn.IFNA(VLOOKUP(A2991,$AG$3:$AH$83,2,FALSE),"")='11.1'!$D$5,TXM!D2991,"")</f>
        <v/>
      </c>
      <c r="F2991" t="str">
        <f>IFERROR(SMALL($E$5:$E$9000,ROWS($E$5:E2991)),"")</f>
        <v/>
      </c>
      <c r="I2991" s="371" t="s">
        <v>133</v>
      </c>
      <c r="J2991" t="s">
        <v>873</v>
      </c>
      <c r="K2991" s="372">
        <v>6323815182</v>
      </c>
      <c r="L2991" s="388">
        <f>ROWS(K$5:K2991)</f>
        <v>2987</v>
      </c>
      <c r="M2991" s="388" t="str">
        <f>IF(_xlfn.IFNA(VLOOKUP(I2991,$AG$3:$AH$83,2,FALSE),"")='11.1'!$D$5,TXM!L2991,"")</f>
        <v/>
      </c>
      <c r="N2991" t="str">
        <f>IFERROR(SMALL($M$5:$M$9000,ROWS($M$5:M2991)),"")</f>
        <v/>
      </c>
      <c r="P2991" t="s">
        <v>29</v>
      </c>
      <c r="Q2991" t="s">
        <v>1265</v>
      </c>
      <c r="R2991">
        <v>73137543</v>
      </c>
      <c r="S2991" s="388">
        <f>ROWS(R$5:R2991)</f>
        <v>2987</v>
      </c>
      <c r="T2991" s="388" t="str">
        <f>IF(_xlfn.IFNA(VLOOKUP(P2991,$AG$3:$AH$83,2,FALSE),"")='11.1'!$D$5,TXM!S2991,"")</f>
        <v/>
      </c>
      <c r="U2991" t="str">
        <f>IFERROR(SMALL($T$5:$T$9000,ROWS($T$5:T2991)),"")</f>
        <v/>
      </c>
    </row>
    <row r="2992" spans="1:21" ht="14.4" customHeight="1" x14ac:dyDescent="0.3">
      <c r="A2992" s="371" t="s">
        <v>50</v>
      </c>
      <c r="B2992" t="s">
        <v>797</v>
      </c>
      <c r="C2992" s="372">
        <v>714702</v>
      </c>
      <c r="D2992" s="388">
        <f>ROWS(C$5:C2992)</f>
        <v>2988</v>
      </c>
      <c r="E2992" s="388" t="str">
        <f>IF(_xlfn.IFNA(VLOOKUP(A2992,$AG$3:$AH$83,2,FALSE),"")='11.1'!$D$5,TXM!D2992,"")</f>
        <v/>
      </c>
      <c r="F2992" t="str">
        <f>IFERROR(SMALL($E$5:$E$9000,ROWS($E$5:E2992)),"")</f>
        <v/>
      </c>
      <c r="I2992" s="371" t="s">
        <v>133</v>
      </c>
      <c r="J2992" t="s">
        <v>1265</v>
      </c>
      <c r="K2992" s="372">
        <v>5983983119</v>
      </c>
      <c r="L2992" s="388">
        <f>ROWS(K$5:K2992)</f>
        <v>2988</v>
      </c>
      <c r="M2992" s="388" t="str">
        <f>IF(_xlfn.IFNA(VLOOKUP(I2992,$AG$3:$AH$83,2,FALSE),"")='11.1'!$D$5,TXM!L2992,"")</f>
        <v/>
      </c>
      <c r="N2992" t="str">
        <f>IFERROR(SMALL($M$5:$M$9000,ROWS($M$5:M2992)),"")</f>
        <v/>
      </c>
      <c r="P2992" t="s">
        <v>29</v>
      </c>
      <c r="Q2992" t="s">
        <v>1000</v>
      </c>
      <c r="R2992">
        <v>15422415</v>
      </c>
      <c r="S2992" s="388">
        <f>ROWS(R$5:R2992)</f>
        <v>2988</v>
      </c>
      <c r="T2992" s="388" t="str">
        <f>IF(_xlfn.IFNA(VLOOKUP(P2992,$AG$3:$AH$83,2,FALSE),"")='11.1'!$D$5,TXM!S2992,"")</f>
        <v/>
      </c>
      <c r="U2992" t="str">
        <f>IFERROR(SMALL($T$5:$T$9000,ROWS($T$5:T2992)),"")</f>
        <v/>
      </c>
    </row>
    <row r="2993" spans="1:21" ht="14.4" customHeight="1" x14ac:dyDescent="0.3">
      <c r="A2993" s="371" t="s">
        <v>50</v>
      </c>
      <c r="B2993" t="s">
        <v>103</v>
      </c>
      <c r="C2993" s="372">
        <v>651549</v>
      </c>
      <c r="D2993" s="388">
        <f>ROWS(C$5:C2993)</f>
        <v>2989</v>
      </c>
      <c r="E2993" s="388" t="str">
        <f>IF(_xlfn.IFNA(VLOOKUP(A2993,$AG$3:$AH$83,2,FALSE),"")='11.1'!$D$5,TXM!D2993,"")</f>
        <v/>
      </c>
      <c r="F2993" t="str">
        <f>IFERROR(SMALL($E$5:$E$9000,ROWS($E$5:E2993)),"")</f>
        <v/>
      </c>
      <c r="I2993" s="371" t="s">
        <v>133</v>
      </c>
      <c r="J2993" t="s">
        <v>1252</v>
      </c>
      <c r="K2993" s="372">
        <v>4608272155</v>
      </c>
      <c r="L2993" s="388">
        <f>ROWS(K$5:K2993)</f>
        <v>2989</v>
      </c>
      <c r="M2993" s="388" t="str">
        <f>IF(_xlfn.IFNA(VLOOKUP(I2993,$AG$3:$AH$83,2,FALSE),"")='11.1'!$D$5,TXM!L2993,"")</f>
        <v/>
      </c>
      <c r="N2993" t="str">
        <f>IFERROR(SMALL($M$5:$M$9000,ROWS($M$5:M2993)),"")</f>
        <v/>
      </c>
      <c r="P2993" t="s">
        <v>29</v>
      </c>
      <c r="Q2993" t="s">
        <v>865</v>
      </c>
      <c r="R2993">
        <v>7301811</v>
      </c>
      <c r="S2993" s="388">
        <f>ROWS(R$5:R2993)</f>
        <v>2989</v>
      </c>
      <c r="T2993" s="388" t="str">
        <f>IF(_xlfn.IFNA(VLOOKUP(P2993,$AG$3:$AH$83,2,FALSE),"")='11.1'!$D$5,TXM!S2993,"")</f>
        <v/>
      </c>
      <c r="U2993" t="str">
        <f>IFERROR(SMALL($T$5:$T$9000,ROWS($T$5:T2993)),"")</f>
        <v/>
      </c>
    </row>
    <row r="2994" spans="1:21" ht="14.4" customHeight="1" x14ac:dyDescent="0.3">
      <c r="A2994" s="371" t="s">
        <v>50</v>
      </c>
      <c r="B2994" t="s">
        <v>863</v>
      </c>
      <c r="C2994" s="372">
        <v>647938</v>
      </c>
      <c r="D2994" s="388">
        <f>ROWS(C$5:C2994)</f>
        <v>2990</v>
      </c>
      <c r="E2994" s="388" t="str">
        <f>IF(_xlfn.IFNA(VLOOKUP(A2994,$AG$3:$AH$83,2,FALSE),"")='11.1'!$D$5,TXM!D2994,"")</f>
        <v/>
      </c>
      <c r="F2994" t="str">
        <f>IFERROR(SMALL($E$5:$E$9000,ROWS($E$5:E2994)),"")</f>
        <v/>
      </c>
      <c r="I2994" s="371" t="s">
        <v>133</v>
      </c>
      <c r="J2994" t="s">
        <v>865</v>
      </c>
      <c r="K2994" s="372">
        <v>4561681373</v>
      </c>
      <c r="L2994" s="388">
        <f>ROWS(K$5:K2994)</f>
        <v>2990</v>
      </c>
      <c r="M2994" s="388" t="str">
        <f>IF(_xlfn.IFNA(VLOOKUP(I2994,$AG$3:$AH$83,2,FALSE),"")='11.1'!$D$5,TXM!L2994,"")</f>
        <v/>
      </c>
      <c r="N2994" t="str">
        <f>IFERROR(SMALL($M$5:$M$9000,ROWS($M$5:M2994)),"")</f>
        <v/>
      </c>
      <c r="P2994" t="s">
        <v>29</v>
      </c>
      <c r="Q2994" t="s">
        <v>847</v>
      </c>
      <c r="R2994">
        <v>5148287</v>
      </c>
      <c r="S2994" s="388">
        <f>ROWS(R$5:R2994)</f>
        <v>2990</v>
      </c>
      <c r="T2994" s="388" t="str">
        <f>IF(_xlfn.IFNA(VLOOKUP(P2994,$AG$3:$AH$83,2,FALSE),"")='11.1'!$D$5,TXM!S2994,"")</f>
        <v/>
      </c>
      <c r="U2994" t="str">
        <f>IFERROR(SMALL($T$5:$T$9000,ROWS($T$5:T2994)),"")</f>
        <v/>
      </c>
    </row>
    <row r="2995" spans="1:21" ht="14.4" customHeight="1" x14ac:dyDescent="0.3">
      <c r="A2995" s="371" t="s">
        <v>50</v>
      </c>
      <c r="B2995" t="s">
        <v>172</v>
      </c>
      <c r="C2995" s="372">
        <v>621920</v>
      </c>
      <c r="D2995" s="388">
        <f>ROWS(C$5:C2995)</f>
        <v>2991</v>
      </c>
      <c r="E2995" s="388" t="str">
        <f>IF(_xlfn.IFNA(VLOOKUP(A2995,$AG$3:$AH$83,2,FALSE),"")='11.1'!$D$5,TXM!D2995,"")</f>
        <v/>
      </c>
      <c r="F2995" t="str">
        <f>IFERROR(SMALL($E$5:$E$9000,ROWS($E$5:E2995)),"")</f>
        <v/>
      </c>
      <c r="I2995" s="371" t="s">
        <v>133</v>
      </c>
      <c r="J2995" t="s">
        <v>869</v>
      </c>
      <c r="K2995" s="372">
        <v>4011925173</v>
      </c>
      <c r="L2995" s="388">
        <f>ROWS(K$5:K2995)</f>
        <v>2991</v>
      </c>
      <c r="M2995" s="388" t="str">
        <f>IF(_xlfn.IFNA(VLOOKUP(I2995,$AG$3:$AH$83,2,FALSE),"")='11.1'!$D$5,TXM!L2995,"")</f>
        <v/>
      </c>
      <c r="N2995" t="str">
        <f>IFERROR(SMALL($M$5:$M$9000,ROWS($M$5:M2995)),"")</f>
        <v/>
      </c>
      <c r="P2995" t="s">
        <v>29</v>
      </c>
      <c r="Q2995" t="s">
        <v>863</v>
      </c>
      <c r="R2995">
        <v>4540578</v>
      </c>
      <c r="S2995" s="388">
        <f>ROWS(R$5:R2995)</f>
        <v>2991</v>
      </c>
      <c r="T2995" s="388" t="str">
        <f>IF(_xlfn.IFNA(VLOOKUP(P2995,$AG$3:$AH$83,2,FALSE),"")='11.1'!$D$5,TXM!S2995,"")</f>
        <v/>
      </c>
      <c r="U2995" t="str">
        <f>IFERROR(SMALL($T$5:$T$9000,ROWS($T$5:T2995)),"")</f>
        <v/>
      </c>
    </row>
    <row r="2996" spans="1:21" ht="14.4" customHeight="1" x14ac:dyDescent="0.3">
      <c r="A2996" s="371" t="s">
        <v>50</v>
      </c>
      <c r="B2996" t="s">
        <v>835</v>
      </c>
      <c r="C2996" s="372">
        <v>506320</v>
      </c>
      <c r="D2996" s="388">
        <f>ROWS(C$5:C2996)</f>
        <v>2992</v>
      </c>
      <c r="E2996" s="388" t="str">
        <f>IF(_xlfn.IFNA(VLOOKUP(A2996,$AG$3:$AH$83,2,FALSE),"")='11.1'!$D$5,TXM!D2996,"")</f>
        <v/>
      </c>
      <c r="F2996" t="str">
        <f>IFERROR(SMALL($E$5:$E$9000,ROWS($E$5:E2996)),"")</f>
        <v/>
      </c>
      <c r="I2996" s="371" t="s">
        <v>133</v>
      </c>
      <c r="J2996" t="s">
        <v>999</v>
      </c>
      <c r="K2996" s="372">
        <v>3194327139</v>
      </c>
      <c r="L2996" s="388">
        <f>ROWS(K$5:K2996)</f>
        <v>2992</v>
      </c>
      <c r="M2996" s="388" t="str">
        <f>IF(_xlfn.IFNA(VLOOKUP(I2996,$AG$3:$AH$83,2,FALSE),"")='11.1'!$D$5,TXM!L2996,"")</f>
        <v/>
      </c>
      <c r="N2996" t="str">
        <f>IFERROR(SMALL($M$5:$M$9000,ROWS($M$5:M2996)),"")</f>
        <v/>
      </c>
      <c r="P2996" t="s">
        <v>29</v>
      </c>
      <c r="Q2996" t="s">
        <v>841</v>
      </c>
      <c r="R2996">
        <v>3680723</v>
      </c>
      <c r="S2996" s="388">
        <f>ROWS(R$5:R2996)</f>
        <v>2992</v>
      </c>
      <c r="T2996" s="388" t="str">
        <f>IF(_xlfn.IFNA(VLOOKUP(P2996,$AG$3:$AH$83,2,FALSE),"")='11.1'!$D$5,TXM!S2996,"")</f>
        <v/>
      </c>
      <c r="U2996" t="str">
        <f>IFERROR(SMALL($T$5:$T$9000,ROWS($T$5:T2996)),"")</f>
        <v/>
      </c>
    </row>
    <row r="2997" spans="1:21" ht="14.4" customHeight="1" x14ac:dyDescent="0.3">
      <c r="A2997" s="371" t="s">
        <v>50</v>
      </c>
      <c r="B2997" t="s">
        <v>1240</v>
      </c>
      <c r="C2997" s="372">
        <v>344655</v>
      </c>
      <c r="D2997" s="388">
        <f>ROWS(C$5:C2997)</f>
        <v>2993</v>
      </c>
      <c r="E2997" s="388" t="str">
        <f>IF(_xlfn.IFNA(VLOOKUP(A2997,$AG$3:$AH$83,2,FALSE),"")='11.1'!$D$5,TXM!D2997,"")</f>
        <v/>
      </c>
      <c r="F2997" t="str">
        <f>IFERROR(SMALL($E$5:$E$9000,ROWS($E$5:E2997)),"")</f>
        <v/>
      </c>
      <c r="I2997" s="371" t="s">
        <v>133</v>
      </c>
      <c r="J2997" t="s">
        <v>1240</v>
      </c>
      <c r="K2997" s="372">
        <v>1989017162</v>
      </c>
      <c r="L2997" s="388">
        <f>ROWS(K$5:K2997)</f>
        <v>2993</v>
      </c>
      <c r="M2997" s="388" t="str">
        <f>IF(_xlfn.IFNA(VLOOKUP(I2997,$AG$3:$AH$83,2,FALSE),"")='11.1'!$D$5,TXM!L2997,"")</f>
        <v/>
      </c>
      <c r="N2997" t="str">
        <f>IFERROR(SMALL($M$5:$M$9000,ROWS($M$5:M2997)),"")</f>
        <v/>
      </c>
      <c r="P2997" t="s">
        <v>29</v>
      </c>
      <c r="Q2997" t="s">
        <v>867</v>
      </c>
      <c r="R2997">
        <v>1969559</v>
      </c>
      <c r="S2997" s="388">
        <f>ROWS(R$5:R2997)</f>
        <v>2993</v>
      </c>
      <c r="T2997" s="388" t="str">
        <f>IF(_xlfn.IFNA(VLOOKUP(P2997,$AG$3:$AH$83,2,FALSE),"")='11.1'!$D$5,TXM!S2997,"")</f>
        <v/>
      </c>
      <c r="U2997" t="str">
        <f>IFERROR(SMALL($T$5:$T$9000,ROWS($T$5:T2997)),"")</f>
        <v/>
      </c>
    </row>
    <row r="2998" spans="1:21" ht="14.4" customHeight="1" x14ac:dyDescent="0.3">
      <c r="A2998" s="371" t="s">
        <v>50</v>
      </c>
      <c r="B2998" t="s">
        <v>855</v>
      </c>
      <c r="C2998" s="372">
        <v>337500</v>
      </c>
      <c r="D2998" s="388">
        <f>ROWS(C$5:C2998)</f>
        <v>2994</v>
      </c>
      <c r="E2998" s="388" t="str">
        <f>IF(_xlfn.IFNA(VLOOKUP(A2998,$AG$3:$AH$83,2,FALSE),"")='11.1'!$D$5,TXM!D2998,"")</f>
        <v/>
      </c>
      <c r="F2998" t="str">
        <f>IFERROR(SMALL($E$5:$E$9000,ROWS($E$5:E2998)),"")</f>
        <v/>
      </c>
      <c r="I2998" s="371" t="s">
        <v>133</v>
      </c>
      <c r="J2998" t="s">
        <v>1000</v>
      </c>
      <c r="K2998" s="372">
        <v>1603407359</v>
      </c>
      <c r="L2998" s="388">
        <f>ROWS(K$5:K2998)</f>
        <v>2994</v>
      </c>
      <c r="M2998" s="388" t="str">
        <f>IF(_xlfn.IFNA(VLOOKUP(I2998,$AG$3:$AH$83,2,FALSE),"")='11.1'!$D$5,TXM!L2998,"")</f>
        <v/>
      </c>
      <c r="N2998" t="str">
        <f>IFERROR(SMALL($M$5:$M$9000,ROWS($M$5:M2998)),"")</f>
        <v/>
      </c>
      <c r="P2998" t="s">
        <v>29</v>
      </c>
      <c r="Q2998" t="s">
        <v>1318</v>
      </c>
      <c r="R2998">
        <v>1430225</v>
      </c>
      <c r="S2998" s="388">
        <f>ROWS(R$5:R2998)</f>
        <v>2994</v>
      </c>
      <c r="T2998" s="388" t="str">
        <f>IF(_xlfn.IFNA(VLOOKUP(P2998,$AG$3:$AH$83,2,FALSE),"")='11.1'!$D$5,TXM!S2998,"")</f>
        <v/>
      </c>
      <c r="U2998" t="str">
        <f>IFERROR(SMALL($T$5:$T$9000,ROWS($T$5:T2998)),"")</f>
        <v/>
      </c>
    </row>
    <row r="2999" spans="1:21" ht="14.4" customHeight="1" x14ac:dyDescent="0.3">
      <c r="A2999" s="371" t="s">
        <v>50</v>
      </c>
      <c r="B2999" t="s">
        <v>813</v>
      </c>
      <c r="C2999" s="372">
        <v>335177</v>
      </c>
      <c r="D2999" s="388">
        <f>ROWS(C$5:C2999)</f>
        <v>2995</v>
      </c>
      <c r="E2999" s="388" t="str">
        <f>IF(_xlfn.IFNA(VLOOKUP(A2999,$AG$3:$AH$83,2,FALSE),"")='11.1'!$D$5,TXM!D2999,"")</f>
        <v/>
      </c>
      <c r="F2999" t="str">
        <f>IFERROR(SMALL($E$5:$E$9000,ROWS($E$5:E2999)),"")</f>
        <v/>
      </c>
      <c r="I2999" s="371" t="s">
        <v>133</v>
      </c>
      <c r="J2999" t="s">
        <v>99</v>
      </c>
      <c r="K2999" s="372">
        <v>1218342087</v>
      </c>
      <c r="L2999" s="388">
        <f>ROWS(K$5:K2999)</f>
        <v>2995</v>
      </c>
      <c r="M2999" s="388" t="str">
        <f>IF(_xlfn.IFNA(VLOOKUP(I2999,$AG$3:$AH$83,2,FALSE),"")='11.1'!$D$5,TXM!L2999,"")</f>
        <v/>
      </c>
      <c r="N2999" t="str">
        <f>IFERROR(SMALL($M$5:$M$9000,ROWS($M$5:M2999)),"")</f>
        <v/>
      </c>
      <c r="P2999" t="s">
        <v>29</v>
      </c>
      <c r="Q2999" t="s">
        <v>843</v>
      </c>
      <c r="R2999">
        <v>810092</v>
      </c>
      <c r="S2999" s="388">
        <f>ROWS(R$5:R2999)</f>
        <v>2995</v>
      </c>
      <c r="T2999" s="388" t="str">
        <f>IF(_xlfn.IFNA(VLOOKUP(P2999,$AG$3:$AH$83,2,FALSE),"")='11.1'!$D$5,TXM!S2999,"")</f>
        <v/>
      </c>
      <c r="U2999" t="str">
        <f>IFERROR(SMALL($T$5:$T$9000,ROWS($T$5:T2999)),"")</f>
        <v/>
      </c>
    </row>
    <row r="3000" spans="1:21" ht="14.4" customHeight="1" x14ac:dyDescent="0.3">
      <c r="A3000" s="371" t="s">
        <v>50</v>
      </c>
      <c r="B3000" t="s">
        <v>841</v>
      </c>
      <c r="C3000" s="372">
        <v>261197</v>
      </c>
      <c r="D3000" s="388">
        <f>ROWS(C$5:C3000)</f>
        <v>2996</v>
      </c>
      <c r="E3000" s="388" t="str">
        <f>IF(_xlfn.IFNA(VLOOKUP(A3000,$AG$3:$AH$83,2,FALSE),"")='11.1'!$D$5,TXM!D3000,"")</f>
        <v/>
      </c>
      <c r="F3000" t="str">
        <f>IFERROR(SMALL($E$5:$E$9000,ROWS($E$5:E3000)),"")</f>
        <v/>
      </c>
      <c r="I3000" s="371" t="s">
        <v>133</v>
      </c>
      <c r="J3000" t="s">
        <v>97</v>
      </c>
      <c r="K3000" s="372">
        <v>1133628917</v>
      </c>
      <c r="L3000" s="388">
        <f>ROWS(K$5:K3000)</f>
        <v>2996</v>
      </c>
      <c r="M3000" s="388" t="str">
        <f>IF(_xlfn.IFNA(VLOOKUP(I3000,$AG$3:$AH$83,2,FALSE),"")='11.1'!$D$5,TXM!L3000,"")</f>
        <v/>
      </c>
      <c r="N3000" t="str">
        <f>IFERROR(SMALL($M$5:$M$9000,ROWS($M$5:M3000)),"")</f>
        <v/>
      </c>
      <c r="P3000" t="s">
        <v>29</v>
      </c>
      <c r="Q3000" t="s">
        <v>871</v>
      </c>
      <c r="R3000">
        <v>433245</v>
      </c>
      <c r="S3000" s="388">
        <f>ROWS(R$5:R3000)</f>
        <v>2996</v>
      </c>
      <c r="T3000" s="388" t="str">
        <f>IF(_xlfn.IFNA(VLOOKUP(P3000,$AG$3:$AH$83,2,FALSE),"")='11.1'!$D$5,TXM!S3000,"")</f>
        <v/>
      </c>
      <c r="U3000" t="str">
        <f>IFERROR(SMALL($T$5:$T$9000,ROWS($T$5:T3000)),"")</f>
        <v/>
      </c>
    </row>
    <row r="3001" spans="1:21" ht="14.4" customHeight="1" x14ac:dyDescent="0.3">
      <c r="A3001" s="371" t="s">
        <v>50</v>
      </c>
      <c r="B3001" t="s">
        <v>843</v>
      </c>
      <c r="C3001" s="372">
        <v>85183</v>
      </c>
      <c r="D3001" s="388">
        <f>ROWS(C$5:C3001)</f>
        <v>2997</v>
      </c>
      <c r="E3001" s="388" t="str">
        <f>IF(_xlfn.IFNA(VLOOKUP(A3001,$AG$3:$AH$83,2,FALSE),"")='11.1'!$D$5,TXM!D3001,"")</f>
        <v/>
      </c>
      <c r="F3001" t="str">
        <f>IFERROR(SMALL($E$5:$E$9000,ROWS($E$5:E3001)),"")</f>
        <v/>
      </c>
      <c r="I3001" s="371" t="s">
        <v>133</v>
      </c>
      <c r="J3001" t="s">
        <v>95</v>
      </c>
      <c r="K3001" s="372">
        <v>879787854</v>
      </c>
      <c r="L3001" s="388">
        <f>ROWS(K$5:K3001)</f>
        <v>2997</v>
      </c>
      <c r="M3001" s="388" t="str">
        <f>IF(_xlfn.IFNA(VLOOKUP(I3001,$AG$3:$AH$83,2,FALSE),"")='11.1'!$D$5,TXM!L3001,"")</f>
        <v/>
      </c>
      <c r="N3001" t="str">
        <f>IFERROR(SMALL($M$5:$M$9000,ROWS($M$5:M3001)),"")</f>
        <v/>
      </c>
      <c r="P3001" t="s">
        <v>29</v>
      </c>
      <c r="Q3001" t="s">
        <v>1240</v>
      </c>
      <c r="R3001">
        <v>400298</v>
      </c>
      <c r="S3001" s="388">
        <f>ROWS(R$5:R3001)</f>
        <v>2997</v>
      </c>
      <c r="T3001" s="388" t="str">
        <f>IF(_xlfn.IFNA(VLOOKUP(P3001,$AG$3:$AH$83,2,FALSE),"")='11.1'!$D$5,TXM!S3001,"")</f>
        <v/>
      </c>
      <c r="U3001" t="str">
        <f>IFERROR(SMALL($T$5:$T$9000,ROWS($T$5:T3001)),"")</f>
        <v/>
      </c>
    </row>
    <row r="3002" spans="1:21" ht="14.4" customHeight="1" x14ac:dyDescent="0.3">
      <c r="A3002" s="371" t="s">
        <v>50</v>
      </c>
      <c r="B3002" t="s">
        <v>1265</v>
      </c>
      <c r="C3002" s="372">
        <v>76951</v>
      </c>
      <c r="D3002" s="388">
        <f>ROWS(C$5:C3002)</f>
        <v>2998</v>
      </c>
      <c r="E3002" s="388" t="str">
        <f>IF(_xlfn.IFNA(VLOOKUP(A3002,$AG$3:$AH$83,2,FALSE),"")='11.1'!$D$5,TXM!D3002,"")</f>
        <v/>
      </c>
      <c r="F3002" t="str">
        <f>IFERROR(SMALL($E$5:$E$9000,ROWS($E$5:E3002)),"")</f>
        <v/>
      </c>
      <c r="I3002" s="371" t="s">
        <v>133</v>
      </c>
      <c r="J3002" t="s">
        <v>843</v>
      </c>
      <c r="K3002" s="372">
        <v>792602003</v>
      </c>
      <c r="L3002" s="388">
        <f>ROWS(K$5:K3002)</f>
        <v>2998</v>
      </c>
      <c r="M3002" s="388" t="str">
        <f>IF(_xlfn.IFNA(VLOOKUP(I3002,$AG$3:$AH$83,2,FALSE),"")='11.1'!$D$5,TXM!L3002,"")</f>
        <v/>
      </c>
      <c r="N3002" t="str">
        <f>IFERROR(SMALL($M$5:$M$9000,ROWS($M$5:M3002)),"")</f>
        <v/>
      </c>
      <c r="P3002" t="s">
        <v>29</v>
      </c>
      <c r="Q3002" t="s">
        <v>787</v>
      </c>
      <c r="R3002">
        <v>282749</v>
      </c>
      <c r="S3002" s="388">
        <f>ROWS(R$5:R3002)</f>
        <v>2998</v>
      </c>
      <c r="T3002" s="388" t="str">
        <f>IF(_xlfn.IFNA(VLOOKUP(P3002,$AG$3:$AH$83,2,FALSE),"")='11.1'!$D$5,TXM!S3002,"")</f>
        <v/>
      </c>
      <c r="U3002" t="str">
        <f>IFERROR(SMALL($T$5:$T$9000,ROWS($T$5:T3002)),"")</f>
        <v/>
      </c>
    </row>
    <row r="3003" spans="1:21" ht="14.4" customHeight="1" x14ac:dyDescent="0.3">
      <c r="A3003" s="371" t="s">
        <v>50</v>
      </c>
      <c r="B3003" t="s">
        <v>95</v>
      </c>
      <c r="C3003" s="372">
        <v>38803</v>
      </c>
      <c r="D3003" s="388">
        <f>ROWS(C$5:C3003)</f>
        <v>2999</v>
      </c>
      <c r="E3003" s="388" t="str">
        <f>IF(_xlfn.IFNA(VLOOKUP(A3003,$AG$3:$AH$83,2,FALSE),"")='11.1'!$D$5,TXM!D3003,"")</f>
        <v/>
      </c>
      <c r="F3003" t="str">
        <f>IFERROR(SMALL($E$5:$E$9000,ROWS($E$5:E3003)),"")</f>
        <v/>
      </c>
      <c r="I3003" s="371" t="s">
        <v>133</v>
      </c>
      <c r="J3003" t="s">
        <v>787</v>
      </c>
      <c r="K3003" s="372">
        <v>745161823</v>
      </c>
      <c r="L3003" s="388">
        <f>ROWS(K$5:K3003)</f>
        <v>2999</v>
      </c>
      <c r="M3003" s="388" t="str">
        <f>IF(_xlfn.IFNA(VLOOKUP(I3003,$AG$3:$AH$83,2,FALSE),"")='11.1'!$D$5,TXM!L3003,"")</f>
        <v/>
      </c>
      <c r="N3003" t="str">
        <f>IFERROR(SMALL($M$5:$M$9000,ROWS($M$5:M3003)),"")</f>
        <v/>
      </c>
      <c r="P3003" t="s">
        <v>29</v>
      </c>
      <c r="Q3003" t="s">
        <v>861</v>
      </c>
      <c r="R3003">
        <v>274846</v>
      </c>
      <c r="S3003" s="388">
        <f>ROWS(R$5:R3003)</f>
        <v>2999</v>
      </c>
      <c r="T3003" s="388" t="str">
        <f>IF(_xlfn.IFNA(VLOOKUP(P3003,$AG$3:$AH$83,2,FALSE),"")='11.1'!$D$5,TXM!S3003,"")</f>
        <v/>
      </c>
      <c r="U3003" t="str">
        <f>IFERROR(SMALL($T$5:$T$9000,ROWS($T$5:T3003)),"")</f>
        <v/>
      </c>
    </row>
    <row r="3004" spans="1:21" ht="14.4" customHeight="1" x14ac:dyDescent="0.3">
      <c r="A3004" s="371" t="s">
        <v>50</v>
      </c>
      <c r="B3004" t="s">
        <v>98</v>
      </c>
      <c r="C3004" s="372">
        <v>29290</v>
      </c>
      <c r="D3004" s="388">
        <f>ROWS(C$5:C3004)</f>
        <v>3000</v>
      </c>
      <c r="E3004" s="388" t="str">
        <f>IF(_xlfn.IFNA(VLOOKUP(A3004,$AG$3:$AH$83,2,FALSE),"")='11.1'!$D$5,TXM!D3004,"")</f>
        <v/>
      </c>
      <c r="F3004" t="str">
        <f>IFERROR(SMALL($E$5:$E$9000,ROWS($E$5:E3004)),"")</f>
        <v/>
      </c>
      <c r="I3004" s="371" t="s">
        <v>133</v>
      </c>
      <c r="J3004" t="s">
        <v>791</v>
      </c>
      <c r="K3004" s="372">
        <v>634436598</v>
      </c>
      <c r="L3004" s="388">
        <f>ROWS(K$5:K3004)</f>
        <v>3000</v>
      </c>
      <c r="M3004" s="388" t="str">
        <f>IF(_xlfn.IFNA(VLOOKUP(I3004,$AG$3:$AH$83,2,FALSE),"")='11.1'!$D$5,TXM!L3004,"")</f>
        <v/>
      </c>
      <c r="N3004" t="str">
        <f>IFERROR(SMALL($M$5:$M$9000,ROWS($M$5:M3004)),"")</f>
        <v/>
      </c>
      <c r="P3004" t="s">
        <v>29</v>
      </c>
      <c r="Q3004" t="s">
        <v>999</v>
      </c>
      <c r="R3004">
        <v>273595</v>
      </c>
      <c r="S3004" s="388">
        <f>ROWS(R$5:R3004)</f>
        <v>3000</v>
      </c>
      <c r="T3004" s="388" t="str">
        <f>IF(_xlfn.IFNA(VLOOKUP(P3004,$AG$3:$AH$83,2,FALSE),"")='11.1'!$D$5,TXM!S3004,"")</f>
        <v/>
      </c>
      <c r="U3004" t="str">
        <f>IFERROR(SMALL($T$5:$T$9000,ROWS($T$5:T3004)),"")</f>
        <v/>
      </c>
    </row>
    <row r="3005" spans="1:21" ht="14.4" customHeight="1" x14ac:dyDescent="0.3">
      <c r="A3005" s="371" t="s">
        <v>50</v>
      </c>
      <c r="B3005" t="s">
        <v>845</v>
      </c>
      <c r="C3005" s="372">
        <v>5069</v>
      </c>
      <c r="D3005" s="388">
        <f>ROWS(C$5:C3005)</f>
        <v>3001</v>
      </c>
      <c r="E3005" s="388" t="str">
        <f>IF(_xlfn.IFNA(VLOOKUP(A3005,$AG$3:$AH$83,2,FALSE),"")='11.1'!$D$5,TXM!D3005,"")</f>
        <v/>
      </c>
      <c r="F3005" t="str">
        <f>IFERROR(SMALL($E$5:$E$9000,ROWS($E$5:E3005)),"")</f>
        <v/>
      </c>
      <c r="I3005" s="371" t="s">
        <v>133</v>
      </c>
      <c r="J3005" t="s">
        <v>108</v>
      </c>
      <c r="K3005" s="372">
        <v>631363773</v>
      </c>
      <c r="L3005" s="388">
        <f>ROWS(K$5:K3005)</f>
        <v>3001</v>
      </c>
      <c r="M3005" s="388" t="str">
        <f>IF(_xlfn.IFNA(VLOOKUP(I3005,$AG$3:$AH$83,2,FALSE),"")='11.1'!$D$5,TXM!L3005,"")</f>
        <v/>
      </c>
      <c r="N3005" t="str">
        <f>IFERROR(SMALL($M$5:$M$9000,ROWS($M$5:M3005)),"")</f>
        <v/>
      </c>
      <c r="P3005" t="s">
        <v>29</v>
      </c>
      <c r="Q3005" t="s">
        <v>1285</v>
      </c>
      <c r="R3005">
        <v>253052</v>
      </c>
      <c r="S3005" s="388">
        <f>ROWS(R$5:R3005)</f>
        <v>3001</v>
      </c>
      <c r="T3005" s="388" t="str">
        <f>IF(_xlfn.IFNA(VLOOKUP(P3005,$AG$3:$AH$83,2,FALSE),"")='11.1'!$D$5,TXM!S3005,"")</f>
        <v/>
      </c>
      <c r="U3005" t="str">
        <f>IFERROR(SMALL($T$5:$T$9000,ROWS($T$5:T3005)),"")</f>
        <v/>
      </c>
    </row>
    <row r="3006" spans="1:21" ht="14.4" customHeight="1" x14ac:dyDescent="0.3">
      <c r="A3006" s="371" t="s">
        <v>80</v>
      </c>
      <c r="B3006" t="s">
        <v>783</v>
      </c>
      <c r="C3006" s="372">
        <v>3152384705</v>
      </c>
      <c r="D3006" s="388">
        <f>ROWS(C$5:C3006)</f>
        <v>3002</v>
      </c>
      <c r="E3006" s="388" t="str">
        <f>IF(_xlfn.IFNA(VLOOKUP(A3006,$AG$3:$AH$83,2,FALSE),"")='11.1'!$D$5,TXM!D3006,"")</f>
        <v/>
      </c>
      <c r="F3006" t="str">
        <f>IFERROR(SMALL($E$5:$E$9000,ROWS($E$5:E3006)),"")</f>
        <v/>
      </c>
      <c r="I3006" s="371" t="s">
        <v>133</v>
      </c>
      <c r="J3006" t="s">
        <v>91</v>
      </c>
      <c r="K3006" s="372">
        <v>520618942</v>
      </c>
      <c r="L3006" s="388">
        <f>ROWS(K$5:K3006)</f>
        <v>3002</v>
      </c>
      <c r="M3006" s="388" t="str">
        <f>IF(_xlfn.IFNA(VLOOKUP(I3006,$AG$3:$AH$83,2,FALSE),"")='11.1'!$D$5,TXM!L3006,"")</f>
        <v/>
      </c>
      <c r="N3006" t="str">
        <f>IFERROR(SMALL($M$5:$M$9000,ROWS($M$5:M3006)),"")</f>
        <v/>
      </c>
      <c r="P3006" t="s">
        <v>29</v>
      </c>
      <c r="Q3006" t="s">
        <v>855</v>
      </c>
      <c r="R3006">
        <v>169424</v>
      </c>
      <c r="S3006" s="388">
        <f>ROWS(R$5:R3006)</f>
        <v>3002</v>
      </c>
      <c r="T3006" s="388" t="str">
        <f>IF(_xlfn.IFNA(VLOOKUP(P3006,$AG$3:$AH$83,2,FALSE),"")='11.1'!$D$5,TXM!S3006,"")</f>
        <v/>
      </c>
      <c r="U3006" t="str">
        <f>IFERROR(SMALL($T$5:$T$9000,ROWS($T$5:T3006)),"")</f>
        <v/>
      </c>
    </row>
    <row r="3007" spans="1:21" ht="14.4" customHeight="1" x14ac:dyDescent="0.3">
      <c r="A3007" s="371" t="s">
        <v>80</v>
      </c>
      <c r="B3007" t="s">
        <v>1000</v>
      </c>
      <c r="C3007" s="372">
        <v>24647547</v>
      </c>
      <c r="D3007" s="388">
        <f>ROWS(C$5:C3007)</f>
        <v>3003</v>
      </c>
      <c r="E3007" s="388" t="str">
        <f>IF(_xlfn.IFNA(VLOOKUP(A3007,$AG$3:$AH$83,2,FALSE),"")='11.1'!$D$5,TXM!D3007,"")</f>
        <v/>
      </c>
      <c r="F3007" t="str">
        <f>IFERROR(SMALL($E$5:$E$9000,ROWS($E$5:E3007)),"")</f>
        <v/>
      </c>
      <c r="I3007" s="371" t="s">
        <v>133</v>
      </c>
      <c r="J3007" t="s">
        <v>1285</v>
      </c>
      <c r="K3007" s="372">
        <v>496093433</v>
      </c>
      <c r="L3007" s="388">
        <f>ROWS(K$5:K3007)</f>
        <v>3003</v>
      </c>
      <c r="M3007" s="388" t="str">
        <f>IF(_xlfn.IFNA(VLOOKUP(I3007,$AG$3:$AH$83,2,FALSE),"")='11.1'!$D$5,TXM!L3007,"")</f>
        <v/>
      </c>
      <c r="N3007" t="str">
        <f>IFERROR(SMALL($M$5:$M$9000,ROWS($M$5:M3007)),"")</f>
        <v/>
      </c>
      <c r="P3007" t="s">
        <v>29</v>
      </c>
      <c r="Q3007" t="s">
        <v>791</v>
      </c>
      <c r="R3007">
        <v>139902</v>
      </c>
      <c r="S3007" s="388">
        <f>ROWS(R$5:R3007)</f>
        <v>3003</v>
      </c>
      <c r="T3007" s="388" t="str">
        <f>IF(_xlfn.IFNA(VLOOKUP(P3007,$AG$3:$AH$83,2,FALSE),"")='11.1'!$D$5,TXM!S3007,"")</f>
        <v/>
      </c>
      <c r="U3007" t="str">
        <f>IFERROR(SMALL($T$5:$T$9000,ROWS($T$5:T3007)),"")</f>
        <v/>
      </c>
    </row>
    <row r="3008" spans="1:21" ht="14.4" customHeight="1" x14ac:dyDescent="0.3">
      <c r="A3008" s="371" t="s">
        <v>80</v>
      </c>
      <c r="B3008" t="s">
        <v>871</v>
      </c>
      <c r="C3008" s="372">
        <v>11625000</v>
      </c>
      <c r="D3008" s="388">
        <f>ROWS(C$5:C3008)</f>
        <v>3004</v>
      </c>
      <c r="E3008" s="388" t="str">
        <f>IF(_xlfn.IFNA(VLOOKUP(A3008,$AG$3:$AH$83,2,FALSE),"")='11.1'!$D$5,TXM!D3008,"")</f>
        <v/>
      </c>
      <c r="F3008" t="str">
        <f>IFERROR(SMALL($E$5:$E$9000,ROWS($E$5:E3008)),"")</f>
        <v/>
      </c>
      <c r="I3008" s="371" t="s">
        <v>133</v>
      </c>
      <c r="J3008" t="s">
        <v>1318</v>
      </c>
      <c r="K3008" s="372">
        <v>454458383</v>
      </c>
      <c r="L3008" s="388">
        <f>ROWS(K$5:K3008)</f>
        <v>3004</v>
      </c>
      <c r="M3008" s="388" t="str">
        <f>IF(_xlfn.IFNA(VLOOKUP(I3008,$AG$3:$AH$83,2,FALSE),"")='11.1'!$D$5,TXM!L3008,"")</f>
        <v/>
      </c>
      <c r="N3008" t="str">
        <f>IFERROR(SMALL($M$5:$M$9000,ROWS($M$5:M3008)),"")</f>
        <v/>
      </c>
      <c r="P3008" t="s">
        <v>29</v>
      </c>
      <c r="Q3008" t="s">
        <v>873</v>
      </c>
      <c r="R3008">
        <v>125577</v>
      </c>
      <c r="S3008" s="388">
        <f>ROWS(R$5:R3008)</f>
        <v>3004</v>
      </c>
      <c r="T3008" s="388" t="str">
        <f>IF(_xlfn.IFNA(VLOOKUP(P3008,$AG$3:$AH$83,2,FALSE),"")='11.1'!$D$5,TXM!S3008,"")</f>
        <v/>
      </c>
      <c r="U3008" t="str">
        <f>IFERROR(SMALL($T$5:$T$9000,ROWS($T$5:T3008)),"")</f>
        <v/>
      </c>
    </row>
    <row r="3009" spans="1:21" ht="14.4" customHeight="1" x14ac:dyDescent="0.3">
      <c r="A3009" s="371" t="s">
        <v>80</v>
      </c>
      <c r="B3009" t="s">
        <v>835</v>
      </c>
      <c r="C3009" s="372">
        <v>4169962</v>
      </c>
      <c r="D3009" s="388">
        <f>ROWS(C$5:C3009)</f>
        <v>3005</v>
      </c>
      <c r="E3009" s="388" t="str">
        <f>IF(_xlfn.IFNA(VLOOKUP(A3009,$AG$3:$AH$83,2,FALSE),"")='11.1'!$D$5,TXM!D3009,"")</f>
        <v/>
      </c>
      <c r="F3009" t="str">
        <f>IFERROR(SMALL($E$5:$E$9000,ROWS($E$5:E3009)),"")</f>
        <v/>
      </c>
      <c r="I3009" s="371" t="s">
        <v>133</v>
      </c>
      <c r="J3009" t="s">
        <v>783</v>
      </c>
      <c r="K3009" s="372">
        <v>418809152</v>
      </c>
      <c r="L3009" s="388">
        <f>ROWS(K$5:K3009)</f>
        <v>3005</v>
      </c>
      <c r="M3009" s="388" t="str">
        <f>IF(_xlfn.IFNA(VLOOKUP(I3009,$AG$3:$AH$83,2,FALSE),"")='11.1'!$D$5,TXM!L3009,"")</f>
        <v/>
      </c>
      <c r="N3009" t="str">
        <f>IFERROR(SMALL($M$5:$M$9000,ROWS($M$5:M3009)),"")</f>
        <v/>
      </c>
      <c r="P3009" t="s">
        <v>29</v>
      </c>
      <c r="Q3009" t="s">
        <v>1252</v>
      </c>
      <c r="R3009">
        <v>115381</v>
      </c>
      <c r="S3009" s="388">
        <f>ROWS(R$5:R3009)</f>
        <v>3005</v>
      </c>
      <c r="T3009" s="388" t="str">
        <f>IF(_xlfn.IFNA(VLOOKUP(P3009,$AG$3:$AH$83,2,FALSE),"")='11.1'!$D$5,TXM!S3009,"")</f>
        <v/>
      </c>
      <c r="U3009" t="str">
        <f>IFERROR(SMALL($T$5:$T$9000,ROWS($T$5:T3009)),"")</f>
        <v/>
      </c>
    </row>
    <row r="3010" spans="1:21" ht="14.4" customHeight="1" x14ac:dyDescent="0.3">
      <c r="A3010" s="371" t="s">
        <v>80</v>
      </c>
      <c r="B3010" t="s">
        <v>843</v>
      </c>
      <c r="C3010" s="372">
        <v>3093045</v>
      </c>
      <c r="D3010" s="388">
        <f>ROWS(C$5:C3010)</f>
        <v>3006</v>
      </c>
      <c r="E3010" s="388" t="str">
        <f>IF(_xlfn.IFNA(VLOOKUP(A3010,$AG$3:$AH$83,2,FALSE),"")='11.1'!$D$5,TXM!D3010,"")</f>
        <v/>
      </c>
      <c r="F3010" t="str">
        <f>IFERROR(SMALL($E$5:$E$9000,ROWS($E$5:E3010)),"")</f>
        <v/>
      </c>
      <c r="I3010" s="371" t="s">
        <v>133</v>
      </c>
      <c r="J3010" t="s">
        <v>1441</v>
      </c>
      <c r="K3010" s="372">
        <v>359257075</v>
      </c>
      <c r="L3010" s="388">
        <f>ROWS(K$5:K3010)</f>
        <v>3006</v>
      </c>
      <c r="M3010" s="388" t="str">
        <f>IF(_xlfn.IFNA(VLOOKUP(I3010,$AG$3:$AH$83,2,FALSE),"")='11.1'!$D$5,TXM!L3010,"")</f>
        <v/>
      </c>
      <c r="N3010" t="str">
        <f>IFERROR(SMALL($M$5:$M$9000,ROWS($M$5:M3010)),"")</f>
        <v/>
      </c>
      <c r="P3010" t="s">
        <v>29</v>
      </c>
      <c r="Q3010" t="s">
        <v>1500</v>
      </c>
      <c r="R3010">
        <v>106113</v>
      </c>
      <c r="S3010" s="388">
        <f>ROWS(R$5:R3010)</f>
        <v>3006</v>
      </c>
      <c r="T3010" s="388" t="str">
        <f>IF(_xlfn.IFNA(VLOOKUP(P3010,$AG$3:$AH$83,2,FALSE),"")='11.1'!$D$5,TXM!S3010,"")</f>
        <v/>
      </c>
      <c r="U3010" t="str">
        <f>IFERROR(SMALL($T$5:$T$9000,ROWS($T$5:T3010)),"")</f>
        <v/>
      </c>
    </row>
    <row r="3011" spans="1:21" ht="14.4" customHeight="1" x14ac:dyDescent="0.3">
      <c r="A3011" s="371" t="s">
        <v>80</v>
      </c>
      <c r="B3011" t="s">
        <v>779</v>
      </c>
      <c r="C3011" s="372">
        <v>2920211</v>
      </c>
      <c r="D3011" s="388">
        <f>ROWS(C$5:C3011)</f>
        <v>3007</v>
      </c>
      <c r="E3011" s="388" t="str">
        <f>IF(_xlfn.IFNA(VLOOKUP(A3011,$AG$3:$AH$83,2,FALSE),"")='11.1'!$D$5,TXM!D3011,"")</f>
        <v/>
      </c>
      <c r="F3011" t="str">
        <f>IFERROR(SMALL($E$5:$E$9000,ROWS($E$5:E3011)),"")</f>
        <v/>
      </c>
      <c r="I3011" s="371" t="s">
        <v>133</v>
      </c>
      <c r="J3011" t="s">
        <v>859</v>
      </c>
      <c r="K3011" s="372">
        <v>342426848</v>
      </c>
      <c r="L3011" s="388">
        <f>ROWS(K$5:K3011)</f>
        <v>3007</v>
      </c>
      <c r="M3011" s="388" t="str">
        <f>IF(_xlfn.IFNA(VLOOKUP(I3011,$AG$3:$AH$83,2,FALSE),"")='11.1'!$D$5,TXM!L3011,"")</f>
        <v/>
      </c>
      <c r="N3011" t="str">
        <f>IFERROR(SMALL($M$5:$M$9000,ROWS($M$5:M3011)),"")</f>
        <v/>
      </c>
      <c r="P3011" t="s">
        <v>29</v>
      </c>
      <c r="Q3011" t="s">
        <v>799</v>
      </c>
      <c r="R3011">
        <v>39192</v>
      </c>
      <c r="S3011" s="388">
        <f>ROWS(R$5:R3011)</f>
        <v>3007</v>
      </c>
      <c r="T3011" s="388" t="str">
        <f>IF(_xlfn.IFNA(VLOOKUP(P3011,$AG$3:$AH$83,2,FALSE),"")='11.1'!$D$5,TXM!S3011,"")</f>
        <v/>
      </c>
      <c r="U3011" t="str">
        <f>IFERROR(SMALL($T$5:$T$9000,ROWS($T$5:T3011)),"")</f>
        <v/>
      </c>
    </row>
    <row r="3012" spans="1:21" ht="14.4" customHeight="1" x14ac:dyDescent="0.3">
      <c r="A3012" s="371" t="s">
        <v>80</v>
      </c>
      <c r="B3012" t="s">
        <v>1005</v>
      </c>
      <c r="C3012" s="372">
        <v>2497357</v>
      </c>
      <c r="D3012" s="388">
        <f>ROWS(C$5:C3012)</f>
        <v>3008</v>
      </c>
      <c r="E3012" s="388" t="str">
        <f>IF(_xlfn.IFNA(VLOOKUP(A3012,$AG$3:$AH$83,2,FALSE),"")='11.1'!$D$5,TXM!D3012,"")</f>
        <v/>
      </c>
      <c r="F3012" t="str">
        <f>IFERROR(SMALL($E$5:$E$9000,ROWS($E$5:E3012)),"")</f>
        <v/>
      </c>
      <c r="I3012" s="371" t="s">
        <v>133</v>
      </c>
      <c r="J3012" t="s">
        <v>845</v>
      </c>
      <c r="K3012" s="372">
        <v>334562558</v>
      </c>
      <c r="L3012" s="388">
        <f>ROWS(K$5:K3012)</f>
        <v>3008</v>
      </c>
      <c r="M3012" s="388" t="str">
        <f>IF(_xlfn.IFNA(VLOOKUP(I3012,$AG$3:$AH$83,2,FALSE),"")='11.1'!$D$5,TXM!L3012,"")</f>
        <v/>
      </c>
      <c r="N3012" t="str">
        <f>IFERROR(SMALL($M$5:$M$9000,ROWS($M$5:M3012)),"")</f>
        <v/>
      </c>
      <c r="P3012" t="s">
        <v>29</v>
      </c>
      <c r="Q3012" t="s">
        <v>827</v>
      </c>
      <c r="R3012">
        <v>37997</v>
      </c>
      <c r="S3012" s="388">
        <f>ROWS(R$5:R3012)</f>
        <v>3008</v>
      </c>
      <c r="T3012" s="388" t="str">
        <f>IF(_xlfn.IFNA(VLOOKUP(P3012,$AG$3:$AH$83,2,FALSE),"")='11.1'!$D$5,TXM!S3012,"")</f>
        <v/>
      </c>
      <c r="U3012" t="str">
        <f>IFERROR(SMALL($T$5:$T$9000,ROWS($T$5:T3012)),"")</f>
        <v/>
      </c>
    </row>
    <row r="3013" spans="1:21" ht="14.4" customHeight="1" x14ac:dyDescent="0.3">
      <c r="A3013" s="371" t="s">
        <v>80</v>
      </c>
      <c r="B3013" t="s">
        <v>1275</v>
      </c>
      <c r="C3013" s="372">
        <v>2010223</v>
      </c>
      <c r="D3013" s="388">
        <f>ROWS(C$5:C3013)</f>
        <v>3009</v>
      </c>
      <c r="E3013" s="388" t="str">
        <f>IF(_xlfn.IFNA(VLOOKUP(A3013,$AG$3:$AH$83,2,FALSE),"")='11.1'!$D$5,TXM!D3013,"")</f>
        <v/>
      </c>
      <c r="F3013" t="str">
        <f>IFERROR(SMALL($E$5:$E$9000,ROWS($E$5:E3013)),"")</f>
        <v/>
      </c>
      <c r="I3013" s="371" t="s">
        <v>133</v>
      </c>
      <c r="J3013" t="s">
        <v>107</v>
      </c>
      <c r="K3013" s="372">
        <v>332689806</v>
      </c>
      <c r="L3013" s="388">
        <f>ROWS(K$5:K3013)</f>
        <v>3009</v>
      </c>
      <c r="M3013" s="388" t="str">
        <f>IF(_xlfn.IFNA(VLOOKUP(I3013,$AG$3:$AH$83,2,FALSE),"")='11.1'!$D$5,TXM!L3013,"")</f>
        <v/>
      </c>
      <c r="N3013" t="str">
        <f>IFERROR(SMALL($M$5:$M$9000,ROWS($M$5:M3013)),"")</f>
        <v/>
      </c>
      <c r="P3013" t="s">
        <v>29</v>
      </c>
      <c r="Q3013" t="s">
        <v>829</v>
      </c>
      <c r="R3013">
        <v>20483</v>
      </c>
      <c r="S3013" s="388">
        <f>ROWS(R$5:R3013)</f>
        <v>3009</v>
      </c>
      <c r="T3013" s="388" t="str">
        <f>IF(_xlfn.IFNA(VLOOKUP(P3013,$AG$3:$AH$83,2,FALSE),"")='11.1'!$D$5,TXM!S3013,"")</f>
        <v/>
      </c>
      <c r="U3013" t="str">
        <f>IFERROR(SMALL($T$5:$T$9000,ROWS($T$5:T3013)),"")</f>
        <v/>
      </c>
    </row>
    <row r="3014" spans="1:21" ht="14.4" customHeight="1" x14ac:dyDescent="0.3">
      <c r="A3014" s="371" t="s">
        <v>80</v>
      </c>
      <c r="B3014" t="s">
        <v>789</v>
      </c>
      <c r="C3014" s="372">
        <v>1646069</v>
      </c>
      <c r="D3014" s="388">
        <f>ROWS(C$5:C3014)</f>
        <v>3010</v>
      </c>
      <c r="E3014" s="388" t="str">
        <f>IF(_xlfn.IFNA(VLOOKUP(A3014,$AG$3:$AH$83,2,FALSE),"")='11.1'!$D$5,TXM!D3014,"")</f>
        <v/>
      </c>
      <c r="F3014" t="str">
        <f>IFERROR(SMALL($E$5:$E$9000,ROWS($E$5:E3014)),"")</f>
        <v/>
      </c>
      <c r="I3014" s="371" t="s">
        <v>133</v>
      </c>
      <c r="J3014" t="s">
        <v>785</v>
      </c>
      <c r="K3014" s="372">
        <v>321906594</v>
      </c>
      <c r="L3014" s="388">
        <f>ROWS(K$5:K3014)</f>
        <v>3010</v>
      </c>
      <c r="M3014" s="388" t="str">
        <f>IF(_xlfn.IFNA(VLOOKUP(I3014,$AG$3:$AH$83,2,FALSE),"")='11.1'!$D$5,TXM!L3014,"")</f>
        <v/>
      </c>
      <c r="N3014" t="str">
        <f>IFERROR(SMALL($M$5:$M$9000,ROWS($M$5:M3014)),"")</f>
        <v/>
      </c>
      <c r="P3014" t="s">
        <v>29</v>
      </c>
      <c r="Q3014" t="s">
        <v>835</v>
      </c>
      <c r="R3014">
        <v>9469</v>
      </c>
      <c r="S3014" s="388">
        <f>ROWS(R$5:R3014)</f>
        <v>3010</v>
      </c>
      <c r="T3014" s="388" t="str">
        <f>IF(_xlfn.IFNA(VLOOKUP(P3014,$AG$3:$AH$83,2,FALSE),"")='11.1'!$D$5,TXM!S3014,"")</f>
        <v/>
      </c>
      <c r="U3014" t="str">
        <f>IFERROR(SMALL($T$5:$T$9000,ROWS($T$5:T3014)),"")</f>
        <v/>
      </c>
    </row>
    <row r="3015" spans="1:21" ht="14.4" customHeight="1" x14ac:dyDescent="0.3">
      <c r="A3015" s="371" t="s">
        <v>80</v>
      </c>
      <c r="B3015" t="s">
        <v>107</v>
      </c>
      <c r="C3015" s="372">
        <v>576474</v>
      </c>
      <c r="D3015" s="388">
        <f>ROWS(C$5:C3015)</f>
        <v>3011</v>
      </c>
      <c r="E3015" s="388" t="str">
        <f>IF(_xlfn.IFNA(VLOOKUP(A3015,$AG$3:$AH$83,2,FALSE),"")='11.1'!$D$5,TXM!D3015,"")</f>
        <v/>
      </c>
      <c r="F3015" t="str">
        <f>IFERROR(SMALL($E$5:$E$9000,ROWS($E$5:E3015)),"")</f>
        <v/>
      </c>
      <c r="I3015" s="371" t="s">
        <v>133</v>
      </c>
      <c r="J3015" t="s">
        <v>106</v>
      </c>
      <c r="K3015" s="372">
        <v>293682777</v>
      </c>
      <c r="L3015" s="388">
        <f>ROWS(K$5:K3015)</f>
        <v>3011</v>
      </c>
      <c r="M3015" s="388" t="str">
        <f>IF(_xlfn.IFNA(VLOOKUP(I3015,$AG$3:$AH$83,2,FALSE),"")='11.1'!$D$5,TXM!L3015,"")</f>
        <v/>
      </c>
      <c r="N3015" t="str">
        <f>IFERROR(SMALL($M$5:$M$9000,ROWS($M$5:M3015)),"")</f>
        <v/>
      </c>
      <c r="P3015" t="s">
        <v>29</v>
      </c>
      <c r="Q3015" t="s">
        <v>869</v>
      </c>
      <c r="R3015">
        <v>7572</v>
      </c>
      <c r="S3015" s="388">
        <f>ROWS(R$5:R3015)</f>
        <v>3011</v>
      </c>
      <c r="T3015" s="388" t="str">
        <f>IF(_xlfn.IFNA(VLOOKUP(P3015,$AG$3:$AH$83,2,FALSE),"")='11.1'!$D$5,TXM!S3015,"")</f>
        <v/>
      </c>
      <c r="U3015" t="str">
        <f>IFERROR(SMALL($T$5:$T$9000,ROWS($T$5:T3015)),"")</f>
        <v/>
      </c>
    </row>
    <row r="3016" spans="1:21" ht="14.4" customHeight="1" x14ac:dyDescent="0.3">
      <c r="A3016" s="371" t="s">
        <v>80</v>
      </c>
      <c r="B3016" t="s">
        <v>773</v>
      </c>
      <c r="C3016" s="372">
        <v>250026</v>
      </c>
      <c r="D3016" s="388">
        <f>ROWS(C$5:C3016)</f>
        <v>3012</v>
      </c>
      <c r="E3016" s="388" t="str">
        <f>IF(_xlfn.IFNA(VLOOKUP(A3016,$AG$3:$AH$83,2,FALSE),"")='11.1'!$D$5,TXM!D3016,"")</f>
        <v/>
      </c>
      <c r="F3016" t="str">
        <f>IFERROR(SMALL($E$5:$E$9000,ROWS($E$5:E3016)),"")</f>
        <v/>
      </c>
      <c r="I3016" s="371" t="s">
        <v>133</v>
      </c>
      <c r="J3016" t="s">
        <v>1004</v>
      </c>
      <c r="K3016" s="372">
        <v>250563725</v>
      </c>
      <c r="L3016" s="388">
        <f>ROWS(K$5:K3016)</f>
        <v>3012</v>
      </c>
      <c r="M3016" s="388" t="str">
        <f>IF(_xlfn.IFNA(VLOOKUP(I3016,$AG$3:$AH$83,2,FALSE),"")='11.1'!$D$5,TXM!L3016,"")</f>
        <v/>
      </c>
      <c r="N3016" t="str">
        <f>IFERROR(SMALL($M$5:$M$9000,ROWS($M$5:M3016)),"")</f>
        <v/>
      </c>
      <c r="P3016" t="s">
        <v>29</v>
      </c>
      <c r="Q3016" t="s">
        <v>821</v>
      </c>
      <c r="R3016">
        <v>6674</v>
      </c>
      <c r="S3016" s="388">
        <f>ROWS(R$5:R3016)</f>
        <v>3012</v>
      </c>
      <c r="T3016" s="388" t="str">
        <f>IF(_xlfn.IFNA(VLOOKUP(P3016,$AG$3:$AH$83,2,FALSE),"")='11.1'!$D$5,TXM!S3016,"")</f>
        <v/>
      </c>
      <c r="U3016" t="str">
        <f>IFERROR(SMALL($T$5:$T$9000,ROWS($T$5:T3016)),"")</f>
        <v/>
      </c>
    </row>
    <row r="3017" spans="1:21" ht="14.4" customHeight="1" x14ac:dyDescent="0.3">
      <c r="A3017" s="371" t="s">
        <v>80</v>
      </c>
      <c r="B3017" t="s">
        <v>1434</v>
      </c>
      <c r="C3017" s="372">
        <v>223966</v>
      </c>
      <c r="D3017" s="388">
        <f>ROWS(C$5:C3017)</f>
        <v>3013</v>
      </c>
      <c r="E3017" s="388" t="str">
        <f>IF(_xlfn.IFNA(VLOOKUP(A3017,$AG$3:$AH$83,2,FALSE),"")='11.1'!$D$5,TXM!D3017,"")</f>
        <v/>
      </c>
      <c r="F3017" t="str">
        <f>IFERROR(SMALL($E$5:$E$9000,ROWS($E$5:E3017)),"")</f>
        <v/>
      </c>
      <c r="I3017" s="371" t="s">
        <v>133</v>
      </c>
      <c r="J3017" t="s">
        <v>793</v>
      </c>
      <c r="K3017" s="372">
        <v>233139550</v>
      </c>
      <c r="L3017" s="388">
        <f>ROWS(K$5:K3017)</f>
        <v>3013</v>
      </c>
      <c r="M3017" s="388" t="str">
        <f>IF(_xlfn.IFNA(VLOOKUP(I3017,$AG$3:$AH$83,2,FALSE),"")='11.1'!$D$5,TXM!L3017,"")</f>
        <v/>
      </c>
      <c r="N3017" t="str">
        <f>IFERROR(SMALL($M$5:$M$9000,ROWS($M$5:M3017)),"")</f>
        <v/>
      </c>
      <c r="P3017" t="s">
        <v>29</v>
      </c>
      <c r="Q3017" t="s">
        <v>823</v>
      </c>
      <c r="R3017">
        <v>5327</v>
      </c>
      <c r="S3017" s="388">
        <f>ROWS(R$5:R3017)</f>
        <v>3013</v>
      </c>
      <c r="T3017" s="388" t="str">
        <f>IF(_xlfn.IFNA(VLOOKUP(P3017,$AG$3:$AH$83,2,FALSE),"")='11.1'!$D$5,TXM!S3017,"")</f>
        <v/>
      </c>
      <c r="U3017" t="str">
        <f>IFERROR(SMALL($T$5:$T$9000,ROWS($T$5:T3017)),"")</f>
        <v/>
      </c>
    </row>
    <row r="3018" spans="1:21" ht="14.4" customHeight="1" x14ac:dyDescent="0.3">
      <c r="A3018" s="371" t="s">
        <v>80</v>
      </c>
      <c r="B3018" t="s">
        <v>837</v>
      </c>
      <c r="C3018" s="372">
        <v>150819</v>
      </c>
      <c r="D3018" s="388">
        <f>ROWS(C$5:C3018)</f>
        <v>3014</v>
      </c>
      <c r="E3018" s="388" t="str">
        <f>IF(_xlfn.IFNA(VLOOKUP(A3018,$AG$3:$AH$83,2,FALSE),"")='11.1'!$D$5,TXM!D3018,"")</f>
        <v/>
      </c>
      <c r="F3018" t="str">
        <f>IFERROR(SMALL($E$5:$E$9000,ROWS($E$5:E3018)),"")</f>
        <v/>
      </c>
      <c r="I3018" s="371" t="s">
        <v>133</v>
      </c>
      <c r="J3018" t="s">
        <v>839</v>
      </c>
      <c r="K3018" s="372">
        <v>232662522</v>
      </c>
      <c r="L3018" s="388">
        <f>ROWS(K$5:K3018)</f>
        <v>3014</v>
      </c>
      <c r="M3018" s="388" t="str">
        <f>IF(_xlfn.IFNA(VLOOKUP(I3018,$AG$3:$AH$83,2,FALSE),"")='11.1'!$D$5,TXM!L3018,"")</f>
        <v/>
      </c>
      <c r="N3018" t="str">
        <f>IFERROR(SMALL($M$5:$M$9000,ROWS($M$5:M3018)),"")</f>
        <v/>
      </c>
      <c r="P3018" t="s">
        <v>29</v>
      </c>
      <c r="Q3018" t="s">
        <v>1441</v>
      </c>
      <c r="R3018">
        <v>4860</v>
      </c>
      <c r="S3018" s="388">
        <f>ROWS(R$5:R3018)</f>
        <v>3014</v>
      </c>
      <c r="T3018" s="388" t="str">
        <f>IF(_xlfn.IFNA(VLOOKUP(P3018,$AG$3:$AH$83,2,FALSE),"")='11.1'!$D$5,TXM!S3018,"")</f>
        <v/>
      </c>
      <c r="U3018" t="str">
        <f>IFERROR(SMALL($T$5:$T$9000,ROWS($T$5:T3018)),"")</f>
        <v/>
      </c>
    </row>
    <row r="3019" spans="1:21" ht="14.4" customHeight="1" x14ac:dyDescent="0.3">
      <c r="A3019" s="371" t="s">
        <v>80</v>
      </c>
      <c r="B3019" t="s">
        <v>102</v>
      </c>
      <c r="C3019" s="372">
        <v>134640</v>
      </c>
      <c r="D3019" s="388">
        <f>ROWS(C$5:C3019)</f>
        <v>3015</v>
      </c>
      <c r="E3019" s="388" t="str">
        <f>IF(_xlfn.IFNA(VLOOKUP(A3019,$AG$3:$AH$83,2,FALSE),"")='11.1'!$D$5,TXM!D3019,"")</f>
        <v/>
      </c>
      <c r="F3019" t="str">
        <f>IFERROR(SMALL($E$5:$E$9000,ROWS($E$5:E3019)),"")</f>
        <v/>
      </c>
      <c r="I3019" s="371" t="s">
        <v>133</v>
      </c>
      <c r="J3019" t="s">
        <v>1005</v>
      </c>
      <c r="K3019" s="372">
        <v>217527062</v>
      </c>
      <c r="L3019" s="388">
        <f>ROWS(K$5:K3019)</f>
        <v>3015</v>
      </c>
      <c r="M3019" s="388" t="str">
        <f>IF(_xlfn.IFNA(VLOOKUP(I3019,$AG$3:$AH$83,2,FALSE),"")='11.1'!$D$5,TXM!L3019,"")</f>
        <v/>
      </c>
      <c r="N3019" t="str">
        <f>IFERROR(SMALL($M$5:$M$9000,ROWS($M$5:M3019)),"")</f>
        <v/>
      </c>
      <c r="P3019" t="s">
        <v>29</v>
      </c>
      <c r="Q3019" t="s">
        <v>859</v>
      </c>
      <c r="R3019">
        <v>3806</v>
      </c>
      <c r="S3019" s="388">
        <f>ROWS(R$5:R3019)</f>
        <v>3015</v>
      </c>
      <c r="T3019" s="388" t="str">
        <f>IF(_xlfn.IFNA(VLOOKUP(P3019,$AG$3:$AH$83,2,FALSE),"")='11.1'!$D$5,TXM!S3019,"")</f>
        <v/>
      </c>
      <c r="U3019" t="str">
        <f>IFERROR(SMALL($T$5:$T$9000,ROWS($T$5:T3019)),"")</f>
        <v/>
      </c>
    </row>
    <row r="3020" spans="1:21" ht="14.4" customHeight="1" x14ac:dyDescent="0.3">
      <c r="A3020" s="371" t="s">
        <v>80</v>
      </c>
      <c r="B3020" t="s">
        <v>795</v>
      </c>
      <c r="C3020" s="372">
        <v>104016</v>
      </c>
      <c r="D3020" s="388">
        <f>ROWS(C$5:C3020)</f>
        <v>3016</v>
      </c>
      <c r="E3020" s="388" t="str">
        <f>IF(_xlfn.IFNA(VLOOKUP(A3020,$AG$3:$AH$83,2,FALSE),"")='11.1'!$D$5,TXM!D3020,"")</f>
        <v/>
      </c>
      <c r="F3020" t="str">
        <f>IFERROR(SMALL($E$5:$E$9000,ROWS($E$5:E3020)),"")</f>
        <v/>
      </c>
      <c r="I3020" s="371" t="s">
        <v>133</v>
      </c>
      <c r="J3020" t="s">
        <v>102</v>
      </c>
      <c r="K3020" s="372">
        <v>198617208</v>
      </c>
      <c r="L3020" s="388">
        <f>ROWS(K$5:K3020)</f>
        <v>3016</v>
      </c>
      <c r="M3020" s="388" t="str">
        <f>IF(_xlfn.IFNA(VLOOKUP(I3020,$AG$3:$AH$83,2,FALSE),"")='11.1'!$D$5,TXM!L3020,"")</f>
        <v/>
      </c>
      <c r="N3020" t="str">
        <f>IFERROR(SMALL($M$5:$M$9000,ROWS($M$5:M3020)),"")</f>
        <v/>
      </c>
      <c r="P3020" t="s">
        <v>29</v>
      </c>
      <c r="Q3020" t="s">
        <v>1275</v>
      </c>
      <c r="R3020">
        <v>289</v>
      </c>
      <c r="S3020" s="388">
        <f>ROWS(R$5:R3020)</f>
        <v>3016</v>
      </c>
      <c r="T3020" s="388" t="str">
        <f>IF(_xlfn.IFNA(VLOOKUP(P3020,$AG$3:$AH$83,2,FALSE),"")='11.1'!$D$5,TXM!S3020,"")</f>
        <v/>
      </c>
      <c r="U3020" t="str">
        <f>IFERROR(SMALL($T$5:$T$9000,ROWS($T$5:T3020)),"")</f>
        <v/>
      </c>
    </row>
    <row r="3021" spans="1:21" ht="14.4" customHeight="1" x14ac:dyDescent="0.3">
      <c r="A3021" s="371" t="s">
        <v>80</v>
      </c>
      <c r="B3021" t="s">
        <v>841</v>
      </c>
      <c r="C3021" s="372">
        <v>95506</v>
      </c>
      <c r="D3021" s="388">
        <f>ROWS(C$5:C3021)</f>
        <v>3017</v>
      </c>
      <c r="E3021" s="388" t="str">
        <f>IF(_xlfn.IFNA(VLOOKUP(A3021,$AG$3:$AH$83,2,FALSE),"")='11.1'!$D$5,TXM!D3021,"")</f>
        <v/>
      </c>
      <c r="F3021" t="str">
        <f>IFERROR(SMALL($E$5:$E$9000,ROWS($E$5:E3021)),"")</f>
        <v/>
      </c>
      <c r="I3021" s="371" t="s">
        <v>133</v>
      </c>
      <c r="J3021" t="s">
        <v>789</v>
      </c>
      <c r="K3021" s="372">
        <v>197026313</v>
      </c>
      <c r="L3021" s="388">
        <f>ROWS(K$5:K3021)</f>
        <v>3017</v>
      </c>
      <c r="M3021" s="388" t="str">
        <f>IF(_xlfn.IFNA(VLOOKUP(I3021,$AG$3:$AH$83,2,FALSE),"")='11.1'!$D$5,TXM!L3021,"")</f>
        <v/>
      </c>
      <c r="N3021" t="str">
        <f>IFERROR(SMALL($M$5:$M$9000,ROWS($M$5:M3021)),"")</f>
        <v/>
      </c>
      <c r="P3021" t="s">
        <v>74</v>
      </c>
      <c r="Q3021" t="s">
        <v>1500</v>
      </c>
      <c r="R3021">
        <v>7760</v>
      </c>
      <c r="S3021" s="388">
        <f>ROWS(R$5:R3021)</f>
        <v>3017</v>
      </c>
      <c r="T3021" s="388" t="str">
        <f>IF(_xlfn.IFNA(VLOOKUP(P3021,$AG$3:$AH$83,2,FALSE),"")='11.1'!$D$5,TXM!S3021,"")</f>
        <v/>
      </c>
      <c r="U3021" t="str">
        <f>IFERROR(SMALL($T$5:$T$9000,ROWS($T$5:T3021)),"")</f>
        <v/>
      </c>
    </row>
    <row r="3022" spans="1:21" ht="14.4" customHeight="1" x14ac:dyDescent="0.3">
      <c r="A3022" s="371" t="s">
        <v>80</v>
      </c>
      <c r="B3022" t="s">
        <v>839</v>
      </c>
      <c r="C3022" s="372">
        <v>72019</v>
      </c>
      <c r="D3022" s="388">
        <f>ROWS(C$5:C3022)</f>
        <v>3018</v>
      </c>
      <c r="E3022" s="388" t="str">
        <f>IF(_xlfn.IFNA(VLOOKUP(A3022,$AG$3:$AH$83,2,FALSE),"")='11.1'!$D$5,TXM!D3022,"")</f>
        <v/>
      </c>
      <c r="F3022" t="str">
        <f>IFERROR(SMALL($E$5:$E$9000,ROWS($E$5:E3022)),"")</f>
        <v/>
      </c>
      <c r="I3022" s="371" t="s">
        <v>133</v>
      </c>
      <c r="J3022" t="s">
        <v>775</v>
      </c>
      <c r="K3022" s="372">
        <v>187447384</v>
      </c>
      <c r="L3022" s="388">
        <f>ROWS(K$5:K3022)</f>
        <v>3018</v>
      </c>
      <c r="M3022" s="388" t="str">
        <f>IF(_xlfn.IFNA(VLOOKUP(I3022,$AG$3:$AH$83,2,FALSE),"")='11.1'!$D$5,TXM!L3022,"")</f>
        <v/>
      </c>
      <c r="N3022" t="str">
        <f>IFERROR(SMALL($M$5:$M$9000,ROWS($M$5:M3022)),"")</f>
        <v/>
      </c>
      <c r="P3022" t="s">
        <v>149</v>
      </c>
      <c r="Q3022" t="s">
        <v>863</v>
      </c>
      <c r="R3022">
        <v>1825901</v>
      </c>
      <c r="S3022" s="388">
        <f>ROWS(R$5:R3022)</f>
        <v>3018</v>
      </c>
      <c r="T3022" s="388" t="str">
        <f>IF(_xlfn.IFNA(VLOOKUP(P3022,$AG$3:$AH$83,2,FALSE),"")='11.1'!$D$5,TXM!S3022,"")</f>
        <v/>
      </c>
      <c r="U3022" t="str">
        <f>IFERROR(SMALL($T$5:$T$9000,ROWS($T$5:T3022)),"")</f>
        <v/>
      </c>
    </row>
    <row r="3023" spans="1:21" ht="14.4" customHeight="1" x14ac:dyDescent="0.3">
      <c r="A3023" s="371" t="s">
        <v>80</v>
      </c>
      <c r="B3023" t="s">
        <v>791</v>
      </c>
      <c r="C3023" s="372">
        <v>65459</v>
      </c>
      <c r="D3023" s="388">
        <f>ROWS(C$5:C3023)</f>
        <v>3019</v>
      </c>
      <c r="E3023" s="388" t="str">
        <f>IF(_xlfn.IFNA(VLOOKUP(A3023,$AG$3:$AH$83,2,FALSE),"")='11.1'!$D$5,TXM!D3023,"")</f>
        <v/>
      </c>
      <c r="F3023" t="str">
        <f>IFERROR(SMALL($E$5:$E$9000,ROWS($E$5:E3023)),"")</f>
        <v/>
      </c>
      <c r="I3023" s="371" t="s">
        <v>133</v>
      </c>
      <c r="J3023" t="s">
        <v>1500</v>
      </c>
      <c r="K3023" s="372">
        <v>174904986</v>
      </c>
      <c r="L3023" s="388">
        <f>ROWS(K$5:K3023)</f>
        <v>3019</v>
      </c>
      <c r="M3023" s="388" t="str">
        <f>IF(_xlfn.IFNA(VLOOKUP(I3023,$AG$3:$AH$83,2,FALSE),"")='11.1'!$D$5,TXM!L3023,"")</f>
        <v/>
      </c>
      <c r="N3023" t="str">
        <f>IFERROR(SMALL($M$5:$M$9000,ROWS($M$5:M3023)),"")</f>
        <v/>
      </c>
      <c r="P3023" t="s">
        <v>149</v>
      </c>
      <c r="Q3023" t="s">
        <v>1265</v>
      </c>
      <c r="R3023">
        <v>1729645</v>
      </c>
      <c r="S3023" s="388">
        <f>ROWS(R$5:R3023)</f>
        <v>3019</v>
      </c>
      <c r="T3023" s="388" t="str">
        <f>IF(_xlfn.IFNA(VLOOKUP(P3023,$AG$3:$AH$83,2,FALSE),"")='11.1'!$D$5,TXM!S3023,"")</f>
        <v/>
      </c>
      <c r="U3023" t="str">
        <f>IFERROR(SMALL($T$5:$T$9000,ROWS($T$5:T3023)),"")</f>
        <v/>
      </c>
    </row>
    <row r="3024" spans="1:21" ht="14.4" customHeight="1" x14ac:dyDescent="0.3">
      <c r="A3024" s="371" t="s">
        <v>80</v>
      </c>
      <c r="B3024" t="s">
        <v>865</v>
      </c>
      <c r="C3024" s="372">
        <v>60000</v>
      </c>
      <c r="D3024" s="388">
        <f>ROWS(C$5:C3024)</f>
        <v>3020</v>
      </c>
      <c r="E3024" s="388" t="str">
        <f>IF(_xlfn.IFNA(VLOOKUP(A3024,$AG$3:$AH$83,2,FALSE),"")='11.1'!$D$5,TXM!D3024,"")</f>
        <v/>
      </c>
      <c r="F3024" t="str">
        <f>IFERROR(SMALL($E$5:$E$9000,ROWS($E$5:E3024)),"")</f>
        <v/>
      </c>
      <c r="I3024" s="371" t="s">
        <v>133</v>
      </c>
      <c r="J3024" t="s">
        <v>1006</v>
      </c>
      <c r="K3024" s="372">
        <v>168036295</v>
      </c>
      <c r="L3024" s="388">
        <f>ROWS(K$5:K3024)</f>
        <v>3020</v>
      </c>
      <c r="M3024" s="388" t="str">
        <f>IF(_xlfn.IFNA(VLOOKUP(I3024,$AG$3:$AH$83,2,FALSE),"")='11.1'!$D$5,TXM!L3024,"")</f>
        <v/>
      </c>
      <c r="N3024" t="str">
        <f>IFERROR(SMALL($M$5:$M$9000,ROWS($M$5:M3024)),"")</f>
        <v/>
      </c>
      <c r="P3024" t="s">
        <v>149</v>
      </c>
      <c r="Q3024" t="s">
        <v>859</v>
      </c>
      <c r="R3024">
        <v>571086</v>
      </c>
      <c r="S3024" s="388">
        <f>ROWS(R$5:R3024)</f>
        <v>3020</v>
      </c>
      <c r="T3024" s="388" t="str">
        <f>IF(_xlfn.IFNA(VLOOKUP(P3024,$AG$3:$AH$83,2,FALSE),"")='11.1'!$D$5,TXM!S3024,"")</f>
        <v/>
      </c>
      <c r="U3024" t="str">
        <f>IFERROR(SMALL($T$5:$T$9000,ROWS($T$5:T3024)),"")</f>
        <v/>
      </c>
    </row>
    <row r="3025" spans="1:21" ht="14.4" customHeight="1" x14ac:dyDescent="0.3">
      <c r="A3025" s="371" t="s">
        <v>80</v>
      </c>
      <c r="B3025" t="s">
        <v>1285</v>
      </c>
      <c r="C3025" s="372">
        <v>55641</v>
      </c>
      <c r="D3025" s="388">
        <f>ROWS(C$5:C3025)</f>
        <v>3021</v>
      </c>
      <c r="E3025" s="388" t="str">
        <f>IF(_xlfn.IFNA(VLOOKUP(A3025,$AG$3:$AH$83,2,FALSE),"")='11.1'!$D$5,TXM!D3025,"")</f>
        <v/>
      </c>
      <c r="F3025" t="str">
        <f>IFERROR(SMALL($E$5:$E$9000,ROWS($E$5:E3025)),"")</f>
        <v/>
      </c>
      <c r="I3025" s="371" t="s">
        <v>133</v>
      </c>
      <c r="J3025" t="s">
        <v>861</v>
      </c>
      <c r="K3025" s="372">
        <v>160204147</v>
      </c>
      <c r="L3025" s="388">
        <f>ROWS(K$5:K3025)</f>
        <v>3021</v>
      </c>
      <c r="M3025" s="388" t="str">
        <f>IF(_xlfn.IFNA(VLOOKUP(I3025,$AG$3:$AH$83,2,FALSE),"")='11.1'!$D$5,TXM!L3025,"")</f>
        <v/>
      </c>
      <c r="N3025" t="str">
        <f>IFERROR(SMALL($M$5:$M$9000,ROWS($M$5:M3025)),"")</f>
        <v/>
      </c>
      <c r="P3025" t="s">
        <v>149</v>
      </c>
      <c r="Q3025" t="s">
        <v>865</v>
      </c>
      <c r="R3025">
        <v>385153</v>
      </c>
      <c r="S3025" s="388">
        <f>ROWS(R$5:R3025)</f>
        <v>3021</v>
      </c>
      <c r="T3025" s="388" t="str">
        <f>IF(_xlfn.IFNA(VLOOKUP(P3025,$AG$3:$AH$83,2,FALSE),"")='11.1'!$D$5,TXM!S3025,"")</f>
        <v/>
      </c>
      <c r="U3025" t="str">
        <f>IFERROR(SMALL($T$5:$T$9000,ROWS($T$5:T3025)),"")</f>
        <v/>
      </c>
    </row>
    <row r="3026" spans="1:21" ht="14.4" customHeight="1" x14ac:dyDescent="0.3">
      <c r="A3026" s="371" t="s">
        <v>80</v>
      </c>
      <c r="B3026" t="s">
        <v>106</v>
      </c>
      <c r="C3026" s="372">
        <v>52830</v>
      </c>
      <c r="D3026" s="388">
        <f>ROWS(C$5:C3026)</f>
        <v>3022</v>
      </c>
      <c r="E3026" s="388" t="str">
        <f>IF(_xlfn.IFNA(VLOOKUP(A3026,$AG$3:$AH$83,2,FALSE),"")='11.1'!$D$5,TXM!D3026,"")</f>
        <v/>
      </c>
      <c r="F3026" t="str">
        <f>IFERROR(SMALL($E$5:$E$9000,ROWS($E$5:E3026)),"")</f>
        <v/>
      </c>
      <c r="I3026" s="371" t="s">
        <v>133</v>
      </c>
      <c r="J3026" t="s">
        <v>96</v>
      </c>
      <c r="K3026" s="372">
        <v>146938411</v>
      </c>
      <c r="L3026" s="388">
        <f>ROWS(K$5:K3026)</f>
        <v>3022</v>
      </c>
      <c r="M3026" s="388" t="str">
        <f>IF(_xlfn.IFNA(VLOOKUP(I3026,$AG$3:$AH$83,2,FALSE),"")='11.1'!$D$5,TXM!L3026,"")</f>
        <v/>
      </c>
      <c r="N3026" t="str">
        <f>IFERROR(SMALL($M$5:$M$9000,ROWS($M$5:M3026)),"")</f>
        <v/>
      </c>
      <c r="P3026" t="s">
        <v>149</v>
      </c>
      <c r="Q3026" t="s">
        <v>999</v>
      </c>
      <c r="R3026">
        <v>191841</v>
      </c>
      <c r="S3026" s="388">
        <f>ROWS(R$5:R3026)</f>
        <v>3022</v>
      </c>
      <c r="T3026" s="388" t="str">
        <f>IF(_xlfn.IFNA(VLOOKUP(P3026,$AG$3:$AH$83,2,FALSE),"")='11.1'!$D$5,TXM!S3026,"")</f>
        <v/>
      </c>
      <c r="U3026" t="str">
        <f>IFERROR(SMALL($T$5:$T$9000,ROWS($T$5:T3026)),"")</f>
        <v/>
      </c>
    </row>
    <row r="3027" spans="1:21" ht="14.4" customHeight="1" x14ac:dyDescent="0.3">
      <c r="A3027" s="371" t="s">
        <v>80</v>
      </c>
      <c r="B3027" t="s">
        <v>95</v>
      </c>
      <c r="C3027" s="372">
        <v>30082</v>
      </c>
      <c r="D3027" s="388">
        <f>ROWS(C$5:C3027)</f>
        <v>3023</v>
      </c>
      <c r="E3027" s="388" t="str">
        <f>IF(_xlfn.IFNA(VLOOKUP(A3027,$AG$3:$AH$83,2,FALSE),"")='11.1'!$D$5,TXM!D3027,"")</f>
        <v/>
      </c>
      <c r="F3027" t="str">
        <f>IFERROR(SMALL($E$5:$E$9000,ROWS($E$5:E3027)),"")</f>
        <v/>
      </c>
      <c r="I3027" s="371" t="s">
        <v>133</v>
      </c>
      <c r="J3027" t="s">
        <v>795</v>
      </c>
      <c r="K3027" s="372">
        <v>143271026</v>
      </c>
      <c r="L3027" s="388">
        <f>ROWS(K$5:K3027)</f>
        <v>3023</v>
      </c>
      <c r="M3027" s="388" t="str">
        <f>IF(_xlfn.IFNA(VLOOKUP(I3027,$AG$3:$AH$83,2,FALSE),"")='11.1'!$D$5,TXM!L3027,"")</f>
        <v/>
      </c>
      <c r="N3027" t="str">
        <f>IFERROR(SMALL($M$5:$M$9000,ROWS($M$5:M3027)),"")</f>
        <v/>
      </c>
      <c r="P3027" t="s">
        <v>149</v>
      </c>
      <c r="Q3027" t="s">
        <v>843</v>
      </c>
      <c r="R3027">
        <v>143309</v>
      </c>
      <c r="S3027" s="388">
        <f>ROWS(R$5:R3027)</f>
        <v>3023</v>
      </c>
      <c r="T3027" s="388" t="str">
        <f>IF(_xlfn.IFNA(VLOOKUP(P3027,$AG$3:$AH$83,2,FALSE),"")='11.1'!$D$5,TXM!S3027,"")</f>
        <v/>
      </c>
      <c r="U3027" t="str">
        <f>IFERROR(SMALL($T$5:$T$9000,ROWS($T$5:T3027)),"")</f>
        <v/>
      </c>
    </row>
    <row r="3028" spans="1:21" ht="14.4" customHeight="1" x14ac:dyDescent="0.3">
      <c r="A3028" s="371" t="s">
        <v>80</v>
      </c>
      <c r="B3028" t="s">
        <v>861</v>
      </c>
      <c r="C3028" s="372">
        <v>1702</v>
      </c>
      <c r="D3028" s="388">
        <f>ROWS(C$5:C3028)</f>
        <v>3024</v>
      </c>
      <c r="E3028" s="388" t="str">
        <f>IF(_xlfn.IFNA(VLOOKUP(A3028,$AG$3:$AH$83,2,FALSE),"")='11.1'!$D$5,TXM!D3028,"")</f>
        <v/>
      </c>
      <c r="F3028" t="str">
        <f>IFERROR(SMALL($E$5:$E$9000,ROWS($E$5:E3028)),"")</f>
        <v/>
      </c>
      <c r="I3028" s="371" t="s">
        <v>133</v>
      </c>
      <c r="J3028" t="s">
        <v>871</v>
      </c>
      <c r="K3028" s="372">
        <v>94284127</v>
      </c>
      <c r="L3028" s="388">
        <f>ROWS(K$5:K3028)</f>
        <v>3024</v>
      </c>
      <c r="M3028" s="388" t="str">
        <f>IF(_xlfn.IFNA(VLOOKUP(I3028,$AG$3:$AH$83,2,FALSE),"")='11.1'!$D$5,TXM!L3028,"")</f>
        <v/>
      </c>
      <c r="N3028" t="str">
        <f>IFERROR(SMALL($M$5:$M$9000,ROWS($M$5:M3028)),"")</f>
        <v/>
      </c>
      <c r="P3028" t="s">
        <v>149</v>
      </c>
      <c r="Q3028" t="s">
        <v>1402</v>
      </c>
      <c r="R3028">
        <v>125038</v>
      </c>
      <c r="S3028" s="388">
        <f>ROWS(R$5:R3028)</f>
        <v>3024</v>
      </c>
      <c r="T3028" s="388" t="str">
        <f>IF(_xlfn.IFNA(VLOOKUP(P3028,$AG$3:$AH$83,2,FALSE),"")='11.1'!$D$5,TXM!S3028,"")</f>
        <v/>
      </c>
      <c r="U3028" t="str">
        <f>IFERROR(SMALL($T$5:$T$9000,ROWS($T$5:T3028)),"")</f>
        <v/>
      </c>
    </row>
    <row r="3029" spans="1:21" ht="14.4" customHeight="1" x14ac:dyDescent="0.3">
      <c r="A3029" s="371" t="s">
        <v>80</v>
      </c>
      <c r="B3029" t="s">
        <v>1240</v>
      </c>
      <c r="C3029" s="372">
        <v>657</v>
      </c>
      <c r="D3029" s="388">
        <f>ROWS(C$5:C3029)</f>
        <v>3025</v>
      </c>
      <c r="E3029" s="388" t="str">
        <f>IF(_xlfn.IFNA(VLOOKUP(A3029,$AG$3:$AH$83,2,FALSE),"")='11.1'!$D$5,TXM!D3029,"")</f>
        <v/>
      </c>
      <c r="F3029" t="str">
        <f>IFERROR(SMALL($E$5:$E$9000,ROWS($E$5:E3029)),"")</f>
        <v/>
      </c>
      <c r="I3029" s="371" t="s">
        <v>133</v>
      </c>
      <c r="J3029" t="s">
        <v>823</v>
      </c>
      <c r="K3029" s="372">
        <v>70971404</v>
      </c>
      <c r="L3029" s="388">
        <f>ROWS(K$5:K3029)</f>
        <v>3025</v>
      </c>
      <c r="M3029" s="388" t="str">
        <f>IF(_xlfn.IFNA(VLOOKUP(I3029,$AG$3:$AH$83,2,FALSE),"")='11.1'!$D$5,TXM!L3029,"")</f>
        <v/>
      </c>
      <c r="N3029" t="str">
        <f>IFERROR(SMALL($M$5:$M$9000,ROWS($M$5:M3029)),"")</f>
        <v/>
      </c>
      <c r="P3029" t="s">
        <v>149</v>
      </c>
      <c r="Q3029" t="s">
        <v>1240</v>
      </c>
      <c r="R3029">
        <v>67536</v>
      </c>
      <c r="S3029" s="388">
        <f>ROWS(R$5:R3029)</f>
        <v>3025</v>
      </c>
      <c r="T3029" s="388" t="str">
        <f>IF(_xlfn.IFNA(VLOOKUP(P3029,$AG$3:$AH$83,2,FALSE),"")='11.1'!$D$5,TXM!S3029,"")</f>
        <v/>
      </c>
      <c r="U3029" t="str">
        <f>IFERROR(SMALL($T$5:$T$9000,ROWS($T$5:T3029)),"")</f>
        <v/>
      </c>
    </row>
    <row r="3030" spans="1:21" ht="14.4" customHeight="1" x14ac:dyDescent="0.3">
      <c r="A3030" s="371" t="s">
        <v>692</v>
      </c>
      <c r="B3030" t="s">
        <v>773</v>
      </c>
      <c r="C3030" s="372">
        <v>1337383</v>
      </c>
      <c r="D3030" s="388">
        <f>ROWS(C$5:C3030)</f>
        <v>3026</v>
      </c>
      <c r="E3030" s="388" t="str">
        <f>IF(_xlfn.IFNA(VLOOKUP(A3030,$AG$3:$AH$83,2,FALSE),"")='11.1'!$D$5,TXM!D3030,"")</f>
        <v/>
      </c>
      <c r="F3030" t="str">
        <f>IFERROR(SMALL($E$5:$E$9000,ROWS($E$5:E3030)),"")</f>
        <v/>
      </c>
      <c r="I3030" s="371" t="s">
        <v>133</v>
      </c>
      <c r="J3030" t="s">
        <v>849</v>
      </c>
      <c r="K3030" s="372">
        <v>69382504</v>
      </c>
      <c r="L3030" s="388">
        <f>ROWS(K$5:K3030)</f>
        <v>3026</v>
      </c>
      <c r="M3030" s="388" t="str">
        <f>IF(_xlfn.IFNA(VLOOKUP(I3030,$AG$3:$AH$83,2,FALSE),"")='11.1'!$D$5,TXM!L3030,"")</f>
        <v/>
      </c>
      <c r="N3030" t="str">
        <f>IFERROR(SMALL($M$5:$M$9000,ROWS($M$5:M3030)),"")</f>
        <v/>
      </c>
      <c r="P3030" t="s">
        <v>149</v>
      </c>
      <c r="Q3030" t="s">
        <v>1000</v>
      </c>
      <c r="R3030">
        <v>46187</v>
      </c>
      <c r="S3030" s="388">
        <f>ROWS(R$5:R3030)</f>
        <v>3026</v>
      </c>
      <c r="T3030" s="388" t="str">
        <f>IF(_xlfn.IFNA(VLOOKUP(P3030,$AG$3:$AH$83,2,FALSE),"")='11.1'!$D$5,TXM!S3030,"")</f>
        <v/>
      </c>
      <c r="U3030" t="str">
        <f>IFERROR(SMALL($T$5:$T$9000,ROWS($T$5:T3030)),"")</f>
        <v/>
      </c>
    </row>
    <row r="3031" spans="1:21" ht="14.4" customHeight="1" x14ac:dyDescent="0.3">
      <c r="A3031" s="371" t="s">
        <v>692</v>
      </c>
      <c r="B3031" t="s">
        <v>95</v>
      </c>
      <c r="C3031" s="372">
        <v>563243</v>
      </c>
      <c r="D3031" s="388">
        <f>ROWS(C$5:C3031)</f>
        <v>3027</v>
      </c>
      <c r="E3031" s="388" t="str">
        <f>IF(_xlfn.IFNA(VLOOKUP(A3031,$AG$3:$AH$83,2,FALSE),"")='11.1'!$D$5,TXM!D3031,"")</f>
        <v/>
      </c>
      <c r="F3031" t="str">
        <f>IFERROR(SMALL($E$5:$E$9000,ROWS($E$5:E3031)),"")</f>
        <v/>
      </c>
      <c r="I3031" s="371" t="s">
        <v>133</v>
      </c>
      <c r="J3031" t="s">
        <v>847</v>
      </c>
      <c r="K3031" s="372">
        <v>67732633</v>
      </c>
      <c r="L3031" s="388">
        <f>ROWS(K$5:K3031)</f>
        <v>3027</v>
      </c>
      <c r="M3031" s="388" t="str">
        <f>IF(_xlfn.IFNA(VLOOKUP(I3031,$AG$3:$AH$83,2,FALSE),"")='11.1'!$D$5,TXM!L3031,"")</f>
        <v/>
      </c>
      <c r="N3031" t="str">
        <f>IFERROR(SMALL($M$5:$M$9000,ROWS($M$5:M3031)),"")</f>
        <v/>
      </c>
      <c r="P3031" t="s">
        <v>149</v>
      </c>
      <c r="Q3031" t="s">
        <v>1318</v>
      </c>
      <c r="R3031">
        <v>37713</v>
      </c>
      <c r="S3031" s="388">
        <f>ROWS(R$5:R3031)</f>
        <v>3027</v>
      </c>
      <c r="T3031" s="388" t="str">
        <f>IF(_xlfn.IFNA(VLOOKUP(P3031,$AG$3:$AH$83,2,FALSE),"")='11.1'!$D$5,TXM!S3031,"")</f>
        <v/>
      </c>
      <c r="U3031" t="str">
        <f>IFERROR(SMALL($T$5:$T$9000,ROWS($T$5:T3031)),"")</f>
        <v/>
      </c>
    </row>
    <row r="3032" spans="1:21" ht="14.4" customHeight="1" x14ac:dyDescent="0.3">
      <c r="A3032" s="371" t="s">
        <v>692</v>
      </c>
      <c r="B3032" t="s">
        <v>98</v>
      </c>
      <c r="C3032" s="372">
        <v>117160</v>
      </c>
      <c r="D3032" s="388">
        <f>ROWS(C$5:C3032)</f>
        <v>3028</v>
      </c>
      <c r="E3032" s="388" t="str">
        <f>IF(_xlfn.IFNA(VLOOKUP(A3032,$AG$3:$AH$83,2,FALSE),"")='11.1'!$D$5,TXM!D3032,"")</f>
        <v/>
      </c>
      <c r="F3032" t="str">
        <f>IFERROR(SMALL($E$5:$E$9000,ROWS($E$5:E3032)),"")</f>
        <v/>
      </c>
      <c r="I3032" s="371" t="s">
        <v>133</v>
      </c>
      <c r="J3032" t="s">
        <v>105</v>
      </c>
      <c r="K3032" s="372">
        <v>67421871</v>
      </c>
      <c r="L3032" s="388">
        <f>ROWS(K$5:K3032)</f>
        <v>3028</v>
      </c>
      <c r="M3032" s="388" t="str">
        <f>IF(_xlfn.IFNA(VLOOKUP(I3032,$AG$3:$AH$83,2,FALSE),"")='11.1'!$D$5,TXM!L3032,"")</f>
        <v/>
      </c>
      <c r="N3032" t="str">
        <f>IFERROR(SMALL($M$5:$M$9000,ROWS($M$5:M3032)),"")</f>
        <v/>
      </c>
      <c r="P3032" t="s">
        <v>149</v>
      </c>
      <c r="Q3032" t="s">
        <v>867</v>
      </c>
      <c r="R3032">
        <v>8371</v>
      </c>
      <c r="S3032" s="388">
        <f>ROWS(R$5:R3032)</f>
        <v>3028</v>
      </c>
      <c r="T3032" s="388" t="str">
        <f>IF(_xlfn.IFNA(VLOOKUP(P3032,$AG$3:$AH$83,2,FALSE),"")='11.1'!$D$5,TXM!S3032,"")</f>
        <v/>
      </c>
      <c r="U3032" t="str">
        <f>IFERROR(SMALL($T$5:$T$9000,ROWS($T$5:T3032)),"")</f>
        <v/>
      </c>
    </row>
    <row r="3033" spans="1:21" ht="14.4" customHeight="1" x14ac:dyDescent="0.3">
      <c r="A3033" s="371" t="s">
        <v>692</v>
      </c>
      <c r="B3033" t="s">
        <v>1240</v>
      </c>
      <c r="C3033" s="372">
        <v>203</v>
      </c>
      <c r="D3033" s="388">
        <f>ROWS(C$5:C3033)</f>
        <v>3029</v>
      </c>
      <c r="E3033" s="388" t="str">
        <f>IF(_xlfn.IFNA(VLOOKUP(A3033,$AG$3:$AH$83,2,FALSE),"")='11.1'!$D$5,TXM!D3033,"")</f>
        <v/>
      </c>
      <c r="F3033" t="str">
        <f>IFERROR(SMALL($E$5:$E$9000,ROWS($E$5:E3033)),"")</f>
        <v/>
      </c>
      <c r="I3033" s="371" t="s">
        <v>133</v>
      </c>
      <c r="J3033" t="s">
        <v>1275</v>
      </c>
      <c r="K3033" s="372">
        <v>66506825</v>
      </c>
      <c r="L3033" s="388">
        <f>ROWS(K$5:K3033)</f>
        <v>3029</v>
      </c>
      <c r="M3033" s="388" t="str">
        <f>IF(_xlfn.IFNA(VLOOKUP(I3033,$AG$3:$AH$83,2,FALSE),"")='11.1'!$D$5,TXM!L3033,"")</f>
        <v/>
      </c>
      <c r="N3033" t="str">
        <f>IFERROR(SMALL($M$5:$M$9000,ROWS($M$5:M3033)),"")</f>
        <v/>
      </c>
      <c r="P3033" t="s">
        <v>149</v>
      </c>
      <c r="Q3033" t="s">
        <v>171</v>
      </c>
      <c r="R3033">
        <v>5057</v>
      </c>
      <c r="S3033" s="388">
        <f>ROWS(R$5:R3033)</f>
        <v>3029</v>
      </c>
      <c r="T3033" s="388" t="str">
        <f>IF(_xlfn.IFNA(VLOOKUP(P3033,$AG$3:$AH$83,2,FALSE),"")='11.1'!$D$5,TXM!S3033,"")</f>
        <v/>
      </c>
      <c r="U3033" t="str">
        <f>IFERROR(SMALL($T$5:$T$9000,ROWS($T$5:T3033)),"")</f>
        <v/>
      </c>
    </row>
    <row r="3034" spans="1:21" ht="14.4" customHeight="1" x14ac:dyDescent="0.3">
      <c r="A3034" s="371" t="s">
        <v>169</v>
      </c>
      <c r="B3034" t="s">
        <v>95</v>
      </c>
      <c r="C3034" s="372">
        <v>13202453</v>
      </c>
      <c r="D3034" s="388">
        <f>ROWS(C$5:C3034)</f>
        <v>3030</v>
      </c>
      <c r="E3034" s="388" t="str">
        <f>IF(_xlfn.IFNA(VLOOKUP(A3034,$AG$3:$AH$83,2,FALSE),"")='11.1'!$D$5,TXM!D3034,"")</f>
        <v/>
      </c>
      <c r="F3034" t="str">
        <f>IFERROR(SMALL($E$5:$E$9000,ROWS($E$5:E3034)),"")</f>
        <v/>
      </c>
      <c r="I3034" s="371" t="s">
        <v>133</v>
      </c>
      <c r="J3034" t="s">
        <v>997</v>
      </c>
      <c r="K3034" s="372">
        <v>61460445</v>
      </c>
      <c r="L3034" s="388">
        <f>ROWS(K$5:K3034)</f>
        <v>3030</v>
      </c>
      <c r="M3034" s="388" t="str">
        <f>IF(_xlfn.IFNA(VLOOKUP(I3034,$AG$3:$AH$83,2,FALSE),"")='11.1'!$D$5,TXM!L3034,"")</f>
        <v/>
      </c>
      <c r="N3034" t="str">
        <f>IFERROR(SMALL($M$5:$M$9000,ROWS($M$5:M3034)),"")</f>
        <v/>
      </c>
      <c r="P3034" t="s">
        <v>149</v>
      </c>
      <c r="Q3034" t="s">
        <v>1285</v>
      </c>
      <c r="R3034">
        <v>5000</v>
      </c>
      <c r="S3034" s="388">
        <f>ROWS(R$5:R3034)</f>
        <v>3030</v>
      </c>
      <c r="T3034" s="388" t="str">
        <f>IF(_xlfn.IFNA(VLOOKUP(P3034,$AG$3:$AH$83,2,FALSE),"")='11.1'!$D$5,TXM!S3034,"")</f>
        <v/>
      </c>
      <c r="U3034" t="str">
        <f>IFERROR(SMALL($T$5:$T$9000,ROWS($T$5:T3034)),"")</f>
        <v/>
      </c>
    </row>
    <row r="3035" spans="1:21" ht="14.4" customHeight="1" x14ac:dyDescent="0.3">
      <c r="A3035" s="371" t="s">
        <v>169</v>
      </c>
      <c r="B3035" t="s">
        <v>773</v>
      </c>
      <c r="C3035" s="372">
        <v>9112790</v>
      </c>
      <c r="D3035" s="388">
        <f>ROWS(C$5:C3035)</f>
        <v>3031</v>
      </c>
      <c r="E3035" s="388" t="str">
        <f>IF(_xlfn.IFNA(VLOOKUP(A3035,$AG$3:$AH$83,2,FALSE),"")='11.1'!$D$5,TXM!D3035,"")</f>
        <v/>
      </c>
      <c r="F3035" t="str">
        <f>IFERROR(SMALL($E$5:$E$9000,ROWS($E$5:E3035)),"")</f>
        <v/>
      </c>
      <c r="I3035" s="371" t="s">
        <v>133</v>
      </c>
      <c r="J3035" t="s">
        <v>779</v>
      </c>
      <c r="K3035" s="372">
        <v>60493395</v>
      </c>
      <c r="L3035" s="388">
        <f>ROWS(K$5:K3035)</f>
        <v>3031</v>
      </c>
      <c r="M3035" s="388" t="str">
        <f>IF(_xlfn.IFNA(VLOOKUP(I3035,$AG$3:$AH$83,2,FALSE),"")='11.1'!$D$5,TXM!L3035,"")</f>
        <v/>
      </c>
      <c r="N3035" t="str">
        <f>IFERROR(SMALL($M$5:$M$9000,ROWS($M$5:M3035)),"")</f>
        <v/>
      </c>
      <c r="P3035" t="s">
        <v>149</v>
      </c>
      <c r="Q3035" t="s">
        <v>795</v>
      </c>
      <c r="R3035">
        <v>2944</v>
      </c>
      <c r="S3035" s="388">
        <f>ROWS(R$5:R3035)</f>
        <v>3031</v>
      </c>
      <c r="T3035" s="388" t="str">
        <f>IF(_xlfn.IFNA(VLOOKUP(P3035,$AG$3:$AH$83,2,FALSE),"")='11.1'!$D$5,TXM!S3035,"")</f>
        <v/>
      </c>
      <c r="U3035" t="str">
        <f>IFERROR(SMALL($T$5:$T$9000,ROWS($T$5:T3035)),"")</f>
        <v/>
      </c>
    </row>
    <row r="3036" spans="1:21" ht="14.4" customHeight="1" x14ac:dyDescent="0.3">
      <c r="A3036" s="371" t="s">
        <v>169</v>
      </c>
      <c r="B3036" t="s">
        <v>863</v>
      </c>
      <c r="C3036" s="372">
        <v>7425326</v>
      </c>
      <c r="D3036" s="388">
        <f>ROWS(C$5:C3036)</f>
        <v>3032</v>
      </c>
      <c r="E3036" s="388" t="str">
        <f>IF(_xlfn.IFNA(VLOOKUP(A3036,$AG$3:$AH$83,2,FALSE),"")='11.1'!$D$5,TXM!D3036,"")</f>
        <v/>
      </c>
      <c r="F3036" t="str">
        <f>IFERROR(SMALL($E$5:$E$9000,ROWS($E$5:E3036)),"")</f>
        <v/>
      </c>
      <c r="I3036" s="371" t="s">
        <v>133</v>
      </c>
      <c r="J3036" t="s">
        <v>841</v>
      </c>
      <c r="K3036" s="372">
        <v>51383619</v>
      </c>
      <c r="L3036" s="388">
        <f>ROWS(K$5:K3036)</f>
        <v>3032</v>
      </c>
      <c r="M3036" s="388" t="str">
        <f>IF(_xlfn.IFNA(VLOOKUP(I3036,$AG$3:$AH$83,2,FALSE),"")='11.1'!$D$5,TXM!L3036,"")</f>
        <v/>
      </c>
      <c r="N3036" t="str">
        <f>IFERROR(SMALL($M$5:$M$9000,ROWS($M$5:M3036)),"")</f>
        <v/>
      </c>
      <c r="P3036" t="s">
        <v>149</v>
      </c>
      <c r="Q3036" t="s">
        <v>825</v>
      </c>
      <c r="R3036">
        <v>1500</v>
      </c>
      <c r="S3036" s="388">
        <f>ROWS(R$5:R3036)</f>
        <v>3032</v>
      </c>
      <c r="T3036" s="388" t="str">
        <f>IF(_xlfn.IFNA(VLOOKUP(P3036,$AG$3:$AH$83,2,FALSE),"")='11.1'!$D$5,TXM!S3036,"")</f>
        <v/>
      </c>
      <c r="U3036" t="str">
        <f>IFERROR(SMALL($T$5:$T$9000,ROWS($T$5:T3036)),"")</f>
        <v/>
      </c>
    </row>
    <row r="3037" spans="1:21" ht="14.4" customHeight="1" x14ac:dyDescent="0.3">
      <c r="A3037" s="371" t="s">
        <v>169</v>
      </c>
      <c r="B3037" t="s">
        <v>1252</v>
      </c>
      <c r="C3037" s="372">
        <v>1516333</v>
      </c>
      <c r="D3037" s="388">
        <f>ROWS(C$5:C3037)</f>
        <v>3033</v>
      </c>
      <c r="E3037" s="388" t="str">
        <f>IF(_xlfn.IFNA(VLOOKUP(A3037,$AG$3:$AH$83,2,FALSE),"")='11.1'!$D$5,TXM!D3037,"")</f>
        <v/>
      </c>
      <c r="F3037" t="str">
        <f>IFERROR(SMALL($E$5:$E$9000,ROWS($E$5:E3037)),"")</f>
        <v/>
      </c>
      <c r="I3037" s="371" t="s">
        <v>133</v>
      </c>
      <c r="J3037" t="s">
        <v>1001</v>
      </c>
      <c r="K3037" s="372">
        <v>51154457</v>
      </c>
      <c r="L3037" s="388">
        <f>ROWS(K$5:K3037)</f>
        <v>3033</v>
      </c>
      <c r="M3037" s="388" t="str">
        <f>IF(_xlfn.IFNA(VLOOKUP(I3037,$AG$3:$AH$83,2,FALSE),"")='11.1'!$D$5,TXM!L3037,"")</f>
        <v/>
      </c>
      <c r="N3037" t="str">
        <f>IFERROR(SMALL($M$5:$M$9000,ROWS($M$5:M3037)),"")</f>
        <v/>
      </c>
      <c r="P3037" t="s">
        <v>149</v>
      </c>
      <c r="Q3037" t="s">
        <v>857</v>
      </c>
      <c r="R3037">
        <v>1049</v>
      </c>
      <c r="S3037" s="388">
        <f>ROWS(R$5:R3037)</f>
        <v>3033</v>
      </c>
      <c r="T3037" s="388" t="str">
        <f>IF(_xlfn.IFNA(VLOOKUP(P3037,$AG$3:$AH$83,2,FALSE),"")='11.1'!$D$5,TXM!S3037,"")</f>
        <v/>
      </c>
      <c r="U3037" t="str">
        <f>IFERROR(SMALL($T$5:$T$9000,ROWS($T$5:T3037)),"")</f>
        <v/>
      </c>
    </row>
    <row r="3038" spans="1:21" ht="14.4" customHeight="1" x14ac:dyDescent="0.3">
      <c r="A3038" s="371" t="s">
        <v>169</v>
      </c>
      <c r="B3038" t="s">
        <v>108</v>
      </c>
      <c r="C3038" s="372">
        <v>852464</v>
      </c>
      <c r="D3038" s="388">
        <f>ROWS(C$5:C3038)</f>
        <v>3034</v>
      </c>
      <c r="E3038" s="388" t="str">
        <f>IF(_xlfn.IFNA(VLOOKUP(A3038,$AG$3:$AH$83,2,FALSE),"")='11.1'!$D$5,TXM!D3038,"")</f>
        <v/>
      </c>
      <c r="F3038" t="str">
        <f>IFERROR(SMALL($E$5:$E$9000,ROWS($E$5:E3038)),"")</f>
        <v/>
      </c>
      <c r="I3038" s="371" t="s">
        <v>133</v>
      </c>
      <c r="J3038" t="s">
        <v>835</v>
      </c>
      <c r="K3038" s="372">
        <v>48635415</v>
      </c>
      <c r="L3038" s="388">
        <f>ROWS(K$5:K3038)</f>
        <v>3034</v>
      </c>
      <c r="M3038" s="388" t="str">
        <f>IF(_xlfn.IFNA(VLOOKUP(I3038,$AG$3:$AH$83,2,FALSE),"")='11.1'!$D$5,TXM!L3038,"")</f>
        <v/>
      </c>
      <c r="N3038" t="str">
        <f>IFERROR(SMALL($M$5:$M$9000,ROWS($M$5:M3038)),"")</f>
        <v/>
      </c>
      <c r="P3038" t="s">
        <v>149</v>
      </c>
      <c r="Q3038" t="s">
        <v>108</v>
      </c>
      <c r="R3038">
        <v>1000</v>
      </c>
      <c r="S3038" s="388">
        <f>ROWS(R$5:R3038)</f>
        <v>3034</v>
      </c>
      <c r="T3038" s="388" t="str">
        <f>IF(_xlfn.IFNA(VLOOKUP(P3038,$AG$3:$AH$83,2,FALSE),"")='11.1'!$D$5,TXM!S3038,"")</f>
        <v/>
      </c>
      <c r="U3038" t="str">
        <f>IFERROR(SMALL($T$5:$T$9000,ROWS($T$5:T3038)),"")</f>
        <v/>
      </c>
    </row>
    <row r="3039" spans="1:21" ht="14.4" customHeight="1" x14ac:dyDescent="0.3">
      <c r="A3039" s="371" t="s">
        <v>169</v>
      </c>
      <c r="B3039" t="s">
        <v>96</v>
      </c>
      <c r="C3039" s="372">
        <v>299118</v>
      </c>
      <c r="D3039" s="388">
        <f>ROWS(C$5:C3039)</f>
        <v>3035</v>
      </c>
      <c r="E3039" s="388" t="str">
        <f>IF(_xlfn.IFNA(VLOOKUP(A3039,$AG$3:$AH$83,2,FALSE),"")='11.1'!$D$5,TXM!D3039,"")</f>
        <v/>
      </c>
      <c r="F3039" t="str">
        <f>IFERROR(SMALL($E$5:$E$9000,ROWS($E$5:E3039)),"")</f>
        <v/>
      </c>
      <c r="I3039" s="371" t="s">
        <v>133</v>
      </c>
      <c r="J3039" t="s">
        <v>104</v>
      </c>
      <c r="K3039" s="372">
        <v>45403559</v>
      </c>
      <c r="L3039" s="388">
        <f>ROWS(K$5:K3039)</f>
        <v>3035</v>
      </c>
      <c r="M3039" s="388" t="str">
        <f>IF(_xlfn.IFNA(VLOOKUP(I3039,$AG$3:$AH$83,2,FALSE),"")='11.1'!$D$5,TXM!L3039,"")</f>
        <v/>
      </c>
      <c r="N3039" t="str">
        <f>IFERROR(SMALL($M$5:$M$9000,ROWS($M$5:M3039)),"")</f>
        <v/>
      </c>
      <c r="P3039" t="s">
        <v>149</v>
      </c>
      <c r="Q3039" t="s">
        <v>823</v>
      </c>
      <c r="R3039">
        <v>1000</v>
      </c>
      <c r="S3039" s="388">
        <f>ROWS(R$5:R3039)</f>
        <v>3035</v>
      </c>
      <c r="T3039" s="388" t="str">
        <f>IF(_xlfn.IFNA(VLOOKUP(P3039,$AG$3:$AH$83,2,FALSE),"")='11.1'!$D$5,TXM!S3039,"")</f>
        <v/>
      </c>
      <c r="U3039" t="str">
        <f>IFERROR(SMALL($T$5:$T$9000,ROWS($T$5:T3039)),"")</f>
        <v/>
      </c>
    </row>
    <row r="3040" spans="1:21" ht="14.4" customHeight="1" x14ac:dyDescent="0.3">
      <c r="A3040" s="371" t="s">
        <v>169</v>
      </c>
      <c r="B3040" t="s">
        <v>106</v>
      </c>
      <c r="C3040" s="372">
        <v>165461</v>
      </c>
      <c r="D3040" s="388">
        <f>ROWS(C$5:C3040)</f>
        <v>3036</v>
      </c>
      <c r="E3040" s="388" t="str">
        <f>IF(_xlfn.IFNA(VLOOKUP(A3040,$AG$3:$AH$83,2,FALSE),"")='11.1'!$D$5,TXM!D3040,"")</f>
        <v/>
      </c>
      <c r="F3040" t="str">
        <f>IFERROR(SMALL($E$5:$E$9000,ROWS($E$5:E3040)),"")</f>
        <v/>
      </c>
      <c r="I3040" s="371" t="s">
        <v>133</v>
      </c>
      <c r="J3040" t="s">
        <v>837</v>
      </c>
      <c r="K3040" s="372">
        <v>44964371</v>
      </c>
      <c r="L3040" s="388">
        <f>ROWS(K$5:K3040)</f>
        <v>3036</v>
      </c>
      <c r="M3040" s="388" t="str">
        <f>IF(_xlfn.IFNA(VLOOKUP(I3040,$AG$3:$AH$83,2,FALSE),"")='11.1'!$D$5,TXM!L3040,"")</f>
        <v/>
      </c>
      <c r="N3040" t="str">
        <f>IFERROR(SMALL($M$5:$M$9000,ROWS($M$5:M3040)),"")</f>
        <v/>
      </c>
      <c r="P3040" t="s">
        <v>149</v>
      </c>
      <c r="Q3040" t="s">
        <v>845</v>
      </c>
      <c r="R3040">
        <v>758</v>
      </c>
      <c r="S3040" s="388">
        <f>ROWS(R$5:R3040)</f>
        <v>3036</v>
      </c>
      <c r="T3040" s="388" t="str">
        <f>IF(_xlfn.IFNA(VLOOKUP(P3040,$AG$3:$AH$83,2,FALSE),"")='11.1'!$D$5,TXM!S3040,"")</f>
        <v/>
      </c>
      <c r="U3040" t="str">
        <f>IFERROR(SMALL($T$5:$T$9000,ROWS($T$5:T3040)),"")</f>
        <v/>
      </c>
    </row>
    <row r="3041" spans="1:21" ht="14.4" customHeight="1" x14ac:dyDescent="0.3">
      <c r="A3041" s="371" t="s">
        <v>169</v>
      </c>
      <c r="B3041" t="s">
        <v>102</v>
      </c>
      <c r="C3041" s="372">
        <v>162960</v>
      </c>
      <c r="D3041" s="388">
        <f>ROWS(C$5:C3041)</f>
        <v>3037</v>
      </c>
      <c r="E3041" s="388" t="str">
        <f>IF(_xlfn.IFNA(VLOOKUP(A3041,$AG$3:$AH$83,2,FALSE),"")='11.1'!$D$5,TXM!D3041,"")</f>
        <v/>
      </c>
      <c r="F3041" t="str">
        <f>IFERROR(SMALL($E$5:$E$9000,ROWS($E$5:E3041)),"")</f>
        <v/>
      </c>
      <c r="I3041" s="371" t="s">
        <v>133</v>
      </c>
      <c r="J3041" t="s">
        <v>1434</v>
      </c>
      <c r="K3041" s="372">
        <v>41738925</v>
      </c>
      <c r="L3041" s="388">
        <f>ROWS(K$5:K3041)</f>
        <v>3037</v>
      </c>
      <c r="M3041" s="388" t="str">
        <f>IF(_xlfn.IFNA(VLOOKUP(I3041,$AG$3:$AH$83,2,FALSE),"")='11.1'!$D$5,TXM!L3041,"")</f>
        <v/>
      </c>
      <c r="N3041" t="str">
        <f>IFERROR(SMALL($M$5:$M$9000,ROWS($M$5:M3041)),"")</f>
        <v/>
      </c>
      <c r="P3041" t="s">
        <v>149</v>
      </c>
      <c r="Q3041" t="s">
        <v>1005</v>
      </c>
      <c r="R3041">
        <v>559</v>
      </c>
      <c r="S3041" s="388">
        <f>ROWS(R$5:R3041)</f>
        <v>3037</v>
      </c>
      <c r="T3041" s="388" t="str">
        <f>IF(_xlfn.IFNA(VLOOKUP(P3041,$AG$3:$AH$83,2,FALSE),"")='11.1'!$D$5,TXM!S3041,"")</f>
        <v/>
      </c>
      <c r="U3041" t="str">
        <f>IFERROR(SMALL($T$5:$T$9000,ROWS($T$5:T3041)),"")</f>
        <v/>
      </c>
    </row>
    <row r="3042" spans="1:21" ht="14.4" customHeight="1" x14ac:dyDescent="0.3">
      <c r="A3042" s="371" t="s">
        <v>169</v>
      </c>
      <c r="B3042" t="s">
        <v>859</v>
      </c>
      <c r="C3042" s="372">
        <v>104645</v>
      </c>
      <c r="D3042" s="388">
        <f>ROWS(C$5:C3042)</f>
        <v>3038</v>
      </c>
      <c r="E3042" s="388" t="str">
        <f>IF(_xlfn.IFNA(VLOOKUP(A3042,$AG$3:$AH$83,2,FALSE),"")='11.1'!$D$5,TXM!D3042,"")</f>
        <v/>
      </c>
      <c r="F3042" t="str">
        <f>IFERROR(SMALL($E$5:$E$9000,ROWS($E$5:E3042)),"")</f>
        <v/>
      </c>
      <c r="I3042" s="371" t="s">
        <v>133</v>
      </c>
      <c r="J3042" t="s">
        <v>1332</v>
      </c>
      <c r="K3042" s="372">
        <v>38366047</v>
      </c>
      <c r="L3042" s="388">
        <f>ROWS(K$5:K3042)</f>
        <v>3038</v>
      </c>
      <c r="M3042" s="388" t="str">
        <f>IF(_xlfn.IFNA(VLOOKUP(I3042,$AG$3:$AH$83,2,FALSE),"")='11.1'!$D$5,TXM!L3042,"")</f>
        <v/>
      </c>
      <c r="N3042" t="str">
        <f>IFERROR(SMALL($M$5:$M$9000,ROWS($M$5:M3042)),"")</f>
        <v/>
      </c>
      <c r="P3042" t="s">
        <v>70</v>
      </c>
      <c r="Q3042" t="s">
        <v>1318</v>
      </c>
      <c r="R3042">
        <v>26400</v>
      </c>
      <c r="S3042" s="388">
        <f>ROWS(R$5:R3042)</f>
        <v>3038</v>
      </c>
      <c r="T3042" s="388" t="str">
        <f>IF(_xlfn.IFNA(VLOOKUP(P3042,$AG$3:$AH$83,2,FALSE),"")='11.1'!$D$5,TXM!S3042,"")</f>
        <v/>
      </c>
      <c r="U3042" t="str">
        <f>IFERROR(SMALL($T$5:$T$9000,ROWS($T$5:T3042)),"")</f>
        <v/>
      </c>
    </row>
    <row r="3043" spans="1:21" ht="14.4" customHeight="1" x14ac:dyDescent="0.3">
      <c r="A3043" s="371" t="s">
        <v>169</v>
      </c>
      <c r="B3043" t="s">
        <v>1000</v>
      </c>
      <c r="C3043" s="372">
        <v>34155</v>
      </c>
      <c r="D3043" s="388">
        <f>ROWS(C$5:C3043)</f>
        <v>3039</v>
      </c>
      <c r="E3043" s="388" t="str">
        <f>IF(_xlfn.IFNA(VLOOKUP(A3043,$AG$3:$AH$83,2,FALSE),"")='11.1'!$D$5,TXM!D3043,"")</f>
        <v/>
      </c>
      <c r="F3043" t="str">
        <f>IFERROR(SMALL($E$5:$E$9000,ROWS($E$5:E3043)),"")</f>
        <v/>
      </c>
      <c r="I3043" s="371" t="s">
        <v>133</v>
      </c>
      <c r="J3043" t="s">
        <v>94</v>
      </c>
      <c r="K3043" s="372">
        <v>35100098</v>
      </c>
      <c r="L3043" s="388">
        <f>ROWS(K$5:K3043)</f>
        <v>3039</v>
      </c>
      <c r="M3043" s="388" t="str">
        <f>IF(_xlfn.IFNA(VLOOKUP(I3043,$AG$3:$AH$83,2,FALSE),"")='11.1'!$D$5,TXM!L3043,"")</f>
        <v/>
      </c>
      <c r="N3043" t="str">
        <f>IFERROR(SMALL($M$5:$M$9000,ROWS($M$5:M3043)),"")</f>
        <v/>
      </c>
      <c r="P3043" t="s">
        <v>686</v>
      </c>
      <c r="Q3043" t="s">
        <v>1240</v>
      </c>
      <c r="R3043">
        <v>1647</v>
      </c>
      <c r="S3043" s="388">
        <f>ROWS(R$5:R3043)</f>
        <v>3039</v>
      </c>
      <c r="T3043" s="388" t="str">
        <f>IF(_xlfn.IFNA(VLOOKUP(P3043,$AG$3:$AH$83,2,FALSE),"")='11.1'!$D$5,TXM!S3043,"")</f>
        <v/>
      </c>
      <c r="U3043" t="str">
        <f>IFERROR(SMALL($T$5:$T$9000,ROWS($T$5:T3043)),"")</f>
        <v/>
      </c>
    </row>
    <row r="3044" spans="1:21" ht="14.4" customHeight="1" x14ac:dyDescent="0.3">
      <c r="A3044" s="371" t="s">
        <v>169</v>
      </c>
      <c r="B3044" t="s">
        <v>105</v>
      </c>
      <c r="C3044" s="372">
        <v>10170</v>
      </c>
      <c r="D3044" s="388">
        <f>ROWS(C$5:C3044)</f>
        <v>3040</v>
      </c>
      <c r="E3044" s="388" t="str">
        <f>IF(_xlfn.IFNA(VLOOKUP(A3044,$AG$3:$AH$83,2,FALSE),"")='11.1'!$D$5,TXM!D3044,"")</f>
        <v/>
      </c>
      <c r="F3044" t="str">
        <f>IFERROR(SMALL($E$5:$E$9000,ROWS($E$5:E3044)),"")</f>
        <v/>
      </c>
      <c r="I3044" s="371" t="s">
        <v>133</v>
      </c>
      <c r="J3044" t="s">
        <v>172</v>
      </c>
      <c r="K3044" s="372">
        <v>34499554</v>
      </c>
      <c r="L3044" s="388">
        <f>ROWS(K$5:K3044)</f>
        <v>3040</v>
      </c>
      <c r="M3044" s="388" t="str">
        <f>IF(_xlfn.IFNA(VLOOKUP(I3044,$AG$3:$AH$83,2,FALSE),"")='11.1'!$D$5,TXM!L3044,"")</f>
        <v/>
      </c>
      <c r="N3044" t="str">
        <f>IFERROR(SMALL($M$5:$M$9000,ROWS($M$5:M3044)),"")</f>
        <v/>
      </c>
      <c r="P3044" t="s">
        <v>43</v>
      </c>
      <c r="Q3044" t="s">
        <v>863</v>
      </c>
      <c r="R3044">
        <v>10225996</v>
      </c>
      <c r="S3044" s="388">
        <f>ROWS(R$5:R3044)</f>
        <v>3040</v>
      </c>
      <c r="T3044" s="388" t="str">
        <f>IF(_xlfn.IFNA(VLOOKUP(P3044,$AG$3:$AH$83,2,FALSE),"")='11.1'!$D$5,TXM!S3044,"")</f>
        <v/>
      </c>
      <c r="U3044" t="str">
        <f>IFERROR(SMALL($T$5:$T$9000,ROWS($T$5:T3044)),"")</f>
        <v/>
      </c>
    </row>
    <row r="3045" spans="1:21" ht="14.4" customHeight="1" x14ac:dyDescent="0.3">
      <c r="A3045" s="371" t="s">
        <v>169</v>
      </c>
      <c r="B3045" t="s">
        <v>1006</v>
      </c>
      <c r="C3045" s="372">
        <v>5862</v>
      </c>
      <c r="D3045" s="388">
        <f>ROWS(C$5:C3045)</f>
        <v>3041</v>
      </c>
      <c r="E3045" s="388" t="str">
        <f>IF(_xlfn.IFNA(VLOOKUP(A3045,$AG$3:$AH$83,2,FALSE),"")='11.1'!$D$5,TXM!D3045,"")</f>
        <v/>
      </c>
      <c r="F3045" t="str">
        <f>IFERROR(SMALL($E$5:$E$9000,ROWS($E$5:E3045)),"")</f>
        <v/>
      </c>
      <c r="I3045" s="371" t="s">
        <v>133</v>
      </c>
      <c r="J3045" t="s">
        <v>1402</v>
      </c>
      <c r="K3045" s="372">
        <v>30653737</v>
      </c>
      <c r="L3045" s="388">
        <f>ROWS(K$5:K3045)</f>
        <v>3041</v>
      </c>
      <c r="M3045" s="388" t="str">
        <f>IF(_xlfn.IFNA(VLOOKUP(I3045,$AG$3:$AH$83,2,FALSE),"")='11.1'!$D$5,TXM!L3045,"")</f>
        <v/>
      </c>
      <c r="N3045" t="str">
        <f>IFERROR(SMALL($M$5:$M$9000,ROWS($M$5:M3045)),"")</f>
        <v/>
      </c>
      <c r="P3045" t="s">
        <v>43</v>
      </c>
      <c r="Q3045" t="s">
        <v>849</v>
      </c>
      <c r="R3045">
        <v>2657315</v>
      </c>
      <c r="S3045" s="388">
        <f>ROWS(R$5:R3045)</f>
        <v>3041</v>
      </c>
      <c r="T3045" s="388" t="str">
        <f>IF(_xlfn.IFNA(VLOOKUP(P3045,$AG$3:$AH$83,2,FALSE),"")='11.1'!$D$5,TXM!S3045,"")</f>
        <v/>
      </c>
      <c r="U3045" t="str">
        <f>IFERROR(SMALL($T$5:$T$9000,ROWS($T$5:T3045)),"")</f>
        <v/>
      </c>
    </row>
    <row r="3046" spans="1:21" ht="14.4" customHeight="1" x14ac:dyDescent="0.3">
      <c r="A3046" s="371" t="s">
        <v>169</v>
      </c>
      <c r="B3046" t="s">
        <v>171</v>
      </c>
      <c r="C3046" s="372">
        <v>3054</v>
      </c>
      <c r="D3046" s="388">
        <f>ROWS(C$5:C3046)</f>
        <v>3042</v>
      </c>
      <c r="E3046" s="388" t="str">
        <f>IF(_xlfn.IFNA(VLOOKUP(A3046,$AG$3:$AH$83,2,FALSE),"")='11.1'!$D$5,TXM!D3046,"")</f>
        <v/>
      </c>
      <c r="F3046" t="str">
        <f>IFERROR(SMALL($E$5:$E$9000,ROWS($E$5:E3046)),"")</f>
        <v/>
      </c>
      <c r="I3046" s="371" t="s">
        <v>133</v>
      </c>
      <c r="J3046" t="s">
        <v>825</v>
      </c>
      <c r="K3046" s="372">
        <v>28661409</v>
      </c>
      <c r="L3046" s="388">
        <f>ROWS(K$5:K3046)</f>
        <v>3042</v>
      </c>
      <c r="M3046" s="388" t="str">
        <f>IF(_xlfn.IFNA(VLOOKUP(I3046,$AG$3:$AH$83,2,FALSE),"")='11.1'!$D$5,TXM!L3046,"")</f>
        <v/>
      </c>
      <c r="N3046" t="str">
        <f>IFERROR(SMALL($M$5:$M$9000,ROWS($M$5:M3046)),"")</f>
        <v/>
      </c>
      <c r="P3046" t="s">
        <v>43</v>
      </c>
      <c r="Q3046" t="s">
        <v>1000</v>
      </c>
      <c r="R3046">
        <v>2449064</v>
      </c>
      <c r="S3046" s="388">
        <f>ROWS(R$5:R3046)</f>
        <v>3042</v>
      </c>
      <c r="T3046" s="388" t="str">
        <f>IF(_xlfn.IFNA(VLOOKUP(P3046,$AG$3:$AH$83,2,FALSE),"")='11.1'!$D$5,TXM!S3046,"")</f>
        <v/>
      </c>
      <c r="U3046" t="str">
        <f>IFERROR(SMALL($T$5:$T$9000,ROWS($T$5:T3046)),"")</f>
        <v/>
      </c>
    </row>
    <row r="3047" spans="1:21" ht="14.4" customHeight="1" x14ac:dyDescent="0.3">
      <c r="A3047" s="371" t="s">
        <v>169</v>
      </c>
      <c r="B3047" t="s">
        <v>1240</v>
      </c>
      <c r="C3047" s="372">
        <v>960</v>
      </c>
      <c r="D3047" s="388">
        <f>ROWS(C$5:C3047)</f>
        <v>3043</v>
      </c>
      <c r="E3047" s="388" t="str">
        <f>IF(_xlfn.IFNA(VLOOKUP(A3047,$AG$3:$AH$83,2,FALSE),"")='11.1'!$D$5,TXM!D3047,"")</f>
        <v/>
      </c>
      <c r="F3047" t="str">
        <f>IFERROR(SMALL($E$5:$E$9000,ROWS($E$5:E3047)),"")</f>
        <v/>
      </c>
      <c r="I3047" s="371" t="s">
        <v>133</v>
      </c>
      <c r="J3047" t="s">
        <v>819</v>
      </c>
      <c r="K3047" s="372">
        <v>24144619</v>
      </c>
      <c r="L3047" s="388">
        <f>ROWS(K$5:K3047)</f>
        <v>3043</v>
      </c>
      <c r="M3047" s="388" t="str">
        <f>IF(_xlfn.IFNA(VLOOKUP(I3047,$AG$3:$AH$83,2,FALSE),"")='11.1'!$D$5,TXM!L3047,"")</f>
        <v/>
      </c>
      <c r="N3047" t="str">
        <f>IFERROR(SMALL($M$5:$M$9000,ROWS($M$5:M3047)),"")</f>
        <v/>
      </c>
      <c r="P3047" t="s">
        <v>43</v>
      </c>
      <c r="Q3047" t="s">
        <v>1240</v>
      </c>
      <c r="R3047">
        <v>1379927</v>
      </c>
      <c r="S3047" s="388">
        <f>ROWS(R$5:R3047)</f>
        <v>3043</v>
      </c>
      <c r="T3047" s="388" t="str">
        <f>IF(_xlfn.IFNA(VLOOKUP(P3047,$AG$3:$AH$83,2,FALSE),"")='11.1'!$D$5,TXM!S3047,"")</f>
        <v/>
      </c>
      <c r="U3047" t="str">
        <f>IFERROR(SMALL($T$5:$T$9000,ROWS($T$5:T3047)),"")</f>
        <v/>
      </c>
    </row>
    <row r="3048" spans="1:21" ht="14.4" customHeight="1" x14ac:dyDescent="0.3">
      <c r="A3048" s="371" t="s">
        <v>169</v>
      </c>
      <c r="B3048" t="s">
        <v>104</v>
      </c>
      <c r="C3048" s="372">
        <v>896</v>
      </c>
      <c r="D3048" s="388">
        <f>ROWS(C$5:C3048)</f>
        <v>3044</v>
      </c>
      <c r="E3048" s="388" t="str">
        <f>IF(_xlfn.IFNA(VLOOKUP(A3048,$AG$3:$AH$83,2,FALSE),"")='11.1'!$D$5,TXM!D3048,"")</f>
        <v/>
      </c>
      <c r="F3048" t="str">
        <f>IFERROR(SMALL($E$5:$E$9000,ROWS($E$5:E3048)),"")</f>
        <v/>
      </c>
      <c r="I3048" s="371" t="s">
        <v>133</v>
      </c>
      <c r="J3048" t="s">
        <v>827</v>
      </c>
      <c r="K3048" s="372">
        <v>22203904</v>
      </c>
      <c r="L3048" s="388">
        <f>ROWS(K$5:K3048)</f>
        <v>3044</v>
      </c>
      <c r="M3048" s="388" t="str">
        <f>IF(_xlfn.IFNA(VLOOKUP(I3048,$AG$3:$AH$83,2,FALSE),"")='11.1'!$D$5,TXM!L3048,"")</f>
        <v/>
      </c>
      <c r="N3048" t="str">
        <f>IFERROR(SMALL($M$5:$M$9000,ROWS($M$5:M3048)),"")</f>
        <v/>
      </c>
      <c r="P3048" t="s">
        <v>43</v>
      </c>
      <c r="Q3048" t="s">
        <v>867</v>
      </c>
      <c r="R3048">
        <v>1344850</v>
      </c>
      <c r="S3048" s="388">
        <f>ROWS(R$5:R3048)</f>
        <v>3044</v>
      </c>
      <c r="T3048" s="388" t="str">
        <f>IF(_xlfn.IFNA(VLOOKUP(P3048,$AG$3:$AH$83,2,FALSE),"")='11.1'!$D$5,TXM!S3048,"")</f>
        <v/>
      </c>
      <c r="U3048" t="str">
        <f>IFERROR(SMALL($T$5:$T$9000,ROWS($T$5:T3048)),"")</f>
        <v/>
      </c>
    </row>
    <row r="3049" spans="1:21" ht="14.4" customHeight="1" x14ac:dyDescent="0.3">
      <c r="A3049" s="371" t="s">
        <v>169</v>
      </c>
      <c r="B3049" t="s">
        <v>999</v>
      </c>
      <c r="C3049" s="372">
        <v>718</v>
      </c>
      <c r="D3049" s="388">
        <f>ROWS(C$5:C3049)</f>
        <v>3045</v>
      </c>
      <c r="E3049" s="388" t="str">
        <f>IF(_xlfn.IFNA(VLOOKUP(A3049,$AG$3:$AH$83,2,FALSE),"")='11.1'!$D$5,TXM!D3049,"")</f>
        <v/>
      </c>
      <c r="F3049" t="str">
        <f>IFERROR(SMALL($E$5:$E$9000,ROWS($E$5:E3049)),"")</f>
        <v/>
      </c>
      <c r="I3049" s="371" t="s">
        <v>133</v>
      </c>
      <c r="J3049" t="s">
        <v>813</v>
      </c>
      <c r="K3049" s="372">
        <v>21257093</v>
      </c>
      <c r="L3049" s="388">
        <f>ROWS(K$5:K3049)</f>
        <v>3045</v>
      </c>
      <c r="M3049" s="388" t="str">
        <f>IF(_xlfn.IFNA(VLOOKUP(I3049,$AG$3:$AH$83,2,FALSE),"")='11.1'!$D$5,TXM!L3049,"")</f>
        <v/>
      </c>
      <c r="N3049" t="str">
        <f>IFERROR(SMALL($M$5:$M$9000,ROWS($M$5:M3049)),"")</f>
        <v/>
      </c>
      <c r="P3049" t="s">
        <v>43</v>
      </c>
      <c r="Q3049" t="s">
        <v>823</v>
      </c>
      <c r="R3049">
        <v>869457</v>
      </c>
      <c r="S3049" s="388">
        <f>ROWS(R$5:R3049)</f>
        <v>3045</v>
      </c>
      <c r="T3049" s="388" t="str">
        <f>IF(_xlfn.IFNA(VLOOKUP(P3049,$AG$3:$AH$83,2,FALSE),"")='11.1'!$D$5,TXM!S3049,"")</f>
        <v/>
      </c>
      <c r="U3049" t="str">
        <f>IFERROR(SMALL($T$5:$T$9000,ROWS($T$5:T3049)),"")</f>
        <v/>
      </c>
    </row>
    <row r="3050" spans="1:21" ht="14.4" customHeight="1" x14ac:dyDescent="0.3">
      <c r="A3050" s="371" t="s">
        <v>81</v>
      </c>
      <c r="B3050" t="s">
        <v>1000</v>
      </c>
      <c r="C3050" s="372">
        <v>42945473</v>
      </c>
      <c r="D3050" s="388">
        <f>ROWS(C$5:C3050)</f>
        <v>3046</v>
      </c>
      <c r="E3050" s="388" t="str">
        <f>IF(_xlfn.IFNA(VLOOKUP(A3050,$AG$3:$AH$83,2,FALSE),"")='11.1'!$D$5,TXM!D3050,"")</f>
        <v/>
      </c>
      <c r="F3050" t="str">
        <f>IFERROR(SMALL($E$5:$E$9000,ROWS($E$5:E3050)),"")</f>
        <v/>
      </c>
      <c r="I3050" s="371" t="s">
        <v>133</v>
      </c>
      <c r="J3050" t="s">
        <v>92</v>
      </c>
      <c r="K3050" s="372">
        <v>20750752</v>
      </c>
      <c r="L3050" s="388">
        <f>ROWS(K$5:K3050)</f>
        <v>3046</v>
      </c>
      <c r="M3050" s="388" t="str">
        <f>IF(_xlfn.IFNA(VLOOKUP(I3050,$AG$3:$AH$83,2,FALSE),"")='11.1'!$D$5,TXM!L3050,"")</f>
        <v/>
      </c>
      <c r="N3050" t="str">
        <f>IFERROR(SMALL($M$5:$M$9000,ROWS($M$5:M3050)),"")</f>
        <v/>
      </c>
      <c r="P3050" t="s">
        <v>43</v>
      </c>
      <c r="Q3050" t="s">
        <v>865</v>
      </c>
      <c r="R3050">
        <v>769290</v>
      </c>
      <c r="S3050" s="388">
        <f>ROWS(R$5:R3050)</f>
        <v>3046</v>
      </c>
      <c r="T3050" s="388" t="str">
        <f>IF(_xlfn.IFNA(VLOOKUP(P3050,$AG$3:$AH$83,2,FALSE),"")='11.1'!$D$5,TXM!S3050,"")</f>
        <v/>
      </c>
      <c r="U3050" t="str">
        <f>IFERROR(SMALL($T$5:$T$9000,ROWS($T$5:T3050)),"")</f>
        <v/>
      </c>
    </row>
    <row r="3051" spans="1:21" ht="14.4" customHeight="1" x14ac:dyDescent="0.3">
      <c r="A3051" s="371" t="s">
        <v>81</v>
      </c>
      <c r="B3051" t="s">
        <v>95</v>
      </c>
      <c r="C3051" s="372">
        <v>2137811</v>
      </c>
      <c r="D3051" s="388">
        <f>ROWS(C$5:C3051)</f>
        <v>3047</v>
      </c>
      <c r="E3051" s="388" t="str">
        <f>IF(_xlfn.IFNA(VLOOKUP(A3051,$AG$3:$AH$83,2,FALSE),"")='11.1'!$D$5,TXM!D3051,"")</f>
        <v/>
      </c>
      <c r="F3051" t="str">
        <f>IFERROR(SMALL($E$5:$E$9000,ROWS($E$5:E3051)),"")</f>
        <v/>
      </c>
      <c r="I3051" s="371" t="s">
        <v>133</v>
      </c>
      <c r="J3051" t="s">
        <v>815</v>
      </c>
      <c r="K3051" s="372">
        <v>19684244</v>
      </c>
      <c r="L3051" s="388">
        <f>ROWS(K$5:K3051)</f>
        <v>3047</v>
      </c>
      <c r="M3051" s="388" t="str">
        <f>IF(_xlfn.IFNA(VLOOKUP(I3051,$AG$3:$AH$83,2,FALSE),"")='11.1'!$D$5,TXM!L3051,"")</f>
        <v/>
      </c>
      <c r="N3051" t="str">
        <f>IFERROR(SMALL($M$5:$M$9000,ROWS($M$5:M3051)),"")</f>
        <v/>
      </c>
      <c r="P3051" t="s">
        <v>43</v>
      </c>
      <c r="Q3051" t="s">
        <v>861</v>
      </c>
      <c r="R3051">
        <v>729100</v>
      </c>
      <c r="S3051" s="388">
        <f>ROWS(R$5:R3051)</f>
        <v>3047</v>
      </c>
      <c r="T3051" s="388" t="str">
        <f>IF(_xlfn.IFNA(VLOOKUP(P3051,$AG$3:$AH$83,2,FALSE),"")='11.1'!$D$5,TXM!S3051,"")</f>
        <v/>
      </c>
      <c r="U3051" t="str">
        <f>IFERROR(SMALL($T$5:$T$9000,ROWS($T$5:T3051)),"")</f>
        <v/>
      </c>
    </row>
    <row r="3052" spans="1:21" ht="14.4" customHeight="1" x14ac:dyDescent="0.3">
      <c r="A3052" s="371" t="s">
        <v>81</v>
      </c>
      <c r="B3052" t="s">
        <v>779</v>
      </c>
      <c r="C3052" s="372">
        <v>1269949</v>
      </c>
      <c r="D3052" s="388">
        <f>ROWS(C$5:C3052)</f>
        <v>3048</v>
      </c>
      <c r="E3052" s="388" t="str">
        <f>IF(_xlfn.IFNA(VLOOKUP(A3052,$AG$3:$AH$83,2,FALSE),"")='11.1'!$D$5,TXM!D3052,"")</f>
        <v/>
      </c>
      <c r="F3052" t="str">
        <f>IFERROR(SMALL($E$5:$E$9000,ROWS($E$5:E3052)),"")</f>
        <v/>
      </c>
      <c r="I3052" s="371" t="s">
        <v>133</v>
      </c>
      <c r="J3052" t="s">
        <v>98</v>
      </c>
      <c r="K3052" s="372">
        <v>18880957</v>
      </c>
      <c r="L3052" s="388">
        <f>ROWS(K$5:K3052)</f>
        <v>3048</v>
      </c>
      <c r="M3052" s="388" t="str">
        <f>IF(_xlfn.IFNA(VLOOKUP(I3052,$AG$3:$AH$83,2,FALSE),"")='11.1'!$D$5,TXM!L3052,"")</f>
        <v/>
      </c>
      <c r="N3052" t="str">
        <f>IFERROR(SMALL($M$5:$M$9000,ROWS($M$5:M3052)),"")</f>
        <v/>
      </c>
      <c r="P3052" t="s">
        <v>43</v>
      </c>
      <c r="Q3052" t="s">
        <v>1365</v>
      </c>
      <c r="R3052">
        <v>561053</v>
      </c>
      <c r="S3052" s="388">
        <f>ROWS(R$5:R3052)</f>
        <v>3048</v>
      </c>
      <c r="T3052" s="388" t="str">
        <f>IF(_xlfn.IFNA(VLOOKUP(P3052,$AG$3:$AH$83,2,FALSE),"")='11.1'!$D$5,TXM!S3052,"")</f>
        <v/>
      </c>
      <c r="U3052" t="str">
        <f>IFERROR(SMALL($T$5:$T$9000,ROWS($T$5:T3052)),"")</f>
        <v/>
      </c>
    </row>
    <row r="3053" spans="1:21" ht="14.4" customHeight="1" x14ac:dyDescent="0.3">
      <c r="A3053" s="371" t="s">
        <v>81</v>
      </c>
      <c r="B3053" t="s">
        <v>813</v>
      </c>
      <c r="C3053" s="372">
        <v>1008378</v>
      </c>
      <c r="D3053" s="388">
        <f>ROWS(C$5:C3053)</f>
        <v>3049</v>
      </c>
      <c r="E3053" s="388" t="str">
        <f>IF(_xlfn.IFNA(VLOOKUP(A3053,$AG$3:$AH$83,2,FALSE),"")='11.1'!$D$5,TXM!D3053,"")</f>
        <v/>
      </c>
      <c r="F3053" t="str">
        <f>IFERROR(SMALL($E$5:$E$9000,ROWS($E$5:E3053)),"")</f>
        <v/>
      </c>
      <c r="I3053" s="371" t="s">
        <v>133</v>
      </c>
      <c r="J3053" t="s">
        <v>773</v>
      </c>
      <c r="K3053" s="372">
        <v>17392183</v>
      </c>
      <c r="L3053" s="388">
        <f>ROWS(K$5:K3053)</f>
        <v>3049</v>
      </c>
      <c r="M3053" s="388" t="str">
        <f>IF(_xlfn.IFNA(VLOOKUP(I3053,$AG$3:$AH$83,2,FALSE),"")='11.1'!$D$5,TXM!L3053,"")</f>
        <v/>
      </c>
      <c r="N3053" t="str">
        <f>IFERROR(SMALL($M$5:$M$9000,ROWS($M$5:M3053)),"")</f>
        <v/>
      </c>
      <c r="P3053" t="s">
        <v>43</v>
      </c>
      <c r="Q3053" t="s">
        <v>815</v>
      </c>
      <c r="R3053">
        <v>360742</v>
      </c>
      <c r="S3053" s="388">
        <f>ROWS(R$5:R3053)</f>
        <v>3049</v>
      </c>
      <c r="T3053" s="388" t="str">
        <f>IF(_xlfn.IFNA(VLOOKUP(P3053,$AG$3:$AH$83,2,FALSE),"")='11.1'!$D$5,TXM!S3053,"")</f>
        <v/>
      </c>
      <c r="U3053" t="str">
        <f>IFERROR(SMALL($T$5:$T$9000,ROWS($T$5:T3053)),"")</f>
        <v/>
      </c>
    </row>
    <row r="3054" spans="1:21" ht="14.4" customHeight="1" x14ac:dyDescent="0.3">
      <c r="A3054" s="371" t="s">
        <v>78</v>
      </c>
      <c r="B3054" t="s">
        <v>1000</v>
      </c>
      <c r="C3054" s="372">
        <v>69550973</v>
      </c>
      <c r="D3054" s="388">
        <f>ROWS(C$5:C3054)</f>
        <v>3050</v>
      </c>
      <c r="E3054" s="388" t="str">
        <f>IF(_xlfn.IFNA(VLOOKUP(A3054,$AG$3:$AH$83,2,FALSE),"")='11.1'!$D$5,TXM!D3054,"")</f>
        <v/>
      </c>
      <c r="F3054" t="str">
        <f>IFERROR(SMALL($E$5:$E$9000,ROWS($E$5:E3054)),"")</f>
        <v/>
      </c>
      <c r="I3054" s="371" t="s">
        <v>133</v>
      </c>
      <c r="J3054" t="s">
        <v>829</v>
      </c>
      <c r="K3054" s="372">
        <v>17093057</v>
      </c>
      <c r="L3054" s="388">
        <f>ROWS(K$5:K3054)</f>
        <v>3050</v>
      </c>
      <c r="M3054" s="388" t="str">
        <f>IF(_xlfn.IFNA(VLOOKUP(I3054,$AG$3:$AH$83,2,FALSE),"")='11.1'!$D$5,TXM!L3054,"")</f>
        <v/>
      </c>
      <c r="N3054" t="str">
        <f>IFERROR(SMALL($M$5:$M$9000,ROWS($M$5:M3054)),"")</f>
        <v/>
      </c>
      <c r="P3054" t="s">
        <v>43</v>
      </c>
      <c r="Q3054" t="s">
        <v>859</v>
      </c>
      <c r="R3054">
        <v>168599</v>
      </c>
      <c r="S3054" s="388">
        <f>ROWS(R$5:R3054)</f>
        <v>3050</v>
      </c>
      <c r="T3054" s="388" t="str">
        <f>IF(_xlfn.IFNA(VLOOKUP(P3054,$AG$3:$AH$83,2,FALSE),"")='11.1'!$D$5,TXM!S3054,"")</f>
        <v/>
      </c>
      <c r="U3054" t="str">
        <f>IFERROR(SMALL($T$5:$T$9000,ROWS($T$5:T3054)),"")</f>
        <v/>
      </c>
    </row>
    <row r="3055" spans="1:21" ht="14.4" customHeight="1" x14ac:dyDescent="0.3">
      <c r="A3055" s="371" t="s">
        <v>78</v>
      </c>
      <c r="B3055" t="s">
        <v>849</v>
      </c>
      <c r="C3055" s="372">
        <v>42184543</v>
      </c>
      <c r="D3055" s="388">
        <f>ROWS(C$5:C3055)</f>
        <v>3051</v>
      </c>
      <c r="E3055" s="388" t="str">
        <f>IF(_xlfn.IFNA(VLOOKUP(A3055,$AG$3:$AH$83,2,FALSE),"")='11.1'!$D$5,TXM!D3055,"")</f>
        <v/>
      </c>
      <c r="F3055" t="str">
        <f>IFERROR(SMALL($E$5:$E$9000,ROWS($E$5:E3055)),"")</f>
        <v/>
      </c>
      <c r="I3055" s="371" t="s">
        <v>133</v>
      </c>
      <c r="J3055" t="s">
        <v>821</v>
      </c>
      <c r="K3055" s="372">
        <v>16853592</v>
      </c>
      <c r="L3055" s="388">
        <f>ROWS(K$5:K3055)</f>
        <v>3051</v>
      </c>
      <c r="M3055" s="388" t="str">
        <f>IF(_xlfn.IFNA(VLOOKUP(I3055,$AG$3:$AH$83,2,FALSE),"")='11.1'!$D$5,TXM!L3055,"")</f>
        <v/>
      </c>
      <c r="N3055" t="str">
        <f>IFERROR(SMALL($M$5:$M$9000,ROWS($M$5:M3055)),"")</f>
        <v/>
      </c>
      <c r="P3055" t="s">
        <v>43</v>
      </c>
      <c r="Q3055" t="s">
        <v>95</v>
      </c>
      <c r="R3055">
        <v>151004</v>
      </c>
      <c r="S3055" s="388">
        <f>ROWS(R$5:R3055)</f>
        <v>3051</v>
      </c>
      <c r="T3055" s="388" t="str">
        <f>IF(_xlfn.IFNA(VLOOKUP(P3055,$AG$3:$AH$83,2,FALSE),"")='11.1'!$D$5,TXM!S3055,"")</f>
        <v/>
      </c>
      <c r="U3055" t="str">
        <f>IFERROR(SMALL($T$5:$T$9000,ROWS($T$5:T3055)),"")</f>
        <v/>
      </c>
    </row>
    <row r="3056" spans="1:21" ht="14.4" customHeight="1" x14ac:dyDescent="0.3">
      <c r="A3056" s="371" t="s">
        <v>78</v>
      </c>
      <c r="B3056" t="s">
        <v>865</v>
      </c>
      <c r="C3056" s="372">
        <v>11711541</v>
      </c>
      <c r="D3056" s="388">
        <f>ROWS(C$5:C3056)</f>
        <v>3052</v>
      </c>
      <c r="E3056" s="388" t="str">
        <f>IF(_xlfn.IFNA(VLOOKUP(A3056,$AG$3:$AH$83,2,FALSE),"")='11.1'!$D$5,TXM!D3056,"")</f>
        <v/>
      </c>
      <c r="F3056" t="str">
        <f>IFERROR(SMALL($E$5:$E$9000,ROWS($E$5:E3056)),"")</f>
        <v/>
      </c>
      <c r="I3056" s="371" t="s">
        <v>133</v>
      </c>
      <c r="J3056" t="s">
        <v>799</v>
      </c>
      <c r="K3056" s="372">
        <v>16735441</v>
      </c>
      <c r="L3056" s="388">
        <f>ROWS(K$5:K3056)</f>
        <v>3052</v>
      </c>
      <c r="M3056" s="388" t="str">
        <f>IF(_xlfn.IFNA(VLOOKUP(I3056,$AG$3:$AH$83,2,FALSE),"")='11.1'!$D$5,TXM!L3056,"")</f>
        <v/>
      </c>
      <c r="N3056" t="str">
        <f>IFERROR(SMALL($M$5:$M$9000,ROWS($M$5:M3056)),"")</f>
        <v/>
      </c>
      <c r="P3056" t="s">
        <v>43</v>
      </c>
      <c r="Q3056" t="s">
        <v>1265</v>
      </c>
      <c r="R3056">
        <v>83348</v>
      </c>
      <c r="S3056" s="388">
        <f>ROWS(R$5:R3056)</f>
        <v>3052</v>
      </c>
      <c r="T3056" s="388" t="str">
        <f>IF(_xlfn.IFNA(VLOOKUP(P3056,$AG$3:$AH$83,2,FALSE),"")='11.1'!$D$5,TXM!S3056,"")</f>
        <v/>
      </c>
      <c r="U3056" t="str">
        <f>IFERROR(SMALL($T$5:$T$9000,ROWS($T$5:T3056)),"")</f>
        <v/>
      </c>
    </row>
    <row r="3057" spans="1:21" ht="14.4" customHeight="1" x14ac:dyDescent="0.3">
      <c r="A3057" s="371" t="s">
        <v>78</v>
      </c>
      <c r="B3057" t="s">
        <v>95</v>
      </c>
      <c r="C3057" s="372">
        <v>1127748</v>
      </c>
      <c r="D3057" s="388">
        <f>ROWS(C$5:C3057)</f>
        <v>3053</v>
      </c>
      <c r="E3057" s="388" t="str">
        <f>IF(_xlfn.IFNA(VLOOKUP(A3057,$AG$3:$AH$83,2,FALSE),"")='11.1'!$D$5,TXM!D3057,"")</f>
        <v/>
      </c>
      <c r="F3057" t="str">
        <f>IFERROR(SMALL($E$5:$E$9000,ROWS($E$5:E3057)),"")</f>
        <v/>
      </c>
      <c r="I3057" s="371" t="s">
        <v>133</v>
      </c>
      <c r="J3057" t="s">
        <v>998</v>
      </c>
      <c r="K3057" s="372">
        <v>16712419</v>
      </c>
      <c r="L3057" s="388">
        <f>ROWS(K$5:K3057)</f>
        <v>3053</v>
      </c>
      <c r="M3057" s="388" t="str">
        <f>IF(_xlfn.IFNA(VLOOKUP(I3057,$AG$3:$AH$83,2,FALSE),"")='11.1'!$D$5,TXM!L3057,"")</f>
        <v/>
      </c>
      <c r="N3057" t="str">
        <f>IFERROR(SMALL($M$5:$M$9000,ROWS($M$5:M3057)),"")</f>
        <v/>
      </c>
      <c r="P3057" t="s">
        <v>43</v>
      </c>
      <c r="Q3057" t="s">
        <v>1004</v>
      </c>
      <c r="R3057">
        <v>80612</v>
      </c>
      <c r="S3057" s="388">
        <f>ROWS(R$5:R3057)</f>
        <v>3053</v>
      </c>
      <c r="T3057" s="388" t="str">
        <f>IF(_xlfn.IFNA(VLOOKUP(P3057,$AG$3:$AH$83,2,FALSE),"")='11.1'!$D$5,TXM!S3057,"")</f>
        <v/>
      </c>
      <c r="U3057" t="str">
        <f>IFERROR(SMALL($T$5:$T$9000,ROWS($T$5:T3057)),"")</f>
        <v/>
      </c>
    </row>
    <row r="3058" spans="1:21" ht="14.4" customHeight="1" x14ac:dyDescent="0.3">
      <c r="A3058" s="371" t="s">
        <v>78</v>
      </c>
      <c r="B3058" t="s">
        <v>1275</v>
      </c>
      <c r="C3058" s="372">
        <v>1113503</v>
      </c>
      <c r="D3058" s="388">
        <f>ROWS(C$5:C3058)</f>
        <v>3054</v>
      </c>
      <c r="E3058" s="388" t="str">
        <f>IF(_xlfn.IFNA(VLOOKUP(A3058,$AG$3:$AH$83,2,FALSE),"")='11.1'!$D$5,TXM!D3058,"")</f>
        <v/>
      </c>
      <c r="F3058" t="str">
        <f>IFERROR(SMALL($E$5:$E$9000,ROWS($E$5:E3058)),"")</f>
        <v/>
      </c>
      <c r="I3058" s="371" t="s">
        <v>133</v>
      </c>
      <c r="J3058" t="s">
        <v>1002</v>
      </c>
      <c r="K3058" s="372">
        <v>14666485</v>
      </c>
      <c r="L3058" s="388">
        <f>ROWS(K$5:K3058)</f>
        <v>3054</v>
      </c>
      <c r="M3058" s="388" t="str">
        <f>IF(_xlfn.IFNA(VLOOKUP(I3058,$AG$3:$AH$83,2,FALSE),"")='11.1'!$D$5,TXM!L3058,"")</f>
        <v/>
      </c>
      <c r="N3058" t="str">
        <f>IFERROR(SMALL($M$5:$M$9000,ROWS($M$5:M3058)),"")</f>
        <v/>
      </c>
      <c r="P3058" t="s">
        <v>43</v>
      </c>
      <c r="Q3058" t="s">
        <v>829</v>
      </c>
      <c r="R3058">
        <v>48263</v>
      </c>
      <c r="S3058" s="388">
        <f>ROWS(R$5:R3058)</f>
        <v>3054</v>
      </c>
      <c r="T3058" s="388" t="str">
        <f>IF(_xlfn.IFNA(VLOOKUP(P3058,$AG$3:$AH$83,2,FALSE),"")='11.1'!$D$5,TXM!S3058,"")</f>
        <v/>
      </c>
      <c r="U3058" t="str">
        <f>IFERROR(SMALL($T$5:$T$9000,ROWS($T$5:T3058)),"")</f>
        <v/>
      </c>
    </row>
    <row r="3059" spans="1:21" ht="14.4" customHeight="1" x14ac:dyDescent="0.3">
      <c r="A3059" s="371" t="s">
        <v>78</v>
      </c>
      <c r="B3059" t="s">
        <v>813</v>
      </c>
      <c r="C3059" s="372">
        <v>616034</v>
      </c>
      <c r="D3059" s="388">
        <f>ROWS(C$5:C3059)</f>
        <v>3055</v>
      </c>
      <c r="E3059" s="388" t="str">
        <f>IF(_xlfn.IFNA(VLOOKUP(A3059,$AG$3:$AH$83,2,FALSE),"")='11.1'!$D$5,TXM!D3059,"")</f>
        <v/>
      </c>
      <c r="F3059" t="str">
        <f>IFERROR(SMALL($E$5:$E$9000,ROWS($E$5:E3059)),"")</f>
        <v/>
      </c>
      <c r="I3059" s="371" t="s">
        <v>133</v>
      </c>
      <c r="J3059" t="s">
        <v>857</v>
      </c>
      <c r="K3059" s="372">
        <v>14609422</v>
      </c>
      <c r="L3059" s="388">
        <f>ROWS(K$5:K3059)</f>
        <v>3055</v>
      </c>
      <c r="M3059" s="388" t="str">
        <f>IF(_xlfn.IFNA(VLOOKUP(I3059,$AG$3:$AH$83,2,FALSE),"")='11.1'!$D$5,TXM!L3059,"")</f>
        <v/>
      </c>
      <c r="N3059" t="str">
        <f>IFERROR(SMALL($M$5:$M$9000,ROWS($M$5:M3059)),"")</f>
        <v/>
      </c>
      <c r="P3059" t="s">
        <v>43</v>
      </c>
      <c r="Q3059" t="s">
        <v>783</v>
      </c>
      <c r="R3059">
        <v>10800</v>
      </c>
      <c r="S3059" s="388">
        <f>ROWS(R$5:R3059)</f>
        <v>3055</v>
      </c>
      <c r="T3059" s="388" t="str">
        <f>IF(_xlfn.IFNA(VLOOKUP(P3059,$AG$3:$AH$83,2,FALSE),"")='11.1'!$D$5,TXM!S3059,"")</f>
        <v/>
      </c>
      <c r="U3059" t="str">
        <f>IFERROR(SMALL($T$5:$T$9000,ROWS($T$5:T3059)),"")</f>
        <v/>
      </c>
    </row>
    <row r="3060" spans="1:21" ht="14.4" customHeight="1" x14ac:dyDescent="0.3">
      <c r="A3060" s="371" t="s">
        <v>78</v>
      </c>
      <c r="B3060" t="s">
        <v>791</v>
      </c>
      <c r="C3060" s="372">
        <v>541518</v>
      </c>
      <c r="D3060" s="388">
        <f>ROWS(C$5:C3060)</f>
        <v>3056</v>
      </c>
      <c r="E3060" s="388" t="str">
        <f>IF(_xlfn.IFNA(VLOOKUP(A3060,$AG$3:$AH$83,2,FALSE),"")='11.1'!$D$5,TXM!D3060,"")</f>
        <v/>
      </c>
      <c r="F3060" t="str">
        <f>IFERROR(SMALL($E$5:$E$9000,ROWS($E$5:E3060)),"")</f>
        <v/>
      </c>
      <c r="I3060" s="371" t="s">
        <v>133</v>
      </c>
      <c r="J3060" t="s">
        <v>990</v>
      </c>
      <c r="K3060" s="372">
        <v>11941328</v>
      </c>
      <c r="L3060" s="388">
        <f>ROWS(K$5:K3060)</f>
        <v>3056</v>
      </c>
      <c r="M3060" s="388" t="str">
        <f>IF(_xlfn.IFNA(VLOOKUP(I3060,$AG$3:$AH$83,2,FALSE),"")='11.1'!$D$5,TXM!L3060,"")</f>
        <v/>
      </c>
      <c r="N3060" t="str">
        <f>IFERROR(SMALL($M$5:$M$9000,ROWS($M$5:M3060)),"")</f>
        <v/>
      </c>
      <c r="P3060" t="s">
        <v>43</v>
      </c>
      <c r="Q3060" t="s">
        <v>108</v>
      </c>
      <c r="R3060">
        <v>6568</v>
      </c>
      <c r="S3060" s="388">
        <f>ROWS(R$5:R3060)</f>
        <v>3056</v>
      </c>
      <c r="T3060" s="388" t="str">
        <f>IF(_xlfn.IFNA(VLOOKUP(P3060,$AG$3:$AH$83,2,FALSE),"")='11.1'!$D$5,TXM!S3060,"")</f>
        <v/>
      </c>
      <c r="U3060" t="str">
        <f>IFERROR(SMALL($T$5:$T$9000,ROWS($T$5:T3060)),"")</f>
        <v/>
      </c>
    </row>
    <row r="3061" spans="1:21" ht="14.4" customHeight="1" x14ac:dyDescent="0.3">
      <c r="A3061" s="371" t="s">
        <v>78</v>
      </c>
      <c r="B3061" t="s">
        <v>773</v>
      </c>
      <c r="C3061" s="372">
        <v>105840</v>
      </c>
      <c r="D3061" s="388">
        <f>ROWS(C$5:C3061)</f>
        <v>3057</v>
      </c>
      <c r="E3061" s="388" t="str">
        <f>IF(_xlfn.IFNA(VLOOKUP(A3061,$AG$3:$AH$83,2,FALSE),"")='11.1'!$D$5,TXM!D3061,"")</f>
        <v/>
      </c>
      <c r="F3061" t="str">
        <f>IFERROR(SMALL($E$5:$E$9000,ROWS($E$5:E3061)),"")</f>
        <v/>
      </c>
      <c r="I3061" s="371" t="s">
        <v>133</v>
      </c>
      <c r="J3061" t="s">
        <v>996</v>
      </c>
      <c r="K3061" s="372">
        <v>10018269</v>
      </c>
      <c r="L3061" s="388">
        <f>ROWS(K$5:K3061)</f>
        <v>3057</v>
      </c>
      <c r="M3061" s="388" t="str">
        <f>IF(_xlfn.IFNA(VLOOKUP(I3061,$AG$3:$AH$83,2,FALSE),"")='11.1'!$D$5,TXM!L3061,"")</f>
        <v/>
      </c>
      <c r="N3061" t="str">
        <f>IFERROR(SMALL($M$5:$M$9000,ROWS($M$5:M3061)),"")</f>
        <v/>
      </c>
      <c r="P3061" t="s">
        <v>43</v>
      </c>
      <c r="Q3061" t="s">
        <v>1500</v>
      </c>
      <c r="R3061">
        <v>4400</v>
      </c>
      <c r="S3061" s="388">
        <f>ROWS(R$5:R3061)</f>
        <v>3057</v>
      </c>
      <c r="T3061" s="388" t="str">
        <f>IF(_xlfn.IFNA(VLOOKUP(P3061,$AG$3:$AH$83,2,FALSE),"")='11.1'!$D$5,TXM!S3061,"")</f>
        <v/>
      </c>
      <c r="U3061" t="str">
        <f>IFERROR(SMALL($T$5:$T$9000,ROWS($T$5:T3061)),"")</f>
        <v/>
      </c>
    </row>
    <row r="3062" spans="1:21" ht="14.4" customHeight="1" x14ac:dyDescent="0.3">
      <c r="A3062" s="371" t="s">
        <v>78</v>
      </c>
      <c r="B3062" t="s">
        <v>171</v>
      </c>
      <c r="C3062" s="372">
        <v>300</v>
      </c>
      <c r="D3062" s="388">
        <f>ROWS(C$5:C3062)</f>
        <v>3058</v>
      </c>
      <c r="E3062" s="388" t="str">
        <f>IF(_xlfn.IFNA(VLOOKUP(A3062,$AG$3:$AH$83,2,FALSE),"")='11.1'!$D$5,TXM!D3062,"")</f>
        <v/>
      </c>
      <c r="F3062" t="str">
        <f>IFERROR(SMALL($E$5:$E$9000,ROWS($E$5:E3062)),"")</f>
        <v/>
      </c>
      <c r="I3062" s="371" t="s">
        <v>133</v>
      </c>
      <c r="J3062" t="s">
        <v>173</v>
      </c>
      <c r="K3062" s="372">
        <v>8716882</v>
      </c>
      <c r="L3062" s="388">
        <f>ROWS(K$5:K3062)</f>
        <v>3058</v>
      </c>
      <c r="M3062" s="388" t="str">
        <f>IF(_xlfn.IFNA(VLOOKUP(I3062,$AG$3:$AH$83,2,FALSE),"")='11.1'!$D$5,TXM!L3062,"")</f>
        <v/>
      </c>
      <c r="N3062" t="str">
        <f>IFERROR(SMALL($M$5:$M$9000,ROWS($M$5:M3062)),"")</f>
        <v/>
      </c>
      <c r="P3062" t="s">
        <v>43</v>
      </c>
      <c r="Q3062" t="s">
        <v>1003</v>
      </c>
      <c r="R3062">
        <v>2800</v>
      </c>
      <c r="S3062" s="388">
        <f>ROWS(R$5:R3062)</f>
        <v>3058</v>
      </c>
      <c r="T3062" s="388" t="str">
        <f>IF(_xlfn.IFNA(VLOOKUP(P3062,$AG$3:$AH$83,2,FALSE),"")='11.1'!$D$5,TXM!S3062,"")</f>
        <v/>
      </c>
      <c r="U3062" t="str">
        <f>IFERROR(SMALL($T$5:$T$9000,ROWS($T$5:T3062)),"")</f>
        <v/>
      </c>
    </row>
    <row r="3063" spans="1:21" ht="14.4" customHeight="1" x14ac:dyDescent="0.3">
      <c r="A3063" s="371" t="s">
        <v>40</v>
      </c>
      <c r="B3063" t="s">
        <v>783</v>
      </c>
      <c r="C3063" s="372">
        <v>6041767813</v>
      </c>
      <c r="D3063" s="388">
        <f>ROWS(C$5:C3063)</f>
        <v>3059</v>
      </c>
      <c r="E3063" s="388" t="str">
        <f>IF(_xlfn.IFNA(VLOOKUP(A3063,$AG$3:$AH$83,2,FALSE),"")='11.1'!$D$5,TXM!D3063,"")</f>
        <v/>
      </c>
      <c r="F3063" t="str">
        <f>IFERROR(SMALL($E$5:$E$9000,ROWS($E$5:E3063)),"")</f>
        <v/>
      </c>
      <c r="I3063" s="371" t="s">
        <v>133</v>
      </c>
      <c r="J3063" t="s">
        <v>811</v>
      </c>
      <c r="K3063" s="372">
        <v>8710948</v>
      </c>
      <c r="L3063" s="388">
        <f>ROWS(K$5:K3063)</f>
        <v>3059</v>
      </c>
      <c r="M3063" s="388" t="str">
        <f>IF(_xlfn.IFNA(VLOOKUP(I3063,$AG$3:$AH$83,2,FALSE),"")='11.1'!$D$5,TXM!L3063,"")</f>
        <v/>
      </c>
      <c r="N3063" t="str">
        <f>IFERROR(SMALL($M$5:$M$9000,ROWS($M$5:M3063)),"")</f>
        <v/>
      </c>
      <c r="P3063" t="s">
        <v>43</v>
      </c>
      <c r="Q3063" t="s">
        <v>99</v>
      </c>
      <c r="R3063">
        <v>2754</v>
      </c>
      <c r="S3063" s="388">
        <f>ROWS(R$5:R3063)</f>
        <v>3059</v>
      </c>
      <c r="T3063" s="388" t="str">
        <f>IF(_xlfn.IFNA(VLOOKUP(P3063,$AG$3:$AH$83,2,FALSE),"")='11.1'!$D$5,TXM!S3063,"")</f>
        <v/>
      </c>
      <c r="U3063" t="str">
        <f>IFERROR(SMALL($T$5:$T$9000,ROWS($T$5:T3063)),"")</f>
        <v/>
      </c>
    </row>
    <row r="3064" spans="1:21" ht="14.4" customHeight="1" x14ac:dyDescent="0.3">
      <c r="A3064" s="371" t="s">
        <v>40</v>
      </c>
      <c r="B3064" t="s">
        <v>849</v>
      </c>
      <c r="C3064" s="372">
        <v>199143300</v>
      </c>
      <c r="D3064" s="388">
        <f>ROWS(C$5:C3064)</f>
        <v>3060</v>
      </c>
      <c r="E3064" s="388" t="str">
        <f>IF(_xlfn.IFNA(VLOOKUP(A3064,$AG$3:$AH$83,2,FALSE),"")='11.1'!$D$5,TXM!D3064,"")</f>
        <v/>
      </c>
      <c r="F3064" t="str">
        <f>IFERROR(SMALL($E$5:$E$9000,ROWS($E$5:E3064)),"")</f>
        <v/>
      </c>
      <c r="I3064" s="371" t="s">
        <v>133</v>
      </c>
      <c r="J3064" t="s">
        <v>809</v>
      </c>
      <c r="K3064" s="372">
        <v>8458120</v>
      </c>
      <c r="L3064" s="388">
        <f>ROWS(K$5:K3064)</f>
        <v>3060</v>
      </c>
      <c r="M3064" s="388" t="str">
        <f>IF(_xlfn.IFNA(VLOOKUP(I3064,$AG$3:$AH$83,2,FALSE),"")='11.1'!$D$5,TXM!L3064,"")</f>
        <v/>
      </c>
      <c r="N3064" t="str">
        <f>IFERROR(SMALL($M$5:$M$9000,ROWS($M$5:M3064)),"")</f>
        <v/>
      </c>
      <c r="P3064" t="s">
        <v>43</v>
      </c>
      <c r="Q3064" t="s">
        <v>1318</v>
      </c>
      <c r="R3064">
        <v>1800</v>
      </c>
      <c r="S3064" s="388">
        <f>ROWS(R$5:R3064)</f>
        <v>3060</v>
      </c>
      <c r="T3064" s="388" t="str">
        <f>IF(_xlfn.IFNA(VLOOKUP(P3064,$AG$3:$AH$83,2,FALSE),"")='11.1'!$D$5,TXM!S3064,"")</f>
        <v/>
      </c>
      <c r="U3064" t="str">
        <f>IFERROR(SMALL($T$5:$T$9000,ROWS($T$5:T3064)),"")</f>
        <v/>
      </c>
    </row>
    <row r="3065" spans="1:21" ht="14.4" customHeight="1" x14ac:dyDescent="0.3">
      <c r="A3065" s="371" t="s">
        <v>40</v>
      </c>
      <c r="B3065" t="s">
        <v>95</v>
      </c>
      <c r="C3065" s="372">
        <v>23909974</v>
      </c>
      <c r="D3065" s="388">
        <f>ROWS(C$5:C3065)</f>
        <v>3061</v>
      </c>
      <c r="E3065" s="388" t="str">
        <f>IF(_xlfn.IFNA(VLOOKUP(A3065,$AG$3:$AH$83,2,FALSE),"")='11.1'!$D$5,TXM!D3065,"")</f>
        <v/>
      </c>
      <c r="F3065" t="str">
        <f>IFERROR(SMALL($E$5:$E$9000,ROWS($E$5:E3065)),"")</f>
        <v/>
      </c>
      <c r="I3065" s="371" t="s">
        <v>133</v>
      </c>
      <c r="J3065" t="s">
        <v>817</v>
      </c>
      <c r="K3065" s="372">
        <v>7566111</v>
      </c>
      <c r="L3065" s="388">
        <f>ROWS(K$5:K3065)</f>
        <v>3061</v>
      </c>
      <c r="M3065" s="388" t="str">
        <f>IF(_xlfn.IFNA(VLOOKUP(I3065,$AG$3:$AH$83,2,FALSE),"")='11.1'!$D$5,TXM!L3065,"")</f>
        <v/>
      </c>
      <c r="N3065" t="str">
        <f>IFERROR(SMALL($M$5:$M$9000,ROWS($M$5:M3065)),"")</f>
        <v/>
      </c>
      <c r="P3065" t="s">
        <v>43</v>
      </c>
      <c r="Q3065" t="s">
        <v>1005</v>
      </c>
      <c r="R3065">
        <v>636</v>
      </c>
      <c r="S3065" s="388">
        <f>ROWS(R$5:R3065)</f>
        <v>3061</v>
      </c>
      <c r="T3065" s="388" t="str">
        <f>IF(_xlfn.IFNA(VLOOKUP(P3065,$AG$3:$AH$83,2,FALSE),"")='11.1'!$D$5,TXM!S3065,"")</f>
        <v/>
      </c>
      <c r="U3065" t="str">
        <f>IFERROR(SMALL($T$5:$T$9000,ROWS($T$5:T3065)),"")</f>
        <v/>
      </c>
    </row>
    <row r="3066" spans="1:21" ht="14.4" customHeight="1" x14ac:dyDescent="0.3">
      <c r="A3066" s="371" t="s">
        <v>40</v>
      </c>
      <c r="B3066" t="s">
        <v>841</v>
      </c>
      <c r="C3066" s="372">
        <v>12368302</v>
      </c>
      <c r="D3066" s="388">
        <f>ROWS(C$5:C3066)</f>
        <v>3062</v>
      </c>
      <c r="E3066" s="388" t="str">
        <f>IF(_xlfn.IFNA(VLOOKUP(A3066,$AG$3:$AH$83,2,FALSE),"")='11.1'!$D$5,TXM!D3066,"")</f>
        <v/>
      </c>
      <c r="F3066" t="str">
        <f>IFERROR(SMALL($E$5:$E$9000,ROWS($E$5:E3066)),"")</f>
        <v/>
      </c>
      <c r="I3066" s="371" t="s">
        <v>133</v>
      </c>
      <c r="J3066" t="s">
        <v>100</v>
      </c>
      <c r="K3066" s="372">
        <v>5734093</v>
      </c>
      <c r="L3066" s="388">
        <f>ROWS(K$5:K3066)</f>
        <v>3062</v>
      </c>
      <c r="M3066" s="388" t="str">
        <f>IF(_xlfn.IFNA(VLOOKUP(I3066,$AG$3:$AH$83,2,FALSE),"")='11.1'!$D$5,TXM!L3066,"")</f>
        <v/>
      </c>
      <c r="N3066" t="str">
        <f>IFERROR(SMALL($M$5:$M$9000,ROWS($M$5:M3066)),"")</f>
        <v/>
      </c>
      <c r="P3066" t="s">
        <v>128</v>
      </c>
      <c r="Q3066" t="s">
        <v>869</v>
      </c>
      <c r="R3066">
        <v>1316941</v>
      </c>
      <c r="S3066" s="388">
        <f>ROWS(R$5:R3066)</f>
        <v>3062</v>
      </c>
      <c r="T3066" s="388" t="str">
        <f>IF(_xlfn.IFNA(VLOOKUP(P3066,$AG$3:$AH$83,2,FALSE),"")='11.1'!$D$5,TXM!S3066,"")</f>
        <v/>
      </c>
      <c r="U3066" t="str">
        <f>IFERROR(SMALL($T$5:$T$9000,ROWS($T$5:T3066)),"")</f>
        <v/>
      </c>
    </row>
    <row r="3067" spans="1:21" ht="14.4" customHeight="1" x14ac:dyDescent="0.3">
      <c r="A3067" s="371" t="s">
        <v>40</v>
      </c>
      <c r="B3067" t="s">
        <v>91</v>
      </c>
      <c r="C3067" s="372">
        <v>6812403</v>
      </c>
      <c r="D3067" s="388">
        <f>ROWS(C$5:C3067)</f>
        <v>3063</v>
      </c>
      <c r="E3067" s="388" t="str">
        <f>IF(_xlfn.IFNA(VLOOKUP(A3067,$AG$3:$AH$83,2,FALSE),"")='11.1'!$D$5,TXM!D3067,"")</f>
        <v/>
      </c>
      <c r="F3067" t="str">
        <f>IFERROR(SMALL($E$5:$E$9000,ROWS($E$5:E3067)),"")</f>
        <v/>
      </c>
      <c r="I3067" s="371" t="s">
        <v>133</v>
      </c>
      <c r="J3067" t="s">
        <v>853</v>
      </c>
      <c r="K3067" s="372">
        <v>5180241</v>
      </c>
      <c r="L3067" s="388">
        <f>ROWS(K$5:K3067)</f>
        <v>3063</v>
      </c>
      <c r="M3067" s="388" t="str">
        <f>IF(_xlfn.IFNA(VLOOKUP(I3067,$AG$3:$AH$83,2,FALSE),"")='11.1'!$D$5,TXM!L3067,"")</f>
        <v/>
      </c>
      <c r="N3067" t="str">
        <f>IFERROR(SMALL($M$5:$M$9000,ROWS($M$5:M3067)),"")</f>
        <v/>
      </c>
      <c r="P3067" t="s">
        <v>128</v>
      </c>
      <c r="Q3067" t="s">
        <v>1265</v>
      </c>
      <c r="R3067">
        <v>560395</v>
      </c>
      <c r="S3067" s="388">
        <f>ROWS(R$5:R3067)</f>
        <v>3063</v>
      </c>
      <c r="T3067" s="388" t="str">
        <f>IF(_xlfn.IFNA(VLOOKUP(P3067,$AG$3:$AH$83,2,FALSE),"")='11.1'!$D$5,TXM!S3067,"")</f>
        <v/>
      </c>
      <c r="U3067" t="str">
        <f>IFERROR(SMALL($T$5:$T$9000,ROWS($T$5:T3067)),"")</f>
        <v/>
      </c>
    </row>
    <row r="3068" spans="1:21" ht="14.4" customHeight="1" x14ac:dyDescent="0.3">
      <c r="A3068" s="371" t="s">
        <v>40</v>
      </c>
      <c r="B3068" t="s">
        <v>999</v>
      </c>
      <c r="C3068" s="372">
        <v>5885628</v>
      </c>
      <c r="D3068" s="388">
        <f>ROWS(C$5:C3068)</f>
        <v>3064</v>
      </c>
      <c r="E3068" s="388" t="str">
        <f>IF(_xlfn.IFNA(VLOOKUP(A3068,$AG$3:$AH$83,2,FALSE),"")='11.1'!$D$5,TXM!D3068,"")</f>
        <v/>
      </c>
      <c r="F3068" t="str">
        <f>IFERROR(SMALL($E$5:$E$9000,ROWS($E$5:E3068)),"")</f>
        <v/>
      </c>
      <c r="I3068" s="371" t="s">
        <v>133</v>
      </c>
      <c r="J3068" t="s">
        <v>93</v>
      </c>
      <c r="K3068" s="372">
        <v>4997059</v>
      </c>
      <c r="L3068" s="388">
        <f>ROWS(K$5:K3068)</f>
        <v>3064</v>
      </c>
      <c r="M3068" s="388" t="str">
        <f>IF(_xlfn.IFNA(VLOOKUP(I3068,$AG$3:$AH$83,2,FALSE),"")='11.1'!$D$5,TXM!L3068,"")</f>
        <v/>
      </c>
      <c r="N3068" t="str">
        <f>IFERROR(SMALL($M$5:$M$9000,ROWS($M$5:M3068)),"")</f>
        <v/>
      </c>
      <c r="P3068" t="s">
        <v>128</v>
      </c>
      <c r="Q3068" t="s">
        <v>865</v>
      </c>
      <c r="R3068">
        <v>491139</v>
      </c>
      <c r="S3068" s="388">
        <f>ROWS(R$5:R3068)</f>
        <v>3064</v>
      </c>
      <c r="T3068" s="388" t="str">
        <f>IF(_xlfn.IFNA(VLOOKUP(P3068,$AG$3:$AH$83,2,FALSE),"")='11.1'!$D$5,TXM!S3068,"")</f>
        <v/>
      </c>
      <c r="U3068" t="str">
        <f>IFERROR(SMALL($T$5:$T$9000,ROWS($T$5:T3068)),"")</f>
        <v/>
      </c>
    </row>
    <row r="3069" spans="1:21" ht="14.4" customHeight="1" x14ac:dyDescent="0.3">
      <c r="A3069" s="371" t="s">
        <v>40</v>
      </c>
      <c r="B3069" t="s">
        <v>813</v>
      </c>
      <c r="C3069" s="372">
        <v>5304848</v>
      </c>
      <c r="D3069" s="388">
        <f>ROWS(C$5:C3069)</f>
        <v>3065</v>
      </c>
      <c r="E3069" s="388" t="str">
        <f>IF(_xlfn.IFNA(VLOOKUP(A3069,$AG$3:$AH$83,2,FALSE),"")='11.1'!$D$5,TXM!D3069,"")</f>
        <v/>
      </c>
      <c r="F3069" t="str">
        <f>IFERROR(SMALL($E$5:$E$9000,ROWS($E$5:E3069)),"")</f>
        <v/>
      </c>
      <c r="I3069" s="371" t="s">
        <v>133</v>
      </c>
      <c r="J3069" t="s">
        <v>855</v>
      </c>
      <c r="K3069" s="372">
        <v>4544693</v>
      </c>
      <c r="L3069" s="388">
        <f>ROWS(K$5:K3069)</f>
        <v>3065</v>
      </c>
      <c r="M3069" s="388" t="str">
        <f>IF(_xlfn.IFNA(VLOOKUP(I3069,$AG$3:$AH$83,2,FALSE),"")='11.1'!$D$5,TXM!L3069,"")</f>
        <v/>
      </c>
      <c r="N3069" t="str">
        <f>IFERROR(SMALL($M$5:$M$9000,ROWS($M$5:M3069)),"")</f>
        <v/>
      </c>
      <c r="P3069" t="s">
        <v>128</v>
      </c>
      <c r="Q3069" t="s">
        <v>1240</v>
      </c>
      <c r="R3069">
        <v>20250</v>
      </c>
      <c r="S3069" s="388">
        <f>ROWS(R$5:R3069)</f>
        <v>3065</v>
      </c>
      <c r="T3069" s="388" t="str">
        <f>IF(_xlfn.IFNA(VLOOKUP(P3069,$AG$3:$AH$83,2,FALSE),"")='11.1'!$D$5,TXM!S3069,"")</f>
        <v/>
      </c>
      <c r="U3069" t="str">
        <f>IFERROR(SMALL($T$5:$T$9000,ROWS($T$5:T3069)),"")</f>
        <v/>
      </c>
    </row>
    <row r="3070" spans="1:21" ht="14.4" customHeight="1" x14ac:dyDescent="0.3">
      <c r="A3070" s="371" t="s">
        <v>40</v>
      </c>
      <c r="B3070" t="s">
        <v>106</v>
      </c>
      <c r="C3070" s="372">
        <v>2976277</v>
      </c>
      <c r="D3070" s="388">
        <f>ROWS(C$5:C3070)</f>
        <v>3066</v>
      </c>
      <c r="E3070" s="388" t="str">
        <f>IF(_xlfn.IFNA(VLOOKUP(A3070,$AG$3:$AH$83,2,FALSE),"")='11.1'!$D$5,TXM!D3070,"")</f>
        <v/>
      </c>
      <c r="F3070" t="str">
        <f>IFERROR(SMALL($E$5:$E$9000,ROWS($E$5:E3070)),"")</f>
        <v/>
      </c>
      <c r="I3070" s="371" t="s">
        <v>133</v>
      </c>
      <c r="J3070" t="s">
        <v>1494</v>
      </c>
      <c r="K3070" s="372">
        <v>3284520</v>
      </c>
      <c r="L3070" s="388">
        <f>ROWS(K$5:K3070)</f>
        <v>3066</v>
      </c>
      <c r="M3070" s="388" t="str">
        <f>IF(_xlfn.IFNA(VLOOKUP(I3070,$AG$3:$AH$83,2,FALSE),"")='11.1'!$D$5,TXM!L3070,"")</f>
        <v/>
      </c>
      <c r="N3070" t="str">
        <f>IFERROR(SMALL($M$5:$M$9000,ROWS($M$5:M3070)),"")</f>
        <v/>
      </c>
      <c r="P3070" t="s">
        <v>58</v>
      </c>
      <c r="Q3070" t="s">
        <v>863</v>
      </c>
      <c r="R3070">
        <v>61682596</v>
      </c>
      <c r="S3070" s="388">
        <f>ROWS(R$5:R3070)</f>
        <v>3066</v>
      </c>
      <c r="T3070" s="388" t="str">
        <f>IF(_xlfn.IFNA(VLOOKUP(P3070,$AG$3:$AH$83,2,FALSE),"")='11.1'!$D$5,TXM!S3070,"")</f>
        <v/>
      </c>
      <c r="U3070" t="str">
        <f>IFERROR(SMALL($T$5:$T$9000,ROWS($T$5:T3070)),"")</f>
        <v/>
      </c>
    </row>
    <row r="3071" spans="1:21" ht="14.4" customHeight="1" x14ac:dyDescent="0.3">
      <c r="A3071" s="371" t="s">
        <v>40</v>
      </c>
      <c r="B3071" t="s">
        <v>1000</v>
      </c>
      <c r="C3071" s="372">
        <v>2658092</v>
      </c>
      <c r="D3071" s="388">
        <f>ROWS(C$5:C3071)</f>
        <v>3067</v>
      </c>
      <c r="E3071" s="388" t="str">
        <f>IF(_xlfn.IFNA(VLOOKUP(A3071,$AG$3:$AH$83,2,FALSE),"")='11.1'!$D$5,TXM!D3071,"")</f>
        <v/>
      </c>
      <c r="F3071" t="str">
        <f>IFERROR(SMALL($E$5:$E$9000,ROWS($E$5:E3071)),"")</f>
        <v/>
      </c>
      <c r="I3071" s="371" t="s">
        <v>133</v>
      </c>
      <c r="J3071" t="s">
        <v>1003</v>
      </c>
      <c r="K3071" s="372">
        <v>2548684</v>
      </c>
      <c r="L3071" s="388">
        <f>ROWS(K$5:K3071)</f>
        <v>3067</v>
      </c>
      <c r="M3071" s="388" t="str">
        <f>IF(_xlfn.IFNA(VLOOKUP(I3071,$AG$3:$AH$83,2,FALSE),"")='11.1'!$D$5,TXM!L3071,"")</f>
        <v/>
      </c>
      <c r="N3071" t="str">
        <f>IFERROR(SMALL($M$5:$M$9000,ROWS($M$5:M3071)),"")</f>
        <v/>
      </c>
      <c r="P3071" t="s">
        <v>58</v>
      </c>
      <c r="Q3071" t="s">
        <v>867</v>
      </c>
      <c r="R3071">
        <v>5416906</v>
      </c>
      <c r="S3071" s="388">
        <f>ROWS(R$5:R3071)</f>
        <v>3067</v>
      </c>
      <c r="T3071" s="388" t="str">
        <f>IF(_xlfn.IFNA(VLOOKUP(P3071,$AG$3:$AH$83,2,FALSE),"")='11.1'!$D$5,TXM!S3071,"")</f>
        <v/>
      </c>
      <c r="U3071" t="str">
        <f>IFERROR(SMALL($T$5:$T$9000,ROWS($T$5:T3071)),"")</f>
        <v/>
      </c>
    </row>
    <row r="3072" spans="1:21" ht="14.4" customHeight="1" x14ac:dyDescent="0.3">
      <c r="A3072" s="371" t="s">
        <v>40</v>
      </c>
      <c r="B3072" t="s">
        <v>865</v>
      </c>
      <c r="C3072" s="372">
        <v>2465455</v>
      </c>
      <c r="D3072" s="388">
        <f>ROWS(C$5:C3072)</f>
        <v>3068</v>
      </c>
      <c r="E3072" s="388" t="str">
        <f>IF(_xlfn.IFNA(VLOOKUP(A3072,$AG$3:$AH$83,2,FALSE),"")='11.1'!$D$5,TXM!D3072,"")</f>
        <v/>
      </c>
      <c r="F3072" t="str">
        <f>IFERROR(SMALL($E$5:$E$9000,ROWS($E$5:E3072)),"")</f>
        <v/>
      </c>
      <c r="I3072" s="371" t="s">
        <v>133</v>
      </c>
      <c r="J3072" t="s">
        <v>103</v>
      </c>
      <c r="K3072" s="372">
        <v>2280615</v>
      </c>
      <c r="L3072" s="388">
        <f>ROWS(K$5:K3072)</f>
        <v>3068</v>
      </c>
      <c r="M3072" s="388" t="str">
        <f>IF(_xlfn.IFNA(VLOOKUP(I3072,$AG$3:$AH$83,2,FALSE),"")='11.1'!$D$5,TXM!L3072,"")</f>
        <v/>
      </c>
      <c r="N3072" t="str">
        <f>IFERROR(SMALL($M$5:$M$9000,ROWS($M$5:M3072)),"")</f>
        <v/>
      </c>
      <c r="P3072" t="s">
        <v>58</v>
      </c>
      <c r="Q3072" t="s">
        <v>108</v>
      </c>
      <c r="R3072">
        <v>3299992</v>
      </c>
      <c r="S3072" s="388">
        <f>ROWS(R$5:R3072)</f>
        <v>3068</v>
      </c>
      <c r="T3072" s="388" t="str">
        <f>IF(_xlfn.IFNA(VLOOKUP(P3072,$AG$3:$AH$83,2,FALSE),"")='11.1'!$D$5,TXM!S3072,"")</f>
        <v/>
      </c>
      <c r="U3072" t="str">
        <f>IFERROR(SMALL($T$5:$T$9000,ROWS($T$5:T3072)),"")</f>
        <v/>
      </c>
    </row>
    <row r="3073" spans="1:21" ht="14.4" customHeight="1" x14ac:dyDescent="0.3">
      <c r="A3073" s="371" t="s">
        <v>40</v>
      </c>
      <c r="B3073" t="s">
        <v>809</v>
      </c>
      <c r="C3073" s="372">
        <v>2454167</v>
      </c>
      <c r="D3073" s="388">
        <f>ROWS(C$5:C3073)</f>
        <v>3069</v>
      </c>
      <c r="E3073" s="388" t="str">
        <f>IF(_xlfn.IFNA(VLOOKUP(A3073,$AG$3:$AH$83,2,FALSE),"")='11.1'!$D$5,TXM!D3073,"")</f>
        <v/>
      </c>
      <c r="F3073" t="str">
        <f>IFERROR(SMALL($E$5:$E$9000,ROWS($E$5:E3073)),"")</f>
        <v/>
      </c>
      <c r="I3073" s="371" t="s">
        <v>133</v>
      </c>
      <c r="J3073" t="s">
        <v>777</v>
      </c>
      <c r="K3073" s="372">
        <v>2214459</v>
      </c>
      <c r="L3073" s="388">
        <f>ROWS(K$5:K3073)</f>
        <v>3069</v>
      </c>
      <c r="M3073" s="388" t="str">
        <f>IF(_xlfn.IFNA(VLOOKUP(I3073,$AG$3:$AH$83,2,FALSE),"")='11.1'!$D$5,TXM!L3073,"")</f>
        <v/>
      </c>
      <c r="N3073" t="str">
        <f>IFERROR(SMALL($M$5:$M$9000,ROWS($M$5:M3073)),"")</f>
        <v/>
      </c>
      <c r="P3073" t="s">
        <v>58</v>
      </c>
      <c r="Q3073" t="s">
        <v>96</v>
      </c>
      <c r="R3073">
        <v>3022905</v>
      </c>
      <c r="S3073" s="388">
        <f>ROWS(R$5:R3073)</f>
        <v>3069</v>
      </c>
      <c r="T3073" s="388" t="str">
        <f>IF(_xlfn.IFNA(VLOOKUP(P3073,$AG$3:$AH$83,2,FALSE),"")='11.1'!$D$5,TXM!S3073,"")</f>
        <v/>
      </c>
      <c r="U3073" t="str">
        <f>IFERROR(SMALL($T$5:$T$9000,ROWS($T$5:T3073)),"")</f>
        <v/>
      </c>
    </row>
    <row r="3074" spans="1:21" ht="14.4" customHeight="1" x14ac:dyDescent="0.3">
      <c r="A3074" s="371" t="s">
        <v>40</v>
      </c>
      <c r="B3074" t="s">
        <v>863</v>
      </c>
      <c r="C3074" s="372">
        <v>2084276</v>
      </c>
      <c r="D3074" s="388">
        <f>ROWS(C$5:C3074)</f>
        <v>3070</v>
      </c>
      <c r="E3074" s="388" t="str">
        <f>IF(_xlfn.IFNA(VLOOKUP(A3074,$AG$3:$AH$83,2,FALSE),"")='11.1'!$D$5,TXM!D3074,"")</f>
        <v/>
      </c>
      <c r="F3074" t="str">
        <f>IFERROR(SMALL($E$5:$E$9000,ROWS($E$5:E3074)),"")</f>
        <v/>
      </c>
      <c r="I3074" s="371" t="s">
        <v>133</v>
      </c>
      <c r="J3074" t="s">
        <v>805</v>
      </c>
      <c r="K3074" s="372">
        <v>1258620</v>
      </c>
      <c r="L3074" s="388">
        <f>ROWS(K$5:K3074)</f>
        <v>3070</v>
      </c>
      <c r="M3074" s="388" t="str">
        <f>IF(_xlfn.IFNA(VLOOKUP(I3074,$AG$3:$AH$83,2,FALSE),"")='11.1'!$D$5,TXM!L3074,"")</f>
        <v/>
      </c>
      <c r="N3074" t="str">
        <f>IFERROR(SMALL($M$5:$M$9000,ROWS($M$5:M3074)),"")</f>
        <v/>
      </c>
      <c r="P3074" t="s">
        <v>58</v>
      </c>
      <c r="Q3074" t="s">
        <v>1240</v>
      </c>
      <c r="R3074">
        <v>3003981</v>
      </c>
      <c r="S3074" s="388">
        <f>ROWS(R$5:R3074)</f>
        <v>3070</v>
      </c>
      <c r="T3074" s="388" t="str">
        <f>IF(_xlfn.IFNA(VLOOKUP(P3074,$AG$3:$AH$83,2,FALSE),"")='11.1'!$D$5,TXM!S3074,"")</f>
        <v/>
      </c>
      <c r="U3074" t="str">
        <f>IFERROR(SMALL($T$5:$T$9000,ROWS($T$5:T3074)),"")</f>
        <v/>
      </c>
    </row>
    <row r="3075" spans="1:21" ht="14.4" customHeight="1" x14ac:dyDescent="0.3">
      <c r="A3075" s="371" t="s">
        <v>40</v>
      </c>
      <c r="B3075" t="s">
        <v>811</v>
      </c>
      <c r="C3075" s="372">
        <v>2080942</v>
      </c>
      <c r="D3075" s="388">
        <f>ROWS(C$5:C3075)</f>
        <v>3071</v>
      </c>
      <c r="E3075" s="388" t="str">
        <f>IF(_xlfn.IFNA(VLOOKUP(A3075,$AG$3:$AH$83,2,FALSE),"")='11.1'!$D$5,TXM!D3075,"")</f>
        <v/>
      </c>
      <c r="F3075" t="str">
        <f>IFERROR(SMALL($E$5:$E$9000,ROWS($E$5:E3075)),"")</f>
        <v/>
      </c>
      <c r="I3075" s="371" t="s">
        <v>133</v>
      </c>
      <c r="J3075" t="s">
        <v>1365</v>
      </c>
      <c r="K3075" s="372">
        <v>934511</v>
      </c>
      <c r="L3075" s="388">
        <f>ROWS(K$5:K3075)</f>
        <v>3071</v>
      </c>
      <c r="M3075" s="388" t="str">
        <f>IF(_xlfn.IFNA(VLOOKUP(I3075,$AG$3:$AH$83,2,FALSE),"")='11.1'!$D$5,TXM!L3075,"")</f>
        <v/>
      </c>
      <c r="N3075" t="str">
        <f>IFERROR(SMALL($M$5:$M$9000,ROWS($M$5:M3075)),"")</f>
        <v/>
      </c>
      <c r="P3075" t="s">
        <v>58</v>
      </c>
      <c r="Q3075" t="s">
        <v>1318</v>
      </c>
      <c r="R3075">
        <v>1690185</v>
      </c>
      <c r="S3075" s="388">
        <f>ROWS(R$5:R3075)</f>
        <v>3071</v>
      </c>
      <c r="T3075" s="388" t="str">
        <f>IF(_xlfn.IFNA(VLOOKUP(P3075,$AG$3:$AH$83,2,FALSE),"")='11.1'!$D$5,TXM!S3075,"")</f>
        <v/>
      </c>
      <c r="U3075" t="str">
        <f>IFERROR(SMALL($T$5:$T$9000,ROWS($T$5:T3075)),"")</f>
        <v/>
      </c>
    </row>
    <row r="3076" spans="1:21" ht="14.4" customHeight="1" x14ac:dyDescent="0.3">
      <c r="A3076" s="371" t="s">
        <v>40</v>
      </c>
      <c r="B3076" t="s">
        <v>787</v>
      </c>
      <c r="C3076" s="372">
        <v>1372386</v>
      </c>
      <c r="D3076" s="388">
        <f>ROWS(C$5:C3076)</f>
        <v>3072</v>
      </c>
      <c r="E3076" s="388" t="str">
        <f>IF(_xlfn.IFNA(VLOOKUP(A3076,$AG$3:$AH$83,2,FALSE),"")='11.1'!$D$5,TXM!D3076,"")</f>
        <v/>
      </c>
      <c r="F3076" t="str">
        <f>IFERROR(SMALL($E$5:$E$9000,ROWS($E$5:E3076)),"")</f>
        <v/>
      </c>
      <c r="I3076" s="371" t="s">
        <v>133</v>
      </c>
      <c r="J3076" t="s">
        <v>171</v>
      </c>
      <c r="K3076" s="372">
        <v>684882</v>
      </c>
      <c r="L3076" s="388">
        <f>ROWS(K$5:K3076)</f>
        <v>3072</v>
      </c>
      <c r="M3076" s="388" t="str">
        <f>IF(_xlfn.IFNA(VLOOKUP(I3076,$AG$3:$AH$83,2,FALSE),"")='11.1'!$D$5,TXM!L3076,"")</f>
        <v/>
      </c>
      <c r="N3076" t="str">
        <f>IFERROR(SMALL($M$5:$M$9000,ROWS($M$5:M3076)),"")</f>
        <v/>
      </c>
      <c r="P3076" t="s">
        <v>58</v>
      </c>
      <c r="Q3076" t="s">
        <v>865</v>
      </c>
      <c r="R3076">
        <v>1575365</v>
      </c>
      <c r="S3076" s="388">
        <f>ROWS(R$5:R3076)</f>
        <v>3072</v>
      </c>
      <c r="T3076" s="388" t="str">
        <f>IF(_xlfn.IFNA(VLOOKUP(P3076,$AG$3:$AH$83,2,FALSE),"")='11.1'!$D$5,TXM!S3076,"")</f>
        <v/>
      </c>
      <c r="U3076" t="str">
        <f>IFERROR(SMALL($T$5:$T$9000,ROWS($T$5:T3076)),"")</f>
        <v/>
      </c>
    </row>
    <row r="3077" spans="1:21" ht="14.4" customHeight="1" x14ac:dyDescent="0.3">
      <c r="A3077" s="371" t="s">
        <v>40</v>
      </c>
      <c r="B3077" t="s">
        <v>785</v>
      </c>
      <c r="C3077" s="372">
        <v>919160</v>
      </c>
      <c r="D3077" s="388">
        <f>ROWS(C$5:C3077)</f>
        <v>3073</v>
      </c>
      <c r="E3077" s="388" t="str">
        <f>IF(_xlfn.IFNA(VLOOKUP(A3077,$AG$3:$AH$83,2,FALSE),"")='11.1'!$D$5,TXM!D3077,"")</f>
        <v/>
      </c>
      <c r="F3077" t="str">
        <f>IFERROR(SMALL($E$5:$E$9000,ROWS($E$5:E3077)),"")</f>
        <v/>
      </c>
      <c r="I3077" s="371" t="s">
        <v>133</v>
      </c>
      <c r="J3077" t="s">
        <v>1383</v>
      </c>
      <c r="K3077" s="372">
        <v>618290</v>
      </c>
      <c r="L3077" s="388">
        <f>ROWS(K$5:K3077)</f>
        <v>3073</v>
      </c>
      <c r="M3077" s="388" t="str">
        <f>IF(_xlfn.IFNA(VLOOKUP(I3077,$AG$3:$AH$83,2,FALSE),"")='11.1'!$D$5,TXM!L3077,"")</f>
        <v/>
      </c>
      <c r="N3077" t="str">
        <f>IFERROR(SMALL($M$5:$M$9000,ROWS($M$5:M3077)),"")</f>
        <v/>
      </c>
      <c r="P3077" t="s">
        <v>58</v>
      </c>
      <c r="Q3077" t="s">
        <v>1265</v>
      </c>
      <c r="R3077">
        <v>725963</v>
      </c>
      <c r="S3077" s="388">
        <f>ROWS(R$5:R3077)</f>
        <v>3073</v>
      </c>
      <c r="T3077" s="388" t="str">
        <f>IF(_xlfn.IFNA(VLOOKUP(P3077,$AG$3:$AH$83,2,FALSE),"")='11.1'!$D$5,TXM!S3077,"")</f>
        <v/>
      </c>
      <c r="U3077" t="str">
        <f>IFERROR(SMALL($T$5:$T$9000,ROWS($T$5:T3077)),"")</f>
        <v/>
      </c>
    </row>
    <row r="3078" spans="1:21" ht="14.4" customHeight="1" x14ac:dyDescent="0.3">
      <c r="A3078" s="371" t="s">
        <v>40</v>
      </c>
      <c r="B3078" t="s">
        <v>773</v>
      </c>
      <c r="C3078" s="372">
        <v>900728</v>
      </c>
      <c r="D3078" s="388">
        <f>ROWS(C$5:C3078)</f>
        <v>3074</v>
      </c>
      <c r="E3078" s="388" t="str">
        <f>IF(_xlfn.IFNA(VLOOKUP(A3078,$AG$3:$AH$83,2,FALSE),"")='11.1'!$D$5,TXM!D3078,"")</f>
        <v/>
      </c>
      <c r="F3078" t="str">
        <f>IFERROR(SMALL($E$5:$E$9000,ROWS($E$5:E3078)),"")</f>
        <v/>
      </c>
      <c r="I3078" s="371" t="s">
        <v>133</v>
      </c>
      <c r="J3078" t="s">
        <v>781</v>
      </c>
      <c r="K3078" s="372">
        <v>603122</v>
      </c>
      <c r="L3078" s="388">
        <f>ROWS(K$5:K3078)</f>
        <v>3074</v>
      </c>
      <c r="M3078" s="388" t="str">
        <f>IF(_xlfn.IFNA(VLOOKUP(I3078,$AG$3:$AH$83,2,FALSE),"")='11.1'!$D$5,TXM!L3078,"")</f>
        <v/>
      </c>
      <c r="N3078" t="str">
        <f>IFERROR(SMALL($M$5:$M$9000,ROWS($M$5:M3078)),"")</f>
        <v/>
      </c>
      <c r="P3078" t="s">
        <v>58</v>
      </c>
      <c r="Q3078" t="s">
        <v>1285</v>
      </c>
      <c r="R3078">
        <v>664050</v>
      </c>
      <c r="S3078" s="388">
        <f>ROWS(R$5:R3078)</f>
        <v>3074</v>
      </c>
      <c r="T3078" s="388" t="str">
        <f>IF(_xlfn.IFNA(VLOOKUP(P3078,$AG$3:$AH$83,2,FALSE),"")='11.1'!$D$5,TXM!S3078,"")</f>
        <v/>
      </c>
      <c r="U3078" t="str">
        <f>IFERROR(SMALL($T$5:$T$9000,ROWS($T$5:T3078)),"")</f>
        <v/>
      </c>
    </row>
    <row r="3079" spans="1:21" ht="14.4" customHeight="1" x14ac:dyDescent="0.3">
      <c r="A3079" s="371" t="s">
        <v>40</v>
      </c>
      <c r="B3079" t="s">
        <v>1275</v>
      </c>
      <c r="C3079" s="372">
        <v>850498</v>
      </c>
      <c r="D3079" s="388">
        <f>ROWS(C$5:C3079)</f>
        <v>3075</v>
      </c>
      <c r="E3079" s="388" t="str">
        <f>IF(_xlfn.IFNA(VLOOKUP(A3079,$AG$3:$AH$83,2,FALSE),"")='11.1'!$D$5,TXM!D3079,"")</f>
        <v/>
      </c>
      <c r="F3079" t="str">
        <f>IFERROR(SMALL($E$5:$E$9000,ROWS($E$5:E3079)),"")</f>
        <v/>
      </c>
      <c r="I3079" s="371" t="s">
        <v>133</v>
      </c>
      <c r="J3079" t="s">
        <v>831</v>
      </c>
      <c r="K3079" s="372">
        <v>497630</v>
      </c>
      <c r="L3079" s="388">
        <f>ROWS(K$5:K3079)</f>
        <v>3075</v>
      </c>
      <c r="M3079" s="388" t="str">
        <f>IF(_xlfn.IFNA(VLOOKUP(I3079,$AG$3:$AH$83,2,FALSE),"")='11.1'!$D$5,TXM!L3079,"")</f>
        <v/>
      </c>
      <c r="N3079" t="str">
        <f>IFERROR(SMALL($M$5:$M$9000,ROWS($M$5:M3079)),"")</f>
        <v/>
      </c>
      <c r="P3079" t="s">
        <v>58</v>
      </c>
      <c r="Q3079" t="s">
        <v>843</v>
      </c>
      <c r="R3079">
        <v>529998</v>
      </c>
      <c r="S3079" s="388">
        <f>ROWS(R$5:R3079)</f>
        <v>3075</v>
      </c>
      <c r="T3079" s="388" t="str">
        <f>IF(_xlfn.IFNA(VLOOKUP(P3079,$AG$3:$AH$83,2,FALSE),"")='11.1'!$D$5,TXM!S3079,"")</f>
        <v/>
      </c>
      <c r="U3079" t="str">
        <f>IFERROR(SMALL($T$5:$T$9000,ROWS($T$5:T3079)),"")</f>
        <v/>
      </c>
    </row>
    <row r="3080" spans="1:21" ht="14.4" customHeight="1" x14ac:dyDescent="0.3">
      <c r="A3080" s="371" t="s">
        <v>40</v>
      </c>
      <c r="B3080" t="s">
        <v>107</v>
      </c>
      <c r="C3080" s="372">
        <v>822509</v>
      </c>
      <c r="D3080" s="388">
        <f>ROWS(C$5:C3080)</f>
        <v>3076</v>
      </c>
      <c r="E3080" s="388" t="str">
        <f>IF(_xlfn.IFNA(VLOOKUP(A3080,$AG$3:$AH$83,2,FALSE),"")='11.1'!$D$5,TXM!D3080,"")</f>
        <v/>
      </c>
      <c r="F3080" t="str">
        <f>IFERROR(SMALL($E$5:$E$9000,ROWS($E$5:E3080)),"")</f>
        <v/>
      </c>
      <c r="I3080" s="371" t="s">
        <v>133</v>
      </c>
      <c r="J3080" t="s">
        <v>833</v>
      </c>
      <c r="K3080" s="372">
        <v>461605</v>
      </c>
      <c r="L3080" s="388">
        <f>ROWS(K$5:K3080)</f>
        <v>3076</v>
      </c>
      <c r="M3080" s="388" t="str">
        <f>IF(_xlfn.IFNA(VLOOKUP(I3080,$AG$3:$AH$83,2,FALSE),"")='11.1'!$D$5,TXM!L3080,"")</f>
        <v/>
      </c>
      <c r="N3080" t="str">
        <f>IFERROR(SMALL($M$5:$M$9000,ROWS($M$5:M3080)),"")</f>
        <v/>
      </c>
      <c r="P3080" t="s">
        <v>58</v>
      </c>
      <c r="Q3080" t="s">
        <v>791</v>
      </c>
      <c r="R3080">
        <v>512131</v>
      </c>
      <c r="S3080" s="388">
        <f>ROWS(R$5:R3080)</f>
        <v>3076</v>
      </c>
      <c r="T3080" s="388" t="str">
        <f>IF(_xlfn.IFNA(VLOOKUP(P3080,$AG$3:$AH$83,2,FALSE),"")='11.1'!$D$5,TXM!S3080,"")</f>
        <v/>
      </c>
      <c r="U3080" t="str">
        <f>IFERROR(SMALL($T$5:$T$9000,ROWS($T$5:T3080)),"")</f>
        <v/>
      </c>
    </row>
    <row r="3081" spans="1:21" ht="14.4" customHeight="1" x14ac:dyDescent="0.3">
      <c r="A3081" s="371" t="s">
        <v>40</v>
      </c>
      <c r="B3081" t="s">
        <v>843</v>
      </c>
      <c r="C3081" s="372">
        <v>763458</v>
      </c>
      <c r="D3081" s="388">
        <f>ROWS(C$5:C3081)</f>
        <v>3077</v>
      </c>
      <c r="E3081" s="388" t="str">
        <f>IF(_xlfn.IFNA(VLOOKUP(A3081,$AG$3:$AH$83,2,FALSE),"")='11.1'!$D$5,TXM!D3081,"")</f>
        <v/>
      </c>
      <c r="F3081" t="str">
        <f>IFERROR(SMALL($E$5:$E$9000,ROWS($E$5:E3081)),"")</f>
        <v/>
      </c>
      <c r="I3081" s="371" t="s">
        <v>133</v>
      </c>
      <c r="J3081" t="s">
        <v>803</v>
      </c>
      <c r="K3081" s="372">
        <v>241455</v>
      </c>
      <c r="L3081" s="388">
        <f>ROWS(K$5:K3081)</f>
        <v>3077</v>
      </c>
      <c r="M3081" s="388" t="str">
        <f>IF(_xlfn.IFNA(VLOOKUP(I3081,$AG$3:$AH$83,2,FALSE),"")='11.1'!$D$5,TXM!L3081,"")</f>
        <v/>
      </c>
      <c r="N3081" t="str">
        <f>IFERROR(SMALL($M$5:$M$9000,ROWS($M$5:M3081)),"")</f>
        <v/>
      </c>
      <c r="P3081" t="s">
        <v>58</v>
      </c>
      <c r="Q3081" t="s">
        <v>789</v>
      </c>
      <c r="R3081">
        <v>376680</v>
      </c>
      <c r="S3081" s="388">
        <f>ROWS(R$5:R3081)</f>
        <v>3077</v>
      </c>
      <c r="T3081" s="388" t="str">
        <f>IF(_xlfn.IFNA(VLOOKUP(P3081,$AG$3:$AH$83,2,FALSE),"")='11.1'!$D$5,TXM!S3081,"")</f>
        <v/>
      </c>
      <c r="U3081" t="str">
        <f>IFERROR(SMALL($T$5:$T$9000,ROWS($T$5:T3081)),"")</f>
        <v/>
      </c>
    </row>
    <row r="3082" spans="1:21" ht="14.4" customHeight="1" x14ac:dyDescent="0.3">
      <c r="A3082" s="371" t="s">
        <v>40</v>
      </c>
      <c r="B3082" t="s">
        <v>791</v>
      </c>
      <c r="C3082" s="372">
        <v>682579</v>
      </c>
      <c r="D3082" s="388">
        <f>ROWS(C$5:C3082)</f>
        <v>3078</v>
      </c>
      <c r="E3082" s="388" t="str">
        <f>IF(_xlfn.IFNA(VLOOKUP(A3082,$AG$3:$AH$83,2,FALSE),"")='11.1'!$D$5,TXM!D3082,"")</f>
        <v/>
      </c>
      <c r="F3082" t="str">
        <f>IFERROR(SMALL($E$5:$E$9000,ROWS($E$5:E3082)),"")</f>
        <v/>
      </c>
      <c r="I3082" s="371" t="s">
        <v>133</v>
      </c>
      <c r="J3082" t="s">
        <v>807</v>
      </c>
      <c r="K3082" s="372">
        <v>104094</v>
      </c>
      <c r="L3082" s="388">
        <f>ROWS(K$5:K3082)</f>
        <v>3078</v>
      </c>
      <c r="M3082" s="388" t="str">
        <f>IF(_xlfn.IFNA(VLOOKUP(I3082,$AG$3:$AH$83,2,FALSE),"")='11.1'!$D$5,TXM!L3082,"")</f>
        <v/>
      </c>
      <c r="N3082" t="str">
        <f>IFERROR(SMALL($M$5:$M$9000,ROWS($M$5:M3082)),"")</f>
        <v/>
      </c>
      <c r="P3082" t="s">
        <v>58</v>
      </c>
      <c r="Q3082" t="s">
        <v>1001</v>
      </c>
      <c r="R3082">
        <v>336443</v>
      </c>
      <c r="S3082" s="388">
        <f>ROWS(R$5:R3082)</f>
        <v>3078</v>
      </c>
      <c r="T3082" s="388" t="str">
        <f>IF(_xlfn.IFNA(VLOOKUP(P3082,$AG$3:$AH$83,2,FALSE),"")='11.1'!$D$5,TXM!S3082,"")</f>
        <v/>
      </c>
      <c r="U3082" t="str">
        <f>IFERROR(SMALL($T$5:$T$9000,ROWS($T$5:T3082)),"")</f>
        <v/>
      </c>
    </row>
    <row r="3083" spans="1:21" ht="14.4" customHeight="1" x14ac:dyDescent="0.3">
      <c r="A3083" s="371" t="s">
        <v>40</v>
      </c>
      <c r="B3083" t="s">
        <v>859</v>
      </c>
      <c r="C3083" s="372">
        <v>661698</v>
      </c>
      <c r="D3083" s="388">
        <f>ROWS(C$5:C3083)</f>
        <v>3079</v>
      </c>
      <c r="E3083" s="388" t="str">
        <f>IF(_xlfn.IFNA(VLOOKUP(A3083,$AG$3:$AH$83,2,FALSE),"")='11.1'!$D$5,TXM!D3083,"")</f>
        <v/>
      </c>
      <c r="F3083" t="str">
        <f>IFERROR(SMALL($E$5:$E$9000,ROWS($E$5:E3083)),"")</f>
        <v/>
      </c>
      <c r="I3083" s="371" t="s">
        <v>133</v>
      </c>
      <c r="J3083" t="s">
        <v>801</v>
      </c>
      <c r="K3083" s="372">
        <v>93626</v>
      </c>
      <c r="L3083" s="388">
        <f>ROWS(K$5:K3083)</f>
        <v>3079</v>
      </c>
      <c r="M3083" s="388" t="str">
        <f>IF(_xlfn.IFNA(VLOOKUP(I3083,$AG$3:$AH$83,2,FALSE),"")='11.1'!$D$5,TXM!L3083,"")</f>
        <v/>
      </c>
      <c r="N3083" t="str">
        <f>IFERROR(SMALL($M$5:$M$9000,ROWS($M$5:M3083)),"")</f>
        <v/>
      </c>
      <c r="P3083" t="s">
        <v>58</v>
      </c>
      <c r="Q3083" t="s">
        <v>823</v>
      </c>
      <c r="R3083">
        <v>222871</v>
      </c>
      <c r="S3083" s="388">
        <f>ROWS(R$5:R3083)</f>
        <v>3079</v>
      </c>
      <c r="T3083" s="388" t="str">
        <f>IF(_xlfn.IFNA(VLOOKUP(P3083,$AG$3:$AH$83,2,FALSE),"")='11.1'!$D$5,TXM!S3083,"")</f>
        <v/>
      </c>
      <c r="U3083" t="str">
        <f>IFERROR(SMALL($T$5:$T$9000,ROWS($T$5:T3083)),"")</f>
        <v/>
      </c>
    </row>
    <row r="3084" spans="1:21" ht="14.4" customHeight="1" x14ac:dyDescent="0.3">
      <c r="A3084" s="371" t="s">
        <v>40</v>
      </c>
      <c r="B3084" t="s">
        <v>1005</v>
      </c>
      <c r="C3084" s="372">
        <v>441619</v>
      </c>
      <c r="D3084" s="388">
        <f>ROWS(C$5:C3084)</f>
        <v>3080</v>
      </c>
      <c r="E3084" s="388" t="str">
        <f>IF(_xlfn.IFNA(VLOOKUP(A3084,$AG$3:$AH$83,2,FALSE),"")='11.1'!$D$5,TXM!D3084,"")</f>
        <v/>
      </c>
      <c r="F3084" t="str">
        <f>IFERROR(SMALL($E$5:$E$9000,ROWS($E$5:E3084)),"")</f>
        <v/>
      </c>
      <c r="I3084" s="371" t="s">
        <v>133</v>
      </c>
      <c r="J3084" t="s">
        <v>797</v>
      </c>
      <c r="K3084" s="372">
        <v>76435</v>
      </c>
      <c r="L3084" s="388">
        <f>ROWS(K$5:K3084)</f>
        <v>3080</v>
      </c>
      <c r="M3084" s="388" t="str">
        <f>IF(_xlfn.IFNA(VLOOKUP(I3084,$AG$3:$AH$83,2,FALSE),"")='11.1'!$D$5,TXM!L3084,"")</f>
        <v/>
      </c>
      <c r="N3084" t="str">
        <f>IFERROR(SMALL($M$5:$M$9000,ROWS($M$5:M3084)),"")</f>
        <v/>
      </c>
      <c r="P3084" t="s">
        <v>58</v>
      </c>
      <c r="Q3084" t="s">
        <v>999</v>
      </c>
      <c r="R3084">
        <v>221140</v>
      </c>
      <c r="S3084" s="388">
        <f>ROWS(R$5:R3084)</f>
        <v>3080</v>
      </c>
      <c r="T3084" s="388" t="str">
        <f>IF(_xlfn.IFNA(VLOOKUP(P3084,$AG$3:$AH$83,2,FALSE),"")='11.1'!$D$5,TXM!S3084,"")</f>
        <v/>
      </c>
      <c r="U3084" t="str">
        <f>IFERROR(SMALL($T$5:$T$9000,ROWS($T$5:T3084)),"")</f>
        <v/>
      </c>
    </row>
    <row r="3085" spans="1:21" ht="14.4" customHeight="1" x14ac:dyDescent="0.3">
      <c r="A3085" s="371" t="s">
        <v>40</v>
      </c>
      <c r="B3085" t="s">
        <v>793</v>
      </c>
      <c r="C3085" s="372">
        <v>427205</v>
      </c>
      <c r="D3085" s="388">
        <f>ROWS(C$5:C3085)</f>
        <v>3081</v>
      </c>
      <c r="E3085" s="388" t="str">
        <f>IF(_xlfn.IFNA(VLOOKUP(A3085,$AG$3:$AH$83,2,FALSE),"")='11.1'!$D$5,TXM!D3085,"")</f>
        <v/>
      </c>
      <c r="F3085" t="str">
        <f>IFERROR(SMALL($E$5:$E$9000,ROWS($E$5:E3085)),"")</f>
        <v/>
      </c>
      <c r="I3085" s="371" t="s">
        <v>133</v>
      </c>
      <c r="J3085" t="s">
        <v>101</v>
      </c>
      <c r="K3085" s="372">
        <v>68701</v>
      </c>
      <c r="L3085" s="388">
        <f>ROWS(K$5:K3085)</f>
        <v>3081</v>
      </c>
      <c r="M3085" s="388" t="str">
        <f>IF(_xlfn.IFNA(VLOOKUP(I3085,$AG$3:$AH$83,2,FALSE),"")='11.1'!$D$5,TXM!L3085,"")</f>
        <v/>
      </c>
      <c r="N3085" t="str">
        <f>IFERROR(SMALL($M$5:$M$9000,ROWS($M$5:M3085)),"")</f>
        <v/>
      </c>
      <c r="P3085" t="s">
        <v>58</v>
      </c>
      <c r="Q3085" t="s">
        <v>1500</v>
      </c>
      <c r="R3085">
        <v>214789</v>
      </c>
      <c r="S3085" s="388">
        <f>ROWS(R$5:R3085)</f>
        <v>3081</v>
      </c>
      <c r="T3085" s="388" t="str">
        <f>IF(_xlfn.IFNA(VLOOKUP(P3085,$AG$3:$AH$83,2,FALSE),"")='11.1'!$D$5,TXM!S3085,"")</f>
        <v/>
      </c>
      <c r="U3085" t="str">
        <f>IFERROR(SMALL($T$5:$T$9000,ROWS($T$5:T3085)),"")</f>
        <v/>
      </c>
    </row>
    <row r="3086" spans="1:21" ht="14.4" customHeight="1" x14ac:dyDescent="0.3">
      <c r="A3086" s="371" t="s">
        <v>40</v>
      </c>
      <c r="B3086" t="s">
        <v>108</v>
      </c>
      <c r="C3086" s="372">
        <v>359963</v>
      </c>
      <c r="D3086" s="388">
        <f>ROWS(C$5:C3086)</f>
        <v>3082</v>
      </c>
      <c r="E3086" s="388" t="str">
        <f>IF(_xlfn.IFNA(VLOOKUP(A3086,$AG$3:$AH$83,2,FALSE),"")='11.1'!$D$5,TXM!D3086,"")</f>
        <v/>
      </c>
      <c r="F3086" t="str">
        <f>IFERROR(SMALL($E$5:$E$9000,ROWS($E$5:E3086)),"")</f>
        <v/>
      </c>
      <c r="I3086" s="371" t="s">
        <v>28</v>
      </c>
      <c r="J3086" t="s">
        <v>867</v>
      </c>
      <c r="K3086" s="372">
        <v>26517433144</v>
      </c>
      <c r="L3086" s="388">
        <f>ROWS(K$5:K3086)</f>
        <v>3082</v>
      </c>
      <c r="M3086" s="388" t="str">
        <f>IF(_xlfn.IFNA(VLOOKUP(I3086,$AG$3:$AH$83,2,FALSE),"")='11.1'!$D$5,TXM!L3086,"")</f>
        <v/>
      </c>
      <c r="N3086" t="str">
        <f>IFERROR(SMALL($M$5:$M$9000,ROWS($M$5:M3086)),"")</f>
        <v/>
      </c>
      <c r="P3086" t="s">
        <v>58</v>
      </c>
      <c r="Q3086" t="s">
        <v>821</v>
      </c>
      <c r="R3086">
        <v>203246</v>
      </c>
      <c r="S3086" s="388">
        <f>ROWS(R$5:R3086)</f>
        <v>3082</v>
      </c>
      <c r="T3086" s="388" t="str">
        <f>IF(_xlfn.IFNA(VLOOKUP(P3086,$AG$3:$AH$83,2,FALSE),"")='11.1'!$D$5,TXM!S3086,"")</f>
        <v/>
      </c>
      <c r="U3086" t="str">
        <f>IFERROR(SMALL($T$5:$T$9000,ROWS($T$5:T3086)),"")</f>
        <v/>
      </c>
    </row>
    <row r="3087" spans="1:21" ht="14.4" customHeight="1" x14ac:dyDescent="0.3">
      <c r="A3087" s="371" t="s">
        <v>40</v>
      </c>
      <c r="B3087" t="s">
        <v>96</v>
      </c>
      <c r="C3087" s="372">
        <v>260948</v>
      </c>
      <c r="D3087" s="388">
        <f>ROWS(C$5:C3087)</f>
        <v>3083</v>
      </c>
      <c r="E3087" s="388" t="str">
        <f>IF(_xlfn.IFNA(VLOOKUP(A3087,$AG$3:$AH$83,2,FALSE),"")='11.1'!$D$5,TXM!D3087,"")</f>
        <v/>
      </c>
      <c r="F3087" t="str">
        <f>IFERROR(SMALL($E$5:$E$9000,ROWS($E$5:E3087)),"")</f>
        <v/>
      </c>
      <c r="I3087" s="371" t="s">
        <v>28</v>
      </c>
      <c r="J3087" t="s">
        <v>863</v>
      </c>
      <c r="K3087" s="372">
        <v>3907186754</v>
      </c>
      <c r="L3087" s="388">
        <f>ROWS(K$5:K3087)</f>
        <v>3083</v>
      </c>
      <c r="M3087" s="388" t="str">
        <f>IF(_xlfn.IFNA(VLOOKUP(I3087,$AG$3:$AH$83,2,FALSE),"")='11.1'!$D$5,TXM!L3087,"")</f>
        <v/>
      </c>
      <c r="N3087" t="str">
        <f>IFERROR(SMALL($M$5:$M$9000,ROWS($M$5:M3087)),"")</f>
        <v/>
      </c>
      <c r="P3087" t="s">
        <v>58</v>
      </c>
      <c r="Q3087" t="s">
        <v>1000</v>
      </c>
      <c r="R3087">
        <v>195183</v>
      </c>
      <c r="S3087" s="388">
        <f>ROWS(R$5:R3087)</f>
        <v>3083</v>
      </c>
      <c r="T3087" s="388" t="str">
        <f>IF(_xlfn.IFNA(VLOOKUP(P3087,$AG$3:$AH$83,2,FALSE),"")='11.1'!$D$5,TXM!S3087,"")</f>
        <v/>
      </c>
      <c r="U3087" t="str">
        <f>IFERROR(SMALL($T$5:$T$9000,ROWS($T$5:T3087)),"")</f>
        <v/>
      </c>
    </row>
    <row r="3088" spans="1:21" ht="14.4" customHeight="1" x14ac:dyDescent="0.3">
      <c r="A3088" s="371" t="s">
        <v>40</v>
      </c>
      <c r="B3088" t="s">
        <v>100</v>
      </c>
      <c r="C3088" s="372">
        <v>259958</v>
      </c>
      <c r="D3088" s="388">
        <f>ROWS(C$5:C3088)</f>
        <v>3084</v>
      </c>
      <c r="E3088" s="388" t="str">
        <f>IF(_xlfn.IFNA(VLOOKUP(A3088,$AG$3:$AH$83,2,FALSE),"")='11.1'!$D$5,TXM!D3088,"")</f>
        <v/>
      </c>
      <c r="F3088" t="str">
        <f>IFERROR(SMALL($E$5:$E$9000,ROWS($E$5:E3088)),"")</f>
        <v/>
      </c>
      <c r="I3088" s="371" t="s">
        <v>28</v>
      </c>
      <c r="J3088" t="s">
        <v>865</v>
      </c>
      <c r="K3088" s="372">
        <v>1823033707</v>
      </c>
      <c r="L3088" s="388">
        <f>ROWS(K$5:K3088)</f>
        <v>3084</v>
      </c>
      <c r="M3088" s="388" t="str">
        <f>IF(_xlfn.IFNA(VLOOKUP(I3088,$AG$3:$AH$83,2,FALSE),"")='11.1'!$D$5,TXM!L3088,"")</f>
        <v/>
      </c>
      <c r="N3088" t="str">
        <f>IFERROR(SMALL($M$5:$M$9000,ROWS($M$5:M3088)),"")</f>
        <v/>
      </c>
      <c r="P3088" t="s">
        <v>58</v>
      </c>
      <c r="Q3088" t="s">
        <v>845</v>
      </c>
      <c r="R3088">
        <v>178345</v>
      </c>
      <c r="S3088" s="388">
        <f>ROWS(R$5:R3088)</f>
        <v>3084</v>
      </c>
      <c r="T3088" s="388" t="str">
        <f>IF(_xlfn.IFNA(VLOOKUP(P3088,$AG$3:$AH$83,2,FALSE),"")='11.1'!$D$5,TXM!S3088,"")</f>
        <v/>
      </c>
      <c r="U3088" t="str">
        <f>IFERROR(SMALL($T$5:$T$9000,ROWS($T$5:T3088)),"")</f>
        <v/>
      </c>
    </row>
    <row r="3089" spans="1:21" ht="14.4" customHeight="1" x14ac:dyDescent="0.3">
      <c r="A3089" s="371" t="s">
        <v>40</v>
      </c>
      <c r="B3089" t="s">
        <v>99</v>
      </c>
      <c r="C3089" s="372">
        <v>236340</v>
      </c>
      <c r="D3089" s="388">
        <f>ROWS(C$5:C3089)</f>
        <v>3085</v>
      </c>
      <c r="E3089" s="388" t="str">
        <f>IF(_xlfn.IFNA(VLOOKUP(A3089,$AG$3:$AH$83,2,FALSE),"")='11.1'!$D$5,TXM!D3089,"")</f>
        <v/>
      </c>
      <c r="F3089" t="str">
        <f>IFERROR(SMALL($E$5:$E$9000,ROWS($E$5:E3089)),"")</f>
        <v/>
      </c>
      <c r="I3089" s="371" t="s">
        <v>28</v>
      </c>
      <c r="J3089" t="s">
        <v>1265</v>
      </c>
      <c r="K3089" s="372">
        <v>869558425</v>
      </c>
      <c r="L3089" s="388">
        <f>ROWS(K$5:K3089)</f>
        <v>3085</v>
      </c>
      <c r="M3089" s="388" t="str">
        <f>IF(_xlfn.IFNA(VLOOKUP(I3089,$AG$3:$AH$83,2,FALSE),"")='11.1'!$D$5,TXM!L3089,"")</f>
        <v/>
      </c>
      <c r="N3089" t="str">
        <f>IFERROR(SMALL($M$5:$M$9000,ROWS($M$5:M3089)),"")</f>
        <v/>
      </c>
      <c r="P3089" t="s">
        <v>58</v>
      </c>
      <c r="Q3089" t="s">
        <v>835</v>
      </c>
      <c r="R3089">
        <v>111938</v>
      </c>
      <c r="S3089" s="388">
        <f>ROWS(R$5:R3089)</f>
        <v>3085</v>
      </c>
      <c r="T3089" s="388" t="str">
        <f>IF(_xlfn.IFNA(VLOOKUP(P3089,$AG$3:$AH$83,2,FALSE),"")='11.1'!$D$5,TXM!S3089,"")</f>
        <v/>
      </c>
      <c r="U3089" t="str">
        <f>IFERROR(SMALL($T$5:$T$9000,ROWS($T$5:T3089)),"")</f>
        <v/>
      </c>
    </row>
    <row r="3090" spans="1:21" ht="14.4" customHeight="1" x14ac:dyDescent="0.3">
      <c r="A3090" s="371" t="s">
        <v>40</v>
      </c>
      <c r="B3090" t="s">
        <v>104</v>
      </c>
      <c r="C3090" s="372">
        <v>166036</v>
      </c>
      <c r="D3090" s="388">
        <f>ROWS(C$5:C3090)</f>
        <v>3086</v>
      </c>
      <c r="E3090" s="388" t="str">
        <f>IF(_xlfn.IFNA(VLOOKUP(A3090,$AG$3:$AH$83,2,FALSE),"")='11.1'!$D$5,TXM!D3090,"")</f>
        <v/>
      </c>
      <c r="F3090" t="str">
        <f>IFERROR(SMALL($E$5:$E$9000,ROWS($E$5:E3090)),"")</f>
        <v/>
      </c>
      <c r="I3090" s="371" t="s">
        <v>28</v>
      </c>
      <c r="J3090" t="s">
        <v>843</v>
      </c>
      <c r="K3090" s="372">
        <v>850748140</v>
      </c>
      <c r="L3090" s="388">
        <f>ROWS(K$5:K3090)</f>
        <v>3086</v>
      </c>
      <c r="M3090" s="388" t="str">
        <f>IF(_xlfn.IFNA(VLOOKUP(I3090,$AG$3:$AH$83,2,FALSE),"")='11.1'!$D$5,TXM!L3090,"")</f>
        <v/>
      </c>
      <c r="N3090" t="str">
        <f>IFERROR(SMALL($M$5:$M$9000,ROWS($M$5:M3090)),"")</f>
        <v/>
      </c>
      <c r="P3090" t="s">
        <v>58</v>
      </c>
      <c r="Q3090" t="s">
        <v>1402</v>
      </c>
      <c r="R3090">
        <v>110376</v>
      </c>
      <c r="S3090" s="388">
        <f>ROWS(R$5:R3090)</f>
        <v>3086</v>
      </c>
      <c r="T3090" s="388" t="str">
        <f>IF(_xlfn.IFNA(VLOOKUP(P3090,$AG$3:$AH$83,2,FALSE),"")='11.1'!$D$5,TXM!S3090,"")</f>
        <v/>
      </c>
      <c r="U3090" t="str">
        <f>IFERROR(SMALL($T$5:$T$9000,ROWS($T$5:T3090)),"")</f>
        <v/>
      </c>
    </row>
    <row r="3091" spans="1:21" ht="14.4" customHeight="1" x14ac:dyDescent="0.3">
      <c r="A3091" s="371" t="s">
        <v>40</v>
      </c>
      <c r="B3091" t="s">
        <v>98</v>
      </c>
      <c r="C3091" s="372">
        <v>76329</v>
      </c>
      <c r="D3091" s="388">
        <f>ROWS(C$5:C3091)</f>
        <v>3087</v>
      </c>
      <c r="E3091" s="388" t="str">
        <f>IF(_xlfn.IFNA(VLOOKUP(A3091,$AG$3:$AH$83,2,FALSE),"")='11.1'!$D$5,TXM!D3091,"")</f>
        <v/>
      </c>
      <c r="F3091" t="str">
        <f>IFERROR(SMALL($E$5:$E$9000,ROWS($E$5:E3091)),"")</f>
        <v/>
      </c>
      <c r="I3091" s="371" t="s">
        <v>28</v>
      </c>
      <c r="J3091" t="s">
        <v>1318</v>
      </c>
      <c r="K3091" s="372">
        <v>835960400</v>
      </c>
      <c r="L3091" s="388">
        <f>ROWS(K$5:K3091)</f>
        <v>3087</v>
      </c>
      <c r="M3091" s="388" t="str">
        <f>IF(_xlfn.IFNA(VLOOKUP(I3091,$AG$3:$AH$83,2,FALSE),"")='11.1'!$D$5,TXM!L3091,"")</f>
        <v/>
      </c>
      <c r="N3091" t="str">
        <f>IFERROR(SMALL($M$5:$M$9000,ROWS($M$5:M3091)),"")</f>
        <v/>
      </c>
      <c r="P3091" t="s">
        <v>58</v>
      </c>
      <c r="Q3091" t="s">
        <v>106</v>
      </c>
      <c r="R3091">
        <v>108022</v>
      </c>
      <c r="S3091" s="388">
        <f>ROWS(R$5:R3091)</f>
        <v>3087</v>
      </c>
      <c r="T3091" s="388" t="str">
        <f>IF(_xlfn.IFNA(VLOOKUP(P3091,$AG$3:$AH$83,2,FALSE),"")='11.1'!$D$5,TXM!S3091,"")</f>
        <v/>
      </c>
      <c r="U3091" t="str">
        <f>IFERROR(SMALL($T$5:$T$9000,ROWS($T$5:T3091)),"")</f>
        <v/>
      </c>
    </row>
    <row r="3092" spans="1:21" ht="14.4" customHeight="1" x14ac:dyDescent="0.3">
      <c r="A3092" s="371" t="s">
        <v>40</v>
      </c>
      <c r="B3092" t="s">
        <v>94</v>
      </c>
      <c r="C3092" s="372">
        <v>64832</v>
      </c>
      <c r="D3092" s="388">
        <f>ROWS(C$5:C3092)</f>
        <v>3088</v>
      </c>
      <c r="E3092" s="388" t="str">
        <f>IF(_xlfn.IFNA(VLOOKUP(A3092,$AG$3:$AH$83,2,FALSE),"")='11.1'!$D$5,TXM!D3092,"")</f>
        <v/>
      </c>
      <c r="F3092" t="str">
        <f>IFERROR(SMALL($E$5:$E$9000,ROWS($E$5:E3092)),"")</f>
        <v/>
      </c>
      <c r="I3092" s="371" t="s">
        <v>28</v>
      </c>
      <c r="J3092" t="s">
        <v>1252</v>
      </c>
      <c r="K3092" s="372">
        <v>803989367</v>
      </c>
      <c r="L3092" s="388">
        <f>ROWS(K$5:K3092)</f>
        <v>3088</v>
      </c>
      <c r="M3092" s="388" t="str">
        <f>IF(_xlfn.IFNA(VLOOKUP(I3092,$AG$3:$AH$83,2,FALSE),"")='11.1'!$D$5,TXM!L3092,"")</f>
        <v/>
      </c>
      <c r="N3092" t="str">
        <f>IFERROR(SMALL($M$5:$M$9000,ROWS($M$5:M3092)),"")</f>
        <v/>
      </c>
      <c r="P3092" t="s">
        <v>58</v>
      </c>
      <c r="Q3092" t="s">
        <v>1006</v>
      </c>
      <c r="R3092">
        <v>105542</v>
      </c>
      <c r="S3092" s="388">
        <f>ROWS(R$5:R3092)</f>
        <v>3088</v>
      </c>
      <c r="T3092" s="388" t="str">
        <f>IF(_xlfn.IFNA(VLOOKUP(P3092,$AG$3:$AH$83,2,FALSE),"")='11.1'!$D$5,TXM!S3092,"")</f>
        <v/>
      </c>
      <c r="U3092" t="str">
        <f>IFERROR(SMALL($T$5:$T$9000,ROWS($T$5:T3092)),"")</f>
        <v/>
      </c>
    </row>
    <row r="3093" spans="1:21" ht="14.4" customHeight="1" x14ac:dyDescent="0.3">
      <c r="A3093" s="371" t="s">
        <v>40</v>
      </c>
      <c r="B3093" t="s">
        <v>1006</v>
      </c>
      <c r="C3093" s="372">
        <v>38857</v>
      </c>
      <c r="D3093" s="388">
        <f>ROWS(C$5:C3093)</f>
        <v>3089</v>
      </c>
      <c r="E3093" s="388" t="str">
        <f>IF(_xlfn.IFNA(VLOOKUP(A3093,$AG$3:$AH$83,2,FALSE),"")='11.1'!$D$5,TXM!D3093,"")</f>
        <v/>
      </c>
      <c r="F3093" t="str">
        <f>IFERROR(SMALL($E$5:$E$9000,ROWS($E$5:E3093)),"")</f>
        <v/>
      </c>
      <c r="I3093" s="371" t="s">
        <v>28</v>
      </c>
      <c r="J3093" t="s">
        <v>1000</v>
      </c>
      <c r="K3093" s="372">
        <v>423254933</v>
      </c>
      <c r="L3093" s="388">
        <f>ROWS(K$5:K3093)</f>
        <v>3089</v>
      </c>
      <c r="M3093" s="388" t="str">
        <f>IF(_xlfn.IFNA(VLOOKUP(I3093,$AG$3:$AH$83,2,FALSE),"")='11.1'!$D$5,TXM!L3093,"")</f>
        <v/>
      </c>
      <c r="N3093" t="str">
        <f>IFERROR(SMALL($M$5:$M$9000,ROWS($M$5:M3093)),"")</f>
        <v/>
      </c>
      <c r="P3093" t="s">
        <v>58</v>
      </c>
      <c r="Q3093" t="s">
        <v>990</v>
      </c>
      <c r="R3093">
        <v>104046</v>
      </c>
      <c r="S3093" s="388">
        <f>ROWS(R$5:R3093)</f>
        <v>3089</v>
      </c>
      <c r="T3093" s="388" t="str">
        <f>IF(_xlfn.IFNA(VLOOKUP(P3093,$AG$3:$AH$83,2,FALSE),"")='11.1'!$D$5,TXM!S3093,"")</f>
        <v/>
      </c>
      <c r="U3093" t="str">
        <f>IFERROR(SMALL($T$5:$T$9000,ROWS($T$5:T3093)),"")</f>
        <v/>
      </c>
    </row>
    <row r="3094" spans="1:21" ht="14.4" customHeight="1" x14ac:dyDescent="0.3">
      <c r="A3094" s="371" t="s">
        <v>40</v>
      </c>
      <c r="B3094" t="s">
        <v>97</v>
      </c>
      <c r="C3094" s="372">
        <v>17970</v>
      </c>
      <c r="D3094" s="388">
        <f>ROWS(C$5:C3094)</f>
        <v>3090</v>
      </c>
      <c r="E3094" s="388" t="str">
        <f>IF(_xlfn.IFNA(VLOOKUP(A3094,$AG$3:$AH$83,2,FALSE),"")='11.1'!$D$5,TXM!D3094,"")</f>
        <v/>
      </c>
      <c r="F3094" t="str">
        <f>IFERROR(SMALL($E$5:$E$9000,ROWS($E$5:E3094)),"")</f>
        <v/>
      </c>
      <c r="I3094" s="371" t="s">
        <v>28</v>
      </c>
      <c r="J3094" t="s">
        <v>841</v>
      </c>
      <c r="K3094" s="372">
        <v>421635438</v>
      </c>
      <c r="L3094" s="388">
        <f>ROWS(K$5:K3094)</f>
        <v>3090</v>
      </c>
      <c r="M3094" s="388" t="str">
        <f>IF(_xlfn.IFNA(VLOOKUP(I3094,$AG$3:$AH$83,2,FALSE),"")='11.1'!$D$5,TXM!L3094,"")</f>
        <v/>
      </c>
      <c r="N3094" t="str">
        <f>IFERROR(SMALL($M$5:$M$9000,ROWS($M$5:M3094)),"")</f>
        <v/>
      </c>
      <c r="P3094" t="s">
        <v>58</v>
      </c>
      <c r="Q3094" t="s">
        <v>1005</v>
      </c>
      <c r="R3094">
        <v>93000</v>
      </c>
      <c r="S3094" s="388">
        <f>ROWS(R$5:R3094)</f>
        <v>3090</v>
      </c>
      <c r="T3094" s="388" t="str">
        <f>IF(_xlfn.IFNA(VLOOKUP(P3094,$AG$3:$AH$83,2,FALSE),"")='11.1'!$D$5,TXM!S3094,"")</f>
        <v/>
      </c>
      <c r="U3094" t="str">
        <f>IFERROR(SMALL($T$5:$T$9000,ROWS($T$5:T3094)),"")</f>
        <v/>
      </c>
    </row>
    <row r="3095" spans="1:21" ht="14.4" customHeight="1" x14ac:dyDescent="0.3">
      <c r="A3095" s="371" t="s">
        <v>40</v>
      </c>
      <c r="B3095" t="s">
        <v>1285</v>
      </c>
      <c r="C3095" s="372">
        <v>13508</v>
      </c>
      <c r="D3095" s="388">
        <f>ROWS(C$5:C3095)</f>
        <v>3091</v>
      </c>
      <c r="E3095" s="388" t="str">
        <f>IF(_xlfn.IFNA(VLOOKUP(A3095,$AG$3:$AH$83,2,FALSE),"")='11.1'!$D$5,TXM!D3095,"")</f>
        <v/>
      </c>
      <c r="F3095" t="str">
        <f>IFERROR(SMALL($E$5:$E$9000,ROWS($E$5:E3095)),"")</f>
        <v/>
      </c>
      <c r="I3095" s="371" t="s">
        <v>28</v>
      </c>
      <c r="J3095" t="s">
        <v>999</v>
      </c>
      <c r="K3095" s="372">
        <v>307885341</v>
      </c>
      <c r="L3095" s="388">
        <f>ROWS(K$5:K3095)</f>
        <v>3091</v>
      </c>
      <c r="M3095" s="388" t="str">
        <f>IF(_xlfn.IFNA(VLOOKUP(I3095,$AG$3:$AH$83,2,FALSE),"")='11.1'!$D$5,TXM!L3095,"")</f>
        <v/>
      </c>
      <c r="N3095" t="str">
        <f>IFERROR(SMALL($M$5:$M$9000,ROWS($M$5:M3095)),"")</f>
        <v/>
      </c>
      <c r="P3095" t="s">
        <v>58</v>
      </c>
      <c r="Q3095" t="s">
        <v>795</v>
      </c>
      <c r="R3095">
        <v>90927</v>
      </c>
      <c r="S3095" s="388">
        <f>ROWS(R$5:R3095)</f>
        <v>3091</v>
      </c>
      <c r="T3095" s="388" t="str">
        <f>IF(_xlfn.IFNA(VLOOKUP(P3095,$AG$3:$AH$83,2,FALSE),"")='11.1'!$D$5,TXM!S3095,"")</f>
        <v/>
      </c>
      <c r="U3095" t="str">
        <f>IFERROR(SMALL($T$5:$T$9000,ROWS($T$5:T3095)),"")</f>
        <v/>
      </c>
    </row>
    <row r="3096" spans="1:21" ht="14.4" customHeight="1" x14ac:dyDescent="0.3">
      <c r="A3096" s="371" t="s">
        <v>40</v>
      </c>
      <c r="B3096" t="s">
        <v>1318</v>
      </c>
      <c r="C3096" s="372">
        <v>10313</v>
      </c>
      <c r="D3096" s="388">
        <f>ROWS(C$5:C3096)</f>
        <v>3092</v>
      </c>
      <c r="E3096" s="388" t="str">
        <f>IF(_xlfn.IFNA(VLOOKUP(A3096,$AG$3:$AH$83,2,FALSE),"")='11.1'!$D$5,TXM!D3096,"")</f>
        <v/>
      </c>
      <c r="F3096" t="str">
        <f>IFERROR(SMALL($E$5:$E$9000,ROWS($E$5:E3096)),"")</f>
        <v/>
      </c>
      <c r="I3096" s="371" t="s">
        <v>28</v>
      </c>
      <c r="J3096" t="s">
        <v>811</v>
      </c>
      <c r="K3096" s="372">
        <v>191269164</v>
      </c>
      <c r="L3096" s="388">
        <f>ROWS(K$5:K3096)</f>
        <v>3092</v>
      </c>
      <c r="M3096" s="388" t="str">
        <f>IF(_xlfn.IFNA(VLOOKUP(I3096,$AG$3:$AH$83,2,FALSE),"")='11.1'!$D$5,TXM!L3096,"")</f>
        <v/>
      </c>
      <c r="N3096" t="str">
        <f>IFERROR(SMALL($M$5:$M$9000,ROWS($M$5:M3096)),"")</f>
        <v/>
      </c>
      <c r="P3096" t="s">
        <v>58</v>
      </c>
      <c r="Q3096" t="s">
        <v>861</v>
      </c>
      <c r="R3096">
        <v>86250</v>
      </c>
      <c r="S3096" s="388">
        <f>ROWS(R$5:R3096)</f>
        <v>3092</v>
      </c>
      <c r="T3096" s="388" t="str">
        <f>IF(_xlfn.IFNA(VLOOKUP(P3096,$AG$3:$AH$83,2,FALSE),"")='11.1'!$D$5,TXM!S3096,"")</f>
        <v/>
      </c>
      <c r="U3096" t="str">
        <f>IFERROR(SMALL($T$5:$T$9000,ROWS($T$5:T3096)),"")</f>
        <v/>
      </c>
    </row>
    <row r="3097" spans="1:21" ht="14.4" customHeight="1" x14ac:dyDescent="0.3">
      <c r="A3097" s="371" t="s">
        <v>40</v>
      </c>
      <c r="B3097" t="s">
        <v>1365</v>
      </c>
      <c r="C3097" s="372">
        <v>8602</v>
      </c>
      <c r="D3097" s="388">
        <f>ROWS(C$5:C3097)</f>
        <v>3093</v>
      </c>
      <c r="E3097" s="388" t="str">
        <f>IF(_xlfn.IFNA(VLOOKUP(A3097,$AG$3:$AH$83,2,FALSE),"")='11.1'!$D$5,TXM!D3097,"")</f>
        <v/>
      </c>
      <c r="F3097" t="str">
        <f>IFERROR(SMALL($E$5:$E$9000,ROWS($E$5:E3097)),"")</f>
        <v/>
      </c>
      <c r="I3097" s="371" t="s">
        <v>28</v>
      </c>
      <c r="J3097" t="s">
        <v>809</v>
      </c>
      <c r="K3097" s="372">
        <v>156307935</v>
      </c>
      <c r="L3097" s="388">
        <f>ROWS(K$5:K3097)</f>
        <v>3093</v>
      </c>
      <c r="M3097" s="388" t="str">
        <f>IF(_xlfn.IFNA(VLOOKUP(I3097,$AG$3:$AH$83,2,FALSE),"")='11.1'!$D$5,TXM!L3097,"")</f>
        <v/>
      </c>
      <c r="N3097" t="str">
        <f>IFERROR(SMALL($M$5:$M$9000,ROWS($M$5:M3097)),"")</f>
        <v/>
      </c>
      <c r="P3097" t="s">
        <v>58</v>
      </c>
      <c r="Q3097" t="s">
        <v>104</v>
      </c>
      <c r="R3097">
        <v>70000</v>
      </c>
      <c r="S3097" s="388">
        <f>ROWS(R$5:R3097)</f>
        <v>3093</v>
      </c>
      <c r="T3097" s="388" t="str">
        <f>IF(_xlfn.IFNA(VLOOKUP(P3097,$AG$3:$AH$83,2,FALSE),"")='11.1'!$D$5,TXM!S3097,"")</f>
        <v/>
      </c>
      <c r="U3097" t="str">
        <f>IFERROR(SMALL($T$5:$T$9000,ROWS($T$5:T3097)),"")</f>
        <v/>
      </c>
    </row>
    <row r="3098" spans="1:21" ht="14.4" customHeight="1" x14ac:dyDescent="0.3">
      <c r="A3098" s="371" t="s">
        <v>40</v>
      </c>
      <c r="B3098" t="s">
        <v>815</v>
      </c>
      <c r="C3098" s="372">
        <v>8321</v>
      </c>
      <c r="D3098" s="388">
        <f>ROWS(C$5:C3098)</f>
        <v>3094</v>
      </c>
      <c r="E3098" s="388" t="str">
        <f>IF(_xlfn.IFNA(VLOOKUP(A3098,$AG$3:$AH$83,2,FALSE),"")='11.1'!$D$5,TXM!D3098,"")</f>
        <v/>
      </c>
      <c r="F3098" t="str">
        <f>IFERROR(SMALL($E$5:$E$9000,ROWS($E$5:E3098)),"")</f>
        <v/>
      </c>
      <c r="I3098" s="371" t="s">
        <v>28</v>
      </c>
      <c r="J3098" t="s">
        <v>813</v>
      </c>
      <c r="K3098" s="372">
        <v>104830595</v>
      </c>
      <c r="L3098" s="388">
        <f>ROWS(K$5:K3098)</f>
        <v>3094</v>
      </c>
      <c r="M3098" s="388" t="str">
        <f>IF(_xlfn.IFNA(VLOOKUP(I3098,$AG$3:$AH$83,2,FALSE),"")='11.1'!$D$5,TXM!L3098,"")</f>
        <v/>
      </c>
      <c r="N3098" t="str">
        <f>IFERROR(SMALL($M$5:$M$9000,ROWS($M$5:M3098)),"")</f>
        <v/>
      </c>
      <c r="P3098" t="s">
        <v>58</v>
      </c>
      <c r="Q3098" t="s">
        <v>1275</v>
      </c>
      <c r="R3098">
        <v>69250</v>
      </c>
      <c r="S3098" s="388">
        <f>ROWS(R$5:R3098)</f>
        <v>3094</v>
      </c>
      <c r="T3098" s="388" t="str">
        <f>IF(_xlfn.IFNA(VLOOKUP(P3098,$AG$3:$AH$83,2,FALSE),"")='11.1'!$D$5,TXM!S3098,"")</f>
        <v/>
      </c>
      <c r="U3098" t="str">
        <f>IFERROR(SMALL($T$5:$T$9000,ROWS($T$5:T3098)),"")</f>
        <v/>
      </c>
    </row>
    <row r="3099" spans="1:21" ht="14.4" customHeight="1" x14ac:dyDescent="0.3">
      <c r="A3099" s="371" t="s">
        <v>40</v>
      </c>
      <c r="B3099" t="s">
        <v>1240</v>
      </c>
      <c r="C3099" s="372">
        <v>8159</v>
      </c>
      <c r="D3099" s="388">
        <f>ROWS(C$5:C3099)</f>
        <v>3095</v>
      </c>
      <c r="E3099" s="388" t="str">
        <f>IF(_xlfn.IFNA(VLOOKUP(A3099,$AG$3:$AH$83,2,FALSE),"")='11.1'!$D$5,TXM!D3099,"")</f>
        <v/>
      </c>
      <c r="F3099" t="str">
        <f>IFERROR(SMALL($E$5:$E$9000,ROWS($E$5:E3099)),"")</f>
        <v/>
      </c>
      <c r="I3099" s="371" t="s">
        <v>28</v>
      </c>
      <c r="J3099" t="s">
        <v>859</v>
      </c>
      <c r="K3099" s="372">
        <v>94433152</v>
      </c>
      <c r="L3099" s="388">
        <f>ROWS(K$5:K3099)</f>
        <v>3095</v>
      </c>
      <c r="M3099" s="388" t="str">
        <f>IF(_xlfn.IFNA(VLOOKUP(I3099,$AG$3:$AH$83,2,FALSE),"")='11.1'!$D$5,TXM!L3099,"")</f>
        <v/>
      </c>
      <c r="N3099" t="str">
        <f>IFERROR(SMALL($M$5:$M$9000,ROWS($M$5:M3099)),"")</f>
        <v/>
      </c>
      <c r="P3099" t="s">
        <v>58</v>
      </c>
      <c r="Q3099" t="s">
        <v>793</v>
      </c>
      <c r="R3099">
        <v>61013</v>
      </c>
      <c r="S3099" s="388">
        <f>ROWS(R$5:R3099)</f>
        <v>3095</v>
      </c>
      <c r="T3099" s="388" t="str">
        <f>IF(_xlfn.IFNA(VLOOKUP(P3099,$AG$3:$AH$83,2,FALSE),"")='11.1'!$D$5,TXM!S3099,"")</f>
        <v/>
      </c>
      <c r="U3099" t="str">
        <f>IFERROR(SMALL($T$5:$T$9000,ROWS($T$5:T3099)),"")</f>
        <v/>
      </c>
    </row>
    <row r="3100" spans="1:21" ht="14.4" customHeight="1" x14ac:dyDescent="0.3">
      <c r="A3100" s="371" t="s">
        <v>40</v>
      </c>
      <c r="B3100" t="s">
        <v>1252</v>
      </c>
      <c r="C3100" s="372">
        <v>5415</v>
      </c>
      <c r="D3100" s="388">
        <f>ROWS(C$5:C3100)</f>
        <v>3096</v>
      </c>
      <c r="E3100" s="388" t="str">
        <f>IF(_xlfn.IFNA(VLOOKUP(A3100,$AG$3:$AH$83,2,FALSE),"")='11.1'!$D$5,TXM!D3100,"")</f>
        <v/>
      </c>
      <c r="F3100" t="str">
        <f>IFERROR(SMALL($E$5:$E$9000,ROWS($E$5:E3100)),"")</f>
        <v/>
      </c>
      <c r="I3100" s="371" t="s">
        <v>28</v>
      </c>
      <c r="J3100" t="s">
        <v>839</v>
      </c>
      <c r="K3100" s="372">
        <v>89790680</v>
      </c>
      <c r="L3100" s="388">
        <f>ROWS(K$5:K3100)</f>
        <v>3096</v>
      </c>
      <c r="M3100" s="388" t="str">
        <f>IF(_xlfn.IFNA(VLOOKUP(I3100,$AG$3:$AH$83,2,FALSE),"")='11.1'!$D$5,TXM!L3100,"")</f>
        <v/>
      </c>
      <c r="N3100" t="str">
        <f>IFERROR(SMALL($M$5:$M$9000,ROWS($M$5:M3100)),"")</f>
        <v/>
      </c>
      <c r="P3100" t="s">
        <v>58</v>
      </c>
      <c r="Q3100" t="s">
        <v>849</v>
      </c>
      <c r="R3100">
        <v>47990</v>
      </c>
      <c r="S3100" s="388">
        <f>ROWS(R$5:R3100)</f>
        <v>3096</v>
      </c>
      <c r="T3100" s="388" t="str">
        <f>IF(_xlfn.IFNA(VLOOKUP(P3100,$AG$3:$AH$83,2,FALSE),"")='11.1'!$D$5,TXM!S3100,"")</f>
        <v/>
      </c>
      <c r="U3100" t="str">
        <f>IFERROR(SMALL($T$5:$T$9000,ROWS($T$5:T3100)),"")</f>
        <v/>
      </c>
    </row>
    <row r="3101" spans="1:21" ht="14.4" customHeight="1" x14ac:dyDescent="0.3">
      <c r="A3101" s="371" t="s">
        <v>40</v>
      </c>
      <c r="B3101" t="s">
        <v>823</v>
      </c>
      <c r="C3101" s="372">
        <v>4400</v>
      </c>
      <c r="D3101" s="388">
        <f>ROWS(C$5:C3101)</f>
        <v>3097</v>
      </c>
      <c r="E3101" s="388" t="str">
        <f>IF(_xlfn.IFNA(VLOOKUP(A3101,$AG$3:$AH$83,2,FALSE),"")='11.1'!$D$5,TXM!D3101,"")</f>
        <v/>
      </c>
      <c r="F3101" t="str">
        <f>IFERROR(SMALL($E$5:$E$9000,ROWS($E$5:E3101)),"")</f>
        <v/>
      </c>
      <c r="I3101" s="371" t="s">
        <v>28</v>
      </c>
      <c r="J3101" t="s">
        <v>871</v>
      </c>
      <c r="K3101" s="372">
        <v>79909675</v>
      </c>
      <c r="L3101" s="388">
        <f>ROWS(K$5:K3101)</f>
        <v>3097</v>
      </c>
      <c r="M3101" s="388" t="str">
        <f>IF(_xlfn.IFNA(VLOOKUP(I3101,$AG$3:$AH$83,2,FALSE),"")='11.1'!$D$5,TXM!L3101,"")</f>
        <v/>
      </c>
      <c r="N3101" t="str">
        <f>IFERROR(SMALL($M$5:$M$9000,ROWS($M$5:M3101)),"")</f>
        <v/>
      </c>
      <c r="P3101" t="s">
        <v>58</v>
      </c>
      <c r="Q3101" t="s">
        <v>105</v>
      </c>
      <c r="R3101">
        <v>46500</v>
      </c>
      <c r="S3101" s="388">
        <f>ROWS(R$5:R3101)</f>
        <v>3097</v>
      </c>
      <c r="T3101" s="388" t="str">
        <f>IF(_xlfn.IFNA(VLOOKUP(P3101,$AG$3:$AH$83,2,FALSE),"")='11.1'!$D$5,TXM!S3101,"")</f>
        <v/>
      </c>
      <c r="U3101" t="str">
        <f>IFERROR(SMALL($T$5:$T$9000,ROWS($T$5:T3101)),"")</f>
        <v/>
      </c>
    </row>
    <row r="3102" spans="1:21" ht="14.4" customHeight="1" x14ac:dyDescent="0.3">
      <c r="A3102" s="371" t="s">
        <v>40</v>
      </c>
      <c r="B3102" t="s">
        <v>105</v>
      </c>
      <c r="C3102" s="372">
        <v>796</v>
      </c>
      <c r="D3102" s="388">
        <f>ROWS(C$5:C3102)</f>
        <v>3098</v>
      </c>
      <c r="E3102" s="388" t="str">
        <f>IF(_xlfn.IFNA(VLOOKUP(A3102,$AG$3:$AH$83,2,FALSE),"")='11.1'!$D$5,TXM!D3102,"")</f>
        <v/>
      </c>
      <c r="F3102" t="str">
        <f>IFERROR(SMALL($E$5:$E$9000,ROWS($E$5:E3102)),"")</f>
        <v/>
      </c>
      <c r="I3102" s="371" t="s">
        <v>28</v>
      </c>
      <c r="J3102" t="s">
        <v>787</v>
      </c>
      <c r="K3102" s="372">
        <v>66477496</v>
      </c>
      <c r="L3102" s="388">
        <f>ROWS(K$5:K3102)</f>
        <v>3098</v>
      </c>
      <c r="M3102" s="388" t="str">
        <f>IF(_xlfn.IFNA(VLOOKUP(I3102,$AG$3:$AH$83,2,FALSE),"")='11.1'!$D$5,TXM!L3102,"")</f>
        <v/>
      </c>
      <c r="N3102" t="str">
        <f>IFERROR(SMALL($M$5:$M$9000,ROWS($M$5:M3102)),"")</f>
        <v/>
      </c>
      <c r="P3102" t="s">
        <v>58</v>
      </c>
      <c r="Q3102" t="s">
        <v>107</v>
      </c>
      <c r="R3102">
        <v>32289</v>
      </c>
      <c r="S3102" s="388">
        <f>ROWS(R$5:R3102)</f>
        <v>3098</v>
      </c>
      <c r="T3102" s="388" t="str">
        <f>IF(_xlfn.IFNA(VLOOKUP(P3102,$AG$3:$AH$83,2,FALSE),"")='11.1'!$D$5,TXM!S3102,"")</f>
        <v/>
      </c>
      <c r="U3102" t="str">
        <f>IFERROR(SMALL($T$5:$T$9000,ROWS($T$5:T3102)),"")</f>
        <v/>
      </c>
    </row>
    <row r="3103" spans="1:21" ht="14.4" customHeight="1" x14ac:dyDescent="0.3">
      <c r="A3103" s="371" t="s">
        <v>40</v>
      </c>
      <c r="B3103" t="s">
        <v>1003</v>
      </c>
      <c r="C3103" s="372">
        <v>682</v>
      </c>
      <c r="D3103" s="388">
        <f>ROWS(C$5:C3103)</f>
        <v>3099</v>
      </c>
      <c r="E3103" s="388" t="str">
        <f>IF(_xlfn.IFNA(VLOOKUP(A3103,$AG$3:$AH$83,2,FALSE),"")='11.1'!$D$5,TXM!D3103,"")</f>
        <v/>
      </c>
      <c r="F3103" t="str">
        <f>IFERROR(SMALL($E$5:$E$9000,ROWS($E$5:E3103)),"")</f>
        <v/>
      </c>
      <c r="I3103" s="371" t="s">
        <v>28</v>
      </c>
      <c r="J3103" t="s">
        <v>1434</v>
      </c>
      <c r="K3103" s="372">
        <v>65112946</v>
      </c>
      <c r="L3103" s="388">
        <f>ROWS(K$5:K3103)</f>
        <v>3099</v>
      </c>
      <c r="M3103" s="388" t="str">
        <f>IF(_xlfn.IFNA(VLOOKUP(I3103,$AG$3:$AH$83,2,FALSE),"")='11.1'!$D$5,TXM!L3103,"")</f>
        <v/>
      </c>
      <c r="N3103" t="str">
        <f>IFERROR(SMALL($M$5:$M$9000,ROWS($M$5:M3103)),"")</f>
        <v/>
      </c>
      <c r="P3103" t="s">
        <v>58</v>
      </c>
      <c r="Q3103" t="s">
        <v>815</v>
      </c>
      <c r="R3103">
        <v>28725</v>
      </c>
      <c r="S3103" s="388">
        <f>ROWS(R$5:R3103)</f>
        <v>3099</v>
      </c>
      <c r="T3103" s="388" t="str">
        <f>IF(_xlfn.IFNA(VLOOKUP(P3103,$AG$3:$AH$83,2,FALSE),"")='11.1'!$D$5,TXM!S3103,"")</f>
        <v/>
      </c>
      <c r="U3103" t="str">
        <f>IFERROR(SMALL($T$5:$T$9000,ROWS($T$5:T3103)),"")</f>
        <v/>
      </c>
    </row>
    <row r="3104" spans="1:21" ht="14.4" customHeight="1" x14ac:dyDescent="0.3">
      <c r="A3104" s="371" t="s">
        <v>40</v>
      </c>
      <c r="B3104" t="s">
        <v>1434</v>
      </c>
      <c r="C3104" s="372">
        <v>553</v>
      </c>
      <c r="D3104" s="388">
        <f>ROWS(C$5:C3104)</f>
        <v>3100</v>
      </c>
      <c r="E3104" s="388" t="str">
        <f>IF(_xlfn.IFNA(VLOOKUP(A3104,$AG$3:$AH$83,2,FALSE),"")='11.1'!$D$5,TXM!D3104,"")</f>
        <v/>
      </c>
      <c r="F3104" t="str">
        <f>IFERROR(SMALL($E$5:$E$9000,ROWS($E$5:E3104)),"")</f>
        <v/>
      </c>
      <c r="I3104" s="371" t="s">
        <v>28</v>
      </c>
      <c r="J3104" t="s">
        <v>861</v>
      </c>
      <c r="K3104" s="372">
        <v>45930214</v>
      </c>
      <c r="L3104" s="388">
        <f>ROWS(K$5:K3104)</f>
        <v>3100</v>
      </c>
      <c r="M3104" s="388" t="str">
        <f>IF(_xlfn.IFNA(VLOOKUP(I3104,$AG$3:$AH$83,2,FALSE),"")='11.1'!$D$5,TXM!L3104,"")</f>
        <v/>
      </c>
      <c r="N3104" t="str">
        <f>IFERROR(SMALL($M$5:$M$9000,ROWS($M$5:M3104)),"")</f>
        <v/>
      </c>
      <c r="P3104" t="s">
        <v>58</v>
      </c>
      <c r="Q3104" t="s">
        <v>1252</v>
      </c>
      <c r="R3104">
        <v>28650</v>
      </c>
      <c r="S3104" s="388">
        <f>ROWS(R$5:R3104)</f>
        <v>3100</v>
      </c>
      <c r="T3104" s="388" t="str">
        <f>IF(_xlfn.IFNA(VLOOKUP(P3104,$AG$3:$AH$83,2,FALSE),"")='11.1'!$D$5,TXM!S3104,"")</f>
        <v/>
      </c>
      <c r="U3104" t="str">
        <f>IFERROR(SMALL($T$5:$T$9000,ROWS($T$5:T3104)),"")</f>
        <v/>
      </c>
    </row>
    <row r="3105" spans="1:21" ht="14.4" customHeight="1" x14ac:dyDescent="0.3">
      <c r="A3105" s="371" t="s">
        <v>40</v>
      </c>
      <c r="B3105" t="s">
        <v>171</v>
      </c>
      <c r="C3105" s="372">
        <v>515</v>
      </c>
      <c r="D3105" s="388">
        <f>ROWS(C$5:C3105)</f>
        <v>3101</v>
      </c>
      <c r="E3105" s="388" t="str">
        <f>IF(_xlfn.IFNA(VLOOKUP(A3105,$AG$3:$AH$83,2,FALSE),"")='11.1'!$D$5,TXM!D3105,"")</f>
        <v/>
      </c>
      <c r="F3105" t="str">
        <f>IFERROR(SMALL($E$5:$E$9000,ROWS($E$5:E3105)),"")</f>
        <v/>
      </c>
      <c r="I3105" s="371" t="s">
        <v>28</v>
      </c>
      <c r="J3105" t="s">
        <v>785</v>
      </c>
      <c r="K3105" s="372">
        <v>43875903</v>
      </c>
      <c r="L3105" s="388">
        <f>ROWS(K$5:K3105)</f>
        <v>3101</v>
      </c>
      <c r="M3105" s="388" t="str">
        <f>IF(_xlfn.IFNA(VLOOKUP(I3105,$AG$3:$AH$83,2,FALSE),"")='11.1'!$D$5,TXM!L3105,"")</f>
        <v/>
      </c>
      <c r="N3105" t="str">
        <f>IFERROR(SMALL($M$5:$M$9000,ROWS($M$5:M3105)),"")</f>
        <v/>
      </c>
      <c r="P3105" t="s">
        <v>58</v>
      </c>
      <c r="Q3105" t="s">
        <v>859</v>
      </c>
      <c r="R3105">
        <v>24868</v>
      </c>
      <c r="S3105" s="388">
        <f>ROWS(R$5:R3105)</f>
        <v>3101</v>
      </c>
      <c r="T3105" s="388" t="str">
        <f>IF(_xlfn.IFNA(VLOOKUP(P3105,$AG$3:$AH$83,2,FALSE),"")='11.1'!$D$5,TXM!S3105,"")</f>
        <v/>
      </c>
      <c r="U3105" t="str">
        <f>IFERROR(SMALL($T$5:$T$9000,ROWS($T$5:T3105)),"")</f>
        <v/>
      </c>
    </row>
    <row r="3106" spans="1:21" ht="14.4" customHeight="1" x14ac:dyDescent="0.3">
      <c r="A3106" s="371" t="s">
        <v>40</v>
      </c>
      <c r="B3106" t="s">
        <v>101</v>
      </c>
      <c r="C3106" s="372">
        <v>350</v>
      </c>
      <c r="D3106" s="388">
        <f>ROWS(C$5:C3106)</f>
        <v>3102</v>
      </c>
      <c r="E3106" s="388" t="str">
        <f>IF(_xlfn.IFNA(VLOOKUP(A3106,$AG$3:$AH$83,2,FALSE),"")='11.1'!$D$5,TXM!D3106,"")</f>
        <v/>
      </c>
      <c r="F3106" t="str">
        <f>IFERROR(SMALL($E$5:$E$9000,ROWS($E$5:E3106)),"")</f>
        <v/>
      </c>
      <c r="I3106" s="371" t="s">
        <v>28</v>
      </c>
      <c r="J3106" t="s">
        <v>998</v>
      </c>
      <c r="K3106" s="372">
        <v>34606151</v>
      </c>
      <c r="L3106" s="388">
        <f>ROWS(K$5:K3106)</f>
        <v>3102</v>
      </c>
      <c r="M3106" s="388" t="str">
        <f>IF(_xlfn.IFNA(VLOOKUP(I3106,$AG$3:$AH$83,2,FALSE),"")='11.1'!$D$5,TXM!L3106,"")</f>
        <v/>
      </c>
      <c r="N3106" t="str">
        <f>IFERROR(SMALL($M$5:$M$9000,ROWS($M$5:M3106)),"")</f>
        <v/>
      </c>
      <c r="P3106" t="s">
        <v>58</v>
      </c>
      <c r="Q3106" t="s">
        <v>1434</v>
      </c>
      <c r="R3106">
        <v>11938</v>
      </c>
      <c r="S3106" s="388">
        <f>ROWS(R$5:R3106)</f>
        <v>3102</v>
      </c>
      <c r="T3106" s="388" t="str">
        <f>IF(_xlfn.IFNA(VLOOKUP(P3106,$AG$3:$AH$83,2,FALSE),"")='11.1'!$D$5,TXM!S3106,"")</f>
        <v/>
      </c>
      <c r="U3106" t="str">
        <f>IFERROR(SMALL($T$5:$T$9000,ROWS($T$5:T3106)),"")</f>
        <v/>
      </c>
    </row>
    <row r="3107" spans="1:21" ht="14.4" customHeight="1" x14ac:dyDescent="0.3">
      <c r="A3107" s="371" t="s">
        <v>40</v>
      </c>
      <c r="B3107" t="s">
        <v>1001</v>
      </c>
      <c r="C3107" s="372">
        <v>55</v>
      </c>
      <c r="D3107" s="388">
        <f>ROWS(C$5:C3107)</f>
        <v>3103</v>
      </c>
      <c r="E3107" s="388" t="str">
        <f>IF(_xlfn.IFNA(VLOOKUP(A3107,$AG$3:$AH$83,2,FALSE),"")='11.1'!$D$5,TXM!D3107,"")</f>
        <v/>
      </c>
      <c r="F3107" t="str">
        <f>IFERROR(SMALL($E$5:$E$9000,ROWS($E$5:E3107)),"")</f>
        <v/>
      </c>
      <c r="I3107" s="371" t="s">
        <v>28</v>
      </c>
      <c r="J3107" t="s">
        <v>96</v>
      </c>
      <c r="K3107" s="372">
        <v>29765191</v>
      </c>
      <c r="L3107" s="388">
        <f>ROWS(K$5:K3107)</f>
        <v>3103</v>
      </c>
      <c r="M3107" s="388" t="str">
        <f>IF(_xlfn.IFNA(VLOOKUP(I3107,$AG$3:$AH$83,2,FALSE),"")='11.1'!$D$5,TXM!L3107,"")</f>
        <v/>
      </c>
      <c r="N3107" t="str">
        <f>IFERROR(SMALL($M$5:$M$9000,ROWS($M$5:M3107)),"")</f>
        <v/>
      </c>
      <c r="P3107" t="s">
        <v>58</v>
      </c>
      <c r="Q3107" t="s">
        <v>779</v>
      </c>
      <c r="R3107">
        <v>8016</v>
      </c>
      <c r="S3107" s="388">
        <f>ROWS(R$5:R3107)</f>
        <v>3103</v>
      </c>
      <c r="T3107" s="388" t="str">
        <f>IF(_xlfn.IFNA(VLOOKUP(P3107,$AG$3:$AH$83,2,FALSE),"")='11.1'!$D$5,TXM!S3107,"")</f>
        <v/>
      </c>
      <c r="U3107" t="str">
        <f>IFERROR(SMALL($T$5:$T$9000,ROWS($T$5:T3107)),"")</f>
        <v/>
      </c>
    </row>
    <row r="3108" spans="1:21" ht="14.4" customHeight="1" x14ac:dyDescent="0.3">
      <c r="A3108" s="371" t="s">
        <v>690</v>
      </c>
      <c r="B3108" t="s">
        <v>1000</v>
      </c>
      <c r="C3108" s="372">
        <v>3251565</v>
      </c>
      <c r="D3108" s="388">
        <f>ROWS(C$5:C3108)</f>
        <v>3104</v>
      </c>
      <c r="E3108" s="388" t="str">
        <f>IF(_xlfn.IFNA(VLOOKUP(A3108,$AG$3:$AH$83,2,FALSE),"")='11.1'!$D$5,TXM!D3108,"")</f>
        <v/>
      </c>
      <c r="F3108" t="str">
        <f>IFERROR(SMALL($E$5:$E$9000,ROWS($E$5:E3108)),"")</f>
        <v/>
      </c>
      <c r="I3108" s="371" t="s">
        <v>28</v>
      </c>
      <c r="J3108" t="s">
        <v>1005</v>
      </c>
      <c r="K3108" s="372">
        <v>28895715</v>
      </c>
      <c r="L3108" s="388">
        <f>ROWS(K$5:K3108)</f>
        <v>3104</v>
      </c>
      <c r="M3108" s="388" t="str">
        <f>IF(_xlfn.IFNA(VLOOKUP(I3108,$AG$3:$AH$83,2,FALSE),"")='11.1'!$D$5,TXM!L3108,"")</f>
        <v/>
      </c>
      <c r="N3108" t="str">
        <f>IFERROR(SMALL($M$5:$M$9000,ROWS($M$5:M3108)),"")</f>
        <v/>
      </c>
      <c r="P3108" t="s">
        <v>58</v>
      </c>
      <c r="Q3108" t="s">
        <v>91</v>
      </c>
      <c r="R3108">
        <v>6147</v>
      </c>
      <c r="S3108" s="388">
        <f>ROWS(R$5:R3108)</f>
        <v>3104</v>
      </c>
      <c r="T3108" s="388" t="str">
        <f>IF(_xlfn.IFNA(VLOOKUP(P3108,$AG$3:$AH$83,2,FALSE),"")='11.1'!$D$5,TXM!S3108,"")</f>
        <v/>
      </c>
      <c r="U3108" t="str">
        <f>IFERROR(SMALL($T$5:$T$9000,ROWS($T$5:T3108)),"")</f>
        <v/>
      </c>
    </row>
    <row r="3109" spans="1:21" ht="14.4" customHeight="1" x14ac:dyDescent="0.3">
      <c r="A3109" s="371" t="s">
        <v>690</v>
      </c>
      <c r="B3109" t="s">
        <v>863</v>
      </c>
      <c r="C3109" s="372">
        <v>264926</v>
      </c>
      <c r="D3109" s="388">
        <f>ROWS(C$5:C3109)</f>
        <v>3105</v>
      </c>
      <c r="E3109" s="388" t="str">
        <f>IF(_xlfn.IFNA(VLOOKUP(A3109,$AG$3:$AH$83,2,FALSE),"")='11.1'!$D$5,TXM!D3109,"")</f>
        <v/>
      </c>
      <c r="F3109" t="str">
        <f>IFERROR(SMALL($E$5:$E$9000,ROWS($E$5:E3109)),"")</f>
        <v/>
      </c>
      <c r="I3109" s="371" t="s">
        <v>28</v>
      </c>
      <c r="J3109" t="s">
        <v>869</v>
      </c>
      <c r="K3109" s="372">
        <v>28626688</v>
      </c>
      <c r="L3109" s="388">
        <f>ROWS(K$5:K3109)</f>
        <v>3105</v>
      </c>
      <c r="M3109" s="388" t="str">
        <f>IF(_xlfn.IFNA(VLOOKUP(I3109,$AG$3:$AH$83,2,FALSE),"")='11.1'!$D$5,TXM!L3109,"")</f>
        <v/>
      </c>
      <c r="N3109" t="str">
        <f>IFERROR(SMALL($M$5:$M$9000,ROWS($M$5:M3109)),"")</f>
        <v/>
      </c>
      <c r="P3109" t="s">
        <v>58</v>
      </c>
      <c r="Q3109" t="s">
        <v>847</v>
      </c>
      <c r="R3109">
        <v>5400</v>
      </c>
      <c r="S3109" s="388">
        <f>ROWS(R$5:R3109)</f>
        <v>3105</v>
      </c>
      <c r="T3109" s="388" t="str">
        <f>IF(_xlfn.IFNA(VLOOKUP(P3109,$AG$3:$AH$83,2,FALSE),"")='11.1'!$D$5,TXM!S3109,"")</f>
        <v/>
      </c>
      <c r="U3109" t="str">
        <f>IFERROR(SMALL($T$5:$T$9000,ROWS($T$5:T3109)),"")</f>
        <v/>
      </c>
    </row>
    <row r="3110" spans="1:21" ht="14.4" customHeight="1" x14ac:dyDescent="0.3">
      <c r="A3110" s="371" t="s">
        <v>690</v>
      </c>
      <c r="B3110" t="s">
        <v>773</v>
      </c>
      <c r="C3110" s="372">
        <v>146313</v>
      </c>
      <c r="D3110" s="388">
        <f>ROWS(C$5:C3110)</f>
        <v>3106</v>
      </c>
      <c r="E3110" s="388" t="str">
        <f>IF(_xlfn.IFNA(VLOOKUP(A3110,$AG$3:$AH$83,2,FALSE),"")='11.1'!$D$5,TXM!D3110,"")</f>
        <v/>
      </c>
      <c r="F3110" t="str">
        <f>IFERROR(SMALL($E$5:$E$9000,ROWS($E$5:E3110)),"")</f>
        <v/>
      </c>
      <c r="I3110" s="371" t="s">
        <v>28</v>
      </c>
      <c r="J3110" t="s">
        <v>791</v>
      </c>
      <c r="K3110" s="372">
        <v>28101521</v>
      </c>
      <c r="L3110" s="388">
        <f>ROWS(K$5:K3110)</f>
        <v>3106</v>
      </c>
      <c r="M3110" s="388" t="str">
        <f>IF(_xlfn.IFNA(VLOOKUP(I3110,$AG$3:$AH$83,2,FALSE),"")='11.1'!$D$5,TXM!L3110,"")</f>
        <v/>
      </c>
      <c r="N3110" t="str">
        <f>IFERROR(SMALL($M$5:$M$9000,ROWS($M$5:M3110)),"")</f>
        <v/>
      </c>
      <c r="P3110" t="s">
        <v>58</v>
      </c>
      <c r="Q3110" t="s">
        <v>1002</v>
      </c>
      <c r="R3110">
        <v>4400</v>
      </c>
      <c r="S3110" s="388">
        <f>ROWS(R$5:R3110)</f>
        <v>3106</v>
      </c>
      <c r="T3110" s="388" t="str">
        <f>IF(_xlfn.IFNA(VLOOKUP(P3110,$AG$3:$AH$83,2,FALSE),"")='11.1'!$D$5,TXM!S3110,"")</f>
        <v/>
      </c>
      <c r="U3110" t="str">
        <f>IFERROR(SMALL($T$5:$T$9000,ROWS($T$5:T3110)),"")</f>
        <v/>
      </c>
    </row>
    <row r="3111" spans="1:21" ht="14.4" customHeight="1" x14ac:dyDescent="0.3">
      <c r="A3111" s="371" t="s">
        <v>690</v>
      </c>
      <c r="B3111" t="s">
        <v>1240</v>
      </c>
      <c r="C3111" s="372">
        <v>37854</v>
      </c>
      <c r="D3111" s="388">
        <f>ROWS(C$5:C3111)</f>
        <v>3107</v>
      </c>
      <c r="E3111" s="388" t="str">
        <f>IF(_xlfn.IFNA(VLOOKUP(A3111,$AG$3:$AH$83,2,FALSE),"")='11.1'!$D$5,TXM!D3111,"")</f>
        <v/>
      </c>
      <c r="F3111" t="str">
        <f>IFERROR(SMALL($E$5:$E$9000,ROWS($E$5:E3111)),"")</f>
        <v/>
      </c>
      <c r="I3111" s="371" t="s">
        <v>28</v>
      </c>
      <c r="J3111" t="s">
        <v>1275</v>
      </c>
      <c r="K3111" s="372">
        <v>27643559</v>
      </c>
      <c r="L3111" s="388">
        <f>ROWS(K$5:K3111)</f>
        <v>3107</v>
      </c>
      <c r="M3111" s="388" t="str">
        <f>IF(_xlfn.IFNA(VLOOKUP(I3111,$AG$3:$AH$83,2,FALSE),"")='11.1'!$D$5,TXM!L3111,"")</f>
        <v/>
      </c>
      <c r="N3111" t="str">
        <f>IFERROR(SMALL($M$5:$M$9000,ROWS($M$5:M3111)),"")</f>
        <v/>
      </c>
      <c r="P3111" t="s">
        <v>58</v>
      </c>
      <c r="Q3111" t="s">
        <v>827</v>
      </c>
      <c r="R3111">
        <v>3710</v>
      </c>
      <c r="S3111" s="388">
        <f>ROWS(R$5:R3111)</f>
        <v>3107</v>
      </c>
      <c r="T3111" s="388" t="str">
        <f>IF(_xlfn.IFNA(VLOOKUP(P3111,$AG$3:$AH$83,2,FALSE),"")='11.1'!$D$5,TXM!S3111,"")</f>
        <v/>
      </c>
      <c r="U3111" t="str">
        <f>IFERROR(SMALL($T$5:$T$9000,ROWS($T$5:T3111)),"")</f>
        <v/>
      </c>
    </row>
    <row r="3112" spans="1:21" ht="14.4" customHeight="1" x14ac:dyDescent="0.3">
      <c r="A3112" s="371" t="s">
        <v>690</v>
      </c>
      <c r="B3112" t="s">
        <v>95</v>
      </c>
      <c r="C3112" s="372">
        <v>11739</v>
      </c>
      <c r="D3112" s="388">
        <f>ROWS(C$5:C3112)</f>
        <v>3108</v>
      </c>
      <c r="E3112" s="388" t="str">
        <f>IF(_xlfn.IFNA(VLOOKUP(A3112,$AG$3:$AH$83,2,FALSE),"")='11.1'!$D$5,TXM!D3112,"")</f>
        <v/>
      </c>
      <c r="F3112" t="str">
        <f>IFERROR(SMALL($E$5:$E$9000,ROWS($E$5:E3112)),"")</f>
        <v/>
      </c>
      <c r="I3112" s="371" t="s">
        <v>28</v>
      </c>
      <c r="J3112" t="s">
        <v>783</v>
      </c>
      <c r="K3112" s="372">
        <v>25484121</v>
      </c>
      <c r="L3112" s="388">
        <f>ROWS(K$5:K3112)</f>
        <v>3108</v>
      </c>
      <c r="M3112" s="388" t="str">
        <f>IF(_xlfn.IFNA(VLOOKUP(I3112,$AG$3:$AH$83,2,FALSE),"")='11.1'!$D$5,TXM!L3112,"")</f>
        <v/>
      </c>
      <c r="N3112" t="str">
        <f>IFERROR(SMALL($M$5:$M$9000,ROWS($M$5:M3112)),"")</f>
        <v/>
      </c>
      <c r="P3112" t="s">
        <v>58</v>
      </c>
      <c r="Q3112" t="s">
        <v>813</v>
      </c>
      <c r="R3112">
        <v>1875</v>
      </c>
      <c r="S3112" s="388">
        <f>ROWS(R$5:R3112)</f>
        <v>3108</v>
      </c>
      <c r="T3112" s="388" t="str">
        <f>IF(_xlfn.IFNA(VLOOKUP(P3112,$AG$3:$AH$83,2,FALSE),"")='11.1'!$D$5,TXM!S3112,"")</f>
        <v/>
      </c>
      <c r="U3112" t="str">
        <f>IFERROR(SMALL($T$5:$T$9000,ROWS($T$5:T3112)),"")</f>
        <v/>
      </c>
    </row>
    <row r="3113" spans="1:21" ht="14.4" customHeight="1" x14ac:dyDescent="0.3">
      <c r="A3113" s="371" t="s">
        <v>690</v>
      </c>
      <c r="B3113" t="s">
        <v>98</v>
      </c>
      <c r="C3113" s="372">
        <v>11716</v>
      </c>
      <c r="D3113" s="388">
        <f>ROWS(C$5:C3113)</f>
        <v>3109</v>
      </c>
      <c r="E3113" s="388" t="str">
        <f>IF(_xlfn.IFNA(VLOOKUP(A3113,$AG$3:$AH$83,2,FALSE),"")='11.1'!$D$5,TXM!D3113,"")</f>
        <v/>
      </c>
      <c r="F3113" t="str">
        <f>IFERROR(SMALL($E$5:$E$9000,ROWS($E$5:E3113)),"")</f>
        <v/>
      </c>
      <c r="I3113" s="371" t="s">
        <v>28</v>
      </c>
      <c r="J3113" t="s">
        <v>1285</v>
      </c>
      <c r="K3113" s="372">
        <v>22049923</v>
      </c>
      <c r="L3113" s="388">
        <f>ROWS(K$5:K3113)</f>
        <v>3109</v>
      </c>
      <c r="M3113" s="388" t="str">
        <f>IF(_xlfn.IFNA(VLOOKUP(I3113,$AG$3:$AH$83,2,FALSE),"")='11.1'!$D$5,TXM!L3113,"")</f>
        <v/>
      </c>
      <c r="N3113" t="str">
        <f>IFERROR(SMALL($M$5:$M$9000,ROWS($M$5:M3113)),"")</f>
        <v/>
      </c>
      <c r="P3113" t="s">
        <v>88</v>
      </c>
      <c r="Q3113" t="s">
        <v>865</v>
      </c>
      <c r="R3113">
        <v>5310629</v>
      </c>
      <c r="S3113" s="388">
        <f>ROWS(R$5:R3113)</f>
        <v>3109</v>
      </c>
      <c r="T3113" s="388" t="str">
        <f>IF(_xlfn.IFNA(VLOOKUP(P3113,$AG$3:$AH$83,2,FALSE),"")='11.1'!$D$5,TXM!S3113,"")</f>
        <v/>
      </c>
      <c r="U3113" t="str">
        <f>IFERROR(SMALL($T$5:$T$9000,ROWS($T$5:T3113)),"")</f>
        <v/>
      </c>
    </row>
    <row r="3114" spans="1:21" ht="14.4" customHeight="1" x14ac:dyDescent="0.3">
      <c r="A3114" s="371" t="s">
        <v>29</v>
      </c>
      <c r="B3114" t="s">
        <v>783</v>
      </c>
      <c r="C3114" s="372">
        <v>93812468594</v>
      </c>
      <c r="D3114" s="388">
        <f>ROWS(C$5:C3114)</f>
        <v>3110</v>
      </c>
      <c r="E3114" s="388" t="str">
        <f>IF(_xlfn.IFNA(VLOOKUP(A3114,$AG$3:$AH$83,2,FALSE),"")='11.1'!$D$5,TXM!D3114,"")</f>
        <v/>
      </c>
      <c r="F3114" t="str">
        <f>IFERROR(SMALL($E$5:$E$9000,ROWS($E$5:E3114)),"")</f>
        <v/>
      </c>
      <c r="I3114" s="371" t="s">
        <v>28</v>
      </c>
      <c r="J3114" t="s">
        <v>990</v>
      </c>
      <c r="K3114" s="372">
        <v>20108429</v>
      </c>
      <c r="L3114" s="388">
        <f>ROWS(K$5:K3114)</f>
        <v>3110</v>
      </c>
      <c r="M3114" s="388" t="str">
        <f>IF(_xlfn.IFNA(VLOOKUP(I3114,$AG$3:$AH$83,2,FALSE),"")='11.1'!$D$5,TXM!L3114,"")</f>
        <v/>
      </c>
      <c r="N3114" t="str">
        <f>IFERROR(SMALL($M$5:$M$9000,ROWS($M$5:M3114)),"")</f>
        <v/>
      </c>
      <c r="P3114" t="s">
        <v>88</v>
      </c>
      <c r="Q3114" t="s">
        <v>1402</v>
      </c>
      <c r="R3114">
        <v>4220528</v>
      </c>
      <c r="S3114" s="388">
        <f>ROWS(R$5:R3114)</f>
        <v>3110</v>
      </c>
      <c r="T3114" s="388" t="str">
        <f>IF(_xlfn.IFNA(VLOOKUP(P3114,$AG$3:$AH$83,2,FALSE),"")='11.1'!$D$5,TXM!S3114,"")</f>
        <v/>
      </c>
      <c r="U3114" t="str">
        <f>IFERROR(SMALL($T$5:$T$9000,ROWS($T$5:T3114)),"")</f>
        <v/>
      </c>
    </row>
    <row r="3115" spans="1:21" ht="14.4" customHeight="1" x14ac:dyDescent="0.3">
      <c r="A3115" s="371" t="s">
        <v>29</v>
      </c>
      <c r="B3115" t="s">
        <v>787</v>
      </c>
      <c r="C3115" s="372">
        <v>1070153585</v>
      </c>
      <c r="D3115" s="388">
        <f>ROWS(C$5:C3115)</f>
        <v>3111</v>
      </c>
      <c r="E3115" s="388" t="str">
        <f>IF(_xlfn.IFNA(VLOOKUP(A3115,$AG$3:$AH$83,2,FALSE),"")='11.1'!$D$5,TXM!D3115,"")</f>
        <v/>
      </c>
      <c r="F3115" t="str">
        <f>IFERROR(SMALL($E$5:$E$9000,ROWS($E$5:E3115)),"")</f>
        <v/>
      </c>
      <c r="I3115" s="371" t="s">
        <v>28</v>
      </c>
      <c r="J3115" t="s">
        <v>835</v>
      </c>
      <c r="K3115" s="372">
        <v>17155473</v>
      </c>
      <c r="L3115" s="388">
        <f>ROWS(K$5:K3115)</f>
        <v>3111</v>
      </c>
      <c r="M3115" s="388" t="str">
        <f>IF(_xlfn.IFNA(VLOOKUP(I3115,$AG$3:$AH$83,2,FALSE),"")='11.1'!$D$5,TXM!L3115,"")</f>
        <v/>
      </c>
      <c r="N3115" t="str">
        <f>IFERROR(SMALL($M$5:$M$9000,ROWS($M$5:M3115)),"")</f>
        <v/>
      </c>
      <c r="P3115" t="s">
        <v>88</v>
      </c>
      <c r="Q3115" t="s">
        <v>863</v>
      </c>
      <c r="R3115">
        <v>3142306</v>
      </c>
      <c r="S3115" s="388">
        <f>ROWS(R$5:R3115)</f>
        <v>3111</v>
      </c>
      <c r="T3115" s="388" t="str">
        <f>IF(_xlfn.IFNA(VLOOKUP(P3115,$AG$3:$AH$83,2,FALSE),"")='11.1'!$D$5,TXM!S3115,"")</f>
        <v/>
      </c>
      <c r="U3115" t="str">
        <f>IFERROR(SMALL($T$5:$T$9000,ROWS($T$5:T3115)),"")</f>
        <v/>
      </c>
    </row>
    <row r="3116" spans="1:21" ht="14.4" customHeight="1" x14ac:dyDescent="0.3">
      <c r="A3116" s="371" t="s">
        <v>29</v>
      </c>
      <c r="B3116" t="s">
        <v>785</v>
      </c>
      <c r="C3116" s="372">
        <v>840188611</v>
      </c>
      <c r="D3116" s="388">
        <f>ROWS(C$5:C3116)</f>
        <v>3112</v>
      </c>
      <c r="E3116" s="388" t="str">
        <f>IF(_xlfn.IFNA(VLOOKUP(A3116,$AG$3:$AH$83,2,FALSE),"")='11.1'!$D$5,TXM!D3116,"")</f>
        <v/>
      </c>
      <c r="F3116" t="str">
        <f>IFERROR(SMALL($E$5:$E$9000,ROWS($E$5:E3116)),"")</f>
        <v/>
      </c>
      <c r="I3116" s="371" t="s">
        <v>28</v>
      </c>
      <c r="J3116" t="s">
        <v>837</v>
      </c>
      <c r="K3116" s="372">
        <v>16480582</v>
      </c>
      <c r="L3116" s="388">
        <f>ROWS(K$5:K3116)</f>
        <v>3112</v>
      </c>
      <c r="M3116" s="388" t="str">
        <f>IF(_xlfn.IFNA(VLOOKUP(I3116,$AG$3:$AH$83,2,FALSE),"")='11.1'!$D$5,TXM!L3116,"")</f>
        <v/>
      </c>
      <c r="N3116" t="str">
        <f>IFERROR(SMALL($M$5:$M$9000,ROWS($M$5:M3116)),"")</f>
        <v/>
      </c>
      <c r="P3116" t="s">
        <v>88</v>
      </c>
      <c r="Q3116" t="s">
        <v>843</v>
      </c>
      <c r="R3116">
        <v>92813</v>
      </c>
      <c r="S3116" s="388">
        <f>ROWS(R$5:R3116)</f>
        <v>3112</v>
      </c>
      <c r="T3116" s="388" t="str">
        <f>IF(_xlfn.IFNA(VLOOKUP(P3116,$AG$3:$AH$83,2,FALSE),"")='11.1'!$D$5,TXM!S3116,"")</f>
        <v/>
      </c>
      <c r="U3116" t="str">
        <f>IFERROR(SMALL($T$5:$T$9000,ROWS($T$5:T3116)),"")</f>
        <v/>
      </c>
    </row>
    <row r="3117" spans="1:21" ht="14.4" customHeight="1" x14ac:dyDescent="0.3">
      <c r="A3117" s="371" t="s">
        <v>29</v>
      </c>
      <c r="B3117" t="s">
        <v>781</v>
      </c>
      <c r="C3117" s="372">
        <v>265040051</v>
      </c>
      <c r="D3117" s="388">
        <f>ROWS(C$5:C3117)</f>
        <v>3113</v>
      </c>
      <c r="E3117" s="388" t="str">
        <f>IF(_xlfn.IFNA(VLOOKUP(A3117,$AG$3:$AH$83,2,FALSE),"")='11.1'!$D$5,TXM!D3117,"")</f>
        <v/>
      </c>
      <c r="F3117" t="str">
        <f>IFERROR(SMALL($E$5:$E$9000,ROWS($E$5:E3117)),"")</f>
        <v/>
      </c>
      <c r="I3117" s="371" t="s">
        <v>28</v>
      </c>
      <c r="J3117" t="s">
        <v>106</v>
      </c>
      <c r="K3117" s="372">
        <v>16419905</v>
      </c>
      <c r="L3117" s="388">
        <f>ROWS(K$5:K3117)</f>
        <v>3113</v>
      </c>
      <c r="M3117" s="388" t="str">
        <f>IF(_xlfn.IFNA(VLOOKUP(I3117,$AG$3:$AH$83,2,FALSE),"")='11.1'!$D$5,TXM!L3117,"")</f>
        <v/>
      </c>
      <c r="N3117" t="str">
        <f>IFERROR(SMALL($M$5:$M$9000,ROWS($M$5:M3117)),"")</f>
        <v/>
      </c>
      <c r="P3117" t="s">
        <v>88</v>
      </c>
      <c r="Q3117" t="s">
        <v>1265</v>
      </c>
      <c r="R3117">
        <v>8691</v>
      </c>
      <c r="S3117" s="388">
        <f>ROWS(R$5:R3117)</f>
        <v>3113</v>
      </c>
      <c r="T3117" s="388" t="str">
        <f>IF(_xlfn.IFNA(VLOOKUP(P3117,$AG$3:$AH$83,2,FALSE),"")='11.1'!$D$5,TXM!S3117,"")</f>
        <v/>
      </c>
      <c r="U3117" t="str">
        <f>IFERROR(SMALL($T$5:$T$9000,ROWS($T$5:T3117)),"")</f>
        <v/>
      </c>
    </row>
    <row r="3118" spans="1:21" ht="14.4" customHeight="1" x14ac:dyDescent="0.3">
      <c r="A3118" s="371" t="s">
        <v>29</v>
      </c>
      <c r="B3118" t="s">
        <v>1000</v>
      </c>
      <c r="C3118" s="372">
        <v>251254217</v>
      </c>
      <c r="D3118" s="388">
        <f>ROWS(C$5:C3118)</f>
        <v>3114</v>
      </c>
      <c r="E3118" s="388" t="str">
        <f>IF(_xlfn.IFNA(VLOOKUP(A3118,$AG$3:$AH$83,2,FALSE),"")='11.1'!$D$5,TXM!D3118,"")</f>
        <v/>
      </c>
      <c r="F3118" t="str">
        <f>IFERROR(SMALL($E$5:$E$9000,ROWS($E$5:E3118)),"")</f>
        <v/>
      </c>
      <c r="I3118" s="371" t="s">
        <v>28</v>
      </c>
      <c r="J3118" t="s">
        <v>173</v>
      </c>
      <c r="K3118" s="372">
        <v>16199523</v>
      </c>
      <c r="L3118" s="388">
        <f>ROWS(K$5:K3118)</f>
        <v>3114</v>
      </c>
      <c r="M3118" s="388" t="str">
        <f>IF(_xlfn.IFNA(VLOOKUP(I3118,$AG$3:$AH$83,2,FALSE),"")='11.1'!$D$5,TXM!L3118,"")</f>
        <v/>
      </c>
      <c r="N3118" t="str">
        <f>IFERROR(SMALL($M$5:$M$9000,ROWS($M$5:M3118)),"")</f>
        <v/>
      </c>
      <c r="P3118" t="s">
        <v>88</v>
      </c>
      <c r="Q3118" t="s">
        <v>1240</v>
      </c>
      <c r="R3118">
        <v>2813</v>
      </c>
      <c r="S3118" s="388">
        <f>ROWS(R$5:R3118)</f>
        <v>3114</v>
      </c>
      <c r="T3118" s="388" t="str">
        <f>IF(_xlfn.IFNA(VLOOKUP(P3118,$AG$3:$AH$83,2,FALSE),"")='11.1'!$D$5,TXM!S3118,"")</f>
        <v/>
      </c>
      <c r="U3118" t="str">
        <f>IFERROR(SMALL($T$5:$T$9000,ROWS($T$5:T3118)),"")</f>
        <v/>
      </c>
    </row>
    <row r="3119" spans="1:21" ht="14.4" customHeight="1" x14ac:dyDescent="0.3">
      <c r="A3119" s="371" t="s">
        <v>29</v>
      </c>
      <c r="B3119" t="s">
        <v>996</v>
      </c>
      <c r="C3119" s="372">
        <v>119164399</v>
      </c>
      <c r="D3119" s="388">
        <f>ROWS(C$5:C3119)</f>
        <v>3115</v>
      </c>
      <c r="E3119" s="388" t="str">
        <f>IF(_xlfn.IFNA(VLOOKUP(A3119,$AG$3:$AH$83,2,FALSE),"")='11.1'!$D$5,TXM!D3119,"")</f>
        <v/>
      </c>
      <c r="F3119" t="str">
        <f>IFERROR(SMALL($E$5:$E$9000,ROWS($E$5:E3119)),"")</f>
        <v/>
      </c>
      <c r="I3119" s="371" t="s">
        <v>28</v>
      </c>
      <c r="J3119" t="s">
        <v>789</v>
      </c>
      <c r="K3119" s="372">
        <v>16050609</v>
      </c>
      <c r="L3119" s="388">
        <f>ROWS(K$5:K3119)</f>
        <v>3115</v>
      </c>
      <c r="M3119" s="388" t="str">
        <f>IF(_xlfn.IFNA(VLOOKUP(I3119,$AG$3:$AH$83,2,FALSE),"")='11.1'!$D$5,TXM!L3119,"")</f>
        <v/>
      </c>
      <c r="N3119" t="str">
        <f>IFERROR(SMALL($M$5:$M$9000,ROWS($M$5:M3119)),"")</f>
        <v/>
      </c>
      <c r="P3119" t="s">
        <v>57</v>
      </c>
      <c r="Q3119" t="s">
        <v>867</v>
      </c>
      <c r="R3119">
        <v>33986978</v>
      </c>
      <c r="S3119" s="388">
        <f>ROWS(R$5:R3119)</f>
        <v>3115</v>
      </c>
      <c r="T3119" s="388" t="str">
        <f>IF(_xlfn.IFNA(VLOOKUP(P3119,$AG$3:$AH$83,2,FALSE),"")='11.1'!$D$5,TXM!S3119,"")</f>
        <v/>
      </c>
      <c r="U3119" t="str">
        <f>IFERROR(SMALL($T$5:$T$9000,ROWS($T$5:T3119)),"")</f>
        <v/>
      </c>
    </row>
    <row r="3120" spans="1:21" ht="14.4" customHeight="1" x14ac:dyDescent="0.3">
      <c r="A3120" s="371" t="s">
        <v>29</v>
      </c>
      <c r="B3120" t="s">
        <v>173</v>
      </c>
      <c r="C3120" s="372">
        <v>46943023</v>
      </c>
      <c r="D3120" s="388">
        <f>ROWS(C$5:C3120)</f>
        <v>3116</v>
      </c>
      <c r="E3120" s="388" t="str">
        <f>IF(_xlfn.IFNA(VLOOKUP(A3120,$AG$3:$AH$83,2,FALSE),"")='11.1'!$D$5,TXM!D3120,"")</f>
        <v/>
      </c>
      <c r="F3120" t="str">
        <f>IFERROR(SMALL($E$5:$E$9000,ROWS($E$5:E3120)),"")</f>
        <v/>
      </c>
      <c r="I3120" s="371" t="s">
        <v>28</v>
      </c>
      <c r="J3120" t="s">
        <v>108</v>
      </c>
      <c r="K3120" s="372">
        <v>15434540</v>
      </c>
      <c r="L3120" s="388">
        <f>ROWS(K$5:K3120)</f>
        <v>3116</v>
      </c>
      <c r="M3120" s="388" t="str">
        <f>IF(_xlfn.IFNA(VLOOKUP(I3120,$AG$3:$AH$83,2,FALSE),"")='11.1'!$D$5,TXM!L3120,"")</f>
        <v/>
      </c>
      <c r="N3120" t="str">
        <f>IFERROR(SMALL($M$5:$M$9000,ROWS($M$5:M3120)),"")</f>
        <v/>
      </c>
      <c r="P3120" t="s">
        <v>57</v>
      </c>
      <c r="Q3120" t="s">
        <v>863</v>
      </c>
      <c r="R3120">
        <v>20876793</v>
      </c>
      <c r="S3120" s="388">
        <f>ROWS(R$5:R3120)</f>
        <v>3116</v>
      </c>
      <c r="T3120" s="388" t="str">
        <f>IF(_xlfn.IFNA(VLOOKUP(P3120,$AG$3:$AH$83,2,FALSE),"")='11.1'!$D$5,TXM!S3120,"")</f>
        <v/>
      </c>
      <c r="U3120" t="str">
        <f>IFERROR(SMALL($T$5:$T$9000,ROWS($T$5:T3120)),"")</f>
        <v/>
      </c>
    </row>
    <row r="3121" spans="1:21" ht="14.4" customHeight="1" x14ac:dyDescent="0.3">
      <c r="A3121" s="371" t="s">
        <v>29</v>
      </c>
      <c r="B3121" t="s">
        <v>849</v>
      </c>
      <c r="C3121" s="372">
        <v>22863805</v>
      </c>
      <c r="D3121" s="388">
        <f>ROWS(C$5:C3121)</f>
        <v>3117</v>
      </c>
      <c r="E3121" s="388" t="str">
        <f>IF(_xlfn.IFNA(VLOOKUP(A3121,$AG$3:$AH$83,2,FALSE),"")='11.1'!$D$5,TXM!D3121,"")</f>
        <v/>
      </c>
      <c r="F3121" t="str">
        <f>IFERROR(SMALL($E$5:$E$9000,ROWS($E$5:E3121)),"")</f>
        <v/>
      </c>
      <c r="I3121" s="371" t="s">
        <v>28</v>
      </c>
      <c r="J3121" t="s">
        <v>847</v>
      </c>
      <c r="K3121" s="372">
        <v>13671081</v>
      </c>
      <c r="L3121" s="388">
        <f>ROWS(K$5:K3121)</f>
        <v>3117</v>
      </c>
      <c r="M3121" s="388" t="str">
        <f>IF(_xlfn.IFNA(VLOOKUP(I3121,$AG$3:$AH$83,2,FALSE),"")='11.1'!$D$5,TXM!L3121,"")</f>
        <v/>
      </c>
      <c r="N3121" t="str">
        <f>IFERROR(SMALL($M$5:$M$9000,ROWS($M$5:M3121)),"")</f>
        <v/>
      </c>
      <c r="P3121" t="s">
        <v>57</v>
      </c>
      <c r="Q3121" t="s">
        <v>823</v>
      </c>
      <c r="R3121">
        <v>4202748</v>
      </c>
      <c r="S3121" s="388">
        <f>ROWS(R$5:R3121)</f>
        <v>3117</v>
      </c>
      <c r="T3121" s="388" t="str">
        <f>IF(_xlfn.IFNA(VLOOKUP(P3121,$AG$3:$AH$83,2,FALSE),"")='11.1'!$D$5,TXM!S3121,"")</f>
        <v/>
      </c>
      <c r="U3121" t="str">
        <f>IFERROR(SMALL($T$5:$T$9000,ROWS($T$5:T3121)),"")</f>
        <v/>
      </c>
    </row>
    <row r="3122" spans="1:21" ht="14.4" customHeight="1" x14ac:dyDescent="0.3">
      <c r="A3122" s="371" t="s">
        <v>29</v>
      </c>
      <c r="B3122" t="s">
        <v>863</v>
      </c>
      <c r="C3122" s="372">
        <v>9412031</v>
      </c>
      <c r="D3122" s="388">
        <f>ROWS(C$5:C3122)</f>
        <v>3118</v>
      </c>
      <c r="E3122" s="388" t="str">
        <f>IF(_xlfn.IFNA(VLOOKUP(A3122,$AG$3:$AH$83,2,FALSE),"")='11.1'!$D$5,TXM!D3122,"")</f>
        <v/>
      </c>
      <c r="F3122" t="str">
        <f>IFERROR(SMALL($E$5:$E$9000,ROWS($E$5:E3122)),"")</f>
        <v/>
      </c>
      <c r="I3122" s="371" t="s">
        <v>28</v>
      </c>
      <c r="J3122" t="s">
        <v>1500</v>
      </c>
      <c r="K3122" s="372">
        <v>10451192</v>
      </c>
      <c r="L3122" s="388">
        <f>ROWS(K$5:K3122)</f>
        <v>3118</v>
      </c>
      <c r="M3122" s="388" t="str">
        <f>IF(_xlfn.IFNA(VLOOKUP(I3122,$AG$3:$AH$83,2,FALSE),"")='11.1'!$D$5,TXM!L3122,"")</f>
        <v/>
      </c>
      <c r="N3122" t="str">
        <f>IFERROR(SMALL($M$5:$M$9000,ROWS($M$5:M3122)),"")</f>
        <v/>
      </c>
      <c r="P3122" t="s">
        <v>57</v>
      </c>
      <c r="Q3122" t="s">
        <v>845</v>
      </c>
      <c r="R3122">
        <v>1919594</v>
      </c>
      <c r="S3122" s="388">
        <f>ROWS(R$5:R3122)</f>
        <v>3118</v>
      </c>
      <c r="T3122" s="388" t="str">
        <f>IF(_xlfn.IFNA(VLOOKUP(P3122,$AG$3:$AH$83,2,FALSE),"")='11.1'!$D$5,TXM!S3122,"")</f>
        <v/>
      </c>
      <c r="U3122" t="str">
        <f>IFERROR(SMALL($T$5:$T$9000,ROWS($T$5:T3122)),"")</f>
        <v/>
      </c>
    </row>
    <row r="3123" spans="1:21" ht="14.4" customHeight="1" x14ac:dyDescent="0.3">
      <c r="A3123" s="371" t="s">
        <v>29</v>
      </c>
      <c r="B3123" t="s">
        <v>857</v>
      </c>
      <c r="C3123" s="372">
        <v>9246960</v>
      </c>
      <c r="D3123" s="388">
        <f>ROWS(C$5:C3123)</f>
        <v>3119</v>
      </c>
      <c r="E3123" s="388" t="str">
        <f>IF(_xlfn.IFNA(VLOOKUP(A3123,$AG$3:$AH$83,2,FALSE),"")='11.1'!$D$5,TXM!D3123,"")</f>
        <v/>
      </c>
      <c r="F3123" t="str">
        <f>IFERROR(SMALL($E$5:$E$9000,ROWS($E$5:E3123)),"")</f>
        <v/>
      </c>
      <c r="I3123" s="371" t="s">
        <v>28</v>
      </c>
      <c r="J3123" t="s">
        <v>103</v>
      </c>
      <c r="K3123" s="372">
        <v>9791654</v>
      </c>
      <c r="L3123" s="388">
        <f>ROWS(K$5:K3123)</f>
        <v>3119</v>
      </c>
      <c r="M3123" s="388" t="str">
        <f>IF(_xlfn.IFNA(VLOOKUP(I3123,$AG$3:$AH$83,2,FALSE),"")='11.1'!$D$5,TXM!L3123,"")</f>
        <v/>
      </c>
      <c r="N3123" t="str">
        <f>IFERROR(SMALL($M$5:$M$9000,ROWS($M$5:M3123)),"")</f>
        <v/>
      </c>
      <c r="P3123" t="s">
        <v>57</v>
      </c>
      <c r="Q3123" t="s">
        <v>1000</v>
      </c>
      <c r="R3123">
        <v>1674644</v>
      </c>
      <c r="S3123" s="388">
        <f>ROWS(R$5:R3123)</f>
        <v>3119</v>
      </c>
      <c r="T3123" s="388" t="str">
        <f>IF(_xlfn.IFNA(VLOOKUP(P3123,$AG$3:$AH$83,2,FALSE),"")='11.1'!$D$5,TXM!S3123,"")</f>
        <v/>
      </c>
      <c r="U3123" t="str">
        <f>IFERROR(SMALL($T$5:$T$9000,ROWS($T$5:T3123)),"")</f>
        <v/>
      </c>
    </row>
    <row r="3124" spans="1:21" ht="14.4" customHeight="1" x14ac:dyDescent="0.3">
      <c r="A3124" s="371" t="s">
        <v>29</v>
      </c>
      <c r="B3124" t="s">
        <v>789</v>
      </c>
      <c r="C3124" s="372">
        <v>3866307</v>
      </c>
      <c r="D3124" s="388">
        <f>ROWS(C$5:C3124)</f>
        <v>3120</v>
      </c>
      <c r="E3124" s="388" t="str">
        <f>IF(_xlfn.IFNA(VLOOKUP(A3124,$AG$3:$AH$83,2,FALSE),"")='11.1'!$D$5,TXM!D3124,"")</f>
        <v/>
      </c>
      <c r="F3124" t="str">
        <f>IFERROR(SMALL($E$5:$E$9000,ROWS($E$5:E3124)),"")</f>
        <v/>
      </c>
      <c r="I3124" s="371" t="s">
        <v>28</v>
      </c>
      <c r="J3124" t="s">
        <v>1402</v>
      </c>
      <c r="K3124" s="372">
        <v>9791542</v>
      </c>
      <c r="L3124" s="388">
        <f>ROWS(K$5:K3124)</f>
        <v>3120</v>
      </c>
      <c r="M3124" s="388" t="str">
        <f>IF(_xlfn.IFNA(VLOOKUP(I3124,$AG$3:$AH$83,2,FALSE),"")='11.1'!$D$5,TXM!L3124,"")</f>
        <v/>
      </c>
      <c r="N3124" t="str">
        <f>IFERROR(SMALL($M$5:$M$9000,ROWS($M$5:M3124)),"")</f>
        <v/>
      </c>
      <c r="P3124" t="s">
        <v>57</v>
      </c>
      <c r="Q3124" t="s">
        <v>865</v>
      </c>
      <c r="R3124">
        <v>1317372</v>
      </c>
      <c r="S3124" s="388">
        <f>ROWS(R$5:R3124)</f>
        <v>3120</v>
      </c>
      <c r="T3124" s="388" t="str">
        <f>IF(_xlfn.IFNA(VLOOKUP(P3124,$AG$3:$AH$83,2,FALSE),"")='11.1'!$D$5,TXM!S3124,"")</f>
        <v/>
      </c>
      <c r="U3124" t="str">
        <f>IFERROR(SMALL($T$5:$T$9000,ROWS($T$5:T3124)),"")</f>
        <v/>
      </c>
    </row>
    <row r="3125" spans="1:21" ht="14.4" customHeight="1" x14ac:dyDescent="0.3">
      <c r="A3125" s="371" t="s">
        <v>29</v>
      </c>
      <c r="B3125" t="s">
        <v>779</v>
      </c>
      <c r="C3125" s="372">
        <v>2040686</v>
      </c>
      <c r="D3125" s="388">
        <f>ROWS(C$5:C3125)</f>
        <v>3121</v>
      </c>
      <c r="E3125" s="388" t="str">
        <f>IF(_xlfn.IFNA(VLOOKUP(A3125,$AG$3:$AH$83,2,FALSE),"")='11.1'!$D$5,TXM!D3125,"")</f>
        <v/>
      </c>
      <c r="F3125" t="str">
        <f>IFERROR(SMALL($E$5:$E$9000,ROWS($E$5:E3125)),"")</f>
        <v/>
      </c>
      <c r="I3125" s="371" t="s">
        <v>28</v>
      </c>
      <c r="J3125" t="s">
        <v>104</v>
      </c>
      <c r="K3125" s="372">
        <v>7736156</v>
      </c>
      <c r="L3125" s="388">
        <f>ROWS(K$5:K3125)</f>
        <v>3121</v>
      </c>
      <c r="M3125" s="388" t="str">
        <f>IF(_xlfn.IFNA(VLOOKUP(I3125,$AG$3:$AH$83,2,FALSE),"")='11.1'!$D$5,TXM!L3125,"")</f>
        <v/>
      </c>
      <c r="N3125" t="str">
        <f>IFERROR(SMALL($M$5:$M$9000,ROWS($M$5:M3125)),"")</f>
        <v/>
      </c>
      <c r="P3125" t="s">
        <v>57</v>
      </c>
      <c r="Q3125" t="s">
        <v>791</v>
      </c>
      <c r="R3125">
        <v>1254645</v>
      </c>
      <c r="S3125" s="388">
        <f>ROWS(R$5:R3125)</f>
        <v>3121</v>
      </c>
      <c r="T3125" s="388" t="str">
        <f>IF(_xlfn.IFNA(VLOOKUP(P3125,$AG$3:$AH$83,2,FALSE),"")='11.1'!$D$5,TXM!S3125,"")</f>
        <v/>
      </c>
      <c r="U3125" t="str">
        <f>IFERROR(SMALL($T$5:$T$9000,ROWS($T$5:T3125)),"")</f>
        <v/>
      </c>
    </row>
    <row r="3126" spans="1:21" ht="14.4" customHeight="1" x14ac:dyDescent="0.3">
      <c r="A3126" s="371" t="s">
        <v>29</v>
      </c>
      <c r="B3126" t="s">
        <v>1318</v>
      </c>
      <c r="C3126" s="372">
        <v>1934839</v>
      </c>
      <c r="D3126" s="388">
        <f>ROWS(C$5:C3126)</f>
        <v>3122</v>
      </c>
      <c r="E3126" s="388" t="str">
        <f>IF(_xlfn.IFNA(VLOOKUP(A3126,$AG$3:$AH$83,2,FALSE),"")='11.1'!$D$5,TXM!D3126,"")</f>
        <v/>
      </c>
      <c r="F3126" t="str">
        <f>IFERROR(SMALL($E$5:$E$9000,ROWS($E$5:E3126)),"")</f>
        <v/>
      </c>
      <c r="I3126" s="371" t="s">
        <v>28</v>
      </c>
      <c r="J3126" t="s">
        <v>803</v>
      </c>
      <c r="K3126" s="372">
        <v>7512312</v>
      </c>
      <c r="L3126" s="388">
        <f>ROWS(K$5:K3126)</f>
        <v>3122</v>
      </c>
      <c r="M3126" s="388" t="str">
        <f>IF(_xlfn.IFNA(VLOOKUP(I3126,$AG$3:$AH$83,2,FALSE),"")='11.1'!$D$5,TXM!L3126,"")</f>
        <v/>
      </c>
      <c r="N3126" t="str">
        <f>IFERROR(SMALL($M$5:$M$9000,ROWS($M$5:M3126)),"")</f>
        <v/>
      </c>
      <c r="P3126" t="s">
        <v>57</v>
      </c>
      <c r="Q3126" t="s">
        <v>849</v>
      </c>
      <c r="R3126">
        <v>945497</v>
      </c>
      <c r="S3126" s="388">
        <f>ROWS(R$5:R3126)</f>
        <v>3122</v>
      </c>
      <c r="T3126" s="388" t="str">
        <f>IF(_xlfn.IFNA(VLOOKUP(P3126,$AG$3:$AH$83,2,FALSE),"")='11.1'!$D$5,TXM!S3126,"")</f>
        <v/>
      </c>
      <c r="U3126" t="str">
        <f>IFERROR(SMALL($T$5:$T$9000,ROWS($T$5:T3126)),"")</f>
        <v/>
      </c>
    </row>
    <row r="3127" spans="1:21" ht="14.4" customHeight="1" x14ac:dyDescent="0.3">
      <c r="A3127" s="371" t="s">
        <v>29</v>
      </c>
      <c r="B3127" t="s">
        <v>867</v>
      </c>
      <c r="C3127" s="372">
        <v>1282623</v>
      </c>
      <c r="D3127" s="388">
        <f>ROWS(C$5:C3127)</f>
        <v>3123</v>
      </c>
      <c r="E3127" s="388" t="str">
        <f>IF(_xlfn.IFNA(VLOOKUP(A3127,$AG$3:$AH$83,2,FALSE),"")='11.1'!$D$5,TXM!D3127,"")</f>
        <v/>
      </c>
      <c r="F3127" t="str">
        <f>IFERROR(SMALL($E$5:$E$9000,ROWS($E$5:E3127)),"")</f>
        <v/>
      </c>
      <c r="I3127" s="371" t="s">
        <v>28</v>
      </c>
      <c r="J3127" t="s">
        <v>1441</v>
      </c>
      <c r="K3127" s="372">
        <v>5640866</v>
      </c>
      <c r="L3127" s="388">
        <f>ROWS(K$5:K3127)</f>
        <v>3123</v>
      </c>
      <c r="M3127" s="388" t="str">
        <f>IF(_xlfn.IFNA(VLOOKUP(I3127,$AG$3:$AH$83,2,FALSE),"")='11.1'!$D$5,TXM!L3127,"")</f>
        <v/>
      </c>
      <c r="N3127" t="str">
        <f>IFERROR(SMALL($M$5:$M$9000,ROWS($M$5:M3127)),"")</f>
        <v/>
      </c>
      <c r="P3127" t="s">
        <v>57</v>
      </c>
      <c r="Q3127" t="s">
        <v>817</v>
      </c>
      <c r="R3127">
        <v>902623</v>
      </c>
      <c r="S3127" s="388">
        <f>ROWS(R$5:R3127)</f>
        <v>3123</v>
      </c>
      <c r="T3127" s="388" t="str">
        <f>IF(_xlfn.IFNA(VLOOKUP(P3127,$AG$3:$AH$83,2,FALSE),"")='11.1'!$D$5,TXM!S3127,"")</f>
        <v/>
      </c>
      <c r="U3127" t="str">
        <f>IFERROR(SMALL($T$5:$T$9000,ROWS($T$5:T3127)),"")</f>
        <v/>
      </c>
    </row>
    <row r="3128" spans="1:21" ht="14.4" customHeight="1" x14ac:dyDescent="0.3">
      <c r="A3128" s="371" t="s">
        <v>29</v>
      </c>
      <c r="B3128" t="s">
        <v>999</v>
      </c>
      <c r="C3128" s="372">
        <v>1204179</v>
      </c>
      <c r="D3128" s="388">
        <f>ROWS(C$5:C3128)</f>
        <v>3124</v>
      </c>
      <c r="E3128" s="388" t="str">
        <f>IF(_xlfn.IFNA(VLOOKUP(A3128,$AG$3:$AH$83,2,FALSE),"")='11.1'!$D$5,TXM!D3128,"")</f>
        <v/>
      </c>
      <c r="F3128" t="str">
        <f>IFERROR(SMALL($E$5:$E$9000,ROWS($E$5:E3128)),"")</f>
        <v/>
      </c>
      <c r="I3128" s="371" t="s">
        <v>28</v>
      </c>
      <c r="J3128" t="s">
        <v>807</v>
      </c>
      <c r="K3128" s="372">
        <v>5395607</v>
      </c>
      <c r="L3128" s="388">
        <f>ROWS(K$5:K3128)</f>
        <v>3124</v>
      </c>
      <c r="M3128" s="388" t="str">
        <f>IF(_xlfn.IFNA(VLOOKUP(I3128,$AG$3:$AH$83,2,FALSE),"")='11.1'!$D$5,TXM!L3128,"")</f>
        <v/>
      </c>
      <c r="N3128" t="str">
        <f>IFERROR(SMALL($M$5:$M$9000,ROWS($M$5:M3128)),"")</f>
        <v/>
      </c>
      <c r="P3128" t="s">
        <v>57</v>
      </c>
      <c r="Q3128" t="s">
        <v>843</v>
      </c>
      <c r="R3128">
        <v>701919</v>
      </c>
      <c r="S3128" s="388">
        <f>ROWS(R$5:R3128)</f>
        <v>3124</v>
      </c>
      <c r="T3128" s="388" t="str">
        <f>IF(_xlfn.IFNA(VLOOKUP(P3128,$AG$3:$AH$83,2,FALSE),"")='11.1'!$D$5,TXM!S3128,"")</f>
        <v/>
      </c>
      <c r="U3128" t="str">
        <f>IFERROR(SMALL($T$5:$T$9000,ROWS($T$5:T3128)),"")</f>
        <v/>
      </c>
    </row>
    <row r="3129" spans="1:21" ht="14.4" customHeight="1" x14ac:dyDescent="0.3">
      <c r="A3129" s="371" t="s">
        <v>29</v>
      </c>
      <c r="B3129" t="s">
        <v>809</v>
      </c>
      <c r="C3129" s="372">
        <v>854759</v>
      </c>
      <c r="D3129" s="388">
        <f>ROWS(C$5:C3129)</f>
        <v>3125</v>
      </c>
      <c r="E3129" s="388" t="str">
        <f>IF(_xlfn.IFNA(VLOOKUP(A3129,$AG$3:$AH$83,2,FALSE),"")='11.1'!$D$5,TXM!D3129,"")</f>
        <v/>
      </c>
      <c r="F3129" t="str">
        <f>IFERROR(SMALL($E$5:$E$9000,ROWS($E$5:E3129)),"")</f>
        <v/>
      </c>
      <c r="I3129" s="371" t="s">
        <v>28</v>
      </c>
      <c r="J3129" t="s">
        <v>805</v>
      </c>
      <c r="K3129" s="372">
        <v>5287227</v>
      </c>
      <c r="L3129" s="388">
        <f>ROWS(K$5:K3129)</f>
        <v>3125</v>
      </c>
      <c r="M3129" s="388" t="str">
        <f>IF(_xlfn.IFNA(VLOOKUP(I3129,$AG$3:$AH$83,2,FALSE),"")='11.1'!$D$5,TXM!L3129,"")</f>
        <v/>
      </c>
      <c r="N3129" t="str">
        <f>IFERROR(SMALL($M$5:$M$9000,ROWS($M$5:M3129)),"")</f>
        <v/>
      </c>
      <c r="P3129" t="s">
        <v>57</v>
      </c>
      <c r="Q3129" t="s">
        <v>106</v>
      </c>
      <c r="R3129">
        <v>581600</v>
      </c>
      <c r="S3129" s="388">
        <f>ROWS(R$5:R3129)</f>
        <v>3125</v>
      </c>
      <c r="T3129" s="388" t="str">
        <f>IF(_xlfn.IFNA(VLOOKUP(P3129,$AG$3:$AH$83,2,FALSE),"")='11.1'!$D$5,TXM!S3129,"")</f>
        <v/>
      </c>
      <c r="U3129" t="str">
        <f>IFERROR(SMALL($T$5:$T$9000,ROWS($T$5:T3129)),"")</f>
        <v/>
      </c>
    </row>
    <row r="3130" spans="1:21" ht="14.4" customHeight="1" x14ac:dyDescent="0.3">
      <c r="A3130" s="371" t="s">
        <v>29</v>
      </c>
      <c r="B3130" t="s">
        <v>865</v>
      </c>
      <c r="C3130" s="372">
        <v>778718</v>
      </c>
      <c r="D3130" s="388">
        <f>ROWS(C$5:C3130)</f>
        <v>3126</v>
      </c>
      <c r="E3130" s="388" t="str">
        <f>IF(_xlfn.IFNA(VLOOKUP(A3130,$AG$3:$AH$83,2,FALSE),"")='11.1'!$D$5,TXM!D3130,"")</f>
        <v/>
      </c>
      <c r="F3130" t="str">
        <f>IFERROR(SMALL($E$5:$E$9000,ROWS($E$5:E3130)),"")</f>
        <v/>
      </c>
      <c r="I3130" s="371" t="s">
        <v>28</v>
      </c>
      <c r="J3130" t="s">
        <v>819</v>
      </c>
      <c r="K3130" s="372">
        <v>5285797</v>
      </c>
      <c r="L3130" s="388">
        <f>ROWS(K$5:K3130)</f>
        <v>3126</v>
      </c>
      <c r="M3130" s="388" t="str">
        <f>IF(_xlfn.IFNA(VLOOKUP(I3130,$AG$3:$AH$83,2,FALSE),"")='11.1'!$D$5,TXM!L3130,"")</f>
        <v/>
      </c>
      <c r="N3130" t="str">
        <f>IFERROR(SMALL($M$5:$M$9000,ROWS($M$5:M3130)),"")</f>
        <v/>
      </c>
      <c r="P3130" t="s">
        <v>57</v>
      </c>
      <c r="Q3130" t="s">
        <v>95</v>
      </c>
      <c r="R3130">
        <v>458443</v>
      </c>
      <c r="S3130" s="388">
        <f>ROWS(R$5:R3130)</f>
        <v>3126</v>
      </c>
      <c r="T3130" s="388" t="str">
        <f>IF(_xlfn.IFNA(VLOOKUP(P3130,$AG$3:$AH$83,2,FALSE),"")='11.1'!$D$5,TXM!S3130,"")</f>
        <v/>
      </c>
      <c r="U3130" t="str">
        <f>IFERROR(SMALL($T$5:$T$9000,ROWS($T$5:T3130)),"")</f>
        <v/>
      </c>
    </row>
    <row r="3131" spans="1:21" ht="14.4" customHeight="1" x14ac:dyDescent="0.3">
      <c r="A3131" s="371" t="s">
        <v>29</v>
      </c>
      <c r="B3131" t="s">
        <v>843</v>
      </c>
      <c r="C3131" s="372">
        <v>692183</v>
      </c>
      <c r="D3131" s="388">
        <f>ROWS(C$5:C3131)</f>
        <v>3127</v>
      </c>
      <c r="E3131" s="388" t="str">
        <f>IF(_xlfn.IFNA(VLOOKUP(A3131,$AG$3:$AH$83,2,FALSE),"")='11.1'!$D$5,TXM!D3131,"")</f>
        <v/>
      </c>
      <c r="F3131" t="str">
        <f>IFERROR(SMALL($E$5:$E$9000,ROWS($E$5:E3131)),"")</f>
        <v/>
      </c>
      <c r="I3131" s="371" t="s">
        <v>28</v>
      </c>
      <c r="J3131" t="s">
        <v>172</v>
      </c>
      <c r="K3131" s="372">
        <v>5179853</v>
      </c>
      <c r="L3131" s="388">
        <f>ROWS(K$5:K3131)</f>
        <v>3127</v>
      </c>
      <c r="M3131" s="388" t="str">
        <f>IF(_xlfn.IFNA(VLOOKUP(I3131,$AG$3:$AH$83,2,FALSE),"")='11.1'!$D$5,TXM!L3131,"")</f>
        <v/>
      </c>
      <c r="N3131" t="str">
        <f>IFERROR(SMALL($M$5:$M$9000,ROWS($M$5:M3131)),"")</f>
        <v/>
      </c>
      <c r="P3131" t="s">
        <v>57</v>
      </c>
      <c r="Q3131" t="s">
        <v>1275</v>
      </c>
      <c r="R3131">
        <v>375713</v>
      </c>
      <c r="S3131" s="388">
        <f>ROWS(R$5:R3131)</f>
        <v>3127</v>
      </c>
      <c r="T3131" s="388" t="str">
        <f>IF(_xlfn.IFNA(VLOOKUP(P3131,$AG$3:$AH$83,2,FALSE),"")='11.1'!$D$5,TXM!S3131,"")</f>
        <v/>
      </c>
      <c r="U3131" t="str">
        <f>IFERROR(SMALL($T$5:$T$9000,ROWS($T$5:T3131)),"")</f>
        <v/>
      </c>
    </row>
    <row r="3132" spans="1:21" ht="14.4" customHeight="1" x14ac:dyDescent="0.3">
      <c r="A3132" s="371" t="s">
        <v>29</v>
      </c>
      <c r="B3132" t="s">
        <v>845</v>
      </c>
      <c r="C3132" s="372">
        <v>646518</v>
      </c>
      <c r="D3132" s="388">
        <f>ROWS(C$5:C3132)</f>
        <v>3128</v>
      </c>
      <c r="E3132" s="388" t="str">
        <f>IF(_xlfn.IFNA(VLOOKUP(A3132,$AG$3:$AH$83,2,FALSE),"")='11.1'!$D$5,TXM!D3132,"")</f>
        <v/>
      </c>
      <c r="F3132" t="str">
        <f>IFERROR(SMALL($E$5:$E$9000,ROWS($E$5:E3132)),"")</f>
        <v/>
      </c>
      <c r="I3132" s="371" t="s">
        <v>28</v>
      </c>
      <c r="J3132" t="s">
        <v>845</v>
      </c>
      <c r="K3132" s="372">
        <v>4510431</v>
      </c>
      <c r="L3132" s="388">
        <f>ROWS(K$5:K3132)</f>
        <v>3128</v>
      </c>
      <c r="M3132" s="388" t="str">
        <f>IF(_xlfn.IFNA(VLOOKUP(I3132,$AG$3:$AH$83,2,FALSE),"")='11.1'!$D$5,TXM!L3132,"")</f>
        <v/>
      </c>
      <c r="N3132" t="str">
        <f>IFERROR(SMALL($M$5:$M$9000,ROWS($M$5:M3132)),"")</f>
        <v/>
      </c>
      <c r="P3132" t="s">
        <v>57</v>
      </c>
      <c r="Q3132" t="s">
        <v>1265</v>
      </c>
      <c r="R3132">
        <v>326172</v>
      </c>
      <c r="S3132" s="388">
        <f>ROWS(R$5:R3132)</f>
        <v>3128</v>
      </c>
      <c r="T3132" s="388" t="str">
        <f>IF(_xlfn.IFNA(VLOOKUP(P3132,$AG$3:$AH$83,2,FALSE),"")='11.1'!$D$5,TXM!S3132,"")</f>
        <v/>
      </c>
      <c r="U3132" t="str">
        <f>IFERROR(SMALL($T$5:$T$9000,ROWS($T$5:T3132)),"")</f>
        <v/>
      </c>
    </row>
    <row r="3133" spans="1:21" ht="14.4" customHeight="1" x14ac:dyDescent="0.3">
      <c r="A3133" s="371" t="s">
        <v>29</v>
      </c>
      <c r="B3133" t="s">
        <v>841</v>
      </c>
      <c r="C3133" s="372">
        <v>533043</v>
      </c>
      <c r="D3133" s="388">
        <f>ROWS(C$5:C3133)</f>
        <v>3129</v>
      </c>
      <c r="E3133" s="388" t="str">
        <f>IF(_xlfn.IFNA(VLOOKUP(A3133,$AG$3:$AH$83,2,FALSE),"")='11.1'!$D$5,TXM!D3133,"")</f>
        <v/>
      </c>
      <c r="F3133" t="str">
        <f>IFERROR(SMALL($E$5:$E$9000,ROWS($E$5:E3133)),"")</f>
        <v/>
      </c>
      <c r="I3133" s="371" t="s">
        <v>28</v>
      </c>
      <c r="J3133" t="s">
        <v>1006</v>
      </c>
      <c r="K3133" s="372">
        <v>4341089</v>
      </c>
      <c r="L3133" s="388">
        <f>ROWS(K$5:K3133)</f>
        <v>3129</v>
      </c>
      <c r="M3133" s="388" t="str">
        <f>IF(_xlfn.IFNA(VLOOKUP(I3133,$AG$3:$AH$83,2,FALSE),"")='11.1'!$D$5,TXM!L3133,"")</f>
        <v/>
      </c>
      <c r="N3133" t="str">
        <f>IFERROR(SMALL($M$5:$M$9000,ROWS($M$5:M3133)),"")</f>
        <v/>
      </c>
      <c r="P3133" t="s">
        <v>57</v>
      </c>
      <c r="Q3133" t="s">
        <v>859</v>
      </c>
      <c r="R3133">
        <v>264700</v>
      </c>
      <c r="S3133" s="388">
        <f>ROWS(R$5:R3133)</f>
        <v>3129</v>
      </c>
      <c r="T3133" s="388" t="str">
        <f>IF(_xlfn.IFNA(VLOOKUP(P3133,$AG$3:$AH$83,2,FALSE),"")='11.1'!$D$5,TXM!S3133,"")</f>
        <v/>
      </c>
      <c r="U3133" t="str">
        <f>IFERROR(SMALL($T$5:$T$9000,ROWS($T$5:T3133)),"")</f>
        <v/>
      </c>
    </row>
    <row r="3134" spans="1:21" ht="14.4" customHeight="1" x14ac:dyDescent="0.3">
      <c r="A3134" s="371" t="s">
        <v>29</v>
      </c>
      <c r="B3134" t="s">
        <v>95</v>
      </c>
      <c r="C3134" s="372">
        <v>373501</v>
      </c>
      <c r="D3134" s="388">
        <f>ROWS(C$5:C3134)</f>
        <v>3130</v>
      </c>
      <c r="E3134" s="388" t="str">
        <f>IF(_xlfn.IFNA(VLOOKUP(A3134,$AG$3:$AH$83,2,FALSE),"")='11.1'!$D$5,TXM!D3134,"")</f>
        <v/>
      </c>
      <c r="F3134" t="str">
        <f>IFERROR(SMALL($E$5:$E$9000,ROWS($E$5:E3134)),"")</f>
        <v/>
      </c>
      <c r="I3134" s="371" t="s">
        <v>28</v>
      </c>
      <c r="J3134" t="s">
        <v>99</v>
      </c>
      <c r="K3134" s="372">
        <v>4293358</v>
      </c>
      <c r="L3134" s="388">
        <f>ROWS(K$5:K3134)</f>
        <v>3130</v>
      </c>
      <c r="M3134" s="388" t="str">
        <f>IF(_xlfn.IFNA(VLOOKUP(I3134,$AG$3:$AH$83,2,FALSE),"")='11.1'!$D$5,TXM!L3134,"")</f>
        <v/>
      </c>
      <c r="N3134" t="str">
        <f>IFERROR(SMALL($M$5:$M$9000,ROWS($M$5:M3134)),"")</f>
        <v/>
      </c>
      <c r="P3134" t="s">
        <v>57</v>
      </c>
      <c r="Q3134" t="s">
        <v>101</v>
      </c>
      <c r="R3134">
        <v>256598</v>
      </c>
      <c r="S3134" s="388">
        <f>ROWS(R$5:R3134)</f>
        <v>3130</v>
      </c>
      <c r="T3134" s="388" t="str">
        <f>IF(_xlfn.IFNA(VLOOKUP(P3134,$AG$3:$AH$83,2,FALSE),"")='11.1'!$D$5,TXM!S3134,"")</f>
        <v/>
      </c>
      <c r="U3134" t="str">
        <f>IFERROR(SMALL($T$5:$T$9000,ROWS($T$5:T3134)),"")</f>
        <v/>
      </c>
    </row>
    <row r="3135" spans="1:21" ht="14.4" customHeight="1" x14ac:dyDescent="0.3">
      <c r="A3135" s="371" t="s">
        <v>29</v>
      </c>
      <c r="B3135" t="s">
        <v>98</v>
      </c>
      <c r="C3135" s="372">
        <v>350467</v>
      </c>
      <c r="D3135" s="388">
        <f>ROWS(C$5:C3135)</f>
        <v>3131</v>
      </c>
      <c r="E3135" s="388" t="str">
        <f>IF(_xlfn.IFNA(VLOOKUP(A3135,$AG$3:$AH$83,2,FALSE),"")='11.1'!$D$5,TXM!D3135,"")</f>
        <v/>
      </c>
      <c r="F3135" t="str">
        <f>IFERROR(SMALL($E$5:$E$9000,ROWS($E$5:E3135)),"")</f>
        <v/>
      </c>
      <c r="I3135" s="371" t="s">
        <v>28</v>
      </c>
      <c r="J3135" t="s">
        <v>1240</v>
      </c>
      <c r="K3135" s="372">
        <v>4285403</v>
      </c>
      <c r="L3135" s="388">
        <f>ROWS(K$5:K3135)</f>
        <v>3131</v>
      </c>
      <c r="M3135" s="388" t="str">
        <f>IF(_xlfn.IFNA(VLOOKUP(I3135,$AG$3:$AH$83,2,FALSE),"")='11.1'!$D$5,TXM!L3135,"")</f>
        <v/>
      </c>
      <c r="N3135" t="str">
        <f>IFERROR(SMALL($M$5:$M$9000,ROWS($M$5:M3135)),"")</f>
        <v/>
      </c>
      <c r="P3135" t="s">
        <v>57</v>
      </c>
      <c r="Q3135" t="s">
        <v>1500</v>
      </c>
      <c r="R3135">
        <v>245288</v>
      </c>
      <c r="S3135" s="388">
        <f>ROWS(R$5:R3135)</f>
        <v>3131</v>
      </c>
      <c r="T3135" s="388" t="str">
        <f>IF(_xlfn.IFNA(VLOOKUP(P3135,$AG$3:$AH$83,2,FALSE),"")='11.1'!$D$5,TXM!S3135,"")</f>
        <v/>
      </c>
      <c r="U3135" t="str">
        <f>IFERROR(SMALL($T$5:$T$9000,ROWS($T$5:T3135)),"")</f>
        <v/>
      </c>
    </row>
    <row r="3136" spans="1:21" ht="14.4" customHeight="1" x14ac:dyDescent="0.3">
      <c r="A3136" s="371" t="s">
        <v>29</v>
      </c>
      <c r="B3136" t="s">
        <v>105</v>
      </c>
      <c r="C3136" s="372">
        <v>342304</v>
      </c>
      <c r="D3136" s="388">
        <f>ROWS(C$5:C3136)</f>
        <v>3132</v>
      </c>
      <c r="E3136" s="388" t="str">
        <f>IF(_xlfn.IFNA(VLOOKUP(A3136,$AG$3:$AH$83,2,FALSE),"")='11.1'!$D$5,TXM!D3136,"")</f>
        <v/>
      </c>
      <c r="F3136" t="str">
        <f>IFERROR(SMALL($E$5:$E$9000,ROWS($E$5:E3136)),"")</f>
        <v/>
      </c>
      <c r="I3136" s="371" t="s">
        <v>28</v>
      </c>
      <c r="J3136" t="s">
        <v>823</v>
      </c>
      <c r="K3136" s="372">
        <v>4004447</v>
      </c>
      <c r="L3136" s="388">
        <f>ROWS(K$5:K3136)</f>
        <v>3132</v>
      </c>
      <c r="M3136" s="388" t="str">
        <f>IF(_xlfn.IFNA(VLOOKUP(I3136,$AG$3:$AH$83,2,FALSE),"")='11.1'!$D$5,TXM!L3136,"")</f>
        <v/>
      </c>
      <c r="N3136" t="str">
        <f>IFERROR(SMALL($M$5:$M$9000,ROWS($M$5:M3136)),"")</f>
        <v/>
      </c>
      <c r="P3136" t="s">
        <v>57</v>
      </c>
      <c r="Q3136" t="s">
        <v>1240</v>
      </c>
      <c r="R3136">
        <v>202656</v>
      </c>
      <c r="S3136" s="388">
        <f>ROWS(R$5:R3136)</f>
        <v>3132</v>
      </c>
      <c r="T3136" s="388" t="str">
        <f>IF(_xlfn.IFNA(VLOOKUP(P3136,$AG$3:$AH$83,2,FALSE),"")='11.1'!$D$5,TXM!S3136,"")</f>
        <v/>
      </c>
      <c r="U3136" t="str">
        <f>IFERROR(SMALL($T$5:$T$9000,ROWS($T$5:T3136)),"")</f>
        <v/>
      </c>
    </row>
    <row r="3137" spans="1:21" ht="14.4" customHeight="1" x14ac:dyDescent="0.3">
      <c r="A3137" s="371" t="s">
        <v>29</v>
      </c>
      <c r="B3137" t="s">
        <v>837</v>
      </c>
      <c r="C3137" s="372">
        <v>280210</v>
      </c>
      <c r="D3137" s="388">
        <f>ROWS(C$5:C3137)</f>
        <v>3133</v>
      </c>
      <c r="E3137" s="388" t="str">
        <f>IF(_xlfn.IFNA(VLOOKUP(A3137,$AG$3:$AH$83,2,FALSE),"")='11.1'!$D$5,TXM!D3137,"")</f>
        <v/>
      </c>
      <c r="F3137" t="str">
        <f>IFERROR(SMALL($E$5:$E$9000,ROWS($E$5:E3137)),"")</f>
        <v/>
      </c>
      <c r="I3137" s="371" t="s">
        <v>28</v>
      </c>
      <c r="J3137" t="s">
        <v>1002</v>
      </c>
      <c r="K3137" s="372">
        <v>3997247</v>
      </c>
      <c r="L3137" s="388">
        <f>ROWS(K$5:K3137)</f>
        <v>3133</v>
      </c>
      <c r="M3137" s="388" t="str">
        <f>IF(_xlfn.IFNA(VLOOKUP(I3137,$AG$3:$AH$83,2,FALSE),"")='11.1'!$D$5,TXM!L3137,"")</f>
        <v/>
      </c>
      <c r="N3137" t="str">
        <f>IFERROR(SMALL($M$5:$M$9000,ROWS($M$5:M3137)),"")</f>
        <v/>
      </c>
      <c r="P3137" t="s">
        <v>57</v>
      </c>
      <c r="Q3137" t="s">
        <v>999</v>
      </c>
      <c r="R3137">
        <v>199693</v>
      </c>
      <c r="S3137" s="388">
        <f>ROWS(R$5:R3137)</f>
        <v>3133</v>
      </c>
      <c r="T3137" s="388" t="str">
        <f>IF(_xlfn.IFNA(VLOOKUP(P3137,$AG$3:$AH$83,2,FALSE),"")='11.1'!$D$5,TXM!S3137,"")</f>
        <v/>
      </c>
      <c r="U3137" t="str">
        <f>IFERROR(SMALL($T$5:$T$9000,ROWS($T$5:T3137)),"")</f>
        <v/>
      </c>
    </row>
    <row r="3138" spans="1:21" ht="14.4" customHeight="1" x14ac:dyDescent="0.3">
      <c r="A3138" s="371" t="s">
        <v>29</v>
      </c>
      <c r="B3138" t="s">
        <v>1275</v>
      </c>
      <c r="C3138" s="372">
        <v>214069</v>
      </c>
      <c r="D3138" s="388">
        <f>ROWS(C$5:C3138)</f>
        <v>3134</v>
      </c>
      <c r="E3138" s="388" t="str">
        <f>IF(_xlfn.IFNA(VLOOKUP(A3138,$AG$3:$AH$83,2,FALSE),"")='11.1'!$D$5,TXM!D3138,"")</f>
        <v/>
      </c>
      <c r="F3138" t="str">
        <f>IFERROR(SMALL($E$5:$E$9000,ROWS($E$5:E3138)),"")</f>
        <v/>
      </c>
      <c r="I3138" s="371" t="s">
        <v>28</v>
      </c>
      <c r="J3138" t="s">
        <v>781</v>
      </c>
      <c r="K3138" s="372">
        <v>3648989</v>
      </c>
      <c r="L3138" s="388">
        <f>ROWS(K$5:K3138)</f>
        <v>3134</v>
      </c>
      <c r="M3138" s="388" t="str">
        <f>IF(_xlfn.IFNA(VLOOKUP(I3138,$AG$3:$AH$83,2,FALSE),"")='11.1'!$D$5,TXM!L3138,"")</f>
        <v/>
      </c>
      <c r="N3138" t="str">
        <f>IFERROR(SMALL($M$5:$M$9000,ROWS($M$5:M3138)),"")</f>
        <v/>
      </c>
      <c r="P3138" t="s">
        <v>57</v>
      </c>
      <c r="Q3138" t="s">
        <v>779</v>
      </c>
      <c r="R3138">
        <v>152295</v>
      </c>
      <c r="S3138" s="388">
        <f>ROWS(R$5:R3138)</f>
        <v>3134</v>
      </c>
      <c r="T3138" s="388" t="str">
        <f>IF(_xlfn.IFNA(VLOOKUP(P3138,$AG$3:$AH$83,2,FALSE),"")='11.1'!$D$5,TXM!S3138,"")</f>
        <v/>
      </c>
      <c r="U3138" t="str">
        <f>IFERROR(SMALL($T$5:$T$9000,ROWS($T$5:T3138)),"")</f>
        <v/>
      </c>
    </row>
    <row r="3139" spans="1:21" ht="14.4" customHeight="1" x14ac:dyDescent="0.3">
      <c r="A3139" s="371" t="s">
        <v>29</v>
      </c>
      <c r="B3139" t="s">
        <v>1265</v>
      </c>
      <c r="C3139" s="372">
        <v>209836</v>
      </c>
      <c r="D3139" s="388">
        <f>ROWS(C$5:C3139)</f>
        <v>3135</v>
      </c>
      <c r="E3139" s="388" t="str">
        <f>IF(_xlfn.IFNA(VLOOKUP(A3139,$AG$3:$AH$83,2,FALSE),"")='11.1'!$D$5,TXM!D3139,"")</f>
        <v/>
      </c>
      <c r="F3139" t="str">
        <f>IFERROR(SMALL($E$5:$E$9000,ROWS($E$5:E3139)),"")</f>
        <v/>
      </c>
      <c r="I3139" s="371" t="s">
        <v>28</v>
      </c>
      <c r="J3139" t="s">
        <v>793</v>
      </c>
      <c r="K3139" s="372">
        <v>3453384</v>
      </c>
      <c r="L3139" s="388">
        <f>ROWS(K$5:K3139)</f>
        <v>3135</v>
      </c>
      <c r="M3139" s="388" t="str">
        <f>IF(_xlfn.IFNA(VLOOKUP(I3139,$AG$3:$AH$83,2,FALSE),"")='11.1'!$D$5,TXM!L3139,"")</f>
        <v/>
      </c>
      <c r="N3139" t="str">
        <f>IFERROR(SMALL($M$5:$M$9000,ROWS($M$5:M3139)),"")</f>
        <v/>
      </c>
      <c r="P3139" t="s">
        <v>57</v>
      </c>
      <c r="Q3139" t="s">
        <v>100</v>
      </c>
      <c r="R3139">
        <v>145213</v>
      </c>
      <c r="S3139" s="388">
        <f>ROWS(R$5:R3139)</f>
        <v>3135</v>
      </c>
      <c r="T3139" s="388" t="str">
        <f>IF(_xlfn.IFNA(VLOOKUP(P3139,$AG$3:$AH$83,2,FALSE),"")='11.1'!$D$5,TXM!S3139,"")</f>
        <v/>
      </c>
      <c r="U3139" t="str">
        <f>IFERROR(SMALL($T$5:$T$9000,ROWS($T$5:T3139)),"")</f>
        <v/>
      </c>
    </row>
    <row r="3140" spans="1:21" ht="14.4" customHeight="1" x14ac:dyDescent="0.3">
      <c r="A3140" s="371" t="s">
        <v>29</v>
      </c>
      <c r="B3140" t="s">
        <v>102</v>
      </c>
      <c r="C3140" s="372">
        <v>162432</v>
      </c>
      <c r="D3140" s="388">
        <f>ROWS(C$5:C3140)</f>
        <v>3136</v>
      </c>
      <c r="E3140" s="388" t="str">
        <f>IF(_xlfn.IFNA(VLOOKUP(A3140,$AG$3:$AH$83,2,FALSE),"")='11.1'!$D$5,TXM!D3140,"")</f>
        <v/>
      </c>
      <c r="F3140" t="str">
        <f>IFERROR(SMALL($E$5:$E$9000,ROWS($E$5:E3140)),"")</f>
        <v/>
      </c>
      <c r="I3140" s="371" t="s">
        <v>28</v>
      </c>
      <c r="J3140" t="s">
        <v>100</v>
      </c>
      <c r="K3140" s="372">
        <v>3374572</v>
      </c>
      <c r="L3140" s="388">
        <f>ROWS(K$5:K3140)</f>
        <v>3136</v>
      </c>
      <c r="M3140" s="388" t="str">
        <f>IF(_xlfn.IFNA(VLOOKUP(I3140,$AG$3:$AH$83,2,FALSE),"")='11.1'!$D$5,TXM!L3140,"")</f>
        <v/>
      </c>
      <c r="N3140" t="str">
        <f>IFERROR(SMALL($M$5:$M$9000,ROWS($M$5:M3140)),"")</f>
        <v/>
      </c>
      <c r="P3140" t="s">
        <v>57</v>
      </c>
      <c r="Q3140" t="s">
        <v>793</v>
      </c>
      <c r="R3140">
        <v>126720</v>
      </c>
      <c r="S3140" s="388">
        <f>ROWS(R$5:R3140)</f>
        <v>3136</v>
      </c>
      <c r="T3140" s="388" t="str">
        <f>IF(_xlfn.IFNA(VLOOKUP(P3140,$AG$3:$AH$83,2,FALSE),"")='11.1'!$D$5,TXM!S3140,"")</f>
        <v/>
      </c>
      <c r="U3140" t="str">
        <f>IFERROR(SMALL($T$5:$T$9000,ROWS($T$5:T3140)),"")</f>
        <v/>
      </c>
    </row>
    <row r="3141" spans="1:21" ht="14.4" customHeight="1" x14ac:dyDescent="0.3">
      <c r="A3141" s="371" t="s">
        <v>29</v>
      </c>
      <c r="B3141" t="s">
        <v>835</v>
      </c>
      <c r="C3141" s="372">
        <v>51833</v>
      </c>
      <c r="D3141" s="388">
        <f>ROWS(C$5:C3141)</f>
        <v>3137</v>
      </c>
      <c r="E3141" s="388" t="str">
        <f>IF(_xlfn.IFNA(VLOOKUP(A3141,$AG$3:$AH$83,2,FALSE),"")='11.1'!$D$5,TXM!D3141,"")</f>
        <v/>
      </c>
      <c r="F3141" t="str">
        <f>IFERROR(SMALL($E$5:$E$9000,ROWS($E$5:E3141)),"")</f>
        <v/>
      </c>
      <c r="I3141" s="371" t="s">
        <v>28</v>
      </c>
      <c r="J3141" t="s">
        <v>817</v>
      </c>
      <c r="K3141" s="372">
        <v>3243507</v>
      </c>
      <c r="L3141" s="388">
        <f>ROWS(K$5:K3141)</f>
        <v>3137</v>
      </c>
      <c r="M3141" s="388" t="str">
        <f>IF(_xlfn.IFNA(VLOOKUP(I3141,$AG$3:$AH$83,2,FALSE),"")='11.1'!$D$5,TXM!L3141,"")</f>
        <v/>
      </c>
      <c r="N3141" t="str">
        <f>IFERROR(SMALL($M$5:$M$9000,ROWS($M$5:M3141)),"")</f>
        <v/>
      </c>
      <c r="P3141" t="s">
        <v>57</v>
      </c>
      <c r="Q3141" t="s">
        <v>107</v>
      </c>
      <c r="R3141">
        <v>123132</v>
      </c>
      <c r="S3141" s="388">
        <f>ROWS(R$5:R3141)</f>
        <v>3137</v>
      </c>
      <c r="T3141" s="388" t="str">
        <f>IF(_xlfn.IFNA(VLOOKUP(P3141,$AG$3:$AH$83,2,FALSE),"")='11.1'!$D$5,TXM!S3141,"")</f>
        <v/>
      </c>
      <c r="U3141" t="str">
        <f>IFERROR(SMALL($T$5:$T$9000,ROWS($T$5:T3141)),"")</f>
        <v/>
      </c>
    </row>
    <row r="3142" spans="1:21" ht="14.4" customHeight="1" x14ac:dyDescent="0.3">
      <c r="A3142" s="371" t="s">
        <v>29</v>
      </c>
      <c r="B3142" t="s">
        <v>1006</v>
      </c>
      <c r="C3142" s="372">
        <v>7497</v>
      </c>
      <c r="D3142" s="388">
        <f>ROWS(C$5:C3142)</f>
        <v>3138</v>
      </c>
      <c r="E3142" s="388" t="str">
        <f>IF(_xlfn.IFNA(VLOOKUP(A3142,$AG$3:$AH$83,2,FALSE),"")='11.1'!$D$5,TXM!D3142,"")</f>
        <v/>
      </c>
      <c r="F3142" t="str">
        <f>IFERROR(SMALL($E$5:$E$9000,ROWS($E$5:E3142)),"")</f>
        <v/>
      </c>
      <c r="I3142" s="371" t="s">
        <v>28</v>
      </c>
      <c r="J3142" t="s">
        <v>821</v>
      </c>
      <c r="K3142" s="372">
        <v>2503513</v>
      </c>
      <c r="L3142" s="388">
        <f>ROWS(K$5:K3142)</f>
        <v>3138</v>
      </c>
      <c r="M3142" s="388" t="str">
        <f>IF(_xlfn.IFNA(VLOOKUP(I3142,$AG$3:$AH$83,2,FALSE),"")='11.1'!$D$5,TXM!L3142,"")</f>
        <v/>
      </c>
      <c r="N3142" t="str">
        <f>IFERROR(SMALL($M$5:$M$9000,ROWS($M$5:M3142)),"")</f>
        <v/>
      </c>
      <c r="P3142" t="s">
        <v>57</v>
      </c>
      <c r="Q3142" t="s">
        <v>94</v>
      </c>
      <c r="R3142">
        <v>118753</v>
      </c>
      <c r="S3142" s="388">
        <f>ROWS(R$5:R3142)</f>
        <v>3138</v>
      </c>
      <c r="T3142" s="388" t="str">
        <f>IF(_xlfn.IFNA(VLOOKUP(P3142,$AG$3:$AH$83,2,FALSE),"")='11.1'!$D$5,TXM!S3142,"")</f>
        <v/>
      </c>
      <c r="U3142" t="str">
        <f>IFERROR(SMALL($T$5:$T$9000,ROWS($T$5:T3142)),"")</f>
        <v/>
      </c>
    </row>
    <row r="3143" spans="1:21" ht="14.4" customHeight="1" x14ac:dyDescent="0.3">
      <c r="A3143" s="371" t="s">
        <v>29</v>
      </c>
      <c r="B3143" t="s">
        <v>1240</v>
      </c>
      <c r="C3143" s="372">
        <v>3687</v>
      </c>
      <c r="D3143" s="388">
        <f>ROWS(C$5:C3143)</f>
        <v>3139</v>
      </c>
      <c r="E3143" s="388" t="str">
        <f>IF(_xlfn.IFNA(VLOOKUP(A3143,$AG$3:$AH$83,2,FALSE),"")='11.1'!$D$5,TXM!D3143,"")</f>
        <v/>
      </c>
      <c r="F3143" t="str">
        <f>IFERROR(SMALL($E$5:$E$9000,ROWS($E$5:E3143)),"")</f>
        <v/>
      </c>
      <c r="I3143" s="371" t="s">
        <v>28</v>
      </c>
      <c r="J3143" t="s">
        <v>107</v>
      </c>
      <c r="K3143" s="372">
        <v>2427671</v>
      </c>
      <c r="L3143" s="388">
        <f>ROWS(K$5:K3143)</f>
        <v>3139</v>
      </c>
      <c r="M3143" s="388" t="str">
        <f>IF(_xlfn.IFNA(VLOOKUP(I3143,$AG$3:$AH$83,2,FALSE),"")='11.1'!$D$5,TXM!L3143,"")</f>
        <v/>
      </c>
      <c r="N3143" t="str">
        <f>IFERROR(SMALL($M$5:$M$9000,ROWS($M$5:M3143)),"")</f>
        <v/>
      </c>
      <c r="P3143" t="s">
        <v>57</v>
      </c>
      <c r="Q3143" t="s">
        <v>1285</v>
      </c>
      <c r="R3143">
        <v>77523</v>
      </c>
      <c r="S3143" s="388">
        <f>ROWS(R$5:R3143)</f>
        <v>3139</v>
      </c>
      <c r="T3143" s="388" t="str">
        <f>IF(_xlfn.IFNA(VLOOKUP(P3143,$AG$3:$AH$83,2,FALSE),"")='11.1'!$D$5,TXM!S3143,"")</f>
        <v/>
      </c>
      <c r="U3143" t="str">
        <f>IFERROR(SMALL($T$5:$T$9000,ROWS($T$5:T3143)),"")</f>
        <v/>
      </c>
    </row>
    <row r="3144" spans="1:21" ht="14.4" customHeight="1" x14ac:dyDescent="0.3">
      <c r="A3144" s="371" t="s">
        <v>29</v>
      </c>
      <c r="B3144" t="s">
        <v>1005</v>
      </c>
      <c r="C3144" s="372">
        <v>1407</v>
      </c>
      <c r="D3144" s="388">
        <f>ROWS(C$5:C3144)</f>
        <v>3140</v>
      </c>
      <c r="E3144" s="388" t="str">
        <f>IF(_xlfn.IFNA(VLOOKUP(A3144,$AG$3:$AH$83,2,FALSE),"")='11.1'!$D$5,TXM!D3144,"")</f>
        <v/>
      </c>
      <c r="F3144" t="str">
        <f>IFERROR(SMALL($E$5:$E$9000,ROWS($E$5:E3144)),"")</f>
        <v/>
      </c>
      <c r="I3144" s="371" t="s">
        <v>28</v>
      </c>
      <c r="J3144" t="s">
        <v>849</v>
      </c>
      <c r="K3144" s="372">
        <v>2264467</v>
      </c>
      <c r="L3144" s="388">
        <f>ROWS(K$5:K3144)</f>
        <v>3140</v>
      </c>
      <c r="M3144" s="388" t="str">
        <f>IF(_xlfn.IFNA(VLOOKUP(I3144,$AG$3:$AH$83,2,FALSE),"")='11.1'!$D$5,TXM!L3144,"")</f>
        <v/>
      </c>
      <c r="N3144" t="str">
        <f>IFERROR(SMALL($M$5:$M$9000,ROWS($M$5:M3144)),"")</f>
        <v/>
      </c>
      <c r="P3144" t="s">
        <v>57</v>
      </c>
      <c r="Q3144" t="s">
        <v>811</v>
      </c>
      <c r="R3144">
        <v>75450</v>
      </c>
      <c r="S3144" s="388">
        <f>ROWS(R$5:R3144)</f>
        <v>3140</v>
      </c>
      <c r="T3144" s="388" t="str">
        <f>IF(_xlfn.IFNA(VLOOKUP(P3144,$AG$3:$AH$83,2,FALSE),"")='11.1'!$D$5,TXM!S3144,"")</f>
        <v/>
      </c>
      <c r="U3144" t="str">
        <f>IFERROR(SMALL($T$5:$T$9000,ROWS($T$5:T3144)),"")</f>
        <v/>
      </c>
    </row>
    <row r="3145" spans="1:21" ht="14.4" customHeight="1" x14ac:dyDescent="0.3">
      <c r="A3145" s="371" t="s">
        <v>29</v>
      </c>
      <c r="B3145" t="s">
        <v>1252</v>
      </c>
      <c r="C3145" s="372">
        <v>1353</v>
      </c>
      <c r="D3145" s="388">
        <f>ROWS(C$5:C3145)</f>
        <v>3141</v>
      </c>
      <c r="E3145" s="388" t="str">
        <f>IF(_xlfn.IFNA(VLOOKUP(A3145,$AG$3:$AH$83,2,FALSE),"")='11.1'!$D$5,TXM!D3145,"")</f>
        <v/>
      </c>
      <c r="F3145" t="str">
        <f>IFERROR(SMALL($E$5:$E$9000,ROWS($E$5:E3145)),"")</f>
        <v/>
      </c>
      <c r="I3145" s="371" t="s">
        <v>28</v>
      </c>
      <c r="J3145" t="s">
        <v>795</v>
      </c>
      <c r="K3145" s="372">
        <v>1963526</v>
      </c>
      <c r="L3145" s="388">
        <f>ROWS(K$5:K3145)</f>
        <v>3141</v>
      </c>
      <c r="M3145" s="388" t="str">
        <f>IF(_xlfn.IFNA(VLOOKUP(I3145,$AG$3:$AH$83,2,FALSE),"")='11.1'!$D$5,TXM!L3145,"")</f>
        <v/>
      </c>
      <c r="N3145" t="str">
        <f>IFERROR(SMALL($M$5:$M$9000,ROWS($M$5:M3145)),"")</f>
        <v/>
      </c>
      <c r="P3145" t="s">
        <v>57</v>
      </c>
      <c r="Q3145" t="s">
        <v>785</v>
      </c>
      <c r="R3145">
        <v>66354</v>
      </c>
      <c r="S3145" s="388">
        <f>ROWS(R$5:R3145)</f>
        <v>3141</v>
      </c>
      <c r="T3145" s="388" t="str">
        <f>IF(_xlfn.IFNA(VLOOKUP(P3145,$AG$3:$AH$83,2,FALSE),"")='11.1'!$D$5,TXM!S3145,"")</f>
        <v/>
      </c>
      <c r="U3145" t="str">
        <f>IFERROR(SMALL($T$5:$T$9000,ROWS($T$5:T3145)),"")</f>
        <v/>
      </c>
    </row>
    <row r="3146" spans="1:21" ht="14.4" customHeight="1" x14ac:dyDescent="0.3">
      <c r="A3146" s="371" t="s">
        <v>29</v>
      </c>
      <c r="B3146" t="s">
        <v>171</v>
      </c>
      <c r="C3146" s="372">
        <v>500</v>
      </c>
      <c r="D3146" s="388">
        <f>ROWS(C$5:C3146)</f>
        <v>3142</v>
      </c>
      <c r="E3146" s="388" t="str">
        <f>IF(_xlfn.IFNA(VLOOKUP(A3146,$AG$3:$AH$83,2,FALSE),"")='11.1'!$D$5,TXM!D3146,"")</f>
        <v/>
      </c>
      <c r="F3146" t="str">
        <f>IFERROR(SMALL($E$5:$E$9000,ROWS($E$5:E3146)),"")</f>
        <v/>
      </c>
      <c r="I3146" s="371" t="s">
        <v>28</v>
      </c>
      <c r="J3146" t="s">
        <v>779</v>
      </c>
      <c r="K3146" s="372">
        <v>1938671</v>
      </c>
      <c r="L3146" s="388">
        <f>ROWS(K$5:K3146)</f>
        <v>3142</v>
      </c>
      <c r="M3146" s="388" t="str">
        <f>IF(_xlfn.IFNA(VLOOKUP(I3146,$AG$3:$AH$83,2,FALSE),"")='11.1'!$D$5,TXM!L3146,"")</f>
        <v/>
      </c>
      <c r="N3146" t="str">
        <f>IFERROR(SMALL($M$5:$M$9000,ROWS($M$5:M3146)),"")</f>
        <v/>
      </c>
      <c r="P3146" t="s">
        <v>57</v>
      </c>
      <c r="Q3146" t="s">
        <v>821</v>
      </c>
      <c r="R3146">
        <v>62695</v>
      </c>
      <c r="S3146" s="388">
        <f>ROWS(R$5:R3146)</f>
        <v>3142</v>
      </c>
      <c r="T3146" s="388" t="str">
        <f>IF(_xlfn.IFNA(VLOOKUP(P3146,$AG$3:$AH$83,2,FALSE),"")='11.1'!$D$5,TXM!S3146,"")</f>
        <v/>
      </c>
      <c r="U3146" t="str">
        <f>IFERROR(SMALL($T$5:$T$9000,ROWS($T$5:T3146)),"")</f>
        <v/>
      </c>
    </row>
    <row r="3147" spans="1:21" ht="14.4" customHeight="1" x14ac:dyDescent="0.3">
      <c r="A3147" s="371" t="s">
        <v>29</v>
      </c>
      <c r="B3147" t="s">
        <v>793</v>
      </c>
      <c r="C3147" s="372">
        <v>11</v>
      </c>
      <c r="D3147" s="388">
        <f>ROWS(C$5:C3147)</f>
        <v>3143</v>
      </c>
      <c r="E3147" s="388" t="str">
        <f>IF(_xlfn.IFNA(VLOOKUP(A3147,$AG$3:$AH$83,2,FALSE),"")='11.1'!$D$5,TXM!D3147,"")</f>
        <v/>
      </c>
      <c r="F3147" t="str">
        <f>IFERROR(SMALL($E$5:$E$9000,ROWS($E$5:E3147)),"")</f>
        <v/>
      </c>
      <c r="I3147" s="371" t="s">
        <v>28</v>
      </c>
      <c r="J3147" t="s">
        <v>1001</v>
      </c>
      <c r="K3147" s="372">
        <v>1809836</v>
      </c>
      <c r="L3147" s="388">
        <f>ROWS(K$5:K3147)</f>
        <v>3143</v>
      </c>
      <c r="M3147" s="388" t="str">
        <f>IF(_xlfn.IFNA(VLOOKUP(I3147,$AG$3:$AH$83,2,FALSE),"")='11.1'!$D$5,TXM!L3147,"")</f>
        <v/>
      </c>
      <c r="N3147" t="str">
        <f>IFERROR(SMALL($M$5:$M$9000,ROWS($M$5:M3147)),"")</f>
        <v/>
      </c>
      <c r="P3147" t="s">
        <v>57</v>
      </c>
      <c r="Q3147" t="s">
        <v>1318</v>
      </c>
      <c r="R3147">
        <v>49801</v>
      </c>
      <c r="S3147" s="388">
        <f>ROWS(R$5:R3147)</f>
        <v>3143</v>
      </c>
      <c r="T3147" s="388" t="str">
        <f>IF(_xlfn.IFNA(VLOOKUP(P3147,$AG$3:$AH$83,2,FALSE),"")='11.1'!$D$5,TXM!S3147,"")</f>
        <v/>
      </c>
      <c r="U3147" t="str">
        <f>IFERROR(SMALL($T$5:$T$9000,ROWS($T$5:T3147)),"")</f>
        <v/>
      </c>
    </row>
    <row r="3148" spans="1:21" ht="14.4" customHeight="1" x14ac:dyDescent="0.3">
      <c r="A3148" s="371" t="s">
        <v>74</v>
      </c>
      <c r="B3148" t="s">
        <v>1000</v>
      </c>
      <c r="C3148" s="372">
        <v>16179963</v>
      </c>
      <c r="D3148" s="388">
        <f>ROWS(C$5:C3148)</f>
        <v>3144</v>
      </c>
      <c r="E3148" s="388" t="str">
        <f>IF(_xlfn.IFNA(VLOOKUP(A3148,$AG$3:$AH$83,2,FALSE),"")='11.1'!$D$5,TXM!D3148,"")</f>
        <v/>
      </c>
      <c r="F3148" t="str">
        <f>IFERROR(SMALL($E$5:$E$9000,ROWS($E$5:E3148)),"")</f>
        <v/>
      </c>
      <c r="I3148" s="371" t="s">
        <v>28</v>
      </c>
      <c r="J3148" t="s">
        <v>1494</v>
      </c>
      <c r="K3148" s="372">
        <v>1766072</v>
      </c>
      <c r="L3148" s="388">
        <f>ROWS(K$5:K3148)</f>
        <v>3144</v>
      </c>
      <c r="M3148" s="388" t="str">
        <f>IF(_xlfn.IFNA(VLOOKUP(I3148,$AG$3:$AH$83,2,FALSE),"")='11.1'!$D$5,TXM!L3148,"")</f>
        <v/>
      </c>
      <c r="N3148" t="str">
        <f>IFERROR(SMALL($M$5:$M$9000,ROWS($M$5:M3148)),"")</f>
        <v/>
      </c>
      <c r="P3148" t="s">
        <v>57</v>
      </c>
      <c r="Q3148" t="s">
        <v>815</v>
      </c>
      <c r="R3148">
        <v>37316</v>
      </c>
      <c r="S3148" s="388">
        <f>ROWS(R$5:R3148)</f>
        <v>3144</v>
      </c>
      <c r="T3148" s="388" t="str">
        <f>IF(_xlfn.IFNA(VLOOKUP(P3148,$AG$3:$AH$83,2,FALSE),"")='11.1'!$D$5,TXM!S3148,"")</f>
        <v/>
      </c>
      <c r="U3148" t="str">
        <f>IFERROR(SMALL($T$5:$T$9000,ROWS($T$5:T3148)),"")</f>
        <v/>
      </c>
    </row>
    <row r="3149" spans="1:21" ht="14.4" customHeight="1" x14ac:dyDescent="0.3">
      <c r="A3149" s="371" t="s">
        <v>74</v>
      </c>
      <c r="B3149" t="s">
        <v>865</v>
      </c>
      <c r="C3149" s="372">
        <v>239950</v>
      </c>
      <c r="D3149" s="388">
        <f>ROWS(C$5:C3149)</f>
        <v>3145</v>
      </c>
      <c r="E3149" s="388" t="str">
        <f>IF(_xlfn.IFNA(VLOOKUP(A3149,$AG$3:$AH$83,2,FALSE),"")='11.1'!$D$5,TXM!D3149,"")</f>
        <v/>
      </c>
      <c r="F3149" t="str">
        <f>IFERROR(SMALL($E$5:$E$9000,ROWS($E$5:E3149)),"")</f>
        <v/>
      </c>
      <c r="I3149" s="371" t="s">
        <v>28</v>
      </c>
      <c r="J3149" t="s">
        <v>773</v>
      </c>
      <c r="K3149" s="372">
        <v>1627616</v>
      </c>
      <c r="L3149" s="388">
        <f>ROWS(K$5:K3149)</f>
        <v>3145</v>
      </c>
      <c r="M3149" s="388" t="str">
        <f>IF(_xlfn.IFNA(VLOOKUP(I3149,$AG$3:$AH$83,2,FALSE),"")='11.1'!$D$5,TXM!L3149,"")</f>
        <v/>
      </c>
      <c r="N3149" t="str">
        <f>IFERROR(SMALL($M$5:$M$9000,ROWS($M$5:M3149)),"")</f>
        <v/>
      </c>
      <c r="P3149" t="s">
        <v>57</v>
      </c>
      <c r="Q3149" t="s">
        <v>96</v>
      </c>
      <c r="R3149">
        <v>34680</v>
      </c>
      <c r="S3149" s="388">
        <f>ROWS(R$5:R3149)</f>
        <v>3145</v>
      </c>
      <c r="T3149" s="388" t="str">
        <f>IF(_xlfn.IFNA(VLOOKUP(P3149,$AG$3:$AH$83,2,FALSE),"")='11.1'!$D$5,TXM!S3149,"")</f>
        <v/>
      </c>
      <c r="U3149" t="str">
        <f>IFERROR(SMALL($T$5:$T$9000,ROWS($T$5:T3149)),"")</f>
        <v/>
      </c>
    </row>
    <row r="3150" spans="1:21" ht="14.4" customHeight="1" x14ac:dyDescent="0.3">
      <c r="A3150" s="371" t="s">
        <v>74</v>
      </c>
      <c r="B3150" t="s">
        <v>843</v>
      </c>
      <c r="C3150" s="372">
        <v>144675</v>
      </c>
      <c r="D3150" s="388">
        <f>ROWS(C$5:C3150)</f>
        <v>3146</v>
      </c>
      <c r="E3150" s="388" t="str">
        <f>IF(_xlfn.IFNA(VLOOKUP(A3150,$AG$3:$AH$83,2,FALSE),"")='11.1'!$D$5,TXM!D3150,"")</f>
        <v/>
      </c>
      <c r="F3150" t="str">
        <f>IFERROR(SMALL($E$5:$E$9000,ROWS($E$5:E3150)),"")</f>
        <v/>
      </c>
      <c r="I3150" s="371" t="s">
        <v>28</v>
      </c>
      <c r="J3150" t="s">
        <v>855</v>
      </c>
      <c r="K3150" s="372">
        <v>1574974</v>
      </c>
      <c r="L3150" s="388">
        <f>ROWS(K$5:K3150)</f>
        <v>3146</v>
      </c>
      <c r="M3150" s="388" t="str">
        <f>IF(_xlfn.IFNA(VLOOKUP(I3150,$AG$3:$AH$83,2,FALSE),"")='11.1'!$D$5,TXM!L3150,"")</f>
        <v/>
      </c>
      <c r="N3150" t="str">
        <f>IFERROR(SMALL($M$5:$M$9000,ROWS($M$5:M3150)),"")</f>
        <v/>
      </c>
      <c r="P3150" t="s">
        <v>57</v>
      </c>
      <c r="Q3150" t="s">
        <v>809</v>
      </c>
      <c r="R3150">
        <v>24853</v>
      </c>
      <c r="S3150" s="388">
        <f>ROWS(R$5:R3150)</f>
        <v>3146</v>
      </c>
      <c r="T3150" s="388" t="str">
        <f>IF(_xlfn.IFNA(VLOOKUP(P3150,$AG$3:$AH$83,2,FALSE),"")='11.1'!$D$5,TXM!S3150,"")</f>
        <v/>
      </c>
      <c r="U3150" t="str">
        <f>IFERROR(SMALL($T$5:$T$9000,ROWS($T$5:T3150)),"")</f>
        <v/>
      </c>
    </row>
    <row r="3151" spans="1:21" ht="14.4" customHeight="1" x14ac:dyDescent="0.3">
      <c r="A3151" s="371" t="s">
        <v>74</v>
      </c>
      <c r="B3151" t="s">
        <v>835</v>
      </c>
      <c r="C3151" s="372">
        <v>143335</v>
      </c>
      <c r="D3151" s="388">
        <f>ROWS(C$5:C3151)</f>
        <v>3147</v>
      </c>
      <c r="E3151" s="388" t="str">
        <f>IF(_xlfn.IFNA(VLOOKUP(A3151,$AG$3:$AH$83,2,FALSE),"")='11.1'!$D$5,TXM!D3151,"")</f>
        <v/>
      </c>
      <c r="F3151" t="str">
        <f>IFERROR(SMALL($E$5:$E$9000,ROWS($E$5:E3151)),"")</f>
        <v/>
      </c>
      <c r="I3151" s="371" t="s">
        <v>28</v>
      </c>
      <c r="J3151" t="s">
        <v>815</v>
      </c>
      <c r="K3151" s="372">
        <v>1423407</v>
      </c>
      <c r="L3151" s="388">
        <f>ROWS(K$5:K3151)</f>
        <v>3147</v>
      </c>
      <c r="M3151" s="388" t="str">
        <f>IF(_xlfn.IFNA(VLOOKUP(I3151,$AG$3:$AH$83,2,FALSE),"")='11.1'!$D$5,TXM!L3151,"")</f>
        <v/>
      </c>
      <c r="N3151" t="str">
        <f>IFERROR(SMALL($M$5:$M$9000,ROWS($M$5:M3151)),"")</f>
        <v/>
      </c>
      <c r="P3151" t="s">
        <v>57</v>
      </c>
      <c r="Q3151" t="s">
        <v>861</v>
      </c>
      <c r="R3151">
        <v>24840</v>
      </c>
      <c r="S3151" s="388">
        <f>ROWS(R$5:R3151)</f>
        <v>3147</v>
      </c>
      <c r="T3151" s="388" t="str">
        <f>IF(_xlfn.IFNA(VLOOKUP(P3151,$AG$3:$AH$83,2,FALSE),"")='11.1'!$D$5,TXM!S3151,"")</f>
        <v/>
      </c>
      <c r="U3151" t="str">
        <f>IFERROR(SMALL($T$5:$T$9000,ROWS($T$5:T3151)),"")</f>
        <v/>
      </c>
    </row>
    <row r="3152" spans="1:21" ht="14.4" customHeight="1" x14ac:dyDescent="0.3">
      <c r="A3152" s="371" t="s">
        <v>74</v>
      </c>
      <c r="B3152" t="s">
        <v>1005</v>
      </c>
      <c r="C3152" s="372">
        <v>137578</v>
      </c>
      <c r="D3152" s="388">
        <f>ROWS(C$5:C3152)</f>
        <v>3148</v>
      </c>
      <c r="E3152" s="388" t="str">
        <f>IF(_xlfn.IFNA(VLOOKUP(A3152,$AG$3:$AH$83,2,FALSE),"")='11.1'!$D$5,TXM!D3152,"")</f>
        <v/>
      </c>
      <c r="F3152" t="str">
        <f>IFERROR(SMALL($E$5:$E$9000,ROWS($E$5:E3152)),"")</f>
        <v/>
      </c>
      <c r="I3152" s="371" t="s">
        <v>28</v>
      </c>
      <c r="J3152" t="s">
        <v>857</v>
      </c>
      <c r="K3152" s="372">
        <v>1231873</v>
      </c>
      <c r="L3152" s="388">
        <f>ROWS(K$5:K3152)</f>
        <v>3148</v>
      </c>
      <c r="M3152" s="388" t="str">
        <f>IF(_xlfn.IFNA(VLOOKUP(I3152,$AG$3:$AH$83,2,FALSE),"")='11.1'!$D$5,TXM!L3152,"")</f>
        <v/>
      </c>
      <c r="N3152" t="str">
        <f>IFERROR(SMALL($M$5:$M$9000,ROWS($M$5:M3152)),"")</f>
        <v/>
      </c>
      <c r="P3152" t="s">
        <v>57</v>
      </c>
      <c r="Q3152" t="s">
        <v>847</v>
      </c>
      <c r="R3152">
        <v>18400</v>
      </c>
      <c r="S3152" s="388">
        <f>ROWS(R$5:R3152)</f>
        <v>3148</v>
      </c>
      <c r="T3152" s="388" t="str">
        <f>IF(_xlfn.IFNA(VLOOKUP(P3152,$AG$3:$AH$83,2,FALSE),"")='11.1'!$D$5,TXM!S3152,"")</f>
        <v/>
      </c>
      <c r="U3152" t="str">
        <f>IFERROR(SMALL($T$5:$T$9000,ROWS($T$5:T3152)),"")</f>
        <v/>
      </c>
    </row>
    <row r="3153" spans="1:21" ht="14.4" customHeight="1" x14ac:dyDescent="0.3">
      <c r="A3153" s="371" t="s">
        <v>149</v>
      </c>
      <c r="B3153" t="s">
        <v>1000</v>
      </c>
      <c r="C3153" s="372">
        <v>48019720</v>
      </c>
      <c r="D3153" s="388">
        <f>ROWS(C$5:C3153)</f>
        <v>3149</v>
      </c>
      <c r="E3153" s="388" t="str">
        <f>IF(_xlfn.IFNA(VLOOKUP(A3153,$AG$3:$AH$83,2,FALSE),"")='11.1'!$D$5,TXM!D3153,"")</f>
        <v/>
      </c>
      <c r="F3153" t="str">
        <f>IFERROR(SMALL($E$5:$E$9000,ROWS($E$5:E3153)),"")</f>
        <v/>
      </c>
      <c r="I3153" s="371" t="s">
        <v>28</v>
      </c>
      <c r="J3153" t="s">
        <v>98</v>
      </c>
      <c r="K3153" s="372">
        <v>1170247</v>
      </c>
      <c r="L3153" s="388">
        <f>ROWS(K$5:K3153)</f>
        <v>3149</v>
      </c>
      <c r="M3153" s="388" t="str">
        <f>IF(_xlfn.IFNA(VLOOKUP(I3153,$AG$3:$AH$83,2,FALSE),"")='11.1'!$D$5,TXM!L3153,"")</f>
        <v/>
      </c>
      <c r="N3153" t="str">
        <f>IFERROR(SMALL($M$5:$M$9000,ROWS($M$5:M3153)),"")</f>
        <v/>
      </c>
      <c r="P3153" t="s">
        <v>57</v>
      </c>
      <c r="Q3153" t="s">
        <v>825</v>
      </c>
      <c r="R3153">
        <v>10600</v>
      </c>
      <c r="S3153" s="388">
        <f>ROWS(R$5:R3153)</f>
        <v>3149</v>
      </c>
      <c r="T3153" s="388" t="str">
        <f>IF(_xlfn.IFNA(VLOOKUP(P3153,$AG$3:$AH$83,2,FALSE),"")='11.1'!$D$5,TXM!S3153,"")</f>
        <v/>
      </c>
      <c r="U3153" t="str">
        <f>IFERROR(SMALL($T$5:$T$9000,ROWS($T$5:T3153)),"")</f>
        <v/>
      </c>
    </row>
    <row r="3154" spans="1:21" ht="14.4" customHeight="1" x14ac:dyDescent="0.3">
      <c r="A3154" s="371" t="s">
        <v>149</v>
      </c>
      <c r="B3154" t="s">
        <v>863</v>
      </c>
      <c r="C3154" s="372">
        <v>16174177</v>
      </c>
      <c r="D3154" s="388">
        <f>ROWS(C$5:C3154)</f>
        <v>3150</v>
      </c>
      <c r="E3154" s="388" t="str">
        <f>IF(_xlfn.IFNA(VLOOKUP(A3154,$AG$3:$AH$83,2,FALSE),"")='11.1'!$D$5,TXM!D3154,"")</f>
        <v/>
      </c>
      <c r="F3154" t="str">
        <f>IFERROR(SMALL($E$5:$E$9000,ROWS($E$5:E3154)),"")</f>
        <v/>
      </c>
      <c r="I3154" s="371" t="s">
        <v>28</v>
      </c>
      <c r="J3154" t="s">
        <v>799</v>
      </c>
      <c r="K3154" s="372">
        <v>1086260</v>
      </c>
      <c r="L3154" s="388">
        <f>ROWS(K$5:K3154)</f>
        <v>3150</v>
      </c>
      <c r="M3154" s="388" t="str">
        <f>IF(_xlfn.IFNA(VLOOKUP(I3154,$AG$3:$AH$83,2,FALSE),"")='11.1'!$D$5,TXM!L3154,"")</f>
        <v/>
      </c>
      <c r="N3154" t="str">
        <f>IFERROR(SMALL($M$5:$M$9000,ROWS($M$5:M3154)),"")</f>
        <v/>
      </c>
      <c r="P3154" t="s">
        <v>57</v>
      </c>
      <c r="Q3154" t="s">
        <v>787</v>
      </c>
      <c r="R3154">
        <v>10318</v>
      </c>
      <c r="S3154" s="388">
        <f>ROWS(R$5:R3154)</f>
        <v>3150</v>
      </c>
      <c r="T3154" s="388" t="str">
        <f>IF(_xlfn.IFNA(VLOOKUP(P3154,$AG$3:$AH$83,2,FALSE),"")='11.1'!$D$5,TXM!S3154,"")</f>
        <v/>
      </c>
      <c r="U3154" t="str">
        <f>IFERROR(SMALL($T$5:$T$9000,ROWS($T$5:T3154)),"")</f>
        <v/>
      </c>
    </row>
    <row r="3155" spans="1:21" ht="14.4" customHeight="1" x14ac:dyDescent="0.3">
      <c r="A3155" s="371" t="s">
        <v>149</v>
      </c>
      <c r="B3155" t="s">
        <v>865</v>
      </c>
      <c r="C3155" s="372">
        <v>9429483</v>
      </c>
      <c r="D3155" s="388">
        <f>ROWS(C$5:C3155)</f>
        <v>3151</v>
      </c>
      <c r="E3155" s="388" t="str">
        <f>IF(_xlfn.IFNA(VLOOKUP(A3155,$AG$3:$AH$83,2,FALSE),"")='11.1'!$D$5,TXM!D3155,"")</f>
        <v/>
      </c>
      <c r="F3155" t="str">
        <f>IFERROR(SMALL($E$5:$E$9000,ROWS($E$5:E3155)),"")</f>
        <v/>
      </c>
      <c r="I3155" s="371" t="s">
        <v>28</v>
      </c>
      <c r="J3155" t="s">
        <v>825</v>
      </c>
      <c r="K3155" s="372">
        <v>1033540</v>
      </c>
      <c r="L3155" s="388">
        <f>ROWS(K$5:K3155)</f>
        <v>3151</v>
      </c>
      <c r="M3155" s="388" t="str">
        <f>IF(_xlfn.IFNA(VLOOKUP(I3155,$AG$3:$AH$83,2,FALSE),"")='11.1'!$D$5,TXM!L3155,"")</f>
        <v/>
      </c>
      <c r="N3155" t="str">
        <f>IFERROR(SMALL($M$5:$M$9000,ROWS($M$5:M3155)),"")</f>
        <v/>
      </c>
      <c r="P3155" t="s">
        <v>57</v>
      </c>
      <c r="Q3155" t="s">
        <v>1001</v>
      </c>
      <c r="R3155">
        <v>10000</v>
      </c>
      <c r="S3155" s="388">
        <f>ROWS(R$5:R3155)</f>
        <v>3151</v>
      </c>
      <c r="T3155" s="388" t="str">
        <f>IF(_xlfn.IFNA(VLOOKUP(P3155,$AG$3:$AH$83,2,FALSE),"")='11.1'!$D$5,TXM!S3155,"")</f>
        <v/>
      </c>
      <c r="U3155" t="str">
        <f>IFERROR(SMALL($T$5:$T$9000,ROWS($T$5:T3155)),"")</f>
        <v/>
      </c>
    </row>
    <row r="3156" spans="1:21" ht="14.4" customHeight="1" x14ac:dyDescent="0.3">
      <c r="A3156" s="371" t="s">
        <v>149</v>
      </c>
      <c r="B3156" t="s">
        <v>999</v>
      </c>
      <c r="C3156" s="372">
        <v>3647149</v>
      </c>
      <c r="D3156" s="388">
        <f>ROWS(C$5:C3156)</f>
        <v>3152</v>
      </c>
      <c r="E3156" s="388" t="str">
        <f>IF(_xlfn.IFNA(VLOOKUP(A3156,$AG$3:$AH$83,2,FALSE),"")='11.1'!$D$5,TXM!D3156,"")</f>
        <v/>
      </c>
      <c r="F3156" t="str">
        <f>IFERROR(SMALL($E$5:$E$9000,ROWS($E$5:E3156)),"")</f>
        <v/>
      </c>
      <c r="I3156" s="371" t="s">
        <v>28</v>
      </c>
      <c r="J3156" t="s">
        <v>171</v>
      </c>
      <c r="K3156" s="372">
        <v>919964</v>
      </c>
      <c r="L3156" s="388">
        <f>ROWS(K$5:K3156)</f>
        <v>3152</v>
      </c>
      <c r="M3156" s="388" t="str">
        <f>IF(_xlfn.IFNA(VLOOKUP(I3156,$AG$3:$AH$83,2,FALSE),"")='11.1'!$D$5,TXM!L3156,"")</f>
        <v/>
      </c>
      <c r="N3156" t="str">
        <f>IFERROR(SMALL($M$5:$M$9000,ROWS($M$5:M3156)),"")</f>
        <v/>
      </c>
      <c r="P3156" t="s">
        <v>57</v>
      </c>
      <c r="Q3156" t="s">
        <v>857</v>
      </c>
      <c r="R3156">
        <v>2876</v>
      </c>
      <c r="S3156" s="388">
        <f>ROWS(R$5:R3156)</f>
        <v>3152</v>
      </c>
      <c r="T3156" s="388" t="str">
        <f>IF(_xlfn.IFNA(VLOOKUP(P3156,$AG$3:$AH$83,2,FALSE),"")='11.1'!$D$5,TXM!S3156,"")</f>
        <v/>
      </c>
      <c r="U3156" t="str">
        <f>IFERROR(SMALL($T$5:$T$9000,ROWS($T$5:T3156)),"")</f>
        <v/>
      </c>
    </row>
    <row r="3157" spans="1:21" ht="14.4" customHeight="1" x14ac:dyDescent="0.3">
      <c r="A3157" s="371" t="s">
        <v>149</v>
      </c>
      <c r="B3157" t="s">
        <v>783</v>
      </c>
      <c r="C3157" s="372">
        <v>1169980</v>
      </c>
      <c r="D3157" s="388">
        <f>ROWS(C$5:C3157)</f>
        <v>3153</v>
      </c>
      <c r="E3157" s="388" t="str">
        <f>IF(_xlfn.IFNA(VLOOKUP(A3157,$AG$3:$AH$83,2,FALSE),"")='11.1'!$D$5,TXM!D3157,"")</f>
        <v/>
      </c>
      <c r="F3157" t="str">
        <f>IFERROR(SMALL($E$5:$E$9000,ROWS($E$5:E3157)),"")</f>
        <v/>
      </c>
      <c r="I3157" s="371" t="s">
        <v>28</v>
      </c>
      <c r="J3157" t="s">
        <v>829</v>
      </c>
      <c r="K3157" s="372">
        <v>827436</v>
      </c>
      <c r="L3157" s="388">
        <f>ROWS(K$5:K3157)</f>
        <v>3153</v>
      </c>
      <c r="M3157" s="388" t="str">
        <f>IF(_xlfn.IFNA(VLOOKUP(I3157,$AG$3:$AH$83,2,FALSE),"")='11.1'!$D$5,TXM!L3157,"")</f>
        <v/>
      </c>
      <c r="N3157" t="str">
        <f>IFERROR(SMALL($M$5:$M$9000,ROWS($M$5:M3157)),"")</f>
        <v/>
      </c>
      <c r="P3157" t="s">
        <v>57</v>
      </c>
      <c r="Q3157" t="s">
        <v>837</v>
      </c>
      <c r="R3157">
        <v>1980</v>
      </c>
      <c r="S3157" s="388">
        <f>ROWS(R$5:R3157)</f>
        <v>3153</v>
      </c>
      <c r="T3157" s="388" t="str">
        <f>IF(_xlfn.IFNA(VLOOKUP(P3157,$AG$3:$AH$83,2,FALSE),"")='11.1'!$D$5,TXM!S3157,"")</f>
        <v/>
      </c>
      <c r="U3157" t="str">
        <f>IFERROR(SMALL($T$5:$T$9000,ROWS($T$5:T3157)),"")</f>
        <v/>
      </c>
    </row>
    <row r="3158" spans="1:21" ht="14.4" customHeight="1" x14ac:dyDescent="0.3">
      <c r="A3158" s="371" t="s">
        <v>149</v>
      </c>
      <c r="B3158" t="s">
        <v>787</v>
      </c>
      <c r="C3158" s="372">
        <v>1040835</v>
      </c>
      <c r="D3158" s="388">
        <f>ROWS(C$5:C3158)</f>
        <v>3154</v>
      </c>
      <c r="E3158" s="388" t="str">
        <f>IF(_xlfn.IFNA(VLOOKUP(A3158,$AG$3:$AH$83,2,FALSE),"")='11.1'!$D$5,TXM!D3158,"")</f>
        <v/>
      </c>
      <c r="F3158" t="str">
        <f>IFERROR(SMALL($E$5:$E$9000,ROWS($E$5:E3158)),"")</f>
        <v/>
      </c>
      <c r="I3158" s="371" t="s">
        <v>28</v>
      </c>
      <c r="J3158" t="s">
        <v>827</v>
      </c>
      <c r="K3158" s="372">
        <v>745428</v>
      </c>
      <c r="L3158" s="388">
        <f>ROWS(K$5:K3158)</f>
        <v>3154</v>
      </c>
      <c r="M3158" s="388" t="str">
        <f>IF(_xlfn.IFNA(VLOOKUP(I3158,$AG$3:$AH$83,2,FALSE),"")='11.1'!$D$5,TXM!L3158,"")</f>
        <v/>
      </c>
      <c r="N3158" t="str">
        <f>IFERROR(SMALL($M$5:$M$9000,ROWS($M$5:M3158)),"")</f>
        <v/>
      </c>
      <c r="P3158" t="s">
        <v>57</v>
      </c>
      <c r="Q3158" t="s">
        <v>1365</v>
      </c>
      <c r="R3158">
        <v>1350</v>
      </c>
      <c r="S3158" s="388">
        <f>ROWS(R$5:R3158)</f>
        <v>3154</v>
      </c>
      <c r="T3158" s="388" t="str">
        <f>IF(_xlfn.IFNA(VLOOKUP(P3158,$AG$3:$AH$83,2,FALSE),"")='11.1'!$D$5,TXM!S3158,"")</f>
        <v/>
      </c>
      <c r="U3158" t="str">
        <f>IFERROR(SMALL($T$5:$T$9000,ROWS($T$5:T3158)),"")</f>
        <v/>
      </c>
    </row>
    <row r="3159" spans="1:21" ht="14.4" customHeight="1" x14ac:dyDescent="0.3">
      <c r="A3159" s="371" t="s">
        <v>149</v>
      </c>
      <c r="B3159" t="s">
        <v>1318</v>
      </c>
      <c r="C3159" s="372">
        <v>559672</v>
      </c>
      <c r="D3159" s="388">
        <f>ROWS(C$5:C3159)</f>
        <v>3155</v>
      </c>
      <c r="E3159" s="388" t="str">
        <f>IF(_xlfn.IFNA(VLOOKUP(A3159,$AG$3:$AH$83,2,FALSE),"")='11.1'!$D$5,TXM!D3159,"")</f>
        <v/>
      </c>
      <c r="F3159" t="str">
        <f>IFERROR(SMALL($E$5:$E$9000,ROWS($E$5:E3159)),"")</f>
        <v/>
      </c>
      <c r="I3159" s="371" t="s">
        <v>28</v>
      </c>
      <c r="J3159" t="s">
        <v>102</v>
      </c>
      <c r="K3159" s="372">
        <v>639250</v>
      </c>
      <c r="L3159" s="388">
        <f>ROWS(K$5:K3159)</f>
        <v>3155</v>
      </c>
      <c r="M3159" s="388" t="str">
        <f>IF(_xlfn.IFNA(VLOOKUP(I3159,$AG$3:$AH$83,2,FALSE),"")='11.1'!$D$5,TXM!L3159,"")</f>
        <v/>
      </c>
      <c r="N3159" t="str">
        <f>IFERROR(SMALL($M$5:$M$9000,ROWS($M$5:M3159)),"")</f>
        <v/>
      </c>
      <c r="P3159" t="s">
        <v>57</v>
      </c>
      <c r="Q3159" t="s">
        <v>108</v>
      </c>
      <c r="R3159">
        <v>1000</v>
      </c>
      <c r="S3159" s="388">
        <f>ROWS(R$5:R3159)</f>
        <v>3155</v>
      </c>
      <c r="T3159" s="388" t="str">
        <f>IF(_xlfn.IFNA(VLOOKUP(P3159,$AG$3:$AH$83,2,FALSE),"")='11.1'!$D$5,TXM!S3159,"")</f>
        <v/>
      </c>
      <c r="U3159" t="str">
        <f>IFERROR(SMALL($T$5:$T$9000,ROWS($T$5:T3159)),"")</f>
        <v/>
      </c>
    </row>
    <row r="3160" spans="1:21" ht="14.4" customHeight="1" x14ac:dyDescent="0.3">
      <c r="A3160" s="371" t="s">
        <v>149</v>
      </c>
      <c r="B3160" t="s">
        <v>809</v>
      </c>
      <c r="C3160" s="372">
        <v>383115</v>
      </c>
      <c r="D3160" s="388">
        <f>ROWS(C$5:C3160)</f>
        <v>3156</v>
      </c>
      <c r="E3160" s="388" t="str">
        <f>IF(_xlfn.IFNA(VLOOKUP(A3160,$AG$3:$AH$83,2,FALSE),"")='11.1'!$D$5,TXM!D3160,"")</f>
        <v/>
      </c>
      <c r="F3160" t="str">
        <f>IFERROR(SMALL($E$5:$E$9000,ROWS($E$5:E3160)),"")</f>
        <v/>
      </c>
      <c r="I3160" s="371" t="s">
        <v>28</v>
      </c>
      <c r="J3160" t="s">
        <v>1332</v>
      </c>
      <c r="K3160" s="372">
        <v>582202</v>
      </c>
      <c r="L3160" s="388">
        <f>ROWS(K$5:K3160)</f>
        <v>3156</v>
      </c>
      <c r="M3160" s="388" t="str">
        <f>IF(_xlfn.IFNA(VLOOKUP(I3160,$AG$3:$AH$83,2,FALSE),"")='11.1'!$D$5,TXM!L3160,"")</f>
        <v/>
      </c>
      <c r="N3160" t="str">
        <f>IFERROR(SMALL($M$5:$M$9000,ROWS($M$5:M3160)),"")</f>
        <v/>
      </c>
      <c r="P3160" t="s">
        <v>57</v>
      </c>
      <c r="Q3160" t="s">
        <v>799</v>
      </c>
      <c r="R3160">
        <v>518</v>
      </c>
      <c r="S3160" s="388">
        <f>ROWS(R$5:R3160)</f>
        <v>3156</v>
      </c>
      <c r="T3160" s="388" t="str">
        <f>IF(_xlfn.IFNA(VLOOKUP(P3160,$AG$3:$AH$83,2,FALSE),"")='11.1'!$D$5,TXM!S3160,"")</f>
        <v/>
      </c>
      <c r="U3160" t="str">
        <f>IFERROR(SMALL($T$5:$T$9000,ROWS($T$5:T3160)),"")</f>
        <v/>
      </c>
    </row>
    <row r="3161" spans="1:21" ht="14.4" customHeight="1" x14ac:dyDescent="0.3">
      <c r="A3161" s="371" t="s">
        <v>149</v>
      </c>
      <c r="B3161" t="s">
        <v>785</v>
      </c>
      <c r="C3161" s="372">
        <v>180190</v>
      </c>
      <c r="D3161" s="388">
        <f>ROWS(C$5:C3161)</f>
        <v>3157</v>
      </c>
      <c r="E3161" s="388" t="str">
        <f>IF(_xlfn.IFNA(VLOOKUP(A3161,$AG$3:$AH$83,2,FALSE),"")='11.1'!$D$5,TXM!D3161,"")</f>
        <v/>
      </c>
      <c r="F3161" t="str">
        <f>IFERROR(SMALL($E$5:$E$9000,ROWS($E$5:E3161)),"")</f>
        <v/>
      </c>
      <c r="I3161" s="371" t="s">
        <v>28</v>
      </c>
      <c r="J3161" t="s">
        <v>1003</v>
      </c>
      <c r="K3161" s="372">
        <v>550445</v>
      </c>
      <c r="L3161" s="388">
        <f>ROWS(K$5:K3161)</f>
        <v>3157</v>
      </c>
      <c r="M3161" s="388" t="str">
        <f>IF(_xlfn.IFNA(VLOOKUP(I3161,$AG$3:$AH$83,2,FALSE),"")='11.1'!$D$5,TXM!L3161,"")</f>
        <v/>
      </c>
      <c r="N3161" t="str">
        <f>IFERROR(SMALL($M$5:$M$9000,ROWS($M$5:M3161)),"")</f>
        <v/>
      </c>
      <c r="P3161" t="s">
        <v>71</v>
      </c>
      <c r="Q3161" t="s">
        <v>867</v>
      </c>
      <c r="R3161">
        <v>1271250</v>
      </c>
      <c r="S3161" s="388">
        <f>ROWS(R$5:R3161)</f>
        <v>3157</v>
      </c>
      <c r="T3161" s="388" t="str">
        <f>IF(_xlfn.IFNA(VLOOKUP(P3161,$AG$3:$AH$83,2,FALSE),"")='11.1'!$D$5,TXM!S3161,"")</f>
        <v/>
      </c>
      <c r="U3161" t="str">
        <f>IFERROR(SMALL($T$5:$T$9000,ROWS($T$5:T3161)),"")</f>
        <v/>
      </c>
    </row>
    <row r="3162" spans="1:21" ht="14.4" customHeight="1" x14ac:dyDescent="0.3">
      <c r="A3162" s="371" t="s">
        <v>149</v>
      </c>
      <c r="B3162" t="s">
        <v>789</v>
      </c>
      <c r="C3162" s="372">
        <v>115431</v>
      </c>
      <c r="D3162" s="388">
        <f>ROWS(C$5:C3162)</f>
        <v>3158</v>
      </c>
      <c r="E3162" s="388" t="str">
        <f>IF(_xlfn.IFNA(VLOOKUP(A3162,$AG$3:$AH$83,2,FALSE),"")='11.1'!$D$5,TXM!D3162,"")</f>
        <v/>
      </c>
      <c r="F3162" t="str">
        <f>IFERROR(SMALL($E$5:$E$9000,ROWS($E$5:E3162)),"")</f>
        <v/>
      </c>
      <c r="I3162" s="371" t="s">
        <v>28</v>
      </c>
      <c r="J3162" t="s">
        <v>1004</v>
      </c>
      <c r="K3162" s="372">
        <v>550059</v>
      </c>
      <c r="L3162" s="388">
        <f>ROWS(K$5:K3162)</f>
        <v>3158</v>
      </c>
      <c r="M3162" s="388" t="str">
        <f>IF(_xlfn.IFNA(VLOOKUP(I3162,$AG$3:$AH$83,2,FALSE),"")='11.1'!$D$5,TXM!L3162,"")</f>
        <v/>
      </c>
      <c r="N3162" t="str">
        <f>IFERROR(SMALL($M$5:$M$9000,ROWS($M$5:M3162)),"")</f>
        <v/>
      </c>
      <c r="P3162" t="s">
        <v>71</v>
      </c>
      <c r="Q3162" t="s">
        <v>1006</v>
      </c>
      <c r="R3162">
        <v>20000</v>
      </c>
      <c r="S3162" s="388">
        <f>ROWS(R$5:R3162)</f>
        <v>3158</v>
      </c>
      <c r="T3162" s="388" t="str">
        <f>IF(_xlfn.IFNA(VLOOKUP(P3162,$AG$3:$AH$83,2,FALSE),"")='11.1'!$D$5,TXM!S3162,"")</f>
        <v/>
      </c>
      <c r="U3162" t="str">
        <f>IFERROR(SMALL($T$5:$T$9000,ROWS($T$5:T3162)),"")</f>
        <v/>
      </c>
    </row>
    <row r="3163" spans="1:21" ht="14.4" customHeight="1" x14ac:dyDescent="0.3">
      <c r="A3163" s="371" t="s">
        <v>149</v>
      </c>
      <c r="B3163" t="s">
        <v>996</v>
      </c>
      <c r="C3163" s="372">
        <v>73710</v>
      </c>
      <c r="D3163" s="388">
        <f>ROWS(C$5:C3163)</f>
        <v>3159</v>
      </c>
      <c r="E3163" s="388" t="str">
        <f>IF(_xlfn.IFNA(VLOOKUP(A3163,$AG$3:$AH$83,2,FALSE),"")='11.1'!$D$5,TXM!D3163,"")</f>
        <v/>
      </c>
      <c r="F3163" t="str">
        <f>IFERROR(SMALL($E$5:$E$9000,ROWS($E$5:E3163)),"")</f>
        <v/>
      </c>
      <c r="I3163" s="371" t="s">
        <v>28</v>
      </c>
      <c r="J3163" t="s">
        <v>94</v>
      </c>
      <c r="K3163" s="372">
        <v>402318</v>
      </c>
      <c r="L3163" s="388">
        <f>ROWS(K$5:K3163)</f>
        <v>3159</v>
      </c>
      <c r="M3163" s="388" t="str">
        <f>IF(_xlfn.IFNA(VLOOKUP(I3163,$AG$3:$AH$83,2,FALSE),"")='11.1'!$D$5,TXM!L3163,"")</f>
        <v/>
      </c>
      <c r="N3163" t="str">
        <f>IFERROR(SMALL($M$5:$M$9000,ROWS($M$5:M3163)),"")</f>
        <v/>
      </c>
      <c r="P3163" t="s">
        <v>71</v>
      </c>
      <c r="Q3163" t="s">
        <v>1240</v>
      </c>
      <c r="R3163">
        <v>4465</v>
      </c>
      <c r="S3163" s="388">
        <f>ROWS(R$5:R3163)</f>
        <v>3159</v>
      </c>
      <c r="T3163" s="388" t="str">
        <f>IF(_xlfn.IFNA(VLOOKUP(P3163,$AG$3:$AH$83,2,FALSE),"")='11.1'!$D$5,TXM!S3163,"")</f>
        <v/>
      </c>
      <c r="U3163" t="str">
        <f>IFERROR(SMALL($T$5:$T$9000,ROWS($T$5:T3163)),"")</f>
        <v/>
      </c>
    </row>
    <row r="3164" spans="1:21" ht="14.4" customHeight="1" x14ac:dyDescent="0.3">
      <c r="A3164" s="371" t="s">
        <v>149</v>
      </c>
      <c r="B3164" t="s">
        <v>95</v>
      </c>
      <c r="C3164" s="372">
        <v>11741</v>
      </c>
      <c r="D3164" s="388">
        <f>ROWS(C$5:C3164)</f>
        <v>3160</v>
      </c>
      <c r="E3164" s="388" t="str">
        <f>IF(_xlfn.IFNA(VLOOKUP(A3164,$AG$3:$AH$83,2,FALSE),"")='11.1'!$D$5,TXM!D3164,"")</f>
        <v/>
      </c>
      <c r="F3164" t="str">
        <f>IFERROR(SMALL($E$5:$E$9000,ROWS($E$5:E3164)),"")</f>
        <v/>
      </c>
      <c r="I3164" s="371" t="s">
        <v>28</v>
      </c>
      <c r="J3164" t="s">
        <v>853</v>
      </c>
      <c r="K3164" s="372">
        <v>383120</v>
      </c>
      <c r="L3164" s="388">
        <f>ROWS(K$5:K3164)</f>
        <v>3160</v>
      </c>
      <c r="M3164" s="388" t="str">
        <f>IF(_xlfn.IFNA(VLOOKUP(I3164,$AG$3:$AH$83,2,FALSE),"")='11.1'!$D$5,TXM!L3164,"")</f>
        <v/>
      </c>
      <c r="N3164" t="str">
        <f>IFERROR(SMALL($M$5:$M$9000,ROWS($M$5:M3164)),"")</f>
        <v/>
      </c>
      <c r="P3164" t="s">
        <v>163</v>
      </c>
      <c r="Q3164" t="s">
        <v>863</v>
      </c>
      <c r="R3164">
        <v>1478057</v>
      </c>
      <c r="S3164" s="388">
        <f>ROWS(R$5:R3164)</f>
        <v>3160</v>
      </c>
      <c r="T3164" s="388" t="str">
        <f>IF(_xlfn.IFNA(VLOOKUP(P3164,$AG$3:$AH$83,2,FALSE),"")='11.1'!$D$5,TXM!S3164,"")</f>
        <v/>
      </c>
      <c r="U3164" t="str">
        <f>IFERROR(SMALL($T$5:$T$9000,ROWS($T$5:T3164)),"")</f>
        <v/>
      </c>
    </row>
    <row r="3165" spans="1:21" ht="14.4" customHeight="1" x14ac:dyDescent="0.3">
      <c r="A3165" s="371" t="s">
        <v>149</v>
      </c>
      <c r="B3165" t="s">
        <v>1240</v>
      </c>
      <c r="C3165" s="372">
        <v>202</v>
      </c>
      <c r="D3165" s="388">
        <f>ROWS(C$5:C3165)</f>
        <v>3161</v>
      </c>
      <c r="E3165" s="388" t="str">
        <f>IF(_xlfn.IFNA(VLOOKUP(A3165,$AG$3:$AH$83,2,FALSE),"")='11.1'!$D$5,TXM!D3165,"")</f>
        <v/>
      </c>
      <c r="F3165" t="str">
        <f>IFERROR(SMALL($E$5:$E$9000,ROWS($E$5:E3165)),"")</f>
        <v/>
      </c>
      <c r="I3165" s="371" t="s">
        <v>28</v>
      </c>
      <c r="J3165" t="s">
        <v>105</v>
      </c>
      <c r="K3165" s="372">
        <v>265423</v>
      </c>
      <c r="L3165" s="388">
        <f>ROWS(K$5:K3165)</f>
        <v>3161</v>
      </c>
      <c r="M3165" s="388" t="str">
        <f>IF(_xlfn.IFNA(VLOOKUP(I3165,$AG$3:$AH$83,2,FALSE),"")='11.1'!$D$5,TXM!L3165,"")</f>
        <v/>
      </c>
      <c r="N3165" t="str">
        <f>IFERROR(SMALL($M$5:$M$9000,ROWS($M$5:M3165)),"")</f>
        <v/>
      </c>
      <c r="P3165" t="s">
        <v>163</v>
      </c>
      <c r="Q3165" t="s">
        <v>865</v>
      </c>
      <c r="R3165">
        <v>1170</v>
      </c>
      <c r="S3165" s="388">
        <f>ROWS(R$5:R3165)</f>
        <v>3161</v>
      </c>
      <c r="T3165" s="388" t="str">
        <f>IF(_xlfn.IFNA(VLOOKUP(P3165,$AG$3:$AH$83,2,FALSE),"")='11.1'!$D$5,TXM!S3165,"")</f>
        <v/>
      </c>
      <c r="U3165" t="str">
        <f>IFERROR(SMALL($T$5:$T$9000,ROWS($T$5:T3165)),"")</f>
        <v/>
      </c>
    </row>
    <row r="3166" spans="1:21" ht="14.4" customHeight="1" x14ac:dyDescent="0.3">
      <c r="A3166" s="371" t="s">
        <v>70</v>
      </c>
      <c r="B3166" t="s">
        <v>1000</v>
      </c>
      <c r="C3166" s="372">
        <v>30303574</v>
      </c>
      <c r="D3166" s="388">
        <f>ROWS(C$5:C3166)</f>
        <v>3162</v>
      </c>
      <c r="E3166" s="388" t="str">
        <f>IF(_xlfn.IFNA(VLOOKUP(A3166,$AG$3:$AH$83,2,FALSE),"")='11.1'!$D$5,TXM!D3166,"")</f>
        <v/>
      </c>
      <c r="F3166" t="str">
        <f>IFERROR(SMALL($E$5:$E$9000,ROWS($E$5:E3166)),"")</f>
        <v/>
      </c>
      <c r="I3166" s="371" t="s">
        <v>28</v>
      </c>
      <c r="J3166" t="s">
        <v>873</v>
      </c>
      <c r="K3166" s="372">
        <v>200976</v>
      </c>
      <c r="L3166" s="388">
        <f>ROWS(K$5:K3166)</f>
        <v>3162</v>
      </c>
      <c r="M3166" s="388" t="str">
        <f>IF(_xlfn.IFNA(VLOOKUP(I3166,$AG$3:$AH$83,2,FALSE),"")='11.1'!$D$5,TXM!L3166,"")</f>
        <v/>
      </c>
      <c r="N3166" t="str">
        <f>IFERROR(SMALL($M$5:$M$9000,ROWS($M$5:M3166)),"")</f>
        <v/>
      </c>
      <c r="P3166" t="s">
        <v>146</v>
      </c>
      <c r="Q3166" t="s">
        <v>867</v>
      </c>
      <c r="R3166">
        <v>6087560</v>
      </c>
      <c r="S3166" s="388">
        <f>ROWS(R$5:R3166)</f>
        <v>3162</v>
      </c>
      <c r="T3166" s="388" t="str">
        <f>IF(_xlfn.IFNA(VLOOKUP(P3166,$AG$3:$AH$83,2,FALSE),"")='11.1'!$D$5,TXM!S3166,"")</f>
        <v/>
      </c>
      <c r="U3166" t="str">
        <f>IFERROR(SMALL($T$5:$T$9000,ROWS($T$5:T3166)),"")</f>
        <v/>
      </c>
    </row>
    <row r="3167" spans="1:21" ht="14.4" customHeight="1" x14ac:dyDescent="0.3">
      <c r="A3167" s="371" t="s">
        <v>70</v>
      </c>
      <c r="B3167" t="s">
        <v>785</v>
      </c>
      <c r="C3167" s="372">
        <v>1355072</v>
      </c>
      <c r="D3167" s="388">
        <f>ROWS(C$5:C3167)</f>
        <v>3163</v>
      </c>
      <c r="E3167" s="388" t="str">
        <f>IF(_xlfn.IFNA(VLOOKUP(A3167,$AG$3:$AH$83,2,FALSE),"")='11.1'!$D$5,TXM!D3167,"")</f>
        <v/>
      </c>
      <c r="F3167" t="str">
        <f>IFERROR(SMALL($E$5:$E$9000,ROWS($E$5:E3167)),"")</f>
        <v/>
      </c>
      <c r="I3167" s="371" t="s">
        <v>28</v>
      </c>
      <c r="J3167" t="s">
        <v>97</v>
      </c>
      <c r="K3167" s="372">
        <v>191027</v>
      </c>
      <c r="L3167" s="388">
        <f>ROWS(K$5:K3167)</f>
        <v>3163</v>
      </c>
      <c r="M3167" s="388" t="str">
        <f>IF(_xlfn.IFNA(VLOOKUP(I3167,$AG$3:$AH$83,2,FALSE),"")='11.1'!$D$5,TXM!L3167,"")</f>
        <v/>
      </c>
      <c r="N3167" t="str">
        <f>IFERROR(SMALL($M$5:$M$9000,ROWS($M$5:M3167)),"")</f>
        <v/>
      </c>
      <c r="P3167" t="s">
        <v>146</v>
      </c>
      <c r="Q3167" t="s">
        <v>869</v>
      </c>
      <c r="R3167">
        <v>2574995</v>
      </c>
      <c r="S3167" s="388">
        <f>ROWS(R$5:R3167)</f>
        <v>3163</v>
      </c>
      <c r="T3167" s="388" t="str">
        <f>IF(_xlfn.IFNA(VLOOKUP(P3167,$AG$3:$AH$83,2,FALSE),"")='11.1'!$D$5,TXM!S3167,"")</f>
        <v/>
      </c>
      <c r="U3167" t="str">
        <f>IFERROR(SMALL($T$5:$T$9000,ROWS($T$5:T3167)),"")</f>
        <v/>
      </c>
    </row>
    <row r="3168" spans="1:21" ht="14.4" customHeight="1" x14ac:dyDescent="0.3">
      <c r="A3168" s="371" t="s">
        <v>70</v>
      </c>
      <c r="B3168" t="s">
        <v>1005</v>
      </c>
      <c r="C3168" s="372">
        <v>930589</v>
      </c>
      <c r="D3168" s="388">
        <f>ROWS(C$5:C3168)</f>
        <v>3164</v>
      </c>
      <c r="E3168" s="388" t="str">
        <f>IF(_xlfn.IFNA(VLOOKUP(A3168,$AG$3:$AH$83,2,FALSE),"")='11.1'!$D$5,TXM!D3168,"")</f>
        <v/>
      </c>
      <c r="F3168" t="str">
        <f>IFERROR(SMALL($E$5:$E$9000,ROWS($E$5:E3168)),"")</f>
        <v/>
      </c>
      <c r="I3168" s="371" t="s">
        <v>28</v>
      </c>
      <c r="J3168" t="s">
        <v>775</v>
      </c>
      <c r="K3168" s="372">
        <v>137328</v>
      </c>
      <c r="L3168" s="388">
        <f>ROWS(K$5:K3168)</f>
        <v>3164</v>
      </c>
      <c r="M3168" s="388" t="str">
        <f>IF(_xlfn.IFNA(VLOOKUP(I3168,$AG$3:$AH$83,2,FALSE),"")='11.1'!$D$5,TXM!L3168,"")</f>
        <v/>
      </c>
      <c r="N3168" t="str">
        <f>IFERROR(SMALL($M$5:$M$9000,ROWS($M$5:M3168)),"")</f>
        <v/>
      </c>
      <c r="P3168" t="s">
        <v>146</v>
      </c>
      <c r="Q3168" t="s">
        <v>849</v>
      </c>
      <c r="R3168">
        <v>742350</v>
      </c>
      <c r="S3168" s="388">
        <f>ROWS(R$5:R3168)</f>
        <v>3164</v>
      </c>
      <c r="T3168" s="388" t="str">
        <f>IF(_xlfn.IFNA(VLOOKUP(P3168,$AG$3:$AH$83,2,FALSE),"")='11.1'!$D$5,TXM!S3168,"")</f>
        <v/>
      </c>
      <c r="U3168" t="str">
        <f>IFERROR(SMALL($T$5:$T$9000,ROWS($T$5:T3168)),"")</f>
        <v/>
      </c>
    </row>
    <row r="3169" spans="1:21" ht="14.4" customHeight="1" x14ac:dyDescent="0.3">
      <c r="A3169" s="371" t="s">
        <v>70</v>
      </c>
      <c r="B3169" t="s">
        <v>172</v>
      </c>
      <c r="C3169" s="372">
        <v>594000</v>
      </c>
      <c r="D3169" s="388">
        <f>ROWS(C$5:C3169)</f>
        <v>3165</v>
      </c>
      <c r="E3169" s="388" t="str">
        <f>IF(_xlfn.IFNA(VLOOKUP(A3169,$AG$3:$AH$83,2,FALSE),"")='11.1'!$D$5,TXM!D3169,"")</f>
        <v/>
      </c>
      <c r="F3169" t="str">
        <f>IFERROR(SMALL($E$5:$E$9000,ROWS($E$5:E3169)),"")</f>
        <v/>
      </c>
      <c r="I3169" s="371" t="s">
        <v>28</v>
      </c>
      <c r="J3169" t="s">
        <v>95</v>
      </c>
      <c r="K3169" s="372">
        <v>91962</v>
      </c>
      <c r="L3169" s="388">
        <f>ROWS(K$5:K3169)</f>
        <v>3165</v>
      </c>
      <c r="M3169" s="388" t="str">
        <f>IF(_xlfn.IFNA(VLOOKUP(I3169,$AG$3:$AH$83,2,FALSE),"")='11.1'!$D$5,TXM!L3169,"")</f>
        <v/>
      </c>
      <c r="N3169" t="str">
        <f>IFERROR(SMALL($M$5:$M$9000,ROWS($M$5:M3169)),"")</f>
        <v/>
      </c>
      <c r="P3169" t="s">
        <v>146</v>
      </c>
      <c r="Q3169" t="s">
        <v>871</v>
      </c>
      <c r="R3169">
        <v>666600</v>
      </c>
      <c r="S3169" s="388">
        <f>ROWS(R$5:R3169)</f>
        <v>3165</v>
      </c>
      <c r="T3169" s="388" t="str">
        <f>IF(_xlfn.IFNA(VLOOKUP(P3169,$AG$3:$AH$83,2,FALSE),"")='11.1'!$D$5,TXM!S3169,"")</f>
        <v/>
      </c>
      <c r="U3169" t="str">
        <f>IFERROR(SMALL($T$5:$T$9000,ROWS($T$5:T3169)),"")</f>
        <v/>
      </c>
    </row>
    <row r="3170" spans="1:21" ht="14.4" customHeight="1" x14ac:dyDescent="0.3">
      <c r="A3170" s="371" t="s">
        <v>70</v>
      </c>
      <c r="B3170" t="s">
        <v>849</v>
      </c>
      <c r="C3170" s="372">
        <v>587265</v>
      </c>
      <c r="D3170" s="388">
        <f>ROWS(C$5:C3170)</f>
        <v>3166</v>
      </c>
      <c r="E3170" s="388" t="str">
        <f>IF(_xlfn.IFNA(VLOOKUP(A3170,$AG$3:$AH$83,2,FALSE),"")='11.1'!$D$5,TXM!D3170,"")</f>
        <v/>
      </c>
      <c r="F3170" t="str">
        <f>IFERROR(SMALL($E$5:$E$9000,ROWS($E$5:E3170)),"")</f>
        <v/>
      </c>
      <c r="I3170" s="371" t="s">
        <v>28</v>
      </c>
      <c r="J3170" t="s">
        <v>91</v>
      </c>
      <c r="K3170" s="372">
        <v>52849</v>
      </c>
      <c r="L3170" s="388">
        <f>ROWS(K$5:K3170)</f>
        <v>3166</v>
      </c>
      <c r="M3170" s="388" t="str">
        <f>IF(_xlfn.IFNA(VLOOKUP(I3170,$AG$3:$AH$83,2,FALSE),"")='11.1'!$D$5,TXM!L3170,"")</f>
        <v/>
      </c>
      <c r="N3170" t="str">
        <f>IFERROR(SMALL($M$5:$M$9000,ROWS($M$5:M3170)),"")</f>
        <v/>
      </c>
      <c r="P3170" t="s">
        <v>146</v>
      </c>
      <c r="Q3170" t="s">
        <v>865</v>
      </c>
      <c r="R3170">
        <v>249861</v>
      </c>
      <c r="S3170" s="388">
        <f>ROWS(R$5:R3170)</f>
        <v>3166</v>
      </c>
      <c r="T3170" s="388" t="str">
        <f>IF(_xlfn.IFNA(VLOOKUP(P3170,$AG$3:$AH$83,2,FALSE),"")='11.1'!$D$5,TXM!S3170,"")</f>
        <v/>
      </c>
      <c r="U3170" t="str">
        <f>IFERROR(SMALL($T$5:$T$9000,ROWS($T$5:T3170)),"")</f>
        <v/>
      </c>
    </row>
    <row r="3171" spans="1:21" ht="14.4" customHeight="1" x14ac:dyDescent="0.3">
      <c r="A3171" s="371" t="s">
        <v>70</v>
      </c>
      <c r="B3171" t="s">
        <v>787</v>
      </c>
      <c r="C3171" s="372">
        <v>276800</v>
      </c>
      <c r="D3171" s="388">
        <f>ROWS(C$5:C3171)</f>
        <v>3167</v>
      </c>
      <c r="E3171" s="388" t="str">
        <f>IF(_xlfn.IFNA(VLOOKUP(A3171,$AG$3:$AH$83,2,FALSE),"")='11.1'!$D$5,TXM!D3171,"")</f>
        <v/>
      </c>
      <c r="F3171" t="str">
        <f>IFERROR(SMALL($E$5:$E$9000,ROWS($E$5:E3171)),"")</f>
        <v/>
      </c>
      <c r="I3171" s="371" t="s">
        <v>28</v>
      </c>
      <c r="J3171" t="s">
        <v>833</v>
      </c>
      <c r="K3171" s="372">
        <v>25337</v>
      </c>
      <c r="L3171" s="388">
        <f>ROWS(K$5:K3171)</f>
        <v>3167</v>
      </c>
      <c r="M3171" s="388" t="str">
        <f>IF(_xlfn.IFNA(VLOOKUP(I3171,$AG$3:$AH$83,2,FALSE),"")='11.1'!$D$5,TXM!L3171,"")</f>
        <v/>
      </c>
      <c r="N3171" t="str">
        <f>IFERROR(SMALL($M$5:$M$9000,ROWS($M$5:M3171)),"")</f>
        <v/>
      </c>
      <c r="P3171" t="s">
        <v>146</v>
      </c>
      <c r="Q3171" t="s">
        <v>863</v>
      </c>
      <c r="R3171">
        <v>82010</v>
      </c>
      <c r="S3171" s="388">
        <f>ROWS(R$5:R3171)</f>
        <v>3167</v>
      </c>
      <c r="T3171" s="388" t="str">
        <f>IF(_xlfn.IFNA(VLOOKUP(P3171,$AG$3:$AH$83,2,FALSE),"")='11.1'!$D$5,TXM!S3171,"")</f>
        <v/>
      </c>
      <c r="U3171" t="str">
        <f>IFERROR(SMALL($T$5:$T$9000,ROWS($T$5:T3171)),"")</f>
        <v/>
      </c>
    </row>
    <row r="3172" spans="1:21" ht="14.4" customHeight="1" x14ac:dyDescent="0.3">
      <c r="A3172" s="371" t="s">
        <v>70</v>
      </c>
      <c r="B3172" t="s">
        <v>835</v>
      </c>
      <c r="C3172" s="372">
        <v>3416</v>
      </c>
      <c r="D3172" s="388">
        <f>ROWS(C$5:C3172)</f>
        <v>3168</v>
      </c>
      <c r="E3172" s="388" t="str">
        <f>IF(_xlfn.IFNA(VLOOKUP(A3172,$AG$3:$AH$83,2,FALSE),"")='11.1'!$D$5,TXM!D3172,"")</f>
        <v/>
      </c>
      <c r="F3172" t="str">
        <f>IFERROR(SMALL($E$5:$E$9000,ROWS($E$5:E3172)),"")</f>
        <v/>
      </c>
      <c r="I3172" s="371" t="s">
        <v>28</v>
      </c>
      <c r="J3172" t="s">
        <v>93</v>
      </c>
      <c r="K3172" s="372">
        <v>19128</v>
      </c>
      <c r="L3172" s="388">
        <f>ROWS(K$5:K3172)</f>
        <v>3168</v>
      </c>
      <c r="M3172" s="388" t="str">
        <f>IF(_xlfn.IFNA(VLOOKUP(I3172,$AG$3:$AH$83,2,FALSE),"")='11.1'!$D$5,TXM!L3172,"")</f>
        <v/>
      </c>
      <c r="N3172" t="str">
        <f>IFERROR(SMALL($M$5:$M$9000,ROWS($M$5:M3172)),"")</f>
        <v/>
      </c>
      <c r="P3172" t="s">
        <v>146</v>
      </c>
      <c r="Q3172" t="s">
        <v>787</v>
      </c>
      <c r="R3172">
        <v>57200</v>
      </c>
      <c r="S3172" s="388">
        <f>ROWS(R$5:R3172)</f>
        <v>3168</v>
      </c>
      <c r="T3172" s="388" t="str">
        <f>IF(_xlfn.IFNA(VLOOKUP(P3172,$AG$3:$AH$83,2,FALSE),"")='11.1'!$D$5,TXM!S3172,"")</f>
        <v/>
      </c>
      <c r="U3172" t="str">
        <f>IFERROR(SMALL($T$5:$T$9000,ROWS($T$5:T3172)),"")</f>
        <v/>
      </c>
    </row>
    <row r="3173" spans="1:21" ht="14.4" customHeight="1" x14ac:dyDescent="0.3">
      <c r="A3173" s="371" t="s">
        <v>686</v>
      </c>
      <c r="B3173" t="s">
        <v>1285</v>
      </c>
      <c r="C3173" s="372">
        <v>9310777</v>
      </c>
      <c r="D3173" s="388">
        <f>ROWS(C$5:C3173)</f>
        <v>3169</v>
      </c>
      <c r="E3173" s="388" t="str">
        <f>IF(_xlfn.IFNA(VLOOKUP(A3173,$AG$3:$AH$83,2,FALSE),"")='11.1'!$D$5,TXM!D3173,"")</f>
        <v/>
      </c>
      <c r="F3173" t="str">
        <f>IFERROR(SMALL($E$5:$E$9000,ROWS($E$5:E3173)),"")</f>
        <v/>
      </c>
      <c r="I3173" s="371" t="s">
        <v>28</v>
      </c>
      <c r="J3173" t="s">
        <v>1365</v>
      </c>
      <c r="K3173" s="372">
        <v>14247</v>
      </c>
      <c r="L3173" s="388">
        <f>ROWS(K$5:K3173)</f>
        <v>3169</v>
      </c>
      <c r="M3173" s="388" t="str">
        <f>IF(_xlfn.IFNA(VLOOKUP(I3173,$AG$3:$AH$83,2,FALSE),"")='11.1'!$D$5,TXM!L3173,"")</f>
        <v/>
      </c>
      <c r="N3173" t="str">
        <f>IFERROR(SMALL($M$5:$M$9000,ROWS($M$5:M3173)),"")</f>
        <v/>
      </c>
      <c r="P3173" t="s">
        <v>146</v>
      </c>
      <c r="Q3173" t="s">
        <v>843</v>
      </c>
      <c r="R3173">
        <v>55936</v>
      </c>
      <c r="S3173" s="388">
        <f>ROWS(R$5:R3173)</f>
        <v>3169</v>
      </c>
      <c r="T3173" s="388" t="str">
        <f>IF(_xlfn.IFNA(VLOOKUP(P3173,$AG$3:$AH$83,2,FALSE),"")='11.1'!$D$5,TXM!S3173,"")</f>
        <v/>
      </c>
      <c r="U3173" t="str">
        <f>IFERROR(SMALL($T$5:$T$9000,ROWS($T$5:T3173)),"")</f>
        <v/>
      </c>
    </row>
    <row r="3174" spans="1:21" ht="14.4" customHeight="1" x14ac:dyDescent="0.3">
      <c r="A3174" s="371" t="s">
        <v>686</v>
      </c>
      <c r="B3174" t="s">
        <v>108</v>
      </c>
      <c r="C3174" s="372">
        <v>348185</v>
      </c>
      <c r="D3174" s="388">
        <f>ROWS(C$5:C3174)</f>
        <v>3170</v>
      </c>
      <c r="E3174" s="388" t="str">
        <f>IF(_xlfn.IFNA(VLOOKUP(A3174,$AG$3:$AH$83,2,FALSE),"")='11.1'!$D$5,TXM!D3174,"")</f>
        <v/>
      </c>
      <c r="F3174" t="str">
        <f>IFERROR(SMALL($E$5:$E$9000,ROWS($E$5:E3174)),"")</f>
        <v/>
      </c>
      <c r="I3174" s="371" t="s">
        <v>28</v>
      </c>
      <c r="J3174" t="s">
        <v>801</v>
      </c>
      <c r="K3174" s="372">
        <v>1509</v>
      </c>
      <c r="L3174" s="388">
        <f>ROWS(K$5:K3174)</f>
        <v>3170</v>
      </c>
      <c r="M3174" s="388" t="str">
        <f>IF(_xlfn.IFNA(VLOOKUP(I3174,$AG$3:$AH$83,2,FALSE),"")='11.1'!$D$5,TXM!L3174,"")</f>
        <v/>
      </c>
      <c r="N3174" t="str">
        <f>IFERROR(SMALL($M$5:$M$9000,ROWS($M$5:M3174)),"")</f>
        <v/>
      </c>
      <c r="P3174" t="s">
        <v>146</v>
      </c>
      <c r="Q3174" t="s">
        <v>779</v>
      </c>
      <c r="R3174">
        <v>30058</v>
      </c>
      <c r="S3174" s="388">
        <f>ROWS(R$5:R3174)</f>
        <v>3170</v>
      </c>
      <c r="T3174" s="388" t="str">
        <f>IF(_xlfn.IFNA(VLOOKUP(P3174,$AG$3:$AH$83,2,FALSE),"")='11.1'!$D$5,TXM!S3174,"")</f>
        <v/>
      </c>
      <c r="U3174" t="str">
        <f>IFERROR(SMALL($T$5:$T$9000,ROWS($T$5:T3174)),"")</f>
        <v/>
      </c>
    </row>
    <row r="3175" spans="1:21" ht="14.4" customHeight="1" x14ac:dyDescent="0.3">
      <c r="A3175" s="371" t="s">
        <v>686</v>
      </c>
      <c r="B3175" t="s">
        <v>773</v>
      </c>
      <c r="C3175" s="372">
        <v>70614</v>
      </c>
      <c r="D3175" s="388">
        <f>ROWS(C$5:C3175)</f>
        <v>3171</v>
      </c>
      <c r="E3175" s="388" t="str">
        <f>IF(_xlfn.IFNA(VLOOKUP(A3175,$AG$3:$AH$83,2,FALSE),"")='11.1'!$D$5,TXM!D3175,"")</f>
        <v/>
      </c>
      <c r="F3175" t="str">
        <f>IFERROR(SMALL($E$5:$E$9000,ROWS($E$5:E3175)),"")</f>
        <v/>
      </c>
      <c r="I3175" s="371" t="s">
        <v>28</v>
      </c>
      <c r="J3175" t="s">
        <v>1383</v>
      </c>
      <c r="K3175" s="372">
        <v>1265</v>
      </c>
      <c r="L3175" s="388">
        <f>ROWS(K$5:K3175)</f>
        <v>3171</v>
      </c>
      <c r="M3175" s="388" t="str">
        <f>IF(_xlfn.IFNA(VLOOKUP(I3175,$AG$3:$AH$83,2,FALSE),"")='11.1'!$D$5,TXM!L3175,"")</f>
        <v/>
      </c>
      <c r="N3175" t="str">
        <f>IFERROR(SMALL($M$5:$M$9000,ROWS($M$5:M3175)),"")</f>
        <v/>
      </c>
      <c r="P3175" t="s">
        <v>146</v>
      </c>
      <c r="Q3175" t="s">
        <v>1240</v>
      </c>
      <c r="R3175">
        <v>15602</v>
      </c>
      <c r="S3175" s="388">
        <f>ROWS(R$5:R3175)</f>
        <v>3171</v>
      </c>
      <c r="T3175" s="388" t="str">
        <f>IF(_xlfn.IFNA(VLOOKUP(P3175,$AG$3:$AH$83,2,FALSE),"")='11.1'!$D$5,TXM!S3175,"")</f>
        <v/>
      </c>
      <c r="U3175" t="str">
        <f>IFERROR(SMALL($T$5:$T$9000,ROWS($T$5:T3175)),"")</f>
        <v/>
      </c>
    </row>
    <row r="3176" spans="1:21" ht="14.4" customHeight="1" x14ac:dyDescent="0.3">
      <c r="A3176" s="371" t="s">
        <v>686</v>
      </c>
      <c r="B3176" t="s">
        <v>843</v>
      </c>
      <c r="C3176" s="372">
        <v>59085</v>
      </c>
      <c r="D3176" s="388">
        <f>ROWS(C$5:C3176)</f>
        <v>3172</v>
      </c>
      <c r="E3176" s="388" t="str">
        <f>IF(_xlfn.IFNA(VLOOKUP(A3176,$AG$3:$AH$83,2,FALSE),"")='11.1'!$D$5,TXM!D3176,"")</f>
        <v/>
      </c>
      <c r="F3176" t="str">
        <f>IFERROR(SMALL($E$5:$E$9000,ROWS($E$5:E3176)),"")</f>
        <v/>
      </c>
      <c r="I3176" s="371" t="s">
        <v>28</v>
      </c>
      <c r="J3176" t="s">
        <v>831</v>
      </c>
      <c r="K3176" s="372">
        <v>526</v>
      </c>
      <c r="L3176" s="388">
        <f>ROWS(K$5:K3176)</f>
        <v>3172</v>
      </c>
      <c r="M3176" s="388" t="str">
        <f>IF(_xlfn.IFNA(VLOOKUP(I3176,$AG$3:$AH$83,2,FALSE),"")='11.1'!$D$5,TXM!L3176,"")</f>
        <v/>
      </c>
      <c r="N3176" t="str">
        <f>IFERROR(SMALL($M$5:$M$9000,ROWS($M$5:M3176)),"")</f>
        <v/>
      </c>
      <c r="P3176" t="s">
        <v>146</v>
      </c>
      <c r="Q3176" t="s">
        <v>1252</v>
      </c>
      <c r="R3176">
        <v>9476</v>
      </c>
      <c r="S3176" s="388">
        <f>ROWS(R$5:R3176)</f>
        <v>3172</v>
      </c>
      <c r="T3176" s="388" t="str">
        <f>IF(_xlfn.IFNA(VLOOKUP(P3176,$AG$3:$AH$83,2,FALSE),"")='11.1'!$D$5,TXM!S3176,"")</f>
        <v/>
      </c>
      <c r="U3176" t="str">
        <f>IFERROR(SMALL($T$5:$T$9000,ROWS($T$5:T3176)),"")</f>
        <v/>
      </c>
    </row>
    <row r="3177" spans="1:21" ht="14.4" customHeight="1" x14ac:dyDescent="0.3">
      <c r="A3177" s="371" t="s">
        <v>686</v>
      </c>
      <c r="B3177" t="s">
        <v>107</v>
      </c>
      <c r="C3177" s="372">
        <v>58875</v>
      </c>
      <c r="D3177" s="388">
        <f>ROWS(C$5:C3177)</f>
        <v>3173</v>
      </c>
      <c r="E3177" s="388" t="str">
        <f>IF(_xlfn.IFNA(VLOOKUP(A3177,$AG$3:$AH$83,2,FALSE),"")='11.1'!$D$5,TXM!D3177,"")</f>
        <v/>
      </c>
      <c r="F3177" t="str">
        <f>IFERROR(SMALL($E$5:$E$9000,ROWS($E$5:E3177)),"")</f>
        <v/>
      </c>
      <c r="I3177" s="371" t="s">
        <v>28</v>
      </c>
      <c r="J3177" t="s">
        <v>777</v>
      </c>
      <c r="K3177" s="372">
        <v>472</v>
      </c>
      <c r="L3177" s="388">
        <f>ROWS(K$5:K3177)</f>
        <v>3173</v>
      </c>
      <c r="M3177" s="388" t="str">
        <f>IF(_xlfn.IFNA(VLOOKUP(I3177,$AG$3:$AH$83,2,FALSE),"")='11.1'!$D$5,TXM!L3177,"")</f>
        <v/>
      </c>
      <c r="N3177" t="str">
        <f>IFERROR(SMALL($M$5:$M$9000,ROWS($M$5:M3177)),"")</f>
        <v/>
      </c>
      <c r="P3177" t="s">
        <v>146</v>
      </c>
      <c r="Q3177" t="s">
        <v>1265</v>
      </c>
      <c r="R3177">
        <v>3518</v>
      </c>
      <c r="S3177" s="388">
        <f>ROWS(R$5:R3177)</f>
        <v>3173</v>
      </c>
      <c r="T3177" s="388" t="str">
        <f>IF(_xlfn.IFNA(VLOOKUP(P3177,$AG$3:$AH$83,2,FALSE),"")='11.1'!$D$5,TXM!S3177,"")</f>
        <v/>
      </c>
      <c r="U3177" t="str">
        <f>IFERROR(SMALL($T$5:$T$9000,ROWS($T$5:T3177)),"")</f>
        <v/>
      </c>
    </row>
    <row r="3178" spans="1:21" ht="14.4" customHeight="1" x14ac:dyDescent="0.3">
      <c r="A3178" s="371" t="s">
        <v>686</v>
      </c>
      <c r="B3178" t="s">
        <v>863</v>
      </c>
      <c r="C3178" s="372">
        <v>3888</v>
      </c>
      <c r="D3178" s="388">
        <f>ROWS(C$5:C3178)</f>
        <v>3174</v>
      </c>
      <c r="E3178" s="388" t="str">
        <f>IF(_xlfn.IFNA(VLOOKUP(A3178,$AG$3:$AH$83,2,FALSE),"")='11.1'!$D$5,TXM!D3178,"")</f>
        <v/>
      </c>
      <c r="F3178" t="str">
        <f>IFERROR(SMALL($E$5:$E$9000,ROWS($E$5:E3178)),"")</f>
        <v/>
      </c>
      <c r="I3178" s="371" t="s">
        <v>28</v>
      </c>
      <c r="J3178" t="s">
        <v>797</v>
      </c>
      <c r="K3178" s="372">
        <v>90</v>
      </c>
      <c r="L3178" s="388">
        <f>ROWS(K$5:K3178)</f>
        <v>3174</v>
      </c>
      <c r="M3178" s="388" t="str">
        <f>IF(_xlfn.IFNA(VLOOKUP(I3178,$AG$3:$AH$83,2,FALSE),"")='11.1'!$D$5,TXM!L3178,"")</f>
        <v/>
      </c>
      <c r="N3178" t="str">
        <f>IFERROR(SMALL($M$5:$M$9000,ROWS($M$5:M3178)),"")</f>
        <v/>
      </c>
      <c r="P3178" t="s">
        <v>146</v>
      </c>
      <c r="Q3178" t="s">
        <v>1000</v>
      </c>
      <c r="R3178">
        <v>2935</v>
      </c>
      <c r="S3178" s="388">
        <f>ROWS(R$5:R3178)</f>
        <v>3174</v>
      </c>
      <c r="T3178" s="388" t="str">
        <f>IF(_xlfn.IFNA(VLOOKUP(P3178,$AG$3:$AH$83,2,FALSE),"")='11.1'!$D$5,TXM!S3178,"")</f>
        <v/>
      </c>
      <c r="U3178" t="str">
        <f>IFERROR(SMALL($T$5:$T$9000,ROWS($T$5:T3178)),"")</f>
        <v/>
      </c>
    </row>
    <row r="3179" spans="1:21" ht="14.4" customHeight="1" x14ac:dyDescent="0.3">
      <c r="A3179" s="371" t="s">
        <v>686</v>
      </c>
      <c r="B3179" t="s">
        <v>859</v>
      </c>
      <c r="C3179" s="372">
        <v>1808</v>
      </c>
      <c r="D3179" s="388">
        <f>ROWS(C$5:C3179)</f>
        <v>3175</v>
      </c>
      <c r="E3179" s="388" t="str">
        <f>IF(_xlfn.IFNA(VLOOKUP(A3179,$AG$3:$AH$83,2,FALSE),"")='11.1'!$D$5,TXM!D3179,"")</f>
        <v/>
      </c>
      <c r="F3179" t="str">
        <f>IFERROR(SMALL($E$5:$E$9000,ROWS($E$5:E3179)),"")</f>
        <v/>
      </c>
      <c r="I3179" s="371" t="s">
        <v>49</v>
      </c>
      <c r="J3179" t="s">
        <v>783</v>
      </c>
      <c r="K3179" s="372">
        <v>448185215</v>
      </c>
      <c r="L3179" s="388">
        <f>ROWS(K$5:K3179)</f>
        <v>3175</v>
      </c>
      <c r="M3179" s="388" t="str">
        <f>IF(_xlfn.IFNA(VLOOKUP(I3179,$AG$3:$AH$83,2,FALSE),"")='11.1'!$D$5,TXM!L3179,"")</f>
        <v/>
      </c>
      <c r="N3179" t="str">
        <f>IFERROR(SMALL($M$5:$M$9000,ROWS($M$5:M3179)),"")</f>
        <v/>
      </c>
      <c r="P3179" t="s">
        <v>682</v>
      </c>
      <c r="Q3179" t="s">
        <v>867</v>
      </c>
      <c r="R3179">
        <v>1080400</v>
      </c>
      <c r="S3179" s="388">
        <f>ROWS(R$5:R3179)</f>
        <v>3175</v>
      </c>
      <c r="T3179" s="388" t="str">
        <f>IF(_xlfn.IFNA(VLOOKUP(P3179,$AG$3:$AH$83,2,FALSE),"")='11.1'!$D$5,TXM!S3179,"")</f>
        <v/>
      </c>
      <c r="U3179" t="str">
        <f>IFERROR(SMALL($T$5:$T$9000,ROWS($T$5:T3179)),"")</f>
        <v/>
      </c>
    </row>
    <row r="3180" spans="1:21" ht="14.4" customHeight="1" x14ac:dyDescent="0.3">
      <c r="A3180" s="371" t="s">
        <v>686</v>
      </c>
      <c r="B3180" t="s">
        <v>849</v>
      </c>
      <c r="C3180" s="372">
        <v>364</v>
      </c>
      <c r="D3180" s="388">
        <f>ROWS(C$5:C3180)</f>
        <v>3176</v>
      </c>
      <c r="E3180" s="388" t="str">
        <f>IF(_xlfn.IFNA(VLOOKUP(A3180,$AG$3:$AH$83,2,FALSE),"")='11.1'!$D$5,TXM!D3180,"")</f>
        <v/>
      </c>
      <c r="F3180" t="str">
        <f>IFERROR(SMALL($E$5:$E$9000,ROWS($E$5:E3180)),"")</f>
        <v/>
      </c>
      <c r="I3180" s="371" t="s">
        <v>49</v>
      </c>
      <c r="J3180" t="s">
        <v>1252</v>
      </c>
      <c r="K3180" s="372">
        <v>236116777</v>
      </c>
      <c r="L3180" s="388">
        <f>ROWS(K$5:K3180)</f>
        <v>3176</v>
      </c>
      <c r="M3180" s="388" t="str">
        <f>IF(_xlfn.IFNA(VLOOKUP(I3180,$AG$3:$AH$83,2,FALSE),"")='11.1'!$D$5,TXM!L3180,"")</f>
        <v/>
      </c>
      <c r="N3180" t="str">
        <f>IFERROR(SMALL($M$5:$M$9000,ROWS($M$5:M3180)),"")</f>
        <v/>
      </c>
      <c r="P3180" t="s">
        <v>682</v>
      </c>
      <c r="Q3180" t="s">
        <v>863</v>
      </c>
      <c r="R3180">
        <v>701225</v>
      </c>
      <c r="S3180" s="388">
        <f>ROWS(R$5:R3180)</f>
        <v>3176</v>
      </c>
      <c r="T3180" s="388" t="str">
        <f>IF(_xlfn.IFNA(VLOOKUP(P3180,$AG$3:$AH$83,2,FALSE),"")='11.1'!$D$5,TXM!S3180,"")</f>
        <v/>
      </c>
      <c r="U3180" t="str">
        <f>IFERROR(SMALL($T$5:$T$9000,ROWS($T$5:T3180)),"")</f>
        <v/>
      </c>
    </row>
    <row r="3181" spans="1:21" ht="14.4" customHeight="1" x14ac:dyDescent="0.3">
      <c r="A3181" s="371" t="s">
        <v>686</v>
      </c>
      <c r="B3181" t="s">
        <v>829</v>
      </c>
      <c r="C3181" s="372">
        <v>164</v>
      </c>
      <c r="D3181" s="388">
        <f>ROWS(C$5:C3181)</f>
        <v>3177</v>
      </c>
      <c r="E3181" s="388" t="str">
        <f>IF(_xlfn.IFNA(VLOOKUP(A3181,$AG$3:$AH$83,2,FALSE),"")='11.1'!$D$5,TXM!D3181,"")</f>
        <v/>
      </c>
      <c r="F3181" t="str">
        <f>IFERROR(SMALL($E$5:$E$9000,ROWS($E$5:E3181)),"")</f>
        <v/>
      </c>
      <c r="I3181" s="371" t="s">
        <v>49</v>
      </c>
      <c r="J3181" t="s">
        <v>835</v>
      </c>
      <c r="K3181" s="372">
        <v>204115712</v>
      </c>
      <c r="L3181" s="388">
        <f>ROWS(K$5:K3181)</f>
        <v>3177</v>
      </c>
      <c r="M3181" s="388" t="str">
        <f>IF(_xlfn.IFNA(VLOOKUP(I3181,$AG$3:$AH$83,2,FALSE),"")='11.1'!$D$5,TXM!L3181,"")</f>
        <v/>
      </c>
      <c r="N3181" t="str">
        <f>IFERROR(SMALL($M$5:$M$9000,ROWS($M$5:M3181)),"")</f>
        <v/>
      </c>
      <c r="P3181" t="s">
        <v>682</v>
      </c>
      <c r="Q3181" t="s">
        <v>1000</v>
      </c>
      <c r="R3181">
        <v>107451</v>
      </c>
      <c r="S3181" s="388">
        <f>ROWS(R$5:R3181)</f>
        <v>3177</v>
      </c>
      <c r="T3181" s="388" t="str">
        <f>IF(_xlfn.IFNA(VLOOKUP(P3181,$AG$3:$AH$83,2,FALSE),"")='11.1'!$D$5,TXM!S3181,"")</f>
        <v/>
      </c>
      <c r="U3181" t="str">
        <f>IFERROR(SMALL($T$5:$T$9000,ROWS($T$5:T3181)),"")</f>
        <v/>
      </c>
    </row>
    <row r="3182" spans="1:21" ht="14.4" customHeight="1" x14ac:dyDescent="0.3">
      <c r="A3182" s="371" t="s">
        <v>686</v>
      </c>
      <c r="B3182" t="s">
        <v>823</v>
      </c>
      <c r="C3182" s="372">
        <v>95</v>
      </c>
      <c r="D3182" s="388">
        <f>ROWS(C$5:C3182)</f>
        <v>3178</v>
      </c>
      <c r="E3182" s="388" t="str">
        <f>IF(_xlfn.IFNA(VLOOKUP(A3182,$AG$3:$AH$83,2,FALSE),"")='11.1'!$D$5,TXM!D3182,"")</f>
        <v/>
      </c>
      <c r="F3182" t="str">
        <f>IFERROR(SMALL($E$5:$E$9000,ROWS($E$5:E3182)),"")</f>
        <v/>
      </c>
      <c r="I3182" s="371" t="s">
        <v>49</v>
      </c>
      <c r="J3182" t="s">
        <v>863</v>
      </c>
      <c r="K3182" s="372">
        <v>122115282</v>
      </c>
      <c r="L3182" s="388">
        <f>ROWS(K$5:K3182)</f>
        <v>3178</v>
      </c>
      <c r="M3182" s="388" t="str">
        <f>IF(_xlfn.IFNA(VLOOKUP(I3182,$AG$3:$AH$83,2,FALSE),"")='11.1'!$D$5,TXM!L3182,"")</f>
        <v/>
      </c>
      <c r="N3182" t="str">
        <f>IFERROR(SMALL($M$5:$M$9000,ROWS($M$5:M3182)),"")</f>
        <v/>
      </c>
      <c r="P3182" t="s">
        <v>682</v>
      </c>
      <c r="Q3182" t="s">
        <v>815</v>
      </c>
      <c r="R3182">
        <v>58787</v>
      </c>
      <c r="S3182" s="388">
        <f>ROWS(R$5:R3182)</f>
        <v>3178</v>
      </c>
      <c r="T3182" s="388" t="str">
        <f>IF(_xlfn.IFNA(VLOOKUP(P3182,$AG$3:$AH$83,2,FALSE),"")='11.1'!$D$5,TXM!S3182,"")</f>
        <v/>
      </c>
      <c r="U3182" t="str">
        <f>IFERROR(SMALL($T$5:$T$9000,ROWS($T$5:T3182)),"")</f>
        <v/>
      </c>
    </row>
    <row r="3183" spans="1:21" ht="14.4" customHeight="1" x14ac:dyDescent="0.3">
      <c r="A3183" s="371" t="s">
        <v>43</v>
      </c>
      <c r="B3183" t="s">
        <v>783</v>
      </c>
      <c r="C3183" s="372">
        <v>2807925244</v>
      </c>
      <c r="D3183" s="388">
        <f>ROWS(C$5:C3183)</f>
        <v>3179</v>
      </c>
      <c r="E3183" s="388" t="str">
        <f>IF(_xlfn.IFNA(VLOOKUP(A3183,$AG$3:$AH$83,2,FALSE),"")='11.1'!$D$5,TXM!D3183,"")</f>
        <v/>
      </c>
      <c r="F3183" t="str">
        <f>IFERROR(SMALL($E$5:$E$9000,ROWS($E$5:E3183)),"")</f>
        <v/>
      </c>
      <c r="I3183" s="371" t="s">
        <v>49</v>
      </c>
      <c r="J3183" t="s">
        <v>99</v>
      </c>
      <c r="K3183" s="372">
        <v>95913918</v>
      </c>
      <c r="L3183" s="388">
        <f>ROWS(K$5:K3183)</f>
        <v>3179</v>
      </c>
      <c r="M3183" s="388" t="str">
        <f>IF(_xlfn.IFNA(VLOOKUP(I3183,$AG$3:$AH$83,2,FALSE),"")='11.1'!$D$5,TXM!L3183,"")</f>
        <v/>
      </c>
      <c r="N3183" t="str">
        <f>IFERROR(SMALL($M$5:$M$9000,ROWS($M$5:M3183)),"")</f>
        <v/>
      </c>
      <c r="P3183" t="s">
        <v>682</v>
      </c>
      <c r="Q3183" t="s">
        <v>1285</v>
      </c>
      <c r="R3183">
        <v>45893</v>
      </c>
      <c r="S3183" s="388">
        <f>ROWS(R$5:R3183)</f>
        <v>3179</v>
      </c>
      <c r="T3183" s="388" t="str">
        <f>IF(_xlfn.IFNA(VLOOKUP(P3183,$AG$3:$AH$83,2,FALSE),"")='11.1'!$D$5,TXM!S3183,"")</f>
        <v/>
      </c>
      <c r="U3183" t="str">
        <f>IFERROR(SMALL($T$5:$T$9000,ROWS($T$5:T3183)),"")</f>
        <v/>
      </c>
    </row>
    <row r="3184" spans="1:21" ht="14.4" customHeight="1" x14ac:dyDescent="0.3">
      <c r="A3184" s="371" t="s">
        <v>43</v>
      </c>
      <c r="B3184" t="s">
        <v>1000</v>
      </c>
      <c r="C3184" s="372">
        <v>814912853</v>
      </c>
      <c r="D3184" s="388">
        <f>ROWS(C$5:C3184)</f>
        <v>3180</v>
      </c>
      <c r="E3184" s="388" t="str">
        <f>IF(_xlfn.IFNA(VLOOKUP(A3184,$AG$3:$AH$83,2,FALSE),"")='11.1'!$D$5,TXM!D3184,"")</f>
        <v/>
      </c>
      <c r="F3184" t="str">
        <f>IFERROR(SMALL($E$5:$E$9000,ROWS($E$5:E3184)),"")</f>
        <v/>
      </c>
      <c r="I3184" s="371" t="s">
        <v>49</v>
      </c>
      <c r="J3184" t="s">
        <v>106</v>
      </c>
      <c r="K3184" s="372">
        <v>82690557</v>
      </c>
      <c r="L3184" s="388">
        <f>ROWS(K$5:K3184)</f>
        <v>3180</v>
      </c>
      <c r="M3184" s="388" t="str">
        <f>IF(_xlfn.IFNA(VLOOKUP(I3184,$AG$3:$AH$83,2,FALSE),"")='11.1'!$D$5,TXM!L3184,"")</f>
        <v/>
      </c>
      <c r="N3184" t="str">
        <f>IFERROR(SMALL($M$5:$M$9000,ROWS($M$5:M3184)),"")</f>
        <v/>
      </c>
      <c r="P3184" t="s">
        <v>682</v>
      </c>
      <c r="Q3184" t="s">
        <v>837</v>
      </c>
      <c r="R3184">
        <v>24825</v>
      </c>
      <c r="S3184" s="388">
        <f>ROWS(R$5:R3184)</f>
        <v>3180</v>
      </c>
      <c r="T3184" s="388" t="str">
        <f>IF(_xlfn.IFNA(VLOOKUP(P3184,$AG$3:$AH$83,2,FALSE),"")='11.1'!$D$5,TXM!S3184,"")</f>
        <v/>
      </c>
      <c r="U3184" t="str">
        <f>IFERROR(SMALL($T$5:$T$9000,ROWS($T$5:T3184)),"")</f>
        <v/>
      </c>
    </row>
    <row r="3185" spans="1:21" ht="14.4" customHeight="1" x14ac:dyDescent="0.3">
      <c r="A3185" s="371" t="s">
        <v>43</v>
      </c>
      <c r="B3185" t="s">
        <v>996</v>
      </c>
      <c r="C3185" s="372">
        <v>593263250</v>
      </c>
      <c r="D3185" s="388">
        <f>ROWS(C$5:C3185)</f>
        <v>3181</v>
      </c>
      <c r="E3185" s="388" t="str">
        <f>IF(_xlfn.IFNA(VLOOKUP(A3185,$AG$3:$AH$83,2,FALSE),"")='11.1'!$D$5,TXM!D3185,"")</f>
        <v/>
      </c>
      <c r="F3185" t="str">
        <f>IFERROR(SMALL($E$5:$E$9000,ROWS($E$5:E3185)),"")</f>
        <v/>
      </c>
      <c r="I3185" s="371" t="s">
        <v>49</v>
      </c>
      <c r="J3185" t="s">
        <v>107</v>
      </c>
      <c r="K3185" s="372">
        <v>77340088</v>
      </c>
      <c r="L3185" s="388">
        <f>ROWS(K$5:K3185)</f>
        <v>3181</v>
      </c>
      <c r="M3185" s="388" t="str">
        <f>IF(_xlfn.IFNA(VLOOKUP(I3185,$AG$3:$AH$83,2,FALSE),"")='11.1'!$D$5,TXM!L3185,"")</f>
        <v/>
      </c>
      <c r="N3185" t="str">
        <f>IFERROR(SMALL($M$5:$M$9000,ROWS($M$5:M3185)),"")</f>
        <v/>
      </c>
      <c r="P3185" t="s">
        <v>682</v>
      </c>
      <c r="Q3185" t="s">
        <v>1365</v>
      </c>
      <c r="R3185">
        <v>24400</v>
      </c>
      <c r="S3185" s="388">
        <f>ROWS(R$5:R3185)</f>
        <v>3181</v>
      </c>
      <c r="T3185" s="388" t="str">
        <f>IF(_xlfn.IFNA(VLOOKUP(P3185,$AG$3:$AH$83,2,FALSE),"")='11.1'!$D$5,TXM!S3185,"")</f>
        <v/>
      </c>
      <c r="U3185" t="str">
        <f>IFERROR(SMALL($T$5:$T$9000,ROWS($T$5:T3185)),"")</f>
        <v/>
      </c>
    </row>
    <row r="3186" spans="1:21" ht="14.4" customHeight="1" x14ac:dyDescent="0.3">
      <c r="A3186" s="371" t="s">
        <v>43</v>
      </c>
      <c r="B3186" t="s">
        <v>104</v>
      </c>
      <c r="C3186" s="372">
        <v>151459248</v>
      </c>
      <c r="D3186" s="388">
        <f>ROWS(C$5:C3186)</f>
        <v>3182</v>
      </c>
      <c r="E3186" s="388" t="str">
        <f>IF(_xlfn.IFNA(VLOOKUP(A3186,$AG$3:$AH$83,2,FALSE),"")='11.1'!$D$5,TXM!D3186,"")</f>
        <v/>
      </c>
      <c r="F3186" t="str">
        <f>IFERROR(SMALL($E$5:$E$9000,ROWS($E$5:E3186)),"")</f>
        <v/>
      </c>
      <c r="I3186" s="371" t="s">
        <v>49</v>
      </c>
      <c r="J3186" t="s">
        <v>865</v>
      </c>
      <c r="K3186" s="372">
        <v>45566538</v>
      </c>
      <c r="L3186" s="388">
        <f>ROWS(K$5:K3186)</f>
        <v>3182</v>
      </c>
      <c r="M3186" s="388" t="str">
        <f>IF(_xlfn.IFNA(VLOOKUP(I3186,$AG$3:$AH$83,2,FALSE),"")='11.1'!$D$5,TXM!L3186,"")</f>
        <v/>
      </c>
      <c r="N3186" t="str">
        <f>IFERROR(SMALL($M$5:$M$9000,ROWS($M$5:M3186)),"")</f>
        <v/>
      </c>
      <c r="P3186" t="s">
        <v>682</v>
      </c>
      <c r="Q3186" t="s">
        <v>1240</v>
      </c>
      <c r="R3186">
        <v>17940</v>
      </c>
      <c r="S3186" s="388">
        <f>ROWS(R$5:R3186)</f>
        <v>3182</v>
      </c>
      <c r="T3186" s="388" t="str">
        <f>IF(_xlfn.IFNA(VLOOKUP(P3186,$AG$3:$AH$83,2,FALSE),"")='11.1'!$D$5,TXM!S3186,"")</f>
        <v/>
      </c>
      <c r="U3186" t="str">
        <f>IFERROR(SMALL($T$5:$T$9000,ROWS($T$5:T3186)),"")</f>
        <v/>
      </c>
    </row>
    <row r="3187" spans="1:21" ht="14.4" customHeight="1" x14ac:dyDescent="0.3">
      <c r="A3187" s="371" t="s">
        <v>43</v>
      </c>
      <c r="B3187" t="s">
        <v>779</v>
      </c>
      <c r="C3187" s="372">
        <v>21841536</v>
      </c>
      <c r="D3187" s="388">
        <f>ROWS(C$5:C3187)</f>
        <v>3183</v>
      </c>
      <c r="E3187" s="388" t="str">
        <f>IF(_xlfn.IFNA(VLOOKUP(A3187,$AG$3:$AH$83,2,FALSE),"")='11.1'!$D$5,TXM!D3187,"")</f>
        <v/>
      </c>
      <c r="F3187" t="str">
        <f>IFERROR(SMALL($E$5:$E$9000,ROWS($E$5:E3187)),"")</f>
        <v/>
      </c>
      <c r="I3187" s="371" t="s">
        <v>49</v>
      </c>
      <c r="J3187" t="s">
        <v>791</v>
      </c>
      <c r="K3187" s="372">
        <v>38316248</v>
      </c>
      <c r="L3187" s="388">
        <f>ROWS(K$5:K3187)</f>
        <v>3183</v>
      </c>
      <c r="M3187" s="388" t="str">
        <f>IF(_xlfn.IFNA(VLOOKUP(I3187,$AG$3:$AH$83,2,FALSE),"")='11.1'!$D$5,TXM!L3187,"")</f>
        <v/>
      </c>
      <c r="N3187" t="str">
        <f>IFERROR(SMALL($M$5:$M$9000,ROWS($M$5:M3187)),"")</f>
        <v/>
      </c>
      <c r="P3187" t="s">
        <v>682</v>
      </c>
      <c r="Q3187" t="s">
        <v>813</v>
      </c>
      <c r="R3187">
        <v>11885</v>
      </c>
      <c r="S3187" s="388">
        <f>ROWS(R$5:R3187)</f>
        <v>3183</v>
      </c>
      <c r="T3187" s="388" t="str">
        <f>IF(_xlfn.IFNA(VLOOKUP(P3187,$AG$3:$AH$83,2,FALSE),"")='11.1'!$D$5,TXM!S3187,"")</f>
        <v/>
      </c>
      <c r="U3187" t="str">
        <f>IFERROR(SMALL($T$5:$T$9000,ROWS($T$5:T3187)),"")</f>
        <v/>
      </c>
    </row>
    <row r="3188" spans="1:21" ht="14.4" customHeight="1" x14ac:dyDescent="0.3">
      <c r="A3188" s="371" t="s">
        <v>43</v>
      </c>
      <c r="B3188" t="s">
        <v>787</v>
      </c>
      <c r="C3188" s="372">
        <v>13331174</v>
      </c>
      <c r="D3188" s="388">
        <f>ROWS(C$5:C3188)</f>
        <v>3184</v>
      </c>
      <c r="E3188" s="388" t="str">
        <f>IF(_xlfn.IFNA(VLOOKUP(A3188,$AG$3:$AH$83,2,FALSE),"")='11.1'!$D$5,TXM!D3188,"")</f>
        <v/>
      </c>
      <c r="F3188" t="str">
        <f>IFERROR(SMALL($E$5:$E$9000,ROWS($E$5:E3188)),"")</f>
        <v/>
      </c>
      <c r="I3188" s="371" t="s">
        <v>49</v>
      </c>
      <c r="J3188" t="s">
        <v>861</v>
      </c>
      <c r="K3188" s="372">
        <v>36572867</v>
      </c>
      <c r="L3188" s="388">
        <f>ROWS(K$5:K3188)</f>
        <v>3184</v>
      </c>
      <c r="M3188" s="388" t="str">
        <f>IF(_xlfn.IFNA(VLOOKUP(I3188,$AG$3:$AH$83,2,FALSE),"")='11.1'!$D$5,TXM!L3188,"")</f>
        <v/>
      </c>
      <c r="N3188" t="str">
        <f>IFERROR(SMALL($M$5:$M$9000,ROWS($M$5:M3188)),"")</f>
        <v/>
      </c>
      <c r="P3188" t="s">
        <v>682</v>
      </c>
      <c r="Q3188" t="s">
        <v>821</v>
      </c>
      <c r="R3188">
        <v>6500</v>
      </c>
      <c r="S3188" s="388">
        <f>ROWS(R$5:R3188)</f>
        <v>3184</v>
      </c>
      <c r="T3188" s="388" t="str">
        <f>IF(_xlfn.IFNA(VLOOKUP(P3188,$AG$3:$AH$83,2,FALSE),"")='11.1'!$D$5,TXM!S3188,"")</f>
        <v/>
      </c>
      <c r="U3188" t="str">
        <f>IFERROR(SMALL($T$5:$T$9000,ROWS($T$5:T3188)),"")</f>
        <v/>
      </c>
    </row>
    <row r="3189" spans="1:21" ht="14.4" customHeight="1" x14ac:dyDescent="0.3">
      <c r="A3189" s="371" t="s">
        <v>43</v>
      </c>
      <c r="B3189" t="s">
        <v>999</v>
      </c>
      <c r="C3189" s="372">
        <v>13284876</v>
      </c>
      <c r="D3189" s="388">
        <f>ROWS(C$5:C3189)</f>
        <v>3185</v>
      </c>
      <c r="E3189" s="388" t="str">
        <f>IF(_xlfn.IFNA(VLOOKUP(A3189,$AG$3:$AH$83,2,FALSE),"")='11.1'!$D$5,TXM!D3189,"")</f>
        <v/>
      </c>
      <c r="F3189" t="str">
        <f>IFERROR(SMALL($E$5:$E$9000,ROWS($E$5:E3189)),"")</f>
        <v/>
      </c>
      <c r="I3189" s="371" t="s">
        <v>49</v>
      </c>
      <c r="J3189" t="s">
        <v>793</v>
      </c>
      <c r="K3189" s="372">
        <v>31803739</v>
      </c>
      <c r="L3189" s="388">
        <f>ROWS(K$5:K3189)</f>
        <v>3185</v>
      </c>
      <c r="M3189" s="388" t="str">
        <f>IF(_xlfn.IFNA(VLOOKUP(I3189,$AG$3:$AH$83,2,FALSE),"")='11.1'!$D$5,TXM!L3189,"")</f>
        <v/>
      </c>
      <c r="N3189" t="str">
        <f>IFERROR(SMALL($M$5:$M$9000,ROWS($M$5:M3189)),"")</f>
        <v/>
      </c>
      <c r="P3189" t="s">
        <v>682</v>
      </c>
      <c r="Q3189" t="s">
        <v>865</v>
      </c>
      <c r="R3189">
        <v>4720</v>
      </c>
      <c r="S3189" s="388">
        <f>ROWS(R$5:R3189)</f>
        <v>3185</v>
      </c>
      <c r="T3189" s="388" t="str">
        <f>IF(_xlfn.IFNA(VLOOKUP(P3189,$AG$3:$AH$83,2,FALSE),"")='11.1'!$D$5,TXM!S3189,"")</f>
        <v/>
      </c>
      <c r="U3189" t="str">
        <f>IFERROR(SMALL($T$5:$T$9000,ROWS($T$5:T3189)),"")</f>
        <v/>
      </c>
    </row>
    <row r="3190" spans="1:21" ht="14.4" customHeight="1" x14ac:dyDescent="0.3">
      <c r="A3190" s="371" t="s">
        <v>43</v>
      </c>
      <c r="B3190" t="s">
        <v>849</v>
      </c>
      <c r="C3190" s="372">
        <v>9708113</v>
      </c>
      <c r="D3190" s="388">
        <f>ROWS(C$5:C3190)</f>
        <v>3186</v>
      </c>
      <c r="E3190" s="388" t="str">
        <f>IF(_xlfn.IFNA(VLOOKUP(A3190,$AG$3:$AH$83,2,FALSE),"")='11.1'!$D$5,TXM!D3190,"")</f>
        <v/>
      </c>
      <c r="F3190" t="str">
        <f>IFERROR(SMALL($E$5:$E$9000,ROWS($E$5:E3190)),"")</f>
        <v/>
      </c>
      <c r="I3190" s="371" t="s">
        <v>49</v>
      </c>
      <c r="J3190" t="s">
        <v>775</v>
      </c>
      <c r="K3190" s="372">
        <v>31349012</v>
      </c>
      <c r="L3190" s="388">
        <f>ROWS(K$5:K3190)</f>
        <v>3186</v>
      </c>
      <c r="M3190" s="388" t="str">
        <f>IF(_xlfn.IFNA(VLOOKUP(I3190,$AG$3:$AH$83,2,FALSE),"")='11.1'!$D$5,TXM!L3190,"")</f>
        <v/>
      </c>
      <c r="N3190" t="str">
        <f>IFERROR(SMALL($M$5:$M$9000,ROWS($M$5:M3190)),"")</f>
        <v/>
      </c>
      <c r="P3190" t="s">
        <v>682</v>
      </c>
      <c r="Q3190" t="s">
        <v>843</v>
      </c>
      <c r="R3190">
        <v>4062</v>
      </c>
      <c r="S3190" s="388">
        <f>ROWS(R$5:R3190)</f>
        <v>3186</v>
      </c>
      <c r="T3190" s="388" t="str">
        <f>IF(_xlfn.IFNA(VLOOKUP(P3190,$AG$3:$AH$83,2,FALSE),"")='11.1'!$D$5,TXM!S3190,"")</f>
        <v/>
      </c>
      <c r="U3190" t="str">
        <f>IFERROR(SMALL($T$5:$T$9000,ROWS($T$5:T3190)),"")</f>
        <v/>
      </c>
    </row>
    <row r="3191" spans="1:21" ht="14.4" customHeight="1" x14ac:dyDescent="0.3">
      <c r="A3191" s="371" t="s">
        <v>43</v>
      </c>
      <c r="B3191" t="s">
        <v>95</v>
      </c>
      <c r="C3191" s="372">
        <v>5934356</v>
      </c>
      <c r="D3191" s="388">
        <f>ROWS(C$5:C3191)</f>
        <v>3187</v>
      </c>
      <c r="E3191" s="388" t="str">
        <f>IF(_xlfn.IFNA(VLOOKUP(A3191,$AG$3:$AH$83,2,FALSE),"")='11.1'!$D$5,TXM!D3191,"")</f>
        <v/>
      </c>
      <c r="F3191" t="str">
        <f>IFERROR(SMALL($E$5:$E$9000,ROWS($E$5:E3191)),"")</f>
        <v/>
      </c>
      <c r="I3191" s="371" t="s">
        <v>49</v>
      </c>
      <c r="J3191" t="s">
        <v>108</v>
      </c>
      <c r="K3191" s="372">
        <v>24040508</v>
      </c>
      <c r="L3191" s="388">
        <f>ROWS(K$5:K3191)</f>
        <v>3187</v>
      </c>
      <c r="M3191" s="388" t="str">
        <f>IF(_xlfn.IFNA(VLOOKUP(I3191,$AG$3:$AH$83,2,FALSE),"")='11.1'!$D$5,TXM!L3191,"")</f>
        <v/>
      </c>
      <c r="N3191" t="str">
        <f>IFERROR(SMALL($M$5:$M$9000,ROWS($M$5:M3191)),"")</f>
        <v/>
      </c>
      <c r="P3191" t="s">
        <v>682</v>
      </c>
      <c r="Q3191" t="s">
        <v>1006</v>
      </c>
      <c r="R3191">
        <v>3640</v>
      </c>
      <c r="S3191" s="388">
        <f>ROWS(R$5:R3191)</f>
        <v>3187</v>
      </c>
      <c r="T3191" s="388" t="str">
        <f>IF(_xlfn.IFNA(VLOOKUP(P3191,$AG$3:$AH$83,2,FALSE),"")='11.1'!$D$5,TXM!S3191,"")</f>
        <v/>
      </c>
      <c r="U3191" t="str">
        <f>IFERROR(SMALL($T$5:$T$9000,ROWS($T$5:T3191)),"")</f>
        <v/>
      </c>
    </row>
    <row r="3192" spans="1:21" ht="14.4" customHeight="1" x14ac:dyDescent="0.3">
      <c r="A3192" s="371" t="s">
        <v>43</v>
      </c>
      <c r="B3192" t="s">
        <v>775</v>
      </c>
      <c r="C3192" s="372">
        <v>5358294</v>
      </c>
      <c r="D3192" s="388">
        <f>ROWS(C$5:C3192)</f>
        <v>3188</v>
      </c>
      <c r="E3192" s="388" t="str">
        <f>IF(_xlfn.IFNA(VLOOKUP(A3192,$AG$3:$AH$83,2,FALSE),"")='11.1'!$D$5,TXM!D3192,"")</f>
        <v/>
      </c>
      <c r="F3192" t="str">
        <f>IFERROR(SMALL($E$5:$E$9000,ROWS($E$5:E3192)),"")</f>
        <v/>
      </c>
      <c r="I3192" s="371" t="s">
        <v>49</v>
      </c>
      <c r="J3192" t="s">
        <v>1000</v>
      </c>
      <c r="K3192" s="372">
        <v>22531540</v>
      </c>
      <c r="L3192" s="388">
        <f>ROWS(K$5:K3192)</f>
        <v>3188</v>
      </c>
      <c r="M3192" s="388" t="str">
        <f>IF(_xlfn.IFNA(VLOOKUP(I3192,$AG$3:$AH$83,2,FALSE),"")='11.1'!$D$5,TXM!L3192,"")</f>
        <v/>
      </c>
      <c r="N3192" t="str">
        <f>IFERROR(SMALL($M$5:$M$9000,ROWS($M$5:M3192)),"")</f>
        <v/>
      </c>
      <c r="P3192" t="s">
        <v>682</v>
      </c>
      <c r="Q3192" t="s">
        <v>823</v>
      </c>
      <c r="R3192">
        <v>3200</v>
      </c>
      <c r="S3192" s="388">
        <f>ROWS(R$5:R3192)</f>
        <v>3188</v>
      </c>
      <c r="T3192" s="388" t="str">
        <f>IF(_xlfn.IFNA(VLOOKUP(P3192,$AG$3:$AH$83,2,FALSE),"")='11.1'!$D$5,TXM!S3192,"")</f>
        <v/>
      </c>
      <c r="U3192" t="str">
        <f>IFERROR(SMALL($T$5:$T$9000,ROWS($T$5:T3192)),"")</f>
        <v/>
      </c>
    </row>
    <row r="3193" spans="1:21" ht="14.4" customHeight="1" x14ac:dyDescent="0.3">
      <c r="A3193" s="371" t="s">
        <v>43</v>
      </c>
      <c r="B3193" t="s">
        <v>1005</v>
      </c>
      <c r="C3193" s="372">
        <v>4134813</v>
      </c>
      <c r="D3193" s="388">
        <f>ROWS(C$5:C3193)</f>
        <v>3189</v>
      </c>
      <c r="E3193" s="388" t="str">
        <f>IF(_xlfn.IFNA(VLOOKUP(A3193,$AG$3:$AH$83,2,FALSE),"")='11.1'!$D$5,TXM!D3193,"")</f>
        <v/>
      </c>
      <c r="F3193" t="str">
        <f>IFERROR(SMALL($E$5:$E$9000,ROWS($E$5:E3193)),"")</f>
        <v/>
      </c>
      <c r="I3193" s="371" t="s">
        <v>49</v>
      </c>
      <c r="J3193" t="s">
        <v>1265</v>
      </c>
      <c r="K3193" s="372">
        <v>21775653</v>
      </c>
      <c r="L3193" s="388">
        <f>ROWS(K$5:K3193)</f>
        <v>3189</v>
      </c>
      <c r="M3193" s="388" t="str">
        <f>IF(_xlfn.IFNA(VLOOKUP(I3193,$AG$3:$AH$83,2,FALSE),"")='11.1'!$D$5,TXM!L3193,"")</f>
        <v/>
      </c>
      <c r="N3193" t="str">
        <f>IFERROR(SMALL($M$5:$M$9000,ROWS($M$5:M3193)),"")</f>
        <v/>
      </c>
      <c r="P3193" t="s">
        <v>682</v>
      </c>
      <c r="Q3193" t="s">
        <v>825</v>
      </c>
      <c r="R3193">
        <v>2000</v>
      </c>
      <c r="S3193" s="388">
        <f>ROWS(R$5:R3193)</f>
        <v>3189</v>
      </c>
      <c r="T3193" s="388" t="str">
        <f>IF(_xlfn.IFNA(VLOOKUP(P3193,$AG$3:$AH$83,2,FALSE),"")='11.1'!$D$5,TXM!S3193,"")</f>
        <v/>
      </c>
      <c r="U3193" t="str">
        <f>IFERROR(SMALL($T$5:$T$9000,ROWS($T$5:T3193)),"")</f>
        <v/>
      </c>
    </row>
    <row r="3194" spans="1:21" ht="14.4" customHeight="1" x14ac:dyDescent="0.3">
      <c r="A3194" s="371" t="s">
        <v>43</v>
      </c>
      <c r="B3194" t="s">
        <v>785</v>
      </c>
      <c r="C3194" s="372">
        <v>2905583</v>
      </c>
      <c r="D3194" s="388">
        <f>ROWS(C$5:C3194)</f>
        <v>3190</v>
      </c>
      <c r="E3194" s="388" t="str">
        <f>IF(_xlfn.IFNA(VLOOKUP(A3194,$AG$3:$AH$83,2,FALSE),"")='11.1'!$D$5,TXM!D3194,"")</f>
        <v/>
      </c>
      <c r="F3194" t="str">
        <f>IFERROR(SMALL($E$5:$E$9000,ROWS($E$5:E3194)),"")</f>
        <v/>
      </c>
      <c r="I3194" s="371" t="s">
        <v>49</v>
      </c>
      <c r="J3194" t="s">
        <v>91</v>
      </c>
      <c r="K3194" s="372">
        <v>20505256</v>
      </c>
      <c r="L3194" s="388">
        <f>ROWS(K$5:K3194)</f>
        <v>3190</v>
      </c>
      <c r="M3194" s="388" t="str">
        <f>IF(_xlfn.IFNA(VLOOKUP(I3194,$AG$3:$AH$83,2,FALSE),"")='11.1'!$D$5,TXM!L3194,"")</f>
        <v/>
      </c>
      <c r="N3194" t="str">
        <f>IFERROR(SMALL($M$5:$M$9000,ROWS($M$5:M3194)),"")</f>
        <v/>
      </c>
      <c r="P3194" t="s">
        <v>682</v>
      </c>
      <c r="Q3194" t="s">
        <v>1500</v>
      </c>
      <c r="R3194">
        <v>1040</v>
      </c>
      <c r="S3194" s="388">
        <f>ROWS(R$5:R3194)</f>
        <v>3190</v>
      </c>
      <c r="T3194" s="388" t="str">
        <f>IF(_xlfn.IFNA(VLOOKUP(P3194,$AG$3:$AH$83,2,FALSE),"")='11.1'!$D$5,TXM!S3194,"")</f>
        <v/>
      </c>
      <c r="U3194" t="str">
        <f>IFERROR(SMALL($T$5:$T$9000,ROWS($T$5:T3194)),"")</f>
        <v/>
      </c>
    </row>
    <row r="3195" spans="1:21" ht="14.4" customHeight="1" x14ac:dyDescent="0.3">
      <c r="A3195" s="371" t="s">
        <v>43</v>
      </c>
      <c r="B3195" t="s">
        <v>865</v>
      </c>
      <c r="C3195" s="372">
        <v>2419619</v>
      </c>
      <c r="D3195" s="388">
        <f>ROWS(C$5:C3195)</f>
        <v>3191</v>
      </c>
      <c r="E3195" s="388" t="str">
        <f>IF(_xlfn.IFNA(VLOOKUP(A3195,$AG$3:$AH$83,2,FALSE),"")='11.1'!$D$5,TXM!D3195,"")</f>
        <v/>
      </c>
      <c r="F3195" t="str">
        <f>IFERROR(SMALL($E$5:$E$9000,ROWS($E$5:E3195)),"")</f>
        <v/>
      </c>
      <c r="I3195" s="371" t="s">
        <v>49</v>
      </c>
      <c r="J3195" t="s">
        <v>1402</v>
      </c>
      <c r="K3195" s="372">
        <v>17980446</v>
      </c>
      <c r="L3195" s="388">
        <f>ROWS(K$5:K3195)</f>
        <v>3191</v>
      </c>
      <c r="M3195" s="388" t="str">
        <f>IF(_xlfn.IFNA(VLOOKUP(I3195,$AG$3:$AH$83,2,FALSE),"")='11.1'!$D$5,TXM!L3195,"")</f>
        <v/>
      </c>
      <c r="N3195" t="str">
        <f>IFERROR(SMALL($M$5:$M$9000,ROWS($M$5:M3195)),"")</f>
        <v/>
      </c>
      <c r="P3195" t="s">
        <v>137</v>
      </c>
      <c r="Q3195" t="s">
        <v>863</v>
      </c>
      <c r="R3195">
        <v>732229521</v>
      </c>
      <c r="S3195" s="388">
        <f>ROWS(R$5:R3195)</f>
        <v>3191</v>
      </c>
      <c r="T3195" s="388" t="str">
        <f>IF(_xlfn.IFNA(VLOOKUP(P3195,$AG$3:$AH$83,2,FALSE),"")='11.1'!$D$5,TXM!S3195,"")</f>
        <v/>
      </c>
      <c r="U3195" t="str">
        <f>IFERROR(SMALL($T$5:$T$9000,ROWS($T$5:T3195)),"")</f>
        <v/>
      </c>
    </row>
    <row r="3196" spans="1:21" ht="14.4" customHeight="1" x14ac:dyDescent="0.3">
      <c r="A3196" s="371" t="s">
        <v>43</v>
      </c>
      <c r="B3196" t="s">
        <v>172</v>
      </c>
      <c r="C3196" s="372">
        <v>2160000</v>
      </c>
      <c r="D3196" s="388">
        <f>ROWS(C$5:C3196)</f>
        <v>3192</v>
      </c>
      <c r="E3196" s="388" t="str">
        <f>IF(_xlfn.IFNA(VLOOKUP(A3196,$AG$3:$AH$83,2,FALSE),"")='11.1'!$D$5,TXM!D3196,"")</f>
        <v/>
      </c>
      <c r="F3196" t="str">
        <f>IFERROR(SMALL($E$5:$E$9000,ROWS($E$5:E3196)),"")</f>
        <v/>
      </c>
      <c r="I3196" s="371" t="s">
        <v>49</v>
      </c>
      <c r="J3196" t="s">
        <v>95</v>
      </c>
      <c r="K3196" s="372">
        <v>17503840</v>
      </c>
      <c r="L3196" s="388">
        <f>ROWS(K$5:K3196)</f>
        <v>3192</v>
      </c>
      <c r="M3196" s="388" t="str">
        <f>IF(_xlfn.IFNA(VLOOKUP(I3196,$AG$3:$AH$83,2,FALSE),"")='11.1'!$D$5,TXM!L3196,"")</f>
        <v/>
      </c>
      <c r="N3196" t="str">
        <f>IFERROR(SMALL($M$5:$M$9000,ROWS($M$5:M3196)),"")</f>
        <v/>
      </c>
      <c r="P3196" t="s">
        <v>137</v>
      </c>
      <c r="Q3196" t="s">
        <v>845</v>
      </c>
      <c r="R3196">
        <v>23871206</v>
      </c>
      <c r="S3196" s="388">
        <f>ROWS(R$5:R3196)</f>
        <v>3192</v>
      </c>
      <c r="T3196" s="388" t="str">
        <f>IF(_xlfn.IFNA(VLOOKUP(P3196,$AG$3:$AH$83,2,FALSE),"")='11.1'!$D$5,TXM!S3196,"")</f>
        <v/>
      </c>
      <c r="U3196" t="str">
        <f>IFERROR(SMALL($T$5:$T$9000,ROWS($T$5:T3196)),"")</f>
        <v/>
      </c>
    </row>
    <row r="3197" spans="1:21" ht="14.4" customHeight="1" x14ac:dyDescent="0.3">
      <c r="A3197" s="371" t="s">
        <v>43</v>
      </c>
      <c r="B3197" t="s">
        <v>863</v>
      </c>
      <c r="C3197" s="372">
        <v>1898933</v>
      </c>
      <c r="D3197" s="388">
        <f>ROWS(C$5:C3197)</f>
        <v>3193</v>
      </c>
      <c r="E3197" s="388" t="str">
        <f>IF(_xlfn.IFNA(VLOOKUP(A3197,$AG$3:$AH$83,2,FALSE),"")='11.1'!$D$5,TXM!D3197,"")</f>
        <v/>
      </c>
      <c r="F3197" t="str">
        <f>IFERROR(SMALL($E$5:$E$9000,ROWS($E$5:E3197)),"")</f>
        <v/>
      </c>
      <c r="I3197" s="371" t="s">
        <v>49</v>
      </c>
      <c r="J3197" t="s">
        <v>1285</v>
      </c>
      <c r="K3197" s="372">
        <v>16805275</v>
      </c>
      <c r="L3197" s="388">
        <f>ROWS(K$5:K3197)</f>
        <v>3193</v>
      </c>
      <c r="M3197" s="388" t="str">
        <f>IF(_xlfn.IFNA(VLOOKUP(I3197,$AG$3:$AH$83,2,FALSE),"")='11.1'!$D$5,TXM!L3197,"")</f>
        <v/>
      </c>
      <c r="N3197" t="str">
        <f>IFERROR(SMALL($M$5:$M$9000,ROWS($M$5:M3197)),"")</f>
        <v/>
      </c>
      <c r="P3197" t="s">
        <v>137</v>
      </c>
      <c r="Q3197" t="s">
        <v>849</v>
      </c>
      <c r="R3197">
        <v>22840046</v>
      </c>
      <c r="S3197" s="388">
        <f>ROWS(R$5:R3197)</f>
        <v>3193</v>
      </c>
      <c r="T3197" s="388" t="str">
        <f>IF(_xlfn.IFNA(VLOOKUP(P3197,$AG$3:$AH$83,2,FALSE),"")='11.1'!$D$5,TXM!S3197,"")</f>
        <v/>
      </c>
      <c r="U3197" t="str">
        <f>IFERROR(SMALL($T$5:$T$9000,ROWS($T$5:T3197)),"")</f>
        <v/>
      </c>
    </row>
    <row r="3198" spans="1:21" ht="14.4" customHeight="1" x14ac:dyDescent="0.3">
      <c r="A3198" s="371" t="s">
        <v>43</v>
      </c>
      <c r="B3198" t="s">
        <v>789</v>
      </c>
      <c r="C3198" s="372">
        <v>1199731</v>
      </c>
      <c r="D3198" s="388">
        <f>ROWS(C$5:C3198)</f>
        <v>3194</v>
      </c>
      <c r="E3198" s="388" t="str">
        <f>IF(_xlfn.IFNA(VLOOKUP(A3198,$AG$3:$AH$83,2,FALSE),"")='11.1'!$D$5,TXM!D3198,"")</f>
        <v/>
      </c>
      <c r="F3198" t="str">
        <f>IFERROR(SMALL($E$5:$E$9000,ROWS($E$5:E3198)),"")</f>
        <v/>
      </c>
      <c r="I3198" s="371" t="s">
        <v>49</v>
      </c>
      <c r="J3198" t="s">
        <v>843</v>
      </c>
      <c r="K3198" s="372">
        <v>16593745</v>
      </c>
      <c r="L3198" s="388">
        <f>ROWS(K$5:K3198)</f>
        <v>3194</v>
      </c>
      <c r="M3198" s="388" t="str">
        <f>IF(_xlfn.IFNA(VLOOKUP(I3198,$AG$3:$AH$83,2,FALSE),"")='11.1'!$D$5,TXM!L3198,"")</f>
        <v/>
      </c>
      <c r="N3198" t="str">
        <f>IFERROR(SMALL($M$5:$M$9000,ROWS($M$5:M3198)),"")</f>
        <v/>
      </c>
      <c r="P3198" t="s">
        <v>137</v>
      </c>
      <c r="Q3198" t="s">
        <v>865</v>
      </c>
      <c r="R3198">
        <v>21962636</v>
      </c>
      <c r="S3198" s="388">
        <f>ROWS(R$5:R3198)</f>
        <v>3194</v>
      </c>
      <c r="T3198" s="388" t="str">
        <f>IF(_xlfn.IFNA(VLOOKUP(P3198,$AG$3:$AH$83,2,FALSE),"")='11.1'!$D$5,TXM!S3198,"")</f>
        <v/>
      </c>
      <c r="U3198" t="str">
        <f>IFERROR(SMALL($T$5:$T$9000,ROWS($T$5:T3198)),"")</f>
        <v/>
      </c>
    </row>
    <row r="3199" spans="1:21" ht="14.4" customHeight="1" x14ac:dyDescent="0.3">
      <c r="A3199" s="371" t="s">
        <v>43</v>
      </c>
      <c r="B3199" t="s">
        <v>793</v>
      </c>
      <c r="C3199" s="372">
        <v>1143118</v>
      </c>
      <c r="D3199" s="388">
        <f>ROWS(C$5:C3199)</f>
        <v>3195</v>
      </c>
      <c r="E3199" s="388" t="str">
        <f>IF(_xlfn.IFNA(VLOOKUP(A3199,$AG$3:$AH$83,2,FALSE),"")='11.1'!$D$5,TXM!D3199,"")</f>
        <v/>
      </c>
      <c r="F3199" t="str">
        <f>IFERROR(SMALL($E$5:$E$9000,ROWS($E$5:E3199)),"")</f>
        <v/>
      </c>
      <c r="I3199" s="371" t="s">
        <v>49</v>
      </c>
      <c r="J3199" t="s">
        <v>813</v>
      </c>
      <c r="K3199" s="372">
        <v>10801231</v>
      </c>
      <c r="L3199" s="388">
        <f>ROWS(K$5:K3199)</f>
        <v>3195</v>
      </c>
      <c r="M3199" s="388" t="str">
        <f>IF(_xlfn.IFNA(VLOOKUP(I3199,$AG$3:$AH$83,2,FALSE),"")='11.1'!$D$5,TXM!L3199,"")</f>
        <v/>
      </c>
      <c r="N3199" t="str">
        <f>IFERROR(SMALL($M$5:$M$9000,ROWS($M$5:M3199)),"")</f>
        <v/>
      </c>
      <c r="P3199" t="s">
        <v>137</v>
      </c>
      <c r="Q3199" t="s">
        <v>1000</v>
      </c>
      <c r="R3199">
        <v>20580359</v>
      </c>
      <c r="S3199" s="388">
        <f>ROWS(R$5:R3199)</f>
        <v>3195</v>
      </c>
      <c r="T3199" s="388" t="str">
        <f>IF(_xlfn.IFNA(VLOOKUP(P3199,$AG$3:$AH$83,2,FALSE),"")='11.1'!$D$5,TXM!S3199,"")</f>
        <v/>
      </c>
      <c r="U3199" t="str">
        <f>IFERROR(SMALL($T$5:$T$9000,ROWS($T$5:T3199)),"")</f>
        <v/>
      </c>
    </row>
    <row r="3200" spans="1:21" ht="14.4" customHeight="1" x14ac:dyDescent="0.3">
      <c r="A3200" s="371" t="s">
        <v>43</v>
      </c>
      <c r="B3200" t="s">
        <v>106</v>
      </c>
      <c r="C3200" s="372">
        <v>1089923</v>
      </c>
      <c r="D3200" s="388">
        <f>ROWS(C$5:C3200)</f>
        <v>3196</v>
      </c>
      <c r="E3200" s="388" t="str">
        <f>IF(_xlfn.IFNA(VLOOKUP(A3200,$AG$3:$AH$83,2,FALSE),"")='11.1'!$D$5,TXM!D3200,"")</f>
        <v/>
      </c>
      <c r="F3200" t="str">
        <f>IFERROR(SMALL($E$5:$E$9000,ROWS($E$5:E3200)),"")</f>
        <v/>
      </c>
      <c r="I3200" s="371" t="s">
        <v>49</v>
      </c>
      <c r="J3200" t="s">
        <v>789</v>
      </c>
      <c r="K3200" s="372">
        <v>10168508</v>
      </c>
      <c r="L3200" s="388">
        <f>ROWS(K$5:K3200)</f>
        <v>3196</v>
      </c>
      <c r="M3200" s="388" t="str">
        <f>IF(_xlfn.IFNA(VLOOKUP(I3200,$AG$3:$AH$83,2,FALSE),"")='11.1'!$D$5,TXM!L3200,"")</f>
        <v/>
      </c>
      <c r="N3200" t="str">
        <f>IFERROR(SMALL($M$5:$M$9000,ROWS($M$5:M3200)),"")</f>
        <v/>
      </c>
      <c r="P3200" t="s">
        <v>137</v>
      </c>
      <c r="Q3200" t="s">
        <v>1265</v>
      </c>
      <c r="R3200">
        <v>11581025</v>
      </c>
      <c r="S3200" s="388">
        <f>ROWS(R$5:R3200)</f>
        <v>3196</v>
      </c>
      <c r="T3200" s="388" t="str">
        <f>IF(_xlfn.IFNA(VLOOKUP(P3200,$AG$3:$AH$83,2,FALSE),"")='11.1'!$D$5,TXM!S3200,"")</f>
        <v/>
      </c>
      <c r="U3200" t="str">
        <f>IFERROR(SMALL($T$5:$T$9000,ROWS($T$5:T3200)),"")</f>
        <v/>
      </c>
    </row>
    <row r="3201" spans="1:21" ht="14.4" customHeight="1" x14ac:dyDescent="0.3">
      <c r="A3201" s="371" t="s">
        <v>43</v>
      </c>
      <c r="B3201" t="s">
        <v>1252</v>
      </c>
      <c r="C3201" s="372">
        <v>931975</v>
      </c>
      <c r="D3201" s="388">
        <f>ROWS(C$5:C3201)</f>
        <v>3197</v>
      </c>
      <c r="E3201" s="388" t="str">
        <f>IF(_xlfn.IFNA(VLOOKUP(A3201,$AG$3:$AH$83,2,FALSE),"")='11.1'!$D$5,TXM!D3201,"")</f>
        <v/>
      </c>
      <c r="F3201" t="str">
        <f>IFERROR(SMALL($E$5:$E$9000,ROWS($E$5:E3201)),"")</f>
        <v/>
      </c>
      <c r="I3201" s="371" t="s">
        <v>49</v>
      </c>
      <c r="J3201" t="s">
        <v>779</v>
      </c>
      <c r="K3201" s="372">
        <v>8981663</v>
      </c>
      <c r="L3201" s="388">
        <f>ROWS(K$5:K3201)</f>
        <v>3197</v>
      </c>
      <c r="M3201" s="388" t="str">
        <f>IF(_xlfn.IFNA(VLOOKUP(I3201,$AG$3:$AH$83,2,FALSE),"")='11.1'!$D$5,TXM!L3201,"")</f>
        <v/>
      </c>
      <c r="N3201" t="str">
        <f>IFERROR(SMALL($M$5:$M$9000,ROWS($M$5:M3201)),"")</f>
        <v/>
      </c>
      <c r="P3201" t="s">
        <v>137</v>
      </c>
      <c r="Q3201" t="s">
        <v>106</v>
      </c>
      <c r="R3201">
        <v>5101014</v>
      </c>
      <c r="S3201" s="388">
        <f>ROWS(R$5:R3201)</f>
        <v>3197</v>
      </c>
      <c r="T3201" s="388" t="str">
        <f>IF(_xlfn.IFNA(VLOOKUP(P3201,$AG$3:$AH$83,2,FALSE),"")='11.1'!$D$5,TXM!S3201,"")</f>
        <v/>
      </c>
      <c r="U3201" t="str">
        <f>IFERROR(SMALL($T$5:$T$9000,ROWS($T$5:T3201)),"")</f>
        <v/>
      </c>
    </row>
    <row r="3202" spans="1:21" ht="14.4" customHeight="1" x14ac:dyDescent="0.3">
      <c r="A3202" s="371" t="s">
        <v>43</v>
      </c>
      <c r="B3202" t="s">
        <v>107</v>
      </c>
      <c r="C3202" s="372">
        <v>694446</v>
      </c>
      <c r="D3202" s="388">
        <f>ROWS(C$5:C3202)</f>
        <v>3198</v>
      </c>
      <c r="E3202" s="388" t="str">
        <f>IF(_xlfn.IFNA(VLOOKUP(A3202,$AG$3:$AH$83,2,FALSE),"")='11.1'!$D$5,TXM!D3202,"")</f>
        <v/>
      </c>
      <c r="F3202" t="str">
        <f>IFERROR(SMALL($E$5:$E$9000,ROWS($E$5:E3202)),"")</f>
        <v/>
      </c>
      <c r="I3202" s="371" t="s">
        <v>49</v>
      </c>
      <c r="J3202" t="s">
        <v>849</v>
      </c>
      <c r="K3202" s="372">
        <v>8226063</v>
      </c>
      <c r="L3202" s="388">
        <f>ROWS(K$5:K3202)</f>
        <v>3198</v>
      </c>
      <c r="M3202" s="388" t="str">
        <f>IF(_xlfn.IFNA(VLOOKUP(I3202,$AG$3:$AH$83,2,FALSE),"")='11.1'!$D$5,TXM!L3202,"")</f>
        <v/>
      </c>
      <c r="N3202" t="str">
        <f>IFERROR(SMALL($M$5:$M$9000,ROWS($M$5:M3202)),"")</f>
        <v/>
      </c>
      <c r="P3202" t="s">
        <v>137</v>
      </c>
      <c r="Q3202" t="s">
        <v>999</v>
      </c>
      <c r="R3202">
        <v>5071834</v>
      </c>
      <c r="S3202" s="388">
        <f>ROWS(R$5:R3202)</f>
        <v>3198</v>
      </c>
      <c r="T3202" s="388" t="str">
        <f>IF(_xlfn.IFNA(VLOOKUP(P3202,$AG$3:$AH$83,2,FALSE),"")='11.1'!$D$5,TXM!S3202,"")</f>
        <v/>
      </c>
      <c r="U3202" t="str">
        <f>IFERROR(SMALL($T$5:$T$9000,ROWS($T$5:T3202)),"")</f>
        <v/>
      </c>
    </row>
    <row r="3203" spans="1:21" ht="14.4" customHeight="1" x14ac:dyDescent="0.3">
      <c r="A3203" s="371" t="s">
        <v>43</v>
      </c>
      <c r="B3203" t="s">
        <v>795</v>
      </c>
      <c r="C3203" s="372">
        <v>683889</v>
      </c>
      <c r="D3203" s="388">
        <f>ROWS(C$5:C3203)</f>
        <v>3199</v>
      </c>
      <c r="E3203" s="388" t="str">
        <f>IF(_xlfn.IFNA(VLOOKUP(A3203,$AG$3:$AH$83,2,FALSE),"")='11.1'!$D$5,TXM!D3203,"")</f>
        <v/>
      </c>
      <c r="F3203" t="str">
        <f>IFERROR(SMALL($E$5:$E$9000,ROWS($E$5:E3203)),"")</f>
        <v/>
      </c>
      <c r="I3203" s="371" t="s">
        <v>49</v>
      </c>
      <c r="J3203" t="s">
        <v>102</v>
      </c>
      <c r="K3203" s="372">
        <v>7915242</v>
      </c>
      <c r="L3203" s="388">
        <f>ROWS(K$5:K3203)</f>
        <v>3199</v>
      </c>
      <c r="M3203" s="388" t="str">
        <f>IF(_xlfn.IFNA(VLOOKUP(I3203,$AG$3:$AH$83,2,FALSE),"")='11.1'!$D$5,TXM!L3203,"")</f>
        <v/>
      </c>
      <c r="N3203" t="str">
        <f>IFERROR(SMALL($M$5:$M$9000,ROWS($M$5:M3203)),"")</f>
        <v/>
      </c>
      <c r="P3203" t="s">
        <v>137</v>
      </c>
      <c r="Q3203" t="s">
        <v>91</v>
      </c>
      <c r="R3203">
        <v>3821401</v>
      </c>
      <c r="S3203" s="388">
        <f>ROWS(R$5:R3203)</f>
        <v>3199</v>
      </c>
      <c r="T3203" s="388" t="str">
        <f>IF(_xlfn.IFNA(VLOOKUP(P3203,$AG$3:$AH$83,2,FALSE),"")='11.1'!$D$5,TXM!S3203,"")</f>
        <v/>
      </c>
      <c r="U3203" t="str">
        <f>IFERROR(SMALL($T$5:$T$9000,ROWS($T$5:T3203)),"")</f>
        <v/>
      </c>
    </row>
    <row r="3204" spans="1:21" ht="14.4" customHeight="1" x14ac:dyDescent="0.3">
      <c r="A3204" s="371" t="s">
        <v>43</v>
      </c>
      <c r="B3204" t="s">
        <v>841</v>
      </c>
      <c r="C3204" s="372">
        <v>547122</v>
      </c>
      <c r="D3204" s="388">
        <f>ROWS(C$5:C3204)</f>
        <v>3200</v>
      </c>
      <c r="E3204" s="388" t="str">
        <f>IF(_xlfn.IFNA(VLOOKUP(A3204,$AG$3:$AH$83,2,FALSE),"")='11.1'!$D$5,TXM!D3204,"")</f>
        <v/>
      </c>
      <c r="F3204" t="str">
        <f>IFERROR(SMALL($E$5:$E$9000,ROWS($E$5:E3204)),"")</f>
        <v/>
      </c>
      <c r="I3204" s="371" t="s">
        <v>49</v>
      </c>
      <c r="J3204" t="s">
        <v>859</v>
      </c>
      <c r="K3204" s="372">
        <v>7847657</v>
      </c>
      <c r="L3204" s="388">
        <f>ROWS(K$5:K3204)</f>
        <v>3200</v>
      </c>
      <c r="M3204" s="388" t="str">
        <f>IF(_xlfn.IFNA(VLOOKUP(I3204,$AG$3:$AH$83,2,FALSE),"")='11.1'!$D$5,TXM!L3204,"")</f>
        <v/>
      </c>
      <c r="N3204" t="str">
        <f>IFERROR(SMALL($M$5:$M$9000,ROWS($M$5:M3204)),"")</f>
        <v/>
      </c>
      <c r="P3204" t="s">
        <v>137</v>
      </c>
      <c r="Q3204" t="s">
        <v>847</v>
      </c>
      <c r="R3204">
        <v>2553279</v>
      </c>
      <c r="S3204" s="388">
        <f>ROWS(R$5:R3204)</f>
        <v>3200</v>
      </c>
      <c r="T3204" s="388" t="str">
        <f>IF(_xlfn.IFNA(VLOOKUP(P3204,$AG$3:$AH$83,2,FALSE),"")='11.1'!$D$5,TXM!S3204,"")</f>
        <v/>
      </c>
      <c r="U3204" t="str">
        <f>IFERROR(SMALL($T$5:$T$9000,ROWS($T$5:T3204)),"")</f>
        <v/>
      </c>
    </row>
    <row r="3205" spans="1:21" ht="14.4" customHeight="1" x14ac:dyDescent="0.3">
      <c r="A3205" s="371" t="s">
        <v>43</v>
      </c>
      <c r="B3205" t="s">
        <v>91</v>
      </c>
      <c r="C3205" s="372">
        <v>340975</v>
      </c>
      <c r="D3205" s="388">
        <f>ROWS(C$5:C3205)</f>
        <v>3201</v>
      </c>
      <c r="E3205" s="388" t="str">
        <f>IF(_xlfn.IFNA(VLOOKUP(A3205,$AG$3:$AH$83,2,FALSE),"")='11.1'!$D$5,TXM!D3205,"")</f>
        <v/>
      </c>
      <c r="F3205" t="str">
        <f>IFERROR(SMALL($E$5:$E$9000,ROWS($E$5:E3205)),"")</f>
        <v/>
      </c>
      <c r="I3205" s="371" t="s">
        <v>49</v>
      </c>
      <c r="J3205" t="s">
        <v>873</v>
      </c>
      <c r="K3205" s="372">
        <v>6652431</v>
      </c>
      <c r="L3205" s="388">
        <f>ROWS(K$5:K3205)</f>
        <v>3201</v>
      </c>
      <c r="M3205" s="388" t="str">
        <f>IF(_xlfn.IFNA(VLOOKUP(I3205,$AG$3:$AH$83,2,FALSE),"")='11.1'!$D$5,TXM!L3205,"")</f>
        <v/>
      </c>
      <c r="N3205" t="str">
        <f>IFERROR(SMALL($M$5:$M$9000,ROWS($M$5:M3205)),"")</f>
        <v/>
      </c>
      <c r="P3205" t="s">
        <v>137</v>
      </c>
      <c r="Q3205" t="s">
        <v>869</v>
      </c>
      <c r="R3205">
        <v>2505778</v>
      </c>
      <c r="S3205" s="388">
        <f>ROWS(R$5:R3205)</f>
        <v>3201</v>
      </c>
      <c r="T3205" s="388" t="str">
        <f>IF(_xlfn.IFNA(VLOOKUP(P3205,$AG$3:$AH$83,2,FALSE),"")='11.1'!$D$5,TXM!S3205,"")</f>
        <v/>
      </c>
      <c r="U3205" t="str">
        <f>IFERROR(SMALL($T$5:$T$9000,ROWS($T$5:T3205)),"")</f>
        <v/>
      </c>
    </row>
    <row r="3206" spans="1:21" ht="14.4" customHeight="1" x14ac:dyDescent="0.3">
      <c r="A3206" s="371" t="s">
        <v>43</v>
      </c>
      <c r="B3206" t="s">
        <v>1275</v>
      </c>
      <c r="C3206" s="372">
        <v>335990</v>
      </c>
      <c r="D3206" s="388">
        <f>ROWS(C$5:C3206)</f>
        <v>3202</v>
      </c>
      <c r="E3206" s="388" t="str">
        <f>IF(_xlfn.IFNA(VLOOKUP(A3206,$AG$3:$AH$83,2,FALSE),"")='11.1'!$D$5,TXM!D3206,"")</f>
        <v/>
      </c>
      <c r="F3206" t="str">
        <f>IFERROR(SMALL($E$5:$E$9000,ROWS($E$5:E3206)),"")</f>
        <v/>
      </c>
      <c r="I3206" s="371" t="s">
        <v>49</v>
      </c>
      <c r="J3206" t="s">
        <v>104</v>
      </c>
      <c r="K3206" s="372">
        <v>6564166</v>
      </c>
      <c r="L3206" s="388">
        <f>ROWS(K$5:K3206)</f>
        <v>3202</v>
      </c>
      <c r="M3206" s="388" t="str">
        <f>IF(_xlfn.IFNA(VLOOKUP(I3206,$AG$3:$AH$83,2,FALSE),"")='11.1'!$D$5,TXM!L3206,"")</f>
        <v/>
      </c>
      <c r="N3206" t="str">
        <f>IFERROR(SMALL($M$5:$M$9000,ROWS($M$5:M3206)),"")</f>
        <v/>
      </c>
      <c r="P3206" t="s">
        <v>137</v>
      </c>
      <c r="Q3206" t="s">
        <v>843</v>
      </c>
      <c r="R3206">
        <v>1622781</v>
      </c>
      <c r="S3206" s="388">
        <f>ROWS(R$5:R3206)</f>
        <v>3202</v>
      </c>
      <c r="T3206" s="388" t="str">
        <f>IF(_xlfn.IFNA(VLOOKUP(P3206,$AG$3:$AH$83,2,FALSE),"")='11.1'!$D$5,TXM!S3206,"")</f>
        <v/>
      </c>
      <c r="U3206" t="str">
        <f>IFERROR(SMALL($T$5:$T$9000,ROWS($T$5:T3206)),"")</f>
        <v/>
      </c>
    </row>
    <row r="3207" spans="1:21" ht="14.4" customHeight="1" x14ac:dyDescent="0.3">
      <c r="A3207" s="371" t="s">
        <v>43</v>
      </c>
      <c r="B3207" t="s">
        <v>791</v>
      </c>
      <c r="C3207" s="372">
        <v>148204</v>
      </c>
      <c r="D3207" s="388">
        <f>ROWS(C$5:C3207)</f>
        <v>3203</v>
      </c>
      <c r="E3207" s="388" t="str">
        <f>IF(_xlfn.IFNA(VLOOKUP(A3207,$AG$3:$AH$83,2,FALSE),"")='11.1'!$D$5,TXM!D3207,"")</f>
        <v/>
      </c>
      <c r="F3207" t="str">
        <f>IFERROR(SMALL($E$5:$E$9000,ROWS($E$5:E3207)),"")</f>
        <v/>
      </c>
      <c r="I3207" s="371" t="s">
        <v>49</v>
      </c>
      <c r="J3207" t="s">
        <v>100</v>
      </c>
      <c r="K3207" s="372">
        <v>6465091</v>
      </c>
      <c r="L3207" s="388">
        <f>ROWS(K$5:K3207)</f>
        <v>3203</v>
      </c>
      <c r="M3207" s="388" t="str">
        <f>IF(_xlfn.IFNA(VLOOKUP(I3207,$AG$3:$AH$83,2,FALSE),"")='11.1'!$D$5,TXM!L3207,"")</f>
        <v/>
      </c>
      <c r="N3207" t="str">
        <f>IFERROR(SMALL($M$5:$M$9000,ROWS($M$5:M3207)),"")</f>
        <v/>
      </c>
      <c r="P3207" t="s">
        <v>137</v>
      </c>
      <c r="Q3207" t="s">
        <v>1240</v>
      </c>
      <c r="R3207">
        <v>1559494</v>
      </c>
      <c r="S3207" s="388">
        <f>ROWS(R$5:R3207)</f>
        <v>3203</v>
      </c>
      <c r="T3207" s="388" t="str">
        <f>IF(_xlfn.IFNA(VLOOKUP(P3207,$AG$3:$AH$83,2,FALSE),"")='11.1'!$D$5,TXM!S3207,"")</f>
        <v/>
      </c>
      <c r="U3207" t="str">
        <f>IFERROR(SMALL($T$5:$T$9000,ROWS($T$5:T3207)),"")</f>
        <v/>
      </c>
    </row>
    <row r="3208" spans="1:21" ht="14.4" customHeight="1" x14ac:dyDescent="0.3">
      <c r="A3208" s="371" t="s">
        <v>43</v>
      </c>
      <c r="B3208" t="s">
        <v>813</v>
      </c>
      <c r="C3208" s="372">
        <v>121926</v>
      </c>
      <c r="D3208" s="388">
        <f>ROWS(C$5:C3208)</f>
        <v>3204</v>
      </c>
      <c r="E3208" s="388" t="str">
        <f>IF(_xlfn.IFNA(VLOOKUP(A3208,$AG$3:$AH$83,2,FALSE),"")='11.1'!$D$5,TXM!D3208,"")</f>
        <v/>
      </c>
      <c r="F3208" t="str">
        <f>IFERROR(SMALL($E$5:$E$9000,ROWS($E$5:E3208)),"")</f>
        <v/>
      </c>
      <c r="I3208" s="371" t="s">
        <v>49</v>
      </c>
      <c r="J3208" t="s">
        <v>999</v>
      </c>
      <c r="K3208" s="372">
        <v>6050392</v>
      </c>
      <c r="L3208" s="388">
        <f>ROWS(K$5:K3208)</f>
        <v>3204</v>
      </c>
      <c r="M3208" s="388" t="str">
        <f>IF(_xlfn.IFNA(VLOOKUP(I3208,$AG$3:$AH$83,2,FALSE),"")='11.1'!$D$5,TXM!L3208,"")</f>
        <v/>
      </c>
      <c r="N3208" t="str">
        <f>IFERROR(SMALL($M$5:$M$9000,ROWS($M$5:M3208)),"")</f>
        <v/>
      </c>
      <c r="P3208" t="s">
        <v>137</v>
      </c>
      <c r="Q3208" t="s">
        <v>1318</v>
      </c>
      <c r="R3208">
        <v>1286938</v>
      </c>
      <c r="S3208" s="388">
        <f>ROWS(R$5:R3208)</f>
        <v>3204</v>
      </c>
      <c r="T3208" s="388" t="str">
        <f>IF(_xlfn.IFNA(VLOOKUP(P3208,$AG$3:$AH$83,2,FALSE),"")='11.1'!$D$5,TXM!S3208,"")</f>
        <v/>
      </c>
      <c r="U3208" t="str">
        <f>IFERROR(SMALL($T$5:$T$9000,ROWS($T$5:T3208)),"")</f>
        <v/>
      </c>
    </row>
    <row r="3209" spans="1:21" ht="14.4" customHeight="1" x14ac:dyDescent="0.3">
      <c r="A3209" s="371" t="s">
        <v>43</v>
      </c>
      <c r="B3209" t="s">
        <v>835</v>
      </c>
      <c r="C3209" s="372">
        <v>119628</v>
      </c>
      <c r="D3209" s="388">
        <f>ROWS(C$5:C3209)</f>
        <v>3205</v>
      </c>
      <c r="E3209" s="388" t="str">
        <f>IF(_xlfn.IFNA(VLOOKUP(A3209,$AG$3:$AH$83,2,FALSE),"")='11.1'!$D$5,TXM!D3209,"")</f>
        <v/>
      </c>
      <c r="F3209" t="str">
        <f>IFERROR(SMALL($E$5:$E$9000,ROWS($E$5:E3209)),"")</f>
        <v/>
      </c>
      <c r="I3209" s="371" t="s">
        <v>49</v>
      </c>
      <c r="J3209" t="s">
        <v>823</v>
      </c>
      <c r="K3209" s="372">
        <v>5487747</v>
      </c>
      <c r="L3209" s="388">
        <f>ROWS(K$5:K3209)</f>
        <v>3205</v>
      </c>
      <c r="M3209" s="388" t="str">
        <f>IF(_xlfn.IFNA(VLOOKUP(I3209,$AG$3:$AH$83,2,FALSE),"")='11.1'!$D$5,TXM!L3209,"")</f>
        <v/>
      </c>
      <c r="N3209" t="str">
        <f>IFERROR(SMALL($M$5:$M$9000,ROWS($M$5:M3209)),"")</f>
        <v/>
      </c>
      <c r="P3209" t="s">
        <v>137</v>
      </c>
      <c r="Q3209" t="s">
        <v>855</v>
      </c>
      <c r="R3209">
        <v>996446</v>
      </c>
      <c r="S3209" s="388">
        <f>ROWS(R$5:R3209)</f>
        <v>3205</v>
      </c>
      <c r="T3209" s="388" t="str">
        <f>IF(_xlfn.IFNA(VLOOKUP(P3209,$AG$3:$AH$83,2,FALSE),"")='11.1'!$D$5,TXM!S3209,"")</f>
        <v/>
      </c>
      <c r="U3209" t="str">
        <f>IFERROR(SMALL($T$5:$T$9000,ROWS($T$5:T3209)),"")</f>
        <v/>
      </c>
    </row>
    <row r="3210" spans="1:21" ht="14.4" customHeight="1" x14ac:dyDescent="0.3">
      <c r="A3210" s="371" t="s">
        <v>43</v>
      </c>
      <c r="B3210" t="s">
        <v>98</v>
      </c>
      <c r="C3210" s="372">
        <v>117160</v>
      </c>
      <c r="D3210" s="388">
        <f>ROWS(C$5:C3210)</f>
        <v>3206</v>
      </c>
      <c r="E3210" s="388" t="str">
        <f>IF(_xlfn.IFNA(VLOOKUP(A3210,$AG$3:$AH$83,2,FALSE),"")='11.1'!$D$5,TXM!D3210,"")</f>
        <v/>
      </c>
      <c r="F3210" t="str">
        <f>IFERROR(SMALL($E$5:$E$9000,ROWS($E$5:E3210)),"")</f>
        <v/>
      </c>
      <c r="I3210" s="371" t="s">
        <v>49</v>
      </c>
      <c r="J3210" t="s">
        <v>1006</v>
      </c>
      <c r="K3210" s="372">
        <v>3799951</v>
      </c>
      <c r="L3210" s="388">
        <f>ROWS(K$5:K3210)</f>
        <v>3206</v>
      </c>
      <c r="M3210" s="388" t="str">
        <f>IF(_xlfn.IFNA(VLOOKUP(I3210,$AG$3:$AH$83,2,FALSE),"")='11.1'!$D$5,TXM!L3210,"")</f>
        <v/>
      </c>
      <c r="N3210" t="str">
        <f>IFERROR(SMALL($M$5:$M$9000,ROWS($M$5:M3210)),"")</f>
        <v/>
      </c>
      <c r="P3210" t="s">
        <v>137</v>
      </c>
      <c r="Q3210" t="s">
        <v>773</v>
      </c>
      <c r="R3210">
        <v>965927</v>
      </c>
      <c r="S3210" s="388">
        <f>ROWS(R$5:R3210)</f>
        <v>3206</v>
      </c>
      <c r="T3210" s="388" t="str">
        <f>IF(_xlfn.IFNA(VLOOKUP(P3210,$AG$3:$AH$83,2,FALSE),"")='11.1'!$D$5,TXM!S3210,"")</f>
        <v/>
      </c>
      <c r="U3210" t="str">
        <f>IFERROR(SMALL($T$5:$T$9000,ROWS($T$5:T3210)),"")</f>
        <v/>
      </c>
    </row>
    <row r="3211" spans="1:21" ht="14.4" customHeight="1" x14ac:dyDescent="0.3">
      <c r="A3211" s="371" t="s">
        <v>43</v>
      </c>
      <c r="B3211" t="s">
        <v>861</v>
      </c>
      <c r="C3211" s="372">
        <v>53250</v>
      </c>
      <c r="D3211" s="388">
        <f>ROWS(C$5:C3211)</f>
        <v>3207</v>
      </c>
      <c r="E3211" s="388" t="str">
        <f>IF(_xlfn.IFNA(VLOOKUP(A3211,$AG$3:$AH$83,2,FALSE),"")='11.1'!$D$5,TXM!D3211,"")</f>
        <v/>
      </c>
      <c r="F3211" t="str">
        <f>IFERROR(SMALL($E$5:$E$9000,ROWS($E$5:E3211)),"")</f>
        <v/>
      </c>
      <c r="I3211" s="371" t="s">
        <v>49</v>
      </c>
      <c r="J3211" t="s">
        <v>94</v>
      </c>
      <c r="K3211" s="372">
        <v>3213293</v>
      </c>
      <c r="L3211" s="388">
        <f>ROWS(K$5:K3211)</f>
        <v>3207</v>
      </c>
      <c r="M3211" s="388" t="str">
        <f>IF(_xlfn.IFNA(VLOOKUP(I3211,$AG$3:$AH$83,2,FALSE),"")='11.1'!$D$5,TXM!L3211,"")</f>
        <v/>
      </c>
      <c r="N3211" t="str">
        <f>IFERROR(SMALL($M$5:$M$9000,ROWS($M$5:M3211)),"")</f>
        <v/>
      </c>
      <c r="P3211" t="s">
        <v>137</v>
      </c>
      <c r="Q3211" t="s">
        <v>841</v>
      </c>
      <c r="R3211">
        <v>824880</v>
      </c>
      <c r="S3211" s="388">
        <f>ROWS(R$5:R3211)</f>
        <v>3207</v>
      </c>
      <c r="T3211" s="388" t="str">
        <f>IF(_xlfn.IFNA(VLOOKUP(P3211,$AG$3:$AH$83,2,FALSE),"")='11.1'!$D$5,TXM!S3211,"")</f>
        <v/>
      </c>
      <c r="U3211" t="str">
        <f>IFERROR(SMALL($T$5:$T$9000,ROWS($T$5:T3211)),"")</f>
        <v/>
      </c>
    </row>
    <row r="3212" spans="1:21" ht="14.4" customHeight="1" x14ac:dyDescent="0.3">
      <c r="A3212" s="371" t="s">
        <v>43</v>
      </c>
      <c r="B3212" t="s">
        <v>815</v>
      </c>
      <c r="C3212" s="372">
        <v>40422</v>
      </c>
      <c r="D3212" s="388">
        <f>ROWS(C$5:C3212)</f>
        <v>3208</v>
      </c>
      <c r="E3212" s="388" t="str">
        <f>IF(_xlfn.IFNA(VLOOKUP(A3212,$AG$3:$AH$83,2,FALSE),"")='11.1'!$D$5,TXM!D3212,"")</f>
        <v/>
      </c>
      <c r="F3212" t="str">
        <f>IFERROR(SMALL($E$5:$E$9000,ROWS($E$5:E3212)),"")</f>
        <v/>
      </c>
      <c r="I3212" s="371" t="s">
        <v>49</v>
      </c>
      <c r="J3212" t="s">
        <v>1500</v>
      </c>
      <c r="K3212" s="372">
        <v>3126544</v>
      </c>
      <c r="L3212" s="388">
        <f>ROWS(K$5:K3212)</f>
        <v>3208</v>
      </c>
      <c r="M3212" s="388" t="str">
        <f>IF(_xlfn.IFNA(VLOOKUP(I3212,$AG$3:$AH$83,2,FALSE),"")='11.1'!$D$5,TXM!L3212,"")</f>
        <v/>
      </c>
      <c r="N3212" t="str">
        <f>IFERROR(SMALL($M$5:$M$9000,ROWS($M$5:M3212)),"")</f>
        <v/>
      </c>
      <c r="P3212" t="s">
        <v>137</v>
      </c>
      <c r="Q3212" t="s">
        <v>105</v>
      </c>
      <c r="R3212">
        <v>776240</v>
      </c>
      <c r="S3212" s="388">
        <f>ROWS(R$5:R3212)</f>
        <v>3208</v>
      </c>
      <c r="T3212" s="388" t="str">
        <f>IF(_xlfn.IFNA(VLOOKUP(P3212,$AG$3:$AH$83,2,FALSE),"")='11.1'!$D$5,TXM!S3212,"")</f>
        <v/>
      </c>
      <c r="U3212" t="str">
        <f>IFERROR(SMALL($T$5:$T$9000,ROWS($T$5:T3212)),"")</f>
        <v/>
      </c>
    </row>
    <row r="3213" spans="1:21" ht="14.4" customHeight="1" x14ac:dyDescent="0.3">
      <c r="A3213" s="371" t="s">
        <v>43</v>
      </c>
      <c r="B3213" t="s">
        <v>94</v>
      </c>
      <c r="C3213" s="372">
        <v>27430</v>
      </c>
      <c r="D3213" s="388">
        <f>ROWS(C$5:C3213)</f>
        <v>3209</v>
      </c>
      <c r="E3213" s="388" t="str">
        <f>IF(_xlfn.IFNA(VLOOKUP(A3213,$AG$3:$AH$83,2,FALSE),"")='11.1'!$D$5,TXM!D3213,"")</f>
        <v/>
      </c>
      <c r="F3213" t="str">
        <f>IFERROR(SMALL($E$5:$E$9000,ROWS($E$5:E3213)),"")</f>
        <v/>
      </c>
      <c r="I3213" s="371" t="s">
        <v>49</v>
      </c>
      <c r="J3213" t="s">
        <v>871</v>
      </c>
      <c r="K3213" s="372">
        <v>2935373</v>
      </c>
      <c r="L3213" s="388">
        <f>ROWS(K$5:K3213)</f>
        <v>3209</v>
      </c>
      <c r="M3213" s="388" t="str">
        <f>IF(_xlfn.IFNA(VLOOKUP(I3213,$AG$3:$AH$83,2,FALSE),"")='11.1'!$D$5,TXM!L3213,"")</f>
        <v/>
      </c>
      <c r="N3213" t="str">
        <f>IFERROR(SMALL($M$5:$M$9000,ROWS($M$5:M3213)),"")</f>
        <v/>
      </c>
      <c r="P3213" t="s">
        <v>137</v>
      </c>
      <c r="Q3213" t="s">
        <v>837</v>
      </c>
      <c r="R3213">
        <v>773071</v>
      </c>
      <c r="S3213" s="388">
        <f>ROWS(R$5:R3213)</f>
        <v>3209</v>
      </c>
      <c r="T3213" s="388" t="str">
        <f>IF(_xlfn.IFNA(VLOOKUP(P3213,$AG$3:$AH$83,2,FALSE),"")='11.1'!$D$5,TXM!S3213,"")</f>
        <v/>
      </c>
      <c r="U3213" t="str">
        <f>IFERROR(SMALL($T$5:$T$9000,ROWS($T$5:T3213)),"")</f>
        <v/>
      </c>
    </row>
    <row r="3214" spans="1:21" ht="14.4" customHeight="1" x14ac:dyDescent="0.3">
      <c r="A3214" s="371" t="s">
        <v>43</v>
      </c>
      <c r="B3214" t="s">
        <v>99</v>
      </c>
      <c r="C3214" s="372">
        <v>25677</v>
      </c>
      <c r="D3214" s="388">
        <f>ROWS(C$5:C3214)</f>
        <v>3210</v>
      </c>
      <c r="E3214" s="388" t="str">
        <f>IF(_xlfn.IFNA(VLOOKUP(A3214,$AG$3:$AH$83,2,FALSE),"")='11.1'!$D$5,TXM!D3214,"")</f>
        <v/>
      </c>
      <c r="F3214" t="str">
        <f>IFERROR(SMALL($E$5:$E$9000,ROWS($E$5:E3214)),"")</f>
        <v/>
      </c>
      <c r="I3214" s="371" t="s">
        <v>49</v>
      </c>
      <c r="J3214" t="s">
        <v>867</v>
      </c>
      <c r="K3214" s="372">
        <v>2508827</v>
      </c>
      <c r="L3214" s="388">
        <f>ROWS(K$5:K3214)</f>
        <v>3210</v>
      </c>
      <c r="M3214" s="388" t="str">
        <f>IF(_xlfn.IFNA(VLOOKUP(I3214,$AG$3:$AH$83,2,FALSE),"")='11.1'!$D$5,TXM!L3214,"")</f>
        <v/>
      </c>
      <c r="N3214" t="str">
        <f>IFERROR(SMALL($M$5:$M$9000,ROWS($M$5:M3214)),"")</f>
        <v/>
      </c>
      <c r="P3214" t="s">
        <v>137</v>
      </c>
      <c r="Q3214" t="s">
        <v>1004</v>
      </c>
      <c r="R3214">
        <v>608709</v>
      </c>
      <c r="S3214" s="388">
        <f>ROWS(R$5:R3214)</f>
        <v>3210</v>
      </c>
      <c r="T3214" s="388" t="str">
        <f>IF(_xlfn.IFNA(VLOOKUP(P3214,$AG$3:$AH$83,2,FALSE),"")='11.1'!$D$5,TXM!S3214,"")</f>
        <v/>
      </c>
      <c r="U3214" t="str">
        <f>IFERROR(SMALL($T$5:$T$9000,ROWS($T$5:T3214)),"")</f>
        <v/>
      </c>
    </row>
    <row r="3215" spans="1:21" ht="14.4" customHeight="1" x14ac:dyDescent="0.3">
      <c r="A3215" s="371" t="s">
        <v>43</v>
      </c>
      <c r="B3215" t="s">
        <v>855</v>
      </c>
      <c r="C3215" s="372">
        <v>15425</v>
      </c>
      <c r="D3215" s="388">
        <f>ROWS(C$5:C3215)</f>
        <v>3211</v>
      </c>
      <c r="E3215" s="388" t="str">
        <f>IF(_xlfn.IFNA(VLOOKUP(A3215,$AG$3:$AH$83,2,FALSE),"")='11.1'!$D$5,TXM!D3215,"")</f>
        <v/>
      </c>
      <c r="F3215" t="str">
        <f>IFERROR(SMALL($E$5:$E$9000,ROWS($E$5:E3215)),"")</f>
        <v/>
      </c>
      <c r="I3215" s="371" t="s">
        <v>49</v>
      </c>
      <c r="J3215" t="s">
        <v>773</v>
      </c>
      <c r="K3215" s="372">
        <v>2301073</v>
      </c>
      <c r="L3215" s="388">
        <f>ROWS(K$5:K3215)</f>
        <v>3211</v>
      </c>
      <c r="M3215" s="388" t="str">
        <f>IF(_xlfn.IFNA(VLOOKUP(I3215,$AG$3:$AH$83,2,FALSE),"")='11.1'!$D$5,TXM!L3215,"")</f>
        <v/>
      </c>
      <c r="N3215" t="str">
        <f>IFERROR(SMALL($M$5:$M$9000,ROWS($M$5:M3215)),"")</f>
        <v/>
      </c>
      <c r="P3215" t="s">
        <v>137</v>
      </c>
      <c r="Q3215" t="s">
        <v>96</v>
      </c>
      <c r="R3215">
        <v>555578</v>
      </c>
      <c r="S3215" s="388">
        <f>ROWS(R$5:R3215)</f>
        <v>3211</v>
      </c>
      <c r="T3215" s="388" t="str">
        <f>IF(_xlfn.IFNA(VLOOKUP(P3215,$AG$3:$AH$83,2,FALSE),"")='11.1'!$D$5,TXM!S3215,"")</f>
        <v/>
      </c>
      <c r="U3215" t="str">
        <f>IFERROR(SMALL($T$5:$T$9000,ROWS($T$5:T3215)),"")</f>
        <v/>
      </c>
    </row>
    <row r="3216" spans="1:21" ht="14.4" customHeight="1" x14ac:dyDescent="0.3">
      <c r="A3216" s="371" t="s">
        <v>43</v>
      </c>
      <c r="B3216" t="s">
        <v>823</v>
      </c>
      <c r="C3216" s="372">
        <v>10273</v>
      </c>
      <c r="D3216" s="388">
        <f>ROWS(C$5:C3216)</f>
        <v>3212</v>
      </c>
      <c r="E3216" s="388" t="str">
        <f>IF(_xlfn.IFNA(VLOOKUP(A3216,$AG$3:$AH$83,2,FALSE),"")='11.1'!$D$5,TXM!D3216,"")</f>
        <v/>
      </c>
      <c r="F3216" t="str">
        <f>IFERROR(SMALL($E$5:$E$9000,ROWS($E$5:E3216)),"")</f>
        <v/>
      </c>
      <c r="I3216" s="371" t="s">
        <v>49</v>
      </c>
      <c r="J3216" t="s">
        <v>105</v>
      </c>
      <c r="K3216" s="372">
        <v>1738747</v>
      </c>
      <c r="L3216" s="388">
        <f>ROWS(K$5:K3216)</f>
        <v>3212</v>
      </c>
      <c r="M3216" s="388" t="str">
        <f>IF(_xlfn.IFNA(VLOOKUP(I3216,$AG$3:$AH$83,2,FALSE),"")='11.1'!$D$5,TXM!L3216,"")</f>
        <v/>
      </c>
      <c r="N3216" t="str">
        <f>IFERROR(SMALL($M$5:$M$9000,ROWS($M$5:M3216)),"")</f>
        <v/>
      </c>
      <c r="P3216" t="s">
        <v>137</v>
      </c>
      <c r="Q3216" t="s">
        <v>95</v>
      </c>
      <c r="R3216">
        <v>521743</v>
      </c>
      <c r="S3216" s="388">
        <f>ROWS(R$5:R3216)</f>
        <v>3212</v>
      </c>
      <c r="T3216" s="388" t="str">
        <f>IF(_xlfn.IFNA(VLOOKUP(P3216,$AG$3:$AH$83,2,FALSE),"")='11.1'!$D$5,TXM!S3216,"")</f>
        <v/>
      </c>
      <c r="U3216" t="str">
        <f>IFERROR(SMALL($T$5:$T$9000,ROWS($T$5:T3216)),"")</f>
        <v/>
      </c>
    </row>
    <row r="3217" spans="1:21" ht="14.4" customHeight="1" x14ac:dyDescent="0.3">
      <c r="A3217" s="371" t="s">
        <v>43</v>
      </c>
      <c r="B3217" t="s">
        <v>773</v>
      </c>
      <c r="C3217" s="372">
        <v>6938</v>
      </c>
      <c r="D3217" s="388">
        <f>ROWS(C$5:C3217)</f>
        <v>3213</v>
      </c>
      <c r="E3217" s="388" t="str">
        <f>IF(_xlfn.IFNA(VLOOKUP(A3217,$AG$3:$AH$83,2,FALSE),"")='11.1'!$D$5,TXM!D3217,"")</f>
        <v/>
      </c>
      <c r="F3217" t="str">
        <f>IFERROR(SMALL($E$5:$E$9000,ROWS($E$5:E3217)),"")</f>
        <v/>
      </c>
      <c r="I3217" s="371" t="s">
        <v>49</v>
      </c>
      <c r="J3217" t="s">
        <v>827</v>
      </c>
      <c r="K3217" s="372">
        <v>1411862</v>
      </c>
      <c r="L3217" s="388">
        <f>ROWS(K$5:K3217)</f>
        <v>3213</v>
      </c>
      <c r="M3217" s="388" t="str">
        <f>IF(_xlfn.IFNA(VLOOKUP(I3217,$AG$3:$AH$83,2,FALSE),"")='11.1'!$D$5,TXM!L3217,"")</f>
        <v/>
      </c>
      <c r="N3217" t="str">
        <f>IFERROR(SMALL($M$5:$M$9000,ROWS($M$5:M3217)),"")</f>
        <v/>
      </c>
      <c r="P3217" t="s">
        <v>137</v>
      </c>
      <c r="Q3217" t="s">
        <v>99</v>
      </c>
      <c r="R3217">
        <v>470138</v>
      </c>
      <c r="S3217" s="388">
        <f>ROWS(R$5:R3217)</f>
        <v>3213</v>
      </c>
      <c r="T3217" s="388" t="str">
        <f>IF(_xlfn.IFNA(VLOOKUP(P3217,$AG$3:$AH$83,2,FALSE),"")='11.1'!$D$5,TXM!S3217,"")</f>
        <v/>
      </c>
      <c r="U3217" t="str">
        <f>IFERROR(SMALL($T$5:$T$9000,ROWS($T$5:T3217)),"")</f>
        <v/>
      </c>
    </row>
    <row r="3218" spans="1:21" ht="14.4" customHeight="1" x14ac:dyDescent="0.3">
      <c r="A3218" s="371" t="s">
        <v>43</v>
      </c>
      <c r="B3218" t="s">
        <v>843</v>
      </c>
      <c r="C3218" s="372">
        <v>6261</v>
      </c>
      <c r="D3218" s="388">
        <f>ROWS(C$5:C3218)</f>
        <v>3214</v>
      </c>
      <c r="E3218" s="388" t="str">
        <f>IF(_xlfn.IFNA(VLOOKUP(A3218,$AG$3:$AH$83,2,FALSE),"")='11.1'!$D$5,TXM!D3218,"")</f>
        <v/>
      </c>
      <c r="F3218" t="str">
        <f>IFERROR(SMALL($E$5:$E$9000,ROWS($E$5:E3218)),"")</f>
        <v/>
      </c>
      <c r="I3218" s="371" t="s">
        <v>49</v>
      </c>
      <c r="J3218" t="s">
        <v>839</v>
      </c>
      <c r="K3218" s="372">
        <v>1399762</v>
      </c>
      <c r="L3218" s="388">
        <f>ROWS(K$5:K3218)</f>
        <v>3214</v>
      </c>
      <c r="M3218" s="388" t="str">
        <f>IF(_xlfn.IFNA(VLOOKUP(I3218,$AG$3:$AH$83,2,FALSE),"")='11.1'!$D$5,TXM!L3218,"")</f>
        <v/>
      </c>
      <c r="N3218" t="str">
        <f>IFERROR(SMALL($M$5:$M$9000,ROWS($M$5:M3218)),"")</f>
        <v/>
      </c>
      <c r="P3218" t="s">
        <v>137</v>
      </c>
      <c r="Q3218" t="s">
        <v>990</v>
      </c>
      <c r="R3218">
        <v>418162</v>
      </c>
      <c r="S3218" s="388">
        <f>ROWS(R$5:R3218)</f>
        <v>3214</v>
      </c>
      <c r="T3218" s="388" t="str">
        <f>IF(_xlfn.IFNA(VLOOKUP(P3218,$AG$3:$AH$83,2,FALSE),"")='11.1'!$D$5,TXM!S3218,"")</f>
        <v/>
      </c>
      <c r="U3218" t="str">
        <f>IFERROR(SMALL($T$5:$T$9000,ROWS($T$5:T3218)),"")</f>
        <v/>
      </c>
    </row>
    <row r="3219" spans="1:21" ht="14.4" customHeight="1" x14ac:dyDescent="0.3">
      <c r="A3219" s="371" t="s">
        <v>43</v>
      </c>
      <c r="B3219" t="s">
        <v>1006</v>
      </c>
      <c r="C3219" s="372">
        <v>5597</v>
      </c>
      <c r="D3219" s="388">
        <f>ROWS(C$5:C3219)</f>
        <v>3215</v>
      </c>
      <c r="E3219" s="388" t="str">
        <f>IF(_xlfn.IFNA(VLOOKUP(A3219,$AG$3:$AH$83,2,FALSE),"")='11.1'!$D$5,TXM!D3219,"")</f>
        <v/>
      </c>
      <c r="F3219" t="str">
        <f>IFERROR(SMALL($E$5:$E$9000,ROWS($E$5:E3219)),"")</f>
        <v/>
      </c>
      <c r="I3219" s="371" t="s">
        <v>49</v>
      </c>
      <c r="J3219" t="s">
        <v>97</v>
      </c>
      <c r="K3219" s="372">
        <v>1370002</v>
      </c>
      <c r="L3219" s="388">
        <f>ROWS(K$5:K3219)</f>
        <v>3215</v>
      </c>
      <c r="M3219" s="388" t="str">
        <f>IF(_xlfn.IFNA(VLOOKUP(I3219,$AG$3:$AH$83,2,FALSE),"")='11.1'!$D$5,TXM!L3219,"")</f>
        <v/>
      </c>
      <c r="N3219" t="str">
        <f>IFERROR(SMALL($M$5:$M$9000,ROWS($M$5:M3219)),"")</f>
        <v/>
      </c>
      <c r="P3219" t="s">
        <v>137</v>
      </c>
      <c r="Q3219" t="s">
        <v>859</v>
      </c>
      <c r="R3219">
        <v>308472</v>
      </c>
      <c r="S3219" s="388">
        <f>ROWS(R$5:R3219)</f>
        <v>3215</v>
      </c>
      <c r="T3219" s="388" t="str">
        <f>IF(_xlfn.IFNA(VLOOKUP(P3219,$AG$3:$AH$83,2,FALSE),"")='11.1'!$D$5,TXM!S3219,"")</f>
        <v/>
      </c>
      <c r="U3219" t="str">
        <f>IFERROR(SMALL($T$5:$T$9000,ROWS($T$5:T3219)),"")</f>
        <v/>
      </c>
    </row>
    <row r="3220" spans="1:21" ht="14.4" customHeight="1" x14ac:dyDescent="0.3">
      <c r="A3220" s="371" t="s">
        <v>43</v>
      </c>
      <c r="B3220" t="s">
        <v>1240</v>
      </c>
      <c r="C3220" s="372">
        <v>2001</v>
      </c>
      <c r="D3220" s="388">
        <f>ROWS(C$5:C3220)</f>
        <v>3216</v>
      </c>
      <c r="E3220" s="388" t="str">
        <f>IF(_xlfn.IFNA(VLOOKUP(A3220,$AG$3:$AH$83,2,FALSE),"")='11.1'!$D$5,TXM!D3220,"")</f>
        <v/>
      </c>
      <c r="F3220" t="str">
        <f>IFERROR(SMALL($E$5:$E$9000,ROWS($E$5:E3220)),"")</f>
        <v/>
      </c>
      <c r="I3220" s="371" t="s">
        <v>49</v>
      </c>
      <c r="J3220" t="s">
        <v>821</v>
      </c>
      <c r="K3220" s="372">
        <v>1156614</v>
      </c>
      <c r="L3220" s="388">
        <f>ROWS(K$5:K3220)</f>
        <v>3216</v>
      </c>
      <c r="M3220" s="388" t="str">
        <f>IF(_xlfn.IFNA(VLOOKUP(I3220,$AG$3:$AH$83,2,FALSE),"")='11.1'!$D$5,TXM!L3220,"")</f>
        <v/>
      </c>
      <c r="N3220" t="str">
        <f>IFERROR(SMALL($M$5:$M$9000,ROWS($M$5:M3220)),"")</f>
        <v/>
      </c>
      <c r="P3220" t="s">
        <v>137</v>
      </c>
      <c r="Q3220" t="s">
        <v>825</v>
      </c>
      <c r="R3220">
        <v>264719</v>
      </c>
      <c r="S3220" s="388">
        <f>ROWS(R$5:R3220)</f>
        <v>3216</v>
      </c>
      <c r="T3220" s="388" t="str">
        <f>IF(_xlfn.IFNA(VLOOKUP(P3220,$AG$3:$AH$83,2,FALSE),"")='11.1'!$D$5,TXM!S3220,"")</f>
        <v/>
      </c>
      <c r="U3220" t="str">
        <f>IFERROR(SMALL($T$5:$T$9000,ROWS($T$5:T3220)),"")</f>
        <v/>
      </c>
    </row>
    <row r="3221" spans="1:21" ht="14.4" customHeight="1" x14ac:dyDescent="0.3">
      <c r="A3221" s="371" t="s">
        <v>43</v>
      </c>
      <c r="B3221" t="s">
        <v>171</v>
      </c>
      <c r="C3221" s="372">
        <v>515</v>
      </c>
      <c r="D3221" s="388">
        <f>ROWS(C$5:C3221)</f>
        <v>3217</v>
      </c>
      <c r="E3221" s="388" t="str">
        <f>IF(_xlfn.IFNA(VLOOKUP(A3221,$AG$3:$AH$83,2,FALSE),"")='11.1'!$D$5,TXM!D3221,"")</f>
        <v/>
      </c>
      <c r="F3221" t="str">
        <f>IFERROR(SMALL($E$5:$E$9000,ROWS($E$5:E3221)),"")</f>
        <v/>
      </c>
      <c r="I3221" s="371" t="s">
        <v>49</v>
      </c>
      <c r="J3221" t="s">
        <v>1434</v>
      </c>
      <c r="K3221" s="372">
        <v>1046658</v>
      </c>
      <c r="L3221" s="388">
        <f>ROWS(K$5:K3221)</f>
        <v>3217</v>
      </c>
      <c r="M3221" s="388" t="str">
        <f>IF(_xlfn.IFNA(VLOOKUP(I3221,$AG$3:$AH$83,2,FALSE),"")='11.1'!$D$5,TXM!L3221,"")</f>
        <v/>
      </c>
      <c r="N3221" t="str">
        <f>IFERROR(SMALL($M$5:$M$9000,ROWS($M$5:M3221)),"")</f>
        <v/>
      </c>
      <c r="P3221" t="s">
        <v>137</v>
      </c>
      <c r="Q3221" t="s">
        <v>867</v>
      </c>
      <c r="R3221">
        <v>246943</v>
      </c>
      <c r="S3221" s="388">
        <f>ROWS(R$5:R3221)</f>
        <v>3217</v>
      </c>
      <c r="T3221" s="388" t="str">
        <f>IF(_xlfn.IFNA(VLOOKUP(P3221,$AG$3:$AH$83,2,FALSE),"")='11.1'!$D$5,TXM!S3221,"")</f>
        <v/>
      </c>
      <c r="U3221" t="str">
        <f>IFERROR(SMALL($T$5:$T$9000,ROWS($T$5:T3221)),"")</f>
        <v/>
      </c>
    </row>
    <row r="3222" spans="1:21" ht="14.4" customHeight="1" x14ac:dyDescent="0.3">
      <c r="A3222" s="371" t="s">
        <v>128</v>
      </c>
      <c r="B3222" t="s">
        <v>1000</v>
      </c>
      <c r="C3222" s="372">
        <v>30398200</v>
      </c>
      <c r="D3222" s="388">
        <f>ROWS(C$5:C3222)</f>
        <v>3218</v>
      </c>
      <c r="E3222" s="388" t="str">
        <f>IF(_xlfn.IFNA(VLOOKUP(A3222,$AG$3:$AH$83,2,FALSE),"")='11.1'!$D$5,TXM!D3222,"")</f>
        <v/>
      </c>
      <c r="F3222" t="str">
        <f>IFERROR(SMALL($E$5:$E$9000,ROWS($E$5:E3222)),"")</f>
        <v/>
      </c>
      <c r="I3222" s="371" t="s">
        <v>49</v>
      </c>
      <c r="J3222" t="s">
        <v>96</v>
      </c>
      <c r="K3222" s="372">
        <v>1030740</v>
      </c>
      <c r="L3222" s="388">
        <f>ROWS(K$5:K3222)</f>
        <v>3218</v>
      </c>
      <c r="M3222" s="388" t="str">
        <f>IF(_xlfn.IFNA(VLOOKUP(I3222,$AG$3:$AH$83,2,FALSE),"")='11.1'!$D$5,TXM!L3222,"")</f>
        <v/>
      </c>
      <c r="N3222" t="str">
        <f>IFERROR(SMALL($M$5:$M$9000,ROWS($M$5:M3222)),"")</f>
        <v/>
      </c>
      <c r="P3222" t="s">
        <v>137</v>
      </c>
      <c r="Q3222" t="s">
        <v>104</v>
      </c>
      <c r="R3222">
        <v>215341</v>
      </c>
      <c r="S3222" s="388">
        <f>ROWS(R$5:R3222)</f>
        <v>3218</v>
      </c>
      <c r="T3222" s="388" t="str">
        <f>IF(_xlfn.IFNA(VLOOKUP(P3222,$AG$3:$AH$83,2,FALSE),"")='11.1'!$D$5,TXM!S3222,"")</f>
        <v/>
      </c>
      <c r="U3222" t="str">
        <f>IFERROR(SMALL($T$5:$T$9000,ROWS($T$5:T3222)),"")</f>
        <v/>
      </c>
    </row>
    <row r="3223" spans="1:21" ht="14.4" customHeight="1" x14ac:dyDescent="0.3">
      <c r="A3223" s="371" t="s">
        <v>128</v>
      </c>
      <c r="B3223" t="s">
        <v>999</v>
      </c>
      <c r="C3223" s="372">
        <v>1526</v>
      </c>
      <c r="D3223" s="388">
        <f>ROWS(C$5:C3223)</f>
        <v>3219</v>
      </c>
      <c r="E3223" s="388" t="str">
        <f>IF(_xlfn.IFNA(VLOOKUP(A3223,$AG$3:$AH$83,2,FALSE),"")='11.1'!$D$5,TXM!D3223,"")</f>
        <v/>
      </c>
      <c r="F3223" t="str">
        <f>IFERROR(SMALL($E$5:$E$9000,ROWS($E$5:E3223)),"")</f>
        <v/>
      </c>
      <c r="I3223" s="371" t="s">
        <v>49</v>
      </c>
      <c r="J3223" t="s">
        <v>1005</v>
      </c>
      <c r="K3223" s="372">
        <v>719964</v>
      </c>
      <c r="L3223" s="388">
        <f>ROWS(K$5:K3223)</f>
        <v>3219</v>
      </c>
      <c r="M3223" s="388" t="str">
        <f>IF(_xlfn.IFNA(VLOOKUP(I3223,$AG$3:$AH$83,2,FALSE),"")='11.1'!$D$5,TXM!L3223,"")</f>
        <v/>
      </c>
      <c r="N3223" t="str">
        <f>IFERROR(SMALL($M$5:$M$9000,ROWS($M$5:M3223)),"")</f>
        <v/>
      </c>
      <c r="P3223" t="s">
        <v>137</v>
      </c>
      <c r="Q3223" t="s">
        <v>107</v>
      </c>
      <c r="R3223">
        <v>195042</v>
      </c>
      <c r="S3223" s="388">
        <f>ROWS(R$5:R3223)</f>
        <v>3219</v>
      </c>
      <c r="T3223" s="388" t="str">
        <f>IF(_xlfn.IFNA(VLOOKUP(P3223,$AG$3:$AH$83,2,FALSE),"")='11.1'!$D$5,TXM!S3223,"")</f>
        <v/>
      </c>
      <c r="U3223" t="str">
        <f>IFERROR(SMALL($T$5:$T$9000,ROWS($T$5:T3223)),"")</f>
        <v/>
      </c>
    </row>
    <row r="3224" spans="1:21" ht="14.4" customHeight="1" x14ac:dyDescent="0.3">
      <c r="A3224" s="371" t="s">
        <v>58</v>
      </c>
      <c r="B3224" t="s">
        <v>783</v>
      </c>
      <c r="C3224" s="372">
        <v>302476174</v>
      </c>
      <c r="D3224" s="388">
        <f>ROWS(C$5:C3224)</f>
        <v>3220</v>
      </c>
      <c r="E3224" s="388" t="str">
        <f>IF(_xlfn.IFNA(VLOOKUP(A3224,$AG$3:$AH$83,2,FALSE),"")='11.1'!$D$5,TXM!D3224,"")</f>
        <v/>
      </c>
      <c r="F3224" t="str">
        <f>IFERROR(SMALL($E$5:$E$9000,ROWS($E$5:E3224)),"")</f>
        <v/>
      </c>
      <c r="I3224" s="371" t="s">
        <v>49</v>
      </c>
      <c r="J3224" t="s">
        <v>1318</v>
      </c>
      <c r="K3224" s="372">
        <v>538919</v>
      </c>
      <c r="L3224" s="388">
        <f>ROWS(K$5:K3224)</f>
        <v>3220</v>
      </c>
      <c r="M3224" s="388" t="str">
        <f>IF(_xlfn.IFNA(VLOOKUP(I3224,$AG$3:$AH$83,2,FALSE),"")='11.1'!$D$5,TXM!L3224,"")</f>
        <v/>
      </c>
      <c r="N3224" t="str">
        <f>IFERROR(SMALL($M$5:$M$9000,ROWS($M$5:M3224)),"")</f>
        <v/>
      </c>
      <c r="P3224" t="s">
        <v>137</v>
      </c>
      <c r="Q3224" t="s">
        <v>173</v>
      </c>
      <c r="R3224">
        <v>165000</v>
      </c>
      <c r="S3224" s="388">
        <f>ROWS(R$5:R3224)</f>
        <v>3220</v>
      </c>
      <c r="T3224" s="388" t="str">
        <f>IF(_xlfn.IFNA(VLOOKUP(P3224,$AG$3:$AH$83,2,FALSE),"")='11.1'!$D$5,TXM!S3224,"")</f>
        <v/>
      </c>
      <c r="U3224" t="str">
        <f>IFERROR(SMALL($T$5:$T$9000,ROWS($T$5:T3224)),"")</f>
        <v/>
      </c>
    </row>
    <row r="3225" spans="1:21" ht="14.4" customHeight="1" x14ac:dyDescent="0.3">
      <c r="A3225" s="371" t="s">
        <v>58</v>
      </c>
      <c r="B3225" t="s">
        <v>1000</v>
      </c>
      <c r="C3225" s="372">
        <v>261753228</v>
      </c>
      <c r="D3225" s="388">
        <f>ROWS(C$5:C3225)</f>
        <v>3221</v>
      </c>
      <c r="E3225" s="388" t="str">
        <f>IF(_xlfn.IFNA(VLOOKUP(A3225,$AG$3:$AH$83,2,FALSE),"")='11.1'!$D$5,TXM!D3225,"")</f>
        <v/>
      </c>
      <c r="F3225" t="str">
        <f>IFERROR(SMALL($E$5:$E$9000,ROWS($E$5:E3225)),"")</f>
        <v/>
      </c>
      <c r="I3225" s="371" t="s">
        <v>49</v>
      </c>
      <c r="J3225" t="s">
        <v>845</v>
      </c>
      <c r="K3225" s="372">
        <v>512246</v>
      </c>
      <c r="L3225" s="388">
        <f>ROWS(K$5:K3225)</f>
        <v>3221</v>
      </c>
      <c r="M3225" s="388" t="str">
        <f>IF(_xlfn.IFNA(VLOOKUP(I3225,$AG$3:$AH$83,2,FALSE),"")='11.1'!$D$5,TXM!L3225,"")</f>
        <v/>
      </c>
      <c r="N3225" t="str">
        <f>IFERROR(SMALL($M$5:$M$9000,ROWS($M$5:M3225)),"")</f>
        <v/>
      </c>
      <c r="P3225" t="s">
        <v>137</v>
      </c>
      <c r="Q3225" t="s">
        <v>1005</v>
      </c>
      <c r="R3225">
        <v>122925</v>
      </c>
      <c r="S3225" s="388">
        <f>ROWS(R$5:R3225)</f>
        <v>3221</v>
      </c>
      <c r="T3225" s="388" t="str">
        <f>IF(_xlfn.IFNA(VLOOKUP(P3225,$AG$3:$AH$83,2,FALSE),"")='11.1'!$D$5,TXM!S3225,"")</f>
        <v/>
      </c>
      <c r="U3225" t="str">
        <f>IFERROR(SMALL($T$5:$T$9000,ROWS($T$5:T3225)),"")</f>
        <v/>
      </c>
    </row>
    <row r="3226" spans="1:21" ht="14.4" customHeight="1" x14ac:dyDescent="0.3">
      <c r="A3226" s="371" t="s">
        <v>58</v>
      </c>
      <c r="B3226" t="s">
        <v>91</v>
      </c>
      <c r="C3226" s="372">
        <v>73511058</v>
      </c>
      <c r="D3226" s="388">
        <f>ROWS(C$5:C3226)</f>
        <v>3222</v>
      </c>
      <c r="E3226" s="388" t="str">
        <f>IF(_xlfn.IFNA(VLOOKUP(A3226,$AG$3:$AH$83,2,FALSE),"")='11.1'!$D$5,TXM!D3226,"")</f>
        <v/>
      </c>
      <c r="F3226" t="str">
        <f>IFERROR(SMALL($E$5:$E$9000,ROWS($E$5:E3226)),"")</f>
        <v/>
      </c>
      <c r="I3226" s="371" t="s">
        <v>49</v>
      </c>
      <c r="J3226" t="s">
        <v>1002</v>
      </c>
      <c r="K3226" s="372">
        <v>472544</v>
      </c>
      <c r="L3226" s="388">
        <f>ROWS(K$5:K3226)</f>
        <v>3222</v>
      </c>
      <c r="M3226" s="388" t="str">
        <f>IF(_xlfn.IFNA(VLOOKUP(I3226,$AG$3:$AH$83,2,FALSE),"")='11.1'!$D$5,TXM!L3226,"")</f>
        <v/>
      </c>
      <c r="N3226" t="str">
        <f>IFERROR(SMALL($M$5:$M$9000,ROWS($M$5:M3226)),"")</f>
        <v/>
      </c>
      <c r="P3226" t="s">
        <v>137</v>
      </c>
      <c r="Q3226" t="s">
        <v>1434</v>
      </c>
      <c r="R3226">
        <v>118196</v>
      </c>
      <c r="S3226" s="388">
        <f>ROWS(R$5:R3226)</f>
        <v>3222</v>
      </c>
      <c r="T3226" s="388" t="str">
        <f>IF(_xlfn.IFNA(VLOOKUP(P3226,$AG$3:$AH$83,2,FALSE),"")='11.1'!$D$5,TXM!S3226,"")</f>
        <v/>
      </c>
      <c r="U3226" t="str">
        <f>IFERROR(SMALL($T$5:$T$9000,ROWS($T$5:T3226)),"")</f>
        <v/>
      </c>
    </row>
    <row r="3227" spans="1:21" ht="14.4" customHeight="1" x14ac:dyDescent="0.3">
      <c r="A3227" s="371" t="s">
        <v>58</v>
      </c>
      <c r="B3227" t="s">
        <v>1252</v>
      </c>
      <c r="C3227" s="372">
        <v>65899623</v>
      </c>
      <c r="D3227" s="388">
        <f>ROWS(C$5:C3227)</f>
        <v>3223</v>
      </c>
      <c r="E3227" s="388" t="str">
        <f>IF(_xlfn.IFNA(VLOOKUP(A3227,$AG$3:$AH$83,2,FALSE),"")='11.1'!$D$5,TXM!D3227,"")</f>
        <v/>
      </c>
      <c r="F3227" t="str">
        <f>IFERROR(SMALL($E$5:$E$9000,ROWS($E$5:E3227)),"")</f>
        <v/>
      </c>
      <c r="I3227" s="371" t="s">
        <v>49</v>
      </c>
      <c r="J3227" t="s">
        <v>92</v>
      </c>
      <c r="K3227" s="372">
        <v>438472</v>
      </c>
      <c r="L3227" s="388">
        <f>ROWS(K$5:K3227)</f>
        <v>3223</v>
      </c>
      <c r="M3227" s="388" t="str">
        <f>IF(_xlfn.IFNA(VLOOKUP(I3227,$AG$3:$AH$83,2,FALSE),"")='11.1'!$D$5,TXM!L3227,"")</f>
        <v/>
      </c>
      <c r="N3227" t="str">
        <f>IFERROR(SMALL($M$5:$M$9000,ROWS($M$5:M3227)),"")</f>
        <v/>
      </c>
      <c r="P3227" t="s">
        <v>137</v>
      </c>
      <c r="Q3227" t="s">
        <v>1285</v>
      </c>
      <c r="R3227">
        <v>105910</v>
      </c>
      <c r="S3227" s="388">
        <f>ROWS(R$5:R3227)</f>
        <v>3223</v>
      </c>
      <c r="T3227" s="388" t="str">
        <f>IF(_xlfn.IFNA(VLOOKUP(P3227,$AG$3:$AH$83,2,FALSE),"")='11.1'!$D$5,TXM!S3227,"")</f>
        <v/>
      </c>
      <c r="U3227" t="str">
        <f>IFERROR(SMALL($T$5:$T$9000,ROWS($T$5:T3227)),"")</f>
        <v/>
      </c>
    </row>
    <row r="3228" spans="1:21" ht="14.4" customHeight="1" x14ac:dyDescent="0.3">
      <c r="A3228" s="371" t="s">
        <v>58</v>
      </c>
      <c r="B3228" t="s">
        <v>106</v>
      </c>
      <c r="C3228" s="372">
        <v>62406741</v>
      </c>
      <c r="D3228" s="388">
        <f>ROWS(C$5:C3228)</f>
        <v>3224</v>
      </c>
      <c r="E3228" s="388" t="str">
        <f>IF(_xlfn.IFNA(VLOOKUP(A3228,$AG$3:$AH$83,2,FALSE),"")='11.1'!$D$5,TXM!D3228,"")</f>
        <v/>
      </c>
      <c r="F3228" t="str">
        <f>IFERROR(SMALL($E$5:$E$9000,ROWS($E$5:E3228)),"")</f>
        <v/>
      </c>
      <c r="I3228" s="371" t="s">
        <v>49</v>
      </c>
      <c r="J3228" t="s">
        <v>825</v>
      </c>
      <c r="K3228" s="372">
        <v>432257</v>
      </c>
      <c r="L3228" s="388">
        <f>ROWS(K$5:K3228)</f>
        <v>3224</v>
      </c>
      <c r="M3228" s="388" t="str">
        <f>IF(_xlfn.IFNA(VLOOKUP(I3228,$AG$3:$AH$83,2,FALSE),"")='11.1'!$D$5,TXM!L3228,"")</f>
        <v/>
      </c>
      <c r="N3228" t="str">
        <f>IFERROR(SMALL($M$5:$M$9000,ROWS($M$5:M3228)),"")</f>
        <v/>
      </c>
      <c r="P3228" t="s">
        <v>137</v>
      </c>
      <c r="Q3228" t="s">
        <v>823</v>
      </c>
      <c r="R3228">
        <v>66072</v>
      </c>
      <c r="S3228" s="388">
        <f>ROWS(R$5:R3228)</f>
        <v>3224</v>
      </c>
      <c r="T3228" s="388" t="str">
        <f>IF(_xlfn.IFNA(VLOOKUP(P3228,$AG$3:$AH$83,2,FALSE),"")='11.1'!$D$5,TXM!S3228,"")</f>
        <v/>
      </c>
      <c r="U3228" t="str">
        <f>IFERROR(SMALL($T$5:$T$9000,ROWS($T$5:T3228)),"")</f>
        <v/>
      </c>
    </row>
    <row r="3229" spans="1:21" ht="14.4" customHeight="1" x14ac:dyDescent="0.3">
      <c r="A3229" s="371" t="s">
        <v>58</v>
      </c>
      <c r="B3229" t="s">
        <v>837</v>
      </c>
      <c r="C3229" s="372">
        <v>48639686</v>
      </c>
      <c r="D3229" s="388">
        <f>ROWS(C$5:C3229)</f>
        <v>3225</v>
      </c>
      <c r="E3229" s="388" t="str">
        <f>IF(_xlfn.IFNA(VLOOKUP(A3229,$AG$3:$AH$83,2,FALSE),"")='11.1'!$D$5,TXM!D3229,"")</f>
        <v/>
      </c>
      <c r="F3229" t="str">
        <f>IFERROR(SMALL($E$5:$E$9000,ROWS($E$5:E3229)),"")</f>
        <v/>
      </c>
      <c r="I3229" s="371" t="s">
        <v>49</v>
      </c>
      <c r="J3229" t="s">
        <v>837</v>
      </c>
      <c r="K3229" s="372">
        <v>402301</v>
      </c>
      <c r="L3229" s="388">
        <f>ROWS(K$5:K3229)</f>
        <v>3225</v>
      </c>
      <c r="M3229" s="388" t="str">
        <f>IF(_xlfn.IFNA(VLOOKUP(I3229,$AG$3:$AH$83,2,FALSE),"")='11.1'!$D$5,TXM!L3229,"")</f>
        <v/>
      </c>
      <c r="N3229" t="str">
        <f>IFERROR(SMALL($M$5:$M$9000,ROWS($M$5:M3229)),"")</f>
        <v/>
      </c>
      <c r="P3229" t="s">
        <v>137</v>
      </c>
      <c r="Q3229" t="s">
        <v>1500</v>
      </c>
      <c r="R3229">
        <v>63889</v>
      </c>
      <c r="S3229" s="388">
        <f>ROWS(R$5:R3229)</f>
        <v>3225</v>
      </c>
      <c r="T3229" s="388" t="str">
        <f>IF(_xlfn.IFNA(VLOOKUP(P3229,$AG$3:$AH$83,2,FALSE),"")='11.1'!$D$5,TXM!S3229,"")</f>
        <v/>
      </c>
      <c r="U3229" t="str">
        <f>IFERROR(SMALL($T$5:$T$9000,ROWS($T$5:T3229)),"")</f>
        <v/>
      </c>
    </row>
    <row r="3230" spans="1:21" ht="14.4" customHeight="1" x14ac:dyDescent="0.3">
      <c r="A3230" s="371" t="s">
        <v>58</v>
      </c>
      <c r="B3230" t="s">
        <v>773</v>
      </c>
      <c r="C3230" s="372">
        <v>47253726</v>
      </c>
      <c r="D3230" s="388">
        <f>ROWS(C$5:C3230)</f>
        <v>3226</v>
      </c>
      <c r="E3230" s="388" t="str">
        <f>IF(_xlfn.IFNA(VLOOKUP(A3230,$AG$3:$AH$83,2,FALSE),"")='11.1'!$D$5,TXM!D3230,"")</f>
        <v/>
      </c>
      <c r="F3230" t="str">
        <f>IFERROR(SMALL($E$5:$E$9000,ROWS($E$5:E3230)),"")</f>
        <v/>
      </c>
      <c r="I3230" s="371" t="s">
        <v>49</v>
      </c>
      <c r="J3230" t="s">
        <v>785</v>
      </c>
      <c r="K3230" s="372">
        <v>376425</v>
      </c>
      <c r="L3230" s="388">
        <f>ROWS(K$5:K3230)</f>
        <v>3226</v>
      </c>
      <c r="M3230" s="388" t="str">
        <f>IF(_xlfn.IFNA(VLOOKUP(I3230,$AG$3:$AH$83,2,FALSE),"")='11.1'!$D$5,TXM!L3230,"")</f>
        <v/>
      </c>
      <c r="N3230" t="str">
        <f>IFERROR(SMALL($M$5:$M$9000,ROWS($M$5:M3230)),"")</f>
        <v/>
      </c>
      <c r="P3230" t="s">
        <v>137</v>
      </c>
      <c r="Q3230" t="s">
        <v>1006</v>
      </c>
      <c r="R3230">
        <v>58937</v>
      </c>
      <c r="S3230" s="388">
        <f>ROWS(R$5:R3230)</f>
        <v>3226</v>
      </c>
      <c r="T3230" s="388" t="str">
        <f>IF(_xlfn.IFNA(VLOOKUP(P3230,$AG$3:$AH$83,2,FALSE),"")='11.1'!$D$5,TXM!S3230,"")</f>
        <v/>
      </c>
      <c r="U3230" t="str">
        <f>IFERROR(SMALL($T$5:$T$9000,ROWS($T$5:T3230)),"")</f>
        <v/>
      </c>
    </row>
    <row r="3231" spans="1:21" ht="14.4" customHeight="1" x14ac:dyDescent="0.3">
      <c r="A3231" s="371" t="s">
        <v>58</v>
      </c>
      <c r="B3231" t="s">
        <v>849</v>
      </c>
      <c r="C3231" s="372">
        <v>44930608</v>
      </c>
      <c r="D3231" s="388">
        <f>ROWS(C$5:C3231)</f>
        <v>3227</v>
      </c>
      <c r="E3231" s="388" t="str">
        <f>IF(_xlfn.IFNA(VLOOKUP(A3231,$AG$3:$AH$83,2,FALSE),"")='11.1'!$D$5,TXM!D3231,"")</f>
        <v/>
      </c>
      <c r="F3231" t="str">
        <f>IFERROR(SMALL($E$5:$E$9000,ROWS($E$5:E3231)),"")</f>
        <v/>
      </c>
      <c r="I3231" s="371" t="s">
        <v>49</v>
      </c>
      <c r="J3231" t="s">
        <v>103</v>
      </c>
      <c r="K3231" s="372">
        <v>305423</v>
      </c>
      <c r="L3231" s="388">
        <f>ROWS(K$5:K3231)</f>
        <v>3227</v>
      </c>
      <c r="M3231" s="388" t="str">
        <f>IF(_xlfn.IFNA(VLOOKUP(I3231,$AG$3:$AH$83,2,FALSE),"")='11.1'!$D$5,TXM!L3231,"")</f>
        <v/>
      </c>
      <c r="N3231" t="str">
        <f>IFERROR(SMALL($M$5:$M$9000,ROWS($M$5:M3231)),"")</f>
        <v/>
      </c>
      <c r="P3231" t="s">
        <v>137</v>
      </c>
      <c r="Q3231" t="s">
        <v>789</v>
      </c>
      <c r="R3231">
        <v>47945</v>
      </c>
      <c r="S3231" s="388">
        <f>ROWS(R$5:R3231)</f>
        <v>3227</v>
      </c>
      <c r="T3231" s="388" t="str">
        <f>IF(_xlfn.IFNA(VLOOKUP(P3231,$AG$3:$AH$83,2,FALSE),"")='11.1'!$D$5,TXM!S3231,"")</f>
        <v/>
      </c>
      <c r="U3231" t="str">
        <f>IFERROR(SMALL($T$5:$T$9000,ROWS($T$5:T3231)),"")</f>
        <v/>
      </c>
    </row>
    <row r="3232" spans="1:21" ht="14.4" customHeight="1" x14ac:dyDescent="0.3">
      <c r="A3232" s="371" t="s">
        <v>58</v>
      </c>
      <c r="B3232" t="s">
        <v>791</v>
      </c>
      <c r="C3232" s="372">
        <v>24109123</v>
      </c>
      <c r="D3232" s="388">
        <f>ROWS(C$5:C3232)</f>
        <v>3228</v>
      </c>
      <c r="E3232" s="388" t="str">
        <f>IF(_xlfn.IFNA(VLOOKUP(A3232,$AG$3:$AH$83,2,FALSE),"")='11.1'!$D$5,TXM!D3232,"")</f>
        <v/>
      </c>
      <c r="F3232" t="str">
        <f>IFERROR(SMALL($E$5:$E$9000,ROWS($E$5:E3232)),"")</f>
        <v/>
      </c>
      <c r="I3232" s="371" t="s">
        <v>49</v>
      </c>
      <c r="J3232" t="s">
        <v>841</v>
      </c>
      <c r="K3232" s="372">
        <v>305413</v>
      </c>
      <c r="L3232" s="388">
        <f>ROWS(K$5:K3232)</f>
        <v>3228</v>
      </c>
      <c r="M3232" s="388" t="str">
        <f>IF(_xlfn.IFNA(VLOOKUP(I3232,$AG$3:$AH$83,2,FALSE),"")='11.1'!$D$5,TXM!L3232,"")</f>
        <v/>
      </c>
      <c r="N3232" t="str">
        <f>IFERROR(SMALL($M$5:$M$9000,ROWS($M$5:M3232)),"")</f>
        <v/>
      </c>
      <c r="P3232" t="s">
        <v>137</v>
      </c>
      <c r="Q3232" t="s">
        <v>791</v>
      </c>
      <c r="R3232">
        <v>46080</v>
      </c>
      <c r="S3232" s="388">
        <f>ROWS(R$5:R3232)</f>
        <v>3228</v>
      </c>
      <c r="T3232" s="388" t="str">
        <f>IF(_xlfn.IFNA(VLOOKUP(P3232,$AG$3:$AH$83,2,FALSE),"")='11.1'!$D$5,TXM!S3232,"")</f>
        <v/>
      </c>
      <c r="U3232" t="str">
        <f>IFERROR(SMALL($T$5:$T$9000,ROWS($T$5:T3232)),"")</f>
        <v/>
      </c>
    </row>
    <row r="3233" spans="1:21" ht="14.4" customHeight="1" x14ac:dyDescent="0.3">
      <c r="A3233" s="371" t="s">
        <v>58</v>
      </c>
      <c r="B3233" t="s">
        <v>793</v>
      </c>
      <c r="C3233" s="372">
        <v>23828922</v>
      </c>
      <c r="D3233" s="388">
        <f>ROWS(C$5:C3233)</f>
        <v>3229</v>
      </c>
      <c r="E3233" s="388" t="str">
        <f>IF(_xlfn.IFNA(VLOOKUP(A3233,$AG$3:$AH$83,2,FALSE),"")='11.1'!$D$5,TXM!D3233,"")</f>
        <v/>
      </c>
      <c r="F3233" t="str">
        <f>IFERROR(SMALL($E$5:$E$9000,ROWS($E$5:E3233)),"")</f>
        <v/>
      </c>
      <c r="I3233" s="371" t="s">
        <v>49</v>
      </c>
      <c r="J3233" t="s">
        <v>1240</v>
      </c>
      <c r="K3233" s="372">
        <v>250090</v>
      </c>
      <c r="L3233" s="388">
        <f>ROWS(K$5:K3233)</f>
        <v>3229</v>
      </c>
      <c r="M3233" s="388" t="str">
        <f>IF(_xlfn.IFNA(VLOOKUP(I3233,$AG$3:$AH$83,2,FALSE),"")='11.1'!$D$5,TXM!L3233,"")</f>
        <v/>
      </c>
      <c r="N3233" t="str">
        <f>IFERROR(SMALL($M$5:$M$9000,ROWS($M$5:M3233)),"")</f>
        <v/>
      </c>
      <c r="P3233" t="s">
        <v>137</v>
      </c>
      <c r="Q3233" t="s">
        <v>103</v>
      </c>
      <c r="R3233">
        <v>44568</v>
      </c>
      <c r="S3233" s="388">
        <f>ROWS(R$5:R3233)</f>
        <v>3229</v>
      </c>
      <c r="T3233" s="388" t="str">
        <f>IF(_xlfn.IFNA(VLOOKUP(P3233,$AG$3:$AH$83,2,FALSE),"")='11.1'!$D$5,TXM!S3233,"")</f>
        <v/>
      </c>
      <c r="U3233" t="str">
        <f>IFERROR(SMALL($T$5:$T$9000,ROWS($T$5:T3233)),"")</f>
        <v/>
      </c>
    </row>
    <row r="3234" spans="1:21" ht="14.4" customHeight="1" x14ac:dyDescent="0.3">
      <c r="A3234" s="371" t="s">
        <v>58</v>
      </c>
      <c r="B3234" t="s">
        <v>95</v>
      </c>
      <c r="C3234" s="372">
        <v>18574800</v>
      </c>
      <c r="D3234" s="388">
        <f>ROWS(C$5:C3234)</f>
        <v>3230</v>
      </c>
      <c r="E3234" s="388" t="str">
        <f>IF(_xlfn.IFNA(VLOOKUP(A3234,$AG$3:$AH$83,2,FALSE),"")='11.1'!$D$5,TXM!D3234,"")</f>
        <v/>
      </c>
      <c r="F3234" t="str">
        <f>IFERROR(SMALL($E$5:$E$9000,ROWS($E$5:E3234)),"")</f>
        <v/>
      </c>
      <c r="I3234" s="371" t="s">
        <v>49</v>
      </c>
      <c r="J3234" t="s">
        <v>173</v>
      </c>
      <c r="K3234" s="372">
        <v>208441</v>
      </c>
      <c r="L3234" s="388">
        <f>ROWS(K$5:K3234)</f>
        <v>3230</v>
      </c>
      <c r="M3234" s="388" t="str">
        <f>IF(_xlfn.IFNA(VLOOKUP(I3234,$AG$3:$AH$83,2,FALSE),"")='11.1'!$D$5,TXM!L3234,"")</f>
        <v/>
      </c>
      <c r="N3234" t="str">
        <f>IFERROR(SMALL($M$5:$M$9000,ROWS($M$5:M3234)),"")</f>
        <v/>
      </c>
      <c r="P3234" t="s">
        <v>137</v>
      </c>
      <c r="Q3234" t="s">
        <v>108</v>
      </c>
      <c r="R3234">
        <v>38904</v>
      </c>
      <c r="S3234" s="388">
        <f>ROWS(R$5:R3234)</f>
        <v>3230</v>
      </c>
      <c r="T3234" s="388" t="str">
        <f>IF(_xlfn.IFNA(VLOOKUP(P3234,$AG$3:$AH$83,2,FALSE),"")='11.1'!$D$5,TXM!S3234,"")</f>
        <v/>
      </c>
      <c r="U3234" t="str">
        <f>IFERROR(SMALL($T$5:$T$9000,ROWS($T$5:T3234)),"")</f>
        <v/>
      </c>
    </row>
    <row r="3235" spans="1:21" ht="14.4" customHeight="1" x14ac:dyDescent="0.3">
      <c r="A3235" s="371" t="s">
        <v>58</v>
      </c>
      <c r="B3235" t="s">
        <v>102</v>
      </c>
      <c r="C3235" s="372">
        <v>16841201</v>
      </c>
      <c r="D3235" s="388">
        <f>ROWS(C$5:C3235)</f>
        <v>3231</v>
      </c>
      <c r="E3235" s="388" t="str">
        <f>IF(_xlfn.IFNA(VLOOKUP(A3235,$AG$3:$AH$83,2,FALSE),"")='11.1'!$D$5,TXM!D3235,"")</f>
        <v/>
      </c>
      <c r="F3235" t="str">
        <f>IFERROR(SMALL($E$5:$E$9000,ROWS($E$5:E3235)),"")</f>
        <v/>
      </c>
      <c r="I3235" s="371" t="s">
        <v>49</v>
      </c>
      <c r="J3235" t="s">
        <v>831</v>
      </c>
      <c r="K3235" s="372">
        <v>143502</v>
      </c>
      <c r="L3235" s="388">
        <f>ROWS(K$5:K3235)</f>
        <v>3231</v>
      </c>
      <c r="M3235" s="388" t="str">
        <f>IF(_xlfn.IFNA(VLOOKUP(I3235,$AG$3:$AH$83,2,FALSE),"")='11.1'!$D$5,TXM!L3235,"")</f>
        <v/>
      </c>
      <c r="N3235" t="str">
        <f>IFERROR(SMALL($M$5:$M$9000,ROWS($M$5:M3235)),"")</f>
        <v/>
      </c>
      <c r="P3235" t="s">
        <v>137</v>
      </c>
      <c r="Q3235" t="s">
        <v>100</v>
      </c>
      <c r="R3235">
        <v>30260</v>
      </c>
      <c r="S3235" s="388">
        <f>ROWS(R$5:R3235)</f>
        <v>3231</v>
      </c>
      <c r="T3235" s="388" t="str">
        <f>IF(_xlfn.IFNA(VLOOKUP(P3235,$AG$3:$AH$83,2,FALSE),"")='11.1'!$D$5,TXM!S3235,"")</f>
        <v/>
      </c>
      <c r="U3235" t="str">
        <f>IFERROR(SMALL($T$5:$T$9000,ROWS($T$5:T3235)),"")</f>
        <v/>
      </c>
    </row>
    <row r="3236" spans="1:21" ht="14.4" customHeight="1" x14ac:dyDescent="0.3">
      <c r="A3236" s="371" t="s">
        <v>58</v>
      </c>
      <c r="B3236" t="s">
        <v>108</v>
      </c>
      <c r="C3236" s="372">
        <v>15843708</v>
      </c>
      <c r="D3236" s="388">
        <f>ROWS(C$5:C3236)</f>
        <v>3232</v>
      </c>
      <c r="E3236" s="388" t="str">
        <f>IF(_xlfn.IFNA(VLOOKUP(A3236,$AG$3:$AH$83,2,FALSE),"")='11.1'!$D$5,TXM!D3236,"")</f>
        <v/>
      </c>
      <c r="F3236" t="str">
        <f>IFERROR(SMALL($E$5:$E$9000,ROWS($E$5:E3236)),"")</f>
        <v/>
      </c>
      <c r="I3236" s="371" t="s">
        <v>49</v>
      </c>
      <c r="J3236" t="s">
        <v>1441</v>
      </c>
      <c r="K3236" s="372">
        <v>133943</v>
      </c>
      <c r="L3236" s="388">
        <f>ROWS(K$5:K3236)</f>
        <v>3232</v>
      </c>
      <c r="M3236" s="388" t="str">
        <f>IF(_xlfn.IFNA(VLOOKUP(I3236,$AG$3:$AH$83,2,FALSE),"")='11.1'!$D$5,TXM!L3236,"")</f>
        <v/>
      </c>
      <c r="N3236" t="str">
        <f>IFERROR(SMALL($M$5:$M$9000,ROWS($M$5:M3236)),"")</f>
        <v/>
      </c>
      <c r="P3236" t="s">
        <v>137</v>
      </c>
      <c r="Q3236" t="s">
        <v>171</v>
      </c>
      <c r="R3236">
        <v>28339</v>
      </c>
      <c r="S3236" s="388">
        <f>ROWS(R$5:R3236)</f>
        <v>3232</v>
      </c>
      <c r="T3236" s="388" t="str">
        <f>IF(_xlfn.IFNA(VLOOKUP(P3236,$AG$3:$AH$83,2,FALSE),"")='11.1'!$D$5,TXM!S3236,"")</f>
        <v/>
      </c>
      <c r="U3236" t="str">
        <f>IFERROR(SMALL($T$5:$T$9000,ROWS($T$5:T3236)),"")</f>
        <v/>
      </c>
    </row>
    <row r="3237" spans="1:21" ht="14.4" customHeight="1" x14ac:dyDescent="0.3">
      <c r="A3237" s="371" t="s">
        <v>58</v>
      </c>
      <c r="B3237" t="s">
        <v>172</v>
      </c>
      <c r="C3237" s="372">
        <v>15060953</v>
      </c>
      <c r="D3237" s="388">
        <f>ROWS(C$5:C3237)</f>
        <v>3233</v>
      </c>
      <c r="E3237" s="388" t="str">
        <f>IF(_xlfn.IFNA(VLOOKUP(A3237,$AG$3:$AH$83,2,FALSE),"")='11.1'!$D$5,TXM!D3237,"")</f>
        <v/>
      </c>
      <c r="F3237" t="str">
        <f>IFERROR(SMALL($E$5:$E$9000,ROWS($E$5:E3237)),"")</f>
        <v/>
      </c>
      <c r="I3237" s="371" t="s">
        <v>49</v>
      </c>
      <c r="J3237" t="s">
        <v>1332</v>
      </c>
      <c r="K3237" s="372">
        <v>101523</v>
      </c>
      <c r="L3237" s="388">
        <f>ROWS(K$5:K3237)</f>
        <v>3233</v>
      </c>
      <c r="M3237" s="388" t="str">
        <f>IF(_xlfn.IFNA(VLOOKUP(I3237,$AG$3:$AH$83,2,FALSE),"")='11.1'!$D$5,TXM!L3237,"")</f>
        <v/>
      </c>
      <c r="N3237" t="str">
        <f>IFERROR(SMALL($M$5:$M$9000,ROWS($M$5:M3237)),"")</f>
        <v/>
      </c>
      <c r="P3237" t="s">
        <v>137</v>
      </c>
      <c r="Q3237" t="s">
        <v>1441</v>
      </c>
      <c r="R3237">
        <v>28125</v>
      </c>
      <c r="S3237" s="388">
        <f>ROWS(R$5:R3237)</f>
        <v>3233</v>
      </c>
      <c r="T3237" s="388" t="str">
        <f>IF(_xlfn.IFNA(VLOOKUP(P3237,$AG$3:$AH$83,2,FALSE),"")='11.1'!$D$5,TXM!S3237,"")</f>
        <v/>
      </c>
      <c r="U3237" t="str">
        <f>IFERROR(SMALL($T$5:$T$9000,ROWS($T$5:T3237)),"")</f>
        <v/>
      </c>
    </row>
    <row r="3238" spans="1:21" ht="14.4" customHeight="1" x14ac:dyDescent="0.3">
      <c r="A3238" s="371" t="s">
        <v>58</v>
      </c>
      <c r="B3238" t="s">
        <v>1275</v>
      </c>
      <c r="C3238" s="372">
        <v>12490840</v>
      </c>
      <c r="D3238" s="388">
        <f>ROWS(C$5:C3238)</f>
        <v>3234</v>
      </c>
      <c r="E3238" s="388" t="str">
        <f>IF(_xlfn.IFNA(VLOOKUP(A3238,$AG$3:$AH$83,2,FALSE),"")='11.1'!$D$5,TXM!D3238,"")</f>
        <v/>
      </c>
      <c r="F3238" t="str">
        <f>IFERROR(SMALL($E$5:$E$9000,ROWS($E$5:E3238)),"")</f>
        <v/>
      </c>
      <c r="I3238" s="371" t="s">
        <v>49</v>
      </c>
      <c r="J3238" t="s">
        <v>799</v>
      </c>
      <c r="K3238" s="372">
        <v>90901</v>
      </c>
      <c r="L3238" s="388">
        <f>ROWS(K$5:K3238)</f>
        <v>3234</v>
      </c>
      <c r="M3238" s="388" t="str">
        <f>IF(_xlfn.IFNA(VLOOKUP(I3238,$AG$3:$AH$83,2,FALSE),"")='11.1'!$D$5,TXM!L3238,"")</f>
        <v/>
      </c>
      <c r="N3238" t="str">
        <f>IFERROR(SMALL($M$5:$M$9000,ROWS($M$5:M3238)),"")</f>
        <v/>
      </c>
      <c r="P3238" t="s">
        <v>137</v>
      </c>
      <c r="Q3238" t="s">
        <v>821</v>
      </c>
      <c r="R3238">
        <v>28069</v>
      </c>
      <c r="S3238" s="388">
        <f>ROWS(R$5:R3238)</f>
        <v>3234</v>
      </c>
      <c r="T3238" s="388" t="str">
        <f>IF(_xlfn.IFNA(VLOOKUP(P3238,$AG$3:$AH$83,2,FALSE),"")='11.1'!$D$5,TXM!S3238,"")</f>
        <v/>
      </c>
      <c r="U3238" t="str">
        <f>IFERROR(SMALL($T$5:$T$9000,ROWS($T$5:T3238)),"")</f>
        <v/>
      </c>
    </row>
    <row r="3239" spans="1:21" ht="14.4" customHeight="1" x14ac:dyDescent="0.3">
      <c r="A3239" s="371" t="s">
        <v>58</v>
      </c>
      <c r="B3239" t="s">
        <v>999</v>
      </c>
      <c r="C3239" s="372">
        <v>12111636</v>
      </c>
      <c r="D3239" s="388">
        <f>ROWS(C$5:C3239)</f>
        <v>3235</v>
      </c>
      <c r="E3239" s="388" t="str">
        <f>IF(_xlfn.IFNA(VLOOKUP(A3239,$AG$3:$AH$83,2,FALSE),"")='11.1'!$D$5,TXM!D3239,"")</f>
        <v/>
      </c>
      <c r="F3239" t="str">
        <f>IFERROR(SMALL($E$5:$E$9000,ROWS($E$5:E3239)),"")</f>
        <v/>
      </c>
      <c r="I3239" s="371" t="s">
        <v>49</v>
      </c>
      <c r="J3239" t="s">
        <v>809</v>
      </c>
      <c r="K3239" s="372">
        <v>87194</v>
      </c>
      <c r="L3239" s="388">
        <f>ROWS(K$5:K3239)</f>
        <v>3235</v>
      </c>
      <c r="M3239" s="388" t="str">
        <f>IF(_xlfn.IFNA(VLOOKUP(I3239,$AG$3:$AH$83,2,FALSE),"")='11.1'!$D$5,TXM!L3239,"")</f>
        <v/>
      </c>
      <c r="N3239" t="str">
        <f>IFERROR(SMALL($M$5:$M$9000,ROWS($M$5:M3239)),"")</f>
        <v/>
      </c>
      <c r="P3239" t="s">
        <v>137</v>
      </c>
      <c r="Q3239" t="s">
        <v>1275</v>
      </c>
      <c r="R3239">
        <v>26300</v>
      </c>
      <c r="S3239" s="388">
        <f>ROWS(R$5:R3239)</f>
        <v>3235</v>
      </c>
      <c r="T3239" s="388" t="str">
        <f>IF(_xlfn.IFNA(VLOOKUP(P3239,$AG$3:$AH$83,2,FALSE),"")='11.1'!$D$5,TXM!S3239,"")</f>
        <v/>
      </c>
      <c r="U3239" t="str">
        <f>IFERROR(SMALL($T$5:$T$9000,ROWS($T$5:T3239)),"")</f>
        <v/>
      </c>
    </row>
    <row r="3240" spans="1:21" ht="14.4" customHeight="1" x14ac:dyDescent="0.3">
      <c r="A3240" s="371" t="s">
        <v>58</v>
      </c>
      <c r="B3240" t="s">
        <v>104</v>
      </c>
      <c r="C3240" s="372">
        <v>12081642</v>
      </c>
      <c r="D3240" s="388">
        <f>ROWS(C$5:C3240)</f>
        <v>3236</v>
      </c>
      <c r="E3240" s="388" t="str">
        <f>IF(_xlfn.IFNA(VLOOKUP(A3240,$AG$3:$AH$83,2,FALSE),"")='11.1'!$D$5,TXM!D3240,"")</f>
        <v/>
      </c>
      <c r="F3240" t="str">
        <f>IFERROR(SMALL($E$5:$E$9000,ROWS($E$5:E3240)),"")</f>
        <v/>
      </c>
      <c r="I3240" s="371" t="s">
        <v>49</v>
      </c>
      <c r="J3240" t="s">
        <v>805</v>
      </c>
      <c r="K3240" s="372">
        <v>85642</v>
      </c>
      <c r="L3240" s="388">
        <f>ROWS(K$5:K3240)</f>
        <v>3236</v>
      </c>
      <c r="M3240" s="388" t="str">
        <f>IF(_xlfn.IFNA(VLOOKUP(I3240,$AG$3:$AH$83,2,FALSE),"")='11.1'!$D$5,TXM!L3240,"")</f>
        <v/>
      </c>
      <c r="N3240" t="str">
        <f>IFERROR(SMALL($M$5:$M$9000,ROWS($M$5:M3240)),"")</f>
        <v/>
      </c>
      <c r="P3240" t="s">
        <v>137</v>
      </c>
      <c r="Q3240" t="s">
        <v>779</v>
      </c>
      <c r="R3240">
        <v>6216</v>
      </c>
      <c r="S3240" s="388">
        <f>ROWS(R$5:R3240)</f>
        <v>3236</v>
      </c>
      <c r="T3240" s="388" t="str">
        <f>IF(_xlfn.IFNA(VLOOKUP(P3240,$AG$3:$AH$83,2,FALSE),"")='11.1'!$D$5,TXM!S3240,"")</f>
        <v/>
      </c>
      <c r="U3240" t="str">
        <f>IFERROR(SMALL($T$5:$T$9000,ROWS($T$5:T3240)),"")</f>
        <v/>
      </c>
    </row>
    <row r="3241" spans="1:21" ht="14.4" customHeight="1" x14ac:dyDescent="0.3">
      <c r="A3241" s="371" t="s">
        <v>58</v>
      </c>
      <c r="B3241" t="s">
        <v>789</v>
      </c>
      <c r="C3241" s="372">
        <v>10756091</v>
      </c>
      <c r="D3241" s="388">
        <f>ROWS(C$5:C3241)</f>
        <v>3237</v>
      </c>
      <c r="E3241" s="388" t="str">
        <f>IF(_xlfn.IFNA(VLOOKUP(A3241,$AG$3:$AH$83,2,FALSE),"")='11.1'!$D$5,TXM!D3241,"")</f>
        <v/>
      </c>
      <c r="F3241" t="str">
        <f>IFERROR(SMALL($E$5:$E$9000,ROWS($E$5:E3241)),"")</f>
        <v/>
      </c>
      <c r="I3241" s="371" t="s">
        <v>49</v>
      </c>
      <c r="J3241" t="s">
        <v>997</v>
      </c>
      <c r="K3241" s="372">
        <v>78486</v>
      </c>
      <c r="L3241" s="388">
        <f>ROWS(K$5:K3241)</f>
        <v>3237</v>
      </c>
      <c r="M3241" s="388" t="str">
        <f>IF(_xlfn.IFNA(VLOOKUP(I3241,$AG$3:$AH$83,2,FALSE),"")='11.1'!$D$5,TXM!L3241,"")</f>
        <v/>
      </c>
      <c r="N3241" t="str">
        <f>IFERROR(SMALL($M$5:$M$9000,ROWS($M$5:M3241)),"")</f>
        <v/>
      </c>
      <c r="P3241" t="s">
        <v>137</v>
      </c>
      <c r="Q3241" t="s">
        <v>861</v>
      </c>
      <c r="R3241">
        <v>5605</v>
      </c>
      <c r="S3241" s="388">
        <f>ROWS(R$5:R3241)</f>
        <v>3237</v>
      </c>
      <c r="T3241" s="388" t="str">
        <f>IF(_xlfn.IFNA(VLOOKUP(P3241,$AG$3:$AH$83,2,FALSE),"")='11.1'!$D$5,TXM!S3241,"")</f>
        <v/>
      </c>
      <c r="U3241" t="str">
        <f>IFERROR(SMALL($T$5:$T$9000,ROWS($T$5:T3241)),"")</f>
        <v/>
      </c>
    </row>
    <row r="3242" spans="1:21" ht="14.4" customHeight="1" x14ac:dyDescent="0.3">
      <c r="A3242" s="371" t="s">
        <v>58</v>
      </c>
      <c r="B3242" t="s">
        <v>787</v>
      </c>
      <c r="C3242" s="372">
        <v>10219363</v>
      </c>
      <c r="D3242" s="388">
        <f>ROWS(C$5:C3242)</f>
        <v>3238</v>
      </c>
      <c r="E3242" s="388" t="str">
        <f>IF(_xlfn.IFNA(VLOOKUP(A3242,$AG$3:$AH$83,2,FALSE),"")='11.1'!$D$5,TXM!D3242,"")</f>
        <v/>
      </c>
      <c r="F3242" t="str">
        <f>IFERROR(SMALL($E$5:$E$9000,ROWS($E$5:E3242)),"")</f>
        <v/>
      </c>
      <c r="I3242" s="371" t="s">
        <v>49</v>
      </c>
      <c r="J3242" t="s">
        <v>829</v>
      </c>
      <c r="K3242" s="372">
        <v>61045</v>
      </c>
      <c r="L3242" s="388">
        <f>ROWS(K$5:K3242)</f>
        <v>3238</v>
      </c>
      <c r="M3242" s="388" t="str">
        <f>IF(_xlfn.IFNA(VLOOKUP(I3242,$AG$3:$AH$83,2,FALSE),"")='11.1'!$D$5,TXM!L3242,"")</f>
        <v/>
      </c>
      <c r="N3242" t="str">
        <f>IFERROR(SMALL($M$5:$M$9000,ROWS($M$5:M3242)),"")</f>
        <v/>
      </c>
      <c r="P3242" t="s">
        <v>137</v>
      </c>
      <c r="Q3242" t="s">
        <v>815</v>
      </c>
      <c r="R3242">
        <v>2850</v>
      </c>
      <c r="S3242" s="388">
        <f>ROWS(R$5:R3242)</f>
        <v>3238</v>
      </c>
      <c r="T3242" s="388" t="str">
        <f>IF(_xlfn.IFNA(VLOOKUP(P3242,$AG$3:$AH$83,2,FALSE),"")='11.1'!$D$5,TXM!S3242,"")</f>
        <v/>
      </c>
      <c r="U3242" t="str">
        <f>IFERROR(SMALL($T$5:$T$9000,ROWS($T$5:T3242)),"")</f>
        <v/>
      </c>
    </row>
    <row r="3243" spans="1:21" ht="14.4" customHeight="1" x14ac:dyDescent="0.3">
      <c r="A3243" s="371" t="s">
        <v>58</v>
      </c>
      <c r="B3243" t="s">
        <v>1318</v>
      </c>
      <c r="C3243" s="372">
        <v>9836834</v>
      </c>
      <c r="D3243" s="388">
        <f>ROWS(C$5:C3243)</f>
        <v>3239</v>
      </c>
      <c r="E3243" s="388" t="str">
        <f>IF(_xlfn.IFNA(VLOOKUP(A3243,$AG$3:$AH$83,2,FALSE),"")='11.1'!$D$5,TXM!D3243,"")</f>
        <v/>
      </c>
      <c r="F3243" t="str">
        <f>IFERROR(SMALL($E$5:$E$9000,ROWS($E$5:E3243)),"")</f>
        <v/>
      </c>
      <c r="I3243" s="371" t="s">
        <v>49</v>
      </c>
      <c r="J3243" t="s">
        <v>819</v>
      </c>
      <c r="K3243" s="372">
        <v>52972</v>
      </c>
      <c r="L3243" s="388">
        <f>ROWS(K$5:K3243)</f>
        <v>3239</v>
      </c>
      <c r="M3243" s="388" t="str">
        <f>IF(_xlfn.IFNA(VLOOKUP(I3243,$AG$3:$AH$83,2,FALSE),"")='11.1'!$D$5,TXM!L3243,"")</f>
        <v/>
      </c>
      <c r="N3243" t="str">
        <f>IFERROR(SMALL($M$5:$M$9000,ROWS($M$5:M3243)),"")</f>
        <v/>
      </c>
      <c r="P3243" t="s">
        <v>137</v>
      </c>
      <c r="Q3243" t="s">
        <v>98</v>
      </c>
      <c r="R3243">
        <v>2280</v>
      </c>
      <c r="S3243" s="388">
        <f>ROWS(R$5:R3243)</f>
        <v>3239</v>
      </c>
      <c r="T3243" s="388" t="str">
        <f>IF(_xlfn.IFNA(VLOOKUP(P3243,$AG$3:$AH$83,2,FALSE),"")='11.1'!$D$5,TXM!S3243,"")</f>
        <v/>
      </c>
      <c r="U3243" t="str">
        <f>IFERROR(SMALL($T$5:$T$9000,ROWS($T$5:T3243)),"")</f>
        <v/>
      </c>
    </row>
    <row r="3244" spans="1:21" ht="14.4" customHeight="1" x14ac:dyDescent="0.3">
      <c r="A3244" s="371" t="s">
        <v>58</v>
      </c>
      <c r="B3244" t="s">
        <v>1434</v>
      </c>
      <c r="C3244" s="372">
        <v>8446306</v>
      </c>
      <c r="D3244" s="388">
        <f>ROWS(C$5:C3244)</f>
        <v>3240</v>
      </c>
      <c r="E3244" s="388" t="str">
        <f>IF(_xlfn.IFNA(VLOOKUP(A3244,$AG$3:$AH$83,2,FALSE),"")='11.1'!$D$5,TXM!D3244,"")</f>
        <v/>
      </c>
      <c r="F3244" t="str">
        <f>IFERROR(SMALL($E$5:$E$9000,ROWS($E$5:E3244)),"")</f>
        <v/>
      </c>
      <c r="I3244" s="371" t="s">
        <v>49</v>
      </c>
      <c r="J3244" t="s">
        <v>1001</v>
      </c>
      <c r="K3244" s="372">
        <v>34224</v>
      </c>
      <c r="L3244" s="388">
        <f>ROWS(K$5:K3244)</f>
        <v>3240</v>
      </c>
      <c r="M3244" s="388" t="str">
        <f>IF(_xlfn.IFNA(VLOOKUP(I3244,$AG$3:$AH$83,2,FALSE),"")='11.1'!$D$5,TXM!L3244,"")</f>
        <v/>
      </c>
      <c r="N3244" t="str">
        <f>IFERROR(SMALL($M$5:$M$9000,ROWS($M$5:M3244)),"")</f>
        <v/>
      </c>
      <c r="P3244" t="s">
        <v>137</v>
      </c>
      <c r="Q3244" t="s">
        <v>1252</v>
      </c>
      <c r="R3244">
        <v>1520</v>
      </c>
      <c r="S3244" s="388">
        <f>ROWS(R$5:R3244)</f>
        <v>3240</v>
      </c>
      <c r="T3244" s="388" t="str">
        <f>IF(_xlfn.IFNA(VLOOKUP(P3244,$AG$3:$AH$83,2,FALSE),"")='11.1'!$D$5,TXM!S3244,"")</f>
        <v/>
      </c>
      <c r="U3244" t="str">
        <f>IFERROR(SMALL($T$5:$T$9000,ROWS($T$5:T3244)),"")</f>
        <v/>
      </c>
    </row>
    <row r="3245" spans="1:21" ht="14.4" customHeight="1" x14ac:dyDescent="0.3">
      <c r="A3245" s="371" t="s">
        <v>58</v>
      </c>
      <c r="B3245" t="s">
        <v>835</v>
      </c>
      <c r="C3245" s="372">
        <v>7153062</v>
      </c>
      <c r="D3245" s="388">
        <f>ROWS(C$5:C3245)</f>
        <v>3241</v>
      </c>
      <c r="E3245" s="388" t="str">
        <f>IF(_xlfn.IFNA(VLOOKUP(A3245,$AG$3:$AH$83,2,FALSE),"")='11.1'!$D$5,TXM!D3245,"")</f>
        <v/>
      </c>
      <c r="F3245" t="str">
        <f>IFERROR(SMALL($E$5:$E$9000,ROWS($E$5:E3245)),"")</f>
        <v/>
      </c>
      <c r="I3245" s="371" t="s">
        <v>49</v>
      </c>
      <c r="J3245" t="s">
        <v>803</v>
      </c>
      <c r="K3245" s="372">
        <v>33739</v>
      </c>
      <c r="L3245" s="388">
        <f>ROWS(K$5:K3245)</f>
        <v>3241</v>
      </c>
      <c r="M3245" s="388" t="str">
        <f>IF(_xlfn.IFNA(VLOOKUP(I3245,$AG$3:$AH$83,2,FALSE),"")='11.1'!$D$5,TXM!L3245,"")</f>
        <v/>
      </c>
      <c r="N3245" t="str">
        <f>IFERROR(SMALL($M$5:$M$9000,ROWS($M$5:M3245)),"")</f>
        <v/>
      </c>
      <c r="P3245" t="s">
        <v>137</v>
      </c>
      <c r="Q3245" t="s">
        <v>811</v>
      </c>
      <c r="R3245">
        <v>1360</v>
      </c>
      <c r="S3245" s="388">
        <f>ROWS(R$5:R3245)</f>
        <v>3241</v>
      </c>
      <c r="T3245" s="388" t="str">
        <f>IF(_xlfn.IFNA(VLOOKUP(P3245,$AG$3:$AH$83,2,FALSE),"")='11.1'!$D$5,TXM!S3245,"")</f>
        <v/>
      </c>
      <c r="U3245" t="str">
        <f>IFERROR(SMALL($T$5:$T$9000,ROWS($T$5:T3245)),"")</f>
        <v/>
      </c>
    </row>
    <row r="3246" spans="1:21" ht="14.4" customHeight="1" x14ac:dyDescent="0.3">
      <c r="A3246" s="371" t="s">
        <v>58</v>
      </c>
      <c r="B3246" t="s">
        <v>107</v>
      </c>
      <c r="C3246" s="372">
        <v>5395280</v>
      </c>
      <c r="D3246" s="388">
        <f>ROWS(C$5:C3246)</f>
        <v>3242</v>
      </c>
      <c r="E3246" s="388" t="str">
        <f>IF(_xlfn.IFNA(VLOOKUP(A3246,$AG$3:$AH$83,2,FALSE),"")='11.1'!$D$5,TXM!D3246,"")</f>
        <v/>
      </c>
      <c r="F3246" t="str">
        <f>IFERROR(SMALL($E$5:$E$9000,ROWS($E$5:E3246)),"")</f>
        <v/>
      </c>
      <c r="I3246" s="371" t="s">
        <v>49</v>
      </c>
      <c r="J3246" t="s">
        <v>1275</v>
      </c>
      <c r="K3246" s="372">
        <v>31519</v>
      </c>
      <c r="L3246" s="388">
        <f>ROWS(K$5:K3246)</f>
        <v>3242</v>
      </c>
      <c r="M3246" s="388" t="str">
        <f>IF(_xlfn.IFNA(VLOOKUP(I3246,$AG$3:$AH$83,2,FALSE),"")='11.1'!$D$5,TXM!L3246,"")</f>
        <v/>
      </c>
      <c r="N3246" t="str">
        <f>IFERROR(SMALL($M$5:$M$9000,ROWS($M$5:M3246)),"")</f>
        <v/>
      </c>
      <c r="P3246" t="s">
        <v>137</v>
      </c>
      <c r="Q3246" t="s">
        <v>835</v>
      </c>
      <c r="R3246">
        <v>500</v>
      </c>
      <c r="S3246" s="388">
        <f>ROWS(R$5:R3246)</f>
        <v>3242</v>
      </c>
      <c r="T3246" s="388" t="str">
        <f>IF(_xlfn.IFNA(VLOOKUP(P3246,$AG$3:$AH$83,2,FALSE),"")='11.1'!$D$5,TXM!S3246,"")</f>
        <v/>
      </c>
      <c r="U3246" t="str">
        <f>IFERROR(SMALL($T$5:$T$9000,ROWS($T$5:T3246)),"")</f>
        <v/>
      </c>
    </row>
    <row r="3247" spans="1:21" ht="14.4" customHeight="1" x14ac:dyDescent="0.3">
      <c r="A3247" s="371" t="s">
        <v>58</v>
      </c>
      <c r="B3247" t="s">
        <v>1005</v>
      </c>
      <c r="C3247" s="372">
        <v>5001735</v>
      </c>
      <c r="D3247" s="388">
        <f>ROWS(C$5:C3247)</f>
        <v>3243</v>
      </c>
      <c r="E3247" s="388" t="str">
        <f>IF(_xlfn.IFNA(VLOOKUP(A3247,$AG$3:$AH$83,2,FALSE),"")='11.1'!$D$5,TXM!D3247,"")</f>
        <v/>
      </c>
      <c r="F3247" t="str">
        <f>IFERROR(SMALL($E$5:$E$9000,ROWS($E$5:E3247)),"")</f>
        <v/>
      </c>
      <c r="I3247" s="371" t="s">
        <v>49</v>
      </c>
      <c r="J3247" t="s">
        <v>98</v>
      </c>
      <c r="K3247" s="372">
        <v>25410</v>
      </c>
      <c r="L3247" s="388">
        <f>ROWS(K$5:K3247)</f>
        <v>3243</v>
      </c>
      <c r="M3247" s="388" t="str">
        <f>IF(_xlfn.IFNA(VLOOKUP(I3247,$AG$3:$AH$83,2,FALSE),"")='11.1'!$D$5,TXM!L3247,"")</f>
        <v/>
      </c>
      <c r="N3247" t="str">
        <f>IFERROR(SMALL($M$5:$M$9000,ROWS($M$5:M3247)),"")</f>
        <v/>
      </c>
      <c r="P3247" t="s">
        <v>137</v>
      </c>
      <c r="Q3247" t="s">
        <v>799</v>
      </c>
      <c r="R3247">
        <v>443</v>
      </c>
      <c r="S3247" s="388">
        <f>ROWS(R$5:R3247)</f>
        <v>3243</v>
      </c>
      <c r="T3247" s="388" t="str">
        <f>IF(_xlfn.IFNA(VLOOKUP(P3247,$AG$3:$AH$83,2,FALSE),"")='11.1'!$D$5,TXM!S3247,"")</f>
        <v/>
      </c>
      <c r="U3247" t="str">
        <f>IFERROR(SMALL($T$5:$T$9000,ROWS($T$5:T3247)),"")</f>
        <v/>
      </c>
    </row>
    <row r="3248" spans="1:21" ht="14.4" customHeight="1" x14ac:dyDescent="0.3">
      <c r="A3248" s="371" t="s">
        <v>58</v>
      </c>
      <c r="B3248" t="s">
        <v>865</v>
      </c>
      <c r="C3248" s="372">
        <v>4632862</v>
      </c>
      <c r="D3248" s="388">
        <f>ROWS(C$5:C3248)</f>
        <v>3244</v>
      </c>
      <c r="E3248" s="388" t="str">
        <f>IF(_xlfn.IFNA(VLOOKUP(A3248,$AG$3:$AH$83,2,FALSE),"")='11.1'!$D$5,TXM!D3248,"")</f>
        <v/>
      </c>
      <c r="F3248" t="str">
        <f>IFERROR(SMALL($E$5:$E$9000,ROWS($E$5:E3248)),"")</f>
        <v/>
      </c>
      <c r="I3248" s="371" t="s">
        <v>49</v>
      </c>
      <c r="J3248" t="s">
        <v>855</v>
      </c>
      <c r="K3248" s="372">
        <v>15860</v>
      </c>
      <c r="L3248" s="388">
        <f>ROWS(K$5:K3248)</f>
        <v>3244</v>
      </c>
      <c r="M3248" s="388" t="str">
        <f>IF(_xlfn.IFNA(VLOOKUP(I3248,$AG$3:$AH$83,2,FALSE),"")='11.1'!$D$5,TXM!L3248,"")</f>
        <v/>
      </c>
      <c r="N3248" t="str">
        <f>IFERROR(SMALL($M$5:$M$9000,ROWS($M$5:M3248)),"")</f>
        <v/>
      </c>
      <c r="P3248" t="s">
        <v>137</v>
      </c>
      <c r="Q3248" t="s">
        <v>1365</v>
      </c>
      <c r="R3248">
        <v>340</v>
      </c>
      <c r="S3248" s="388">
        <f>ROWS(R$5:R3248)</f>
        <v>3244</v>
      </c>
      <c r="T3248" s="388" t="str">
        <f>IF(_xlfn.IFNA(VLOOKUP(P3248,$AG$3:$AH$83,2,FALSE),"")='11.1'!$D$5,TXM!S3248,"")</f>
        <v/>
      </c>
      <c r="U3248" t="str">
        <f>IFERROR(SMALL($T$5:$T$9000,ROWS($T$5:T3248)),"")</f>
        <v/>
      </c>
    </row>
    <row r="3249" spans="1:21" ht="14.4" customHeight="1" x14ac:dyDescent="0.3">
      <c r="A3249" s="371" t="s">
        <v>58</v>
      </c>
      <c r="B3249" t="s">
        <v>863</v>
      </c>
      <c r="C3249" s="372">
        <v>3706830</v>
      </c>
      <c r="D3249" s="388">
        <f>ROWS(C$5:C3249)</f>
        <v>3245</v>
      </c>
      <c r="E3249" s="388" t="str">
        <f>IF(_xlfn.IFNA(VLOOKUP(A3249,$AG$3:$AH$83,2,FALSE),"")='11.1'!$D$5,TXM!D3249,"")</f>
        <v/>
      </c>
      <c r="F3249" t="str">
        <f>IFERROR(SMALL($E$5:$E$9000,ROWS($E$5:E3249)),"")</f>
        <v/>
      </c>
      <c r="I3249" s="371" t="s">
        <v>49</v>
      </c>
      <c r="J3249" t="s">
        <v>817</v>
      </c>
      <c r="K3249" s="372">
        <v>15587</v>
      </c>
      <c r="L3249" s="388">
        <f>ROWS(K$5:K3249)</f>
        <v>3245</v>
      </c>
      <c r="M3249" s="388" t="str">
        <f>IF(_xlfn.IFNA(VLOOKUP(I3249,$AG$3:$AH$83,2,FALSE),"")='11.1'!$D$5,TXM!L3249,"")</f>
        <v/>
      </c>
      <c r="N3249" t="str">
        <f>IFERROR(SMALL($M$5:$M$9000,ROWS($M$5:M3249)),"")</f>
        <v/>
      </c>
      <c r="P3249" t="s">
        <v>137</v>
      </c>
      <c r="Q3249" t="s">
        <v>819</v>
      </c>
      <c r="R3249">
        <v>319</v>
      </c>
      <c r="S3249" s="388">
        <f>ROWS(R$5:R3249)</f>
        <v>3245</v>
      </c>
      <c r="T3249" s="388" t="str">
        <f>IF(_xlfn.IFNA(VLOOKUP(P3249,$AG$3:$AH$83,2,FALSE),"")='11.1'!$D$5,TXM!S3249,"")</f>
        <v/>
      </c>
      <c r="U3249" t="str">
        <f>IFERROR(SMALL($T$5:$T$9000,ROWS($T$5:T3249)),"")</f>
        <v/>
      </c>
    </row>
    <row r="3250" spans="1:21" ht="14.4" customHeight="1" x14ac:dyDescent="0.3">
      <c r="A3250" s="371" t="s">
        <v>58</v>
      </c>
      <c r="B3250" t="s">
        <v>815</v>
      </c>
      <c r="C3250" s="372">
        <v>2970040</v>
      </c>
      <c r="D3250" s="388">
        <f>ROWS(C$5:C3250)</f>
        <v>3246</v>
      </c>
      <c r="E3250" s="388" t="str">
        <f>IF(_xlfn.IFNA(VLOOKUP(A3250,$AG$3:$AH$83,2,FALSE),"")='11.1'!$D$5,TXM!D3250,"")</f>
        <v/>
      </c>
      <c r="F3250" t="str">
        <f>IFERROR(SMALL($E$5:$E$9000,ROWS($E$5:E3250)),"")</f>
        <v/>
      </c>
      <c r="I3250" s="371" t="s">
        <v>49</v>
      </c>
      <c r="J3250" t="s">
        <v>801</v>
      </c>
      <c r="K3250" s="372">
        <v>15062</v>
      </c>
      <c r="L3250" s="388">
        <f>ROWS(K$5:K3250)</f>
        <v>3246</v>
      </c>
      <c r="M3250" s="388" t="str">
        <f>IF(_xlfn.IFNA(VLOOKUP(I3250,$AG$3:$AH$83,2,FALSE),"")='11.1'!$D$5,TXM!L3250,"")</f>
        <v/>
      </c>
      <c r="N3250" t="str">
        <f>IFERROR(SMALL($M$5:$M$9000,ROWS($M$5:M3250)),"")</f>
        <v/>
      </c>
      <c r="P3250" t="s">
        <v>137</v>
      </c>
      <c r="Q3250" t="s">
        <v>1494</v>
      </c>
      <c r="R3250">
        <v>300</v>
      </c>
      <c r="S3250" s="388">
        <f>ROWS(R$5:R3250)</f>
        <v>3246</v>
      </c>
      <c r="T3250" s="388" t="str">
        <f>IF(_xlfn.IFNA(VLOOKUP(P3250,$AG$3:$AH$83,2,FALSE),"")='11.1'!$D$5,TXM!S3250,"")</f>
        <v/>
      </c>
      <c r="U3250" t="str">
        <f>IFERROR(SMALL($T$5:$T$9000,ROWS($T$5:T3250)),"")</f>
        <v/>
      </c>
    </row>
    <row r="3251" spans="1:21" ht="14.4" customHeight="1" x14ac:dyDescent="0.3">
      <c r="A3251" s="371" t="s">
        <v>58</v>
      </c>
      <c r="B3251" t="s">
        <v>843</v>
      </c>
      <c r="C3251" s="372">
        <v>2920823</v>
      </c>
      <c r="D3251" s="388">
        <f>ROWS(C$5:C3251)</f>
        <v>3247</v>
      </c>
      <c r="E3251" s="388" t="str">
        <f>IF(_xlfn.IFNA(VLOOKUP(A3251,$AG$3:$AH$83,2,FALSE),"")='11.1'!$D$5,TXM!D3251,"")</f>
        <v/>
      </c>
      <c r="F3251" t="str">
        <f>IFERROR(SMALL($E$5:$E$9000,ROWS($E$5:E3251)),"")</f>
        <v/>
      </c>
      <c r="I3251" s="371" t="s">
        <v>49</v>
      </c>
      <c r="J3251" t="s">
        <v>811</v>
      </c>
      <c r="K3251" s="372">
        <v>12673</v>
      </c>
      <c r="L3251" s="388">
        <f>ROWS(K$5:K3251)</f>
        <v>3247</v>
      </c>
      <c r="M3251" s="388" t="str">
        <f>IF(_xlfn.IFNA(VLOOKUP(I3251,$AG$3:$AH$83,2,FALSE),"")='11.1'!$D$5,TXM!L3251,"")</f>
        <v/>
      </c>
      <c r="N3251" t="str">
        <f>IFERROR(SMALL($M$5:$M$9000,ROWS($M$5:M3251)),"")</f>
        <v/>
      </c>
      <c r="P3251" t="s">
        <v>137</v>
      </c>
      <c r="Q3251" t="s">
        <v>97</v>
      </c>
      <c r="R3251">
        <v>270</v>
      </c>
      <c r="S3251" s="388">
        <f>ROWS(R$5:R3251)</f>
        <v>3247</v>
      </c>
      <c r="T3251" s="388" t="str">
        <f>IF(_xlfn.IFNA(VLOOKUP(P3251,$AG$3:$AH$83,2,FALSE),"")='11.1'!$D$5,TXM!S3251,"")</f>
        <v/>
      </c>
      <c r="U3251" t="str">
        <f>IFERROR(SMALL($T$5:$T$9000,ROWS($T$5:T3251)),"")</f>
        <v/>
      </c>
    </row>
    <row r="3252" spans="1:21" ht="14.4" customHeight="1" x14ac:dyDescent="0.3">
      <c r="A3252" s="371" t="s">
        <v>58</v>
      </c>
      <c r="B3252" t="s">
        <v>845</v>
      </c>
      <c r="C3252" s="372">
        <v>2743831</v>
      </c>
      <c r="D3252" s="388">
        <f>ROWS(C$5:C3252)</f>
        <v>3248</v>
      </c>
      <c r="E3252" s="388" t="str">
        <f>IF(_xlfn.IFNA(VLOOKUP(A3252,$AG$3:$AH$83,2,FALSE),"")='11.1'!$D$5,TXM!D3252,"")</f>
        <v/>
      </c>
      <c r="F3252" t="str">
        <f>IFERROR(SMALL($E$5:$E$9000,ROWS($E$5:E3252)),"")</f>
        <v/>
      </c>
      <c r="I3252" s="371" t="s">
        <v>49</v>
      </c>
      <c r="J3252" t="s">
        <v>1494</v>
      </c>
      <c r="K3252" s="372">
        <v>6754</v>
      </c>
      <c r="L3252" s="388">
        <f>ROWS(K$5:K3252)</f>
        <v>3248</v>
      </c>
      <c r="M3252" s="388" t="str">
        <f>IF(_xlfn.IFNA(VLOOKUP(I3252,$AG$3:$AH$83,2,FALSE),"")='11.1'!$D$5,TXM!L3252,"")</f>
        <v/>
      </c>
      <c r="N3252" t="str">
        <f>IFERROR(SMALL($M$5:$M$9000,ROWS($M$5:M3252)),"")</f>
        <v/>
      </c>
      <c r="P3252" t="s">
        <v>137</v>
      </c>
      <c r="Q3252" t="s">
        <v>94</v>
      </c>
      <c r="R3252">
        <v>130</v>
      </c>
      <c r="S3252" s="388">
        <f>ROWS(R$5:R3252)</f>
        <v>3248</v>
      </c>
      <c r="T3252" s="388" t="str">
        <f>IF(_xlfn.IFNA(VLOOKUP(P3252,$AG$3:$AH$83,2,FALSE),"")='11.1'!$D$5,TXM!S3252,"")</f>
        <v/>
      </c>
      <c r="U3252" t="str">
        <f>IFERROR(SMALL($T$5:$T$9000,ROWS($T$5:T3252)),"")</f>
        <v/>
      </c>
    </row>
    <row r="3253" spans="1:21" ht="14.4" customHeight="1" x14ac:dyDescent="0.3">
      <c r="A3253" s="371" t="s">
        <v>58</v>
      </c>
      <c r="B3253" t="s">
        <v>996</v>
      </c>
      <c r="C3253" s="372">
        <v>2618536</v>
      </c>
      <c r="D3253" s="388">
        <f>ROWS(C$5:C3253)</f>
        <v>3249</v>
      </c>
      <c r="E3253" s="388" t="str">
        <f>IF(_xlfn.IFNA(VLOOKUP(A3253,$AG$3:$AH$83,2,FALSE),"")='11.1'!$D$5,TXM!D3253,"")</f>
        <v/>
      </c>
      <c r="F3253" t="str">
        <f>IFERROR(SMALL($E$5:$E$9000,ROWS($E$5:E3253)),"")</f>
        <v/>
      </c>
      <c r="I3253" s="371" t="s">
        <v>49</v>
      </c>
      <c r="J3253" t="s">
        <v>990</v>
      </c>
      <c r="K3253" s="372">
        <v>5065</v>
      </c>
      <c r="L3253" s="388">
        <f>ROWS(K$5:K3253)</f>
        <v>3249</v>
      </c>
      <c r="M3253" s="388" t="str">
        <f>IF(_xlfn.IFNA(VLOOKUP(I3253,$AG$3:$AH$83,2,FALSE),"")='11.1'!$D$5,TXM!L3253,"")</f>
        <v/>
      </c>
      <c r="N3253" t="str">
        <f>IFERROR(SMALL($M$5:$M$9000,ROWS($M$5:M3253)),"")</f>
        <v/>
      </c>
      <c r="P3253" t="s">
        <v>137</v>
      </c>
      <c r="Q3253" t="s">
        <v>839</v>
      </c>
      <c r="R3253">
        <v>127</v>
      </c>
      <c r="S3253" s="388">
        <f>ROWS(R$5:R3253)</f>
        <v>3249</v>
      </c>
      <c r="T3253" s="388" t="str">
        <f>IF(_xlfn.IFNA(VLOOKUP(P3253,$AG$3:$AH$83,2,FALSE),"")='11.1'!$D$5,TXM!S3253,"")</f>
        <v/>
      </c>
      <c r="U3253" t="str">
        <f>IFERROR(SMALL($T$5:$T$9000,ROWS($T$5:T3253)),"")</f>
        <v/>
      </c>
    </row>
    <row r="3254" spans="1:21" ht="14.4" customHeight="1" x14ac:dyDescent="0.3">
      <c r="A3254" s="371" t="s">
        <v>58</v>
      </c>
      <c r="B3254" t="s">
        <v>861</v>
      </c>
      <c r="C3254" s="372">
        <v>2525493</v>
      </c>
      <c r="D3254" s="388">
        <f>ROWS(C$5:C3254)</f>
        <v>3250</v>
      </c>
      <c r="E3254" s="388" t="str">
        <f>IF(_xlfn.IFNA(VLOOKUP(A3254,$AG$3:$AH$83,2,FALSE),"")='11.1'!$D$5,TXM!D3254,"")</f>
        <v/>
      </c>
      <c r="F3254" t="str">
        <f>IFERROR(SMALL($E$5:$E$9000,ROWS($E$5:E3254)),"")</f>
        <v/>
      </c>
      <c r="I3254" s="371" t="s">
        <v>49</v>
      </c>
      <c r="J3254" t="s">
        <v>869</v>
      </c>
      <c r="K3254" s="372">
        <v>4938</v>
      </c>
      <c r="L3254" s="388">
        <f>ROWS(K$5:K3254)</f>
        <v>3250</v>
      </c>
      <c r="M3254" s="388" t="str">
        <f>IF(_xlfn.IFNA(VLOOKUP(I3254,$AG$3:$AH$83,2,FALSE),"")='11.1'!$D$5,TXM!L3254,"")</f>
        <v/>
      </c>
      <c r="N3254" t="str">
        <f>IFERROR(SMALL($M$5:$M$9000,ROWS($M$5:M3254)),"")</f>
        <v/>
      </c>
      <c r="P3254" t="s">
        <v>137</v>
      </c>
      <c r="Q3254" t="s">
        <v>102</v>
      </c>
      <c r="R3254">
        <v>85</v>
      </c>
      <c r="S3254" s="388">
        <f>ROWS(R$5:R3254)</f>
        <v>3250</v>
      </c>
      <c r="T3254" s="388" t="str">
        <f>IF(_xlfn.IFNA(VLOOKUP(P3254,$AG$3:$AH$83,2,FALSE),"")='11.1'!$D$5,TXM!S3254,"")</f>
        <v/>
      </c>
      <c r="U3254" t="str">
        <f>IFERROR(SMALL($T$5:$T$9000,ROWS($T$5:T3254)),"")</f>
        <v/>
      </c>
    </row>
    <row r="3255" spans="1:21" ht="14.4" customHeight="1" x14ac:dyDescent="0.3">
      <c r="A3255" s="371" t="s">
        <v>58</v>
      </c>
      <c r="B3255" t="s">
        <v>795</v>
      </c>
      <c r="C3255" s="372">
        <v>2502574</v>
      </c>
      <c r="D3255" s="388">
        <f>ROWS(C$5:C3255)</f>
        <v>3251</v>
      </c>
      <c r="E3255" s="388" t="str">
        <f>IF(_xlfn.IFNA(VLOOKUP(A3255,$AG$3:$AH$83,2,FALSE),"")='11.1'!$D$5,TXM!D3255,"")</f>
        <v/>
      </c>
      <c r="F3255" t="str">
        <f>IFERROR(SMALL($E$5:$E$9000,ROWS($E$5:E3255)),"")</f>
        <v/>
      </c>
      <c r="I3255" s="371" t="s">
        <v>49</v>
      </c>
      <c r="J3255" t="s">
        <v>1003</v>
      </c>
      <c r="K3255" s="372">
        <v>3108</v>
      </c>
      <c r="L3255" s="388">
        <f>ROWS(K$5:K3255)</f>
        <v>3251</v>
      </c>
      <c r="M3255" s="388" t="str">
        <f>IF(_xlfn.IFNA(VLOOKUP(I3255,$AG$3:$AH$83,2,FALSE),"")='11.1'!$D$5,TXM!L3255,"")</f>
        <v/>
      </c>
      <c r="N3255" t="str">
        <f>IFERROR(SMALL($M$5:$M$9000,ROWS($M$5:M3255)),"")</f>
        <v/>
      </c>
      <c r="P3255" t="s">
        <v>137</v>
      </c>
      <c r="Q3255" t="s">
        <v>827</v>
      </c>
      <c r="R3255">
        <v>60</v>
      </c>
      <c r="S3255" s="388">
        <f>ROWS(R$5:R3255)</f>
        <v>3251</v>
      </c>
      <c r="T3255" s="388" t="str">
        <f>IF(_xlfn.IFNA(VLOOKUP(P3255,$AG$3:$AH$83,2,FALSE),"")='11.1'!$D$5,TXM!S3255,"")</f>
        <v/>
      </c>
      <c r="U3255" t="str">
        <f>IFERROR(SMALL($T$5:$T$9000,ROWS($T$5:T3255)),"")</f>
        <v/>
      </c>
    </row>
    <row r="3256" spans="1:21" ht="14.4" customHeight="1" x14ac:dyDescent="0.3">
      <c r="A3256" s="371" t="s">
        <v>58</v>
      </c>
      <c r="B3256" t="s">
        <v>813</v>
      </c>
      <c r="C3256" s="372">
        <v>2290401</v>
      </c>
      <c r="D3256" s="388">
        <f>ROWS(C$5:C3256)</f>
        <v>3252</v>
      </c>
      <c r="E3256" s="388" t="str">
        <f>IF(_xlfn.IFNA(VLOOKUP(A3256,$AG$3:$AH$83,2,FALSE),"")='11.1'!$D$5,TXM!D3256,"")</f>
        <v/>
      </c>
      <c r="F3256" t="str">
        <f>IFERROR(SMALL($E$5:$E$9000,ROWS($E$5:E3256)),"")</f>
        <v/>
      </c>
      <c r="I3256" s="371" t="s">
        <v>49</v>
      </c>
      <c r="J3256" t="s">
        <v>93</v>
      </c>
      <c r="K3256" s="372">
        <v>2940</v>
      </c>
      <c r="L3256" s="388">
        <f>ROWS(K$5:K3256)</f>
        <v>3252</v>
      </c>
      <c r="M3256" s="388" t="str">
        <f>IF(_xlfn.IFNA(VLOOKUP(I3256,$AG$3:$AH$83,2,FALSE),"")='11.1'!$D$5,TXM!L3256,"")</f>
        <v/>
      </c>
      <c r="N3256" t="str">
        <f>IFERROR(SMALL($M$5:$M$9000,ROWS($M$5:M3256)),"")</f>
        <v/>
      </c>
      <c r="P3256" t="s">
        <v>75</v>
      </c>
      <c r="Q3256" t="s">
        <v>1240</v>
      </c>
      <c r="R3256">
        <v>12928</v>
      </c>
      <c r="S3256" s="388">
        <f>ROWS(R$5:R3256)</f>
        <v>3252</v>
      </c>
      <c r="T3256" s="388" t="str">
        <f>IF(_xlfn.IFNA(VLOOKUP(P3256,$AG$3:$AH$83,2,FALSE),"")='11.1'!$D$5,TXM!S3256,"")</f>
        <v/>
      </c>
      <c r="U3256" t="str">
        <f>IFERROR(SMALL($T$5:$T$9000,ROWS($T$5:T3256)),"")</f>
        <v/>
      </c>
    </row>
    <row r="3257" spans="1:21" ht="14.4" customHeight="1" x14ac:dyDescent="0.3">
      <c r="A3257" s="371" t="s">
        <v>58</v>
      </c>
      <c r="B3257" t="s">
        <v>785</v>
      </c>
      <c r="C3257" s="372">
        <v>1783097</v>
      </c>
      <c r="D3257" s="388">
        <f>ROWS(C$5:C3257)</f>
        <v>3253</v>
      </c>
      <c r="E3257" s="388" t="str">
        <f>IF(_xlfn.IFNA(VLOOKUP(A3257,$AG$3:$AH$83,2,FALSE),"")='11.1'!$D$5,TXM!D3257,"")</f>
        <v/>
      </c>
      <c r="F3257" t="str">
        <f>IFERROR(SMALL($E$5:$E$9000,ROWS($E$5:E3257)),"")</f>
        <v/>
      </c>
      <c r="I3257" s="371" t="s">
        <v>49</v>
      </c>
      <c r="J3257" t="s">
        <v>847</v>
      </c>
      <c r="K3257" s="372">
        <v>1946</v>
      </c>
      <c r="L3257" s="388">
        <f>ROWS(K$5:K3257)</f>
        <v>3253</v>
      </c>
      <c r="M3257" s="388" t="str">
        <f>IF(_xlfn.IFNA(VLOOKUP(I3257,$AG$3:$AH$83,2,FALSE),"")='11.1'!$D$5,TXM!L3257,"")</f>
        <v/>
      </c>
      <c r="N3257" t="str">
        <f>IFERROR(SMALL($M$5:$M$9000,ROWS($M$5:M3257)),"")</f>
        <v/>
      </c>
      <c r="P3257" t="s">
        <v>30</v>
      </c>
      <c r="Q3257" t="s">
        <v>871</v>
      </c>
      <c r="R3257">
        <v>376097946</v>
      </c>
      <c r="S3257" s="388">
        <f>ROWS(R$5:R3257)</f>
        <v>3253</v>
      </c>
      <c r="T3257" s="388" t="str">
        <f>IF(_xlfn.IFNA(VLOOKUP(P3257,$AG$3:$AH$83,2,FALSE),"")='11.1'!$D$5,TXM!S3257,"")</f>
        <v/>
      </c>
      <c r="U3257" t="str">
        <f>IFERROR(SMALL($T$5:$T$9000,ROWS($T$5:T3257)),"")</f>
        <v/>
      </c>
    </row>
    <row r="3258" spans="1:21" ht="14.4" customHeight="1" x14ac:dyDescent="0.3">
      <c r="A3258" s="371" t="s">
        <v>58</v>
      </c>
      <c r="B3258" t="s">
        <v>811</v>
      </c>
      <c r="C3258" s="372">
        <v>1623717</v>
      </c>
      <c r="D3258" s="388">
        <f>ROWS(C$5:C3258)</f>
        <v>3254</v>
      </c>
      <c r="E3258" s="388" t="str">
        <f>IF(_xlfn.IFNA(VLOOKUP(A3258,$AG$3:$AH$83,2,FALSE),"")='11.1'!$D$5,TXM!D3258,"")</f>
        <v/>
      </c>
      <c r="F3258" t="str">
        <f>IFERROR(SMALL($E$5:$E$9000,ROWS($E$5:E3258)),"")</f>
        <v/>
      </c>
      <c r="I3258" s="371" t="s">
        <v>49</v>
      </c>
      <c r="J3258" t="s">
        <v>857</v>
      </c>
      <c r="K3258" s="372">
        <v>1763</v>
      </c>
      <c r="L3258" s="388">
        <f>ROWS(K$5:K3258)</f>
        <v>3254</v>
      </c>
      <c r="M3258" s="388" t="str">
        <f>IF(_xlfn.IFNA(VLOOKUP(I3258,$AG$3:$AH$83,2,FALSE),"")='11.1'!$D$5,TXM!L3258,"")</f>
        <v/>
      </c>
      <c r="N3258" t="str">
        <f>IFERROR(SMALL($M$5:$M$9000,ROWS($M$5:M3258)),"")</f>
        <v/>
      </c>
      <c r="P3258" t="s">
        <v>30</v>
      </c>
      <c r="Q3258" t="s">
        <v>867</v>
      </c>
      <c r="R3258">
        <v>285527509</v>
      </c>
      <c r="S3258" s="388">
        <f>ROWS(R$5:R3258)</f>
        <v>3254</v>
      </c>
      <c r="T3258" s="388" t="str">
        <f>IF(_xlfn.IFNA(VLOOKUP(P3258,$AG$3:$AH$83,2,FALSE),"")='11.1'!$D$5,TXM!S3258,"")</f>
        <v/>
      </c>
      <c r="U3258" t="str">
        <f>IFERROR(SMALL($T$5:$T$9000,ROWS($T$5:T3258)),"")</f>
        <v/>
      </c>
    </row>
    <row r="3259" spans="1:21" ht="14.4" customHeight="1" x14ac:dyDescent="0.3">
      <c r="A3259" s="371" t="s">
        <v>58</v>
      </c>
      <c r="B3259" t="s">
        <v>841</v>
      </c>
      <c r="C3259" s="372">
        <v>927422</v>
      </c>
      <c r="D3259" s="388">
        <f>ROWS(C$5:C3259)</f>
        <v>3255</v>
      </c>
      <c r="E3259" s="388" t="str">
        <f>IF(_xlfn.IFNA(VLOOKUP(A3259,$AG$3:$AH$83,2,FALSE),"")='11.1'!$D$5,TXM!D3259,"")</f>
        <v/>
      </c>
      <c r="F3259" t="str">
        <f>IFERROR(SMALL($E$5:$E$9000,ROWS($E$5:E3259)),"")</f>
        <v/>
      </c>
      <c r="I3259" s="371" t="s">
        <v>49</v>
      </c>
      <c r="J3259" t="s">
        <v>815</v>
      </c>
      <c r="K3259" s="372">
        <v>1644</v>
      </c>
      <c r="L3259" s="388">
        <f>ROWS(K$5:K3259)</f>
        <v>3255</v>
      </c>
      <c r="M3259" s="388" t="str">
        <f>IF(_xlfn.IFNA(VLOOKUP(I3259,$AG$3:$AH$83,2,FALSE),"")='11.1'!$D$5,TXM!L3259,"")</f>
        <v/>
      </c>
      <c r="N3259" t="str">
        <f>IFERROR(SMALL($M$5:$M$9000,ROWS($M$5:M3259)),"")</f>
        <v/>
      </c>
      <c r="P3259" t="s">
        <v>30</v>
      </c>
      <c r="Q3259" t="s">
        <v>863</v>
      </c>
      <c r="R3259">
        <v>144003237</v>
      </c>
      <c r="S3259" s="388">
        <f>ROWS(R$5:R3259)</f>
        <v>3255</v>
      </c>
      <c r="T3259" s="388" t="str">
        <f>IF(_xlfn.IFNA(VLOOKUP(P3259,$AG$3:$AH$83,2,FALSE),"")='11.1'!$D$5,TXM!S3259,"")</f>
        <v/>
      </c>
      <c r="U3259" t="str">
        <f>IFERROR(SMALL($T$5:$T$9000,ROWS($T$5:T3259)),"")</f>
        <v/>
      </c>
    </row>
    <row r="3260" spans="1:21" ht="14.4" customHeight="1" x14ac:dyDescent="0.3">
      <c r="A3260" s="371" t="s">
        <v>58</v>
      </c>
      <c r="B3260" t="s">
        <v>98</v>
      </c>
      <c r="C3260" s="372">
        <v>840375</v>
      </c>
      <c r="D3260" s="388">
        <f>ROWS(C$5:C3260)</f>
        <v>3256</v>
      </c>
      <c r="E3260" s="388" t="str">
        <f>IF(_xlfn.IFNA(VLOOKUP(A3260,$AG$3:$AH$83,2,FALSE),"")='11.1'!$D$5,TXM!D3260,"")</f>
        <v/>
      </c>
      <c r="F3260" t="str">
        <f>IFERROR(SMALL($E$5:$E$9000,ROWS($E$5:E3260)),"")</f>
        <v/>
      </c>
      <c r="I3260" s="371" t="s">
        <v>49</v>
      </c>
      <c r="J3260" t="s">
        <v>795</v>
      </c>
      <c r="K3260" s="372">
        <v>982</v>
      </c>
      <c r="L3260" s="388">
        <f>ROWS(K$5:K3260)</f>
        <v>3256</v>
      </c>
      <c r="M3260" s="388" t="str">
        <f>IF(_xlfn.IFNA(VLOOKUP(I3260,$AG$3:$AH$83,2,FALSE),"")='11.1'!$D$5,TXM!L3260,"")</f>
        <v/>
      </c>
      <c r="N3260" t="str">
        <f>IFERROR(SMALL($M$5:$M$9000,ROWS($M$5:M3260)),"")</f>
        <v/>
      </c>
      <c r="P3260" t="s">
        <v>30</v>
      </c>
      <c r="Q3260" t="s">
        <v>849</v>
      </c>
      <c r="R3260">
        <v>72553926</v>
      </c>
      <c r="S3260" s="388">
        <f>ROWS(R$5:R3260)</f>
        <v>3256</v>
      </c>
      <c r="T3260" s="388" t="str">
        <f>IF(_xlfn.IFNA(VLOOKUP(P3260,$AG$3:$AH$83,2,FALSE),"")='11.1'!$D$5,TXM!S3260,"")</f>
        <v/>
      </c>
      <c r="U3260" t="str">
        <f>IFERROR(SMALL($T$5:$T$9000,ROWS($T$5:T3260)),"")</f>
        <v/>
      </c>
    </row>
    <row r="3261" spans="1:21" ht="14.4" customHeight="1" x14ac:dyDescent="0.3">
      <c r="A3261" s="371" t="s">
        <v>58</v>
      </c>
      <c r="B3261" t="s">
        <v>105</v>
      </c>
      <c r="C3261" s="372">
        <v>839823</v>
      </c>
      <c r="D3261" s="388">
        <f>ROWS(C$5:C3261)</f>
        <v>3257</v>
      </c>
      <c r="E3261" s="388" t="str">
        <f>IF(_xlfn.IFNA(VLOOKUP(A3261,$AG$3:$AH$83,2,FALSE),"")='11.1'!$D$5,TXM!D3261,"")</f>
        <v/>
      </c>
      <c r="F3261" t="str">
        <f>IFERROR(SMALL($E$5:$E$9000,ROWS($E$5:E3261)),"")</f>
        <v/>
      </c>
      <c r="I3261" s="371" t="s">
        <v>49</v>
      </c>
      <c r="J3261" t="s">
        <v>998</v>
      </c>
      <c r="K3261" s="372">
        <v>670</v>
      </c>
      <c r="L3261" s="388">
        <f>ROWS(K$5:K3261)</f>
        <v>3257</v>
      </c>
      <c r="M3261" s="388" t="str">
        <f>IF(_xlfn.IFNA(VLOOKUP(I3261,$AG$3:$AH$83,2,FALSE),"")='11.1'!$D$5,TXM!L3261,"")</f>
        <v/>
      </c>
      <c r="N3261" t="str">
        <f>IFERROR(SMALL($M$5:$M$9000,ROWS($M$5:M3261)),"")</f>
        <v/>
      </c>
      <c r="P3261" t="s">
        <v>30</v>
      </c>
      <c r="Q3261" t="s">
        <v>865</v>
      </c>
      <c r="R3261">
        <v>43878495</v>
      </c>
      <c r="S3261" s="388">
        <f>ROWS(R$5:R3261)</f>
        <v>3257</v>
      </c>
      <c r="T3261" s="388" t="str">
        <f>IF(_xlfn.IFNA(VLOOKUP(P3261,$AG$3:$AH$83,2,FALSE),"")='11.1'!$D$5,TXM!S3261,"")</f>
        <v/>
      </c>
      <c r="U3261" t="str">
        <f>IFERROR(SMALL($T$5:$T$9000,ROWS($T$5:T3261)),"")</f>
        <v/>
      </c>
    </row>
    <row r="3262" spans="1:21" ht="14.4" customHeight="1" x14ac:dyDescent="0.3">
      <c r="A3262" s="371" t="s">
        <v>58</v>
      </c>
      <c r="B3262" t="s">
        <v>823</v>
      </c>
      <c r="C3262" s="372">
        <v>410028</v>
      </c>
      <c r="D3262" s="388">
        <f>ROWS(C$5:C3262)</f>
        <v>3258</v>
      </c>
      <c r="E3262" s="388" t="str">
        <f>IF(_xlfn.IFNA(VLOOKUP(A3262,$AG$3:$AH$83,2,FALSE),"")='11.1'!$D$5,TXM!D3262,"")</f>
        <v/>
      </c>
      <c r="F3262" t="str">
        <f>IFERROR(SMALL($E$5:$E$9000,ROWS($E$5:E3262)),"")</f>
        <v/>
      </c>
      <c r="I3262" s="371" t="s">
        <v>49</v>
      </c>
      <c r="J3262" t="s">
        <v>171</v>
      </c>
      <c r="K3262" s="372">
        <v>378</v>
      </c>
      <c r="L3262" s="388">
        <f>ROWS(K$5:K3262)</f>
        <v>3258</v>
      </c>
      <c r="M3262" s="388" t="str">
        <f>IF(_xlfn.IFNA(VLOOKUP(I3262,$AG$3:$AH$83,2,FALSE),"")='11.1'!$D$5,TXM!L3262,"")</f>
        <v/>
      </c>
      <c r="N3262" t="str">
        <f>IFERROR(SMALL($M$5:$M$9000,ROWS($M$5:M3262)),"")</f>
        <v/>
      </c>
      <c r="P3262" t="s">
        <v>30</v>
      </c>
      <c r="Q3262" t="s">
        <v>1265</v>
      </c>
      <c r="R3262">
        <v>26961000</v>
      </c>
      <c r="S3262" s="388">
        <f>ROWS(R$5:R3262)</f>
        <v>3258</v>
      </c>
      <c r="T3262" s="388" t="str">
        <f>IF(_xlfn.IFNA(VLOOKUP(P3262,$AG$3:$AH$83,2,FALSE),"")='11.1'!$D$5,TXM!S3262,"")</f>
        <v/>
      </c>
      <c r="U3262" t="str">
        <f>IFERROR(SMALL($T$5:$T$9000,ROWS($T$5:T3262)),"")</f>
        <v/>
      </c>
    </row>
    <row r="3263" spans="1:21" ht="14.4" customHeight="1" x14ac:dyDescent="0.3">
      <c r="A3263" s="371" t="s">
        <v>58</v>
      </c>
      <c r="B3263" t="s">
        <v>867</v>
      </c>
      <c r="C3263" s="372">
        <v>303000</v>
      </c>
      <c r="D3263" s="388">
        <f>ROWS(C$5:C3263)</f>
        <v>3259</v>
      </c>
      <c r="E3263" s="388" t="str">
        <f>IF(_xlfn.IFNA(VLOOKUP(A3263,$AG$3:$AH$83,2,FALSE),"")='11.1'!$D$5,TXM!D3263,"")</f>
        <v/>
      </c>
      <c r="F3263" t="str">
        <f>IFERROR(SMALL($E$5:$E$9000,ROWS($E$5:E3263)),"")</f>
        <v/>
      </c>
      <c r="I3263" s="371" t="s">
        <v>49</v>
      </c>
      <c r="J3263" t="s">
        <v>172</v>
      </c>
      <c r="K3263" s="372">
        <v>347</v>
      </c>
      <c r="L3263" s="388">
        <f>ROWS(K$5:K3263)</f>
        <v>3259</v>
      </c>
      <c r="M3263" s="388" t="str">
        <f>IF(_xlfn.IFNA(VLOOKUP(I3263,$AG$3:$AH$83,2,FALSE),"")='11.1'!$D$5,TXM!L3263,"")</f>
        <v/>
      </c>
      <c r="N3263" t="str">
        <f>IFERROR(SMALL($M$5:$M$9000,ROWS($M$5:M3263)),"")</f>
        <v/>
      </c>
      <c r="P3263" t="s">
        <v>30</v>
      </c>
      <c r="Q3263" t="s">
        <v>1000</v>
      </c>
      <c r="R3263">
        <v>25930743</v>
      </c>
      <c r="S3263" s="388">
        <f>ROWS(R$5:R3263)</f>
        <v>3259</v>
      </c>
      <c r="T3263" s="388" t="str">
        <f>IF(_xlfn.IFNA(VLOOKUP(P3263,$AG$3:$AH$83,2,FALSE),"")='11.1'!$D$5,TXM!S3263,"")</f>
        <v/>
      </c>
      <c r="U3263" t="str">
        <f>IFERROR(SMALL($T$5:$T$9000,ROWS($T$5:T3263)),"")</f>
        <v/>
      </c>
    </row>
    <row r="3264" spans="1:21" ht="14.4" customHeight="1" x14ac:dyDescent="0.3">
      <c r="A3264" s="371" t="s">
        <v>58</v>
      </c>
      <c r="B3264" t="s">
        <v>94</v>
      </c>
      <c r="C3264" s="372">
        <v>291387</v>
      </c>
      <c r="D3264" s="388">
        <f>ROWS(C$5:C3264)</f>
        <v>3260</v>
      </c>
      <c r="E3264" s="388" t="str">
        <f>IF(_xlfn.IFNA(VLOOKUP(A3264,$AG$3:$AH$83,2,FALSE),"")='11.1'!$D$5,TXM!D3264,"")</f>
        <v/>
      </c>
      <c r="F3264" t="str">
        <f>IFERROR(SMALL($E$5:$E$9000,ROWS($E$5:E3264)),"")</f>
        <v/>
      </c>
      <c r="I3264" s="371" t="s">
        <v>49</v>
      </c>
      <c r="J3264" t="s">
        <v>853</v>
      </c>
      <c r="K3264" s="372">
        <v>119</v>
      </c>
      <c r="L3264" s="388">
        <f>ROWS(K$5:K3264)</f>
        <v>3260</v>
      </c>
      <c r="M3264" s="388" t="str">
        <f>IF(_xlfn.IFNA(VLOOKUP(I3264,$AG$3:$AH$83,2,FALSE),"")='11.1'!$D$5,TXM!L3264,"")</f>
        <v/>
      </c>
      <c r="N3264" t="str">
        <f>IFERROR(SMALL($M$5:$M$9000,ROWS($M$5:M3264)),"")</f>
        <v/>
      </c>
      <c r="P3264" t="s">
        <v>30</v>
      </c>
      <c r="Q3264" t="s">
        <v>839</v>
      </c>
      <c r="R3264">
        <v>25145327</v>
      </c>
      <c r="S3264" s="388">
        <f>ROWS(R$5:R3264)</f>
        <v>3260</v>
      </c>
      <c r="T3264" s="388" t="str">
        <f>IF(_xlfn.IFNA(VLOOKUP(P3264,$AG$3:$AH$83,2,FALSE),"")='11.1'!$D$5,TXM!S3264,"")</f>
        <v/>
      </c>
      <c r="U3264" t="str">
        <f>IFERROR(SMALL($T$5:$T$9000,ROWS($T$5:T3264)),"")</f>
        <v/>
      </c>
    </row>
    <row r="3265" spans="1:21" ht="14.4" customHeight="1" x14ac:dyDescent="0.3">
      <c r="A3265" s="371" t="s">
        <v>58</v>
      </c>
      <c r="B3265" t="s">
        <v>103</v>
      </c>
      <c r="C3265" s="372">
        <v>260947</v>
      </c>
      <c r="D3265" s="388">
        <f>ROWS(C$5:C3265)</f>
        <v>3261</v>
      </c>
      <c r="E3265" s="388" t="str">
        <f>IF(_xlfn.IFNA(VLOOKUP(A3265,$AG$3:$AH$83,2,FALSE),"")='11.1'!$D$5,TXM!D3265,"")</f>
        <v/>
      </c>
      <c r="F3265" t="str">
        <f>IFERROR(SMALL($E$5:$E$9000,ROWS($E$5:E3265)),"")</f>
        <v/>
      </c>
      <c r="I3265" s="371" t="s">
        <v>49</v>
      </c>
      <c r="J3265" t="s">
        <v>1383</v>
      </c>
      <c r="K3265" s="372">
        <v>94</v>
      </c>
      <c r="L3265" s="388">
        <f>ROWS(K$5:K3265)</f>
        <v>3261</v>
      </c>
      <c r="M3265" s="388" t="str">
        <f>IF(_xlfn.IFNA(VLOOKUP(I3265,$AG$3:$AH$83,2,FALSE),"")='11.1'!$D$5,TXM!L3265,"")</f>
        <v/>
      </c>
      <c r="N3265" t="str">
        <f>IFERROR(SMALL($M$5:$M$9000,ROWS($M$5:M3265)),"")</f>
        <v/>
      </c>
      <c r="P3265" t="s">
        <v>30</v>
      </c>
      <c r="Q3265" t="s">
        <v>1402</v>
      </c>
      <c r="R3265">
        <v>21093488</v>
      </c>
      <c r="S3265" s="388">
        <f>ROWS(R$5:R3265)</f>
        <v>3261</v>
      </c>
      <c r="T3265" s="388" t="str">
        <f>IF(_xlfn.IFNA(VLOOKUP(P3265,$AG$3:$AH$83,2,FALSE),"")='11.1'!$D$5,TXM!S3265,"")</f>
        <v/>
      </c>
      <c r="U3265" t="str">
        <f>IFERROR(SMALL($T$5:$T$9000,ROWS($T$5:T3265)),"")</f>
        <v/>
      </c>
    </row>
    <row r="3266" spans="1:21" ht="14.4" customHeight="1" x14ac:dyDescent="0.3">
      <c r="A3266" s="371" t="s">
        <v>58</v>
      </c>
      <c r="B3266" t="s">
        <v>809</v>
      </c>
      <c r="C3266" s="372">
        <v>177828</v>
      </c>
      <c r="D3266" s="388">
        <f>ROWS(C$5:C3266)</f>
        <v>3262</v>
      </c>
      <c r="E3266" s="388" t="str">
        <f>IF(_xlfn.IFNA(VLOOKUP(A3266,$AG$3:$AH$83,2,FALSE),"")='11.1'!$D$5,TXM!D3266,"")</f>
        <v/>
      </c>
      <c r="F3266" t="str">
        <f>IFERROR(SMALL($E$5:$E$9000,ROWS($E$5:E3266)),"")</f>
        <v/>
      </c>
      <c r="I3266" s="371" t="s">
        <v>49</v>
      </c>
      <c r="J3266" t="s">
        <v>787</v>
      </c>
      <c r="K3266" s="372">
        <v>20</v>
      </c>
      <c r="L3266" s="388">
        <f>ROWS(K$5:K3266)</f>
        <v>3262</v>
      </c>
      <c r="M3266" s="388" t="str">
        <f>IF(_xlfn.IFNA(VLOOKUP(I3266,$AG$3:$AH$83,2,FALSE),"")='11.1'!$D$5,TXM!L3266,"")</f>
        <v/>
      </c>
      <c r="N3266" t="str">
        <f>IFERROR(SMALL($M$5:$M$9000,ROWS($M$5:M3266)),"")</f>
        <v/>
      </c>
      <c r="P3266" t="s">
        <v>30</v>
      </c>
      <c r="Q3266" t="s">
        <v>96</v>
      </c>
      <c r="R3266">
        <v>20422402</v>
      </c>
      <c r="S3266" s="388">
        <f>ROWS(R$5:R3266)</f>
        <v>3262</v>
      </c>
      <c r="T3266" s="388" t="str">
        <f>IF(_xlfn.IFNA(VLOOKUP(P3266,$AG$3:$AH$83,2,FALSE),"")='11.1'!$D$5,TXM!S3266,"")</f>
        <v/>
      </c>
      <c r="U3266" t="str">
        <f>IFERROR(SMALL($T$5:$T$9000,ROWS($T$5:T3266)),"")</f>
        <v/>
      </c>
    </row>
    <row r="3267" spans="1:21" ht="14.4" customHeight="1" x14ac:dyDescent="0.3">
      <c r="A3267" s="371" t="s">
        <v>58</v>
      </c>
      <c r="B3267" t="s">
        <v>92</v>
      </c>
      <c r="C3267" s="372">
        <v>170000</v>
      </c>
      <c r="D3267" s="388">
        <f>ROWS(C$5:C3267)</f>
        <v>3263</v>
      </c>
      <c r="E3267" s="388" t="str">
        <f>IF(_xlfn.IFNA(VLOOKUP(A3267,$AG$3:$AH$83,2,FALSE),"")='11.1'!$D$5,TXM!D3267,"")</f>
        <v/>
      </c>
      <c r="F3267" t="str">
        <f>IFERROR(SMALL($E$5:$E$9000,ROWS($E$5:E3267)),"")</f>
        <v/>
      </c>
      <c r="I3267" s="371" t="s">
        <v>49</v>
      </c>
      <c r="J3267" t="s">
        <v>807</v>
      </c>
      <c r="K3267" s="372">
        <v>5</v>
      </c>
      <c r="L3267" s="388">
        <f>ROWS(K$5:K3267)</f>
        <v>3263</v>
      </c>
      <c r="M3267" s="388" t="str">
        <f>IF(_xlfn.IFNA(VLOOKUP(I3267,$AG$3:$AH$83,2,FALSE),"")='11.1'!$D$5,TXM!L3267,"")</f>
        <v/>
      </c>
      <c r="N3267" t="str">
        <f>IFERROR(SMALL($M$5:$M$9000,ROWS($M$5:M3267)),"")</f>
        <v/>
      </c>
      <c r="P3267" t="s">
        <v>30</v>
      </c>
      <c r="Q3267" t="s">
        <v>91</v>
      </c>
      <c r="R3267">
        <v>20319347</v>
      </c>
      <c r="S3267" s="388">
        <f>ROWS(R$5:R3267)</f>
        <v>3263</v>
      </c>
      <c r="T3267" s="388" t="str">
        <f>IF(_xlfn.IFNA(VLOOKUP(P3267,$AG$3:$AH$83,2,FALSE),"")='11.1'!$D$5,TXM!S3267,"")</f>
        <v/>
      </c>
      <c r="U3267" t="str">
        <f>IFERROR(SMALL($T$5:$T$9000,ROWS($T$5:T3267)),"")</f>
        <v/>
      </c>
    </row>
    <row r="3268" spans="1:21" ht="14.4" customHeight="1" x14ac:dyDescent="0.3">
      <c r="A3268" s="371" t="s">
        <v>58</v>
      </c>
      <c r="B3268" t="s">
        <v>1285</v>
      </c>
      <c r="C3268" s="372">
        <v>160000</v>
      </c>
      <c r="D3268" s="388">
        <f>ROWS(C$5:C3268)</f>
        <v>3264</v>
      </c>
      <c r="E3268" s="388" t="str">
        <f>IF(_xlfn.IFNA(VLOOKUP(A3268,$AG$3:$AH$83,2,FALSE),"")='11.1'!$D$5,TXM!D3268,"")</f>
        <v/>
      </c>
      <c r="F3268" t="str">
        <f>IFERROR(SMALL($E$5:$E$9000,ROWS($E$5:E3268)),"")</f>
        <v/>
      </c>
      <c r="I3268" s="371" t="s">
        <v>1184</v>
      </c>
      <c r="J3268" t="s">
        <v>96</v>
      </c>
      <c r="K3268" s="372">
        <v>443239</v>
      </c>
      <c r="L3268" s="388">
        <f>ROWS(K$5:K3268)</f>
        <v>3264</v>
      </c>
      <c r="M3268" s="388" t="str">
        <f>IF(_xlfn.IFNA(VLOOKUP(I3268,$AG$3:$AH$83,2,FALSE),"")='11.1'!$D$5,TXM!L3268,"")</f>
        <v/>
      </c>
      <c r="N3268" t="str">
        <f>IFERROR(SMALL($M$5:$M$9000,ROWS($M$5:M3268)),"")</f>
        <v/>
      </c>
      <c r="P3268" t="s">
        <v>30</v>
      </c>
      <c r="Q3268" t="s">
        <v>775</v>
      </c>
      <c r="R3268">
        <v>19322929</v>
      </c>
      <c r="S3268" s="388">
        <f>ROWS(R$5:R3268)</f>
        <v>3264</v>
      </c>
      <c r="T3268" s="388" t="str">
        <f>IF(_xlfn.IFNA(VLOOKUP(P3268,$AG$3:$AH$83,2,FALSE),"")='11.1'!$D$5,TXM!S3268,"")</f>
        <v/>
      </c>
      <c r="U3268" t="str">
        <f>IFERROR(SMALL($T$5:$T$9000,ROWS($T$5:T3268)),"")</f>
        <v/>
      </c>
    </row>
    <row r="3269" spans="1:21" ht="14.4" customHeight="1" x14ac:dyDescent="0.3">
      <c r="A3269" s="371" t="s">
        <v>58</v>
      </c>
      <c r="B3269" t="s">
        <v>825</v>
      </c>
      <c r="C3269" s="372">
        <v>156000</v>
      </c>
      <c r="D3269" s="388">
        <f>ROWS(C$5:C3269)</f>
        <v>3265</v>
      </c>
      <c r="E3269" s="388" t="str">
        <f>IF(_xlfn.IFNA(VLOOKUP(A3269,$AG$3:$AH$83,2,FALSE),"")='11.1'!$D$5,TXM!D3269,"")</f>
        <v/>
      </c>
      <c r="F3269" t="str">
        <f>IFERROR(SMALL($E$5:$E$9000,ROWS($E$5:E3269)),"")</f>
        <v/>
      </c>
      <c r="I3269" s="371" t="s">
        <v>1184</v>
      </c>
      <c r="J3269" t="s">
        <v>823</v>
      </c>
      <c r="K3269" s="372">
        <v>1934</v>
      </c>
      <c r="L3269" s="388">
        <f>ROWS(K$5:K3269)</f>
        <v>3265</v>
      </c>
      <c r="M3269" s="388" t="str">
        <f>IF(_xlfn.IFNA(VLOOKUP(I3269,$AG$3:$AH$83,2,FALSE),"")='11.1'!$D$5,TXM!L3269,"")</f>
        <v/>
      </c>
      <c r="N3269" t="str">
        <f>IFERROR(SMALL($M$5:$M$9000,ROWS($M$5:M3269)),"")</f>
        <v/>
      </c>
      <c r="P3269" t="s">
        <v>30</v>
      </c>
      <c r="Q3269" t="s">
        <v>843</v>
      </c>
      <c r="R3269">
        <v>14297226</v>
      </c>
      <c r="S3269" s="388">
        <f>ROWS(R$5:R3269)</f>
        <v>3265</v>
      </c>
      <c r="T3269" s="388" t="str">
        <f>IF(_xlfn.IFNA(VLOOKUP(P3269,$AG$3:$AH$83,2,FALSE),"")='11.1'!$D$5,TXM!S3269,"")</f>
        <v/>
      </c>
      <c r="U3269" t="str">
        <f>IFERROR(SMALL($T$5:$T$9000,ROWS($T$5:T3269)),"")</f>
        <v/>
      </c>
    </row>
    <row r="3270" spans="1:21" ht="14.4" customHeight="1" x14ac:dyDescent="0.3">
      <c r="A3270" s="371" t="s">
        <v>58</v>
      </c>
      <c r="B3270" t="s">
        <v>173</v>
      </c>
      <c r="C3270" s="372">
        <v>153000</v>
      </c>
      <c r="D3270" s="388">
        <f>ROWS(C$5:C3270)</f>
        <v>3266</v>
      </c>
      <c r="E3270" s="388" t="str">
        <f>IF(_xlfn.IFNA(VLOOKUP(A3270,$AG$3:$AH$83,2,FALSE),"")='11.1'!$D$5,TXM!D3270,"")</f>
        <v/>
      </c>
      <c r="F3270" t="str">
        <f>IFERROR(SMALL($E$5:$E$9000,ROWS($E$5:E3270)),"")</f>
        <v/>
      </c>
      <c r="I3270" s="371" t="s">
        <v>1184</v>
      </c>
      <c r="J3270" t="s">
        <v>843</v>
      </c>
      <c r="K3270" s="372">
        <v>3</v>
      </c>
      <c r="L3270" s="388">
        <f>ROWS(K$5:K3270)</f>
        <v>3266</v>
      </c>
      <c r="M3270" s="388" t="str">
        <f>IF(_xlfn.IFNA(VLOOKUP(I3270,$AG$3:$AH$83,2,FALSE),"")='11.1'!$D$5,TXM!L3270,"")</f>
        <v/>
      </c>
      <c r="N3270" t="str">
        <f>IFERROR(SMALL($M$5:$M$9000,ROWS($M$5:M3270)),"")</f>
        <v/>
      </c>
      <c r="P3270" t="s">
        <v>30</v>
      </c>
      <c r="Q3270" t="s">
        <v>1240</v>
      </c>
      <c r="R3270">
        <v>13683483</v>
      </c>
      <c r="S3270" s="388">
        <f>ROWS(R$5:R3270)</f>
        <v>3266</v>
      </c>
      <c r="T3270" s="388" t="str">
        <f>IF(_xlfn.IFNA(VLOOKUP(P3270,$AG$3:$AH$83,2,FALSE),"")='11.1'!$D$5,TXM!S3270,"")</f>
        <v/>
      </c>
      <c r="U3270" t="str">
        <f>IFERROR(SMALL($T$5:$T$9000,ROWS($T$5:T3270)),"")</f>
        <v/>
      </c>
    </row>
    <row r="3271" spans="1:21" ht="14.4" customHeight="1" x14ac:dyDescent="0.3">
      <c r="A3271" s="371" t="s">
        <v>58</v>
      </c>
      <c r="B3271" t="s">
        <v>96</v>
      </c>
      <c r="C3271" s="372">
        <v>151096</v>
      </c>
      <c r="D3271" s="388">
        <f>ROWS(C$5:C3271)</f>
        <v>3267</v>
      </c>
      <c r="E3271" s="388" t="str">
        <f>IF(_xlfn.IFNA(VLOOKUP(A3271,$AG$3:$AH$83,2,FALSE),"")='11.1'!$D$5,TXM!D3271,"")</f>
        <v/>
      </c>
      <c r="F3271" t="str">
        <f>IFERROR(SMALL($E$5:$E$9000,ROWS($E$5:E3271)),"")</f>
        <v/>
      </c>
      <c r="I3271" s="371" t="s">
        <v>1184</v>
      </c>
      <c r="J3271" t="s">
        <v>105</v>
      </c>
      <c r="K3271" s="372">
        <v>1</v>
      </c>
      <c r="L3271" s="388">
        <f>ROWS(K$5:K3271)</f>
        <v>3267</v>
      </c>
      <c r="M3271" s="388" t="str">
        <f>IF(_xlfn.IFNA(VLOOKUP(I3271,$AG$3:$AH$83,2,FALSE),"")='11.1'!$D$5,TXM!L3271,"")</f>
        <v/>
      </c>
      <c r="N3271" t="str">
        <f>IFERROR(SMALL($M$5:$M$9000,ROWS($M$5:M3271)),"")</f>
        <v/>
      </c>
      <c r="P3271" t="s">
        <v>30</v>
      </c>
      <c r="Q3271" t="s">
        <v>95</v>
      </c>
      <c r="R3271">
        <v>9109317</v>
      </c>
      <c r="S3271" s="388">
        <f>ROWS(R$5:R3271)</f>
        <v>3267</v>
      </c>
      <c r="T3271" s="388" t="str">
        <f>IF(_xlfn.IFNA(VLOOKUP(P3271,$AG$3:$AH$83,2,FALSE),"")='11.1'!$D$5,TXM!S3271,"")</f>
        <v/>
      </c>
      <c r="U3271" t="str">
        <f>IFERROR(SMALL($T$5:$T$9000,ROWS($T$5:T3271)),"")</f>
        <v/>
      </c>
    </row>
    <row r="3272" spans="1:21" ht="14.4" customHeight="1" x14ac:dyDescent="0.3">
      <c r="A3272" s="371" t="s">
        <v>58</v>
      </c>
      <c r="B3272" t="s">
        <v>779</v>
      </c>
      <c r="C3272" s="372">
        <v>135128</v>
      </c>
      <c r="D3272" s="388">
        <f>ROWS(C$5:C3272)</f>
        <v>3268</v>
      </c>
      <c r="E3272" s="388" t="str">
        <f>IF(_xlfn.IFNA(VLOOKUP(A3272,$AG$3:$AH$83,2,FALSE),"")='11.1'!$D$5,TXM!D3272,"")</f>
        <v/>
      </c>
      <c r="F3272" t="str">
        <f>IFERROR(SMALL($E$5:$E$9000,ROWS($E$5:E3272)),"")</f>
        <v/>
      </c>
      <c r="I3272" s="371" t="s">
        <v>154</v>
      </c>
      <c r="J3272" t="s">
        <v>775</v>
      </c>
      <c r="K3272" s="372">
        <v>153175985</v>
      </c>
      <c r="L3272" s="388">
        <f>ROWS(K$5:K3272)</f>
        <v>3268</v>
      </c>
      <c r="M3272" s="388" t="str">
        <f>IF(_xlfn.IFNA(VLOOKUP(I3272,$AG$3:$AH$83,2,FALSE),"")='11.1'!$D$5,TXM!L3272,"")</f>
        <v/>
      </c>
      <c r="N3272" t="str">
        <f>IFERROR(SMALL($M$5:$M$9000,ROWS($M$5:M3272)),"")</f>
        <v/>
      </c>
      <c r="P3272" t="s">
        <v>30</v>
      </c>
      <c r="Q3272" t="s">
        <v>1441</v>
      </c>
      <c r="R3272">
        <v>7175434</v>
      </c>
      <c r="S3272" s="388">
        <f>ROWS(R$5:R3272)</f>
        <v>3268</v>
      </c>
      <c r="T3272" s="388" t="str">
        <f>IF(_xlfn.IFNA(VLOOKUP(P3272,$AG$3:$AH$83,2,FALSE),"")='11.1'!$D$5,TXM!S3272,"")</f>
        <v/>
      </c>
      <c r="U3272" t="str">
        <f>IFERROR(SMALL($T$5:$T$9000,ROWS($T$5:T3272)),"")</f>
        <v/>
      </c>
    </row>
    <row r="3273" spans="1:21" ht="14.4" customHeight="1" x14ac:dyDescent="0.3">
      <c r="A3273" s="371" t="s">
        <v>58</v>
      </c>
      <c r="B3273" t="s">
        <v>805</v>
      </c>
      <c r="C3273" s="372">
        <v>97026</v>
      </c>
      <c r="D3273" s="388">
        <f>ROWS(C$5:C3273)</f>
        <v>3269</v>
      </c>
      <c r="E3273" s="388" t="str">
        <f>IF(_xlfn.IFNA(VLOOKUP(A3273,$AG$3:$AH$83,2,FALSE),"")='11.1'!$D$5,TXM!D3273,"")</f>
        <v/>
      </c>
      <c r="F3273" t="str">
        <f>IFERROR(SMALL($E$5:$E$9000,ROWS($E$5:E3273)),"")</f>
        <v/>
      </c>
      <c r="I3273" s="371" t="s">
        <v>154</v>
      </c>
      <c r="J3273" t="s">
        <v>97</v>
      </c>
      <c r="K3273" s="372">
        <v>17803513</v>
      </c>
      <c r="L3273" s="388">
        <f>ROWS(K$5:K3273)</f>
        <v>3269</v>
      </c>
      <c r="M3273" s="388" t="str">
        <f>IF(_xlfn.IFNA(VLOOKUP(I3273,$AG$3:$AH$83,2,FALSE),"")='11.1'!$D$5,TXM!L3273,"")</f>
        <v/>
      </c>
      <c r="N3273" t="str">
        <f>IFERROR(SMALL($M$5:$M$9000,ROWS($M$5:M3273)),"")</f>
        <v/>
      </c>
      <c r="P3273" t="s">
        <v>30</v>
      </c>
      <c r="Q3273" t="s">
        <v>837</v>
      </c>
      <c r="R3273">
        <v>6678414</v>
      </c>
      <c r="S3273" s="388">
        <f>ROWS(R$5:R3273)</f>
        <v>3269</v>
      </c>
      <c r="T3273" s="388" t="str">
        <f>IF(_xlfn.IFNA(VLOOKUP(P3273,$AG$3:$AH$83,2,FALSE),"")='11.1'!$D$5,TXM!S3273,"")</f>
        <v/>
      </c>
      <c r="U3273" t="str">
        <f>IFERROR(SMALL($T$5:$T$9000,ROWS($T$5:T3273)),"")</f>
        <v/>
      </c>
    </row>
    <row r="3274" spans="1:21" ht="14.4" customHeight="1" x14ac:dyDescent="0.3">
      <c r="A3274" s="371" t="s">
        <v>58</v>
      </c>
      <c r="B3274" t="s">
        <v>1500</v>
      </c>
      <c r="C3274" s="372">
        <v>86016</v>
      </c>
      <c r="D3274" s="388">
        <f>ROWS(C$5:C3274)</f>
        <v>3270</v>
      </c>
      <c r="E3274" s="388" t="str">
        <f>IF(_xlfn.IFNA(VLOOKUP(A3274,$AG$3:$AH$83,2,FALSE),"")='11.1'!$D$5,TXM!D3274,"")</f>
        <v/>
      </c>
      <c r="F3274" t="str">
        <f>IFERROR(SMALL($E$5:$E$9000,ROWS($E$5:E3274)),"")</f>
        <v/>
      </c>
      <c r="I3274" s="371" t="s">
        <v>154</v>
      </c>
      <c r="J3274" t="s">
        <v>172</v>
      </c>
      <c r="K3274" s="372">
        <v>10809999</v>
      </c>
      <c r="L3274" s="388">
        <f>ROWS(K$5:K3274)</f>
        <v>3270</v>
      </c>
      <c r="M3274" s="388" t="str">
        <f>IF(_xlfn.IFNA(VLOOKUP(I3274,$AG$3:$AH$83,2,FALSE),"")='11.1'!$D$5,TXM!L3274,"")</f>
        <v/>
      </c>
      <c r="N3274" t="str">
        <f>IFERROR(SMALL($M$5:$M$9000,ROWS($M$5:M3274)),"")</f>
        <v/>
      </c>
      <c r="P3274" t="s">
        <v>30</v>
      </c>
      <c r="Q3274" t="s">
        <v>787</v>
      </c>
      <c r="R3274">
        <v>5885347</v>
      </c>
      <c r="S3274" s="388">
        <f>ROWS(R$5:R3274)</f>
        <v>3270</v>
      </c>
      <c r="T3274" s="388" t="str">
        <f>IF(_xlfn.IFNA(VLOOKUP(P3274,$AG$3:$AH$83,2,FALSE),"")='11.1'!$D$5,TXM!S3274,"")</f>
        <v/>
      </c>
      <c r="U3274" t="str">
        <f>IFERROR(SMALL($T$5:$T$9000,ROWS($T$5:T3274)),"")</f>
        <v/>
      </c>
    </row>
    <row r="3275" spans="1:21" ht="14.4" customHeight="1" x14ac:dyDescent="0.3">
      <c r="A3275" s="371" t="s">
        <v>58</v>
      </c>
      <c r="B3275" t="s">
        <v>1402</v>
      </c>
      <c r="C3275" s="372">
        <v>33831</v>
      </c>
      <c r="D3275" s="388">
        <f>ROWS(C$5:C3275)</f>
        <v>3271</v>
      </c>
      <c r="E3275" s="388" t="str">
        <f>IF(_xlfn.IFNA(VLOOKUP(A3275,$AG$3:$AH$83,2,FALSE),"")='11.1'!$D$5,TXM!D3275,"")</f>
        <v/>
      </c>
      <c r="F3275" t="str">
        <f>IFERROR(SMALL($E$5:$E$9000,ROWS($E$5:E3275)),"")</f>
        <v/>
      </c>
      <c r="I3275" s="371" t="s">
        <v>154</v>
      </c>
      <c r="J3275" t="s">
        <v>1001</v>
      </c>
      <c r="K3275" s="372">
        <v>9072064</v>
      </c>
      <c r="L3275" s="388">
        <f>ROWS(K$5:K3275)</f>
        <v>3271</v>
      </c>
      <c r="M3275" s="388" t="str">
        <f>IF(_xlfn.IFNA(VLOOKUP(I3275,$AG$3:$AH$83,2,FALSE),"")='11.1'!$D$5,TXM!L3275,"")</f>
        <v/>
      </c>
      <c r="N3275" t="str">
        <f>IFERROR(SMALL($M$5:$M$9000,ROWS($M$5:M3275)),"")</f>
        <v/>
      </c>
      <c r="P3275" t="s">
        <v>30</v>
      </c>
      <c r="Q3275" t="s">
        <v>999</v>
      </c>
      <c r="R3275">
        <v>5192805</v>
      </c>
      <c r="S3275" s="388">
        <f>ROWS(R$5:R3275)</f>
        <v>3271</v>
      </c>
      <c r="T3275" s="388" t="str">
        <f>IF(_xlfn.IFNA(VLOOKUP(P3275,$AG$3:$AH$83,2,FALSE),"")='11.1'!$D$5,TXM!S3275,"")</f>
        <v/>
      </c>
      <c r="U3275" t="str">
        <f>IFERROR(SMALL($T$5:$T$9000,ROWS($T$5:T3275)),"")</f>
        <v/>
      </c>
    </row>
    <row r="3276" spans="1:21" ht="14.4" customHeight="1" x14ac:dyDescent="0.3">
      <c r="A3276" s="371" t="s">
        <v>58</v>
      </c>
      <c r="B3276" t="s">
        <v>99</v>
      </c>
      <c r="C3276" s="372">
        <v>6129</v>
      </c>
      <c r="D3276" s="388">
        <f>ROWS(C$5:C3276)</f>
        <v>3272</v>
      </c>
      <c r="E3276" s="388" t="str">
        <f>IF(_xlfn.IFNA(VLOOKUP(A3276,$AG$3:$AH$83,2,FALSE),"")='11.1'!$D$5,TXM!D3276,"")</f>
        <v/>
      </c>
      <c r="F3276" t="str">
        <f>IFERROR(SMALL($E$5:$E$9000,ROWS($E$5:E3276)),"")</f>
        <v/>
      </c>
      <c r="I3276" s="371" t="s">
        <v>154</v>
      </c>
      <c r="J3276" t="s">
        <v>99</v>
      </c>
      <c r="K3276" s="372">
        <v>5478485</v>
      </c>
      <c r="L3276" s="388">
        <f>ROWS(K$5:K3276)</f>
        <v>3272</v>
      </c>
      <c r="M3276" s="388" t="str">
        <f>IF(_xlfn.IFNA(VLOOKUP(I3276,$AG$3:$AH$83,2,FALSE),"")='11.1'!$D$5,TXM!L3276,"")</f>
        <v/>
      </c>
      <c r="N3276" t="str">
        <f>IFERROR(SMALL($M$5:$M$9000,ROWS($M$5:M3276)),"")</f>
        <v/>
      </c>
      <c r="P3276" t="s">
        <v>30</v>
      </c>
      <c r="Q3276" t="s">
        <v>845</v>
      </c>
      <c r="R3276">
        <v>4860265</v>
      </c>
      <c r="S3276" s="388">
        <f>ROWS(R$5:R3276)</f>
        <v>3272</v>
      </c>
      <c r="T3276" s="388" t="str">
        <f>IF(_xlfn.IFNA(VLOOKUP(P3276,$AG$3:$AH$83,2,FALSE),"")='11.1'!$D$5,TXM!S3276,"")</f>
        <v/>
      </c>
      <c r="U3276" t="str">
        <f>IFERROR(SMALL($T$5:$T$9000,ROWS($T$5:T3276)),"")</f>
        <v/>
      </c>
    </row>
    <row r="3277" spans="1:21" ht="14.4" customHeight="1" x14ac:dyDescent="0.3">
      <c r="A3277" s="371" t="s">
        <v>58</v>
      </c>
      <c r="B3277" t="s">
        <v>1001</v>
      </c>
      <c r="C3277" s="372">
        <v>3917</v>
      </c>
      <c r="D3277" s="388">
        <f>ROWS(C$5:C3277)</f>
        <v>3273</v>
      </c>
      <c r="E3277" s="388" t="str">
        <f>IF(_xlfn.IFNA(VLOOKUP(A3277,$AG$3:$AH$83,2,FALSE),"")='11.1'!$D$5,TXM!D3277,"")</f>
        <v/>
      </c>
      <c r="F3277" t="str">
        <f>IFERROR(SMALL($E$5:$E$9000,ROWS($E$5:E3277)),"")</f>
        <v/>
      </c>
      <c r="I3277" s="371" t="s">
        <v>154</v>
      </c>
      <c r="J3277" t="s">
        <v>849</v>
      </c>
      <c r="K3277" s="372">
        <v>1875373</v>
      </c>
      <c r="L3277" s="388">
        <f>ROWS(K$5:K3277)</f>
        <v>3273</v>
      </c>
      <c r="M3277" s="388" t="str">
        <f>IF(_xlfn.IFNA(VLOOKUP(I3277,$AG$3:$AH$83,2,FALSE),"")='11.1'!$D$5,TXM!L3277,"")</f>
        <v/>
      </c>
      <c r="N3277" t="str">
        <f>IFERROR(SMALL($M$5:$M$9000,ROWS($M$5:M3277)),"")</f>
        <v/>
      </c>
      <c r="P3277" t="s">
        <v>30</v>
      </c>
      <c r="Q3277" t="s">
        <v>841</v>
      </c>
      <c r="R3277">
        <v>4264592</v>
      </c>
      <c r="S3277" s="388">
        <f>ROWS(R$5:R3277)</f>
        <v>3273</v>
      </c>
      <c r="T3277" s="388" t="str">
        <f>IF(_xlfn.IFNA(VLOOKUP(P3277,$AG$3:$AH$83,2,FALSE),"")='11.1'!$D$5,TXM!S3277,"")</f>
        <v/>
      </c>
      <c r="U3277" t="str">
        <f>IFERROR(SMALL($T$5:$T$9000,ROWS($T$5:T3277)),"")</f>
        <v/>
      </c>
    </row>
    <row r="3278" spans="1:21" ht="14.4" customHeight="1" x14ac:dyDescent="0.3">
      <c r="A3278" s="371" t="s">
        <v>58</v>
      </c>
      <c r="B3278" t="s">
        <v>1240</v>
      </c>
      <c r="C3278" s="372">
        <v>259</v>
      </c>
      <c r="D3278" s="388">
        <f>ROWS(C$5:C3278)</f>
        <v>3274</v>
      </c>
      <c r="E3278" s="388" t="str">
        <f>IF(_xlfn.IFNA(VLOOKUP(A3278,$AG$3:$AH$83,2,FALSE),"")='11.1'!$D$5,TXM!D3278,"")</f>
        <v/>
      </c>
      <c r="F3278" t="str">
        <f>IFERROR(SMALL($E$5:$E$9000,ROWS($E$5:E3278)),"")</f>
        <v/>
      </c>
      <c r="I3278" s="371" t="s">
        <v>154</v>
      </c>
      <c r="J3278" t="s">
        <v>104</v>
      </c>
      <c r="K3278" s="372">
        <v>149520</v>
      </c>
      <c r="L3278" s="388">
        <f>ROWS(K$5:K3278)</f>
        <v>3274</v>
      </c>
      <c r="M3278" s="388" t="str">
        <f>IF(_xlfn.IFNA(VLOOKUP(I3278,$AG$3:$AH$83,2,FALSE),"")='11.1'!$D$5,TXM!L3278,"")</f>
        <v/>
      </c>
      <c r="N3278" t="str">
        <f>IFERROR(SMALL($M$5:$M$9000,ROWS($M$5:M3278)),"")</f>
        <v/>
      </c>
      <c r="P3278" t="s">
        <v>30</v>
      </c>
      <c r="Q3278" t="s">
        <v>793</v>
      </c>
      <c r="R3278">
        <v>4010320</v>
      </c>
      <c r="S3278" s="388">
        <f>ROWS(R$5:R3278)</f>
        <v>3274</v>
      </c>
      <c r="T3278" s="388" t="str">
        <f>IF(_xlfn.IFNA(VLOOKUP(P3278,$AG$3:$AH$83,2,FALSE),"")='11.1'!$D$5,TXM!S3278,"")</f>
        <v/>
      </c>
      <c r="U3278" t="str">
        <f>IFERROR(SMALL($T$5:$T$9000,ROWS($T$5:T3278)),"")</f>
        <v/>
      </c>
    </row>
    <row r="3279" spans="1:21" ht="14.4" customHeight="1" x14ac:dyDescent="0.3">
      <c r="A3279" s="371" t="s">
        <v>88</v>
      </c>
      <c r="B3279" t="s">
        <v>1318</v>
      </c>
      <c r="C3279" s="372">
        <v>2451874</v>
      </c>
      <c r="D3279" s="388">
        <f>ROWS(C$5:C3279)</f>
        <v>3275</v>
      </c>
      <c r="E3279" s="388" t="str">
        <f>IF(_xlfn.IFNA(VLOOKUP(A3279,$AG$3:$AH$83,2,FALSE),"")='11.1'!$D$5,TXM!D3279,"")</f>
        <v/>
      </c>
      <c r="F3279" t="str">
        <f>IFERROR(SMALL($E$5:$E$9000,ROWS($E$5:E3279)),"")</f>
        <v/>
      </c>
      <c r="I3279" s="371" t="s">
        <v>154</v>
      </c>
      <c r="J3279" t="s">
        <v>102</v>
      </c>
      <c r="K3279" s="372">
        <v>136653</v>
      </c>
      <c r="L3279" s="388">
        <f>ROWS(K$5:K3279)</f>
        <v>3275</v>
      </c>
      <c r="M3279" s="388" t="str">
        <f>IF(_xlfn.IFNA(VLOOKUP(I3279,$AG$3:$AH$83,2,FALSE),"")='11.1'!$D$5,TXM!L3279,"")</f>
        <v/>
      </c>
      <c r="N3279" t="str">
        <f>IFERROR(SMALL($M$5:$M$9000,ROWS($M$5:M3279)),"")</f>
        <v/>
      </c>
      <c r="P3279" t="s">
        <v>30</v>
      </c>
      <c r="Q3279" t="s">
        <v>1318</v>
      </c>
      <c r="R3279">
        <v>3905353</v>
      </c>
      <c r="S3279" s="388">
        <f>ROWS(R$5:R3279)</f>
        <v>3275</v>
      </c>
      <c r="T3279" s="388" t="str">
        <f>IF(_xlfn.IFNA(VLOOKUP(P3279,$AG$3:$AH$83,2,FALSE),"")='11.1'!$D$5,TXM!S3279,"")</f>
        <v/>
      </c>
      <c r="U3279" t="str">
        <f>IFERROR(SMALL($T$5:$T$9000,ROWS($T$5:T3279)),"")</f>
        <v/>
      </c>
    </row>
    <row r="3280" spans="1:21" ht="14.4" customHeight="1" x14ac:dyDescent="0.3">
      <c r="A3280" s="371" t="s">
        <v>88</v>
      </c>
      <c r="B3280" t="s">
        <v>1000</v>
      </c>
      <c r="C3280" s="372">
        <v>2145877</v>
      </c>
      <c r="D3280" s="388">
        <f>ROWS(C$5:C3280)</f>
        <v>3276</v>
      </c>
      <c r="E3280" s="388" t="str">
        <f>IF(_xlfn.IFNA(VLOOKUP(A3280,$AG$3:$AH$83,2,FALSE),"")='11.1'!$D$5,TXM!D3280,"")</f>
        <v/>
      </c>
      <c r="F3280" t="str">
        <f>IFERROR(SMALL($E$5:$E$9000,ROWS($E$5:E3280)),"")</f>
        <v/>
      </c>
      <c r="I3280" s="371" t="s">
        <v>154</v>
      </c>
      <c r="J3280" t="s">
        <v>783</v>
      </c>
      <c r="K3280" s="372">
        <v>102183</v>
      </c>
      <c r="L3280" s="388">
        <f>ROWS(K$5:K3280)</f>
        <v>3276</v>
      </c>
      <c r="M3280" s="388" t="str">
        <f>IF(_xlfn.IFNA(VLOOKUP(I3280,$AG$3:$AH$83,2,FALSE),"")='11.1'!$D$5,TXM!L3280,"")</f>
        <v/>
      </c>
      <c r="N3280" t="str">
        <f>IFERROR(SMALL($M$5:$M$9000,ROWS($M$5:M3280)),"")</f>
        <v/>
      </c>
      <c r="P3280" t="s">
        <v>30</v>
      </c>
      <c r="Q3280" t="s">
        <v>172</v>
      </c>
      <c r="R3280">
        <v>3314106</v>
      </c>
      <c r="S3280" s="388">
        <f>ROWS(R$5:R3280)</f>
        <v>3276</v>
      </c>
      <c r="T3280" s="388" t="str">
        <f>IF(_xlfn.IFNA(VLOOKUP(P3280,$AG$3:$AH$83,2,FALSE),"")='11.1'!$D$5,TXM!S3280,"")</f>
        <v/>
      </c>
      <c r="U3280" t="str">
        <f>IFERROR(SMALL($T$5:$T$9000,ROWS($T$5:T3280)),"")</f>
        <v/>
      </c>
    </row>
    <row r="3281" spans="1:21" ht="14.4" customHeight="1" x14ac:dyDescent="0.3">
      <c r="A3281" s="371" t="s">
        <v>88</v>
      </c>
      <c r="B3281" t="s">
        <v>1275</v>
      </c>
      <c r="C3281" s="372">
        <v>2095</v>
      </c>
      <c r="D3281" s="388">
        <f>ROWS(C$5:C3281)</f>
        <v>3277</v>
      </c>
      <c r="E3281" s="388" t="str">
        <f>IF(_xlfn.IFNA(VLOOKUP(A3281,$AG$3:$AH$83,2,FALSE),"")='11.1'!$D$5,TXM!D3281,"")</f>
        <v/>
      </c>
      <c r="F3281" t="str">
        <f>IFERROR(SMALL($E$5:$E$9000,ROWS($E$5:E3281)),"")</f>
        <v/>
      </c>
      <c r="I3281" s="371" t="s">
        <v>154</v>
      </c>
      <c r="J3281" t="s">
        <v>821</v>
      </c>
      <c r="K3281" s="372">
        <v>90597</v>
      </c>
      <c r="L3281" s="388">
        <f>ROWS(K$5:K3281)</f>
        <v>3277</v>
      </c>
      <c r="M3281" s="388" t="str">
        <f>IF(_xlfn.IFNA(VLOOKUP(I3281,$AG$3:$AH$83,2,FALSE),"")='11.1'!$D$5,TXM!L3281,"")</f>
        <v/>
      </c>
      <c r="N3281" t="str">
        <f>IFERROR(SMALL($M$5:$M$9000,ROWS($M$5:M3281)),"")</f>
        <v/>
      </c>
      <c r="P3281" t="s">
        <v>30</v>
      </c>
      <c r="Q3281" t="s">
        <v>1006</v>
      </c>
      <c r="R3281">
        <v>3010524</v>
      </c>
      <c r="S3281" s="388">
        <f>ROWS(R$5:R3281)</f>
        <v>3277</v>
      </c>
      <c r="T3281" s="388" t="str">
        <f>IF(_xlfn.IFNA(VLOOKUP(P3281,$AG$3:$AH$83,2,FALSE),"")='11.1'!$D$5,TXM!S3281,"")</f>
        <v/>
      </c>
      <c r="U3281" t="str">
        <f>IFERROR(SMALL($T$5:$T$9000,ROWS($T$5:T3281)),"")</f>
        <v/>
      </c>
    </row>
    <row r="3282" spans="1:21" ht="14.4" customHeight="1" x14ac:dyDescent="0.3">
      <c r="A3282" s="371" t="s">
        <v>88</v>
      </c>
      <c r="B3282" t="s">
        <v>789</v>
      </c>
      <c r="C3282" s="372">
        <v>1512</v>
      </c>
      <c r="D3282" s="388">
        <f>ROWS(C$5:C3282)</f>
        <v>3278</v>
      </c>
      <c r="E3282" s="388" t="str">
        <f>IF(_xlfn.IFNA(VLOOKUP(A3282,$AG$3:$AH$83,2,FALSE),"")='11.1'!$D$5,TXM!D3282,"")</f>
        <v/>
      </c>
      <c r="F3282" t="str">
        <f>IFERROR(SMALL($E$5:$E$9000,ROWS($E$5:E3282)),"")</f>
        <v/>
      </c>
      <c r="I3282" s="371" t="s">
        <v>154</v>
      </c>
      <c r="J3282" t="s">
        <v>823</v>
      </c>
      <c r="K3282" s="372">
        <v>83640</v>
      </c>
      <c r="L3282" s="388">
        <f>ROWS(K$5:K3282)</f>
        <v>3278</v>
      </c>
      <c r="M3282" s="388" t="str">
        <f>IF(_xlfn.IFNA(VLOOKUP(I3282,$AG$3:$AH$83,2,FALSE),"")='11.1'!$D$5,TXM!L3282,"")</f>
        <v/>
      </c>
      <c r="N3282" t="str">
        <f>IFERROR(SMALL($M$5:$M$9000,ROWS($M$5:M3282)),"")</f>
        <v/>
      </c>
      <c r="P3282" t="s">
        <v>30</v>
      </c>
      <c r="Q3282" t="s">
        <v>823</v>
      </c>
      <c r="R3282">
        <v>2995147</v>
      </c>
      <c r="S3282" s="388">
        <f>ROWS(R$5:R3282)</f>
        <v>3278</v>
      </c>
      <c r="T3282" s="388" t="str">
        <f>IF(_xlfn.IFNA(VLOOKUP(P3282,$AG$3:$AH$83,2,FALSE),"")='11.1'!$D$5,TXM!S3282,"")</f>
        <v/>
      </c>
      <c r="U3282" t="str">
        <f>IFERROR(SMALL($T$5:$T$9000,ROWS($T$5:T3282)),"")</f>
        <v/>
      </c>
    </row>
    <row r="3283" spans="1:21" ht="14.4" customHeight="1" x14ac:dyDescent="0.3">
      <c r="A3283" s="371" t="s">
        <v>57</v>
      </c>
      <c r="B3283" t="s">
        <v>783</v>
      </c>
      <c r="C3283" s="372">
        <v>281752520</v>
      </c>
      <c r="D3283" s="388">
        <f>ROWS(C$5:C3283)</f>
        <v>3279</v>
      </c>
      <c r="E3283" s="388" t="str">
        <f>IF(_xlfn.IFNA(VLOOKUP(A3283,$AG$3:$AH$83,2,FALSE),"")='11.1'!$D$5,TXM!D3283,"")</f>
        <v/>
      </c>
      <c r="F3283" t="str">
        <f>IFERROR(SMALL($E$5:$E$9000,ROWS($E$5:E3283)),"")</f>
        <v/>
      </c>
      <c r="I3283" s="371" t="s">
        <v>154</v>
      </c>
      <c r="J3283" t="s">
        <v>863</v>
      </c>
      <c r="K3283" s="372">
        <v>9898</v>
      </c>
      <c r="L3283" s="388">
        <f>ROWS(K$5:K3283)</f>
        <v>3279</v>
      </c>
      <c r="M3283" s="388" t="str">
        <f>IF(_xlfn.IFNA(VLOOKUP(I3283,$AG$3:$AH$83,2,FALSE),"")='11.1'!$D$5,TXM!L3283,"")</f>
        <v/>
      </c>
      <c r="N3283" t="str">
        <f>IFERROR(SMALL($M$5:$M$9000,ROWS($M$5:M3283)),"")</f>
        <v/>
      </c>
      <c r="P3283" t="s">
        <v>30</v>
      </c>
      <c r="Q3283" t="s">
        <v>1001</v>
      </c>
      <c r="R3283">
        <v>2692415</v>
      </c>
      <c r="S3283" s="388">
        <f>ROWS(R$5:R3283)</f>
        <v>3279</v>
      </c>
      <c r="T3283" s="388" t="str">
        <f>IF(_xlfn.IFNA(VLOOKUP(P3283,$AG$3:$AH$83,2,FALSE),"")='11.1'!$D$5,TXM!S3283,"")</f>
        <v/>
      </c>
      <c r="U3283" t="str">
        <f>IFERROR(SMALL($T$5:$T$9000,ROWS($T$5:T3283)),"")</f>
        <v/>
      </c>
    </row>
    <row r="3284" spans="1:21" ht="14.4" customHeight="1" x14ac:dyDescent="0.3">
      <c r="A3284" s="371" t="s">
        <v>57</v>
      </c>
      <c r="B3284" t="s">
        <v>1000</v>
      </c>
      <c r="C3284" s="372">
        <v>235456568</v>
      </c>
      <c r="D3284" s="388">
        <f>ROWS(C$5:C3284)</f>
        <v>3280</v>
      </c>
      <c r="E3284" s="388" t="str">
        <f>IF(_xlfn.IFNA(VLOOKUP(A3284,$AG$3:$AH$83,2,FALSE),"")='11.1'!$D$5,TXM!D3284,"")</f>
        <v/>
      </c>
      <c r="F3284" t="str">
        <f>IFERROR(SMALL($E$5:$E$9000,ROWS($E$5:E3284)),"")</f>
        <v/>
      </c>
      <c r="I3284" s="371" t="s">
        <v>154</v>
      </c>
      <c r="J3284" t="s">
        <v>799</v>
      </c>
      <c r="K3284" s="372">
        <v>8782</v>
      </c>
      <c r="L3284" s="388">
        <f>ROWS(K$5:K3284)</f>
        <v>3280</v>
      </c>
      <c r="M3284" s="388" t="str">
        <f>IF(_xlfn.IFNA(VLOOKUP(I3284,$AG$3:$AH$83,2,FALSE),"")='11.1'!$D$5,TXM!L3284,"")</f>
        <v/>
      </c>
      <c r="N3284" t="str">
        <f>IFERROR(SMALL($M$5:$M$9000,ROWS($M$5:M3284)),"")</f>
        <v/>
      </c>
      <c r="P3284" t="s">
        <v>30</v>
      </c>
      <c r="Q3284" t="s">
        <v>102</v>
      </c>
      <c r="R3284">
        <v>2388555</v>
      </c>
      <c r="S3284" s="388">
        <f>ROWS(R$5:R3284)</f>
        <v>3280</v>
      </c>
      <c r="T3284" s="388" t="str">
        <f>IF(_xlfn.IFNA(VLOOKUP(P3284,$AG$3:$AH$83,2,FALSE),"")='11.1'!$D$5,TXM!S3284,"")</f>
        <v/>
      </c>
      <c r="U3284" t="str">
        <f>IFERROR(SMALL($T$5:$T$9000,ROWS($T$5:T3284)),"")</f>
        <v/>
      </c>
    </row>
    <row r="3285" spans="1:21" ht="14.4" customHeight="1" x14ac:dyDescent="0.3">
      <c r="A3285" s="371" t="s">
        <v>57</v>
      </c>
      <c r="B3285" t="s">
        <v>1005</v>
      </c>
      <c r="C3285" s="372">
        <v>129108879</v>
      </c>
      <c r="D3285" s="388">
        <f>ROWS(C$5:C3285)</f>
        <v>3281</v>
      </c>
      <c r="E3285" s="388" t="str">
        <f>IF(_xlfn.IFNA(VLOOKUP(A3285,$AG$3:$AH$83,2,FALSE),"")='11.1'!$D$5,TXM!D3285,"")</f>
        <v/>
      </c>
      <c r="F3285" t="str">
        <f>IFERROR(SMALL($E$5:$E$9000,ROWS($E$5:E3285)),"")</f>
        <v/>
      </c>
      <c r="I3285" s="371" t="s">
        <v>154</v>
      </c>
      <c r="J3285" t="s">
        <v>805</v>
      </c>
      <c r="K3285" s="372">
        <v>5769</v>
      </c>
      <c r="L3285" s="388">
        <f>ROWS(K$5:K3285)</f>
        <v>3281</v>
      </c>
      <c r="M3285" s="388" t="str">
        <f>IF(_xlfn.IFNA(VLOOKUP(I3285,$AG$3:$AH$83,2,FALSE),"")='11.1'!$D$5,TXM!L3285,"")</f>
        <v/>
      </c>
      <c r="N3285" t="str">
        <f>IFERROR(SMALL($M$5:$M$9000,ROWS($M$5:M3285)),"")</f>
        <v/>
      </c>
      <c r="P3285" t="s">
        <v>30</v>
      </c>
      <c r="Q3285" t="s">
        <v>861</v>
      </c>
      <c r="R3285">
        <v>1926095</v>
      </c>
      <c r="S3285" s="388">
        <f>ROWS(R$5:R3285)</f>
        <v>3281</v>
      </c>
      <c r="T3285" s="388" t="str">
        <f>IF(_xlfn.IFNA(VLOOKUP(P3285,$AG$3:$AH$83,2,FALSE),"")='11.1'!$D$5,TXM!S3285,"")</f>
        <v/>
      </c>
      <c r="U3285" t="str">
        <f>IFERROR(SMALL($T$5:$T$9000,ROWS($T$5:T3285)),"")</f>
        <v/>
      </c>
    </row>
    <row r="3286" spans="1:21" ht="14.4" customHeight="1" x14ac:dyDescent="0.3">
      <c r="A3286" s="371" t="s">
        <v>57</v>
      </c>
      <c r="B3286" t="s">
        <v>1252</v>
      </c>
      <c r="C3286" s="372">
        <v>26068540</v>
      </c>
      <c r="D3286" s="388">
        <f>ROWS(C$5:C3286)</f>
        <v>3282</v>
      </c>
      <c r="E3286" s="388" t="str">
        <f>IF(_xlfn.IFNA(VLOOKUP(A3286,$AG$3:$AH$83,2,FALSE),"")='11.1'!$D$5,TXM!D3286,"")</f>
        <v/>
      </c>
      <c r="F3286" t="str">
        <f>IFERROR(SMALL($E$5:$E$9000,ROWS($E$5:E3286)),"")</f>
        <v/>
      </c>
      <c r="I3286" s="371" t="s">
        <v>154</v>
      </c>
      <c r="J3286" t="s">
        <v>990</v>
      </c>
      <c r="K3286" s="372">
        <v>5395</v>
      </c>
      <c r="L3286" s="388">
        <f>ROWS(K$5:K3286)</f>
        <v>3282</v>
      </c>
      <c r="M3286" s="388" t="str">
        <f>IF(_xlfn.IFNA(VLOOKUP(I3286,$AG$3:$AH$83,2,FALSE),"")='11.1'!$D$5,TXM!L3286,"")</f>
        <v/>
      </c>
      <c r="N3286" t="str">
        <f>IFERROR(SMALL($M$5:$M$9000,ROWS($M$5:M3286)),"")</f>
        <v/>
      </c>
      <c r="P3286" t="s">
        <v>30</v>
      </c>
      <c r="Q3286" t="s">
        <v>105</v>
      </c>
      <c r="R3286">
        <v>1718565</v>
      </c>
      <c r="S3286" s="388">
        <f>ROWS(R$5:R3286)</f>
        <v>3282</v>
      </c>
      <c r="T3286" s="388" t="str">
        <f>IF(_xlfn.IFNA(VLOOKUP(P3286,$AG$3:$AH$83,2,FALSE),"")='11.1'!$D$5,TXM!S3286,"")</f>
        <v/>
      </c>
      <c r="U3286" t="str">
        <f>IFERROR(SMALL($T$5:$T$9000,ROWS($T$5:T3286)),"")</f>
        <v/>
      </c>
    </row>
    <row r="3287" spans="1:21" ht="14.4" customHeight="1" x14ac:dyDescent="0.3">
      <c r="A3287" s="371" t="s">
        <v>57</v>
      </c>
      <c r="B3287" t="s">
        <v>773</v>
      </c>
      <c r="C3287" s="372">
        <v>24728963</v>
      </c>
      <c r="D3287" s="388">
        <f>ROWS(C$5:C3287)</f>
        <v>3283</v>
      </c>
      <c r="E3287" s="388" t="str">
        <f>IF(_xlfn.IFNA(VLOOKUP(A3287,$AG$3:$AH$83,2,FALSE),"")='11.1'!$D$5,TXM!D3287,"")</f>
        <v/>
      </c>
      <c r="F3287" t="str">
        <f>IFERROR(SMALL($E$5:$E$9000,ROWS($E$5:E3287)),"")</f>
        <v/>
      </c>
      <c r="I3287" s="371" t="s">
        <v>154</v>
      </c>
      <c r="J3287" t="s">
        <v>96</v>
      </c>
      <c r="K3287" s="372">
        <v>4709</v>
      </c>
      <c r="L3287" s="388">
        <f>ROWS(K$5:K3287)</f>
        <v>3283</v>
      </c>
      <c r="M3287" s="388" t="str">
        <f>IF(_xlfn.IFNA(VLOOKUP(I3287,$AG$3:$AH$83,2,FALSE),"")='11.1'!$D$5,TXM!L3287,"")</f>
        <v/>
      </c>
      <c r="N3287" t="str">
        <f>IFERROR(SMALL($M$5:$M$9000,ROWS($M$5:M3287)),"")</f>
        <v/>
      </c>
      <c r="P3287" t="s">
        <v>30</v>
      </c>
      <c r="Q3287" t="s">
        <v>869</v>
      </c>
      <c r="R3287">
        <v>1473900</v>
      </c>
      <c r="S3287" s="388">
        <f>ROWS(R$5:R3287)</f>
        <v>3283</v>
      </c>
      <c r="T3287" s="388" t="str">
        <f>IF(_xlfn.IFNA(VLOOKUP(P3287,$AG$3:$AH$83,2,FALSE),"")='11.1'!$D$5,TXM!S3287,"")</f>
        <v/>
      </c>
      <c r="U3287" t="str">
        <f>IFERROR(SMALL($T$5:$T$9000,ROWS($T$5:T3287)),"")</f>
        <v/>
      </c>
    </row>
    <row r="3288" spans="1:21" ht="14.4" customHeight="1" x14ac:dyDescent="0.3">
      <c r="A3288" s="371" t="s">
        <v>57</v>
      </c>
      <c r="B3288" t="s">
        <v>91</v>
      </c>
      <c r="C3288" s="372">
        <v>24691159</v>
      </c>
      <c r="D3288" s="388">
        <f>ROWS(C$5:C3288)</f>
        <v>3284</v>
      </c>
      <c r="E3288" s="388" t="str">
        <f>IF(_xlfn.IFNA(VLOOKUP(A3288,$AG$3:$AH$83,2,FALSE),"")='11.1'!$D$5,TXM!D3288,"")</f>
        <v/>
      </c>
      <c r="F3288" t="str">
        <f>IFERROR(SMALL($E$5:$E$9000,ROWS($E$5:E3288)),"")</f>
        <v/>
      </c>
      <c r="I3288" s="371" t="s">
        <v>154</v>
      </c>
      <c r="J3288" t="s">
        <v>865</v>
      </c>
      <c r="K3288" s="372">
        <v>1891</v>
      </c>
      <c r="L3288" s="388">
        <f>ROWS(K$5:K3288)</f>
        <v>3284</v>
      </c>
      <c r="M3288" s="388" t="str">
        <f>IF(_xlfn.IFNA(VLOOKUP(I3288,$AG$3:$AH$83,2,FALSE),"")='11.1'!$D$5,TXM!L3288,"")</f>
        <v/>
      </c>
      <c r="N3288" t="str">
        <f>IFERROR(SMALL($M$5:$M$9000,ROWS($M$5:M3288)),"")</f>
        <v/>
      </c>
      <c r="P3288" t="s">
        <v>30</v>
      </c>
      <c r="Q3288" t="s">
        <v>859</v>
      </c>
      <c r="R3288">
        <v>1444356</v>
      </c>
      <c r="S3288" s="388">
        <f>ROWS(R$5:R3288)</f>
        <v>3284</v>
      </c>
      <c r="T3288" s="388" t="str">
        <f>IF(_xlfn.IFNA(VLOOKUP(P3288,$AG$3:$AH$83,2,FALSE),"")='11.1'!$D$5,TXM!S3288,"")</f>
        <v/>
      </c>
      <c r="U3288" t="str">
        <f>IFERROR(SMALL($T$5:$T$9000,ROWS($T$5:T3288)),"")</f>
        <v/>
      </c>
    </row>
    <row r="3289" spans="1:21" ht="14.4" customHeight="1" x14ac:dyDescent="0.3">
      <c r="A3289" s="371" t="s">
        <v>57</v>
      </c>
      <c r="B3289" t="s">
        <v>1275</v>
      </c>
      <c r="C3289" s="372">
        <v>21652383</v>
      </c>
      <c r="D3289" s="388">
        <f>ROWS(C$5:C3289)</f>
        <v>3285</v>
      </c>
      <c r="E3289" s="388" t="str">
        <f>IF(_xlfn.IFNA(VLOOKUP(A3289,$AG$3:$AH$83,2,FALSE),"")='11.1'!$D$5,TXM!D3289,"")</f>
        <v/>
      </c>
      <c r="F3289" t="str">
        <f>IFERROR(SMALL($E$5:$E$9000,ROWS($E$5:E3289)),"")</f>
        <v/>
      </c>
      <c r="I3289" s="371" t="s">
        <v>154</v>
      </c>
      <c r="J3289" t="s">
        <v>819</v>
      </c>
      <c r="K3289" s="372">
        <v>1709</v>
      </c>
      <c r="L3289" s="388">
        <f>ROWS(K$5:K3289)</f>
        <v>3285</v>
      </c>
      <c r="M3289" s="388" t="str">
        <f>IF(_xlfn.IFNA(VLOOKUP(I3289,$AG$3:$AH$83,2,FALSE),"")='11.1'!$D$5,TXM!L3289,"")</f>
        <v/>
      </c>
      <c r="N3289" t="str">
        <f>IFERROR(SMALL($M$5:$M$9000,ROWS($M$5:M3289)),"")</f>
        <v/>
      </c>
      <c r="P3289" t="s">
        <v>30</v>
      </c>
      <c r="Q3289" t="s">
        <v>1005</v>
      </c>
      <c r="R3289">
        <v>1344346</v>
      </c>
      <c r="S3289" s="388">
        <f>ROWS(R$5:R3289)</f>
        <v>3285</v>
      </c>
      <c r="T3289" s="388" t="str">
        <f>IF(_xlfn.IFNA(VLOOKUP(P3289,$AG$3:$AH$83,2,FALSE),"")='11.1'!$D$5,TXM!S3289,"")</f>
        <v/>
      </c>
      <c r="U3289" t="str">
        <f>IFERROR(SMALL($T$5:$T$9000,ROWS($T$5:T3289)),"")</f>
        <v/>
      </c>
    </row>
    <row r="3290" spans="1:21" ht="14.4" customHeight="1" x14ac:dyDescent="0.3">
      <c r="A3290" s="371" t="s">
        <v>57</v>
      </c>
      <c r="B3290" t="s">
        <v>787</v>
      </c>
      <c r="C3290" s="372">
        <v>21532266</v>
      </c>
      <c r="D3290" s="388">
        <f>ROWS(C$5:C3290)</f>
        <v>3286</v>
      </c>
      <c r="E3290" s="388" t="str">
        <f>IF(_xlfn.IFNA(VLOOKUP(A3290,$AG$3:$AH$83,2,FALSE),"")='11.1'!$D$5,TXM!D3290,"")</f>
        <v/>
      </c>
      <c r="F3290" t="str">
        <f>IFERROR(SMALL($E$5:$E$9000,ROWS($E$5:E3290)),"")</f>
        <v/>
      </c>
      <c r="I3290" s="371" t="s">
        <v>154</v>
      </c>
      <c r="J3290" t="s">
        <v>95</v>
      </c>
      <c r="K3290" s="372">
        <v>573</v>
      </c>
      <c r="L3290" s="388">
        <f>ROWS(K$5:K3290)</f>
        <v>3286</v>
      </c>
      <c r="M3290" s="388" t="str">
        <f>IF(_xlfn.IFNA(VLOOKUP(I3290,$AG$3:$AH$83,2,FALSE),"")='11.1'!$D$5,TXM!L3290,"")</f>
        <v/>
      </c>
      <c r="N3290" t="str">
        <f>IFERROR(SMALL($M$5:$M$9000,ROWS($M$5:M3290)),"")</f>
        <v/>
      </c>
      <c r="P3290" t="s">
        <v>30</v>
      </c>
      <c r="Q3290" t="s">
        <v>795</v>
      </c>
      <c r="R3290">
        <v>1321306</v>
      </c>
      <c r="S3290" s="388">
        <f>ROWS(R$5:R3290)</f>
        <v>3286</v>
      </c>
      <c r="T3290" s="388" t="str">
        <f>IF(_xlfn.IFNA(VLOOKUP(P3290,$AG$3:$AH$83,2,FALSE),"")='11.1'!$D$5,TXM!S3290,"")</f>
        <v/>
      </c>
      <c r="U3290" t="str">
        <f>IFERROR(SMALL($T$5:$T$9000,ROWS($T$5:T3290)),"")</f>
        <v/>
      </c>
    </row>
    <row r="3291" spans="1:21" ht="14.4" customHeight="1" x14ac:dyDescent="0.3">
      <c r="A3291" s="371" t="s">
        <v>57</v>
      </c>
      <c r="B3291" t="s">
        <v>863</v>
      </c>
      <c r="C3291" s="372">
        <v>20238511</v>
      </c>
      <c r="D3291" s="388">
        <f>ROWS(C$5:C3291)</f>
        <v>3287</v>
      </c>
      <c r="E3291" s="388" t="str">
        <f>IF(_xlfn.IFNA(VLOOKUP(A3291,$AG$3:$AH$83,2,FALSE),"")='11.1'!$D$5,TXM!D3291,"")</f>
        <v/>
      </c>
      <c r="F3291" t="str">
        <f>IFERROR(SMALL($E$5:$E$9000,ROWS($E$5:E3291)),"")</f>
        <v/>
      </c>
      <c r="I3291" s="371" t="s">
        <v>154</v>
      </c>
      <c r="J3291" t="s">
        <v>867</v>
      </c>
      <c r="K3291" s="372">
        <v>243</v>
      </c>
      <c r="L3291" s="388">
        <f>ROWS(K$5:K3291)</f>
        <v>3287</v>
      </c>
      <c r="M3291" s="388" t="str">
        <f>IF(_xlfn.IFNA(VLOOKUP(I3291,$AG$3:$AH$83,2,FALSE),"")='11.1'!$D$5,TXM!L3291,"")</f>
        <v/>
      </c>
      <c r="N3291" t="str">
        <f>IFERROR(SMALL($M$5:$M$9000,ROWS($M$5:M3291)),"")</f>
        <v/>
      </c>
      <c r="P3291" t="s">
        <v>30</v>
      </c>
      <c r="Q3291" t="s">
        <v>821</v>
      </c>
      <c r="R3291">
        <v>1280221</v>
      </c>
      <c r="S3291" s="388">
        <f>ROWS(R$5:R3291)</f>
        <v>3287</v>
      </c>
      <c r="T3291" s="388" t="str">
        <f>IF(_xlfn.IFNA(VLOOKUP(P3291,$AG$3:$AH$83,2,FALSE),"")='11.1'!$D$5,TXM!S3291,"")</f>
        <v/>
      </c>
      <c r="U3291" t="str">
        <f>IFERROR(SMALL($T$5:$T$9000,ROWS($T$5:T3291)),"")</f>
        <v/>
      </c>
    </row>
    <row r="3292" spans="1:21" ht="14.4" customHeight="1" x14ac:dyDescent="0.3">
      <c r="A3292" s="371" t="s">
        <v>57</v>
      </c>
      <c r="B3292" t="s">
        <v>106</v>
      </c>
      <c r="C3292" s="372">
        <v>19753228</v>
      </c>
      <c r="D3292" s="388">
        <f>ROWS(C$5:C3292)</f>
        <v>3288</v>
      </c>
      <c r="E3292" s="388" t="str">
        <f>IF(_xlfn.IFNA(VLOOKUP(A3292,$AG$3:$AH$83,2,FALSE),"")='11.1'!$D$5,TXM!D3292,"")</f>
        <v/>
      </c>
      <c r="F3292" t="str">
        <f>IFERROR(SMALL($E$5:$E$9000,ROWS($E$5:E3292)),"")</f>
        <v/>
      </c>
      <c r="I3292" s="371" t="s">
        <v>154</v>
      </c>
      <c r="J3292" t="s">
        <v>1318</v>
      </c>
      <c r="K3292" s="372">
        <v>26</v>
      </c>
      <c r="L3292" s="388">
        <f>ROWS(K$5:K3292)</f>
        <v>3288</v>
      </c>
      <c r="M3292" s="388" t="str">
        <f>IF(_xlfn.IFNA(VLOOKUP(I3292,$AG$3:$AH$83,2,FALSE),"")='11.1'!$D$5,TXM!L3292,"")</f>
        <v/>
      </c>
      <c r="N3292" t="str">
        <f>IFERROR(SMALL($M$5:$M$9000,ROWS($M$5:M3292)),"")</f>
        <v/>
      </c>
      <c r="P3292" t="s">
        <v>30</v>
      </c>
      <c r="Q3292" t="s">
        <v>791</v>
      </c>
      <c r="R3292">
        <v>1131938</v>
      </c>
      <c r="S3292" s="388">
        <f>ROWS(R$5:R3292)</f>
        <v>3288</v>
      </c>
      <c r="T3292" s="388" t="str">
        <f>IF(_xlfn.IFNA(VLOOKUP(P3292,$AG$3:$AH$83,2,FALSE),"")='11.1'!$D$5,TXM!S3292,"")</f>
        <v/>
      </c>
      <c r="U3292" t="str">
        <f>IFERROR(SMALL($T$5:$T$9000,ROWS($T$5:T3292)),"")</f>
        <v/>
      </c>
    </row>
    <row r="3293" spans="1:21" ht="14.4" customHeight="1" x14ac:dyDescent="0.3">
      <c r="A3293" s="371" t="s">
        <v>57</v>
      </c>
      <c r="B3293" t="s">
        <v>791</v>
      </c>
      <c r="C3293" s="372">
        <v>17762072</v>
      </c>
      <c r="D3293" s="388">
        <f>ROWS(C$5:C3293)</f>
        <v>3289</v>
      </c>
      <c r="E3293" s="388" t="str">
        <f>IF(_xlfn.IFNA(VLOOKUP(A3293,$AG$3:$AH$83,2,FALSE),"")='11.1'!$D$5,TXM!D3293,"")</f>
        <v/>
      </c>
      <c r="F3293" t="str">
        <f>IFERROR(SMALL($E$5:$E$9000,ROWS($E$5:E3293)),"")</f>
        <v/>
      </c>
      <c r="I3293" s="371" t="s">
        <v>154</v>
      </c>
      <c r="J3293" t="s">
        <v>791</v>
      </c>
      <c r="K3293" s="372">
        <v>4</v>
      </c>
      <c r="L3293" s="388">
        <f>ROWS(K$5:K3293)</f>
        <v>3289</v>
      </c>
      <c r="M3293" s="388" t="str">
        <f>IF(_xlfn.IFNA(VLOOKUP(I3293,$AG$3:$AH$83,2,FALSE),"")='11.1'!$D$5,TXM!L3293,"")</f>
        <v/>
      </c>
      <c r="N3293" t="str">
        <f>IFERROR(SMALL($M$5:$M$9000,ROWS($M$5:M3293)),"")</f>
        <v/>
      </c>
      <c r="P3293" t="s">
        <v>30</v>
      </c>
      <c r="Q3293" t="s">
        <v>785</v>
      </c>
      <c r="R3293">
        <v>913163</v>
      </c>
      <c r="S3293" s="388">
        <f>ROWS(R$5:R3293)</f>
        <v>3289</v>
      </c>
      <c r="T3293" s="388" t="str">
        <f>IF(_xlfn.IFNA(VLOOKUP(P3293,$AG$3:$AH$83,2,FALSE),"")='11.1'!$D$5,TXM!S3293,"")</f>
        <v/>
      </c>
      <c r="U3293" t="str">
        <f>IFERROR(SMALL($T$5:$T$9000,ROWS($T$5:T3293)),"")</f>
        <v/>
      </c>
    </row>
    <row r="3294" spans="1:21" ht="14.4" customHeight="1" x14ac:dyDescent="0.3">
      <c r="A3294" s="371" t="s">
        <v>57</v>
      </c>
      <c r="B3294" t="s">
        <v>849</v>
      </c>
      <c r="C3294" s="372">
        <v>14892072</v>
      </c>
      <c r="D3294" s="388">
        <f>ROWS(C$5:C3294)</f>
        <v>3290</v>
      </c>
      <c r="E3294" s="388" t="str">
        <f>IF(_xlfn.IFNA(VLOOKUP(A3294,$AG$3:$AH$83,2,FALSE),"")='11.1'!$D$5,TXM!D3294,"")</f>
        <v/>
      </c>
      <c r="F3294" t="str">
        <f>IFERROR(SMALL($E$5:$E$9000,ROWS($E$5:E3294)),"")</f>
        <v/>
      </c>
      <c r="I3294" s="371" t="s">
        <v>1203</v>
      </c>
      <c r="J3294" t="s">
        <v>1265</v>
      </c>
      <c r="K3294" s="372">
        <v>50567</v>
      </c>
      <c r="L3294" s="388">
        <f>ROWS(K$5:K3294)</f>
        <v>3290</v>
      </c>
      <c r="M3294" s="388" t="str">
        <f>IF(_xlfn.IFNA(VLOOKUP(I3294,$AG$3:$AH$83,2,FALSE),"")='11.1'!$D$5,TXM!L3294,"")</f>
        <v/>
      </c>
      <c r="N3294" t="str">
        <f>IFERROR(SMALL($M$5:$M$9000,ROWS($M$5:M3294)),"")</f>
        <v/>
      </c>
      <c r="P3294" t="s">
        <v>30</v>
      </c>
      <c r="Q3294" t="s">
        <v>1285</v>
      </c>
      <c r="R3294">
        <v>865424</v>
      </c>
      <c r="S3294" s="388">
        <f>ROWS(R$5:R3294)</f>
        <v>3290</v>
      </c>
      <c r="T3294" s="388" t="str">
        <f>IF(_xlfn.IFNA(VLOOKUP(P3294,$AG$3:$AH$83,2,FALSE),"")='11.1'!$D$5,TXM!S3294,"")</f>
        <v/>
      </c>
      <c r="U3294" t="str">
        <f>IFERROR(SMALL($T$5:$T$9000,ROWS($T$5:T3294)),"")</f>
        <v/>
      </c>
    </row>
    <row r="3295" spans="1:21" ht="14.4" customHeight="1" x14ac:dyDescent="0.3">
      <c r="A3295" s="371" t="s">
        <v>57</v>
      </c>
      <c r="B3295" t="s">
        <v>107</v>
      </c>
      <c r="C3295" s="372">
        <v>12196169</v>
      </c>
      <c r="D3295" s="388">
        <f>ROWS(C$5:C3295)</f>
        <v>3291</v>
      </c>
      <c r="E3295" s="388" t="str">
        <f>IF(_xlfn.IFNA(VLOOKUP(A3295,$AG$3:$AH$83,2,FALSE),"")='11.1'!$D$5,TXM!D3295,"")</f>
        <v/>
      </c>
      <c r="F3295" t="str">
        <f>IFERROR(SMALL($E$5:$E$9000,ROWS($E$5:E3295)),"")</f>
        <v/>
      </c>
      <c r="I3295" s="371" t="s">
        <v>1203</v>
      </c>
      <c r="J3295" t="s">
        <v>865</v>
      </c>
      <c r="K3295" s="372">
        <v>5731</v>
      </c>
      <c r="L3295" s="388">
        <f>ROWS(K$5:K3295)</f>
        <v>3291</v>
      </c>
      <c r="M3295" s="388" t="str">
        <f>IF(_xlfn.IFNA(VLOOKUP(I3295,$AG$3:$AH$83,2,FALSE),"")='11.1'!$D$5,TXM!L3295,"")</f>
        <v/>
      </c>
      <c r="N3295" t="str">
        <f>IFERROR(SMALL($M$5:$M$9000,ROWS($M$5:M3295)),"")</f>
        <v/>
      </c>
      <c r="P3295" t="s">
        <v>30</v>
      </c>
      <c r="Q3295" t="s">
        <v>1275</v>
      </c>
      <c r="R3295">
        <v>654634</v>
      </c>
      <c r="S3295" s="388">
        <f>ROWS(R$5:R3295)</f>
        <v>3291</v>
      </c>
      <c r="T3295" s="388" t="str">
        <f>IF(_xlfn.IFNA(VLOOKUP(P3295,$AG$3:$AH$83,2,FALSE),"")='11.1'!$D$5,TXM!S3295,"")</f>
        <v/>
      </c>
      <c r="U3295" t="str">
        <f>IFERROR(SMALL($T$5:$T$9000,ROWS($T$5:T3295)),"")</f>
        <v/>
      </c>
    </row>
    <row r="3296" spans="1:21" ht="14.4" customHeight="1" x14ac:dyDescent="0.3">
      <c r="A3296" s="371" t="s">
        <v>57</v>
      </c>
      <c r="B3296" t="s">
        <v>865</v>
      </c>
      <c r="C3296" s="372">
        <v>10703524</v>
      </c>
      <c r="D3296" s="388">
        <f>ROWS(C$5:C3296)</f>
        <v>3292</v>
      </c>
      <c r="E3296" s="388" t="str">
        <f>IF(_xlfn.IFNA(VLOOKUP(A3296,$AG$3:$AH$83,2,FALSE),"")='11.1'!$D$5,TXM!D3296,"")</f>
        <v/>
      </c>
      <c r="F3296" t="str">
        <f>IFERROR(SMALL($E$5:$E$9000,ROWS($E$5:E3296)),"")</f>
        <v/>
      </c>
      <c r="I3296" s="371" t="s">
        <v>1203</v>
      </c>
      <c r="J3296" t="s">
        <v>799</v>
      </c>
      <c r="K3296" s="372">
        <v>3188</v>
      </c>
      <c r="L3296" s="388">
        <f>ROWS(K$5:K3296)</f>
        <v>3292</v>
      </c>
      <c r="M3296" s="388" t="str">
        <f>IF(_xlfn.IFNA(VLOOKUP(I3296,$AG$3:$AH$83,2,FALSE),"")='11.1'!$D$5,TXM!L3296,"")</f>
        <v/>
      </c>
      <c r="N3296" t="str">
        <f>IFERROR(SMALL($M$5:$M$9000,ROWS($M$5:M3296)),"")</f>
        <v/>
      </c>
      <c r="P3296" t="s">
        <v>30</v>
      </c>
      <c r="Q3296" t="s">
        <v>779</v>
      </c>
      <c r="R3296">
        <v>563338</v>
      </c>
      <c r="S3296" s="388">
        <f>ROWS(R$5:R3296)</f>
        <v>3292</v>
      </c>
      <c r="T3296" s="388" t="str">
        <f>IF(_xlfn.IFNA(VLOOKUP(P3296,$AG$3:$AH$83,2,FALSE),"")='11.1'!$D$5,TXM!S3296,"")</f>
        <v/>
      </c>
      <c r="U3296" t="str">
        <f>IFERROR(SMALL($T$5:$T$9000,ROWS($T$5:T3296)),"")</f>
        <v/>
      </c>
    </row>
    <row r="3297" spans="1:21" ht="14.4" customHeight="1" x14ac:dyDescent="0.3">
      <c r="A3297" s="371" t="s">
        <v>57</v>
      </c>
      <c r="B3297" t="s">
        <v>793</v>
      </c>
      <c r="C3297" s="372">
        <v>7760399</v>
      </c>
      <c r="D3297" s="388">
        <f>ROWS(C$5:C3297)</f>
        <v>3293</v>
      </c>
      <c r="E3297" s="388" t="str">
        <f>IF(_xlfn.IFNA(VLOOKUP(A3297,$AG$3:$AH$83,2,FALSE),"")='11.1'!$D$5,TXM!D3297,"")</f>
        <v/>
      </c>
      <c r="F3297" t="str">
        <f>IFERROR(SMALL($E$5:$E$9000,ROWS($E$5:E3297)),"")</f>
        <v/>
      </c>
      <c r="I3297" s="371" t="s">
        <v>1203</v>
      </c>
      <c r="J3297" t="s">
        <v>787</v>
      </c>
      <c r="K3297" s="372">
        <v>3055</v>
      </c>
      <c r="L3297" s="388">
        <f>ROWS(K$5:K3297)</f>
        <v>3293</v>
      </c>
      <c r="M3297" s="388" t="str">
        <f>IF(_xlfn.IFNA(VLOOKUP(I3297,$AG$3:$AH$83,2,FALSE),"")='11.1'!$D$5,TXM!L3297,"")</f>
        <v/>
      </c>
      <c r="N3297" t="str">
        <f>IFERROR(SMALL($M$5:$M$9000,ROWS($M$5:M3297)),"")</f>
        <v/>
      </c>
      <c r="P3297" t="s">
        <v>30</v>
      </c>
      <c r="Q3297" t="s">
        <v>107</v>
      </c>
      <c r="R3297">
        <v>544626</v>
      </c>
      <c r="S3297" s="388">
        <f>ROWS(R$5:R3297)</f>
        <v>3293</v>
      </c>
      <c r="T3297" s="388" t="str">
        <f>IF(_xlfn.IFNA(VLOOKUP(P3297,$AG$3:$AH$83,2,FALSE),"")='11.1'!$D$5,TXM!S3297,"")</f>
        <v/>
      </c>
      <c r="U3297" t="str">
        <f>IFERROR(SMALL($T$5:$T$9000,ROWS($T$5:T3297)),"")</f>
        <v/>
      </c>
    </row>
    <row r="3298" spans="1:21" ht="14.4" customHeight="1" x14ac:dyDescent="0.3">
      <c r="A3298" s="371" t="s">
        <v>57</v>
      </c>
      <c r="B3298" t="s">
        <v>108</v>
      </c>
      <c r="C3298" s="372">
        <v>6428301</v>
      </c>
      <c r="D3298" s="388">
        <f>ROWS(C$5:C3298)</f>
        <v>3294</v>
      </c>
      <c r="E3298" s="388" t="str">
        <f>IF(_xlfn.IFNA(VLOOKUP(A3298,$AG$3:$AH$83,2,FALSE),"")='11.1'!$D$5,TXM!D3298,"")</f>
        <v/>
      </c>
      <c r="F3298" t="str">
        <f>IFERROR(SMALL($E$5:$E$9000,ROWS($E$5:E3298)),"")</f>
        <v/>
      </c>
      <c r="I3298" s="371" t="s">
        <v>1203</v>
      </c>
      <c r="J3298" t="s">
        <v>823</v>
      </c>
      <c r="K3298" s="372">
        <v>2647</v>
      </c>
      <c r="L3298" s="388">
        <f>ROWS(K$5:K3298)</f>
        <v>3294</v>
      </c>
      <c r="M3298" s="388" t="str">
        <f>IF(_xlfn.IFNA(VLOOKUP(I3298,$AG$3:$AH$83,2,FALSE),"")='11.1'!$D$5,TXM!L3298,"")</f>
        <v/>
      </c>
      <c r="N3298" t="str">
        <f>IFERROR(SMALL($M$5:$M$9000,ROWS($M$5:M3298)),"")</f>
        <v/>
      </c>
      <c r="P3298" t="s">
        <v>30</v>
      </c>
      <c r="Q3298" t="s">
        <v>99</v>
      </c>
      <c r="R3298">
        <v>536580</v>
      </c>
      <c r="S3298" s="388">
        <f>ROWS(R$5:R3298)</f>
        <v>3294</v>
      </c>
      <c r="T3298" s="388" t="str">
        <f>IF(_xlfn.IFNA(VLOOKUP(P3298,$AG$3:$AH$83,2,FALSE),"")='11.1'!$D$5,TXM!S3298,"")</f>
        <v/>
      </c>
      <c r="U3298" t="str">
        <f>IFERROR(SMALL($T$5:$T$9000,ROWS($T$5:T3298)),"")</f>
        <v/>
      </c>
    </row>
    <row r="3299" spans="1:21" ht="14.4" customHeight="1" x14ac:dyDescent="0.3">
      <c r="A3299" s="371" t="s">
        <v>57</v>
      </c>
      <c r="B3299" t="s">
        <v>104</v>
      </c>
      <c r="C3299" s="372">
        <v>6226636</v>
      </c>
      <c r="D3299" s="388">
        <f>ROWS(C$5:C3299)</f>
        <v>3295</v>
      </c>
      <c r="E3299" s="388" t="str">
        <f>IF(_xlfn.IFNA(VLOOKUP(A3299,$AG$3:$AH$83,2,FALSE),"")='11.1'!$D$5,TXM!D3299,"")</f>
        <v/>
      </c>
      <c r="F3299" t="str">
        <f>IFERROR(SMALL($E$5:$E$9000,ROWS($E$5:E3299)),"")</f>
        <v/>
      </c>
      <c r="I3299" s="371" t="s">
        <v>1203</v>
      </c>
      <c r="J3299" t="s">
        <v>93</v>
      </c>
      <c r="K3299" s="372">
        <v>585</v>
      </c>
      <c r="L3299" s="388">
        <f>ROWS(K$5:K3299)</f>
        <v>3295</v>
      </c>
      <c r="M3299" s="388" t="str">
        <f>IF(_xlfn.IFNA(VLOOKUP(I3299,$AG$3:$AH$83,2,FALSE),"")='11.1'!$D$5,TXM!L3299,"")</f>
        <v/>
      </c>
      <c r="N3299" t="str">
        <f>IFERROR(SMALL($M$5:$M$9000,ROWS($M$5:M3299)),"")</f>
        <v/>
      </c>
      <c r="P3299" t="s">
        <v>30</v>
      </c>
      <c r="Q3299" t="s">
        <v>825</v>
      </c>
      <c r="R3299">
        <v>516728</v>
      </c>
      <c r="S3299" s="388">
        <f>ROWS(R$5:R3299)</f>
        <v>3295</v>
      </c>
      <c r="T3299" s="388" t="str">
        <f>IF(_xlfn.IFNA(VLOOKUP(P3299,$AG$3:$AH$83,2,FALSE),"")='11.1'!$D$5,TXM!S3299,"")</f>
        <v/>
      </c>
      <c r="U3299" t="str">
        <f>IFERROR(SMALL($T$5:$T$9000,ROWS($T$5:T3299)),"")</f>
        <v/>
      </c>
    </row>
    <row r="3300" spans="1:21" ht="14.4" customHeight="1" x14ac:dyDescent="0.3">
      <c r="A3300" s="371" t="s">
        <v>57</v>
      </c>
      <c r="B3300" t="s">
        <v>809</v>
      </c>
      <c r="C3300" s="372">
        <v>6153446</v>
      </c>
      <c r="D3300" s="388">
        <f>ROWS(C$5:C3300)</f>
        <v>3296</v>
      </c>
      <c r="E3300" s="388" t="str">
        <f>IF(_xlfn.IFNA(VLOOKUP(A3300,$AG$3:$AH$83,2,FALSE),"")='11.1'!$D$5,TXM!D3300,"")</f>
        <v/>
      </c>
      <c r="F3300" t="str">
        <f>IFERROR(SMALL($E$5:$E$9000,ROWS($E$5:E3300)),"")</f>
        <v/>
      </c>
      <c r="I3300" s="371" t="s">
        <v>1203</v>
      </c>
      <c r="J3300" t="s">
        <v>821</v>
      </c>
      <c r="K3300" s="372">
        <v>78</v>
      </c>
      <c r="L3300" s="388">
        <f>ROWS(K$5:K3300)</f>
        <v>3296</v>
      </c>
      <c r="M3300" s="388" t="str">
        <f>IF(_xlfn.IFNA(VLOOKUP(I3300,$AG$3:$AH$83,2,FALSE),"")='11.1'!$D$5,TXM!L3300,"")</f>
        <v/>
      </c>
      <c r="N3300" t="str">
        <f>IFERROR(SMALL($M$5:$M$9000,ROWS($M$5:M3300)),"")</f>
        <v/>
      </c>
      <c r="P3300" t="s">
        <v>30</v>
      </c>
      <c r="Q3300" t="s">
        <v>1500</v>
      </c>
      <c r="R3300">
        <v>477333</v>
      </c>
      <c r="S3300" s="388">
        <f>ROWS(R$5:R3300)</f>
        <v>3296</v>
      </c>
      <c r="T3300" s="388" t="str">
        <f>IF(_xlfn.IFNA(VLOOKUP(P3300,$AG$3:$AH$83,2,FALSE),"")='11.1'!$D$5,TXM!S3300,"")</f>
        <v/>
      </c>
      <c r="U3300" t="str">
        <f>IFERROR(SMALL($T$5:$T$9000,ROWS($T$5:T3300)),"")</f>
        <v/>
      </c>
    </row>
    <row r="3301" spans="1:21" ht="14.4" customHeight="1" x14ac:dyDescent="0.3">
      <c r="A3301" s="371" t="s">
        <v>57</v>
      </c>
      <c r="B3301" t="s">
        <v>861</v>
      </c>
      <c r="C3301" s="372">
        <v>6053934</v>
      </c>
      <c r="D3301" s="388">
        <f>ROWS(C$5:C3301)</f>
        <v>3297</v>
      </c>
      <c r="E3301" s="388" t="str">
        <f>IF(_xlfn.IFNA(VLOOKUP(A3301,$AG$3:$AH$83,2,FALSE),"")='11.1'!$D$5,TXM!D3301,"")</f>
        <v/>
      </c>
      <c r="F3301" t="str">
        <f>IFERROR(SMALL($E$5:$E$9000,ROWS($E$5:E3301)),"")</f>
        <v/>
      </c>
      <c r="I3301" s="371" t="s">
        <v>135</v>
      </c>
      <c r="J3301" t="s">
        <v>172</v>
      </c>
      <c r="K3301" s="372">
        <v>627934007</v>
      </c>
      <c r="L3301" s="388">
        <f>ROWS(K$5:K3301)</f>
        <v>3297</v>
      </c>
      <c r="M3301" s="388" t="str">
        <f>IF(_xlfn.IFNA(VLOOKUP(I3301,$AG$3:$AH$83,2,FALSE),"")='11.1'!$D$5,TXM!L3301,"")</f>
        <v/>
      </c>
      <c r="N3301" t="str">
        <f>IFERROR(SMALL($M$5:$M$9000,ROWS($M$5:M3301)),"")</f>
        <v/>
      </c>
      <c r="P3301" t="s">
        <v>30</v>
      </c>
      <c r="Q3301" t="s">
        <v>777</v>
      </c>
      <c r="R3301">
        <v>473564</v>
      </c>
      <c r="S3301" s="388">
        <f>ROWS(R$5:R3301)</f>
        <v>3297</v>
      </c>
      <c r="T3301" s="388" t="str">
        <f>IF(_xlfn.IFNA(VLOOKUP(P3301,$AG$3:$AH$83,2,FALSE),"")='11.1'!$D$5,TXM!S3301,"")</f>
        <v/>
      </c>
      <c r="U3301" t="str">
        <f>IFERROR(SMALL($T$5:$T$9000,ROWS($T$5:T3301)),"")</f>
        <v/>
      </c>
    </row>
    <row r="3302" spans="1:21" ht="14.4" customHeight="1" x14ac:dyDescent="0.3">
      <c r="A3302" s="371" t="s">
        <v>57</v>
      </c>
      <c r="B3302" t="s">
        <v>996</v>
      </c>
      <c r="C3302" s="372">
        <v>5615778</v>
      </c>
      <c r="D3302" s="388">
        <f>ROWS(C$5:C3302)</f>
        <v>3298</v>
      </c>
      <c r="E3302" s="388" t="str">
        <f>IF(_xlfn.IFNA(VLOOKUP(A3302,$AG$3:$AH$83,2,FALSE),"")='11.1'!$D$5,TXM!D3302,"")</f>
        <v/>
      </c>
      <c r="F3302" t="str">
        <f>IFERROR(SMALL($E$5:$E$9000,ROWS($E$5:E3302)),"")</f>
        <v/>
      </c>
      <c r="I3302" s="371" t="s">
        <v>135</v>
      </c>
      <c r="J3302" t="s">
        <v>97</v>
      </c>
      <c r="K3302" s="372">
        <v>613054133</v>
      </c>
      <c r="L3302" s="388">
        <f>ROWS(K$5:K3302)</f>
        <v>3298</v>
      </c>
      <c r="M3302" s="388" t="str">
        <f>IF(_xlfn.IFNA(VLOOKUP(I3302,$AG$3:$AH$83,2,FALSE),"")='11.1'!$D$5,TXM!L3302,"")</f>
        <v/>
      </c>
      <c r="N3302" t="str">
        <f>IFERROR(SMALL($M$5:$M$9000,ROWS($M$5:M3302)),"")</f>
        <v/>
      </c>
      <c r="P3302" t="s">
        <v>30</v>
      </c>
      <c r="Q3302" t="s">
        <v>106</v>
      </c>
      <c r="R3302">
        <v>387037</v>
      </c>
      <c r="S3302" s="388">
        <f>ROWS(R$5:R3302)</f>
        <v>3298</v>
      </c>
      <c r="T3302" s="388" t="str">
        <f>IF(_xlfn.IFNA(VLOOKUP(P3302,$AG$3:$AH$83,2,FALSE),"")='11.1'!$D$5,TXM!S3302,"")</f>
        <v/>
      </c>
      <c r="U3302" t="str">
        <f>IFERROR(SMALL($T$5:$T$9000,ROWS($T$5:T3302)),"")</f>
        <v/>
      </c>
    </row>
    <row r="3303" spans="1:21" ht="14.4" customHeight="1" x14ac:dyDescent="0.3">
      <c r="A3303" s="371" t="s">
        <v>57</v>
      </c>
      <c r="B3303" t="s">
        <v>96</v>
      </c>
      <c r="C3303" s="372">
        <v>4089759</v>
      </c>
      <c r="D3303" s="388">
        <f>ROWS(C$5:C3303)</f>
        <v>3299</v>
      </c>
      <c r="E3303" s="388" t="str">
        <f>IF(_xlfn.IFNA(VLOOKUP(A3303,$AG$3:$AH$83,2,FALSE),"")='11.1'!$D$5,TXM!D3303,"")</f>
        <v/>
      </c>
      <c r="F3303" t="str">
        <f>IFERROR(SMALL($E$5:$E$9000,ROWS($E$5:E3303)),"")</f>
        <v/>
      </c>
      <c r="I3303" s="371" t="s">
        <v>135</v>
      </c>
      <c r="J3303" t="s">
        <v>823</v>
      </c>
      <c r="K3303" s="372">
        <v>258219391</v>
      </c>
      <c r="L3303" s="388">
        <f>ROWS(K$5:K3303)</f>
        <v>3299</v>
      </c>
      <c r="M3303" s="388" t="str">
        <f>IF(_xlfn.IFNA(VLOOKUP(I3303,$AG$3:$AH$83,2,FALSE),"")='11.1'!$D$5,TXM!L3303,"")</f>
        <v/>
      </c>
      <c r="N3303" t="str">
        <f>IFERROR(SMALL($M$5:$M$9000,ROWS($M$5:M3303)),"")</f>
        <v/>
      </c>
      <c r="P3303" t="s">
        <v>30</v>
      </c>
      <c r="Q3303" t="s">
        <v>789</v>
      </c>
      <c r="R3303">
        <v>324925</v>
      </c>
      <c r="S3303" s="388">
        <f>ROWS(R$5:R3303)</f>
        <v>3299</v>
      </c>
      <c r="T3303" s="388" t="str">
        <f>IF(_xlfn.IFNA(VLOOKUP(P3303,$AG$3:$AH$83,2,FALSE),"")='11.1'!$D$5,TXM!S3303,"")</f>
        <v/>
      </c>
      <c r="U3303" t="str">
        <f>IFERROR(SMALL($T$5:$T$9000,ROWS($T$5:T3303)),"")</f>
        <v/>
      </c>
    </row>
    <row r="3304" spans="1:21" ht="14.4" customHeight="1" x14ac:dyDescent="0.3">
      <c r="A3304" s="371" t="s">
        <v>57</v>
      </c>
      <c r="B3304" t="s">
        <v>785</v>
      </c>
      <c r="C3304" s="372">
        <v>2775090</v>
      </c>
      <c r="D3304" s="388">
        <f>ROWS(C$5:C3304)</f>
        <v>3300</v>
      </c>
      <c r="E3304" s="388" t="str">
        <f>IF(_xlfn.IFNA(VLOOKUP(A3304,$AG$3:$AH$83,2,FALSE),"")='11.1'!$D$5,TXM!D3304,"")</f>
        <v/>
      </c>
      <c r="F3304" t="str">
        <f>IFERROR(SMALL($E$5:$E$9000,ROWS($E$5:E3304)),"")</f>
        <v/>
      </c>
      <c r="I3304" s="371" t="s">
        <v>135</v>
      </c>
      <c r="J3304" t="s">
        <v>821</v>
      </c>
      <c r="K3304" s="372">
        <v>142729741</v>
      </c>
      <c r="L3304" s="388">
        <f>ROWS(K$5:K3304)</f>
        <v>3300</v>
      </c>
      <c r="M3304" s="388" t="str">
        <f>IF(_xlfn.IFNA(VLOOKUP(I3304,$AG$3:$AH$83,2,FALSE),"")='11.1'!$D$5,TXM!L3304,"")</f>
        <v/>
      </c>
      <c r="N3304" t="str">
        <f>IFERROR(SMALL($M$5:$M$9000,ROWS($M$5:M3304)),"")</f>
        <v/>
      </c>
      <c r="P3304" t="s">
        <v>30</v>
      </c>
      <c r="Q3304" t="s">
        <v>819</v>
      </c>
      <c r="R3304">
        <v>301125</v>
      </c>
      <c r="S3304" s="388">
        <f>ROWS(R$5:R3304)</f>
        <v>3300</v>
      </c>
      <c r="T3304" s="388" t="str">
        <f>IF(_xlfn.IFNA(VLOOKUP(P3304,$AG$3:$AH$83,2,FALSE),"")='11.1'!$D$5,TXM!S3304,"")</f>
        <v/>
      </c>
      <c r="U3304" t="str">
        <f>IFERROR(SMALL($T$5:$T$9000,ROWS($T$5:T3304)),"")</f>
        <v/>
      </c>
    </row>
    <row r="3305" spans="1:21" ht="14.4" customHeight="1" x14ac:dyDescent="0.3">
      <c r="A3305" s="371" t="s">
        <v>57</v>
      </c>
      <c r="B3305" t="s">
        <v>795</v>
      </c>
      <c r="C3305" s="372">
        <v>2461471</v>
      </c>
      <c r="D3305" s="388">
        <f>ROWS(C$5:C3305)</f>
        <v>3301</v>
      </c>
      <c r="E3305" s="388" t="str">
        <f>IF(_xlfn.IFNA(VLOOKUP(A3305,$AG$3:$AH$83,2,FALSE),"")='11.1'!$D$5,TXM!D3305,"")</f>
        <v/>
      </c>
      <c r="F3305" t="str">
        <f>IFERROR(SMALL($E$5:$E$9000,ROWS($E$5:E3305)),"")</f>
        <v/>
      </c>
      <c r="I3305" s="371" t="s">
        <v>135</v>
      </c>
      <c r="J3305" t="s">
        <v>825</v>
      </c>
      <c r="K3305" s="372">
        <v>130056840</v>
      </c>
      <c r="L3305" s="388">
        <f>ROWS(K$5:K3305)</f>
        <v>3301</v>
      </c>
      <c r="M3305" s="388" t="str">
        <f>IF(_xlfn.IFNA(VLOOKUP(I3305,$AG$3:$AH$83,2,FALSE),"")='11.1'!$D$5,TXM!L3305,"")</f>
        <v/>
      </c>
      <c r="N3305" t="str">
        <f>IFERROR(SMALL($M$5:$M$9000,ROWS($M$5:M3305)),"")</f>
        <v/>
      </c>
      <c r="P3305" t="s">
        <v>30</v>
      </c>
      <c r="Q3305" t="s">
        <v>799</v>
      </c>
      <c r="R3305">
        <v>263197</v>
      </c>
      <c r="S3305" s="388">
        <f>ROWS(R$5:R3305)</f>
        <v>3301</v>
      </c>
      <c r="T3305" s="388" t="str">
        <f>IF(_xlfn.IFNA(VLOOKUP(P3305,$AG$3:$AH$83,2,FALSE),"")='11.1'!$D$5,TXM!S3305,"")</f>
        <v/>
      </c>
      <c r="U3305" t="str">
        <f>IFERROR(SMALL($T$5:$T$9000,ROWS($T$5:T3305)),"")</f>
        <v/>
      </c>
    </row>
    <row r="3306" spans="1:21" ht="14.4" customHeight="1" x14ac:dyDescent="0.3">
      <c r="A3306" s="371" t="s">
        <v>57</v>
      </c>
      <c r="B3306" t="s">
        <v>825</v>
      </c>
      <c r="C3306" s="372">
        <v>2062818</v>
      </c>
      <c r="D3306" s="388">
        <f>ROWS(C$5:C3306)</f>
        <v>3302</v>
      </c>
      <c r="E3306" s="388" t="str">
        <f>IF(_xlfn.IFNA(VLOOKUP(A3306,$AG$3:$AH$83,2,FALSE),"")='11.1'!$D$5,TXM!D3306,"")</f>
        <v/>
      </c>
      <c r="F3306" t="str">
        <f>IFERROR(SMALL($E$5:$E$9000,ROWS($E$5:E3306)),"")</f>
        <v/>
      </c>
      <c r="I3306" s="371" t="s">
        <v>135</v>
      </c>
      <c r="J3306" t="s">
        <v>95</v>
      </c>
      <c r="K3306" s="372">
        <v>70453281</v>
      </c>
      <c r="L3306" s="388">
        <f>ROWS(K$5:K3306)</f>
        <v>3302</v>
      </c>
      <c r="M3306" s="388" t="str">
        <f>IF(_xlfn.IFNA(VLOOKUP(I3306,$AG$3:$AH$83,2,FALSE),"")='11.1'!$D$5,TXM!L3306,"")</f>
        <v/>
      </c>
      <c r="N3306" t="str">
        <f>IFERROR(SMALL($M$5:$M$9000,ROWS($M$5:M3306)),"")</f>
        <v/>
      </c>
      <c r="P3306" t="s">
        <v>30</v>
      </c>
      <c r="Q3306" t="s">
        <v>827</v>
      </c>
      <c r="R3306">
        <v>241460</v>
      </c>
      <c r="S3306" s="388">
        <f>ROWS(R$5:R3306)</f>
        <v>3302</v>
      </c>
      <c r="T3306" s="388" t="str">
        <f>IF(_xlfn.IFNA(VLOOKUP(P3306,$AG$3:$AH$83,2,FALSE),"")='11.1'!$D$5,TXM!S3306,"")</f>
        <v/>
      </c>
      <c r="U3306" t="str">
        <f>IFERROR(SMALL($T$5:$T$9000,ROWS($T$5:T3306)),"")</f>
        <v/>
      </c>
    </row>
    <row r="3307" spans="1:21" ht="14.4" customHeight="1" x14ac:dyDescent="0.3">
      <c r="A3307" s="371" t="s">
        <v>57</v>
      </c>
      <c r="B3307" t="s">
        <v>999</v>
      </c>
      <c r="C3307" s="372">
        <v>1854933</v>
      </c>
      <c r="D3307" s="388">
        <f>ROWS(C$5:C3307)</f>
        <v>3303</v>
      </c>
      <c r="E3307" s="388" t="str">
        <f>IF(_xlfn.IFNA(VLOOKUP(A3307,$AG$3:$AH$83,2,FALSE),"")='11.1'!$D$5,TXM!D3307,"")</f>
        <v/>
      </c>
      <c r="F3307" t="str">
        <f>IFERROR(SMALL($E$5:$E$9000,ROWS($E$5:E3307)),"")</f>
        <v/>
      </c>
      <c r="I3307" s="371" t="s">
        <v>135</v>
      </c>
      <c r="J3307" t="s">
        <v>91</v>
      </c>
      <c r="K3307" s="372">
        <v>66944314</v>
      </c>
      <c r="L3307" s="388">
        <f>ROWS(K$5:K3307)</f>
        <v>3303</v>
      </c>
      <c r="M3307" s="388" t="str">
        <f>IF(_xlfn.IFNA(VLOOKUP(I3307,$AG$3:$AH$83,2,FALSE),"")='11.1'!$D$5,TXM!L3307,"")</f>
        <v/>
      </c>
      <c r="N3307" t="str">
        <f>IFERROR(SMALL($M$5:$M$9000,ROWS($M$5:M3307)),"")</f>
        <v/>
      </c>
      <c r="P3307" t="s">
        <v>30</v>
      </c>
      <c r="Q3307" t="s">
        <v>94</v>
      </c>
      <c r="R3307">
        <v>222928</v>
      </c>
      <c r="S3307" s="388">
        <f>ROWS(R$5:R3307)</f>
        <v>3303</v>
      </c>
      <c r="T3307" s="388" t="str">
        <f>IF(_xlfn.IFNA(VLOOKUP(P3307,$AG$3:$AH$83,2,FALSE),"")='11.1'!$D$5,TXM!S3307,"")</f>
        <v/>
      </c>
      <c r="U3307" t="str">
        <f>IFERROR(SMALL($T$5:$T$9000,ROWS($T$5:T3307)),"")</f>
        <v/>
      </c>
    </row>
    <row r="3308" spans="1:21" ht="14.4" customHeight="1" x14ac:dyDescent="0.3">
      <c r="A3308" s="371" t="s">
        <v>57</v>
      </c>
      <c r="B3308" t="s">
        <v>843</v>
      </c>
      <c r="C3308" s="372">
        <v>1251601</v>
      </c>
      <c r="D3308" s="388">
        <f>ROWS(C$5:C3308)</f>
        <v>3304</v>
      </c>
      <c r="E3308" s="388" t="str">
        <f>IF(_xlfn.IFNA(VLOOKUP(A3308,$AG$3:$AH$83,2,FALSE),"")='11.1'!$D$5,TXM!D3308,"")</f>
        <v/>
      </c>
      <c r="F3308" t="str">
        <f>IFERROR(SMALL($E$5:$E$9000,ROWS($E$5:E3308)),"")</f>
        <v/>
      </c>
      <c r="I3308" s="371" t="s">
        <v>135</v>
      </c>
      <c r="J3308" t="s">
        <v>773</v>
      </c>
      <c r="K3308" s="372">
        <v>65548759</v>
      </c>
      <c r="L3308" s="388">
        <f>ROWS(K$5:K3308)</f>
        <v>3304</v>
      </c>
      <c r="M3308" s="388" t="str">
        <f>IF(_xlfn.IFNA(VLOOKUP(I3308,$AG$3:$AH$83,2,FALSE),"")='11.1'!$D$5,TXM!L3308,"")</f>
        <v/>
      </c>
      <c r="N3308" t="str">
        <f>IFERROR(SMALL($M$5:$M$9000,ROWS($M$5:M3308)),"")</f>
        <v/>
      </c>
      <c r="P3308" t="s">
        <v>30</v>
      </c>
      <c r="Q3308" t="s">
        <v>108</v>
      </c>
      <c r="R3308">
        <v>221606</v>
      </c>
      <c r="S3308" s="388">
        <f>ROWS(R$5:R3308)</f>
        <v>3304</v>
      </c>
      <c r="T3308" s="388" t="str">
        <f>IF(_xlfn.IFNA(VLOOKUP(P3308,$AG$3:$AH$83,2,FALSE),"")='11.1'!$D$5,TXM!S3308,"")</f>
        <v/>
      </c>
      <c r="U3308" t="str">
        <f>IFERROR(SMALL($T$5:$T$9000,ROWS($T$5:T3308)),"")</f>
        <v/>
      </c>
    </row>
    <row r="3309" spans="1:21" ht="14.4" customHeight="1" x14ac:dyDescent="0.3">
      <c r="A3309" s="371" t="s">
        <v>57</v>
      </c>
      <c r="B3309" t="s">
        <v>789</v>
      </c>
      <c r="C3309" s="372">
        <v>1091065</v>
      </c>
      <c r="D3309" s="388">
        <f>ROWS(C$5:C3309)</f>
        <v>3305</v>
      </c>
      <c r="E3309" s="388" t="str">
        <f>IF(_xlfn.IFNA(VLOOKUP(A3309,$AG$3:$AH$83,2,FALSE),"")='11.1'!$D$5,TXM!D3309,"")</f>
        <v/>
      </c>
      <c r="F3309" t="str">
        <f>IFERROR(SMALL($E$5:$E$9000,ROWS($E$5:E3309)),"")</f>
        <v/>
      </c>
      <c r="I3309" s="371" t="s">
        <v>135</v>
      </c>
      <c r="J3309" t="s">
        <v>96</v>
      </c>
      <c r="K3309" s="372">
        <v>65235418</v>
      </c>
      <c r="L3309" s="388">
        <f>ROWS(K$5:K3309)</f>
        <v>3305</v>
      </c>
      <c r="M3309" s="388" t="str">
        <f>IF(_xlfn.IFNA(VLOOKUP(I3309,$AG$3:$AH$83,2,FALSE),"")='11.1'!$D$5,TXM!L3309,"")</f>
        <v/>
      </c>
      <c r="N3309" t="str">
        <f>IFERROR(SMALL($M$5:$M$9000,ROWS($M$5:M3309)),"")</f>
        <v/>
      </c>
      <c r="P3309" t="s">
        <v>30</v>
      </c>
      <c r="Q3309" t="s">
        <v>98</v>
      </c>
      <c r="R3309">
        <v>219375</v>
      </c>
      <c r="S3309" s="388">
        <f>ROWS(R$5:R3309)</f>
        <v>3305</v>
      </c>
      <c r="T3309" s="388" t="str">
        <f>IF(_xlfn.IFNA(VLOOKUP(P3309,$AG$3:$AH$83,2,FALSE),"")='11.1'!$D$5,TXM!S3309,"")</f>
        <v/>
      </c>
      <c r="U3309" t="str">
        <f>IFERROR(SMALL($T$5:$T$9000,ROWS($T$5:T3309)),"")</f>
        <v/>
      </c>
    </row>
    <row r="3310" spans="1:21" ht="14.4" customHeight="1" x14ac:dyDescent="0.3">
      <c r="A3310" s="371" t="s">
        <v>57</v>
      </c>
      <c r="B3310" t="s">
        <v>172</v>
      </c>
      <c r="C3310" s="372">
        <v>834639</v>
      </c>
      <c r="D3310" s="388">
        <f>ROWS(C$5:C3310)</f>
        <v>3306</v>
      </c>
      <c r="E3310" s="388" t="str">
        <f>IF(_xlfn.IFNA(VLOOKUP(A3310,$AG$3:$AH$83,2,FALSE),"")='11.1'!$D$5,TXM!D3310,"")</f>
        <v/>
      </c>
      <c r="F3310" t="str">
        <f>IFERROR(SMALL($E$5:$E$9000,ROWS($E$5:E3310)),"")</f>
        <v/>
      </c>
      <c r="I3310" s="371" t="s">
        <v>135</v>
      </c>
      <c r="J3310" t="s">
        <v>827</v>
      </c>
      <c r="K3310" s="372">
        <v>55177914</v>
      </c>
      <c r="L3310" s="388">
        <f>ROWS(K$5:K3310)</f>
        <v>3306</v>
      </c>
      <c r="M3310" s="388" t="str">
        <f>IF(_xlfn.IFNA(VLOOKUP(I3310,$AG$3:$AH$83,2,FALSE),"")='11.1'!$D$5,TXM!L3310,"")</f>
        <v/>
      </c>
      <c r="N3310" t="str">
        <f>IFERROR(SMALL($M$5:$M$9000,ROWS($M$5:M3310)),"")</f>
        <v/>
      </c>
      <c r="P3310" t="s">
        <v>30</v>
      </c>
      <c r="Q3310" t="s">
        <v>104</v>
      </c>
      <c r="R3310">
        <v>203125</v>
      </c>
      <c r="S3310" s="388">
        <f>ROWS(R$5:R3310)</f>
        <v>3306</v>
      </c>
      <c r="T3310" s="388" t="str">
        <f>IF(_xlfn.IFNA(VLOOKUP(P3310,$AG$3:$AH$83,2,FALSE),"")='11.1'!$D$5,TXM!S3310,"")</f>
        <v/>
      </c>
      <c r="U3310" t="str">
        <f>IFERROR(SMALL($T$5:$T$9000,ROWS($T$5:T3310)),"")</f>
        <v/>
      </c>
    </row>
    <row r="3311" spans="1:21" ht="14.4" customHeight="1" x14ac:dyDescent="0.3">
      <c r="A3311" s="371" t="s">
        <v>57</v>
      </c>
      <c r="B3311" t="s">
        <v>845</v>
      </c>
      <c r="C3311" s="372">
        <v>685876</v>
      </c>
      <c r="D3311" s="388">
        <f>ROWS(C$5:C3311)</f>
        <v>3307</v>
      </c>
      <c r="E3311" s="388" t="str">
        <f>IF(_xlfn.IFNA(VLOOKUP(A3311,$AG$3:$AH$83,2,FALSE),"")='11.1'!$D$5,TXM!D3311,"")</f>
        <v/>
      </c>
      <c r="F3311" t="str">
        <f>IFERROR(SMALL($E$5:$E$9000,ROWS($E$5:E3311)),"")</f>
        <v/>
      </c>
      <c r="I3311" s="371" t="s">
        <v>135</v>
      </c>
      <c r="J3311" t="s">
        <v>173</v>
      </c>
      <c r="K3311" s="372">
        <v>52990510</v>
      </c>
      <c r="L3311" s="388">
        <f>ROWS(K$5:K3311)</f>
        <v>3307</v>
      </c>
      <c r="M3311" s="388" t="str">
        <f>IF(_xlfn.IFNA(VLOOKUP(I3311,$AG$3:$AH$83,2,FALSE),"")='11.1'!$D$5,TXM!L3311,"")</f>
        <v/>
      </c>
      <c r="N3311" t="str">
        <f>IFERROR(SMALL($M$5:$M$9000,ROWS($M$5:M3311)),"")</f>
        <v/>
      </c>
      <c r="P3311" t="s">
        <v>30</v>
      </c>
      <c r="Q3311" t="s">
        <v>809</v>
      </c>
      <c r="R3311">
        <v>180005</v>
      </c>
      <c r="S3311" s="388">
        <f>ROWS(R$5:R3311)</f>
        <v>3307</v>
      </c>
      <c r="T3311" s="388" t="str">
        <f>IF(_xlfn.IFNA(VLOOKUP(P3311,$AG$3:$AH$83,2,FALSE),"")='11.1'!$D$5,TXM!S3311,"")</f>
        <v/>
      </c>
      <c r="U3311" t="str">
        <f>IFERROR(SMALL($T$5:$T$9000,ROWS($T$5:T3311)),"")</f>
        <v/>
      </c>
    </row>
    <row r="3312" spans="1:21" ht="14.4" customHeight="1" x14ac:dyDescent="0.3">
      <c r="A3312" s="371" t="s">
        <v>57</v>
      </c>
      <c r="B3312" t="s">
        <v>1318</v>
      </c>
      <c r="C3312" s="372">
        <v>541600</v>
      </c>
      <c r="D3312" s="388">
        <f>ROWS(C$5:C3312)</f>
        <v>3308</v>
      </c>
      <c r="E3312" s="388" t="str">
        <f>IF(_xlfn.IFNA(VLOOKUP(A3312,$AG$3:$AH$83,2,FALSE),"")='11.1'!$D$5,TXM!D3312,"")</f>
        <v/>
      </c>
      <c r="F3312" t="str">
        <f>IFERROR(SMALL($E$5:$E$9000,ROWS($E$5:E3312)),"")</f>
        <v/>
      </c>
      <c r="I3312" s="371" t="s">
        <v>135</v>
      </c>
      <c r="J3312" t="s">
        <v>106</v>
      </c>
      <c r="K3312" s="372">
        <v>49095488</v>
      </c>
      <c r="L3312" s="388">
        <f>ROWS(K$5:K3312)</f>
        <v>3308</v>
      </c>
      <c r="M3312" s="388" t="str">
        <f>IF(_xlfn.IFNA(VLOOKUP(I3312,$AG$3:$AH$83,2,FALSE),"")='11.1'!$D$5,TXM!L3312,"")</f>
        <v/>
      </c>
      <c r="N3312" t="str">
        <f>IFERROR(SMALL($M$5:$M$9000,ROWS($M$5:M3312)),"")</f>
        <v/>
      </c>
      <c r="P3312" t="s">
        <v>30</v>
      </c>
      <c r="Q3312" t="s">
        <v>1365</v>
      </c>
      <c r="R3312">
        <v>145586</v>
      </c>
      <c r="S3312" s="388">
        <f>ROWS(R$5:R3312)</f>
        <v>3308</v>
      </c>
      <c r="T3312" s="388" t="str">
        <f>IF(_xlfn.IFNA(VLOOKUP(P3312,$AG$3:$AH$83,2,FALSE),"")='11.1'!$D$5,TXM!S3312,"")</f>
        <v/>
      </c>
      <c r="U3312" t="str">
        <f>IFERROR(SMALL($T$5:$T$9000,ROWS($T$5:T3312)),"")</f>
        <v/>
      </c>
    </row>
    <row r="3313" spans="1:21" ht="14.4" customHeight="1" x14ac:dyDescent="0.3">
      <c r="A3313" s="371" t="s">
        <v>57</v>
      </c>
      <c r="B3313" t="s">
        <v>835</v>
      </c>
      <c r="C3313" s="372">
        <v>465558</v>
      </c>
      <c r="D3313" s="388">
        <f>ROWS(C$5:C3313)</f>
        <v>3309</v>
      </c>
      <c r="E3313" s="388" t="str">
        <f>IF(_xlfn.IFNA(VLOOKUP(A3313,$AG$3:$AH$83,2,FALSE),"")='11.1'!$D$5,TXM!D3313,"")</f>
        <v/>
      </c>
      <c r="F3313" t="str">
        <f>IFERROR(SMALL($E$5:$E$9000,ROWS($E$5:E3313)),"")</f>
        <v/>
      </c>
      <c r="I3313" s="371" t="s">
        <v>135</v>
      </c>
      <c r="J3313" t="s">
        <v>779</v>
      </c>
      <c r="K3313" s="372">
        <v>48881639</v>
      </c>
      <c r="L3313" s="388">
        <f>ROWS(K$5:K3313)</f>
        <v>3309</v>
      </c>
      <c r="M3313" s="388" t="str">
        <f>IF(_xlfn.IFNA(VLOOKUP(I3313,$AG$3:$AH$83,2,FALSE),"")='11.1'!$D$5,TXM!L3313,"")</f>
        <v/>
      </c>
      <c r="N3313" t="str">
        <f>IFERROR(SMALL($M$5:$M$9000,ROWS($M$5:M3313)),"")</f>
        <v/>
      </c>
      <c r="P3313" t="s">
        <v>30</v>
      </c>
      <c r="Q3313" t="s">
        <v>101</v>
      </c>
      <c r="R3313">
        <v>104618</v>
      </c>
      <c r="S3313" s="388">
        <f>ROWS(R$5:R3313)</f>
        <v>3309</v>
      </c>
      <c r="T3313" s="388" t="str">
        <f>IF(_xlfn.IFNA(VLOOKUP(P3313,$AG$3:$AH$83,2,FALSE),"")='11.1'!$D$5,TXM!S3313,"")</f>
        <v/>
      </c>
      <c r="U3313" t="str">
        <f>IFERROR(SMALL($T$5:$T$9000,ROWS($T$5:T3313)),"")</f>
        <v/>
      </c>
    </row>
    <row r="3314" spans="1:21" ht="14.4" customHeight="1" x14ac:dyDescent="0.3">
      <c r="A3314" s="371" t="s">
        <v>57</v>
      </c>
      <c r="B3314" t="s">
        <v>95</v>
      </c>
      <c r="C3314" s="372">
        <v>394713</v>
      </c>
      <c r="D3314" s="388">
        <f>ROWS(C$5:C3314)</f>
        <v>3310</v>
      </c>
      <c r="E3314" s="388" t="str">
        <f>IF(_xlfn.IFNA(VLOOKUP(A3314,$AG$3:$AH$83,2,FALSE),"")='11.1'!$D$5,TXM!D3314,"")</f>
        <v/>
      </c>
      <c r="F3314" t="str">
        <f>IFERROR(SMALL($E$5:$E$9000,ROWS($E$5:E3314)),"")</f>
        <v/>
      </c>
      <c r="I3314" s="371" t="s">
        <v>135</v>
      </c>
      <c r="J3314" t="s">
        <v>1000</v>
      </c>
      <c r="K3314" s="372">
        <v>43154972</v>
      </c>
      <c r="L3314" s="388">
        <f>ROWS(K$5:K3314)</f>
        <v>3310</v>
      </c>
      <c r="M3314" s="388" t="str">
        <f>IF(_xlfn.IFNA(VLOOKUP(I3314,$AG$3:$AH$83,2,FALSE),"")='11.1'!$D$5,TXM!L3314,"")</f>
        <v/>
      </c>
      <c r="N3314" t="str">
        <f>IFERROR(SMALL($M$5:$M$9000,ROWS($M$5:M3314)),"")</f>
        <v/>
      </c>
      <c r="P3314" t="s">
        <v>30</v>
      </c>
      <c r="Q3314" t="s">
        <v>829</v>
      </c>
      <c r="R3314">
        <v>78760</v>
      </c>
      <c r="S3314" s="388">
        <f>ROWS(R$5:R3314)</f>
        <v>3310</v>
      </c>
      <c r="T3314" s="388" t="str">
        <f>IF(_xlfn.IFNA(VLOOKUP(P3314,$AG$3:$AH$83,2,FALSE),"")='11.1'!$D$5,TXM!S3314,"")</f>
        <v/>
      </c>
      <c r="U3314" t="str">
        <f>IFERROR(SMALL($T$5:$T$9000,ROWS($T$5:T3314)),"")</f>
        <v/>
      </c>
    </row>
    <row r="3315" spans="1:21" ht="14.4" customHeight="1" x14ac:dyDescent="0.3">
      <c r="A3315" s="371" t="s">
        <v>57</v>
      </c>
      <c r="B3315" t="s">
        <v>815</v>
      </c>
      <c r="C3315" s="372">
        <v>388702</v>
      </c>
      <c r="D3315" s="388">
        <f>ROWS(C$5:C3315)</f>
        <v>3311</v>
      </c>
      <c r="E3315" s="388" t="str">
        <f>IF(_xlfn.IFNA(VLOOKUP(A3315,$AG$3:$AH$83,2,FALSE),"")='11.1'!$D$5,TXM!D3315,"")</f>
        <v/>
      </c>
      <c r="F3315" t="str">
        <f>IFERROR(SMALL($E$5:$E$9000,ROWS($E$5:E3315)),"")</f>
        <v/>
      </c>
      <c r="I3315" s="371" t="s">
        <v>135</v>
      </c>
      <c r="J3315" t="s">
        <v>799</v>
      </c>
      <c r="K3315" s="372">
        <v>38339020</v>
      </c>
      <c r="L3315" s="388">
        <f>ROWS(K$5:K3315)</f>
        <v>3311</v>
      </c>
      <c r="M3315" s="388" t="str">
        <f>IF(_xlfn.IFNA(VLOOKUP(I3315,$AG$3:$AH$83,2,FALSE),"")='11.1'!$D$5,TXM!L3315,"")</f>
        <v/>
      </c>
      <c r="N3315" t="str">
        <f>IFERROR(SMALL($M$5:$M$9000,ROWS($M$5:M3315)),"")</f>
        <v/>
      </c>
      <c r="P3315" t="s">
        <v>30</v>
      </c>
      <c r="Q3315" t="s">
        <v>835</v>
      </c>
      <c r="R3315">
        <v>77917</v>
      </c>
      <c r="S3315" s="388">
        <f>ROWS(R$5:R3315)</f>
        <v>3311</v>
      </c>
      <c r="T3315" s="388" t="str">
        <f>IF(_xlfn.IFNA(VLOOKUP(P3315,$AG$3:$AH$83,2,FALSE),"")='11.1'!$D$5,TXM!S3315,"")</f>
        <v/>
      </c>
      <c r="U3315" t="str">
        <f>IFERROR(SMALL($T$5:$T$9000,ROWS($T$5:T3315)),"")</f>
        <v/>
      </c>
    </row>
    <row r="3316" spans="1:21" ht="14.4" customHeight="1" x14ac:dyDescent="0.3">
      <c r="A3316" s="371" t="s">
        <v>57</v>
      </c>
      <c r="B3316" t="s">
        <v>779</v>
      </c>
      <c r="C3316" s="372">
        <v>384884</v>
      </c>
      <c r="D3316" s="388">
        <f>ROWS(C$5:C3316)</f>
        <v>3312</v>
      </c>
      <c r="E3316" s="388" t="str">
        <f>IF(_xlfn.IFNA(VLOOKUP(A3316,$AG$3:$AH$83,2,FALSE),"")='11.1'!$D$5,TXM!D3316,"")</f>
        <v/>
      </c>
      <c r="F3316" t="str">
        <f>IFERROR(SMALL($E$5:$E$9000,ROWS($E$5:E3316)),"")</f>
        <v/>
      </c>
      <c r="I3316" s="371" t="s">
        <v>135</v>
      </c>
      <c r="J3316" t="s">
        <v>873</v>
      </c>
      <c r="K3316" s="372">
        <v>35172370</v>
      </c>
      <c r="L3316" s="388">
        <f>ROWS(K$5:K3316)</f>
        <v>3312</v>
      </c>
      <c r="M3316" s="388" t="str">
        <f>IF(_xlfn.IFNA(VLOOKUP(I3316,$AG$3:$AH$83,2,FALSE),"")='11.1'!$D$5,TXM!L3316,"")</f>
        <v/>
      </c>
      <c r="N3316" t="str">
        <f>IFERROR(SMALL($M$5:$M$9000,ROWS($M$5:M3316)),"")</f>
        <v/>
      </c>
      <c r="P3316" t="s">
        <v>30</v>
      </c>
      <c r="Q3316" t="s">
        <v>811</v>
      </c>
      <c r="R3316">
        <v>77063</v>
      </c>
      <c r="S3316" s="388">
        <f>ROWS(R$5:R3316)</f>
        <v>3312</v>
      </c>
      <c r="T3316" s="388" t="str">
        <f>IF(_xlfn.IFNA(VLOOKUP(P3316,$AG$3:$AH$83,2,FALSE),"")='11.1'!$D$5,TXM!S3316,"")</f>
        <v/>
      </c>
      <c r="U3316" t="str">
        <f>IFERROR(SMALL($T$5:$T$9000,ROWS($T$5:T3316)),"")</f>
        <v/>
      </c>
    </row>
    <row r="3317" spans="1:21" ht="14.4" customHeight="1" x14ac:dyDescent="0.3">
      <c r="A3317" s="371" t="s">
        <v>57</v>
      </c>
      <c r="B3317" t="s">
        <v>821</v>
      </c>
      <c r="C3317" s="372">
        <v>368270</v>
      </c>
      <c r="D3317" s="388">
        <f>ROWS(C$5:C3317)</f>
        <v>3313</v>
      </c>
      <c r="E3317" s="388" t="str">
        <f>IF(_xlfn.IFNA(VLOOKUP(A3317,$AG$3:$AH$83,2,FALSE),"")='11.1'!$D$5,TXM!D3317,"")</f>
        <v/>
      </c>
      <c r="F3317" t="str">
        <f>IFERROR(SMALL($E$5:$E$9000,ROWS($E$5:E3317)),"")</f>
        <v/>
      </c>
      <c r="I3317" s="371" t="s">
        <v>135</v>
      </c>
      <c r="J3317" t="s">
        <v>104</v>
      </c>
      <c r="K3317" s="372">
        <v>34973174</v>
      </c>
      <c r="L3317" s="388">
        <f>ROWS(K$5:K3317)</f>
        <v>3313</v>
      </c>
      <c r="M3317" s="388" t="str">
        <f>IF(_xlfn.IFNA(VLOOKUP(I3317,$AG$3:$AH$83,2,FALSE),"")='11.1'!$D$5,TXM!L3317,"")</f>
        <v/>
      </c>
      <c r="N3317" t="str">
        <f>IFERROR(SMALL($M$5:$M$9000,ROWS($M$5:M3317)),"")</f>
        <v/>
      </c>
      <c r="P3317" t="s">
        <v>30</v>
      </c>
      <c r="Q3317" t="s">
        <v>813</v>
      </c>
      <c r="R3317">
        <v>56743</v>
      </c>
      <c r="S3317" s="388">
        <f>ROWS(R$5:R3317)</f>
        <v>3313</v>
      </c>
      <c r="T3317" s="388" t="str">
        <f>IF(_xlfn.IFNA(VLOOKUP(P3317,$AG$3:$AH$83,2,FALSE),"")='11.1'!$D$5,TXM!S3317,"")</f>
        <v/>
      </c>
      <c r="U3317" t="str">
        <f>IFERROR(SMALL($T$5:$T$9000,ROWS($T$5:T3317)),"")</f>
        <v/>
      </c>
    </row>
    <row r="3318" spans="1:21" ht="14.4" customHeight="1" x14ac:dyDescent="0.3">
      <c r="A3318" s="371" t="s">
        <v>57</v>
      </c>
      <c r="B3318" t="s">
        <v>859</v>
      </c>
      <c r="C3318" s="372">
        <v>311910</v>
      </c>
      <c r="D3318" s="388">
        <f>ROWS(C$5:C3318)</f>
        <v>3314</v>
      </c>
      <c r="E3318" s="388" t="str">
        <f>IF(_xlfn.IFNA(VLOOKUP(A3318,$AG$3:$AH$83,2,FALSE),"")='11.1'!$D$5,TXM!D3318,"")</f>
        <v/>
      </c>
      <c r="F3318" t="str">
        <f>IFERROR(SMALL($E$5:$E$9000,ROWS($E$5:E3318)),"")</f>
        <v/>
      </c>
      <c r="I3318" s="371" t="s">
        <v>135</v>
      </c>
      <c r="J3318" t="s">
        <v>1285</v>
      </c>
      <c r="K3318" s="372">
        <v>33685597</v>
      </c>
      <c r="L3318" s="388">
        <f>ROWS(K$5:K3318)</f>
        <v>3314</v>
      </c>
      <c r="M3318" s="388" t="str">
        <f>IF(_xlfn.IFNA(VLOOKUP(I3318,$AG$3:$AH$83,2,FALSE),"")='11.1'!$D$5,TXM!L3318,"")</f>
        <v/>
      </c>
      <c r="N3318" t="str">
        <f>IFERROR(SMALL($M$5:$M$9000,ROWS($M$5:M3318)),"")</f>
        <v/>
      </c>
      <c r="P3318" t="s">
        <v>30</v>
      </c>
      <c r="Q3318" t="s">
        <v>1434</v>
      </c>
      <c r="R3318">
        <v>47507</v>
      </c>
      <c r="S3318" s="388">
        <f>ROWS(R$5:R3318)</f>
        <v>3314</v>
      </c>
      <c r="T3318" s="388" t="str">
        <f>IF(_xlfn.IFNA(VLOOKUP(P3318,$AG$3:$AH$83,2,FALSE),"")='11.1'!$D$5,TXM!S3318,"")</f>
        <v/>
      </c>
      <c r="U3318" t="str">
        <f>IFERROR(SMALL($T$5:$T$9000,ROWS($T$5:T3318)),"")</f>
        <v/>
      </c>
    </row>
    <row r="3319" spans="1:21" ht="14.4" customHeight="1" x14ac:dyDescent="0.3">
      <c r="A3319" s="371" t="s">
        <v>57</v>
      </c>
      <c r="B3319" t="s">
        <v>841</v>
      </c>
      <c r="C3319" s="372">
        <v>310704</v>
      </c>
      <c r="D3319" s="388">
        <f>ROWS(C$5:C3319)</f>
        <v>3315</v>
      </c>
      <c r="E3319" s="388" t="str">
        <f>IF(_xlfn.IFNA(VLOOKUP(A3319,$AG$3:$AH$83,2,FALSE),"")='11.1'!$D$5,TXM!D3319,"")</f>
        <v/>
      </c>
      <c r="F3319" t="str">
        <f>IFERROR(SMALL($E$5:$E$9000,ROWS($E$5:E3319)),"")</f>
        <v/>
      </c>
      <c r="I3319" s="371" t="s">
        <v>135</v>
      </c>
      <c r="J3319" t="s">
        <v>805</v>
      </c>
      <c r="K3319" s="372">
        <v>24299646</v>
      </c>
      <c r="L3319" s="388">
        <f>ROWS(K$5:K3319)</f>
        <v>3315</v>
      </c>
      <c r="M3319" s="388" t="str">
        <f>IF(_xlfn.IFNA(VLOOKUP(I3319,$AG$3:$AH$83,2,FALSE),"")='11.1'!$D$5,TXM!L3319,"")</f>
        <v/>
      </c>
      <c r="N3319" t="str">
        <f>IFERROR(SMALL($M$5:$M$9000,ROWS($M$5:M3319)),"")</f>
        <v/>
      </c>
      <c r="P3319" t="s">
        <v>30</v>
      </c>
      <c r="Q3319" t="s">
        <v>171</v>
      </c>
      <c r="R3319">
        <v>29674</v>
      </c>
      <c r="S3319" s="388">
        <f>ROWS(R$5:R3319)</f>
        <v>3315</v>
      </c>
      <c r="T3319" s="388" t="str">
        <f>IF(_xlfn.IFNA(VLOOKUP(P3319,$AG$3:$AH$83,2,FALSE),"")='11.1'!$D$5,TXM!S3319,"")</f>
        <v/>
      </c>
      <c r="U3319" t="str">
        <f>IFERROR(SMALL($T$5:$T$9000,ROWS($T$5:T3319)),"")</f>
        <v/>
      </c>
    </row>
    <row r="3320" spans="1:21" ht="14.4" customHeight="1" x14ac:dyDescent="0.3">
      <c r="A3320" s="371" t="s">
        <v>57</v>
      </c>
      <c r="B3320" t="s">
        <v>823</v>
      </c>
      <c r="C3320" s="372">
        <v>239760</v>
      </c>
      <c r="D3320" s="388">
        <f>ROWS(C$5:C3320)</f>
        <v>3316</v>
      </c>
      <c r="E3320" s="388" t="str">
        <f>IF(_xlfn.IFNA(VLOOKUP(A3320,$AG$3:$AH$83,2,FALSE),"")='11.1'!$D$5,TXM!D3320,"")</f>
        <v/>
      </c>
      <c r="F3320" t="str">
        <f>IFERROR(SMALL($E$5:$E$9000,ROWS($E$5:E3320)),"")</f>
        <v/>
      </c>
      <c r="I3320" s="371" t="s">
        <v>135</v>
      </c>
      <c r="J3320" t="s">
        <v>863</v>
      </c>
      <c r="K3320" s="372">
        <v>24187153</v>
      </c>
      <c r="L3320" s="388">
        <f>ROWS(K$5:K3320)</f>
        <v>3316</v>
      </c>
      <c r="M3320" s="388" t="str">
        <f>IF(_xlfn.IFNA(VLOOKUP(I3320,$AG$3:$AH$83,2,FALSE),"")='11.1'!$D$5,TXM!L3320,"")</f>
        <v/>
      </c>
      <c r="N3320" t="str">
        <f>IFERROR(SMALL($M$5:$M$9000,ROWS($M$5:M3320)),"")</f>
        <v/>
      </c>
      <c r="P3320" t="s">
        <v>30</v>
      </c>
      <c r="Q3320" t="s">
        <v>773</v>
      </c>
      <c r="R3320">
        <v>18840</v>
      </c>
      <c r="S3320" s="388">
        <f>ROWS(R$5:R3320)</f>
        <v>3316</v>
      </c>
      <c r="T3320" s="388" t="str">
        <f>IF(_xlfn.IFNA(VLOOKUP(P3320,$AG$3:$AH$83,2,FALSE),"")='11.1'!$D$5,TXM!S3320,"")</f>
        <v/>
      </c>
      <c r="U3320" t="str">
        <f>IFERROR(SMALL($T$5:$T$9000,ROWS($T$5:T3320)),"")</f>
        <v/>
      </c>
    </row>
    <row r="3321" spans="1:21" ht="14.4" customHeight="1" x14ac:dyDescent="0.3">
      <c r="A3321" s="371" t="s">
        <v>57</v>
      </c>
      <c r="B3321" t="s">
        <v>837</v>
      </c>
      <c r="C3321" s="372">
        <v>172295</v>
      </c>
      <c r="D3321" s="388">
        <f>ROWS(C$5:C3321)</f>
        <v>3317</v>
      </c>
      <c r="E3321" s="388" t="str">
        <f>IF(_xlfn.IFNA(VLOOKUP(A3321,$AG$3:$AH$83,2,FALSE),"")='11.1'!$D$5,TXM!D3321,"")</f>
        <v/>
      </c>
      <c r="F3321" t="str">
        <f>IFERROR(SMALL($E$5:$E$9000,ROWS($E$5:E3321)),"")</f>
        <v/>
      </c>
      <c r="I3321" s="371" t="s">
        <v>135</v>
      </c>
      <c r="J3321" t="s">
        <v>777</v>
      </c>
      <c r="K3321" s="372">
        <v>21304286</v>
      </c>
      <c r="L3321" s="388">
        <f>ROWS(K$5:K3321)</f>
        <v>3317</v>
      </c>
      <c r="M3321" s="388" t="str">
        <f>IF(_xlfn.IFNA(VLOOKUP(I3321,$AG$3:$AH$83,2,FALSE),"")='11.1'!$D$5,TXM!L3321,"")</f>
        <v/>
      </c>
      <c r="N3321" t="str">
        <f>IFERROR(SMALL($M$5:$M$9000,ROWS($M$5:M3321)),"")</f>
        <v/>
      </c>
      <c r="P3321" t="s">
        <v>30</v>
      </c>
      <c r="Q3321" t="s">
        <v>990</v>
      </c>
      <c r="R3321">
        <v>13882</v>
      </c>
      <c r="S3321" s="388">
        <f>ROWS(R$5:R3321)</f>
        <v>3317</v>
      </c>
      <c r="T3321" s="388" t="str">
        <f>IF(_xlfn.IFNA(VLOOKUP(P3321,$AG$3:$AH$83,2,FALSE),"")='11.1'!$D$5,TXM!S3321,"")</f>
        <v/>
      </c>
      <c r="U3321" t="str">
        <f>IFERROR(SMALL($T$5:$T$9000,ROWS($T$5:T3321)),"")</f>
        <v/>
      </c>
    </row>
    <row r="3322" spans="1:21" ht="14.4" customHeight="1" x14ac:dyDescent="0.3">
      <c r="A3322" s="371" t="s">
        <v>57</v>
      </c>
      <c r="B3322" t="s">
        <v>1500</v>
      </c>
      <c r="C3322" s="372">
        <v>165045</v>
      </c>
      <c r="D3322" s="388">
        <f>ROWS(C$5:C3322)</f>
        <v>3318</v>
      </c>
      <c r="E3322" s="388" t="str">
        <f>IF(_xlfn.IFNA(VLOOKUP(A3322,$AG$3:$AH$83,2,FALSE),"")='11.1'!$D$5,TXM!D3322,"")</f>
        <v/>
      </c>
      <c r="F3322" t="str">
        <f>IFERROR(SMALL($E$5:$E$9000,ROWS($E$5:E3322)),"")</f>
        <v/>
      </c>
      <c r="I3322" s="371" t="s">
        <v>135</v>
      </c>
      <c r="J3322" t="s">
        <v>107</v>
      </c>
      <c r="K3322" s="372">
        <v>18738240</v>
      </c>
      <c r="L3322" s="388">
        <f>ROWS(K$5:K3322)</f>
        <v>3318</v>
      </c>
      <c r="M3322" s="388" t="str">
        <f>IF(_xlfn.IFNA(VLOOKUP(I3322,$AG$3:$AH$83,2,FALSE),"")='11.1'!$D$5,TXM!L3322,"")</f>
        <v/>
      </c>
      <c r="N3322" t="str">
        <f>IFERROR(SMALL($M$5:$M$9000,ROWS($M$5:M3322)),"")</f>
        <v/>
      </c>
      <c r="P3322" t="s">
        <v>30</v>
      </c>
      <c r="Q3322" t="s">
        <v>805</v>
      </c>
      <c r="R3322">
        <v>10656</v>
      </c>
      <c r="S3322" s="388">
        <f>ROWS(R$5:R3322)</f>
        <v>3318</v>
      </c>
      <c r="T3322" s="388" t="str">
        <f>IF(_xlfn.IFNA(VLOOKUP(P3322,$AG$3:$AH$83,2,FALSE),"")='11.1'!$D$5,TXM!S3322,"")</f>
        <v/>
      </c>
      <c r="U3322" t="str">
        <f>IFERROR(SMALL($T$5:$T$9000,ROWS($T$5:T3322)),"")</f>
        <v/>
      </c>
    </row>
    <row r="3323" spans="1:21" ht="14.4" customHeight="1" x14ac:dyDescent="0.3">
      <c r="A3323" s="371" t="s">
        <v>57</v>
      </c>
      <c r="B3323" t="s">
        <v>867</v>
      </c>
      <c r="C3323" s="372">
        <v>108599</v>
      </c>
      <c r="D3323" s="388">
        <f>ROWS(C$5:C3323)</f>
        <v>3319</v>
      </c>
      <c r="E3323" s="388" t="str">
        <f>IF(_xlfn.IFNA(VLOOKUP(A3323,$AG$3:$AH$83,2,FALSE),"")='11.1'!$D$5,TXM!D3323,"")</f>
        <v/>
      </c>
      <c r="F3323" t="str">
        <f>IFERROR(SMALL($E$5:$E$9000,ROWS($E$5:E3323)),"")</f>
        <v/>
      </c>
      <c r="I3323" s="371" t="s">
        <v>135</v>
      </c>
      <c r="J3323" t="s">
        <v>865</v>
      </c>
      <c r="K3323" s="372">
        <v>17856203</v>
      </c>
      <c r="L3323" s="388">
        <f>ROWS(K$5:K3323)</f>
        <v>3319</v>
      </c>
      <c r="M3323" s="388" t="str">
        <f>IF(_xlfn.IFNA(VLOOKUP(I3323,$AG$3:$AH$83,2,FALSE),"")='11.1'!$D$5,TXM!L3323,"")</f>
        <v/>
      </c>
      <c r="N3323" t="str">
        <f>IFERROR(SMALL($M$5:$M$9000,ROWS($M$5:M3323)),"")</f>
        <v/>
      </c>
      <c r="P3323" t="s">
        <v>30</v>
      </c>
      <c r="Q3323" t="s">
        <v>853</v>
      </c>
      <c r="R3323">
        <v>6288</v>
      </c>
      <c r="S3323" s="388">
        <f>ROWS(R$5:R3323)</f>
        <v>3319</v>
      </c>
      <c r="T3323" s="388" t="str">
        <f>IF(_xlfn.IFNA(VLOOKUP(P3323,$AG$3:$AH$83,2,FALSE),"")='11.1'!$D$5,TXM!S3323,"")</f>
        <v/>
      </c>
      <c r="U3323" t="str">
        <f>IFERROR(SMALL($T$5:$T$9000,ROWS($T$5:T3323)),"")</f>
        <v/>
      </c>
    </row>
    <row r="3324" spans="1:21" ht="14.4" customHeight="1" x14ac:dyDescent="0.3">
      <c r="A3324" s="371" t="s">
        <v>57</v>
      </c>
      <c r="B3324" t="s">
        <v>1285</v>
      </c>
      <c r="C3324" s="372">
        <v>85797</v>
      </c>
      <c r="D3324" s="388">
        <f>ROWS(C$5:C3324)</f>
        <v>3320</v>
      </c>
      <c r="E3324" s="388" t="str">
        <f>IF(_xlfn.IFNA(VLOOKUP(A3324,$AG$3:$AH$83,2,FALSE),"")='11.1'!$D$5,TXM!D3324,"")</f>
        <v/>
      </c>
      <c r="F3324" t="str">
        <f>IFERROR(SMALL($E$5:$E$9000,ROWS($E$5:E3324)),"")</f>
        <v/>
      </c>
      <c r="I3324" s="371" t="s">
        <v>135</v>
      </c>
      <c r="J3324" t="s">
        <v>99</v>
      </c>
      <c r="K3324" s="372">
        <v>15951320</v>
      </c>
      <c r="L3324" s="388">
        <f>ROWS(K$5:K3324)</f>
        <v>3320</v>
      </c>
      <c r="M3324" s="388" t="str">
        <f>IF(_xlfn.IFNA(VLOOKUP(I3324,$AG$3:$AH$83,2,FALSE),"")='11.1'!$D$5,TXM!L3324,"")</f>
        <v/>
      </c>
      <c r="N3324" t="str">
        <f>IFERROR(SMALL($M$5:$M$9000,ROWS($M$5:M3324)),"")</f>
        <v/>
      </c>
      <c r="P3324" t="s">
        <v>30</v>
      </c>
      <c r="Q3324" t="s">
        <v>855</v>
      </c>
      <c r="R3324">
        <v>4892</v>
      </c>
      <c r="S3324" s="388">
        <f>ROWS(R$5:R3324)</f>
        <v>3320</v>
      </c>
      <c r="T3324" s="388" t="str">
        <f>IF(_xlfn.IFNA(VLOOKUP(P3324,$AG$3:$AH$83,2,FALSE),"")='11.1'!$D$5,TXM!S3324,"")</f>
        <v/>
      </c>
      <c r="U3324" t="str">
        <f>IFERROR(SMALL($T$5:$T$9000,ROWS($T$5:T3324)),"")</f>
        <v/>
      </c>
    </row>
    <row r="3325" spans="1:21" ht="14.4" customHeight="1" x14ac:dyDescent="0.3">
      <c r="A3325" s="371" t="s">
        <v>57</v>
      </c>
      <c r="B3325" t="s">
        <v>839</v>
      </c>
      <c r="C3325" s="372">
        <v>67796</v>
      </c>
      <c r="D3325" s="388">
        <f>ROWS(C$5:C3325)</f>
        <v>3321</v>
      </c>
      <c r="E3325" s="388" t="str">
        <f>IF(_xlfn.IFNA(VLOOKUP(A3325,$AG$3:$AH$83,2,FALSE),"")='11.1'!$D$5,TXM!D3325,"")</f>
        <v/>
      </c>
      <c r="F3325" t="str">
        <f>IFERROR(SMALL($E$5:$E$9000,ROWS($E$5:E3325)),"")</f>
        <v/>
      </c>
      <c r="I3325" s="371" t="s">
        <v>135</v>
      </c>
      <c r="J3325" t="s">
        <v>859</v>
      </c>
      <c r="K3325" s="372">
        <v>15085358</v>
      </c>
      <c r="L3325" s="388">
        <f>ROWS(K$5:K3325)</f>
        <v>3321</v>
      </c>
      <c r="M3325" s="388" t="str">
        <f>IF(_xlfn.IFNA(VLOOKUP(I3325,$AG$3:$AH$83,2,FALSE),"")='11.1'!$D$5,TXM!L3325,"")</f>
        <v/>
      </c>
      <c r="N3325" t="str">
        <f>IFERROR(SMALL($M$5:$M$9000,ROWS($M$5:M3325)),"")</f>
        <v/>
      </c>
      <c r="P3325" t="s">
        <v>30</v>
      </c>
      <c r="Q3325" t="s">
        <v>847</v>
      </c>
      <c r="R3325">
        <v>3406</v>
      </c>
      <c r="S3325" s="388">
        <f>ROWS(R$5:R3325)</f>
        <v>3321</v>
      </c>
      <c r="T3325" s="388" t="str">
        <f>IF(_xlfn.IFNA(VLOOKUP(P3325,$AG$3:$AH$83,2,FALSE),"")='11.1'!$D$5,TXM!S3325,"")</f>
        <v/>
      </c>
      <c r="U3325" t="str">
        <f>IFERROR(SMALL($T$5:$T$9000,ROWS($T$5:T3325)),"")</f>
        <v/>
      </c>
    </row>
    <row r="3326" spans="1:21" ht="14.4" customHeight="1" x14ac:dyDescent="0.3">
      <c r="A3326" s="371" t="s">
        <v>57</v>
      </c>
      <c r="B3326" t="s">
        <v>93</v>
      </c>
      <c r="C3326" s="372">
        <v>50500</v>
      </c>
      <c r="D3326" s="388">
        <f>ROWS(C$5:C3326)</f>
        <v>3322</v>
      </c>
      <c r="E3326" s="388" t="str">
        <f>IF(_xlfn.IFNA(VLOOKUP(A3326,$AG$3:$AH$83,2,FALSE),"")='11.1'!$D$5,TXM!D3326,"")</f>
        <v/>
      </c>
      <c r="F3326" t="str">
        <f>IFERROR(SMALL($E$5:$E$9000,ROWS($E$5:E3326)),"")</f>
        <v/>
      </c>
      <c r="I3326" s="371" t="s">
        <v>135</v>
      </c>
      <c r="J3326" t="s">
        <v>1265</v>
      </c>
      <c r="K3326" s="372">
        <v>14325487</v>
      </c>
      <c r="L3326" s="388">
        <f>ROWS(K$5:K3326)</f>
        <v>3322</v>
      </c>
      <c r="M3326" s="388" t="str">
        <f>IF(_xlfn.IFNA(VLOOKUP(I3326,$AG$3:$AH$83,2,FALSE),"")='11.1'!$D$5,TXM!L3326,"")</f>
        <v/>
      </c>
      <c r="N3326" t="str">
        <f>IFERROR(SMALL($M$5:$M$9000,ROWS($M$5:M3326)),"")</f>
        <v/>
      </c>
      <c r="P3326" t="s">
        <v>30</v>
      </c>
      <c r="Q3326" t="s">
        <v>1003</v>
      </c>
      <c r="R3326">
        <v>2923</v>
      </c>
      <c r="S3326" s="388">
        <f>ROWS(R$5:R3326)</f>
        <v>3322</v>
      </c>
      <c r="T3326" s="388" t="str">
        <f>IF(_xlfn.IFNA(VLOOKUP(P3326,$AG$3:$AH$83,2,FALSE),"")='11.1'!$D$5,TXM!S3326,"")</f>
        <v/>
      </c>
      <c r="U3326" t="str">
        <f>IFERROR(SMALL($T$5:$T$9000,ROWS($T$5:T3326)),"")</f>
        <v/>
      </c>
    </row>
    <row r="3327" spans="1:21" ht="14.4" customHeight="1" x14ac:dyDescent="0.3">
      <c r="A3327" s="371" t="s">
        <v>57</v>
      </c>
      <c r="B3327" t="s">
        <v>101</v>
      </c>
      <c r="C3327" s="372">
        <v>49773</v>
      </c>
      <c r="D3327" s="388">
        <f>ROWS(C$5:C3327)</f>
        <v>3323</v>
      </c>
      <c r="E3327" s="388" t="str">
        <f>IF(_xlfn.IFNA(VLOOKUP(A3327,$AG$3:$AH$83,2,FALSE),"")='11.1'!$D$5,TXM!D3327,"")</f>
        <v/>
      </c>
      <c r="F3327" t="str">
        <f>IFERROR(SMALL($E$5:$E$9000,ROWS($E$5:E3327)),"")</f>
        <v/>
      </c>
      <c r="I3327" s="371" t="s">
        <v>135</v>
      </c>
      <c r="J3327" t="s">
        <v>843</v>
      </c>
      <c r="K3327" s="372">
        <v>13366946</v>
      </c>
      <c r="L3327" s="388">
        <f>ROWS(K$5:K3327)</f>
        <v>3323</v>
      </c>
      <c r="M3327" s="388" t="str">
        <f>IF(_xlfn.IFNA(VLOOKUP(I3327,$AG$3:$AH$83,2,FALSE),"")='11.1'!$D$5,TXM!L3327,"")</f>
        <v/>
      </c>
      <c r="N3327" t="str">
        <f>IFERROR(SMALL($M$5:$M$9000,ROWS($M$5:M3327)),"")</f>
        <v/>
      </c>
      <c r="P3327" t="s">
        <v>30</v>
      </c>
      <c r="Q3327" t="s">
        <v>997</v>
      </c>
      <c r="R3327">
        <v>2201</v>
      </c>
      <c r="S3327" s="388">
        <f>ROWS(R$5:R3327)</f>
        <v>3323</v>
      </c>
      <c r="T3327" s="388" t="str">
        <f>IF(_xlfn.IFNA(VLOOKUP(P3327,$AG$3:$AH$83,2,FALSE),"")='11.1'!$D$5,TXM!S3327,"")</f>
        <v/>
      </c>
      <c r="U3327" t="str">
        <f>IFERROR(SMALL($T$5:$T$9000,ROWS($T$5:T3327)),"")</f>
        <v/>
      </c>
    </row>
    <row r="3328" spans="1:21" ht="14.4" customHeight="1" x14ac:dyDescent="0.3">
      <c r="A3328" s="371" t="s">
        <v>57</v>
      </c>
      <c r="B3328" t="s">
        <v>97</v>
      </c>
      <c r="C3328" s="372">
        <v>45000</v>
      </c>
      <c r="D3328" s="388">
        <f>ROWS(C$5:C3328)</f>
        <v>3324</v>
      </c>
      <c r="E3328" s="388" t="str">
        <f>IF(_xlfn.IFNA(VLOOKUP(A3328,$AG$3:$AH$83,2,FALSE),"")='11.1'!$D$5,TXM!D3328,"")</f>
        <v/>
      </c>
      <c r="F3328" t="str">
        <f>IFERROR(SMALL($E$5:$E$9000,ROWS($E$5:E3328)),"")</f>
        <v/>
      </c>
      <c r="I3328" s="371" t="s">
        <v>135</v>
      </c>
      <c r="J3328" t="s">
        <v>811</v>
      </c>
      <c r="K3328" s="372">
        <v>11195935</v>
      </c>
      <c r="L3328" s="388">
        <f>ROWS(K$5:K3328)</f>
        <v>3324</v>
      </c>
      <c r="M3328" s="388" t="str">
        <f>IF(_xlfn.IFNA(VLOOKUP(I3328,$AG$3:$AH$83,2,FALSE),"")='11.1'!$D$5,TXM!L3328,"")</f>
        <v/>
      </c>
      <c r="N3328" t="str">
        <f>IFERROR(SMALL($M$5:$M$9000,ROWS($M$5:M3328)),"")</f>
        <v/>
      </c>
      <c r="P3328" t="s">
        <v>30</v>
      </c>
      <c r="Q3328" t="s">
        <v>93</v>
      </c>
      <c r="R3328">
        <v>1688</v>
      </c>
      <c r="S3328" s="388">
        <f>ROWS(R$5:R3328)</f>
        <v>3324</v>
      </c>
      <c r="T3328" s="388" t="str">
        <f>IF(_xlfn.IFNA(VLOOKUP(P3328,$AG$3:$AH$83,2,FALSE),"")='11.1'!$D$5,TXM!S3328,"")</f>
        <v/>
      </c>
      <c r="U3328" t="str">
        <f>IFERROR(SMALL($T$5:$T$9000,ROWS($T$5:T3328)),"")</f>
        <v/>
      </c>
    </row>
    <row r="3329" spans="1:21" ht="14.4" customHeight="1" x14ac:dyDescent="0.3">
      <c r="A3329" s="371" t="s">
        <v>57</v>
      </c>
      <c r="B3329" t="s">
        <v>1434</v>
      </c>
      <c r="C3329" s="372">
        <v>26270</v>
      </c>
      <c r="D3329" s="388">
        <f>ROWS(C$5:C3329)</f>
        <v>3325</v>
      </c>
      <c r="E3329" s="388" t="str">
        <f>IF(_xlfn.IFNA(VLOOKUP(A3329,$AG$3:$AH$83,2,FALSE),"")='11.1'!$D$5,TXM!D3329,"")</f>
        <v/>
      </c>
      <c r="F3329" t="str">
        <f>IFERROR(SMALL($E$5:$E$9000,ROWS($E$5:E3329)),"")</f>
        <v/>
      </c>
      <c r="I3329" s="371" t="s">
        <v>135</v>
      </c>
      <c r="J3329" t="s">
        <v>849</v>
      </c>
      <c r="K3329" s="372">
        <v>11156402</v>
      </c>
      <c r="L3329" s="388">
        <f>ROWS(K$5:K3329)</f>
        <v>3325</v>
      </c>
      <c r="M3329" s="388" t="str">
        <f>IF(_xlfn.IFNA(VLOOKUP(I3329,$AG$3:$AH$83,2,FALSE),"")='11.1'!$D$5,TXM!L3329,"")</f>
        <v/>
      </c>
      <c r="N3329" t="str">
        <f>IFERROR(SMALL($M$5:$M$9000,ROWS($M$5:M3329)),"")</f>
        <v/>
      </c>
      <c r="P3329" t="s">
        <v>30</v>
      </c>
      <c r="Q3329" t="s">
        <v>817</v>
      </c>
      <c r="R3329">
        <v>912</v>
      </c>
      <c r="S3329" s="388">
        <f>ROWS(R$5:R3329)</f>
        <v>3325</v>
      </c>
      <c r="T3329" s="388" t="str">
        <f>IF(_xlfn.IFNA(VLOOKUP(P3329,$AG$3:$AH$83,2,FALSE),"")='11.1'!$D$5,TXM!S3329,"")</f>
        <v/>
      </c>
      <c r="U3329" t="str">
        <f>IFERROR(SMALL($T$5:$T$9000,ROWS($T$5:T3329)),"")</f>
        <v/>
      </c>
    </row>
    <row r="3330" spans="1:21" ht="14.4" customHeight="1" x14ac:dyDescent="0.3">
      <c r="A3330" s="371" t="s">
        <v>57</v>
      </c>
      <c r="B3330" t="s">
        <v>98</v>
      </c>
      <c r="C3330" s="372">
        <v>25504</v>
      </c>
      <c r="D3330" s="388">
        <f>ROWS(C$5:C3330)</f>
        <v>3326</v>
      </c>
      <c r="E3330" s="388" t="str">
        <f>IF(_xlfn.IFNA(VLOOKUP(A3330,$AG$3:$AH$83,2,FALSE),"")='11.1'!$D$5,TXM!D3330,"")</f>
        <v/>
      </c>
      <c r="F3330" t="str">
        <f>IFERROR(SMALL($E$5:$E$9000,ROWS($E$5:E3330)),"")</f>
        <v/>
      </c>
      <c r="I3330" s="371" t="s">
        <v>135</v>
      </c>
      <c r="J3330" t="s">
        <v>785</v>
      </c>
      <c r="K3330" s="372">
        <v>10392327</v>
      </c>
      <c r="L3330" s="388">
        <f>ROWS(K$5:K3330)</f>
        <v>3326</v>
      </c>
      <c r="M3330" s="388" t="str">
        <f>IF(_xlfn.IFNA(VLOOKUP(I3330,$AG$3:$AH$83,2,FALSE),"")='11.1'!$D$5,TXM!L3330,"")</f>
        <v/>
      </c>
      <c r="N3330" t="str">
        <f>IFERROR(SMALL($M$5:$M$9000,ROWS($M$5:M3330)),"")</f>
        <v/>
      </c>
      <c r="P3330" t="s">
        <v>30</v>
      </c>
      <c r="Q3330" t="s">
        <v>1252</v>
      </c>
      <c r="R3330">
        <v>200</v>
      </c>
      <c r="S3330" s="388">
        <f>ROWS(R$5:R3330)</f>
        <v>3326</v>
      </c>
      <c r="T3330" s="388" t="str">
        <f>IF(_xlfn.IFNA(VLOOKUP(P3330,$AG$3:$AH$83,2,FALSE),"")='11.1'!$D$5,TXM!S3330,"")</f>
        <v/>
      </c>
      <c r="U3330" t="str">
        <f>IFERROR(SMALL($T$5:$T$9000,ROWS($T$5:T3330)),"")</f>
        <v/>
      </c>
    </row>
    <row r="3331" spans="1:21" ht="14.4" customHeight="1" x14ac:dyDescent="0.3">
      <c r="A3331" s="371" t="s">
        <v>57</v>
      </c>
      <c r="B3331" t="s">
        <v>833</v>
      </c>
      <c r="C3331" s="372">
        <v>15686</v>
      </c>
      <c r="D3331" s="388">
        <f>ROWS(C$5:C3331)</f>
        <v>3327</v>
      </c>
      <c r="E3331" s="388" t="str">
        <f>IF(_xlfn.IFNA(VLOOKUP(A3331,$AG$3:$AH$83,2,FALSE),"")='11.1'!$D$5,TXM!D3331,"")</f>
        <v/>
      </c>
      <c r="F3331" t="str">
        <f>IFERROR(SMALL($E$5:$E$9000,ROWS($E$5:E3331)),"")</f>
        <v/>
      </c>
      <c r="I3331" s="371" t="s">
        <v>135</v>
      </c>
      <c r="J3331" t="s">
        <v>1005</v>
      </c>
      <c r="K3331" s="372">
        <v>9451596</v>
      </c>
      <c r="L3331" s="388">
        <f>ROWS(K$5:K3331)</f>
        <v>3327</v>
      </c>
      <c r="M3331" s="388" t="str">
        <f>IF(_xlfn.IFNA(VLOOKUP(I3331,$AG$3:$AH$83,2,FALSE),"")='11.1'!$D$5,TXM!L3331,"")</f>
        <v/>
      </c>
      <c r="N3331" t="str">
        <f>IFERROR(SMALL($M$5:$M$9000,ROWS($M$5:M3331)),"")</f>
        <v/>
      </c>
      <c r="P3331" t="s">
        <v>129</v>
      </c>
      <c r="Q3331" t="s">
        <v>1240</v>
      </c>
      <c r="R3331">
        <v>1686</v>
      </c>
      <c r="S3331" s="388">
        <f>ROWS(R$5:R3331)</f>
        <v>3327</v>
      </c>
      <c r="T3331" s="388" t="str">
        <f>IF(_xlfn.IFNA(VLOOKUP(P3331,$AG$3:$AH$83,2,FALSE),"")='11.1'!$D$5,TXM!S3331,"")</f>
        <v/>
      </c>
      <c r="U3331" t="str">
        <f>IFERROR(SMALL($T$5:$T$9000,ROWS($T$5:T3331)),"")</f>
        <v/>
      </c>
    </row>
    <row r="3332" spans="1:21" ht="14.4" customHeight="1" x14ac:dyDescent="0.3">
      <c r="A3332" s="371" t="s">
        <v>57</v>
      </c>
      <c r="B3332" t="s">
        <v>171</v>
      </c>
      <c r="C3332" s="372">
        <v>6000</v>
      </c>
      <c r="D3332" s="388">
        <f>ROWS(C$5:C3332)</f>
        <v>3328</v>
      </c>
      <c r="E3332" s="388" t="str">
        <f>IF(_xlfn.IFNA(VLOOKUP(A3332,$AG$3:$AH$83,2,FALSE),"")='11.1'!$D$5,TXM!D3332,"")</f>
        <v/>
      </c>
      <c r="F3332" t="str">
        <f>IFERROR(SMALL($E$5:$E$9000,ROWS($E$5:E3332)),"")</f>
        <v/>
      </c>
      <c r="I3332" s="371" t="s">
        <v>135</v>
      </c>
      <c r="J3332" t="s">
        <v>791</v>
      </c>
      <c r="K3332" s="372">
        <v>7453110</v>
      </c>
      <c r="L3332" s="388">
        <f>ROWS(K$5:K3332)</f>
        <v>3328</v>
      </c>
      <c r="M3332" s="388" t="str">
        <f>IF(_xlfn.IFNA(VLOOKUP(I3332,$AG$3:$AH$83,2,FALSE),"")='11.1'!$D$5,TXM!L3332,"")</f>
        <v/>
      </c>
      <c r="N3332" t="str">
        <f>IFERROR(SMALL($M$5:$M$9000,ROWS($M$5:M3332)),"")</f>
        <v/>
      </c>
      <c r="P3332" t="s">
        <v>505</v>
      </c>
      <c r="Q3332" t="s">
        <v>1240</v>
      </c>
      <c r="R3332">
        <v>15966</v>
      </c>
      <c r="S3332" s="388">
        <f>ROWS(R$5:R3332)</f>
        <v>3328</v>
      </c>
      <c r="T3332" s="388" t="str">
        <f>IF(_xlfn.IFNA(VLOOKUP(P3332,$AG$3:$AH$83,2,FALSE),"")='11.1'!$D$5,TXM!S3332,"")</f>
        <v/>
      </c>
      <c r="U3332" t="str">
        <f>IFERROR(SMALL($T$5:$T$9000,ROWS($T$5:T3332)),"")</f>
        <v/>
      </c>
    </row>
    <row r="3333" spans="1:21" ht="14.4" customHeight="1" x14ac:dyDescent="0.3">
      <c r="A3333" s="371" t="s">
        <v>57</v>
      </c>
      <c r="B3333" t="s">
        <v>871</v>
      </c>
      <c r="C3333" s="372">
        <v>4000</v>
      </c>
      <c r="D3333" s="388">
        <f>ROWS(C$5:C3333)</f>
        <v>3329</v>
      </c>
      <c r="E3333" s="388" t="str">
        <f>IF(_xlfn.IFNA(VLOOKUP(A3333,$AG$3:$AH$83,2,FALSE),"")='11.1'!$D$5,TXM!D3333,"")</f>
        <v/>
      </c>
      <c r="F3333" t="str">
        <f>IFERROR(SMALL($E$5:$E$9000,ROWS($E$5:E3333)),"")</f>
        <v/>
      </c>
      <c r="I3333" s="371" t="s">
        <v>135</v>
      </c>
      <c r="J3333" t="s">
        <v>94</v>
      </c>
      <c r="K3333" s="372">
        <v>6256102</v>
      </c>
      <c r="L3333" s="388">
        <f>ROWS(K$5:K3333)</f>
        <v>3329</v>
      </c>
      <c r="M3333" s="388" t="str">
        <f>IF(_xlfn.IFNA(VLOOKUP(I3333,$AG$3:$AH$83,2,FALSE),"")='11.1'!$D$5,TXM!L3333,"")</f>
        <v/>
      </c>
      <c r="N3333" t="str">
        <f>IFERROR(SMALL($M$5:$M$9000,ROWS($M$5:M3333)),"")</f>
        <v/>
      </c>
      <c r="P3333" t="s">
        <v>505</v>
      </c>
      <c r="Q3333" t="s">
        <v>823</v>
      </c>
      <c r="R3333">
        <v>9197</v>
      </c>
      <c r="S3333" s="388">
        <f>ROWS(R$5:R3333)</f>
        <v>3329</v>
      </c>
      <c r="T3333" s="388" t="str">
        <f>IF(_xlfn.IFNA(VLOOKUP(P3333,$AG$3:$AH$83,2,FALSE),"")='11.1'!$D$5,TXM!S3333,"")</f>
        <v/>
      </c>
      <c r="U3333" t="str">
        <f>IFERROR(SMALL($T$5:$T$9000,ROWS($T$5:T3333)),"")</f>
        <v/>
      </c>
    </row>
    <row r="3334" spans="1:21" ht="14.4" customHeight="1" x14ac:dyDescent="0.3">
      <c r="A3334" s="371" t="s">
        <v>57</v>
      </c>
      <c r="B3334" t="s">
        <v>1006</v>
      </c>
      <c r="C3334" s="372">
        <v>2858</v>
      </c>
      <c r="D3334" s="388">
        <f>ROWS(C$5:C3334)</f>
        <v>3330</v>
      </c>
      <c r="E3334" s="388" t="str">
        <f>IF(_xlfn.IFNA(VLOOKUP(A3334,$AG$3:$AH$83,2,FALSE),"")='11.1'!$D$5,TXM!D3334,"")</f>
        <v/>
      </c>
      <c r="F3334" t="str">
        <f>IFERROR(SMALL($E$5:$E$9000,ROWS($E$5:E3334)),"")</f>
        <v/>
      </c>
      <c r="I3334" s="371" t="s">
        <v>135</v>
      </c>
      <c r="J3334" t="s">
        <v>1252</v>
      </c>
      <c r="K3334" s="372">
        <v>6074063</v>
      </c>
      <c r="L3334" s="388">
        <f>ROWS(K$5:K3334)</f>
        <v>3330</v>
      </c>
      <c r="M3334" s="388" t="str">
        <f>IF(_xlfn.IFNA(VLOOKUP(I3334,$AG$3:$AH$83,2,FALSE),"")='11.1'!$D$5,TXM!L3334,"")</f>
        <v/>
      </c>
      <c r="N3334" t="str">
        <f>IFERROR(SMALL($M$5:$M$9000,ROWS($M$5:M3334)),"")</f>
        <v/>
      </c>
      <c r="P3334" t="s">
        <v>505</v>
      </c>
      <c r="Q3334" t="s">
        <v>815</v>
      </c>
      <c r="R3334">
        <v>580</v>
      </c>
      <c r="S3334" s="388">
        <f>ROWS(R$5:R3334)</f>
        <v>3330</v>
      </c>
      <c r="T3334" s="388" t="str">
        <f>IF(_xlfn.IFNA(VLOOKUP(P3334,$AG$3:$AH$83,2,FALSE),"")='11.1'!$D$5,TXM!S3334,"")</f>
        <v/>
      </c>
      <c r="U3334" t="str">
        <f>IFERROR(SMALL($T$5:$T$9000,ROWS($T$5:T3334)),"")</f>
        <v/>
      </c>
    </row>
    <row r="3335" spans="1:21" ht="14.4" customHeight="1" x14ac:dyDescent="0.3">
      <c r="A3335" s="371" t="s">
        <v>57</v>
      </c>
      <c r="B3335" t="s">
        <v>1240</v>
      </c>
      <c r="C3335" s="372">
        <v>1000</v>
      </c>
      <c r="D3335" s="388">
        <f>ROWS(C$5:C3335)</f>
        <v>3331</v>
      </c>
      <c r="E3335" s="388" t="str">
        <f>IF(_xlfn.IFNA(VLOOKUP(A3335,$AG$3:$AH$83,2,FALSE),"")='11.1'!$D$5,TXM!D3335,"")</f>
        <v/>
      </c>
      <c r="F3335" t="str">
        <f>IFERROR(SMALL($E$5:$E$9000,ROWS($E$5:E3335)),"")</f>
        <v/>
      </c>
      <c r="I3335" s="371" t="s">
        <v>135</v>
      </c>
      <c r="J3335" t="s">
        <v>1500</v>
      </c>
      <c r="K3335" s="372">
        <v>6059928</v>
      </c>
      <c r="L3335" s="388">
        <f>ROWS(K$5:K3335)</f>
        <v>3331</v>
      </c>
      <c r="M3335" s="388" t="str">
        <f>IF(_xlfn.IFNA(VLOOKUP(I3335,$AG$3:$AH$83,2,FALSE),"")='11.1'!$D$5,TXM!L3335,"")</f>
        <v/>
      </c>
      <c r="N3335" t="str">
        <f>IFERROR(SMALL($M$5:$M$9000,ROWS($M$5:M3335)),"")</f>
        <v/>
      </c>
      <c r="P3335" t="s">
        <v>505</v>
      </c>
      <c r="Q3335" t="s">
        <v>821</v>
      </c>
      <c r="R3335">
        <v>580</v>
      </c>
      <c r="S3335" s="388">
        <f>ROWS(R$5:R3335)</f>
        <v>3331</v>
      </c>
      <c r="T3335" s="388" t="str">
        <f>IF(_xlfn.IFNA(VLOOKUP(P3335,$AG$3:$AH$83,2,FALSE),"")='11.1'!$D$5,TXM!S3335,"")</f>
        <v/>
      </c>
      <c r="U3335" t="str">
        <f>IFERROR(SMALL($T$5:$T$9000,ROWS($T$5:T3335)),"")</f>
        <v/>
      </c>
    </row>
    <row r="3336" spans="1:21" ht="14.4" customHeight="1" x14ac:dyDescent="0.3">
      <c r="A3336" s="371" t="s">
        <v>71</v>
      </c>
      <c r="B3336" t="s">
        <v>1000</v>
      </c>
      <c r="C3336" s="372">
        <v>48872354</v>
      </c>
      <c r="D3336" s="388">
        <f>ROWS(C$5:C3336)</f>
        <v>3332</v>
      </c>
      <c r="E3336" s="388" t="str">
        <f>IF(_xlfn.IFNA(VLOOKUP(A3336,$AG$3:$AH$83,2,FALSE),"")='11.1'!$D$5,TXM!D3336,"")</f>
        <v/>
      </c>
      <c r="F3336" t="str">
        <f>IFERROR(SMALL($E$5:$E$9000,ROWS($E$5:E3336)),"")</f>
        <v/>
      </c>
      <c r="I3336" s="371" t="s">
        <v>135</v>
      </c>
      <c r="J3336" t="s">
        <v>1001</v>
      </c>
      <c r="K3336" s="372">
        <v>6011461</v>
      </c>
      <c r="L3336" s="388">
        <f>ROWS(K$5:K3336)</f>
        <v>3332</v>
      </c>
      <c r="M3336" s="388" t="str">
        <f>IF(_xlfn.IFNA(VLOOKUP(I3336,$AG$3:$AH$83,2,FALSE),"")='11.1'!$D$5,TXM!L3336,"")</f>
        <v/>
      </c>
      <c r="N3336" t="str">
        <f>IFERROR(SMALL($M$5:$M$9000,ROWS($M$5:M3336)),"")</f>
        <v/>
      </c>
      <c r="P3336" t="s">
        <v>211</v>
      </c>
      <c r="Q3336" t="s">
        <v>871</v>
      </c>
      <c r="R3336">
        <v>5700913359</v>
      </c>
      <c r="S3336" s="388">
        <f>ROWS(R$5:R3336)</f>
        <v>3332</v>
      </c>
      <c r="T3336" s="388" t="str">
        <f>IF(_xlfn.IFNA(VLOOKUP(P3336,$AG$3:$AH$83,2,FALSE),"")='11.1'!$D$5,TXM!S3336,"")</f>
        <v/>
      </c>
      <c r="U3336" t="str">
        <f>IFERROR(SMALL($T$5:$T$9000,ROWS($T$5:T3336)),"")</f>
        <v/>
      </c>
    </row>
    <row r="3337" spans="1:21" ht="14.4" customHeight="1" x14ac:dyDescent="0.3">
      <c r="A3337" s="371" t="s">
        <v>71</v>
      </c>
      <c r="B3337" t="s">
        <v>779</v>
      </c>
      <c r="C3337" s="372">
        <v>30426065</v>
      </c>
      <c r="D3337" s="388">
        <f>ROWS(C$5:C3337)</f>
        <v>3333</v>
      </c>
      <c r="E3337" s="388" t="str">
        <f>IF(_xlfn.IFNA(VLOOKUP(A3337,$AG$3:$AH$83,2,FALSE),"")='11.1'!$D$5,TXM!D3337,"")</f>
        <v/>
      </c>
      <c r="F3337" t="str">
        <f>IFERROR(SMALL($E$5:$E$9000,ROWS($E$5:E3337)),"")</f>
        <v/>
      </c>
      <c r="I3337" s="371" t="s">
        <v>135</v>
      </c>
      <c r="J3337" t="s">
        <v>795</v>
      </c>
      <c r="K3337" s="372">
        <v>5767218</v>
      </c>
      <c r="L3337" s="388">
        <f>ROWS(K$5:K3337)</f>
        <v>3333</v>
      </c>
      <c r="M3337" s="388" t="str">
        <f>IF(_xlfn.IFNA(VLOOKUP(I3337,$AG$3:$AH$83,2,FALSE),"")='11.1'!$D$5,TXM!L3337,"")</f>
        <v/>
      </c>
      <c r="N3337" t="str">
        <f>IFERROR(SMALL($M$5:$M$9000,ROWS($M$5:M3337)),"")</f>
        <v/>
      </c>
      <c r="P3337" t="s">
        <v>211</v>
      </c>
      <c r="Q3337" t="s">
        <v>863</v>
      </c>
      <c r="R3337">
        <v>308271842</v>
      </c>
      <c r="S3337" s="388">
        <f>ROWS(R$5:R3337)</f>
        <v>3333</v>
      </c>
      <c r="T3337" s="388" t="str">
        <f>IF(_xlfn.IFNA(VLOOKUP(P3337,$AG$3:$AH$83,2,FALSE),"")='11.1'!$D$5,TXM!S3337,"")</f>
        <v/>
      </c>
      <c r="U3337" t="str">
        <f>IFERROR(SMALL($T$5:$T$9000,ROWS($T$5:T3337)),"")</f>
        <v/>
      </c>
    </row>
    <row r="3338" spans="1:21" ht="14.4" customHeight="1" x14ac:dyDescent="0.3">
      <c r="A3338" s="371" t="s">
        <v>71</v>
      </c>
      <c r="B3338" t="s">
        <v>785</v>
      </c>
      <c r="C3338" s="372">
        <v>3116875</v>
      </c>
      <c r="D3338" s="388">
        <f>ROWS(C$5:C3338)</f>
        <v>3334</v>
      </c>
      <c r="E3338" s="388" t="str">
        <f>IF(_xlfn.IFNA(VLOOKUP(A3338,$AG$3:$AH$83,2,FALSE),"")='11.1'!$D$5,TXM!D3338,"")</f>
        <v/>
      </c>
      <c r="F3338" t="str">
        <f>IFERROR(SMALL($E$5:$E$9000,ROWS($E$5:E3338)),"")</f>
        <v/>
      </c>
      <c r="I3338" s="371" t="s">
        <v>135</v>
      </c>
      <c r="J3338" t="s">
        <v>809</v>
      </c>
      <c r="K3338" s="372">
        <v>4468211</v>
      </c>
      <c r="L3338" s="388">
        <f>ROWS(K$5:K3338)</f>
        <v>3334</v>
      </c>
      <c r="M3338" s="388" t="str">
        <f>IF(_xlfn.IFNA(VLOOKUP(I3338,$AG$3:$AH$83,2,FALSE),"")='11.1'!$D$5,TXM!L3338,"")</f>
        <v/>
      </c>
      <c r="N3338" t="str">
        <f>IFERROR(SMALL($M$5:$M$9000,ROWS($M$5:M3338)),"")</f>
        <v/>
      </c>
      <c r="P3338" t="s">
        <v>211</v>
      </c>
      <c r="Q3338" t="s">
        <v>990</v>
      </c>
      <c r="R3338">
        <v>262814807</v>
      </c>
      <c r="S3338" s="388">
        <f>ROWS(R$5:R3338)</f>
        <v>3334</v>
      </c>
      <c r="T3338" s="388" t="str">
        <f>IF(_xlfn.IFNA(VLOOKUP(P3338,$AG$3:$AH$83,2,FALSE),"")='11.1'!$D$5,TXM!S3338,"")</f>
        <v/>
      </c>
      <c r="U3338" t="str">
        <f>IFERROR(SMALL($T$5:$T$9000,ROWS($T$5:T3338)),"")</f>
        <v/>
      </c>
    </row>
    <row r="3339" spans="1:21" ht="14.4" customHeight="1" x14ac:dyDescent="0.3">
      <c r="A3339" s="371" t="s">
        <v>71</v>
      </c>
      <c r="B3339" t="s">
        <v>107</v>
      </c>
      <c r="C3339" s="372">
        <v>843109</v>
      </c>
      <c r="D3339" s="388">
        <f>ROWS(C$5:C3339)</f>
        <v>3335</v>
      </c>
      <c r="E3339" s="388" t="str">
        <f>IF(_xlfn.IFNA(VLOOKUP(A3339,$AG$3:$AH$83,2,FALSE),"")='11.1'!$D$5,TXM!D3339,"")</f>
        <v/>
      </c>
      <c r="F3339" t="str">
        <f>IFERROR(SMALL($E$5:$E$9000,ROWS($E$5:E3339)),"")</f>
        <v/>
      </c>
      <c r="I3339" s="371" t="s">
        <v>135</v>
      </c>
      <c r="J3339" t="s">
        <v>1006</v>
      </c>
      <c r="K3339" s="372">
        <v>4458969</v>
      </c>
      <c r="L3339" s="388">
        <f>ROWS(K$5:K3339)</f>
        <v>3335</v>
      </c>
      <c r="M3339" s="388" t="str">
        <f>IF(_xlfn.IFNA(VLOOKUP(I3339,$AG$3:$AH$83,2,FALSE),"")='11.1'!$D$5,TXM!L3339,"")</f>
        <v/>
      </c>
      <c r="N3339" t="str">
        <f>IFERROR(SMALL($M$5:$M$9000,ROWS($M$5:M3339)),"")</f>
        <v/>
      </c>
      <c r="P3339" t="s">
        <v>211</v>
      </c>
      <c r="Q3339" t="s">
        <v>839</v>
      </c>
      <c r="R3339">
        <v>157821075</v>
      </c>
      <c r="S3339" s="388">
        <f>ROWS(R$5:R3339)</f>
        <v>3335</v>
      </c>
      <c r="T3339" s="388" t="str">
        <f>IF(_xlfn.IFNA(VLOOKUP(P3339,$AG$3:$AH$83,2,FALSE),"")='11.1'!$D$5,TXM!S3339,"")</f>
        <v/>
      </c>
      <c r="U3339" t="str">
        <f>IFERROR(SMALL($T$5:$T$9000,ROWS($T$5:T3339)),"")</f>
        <v/>
      </c>
    </row>
    <row r="3340" spans="1:21" ht="14.4" customHeight="1" x14ac:dyDescent="0.3">
      <c r="A3340" s="371" t="s">
        <v>71</v>
      </c>
      <c r="B3340" t="s">
        <v>865</v>
      </c>
      <c r="C3340" s="372">
        <v>682813</v>
      </c>
      <c r="D3340" s="388">
        <f>ROWS(C$5:C3340)</f>
        <v>3336</v>
      </c>
      <c r="E3340" s="388" t="str">
        <f>IF(_xlfn.IFNA(VLOOKUP(A3340,$AG$3:$AH$83,2,FALSE),"")='11.1'!$D$5,TXM!D3340,"")</f>
        <v/>
      </c>
      <c r="F3340" t="str">
        <f>IFERROR(SMALL($E$5:$E$9000,ROWS($E$5:E3340)),"")</f>
        <v/>
      </c>
      <c r="I3340" s="371" t="s">
        <v>135</v>
      </c>
      <c r="J3340" t="s">
        <v>1318</v>
      </c>
      <c r="K3340" s="372">
        <v>4450284</v>
      </c>
      <c r="L3340" s="388">
        <f>ROWS(K$5:K3340)</f>
        <v>3336</v>
      </c>
      <c r="M3340" s="388" t="str">
        <f>IF(_xlfn.IFNA(VLOOKUP(I3340,$AG$3:$AH$83,2,FALSE),"")='11.1'!$D$5,TXM!L3340,"")</f>
        <v/>
      </c>
      <c r="N3340" t="str">
        <f>IFERROR(SMALL($M$5:$M$9000,ROWS($M$5:M3340)),"")</f>
        <v/>
      </c>
      <c r="P3340" t="s">
        <v>211</v>
      </c>
      <c r="Q3340" t="s">
        <v>1240</v>
      </c>
      <c r="R3340">
        <v>127653224</v>
      </c>
      <c r="S3340" s="388">
        <f>ROWS(R$5:R3340)</f>
        <v>3336</v>
      </c>
      <c r="T3340" s="388" t="str">
        <f>IF(_xlfn.IFNA(VLOOKUP(P3340,$AG$3:$AH$83,2,FALSE),"")='11.1'!$D$5,TXM!S3340,"")</f>
        <v/>
      </c>
      <c r="U3340" t="str">
        <f>IFERROR(SMALL($T$5:$T$9000,ROWS($T$5:T3340)),"")</f>
        <v/>
      </c>
    </row>
    <row r="3341" spans="1:21" ht="14.4" customHeight="1" x14ac:dyDescent="0.3">
      <c r="A3341" s="371" t="s">
        <v>71</v>
      </c>
      <c r="B3341" t="s">
        <v>91</v>
      </c>
      <c r="C3341" s="372">
        <v>449976</v>
      </c>
      <c r="D3341" s="388">
        <f>ROWS(C$5:C3341)</f>
        <v>3337</v>
      </c>
      <c r="E3341" s="388" t="str">
        <f>IF(_xlfn.IFNA(VLOOKUP(A3341,$AG$3:$AH$83,2,FALSE),"")='11.1'!$D$5,TXM!D3341,"")</f>
        <v/>
      </c>
      <c r="F3341" t="str">
        <f>IFERROR(SMALL($E$5:$E$9000,ROWS($E$5:E3341)),"")</f>
        <v/>
      </c>
      <c r="I3341" s="371" t="s">
        <v>135</v>
      </c>
      <c r="J3341" t="s">
        <v>1434</v>
      </c>
      <c r="K3341" s="372">
        <v>4102579</v>
      </c>
      <c r="L3341" s="388">
        <f>ROWS(K$5:K3341)</f>
        <v>3337</v>
      </c>
      <c r="M3341" s="388" t="str">
        <f>IF(_xlfn.IFNA(VLOOKUP(I3341,$AG$3:$AH$83,2,FALSE),"")='11.1'!$D$5,TXM!L3341,"")</f>
        <v/>
      </c>
      <c r="N3341" t="str">
        <f>IFERROR(SMALL($M$5:$M$9000,ROWS($M$5:M3341)),"")</f>
        <v/>
      </c>
      <c r="P3341" t="s">
        <v>211</v>
      </c>
      <c r="Q3341" t="s">
        <v>849</v>
      </c>
      <c r="R3341">
        <v>100806030</v>
      </c>
      <c r="S3341" s="388">
        <f>ROWS(R$5:R3341)</f>
        <v>3337</v>
      </c>
      <c r="T3341" s="388" t="str">
        <f>IF(_xlfn.IFNA(VLOOKUP(P3341,$AG$3:$AH$83,2,FALSE),"")='11.1'!$D$5,TXM!S3341,"")</f>
        <v/>
      </c>
      <c r="U3341" t="str">
        <f>IFERROR(SMALL($T$5:$T$9000,ROWS($T$5:T3341)),"")</f>
        <v/>
      </c>
    </row>
    <row r="3342" spans="1:21" ht="14.4" customHeight="1" x14ac:dyDescent="0.3">
      <c r="A3342" s="371" t="s">
        <v>71</v>
      </c>
      <c r="B3342" t="s">
        <v>789</v>
      </c>
      <c r="C3342" s="372">
        <v>438000</v>
      </c>
      <c r="D3342" s="388">
        <f>ROWS(C$5:C3342)</f>
        <v>3338</v>
      </c>
      <c r="E3342" s="388" t="str">
        <f>IF(_xlfn.IFNA(VLOOKUP(A3342,$AG$3:$AH$83,2,FALSE),"")='11.1'!$D$5,TXM!D3342,"")</f>
        <v/>
      </c>
      <c r="F3342" t="str">
        <f>IFERROR(SMALL($E$5:$E$9000,ROWS($E$5:E3342)),"")</f>
        <v/>
      </c>
      <c r="I3342" s="371" t="s">
        <v>135</v>
      </c>
      <c r="J3342" t="s">
        <v>108</v>
      </c>
      <c r="K3342" s="372">
        <v>3920235</v>
      </c>
      <c r="L3342" s="388">
        <f>ROWS(K$5:K3342)</f>
        <v>3338</v>
      </c>
      <c r="M3342" s="388" t="str">
        <f>IF(_xlfn.IFNA(VLOOKUP(I3342,$AG$3:$AH$83,2,FALSE),"")='11.1'!$D$5,TXM!L3342,"")</f>
        <v/>
      </c>
      <c r="N3342" t="str">
        <f>IFERROR(SMALL($M$5:$M$9000,ROWS($M$5:M3342)),"")</f>
        <v/>
      </c>
      <c r="P3342" t="s">
        <v>211</v>
      </c>
      <c r="Q3342" t="s">
        <v>865</v>
      </c>
      <c r="R3342">
        <v>68295224</v>
      </c>
      <c r="S3342" s="388">
        <f>ROWS(R$5:R3342)</f>
        <v>3338</v>
      </c>
      <c r="T3342" s="388" t="str">
        <f>IF(_xlfn.IFNA(VLOOKUP(P3342,$AG$3:$AH$83,2,FALSE),"")='11.1'!$D$5,TXM!S3342,"")</f>
        <v/>
      </c>
      <c r="U3342" t="str">
        <f>IFERROR(SMALL($T$5:$T$9000,ROWS($T$5:T3342)),"")</f>
        <v/>
      </c>
    </row>
    <row r="3343" spans="1:21" ht="14.4" customHeight="1" x14ac:dyDescent="0.3">
      <c r="A3343" s="371" t="s">
        <v>71</v>
      </c>
      <c r="B3343" t="s">
        <v>106</v>
      </c>
      <c r="C3343" s="372">
        <v>419797</v>
      </c>
      <c r="D3343" s="388">
        <f>ROWS(C$5:C3343)</f>
        <v>3339</v>
      </c>
      <c r="E3343" s="388" t="str">
        <f>IF(_xlfn.IFNA(VLOOKUP(A3343,$AG$3:$AH$83,2,FALSE),"")='11.1'!$D$5,TXM!D3343,"")</f>
        <v/>
      </c>
      <c r="F3343" t="str">
        <f>IFERROR(SMALL($E$5:$E$9000,ROWS($E$5:E3343)),"")</f>
        <v/>
      </c>
      <c r="I3343" s="371" t="s">
        <v>135</v>
      </c>
      <c r="J3343" t="s">
        <v>867</v>
      </c>
      <c r="K3343" s="372">
        <v>3802587</v>
      </c>
      <c r="L3343" s="388">
        <f>ROWS(K$5:K3343)</f>
        <v>3339</v>
      </c>
      <c r="M3343" s="388" t="str">
        <f>IF(_xlfn.IFNA(VLOOKUP(I3343,$AG$3:$AH$83,2,FALSE),"")='11.1'!$D$5,TXM!L3343,"")</f>
        <v/>
      </c>
      <c r="N3343" t="str">
        <f>IFERROR(SMALL($M$5:$M$9000,ROWS($M$5:M3343)),"")</f>
        <v/>
      </c>
      <c r="P3343" t="s">
        <v>211</v>
      </c>
      <c r="Q3343" t="s">
        <v>95</v>
      </c>
      <c r="R3343">
        <v>66666760</v>
      </c>
      <c r="S3343" s="388">
        <f>ROWS(R$5:R3343)</f>
        <v>3339</v>
      </c>
      <c r="T3343" s="388" t="str">
        <f>IF(_xlfn.IFNA(VLOOKUP(P3343,$AG$3:$AH$83,2,FALSE),"")='11.1'!$D$5,TXM!S3343,"")</f>
        <v/>
      </c>
      <c r="U3343" t="str">
        <f>IFERROR(SMALL($T$5:$T$9000,ROWS($T$5:T3343)),"")</f>
        <v/>
      </c>
    </row>
    <row r="3344" spans="1:21" ht="14.4" customHeight="1" x14ac:dyDescent="0.3">
      <c r="A3344" s="371" t="s">
        <v>71</v>
      </c>
      <c r="B3344" t="s">
        <v>172</v>
      </c>
      <c r="C3344" s="372">
        <v>276803</v>
      </c>
      <c r="D3344" s="388">
        <f>ROWS(C$5:C3344)</f>
        <v>3340</v>
      </c>
      <c r="E3344" s="388" t="str">
        <f>IF(_xlfn.IFNA(VLOOKUP(A3344,$AG$3:$AH$83,2,FALSE),"")='11.1'!$D$5,TXM!D3344,"")</f>
        <v/>
      </c>
      <c r="F3344" t="str">
        <f>IFERROR(SMALL($E$5:$E$9000,ROWS($E$5:E3344)),"")</f>
        <v/>
      </c>
      <c r="I3344" s="371" t="s">
        <v>135</v>
      </c>
      <c r="J3344" t="s">
        <v>819</v>
      </c>
      <c r="K3344" s="372">
        <v>3158836</v>
      </c>
      <c r="L3344" s="388">
        <f>ROWS(K$5:K3344)</f>
        <v>3340</v>
      </c>
      <c r="M3344" s="388" t="str">
        <f>IF(_xlfn.IFNA(VLOOKUP(I3344,$AG$3:$AH$83,2,FALSE),"")='11.1'!$D$5,TXM!L3344,"")</f>
        <v/>
      </c>
      <c r="N3344" t="str">
        <f>IFERROR(SMALL($M$5:$M$9000,ROWS($M$5:M3344)),"")</f>
        <v/>
      </c>
      <c r="P3344" t="s">
        <v>211</v>
      </c>
      <c r="Q3344" t="s">
        <v>1265</v>
      </c>
      <c r="R3344">
        <v>65676026</v>
      </c>
      <c r="S3344" s="388">
        <f>ROWS(R$5:R3344)</f>
        <v>3340</v>
      </c>
      <c r="T3344" s="388" t="str">
        <f>IF(_xlfn.IFNA(VLOOKUP(P3344,$AG$3:$AH$83,2,FALSE),"")='11.1'!$D$5,TXM!S3344,"")</f>
        <v/>
      </c>
      <c r="U3344" t="str">
        <f>IFERROR(SMALL($T$5:$T$9000,ROWS($T$5:T3344)),"")</f>
        <v/>
      </c>
    </row>
    <row r="3345" spans="1:21" ht="14.4" customHeight="1" x14ac:dyDescent="0.3">
      <c r="A3345" s="371" t="s">
        <v>71</v>
      </c>
      <c r="B3345" t="s">
        <v>773</v>
      </c>
      <c r="C3345" s="372">
        <v>233927</v>
      </c>
      <c r="D3345" s="388">
        <f>ROWS(C$5:C3345)</f>
        <v>3341</v>
      </c>
      <c r="E3345" s="388" t="str">
        <f>IF(_xlfn.IFNA(VLOOKUP(A3345,$AG$3:$AH$83,2,FALSE),"")='11.1'!$D$5,TXM!D3345,"")</f>
        <v/>
      </c>
      <c r="F3345" t="str">
        <f>IFERROR(SMALL($E$5:$E$9000,ROWS($E$5:E3345)),"")</f>
        <v/>
      </c>
      <c r="I3345" s="371" t="s">
        <v>135</v>
      </c>
      <c r="J3345" t="s">
        <v>1275</v>
      </c>
      <c r="K3345" s="372">
        <v>2972493</v>
      </c>
      <c r="L3345" s="388">
        <f>ROWS(K$5:K3345)</f>
        <v>3341</v>
      </c>
      <c r="M3345" s="388" t="str">
        <f>IF(_xlfn.IFNA(VLOOKUP(I3345,$AG$3:$AH$83,2,FALSE),"")='11.1'!$D$5,TXM!L3345,"")</f>
        <v/>
      </c>
      <c r="N3345" t="str">
        <f>IFERROR(SMALL($M$5:$M$9000,ROWS($M$5:M3345)),"")</f>
        <v/>
      </c>
      <c r="P3345" t="s">
        <v>211</v>
      </c>
      <c r="Q3345" t="s">
        <v>843</v>
      </c>
      <c r="R3345">
        <v>44654782</v>
      </c>
      <c r="S3345" s="388">
        <f>ROWS(R$5:R3345)</f>
        <v>3341</v>
      </c>
      <c r="T3345" s="388" t="str">
        <f>IF(_xlfn.IFNA(VLOOKUP(P3345,$AG$3:$AH$83,2,FALSE),"")='11.1'!$D$5,TXM!S3345,"")</f>
        <v/>
      </c>
      <c r="U3345" t="str">
        <f>IFERROR(SMALL($T$5:$T$9000,ROWS($T$5:T3345)),"")</f>
        <v/>
      </c>
    </row>
    <row r="3346" spans="1:21" ht="14.4" customHeight="1" x14ac:dyDescent="0.3">
      <c r="A3346" s="371" t="s">
        <v>71</v>
      </c>
      <c r="B3346" t="s">
        <v>815</v>
      </c>
      <c r="C3346" s="372">
        <v>94464</v>
      </c>
      <c r="D3346" s="388">
        <f>ROWS(C$5:C3346)</f>
        <v>3342</v>
      </c>
      <c r="E3346" s="388" t="str">
        <f>IF(_xlfn.IFNA(VLOOKUP(A3346,$AG$3:$AH$83,2,FALSE),"")='11.1'!$D$5,TXM!D3346,"")</f>
        <v/>
      </c>
      <c r="F3346" t="str">
        <f>IFERROR(SMALL($E$5:$E$9000,ROWS($E$5:E3346)),"")</f>
        <v/>
      </c>
      <c r="I3346" s="371" t="s">
        <v>135</v>
      </c>
      <c r="J3346" t="s">
        <v>793</v>
      </c>
      <c r="K3346" s="372">
        <v>2929342</v>
      </c>
      <c r="L3346" s="388">
        <f>ROWS(K$5:K3346)</f>
        <v>3342</v>
      </c>
      <c r="M3346" s="388" t="str">
        <f>IF(_xlfn.IFNA(VLOOKUP(I3346,$AG$3:$AH$83,2,FALSE),"")='11.1'!$D$5,TXM!L3346,"")</f>
        <v/>
      </c>
      <c r="N3346" t="str">
        <f>IFERROR(SMALL($M$5:$M$9000,ROWS($M$5:M3346)),"")</f>
        <v/>
      </c>
      <c r="P3346" t="s">
        <v>211</v>
      </c>
      <c r="Q3346" t="s">
        <v>821</v>
      </c>
      <c r="R3346">
        <v>40010663</v>
      </c>
      <c r="S3346" s="388">
        <f>ROWS(R$5:R3346)</f>
        <v>3342</v>
      </c>
      <c r="T3346" s="388" t="str">
        <f>IF(_xlfn.IFNA(VLOOKUP(P3346,$AG$3:$AH$83,2,FALSE),"")='11.1'!$D$5,TXM!S3346,"")</f>
        <v/>
      </c>
      <c r="U3346" t="str">
        <f>IFERROR(SMALL($T$5:$T$9000,ROWS($T$5:T3346)),"")</f>
        <v/>
      </c>
    </row>
    <row r="3347" spans="1:21" ht="14.4" customHeight="1" x14ac:dyDescent="0.3">
      <c r="A3347" s="371" t="s">
        <v>71</v>
      </c>
      <c r="B3347" t="s">
        <v>835</v>
      </c>
      <c r="C3347" s="372">
        <v>56861</v>
      </c>
      <c r="D3347" s="388">
        <f>ROWS(C$5:C3347)</f>
        <v>3343</v>
      </c>
      <c r="E3347" s="388" t="str">
        <f>IF(_xlfn.IFNA(VLOOKUP(A3347,$AG$3:$AH$83,2,FALSE),"")='11.1'!$D$5,TXM!D3347,"")</f>
        <v/>
      </c>
      <c r="F3347" t="str">
        <f>IFERROR(SMALL($E$5:$E$9000,ROWS($E$5:E3347)),"")</f>
        <v/>
      </c>
      <c r="I3347" s="371" t="s">
        <v>135</v>
      </c>
      <c r="J3347" t="s">
        <v>102</v>
      </c>
      <c r="K3347" s="372">
        <v>2724221</v>
      </c>
      <c r="L3347" s="388">
        <f>ROWS(K$5:K3347)</f>
        <v>3343</v>
      </c>
      <c r="M3347" s="388" t="str">
        <f>IF(_xlfn.IFNA(VLOOKUP(I3347,$AG$3:$AH$83,2,FALSE),"")='11.1'!$D$5,TXM!L3347,"")</f>
        <v/>
      </c>
      <c r="N3347" t="str">
        <f>IFERROR(SMALL($M$5:$M$9000,ROWS($M$5:M3347)),"")</f>
        <v/>
      </c>
      <c r="P3347" t="s">
        <v>211</v>
      </c>
      <c r="Q3347" t="s">
        <v>823</v>
      </c>
      <c r="R3347">
        <v>37322661</v>
      </c>
      <c r="S3347" s="388">
        <f>ROWS(R$5:R3347)</f>
        <v>3343</v>
      </c>
      <c r="T3347" s="388" t="str">
        <f>IF(_xlfn.IFNA(VLOOKUP(P3347,$AG$3:$AH$83,2,FALSE),"")='11.1'!$D$5,TXM!S3347,"")</f>
        <v/>
      </c>
      <c r="U3347" t="str">
        <f>IFERROR(SMALL($T$5:$T$9000,ROWS($T$5:T3347)),"")</f>
        <v/>
      </c>
    </row>
    <row r="3348" spans="1:21" ht="14.4" customHeight="1" x14ac:dyDescent="0.3">
      <c r="A3348" s="371" t="s">
        <v>71</v>
      </c>
      <c r="B3348" t="s">
        <v>841</v>
      </c>
      <c r="C3348" s="372">
        <v>38672</v>
      </c>
      <c r="D3348" s="388">
        <f>ROWS(C$5:C3348)</f>
        <v>3344</v>
      </c>
      <c r="E3348" s="388" t="str">
        <f>IF(_xlfn.IFNA(VLOOKUP(A3348,$AG$3:$AH$83,2,FALSE),"")='11.1'!$D$5,TXM!D3348,"")</f>
        <v/>
      </c>
      <c r="F3348" t="str">
        <f>IFERROR(SMALL($E$5:$E$9000,ROWS($E$5:E3348)),"")</f>
        <v/>
      </c>
      <c r="I3348" s="371" t="s">
        <v>135</v>
      </c>
      <c r="J3348" t="s">
        <v>835</v>
      </c>
      <c r="K3348" s="372">
        <v>2608342</v>
      </c>
      <c r="L3348" s="388">
        <f>ROWS(K$5:K3348)</f>
        <v>3344</v>
      </c>
      <c r="M3348" s="388" t="str">
        <f>IF(_xlfn.IFNA(VLOOKUP(I3348,$AG$3:$AH$83,2,FALSE),"")='11.1'!$D$5,TXM!L3348,"")</f>
        <v/>
      </c>
      <c r="N3348" t="str">
        <f>IFERROR(SMALL($M$5:$M$9000,ROWS($M$5:M3348)),"")</f>
        <v/>
      </c>
      <c r="P3348" t="s">
        <v>211</v>
      </c>
      <c r="Q3348" t="s">
        <v>791</v>
      </c>
      <c r="R3348">
        <v>33640294</v>
      </c>
      <c r="S3348" s="388">
        <f>ROWS(R$5:R3348)</f>
        <v>3344</v>
      </c>
      <c r="T3348" s="388" t="str">
        <f>IF(_xlfn.IFNA(VLOOKUP(P3348,$AG$3:$AH$83,2,FALSE),"")='11.1'!$D$5,TXM!S3348,"")</f>
        <v/>
      </c>
      <c r="U3348" t="str">
        <f>IFERROR(SMALL($T$5:$T$9000,ROWS($T$5:T3348)),"")</f>
        <v/>
      </c>
    </row>
    <row r="3349" spans="1:21" ht="14.4" customHeight="1" x14ac:dyDescent="0.3">
      <c r="A3349" s="371" t="s">
        <v>71</v>
      </c>
      <c r="B3349" t="s">
        <v>95</v>
      </c>
      <c r="C3349" s="372">
        <v>26500</v>
      </c>
      <c r="D3349" s="388">
        <f>ROWS(C$5:C3349)</f>
        <v>3345</v>
      </c>
      <c r="E3349" s="388" t="str">
        <f>IF(_xlfn.IFNA(VLOOKUP(A3349,$AG$3:$AH$83,2,FALSE),"")='11.1'!$D$5,TXM!D3349,"")</f>
        <v/>
      </c>
      <c r="F3349" t="str">
        <f>IFERROR(SMALL($E$5:$E$9000,ROWS($E$5:E3349)),"")</f>
        <v/>
      </c>
      <c r="I3349" s="371" t="s">
        <v>135</v>
      </c>
      <c r="J3349" t="s">
        <v>1240</v>
      </c>
      <c r="K3349" s="372">
        <v>2328708</v>
      </c>
      <c r="L3349" s="388">
        <f>ROWS(K$5:K3349)</f>
        <v>3345</v>
      </c>
      <c r="M3349" s="388" t="str">
        <f>IF(_xlfn.IFNA(VLOOKUP(I3349,$AG$3:$AH$83,2,FALSE),"")='11.1'!$D$5,TXM!L3349,"")</f>
        <v/>
      </c>
      <c r="N3349" t="str">
        <f>IFERROR(SMALL($M$5:$M$9000,ROWS($M$5:M3349)),"")</f>
        <v/>
      </c>
      <c r="P3349" t="s">
        <v>211</v>
      </c>
      <c r="Q3349" t="s">
        <v>867</v>
      </c>
      <c r="R3349">
        <v>31674663</v>
      </c>
      <c r="S3349" s="388">
        <f>ROWS(R$5:R3349)</f>
        <v>3345</v>
      </c>
      <c r="T3349" s="388" t="str">
        <f>IF(_xlfn.IFNA(VLOOKUP(P3349,$AG$3:$AH$83,2,FALSE),"")='11.1'!$D$5,TXM!S3349,"")</f>
        <v/>
      </c>
      <c r="U3349" t="str">
        <f>IFERROR(SMALL($T$5:$T$9000,ROWS($T$5:T3349)),"")</f>
        <v/>
      </c>
    </row>
    <row r="3350" spans="1:21" ht="14.4" customHeight="1" x14ac:dyDescent="0.3">
      <c r="A3350" s="371" t="s">
        <v>71</v>
      </c>
      <c r="B3350" t="s">
        <v>1001</v>
      </c>
      <c r="C3350" s="372">
        <v>714</v>
      </c>
      <c r="D3350" s="388">
        <f>ROWS(C$5:C3350)</f>
        <v>3346</v>
      </c>
      <c r="E3350" s="388" t="str">
        <f>IF(_xlfn.IFNA(VLOOKUP(A3350,$AG$3:$AH$83,2,FALSE),"")='11.1'!$D$5,TXM!D3350,"")</f>
        <v/>
      </c>
      <c r="F3350" t="str">
        <f>IFERROR(SMALL($E$5:$E$9000,ROWS($E$5:E3350)),"")</f>
        <v/>
      </c>
      <c r="I3350" s="371" t="s">
        <v>135</v>
      </c>
      <c r="J3350" t="s">
        <v>861</v>
      </c>
      <c r="K3350" s="372">
        <v>2298907</v>
      </c>
      <c r="L3350" s="388">
        <f>ROWS(K$5:K3350)</f>
        <v>3346</v>
      </c>
      <c r="M3350" s="388" t="str">
        <f>IF(_xlfn.IFNA(VLOOKUP(I3350,$AG$3:$AH$83,2,FALSE),"")='11.1'!$D$5,TXM!L3350,"")</f>
        <v/>
      </c>
      <c r="N3350" t="str">
        <f>IFERROR(SMALL($M$5:$M$9000,ROWS($M$5:M3350)),"")</f>
        <v/>
      </c>
      <c r="P3350" t="s">
        <v>211</v>
      </c>
      <c r="Q3350" t="s">
        <v>1000</v>
      </c>
      <c r="R3350">
        <v>30714624</v>
      </c>
      <c r="S3350" s="388">
        <f>ROWS(R$5:R3350)</f>
        <v>3346</v>
      </c>
      <c r="T3350" s="388" t="str">
        <f>IF(_xlfn.IFNA(VLOOKUP(P3350,$AG$3:$AH$83,2,FALSE),"")='11.1'!$D$5,TXM!S3350,"")</f>
        <v/>
      </c>
      <c r="U3350" t="str">
        <f>IFERROR(SMALL($T$5:$T$9000,ROWS($T$5:T3350)),"")</f>
        <v/>
      </c>
    </row>
    <row r="3351" spans="1:21" ht="14.4" customHeight="1" x14ac:dyDescent="0.3">
      <c r="A3351" s="371" t="s">
        <v>163</v>
      </c>
      <c r="B3351" t="s">
        <v>783</v>
      </c>
      <c r="C3351" s="372">
        <v>587610513</v>
      </c>
      <c r="D3351" s="388">
        <f>ROWS(C$5:C3351)</f>
        <v>3347</v>
      </c>
      <c r="E3351" s="388" t="str">
        <f>IF(_xlfn.IFNA(VLOOKUP(A3351,$AG$3:$AH$83,2,FALSE),"")='11.1'!$D$5,TXM!D3351,"")</f>
        <v/>
      </c>
      <c r="F3351" t="str">
        <f>IFERROR(SMALL($E$5:$E$9000,ROWS($E$5:E3351)),"")</f>
        <v/>
      </c>
      <c r="I3351" s="371" t="s">
        <v>135</v>
      </c>
      <c r="J3351" t="s">
        <v>803</v>
      </c>
      <c r="K3351" s="372">
        <v>2215017</v>
      </c>
      <c r="L3351" s="388">
        <f>ROWS(K$5:K3351)</f>
        <v>3347</v>
      </c>
      <c r="M3351" s="388" t="str">
        <f>IF(_xlfn.IFNA(VLOOKUP(I3351,$AG$3:$AH$83,2,FALSE),"")='11.1'!$D$5,TXM!L3351,"")</f>
        <v/>
      </c>
      <c r="N3351" t="str">
        <f>IFERROR(SMALL($M$5:$M$9000,ROWS($M$5:M3351)),"")</f>
        <v/>
      </c>
      <c r="P3351" t="s">
        <v>211</v>
      </c>
      <c r="Q3351" t="s">
        <v>91</v>
      </c>
      <c r="R3351">
        <v>21921021</v>
      </c>
      <c r="S3351" s="388">
        <f>ROWS(R$5:R3351)</f>
        <v>3347</v>
      </c>
      <c r="T3351" s="388" t="str">
        <f>IF(_xlfn.IFNA(VLOOKUP(P3351,$AG$3:$AH$83,2,FALSE),"")='11.1'!$D$5,TXM!S3351,"")</f>
        <v/>
      </c>
      <c r="U3351" t="str">
        <f>IFERROR(SMALL($T$5:$T$9000,ROWS($T$5:T3351)),"")</f>
        <v/>
      </c>
    </row>
    <row r="3352" spans="1:21" ht="14.4" customHeight="1" x14ac:dyDescent="0.3">
      <c r="A3352" s="371" t="s">
        <v>163</v>
      </c>
      <c r="B3352" t="s">
        <v>1000</v>
      </c>
      <c r="C3352" s="372">
        <v>21958411</v>
      </c>
      <c r="D3352" s="388">
        <f>ROWS(C$5:C3352)</f>
        <v>3348</v>
      </c>
      <c r="E3352" s="388" t="str">
        <f>IF(_xlfn.IFNA(VLOOKUP(A3352,$AG$3:$AH$83,2,FALSE),"")='11.1'!$D$5,TXM!D3352,"")</f>
        <v/>
      </c>
      <c r="F3352" t="str">
        <f>IFERROR(SMALL($E$5:$E$9000,ROWS($E$5:E3352)),"")</f>
        <v/>
      </c>
      <c r="I3352" s="371" t="s">
        <v>135</v>
      </c>
      <c r="J3352" t="s">
        <v>1003</v>
      </c>
      <c r="K3352" s="372">
        <v>2082163</v>
      </c>
      <c r="L3352" s="388">
        <f>ROWS(K$5:K3352)</f>
        <v>3348</v>
      </c>
      <c r="M3352" s="388" t="str">
        <f>IF(_xlfn.IFNA(VLOOKUP(I3352,$AG$3:$AH$83,2,FALSE),"")='11.1'!$D$5,TXM!L3352,"")</f>
        <v/>
      </c>
      <c r="N3352" t="str">
        <f>IFERROR(SMALL($M$5:$M$9000,ROWS($M$5:M3352)),"")</f>
        <v/>
      </c>
      <c r="P3352" t="s">
        <v>211</v>
      </c>
      <c r="Q3352" t="s">
        <v>869</v>
      </c>
      <c r="R3352">
        <v>21634678</v>
      </c>
      <c r="S3352" s="388">
        <f>ROWS(R$5:R3352)</f>
        <v>3348</v>
      </c>
      <c r="T3352" s="388" t="str">
        <f>IF(_xlfn.IFNA(VLOOKUP(P3352,$AG$3:$AH$83,2,FALSE),"")='11.1'!$D$5,TXM!S3352,"")</f>
        <v/>
      </c>
      <c r="U3352" t="str">
        <f>IFERROR(SMALL($T$5:$T$9000,ROWS($T$5:T3352)),"")</f>
        <v/>
      </c>
    </row>
    <row r="3353" spans="1:21" ht="14.4" customHeight="1" x14ac:dyDescent="0.3">
      <c r="A3353" s="371" t="s">
        <v>163</v>
      </c>
      <c r="B3353" t="s">
        <v>173</v>
      </c>
      <c r="C3353" s="372">
        <v>2890782</v>
      </c>
      <c r="D3353" s="388">
        <f>ROWS(C$5:C3353)</f>
        <v>3349</v>
      </c>
      <c r="E3353" s="388" t="str">
        <f>IF(_xlfn.IFNA(VLOOKUP(A3353,$AG$3:$AH$83,2,FALSE),"")='11.1'!$D$5,TXM!D3353,"")</f>
        <v/>
      </c>
      <c r="F3353" t="str">
        <f>IFERROR(SMALL($E$5:$E$9000,ROWS($E$5:E3353)),"")</f>
        <v/>
      </c>
      <c r="I3353" s="371" t="s">
        <v>135</v>
      </c>
      <c r="J3353" t="s">
        <v>813</v>
      </c>
      <c r="K3353" s="372">
        <v>1943171</v>
      </c>
      <c r="L3353" s="388">
        <f>ROWS(K$5:K3353)</f>
        <v>3349</v>
      </c>
      <c r="M3353" s="388" t="str">
        <f>IF(_xlfn.IFNA(VLOOKUP(I3353,$AG$3:$AH$83,2,FALSE),"")='11.1'!$D$5,TXM!L3353,"")</f>
        <v/>
      </c>
      <c r="N3353" t="str">
        <f>IFERROR(SMALL($M$5:$M$9000,ROWS($M$5:M3353)),"")</f>
        <v/>
      </c>
      <c r="P3353" t="s">
        <v>211</v>
      </c>
      <c r="Q3353" t="s">
        <v>96</v>
      </c>
      <c r="R3353">
        <v>16511591</v>
      </c>
      <c r="S3353" s="388">
        <f>ROWS(R$5:R3353)</f>
        <v>3349</v>
      </c>
      <c r="T3353" s="388" t="str">
        <f>IF(_xlfn.IFNA(VLOOKUP(P3353,$AG$3:$AH$83,2,FALSE),"")='11.1'!$D$5,TXM!S3353,"")</f>
        <v/>
      </c>
      <c r="U3353" t="str">
        <f>IFERROR(SMALL($T$5:$T$9000,ROWS($T$5:T3353)),"")</f>
        <v/>
      </c>
    </row>
    <row r="3354" spans="1:21" ht="14.4" customHeight="1" x14ac:dyDescent="0.3">
      <c r="A3354" s="371" t="s">
        <v>163</v>
      </c>
      <c r="B3354" t="s">
        <v>803</v>
      </c>
      <c r="C3354" s="372">
        <v>700689</v>
      </c>
      <c r="D3354" s="388">
        <f>ROWS(C$5:C3354)</f>
        <v>3350</v>
      </c>
      <c r="E3354" s="388" t="str">
        <f>IF(_xlfn.IFNA(VLOOKUP(A3354,$AG$3:$AH$83,2,FALSE),"")='11.1'!$D$5,TXM!D3354,"")</f>
        <v/>
      </c>
      <c r="F3354" t="str">
        <f>IFERROR(SMALL($E$5:$E$9000,ROWS($E$5:E3354)),"")</f>
        <v/>
      </c>
      <c r="I3354" s="371" t="s">
        <v>135</v>
      </c>
      <c r="J3354" t="s">
        <v>100</v>
      </c>
      <c r="K3354" s="372">
        <v>1837008</v>
      </c>
      <c r="L3354" s="388">
        <f>ROWS(K$5:K3354)</f>
        <v>3350</v>
      </c>
      <c r="M3354" s="388" t="str">
        <f>IF(_xlfn.IFNA(VLOOKUP(I3354,$AG$3:$AH$83,2,FALSE),"")='11.1'!$D$5,TXM!L3354,"")</f>
        <v/>
      </c>
      <c r="N3354" t="str">
        <f>IFERROR(SMALL($M$5:$M$9000,ROWS($M$5:M3354)),"")</f>
        <v/>
      </c>
      <c r="P3354" t="s">
        <v>211</v>
      </c>
      <c r="Q3354" t="s">
        <v>1285</v>
      </c>
      <c r="R3354">
        <v>13935907</v>
      </c>
      <c r="S3354" s="388">
        <f>ROWS(R$5:R3354)</f>
        <v>3350</v>
      </c>
      <c r="T3354" s="388" t="str">
        <f>IF(_xlfn.IFNA(VLOOKUP(P3354,$AG$3:$AH$83,2,FALSE),"")='11.1'!$D$5,TXM!S3354,"")</f>
        <v/>
      </c>
      <c r="U3354" t="str">
        <f>IFERROR(SMALL($T$5:$T$9000,ROWS($T$5:T3354)),"")</f>
        <v/>
      </c>
    </row>
    <row r="3355" spans="1:21" ht="14.4" customHeight="1" x14ac:dyDescent="0.3">
      <c r="A3355" s="371" t="s">
        <v>695</v>
      </c>
      <c r="B3355" t="s">
        <v>1000</v>
      </c>
      <c r="C3355" s="372">
        <v>2023425</v>
      </c>
      <c r="D3355" s="388">
        <f>ROWS(C$5:C3355)</f>
        <v>3351</v>
      </c>
      <c r="E3355" s="388" t="str">
        <f>IF(_xlfn.IFNA(VLOOKUP(A3355,$AG$3:$AH$83,2,FALSE),"")='11.1'!$D$5,TXM!D3355,"")</f>
        <v/>
      </c>
      <c r="F3355" t="str">
        <f>IFERROR(SMALL($E$5:$E$9000,ROWS($E$5:E3355)),"")</f>
        <v/>
      </c>
      <c r="I3355" s="371" t="s">
        <v>135</v>
      </c>
      <c r="J3355" t="s">
        <v>775</v>
      </c>
      <c r="K3355" s="372">
        <v>1510716</v>
      </c>
      <c r="L3355" s="388">
        <f>ROWS(K$5:K3355)</f>
        <v>3351</v>
      </c>
      <c r="M3355" s="388" t="str">
        <f>IF(_xlfn.IFNA(VLOOKUP(I3355,$AG$3:$AH$83,2,FALSE),"")='11.1'!$D$5,TXM!L3355,"")</f>
        <v/>
      </c>
      <c r="N3355" t="str">
        <f>IFERROR(SMALL($M$5:$M$9000,ROWS($M$5:M3355)),"")</f>
        <v/>
      </c>
      <c r="P3355" t="s">
        <v>211</v>
      </c>
      <c r="Q3355" t="s">
        <v>861</v>
      </c>
      <c r="R3355">
        <v>9895283</v>
      </c>
      <c r="S3355" s="388">
        <f>ROWS(R$5:R3355)</f>
        <v>3351</v>
      </c>
      <c r="T3355" s="388" t="str">
        <f>IF(_xlfn.IFNA(VLOOKUP(P3355,$AG$3:$AH$83,2,FALSE),"")='11.1'!$D$5,TXM!S3355,"")</f>
        <v/>
      </c>
      <c r="U3355" t="str">
        <f>IFERROR(SMALL($T$5:$T$9000,ROWS($T$5:T3355)),"")</f>
        <v/>
      </c>
    </row>
    <row r="3356" spans="1:21" ht="14.4" customHeight="1" x14ac:dyDescent="0.3">
      <c r="A3356" s="371" t="s">
        <v>146</v>
      </c>
      <c r="B3356" t="s">
        <v>783</v>
      </c>
      <c r="C3356" s="372">
        <v>26183343710</v>
      </c>
      <c r="D3356" s="388">
        <f>ROWS(C$5:C3356)</f>
        <v>3352</v>
      </c>
      <c r="E3356" s="388" t="str">
        <f>IF(_xlfn.IFNA(VLOOKUP(A3356,$AG$3:$AH$83,2,FALSE),"")='11.1'!$D$5,TXM!D3356,"")</f>
        <v/>
      </c>
      <c r="F3356" t="str">
        <f>IFERROR(SMALL($E$5:$E$9000,ROWS($E$5:E3356)),"")</f>
        <v/>
      </c>
      <c r="I3356" s="371" t="s">
        <v>135</v>
      </c>
      <c r="J3356" t="s">
        <v>101</v>
      </c>
      <c r="K3356" s="372">
        <v>1476961</v>
      </c>
      <c r="L3356" s="388">
        <f>ROWS(K$5:K3356)</f>
        <v>3352</v>
      </c>
      <c r="M3356" s="388" t="str">
        <f>IF(_xlfn.IFNA(VLOOKUP(I3356,$AG$3:$AH$83,2,FALSE),"")='11.1'!$D$5,TXM!L3356,"")</f>
        <v/>
      </c>
      <c r="N3356" t="str">
        <f>IFERROR(SMALL($M$5:$M$9000,ROWS($M$5:M3356)),"")</f>
        <v/>
      </c>
      <c r="P3356" t="s">
        <v>211</v>
      </c>
      <c r="Q3356" t="s">
        <v>785</v>
      </c>
      <c r="R3356">
        <v>9213744</v>
      </c>
      <c r="S3356" s="388">
        <f>ROWS(R$5:R3356)</f>
        <v>3352</v>
      </c>
      <c r="T3356" s="388" t="str">
        <f>IF(_xlfn.IFNA(VLOOKUP(P3356,$AG$3:$AH$83,2,FALSE),"")='11.1'!$D$5,TXM!S3356,"")</f>
        <v/>
      </c>
      <c r="U3356" t="str">
        <f>IFERROR(SMALL($T$5:$T$9000,ROWS($T$5:T3356)),"")</f>
        <v/>
      </c>
    </row>
    <row r="3357" spans="1:21" ht="14.4" customHeight="1" x14ac:dyDescent="0.3">
      <c r="A3357" s="371" t="s">
        <v>146</v>
      </c>
      <c r="B3357" t="s">
        <v>1000</v>
      </c>
      <c r="C3357" s="372">
        <v>4018448</v>
      </c>
      <c r="D3357" s="388">
        <f>ROWS(C$5:C3357)</f>
        <v>3353</v>
      </c>
      <c r="E3357" s="388" t="str">
        <f>IF(_xlfn.IFNA(VLOOKUP(A3357,$AG$3:$AH$83,2,FALSE),"")='11.1'!$D$5,TXM!D3357,"")</f>
        <v/>
      </c>
      <c r="F3357" t="str">
        <f>IFERROR(SMALL($E$5:$E$9000,ROWS($E$5:E3357)),"")</f>
        <v/>
      </c>
      <c r="I3357" s="371" t="s">
        <v>135</v>
      </c>
      <c r="J3357" t="s">
        <v>845</v>
      </c>
      <c r="K3357" s="372">
        <v>1462247</v>
      </c>
      <c r="L3357" s="388">
        <f>ROWS(K$5:K3357)</f>
        <v>3353</v>
      </c>
      <c r="M3357" s="388" t="str">
        <f>IF(_xlfn.IFNA(VLOOKUP(I3357,$AG$3:$AH$83,2,FALSE),"")='11.1'!$D$5,TXM!L3357,"")</f>
        <v/>
      </c>
      <c r="N3357" t="str">
        <f>IFERROR(SMALL($M$5:$M$9000,ROWS($M$5:M3357)),"")</f>
        <v/>
      </c>
      <c r="P3357" t="s">
        <v>211</v>
      </c>
      <c r="Q3357" t="s">
        <v>108</v>
      </c>
      <c r="R3357">
        <v>9174282</v>
      </c>
      <c r="S3357" s="388">
        <f>ROWS(R$5:R3357)</f>
        <v>3353</v>
      </c>
      <c r="T3357" s="388" t="str">
        <f>IF(_xlfn.IFNA(VLOOKUP(P3357,$AG$3:$AH$83,2,FALSE),"")='11.1'!$D$5,TXM!S3357,"")</f>
        <v/>
      </c>
      <c r="U3357" t="str">
        <f>IFERROR(SMALL($T$5:$T$9000,ROWS($T$5:T3357)),"")</f>
        <v/>
      </c>
    </row>
    <row r="3358" spans="1:21" ht="14.4" customHeight="1" x14ac:dyDescent="0.3">
      <c r="A3358" s="371" t="s">
        <v>146</v>
      </c>
      <c r="B3358" t="s">
        <v>104</v>
      </c>
      <c r="C3358" s="372">
        <v>2567669</v>
      </c>
      <c r="D3358" s="388">
        <f>ROWS(C$5:C3358)</f>
        <v>3354</v>
      </c>
      <c r="E3358" s="388" t="str">
        <f>IF(_xlfn.IFNA(VLOOKUP(A3358,$AG$3:$AH$83,2,FALSE),"")='11.1'!$D$5,TXM!D3358,"")</f>
        <v/>
      </c>
      <c r="F3358" t="str">
        <f>IFERROR(SMALL($E$5:$E$9000,ROWS($E$5:E3358)),"")</f>
        <v/>
      </c>
      <c r="I3358" s="371" t="s">
        <v>135</v>
      </c>
      <c r="J3358" t="s">
        <v>787</v>
      </c>
      <c r="K3358" s="372">
        <v>1432913</v>
      </c>
      <c r="L3358" s="388">
        <f>ROWS(K$5:K3358)</f>
        <v>3354</v>
      </c>
      <c r="M3358" s="388" t="str">
        <f>IF(_xlfn.IFNA(VLOOKUP(I3358,$AG$3:$AH$83,2,FALSE),"")='11.1'!$D$5,TXM!L3358,"")</f>
        <v/>
      </c>
      <c r="N3358" t="str">
        <f>IFERROR(SMALL($M$5:$M$9000,ROWS($M$5:M3358)),"")</f>
        <v/>
      </c>
      <c r="P3358" t="s">
        <v>211</v>
      </c>
      <c r="Q3358" t="s">
        <v>107</v>
      </c>
      <c r="R3358">
        <v>8889288</v>
      </c>
      <c r="S3358" s="388">
        <f>ROWS(R$5:R3358)</f>
        <v>3354</v>
      </c>
      <c r="T3358" s="388" t="str">
        <f>IF(_xlfn.IFNA(VLOOKUP(P3358,$AG$3:$AH$83,2,FALSE),"")='11.1'!$D$5,TXM!S3358,"")</f>
        <v/>
      </c>
      <c r="U3358" t="str">
        <f>IFERROR(SMALL($T$5:$T$9000,ROWS($T$5:T3358)),"")</f>
        <v/>
      </c>
    </row>
    <row r="3359" spans="1:21" ht="14.4" customHeight="1" x14ac:dyDescent="0.3">
      <c r="A3359" s="371" t="s">
        <v>146</v>
      </c>
      <c r="B3359" t="s">
        <v>173</v>
      </c>
      <c r="C3359" s="372">
        <v>1491235</v>
      </c>
      <c r="D3359" s="388">
        <f>ROWS(C$5:C3359)</f>
        <v>3355</v>
      </c>
      <c r="E3359" s="388" t="str">
        <f>IF(_xlfn.IFNA(VLOOKUP(A3359,$AG$3:$AH$83,2,FALSE),"")='11.1'!$D$5,TXM!D3359,"")</f>
        <v/>
      </c>
      <c r="F3359" t="str">
        <f>IFERROR(SMALL($E$5:$E$9000,ROWS($E$5:E3359)),"")</f>
        <v/>
      </c>
      <c r="I3359" s="371" t="s">
        <v>135</v>
      </c>
      <c r="J3359" t="s">
        <v>1441</v>
      </c>
      <c r="K3359" s="372">
        <v>1396929</v>
      </c>
      <c r="L3359" s="388">
        <f>ROWS(K$5:K3359)</f>
        <v>3355</v>
      </c>
      <c r="M3359" s="388" t="str">
        <f>IF(_xlfn.IFNA(VLOOKUP(I3359,$AG$3:$AH$83,2,FALSE),"")='11.1'!$D$5,TXM!L3359,"")</f>
        <v/>
      </c>
      <c r="N3359" t="str">
        <f>IFERROR(SMALL($M$5:$M$9000,ROWS($M$5:M3359)),"")</f>
        <v/>
      </c>
      <c r="P3359" t="s">
        <v>211</v>
      </c>
      <c r="Q3359" t="s">
        <v>1500</v>
      </c>
      <c r="R3359">
        <v>8711494</v>
      </c>
      <c r="S3359" s="388">
        <f>ROWS(R$5:R3359)</f>
        <v>3355</v>
      </c>
      <c r="T3359" s="388" t="str">
        <f>IF(_xlfn.IFNA(VLOOKUP(P3359,$AG$3:$AH$83,2,FALSE),"")='11.1'!$D$5,TXM!S3359,"")</f>
        <v/>
      </c>
      <c r="U3359" t="str">
        <f>IFERROR(SMALL($T$5:$T$9000,ROWS($T$5:T3359)),"")</f>
        <v/>
      </c>
    </row>
    <row r="3360" spans="1:21" ht="14.4" customHeight="1" x14ac:dyDescent="0.3">
      <c r="A3360" s="371" t="s">
        <v>146</v>
      </c>
      <c r="B3360" t="s">
        <v>789</v>
      </c>
      <c r="C3360" s="372">
        <v>725246</v>
      </c>
      <c r="D3360" s="388">
        <f>ROWS(C$5:C3360)</f>
        <v>3356</v>
      </c>
      <c r="E3360" s="388" t="str">
        <f>IF(_xlfn.IFNA(VLOOKUP(A3360,$AG$3:$AH$83,2,FALSE),"")='11.1'!$D$5,TXM!D3360,"")</f>
        <v/>
      </c>
      <c r="F3360" t="str">
        <f>IFERROR(SMALL($E$5:$E$9000,ROWS($E$5:E3360)),"")</f>
        <v/>
      </c>
      <c r="I3360" s="371" t="s">
        <v>135</v>
      </c>
      <c r="J3360" t="s">
        <v>815</v>
      </c>
      <c r="K3360" s="372">
        <v>1225835</v>
      </c>
      <c r="L3360" s="388">
        <f>ROWS(K$5:K3360)</f>
        <v>3356</v>
      </c>
      <c r="M3360" s="388" t="str">
        <f>IF(_xlfn.IFNA(VLOOKUP(I3360,$AG$3:$AH$83,2,FALSE),"")='11.1'!$D$5,TXM!L3360,"")</f>
        <v/>
      </c>
      <c r="N3360" t="str">
        <f>IFERROR(SMALL($M$5:$M$9000,ROWS($M$5:M3360)),"")</f>
        <v/>
      </c>
      <c r="P3360" t="s">
        <v>211</v>
      </c>
      <c r="Q3360" t="s">
        <v>827</v>
      </c>
      <c r="R3360">
        <v>8388781</v>
      </c>
      <c r="S3360" s="388">
        <f>ROWS(R$5:R3360)</f>
        <v>3356</v>
      </c>
      <c r="T3360" s="388" t="str">
        <f>IF(_xlfn.IFNA(VLOOKUP(P3360,$AG$3:$AH$83,2,FALSE),"")='11.1'!$D$5,TXM!S3360,"")</f>
        <v/>
      </c>
      <c r="U3360" t="str">
        <f>IFERROR(SMALL($T$5:$T$9000,ROWS($T$5:T3360)),"")</f>
        <v/>
      </c>
    </row>
    <row r="3361" spans="1:21" ht="14.4" customHeight="1" x14ac:dyDescent="0.3">
      <c r="A3361" s="371" t="s">
        <v>146</v>
      </c>
      <c r="B3361" t="s">
        <v>865</v>
      </c>
      <c r="C3361" s="372">
        <v>508933</v>
      </c>
      <c r="D3361" s="388">
        <f>ROWS(C$5:C3361)</f>
        <v>3357</v>
      </c>
      <c r="E3361" s="388" t="str">
        <f>IF(_xlfn.IFNA(VLOOKUP(A3361,$AG$3:$AH$83,2,FALSE),"")='11.1'!$D$5,TXM!D3361,"")</f>
        <v/>
      </c>
      <c r="F3361" t="str">
        <f>IFERROR(SMALL($E$5:$E$9000,ROWS($E$5:E3361)),"")</f>
        <v/>
      </c>
      <c r="I3361" s="371" t="s">
        <v>135</v>
      </c>
      <c r="J3361" t="s">
        <v>1332</v>
      </c>
      <c r="K3361" s="372">
        <v>1210027</v>
      </c>
      <c r="L3361" s="388">
        <f>ROWS(K$5:K3361)</f>
        <v>3357</v>
      </c>
      <c r="M3361" s="388" t="str">
        <f>IF(_xlfn.IFNA(VLOOKUP(I3361,$AG$3:$AH$83,2,FALSE),"")='11.1'!$D$5,TXM!L3361,"")</f>
        <v/>
      </c>
      <c r="N3361" t="str">
        <f>IFERROR(SMALL($M$5:$M$9000,ROWS($M$5:M3361)),"")</f>
        <v/>
      </c>
      <c r="P3361" t="s">
        <v>211</v>
      </c>
      <c r="Q3361" t="s">
        <v>1001</v>
      </c>
      <c r="R3361">
        <v>8327567</v>
      </c>
      <c r="S3361" s="388">
        <f>ROWS(R$5:R3361)</f>
        <v>3357</v>
      </c>
      <c r="T3361" s="388" t="str">
        <f>IF(_xlfn.IFNA(VLOOKUP(P3361,$AG$3:$AH$83,2,FALSE),"")='11.1'!$D$5,TXM!S3361,"")</f>
        <v/>
      </c>
      <c r="U3361" t="str">
        <f>IFERROR(SMALL($T$5:$T$9000,ROWS($T$5:T3361)),"")</f>
        <v/>
      </c>
    </row>
    <row r="3362" spans="1:21" ht="14.4" customHeight="1" x14ac:dyDescent="0.3">
      <c r="A3362" s="371" t="s">
        <v>146</v>
      </c>
      <c r="B3362" t="s">
        <v>791</v>
      </c>
      <c r="C3362" s="372">
        <v>434246</v>
      </c>
      <c r="D3362" s="388">
        <f>ROWS(C$5:C3362)</f>
        <v>3358</v>
      </c>
      <c r="E3362" s="388" t="str">
        <f>IF(_xlfn.IFNA(VLOOKUP(A3362,$AG$3:$AH$83,2,FALSE),"")='11.1'!$D$5,TXM!D3362,"")</f>
        <v/>
      </c>
      <c r="F3362" t="str">
        <f>IFERROR(SMALL($E$5:$E$9000,ROWS($E$5:E3362)),"")</f>
        <v/>
      </c>
      <c r="I3362" s="371" t="s">
        <v>135</v>
      </c>
      <c r="J3362" t="s">
        <v>837</v>
      </c>
      <c r="K3362" s="372">
        <v>1176584</v>
      </c>
      <c r="L3362" s="388">
        <f>ROWS(K$5:K3362)</f>
        <v>3358</v>
      </c>
      <c r="M3362" s="388" t="str">
        <f>IF(_xlfn.IFNA(VLOOKUP(I3362,$AG$3:$AH$83,2,FALSE),"")='11.1'!$D$5,TXM!L3362,"")</f>
        <v/>
      </c>
      <c r="N3362" t="str">
        <f>IFERROR(SMALL($M$5:$M$9000,ROWS($M$5:M3362)),"")</f>
        <v/>
      </c>
      <c r="P3362" t="s">
        <v>211</v>
      </c>
      <c r="Q3362" t="s">
        <v>815</v>
      </c>
      <c r="R3362">
        <v>8240583</v>
      </c>
      <c r="S3362" s="388">
        <f>ROWS(R$5:R3362)</f>
        <v>3358</v>
      </c>
      <c r="T3362" s="388" t="str">
        <f>IF(_xlfn.IFNA(VLOOKUP(P3362,$AG$3:$AH$83,2,FALSE),"")='11.1'!$D$5,TXM!S3362,"")</f>
        <v/>
      </c>
      <c r="U3362" t="str">
        <f>IFERROR(SMALL($T$5:$T$9000,ROWS($T$5:T3362)),"")</f>
        <v/>
      </c>
    </row>
    <row r="3363" spans="1:21" ht="14.4" customHeight="1" x14ac:dyDescent="0.3">
      <c r="A3363" s="371" t="s">
        <v>146</v>
      </c>
      <c r="B3363" t="s">
        <v>787</v>
      </c>
      <c r="C3363" s="372">
        <v>324090</v>
      </c>
      <c r="D3363" s="388">
        <f>ROWS(C$5:C3363)</f>
        <v>3359</v>
      </c>
      <c r="E3363" s="388" t="str">
        <f>IF(_xlfn.IFNA(VLOOKUP(A3363,$AG$3:$AH$83,2,FALSE),"")='11.1'!$D$5,TXM!D3363,"")</f>
        <v/>
      </c>
      <c r="F3363" t="str">
        <f>IFERROR(SMALL($E$5:$E$9000,ROWS($E$5:E3363)),"")</f>
        <v/>
      </c>
      <c r="I3363" s="371" t="s">
        <v>135</v>
      </c>
      <c r="J3363" t="s">
        <v>841</v>
      </c>
      <c r="K3363" s="372">
        <v>1157233</v>
      </c>
      <c r="L3363" s="388">
        <f>ROWS(K$5:K3363)</f>
        <v>3359</v>
      </c>
      <c r="M3363" s="388" t="str">
        <f>IF(_xlfn.IFNA(VLOOKUP(I3363,$AG$3:$AH$83,2,FALSE),"")='11.1'!$D$5,TXM!L3363,"")</f>
        <v/>
      </c>
      <c r="N3363" t="str">
        <f>IFERROR(SMALL($M$5:$M$9000,ROWS($M$5:M3363)),"")</f>
        <v/>
      </c>
      <c r="P3363" t="s">
        <v>211</v>
      </c>
      <c r="Q3363" t="s">
        <v>1005</v>
      </c>
      <c r="R3363">
        <v>7723864</v>
      </c>
      <c r="S3363" s="388">
        <f>ROWS(R$5:R3363)</f>
        <v>3359</v>
      </c>
      <c r="T3363" s="388" t="str">
        <f>IF(_xlfn.IFNA(VLOOKUP(P3363,$AG$3:$AH$83,2,FALSE),"")='11.1'!$D$5,TXM!S3363,"")</f>
        <v/>
      </c>
      <c r="U3363" t="str">
        <f>IFERROR(SMALL($T$5:$T$9000,ROWS($T$5:T3363)),"")</f>
        <v/>
      </c>
    </row>
    <row r="3364" spans="1:21" ht="14.4" customHeight="1" x14ac:dyDescent="0.3">
      <c r="A3364" s="371" t="s">
        <v>146</v>
      </c>
      <c r="B3364" t="s">
        <v>835</v>
      </c>
      <c r="C3364" s="372">
        <v>232838</v>
      </c>
      <c r="D3364" s="388">
        <f>ROWS(C$5:C3364)</f>
        <v>3360</v>
      </c>
      <c r="E3364" s="388" t="str">
        <f>IF(_xlfn.IFNA(VLOOKUP(A3364,$AG$3:$AH$83,2,FALSE),"")='11.1'!$D$5,TXM!D3364,"")</f>
        <v/>
      </c>
      <c r="F3364" t="str">
        <f>IFERROR(SMALL($E$5:$E$9000,ROWS($E$5:E3364)),"")</f>
        <v/>
      </c>
      <c r="I3364" s="371" t="s">
        <v>135</v>
      </c>
      <c r="J3364" t="s">
        <v>93</v>
      </c>
      <c r="K3364" s="372">
        <v>985092</v>
      </c>
      <c r="L3364" s="388">
        <f>ROWS(K$5:K3364)</f>
        <v>3360</v>
      </c>
      <c r="M3364" s="388" t="str">
        <f>IF(_xlfn.IFNA(VLOOKUP(I3364,$AG$3:$AH$83,2,FALSE),"")='11.1'!$D$5,TXM!L3364,"")</f>
        <v/>
      </c>
      <c r="N3364" t="str">
        <f>IFERROR(SMALL($M$5:$M$9000,ROWS($M$5:M3364)),"")</f>
        <v/>
      </c>
      <c r="P3364" t="s">
        <v>211</v>
      </c>
      <c r="Q3364" t="s">
        <v>1275</v>
      </c>
      <c r="R3364">
        <v>7615303</v>
      </c>
      <c r="S3364" s="388">
        <f>ROWS(R$5:R3364)</f>
        <v>3360</v>
      </c>
      <c r="T3364" s="388" t="str">
        <f>IF(_xlfn.IFNA(VLOOKUP(P3364,$AG$3:$AH$83,2,FALSE),"")='11.1'!$D$5,TXM!S3364,"")</f>
        <v/>
      </c>
      <c r="U3364" t="str">
        <f>IFERROR(SMALL($T$5:$T$9000,ROWS($T$5:T3364)),"")</f>
        <v/>
      </c>
    </row>
    <row r="3365" spans="1:21" ht="14.4" customHeight="1" x14ac:dyDescent="0.3">
      <c r="A3365" s="371" t="s">
        <v>146</v>
      </c>
      <c r="B3365" t="s">
        <v>98</v>
      </c>
      <c r="C3365" s="372">
        <v>156234</v>
      </c>
      <c r="D3365" s="388">
        <f>ROWS(C$5:C3365)</f>
        <v>3361</v>
      </c>
      <c r="E3365" s="388" t="str">
        <f>IF(_xlfn.IFNA(VLOOKUP(A3365,$AG$3:$AH$83,2,FALSE),"")='11.1'!$D$5,TXM!D3365,"")</f>
        <v/>
      </c>
      <c r="F3365" t="str">
        <f>IFERROR(SMALL($E$5:$E$9000,ROWS($E$5:E3365)),"")</f>
        <v/>
      </c>
      <c r="I3365" s="371" t="s">
        <v>135</v>
      </c>
      <c r="J3365" t="s">
        <v>789</v>
      </c>
      <c r="K3365" s="372">
        <v>916204</v>
      </c>
      <c r="L3365" s="388">
        <f>ROWS(K$5:K3365)</f>
        <v>3361</v>
      </c>
      <c r="M3365" s="388" t="str">
        <f>IF(_xlfn.IFNA(VLOOKUP(I3365,$AG$3:$AH$83,2,FALSE),"")='11.1'!$D$5,TXM!L3365,"")</f>
        <v/>
      </c>
      <c r="N3365" t="str">
        <f>IFERROR(SMALL($M$5:$M$9000,ROWS($M$5:M3365)),"")</f>
        <v/>
      </c>
      <c r="P3365" t="s">
        <v>211</v>
      </c>
      <c r="Q3365" t="s">
        <v>1318</v>
      </c>
      <c r="R3365">
        <v>7608159</v>
      </c>
      <c r="S3365" s="388">
        <f>ROWS(R$5:R3365)</f>
        <v>3361</v>
      </c>
      <c r="T3365" s="388" t="str">
        <f>IF(_xlfn.IFNA(VLOOKUP(P3365,$AG$3:$AH$83,2,FALSE),"")='11.1'!$D$5,TXM!S3365,"")</f>
        <v/>
      </c>
      <c r="U3365" t="str">
        <f>IFERROR(SMALL($T$5:$T$9000,ROWS($T$5:T3365)),"")</f>
        <v/>
      </c>
    </row>
    <row r="3366" spans="1:21" ht="14.4" customHeight="1" x14ac:dyDescent="0.3">
      <c r="A3366" s="371" t="s">
        <v>146</v>
      </c>
      <c r="B3366" t="s">
        <v>1275</v>
      </c>
      <c r="C3366" s="372">
        <v>132308</v>
      </c>
      <c r="D3366" s="388">
        <f>ROWS(C$5:C3366)</f>
        <v>3362</v>
      </c>
      <c r="E3366" s="388" t="str">
        <f>IF(_xlfn.IFNA(VLOOKUP(A3366,$AG$3:$AH$83,2,FALSE),"")='11.1'!$D$5,TXM!D3366,"")</f>
        <v/>
      </c>
      <c r="F3366" t="str">
        <f>IFERROR(SMALL($E$5:$E$9000,ROWS($E$5:E3366)),"")</f>
        <v/>
      </c>
      <c r="I3366" s="371" t="s">
        <v>135</v>
      </c>
      <c r="J3366" t="s">
        <v>817</v>
      </c>
      <c r="K3366" s="372">
        <v>674590</v>
      </c>
      <c r="L3366" s="388">
        <f>ROWS(K$5:K3366)</f>
        <v>3362</v>
      </c>
      <c r="M3366" s="388" t="str">
        <f>IF(_xlfn.IFNA(VLOOKUP(I3366,$AG$3:$AH$83,2,FALSE),"")='11.1'!$D$5,TXM!L3366,"")</f>
        <v/>
      </c>
      <c r="N3366" t="str">
        <f>IFERROR(SMALL($M$5:$M$9000,ROWS($M$5:M3366)),"")</f>
        <v/>
      </c>
      <c r="P3366" t="s">
        <v>211</v>
      </c>
      <c r="Q3366" t="s">
        <v>999</v>
      </c>
      <c r="R3366">
        <v>7520093</v>
      </c>
      <c r="S3366" s="388">
        <f>ROWS(R$5:R3366)</f>
        <v>3362</v>
      </c>
      <c r="T3366" s="388" t="str">
        <f>IF(_xlfn.IFNA(VLOOKUP(P3366,$AG$3:$AH$83,2,FALSE),"")='11.1'!$D$5,TXM!S3366,"")</f>
        <v/>
      </c>
      <c r="U3366" t="str">
        <f>IFERROR(SMALL($T$5:$T$9000,ROWS($T$5:T3366)),"")</f>
        <v/>
      </c>
    </row>
    <row r="3367" spans="1:21" ht="14.4" customHeight="1" x14ac:dyDescent="0.3">
      <c r="A3367" s="371" t="s">
        <v>146</v>
      </c>
      <c r="B3367" t="s">
        <v>837</v>
      </c>
      <c r="C3367" s="372">
        <v>82401</v>
      </c>
      <c r="D3367" s="388">
        <f>ROWS(C$5:C3367)</f>
        <v>3363</v>
      </c>
      <c r="E3367" s="388" t="str">
        <f>IF(_xlfn.IFNA(VLOOKUP(A3367,$AG$3:$AH$83,2,FALSE),"")='11.1'!$D$5,TXM!D3367,"")</f>
        <v/>
      </c>
      <c r="F3367" t="str">
        <f>IFERROR(SMALL($E$5:$E$9000,ROWS($E$5:E3367)),"")</f>
        <v/>
      </c>
      <c r="I3367" s="371" t="s">
        <v>135</v>
      </c>
      <c r="J3367" t="s">
        <v>171</v>
      </c>
      <c r="K3367" s="372">
        <v>499322</v>
      </c>
      <c r="L3367" s="388">
        <f>ROWS(K$5:K3367)</f>
        <v>3363</v>
      </c>
      <c r="M3367" s="388" t="str">
        <f>IF(_xlfn.IFNA(VLOOKUP(I3367,$AG$3:$AH$83,2,FALSE),"")='11.1'!$D$5,TXM!L3367,"")</f>
        <v/>
      </c>
      <c r="N3367" t="str">
        <f>IFERROR(SMALL($M$5:$M$9000,ROWS($M$5:M3367)),"")</f>
        <v/>
      </c>
      <c r="P3367" t="s">
        <v>211</v>
      </c>
      <c r="Q3367" t="s">
        <v>837</v>
      </c>
      <c r="R3367">
        <v>6825383</v>
      </c>
      <c r="S3367" s="388">
        <f>ROWS(R$5:R3367)</f>
        <v>3363</v>
      </c>
      <c r="T3367" s="388" t="str">
        <f>IF(_xlfn.IFNA(VLOOKUP(P3367,$AG$3:$AH$83,2,FALSE),"")='11.1'!$D$5,TXM!S3367,"")</f>
        <v/>
      </c>
      <c r="U3367" t="str">
        <f>IFERROR(SMALL($T$5:$T$9000,ROWS($T$5:T3367)),"")</f>
        <v/>
      </c>
    </row>
    <row r="3368" spans="1:21" ht="14.4" customHeight="1" x14ac:dyDescent="0.3">
      <c r="A3368" s="371" t="s">
        <v>146</v>
      </c>
      <c r="B3368" t="s">
        <v>95</v>
      </c>
      <c r="C3368" s="372">
        <v>43323</v>
      </c>
      <c r="D3368" s="388">
        <f>ROWS(C$5:C3368)</f>
        <v>3364</v>
      </c>
      <c r="E3368" s="388" t="str">
        <f>IF(_xlfn.IFNA(VLOOKUP(A3368,$AG$3:$AH$83,2,FALSE),"")='11.1'!$D$5,TXM!D3368,"")</f>
        <v/>
      </c>
      <c r="F3368" t="str">
        <f>IFERROR(SMALL($E$5:$E$9000,ROWS($E$5:E3368)),"")</f>
        <v/>
      </c>
      <c r="I3368" s="371" t="s">
        <v>135</v>
      </c>
      <c r="J3368" t="s">
        <v>999</v>
      </c>
      <c r="K3368" s="372">
        <v>473526</v>
      </c>
      <c r="L3368" s="388">
        <f>ROWS(K$5:K3368)</f>
        <v>3364</v>
      </c>
      <c r="M3368" s="388" t="str">
        <f>IF(_xlfn.IFNA(VLOOKUP(I3368,$AG$3:$AH$83,2,FALSE),"")='11.1'!$D$5,TXM!L3368,"")</f>
        <v/>
      </c>
      <c r="N3368" t="str">
        <f>IFERROR(SMALL($M$5:$M$9000,ROWS($M$5:M3368)),"")</f>
        <v/>
      </c>
      <c r="P3368" t="s">
        <v>211</v>
      </c>
      <c r="Q3368" t="s">
        <v>859</v>
      </c>
      <c r="R3368">
        <v>6682308</v>
      </c>
      <c r="S3368" s="388">
        <f>ROWS(R$5:R3368)</f>
        <v>3364</v>
      </c>
      <c r="T3368" s="388" t="str">
        <f>IF(_xlfn.IFNA(VLOOKUP(P3368,$AG$3:$AH$83,2,FALSE),"")='11.1'!$D$5,TXM!S3368,"")</f>
        <v/>
      </c>
      <c r="U3368" t="str">
        <f>IFERROR(SMALL($T$5:$T$9000,ROWS($T$5:T3368)),"")</f>
        <v/>
      </c>
    </row>
    <row r="3369" spans="1:21" ht="14.4" customHeight="1" x14ac:dyDescent="0.3">
      <c r="A3369" s="371" t="s">
        <v>146</v>
      </c>
      <c r="B3369" t="s">
        <v>863</v>
      </c>
      <c r="C3369" s="372">
        <v>33017</v>
      </c>
      <c r="D3369" s="388">
        <f>ROWS(C$5:C3369)</f>
        <v>3365</v>
      </c>
      <c r="E3369" s="388" t="str">
        <f>IF(_xlfn.IFNA(VLOOKUP(A3369,$AG$3:$AH$83,2,FALSE),"")='11.1'!$D$5,TXM!D3369,"")</f>
        <v/>
      </c>
      <c r="F3369" t="str">
        <f>IFERROR(SMALL($E$5:$E$9000,ROWS($E$5:E3369)),"")</f>
        <v/>
      </c>
      <c r="I3369" s="371" t="s">
        <v>135</v>
      </c>
      <c r="J3369" t="s">
        <v>997</v>
      </c>
      <c r="K3369" s="372">
        <v>453175</v>
      </c>
      <c r="L3369" s="388">
        <f>ROWS(K$5:K3369)</f>
        <v>3365</v>
      </c>
      <c r="M3369" s="388" t="str">
        <f>IF(_xlfn.IFNA(VLOOKUP(I3369,$AG$3:$AH$83,2,FALSE),"")='11.1'!$D$5,TXM!L3369,"")</f>
        <v/>
      </c>
      <c r="N3369" t="str">
        <f>IFERROR(SMALL($M$5:$M$9000,ROWS($M$5:M3369)),"")</f>
        <v/>
      </c>
      <c r="P3369" t="s">
        <v>211</v>
      </c>
      <c r="Q3369" t="s">
        <v>106</v>
      </c>
      <c r="R3369">
        <v>6477854</v>
      </c>
      <c r="S3369" s="388">
        <f>ROWS(R$5:R3369)</f>
        <v>3365</v>
      </c>
      <c r="T3369" s="388" t="str">
        <f>IF(_xlfn.IFNA(VLOOKUP(P3369,$AG$3:$AH$83,2,FALSE),"")='11.1'!$D$5,TXM!S3369,"")</f>
        <v/>
      </c>
      <c r="U3369" t="str">
        <f>IFERROR(SMALL($T$5:$T$9000,ROWS($T$5:T3369)),"")</f>
        <v/>
      </c>
    </row>
    <row r="3370" spans="1:21" ht="14.4" customHeight="1" x14ac:dyDescent="0.3">
      <c r="A3370" s="371" t="s">
        <v>682</v>
      </c>
      <c r="B3370" t="s">
        <v>172</v>
      </c>
      <c r="C3370" s="372">
        <v>3600000</v>
      </c>
      <c r="D3370" s="388">
        <f>ROWS(C$5:C3370)</f>
        <v>3366</v>
      </c>
      <c r="E3370" s="388" t="str">
        <f>IF(_xlfn.IFNA(VLOOKUP(A3370,$AG$3:$AH$83,2,FALSE),"")='11.1'!$D$5,TXM!D3370,"")</f>
        <v/>
      </c>
      <c r="F3370" t="str">
        <f>IFERROR(SMALL($E$5:$E$9000,ROWS($E$5:E3370)),"")</f>
        <v/>
      </c>
      <c r="I3370" s="371" t="s">
        <v>135</v>
      </c>
      <c r="J3370" t="s">
        <v>829</v>
      </c>
      <c r="K3370" s="372">
        <v>409563</v>
      </c>
      <c r="L3370" s="388">
        <f>ROWS(K$5:K3370)</f>
        <v>3366</v>
      </c>
      <c r="M3370" s="388" t="str">
        <f>IF(_xlfn.IFNA(VLOOKUP(I3370,$AG$3:$AH$83,2,FALSE),"")='11.1'!$D$5,TXM!L3370,"")</f>
        <v/>
      </c>
      <c r="N3370" t="str">
        <f>IFERROR(SMALL($M$5:$M$9000,ROWS($M$5:M3370)),"")</f>
        <v/>
      </c>
      <c r="P3370" t="s">
        <v>211</v>
      </c>
      <c r="Q3370" t="s">
        <v>102</v>
      </c>
      <c r="R3370">
        <v>5684430</v>
      </c>
      <c r="S3370" s="388">
        <f>ROWS(R$5:R3370)</f>
        <v>3366</v>
      </c>
      <c r="T3370" s="388" t="str">
        <f>IF(_xlfn.IFNA(VLOOKUP(P3370,$AG$3:$AH$83,2,FALSE),"")='11.1'!$D$5,TXM!S3370,"")</f>
        <v/>
      </c>
      <c r="U3370" t="str">
        <f>IFERROR(SMALL($T$5:$T$9000,ROWS($T$5:T3370)),"")</f>
        <v/>
      </c>
    </row>
    <row r="3371" spans="1:21" ht="14.4" customHeight="1" x14ac:dyDescent="0.3">
      <c r="A3371" s="371" t="s">
        <v>682</v>
      </c>
      <c r="B3371" t="s">
        <v>1000</v>
      </c>
      <c r="C3371" s="372">
        <v>3546015</v>
      </c>
      <c r="D3371" s="388">
        <f>ROWS(C$5:C3371)</f>
        <v>3367</v>
      </c>
      <c r="E3371" s="388" t="str">
        <f>IF(_xlfn.IFNA(VLOOKUP(A3371,$AG$3:$AH$83,2,FALSE),"")='11.1'!$D$5,TXM!D3371,"")</f>
        <v/>
      </c>
      <c r="F3371" t="str">
        <f>IFERROR(SMALL($E$5:$E$9000,ROWS($E$5:E3371)),"")</f>
        <v/>
      </c>
      <c r="I3371" s="371" t="s">
        <v>135</v>
      </c>
      <c r="J3371" t="s">
        <v>98</v>
      </c>
      <c r="K3371" s="372">
        <v>343580</v>
      </c>
      <c r="L3371" s="388">
        <f>ROWS(K$5:K3371)</f>
        <v>3367</v>
      </c>
      <c r="M3371" s="388" t="str">
        <f>IF(_xlfn.IFNA(VLOOKUP(I3371,$AG$3:$AH$83,2,FALSE),"")='11.1'!$D$5,TXM!L3371,"")</f>
        <v/>
      </c>
      <c r="N3371" t="str">
        <f>IFERROR(SMALL($M$5:$M$9000,ROWS($M$5:M3371)),"")</f>
        <v/>
      </c>
      <c r="P3371" t="s">
        <v>211</v>
      </c>
      <c r="Q3371" t="s">
        <v>97</v>
      </c>
      <c r="R3371">
        <v>5556151</v>
      </c>
      <c r="S3371" s="388">
        <f>ROWS(R$5:R3371)</f>
        <v>3367</v>
      </c>
      <c r="T3371" s="388" t="str">
        <f>IF(_xlfn.IFNA(VLOOKUP(P3371,$AG$3:$AH$83,2,FALSE),"")='11.1'!$D$5,TXM!S3371,"")</f>
        <v/>
      </c>
      <c r="U3371" t="str">
        <f>IFERROR(SMALL($T$5:$T$9000,ROWS($T$5:T3371)),"")</f>
        <v/>
      </c>
    </row>
    <row r="3372" spans="1:21" ht="14.4" customHeight="1" x14ac:dyDescent="0.3">
      <c r="A3372" s="371" t="s">
        <v>682</v>
      </c>
      <c r="B3372" t="s">
        <v>783</v>
      </c>
      <c r="C3372" s="372">
        <v>1230030</v>
      </c>
      <c r="D3372" s="388">
        <f>ROWS(C$5:C3372)</f>
        <v>3368</v>
      </c>
      <c r="E3372" s="388" t="str">
        <f>IF(_xlfn.IFNA(VLOOKUP(A3372,$AG$3:$AH$83,2,FALSE),"")='11.1'!$D$5,TXM!D3372,"")</f>
        <v/>
      </c>
      <c r="F3372" t="str">
        <f>IFERROR(SMALL($E$5:$E$9000,ROWS($E$5:E3372)),"")</f>
        <v/>
      </c>
      <c r="I3372" s="371" t="s">
        <v>135</v>
      </c>
      <c r="J3372" t="s">
        <v>103</v>
      </c>
      <c r="K3372" s="372">
        <v>257224</v>
      </c>
      <c r="L3372" s="388">
        <f>ROWS(K$5:K3372)</f>
        <v>3368</v>
      </c>
      <c r="M3372" s="388" t="str">
        <f>IF(_xlfn.IFNA(VLOOKUP(I3372,$AG$3:$AH$83,2,FALSE),"")='11.1'!$D$5,TXM!L3372,"")</f>
        <v/>
      </c>
      <c r="N3372" t="str">
        <f>IFERROR(SMALL($M$5:$M$9000,ROWS($M$5:M3372)),"")</f>
        <v/>
      </c>
      <c r="P3372" t="s">
        <v>211</v>
      </c>
      <c r="Q3372" t="s">
        <v>1434</v>
      </c>
      <c r="R3372">
        <v>5260406</v>
      </c>
      <c r="S3372" s="388">
        <f>ROWS(R$5:R3372)</f>
        <v>3368</v>
      </c>
      <c r="T3372" s="388" t="str">
        <f>IF(_xlfn.IFNA(VLOOKUP(P3372,$AG$3:$AH$83,2,FALSE),"")='11.1'!$D$5,TXM!S3372,"")</f>
        <v/>
      </c>
      <c r="U3372" t="str">
        <f>IFERROR(SMALL($T$5:$T$9000,ROWS($T$5:T3372)),"")</f>
        <v/>
      </c>
    </row>
    <row r="3373" spans="1:21" ht="14.4" customHeight="1" x14ac:dyDescent="0.3">
      <c r="A3373" s="371" t="s">
        <v>682</v>
      </c>
      <c r="B3373" t="s">
        <v>107</v>
      </c>
      <c r="C3373" s="372">
        <v>561760</v>
      </c>
      <c r="D3373" s="388">
        <f>ROWS(C$5:C3373)</f>
        <v>3369</v>
      </c>
      <c r="E3373" s="388" t="str">
        <f>IF(_xlfn.IFNA(VLOOKUP(A3373,$AG$3:$AH$83,2,FALSE),"")='11.1'!$D$5,TXM!D3373,"")</f>
        <v/>
      </c>
      <c r="F3373" t="str">
        <f>IFERROR(SMALL($E$5:$E$9000,ROWS($E$5:E3373)),"")</f>
        <v/>
      </c>
      <c r="I3373" s="371" t="s">
        <v>135</v>
      </c>
      <c r="J3373" t="s">
        <v>105</v>
      </c>
      <c r="K3373" s="372">
        <v>218952</v>
      </c>
      <c r="L3373" s="388">
        <f>ROWS(K$5:K3373)</f>
        <v>3369</v>
      </c>
      <c r="M3373" s="388" t="str">
        <f>IF(_xlfn.IFNA(VLOOKUP(I3373,$AG$3:$AH$83,2,FALSE),"")='11.1'!$D$5,TXM!L3373,"")</f>
        <v/>
      </c>
      <c r="N3373" t="str">
        <f>IFERROR(SMALL($M$5:$M$9000,ROWS($M$5:M3373)),"")</f>
        <v/>
      </c>
      <c r="P3373" t="s">
        <v>211</v>
      </c>
      <c r="Q3373" t="s">
        <v>105</v>
      </c>
      <c r="R3373">
        <v>4988996</v>
      </c>
      <c r="S3373" s="388">
        <f>ROWS(R$5:R3373)</f>
        <v>3369</v>
      </c>
      <c r="T3373" s="388" t="str">
        <f>IF(_xlfn.IFNA(VLOOKUP(P3373,$AG$3:$AH$83,2,FALSE),"")='11.1'!$D$5,TXM!S3373,"")</f>
        <v/>
      </c>
      <c r="U3373" t="str">
        <f>IFERROR(SMALL($T$5:$T$9000,ROWS($T$5:T3373)),"")</f>
        <v/>
      </c>
    </row>
    <row r="3374" spans="1:21" ht="14.4" customHeight="1" x14ac:dyDescent="0.3">
      <c r="A3374" s="371" t="s">
        <v>682</v>
      </c>
      <c r="B3374" t="s">
        <v>1275</v>
      </c>
      <c r="C3374" s="372">
        <v>499216</v>
      </c>
      <c r="D3374" s="388">
        <f>ROWS(C$5:C3374)</f>
        <v>3370</v>
      </c>
      <c r="E3374" s="388" t="str">
        <f>IF(_xlfn.IFNA(VLOOKUP(A3374,$AG$3:$AH$83,2,FALSE),"")='11.1'!$D$5,TXM!D3374,"")</f>
        <v/>
      </c>
      <c r="F3374" t="str">
        <f>IFERROR(SMALL($E$5:$E$9000,ROWS($E$5:E3374)),"")</f>
        <v/>
      </c>
      <c r="I3374" s="371" t="s">
        <v>135</v>
      </c>
      <c r="J3374" t="s">
        <v>855</v>
      </c>
      <c r="K3374" s="372">
        <v>205865</v>
      </c>
      <c r="L3374" s="388">
        <f>ROWS(K$5:K3374)</f>
        <v>3370</v>
      </c>
      <c r="M3374" s="388" t="str">
        <f>IF(_xlfn.IFNA(VLOOKUP(I3374,$AG$3:$AH$83,2,FALSE),"")='11.1'!$D$5,TXM!L3374,"")</f>
        <v/>
      </c>
      <c r="N3374" t="str">
        <f>IFERROR(SMALL($M$5:$M$9000,ROWS($M$5:M3374)),"")</f>
        <v/>
      </c>
      <c r="P3374" t="s">
        <v>211</v>
      </c>
      <c r="Q3374" t="s">
        <v>799</v>
      </c>
      <c r="R3374">
        <v>4728143</v>
      </c>
      <c r="S3374" s="388">
        <f>ROWS(R$5:R3374)</f>
        <v>3370</v>
      </c>
      <c r="T3374" s="388" t="str">
        <f>IF(_xlfn.IFNA(VLOOKUP(P3374,$AG$3:$AH$83,2,FALSE),"")='11.1'!$D$5,TXM!S3374,"")</f>
        <v/>
      </c>
      <c r="U3374" t="str">
        <f>IFERROR(SMALL($T$5:$T$9000,ROWS($T$5:T3374)),"")</f>
        <v/>
      </c>
    </row>
    <row r="3375" spans="1:21" ht="14.4" customHeight="1" x14ac:dyDescent="0.3">
      <c r="A3375" s="371" t="s">
        <v>682</v>
      </c>
      <c r="B3375" t="s">
        <v>793</v>
      </c>
      <c r="C3375" s="372">
        <v>311568</v>
      </c>
      <c r="D3375" s="388">
        <f>ROWS(C$5:C3375)</f>
        <v>3371</v>
      </c>
      <c r="E3375" s="388" t="str">
        <f>IF(_xlfn.IFNA(VLOOKUP(A3375,$AG$3:$AH$83,2,FALSE),"")='11.1'!$D$5,TXM!D3375,"")</f>
        <v/>
      </c>
      <c r="F3375" t="str">
        <f>IFERROR(SMALL($E$5:$E$9000,ROWS($E$5:E3375)),"")</f>
        <v/>
      </c>
      <c r="I3375" s="371" t="s">
        <v>135</v>
      </c>
      <c r="J3375" t="s">
        <v>831</v>
      </c>
      <c r="K3375" s="372">
        <v>198551</v>
      </c>
      <c r="L3375" s="388">
        <f>ROWS(K$5:K3375)</f>
        <v>3371</v>
      </c>
      <c r="M3375" s="388" t="str">
        <f>IF(_xlfn.IFNA(VLOOKUP(I3375,$AG$3:$AH$83,2,FALSE),"")='11.1'!$D$5,TXM!L3375,"")</f>
        <v/>
      </c>
      <c r="N3375" t="str">
        <f>IFERROR(SMALL($M$5:$M$9000,ROWS($M$5:M3375)),"")</f>
        <v/>
      </c>
      <c r="P3375" t="s">
        <v>211</v>
      </c>
      <c r="Q3375" t="s">
        <v>94</v>
      </c>
      <c r="R3375">
        <v>4534385</v>
      </c>
      <c r="S3375" s="388">
        <f>ROWS(R$5:R3375)</f>
        <v>3371</v>
      </c>
      <c r="T3375" s="388" t="str">
        <f>IF(_xlfn.IFNA(VLOOKUP(P3375,$AG$3:$AH$83,2,FALSE),"")='11.1'!$D$5,TXM!S3375,"")</f>
        <v/>
      </c>
      <c r="U3375" t="str">
        <f>IFERROR(SMALL($T$5:$T$9000,ROWS($T$5:T3375)),"")</f>
        <v/>
      </c>
    </row>
    <row r="3376" spans="1:21" ht="14.4" customHeight="1" x14ac:dyDescent="0.3">
      <c r="A3376" s="371" t="s">
        <v>682</v>
      </c>
      <c r="B3376" t="s">
        <v>841</v>
      </c>
      <c r="C3376" s="372">
        <v>300597</v>
      </c>
      <c r="D3376" s="388">
        <f>ROWS(C$5:C3376)</f>
        <v>3372</v>
      </c>
      <c r="E3376" s="388" t="str">
        <f>IF(_xlfn.IFNA(VLOOKUP(A3376,$AG$3:$AH$83,2,FALSE),"")='11.1'!$D$5,TXM!D3376,"")</f>
        <v/>
      </c>
      <c r="F3376" t="str">
        <f>IFERROR(SMALL($E$5:$E$9000,ROWS($E$5:E3376)),"")</f>
        <v/>
      </c>
      <c r="I3376" s="371" t="s">
        <v>135</v>
      </c>
      <c r="J3376" t="s">
        <v>839</v>
      </c>
      <c r="K3376" s="372">
        <v>168911</v>
      </c>
      <c r="L3376" s="388">
        <f>ROWS(K$5:K3376)</f>
        <v>3372</v>
      </c>
      <c r="M3376" s="388" t="str">
        <f>IF(_xlfn.IFNA(VLOOKUP(I3376,$AG$3:$AH$83,2,FALSE),"")='11.1'!$D$5,TXM!L3376,"")</f>
        <v/>
      </c>
      <c r="N3376" t="str">
        <f>IFERROR(SMALL($M$5:$M$9000,ROWS($M$5:M3376)),"")</f>
        <v/>
      </c>
      <c r="P3376" t="s">
        <v>211</v>
      </c>
      <c r="Q3376" t="s">
        <v>793</v>
      </c>
      <c r="R3376">
        <v>4524072</v>
      </c>
      <c r="S3376" s="388">
        <f>ROWS(R$5:R3376)</f>
        <v>3372</v>
      </c>
      <c r="T3376" s="388" t="str">
        <f>IF(_xlfn.IFNA(VLOOKUP(P3376,$AG$3:$AH$83,2,FALSE),"")='11.1'!$D$5,TXM!S3376,"")</f>
        <v/>
      </c>
      <c r="U3376" t="str">
        <f>IFERROR(SMALL($T$5:$T$9000,ROWS($T$5:T3376)),"")</f>
        <v/>
      </c>
    </row>
    <row r="3377" spans="1:21" ht="14.4" customHeight="1" x14ac:dyDescent="0.3">
      <c r="A3377" s="371" t="s">
        <v>682</v>
      </c>
      <c r="B3377" t="s">
        <v>773</v>
      </c>
      <c r="C3377" s="372">
        <v>284864</v>
      </c>
      <c r="D3377" s="388">
        <f>ROWS(C$5:C3377)</f>
        <v>3373</v>
      </c>
      <c r="E3377" s="388" t="str">
        <f>IF(_xlfn.IFNA(VLOOKUP(A3377,$AG$3:$AH$83,2,FALSE),"")='11.1'!$D$5,TXM!D3377,"")</f>
        <v/>
      </c>
      <c r="F3377" t="str">
        <f>IFERROR(SMALL($E$5:$E$9000,ROWS($E$5:E3377)),"")</f>
        <v/>
      </c>
      <c r="I3377" s="371" t="s">
        <v>135</v>
      </c>
      <c r="J3377" t="s">
        <v>1494</v>
      </c>
      <c r="K3377" s="372">
        <v>156514</v>
      </c>
      <c r="L3377" s="388">
        <f>ROWS(K$5:K3377)</f>
        <v>3373</v>
      </c>
      <c r="M3377" s="388" t="str">
        <f>IF(_xlfn.IFNA(VLOOKUP(I3377,$AG$3:$AH$83,2,FALSE),"")='11.1'!$D$5,TXM!L3377,"")</f>
        <v/>
      </c>
      <c r="N3377" t="str">
        <f>IFERROR(SMALL($M$5:$M$9000,ROWS($M$5:M3377)),"")</f>
        <v/>
      </c>
      <c r="P3377" t="s">
        <v>211</v>
      </c>
      <c r="Q3377" t="s">
        <v>825</v>
      </c>
      <c r="R3377">
        <v>4497760</v>
      </c>
      <c r="S3377" s="388">
        <f>ROWS(R$5:R3377)</f>
        <v>3373</v>
      </c>
      <c r="T3377" s="388" t="str">
        <f>IF(_xlfn.IFNA(VLOOKUP(P3377,$AG$3:$AH$83,2,FALSE),"")='11.1'!$D$5,TXM!S3377,"")</f>
        <v/>
      </c>
      <c r="U3377" t="str">
        <f>IFERROR(SMALL($T$5:$T$9000,ROWS($T$5:T3377)),"")</f>
        <v/>
      </c>
    </row>
    <row r="3378" spans="1:21" ht="14.4" customHeight="1" x14ac:dyDescent="0.3">
      <c r="A3378" s="371" t="s">
        <v>682</v>
      </c>
      <c r="B3378" t="s">
        <v>791</v>
      </c>
      <c r="C3378" s="372">
        <v>240827</v>
      </c>
      <c r="D3378" s="388">
        <f>ROWS(C$5:C3378)</f>
        <v>3374</v>
      </c>
      <c r="E3378" s="388" t="str">
        <f>IF(_xlfn.IFNA(VLOOKUP(A3378,$AG$3:$AH$83,2,FALSE),"")='11.1'!$D$5,TXM!D3378,"")</f>
        <v/>
      </c>
      <c r="F3378" t="str">
        <f>IFERROR(SMALL($E$5:$E$9000,ROWS($E$5:E3378)),"")</f>
        <v/>
      </c>
      <c r="I3378" s="371" t="s">
        <v>135</v>
      </c>
      <c r="J3378" t="s">
        <v>1002</v>
      </c>
      <c r="K3378" s="372">
        <v>112321</v>
      </c>
      <c r="L3378" s="388">
        <f>ROWS(K$5:K3378)</f>
        <v>3374</v>
      </c>
      <c r="M3378" s="388" t="str">
        <f>IF(_xlfn.IFNA(VLOOKUP(I3378,$AG$3:$AH$83,2,FALSE),"")='11.1'!$D$5,TXM!L3378,"")</f>
        <v/>
      </c>
      <c r="N3378" t="str">
        <f>IFERROR(SMALL($M$5:$M$9000,ROWS($M$5:M3378)),"")</f>
        <v/>
      </c>
      <c r="P3378" t="s">
        <v>211</v>
      </c>
      <c r="Q3378" t="s">
        <v>789</v>
      </c>
      <c r="R3378">
        <v>4259331</v>
      </c>
      <c r="S3378" s="388">
        <f>ROWS(R$5:R3378)</f>
        <v>3374</v>
      </c>
      <c r="T3378" s="388" t="str">
        <f>IF(_xlfn.IFNA(VLOOKUP(P3378,$AG$3:$AH$83,2,FALSE),"")='11.1'!$D$5,TXM!S3378,"")</f>
        <v/>
      </c>
      <c r="U3378" t="str">
        <f>IFERROR(SMALL($T$5:$T$9000,ROWS($T$5:T3378)),"")</f>
        <v/>
      </c>
    </row>
    <row r="3379" spans="1:21" ht="14.4" customHeight="1" x14ac:dyDescent="0.3">
      <c r="A3379" s="371" t="s">
        <v>682</v>
      </c>
      <c r="B3379" t="s">
        <v>108</v>
      </c>
      <c r="C3379" s="372">
        <v>134328</v>
      </c>
      <c r="D3379" s="388">
        <f>ROWS(C$5:C3379)</f>
        <v>3375</v>
      </c>
      <c r="E3379" s="388" t="str">
        <f>IF(_xlfn.IFNA(VLOOKUP(A3379,$AG$3:$AH$83,2,FALSE),"")='11.1'!$D$5,TXM!D3379,"")</f>
        <v/>
      </c>
      <c r="F3379" t="str">
        <f>IFERROR(SMALL($E$5:$E$9000,ROWS($E$5:E3379)),"")</f>
        <v/>
      </c>
      <c r="I3379" s="371" t="s">
        <v>135</v>
      </c>
      <c r="J3379" t="s">
        <v>1402</v>
      </c>
      <c r="K3379" s="372">
        <v>103633</v>
      </c>
      <c r="L3379" s="388">
        <f>ROWS(K$5:K3379)</f>
        <v>3375</v>
      </c>
      <c r="M3379" s="388" t="str">
        <f>IF(_xlfn.IFNA(VLOOKUP(I3379,$AG$3:$AH$83,2,FALSE),"")='11.1'!$D$5,TXM!L3379,"")</f>
        <v/>
      </c>
      <c r="N3379" t="str">
        <f>IFERROR(SMALL($M$5:$M$9000,ROWS($M$5:M3379)),"")</f>
        <v/>
      </c>
      <c r="P3379" t="s">
        <v>211</v>
      </c>
      <c r="Q3379" t="s">
        <v>811</v>
      </c>
      <c r="R3379">
        <v>3701341</v>
      </c>
      <c r="S3379" s="388">
        <f>ROWS(R$5:R3379)</f>
        <v>3375</v>
      </c>
      <c r="T3379" s="388" t="str">
        <f>IF(_xlfn.IFNA(VLOOKUP(P3379,$AG$3:$AH$83,2,FALSE),"")='11.1'!$D$5,TXM!S3379,"")</f>
        <v/>
      </c>
      <c r="U3379" t="str">
        <f>IFERROR(SMALL($T$5:$T$9000,ROWS($T$5:T3379)),"")</f>
        <v/>
      </c>
    </row>
    <row r="3380" spans="1:21" ht="14.4" customHeight="1" x14ac:dyDescent="0.3">
      <c r="A3380" s="371" t="s">
        <v>682</v>
      </c>
      <c r="B3380" t="s">
        <v>95</v>
      </c>
      <c r="C3380" s="372">
        <v>100729</v>
      </c>
      <c r="D3380" s="388">
        <f>ROWS(C$5:C3380)</f>
        <v>3376</v>
      </c>
      <c r="E3380" s="388" t="str">
        <f>IF(_xlfn.IFNA(VLOOKUP(A3380,$AG$3:$AH$83,2,FALSE),"")='11.1'!$D$5,TXM!D3380,"")</f>
        <v/>
      </c>
      <c r="F3380" t="str">
        <f>IFERROR(SMALL($E$5:$E$9000,ROWS($E$5:E3380)),"")</f>
        <v/>
      </c>
      <c r="I3380" s="371" t="s">
        <v>135</v>
      </c>
      <c r="J3380" t="s">
        <v>998</v>
      </c>
      <c r="K3380" s="372">
        <v>73085</v>
      </c>
      <c r="L3380" s="388">
        <f>ROWS(K$5:K3380)</f>
        <v>3376</v>
      </c>
      <c r="M3380" s="388" t="str">
        <f>IF(_xlfn.IFNA(VLOOKUP(I3380,$AG$3:$AH$83,2,FALSE),"")='11.1'!$D$5,TXM!L3380,"")</f>
        <v/>
      </c>
      <c r="N3380" t="str">
        <f>IFERROR(SMALL($M$5:$M$9000,ROWS($M$5:M3380)),"")</f>
        <v/>
      </c>
      <c r="P3380" t="s">
        <v>211</v>
      </c>
      <c r="Q3380" t="s">
        <v>841</v>
      </c>
      <c r="R3380">
        <v>3691641</v>
      </c>
      <c r="S3380" s="388">
        <f>ROWS(R$5:R3380)</f>
        <v>3376</v>
      </c>
      <c r="T3380" s="388" t="str">
        <f>IF(_xlfn.IFNA(VLOOKUP(P3380,$AG$3:$AH$83,2,FALSE),"")='11.1'!$D$5,TXM!S3380,"")</f>
        <v/>
      </c>
      <c r="U3380" t="str">
        <f>IFERROR(SMALL($T$5:$T$9000,ROWS($T$5:T3380)),"")</f>
        <v/>
      </c>
    </row>
    <row r="3381" spans="1:21" ht="14.4" customHeight="1" x14ac:dyDescent="0.3">
      <c r="A3381" s="371" t="s">
        <v>682</v>
      </c>
      <c r="B3381" t="s">
        <v>98</v>
      </c>
      <c r="C3381" s="372">
        <v>46864</v>
      </c>
      <c r="D3381" s="388">
        <f>ROWS(C$5:C3381)</f>
        <v>3377</v>
      </c>
      <c r="E3381" s="388" t="str">
        <f>IF(_xlfn.IFNA(VLOOKUP(A3381,$AG$3:$AH$83,2,FALSE),"")='11.1'!$D$5,TXM!D3381,"")</f>
        <v/>
      </c>
      <c r="F3381" t="str">
        <f>IFERROR(SMALL($E$5:$E$9000,ROWS($E$5:E3381)),"")</f>
        <v/>
      </c>
      <c r="I3381" s="371" t="s">
        <v>135</v>
      </c>
      <c r="J3381" t="s">
        <v>833</v>
      </c>
      <c r="K3381" s="372">
        <v>67353</v>
      </c>
      <c r="L3381" s="388">
        <f>ROWS(K$5:K3381)</f>
        <v>3377</v>
      </c>
      <c r="M3381" s="388" t="str">
        <f>IF(_xlfn.IFNA(VLOOKUP(I3381,$AG$3:$AH$83,2,FALSE),"")='11.1'!$D$5,TXM!L3381,"")</f>
        <v/>
      </c>
      <c r="N3381" t="str">
        <f>IFERROR(SMALL($M$5:$M$9000,ROWS($M$5:M3381)),"")</f>
        <v/>
      </c>
      <c r="P3381" t="s">
        <v>211</v>
      </c>
      <c r="Q3381" t="s">
        <v>1006</v>
      </c>
      <c r="R3381">
        <v>3687822</v>
      </c>
      <c r="S3381" s="388">
        <f>ROWS(R$5:R3381)</f>
        <v>3377</v>
      </c>
      <c r="T3381" s="388" t="str">
        <f>IF(_xlfn.IFNA(VLOOKUP(P3381,$AG$3:$AH$83,2,FALSE),"")='11.1'!$D$5,TXM!S3381,"")</f>
        <v/>
      </c>
      <c r="U3381" t="str">
        <f>IFERROR(SMALL($T$5:$T$9000,ROWS($T$5:T3381)),"")</f>
        <v/>
      </c>
    </row>
    <row r="3382" spans="1:21" ht="14.4" customHeight="1" x14ac:dyDescent="0.3">
      <c r="A3382" s="371" t="s">
        <v>682</v>
      </c>
      <c r="B3382" t="s">
        <v>813</v>
      </c>
      <c r="C3382" s="372">
        <v>12100</v>
      </c>
      <c r="D3382" s="388">
        <f>ROWS(C$5:C3382)</f>
        <v>3378</v>
      </c>
      <c r="E3382" s="388" t="str">
        <f>IF(_xlfn.IFNA(VLOOKUP(A3382,$AG$3:$AH$83,2,FALSE),"")='11.1'!$D$5,TXM!D3382,"")</f>
        <v/>
      </c>
      <c r="F3382" t="str">
        <f>IFERROR(SMALL($E$5:$E$9000,ROWS($E$5:E3382)),"")</f>
        <v/>
      </c>
      <c r="I3382" s="371" t="s">
        <v>135</v>
      </c>
      <c r="J3382" t="s">
        <v>869</v>
      </c>
      <c r="K3382" s="372">
        <v>20990</v>
      </c>
      <c r="L3382" s="388">
        <f>ROWS(K$5:K3382)</f>
        <v>3378</v>
      </c>
      <c r="M3382" s="388" t="str">
        <f>IF(_xlfn.IFNA(VLOOKUP(I3382,$AG$3:$AH$83,2,FALSE),"")='11.1'!$D$5,TXM!L3382,"")</f>
        <v/>
      </c>
      <c r="N3382" t="str">
        <f>IFERROR(SMALL($M$5:$M$9000,ROWS($M$5:M3382)),"")</f>
        <v/>
      </c>
      <c r="P3382" t="s">
        <v>211</v>
      </c>
      <c r="Q3382" t="s">
        <v>845</v>
      </c>
      <c r="R3382">
        <v>3442401</v>
      </c>
      <c r="S3382" s="388">
        <f>ROWS(R$5:R3382)</f>
        <v>3378</v>
      </c>
      <c r="T3382" s="388" t="str">
        <f>IF(_xlfn.IFNA(VLOOKUP(P3382,$AG$3:$AH$83,2,FALSE),"")='11.1'!$D$5,TXM!S3382,"")</f>
        <v/>
      </c>
      <c r="U3382" t="str">
        <f>IFERROR(SMALL($T$5:$T$9000,ROWS($T$5:T3382)),"")</f>
        <v/>
      </c>
    </row>
    <row r="3383" spans="1:21" ht="14.4" customHeight="1" x14ac:dyDescent="0.3">
      <c r="A3383" s="371" t="s">
        <v>682</v>
      </c>
      <c r="B3383" t="s">
        <v>1006</v>
      </c>
      <c r="C3383" s="372">
        <v>1500</v>
      </c>
      <c r="D3383" s="388">
        <f>ROWS(C$5:C3383)</f>
        <v>3379</v>
      </c>
      <c r="E3383" s="388" t="str">
        <f>IF(_xlfn.IFNA(VLOOKUP(A3383,$AG$3:$AH$83,2,FALSE),"")='11.1'!$D$5,TXM!D3383,"")</f>
        <v/>
      </c>
      <c r="F3383" t="str">
        <f>IFERROR(SMALL($E$5:$E$9000,ROWS($E$5:E3383)),"")</f>
        <v/>
      </c>
      <c r="I3383" s="371" t="s">
        <v>135</v>
      </c>
      <c r="J3383" t="s">
        <v>1365</v>
      </c>
      <c r="K3383" s="372">
        <v>17897</v>
      </c>
      <c r="L3383" s="388">
        <f>ROWS(K$5:K3383)</f>
        <v>3379</v>
      </c>
      <c r="M3383" s="388" t="str">
        <f>IF(_xlfn.IFNA(VLOOKUP(I3383,$AG$3:$AH$83,2,FALSE),"")='11.1'!$D$5,TXM!L3383,"")</f>
        <v/>
      </c>
      <c r="N3383" t="str">
        <f>IFERROR(SMALL($M$5:$M$9000,ROWS($M$5:M3383)),"")</f>
        <v/>
      </c>
      <c r="P3383" t="s">
        <v>211</v>
      </c>
      <c r="Q3383" t="s">
        <v>787</v>
      </c>
      <c r="R3383">
        <v>3330998</v>
      </c>
      <c r="S3383" s="388">
        <f>ROWS(R$5:R3383)</f>
        <v>3379</v>
      </c>
      <c r="T3383" s="388" t="str">
        <f>IF(_xlfn.IFNA(VLOOKUP(P3383,$AG$3:$AH$83,2,FALSE),"")='11.1'!$D$5,TXM!S3383,"")</f>
        <v/>
      </c>
      <c r="U3383" t="str">
        <f>IFERROR(SMALL($T$5:$T$9000,ROWS($T$5:T3383)),"")</f>
        <v/>
      </c>
    </row>
    <row r="3384" spans="1:21" ht="14.4" customHeight="1" x14ac:dyDescent="0.3">
      <c r="A3384" s="371" t="s">
        <v>682</v>
      </c>
      <c r="B3384" t="s">
        <v>1240</v>
      </c>
      <c r="C3384" s="372">
        <v>657</v>
      </c>
      <c r="D3384" s="388">
        <f>ROWS(C$5:C3384)</f>
        <v>3380</v>
      </c>
      <c r="E3384" s="388" t="str">
        <f>IF(_xlfn.IFNA(VLOOKUP(A3384,$AG$3:$AH$83,2,FALSE),"")='11.1'!$D$5,TXM!D3384,"")</f>
        <v/>
      </c>
      <c r="F3384" t="str">
        <f>IFERROR(SMALL($E$5:$E$9000,ROWS($E$5:E3384)),"")</f>
        <v/>
      </c>
      <c r="I3384" s="371" t="s">
        <v>135</v>
      </c>
      <c r="J3384" t="s">
        <v>990</v>
      </c>
      <c r="K3384" s="372">
        <v>17733</v>
      </c>
      <c r="L3384" s="388">
        <f>ROWS(K$5:K3384)</f>
        <v>3380</v>
      </c>
      <c r="M3384" s="388" t="str">
        <f>IF(_xlfn.IFNA(VLOOKUP(I3384,$AG$3:$AH$83,2,FALSE),"")='11.1'!$D$5,TXM!L3384,"")</f>
        <v/>
      </c>
      <c r="N3384" t="str">
        <f>IFERROR(SMALL($M$5:$M$9000,ROWS($M$5:M3384)),"")</f>
        <v/>
      </c>
      <c r="P3384" t="s">
        <v>211</v>
      </c>
      <c r="Q3384" t="s">
        <v>104</v>
      </c>
      <c r="R3384">
        <v>2943138</v>
      </c>
      <c r="S3384" s="388">
        <f>ROWS(R$5:R3384)</f>
        <v>3380</v>
      </c>
      <c r="T3384" s="388" t="str">
        <f>IF(_xlfn.IFNA(VLOOKUP(P3384,$AG$3:$AH$83,2,FALSE),"")='11.1'!$D$5,TXM!S3384,"")</f>
        <v/>
      </c>
      <c r="U3384" t="str">
        <f>IFERROR(SMALL($T$5:$T$9000,ROWS($T$5:T3384)),"")</f>
        <v/>
      </c>
    </row>
    <row r="3385" spans="1:21" ht="14.4" customHeight="1" x14ac:dyDescent="0.3">
      <c r="A3385" s="371" t="s">
        <v>137</v>
      </c>
      <c r="B3385" t="s">
        <v>783</v>
      </c>
      <c r="C3385" s="372">
        <v>16822151144</v>
      </c>
      <c r="D3385" s="388">
        <f>ROWS(C$5:C3385)</f>
        <v>3381</v>
      </c>
      <c r="E3385" s="388" t="str">
        <f>IF(_xlfn.IFNA(VLOOKUP(A3385,$AG$3:$AH$83,2,FALSE),"")='11.1'!$D$5,TXM!D3385,"")</f>
        <v/>
      </c>
      <c r="F3385" t="str">
        <f>IFERROR(SMALL($E$5:$E$9000,ROWS($E$5:E3385)),"")</f>
        <v/>
      </c>
      <c r="I3385" s="371" t="s">
        <v>135</v>
      </c>
      <c r="J3385" t="s">
        <v>857</v>
      </c>
      <c r="K3385" s="372">
        <v>15573</v>
      </c>
      <c r="L3385" s="388">
        <f>ROWS(K$5:K3385)</f>
        <v>3381</v>
      </c>
      <c r="M3385" s="388" t="str">
        <f>IF(_xlfn.IFNA(VLOOKUP(I3385,$AG$3:$AH$83,2,FALSE),"")='11.1'!$D$5,TXM!L3385,"")</f>
        <v/>
      </c>
      <c r="N3385" t="str">
        <f>IFERROR(SMALL($M$5:$M$9000,ROWS($M$5:M3385)),"")</f>
        <v/>
      </c>
      <c r="P3385" t="s">
        <v>211</v>
      </c>
      <c r="Q3385" t="s">
        <v>996</v>
      </c>
      <c r="R3385">
        <v>2763199</v>
      </c>
      <c r="S3385" s="388">
        <f>ROWS(R$5:R3385)</f>
        <v>3381</v>
      </c>
      <c r="T3385" s="388" t="str">
        <f>IF(_xlfn.IFNA(VLOOKUP(P3385,$AG$3:$AH$83,2,FALSE),"")='11.1'!$D$5,TXM!S3385,"")</f>
        <v/>
      </c>
      <c r="U3385" t="str">
        <f>IFERROR(SMALL($T$5:$T$9000,ROWS($T$5:T3385)),"")</f>
        <v/>
      </c>
    </row>
    <row r="3386" spans="1:21" ht="14.4" customHeight="1" x14ac:dyDescent="0.3">
      <c r="A3386" s="371" t="s">
        <v>137</v>
      </c>
      <c r="B3386" t="s">
        <v>1000</v>
      </c>
      <c r="C3386" s="372">
        <v>1511850921</v>
      </c>
      <c r="D3386" s="388">
        <f>ROWS(C$5:C3386)</f>
        <v>3382</v>
      </c>
      <c r="E3386" s="388" t="str">
        <f>IF(_xlfn.IFNA(VLOOKUP(A3386,$AG$3:$AH$83,2,FALSE),"")='11.1'!$D$5,TXM!D3386,"")</f>
        <v/>
      </c>
      <c r="F3386" t="str">
        <f>IFERROR(SMALL($E$5:$E$9000,ROWS($E$5:E3386)),"")</f>
        <v/>
      </c>
      <c r="I3386" s="371" t="s">
        <v>135</v>
      </c>
      <c r="J3386" t="s">
        <v>847</v>
      </c>
      <c r="K3386" s="372">
        <v>10125</v>
      </c>
      <c r="L3386" s="388">
        <f>ROWS(K$5:K3386)</f>
        <v>3382</v>
      </c>
      <c r="M3386" s="388" t="str">
        <f>IF(_xlfn.IFNA(VLOOKUP(I3386,$AG$3:$AH$83,2,FALSE),"")='11.1'!$D$5,TXM!L3386,"")</f>
        <v/>
      </c>
      <c r="N3386" t="str">
        <f>IFERROR(SMALL($M$5:$M$9000,ROWS($M$5:M3386)),"")</f>
        <v/>
      </c>
      <c r="P3386" t="s">
        <v>211</v>
      </c>
      <c r="Q3386" t="s">
        <v>857</v>
      </c>
      <c r="R3386">
        <v>2244038</v>
      </c>
      <c r="S3386" s="388">
        <f>ROWS(R$5:R3386)</f>
        <v>3382</v>
      </c>
      <c r="T3386" s="388" t="str">
        <f>IF(_xlfn.IFNA(VLOOKUP(P3386,$AG$3:$AH$83,2,FALSE),"")='11.1'!$D$5,TXM!S3386,"")</f>
        <v/>
      </c>
      <c r="U3386" t="str">
        <f>IFERROR(SMALL($T$5:$T$9000,ROWS($T$5:T3386)),"")</f>
        <v/>
      </c>
    </row>
    <row r="3387" spans="1:21" ht="14.4" customHeight="1" x14ac:dyDescent="0.3">
      <c r="A3387" s="371" t="s">
        <v>137</v>
      </c>
      <c r="B3387" t="s">
        <v>787</v>
      </c>
      <c r="C3387" s="372">
        <v>380363490</v>
      </c>
      <c r="D3387" s="388">
        <f>ROWS(C$5:C3387)</f>
        <v>3383</v>
      </c>
      <c r="E3387" s="388" t="str">
        <f>IF(_xlfn.IFNA(VLOOKUP(A3387,$AG$3:$AH$83,2,FALSE),"")='11.1'!$D$5,TXM!D3387,"")</f>
        <v/>
      </c>
      <c r="F3387" t="str">
        <f>IFERROR(SMALL($E$5:$E$9000,ROWS($E$5:E3387)),"")</f>
        <v/>
      </c>
      <c r="I3387" s="371" t="s">
        <v>135</v>
      </c>
      <c r="J3387" t="s">
        <v>783</v>
      </c>
      <c r="K3387" s="372">
        <v>8231</v>
      </c>
      <c r="L3387" s="388">
        <f>ROWS(K$5:K3387)</f>
        <v>3383</v>
      </c>
      <c r="M3387" s="388" t="str">
        <f>IF(_xlfn.IFNA(VLOOKUP(I3387,$AG$3:$AH$83,2,FALSE),"")='11.1'!$D$5,TXM!L3387,"")</f>
        <v/>
      </c>
      <c r="N3387" t="str">
        <f>IFERROR(SMALL($M$5:$M$9000,ROWS($M$5:M3387)),"")</f>
        <v/>
      </c>
      <c r="P3387" t="s">
        <v>211</v>
      </c>
      <c r="Q3387" t="s">
        <v>1441</v>
      </c>
      <c r="R3387">
        <v>2101016</v>
      </c>
      <c r="S3387" s="388">
        <f>ROWS(R$5:R3387)</f>
        <v>3383</v>
      </c>
      <c r="T3387" s="388" t="str">
        <f>IF(_xlfn.IFNA(VLOOKUP(P3387,$AG$3:$AH$83,2,FALSE),"")='11.1'!$D$5,TXM!S3387,"")</f>
        <v/>
      </c>
      <c r="U3387" t="str">
        <f>IFERROR(SMALL($T$5:$T$9000,ROWS($T$5:T3387)),"")</f>
        <v/>
      </c>
    </row>
    <row r="3388" spans="1:21" ht="14.4" customHeight="1" x14ac:dyDescent="0.3">
      <c r="A3388" s="371" t="s">
        <v>137</v>
      </c>
      <c r="B3388" t="s">
        <v>1318</v>
      </c>
      <c r="C3388" s="372">
        <v>58076882</v>
      </c>
      <c r="D3388" s="388">
        <f>ROWS(C$5:C3388)</f>
        <v>3384</v>
      </c>
      <c r="E3388" s="388" t="str">
        <f>IF(_xlfn.IFNA(VLOOKUP(A3388,$AG$3:$AH$83,2,FALSE),"")='11.1'!$D$5,TXM!D3388,"")</f>
        <v/>
      </c>
      <c r="F3388" t="str">
        <f>IFERROR(SMALL($E$5:$E$9000,ROWS($E$5:E3388)),"")</f>
        <v/>
      </c>
      <c r="I3388" s="371" t="s">
        <v>135</v>
      </c>
      <c r="J3388" t="s">
        <v>1383</v>
      </c>
      <c r="K3388" s="372">
        <v>8172</v>
      </c>
      <c r="L3388" s="388">
        <f>ROWS(K$5:K3388)</f>
        <v>3384</v>
      </c>
      <c r="M3388" s="388" t="str">
        <f>IF(_xlfn.IFNA(VLOOKUP(I3388,$AG$3:$AH$83,2,FALSE),"")='11.1'!$D$5,TXM!L3388,"")</f>
        <v/>
      </c>
      <c r="N3388" t="str">
        <f>IFERROR(SMALL($M$5:$M$9000,ROWS($M$5:M3388)),"")</f>
        <v/>
      </c>
      <c r="P3388" t="s">
        <v>211</v>
      </c>
      <c r="Q3388" t="s">
        <v>829</v>
      </c>
      <c r="R3388">
        <v>2076135</v>
      </c>
      <c r="S3388" s="388">
        <f>ROWS(R$5:R3388)</f>
        <v>3384</v>
      </c>
      <c r="T3388" s="388" t="str">
        <f>IF(_xlfn.IFNA(VLOOKUP(P3388,$AG$3:$AH$83,2,FALSE),"")='11.1'!$D$5,TXM!S3388,"")</f>
        <v/>
      </c>
      <c r="U3388" t="str">
        <f>IFERROR(SMALL($T$5:$T$9000,ROWS($T$5:T3388)),"")</f>
        <v/>
      </c>
    </row>
    <row r="3389" spans="1:21" ht="14.4" customHeight="1" x14ac:dyDescent="0.3">
      <c r="A3389" s="371" t="s">
        <v>137</v>
      </c>
      <c r="B3389" t="s">
        <v>95</v>
      </c>
      <c r="C3389" s="372">
        <v>42400265</v>
      </c>
      <c r="D3389" s="388">
        <f>ROWS(C$5:C3389)</f>
        <v>3385</v>
      </c>
      <c r="E3389" s="388" t="str">
        <f>IF(_xlfn.IFNA(VLOOKUP(A3389,$AG$3:$AH$83,2,FALSE),"")='11.1'!$D$5,TXM!D3389,"")</f>
        <v/>
      </c>
      <c r="F3389" t="str">
        <f>IFERROR(SMALL($E$5:$E$9000,ROWS($E$5:E3389)),"")</f>
        <v/>
      </c>
      <c r="I3389" s="371" t="s">
        <v>135</v>
      </c>
      <c r="J3389" t="s">
        <v>853</v>
      </c>
      <c r="K3389" s="372">
        <v>3902</v>
      </c>
      <c r="L3389" s="388">
        <f>ROWS(K$5:K3389)</f>
        <v>3385</v>
      </c>
      <c r="M3389" s="388" t="str">
        <f>IF(_xlfn.IFNA(VLOOKUP(I3389,$AG$3:$AH$83,2,FALSE),"")='11.1'!$D$5,TXM!L3389,"")</f>
        <v/>
      </c>
      <c r="N3389" t="str">
        <f>IFERROR(SMALL($M$5:$M$9000,ROWS($M$5:M3389)),"")</f>
        <v/>
      </c>
      <c r="P3389" t="s">
        <v>211</v>
      </c>
      <c r="Q3389" t="s">
        <v>103</v>
      </c>
      <c r="R3389">
        <v>1840817</v>
      </c>
      <c r="S3389" s="388">
        <f>ROWS(R$5:R3389)</f>
        <v>3385</v>
      </c>
      <c r="T3389" s="388" t="str">
        <f>IF(_xlfn.IFNA(VLOOKUP(P3389,$AG$3:$AH$83,2,FALSE),"")='11.1'!$D$5,TXM!S3389,"")</f>
        <v/>
      </c>
      <c r="U3389" t="str">
        <f>IFERROR(SMALL($T$5:$T$9000,ROWS($T$5:T3389)),"")</f>
        <v/>
      </c>
    </row>
    <row r="3390" spans="1:21" ht="14.4" customHeight="1" x14ac:dyDescent="0.3">
      <c r="A3390" s="371" t="s">
        <v>137</v>
      </c>
      <c r="B3390" t="s">
        <v>172</v>
      </c>
      <c r="C3390" s="372">
        <v>28800000</v>
      </c>
      <c r="D3390" s="388">
        <f>ROWS(C$5:C3390)</f>
        <v>3386</v>
      </c>
      <c r="E3390" s="388" t="str">
        <f>IF(_xlfn.IFNA(VLOOKUP(A3390,$AG$3:$AH$83,2,FALSE),"")='11.1'!$D$5,TXM!D3390,"")</f>
        <v/>
      </c>
      <c r="F3390" t="str">
        <f>IFERROR(SMALL($E$5:$E$9000,ROWS($E$5:E3390)),"")</f>
        <v/>
      </c>
      <c r="I3390" s="371" t="s">
        <v>135</v>
      </c>
      <c r="J3390" t="s">
        <v>797</v>
      </c>
      <c r="K3390" s="372">
        <v>2181</v>
      </c>
      <c r="L3390" s="388">
        <f>ROWS(K$5:K3390)</f>
        <v>3386</v>
      </c>
      <c r="M3390" s="388" t="str">
        <f>IF(_xlfn.IFNA(VLOOKUP(I3390,$AG$3:$AH$83,2,FALSE),"")='11.1'!$D$5,TXM!L3390,"")</f>
        <v/>
      </c>
      <c r="N3390" t="str">
        <f>IFERROR(SMALL($M$5:$M$9000,ROWS($M$5:M3390)),"")</f>
        <v/>
      </c>
      <c r="P3390" t="s">
        <v>211</v>
      </c>
      <c r="Q3390" t="s">
        <v>847</v>
      </c>
      <c r="R3390">
        <v>1833510</v>
      </c>
      <c r="S3390" s="388">
        <f>ROWS(R$5:R3390)</f>
        <v>3386</v>
      </c>
      <c r="T3390" s="388" t="str">
        <f>IF(_xlfn.IFNA(VLOOKUP(P3390,$AG$3:$AH$83,2,FALSE),"")='11.1'!$D$5,TXM!S3390,"")</f>
        <v/>
      </c>
      <c r="U3390" t="str">
        <f>IFERROR(SMALL($T$5:$T$9000,ROWS($T$5:T3390)),"")</f>
        <v/>
      </c>
    </row>
    <row r="3391" spans="1:21" ht="14.4" customHeight="1" x14ac:dyDescent="0.3">
      <c r="A3391" s="371" t="s">
        <v>137</v>
      </c>
      <c r="B3391" t="s">
        <v>779</v>
      </c>
      <c r="C3391" s="372">
        <v>20008720</v>
      </c>
      <c r="D3391" s="388">
        <f>ROWS(C$5:C3391)</f>
        <v>3387</v>
      </c>
      <c r="E3391" s="388" t="str">
        <f>IF(_xlfn.IFNA(VLOOKUP(A3391,$AG$3:$AH$83,2,FALSE),"")='11.1'!$D$5,TXM!D3391,"")</f>
        <v/>
      </c>
      <c r="F3391" t="str">
        <f>IFERROR(SMALL($E$5:$E$9000,ROWS($E$5:E3391)),"")</f>
        <v/>
      </c>
      <c r="I3391" s="371" t="s">
        <v>135</v>
      </c>
      <c r="J3391" t="s">
        <v>801</v>
      </c>
      <c r="K3391" s="372">
        <v>1537</v>
      </c>
      <c r="L3391" s="388">
        <f>ROWS(K$5:K3391)</f>
        <v>3387</v>
      </c>
      <c r="M3391" s="388" t="str">
        <f>IF(_xlfn.IFNA(VLOOKUP(I3391,$AG$3:$AH$83,2,FALSE),"")='11.1'!$D$5,TXM!L3391,"")</f>
        <v/>
      </c>
      <c r="N3391" t="str">
        <f>IFERROR(SMALL($M$5:$M$9000,ROWS($M$5:M3391)),"")</f>
        <v/>
      </c>
      <c r="P3391" t="s">
        <v>211</v>
      </c>
      <c r="Q3391" t="s">
        <v>835</v>
      </c>
      <c r="R3391">
        <v>1731689</v>
      </c>
      <c r="S3391" s="388">
        <f>ROWS(R$5:R3391)</f>
        <v>3387</v>
      </c>
      <c r="T3391" s="388" t="str">
        <f>IF(_xlfn.IFNA(VLOOKUP(P3391,$AG$3:$AH$83,2,FALSE),"")='11.1'!$D$5,TXM!S3391,"")</f>
        <v/>
      </c>
      <c r="U3391" t="str">
        <f>IFERROR(SMALL($T$5:$T$9000,ROWS($T$5:T3391)),"")</f>
        <v/>
      </c>
    </row>
    <row r="3392" spans="1:21" ht="14.4" customHeight="1" x14ac:dyDescent="0.3">
      <c r="A3392" s="371" t="s">
        <v>137</v>
      </c>
      <c r="B3392" t="s">
        <v>849</v>
      </c>
      <c r="C3392" s="372">
        <v>19125447</v>
      </c>
      <c r="D3392" s="388">
        <f>ROWS(C$5:C3392)</f>
        <v>3388</v>
      </c>
      <c r="E3392" s="388" t="str">
        <f>IF(_xlfn.IFNA(VLOOKUP(A3392,$AG$3:$AH$83,2,FALSE),"")='11.1'!$D$5,TXM!D3392,"")</f>
        <v/>
      </c>
      <c r="F3392" t="str">
        <f>IFERROR(SMALL($E$5:$E$9000,ROWS($E$5:E3392)),"")</f>
        <v/>
      </c>
      <c r="I3392" s="371" t="s">
        <v>135</v>
      </c>
      <c r="J3392" t="s">
        <v>871</v>
      </c>
      <c r="K3392" s="372">
        <v>139</v>
      </c>
      <c r="L3392" s="388">
        <f>ROWS(K$5:K3392)</f>
        <v>3388</v>
      </c>
      <c r="M3392" s="388" t="str">
        <f>IF(_xlfn.IFNA(VLOOKUP(I3392,$AG$3:$AH$83,2,FALSE),"")='11.1'!$D$5,TXM!L3392,"")</f>
        <v/>
      </c>
      <c r="N3392" t="str">
        <f>IFERROR(SMALL($M$5:$M$9000,ROWS($M$5:M3392)),"")</f>
        <v/>
      </c>
      <c r="P3392" t="s">
        <v>211</v>
      </c>
      <c r="Q3392" t="s">
        <v>809</v>
      </c>
      <c r="R3392">
        <v>1595022</v>
      </c>
      <c r="S3392" s="388">
        <f>ROWS(R$5:R3392)</f>
        <v>3388</v>
      </c>
      <c r="T3392" s="388" t="str">
        <f>IF(_xlfn.IFNA(VLOOKUP(P3392,$AG$3:$AH$83,2,FALSE),"")='11.1'!$D$5,TXM!S3392,"")</f>
        <v/>
      </c>
      <c r="U3392" t="str">
        <f>IFERROR(SMALL($T$5:$T$9000,ROWS($T$5:T3392)),"")</f>
        <v/>
      </c>
    </row>
    <row r="3393" spans="1:21" ht="14.4" customHeight="1" x14ac:dyDescent="0.3">
      <c r="A3393" s="371" t="s">
        <v>137</v>
      </c>
      <c r="B3393" t="s">
        <v>841</v>
      </c>
      <c r="C3393" s="372">
        <v>9845150</v>
      </c>
      <c r="D3393" s="388">
        <f>ROWS(C$5:C3393)</f>
        <v>3389</v>
      </c>
      <c r="E3393" s="388" t="str">
        <f>IF(_xlfn.IFNA(VLOOKUP(A3393,$AG$3:$AH$83,2,FALSE),"")='11.1'!$D$5,TXM!D3393,"")</f>
        <v/>
      </c>
      <c r="F3393" t="str">
        <f>IFERROR(SMALL($E$5:$E$9000,ROWS($E$5:E3393)),"")</f>
        <v/>
      </c>
      <c r="I3393" s="371" t="s">
        <v>135</v>
      </c>
      <c r="J3393" t="s">
        <v>807</v>
      </c>
      <c r="K3393" s="372">
        <v>10</v>
      </c>
      <c r="L3393" s="388">
        <f>ROWS(K$5:K3393)</f>
        <v>3389</v>
      </c>
      <c r="M3393" s="388" t="str">
        <f>IF(_xlfn.IFNA(VLOOKUP(I3393,$AG$3:$AH$83,2,FALSE),"")='11.1'!$D$5,TXM!L3393,"")</f>
        <v/>
      </c>
      <c r="N3393" t="str">
        <f>IFERROR(SMALL($M$5:$M$9000,ROWS($M$5:M3393)),"")</f>
        <v/>
      </c>
      <c r="P3393" t="s">
        <v>211</v>
      </c>
      <c r="Q3393" t="s">
        <v>783</v>
      </c>
      <c r="R3393">
        <v>1157863</v>
      </c>
      <c r="S3393" s="388">
        <f>ROWS(R$5:R3393)</f>
        <v>3389</v>
      </c>
      <c r="T3393" s="388" t="str">
        <f>IF(_xlfn.IFNA(VLOOKUP(P3393,$AG$3:$AH$83,2,FALSE),"")='11.1'!$D$5,TXM!S3393,"")</f>
        <v/>
      </c>
      <c r="U3393" t="str">
        <f>IFERROR(SMALL($T$5:$T$9000,ROWS($T$5:T3393)),"")</f>
        <v/>
      </c>
    </row>
    <row r="3394" spans="1:21" ht="14.4" customHeight="1" x14ac:dyDescent="0.3">
      <c r="A3394" s="371" t="s">
        <v>137</v>
      </c>
      <c r="B3394" t="s">
        <v>1005</v>
      </c>
      <c r="C3394" s="372">
        <v>9821630</v>
      </c>
      <c r="D3394" s="388">
        <f>ROWS(C$5:C3394)</f>
        <v>3390</v>
      </c>
      <c r="E3394" s="388" t="str">
        <f>IF(_xlfn.IFNA(VLOOKUP(A3394,$AG$3:$AH$83,2,FALSE),"")='11.1'!$D$5,TXM!D3394,"")</f>
        <v/>
      </c>
      <c r="F3394" t="str">
        <f>IFERROR(SMALL($E$5:$E$9000,ROWS($E$5:E3394)),"")</f>
        <v/>
      </c>
      <c r="I3394" s="371" t="s">
        <v>558</v>
      </c>
      <c r="J3394" t="s">
        <v>787</v>
      </c>
      <c r="K3394" s="372">
        <v>110568</v>
      </c>
      <c r="L3394" s="388">
        <f>ROWS(K$5:K3394)</f>
        <v>3390</v>
      </c>
      <c r="M3394" s="388" t="str">
        <f>IF(_xlfn.IFNA(VLOOKUP(I3394,$AG$3:$AH$83,2,FALSE),"")='11.1'!$D$5,TXM!L3394,"")</f>
        <v/>
      </c>
      <c r="N3394" t="str">
        <f>IFERROR(SMALL($M$5:$M$9000,ROWS($M$5:M3394)),"")</f>
        <v/>
      </c>
      <c r="P3394" t="s">
        <v>211</v>
      </c>
      <c r="Q3394" t="s">
        <v>173</v>
      </c>
      <c r="R3394">
        <v>999814</v>
      </c>
      <c r="S3394" s="388">
        <f>ROWS(R$5:R3394)</f>
        <v>3390</v>
      </c>
      <c r="T3394" s="388" t="str">
        <f>IF(_xlfn.IFNA(VLOOKUP(P3394,$AG$3:$AH$83,2,FALSE),"")='11.1'!$D$5,TXM!S3394,"")</f>
        <v/>
      </c>
      <c r="U3394" t="str">
        <f>IFERROR(SMALL($T$5:$T$9000,ROWS($T$5:T3394)),"")</f>
        <v/>
      </c>
    </row>
    <row r="3395" spans="1:21" ht="14.4" customHeight="1" x14ac:dyDescent="0.3">
      <c r="A3395" s="371" t="s">
        <v>137</v>
      </c>
      <c r="B3395" t="s">
        <v>999</v>
      </c>
      <c r="C3395" s="372">
        <v>7784643</v>
      </c>
      <c r="D3395" s="388">
        <f>ROWS(C$5:C3395)</f>
        <v>3391</v>
      </c>
      <c r="E3395" s="388" t="str">
        <f>IF(_xlfn.IFNA(VLOOKUP(A3395,$AG$3:$AH$83,2,FALSE),"")='11.1'!$D$5,TXM!D3395,"")</f>
        <v/>
      </c>
      <c r="F3395" t="str">
        <f>IFERROR(SMALL($E$5:$E$9000,ROWS($E$5:E3395)),"")</f>
        <v/>
      </c>
      <c r="I3395" s="371" t="s">
        <v>558</v>
      </c>
      <c r="J3395" t="s">
        <v>865</v>
      </c>
      <c r="K3395" s="372">
        <v>110003</v>
      </c>
      <c r="L3395" s="388">
        <f>ROWS(K$5:K3395)</f>
        <v>3391</v>
      </c>
      <c r="M3395" s="388" t="str">
        <f>IF(_xlfn.IFNA(VLOOKUP(I3395,$AG$3:$AH$83,2,FALSE),"")='11.1'!$D$5,TXM!L3395,"")</f>
        <v/>
      </c>
      <c r="N3395" t="str">
        <f>IFERROR(SMALL($M$5:$M$9000,ROWS($M$5:M3395)),"")</f>
        <v/>
      </c>
      <c r="P3395" t="s">
        <v>211</v>
      </c>
      <c r="Q3395" t="s">
        <v>795</v>
      </c>
      <c r="R3395">
        <v>990150</v>
      </c>
      <c r="S3395" s="388">
        <f>ROWS(R$5:R3395)</f>
        <v>3391</v>
      </c>
      <c r="T3395" s="388" t="str">
        <f>IF(_xlfn.IFNA(VLOOKUP(P3395,$AG$3:$AH$83,2,FALSE),"")='11.1'!$D$5,TXM!S3395,"")</f>
        <v/>
      </c>
      <c r="U3395" t="str">
        <f>IFERROR(SMALL($T$5:$T$9000,ROWS($T$5:T3395)),"")</f>
        <v/>
      </c>
    </row>
    <row r="3396" spans="1:21" ht="14.4" customHeight="1" x14ac:dyDescent="0.3">
      <c r="A3396" s="371" t="s">
        <v>137</v>
      </c>
      <c r="B3396" t="s">
        <v>106</v>
      </c>
      <c r="C3396" s="372">
        <v>6091420</v>
      </c>
      <c r="D3396" s="388">
        <f>ROWS(C$5:C3396)</f>
        <v>3392</v>
      </c>
      <c r="E3396" s="388" t="str">
        <f>IF(_xlfn.IFNA(VLOOKUP(A3396,$AG$3:$AH$83,2,FALSE),"")='11.1'!$D$5,TXM!D3396,"")</f>
        <v/>
      </c>
      <c r="F3396" t="str">
        <f>IFERROR(SMALL($E$5:$E$9000,ROWS($E$5:E3396)),"")</f>
        <v/>
      </c>
      <c r="I3396" s="371" t="s">
        <v>558</v>
      </c>
      <c r="J3396" t="s">
        <v>821</v>
      </c>
      <c r="K3396" s="372">
        <v>60301</v>
      </c>
      <c r="L3396" s="388">
        <f>ROWS(K$5:K3396)</f>
        <v>3392</v>
      </c>
      <c r="M3396" s="388" t="str">
        <f>IF(_xlfn.IFNA(VLOOKUP(I3396,$AG$3:$AH$83,2,FALSE),"")='11.1'!$D$5,TXM!L3396,"")</f>
        <v/>
      </c>
      <c r="N3396" t="str">
        <f>IFERROR(SMALL($M$5:$M$9000,ROWS($M$5:M3396)),"")</f>
        <v/>
      </c>
      <c r="P3396" t="s">
        <v>211</v>
      </c>
      <c r="Q3396" t="s">
        <v>98</v>
      </c>
      <c r="R3396">
        <v>940440</v>
      </c>
      <c r="S3396" s="388">
        <f>ROWS(R$5:R3396)</f>
        <v>3392</v>
      </c>
      <c r="T3396" s="388" t="str">
        <f>IF(_xlfn.IFNA(VLOOKUP(P3396,$AG$3:$AH$83,2,FALSE),"")='11.1'!$D$5,TXM!S3396,"")</f>
        <v/>
      </c>
      <c r="U3396" t="str">
        <f>IFERROR(SMALL($T$5:$T$9000,ROWS($T$5:T3396)),"")</f>
        <v/>
      </c>
    </row>
    <row r="3397" spans="1:21" ht="14.4" customHeight="1" x14ac:dyDescent="0.3">
      <c r="A3397" s="371" t="s">
        <v>137</v>
      </c>
      <c r="B3397" t="s">
        <v>785</v>
      </c>
      <c r="C3397" s="372">
        <v>5691200</v>
      </c>
      <c r="D3397" s="388">
        <f>ROWS(C$5:C3397)</f>
        <v>3393</v>
      </c>
      <c r="E3397" s="388" t="str">
        <f>IF(_xlfn.IFNA(VLOOKUP(A3397,$AG$3:$AH$83,2,FALSE),"")='11.1'!$D$5,TXM!D3397,"")</f>
        <v/>
      </c>
      <c r="F3397" t="str">
        <f>IFERROR(SMALL($E$5:$E$9000,ROWS($E$5:E3397)),"")</f>
        <v/>
      </c>
      <c r="I3397" s="371" t="s">
        <v>558</v>
      </c>
      <c r="J3397" t="s">
        <v>1265</v>
      </c>
      <c r="K3397" s="372">
        <v>27182</v>
      </c>
      <c r="L3397" s="388">
        <f>ROWS(K$5:K3397)</f>
        <v>3393</v>
      </c>
      <c r="M3397" s="388" t="str">
        <f>IF(_xlfn.IFNA(VLOOKUP(I3397,$AG$3:$AH$83,2,FALSE),"")='11.1'!$D$5,TXM!L3397,"")</f>
        <v/>
      </c>
      <c r="N3397" t="str">
        <f>IFERROR(SMALL($M$5:$M$9000,ROWS($M$5:M3397)),"")</f>
        <v/>
      </c>
      <c r="P3397" t="s">
        <v>211</v>
      </c>
      <c r="Q3397" t="s">
        <v>997</v>
      </c>
      <c r="R3397">
        <v>902321</v>
      </c>
      <c r="S3397" s="388">
        <f>ROWS(R$5:R3397)</f>
        <v>3393</v>
      </c>
      <c r="T3397" s="388" t="str">
        <f>IF(_xlfn.IFNA(VLOOKUP(P3397,$AG$3:$AH$83,2,FALSE),"")='11.1'!$D$5,TXM!S3397,"")</f>
        <v/>
      </c>
      <c r="U3397" t="str">
        <f>IFERROR(SMALL($T$5:$T$9000,ROWS($T$5:T3397)),"")</f>
        <v/>
      </c>
    </row>
    <row r="3398" spans="1:21" ht="14.4" customHeight="1" x14ac:dyDescent="0.3">
      <c r="A3398" s="371" t="s">
        <v>137</v>
      </c>
      <c r="B3398" t="s">
        <v>815</v>
      </c>
      <c r="C3398" s="372">
        <v>5387872</v>
      </c>
      <c r="D3398" s="388">
        <f>ROWS(C$5:C3398)</f>
        <v>3394</v>
      </c>
      <c r="E3398" s="388" t="str">
        <f>IF(_xlfn.IFNA(VLOOKUP(A3398,$AG$3:$AH$83,2,FALSE),"")='11.1'!$D$5,TXM!D3398,"")</f>
        <v/>
      </c>
      <c r="F3398" t="str">
        <f>IFERROR(SMALL($E$5:$E$9000,ROWS($E$5:E3398)),"")</f>
        <v/>
      </c>
      <c r="I3398" s="371" t="s">
        <v>558</v>
      </c>
      <c r="J3398" t="s">
        <v>1240</v>
      </c>
      <c r="K3398" s="372">
        <v>18708</v>
      </c>
      <c r="L3398" s="388">
        <f>ROWS(K$5:K3398)</f>
        <v>3394</v>
      </c>
      <c r="M3398" s="388" t="str">
        <f>IF(_xlfn.IFNA(VLOOKUP(I3398,$AG$3:$AH$83,2,FALSE),"")='11.1'!$D$5,TXM!L3398,"")</f>
        <v/>
      </c>
      <c r="N3398" t="str">
        <f>IFERROR(SMALL($M$5:$M$9000,ROWS($M$5:M3398)),"")</f>
        <v/>
      </c>
      <c r="P3398" t="s">
        <v>211</v>
      </c>
      <c r="Q3398" t="s">
        <v>773</v>
      </c>
      <c r="R3398">
        <v>873903</v>
      </c>
      <c r="S3398" s="388">
        <f>ROWS(R$5:R3398)</f>
        <v>3394</v>
      </c>
      <c r="T3398" s="388" t="str">
        <f>IF(_xlfn.IFNA(VLOOKUP(P3398,$AG$3:$AH$83,2,FALSE),"")='11.1'!$D$5,TXM!S3398,"")</f>
        <v/>
      </c>
      <c r="U3398" t="str">
        <f>IFERROR(SMALL($T$5:$T$9000,ROWS($T$5:T3398)),"")</f>
        <v/>
      </c>
    </row>
    <row r="3399" spans="1:21" ht="14.4" customHeight="1" x14ac:dyDescent="0.3">
      <c r="A3399" s="371" t="s">
        <v>137</v>
      </c>
      <c r="B3399" t="s">
        <v>835</v>
      </c>
      <c r="C3399" s="372">
        <v>3949097</v>
      </c>
      <c r="D3399" s="388">
        <f>ROWS(C$5:C3399)</f>
        <v>3395</v>
      </c>
      <c r="E3399" s="388" t="str">
        <f>IF(_xlfn.IFNA(VLOOKUP(A3399,$AG$3:$AH$83,2,FALSE),"")='11.1'!$D$5,TXM!D3399,"")</f>
        <v/>
      </c>
      <c r="F3399" t="str">
        <f>IFERROR(SMALL($E$5:$E$9000,ROWS($E$5:E3399)),"")</f>
        <v/>
      </c>
      <c r="I3399" s="371" t="s">
        <v>558</v>
      </c>
      <c r="J3399" t="s">
        <v>861</v>
      </c>
      <c r="K3399" s="372">
        <v>5223</v>
      </c>
      <c r="L3399" s="388">
        <f>ROWS(K$5:K3399)</f>
        <v>3395</v>
      </c>
      <c r="M3399" s="388" t="str">
        <f>IF(_xlfn.IFNA(VLOOKUP(I3399,$AG$3:$AH$83,2,FALSE),"")='11.1'!$D$5,TXM!L3399,"")</f>
        <v/>
      </c>
      <c r="N3399" t="str">
        <f>IFERROR(SMALL($M$5:$M$9000,ROWS($M$5:M3399)),"")</f>
        <v/>
      </c>
      <c r="P3399" t="s">
        <v>211</v>
      </c>
      <c r="Q3399" t="s">
        <v>99</v>
      </c>
      <c r="R3399">
        <v>841073</v>
      </c>
      <c r="S3399" s="388">
        <f>ROWS(R$5:R3399)</f>
        <v>3395</v>
      </c>
      <c r="T3399" s="388" t="str">
        <f>IF(_xlfn.IFNA(VLOOKUP(P3399,$AG$3:$AH$83,2,FALSE),"")='11.1'!$D$5,TXM!S3399,"")</f>
        <v/>
      </c>
      <c r="U3399" t="str">
        <f>IFERROR(SMALL($T$5:$T$9000,ROWS($T$5:T3399)),"")</f>
        <v/>
      </c>
    </row>
    <row r="3400" spans="1:21" ht="14.4" customHeight="1" x14ac:dyDescent="0.3">
      <c r="A3400" s="371" t="s">
        <v>137</v>
      </c>
      <c r="B3400" t="s">
        <v>173</v>
      </c>
      <c r="C3400" s="372">
        <v>3206692</v>
      </c>
      <c r="D3400" s="388">
        <f>ROWS(C$5:C3400)</f>
        <v>3396</v>
      </c>
      <c r="E3400" s="388" t="str">
        <f>IF(_xlfn.IFNA(VLOOKUP(A3400,$AG$3:$AH$83,2,FALSE),"")='11.1'!$D$5,TXM!D3400,"")</f>
        <v/>
      </c>
      <c r="F3400" t="str">
        <f>IFERROR(SMALL($E$5:$E$9000,ROWS($E$5:E3400)),"")</f>
        <v/>
      </c>
      <c r="I3400" s="371" t="s">
        <v>558</v>
      </c>
      <c r="J3400" t="s">
        <v>823</v>
      </c>
      <c r="K3400" s="372">
        <v>4361</v>
      </c>
      <c r="L3400" s="388">
        <f>ROWS(K$5:K3400)</f>
        <v>3396</v>
      </c>
      <c r="M3400" s="388" t="str">
        <f>IF(_xlfn.IFNA(VLOOKUP(I3400,$AG$3:$AH$83,2,FALSE),"")='11.1'!$D$5,TXM!L3400,"")</f>
        <v/>
      </c>
      <c r="N3400" t="str">
        <f>IFERROR(SMALL($M$5:$M$9000,ROWS($M$5:M3400)),"")</f>
        <v/>
      </c>
      <c r="P3400" t="s">
        <v>211</v>
      </c>
      <c r="Q3400" t="s">
        <v>819</v>
      </c>
      <c r="R3400">
        <v>780479</v>
      </c>
      <c r="S3400" s="388">
        <f>ROWS(R$5:R3400)</f>
        <v>3396</v>
      </c>
      <c r="T3400" s="388" t="str">
        <f>IF(_xlfn.IFNA(VLOOKUP(P3400,$AG$3:$AH$83,2,FALSE),"")='11.1'!$D$5,TXM!S3400,"")</f>
        <v/>
      </c>
      <c r="U3400" t="str">
        <f>IFERROR(SMALL($T$5:$T$9000,ROWS($T$5:T3400)),"")</f>
        <v/>
      </c>
    </row>
    <row r="3401" spans="1:21" ht="14.4" customHeight="1" x14ac:dyDescent="0.3">
      <c r="A3401" s="371" t="s">
        <v>137</v>
      </c>
      <c r="B3401" t="s">
        <v>104</v>
      </c>
      <c r="C3401" s="372">
        <v>2913526</v>
      </c>
      <c r="D3401" s="388">
        <f>ROWS(C$5:C3401)</f>
        <v>3397</v>
      </c>
      <c r="E3401" s="388" t="str">
        <f>IF(_xlfn.IFNA(VLOOKUP(A3401,$AG$3:$AH$83,2,FALSE),"")='11.1'!$D$5,TXM!D3401,"")</f>
        <v/>
      </c>
      <c r="F3401" t="str">
        <f>IFERROR(SMALL($E$5:$E$9000,ROWS($E$5:E3401)),"")</f>
        <v/>
      </c>
      <c r="I3401" s="371" t="s">
        <v>558</v>
      </c>
      <c r="J3401" t="s">
        <v>171</v>
      </c>
      <c r="K3401" s="372">
        <v>766</v>
      </c>
      <c r="L3401" s="388">
        <f>ROWS(K$5:K3401)</f>
        <v>3397</v>
      </c>
      <c r="M3401" s="388" t="str">
        <f>IF(_xlfn.IFNA(VLOOKUP(I3401,$AG$3:$AH$83,2,FALSE),"")='11.1'!$D$5,TXM!L3401,"")</f>
        <v/>
      </c>
      <c r="N3401" t="str">
        <f>IFERROR(SMALL($M$5:$M$9000,ROWS($M$5:M3401)),"")</f>
        <v/>
      </c>
      <c r="P3401" t="s">
        <v>211</v>
      </c>
      <c r="Q3401" t="s">
        <v>1402</v>
      </c>
      <c r="R3401">
        <v>684671</v>
      </c>
      <c r="S3401" s="388">
        <f>ROWS(R$5:R3401)</f>
        <v>3397</v>
      </c>
      <c r="T3401" s="388" t="str">
        <f>IF(_xlfn.IFNA(VLOOKUP(P3401,$AG$3:$AH$83,2,FALSE),"")='11.1'!$D$5,TXM!S3401,"")</f>
        <v/>
      </c>
      <c r="U3401" t="str">
        <f>IFERROR(SMALL($T$5:$T$9000,ROWS($T$5:T3401)),"")</f>
        <v/>
      </c>
    </row>
    <row r="3402" spans="1:21" ht="14.4" customHeight="1" x14ac:dyDescent="0.3">
      <c r="A3402" s="371" t="s">
        <v>137</v>
      </c>
      <c r="B3402" t="s">
        <v>791</v>
      </c>
      <c r="C3402" s="372">
        <v>2742800</v>
      </c>
      <c r="D3402" s="388">
        <f>ROWS(C$5:C3402)</f>
        <v>3398</v>
      </c>
      <c r="E3402" s="388" t="str">
        <f>IF(_xlfn.IFNA(VLOOKUP(A3402,$AG$3:$AH$83,2,FALSE),"")='11.1'!$D$5,TXM!D3402,"")</f>
        <v/>
      </c>
      <c r="F3402" t="str">
        <f>IFERROR(SMALL($E$5:$E$9000,ROWS($E$5:E3402)),"")</f>
        <v/>
      </c>
      <c r="I3402" s="371" t="s">
        <v>558</v>
      </c>
      <c r="J3402" t="s">
        <v>791</v>
      </c>
      <c r="K3402" s="372">
        <v>700</v>
      </c>
      <c r="L3402" s="388">
        <f>ROWS(K$5:K3402)</f>
        <v>3398</v>
      </c>
      <c r="M3402" s="388" t="str">
        <f>IF(_xlfn.IFNA(VLOOKUP(I3402,$AG$3:$AH$83,2,FALSE),"")='11.1'!$D$5,TXM!L3402,"")</f>
        <v/>
      </c>
      <c r="N3402" t="str">
        <f>IFERROR(SMALL($M$5:$M$9000,ROWS($M$5:M3402)),"")</f>
        <v/>
      </c>
      <c r="P3402" t="s">
        <v>211</v>
      </c>
      <c r="Q3402" t="s">
        <v>1365</v>
      </c>
      <c r="R3402">
        <v>581704</v>
      </c>
      <c r="S3402" s="388">
        <f>ROWS(R$5:R3402)</f>
        <v>3398</v>
      </c>
      <c r="T3402" s="388" t="str">
        <f>IF(_xlfn.IFNA(VLOOKUP(P3402,$AG$3:$AH$83,2,FALSE),"")='11.1'!$D$5,TXM!S3402,"")</f>
        <v/>
      </c>
      <c r="U3402" t="str">
        <f>IFERROR(SMALL($T$5:$T$9000,ROWS($T$5:T3402)),"")</f>
        <v/>
      </c>
    </row>
    <row r="3403" spans="1:21" ht="14.4" customHeight="1" x14ac:dyDescent="0.3">
      <c r="A3403" s="371" t="s">
        <v>137</v>
      </c>
      <c r="B3403" t="s">
        <v>91</v>
      </c>
      <c r="C3403" s="372">
        <v>2487669</v>
      </c>
      <c r="D3403" s="388">
        <f>ROWS(C$5:C3403)</f>
        <v>3399</v>
      </c>
      <c r="E3403" s="388" t="str">
        <f>IF(_xlfn.IFNA(VLOOKUP(A3403,$AG$3:$AH$83,2,FALSE),"")='11.1'!$D$5,TXM!D3403,"")</f>
        <v/>
      </c>
      <c r="F3403" t="str">
        <f>IFERROR(SMALL($E$5:$E$9000,ROWS($E$5:E3403)),"")</f>
        <v/>
      </c>
      <c r="I3403" s="371" t="s">
        <v>558</v>
      </c>
      <c r="J3403" t="s">
        <v>799</v>
      </c>
      <c r="K3403" s="372">
        <v>689</v>
      </c>
      <c r="L3403" s="388">
        <f>ROWS(K$5:K3403)</f>
        <v>3399</v>
      </c>
      <c r="M3403" s="388" t="str">
        <f>IF(_xlfn.IFNA(VLOOKUP(I3403,$AG$3:$AH$83,2,FALSE),"")='11.1'!$D$5,TXM!L3403,"")</f>
        <v/>
      </c>
      <c r="N3403" t="str">
        <f>IFERROR(SMALL($M$5:$M$9000,ROWS($M$5:M3403)),"")</f>
        <v/>
      </c>
      <c r="P3403" t="s">
        <v>211</v>
      </c>
      <c r="Q3403" t="s">
        <v>813</v>
      </c>
      <c r="R3403">
        <v>452155</v>
      </c>
      <c r="S3403" s="388">
        <f>ROWS(R$5:R3403)</f>
        <v>3399</v>
      </c>
      <c r="T3403" s="388" t="str">
        <f>IF(_xlfn.IFNA(VLOOKUP(P3403,$AG$3:$AH$83,2,FALSE),"")='11.1'!$D$5,TXM!S3403,"")</f>
        <v/>
      </c>
      <c r="U3403" t="str">
        <f>IFERROR(SMALL($T$5:$T$9000,ROWS($T$5:T3403)),"")</f>
        <v/>
      </c>
    </row>
    <row r="3404" spans="1:21" ht="14.4" customHeight="1" x14ac:dyDescent="0.3">
      <c r="A3404" s="371" t="s">
        <v>137</v>
      </c>
      <c r="B3404" t="s">
        <v>865</v>
      </c>
      <c r="C3404" s="372">
        <v>2410236</v>
      </c>
      <c r="D3404" s="388">
        <f>ROWS(C$5:C3404)</f>
        <v>3400</v>
      </c>
      <c r="E3404" s="388" t="str">
        <f>IF(_xlfn.IFNA(VLOOKUP(A3404,$AG$3:$AH$83,2,FALSE),"")='11.1'!$D$5,TXM!D3404,"")</f>
        <v/>
      </c>
      <c r="F3404" t="str">
        <f>IFERROR(SMALL($E$5:$E$9000,ROWS($E$5:E3404)),"")</f>
        <v/>
      </c>
      <c r="I3404" s="371" t="s">
        <v>558</v>
      </c>
      <c r="J3404" t="s">
        <v>827</v>
      </c>
      <c r="K3404" s="372">
        <v>111</v>
      </c>
      <c r="L3404" s="388">
        <f>ROWS(K$5:K3404)</f>
        <v>3400</v>
      </c>
      <c r="M3404" s="388" t="str">
        <f>IF(_xlfn.IFNA(VLOOKUP(I3404,$AG$3:$AH$83,2,FALSE),"")='11.1'!$D$5,TXM!L3404,"")</f>
        <v/>
      </c>
      <c r="N3404" t="str">
        <f>IFERROR(SMALL($M$5:$M$9000,ROWS($M$5:M3404)),"")</f>
        <v/>
      </c>
      <c r="P3404" t="s">
        <v>211</v>
      </c>
      <c r="Q3404" t="s">
        <v>775</v>
      </c>
      <c r="R3404">
        <v>411474</v>
      </c>
      <c r="S3404" s="388">
        <f>ROWS(R$5:R3404)</f>
        <v>3400</v>
      </c>
      <c r="T3404" s="388" t="str">
        <f>IF(_xlfn.IFNA(VLOOKUP(P3404,$AG$3:$AH$83,2,FALSE),"")='11.1'!$D$5,TXM!S3404,"")</f>
        <v/>
      </c>
      <c r="U3404" t="str">
        <f>IFERROR(SMALL($T$5:$T$9000,ROWS($T$5:T3404)),"")</f>
        <v/>
      </c>
    </row>
    <row r="3405" spans="1:21" ht="14.4" customHeight="1" x14ac:dyDescent="0.3">
      <c r="A3405" s="371" t="s">
        <v>137</v>
      </c>
      <c r="B3405" t="s">
        <v>863</v>
      </c>
      <c r="C3405" s="372">
        <v>2112733</v>
      </c>
      <c r="D3405" s="388">
        <f>ROWS(C$5:C3405)</f>
        <v>3401</v>
      </c>
      <c r="E3405" s="388" t="str">
        <f>IF(_xlfn.IFNA(VLOOKUP(A3405,$AG$3:$AH$83,2,FALSE),"")='11.1'!$D$5,TXM!D3405,"")</f>
        <v/>
      </c>
      <c r="F3405" t="str">
        <f>IFERROR(SMALL($E$5:$E$9000,ROWS($E$5:E3405)),"")</f>
        <v/>
      </c>
      <c r="I3405" s="371" t="s">
        <v>558</v>
      </c>
      <c r="J3405" t="s">
        <v>1005</v>
      </c>
      <c r="K3405" s="372">
        <v>37</v>
      </c>
      <c r="L3405" s="388">
        <f>ROWS(K$5:K3405)</f>
        <v>3401</v>
      </c>
      <c r="M3405" s="388" t="str">
        <f>IF(_xlfn.IFNA(VLOOKUP(I3405,$AG$3:$AH$83,2,FALSE),"")='11.1'!$D$5,TXM!L3405,"")</f>
        <v/>
      </c>
      <c r="N3405" t="str">
        <f>IFERROR(SMALL($M$5:$M$9000,ROWS($M$5:M3405)),"")</f>
        <v/>
      </c>
      <c r="P3405" t="s">
        <v>211</v>
      </c>
      <c r="Q3405" t="s">
        <v>1003</v>
      </c>
      <c r="R3405">
        <v>403413</v>
      </c>
      <c r="S3405" s="388">
        <f>ROWS(R$5:R3405)</f>
        <v>3401</v>
      </c>
      <c r="T3405" s="388" t="str">
        <f>IF(_xlfn.IFNA(VLOOKUP(P3405,$AG$3:$AH$83,2,FALSE),"")='11.1'!$D$5,TXM!S3405,"")</f>
        <v/>
      </c>
      <c r="U3405" t="str">
        <f>IFERROR(SMALL($T$5:$T$9000,ROWS($T$5:T3405)),"")</f>
        <v/>
      </c>
    </row>
    <row r="3406" spans="1:21" ht="14.4" customHeight="1" x14ac:dyDescent="0.3">
      <c r="A3406" s="371" t="s">
        <v>137</v>
      </c>
      <c r="B3406" t="s">
        <v>773</v>
      </c>
      <c r="C3406" s="372">
        <v>1671437</v>
      </c>
      <c r="D3406" s="388">
        <f>ROWS(C$5:C3406)</f>
        <v>3402</v>
      </c>
      <c r="E3406" s="388" t="str">
        <f>IF(_xlfn.IFNA(VLOOKUP(A3406,$AG$3:$AH$83,2,FALSE),"")='11.1'!$D$5,TXM!D3406,"")</f>
        <v/>
      </c>
      <c r="F3406" t="str">
        <f>IFERROR(SMALL($E$5:$E$9000,ROWS($E$5:E3406)),"")</f>
        <v/>
      </c>
      <c r="I3406" s="371" t="s">
        <v>33</v>
      </c>
      <c r="J3406" t="s">
        <v>1252</v>
      </c>
      <c r="K3406" s="372">
        <v>1385653786</v>
      </c>
      <c r="L3406" s="388">
        <f>ROWS(K$5:K3406)</f>
        <v>3402</v>
      </c>
      <c r="M3406" s="388" t="str">
        <f>IF(_xlfn.IFNA(VLOOKUP(I3406,$AG$3:$AH$83,2,FALSE),"")='11.1'!$D$5,TXM!L3406,"")</f>
        <v/>
      </c>
      <c r="N3406" t="str">
        <f>IFERROR(SMALL($M$5:$M$9000,ROWS($M$5:M3406)),"")</f>
        <v/>
      </c>
      <c r="P3406" t="s">
        <v>211</v>
      </c>
      <c r="Q3406" t="s">
        <v>779</v>
      </c>
      <c r="R3406">
        <v>370195</v>
      </c>
      <c r="S3406" s="388">
        <f>ROWS(R$5:R3406)</f>
        <v>3402</v>
      </c>
      <c r="T3406" s="388" t="str">
        <f>IF(_xlfn.IFNA(VLOOKUP(P3406,$AG$3:$AH$83,2,FALSE),"")='11.1'!$D$5,TXM!S3406,"")</f>
        <v/>
      </c>
      <c r="U3406" t="str">
        <f>IFERROR(SMALL($T$5:$T$9000,ROWS($T$5:T3406)),"")</f>
        <v/>
      </c>
    </row>
    <row r="3407" spans="1:21" ht="14.4" customHeight="1" x14ac:dyDescent="0.3">
      <c r="A3407" s="371" t="s">
        <v>137</v>
      </c>
      <c r="B3407" t="s">
        <v>811</v>
      </c>
      <c r="C3407" s="372">
        <v>1538792</v>
      </c>
      <c r="D3407" s="388">
        <f>ROWS(C$5:C3407)</f>
        <v>3403</v>
      </c>
      <c r="E3407" s="388" t="str">
        <f>IF(_xlfn.IFNA(VLOOKUP(A3407,$AG$3:$AH$83,2,FALSE),"")='11.1'!$D$5,TXM!D3407,"")</f>
        <v/>
      </c>
      <c r="F3407" t="str">
        <f>IFERROR(SMALL($E$5:$E$9000,ROWS($E$5:E3407)),"")</f>
        <v/>
      </c>
      <c r="I3407" s="371" t="s">
        <v>33</v>
      </c>
      <c r="J3407" t="s">
        <v>783</v>
      </c>
      <c r="K3407" s="372">
        <v>906746939</v>
      </c>
      <c r="L3407" s="388">
        <f>ROWS(K$5:K3407)</f>
        <v>3403</v>
      </c>
      <c r="M3407" s="388" t="str">
        <f>IF(_xlfn.IFNA(VLOOKUP(I3407,$AG$3:$AH$83,2,FALSE),"")='11.1'!$D$5,TXM!L3407,"")</f>
        <v/>
      </c>
      <c r="N3407" t="str">
        <f>IFERROR(SMALL($M$5:$M$9000,ROWS($M$5:M3407)),"")</f>
        <v/>
      </c>
      <c r="P3407" t="s">
        <v>211</v>
      </c>
      <c r="Q3407" t="s">
        <v>100</v>
      </c>
      <c r="R3407">
        <v>351230</v>
      </c>
      <c r="S3407" s="388">
        <f>ROWS(R$5:R3407)</f>
        <v>3403</v>
      </c>
      <c r="T3407" s="388" t="str">
        <f>IF(_xlfn.IFNA(VLOOKUP(P3407,$AG$3:$AH$83,2,FALSE),"")='11.1'!$D$5,TXM!S3407,"")</f>
        <v/>
      </c>
      <c r="U3407" t="str">
        <f>IFERROR(SMALL($T$5:$T$9000,ROWS($T$5:T3407)),"")</f>
        <v/>
      </c>
    </row>
    <row r="3408" spans="1:21" ht="14.4" customHeight="1" x14ac:dyDescent="0.3">
      <c r="A3408" s="371" t="s">
        <v>137</v>
      </c>
      <c r="B3408" t="s">
        <v>98</v>
      </c>
      <c r="C3408" s="372">
        <v>1454947</v>
      </c>
      <c r="D3408" s="388">
        <f>ROWS(C$5:C3408)</f>
        <v>3404</v>
      </c>
      <c r="E3408" s="388" t="str">
        <f>IF(_xlfn.IFNA(VLOOKUP(A3408,$AG$3:$AH$83,2,FALSE),"")='11.1'!$D$5,TXM!D3408,"")</f>
        <v/>
      </c>
      <c r="F3408" t="str">
        <f>IFERROR(SMALL($E$5:$E$9000,ROWS($E$5:E3408)),"")</f>
        <v/>
      </c>
      <c r="I3408" s="371" t="s">
        <v>33</v>
      </c>
      <c r="J3408" t="s">
        <v>863</v>
      </c>
      <c r="K3408" s="372">
        <v>670861573</v>
      </c>
      <c r="L3408" s="388">
        <f>ROWS(K$5:K3408)</f>
        <v>3404</v>
      </c>
      <c r="M3408" s="388" t="str">
        <f>IF(_xlfn.IFNA(VLOOKUP(I3408,$AG$3:$AH$83,2,FALSE),"")='11.1'!$D$5,TXM!L3408,"")</f>
        <v/>
      </c>
      <c r="N3408" t="str">
        <f>IFERROR(SMALL($M$5:$M$9000,ROWS($M$5:M3408)),"")</f>
        <v/>
      </c>
      <c r="P3408" t="s">
        <v>211</v>
      </c>
      <c r="Q3408" t="s">
        <v>1002</v>
      </c>
      <c r="R3408">
        <v>345638</v>
      </c>
      <c r="S3408" s="388">
        <f>ROWS(R$5:R3408)</f>
        <v>3404</v>
      </c>
      <c r="T3408" s="388" t="str">
        <f>IF(_xlfn.IFNA(VLOOKUP(P3408,$AG$3:$AH$83,2,FALSE),"")='11.1'!$D$5,TXM!S3408,"")</f>
        <v/>
      </c>
      <c r="U3408" t="str">
        <f>IFERROR(SMALL($T$5:$T$9000,ROWS($T$5:T3408)),"")</f>
        <v/>
      </c>
    </row>
    <row r="3409" spans="1:21" ht="14.4" customHeight="1" x14ac:dyDescent="0.3">
      <c r="A3409" s="371" t="s">
        <v>137</v>
      </c>
      <c r="B3409" t="s">
        <v>809</v>
      </c>
      <c r="C3409" s="372">
        <v>979018</v>
      </c>
      <c r="D3409" s="388">
        <f>ROWS(C$5:C3409)</f>
        <v>3405</v>
      </c>
      <c r="E3409" s="388" t="str">
        <f>IF(_xlfn.IFNA(VLOOKUP(A3409,$AG$3:$AH$83,2,FALSE),"")='11.1'!$D$5,TXM!D3409,"")</f>
        <v/>
      </c>
      <c r="F3409" t="str">
        <f>IFERROR(SMALL($E$5:$E$9000,ROWS($E$5:E3409)),"")</f>
        <v/>
      </c>
      <c r="I3409" s="371" t="s">
        <v>33</v>
      </c>
      <c r="J3409" t="s">
        <v>787</v>
      </c>
      <c r="K3409" s="372">
        <v>488757823</v>
      </c>
      <c r="L3409" s="388">
        <f>ROWS(K$5:K3409)</f>
        <v>3405</v>
      </c>
      <c r="M3409" s="388" t="str">
        <f>IF(_xlfn.IFNA(VLOOKUP(I3409,$AG$3:$AH$83,2,FALSE),"")='11.1'!$D$5,TXM!L3409,"")</f>
        <v/>
      </c>
      <c r="N3409" t="str">
        <f>IFERROR(SMALL($M$5:$M$9000,ROWS($M$5:M3409)),"")</f>
        <v/>
      </c>
      <c r="P3409" t="s">
        <v>211</v>
      </c>
      <c r="Q3409" t="s">
        <v>172</v>
      </c>
      <c r="R3409">
        <v>264139</v>
      </c>
      <c r="S3409" s="388">
        <f>ROWS(R$5:R3409)</f>
        <v>3405</v>
      </c>
      <c r="T3409" s="388" t="str">
        <f>IF(_xlfn.IFNA(VLOOKUP(P3409,$AG$3:$AH$83,2,FALSE),"")='11.1'!$D$5,TXM!S3409,"")</f>
        <v/>
      </c>
      <c r="U3409" t="str">
        <f>IFERROR(SMALL($T$5:$T$9000,ROWS($T$5:T3409)),"")</f>
        <v/>
      </c>
    </row>
    <row r="3410" spans="1:21" ht="14.4" customHeight="1" x14ac:dyDescent="0.3">
      <c r="A3410" s="371" t="s">
        <v>137</v>
      </c>
      <c r="B3410" t="s">
        <v>853</v>
      </c>
      <c r="C3410" s="372">
        <v>940376</v>
      </c>
      <c r="D3410" s="388">
        <f>ROWS(C$5:C3410)</f>
        <v>3406</v>
      </c>
      <c r="E3410" s="388" t="str">
        <f>IF(_xlfn.IFNA(VLOOKUP(A3410,$AG$3:$AH$83,2,FALSE),"")='11.1'!$D$5,TXM!D3410,"")</f>
        <v/>
      </c>
      <c r="F3410" t="str">
        <f>IFERROR(SMALL($E$5:$E$9000,ROWS($E$5:E3410)),"")</f>
        <v/>
      </c>
      <c r="I3410" s="371" t="s">
        <v>33</v>
      </c>
      <c r="J3410" t="s">
        <v>107</v>
      </c>
      <c r="K3410" s="372">
        <v>414691539</v>
      </c>
      <c r="L3410" s="388">
        <f>ROWS(K$5:K3410)</f>
        <v>3406</v>
      </c>
      <c r="M3410" s="388" t="str">
        <f>IF(_xlfn.IFNA(VLOOKUP(I3410,$AG$3:$AH$83,2,FALSE),"")='11.1'!$D$5,TXM!L3410,"")</f>
        <v/>
      </c>
      <c r="N3410" t="str">
        <f>IFERROR(SMALL($M$5:$M$9000,ROWS($M$5:M3410)),"")</f>
        <v/>
      </c>
      <c r="P3410" t="s">
        <v>211</v>
      </c>
      <c r="Q3410" t="s">
        <v>171</v>
      </c>
      <c r="R3410">
        <v>261800</v>
      </c>
      <c r="S3410" s="388">
        <f>ROWS(R$5:R3410)</f>
        <v>3406</v>
      </c>
      <c r="T3410" s="388" t="str">
        <f>IF(_xlfn.IFNA(VLOOKUP(P3410,$AG$3:$AH$83,2,FALSE),"")='11.1'!$D$5,TXM!S3410,"")</f>
        <v/>
      </c>
      <c r="U3410" t="str">
        <f>IFERROR(SMALL($T$5:$T$9000,ROWS($T$5:T3410)),"")</f>
        <v/>
      </c>
    </row>
    <row r="3411" spans="1:21" ht="14.4" customHeight="1" x14ac:dyDescent="0.3">
      <c r="A3411" s="371" t="s">
        <v>137</v>
      </c>
      <c r="B3411" t="s">
        <v>107</v>
      </c>
      <c r="C3411" s="372">
        <v>611128</v>
      </c>
      <c r="D3411" s="388">
        <f>ROWS(C$5:C3411)</f>
        <v>3407</v>
      </c>
      <c r="E3411" s="388" t="str">
        <f>IF(_xlfn.IFNA(VLOOKUP(A3411,$AG$3:$AH$83,2,FALSE),"")='11.1'!$D$5,TXM!D3411,"")</f>
        <v/>
      </c>
      <c r="F3411" t="str">
        <f>IFERROR(SMALL($E$5:$E$9000,ROWS($E$5:E3411)),"")</f>
        <v/>
      </c>
      <c r="I3411" s="371" t="s">
        <v>33</v>
      </c>
      <c r="J3411" t="s">
        <v>1000</v>
      </c>
      <c r="K3411" s="372">
        <v>397850167</v>
      </c>
      <c r="L3411" s="388">
        <f>ROWS(K$5:K3411)</f>
        <v>3407</v>
      </c>
      <c r="M3411" s="388" t="str">
        <f>IF(_xlfn.IFNA(VLOOKUP(I3411,$AG$3:$AH$83,2,FALSE),"")='11.1'!$D$5,TXM!L3411,"")</f>
        <v/>
      </c>
      <c r="N3411" t="str">
        <f>IFERROR(SMALL($M$5:$M$9000,ROWS($M$5:M3411)),"")</f>
        <v/>
      </c>
      <c r="P3411" t="s">
        <v>211</v>
      </c>
      <c r="Q3411" t="s">
        <v>817</v>
      </c>
      <c r="R3411">
        <v>248153</v>
      </c>
      <c r="S3411" s="388">
        <f>ROWS(R$5:R3411)</f>
        <v>3407</v>
      </c>
      <c r="T3411" s="388" t="str">
        <f>IF(_xlfn.IFNA(VLOOKUP(P3411,$AG$3:$AH$83,2,FALSE),"")='11.1'!$D$5,TXM!S3411,"")</f>
        <v/>
      </c>
      <c r="U3411" t="str">
        <f>IFERROR(SMALL($T$5:$T$9000,ROWS($T$5:T3411)),"")</f>
        <v/>
      </c>
    </row>
    <row r="3412" spans="1:21" ht="14.4" customHeight="1" x14ac:dyDescent="0.3">
      <c r="A3412" s="371" t="s">
        <v>137</v>
      </c>
      <c r="B3412" t="s">
        <v>797</v>
      </c>
      <c r="C3412" s="372">
        <v>540000</v>
      </c>
      <c r="D3412" s="388">
        <f>ROWS(C$5:C3412)</f>
        <v>3408</v>
      </c>
      <c r="E3412" s="388" t="str">
        <f>IF(_xlfn.IFNA(VLOOKUP(A3412,$AG$3:$AH$83,2,FALSE),"")='11.1'!$D$5,TXM!D3412,"")</f>
        <v/>
      </c>
      <c r="F3412" t="str">
        <f>IFERROR(SMALL($E$5:$E$9000,ROWS($E$5:E3412)),"")</f>
        <v/>
      </c>
      <c r="I3412" s="371" t="s">
        <v>33</v>
      </c>
      <c r="J3412" t="s">
        <v>105</v>
      </c>
      <c r="K3412" s="372">
        <v>388770688</v>
      </c>
      <c r="L3412" s="388">
        <f>ROWS(K$5:K3412)</f>
        <v>3408</v>
      </c>
      <c r="M3412" s="388" t="str">
        <f>IF(_xlfn.IFNA(VLOOKUP(I3412,$AG$3:$AH$83,2,FALSE),"")='11.1'!$D$5,TXM!L3412,"")</f>
        <v/>
      </c>
      <c r="N3412" t="str">
        <f>IFERROR(SMALL($M$5:$M$9000,ROWS($M$5:M3412)),"")</f>
        <v/>
      </c>
      <c r="P3412" t="s">
        <v>211</v>
      </c>
      <c r="Q3412" t="s">
        <v>833</v>
      </c>
      <c r="R3412">
        <v>244209</v>
      </c>
      <c r="S3412" s="388">
        <f>ROWS(R$5:R3412)</f>
        <v>3408</v>
      </c>
      <c r="T3412" s="388" t="str">
        <f>IF(_xlfn.IFNA(VLOOKUP(P3412,$AG$3:$AH$83,2,FALSE),"")='11.1'!$D$5,TXM!S3412,"")</f>
        <v/>
      </c>
      <c r="U3412" t="str">
        <f>IFERROR(SMALL($T$5:$T$9000,ROWS($T$5:T3412)),"")</f>
        <v/>
      </c>
    </row>
    <row r="3413" spans="1:21" ht="14.4" customHeight="1" x14ac:dyDescent="0.3">
      <c r="A3413" t="s">
        <v>137</v>
      </c>
      <c r="B3413" t="s">
        <v>1265</v>
      </c>
      <c r="C3413" s="372">
        <v>507270</v>
      </c>
      <c r="D3413" s="388">
        <f>ROWS(C$5:C3413)</f>
        <v>3409</v>
      </c>
      <c r="E3413" s="388" t="str">
        <f>IF(_xlfn.IFNA(VLOOKUP(A3413,$AG$3:$AH$83,2,FALSE),"")='11.1'!$D$5,TXM!D3413,"")</f>
        <v/>
      </c>
      <c r="F3413" t="str">
        <f>IFERROR(SMALL($E$5:$E$9000,ROWS($E$5:E3413)),"")</f>
        <v/>
      </c>
      <c r="I3413" s="371" t="s">
        <v>33</v>
      </c>
      <c r="J3413" t="s">
        <v>865</v>
      </c>
      <c r="K3413" s="372">
        <v>246243807</v>
      </c>
      <c r="L3413" s="388">
        <f>ROWS(K$5:K3413)</f>
        <v>3409</v>
      </c>
      <c r="M3413" s="388" t="str">
        <f>IF(_xlfn.IFNA(VLOOKUP(I3413,$AG$3:$AH$83,2,FALSE),"")='11.1'!$D$5,TXM!L3413,"")</f>
        <v/>
      </c>
      <c r="N3413" t="str">
        <f>IFERROR(SMALL($M$5:$M$9000,ROWS($M$5:M3413)),"")</f>
        <v/>
      </c>
      <c r="P3413" t="s">
        <v>211</v>
      </c>
      <c r="Q3413" t="s">
        <v>1252</v>
      </c>
      <c r="R3413">
        <v>160373</v>
      </c>
      <c r="S3413" s="388">
        <f>ROWS(R$5:R3413)</f>
        <v>3409</v>
      </c>
      <c r="T3413" s="388" t="str">
        <f>IF(_xlfn.IFNA(VLOOKUP(P3413,$AG$3:$AH$83,2,FALSE),"")='11.1'!$D$5,TXM!S3413,"")</f>
        <v/>
      </c>
      <c r="U3413" t="str">
        <f>IFERROR(SMALL($T$5:$T$9000,ROWS($T$5:T3413)),"")</f>
        <v/>
      </c>
    </row>
    <row r="3414" spans="1:21" ht="14.4" customHeight="1" x14ac:dyDescent="0.3">
      <c r="A3414" t="s">
        <v>137</v>
      </c>
      <c r="B3414" t="s">
        <v>859</v>
      </c>
      <c r="C3414" s="372">
        <v>481828</v>
      </c>
      <c r="D3414" s="388">
        <f>ROWS(C$5:C3414)</f>
        <v>3410</v>
      </c>
      <c r="E3414" s="388" t="str">
        <f>IF(_xlfn.IFNA(VLOOKUP(A3414,$AG$3:$AH$83,2,FALSE),"")='11.1'!$D$5,TXM!D3414,"")</f>
        <v/>
      </c>
      <c r="F3414" t="str">
        <f>IFERROR(SMALL($E$5:$E$9000,ROWS($E$5:E3414)),"")</f>
        <v/>
      </c>
      <c r="I3414" s="371" t="s">
        <v>33</v>
      </c>
      <c r="J3414" t="s">
        <v>91</v>
      </c>
      <c r="K3414" s="372">
        <v>209437057</v>
      </c>
      <c r="L3414" s="388">
        <f>ROWS(K$5:K3414)</f>
        <v>3410</v>
      </c>
      <c r="M3414" s="388" t="str">
        <f>IF(_xlfn.IFNA(VLOOKUP(I3414,$AG$3:$AH$83,2,FALSE),"")='11.1'!$D$5,TXM!L3414,"")</f>
        <v/>
      </c>
      <c r="N3414" t="str">
        <f>IFERROR(SMALL($M$5:$M$9000,ROWS($M$5:M3414)),"")</f>
        <v/>
      </c>
      <c r="P3414" t="s">
        <v>211</v>
      </c>
      <c r="Q3414" t="s">
        <v>93</v>
      </c>
      <c r="R3414">
        <v>125971</v>
      </c>
      <c r="S3414" s="388">
        <f>ROWS(R$5:R3414)</f>
        <v>3410</v>
      </c>
      <c r="T3414" s="388" t="str">
        <f>IF(_xlfn.IFNA(VLOOKUP(P3414,$AG$3:$AH$83,2,FALSE),"")='11.1'!$D$5,TXM!S3414,"")</f>
        <v/>
      </c>
      <c r="U3414" t="str">
        <f>IFERROR(SMALL($T$5:$T$9000,ROWS($T$5:T3414)),"")</f>
        <v/>
      </c>
    </row>
    <row r="3415" spans="1:21" ht="14.4" customHeight="1" x14ac:dyDescent="0.3">
      <c r="A3415" t="s">
        <v>137</v>
      </c>
      <c r="B3415" t="s">
        <v>108</v>
      </c>
      <c r="C3415" s="372">
        <v>476132</v>
      </c>
      <c r="D3415" s="388">
        <f>ROWS(C$5:C3415)</f>
        <v>3411</v>
      </c>
      <c r="E3415" s="388" t="str">
        <f>IF(_xlfn.IFNA(VLOOKUP(A3415,$AG$3:$AH$83,2,FALSE),"")='11.1'!$D$5,TXM!D3415,"")</f>
        <v/>
      </c>
      <c r="F3415" t="str">
        <f>IFERROR(SMALL($E$5:$E$9000,ROWS($E$5:E3415)),"")</f>
        <v/>
      </c>
      <c r="I3415" s="371" t="s">
        <v>33</v>
      </c>
      <c r="J3415" t="s">
        <v>999</v>
      </c>
      <c r="K3415" s="372">
        <v>155892726</v>
      </c>
      <c r="L3415" s="388">
        <f>ROWS(K$5:K3415)</f>
        <v>3411</v>
      </c>
      <c r="M3415" s="388" t="str">
        <f>IF(_xlfn.IFNA(VLOOKUP(I3415,$AG$3:$AH$83,2,FALSE),"")='11.1'!$D$5,TXM!L3415,"")</f>
        <v/>
      </c>
      <c r="N3415" t="str">
        <f>IFERROR(SMALL($M$5:$M$9000,ROWS($M$5:M3415)),"")</f>
        <v/>
      </c>
      <c r="P3415" t="s">
        <v>211</v>
      </c>
      <c r="Q3415" t="s">
        <v>855</v>
      </c>
      <c r="R3415">
        <v>78005</v>
      </c>
      <c r="S3415" s="388">
        <f>ROWS(R$5:R3415)</f>
        <v>3411</v>
      </c>
      <c r="T3415" s="388" t="str">
        <f>IF(_xlfn.IFNA(VLOOKUP(P3415,$AG$3:$AH$83,2,FALSE),"")='11.1'!$D$5,TXM!S3415,"")</f>
        <v/>
      </c>
      <c r="U3415" t="str">
        <f>IFERROR(SMALL($T$5:$T$9000,ROWS($T$5:T3415)),"")</f>
        <v/>
      </c>
    </row>
    <row r="3416" spans="1:21" ht="14.4" customHeight="1" x14ac:dyDescent="0.3">
      <c r="A3416" t="s">
        <v>137</v>
      </c>
      <c r="B3416" t="s">
        <v>103</v>
      </c>
      <c r="C3416" s="372">
        <v>419918</v>
      </c>
      <c r="D3416" s="388">
        <f>ROWS(C$5:C3416)</f>
        <v>3412</v>
      </c>
      <c r="E3416" s="388" t="str">
        <f>IF(_xlfn.IFNA(VLOOKUP(A3416,$AG$3:$AH$83,2,FALSE),"")='11.1'!$D$5,TXM!D3416,"")</f>
        <v/>
      </c>
      <c r="F3416" t="str">
        <f>IFERROR(SMALL($E$5:$E$9000,ROWS($E$5:E3416)),"")</f>
        <v/>
      </c>
      <c r="I3416" s="371" t="s">
        <v>33</v>
      </c>
      <c r="J3416" t="s">
        <v>841</v>
      </c>
      <c r="K3416" s="372">
        <v>134013474</v>
      </c>
      <c r="L3416" s="388">
        <f>ROWS(K$5:K3416)</f>
        <v>3412</v>
      </c>
      <c r="M3416" s="388" t="str">
        <f>IF(_xlfn.IFNA(VLOOKUP(I3416,$AG$3:$AH$83,2,FALSE),"")='11.1'!$D$5,TXM!L3416,"")</f>
        <v/>
      </c>
      <c r="N3416" t="str">
        <f>IFERROR(SMALL($M$5:$M$9000,ROWS($M$5:M3416)),"")</f>
        <v/>
      </c>
      <c r="P3416" t="s">
        <v>211</v>
      </c>
      <c r="Q3416" t="s">
        <v>777</v>
      </c>
      <c r="R3416">
        <v>70153</v>
      </c>
      <c r="S3416" s="388">
        <f>ROWS(R$5:R3416)</f>
        <v>3412</v>
      </c>
      <c r="T3416" s="388" t="str">
        <f>IF(_xlfn.IFNA(VLOOKUP(P3416,$AG$3:$AH$83,2,FALSE),"")='11.1'!$D$5,TXM!S3416,"")</f>
        <v/>
      </c>
      <c r="U3416" t="str">
        <f>IFERROR(SMALL($T$5:$T$9000,ROWS($T$5:T3416)),"")</f>
        <v/>
      </c>
    </row>
    <row r="3417" spans="1:21" ht="14.4" customHeight="1" x14ac:dyDescent="0.3">
      <c r="A3417" t="s">
        <v>137</v>
      </c>
      <c r="B3417" t="s">
        <v>96</v>
      </c>
      <c r="C3417" s="372">
        <v>325522</v>
      </c>
      <c r="D3417" s="388">
        <f>ROWS(C$5:C3417)</f>
        <v>3413</v>
      </c>
      <c r="E3417" s="388" t="str">
        <f>IF(_xlfn.IFNA(VLOOKUP(A3417,$AG$3:$AH$83,2,FALSE),"")='11.1'!$D$5,TXM!D3417,"")</f>
        <v/>
      </c>
      <c r="F3417" t="str">
        <f>IFERROR(SMALL($E$5:$E$9000,ROWS($E$5:E3417)),"")</f>
        <v/>
      </c>
      <c r="I3417" s="371" t="s">
        <v>33</v>
      </c>
      <c r="J3417" t="s">
        <v>108</v>
      </c>
      <c r="K3417" s="372">
        <v>107345465</v>
      </c>
      <c r="L3417" s="388">
        <f>ROWS(K$5:K3417)</f>
        <v>3413</v>
      </c>
      <c r="M3417" s="388" t="str">
        <f>IF(_xlfn.IFNA(VLOOKUP(I3417,$AG$3:$AH$83,2,FALSE),"")='11.1'!$D$5,TXM!L3417,"")</f>
        <v/>
      </c>
      <c r="N3417" t="str">
        <f>IFERROR(SMALL($M$5:$M$9000,ROWS($M$5:M3417)),"")</f>
        <v/>
      </c>
      <c r="P3417" t="s">
        <v>211</v>
      </c>
      <c r="Q3417" t="s">
        <v>801</v>
      </c>
      <c r="R3417">
        <v>46900</v>
      </c>
      <c r="S3417" s="388">
        <f>ROWS(R$5:R3417)</f>
        <v>3413</v>
      </c>
      <c r="T3417" s="388" t="str">
        <f>IF(_xlfn.IFNA(VLOOKUP(P3417,$AG$3:$AH$83,2,FALSE),"")='11.1'!$D$5,TXM!S3417,"")</f>
        <v/>
      </c>
      <c r="U3417" t="str">
        <f>IFERROR(SMALL($T$5:$T$9000,ROWS($T$5:T3417)),"")</f>
        <v/>
      </c>
    </row>
    <row r="3418" spans="1:21" ht="14.4" customHeight="1" x14ac:dyDescent="0.3">
      <c r="A3418" t="s">
        <v>137</v>
      </c>
      <c r="B3418" t="s">
        <v>1275</v>
      </c>
      <c r="C3418" s="372">
        <v>251904</v>
      </c>
      <c r="D3418" s="388">
        <f>ROWS(C$5:C3418)</f>
        <v>3414</v>
      </c>
      <c r="E3418" s="388" t="str">
        <f>IF(_xlfn.IFNA(VLOOKUP(A3418,$AG$3:$AH$83,2,FALSE),"")='11.1'!$D$5,TXM!D3418,"")</f>
        <v/>
      </c>
      <c r="F3418" t="str">
        <f>IFERROR(SMALL($E$5:$E$9000,ROWS($E$5:E3418)),"")</f>
        <v/>
      </c>
      <c r="I3418" s="371" t="s">
        <v>33</v>
      </c>
      <c r="J3418" t="s">
        <v>793</v>
      </c>
      <c r="K3418" s="372">
        <v>90520154</v>
      </c>
      <c r="L3418" s="388">
        <f>ROWS(K$5:K3418)</f>
        <v>3414</v>
      </c>
      <c r="M3418" s="388" t="str">
        <f>IF(_xlfn.IFNA(VLOOKUP(I3418,$AG$3:$AH$83,2,FALSE),"")='11.1'!$D$5,TXM!L3418,"")</f>
        <v/>
      </c>
      <c r="N3418" t="str">
        <f>IFERROR(SMALL($M$5:$M$9000,ROWS($M$5:M3418)),"")</f>
        <v/>
      </c>
      <c r="P3418" t="s">
        <v>211</v>
      </c>
      <c r="Q3418" t="s">
        <v>998</v>
      </c>
      <c r="R3418">
        <v>43203</v>
      </c>
      <c r="S3418" s="388">
        <f>ROWS(R$5:R3418)</f>
        <v>3414</v>
      </c>
      <c r="T3418" s="388" t="str">
        <f>IF(_xlfn.IFNA(VLOOKUP(P3418,$AG$3:$AH$83,2,FALSE),"")='11.1'!$D$5,TXM!S3418,"")</f>
        <v/>
      </c>
      <c r="U3418" t="str">
        <f>IFERROR(SMALL($T$5:$T$9000,ROWS($T$5:T3418)),"")</f>
        <v/>
      </c>
    </row>
    <row r="3419" spans="1:21" ht="14.4" customHeight="1" x14ac:dyDescent="0.3">
      <c r="A3419" t="s">
        <v>137</v>
      </c>
      <c r="B3419" t="s">
        <v>813</v>
      </c>
      <c r="C3419" s="372">
        <v>243547</v>
      </c>
      <c r="D3419" s="388">
        <f>ROWS(C$5:C3419)</f>
        <v>3415</v>
      </c>
      <c r="E3419" s="388" t="str">
        <f>IF(_xlfn.IFNA(VLOOKUP(A3419,$AG$3:$AH$83,2,FALSE),"")='11.1'!$D$5,TXM!D3419,"")</f>
        <v/>
      </c>
      <c r="F3419" t="str">
        <f>IFERROR(SMALL($E$5:$E$9000,ROWS($E$5:E3419)),"")</f>
        <v/>
      </c>
      <c r="I3419" s="371" t="s">
        <v>33</v>
      </c>
      <c r="J3419" t="s">
        <v>104</v>
      </c>
      <c r="K3419" s="372">
        <v>89968691</v>
      </c>
      <c r="L3419" s="388">
        <f>ROWS(K$5:K3419)</f>
        <v>3415</v>
      </c>
      <c r="M3419" s="388" t="str">
        <f>IF(_xlfn.IFNA(VLOOKUP(I3419,$AG$3:$AH$83,2,FALSE),"")='11.1'!$D$5,TXM!L3419,"")</f>
        <v/>
      </c>
      <c r="N3419" t="str">
        <f>IFERROR(SMALL($M$5:$M$9000,ROWS($M$5:M3419)),"")</f>
        <v/>
      </c>
      <c r="P3419" t="s">
        <v>211</v>
      </c>
      <c r="Q3419" t="s">
        <v>831</v>
      </c>
      <c r="R3419">
        <v>28674</v>
      </c>
      <c r="S3419" s="388">
        <f>ROWS(R$5:R3419)</f>
        <v>3415</v>
      </c>
      <c r="T3419" s="388" t="str">
        <f>IF(_xlfn.IFNA(VLOOKUP(P3419,$AG$3:$AH$83,2,FALSE),"")='11.1'!$D$5,TXM!S3419,"")</f>
        <v/>
      </c>
      <c r="U3419" t="str">
        <f>IFERROR(SMALL($T$5:$T$9000,ROWS($T$5:T3419)),"")</f>
        <v/>
      </c>
    </row>
    <row r="3420" spans="1:21" ht="14.4" customHeight="1" x14ac:dyDescent="0.3">
      <c r="A3420" t="s">
        <v>137</v>
      </c>
      <c r="B3420" t="s">
        <v>775</v>
      </c>
      <c r="C3420" s="372">
        <v>218842</v>
      </c>
      <c r="D3420" s="388">
        <f>ROWS(C$5:C3420)</f>
        <v>3416</v>
      </c>
      <c r="E3420" s="388" t="str">
        <f>IF(_xlfn.IFNA(VLOOKUP(A3420,$AG$3:$AH$83,2,FALSE),"")='11.1'!$D$5,TXM!D3420,"")</f>
        <v/>
      </c>
      <c r="F3420" t="str">
        <f>IFERROR(SMALL($E$5:$E$9000,ROWS($E$5:E3420)),"")</f>
        <v/>
      </c>
      <c r="I3420" s="371" t="s">
        <v>33</v>
      </c>
      <c r="J3420" t="s">
        <v>996</v>
      </c>
      <c r="K3420" s="372">
        <v>86413209</v>
      </c>
      <c r="L3420" s="388">
        <f>ROWS(K$5:K3420)</f>
        <v>3416</v>
      </c>
      <c r="M3420" s="388" t="str">
        <f>IF(_xlfn.IFNA(VLOOKUP(I3420,$AG$3:$AH$83,2,FALSE),"")='11.1'!$D$5,TXM!L3420,"")</f>
        <v/>
      </c>
      <c r="N3420" t="str">
        <f>IFERROR(SMALL($M$5:$M$9000,ROWS($M$5:M3420)),"")</f>
        <v/>
      </c>
      <c r="P3420" t="s">
        <v>211</v>
      </c>
      <c r="Q3420" t="s">
        <v>805</v>
      </c>
      <c r="R3420">
        <v>27598</v>
      </c>
      <c r="S3420" s="388">
        <f>ROWS(R$5:R3420)</f>
        <v>3416</v>
      </c>
      <c r="T3420" s="388" t="str">
        <f>IF(_xlfn.IFNA(VLOOKUP(P3420,$AG$3:$AH$83,2,FALSE),"")='11.1'!$D$5,TXM!S3420,"")</f>
        <v/>
      </c>
      <c r="U3420" t="str">
        <f>IFERROR(SMALL($T$5:$T$9000,ROWS($T$5:T3420)),"")</f>
        <v/>
      </c>
    </row>
    <row r="3421" spans="1:21" ht="14.4" customHeight="1" x14ac:dyDescent="0.3">
      <c r="A3421" t="s">
        <v>137</v>
      </c>
      <c r="B3421" t="s">
        <v>793</v>
      </c>
      <c r="C3421" s="372">
        <v>154745</v>
      </c>
      <c r="D3421" s="388">
        <f>ROWS(C$5:C3421)</f>
        <v>3417</v>
      </c>
      <c r="E3421" s="388" t="str">
        <f>IF(_xlfn.IFNA(VLOOKUP(A3421,$AG$3:$AH$83,2,FALSE),"")='11.1'!$D$5,TXM!D3421,"")</f>
        <v/>
      </c>
      <c r="F3421" t="str">
        <f>IFERROR(SMALL($E$5:$E$9000,ROWS($E$5:E3421)),"")</f>
        <v/>
      </c>
      <c r="I3421" s="371" t="s">
        <v>33</v>
      </c>
      <c r="J3421" t="s">
        <v>1265</v>
      </c>
      <c r="K3421" s="372">
        <v>85942636</v>
      </c>
      <c r="L3421" s="388">
        <f>ROWS(K$5:K3421)</f>
        <v>3417</v>
      </c>
      <c r="M3421" s="388" t="str">
        <f>IF(_xlfn.IFNA(VLOOKUP(I3421,$AG$3:$AH$83,2,FALSE),"")='11.1'!$D$5,TXM!L3421,"")</f>
        <v/>
      </c>
      <c r="N3421" t="str">
        <f>IFERROR(SMALL($M$5:$M$9000,ROWS($M$5:M3421)),"")</f>
        <v/>
      </c>
      <c r="P3421" t="s">
        <v>211</v>
      </c>
      <c r="Q3421" t="s">
        <v>101</v>
      </c>
      <c r="R3421">
        <v>17261</v>
      </c>
      <c r="S3421" s="388">
        <f>ROWS(R$5:R3421)</f>
        <v>3417</v>
      </c>
      <c r="T3421" s="388" t="str">
        <f>IF(_xlfn.IFNA(VLOOKUP(P3421,$AG$3:$AH$83,2,FALSE),"")='11.1'!$D$5,TXM!S3421,"")</f>
        <v/>
      </c>
      <c r="U3421" t="str">
        <f>IFERROR(SMALL($T$5:$T$9000,ROWS($T$5:T3421)),"")</f>
        <v/>
      </c>
    </row>
    <row r="3422" spans="1:21" ht="14.4" customHeight="1" x14ac:dyDescent="0.3">
      <c r="A3422" t="s">
        <v>137</v>
      </c>
      <c r="B3422" t="s">
        <v>861</v>
      </c>
      <c r="C3422" s="372">
        <v>89223</v>
      </c>
      <c r="D3422" s="388">
        <f>ROWS(C$5:C3422)</f>
        <v>3418</v>
      </c>
      <c r="E3422" s="388" t="str">
        <f>IF(_xlfn.IFNA(VLOOKUP(A3422,$AG$3:$AH$83,2,FALSE),"")='11.1'!$D$5,TXM!D3422,"")</f>
        <v/>
      </c>
      <c r="F3422" t="str">
        <f>IFERROR(SMALL($E$5:$E$9000,ROWS($E$5:E3422)),"")</f>
        <v/>
      </c>
      <c r="I3422" s="371" t="s">
        <v>33</v>
      </c>
      <c r="J3422" t="s">
        <v>843</v>
      </c>
      <c r="K3422" s="372">
        <v>64146986</v>
      </c>
      <c r="L3422" s="388">
        <f>ROWS(K$5:K3422)</f>
        <v>3418</v>
      </c>
      <c r="M3422" s="388" t="str">
        <f>IF(_xlfn.IFNA(VLOOKUP(I3422,$AG$3:$AH$83,2,FALSE),"")='11.1'!$D$5,TXM!L3422,"")</f>
        <v/>
      </c>
      <c r="N3422" t="str">
        <f>IFERROR(SMALL($M$5:$M$9000,ROWS($M$5:M3422)),"")</f>
        <v/>
      </c>
      <c r="P3422" t="s">
        <v>211</v>
      </c>
      <c r="Q3422" t="s">
        <v>1494</v>
      </c>
      <c r="R3422">
        <v>12494</v>
      </c>
      <c r="S3422" s="388">
        <f>ROWS(R$5:R3422)</f>
        <v>3418</v>
      </c>
      <c r="T3422" s="388" t="str">
        <f>IF(_xlfn.IFNA(VLOOKUP(P3422,$AG$3:$AH$83,2,FALSE),"")='11.1'!$D$5,TXM!S3422,"")</f>
        <v/>
      </c>
      <c r="U3422" t="str">
        <f>IFERROR(SMALL($T$5:$T$9000,ROWS($T$5:T3422)),"")</f>
        <v/>
      </c>
    </row>
    <row r="3423" spans="1:21" ht="14.4" customHeight="1" x14ac:dyDescent="0.3">
      <c r="A3423" t="s">
        <v>137</v>
      </c>
      <c r="B3423" t="s">
        <v>825</v>
      </c>
      <c r="C3423" s="372">
        <v>83644</v>
      </c>
      <c r="D3423" s="388">
        <f>ROWS(C$5:C3423)</f>
        <v>3419</v>
      </c>
      <c r="E3423" s="388" t="str">
        <f>IF(_xlfn.IFNA(VLOOKUP(A3423,$AG$3:$AH$83,2,FALSE),"")='11.1'!$D$5,TXM!D3423,"")</f>
        <v/>
      </c>
      <c r="F3423" t="str">
        <f>IFERROR(SMALL($E$5:$E$9000,ROWS($E$5:E3423)),"")</f>
        <v/>
      </c>
      <c r="I3423" s="371" t="s">
        <v>33</v>
      </c>
      <c r="J3423" t="s">
        <v>106</v>
      </c>
      <c r="K3423" s="372">
        <v>54901227</v>
      </c>
      <c r="L3423" s="388">
        <f>ROWS(K$5:K3423)</f>
        <v>3419</v>
      </c>
      <c r="M3423" s="388" t="str">
        <f>IF(_xlfn.IFNA(VLOOKUP(I3423,$AG$3:$AH$83,2,FALSE),"")='11.1'!$D$5,TXM!L3423,"")</f>
        <v/>
      </c>
      <c r="N3423" t="str">
        <f>IFERROR(SMALL($M$5:$M$9000,ROWS($M$5:M3423)),"")</f>
        <v/>
      </c>
      <c r="P3423" t="s">
        <v>211</v>
      </c>
      <c r="Q3423" t="s">
        <v>807</v>
      </c>
      <c r="R3423">
        <v>11400</v>
      </c>
      <c r="S3423" s="388">
        <f>ROWS(R$5:R3423)</f>
        <v>3419</v>
      </c>
      <c r="T3423" s="388" t="str">
        <f>IF(_xlfn.IFNA(VLOOKUP(P3423,$AG$3:$AH$83,2,FALSE),"")='11.1'!$D$5,TXM!S3423,"")</f>
        <v/>
      </c>
      <c r="U3423" t="str">
        <f>IFERROR(SMALL($T$5:$T$9000,ROWS($T$5:T3423)),"")</f>
        <v/>
      </c>
    </row>
    <row r="3424" spans="1:21" ht="14.4" customHeight="1" x14ac:dyDescent="0.3">
      <c r="A3424" t="s">
        <v>137</v>
      </c>
      <c r="B3424" t="s">
        <v>823</v>
      </c>
      <c r="C3424" s="372">
        <v>70034</v>
      </c>
      <c r="D3424" s="388">
        <f>ROWS(C$5:C3424)</f>
        <v>3420</v>
      </c>
      <c r="E3424" s="388" t="str">
        <f>IF(_xlfn.IFNA(VLOOKUP(A3424,$AG$3:$AH$83,2,FALSE),"")='11.1'!$D$5,TXM!D3424,"")</f>
        <v/>
      </c>
      <c r="F3424" t="str">
        <f>IFERROR(SMALL($E$5:$E$9000,ROWS($E$5:E3424)),"")</f>
        <v/>
      </c>
      <c r="I3424" s="371" t="s">
        <v>33</v>
      </c>
      <c r="J3424" t="s">
        <v>789</v>
      </c>
      <c r="K3424" s="372">
        <v>54675838</v>
      </c>
      <c r="L3424" s="388">
        <f>ROWS(K$5:K3424)</f>
        <v>3420</v>
      </c>
      <c r="M3424" s="388" t="str">
        <f>IF(_xlfn.IFNA(VLOOKUP(I3424,$AG$3:$AH$83,2,FALSE),"")='11.1'!$D$5,TXM!L3424,"")</f>
        <v/>
      </c>
      <c r="N3424" t="str">
        <f>IFERROR(SMALL($M$5:$M$9000,ROWS($M$5:M3424)),"")</f>
        <v/>
      </c>
      <c r="P3424" t="s">
        <v>211</v>
      </c>
      <c r="Q3424" t="s">
        <v>803</v>
      </c>
      <c r="R3424">
        <v>6435</v>
      </c>
      <c r="S3424" s="388">
        <f>ROWS(R$5:R3424)</f>
        <v>3420</v>
      </c>
      <c r="T3424" s="388" t="str">
        <f>IF(_xlfn.IFNA(VLOOKUP(P3424,$AG$3:$AH$83,2,FALSE),"")='11.1'!$D$5,TXM!S3424,"")</f>
        <v/>
      </c>
      <c r="U3424" t="str">
        <f>IFERROR(SMALL($T$5:$T$9000,ROWS($T$5:T3424)),"")</f>
        <v/>
      </c>
    </row>
    <row r="3425" spans="1:21" ht="14.4" customHeight="1" x14ac:dyDescent="0.3">
      <c r="A3425" t="s">
        <v>137</v>
      </c>
      <c r="B3425" t="s">
        <v>996</v>
      </c>
      <c r="C3425" s="372">
        <v>65520</v>
      </c>
      <c r="D3425" s="388">
        <f>ROWS(C$5:C3425)</f>
        <v>3421</v>
      </c>
      <c r="E3425" s="388" t="str">
        <f>IF(_xlfn.IFNA(VLOOKUP(A3425,$AG$3:$AH$83,2,FALSE),"")='11.1'!$D$5,TXM!D3425,"")</f>
        <v/>
      </c>
      <c r="F3425" t="str">
        <f>IFERROR(SMALL($E$5:$E$9000,ROWS($E$5:E3425)),"")</f>
        <v/>
      </c>
      <c r="I3425" s="371" t="s">
        <v>33</v>
      </c>
      <c r="J3425" t="s">
        <v>773</v>
      </c>
      <c r="K3425" s="372">
        <v>50692755</v>
      </c>
      <c r="L3425" s="388">
        <f>ROWS(K$5:K3425)</f>
        <v>3421</v>
      </c>
      <c r="M3425" s="388" t="str">
        <f>IF(_xlfn.IFNA(VLOOKUP(I3425,$AG$3:$AH$83,2,FALSE),"")='11.1'!$D$5,TXM!L3425,"")</f>
        <v/>
      </c>
      <c r="N3425" t="str">
        <f>IFERROR(SMALL($M$5:$M$9000,ROWS($M$5:M3425)),"")</f>
        <v/>
      </c>
      <c r="P3425" t="s">
        <v>211</v>
      </c>
      <c r="Q3425" t="s">
        <v>1332</v>
      </c>
      <c r="R3425">
        <v>2100</v>
      </c>
      <c r="S3425" s="388">
        <f>ROWS(R$5:R3425)</f>
        <v>3421</v>
      </c>
      <c r="T3425" s="388" t="str">
        <f>IF(_xlfn.IFNA(VLOOKUP(P3425,$AG$3:$AH$83,2,FALSE),"")='11.1'!$D$5,TXM!S3425,"")</f>
        <v/>
      </c>
      <c r="U3425" t="str">
        <f>IFERROR(SMALL($T$5:$T$9000,ROWS($T$5:T3425)),"")</f>
        <v/>
      </c>
    </row>
    <row r="3426" spans="1:21" ht="14.4" customHeight="1" x14ac:dyDescent="0.3">
      <c r="A3426" t="s">
        <v>137</v>
      </c>
      <c r="B3426" t="s">
        <v>1006</v>
      </c>
      <c r="C3426" s="372">
        <v>57707</v>
      </c>
      <c r="D3426" s="388">
        <f>ROWS(C$5:C3426)</f>
        <v>3422</v>
      </c>
      <c r="E3426" s="388" t="str">
        <f>IF(_xlfn.IFNA(VLOOKUP(A3426,$AG$3:$AH$83,2,FALSE),"")='11.1'!$D$5,TXM!D3426,"")</f>
        <v/>
      </c>
      <c r="F3426" t="str">
        <f>IFERROR(SMALL($E$5:$E$9000,ROWS($E$5:E3426)),"")</f>
        <v/>
      </c>
      <c r="I3426" s="371" t="s">
        <v>33</v>
      </c>
      <c r="J3426" t="s">
        <v>775</v>
      </c>
      <c r="K3426" s="372">
        <v>46792729</v>
      </c>
      <c r="L3426" s="388">
        <f>ROWS(K$5:K3426)</f>
        <v>3422</v>
      </c>
      <c r="M3426" s="388" t="str">
        <f>IF(_xlfn.IFNA(VLOOKUP(I3426,$AG$3:$AH$83,2,FALSE),"")='11.1'!$D$5,TXM!L3426,"")</f>
        <v/>
      </c>
      <c r="N3426" t="str">
        <f>IFERROR(SMALL($M$5:$M$9000,ROWS($M$5:M3426)),"")</f>
        <v/>
      </c>
      <c r="P3426" t="s">
        <v>211</v>
      </c>
      <c r="Q3426" t="s">
        <v>873</v>
      </c>
      <c r="R3426">
        <v>1087</v>
      </c>
      <c r="S3426" s="388">
        <f>ROWS(R$5:R3426)</f>
        <v>3422</v>
      </c>
      <c r="T3426" s="388" t="str">
        <f>IF(_xlfn.IFNA(VLOOKUP(P3426,$AG$3:$AH$83,2,FALSE),"")='11.1'!$D$5,TXM!S3426,"")</f>
        <v/>
      </c>
      <c r="U3426" t="str">
        <f>IFERROR(SMALL($T$5:$T$9000,ROWS($T$5:T3426)),"")</f>
        <v/>
      </c>
    </row>
    <row r="3427" spans="1:21" ht="14.4" customHeight="1" x14ac:dyDescent="0.3">
      <c r="A3427" t="s">
        <v>137</v>
      </c>
      <c r="B3427" t="s">
        <v>1240</v>
      </c>
      <c r="C3427" s="372">
        <v>45079</v>
      </c>
      <c r="D3427" s="388">
        <f>ROWS(C$5:C3427)</f>
        <v>3423</v>
      </c>
      <c r="E3427" s="388" t="str">
        <f>IF(_xlfn.IFNA(VLOOKUP(A3427,$AG$3:$AH$83,2,FALSE),"")='11.1'!$D$5,TXM!D3427,"")</f>
        <v/>
      </c>
      <c r="F3427" t="str">
        <f>IFERROR(SMALL($E$5:$E$9000,ROWS($E$5:E3427)),"")</f>
        <v/>
      </c>
      <c r="I3427" s="371" t="s">
        <v>33</v>
      </c>
      <c r="J3427" t="s">
        <v>791</v>
      </c>
      <c r="K3427" s="372">
        <v>45480961</v>
      </c>
      <c r="L3427" s="388">
        <f>ROWS(K$5:K3427)</f>
        <v>3423</v>
      </c>
      <c r="M3427" s="388" t="str">
        <f>IF(_xlfn.IFNA(VLOOKUP(I3427,$AG$3:$AH$83,2,FALSE),"")='11.1'!$D$5,TXM!L3427,"")</f>
        <v/>
      </c>
      <c r="N3427" t="str">
        <f>IFERROR(SMALL($M$5:$M$9000,ROWS($M$5:M3427)),"")</f>
        <v/>
      </c>
      <c r="P3427" t="s">
        <v>211</v>
      </c>
      <c r="Q3427" t="s">
        <v>781</v>
      </c>
      <c r="R3427">
        <v>4</v>
      </c>
      <c r="S3427" s="388">
        <f>ROWS(R$5:R3427)</f>
        <v>3423</v>
      </c>
      <c r="T3427" s="388" t="str">
        <f>IF(_xlfn.IFNA(VLOOKUP(P3427,$AG$3:$AH$83,2,FALSE),"")='11.1'!$D$5,TXM!S3427,"")</f>
        <v/>
      </c>
      <c r="U3427" t="str">
        <f>IFERROR(SMALL($T$5:$T$9000,ROWS($T$5:T3427)),"")</f>
        <v/>
      </c>
    </row>
    <row r="3428" spans="1:21" ht="14.4" customHeight="1" x14ac:dyDescent="0.3">
      <c r="A3428" t="s">
        <v>137</v>
      </c>
      <c r="B3428" t="s">
        <v>105</v>
      </c>
      <c r="C3428" s="372">
        <v>35712</v>
      </c>
      <c r="D3428" s="388">
        <f>ROWS(C$5:C3428)</f>
        <v>3424</v>
      </c>
      <c r="E3428" s="388" t="str">
        <f>IF(_xlfn.IFNA(VLOOKUP(A3428,$AG$3:$AH$83,2,FALSE),"")='11.1'!$D$5,TXM!D3428,"")</f>
        <v/>
      </c>
      <c r="F3428" t="str">
        <f>IFERROR(SMALL($E$5:$E$9000,ROWS($E$5:E3428)),"")</f>
        <v/>
      </c>
      <c r="I3428" s="371" t="s">
        <v>33</v>
      </c>
      <c r="J3428" t="s">
        <v>867</v>
      </c>
      <c r="K3428" s="372">
        <v>35712029</v>
      </c>
      <c r="L3428" s="388">
        <f>ROWS(K$5:K3428)</f>
        <v>3424</v>
      </c>
      <c r="M3428" s="388" t="str">
        <f>IF(_xlfn.IFNA(VLOOKUP(I3428,$AG$3:$AH$83,2,FALSE),"")='11.1'!$D$5,TXM!L3428,"")</f>
        <v/>
      </c>
      <c r="N3428" t="str">
        <f>IFERROR(SMALL($M$5:$M$9000,ROWS($M$5:M3428)),"")</f>
        <v/>
      </c>
      <c r="P3428" t="s">
        <v>710</v>
      </c>
      <c r="Q3428" t="s">
        <v>1265</v>
      </c>
      <c r="R3428">
        <v>302500</v>
      </c>
      <c r="S3428" s="388">
        <f>ROWS(R$5:R3428)</f>
        <v>3424</v>
      </c>
      <c r="T3428" s="388" t="str">
        <f>IF(_xlfn.IFNA(VLOOKUP(P3428,$AG$3:$AH$83,2,FALSE),"")='11.1'!$D$5,TXM!S3428,"")</f>
        <v/>
      </c>
      <c r="U3428" t="str">
        <f>IFERROR(SMALL($T$5:$T$9000,ROWS($T$5:T3428)),"")</f>
        <v/>
      </c>
    </row>
    <row r="3429" spans="1:21" ht="14.4" customHeight="1" x14ac:dyDescent="0.3">
      <c r="A3429" t="s">
        <v>137</v>
      </c>
      <c r="B3429" t="s">
        <v>94</v>
      </c>
      <c r="C3429" s="372">
        <v>29877</v>
      </c>
      <c r="D3429" s="388">
        <f>ROWS(C$5:C3429)</f>
        <v>3425</v>
      </c>
      <c r="E3429" s="388" t="str">
        <f>IF(_xlfn.IFNA(VLOOKUP(A3429,$AG$3:$AH$83,2,FALSE),"")='11.1'!$D$5,TXM!D3429,"")</f>
        <v/>
      </c>
      <c r="F3429" t="str">
        <f>IFERROR(SMALL($E$5:$E$9000,ROWS($E$5:E3429)),"")</f>
        <v/>
      </c>
      <c r="I3429" s="371" t="s">
        <v>33</v>
      </c>
      <c r="J3429" t="s">
        <v>785</v>
      </c>
      <c r="K3429" s="372">
        <v>32149575</v>
      </c>
      <c r="L3429" s="388">
        <f>ROWS(K$5:K3429)</f>
        <v>3425</v>
      </c>
      <c r="M3429" s="388" t="str">
        <f>IF(_xlfn.IFNA(VLOOKUP(I3429,$AG$3:$AH$83,2,FALSE),"")='11.1'!$D$5,TXM!L3429,"")</f>
        <v/>
      </c>
      <c r="N3429" t="str">
        <f>IFERROR(SMALL($M$5:$M$9000,ROWS($M$5:M3429)),"")</f>
        <v/>
      </c>
      <c r="P3429" t="s">
        <v>710</v>
      </c>
      <c r="Q3429" t="s">
        <v>869</v>
      </c>
      <c r="R3429">
        <v>159288</v>
      </c>
      <c r="S3429" s="388">
        <f>ROWS(R$5:R3429)</f>
        <v>3425</v>
      </c>
      <c r="T3429" s="388" t="str">
        <f>IF(_xlfn.IFNA(VLOOKUP(P3429,$AG$3:$AH$83,2,FALSE),"")='11.1'!$D$5,TXM!S3429,"")</f>
        <v/>
      </c>
      <c r="U3429" t="str">
        <f>IFERROR(SMALL($T$5:$T$9000,ROWS($T$5:T3429)),"")</f>
        <v/>
      </c>
    </row>
    <row r="3430" spans="1:21" ht="14.4" customHeight="1" x14ac:dyDescent="0.3">
      <c r="A3430" t="s">
        <v>137</v>
      </c>
      <c r="B3430" t="s">
        <v>100</v>
      </c>
      <c r="C3430" s="372">
        <v>10675</v>
      </c>
      <c r="D3430" s="388">
        <f>ROWS(C$5:C3430)</f>
        <v>3426</v>
      </c>
      <c r="E3430" s="388" t="str">
        <f>IF(_xlfn.IFNA(VLOOKUP(A3430,$AG$3:$AH$83,2,FALSE),"")='11.1'!$D$5,TXM!D3430,"")</f>
        <v/>
      </c>
      <c r="F3430" t="str">
        <f>IFERROR(SMALL($E$5:$E$9000,ROWS($E$5:E3430)),"")</f>
        <v/>
      </c>
      <c r="I3430" s="371" t="s">
        <v>33</v>
      </c>
      <c r="J3430" t="s">
        <v>849</v>
      </c>
      <c r="K3430" s="372">
        <v>29003721</v>
      </c>
      <c r="L3430" s="388">
        <f>ROWS(K$5:K3430)</f>
        <v>3426</v>
      </c>
      <c r="M3430" s="388" t="str">
        <f>IF(_xlfn.IFNA(VLOOKUP(I3430,$AG$3:$AH$83,2,FALSE),"")='11.1'!$D$5,TXM!L3430,"")</f>
        <v/>
      </c>
      <c r="N3430" t="str">
        <f>IFERROR(SMALL($M$5:$M$9000,ROWS($M$5:M3430)),"")</f>
        <v/>
      </c>
      <c r="P3430" t="s">
        <v>710</v>
      </c>
      <c r="Q3430" t="s">
        <v>1240</v>
      </c>
      <c r="R3430">
        <v>4468</v>
      </c>
      <c r="S3430" s="388">
        <f>ROWS(R$5:R3430)</f>
        <v>3426</v>
      </c>
      <c r="T3430" s="388" t="str">
        <f>IF(_xlfn.IFNA(VLOOKUP(P3430,$AG$3:$AH$83,2,FALSE),"")='11.1'!$D$5,TXM!S3430,"")</f>
        <v/>
      </c>
      <c r="U3430" t="str">
        <f>IFERROR(SMALL($T$5:$T$9000,ROWS($T$5:T3430)),"")</f>
        <v/>
      </c>
    </row>
    <row r="3431" spans="1:21" ht="14.4" customHeight="1" x14ac:dyDescent="0.3">
      <c r="A3431" t="s">
        <v>137</v>
      </c>
      <c r="B3431" t="s">
        <v>833</v>
      </c>
      <c r="C3431" s="372">
        <v>2732</v>
      </c>
      <c r="D3431" s="388">
        <f>ROWS(C$5:C3431)</f>
        <v>3427</v>
      </c>
      <c r="E3431" s="388" t="str">
        <f>IF(_xlfn.IFNA(VLOOKUP(A3431,$AG$3:$AH$83,2,FALSE),"")='11.1'!$D$5,TXM!D3431,"")</f>
        <v/>
      </c>
      <c r="F3431" t="str">
        <f>IFERROR(SMALL($E$5:$E$9000,ROWS($E$5:E3431)),"")</f>
        <v/>
      </c>
      <c r="I3431" s="371" t="s">
        <v>33</v>
      </c>
      <c r="J3431" t="s">
        <v>94</v>
      </c>
      <c r="K3431" s="372">
        <v>26161597</v>
      </c>
      <c r="L3431" s="388">
        <f>ROWS(K$5:K3431)</f>
        <v>3427</v>
      </c>
      <c r="M3431" s="388" t="str">
        <f>IF(_xlfn.IFNA(VLOOKUP(I3431,$AG$3:$AH$83,2,FALSE),"")='11.1'!$D$5,TXM!L3431,"")</f>
        <v/>
      </c>
      <c r="N3431" t="str">
        <f>IFERROR(SMALL($M$5:$M$9000,ROWS($M$5:M3431)),"")</f>
        <v/>
      </c>
      <c r="P3431" t="s">
        <v>68</v>
      </c>
      <c r="Q3431" t="s">
        <v>867</v>
      </c>
      <c r="R3431">
        <v>2566650</v>
      </c>
      <c r="S3431" s="388">
        <f>ROWS(R$5:R3431)</f>
        <v>3427</v>
      </c>
      <c r="T3431" s="388" t="str">
        <f>IF(_xlfn.IFNA(VLOOKUP(P3431,$AG$3:$AH$83,2,FALSE),"")='11.1'!$D$5,TXM!S3431,"")</f>
        <v/>
      </c>
      <c r="U3431" t="str">
        <f>IFERROR(SMALL($T$5:$T$9000,ROWS($T$5:T3431)),"")</f>
        <v/>
      </c>
    </row>
    <row r="3432" spans="1:21" ht="14.4" customHeight="1" x14ac:dyDescent="0.3">
      <c r="A3432" t="s">
        <v>137</v>
      </c>
      <c r="B3432" t="s">
        <v>171</v>
      </c>
      <c r="C3432" s="372">
        <v>1360</v>
      </c>
      <c r="D3432" s="388">
        <f>ROWS(C$5:C3432)</f>
        <v>3428</v>
      </c>
      <c r="E3432" s="388" t="str">
        <f>IF(_xlfn.IFNA(VLOOKUP(A3432,$AG$3:$AH$83,2,FALSE),"")='11.1'!$D$5,TXM!D3432,"")</f>
        <v/>
      </c>
      <c r="F3432" t="str">
        <f>IFERROR(SMALL($E$5:$E$9000,ROWS($E$5:E3432)),"")</f>
        <v/>
      </c>
      <c r="I3432" s="371" t="s">
        <v>33</v>
      </c>
      <c r="J3432" t="s">
        <v>1005</v>
      </c>
      <c r="K3432" s="372">
        <v>21867643</v>
      </c>
      <c r="L3432" s="388">
        <f>ROWS(K$5:K3432)</f>
        <v>3428</v>
      </c>
      <c r="M3432" s="388" t="str">
        <f>IF(_xlfn.IFNA(VLOOKUP(I3432,$AG$3:$AH$83,2,FALSE),"")='11.1'!$D$5,TXM!L3432,"")</f>
        <v/>
      </c>
      <c r="N3432" t="str">
        <f>IFERROR(SMALL($M$5:$M$9000,ROWS($M$5:M3432)),"")</f>
        <v/>
      </c>
      <c r="P3432" t="s">
        <v>68</v>
      </c>
      <c r="Q3432" t="s">
        <v>1265</v>
      </c>
      <c r="R3432">
        <v>401046</v>
      </c>
      <c r="S3432" s="388">
        <f>ROWS(R$5:R3432)</f>
        <v>3428</v>
      </c>
      <c r="T3432" s="388" t="str">
        <f>IF(_xlfn.IFNA(VLOOKUP(P3432,$AG$3:$AH$83,2,FALSE),"")='11.1'!$D$5,TXM!S3432,"")</f>
        <v/>
      </c>
      <c r="U3432" t="str">
        <f>IFERROR(SMALL($T$5:$T$9000,ROWS($T$5:T3432)),"")</f>
        <v/>
      </c>
    </row>
    <row r="3433" spans="1:21" ht="14.4" customHeight="1" x14ac:dyDescent="0.3">
      <c r="A3433" t="s">
        <v>137</v>
      </c>
      <c r="B3433" t="s">
        <v>97</v>
      </c>
      <c r="C3433" s="372">
        <v>1240</v>
      </c>
      <c r="D3433" s="388">
        <f>ROWS(C$5:C3433)</f>
        <v>3429</v>
      </c>
      <c r="E3433" s="388" t="str">
        <f>IF(_xlfn.IFNA(VLOOKUP(A3433,$AG$3:$AH$83,2,FALSE),"")='11.1'!$D$5,TXM!D3433,"")</f>
        <v/>
      </c>
      <c r="F3433" t="str">
        <f>IFERROR(SMALL($E$5:$E$9000,ROWS($E$5:E3433)),"")</f>
        <v/>
      </c>
      <c r="I3433" s="371" t="s">
        <v>33</v>
      </c>
      <c r="J3433" t="s">
        <v>1318</v>
      </c>
      <c r="K3433" s="372">
        <v>20686608</v>
      </c>
      <c r="L3433" s="388">
        <f>ROWS(K$5:K3433)</f>
        <v>3429</v>
      </c>
      <c r="M3433" s="388" t="str">
        <f>IF(_xlfn.IFNA(VLOOKUP(I3433,$AG$3:$AH$83,2,FALSE),"")='11.1'!$D$5,TXM!L3433,"")</f>
        <v/>
      </c>
      <c r="N3433" t="str">
        <f>IFERROR(SMALL($M$5:$M$9000,ROWS($M$5:M3433)),"")</f>
        <v/>
      </c>
      <c r="P3433" t="s">
        <v>68</v>
      </c>
      <c r="Q3433" t="s">
        <v>96</v>
      </c>
      <c r="R3433">
        <v>162700</v>
      </c>
      <c r="S3433" s="388">
        <f>ROWS(R$5:R3433)</f>
        <v>3429</v>
      </c>
      <c r="T3433" s="388" t="str">
        <f>IF(_xlfn.IFNA(VLOOKUP(P3433,$AG$3:$AH$83,2,FALSE),"")='11.1'!$D$5,TXM!S3433,"")</f>
        <v/>
      </c>
      <c r="U3433" t="str">
        <f>IFERROR(SMALL($T$5:$T$9000,ROWS($T$5:T3433)),"")</f>
        <v/>
      </c>
    </row>
    <row r="3434" spans="1:21" ht="14.4" customHeight="1" x14ac:dyDescent="0.3">
      <c r="A3434" t="s">
        <v>137</v>
      </c>
      <c r="B3434" t="s">
        <v>843</v>
      </c>
      <c r="C3434" s="372">
        <v>763</v>
      </c>
      <c r="D3434" s="388">
        <f>ROWS(C$5:C3434)</f>
        <v>3430</v>
      </c>
      <c r="E3434" s="388" t="str">
        <f>IF(_xlfn.IFNA(VLOOKUP(A3434,$AG$3:$AH$83,2,FALSE),"")='11.1'!$D$5,TXM!D3434,"")</f>
        <v/>
      </c>
      <c r="F3434" t="str">
        <f>IFERROR(SMALL($E$5:$E$9000,ROWS($E$5:E3434)),"")</f>
        <v/>
      </c>
      <c r="I3434" s="371" t="s">
        <v>33</v>
      </c>
      <c r="J3434" t="s">
        <v>102</v>
      </c>
      <c r="K3434" s="372">
        <v>19715407</v>
      </c>
      <c r="L3434" s="388">
        <f>ROWS(K$5:K3434)</f>
        <v>3430</v>
      </c>
      <c r="M3434" s="388" t="str">
        <f>IF(_xlfn.IFNA(VLOOKUP(I3434,$AG$3:$AH$83,2,FALSE),"")='11.1'!$D$5,TXM!L3434,"")</f>
        <v/>
      </c>
      <c r="N3434" t="str">
        <f>IFERROR(SMALL($M$5:$M$9000,ROWS($M$5:M3434)),"")</f>
        <v/>
      </c>
      <c r="P3434" t="s">
        <v>68</v>
      </c>
      <c r="Q3434" t="s">
        <v>791</v>
      </c>
      <c r="R3434">
        <v>157870</v>
      </c>
      <c r="S3434" s="388">
        <f>ROWS(R$5:R3434)</f>
        <v>3430</v>
      </c>
      <c r="T3434" s="388" t="str">
        <f>IF(_xlfn.IFNA(VLOOKUP(P3434,$AG$3:$AH$83,2,FALSE),"")='11.1'!$D$5,TXM!S3434,"")</f>
        <v/>
      </c>
      <c r="U3434" t="str">
        <f>IFERROR(SMALL($T$5:$T$9000,ROWS($T$5:T3434)),"")</f>
        <v/>
      </c>
    </row>
    <row r="3435" spans="1:21" ht="14.4" customHeight="1" x14ac:dyDescent="0.3">
      <c r="A3435" t="s">
        <v>75</v>
      </c>
      <c r="B3435" t="s">
        <v>1275</v>
      </c>
      <c r="C3435" s="372">
        <v>11331199</v>
      </c>
      <c r="D3435" s="388">
        <f>ROWS(C$5:C3435)</f>
        <v>3431</v>
      </c>
      <c r="E3435" s="388" t="str">
        <f>IF(_xlfn.IFNA(VLOOKUP(A3435,$AG$3:$AH$83,2,FALSE),"")='11.1'!$D$5,TXM!D3435,"")</f>
        <v/>
      </c>
      <c r="F3435" t="str">
        <f>IFERROR(SMALL($E$5:$E$9000,ROWS($E$5:E3435)),"")</f>
        <v/>
      </c>
      <c r="I3435" s="371" t="s">
        <v>33</v>
      </c>
      <c r="J3435" t="s">
        <v>855</v>
      </c>
      <c r="K3435" s="372">
        <v>19003838</v>
      </c>
      <c r="L3435" s="388">
        <f>ROWS(K$5:K3435)</f>
        <v>3431</v>
      </c>
      <c r="M3435" s="388" t="str">
        <f>IF(_xlfn.IFNA(VLOOKUP(I3435,$AG$3:$AH$83,2,FALSE),"")='11.1'!$D$5,TXM!L3435,"")</f>
        <v/>
      </c>
      <c r="N3435" t="str">
        <f>IFERROR(SMALL($M$5:$M$9000,ROWS($M$5:M3435)),"")</f>
        <v/>
      </c>
      <c r="P3435" t="s">
        <v>68</v>
      </c>
      <c r="Q3435" t="s">
        <v>990</v>
      </c>
      <c r="R3435">
        <v>118173</v>
      </c>
      <c r="S3435" s="388">
        <f>ROWS(R$5:R3435)</f>
        <v>3431</v>
      </c>
      <c r="T3435" s="388" t="str">
        <f>IF(_xlfn.IFNA(VLOOKUP(P3435,$AG$3:$AH$83,2,FALSE),"")='11.1'!$D$5,TXM!S3435,"")</f>
        <v/>
      </c>
      <c r="U3435" t="str">
        <f>IFERROR(SMALL($T$5:$T$9000,ROWS($T$5:T3435)),"")</f>
        <v/>
      </c>
    </row>
    <row r="3436" spans="1:21" ht="14.4" customHeight="1" x14ac:dyDescent="0.3">
      <c r="A3436" t="s">
        <v>75</v>
      </c>
      <c r="B3436" t="s">
        <v>1000</v>
      </c>
      <c r="C3436" s="372">
        <v>7421347</v>
      </c>
      <c r="D3436" s="388">
        <f>ROWS(C$5:C3436)</f>
        <v>3432</v>
      </c>
      <c r="E3436" s="388" t="str">
        <f>IF(_xlfn.IFNA(VLOOKUP(A3436,$AG$3:$AH$83,2,FALSE),"")='11.1'!$D$5,TXM!D3436,"")</f>
        <v/>
      </c>
      <c r="F3436" t="str">
        <f>IFERROR(SMALL($E$5:$E$9000,ROWS($E$5:E3436)),"")</f>
        <v/>
      </c>
      <c r="I3436" s="371" t="s">
        <v>33</v>
      </c>
      <c r="J3436" t="s">
        <v>1285</v>
      </c>
      <c r="K3436" s="372">
        <v>16317305</v>
      </c>
      <c r="L3436" s="388">
        <f>ROWS(K$5:K3436)</f>
        <v>3432</v>
      </c>
      <c r="M3436" s="388" t="str">
        <f>IF(_xlfn.IFNA(VLOOKUP(I3436,$AG$3:$AH$83,2,FALSE),"")='11.1'!$D$5,TXM!L3436,"")</f>
        <v/>
      </c>
      <c r="N3436" t="str">
        <f>IFERROR(SMALL($M$5:$M$9000,ROWS($M$5:M3436)),"")</f>
        <v/>
      </c>
      <c r="P3436" t="s">
        <v>68</v>
      </c>
      <c r="Q3436" t="s">
        <v>1240</v>
      </c>
      <c r="R3436">
        <v>117589</v>
      </c>
      <c r="S3436" s="388">
        <f>ROWS(R$5:R3436)</f>
        <v>3432</v>
      </c>
      <c r="T3436" s="388" t="str">
        <f>IF(_xlfn.IFNA(VLOOKUP(P3436,$AG$3:$AH$83,2,FALSE),"")='11.1'!$D$5,TXM!S3436,"")</f>
        <v/>
      </c>
      <c r="U3436" t="str">
        <f>IFERROR(SMALL($T$5:$T$9000,ROWS($T$5:T3436)),"")</f>
        <v/>
      </c>
    </row>
    <row r="3437" spans="1:21" ht="14.4" customHeight="1" x14ac:dyDescent="0.3">
      <c r="A3437" t="s">
        <v>75</v>
      </c>
      <c r="B3437" t="s">
        <v>95</v>
      </c>
      <c r="C3437" s="372">
        <v>744466</v>
      </c>
      <c r="D3437" s="388">
        <f>ROWS(C$5:C3437)</f>
        <v>3433</v>
      </c>
      <c r="E3437" s="388" t="str">
        <f>IF(_xlfn.IFNA(VLOOKUP(A3437,$AG$3:$AH$83,2,FALSE),"")='11.1'!$D$5,TXM!D3437,"")</f>
        <v/>
      </c>
      <c r="F3437" t="str">
        <f>IFERROR(SMALL($E$5:$E$9000,ROWS($E$5:E3437)),"")</f>
        <v/>
      </c>
      <c r="I3437" s="371" t="s">
        <v>33</v>
      </c>
      <c r="J3437" t="s">
        <v>839</v>
      </c>
      <c r="K3437" s="372">
        <v>16062083</v>
      </c>
      <c r="L3437" s="388">
        <f>ROWS(K$5:K3437)</f>
        <v>3433</v>
      </c>
      <c r="M3437" s="388" t="str">
        <f>IF(_xlfn.IFNA(VLOOKUP(I3437,$AG$3:$AH$83,2,FALSE),"")='11.1'!$D$5,TXM!L3437,"")</f>
        <v/>
      </c>
      <c r="N3437" t="str">
        <f>IFERROR(SMALL($M$5:$M$9000,ROWS($M$5:M3437)),"")</f>
        <v/>
      </c>
      <c r="P3437" t="s">
        <v>68</v>
      </c>
      <c r="Q3437" t="s">
        <v>106</v>
      </c>
      <c r="R3437">
        <v>97205</v>
      </c>
      <c r="S3437" s="388">
        <f>ROWS(R$5:R3437)</f>
        <v>3433</v>
      </c>
      <c r="T3437" s="388" t="str">
        <f>IF(_xlfn.IFNA(VLOOKUP(P3437,$AG$3:$AH$83,2,FALSE),"")='11.1'!$D$5,TXM!S3437,"")</f>
        <v/>
      </c>
      <c r="U3437" t="str">
        <f>IFERROR(SMALL($T$5:$T$9000,ROWS($T$5:T3437)),"")</f>
        <v/>
      </c>
    </row>
    <row r="3438" spans="1:21" ht="14.4" customHeight="1" x14ac:dyDescent="0.3">
      <c r="A3438" t="s">
        <v>75</v>
      </c>
      <c r="B3438" t="s">
        <v>787</v>
      </c>
      <c r="C3438" s="372">
        <v>540000</v>
      </c>
      <c r="D3438" s="388">
        <f>ROWS(C$5:C3438)</f>
        <v>3434</v>
      </c>
      <c r="E3438" s="388" t="str">
        <f>IF(_xlfn.IFNA(VLOOKUP(A3438,$AG$3:$AH$83,2,FALSE),"")='11.1'!$D$5,TXM!D3438,"")</f>
        <v/>
      </c>
      <c r="F3438" t="str">
        <f>IFERROR(SMALL($E$5:$E$9000,ROWS($E$5:E3438)),"")</f>
        <v/>
      </c>
      <c r="I3438" s="371" t="s">
        <v>33</v>
      </c>
      <c r="J3438" t="s">
        <v>815</v>
      </c>
      <c r="K3438" s="372">
        <v>15797790</v>
      </c>
      <c r="L3438" s="388">
        <f>ROWS(K$5:K3438)</f>
        <v>3434</v>
      </c>
      <c r="M3438" s="388" t="str">
        <f>IF(_xlfn.IFNA(VLOOKUP(I3438,$AG$3:$AH$83,2,FALSE),"")='11.1'!$D$5,TXM!L3438,"")</f>
        <v/>
      </c>
      <c r="N3438" t="str">
        <f>IFERROR(SMALL($M$5:$M$9000,ROWS($M$5:M3438)),"")</f>
        <v/>
      </c>
      <c r="P3438" t="s">
        <v>68</v>
      </c>
      <c r="Q3438" t="s">
        <v>1285</v>
      </c>
      <c r="R3438">
        <v>79118</v>
      </c>
      <c r="S3438" s="388">
        <f>ROWS(R$5:R3438)</f>
        <v>3434</v>
      </c>
      <c r="T3438" s="388" t="str">
        <f>IF(_xlfn.IFNA(VLOOKUP(P3438,$AG$3:$AH$83,2,FALSE),"")='11.1'!$D$5,TXM!S3438,"")</f>
        <v/>
      </c>
      <c r="U3438" t="str">
        <f>IFERROR(SMALL($T$5:$T$9000,ROWS($T$5:T3438)),"")</f>
        <v/>
      </c>
    </row>
    <row r="3439" spans="1:21" ht="14.4" customHeight="1" x14ac:dyDescent="0.3">
      <c r="A3439" t="s">
        <v>75</v>
      </c>
      <c r="B3439" t="s">
        <v>785</v>
      </c>
      <c r="C3439" s="372">
        <v>412997</v>
      </c>
      <c r="D3439" s="388">
        <f>ROWS(C$5:C3439)</f>
        <v>3435</v>
      </c>
      <c r="E3439" s="388" t="str">
        <f>IF(_xlfn.IFNA(VLOOKUP(A3439,$AG$3:$AH$83,2,FALSE),"")='11.1'!$D$5,TXM!D3439,"")</f>
        <v/>
      </c>
      <c r="F3439" t="str">
        <f>IFERROR(SMALL($E$5:$E$9000,ROWS($E$5:E3439)),"")</f>
        <v/>
      </c>
      <c r="I3439" s="371" t="s">
        <v>33</v>
      </c>
      <c r="J3439" t="s">
        <v>1002</v>
      </c>
      <c r="K3439" s="372">
        <v>13930881</v>
      </c>
      <c r="L3439" s="388">
        <f>ROWS(K$5:K3439)</f>
        <v>3435</v>
      </c>
      <c r="M3439" s="388" t="str">
        <f>IF(_xlfn.IFNA(VLOOKUP(I3439,$AG$3:$AH$83,2,FALSE),"")='11.1'!$D$5,TXM!L3439,"")</f>
        <v/>
      </c>
      <c r="N3439" t="str">
        <f>IFERROR(SMALL($M$5:$M$9000,ROWS($M$5:M3439)),"")</f>
        <v/>
      </c>
      <c r="P3439" t="s">
        <v>68</v>
      </c>
      <c r="Q3439" t="s">
        <v>108</v>
      </c>
      <c r="R3439">
        <v>71300</v>
      </c>
      <c r="S3439" s="388">
        <f>ROWS(R$5:R3439)</f>
        <v>3435</v>
      </c>
      <c r="T3439" s="388" t="str">
        <f>IF(_xlfn.IFNA(VLOOKUP(P3439,$AG$3:$AH$83,2,FALSE),"")='11.1'!$D$5,TXM!S3439,"")</f>
        <v/>
      </c>
      <c r="U3439" t="str">
        <f>IFERROR(SMALL($T$5:$T$9000,ROWS($T$5:T3439)),"")</f>
        <v/>
      </c>
    </row>
    <row r="3440" spans="1:21" ht="14.4" customHeight="1" x14ac:dyDescent="0.3">
      <c r="A3440" t="s">
        <v>75</v>
      </c>
      <c r="B3440" t="s">
        <v>849</v>
      </c>
      <c r="C3440" s="372">
        <v>322</v>
      </c>
      <c r="D3440" s="388">
        <f>ROWS(C$5:C3440)</f>
        <v>3436</v>
      </c>
      <c r="E3440" s="388" t="str">
        <f>IF(_xlfn.IFNA(VLOOKUP(A3440,$AG$3:$AH$83,2,FALSE),"")='11.1'!$D$5,TXM!D3440,"")</f>
        <v/>
      </c>
      <c r="F3440" t="str">
        <f>IFERROR(SMALL($E$5:$E$9000,ROWS($E$5:E3440)),"")</f>
        <v/>
      </c>
      <c r="I3440" s="371" t="s">
        <v>33</v>
      </c>
      <c r="J3440" t="s">
        <v>869</v>
      </c>
      <c r="K3440" s="372">
        <v>12287130</v>
      </c>
      <c r="L3440" s="388">
        <f>ROWS(K$5:K3440)</f>
        <v>3436</v>
      </c>
      <c r="M3440" s="388" t="str">
        <f>IF(_xlfn.IFNA(VLOOKUP(I3440,$AG$3:$AH$83,2,FALSE),"")='11.1'!$D$5,TXM!L3440,"")</f>
        <v/>
      </c>
      <c r="N3440" t="str">
        <f>IFERROR(SMALL($M$5:$M$9000,ROWS($M$5:M3440)),"")</f>
        <v/>
      </c>
      <c r="P3440" t="s">
        <v>68</v>
      </c>
      <c r="Q3440" t="s">
        <v>823</v>
      </c>
      <c r="R3440">
        <v>60058</v>
      </c>
      <c r="S3440" s="388">
        <f>ROWS(R$5:R3440)</f>
        <v>3436</v>
      </c>
      <c r="T3440" s="388" t="str">
        <f>IF(_xlfn.IFNA(VLOOKUP(P3440,$AG$3:$AH$83,2,FALSE),"")='11.1'!$D$5,TXM!S3440,"")</f>
        <v/>
      </c>
      <c r="U3440" t="str">
        <f>IFERROR(SMALL($T$5:$T$9000,ROWS($T$5:T3440)),"")</f>
        <v/>
      </c>
    </row>
    <row r="3441" spans="1:21" ht="14.4" customHeight="1" x14ac:dyDescent="0.3">
      <c r="A3441" t="s">
        <v>75</v>
      </c>
      <c r="B3441" t="s">
        <v>861</v>
      </c>
      <c r="C3441" s="372">
        <v>81</v>
      </c>
      <c r="D3441" s="388">
        <f>ROWS(C$5:C3441)</f>
        <v>3437</v>
      </c>
      <c r="E3441" s="388" t="str">
        <f>IF(_xlfn.IFNA(VLOOKUP(A3441,$AG$3:$AH$83,2,FALSE),"")='11.1'!$D$5,TXM!D3441,"")</f>
        <v/>
      </c>
      <c r="F3441" t="str">
        <f>IFERROR(SMALL($E$5:$E$9000,ROWS($E$5:E3441)),"")</f>
        <v/>
      </c>
      <c r="I3441" s="371" t="s">
        <v>33</v>
      </c>
      <c r="J3441" t="s">
        <v>1434</v>
      </c>
      <c r="K3441" s="372">
        <v>11594591</v>
      </c>
      <c r="L3441" s="388">
        <f>ROWS(K$5:K3441)</f>
        <v>3437</v>
      </c>
      <c r="M3441" s="388" t="str">
        <f>IF(_xlfn.IFNA(VLOOKUP(I3441,$AG$3:$AH$83,2,FALSE),"")='11.1'!$D$5,TXM!L3441,"")</f>
        <v/>
      </c>
      <c r="N3441" t="str">
        <f>IFERROR(SMALL($M$5:$M$9000,ROWS($M$5:M3441)),"")</f>
        <v/>
      </c>
      <c r="P3441" t="s">
        <v>68</v>
      </c>
      <c r="Q3441" t="s">
        <v>815</v>
      </c>
      <c r="R3441">
        <v>48786</v>
      </c>
      <c r="S3441" s="388">
        <f>ROWS(R$5:R3441)</f>
        <v>3437</v>
      </c>
      <c r="T3441" s="388" t="str">
        <f>IF(_xlfn.IFNA(VLOOKUP(P3441,$AG$3:$AH$83,2,FALSE),"")='11.1'!$D$5,TXM!S3441,"")</f>
        <v/>
      </c>
      <c r="U3441" t="str">
        <f>IFERROR(SMALL($T$5:$T$9000,ROWS($T$5:T3441)),"")</f>
        <v/>
      </c>
    </row>
    <row r="3442" spans="1:21" ht="14.4" customHeight="1" x14ac:dyDescent="0.3">
      <c r="A3442" t="s">
        <v>30</v>
      </c>
      <c r="B3442" t="s">
        <v>783</v>
      </c>
      <c r="C3442" s="372">
        <v>32363750586</v>
      </c>
      <c r="D3442" s="388">
        <f>ROWS(C$5:C3442)</f>
        <v>3438</v>
      </c>
      <c r="E3442" s="388" t="str">
        <f>IF(_xlfn.IFNA(VLOOKUP(A3442,$AG$3:$AH$83,2,FALSE),"")='11.1'!$D$5,TXM!D3442,"")</f>
        <v/>
      </c>
      <c r="F3442" t="str">
        <f>IFERROR(SMALL($E$5:$E$9000,ROWS($E$5:E3442)),"")</f>
        <v/>
      </c>
      <c r="I3442" s="371" t="s">
        <v>33</v>
      </c>
      <c r="J3442" t="s">
        <v>998</v>
      </c>
      <c r="K3442" s="372">
        <v>11483353</v>
      </c>
      <c r="L3442" s="388">
        <f>ROWS(K$5:K3442)</f>
        <v>3438</v>
      </c>
      <c r="M3442" s="388" t="str">
        <f>IF(_xlfn.IFNA(VLOOKUP(I3442,$AG$3:$AH$83,2,FALSE),"")='11.1'!$D$5,TXM!L3442,"")</f>
        <v/>
      </c>
      <c r="N3442" t="str">
        <f>IFERROR(SMALL($M$5:$M$9000,ROWS($M$5:M3442)),"")</f>
        <v/>
      </c>
      <c r="P3442" t="s">
        <v>68</v>
      </c>
      <c r="Q3442" t="s">
        <v>779</v>
      </c>
      <c r="R3442">
        <v>47450</v>
      </c>
      <c r="S3442" s="388">
        <f>ROWS(R$5:R3442)</f>
        <v>3438</v>
      </c>
      <c r="T3442" s="388" t="str">
        <f>IF(_xlfn.IFNA(VLOOKUP(P3442,$AG$3:$AH$83,2,FALSE),"")='11.1'!$D$5,TXM!S3442,"")</f>
        <v/>
      </c>
      <c r="U3442" t="str">
        <f>IFERROR(SMALL($T$5:$T$9000,ROWS($T$5:T3442)),"")</f>
        <v/>
      </c>
    </row>
    <row r="3443" spans="1:21" ht="14.4" customHeight="1" x14ac:dyDescent="0.3">
      <c r="A3443" t="s">
        <v>30</v>
      </c>
      <c r="B3443" t="s">
        <v>1000</v>
      </c>
      <c r="C3443" s="372">
        <v>5062492463</v>
      </c>
      <c r="D3443" s="388">
        <f>ROWS(C$5:C3443)</f>
        <v>3439</v>
      </c>
      <c r="E3443" s="388" t="str">
        <f>IF(_xlfn.IFNA(VLOOKUP(A3443,$AG$3:$AH$83,2,FALSE),"")='11.1'!$D$5,TXM!D3443,"")</f>
        <v/>
      </c>
      <c r="F3443" t="str">
        <f>IFERROR(SMALL($E$5:$E$9000,ROWS($E$5:E3443)),"")</f>
        <v/>
      </c>
      <c r="I3443" s="371" t="s">
        <v>33</v>
      </c>
      <c r="J3443" t="s">
        <v>98</v>
      </c>
      <c r="K3443" s="372">
        <v>8815270</v>
      </c>
      <c r="L3443" s="388">
        <f>ROWS(K$5:K3443)</f>
        <v>3439</v>
      </c>
      <c r="M3443" s="388" t="str">
        <f>IF(_xlfn.IFNA(VLOOKUP(I3443,$AG$3:$AH$83,2,FALSE),"")='11.1'!$D$5,TXM!L3443,"")</f>
        <v/>
      </c>
      <c r="N3443" t="str">
        <f>IFERROR(SMALL($M$5:$M$9000,ROWS($M$5:M3443)),"")</f>
        <v/>
      </c>
      <c r="P3443" t="s">
        <v>68</v>
      </c>
      <c r="Q3443" t="s">
        <v>1000</v>
      </c>
      <c r="R3443">
        <v>42253</v>
      </c>
      <c r="S3443" s="388">
        <f>ROWS(R$5:R3443)</f>
        <v>3439</v>
      </c>
      <c r="T3443" s="388" t="str">
        <f>IF(_xlfn.IFNA(VLOOKUP(P3443,$AG$3:$AH$83,2,FALSE),"")='11.1'!$D$5,TXM!S3443,"")</f>
        <v/>
      </c>
      <c r="U3443" t="str">
        <f>IFERROR(SMALL($T$5:$T$9000,ROWS($T$5:T3443)),"")</f>
        <v/>
      </c>
    </row>
    <row r="3444" spans="1:21" ht="14.4" customHeight="1" x14ac:dyDescent="0.3">
      <c r="A3444" t="s">
        <v>30</v>
      </c>
      <c r="B3444" t="s">
        <v>787</v>
      </c>
      <c r="C3444" s="372">
        <v>1058485497</v>
      </c>
      <c r="D3444" s="388">
        <f>ROWS(C$5:C3444)</f>
        <v>3440</v>
      </c>
      <c r="E3444" s="388" t="str">
        <f>IF(_xlfn.IFNA(VLOOKUP(A3444,$AG$3:$AH$83,2,FALSE),"")='11.1'!$D$5,TXM!D3444,"")</f>
        <v/>
      </c>
      <c r="F3444" t="str">
        <f>IFERROR(SMALL($E$5:$E$9000,ROWS($E$5:E3444)),"")</f>
        <v/>
      </c>
      <c r="I3444" s="371" t="s">
        <v>33</v>
      </c>
      <c r="J3444" t="s">
        <v>795</v>
      </c>
      <c r="K3444" s="372">
        <v>8763482</v>
      </c>
      <c r="L3444" s="388">
        <f>ROWS(K$5:K3444)</f>
        <v>3440</v>
      </c>
      <c r="M3444" s="388" t="str">
        <f>IF(_xlfn.IFNA(VLOOKUP(I3444,$AG$3:$AH$83,2,FALSE),"")='11.1'!$D$5,TXM!L3444,"")</f>
        <v/>
      </c>
      <c r="N3444" t="str">
        <f>IFERROR(SMALL($M$5:$M$9000,ROWS($M$5:M3444)),"")</f>
        <v/>
      </c>
      <c r="P3444" t="s">
        <v>68</v>
      </c>
      <c r="Q3444" t="s">
        <v>855</v>
      </c>
      <c r="R3444">
        <v>36000</v>
      </c>
      <c r="S3444" s="388">
        <f>ROWS(R$5:R3444)</f>
        <v>3440</v>
      </c>
      <c r="T3444" s="388" t="str">
        <f>IF(_xlfn.IFNA(VLOOKUP(P3444,$AG$3:$AH$83,2,FALSE),"")='11.1'!$D$5,TXM!S3444,"")</f>
        <v/>
      </c>
      <c r="U3444" t="str">
        <f>IFERROR(SMALL($T$5:$T$9000,ROWS($T$5:T3444)),"")</f>
        <v/>
      </c>
    </row>
    <row r="3445" spans="1:21" ht="14.4" customHeight="1" x14ac:dyDescent="0.3">
      <c r="A3445" t="s">
        <v>30</v>
      </c>
      <c r="B3445" t="s">
        <v>849</v>
      </c>
      <c r="C3445" s="372">
        <v>926687857</v>
      </c>
      <c r="D3445" s="388">
        <f>ROWS(C$5:C3445)</f>
        <v>3441</v>
      </c>
      <c r="E3445" s="388" t="str">
        <f>IF(_xlfn.IFNA(VLOOKUP(A3445,$AG$3:$AH$83,2,FALSE),"")='11.1'!$D$5,TXM!D3445,"")</f>
        <v/>
      </c>
      <c r="F3445" t="str">
        <f>IFERROR(SMALL($E$5:$E$9000,ROWS($E$5:E3445)),"")</f>
        <v/>
      </c>
      <c r="I3445" s="371" t="s">
        <v>33</v>
      </c>
      <c r="J3445" t="s">
        <v>859</v>
      </c>
      <c r="K3445" s="372">
        <v>8421063</v>
      </c>
      <c r="L3445" s="388">
        <f>ROWS(K$5:K3445)</f>
        <v>3441</v>
      </c>
      <c r="M3445" s="388" t="str">
        <f>IF(_xlfn.IFNA(VLOOKUP(I3445,$AG$3:$AH$83,2,FALSE),"")='11.1'!$D$5,TXM!L3445,"")</f>
        <v/>
      </c>
      <c r="N3445" t="str">
        <f>IFERROR(SMALL($M$5:$M$9000,ROWS($M$5:M3445)),"")</f>
        <v/>
      </c>
      <c r="P3445" t="s">
        <v>68</v>
      </c>
      <c r="Q3445" t="s">
        <v>91</v>
      </c>
      <c r="R3445">
        <v>25825</v>
      </c>
      <c r="S3445" s="388">
        <f>ROWS(R$5:R3445)</f>
        <v>3441</v>
      </c>
      <c r="T3445" s="388" t="str">
        <f>IF(_xlfn.IFNA(VLOOKUP(P3445,$AG$3:$AH$83,2,FALSE),"")='11.1'!$D$5,TXM!S3445,"")</f>
        <v/>
      </c>
      <c r="U3445" t="str">
        <f>IFERROR(SMALL($T$5:$T$9000,ROWS($T$5:T3445)),"")</f>
        <v/>
      </c>
    </row>
    <row r="3446" spans="1:21" ht="14.4" customHeight="1" x14ac:dyDescent="0.3">
      <c r="A3446" t="s">
        <v>30</v>
      </c>
      <c r="B3446" t="s">
        <v>1005</v>
      </c>
      <c r="C3446" s="372">
        <v>422228720</v>
      </c>
      <c r="D3446" s="388">
        <f>ROWS(C$5:C3446)</f>
        <v>3442</v>
      </c>
      <c r="E3446" s="388" t="str">
        <f>IF(_xlfn.IFNA(VLOOKUP(A3446,$AG$3:$AH$83,2,FALSE),"")='11.1'!$D$5,TXM!D3446,"")</f>
        <v/>
      </c>
      <c r="F3446" t="str">
        <f>IFERROR(SMALL($E$5:$E$9000,ROWS($E$5:E3446)),"")</f>
        <v/>
      </c>
      <c r="I3446" s="371" t="s">
        <v>33</v>
      </c>
      <c r="J3446" t="s">
        <v>1001</v>
      </c>
      <c r="K3446" s="372">
        <v>7669985</v>
      </c>
      <c r="L3446" s="388">
        <f>ROWS(K$5:K3446)</f>
        <v>3442</v>
      </c>
      <c r="M3446" s="388" t="str">
        <f>IF(_xlfn.IFNA(VLOOKUP(I3446,$AG$3:$AH$83,2,FALSE),"")='11.1'!$D$5,TXM!L3446,"")</f>
        <v/>
      </c>
      <c r="N3446" t="str">
        <f>IFERROR(SMALL($M$5:$M$9000,ROWS($M$5:M3446)),"")</f>
        <v/>
      </c>
      <c r="P3446" t="s">
        <v>68</v>
      </c>
      <c r="Q3446" t="s">
        <v>1365</v>
      </c>
      <c r="R3446">
        <v>19020</v>
      </c>
      <c r="S3446" s="388">
        <f>ROWS(R$5:R3446)</f>
        <v>3442</v>
      </c>
      <c r="T3446" s="388" t="str">
        <f>IF(_xlfn.IFNA(VLOOKUP(P3446,$AG$3:$AH$83,2,FALSE),"")='11.1'!$D$5,TXM!S3446,"")</f>
        <v/>
      </c>
      <c r="U3446" t="str">
        <f>IFERROR(SMALL($T$5:$T$9000,ROWS($T$5:T3446)),"")</f>
        <v/>
      </c>
    </row>
    <row r="3447" spans="1:21" ht="14.4" customHeight="1" x14ac:dyDescent="0.3">
      <c r="A3447" t="s">
        <v>30</v>
      </c>
      <c r="B3447" t="s">
        <v>785</v>
      </c>
      <c r="C3447" s="372">
        <v>372019227</v>
      </c>
      <c r="D3447" s="388">
        <f>ROWS(C$5:C3447)</f>
        <v>3443</v>
      </c>
      <c r="E3447" s="388" t="str">
        <f>IF(_xlfn.IFNA(VLOOKUP(A3447,$AG$3:$AH$83,2,FALSE),"")='11.1'!$D$5,TXM!D3447,"")</f>
        <v/>
      </c>
      <c r="F3447" t="str">
        <f>IFERROR(SMALL($E$5:$E$9000,ROWS($E$5:E3447)),"")</f>
        <v/>
      </c>
      <c r="I3447" s="371" t="s">
        <v>33</v>
      </c>
      <c r="J3447" t="s">
        <v>1275</v>
      </c>
      <c r="K3447" s="372">
        <v>7552548</v>
      </c>
      <c r="L3447" s="388">
        <f>ROWS(K$5:K3447)</f>
        <v>3443</v>
      </c>
      <c r="M3447" s="388" t="str">
        <f>IF(_xlfn.IFNA(VLOOKUP(I3447,$AG$3:$AH$83,2,FALSE),"")='11.1'!$D$5,TXM!L3447,"")</f>
        <v/>
      </c>
      <c r="N3447" t="str">
        <f>IFERROR(SMALL($M$5:$M$9000,ROWS($M$5:M3447)),"")</f>
        <v/>
      </c>
      <c r="P3447" t="s">
        <v>68</v>
      </c>
      <c r="Q3447" t="s">
        <v>95</v>
      </c>
      <c r="R3447">
        <v>16702</v>
      </c>
      <c r="S3447" s="388">
        <f>ROWS(R$5:R3447)</f>
        <v>3443</v>
      </c>
      <c r="T3447" s="388" t="str">
        <f>IF(_xlfn.IFNA(VLOOKUP(P3447,$AG$3:$AH$83,2,FALSE),"")='11.1'!$D$5,TXM!S3447,"")</f>
        <v/>
      </c>
      <c r="U3447" t="str">
        <f>IFERROR(SMALL($T$5:$T$9000,ROWS($T$5:T3447)),"")</f>
        <v/>
      </c>
    </row>
    <row r="3448" spans="1:21" ht="14.4" customHeight="1" x14ac:dyDescent="0.3">
      <c r="A3448" t="s">
        <v>30</v>
      </c>
      <c r="B3448" t="s">
        <v>779</v>
      </c>
      <c r="C3448" s="372">
        <v>159314429</v>
      </c>
      <c r="D3448" s="388">
        <f>ROWS(C$5:C3448)</f>
        <v>3444</v>
      </c>
      <c r="E3448" s="388" t="str">
        <f>IF(_xlfn.IFNA(VLOOKUP(A3448,$AG$3:$AH$83,2,FALSE),"")='11.1'!$D$5,TXM!D3448,"")</f>
        <v/>
      </c>
      <c r="F3448" t="str">
        <f>IFERROR(SMALL($E$5:$E$9000,ROWS($E$5:E3448)),"")</f>
        <v/>
      </c>
      <c r="I3448" s="371" t="s">
        <v>33</v>
      </c>
      <c r="J3448" t="s">
        <v>1500</v>
      </c>
      <c r="K3448" s="372">
        <v>7152856</v>
      </c>
      <c r="L3448" s="388">
        <f>ROWS(K$5:K3448)</f>
        <v>3444</v>
      </c>
      <c r="M3448" s="388" t="str">
        <f>IF(_xlfn.IFNA(VLOOKUP(I3448,$AG$3:$AH$83,2,FALSE),"")='11.1'!$D$5,TXM!L3448,"")</f>
        <v/>
      </c>
      <c r="N3448" t="str">
        <f>IFERROR(SMALL($M$5:$M$9000,ROWS($M$5:M3448)),"")</f>
        <v/>
      </c>
      <c r="P3448" t="s">
        <v>68</v>
      </c>
      <c r="Q3448" t="s">
        <v>97</v>
      </c>
      <c r="R3448">
        <v>16215</v>
      </c>
      <c r="S3448" s="388">
        <f>ROWS(R$5:R3448)</f>
        <v>3444</v>
      </c>
      <c r="T3448" s="388" t="str">
        <f>IF(_xlfn.IFNA(VLOOKUP(P3448,$AG$3:$AH$83,2,FALSE),"")='11.1'!$D$5,TXM!S3448,"")</f>
        <v/>
      </c>
      <c r="U3448" t="str">
        <f>IFERROR(SMALL($T$5:$T$9000,ROWS($T$5:T3448)),"")</f>
        <v/>
      </c>
    </row>
    <row r="3449" spans="1:21" ht="14.4" customHeight="1" x14ac:dyDescent="0.3">
      <c r="A3449" t="s">
        <v>30</v>
      </c>
      <c r="B3449" t="s">
        <v>789</v>
      </c>
      <c r="C3449" s="372">
        <v>118749036</v>
      </c>
      <c r="D3449" s="388">
        <f>ROWS(C$5:C3449)</f>
        <v>3445</v>
      </c>
      <c r="E3449" s="388" t="str">
        <f>IF(_xlfn.IFNA(VLOOKUP(A3449,$AG$3:$AH$83,2,FALSE),"")='11.1'!$D$5,TXM!D3449,"")</f>
        <v/>
      </c>
      <c r="F3449" t="str">
        <f>IFERROR(SMALL($E$5:$E$9000,ROWS($E$5:E3449)),"")</f>
        <v/>
      </c>
      <c r="I3449" s="371" t="s">
        <v>33</v>
      </c>
      <c r="J3449" t="s">
        <v>861</v>
      </c>
      <c r="K3449" s="372">
        <v>5364364</v>
      </c>
      <c r="L3449" s="388">
        <f>ROWS(K$5:K3449)</f>
        <v>3445</v>
      </c>
      <c r="M3449" s="388" t="str">
        <f>IF(_xlfn.IFNA(VLOOKUP(I3449,$AG$3:$AH$83,2,FALSE),"")='11.1'!$D$5,TXM!L3449,"")</f>
        <v/>
      </c>
      <c r="N3449" t="str">
        <f>IFERROR(SMALL($M$5:$M$9000,ROWS($M$5:M3449)),"")</f>
        <v/>
      </c>
      <c r="P3449" t="s">
        <v>68</v>
      </c>
      <c r="Q3449" t="s">
        <v>843</v>
      </c>
      <c r="R3449">
        <v>15500</v>
      </c>
      <c r="S3449" s="388">
        <f>ROWS(R$5:R3449)</f>
        <v>3445</v>
      </c>
      <c r="T3449" s="388" t="str">
        <f>IF(_xlfn.IFNA(VLOOKUP(P3449,$AG$3:$AH$83,2,FALSE),"")='11.1'!$D$5,TXM!S3449,"")</f>
        <v/>
      </c>
      <c r="U3449" t="str">
        <f>IFERROR(SMALL($T$5:$T$9000,ROWS($T$5:T3449)),"")</f>
        <v/>
      </c>
    </row>
    <row r="3450" spans="1:21" ht="14.4" customHeight="1" x14ac:dyDescent="0.3">
      <c r="A3450" t="s">
        <v>30</v>
      </c>
      <c r="B3450" t="s">
        <v>863</v>
      </c>
      <c r="C3450" s="372">
        <v>110879864</v>
      </c>
      <c r="D3450" s="388">
        <f>ROWS(C$5:C3450)</f>
        <v>3446</v>
      </c>
      <c r="E3450" s="388" t="str">
        <f>IF(_xlfn.IFNA(VLOOKUP(A3450,$AG$3:$AH$83,2,FALSE),"")='11.1'!$D$5,TXM!D3450,"")</f>
        <v/>
      </c>
      <c r="F3450" t="str">
        <f>IFERROR(SMALL($E$5:$E$9000,ROWS($E$5:E3450)),"")</f>
        <v/>
      </c>
      <c r="I3450" s="371" t="s">
        <v>33</v>
      </c>
      <c r="J3450" t="s">
        <v>779</v>
      </c>
      <c r="K3450" s="372">
        <v>5136342</v>
      </c>
      <c r="L3450" s="388">
        <f>ROWS(K$5:K3450)</f>
        <v>3446</v>
      </c>
      <c r="M3450" s="388" t="str">
        <f>IF(_xlfn.IFNA(VLOOKUP(I3450,$AG$3:$AH$83,2,FALSE),"")='11.1'!$D$5,TXM!L3450,"")</f>
        <v/>
      </c>
      <c r="N3450" t="str">
        <f>IFERROR(SMALL($M$5:$M$9000,ROWS($M$5:M3450)),"")</f>
        <v/>
      </c>
      <c r="P3450" t="s">
        <v>68</v>
      </c>
      <c r="Q3450" t="s">
        <v>104</v>
      </c>
      <c r="R3450">
        <v>9220</v>
      </c>
      <c r="S3450" s="388">
        <f>ROWS(R$5:R3450)</f>
        <v>3446</v>
      </c>
      <c r="T3450" s="388" t="str">
        <f>IF(_xlfn.IFNA(VLOOKUP(P3450,$AG$3:$AH$83,2,FALSE),"")='11.1'!$D$5,TXM!S3450,"")</f>
        <v/>
      </c>
      <c r="U3450" t="str">
        <f>IFERROR(SMALL($T$5:$T$9000,ROWS($T$5:T3450)),"")</f>
        <v/>
      </c>
    </row>
    <row r="3451" spans="1:21" ht="14.4" customHeight="1" x14ac:dyDescent="0.3">
      <c r="A3451" t="s">
        <v>30</v>
      </c>
      <c r="B3451" t="s">
        <v>841</v>
      </c>
      <c r="C3451" s="372">
        <v>106681436</v>
      </c>
      <c r="D3451" s="388">
        <f>ROWS(C$5:C3451)</f>
        <v>3447</v>
      </c>
      <c r="E3451" s="388" t="str">
        <f>IF(_xlfn.IFNA(VLOOKUP(A3451,$AG$3:$AH$83,2,FALSE),"")='11.1'!$D$5,TXM!D3451,"")</f>
        <v/>
      </c>
      <c r="F3451" t="str">
        <f>IFERROR(SMALL($E$5:$E$9000,ROWS($E$5:E3451)),"")</f>
        <v/>
      </c>
      <c r="I3451" s="371" t="s">
        <v>33</v>
      </c>
      <c r="J3451" t="s">
        <v>1441</v>
      </c>
      <c r="K3451" s="372">
        <v>4856888</v>
      </c>
      <c r="L3451" s="388">
        <f>ROWS(K$5:K3451)</f>
        <v>3447</v>
      </c>
      <c r="M3451" s="388" t="str">
        <f>IF(_xlfn.IFNA(VLOOKUP(I3451,$AG$3:$AH$83,2,FALSE),"")='11.1'!$D$5,TXM!L3451,"")</f>
        <v/>
      </c>
      <c r="N3451" t="str">
        <f>IFERROR(SMALL($M$5:$M$9000,ROWS($M$5:M3451)),"")</f>
        <v/>
      </c>
      <c r="P3451" t="s">
        <v>68</v>
      </c>
      <c r="Q3451" t="s">
        <v>793</v>
      </c>
      <c r="R3451">
        <v>7347</v>
      </c>
      <c r="S3451" s="388">
        <f>ROWS(R$5:R3451)</f>
        <v>3447</v>
      </c>
      <c r="T3451" s="388" t="str">
        <f>IF(_xlfn.IFNA(VLOOKUP(P3451,$AG$3:$AH$83,2,FALSE),"")='11.1'!$D$5,TXM!S3451,"")</f>
        <v/>
      </c>
      <c r="U3451" t="str">
        <f>IFERROR(SMALL($T$5:$T$9000,ROWS($T$5:T3451)),"")</f>
        <v/>
      </c>
    </row>
    <row r="3452" spans="1:21" ht="14.4" customHeight="1" x14ac:dyDescent="0.3">
      <c r="A3452" t="s">
        <v>30</v>
      </c>
      <c r="B3452" t="s">
        <v>865</v>
      </c>
      <c r="C3452" s="372">
        <v>106158010</v>
      </c>
      <c r="D3452" s="388">
        <f>ROWS(C$5:C3452)</f>
        <v>3448</v>
      </c>
      <c r="E3452" s="388" t="str">
        <f>IF(_xlfn.IFNA(VLOOKUP(A3452,$AG$3:$AH$83,2,FALSE),"")='11.1'!$D$5,TXM!D3452,"")</f>
        <v/>
      </c>
      <c r="F3452" t="str">
        <f>IFERROR(SMALL($E$5:$E$9000,ROWS($E$5:E3452)),"")</f>
        <v/>
      </c>
      <c r="I3452" s="371" t="s">
        <v>33</v>
      </c>
      <c r="J3452" t="s">
        <v>819</v>
      </c>
      <c r="K3452" s="372">
        <v>4686535</v>
      </c>
      <c r="L3452" s="388">
        <f>ROWS(K$5:K3452)</f>
        <v>3448</v>
      </c>
      <c r="M3452" s="388" t="str">
        <f>IF(_xlfn.IFNA(VLOOKUP(I3452,$AG$3:$AH$83,2,FALSE),"")='11.1'!$D$5,TXM!L3452,"")</f>
        <v/>
      </c>
      <c r="N3452" t="str">
        <f>IFERROR(SMALL($M$5:$M$9000,ROWS($M$5:M3452)),"")</f>
        <v/>
      </c>
      <c r="P3452" t="s">
        <v>68</v>
      </c>
      <c r="Q3452" t="s">
        <v>1001</v>
      </c>
      <c r="R3452">
        <v>3450</v>
      </c>
      <c r="S3452" s="388">
        <f>ROWS(R$5:R3452)</f>
        <v>3448</v>
      </c>
      <c r="T3452" s="388" t="str">
        <f>IF(_xlfn.IFNA(VLOOKUP(P3452,$AG$3:$AH$83,2,FALSE),"")='11.1'!$D$5,TXM!S3452,"")</f>
        <v/>
      </c>
      <c r="U3452" t="str">
        <f>IFERROR(SMALL($T$5:$T$9000,ROWS($T$5:T3452)),"")</f>
        <v/>
      </c>
    </row>
    <row r="3453" spans="1:21" ht="14.4" customHeight="1" x14ac:dyDescent="0.3">
      <c r="A3453" t="s">
        <v>30</v>
      </c>
      <c r="B3453" t="s">
        <v>173</v>
      </c>
      <c r="C3453" s="372">
        <v>103684791</v>
      </c>
      <c r="D3453" s="388">
        <f>ROWS(C$5:C3453)</f>
        <v>3449</v>
      </c>
      <c r="E3453" s="388" t="str">
        <f>IF(_xlfn.IFNA(VLOOKUP(A3453,$AG$3:$AH$83,2,FALSE),"")='11.1'!$D$5,TXM!D3453,"")</f>
        <v/>
      </c>
      <c r="F3453" t="str">
        <f>IFERROR(SMALL($E$5:$E$9000,ROWS($E$5:E3453)),"")</f>
        <v/>
      </c>
      <c r="I3453" s="371" t="s">
        <v>33</v>
      </c>
      <c r="J3453" t="s">
        <v>835</v>
      </c>
      <c r="K3453" s="372">
        <v>4214206</v>
      </c>
      <c r="L3453" s="388">
        <f>ROWS(K$5:K3453)</f>
        <v>3449</v>
      </c>
      <c r="M3453" s="388" t="str">
        <f>IF(_xlfn.IFNA(VLOOKUP(I3453,$AG$3:$AH$83,2,FALSE),"")='11.1'!$D$5,TXM!L3453,"")</f>
        <v/>
      </c>
      <c r="N3453" t="str">
        <f>IFERROR(SMALL($M$5:$M$9000,ROWS($M$5:M3453)),"")</f>
        <v/>
      </c>
      <c r="P3453" t="s">
        <v>68</v>
      </c>
      <c r="Q3453" t="s">
        <v>102</v>
      </c>
      <c r="R3453">
        <v>3280</v>
      </c>
      <c r="S3453" s="388">
        <f>ROWS(R$5:R3453)</f>
        <v>3449</v>
      </c>
      <c r="T3453" s="388" t="str">
        <f>IF(_xlfn.IFNA(VLOOKUP(P3453,$AG$3:$AH$83,2,FALSE),"")='11.1'!$D$5,TXM!S3453,"")</f>
        <v/>
      </c>
      <c r="U3453" t="str">
        <f>IFERROR(SMALL($T$5:$T$9000,ROWS($T$5:T3453)),"")</f>
        <v/>
      </c>
    </row>
    <row r="3454" spans="1:21" ht="14.4" customHeight="1" x14ac:dyDescent="0.3">
      <c r="A3454" t="s">
        <v>30</v>
      </c>
      <c r="B3454" t="s">
        <v>999</v>
      </c>
      <c r="C3454" s="372">
        <v>97058350</v>
      </c>
      <c r="D3454" s="388">
        <f>ROWS(C$5:C3454)</f>
        <v>3450</v>
      </c>
      <c r="E3454" s="388" t="str">
        <f>IF(_xlfn.IFNA(VLOOKUP(A3454,$AG$3:$AH$83,2,FALSE),"")='11.1'!$D$5,TXM!D3454,"")</f>
        <v/>
      </c>
      <c r="F3454" t="str">
        <f>IFERROR(SMALL($E$5:$E$9000,ROWS($E$5:E3454)),"")</f>
        <v/>
      </c>
      <c r="I3454" s="371" t="s">
        <v>33</v>
      </c>
      <c r="J3454" t="s">
        <v>97</v>
      </c>
      <c r="K3454" s="372">
        <v>3256115</v>
      </c>
      <c r="L3454" s="388">
        <f>ROWS(K$5:K3454)</f>
        <v>3450</v>
      </c>
      <c r="M3454" s="388" t="str">
        <f>IF(_xlfn.IFNA(VLOOKUP(I3454,$AG$3:$AH$83,2,FALSE),"")='11.1'!$D$5,TXM!L3454,"")</f>
        <v/>
      </c>
      <c r="N3454" t="str">
        <f>IFERROR(SMALL($M$5:$M$9000,ROWS($M$5:M3454)),"")</f>
        <v/>
      </c>
      <c r="P3454" t="s">
        <v>68</v>
      </c>
      <c r="Q3454" t="s">
        <v>773</v>
      </c>
      <c r="R3454">
        <v>2844</v>
      </c>
      <c r="S3454" s="388">
        <f>ROWS(R$5:R3454)</f>
        <v>3450</v>
      </c>
      <c r="T3454" s="388" t="str">
        <f>IF(_xlfn.IFNA(VLOOKUP(P3454,$AG$3:$AH$83,2,FALSE),"")='11.1'!$D$5,TXM!S3454,"")</f>
        <v/>
      </c>
      <c r="U3454" t="str">
        <f>IFERROR(SMALL($T$5:$T$9000,ROWS($T$5:T3454)),"")</f>
        <v/>
      </c>
    </row>
    <row r="3455" spans="1:21" ht="14.4" customHeight="1" x14ac:dyDescent="0.3">
      <c r="A3455" t="s">
        <v>30</v>
      </c>
      <c r="B3455" t="s">
        <v>96</v>
      </c>
      <c r="C3455" s="372">
        <v>95087806</v>
      </c>
      <c r="D3455" s="388">
        <f>ROWS(C$5:C3455)</f>
        <v>3451</v>
      </c>
      <c r="E3455" s="388" t="str">
        <f>IF(_xlfn.IFNA(VLOOKUP(A3455,$AG$3:$AH$83,2,FALSE),"")='11.1'!$D$5,TXM!D3455,"")</f>
        <v/>
      </c>
      <c r="F3455" t="str">
        <f>IFERROR(SMALL($E$5:$E$9000,ROWS($E$5:E3455)),"")</f>
        <v/>
      </c>
      <c r="I3455" s="371" t="s">
        <v>33</v>
      </c>
      <c r="J3455" t="s">
        <v>845</v>
      </c>
      <c r="K3455" s="372">
        <v>3133432</v>
      </c>
      <c r="L3455" s="388">
        <f>ROWS(K$5:K3455)</f>
        <v>3451</v>
      </c>
      <c r="M3455" s="388" t="str">
        <f>IF(_xlfn.IFNA(VLOOKUP(I3455,$AG$3:$AH$83,2,FALSE),"")='11.1'!$D$5,TXM!L3455,"")</f>
        <v/>
      </c>
      <c r="N3455" t="str">
        <f>IFERROR(SMALL($M$5:$M$9000,ROWS($M$5:M3455)),"")</f>
        <v/>
      </c>
      <c r="P3455" t="s">
        <v>68</v>
      </c>
      <c r="Q3455" t="s">
        <v>107</v>
      </c>
      <c r="R3455">
        <v>2176</v>
      </c>
      <c r="S3455" s="388">
        <f>ROWS(R$5:R3455)</f>
        <v>3451</v>
      </c>
      <c r="T3455" s="388" t="str">
        <f>IF(_xlfn.IFNA(VLOOKUP(P3455,$AG$3:$AH$83,2,FALSE),"")='11.1'!$D$5,TXM!S3455,"")</f>
        <v/>
      </c>
      <c r="U3455" t="str">
        <f>IFERROR(SMALL($T$5:$T$9000,ROWS($T$5:T3455)),"")</f>
        <v/>
      </c>
    </row>
    <row r="3456" spans="1:21" ht="14.4" customHeight="1" x14ac:dyDescent="0.3">
      <c r="A3456" t="s">
        <v>30</v>
      </c>
      <c r="B3456" t="s">
        <v>105</v>
      </c>
      <c r="C3456" s="372">
        <v>84378402</v>
      </c>
      <c r="D3456" s="388">
        <f>ROWS(C$5:C3456)</f>
        <v>3452</v>
      </c>
      <c r="E3456" s="388" t="str">
        <f>IF(_xlfn.IFNA(VLOOKUP(A3456,$AG$3:$AH$83,2,FALSE),"")='11.1'!$D$5,TXM!D3456,"")</f>
        <v/>
      </c>
      <c r="F3456" t="str">
        <f>IFERROR(SMALL($E$5:$E$9000,ROWS($E$5:E3456)),"")</f>
        <v/>
      </c>
      <c r="I3456" s="371" t="s">
        <v>33</v>
      </c>
      <c r="J3456" t="s">
        <v>837</v>
      </c>
      <c r="K3456" s="372">
        <v>2417356</v>
      </c>
      <c r="L3456" s="388">
        <f>ROWS(K$5:K3456)</f>
        <v>3452</v>
      </c>
      <c r="M3456" s="388" t="str">
        <f>IF(_xlfn.IFNA(VLOOKUP(I3456,$AG$3:$AH$83,2,FALSE),"")='11.1'!$D$5,TXM!L3456,"")</f>
        <v/>
      </c>
      <c r="N3456" t="str">
        <f>IFERROR(SMALL($M$5:$M$9000,ROWS($M$5:M3456)),"")</f>
        <v/>
      </c>
      <c r="P3456" t="s">
        <v>68</v>
      </c>
      <c r="Q3456" t="s">
        <v>865</v>
      </c>
      <c r="R3456">
        <v>1150</v>
      </c>
      <c r="S3456" s="388">
        <f>ROWS(R$5:R3456)</f>
        <v>3452</v>
      </c>
      <c r="T3456" s="388" t="str">
        <f>IF(_xlfn.IFNA(VLOOKUP(P3456,$AG$3:$AH$83,2,FALSE),"")='11.1'!$D$5,TXM!S3456,"")</f>
        <v/>
      </c>
      <c r="U3456" t="str">
        <f>IFERROR(SMALL($T$5:$T$9000,ROWS($T$5:T3456)),"")</f>
        <v/>
      </c>
    </row>
    <row r="3457" spans="1:21" ht="14.4" customHeight="1" x14ac:dyDescent="0.3">
      <c r="A3457" t="s">
        <v>30</v>
      </c>
      <c r="B3457" t="s">
        <v>843</v>
      </c>
      <c r="C3457" s="372">
        <v>83807700</v>
      </c>
      <c r="D3457" s="388">
        <f>ROWS(C$5:C3457)</f>
        <v>3453</v>
      </c>
      <c r="E3457" s="388" t="str">
        <f>IF(_xlfn.IFNA(VLOOKUP(A3457,$AG$3:$AH$83,2,FALSE),"")='11.1'!$D$5,TXM!D3457,"")</f>
        <v/>
      </c>
      <c r="F3457" t="str">
        <f>IFERROR(SMALL($E$5:$E$9000,ROWS($E$5:E3457)),"")</f>
        <v/>
      </c>
      <c r="I3457" s="371" t="s">
        <v>33</v>
      </c>
      <c r="J3457" t="s">
        <v>799</v>
      </c>
      <c r="K3457" s="372">
        <v>2249487</v>
      </c>
      <c r="L3457" s="388">
        <f>ROWS(K$5:K3457)</f>
        <v>3453</v>
      </c>
      <c r="M3457" s="388" t="str">
        <f>IF(_xlfn.IFNA(VLOOKUP(I3457,$AG$3:$AH$83,2,FALSE),"")='11.1'!$D$5,TXM!L3457,"")</f>
        <v/>
      </c>
      <c r="N3457" t="str">
        <f>IFERROR(SMALL($M$5:$M$9000,ROWS($M$5:M3457)),"")</f>
        <v/>
      </c>
      <c r="P3457" t="s">
        <v>161</v>
      </c>
      <c r="Q3457" t="s">
        <v>837</v>
      </c>
      <c r="R3457">
        <v>411199</v>
      </c>
      <c r="S3457" s="388">
        <f>ROWS(R$5:R3457)</f>
        <v>3453</v>
      </c>
      <c r="T3457" s="388" t="str">
        <f>IF(_xlfn.IFNA(VLOOKUP(P3457,$AG$3:$AH$83,2,FALSE),"")='11.1'!$D$5,TXM!S3457,"")</f>
        <v/>
      </c>
      <c r="U3457" t="str">
        <f>IFERROR(SMALL($T$5:$T$9000,ROWS($T$5:T3457)),"")</f>
        <v/>
      </c>
    </row>
    <row r="3458" spans="1:21" ht="14.4" customHeight="1" x14ac:dyDescent="0.3">
      <c r="A3458" t="s">
        <v>30</v>
      </c>
      <c r="B3458" t="s">
        <v>1275</v>
      </c>
      <c r="C3458" s="372">
        <v>77752985</v>
      </c>
      <c r="D3458" s="388">
        <f>ROWS(C$5:C3458)</f>
        <v>3454</v>
      </c>
      <c r="E3458" s="388" t="str">
        <f>IF(_xlfn.IFNA(VLOOKUP(A3458,$AG$3:$AH$83,2,FALSE),"")='11.1'!$D$5,TXM!D3458,"")</f>
        <v/>
      </c>
      <c r="F3458" t="str">
        <f>IFERROR(SMALL($E$5:$E$9000,ROWS($E$5:E3458)),"")</f>
        <v/>
      </c>
      <c r="I3458" s="371" t="s">
        <v>33</v>
      </c>
      <c r="J3458" t="s">
        <v>95</v>
      </c>
      <c r="K3458" s="372">
        <v>1862017</v>
      </c>
      <c r="L3458" s="388">
        <f>ROWS(K$5:K3458)</f>
        <v>3454</v>
      </c>
      <c r="M3458" s="388" t="str">
        <f>IF(_xlfn.IFNA(VLOOKUP(I3458,$AG$3:$AH$83,2,FALSE),"")='11.1'!$D$5,TXM!L3458,"")</f>
        <v/>
      </c>
      <c r="N3458" t="str">
        <f>IFERROR(SMALL($M$5:$M$9000,ROWS($M$5:M3458)),"")</f>
        <v/>
      </c>
      <c r="P3458" t="s">
        <v>161</v>
      </c>
      <c r="Q3458" t="s">
        <v>823</v>
      </c>
      <c r="R3458">
        <v>162498</v>
      </c>
      <c r="S3458" s="388">
        <f>ROWS(R$5:R3458)</f>
        <v>3454</v>
      </c>
      <c r="T3458" s="388" t="str">
        <f>IF(_xlfn.IFNA(VLOOKUP(P3458,$AG$3:$AH$83,2,FALSE),"")='11.1'!$D$5,TXM!S3458,"")</f>
        <v/>
      </c>
      <c r="U3458" t="str">
        <f>IFERROR(SMALL($T$5:$T$9000,ROWS($T$5:T3458)),"")</f>
        <v/>
      </c>
    </row>
    <row r="3459" spans="1:21" ht="14.4" customHeight="1" x14ac:dyDescent="0.3">
      <c r="A3459" t="s">
        <v>30</v>
      </c>
      <c r="B3459" t="s">
        <v>1252</v>
      </c>
      <c r="C3459" s="372">
        <v>76365751</v>
      </c>
      <c r="D3459" s="388">
        <f>ROWS(C$5:C3459)</f>
        <v>3455</v>
      </c>
      <c r="E3459" s="388" t="str">
        <f>IF(_xlfn.IFNA(VLOOKUP(A3459,$AG$3:$AH$83,2,FALSE),"")='11.1'!$D$5,TXM!D3459,"")</f>
        <v/>
      </c>
      <c r="F3459" t="str">
        <f>IFERROR(SMALL($E$5:$E$9000,ROWS($E$5:E3459)),"")</f>
        <v/>
      </c>
      <c r="I3459" s="371" t="s">
        <v>33</v>
      </c>
      <c r="J3459" t="s">
        <v>813</v>
      </c>
      <c r="K3459" s="372">
        <v>1500009</v>
      </c>
      <c r="L3459" s="388">
        <f>ROWS(K$5:K3459)</f>
        <v>3455</v>
      </c>
      <c r="M3459" s="388" t="str">
        <f>IF(_xlfn.IFNA(VLOOKUP(I3459,$AG$3:$AH$83,2,FALSE),"")='11.1'!$D$5,TXM!L3459,"")</f>
        <v/>
      </c>
      <c r="N3459" t="str">
        <f>IFERROR(SMALL($M$5:$M$9000,ROWS($M$5:M3459)),"")</f>
        <v/>
      </c>
      <c r="P3459" t="s">
        <v>161</v>
      </c>
      <c r="Q3459" t="s">
        <v>865</v>
      </c>
      <c r="R3459">
        <v>26025</v>
      </c>
      <c r="S3459" s="388">
        <f>ROWS(R$5:R3459)</f>
        <v>3455</v>
      </c>
      <c r="T3459" s="388" t="str">
        <f>IF(_xlfn.IFNA(VLOOKUP(P3459,$AG$3:$AH$83,2,FALSE),"")='11.1'!$D$5,TXM!S3459,"")</f>
        <v/>
      </c>
      <c r="U3459" t="str">
        <f>IFERROR(SMALL($T$5:$T$9000,ROWS($T$5:T3459)),"")</f>
        <v/>
      </c>
    </row>
    <row r="3460" spans="1:21" ht="14.4" customHeight="1" x14ac:dyDescent="0.3">
      <c r="A3460" t="s">
        <v>30</v>
      </c>
      <c r="B3460" t="s">
        <v>91</v>
      </c>
      <c r="C3460" s="372">
        <v>65642423</v>
      </c>
      <c r="D3460" s="388">
        <f>ROWS(C$5:C3460)</f>
        <v>3456</v>
      </c>
      <c r="E3460" s="388" t="str">
        <f>IF(_xlfn.IFNA(VLOOKUP(A3460,$AG$3:$AH$83,2,FALSE),"")='11.1'!$D$5,TXM!D3460,"")</f>
        <v/>
      </c>
      <c r="F3460" t="str">
        <f>IFERROR(SMALL($E$5:$E$9000,ROWS($E$5:E3460)),"")</f>
        <v/>
      </c>
      <c r="I3460" s="371" t="s">
        <v>33</v>
      </c>
      <c r="J3460" t="s">
        <v>823</v>
      </c>
      <c r="K3460" s="372">
        <v>1425196</v>
      </c>
      <c r="L3460" s="388">
        <f>ROWS(K$5:K3460)</f>
        <v>3456</v>
      </c>
      <c r="M3460" s="388" t="str">
        <f>IF(_xlfn.IFNA(VLOOKUP(I3460,$AG$3:$AH$83,2,FALSE),"")='11.1'!$D$5,TXM!L3460,"")</f>
        <v/>
      </c>
      <c r="N3460" t="str">
        <f>IFERROR(SMALL($M$5:$M$9000,ROWS($M$5:M3460)),"")</f>
        <v/>
      </c>
      <c r="P3460" t="s">
        <v>161</v>
      </c>
      <c r="Q3460" t="s">
        <v>1240</v>
      </c>
      <c r="R3460">
        <v>25171</v>
      </c>
      <c r="S3460" s="388">
        <f>ROWS(R$5:R3460)</f>
        <v>3456</v>
      </c>
      <c r="T3460" s="388" t="str">
        <f>IF(_xlfn.IFNA(VLOOKUP(P3460,$AG$3:$AH$83,2,FALSE),"")='11.1'!$D$5,TXM!S3460,"")</f>
        <v/>
      </c>
      <c r="U3460" t="str">
        <f>IFERROR(SMALL($T$5:$T$9000,ROWS($T$5:T3460)),"")</f>
        <v/>
      </c>
    </row>
    <row r="3461" spans="1:21" ht="14.4" customHeight="1" x14ac:dyDescent="0.3">
      <c r="A3461" t="s">
        <v>30</v>
      </c>
      <c r="B3461" t="s">
        <v>845</v>
      </c>
      <c r="C3461" s="372">
        <v>48877588</v>
      </c>
      <c r="D3461" s="388">
        <f>ROWS(C$5:C3461)</f>
        <v>3457</v>
      </c>
      <c r="E3461" s="388" t="str">
        <f>IF(_xlfn.IFNA(VLOOKUP(A3461,$AG$3:$AH$83,2,FALSE),"")='11.1'!$D$5,TXM!D3461,"")</f>
        <v/>
      </c>
      <c r="F3461" t="str">
        <f>IFERROR(SMALL($E$5:$E$9000,ROWS($E$5:E3461)),"")</f>
        <v/>
      </c>
      <c r="I3461" s="371" t="s">
        <v>33</v>
      </c>
      <c r="J3461" t="s">
        <v>847</v>
      </c>
      <c r="K3461" s="372">
        <v>1414348</v>
      </c>
      <c r="L3461" s="388">
        <f>ROWS(K$5:K3461)</f>
        <v>3457</v>
      </c>
      <c r="M3461" s="388" t="str">
        <f>IF(_xlfn.IFNA(VLOOKUP(I3461,$AG$3:$AH$83,2,FALSE),"")='11.1'!$D$5,TXM!L3461,"")</f>
        <v/>
      </c>
      <c r="N3461" t="str">
        <f>IFERROR(SMALL($M$5:$M$9000,ROWS($M$5:M3461)),"")</f>
        <v/>
      </c>
      <c r="P3461" t="s">
        <v>161</v>
      </c>
      <c r="Q3461" t="s">
        <v>171</v>
      </c>
      <c r="R3461">
        <v>5058</v>
      </c>
      <c r="S3461" s="388">
        <f>ROWS(R$5:R3461)</f>
        <v>3457</v>
      </c>
      <c r="T3461" s="388" t="str">
        <f>IF(_xlfn.IFNA(VLOOKUP(P3461,$AG$3:$AH$83,2,FALSE),"")='11.1'!$D$5,TXM!S3461,"")</f>
        <v/>
      </c>
      <c r="U3461" t="str">
        <f>IFERROR(SMALL($T$5:$T$9000,ROWS($T$5:T3461)),"")</f>
        <v/>
      </c>
    </row>
    <row r="3462" spans="1:21" ht="14.4" customHeight="1" x14ac:dyDescent="0.3">
      <c r="A3462" t="s">
        <v>30</v>
      </c>
      <c r="B3462" t="s">
        <v>1318</v>
      </c>
      <c r="C3462" s="372">
        <v>46309625</v>
      </c>
      <c r="D3462" s="388">
        <f>ROWS(C$5:C3462)</f>
        <v>3458</v>
      </c>
      <c r="E3462" s="388" t="str">
        <f>IF(_xlfn.IFNA(VLOOKUP(A3462,$AG$3:$AH$83,2,FALSE),"")='11.1'!$D$5,TXM!D3462,"")</f>
        <v/>
      </c>
      <c r="F3462" t="str">
        <f>IFERROR(SMALL($E$5:$E$9000,ROWS($E$5:E3462)),"")</f>
        <v/>
      </c>
      <c r="I3462" s="371" t="s">
        <v>33</v>
      </c>
      <c r="J3462" t="s">
        <v>853</v>
      </c>
      <c r="K3462" s="372">
        <v>1306472</v>
      </c>
      <c r="L3462" s="388">
        <f>ROWS(K$5:K3462)</f>
        <v>3458</v>
      </c>
      <c r="M3462" s="388" t="str">
        <f>IF(_xlfn.IFNA(VLOOKUP(I3462,$AG$3:$AH$83,2,FALSE),"")='11.1'!$D$5,TXM!L3462,"")</f>
        <v/>
      </c>
      <c r="N3462" t="str">
        <f>IFERROR(SMALL($M$5:$M$9000,ROWS($M$5:M3462)),"")</f>
        <v/>
      </c>
      <c r="P3462" t="s">
        <v>161</v>
      </c>
      <c r="Q3462" t="s">
        <v>863</v>
      </c>
      <c r="R3462">
        <v>83</v>
      </c>
      <c r="S3462" s="388">
        <f>ROWS(R$5:R3462)</f>
        <v>3458</v>
      </c>
      <c r="T3462" s="388" t="str">
        <f>IF(_xlfn.IFNA(VLOOKUP(P3462,$AG$3:$AH$83,2,FALSE),"")='11.1'!$D$5,TXM!S3462,"")</f>
        <v/>
      </c>
      <c r="U3462" t="str">
        <f>IFERROR(SMALL($T$5:$T$9000,ROWS($T$5:T3462)),"")</f>
        <v/>
      </c>
    </row>
    <row r="3463" spans="1:21" ht="14.4" customHeight="1" x14ac:dyDescent="0.3">
      <c r="A3463" t="s">
        <v>30</v>
      </c>
      <c r="B3463" t="s">
        <v>861</v>
      </c>
      <c r="C3463" s="372">
        <v>45064763</v>
      </c>
      <c r="D3463" s="388">
        <f>ROWS(C$5:C3463)</f>
        <v>3459</v>
      </c>
      <c r="E3463" s="388" t="str">
        <f>IF(_xlfn.IFNA(VLOOKUP(A3463,$AG$3:$AH$83,2,FALSE),"")='11.1'!$D$5,TXM!D3463,"")</f>
        <v/>
      </c>
      <c r="F3463" t="str">
        <f>IFERROR(SMALL($E$5:$E$9000,ROWS($E$5:E3463)),"")</f>
        <v/>
      </c>
      <c r="I3463" s="371" t="s">
        <v>33</v>
      </c>
      <c r="J3463" t="s">
        <v>1240</v>
      </c>
      <c r="K3463" s="372">
        <v>1299472</v>
      </c>
      <c r="L3463" s="388">
        <f>ROWS(K$5:K3463)</f>
        <v>3459</v>
      </c>
      <c r="M3463" s="388" t="str">
        <f>IF(_xlfn.IFNA(VLOOKUP(I3463,$AG$3:$AH$83,2,FALSE),"")='11.1'!$D$5,TXM!L3463,"")</f>
        <v/>
      </c>
      <c r="N3463" t="str">
        <f>IFERROR(SMALL($M$5:$M$9000,ROWS($M$5:M3463)),"")</f>
        <v/>
      </c>
      <c r="P3463" t="s">
        <v>55</v>
      </c>
      <c r="Q3463" t="s">
        <v>863</v>
      </c>
      <c r="R3463">
        <v>107325</v>
      </c>
      <c r="S3463" s="388">
        <f>ROWS(R$5:R3463)</f>
        <v>3459</v>
      </c>
      <c r="T3463" s="388" t="str">
        <f>IF(_xlfn.IFNA(VLOOKUP(P3463,$AG$3:$AH$83,2,FALSE),"")='11.1'!$D$5,TXM!S3463,"")</f>
        <v/>
      </c>
      <c r="U3463" t="str">
        <f>IFERROR(SMALL($T$5:$T$9000,ROWS($T$5:T3463)),"")</f>
        <v/>
      </c>
    </row>
    <row r="3464" spans="1:21" ht="14.4" customHeight="1" x14ac:dyDescent="0.3">
      <c r="A3464" t="s">
        <v>30</v>
      </c>
      <c r="B3464" t="s">
        <v>791</v>
      </c>
      <c r="C3464" s="372">
        <v>42674651</v>
      </c>
      <c r="D3464" s="388">
        <f>ROWS(C$5:C3464)</f>
        <v>3460</v>
      </c>
      <c r="E3464" s="388" t="str">
        <f>IF(_xlfn.IFNA(VLOOKUP(A3464,$AG$3:$AH$83,2,FALSE),"")='11.1'!$D$5,TXM!D3464,"")</f>
        <v/>
      </c>
      <c r="F3464" t="str">
        <f>IFERROR(SMALL($E$5:$E$9000,ROWS($E$5:E3464)),"")</f>
        <v/>
      </c>
      <c r="I3464" s="371" t="s">
        <v>33</v>
      </c>
      <c r="J3464" t="s">
        <v>809</v>
      </c>
      <c r="K3464" s="372">
        <v>1273167</v>
      </c>
      <c r="L3464" s="388">
        <f>ROWS(K$5:K3464)</f>
        <v>3460</v>
      </c>
      <c r="M3464" s="388" t="str">
        <f>IF(_xlfn.IFNA(VLOOKUP(I3464,$AG$3:$AH$83,2,FALSE),"")='11.1'!$D$5,TXM!L3464,"")</f>
        <v/>
      </c>
      <c r="N3464" t="str">
        <f>IFERROR(SMALL($M$5:$M$9000,ROWS($M$5:M3464)),"")</f>
        <v/>
      </c>
      <c r="P3464" t="s">
        <v>55</v>
      </c>
      <c r="Q3464" t="s">
        <v>841</v>
      </c>
      <c r="R3464">
        <v>29640</v>
      </c>
      <c r="S3464" s="388">
        <f>ROWS(R$5:R3464)</f>
        <v>3460</v>
      </c>
      <c r="T3464" s="388" t="str">
        <f>IF(_xlfn.IFNA(VLOOKUP(P3464,$AG$3:$AH$83,2,FALSE),"")='11.1'!$D$5,TXM!S3464,"")</f>
        <v/>
      </c>
      <c r="U3464" t="str">
        <f>IFERROR(SMALL($T$5:$T$9000,ROWS($T$5:T3464)),"")</f>
        <v/>
      </c>
    </row>
    <row r="3465" spans="1:21" ht="14.4" customHeight="1" x14ac:dyDescent="0.3">
      <c r="A3465" t="s">
        <v>30</v>
      </c>
      <c r="B3465" t="s">
        <v>837</v>
      </c>
      <c r="C3465" s="372">
        <v>42562059</v>
      </c>
      <c r="D3465" s="388">
        <f>ROWS(C$5:C3465)</f>
        <v>3461</v>
      </c>
      <c r="E3465" s="388" t="str">
        <f>IF(_xlfn.IFNA(VLOOKUP(A3465,$AG$3:$AH$83,2,FALSE),"")='11.1'!$D$5,TXM!D3465,"")</f>
        <v/>
      </c>
      <c r="F3465" t="str">
        <f>IFERROR(SMALL($E$5:$E$9000,ROWS($E$5:E3465)),"")</f>
        <v/>
      </c>
      <c r="I3465" s="371" t="s">
        <v>33</v>
      </c>
      <c r="J3465" t="s">
        <v>1006</v>
      </c>
      <c r="K3465" s="372">
        <v>1198971</v>
      </c>
      <c r="L3465" s="388">
        <f>ROWS(K$5:K3465)</f>
        <v>3461</v>
      </c>
      <c r="M3465" s="388" t="str">
        <f>IF(_xlfn.IFNA(VLOOKUP(I3465,$AG$3:$AH$83,2,FALSE),"")='11.1'!$D$5,TXM!L3465,"")</f>
        <v/>
      </c>
      <c r="N3465" t="str">
        <f>IFERROR(SMALL($M$5:$M$9000,ROWS($M$5:M3465)),"")</f>
        <v/>
      </c>
      <c r="P3465" t="s">
        <v>55</v>
      </c>
      <c r="Q3465" t="s">
        <v>1441</v>
      </c>
      <c r="R3465">
        <v>27731</v>
      </c>
      <c r="S3465" s="388">
        <f>ROWS(R$5:R3465)</f>
        <v>3461</v>
      </c>
      <c r="T3465" s="388" t="str">
        <f>IF(_xlfn.IFNA(VLOOKUP(P3465,$AG$3:$AH$83,2,FALSE),"")='11.1'!$D$5,TXM!S3465,"")</f>
        <v/>
      </c>
      <c r="U3465" t="str">
        <f>IFERROR(SMALL($T$5:$T$9000,ROWS($T$5:T3465)),"")</f>
        <v/>
      </c>
    </row>
    <row r="3466" spans="1:21" ht="14.4" customHeight="1" x14ac:dyDescent="0.3">
      <c r="A3466" t="s">
        <v>30</v>
      </c>
      <c r="B3466" t="s">
        <v>95</v>
      </c>
      <c r="C3466" s="372">
        <v>41901179</v>
      </c>
      <c r="D3466" s="388">
        <f>ROWS(C$5:C3466)</f>
        <v>3462</v>
      </c>
      <c r="E3466" s="388" t="str">
        <f>IF(_xlfn.IFNA(VLOOKUP(A3466,$AG$3:$AH$83,2,FALSE),"")='11.1'!$D$5,TXM!D3466,"")</f>
        <v/>
      </c>
      <c r="F3466" t="str">
        <f>IFERROR(SMALL($E$5:$E$9000,ROWS($E$5:E3466)),"")</f>
        <v/>
      </c>
      <c r="I3466" s="371" t="s">
        <v>33</v>
      </c>
      <c r="J3466" t="s">
        <v>825</v>
      </c>
      <c r="K3466" s="372">
        <v>1120727</v>
      </c>
      <c r="L3466" s="388">
        <f>ROWS(K$5:K3466)</f>
        <v>3462</v>
      </c>
      <c r="M3466" s="388" t="str">
        <f>IF(_xlfn.IFNA(VLOOKUP(I3466,$AG$3:$AH$83,2,FALSE),"")='11.1'!$D$5,TXM!L3466,"")</f>
        <v/>
      </c>
      <c r="N3466" t="str">
        <f>IFERROR(SMALL($M$5:$M$9000,ROWS($M$5:M3466)),"")</f>
        <v/>
      </c>
      <c r="P3466" t="s">
        <v>55</v>
      </c>
      <c r="Q3466" t="s">
        <v>865</v>
      </c>
      <c r="R3466">
        <v>22452</v>
      </c>
      <c r="S3466" s="388">
        <f>ROWS(R$5:R3466)</f>
        <v>3462</v>
      </c>
      <c r="T3466" s="388" t="str">
        <f>IF(_xlfn.IFNA(VLOOKUP(P3466,$AG$3:$AH$83,2,FALSE),"")='11.1'!$D$5,TXM!S3466,"")</f>
        <v/>
      </c>
      <c r="U3466" t="str">
        <f>IFERROR(SMALL($T$5:$T$9000,ROWS($T$5:T3466)),"")</f>
        <v/>
      </c>
    </row>
    <row r="3467" spans="1:21" ht="14.4" customHeight="1" x14ac:dyDescent="0.3">
      <c r="A3467" t="s">
        <v>30</v>
      </c>
      <c r="B3467" t="s">
        <v>809</v>
      </c>
      <c r="C3467" s="372">
        <v>23555441</v>
      </c>
      <c r="D3467" s="388">
        <f>ROWS(C$5:C3467)</f>
        <v>3463</v>
      </c>
      <c r="E3467" s="388" t="str">
        <f>IF(_xlfn.IFNA(VLOOKUP(A3467,$AG$3:$AH$83,2,FALSE),"")='11.1'!$D$5,TXM!D3467,"")</f>
        <v/>
      </c>
      <c r="F3467" t="str">
        <f>IFERROR(SMALL($E$5:$E$9000,ROWS($E$5:E3467)),"")</f>
        <v/>
      </c>
      <c r="I3467" s="371" t="s">
        <v>33</v>
      </c>
      <c r="J3467" t="s">
        <v>103</v>
      </c>
      <c r="K3467" s="372">
        <v>1058955</v>
      </c>
      <c r="L3467" s="388">
        <f>ROWS(K$5:K3467)</f>
        <v>3463</v>
      </c>
      <c r="M3467" s="388" t="str">
        <f>IF(_xlfn.IFNA(VLOOKUP(I3467,$AG$3:$AH$83,2,FALSE),"")='11.1'!$D$5,TXM!L3467,"")</f>
        <v/>
      </c>
      <c r="N3467" t="str">
        <f>IFERROR(SMALL($M$5:$M$9000,ROWS($M$5:M3467)),"")</f>
        <v/>
      </c>
      <c r="P3467" t="s">
        <v>55</v>
      </c>
      <c r="Q3467" t="s">
        <v>990</v>
      </c>
      <c r="R3467">
        <v>22204</v>
      </c>
      <c r="S3467" s="388">
        <f>ROWS(R$5:R3467)</f>
        <v>3463</v>
      </c>
      <c r="T3467" s="388" t="str">
        <f>IF(_xlfn.IFNA(VLOOKUP(P3467,$AG$3:$AH$83,2,FALSE),"")='11.1'!$D$5,TXM!S3467,"")</f>
        <v/>
      </c>
      <c r="U3467" t="str">
        <f>IFERROR(SMALL($T$5:$T$9000,ROWS($T$5:T3467)),"")</f>
        <v/>
      </c>
    </row>
    <row r="3468" spans="1:21" ht="14.4" customHeight="1" x14ac:dyDescent="0.3">
      <c r="A3468" t="s">
        <v>30</v>
      </c>
      <c r="B3468" t="s">
        <v>813</v>
      </c>
      <c r="C3468" s="372">
        <v>19128741</v>
      </c>
      <c r="D3468" s="388">
        <f>ROWS(C$5:C3468)</f>
        <v>3464</v>
      </c>
      <c r="E3468" s="388" t="str">
        <f>IF(_xlfn.IFNA(VLOOKUP(A3468,$AG$3:$AH$83,2,FALSE),"")='11.1'!$D$5,TXM!D3468,"")</f>
        <v/>
      </c>
      <c r="F3468" t="str">
        <f>IFERROR(SMALL($E$5:$E$9000,ROWS($E$5:E3468)),"")</f>
        <v/>
      </c>
      <c r="I3468" s="371" t="s">
        <v>33</v>
      </c>
      <c r="J3468" t="s">
        <v>831</v>
      </c>
      <c r="K3468" s="372">
        <v>1005407</v>
      </c>
      <c r="L3468" s="388">
        <f>ROWS(K$5:K3468)</f>
        <v>3464</v>
      </c>
      <c r="M3468" s="388" t="str">
        <f>IF(_xlfn.IFNA(VLOOKUP(I3468,$AG$3:$AH$83,2,FALSE),"")='11.1'!$D$5,TXM!L3468,"")</f>
        <v/>
      </c>
      <c r="N3468" t="str">
        <f>IFERROR(SMALL($M$5:$M$9000,ROWS($M$5:M3468)),"")</f>
        <v/>
      </c>
      <c r="P3468" t="s">
        <v>55</v>
      </c>
      <c r="Q3468" t="s">
        <v>1240</v>
      </c>
      <c r="R3468">
        <v>14238</v>
      </c>
      <c r="S3468" s="388">
        <f>ROWS(R$5:R3468)</f>
        <v>3464</v>
      </c>
      <c r="T3468" s="388" t="str">
        <f>IF(_xlfn.IFNA(VLOOKUP(P3468,$AG$3:$AH$83,2,FALSE),"")='11.1'!$D$5,TXM!S3468,"")</f>
        <v/>
      </c>
      <c r="U3468" t="str">
        <f>IFERROR(SMALL($T$5:$T$9000,ROWS($T$5:T3468)),"")</f>
        <v/>
      </c>
    </row>
    <row r="3469" spans="1:21" ht="14.4" customHeight="1" x14ac:dyDescent="0.3">
      <c r="A3469" t="s">
        <v>30</v>
      </c>
      <c r="B3469" t="s">
        <v>795</v>
      </c>
      <c r="C3469" s="372">
        <v>15959955</v>
      </c>
      <c r="D3469" s="388">
        <f>ROWS(C$5:C3469)</f>
        <v>3465</v>
      </c>
      <c r="E3469" s="388" t="str">
        <f>IF(_xlfn.IFNA(VLOOKUP(A3469,$AG$3:$AH$83,2,FALSE),"")='11.1'!$D$5,TXM!D3469,"")</f>
        <v/>
      </c>
      <c r="F3469" t="str">
        <f>IFERROR(SMALL($E$5:$E$9000,ROWS($E$5:E3469)),"")</f>
        <v/>
      </c>
      <c r="I3469" s="371" t="s">
        <v>33</v>
      </c>
      <c r="J3469" t="s">
        <v>821</v>
      </c>
      <c r="K3469" s="372">
        <v>979424</v>
      </c>
      <c r="L3469" s="388">
        <f>ROWS(K$5:K3469)</f>
        <v>3465</v>
      </c>
      <c r="M3469" s="388" t="str">
        <f>IF(_xlfn.IFNA(VLOOKUP(I3469,$AG$3:$AH$83,2,FALSE),"")='11.1'!$D$5,TXM!L3469,"")</f>
        <v/>
      </c>
      <c r="N3469" t="str">
        <f>IFERROR(SMALL($M$5:$M$9000,ROWS($M$5:M3469)),"")</f>
        <v/>
      </c>
      <c r="P3469" t="s">
        <v>55</v>
      </c>
      <c r="Q3469" t="s">
        <v>1285</v>
      </c>
      <c r="R3469">
        <v>5175</v>
      </c>
      <c r="S3469" s="388">
        <f>ROWS(R$5:R3469)</f>
        <v>3465</v>
      </c>
      <c r="T3469" s="388" t="str">
        <f>IF(_xlfn.IFNA(VLOOKUP(P3469,$AG$3:$AH$83,2,FALSE),"")='11.1'!$D$5,TXM!S3469,"")</f>
        <v/>
      </c>
      <c r="U3469" t="str">
        <f>IFERROR(SMALL($T$5:$T$9000,ROWS($T$5:T3469)),"")</f>
        <v/>
      </c>
    </row>
    <row r="3470" spans="1:21" ht="14.4" customHeight="1" x14ac:dyDescent="0.3">
      <c r="A3470" t="s">
        <v>30</v>
      </c>
      <c r="B3470" t="s">
        <v>835</v>
      </c>
      <c r="C3470" s="372">
        <v>13345165</v>
      </c>
      <c r="D3470" s="388">
        <f>ROWS(C$5:C3470)</f>
        <v>3466</v>
      </c>
      <c r="E3470" s="388" t="str">
        <f>IF(_xlfn.IFNA(VLOOKUP(A3470,$AG$3:$AH$83,2,FALSE),"")='11.1'!$D$5,TXM!D3470,"")</f>
        <v/>
      </c>
      <c r="F3470" t="str">
        <f>IFERROR(SMALL($E$5:$E$9000,ROWS($E$5:E3470)),"")</f>
        <v/>
      </c>
      <c r="I3470" s="371" t="s">
        <v>33</v>
      </c>
      <c r="J3470" t="s">
        <v>171</v>
      </c>
      <c r="K3470" s="372">
        <v>978569</v>
      </c>
      <c r="L3470" s="388">
        <f>ROWS(K$5:K3470)</f>
        <v>3466</v>
      </c>
      <c r="M3470" s="388" t="str">
        <f>IF(_xlfn.IFNA(VLOOKUP(I3470,$AG$3:$AH$83,2,FALSE),"")='11.1'!$D$5,TXM!L3470,"")</f>
        <v/>
      </c>
      <c r="N3470" t="str">
        <f>IFERROR(SMALL($M$5:$M$9000,ROWS($M$5:M3470)),"")</f>
        <v/>
      </c>
      <c r="P3470" t="s">
        <v>55</v>
      </c>
      <c r="Q3470" t="s">
        <v>815</v>
      </c>
      <c r="R3470">
        <v>5050</v>
      </c>
      <c r="S3470" s="388">
        <f>ROWS(R$5:R3470)</f>
        <v>3466</v>
      </c>
      <c r="T3470" s="388" t="str">
        <f>IF(_xlfn.IFNA(VLOOKUP(P3470,$AG$3:$AH$83,2,FALSE),"")='11.1'!$D$5,TXM!S3470,"")</f>
        <v/>
      </c>
      <c r="U3470" t="str">
        <f>IFERROR(SMALL($T$5:$T$9000,ROWS($T$5:T3470)),"")</f>
        <v/>
      </c>
    </row>
    <row r="3471" spans="1:21" ht="14.4" customHeight="1" x14ac:dyDescent="0.3">
      <c r="A3471" t="s">
        <v>30</v>
      </c>
      <c r="B3471" t="s">
        <v>773</v>
      </c>
      <c r="C3471" s="372">
        <v>12563318</v>
      </c>
      <c r="D3471" s="388">
        <f>ROWS(C$5:C3471)</f>
        <v>3467</v>
      </c>
      <c r="E3471" s="388" t="str">
        <f>IF(_xlfn.IFNA(VLOOKUP(A3471,$AG$3:$AH$83,2,FALSE),"")='11.1'!$D$5,TXM!D3471,"")</f>
        <v/>
      </c>
      <c r="F3471" t="str">
        <f>IFERROR(SMALL($E$5:$E$9000,ROWS($E$5:E3471)),"")</f>
        <v/>
      </c>
      <c r="I3471" s="371" t="s">
        <v>33</v>
      </c>
      <c r="J3471" t="s">
        <v>1402</v>
      </c>
      <c r="K3471" s="372">
        <v>810934</v>
      </c>
      <c r="L3471" s="388">
        <f>ROWS(K$5:K3471)</f>
        <v>3467</v>
      </c>
      <c r="M3471" s="388" t="str">
        <f>IF(_xlfn.IFNA(VLOOKUP(I3471,$AG$3:$AH$83,2,FALSE),"")='11.1'!$D$5,TXM!L3471,"")</f>
        <v/>
      </c>
      <c r="N3471" t="str">
        <f>IFERROR(SMALL($M$5:$M$9000,ROWS($M$5:M3471)),"")</f>
        <v/>
      </c>
      <c r="P3471" t="s">
        <v>55</v>
      </c>
      <c r="Q3471" t="s">
        <v>1000</v>
      </c>
      <c r="R3471">
        <v>3030</v>
      </c>
      <c r="S3471" s="388">
        <f>ROWS(R$5:R3471)</f>
        <v>3467</v>
      </c>
      <c r="T3471" s="388" t="str">
        <f>IF(_xlfn.IFNA(VLOOKUP(P3471,$AG$3:$AH$83,2,FALSE),"")='11.1'!$D$5,TXM!S3471,"")</f>
        <v/>
      </c>
      <c r="U3471" t="str">
        <f>IFERROR(SMALL($T$5:$T$9000,ROWS($T$5:T3471)),"")</f>
        <v/>
      </c>
    </row>
    <row r="3472" spans="1:21" ht="14.4" customHeight="1" x14ac:dyDescent="0.3">
      <c r="A3472" t="s">
        <v>30</v>
      </c>
      <c r="B3472" t="s">
        <v>102</v>
      </c>
      <c r="C3472" s="372">
        <v>11884402</v>
      </c>
      <c r="D3472" s="388">
        <f>ROWS(C$5:C3472)</f>
        <v>3468</v>
      </c>
      <c r="E3472" s="388" t="str">
        <f>IF(_xlfn.IFNA(VLOOKUP(A3472,$AG$3:$AH$83,2,FALSE),"")='11.1'!$D$5,TXM!D3472,"")</f>
        <v/>
      </c>
      <c r="F3472" t="str">
        <f>IFERROR(SMALL($E$5:$E$9000,ROWS($E$5:E3472)),"")</f>
        <v/>
      </c>
      <c r="I3472" s="371" t="s">
        <v>33</v>
      </c>
      <c r="J3472" t="s">
        <v>811</v>
      </c>
      <c r="K3472" s="372">
        <v>649432</v>
      </c>
      <c r="L3472" s="388">
        <f>ROWS(K$5:K3472)</f>
        <v>3468</v>
      </c>
      <c r="M3472" s="388" t="str">
        <f>IF(_xlfn.IFNA(VLOOKUP(I3472,$AG$3:$AH$83,2,FALSE),"")='11.1'!$D$5,TXM!L3472,"")</f>
        <v/>
      </c>
      <c r="N3472" t="str">
        <f>IFERROR(SMALL($M$5:$M$9000,ROWS($M$5:M3472)),"")</f>
        <v/>
      </c>
      <c r="P3472" t="s">
        <v>55</v>
      </c>
      <c r="Q3472" t="s">
        <v>106</v>
      </c>
      <c r="R3472">
        <v>2020</v>
      </c>
      <c r="S3472" s="388">
        <f>ROWS(R$5:R3472)</f>
        <v>3468</v>
      </c>
      <c r="T3472" s="388" t="str">
        <f>IF(_xlfn.IFNA(VLOOKUP(P3472,$AG$3:$AH$83,2,FALSE),"")='11.1'!$D$5,TXM!S3472,"")</f>
        <v/>
      </c>
      <c r="U3472" t="str">
        <f>IFERROR(SMALL($T$5:$T$9000,ROWS($T$5:T3472)),"")</f>
        <v/>
      </c>
    </row>
    <row r="3473" spans="1:21" ht="14.4" customHeight="1" x14ac:dyDescent="0.3">
      <c r="A3473" t="s">
        <v>30</v>
      </c>
      <c r="B3473" t="s">
        <v>107</v>
      </c>
      <c r="C3473" s="372">
        <v>11553176</v>
      </c>
      <c r="D3473" s="388">
        <f>ROWS(C$5:C3473)</f>
        <v>3469</v>
      </c>
      <c r="E3473" s="388" t="str">
        <f>IF(_xlfn.IFNA(VLOOKUP(A3473,$AG$3:$AH$83,2,FALSE),"")='11.1'!$D$5,TXM!D3473,"")</f>
        <v/>
      </c>
      <c r="F3473" t="str">
        <f>IFERROR(SMALL($E$5:$E$9000,ROWS($E$5:E3473)),"")</f>
        <v/>
      </c>
      <c r="I3473" s="371" t="s">
        <v>33</v>
      </c>
      <c r="J3473" t="s">
        <v>99</v>
      </c>
      <c r="K3473" s="372">
        <v>645092</v>
      </c>
      <c r="L3473" s="388">
        <f>ROWS(K$5:K3473)</f>
        <v>3469</v>
      </c>
      <c r="M3473" s="388" t="str">
        <f>IF(_xlfn.IFNA(VLOOKUP(I3473,$AG$3:$AH$83,2,FALSE),"")='11.1'!$D$5,TXM!L3473,"")</f>
        <v/>
      </c>
      <c r="N3473" t="str">
        <f>IFERROR(SMALL($M$5:$M$9000,ROWS($M$5:M3473)),"")</f>
        <v/>
      </c>
      <c r="P3473" t="s">
        <v>55</v>
      </c>
      <c r="Q3473" t="s">
        <v>843</v>
      </c>
      <c r="R3473">
        <v>390</v>
      </c>
      <c r="S3473" s="388">
        <f>ROWS(R$5:R3473)</f>
        <v>3469</v>
      </c>
      <c r="T3473" s="388" t="str">
        <f>IF(_xlfn.IFNA(VLOOKUP(P3473,$AG$3:$AH$83,2,FALSE),"")='11.1'!$D$5,TXM!S3473,"")</f>
        <v/>
      </c>
      <c r="U3473" t="str">
        <f>IFERROR(SMALL($T$5:$T$9000,ROWS($T$5:T3473)),"")</f>
        <v/>
      </c>
    </row>
    <row r="3474" spans="1:21" ht="14.4" customHeight="1" x14ac:dyDescent="0.3">
      <c r="A3474" t="s">
        <v>30</v>
      </c>
      <c r="B3474" t="s">
        <v>106</v>
      </c>
      <c r="C3474" s="372">
        <v>11406545</v>
      </c>
      <c r="D3474" s="388">
        <f>ROWS(C$5:C3474)</f>
        <v>3470</v>
      </c>
      <c r="E3474" s="388" t="str">
        <f>IF(_xlfn.IFNA(VLOOKUP(A3474,$AG$3:$AH$83,2,FALSE),"")='11.1'!$D$5,TXM!D3474,"")</f>
        <v/>
      </c>
      <c r="F3474" t="str">
        <f>IFERROR(SMALL($E$5:$E$9000,ROWS($E$5:E3474)),"")</f>
        <v/>
      </c>
      <c r="I3474" s="371" t="s">
        <v>33</v>
      </c>
      <c r="J3474" t="s">
        <v>805</v>
      </c>
      <c r="K3474" s="372">
        <v>402020</v>
      </c>
      <c r="L3474" s="388">
        <f>ROWS(K$5:K3474)</f>
        <v>3470</v>
      </c>
      <c r="M3474" s="388" t="str">
        <f>IF(_xlfn.IFNA(VLOOKUP(I3474,$AG$3:$AH$83,2,FALSE),"")='11.1'!$D$5,TXM!L3474,"")</f>
        <v/>
      </c>
      <c r="N3474" t="str">
        <f>IFERROR(SMALL($M$5:$M$9000,ROWS($M$5:M3474)),"")</f>
        <v/>
      </c>
      <c r="P3474" t="s">
        <v>130</v>
      </c>
      <c r="Q3474" t="s">
        <v>1240</v>
      </c>
      <c r="R3474">
        <v>360</v>
      </c>
      <c r="S3474" s="388">
        <f>ROWS(R$5:R3474)</f>
        <v>3470</v>
      </c>
      <c r="T3474" s="388" t="str">
        <f>IF(_xlfn.IFNA(VLOOKUP(P3474,$AG$3:$AH$83,2,FALSE),"")='11.1'!$D$5,TXM!S3474,"")</f>
        <v/>
      </c>
      <c r="U3474" t="str">
        <f>IFERROR(SMALL($T$5:$T$9000,ROWS($T$5:T3474)),"")</f>
        <v/>
      </c>
    </row>
    <row r="3475" spans="1:21" ht="14.4" customHeight="1" x14ac:dyDescent="0.3">
      <c r="A3475" t="s">
        <v>30</v>
      </c>
      <c r="B3475" t="s">
        <v>793</v>
      </c>
      <c r="C3475" s="372">
        <v>10695901</v>
      </c>
      <c r="D3475" s="388">
        <f>ROWS(C$5:C3475)</f>
        <v>3471</v>
      </c>
      <c r="E3475" s="388" t="str">
        <f>IF(_xlfn.IFNA(VLOOKUP(A3475,$AG$3:$AH$83,2,FALSE),"")='11.1'!$D$5,TXM!D3475,"")</f>
        <v/>
      </c>
      <c r="F3475" t="str">
        <f>IFERROR(SMALL($E$5:$E$9000,ROWS($E$5:E3475)),"")</f>
        <v/>
      </c>
      <c r="I3475" s="371" t="s">
        <v>33</v>
      </c>
      <c r="J3475" t="s">
        <v>96</v>
      </c>
      <c r="K3475" s="372">
        <v>304066</v>
      </c>
      <c r="L3475" s="388">
        <f>ROWS(K$5:K3475)</f>
        <v>3471</v>
      </c>
      <c r="M3475" s="388" t="str">
        <f>IF(_xlfn.IFNA(VLOOKUP(I3475,$AG$3:$AH$83,2,FALSE),"")='11.1'!$D$5,TXM!L3475,"")</f>
        <v/>
      </c>
      <c r="N3475" t="str">
        <f>IFERROR(SMALL($M$5:$M$9000,ROWS($M$5:M3475)),"")</f>
        <v/>
      </c>
      <c r="P3475" t="s">
        <v>160</v>
      </c>
      <c r="Q3475" t="s">
        <v>1240</v>
      </c>
      <c r="R3475">
        <v>25880</v>
      </c>
      <c r="S3475" s="388">
        <f>ROWS(R$5:R3475)</f>
        <v>3471</v>
      </c>
      <c r="T3475" s="388" t="str">
        <f>IF(_xlfn.IFNA(VLOOKUP(P3475,$AG$3:$AH$83,2,FALSE),"")='11.1'!$D$5,TXM!S3475,"")</f>
        <v/>
      </c>
      <c r="U3475" t="str">
        <f>IFERROR(SMALL($T$5:$T$9000,ROWS($T$5:T3475)),"")</f>
        <v/>
      </c>
    </row>
    <row r="3476" spans="1:21" ht="14.4" customHeight="1" x14ac:dyDescent="0.3">
      <c r="A3476" t="s">
        <v>30</v>
      </c>
      <c r="B3476" t="s">
        <v>996</v>
      </c>
      <c r="C3476" s="372">
        <v>9338226</v>
      </c>
      <c r="D3476" s="388">
        <f>ROWS(C$5:C3476)</f>
        <v>3472</v>
      </c>
      <c r="E3476" s="388" t="str">
        <f>IF(_xlfn.IFNA(VLOOKUP(A3476,$AG$3:$AH$83,2,FALSE),"")='11.1'!$D$5,TXM!D3476,"")</f>
        <v/>
      </c>
      <c r="F3476" t="str">
        <f>IFERROR(SMALL($E$5:$E$9000,ROWS($E$5:E3476)),"")</f>
        <v/>
      </c>
      <c r="I3476" s="371" t="s">
        <v>33</v>
      </c>
      <c r="J3476" t="s">
        <v>803</v>
      </c>
      <c r="K3476" s="372">
        <v>249513</v>
      </c>
      <c r="L3476" s="388">
        <f>ROWS(K$5:K3476)</f>
        <v>3472</v>
      </c>
      <c r="M3476" s="388" t="str">
        <f>IF(_xlfn.IFNA(VLOOKUP(I3476,$AG$3:$AH$83,2,FALSE),"")='11.1'!$D$5,TXM!L3476,"")</f>
        <v/>
      </c>
      <c r="N3476" t="str">
        <f>IFERROR(SMALL($M$5:$M$9000,ROWS($M$5:M3476)),"")</f>
        <v/>
      </c>
      <c r="P3476" t="s">
        <v>160</v>
      </c>
      <c r="Q3476" t="s">
        <v>1000</v>
      </c>
      <c r="R3476">
        <v>1013</v>
      </c>
      <c r="S3476" s="388">
        <f>ROWS(R$5:R3476)</f>
        <v>3472</v>
      </c>
      <c r="T3476" s="388" t="str">
        <f>IF(_xlfn.IFNA(VLOOKUP(P3476,$AG$3:$AH$83,2,FALSE),"")='11.1'!$D$5,TXM!S3476,"")</f>
        <v/>
      </c>
      <c r="U3476" t="str">
        <f>IFERROR(SMALL($T$5:$T$9000,ROWS($T$5:T3476)),"")</f>
        <v/>
      </c>
    </row>
    <row r="3477" spans="1:21" ht="14.4" customHeight="1" x14ac:dyDescent="0.3">
      <c r="A3477" t="s">
        <v>30</v>
      </c>
      <c r="B3477" t="s">
        <v>855</v>
      </c>
      <c r="C3477" s="372">
        <v>6957905</v>
      </c>
      <c r="D3477" s="388">
        <f>ROWS(C$5:C3477)</f>
        <v>3473</v>
      </c>
      <c r="E3477" s="388" t="str">
        <f>IF(_xlfn.IFNA(VLOOKUP(A3477,$AG$3:$AH$83,2,FALSE),"")='11.1'!$D$5,TXM!D3477,"")</f>
        <v/>
      </c>
      <c r="F3477" t="str">
        <f>IFERROR(SMALL($E$5:$E$9000,ROWS($E$5:E3477)),"")</f>
        <v/>
      </c>
      <c r="I3477" s="371" t="s">
        <v>33</v>
      </c>
      <c r="J3477" t="s">
        <v>857</v>
      </c>
      <c r="K3477" s="372">
        <v>227821</v>
      </c>
      <c r="L3477" s="388">
        <f>ROWS(K$5:K3477)</f>
        <v>3473</v>
      </c>
      <c r="M3477" s="388" t="str">
        <f>IF(_xlfn.IFNA(VLOOKUP(I3477,$AG$3:$AH$83,2,FALSE),"")='11.1'!$D$5,TXM!L3477,"")</f>
        <v/>
      </c>
      <c r="N3477" t="str">
        <f>IFERROR(SMALL($M$5:$M$9000,ROWS($M$5:M3477)),"")</f>
        <v/>
      </c>
      <c r="P3477" t="s">
        <v>160</v>
      </c>
      <c r="Q3477" t="s">
        <v>863</v>
      </c>
      <c r="R3477">
        <v>1013</v>
      </c>
      <c r="S3477" s="388">
        <f>ROWS(R$5:R3477)</f>
        <v>3473</v>
      </c>
      <c r="T3477" s="388" t="str">
        <f>IF(_xlfn.IFNA(VLOOKUP(P3477,$AG$3:$AH$83,2,FALSE),"")='11.1'!$D$5,TXM!S3477,"")</f>
        <v/>
      </c>
      <c r="U3477" t="str">
        <f>IFERROR(SMALL($T$5:$T$9000,ROWS($T$5:T3477)),"")</f>
        <v/>
      </c>
    </row>
    <row r="3478" spans="1:21" ht="14.4" customHeight="1" x14ac:dyDescent="0.3">
      <c r="A3478" t="s">
        <v>30</v>
      </c>
      <c r="B3478" t="s">
        <v>93</v>
      </c>
      <c r="C3478" s="372">
        <v>5432001</v>
      </c>
      <c r="D3478" s="388">
        <f>ROWS(C$5:C3478)</f>
        <v>3474</v>
      </c>
      <c r="E3478" s="388" t="str">
        <f>IF(_xlfn.IFNA(VLOOKUP(A3478,$AG$3:$AH$83,2,FALSE),"")='11.1'!$D$5,TXM!D3478,"")</f>
        <v/>
      </c>
      <c r="F3478" t="str">
        <f>IFERROR(SMALL($E$5:$E$9000,ROWS($E$5:E3478)),"")</f>
        <v/>
      </c>
      <c r="I3478" s="371" t="s">
        <v>33</v>
      </c>
      <c r="J3478" t="s">
        <v>871</v>
      </c>
      <c r="K3478" s="372">
        <v>216613</v>
      </c>
      <c r="L3478" s="388">
        <f>ROWS(K$5:K3478)</f>
        <v>3474</v>
      </c>
      <c r="M3478" s="388" t="str">
        <f>IF(_xlfn.IFNA(VLOOKUP(I3478,$AG$3:$AH$83,2,FALSE),"")='11.1'!$D$5,TXM!L3478,"")</f>
        <v/>
      </c>
      <c r="N3478" t="str">
        <f>IFERROR(SMALL($M$5:$M$9000,ROWS($M$5:M3478)),"")</f>
        <v/>
      </c>
      <c r="P3478" t="s">
        <v>168</v>
      </c>
      <c r="Q3478" t="s">
        <v>863</v>
      </c>
      <c r="R3478">
        <v>2527088</v>
      </c>
      <c r="S3478" s="388">
        <f>ROWS(R$5:R3478)</f>
        <v>3474</v>
      </c>
      <c r="T3478" s="388" t="str">
        <f>IF(_xlfn.IFNA(VLOOKUP(P3478,$AG$3:$AH$83,2,FALSE),"")='11.1'!$D$5,TXM!S3478,"")</f>
        <v/>
      </c>
      <c r="U3478" t="str">
        <f>IFERROR(SMALL($T$5:$T$9000,ROWS($T$5:T3478)),"")</f>
        <v/>
      </c>
    </row>
    <row r="3479" spans="1:21" ht="14.4" customHeight="1" x14ac:dyDescent="0.3">
      <c r="A3479" t="s">
        <v>30</v>
      </c>
      <c r="B3479" t="s">
        <v>1001</v>
      </c>
      <c r="C3479" s="372">
        <v>4127476</v>
      </c>
      <c r="D3479" s="388">
        <f>ROWS(C$5:C3479)</f>
        <v>3475</v>
      </c>
      <c r="E3479" s="388" t="str">
        <f>IF(_xlfn.IFNA(VLOOKUP(A3479,$AG$3:$AH$83,2,FALSE),"")='11.1'!$D$5,TXM!D3479,"")</f>
        <v/>
      </c>
      <c r="F3479" t="str">
        <f>IFERROR(SMALL($E$5:$E$9000,ROWS($E$5:E3479)),"")</f>
        <v/>
      </c>
      <c r="I3479" s="371" t="s">
        <v>33</v>
      </c>
      <c r="J3479" t="s">
        <v>100</v>
      </c>
      <c r="K3479" s="372">
        <v>211989</v>
      </c>
      <c r="L3479" s="388">
        <f>ROWS(K$5:K3479)</f>
        <v>3475</v>
      </c>
      <c r="M3479" s="388" t="str">
        <f>IF(_xlfn.IFNA(VLOOKUP(I3479,$AG$3:$AH$83,2,FALSE),"")='11.1'!$D$5,TXM!L3479,"")</f>
        <v/>
      </c>
      <c r="N3479" t="str">
        <f>IFERROR(SMALL($M$5:$M$9000,ROWS($M$5:M3479)),"")</f>
        <v/>
      </c>
      <c r="P3479" t="s">
        <v>168</v>
      </c>
      <c r="Q3479" t="s">
        <v>1265</v>
      </c>
      <c r="R3479">
        <v>2488413</v>
      </c>
      <c r="S3479" s="388">
        <f>ROWS(R$5:R3479)</f>
        <v>3475</v>
      </c>
      <c r="T3479" s="388" t="str">
        <f>IF(_xlfn.IFNA(VLOOKUP(P3479,$AG$3:$AH$83,2,FALSE),"")='11.1'!$D$5,TXM!S3479,"")</f>
        <v/>
      </c>
      <c r="U3479" t="str">
        <f>IFERROR(SMALL($T$5:$T$9000,ROWS($T$5:T3479)),"")</f>
        <v/>
      </c>
    </row>
    <row r="3480" spans="1:21" ht="14.4" customHeight="1" x14ac:dyDescent="0.3">
      <c r="A3480" t="s">
        <v>30</v>
      </c>
      <c r="B3480" t="s">
        <v>104</v>
      </c>
      <c r="C3480" s="372">
        <v>3709339</v>
      </c>
      <c r="D3480" s="388">
        <f>ROWS(C$5:C3480)</f>
        <v>3476</v>
      </c>
      <c r="E3480" s="388" t="str">
        <f>IF(_xlfn.IFNA(VLOOKUP(A3480,$AG$3:$AH$83,2,FALSE),"")='11.1'!$D$5,TXM!D3480,"")</f>
        <v/>
      </c>
      <c r="F3480" t="str">
        <f>IFERROR(SMALL($E$5:$E$9000,ROWS($E$5:E3480)),"")</f>
        <v/>
      </c>
      <c r="I3480" s="371" t="s">
        <v>33</v>
      </c>
      <c r="J3480" t="s">
        <v>817</v>
      </c>
      <c r="K3480" s="372">
        <v>186599</v>
      </c>
      <c r="L3480" s="388">
        <f>ROWS(K$5:K3480)</f>
        <v>3476</v>
      </c>
      <c r="M3480" s="388" t="str">
        <f>IF(_xlfn.IFNA(VLOOKUP(I3480,$AG$3:$AH$83,2,FALSE),"")='11.1'!$D$5,TXM!L3480,"")</f>
        <v/>
      </c>
      <c r="N3480" t="str">
        <f>IFERROR(SMALL($M$5:$M$9000,ROWS($M$5:M3480)),"")</f>
        <v/>
      </c>
      <c r="P3480" t="s">
        <v>168</v>
      </c>
      <c r="Q3480" t="s">
        <v>1000</v>
      </c>
      <c r="R3480">
        <v>23317</v>
      </c>
      <c r="S3480" s="388">
        <f>ROWS(R$5:R3480)</f>
        <v>3476</v>
      </c>
      <c r="T3480" s="388" t="str">
        <f>IF(_xlfn.IFNA(VLOOKUP(P3480,$AG$3:$AH$83,2,FALSE),"")='11.1'!$D$5,TXM!S3480,"")</f>
        <v/>
      </c>
      <c r="U3480" t="str">
        <f>IFERROR(SMALL($T$5:$T$9000,ROWS($T$5:T3480)),"")</f>
        <v/>
      </c>
    </row>
    <row r="3481" spans="1:21" ht="14.4" customHeight="1" x14ac:dyDescent="0.3">
      <c r="A3481" t="s">
        <v>30</v>
      </c>
      <c r="B3481" t="s">
        <v>825</v>
      </c>
      <c r="C3481" s="372">
        <v>3562797</v>
      </c>
      <c r="D3481" s="388">
        <f>ROWS(C$5:C3481)</f>
        <v>3477</v>
      </c>
      <c r="E3481" s="388" t="str">
        <f>IF(_xlfn.IFNA(VLOOKUP(A3481,$AG$3:$AH$83,2,FALSE),"")='11.1'!$D$5,TXM!D3481,"")</f>
        <v/>
      </c>
      <c r="F3481" t="str">
        <f>IFERROR(SMALL($E$5:$E$9000,ROWS($E$5:E3481)),"")</f>
        <v/>
      </c>
      <c r="I3481" s="371" t="s">
        <v>33</v>
      </c>
      <c r="J3481" t="s">
        <v>777</v>
      </c>
      <c r="K3481" s="372">
        <v>133998</v>
      </c>
      <c r="L3481" s="388">
        <f>ROWS(K$5:K3481)</f>
        <v>3477</v>
      </c>
      <c r="M3481" s="388" t="str">
        <f>IF(_xlfn.IFNA(VLOOKUP(I3481,$AG$3:$AH$83,2,FALSE),"")='11.1'!$D$5,TXM!L3481,"")</f>
        <v/>
      </c>
      <c r="N3481" t="str">
        <f>IFERROR(SMALL($M$5:$M$9000,ROWS($M$5:M3481)),"")</f>
        <v/>
      </c>
      <c r="P3481" t="s">
        <v>168</v>
      </c>
      <c r="Q3481" t="s">
        <v>865</v>
      </c>
      <c r="R3481">
        <v>12461</v>
      </c>
      <c r="S3481" s="388">
        <f>ROWS(R$5:R3481)</f>
        <v>3477</v>
      </c>
      <c r="T3481" s="388" t="str">
        <f>IF(_xlfn.IFNA(VLOOKUP(P3481,$AG$3:$AH$83,2,FALSE),"")='11.1'!$D$5,TXM!S3481,"")</f>
        <v/>
      </c>
      <c r="U3481" t="str">
        <f>IFERROR(SMALL($T$5:$T$9000,ROWS($T$5:T3481)),"")</f>
        <v/>
      </c>
    </row>
    <row r="3482" spans="1:21" ht="14.4" customHeight="1" x14ac:dyDescent="0.3">
      <c r="A3482" t="s">
        <v>30</v>
      </c>
      <c r="B3482" t="s">
        <v>1285</v>
      </c>
      <c r="C3482" s="372">
        <v>2592601</v>
      </c>
      <c r="D3482" s="388">
        <f>ROWS(C$5:C3482)</f>
        <v>3478</v>
      </c>
      <c r="E3482" s="388" t="str">
        <f>IF(_xlfn.IFNA(VLOOKUP(A3482,$AG$3:$AH$83,2,FALSE),"")='11.1'!$D$5,TXM!D3482,"")</f>
        <v/>
      </c>
      <c r="F3482" t="str">
        <f>IFERROR(SMALL($E$5:$E$9000,ROWS($E$5:E3482)),"")</f>
        <v/>
      </c>
      <c r="I3482" s="371" t="s">
        <v>33</v>
      </c>
      <c r="J3482" t="s">
        <v>93</v>
      </c>
      <c r="K3482" s="372">
        <v>116469</v>
      </c>
      <c r="L3482" s="388">
        <f>ROWS(K$5:K3482)</f>
        <v>3478</v>
      </c>
      <c r="M3482" s="388" t="str">
        <f>IF(_xlfn.IFNA(VLOOKUP(I3482,$AG$3:$AH$83,2,FALSE),"")='11.1'!$D$5,TXM!L3482,"")</f>
        <v/>
      </c>
      <c r="N3482" t="str">
        <f>IFERROR(SMALL($M$5:$M$9000,ROWS($M$5:M3482)),"")</f>
        <v/>
      </c>
      <c r="P3482" t="s">
        <v>168</v>
      </c>
      <c r="Q3482" t="s">
        <v>843</v>
      </c>
      <c r="R3482">
        <v>1910</v>
      </c>
      <c r="S3482" s="388">
        <f>ROWS(R$5:R3482)</f>
        <v>3478</v>
      </c>
      <c r="T3482" s="388" t="str">
        <f>IF(_xlfn.IFNA(VLOOKUP(P3482,$AG$3:$AH$83,2,FALSE),"")='11.1'!$D$5,TXM!S3482,"")</f>
        <v/>
      </c>
      <c r="U3482" t="str">
        <f>IFERROR(SMALL($T$5:$T$9000,ROWS($T$5:T3482)),"")</f>
        <v/>
      </c>
    </row>
    <row r="3483" spans="1:21" ht="14.4" customHeight="1" x14ac:dyDescent="0.3">
      <c r="A3483" t="s">
        <v>30</v>
      </c>
      <c r="B3483" t="s">
        <v>819</v>
      </c>
      <c r="C3483" s="372">
        <v>2277317</v>
      </c>
      <c r="D3483" s="388">
        <f>ROWS(C$5:C3483)</f>
        <v>3479</v>
      </c>
      <c r="E3483" s="388" t="str">
        <f>IF(_xlfn.IFNA(VLOOKUP(A3483,$AG$3:$AH$83,2,FALSE),"")='11.1'!$D$5,TXM!D3483,"")</f>
        <v/>
      </c>
      <c r="F3483" t="str">
        <f>IFERROR(SMALL($E$5:$E$9000,ROWS($E$5:E3483)),"")</f>
        <v/>
      </c>
      <c r="I3483" s="371" t="s">
        <v>33</v>
      </c>
      <c r="J3483" t="s">
        <v>807</v>
      </c>
      <c r="K3483" s="372">
        <v>105038</v>
      </c>
      <c r="L3483" s="388">
        <f>ROWS(K$5:K3483)</f>
        <v>3479</v>
      </c>
      <c r="M3483" s="388" t="str">
        <f>IF(_xlfn.IFNA(VLOOKUP(I3483,$AG$3:$AH$83,2,FALSE),"")='11.1'!$D$5,TXM!L3483,"")</f>
        <v/>
      </c>
      <c r="N3483" t="str">
        <f>IFERROR(SMALL($M$5:$M$9000,ROWS($M$5:M3483)),"")</f>
        <v/>
      </c>
      <c r="P3483" t="s">
        <v>168</v>
      </c>
      <c r="Q3483" t="s">
        <v>859</v>
      </c>
      <c r="R3483">
        <v>1806</v>
      </c>
      <c r="S3483" s="388">
        <f>ROWS(R$5:R3483)</f>
        <v>3479</v>
      </c>
      <c r="T3483" s="388" t="str">
        <f>IF(_xlfn.IFNA(VLOOKUP(P3483,$AG$3:$AH$83,2,FALSE),"")='11.1'!$D$5,TXM!S3483,"")</f>
        <v/>
      </c>
      <c r="U3483" t="str">
        <f>IFERROR(SMALL($T$5:$T$9000,ROWS($T$5:T3483)),"")</f>
        <v/>
      </c>
    </row>
    <row r="3484" spans="1:21" ht="14.4" customHeight="1" x14ac:dyDescent="0.3">
      <c r="A3484" t="s">
        <v>30</v>
      </c>
      <c r="B3484" t="s">
        <v>867</v>
      </c>
      <c r="C3484" s="372">
        <v>2247804</v>
      </c>
      <c r="D3484" s="388">
        <f>ROWS(C$5:C3484)</f>
        <v>3480</v>
      </c>
      <c r="E3484" s="388" t="str">
        <f>IF(_xlfn.IFNA(VLOOKUP(A3484,$AG$3:$AH$83,2,FALSE),"")='11.1'!$D$5,TXM!D3484,"")</f>
        <v/>
      </c>
      <c r="F3484" t="str">
        <f>IFERROR(SMALL($E$5:$E$9000,ROWS($E$5:E3484)),"")</f>
        <v/>
      </c>
      <c r="I3484" s="371" t="s">
        <v>33</v>
      </c>
      <c r="J3484" t="s">
        <v>1383</v>
      </c>
      <c r="K3484" s="372">
        <v>103636</v>
      </c>
      <c r="L3484" s="388">
        <f>ROWS(K$5:K3484)</f>
        <v>3480</v>
      </c>
      <c r="M3484" s="388" t="str">
        <f>IF(_xlfn.IFNA(VLOOKUP(I3484,$AG$3:$AH$83,2,FALSE),"")='11.1'!$D$5,TXM!L3484,"")</f>
        <v/>
      </c>
      <c r="N3484" t="str">
        <f>IFERROR(SMALL($M$5:$M$9000,ROWS($M$5:M3484)),"")</f>
        <v/>
      </c>
      <c r="P3484" t="s">
        <v>156</v>
      </c>
      <c r="Q3484" t="s">
        <v>845</v>
      </c>
      <c r="R3484">
        <v>904446</v>
      </c>
      <c r="S3484" s="388">
        <f>ROWS(R$5:R3484)</f>
        <v>3480</v>
      </c>
      <c r="T3484" s="388" t="str">
        <f>IF(_xlfn.IFNA(VLOOKUP(P3484,$AG$3:$AH$83,2,FALSE),"")='11.1'!$D$5,TXM!S3484,"")</f>
        <v/>
      </c>
      <c r="U3484" t="str">
        <f>IFERROR(SMALL($T$5:$T$9000,ROWS($T$5:T3484)),"")</f>
        <v/>
      </c>
    </row>
    <row r="3485" spans="1:21" ht="14.4" customHeight="1" x14ac:dyDescent="0.3">
      <c r="A3485" t="s">
        <v>30</v>
      </c>
      <c r="B3485" t="s">
        <v>108</v>
      </c>
      <c r="C3485">
        <v>2069141</v>
      </c>
      <c r="D3485" s="388">
        <f>ROWS(C$5:C3485)</f>
        <v>3481</v>
      </c>
      <c r="E3485" s="388" t="str">
        <f>IF(_xlfn.IFNA(VLOOKUP(A3485,$AG$3:$AH$83,2,FALSE),"")='11.1'!$D$5,TXM!D3485,"")</f>
        <v/>
      </c>
      <c r="F3485" t="str">
        <f>IFERROR(SMALL($E$5:$E$9000,ROWS($E$5:E3485)),"")</f>
        <v/>
      </c>
      <c r="I3485" s="371" t="s">
        <v>33</v>
      </c>
      <c r="J3485" t="s">
        <v>1004</v>
      </c>
      <c r="K3485" s="372">
        <v>102642</v>
      </c>
      <c r="L3485" s="388">
        <f>ROWS(K$5:K3485)</f>
        <v>3481</v>
      </c>
      <c r="M3485" s="388" t="str">
        <f>IF(_xlfn.IFNA(VLOOKUP(I3485,$AG$3:$AH$83,2,FALSE),"")='11.1'!$D$5,TXM!L3485,"")</f>
        <v/>
      </c>
      <c r="N3485" t="str">
        <f>IFERROR(SMALL($M$5:$M$9000,ROWS($M$5:M3485)),"")</f>
        <v/>
      </c>
      <c r="P3485" t="s">
        <v>156</v>
      </c>
      <c r="Q3485" t="s">
        <v>1240</v>
      </c>
      <c r="R3485">
        <v>669362</v>
      </c>
      <c r="S3485" s="388">
        <f>ROWS(R$5:R3485)</f>
        <v>3481</v>
      </c>
      <c r="T3485" s="388" t="str">
        <f>IF(_xlfn.IFNA(VLOOKUP(P3485,$AG$3:$AH$83,2,FALSE),"")='11.1'!$D$5,TXM!S3485,"")</f>
        <v/>
      </c>
      <c r="U3485" t="str">
        <f>IFERROR(SMALL($T$5:$T$9000,ROWS($T$5:T3485)),"")</f>
        <v/>
      </c>
    </row>
    <row r="3486" spans="1:21" ht="14.4" customHeight="1" x14ac:dyDescent="0.3">
      <c r="A3486" t="s">
        <v>30</v>
      </c>
      <c r="B3486" t="s">
        <v>1006</v>
      </c>
      <c r="C3486">
        <v>1961240</v>
      </c>
      <c r="D3486" s="388">
        <f>ROWS(C$5:C3486)</f>
        <v>3482</v>
      </c>
      <c r="E3486" s="388" t="str">
        <f>IF(_xlfn.IFNA(VLOOKUP(A3486,$AG$3:$AH$83,2,FALSE),"")='11.1'!$D$5,TXM!D3486,"")</f>
        <v/>
      </c>
      <c r="F3486" t="str">
        <f>IFERROR(SMALL($E$5:$E$9000,ROWS($E$5:E3486)),"")</f>
        <v/>
      </c>
      <c r="I3486" s="371" t="s">
        <v>33</v>
      </c>
      <c r="J3486" t="s">
        <v>990</v>
      </c>
      <c r="K3486" s="372">
        <v>96414</v>
      </c>
      <c r="L3486" s="388">
        <f>ROWS(K$5:K3486)</f>
        <v>3482</v>
      </c>
      <c r="M3486" s="388" t="str">
        <f>IF(_xlfn.IFNA(VLOOKUP(I3486,$AG$3:$AH$83,2,FALSE),"")='11.1'!$D$5,TXM!L3486,"")</f>
        <v/>
      </c>
      <c r="N3486" t="str">
        <f>IFERROR(SMALL($M$5:$M$9000,ROWS($M$5:M3486)),"")</f>
        <v/>
      </c>
      <c r="P3486" t="s">
        <v>38</v>
      </c>
      <c r="Q3486" t="s">
        <v>871</v>
      </c>
      <c r="R3486">
        <v>459367500</v>
      </c>
      <c r="S3486" s="388">
        <f>ROWS(R$5:R3486)</f>
        <v>3482</v>
      </c>
      <c r="T3486" s="388" t="str">
        <f>IF(_xlfn.IFNA(VLOOKUP(P3486,$AG$3:$AH$83,2,FALSE),"")='11.1'!$D$5,TXM!S3486,"")</f>
        <v/>
      </c>
      <c r="U3486" t="str">
        <f>IFERROR(SMALL($T$5:$T$9000,ROWS($T$5:T3486)),"")</f>
        <v/>
      </c>
    </row>
    <row r="3487" spans="1:21" ht="14.4" customHeight="1" x14ac:dyDescent="0.3">
      <c r="A3487" t="s">
        <v>30</v>
      </c>
      <c r="B3487" t="s">
        <v>815</v>
      </c>
      <c r="C3487">
        <v>1846871</v>
      </c>
      <c r="D3487" s="388">
        <f>ROWS(C$5:C3487)</f>
        <v>3483</v>
      </c>
      <c r="E3487" s="388" t="str">
        <f>IF(_xlfn.IFNA(VLOOKUP(A3487,$AG$3:$AH$83,2,FALSE),"")='11.1'!$D$5,TXM!D3487,"")</f>
        <v/>
      </c>
      <c r="F3487" t="str">
        <f>IFERROR(SMALL($E$5:$E$9000,ROWS($E$5:E3487)),"")</f>
        <v/>
      </c>
      <c r="I3487" s="371" t="s">
        <v>33</v>
      </c>
      <c r="J3487" t="s">
        <v>873</v>
      </c>
      <c r="K3487" s="372">
        <v>93681</v>
      </c>
      <c r="L3487" s="388">
        <f>ROWS(K$5:K3487)</f>
        <v>3483</v>
      </c>
      <c r="M3487" s="388" t="str">
        <f>IF(_xlfn.IFNA(VLOOKUP(I3487,$AG$3:$AH$83,2,FALSE),"")='11.1'!$D$5,TXM!L3487,"")</f>
        <v/>
      </c>
      <c r="N3487" t="str">
        <f>IFERROR(SMALL($M$5:$M$9000,ROWS($M$5:M3487)),"")</f>
        <v/>
      </c>
      <c r="P3487" t="s">
        <v>38</v>
      </c>
      <c r="Q3487" t="s">
        <v>863</v>
      </c>
      <c r="R3487">
        <v>54566779</v>
      </c>
      <c r="S3487" s="388">
        <f>ROWS(R$5:R3487)</f>
        <v>3483</v>
      </c>
      <c r="T3487" s="388" t="str">
        <f>IF(_xlfn.IFNA(VLOOKUP(P3487,$AG$3:$AH$83,2,FALSE),"")='11.1'!$D$5,TXM!S3487,"")</f>
        <v/>
      </c>
      <c r="U3487" t="str">
        <f>IFERROR(SMALL($T$5:$T$9000,ROWS($T$5:T3487)),"")</f>
        <v/>
      </c>
    </row>
    <row r="3488" spans="1:21" ht="14.4" customHeight="1" x14ac:dyDescent="0.3">
      <c r="A3488" t="s">
        <v>30</v>
      </c>
      <c r="B3488" t="s">
        <v>811</v>
      </c>
      <c r="C3488">
        <v>1794937</v>
      </c>
      <c r="D3488" s="388">
        <f>ROWS(C$5:C3488)</f>
        <v>3484</v>
      </c>
      <c r="E3488" s="388" t="str">
        <f>IF(_xlfn.IFNA(VLOOKUP(A3488,$AG$3:$AH$83,2,FALSE),"")='11.1'!$D$5,TXM!D3488,"")</f>
        <v/>
      </c>
      <c r="F3488" t="str">
        <f>IFERROR(SMALL($E$5:$E$9000,ROWS($E$5:E3488)),"")</f>
        <v/>
      </c>
      <c r="I3488" s="371" t="s">
        <v>33</v>
      </c>
      <c r="J3488" t="s">
        <v>827</v>
      </c>
      <c r="K3488" s="372">
        <v>93655</v>
      </c>
      <c r="L3488" s="388">
        <f>ROWS(K$5:K3488)</f>
        <v>3484</v>
      </c>
      <c r="M3488" s="388" t="str">
        <f>IF(_xlfn.IFNA(VLOOKUP(I3488,$AG$3:$AH$83,2,FALSE),"")='11.1'!$D$5,TXM!L3488,"")</f>
        <v/>
      </c>
      <c r="N3488" t="str">
        <f>IFERROR(SMALL($M$5:$M$9000,ROWS($M$5:M3488)),"")</f>
        <v/>
      </c>
      <c r="P3488" t="s">
        <v>38</v>
      </c>
      <c r="Q3488" t="s">
        <v>1004</v>
      </c>
      <c r="R3488">
        <v>5381292</v>
      </c>
      <c r="S3488" s="388">
        <f>ROWS(R$5:R3488)</f>
        <v>3484</v>
      </c>
      <c r="T3488" s="388" t="str">
        <f>IF(_xlfn.IFNA(VLOOKUP(P3488,$AG$3:$AH$83,2,FALSE),"")='11.1'!$D$5,TXM!S3488,"")</f>
        <v/>
      </c>
      <c r="U3488" t="str">
        <f>IFERROR(SMALL($T$5:$T$9000,ROWS($T$5:T3488)),"")</f>
        <v/>
      </c>
    </row>
    <row r="3489" spans="1:21" ht="14.4" customHeight="1" x14ac:dyDescent="0.3">
      <c r="A3489" t="s">
        <v>30</v>
      </c>
      <c r="B3489" t="s">
        <v>98</v>
      </c>
      <c r="C3489">
        <v>1497248</v>
      </c>
      <c r="D3489" s="388">
        <f>ROWS(C$5:C3489)</f>
        <v>3485</v>
      </c>
      <c r="E3489" s="388" t="str">
        <f>IF(_xlfn.IFNA(VLOOKUP(A3489,$AG$3:$AH$83,2,FALSE),"")='11.1'!$D$5,TXM!D3489,"")</f>
        <v/>
      </c>
      <c r="F3489" t="str">
        <f>IFERROR(SMALL($E$5:$E$9000,ROWS($E$5:E3489)),"")</f>
        <v/>
      </c>
      <c r="I3489" s="371" t="s">
        <v>33</v>
      </c>
      <c r="J3489" t="s">
        <v>1332</v>
      </c>
      <c r="K3489" s="372">
        <v>61388</v>
      </c>
      <c r="L3489" s="388">
        <f>ROWS(K$5:K3489)</f>
        <v>3485</v>
      </c>
      <c r="M3489" s="388" t="str">
        <f>IF(_xlfn.IFNA(VLOOKUP(I3489,$AG$3:$AH$83,2,FALSE),"")='11.1'!$D$5,TXM!L3489,"")</f>
        <v/>
      </c>
      <c r="N3489" t="str">
        <f>IFERROR(SMALL($M$5:$M$9000,ROWS($M$5:M3489)),"")</f>
        <v/>
      </c>
      <c r="P3489" t="s">
        <v>38</v>
      </c>
      <c r="Q3489" t="s">
        <v>867</v>
      </c>
      <c r="R3489">
        <v>4093083</v>
      </c>
      <c r="S3489" s="388">
        <f>ROWS(R$5:R3489)</f>
        <v>3485</v>
      </c>
      <c r="T3489" s="388" t="str">
        <f>IF(_xlfn.IFNA(VLOOKUP(P3489,$AG$3:$AH$83,2,FALSE),"")='11.1'!$D$5,TXM!S3489,"")</f>
        <v/>
      </c>
      <c r="U3489" t="str">
        <f>IFERROR(SMALL($T$5:$T$9000,ROWS($T$5:T3489)),"")</f>
        <v/>
      </c>
    </row>
    <row r="3490" spans="1:21" ht="14.4" customHeight="1" x14ac:dyDescent="0.3">
      <c r="A3490" t="s">
        <v>30</v>
      </c>
      <c r="B3490" t="s">
        <v>775</v>
      </c>
      <c r="C3490">
        <v>703125</v>
      </c>
      <c r="D3490" s="388">
        <f>ROWS(C$5:C3490)</f>
        <v>3486</v>
      </c>
      <c r="E3490" s="388" t="str">
        <f>IF(_xlfn.IFNA(VLOOKUP(A3490,$AG$3:$AH$83,2,FALSE),"")='11.1'!$D$5,TXM!D3490,"")</f>
        <v/>
      </c>
      <c r="F3490" t="str">
        <f>IFERROR(SMALL($E$5:$E$9000,ROWS($E$5:E3490)),"")</f>
        <v/>
      </c>
      <c r="I3490" s="371" t="s">
        <v>33</v>
      </c>
      <c r="J3490" t="s">
        <v>92</v>
      </c>
      <c r="K3490" s="372">
        <v>60752</v>
      </c>
      <c r="L3490" s="388">
        <f>ROWS(K$5:K3490)</f>
        <v>3486</v>
      </c>
      <c r="M3490" s="388" t="str">
        <f>IF(_xlfn.IFNA(VLOOKUP(I3490,$AG$3:$AH$83,2,FALSE),"")='11.1'!$D$5,TXM!L3490,"")</f>
        <v/>
      </c>
      <c r="N3490" t="str">
        <f>IFERROR(SMALL($M$5:$M$9000,ROWS($M$5:M3490)),"")</f>
        <v/>
      </c>
      <c r="P3490" t="s">
        <v>38</v>
      </c>
      <c r="Q3490" t="s">
        <v>823</v>
      </c>
      <c r="R3490">
        <v>3254381</v>
      </c>
      <c r="S3490" s="388">
        <f>ROWS(R$5:R3490)</f>
        <v>3486</v>
      </c>
      <c r="T3490" s="388" t="str">
        <f>IF(_xlfn.IFNA(VLOOKUP(P3490,$AG$3:$AH$83,2,FALSE),"")='11.1'!$D$5,TXM!S3490,"")</f>
        <v/>
      </c>
      <c r="U3490" t="str">
        <f>IFERROR(SMALL($T$5:$T$9000,ROWS($T$5:T3490)),"")</f>
        <v/>
      </c>
    </row>
    <row r="3491" spans="1:21" ht="14.4" customHeight="1" x14ac:dyDescent="0.3">
      <c r="A3491" t="s">
        <v>30</v>
      </c>
      <c r="B3491" t="s">
        <v>103</v>
      </c>
      <c r="C3491">
        <v>697572</v>
      </c>
      <c r="D3491" s="388">
        <f>ROWS(C$5:C3491)</f>
        <v>3487</v>
      </c>
      <c r="E3491" s="388" t="str">
        <f>IF(_xlfn.IFNA(VLOOKUP(A3491,$AG$3:$AH$83,2,FALSE),"")='11.1'!$D$5,TXM!D3491,"")</f>
        <v/>
      </c>
      <c r="F3491" t="str">
        <f>IFERROR(SMALL($E$5:$E$9000,ROWS($E$5:E3491)),"")</f>
        <v/>
      </c>
      <c r="I3491" s="371" t="s">
        <v>33</v>
      </c>
      <c r="J3491" t="s">
        <v>829</v>
      </c>
      <c r="K3491" s="372">
        <v>37259</v>
      </c>
      <c r="L3491" s="388">
        <f>ROWS(K$5:K3491)</f>
        <v>3487</v>
      </c>
      <c r="M3491" s="388" t="str">
        <f>IF(_xlfn.IFNA(VLOOKUP(I3491,$AG$3:$AH$83,2,FALSE),"")='11.1'!$D$5,TXM!L3491,"")</f>
        <v/>
      </c>
      <c r="N3491" t="str">
        <f>IFERROR(SMALL($M$5:$M$9000,ROWS($M$5:M3491)),"")</f>
        <v/>
      </c>
      <c r="P3491" t="s">
        <v>38</v>
      </c>
      <c r="Q3491" t="s">
        <v>1240</v>
      </c>
      <c r="R3491">
        <v>2423021</v>
      </c>
      <c r="S3491" s="388">
        <f>ROWS(R$5:R3491)</f>
        <v>3487</v>
      </c>
      <c r="T3491" s="388" t="str">
        <f>IF(_xlfn.IFNA(VLOOKUP(P3491,$AG$3:$AH$83,2,FALSE),"")='11.1'!$D$5,TXM!S3491,"")</f>
        <v/>
      </c>
      <c r="U3491" t="str">
        <f>IFERROR(SMALL($T$5:$T$9000,ROWS($T$5:T3491)),"")</f>
        <v/>
      </c>
    </row>
    <row r="3492" spans="1:21" ht="14.4" customHeight="1" x14ac:dyDescent="0.3">
      <c r="A3492" t="s">
        <v>30</v>
      </c>
      <c r="B3492" t="s">
        <v>799</v>
      </c>
      <c r="C3492">
        <v>482033</v>
      </c>
      <c r="D3492" s="388">
        <f>ROWS(C$5:C3492)</f>
        <v>3488</v>
      </c>
      <c r="E3492" s="388" t="str">
        <f>IF(_xlfn.IFNA(VLOOKUP(A3492,$AG$3:$AH$83,2,FALSE),"")='11.1'!$D$5,TXM!D3492,"")</f>
        <v/>
      </c>
      <c r="F3492" t="str">
        <f>IFERROR(SMALL($E$5:$E$9000,ROWS($E$5:E3492)),"")</f>
        <v/>
      </c>
      <c r="I3492" s="371" t="s">
        <v>33</v>
      </c>
      <c r="J3492" t="s">
        <v>173</v>
      </c>
      <c r="K3492" s="372">
        <v>36987</v>
      </c>
      <c r="L3492" s="388">
        <f>ROWS(K$5:K3492)</f>
        <v>3488</v>
      </c>
      <c r="M3492" s="388" t="str">
        <f>IF(_xlfn.IFNA(VLOOKUP(I3492,$AG$3:$AH$83,2,FALSE),"")='11.1'!$D$5,TXM!L3492,"")</f>
        <v/>
      </c>
      <c r="N3492" t="str">
        <f>IFERROR(SMALL($M$5:$M$9000,ROWS($M$5:M3492)),"")</f>
        <v/>
      </c>
      <c r="P3492" t="s">
        <v>38</v>
      </c>
      <c r="Q3492" t="s">
        <v>843</v>
      </c>
      <c r="R3492">
        <v>2124682</v>
      </c>
      <c r="S3492" s="388">
        <f>ROWS(R$5:R3492)</f>
        <v>3488</v>
      </c>
      <c r="T3492" s="388" t="str">
        <f>IF(_xlfn.IFNA(VLOOKUP(P3492,$AG$3:$AH$83,2,FALSE),"")='11.1'!$D$5,TXM!S3492,"")</f>
        <v/>
      </c>
      <c r="U3492" t="str">
        <f>IFERROR(SMALL($T$5:$T$9000,ROWS($T$5:T3492)),"")</f>
        <v/>
      </c>
    </row>
    <row r="3493" spans="1:21" ht="14.4" customHeight="1" x14ac:dyDescent="0.3">
      <c r="A3493" t="s">
        <v>30</v>
      </c>
      <c r="B3493" t="s">
        <v>94</v>
      </c>
      <c r="C3493">
        <v>443881</v>
      </c>
      <c r="D3493" s="388">
        <f>ROWS(C$5:C3493)</f>
        <v>3489</v>
      </c>
      <c r="E3493" s="388" t="str">
        <f>IF(_xlfn.IFNA(VLOOKUP(A3493,$AG$3:$AH$83,2,FALSE),"")='11.1'!$D$5,TXM!D3493,"")</f>
        <v/>
      </c>
      <c r="F3493" t="str">
        <f>IFERROR(SMALL($E$5:$E$9000,ROWS($E$5:E3493)),"")</f>
        <v/>
      </c>
      <c r="I3493" s="371" t="s">
        <v>33</v>
      </c>
      <c r="J3493" t="s">
        <v>1494</v>
      </c>
      <c r="K3493" s="372">
        <v>34037</v>
      </c>
      <c r="L3493" s="388">
        <f>ROWS(K$5:K3493)</f>
        <v>3489</v>
      </c>
      <c r="M3493" s="388" t="str">
        <f>IF(_xlfn.IFNA(VLOOKUP(I3493,$AG$3:$AH$83,2,FALSE),"")='11.1'!$D$5,TXM!L3493,"")</f>
        <v/>
      </c>
      <c r="N3493" t="str">
        <f>IFERROR(SMALL($M$5:$M$9000,ROWS($M$5:M3493)),"")</f>
        <v/>
      </c>
      <c r="P3493" t="s">
        <v>38</v>
      </c>
      <c r="Q3493" t="s">
        <v>865</v>
      </c>
      <c r="R3493">
        <v>1222179</v>
      </c>
      <c r="S3493" s="388">
        <f>ROWS(R$5:R3493)</f>
        <v>3489</v>
      </c>
      <c r="T3493" s="388" t="str">
        <f>IF(_xlfn.IFNA(VLOOKUP(P3493,$AG$3:$AH$83,2,FALSE),"")='11.1'!$D$5,TXM!S3493,"")</f>
        <v/>
      </c>
      <c r="U3493" t="str">
        <f>IFERROR(SMALL($T$5:$T$9000,ROWS($T$5:T3493)),"")</f>
        <v/>
      </c>
    </row>
    <row r="3494" spans="1:21" ht="14.4" customHeight="1" x14ac:dyDescent="0.3">
      <c r="A3494" t="s">
        <v>30</v>
      </c>
      <c r="B3494" t="s">
        <v>859</v>
      </c>
      <c r="C3494">
        <v>217183</v>
      </c>
      <c r="D3494" s="388">
        <f>ROWS(C$5:C3494)</f>
        <v>3490</v>
      </c>
      <c r="E3494" s="388" t="str">
        <f>IF(_xlfn.IFNA(VLOOKUP(A3494,$AG$3:$AH$83,2,FALSE),"")='11.1'!$D$5,TXM!D3494,"")</f>
        <v/>
      </c>
      <c r="F3494" t="str">
        <f>IFERROR(SMALL($E$5:$E$9000,ROWS($E$5:E3494)),"")</f>
        <v/>
      </c>
      <c r="I3494" s="371" t="s">
        <v>33</v>
      </c>
      <c r="J3494" t="s">
        <v>1003</v>
      </c>
      <c r="K3494" s="372">
        <v>31644</v>
      </c>
      <c r="L3494" s="388">
        <f>ROWS(K$5:K3494)</f>
        <v>3490</v>
      </c>
      <c r="M3494" s="388" t="str">
        <f>IF(_xlfn.IFNA(VLOOKUP(I3494,$AG$3:$AH$83,2,FALSE),"")='11.1'!$D$5,TXM!L3494,"")</f>
        <v/>
      </c>
      <c r="N3494" t="str">
        <f>IFERROR(SMALL($M$5:$M$9000,ROWS($M$5:M3494)),"")</f>
        <v/>
      </c>
      <c r="P3494" t="s">
        <v>38</v>
      </c>
      <c r="Q3494" t="s">
        <v>1265</v>
      </c>
      <c r="R3494">
        <v>1164093</v>
      </c>
      <c r="S3494" s="388">
        <f>ROWS(R$5:R3494)</f>
        <v>3490</v>
      </c>
      <c r="T3494" s="388" t="str">
        <f>IF(_xlfn.IFNA(VLOOKUP(P3494,$AG$3:$AH$83,2,FALSE),"")='11.1'!$D$5,TXM!S3494,"")</f>
        <v/>
      </c>
      <c r="U3494" t="str">
        <f>IFERROR(SMALL($T$5:$T$9000,ROWS($T$5:T3494)),"")</f>
        <v/>
      </c>
    </row>
    <row r="3495" spans="1:21" ht="14.4" customHeight="1" x14ac:dyDescent="0.3">
      <c r="A3495" t="s">
        <v>30</v>
      </c>
      <c r="B3495" t="s">
        <v>817</v>
      </c>
      <c r="C3495">
        <v>208009</v>
      </c>
      <c r="D3495" s="388">
        <f>ROWS(C$5:C3495)</f>
        <v>3491</v>
      </c>
      <c r="E3495" s="388" t="str">
        <f>IF(_xlfn.IFNA(VLOOKUP(A3495,$AG$3:$AH$83,2,FALSE),"")='11.1'!$D$5,TXM!D3495,"")</f>
        <v/>
      </c>
      <c r="F3495" t="str">
        <f>IFERROR(SMALL($E$5:$E$9000,ROWS($E$5:E3495)),"")</f>
        <v/>
      </c>
      <c r="I3495" s="371" t="s">
        <v>33</v>
      </c>
      <c r="J3495" t="s">
        <v>833</v>
      </c>
      <c r="K3495" s="372">
        <v>8749</v>
      </c>
      <c r="L3495" s="388">
        <f>ROWS(K$5:K3495)</f>
        <v>3491</v>
      </c>
      <c r="M3495" s="388" t="str">
        <f>IF(_xlfn.IFNA(VLOOKUP(I3495,$AG$3:$AH$83,2,FALSE),"")='11.1'!$D$5,TXM!L3495,"")</f>
        <v/>
      </c>
      <c r="N3495" t="str">
        <f>IFERROR(SMALL($M$5:$M$9000,ROWS($M$5:M3495)),"")</f>
        <v/>
      </c>
      <c r="P3495" t="s">
        <v>38</v>
      </c>
      <c r="Q3495" t="s">
        <v>791</v>
      </c>
      <c r="R3495">
        <v>1045046</v>
      </c>
      <c r="S3495" s="388">
        <f>ROWS(R$5:R3495)</f>
        <v>3491</v>
      </c>
      <c r="T3495" s="388" t="str">
        <f>IF(_xlfn.IFNA(VLOOKUP(P3495,$AG$3:$AH$83,2,FALSE),"")='11.1'!$D$5,TXM!S3495,"")</f>
        <v/>
      </c>
      <c r="U3495" t="str">
        <f>IFERROR(SMALL($T$5:$T$9000,ROWS($T$5:T3495)),"")</f>
        <v/>
      </c>
    </row>
    <row r="3496" spans="1:21" ht="14.4" customHeight="1" x14ac:dyDescent="0.3">
      <c r="A3496" t="s">
        <v>30</v>
      </c>
      <c r="B3496" t="s">
        <v>92</v>
      </c>
      <c r="C3496">
        <v>128513</v>
      </c>
      <c r="D3496" s="388">
        <f>ROWS(C$5:C3496)</f>
        <v>3492</v>
      </c>
      <c r="E3496" s="388" t="str">
        <f>IF(_xlfn.IFNA(VLOOKUP(A3496,$AG$3:$AH$83,2,FALSE),"")='11.1'!$D$5,TXM!D3496,"")</f>
        <v/>
      </c>
      <c r="F3496" t="str">
        <f>IFERROR(SMALL($E$5:$E$9000,ROWS($E$5:E3496)),"")</f>
        <v/>
      </c>
      <c r="I3496" s="371" t="s">
        <v>33</v>
      </c>
      <c r="J3496" t="s">
        <v>1365</v>
      </c>
      <c r="K3496" s="372">
        <v>6960</v>
      </c>
      <c r="L3496" s="388">
        <f>ROWS(K$5:K3496)</f>
        <v>3492</v>
      </c>
      <c r="M3496" s="388" t="str">
        <f>IF(_xlfn.IFNA(VLOOKUP(I3496,$AG$3:$AH$83,2,FALSE),"")='11.1'!$D$5,TXM!L3496,"")</f>
        <v/>
      </c>
      <c r="N3496" t="str">
        <f>IFERROR(SMALL($M$5:$M$9000,ROWS($M$5:M3496)),"")</f>
        <v/>
      </c>
      <c r="P3496" t="s">
        <v>38</v>
      </c>
      <c r="Q3496" t="s">
        <v>797</v>
      </c>
      <c r="R3496">
        <v>881799</v>
      </c>
      <c r="S3496" s="388">
        <f>ROWS(R$5:R3496)</f>
        <v>3492</v>
      </c>
      <c r="T3496" s="388" t="str">
        <f>IF(_xlfn.IFNA(VLOOKUP(P3496,$AG$3:$AH$83,2,FALSE),"")='11.1'!$D$5,TXM!S3496,"")</f>
        <v/>
      </c>
      <c r="U3496" t="str">
        <f>IFERROR(SMALL($T$5:$T$9000,ROWS($T$5:T3496)),"")</f>
        <v/>
      </c>
    </row>
    <row r="3497" spans="1:21" ht="14.4" customHeight="1" x14ac:dyDescent="0.3">
      <c r="A3497" t="s">
        <v>30</v>
      </c>
      <c r="B3497" t="s">
        <v>1265</v>
      </c>
      <c r="C3497">
        <v>118225</v>
      </c>
      <c r="D3497" s="388">
        <f>ROWS(C$5:C3497)</f>
        <v>3493</v>
      </c>
      <c r="E3497" s="388" t="str">
        <f>IF(_xlfn.IFNA(VLOOKUP(A3497,$AG$3:$AH$83,2,FALSE),"")='11.1'!$D$5,TXM!D3497,"")</f>
        <v/>
      </c>
      <c r="F3497" t="str">
        <f>IFERROR(SMALL($E$5:$E$9000,ROWS($E$5:E3497)),"")</f>
        <v/>
      </c>
      <c r="I3497" s="371" t="s">
        <v>33</v>
      </c>
      <c r="J3497" t="s">
        <v>172</v>
      </c>
      <c r="K3497" s="372">
        <v>5108</v>
      </c>
      <c r="L3497" s="388">
        <f>ROWS(K$5:K3497)</f>
        <v>3493</v>
      </c>
      <c r="M3497" s="388" t="str">
        <f>IF(_xlfn.IFNA(VLOOKUP(I3497,$AG$3:$AH$83,2,FALSE),"")='11.1'!$D$5,TXM!L3497,"")</f>
        <v/>
      </c>
      <c r="N3497" t="str">
        <f>IFERROR(SMALL($M$5:$M$9000,ROWS($M$5:M3497)),"")</f>
        <v/>
      </c>
      <c r="P3497" t="s">
        <v>38</v>
      </c>
      <c r="Q3497" t="s">
        <v>95</v>
      </c>
      <c r="R3497">
        <v>782356</v>
      </c>
      <c r="S3497" s="388">
        <f>ROWS(R$5:R3497)</f>
        <v>3493</v>
      </c>
      <c r="T3497" s="388" t="str">
        <f>IF(_xlfn.IFNA(VLOOKUP(P3497,$AG$3:$AH$83,2,FALSE),"")='11.1'!$D$5,TXM!S3497,"")</f>
        <v/>
      </c>
      <c r="U3497" t="str">
        <f>IFERROR(SMALL($T$5:$T$9000,ROWS($T$5:T3497)),"")</f>
        <v/>
      </c>
    </row>
    <row r="3498" spans="1:21" ht="14.4" customHeight="1" x14ac:dyDescent="0.3">
      <c r="A3498" t="s">
        <v>30</v>
      </c>
      <c r="B3498" t="s">
        <v>823</v>
      </c>
      <c r="C3498">
        <v>42629</v>
      </c>
      <c r="D3498" s="388">
        <f>ROWS(C$5:C3498)</f>
        <v>3494</v>
      </c>
      <c r="E3498" s="388" t="str">
        <f>IF(_xlfn.IFNA(VLOOKUP(A3498,$AG$3:$AH$83,2,FALSE),"")='11.1'!$D$5,TXM!D3498,"")</f>
        <v/>
      </c>
      <c r="F3498" t="str">
        <f>IFERROR(SMALL($E$5:$E$9000,ROWS($E$5:E3498)),"")</f>
        <v/>
      </c>
      <c r="I3498" s="371" t="s">
        <v>33</v>
      </c>
      <c r="J3498" t="s">
        <v>797</v>
      </c>
      <c r="K3498" s="372">
        <v>2062</v>
      </c>
      <c r="L3498" s="388">
        <f>ROWS(K$5:K3498)</f>
        <v>3494</v>
      </c>
      <c r="M3498" s="388" t="str">
        <f>IF(_xlfn.IFNA(VLOOKUP(I3498,$AG$3:$AH$83,2,FALSE),"")='11.1'!$D$5,TXM!L3498,"")</f>
        <v/>
      </c>
      <c r="N3498" t="str">
        <f>IFERROR(SMALL($M$5:$M$9000,ROWS($M$5:M3498)),"")</f>
        <v/>
      </c>
      <c r="P3498" t="s">
        <v>38</v>
      </c>
      <c r="Q3498" t="s">
        <v>827</v>
      </c>
      <c r="R3498">
        <v>725805</v>
      </c>
      <c r="S3498" s="388">
        <f>ROWS(R$5:R3498)</f>
        <v>3494</v>
      </c>
      <c r="T3498" s="388" t="str">
        <f>IF(_xlfn.IFNA(VLOOKUP(P3498,$AG$3:$AH$83,2,FALSE),"")='11.1'!$D$5,TXM!S3498,"")</f>
        <v/>
      </c>
      <c r="U3498" t="str">
        <f>IFERROR(SMALL($T$5:$T$9000,ROWS($T$5:T3498)),"")</f>
        <v/>
      </c>
    </row>
    <row r="3499" spans="1:21" ht="14.4" customHeight="1" x14ac:dyDescent="0.3">
      <c r="A3499" t="s">
        <v>30</v>
      </c>
      <c r="B3499" t="s">
        <v>871</v>
      </c>
      <c r="C3499">
        <v>39825</v>
      </c>
      <c r="D3499" s="388">
        <f>ROWS(C$5:C3499)</f>
        <v>3495</v>
      </c>
      <c r="E3499" s="388" t="str">
        <f>IF(_xlfn.IFNA(VLOOKUP(A3499,$AG$3:$AH$83,2,FALSE),"")='11.1'!$D$5,TXM!D3499,"")</f>
        <v/>
      </c>
      <c r="F3499" t="str">
        <f>IFERROR(SMALL($E$5:$E$9000,ROWS($E$5:E3499)),"")</f>
        <v/>
      </c>
      <c r="I3499" s="371" t="s">
        <v>33</v>
      </c>
      <c r="J3499" t="s">
        <v>997</v>
      </c>
      <c r="K3499" s="372">
        <v>75</v>
      </c>
      <c r="L3499" s="388">
        <f>ROWS(K$5:K3499)</f>
        <v>3495</v>
      </c>
      <c r="M3499" s="388" t="str">
        <f>IF(_xlfn.IFNA(VLOOKUP(I3499,$AG$3:$AH$83,2,FALSE),"")='11.1'!$D$5,TXM!L3499,"")</f>
        <v/>
      </c>
      <c r="N3499" t="str">
        <f>IFERROR(SMALL($M$5:$M$9000,ROWS($M$5:M3499)),"")</f>
        <v/>
      </c>
      <c r="P3499" t="s">
        <v>38</v>
      </c>
      <c r="Q3499" t="s">
        <v>821</v>
      </c>
      <c r="R3499">
        <v>655697</v>
      </c>
      <c r="S3499" s="388">
        <f>ROWS(R$5:R3499)</f>
        <v>3495</v>
      </c>
      <c r="T3499" s="388" t="str">
        <f>IF(_xlfn.IFNA(VLOOKUP(P3499,$AG$3:$AH$83,2,FALSE),"")='11.1'!$D$5,TXM!S3499,"")</f>
        <v/>
      </c>
      <c r="U3499" t="str">
        <f>IFERROR(SMALL($T$5:$T$9000,ROWS($T$5:T3499)),"")</f>
        <v/>
      </c>
    </row>
    <row r="3500" spans="1:21" ht="14.4" customHeight="1" x14ac:dyDescent="0.3">
      <c r="A3500" t="s">
        <v>30</v>
      </c>
      <c r="B3500" t="s">
        <v>997</v>
      </c>
      <c r="C3500">
        <v>26064</v>
      </c>
      <c r="D3500" s="388">
        <f>ROWS(C$5:C3500)</f>
        <v>3496</v>
      </c>
      <c r="E3500" s="388" t="str">
        <f>IF(_xlfn.IFNA(VLOOKUP(A3500,$AG$3:$AH$83,2,FALSE),"")='11.1'!$D$5,TXM!D3500,"")</f>
        <v/>
      </c>
      <c r="F3500" t="str">
        <f>IFERROR(SMALL($E$5:$E$9000,ROWS($E$5:E3500)),"")</f>
        <v/>
      </c>
      <c r="I3500" s="371" t="s">
        <v>52</v>
      </c>
      <c r="J3500" t="s">
        <v>865</v>
      </c>
      <c r="K3500" s="372">
        <v>318869125</v>
      </c>
      <c r="L3500" s="388">
        <f>ROWS(K$5:K3500)</f>
        <v>3496</v>
      </c>
      <c r="M3500" s="388" t="str">
        <f>IF(_xlfn.IFNA(VLOOKUP(I3500,$AG$3:$AH$83,2,FALSE),"")='11.1'!$D$5,TXM!L3500,"")</f>
        <v/>
      </c>
      <c r="N3500" t="str">
        <f>IFERROR(SMALL($M$5:$M$9000,ROWS($M$5:M3500)),"")</f>
        <v/>
      </c>
      <c r="P3500" t="s">
        <v>38</v>
      </c>
      <c r="Q3500" t="s">
        <v>96</v>
      </c>
      <c r="R3500">
        <v>625855</v>
      </c>
      <c r="S3500" s="388">
        <f>ROWS(R$5:R3500)</f>
        <v>3496</v>
      </c>
      <c r="T3500" s="388" t="str">
        <f>IF(_xlfn.IFNA(VLOOKUP(P3500,$AG$3:$AH$83,2,FALSE),"")='11.1'!$D$5,TXM!S3500,"")</f>
        <v/>
      </c>
      <c r="U3500" t="str">
        <f>IFERROR(SMALL($T$5:$T$9000,ROWS($T$5:T3500)),"")</f>
        <v/>
      </c>
    </row>
    <row r="3501" spans="1:21" ht="14.4" customHeight="1" x14ac:dyDescent="0.3">
      <c r="A3501" t="s">
        <v>30</v>
      </c>
      <c r="B3501" t="s">
        <v>1240</v>
      </c>
      <c r="C3501">
        <v>25333</v>
      </c>
      <c r="D3501" s="388">
        <f>ROWS(C$5:C3501)</f>
        <v>3497</v>
      </c>
      <c r="E3501" s="388" t="str">
        <f>IF(_xlfn.IFNA(VLOOKUP(A3501,$AG$3:$AH$83,2,FALSE),"")='11.1'!$D$5,TXM!D3501,"")</f>
        <v/>
      </c>
      <c r="F3501" t="str">
        <f>IFERROR(SMALL($E$5:$E$9000,ROWS($E$5:E3501)),"")</f>
        <v/>
      </c>
      <c r="I3501" s="371" t="s">
        <v>52</v>
      </c>
      <c r="J3501" t="s">
        <v>97</v>
      </c>
      <c r="K3501" s="372">
        <v>189370676</v>
      </c>
      <c r="L3501" s="388">
        <f>ROWS(K$5:K3501)</f>
        <v>3497</v>
      </c>
      <c r="M3501" s="388" t="str">
        <f>IF(_xlfn.IFNA(VLOOKUP(I3501,$AG$3:$AH$83,2,FALSE),"")='11.1'!$D$5,TXM!L3501,"")</f>
        <v/>
      </c>
      <c r="N3501" t="str">
        <f>IFERROR(SMALL($M$5:$M$9000,ROWS($M$5:M3501)),"")</f>
        <v/>
      </c>
      <c r="P3501" t="s">
        <v>38</v>
      </c>
      <c r="Q3501" t="s">
        <v>1285</v>
      </c>
      <c r="R3501">
        <v>511106</v>
      </c>
      <c r="S3501" s="388">
        <f>ROWS(R$5:R3501)</f>
        <v>3497</v>
      </c>
      <c r="T3501" s="388" t="str">
        <f>IF(_xlfn.IFNA(VLOOKUP(P3501,$AG$3:$AH$83,2,FALSE),"")='11.1'!$D$5,TXM!S3501,"")</f>
        <v/>
      </c>
      <c r="U3501" t="str">
        <f>IFERROR(SMALL($T$5:$T$9000,ROWS($T$5:T3501)),"")</f>
        <v/>
      </c>
    </row>
    <row r="3502" spans="1:21" ht="14.4" customHeight="1" x14ac:dyDescent="0.3">
      <c r="A3502" t="s">
        <v>30</v>
      </c>
      <c r="B3502" t="s">
        <v>101</v>
      </c>
      <c r="C3502">
        <v>21769</v>
      </c>
      <c r="D3502" s="388">
        <f>ROWS(C$5:C3502)</f>
        <v>3498</v>
      </c>
      <c r="E3502" s="388" t="str">
        <f>IF(_xlfn.IFNA(VLOOKUP(A3502,$AG$3:$AH$83,2,FALSE),"")='11.1'!$D$5,TXM!D3502,"")</f>
        <v/>
      </c>
      <c r="F3502" t="str">
        <f>IFERROR(SMALL($E$5:$E$9000,ROWS($E$5:E3502)),"")</f>
        <v/>
      </c>
      <c r="I3502" s="371" t="s">
        <v>52</v>
      </c>
      <c r="J3502" t="s">
        <v>863</v>
      </c>
      <c r="K3502" s="372">
        <v>90872852</v>
      </c>
      <c r="L3502" s="388">
        <f>ROWS(K$5:K3502)</f>
        <v>3498</v>
      </c>
      <c r="M3502" s="388" t="str">
        <f>IF(_xlfn.IFNA(VLOOKUP(I3502,$AG$3:$AH$83,2,FALSE),"")='11.1'!$D$5,TXM!L3502,"")</f>
        <v/>
      </c>
      <c r="N3502" t="str">
        <f>IFERROR(SMALL($M$5:$M$9000,ROWS($M$5:M3502)),"")</f>
        <v/>
      </c>
      <c r="P3502" t="s">
        <v>38</v>
      </c>
      <c r="Q3502" t="s">
        <v>869</v>
      </c>
      <c r="R3502">
        <v>295673</v>
      </c>
      <c r="S3502" s="388">
        <f>ROWS(R$5:R3502)</f>
        <v>3498</v>
      </c>
      <c r="T3502" s="388" t="str">
        <f>IF(_xlfn.IFNA(VLOOKUP(P3502,$AG$3:$AH$83,2,FALSE),"")='11.1'!$D$5,TXM!S3502,"")</f>
        <v/>
      </c>
      <c r="U3502" t="str">
        <f>IFERROR(SMALL($T$5:$T$9000,ROWS($T$5:T3502)),"")</f>
        <v/>
      </c>
    </row>
    <row r="3503" spans="1:21" ht="14.4" customHeight="1" x14ac:dyDescent="0.3">
      <c r="A3503" t="s">
        <v>30</v>
      </c>
      <c r="B3503" t="s">
        <v>869</v>
      </c>
      <c r="C3503">
        <v>12514</v>
      </c>
      <c r="D3503" s="388">
        <f>ROWS(C$5:C3503)</f>
        <v>3499</v>
      </c>
      <c r="E3503" s="388" t="str">
        <f>IF(_xlfn.IFNA(VLOOKUP(A3503,$AG$3:$AH$83,2,FALSE),"")='11.1'!$D$5,TXM!D3503,"")</f>
        <v/>
      </c>
      <c r="F3503" t="str">
        <f>IFERROR(SMALL($E$5:$E$9000,ROWS($E$5:E3503)),"")</f>
        <v/>
      </c>
      <c r="I3503" s="371" t="s">
        <v>52</v>
      </c>
      <c r="J3503" t="s">
        <v>1001</v>
      </c>
      <c r="K3503" s="372">
        <v>71379442</v>
      </c>
      <c r="L3503" s="388">
        <f>ROWS(K$5:K3503)</f>
        <v>3499</v>
      </c>
      <c r="M3503" s="388" t="str">
        <f>IF(_xlfn.IFNA(VLOOKUP(I3503,$AG$3:$AH$83,2,FALSE),"")='11.1'!$D$5,TXM!L3503,"")</f>
        <v/>
      </c>
      <c r="N3503" t="str">
        <f>IFERROR(SMALL($M$5:$M$9000,ROWS($M$5:M3503)),"")</f>
        <v/>
      </c>
      <c r="P3503" t="s">
        <v>38</v>
      </c>
      <c r="Q3503" t="s">
        <v>861</v>
      </c>
      <c r="R3503">
        <v>289571</v>
      </c>
      <c r="S3503" s="388">
        <f>ROWS(R$5:R3503)</f>
        <v>3499</v>
      </c>
      <c r="T3503" s="388" t="str">
        <f>IF(_xlfn.IFNA(VLOOKUP(P3503,$AG$3:$AH$83,2,FALSE),"")='11.1'!$D$5,TXM!S3503,"")</f>
        <v/>
      </c>
      <c r="U3503" t="str">
        <f>IFERROR(SMALL($T$5:$T$9000,ROWS($T$5:T3503)),"")</f>
        <v/>
      </c>
    </row>
    <row r="3504" spans="1:21" ht="14.4" customHeight="1" x14ac:dyDescent="0.3">
      <c r="A3504" t="s">
        <v>30</v>
      </c>
      <c r="B3504" t="s">
        <v>839</v>
      </c>
      <c r="C3504">
        <v>11486</v>
      </c>
      <c r="D3504" s="388">
        <f>ROWS(C$5:C3504)</f>
        <v>3500</v>
      </c>
      <c r="E3504" s="388" t="str">
        <f>IF(_xlfn.IFNA(VLOOKUP(A3504,$AG$3:$AH$83,2,FALSE),"")='11.1'!$D$5,TXM!D3504,"")</f>
        <v/>
      </c>
      <c r="F3504" t="str">
        <f>IFERROR(SMALL($E$5:$E$9000,ROWS($E$5:E3504)),"")</f>
        <v/>
      </c>
      <c r="I3504" s="371" t="s">
        <v>52</v>
      </c>
      <c r="J3504" t="s">
        <v>1252</v>
      </c>
      <c r="K3504" s="372">
        <v>62964563</v>
      </c>
      <c r="L3504" s="388">
        <f>ROWS(K$5:K3504)</f>
        <v>3500</v>
      </c>
      <c r="M3504" s="388" t="str">
        <f>IF(_xlfn.IFNA(VLOOKUP(I3504,$AG$3:$AH$83,2,FALSE),"")='11.1'!$D$5,TXM!L3504,"")</f>
        <v/>
      </c>
      <c r="N3504" t="str">
        <f>IFERROR(SMALL($M$5:$M$9000,ROWS($M$5:M3504)),"")</f>
        <v/>
      </c>
      <c r="P3504" t="s">
        <v>38</v>
      </c>
      <c r="Q3504" t="s">
        <v>1365</v>
      </c>
      <c r="R3504">
        <v>243007</v>
      </c>
      <c r="S3504" s="388">
        <f>ROWS(R$5:R3504)</f>
        <v>3500</v>
      </c>
      <c r="T3504" s="388" t="str">
        <f>IF(_xlfn.IFNA(VLOOKUP(P3504,$AG$3:$AH$83,2,FALSE),"")='11.1'!$D$5,TXM!S3504,"")</f>
        <v/>
      </c>
      <c r="U3504" t="str">
        <f>IFERROR(SMALL($T$5:$T$9000,ROWS($T$5:T3504)),"")</f>
        <v/>
      </c>
    </row>
    <row r="3505" spans="1:21" ht="14.4" customHeight="1" x14ac:dyDescent="0.3">
      <c r="A3505" t="s">
        <v>30</v>
      </c>
      <c r="B3505" t="s">
        <v>1441</v>
      </c>
      <c r="C3505">
        <v>11250</v>
      </c>
      <c r="D3505" s="388">
        <f>ROWS(C$5:C3505)</f>
        <v>3501</v>
      </c>
      <c r="E3505" s="388" t="str">
        <f>IF(_xlfn.IFNA(VLOOKUP(A3505,$AG$3:$AH$83,2,FALSE),"")='11.1'!$D$5,TXM!D3505,"")</f>
        <v/>
      </c>
      <c r="F3505" t="str">
        <f>IFERROR(SMALL($E$5:$E$9000,ROWS($E$5:E3505)),"")</f>
        <v/>
      </c>
      <c r="I3505" s="371" t="s">
        <v>52</v>
      </c>
      <c r="J3505" t="s">
        <v>785</v>
      </c>
      <c r="K3505" s="372">
        <v>58390794</v>
      </c>
      <c r="L3505" s="388">
        <f>ROWS(K$5:K3505)</f>
        <v>3501</v>
      </c>
      <c r="M3505" s="388" t="str">
        <f>IF(_xlfn.IFNA(VLOOKUP(I3505,$AG$3:$AH$83,2,FALSE),"")='11.1'!$D$5,TXM!L3505,"")</f>
        <v/>
      </c>
      <c r="N3505" t="str">
        <f>IFERROR(SMALL($M$5:$M$9000,ROWS($M$5:M3505)),"")</f>
        <v/>
      </c>
      <c r="P3505" t="s">
        <v>38</v>
      </c>
      <c r="Q3505" t="s">
        <v>1006</v>
      </c>
      <c r="R3505">
        <v>209251</v>
      </c>
      <c r="S3505" s="388">
        <f>ROWS(R$5:R3505)</f>
        <v>3501</v>
      </c>
      <c r="T3505" s="388" t="str">
        <f>IF(_xlfn.IFNA(VLOOKUP(P3505,$AG$3:$AH$83,2,FALSE),"")='11.1'!$D$5,TXM!S3505,"")</f>
        <v/>
      </c>
      <c r="U3505" t="str">
        <f>IFERROR(SMALL($T$5:$T$9000,ROWS($T$5:T3505)),"")</f>
        <v/>
      </c>
    </row>
    <row r="3506" spans="1:21" ht="14.4" customHeight="1" x14ac:dyDescent="0.3">
      <c r="A3506" t="s">
        <v>30</v>
      </c>
      <c r="B3506" t="s">
        <v>1434</v>
      </c>
      <c r="C3506">
        <v>281</v>
      </c>
      <c r="D3506" s="388">
        <f>ROWS(C$5:C3506)</f>
        <v>3502</v>
      </c>
      <c r="E3506" s="388" t="str">
        <f>IF(_xlfn.IFNA(VLOOKUP(A3506,$AG$3:$AH$83,2,FALSE),"")='11.1'!$D$5,TXM!D3506,"")</f>
        <v/>
      </c>
      <c r="F3506" t="str">
        <f>IFERROR(SMALL($E$5:$E$9000,ROWS($E$5:E3506)),"")</f>
        <v/>
      </c>
      <c r="I3506" s="371" t="s">
        <v>52</v>
      </c>
      <c r="J3506" t="s">
        <v>791</v>
      </c>
      <c r="K3506" s="372">
        <v>53315410</v>
      </c>
      <c r="L3506" s="388">
        <f>ROWS(K$5:K3506)</f>
        <v>3502</v>
      </c>
      <c r="M3506" s="388" t="str">
        <f>IF(_xlfn.IFNA(VLOOKUP(I3506,$AG$3:$AH$83,2,FALSE),"")='11.1'!$D$5,TXM!L3506,"")</f>
        <v/>
      </c>
      <c r="N3506" t="str">
        <f>IFERROR(SMALL($M$5:$M$9000,ROWS($M$5:M3506)),"")</f>
        <v/>
      </c>
      <c r="P3506" t="s">
        <v>38</v>
      </c>
      <c r="Q3506" t="s">
        <v>845</v>
      </c>
      <c r="R3506">
        <v>184342</v>
      </c>
      <c r="S3506" s="388">
        <f>ROWS(R$5:R3506)</f>
        <v>3502</v>
      </c>
      <c r="T3506" s="388" t="str">
        <f>IF(_xlfn.IFNA(VLOOKUP(P3506,$AG$3:$AH$83,2,FALSE),"")='11.1'!$D$5,TXM!S3506,"")</f>
        <v/>
      </c>
      <c r="U3506" t="str">
        <f>IFERROR(SMALL($T$5:$T$9000,ROWS($T$5:T3506)),"")</f>
        <v/>
      </c>
    </row>
    <row r="3507" spans="1:21" ht="14.4" customHeight="1" x14ac:dyDescent="0.3">
      <c r="A3507" t="s">
        <v>129</v>
      </c>
      <c r="B3507" t="s">
        <v>1000</v>
      </c>
      <c r="C3507">
        <v>510964</v>
      </c>
      <c r="D3507" s="388">
        <f>ROWS(C$5:C3507)</f>
        <v>3503</v>
      </c>
      <c r="E3507" s="388" t="str">
        <f>IF(_xlfn.IFNA(VLOOKUP(A3507,$AG$3:$AH$83,2,FALSE),"")='11.1'!$D$5,TXM!D3507,"")</f>
        <v/>
      </c>
      <c r="F3507" t="str">
        <f>IFERROR(SMALL($E$5:$E$9000,ROWS($E$5:E3507)),"")</f>
        <v/>
      </c>
      <c r="I3507" s="371" t="s">
        <v>52</v>
      </c>
      <c r="J3507" t="s">
        <v>1500</v>
      </c>
      <c r="K3507" s="372">
        <v>32045928</v>
      </c>
      <c r="L3507" s="388">
        <f>ROWS(K$5:K3507)</f>
        <v>3503</v>
      </c>
      <c r="M3507" s="388" t="str">
        <f>IF(_xlfn.IFNA(VLOOKUP(I3507,$AG$3:$AH$83,2,FALSE),"")='11.1'!$D$5,TXM!L3507,"")</f>
        <v/>
      </c>
      <c r="N3507" t="str">
        <f>IFERROR(SMALL($M$5:$M$9000,ROWS($M$5:M3507)),"")</f>
        <v/>
      </c>
      <c r="P3507" t="s">
        <v>38</v>
      </c>
      <c r="Q3507" t="s">
        <v>1000</v>
      </c>
      <c r="R3507">
        <v>180777</v>
      </c>
      <c r="S3507" s="388">
        <f>ROWS(R$5:R3507)</f>
        <v>3503</v>
      </c>
      <c r="T3507" s="388" t="str">
        <f>IF(_xlfn.IFNA(VLOOKUP(P3507,$AG$3:$AH$83,2,FALSE),"")='11.1'!$D$5,TXM!S3507,"")</f>
        <v/>
      </c>
      <c r="U3507" t="str">
        <f>IFERROR(SMALL($T$5:$T$9000,ROWS($T$5:T3507)),"")</f>
        <v/>
      </c>
    </row>
    <row r="3508" spans="1:21" ht="14.4" customHeight="1" x14ac:dyDescent="0.3">
      <c r="A3508" t="s">
        <v>129</v>
      </c>
      <c r="B3508" t="s">
        <v>791</v>
      </c>
      <c r="C3508">
        <v>38496</v>
      </c>
      <c r="D3508" s="388">
        <f>ROWS(C$5:C3508)</f>
        <v>3504</v>
      </c>
      <c r="E3508" s="388" t="str">
        <f>IF(_xlfn.IFNA(VLOOKUP(A3508,$AG$3:$AH$83,2,FALSE),"")='11.1'!$D$5,TXM!D3508,"")</f>
        <v/>
      </c>
      <c r="F3508" t="str">
        <f>IFERROR(SMALL($E$5:$E$9000,ROWS($E$5:E3508)),"")</f>
        <v/>
      </c>
      <c r="I3508" s="371" t="s">
        <v>52</v>
      </c>
      <c r="J3508" t="s">
        <v>1265</v>
      </c>
      <c r="K3508" s="372">
        <v>27915935</v>
      </c>
      <c r="L3508" s="388">
        <f>ROWS(K$5:K3508)</f>
        <v>3504</v>
      </c>
      <c r="M3508" s="388" t="str">
        <f>IF(_xlfn.IFNA(VLOOKUP(I3508,$AG$3:$AH$83,2,FALSE),"")='11.1'!$D$5,TXM!L3508,"")</f>
        <v/>
      </c>
      <c r="N3508" t="str">
        <f>IFERROR(SMALL($M$5:$M$9000,ROWS($M$5:M3508)),"")</f>
        <v/>
      </c>
      <c r="P3508" t="s">
        <v>38</v>
      </c>
      <c r="Q3508" t="s">
        <v>815</v>
      </c>
      <c r="R3508">
        <v>179869</v>
      </c>
      <c r="S3508" s="388">
        <f>ROWS(R$5:R3508)</f>
        <v>3504</v>
      </c>
      <c r="T3508" s="388" t="str">
        <f>IF(_xlfn.IFNA(VLOOKUP(P3508,$AG$3:$AH$83,2,FALSE),"")='11.1'!$D$5,TXM!S3508,"")</f>
        <v/>
      </c>
      <c r="U3508" t="str">
        <f>IFERROR(SMALL($T$5:$T$9000,ROWS($T$5:T3508)),"")</f>
        <v/>
      </c>
    </row>
    <row r="3509" spans="1:21" ht="14.4" customHeight="1" x14ac:dyDescent="0.3">
      <c r="A3509" t="s">
        <v>129</v>
      </c>
      <c r="B3509" t="s">
        <v>95</v>
      </c>
      <c r="C3509">
        <v>12000</v>
      </c>
      <c r="D3509" s="388">
        <f>ROWS(C$5:C3509)</f>
        <v>3505</v>
      </c>
      <c r="E3509" s="388" t="str">
        <f>IF(_xlfn.IFNA(VLOOKUP(A3509,$AG$3:$AH$83,2,FALSE),"")='11.1'!$D$5,TXM!D3509,"")</f>
        <v/>
      </c>
      <c r="F3509" t="str">
        <f>IFERROR(SMALL($E$5:$E$9000,ROWS($E$5:E3509)),"")</f>
        <v/>
      </c>
      <c r="I3509" s="371" t="s">
        <v>52</v>
      </c>
      <c r="J3509" t="s">
        <v>108</v>
      </c>
      <c r="K3509" s="372">
        <v>22204580</v>
      </c>
      <c r="L3509" s="388">
        <f>ROWS(K$5:K3509)</f>
        <v>3505</v>
      </c>
      <c r="M3509" s="388" t="str">
        <f>IF(_xlfn.IFNA(VLOOKUP(I3509,$AG$3:$AH$83,2,FALSE),"")='11.1'!$D$5,TXM!L3509,"")</f>
        <v/>
      </c>
      <c r="N3509" t="str">
        <f>IFERROR(SMALL($M$5:$M$9000,ROWS($M$5:M3509)),"")</f>
        <v/>
      </c>
      <c r="P3509" t="s">
        <v>38</v>
      </c>
      <c r="Q3509" t="s">
        <v>97</v>
      </c>
      <c r="R3509">
        <v>177000</v>
      </c>
      <c r="S3509" s="388">
        <f>ROWS(R$5:R3509)</f>
        <v>3505</v>
      </c>
      <c r="T3509" s="388" t="str">
        <f>IF(_xlfn.IFNA(VLOOKUP(P3509,$AG$3:$AH$83,2,FALSE),"")='11.1'!$D$5,TXM!S3509,"")</f>
        <v/>
      </c>
      <c r="U3509" t="str">
        <f>IFERROR(SMALL($T$5:$T$9000,ROWS($T$5:T3509)),"")</f>
        <v/>
      </c>
    </row>
    <row r="3510" spans="1:21" ht="14.4" customHeight="1" x14ac:dyDescent="0.3">
      <c r="A3510" t="s">
        <v>129</v>
      </c>
      <c r="B3510" t="s">
        <v>825</v>
      </c>
      <c r="C3510">
        <v>7158</v>
      </c>
      <c r="D3510" s="388">
        <f>ROWS(C$5:C3510)</f>
        <v>3506</v>
      </c>
      <c r="E3510" s="388" t="str">
        <f>IF(_xlfn.IFNA(VLOOKUP(A3510,$AG$3:$AH$83,2,FALSE),"")='11.1'!$D$5,TXM!D3510,"")</f>
        <v/>
      </c>
      <c r="F3510" t="str">
        <f>IFERROR(SMALL($E$5:$E$9000,ROWS($E$5:E3510)),"")</f>
        <v/>
      </c>
      <c r="I3510" s="371" t="s">
        <v>52</v>
      </c>
      <c r="J3510" t="s">
        <v>106</v>
      </c>
      <c r="K3510" s="372">
        <v>12015602</v>
      </c>
      <c r="L3510" s="388">
        <f>ROWS(K$5:K3510)</f>
        <v>3506</v>
      </c>
      <c r="M3510" s="388" t="str">
        <f>IF(_xlfn.IFNA(VLOOKUP(I3510,$AG$3:$AH$83,2,FALSE),"")='11.1'!$D$5,TXM!L3510,"")</f>
        <v/>
      </c>
      <c r="N3510" t="str">
        <f>IFERROR(SMALL($M$5:$M$9000,ROWS($M$5:M3510)),"")</f>
        <v/>
      </c>
      <c r="P3510" t="s">
        <v>38</v>
      </c>
      <c r="Q3510" t="s">
        <v>835</v>
      </c>
      <c r="R3510">
        <v>123816</v>
      </c>
      <c r="S3510" s="388">
        <f>ROWS(R$5:R3510)</f>
        <v>3506</v>
      </c>
      <c r="T3510" s="388" t="str">
        <f>IF(_xlfn.IFNA(VLOOKUP(P3510,$AG$3:$AH$83,2,FALSE),"")='11.1'!$D$5,TXM!S3510,"")</f>
        <v/>
      </c>
      <c r="U3510" t="str">
        <f>IFERROR(SMALL($T$5:$T$9000,ROWS($T$5:T3510)),"")</f>
        <v/>
      </c>
    </row>
    <row r="3511" spans="1:21" ht="14.4" customHeight="1" x14ac:dyDescent="0.3">
      <c r="A3511" t="s">
        <v>505</v>
      </c>
      <c r="B3511" t="s">
        <v>1000</v>
      </c>
      <c r="C3511">
        <v>12656378</v>
      </c>
      <c r="D3511" s="388">
        <f>ROWS(C$5:C3511)</f>
        <v>3507</v>
      </c>
      <c r="E3511" s="388" t="str">
        <f>IF(_xlfn.IFNA(VLOOKUP(A3511,$AG$3:$AH$83,2,FALSE),"")='11.1'!$D$5,TXM!D3511,"")</f>
        <v/>
      </c>
      <c r="F3511" t="str">
        <f>IFERROR(SMALL($E$5:$E$9000,ROWS($E$5:E3511)),"")</f>
        <v/>
      </c>
      <c r="I3511" s="371" t="s">
        <v>52</v>
      </c>
      <c r="J3511" t="s">
        <v>1000</v>
      </c>
      <c r="K3511" s="372">
        <v>11291922</v>
      </c>
      <c r="L3511" s="388">
        <f>ROWS(K$5:K3511)</f>
        <v>3507</v>
      </c>
      <c r="M3511" s="388" t="str">
        <f>IF(_xlfn.IFNA(VLOOKUP(I3511,$AG$3:$AH$83,2,FALSE),"")='11.1'!$D$5,TXM!L3511,"")</f>
        <v/>
      </c>
      <c r="N3511" t="str">
        <f>IFERROR(SMALL($M$5:$M$9000,ROWS($M$5:M3511)),"")</f>
        <v/>
      </c>
      <c r="P3511" t="s">
        <v>38</v>
      </c>
      <c r="Q3511" t="s">
        <v>99</v>
      </c>
      <c r="R3511">
        <v>111784</v>
      </c>
      <c r="S3511" s="388">
        <f>ROWS(R$5:R3511)</f>
        <v>3507</v>
      </c>
      <c r="T3511" s="388" t="str">
        <f>IF(_xlfn.IFNA(VLOOKUP(P3511,$AG$3:$AH$83,2,FALSE),"")='11.1'!$D$5,TXM!S3511,"")</f>
        <v/>
      </c>
      <c r="U3511" t="str">
        <f>IFERROR(SMALL($T$5:$T$9000,ROWS($T$5:T3511)),"")</f>
        <v/>
      </c>
    </row>
    <row r="3512" spans="1:21" ht="14.4" customHeight="1" x14ac:dyDescent="0.3">
      <c r="A3512" t="s">
        <v>505</v>
      </c>
      <c r="B3512" t="s">
        <v>835</v>
      </c>
      <c r="C3512">
        <v>90592</v>
      </c>
      <c r="D3512" s="388">
        <f>ROWS(C$5:C3512)</f>
        <v>3508</v>
      </c>
      <c r="E3512" s="388" t="str">
        <f>IF(_xlfn.IFNA(VLOOKUP(A3512,$AG$3:$AH$83,2,FALSE),"")='11.1'!$D$5,TXM!D3512,"")</f>
        <v/>
      </c>
      <c r="F3512" t="str">
        <f>IFERROR(SMALL($E$5:$E$9000,ROWS($E$5:E3512)),"")</f>
        <v/>
      </c>
      <c r="I3512" s="371" t="s">
        <v>52</v>
      </c>
      <c r="J3512" t="s">
        <v>823</v>
      </c>
      <c r="K3512" s="372">
        <v>11127488</v>
      </c>
      <c r="L3512" s="388">
        <f>ROWS(K$5:K3512)</f>
        <v>3508</v>
      </c>
      <c r="M3512" s="388" t="str">
        <f>IF(_xlfn.IFNA(VLOOKUP(I3512,$AG$3:$AH$83,2,FALSE),"")='11.1'!$D$5,TXM!L3512,"")</f>
        <v/>
      </c>
      <c r="N3512" t="str">
        <f>IFERROR(SMALL($M$5:$M$9000,ROWS($M$5:M3512)),"")</f>
        <v/>
      </c>
      <c r="P3512" t="s">
        <v>38</v>
      </c>
      <c r="Q3512" t="s">
        <v>773</v>
      </c>
      <c r="R3512">
        <v>109916</v>
      </c>
      <c r="S3512" s="388">
        <f>ROWS(R$5:R3512)</f>
        <v>3508</v>
      </c>
      <c r="T3512" s="388" t="str">
        <f>IF(_xlfn.IFNA(VLOOKUP(P3512,$AG$3:$AH$83,2,FALSE),"")='11.1'!$D$5,TXM!S3512,"")</f>
        <v/>
      </c>
      <c r="U3512" t="str">
        <f>IFERROR(SMALL($T$5:$T$9000,ROWS($T$5:T3512)),"")</f>
        <v/>
      </c>
    </row>
    <row r="3513" spans="1:21" ht="14.4" customHeight="1" x14ac:dyDescent="0.3">
      <c r="A3513" t="s">
        <v>505</v>
      </c>
      <c r="B3513" t="s">
        <v>1005</v>
      </c>
      <c r="C3513">
        <v>53956</v>
      </c>
      <c r="D3513" s="388">
        <f>ROWS(C$5:C3513)</f>
        <v>3509</v>
      </c>
      <c r="E3513" s="388" t="str">
        <f>IF(_xlfn.IFNA(VLOOKUP(A3513,$AG$3:$AH$83,2,FALSE),"")='11.1'!$D$5,TXM!D3513,"")</f>
        <v/>
      </c>
      <c r="F3513" t="str">
        <f>IFERROR(SMALL($E$5:$E$9000,ROWS($E$5:E3513)),"")</f>
        <v/>
      </c>
      <c r="I3513" s="371" t="s">
        <v>52</v>
      </c>
      <c r="J3513" t="s">
        <v>873</v>
      </c>
      <c r="K3513" s="372">
        <v>8944746</v>
      </c>
      <c r="L3513" s="388">
        <f>ROWS(K$5:K3513)</f>
        <v>3509</v>
      </c>
      <c r="M3513" s="388" t="str">
        <f>IF(_xlfn.IFNA(VLOOKUP(I3513,$AG$3:$AH$83,2,FALSE),"")='11.1'!$D$5,TXM!L3513,"")</f>
        <v/>
      </c>
      <c r="N3513" t="str">
        <f>IFERROR(SMALL($M$5:$M$9000,ROWS($M$5:M3513)),"")</f>
        <v/>
      </c>
      <c r="P3513" t="s">
        <v>38</v>
      </c>
      <c r="Q3513" t="s">
        <v>841</v>
      </c>
      <c r="R3513">
        <v>82800</v>
      </c>
      <c r="S3513" s="388">
        <f>ROWS(R$5:R3513)</f>
        <v>3509</v>
      </c>
      <c r="T3513" s="388" t="str">
        <f>IF(_xlfn.IFNA(VLOOKUP(P3513,$AG$3:$AH$83,2,FALSE),"")='11.1'!$D$5,TXM!S3513,"")</f>
        <v/>
      </c>
      <c r="U3513" t="str">
        <f>IFERROR(SMALL($T$5:$T$9000,ROWS($T$5:T3513)),"")</f>
        <v/>
      </c>
    </row>
    <row r="3514" spans="1:21" ht="14.4" customHeight="1" x14ac:dyDescent="0.3">
      <c r="A3514" t="s">
        <v>505</v>
      </c>
      <c r="B3514" t="s">
        <v>95</v>
      </c>
      <c r="C3514">
        <v>47015</v>
      </c>
      <c r="D3514" s="388">
        <f>ROWS(C$5:C3514)</f>
        <v>3510</v>
      </c>
      <c r="E3514" s="388" t="str">
        <f>IF(_xlfn.IFNA(VLOOKUP(A3514,$AG$3:$AH$83,2,FALSE),"")='11.1'!$D$5,TXM!D3514,"")</f>
        <v/>
      </c>
      <c r="F3514" t="str">
        <f>IFERROR(SMALL($E$5:$E$9000,ROWS($E$5:E3514)),"")</f>
        <v/>
      </c>
      <c r="I3514" s="371" t="s">
        <v>52</v>
      </c>
      <c r="J3514" t="s">
        <v>1285</v>
      </c>
      <c r="K3514" s="372">
        <v>7489105</v>
      </c>
      <c r="L3514" s="388">
        <f>ROWS(K$5:K3514)</f>
        <v>3510</v>
      </c>
      <c r="M3514" s="388" t="str">
        <f>IF(_xlfn.IFNA(VLOOKUP(I3514,$AG$3:$AH$83,2,FALSE),"")='11.1'!$D$5,TXM!L3514,"")</f>
        <v/>
      </c>
      <c r="N3514" t="str">
        <f>IFERROR(SMALL($M$5:$M$9000,ROWS($M$5:M3514)),"")</f>
        <v/>
      </c>
      <c r="P3514" t="s">
        <v>38</v>
      </c>
      <c r="Q3514" t="s">
        <v>91</v>
      </c>
      <c r="R3514">
        <v>79518</v>
      </c>
      <c r="S3514" s="388">
        <f>ROWS(R$5:R3514)</f>
        <v>3510</v>
      </c>
      <c r="T3514" s="388" t="str">
        <f>IF(_xlfn.IFNA(VLOOKUP(P3514,$AG$3:$AH$83,2,FALSE),"")='11.1'!$D$5,TXM!S3514,"")</f>
        <v/>
      </c>
      <c r="U3514" t="str">
        <f>IFERROR(SMALL($T$5:$T$9000,ROWS($T$5:T3514)),"")</f>
        <v/>
      </c>
    </row>
    <row r="3515" spans="1:21" ht="14.4" customHeight="1" x14ac:dyDescent="0.3">
      <c r="A3515" t="s">
        <v>211</v>
      </c>
      <c r="B3515" t="s">
        <v>783</v>
      </c>
      <c r="C3515">
        <v>25863037684</v>
      </c>
      <c r="D3515" s="388">
        <f>ROWS(C$5:C3515)</f>
        <v>3511</v>
      </c>
      <c r="E3515" s="388" t="str">
        <f>IF(_xlfn.IFNA(VLOOKUP(A3515,$AG$3:$AH$83,2,FALSE),"")='11.1'!$D$5,TXM!D3515,"")</f>
        <v/>
      </c>
      <c r="F3515" t="str">
        <f>IFERROR(SMALL($E$5:$E$9000,ROWS($E$5:E3515)),"")</f>
        <v/>
      </c>
      <c r="I3515" s="371" t="s">
        <v>52</v>
      </c>
      <c r="J3515" t="s">
        <v>843</v>
      </c>
      <c r="K3515" s="372">
        <v>7158844</v>
      </c>
      <c r="L3515" s="388">
        <f>ROWS(K$5:K3515)</f>
        <v>3511</v>
      </c>
      <c r="M3515" s="388" t="str">
        <f>IF(_xlfn.IFNA(VLOOKUP(I3515,$AG$3:$AH$83,2,FALSE),"")='11.1'!$D$5,TXM!L3515,"")</f>
        <v/>
      </c>
      <c r="N3515" t="str">
        <f>IFERROR(SMALL($M$5:$M$9000,ROWS($M$5:M3515)),"")</f>
        <v/>
      </c>
      <c r="P3515" t="s">
        <v>38</v>
      </c>
      <c r="Q3515" t="s">
        <v>849</v>
      </c>
      <c r="R3515">
        <v>77850</v>
      </c>
      <c r="S3515" s="388">
        <f>ROWS(R$5:R3515)</f>
        <v>3511</v>
      </c>
      <c r="T3515" s="388" t="str">
        <f>IF(_xlfn.IFNA(VLOOKUP(P3515,$AG$3:$AH$83,2,FALSE),"")='11.1'!$D$5,TXM!S3515,"")</f>
        <v/>
      </c>
      <c r="U3515" t="str">
        <f>IFERROR(SMALL($T$5:$T$9000,ROWS($T$5:T3515)),"")</f>
        <v/>
      </c>
    </row>
    <row r="3516" spans="1:21" ht="14.4" customHeight="1" x14ac:dyDescent="0.3">
      <c r="A3516" t="s">
        <v>211</v>
      </c>
      <c r="B3516" t="s">
        <v>91</v>
      </c>
      <c r="C3516">
        <v>466112173</v>
      </c>
      <c r="D3516" s="388">
        <f>ROWS(C$5:C3516)</f>
        <v>3512</v>
      </c>
      <c r="E3516" s="388" t="str">
        <f>IF(_xlfn.IFNA(VLOOKUP(A3516,$AG$3:$AH$83,2,FALSE),"")='11.1'!$D$5,TXM!D3516,"")</f>
        <v/>
      </c>
      <c r="F3516" t="str">
        <f>IFERROR(SMALL($E$5:$E$9000,ROWS($E$5:E3516)),"")</f>
        <v/>
      </c>
      <c r="I3516" s="371" t="s">
        <v>52</v>
      </c>
      <c r="J3516" t="s">
        <v>91</v>
      </c>
      <c r="K3516" s="372">
        <v>5801164</v>
      </c>
      <c r="L3516" s="388">
        <f>ROWS(K$5:K3516)</f>
        <v>3512</v>
      </c>
      <c r="M3516" s="388" t="str">
        <f>IF(_xlfn.IFNA(VLOOKUP(I3516,$AG$3:$AH$83,2,FALSE),"")='11.1'!$D$5,TXM!L3516,"")</f>
        <v/>
      </c>
      <c r="N3516" t="str">
        <f>IFERROR(SMALL($M$5:$M$9000,ROWS($M$5:M3516)),"")</f>
        <v/>
      </c>
      <c r="P3516" t="s">
        <v>38</v>
      </c>
      <c r="Q3516" t="s">
        <v>1001</v>
      </c>
      <c r="R3516">
        <v>73878</v>
      </c>
      <c r="S3516" s="388">
        <f>ROWS(R$5:R3516)</f>
        <v>3512</v>
      </c>
      <c r="T3516" s="388" t="str">
        <f>IF(_xlfn.IFNA(VLOOKUP(P3516,$AG$3:$AH$83,2,FALSE),"")='11.1'!$D$5,TXM!S3516,"")</f>
        <v/>
      </c>
      <c r="U3516" t="str">
        <f>IFERROR(SMALL($T$5:$T$9000,ROWS($T$5:T3516)),"")</f>
        <v/>
      </c>
    </row>
    <row r="3517" spans="1:21" ht="14.4" customHeight="1" x14ac:dyDescent="0.3">
      <c r="A3517" t="s">
        <v>211</v>
      </c>
      <c r="B3517" t="s">
        <v>1000</v>
      </c>
      <c r="C3517">
        <v>267927718</v>
      </c>
      <c r="D3517" s="388">
        <f>ROWS(C$5:C3517)</f>
        <v>3513</v>
      </c>
      <c r="E3517" s="388" t="str">
        <f>IF(_xlfn.IFNA(VLOOKUP(A3517,$AG$3:$AH$83,2,FALSE),"")='11.1'!$D$5,TXM!D3517,"")</f>
        <v/>
      </c>
      <c r="F3517" t="str">
        <f>IFERROR(SMALL($E$5:$E$9000,ROWS($E$5:E3517)),"")</f>
        <v/>
      </c>
      <c r="I3517" s="371" t="s">
        <v>52</v>
      </c>
      <c r="J3517" t="s">
        <v>99</v>
      </c>
      <c r="K3517" s="372">
        <v>4104894</v>
      </c>
      <c r="L3517" s="388">
        <f>ROWS(K$5:K3517)</f>
        <v>3513</v>
      </c>
      <c r="M3517" s="388" t="str">
        <f>IF(_xlfn.IFNA(VLOOKUP(I3517,$AG$3:$AH$83,2,FALSE),"")='11.1'!$D$5,TXM!L3517,"")</f>
        <v/>
      </c>
      <c r="N3517" t="str">
        <f>IFERROR(SMALL($M$5:$M$9000,ROWS($M$5:M3517)),"")</f>
        <v/>
      </c>
      <c r="P3517" t="s">
        <v>38</v>
      </c>
      <c r="Q3517" t="s">
        <v>799</v>
      </c>
      <c r="R3517">
        <v>71202</v>
      </c>
      <c r="S3517" s="388">
        <f>ROWS(R$5:R3517)</f>
        <v>3513</v>
      </c>
      <c r="T3517" s="388" t="str">
        <f>IF(_xlfn.IFNA(VLOOKUP(P3517,$AG$3:$AH$83,2,FALSE),"")='11.1'!$D$5,TXM!S3517,"")</f>
        <v/>
      </c>
      <c r="U3517" t="str">
        <f>IFERROR(SMALL($T$5:$T$9000,ROWS($T$5:T3517)),"")</f>
        <v/>
      </c>
    </row>
    <row r="3518" spans="1:21" ht="14.4" customHeight="1" x14ac:dyDescent="0.3">
      <c r="A3518" t="s">
        <v>211</v>
      </c>
      <c r="B3518" t="s">
        <v>172</v>
      </c>
      <c r="C3518">
        <v>188577270</v>
      </c>
      <c r="D3518" s="388">
        <f>ROWS(C$5:C3518)</f>
        <v>3514</v>
      </c>
      <c r="E3518" s="388" t="str">
        <f>IF(_xlfn.IFNA(VLOOKUP(A3518,$AG$3:$AH$83,2,FALSE),"")='11.1'!$D$5,TXM!D3518,"")</f>
        <v/>
      </c>
      <c r="F3518" t="str">
        <f>IFERROR(SMALL($E$5:$E$9000,ROWS($E$5:E3518)),"")</f>
        <v/>
      </c>
      <c r="I3518" s="371" t="s">
        <v>52</v>
      </c>
      <c r="J3518" t="s">
        <v>821</v>
      </c>
      <c r="K3518" s="372">
        <v>4012405</v>
      </c>
      <c r="L3518" s="388">
        <f>ROWS(K$5:K3518)</f>
        <v>3514</v>
      </c>
      <c r="M3518" s="388" t="str">
        <f>IF(_xlfn.IFNA(VLOOKUP(I3518,$AG$3:$AH$83,2,FALSE),"")='11.1'!$D$5,TXM!L3518,"")</f>
        <v/>
      </c>
      <c r="N3518" t="str">
        <f>IFERROR(SMALL($M$5:$M$9000,ROWS($M$5:M3518)),"")</f>
        <v/>
      </c>
      <c r="P3518" t="s">
        <v>38</v>
      </c>
      <c r="Q3518" t="s">
        <v>817</v>
      </c>
      <c r="R3518">
        <v>71000</v>
      </c>
      <c r="S3518" s="388">
        <f>ROWS(R$5:R3518)</f>
        <v>3514</v>
      </c>
      <c r="T3518" s="388" t="str">
        <f>IF(_xlfn.IFNA(VLOOKUP(P3518,$AG$3:$AH$83,2,FALSE),"")='11.1'!$D$5,TXM!S3518,"")</f>
        <v/>
      </c>
      <c r="U3518" t="str">
        <f>IFERROR(SMALL($T$5:$T$9000,ROWS($T$5:T3518)),"")</f>
        <v/>
      </c>
    </row>
    <row r="3519" spans="1:21" ht="14.4" customHeight="1" x14ac:dyDescent="0.3">
      <c r="A3519" t="s">
        <v>211</v>
      </c>
      <c r="B3519" t="s">
        <v>779</v>
      </c>
      <c r="C3519">
        <v>188193000</v>
      </c>
      <c r="D3519" s="388">
        <f>ROWS(C$5:C3519)</f>
        <v>3515</v>
      </c>
      <c r="E3519" s="388" t="str">
        <f>IF(_xlfn.IFNA(VLOOKUP(A3519,$AG$3:$AH$83,2,FALSE),"")='11.1'!$D$5,TXM!D3519,"")</f>
        <v/>
      </c>
      <c r="F3519" t="str">
        <f>IFERROR(SMALL($E$5:$E$9000,ROWS($E$5:E3519)),"")</f>
        <v/>
      </c>
      <c r="I3519" s="371" t="s">
        <v>52</v>
      </c>
      <c r="J3519" t="s">
        <v>107</v>
      </c>
      <c r="K3519" s="372">
        <v>3981484</v>
      </c>
      <c r="L3519" s="388">
        <f>ROWS(K$5:K3519)</f>
        <v>3515</v>
      </c>
      <c r="M3519" s="388" t="str">
        <f>IF(_xlfn.IFNA(VLOOKUP(I3519,$AG$3:$AH$83,2,FALSE),"")='11.1'!$D$5,TXM!L3519,"")</f>
        <v/>
      </c>
      <c r="N3519" t="str">
        <f>IFERROR(SMALL($M$5:$M$9000,ROWS($M$5:M3519)),"")</f>
        <v/>
      </c>
      <c r="P3519" t="s">
        <v>38</v>
      </c>
      <c r="Q3519" t="s">
        <v>825</v>
      </c>
      <c r="R3519">
        <v>66139</v>
      </c>
      <c r="S3519" s="388">
        <f>ROWS(R$5:R3519)</f>
        <v>3515</v>
      </c>
      <c r="T3519" s="388" t="str">
        <f>IF(_xlfn.IFNA(VLOOKUP(P3519,$AG$3:$AH$83,2,FALSE),"")='11.1'!$D$5,TXM!S3519,"")</f>
        <v/>
      </c>
      <c r="U3519" t="str">
        <f>IFERROR(SMALL($T$5:$T$9000,ROWS($T$5:T3519)),"")</f>
        <v/>
      </c>
    </row>
    <row r="3520" spans="1:21" ht="14.4" customHeight="1" x14ac:dyDescent="0.3">
      <c r="A3520" t="s">
        <v>211</v>
      </c>
      <c r="B3520" t="s">
        <v>865</v>
      </c>
      <c r="C3520">
        <v>163061567</v>
      </c>
      <c r="D3520" s="388">
        <f>ROWS(C$5:C3520)</f>
        <v>3516</v>
      </c>
      <c r="E3520" s="388" t="str">
        <f>IF(_xlfn.IFNA(VLOOKUP(A3520,$AG$3:$AH$83,2,FALSE),"")='11.1'!$D$5,TXM!D3520,"")</f>
        <v/>
      </c>
      <c r="F3520" t="str">
        <f>IFERROR(SMALL($E$5:$E$9000,ROWS($E$5:E3520)),"")</f>
        <v/>
      </c>
      <c r="I3520" s="371" t="s">
        <v>52</v>
      </c>
      <c r="J3520" t="s">
        <v>1441</v>
      </c>
      <c r="K3520" s="372">
        <v>3929410</v>
      </c>
      <c r="L3520" s="388">
        <f>ROWS(K$5:K3520)</f>
        <v>3516</v>
      </c>
      <c r="M3520" s="388" t="str">
        <f>IF(_xlfn.IFNA(VLOOKUP(I3520,$AG$3:$AH$83,2,FALSE),"")='11.1'!$D$5,TXM!L3520,"")</f>
        <v/>
      </c>
      <c r="N3520" t="str">
        <f>IFERROR(SMALL($M$5:$M$9000,ROWS($M$5:M3520)),"")</f>
        <v/>
      </c>
      <c r="P3520" t="s">
        <v>38</v>
      </c>
      <c r="Q3520" t="s">
        <v>819</v>
      </c>
      <c r="R3520">
        <v>50368</v>
      </c>
      <c r="S3520" s="388">
        <f>ROWS(R$5:R3520)</f>
        <v>3516</v>
      </c>
      <c r="T3520" s="388" t="str">
        <f>IF(_xlfn.IFNA(VLOOKUP(P3520,$AG$3:$AH$83,2,FALSE),"")='11.1'!$D$5,TXM!S3520,"")</f>
        <v/>
      </c>
      <c r="U3520" t="str">
        <f>IFERROR(SMALL($T$5:$T$9000,ROWS($T$5:T3520)),"")</f>
        <v/>
      </c>
    </row>
    <row r="3521" spans="1:21" ht="14.4" customHeight="1" x14ac:dyDescent="0.3">
      <c r="A3521" t="s">
        <v>211</v>
      </c>
      <c r="B3521" t="s">
        <v>849</v>
      </c>
      <c r="C3521">
        <v>150669553</v>
      </c>
      <c r="D3521" s="388">
        <f>ROWS(C$5:C3521)</f>
        <v>3517</v>
      </c>
      <c r="E3521" s="388" t="str">
        <f>IF(_xlfn.IFNA(VLOOKUP(A3521,$AG$3:$AH$83,2,FALSE),"")='11.1'!$D$5,TXM!D3521,"")</f>
        <v/>
      </c>
      <c r="F3521" t="str">
        <f>IFERROR(SMALL($E$5:$E$9000,ROWS($E$5:E3521)),"")</f>
        <v/>
      </c>
      <c r="I3521" s="371" t="s">
        <v>52</v>
      </c>
      <c r="J3521" t="s">
        <v>867</v>
      </c>
      <c r="K3521" s="372">
        <v>3917190</v>
      </c>
      <c r="L3521" s="388">
        <f>ROWS(K$5:K3521)</f>
        <v>3517</v>
      </c>
      <c r="M3521" s="388" t="str">
        <f>IF(_xlfn.IFNA(VLOOKUP(I3521,$AG$3:$AH$83,2,FALSE),"")='11.1'!$D$5,TXM!L3521,"")</f>
        <v/>
      </c>
      <c r="N3521" t="str">
        <f>IFERROR(SMALL($M$5:$M$9000,ROWS($M$5:M3521)),"")</f>
        <v/>
      </c>
      <c r="P3521" t="s">
        <v>38</v>
      </c>
      <c r="Q3521" t="s">
        <v>106</v>
      </c>
      <c r="R3521">
        <v>47298</v>
      </c>
      <c r="S3521" s="388">
        <f>ROWS(R$5:R3521)</f>
        <v>3517</v>
      </c>
      <c r="T3521" s="388" t="str">
        <f>IF(_xlfn.IFNA(VLOOKUP(P3521,$AG$3:$AH$83,2,FALSE),"")='11.1'!$D$5,TXM!S3521,"")</f>
        <v/>
      </c>
      <c r="U3521" t="str">
        <f>IFERROR(SMALL($T$5:$T$9000,ROWS($T$5:T3521)),"")</f>
        <v/>
      </c>
    </row>
    <row r="3522" spans="1:21" ht="14.4" customHeight="1" x14ac:dyDescent="0.3">
      <c r="A3522" t="s">
        <v>211</v>
      </c>
      <c r="B3522" t="s">
        <v>839</v>
      </c>
      <c r="C3522">
        <v>150265930</v>
      </c>
      <c r="D3522" s="388">
        <f>ROWS(C$5:C3522)</f>
        <v>3518</v>
      </c>
      <c r="E3522" s="388" t="str">
        <f>IF(_xlfn.IFNA(VLOOKUP(A3522,$AG$3:$AH$83,2,FALSE),"")='11.1'!$D$5,TXM!D3522,"")</f>
        <v/>
      </c>
      <c r="F3522" t="str">
        <f>IFERROR(SMALL($E$5:$E$9000,ROWS($E$5:E3522)),"")</f>
        <v/>
      </c>
      <c r="I3522" s="371" t="s">
        <v>52</v>
      </c>
      <c r="J3522" t="s">
        <v>775</v>
      </c>
      <c r="K3522" s="372">
        <v>3353049</v>
      </c>
      <c r="L3522" s="388">
        <f>ROWS(K$5:K3522)</f>
        <v>3518</v>
      </c>
      <c r="M3522" s="388" t="str">
        <f>IF(_xlfn.IFNA(VLOOKUP(I3522,$AG$3:$AH$83,2,FALSE),"")='11.1'!$D$5,TXM!L3522,"")</f>
        <v/>
      </c>
      <c r="N3522" t="str">
        <f>IFERROR(SMALL($M$5:$M$9000,ROWS($M$5:M3522)),"")</f>
        <v/>
      </c>
      <c r="P3522" t="s">
        <v>38</v>
      </c>
      <c r="Q3522" t="s">
        <v>787</v>
      </c>
      <c r="R3522">
        <v>41625</v>
      </c>
      <c r="S3522" s="388">
        <f>ROWS(R$5:R3522)</f>
        <v>3518</v>
      </c>
      <c r="T3522" s="388" t="str">
        <f>IF(_xlfn.IFNA(VLOOKUP(P3522,$AG$3:$AH$83,2,FALSE),"")='11.1'!$D$5,TXM!S3522,"")</f>
        <v/>
      </c>
      <c r="U3522" t="str">
        <f>IFERROR(SMALL($T$5:$T$9000,ROWS($T$5:T3522)),"")</f>
        <v/>
      </c>
    </row>
    <row r="3523" spans="1:21" ht="14.4" customHeight="1" x14ac:dyDescent="0.3">
      <c r="A3523" t="s">
        <v>211</v>
      </c>
      <c r="B3523" t="s">
        <v>106</v>
      </c>
      <c r="C3523">
        <v>135951516</v>
      </c>
      <c r="D3523" s="388">
        <f>ROWS(C$5:C3523)</f>
        <v>3519</v>
      </c>
      <c r="E3523" s="388" t="str">
        <f>IF(_xlfn.IFNA(VLOOKUP(A3523,$AG$3:$AH$83,2,FALSE),"")='11.1'!$D$5,TXM!D3523,"")</f>
        <v/>
      </c>
      <c r="F3523" t="str">
        <f>IFERROR(SMALL($E$5:$E$9000,ROWS($E$5:E3523)),"")</f>
        <v/>
      </c>
      <c r="I3523" s="371" t="s">
        <v>52</v>
      </c>
      <c r="J3523" t="s">
        <v>845</v>
      </c>
      <c r="K3523" s="372">
        <v>3258913</v>
      </c>
      <c r="L3523" s="388">
        <f>ROWS(K$5:K3523)</f>
        <v>3519</v>
      </c>
      <c r="M3523" s="388" t="str">
        <f>IF(_xlfn.IFNA(VLOOKUP(I3523,$AG$3:$AH$83,2,FALSE),"")='11.1'!$D$5,TXM!L3523,"")</f>
        <v/>
      </c>
      <c r="N3523" t="str">
        <f>IFERROR(SMALL($M$5:$M$9000,ROWS($M$5:M3523)),"")</f>
        <v/>
      </c>
      <c r="P3523" t="s">
        <v>38</v>
      </c>
      <c r="Q3523" t="s">
        <v>100</v>
      </c>
      <c r="R3523">
        <v>39800</v>
      </c>
      <c r="S3523" s="388">
        <f>ROWS(R$5:R3523)</f>
        <v>3519</v>
      </c>
      <c r="T3523" s="388" t="str">
        <f>IF(_xlfn.IFNA(VLOOKUP(P3523,$AG$3:$AH$83,2,FALSE),"")='11.1'!$D$5,TXM!S3523,"")</f>
        <v/>
      </c>
      <c r="U3523" t="str">
        <f>IFERROR(SMALL($T$5:$T$9000,ROWS($T$5:T3523)),"")</f>
        <v/>
      </c>
    </row>
    <row r="3524" spans="1:21" ht="14.4" customHeight="1" x14ac:dyDescent="0.3">
      <c r="A3524" t="s">
        <v>211</v>
      </c>
      <c r="B3524" t="s">
        <v>1252</v>
      </c>
      <c r="C3524">
        <v>117437037</v>
      </c>
      <c r="D3524" s="388">
        <f>ROWS(C$5:C3524)</f>
        <v>3520</v>
      </c>
      <c r="E3524" s="388" t="str">
        <f>IF(_xlfn.IFNA(VLOOKUP(A3524,$AG$3:$AH$83,2,FALSE),"")='11.1'!$D$5,TXM!D3524,"")</f>
        <v/>
      </c>
      <c r="F3524" t="str">
        <f>IFERROR(SMALL($E$5:$E$9000,ROWS($E$5:E3524)),"")</f>
        <v/>
      </c>
      <c r="I3524" s="371" t="s">
        <v>52</v>
      </c>
      <c r="J3524" t="s">
        <v>1275</v>
      </c>
      <c r="K3524" s="372">
        <v>2752542</v>
      </c>
      <c r="L3524" s="388">
        <f>ROWS(K$5:K3524)</f>
        <v>3520</v>
      </c>
      <c r="M3524" s="388" t="str">
        <f>IF(_xlfn.IFNA(VLOOKUP(I3524,$AG$3:$AH$83,2,FALSE),"")='11.1'!$D$5,TXM!L3524,"")</f>
        <v/>
      </c>
      <c r="N3524" t="str">
        <f>IFERROR(SMALL($M$5:$M$9000,ROWS($M$5:M3524)),"")</f>
        <v/>
      </c>
      <c r="P3524" t="s">
        <v>38</v>
      </c>
      <c r="Q3524" t="s">
        <v>108</v>
      </c>
      <c r="R3524">
        <v>33132</v>
      </c>
      <c r="S3524" s="388">
        <f>ROWS(R$5:R3524)</f>
        <v>3520</v>
      </c>
      <c r="T3524" s="388" t="str">
        <f>IF(_xlfn.IFNA(VLOOKUP(P3524,$AG$3:$AH$83,2,FALSE),"")='11.1'!$D$5,TXM!S3524,"")</f>
        <v/>
      </c>
      <c r="U3524" t="str">
        <f>IFERROR(SMALL($T$5:$T$9000,ROWS($T$5:T3524)),"")</f>
        <v/>
      </c>
    </row>
    <row r="3525" spans="1:21" ht="14.4" customHeight="1" x14ac:dyDescent="0.3">
      <c r="A3525" t="s">
        <v>211</v>
      </c>
      <c r="B3525" t="s">
        <v>102</v>
      </c>
      <c r="C3525">
        <v>106153034</v>
      </c>
      <c r="D3525" s="388">
        <f>ROWS(C$5:C3525)</f>
        <v>3521</v>
      </c>
      <c r="E3525" s="388" t="str">
        <f>IF(_xlfn.IFNA(VLOOKUP(A3525,$AG$3:$AH$83,2,FALSE),"")='11.1'!$D$5,TXM!D3525,"")</f>
        <v/>
      </c>
      <c r="F3525" t="str">
        <f>IFERROR(SMALL($E$5:$E$9000,ROWS($E$5:E3525)),"")</f>
        <v/>
      </c>
      <c r="I3525" s="371" t="s">
        <v>52</v>
      </c>
      <c r="J3525" t="s">
        <v>835</v>
      </c>
      <c r="K3525" s="372">
        <v>2656738</v>
      </c>
      <c r="L3525" s="388">
        <f>ROWS(K$5:K3525)</f>
        <v>3521</v>
      </c>
      <c r="M3525" s="388" t="str">
        <f>IF(_xlfn.IFNA(VLOOKUP(I3525,$AG$3:$AH$83,2,FALSE),"")='11.1'!$D$5,TXM!L3525,"")</f>
        <v/>
      </c>
      <c r="N3525" t="str">
        <f>IFERROR(SMALL($M$5:$M$9000,ROWS($M$5:M3525)),"")</f>
        <v/>
      </c>
      <c r="P3525" t="s">
        <v>38</v>
      </c>
      <c r="Q3525" t="s">
        <v>811</v>
      </c>
      <c r="R3525">
        <v>23513</v>
      </c>
      <c r="S3525" s="388">
        <f>ROWS(R$5:R3525)</f>
        <v>3521</v>
      </c>
      <c r="T3525" s="388" t="str">
        <f>IF(_xlfn.IFNA(VLOOKUP(P3525,$AG$3:$AH$83,2,FALSE),"")='11.1'!$D$5,TXM!S3525,"")</f>
        <v/>
      </c>
      <c r="U3525" t="str">
        <f>IFERROR(SMALL($T$5:$T$9000,ROWS($T$5:T3525)),"")</f>
        <v/>
      </c>
    </row>
    <row r="3526" spans="1:21" ht="14.4" customHeight="1" x14ac:dyDescent="0.3">
      <c r="A3526" t="s">
        <v>211</v>
      </c>
      <c r="B3526" t="s">
        <v>793</v>
      </c>
      <c r="C3526">
        <v>105853411</v>
      </c>
      <c r="D3526" s="388">
        <f>ROWS(C$5:C3526)</f>
        <v>3522</v>
      </c>
      <c r="E3526" s="388" t="str">
        <f>IF(_xlfn.IFNA(VLOOKUP(A3526,$AG$3:$AH$83,2,FALSE),"")='11.1'!$D$5,TXM!D3526,"")</f>
        <v/>
      </c>
      <c r="F3526" t="str">
        <f>IFERROR(SMALL($E$5:$E$9000,ROWS($E$5:E3526)),"")</f>
        <v/>
      </c>
      <c r="I3526" s="371" t="s">
        <v>52</v>
      </c>
      <c r="J3526" t="s">
        <v>105</v>
      </c>
      <c r="K3526" s="372">
        <v>2569001</v>
      </c>
      <c r="L3526" s="388">
        <f>ROWS(K$5:K3526)</f>
        <v>3522</v>
      </c>
      <c r="M3526" s="388" t="str">
        <f>IF(_xlfn.IFNA(VLOOKUP(I3526,$AG$3:$AH$83,2,FALSE),"")='11.1'!$D$5,TXM!L3526,"")</f>
        <v/>
      </c>
      <c r="N3526" t="str">
        <f>IFERROR(SMALL($M$5:$M$9000,ROWS($M$5:M3526)),"")</f>
        <v/>
      </c>
      <c r="P3526" t="s">
        <v>38</v>
      </c>
      <c r="Q3526" t="s">
        <v>859</v>
      </c>
      <c r="R3526">
        <v>22891</v>
      </c>
      <c r="S3526" s="388">
        <f>ROWS(R$5:R3526)</f>
        <v>3522</v>
      </c>
      <c r="T3526" s="388" t="str">
        <f>IF(_xlfn.IFNA(VLOOKUP(P3526,$AG$3:$AH$83,2,FALSE),"")='11.1'!$D$5,TXM!S3526,"")</f>
        <v/>
      </c>
      <c r="U3526" t="str">
        <f>IFERROR(SMALL($T$5:$T$9000,ROWS($T$5:T3526)),"")</f>
        <v/>
      </c>
    </row>
    <row r="3527" spans="1:21" ht="14.4" customHeight="1" x14ac:dyDescent="0.3">
      <c r="A3527" t="s">
        <v>211</v>
      </c>
      <c r="B3527" t="s">
        <v>104</v>
      </c>
      <c r="C3527">
        <v>104076169</v>
      </c>
      <c r="D3527" s="388">
        <f>ROWS(C$5:C3527)</f>
        <v>3523</v>
      </c>
      <c r="E3527" s="388" t="str">
        <f>IF(_xlfn.IFNA(VLOOKUP(A3527,$AG$3:$AH$83,2,FALSE),"")='11.1'!$D$5,TXM!D3527,"")</f>
        <v/>
      </c>
      <c r="F3527" t="str">
        <f>IFERROR(SMALL($E$5:$E$9000,ROWS($E$5:E3527)),"")</f>
        <v/>
      </c>
      <c r="I3527" s="371" t="s">
        <v>52</v>
      </c>
      <c r="J3527" t="s">
        <v>861</v>
      </c>
      <c r="K3527" s="372">
        <v>2102152</v>
      </c>
      <c r="L3527" s="388">
        <f>ROWS(K$5:K3527)</f>
        <v>3523</v>
      </c>
      <c r="M3527" s="388" t="str">
        <f>IF(_xlfn.IFNA(VLOOKUP(I3527,$AG$3:$AH$83,2,FALSE),"")='11.1'!$D$5,TXM!L3527,"")</f>
        <v/>
      </c>
      <c r="N3527" t="str">
        <f>IFERROR(SMALL($M$5:$M$9000,ROWS($M$5:M3527)),"")</f>
        <v/>
      </c>
      <c r="P3527" t="s">
        <v>38</v>
      </c>
      <c r="Q3527" t="s">
        <v>104</v>
      </c>
      <c r="R3527">
        <v>16112</v>
      </c>
      <c r="S3527" s="388">
        <f>ROWS(R$5:R3527)</f>
        <v>3523</v>
      </c>
      <c r="T3527" s="388" t="str">
        <f>IF(_xlfn.IFNA(VLOOKUP(P3527,$AG$3:$AH$83,2,FALSE),"")='11.1'!$D$5,TXM!S3527,"")</f>
        <v/>
      </c>
      <c r="U3527" t="str">
        <f>IFERROR(SMALL($T$5:$T$9000,ROWS($T$5:T3527)),"")</f>
        <v/>
      </c>
    </row>
    <row r="3528" spans="1:21" ht="14.4" customHeight="1" x14ac:dyDescent="0.3">
      <c r="A3528" t="s">
        <v>211</v>
      </c>
      <c r="B3528" t="s">
        <v>1275</v>
      </c>
      <c r="C3528">
        <v>101815790</v>
      </c>
      <c r="D3528" s="388">
        <f>ROWS(C$5:C3528)</f>
        <v>3524</v>
      </c>
      <c r="E3528" s="388" t="str">
        <f>IF(_xlfn.IFNA(VLOOKUP(A3528,$AG$3:$AH$83,2,FALSE),"")='11.1'!$D$5,TXM!D3528,"")</f>
        <v/>
      </c>
      <c r="F3528" t="str">
        <f>IFERROR(SMALL($E$5:$E$9000,ROWS($E$5:E3528)),"")</f>
        <v/>
      </c>
      <c r="I3528" s="371" t="s">
        <v>52</v>
      </c>
      <c r="J3528" t="s">
        <v>779</v>
      </c>
      <c r="K3528" s="372">
        <v>1996045</v>
      </c>
      <c r="L3528" s="388">
        <f>ROWS(K$5:K3528)</f>
        <v>3524</v>
      </c>
      <c r="M3528" s="388" t="str">
        <f>IF(_xlfn.IFNA(VLOOKUP(I3528,$AG$3:$AH$83,2,FALSE),"")='11.1'!$D$5,TXM!L3528,"")</f>
        <v/>
      </c>
      <c r="N3528" t="str">
        <f>IFERROR(SMALL($M$5:$M$9000,ROWS($M$5:M3528)),"")</f>
        <v/>
      </c>
      <c r="P3528" t="s">
        <v>38</v>
      </c>
      <c r="Q3528" t="s">
        <v>1275</v>
      </c>
      <c r="R3528">
        <v>13933</v>
      </c>
      <c r="S3528" s="388">
        <f>ROWS(R$5:R3528)</f>
        <v>3524</v>
      </c>
      <c r="T3528" s="388" t="str">
        <f>IF(_xlfn.IFNA(VLOOKUP(P3528,$AG$3:$AH$83,2,FALSE),"")='11.1'!$D$5,TXM!S3528,"")</f>
        <v/>
      </c>
      <c r="U3528" t="str">
        <f>IFERROR(SMALL($T$5:$T$9000,ROWS($T$5:T3528)),"")</f>
        <v/>
      </c>
    </row>
    <row r="3529" spans="1:21" ht="14.4" customHeight="1" x14ac:dyDescent="0.3">
      <c r="A3529" t="s">
        <v>211</v>
      </c>
      <c r="B3529" t="s">
        <v>1005</v>
      </c>
      <c r="C3529">
        <v>95061341</v>
      </c>
      <c r="D3529" s="388">
        <f>ROWS(C$5:C3529)</f>
        <v>3525</v>
      </c>
      <c r="E3529" s="388" t="str">
        <f>IF(_xlfn.IFNA(VLOOKUP(A3529,$AG$3:$AH$83,2,FALSE),"")='11.1'!$D$5,TXM!D3529,"")</f>
        <v/>
      </c>
      <c r="F3529" t="str">
        <f>IFERROR(SMALL($E$5:$E$9000,ROWS($E$5:E3529)),"")</f>
        <v/>
      </c>
      <c r="I3529" s="371" t="s">
        <v>52</v>
      </c>
      <c r="J3529" t="s">
        <v>857</v>
      </c>
      <c r="K3529" s="372">
        <v>1956577</v>
      </c>
      <c r="L3529" s="388">
        <f>ROWS(K$5:K3529)</f>
        <v>3525</v>
      </c>
      <c r="M3529" s="388" t="str">
        <f>IF(_xlfn.IFNA(VLOOKUP(I3529,$AG$3:$AH$83,2,FALSE),"")='11.1'!$D$5,TXM!L3529,"")</f>
        <v/>
      </c>
      <c r="N3529" t="str">
        <f>IFERROR(SMALL($M$5:$M$9000,ROWS($M$5:M3529)),"")</f>
        <v/>
      </c>
      <c r="P3529" t="s">
        <v>38</v>
      </c>
      <c r="Q3529" t="s">
        <v>1500</v>
      </c>
      <c r="R3529">
        <v>12015</v>
      </c>
      <c r="S3529" s="388">
        <f>ROWS(R$5:R3529)</f>
        <v>3525</v>
      </c>
      <c r="T3529" s="388" t="str">
        <f>IF(_xlfn.IFNA(VLOOKUP(P3529,$AG$3:$AH$83,2,FALSE),"")='11.1'!$D$5,TXM!S3529,"")</f>
        <v/>
      </c>
      <c r="U3529" t="str">
        <f>IFERROR(SMALL($T$5:$T$9000,ROWS($T$5:T3529)),"")</f>
        <v/>
      </c>
    </row>
    <row r="3530" spans="1:21" ht="14.4" customHeight="1" x14ac:dyDescent="0.3">
      <c r="A3530" t="s">
        <v>211</v>
      </c>
      <c r="B3530" t="s">
        <v>785</v>
      </c>
      <c r="C3530">
        <v>85574529</v>
      </c>
      <c r="D3530" s="388">
        <f>ROWS(C$5:C3530)</f>
        <v>3526</v>
      </c>
      <c r="E3530" s="388" t="str">
        <f>IF(_xlfn.IFNA(VLOOKUP(A3530,$AG$3:$AH$83,2,FALSE),"")='11.1'!$D$5,TXM!D3530,"")</f>
        <v/>
      </c>
      <c r="F3530" t="str">
        <f>IFERROR(SMALL($E$5:$E$9000,ROWS($E$5:E3530)),"")</f>
        <v/>
      </c>
      <c r="I3530" s="371" t="s">
        <v>52</v>
      </c>
      <c r="J3530" t="s">
        <v>1318</v>
      </c>
      <c r="K3530" s="372">
        <v>1869196</v>
      </c>
      <c r="L3530" s="388">
        <f>ROWS(K$5:K3530)</f>
        <v>3526</v>
      </c>
      <c r="M3530" s="388" t="str">
        <f>IF(_xlfn.IFNA(VLOOKUP(I3530,$AG$3:$AH$83,2,FALSE),"")='11.1'!$D$5,TXM!L3530,"")</f>
        <v/>
      </c>
      <c r="N3530" t="str">
        <f>IFERROR(SMALL($M$5:$M$9000,ROWS($M$5:M3530)),"")</f>
        <v/>
      </c>
      <c r="P3530" t="s">
        <v>38</v>
      </c>
      <c r="Q3530" t="s">
        <v>809</v>
      </c>
      <c r="R3530">
        <v>10053</v>
      </c>
      <c r="S3530" s="388">
        <f>ROWS(R$5:R3530)</f>
        <v>3526</v>
      </c>
      <c r="T3530" s="388" t="str">
        <f>IF(_xlfn.IFNA(VLOOKUP(P3530,$AG$3:$AH$83,2,FALSE),"")='11.1'!$D$5,TXM!S3530,"")</f>
        <v/>
      </c>
      <c r="U3530" t="str">
        <f>IFERROR(SMALL($T$5:$T$9000,ROWS($T$5:T3530)),"")</f>
        <v/>
      </c>
    </row>
    <row r="3531" spans="1:21" ht="14.4" customHeight="1" x14ac:dyDescent="0.3">
      <c r="A3531" t="s">
        <v>211</v>
      </c>
      <c r="B3531" t="s">
        <v>107</v>
      </c>
      <c r="C3531">
        <v>77220838</v>
      </c>
      <c r="D3531" s="388">
        <f>ROWS(C$5:C3531)</f>
        <v>3527</v>
      </c>
      <c r="E3531" s="388" t="str">
        <f>IF(_xlfn.IFNA(VLOOKUP(A3531,$AG$3:$AH$83,2,FALSE),"")='11.1'!$D$5,TXM!D3531,"")</f>
        <v/>
      </c>
      <c r="F3531" t="str">
        <f>IFERROR(SMALL($E$5:$E$9000,ROWS($E$5:E3531)),"")</f>
        <v/>
      </c>
      <c r="I3531" s="371" t="s">
        <v>52</v>
      </c>
      <c r="J3531" t="s">
        <v>849</v>
      </c>
      <c r="K3531" s="372">
        <v>1458187</v>
      </c>
      <c r="L3531" s="388">
        <f>ROWS(K$5:K3531)</f>
        <v>3527</v>
      </c>
      <c r="M3531" s="388" t="str">
        <f>IF(_xlfn.IFNA(VLOOKUP(I3531,$AG$3:$AH$83,2,FALSE),"")='11.1'!$D$5,TXM!L3531,"")</f>
        <v/>
      </c>
      <c r="N3531" t="str">
        <f>IFERROR(SMALL($M$5:$M$9000,ROWS($M$5:M3531)),"")</f>
        <v/>
      </c>
      <c r="P3531" t="s">
        <v>38</v>
      </c>
      <c r="Q3531" t="s">
        <v>855</v>
      </c>
      <c r="R3531">
        <v>7038</v>
      </c>
      <c r="S3531" s="388">
        <f>ROWS(R$5:R3531)</f>
        <v>3527</v>
      </c>
      <c r="T3531" s="388" t="str">
        <f>IF(_xlfn.IFNA(VLOOKUP(P3531,$AG$3:$AH$83,2,FALSE),"")='11.1'!$D$5,TXM!S3531,"")</f>
        <v/>
      </c>
      <c r="U3531" t="str">
        <f>IFERROR(SMALL($T$5:$T$9000,ROWS($T$5:T3531)),"")</f>
        <v/>
      </c>
    </row>
    <row r="3532" spans="1:21" ht="14.4" customHeight="1" x14ac:dyDescent="0.3">
      <c r="A3532" t="s">
        <v>211</v>
      </c>
      <c r="B3532" t="s">
        <v>863</v>
      </c>
      <c r="C3532">
        <v>76928018</v>
      </c>
      <c r="D3532" s="388">
        <f>ROWS(C$5:C3532)</f>
        <v>3528</v>
      </c>
      <c r="E3532" s="388" t="str">
        <f>IF(_xlfn.IFNA(VLOOKUP(A3532,$AG$3:$AH$83,2,FALSE),"")='11.1'!$D$5,TXM!D3532,"")</f>
        <v/>
      </c>
      <c r="F3532" t="str">
        <f>IFERROR(SMALL($E$5:$E$9000,ROWS($E$5:E3532)),"")</f>
        <v/>
      </c>
      <c r="I3532" s="371" t="s">
        <v>52</v>
      </c>
      <c r="J3532" t="s">
        <v>837</v>
      </c>
      <c r="K3532" s="372">
        <v>1208251</v>
      </c>
      <c r="L3532" s="388">
        <f>ROWS(K$5:K3532)</f>
        <v>3528</v>
      </c>
      <c r="M3532" s="388" t="str">
        <f>IF(_xlfn.IFNA(VLOOKUP(I3532,$AG$3:$AH$83,2,FALSE),"")='11.1'!$D$5,TXM!L3532,"")</f>
        <v/>
      </c>
      <c r="N3532" t="str">
        <f>IFERROR(SMALL($M$5:$M$9000,ROWS($M$5:M3532)),"")</f>
        <v/>
      </c>
      <c r="P3532" t="s">
        <v>38</v>
      </c>
      <c r="Q3532" t="s">
        <v>1005</v>
      </c>
      <c r="R3532">
        <v>6817</v>
      </c>
      <c r="S3532" s="388">
        <f>ROWS(R$5:R3532)</f>
        <v>3528</v>
      </c>
      <c r="T3532" s="388" t="str">
        <f>IF(_xlfn.IFNA(VLOOKUP(P3532,$AG$3:$AH$83,2,FALSE),"")='11.1'!$D$5,TXM!S3532,"")</f>
        <v/>
      </c>
      <c r="U3532" t="str">
        <f>IFERROR(SMALL($T$5:$T$9000,ROWS($T$5:T3532)),"")</f>
        <v/>
      </c>
    </row>
    <row r="3533" spans="1:21" ht="14.4" customHeight="1" x14ac:dyDescent="0.3">
      <c r="A3533" t="s">
        <v>211</v>
      </c>
      <c r="B3533" t="s">
        <v>843</v>
      </c>
      <c r="C3533">
        <v>76764828</v>
      </c>
      <c r="D3533" s="388">
        <f>ROWS(C$5:C3533)</f>
        <v>3529</v>
      </c>
      <c r="E3533" s="388" t="str">
        <f>IF(_xlfn.IFNA(VLOOKUP(A3533,$AG$3:$AH$83,2,FALSE),"")='11.1'!$D$5,TXM!D3533,"")</f>
        <v/>
      </c>
      <c r="F3533" t="str">
        <f>IFERROR(SMALL($E$5:$E$9000,ROWS($E$5:E3533)),"")</f>
        <v/>
      </c>
      <c r="I3533" s="371" t="s">
        <v>52</v>
      </c>
      <c r="J3533" t="s">
        <v>998</v>
      </c>
      <c r="K3533" s="372">
        <v>1047451</v>
      </c>
      <c r="L3533" s="388">
        <f>ROWS(K$5:K3533)</f>
        <v>3529</v>
      </c>
      <c r="M3533" s="388" t="str">
        <f>IF(_xlfn.IFNA(VLOOKUP(I3533,$AG$3:$AH$83,2,FALSE),"")='11.1'!$D$5,TXM!L3533,"")</f>
        <v/>
      </c>
      <c r="N3533" t="str">
        <f>IFERROR(SMALL($M$5:$M$9000,ROWS($M$5:M3533)),"")</f>
        <v/>
      </c>
      <c r="P3533" t="s">
        <v>38</v>
      </c>
      <c r="Q3533" t="s">
        <v>829</v>
      </c>
      <c r="R3533">
        <v>5999</v>
      </c>
      <c r="S3533" s="388">
        <f>ROWS(R$5:R3533)</f>
        <v>3529</v>
      </c>
      <c r="T3533" s="388" t="str">
        <f>IF(_xlfn.IFNA(VLOOKUP(P3533,$AG$3:$AH$83,2,FALSE),"")='11.1'!$D$5,TXM!S3533,"")</f>
        <v/>
      </c>
      <c r="U3533" t="str">
        <f>IFERROR(SMALL($T$5:$T$9000,ROWS($T$5:T3533)),"")</f>
        <v/>
      </c>
    </row>
    <row r="3534" spans="1:21" ht="14.4" customHeight="1" x14ac:dyDescent="0.3">
      <c r="A3534" t="s">
        <v>211</v>
      </c>
      <c r="B3534" t="s">
        <v>773</v>
      </c>
      <c r="C3534">
        <v>63183454</v>
      </c>
      <c r="D3534" s="388">
        <f>ROWS(C$5:C3534)</f>
        <v>3530</v>
      </c>
      <c r="E3534" s="388" t="str">
        <f>IF(_xlfn.IFNA(VLOOKUP(A3534,$AG$3:$AH$83,2,FALSE),"")='11.1'!$D$5,TXM!D3534,"")</f>
        <v/>
      </c>
      <c r="F3534" t="str">
        <f>IFERROR(SMALL($E$5:$E$9000,ROWS($E$5:E3534)),"")</f>
        <v/>
      </c>
      <c r="I3534" s="371" t="s">
        <v>52</v>
      </c>
      <c r="J3534" t="s">
        <v>1434</v>
      </c>
      <c r="K3534" s="372">
        <v>1043593</v>
      </c>
      <c r="L3534" s="388">
        <f>ROWS(K$5:K3534)</f>
        <v>3530</v>
      </c>
      <c r="M3534" s="388" t="str">
        <f>IF(_xlfn.IFNA(VLOOKUP(I3534,$AG$3:$AH$83,2,FALSE),"")='11.1'!$D$5,TXM!L3534,"")</f>
        <v/>
      </c>
      <c r="N3534" t="str">
        <f>IFERROR(SMALL($M$5:$M$9000,ROWS($M$5:M3534)),"")</f>
        <v/>
      </c>
      <c r="P3534" t="s">
        <v>38</v>
      </c>
      <c r="Q3534" t="s">
        <v>990</v>
      </c>
      <c r="R3534">
        <v>5175</v>
      </c>
      <c r="S3534" s="388">
        <f>ROWS(R$5:R3534)</f>
        <v>3530</v>
      </c>
      <c r="T3534" s="388" t="str">
        <f>IF(_xlfn.IFNA(VLOOKUP(P3534,$AG$3:$AH$83,2,FALSE),"")='11.1'!$D$5,TXM!S3534,"")</f>
        <v/>
      </c>
      <c r="U3534" t="str">
        <f>IFERROR(SMALL($T$5:$T$9000,ROWS($T$5:T3534)),"")</f>
        <v/>
      </c>
    </row>
    <row r="3535" spans="1:21" ht="14.4" customHeight="1" x14ac:dyDescent="0.3">
      <c r="A3535" t="s">
        <v>211</v>
      </c>
      <c r="B3535" t="s">
        <v>841</v>
      </c>
      <c r="C3535">
        <v>54468776</v>
      </c>
      <c r="D3535" s="388">
        <f>ROWS(C$5:C3535)</f>
        <v>3531</v>
      </c>
      <c r="E3535" s="388" t="str">
        <f>IF(_xlfn.IFNA(VLOOKUP(A3535,$AG$3:$AH$83,2,FALSE),"")='11.1'!$D$5,TXM!D3535,"")</f>
        <v/>
      </c>
      <c r="F3535" t="str">
        <f>IFERROR(SMALL($E$5:$E$9000,ROWS($E$5:E3535)),"")</f>
        <v/>
      </c>
      <c r="I3535" s="371" t="s">
        <v>52</v>
      </c>
      <c r="J3535" t="s">
        <v>829</v>
      </c>
      <c r="K3535" s="372">
        <v>790065</v>
      </c>
      <c r="L3535" s="388">
        <f>ROWS(K$5:K3535)</f>
        <v>3531</v>
      </c>
      <c r="M3535" s="388" t="str">
        <f>IF(_xlfn.IFNA(VLOOKUP(I3535,$AG$3:$AH$83,2,FALSE),"")='11.1'!$D$5,TXM!L3535,"")</f>
        <v/>
      </c>
      <c r="N3535" t="str">
        <f>IFERROR(SMALL($M$5:$M$9000,ROWS($M$5:M3535)),"")</f>
        <v/>
      </c>
      <c r="P3535" t="s">
        <v>38</v>
      </c>
      <c r="Q3535" t="s">
        <v>837</v>
      </c>
      <c r="R3535">
        <v>1100</v>
      </c>
      <c r="S3535" s="388">
        <f>ROWS(R$5:R3535)</f>
        <v>3531</v>
      </c>
      <c r="T3535" s="388" t="str">
        <f>IF(_xlfn.IFNA(VLOOKUP(P3535,$AG$3:$AH$83,2,FALSE),"")='11.1'!$D$5,TXM!S3535,"")</f>
        <v/>
      </c>
      <c r="U3535" t="str">
        <f>IFERROR(SMALL($T$5:$T$9000,ROWS($T$5:T3535)),"")</f>
        <v/>
      </c>
    </row>
    <row r="3536" spans="1:21" ht="14.4" customHeight="1" x14ac:dyDescent="0.3">
      <c r="A3536" t="s">
        <v>211</v>
      </c>
      <c r="B3536" t="s">
        <v>173</v>
      </c>
      <c r="C3536">
        <v>48568846</v>
      </c>
      <c r="D3536" s="388">
        <f>ROWS(C$5:C3536)</f>
        <v>3532</v>
      </c>
      <c r="E3536" s="388" t="str">
        <f>IF(_xlfn.IFNA(VLOOKUP(A3536,$AG$3:$AH$83,2,FALSE),"")='11.1'!$D$5,TXM!D3536,"")</f>
        <v/>
      </c>
      <c r="F3536" t="str">
        <f>IFERROR(SMALL($E$5:$E$9000,ROWS($E$5:E3536)),"")</f>
        <v/>
      </c>
      <c r="I3536" s="371" t="s">
        <v>52</v>
      </c>
      <c r="J3536" t="s">
        <v>787</v>
      </c>
      <c r="K3536" s="372">
        <v>783111</v>
      </c>
      <c r="L3536" s="388">
        <f>ROWS(K$5:K3536)</f>
        <v>3532</v>
      </c>
      <c r="M3536" s="388" t="str">
        <f>IF(_xlfn.IFNA(VLOOKUP(I3536,$AG$3:$AH$83,2,FALSE),"")='11.1'!$D$5,TXM!L3536,"")</f>
        <v/>
      </c>
      <c r="N3536" t="str">
        <f>IFERROR(SMALL($M$5:$M$9000,ROWS($M$5:M3536)),"")</f>
        <v/>
      </c>
      <c r="P3536" t="s">
        <v>142</v>
      </c>
      <c r="Q3536" t="s">
        <v>91</v>
      </c>
      <c r="R3536">
        <v>2585520</v>
      </c>
      <c r="S3536" s="388">
        <f>ROWS(R$5:R3536)</f>
        <v>3532</v>
      </c>
      <c r="T3536" s="388" t="str">
        <f>IF(_xlfn.IFNA(VLOOKUP(P3536,$AG$3:$AH$83,2,FALSE),"")='11.1'!$D$5,TXM!S3536,"")</f>
        <v/>
      </c>
      <c r="U3536" t="str">
        <f>IFERROR(SMALL($T$5:$T$9000,ROWS($T$5:T3536)),"")</f>
        <v/>
      </c>
    </row>
    <row r="3537" spans="1:21" ht="14.4" customHeight="1" x14ac:dyDescent="0.3">
      <c r="A3537" t="s">
        <v>211</v>
      </c>
      <c r="B3537" t="s">
        <v>835</v>
      </c>
      <c r="C3537">
        <v>40608485</v>
      </c>
      <c r="D3537" s="388">
        <f>ROWS(C$5:C3537)</f>
        <v>3533</v>
      </c>
      <c r="E3537" s="388" t="str">
        <f>IF(_xlfn.IFNA(VLOOKUP(A3537,$AG$3:$AH$83,2,FALSE),"")='11.1'!$D$5,TXM!D3537,"")</f>
        <v/>
      </c>
      <c r="F3537" t="str">
        <f>IFERROR(SMALL($E$5:$E$9000,ROWS($E$5:E3537)),"")</f>
        <v/>
      </c>
      <c r="I3537" s="371" t="s">
        <v>52</v>
      </c>
      <c r="J3537" t="s">
        <v>799</v>
      </c>
      <c r="K3537" s="372">
        <v>768108</v>
      </c>
      <c r="L3537" s="388">
        <f>ROWS(K$5:K3537)</f>
        <v>3533</v>
      </c>
      <c r="M3537" s="388" t="str">
        <f>IF(_xlfn.IFNA(VLOOKUP(I3537,$AG$3:$AH$83,2,FALSE),"")='11.1'!$D$5,TXM!L3537,"")</f>
        <v/>
      </c>
      <c r="N3537" t="str">
        <f>IFERROR(SMALL($M$5:$M$9000,ROWS($M$5:M3537)),"")</f>
        <v/>
      </c>
      <c r="P3537" t="s">
        <v>142</v>
      </c>
      <c r="Q3537" t="s">
        <v>1265</v>
      </c>
      <c r="R3537">
        <v>435279</v>
      </c>
      <c r="S3537" s="388">
        <f>ROWS(R$5:R3537)</f>
        <v>3533</v>
      </c>
      <c r="T3537" s="388" t="str">
        <f>IF(_xlfn.IFNA(VLOOKUP(P3537,$AG$3:$AH$83,2,FALSE),"")='11.1'!$D$5,TXM!S3537,"")</f>
        <v/>
      </c>
      <c r="U3537" t="str">
        <f>IFERROR(SMALL($T$5:$T$9000,ROWS($T$5:T3537)),"")</f>
        <v/>
      </c>
    </row>
    <row r="3538" spans="1:21" ht="14.4" customHeight="1" x14ac:dyDescent="0.3">
      <c r="A3538" t="s">
        <v>211</v>
      </c>
      <c r="B3538" t="s">
        <v>108</v>
      </c>
      <c r="C3538">
        <v>38577756</v>
      </c>
      <c r="D3538" s="388">
        <f>ROWS(C$5:C3538)</f>
        <v>3534</v>
      </c>
      <c r="E3538" s="388" t="str">
        <f>IF(_xlfn.IFNA(VLOOKUP(A3538,$AG$3:$AH$83,2,FALSE),"")='11.1'!$D$5,TXM!D3538,"")</f>
        <v/>
      </c>
      <c r="F3538" t="str">
        <f>IFERROR(SMALL($E$5:$E$9000,ROWS($E$5:E3538)),"")</f>
        <v/>
      </c>
      <c r="I3538" s="371" t="s">
        <v>52</v>
      </c>
      <c r="J3538" t="s">
        <v>104</v>
      </c>
      <c r="K3538" s="372">
        <v>732615</v>
      </c>
      <c r="L3538" s="388">
        <f>ROWS(K$5:K3538)</f>
        <v>3534</v>
      </c>
      <c r="M3538" s="388" t="str">
        <f>IF(_xlfn.IFNA(VLOOKUP(I3538,$AG$3:$AH$83,2,FALSE),"")='11.1'!$D$5,TXM!L3538,"")</f>
        <v/>
      </c>
      <c r="N3538" t="str">
        <f>IFERROR(SMALL($M$5:$M$9000,ROWS($M$5:M3538)),"")</f>
        <v/>
      </c>
      <c r="P3538" t="s">
        <v>142</v>
      </c>
      <c r="Q3538" t="s">
        <v>815</v>
      </c>
      <c r="R3538">
        <v>71190</v>
      </c>
      <c r="S3538" s="388">
        <f>ROWS(R$5:R3538)</f>
        <v>3534</v>
      </c>
      <c r="T3538" s="388" t="str">
        <f>IF(_xlfn.IFNA(VLOOKUP(P3538,$AG$3:$AH$83,2,FALSE),"")='11.1'!$D$5,TXM!S3538,"")</f>
        <v/>
      </c>
      <c r="U3538" t="str">
        <f>IFERROR(SMALL($T$5:$T$9000,ROWS($T$5:T3538)),"")</f>
        <v/>
      </c>
    </row>
    <row r="3539" spans="1:21" ht="14.4" customHeight="1" x14ac:dyDescent="0.3">
      <c r="A3539" t="s">
        <v>211</v>
      </c>
      <c r="B3539" t="s">
        <v>999</v>
      </c>
      <c r="C3539">
        <v>37622430</v>
      </c>
      <c r="D3539" s="388">
        <f>ROWS(C$5:C3539)</f>
        <v>3535</v>
      </c>
      <c r="E3539" s="388" t="str">
        <f>IF(_xlfn.IFNA(VLOOKUP(A3539,$AG$3:$AH$83,2,FALSE),"")='11.1'!$D$5,TXM!D3539,"")</f>
        <v/>
      </c>
      <c r="F3539" t="str">
        <f>IFERROR(SMALL($E$5:$E$9000,ROWS($E$5:E3539)),"")</f>
        <v/>
      </c>
      <c r="I3539" s="371" t="s">
        <v>52</v>
      </c>
      <c r="J3539" t="s">
        <v>999</v>
      </c>
      <c r="K3539" s="372">
        <v>638146</v>
      </c>
      <c r="L3539" s="388">
        <f>ROWS(K$5:K3539)</f>
        <v>3535</v>
      </c>
      <c r="M3539" s="388" t="str">
        <f>IF(_xlfn.IFNA(VLOOKUP(I3539,$AG$3:$AH$83,2,FALSE),"")='11.1'!$D$5,TXM!L3539,"")</f>
        <v/>
      </c>
      <c r="N3539" t="str">
        <f>IFERROR(SMALL($M$5:$M$9000,ROWS($M$5:M3539)),"")</f>
        <v/>
      </c>
      <c r="P3539" t="s">
        <v>142</v>
      </c>
      <c r="Q3539" t="s">
        <v>863</v>
      </c>
      <c r="R3539">
        <v>53100</v>
      </c>
      <c r="S3539" s="388">
        <f>ROWS(R$5:R3539)</f>
        <v>3535</v>
      </c>
      <c r="T3539" s="388" t="str">
        <f>IF(_xlfn.IFNA(VLOOKUP(P3539,$AG$3:$AH$83,2,FALSE),"")='11.1'!$D$5,TXM!S3539,"")</f>
        <v/>
      </c>
      <c r="U3539" t="str">
        <f>IFERROR(SMALL($T$5:$T$9000,ROWS($T$5:T3539)),"")</f>
        <v/>
      </c>
    </row>
    <row r="3540" spans="1:21" ht="14.4" customHeight="1" x14ac:dyDescent="0.3">
      <c r="A3540" t="s">
        <v>211</v>
      </c>
      <c r="B3540" t="s">
        <v>837</v>
      </c>
      <c r="C3540">
        <v>35324093</v>
      </c>
      <c r="D3540" s="388">
        <f>ROWS(C$5:C3540)</f>
        <v>3536</v>
      </c>
      <c r="E3540" s="388" t="str">
        <f>IF(_xlfn.IFNA(VLOOKUP(A3540,$AG$3:$AH$83,2,FALSE),"")='11.1'!$D$5,TXM!D3540,"")</f>
        <v/>
      </c>
      <c r="F3540" t="str">
        <f>IFERROR(SMALL($E$5:$E$9000,ROWS($E$5:E3540)),"")</f>
        <v/>
      </c>
      <c r="I3540" s="371" t="s">
        <v>52</v>
      </c>
      <c r="J3540" t="s">
        <v>773</v>
      </c>
      <c r="K3540" s="372">
        <v>566599</v>
      </c>
      <c r="L3540" s="388">
        <f>ROWS(K$5:K3540)</f>
        <v>3536</v>
      </c>
      <c r="M3540" s="388" t="str">
        <f>IF(_xlfn.IFNA(VLOOKUP(I3540,$AG$3:$AH$83,2,FALSE),"")='11.1'!$D$5,TXM!L3540,"")</f>
        <v/>
      </c>
      <c r="N3540" t="str">
        <f>IFERROR(SMALL($M$5:$M$9000,ROWS($M$5:M3540)),"")</f>
        <v/>
      </c>
      <c r="P3540" t="s">
        <v>142</v>
      </c>
      <c r="Q3540" t="s">
        <v>1240</v>
      </c>
      <c r="R3540">
        <v>44159</v>
      </c>
      <c r="S3540" s="388">
        <f>ROWS(R$5:R3540)</f>
        <v>3536</v>
      </c>
      <c r="T3540" s="388" t="str">
        <f>IF(_xlfn.IFNA(VLOOKUP(P3540,$AG$3:$AH$83,2,FALSE),"")='11.1'!$D$5,TXM!S3540,"")</f>
        <v/>
      </c>
      <c r="U3540" t="str">
        <f>IFERROR(SMALL($T$5:$T$9000,ROWS($T$5:T3540)),"")</f>
        <v/>
      </c>
    </row>
    <row r="3541" spans="1:21" ht="14.4" customHeight="1" x14ac:dyDescent="0.3">
      <c r="A3541" t="s">
        <v>211</v>
      </c>
      <c r="B3541" t="s">
        <v>1434</v>
      </c>
      <c r="C3541">
        <v>34180900</v>
      </c>
      <c r="D3541" s="388">
        <f>ROWS(C$5:C3541)</f>
        <v>3537</v>
      </c>
      <c r="E3541" s="388" t="str">
        <f>IF(_xlfn.IFNA(VLOOKUP(A3541,$AG$3:$AH$83,2,FALSE),"")='11.1'!$D$5,TXM!D3541,"")</f>
        <v/>
      </c>
      <c r="F3541" t="str">
        <f>IFERROR(SMALL($E$5:$E$9000,ROWS($E$5:E3541)),"")</f>
        <v/>
      </c>
      <c r="I3541" s="371" t="s">
        <v>52</v>
      </c>
      <c r="J3541" t="s">
        <v>789</v>
      </c>
      <c r="K3541" s="372">
        <v>472215</v>
      </c>
      <c r="L3541" s="388">
        <f>ROWS(K$5:K3541)</f>
        <v>3537</v>
      </c>
      <c r="M3541" s="388" t="str">
        <f>IF(_xlfn.IFNA(VLOOKUP(I3541,$AG$3:$AH$83,2,FALSE),"")='11.1'!$D$5,TXM!L3541,"")</f>
        <v/>
      </c>
      <c r="N3541" t="str">
        <f>IFERROR(SMALL($M$5:$M$9000,ROWS($M$5:M3541)),"")</f>
        <v/>
      </c>
      <c r="P3541" t="s">
        <v>142</v>
      </c>
      <c r="Q3541" t="s">
        <v>1318</v>
      </c>
      <c r="R3541">
        <v>2828</v>
      </c>
      <c r="S3541" s="388">
        <f>ROWS(R$5:R3541)</f>
        <v>3537</v>
      </c>
      <c r="T3541" s="388" t="str">
        <f>IF(_xlfn.IFNA(VLOOKUP(P3541,$AG$3:$AH$83,2,FALSE),"")='11.1'!$D$5,TXM!S3541,"")</f>
        <v/>
      </c>
      <c r="U3541" t="str">
        <f>IFERROR(SMALL($T$5:$T$9000,ROWS($T$5:T3541)),"")</f>
        <v/>
      </c>
    </row>
    <row r="3542" spans="1:21" ht="14.4" customHeight="1" x14ac:dyDescent="0.3">
      <c r="A3542" t="s">
        <v>211</v>
      </c>
      <c r="B3542" t="s">
        <v>95</v>
      </c>
      <c r="C3542">
        <v>29025617</v>
      </c>
      <c r="D3542" s="388">
        <f>ROWS(C$5:C3542)</f>
        <v>3538</v>
      </c>
      <c r="E3542" s="388" t="str">
        <f>IF(_xlfn.IFNA(VLOOKUP(A3542,$AG$3:$AH$83,2,FALSE),"")='11.1'!$D$5,TXM!D3542,"")</f>
        <v/>
      </c>
      <c r="F3542" t="str">
        <f>IFERROR(SMALL($E$5:$E$9000,ROWS($E$5:E3542)),"")</f>
        <v/>
      </c>
      <c r="I3542" s="371" t="s">
        <v>52</v>
      </c>
      <c r="J3542" t="s">
        <v>793</v>
      </c>
      <c r="K3542" s="372">
        <v>467051</v>
      </c>
      <c r="L3542" s="388">
        <f>ROWS(K$5:K3542)</f>
        <v>3538</v>
      </c>
      <c r="M3542" s="388" t="str">
        <f>IF(_xlfn.IFNA(VLOOKUP(I3542,$AG$3:$AH$83,2,FALSE),"")='11.1'!$D$5,TXM!L3542,"")</f>
        <v/>
      </c>
      <c r="N3542" t="str">
        <f>IFERROR(SMALL($M$5:$M$9000,ROWS($M$5:M3542)),"")</f>
        <v/>
      </c>
      <c r="P3542" t="s">
        <v>35</v>
      </c>
      <c r="Q3542" t="s">
        <v>863</v>
      </c>
      <c r="R3542">
        <v>361692674</v>
      </c>
      <c r="S3542" s="388">
        <f>ROWS(R$5:R3542)</f>
        <v>3538</v>
      </c>
      <c r="T3542" s="388" t="str">
        <f>IF(_xlfn.IFNA(VLOOKUP(P3542,$AG$3:$AH$83,2,FALSE),"")='11.1'!$D$5,TXM!S3542,"")</f>
        <v/>
      </c>
      <c r="U3542" t="str">
        <f>IFERROR(SMALL($T$5:$T$9000,ROWS($T$5:T3542)),"")</f>
        <v/>
      </c>
    </row>
    <row r="3543" spans="1:21" ht="14.4" customHeight="1" x14ac:dyDescent="0.3">
      <c r="A3543" t="s">
        <v>211</v>
      </c>
      <c r="B3543" t="s">
        <v>791</v>
      </c>
      <c r="C3543">
        <v>27644401</v>
      </c>
      <c r="D3543" s="388">
        <f>ROWS(C$5:C3543)</f>
        <v>3539</v>
      </c>
      <c r="E3543" s="388" t="str">
        <f>IF(_xlfn.IFNA(VLOOKUP(A3543,$AG$3:$AH$83,2,FALSE),"")='11.1'!$D$5,TXM!D3543,"")</f>
        <v/>
      </c>
      <c r="F3543" t="str">
        <f>IFERROR(SMALL($E$5:$E$9000,ROWS($E$5:E3543)),"")</f>
        <v/>
      </c>
      <c r="I3543" s="371" t="s">
        <v>52</v>
      </c>
      <c r="J3543" t="s">
        <v>783</v>
      </c>
      <c r="K3543" s="372">
        <v>305684</v>
      </c>
      <c r="L3543" s="388">
        <f>ROWS(K$5:K3543)</f>
        <v>3539</v>
      </c>
      <c r="M3543" s="388" t="str">
        <f>IF(_xlfn.IFNA(VLOOKUP(I3543,$AG$3:$AH$83,2,FALSE),"")='11.1'!$D$5,TXM!L3543,"")</f>
        <v/>
      </c>
      <c r="N3543" t="str">
        <f>IFERROR(SMALL($M$5:$M$9000,ROWS($M$5:M3543)),"")</f>
        <v/>
      </c>
      <c r="P3543" t="s">
        <v>35</v>
      </c>
      <c r="Q3543" t="s">
        <v>865</v>
      </c>
      <c r="R3543">
        <v>107207655</v>
      </c>
      <c r="S3543" s="388">
        <f>ROWS(R$5:R3543)</f>
        <v>3539</v>
      </c>
      <c r="T3543" s="388" t="str">
        <f>IF(_xlfn.IFNA(VLOOKUP(P3543,$AG$3:$AH$83,2,FALSE),"")='11.1'!$D$5,TXM!S3543,"")</f>
        <v/>
      </c>
      <c r="U3543" t="str">
        <f>IFERROR(SMALL($T$5:$T$9000,ROWS($T$5:T3543)),"")</f>
        <v/>
      </c>
    </row>
    <row r="3544" spans="1:21" ht="14.4" customHeight="1" x14ac:dyDescent="0.3">
      <c r="A3544" t="s">
        <v>211</v>
      </c>
      <c r="B3544" t="s">
        <v>94</v>
      </c>
      <c r="C3544">
        <v>27306261</v>
      </c>
      <c r="D3544" s="388">
        <f>ROWS(C$5:C3544)</f>
        <v>3540</v>
      </c>
      <c r="E3544" s="388" t="str">
        <f>IF(_xlfn.IFNA(VLOOKUP(A3544,$AG$3:$AH$83,2,FALSE),"")='11.1'!$D$5,TXM!D3544,"")</f>
        <v/>
      </c>
      <c r="F3544" t="str">
        <f>IFERROR(SMALL($E$5:$E$9000,ROWS($E$5:E3544)),"")</f>
        <v/>
      </c>
      <c r="I3544" s="371" t="s">
        <v>52</v>
      </c>
      <c r="J3544" t="s">
        <v>94</v>
      </c>
      <c r="K3544" s="372">
        <v>302245</v>
      </c>
      <c r="L3544" s="388">
        <f>ROWS(K$5:K3544)</f>
        <v>3540</v>
      </c>
      <c r="M3544" s="388" t="str">
        <f>IF(_xlfn.IFNA(VLOOKUP(I3544,$AG$3:$AH$83,2,FALSE),"")='11.1'!$D$5,TXM!L3544,"")</f>
        <v/>
      </c>
      <c r="N3544" t="str">
        <f>IFERROR(SMALL($M$5:$M$9000,ROWS($M$5:M3544)),"")</f>
        <v/>
      </c>
      <c r="P3544" t="s">
        <v>35</v>
      </c>
      <c r="Q3544" t="s">
        <v>1265</v>
      </c>
      <c r="R3544">
        <v>99225961</v>
      </c>
      <c r="S3544" s="388">
        <f>ROWS(R$5:R3544)</f>
        <v>3540</v>
      </c>
      <c r="T3544" s="388" t="str">
        <f>IF(_xlfn.IFNA(VLOOKUP(P3544,$AG$3:$AH$83,2,FALSE),"")='11.1'!$D$5,TXM!S3544,"")</f>
        <v/>
      </c>
      <c r="U3544" t="str">
        <f>IFERROR(SMALL($T$5:$T$9000,ROWS($T$5:T3544)),"")</f>
        <v/>
      </c>
    </row>
    <row r="3545" spans="1:21" ht="14.4" customHeight="1" x14ac:dyDescent="0.3">
      <c r="A3545" t="s">
        <v>211</v>
      </c>
      <c r="B3545" t="s">
        <v>789</v>
      </c>
      <c r="C3545">
        <v>27206013</v>
      </c>
      <c r="D3545" s="388">
        <f>ROWS(C$5:C3545)</f>
        <v>3541</v>
      </c>
      <c r="E3545" s="388" t="str">
        <f>IF(_xlfn.IFNA(VLOOKUP(A3545,$AG$3:$AH$83,2,FALSE),"")='11.1'!$D$5,TXM!D3545,"")</f>
        <v/>
      </c>
      <c r="F3545" t="str">
        <f>IFERROR(SMALL($E$5:$E$9000,ROWS($E$5:E3545)),"")</f>
        <v/>
      </c>
      <c r="I3545" s="371" t="s">
        <v>52</v>
      </c>
      <c r="J3545" t="s">
        <v>859</v>
      </c>
      <c r="K3545" s="372">
        <v>297937</v>
      </c>
      <c r="L3545" s="388">
        <f>ROWS(K$5:K3545)</f>
        <v>3541</v>
      </c>
      <c r="M3545" s="388" t="str">
        <f>IF(_xlfn.IFNA(VLOOKUP(I3545,$AG$3:$AH$83,2,FALSE),"")='11.1'!$D$5,TXM!L3545,"")</f>
        <v/>
      </c>
      <c r="N3545" t="str">
        <f>IFERROR(SMALL($M$5:$M$9000,ROWS($M$5:M3545)),"")</f>
        <v/>
      </c>
      <c r="P3545" t="s">
        <v>35</v>
      </c>
      <c r="Q3545" t="s">
        <v>869</v>
      </c>
      <c r="R3545">
        <v>26020856</v>
      </c>
      <c r="S3545" s="388">
        <f>ROWS(R$5:R3545)</f>
        <v>3541</v>
      </c>
      <c r="T3545" s="388" t="str">
        <f>IF(_xlfn.IFNA(VLOOKUP(P3545,$AG$3:$AH$83,2,FALSE),"")='11.1'!$D$5,TXM!S3545,"")</f>
        <v/>
      </c>
      <c r="U3545" t="str">
        <f>IFERROR(SMALL($T$5:$T$9000,ROWS($T$5:T3545)),"")</f>
        <v/>
      </c>
    </row>
    <row r="3546" spans="1:21" ht="14.4" customHeight="1" x14ac:dyDescent="0.3">
      <c r="A3546" t="s">
        <v>211</v>
      </c>
      <c r="B3546" t="s">
        <v>103</v>
      </c>
      <c r="C3546">
        <v>27096246</v>
      </c>
      <c r="D3546" s="388">
        <f>ROWS(C$5:C3546)</f>
        <v>3542</v>
      </c>
      <c r="E3546" s="388" t="str">
        <f>IF(_xlfn.IFNA(VLOOKUP(A3546,$AG$3:$AH$83,2,FALSE),"")='11.1'!$D$5,TXM!D3546,"")</f>
        <v/>
      </c>
      <c r="F3546" t="str">
        <f>IFERROR(SMALL($E$5:$E$9000,ROWS($E$5:E3546)),"")</f>
        <v/>
      </c>
      <c r="I3546" s="371" t="s">
        <v>52</v>
      </c>
      <c r="J3546" t="s">
        <v>96</v>
      </c>
      <c r="K3546" s="372">
        <v>212202</v>
      </c>
      <c r="L3546" s="388">
        <f>ROWS(K$5:K3546)</f>
        <v>3542</v>
      </c>
      <c r="M3546" s="388" t="str">
        <f>IF(_xlfn.IFNA(VLOOKUP(I3546,$AG$3:$AH$83,2,FALSE),"")='11.1'!$D$5,TXM!L3546,"")</f>
        <v/>
      </c>
      <c r="N3546" t="str">
        <f>IFERROR(SMALL($M$5:$M$9000,ROWS($M$5:M3546)),"")</f>
        <v/>
      </c>
      <c r="P3546" t="s">
        <v>35</v>
      </c>
      <c r="Q3546" t="s">
        <v>1500</v>
      </c>
      <c r="R3546">
        <v>24727371</v>
      </c>
      <c r="S3546" s="388">
        <f>ROWS(R$5:R3546)</f>
        <v>3542</v>
      </c>
      <c r="T3546" s="388" t="str">
        <f>IF(_xlfn.IFNA(VLOOKUP(P3546,$AG$3:$AH$83,2,FALSE),"")='11.1'!$D$5,TXM!S3546,"")</f>
        <v/>
      </c>
      <c r="U3546" t="str">
        <f>IFERROR(SMALL($T$5:$T$9000,ROWS($T$5:T3546)),"")</f>
        <v/>
      </c>
    </row>
    <row r="3547" spans="1:21" ht="14.4" customHeight="1" x14ac:dyDescent="0.3">
      <c r="A3547" t="s">
        <v>211</v>
      </c>
      <c r="B3547" t="s">
        <v>1001</v>
      </c>
      <c r="C3547">
        <v>22767116</v>
      </c>
      <c r="D3547" s="388">
        <f>ROWS(C$5:C3547)</f>
        <v>3543</v>
      </c>
      <c r="E3547" s="388" t="str">
        <f>IF(_xlfn.IFNA(VLOOKUP(A3547,$AG$3:$AH$83,2,FALSE),"")='11.1'!$D$5,TXM!D3547,"")</f>
        <v/>
      </c>
      <c r="F3547" t="str">
        <f>IFERROR(SMALL($E$5:$E$9000,ROWS($E$5:E3547)),"")</f>
        <v/>
      </c>
      <c r="I3547" s="371" t="s">
        <v>52</v>
      </c>
      <c r="J3547" t="s">
        <v>827</v>
      </c>
      <c r="K3547" s="372">
        <v>193599</v>
      </c>
      <c r="L3547" s="388">
        <f>ROWS(K$5:K3547)</f>
        <v>3543</v>
      </c>
      <c r="M3547" s="388" t="str">
        <f>IF(_xlfn.IFNA(VLOOKUP(I3547,$AG$3:$AH$83,2,FALSE),"")='11.1'!$D$5,TXM!L3547,"")</f>
        <v/>
      </c>
      <c r="N3547" t="str">
        <f>IFERROR(SMALL($M$5:$M$9000,ROWS($M$5:M3547)),"")</f>
        <v/>
      </c>
      <c r="P3547" t="s">
        <v>35</v>
      </c>
      <c r="Q3547" t="s">
        <v>845</v>
      </c>
      <c r="R3547">
        <v>13474224</v>
      </c>
      <c r="S3547" s="388">
        <f>ROWS(R$5:R3547)</f>
        <v>3543</v>
      </c>
      <c r="T3547" s="388" t="str">
        <f>IF(_xlfn.IFNA(VLOOKUP(P3547,$AG$3:$AH$83,2,FALSE),"")='11.1'!$D$5,TXM!S3547,"")</f>
        <v/>
      </c>
      <c r="U3547" t="str">
        <f>IFERROR(SMALL($T$5:$T$9000,ROWS($T$5:T3547)),"")</f>
        <v/>
      </c>
    </row>
    <row r="3548" spans="1:21" ht="14.4" customHeight="1" x14ac:dyDescent="0.3">
      <c r="A3548" t="s">
        <v>211</v>
      </c>
      <c r="B3548" t="s">
        <v>1285</v>
      </c>
      <c r="C3548">
        <v>21643137</v>
      </c>
      <c r="D3548" s="388">
        <f>ROWS(C$5:C3548)</f>
        <v>3544</v>
      </c>
      <c r="E3548" s="388" t="str">
        <f>IF(_xlfn.IFNA(VLOOKUP(A3548,$AG$3:$AH$83,2,FALSE),"")='11.1'!$D$5,TXM!D3548,"")</f>
        <v/>
      </c>
      <c r="F3548" t="str">
        <f>IFERROR(SMALL($E$5:$E$9000,ROWS($E$5:E3548)),"")</f>
        <v/>
      </c>
      <c r="I3548" s="371" t="s">
        <v>52</v>
      </c>
      <c r="J3548" t="s">
        <v>1005</v>
      </c>
      <c r="K3548" s="372">
        <v>132543</v>
      </c>
      <c r="L3548" s="388">
        <f>ROWS(K$5:K3548)</f>
        <v>3544</v>
      </c>
      <c r="M3548" s="388" t="str">
        <f>IF(_xlfn.IFNA(VLOOKUP(I3548,$AG$3:$AH$83,2,FALSE),"")='11.1'!$D$5,TXM!L3548,"")</f>
        <v/>
      </c>
      <c r="N3548" t="str">
        <f>IFERROR(SMALL($M$5:$M$9000,ROWS($M$5:M3548)),"")</f>
        <v/>
      </c>
      <c r="P3548" t="s">
        <v>35</v>
      </c>
      <c r="Q3548" t="s">
        <v>791</v>
      </c>
      <c r="R3548">
        <v>13013612</v>
      </c>
      <c r="S3548" s="388">
        <f>ROWS(R$5:R3548)</f>
        <v>3544</v>
      </c>
      <c r="T3548" s="388" t="str">
        <f>IF(_xlfn.IFNA(VLOOKUP(P3548,$AG$3:$AH$83,2,FALSE),"")='11.1'!$D$5,TXM!S3548,"")</f>
        <v/>
      </c>
      <c r="U3548" t="str">
        <f>IFERROR(SMALL($T$5:$T$9000,ROWS($T$5:T3548)),"")</f>
        <v/>
      </c>
    </row>
    <row r="3549" spans="1:21" ht="14.4" customHeight="1" x14ac:dyDescent="0.3">
      <c r="A3549" t="s">
        <v>211</v>
      </c>
      <c r="B3549" t="s">
        <v>859</v>
      </c>
      <c r="C3549">
        <v>17336342</v>
      </c>
      <c r="D3549" s="388">
        <f>ROWS(C$5:C3549)</f>
        <v>3545</v>
      </c>
      <c r="E3549" s="388" t="str">
        <f>IF(_xlfn.IFNA(VLOOKUP(A3549,$AG$3:$AH$83,2,FALSE),"")='11.1'!$D$5,TXM!D3549,"")</f>
        <v/>
      </c>
      <c r="F3549" t="str">
        <f>IFERROR(SMALL($E$5:$E$9000,ROWS($E$5:E3549)),"")</f>
        <v/>
      </c>
      <c r="I3549" s="371" t="s">
        <v>52</v>
      </c>
      <c r="J3549" t="s">
        <v>833</v>
      </c>
      <c r="K3549" s="372">
        <v>130926</v>
      </c>
      <c r="L3549" s="388">
        <f>ROWS(K$5:K3549)</f>
        <v>3545</v>
      </c>
      <c r="M3549" s="388" t="str">
        <f>IF(_xlfn.IFNA(VLOOKUP(I3549,$AG$3:$AH$83,2,FALSE),"")='11.1'!$D$5,TXM!L3549,"")</f>
        <v/>
      </c>
      <c r="N3549" t="str">
        <f>IFERROR(SMALL($M$5:$M$9000,ROWS($M$5:M3549)),"")</f>
        <v/>
      </c>
      <c r="P3549" t="s">
        <v>35</v>
      </c>
      <c r="Q3549" t="s">
        <v>849</v>
      </c>
      <c r="R3549">
        <v>12392415</v>
      </c>
      <c r="S3549" s="388">
        <f>ROWS(R$5:R3549)</f>
        <v>3545</v>
      </c>
      <c r="T3549" s="388" t="str">
        <f>IF(_xlfn.IFNA(VLOOKUP(P3549,$AG$3:$AH$83,2,FALSE),"")='11.1'!$D$5,TXM!S3549,"")</f>
        <v/>
      </c>
      <c r="U3549" t="str">
        <f>IFERROR(SMALL($T$5:$T$9000,ROWS($T$5:T3549)),"")</f>
        <v/>
      </c>
    </row>
    <row r="3550" spans="1:21" ht="14.4" customHeight="1" x14ac:dyDescent="0.3">
      <c r="A3550" t="s">
        <v>211</v>
      </c>
      <c r="B3550" t="s">
        <v>105</v>
      </c>
      <c r="C3550">
        <v>13335365</v>
      </c>
      <c r="D3550" s="388">
        <f>ROWS(C$5:C3550)</f>
        <v>3546</v>
      </c>
      <c r="E3550" s="388" t="str">
        <f>IF(_xlfn.IFNA(VLOOKUP(A3550,$AG$3:$AH$83,2,FALSE),"")='11.1'!$D$5,TXM!D3550,"")</f>
        <v/>
      </c>
      <c r="F3550" t="str">
        <f>IFERROR(SMALL($E$5:$E$9000,ROWS($E$5:E3550)),"")</f>
        <v/>
      </c>
      <c r="I3550" s="371" t="s">
        <v>52</v>
      </c>
      <c r="J3550" t="s">
        <v>825</v>
      </c>
      <c r="K3550" s="372">
        <v>94604</v>
      </c>
      <c r="L3550" s="388">
        <f>ROWS(K$5:K3550)</f>
        <v>3546</v>
      </c>
      <c r="M3550" s="388" t="str">
        <f>IF(_xlfn.IFNA(VLOOKUP(I3550,$AG$3:$AH$83,2,FALSE),"")='11.1'!$D$5,TXM!L3550,"")</f>
        <v/>
      </c>
      <c r="N3550" t="str">
        <f>IFERROR(SMALL($M$5:$M$9000,ROWS($M$5:M3550)),"")</f>
        <v/>
      </c>
      <c r="P3550" t="s">
        <v>35</v>
      </c>
      <c r="Q3550" t="s">
        <v>867</v>
      </c>
      <c r="R3550">
        <v>11824624</v>
      </c>
      <c r="S3550" s="388">
        <f>ROWS(R$5:R3550)</f>
        <v>3546</v>
      </c>
      <c r="T3550" s="388" t="str">
        <f>IF(_xlfn.IFNA(VLOOKUP(P3550,$AG$3:$AH$83,2,FALSE),"")='11.1'!$D$5,TXM!S3550,"")</f>
        <v/>
      </c>
      <c r="U3550" t="str">
        <f>IFERROR(SMALL($T$5:$T$9000,ROWS($T$5:T3550)),"")</f>
        <v/>
      </c>
    </row>
    <row r="3551" spans="1:21" ht="14.4" customHeight="1" x14ac:dyDescent="0.3">
      <c r="A3551" t="s">
        <v>211</v>
      </c>
      <c r="B3551" t="s">
        <v>775</v>
      </c>
      <c r="C3551">
        <v>12728659</v>
      </c>
      <c r="D3551" s="388">
        <f>ROWS(C$5:C3551)</f>
        <v>3547</v>
      </c>
      <c r="E3551" s="388" t="str">
        <f>IF(_xlfn.IFNA(VLOOKUP(A3551,$AG$3:$AH$83,2,FALSE),"")='11.1'!$D$5,TXM!D3551,"")</f>
        <v/>
      </c>
      <c r="F3551" t="str">
        <f>IFERROR(SMALL($E$5:$E$9000,ROWS($E$5:E3551)),"")</f>
        <v/>
      </c>
      <c r="I3551" s="371" t="s">
        <v>52</v>
      </c>
      <c r="J3551" t="s">
        <v>102</v>
      </c>
      <c r="K3551" s="372">
        <v>79045</v>
      </c>
      <c r="L3551" s="388">
        <f>ROWS(K$5:K3551)</f>
        <v>3547</v>
      </c>
      <c r="M3551" s="388" t="str">
        <f>IF(_xlfn.IFNA(VLOOKUP(I3551,$AG$3:$AH$83,2,FALSE),"")='11.1'!$D$5,TXM!L3551,"")</f>
        <v/>
      </c>
      <c r="N3551" t="str">
        <f>IFERROR(SMALL($M$5:$M$9000,ROWS($M$5:M3551)),"")</f>
        <v/>
      </c>
      <c r="P3551" t="s">
        <v>35</v>
      </c>
      <c r="Q3551" t="s">
        <v>843</v>
      </c>
      <c r="R3551">
        <v>9673679</v>
      </c>
      <c r="S3551" s="388">
        <f>ROWS(R$5:R3551)</f>
        <v>3547</v>
      </c>
      <c r="T3551" s="388" t="str">
        <f>IF(_xlfn.IFNA(VLOOKUP(P3551,$AG$3:$AH$83,2,FALSE),"")='11.1'!$D$5,TXM!S3551,"")</f>
        <v/>
      </c>
      <c r="U3551" t="str">
        <f>IFERROR(SMALL($T$5:$T$9000,ROWS($T$5:T3551)),"")</f>
        <v/>
      </c>
    </row>
    <row r="3552" spans="1:21" ht="14.4" customHeight="1" x14ac:dyDescent="0.3">
      <c r="A3552" t="s">
        <v>211</v>
      </c>
      <c r="B3552" t="s">
        <v>795</v>
      </c>
      <c r="C3552">
        <v>10627143</v>
      </c>
      <c r="D3552" s="388">
        <f>ROWS(C$5:C3552)</f>
        <v>3548</v>
      </c>
      <c r="E3552" s="388" t="str">
        <f>IF(_xlfn.IFNA(VLOOKUP(A3552,$AG$3:$AH$83,2,FALSE),"")='11.1'!$D$5,TXM!D3552,"")</f>
        <v/>
      </c>
      <c r="F3552" t="str">
        <f>IFERROR(SMALL($E$5:$E$9000,ROWS($E$5:E3552)),"")</f>
        <v/>
      </c>
      <c r="I3552" s="371" t="s">
        <v>52</v>
      </c>
      <c r="J3552" t="s">
        <v>869</v>
      </c>
      <c r="K3552" s="372">
        <v>78505</v>
      </c>
      <c r="L3552" s="388">
        <f>ROWS(K$5:K3552)</f>
        <v>3548</v>
      </c>
      <c r="M3552" s="388" t="str">
        <f>IF(_xlfn.IFNA(VLOOKUP(I3552,$AG$3:$AH$83,2,FALSE),"")='11.1'!$D$5,TXM!L3552,"")</f>
        <v/>
      </c>
      <c r="N3552" t="str">
        <f>IFERROR(SMALL($M$5:$M$9000,ROWS($M$5:M3552)),"")</f>
        <v/>
      </c>
      <c r="P3552" t="s">
        <v>35</v>
      </c>
      <c r="Q3552" t="s">
        <v>1000</v>
      </c>
      <c r="R3552">
        <v>9437068</v>
      </c>
      <c r="S3552" s="388">
        <f>ROWS(R$5:R3552)</f>
        <v>3548</v>
      </c>
      <c r="T3552" s="388" t="str">
        <f>IF(_xlfn.IFNA(VLOOKUP(P3552,$AG$3:$AH$83,2,FALSE),"")='11.1'!$D$5,TXM!S3552,"")</f>
        <v/>
      </c>
      <c r="U3552" t="str">
        <f>IFERROR(SMALL($T$5:$T$9000,ROWS($T$5:T3552)),"")</f>
        <v/>
      </c>
    </row>
    <row r="3553" spans="1:21" ht="14.4" customHeight="1" x14ac:dyDescent="0.3">
      <c r="A3553" t="s">
        <v>211</v>
      </c>
      <c r="B3553" t="s">
        <v>845</v>
      </c>
      <c r="C3553">
        <v>10251161</v>
      </c>
      <c r="D3553" s="388">
        <f>ROWS(C$5:C3553)</f>
        <v>3549</v>
      </c>
      <c r="E3553" s="388" t="str">
        <f>IF(_xlfn.IFNA(VLOOKUP(A3553,$AG$3:$AH$83,2,FALSE),"")='11.1'!$D$5,TXM!D3553,"")</f>
        <v/>
      </c>
      <c r="F3553" t="str">
        <f>IFERROR(SMALL($E$5:$E$9000,ROWS($E$5:E3553)),"")</f>
        <v/>
      </c>
      <c r="I3553" s="371" t="s">
        <v>52</v>
      </c>
      <c r="J3553" t="s">
        <v>813</v>
      </c>
      <c r="K3553" s="372">
        <v>74117</v>
      </c>
      <c r="L3553" s="388">
        <f>ROWS(K$5:K3553)</f>
        <v>3549</v>
      </c>
      <c r="M3553" s="388" t="str">
        <f>IF(_xlfn.IFNA(VLOOKUP(I3553,$AG$3:$AH$83,2,FALSE),"")='11.1'!$D$5,TXM!L3553,"")</f>
        <v/>
      </c>
      <c r="N3553" t="str">
        <f>IFERROR(SMALL($M$5:$M$9000,ROWS($M$5:M3553)),"")</f>
        <v/>
      </c>
      <c r="P3553" t="s">
        <v>35</v>
      </c>
      <c r="Q3553" t="s">
        <v>999</v>
      </c>
      <c r="R3553">
        <v>9406576</v>
      </c>
      <c r="S3553" s="388">
        <f>ROWS(R$5:R3553)</f>
        <v>3549</v>
      </c>
      <c r="T3553" s="388" t="str">
        <f>IF(_xlfn.IFNA(VLOOKUP(P3553,$AG$3:$AH$83,2,FALSE),"")='11.1'!$D$5,TXM!S3553,"")</f>
        <v/>
      </c>
      <c r="U3553" t="str">
        <f>IFERROR(SMALL($T$5:$T$9000,ROWS($T$5:T3553)),"")</f>
        <v/>
      </c>
    </row>
    <row r="3554" spans="1:21" ht="14.4" customHeight="1" x14ac:dyDescent="0.3">
      <c r="A3554" t="s">
        <v>211</v>
      </c>
      <c r="B3554" t="s">
        <v>1265</v>
      </c>
      <c r="C3554">
        <v>9446346</v>
      </c>
      <c r="D3554" s="388">
        <f>ROWS(C$5:C3554)</f>
        <v>3550</v>
      </c>
      <c r="E3554" s="388" t="str">
        <f>IF(_xlfn.IFNA(VLOOKUP(A3554,$AG$3:$AH$83,2,FALSE),"")='11.1'!$D$5,TXM!D3554,"")</f>
        <v/>
      </c>
      <c r="F3554" t="str">
        <f>IFERROR(SMALL($E$5:$E$9000,ROWS($E$5:E3554)),"")</f>
        <v/>
      </c>
      <c r="I3554" s="371" t="s">
        <v>52</v>
      </c>
      <c r="J3554" t="s">
        <v>871</v>
      </c>
      <c r="K3554" s="372">
        <v>55043</v>
      </c>
      <c r="L3554" s="388">
        <f>ROWS(K$5:K3554)</f>
        <v>3550</v>
      </c>
      <c r="M3554" s="388" t="str">
        <f>IF(_xlfn.IFNA(VLOOKUP(I3554,$AG$3:$AH$83,2,FALSE),"")='11.1'!$D$5,TXM!L3554,"")</f>
        <v/>
      </c>
      <c r="N3554" t="str">
        <f>IFERROR(SMALL($M$5:$M$9000,ROWS($M$5:M3554)),"")</f>
        <v/>
      </c>
      <c r="P3554" t="s">
        <v>35</v>
      </c>
      <c r="Q3554" t="s">
        <v>1318</v>
      </c>
      <c r="R3554">
        <v>4812071</v>
      </c>
      <c r="S3554" s="388">
        <f>ROWS(R$5:R3554)</f>
        <v>3550</v>
      </c>
      <c r="T3554" s="388" t="str">
        <f>IF(_xlfn.IFNA(VLOOKUP(P3554,$AG$3:$AH$83,2,FALSE),"")='11.1'!$D$5,TXM!S3554,"")</f>
        <v/>
      </c>
      <c r="U3554" t="str">
        <f>IFERROR(SMALL($T$5:$T$9000,ROWS($T$5:T3554)),"")</f>
        <v/>
      </c>
    </row>
    <row r="3555" spans="1:21" ht="14.4" customHeight="1" x14ac:dyDescent="0.3">
      <c r="A3555" t="s">
        <v>211</v>
      </c>
      <c r="B3555" t="s">
        <v>815</v>
      </c>
      <c r="C3555">
        <v>8839063</v>
      </c>
      <c r="D3555" s="388">
        <f>ROWS(C$5:C3555)</f>
        <v>3551</v>
      </c>
      <c r="E3555" s="388" t="str">
        <f>IF(_xlfn.IFNA(VLOOKUP(A3555,$AG$3:$AH$83,2,FALSE),"")='11.1'!$D$5,TXM!D3555,"")</f>
        <v/>
      </c>
      <c r="F3555" t="str">
        <f>IFERROR(SMALL($E$5:$E$9000,ROWS($E$5:E3555)),"")</f>
        <v/>
      </c>
      <c r="I3555" s="371" t="s">
        <v>52</v>
      </c>
      <c r="J3555" t="s">
        <v>795</v>
      </c>
      <c r="K3555" s="372">
        <v>53421</v>
      </c>
      <c r="L3555" s="388">
        <f>ROWS(K$5:K3555)</f>
        <v>3551</v>
      </c>
      <c r="M3555" s="388" t="str">
        <f>IF(_xlfn.IFNA(VLOOKUP(I3555,$AG$3:$AH$83,2,FALSE),"")='11.1'!$D$5,TXM!L3555,"")</f>
        <v/>
      </c>
      <c r="N3555" t="str">
        <f>IFERROR(SMALL($M$5:$M$9000,ROWS($M$5:M3555)),"")</f>
        <v/>
      </c>
      <c r="P3555" t="s">
        <v>35</v>
      </c>
      <c r="Q3555" t="s">
        <v>809</v>
      </c>
      <c r="R3555">
        <v>4168931</v>
      </c>
      <c r="S3555" s="388">
        <f>ROWS(R$5:R3555)</f>
        <v>3551</v>
      </c>
      <c r="T3555" s="388" t="str">
        <f>IF(_xlfn.IFNA(VLOOKUP(P3555,$AG$3:$AH$83,2,FALSE),"")='11.1'!$D$5,TXM!S3555,"")</f>
        <v/>
      </c>
      <c r="U3555" t="str">
        <f>IFERROR(SMALL($T$5:$T$9000,ROWS($T$5:T3555)),"")</f>
        <v/>
      </c>
    </row>
    <row r="3556" spans="1:21" ht="14.4" customHeight="1" x14ac:dyDescent="0.3">
      <c r="A3556" t="s">
        <v>211</v>
      </c>
      <c r="B3556" t="s">
        <v>96</v>
      </c>
      <c r="C3556">
        <v>8082336</v>
      </c>
      <c r="D3556" s="388">
        <f>ROWS(C$5:C3556)</f>
        <v>3552</v>
      </c>
      <c r="E3556" s="388" t="str">
        <f>IF(_xlfn.IFNA(VLOOKUP(A3556,$AG$3:$AH$83,2,FALSE),"")='11.1'!$D$5,TXM!D3556,"")</f>
        <v/>
      </c>
      <c r="F3556" t="str">
        <f>IFERROR(SMALL($E$5:$E$9000,ROWS($E$5:E3556)),"")</f>
        <v/>
      </c>
      <c r="I3556" s="371" t="s">
        <v>52</v>
      </c>
      <c r="J3556" t="s">
        <v>103</v>
      </c>
      <c r="K3556" s="372">
        <v>45959</v>
      </c>
      <c r="L3556" s="388">
        <f>ROWS(K$5:K3556)</f>
        <v>3552</v>
      </c>
      <c r="M3556" s="388" t="str">
        <f>IF(_xlfn.IFNA(VLOOKUP(I3556,$AG$3:$AH$83,2,FALSE),"")='11.1'!$D$5,TXM!L3556,"")</f>
        <v/>
      </c>
      <c r="N3556" t="str">
        <f>IFERROR(SMALL($M$5:$M$9000,ROWS($M$5:M3556)),"")</f>
        <v/>
      </c>
      <c r="P3556" t="s">
        <v>35</v>
      </c>
      <c r="Q3556" t="s">
        <v>102</v>
      </c>
      <c r="R3556">
        <v>3704250</v>
      </c>
      <c r="S3556" s="388">
        <f>ROWS(R$5:R3556)</f>
        <v>3552</v>
      </c>
      <c r="T3556" s="388" t="str">
        <f>IF(_xlfn.IFNA(VLOOKUP(P3556,$AG$3:$AH$83,2,FALSE),"")='11.1'!$D$5,TXM!S3556,"")</f>
        <v/>
      </c>
      <c r="U3556" t="str">
        <f>IFERROR(SMALL($T$5:$T$9000,ROWS($T$5:T3556)),"")</f>
        <v/>
      </c>
    </row>
    <row r="3557" spans="1:21" ht="14.4" customHeight="1" x14ac:dyDescent="0.3">
      <c r="A3557" t="s">
        <v>211</v>
      </c>
      <c r="B3557" t="s">
        <v>787</v>
      </c>
      <c r="C3557">
        <v>7962779</v>
      </c>
      <c r="D3557" s="388">
        <f>ROWS(C$5:C3557)</f>
        <v>3553</v>
      </c>
      <c r="E3557" s="388" t="str">
        <f>IF(_xlfn.IFNA(VLOOKUP(A3557,$AG$3:$AH$83,2,FALSE),"")='11.1'!$D$5,TXM!D3557,"")</f>
        <v/>
      </c>
      <c r="F3557" t="str">
        <f>IFERROR(SMALL($E$5:$E$9000,ROWS($E$5:E3557)),"")</f>
        <v/>
      </c>
      <c r="I3557" s="371" t="s">
        <v>52</v>
      </c>
      <c r="J3557" t="s">
        <v>805</v>
      </c>
      <c r="K3557" s="372">
        <v>45390</v>
      </c>
      <c r="L3557" s="388">
        <f>ROWS(K$5:K3557)</f>
        <v>3553</v>
      </c>
      <c r="M3557" s="388" t="str">
        <f>IF(_xlfn.IFNA(VLOOKUP(I3557,$AG$3:$AH$83,2,FALSE),"")='11.1'!$D$5,TXM!L3557,"")</f>
        <v/>
      </c>
      <c r="N3557" t="str">
        <f>IFERROR(SMALL($M$5:$M$9000,ROWS($M$5:M3557)),"")</f>
        <v/>
      </c>
      <c r="P3557" t="s">
        <v>35</v>
      </c>
      <c r="Q3557" t="s">
        <v>827</v>
      </c>
      <c r="R3557">
        <v>2466267</v>
      </c>
      <c r="S3557" s="388">
        <f>ROWS(R$5:R3557)</f>
        <v>3553</v>
      </c>
      <c r="T3557" s="388" t="str">
        <f>IF(_xlfn.IFNA(VLOOKUP(P3557,$AG$3:$AH$83,2,FALSE),"")='11.1'!$D$5,TXM!S3557,"")</f>
        <v/>
      </c>
      <c r="U3557" t="str">
        <f>IFERROR(SMALL($T$5:$T$9000,ROWS($T$5:T3557)),"")</f>
        <v/>
      </c>
    </row>
    <row r="3558" spans="1:21" ht="14.4" customHeight="1" x14ac:dyDescent="0.3">
      <c r="A3558" t="s">
        <v>211</v>
      </c>
      <c r="B3558" t="s">
        <v>100</v>
      </c>
      <c r="C3558">
        <v>7460388</v>
      </c>
      <c r="D3558" s="388">
        <f>ROWS(C$5:C3558)</f>
        <v>3554</v>
      </c>
      <c r="E3558" s="388" t="str">
        <f>IF(_xlfn.IFNA(VLOOKUP(A3558,$AG$3:$AH$83,2,FALSE),"")='11.1'!$D$5,TXM!D3558,"")</f>
        <v/>
      </c>
      <c r="F3558" t="str">
        <f>IFERROR(SMALL($E$5:$E$9000,ROWS($E$5:E3558)),"")</f>
        <v/>
      </c>
      <c r="I3558" s="371" t="s">
        <v>52</v>
      </c>
      <c r="J3558" t="s">
        <v>819</v>
      </c>
      <c r="K3558" s="372">
        <v>43291</v>
      </c>
      <c r="L3558" s="388">
        <f>ROWS(K$5:K3558)</f>
        <v>3554</v>
      </c>
      <c r="M3558" s="388" t="str">
        <f>IF(_xlfn.IFNA(VLOOKUP(I3558,$AG$3:$AH$83,2,FALSE),"")='11.1'!$D$5,TXM!L3558,"")</f>
        <v/>
      </c>
      <c r="N3558" t="str">
        <f>IFERROR(SMALL($M$5:$M$9000,ROWS($M$5:M3558)),"")</f>
        <v/>
      </c>
      <c r="P3558" t="s">
        <v>35</v>
      </c>
      <c r="Q3558" t="s">
        <v>777</v>
      </c>
      <c r="R3558">
        <v>2304180</v>
      </c>
      <c r="S3558" s="388">
        <f>ROWS(R$5:R3558)</f>
        <v>3554</v>
      </c>
      <c r="T3558" s="388" t="str">
        <f>IF(_xlfn.IFNA(VLOOKUP(P3558,$AG$3:$AH$83,2,FALSE),"")='11.1'!$D$5,TXM!S3558,"")</f>
        <v/>
      </c>
      <c r="U3558" t="str">
        <f>IFERROR(SMALL($T$5:$T$9000,ROWS($T$5:T3558)),"")</f>
        <v/>
      </c>
    </row>
    <row r="3559" spans="1:21" ht="14.4" customHeight="1" x14ac:dyDescent="0.3">
      <c r="A3559" t="s">
        <v>211</v>
      </c>
      <c r="B3559" t="s">
        <v>861</v>
      </c>
      <c r="C3559">
        <v>5255322</v>
      </c>
      <c r="D3559" s="388">
        <f>ROWS(C$5:C3559)</f>
        <v>3555</v>
      </c>
      <c r="E3559" s="388" t="str">
        <f>IF(_xlfn.IFNA(VLOOKUP(A3559,$AG$3:$AH$83,2,FALSE),"")='11.1'!$D$5,TXM!D3559,"")</f>
        <v/>
      </c>
      <c r="F3559" t="str">
        <f>IFERROR(SMALL($E$5:$E$9000,ROWS($E$5:E3559)),"")</f>
        <v/>
      </c>
      <c r="I3559" s="371" t="s">
        <v>52</v>
      </c>
      <c r="J3559" t="s">
        <v>1002</v>
      </c>
      <c r="K3559" s="372">
        <v>41035</v>
      </c>
      <c r="L3559" s="388">
        <f>ROWS(K$5:K3559)</f>
        <v>3555</v>
      </c>
      <c r="M3559" s="388" t="str">
        <f>IF(_xlfn.IFNA(VLOOKUP(I3559,$AG$3:$AH$83,2,FALSE),"")='11.1'!$D$5,TXM!L3559,"")</f>
        <v/>
      </c>
      <c r="N3559" t="str">
        <f>IFERROR(SMALL($M$5:$M$9000,ROWS($M$5:M3559)),"")</f>
        <v/>
      </c>
      <c r="P3559" t="s">
        <v>35</v>
      </c>
      <c r="Q3559" t="s">
        <v>1441</v>
      </c>
      <c r="R3559">
        <v>2251508</v>
      </c>
      <c r="S3559" s="388">
        <f>ROWS(R$5:R3559)</f>
        <v>3555</v>
      </c>
      <c r="T3559" s="388" t="str">
        <f>IF(_xlfn.IFNA(VLOOKUP(P3559,$AG$3:$AH$83,2,FALSE),"")='11.1'!$D$5,TXM!S3559,"")</f>
        <v/>
      </c>
      <c r="U3559" t="str">
        <f>IFERROR(SMALL($T$5:$T$9000,ROWS($T$5:T3559)),"")</f>
        <v/>
      </c>
    </row>
    <row r="3560" spans="1:21" ht="14.4" customHeight="1" x14ac:dyDescent="0.3">
      <c r="A3560" t="s">
        <v>211</v>
      </c>
      <c r="B3560" t="s">
        <v>867</v>
      </c>
      <c r="C3560">
        <v>5144079</v>
      </c>
      <c r="D3560" s="388">
        <f>ROWS(C$5:C3560)</f>
        <v>3556</v>
      </c>
      <c r="E3560" s="388" t="str">
        <f>IF(_xlfn.IFNA(VLOOKUP(A3560,$AG$3:$AH$83,2,FALSE),"")='11.1'!$D$5,TXM!D3560,"")</f>
        <v/>
      </c>
      <c r="F3560" t="str">
        <f>IFERROR(SMALL($E$5:$E$9000,ROWS($E$5:E3560)),"")</f>
        <v/>
      </c>
      <c r="I3560" s="371" t="s">
        <v>52</v>
      </c>
      <c r="J3560" t="s">
        <v>92</v>
      </c>
      <c r="K3560" s="372">
        <v>35365</v>
      </c>
      <c r="L3560" s="388">
        <f>ROWS(K$5:K3560)</f>
        <v>3556</v>
      </c>
      <c r="M3560" s="388" t="str">
        <f>IF(_xlfn.IFNA(VLOOKUP(I3560,$AG$3:$AH$83,2,FALSE),"")='11.1'!$D$5,TXM!L3560,"")</f>
        <v/>
      </c>
      <c r="N3560" t="str">
        <f>IFERROR(SMALL($M$5:$M$9000,ROWS($M$5:M3560)),"")</f>
        <v/>
      </c>
      <c r="P3560" t="s">
        <v>35</v>
      </c>
      <c r="Q3560" t="s">
        <v>859</v>
      </c>
      <c r="R3560">
        <v>2127392</v>
      </c>
      <c r="S3560" s="388">
        <f>ROWS(R$5:R3560)</f>
        <v>3556</v>
      </c>
      <c r="T3560" s="388" t="str">
        <f>IF(_xlfn.IFNA(VLOOKUP(P3560,$AG$3:$AH$83,2,FALSE),"")='11.1'!$D$5,TXM!S3560,"")</f>
        <v/>
      </c>
      <c r="U3560" t="str">
        <f>IFERROR(SMALL($T$5:$T$9000,ROWS($T$5:T3560)),"")</f>
        <v/>
      </c>
    </row>
    <row r="3561" spans="1:21" ht="14.4" customHeight="1" x14ac:dyDescent="0.3">
      <c r="A3561" t="s">
        <v>211</v>
      </c>
      <c r="B3561" t="s">
        <v>1318</v>
      </c>
      <c r="C3561">
        <v>4868289</v>
      </c>
      <c r="D3561" s="388">
        <f>ROWS(C$5:C3561)</f>
        <v>3557</v>
      </c>
      <c r="E3561" s="388" t="str">
        <f>IF(_xlfn.IFNA(VLOOKUP(A3561,$AG$3:$AH$83,2,FALSE),"")='11.1'!$D$5,TXM!D3561,"")</f>
        <v/>
      </c>
      <c r="F3561" t="str">
        <f>IFERROR(SMALL($E$5:$E$9000,ROWS($E$5:E3561)),"")</f>
        <v/>
      </c>
      <c r="I3561" s="371" t="s">
        <v>52</v>
      </c>
      <c r="J3561" t="s">
        <v>1006</v>
      </c>
      <c r="K3561" s="372">
        <v>22036</v>
      </c>
      <c r="L3561" s="388">
        <f>ROWS(K$5:K3561)</f>
        <v>3557</v>
      </c>
      <c r="M3561" s="388" t="str">
        <f>IF(_xlfn.IFNA(VLOOKUP(I3561,$AG$3:$AH$83,2,FALSE),"")='11.1'!$D$5,TXM!L3561,"")</f>
        <v/>
      </c>
      <c r="N3561" t="str">
        <f>IFERROR(SMALL($M$5:$M$9000,ROWS($M$5:M3561)),"")</f>
        <v/>
      </c>
      <c r="P3561" t="s">
        <v>35</v>
      </c>
      <c r="Q3561" t="s">
        <v>1240</v>
      </c>
      <c r="R3561">
        <v>1233555</v>
      </c>
      <c r="S3561" s="388">
        <f>ROWS(R$5:R3561)</f>
        <v>3557</v>
      </c>
      <c r="T3561" s="388" t="str">
        <f>IF(_xlfn.IFNA(VLOOKUP(P3561,$AG$3:$AH$83,2,FALSE),"")='11.1'!$D$5,TXM!S3561,"")</f>
        <v/>
      </c>
      <c r="U3561" t="str">
        <f>IFERROR(SMALL($T$5:$T$9000,ROWS($T$5:T3561)),"")</f>
        <v/>
      </c>
    </row>
    <row r="3562" spans="1:21" ht="14.4" customHeight="1" x14ac:dyDescent="0.3">
      <c r="A3562" t="s">
        <v>211</v>
      </c>
      <c r="B3562" t="s">
        <v>99</v>
      </c>
      <c r="C3562">
        <v>4755408</v>
      </c>
      <c r="D3562" s="388">
        <f>ROWS(C$5:C3562)</f>
        <v>3558</v>
      </c>
      <c r="E3562" s="388" t="str">
        <f>IF(_xlfn.IFNA(VLOOKUP(A3562,$AG$3:$AH$83,2,FALSE),"")='11.1'!$D$5,TXM!D3562,"")</f>
        <v/>
      </c>
      <c r="F3562" t="str">
        <f>IFERROR(SMALL($E$5:$E$9000,ROWS($E$5:E3562)),"")</f>
        <v/>
      </c>
      <c r="I3562" s="371" t="s">
        <v>52</v>
      </c>
      <c r="J3562" t="s">
        <v>1003</v>
      </c>
      <c r="K3562" s="372">
        <v>20741</v>
      </c>
      <c r="L3562" s="388">
        <f>ROWS(K$5:K3562)</f>
        <v>3558</v>
      </c>
      <c r="M3562" s="388" t="str">
        <f>IF(_xlfn.IFNA(VLOOKUP(I3562,$AG$3:$AH$83,2,FALSE),"")='11.1'!$D$5,TXM!L3562,"")</f>
        <v/>
      </c>
      <c r="N3562" t="str">
        <f>IFERROR(SMALL($M$5:$M$9000,ROWS($M$5:M3562)),"")</f>
        <v/>
      </c>
      <c r="P3562" t="s">
        <v>35</v>
      </c>
      <c r="Q3562" t="s">
        <v>1001</v>
      </c>
      <c r="R3562">
        <v>1182218</v>
      </c>
      <c r="S3562" s="388">
        <f>ROWS(R$5:R3562)</f>
        <v>3558</v>
      </c>
      <c r="T3562" s="388" t="str">
        <f>IF(_xlfn.IFNA(VLOOKUP(P3562,$AG$3:$AH$83,2,FALSE),"")='11.1'!$D$5,TXM!S3562,"")</f>
        <v/>
      </c>
      <c r="U3562" t="str">
        <f>IFERROR(SMALL($T$5:$T$9000,ROWS($T$5:T3562)),"")</f>
        <v/>
      </c>
    </row>
    <row r="3563" spans="1:21" ht="14.4" customHeight="1" x14ac:dyDescent="0.3">
      <c r="A3563" t="s">
        <v>211</v>
      </c>
      <c r="B3563" t="s">
        <v>823</v>
      </c>
      <c r="C3563">
        <v>4457357</v>
      </c>
      <c r="D3563" s="388">
        <f>ROWS(C$5:C3563)</f>
        <v>3559</v>
      </c>
      <c r="E3563" s="388" t="str">
        <f>IF(_xlfn.IFNA(VLOOKUP(A3563,$AG$3:$AH$83,2,FALSE),"")='11.1'!$D$5,TXM!D3563,"")</f>
        <v/>
      </c>
      <c r="F3563" t="str">
        <f>IFERROR(SMALL($E$5:$E$9000,ROWS($E$5:E3563)),"")</f>
        <v/>
      </c>
      <c r="I3563" s="371" t="s">
        <v>52</v>
      </c>
      <c r="J3563" t="s">
        <v>855</v>
      </c>
      <c r="K3563" s="372">
        <v>14544</v>
      </c>
      <c r="L3563" s="388">
        <f>ROWS(K$5:K3563)</f>
        <v>3559</v>
      </c>
      <c r="M3563" s="388" t="str">
        <f>IF(_xlfn.IFNA(VLOOKUP(I3563,$AG$3:$AH$83,2,FALSE),"")='11.1'!$D$5,TXM!L3563,"")</f>
        <v/>
      </c>
      <c r="N3563" t="str">
        <f>IFERROR(SMALL($M$5:$M$9000,ROWS($M$5:M3563)),"")</f>
        <v/>
      </c>
      <c r="P3563" t="s">
        <v>35</v>
      </c>
      <c r="Q3563" t="s">
        <v>837</v>
      </c>
      <c r="R3563">
        <v>1165209</v>
      </c>
      <c r="S3563" s="388">
        <f>ROWS(R$5:R3563)</f>
        <v>3559</v>
      </c>
      <c r="T3563" s="388" t="str">
        <f>IF(_xlfn.IFNA(VLOOKUP(P3563,$AG$3:$AH$83,2,FALSE),"")='11.1'!$D$5,TXM!S3563,"")</f>
        <v/>
      </c>
      <c r="U3563" t="str">
        <f>IFERROR(SMALL($T$5:$T$9000,ROWS($T$5:T3563)),"")</f>
        <v/>
      </c>
    </row>
    <row r="3564" spans="1:21" ht="14.4" customHeight="1" x14ac:dyDescent="0.3">
      <c r="A3564" t="s">
        <v>211</v>
      </c>
      <c r="B3564" t="s">
        <v>813</v>
      </c>
      <c r="C3564">
        <v>3756000</v>
      </c>
      <c r="D3564" s="388">
        <f>ROWS(C$5:C3564)</f>
        <v>3560</v>
      </c>
      <c r="E3564" s="388" t="str">
        <f>IF(_xlfn.IFNA(VLOOKUP(A3564,$AG$3:$AH$83,2,FALSE),"")='11.1'!$D$5,TXM!D3564,"")</f>
        <v/>
      </c>
      <c r="F3564" t="str">
        <f>IFERROR(SMALL($E$5:$E$9000,ROWS($E$5:E3564)),"")</f>
        <v/>
      </c>
      <c r="I3564" s="371" t="s">
        <v>52</v>
      </c>
      <c r="J3564" t="s">
        <v>95</v>
      </c>
      <c r="K3564" s="372">
        <v>13018</v>
      </c>
      <c r="L3564" s="388">
        <f>ROWS(K$5:K3564)</f>
        <v>3560</v>
      </c>
      <c r="M3564" s="388" t="str">
        <f>IF(_xlfn.IFNA(VLOOKUP(I3564,$AG$3:$AH$83,2,FALSE),"")='11.1'!$D$5,TXM!L3564,"")</f>
        <v/>
      </c>
      <c r="N3564" t="str">
        <f>IFERROR(SMALL($M$5:$M$9000,ROWS($M$5:M3564)),"")</f>
        <v/>
      </c>
      <c r="P3564" t="s">
        <v>35</v>
      </c>
      <c r="Q3564" t="s">
        <v>1285</v>
      </c>
      <c r="R3564">
        <v>1082351</v>
      </c>
      <c r="S3564" s="388">
        <f>ROWS(R$5:R3564)</f>
        <v>3560</v>
      </c>
      <c r="T3564" s="388" t="str">
        <f>IF(_xlfn.IFNA(VLOOKUP(P3564,$AG$3:$AH$83,2,FALSE),"")='11.1'!$D$5,TXM!S3564,"")</f>
        <v/>
      </c>
      <c r="U3564" t="str">
        <f>IFERROR(SMALL($T$5:$T$9000,ROWS($T$5:T3564)),"")</f>
        <v/>
      </c>
    </row>
    <row r="3565" spans="1:21" ht="14.4" customHeight="1" x14ac:dyDescent="0.3">
      <c r="A3565" t="s">
        <v>211</v>
      </c>
      <c r="B3565" t="s">
        <v>171</v>
      </c>
      <c r="C3565">
        <v>3299044</v>
      </c>
      <c r="D3565" s="388">
        <f>ROWS(C$5:C3565)</f>
        <v>3561</v>
      </c>
      <c r="E3565" s="388" t="str">
        <f>IF(_xlfn.IFNA(VLOOKUP(A3565,$AG$3:$AH$83,2,FALSE),"")='11.1'!$D$5,TXM!D3565,"")</f>
        <v/>
      </c>
      <c r="F3565" t="str">
        <f>IFERROR(SMALL($E$5:$E$9000,ROWS($E$5:E3565)),"")</f>
        <v/>
      </c>
      <c r="I3565" s="371" t="s">
        <v>52</v>
      </c>
      <c r="J3565" t="s">
        <v>839</v>
      </c>
      <c r="K3565" s="372">
        <v>12088</v>
      </c>
      <c r="L3565" s="388">
        <f>ROWS(K$5:K3565)</f>
        <v>3561</v>
      </c>
      <c r="M3565" s="388" t="str">
        <f>IF(_xlfn.IFNA(VLOOKUP(I3565,$AG$3:$AH$83,2,FALSE),"")='11.1'!$D$5,TXM!L3565,"")</f>
        <v/>
      </c>
      <c r="N3565" t="str">
        <f>IFERROR(SMALL($M$5:$M$9000,ROWS($M$5:M3565)),"")</f>
        <v/>
      </c>
      <c r="P3565" t="s">
        <v>35</v>
      </c>
      <c r="Q3565" t="s">
        <v>861</v>
      </c>
      <c r="R3565">
        <v>1026418</v>
      </c>
      <c r="S3565" s="388">
        <f>ROWS(R$5:R3565)</f>
        <v>3561</v>
      </c>
      <c r="T3565" s="388" t="str">
        <f>IF(_xlfn.IFNA(VLOOKUP(P3565,$AG$3:$AH$83,2,FALSE),"")='11.1'!$D$5,TXM!S3565,"")</f>
        <v/>
      </c>
      <c r="U3565" t="str">
        <f>IFERROR(SMALL($T$5:$T$9000,ROWS($T$5:T3565)),"")</f>
        <v/>
      </c>
    </row>
    <row r="3566" spans="1:21" ht="14.4" customHeight="1" x14ac:dyDescent="0.3">
      <c r="A3566" t="s">
        <v>211</v>
      </c>
      <c r="B3566" t="s">
        <v>825</v>
      </c>
      <c r="C3566">
        <v>1851197</v>
      </c>
      <c r="D3566" s="388">
        <f>ROWS(C$5:C3566)</f>
        <v>3562</v>
      </c>
      <c r="E3566" s="388" t="str">
        <f>IF(_xlfn.IFNA(VLOOKUP(A3566,$AG$3:$AH$83,2,FALSE),"")='11.1'!$D$5,TXM!D3566,"")</f>
        <v/>
      </c>
      <c r="F3566" t="str">
        <f>IFERROR(SMALL($E$5:$E$9000,ROWS($E$5:E3566)),"")</f>
        <v/>
      </c>
      <c r="I3566" s="371" t="s">
        <v>52</v>
      </c>
      <c r="J3566" t="s">
        <v>801</v>
      </c>
      <c r="K3566" s="372">
        <v>10250</v>
      </c>
      <c r="L3566" s="388">
        <f>ROWS(K$5:K3566)</f>
        <v>3562</v>
      </c>
      <c r="M3566" s="388" t="str">
        <f>IF(_xlfn.IFNA(VLOOKUP(I3566,$AG$3:$AH$83,2,FALSE),"")='11.1'!$D$5,TXM!L3566,"")</f>
        <v/>
      </c>
      <c r="N3566" t="str">
        <f>IFERROR(SMALL($M$5:$M$9000,ROWS($M$5:M3566)),"")</f>
        <v/>
      </c>
      <c r="P3566" t="s">
        <v>35</v>
      </c>
      <c r="Q3566" t="s">
        <v>799</v>
      </c>
      <c r="R3566">
        <v>768246</v>
      </c>
      <c r="S3566" s="388">
        <f>ROWS(R$5:R3566)</f>
        <v>3562</v>
      </c>
      <c r="T3566" s="388" t="str">
        <f>IF(_xlfn.IFNA(VLOOKUP(P3566,$AG$3:$AH$83,2,FALSE),"")='11.1'!$D$5,TXM!S3566,"")</f>
        <v/>
      </c>
      <c r="U3566" t="str">
        <f>IFERROR(SMALL($T$5:$T$9000,ROWS($T$5:T3566)),"")</f>
        <v/>
      </c>
    </row>
    <row r="3567" spans="1:21" ht="14.4" customHeight="1" x14ac:dyDescent="0.3">
      <c r="A3567" t="s">
        <v>211</v>
      </c>
      <c r="B3567" t="s">
        <v>811</v>
      </c>
      <c r="C3567">
        <v>1777022</v>
      </c>
      <c r="D3567" s="388">
        <f>ROWS(C$5:C3567)</f>
        <v>3563</v>
      </c>
      <c r="E3567" s="388" t="str">
        <f>IF(_xlfn.IFNA(VLOOKUP(A3567,$AG$3:$AH$83,2,FALSE),"")='11.1'!$D$5,TXM!D3567,"")</f>
        <v/>
      </c>
      <c r="F3567" t="str">
        <f>IFERROR(SMALL($E$5:$E$9000,ROWS($E$5:E3567)),"")</f>
        <v/>
      </c>
      <c r="I3567" s="371" t="s">
        <v>52</v>
      </c>
      <c r="J3567" t="s">
        <v>996</v>
      </c>
      <c r="K3567" s="372">
        <v>9493</v>
      </c>
      <c r="L3567" s="388">
        <f>ROWS(K$5:K3567)</f>
        <v>3563</v>
      </c>
      <c r="M3567" s="388" t="str">
        <f>IF(_xlfn.IFNA(VLOOKUP(I3567,$AG$3:$AH$83,2,FALSE),"")='11.1'!$D$5,TXM!L3567,"")</f>
        <v/>
      </c>
      <c r="N3567" t="str">
        <f>IFERROR(SMALL($M$5:$M$9000,ROWS($M$5:M3567)),"")</f>
        <v/>
      </c>
      <c r="P3567" t="s">
        <v>35</v>
      </c>
      <c r="Q3567" t="s">
        <v>821</v>
      </c>
      <c r="R3567">
        <v>522421</v>
      </c>
      <c r="S3567" s="388">
        <f>ROWS(R$5:R3567)</f>
        <v>3563</v>
      </c>
      <c r="T3567" s="388" t="str">
        <f>IF(_xlfn.IFNA(VLOOKUP(P3567,$AG$3:$AH$83,2,FALSE),"")='11.1'!$D$5,TXM!S3567,"")</f>
        <v/>
      </c>
      <c r="U3567" t="str">
        <f>IFERROR(SMALL($T$5:$T$9000,ROWS($T$5:T3567)),"")</f>
        <v/>
      </c>
    </row>
    <row r="3568" spans="1:21" ht="14.4" customHeight="1" x14ac:dyDescent="0.3">
      <c r="A3568" t="s">
        <v>211</v>
      </c>
      <c r="B3568" t="s">
        <v>819</v>
      </c>
      <c r="C3568">
        <v>1739901</v>
      </c>
      <c r="D3568" s="388">
        <f>ROWS(C$5:C3568)</f>
        <v>3564</v>
      </c>
      <c r="E3568" s="388" t="str">
        <f>IF(_xlfn.IFNA(VLOOKUP(A3568,$AG$3:$AH$83,2,FALSE),"")='11.1'!$D$5,TXM!D3568,"")</f>
        <v/>
      </c>
      <c r="F3568" t="str">
        <f>IFERROR(SMALL($E$5:$E$9000,ROWS($E$5:E3568)),"")</f>
        <v/>
      </c>
      <c r="I3568" s="371" t="s">
        <v>52</v>
      </c>
      <c r="J3568" t="s">
        <v>173</v>
      </c>
      <c r="K3568" s="372">
        <v>3508</v>
      </c>
      <c r="L3568" s="388">
        <f>ROWS(K$5:K3568)</f>
        <v>3564</v>
      </c>
      <c r="M3568" s="388" t="str">
        <f>IF(_xlfn.IFNA(VLOOKUP(I3568,$AG$3:$AH$83,2,FALSE),"")='11.1'!$D$5,TXM!L3568,"")</f>
        <v/>
      </c>
      <c r="N3568" t="str">
        <f>IFERROR(SMALL($M$5:$M$9000,ROWS($M$5:M3568)),"")</f>
        <v/>
      </c>
      <c r="P3568" t="s">
        <v>35</v>
      </c>
      <c r="Q3568" t="s">
        <v>1252</v>
      </c>
      <c r="R3568">
        <v>487342</v>
      </c>
      <c r="S3568" s="388">
        <f>ROWS(R$5:R3568)</f>
        <v>3564</v>
      </c>
      <c r="T3568" s="388" t="str">
        <f>IF(_xlfn.IFNA(VLOOKUP(P3568,$AG$3:$AH$83,2,FALSE),"")='11.1'!$D$5,TXM!S3568,"")</f>
        <v/>
      </c>
      <c r="U3568" t="str">
        <f>IFERROR(SMALL($T$5:$T$9000,ROWS($T$5:T3568)),"")</f>
        <v/>
      </c>
    </row>
    <row r="3569" spans="1:21" ht="14.4" customHeight="1" x14ac:dyDescent="0.3">
      <c r="A3569" t="s">
        <v>211</v>
      </c>
      <c r="B3569" t="s">
        <v>1006</v>
      </c>
      <c r="C3569">
        <v>1605183</v>
      </c>
      <c r="D3569" s="388">
        <f>ROWS(C$5:C3569)</f>
        <v>3565</v>
      </c>
      <c r="E3569" s="388" t="str">
        <f>IF(_xlfn.IFNA(VLOOKUP(A3569,$AG$3:$AH$83,2,FALSE),"")='11.1'!$D$5,TXM!D3569,"")</f>
        <v/>
      </c>
      <c r="F3569" t="str">
        <f>IFERROR(SMALL($E$5:$E$9000,ROWS($E$5:E3569)),"")</f>
        <v/>
      </c>
      <c r="I3569" s="371" t="s">
        <v>52</v>
      </c>
      <c r="J3569" t="s">
        <v>990</v>
      </c>
      <c r="K3569" s="372">
        <v>3427</v>
      </c>
      <c r="L3569" s="388">
        <f>ROWS(K$5:K3569)</f>
        <v>3565</v>
      </c>
      <c r="M3569" s="388" t="str">
        <f>IF(_xlfn.IFNA(VLOOKUP(I3569,$AG$3:$AH$83,2,FALSE),"")='11.1'!$D$5,TXM!L3569,"")</f>
        <v/>
      </c>
      <c r="N3569" t="str">
        <f>IFERROR(SMALL($M$5:$M$9000,ROWS($M$5:M3569)),"")</f>
        <v/>
      </c>
      <c r="P3569" t="s">
        <v>35</v>
      </c>
      <c r="Q3569" t="s">
        <v>823</v>
      </c>
      <c r="R3569">
        <v>487211</v>
      </c>
      <c r="S3569" s="388">
        <f>ROWS(R$5:R3569)</f>
        <v>3565</v>
      </c>
      <c r="T3569" s="388" t="str">
        <f>IF(_xlfn.IFNA(VLOOKUP(P3569,$AG$3:$AH$83,2,FALSE),"")='11.1'!$D$5,TXM!S3569,"")</f>
        <v/>
      </c>
      <c r="U3569" t="str">
        <f>IFERROR(SMALL($T$5:$T$9000,ROWS($T$5:T3569)),"")</f>
        <v/>
      </c>
    </row>
    <row r="3570" spans="1:21" ht="14.4" customHeight="1" x14ac:dyDescent="0.3">
      <c r="A3570" t="s">
        <v>211</v>
      </c>
      <c r="B3570" t="s">
        <v>777</v>
      </c>
      <c r="C3570">
        <v>1295325</v>
      </c>
      <c r="D3570" s="388">
        <f>ROWS(C$5:C3570)</f>
        <v>3566</v>
      </c>
      <c r="E3570" s="388" t="str">
        <f>IF(_xlfn.IFNA(VLOOKUP(A3570,$AG$3:$AH$83,2,FALSE),"")='11.1'!$D$5,TXM!D3570,"")</f>
        <v/>
      </c>
      <c r="F3570" t="str">
        <f>IFERROR(SMALL($E$5:$E$9000,ROWS($E$5:E3570)),"")</f>
        <v/>
      </c>
      <c r="I3570" s="371" t="s">
        <v>52</v>
      </c>
      <c r="J3570" t="s">
        <v>1332</v>
      </c>
      <c r="K3570" s="372">
        <v>2971</v>
      </c>
      <c r="L3570" s="388">
        <f>ROWS(K$5:K3570)</f>
        <v>3566</v>
      </c>
      <c r="M3570" s="388" t="str">
        <f>IF(_xlfn.IFNA(VLOOKUP(I3570,$AG$3:$AH$83,2,FALSE),"")='11.1'!$D$5,TXM!L3570,"")</f>
        <v/>
      </c>
      <c r="N3570" t="str">
        <f>IFERROR(SMALL($M$5:$M$9000,ROWS($M$5:M3570)),"")</f>
        <v/>
      </c>
      <c r="P3570" t="s">
        <v>35</v>
      </c>
      <c r="Q3570" t="s">
        <v>1434</v>
      </c>
      <c r="R3570">
        <v>368927</v>
      </c>
      <c r="S3570" s="388">
        <f>ROWS(R$5:R3570)</f>
        <v>3566</v>
      </c>
      <c r="T3570" s="388" t="str">
        <f>IF(_xlfn.IFNA(VLOOKUP(P3570,$AG$3:$AH$83,2,FALSE),"")='11.1'!$D$5,TXM!S3570,"")</f>
        <v/>
      </c>
      <c r="U3570" t="str">
        <f>IFERROR(SMALL($T$5:$T$9000,ROWS($T$5:T3570)),"")</f>
        <v/>
      </c>
    </row>
    <row r="3571" spans="1:21" ht="14.4" customHeight="1" x14ac:dyDescent="0.3">
      <c r="A3571" t="s">
        <v>211</v>
      </c>
      <c r="B3571" t="s">
        <v>98</v>
      </c>
      <c r="C3571">
        <v>1288454</v>
      </c>
      <c r="D3571" s="388">
        <f>ROWS(C$5:C3571)</f>
        <v>3567</v>
      </c>
      <c r="E3571" s="388" t="str">
        <f>IF(_xlfn.IFNA(VLOOKUP(A3571,$AG$3:$AH$83,2,FALSE),"")='11.1'!$D$5,TXM!D3571,"")</f>
        <v/>
      </c>
      <c r="F3571" t="str">
        <f>IFERROR(SMALL($E$5:$E$9000,ROWS($E$5:E3571)),"")</f>
        <v/>
      </c>
      <c r="I3571" s="371" t="s">
        <v>52</v>
      </c>
      <c r="J3571" t="s">
        <v>1494</v>
      </c>
      <c r="K3571" s="372">
        <v>2904</v>
      </c>
      <c r="L3571" s="388">
        <f>ROWS(K$5:K3571)</f>
        <v>3567</v>
      </c>
      <c r="M3571" s="388" t="str">
        <f>IF(_xlfn.IFNA(VLOOKUP(I3571,$AG$3:$AH$83,2,FALSE),"")='11.1'!$D$5,TXM!L3571,"")</f>
        <v/>
      </c>
      <c r="N3571" t="str">
        <f>IFERROR(SMALL($M$5:$M$9000,ROWS($M$5:M3571)),"")</f>
        <v/>
      </c>
      <c r="P3571" t="s">
        <v>35</v>
      </c>
      <c r="Q3571" t="s">
        <v>1006</v>
      </c>
      <c r="R3571">
        <v>356524</v>
      </c>
      <c r="S3571" s="388">
        <f>ROWS(R$5:R3571)</f>
        <v>3567</v>
      </c>
      <c r="T3571" s="388" t="str">
        <f>IF(_xlfn.IFNA(VLOOKUP(P3571,$AG$3:$AH$83,2,FALSE),"")='11.1'!$D$5,TXM!S3571,"")</f>
        <v/>
      </c>
      <c r="U3571" t="str">
        <f>IFERROR(SMALL($T$5:$T$9000,ROWS($T$5:T3571)),"")</f>
        <v/>
      </c>
    </row>
    <row r="3572" spans="1:21" ht="14.4" customHeight="1" x14ac:dyDescent="0.3">
      <c r="A3572" t="s">
        <v>211</v>
      </c>
      <c r="B3572" t="s">
        <v>996</v>
      </c>
      <c r="C3572">
        <v>833404</v>
      </c>
      <c r="D3572" s="388">
        <f>ROWS(C$5:C3572)</f>
        <v>3568</v>
      </c>
      <c r="E3572" s="388" t="str">
        <f>IF(_xlfn.IFNA(VLOOKUP(A3572,$AG$3:$AH$83,2,FALSE),"")='11.1'!$D$5,TXM!D3572,"")</f>
        <v/>
      </c>
      <c r="F3572" t="str">
        <f>IFERROR(SMALL($E$5:$E$9000,ROWS($E$5:E3572)),"")</f>
        <v/>
      </c>
      <c r="I3572" s="371" t="s">
        <v>52</v>
      </c>
      <c r="J3572" t="s">
        <v>1240</v>
      </c>
      <c r="K3572" s="372">
        <v>2063</v>
      </c>
      <c r="L3572" s="388">
        <f>ROWS(K$5:K3572)</f>
        <v>3568</v>
      </c>
      <c r="M3572" s="388" t="str">
        <f>IF(_xlfn.IFNA(VLOOKUP(I3572,$AG$3:$AH$83,2,FALSE),"")='11.1'!$D$5,TXM!L3572,"")</f>
        <v/>
      </c>
      <c r="N3572" t="str">
        <f>IFERROR(SMALL($M$5:$M$9000,ROWS($M$5:M3572)),"")</f>
        <v/>
      </c>
      <c r="P3572" t="s">
        <v>35</v>
      </c>
      <c r="Q3572" t="s">
        <v>789</v>
      </c>
      <c r="R3572">
        <v>279304</v>
      </c>
      <c r="S3572" s="388">
        <f>ROWS(R$5:R3572)</f>
        <v>3568</v>
      </c>
      <c r="T3572" s="388" t="str">
        <f>IF(_xlfn.IFNA(VLOOKUP(P3572,$AG$3:$AH$83,2,FALSE),"")='11.1'!$D$5,TXM!S3572,"")</f>
        <v/>
      </c>
      <c r="U3572" t="str">
        <f>IFERROR(SMALL($T$5:$T$9000,ROWS($T$5:T3572)),"")</f>
        <v/>
      </c>
    </row>
    <row r="3573" spans="1:21" ht="14.4" customHeight="1" x14ac:dyDescent="0.3">
      <c r="A3573" t="s">
        <v>211</v>
      </c>
      <c r="B3573" t="s">
        <v>997</v>
      </c>
      <c r="C3573">
        <v>790000</v>
      </c>
      <c r="D3573" s="388">
        <f>ROWS(C$5:C3573)</f>
        <v>3569</v>
      </c>
      <c r="E3573" s="388" t="str">
        <f>IF(_xlfn.IFNA(VLOOKUP(A3573,$AG$3:$AH$83,2,FALSE),"")='11.1'!$D$5,TXM!D3573,"")</f>
        <v/>
      </c>
      <c r="F3573" t="str">
        <f>IFERROR(SMALL($E$5:$E$9000,ROWS($E$5:E3573)),"")</f>
        <v/>
      </c>
      <c r="I3573" s="371" t="s">
        <v>52</v>
      </c>
      <c r="J3573" t="s">
        <v>781</v>
      </c>
      <c r="K3573" s="372">
        <v>1867</v>
      </c>
      <c r="L3573" s="388">
        <f>ROWS(K$5:K3573)</f>
        <v>3569</v>
      </c>
      <c r="M3573" s="388" t="str">
        <f>IF(_xlfn.IFNA(VLOOKUP(I3573,$AG$3:$AH$83,2,FALSE),"")='11.1'!$D$5,TXM!L3573,"")</f>
        <v/>
      </c>
      <c r="N3573" t="str">
        <f>IFERROR(SMALL($M$5:$M$9000,ROWS($M$5:M3573)),"")</f>
        <v/>
      </c>
      <c r="P3573" t="s">
        <v>35</v>
      </c>
      <c r="Q3573" t="s">
        <v>825</v>
      </c>
      <c r="R3573">
        <v>203544</v>
      </c>
      <c r="S3573" s="388">
        <f>ROWS(R$5:R3573)</f>
        <v>3569</v>
      </c>
      <c r="T3573" s="388" t="str">
        <f>IF(_xlfn.IFNA(VLOOKUP(P3573,$AG$3:$AH$83,2,FALSE),"")='11.1'!$D$5,TXM!S3573,"")</f>
        <v/>
      </c>
      <c r="U3573" t="str">
        <f>IFERROR(SMALL($T$5:$T$9000,ROWS($T$5:T3573)),"")</f>
        <v/>
      </c>
    </row>
    <row r="3574" spans="1:21" ht="14.4" customHeight="1" x14ac:dyDescent="0.3">
      <c r="A3574" t="s">
        <v>211</v>
      </c>
      <c r="B3574" t="s">
        <v>847</v>
      </c>
      <c r="C3574">
        <v>695834</v>
      </c>
      <c r="D3574" s="388">
        <f>ROWS(C$5:C3574)</f>
        <v>3570</v>
      </c>
      <c r="E3574" s="388" t="str">
        <f>IF(_xlfn.IFNA(VLOOKUP(A3574,$AG$3:$AH$83,2,FALSE),"")='11.1'!$D$5,TXM!D3574,"")</f>
        <v/>
      </c>
      <c r="F3574" t="str">
        <f>IFERROR(SMALL($E$5:$E$9000,ROWS($E$5:E3574)),"")</f>
        <v/>
      </c>
      <c r="I3574" s="371" t="s">
        <v>52</v>
      </c>
      <c r="J3574" t="s">
        <v>1365</v>
      </c>
      <c r="K3574" s="372">
        <v>1847</v>
      </c>
      <c r="L3574" s="388">
        <f>ROWS(K$5:K3574)</f>
        <v>3570</v>
      </c>
      <c r="M3574" s="388" t="str">
        <f>IF(_xlfn.IFNA(VLOOKUP(I3574,$AG$3:$AH$83,2,FALSE),"")='11.1'!$D$5,TXM!L3574,"")</f>
        <v/>
      </c>
      <c r="N3574" t="str">
        <f>IFERROR(SMALL($M$5:$M$9000,ROWS($M$5:M3574)),"")</f>
        <v/>
      </c>
      <c r="P3574" t="s">
        <v>35</v>
      </c>
      <c r="Q3574" t="s">
        <v>98</v>
      </c>
      <c r="R3574">
        <v>165742</v>
      </c>
      <c r="S3574" s="388">
        <f>ROWS(R$5:R3574)</f>
        <v>3570</v>
      </c>
      <c r="T3574" s="388" t="str">
        <f>IF(_xlfn.IFNA(VLOOKUP(P3574,$AG$3:$AH$83,2,FALSE),"")='11.1'!$D$5,TXM!S3574,"")</f>
        <v/>
      </c>
      <c r="U3574" t="str">
        <f>IFERROR(SMALL($T$5:$T$9000,ROWS($T$5:T3574)),"")</f>
        <v/>
      </c>
    </row>
    <row r="3575" spans="1:21" ht="14.4" customHeight="1" x14ac:dyDescent="0.3">
      <c r="A3575" t="s">
        <v>211</v>
      </c>
      <c r="B3575" t="s">
        <v>1002</v>
      </c>
      <c r="C3575">
        <v>684885</v>
      </c>
      <c r="D3575" s="388">
        <f>ROWS(C$5:C3575)</f>
        <v>3571</v>
      </c>
      <c r="E3575" s="388" t="str">
        <f>IF(_xlfn.IFNA(VLOOKUP(A3575,$AG$3:$AH$83,2,FALSE),"")='11.1'!$D$5,TXM!D3575,"")</f>
        <v/>
      </c>
      <c r="F3575" t="str">
        <f>IFERROR(SMALL($E$5:$E$9000,ROWS($E$5:E3575)),"")</f>
        <v/>
      </c>
      <c r="I3575" s="371" t="s">
        <v>52</v>
      </c>
      <c r="J3575" t="s">
        <v>817</v>
      </c>
      <c r="K3575" s="372">
        <v>1753</v>
      </c>
      <c r="L3575" s="388">
        <f>ROWS(K$5:K3575)</f>
        <v>3571</v>
      </c>
      <c r="M3575" s="388" t="str">
        <f>IF(_xlfn.IFNA(VLOOKUP(I3575,$AG$3:$AH$83,2,FALSE),"")='11.1'!$D$5,TXM!L3575,"")</f>
        <v/>
      </c>
      <c r="N3575" t="str">
        <f>IFERROR(SMALL($M$5:$M$9000,ROWS($M$5:M3575)),"")</f>
        <v/>
      </c>
      <c r="P3575" t="s">
        <v>35</v>
      </c>
      <c r="Q3575" t="s">
        <v>1005</v>
      </c>
      <c r="R3575">
        <v>144750</v>
      </c>
      <c r="S3575" s="388">
        <f>ROWS(R$5:R3575)</f>
        <v>3571</v>
      </c>
      <c r="T3575" s="388" t="str">
        <f>IF(_xlfn.IFNA(VLOOKUP(P3575,$AG$3:$AH$83,2,FALSE),"")='11.1'!$D$5,TXM!S3575,"")</f>
        <v/>
      </c>
      <c r="U3575" t="str">
        <f>IFERROR(SMALL($T$5:$T$9000,ROWS($T$5:T3575)),"")</f>
        <v/>
      </c>
    </row>
    <row r="3576" spans="1:21" ht="14.4" customHeight="1" x14ac:dyDescent="0.3">
      <c r="A3576" t="s">
        <v>211</v>
      </c>
      <c r="B3576" t="s">
        <v>1441</v>
      </c>
      <c r="C3576">
        <v>663380</v>
      </c>
      <c r="D3576" s="388">
        <f>ROWS(C$5:C3576)</f>
        <v>3572</v>
      </c>
      <c r="E3576" s="388" t="str">
        <f>IF(_xlfn.IFNA(VLOOKUP(A3576,$AG$3:$AH$83,2,FALSE),"")='11.1'!$D$5,TXM!D3576,"")</f>
        <v/>
      </c>
      <c r="F3576" t="str">
        <f>IFERROR(SMALL($E$5:$E$9000,ROWS($E$5:E3576)),"")</f>
        <v/>
      </c>
      <c r="I3576" s="371" t="s">
        <v>52</v>
      </c>
      <c r="J3576" t="s">
        <v>93</v>
      </c>
      <c r="K3576" s="372">
        <v>1016</v>
      </c>
      <c r="L3576" s="388">
        <f>ROWS(K$5:K3576)</f>
        <v>3572</v>
      </c>
      <c r="M3576" s="388" t="str">
        <f>IF(_xlfn.IFNA(VLOOKUP(I3576,$AG$3:$AH$83,2,FALSE),"")='11.1'!$D$5,TXM!L3576,"")</f>
        <v/>
      </c>
      <c r="N3576" t="str">
        <f>IFERROR(SMALL($M$5:$M$9000,ROWS($M$5:M3576)),"")</f>
        <v/>
      </c>
      <c r="P3576" t="s">
        <v>35</v>
      </c>
      <c r="Q3576" t="s">
        <v>1365</v>
      </c>
      <c r="R3576">
        <v>142794</v>
      </c>
      <c r="S3576" s="388">
        <f>ROWS(R$5:R3576)</f>
        <v>3572</v>
      </c>
      <c r="T3576" s="388" t="str">
        <f>IF(_xlfn.IFNA(VLOOKUP(P3576,$AG$3:$AH$83,2,FALSE),"")='11.1'!$D$5,TXM!S3576,"")</f>
        <v/>
      </c>
      <c r="U3576" t="str">
        <f>IFERROR(SMALL($T$5:$T$9000,ROWS($T$5:T3576)),"")</f>
        <v/>
      </c>
    </row>
    <row r="3577" spans="1:21" ht="14.4" customHeight="1" x14ac:dyDescent="0.3">
      <c r="A3577" t="s">
        <v>211</v>
      </c>
      <c r="B3577" t="s">
        <v>827</v>
      </c>
      <c r="C3577">
        <v>657880</v>
      </c>
      <c r="D3577" s="388">
        <f>ROWS(C$5:C3577)</f>
        <v>3573</v>
      </c>
      <c r="E3577" s="388" t="str">
        <f>IF(_xlfn.IFNA(VLOOKUP(A3577,$AG$3:$AH$83,2,FALSE),"")='11.1'!$D$5,TXM!D3577,"")</f>
        <v/>
      </c>
      <c r="F3577" t="str">
        <f>IFERROR(SMALL($E$5:$E$9000,ROWS($E$5:E3577)),"")</f>
        <v/>
      </c>
      <c r="I3577" s="371" t="s">
        <v>52</v>
      </c>
      <c r="J3577" t="s">
        <v>811</v>
      </c>
      <c r="K3577" s="372">
        <v>909</v>
      </c>
      <c r="L3577" s="388">
        <f>ROWS(K$5:K3577)</f>
        <v>3573</v>
      </c>
      <c r="M3577" s="388" t="str">
        <f>IF(_xlfn.IFNA(VLOOKUP(I3577,$AG$3:$AH$83,2,FALSE),"")='11.1'!$D$5,TXM!L3577,"")</f>
        <v/>
      </c>
      <c r="N3577" t="str">
        <f>IFERROR(SMALL($M$5:$M$9000,ROWS($M$5:M3577)),"")</f>
        <v/>
      </c>
      <c r="P3577" t="s">
        <v>35</v>
      </c>
      <c r="Q3577" t="s">
        <v>104</v>
      </c>
      <c r="R3577">
        <v>126269</v>
      </c>
      <c r="S3577" s="388">
        <f>ROWS(R$5:R3577)</f>
        <v>3573</v>
      </c>
      <c r="T3577" s="388" t="str">
        <f>IF(_xlfn.IFNA(VLOOKUP(P3577,$AG$3:$AH$83,2,FALSE),"")='11.1'!$D$5,TXM!S3577,"")</f>
        <v/>
      </c>
      <c r="U3577" t="str">
        <f>IFERROR(SMALL($T$5:$T$9000,ROWS($T$5:T3577)),"")</f>
        <v/>
      </c>
    </row>
    <row r="3578" spans="1:21" ht="14.4" customHeight="1" x14ac:dyDescent="0.3">
      <c r="A3578" t="s">
        <v>211</v>
      </c>
      <c r="B3578" t="s">
        <v>93</v>
      </c>
      <c r="C3578">
        <v>556050</v>
      </c>
      <c r="D3578" s="388">
        <f>ROWS(C$5:C3578)</f>
        <v>3574</v>
      </c>
      <c r="E3578" s="388" t="str">
        <f>IF(_xlfn.IFNA(VLOOKUP(A3578,$AG$3:$AH$83,2,FALSE),"")='11.1'!$D$5,TXM!D3578,"")</f>
        <v/>
      </c>
      <c r="F3578" t="str">
        <f>IFERROR(SMALL($E$5:$E$9000,ROWS($E$5:E3578)),"")</f>
        <v/>
      </c>
      <c r="I3578" s="371" t="s">
        <v>52</v>
      </c>
      <c r="J3578" t="s">
        <v>841</v>
      </c>
      <c r="K3578" s="372">
        <v>822</v>
      </c>
      <c r="L3578" s="388">
        <f>ROWS(K$5:K3578)</f>
        <v>3574</v>
      </c>
      <c r="M3578" s="388" t="str">
        <f>IF(_xlfn.IFNA(VLOOKUP(I3578,$AG$3:$AH$83,2,FALSE),"")='11.1'!$D$5,TXM!L3578,"")</f>
        <v/>
      </c>
      <c r="N3578" t="str">
        <f>IFERROR(SMALL($M$5:$M$9000,ROWS($M$5:M3578)),"")</f>
        <v/>
      </c>
      <c r="P3578" t="s">
        <v>35</v>
      </c>
      <c r="Q3578" t="s">
        <v>106</v>
      </c>
      <c r="R3578">
        <v>80480</v>
      </c>
      <c r="S3578" s="388">
        <f>ROWS(R$5:R3578)</f>
        <v>3574</v>
      </c>
      <c r="T3578" s="388" t="str">
        <f>IF(_xlfn.IFNA(VLOOKUP(P3578,$AG$3:$AH$83,2,FALSE),"")='11.1'!$D$5,TXM!S3578,"")</f>
        <v/>
      </c>
      <c r="U3578" t="str">
        <f>IFERROR(SMALL($T$5:$T$9000,ROWS($T$5:T3578)),"")</f>
        <v/>
      </c>
    </row>
    <row r="3579" spans="1:21" ht="14.4" customHeight="1" x14ac:dyDescent="0.3">
      <c r="A3579" t="s">
        <v>211</v>
      </c>
      <c r="B3579" t="s">
        <v>855</v>
      </c>
      <c r="C3579">
        <v>456581</v>
      </c>
      <c r="D3579" s="388">
        <f>ROWS(C$5:C3579)</f>
        <v>3575</v>
      </c>
      <c r="E3579" s="388" t="str">
        <f>IF(_xlfn.IFNA(VLOOKUP(A3579,$AG$3:$AH$83,2,FALSE),"")='11.1'!$D$5,TXM!D3579,"")</f>
        <v/>
      </c>
      <c r="F3579" t="str">
        <f>IFERROR(SMALL($E$5:$E$9000,ROWS($E$5:E3579)),"")</f>
        <v/>
      </c>
      <c r="I3579" s="371" t="s">
        <v>52</v>
      </c>
      <c r="J3579" t="s">
        <v>809</v>
      </c>
      <c r="K3579" s="372">
        <v>200</v>
      </c>
      <c r="L3579" s="388">
        <f>ROWS(K$5:K3579)</f>
        <v>3575</v>
      </c>
      <c r="M3579" s="388" t="str">
        <f>IF(_xlfn.IFNA(VLOOKUP(I3579,$AG$3:$AH$83,2,FALSE),"")='11.1'!$D$5,TXM!L3579,"")</f>
        <v/>
      </c>
      <c r="N3579" t="str">
        <f>IFERROR(SMALL($M$5:$M$9000,ROWS($M$5:M3579)),"")</f>
        <v/>
      </c>
      <c r="P3579" t="s">
        <v>35</v>
      </c>
      <c r="Q3579" t="s">
        <v>96</v>
      </c>
      <c r="R3579">
        <v>70672</v>
      </c>
      <c r="S3579" s="388">
        <f>ROWS(R$5:R3579)</f>
        <v>3575</v>
      </c>
      <c r="T3579" s="388" t="str">
        <f>IF(_xlfn.IFNA(VLOOKUP(P3579,$AG$3:$AH$83,2,FALSE),"")='11.1'!$D$5,TXM!S3579,"")</f>
        <v/>
      </c>
      <c r="U3579" t="str">
        <f>IFERROR(SMALL($T$5:$T$9000,ROWS($T$5:T3579)),"")</f>
        <v/>
      </c>
    </row>
    <row r="3580" spans="1:21" ht="14.4" customHeight="1" x14ac:dyDescent="0.3">
      <c r="A3580" t="s">
        <v>211</v>
      </c>
      <c r="B3580" t="s">
        <v>809</v>
      </c>
      <c r="C3580">
        <v>455434</v>
      </c>
      <c r="D3580" s="388">
        <f>ROWS(C$5:C3580)</f>
        <v>3576</v>
      </c>
      <c r="E3580" s="388" t="str">
        <f>IF(_xlfn.IFNA(VLOOKUP(A3580,$AG$3:$AH$83,2,FALSE),"")='11.1'!$D$5,TXM!D3580,"")</f>
        <v/>
      </c>
      <c r="F3580" t="str">
        <f>IFERROR(SMALL($E$5:$E$9000,ROWS($E$5:E3580)),"")</f>
        <v/>
      </c>
      <c r="I3580" s="371" t="s">
        <v>52</v>
      </c>
      <c r="J3580" t="s">
        <v>98</v>
      </c>
      <c r="K3580" s="372">
        <v>200</v>
      </c>
      <c r="L3580" s="388">
        <f>ROWS(K$5:K3580)</f>
        <v>3576</v>
      </c>
      <c r="M3580" s="388" t="str">
        <f>IF(_xlfn.IFNA(VLOOKUP(I3580,$AG$3:$AH$83,2,FALSE),"")='11.1'!$D$5,TXM!L3580,"")</f>
        <v/>
      </c>
      <c r="N3580" t="str">
        <f>IFERROR(SMALL($M$5:$M$9000,ROWS($M$5:M3580)),"")</f>
        <v/>
      </c>
      <c r="P3580" t="s">
        <v>35</v>
      </c>
      <c r="Q3580" t="s">
        <v>171</v>
      </c>
      <c r="R3580">
        <v>60538</v>
      </c>
      <c r="S3580" s="388">
        <f>ROWS(R$5:R3580)</f>
        <v>3576</v>
      </c>
      <c r="T3580" s="388" t="str">
        <f>IF(_xlfn.IFNA(VLOOKUP(P3580,$AG$3:$AH$83,2,FALSE),"")='11.1'!$D$5,TXM!S3580,"")</f>
        <v/>
      </c>
      <c r="U3580" t="str">
        <f>IFERROR(SMALL($T$5:$T$9000,ROWS($T$5:T3580)),"")</f>
        <v/>
      </c>
    </row>
    <row r="3581" spans="1:21" ht="14.4" customHeight="1" x14ac:dyDescent="0.3">
      <c r="A3581" t="s">
        <v>211</v>
      </c>
      <c r="B3581" t="s">
        <v>1004</v>
      </c>
      <c r="C3581">
        <v>408455</v>
      </c>
      <c r="D3581" s="388">
        <f>ROWS(C$5:C3581)</f>
        <v>3577</v>
      </c>
      <c r="E3581" s="388" t="str">
        <f>IF(_xlfn.IFNA(VLOOKUP(A3581,$AG$3:$AH$83,2,FALSE),"")='11.1'!$D$5,TXM!D3581,"")</f>
        <v/>
      </c>
      <c r="F3581" t="str">
        <f>IFERROR(SMALL($E$5:$E$9000,ROWS($E$5:E3581)),"")</f>
        <v/>
      </c>
      <c r="I3581" s="371" t="s">
        <v>136</v>
      </c>
      <c r="J3581" t="s">
        <v>821</v>
      </c>
      <c r="K3581" s="372">
        <v>721192206</v>
      </c>
      <c r="L3581" s="388">
        <f>ROWS(K$5:K3581)</f>
        <v>3577</v>
      </c>
      <c r="M3581" s="388" t="str">
        <f>IF(_xlfn.IFNA(VLOOKUP(I3581,$AG$3:$AH$83,2,FALSE),"")='11.1'!$D$5,TXM!L3581,"")</f>
        <v/>
      </c>
      <c r="N3581" t="str">
        <f>IFERROR(SMALL($M$5:$M$9000,ROWS($M$5:M3581)),"")</f>
        <v/>
      </c>
      <c r="P3581" t="s">
        <v>35</v>
      </c>
      <c r="Q3581" t="s">
        <v>785</v>
      </c>
      <c r="R3581">
        <v>52276</v>
      </c>
      <c r="S3581" s="388">
        <f>ROWS(R$5:R3581)</f>
        <v>3577</v>
      </c>
      <c r="T3581" s="388" t="str">
        <f>IF(_xlfn.IFNA(VLOOKUP(P3581,$AG$3:$AH$83,2,FALSE),"")='11.1'!$D$5,TXM!S3581,"")</f>
        <v/>
      </c>
      <c r="U3581" t="str">
        <f>IFERROR(SMALL($T$5:$T$9000,ROWS($T$5:T3581)),"")</f>
        <v/>
      </c>
    </row>
    <row r="3582" spans="1:21" ht="14.4" customHeight="1" x14ac:dyDescent="0.3">
      <c r="A3582" t="s">
        <v>211</v>
      </c>
      <c r="B3582" t="s">
        <v>871</v>
      </c>
      <c r="C3582">
        <v>350395</v>
      </c>
      <c r="D3582" s="388">
        <f>ROWS(C$5:C3582)</f>
        <v>3578</v>
      </c>
      <c r="E3582" s="388" t="str">
        <f>IF(_xlfn.IFNA(VLOOKUP(A3582,$AG$3:$AH$83,2,FALSE),"")='11.1'!$D$5,TXM!D3582,"")</f>
        <v/>
      </c>
      <c r="F3582" t="str">
        <f>IFERROR(SMALL($E$5:$E$9000,ROWS($E$5:E3582)),"")</f>
        <v/>
      </c>
      <c r="I3582" s="371" t="s">
        <v>136</v>
      </c>
      <c r="J3582" t="s">
        <v>823</v>
      </c>
      <c r="K3582" s="372">
        <v>565814677</v>
      </c>
      <c r="L3582" s="388">
        <f>ROWS(K$5:K3582)</f>
        <v>3578</v>
      </c>
      <c r="M3582" s="388" t="str">
        <f>IF(_xlfn.IFNA(VLOOKUP(I3582,$AG$3:$AH$83,2,FALSE),"")='11.1'!$D$5,TXM!L3582,"")</f>
        <v/>
      </c>
      <c r="N3582" t="str">
        <f>IFERROR(SMALL($M$5:$M$9000,ROWS($M$5:M3582)),"")</f>
        <v/>
      </c>
      <c r="P3582" t="s">
        <v>35</v>
      </c>
      <c r="Q3582" t="s">
        <v>847</v>
      </c>
      <c r="R3582">
        <v>51450</v>
      </c>
      <c r="S3582" s="388">
        <f>ROWS(R$5:R3582)</f>
        <v>3578</v>
      </c>
      <c r="T3582" s="388" t="str">
        <f>IF(_xlfn.IFNA(VLOOKUP(P3582,$AG$3:$AH$83,2,FALSE),"")='11.1'!$D$5,TXM!S3582,"")</f>
        <v/>
      </c>
      <c r="U3582" t="str">
        <f>IFERROR(SMALL($T$5:$T$9000,ROWS($T$5:T3582)),"")</f>
        <v/>
      </c>
    </row>
    <row r="3583" spans="1:21" ht="14.4" customHeight="1" x14ac:dyDescent="0.3">
      <c r="A3583" t="s">
        <v>211</v>
      </c>
      <c r="B3583" t="s">
        <v>781</v>
      </c>
      <c r="C3583">
        <v>318420</v>
      </c>
      <c r="D3583" s="388">
        <f>ROWS(C$5:C3583)</f>
        <v>3579</v>
      </c>
      <c r="E3583" s="388" t="str">
        <f>IF(_xlfn.IFNA(VLOOKUP(A3583,$AG$3:$AH$83,2,FALSE),"")='11.1'!$D$5,TXM!D3583,"")</f>
        <v/>
      </c>
      <c r="F3583" t="str">
        <f>IFERROR(SMALL($E$5:$E$9000,ROWS($E$5:E3583)),"")</f>
        <v/>
      </c>
      <c r="I3583" s="371" t="s">
        <v>136</v>
      </c>
      <c r="J3583" t="s">
        <v>96</v>
      </c>
      <c r="K3583" s="372">
        <v>99271225</v>
      </c>
      <c r="L3583" s="388">
        <f>ROWS(K$5:K3583)</f>
        <v>3579</v>
      </c>
      <c r="M3583" s="388" t="str">
        <f>IF(_xlfn.IFNA(VLOOKUP(I3583,$AG$3:$AH$83,2,FALSE),"")='11.1'!$D$5,TXM!L3583,"")</f>
        <v/>
      </c>
      <c r="N3583" t="str">
        <f>IFERROR(SMALL($M$5:$M$9000,ROWS($M$5:M3583)),"")</f>
        <v/>
      </c>
      <c r="P3583" t="s">
        <v>35</v>
      </c>
      <c r="Q3583" t="s">
        <v>95</v>
      </c>
      <c r="R3583">
        <v>45000</v>
      </c>
      <c r="S3583" s="388">
        <f>ROWS(R$5:R3583)</f>
        <v>3579</v>
      </c>
      <c r="T3583" s="388" t="str">
        <f>IF(_xlfn.IFNA(VLOOKUP(P3583,$AG$3:$AH$83,2,FALSE),"")='11.1'!$D$5,TXM!S3583,"")</f>
        <v/>
      </c>
      <c r="U3583" t="str">
        <f>IFERROR(SMALL($T$5:$T$9000,ROWS($T$5:T3583)),"")</f>
        <v/>
      </c>
    </row>
    <row r="3584" spans="1:21" ht="14.4" customHeight="1" x14ac:dyDescent="0.3">
      <c r="A3584" t="s">
        <v>211</v>
      </c>
      <c r="B3584" t="s">
        <v>805</v>
      </c>
      <c r="C3584">
        <v>268739</v>
      </c>
      <c r="D3584" s="388">
        <f>ROWS(C$5:C3584)</f>
        <v>3580</v>
      </c>
      <c r="E3584" s="388" t="str">
        <f>IF(_xlfn.IFNA(VLOOKUP(A3584,$AG$3:$AH$83,2,FALSE),"")='11.1'!$D$5,TXM!D3584,"")</f>
        <v/>
      </c>
      <c r="F3584" t="str">
        <f>IFERROR(SMALL($E$5:$E$9000,ROWS($E$5:E3584)),"")</f>
        <v/>
      </c>
      <c r="I3584" s="371" t="s">
        <v>136</v>
      </c>
      <c r="J3584" t="s">
        <v>106</v>
      </c>
      <c r="K3584" s="372">
        <v>85216149</v>
      </c>
      <c r="L3584" s="388">
        <f>ROWS(K$5:K3584)</f>
        <v>3580</v>
      </c>
      <c r="M3584" s="388" t="str">
        <f>IF(_xlfn.IFNA(VLOOKUP(I3584,$AG$3:$AH$83,2,FALSE),"")='11.1'!$D$5,TXM!L3584,"")</f>
        <v/>
      </c>
      <c r="N3584" t="str">
        <f>IFERROR(SMALL($M$5:$M$9000,ROWS($M$5:M3584)),"")</f>
        <v/>
      </c>
      <c r="P3584" t="s">
        <v>35</v>
      </c>
      <c r="Q3584" t="s">
        <v>990</v>
      </c>
      <c r="R3584">
        <v>39169</v>
      </c>
      <c r="S3584" s="388">
        <f>ROWS(R$5:R3584)</f>
        <v>3580</v>
      </c>
      <c r="T3584" s="388" t="str">
        <f>IF(_xlfn.IFNA(VLOOKUP(P3584,$AG$3:$AH$83,2,FALSE),"")='11.1'!$D$5,TXM!S3584,"")</f>
        <v/>
      </c>
      <c r="U3584" t="str">
        <f>IFERROR(SMALL($T$5:$T$9000,ROWS($T$5:T3584)),"")</f>
        <v/>
      </c>
    </row>
    <row r="3585" spans="1:21" ht="14.4" customHeight="1" x14ac:dyDescent="0.3">
      <c r="A3585" t="s">
        <v>211</v>
      </c>
      <c r="B3585" t="s">
        <v>1500</v>
      </c>
      <c r="C3585">
        <v>241197</v>
      </c>
      <c r="D3585" s="388">
        <f>ROWS(C$5:C3585)</f>
        <v>3581</v>
      </c>
      <c r="E3585" s="388" t="str">
        <f>IF(_xlfn.IFNA(VLOOKUP(A3585,$AG$3:$AH$83,2,FALSE),"")='11.1'!$D$5,TXM!D3585,"")</f>
        <v/>
      </c>
      <c r="F3585" t="str">
        <f>IFERROR(SMALL($E$5:$E$9000,ROWS($E$5:E3585)),"")</f>
        <v/>
      </c>
      <c r="I3585" s="371" t="s">
        <v>136</v>
      </c>
      <c r="J3585" t="s">
        <v>102</v>
      </c>
      <c r="K3585" s="372">
        <v>29534698</v>
      </c>
      <c r="L3585" s="388">
        <f>ROWS(K$5:K3585)</f>
        <v>3581</v>
      </c>
      <c r="M3585" s="388" t="str">
        <f>IF(_xlfn.IFNA(VLOOKUP(I3585,$AG$3:$AH$83,2,FALSE),"")='11.1'!$D$5,TXM!L3585,"")</f>
        <v/>
      </c>
      <c r="N3585" t="str">
        <f>IFERROR(SMALL($M$5:$M$9000,ROWS($M$5:M3585)),"")</f>
        <v/>
      </c>
      <c r="P3585" t="s">
        <v>35</v>
      </c>
      <c r="Q3585" t="s">
        <v>793</v>
      </c>
      <c r="R3585">
        <v>37505</v>
      </c>
      <c r="S3585" s="388">
        <f>ROWS(R$5:R3585)</f>
        <v>3581</v>
      </c>
      <c r="T3585" s="388" t="str">
        <f>IF(_xlfn.IFNA(VLOOKUP(P3585,$AG$3:$AH$83,2,FALSE),"")='11.1'!$D$5,TXM!S3585,"")</f>
        <v/>
      </c>
      <c r="U3585" t="str">
        <f>IFERROR(SMALL($T$5:$T$9000,ROWS($T$5:T3585)),"")</f>
        <v/>
      </c>
    </row>
    <row r="3586" spans="1:21" ht="14.4" customHeight="1" x14ac:dyDescent="0.3">
      <c r="A3586" t="s">
        <v>211</v>
      </c>
      <c r="B3586" t="s">
        <v>833</v>
      </c>
      <c r="C3586">
        <v>167920</v>
      </c>
      <c r="D3586" s="388">
        <f>ROWS(C$5:C3586)</f>
        <v>3582</v>
      </c>
      <c r="E3586" s="388" t="str">
        <f>IF(_xlfn.IFNA(VLOOKUP(A3586,$AG$3:$AH$83,2,FALSE),"")='11.1'!$D$5,TXM!D3586,"")</f>
        <v/>
      </c>
      <c r="F3586" t="str">
        <f>IFERROR(SMALL($E$5:$E$9000,ROWS($E$5:E3586)),"")</f>
        <v/>
      </c>
      <c r="I3586" s="371" t="s">
        <v>136</v>
      </c>
      <c r="J3586" t="s">
        <v>107</v>
      </c>
      <c r="K3586" s="372">
        <v>28886775</v>
      </c>
      <c r="L3586" s="388">
        <f>ROWS(K$5:K3586)</f>
        <v>3582</v>
      </c>
      <c r="M3586" s="388" t="str">
        <f>IF(_xlfn.IFNA(VLOOKUP(I3586,$AG$3:$AH$83,2,FALSE),"")='11.1'!$D$5,TXM!L3586,"")</f>
        <v/>
      </c>
      <c r="N3586" t="str">
        <f>IFERROR(SMALL($M$5:$M$9000,ROWS($M$5:M3586)),"")</f>
        <v/>
      </c>
      <c r="P3586" t="s">
        <v>35</v>
      </c>
      <c r="Q3586" t="s">
        <v>841</v>
      </c>
      <c r="R3586">
        <v>34838</v>
      </c>
      <c r="S3586" s="388">
        <f>ROWS(R$5:R3586)</f>
        <v>3582</v>
      </c>
      <c r="T3586" s="388" t="str">
        <f>IF(_xlfn.IFNA(VLOOKUP(P3586,$AG$3:$AH$83,2,FALSE),"")='11.1'!$D$5,TXM!S3586,"")</f>
        <v/>
      </c>
      <c r="U3586" t="str">
        <f>IFERROR(SMALL($T$5:$T$9000,ROWS($T$5:T3586)),"")</f>
        <v/>
      </c>
    </row>
    <row r="3587" spans="1:21" ht="14.4" customHeight="1" x14ac:dyDescent="0.3">
      <c r="A3587" t="s">
        <v>211</v>
      </c>
      <c r="B3587" t="s">
        <v>821</v>
      </c>
      <c r="C3587">
        <v>121707</v>
      </c>
      <c r="D3587" s="388">
        <f>ROWS(C$5:C3587)</f>
        <v>3583</v>
      </c>
      <c r="E3587" s="388" t="str">
        <f>IF(_xlfn.IFNA(VLOOKUP(A3587,$AG$3:$AH$83,2,FALSE),"")='11.1'!$D$5,TXM!D3587,"")</f>
        <v/>
      </c>
      <c r="F3587" t="str">
        <f>IFERROR(SMALL($E$5:$E$9000,ROWS($E$5:E3587)),"")</f>
        <v/>
      </c>
      <c r="I3587" s="371" t="s">
        <v>136</v>
      </c>
      <c r="J3587" t="s">
        <v>807</v>
      </c>
      <c r="K3587" s="372">
        <v>20401059</v>
      </c>
      <c r="L3587" s="388">
        <f>ROWS(K$5:K3587)</f>
        <v>3583</v>
      </c>
      <c r="M3587" s="388" t="str">
        <f>IF(_xlfn.IFNA(VLOOKUP(I3587,$AG$3:$AH$83,2,FALSE),"")='11.1'!$D$5,TXM!L3587,"")</f>
        <v/>
      </c>
      <c r="N3587" t="str">
        <f>IFERROR(SMALL($M$5:$M$9000,ROWS($M$5:M3587)),"")</f>
        <v/>
      </c>
      <c r="P3587" t="s">
        <v>35</v>
      </c>
      <c r="Q3587" t="s">
        <v>1275</v>
      </c>
      <c r="R3587">
        <v>30840</v>
      </c>
      <c r="S3587" s="388">
        <f>ROWS(R$5:R3587)</f>
        <v>3583</v>
      </c>
      <c r="T3587" s="388" t="str">
        <f>IF(_xlfn.IFNA(VLOOKUP(P3587,$AG$3:$AH$83,2,FALSE),"")='11.1'!$D$5,TXM!S3587,"")</f>
        <v/>
      </c>
      <c r="U3587" t="str">
        <f>IFERROR(SMALL($T$5:$T$9000,ROWS($T$5:T3587)),"")</f>
        <v/>
      </c>
    </row>
    <row r="3588" spans="1:21" ht="14.4" customHeight="1" x14ac:dyDescent="0.3">
      <c r="A3588" t="s">
        <v>211</v>
      </c>
      <c r="B3588" t="s">
        <v>829</v>
      </c>
      <c r="C3588">
        <v>106626</v>
      </c>
      <c r="D3588" s="388">
        <f>ROWS(C$5:C3588)</f>
        <v>3584</v>
      </c>
      <c r="E3588" s="388" t="str">
        <f>IF(_xlfn.IFNA(VLOOKUP(A3588,$AG$3:$AH$83,2,FALSE),"")='11.1'!$D$5,TXM!D3588,"")</f>
        <v/>
      </c>
      <c r="F3588" t="str">
        <f>IFERROR(SMALL($E$5:$E$9000,ROWS($E$5:E3588)),"")</f>
        <v/>
      </c>
      <c r="I3588" s="371" t="s">
        <v>136</v>
      </c>
      <c r="J3588" t="s">
        <v>827</v>
      </c>
      <c r="K3588" s="372">
        <v>18045841</v>
      </c>
      <c r="L3588" s="388">
        <f>ROWS(K$5:K3588)</f>
        <v>3584</v>
      </c>
      <c r="M3588" s="388" t="str">
        <f>IF(_xlfn.IFNA(VLOOKUP(I3588,$AG$3:$AH$83,2,FALSE),"")='11.1'!$D$5,TXM!L3588,"")</f>
        <v/>
      </c>
      <c r="N3588" t="str">
        <f>IFERROR(SMALL($M$5:$M$9000,ROWS($M$5:M3588)),"")</f>
        <v/>
      </c>
      <c r="P3588" t="s">
        <v>35</v>
      </c>
      <c r="Q3588" t="s">
        <v>1494</v>
      </c>
      <c r="R3588">
        <v>15945</v>
      </c>
      <c r="S3588" s="388">
        <f>ROWS(R$5:R3588)</f>
        <v>3584</v>
      </c>
      <c r="T3588" s="388" t="str">
        <f>IF(_xlfn.IFNA(VLOOKUP(P3588,$AG$3:$AH$83,2,FALSE),"")='11.1'!$D$5,TXM!S3588,"")</f>
        <v/>
      </c>
      <c r="U3588" t="str">
        <f>IFERROR(SMALL($T$5:$T$9000,ROWS($T$5:T3588)),"")</f>
        <v/>
      </c>
    </row>
    <row r="3589" spans="1:21" ht="14.4" customHeight="1" x14ac:dyDescent="0.3">
      <c r="A3589" t="s">
        <v>211</v>
      </c>
      <c r="B3589" t="s">
        <v>1365</v>
      </c>
      <c r="C3589">
        <v>94658</v>
      </c>
      <c r="D3589" s="388">
        <f>ROWS(C$5:C3589)</f>
        <v>3585</v>
      </c>
      <c r="E3589" s="388" t="str">
        <f>IF(_xlfn.IFNA(VLOOKUP(A3589,$AG$3:$AH$83,2,FALSE),"")='11.1'!$D$5,TXM!D3589,"")</f>
        <v/>
      </c>
      <c r="F3589" t="str">
        <f>IFERROR(SMALL($E$5:$E$9000,ROWS($E$5:E3589)),"")</f>
        <v/>
      </c>
      <c r="I3589" s="371" t="s">
        <v>136</v>
      </c>
      <c r="J3589" t="s">
        <v>799</v>
      </c>
      <c r="K3589" s="372">
        <v>17613323</v>
      </c>
      <c r="L3589" s="388">
        <f>ROWS(K$5:K3589)</f>
        <v>3585</v>
      </c>
      <c r="M3589" s="388" t="str">
        <f>IF(_xlfn.IFNA(VLOOKUP(I3589,$AG$3:$AH$83,2,FALSE),"")='11.1'!$D$5,TXM!L3589,"")</f>
        <v/>
      </c>
      <c r="N3589" t="str">
        <f>IFERROR(SMALL($M$5:$M$9000,ROWS($M$5:M3589)),"")</f>
        <v/>
      </c>
      <c r="P3589" t="s">
        <v>35</v>
      </c>
      <c r="Q3589" t="s">
        <v>855</v>
      </c>
      <c r="R3589">
        <v>13440</v>
      </c>
      <c r="S3589" s="388">
        <f>ROWS(R$5:R3589)</f>
        <v>3585</v>
      </c>
      <c r="T3589" s="388" t="str">
        <f>IF(_xlfn.IFNA(VLOOKUP(P3589,$AG$3:$AH$83,2,FALSE),"")='11.1'!$D$5,TXM!S3589,"")</f>
        <v/>
      </c>
      <c r="U3589" t="str">
        <f>IFERROR(SMALL($T$5:$T$9000,ROWS($T$5:T3589)),"")</f>
        <v/>
      </c>
    </row>
    <row r="3590" spans="1:21" ht="14.4" customHeight="1" x14ac:dyDescent="0.3">
      <c r="A3590" t="s">
        <v>211</v>
      </c>
      <c r="B3590" t="s">
        <v>799</v>
      </c>
      <c r="C3590">
        <v>93460</v>
      </c>
      <c r="D3590" s="388">
        <f>ROWS(C$5:C3590)</f>
        <v>3586</v>
      </c>
      <c r="E3590" s="388" t="str">
        <f>IF(_xlfn.IFNA(VLOOKUP(A3590,$AG$3:$AH$83,2,FALSE),"")='11.1'!$D$5,TXM!D3590,"")</f>
        <v/>
      </c>
      <c r="F3590" t="str">
        <f>IFERROR(SMALL($E$5:$E$9000,ROWS($E$5:E3590)),"")</f>
        <v/>
      </c>
      <c r="I3590" s="371" t="s">
        <v>136</v>
      </c>
      <c r="J3590" t="s">
        <v>101</v>
      </c>
      <c r="K3590" s="372">
        <v>17587438</v>
      </c>
      <c r="L3590" s="388">
        <f>ROWS(K$5:K3590)</f>
        <v>3586</v>
      </c>
      <c r="M3590" s="388" t="str">
        <f>IF(_xlfn.IFNA(VLOOKUP(I3590,$AG$3:$AH$83,2,FALSE),"")='11.1'!$D$5,TXM!L3590,"")</f>
        <v/>
      </c>
      <c r="N3590" t="str">
        <f>IFERROR(SMALL($M$5:$M$9000,ROWS($M$5:M3590)),"")</f>
        <v/>
      </c>
      <c r="P3590" t="s">
        <v>35</v>
      </c>
      <c r="Q3590" t="s">
        <v>835</v>
      </c>
      <c r="R3590">
        <v>2836</v>
      </c>
      <c r="S3590" s="388">
        <f>ROWS(R$5:R3590)</f>
        <v>3586</v>
      </c>
      <c r="T3590" s="388" t="str">
        <f>IF(_xlfn.IFNA(VLOOKUP(P3590,$AG$3:$AH$83,2,FALSE),"")='11.1'!$D$5,TXM!S3590,"")</f>
        <v/>
      </c>
      <c r="U3590" t="str">
        <f>IFERROR(SMALL($T$5:$T$9000,ROWS($T$5:T3590)),"")</f>
        <v/>
      </c>
    </row>
    <row r="3591" spans="1:21" ht="14.4" customHeight="1" x14ac:dyDescent="0.3">
      <c r="A3591" t="s">
        <v>211</v>
      </c>
      <c r="B3591" t="s">
        <v>1240</v>
      </c>
      <c r="C3591">
        <v>81435</v>
      </c>
      <c r="D3591" s="388">
        <f>ROWS(C$5:C3591)</f>
        <v>3587</v>
      </c>
      <c r="E3591" s="388" t="str">
        <f>IF(_xlfn.IFNA(VLOOKUP(A3591,$AG$3:$AH$83,2,FALSE),"")='11.1'!$D$5,TXM!D3591,"")</f>
        <v/>
      </c>
      <c r="F3591" t="str">
        <f>IFERROR(SMALL($E$5:$E$9000,ROWS($E$5:E3591)),"")</f>
        <v/>
      </c>
      <c r="I3591" s="371" t="s">
        <v>136</v>
      </c>
      <c r="J3591" t="s">
        <v>173</v>
      </c>
      <c r="K3591" s="372">
        <v>15623553</v>
      </c>
      <c r="L3591" s="388">
        <f>ROWS(K$5:K3591)</f>
        <v>3587</v>
      </c>
      <c r="M3591" s="388" t="str">
        <f>IF(_xlfn.IFNA(VLOOKUP(I3591,$AG$3:$AH$83,2,FALSE),"")='11.1'!$D$5,TXM!L3591,"")</f>
        <v/>
      </c>
      <c r="N3591" t="str">
        <f>IFERROR(SMALL($M$5:$M$9000,ROWS($M$5:M3591)),"")</f>
        <v/>
      </c>
      <c r="P3591" t="s">
        <v>35</v>
      </c>
      <c r="Q3591" t="s">
        <v>813</v>
      </c>
      <c r="R3591">
        <v>2598</v>
      </c>
      <c r="S3591" s="388">
        <f>ROWS(R$5:R3591)</f>
        <v>3587</v>
      </c>
      <c r="T3591" s="388" t="str">
        <f>IF(_xlfn.IFNA(VLOOKUP(P3591,$AG$3:$AH$83,2,FALSE),"")='11.1'!$D$5,TXM!S3591,"")</f>
        <v/>
      </c>
      <c r="U3591" t="str">
        <f>IFERROR(SMALL($T$5:$T$9000,ROWS($T$5:T3591)),"")</f>
        <v/>
      </c>
    </row>
    <row r="3592" spans="1:21" ht="14.4" customHeight="1" x14ac:dyDescent="0.3">
      <c r="A3592" t="s">
        <v>211</v>
      </c>
      <c r="B3592" t="s">
        <v>869</v>
      </c>
      <c r="C3592">
        <v>73600</v>
      </c>
      <c r="D3592" s="388">
        <f>ROWS(C$5:C3592)</f>
        <v>3588</v>
      </c>
      <c r="E3592" s="388" t="str">
        <f>IF(_xlfn.IFNA(VLOOKUP(A3592,$AG$3:$AH$83,2,FALSE),"")='11.1'!$D$5,TXM!D3592,"")</f>
        <v/>
      </c>
      <c r="F3592" t="str">
        <f>IFERROR(SMALL($E$5:$E$9000,ROWS($E$5:E3592)),"")</f>
        <v/>
      </c>
      <c r="I3592" s="371" t="s">
        <v>136</v>
      </c>
      <c r="J3592" t="s">
        <v>95</v>
      </c>
      <c r="K3592" s="372">
        <v>13821281</v>
      </c>
      <c r="L3592" s="388">
        <f>ROWS(K$5:K3592)</f>
        <v>3588</v>
      </c>
      <c r="M3592" s="388" t="str">
        <f>IF(_xlfn.IFNA(VLOOKUP(I3592,$AG$3:$AH$83,2,FALSE),"")='11.1'!$D$5,TXM!L3592,"")</f>
        <v/>
      </c>
      <c r="N3592" t="str">
        <f>IFERROR(SMALL($M$5:$M$9000,ROWS($M$5:M3592)),"")</f>
        <v/>
      </c>
      <c r="P3592" t="s">
        <v>35</v>
      </c>
      <c r="Q3592" t="s">
        <v>107</v>
      </c>
      <c r="R3592">
        <v>1500</v>
      </c>
      <c r="S3592" s="388">
        <f>ROWS(R$5:R3592)</f>
        <v>3588</v>
      </c>
      <c r="T3592" s="388" t="str">
        <f>IF(_xlfn.IFNA(VLOOKUP(P3592,$AG$3:$AH$83,2,FALSE),"")='11.1'!$D$5,TXM!S3592,"")</f>
        <v/>
      </c>
      <c r="U3592" t="str">
        <f>IFERROR(SMALL($T$5:$T$9000,ROWS($T$5:T3592)),"")</f>
        <v/>
      </c>
    </row>
    <row r="3593" spans="1:21" ht="14.4" customHeight="1" x14ac:dyDescent="0.3">
      <c r="A3593" t="s">
        <v>211</v>
      </c>
      <c r="B3593" t="s">
        <v>1003</v>
      </c>
      <c r="C3593">
        <v>73318</v>
      </c>
      <c r="D3593" s="388">
        <f>ROWS(C$5:C3593)</f>
        <v>3589</v>
      </c>
      <c r="E3593" s="388" t="str">
        <f>IF(_xlfn.IFNA(VLOOKUP(A3593,$AG$3:$AH$83,2,FALSE),"")='11.1'!$D$5,TXM!D3593,"")</f>
        <v/>
      </c>
      <c r="F3593" t="str">
        <f>IFERROR(SMALL($E$5:$E$9000,ROWS($E$5:E3593)),"")</f>
        <v/>
      </c>
      <c r="I3593" s="371" t="s">
        <v>136</v>
      </c>
      <c r="J3593" t="s">
        <v>94</v>
      </c>
      <c r="K3593" s="372">
        <v>12065097</v>
      </c>
      <c r="L3593" s="388">
        <f>ROWS(K$5:K3593)</f>
        <v>3589</v>
      </c>
      <c r="M3593" s="388" t="str">
        <f>IF(_xlfn.IFNA(VLOOKUP(I3593,$AG$3:$AH$83,2,FALSE),"")='11.1'!$D$5,TXM!L3593,"")</f>
        <v/>
      </c>
      <c r="N3593" t="str">
        <f>IFERROR(SMALL($M$5:$M$9000,ROWS($M$5:M3593)),"")</f>
        <v/>
      </c>
      <c r="P3593" t="s">
        <v>35</v>
      </c>
      <c r="Q3593" t="s">
        <v>787</v>
      </c>
      <c r="R3593">
        <v>1437</v>
      </c>
      <c r="S3593" s="388">
        <f>ROWS(R$5:R3593)</f>
        <v>3589</v>
      </c>
      <c r="T3593" s="388" t="str">
        <f>IF(_xlfn.IFNA(VLOOKUP(P3593,$AG$3:$AH$83,2,FALSE),"")='11.1'!$D$5,TXM!S3593,"")</f>
        <v/>
      </c>
      <c r="U3593" t="str">
        <f>IFERROR(SMALL($T$5:$T$9000,ROWS($T$5:T3593)),"")</f>
        <v/>
      </c>
    </row>
    <row r="3594" spans="1:21" ht="14.4" customHeight="1" x14ac:dyDescent="0.3">
      <c r="A3594" t="s">
        <v>211</v>
      </c>
      <c r="B3594" t="s">
        <v>1402</v>
      </c>
      <c r="C3594">
        <v>71324</v>
      </c>
      <c r="D3594" s="388">
        <f>ROWS(C$5:C3594)</f>
        <v>3590</v>
      </c>
      <c r="E3594" s="388" t="str">
        <f>IF(_xlfn.IFNA(VLOOKUP(A3594,$AG$3:$AH$83,2,FALSE),"")='11.1'!$D$5,TXM!D3594,"")</f>
        <v/>
      </c>
      <c r="F3594" t="str">
        <f>IFERROR(SMALL($E$5:$E$9000,ROWS($E$5:E3594)),"")</f>
        <v/>
      </c>
      <c r="I3594" s="371" t="s">
        <v>136</v>
      </c>
      <c r="J3594" t="s">
        <v>773</v>
      </c>
      <c r="K3594" s="372">
        <v>11805019</v>
      </c>
      <c r="L3594" s="388">
        <f>ROWS(K$5:K3594)</f>
        <v>3590</v>
      </c>
      <c r="M3594" s="388" t="str">
        <f>IF(_xlfn.IFNA(VLOOKUP(I3594,$AG$3:$AH$83,2,FALSE),"")='11.1'!$D$5,TXM!L3594,"")</f>
        <v/>
      </c>
      <c r="N3594" t="str">
        <f>IFERROR(SMALL($M$5:$M$9000,ROWS($M$5:M3594)),"")</f>
        <v/>
      </c>
      <c r="P3594" t="s">
        <v>35</v>
      </c>
      <c r="Q3594" t="s">
        <v>817</v>
      </c>
      <c r="R3594">
        <v>593</v>
      </c>
      <c r="S3594" s="388">
        <f>ROWS(R$5:R3594)</f>
        <v>3590</v>
      </c>
      <c r="T3594" s="388" t="str">
        <f>IF(_xlfn.IFNA(VLOOKUP(P3594,$AG$3:$AH$83,2,FALSE),"")='11.1'!$D$5,TXM!S3594,"")</f>
        <v/>
      </c>
      <c r="U3594" t="str">
        <f>IFERROR(SMALL($T$5:$T$9000,ROWS($T$5:T3594)),"")</f>
        <v/>
      </c>
    </row>
    <row r="3595" spans="1:21" ht="14.4" customHeight="1" x14ac:dyDescent="0.3">
      <c r="A3595" t="s">
        <v>211</v>
      </c>
      <c r="B3595" t="s">
        <v>1332</v>
      </c>
      <c r="C3595">
        <v>64485</v>
      </c>
      <c r="D3595" s="388">
        <f>ROWS(C$5:C3595)</f>
        <v>3591</v>
      </c>
      <c r="E3595" s="388" t="str">
        <f>IF(_xlfn.IFNA(VLOOKUP(A3595,$AG$3:$AH$83,2,FALSE),"")='11.1'!$D$5,TXM!D3595,"")</f>
        <v/>
      </c>
      <c r="F3595" t="str">
        <f>IFERROR(SMALL($E$5:$E$9000,ROWS($E$5:E3595)),"")</f>
        <v/>
      </c>
      <c r="I3595" s="371" t="s">
        <v>136</v>
      </c>
      <c r="J3595" t="s">
        <v>867</v>
      </c>
      <c r="K3595" s="372">
        <v>10939918</v>
      </c>
      <c r="L3595" s="388">
        <f>ROWS(K$5:K3595)</f>
        <v>3591</v>
      </c>
      <c r="M3595" s="388" t="str">
        <f>IF(_xlfn.IFNA(VLOOKUP(I3595,$AG$3:$AH$83,2,FALSE),"")='11.1'!$D$5,TXM!L3595,"")</f>
        <v/>
      </c>
      <c r="N3595" t="str">
        <f>IFERROR(SMALL($M$5:$M$9000,ROWS($M$5:M3595)),"")</f>
        <v/>
      </c>
      <c r="P3595" t="s">
        <v>35</v>
      </c>
      <c r="Q3595" t="s">
        <v>819</v>
      </c>
      <c r="R3595">
        <v>272</v>
      </c>
      <c r="S3595" s="388">
        <f>ROWS(R$5:R3595)</f>
        <v>3591</v>
      </c>
      <c r="T3595" s="388" t="str">
        <f>IF(_xlfn.IFNA(VLOOKUP(P3595,$AG$3:$AH$83,2,FALSE),"")='11.1'!$D$5,TXM!S3595,"")</f>
        <v/>
      </c>
      <c r="U3595" t="str">
        <f>IFERROR(SMALL($T$5:$T$9000,ROWS($T$5:T3595)),"")</f>
        <v/>
      </c>
    </row>
    <row r="3596" spans="1:21" ht="14.4" customHeight="1" x14ac:dyDescent="0.3">
      <c r="A3596" t="s">
        <v>211</v>
      </c>
      <c r="B3596" t="s">
        <v>853</v>
      </c>
      <c r="C3596">
        <v>62000</v>
      </c>
      <c r="D3596" s="388">
        <f>ROWS(C$5:C3596)</f>
        <v>3592</v>
      </c>
      <c r="E3596" s="388" t="str">
        <f>IF(_xlfn.IFNA(VLOOKUP(A3596,$AG$3:$AH$83,2,FALSE),"")='11.1'!$D$5,TXM!D3596,"")</f>
        <v/>
      </c>
      <c r="F3596" t="str">
        <f>IFERROR(SMALL($E$5:$E$9000,ROWS($E$5:E3596)),"")</f>
        <v/>
      </c>
      <c r="I3596" s="371" t="s">
        <v>136</v>
      </c>
      <c r="J3596" t="s">
        <v>829</v>
      </c>
      <c r="K3596" s="372">
        <v>10602401</v>
      </c>
      <c r="L3596" s="388">
        <f>ROWS(K$5:K3596)</f>
        <v>3592</v>
      </c>
      <c r="M3596" s="388" t="str">
        <f>IF(_xlfn.IFNA(VLOOKUP(I3596,$AG$3:$AH$83,2,FALSE),"")='11.1'!$D$5,TXM!L3596,"")</f>
        <v/>
      </c>
      <c r="N3596" t="str">
        <f>IFERROR(SMALL($M$5:$M$9000,ROWS($M$5:M3596)),"")</f>
        <v/>
      </c>
      <c r="P3596" t="s">
        <v>35</v>
      </c>
      <c r="Q3596" t="s">
        <v>829</v>
      </c>
      <c r="R3596">
        <v>133</v>
      </c>
      <c r="S3596" s="388">
        <f>ROWS(R$5:R3596)</f>
        <v>3592</v>
      </c>
      <c r="T3596" s="388" t="str">
        <f>IF(_xlfn.IFNA(VLOOKUP(P3596,$AG$3:$AH$83,2,FALSE),"")='11.1'!$D$5,TXM!S3596,"")</f>
        <v/>
      </c>
      <c r="U3596" t="str">
        <f>IFERROR(SMALL($T$5:$T$9000,ROWS($T$5:T3596)),"")</f>
        <v/>
      </c>
    </row>
    <row r="3597" spans="1:21" ht="14.4" customHeight="1" x14ac:dyDescent="0.3">
      <c r="A3597" t="s">
        <v>211</v>
      </c>
      <c r="B3597" t="s">
        <v>97</v>
      </c>
      <c r="C3597">
        <v>41774</v>
      </c>
      <c r="D3597" s="388">
        <f>ROWS(C$5:C3597)</f>
        <v>3593</v>
      </c>
      <c r="E3597" s="388" t="str">
        <f>IF(_xlfn.IFNA(VLOOKUP(A3597,$AG$3:$AH$83,2,FALSE),"")='11.1'!$D$5,TXM!D3597,"")</f>
        <v/>
      </c>
      <c r="F3597" t="str">
        <f>IFERROR(SMALL($E$5:$E$9000,ROWS($E$5:E3597)),"")</f>
        <v/>
      </c>
      <c r="I3597" s="371" t="s">
        <v>136</v>
      </c>
      <c r="J3597" t="s">
        <v>865</v>
      </c>
      <c r="K3597" s="372">
        <v>10533687</v>
      </c>
      <c r="L3597" s="388">
        <f>ROWS(K$5:K3597)</f>
        <v>3593</v>
      </c>
      <c r="M3597" s="388" t="str">
        <f>IF(_xlfn.IFNA(VLOOKUP(I3597,$AG$3:$AH$83,2,FALSE),"")='11.1'!$D$5,TXM!L3597,"")</f>
        <v/>
      </c>
      <c r="N3597" t="str">
        <f>IFERROR(SMALL($M$5:$M$9000,ROWS($M$5:M3597)),"")</f>
        <v/>
      </c>
      <c r="P3597" t="s">
        <v>35</v>
      </c>
      <c r="Q3597" t="s">
        <v>857</v>
      </c>
      <c r="R3597">
        <v>88</v>
      </c>
      <c r="S3597" s="388">
        <f>ROWS(R$5:R3597)</f>
        <v>3593</v>
      </c>
      <c r="T3597" s="388" t="str">
        <f>IF(_xlfn.IFNA(VLOOKUP(P3597,$AG$3:$AH$83,2,FALSE),"")='11.1'!$D$5,TXM!S3597,"")</f>
        <v/>
      </c>
      <c r="U3597" t="str">
        <f>IFERROR(SMALL($T$5:$T$9000,ROWS($T$5:T3597)),"")</f>
        <v/>
      </c>
    </row>
    <row r="3598" spans="1:21" ht="14.4" customHeight="1" x14ac:dyDescent="0.3">
      <c r="A3598" t="s">
        <v>211</v>
      </c>
      <c r="B3598" t="s">
        <v>101</v>
      </c>
      <c r="C3598">
        <v>39961</v>
      </c>
      <c r="D3598" s="388">
        <f>ROWS(C$5:C3598)</f>
        <v>3594</v>
      </c>
      <c r="E3598" s="388" t="str">
        <f>IF(_xlfn.IFNA(VLOOKUP(A3598,$AG$3:$AH$83,2,FALSE),"")='11.1'!$D$5,TXM!D3598,"")</f>
        <v/>
      </c>
      <c r="F3598" t="str">
        <f>IFERROR(SMALL($E$5:$E$9000,ROWS($E$5:E3598)),"")</f>
        <v/>
      </c>
      <c r="I3598" s="371" t="s">
        <v>136</v>
      </c>
      <c r="J3598" t="s">
        <v>825</v>
      </c>
      <c r="K3598" s="372">
        <v>7356558</v>
      </c>
      <c r="L3598" s="388">
        <f>ROWS(K$5:K3598)</f>
        <v>3594</v>
      </c>
      <c r="M3598" s="388" t="str">
        <f>IF(_xlfn.IFNA(VLOOKUP(I3598,$AG$3:$AH$83,2,FALSE),"")='11.1'!$D$5,TXM!L3598,"")</f>
        <v/>
      </c>
      <c r="N3598" t="str">
        <f>IFERROR(SMALL($M$5:$M$9000,ROWS($M$5:M3598)),"")</f>
        <v/>
      </c>
      <c r="P3598" t="s">
        <v>54</v>
      </c>
      <c r="Q3598" t="s">
        <v>863</v>
      </c>
      <c r="R3598">
        <v>174357994</v>
      </c>
      <c r="S3598" s="388">
        <f>ROWS(R$5:R3598)</f>
        <v>3594</v>
      </c>
      <c r="T3598" s="388" t="str">
        <f>IF(_xlfn.IFNA(VLOOKUP(P3598,$AG$3:$AH$83,2,FALSE),"")='11.1'!$D$5,TXM!S3598,"")</f>
        <v/>
      </c>
      <c r="U3598" t="str">
        <f>IFERROR(SMALL($T$5:$T$9000,ROWS($T$5:T3598)),"")</f>
        <v/>
      </c>
    </row>
    <row r="3599" spans="1:21" ht="14.4" customHeight="1" x14ac:dyDescent="0.3">
      <c r="A3599" t="s">
        <v>211</v>
      </c>
      <c r="B3599" t="s">
        <v>801</v>
      </c>
      <c r="C3599">
        <v>18113</v>
      </c>
      <c r="D3599" s="388">
        <f>ROWS(C$5:C3599)</f>
        <v>3595</v>
      </c>
      <c r="E3599" s="388" t="str">
        <f>IF(_xlfn.IFNA(VLOOKUP(A3599,$AG$3:$AH$83,2,FALSE),"")='11.1'!$D$5,TXM!D3599,"")</f>
        <v/>
      </c>
      <c r="F3599" t="str">
        <f>IFERROR(SMALL($E$5:$E$9000,ROWS($E$5:E3599)),"")</f>
        <v/>
      </c>
      <c r="I3599" s="371" t="s">
        <v>136</v>
      </c>
      <c r="J3599" t="s">
        <v>97</v>
      </c>
      <c r="K3599" s="372">
        <v>7279300</v>
      </c>
      <c r="L3599" s="388">
        <f>ROWS(K$5:K3599)</f>
        <v>3595</v>
      </c>
      <c r="M3599" s="388" t="str">
        <f>IF(_xlfn.IFNA(VLOOKUP(I3599,$AG$3:$AH$83,2,FALSE),"")='11.1'!$D$5,TXM!L3599,"")</f>
        <v/>
      </c>
      <c r="N3599" t="str">
        <f>IFERROR(SMALL($M$5:$M$9000,ROWS($M$5:M3599)),"")</f>
        <v/>
      </c>
      <c r="P3599" t="s">
        <v>54</v>
      </c>
      <c r="Q3599" t="s">
        <v>781</v>
      </c>
      <c r="R3599">
        <v>148500000</v>
      </c>
      <c r="S3599" s="388">
        <f>ROWS(R$5:R3599)</f>
        <v>3595</v>
      </c>
      <c r="T3599" s="388" t="str">
        <f>IF(_xlfn.IFNA(VLOOKUP(P3599,$AG$3:$AH$83,2,FALSE),"")='11.1'!$D$5,TXM!S3599,"")</f>
        <v/>
      </c>
      <c r="U3599" t="str">
        <f>IFERROR(SMALL($T$5:$T$9000,ROWS($T$5:T3599)),"")</f>
        <v/>
      </c>
    </row>
    <row r="3600" spans="1:21" ht="14.4" customHeight="1" x14ac:dyDescent="0.3">
      <c r="A3600" t="s">
        <v>211</v>
      </c>
      <c r="B3600" t="s">
        <v>817</v>
      </c>
      <c r="C3600">
        <v>14406</v>
      </c>
      <c r="D3600" s="388">
        <f>ROWS(C$5:C3600)</f>
        <v>3596</v>
      </c>
      <c r="E3600" s="388" t="str">
        <f>IF(_xlfn.IFNA(VLOOKUP(A3600,$AG$3:$AH$83,2,FALSE),"")='11.1'!$D$5,TXM!D3600,"")</f>
        <v/>
      </c>
      <c r="F3600" t="str">
        <f>IFERROR(SMALL($E$5:$E$9000,ROWS($E$5:E3600)),"")</f>
        <v/>
      </c>
      <c r="I3600" s="371" t="s">
        <v>136</v>
      </c>
      <c r="J3600" t="s">
        <v>863</v>
      </c>
      <c r="K3600" s="372">
        <v>4700735</v>
      </c>
      <c r="L3600" s="388">
        <f>ROWS(K$5:K3600)</f>
        <v>3596</v>
      </c>
      <c r="M3600" s="388" t="str">
        <f>IF(_xlfn.IFNA(VLOOKUP(I3600,$AG$3:$AH$83,2,FALSE),"")='11.1'!$D$5,TXM!L3600,"")</f>
        <v/>
      </c>
      <c r="N3600" t="str">
        <f>IFERROR(SMALL($M$5:$M$9000,ROWS($M$5:M3600)),"")</f>
        <v/>
      </c>
      <c r="P3600" t="s">
        <v>54</v>
      </c>
      <c r="Q3600" t="s">
        <v>839</v>
      </c>
      <c r="R3600">
        <v>131842057</v>
      </c>
      <c r="S3600" s="388">
        <f>ROWS(R$5:R3600)</f>
        <v>3596</v>
      </c>
      <c r="T3600" s="388" t="str">
        <f>IF(_xlfn.IFNA(VLOOKUP(P3600,$AG$3:$AH$83,2,FALSE),"")='11.1'!$D$5,TXM!S3600,"")</f>
        <v/>
      </c>
      <c r="U3600" t="str">
        <f>IFERROR(SMALL($T$5:$T$9000,ROWS($T$5:T3600)),"")</f>
        <v/>
      </c>
    </row>
    <row r="3601" spans="1:21" ht="14.4" customHeight="1" x14ac:dyDescent="0.3">
      <c r="A3601" t="s">
        <v>211</v>
      </c>
      <c r="B3601" t="s">
        <v>857</v>
      </c>
      <c r="C3601">
        <v>13200</v>
      </c>
      <c r="D3601" s="388">
        <f>ROWS(C$5:C3601)</f>
        <v>3597</v>
      </c>
      <c r="E3601" s="388" t="str">
        <f>IF(_xlfn.IFNA(VLOOKUP(A3601,$AG$3:$AH$83,2,FALSE),"")='11.1'!$D$5,TXM!D3601,"")</f>
        <v/>
      </c>
      <c r="F3601" t="str">
        <f>IFERROR(SMALL($E$5:$E$9000,ROWS($E$5:E3601)),"")</f>
        <v/>
      </c>
      <c r="I3601" s="371" t="s">
        <v>136</v>
      </c>
      <c r="J3601" t="s">
        <v>98</v>
      </c>
      <c r="K3601" s="372">
        <v>4286509</v>
      </c>
      <c r="L3601" s="388">
        <f>ROWS(K$5:K3601)</f>
        <v>3597</v>
      </c>
      <c r="M3601" s="388" t="str">
        <f>IF(_xlfn.IFNA(VLOOKUP(I3601,$AG$3:$AH$83,2,FALSE),"")='11.1'!$D$5,TXM!L3601,"")</f>
        <v/>
      </c>
      <c r="N3601" t="str">
        <f>IFERROR(SMALL($M$5:$M$9000,ROWS($M$5:M3601)),"")</f>
        <v/>
      </c>
      <c r="P3601" t="s">
        <v>54</v>
      </c>
      <c r="Q3601" t="s">
        <v>990</v>
      </c>
      <c r="R3601">
        <v>38329339</v>
      </c>
      <c r="S3601" s="388">
        <f>ROWS(R$5:R3601)</f>
        <v>3597</v>
      </c>
      <c r="T3601" s="388" t="str">
        <f>IF(_xlfn.IFNA(VLOOKUP(P3601,$AG$3:$AH$83,2,FALSE),"")='11.1'!$D$5,TXM!S3601,"")</f>
        <v/>
      </c>
      <c r="U3601" t="str">
        <f>IFERROR(SMALL($T$5:$T$9000,ROWS($T$5:T3601)),"")</f>
        <v/>
      </c>
    </row>
    <row r="3602" spans="1:21" ht="14.4" customHeight="1" x14ac:dyDescent="0.3">
      <c r="A3602" t="s">
        <v>211</v>
      </c>
      <c r="B3602" t="s">
        <v>831</v>
      </c>
      <c r="C3602">
        <v>9880</v>
      </c>
      <c r="D3602" s="388">
        <f>ROWS(C$5:C3602)</f>
        <v>3598</v>
      </c>
      <c r="E3602" s="388" t="str">
        <f>IF(_xlfn.IFNA(VLOOKUP(A3602,$AG$3:$AH$83,2,FALSE),"")='11.1'!$D$5,TXM!D3602,"")</f>
        <v/>
      </c>
      <c r="F3602" t="str">
        <f>IFERROR(SMALL($E$5:$E$9000,ROWS($E$5:E3602)),"")</f>
        <v/>
      </c>
      <c r="I3602" s="371" t="s">
        <v>136</v>
      </c>
      <c r="J3602" t="s">
        <v>1318</v>
      </c>
      <c r="K3602" s="372">
        <v>3670645</v>
      </c>
      <c r="L3602" s="388">
        <f>ROWS(K$5:K3602)</f>
        <v>3598</v>
      </c>
      <c r="M3602" s="388" t="str">
        <f>IF(_xlfn.IFNA(VLOOKUP(I3602,$AG$3:$AH$83,2,FALSE),"")='11.1'!$D$5,TXM!L3602,"")</f>
        <v/>
      </c>
      <c r="N3602" t="str">
        <f>IFERROR(SMALL($M$5:$M$9000,ROWS($M$5:M3602)),"")</f>
        <v/>
      </c>
      <c r="P3602" t="s">
        <v>54</v>
      </c>
      <c r="Q3602" t="s">
        <v>865</v>
      </c>
      <c r="R3602">
        <v>38303896</v>
      </c>
      <c r="S3602" s="388">
        <f>ROWS(R$5:R3602)</f>
        <v>3598</v>
      </c>
      <c r="T3602" s="388" t="str">
        <f>IF(_xlfn.IFNA(VLOOKUP(P3602,$AG$3:$AH$83,2,FALSE),"")='11.1'!$D$5,TXM!S3602,"")</f>
        <v/>
      </c>
      <c r="U3602" t="str">
        <f>IFERROR(SMALL($T$5:$T$9000,ROWS($T$5:T3602)),"")</f>
        <v/>
      </c>
    </row>
    <row r="3603" spans="1:21" ht="14.4" customHeight="1" x14ac:dyDescent="0.3">
      <c r="A3603" t="s">
        <v>211</v>
      </c>
      <c r="B3603" t="s">
        <v>990</v>
      </c>
      <c r="C3603">
        <v>300</v>
      </c>
      <c r="D3603" s="388">
        <f>ROWS(C$5:C3603)</f>
        <v>3599</v>
      </c>
      <c r="E3603" s="388" t="str">
        <f>IF(_xlfn.IFNA(VLOOKUP(A3603,$AG$3:$AH$83,2,FALSE),"")='11.1'!$D$5,TXM!D3603,"")</f>
        <v/>
      </c>
      <c r="F3603" t="str">
        <f>IFERROR(SMALL($E$5:$E$9000,ROWS($E$5:E3603)),"")</f>
        <v/>
      </c>
      <c r="I3603" s="371" t="s">
        <v>136</v>
      </c>
      <c r="J3603" t="s">
        <v>99</v>
      </c>
      <c r="K3603" s="372">
        <v>3491856</v>
      </c>
      <c r="L3603" s="388">
        <f>ROWS(K$5:K3603)</f>
        <v>3599</v>
      </c>
      <c r="M3603" s="388" t="str">
        <f>IF(_xlfn.IFNA(VLOOKUP(I3603,$AG$3:$AH$83,2,FALSE),"")='11.1'!$D$5,TXM!L3603,"")</f>
        <v/>
      </c>
      <c r="N3603" t="str">
        <f>IFERROR(SMALL($M$5:$M$9000,ROWS($M$5:M3603)),"")</f>
        <v/>
      </c>
      <c r="P3603" t="s">
        <v>54</v>
      </c>
      <c r="Q3603" t="s">
        <v>867</v>
      </c>
      <c r="R3603">
        <v>34128862</v>
      </c>
      <c r="S3603" s="388">
        <f>ROWS(R$5:R3603)</f>
        <v>3599</v>
      </c>
      <c r="T3603" s="388" t="str">
        <f>IF(_xlfn.IFNA(VLOOKUP(P3603,$AG$3:$AH$83,2,FALSE),"")='11.1'!$D$5,TXM!S3603,"")</f>
        <v/>
      </c>
      <c r="U3603" t="str">
        <f>IFERROR(SMALL($T$5:$T$9000,ROWS($T$5:T3603)),"")</f>
        <v/>
      </c>
    </row>
    <row r="3604" spans="1:21" ht="14.4" customHeight="1" x14ac:dyDescent="0.3">
      <c r="A3604" t="s">
        <v>698</v>
      </c>
      <c r="B3604" t="s">
        <v>783</v>
      </c>
      <c r="C3604">
        <v>1359391</v>
      </c>
      <c r="D3604" s="388">
        <f>ROWS(C$5:C3604)</f>
        <v>3600</v>
      </c>
      <c r="E3604" s="388" t="str">
        <f>IF(_xlfn.IFNA(VLOOKUP(A3604,$AG$3:$AH$83,2,FALSE),"")='11.1'!$D$5,TXM!D3604,"")</f>
        <v/>
      </c>
      <c r="F3604" t="str">
        <f>IFERROR(SMALL($E$5:$E$9000,ROWS($E$5:E3604)),"")</f>
        <v/>
      </c>
      <c r="I3604" s="371" t="s">
        <v>136</v>
      </c>
      <c r="J3604" t="s">
        <v>999</v>
      </c>
      <c r="K3604" s="372">
        <v>3256240</v>
      </c>
      <c r="L3604" s="388">
        <f>ROWS(K$5:K3604)</f>
        <v>3600</v>
      </c>
      <c r="M3604" s="388" t="str">
        <f>IF(_xlfn.IFNA(VLOOKUP(I3604,$AG$3:$AH$83,2,FALSE),"")='11.1'!$D$5,TXM!L3604,"")</f>
        <v/>
      </c>
      <c r="N3604" t="str">
        <f>IFERROR(SMALL($M$5:$M$9000,ROWS($M$5:M3604)),"")</f>
        <v/>
      </c>
      <c r="P3604" t="s">
        <v>54</v>
      </c>
      <c r="Q3604" t="s">
        <v>1402</v>
      </c>
      <c r="R3604">
        <v>19800341</v>
      </c>
      <c r="S3604" s="388">
        <f>ROWS(R$5:R3604)</f>
        <v>3600</v>
      </c>
      <c r="T3604" s="388" t="str">
        <f>IF(_xlfn.IFNA(VLOOKUP(P3604,$AG$3:$AH$83,2,FALSE),"")='11.1'!$D$5,TXM!S3604,"")</f>
        <v/>
      </c>
      <c r="U3604" t="str">
        <f>IFERROR(SMALL($T$5:$T$9000,ROWS($T$5:T3604)),"")</f>
        <v/>
      </c>
    </row>
    <row r="3605" spans="1:21" ht="14.4" customHeight="1" x14ac:dyDescent="0.3">
      <c r="A3605" t="s">
        <v>710</v>
      </c>
      <c r="B3605" t="s">
        <v>1000</v>
      </c>
      <c r="C3605">
        <v>91676</v>
      </c>
      <c r="D3605" s="388">
        <f>ROWS(C$5:C3605)</f>
        <v>3601</v>
      </c>
      <c r="E3605" s="388" t="str">
        <f>IF(_xlfn.IFNA(VLOOKUP(A3605,$AG$3:$AH$83,2,FALSE),"")='11.1'!$D$5,TXM!D3605,"")</f>
        <v/>
      </c>
      <c r="F3605" t="str">
        <f>IFERROR(SMALL($E$5:$E$9000,ROWS($E$5:E3605)),"")</f>
        <v/>
      </c>
      <c r="I3605" s="371" t="s">
        <v>136</v>
      </c>
      <c r="J3605" t="s">
        <v>1000</v>
      </c>
      <c r="K3605" s="372">
        <v>2762110</v>
      </c>
      <c r="L3605" s="388">
        <f>ROWS(K$5:K3605)</f>
        <v>3601</v>
      </c>
      <c r="M3605" s="388" t="str">
        <f>IF(_xlfn.IFNA(VLOOKUP(I3605,$AG$3:$AH$83,2,FALSE),"")='11.1'!$D$5,TXM!L3605,"")</f>
        <v/>
      </c>
      <c r="N3605" t="str">
        <f>IFERROR(SMALL($M$5:$M$9000,ROWS($M$5:M3605)),"")</f>
        <v/>
      </c>
      <c r="P3605" t="s">
        <v>54</v>
      </c>
      <c r="Q3605" t="s">
        <v>869</v>
      </c>
      <c r="R3605">
        <v>18133568</v>
      </c>
      <c r="S3605" s="388">
        <f>ROWS(R$5:R3605)</f>
        <v>3601</v>
      </c>
      <c r="T3605" s="388" t="str">
        <f>IF(_xlfn.IFNA(VLOOKUP(P3605,$AG$3:$AH$83,2,FALSE),"")='11.1'!$D$5,TXM!S3605,"")</f>
        <v/>
      </c>
      <c r="U3605" t="str">
        <f>IFERROR(SMALL($T$5:$T$9000,ROWS($T$5:T3605)),"")</f>
        <v/>
      </c>
    </row>
    <row r="3606" spans="1:21" ht="14.4" customHeight="1" x14ac:dyDescent="0.3">
      <c r="A3606" t="s">
        <v>710</v>
      </c>
      <c r="B3606" t="s">
        <v>106</v>
      </c>
      <c r="C3606">
        <v>81863</v>
      </c>
      <c r="D3606" s="388">
        <f>ROWS(C$5:C3606)</f>
        <v>3602</v>
      </c>
      <c r="E3606" s="388" t="str">
        <f>IF(_xlfn.IFNA(VLOOKUP(A3606,$AG$3:$AH$83,2,FALSE),"")='11.1'!$D$5,TXM!D3606,"")</f>
        <v/>
      </c>
      <c r="F3606" t="str">
        <f>IFERROR(SMALL($E$5:$E$9000,ROWS($E$5:E3606)),"")</f>
        <v/>
      </c>
      <c r="I3606" s="371" t="s">
        <v>136</v>
      </c>
      <c r="J3606" t="s">
        <v>1003</v>
      </c>
      <c r="K3606" s="372">
        <v>2460378</v>
      </c>
      <c r="L3606" s="388">
        <f>ROWS(K$5:K3606)</f>
        <v>3602</v>
      </c>
      <c r="M3606" s="388" t="str">
        <f>IF(_xlfn.IFNA(VLOOKUP(I3606,$AG$3:$AH$83,2,FALSE),"")='11.1'!$D$5,TXM!L3606,"")</f>
        <v/>
      </c>
      <c r="N3606" t="str">
        <f>IFERROR(SMALL($M$5:$M$9000,ROWS($M$5:M3606)),"")</f>
        <v/>
      </c>
      <c r="P3606" t="s">
        <v>54</v>
      </c>
      <c r="Q3606" t="s">
        <v>845</v>
      </c>
      <c r="R3606">
        <v>6733515</v>
      </c>
      <c r="S3606" s="388">
        <f>ROWS(R$5:R3606)</f>
        <v>3602</v>
      </c>
      <c r="T3606" s="388" t="str">
        <f>IF(_xlfn.IFNA(VLOOKUP(P3606,$AG$3:$AH$83,2,FALSE),"")='11.1'!$D$5,TXM!S3606,"")</f>
        <v/>
      </c>
      <c r="U3606" t="str">
        <f>IFERROR(SMALL($T$5:$T$9000,ROWS($T$5:T3606)),"")</f>
        <v/>
      </c>
    </row>
    <row r="3607" spans="1:21" ht="14.4" customHeight="1" x14ac:dyDescent="0.3">
      <c r="A3607" t="s">
        <v>710</v>
      </c>
      <c r="B3607" t="s">
        <v>104</v>
      </c>
      <c r="C3607">
        <v>12743</v>
      </c>
      <c r="D3607" s="388">
        <f>ROWS(C$5:C3607)</f>
        <v>3603</v>
      </c>
      <c r="E3607" s="388" t="str">
        <f>IF(_xlfn.IFNA(VLOOKUP(A3607,$AG$3:$AH$83,2,FALSE),"")='11.1'!$D$5,TXM!D3607,"")</f>
        <v/>
      </c>
      <c r="F3607" t="str">
        <f>IFERROR(SMALL($E$5:$E$9000,ROWS($E$5:E3607)),"")</f>
        <v/>
      </c>
      <c r="I3607" s="371" t="s">
        <v>136</v>
      </c>
      <c r="J3607" t="s">
        <v>104</v>
      </c>
      <c r="K3607" s="372">
        <v>2303203</v>
      </c>
      <c r="L3607" s="388">
        <f>ROWS(K$5:K3607)</f>
        <v>3603</v>
      </c>
      <c r="M3607" s="388" t="str">
        <f>IF(_xlfn.IFNA(VLOOKUP(I3607,$AG$3:$AH$83,2,FALSE),"")='11.1'!$D$5,TXM!L3607,"")</f>
        <v/>
      </c>
      <c r="N3607" t="str">
        <f>IFERROR(SMALL($M$5:$M$9000,ROWS($M$5:M3607)),"")</f>
        <v/>
      </c>
      <c r="P3607" t="s">
        <v>54</v>
      </c>
      <c r="Q3607" t="s">
        <v>849</v>
      </c>
      <c r="R3607">
        <v>5503243</v>
      </c>
      <c r="S3607" s="388">
        <f>ROWS(R$5:R3607)</f>
        <v>3603</v>
      </c>
      <c r="T3607" s="388" t="str">
        <f>IF(_xlfn.IFNA(VLOOKUP(P3607,$AG$3:$AH$83,2,FALSE),"")='11.1'!$D$5,TXM!S3607,"")</f>
        <v/>
      </c>
      <c r="U3607" t="str">
        <f>IFERROR(SMALL($T$5:$T$9000,ROWS($T$5:T3607)),"")</f>
        <v/>
      </c>
    </row>
    <row r="3608" spans="1:21" ht="14.4" customHeight="1" x14ac:dyDescent="0.3">
      <c r="A3608" t="s">
        <v>68</v>
      </c>
      <c r="B3608" t="s">
        <v>91</v>
      </c>
      <c r="C3608">
        <v>40932988</v>
      </c>
      <c r="D3608" s="388">
        <f>ROWS(C$5:C3608)</f>
        <v>3604</v>
      </c>
      <c r="E3608" s="388" t="str">
        <f>IF(_xlfn.IFNA(VLOOKUP(A3608,$AG$3:$AH$83,2,FALSE),"")='11.1'!$D$5,TXM!D3608,"")</f>
        <v/>
      </c>
      <c r="F3608" t="str">
        <f>IFERROR(SMALL($E$5:$E$9000,ROWS($E$5:E3608)),"")</f>
        <v/>
      </c>
      <c r="I3608" s="371" t="s">
        <v>136</v>
      </c>
      <c r="J3608" t="s">
        <v>1285</v>
      </c>
      <c r="K3608" s="372">
        <v>2164076</v>
      </c>
      <c r="L3608" s="388">
        <f>ROWS(K$5:K3608)</f>
        <v>3604</v>
      </c>
      <c r="M3608" s="388" t="str">
        <f>IF(_xlfn.IFNA(VLOOKUP(I3608,$AG$3:$AH$83,2,FALSE),"")='11.1'!$D$5,TXM!L3608,"")</f>
        <v/>
      </c>
      <c r="N3608" t="str">
        <f>IFERROR(SMALL($M$5:$M$9000,ROWS($M$5:M3608)),"")</f>
        <v/>
      </c>
      <c r="P3608" t="s">
        <v>54</v>
      </c>
      <c r="Q3608" t="s">
        <v>1500</v>
      </c>
      <c r="R3608">
        <v>3507228</v>
      </c>
      <c r="S3608" s="388">
        <f>ROWS(R$5:R3608)</f>
        <v>3604</v>
      </c>
      <c r="T3608" s="388" t="str">
        <f>IF(_xlfn.IFNA(VLOOKUP(P3608,$AG$3:$AH$83,2,FALSE),"")='11.1'!$D$5,TXM!S3608,"")</f>
        <v/>
      </c>
      <c r="U3608" t="str">
        <f>IFERROR(SMALL($T$5:$T$9000,ROWS($T$5:T3608)),"")</f>
        <v/>
      </c>
    </row>
    <row r="3609" spans="1:21" ht="14.4" customHeight="1" x14ac:dyDescent="0.3">
      <c r="A3609" t="s">
        <v>68</v>
      </c>
      <c r="B3609" t="s">
        <v>1000</v>
      </c>
      <c r="C3609">
        <v>33370939</v>
      </c>
      <c r="D3609" s="388">
        <f>ROWS(C$5:C3609)</f>
        <v>3605</v>
      </c>
      <c r="E3609" s="388" t="str">
        <f>IF(_xlfn.IFNA(VLOOKUP(A3609,$AG$3:$AH$83,2,FALSE),"")='11.1'!$D$5,TXM!D3609,"")</f>
        <v/>
      </c>
      <c r="F3609" t="str">
        <f>IFERROR(SMALL($E$5:$E$9000,ROWS($E$5:E3609)),"")</f>
        <v/>
      </c>
      <c r="I3609" s="371" t="s">
        <v>136</v>
      </c>
      <c r="J3609" t="s">
        <v>781</v>
      </c>
      <c r="K3609" s="372">
        <v>2031440</v>
      </c>
      <c r="L3609" s="388">
        <f>ROWS(K$5:K3609)</f>
        <v>3605</v>
      </c>
      <c r="M3609" s="388" t="str">
        <f>IF(_xlfn.IFNA(VLOOKUP(I3609,$AG$3:$AH$83,2,FALSE),"")='11.1'!$D$5,TXM!L3609,"")</f>
        <v/>
      </c>
      <c r="N3609" t="str">
        <f>IFERROR(SMALL($M$5:$M$9000,ROWS($M$5:M3609)),"")</f>
        <v/>
      </c>
      <c r="P3609" t="s">
        <v>54</v>
      </c>
      <c r="Q3609" t="s">
        <v>791</v>
      </c>
      <c r="R3609">
        <v>2268333</v>
      </c>
      <c r="S3609" s="388">
        <f>ROWS(R$5:R3609)</f>
        <v>3605</v>
      </c>
      <c r="T3609" s="388" t="str">
        <f>IF(_xlfn.IFNA(VLOOKUP(P3609,$AG$3:$AH$83,2,FALSE),"")='11.1'!$D$5,TXM!S3609,"")</f>
        <v/>
      </c>
      <c r="U3609" t="str">
        <f>IFERROR(SMALL($T$5:$T$9000,ROWS($T$5:T3609)),"")</f>
        <v/>
      </c>
    </row>
    <row r="3610" spans="1:21" ht="14.4" customHeight="1" x14ac:dyDescent="0.3">
      <c r="A3610" t="s">
        <v>68</v>
      </c>
      <c r="B3610" t="s">
        <v>1005</v>
      </c>
      <c r="C3610">
        <v>19227769</v>
      </c>
      <c r="D3610" s="388">
        <f>ROWS(C$5:C3610)</f>
        <v>3606</v>
      </c>
      <c r="E3610" s="388" t="str">
        <f>IF(_xlfn.IFNA(VLOOKUP(A3610,$AG$3:$AH$83,2,FALSE),"")='11.1'!$D$5,TXM!D3610,"")</f>
        <v/>
      </c>
      <c r="F3610" t="str">
        <f>IFERROR(SMALL($E$5:$E$9000,ROWS($E$5:E3610)),"")</f>
        <v/>
      </c>
      <c r="I3610" s="371" t="s">
        <v>136</v>
      </c>
      <c r="J3610" t="s">
        <v>1265</v>
      </c>
      <c r="K3610" s="372">
        <v>1835103</v>
      </c>
      <c r="L3610" s="388">
        <f>ROWS(K$5:K3610)</f>
        <v>3606</v>
      </c>
      <c r="M3610" s="388" t="str">
        <f>IF(_xlfn.IFNA(VLOOKUP(I3610,$AG$3:$AH$83,2,FALSE),"")='11.1'!$D$5,TXM!L3610,"")</f>
        <v/>
      </c>
      <c r="N3610" t="str">
        <f>IFERROR(SMALL($M$5:$M$9000,ROWS($M$5:M3610)),"")</f>
        <v/>
      </c>
      <c r="P3610" t="s">
        <v>54</v>
      </c>
      <c r="Q3610" t="s">
        <v>1265</v>
      </c>
      <c r="R3610">
        <v>1950229</v>
      </c>
      <c r="S3610" s="388">
        <f>ROWS(R$5:R3610)</f>
        <v>3606</v>
      </c>
      <c r="T3610" s="388" t="str">
        <f>IF(_xlfn.IFNA(VLOOKUP(P3610,$AG$3:$AH$83,2,FALSE),"")='11.1'!$D$5,TXM!S3610,"")</f>
        <v/>
      </c>
      <c r="U3610" t="str">
        <f>IFERROR(SMALL($T$5:$T$9000,ROWS($T$5:T3610)),"")</f>
        <v/>
      </c>
    </row>
    <row r="3611" spans="1:21" ht="14.4" customHeight="1" x14ac:dyDescent="0.3">
      <c r="A3611" t="s">
        <v>68</v>
      </c>
      <c r="B3611" t="s">
        <v>779</v>
      </c>
      <c r="C3611">
        <v>11595752</v>
      </c>
      <c r="D3611" s="388">
        <f>ROWS(C$5:C3611)</f>
        <v>3607</v>
      </c>
      <c r="E3611" s="388" t="str">
        <f>IF(_xlfn.IFNA(VLOOKUP(A3611,$AG$3:$AH$83,2,FALSE),"")='11.1'!$D$5,TXM!D3611,"")</f>
        <v/>
      </c>
      <c r="F3611" t="str">
        <f>IFERROR(SMALL($E$5:$E$9000,ROWS($E$5:E3611)),"")</f>
        <v/>
      </c>
      <c r="I3611" s="371" t="s">
        <v>136</v>
      </c>
      <c r="J3611" t="s">
        <v>843</v>
      </c>
      <c r="K3611" s="372">
        <v>1717213</v>
      </c>
      <c r="L3611" s="388">
        <f>ROWS(K$5:K3611)</f>
        <v>3607</v>
      </c>
      <c r="M3611" s="388" t="str">
        <f>IF(_xlfn.IFNA(VLOOKUP(I3611,$AG$3:$AH$83,2,FALSE),"")='11.1'!$D$5,TXM!L3611,"")</f>
        <v/>
      </c>
      <c r="N3611" t="str">
        <f>IFERROR(SMALL($M$5:$M$9000,ROWS($M$5:M3611)),"")</f>
        <v/>
      </c>
      <c r="P3611" t="s">
        <v>54</v>
      </c>
      <c r="Q3611" t="s">
        <v>799</v>
      </c>
      <c r="R3611">
        <v>1126414</v>
      </c>
      <c r="S3611" s="388">
        <f>ROWS(R$5:R3611)</f>
        <v>3607</v>
      </c>
      <c r="T3611" s="388" t="str">
        <f>IF(_xlfn.IFNA(VLOOKUP(P3611,$AG$3:$AH$83,2,FALSE),"")='11.1'!$D$5,TXM!S3611,"")</f>
        <v/>
      </c>
      <c r="U3611" t="str">
        <f>IFERROR(SMALL($T$5:$T$9000,ROWS($T$5:T3611)),"")</f>
        <v/>
      </c>
    </row>
    <row r="3612" spans="1:21" ht="14.4" customHeight="1" x14ac:dyDescent="0.3">
      <c r="A3612" t="s">
        <v>68</v>
      </c>
      <c r="B3612" t="s">
        <v>172</v>
      </c>
      <c r="C3612">
        <v>7200000</v>
      </c>
      <c r="D3612" s="388">
        <f>ROWS(C$5:C3612)</f>
        <v>3608</v>
      </c>
      <c r="E3612" s="388" t="str">
        <f>IF(_xlfn.IFNA(VLOOKUP(A3612,$AG$3:$AH$83,2,FALSE),"")='11.1'!$D$5,TXM!D3612,"")</f>
        <v/>
      </c>
      <c r="F3612" t="str">
        <f>IFERROR(SMALL($E$5:$E$9000,ROWS($E$5:E3612)),"")</f>
        <v/>
      </c>
      <c r="I3612" s="371" t="s">
        <v>136</v>
      </c>
      <c r="J3612" t="s">
        <v>108</v>
      </c>
      <c r="K3612" s="372">
        <v>1528645</v>
      </c>
      <c r="L3612" s="388">
        <f>ROWS(K$5:K3612)</f>
        <v>3608</v>
      </c>
      <c r="M3612" s="388" t="str">
        <f>IF(_xlfn.IFNA(VLOOKUP(I3612,$AG$3:$AH$83,2,FALSE),"")='11.1'!$D$5,TXM!L3612,"")</f>
        <v/>
      </c>
      <c r="N3612" t="str">
        <f>IFERROR(SMALL($M$5:$M$9000,ROWS($M$5:M3612)),"")</f>
        <v/>
      </c>
      <c r="P3612" t="s">
        <v>54</v>
      </c>
      <c r="Q3612" t="s">
        <v>1318</v>
      </c>
      <c r="R3612">
        <v>1036280</v>
      </c>
      <c r="S3612" s="388">
        <f>ROWS(R$5:R3612)</f>
        <v>3608</v>
      </c>
      <c r="T3612" s="388" t="str">
        <f>IF(_xlfn.IFNA(VLOOKUP(P3612,$AG$3:$AH$83,2,FALSE),"")='11.1'!$D$5,TXM!S3612,"")</f>
        <v/>
      </c>
      <c r="U3612" t="str">
        <f>IFERROR(SMALL($T$5:$T$9000,ROWS($T$5:T3612)),"")</f>
        <v/>
      </c>
    </row>
    <row r="3613" spans="1:21" ht="14.4" customHeight="1" x14ac:dyDescent="0.3">
      <c r="A3613" t="s">
        <v>68</v>
      </c>
      <c r="B3613" t="s">
        <v>789</v>
      </c>
      <c r="C3613">
        <v>2720251</v>
      </c>
      <c r="D3613" s="388">
        <f>ROWS(C$5:C3613)</f>
        <v>3609</v>
      </c>
      <c r="E3613" s="388" t="str">
        <f>IF(_xlfn.IFNA(VLOOKUP(A3613,$AG$3:$AH$83,2,FALSE),"")='11.1'!$D$5,TXM!D3613,"")</f>
        <v/>
      </c>
      <c r="F3613" t="str">
        <f>IFERROR(SMALL($E$5:$E$9000,ROWS($E$5:E3613)),"")</f>
        <v/>
      </c>
      <c r="I3613" s="371" t="s">
        <v>136</v>
      </c>
      <c r="J3613" t="s">
        <v>861</v>
      </c>
      <c r="K3613" s="372">
        <v>1106323</v>
      </c>
      <c r="L3613" s="388">
        <f>ROWS(K$5:K3613)</f>
        <v>3609</v>
      </c>
      <c r="M3613" s="388" t="str">
        <f>IF(_xlfn.IFNA(VLOOKUP(I3613,$AG$3:$AH$83,2,FALSE),"")='11.1'!$D$5,TXM!L3613,"")</f>
        <v/>
      </c>
      <c r="N3613" t="str">
        <f>IFERROR(SMALL($M$5:$M$9000,ROWS($M$5:M3613)),"")</f>
        <v/>
      </c>
      <c r="P3613" t="s">
        <v>54</v>
      </c>
      <c r="Q3613" t="s">
        <v>827</v>
      </c>
      <c r="R3613">
        <v>687980</v>
      </c>
      <c r="S3613" s="388">
        <f>ROWS(R$5:R3613)</f>
        <v>3609</v>
      </c>
      <c r="T3613" s="388" t="str">
        <f>IF(_xlfn.IFNA(VLOOKUP(P3613,$AG$3:$AH$83,2,FALSE),"")='11.1'!$D$5,TXM!S3613,"")</f>
        <v/>
      </c>
      <c r="U3613" t="str">
        <f>IFERROR(SMALL($T$5:$T$9000,ROWS($T$5:T3613)),"")</f>
        <v/>
      </c>
    </row>
    <row r="3614" spans="1:21" ht="14.4" customHeight="1" x14ac:dyDescent="0.3">
      <c r="A3614" t="s">
        <v>68</v>
      </c>
      <c r="B3614" t="s">
        <v>823</v>
      </c>
      <c r="C3614">
        <v>1889580</v>
      </c>
      <c r="D3614" s="388">
        <f>ROWS(C$5:C3614)</f>
        <v>3610</v>
      </c>
      <c r="E3614" s="388" t="str">
        <f>IF(_xlfn.IFNA(VLOOKUP(A3614,$AG$3:$AH$83,2,FALSE),"")='11.1'!$D$5,TXM!D3614,"")</f>
        <v/>
      </c>
      <c r="F3614" t="str">
        <f>IFERROR(SMALL($E$5:$E$9000,ROWS($E$5:E3614)),"")</f>
        <v/>
      </c>
      <c r="I3614" s="371" t="s">
        <v>136</v>
      </c>
      <c r="J3614" t="s">
        <v>91</v>
      </c>
      <c r="K3614" s="372">
        <v>914977</v>
      </c>
      <c r="L3614" s="388">
        <f>ROWS(K$5:K3614)</f>
        <v>3610</v>
      </c>
      <c r="M3614" s="388" t="str">
        <f>IF(_xlfn.IFNA(VLOOKUP(I3614,$AG$3:$AH$83,2,FALSE),"")='11.1'!$D$5,TXM!L3614,"")</f>
        <v/>
      </c>
      <c r="N3614" t="str">
        <f>IFERROR(SMALL($M$5:$M$9000,ROWS($M$5:M3614)),"")</f>
        <v/>
      </c>
      <c r="P3614" t="s">
        <v>54</v>
      </c>
      <c r="Q3614" t="s">
        <v>1441</v>
      </c>
      <c r="R3614">
        <v>645774</v>
      </c>
      <c r="S3614" s="388">
        <f>ROWS(R$5:R3614)</f>
        <v>3610</v>
      </c>
      <c r="T3614" s="388" t="str">
        <f>IF(_xlfn.IFNA(VLOOKUP(P3614,$AG$3:$AH$83,2,FALSE),"")='11.1'!$D$5,TXM!S3614,"")</f>
        <v/>
      </c>
      <c r="U3614" t="str">
        <f>IFERROR(SMALL($T$5:$T$9000,ROWS($T$5:T3614)),"")</f>
        <v/>
      </c>
    </row>
    <row r="3615" spans="1:21" ht="14.4" customHeight="1" x14ac:dyDescent="0.3">
      <c r="A3615" t="s">
        <v>68</v>
      </c>
      <c r="B3615" t="s">
        <v>106</v>
      </c>
      <c r="C3615">
        <v>1364699</v>
      </c>
      <c r="D3615" s="388">
        <f>ROWS(C$5:C3615)</f>
        <v>3611</v>
      </c>
      <c r="E3615" s="388" t="str">
        <f>IF(_xlfn.IFNA(VLOOKUP(A3615,$AG$3:$AH$83,2,FALSE),"")='11.1'!$D$5,TXM!D3615,"")</f>
        <v/>
      </c>
      <c r="F3615" t="str">
        <f>IFERROR(SMALL($E$5:$E$9000,ROWS($E$5:E3615)),"")</f>
        <v/>
      </c>
      <c r="I3615" s="371" t="s">
        <v>136</v>
      </c>
      <c r="J3615" t="s">
        <v>815</v>
      </c>
      <c r="K3615" s="372">
        <v>907734</v>
      </c>
      <c r="L3615" s="388">
        <f>ROWS(K$5:K3615)</f>
        <v>3611</v>
      </c>
      <c r="M3615" s="388" t="str">
        <f>IF(_xlfn.IFNA(VLOOKUP(I3615,$AG$3:$AH$83,2,FALSE),"")='11.1'!$D$5,TXM!L3615,"")</f>
        <v/>
      </c>
      <c r="N3615" t="str">
        <f>IFERROR(SMALL($M$5:$M$9000,ROWS($M$5:M3615)),"")</f>
        <v/>
      </c>
      <c r="P3615" t="s">
        <v>54</v>
      </c>
      <c r="Q3615" t="s">
        <v>823</v>
      </c>
      <c r="R3615">
        <v>608556</v>
      </c>
      <c r="S3615" s="388">
        <f>ROWS(R$5:R3615)</f>
        <v>3611</v>
      </c>
      <c r="T3615" s="388" t="str">
        <f>IF(_xlfn.IFNA(VLOOKUP(P3615,$AG$3:$AH$83,2,FALSE),"")='11.1'!$D$5,TXM!S3615,"")</f>
        <v/>
      </c>
      <c r="U3615" t="str">
        <f>IFERROR(SMALL($T$5:$T$9000,ROWS($T$5:T3615)),"")</f>
        <v/>
      </c>
    </row>
    <row r="3616" spans="1:21" ht="14.4" customHeight="1" x14ac:dyDescent="0.3">
      <c r="A3616" t="s">
        <v>68</v>
      </c>
      <c r="B3616" t="s">
        <v>773</v>
      </c>
      <c r="C3616">
        <v>1063996</v>
      </c>
      <c r="D3616" s="388">
        <f>ROWS(C$5:C3616)</f>
        <v>3612</v>
      </c>
      <c r="E3616" s="388" t="str">
        <f>IF(_xlfn.IFNA(VLOOKUP(A3616,$AG$3:$AH$83,2,FALSE),"")='11.1'!$D$5,TXM!D3616,"")</f>
        <v/>
      </c>
      <c r="F3616" t="str">
        <f>IFERROR(SMALL($E$5:$E$9000,ROWS($E$5:E3616)),"")</f>
        <v/>
      </c>
      <c r="I3616" s="371" t="s">
        <v>136</v>
      </c>
      <c r="J3616" t="s">
        <v>839</v>
      </c>
      <c r="K3616" s="372">
        <v>900695</v>
      </c>
      <c r="L3616" s="388">
        <f>ROWS(K$5:K3616)</f>
        <v>3612</v>
      </c>
      <c r="M3616" s="388" t="str">
        <f>IF(_xlfn.IFNA(VLOOKUP(I3616,$AG$3:$AH$83,2,FALSE),"")='11.1'!$D$5,TXM!L3616,"")</f>
        <v/>
      </c>
      <c r="N3616" t="str">
        <f>IFERROR(SMALL($M$5:$M$9000,ROWS($M$5:M3616)),"")</f>
        <v/>
      </c>
      <c r="P3616" t="s">
        <v>54</v>
      </c>
      <c r="Q3616" t="s">
        <v>837</v>
      </c>
      <c r="R3616">
        <v>414579</v>
      </c>
      <c r="S3616" s="388">
        <f>ROWS(R$5:R3616)</f>
        <v>3612</v>
      </c>
      <c r="T3616" s="388" t="str">
        <f>IF(_xlfn.IFNA(VLOOKUP(P3616,$AG$3:$AH$83,2,FALSE),"")='11.1'!$D$5,TXM!S3616,"")</f>
        <v/>
      </c>
      <c r="U3616" t="str">
        <f>IFERROR(SMALL($T$5:$T$9000,ROWS($T$5:T3616)),"")</f>
        <v/>
      </c>
    </row>
    <row r="3617" spans="1:21" ht="14.4" customHeight="1" x14ac:dyDescent="0.3">
      <c r="A3617" t="s">
        <v>68</v>
      </c>
      <c r="B3617" t="s">
        <v>787</v>
      </c>
      <c r="C3617">
        <v>543000</v>
      </c>
      <c r="D3617" s="388">
        <f>ROWS(C$5:C3617)</f>
        <v>3613</v>
      </c>
      <c r="E3617" s="388" t="str">
        <f>IF(_xlfn.IFNA(VLOOKUP(A3617,$AG$3:$AH$83,2,FALSE),"")='11.1'!$D$5,TXM!D3617,"")</f>
        <v/>
      </c>
      <c r="F3617" t="str">
        <f>IFERROR(SMALL($E$5:$E$9000,ROWS($E$5:E3617)),"")</f>
        <v/>
      </c>
      <c r="I3617" s="371" t="s">
        <v>136</v>
      </c>
      <c r="J3617" t="s">
        <v>811</v>
      </c>
      <c r="K3617" s="372">
        <v>846039</v>
      </c>
      <c r="L3617" s="388">
        <f>ROWS(K$5:K3617)</f>
        <v>3613</v>
      </c>
      <c r="M3617" s="388" t="str">
        <f>IF(_xlfn.IFNA(VLOOKUP(I3617,$AG$3:$AH$83,2,FALSE),"")='11.1'!$D$5,TXM!L3617,"")</f>
        <v/>
      </c>
      <c r="N3617" t="str">
        <f>IFERROR(SMALL($M$5:$M$9000,ROWS($M$5:M3617)),"")</f>
        <v/>
      </c>
      <c r="P3617" t="s">
        <v>54</v>
      </c>
      <c r="Q3617" t="s">
        <v>1285</v>
      </c>
      <c r="R3617">
        <v>280104</v>
      </c>
      <c r="S3617" s="388">
        <f>ROWS(R$5:R3617)</f>
        <v>3613</v>
      </c>
      <c r="T3617" s="388" t="str">
        <f>IF(_xlfn.IFNA(VLOOKUP(P3617,$AG$3:$AH$83,2,FALSE),"")='11.1'!$D$5,TXM!S3617,"")</f>
        <v/>
      </c>
      <c r="U3617" t="str">
        <f>IFERROR(SMALL($T$5:$T$9000,ROWS($T$5:T3617)),"")</f>
        <v/>
      </c>
    </row>
    <row r="3618" spans="1:21" ht="14.4" customHeight="1" x14ac:dyDescent="0.3">
      <c r="A3618" t="s">
        <v>68</v>
      </c>
      <c r="B3618" t="s">
        <v>108</v>
      </c>
      <c r="C3618">
        <v>525703</v>
      </c>
      <c r="D3618" s="388">
        <f>ROWS(C$5:C3618)</f>
        <v>3614</v>
      </c>
      <c r="E3618" s="388" t="str">
        <f>IF(_xlfn.IFNA(VLOOKUP(A3618,$AG$3:$AH$83,2,FALSE),"")='11.1'!$D$5,TXM!D3618,"")</f>
        <v/>
      </c>
      <c r="F3618" t="str">
        <f>IFERROR(SMALL($E$5:$E$9000,ROWS($E$5:E3618)),"")</f>
        <v/>
      </c>
      <c r="I3618" s="371" t="s">
        <v>136</v>
      </c>
      <c r="J3618" t="s">
        <v>855</v>
      </c>
      <c r="K3618" s="372">
        <v>833466</v>
      </c>
      <c r="L3618" s="388">
        <f>ROWS(K$5:K3618)</f>
        <v>3614</v>
      </c>
      <c r="M3618" s="388" t="str">
        <f>IF(_xlfn.IFNA(VLOOKUP(I3618,$AG$3:$AH$83,2,FALSE),"")='11.1'!$D$5,TXM!L3618,"")</f>
        <v/>
      </c>
      <c r="N3618" t="str">
        <f>IFERROR(SMALL($M$5:$M$9000,ROWS($M$5:M3618)),"")</f>
        <v/>
      </c>
      <c r="P3618" t="s">
        <v>54</v>
      </c>
      <c r="Q3618" t="s">
        <v>861</v>
      </c>
      <c r="R3618">
        <v>261628</v>
      </c>
      <c r="S3618" s="388">
        <f>ROWS(R$5:R3618)</f>
        <v>3614</v>
      </c>
      <c r="T3618" s="388" t="str">
        <f>IF(_xlfn.IFNA(VLOOKUP(P3618,$AG$3:$AH$83,2,FALSE),"")='11.1'!$D$5,TXM!S3618,"")</f>
        <v/>
      </c>
      <c r="U3618" t="str">
        <f>IFERROR(SMALL($T$5:$T$9000,ROWS($T$5:T3618)),"")</f>
        <v/>
      </c>
    </row>
    <row r="3619" spans="1:21" ht="14.4" customHeight="1" x14ac:dyDescent="0.3">
      <c r="A3619" t="s">
        <v>68</v>
      </c>
      <c r="B3619" t="s">
        <v>107</v>
      </c>
      <c r="C3619">
        <v>445733</v>
      </c>
      <c r="D3619" s="388">
        <f>ROWS(C$5:C3619)</f>
        <v>3615</v>
      </c>
      <c r="E3619" s="388" t="str">
        <f>IF(_xlfn.IFNA(VLOOKUP(A3619,$AG$3:$AH$83,2,FALSE),"")='11.1'!$D$5,TXM!D3619,"")</f>
        <v/>
      </c>
      <c r="F3619" t="str">
        <f>IFERROR(SMALL($E$5:$E$9000,ROWS($E$5:E3619)),"")</f>
        <v/>
      </c>
      <c r="I3619" s="371" t="s">
        <v>136</v>
      </c>
      <c r="J3619" t="s">
        <v>1275</v>
      </c>
      <c r="K3619" s="372">
        <v>506510</v>
      </c>
      <c r="L3619" s="388">
        <f>ROWS(K$5:K3619)</f>
        <v>3615</v>
      </c>
      <c r="M3619" s="388" t="str">
        <f>IF(_xlfn.IFNA(VLOOKUP(I3619,$AG$3:$AH$83,2,FALSE),"")='11.1'!$D$5,TXM!L3619,"")</f>
        <v/>
      </c>
      <c r="N3619" t="str">
        <f>IFERROR(SMALL($M$5:$M$9000,ROWS($M$5:M3619)),"")</f>
        <v/>
      </c>
      <c r="P3619" t="s">
        <v>54</v>
      </c>
      <c r="Q3619" t="s">
        <v>1000</v>
      </c>
      <c r="R3619">
        <v>170383</v>
      </c>
      <c r="S3619" s="388">
        <f>ROWS(R$5:R3619)</f>
        <v>3615</v>
      </c>
      <c r="T3619" s="388" t="str">
        <f>IF(_xlfn.IFNA(VLOOKUP(P3619,$AG$3:$AH$83,2,FALSE),"")='11.1'!$D$5,TXM!S3619,"")</f>
        <v/>
      </c>
      <c r="U3619" t="str">
        <f>IFERROR(SMALL($T$5:$T$9000,ROWS($T$5:T3619)),"")</f>
        <v/>
      </c>
    </row>
    <row r="3620" spans="1:21" ht="14.4" customHeight="1" x14ac:dyDescent="0.3">
      <c r="A3620" t="s">
        <v>68</v>
      </c>
      <c r="B3620" t="s">
        <v>813</v>
      </c>
      <c r="C3620">
        <v>363309</v>
      </c>
      <c r="D3620" s="388">
        <f>ROWS(C$5:C3620)</f>
        <v>3616</v>
      </c>
      <c r="E3620" s="388" t="str">
        <f>IF(_xlfn.IFNA(VLOOKUP(A3620,$AG$3:$AH$83,2,FALSE),"")='11.1'!$D$5,TXM!D3620,"")</f>
        <v/>
      </c>
      <c r="F3620" t="str">
        <f>IFERROR(SMALL($E$5:$E$9000,ROWS($E$5:E3620)),"")</f>
        <v/>
      </c>
      <c r="I3620" s="371" t="s">
        <v>136</v>
      </c>
      <c r="J3620" t="s">
        <v>813</v>
      </c>
      <c r="K3620" s="372">
        <v>418510</v>
      </c>
      <c r="L3620" s="388">
        <f>ROWS(K$5:K3620)</f>
        <v>3616</v>
      </c>
      <c r="M3620" s="388" t="str">
        <f>IF(_xlfn.IFNA(VLOOKUP(I3620,$AG$3:$AH$83,2,FALSE),"")='11.1'!$D$5,TXM!L3620,"")</f>
        <v/>
      </c>
      <c r="N3620" t="str">
        <f>IFERROR(SMALL($M$5:$M$9000,ROWS($M$5:M3620)),"")</f>
        <v/>
      </c>
      <c r="P3620" t="s">
        <v>54</v>
      </c>
      <c r="Q3620" t="s">
        <v>1240</v>
      </c>
      <c r="R3620">
        <v>101174</v>
      </c>
      <c r="S3620" s="388">
        <f>ROWS(R$5:R3620)</f>
        <v>3616</v>
      </c>
      <c r="T3620" s="388" t="str">
        <f>IF(_xlfn.IFNA(VLOOKUP(P3620,$AG$3:$AH$83,2,FALSE),"")='11.1'!$D$5,TXM!S3620,"")</f>
        <v/>
      </c>
      <c r="U3620" t="str">
        <f>IFERROR(SMALL($T$5:$T$9000,ROWS($T$5:T3620)),"")</f>
        <v/>
      </c>
    </row>
    <row r="3621" spans="1:21" ht="14.4" customHeight="1" x14ac:dyDescent="0.3">
      <c r="A3621" t="s">
        <v>68</v>
      </c>
      <c r="B3621" t="s">
        <v>95</v>
      </c>
      <c r="C3621">
        <v>355809</v>
      </c>
      <c r="D3621" s="388">
        <f>ROWS(C$5:C3621)</f>
        <v>3617</v>
      </c>
      <c r="E3621" s="388" t="str">
        <f>IF(_xlfn.IFNA(VLOOKUP(A3621,$AG$3:$AH$83,2,FALSE),"")='11.1'!$D$5,TXM!D3621,"")</f>
        <v/>
      </c>
      <c r="F3621" t="str">
        <f>IFERROR(SMALL($E$5:$E$9000,ROWS($E$5:E3621)),"")</f>
        <v/>
      </c>
      <c r="I3621" s="371" t="s">
        <v>136</v>
      </c>
      <c r="J3621" t="s">
        <v>837</v>
      </c>
      <c r="K3621" s="372">
        <v>415915</v>
      </c>
      <c r="L3621" s="388">
        <f>ROWS(K$5:K3621)</f>
        <v>3617</v>
      </c>
      <c r="M3621" s="388" t="str">
        <f>IF(_xlfn.IFNA(VLOOKUP(I3621,$AG$3:$AH$83,2,FALSE),"")='11.1'!$D$5,TXM!L3621,"")</f>
        <v/>
      </c>
      <c r="N3621" t="str">
        <f>IFERROR(SMALL($M$5:$M$9000,ROWS($M$5:M3621)),"")</f>
        <v/>
      </c>
      <c r="P3621" t="s">
        <v>54</v>
      </c>
      <c r="Q3621" t="s">
        <v>173</v>
      </c>
      <c r="R3621">
        <v>83677</v>
      </c>
      <c r="S3621" s="388">
        <f>ROWS(R$5:R3621)</f>
        <v>3617</v>
      </c>
      <c r="T3621" s="388" t="str">
        <f>IF(_xlfn.IFNA(VLOOKUP(P3621,$AG$3:$AH$83,2,FALSE),"")='11.1'!$D$5,TXM!S3621,"")</f>
        <v/>
      </c>
      <c r="U3621" t="str">
        <f>IFERROR(SMALL($T$5:$T$9000,ROWS($T$5:T3621)),"")</f>
        <v/>
      </c>
    </row>
    <row r="3622" spans="1:21" ht="14.4" customHeight="1" x14ac:dyDescent="0.3">
      <c r="A3622" t="s">
        <v>68</v>
      </c>
      <c r="B3622" t="s">
        <v>863</v>
      </c>
      <c r="C3622">
        <v>326158</v>
      </c>
      <c r="D3622" s="388">
        <f>ROWS(C$5:C3622)</f>
        <v>3618</v>
      </c>
      <c r="E3622" s="388" t="str">
        <f>IF(_xlfn.IFNA(VLOOKUP(A3622,$AG$3:$AH$83,2,FALSE),"")='11.1'!$D$5,TXM!D3622,"")</f>
        <v/>
      </c>
      <c r="F3622" t="str">
        <f>IFERROR(SMALL($E$5:$E$9000,ROWS($E$5:E3622)),"")</f>
        <v/>
      </c>
      <c r="I3622" s="371" t="s">
        <v>136</v>
      </c>
      <c r="J3622" t="s">
        <v>1500</v>
      </c>
      <c r="K3622" s="372">
        <v>407918</v>
      </c>
      <c r="L3622" s="388">
        <f>ROWS(K$5:K3622)</f>
        <v>3618</v>
      </c>
      <c r="M3622" s="388" t="str">
        <f>IF(_xlfn.IFNA(VLOOKUP(I3622,$AG$3:$AH$83,2,FALSE),"")='11.1'!$D$5,TXM!L3622,"")</f>
        <v/>
      </c>
      <c r="N3622" t="str">
        <f>IFERROR(SMALL($M$5:$M$9000,ROWS($M$5:M3622)),"")</f>
        <v/>
      </c>
      <c r="P3622" t="s">
        <v>54</v>
      </c>
      <c r="Q3622" t="s">
        <v>843</v>
      </c>
      <c r="R3622">
        <v>69405</v>
      </c>
      <c r="S3622" s="388">
        <f>ROWS(R$5:R3622)</f>
        <v>3618</v>
      </c>
      <c r="T3622" s="388" t="str">
        <f>IF(_xlfn.IFNA(VLOOKUP(P3622,$AG$3:$AH$83,2,FALSE),"")='11.1'!$D$5,TXM!S3622,"")</f>
        <v/>
      </c>
      <c r="U3622" t="str">
        <f>IFERROR(SMALL($T$5:$T$9000,ROWS($T$5:T3622)),"")</f>
        <v/>
      </c>
    </row>
    <row r="3623" spans="1:21" ht="14.4" customHeight="1" x14ac:dyDescent="0.3">
      <c r="A3623" t="s">
        <v>68</v>
      </c>
      <c r="B3623" t="s">
        <v>791</v>
      </c>
      <c r="C3623">
        <v>244032</v>
      </c>
      <c r="D3623" s="388">
        <f>ROWS(C$5:C3623)</f>
        <v>3619</v>
      </c>
      <c r="E3623" s="388" t="str">
        <f>IF(_xlfn.IFNA(VLOOKUP(A3623,$AG$3:$AH$83,2,FALSE),"")='11.1'!$D$5,TXM!D3623,"")</f>
        <v/>
      </c>
      <c r="F3623" t="str">
        <f>IFERROR(SMALL($E$5:$E$9000,ROWS($E$5:E3623)),"")</f>
        <v/>
      </c>
      <c r="I3623" s="371" t="s">
        <v>136</v>
      </c>
      <c r="J3623" t="s">
        <v>1434</v>
      </c>
      <c r="K3623" s="372">
        <v>367763</v>
      </c>
      <c r="L3623" s="388">
        <f>ROWS(K$5:K3623)</f>
        <v>3619</v>
      </c>
      <c r="M3623" s="388" t="str">
        <f>IF(_xlfn.IFNA(VLOOKUP(I3623,$AG$3:$AH$83,2,FALSE),"")='11.1'!$D$5,TXM!L3623,"")</f>
        <v/>
      </c>
      <c r="N3623" t="str">
        <f>IFERROR(SMALL($M$5:$M$9000,ROWS($M$5:M3623)),"")</f>
        <v/>
      </c>
      <c r="P3623" t="s">
        <v>54</v>
      </c>
      <c r="Q3623" t="s">
        <v>1005</v>
      </c>
      <c r="R3623">
        <v>17430</v>
      </c>
      <c r="S3623" s="388">
        <f>ROWS(R$5:R3623)</f>
        <v>3619</v>
      </c>
      <c r="T3623" s="388" t="str">
        <f>IF(_xlfn.IFNA(VLOOKUP(P3623,$AG$3:$AH$83,2,FALSE),"")='11.1'!$D$5,TXM!S3623,"")</f>
        <v/>
      </c>
      <c r="U3623" t="str">
        <f>IFERROR(SMALL($T$5:$T$9000,ROWS($T$5:T3623)),"")</f>
        <v/>
      </c>
    </row>
    <row r="3624" spans="1:21" ht="14.4" customHeight="1" x14ac:dyDescent="0.3">
      <c r="A3624" t="s">
        <v>68</v>
      </c>
      <c r="B3624" t="s">
        <v>809</v>
      </c>
      <c r="C3624">
        <v>174869</v>
      </c>
      <c r="D3624" s="388">
        <f>ROWS(C$5:C3624)</f>
        <v>3620</v>
      </c>
      <c r="E3624" s="388" t="str">
        <f>IF(_xlfn.IFNA(VLOOKUP(A3624,$AG$3:$AH$83,2,FALSE),"")='11.1'!$D$5,TXM!D3624,"")</f>
        <v/>
      </c>
      <c r="F3624" t="str">
        <f>IFERROR(SMALL($E$5:$E$9000,ROWS($E$5:E3624)),"")</f>
        <v/>
      </c>
      <c r="I3624" s="371" t="s">
        <v>136</v>
      </c>
      <c r="J3624" t="s">
        <v>1240</v>
      </c>
      <c r="K3624" s="372">
        <v>310066</v>
      </c>
      <c r="L3624" s="388">
        <f>ROWS(K$5:K3624)</f>
        <v>3620</v>
      </c>
      <c r="M3624" s="388" t="str">
        <f>IF(_xlfn.IFNA(VLOOKUP(I3624,$AG$3:$AH$83,2,FALSE),"")='11.1'!$D$5,TXM!L3624,"")</f>
        <v/>
      </c>
      <c r="N3624" t="str">
        <f>IFERROR(SMALL($M$5:$M$9000,ROWS($M$5:M3624)),"")</f>
        <v/>
      </c>
      <c r="P3624" t="s">
        <v>54</v>
      </c>
      <c r="Q3624" t="s">
        <v>825</v>
      </c>
      <c r="R3624">
        <v>16885</v>
      </c>
      <c r="S3624" s="388">
        <f>ROWS(R$5:R3624)</f>
        <v>3620</v>
      </c>
      <c r="T3624" s="388" t="str">
        <f>IF(_xlfn.IFNA(VLOOKUP(P3624,$AG$3:$AH$83,2,FALSE),"")='11.1'!$D$5,TXM!S3624,"")</f>
        <v/>
      </c>
      <c r="U3624" t="str">
        <f>IFERROR(SMALL($T$5:$T$9000,ROWS($T$5:T3624)),"")</f>
        <v/>
      </c>
    </row>
    <row r="3625" spans="1:21" ht="14.4" customHeight="1" x14ac:dyDescent="0.3">
      <c r="A3625" t="s">
        <v>68</v>
      </c>
      <c r="B3625" t="s">
        <v>835</v>
      </c>
      <c r="C3625">
        <v>165632</v>
      </c>
      <c r="D3625" s="388">
        <f>ROWS(C$5:C3625)</f>
        <v>3621</v>
      </c>
      <c r="E3625" s="388" t="str">
        <f>IF(_xlfn.IFNA(VLOOKUP(A3625,$AG$3:$AH$83,2,FALSE),"")='11.1'!$D$5,TXM!D3625,"")</f>
        <v/>
      </c>
      <c r="F3625" t="str">
        <f>IFERROR(SMALL($E$5:$E$9000,ROWS($E$5:E3625)),"")</f>
        <v/>
      </c>
      <c r="I3625" s="371" t="s">
        <v>136</v>
      </c>
      <c r="J3625" t="s">
        <v>990</v>
      </c>
      <c r="K3625" s="372">
        <v>301813</v>
      </c>
      <c r="L3625" s="388">
        <f>ROWS(K$5:K3625)</f>
        <v>3621</v>
      </c>
      <c r="M3625" s="388" t="str">
        <f>IF(_xlfn.IFNA(VLOOKUP(I3625,$AG$3:$AH$83,2,FALSE),"")='11.1'!$D$5,TXM!L3625,"")</f>
        <v/>
      </c>
      <c r="N3625" t="str">
        <f>IFERROR(SMALL($M$5:$M$9000,ROWS($M$5:M3625)),"")</f>
        <v/>
      </c>
      <c r="P3625" t="s">
        <v>54</v>
      </c>
      <c r="Q3625" t="s">
        <v>783</v>
      </c>
      <c r="R3625">
        <v>12000</v>
      </c>
      <c r="S3625" s="388">
        <f>ROWS(R$5:R3625)</f>
        <v>3621</v>
      </c>
      <c r="T3625" s="388" t="str">
        <f>IF(_xlfn.IFNA(VLOOKUP(P3625,$AG$3:$AH$83,2,FALSE),"")='11.1'!$D$5,TXM!S3625,"")</f>
        <v/>
      </c>
      <c r="U3625" t="str">
        <f>IFERROR(SMALL($T$5:$T$9000,ROWS($T$5:T3625)),"")</f>
        <v/>
      </c>
    </row>
    <row r="3626" spans="1:21" ht="14.4" customHeight="1" x14ac:dyDescent="0.3">
      <c r="A3626" t="s">
        <v>68</v>
      </c>
      <c r="B3626" t="s">
        <v>865</v>
      </c>
      <c r="C3626">
        <v>120303</v>
      </c>
      <c r="D3626" s="388">
        <f>ROWS(C$5:C3626)</f>
        <v>3622</v>
      </c>
      <c r="E3626" s="388" t="str">
        <f>IF(_xlfn.IFNA(VLOOKUP(A3626,$AG$3:$AH$83,2,FALSE),"")='11.1'!$D$5,TXM!D3626,"")</f>
        <v/>
      </c>
      <c r="F3626" t="str">
        <f>IFERROR(SMALL($E$5:$E$9000,ROWS($E$5:E3626)),"")</f>
        <v/>
      </c>
      <c r="I3626" s="371" t="s">
        <v>136</v>
      </c>
      <c r="J3626" t="s">
        <v>859</v>
      </c>
      <c r="K3626" s="372">
        <v>226862</v>
      </c>
      <c r="L3626" s="388">
        <f>ROWS(K$5:K3626)</f>
        <v>3622</v>
      </c>
      <c r="M3626" s="388" t="str">
        <f>IF(_xlfn.IFNA(VLOOKUP(I3626,$AG$3:$AH$83,2,FALSE),"")='11.1'!$D$5,TXM!L3626,"")</f>
        <v/>
      </c>
      <c r="N3626" t="str">
        <f>IFERROR(SMALL($M$5:$M$9000,ROWS($M$5:M3626)),"")</f>
        <v/>
      </c>
      <c r="P3626" t="s">
        <v>54</v>
      </c>
      <c r="Q3626" t="s">
        <v>829</v>
      </c>
      <c r="R3626">
        <v>10425</v>
      </c>
      <c r="S3626" s="388">
        <f>ROWS(R$5:R3626)</f>
        <v>3622</v>
      </c>
      <c r="T3626" s="388" t="str">
        <f>IF(_xlfn.IFNA(VLOOKUP(P3626,$AG$3:$AH$83,2,FALSE),"")='11.1'!$D$5,TXM!S3626,"")</f>
        <v/>
      </c>
      <c r="U3626" t="str">
        <f>IFERROR(SMALL($T$5:$T$9000,ROWS($T$5:T3626)),"")</f>
        <v/>
      </c>
    </row>
    <row r="3627" spans="1:21" ht="14.4" customHeight="1" x14ac:dyDescent="0.3">
      <c r="A3627" t="s">
        <v>68</v>
      </c>
      <c r="B3627" t="s">
        <v>783</v>
      </c>
      <c r="C3627">
        <v>95144</v>
      </c>
      <c r="D3627" s="388">
        <f>ROWS(C$5:C3627)</f>
        <v>3623</v>
      </c>
      <c r="E3627" s="388" t="str">
        <f>IF(_xlfn.IFNA(VLOOKUP(A3627,$AG$3:$AH$83,2,FALSE),"")='11.1'!$D$5,TXM!D3627,"")</f>
        <v/>
      </c>
      <c r="F3627" t="str">
        <f>IFERROR(SMALL($E$5:$E$9000,ROWS($E$5:E3627)),"")</f>
        <v/>
      </c>
      <c r="I3627" s="371" t="s">
        <v>136</v>
      </c>
      <c r="J3627" t="s">
        <v>793</v>
      </c>
      <c r="K3627" s="372">
        <v>192686</v>
      </c>
      <c r="L3627" s="388">
        <f>ROWS(K$5:K3627)</f>
        <v>3623</v>
      </c>
      <c r="M3627" s="388" t="str">
        <f>IF(_xlfn.IFNA(VLOOKUP(I3627,$AG$3:$AH$83,2,FALSE),"")='11.1'!$D$5,TXM!L3627,"")</f>
        <v/>
      </c>
      <c r="N3627" t="str">
        <f>IFERROR(SMALL($M$5:$M$9000,ROWS($M$5:M3627)),"")</f>
        <v/>
      </c>
      <c r="P3627" t="s">
        <v>54</v>
      </c>
      <c r="Q3627" t="s">
        <v>795</v>
      </c>
      <c r="R3627">
        <v>5356</v>
      </c>
      <c r="S3627" s="388">
        <f>ROWS(R$5:R3627)</f>
        <v>3623</v>
      </c>
      <c r="T3627" s="388" t="str">
        <f>IF(_xlfn.IFNA(VLOOKUP(P3627,$AG$3:$AH$83,2,FALSE),"")='11.1'!$D$5,TXM!S3627,"")</f>
        <v/>
      </c>
      <c r="U3627" t="str">
        <f>IFERROR(SMALL($T$5:$T$9000,ROWS($T$5:T3627)),"")</f>
        <v/>
      </c>
    </row>
    <row r="3628" spans="1:21" ht="14.4" customHeight="1" x14ac:dyDescent="0.3">
      <c r="A3628" t="s">
        <v>68</v>
      </c>
      <c r="B3628" t="s">
        <v>98</v>
      </c>
      <c r="C3628">
        <v>87870</v>
      </c>
      <c r="D3628" s="388">
        <f>ROWS(C$5:C3628)</f>
        <v>3624</v>
      </c>
      <c r="E3628" s="388" t="str">
        <f>IF(_xlfn.IFNA(VLOOKUP(A3628,$AG$3:$AH$83,2,FALSE),"")='11.1'!$D$5,TXM!D3628,"")</f>
        <v/>
      </c>
      <c r="F3628" t="str">
        <f>IFERROR(SMALL($E$5:$E$9000,ROWS($E$5:E3628)),"")</f>
        <v/>
      </c>
      <c r="I3628" s="371" t="s">
        <v>136</v>
      </c>
      <c r="J3628" t="s">
        <v>1252</v>
      </c>
      <c r="K3628" s="372">
        <v>191914</v>
      </c>
      <c r="L3628" s="388">
        <f>ROWS(K$5:K3628)</f>
        <v>3624</v>
      </c>
      <c r="M3628" s="388" t="str">
        <f>IF(_xlfn.IFNA(VLOOKUP(I3628,$AG$3:$AH$83,2,FALSE),"")='11.1'!$D$5,TXM!L3628,"")</f>
        <v/>
      </c>
      <c r="N3628" t="str">
        <f>IFERROR(SMALL($M$5:$M$9000,ROWS($M$5:M3628)),"")</f>
        <v/>
      </c>
      <c r="P3628" t="s">
        <v>54</v>
      </c>
      <c r="Q3628" t="s">
        <v>815</v>
      </c>
      <c r="R3628">
        <v>4283</v>
      </c>
      <c r="S3628" s="388">
        <f>ROWS(R$5:R3628)</f>
        <v>3624</v>
      </c>
      <c r="T3628" s="388" t="str">
        <f>IF(_xlfn.IFNA(VLOOKUP(P3628,$AG$3:$AH$83,2,FALSE),"")='11.1'!$D$5,TXM!S3628,"")</f>
        <v/>
      </c>
      <c r="U3628" t="str">
        <f>IFERROR(SMALL($T$5:$T$9000,ROWS($T$5:T3628)),"")</f>
        <v/>
      </c>
    </row>
    <row r="3629" spans="1:21" ht="14.4" customHeight="1" x14ac:dyDescent="0.3">
      <c r="A3629" t="s">
        <v>68</v>
      </c>
      <c r="B3629" t="s">
        <v>849</v>
      </c>
      <c r="C3629">
        <v>57303</v>
      </c>
      <c r="D3629" s="388">
        <f>ROWS(C$5:C3629)</f>
        <v>3625</v>
      </c>
      <c r="E3629" s="388" t="str">
        <f>IF(_xlfn.IFNA(VLOOKUP(A3629,$AG$3:$AH$83,2,FALSE),"")='11.1'!$D$5,TXM!D3629,"")</f>
        <v/>
      </c>
      <c r="F3629" t="str">
        <f>IFERROR(SMALL($E$5:$E$9000,ROWS($E$5:E3629)),"")</f>
        <v/>
      </c>
      <c r="I3629" s="371" t="s">
        <v>136</v>
      </c>
      <c r="J3629" t="s">
        <v>817</v>
      </c>
      <c r="K3629" s="372">
        <v>182558</v>
      </c>
      <c r="L3629" s="388">
        <f>ROWS(K$5:K3629)</f>
        <v>3625</v>
      </c>
      <c r="M3629" s="388" t="str">
        <f>IF(_xlfn.IFNA(VLOOKUP(I3629,$AG$3:$AH$83,2,FALSE),"")='11.1'!$D$5,TXM!L3629,"")</f>
        <v/>
      </c>
      <c r="N3629" t="str">
        <f>IFERROR(SMALL($M$5:$M$9000,ROWS($M$5:M3629)),"")</f>
        <v/>
      </c>
      <c r="P3629" t="s">
        <v>54</v>
      </c>
      <c r="Q3629" t="s">
        <v>1434</v>
      </c>
      <c r="R3629">
        <v>2860</v>
      </c>
      <c r="S3629" s="388">
        <f>ROWS(R$5:R3629)</f>
        <v>3625</v>
      </c>
      <c r="T3629" s="388" t="str">
        <f>IF(_xlfn.IFNA(VLOOKUP(P3629,$AG$3:$AH$83,2,FALSE),"")='11.1'!$D$5,TXM!S3629,"")</f>
        <v/>
      </c>
      <c r="U3629" t="str">
        <f>IFERROR(SMALL($T$5:$T$9000,ROWS($T$5:T3629)),"")</f>
        <v/>
      </c>
    </row>
    <row r="3630" spans="1:21" ht="14.4" customHeight="1" x14ac:dyDescent="0.3">
      <c r="A3630" t="s">
        <v>68</v>
      </c>
      <c r="B3630" t="s">
        <v>96</v>
      </c>
      <c r="C3630">
        <v>39000</v>
      </c>
      <c r="D3630" s="388">
        <f>ROWS(C$5:C3630)</f>
        <v>3626</v>
      </c>
      <c r="E3630" s="388" t="str">
        <f>IF(_xlfn.IFNA(VLOOKUP(A3630,$AG$3:$AH$83,2,FALSE),"")='11.1'!$D$5,TXM!D3630,"")</f>
        <v/>
      </c>
      <c r="F3630" t="str">
        <f>IFERROR(SMALL($E$5:$E$9000,ROWS($E$5:E3630)),"")</f>
        <v/>
      </c>
      <c r="I3630" s="371" t="s">
        <v>136</v>
      </c>
      <c r="J3630" t="s">
        <v>791</v>
      </c>
      <c r="K3630" s="372">
        <v>154981</v>
      </c>
      <c r="L3630" s="388">
        <f>ROWS(K$5:K3630)</f>
        <v>3626</v>
      </c>
      <c r="M3630" s="388" t="str">
        <f>IF(_xlfn.IFNA(VLOOKUP(I3630,$AG$3:$AH$83,2,FALSE),"")='11.1'!$D$5,TXM!L3630,"")</f>
        <v/>
      </c>
      <c r="N3630" t="str">
        <f>IFERROR(SMALL($M$5:$M$9000,ROWS($M$5:M3630)),"")</f>
        <v/>
      </c>
      <c r="P3630" t="s">
        <v>54</v>
      </c>
      <c r="Q3630" t="s">
        <v>1001</v>
      </c>
      <c r="R3630">
        <v>1403</v>
      </c>
      <c r="S3630" s="388">
        <f>ROWS(R$5:R3630)</f>
        <v>3626</v>
      </c>
      <c r="T3630" s="388" t="str">
        <f>IF(_xlfn.IFNA(VLOOKUP(P3630,$AG$3:$AH$83,2,FALSE),"")='11.1'!$D$5,TXM!S3630,"")</f>
        <v/>
      </c>
      <c r="U3630" t="str">
        <f>IFERROR(SMALL($T$5:$T$9000,ROWS($T$5:T3630)),"")</f>
        <v/>
      </c>
    </row>
    <row r="3631" spans="1:21" ht="14.4" customHeight="1" x14ac:dyDescent="0.3">
      <c r="A3631" t="s">
        <v>68</v>
      </c>
      <c r="B3631" t="s">
        <v>1240</v>
      </c>
      <c r="C3631">
        <v>24702</v>
      </c>
      <c r="D3631" s="388">
        <f>ROWS(C$5:C3631)</f>
        <v>3627</v>
      </c>
      <c r="E3631" s="388" t="str">
        <f>IF(_xlfn.IFNA(VLOOKUP(A3631,$AG$3:$AH$83,2,FALSE),"")='11.1'!$D$5,TXM!D3631,"")</f>
        <v/>
      </c>
      <c r="F3631" t="str">
        <f>IFERROR(SMALL($E$5:$E$9000,ROWS($E$5:E3631)),"")</f>
        <v/>
      </c>
      <c r="I3631" s="371" t="s">
        <v>136</v>
      </c>
      <c r="J3631" t="s">
        <v>835</v>
      </c>
      <c r="K3631" s="372">
        <v>140023</v>
      </c>
      <c r="L3631" s="388">
        <f>ROWS(K$5:K3631)</f>
        <v>3627</v>
      </c>
      <c r="M3631" s="388" t="str">
        <f>IF(_xlfn.IFNA(VLOOKUP(I3631,$AG$3:$AH$83,2,FALSE),"")='11.1'!$D$5,TXM!L3631,"")</f>
        <v/>
      </c>
      <c r="N3631" t="str">
        <f>IFERROR(SMALL($M$5:$M$9000,ROWS($M$5:M3631)),"")</f>
        <v/>
      </c>
      <c r="P3631" t="s">
        <v>54</v>
      </c>
      <c r="Q3631" t="s">
        <v>106</v>
      </c>
      <c r="R3631">
        <v>1048</v>
      </c>
      <c r="S3631" s="388">
        <f>ROWS(R$5:R3631)</f>
        <v>3627</v>
      </c>
      <c r="T3631" s="388" t="str">
        <f>IF(_xlfn.IFNA(VLOOKUP(P3631,$AG$3:$AH$83,2,FALSE),"")='11.1'!$D$5,TXM!S3631,"")</f>
        <v/>
      </c>
      <c r="U3631" t="str">
        <f>IFERROR(SMALL($T$5:$T$9000,ROWS($T$5:T3631)),"")</f>
        <v/>
      </c>
    </row>
    <row r="3632" spans="1:21" ht="14.4" customHeight="1" x14ac:dyDescent="0.3">
      <c r="A3632" t="s">
        <v>68</v>
      </c>
      <c r="B3632" t="s">
        <v>861</v>
      </c>
      <c r="C3632">
        <v>24500</v>
      </c>
      <c r="D3632" s="388">
        <f>ROWS(C$5:C3632)</f>
        <v>3628</v>
      </c>
      <c r="E3632" s="388" t="str">
        <f>IF(_xlfn.IFNA(VLOOKUP(A3632,$AG$3:$AH$83,2,FALSE),"")='11.1'!$D$5,TXM!D3632,"")</f>
        <v/>
      </c>
      <c r="F3632" t="str">
        <f>IFERROR(SMALL($E$5:$E$9000,ROWS($E$5:E3632)),"")</f>
        <v/>
      </c>
      <c r="I3632" s="371" t="s">
        <v>136</v>
      </c>
      <c r="J3632" t="s">
        <v>1006</v>
      </c>
      <c r="K3632" s="372">
        <v>137298</v>
      </c>
      <c r="L3632" s="388">
        <f>ROWS(K$5:K3632)</f>
        <v>3628</v>
      </c>
      <c r="M3632" s="388" t="str">
        <f>IF(_xlfn.IFNA(VLOOKUP(I3632,$AG$3:$AH$83,2,FALSE),"")='11.1'!$D$5,TXM!L3632,"")</f>
        <v/>
      </c>
      <c r="N3632" t="str">
        <f>IFERROR(SMALL($M$5:$M$9000,ROWS($M$5:M3632)),"")</f>
        <v/>
      </c>
      <c r="P3632" t="s">
        <v>54</v>
      </c>
      <c r="Q3632" t="s">
        <v>793</v>
      </c>
      <c r="R3632">
        <v>192</v>
      </c>
      <c r="S3632" s="388">
        <f>ROWS(R$5:R3632)</f>
        <v>3628</v>
      </c>
      <c r="T3632" s="388" t="str">
        <f>IF(_xlfn.IFNA(VLOOKUP(P3632,$AG$3:$AH$83,2,FALSE),"")='11.1'!$D$5,TXM!S3632,"")</f>
        <v/>
      </c>
      <c r="U3632" t="str">
        <f>IFERROR(SMALL($T$5:$T$9000,ROWS($T$5:T3632)),"")</f>
        <v/>
      </c>
    </row>
    <row r="3633" spans="1:21" ht="14.4" customHeight="1" x14ac:dyDescent="0.3">
      <c r="A3633" t="s">
        <v>68</v>
      </c>
      <c r="B3633" t="s">
        <v>100</v>
      </c>
      <c r="C3633">
        <v>8460</v>
      </c>
      <c r="D3633" s="388">
        <f>ROWS(C$5:C3633)</f>
        <v>3629</v>
      </c>
      <c r="E3633" s="388" t="str">
        <f>IF(_xlfn.IFNA(VLOOKUP(A3633,$AG$3:$AH$83,2,FALSE),"")='11.1'!$D$5,TXM!D3633,"")</f>
        <v/>
      </c>
      <c r="F3633" t="str">
        <f>IFERROR(SMALL($E$5:$E$9000,ROWS($E$5:E3633)),"")</f>
        <v/>
      </c>
      <c r="I3633" s="371" t="s">
        <v>136</v>
      </c>
      <c r="J3633" t="s">
        <v>801</v>
      </c>
      <c r="K3633" s="372">
        <v>134125</v>
      </c>
      <c r="L3633" s="388">
        <f>ROWS(K$5:K3633)</f>
        <v>3629</v>
      </c>
      <c r="M3633" s="388" t="str">
        <f>IF(_xlfn.IFNA(VLOOKUP(I3633,$AG$3:$AH$83,2,FALSE),"")='11.1'!$D$5,TXM!L3633,"")</f>
        <v/>
      </c>
      <c r="N3633" t="str">
        <f>IFERROR(SMALL($M$5:$M$9000,ROWS($M$5:M3633)),"")</f>
        <v/>
      </c>
      <c r="P3633" t="s">
        <v>631</v>
      </c>
      <c r="Q3633" t="s">
        <v>863</v>
      </c>
      <c r="R3633">
        <v>3053138</v>
      </c>
      <c r="S3633" s="388">
        <f>ROWS(R$5:R3633)</f>
        <v>3629</v>
      </c>
      <c r="T3633" s="388" t="str">
        <f>IF(_xlfn.IFNA(VLOOKUP(P3633,$AG$3:$AH$83,2,FALSE),"")='11.1'!$D$5,TXM!S3633,"")</f>
        <v/>
      </c>
      <c r="U3633" t="str">
        <f>IFERROR(SMALL($T$5:$T$9000,ROWS($T$5:T3633)),"")</f>
        <v/>
      </c>
    </row>
    <row r="3634" spans="1:21" ht="14.4" customHeight="1" x14ac:dyDescent="0.3">
      <c r="A3634" t="s">
        <v>68</v>
      </c>
      <c r="B3634" t="s">
        <v>1006</v>
      </c>
      <c r="C3634">
        <v>1500</v>
      </c>
      <c r="D3634" s="388">
        <f>ROWS(C$5:C3634)</f>
        <v>3630</v>
      </c>
      <c r="E3634" s="388" t="str">
        <f>IF(_xlfn.IFNA(VLOOKUP(A3634,$AG$3:$AH$83,2,FALSE),"")='11.1'!$D$5,TXM!D3634,"")</f>
        <v/>
      </c>
      <c r="F3634" t="str">
        <f>IFERROR(SMALL($E$5:$E$9000,ROWS($E$5:E3634)),"")</f>
        <v/>
      </c>
      <c r="I3634" s="371" t="s">
        <v>136</v>
      </c>
      <c r="J3634" t="s">
        <v>1001</v>
      </c>
      <c r="K3634" s="372">
        <v>122264</v>
      </c>
      <c r="L3634" s="388">
        <f>ROWS(K$5:K3634)</f>
        <v>3630</v>
      </c>
      <c r="M3634" s="388" t="str">
        <f>IF(_xlfn.IFNA(VLOOKUP(I3634,$AG$3:$AH$83,2,FALSE),"")='11.1'!$D$5,TXM!L3634,"")</f>
        <v/>
      </c>
      <c r="N3634" t="str">
        <f>IFERROR(SMALL($M$5:$M$9000,ROWS($M$5:M3634)),"")</f>
        <v/>
      </c>
      <c r="P3634" t="s">
        <v>631</v>
      </c>
      <c r="Q3634" t="s">
        <v>1265</v>
      </c>
      <c r="R3634">
        <v>323652</v>
      </c>
      <c r="S3634" s="388">
        <f>ROWS(R$5:R3634)</f>
        <v>3630</v>
      </c>
      <c r="T3634" s="388" t="str">
        <f>IF(_xlfn.IFNA(VLOOKUP(P3634,$AG$3:$AH$83,2,FALSE),"")='11.1'!$D$5,TXM!S3634,"")</f>
        <v/>
      </c>
      <c r="U3634" t="str">
        <f>IFERROR(SMALL($T$5:$T$9000,ROWS($T$5:T3634)),"")</f>
        <v/>
      </c>
    </row>
    <row r="3635" spans="1:21" ht="14.4" customHeight="1" x14ac:dyDescent="0.3">
      <c r="A3635" t="s">
        <v>161</v>
      </c>
      <c r="B3635" t="s">
        <v>783</v>
      </c>
      <c r="C3635">
        <v>673929198</v>
      </c>
      <c r="D3635" s="388">
        <f>ROWS(C$5:C3635)</f>
        <v>3631</v>
      </c>
      <c r="E3635" s="388" t="str">
        <f>IF(_xlfn.IFNA(VLOOKUP(A3635,$AG$3:$AH$83,2,FALSE),"")='11.1'!$D$5,TXM!D3635,"")</f>
        <v/>
      </c>
      <c r="F3635" t="str">
        <f>IFERROR(SMALL($E$5:$E$9000,ROWS($E$5:E3635)),"")</f>
        <v/>
      </c>
      <c r="I3635" s="371" t="s">
        <v>136</v>
      </c>
      <c r="J3635" t="s">
        <v>845</v>
      </c>
      <c r="K3635" s="372">
        <v>97385</v>
      </c>
      <c r="L3635" s="388">
        <f>ROWS(K$5:K3635)</f>
        <v>3631</v>
      </c>
      <c r="M3635" s="388" t="str">
        <f>IF(_xlfn.IFNA(VLOOKUP(I3635,$AG$3:$AH$83,2,FALSE),"")='11.1'!$D$5,TXM!L3635,"")</f>
        <v/>
      </c>
      <c r="N3635" t="str">
        <f>IFERROR(SMALL($M$5:$M$9000,ROWS($M$5:M3635)),"")</f>
        <v/>
      </c>
      <c r="P3635" t="s">
        <v>713</v>
      </c>
      <c r="Q3635" t="s">
        <v>1240</v>
      </c>
      <c r="R3635">
        <v>7868</v>
      </c>
      <c r="S3635" s="388">
        <f>ROWS(R$5:R3635)</f>
        <v>3631</v>
      </c>
      <c r="T3635" s="388" t="str">
        <f>IF(_xlfn.IFNA(VLOOKUP(P3635,$AG$3:$AH$83,2,FALSE),"")='11.1'!$D$5,TXM!S3635,"")</f>
        <v/>
      </c>
      <c r="U3635" t="str">
        <f>IFERROR(SMALL($T$5:$T$9000,ROWS($T$5:T3635)),"")</f>
        <v/>
      </c>
    </row>
    <row r="3636" spans="1:21" ht="14.4" customHeight="1" x14ac:dyDescent="0.3">
      <c r="A3636" t="s">
        <v>161</v>
      </c>
      <c r="B3636" t="s">
        <v>779</v>
      </c>
      <c r="C3636">
        <v>42006525</v>
      </c>
      <c r="D3636" s="388">
        <f>ROWS(C$5:C3636)</f>
        <v>3632</v>
      </c>
      <c r="E3636" s="388" t="str">
        <f>IF(_xlfn.IFNA(VLOOKUP(A3636,$AG$3:$AH$83,2,FALSE),"")='11.1'!$D$5,TXM!D3636,"")</f>
        <v/>
      </c>
      <c r="F3636" t="str">
        <f>IFERROR(SMALL($E$5:$E$9000,ROWS($E$5:E3636)),"")</f>
        <v/>
      </c>
      <c r="I3636" s="371" t="s">
        <v>136</v>
      </c>
      <c r="J3636" t="s">
        <v>1005</v>
      </c>
      <c r="K3636" s="372">
        <v>53996</v>
      </c>
      <c r="L3636" s="388">
        <f>ROWS(K$5:K3636)</f>
        <v>3632</v>
      </c>
      <c r="M3636" s="388" t="str">
        <f>IF(_xlfn.IFNA(VLOOKUP(I3636,$AG$3:$AH$83,2,FALSE),"")='11.1'!$D$5,TXM!L3636,"")</f>
        <v/>
      </c>
      <c r="N3636" t="str">
        <f>IFERROR(SMALL($M$5:$M$9000,ROWS($M$5:M3636)),"")</f>
        <v/>
      </c>
      <c r="P3636" t="s">
        <v>1512</v>
      </c>
      <c r="Q3636" t="s">
        <v>1240</v>
      </c>
      <c r="R3636">
        <v>3900</v>
      </c>
      <c r="S3636" s="388">
        <f>ROWS(R$5:R3636)</f>
        <v>3632</v>
      </c>
      <c r="T3636" s="388" t="str">
        <f>IF(_xlfn.IFNA(VLOOKUP(P3636,$AG$3:$AH$83,2,FALSE),"")='11.1'!$D$5,TXM!S3636,"")</f>
        <v/>
      </c>
      <c r="U3636" t="str">
        <f>IFERROR(SMALL($T$5:$T$9000,ROWS($T$5:T3636)),"")</f>
        <v/>
      </c>
    </row>
    <row r="3637" spans="1:21" ht="14.4" customHeight="1" x14ac:dyDescent="0.3">
      <c r="A3637" t="s">
        <v>161</v>
      </c>
      <c r="B3637" t="s">
        <v>1000</v>
      </c>
      <c r="C3637">
        <v>12420800</v>
      </c>
      <c r="D3637" s="388">
        <f>ROWS(C$5:C3637)</f>
        <v>3633</v>
      </c>
      <c r="E3637" s="388" t="str">
        <f>IF(_xlfn.IFNA(VLOOKUP(A3637,$AG$3:$AH$83,2,FALSE),"")='11.1'!$D$5,TXM!D3637,"")</f>
        <v/>
      </c>
      <c r="F3637" t="str">
        <f>IFERROR(SMALL($E$5:$E$9000,ROWS($E$5:E3637)),"")</f>
        <v/>
      </c>
      <c r="I3637" s="371" t="s">
        <v>136</v>
      </c>
      <c r="J3637" t="s">
        <v>805</v>
      </c>
      <c r="K3637" s="372">
        <v>49583</v>
      </c>
      <c r="L3637" s="388">
        <f>ROWS(K$5:K3637)</f>
        <v>3633</v>
      </c>
      <c r="M3637" s="388" t="str">
        <f>IF(_xlfn.IFNA(VLOOKUP(I3637,$AG$3:$AH$83,2,FALSE),"")='11.1'!$D$5,TXM!L3637,"")</f>
        <v/>
      </c>
      <c r="N3637" t="str">
        <f>IFERROR(SMALL($M$5:$M$9000,ROWS($M$5:M3637)),"")</f>
        <v/>
      </c>
      <c r="P3637" t="s">
        <v>2106</v>
      </c>
      <c r="Q3637" t="s">
        <v>1285</v>
      </c>
      <c r="R3637">
        <v>158213</v>
      </c>
      <c r="S3637" s="388">
        <f>ROWS(R$5:R3637)</f>
        <v>3633</v>
      </c>
      <c r="T3637" s="388" t="str">
        <f>IF(_xlfn.IFNA(VLOOKUP(P3637,$AG$3:$AH$83,2,FALSE),"")='11.1'!$D$5,TXM!S3637,"")</f>
        <v/>
      </c>
      <c r="U3637" t="str">
        <f>IFERROR(SMALL($T$5:$T$9000,ROWS($T$5:T3637)),"")</f>
        <v/>
      </c>
    </row>
    <row r="3638" spans="1:21" ht="14.4" customHeight="1" x14ac:dyDescent="0.3">
      <c r="A3638" t="s">
        <v>161</v>
      </c>
      <c r="B3638" t="s">
        <v>1005</v>
      </c>
      <c r="C3638">
        <v>6429913</v>
      </c>
      <c r="D3638" s="388">
        <f>ROWS(C$5:C3638)</f>
        <v>3634</v>
      </c>
      <c r="E3638" s="388" t="str">
        <f>IF(_xlfn.IFNA(VLOOKUP(A3638,$AG$3:$AH$83,2,FALSE),"")='11.1'!$D$5,TXM!D3638,"")</f>
        <v/>
      </c>
      <c r="F3638" t="str">
        <f>IFERROR(SMALL($E$5:$E$9000,ROWS($E$5:E3638)),"")</f>
        <v/>
      </c>
      <c r="I3638" s="371" t="s">
        <v>136</v>
      </c>
      <c r="J3638" t="s">
        <v>1004</v>
      </c>
      <c r="K3638" s="372">
        <v>45450</v>
      </c>
      <c r="L3638" s="388">
        <f>ROWS(K$5:K3638)</f>
        <v>3634</v>
      </c>
      <c r="M3638" s="388" t="str">
        <f>IF(_xlfn.IFNA(VLOOKUP(I3638,$AG$3:$AH$83,2,FALSE),"")='11.1'!$D$5,TXM!L3638,"")</f>
        <v/>
      </c>
      <c r="N3638" t="str">
        <f>IFERROR(SMALL($M$5:$M$9000,ROWS($M$5:M3638)),"")</f>
        <v/>
      </c>
      <c r="P3638" t="s">
        <v>2111</v>
      </c>
      <c r="Q3638" t="s">
        <v>859</v>
      </c>
      <c r="R3638">
        <v>105149</v>
      </c>
      <c r="S3638" s="388">
        <f>ROWS(R$5:R3638)</f>
        <v>3634</v>
      </c>
      <c r="T3638" s="388" t="str">
        <f>IF(_xlfn.IFNA(VLOOKUP(P3638,$AG$3:$AH$83,2,FALSE),"")='11.1'!$D$5,TXM!S3638,"")</f>
        <v/>
      </c>
      <c r="U3638" t="str">
        <f>IFERROR(SMALL($T$5:$T$9000,ROWS($T$5:T3638)),"")</f>
        <v/>
      </c>
    </row>
    <row r="3639" spans="1:21" ht="14.4" customHeight="1" x14ac:dyDescent="0.3">
      <c r="A3639" t="s">
        <v>161</v>
      </c>
      <c r="B3639" t="s">
        <v>91</v>
      </c>
      <c r="C3639">
        <v>2281902</v>
      </c>
      <c r="D3639" s="388">
        <f>ROWS(C$5:C3639)</f>
        <v>3635</v>
      </c>
      <c r="E3639" s="388" t="str">
        <f>IF(_xlfn.IFNA(VLOOKUP(A3639,$AG$3:$AH$83,2,FALSE),"")='11.1'!$D$5,TXM!D3639,"")</f>
        <v/>
      </c>
      <c r="F3639" t="str">
        <f>IFERROR(SMALL($E$5:$E$9000,ROWS($E$5:E3639)),"")</f>
        <v/>
      </c>
      <c r="I3639" s="371" t="s">
        <v>136</v>
      </c>
      <c r="J3639" t="s">
        <v>833</v>
      </c>
      <c r="K3639" s="372">
        <v>41128</v>
      </c>
      <c r="L3639" s="388">
        <f>ROWS(K$5:K3639)</f>
        <v>3635</v>
      </c>
      <c r="M3639" s="388" t="str">
        <f>IF(_xlfn.IFNA(VLOOKUP(I3639,$AG$3:$AH$83,2,FALSE),"")='11.1'!$D$5,TXM!L3639,"")</f>
        <v/>
      </c>
      <c r="N3639" t="str">
        <f>IFERROR(SMALL($M$5:$M$9000,ROWS($M$5:M3639)),"")</f>
        <v/>
      </c>
      <c r="P3639" t="s">
        <v>1532</v>
      </c>
      <c r="Q3639" t="s">
        <v>1265</v>
      </c>
      <c r="R3639">
        <v>101535</v>
      </c>
      <c r="S3639" s="388">
        <f>ROWS(R$5:R3639)</f>
        <v>3635</v>
      </c>
      <c r="T3639" s="388" t="str">
        <f>IF(_xlfn.IFNA(VLOOKUP(P3639,$AG$3:$AH$83,2,FALSE),"")='11.1'!$D$5,TXM!S3639,"")</f>
        <v/>
      </c>
      <c r="U3639" t="str">
        <f>IFERROR(SMALL($T$5:$T$9000,ROWS($T$5:T3639)),"")</f>
        <v/>
      </c>
    </row>
    <row r="3640" spans="1:21" ht="14.4" customHeight="1" x14ac:dyDescent="0.3">
      <c r="A3640" t="s">
        <v>161</v>
      </c>
      <c r="B3640" t="s">
        <v>95</v>
      </c>
      <c r="C3640">
        <v>969321</v>
      </c>
      <c r="D3640" s="388">
        <f>ROWS(C$5:C3640)</f>
        <v>3636</v>
      </c>
      <c r="E3640" s="388" t="str">
        <f>IF(_xlfn.IFNA(VLOOKUP(A3640,$AG$3:$AH$83,2,FALSE),"")='11.1'!$D$5,TXM!D3640,"")</f>
        <v/>
      </c>
      <c r="F3640" t="str">
        <f>IFERROR(SMALL($E$5:$E$9000,ROWS($E$5:E3640)),"")</f>
        <v/>
      </c>
      <c r="I3640" s="371" t="s">
        <v>136</v>
      </c>
      <c r="J3640" t="s">
        <v>775</v>
      </c>
      <c r="K3640" s="372">
        <v>38009</v>
      </c>
      <c r="L3640" s="388">
        <f>ROWS(K$5:K3640)</f>
        <v>3636</v>
      </c>
      <c r="M3640" s="388" t="str">
        <f>IF(_xlfn.IFNA(VLOOKUP(I3640,$AG$3:$AH$83,2,FALSE),"")='11.1'!$D$5,TXM!L3640,"")</f>
        <v/>
      </c>
      <c r="N3640" t="str">
        <f>IFERROR(SMALL($M$5:$M$9000,ROWS($M$5:M3640)),"")</f>
        <v/>
      </c>
      <c r="P3640" t="s">
        <v>1737</v>
      </c>
      <c r="Q3640" t="s">
        <v>1240</v>
      </c>
      <c r="R3640">
        <v>2297</v>
      </c>
      <c r="S3640" s="388">
        <f>ROWS(R$5:R3640)</f>
        <v>3636</v>
      </c>
      <c r="T3640" s="388" t="str">
        <f>IF(_xlfn.IFNA(VLOOKUP(P3640,$AG$3:$AH$83,2,FALSE),"")='11.1'!$D$5,TXM!S3640,"")</f>
        <v/>
      </c>
      <c r="U3640" t="str">
        <f>IFERROR(SMALL($T$5:$T$9000,ROWS($T$5:T3640)),"")</f>
        <v/>
      </c>
    </row>
    <row r="3641" spans="1:21" ht="14.4" customHeight="1" x14ac:dyDescent="0.3">
      <c r="A3641" t="s">
        <v>161</v>
      </c>
      <c r="B3641" t="s">
        <v>108</v>
      </c>
      <c r="C3641">
        <v>868737</v>
      </c>
      <c r="D3641" s="388">
        <f>ROWS(C$5:C3641)</f>
        <v>3637</v>
      </c>
      <c r="E3641" s="388" t="str">
        <f>IF(_xlfn.IFNA(VLOOKUP(A3641,$AG$3:$AH$83,2,FALSE),"")='11.1'!$D$5,TXM!D3641,"")</f>
        <v/>
      </c>
      <c r="F3641" t="str">
        <f>IFERROR(SMALL($E$5:$E$9000,ROWS($E$5:E3641)),"")</f>
        <v/>
      </c>
      <c r="I3641" s="371" t="s">
        <v>136</v>
      </c>
      <c r="J3641" t="s">
        <v>849</v>
      </c>
      <c r="K3641" s="372">
        <v>36889</v>
      </c>
      <c r="L3641" s="388">
        <f>ROWS(K$5:K3641)</f>
        <v>3637</v>
      </c>
      <c r="M3641" s="388" t="str">
        <f>IF(_xlfn.IFNA(VLOOKUP(I3641,$AG$3:$AH$83,2,FALSE),"")='11.1'!$D$5,TXM!L3641,"")</f>
        <v/>
      </c>
      <c r="N3641" t="str">
        <f>IFERROR(SMALL($M$5:$M$9000,ROWS($M$5:M3641)),"")</f>
        <v/>
      </c>
      <c r="P3641" t="s">
        <v>643</v>
      </c>
      <c r="Q3641" t="s">
        <v>1240</v>
      </c>
      <c r="R3641">
        <v>5121</v>
      </c>
      <c r="S3641" s="388">
        <f>ROWS(R$5:R3641)</f>
        <v>3637</v>
      </c>
      <c r="T3641" s="388" t="str">
        <f>IF(_xlfn.IFNA(VLOOKUP(P3641,$AG$3:$AH$83,2,FALSE),"")='11.1'!$D$5,TXM!S3641,"")</f>
        <v/>
      </c>
      <c r="U3641" t="str">
        <f>IFERROR(SMALL($T$5:$T$9000,ROWS($T$5:T3641)),"")</f>
        <v/>
      </c>
    </row>
    <row r="3642" spans="1:21" ht="14.4" customHeight="1" x14ac:dyDescent="0.3">
      <c r="A3642" t="s">
        <v>161</v>
      </c>
      <c r="B3642" t="s">
        <v>773</v>
      </c>
      <c r="C3642">
        <v>634385</v>
      </c>
      <c r="D3642" s="388">
        <f>ROWS(C$5:C3642)</f>
        <v>3638</v>
      </c>
      <c r="E3642" s="388" t="str">
        <f>IF(_xlfn.IFNA(VLOOKUP(A3642,$AG$3:$AH$83,2,FALSE),"")='11.1'!$D$5,TXM!D3642,"")</f>
        <v/>
      </c>
      <c r="F3642" t="str">
        <f>IFERROR(SMALL($E$5:$E$9000,ROWS($E$5:E3642)),"")</f>
        <v/>
      </c>
      <c r="I3642" s="371" t="s">
        <v>136</v>
      </c>
      <c r="J3642" t="s">
        <v>105</v>
      </c>
      <c r="K3642" s="372">
        <v>19665</v>
      </c>
      <c r="L3642" s="388">
        <f>ROWS(K$5:K3642)</f>
        <v>3638</v>
      </c>
      <c r="M3642" s="388" t="str">
        <f>IF(_xlfn.IFNA(VLOOKUP(I3642,$AG$3:$AH$83,2,FALSE),"")='11.1'!$D$5,TXM!L3642,"")</f>
        <v/>
      </c>
      <c r="N3642" t="str">
        <f>IFERROR(SMALL($M$5:$M$9000,ROWS($M$5:M3642)),"")</f>
        <v/>
      </c>
      <c r="P3642" t="s">
        <v>1530</v>
      </c>
      <c r="Q3642" t="s">
        <v>1318</v>
      </c>
      <c r="R3642">
        <v>8600</v>
      </c>
      <c r="S3642" s="388">
        <f>ROWS(R$5:R3642)</f>
        <v>3638</v>
      </c>
      <c r="T3642" s="388" t="str">
        <f>IF(_xlfn.IFNA(VLOOKUP(P3642,$AG$3:$AH$83,2,FALSE),"")='11.1'!$D$5,TXM!S3642,"")</f>
        <v/>
      </c>
      <c r="U3642" t="str">
        <f>IFERROR(SMALL($T$5:$T$9000,ROWS($T$5:T3642)),"")</f>
        <v/>
      </c>
    </row>
    <row r="3643" spans="1:21" ht="14.4" customHeight="1" x14ac:dyDescent="0.3">
      <c r="A3643" t="s">
        <v>161</v>
      </c>
      <c r="B3643" t="s">
        <v>996</v>
      </c>
      <c r="C3643">
        <v>493092</v>
      </c>
      <c r="D3643" s="388">
        <f>ROWS(C$5:C3643)</f>
        <v>3639</v>
      </c>
      <c r="E3643" s="388" t="str">
        <f>IF(_xlfn.IFNA(VLOOKUP(A3643,$AG$3:$AH$83,2,FALSE),"")='11.1'!$D$5,TXM!D3643,"")</f>
        <v/>
      </c>
      <c r="F3643" t="str">
        <f>IFERROR(SMALL($E$5:$E$9000,ROWS($E$5:E3643)),"")</f>
        <v/>
      </c>
      <c r="I3643" s="371" t="s">
        <v>136</v>
      </c>
      <c r="J3643" t="s">
        <v>100</v>
      </c>
      <c r="K3643" s="372">
        <v>18847</v>
      </c>
      <c r="L3643" s="388">
        <f>ROWS(K$5:K3643)</f>
        <v>3639</v>
      </c>
      <c r="M3643" s="388" t="str">
        <f>IF(_xlfn.IFNA(VLOOKUP(I3643,$AG$3:$AH$83,2,FALSE),"")='11.1'!$D$5,TXM!L3643,"")</f>
        <v/>
      </c>
      <c r="N3643" t="str">
        <f>IFERROR(SMALL($M$5:$M$9000,ROWS($M$5:M3643)),"")</f>
        <v/>
      </c>
      <c r="P3643" t="s">
        <v>1530</v>
      </c>
      <c r="Q3643" t="s">
        <v>1365</v>
      </c>
      <c r="R3643">
        <v>2400</v>
      </c>
      <c r="S3643" s="388">
        <f>ROWS(R$5:R3643)</f>
        <v>3639</v>
      </c>
      <c r="T3643" s="388" t="str">
        <f>IF(_xlfn.IFNA(VLOOKUP(P3643,$AG$3:$AH$83,2,FALSE),"")='11.1'!$D$5,TXM!S3643,"")</f>
        <v/>
      </c>
      <c r="U3643" t="str">
        <f>IFERROR(SMALL($T$5:$T$9000,ROWS($T$5:T3643)),"")</f>
        <v/>
      </c>
    </row>
    <row r="3644" spans="1:21" ht="14.4" customHeight="1" x14ac:dyDescent="0.3">
      <c r="A3644" t="s">
        <v>161</v>
      </c>
      <c r="B3644" t="s">
        <v>106</v>
      </c>
      <c r="C3644">
        <v>204629</v>
      </c>
      <c r="D3644" s="388">
        <f>ROWS(C$5:C3644)</f>
        <v>3640</v>
      </c>
      <c r="E3644" s="388" t="str">
        <f>IF(_xlfn.IFNA(VLOOKUP(A3644,$AG$3:$AH$83,2,FALSE),"")='11.1'!$D$5,TXM!D3644,"")</f>
        <v/>
      </c>
      <c r="F3644" t="str">
        <f>IFERROR(SMALL($E$5:$E$9000,ROWS($E$5:E3644)),"")</f>
        <v/>
      </c>
      <c r="I3644" s="371" t="s">
        <v>136</v>
      </c>
      <c r="J3644" t="s">
        <v>789</v>
      </c>
      <c r="K3644" s="372">
        <v>17849</v>
      </c>
      <c r="L3644" s="388">
        <f>ROWS(K$5:K3644)</f>
        <v>3640</v>
      </c>
      <c r="M3644" s="388" t="str">
        <f>IF(_xlfn.IFNA(VLOOKUP(I3644,$AG$3:$AH$83,2,FALSE),"")='11.1'!$D$5,TXM!L3644,"")</f>
        <v/>
      </c>
      <c r="N3644" t="str">
        <f>IFERROR(SMALL($M$5:$M$9000,ROWS($M$5:M3644)),"")</f>
        <v/>
      </c>
      <c r="P3644" t="s">
        <v>1530</v>
      </c>
      <c r="Q3644" t="s">
        <v>837</v>
      </c>
      <c r="R3644">
        <v>2000</v>
      </c>
      <c r="S3644" s="388">
        <f>ROWS(R$5:R3644)</f>
        <v>3640</v>
      </c>
      <c r="T3644" s="388" t="str">
        <f>IF(_xlfn.IFNA(VLOOKUP(P3644,$AG$3:$AH$83,2,FALSE),"")='11.1'!$D$5,TXM!S3644,"")</f>
        <v/>
      </c>
      <c r="U3644" t="str">
        <f>IFERROR(SMALL($T$5:$T$9000,ROWS($T$5:T3644)),"")</f>
        <v/>
      </c>
    </row>
    <row r="3645" spans="1:21" ht="14.4" customHeight="1" x14ac:dyDescent="0.3">
      <c r="A3645" t="s">
        <v>161</v>
      </c>
      <c r="B3645" t="s">
        <v>813</v>
      </c>
      <c r="C3645">
        <v>116112</v>
      </c>
      <c r="D3645" s="388">
        <f>ROWS(C$5:C3645)</f>
        <v>3641</v>
      </c>
      <c r="E3645" s="388" t="str">
        <f>IF(_xlfn.IFNA(VLOOKUP(A3645,$AG$3:$AH$83,2,FALSE),"")='11.1'!$D$5,TXM!D3645,"")</f>
        <v/>
      </c>
      <c r="F3645" t="str">
        <f>IFERROR(SMALL($E$5:$E$9000,ROWS($E$5:E3645)),"")</f>
        <v/>
      </c>
      <c r="I3645" s="371" t="s">
        <v>136</v>
      </c>
      <c r="J3645" t="s">
        <v>809</v>
      </c>
      <c r="K3645" s="372">
        <v>16076</v>
      </c>
      <c r="L3645" s="388">
        <f>ROWS(K$5:K3645)</f>
        <v>3641</v>
      </c>
      <c r="M3645" s="388" t="str">
        <f>IF(_xlfn.IFNA(VLOOKUP(I3645,$AG$3:$AH$83,2,FALSE),"")='11.1'!$D$5,TXM!L3645,"")</f>
        <v/>
      </c>
      <c r="N3645" t="str">
        <f>IFERROR(SMALL($M$5:$M$9000,ROWS($M$5:M3645)),"")</f>
        <v/>
      </c>
      <c r="P3645" t="s">
        <v>1530</v>
      </c>
      <c r="Q3645" t="s">
        <v>821</v>
      </c>
      <c r="R3645">
        <v>400</v>
      </c>
      <c r="S3645" s="388">
        <f>ROWS(R$5:R3645)</f>
        <v>3641</v>
      </c>
      <c r="T3645" s="388" t="str">
        <f>IF(_xlfn.IFNA(VLOOKUP(P3645,$AG$3:$AH$83,2,FALSE),"")='11.1'!$D$5,TXM!S3645,"")</f>
        <v/>
      </c>
      <c r="U3645" t="str">
        <f>IFERROR(SMALL($T$5:$T$9000,ROWS($T$5:T3645)),"")</f>
        <v/>
      </c>
    </row>
    <row r="3646" spans="1:21" ht="14.4" customHeight="1" x14ac:dyDescent="0.3">
      <c r="A3646" t="s">
        <v>161</v>
      </c>
      <c r="B3646" t="s">
        <v>107</v>
      </c>
      <c r="C3646">
        <v>76399</v>
      </c>
      <c r="D3646" s="388">
        <f>ROWS(C$5:C3646)</f>
        <v>3642</v>
      </c>
      <c r="E3646" s="388" t="str">
        <f>IF(_xlfn.IFNA(VLOOKUP(A3646,$AG$3:$AH$83,2,FALSE),"")='11.1'!$D$5,TXM!D3646,"")</f>
        <v/>
      </c>
      <c r="F3646" t="str">
        <f>IFERROR(SMALL($E$5:$E$9000,ROWS($E$5:E3646)),"")</f>
        <v/>
      </c>
      <c r="I3646" s="371" t="s">
        <v>136</v>
      </c>
      <c r="J3646" t="s">
        <v>797</v>
      </c>
      <c r="K3646" s="372">
        <v>7570</v>
      </c>
      <c r="L3646" s="388">
        <f>ROWS(K$5:K3646)</f>
        <v>3642</v>
      </c>
      <c r="M3646" s="388" t="str">
        <f>IF(_xlfn.IFNA(VLOOKUP(I3646,$AG$3:$AH$83,2,FALSE),"")='11.1'!$D$5,TXM!L3646,"")</f>
        <v/>
      </c>
      <c r="N3646" t="str">
        <f>IFERROR(SMALL($M$5:$M$9000,ROWS($M$5:M3646)),"")</f>
        <v/>
      </c>
      <c r="P3646" t="s">
        <v>1530</v>
      </c>
      <c r="Q3646" t="s">
        <v>825</v>
      </c>
      <c r="R3646">
        <v>200</v>
      </c>
      <c r="S3646" s="388">
        <f>ROWS(R$5:R3646)</f>
        <v>3642</v>
      </c>
      <c r="T3646" s="388" t="str">
        <f>IF(_xlfn.IFNA(VLOOKUP(P3646,$AG$3:$AH$83,2,FALSE),"")='11.1'!$D$5,TXM!S3646,"")</f>
        <v/>
      </c>
      <c r="U3646" t="str">
        <f>IFERROR(SMALL($T$5:$T$9000,ROWS($T$5:T3646)),"")</f>
        <v/>
      </c>
    </row>
    <row r="3647" spans="1:21" ht="14.4" customHeight="1" x14ac:dyDescent="0.3">
      <c r="A3647" t="s">
        <v>161</v>
      </c>
      <c r="B3647" t="s">
        <v>835</v>
      </c>
      <c r="C3647">
        <v>35853</v>
      </c>
      <c r="D3647" s="388">
        <f>ROWS(C$5:C3647)</f>
        <v>3643</v>
      </c>
      <c r="E3647" s="388" t="str">
        <f>IF(_xlfn.IFNA(VLOOKUP(A3647,$AG$3:$AH$83,2,FALSE),"")='11.1'!$D$5,TXM!D3647,"")</f>
        <v/>
      </c>
      <c r="F3647" t="str">
        <f>IFERROR(SMALL($E$5:$E$9000,ROWS($E$5:E3647)),"")</f>
        <v/>
      </c>
      <c r="I3647" s="371" t="s">
        <v>136</v>
      </c>
      <c r="J3647" t="s">
        <v>1402</v>
      </c>
      <c r="K3647" s="372">
        <v>3555</v>
      </c>
      <c r="L3647" s="388">
        <f>ROWS(K$5:K3647)</f>
        <v>3643</v>
      </c>
      <c r="M3647" s="388" t="str">
        <f>IF(_xlfn.IFNA(VLOOKUP(I3647,$AG$3:$AH$83,2,FALSE),"")='11.1'!$D$5,TXM!L3647,"")</f>
        <v/>
      </c>
      <c r="N3647" t="str">
        <f>IFERROR(SMALL($M$5:$M$9000,ROWS($M$5:M3647)),"")</f>
        <v/>
      </c>
      <c r="P3647" t="s">
        <v>1639</v>
      </c>
      <c r="S3647" s="388">
        <f>ROWS(R$5:R3647)</f>
        <v>3643</v>
      </c>
      <c r="T3647" s="388" t="str">
        <f>IF(_xlfn.IFNA(VLOOKUP(P3647,$AG$3:$AH$83,2,FALSE),"")='11.1'!$D$5,TXM!S3647,"")</f>
        <v/>
      </c>
      <c r="U3647" t="str">
        <f>IFERROR(SMALL($T$5:$T$9000,ROWS($T$5:T3647)),"")</f>
        <v/>
      </c>
    </row>
    <row r="3648" spans="1:21" ht="14.4" customHeight="1" x14ac:dyDescent="0.3">
      <c r="A3648" t="s">
        <v>161</v>
      </c>
      <c r="B3648" t="s">
        <v>98</v>
      </c>
      <c r="C3648">
        <v>29290</v>
      </c>
      <c r="D3648" s="388">
        <f>ROWS(C$5:C3648)</f>
        <v>3644</v>
      </c>
      <c r="E3648" s="388" t="str">
        <f>IF(_xlfn.IFNA(VLOOKUP(A3648,$AG$3:$AH$83,2,FALSE),"")='11.1'!$D$5,TXM!D3648,"")</f>
        <v/>
      </c>
      <c r="F3648" t="str">
        <f>IFERROR(SMALL($E$5:$E$9000,ROWS($E$5:E3648)),"")</f>
        <v/>
      </c>
      <c r="I3648" s="371" t="s">
        <v>136</v>
      </c>
      <c r="J3648" t="s">
        <v>857</v>
      </c>
      <c r="K3648" s="372">
        <v>1731</v>
      </c>
      <c r="L3648" s="388">
        <f>ROWS(K$5:K3648)</f>
        <v>3644</v>
      </c>
      <c r="M3648" s="388" t="str">
        <f>IF(_xlfn.IFNA(VLOOKUP(I3648,$AG$3:$AH$83,2,FALSE),"")='11.1'!$D$5,TXM!L3648,"")</f>
        <v/>
      </c>
      <c r="N3648" t="str">
        <f>IFERROR(SMALL($M$5:$M$9000,ROWS($M$5:M3648)),"")</f>
        <v/>
      </c>
      <c r="P3648" t="s">
        <v>1639</v>
      </c>
      <c r="S3648" s="388">
        <f>ROWS(R$5:R3648)</f>
        <v>3644</v>
      </c>
      <c r="T3648" s="388" t="str">
        <f>IF(_xlfn.IFNA(VLOOKUP(P3648,$AG$3:$AH$83,2,FALSE),"")='11.1'!$D$5,TXM!S3648,"")</f>
        <v/>
      </c>
      <c r="U3648" t="str">
        <f>IFERROR(SMALL($T$5:$T$9000,ROWS($T$5:T3648)),"")</f>
        <v/>
      </c>
    </row>
    <row r="3649" spans="1:21" ht="14.4" customHeight="1" x14ac:dyDescent="0.3">
      <c r="A3649" t="s">
        <v>161</v>
      </c>
      <c r="B3649" t="s">
        <v>815</v>
      </c>
      <c r="C3649">
        <v>20663</v>
      </c>
      <c r="D3649" s="388">
        <f>ROWS(C$5:C3649)</f>
        <v>3645</v>
      </c>
      <c r="E3649" s="388" t="str">
        <f>IF(_xlfn.IFNA(VLOOKUP(A3649,$AG$3:$AH$83,2,FALSE),"")='11.1'!$D$5,TXM!D3649,"")</f>
        <v/>
      </c>
      <c r="F3649" t="str">
        <f>IFERROR(SMALL($E$5:$E$9000,ROWS($E$5:E3649)),"")</f>
        <v/>
      </c>
      <c r="I3649" s="371" t="s">
        <v>136</v>
      </c>
      <c r="J3649" t="s">
        <v>1365</v>
      </c>
      <c r="K3649" s="372">
        <v>1664</v>
      </c>
      <c r="L3649" s="388">
        <f>ROWS(K$5:K3649)</f>
        <v>3645</v>
      </c>
      <c r="M3649" s="388" t="str">
        <f>IF(_xlfn.IFNA(VLOOKUP(I3649,$AG$3:$AH$83,2,FALSE),"")='11.1'!$D$5,TXM!L3649,"")</f>
        <v/>
      </c>
      <c r="N3649" t="str">
        <f>IFERROR(SMALL($M$5:$M$9000,ROWS($M$5:M3649)),"")</f>
        <v/>
      </c>
      <c r="P3649" t="s">
        <v>1639</v>
      </c>
      <c r="S3649" s="388">
        <f>ROWS(R$5:R3649)</f>
        <v>3645</v>
      </c>
      <c r="T3649" s="388" t="str">
        <f>IF(_xlfn.IFNA(VLOOKUP(P3649,$AG$3:$AH$83,2,FALSE),"")='11.1'!$D$5,TXM!S3649,"")</f>
        <v/>
      </c>
      <c r="U3649" t="str">
        <f>IFERROR(SMALL($T$5:$T$9000,ROWS($T$5:T3649)),"")</f>
        <v/>
      </c>
    </row>
    <row r="3650" spans="1:21" ht="14.4" customHeight="1" x14ac:dyDescent="0.3">
      <c r="A3650" t="s">
        <v>161</v>
      </c>
      <c r="B3650" t="s">
        <v>863</v>
      </c>
      <c r="C3650">
        <v>11051</v>
      </c>
      <c r="D3650" s="388">
        <f>ROWS(C$5:C3650)</f>
        <v>3646</v>
      </c>
      <c r="E3650" s="388" t="str">
        <f>IF(_xlfn.IFNA(VLOOKUP(A3650,$AG$3:$AH$83,2,FALSE),"")='11.1'!$D$5,TXM!D3650,"")</f>
        <v/>
      </c>
      <c r="F3650" t="str">
        <f>IFERROR(SMALL($E$5:$E$9000,ROWS($E$5:E3650)),"")</f>
        <v/>
      </c>
      <c r="I3650" s="371" t="s">
        <v>136</v>
      </c>
      <c r="J3650" t="s">
        <v>93</v>
      </c>
      <c r="K3650" s="372">
        <v>1615</v>
      </c>
      <c r="L3650" s="388">
        <f>ROWS(K$5:K3650)</f>
        <v>3646</v>
      </c>
      <c r="M3650" s="388" t="str">
        <f>IF(_xlfn.IFNA(VLOOKUP(I3650,$AG$3:$AH$83,2,FALSE),"")='11.1'!$D$5,TXM!L3650,"")</f>
        <v/>
      </c>
      <c r="N3650" t="str">
        <f>IFERROR(SMALL($M$5:$M$9000,ROWS($M$5:M3650)),"")</f>
        <v/>
      </c>
      <c r="P3650" t="s">
        <v>1639</v>
      </c>
      <c r="S3650" s="388">
        <f>ROWS(R$5:R3650)</f>
        <v>3646</v>
      </c>
      <c r="T3650" s="388" t="str">
        <f>IF(_xlfn.IFNA(VLOOKUP(P3650,$AG$3:$AH$83,2,FALSE),"")='11.1'!$D$5,TXM!S3650,"")</f>
        <v/>
      </c>
      <c r="U3650" t="str">
        <f>IFERROR(SMALL($T$5:$T$9000,ROWS($T$5:T3650)),"")</f>
        <v/>
      </c>
    </row>
    <row r="3651" spans="1:21" ht="14.4" customHeight="1" x14ac:dyDescent="0.3">
      <c r="A3651" t="s">
        <v>161</v>
      </c>
      <c r="B3651" t="s">
        <v>823</v>
      </c>
      <c r="C3651">
        <v>8307</v>
      </c>
      <c r="D3651" s="388">
        <f>ROWS(C$5:C3651)</f>
        <v>3647</v>
      </c>
      <c r="E3651" s="388" t="str">
        <f>IF(_xlfn.IFNA(VLOOKUP(A3651,$AG$3:$AH$83,2,FALSE),"")='11.1'!$D$5,TXM!D3651,"")</f>
        <v/>
      </c>
      <c r="F3651" t="str">
        <f>IFERROR(SMALL($E$5:$E$9000,ROWS($E$5:E3651)),"")</f>
        <v/>
      </c>
      <c r="I3651" s="371" t="s">
        <v>136</v>
      </c>
      <c r="J3651" t="s">
        <v>1332</v>
      </c>
      <c r="K3651" s="372">
        <v>1323</v>
      </c>
      <c r="L3651" s="388">
        <f>ROWS(K$5:K3651)</f>
        <v>3647</v>
      </c>
      <c r="M3651" s="388" t="str">
        <f>IF(_xlfn.IFNA(VLOOKUP(I3651,$AG$3:$AH$83,2,FALSE),"")='11.1'!$D$5,TXM!L3651,"")</f>
        <v/>
      </c>
      <c r="N3651" t="str">
        <f>IFERROR(SMALL($M$5:$M$9000,ROWS($M$5:M3651)),"")</f>
        <v/>
      </c>
      <c r="P3651" t="s">
        <v>1639</v>
      </c>
      <c r="S3651" s="388">
        <f>ROWS(R$5:R3651)</f>
        <v>3647</v>
      </c>
      <c r="T3651" s="388" t="str">
        <f>IF(_xlfn.IFNA(VLOOKUP(P3651,$AG$3:$AH$83,2,FALSE),"")='11.1'!$D$5,TXM!S3651,"")</f>
        <v/>
      </c>
      <c r="U3651" t="str">
        <f>IFERROR(SMALL($T$5:$T$9000,ROWS($T$5:T3651)),"")</f>
        <v/>
      </c>
    </row>
    <row r="3652" spans="1:21" ht="14.4" customHeight="1" x14ac:dyDescent="0.3">
      <c r="A3652" t="s">
        <v>161</v>
      </c>
      <c r="B3652" t="s">
        <v>171</v>
      </c>
      <c r="C3652">
        <v>850</v>
      </c>
      <c r="D3652" s="388">
        <f>ROWS(C$5:C3652)</f>
        <v>3648</v>
      </c>
      <c r="E3652" s="388" t="str">
        <f>IF(_xlfn.IFNA(VLOOKUP(A3652,$AG$3:$AH$83,2,FALSE),"")='11.1'!$D$5,TXM!D3652,"")</f>
        <v/>
      </c>
      <c r="F3652" t="str">
        <f>IFERROR(SMALL($E$5:$E$9000,ROWS($E$5:E3652)),"")</f>
        <v/>
      </c>
      <c r="I3652" s="371" t="s">
        <v>136</v>
      </c>
      <c r="J3652" t="s">
        <v>869</v>
      </c>
      <c r="K3652" s="372">
        <v>511</v>
      </c>
      <c r="L3652" s="388">
        <f>ROWS(K$5:K3652)</f>
        <v>3648</v>
      </c>
      <c r="M3652" s="388" t="str">
        <f>IF(_xlfn.IFNA(VLOOKUP(I3652,$AG$3:$AH$83,2,FALSE),"")='11.1'!$D$5,TXM!L3652,"")</f>
        <v/>
      </c>
      <c r="N3652" t="str">
        <f>IFERROR(SMALL($M$5:$M$9000,ROWS($M$5:M3652)),"")</f>
        <v/>
      </c>
      <c r="P3652" t="s">
        <v>1639</v>
      </c>
      <c r="S3652" s="388">
        <f>ROWS(R$5:R3652)</f>
        <v>3648</v>
      </c>
      <c r="T3652" s="388" t="str">
        <f>IF(_xlfn.IFNA(VLOOKUP(P3652,$AG$3:$AH$83,2,FALSE),"")='11.1'!$D$5,TXM!S3652,"")</f>
        <v/>
      </c>
      <c r="U3652" t="str">
        <f>IFERROR(SMALL($T$5:$T$9000,ROWS($T$5:T3652)),"")</f>
        <v/>
      </c>
    </row>
    <row r="3653" spans="1:21" ht="14.4" customHeight="1" x14ac:dyDescent="0.3">
      <c r="A3653" t="s">
        <v>161</v>
      </c>
      <c r="B3653" t="s">
        <v>1240</v>
      </c>
      <c r="C3653">
        <v>707</v>
      </c>
      <c r="D3653" s="388">
        <f>ROWS(C$5:C3653)</f>
        <v>3649</v>
      </c>
      <c r="E3653" s="388" t="str">
        <f>IF(_xlfn.IFNA(VLOOKUP(A3653,$AG$3:$AH$83,2,FALSE),"")='11.1'!$D$5,TXM!D3653,"")</f>
        <v/>
      </c>
      <c r="F3653" t="str">
        <f>IFERROR(SMALL($E$5:$E$9000,ROWS($E$5:E3653)),"")</f>
        <v/>
      </c>
      <c r="I3653" s="371" t="s">
        <v>136</v>
      </c>
      <c r="J3653" t="s">
        <v>1002</v>
      </c>
      <c r="K3653" s="372">
        <v>446</v>
      </c>
      <c r="L3653" s="388">
        <f>ROWS(K$5:K3653)</f>
        <v>3649</v>
      </c>
      <c r="M3653" s="388" t="str">
        <f>IF(_xlfn.IFNA(VLOOKUP(I3653,$AG$3:$AH$83,2,FALSE),"")='11.1'!$D$5,TXM!L3653,"")</f>
        <v/>
      </c>
      <c r="N3653" t="str">
        <f>IFERROR(SMALL($M$5:$M$9000,ROWS($M$5:M3653)),"")</f>
        <v/>
      </c>
      <c r="P3653" t="s">
        <v>1639</v>
      </c>
      <c r="S3653" s="388">
        <f>ROWS(R$5:R3653)</f>
        <v>3649</v>
      </c>
      <c r="T3653" s="388" t="str">
        <f>IF(_xlfn.IFNA(VLOOKUP(P3653,$AG$3:$AH$83,2,FALSE),"")='11.1'!$D$5,TXM!S3653,"")</f>
        <v/>
      </c>
      <c r="U3653" t="str">
        <f>IFERROR(SMALL($T$5:$T$9000,ROWS($T$5:T3653)),"")</f>
        <v/>
      </c>
    </row>
    <row r="3654" spans="1:21" ht="14.4" customHeight="1" x14ac:dyDescent="0.3">
      <c r="A3654" t="s">
        <v>161</v>
      </c>
      <c r="B3654" t="s">
        <v>789</v>
      </c>
      <c r="C3654">
        <v>339</v>
      </c>
      <c r="D3654" s="388">
        <f>ROWS(C$5:C3654)</f>
        <v>3650</v>
      </c>
      <c r="E3654" s="388" t="str">
        <f>IF(_xlfn.IFNA(VLOOKUP(A3654,$AG$3:$AH$83,2,FALSE),"")='11.1'!$D$5,TXM!D3654,"")</f>
        <v/>
      </c>
      <c r="F3654" t="str">
        <f>IFERROR(SMALL($E$5:$E$9000,ROWS($E$5:E3654)),"")</f>
        <v/>
      </c>
      <c r="I3654" s="371" t="s">
        <v>136</v>
      </c>
      <c r="J3654" t="s">
        <v>831</v>
      </c>
      <c r="K3654" s="372">
        <v>185</v>
      </c>
      <c r="L3654" s="388">
        <f>ROWS(K$5:K3654)</f>
        <v>3650</v>
      </c>
      <c r="M3654" s="388" t="str">
        <f>IF(_xlfn.IFNA(VLOOKUP(I3654,$AG$3:$AH$83,2,FALSE),"")='11.1'!$D$5,TXM!L3654,"")</f>
        <v/>
      </c>
      <c r="N3654" t="str">
        <f>IFERROR(SMALL($M$5:$M$9000,ROWS($M$5:M3654)),"")</f>
        <v/>
      </c>
      <c r="P3654" t="s">
        <v>1639</v>
      </c>
      <c r="S3654" s="388">
        <f>ROWS(R$5:R3654)</f>
        <v>3650</v>
      </c>
      <c r="T3654" s="388" t="str">
        <f>IF(_xlfn.IFNA(VLOOKUP(P3654,$AG$3:$AH$83,2,FALSE),"")='11.1'!$D$5,TXM!S3654,"")</f>
        <v/>
      </c>
      <c r="U3654" t="str">
        <f>IFERROR(SMALL($T$5:$T$9000,ROWS($T$5:T3654)),"")</f>
        <v/>
      </c>
    </row>
    <row r="3655" spans="1:21" ht="14.4" customHeight="1" x14ac:dyDescent="0.3">
      <c r="A3655" t="s">
        <v>55</v>
      </c>
      <c r="B3655" t="s">
        <v>783</v>
      </c>
      <c r="C3655">
        <v>578930049</v>
      </c>
      <c r="D3655" s="388">
        <f>ROWS(C$5:C3655)</f>
        <v>3651</v>
      </c>
      <c r="E3655" s="388" t="str">
        <f>IF(_xlfn.IFNA(VLOOKUP(A3655,$AG$3:$AH$83,2,FALSE),"")='11.1'!$D$5,TXM!D3655,"")</f>
        <v/>
      </c>
      <c r="F3655" t="str">
        <f>IFERROR(SMALL($E$5:$E$9000,ROWS($E$5:E3655)),"")</f>
        <v/>
      </c>
      <c r="I3655" s="371" t="s">
        <v>136</v>
      </c>
      <c r="J3655" t="s">
        <v>1383</v>
      </c>
      <c r="K3655" s="372">
        <v>107</v>
      </c>
      <c r="L3655" s="388">
        <f>ROWS(K$5:K3655)</f>
        <v>3651</v>
      </c>
      <c r="M3655" s="388" t="str">
        <f>IF(_xlfn.IFNA(VLOOKUP(I3655,$AG$3:$AH$83,2,FALSE),"")='11.1'!$D$5,TXM!L3655,"")</f>
        <v/>
      </c>
      <c r="N3655" t="str">
        <f>IFERROR(SMALL($M$5:$M$9000,ROWS($M$5:M3655)),"")</f>
        <v/>
      </c>
      <c r="P3655" t="s">
        <v>1639</v>
      </c>
      <c r="S3655" s="388">
        <f>ROWS(R$5:R3655)</f>
        <v>3651</v>
      </c>
      <c r="T3655" s="388" t="str">
        <f>IF(_xlfn.IFNA(VLOOKUP(P3655,$AG$3:$AH$83,2,FALSE),"")='11.1'!$D$5,TXM!S3655,"")</f>
        <v/>
      </c>
      <c r="U3655" t="str">
        <f>IFERROR(SMALL($T$5:$T$9000,ROWS($T$5:T3655)),"")</f>
        <v/>
      </c>
    </row>
    <row r="3656" spans="1:21" ht="14.4" customHeight="1" x14ac:dyDescent="0.3">
      <c r="A3656" t="s">
        <v>55</v>
      </c>
      <c r="B3656" t="s">
        <v>1000</v>
      </c>
      <c r="C3656">
        <v>104053128</v>
      </c>
      <c r="D3656" s="388">
        <f>ROWS(C$5:C3656)</f>
        <v>3652</v>
      </c>
      <c r="E3656" s="388" t="str">
        <f>IF(_xlfn.IFNA(VLOOKUP(A3656,$AG$3:$AH$83,2,FALSE),"")='11.1'!$D$5,TXM!D3656,"")</f>
        <v/>
      </c>
      <c r="F3656" t="str">
        <f>IFERROR(SMALL($E$5:$E$9000,ROWS($E$5:E3656)),"")</f>
        <v/>
      </c>
      <c r="I3656" s="371" t="s">
        <v>136</v>
      </c>
      <c r="J3656" t="s">
        <v>795</v>
      </c>
      <c r="K3656" s="372">
        <v>51</v>
      </c>
      <c r="L3656" s="388">
        <f>ROWS(K$5:K3656)</f>
        <v>3652</v>
      </c>
      <c r="M3656" s="388" t="str">
        <f>IF(_xlfn.IFNA(VLOOKUP(I3656,$AG$3:$AH$83,2,FALSE),"")='11.1'!$D$5,TXM!L3656,"")</f>
        <v/>
      </c>
      <c r="N3656" t="str">
        <f>IFERROR(SMALL($M$5:$M$9000,ROWS($M$5:M3656)),"")</f>
        <v/>
      </c>
      <c r="P3656" t="s">
        <v>1639</v>
      </c>
      <c r="S3656" s="388">
        <f>ROWS(R$5:R3656)</f>
        <v>3652</v>
      </c>
      <c r="T3656" s="388" t="str">
        <f>IF(_xlfn.IFNA(VLOOKUP(P3656,$AG$3:$AH$83,2,FALSE),"")='11.1'!$D$5,TXM!S3656,"")</f>
        <v/>
      </c>
      <c r="U3656" t="str">
        <f>IFERROR(SMALL($T$5:$T$9000,ROWS($T$5:T3656)),"")</f>
        <v/>
      </c>
    </row>
    <row r="3657" spans="1:21" ht="14.4" customHeight="1" x14ac:dyDescent="0.3">
      <c r="A3657" t="s">
        <v>55</v>
      </c>
      <c r="B3657" t="s">
        <v>996</v>
      </c>
      <c r="C3657">
        <v>89477241</v>
      </c>
      <c r="D3657" s="388">
        <f>ROWS(C$5:C3657)</f>
        <v>3653</v>
      </c>
      <c r="E3657" s="388" t="str">
        <f>IF(_xlfn.IFNA(VLOOKUP(A3657,$AG$3:$AH$83,2,FALSE),"")='11.1'!$D$5,TXM!D3657,"")</f>
        <v/>
      </c>
      <c r="F3657" t="str">
        <f>IFERROR(SMALL($E$5:$E$9000,ROWS($E$5:E3657)),"")</f>
        <v/>
      </c>
      <c r="I3657" s="371" t="s">
        <v>492</v>
      </c>
      <c r="J3657" t="s">
        <v>785</v>
      </c>
      <c r="K3657" s="372">
        <v>11926497</v>
      </c>
      <c r="L3657" s="388">
        <f>ROWS(K$5:K3657)</f>
        <v>3653</v>
      </c>
      <c r="M3657" s="388" t="str">
        <f>IF(_xlfn.IFNA(VLOOKUP(I3657,$AG$3:$AH$83,2,FALSE),"")='11.1'!$D$5,TXM!L3657,"")</f>
        <v/>
      </c>
      <c r="N3657" t="str">
        <f>IFERROR(SMALL($M$5:$M$9000,ROWS($M$5:M3657)),"")</f>
        <v/>
      </c>
      <c r="P3657" t="s">
        <v>1639</v>
      </c>
      <c r="S3657" s="388">
        <f>ROWS(R$5:R3657)</f>
        <v>3653</v>
      </c>
      <c r="T3657" s="388" t="str">
        <f>IF(_xlfn.IFNA(VLOOKUP(P3657,$AG$3:$AH$83,2,FALSE),"")='11.1'!$D$5,TXM!S3657,"")</f>
        <v/>
      </c>
      <c r="U3657" t="str">
        <f>IFERROR(SMALL($T$5:$T$9000,ROWS($T$5:T3657)),"")</f>
        <v/>
      </c>
    </row>
    <row r="3658" spans="1:21" ht="14.4" customHeight="1" x14ac:dyDescent="0.3">
      <c r="A3658" t="s">
        <v>55</v>
      </c>
      <c r="B3658" t="s">
        <v>779</v>
      </c>
      <c r="C3658">
        <v>26237731</v>
      </c>
      <c r="D3658" s="388">
        <f>ROWS(C$5:C3658)</f>
        <v>3654</v>
      </c>
      <c r="E3658" s="388" t="str">
        <f>IF(_xlfn.IFNA(VLOOKUP(A3658,$AG$3:$AH$83,2,FALSE),"")='11.1'!$D$5,TXM!D3658,"")</f>
        <v/>
      </c>
      <c r="F3658" t="str">
        <f>IFERROR(SMALL($E$5:$E$9000,ROWS($E$5:E3658)),"")</f>
        <v/>
      </c>
      <c r="I3658" s="371" t="s">
        <v>492</v>
      </c>
      <c r="J3658" t="s">
        <v>95</v>
      </c>
      <c r="K3658" s="372">
        <v>3525121</v>
      </c>
      <c r="L3658" s="388">
        <f>ROWS(K$5:K3658)</f>
        <v>3654</v>
      </c>
      <c r="M3658" s="388" t="str">
        <f>IF(_xlfn.IFNA(VLOOKUP(I3658,$AG$3:$AH$83,2,FALSE),"")='11.1'!$D$5,TXM!L3658,"")</f>
        <v/>
      </c>
      <c r="N3658" t="str">
        <f>IFERROR(SMALL($M$5:$M$9000,ROWS($M$5:M3658)),"")</f>
        <v/>
      </c>
      <c r="P3658" t="s">
        <v>1639</v>
      </c>
      <c r="S3658" s="388">
        <f>ROWS(R$5:R3658)</f>
        <v>3654</v>
      </c>
      <c r="T3658" s="388" t="str">
        <f>IF(_xlfn.IFNA(VLOOKUP(P3658,$AG$3:$AH$83,2,FALSE),"")='11.1'!$D$5,TXM!S3658,"")</f>
        <v/>
      </c>
      <c r="U3658" t="str">
        <f>IFERROR(SMALL($T$5:$T$9000,ROWS($T$5:T3658)),"")</f>
        <v/>
      </c>
    </row>
    <row r="3659" spans="1:21" ht="14.4" customHeight="1" x14ac:dyDescent="0.3">
      <c r="A3659" t="s">
        <v>55</v>
      </c>
      <c r="B3659" t="s">
        <v>841</v>
      </c>
      <c r="C3659">
        <v>13456527</v>
      </c>
      <c r="D3659" s="388">
        <f>ROWS(C$5:C3659)</f>
        <v>3655</v>
      </c>
      <c r="E3659" s="388" t="str">
        <f>IF(_xlfn.IFNA(VLOOKUP(A3659,$AG$3:$AH$83,2,FALSE),"")='11.1'!$D$5,TXM!D3659,"")</f>
        <v/>
      </c>
      <c r="F3659" t="str">
        <f>IFERROR(SMALL($E$5:$E$9000,ROWS($E$5:E3659)),"")</f>
        <v/>
      </c>
      <c r="I3659" s="371" t="s">
        <v>492</v>
      </c>
      <c r="J3659" t="s">
        <v>96</v>
      </c>
      <c r="K3659" s="372">
        <v>2860089</v>
      </c>
      <c r="L3659" s="388">
        <f>ROWS(K$5:K3659)</f>
        <v>3655</v>
      </c>
      <c r="M3659" s="388" t="str">
        <f>IF(_xlfn.IFNA(VLOOKUP(I3659,$AG$3:$AH$83,2,FALSE),"")='11.1'!$D$5,TXM!L3659,"")</f>
        <v/>
      </c>
      <c r="N3659" t="str">
        <f>IFERROR(SMALL($M$5:$M$9000,ROWS($M$5:M3659)),"")</f>
        <v/>
      </c>
      <c r="P3659" t="s">
        <v>1639</v>
      </c>
      <c r="S3659" s="388">
        <f>ROWS(R$5:R3659)</f>
        <v>3655</v>
      </c>
      <c r="T3659" s="388" t="str">
        <f>IF(_xlfn.IFNA(VLOOKUP(P3659,$AG$3:$AH$83,2,FALSE),"")='11.1'!$D$5,TXM!S3659,"")</f>
        <v/>
      </c>
      <c r="U3659" t="str">
        <f>IFERROR(SMALL($T$5:$T$9000,ROWS($T$5:T3659)),"")</f>
        <v/>
      </c>
    </row>
    <row r="3660" spans="1:21" ht="14.4" customHeight="1" x14ac:dyDescent="0.3">
      <c r="A3660" t="s">
        <v>55</v>
      </c>
      <c r="B3660" t="s">
        <v>172</v>
      </c>
      <c r="C3660">
        <v>8033016</v>
      </c>
      <c r="D3660" s="388">
        <f>ROWS(C$5:C3660)</f>
        <v>3656</v>
      </c>
      <c r="E3660" s="388" t="str">
        <f>IF(_xlfn.IFNA(VLOOKUP(A3660,$AG$3:$AH$83,2,FALSE),"")='11.1'!$D$5,TXM!D3660,"")</f>
        <v/>
      </c>
      <c r="F3660" t="str">
        <f>IFERROR(SMALL($E$5:$E$9000,ROWS($E$5:E3660)),"")</f>
        <v/>
      </c>
      <c r="I3660" s="371" t="s">
        <v>492</v>
      </c>
      <c r="J3660" t="s">
        <v>865</v>
      </c>
      <c r="K3660" s="372">
        <v>961354</v>
      </c>
      <c r="L3660" s="388">
        <f>ROWS(K$5:K3660)</f>
        <v>3656</v>
      </c>
      <c r="M3660" s="388" t="str">
        <f>IF(_xlfn.IFNA(VLOOKUP(I3660,$AG$3:$AH$83,2,FALSE),"")='11.1'!$D$5,TXM!L3660,"")</f>
        <v/>
      </c>
      <c r="N3660" t="str">
        <f>IFERROR(SMALL($M$5:$M$9000,ROWS($M$5:M3660)),"")</f>
        <v/>
      </c>
      <c r="P3660" t="s">
        <v>1639</v>
      </c>
      <c r="S3660" s="388">
        <f>ROWS(R$5:R3660)</f>
        <v>3656</v>
      </c>
      <c r="T3660" s="388" t="str">
        <f>IF(_xlfn.IFNA(VLOOKUP(P3660,$AG$3:$AH$83,2,FALSE),"")='11.1'!$D$5,TXM!S3660,"")</f>
        <v/>
      </c>
      <c r="U3660" t="str">
        <f>IFERROR(SMALL($T$5:$T$9000,ROWS($T$5:T3660)),"")</f>
        <v/>
      </c>
    </row>
    <row r="3661" spans="1:21" ht="14.4" customHeight="1" x14ac:dyDescent="0.3">
      <c r="A3661" t="s">
        <v>55</v>
      </c>
      <c r="B3661" t="s">
        <v>787</v>
      </c>
      <c r="C3661">
        <v>1237500</v>
      </c>
      <c r="D3661" s="388">
        <f>ROWS(C$5:C3661)</f>
        <v>3657</v>
      </c>
      <c r="E3661" s="388" t="str">
        <f>IF(_xlfn.IFNA(VLOOKUP(A3661,$AG$3:$AH$83,2,FALSE),"")='11.1'!$D$5,TXM!D3661,"")</f>
        <v/>
      </c>
      <c r="F3661" t="str">
        <f>IFERROR(SMALL($E$5:$E$9000,ROWS($E$5:E3661)),"")</f>
        <v/>
      </c>
      <c r="I3661" s="371" t="s">
        <v>492</v>
      </c>
      <c r="J3661" t="s">
        <v>791</v>
      </c>
      <c r="K3661" s="372">
        <v>735098</v>
      </c>
      <c r="L3661" s="388">
        <f>ROWS(K$5:K3661)</f>
        <v>3657</v>
      </c>
      <c r="M3661" s="388" t="str">
        <f>IF(_xlfn.IFNA(VLOOKUP(I3661,$AG$3:$AH$83,2,FALSE),"")='11.1'!$D$5,TXM!L3661,"")</f>
        <v/>
      </c>
      <c r="N3661" t="str">
        <f>IFERROR(SMALL($M$5:$M$9000,ROWS($M$5:M3661)),"")</f>
        <v/>
      </c>
      <c r="P3661" t="s">
        <v>1639</v>
      </c>
      <c r="S3661" s="388">
        <f>ROWS(R$5:R3661)</f>
        <v>3657</v>
      </c>
      <c r="T3661" s="388" t="str">
        <f>IF(_xlfn.IFNA(VLOOKUP(P3661,$AG$3:$AH$83,2,FALSE),"")='11.1'!$D$5,TXM!S3661,"")</f>
        <v/>
      </c>
      <c r="U3661" t="str">
        <f>IFERROR(SMALL($T$5:$T$9000,ROWS($T$5:T3661)),"")</f>
        <v/>
      </c>
    </row>
    <row r="3662" spans="1:21" ht="14.4" customHeight="1" x14ac:dyDescent="0.3">
      <c r="A3662" t="s">
        <v>55</v>
      </c>
      <c r="B3662" t="s">
        <v>104</v>
      </c>
      <c r="C3662">
        <v>718053</v>
      </c>
      <c r="D3662" s="388">
        <f>ROWS(C$5:C3662)</f>
        <v>3658</v>
      </c>
      <c r="E3662" s="388" t="str">
        <f>IF(_xlfn.IFNA(VLOOKUP(A3662,$AG$3:$AH$83,2,FALSE),"")='11.1'!$D$5,TXM!D3662,"")</f>
        <v/>
      </c>
      <c r="F3662" t="str">
        <f>IFERROR(SMALL($E$5:$E$9000,ROWS($E$5:E3662)),"")</f>
        <v/>
      </c>
      <c r="I3662" s="371" t="s">
        <v>492</v>
      </c>
      <c r="J3662" t="s">
        <v>1285</v>
      </c>
      <c r="K3662" s="372">
        <v>257517</v>
      </c>
      <c r="L3662" s="388">
        <f>ROWS(K$5:K3662)</f>
        <v>3658</v>
      </c>
      <c r="M3662" s="388" t="str">
        <f>IF(_xlfn.IFNA(VLOOKUP(I3662,$AG$3:$AH$83,2,FALSE),"")='11.1'!$D$5,TXM!L3662,"")</f>
        <v/>
      </c>
      <c r="N3662" t="str">
        <f>IFERROR(SMALL($M$5:$M$9000,ROWS($M$5:M3662)),"")</f>
        <v/>
      </c>
      <c r="P3662" t="s">
        <v>1639</v>
      </c>
      <c r="S3662" s="388">
        <f>ROWS(R$5:R3662)</f>
        <v>3658</v>
      </c>
      <c r="T3662" s="388" t="str">
        <f>IF(_xlfn.IFNA(VLOOKUP(P3662,$AG$3:$AH$83,2,FALSE),"")='11.1'!$D$5,TXM!S3662,"")</f>
        <v/>
      </c>
      <c r="U3662" t="str">
        <f>IFERROR(SMALL($T$5:$T$9000,ROWS($T$5:T3662)),"")</f>
        <v/>
      </c>
    </row>
    <row r="3663" spans="1:21" ht="14.4" customHeight="1" x14ac:dyDescent="0.3">
      <c r="A3663" t="s">
        <v>55</v>
      </c>
      <c r="B3663" t="s">
        <v>849</v>
      </c>
      <c r="C3663">
        <v>707578</v>
      </c>
      <c r="D3663" s="388">
        <f>ROWS(C$5:C3663)</f>
        <v>3659</v>
      </c>
      <c r="E3663" s="388" t="str">
        <f>IF(_xlfn.IFNA(VLOOKUP(A3663,$AG$3:$AH$83,2,FALSE),"")='11.1'!$D$5,TXM!D3663,"")</f>
        <v/>
      </c>
      <c r="F3663" t="str">
        <f>IFERROR(SMALL($E$5:$E$9000,ROWS($E$5:E3663)),"")</f>
        <v/>
      </c>
      <c r="I3663" s="371" t="s">
        <v>492</v>
      </c>
      <c r="J3663" t="s">
        <v>863</v>
      </c>
      <c r="K3663" s="372">
        <v>54647</v>
      </c>
      <c r="L3663" s="388">
        <f>ROWS(K$5:K3663)</f>
        <v>3659</v>
      </c>
      <c r="M3663" s="388" t="str">
        <f>IF(_xlfn.IFNA(VLOOKUP(I3663,$AG$3:$AH$83,2,FALSE),"")='11.1'!$D$5,TXM!L3663,"")</f>
        <v/>
      </c>
      <c r="N3663" t="str">
        <f>IFERROR(SMALL($M$5:$M$9000,ROWS($M$5:M3663)),"")</f>
        <v/>
      </c>
      <c r="P3663" t="s">
        <v>1639</v>
      </c>
      <c r="S3663" s="388">
        <f>ROWS(R$5:R3663)</f>
        <v>3659</v>
      </c>
      <c r="T3663" s="388" t="str">
        <f>IF(_xlfn.IFNA(VLOOKUP(P3663,$AG$3:$AH$83,2,FALSE),"")='11.1'!$D$5,TXM!S3663,"")</f>
        <v/>
      </c>
      <c r="U3663" t="str">
        <f>IFERROR(SMALL($T$5:$T$9000,ROWS($T$5:T3663)),"")</f>
        <v/>
      </c>
    </row>
    <row r="3664" spans="1:21" ht="14.4" customHeight="1" x14ac:dyDescent="0.3">
      <c r="A3664" t="s">
        <v>55</v>
      </c>
      <c r="B3664" t="s">
        <v>843</v>
      </c>
      <c r="C3664">
        <v>672721</v>
      </c>
      <c r="D3664" s="388">
        <f>ROWS(C$5:C3664)</f>
        <v>3660</v>
      </c>
      <c r="E3664" s="388" t="str">
        <f>IF(_xlfn.IFNA(VLOOKUP(A3664,$AG$3:$AH$83,2,FALSE),"")='11.1'!$D$5,TXM!D3664,"")</f>
        <v/>
      </c>
      <c r="F3664" t="str">
        <f>IFERROR(SMALL($E$5:$E$9000,ROWS($E$5:E3664)),"")</f>
        <v/>
      </c>
      <c r="I3664" s="371" t="s">
        <v>492</v>
      </c>
      <c r="J3664" t="s">
        <v>102</v>
      </c>
      <c r="K3664" s="372">
        <v>51738</v>
      </c>
      <c r="L3664" s="388">
        <f>ROWS(K$5:K3664)</f>
        <v>3660</v>
      </c>
      <c r="M3664" s="388" t="str">
        <f>IF(_xlfn.IFNA(VLOOKUP(I3664,$AG$3:$AH$83,2,FALSE),"")='11.1'!$D$5,TXM!L3664,"")</f>
        <v/>
      </c>
      <c r="N3664" t="str">
        <f>IFERROR(SMALL($M$5:$M$9000,ROWS($M$5:M3664)),"")</f>
        <v/>
      </c>
      <c r="P3664" t="s">
        <v>1639</v>
      </c>
      <c r="S3664" s="388">
        <f>ROWS(R$5:R3664)</f>
        <v>3660</v>
      </c>
      <c r="T3664" s="388" t="str">
        <f>IF(_xlfn.IFNA(VLOOKUP(P3664,$AG$3:$AH$83,2,FALSE),"")='11.1'!$D$5,TXM!S3664,"")</f>
        <v/>
      </c>
      <c r="U3664" t="str">
        <f>IFERROR(SMALL($T$5:$T$9000,ROWS($T$5:T3664)),"")</f>
        <v/>
      </c>
    </row>
    <row r="3665" spans="1:21" ht="14.4" customHeight="1" x14ac:dyDescent="0.3">
      <c r="A3665" t="s">
        <v>55</v>
      </c>
      <c r="B3665" t="s">
        <v>95</v>
      </c>
      <c r="C3665">
        <v>388781</v>
      </c>
      <c r="D3665" s="388">
        <f>ROWS(C$5:C3665)</f>
        <v>3661</v>
      </c>
      <c r="E3665" s="388" t="str">
        <f>IF(_xlfn.IFNA(VLOOKUP(A3665,$AG$3:$AH$83,2,FALSE),"")='11.1'!$D$5,TXM!D3665,"")</f>
        <v/>
      </c>
      <c r="F3665" t="str">
        <f>IFERROR(SMALL($E$5:$E$9000,ROWS($E$5:E3665)),"")</f>
        <v/>
      </c>
      <c r="I3665" s="371" t="s">
        <v>492</v>
      </c>
      <c r="J3665" t="s">
        <v>105</v>
      </c>
      <c r="K3665" s="372">
        <v>30484</v>
      </c>
      <c r="L3665" s="388">
        <f>ROWS(K$5:K3665)</f>
        <v>3661</v>
      </c>
      <c r="M3665" s="388" t="str">
        <f>IF(_xlfn.IFNA(VLOOKUP(I3665,$AG$3:$AH$83,2,FALSE),"")='11.1'!$D$5,TXM!L3665,"")</f>
        <v/>
      </c>
      <c r="N3665" t="str">
        <f>IFERROR(SMALL($M$5:$M$9000,ROWS($M$5:M3665)),"")</f>
        <v/>
      </c>
      <c r="P3665" t="s">
        <v>1639</v>
      </c>
      <c r="S3665" s="388">
        <f>ROWS(R$5:R3665)</f>
        <v>3661</v>
      </c>
      <c r="T3665" s="388" t="str">
        <f>IF(_xlfn.IFNA(VLOOKUP(P3665,$AG$3:$AH$83,2,FALSE),"")='11.1'!$D$5,TXM!S3665,"")</f>
        <v/>
      </c>
      <c r="U3665" t="str">
        <f>IFERROR(SMALL($T$5:$T$9000,ROWS($T$5:T3665)),"")</f>
        <v/>
      </c>
    </row>
    <row r="3666" spans="1:21" ht="14.4" customHeight="1" x14ac:dyDescent="0.3">
      <c r="A3666" t="s">
        <v>55</v>
      </c>
      <c r="B3666" t="s">
        <v>1005</v>
      </c>
      <c r="C3666">
        <v>297688</v>
      </c>
      <c r="D3666" s="388">
        <f>ROWS(C$5:C3666)</f>
        <v>3662</v>
      </c>
      <c r="E3666" s="388" t="str">
        <f>IF(_xlfn.IFNA(VLOOKUP(A3666,$AG$3:$AH$83,2,FALSE),"")='11.1'!$D$5,TXM!D3666,"")</f>
        <v/>
      </c>
      <c r="F3666" t="str">
        <f>IFERROR(SMALL($E$5:$E$9000,ROWS($E$5:E3666)),"")</f>
        <v/>
      </c>
      <c r="I3666" s="371" t="s">
        <v>492</v>
      </c>
      <c r="J3666" t="s">
        <v>823</v>
      </c>
      <c r="K3666" s="372">
        <v>12541</v>
      </c>
      <c r="L3666" s="388">
        <f>ROWS(K$5:K3666)</f>
        <v>3662</v>
      </c>
      <c r="M3666" s="388" t="str">
        <f>IF(_xlfn.IFNA(VLOOKUP(I3666,$AG$3:$AH$83,2,FALSE),"")='11.1'!$D$5,TXM!L3666,"")</f>
        <v/>
      </c>
      <c r="N3666" t="str">
        <f>IFERROR(SMALL($M$5:$M$9000,ROWS($M$5:M3666)),"")</f>
        <v/>
      </c>
      <c r="P3666" t="s">
        <v>1639</v>
      </c>
      <c r="S3666" s="388">
        <f>ROWS(R$5:R3666)</f>
        <v>3662</v>
      </c>
      <c r="T3666" s="388" t="str">
        <f>IF(_xlfn.IFNA(VLOOKUP(P3666,$AG$3:$AH$83,2,FALSE),"")='11.1'!$D$5,TXM!S3666,"")</f>
        <v/>
      </c>
      <c r="U3666" t="str">
        <f>IFERROR(SMALL($T$5:$T$9000,ROWS($T$5:T3666)),"")</f>
        <v/>
      </c>
    </row>
    <row r="3667" spans="1:21" ht="14.4" customHeight="1" x14ac:dyDescent="0.3">
      <c r="A3667" t="s">
        <v>55</v>
      </c>
      <c r="B3667" t="s">
        <v>837</v>
      </c>
      <c r="C3667">
        <v>202140</v>
      </c>
      <c r="D3667" s="388">
        <f>ROWS(C$5:C3667)</f>
        <v>3663</v>
      </c>
      <c r="E3667" s="388" t="str">
        <f>IF(_xlfn.IFNA(VLOOKUP(A3667,$AG$3:$AH$83,2,FALSE),"")='11.1'!$D$5,TXM!D3667,"")</f>
        <v/>
      </c>
      <c r="F3667" t="str">
        <f>IFERROR(SMALL($E$5:$E$9000,ROWS($E$5:E3667)),"")</f>
        <v/>
      </c>
      <c r="I3667" s="371" t="s">
        <v>492</v>
      </c>
      <c r="J3667" t="s">
        <v>827</v>
      </c>
      <c r="K3667" s="372">
        <v>9632</v>
      </c>
      <c r="L3667" s="388">
        <f>ROWS(K$5:K3667)</f>
        <v>3663</v>
      </c>
      <c r="M3667" s="388" t="str">
        <f>IF(_xlfn.IFNA(VLOOKUP(I3667,$AG$3:$AH$83,2,FALSE),"")='11.1'!$D$5,TXM!L3667,"")</f>
        <v/>
      </c>
      <c r="N3667" t="str">
        <f>IFERROR(SMALL($M$5:$M$9000,ROWS($M$5:M3667)),"")</f>
        <v/>
      </c>
      <c r="P3667" t="s">
        <v>1639</v>
      </c>
      <c r="S3667" s="388">
        <f>ROWS(R$5:R3667)</f>
        <v>3663</v>
      </c>
      <c r="T3667" s="388" t="str">
        <f>IF(_xlfn.IFNA(VLOOKUP(P3667,$AG$3:$AH$83,2,FALSE),"")='11.1'!$D$5,TXM!S3667,"")</f>
        <v/>
      </c>
      <c r="U3667" t="str">
        <f>IFERROR(SMALL($T$5:$T$9000,ROWS($T$5:T3667)),"")</f>
        <v/>
      </c>
    </row>
    <row r="3668" spans="1:21" ht="14.4" customHeight="1" x14ac:dyDescent="0.3">
      <c r="A3668" t="s">
        <v>55</v>
      </c>
      <c r="B3668" t="s">
        <v>789</v>
      </c>
      <c r="C3668">
        <v>195000</v>
      </c>
      <c r="D3668" s="388">
        <f>ROWS(C$5:C3668)</f>
        <v>3664</v>
      </c>
      <c r="E3668" s="388" t="str">
        <f>IF(_xlfn.IFNA(VLOOKUP(A3668,$AG$3:$AH$83,2,FALSE),"")='11.1'!$D$5,TXM!D3668,"")</f>
        <v/>
      </c>
      <c r="F3668" t="str">
        <f>IFERROR(SMALL($E$5:$E$9000,ROWS($E$5:E3668)),"")</f>
        <v/>
      </c>
      <c r="I3668" s="371" t="s">
        <v>492</v>
      </c>
      <c r="J3668" t="s">
        <v>106</v>
      </c>
      <c r="K3668" s="372">
        <v>8074</v>
      </c>
      <c r="L3668" s="388">
        <f>ROWS(K$5:K3668)</f>
        <v>3664</v>
      </c>
      <c r="M3668" s="388" t="str">
        <f>IF(_xlfn.IFNA(VLOOKUP(I3668,$AG$3:$AH$83,2,FALSE),"")='11.1'!$D$5,TXM!L3668,"")</f>
        <v/>
      </c>
      <c r="N3668" t="str">
        <f>IFERROR(SMALL($M$5:$M$9000,ROWS($M$5:M3668)),"")</f>
        <v/>
      </c>
      <c r="P3668" t="s">
        <v>1639</v>
      </c>
      <c r="S3668" s="388">
        <f>ROWS(R$5:R3668)</f>
        <v>3664</v>
      </c>
      <c r="T3668" s="388" t="str">
        <f>IF(_xlfn.IFNA(VLOOKUP(P3668,$AG$3:$AH$83,2,FALSE),"")='11.1'!$D$5,TXM!S3668,"")</f>
        <v/>
      </c>
      <c r="U3668" t="str">
        <f>IFERROR(SMALL($T$5:$T$9000,ROWS($T$5:T3668)),"")</f>
        <v/>
      </c>
    </row>
    <row r="3669" spans="1:21" ht="14.4" customHeight="1" x14ac:dyDescent="0.3">
      <c r="A3669" t="s">
        <v>55</v>
      </c>
      <c r="B3669" t="s">
        <v>98</v>
      </c>
      <c r="C3669">
        <v>29290</v>
      </c>
      <c r="D3669" s="388">
        <f>ROWS(C$5:C3669)</f>
        <v>3665</v>
      </c>
      <c r="E3669" s="388" t="str">
        <f>IF(_xlfn.IFNA(VLOOKUP(A3669,$AG$3:$AH$83,2,FALSE),"")='11.1'!$D$5,TXM!D3669,"")</f>
        <v/>
      </c>
      <c r="F3669" t="str">
        <f>IFERROR(SMALL($E$5:$E$9000,ROWS($E$5:E3669)),"")</f>
        <v/>
      </c>
      <c r="I3669" s="371" t="s">
        <v>492</v>
      </c>
      <c r="J3669" t="s">
        <v>773</v>
      </c>
      <c r="K3669" s="372">
        <v>6840</v>
      </c>
      <c r="L3669" s="388">
        <f>ROWS(K$5:K3669)</f>
        <v>3665</v>
      </c>
      <c r="M3669" s="388" t="str">
        <f>IF(_xlfn.IFNA(VLOOKUP(I3669,$AG$3:$AH$83,2,FALSE),"")='11.1'!$D$5,TXM!L3669,"")</f>
        <v/>
      </c>
      <c r="N3669" t="str">
        <f>IFERROR(SMALL($M$5:$M$9000,ROWS($M$5:M3669)),"")</f>
        <v/>
      </c>
      <c r="P3669" t="s">
        <v>1639</v>
      </c>
      <c r="S3669" s="388">
        <f>ROWS(R$5:R3669)</f>
        <v>3665</v>
      </c>
      <c r="T3669" s="388" t="str">
        <f>IF(_xlfn.IFNA(VLOOKUP(P3669,$AG$3:$AH$83,2,FALSE),"")='11.1'!$D$5,TXM!S3669,"")</f>
        <v/>
      </c>
      <c r="U3669" t="str">
        <f>IFERROR(SMALL($T$5:$T$9000,ROWS($T$5:T3669)),"")</f>
        <v/>
      </c>
    </row>
    <row r="3670" spans="1:21" ht="14.4" customHeight="1" x14ac:dyDescent="0.3">
      <c r="A3670" t="s">
        <v>55</v>
      </c>
      <c r="B3670" t="s">
        <v>861</v>
      </c>
      <c r="C3670">
        <v>15160</v>
      </c>
      <c r="D3670" s="388">
        <f>ROWS(C$5:C3670)</f>
        <v>3666</v>
      </c>
      <c r="E3670" s="388" t="str">
        <f>IF(_xlfn.IFNA(VLOOKUP(A3670,$AG$3:$AH$83,2,FALSE),"")='11.1'!$D$5,TXM!D3670,"")</f>
        <v/>
      </c>
      <c r="F3670" t="str">
        <f>IFERROR(SMALL($E$5:$E$9000,ROWS($E$5:E3670)),"")</f>
        <v/>
      </c>
      <c r="I3670" s="371" t="s">
        <v>492</v>
      </c>
      <c r="J3670" t="s">
        <v>843</v>
      </c>
      <c r="K3670" s="372">
        <v>1688</v>
      </c>
      <c r="L3670" s="388">
        <f>ROWS(K$5:K3670)</f>
        <v>3666</v>
      </c>
      <c r="M3670" s="388" t="str">
        <f>IF(_xlfn.IFNA(VLOOKUP(I3670,$AG$3:$AH$83,2,FALSE),"")='11.1'!$D$5,TXM!L3670,"")</f>
        <v/>
      </c>
      <c r="N3670" t="str">
        <f>IFERROR(SMALL($M$5:$M$9000,ROWS($M$5:M3670)),"")</f>
        <v/>
      </c>
      <c r="P3670" t="s">
        <v>1639</v>
      </c>
      <c r="S3670" s="388">
        <f>ROWS(R$5:R3670)</f>
        <v>3666</v>
      </c>
      <c r="T3670" s="388" t="str">
        <f>IF(_xlfn.IFNA(VLOOKUP(P3670,$AG$3:$AH$83,2,FALSE),"")='11.1'!$D$5,TXM!S3670,"")</f>
        <v/>
      </c>
      <c r="U3670" t="str">
        <f>IFERROR(SMALL($T$5:$T$9000,ROWS($T$5:T3670)),"")</f>
        <v/>
      </c>
    </row>
    <row r="3671" spans="1:21" ht="14.4" customHeight="1" x14ac:dyDescent="0.3">
      <c r="A3671" t="s">
        <v>55</v>
      </c>
      <c r="B3671" t="s">
        <v>865</v>
      </c>
      <c r="C3671">
        <v>9045</v>
      </c>
      <c r="D3671" s="388">
        <f>ROWS(C$5:C3671)</f>
        <v>3667</v>
      </c>
      <c r="E3671" s="388" t="str">
        <f>IF(_xlfn.IFNA(VLOOKUP(A3671,$AG$3:$AH$83,2,FALSE),"")='11.1'!$D$5,TXM!D3671,"")</f>
        <v/>
      </c>
      <c r="F3671" t="str">
        <f>IFERROR(SMALL($E$5:$E$9000,ROWS($E$5:E3671)),"")</f>
        <v/>
      </c>
      <c r="I3671" s="371" t="s">
        <v>492</v>
      </c>
      <c r="J3671" t="s">
        <v>1000</v>
      </c>
      <c r="K3671" s="372">
        <v>680</v>
      </c>
      <c r="L3671" s="388">
        <f>ROWS(K$5:K3671)</f>
        <v>3667</v>
      </c>
      <c r="M3671" s="388" t="str">
        <f>IF(_xlfn.IFNA(VLOOKUP(I3671,$AG$3:$AH$83,2,FALSE),"")='11.1'!$D$5,TXM!L3671,"")</f>
        <v/>
      </c>
      <c r="N3671" t="str">
        <f>IFERROR(SMALL($M$5:$M$9000,ROWS($M$5:M3671)),"")</f>
        <v/>
      </c>
      <c r="P3671" t="s">
        <v>1639</v>
      </c>
      <c r="S3671" s="388">
        <f>ROWS(R$5:R3671)</f>
        <v>3667</v>
      </c>
      <c r="T3671" s="388" t="str">
        <f>IF(_xlfn.IFNA(VLOOKUP(P3671,$AG$3:$AH$83,2,FALSE),"")='11.1'!$D$5,TXM!S3671,"")</f>
        <v/>
      </c>
      <c r="U3671" t="str">
        <f>IFERROR(SMALL($T$5:$T$9000,ROWS($T$5:T3671)),"")</f>
        <v/>
      </c>
    </row>
    <row r="3672" spans="1:21" ht="14.4" customHeight="1" x14ac:dyDescent="0.3">
      <c r="A3672" t="s">
        <v>130</v>
      </c>
      <c r="B3672" t="s">
        <v>91</v>
      </c>
      <c r="C3672">
        <v>201277</v>
      </c>
      <c r="D3672" s="388">
        <f>ROWS(C$5:C3672)</f>
        <v>3668</v>
      </c>
      <c r="E3672" s="388" t="str">
        <f>IF(_xlfn.IFNA(VLOOKUP(A3672,$AG$3:$AH$83,2,FALSE),"")='11.1'!$D$5,TXM!D3672,"")</f>
        <v/>
      </c>
      <c r="F3672" t="str">
        <f>IFERROR(SMALL($E$5:$E$9000,ROWS($E$5:E3672)),"")</f>
        <v/>
      </c>
      <c r="I3672" s="371" t="s">
        <v>492</v>
      </c>
      <c r="J3672" t="s">
        <v>839</v>
      </c>
      <c r="K3672" s="372">
        <v>193</v>
      </c>
      <c r="L3672" s="388">
        <f>ROWS(K$5:K3672)</f>
        <v>3668</v>
      </c>
      <c r="M3672" s="388" t="str">
        <f>IF(_xlfn.IFNA(VLOOKUP(I3672,$AG$3:$AH$83,2,FALSE),"")='11.1'!$D$5,TXM!L3672,"")</f>
        <v/>
      </c>
      <c r="N3672" t="str">
        <f>IFERROR(SMALL($M$5:$M$9000,ROWS($M$5:M3672)),"")</f>
        <v/>
      </c>
      <c r="P3672" t="s">
        <v>1639</v>
      </c>
      <c r="S3672" s="388">
        <f>ROWS(R$5:R3672)</f>
        <v>3668</v>
      </c>
      <c r="T3672" s="388" t="str">
        <f>IF(_xlfn.IFNA(VLOOKUP(P3672,$AG$3:$AH$83,2,FALSE),"")='11.1'!$D$5,TXM!S3672,"")</f>
        <v/>
      </c>
      <c r="U3672" t="str">
        <f>IFERROR(SMALL($T$5:$T$9000,ROWS($T$5:T3672)),"")</f>
        <v/>
      </c>
    </row>
    <row r="3673" spans="1:21" ht="14.4" customHeight="1" x14ac:dyDescent="0.3">
      <c r="A3673" t="s">
        <v>160</v>
      </c>
      <c r="B3673" t="s">
        <v>783</v>
      </c>
      <c r="C3673">
        <v>8491575473</v>
      </c>
      <c r="D3673" s="388">
        <f>ROWS(C$5:C3673)</f>
        <v>3669</v>
      </c>
      <c r="E3673" s="388" t="str">
        <f>IF(_xlfn.IFNA(VLOOKUP(A3673,$AG$3:$AH$83,2,FALSE),"")='11.1'!$D$5,TXM!D3673,"")</f>
        <v/>
      </c>
      <c r="F3673" t="str">
        <f>IFERROR(SMALL($E$5:$E$9000,ROWS($E$5:E3673)),"")</f>
        <v/>
      </c>
      <c r="I3673" s="371" t="s">
        <v>492</v>
      </c>
      <c r="J3673" t="s">
        <v>999</v>
      </c>
      <c r="K3673" s="372">
        <v>38</v>
      </c>
      <c r="L3673" s="388">
        <f>ROWS(K$5:K3673)</f>
        <v>3669</v>
      </c>
      <c r="M3673" s="388" t="str">
        <f>IF(_xlfn.IFNA(VLOOKUP(I3673,$AG$3:$AH$83,2,FALSE),"")='11.1'!$D$5,TXM!L3673,"")</f>
        <v/>
      </c>
      <c r="N3673" t="str">
        <f>IFERROR(SMALL($M$5:$M$9000,ROWS($M$5:M3673)),"")</f>
        <v/>
      </c>
      <c r="P3673" t="s">
        <v>1639</v>
      </c>
      <c r="S3673" s="388">
        <f>ROWS(R$5:R3673)</f>
        <v>3669</v>
      </c>
      <c r="T3673" s="388" t="str">
        <f>IF(_xlfn.IFNA(VLOOKUP(P3673,$AG$3:$AH$83,2,FALSE),"")='11.1'!$D$5,TXM!S3673,"")</f>
        <v/>
      </c>
      <c r="U3673" t="str">
        <f>IFERROR(SMALL($T$5:$T$9000,ROWS($T$5:T3673)),"")</f>
        <v/>
      </c>
    </row>
    <row r="3674" spans="1:21" ht="14.4" customHeight="1" x14ac:dyDescent="0.3">
      <c r="A3674" t="s">
        <v>160</v>
      </c>
      <c r="B3674" t="s">
        <v>1000</v>
      </c>
      <c r="C3674">
        <v>54577398</v>
      </c>
      <c r="D3674" s="388">
        <f>ROWS(C$5:C3674)</f>
        <v>3670</v>
      </c>
      <c r="E3674" s="388" t="str">
        <f>IF(_xlfn.IFNA(VLOOKUP(A3674,$AG$3:$AH$83,2,FALSE),"")='11.1'!$D$5,TXM!D3674,"")</f>
        <v/>
      </c>
      <c r="F3674" t="str">
        <f>IFERROR(SMALL($E$5:$E$9000,ROWS($E$5:E3674)),"")</f>
        <v/>
      </c>
      <c r="I3674" s="371" t="s">
        <v>492</v>
      </c>
      <c r="J3674" t="s">
        <v>108</v>
      </c>
      <c r="K3674" s="372">
        <v>22</v>
      </c>
      <c r="L3674" s="388">
        <f>ROWS(K$5:K3674)</f>
        <v>3670</v>
      </c>
      <c r="M3674" s="388" t="str">
        <f>IF(_xlfn.IFNA(VLOOKUP(I3674,$AG$3:$AH$83,2,FALSE),"")='11.1'!$D$5,TXM!L3674,"")</f>
        <v/>
      </c>
      <c r="N3674" t="str">
        <f>IFERROR(SMALL($M$5:$M$9000,ROWS($M$5:M3674)),"")</f>
        <v/>
      </c>
      <c r="P3674" t="s">
        <v>1639</v>
      </c>
      <c r="S3674" s="388">
        <f>ROWS(R$5:R3674)</f>
        <v>3670</v>
      </c>
      <c r="T3674" s="388" t="str">
        <f>IF(_xlfn.IFNA(VLOOKUP(P3674,$AG$3:$AH$83,2,FALSE),"")='11.1'!$D$5,TXM!S3674,"")</f>
        <v/>
      </c>
      <c r="U3674" t="str">
        <f>IFERROR(SMALL($T$5:$T$9000,ROWS($T$5:T3674)),"")</f>
        <v/>
      </c>
    </row>
    <row r="3675" spans="1:21" ht="14.4" customHeight="1" x14ac:dyDescent="0.3">
      <c r="A3675" t="s">
        <v>160</v>
      </c>
      <c r="B3675" t="s">
        <v>996</v>
      </c>
      <c r="C3675">
        <v>2907090</v>
      </c>
      <c r="D3675" s="388">
        <f>ROWS(C$5:C3675)</f>
        <v>3671</v>
      </c>
      <c r="E3675" s="388" t="str">
        <f>IF(_xlfn.IFNA(VLOOKUP(A3675,$AG$3:$AH$83,2,FALSE),"")='11.1'!$D$5,TXM!D3675,"")</f>
        <v/>
      </c>
      <c r="F3675" t="str">
        <f>IFERROR(SMALL($E$5:$E$9000,ROWS($E$5:E3675)),"")</f>
        <v/>
      </c>
      <c r="I3675" s="371" t="s">
        <v>492</v>
      </c>
      <c r="J3675" t="s">
        <v>867</v>
      </c>
      <c r="K3675" s="372">
        <v>13</v>
      </c>
      <c r="L3675" s="388">
        <f>ROWS(K$5:K3675)</f>
        <v>3671</v>
      </c>
      <c r="M3675" s="388" t="str">
        <f>IF(_xlfn.IFNA(VLOOKUP(I3675,$AG$3:$AH$83,2,FALSE),"")='11.1'!$D$5,TXM!L3675,"")</f>
        <v/>
      </c>
      <c r="N3675" t="str">
        <f>IFERROR(SMALL($M$5:$M$9000,ROWS($M$5:M3675)),"")</f>
        <v/>
      </c>
      <c r="P3675" t="s">
        <v>1639</v>
      </c>
      <c r="S3675" s="388">
        <f>ROWS(R$5:R3675)</f>
        <v>3671</v>
      </c>
      <c r="T3675" s="388" t="str">
        <f>IF(_xlfn.IFNA(VLOOKUP(P3675,$AG$3:$AH$83,2,FALSE),"")='11.1'!$D$5,TXM!S3675,"")</f>
        <v/>
      </c>
      <c r="U3675" t="str">
        <f>IFERROR(SMALL($T$5:$T$9000,ROWS($T$5:T3675)),"")</f>
        <v/>
      </c>
    </row>
    <row r="3676" spans="1:21" ht="14.4" customHeight="1" x14ac:dyDescent="0.3">
      <c r="A3676" t="s">
        <v>160</v>
      </c>
      <c r="B3676" t="s">
        <v>779</v>
      </c>
      <c r="C3676">
        <v>2298634</v>
      </c>
      <c r="D3676" s="388">
        <f>ROWS(C$5:C3676)</f>
        <v>3672</v>
      </c>
      <c r="E3676" s="388" t="str">
        <f>IF(_xlfn.IFNA(VLOOKUP(A3676,$AG$3:$AH$83,2,FALSE),"")='11.1'!$D$5,TXM!D3676,"")</f>
        <v/>
      </c>
      <c r="F3676" t="str">
        <f>IFERROR(SMALL($E$5:$E$9000,ROWS($E$5:E3676)),"")</f>
        <v/>
      </c>
      <c r="I3676" s="371" t="s">
        <v>492</v>
      </c>
      <c r="J3676" t="s">
        <v>1434</v>
      </c>
      <c r="K3676" s="372">
        <v>12</v>
      </c>
      <c r="L3676" s="388">
        <f>ROWS(K$5:K3676)</f>
        <v>3672</v>
      </c>
      <c r="M3676" s="388" t="str">
        <f>IF(_xlfn.IFNA(VLOOKUP(I3676,$AG$3:$AH$83,2,FALSE),"")='11.1'!$D$5,TXM!L3676,"")</f>
        <v/>
      </c>
      <c r="N3676" t="str">
        <f>IFERROR(SMALL($M$5:$M$9000,ROWS($M$5:M3676)),"")</f>
        <v/>
      </c>
      <c r="P3676" t="s">
        <v>1639</v>
      </c>
      <c r="S3676" s="388">
        <f>ROWS(R$5:R3676)</f>
        <v>3672</v>
      </c>
      <c r="T3676" s="388" t="str">
        <f>IF(_xlfn.IFNA(VLOOKUP(P3676,$AG$3:$AH$83,2,FALSE),"")='11.1'!$D$5,TXM!S3676,"")</f>
        <v/>
      </c>
      <c r="U3676" t="str">
        <f>IFERROR(SMALL($T$5:$T$9000,ROWS($T$5:T3676)),"")</f>
        <v/>
      </c>
    </row>
    <row r="3677" spans="1:21" ht="14.4" customHeight="1" x14ac:dyDescent="0.3">
      <c r="A3677" t="s">
        <v>160</v>
      </c>
      <c r="B3677" t="s">
        <v>95</v>
      </c>
      <c r="C3677">
        <v>11718</v>
      </c>
      <c r="D3677" s="388">
        <f>ROWS(C$5:C3677)</f>
        <v>3673</v>
      </c>
      <c r="E3677" s="388" t="str">
        <f>IF(_xlfn.IFNA(VLOOKUP(A3677,$AG$3:$AH$83,2,FALSE),"")='11.1'!$D$5,TXM!D3677,"")</f>
        <v/>
      </c>
      <c r="F3677" t="str">
        <f>IFERROR(SMALL($E$5:$E$9000,ROWS($E$5:E3677)),"")</f>
        <v/>
      </c>
      <c r="I3677" s="371" t="s">
        <v>492</v>
      </c>
      <c r="J3677" t="s">
        <v>1005</v>
      </c>
      <c r="K3677" s="372">
        <v>11</v>
      </c>
      <c r="L3677" s="388">
        <f>ROWS(K$5:K3677)</f>
        <v>3673</v>
      </c>
      <c r="M3677" s="388" t="str">
        <f>IF(_xlfn.IFNA(VLOOKUP(I3677,$AG$3:$AH$83,2,FALSE),"")='11.1'!$D$5,TXM!L3677,"")</f>
        <v/>
      </c>
      <c r="N3677" t="str">
        <f>IFERROR(SMALL($M$5:$M$9000,ROWS($M$5:M3677)),"")</f>
        <v/>
      </c>
      <c r="P3677" t="s">
        <v>1639</v>
      </c>
      <c r="S3677" s="388">
        <f>ROWS(R$5:R3677)</f>
        <v>3673</v>
      </c>
      <c r="T3677" s="388" t="str">
        <f>IF(_xlfn.IFNA(VLOOKUP(P3677,$AG$3:$AH$83,2,FALSE),"")='11.1'!$D$5,TXM!S3677,"")</f>
        <v/>
      </c>
      <c r="U3677" t="str">
        <f>IFERROR(SMALL($T$5:$T$9000,ROWS($T$5:T3677)),"")</f>
        <v/>
      </c>
    </row>
    <row r="3678" spans="1:21" ht="14.4" customHeight="1" x14ac:dyDescent="0.3">
      <c r="A3678" t="s">
        <v>160</v>
      </c>
      <c r="B3678" t="s">
        <v>1240</v>
      </c>
      <c r="C3678">
        <v>203</v>
      </c>
      <c r="D3678" s="388">
        <f>ROWS(C$5:C3678)</f>
        <v>3674</v>
      </c>
      <c r="E3678" s="388" t="str">
        <f>IF(_xlfn.IFNA(VLOOKUP(A3678,$AG$3:$AH$83,2,FALSE),"")='11.1'!$D$5,TXM!D3678,"")</f>
        <v/>
      </c>
      <c r="F3678" t="str">
        <f>IFERROR(SMALL($E$5:$E$9000,ROWS($E$5:E3678)),"")</f>
        <v/>
      </c>
      <c r="I3678" s="371" t="s">
        <v>552</v>
      </c>
      <c r="J3678" t="s">
        <v>95</v>
      </c>
      <c r="K3678" s="372">
        <v>5167617</v>
      </c>
      <c r="L3678" s="388">
        <f>ROWS(K$5:K3678)</f>
        <v>3674</v>
      </c>
      <c r="M3678" s="388" t="str">
        <f>IF(_xlfn.IFNA(VLOOKUP(I3678,$AG$3:$AH$83,2,FALSE),"")='11.1'!$D$5,TXM!L3678,"")</f>
        <v/>
      </c>
      <c r="N3678" t="str">
        <f>IFERROR(SMALL($M$5:$M$9000,ROWS($M$5:M3678)),"")</f>
        <v/>
      </c>
      <c r="P3678" t="s">
        <v>1639</v>
      </c>
      <c r="S3678" s="388">
        <f>ROWS(R$5:R3678)</f>
        <v>3674</v>
      </c>
      <c r="T3678" s="388" t="str">
        <f>IF(_xlfn.IFNA(VLOOKUP(P3678,$AG$3:$AH$83,2,FALSE),"")='11.1'!$D$5,TXM!S3678,"")</f>
        <v/>
      </c>
      <c r="U3678" t="str">
        <f>IFERROR(SMALL($T$5:$T$9000,ROWS($T$5:T3678)),"")</f>
        <v/>
      </c>
    </row>
    <row r="3679" spans="1:21" ht="14.4" customHeight="1" x14ac:dyDescent="0.3">
      <c r="A3679" t="s">
        <v>168</v>
      </c>
      <c r="B3679" t="s">
        <v>1000</v>
      </c>
      <c r="C3679">
        <v>10148089</v>
      </c>
      <c r="D3679" s="388">
        <f>ROWS(C$5:C3679)</f>
        <v>3675</v>
      </c>
      <c r="E3679" s="388" t="str">
        <f>IF(_xlfn.IFNA(VLOOKUP(A3679,$AG$3:$AH$83,2,FALSE),"")='11.1'!$D$5,TXM!D3679,"")</f>
        <v/>
      </c>
      <c r="F3679" t="str">
        <f>IFERROR(SMALL($E$5:$E$9000,ROWS($E$5:E3679)),"")</f>
        <v/>
      </c>
      <c r="I3679" s="371" t="s">
        <v>552</v>
      </c>
      <c r="J3679" t="s">
        <v>843</v>
      </c>
      <c r="K3679" s="372">
        <v>10954</v>
      </c>
      <c r="L3679" s="388">
        <f>ROWS(K$5:K3679)</f>
        <v>3675</v>
      </c>
      <c r="M3679" s="388" t="str">
        <f>IF(_xlfn.IFNA(VLOOKUP(I3679,$AG$3:$AH$83,2,FALSE),"")='11.1'!$D$5,TXM!L3679,"")</f>
        <v/>
      </c>
      <c r="N3679" t="str">
        <f>IFERROR(SMALL($M$5:$M$9000,ROWS($M$5:M3679)),"")</f>
        <v/>
      </c>
      <c r="P3679" t="s">
        <v>1639</v>
      </c>
      <c r="S3679" s="388">
        <f>ROWS(R$5:R3679)</f>
        <v>3675</v>
      </c>
      <c r="T3679" s="388" t="str">
        <f>IF(_xlfn.IFNA(VLOOKUP(P3679,$AG$3:$AH$83,2,FALSE),"")='11.1'!$D$5,TXM!S3679,"")</f>
        <v/>
      </c>
      <c r="U3679" t="str">
        <f>IFERROR(SMALL($T$5:$T$9000,ROWS($T$5:T3679)),"")</f>
        <v/>
      </c>
    </row>
    <row r="3680" spans="1:21" ht="14.4" customHeight="1" x14ac:dyDescent="0.3">
      <c r="A3680" t="s">
        <v>168</v>
      </c>
      <c r="B3680" t="s">
        <v>859</v>
      </c>
      <c r="C3680">
        <v>300577</v>
      </c>
      <c r="D3680" s="388">
        <f>ROWS(C$5:C3680)</f>
        <v>3676</v>
      </c>
      <c r="E3680" s="388" t="str">
        <f>IF(_xlfn.IFNA(VLOOKUP(A3680,$AG$3:$AH$83,2,FALSE),"")='11.1'!$D$5,TXM!D3680,"")</f>
        <v/>
      </c>
      <c r="F3680" t="str">
        <f>IFERROR(SMALL($E$5:$E$9000,ROWS($E$5:E3680)),"")</f>
        <v/>
      </c>
      <c r="I3680" s="371" t="s">
        <v>552</v>
      </c>
      <c r="J3680" t="s">
        <v>821</v>
      </c>
      <c r="K3680" s="372">
        <v>1122</v>
      </c>
      <c r="L3680" s="388">
        <f>ROWS(K$5:K3680)</f>
        <v>3676</v>
      </c>
      <c r="M3680" s="388" t="str">
        <f>IF(_xlfn.IFNA(VLOOKUP(I3680,$AG$3:$AH$83,2,FALSE),"")='11.1'!$D$5,TXM!L3680,"")</f>
        <v/>
      </c>
      <c r="N3680" t="str">
        <f>IFERROR(SMALL($M$5:$M$9000,ROWS($M$5:M3680)),"")</f>
        <v/>
      </c>
      <c r="P3680" t="s">
        <v>1639</v>
      </c>
      <c r="S3680" s="388">
        <f>ROWS(R$5:R3680)</f>
        <v>3676</v>
      </c>
      <c r="T3680" s="388" t="str">
        <f>IF(_xlfn.IFNA(VLOOKUP(P3680,$AG$3:$AH$83,2,FALSE),"")='11.1'!$D$5,TXM!S3680,"")</f>
        <v/>
      </c>
      <c r="U3680" t="str">
        <f>IFERROR(SMALL($T$5:$T$9000,ROWS($T$5:T3680)),"")</f>
        <v/>
      </c>
    </row>
    <row r="3681" spans="1:21" ht="14.4" customHeight="1" x14ac:dyDescent="0.3">
      <c r="A3681" t="s">
        <v>168</v>
      </c>
      <c r="B3681" t="s">
        <v>98</v>
      </c>
      <c r="C3681">
        <v>17574</v>
      </c>
      <c r="D3681" s="388">
        <f>ROWS(C$5:C3681)</f>
        <v>3677</v>
      </c>
      <c r="E3681" s="388" t="str">
        <f>IF(_xlfn.IFNA(VLOOKUP(A3681,$AG$3:$AH$83,2,FALSE),"")='11.1'!$D$5,TXM!D3681,"")</f>
        <v/>
      </c>
      <c r="F3681" t="str">
        <f>IFERROR(SMALL($E$5:$E$9000,ROWS($E$5:E3681)),"")</f>
        <v/>
      </c>
      <c r="I3681" s="371" t="s">
        <v>552</v>
      </c>
      <c r="J3681" t="s">
        <v>1240</v>
      </c>
      <c r="K3681" s="372">
        <v>253</v>
      </c>
      <c r="L3681" s="388">
        <f>ROWS(K$5:K3681)</f>
        <v>3677</v>
      </c>
      <c r="M3681" s="388" t="str">
        <f>IF(_xlfn.IFNA(VLOOKUP(I3681,$AG$3:$AH$83,2,FALSE),"")='11.1'!$D$5,TXM!L3681,"")</f>
        <v/>
      </c>
      <c r="N3681" t="str">
        <f>IFERROR(SMALL($M$5:$M$9000,ROWS($M$5:M3681)),"")</f>
        <v/>
      </c>
      <c r="P3681" t="s">
        <v>1639</v>
      </c>
      <c r="S3681" s="388">
        <f>ROWS(R$5:R3681)</f>
        <v>3677</v>
      </c>
      <c r="T3681" s="388" t="str">
        <f>IF(_xlfn.IFNA(VLOOKUP(P3681,$AG$3:$AH$83,2,FALSE),"")='11.1'!$D$5,TXM!S3681,"")</f>
        <v/>
      </c>
      <c r="U3681" t="str">
        <f>IFERROR(SMALL($T$5:$T$9000,ROWS($T$5:T3681)),"")</f>
        <v/>
      </c>
    </row>
    <row r="3682" spans="1:21" ht="14.4" customHeight="1" x14ac:dyDescent="0.3">
      <c r="A3682" t="s">
        <v>156</v>
      </c>
      <c r="B3682" t="s">
        <v>1000</v>
      </c>
      <c r="C3682">
        <v>31306405</v>
      </c>
      <c r="D3682" s="388">
        <f>ROWS(C$5:C3682)</f>
        <v>3678</v>
      </c>
      <c r="E3682" s="388" t="str">
        <f>IF(_xlfn.IFNA(VLOOKUP(A3682,$AG$3:$AH$83,2,FALSE),"")='11.1'!$D$5,TXM!D3682,"")</f>
        <v/>
      </c>
      <c r="F3682" t="str">
        <f>IFERROR(SMALL($E$5:$E$9000,ROWS($E$5:E3682)),"")</f>
        <v/>
      </c>
      <c r="I3682" s="371" t="s">
        <v>552</v>
      </c>
      <c r="J3682" t="s">
        <v>859</v>
      </c>
      <c r="K3682" s="372">
        <v>168</v>
      </c>
      <c r="L3682" s="388">
        <f>ROWS(K$5:K3682)</f>
        <v>3678</v>
      </c>
      <c r="M3682" s="388" t="str">
        <f>IF(_xlfn.IFNA(VLOOKUP(I3682,$AG$3:$AH$83,2,FALSE),"")='11.1'!$D$5,TXM!L3682,"")</f>
        <v/>
      </c>
      <c r="N3682" t="str">
        <f>IFERROR(SMALL($M$5:$M$9000,ROWS($M$5:M3682)),"")</f>
        <v/>
      </c>
      <c r="P3682" t="s">
        <v>1639</v>
      </c>
      <c r="S3682" s="388">
        <f>ROWS(R$5:R3682)</f>
        <v>3678</v>
      </c>
      <c r="T3682" s="388" t="str">
        <f>IF(_xlfn.IFNA(VLOOKUP(P3682,$AG$3:$AH$83,2,FALSE),"")='11.1'!$D$5,TXM!S3682,"")</f>
        <v/>
      </c>
      <c r="U3682" t="str">
        <f>IFERROR(SMALL($T$5:$T$9000,ROWS($T$5:T3682)),"")</f>
        <v/>
      </c>
    </row>
    <row r="3683" spans="1:21" ht="14.4" customHeight="1" x14ac:dyDescent="0.3">
      <c r="A3683" t="s">
        <v>156</v>
      </c>
      <c r="B3683" t="s">
        <v>95</v>
      </c>
      <c r="C3683">
        <v>175648</v>
      </c>
      <c r="D3683" s="388">
        <f>ROWS(C$5:C3683)</f>
        <v>3679</v>
      </c>
      <c r="E3683" s="388" t="str">
        <f>IF(_xlfn.IFNA(VLOOKUP(A3683,$AG$3:$AH$83,2,FALSE),"")='11.1'!$D$5,TXM!D3683,"")</f>
        <v/>
      </c>
      <c r="F3683" t="str">
        <f>IFERROR(SMALL($E$5:$E$9000,ROWS($E$5:E3683)),"")</f>
        <v/>
      </c>
      <c r="I3683" s="371" t="s">
        <v>552</v>
      </c>
      <c r="J3683" t="s">
        <v>1000</v>
      </c>
      <c r="K3683" s="372">
        <v>39</v>
      </c>
      <c r="L3683" s="388">
        <f>ROWS(K$5:K3683)</f>
        <v>3679</v>
      </c>
      <c r="M3683" s="388" t="str">
        <f>IF(_xlfn.IFNA(VLOOKUP(I3683,$AG$3:$AH$83,2,FALSE),"")='11.1'!$D$5,TXM!L3683,"")</f>
        <v/>
      </c>
      <c r="N3683" t="str">
        <f>IFERROR(SMALL($M$5:$M$9000,ROWS($M$5:M3683)),"")</f>
        <v/>
      </c>
      <c r="P3683" t="s">
        <v>1639</v>
      </c>
      <c r="S3683" s="388">
        <f>ROWS(R$5:R3683)</f>
        <v>3679</v>
      </c>
      <c r="T3683" s="388" t="str">
        <f>IF(_xlfn.IFNA(VLOOKUP(P3683,$AG$3:$AH$83,2,FALSE),"")='11.1'!$D$5,TXM!S3683,"")</f>
        <v/>
      </c>
      <c r="U3683" t="str">
        <f>IFERROR(SMALL($T$5:$T$9000,ROWS($T$5:T3683)),"")</f>
        <v/>
      </c>
    </row>
    <row r="3684" spans="1:21" ht="14.4" customHeight="1" x14ac:dyDescent="0.3">
      <c r="A3684" t="s">
        <v>156</v>
      </c>
      <c r="B3684" t="s">
        <v>809</v>
      </c>
      <c r="C3684">
        <v>92310</v>
      </c>
      <c r="D3684" s="388">
        <f>ROWS(C$5:C3684)</f>
        <v>3680</v>
      </c>
      <c r="E3684" s="388" t="str">
        <f>IF(_xlfn.IFNA(VLOOKUP(A3684,$AG$3:$AH$83,2,FALSE),"")='11.1'!$D$5,TXM!D3684,"")</f>
        <v/>
      </c>
      <c r="F3684" t="str">
        <f>IFERROR(SMALL($E$5:$E$9000,ROWS($E$5:E3684)),"")</f>
        <v/>
      </c>
      <c r="I3684" s="371" t="s">
        <v>552</v>
      </c>
      <c r="J3684" t="s">
        <v>865</v>
      </c>
      <c r="K3684" s="372">
        <v>13</v>
      </c>
      <c r="L3684" s="388">
        <f>ROWS(K$5:K3684)</f>
        <v>3680</v>
      </c>
      <c r="M3684" s="388" t="str">
        <f>IF(_xlfn.IFNA(VLOOKUP(I3684,$AG$3:$AH$83,2,FALSE),"")='11.1'!$D$5,TXM!L3684,"")</f>
        <v/>
      </c>
      <c r="N3684" t="str">
        <f>IFERROR(SMALL($M$5:$M$9000,ROWS($M$5:M3684)),"")</f>
        <v/>
      </c>
      <c r="P3684" t="s">
        <v>1639</v>
      </c>
      <c r="S3684" s="388">
        <f>ROWS(R$5:R3684)</f>
        <v>3680</v>
      </c>
      <c r="T3684" s="388" t="str">
        <f>IF(_xlfn.IFNA(VLOOKUP(P3684,$AG$3:$AH$83,2,FALSE),"")='11.1'!$D$5,TXM!S3684,"")</f>
        <v/>
      </c>
      <c r="U3684" t="str">
        <f>IFERROR(SMALL($T$5:$T$9000,ROWS($T$5:T3684)),"")</f>
        <v/>
      </c>
    </row>
    <row r="3685" spans="1:21" ht="14.4" customHeight="1" x14ac:dyDescent="0.3">
      <c r="A3685" t="s">
        <v>156</v>
      </c>
      <c r="B3685" t="s">
        <v>98</v>
      </c>
      <c r="C3685">
        <v>86456</v>
      </c>
      <c r="D3685" s="388">
        <f>ROWS(C$5:C3685)</f>
        <v>3681</v>
      </c>
      <c r="E3685" s="388" t="str">
        <f>IF(_xlfn.IFNA(VLOOKUP(A3685,$AG$3:$AH$83,2,FALSE),"")='11.1'!$D$5,TXM!D3685,"")</f>
        <v/>
      </c>
      <c r="F3685" t="str">
        <f>IFERROR(SMALL($E$5:$E$9000,ROWS($E$5:E3685)),"")</f>
        <v/>
      </c>
      <c r="I3685" s="371" t="s">
        <v>707</v>
      </c>
      <c r="J3685" t="s">
        <v>95</v>
      </c>
      <c r="K3685" s="372">
        <v>1640586</v>
      </c>
      <c r="L3685" s="388">
        <f>ROWS(K$5:K3685)</f>
        <v>3681</v>
      </c>
      <c r="M3685" s="388" t="str">
        <f>IF(_xlfn.IFNA(VLOOKUP(I3685,$AG$3:$AH$83,2,FALSE),"")='11.1'!$D$5,TXM!L3685,"")</f>
        <v/>
      </c>
      <c r="N3685" t="str">
        <f>IFERROR(SMALL($M$5:$M$9000,ROWS($M$5:M3685)),"")</f>
        <v/>
      </c>
      <c r="P3685" t="s">
        <v>1639</v>
      </c>
      <c r="S3685" s="388">
        <f>ROWS(R$5:R3685)</f>
        <v>3681</v>
      </c>
      <c r="T3685" s="388" t="str">
        <f>IF(_xlfn.IFNA(VLOOKUP(P3685,$AG$3:$AH$83,2,FALSE),"")='11.1'!$D$5,TXM!S3685,"")</f>
        <v/>
      </c>
      <c r="U3685" t="str">
        <f>IFERROR(SMALL($T$5:$T$9000,ROWS($T$5:T3685)),"")</f>
        <v/>
      </c>
    </row>
    <row r="3686" spans="1:21" ht="14.4" customHeight="1" x14ac:dyDescent="0.3">
      <c r="A3686" t="s">
        <v>156</v>
      </c>
      <c r="B3686" t="s">
        <v>1240</v>
      </c>
      <c r="C3686">
        <v>51</v>
      </c>
      <c r="D3686" s="388">
        <f>ROWS(C$5:C3686)</f>
        <v>3682</v>
      </c>
      <c r="E3686" s="388" t="str">
        <f>IF(_xlfn.IFNA(VLOOKUP(A3686,$AG$3:$AH$83,2,FALSE),"")='11.1'!$D$5,TXM!D3686,"")</f>
        <v/>
      </c>
      <c r="F3686" t="str">
        <f>IFERROR(SMALL($E$5:$E$9000,ROWS($E$5:E3686)),"")</f>
        <v/>
      </c>
      <c r="I3686" s="371" t="s">
        <v>707</v>
      </c>
      <c r="J3686" t="s">
        <v>849</v>
      </c>
      <c r="K3686" s="372">
        <v>116306</v>
      </c>
      <c r="L3686" s="388">
        <f>ROWS(K$5:K3686)</f>
        <v>3682</v>
      </c>
      <c r="M3686" s="388" t="str">
        <f>IF(_xlfn.IFNA(VLOOKUP(I3686,$AG$3:$AH$83,2,FALSE),"")='11.1'!$D$5,TXM!L3686,"")</f>
        <v/>
      </c>
      <c r="N3686" t="str">
        <f>IFERROR(SMALL($M$5:$M$9000,ROWS($M$5:M3686)),"")</f>
        <v/>
      </c>
      <c r="P3686" t="s">
        <v>1639</v>
      </c>
      <c r="S3686" s="388">
        <f>ROWS(R$5:R3686)</f>
        <v>3682</v>
      </c>
      <c r="T3686" s="388" t="str">
        <f>IF(_xlfn.IFNA(VLOOKUP(P3686,$AG$3:$AH$83,2,FALSE),"")='11.1'!$D$5,TXM!S3686,"")</f>
        <v/>
      </c>
      <c r="U3686" t="str">
        <f>IFERROR(SMALL($T$5:$T$9000,ROWS($T$5:T3686)),"")</f>
        <v/>
      </c>
    </row>
    <row r="3687" spans="1:21" ht="14.4" customHeight="1" x14ac:dyDescent="0.3">
      <c r="A3687" t="s">
        <v>38</v>
      </c>
      <c r="B3687" t="s">
        <v>1000</v>
      </c>
      <c r="C3687">
        <v>1061309047</v>
      </c>
      <c r="D3687" s="388">
        <f>ROWS(C$5:C3687)</f>
        <v>3683</v>
      </c>
      <c r="E3687" s="388" t="str">
        <f>IF(_xlfn.IFNA(VLOOKUP(A3687,$AG$3:$AH$83,2,FALSE),"")='11.1'!$D$5,TXM!D3687,"")</f>
        <v/>
      </c>
      <c r="F3687" t="str">
        <f>IFERROR(SMALL($E$5:$E$9000,ROWS($E$5:E3687)),"")</f>
        <v/>
      </c>
      <c r="I3687" s="371" t="s">
        <v>707</v>
      </c>
      <c r="J3687" t="s">
        <v>1240</v>
      </c>
      <c r="K3687" s="372">
        <v>704</v>
      </c>
      <c r="L3687" s="388">
        <f>ROWS(K$5:K3687)</f>
        <v>3683</v>
      </c>
      <c r="M3687" s="388" t="str">
        <f>IF(_xlfn.IFNA(VLOOKUP(I3687,$AG$3:$AH$83,2,FALSE),"")='11.1'!$D$5,TXM!L3687,"")</f>
        <v/>
      </c>
      <c r="N3687" t="str">
        <f>IFERROR(SMALL($M$5:$M$9000,ROWS($M$5:M3687)),"")</f>
        <v/>
      </c>
      <c r="P3687" t="s">
        <v>1639</v>
      </c>
      <c r="S3687" s="388">
        <f>ROWS(R$5:R3687)</f>
        <v>3683</v>
      </c>
      <c r="T3687" s="388" t="str">
        <f>IF(_xlfn.IFNA(VLOOKUP(P3687,$AG$3:$AH$83,2,FALSE),"")='11.1'!$D$5,TXM!S3687,"")</f>
        <v/>
      </c>
      <c r="U3687" t="str">
        <f>IFERROR(SMALL($T$5:$T$9000,ROWS($T$5:T3687)),"")</f>
        <v/>
      </c>
    </row>
    <row r="3688" spans="1:21" ht="14.4" customHeight="1" x14ac:dyDescent="0.3">
      <c r="A3688" t="s">
        <v>38</v>
      </c>
      <c r="B3688" t="s">
        <v>783</v>
      </c>
      <c r="C3688">
        <v>518343725</v>
      </c>
      <c r="D3688" s="388">
        <f>ROWS(C$5:C3688)</f>
        <v>3684</v>
      </c>
      <c r="E3688" s="388" t="str">
        <f>IF(_xlfn.IFNA(VLOOKUP(A3688,$AG$3:$AH$83,2,FALSE),"")='11.1'!$D$5,TXM!D3688,"")</f>
        <v/>
      </c>
      <c r="F3688" t="str">
        <f>IFERROR(SMALL($E$5:$E$9000,ROWS($E$5:E3688)),"")</f>
        <v/>
      </c>
      <c r="I3688" s="371" t="s">
        <v>707</v>
      </c>
      <c r="J3688" t="s">
        <v>865</v>
      </c>
      <c r="K3688" s="372">
        <v>53</v>
      </c>
      <c r="L3688" s="388">
        <f>ROWS(K$5:K3688)</f>
        <v>3684</v>
      </c>
      <c r="M3688" s="388" t="str">
        <f>IF(_xlfn.IFNA(VLOOKUP(I3688,$AG$3:$AH$83,2,FALSE),"")='11.1'!$D$5,TXM!L3688,"")</f>
        <v/>
      </c>
      <c r="N3688" t="str">
        <f>IFERROR(SMALL($M$5:$M$9000,ROWS($M$5:M3688)),"")</f>
        <v/>
      </c>
      <c r="P3688" t="s">
        <v>1639</v>
      </c>
      <c r="S3688" s="388">
        <f>ROWS(R$5:R3688)</f>
        <v>3684</v>
      </c>
      <c r="T3688" s="388" t="str">
        <f>IF(_xlfn.IFNA(VLOOKUP(P3688,$AG$3:$AH$83,2,FALSE),"")='11.1'!$D$5,TXM!S3688,"")</f>
        <v/>
      </c>
      <c r="U3688" t="str">
        <f>IFERROR(SMALL($T$5:$T$9000,ROWS($T$5:T3688)),"")</f>
        <v/>
      </c>
    </row>
    <row r="3689" spans="1:21" ht="14.4" customHeight="1" x14ac:dyDescent="0.3">
      <c r="A3689" t="s">
        <v>38</v>
      </c>
      <c r="B3689" t="s">
        <v>999</v>
      </c>
      <c r="C3689">
        <v>54352123</v>
      </c>
      <c r="D3689" s="388">
        <f>ROWS(C$5:C3689)</f>
        <v>3685</v>
      </c>
      <c r="E3689" s="388" t="str">
        <f>IF(_xlfn.IFNA(VLOOKUP(A3689,$AG$3:$AH$83,2,FALSE),"")='11.1'!$D$5,TXM!D3689,"")</f>
        <v/>
      </c>
      <c r="F3689" t="str">
        <f>IFERROR(SMALL($E$5:$E$9000,ROWS($E$5:E3689)),"")</f>
        <v/>
      </c>
      <c r="I3689" s="371" t="s">
        <v>157</v>
      </c>
      <c r="J3689" t="s">
        <v>1252</v>
      </c>
      <c r="K3689" s="372">
        <v>428731578</v>
      </c>
      <c r="L3689" s="388">
        <f>ROWS(K$5:K3689)</f>
        <v>3685</v>
      </c>
      <c r="M3689" s="388" t="str">
        <f>IF(_xlfn.IFNA(VLOOKUP(I3689,$AG$3:$AH$83,2,FALSE),"")='11.1'!$D$5,TXM!L3689,"")</f>
        <v/>
      </c>
      <c r="N3689" t="str">
        <f>IFERROR(SMALL($M$5:$M$9000,ROWS($M$5:M3689)),"")</f>
        <v/>
      </c>
      <c r="P3689" t="s">
        <v>1639</v>
      </c>
      <c r="S3689" s="388">
        <f>ROWS(R$5:R3689)</f>
        <v>3685</v>
      </c>
      <c r="T3689" s="388" t="str">
        <f>IF(_xlfn.IFNA(VLOOKUP(P3689,$AG$3:$AH$83,2,FALSE),"")='11.1'!$D$5,TXM!S3689,"")</f>
        <v/>
      </c>
      <c r="U3689" t="str">
        <f>IFERROR(SMALL($T$5:$T$9000,ROWS($T$5:T3689)),"")</f>
        <v/>
      </c>
    </row>
    <row r="3690" spans="1:21" ht="14.4" customHeight="1" x14ac:dyDescent="0.3">
      <c r="A3690" t="s">
        <v>38</v>
      </c>
      <c r="B3690" t="s">
        <v>861</v>
      </c>
      <c r="C3690">
        <v>16448011</v>
      </c>
      <c r="D3690" s="388">
        <f>ROWS(C$5:C3690)</f>
        <v>3686</v>
      </c>
      <c r="E3690" s="388" t="str">
        <f>IF(_xlfn.IFNA(VLOOKUP(A3690,$AG$3:$AH$83,2,FALSE),"")='11.1'!$D$5,TXM!D3690,"")</f>
        <v/>
      </c>
      <c r="F3690" t="str">
        <f>IFERROR(SMALL($E$5:$E$9000,ROWS($E$5:E3690)),"")</f>
        <v/>
      </c>
      <c r="I3690" s="371" t="s">
        <v>157</v>
      </c>
      <c r="J3690" t="s">
        <v>1265</v>
      </c>
      <c r="K3690" s="372">
        <v>33418700</v>
      </c>
      <c r="L3690" s="388">
        <f>ROWS(K$5:K3690)</f>
        <v>3686</v>
      </c>
      <c r="M3690" s="388" t="str">
        <f>IF(_xlfn.IFNA(VLOOKUP(I3690,$AG$3:$AH$83,2,FALSE),"")='11.1'!$D$5,TXM!L3690,"")</f>
        <v/>
      </c>
      <c r="N3690" t="str">
        <f>IFERROR(SMALL($M$5:$M$9000,ROWS($M$5:M3690)),"")</f>
        <v/>
      </c>
      <c r="P3690" t="s">
        <v>1639</v>
      </c>
      <c r="S3690" s="388">
        <f>ROWS(R$5:R3690)</f>
        <v>3686</v>
      </c>
      <c r="T3690" s="388" t="str">
        <f>IF(_xlfn.IFNA(VLOOKUP(P3690,$AG$3:$AH$83,2,FALSE),"")='11.1'!$D$5,TXM!S3690,"")</f>
        <v/>
      </c>
      <c r="U3690" t="str">
        <f>IFERROR(SMALL($T$5:$T$9000,ROWS($T$5:T3690)),"")</f>
        <v/>
      </c>
    </row>
    <row r="3691" spans="1:21" ht="14.4" customHeight="1" x14ac:dyDescent="0.3">
      <c r="A3691" t="s">
        <v>38</v>
      </c>
      <c r="B3691" t="s">
        <v>787</v>
      </c>
      <c r="C3691">
        <v>16229683</v>
      </c>
      <c r="D3691" s="388">
        <f>ROWS(C$5:C3691)</f>
        <v>3687</v>
      </c>
      <c r="E3691" s="388" t="str">
        <f>IF(_xlfn.IFNA(VLOOKUP(A3691,$AG$3:$AH$83,2,FALSE),"")='11.1'!$D$5,TXM!D3691,"")</f>
        <v/>
      </c>
      <c r="F3691" t="str">
        <f>IFERROR(SMALL($E$5:$E$9000,ROWS($E$5:E3691)),"")</f>
        <v/>
      </c>
      <c r="I3691" s="371" t="s">
        <v>157</v>
      </c>
      <c r="J3691" t="s">
        <v>865</v>
      </c>
      <c r="K3691" s="372">
        <v>6341834</v>
      </c>
      <c r="L3691" s="388">
        <f>ROWS(K$5:K3691)</f>
        <v>3687</v>
      </c>
      <c r="M3691" s="388" t="str">
        <f>IF(_xlfn.IFNA(VLOOKUP(I3691,$AG$3:$AH$83,2,FALSE),"")='11.1'!$D$5,TXM!L3691,"")</f>
        <v/>
      </c>
      <c r="N3691" t="str">
        <f>IFERROR(SMALL($M$5:$M$9000,ROWS($M$5:M3691)),"")</f>
        <v/>
      </c>
      <c r="P3691" t="s">
        <v>1639</v>
      </c>
      <c r="S3691" s="388">
        <f>ROWS(R$5:R3691)</f>
        <v>3687</v>
      </c>
      <c r="T3691" s="388" t="str">
        <f>IF(_xlfn.IFNA(VLOOKUP(P3691,$AG$3:$AH$83,2,FALSE),"")='11.1'!$D$5,TXM!S3691,"")</f>
        <v/>
      </c>
      <c r="U3691" t="str">
        <f>IFERROR(SMALL($T$5:$T$9000,ROWS($T$5:T3691)),"")</f>
        <v/>
      </c>
    </row>
    <row r="3692" spans="1:21" ht="14.4" customHeight="1" x14ac:dyDescent="0.3">
      <c r="A3692" t="s">
        <v>38</v>
      </c>
      <c r="B3692" t="s">
        <v>785</v>
      </c>
      <c r="C3692">
        <v>12499838</v>
      </c>
      <c r="D3692" s="388">
        <f>ROWS(C$5:C3692)</f>
        <v>3688</v>
      </c>
      <c r="E3692" s="388" t="str">
        <f>IF(_xlfn.IFNA(VLOOKUP(A3692,$AG$3:$AH$83,2,FALSE),"")='11.1'!$D$5,TXM!D3692,"")</f>
        <v/>
      </c>
      <c r="F3692" t="str">
        <f>IFERROR(SMALL($E$5:$E$9000,ROWS($E$5:E3692)),"")</f>
        <v/>
      </c>
      <c r="I3692" s="371" t="s">
        <v>157</v>
      </c>
      <c r="J3692" t="s">
        <v>823</v>
      </c>
      <c r="K3692" s="372">
        <v>1092471</v>
      </c>
      <c r="L3692" s="388">
        <f>ROWS(K$5:K3692)</f>
        <v>3688</v>
      </c>
      <c r="M3692" s="388" t="str">
        <f>IF(_xlfn.IFNA(VLOOKUP(I3692,$AG$3:$AH$83,2,FALSE),"")='11.1'!$D$5,TXM!L3692,"")</f>
        <v/>
      </c>
      <c r="N3692" t="str">
        <f>IFERROR(SMALL($M$5:$M$9000,ROWS($M$5:M3692)),"")</f>
        <v/>
      </c>
      <c r="P3692" t="s">
        <v>1639</v>
      </c>
      <c r="S3692" s="388">
        <f>ROWS(R$5:R3692)</f>
        <v>3688</v>
      </c>
      <c r="T3692" s="388" t="str">
        <f>IF(_xlfn.IFNA(VLOOKUP(P3692,$AG$3:$AH$83,2,FALSE),"")='11.1'!$D$5,TXM!S3692,"")</f>
        <v/>
      </c>
      <c r="U3692" t="str">
        <f>IFERROR(SMALL($T$5:$T$9000,ROWS($T$5:T3692)),"")</f>
        <v/>
      </c>
    </row>
    <row r="3693" spans="1:21" ht="14.4" customHeight="1" x14ac:dyDescent="0.3">
      <c r="A3693" t="s">
        <v>38</v>
      </c>
      <c r="B3693" t="s">
        <v>1005</v>
      </c>
      <c r="C3693">
        <v>12084986</v>
      </c>
      <c r="D3693" s="388">
        <f>ROWS(C$5:C3693)</f>
        <v>3689</v>
      </c>
      <c r="E3693" s="388" t="str">
        <f>IF(_xlfn.IFNA(VLOOKUP(A3693,$AG$3:$AH$83,2,FALSE),"")='11.1'!$D$5,TXM!D3693,"")</f>
        <v/>
      </c>
      <c r="F3693" t="str">
        <f>IFERROR(SMALL($E$5:$E$9000,ROWS($E$5:E3693)),"")</f>
        <v/>
      </c>
      <c r="I3693" s="371" t="s">
        <v>157</v>
      </c>
      <c r="J3693" t="s">
        <v>821</v>
      </c>
      <c r="K3693" s="372">
        <v>545329</v>
      </c>
      <c r="L3693" s="388">
        <f>ROWS(K$5:K3693)</f>
        <v>3689</v>
      </c>
      <c r="M3693" s="388" t="str">
        <f>IF(_xlfn.IFNA(VLOOKUP(I3693,$AG$3:$AH$83,2,FALSE),"")='11.1'!$D$5,TXM!L3693,"")</f>
        <v/>
      </c>
      <c r="N3693" t="str">
        <f>IFERROR(SMALL($M$5:$M$9000,ROWS($M$5:M3693)),"")</f>
        <v/>
      </c>
      <c r="P3693" t="s">
        <v>1639</v>
      </c>
      <c r="S3693" s="388">
        <f>ROWS(R$5:R3693)</f>
        <v>3689</v>
      </c>
      <c r="T3693" s="388" t="str">
        <f>IF(_xlfn.IFNA(VLOOKUP(P3693,$AG$3:$AH$83,2,FALSE),"")='11.1'!$D$5,TXM!S3693,"")</f>
        <v/>
      </c>
      <c r="U3693" t="str">
        <f>IFERROR(SMALL($T$5:$T$9000,ROWS($T$5:T3693)),"")</f>
        <v/>
      </c>
    </row>
    <row r="3694" spans="1:21" ht="14.4" customHeight="1" x14ac:dyDescent="0.3">
      <c r="A3694" t="s">
        <v>38</v>
      </c>
      <c r="B3694" t="s">
        <v>791</v>
      </c>
      <c r="C3694">
        <v>3766859</v>
      </c>
      <c r="D3694" s="388">
        <f>ROWS(C$5:C3694)</f>
        <v>3690</v>
      </c>
      <c r="E3694" s="388" t="str">
        <f>IF(_xlfn.IFNA(VLOOKUP(A3694,$AG$3:$AH$83,2,FALSE),"")='11.1'!$D$5,TXM!D3694,"")</f>
        <v/>
      </c>
      <c r="F3694" t="str">
        <f>IFERROR(SMALL($E$5:$E$9000,ROWS($E$5:E3694)),"")</f>
        <v/>
      </c>
      <c r="I3694" s="371" t="s">
        <v>157</v>
      </c>
      <c r="J3694" t="s">
        <v>863</v>
      </c>
      <c r="K3694" s="372">
        <v>354581</v>
      </c>
      <c r="L3694" s="388">
        <f>ROWS(K$5:K3694)</f>
        <v>3690</v>
      </c>
      <c r="M3694" s="388" t="str">
        <f>IF(_xlfn.IFNA(VLOOKUP(I3694,$AG$3:$AH$83,2,FALSE),"")='11.1'!$D$5,TXM!L3694,"")</f>
        <v/>
      </c>
      <c r="N3694" t="str">
        <f>IFERROR(SMALL($M$5:$M$9000,ROWS($M$5:M3694)),"")</f>
        <v/>
      </c>
      <c r="P3694" t="s">
        <v>1639</v>
      </c>
      <c r="S3694" s="388">
        <f>ROWS(R$5:R3694)</f>
        <v>3690</v>
      </c>
      <c r="T3694" s="388" t="str">
        <f>IF(_xlfn.IFNA(VLOOKUP(P3694,$AG$3:$AH$83,2,FALSE),"")='11.1'!$D$5,TXM!S3694,"")</f>
        <v/>
      </c>
      <c r="U3694" t="str">
        <f>IFERROR(SMALL($T$5:$T$9000,ROWS($T$5:T3694)),"")</f>
        <v/>
      </c>
    </row>
    <row r="3695" spans="1:21" ht="14.4" customHeight="1" x14ac:dyDescent="0.3">
      <c r="A3695" t="s">
        <v>38</v>
      </c>
      <c r="B3695" t="s">
        <v>1275</v>
      </c>
      <c r="C3695">
        <v>3454567</v>
      </c>
      <c r="D3695" s="388">
        <f>ROWS(C$5:C3695)</f>
        <v>3691</v>
      </c>
      <c r="E3695" s="388" t="str">
        <f>IF(_xlfn.IFNA(VLOOKUP(A3695,$AG$3:$AH$83,2,FALSE),"")='11.1'!$D$5,TXM!D3695,"")</f>
        <v/>
      </c>
      <c r="F3695" t="str">
        <f>IFERROR(SMALL($E$5:$E$9000,ROWS($E$5:E3695)),"")</f>
        <v/>
      </c>
      <c r="I3695" s="371" t="s">
        <v>157</v>
      </c>
      <c r="J3695" t="s">
        <v>827</v>
      </c>
      <c r="K3695" s="372">
        <v>25225</v>
      </c>
      <c r="L3695" s="388">
        <f>ROWS(K$5:K3695)</f>
        <v>3691</v>
      </c>
      <c r="M3695" s="388" t="str">
        <f>IF(_xlfn.IFNA(VLOOKUP(I3695,$AG$3:$AH$83,2,FALSE),"")='11.1'!$D$5,TXM!L3695,"")</f>
        <v/>
      </c>
      <c r="N3695" t="str">
        <f>IFERROR(SMALL($M$5:$M$9000,ROWS($M$5:M3695)),"")</f>
        <v/>
      </c>
      <c r="P3695" t="s">
        <v>1639</v>
      </c>
      <c r="S3695" s="388">
        <f>ROWS(R$5:R3695)</f>
        <v>3691</v>
      </c>
      <c r="T3695" s="388" t="str">
        <f>IF(_xlfn.IFNA(VLOOKUP(P3695,$AG$3:$AH$83,2,FALSE),"")='11.1'!$D$5,TXM!S3695,"")</f>
        <v/>
      </c>
      <c r="U3695" t="str">
        <f>IFERROR(SMALL($T$5:$T$9000,ROWS($T$5:T3695)),"")</f>
        <v/>
      </c>
    </row>
    <row r="3696" spans="1:21" ht="14.4" customHeight="1" x14ac:dyDescent="0.3">
      <c r="A3696" t="s">
        <v>38</v>
      </c>
      <c r="B3696" t="s">
        <v>779</v>
      </c>
      <c r="C3696">
        <v>3388228</v>
      </c>
      <c r="D3696" s="388">
        <f>ROWS(C$5:C3696)</f>
        <v>3692</v>
      </c>
      <c r="E3696" s="388" t="str">
        <f>IF(_xlfn.IFNA(VLOOKUP(A3696,$AG$3:$AH$83,2,FALSE),"")='11.1'!$D$5,TXM!D3696,"")</f>
        <v/>
      </c>
      <c r="F3696" t="str">
        <f>IFERROR(SMALL($E$5:$E$9000,ROWS($E$5:E3696)),"")</f>
        <v/>
      </c>
      <c r="I3696" s="371" t="s">
        <v>157</v>
      </c>
      <c r="J3696" t="s">
        <v>843</v>
      </c>
      <c r="K3696" s="372">
        <v>21348</v>
      </c>
      <c r="L3696" s="388">
        <f>ROWS(K$5:K3696)</f>
        <v>3692</v>
      </c>
      <c r="M3696" s="388" t="str">
        <f>IF(_xlfn.IFNA(VLOOKUP(I3696,$AG$3:$AH$83,2,FALSE),"")='11.1'!$D$5,TXM!L3696,"")</f>
        <v/>
      </c>
      <c r="N3696" t="str">
        <f>IFERROR(SMALL($M$5:$M$9000,ROWS($M$5:M3696)),"")</f>
        <v/>
      </c>
      <c r="P3696" t="s">
        <v>1639</v>
      </c>
      <c r="S3696" s="388">
        <f>ROWS(R$5:R3696)</f>
        <v>3692</v>
      </c>
      <c r="T3696" s="388" t="str">
        <f>IF(_xlfn.IFNA(VLOOKUP(P3696,$AG$3:$AH$83,2,FALSE),"")='11.1'!$D$5,TXM!S3696,"")</f>
        <v/>
      </c>
      <c r="U3696" t="str">
        <f>IFERROR(SMALL($T$5:$T$9000,ROWS($T$5:T3696)),"")</f>
        <v/>
      </c>
    </row>
    <row r="3697" spans="1:21" ht="14.4" customHeight="1" x14ac:dyDescent="0.3">
      <c r="A3697" t="s">
        <v>38</v>
      </c>
      <c r="B3697" t="s">
        <v>863</v>
      </c>
      <c r="C3697">
        <v>3358537</v>
      </c>
      <c r="D3697" s="388">
        <f>ROWS(C$5:C3697)</f>
        <v>3693</v>
      </c>
      <c r="E3697" s="388" t="str">
        <f>IF(_xlfn.IFNA(VLOOKUP(A3697,$AG$3:$AH$83,2,FALSE),"")='11.1'!$D$5,TXM!D3697,"")</f>
        <v/>
      </c>
      <c r="F3697" t="str">
        <f>IFERROR(SMALL($E$5:$E$9000,ROWS($E$5:E3697)),"")</f>
        <v/>
      </c>
      <c r="I3697" s="371" t="s">
        <v>157</v>
      </c>
      <c r="J3697" t="s">
        <v>1002</v>
      </c>
      <c r="K3697" s="372">
        <v>17967</v>
      </c>
      <c r="L3697" s="388">
        <f>ROWS(K$5:K3697)</f>
        <v>3693</v>
      </c>
      <c r="M3697" s="388" t="str">
        <f>IF(_xlfn.IFNA(VLOOKUP(I3697,$AG$3:$AH$83,2,FALSE),"")='11.1'!$D$5,TXM!L3697,"")</f>
        <v/>
      </c>
      <c r="N3697" t="str">
        <f>IFERROR(SMALL($M$5:$M$9000,ROWS($M$5:M3697)),"")</f>
        <v/>
      </c>
      <c r="P3697" t="s">
        <v>1639</v>
      </c>
      <c r="S3697" s="388">
        <f>ROWS(R$5:R3697)</f>
        <v>3693</v>
      </c>
      <c r="T3697" s="388" t="str">
        <f>IF(_xlfn.IFNA(VLOOKUP(P3697,$AG$3:$AH$83,2,FALSE),"")='11.1'!$D$5,TXM!S3697,"")</f>
        <v/>
      </c>
      <c r="U3697" t="str">
        <f>IFERROR(SMALL($T$5:$T$9000,ROWS($T$5:T3697)),"")</f>
        <v/>
      </c>
    </row>
    <row r="3698" spans="1:21" ht="14.4" customHeight="1" x14ac:dyDescent="0.3">
      <c r="A3698" t="s">
        <v>38</v>
      </c>
      <c r="B3698" t="s">
        <v>104</v>
      </c>
      <c r="C3698">
        <v>3261450</v>
      </c>
      <c r="D3698" s="388">
        <f>ROWS(C$5:C3698)</f>
        <v>3694</v>
      </c>
      <c r="E3698" s="388" t="str">
        <f>IF(_xlfn.IFNA(VLOOKUP(A3698,$AG$3:$AH$83,2,FALSE),"")='11.1'!$D$5,TXM!D3698,"")</f>
        <v/>
      </c>
      <c r="F3698" t="str">
        <f>IFERROR(SMALL($E$5:$E$9000,ROWS($E$5:E3698)),"")</f>
        <v/>
      </c>
      <c r="I3698" s="371" t="s">
        <v>157</v>
      </c>
      <c r="J3698" t="s">
        <v>867</v>
      </c>
      <c r="K3698" s="372">
        <v>9491</v>
      </c>
      <c r="L3698" s="388">
        <f>ROWS(K$5:K3698)</f>
        <v>3694</v>
      </c>
      <c r="M3698" s="388" t="str">
        <f>IF(_xlfn.IFNA(VLOOKUP(I3698,$AG$3:$AH$83,2,FALSE),"")='11.1'!$D$5,TXM!L3698,"")</f>
        <v/>
      </c>
      <c r="N3698" t="str">
        <f>IFERROR(SMALL($M$5:$M$9000,ROWS($M$5:M3698)),"")</f>
        <v/>
      </c>
      <c r="P3698" t="s">
        <v>1639</v>
      </c>
      <c r="S3698" s="388">
        <f>ROWS(R$5:R3698)</f>
        <v>3694</v>
      </c>
      <c r="T3698" s="388" t="str">
        <f>IF(_xlfn.IFNA(VLOOKUP(P3698,$AG$3:$AH$83,2,FALSE),"")='11.1'!$D$5,TXM!S3698,"")</f>
        <v/>
      </c>
      <c r="U3698" t="str">
        <f>IFERROR(SMALL($T$5:$T$9000,ROWS($T$5:T3698)),"")</f>
        <v/>
      </c>
    </row>
    <row r="3699" spans="1:21" ht="14.4" customHeight="1" x14ac:dyDescent="0.3">
      <c r="A3699" t="s">
        <v>38</v>
      </c>
      <c r="B3699" t="s">
        <v>797</v>
      </c>
      <c r="C3699">
        <v>2341725</v>
      </c>
      <c r="D3699" s="388">
        <f>ROWS(C$5:C3699)</f>
        <v>3695</v>
      </c>
      <c r="E3699" s="388" t="str">
        <f>IF(_xlfn.IFNA(VLOOKUP(A3699,$AG$3:$AH$83,2,FALSE),"")='11.1'!$D$5,TXM!D3699,"")</f>
        <v/>
      </c>
      <c r="F3699" t="str">
        <f>IFERROR(SMALL($E$5:$E$9000,ROWS($E$5:E3699)),"")</f>
        <v/>
      </c>
      <c r="I3699" s="371" t="s">
        <v>157</v>
      </c>
      <c r="J3699" t="s">
        <v>95</v>
      </c>
      <c r="K3699" s="372">
        <v>4911</v>
      </c>
      <c r="L3699" s="388">
        <f>ROWS(K$5:K3699)</f>
        <v>3695</v>
      </c>
      <c r="M3699" s="388" t="str">
        <f>IF(_xlfn.IFNA(VLOOKUP(I3699,$AG$3:$AH$83,2,FALSE),"")='11.1'!$D$5,TXM!L3699,"")</f>
        <v/>
      </c>
      <c r="N3699" t="str">
        <f>IFERROR(SMALL($M$5:$M$9000,ROWS($M$5:M3699)),"")</f>
        <v/>
      </c>
      <c r="P3699" t="s">
        <v>1639</v>
      </c>
      <c r="S3699" s="388">
        <f>ROWS(R$5:R3699)</f>
        <v>3695</v>
      </c>
      <c r="T3699" s="388" t="str">
        <f>IF(_xlfn.IFNA(VLOOKUP(P3699,$AG$3:$AH$83,2,FALSE),"")='11.1'!$D$5,TXM!S3699,"")</f>
        <v/>
      </c>
      <c r="U3699" t="str">
        <f>IFERROR(SMALL($T$5:$T$9000,ROWS($T$5:T3699)),"")</f>
        <v/>
      </c>
    </row>
    <row r="3700" spans="1:21" ht="14.4" customHeight="1" x14ac:dyDescent="0.3">
      <c r="A3700" t="s">
        <v>38</v>
      </c>
      <c r="B3700" t="s">
        <v>789</v>
      </c>
      <c r="C3700">
        <v>1514636</v>
      </c>
      <c r="D3700" s="388">
        <f>ROWS(C$5:C3700)</f>
        <v>3696</v>
      </c>
      <c r="E3700" s="388" t="str">
        <f>IF(_xlfn.IFNA(VLOOKUP(A3700,$AG$3:$AH$83,2,FALSE),"")='11.1'!$D$5,TXM!D3700,"")</f>
        <v/>
      </c>
      <c r="F3700" t="str">
        <f>IFERROR(SMALL($E$5:$E$9000,ROWS($E$5:E3700)),"")</f>
        <v/>
      </c>
      <c r="I3700" s="371" t="s">
        <v>157</v>
      </c>
      <c r="J3700" t="s">
        <v>795</v>
      </c>
      <c r="K3700" s="372">
        <v>3787</v>
      </c>
      <c r="L3700" s="388">
        <f>ROWS(K$5:K3700)</f>
        <v>3696</v>
      </c>
      <c r="M3700" s="388" t="str">
        <f>IF(_xlfn.IFNA(VLOOKUP(I3700,$AG$3:$AH$83,2,FALSE),"")='11.1'!$D$5,TXM!L3700,"")</f>
        <v/>
      </c>
      <c r="N3700" t="str">
        <f>IFERROR(SMALL($M$5:$M$9000,ROWS($M$5:M3700)),"")</f>
        <v/>
      </c>
      <c r="P3700" t="s">
        <v>1639</v>
      </c>
      <c r="S3700" s="388">
        <f>ROWS(R$5:R3700)</f>
        <v>3696</v>
      </c>
      <c r="T3700" s="388" t="str">
        <f>IF(_xlfn.IFNA(VLOOKUP(P3700,$AG$3:$AH$83,2,FALSE),"")='11.1'!$D$5,TXM!S3700,"")</f>
        <v/>
      </c>
      <c r="U3700" t="str">
        <f>IFERROR(SMALL($T$5:$T$9000,ROWS($T$5:T3700)),"")</f>
        <v/>
      </c>
    </row>
    <row r="3701" spans="1:21" ht="14.4" customHeight="1" x14ac:dyDescent="0.3">
      <c r="A3701" t="s">
        <v>38</v>
      </c>
      <c r="B3701" t="s">
        <v>1252</v>
      </c>
      <c r="C3701">
        <v>1482281</v>
      </c>
      <c r="D3701" s="388">
        <f>ROWS(C$5:C3701)</f>
        <v>3697</v>
      </c>
      <c r="E3701" s="388" t="str">
        <f>IF(_xlfn.IFNA(VLOOKUP(A3701,$AG$3:$AH$83,2,FALSE),"")='11.1'!$D$5,TXM!D3701,"")</f>
        <v/>
      </c>
      <c r="F3701" t="str">
        <f>IFERROR(SMALL($E$5:$E$9000,ROWS($E$5:E3701)),"")</f>
        <v/>
      </c>
      <c r="I3701" s="371" t="s">
        <v>157</v>
      </c>
      <c r="J3701" t="s">
        <v>837</v>
      </c>
      <c r="K3701" s="372">
        <v>3216</v>
      </c>
      <c r="L3701" s="388">
        <f>ROWS(K$5:K3701)</f>
        <v>3697</v>
      </c>
      <c r="M3701" s="388" t="str">
        <f>IF(_xlfn.IFNA(VLOOKUP(I3701,$AG$3:$AH$83,2,FALSE),"")='11.1'!$D$5,TXM!L3701,"")</f>
        <v/>
      </c>
      <c r="N3701" t="str">
        <f>IFERROR(SMALL($M$5:$M$9000,ROWS($M$5:M3701)),"")</f>
        <v/>
      </c>
      <c r="P3701" t="s">
        <v>1639</v>
      </c>
      <c r="S3701" s="388">
        <f>ROWS(R$5:R3701)</f>
        <v>3697</v>
      </c>
      <c r="T3701" s="388" t="str">
        <f>IF(_xlfn.IFNA(VLOOKUP(P3701,$AG$3:$AH$83,2,FALSE),"")='11.1'!$D$5,TXM!S3701,"")</f>
        <v/>
      </c>
      <c r="U3701" t="str">
        <f>IFERROR(SMALL($T$5:$T$9000,ROWS($T$5:T3701)),"")</f>
        <v/>
      </c>
    </row>
    <row r="3702" spans="1:21" ht="14.4" customHeight="1" x14ac:dyDescent="0.3">
      <c r="A3702" t="s">
        <v>38</v>
      </c>
      <c r="B3702" t="s">
        <v>95</v>
      </c>
      <c r="C3702">
        <v>1310772</v>
      </c>
      <c r="D3702" s="388">
        <f>ROWS(C$5:C3702)</f>
        <v>3698</v>
      </c>
      <c r="E3702" s="388" t="str">
        <f>IF(_xlfn.IFNA(VLOOKUP(A3702,$AG$3:$AH$83,2,FALSE),"")='11.1'!$D$5,TXM!D3702,"")</f>
        <v/>
      </c>
      <c r="F3702" t="str">
        <f>IFERROR(SMALL($E$5:$E$9000,ROWS($E$5:E3702)),"")</f>
        <v/>
      </c>
      <c r="I3702" s="371" t="s">
        <v>157</v>
      </c>
      <c r="J3702" t="s">
        <v>799</v>
      </c>
      <c r="K3702" s="372">
        <v>3190</v>
      </c>
      <c r="L3702" s="388">
        <f>ROWS(K$5:K3702)</f>
        <v>3698</v>
      </c>
      <c r="M3702" s="388" t="str">
        <f>IF(_xlfn.IFNA(VLOOKUP(I3702,$AG$3:$AH$83,2,FALSE),"")='11.1'!$D$5,TXM!L3702,"")</f>
        <v/>
      </c>
      <c r="N3702" t="str">
        <f>IFERROR(SMALL($M$5:$M$9000,ROWS($M$5:M3702)),"")</f>
        <v/>
      </c>
      <c r="P3702" t="s">
        <v>1639</v>
      </c>
      <c r="S3702" s="388">
        <f>ROWS(R$5:R3702)</f>
        <v>3698</v>
      </c>
      <c r="T3702" s="388" t="str">
        <f>IF(_xlfn.IFNA(VLOOKUP(P3702,$AG$3:$AH$83,2,FALSE),"")='11.1'!$D$5,TXM!S3702,"")</f>
        <v/>
      </c>
      <c r="U3702" t="str">
        <f>IFERROR(SMALL($T$5:$T$9000,ROWS($T$5:T3702)),"")</f>
        <v/>
      </c>
    </row>
    <row r="3703" spans="1:21" ht="14.4" customHeight="1" x14ac:dyDescent="0.3">
      <c r="A3703" t="s">
        <v>38</v>
      </c>
      <c r="B3703" t="s">
        <v>843</v>
      </c>
      <c r="C3703">
        <v>1096069</v>
      </c>
      <c r="D3703" s="388">
        <f>ROWS(C$5:C3703)</f>
        <v>3699</v>
      </c>
      <c r="E3703" s="388" t="str">
        <f>IF(_xlfn.IFNA(VLOOKUP(A3703,$AG$3:$AH$83,2,FALSE),"")='11.1'!$D$5,TXM!D3703,"")</f>
        <v/>
      </c>
      <c r="F3703" t="str">
        <f>IFERROR(SMALL($E$5:$E$9000,ROWS($E$5:E3703)),"")</f>
        <v/>
      </c>
      <c r="I3703" s="371" t="s">
        <v>157</v>
      </c>
      <c r="J3703" t="s">
        <v>94</v>
      </c>
      <c r="K3703" s="372">
        <v>2369</v>
      </c>
      <c r="L3703" s="388">
        <f>ROWS(K$5:K3703)</f>
        <v>3699</v>
      </c>
      <c r="M3703" s="388" t="str">
        <f>IF(_xlfn.IFNA(VLOOKUP(I3703,$AG$3:$AH$83,2,FALSE),"")='11.1'!$D$5,TXM!L3703,"")</f>
        <v/>
      </c>
      <c r="N3703" t="str">
        <f>IFERROR(SMALL($M$5:$M$9000,ROWS($M$5:M3703)),"")</f>
        <v/>
      </c>
      <c r="P3703" t="s">
        <v>1639</v>
      </c>
      <c r="S3703" s="388">
        <f>ROWS(R$5:R3703)</f>
        <v>3699</v>
      </c>
      <c r="T3703" s="388" t="str">
        <f>IF(_xlfn.IFNA(VLOOKUP(P3703,$AG$3:$AH$83,2,FALSE),"")='11.1'!$D$5,TXM!S3703,"")</f>
        <v/>
      </c>
      <c r="U3703" t="str">
        <f>IFERROR(SMALL($T$5:$T$9000,ROWS($T$5:T3703)),"")</f>
        <v/>
      </c>
    </row>
    <row r="3704" spans="1:21" ht="14.4" customHeight="1" x14ac:dyDescent="0.3">
      <c r="A3704" t="s">
        <v>38</v>
      </c>
      <c r="B3704" t="s">
        <v>809</v>
      </c>
      <c r="C3704">
        <v>975137</v>
      </c>
      <c r="D3704" s="388">
        <f>ROWS(C$5:C3704)</f>
        <v>3700</v>
      </c>
      <c r="E3704" s="388" t="str">
        <f>IF(_xlfn.IFNA(VLOOKUP(A3704,$AG$3:$AH$83,2,FALSE),"")='11.1'!$D$5,TXM!D3704,"")</f>
        <v/>
      </c>
      <c r="F3704" t="str">
        <f>IFERROR(SMALL($E$5:$E$9000,ROWS($E$5:E3704)),"")</f>
        <v/>
      </c>
      <c r="I3704" s="371" t="s">
        <v>157</v>
      </c>
      <c r="J3704" t="s">
        <v>859</v>
      </c>
      <c r="K3704" s="372">
        <v>1594</v>
      </c>
      <c r="L3704" s="388">
        <f>ROWS(K$5:K3704)</f>
        <v>3700</v>
      </c>
      <c r="M3704" s="388" t="str">
        <f>IF(_xlfn.IFNA(VLOOKUP(I3704,$AG$3:$AH$83,2,FALSE),"")='11.1'!$D$5,TXM!L3704,"")</f>
        <v/>
      </c>
      <c r="N3704" t="str">
        <f>IFERROR(SMALL($M$5:$M$9000,ROWS($M$5:M3704)),"")</f>
        <v/>
      </c>
      <c r="P3704" t="s">
        <v>1639</v>
      </c>
      <c r="S3704" s="388">
        <f>ROWS(R$5:R3704)</f>
        <v>3700</v>
      </c>
      <c r="T3704" s="388" t="str">
        <f>IF(_xlfn.IFNA(VLOOKUP(P3704,$AG$3:$AH$83,2,FALSE),"")='11.1'!$D$5,TXM!S3704,"")</f>
        <v/>
      </c>
      <c r="U3704" t="str">
        <f>IFERROR(SMALL($T$5:$T$9000,ROWS($T$5:T3704)),"")</f>
        <v/>
      </c>
    </row>
    <row r="3705" spans="1:21" ht="14.4" customHeight="1" x14ac:dyDescent="0.3">
      <c r="A3705" t="s">
        <v>38</v>
      </c>
      <c r="B3705" t="s">
        <v>865</v>
      </c>
      <c r="C3705">
        <v>962793</v>
      </c>
      <c r="D3705" s="388">
        <f>ROWS(C$5:C3705)</f>
        <v>3701</v>
      </c>
      <c r="E3705" s="388" t="str">
        <f>IF(_xlfn.IFNA(VLOOKUP(A3705,$AG$3:$AH$83,2,FALSE),"")='11.1'!$D$5,TXM!D3705,"")</f>
        <v/>
      </c>
      <c r="F3705" t="str">
        <f>IFERROR(SMALL($E$5:$E$9000,ROWS($E$5:E3705)),"")</f>
        <v/>
      </c>
      <c r="I3705" s="371" t="s">
        <v>157</v>
      </c>
      <c r="J3705" t="s">
        <v>1500</v>
      </c>
      <c r="K3705" s="372">
        <v>1431</v>
      </c>
      <c r="L3705" s="388">
        <f>ROWS(K$5:K3705)</f>
        <v>3701</v>
      </c>
      <c r="M3705" s="388" t="str">
        <f>IF(_xlfn.IFNA(VLOOKUP(I3705,$AG$3:$AH$83,2,FALSE),"")='11.1'!$D$5,TXM!L3705,"")</f>
        <v/>
      </c>
      <c r="N3705" t="str">
        <f>IFERROR(SMALL($M$5:$M$9000,ROWS($M$5:M3705)),"")</f>
        <v/>
      </c>
      <c r="P3705" t="s">
        <v>1639</v>
      </c>
      <c r="S3705" s="388">
        <f>ROWS(R$5:R3705)</f>
        <v>3701</v>
      </c>
      <c r="T3705" s="388" t="str">
        <f>IF(_xlfn.IFNA(VLOOKUP(P3705,$AG$3:$AH$83,2,FALSE),"")='11.1'!$D$5,TXM!S3705,"")</f>
        <v/>
      </c>
      <c r="U3705" t="str">
        <f>IFERROR(SMALL($T$5:$T$9000,ROWS($T$5:T3705)),"")</f>
        <v/>
      </c>
    </row>
    <row r="3706" spans="1:21" ht="14.4" customHeight="1" x14ac:dyDescent="0.3">
      <c r="A3706" t="s">
        <v>38</v>
      </c>
      <c r="B3706" t="s">
        <v>91</v>
      </c>
      <c r="C3706">
        <v>930153</v>
      </c>
      <c r="D3706" s="388">
        <f>ROWS(C$5:C3706)</f>
        <v>3702</v>
      </c>
      <c r="E3706" s="388" t="str">
        <f>IF(_xlfn.IFNA(VLOOKUP(A3706,$AG$3:$AH$83,2,FALSE),"")='11.1'!$D$5,TXM!D3706,"")</f>
        <v/>
      </c>
      <c r="F3706" t="str">
        <f>IFERROR(SMALL($E$5:$E$9000,ROWS($E$5:E3706)),"")</f>
        <v/>
      </c>
      <c r="I3706" s="371" t="s">
        <v>157</v>
      </c>
      <c r="J3706" t="s">
        <v>990</v>
      </c>
      <c r="K3706" s="372">
        <v>1048</v>
      </c>
      <c r="L3706" s="388">
        <f>ROWS(K$5:K3706)</f>
        <v>3702</v>
      </c>
      <c r="M3706" s="388" t="str">
        <f>IF(_xlfn.IFNA(VLOOKUP(I3706,$AG$3:$AH$83,2,FALSE),"")='11.1'!$D$5,TXM!L3706,"")</f>
        <v/>
      </c>
      <c r="N3706" t="str">
        <f>IFERROR(SMALL($M$5:$M$9000,ROWS($M$5:M3706)),"")</f>
        <v/>
      </c>
      <c r="P3706" t="s">
        <v>1639</v>
      </c>
      <c r="S3706" s="388">
        <f>ROWS(R$5:R3706)</f>
        <v>3702</v>
      </c>
      <c r="T3706" s="388" t="str">
        <f>IF(_xlfn.IFNA(VLOOKUP(P3706,$AG$3:$AH$83,2,FALSE),"")='11.1'!$D$5,TXM!S3706,"")</f>
        <v/>
      </c>
      <c r="U3706" t="str">
        <f>IFERROR(SMALL($T$5:$T$9000,ROWS($T$5:T3706)),"")</f>
        <v/>
      </c>
    </row>
    <row r="3707" spans="1:21" ht="14.4" customHeight="1" x14ac:dyDescent="0.3">
      <c r="A3707" t="s">
        <v>38</v>
      </c>
      <c r="B3707" t="s">
        <v>106</v>
      </c>
      <c r="C3707">
        <v>807187</v>
      </c>
      <c r="D3707" s="388">
        <f>ROWS(C$5:C3707)</f>
        <v>3703</v>
      </c>
      <c r="E3707" s="388" t="str">
        <f>IF(_xlfn.IFNA(VLOOKUP(A3707,$AG$3:$AH$83,2,FALSE),"")='11.1'!$D$5,TXM!D3707,"")</f>
        <v/>
      </c>
      <c r="F3707" t="str">
        <f>IFERROR(SMALL($E$5:$E$9000,ROWS($E$5:E3707)),"")</f>
        <v/>
      </c>
      <c r="I3707" s="371" t="s">
        <v>157</v>
      </c>
      <c r="J3707" t="s">
        <v>785</v>
      </c>
      <c r="K3707" s="372">
        <v>1004</v>
      </c>
      <c r="L3707" s="388">
        <f>ROWS(K$5:K3707)</f>
        <v>3703</v>
      </c>
      <c r="M3707" s="388" t="str">
        <f>IF(_xlfn.IFNA(VLOOKUP(I3707,$AG$3:$AH$83,2,FALSE),"")='11.1'!$D$5,TXM!L3707,"")</f>
        <v/>
      </c>
      <c r="N3707" t="str">
        <f>IFERROR(SMALL($M$5:$M$9000,ROWS($M$5:M3707)),"")</f>
        <v/>
      </c>
      <c r="P3707" t="s">
        <v>1639</v>
      </c>
      <c r="S3707" s="388">
        <f>ROWS(R$5:R3707)</f>
        <v>3703</v>
      </c>
      <c r="T3707" s="388" t="str">
        <f>IF(_xlfn.IFNA(VLOOKUP(P3707,$AG$3:$AH$83,2,FALSE),"")='11.1'!$D$5,TXM!S3707,"")</f>
        <v/>
      </c>
      <c r="U3707" t="str">
        <f>IFERROR(SMALL($T$5:$T$9000,ROWS($T$5:T3707)),"")</f>
        <v/>
      </c>
    </row>
    <row r="3708" spans="1:21" ht="14.4" customHeight="1" x14ac:dyDescent="0.3">
      <c r="A3708" t="s">
        <v>38</v>
      </c>
      <c r="B3708" t="s">
        <v>841</v>
      </c>
      <c r="C3708">
        <v>683551</v>
      </c>
      <c r="D3708" s="388">
        <f>ROWS(C$5:C3708)</f>
        <v>3704</v>
      </c>
      <c r="E3708" s="388" t="str">
        <f>IF(_xlfn.IFNA(VLOOKUP(A3708,$AG$3:$AH$83,2,FALSE),"")='11.1'!$D$5,TXM!D3708,"")</f>
        <v/>
      </c>
      <c r="F3708" t="str">
        <f>IFERROR(SMALL($E$5:$E$9000,ROWS($E$5:E3708)),"")</f>
        <v/>
      </c>
      <c r="I3708" s="371" t="s">
        <v>157</v>
      </c>
      <c r="J3708" t="s">
        <v>1434</v>
      </c>
      <c r="K3708" s="372">
        <v>640</v>
      </c>
      <c r="L3708" s="388">
        <f>ROWS(K$5:K3708)</f>
        <v>3704</v>
      </c>
      <c r="M3708" s="388" t="str">
        <f>IF(_xlfn.IFNA(VLOOKUP(I3708,$AG$3:$AH$83,2,FALSE),"")='11.1'!$D$5,TXM!L3708,"")</f>
        <v/>
      </c>
      <c r="N3708" t="str">
        <f>IFERROR(SMALL($M$5:$M$9000,ROWS($M$5:M3708)),"")</f>
        <v/>
      </c>
      <c r="P3708" t="s">
        <v>1639</v>
      </c>
      <c r="S3708" s="388">
        <f>ROWS(R$5:R3708)</f>
        <v>3704</v>
      </c>
      <c r="T3708" s="388" t="str">
        <f>IF(_xlfn.IFNA(VLOOKUP(P3708,$AG$3:$AH$83,2,FALSE),"")='11.1'!$D$5,TXM!S3708,"")</f>
        <v/>
      </c>
      <c r="U3708" t="str">
        <f>IFERROR(SMALL($T$5:$T$9000,ROWS($T$5:T3708)),"")</f>
        <v/>
      </c>
    </row>
    <row r="3709" spans="1:21" ht="14.4" customHeight="1" x14ac:dyDescent="0.3">
      <c r="A3709" t="s">
        <v>38</v>
      </c>
      <c r="B3709" t="s">
        <v>835</v>
      </c>
      <c r="C3709">
        <v>611195</v>
      </c>
      <c r="D3709" s="388">
        <f>ROWS(C$5:C3709)</f>
        <v>3705</v>
      </c>
      <c r="E3709" s="388" t="str">
        <f>IF(_xlfn.IFNA(VLOOKUP(A3709,$AG$3:$AH$83,2,FALSE),"")='11.1'!$D$5,TXM!D3709,"")</f>
        <v/>
      </c>
      <c r="F3709" t="str">
        <f>IFERROR(SMALL($E$5:$E$9000,ROWS($E$5:E3709)),"")</f>
        <v/>
      </c>
      <c r="I3709" s="371" t="s">
        <v>157</v>
      </c>
      <c r="J3709" t="s">
        <v>1000</v>
      </c>
      <c r="K3709" s="372">
        <v>359</v>
      </c>
      <c r="L3709" s="388">
        <f>ROWS(K$5:K3709)</f>
        <v>3705</v>
      </c>
      <c r="M3709" s="388" t="str">
        <f>IF(_xlfn.IFNA(VLOOKUP(I3709,$AG$3:$AH$83,2,FALSE),"")='11.1'!$D$5,TXM!L3709,"")</f>
        <v/>
      </c>
      <c r="N3709" t="str">
        <f>IFERROR(SMALL($M$5:$M$9000,ROWS($M$5:M3709)),"")</f>
        <v/>
      </c>
      <c r="P3709" t="s">
        <v>1639</v>
      </c>
      <c r="S3709" s="388">
        <f>ROWS(R$5:R3709)</f>
        <v>3705</v>
      </c>
      <c r="T3709" s="388" t="str">
        <f>IF(_xlfn.IFNA(VLOOKUP(P3709,$AG$3:$AH$83,2,FALSE),"")='11.1'!$D$5,TXM!S3709,"")</f>
        <v/>
      </c>
      <c r="U3709" t="str">
        <f>IFERROR(SMALL($T$5:$T$9000,ROWS($T$5:T3709)),"")</f>
        <v/>
      </c>
    </row>
    <row r="3710" spans="1:21" ht="14.4" customHeight="1" x14ac:dyDescent="0.3">
      <c r="A3710" t="s">
        <v>38</v>
      </c>
      <c r="B3710" t="s">
        <v>859</v>
      </c>
      <c r="C3710">
        <v>361391</v>
      </c>
      <c r="D3710" s="388">
        <f>ROWS(C$5:C3710)</f>
        <v>3706</v>
      </c>
      <c r="E3710" s="388" t="str">
        <f>IF(_xlfn.IFNA(VLOOKUP(A3710,$AG$3:$AH$83,2,FALSE),"")='11.1'!$D$5,TXM!D3710,"")</f>
        <v/>
      </c>
      <c r="F3710" t="str">
        <f>IFERROR(SMALL($E$5:$E$9000,ROWS($E$5:E3710)),"")</f>
        <v/>
      </c>
      <c r="I3710" s="371" t="s">
        <v>157</v>
      </c>
      <c r="J3710" t="s">
        <v>791</v>
      </c>
      <c r="K3710" s="372">
        <v>327</v>
      </c>
      <c r="L3710" s="388">
        <f>ROWS(K$5:K3710)</f>
        <v>3706</v>
      </c>
      <c r="M3710" s="388" t="str">
        <f>IF(_xlfn.IFNA(VLOOKUP(I3710,$AG$3:$AH$83,2,FALSE),"")='11.1'!$D$5,TXM!L3710,"")</f>
        <v/>
      </c>
      <c r="N3710" t="str">
        <f>IFERROR(SMALL($M$5:$M$9000,ROWS($M$5:M3710)),"")</f>
        <v/>
      </c>
      <c r="P3710" t="s">
        <v>1639</v>
      </c>
      <c r="S3710" s="388">
        <f>ROWS(R$5:R3710)</f>
        <v>3706</v>
      </c>
      <c r="T3710" s="388" t="str">
        <f>IF(_xlfn.IFNA(VLOOKUP(P3710,$AG$3:$AH$83,2,FALSE),"")='11.1'!$D$5,TXM!S3710,"")</f>
        <v/>
      </c>
      <c r="U3710" t="str">
        <f>IFERROR(SMALL($T$5:$T$9000,ROWS($T$5:T3710)),"")</f>
        <v/>
      </c>
    </row>
    <row r="3711" spans="1:21" ht="14.4" customHeight="1" x14ac:dyDescent="0.3">
      <c r="A3711" t="s">
        <v>38</v>
      </c>
      <c r="B3711" t="s">
        <v>823</v>
      </c>
      <c r="C3711">
        <v>133038</v>
      </c>
      <c r="D3711" s="388">
        <f>ROWS(C$5:C3711)</f>
        <v>3707</v>
      </c>
      <c r="E3711" s="388" t="str">
        <f>IF(_xlfn.IFNA(VLOOKUP(A3711,$AG$3:$AH$83,2,FALSE),"")='11.1'!$D$5,TXM!D3711,"")</f>
        <v/>
      </c>
      <c r="F3711" t="str">
        <f>IFERROR(SMALL($E$5:$E$9000,ROWS($E$5:E3711)),"")</f>
        <v/>
      </c>
      <c r="I3711" s="371" t="s">
        <v>157</v>
      </c>
      <c r="J3711" t="s">
        <v>1318</v>
      </c>
      <c r="K3711" s="372">
        <v>177</v>
      </c>
      <c r="L3711" s="388">
        <f>ROWS(K$5:K3711)</f>
        <v>3707</v>
      </c>
      <c r="M3711" s="388" t="str">
        <f>IF(_xlfn.IFNA(VLOOKUP(I3711,$AG$3:$AH$83,2,FALSE),"")='11.1'!$D$5,TXM!L3711,"")</f>
        <v/>
      </c>
      <c r="N3711" t="str">
        <f>IFERROR(SMALL($M$5:$M$9000,ROWS($M$5:M3711)),"")</f>
        <v/>
      </c>
      <c r="P3711" t="s">
        <v>1639</v>
      </c>
      <c r="S3711" s="388">
        <f>ROWS(R$5:R3711)</f>
        <v>3707</v>
      </c>
      <c r="T3711" s="388" t="str">
        <f>IF(_xlfn.IFNA(VLOOKUP(P3711,$AG$3:$AH$83,2,FALSE),"")='11.1'!$D$5,TXM!S3711,"")</f>
        <v/>
      </c>
      <c r="U3711" t="str">
        <f>IFERROR(SMALL($T$5:$T$9000,ROWS($T$5:T3711)),"")</f>
        <v/>
      </c>
    </row>
    <row r="3712" spans="1:21" ht="14.4" customHeight="1" x14ac:dyDescent="0.3">
      <c r="A3712" t="s">
        <v>38</v>
      </c>
      <c r="B3712" t="s">
        <v>98</v>
      </c>
      <c r="C3712">
        <v>104813</v>
      </c>
      <c r="D3712" s="388">
        <f>ROWS(C$5:C3712)</f>
        <v>3708</v>
      </c>
      <c r="E3712" s="388" t="str">
        <f>IF(_xlfn.IFNA(VLOOKUP(A3712,$AG$3:$AH$83,2,FALSE),"")='11.1'!$D$5,TXM!D3712,"")</f>
        <v/>
      </c>
      <c r="F3712" t="str">
        <f>IFERROR(SMALL($E$5:$E$9000,ROWS($E$5:E3712)),"")</f>
        <v/>
      </c>
      <c r="I3712" s="371" t="s">
        <v>157</v>
      </c>
      <c r="J3712" t="s">
        <v>861</v>
      </c>
      <c r="K3712" s="372">
        <v>127</v>
      </c>
      <c r="L3712" s="388">
        <f>ROWS(K$5:K3712)</f>
        <v>3708</v>
      </c>
      <c r="M3712" s="388" t="str">
        <f>IF(_xlfn.IFNA(VLOOKUP(I3712,$AG$3:$AH$83,2,FALSE),"")='11.1'!$D$5,TXM!L3712,"")</f>
        <v/>
      </c>
      <c r="N3712" t="str">
        <f>IFERROR(SMALL($M$5:$M$9000,ROWS($M$5:M3712)),"")</f>
        <v/>
      </c>
      <c r="P3712" t="s">
        <v>1639</v>
      </c>
      <c r="S3712" s="388">
        <f>ROWS(R$5:R3712)</f>
        <v>3708</v>
      </c>
      <c r="T3712" s="388" t="str">
        <f>IF(_xlfn.IFNA(VLOOKUP(P3712,$AG$3:$AH$83,2,FALSE),"")='11.1'!$D$5,TXM!S3712,"")</f>
        <v/>
      </c>
      <c r="U3712" t="str">
        <f>IFERROR(SMALL($T$5:$T$9000,ROWS($T$5:T3712)),"")</f>
        <v/>
      </c>
    </row>
    <row r="3713" spans="1:21" ht="14.4" customHeight="1" x14ac:dyDescent="0.3">
      <c r="A3713" t="s">
        <v>38</v>
      </c>
      <c r="B3713" t="s">
        <v>108</v>
      </c>
      <c r="C3713">
        <v>85200</v>
      </c>
      <c r="D3713" s="388">
        <f>ROWS(C$5:C3713)</f>
        <v>3709</v>
      </c>
      <c r="E3713" s="388" t="str">
        <f>IF(_xlfn.IFNA(VLOOKUP(A3713,$AG$3:$AH$83,2,FALSE),"")='11.1'!$D$5,TXM!D3713,"")</f>
        <v/>
      </c>
      <c r="F3713" t="str">
        <f>IFERROR(SMALL($E$5:$E$9000,ROWS($E$5:E3713)),"")</f>
        <v/>
      </c>
      <c r="I3713" s="371" t="s">
        <v>157</v>
      </c>
      <c r="J3713" t="s">
        <v>1240</v>
      </c>
      <c r="K3713" s="372">
        <v>109</v>
      </c>
      <c r="L3713" s="388">
        <f>ROWS(K$5:K3713)</f>
        <v>3709</v>
      </c>
      <c r="M3713" s="388" t="str">
        <f>IF(_xlfn.IFNA(VLOOKUP(I3713,$AG$3:$AH$83,2,FALSE),"")='11.1'!$D$5,TXM!L3713,"")</f>
        <v/>
      </c>
      <c r="N3713" t="str">
        <f>IFERROR(SMALL($M$5:$M$9000,ROWS($M$5:M3713)),"")</f>
        <v/>
      </c>
      <c r="P3713" t="s">
        <v>1639</v>
      </c>
      <c r="S3713" s="388">
        <f>ROWS(R$5:R3713)</f>
        <v>3709</v>
      </c>
      <c r="T3713" s="388" t="str">
        <f>IF(_xlfn.IFNA(VLOOKUP(P3713,$AG$3:$AH$83,2,FALSE),"")='11.1'!$D$5,TXM!S3713,"")</f>
        <v/>
      </c>
      <c r="U3713" t="str">
        <f>IFERROR(SMALL($T$5:$T$9000,ROWS($T$5:T3713)),"")</f>
        <v/>
      </c>
    </row>
    <row r="3714" spans="1:21" ht="14.4" customHeight="1" x14ac:dyDescent="0.3">
      <c r="A3714" t="s">
        <v>38</v>
      </c>
      <c r="B3714" t="s">
        <v>1265</v>
      </c>
      <c r="C3714">
        <v>55323</v>
      </c>
      <c r="D3714" s="388">
        <f>ROWS(C$5:C3714)</f>
        <v>3710</v>
      </c>
      <c r="E3714" s="388" t="str">
        <f>IF(_xlfn.IFNA(VLOOKUP(A3714,$AG$3:$AH$83,2,FALSE),"")='11.1'!$D$5,TXM!D3714,"")</f>
        <v/>
      </c>
      <c r="F3714" t="str">
        <f>IFERROR(SMALL($E$5:$E$9000,ROWS($E$5:E3714)),"")</f>
        <v/>
      </c>
      <c r="I3714" s="371" t="s">
        <v>157</v>
      </c>
      <c r="J3714" t="s">
        <v>825</v>
      </c>
      <c r="K3714" s="372">
        <v>72</v>
      </c>
      <c r="L3714" s="388">
        <f>ROWS(K$5:K3714)</f>
        <v>3710</v>
      </c>
      <c r="M3714" s="388" t="str">
        <f>IF(_xlfn.IFNA(VLOOKUP(I3714,$AG$3:$AH$83,2,FALSE),"")='11.1'!$D$5,TXM!L3714,"")</f>
        <v/>
      </c>
      <c r="N3714" t="str">
        <f>IFERROR(SMALL($M$5:$M$9000,ROWS($M$5:M3714)),"")</f>
        <v/>
      </c>
      <c r="P3714" t="s">
        <v>1639</v>
      </c>
      <c r="S3714" s="388">
        <f>ROWS(R$5:R3714)</f>
        <v>3710</v>
      </c>
      <c r="T3714" s="388" t="str">
        <f>IF(_xlfn.IFNA(VLOOKUP(P3714,$AG$3:$AH$83,2,FALSE),"")='11.1'!$D$5,TXM!S3714,"")</f>
        <v/>
      </c>
      <c r="U3714" t="str">
        <f>IFERROR(SMALL($T$5:$T$9000,ROWS($T$5:T3714)),"")</f>
        <v/>
      </c>
    </row>
    <row r="3715" spans="1:21" ht="14.4" customHeight="1" x14ac:dyDescent="0.3">
      <c r="A3715" t="s">
        <v>38</v>
      </c>
      <c r="B3715" t="s">
        <v>96</v>
      </c>
      <c r="C3715">
        <v>37490</v>
      </c>
      <c r="D3715" s="388">
        <f>ROWS(C$5:C3715)</f>
        <v>3711</v>
      </c>
      <c r="E3715" s="388" t="str">
        <f>IF(_xlfn.IFNA(VLOOKUP(A3715,$AG$3:$AH$83,2,FALSE),"")='11.1'!$D$5,TXM!D3715,"")</f>
        <v/>
      </c>
      <c r="F3715" t="str">
        <f>IFERROR(SMALL($E$5:$E$9000,ROWS($E$5:E3715)),"")</f>
        <v/>
      </c>
      <c r="I3715" s="371" t="s">
        <v>157</v>
      </c>
      <c r="J3715" t="s">
        <v>1285</v>
      </c>
      <c r="K3715" s="372">
        <v>57</v>
      </c>
      <c r="L3715" s="388">
        <f>ROWS(K$5:K3715)</f>
        <v>3711</v>
      </c>
      <c r="M3715" s="388" t="str">
        <f>IF(_xlfn.IFNA(VLOOKUP(I3715,$AG$3:$AH$83,2,FALSE),"")='11.1'!$D$5,TXM!L3715,"")</f>
        <v/>
      </c>
      <c r="N3715" t="str">
        <f>IFERROR(SMALL($M$5:$M$9000,ROWS($M$5:M3715)),"")</f>
        <v/>
      </c>
      <c r="P3715" t="s">
        <v>1639</v>
      </c>
      <c r="S3715" s="388">
        <f>ROWS(R$5:R3715)</f>
        <v>3711</v>
      </c>
      <c r="T3715" s="388" t="str">
        <f>IF(_xlfn.IFNA(VLOOKUP(P3715,$AG$3:$AH$83,2,FALSE),"")='11.1'!$D$5,TXM!S3715,"")</f>
        <v/>
      </c>
      <c r="U3715" t="str">
        <f>IFERROR(SMALL($T$5:$T$9000,ROWS($T$5:T3715)),"")</f>
        <v/>
      </c>
    </row>
    <row r="3716" spans="1:21" ht="14.4" customHeight="1" x14ac:dyDescent="0.3">
      <c r="A3716" t="s">
        <v>38</v>
      </c>
      <c r="B3716" t="s">
        <v>1318</v>
      </c>
      <c r="C3716">
        <v>20385</v>
      </c>
      <c r="D3716" s="388">
        <f>ROWS(C$5:C3716)</f>
        <v>3712</v>
      </c>
      <c r="E3716" s="388" t="str">
        <f>IF(_xlfn.IFNA(VLOOKUP(A3716,$AG$3:$AH$83,2,FALSE),"")='11.1'!$D$5,TXM!D3716,"")</f>
        <v/>
      </c>
      <c r="F3716" t="str">
        <f>IFERROR(SMALL($E$5:$E$9000,ROWS($E$5:E3716)),"")</f>
        <v/>
      </c>
      <c r="I3716" s="371" t="s">
        <v>507</v>
      </c>
      <c r="J3716" t="s">
        <v>1252</v>
      </c>
      <c r="K3716" s="372">
        <v>34474</v>
      </c>
      <c r="L3716" s="388">
        <f>ROWS(K$5:K3716)</f>
        <v>3712</v>
      </c>
      <c r="M3716" s="388" t="str">
        <f>IF(_xlfn.IFNA(VLOOKUP(I3716,$AG$3:$AH$83,2,FALSE),"")='11.1'!$D$5,TXM!L3716,"")</f>
        <v/>
      </c>
      <c r="N3716" t="str">
        <f>IFERROR(SMALL($M$5:$M$9000,ROWS($M$5:M3716)),"")</f>
        <v/>
      </c>
      <c r="P3716" t="s">
        <v>1639</v>
      </c>
      <c r="S3716" s="388">
        <f>ROWS(R$5:R3716)</f>
        <v>3712</v>
      </c>
      <c r="T3716" s="388" t="str">
        <f>IF(_xlfn.IFNA(VLOOKUP(P3716,$AG$3:$AH$83,2,FALSE),"")='11.1'!$D$5,TXM!S3716,"")</f>
        <v/>
      </c>
      <c r="U3716" t="str">
        <f>IFERROR(SMALL($T$5:$T$9000,ROWS($T$5:T3716)),"")</f>
        <v/>
      </c>
    </row>
    <row r="3717" spans="1:21" ht="14.4" customHeight="1" x14ac:dyDescent="0.3">
      <c r="A3717" t="s">
        <v>38</v>
      </c>
      <c r="B3717" t="s">
        <v>815</v>
      </c>
      <c r="C3717">
        <v>13632</v>
      </c>
      <c r="D3717" s="388">
        <f>ROWS(C$5:C3717)</f>
        <v>3713</v>
      </c>
      <c r="E3717" s="388" t="str">
        <f>IF(_xlfn.IFNA(VLOOKUP(A3717,$AG$3:$AH$83,2,FALSE),"")='11.1'!$D$5,TXM!D3717,"")</f>
        <v/>
      </c>
      <c r="F3717" t="str">
        <f>IFERROR(SMALL($E$5:$E$9000,ROWS($E$5:E3717)),"")</f>
        <v/>
      </c>
      <c r="I3717" s="371" t="s">
        <v>507</v>
      </c>
      <c r="J3717" t="s">
        <v>93</v>
      </c>
      <c r="K3717" s="372">
        <v>13241</v>
      </c>
      <c r="L3717" s="388">
        <f>ROWS(K$5:K3717)</f>
        <v>3713</v>
      </c>
      <c r="M3717" s="388" t="str">
        <f>IF(_xlfn.IFNA(VLOOKUP(I3717,$AG$3:$AH$83,2,FALSE),"")='11.1'!$D$5,TXM!L3717,"")</f>
        <v/>
      </c>
      <c r="N3717" t="str">
        <f>IFERROR(SMALL($M$5:$M$9000,ROWS($M$5:M3717)),"")</f>
        <v/>
      </c>
      <c r="P3717" t="s">
        <v>1639</v>
      </c>
      <c r="S3717" s="388">
        <f>ROWS(R$5:R3717)</f>
        <v>3713</v>
      </c>
      <c r="T3717" s="388" t="str">
        <f>IF(_xlfn.IFNA(VLOOKUP(P3717,$AG$3:$AH$83,2,FALSE),"")='11.1'!$D$5,TXM!S3717,"")</f>
        <v/>
      </c>
      <c r="U3717" t="str">
        <f>IFERROR(SMALL($T$5:$T$9000,ROWS($T$5:T3717)),"")</f>
        <v/>
      </c>
    </row>
    <row r="3718" spans="1:21" ht="14.4" customHeight="1" x14ac:dyDescent="0.3">
      <c r="A3718" t="s">
        <v>38</v>
      </c>
      <c r="B3718" t="s">
        <v>1006</v>
      </c>
      <c r="C3718">
        <v>2832</v>
      </c>
      <c r="D3718" s="388">
        <f>ROWS(C$5:C3718)</f>
        <v>3714</v>
      </c>
      <c r="E3718" s="388" t="str">
        <f>IF(_xlfn.IFNA(VLOOKUP(A3718,$AG$3:$AH$83,2,FALSE),"")='11.1'!$D$5,TXM!D3718,"")</f>
        <v/>
      </c>
      <c r="F3718" t="str">
        <f>IFERROR(SMALL($E$5:$E$9000,ROWS($E$5:E3718)),"")</f>
        <v/>
      </c>
      <c r="I3718" s="371" t="s">
        <v>507</v>
      </c>
      <c r="J3718" t="s">
        <v>1265</v>
      </c>
      <c r="K3718" s="372">
        <v>3827</v>
      </c>
      <c r="L3718" s="388">
        <f>ROWS(K$5:K3718)</f>
        <v>3714</v>
      </c>
      <c r="M3718" s="388" t="str">
        <f>IF(_xlfn.IFNA(VLOOKUP(I3718,$AG$3:$AH$83,2,FALSE),"")='11.1'!$D$5,TXM!L3718,"")</f>
        <v/>
      </c>
      <c r="N3718" t="str">
        <f>IFERROR(SMALL($M$5:$M$9000,ROWS($M$5:M3718)),"")</f>
        <v/>
      </c>
      <c r="P3718" t="s">
        <v>1639</v>
      </c>
      <c r="S3718" s="388">
        <f>ROWS(R$5:R3718)</f>
        <v>3714</v>
      </c>
      <c r="T3718" s="388" t="str">
        <f>IF(_xlfn.IFNA(VLOOKUP(P3718,$AG$3:$AH$83,2,FALSE),"")='11.1'!$D$5,TXM!S3718,"")</f>
        <v/>
      </c>
      <c r="U3718" t="str">
        <f>IFERROR(SMALL($T$5:$T$9000,ROWS($T$5:T3718)),"")</f>
        <v/>
      </c>
    </row>
    <row r="3719" spans="1:21" ht="14.4" customHeight="1" x14ac:dyDescent="0.3">
      <c r="A3719" t="s">
        <v>38</v>
      </c>
      <c r="B3719" t="s">
        <v>827</v>
      </c>
      <c r="C3719">
        <v>2162</v>
      </c>
      <c r="D3719" s="388">
        <f>ROWS(C$5:C3719)</f>
        <v>3715</v>
      </c>
      <c r="E3719" s="388" t="str">
        <f>IF(_xlfn.IFNA(VLOOKUP(A3719,$AG$3:$AH$83,2,FALSE),"")='11.1'!$D$5,TXM!D3719,"")</f>
        <v/>
      </c>
      <c r="F3719" t="str">
        <f>IFERROR(SMALL($E$5:$E$9000,ROWS($E$5:E3719)),"")</f>
        <v/>
      </c>
      <c r="I3719" s="371" t="s">
        <v>507</v>
      </c>
      <c r="J3719" t="s">
        <v>867</v>
      </c>
      <c r="K3719" s="372">
        <v>2019</v>
      </c>
      <c r="L3719" s="388">
        <f>ROWS(K$5:K3719)</f>
        <v>3715</v>
      </c>
      <c r="M3719" s="388" t="str">
        <f>IF(_xlfn.IFNA(VLOOKUP(I3719,$AG$3:$AH$83,2,FALSE),"")='11.1'!$D$5,TXM!L3719,"")</f>
        <v/>
      </c>
      <c r="N3719" t="str">
        <f>IFERROR(SMALL($M$5:$M$9000,ROWS($M$5:M3719)),"")</f>
        <v/>
      </c>
      <c r="P3719" t="s">
        <v>1639</v>
      </c>
      <c r="S3719" s="388">
        <f>ROWS(R$5:R3719)</f>
        <v>3715</v>
      </c>
      <c r="T3719" s="388" t="str">
        <f>IF(_xlfn.IFNA(VLOOKUP(P3719,$AG$3:$AH$83,2,FALSE),"")='11.1'!$D$5,TXM!S3719,"")</f>
        <v/>
      </c>
      <c r="U3719" t="str">
        <f>IFERROR(SMALL($T$5:$T$9000,ROWS($T$5:T3719)),"")</f>
        <v/>
      </c>
    </row>
    <row r="3720" spans="1:21" ht="14.4" customHeight="1" x14ac:dyDescent="0.3">
      <c r="A3720" t="s">
        <v>38</v>
      </c>
      <c r="B3720" t="s">
        <v>1240</v>
      </c>
      <c r="C3720">
        <v>1785</v>
      </c>
      <c r="D3720" s="388">
        <f>ROWS(C$5:C3720)</f>
        <v>3716</v>
      </c>
      <c r="E3720" s="388" t="str">
        <f>IF(_xlfn.IFNA(VLOOKUP(A3720,$AG$3:$AH$83,2,FALSE),"")='11.1'!$D$5,TXM!D3720,"")</f>
        <v/>
      </c>
      <c r="F3720" t="str">
        <f>IFERROR(SMALL($E$5:$E$9000,ROWS($E$5:E3720)),"")</f>
        <v/>
      </c>
      <c r="I3720" s="371" t="s">
        <v>507</v>
      </c>
      <c r="J3720" t="s">
        <v>102</v>
      </c>
      <c r="K3720" s="372">
        <v>1553</v>
      </c>
      <c r="L3720" s="388">
        <f>ROWS(K$5:K3720)</f>
        <v>3716</v>
      </c>
      <c r="M3720" s="388" t="str">
        <f>IF(_xlfn.IFNA(VLOOKUP(I3720,$AG$3:$AH$83,2,FALSE),"")='11.1'!$D$5,TXM!L3720,"")</f>
        <v/>
      </c>
      <c r="N3720" t="str">
        <f>IFERROR(SMALL($M$5:$M$9000,ROWS($M$5:M3720)),"")</f>
        <v/>
      </c>
      <c r="P3720" t="s">
        <v>1639</v>
      </c>
      <c r="S3720" s="388">
        <f>ROWS(R$5:R3720)</f>
        <v>3716</v>
      </c>
      <c r="T3720" s="388" t="str">
        <f>IF(_xlfn.IFNA(VLOOKUP(P3720,$AG$3:$AH$83,2,FALSE),"")='11.1'!$D$5,TXM!S3720,"")</f>
        <v/>
      </c>
      <c r="U3720" t="str">
        <f>IFERROR(SMALL($T$5:$T$9000,ROWS($T$5:T3720)),"")</f>
        <v/>
      </c>
    </row>
    <row r="3721" spans="1:21" ht="14.4" customHeight="1" x14ac:dyDescent="0.3">
      <c r="A3721" t="s">
        <v>683</v>
      </c>
      <c r="B3721" t="s">
        <v>1000</v>
      </c>
      <c r="C3721">
        <v>1589479</v>
      </c>
      <c r="D3721" s="388">
        <f>ROWS(C$5:C3721)</f>
        <v>3717</v>
      </c>
      <c r="E3721" s="388" t="str">
        <f>IF(_xlfn.IFNA(VLOOKUP(A3721,$AG$3:$AH$83,2,FALSE),"")='11.1'!$D$5,TXM!D3721,"")</f>
        <v/>
      </c>
      <c r="F3721" t="str">
        <f>IFERROR(SMALL($E$5:$E$9000,ROWS($E$5:E3721)),"")</f>
        <v/>
      </c>
      <c r="I3721" s="371" t="s">
        <v>507</v>
      </c>
      <c r="J3721" t="s">
        <v>108</v>
      </c>
      <c r="K3721" s="372">
        <v>505</v>
      </c>
      <c r="L3721" s="388">
        <f>ROWS(K$5:K3721)</f>
        <v>3717</v>
      </c>
      <c r="M3721" s="388" t="str">
        <f>IF(_xlfn.IFNA(VLOOKUP(I3721,$AG$3:$AH$83,2,FALSE),"")='11.1'!$D$5,TXM!L3721,"")</f>
        <v/>
      </c>
      <c r="N3721" t="str">
        <f>IFERROR(SMALL($M$5:$M$9000,ROWS($M$5:M3721)),"")</f>
        <v/>
      </c>
      <c r="P3721" t="s">
        <v>1639</v>
      </c>
      <c r="S3721" s="388">
        <f>ROWS(R$5:R3721)</f>
        <v>3717</v>
      </c>
      <c r="T3721" s="388" t="str">
        <f>IF(_xlfn.IFNA(VLOOKUP(P3721,$AG$3:$AH$83,2,FALSE),"")='11.1'!$D$5,TXM!S3721,"")</f>
        <v/>
      </c>
      <c r="U3721" t="str">
        <f>IFERROR(SMALL($T$5:$T$9000,ROWS($T$5:T3721)),"")</f>
        <v/>
      </c>
    </row>
    <row r="3722" spans="1:21" ht="14.4" customHeight="1" x14ac:dyDescent="0.3">
      <c r="A3722" t="s">
        <v>683</v>
      </c>
      <c r="B3722" t="s">
        <v>95</v>
      </c>
      <c r="C3722">
        <v>662498</v>
      </c>
      <c r="D3722" s="388">
        <f>ROWS(C$5:C3722)</f>
        <v>3718</v>
      </c>
      <c r="E3722" s="388" t="str">
        <f>IF(_xlfn.IFNA(VLOOKUP(A3722,$AG$3:$AH$83,2,FALSE),"")='11.1'!$D$5,TXM!D3722,"")</f>
        <v/>
      </c>
      <c r="F3722" t="str">
        <f>IFERROR(SMALL($E$5:$E$9000,ROWS($E$5:E3722)),"")</f>
        <v/>
      </c>
      <c r="I3722" s="371" t="s">
        <v>507</v>
      </c>
      <c r="J3722" t="s">
        <v>172</v>
      </c>
      <c r="K3722" s="372">
        <v>379</v>
      </c>
      <c r="L3722" s="388">
        <f>ROWS(K$5:K3722)</f>
        <v>3718</v>
      </c>
      <c r="M3722" s="388" t="str">
        <f>IF(_xlfn.IFNA(VLOOKUP(I3722,$AG$3:$AH$83,2,FALSE),"")='11.1'!$D$5,TXM!L3722,"")</f>
        <v/>
      </c>
      <c r="N3722" t="str">
        <f>IFERROR(SMALL($M$5:$M$9000,ROWS($M$5:M3722)),"")</f>
        <v/>
      </c>
      <c r="P3722" t="s">
        <v>1639</v>
      </c>
      <c r="S3722" s="388">
        <f>ROWS(R$5:R3722)</f>
        <v>3718</v>
      </c>
      <c r="T3722" s="388" t="str">
        <f>IF(_xlfn.IFNA(VLOOKUP(P3722,$AG$3:$AH$83,2,FALSE),"")='11.1'!$D$5,TXM!S3722,"")</f>
        <v/>
      </c>
      <c r="U3722" t="str">
        <f>IFERROR(SMALL($T$5:$T$9000,ROWS($T$5:T3722)),"")</f>
        <v/>
      </c>
    </row>
    <row r="3723" spans="1:21" ht="14.4" customHeight="1" x14ac:dyDescent="0.3">
      <c r="A3723" t="s">
        <v>683</v>
      </c>
      <c r="B3723" t="s">
        <v>863</v>
      </c>
      <c r="C3723">
        <v>257520</v>
      </c>
      <c r="D3723" s="388">
        <f>ROWS(C$5:C3723)</f>
        <v>3719</v>
      </c>
      <c r="E3723" s="388" t="str">
        <f>IF(_xlfn.IFNA(VLOOKUP(A3723,$AG$3:$AH$83,2,FALSE),"")='11.1'!$D$5,TXM!D3723,"")</f>
        <v/>
      </c>
      <c r="F3723" t="str">
        <f>IFERROR(SMALL($E$5:$E$9000,ROWS($E$5:E3723)),"")</f>
        <v/>
      </c>
      <c r="I3723" s="371" t="s">
        <v>507</v>
      </c>
      <c r="J3723" t="s">
        <v>1240</v>
      </c>
      <c r="K3723" s="372">
        <v>43</v>
      </c>
      <c r="L3723" s="388">
        <f>ROWS(K$5:K3723)</f>
        <v>3719</v>
      </c>
      <c r="M3723" s="388" t="str">
        <f>IF(_xlfn.IFNA(VLOOKUP(I3723,$AG$3:$AH$83,2,FALSE),"")='11.1'!$D$5,TXM!L3723,"")</f>
        <v/>
      </c>
      <c r="N3723" t="str">
        <f>IFERROR(SMALL($M$5:$M$9000,ROWS($M$5:M3723)),"")</f>
        <v/>
      </c>
      <c r="P3723" t="s">
        <v>1639</v>
      </c>
      <c r="S3723" s="388">
        <f>ROWS(R$5:R3723)</f>
        <v>3719</v>
      </c>
      <c r="T3723" s="388" t="str">
        <f>IF(_xlfn.IFNA(VLOOKUP(P3723,$AG$3:$AH$83,2,FALSE),"")='11.1'!$D$5,TXM!S3723,"")</f>
        <v/>
      </c>
      <c r="U3723" t="str">
        <f>IFERROR(SMALL($T$5:$T$9000,ROWS($T$5:T3723)),"")</f>
        <v/>
      </c>
    </row>
    <row r="3724" spans="1:21" ht="14.4" customHeight="1" x14ac:dyDescent="0.3">
      <c r="A3724" t="s">
        <v>683</v>
      </c>
      <c r="B3724" t="s">
        <v>106</v>
      </c>
      <c r="C3724">
        <v>196496</v>
      </c>
      <c r="D3724" s="388">
        <f>ROWS(C$5:C3724)</f>
        <v>3720</v>
      </c>
      <c r="E3724" s="388" t="str">
        <f>IF(_xlfn.IFNA(VLOOKUP(A3724,$AG$3:$AH$83,2,FALSE),"")='11.1'!$D$5,TXM!D3724,"")</f>
        <v/>
      </c>
      <c r="F3724" t="str">
        <f>IFERROR(SMALL($E$5:$E$9000,ROWS($E$5:E3724)),"")</f>
        <v/>
      </c>
      <c r="I3724" s="371" t="s">
        <v>507</v>
      </c>
      <c r="J3724" t="s">
        <v>95</v>
      </c>
      <c r="K3724" s="372">
        <v>30</v>
      </c>
      <c r="L3724" s="388">
        <f>ROWS(K$5:K3724)</f>
        <v>3720</v>
      </c>
      <c r="M3724" s="388" t="str">
        <f>IF(_xlfn.IFNA(VLOOKUP(I3724,$AG$3:$AH$83,2,FALSE),"")='11.1'!$D$5,TXM!L3724,"")</f>
        <v/>
      </c>
      <c r="N3724" t="str">
        <f>IFERROR(SMALL($M$5:$M$9000,ROWS($M$5:M3724)),"")</f>
        <v/>
      </c>
      <c r="P3724" t="s">
        <v>1639</v>
      </c>
      <c r="S3724" s="388">
        <f>ROWS(R$5:R3724)</f>
        <v>3720</v>
      </c>
      <c r="T3724" s="388" t="str">
        <f>IF(_xlfn.IFNA(VLOOKUP(P3724,$AG$3:$AH$83,2,FALSE),"")='11.1'!$D$5,TXM!S3724,"")</f>
        <v/>
      </c>
      <c r="U3724" t="str">
        <f>IFERROR(SMALL($T$5:$T$9000,ROWS($T$5:T3724)),"")</f>
        <v/>
      </c>
    </row>
    <row r="3725" spans="1:21" ht="14.4" customHeight="1" x14ac:dyDescent="0.3">
      <c r="A3725" t="s">
        <v>683</v>
      </c>
      <c r="B3725" t="s">
        <v>853</v>
      </c>
      <c r="C3725">
        <v>174856</v>
      </c>
      <c r="D3725" s="388">
        <f>ROWS(C$5:C3725)</f>
        <v>3721</v>
      </c>
      <c r="E3725" s="388" t="str">
        <f>IF(_xlfn.IFNA(VLOOKUP(A3725,$AG$3:$AH$83,2,FALSE),"")='11.1'!$D$5,TXM!D3725,"")</f>
        <v/>
      </c>
      <c r="F3725" t="str">
        <f>IFERROR(SMALL($E$5:$E$9000,ROWS($E$5:E3725)),"")</f>
        <v/>
      </c>
      <c r="I3725" s="371" t="s">
        <v>507</v>
      </c>
      <c r="J3725" t="s">
        <v>823</v>
      </c>
      <c r="K3725" s="372">
        <v>20</v>
      </c>
      <c r="L3725" s="388">
        <f>ROWS(K$5:K3725)</f>
        <v>3721</v>
      </c>
      <c r="M3725" s="388" t="str">
        <f>IF(_xlfn.IFNA(VLOOKUP(I3725,$AG$3:$AH$83,2,FALSE),"")='11.1'!$D$5,TXM!L3725,"")</f>
        <v/>
      </c>
      <c r="N3725" t="str">
        <f>IFERROR(SMALL($M$5:$M$9000,ROWS($M$5:M3725)),"")</f>
        <v/>
      </c>
      <c r="P3725" t="s">
        <v>1639</v>
      </c>
      <c r="S3725" s="388">
        <f>ROWS(R$5:R3725)</f>
        <v>3721</v>
      </c>
      <c r="T3725" s="388" t="str">
        <f>IF(_xlfn.IFNA(VLOOKUP(P3725,$AG$3:$AH$83,2,FALSE),"")='11.1'!$D$5,TXM!S3725,"")</f>
        <v/>
      </c>
      <c r="U3725" t="str">
        <f>IFERROR(SMALL($T$5:$T$9000,ROWS($T$5:T3725)),"")</f>
        <v/>
      </c>
    </row>
    <row r="3726" spans="1:21" ht="14.4" customHeight="1" x14ac:dyDescent="0.3">
      <c r="A3726" t="s">
        <v>142</v>
      </c>
      <c r="B3726" t="s">
        <v>996</v>
      </c>
      <c r="C3726">
        <v>512347156</v>
      </c>
      <c r="D3726" s="388">
        <f>ROWS(C$5:C3726)</f>
        <v>3722</v>
      </c>
      <c r="E3726" s="388" t="str">
        <f>IF(_xlfn.IFNA(VLOOKUP(A3726,$AG$3:$AH$83,2,FALSE),"")='11.1'!$D$5,TXM!D3726,"")</f>
        <v/>
      </c>
      <c r="F3726" t="str">
        <f>IFERROR(SMALL($E$5:$E$9000,ROWS($E$5:E3726)),"")</f>
        <v/>
      </c>
      <c r="I3726" s="371" t="s">
        <v>507</v>
      </c>
      <c r="J3726" t="s">
        <v>799</v>
      </c>
      <c r="K3726" s="372">
        <v>4</v>
      </c>
      <c r="L3726" s="388">
        <f>ROWS(K$5:K3726)</f>
        <v>3722</v>
      </c>
      <c r="M3726" s="388" t="str">
        <f>IF(_xlfn.IFNA(VLOOKUP(I3726,$AG$3:$AH$83,2,FALSE),"")='11.1'!$D$5,TXM!L3726,"")</f>
        <v/>
      </c>
      <c r="N3726" t="str">
        <f>IFERROR(SMALL($M$5:$M$9000,ROWS($M$5:M3726)),"")</f>
        <v/>
      </c>
      <c r="P3726" t="s">
        <v>1639</v>
      </c>
      <c r="S3726" s="388">
        <f>ROWS(R$5:R3726)</f>
        <v>3722</v>
      </c>
      <c r="T3726" s="388" t="str">
        <f>IF(_xlfn.IFNA(VLOOKUP(P3726,$AG$3:$AH$83,2,FALSE),"")='11.1'!$D$5,TXM!S3726,"")</f>
        <v/>
      </c>
      <c r="U3726" t="str">
        <f>IFERROR(SMALL($T$5:$T$9000,ROWS($T$5:T3726)),"")</f>
        <v/>
      </c>
    </row>
    <row r="3727" spans="1:21" ht="14.4" customHeight="1" x14ac:dyDescent="0.3">
      <c r="A3727" t="s">
        <v>142</v>
      </c>
      <c r="B3727" t="s">
        <v>1000</v>
      </c>
      <c r="C3727">
        <v>16784365</v>
      </c>
      <c r="D3727" s="388">
        <f>ROWS(C$5:C3727)</f>
        <v>3723</v>
      </c>
      <c r="E3727" s="388" t="str">
        <f>IF(_xlfn.IFNA(VLOOKUP(A3727,$AG$3:$AH$83,2,FALSE),"")='11.1'!$D$5,TXM!D3727,"")</f>
        <v/>
      </c>
      <c r="F3727" t="str">
        <f>IFERROR(SMALL($E$5:$E$9000,ROWS($E$5:E3727)),"")</f>
        <v/>
      </c>
      <c r="I3727" s="371" t="s">
        <v>1206</v>
      </c>
      <c r="J3727" t="s">
        <v>96</v>
      </c>
      <c r="K3727" s="372">
        <v>197494</v>
      </c>
      <c r="L3727" s="388">
        <f>ROWS(K$5:K3727)</f>
        <v>3723</v>
      </c>
      <c r="M3727" s="388" t="str">
        <f>IF(_xlfn.IFNA(VLOOKUP(I3727,$AG$3:$AH$83,2,FALSE),"")='11.1'!$D$5,TXM!L3727,"")</f>
        <v/>
      </c>
      <c r="N3727" t="str">
        <f>IFERROR(SMALL($M$5:$M$9000,ROWS($M$5:M3727)),"")</f>
        <v/>
      </c>
      <c r="P3727" t="s">
        <v>1639</v>
      </c>
      <c r="S3727" s="388">
        <f>ROWS(R$5:R3727)</f>
        <v>3723</v>
      </c>
      <c r="T3727" s="388" t="str">
        <f>IF(_xlfn.IFNA(VLOOKUP(P3727,$AG$3:$AH$83,2,FALSE),"")='11.1'!$D$5,TXM!S3727,"")</f>
        <v/>
      </c>
      <c r="U3727" t="str">
        <f>IFERROR(SMALL($T$5:$T$9000,ROWS($T$5:T3727)),"")</f>
        <v/>
      </c>
    </row>
    <row r="3728" spans="1:21" ht="14.4" customHeight="1" x14ac:dyDescent="0.3">
      <c r="A3728" t="s">
        <v>142</v>
      </c>
      <c r="B3728" t="s">
        <v>809</v>
      </c>
      <c r="C3728">
        <v>9354057</v>
      </c>
      <c r="D3728" s="388">
        <f>ROWS(C$5:C3728)</f>
        <v>3724</v>
      </c>
      <c r="E3728" s="388" t="str">
        <f>IF(_xlfn.IFNA(VLOOKUP(A3728,$AG$3:$AH$83,2,FALSE),"")='11.1'!$D$5,TXM!D3728,"")</f>
        <v/>
      </c>
      <c r="F3728" t="str">
        <f>IFERROR(SMALL($E$5:$E$9000,ROWS($E$5:E3728)),"")</f>
        <v/>
      </c>
      <c r="I3728" s="371" t="s">
        <v>1206</v>
      </c>
      <c r="J3728" t="s">
        <v>833</v>
      </c>
      <c r="K3728" s="372">
        <v>1502</v>
      </c>
      <c r="L3728" s="388">
        <f>ROWS(K$5:K3728)</f>
        <v>3724</v>
      </c>
      <c r="M3728" s="388" t="str">
        <f>IF(_xlfn.IFNA(VLOOKUP(I3728,$AG$3:$AH$83,2,FALSE),"")='11.1'!$D$5,TXM!L3728,"")</f>
        <v/>
      </c>
      <c r="N3728" t="str">
        <f>IFERROR(SMALL($M$5:$M$9000,ROWS($M$5:M3728)),"")</f>
        <v/>
      </c>
      <c r="P3728" t="s">
        <v>1639</v>
      </c>
      <c r="S3728" s="388">
        <f>ROWS(R$5:R3728)</f>
        <v>3724</v>
      </c>
      <c r="T3728" s="388" t="str">
        <f>IF(_xlfn.IFNA(VLOOKUP(P3728,$AG$3:$AH$83,2,FALSE),"")='11.1'!$D$5,TXM!S3728,"")</f>
        <v/>
      </c>
      <c r="U3728" t="str">
        <f>IFERROR(SMALL($T$5:$T$9000,ROWS($T$5:T3728)),"")</f>
        <v/>
      </c>
    </row>
    <row r="3729" spans="1:21" ht="14.4" customHeight="1" x14ac:dyDescent="0.3">
      <c r="A3729" t="s">
        <v>142</v>
      </c>
      <c r="B3729" t="s">
        <v>789</v>
      </c>
      <c r="C3729">
        <v>3457957</v>
      </c>
      <c r="D3729" s="388">
        <f>ROWS(C$5:C3729)</f>
        <v>3725</v>
      </c>
      <c r="E3729" s="388" t="str">
        <f>IF(_xlfn.IFNA(VLOOKUP(A3729,$AG$3:$AH$83,2,FALSE),"")='11.1'!$D$5,TXM!D3729,"")</f>
        <v/>
      </c>
      <c r="F3729" t="str">
        <f>IFERROR(SMALL($E$5:$E$9000,ROWS($E$5:E3729)),"")</f>
        <v/>
      </c>
      <c r="I3729" s="371" t="s">
        <v>1206</v>
      </c>
      <c r="J3729" t="s">
        <v>823</v>
      </c>
      <c r="K3729" s="372">
        <v>480</v>
      </c>
      <c r="L3729" s="388">
        <f>ROWS(K$5:K3729)</f>
        <v>3725</v>
      </c>
      <c r="M3729" s="388" t="str">
        <f>IF(_xlfn.IFNA(VLOOKUP(I3729,$AG$3:$AH$83,2,FALSE),"")='11.1'!$D$5,TXM!L3729,"")</f>
        <v/>
      </c>
      <c r="N3729" t="str">
        <f>IFERROR(SMALL($M$5:$M$9000,ROWS($M$5:M3729)),"")</f>
        <v/>
      </c>
      <c r="P3729" t="s">
        <v>1639</v>
      </c>
      <c r="S3729" s="388">
        <f>ROWS(R$5:R3729)</f>
        <v>3725</v>
      </c>
      <c r="T3729" s="388" t="str">
        <f>IF(_xlfn.IFNA(VLOOKUP(P3729,$AG$3:$AH$83,2,FALSE),"")='11.1'!$D$5,TXM!S3729,"")</f>
        <v/>
      </c>
      <c r="U3729" t="str">
        <f>IFERROR(SMALL($T$5:$T$9000,ROWS($T$5:T3729)),"")</f>
        <v/>
      </c>
    </row>
    <row r="3730" spans="1:21" ht="14.4" customHeight="1" x14ac:dyDescent="0.3">
      <c r="A3730" t="s">
        <v>142</v>
      </c>
      <c r="B3730" t="s">
        <v>837</v>
      </c>
      <c r="C3730">
        <v>2742383</v>
      </c>
      <c r="D3730" s="388">
        <f>ROWS(C$5:C3730)</f>
        <v>3726</v>
      </c>
      <c r="E3730" s="388" t="str">
        <f>IF(_xlfn.IFNA(VLOOKUP(A3730,$AG$3:$AH$83,2,FALSE),"")='11.1'!$D$5,TXM!D3730,"")</f>
        <v/>
      </c>
      <c r="F3730" t="str">
        <f>IFERROR(SMALL($E$5:$E$9000,ROWS($E$5:E3730)),"")</f>
        <v/>
      </c>
      <c r="I3730" s="371" t="s">
        <v>1206</v>
      </c>
      <c r="J3730" t="s">
        <v>1240</v>
      </c>
      <c r="K3730" s="372">
        <v>10</v>
      </c>
      <c r="L3730" s="388">
        <f>ROWS(K$5:K3730)</f>
        <v>3726</v>
      </c>
      <c r="M3730" s="388" t="str">
        <f>IF(_xlfn.IFNA(VLOOKUP(I3730,$AG$3:$AH$83,2,FALSE),"")='11.1'!$D$5,TXM!L3730,"")</f>
        <v/>
      </c>
      <c r="N3730" t="str">
        <f>IFERROR(SMALL($M$5:$M$9000,ROWS($M$5:M3730)),"")</f>
        <v/>
      </c>
      <c r="P3730" t="s">
        <v>1639</v>
      </c>
      <c r="S3730" s="388">
        <f>ROWS(R$5:R3730)</f>
        <v>3726</v>
      </c>
      <c r="T3730" s="388" t="str">
        <f>IF(_xlfn.IFNA(VLOOKUP(P3730,$AG$3:$AH$83,2,FALSE),"")='11.1'!$D$5,TXM!S3730,"")</f>
        <v/>
      </c>
      <c r="U3730" t="str">
        <f>IFERROR(SMALL($T$5:$T$9000,ROWS($T$5:T3730)),"")</f>
        <v/>
      </c>
    </row>
    <row r="3731" spans="1:21" ht="14.4" customHeight="1" x14ac:dyDescent="0.3">
      <c r="A3731" t="s">
        <v>142</v>
      </c>
      <c r="B3731" t="s">
        <v>779</v>
      </c>
      <c r="C3731">
        <v>2620724</v>
      </c>
      <c r="D3731" s="388">
        <f>ROWS(C$5:C3731)</f>
        <v>3727</v>
      </c>
      <c r="E3731" s="388" t="str">
        <f>IF(_xlfn.IFNA(VLOOKUP(A3731,$AG$3:$AH$83,2,FALSE),"")='11.1'!$D$5,TXM!D3731,"")</f>
        <v/>
      </c>
      <c r="F3731" t="str">
        <f>IFERROR(SMALL($E$5:$E$9000,ROWS($E$5:E3731)),"")</f>
        <v/>
      </c>
      <c r="I3731" s="371" t="s">
        <v>39</v>
      </c>
      <c r="J3731" t="s">
        <v>863</v>
      </c>
      <c r="K3731" s="372">
        <v>1925783810</v>
      </c>
      <c r="L3731" s="388">
        <f>ROWS(K$5:K3731)</f>
        <v>3727</v>
      </c>
      <c r="M3731" s="388" t="str">
        <f>IF(_xlfn.IFNA(VLOOKUP(I3731,$AG$3:$AH$83,2,FALSE),"")='11.1'!$D$5,TXM!L3731,"")</f>
        <v/>
      </c>
      <c r="N3731" t="str">
        <f>IFERROR(SMALL($M$5:$M$9000,ROWS($M$5:M3731)),"")</f>
        <v/>
      </c>
      <c r="P3731" t="s">
        <v>1639</v>
      </c>
      <c r="S3731" s="388">
        <f>ROWS(R$5:R3731)</f>
        <v>3727</v>
      </c>
      <c r="T3731" s="388" t="str">
        <f>IF(_xlfn.IFNA(VLOOKUP(P3731,$AG$3:$AH$83,2,FALSE),"")='11.1'!$D$5,TXM!S3731,"")</f>
        <v/>
      </c>
      <c r="U3731" t="str">
        <f>IFERROR(SMALL($T$5:$T$9000,ROWS($T$5:T3731)),"")</f>
        <v/>
      </c>
    </row>
    <row r="3732" spans="1:21" ht="14.4" customHeight="1" x14ac:dyDescent="0.3">
      <c r="A3732" t="s">
        <v>142</v>
      </c>
      <c r="B3732" t="s">
        <v>785</v>
      </c>
      <c r="C3732">
        <v>2237133</v>
      </c>
      <c r="D3732" s="388">
        <f>ROWS(C$5:C3732)</f>
        <v>3728</v>
      </c>
      <c r="E3732" s="388" t="str">
        <f>IF(_xlfn.IFNA(VLOOKUP(A3732,$AG$3:$AH$83,2,FALSE),"")='11.1'!$D$5,TXM!D3732,"")</f>
        <v/>
      </c>
      <c r="F3732" t="str">
        <f>IFERROR(SMALL($E$5:$E$9000,ROWS($E$5:E3732)),"")</f>
        <v/>
      </c>
      <c r="I3732" s="371" t="s">
        <v>39</v>
      </c>
      <c r="J3732" t="s">
        <v>777</v>
      </c>
      <c r="K3732" s="372">
        <v>1182671752</v>
      </c>
      <c r="L3732" s="388">
        <f>ROWS(K$5:K3732)</f>
        <v>3728</v>
      </c>
      <c r="M3732" s="388" t="str">
        <f>IF(_xlfn.IFNA(VLOOKUP(I3732,$AG$3:$AH$83,2,FALSE),"")='11.1'!$D$5,TXM!L3732,"")</f>
        <v/>
      </c>
      <c r="N3732" t="str">
        <f>IFERROR(SMALL($M$5:$M$9000,ROWS($M$5:M3732)),"")</f>
        <v/>
      </c>
      <c r="P3732" t="s">
        <v>1639</v>
      </c>
      <c r="S3732" s="388">
        <f>ROWS(R$5:R3732)</f>
        <v>3728</v>
      </c>
      <c r="T3732" s="388" t="str">
        <f>IF(_xlfn.IFNA(VLOOKUP(P3732,$AG$3:$AH$83,2,FALSE),"")='11.1'!$D$5,TXM!S3732,"")</f>
        <v/>
      </c>
      <c r="U3732" t="str">
        <f>IFERROR(SMALL($T$5:$T$9000,ROWS($T$5:T3732)),"")</f>
        <v/>
      </c>
    </row>
    <row r="3733" spans="1:21" ht="14.4" customHeight="1" x14ac:dyDescent="0.3">
      <c r="A3733" t="s">
        <v>142</v>
      </c>
      <c r="B3733" t="s">
        <v>863</v>
      </c>
      <c r="C3733">
        <v>1878339</v>
      </c>
      <c r="D3733" s="388">
        <f>ROWS(C$5:C3733)</f>
        <v>3729</v>
      </c>
      <c r="E3733" s="388" t="str">
        <f>IF(_xlfn.IFNA(VLOOKUP(A3733,$AG$3:$AH$83,2,FALSE),"")='11.1'!$D$5,TXM!D3733,"")</f>
        <v/>
      </c>
      <c r="F3733" t="str">
        <f>IFERROR(SMALL($E$5:$E$9000,ROWS($E$5:E3733)),"")</f>
        <v/>
      </c>
      <c r="I3733" s="371" t="s">
        <v>39</v>
      </c>
      <c r="J3733" t="s">
        <v>865</v>
      </c>
      <c r="K3733" s="372">
        <v>564198040</v>
      </c>
      <c r="L3733" s="388">
        <f>ROWS(K$5:K3733)</f>
        <v>3729</v>
      </c>
      <c r="M3733" s="388" t="str">
        <f>IF(_xlfn.IFNA(VLOOKUP(I3733,$AG$3:$AH$83,2,FALSE),"")='11.1'!$D$5,TXM!L3733,"")</f>
        <v/>
      </c>
      <c r="N3733" t="str">
        <f>IFERROR(SMALL($M$5:$M$9000,ROWS($M$5:M3733)),"")</f>
        <v/>
      </c>
      <c r="P3733" t="s">
        <v>1639</v>
      </c>
      <c r="S3733" s="388">
        <f>ROWS(R$5:R3733)</f>
        <v>3729</v>
      </c>
      <c r="T3733" s="388" t="str">
        <f>IF(_xlfn.IFNA(VLOOKUP(P3733,$AG$3:$AH$83,2,FALSE),"")='11.1'!$D$5,TXM!S3733,"")</f>
        <v/>
      </c>
      <c r="U3733" t="str">
        <f>IFERROR(SMALL($T$5:$T$9000,ROWS($T$5:T3733)),"")</f>
        <v/>
      </c>
    </row>
    <row r="3734" spans="1:21" ht="14.4" customHeight="1" x14ac:dyDescent="0.3">
      <c r="A3734" t="s">
        <v>142</v>
      </c>
      <c r="B3734" t="s">
        <v>815</v>
      </c>
      <c r="C3734">
        <v>1428520</v>
      </c>
      <c r="D3734" s="388">
        <f>ROWS(C$5:C3734)</f>
        <v>3730</v>
      </c>
      <c r="E3734" s="388" t="str">
        <f>IF(_xlfn.IFNA(VLOOKUP(A3734,$AG$3:$AH$83,2,FALSE),"")='11.1'!$D$5,TXM!D3734,"")</f>
        <v/>
      </c>
      <c r="F3734" t="str">
        <f>IFERROR(SMALL($E$5:$E$9000,ROWS($E$5:E3734)),"")</f>
        <v/>
      </c>
      <c r="I3734" s="371" t="s">
        <v>39</v>
      </c>
      <c r="J3734" t="s">
        <v>91</v>
      </c>
      <c r="K3734" s="372">
        <v>517240765</v>
      </c>
      <c r="L3734" s="388">
        <f>ROWS(K$5:K3734)</f>
        <v>3730</v>
      </c>
      <c r="M3734" s="388" t="str">
        <f>IF(_xlfn.IFNA(VLOOKUP(I3734,$AG$3:$AH$83,2,FALSE),"")='11.1'!$D$5,TXM!L3734,"")</f>
        <v/>
      </c>
      <c r="N3734" t="str">
        <f>IFERROR(SMALL($M$5:$M$9000,ROWS($M$5:M3734)),"")</f>
        <v/>
      </c>
      <c r="P3734" t="s">
        <v>1639</v>
      </c>
      <c r="S3734" s="388">
        <f>ROWS(R$5:R3734)</f>
        <v>3730</v>
      </c>
      <c r="T3734" s="388" t="str">
        <f>IF(_xlfn.IFNA(VLOOKUP(P3734,$AG$3:$AH$83,2,FALSE),"")='11.1'!$D$5,TXM!S3734,"")</f>
        <v/>
      </c>
      <c r="U3734" t="str">
        <f>IFERROR(SMALL($T$5:$T$9000,ROWS($T$5:T3734)),"")</f>
        <v/>
      </c>
    </row>
    <row r="3735" spans="1:21" ht="14.4" customHeight="1" x14ac:dyDescent="0.3">
      <c r="A3735" t="s">
        <v>142</v>
      </c>
      <c r="B3735" t="s">
        <v>95</v>
      </c>
      <c r="C3735">
        <v>989420</v>
      </c>
      <c r="D3735" s="388">
        <f>ROWS(C$5:C3735)</f>
        <v>3731</v>
      </c>
      <c r="E3735" s="388" t="str">
        <f>IF(_xlfn.IFNA(VLOOKUP(A3735,$AG$3:$AH$83,2,FALSE),"")='11.1'!$D$5,TXM!D3735,"")</f>
        <v/>
      </c>
      <c r="F3735" t="str">
        <f>IFERROR(SMALL($E$5:$E$9000,ROWS($E$5:E3735)),"")</f>
        <v/>
      </c>
      <c r="I3735" s="371" t="s">
        <v>39</v>
      </c>
      <c r="J3735" t="s">
        <v>106</v>
      </c>
      <c r="K3735" s="372">
        <v>382303614</v>
      </c>
      <c r="L3735" s="388">
        <f>ROWS(K$5:K3735)</f>
        <v>3731</v>
      </c>
      <c r="M3735" s="388" t="str">
        <f>IF(_xlfn.IFNA(VLOOKUP(I3735,$AG$3:$AH$83,2,FALSE),"")='11.1'!$D$5,TXM!L3735,"")</f>
        <v/>
      </c>
      <c r="N3735" t="str">
        <f>IFERROR(SMALL($M$5:$M$9000,ROWS($M$5:M3735)),"")</f>
        <v/>
      </c>
      <c r="P3735" t="s">
        <v>1639</v>
      </c>
      <c r="S3735" s="388">
        <f>ROWS(R$5:R3735)</f>
        <v>3731</v>
      </c>
      <c r="T3735" s="388" t="str">
        <f>IF(_xlfn.IFNA(VLOOKUP(P3735,$AG$3:$AH$83,2,FALSE),"")='11.1'!$D$5,TXM!S3735,"")</f>
        <v/>
      </c>
      <c r="U3735" t="str">
        <f>IFERROR(SMALL($T$5:$T$9000,ROWS($T$5:T3735)),"")</f>
        <v/>
      </c>
    </row>
    <row r="3736" spans="1:21" ht="14.4" customHeight="1" x14ac:dyDescent="0.3">
      <c r="A3736" t="s">
        <v>142</v>
      </c>
      <c r="B3736" t="s">
        <v>855</v>
      </c>
      <c r="C3736">
        <v>921750</v>
      </c>
      <c r="D3736" s="388">
        <f>ROWS(C$5:C3736)</f>
        <v>3732</v>
      </c>
      <c r="E3736" s="388" t="str">
        <f>IF(_xlfn.IFNA(VLOOKUP(A3736,$AG$3:$AH$83,2,FALSE),"")='11.1'!$D$5,TXM!D3736,"")</f>
        <v/>
      </c>
      <c r="F3736" t="str">
        <f>IFERROR(SMALL($E$5:$E$9000,ROWS($E$5:E3736)),"")</f>
        <v/>
      </c>
      <c r="I3736" s="371" t="s">
        <v>39</v>
      </c>
      <c r="J3736" t="s">
        <v>859</v>
      </c>
      <c r="K3736" s="372">
        <v>272551900</v>
      </c>
      <c r="L3736" s="388">
        <f>ROWS(K$5:K3736)</f>
        <v>3732</v>
      </c>
      <c r="M3736" s="388" t="str">
        <f>IF(_xlfn.IFNA(VLOOKUP(I3736,$AG$3:$AH$83,2,FALSE),"")='11.1'!$D$5,TXM!L3736,"")</f>
        <v/>
      </c>
      <c r="N3736" t="str">
        <f>IFERROR(SMALL($M$5:$M$9000,ROWS($M$5:M3736)),"")</f>
        <v/>
      </c>
      <c r="P3736" t="s">
        <v>1639</v>
      </c>
      <c r="S3736" s="388">
        <f>ROWS(R$5:R3736)</f>
        <v>3732</v>
      </c>
      <c r="T3736" s="388" t="str">
        <f>IF(_xlfn.IFNA(VLOOKUP(P3736,$AG$3:$AH$83,2,FALSE),"")='11.1'!$D$5,TXM!S3736,"")</f>
        <v/>
      </c>
      <c r="U3736" t="str">
        <f>IFERROR(SMALL($T$5:$T$9000,ROWS($T$5:T3736)),"")</f>
        <v/>
      </c>
    </row>
    <row r="3737" spans="1:21" ht="14.4" customHeight="1" x14ac:dyDescent="0.3">
      <c r="A3737" t="s">
        <v>142</v>
      </c>
      <c r="B3737" t="s">
        <v>859</v>
      </c>
      <c r="C3737">
        <v>751807</v>
      </c>
      <c r="D3737" s="388">
        <f>ROWS(C$5:C3737)</f>
        <v>3733</v>
      </c>
      <c r="E3737" s="388" t="str">
        <f>IF(_xlfn.IFNA(VLOOKUP(A3737,$AG$3:$AH$83,2,FALSE),"")='11.1'!$D$5,TXM!D3737,"")</f>
        <v/>
      </c>
      <c r="F3737" t="str">
        <f>IFERROR(SMALL($E$5:$E$9000,ROWS($E$5:E3737)),"")</f>
        <v/>
      </c>
      <c r="I3737" s="371" t="s">
        <v>39</v>
      </c>
      <c r="J3737" t="s">
        <v>1265</v>
      </c>
      <c r="K3737" s="372">
        <v>159478046</v>
      </c>
      <c r="L3737" s="388">
        <f>ROWS(K$5:K3737)</f>
        <v>3733</v>
      </c>
      <c r="M3737" s="388" t="str">
        <f>IF(_xlfn.IFNA(VLOOKUP(I3737,$AG$3:$AH$83,2,FALSE),"")='11.1'!$D$5,TXM!L3737,"")</f>
        <v/>
      </c>
      <c r="N3737" t="str">
        <f>IFERROR(SMALL($M$5:$M$9000,ROWS($M$5:M3737)),"")</f>
        <v/>
      </c>
      <c r="P3737" t="s">
        <v>1639</v>
      </c>
      <c r="S3737" s="388">
        <f>ROWS(R$5:R3737)</f>
        <v>3733</v>
      </c>
      <c r="T3737" s="388" t="str">
        <f>IF(_xlfn.IFNA(VLOOKUP(P3737,$AG$3:$AH$83,2,FALSE),"")='11.1'!$D$5,TXM!S3737,"")</f>
        <v/>
      </c>
      <c r="U3737" t="str">
        <f>IFERROR(SMALL($T$5:$T$9000,ROWS($T$5:T3737)),"")</f>
        <v/>
      </c>
    </row>
    <row r="3738" spans="1:21" ht="14.4" customHeight="1" x14ac:dyDescent="0.3">
      <c r="A3738" t="s">
        <v>142</v>
      </c>
      <c r="B3738" t="s">
        <v>1275</v>
      </c>
      <c r="C3738">
        <v>674054</v>
      </c>
      <c r="D3738" s="388">
        <f>ROWS(C$5:C3738)</f>
        <v>3734</v>
      </c>
      <c r="E3738" s="388" t="str">
        <f>IF(_xlfn.IFNA(VLOOKUP(A3738,$AG$3:$AH$83,2,FALSE),"")='11.1'!$D$5,TXM!D3738,"")</f>
        <v/>
      </c>
      <c r="F3738" t="str">
        <f>IFERROR(SMALL($E$5:$E$9000,ROWS($E$5:E3738)),"")</f>
        <v/>
      </c>
      <c r="I3738" s="371" t="s">
        <v>39</v>
      </c>
      <c r="J3738" t="s">
        <v>791</v>
      </c>
      <c r="K3738" s="372">
        <v>140950743</v>
      </c>
      <c r="L3738" s="388">
        <f>ROWS(K$5:K3738)</f>
        <v>3734</v>
      </c>
      <c r="M3738" s="388" t="str">
        <f>IF(_xlfn.IFNA(VLOOKUP(I3738,$AG$3:$AH$83,2,FALSE),"")='11.1'!$D$5,TXM!L3738,"")</f>
        <v/>
      </c>
      <c r="N3738" t="str">
        <f>IFERROR(SMALL($M$5:$M$9000,ROWS($M$5:M3738)),"")</f>
        <v/>
      </c>
      <c r="P3738" t="s">
        <v>1639</v>
      </c>
      <c r="S3738" s="388">
        <f>ROWS(R$5:R3738)</f>
        <v>3734</v>
      </c>
      <c r="T3738" s="388" t="str">
        <f>IF(_xlfn.IFNA(VLOOKUP(P3738,$AG$3:$AH$83,2,FALSE),"")='11.1'!$D$5,TXM!S3738,"")</f>
        <v/>
      </c>
      <c r="U3738" t="str">
        <f>IFERROR(SMALL($T$5:$T$9000,ROWS($T$5:T3738)),"")</f>
        <v/>
      </c>
    </row>
    <row r="3739" spans="1:21" ht="14.4" customHeight="1" x14ac:dyDescent="0.3">
      <c r="A3739" t="s">
        <v>142</v>
      </c>
      <c r="B3739" t="s">
        <v>813</v>
      </c>
      <c r="C3739">
        <v>374261</v>
      </c>
      <c r="D3739" s="388">
        <f>ROWS(C$5:C3739)</f>
        <v>3735</v>
      </c>
      <c r="E3739" s="388" t="str">
        <f>IF(_xlfn.IFNA(VLOOKUP(A3739,$AG$3:$AH$83,2,FALSE),"")='11.1'!$D$5,TXM!D3739,"")</f>
        <v/>
      </c>
      <c r="F3739" t="str">
        <f>IFERROR(SMALL($E$5:$E$9000,ROWS($E$5:E3739)),"")</f>
        <v/>
      </c>
      <c r="I3739" s="371" t="s">
        <v>39</v>
      </c>
      <c r="J3739" t="s">
        <v>1285</v>
      </c>
      <c r="K3739" s="372">
        <v>136789843</v>
      </c>
      <c r="L3739" s="388">
        <f>ROWS(K$5:K3739)</f>
        <v>3735</v>
      </c>
      <c r="M3739" s="388" t="str">
        <f>IF(_xlfn.IFNA(VLOOKUP(I3739,$AG$3:$AH$83,2,FALSE),"")='11.1'!$D$5,TXM!L3739,"")</f>
        <v/>
      </c>
      <c r="N3739" t="str">
        <f>IFERROR(SMALL($M$5:$M$9000,ROWS($M$5:M3739)),"")</f>
        <v/>
      </c>
      <c r="P3739" t="s">
        <v>1639</v>
      </c>
      <c r="S3739" s="388">
        <f>ROWS(R$5:R3739)</f>
        <v>3735</v>
      </c>
      <c r="T3739" s="388" t="str">
        <f>IF(_xlfn.IFNA(VLOOKUP(P3739,$AG$3:$AH$83,2,FALSE),"")='11.1'!$D$5,TXM!S3739,"")</f>
        <v/>
      </c>
      <c r="U3739" t="str">
        <f>IFERROR(SMALL($T$5:$T$9000,ROWS($T$5:T3739)),"")</f>
        <v/>
      </c>
    </row>
    <row r="3740" spans="1:21" ht="14.4" customHeight="1" x14ac:dyDescent="0.3">
      <c r="A3740" t="s">
        <v>142</v>
      </c>
      <c r="B3740" t="s">
        <v>173</v>
      </c>
      <c r="C3740">
        <v>312670</v>
      </c>
      <c r="D3740" s="388">
        <f>ROWS(C$5:C3740)</f>
        <v>3736</v>
      </c>
      <c r="E3740" s="388" t="str">
        <f>IF(_xlfn.IFNA(VLOOKUP(A3740,$AG$3:$AH$83,2,FALSE),"")='11.1'!$D$5,TXM!D3740,"")</f>
        <v/>
      </c>
      <c r="F3740" t="str">
        <f>IFERROR(SMALL($E$5:$E$9000,ROWS($E$5:E3740)),"")</f>
        <v/>
      </c>
      <c r="I3740" s="371" t="s">
        <v>39</v>
      </c>
      <c r="J3740" t="s">
        <v>108</v>
      </c>
      <c r="K3740" s="372">
        <v>132779065</v>
      </c>
      <c r="L3740" s="388">
        <f>ROWS(K$5:K3740)</f>
        <v>3736</v>
      </c>
      <c r="M3740" s="388" t="str">
        <f>IF(_xlfn.IFNA(VLOOKUP(I3740,$AG$3:$AH$83,2,FALSE),"")='11.1'!$D$5,TXM!L3740,"")</f>
        <v/>
      </c>
      <c r="N3740" t="str">
        <f>IFERROR(SMALL($M$5:$M$9000,ROWS($M$5:M3740)),"")</f>
        <v/>
      </c>
      <c r="P3740" t="s">
        <v>1639</v>
      </c>
      <c r="S3740" s="388">
        <f>ROWS(R$5:R3740)</f>
        <v>3736</v>
      </c>
      <c r="T3740" s="388" t="str">
        <f>IF(_xlfn.IFNA(VLOOKUP(P3740,$AG$3:$AH$83,2,FALSE),"")='11.1'!$D$5,TXM!S3740,"")</f>
        <v/>
      </c>
      <c r="U3740" t="str">
        <f>IFERROR(SMALL($T$5:$T$9000,ROWS($T$5:T3740)),"")</f>
        <v/>
      </c>
    </row>
    <row r="3741" spans="1:21" ht="14.4" customHeight="1" x14ac:dyDescent="0.3">
      <c r="A3741" t="s">
        <v>142</v>
      </c>
      <c r="B3741" t="s">
        <v>107</v>
      </c>
      <c r="C3741">
        <v>176631</v>
      </c>
      <c r="D3741" s="388">
        <f>ROWS(C$5:C3741)</f>
        <v>3737</v>
      </c>
      <c r="E3741" s="388" t="str">
        <f>IF(_xlfn.IFNA(VLOOKUP(A3741,$AG$3:$AH$83,2,FALSE),"")='11.1'!$D$5,TXM!D3741,"")</f>
        <v/>
      </c>
      <c r="F3741" t="str">
        <f>IFERROR(SMALL($E$5:$E$9000,ROWS($E$5:E3741)),"")</f>
        <v/>
      </c>
      <c r="I3741" s="371" t="s">
        <v>39</v>
      </c>
      <c r="J3741" t="s">
        <v>1000</v>
      </c>
      <c r="K3741" s="372">
        <v>119846802</v>
      </c>
      <c r="L3741" s="388">
        <f>ROWS(K$5:K3741)</f>
        <v>3737</v>
      </c>
      <c r="M3741" s="388" t="str">
        <f>IF(_xlfn.IFNA(VLOOKUP(I3741,$AG$3:$AH$83,2,FALSE),"")='11.1'!$D$5,TXM!L3741,"")</f>
        <v/>
      </c>
      <c r="N3741" t="str">
        <f>IFERROR(SMALL($M$5:$M$9000,ROWS($M$5:M3741)),"")</f>
        <v/>
      </c>
      <c r="P3741" t="s">
        <v>1639</v>
      </c>
      <c r="S3741" s="388">
        <f>ROWS(R$5:R3741)</f>
        <v>3737</v>
      </c>
      <c r="T3741" s="388" t="str">
        <f>IF(_xlfn.IFNA(VLOOKUP(P3741,$AG$3:$AH$83,2,FALSE),"")='11.1'!$D$5,TXM!S3741,"")</f>
        <v/>
      </c>
      <c r="U3741" t="str">
        <f>IFERROR(SMALL($T$5:$T$9000,ROWS($T$5:T3741)),"")</f>
        <v/>
      </c>
    </row>
    <row r="3742" spans="1:21" ht="14.4" customHeight="1" x14ac:dyDescent="0.3">
      <c r="A3742" t="s">
        <v>142</v>
      </c>
      <c r="B3742" t="s">
        <v>105</v>
      </c>
      <c r="C3742">
        <v>25545</v>
      </c>
      <c r="D3742" s="388">
        <f>ROWS(C$5:C3742)</f>
        <v>3738</v>
      </c>
      <c r="E3742" s="388" t="str">
        <f>IF(_xlfn.IFNA(VLOOKUP(A3742,$AG$3:$AH$83,2,FALSE),"")='11.1'!$D$5,TXM!D3742,"")</f>
        <v/>
      </c>
      <c r="F3742" t="str">
        <f>IFERROR(SMALL($E$5:$E$9000,ROWS($E$5:E3742)),"")</f>
        <v/>
      </c>
      <c r="I3742" s="371" t="s">
        <v>39</v>
      </c>
      <c r="J3742" t="s">
        <v>1252</v>
      </c>
      <c r="K3742" s="372">
        <v>109017345</v>
      </c>
      <c r="L3742" s="388">
        <f>ROWS(K$5:K3742)</f>
        <v>3738</v>
      </c>
      <c r="M3742" s="388" t="str">
        <f>IF(_xlfn.IFNA(VLOOKUP(I3742,$AG$3:$AH$83,2,FALSE),"")='11.1'!$D$5,TXM!L3742,"")</f>
        <v/>
      </c>
      <c r="N3742" t="str">
        <f>IFERROR(SMALL($M$5:$M$9000,ROWS($M$5:M3742)),"")</f>
        <v/>
      </c>
      <c r="P3742" t="s">
        <v>1639</v>
      </c>
      <c r="S3742" s="388">
        <f>ROWS(R$5:R3742)</f>
        <v>3738</v>
      </c>
      <c r="T3742" s="388" t="str">
        <f>IF(_xlfn.IFNA(VLOOKUP(P3742,$AG$3:$AH$83,2,FALSE),"")='11.1'!$D$5,TXM!S3742,"")</f>
        <v/>
      </c>
      <c r="U3742" t="str">
        <f>IFERROR(SMALL($T$5:$T$9000,ROWS($T$5:T3742)),"")</f>
        <v/>
      </c>
    </row>
    <row r="3743" spans="1:21" ht="14.4" customHeight="1" x14ac:dyDescent="0.3">
      <c r="A3743" t="s">
        <v>704</v>
      </c>
      <c r="B3743" t="s">
        <v>104</v>
      </c>
      <c r="C3743">
        <v>892103</v>
      </c>
      <c r="D3743" s="388">
        <f>ROWS(C$5:C3743)</f>
        <v>3739</v>
      </c>
      <c r="E3743" s="388" t="str">
        <f>IF(_xlfn.IFNA(VLOOKUP(A3743,$AG$3:$AH$83,2,FALSE),"")='11.1'!$D$5,TXM!D3743,"")</f>
        <v/>
      </c>
      <c r="F3743" t="str">
        <f>IFERROR(SMALL($E$5:$E$9000,ROWS($E$5:E3743)),"")</f>
        <v/>
      </c>
      <c r="I3743" s="371" t="s">
        <v>39</v>
      </c>
      <c r="J3743" t="s">
        <v>843</v>
      </c>
      <c r="K3743" s="372">
        <v>105906240</v>
      </c>
      <c r="L3743" s="388">
        <f>ROWS(K$5:K3743)</f>
        <v>3739</v>
      </c>
      <c r="M3743" s="388" t="str">
        <f>IF(_xlfn.IFNA(VLOOKUP(I3743,$AG$3:$AH$83,2,FALSE),"")='11.1'!$D$5,TXM!L3743,"")</f>
        <v/>
      </c>
      <c r="N3743" t="str">
        <f>IFERROR(SMALL($M$5:$M$9000,ROWS($M$5:M3743)),"")</f>
        <v/>
      </c>
      <c r="P3743" t="s">
        <v>1639</v>
      </c>
      <c r="S3743" s="388">
        <f>ROWS(R$5:R3743)</f>
        <v>3739</v>
      </c>
      <c r="T3743" s="388" t="str">
        <f>IF(_xlfn.IFNA(VLOOKUP(P3743,$AG$3:$AH$83,2,FALSE),"")='11.1'!$D$5,TXM!S3743,"")</f>
        <v/>
      </c>
      <c r="U3743" t="str">
        <f>IFERROR(SMALL($T$5:$T$9000,ROWS($T$5:T3743)),"")</f>
        <v/>
      </c>
    </row>
    <row r="3744" spans="1:21" ht="14.4" customHeight="1" x14ac:dyDescent="0.3">
      <c r="A3744" t="s">
        <v>678</v>
      </c>
      <c r="B3744" t="s">
        <v>1000</v>
      </c>
      <c r="C3744">
        <v>39517114</v>
      </c>
      <c r="D3744" s="388">
        <f>ROWS(C$5:C3744)</f>
        <v>3740</v>
      </c>
      <c r="E3744" s="388" t="str">
        <f>IF(_xlfn.IFNA(VLOOKUP(A3744,$AG$3:$AH$83,2,FALSE),"")='11.1'!$D$5,TXM!D3744,"")</f>
        <v/>
      </c>
      <c r="F3744" t="str">
        <f>IFERROR(SMALL($E$5:$E$9000,ROWS($E$5:E3744)),"")</f>
        <v/>
      </c>
      <c r="I3744" s="371" t="s">
        <v>39</v>
      </c>
      <c r="J3744" t="s">
        <v>867</v>
      </c>
      <c r="K3744" s="372">
        <v>101024127</v>
      </c>
      <c r="L3744" s="388">
        <f>ROWS(K$5:K3744)</f>
        <v>3740</v>
      </c>
      <c r="M3744" s="388" t="str">
        <f>IF(_xlfn.IFNA(VLOOKUP(I3744,$AG$3:$AH$83,2,FALSE),"")='11.1'!$D$5,TXM!L3744,"")</f>
        <v/>
      </c>
      <c r="N3744" t="str">
        <f>IFERROR(SMALL($M$5:$M$9000,ROWS($M$5:M3744)),"")</f>
        <v/>
      </c>
      <c r="P3744" t="s">
        <v>1639</v>
      </c>
      <c r="S3744" s="388">
        <f>ROWS(R$5:R3744)</f>
        <v>3740</v>
      </c>
      <c r="T3744" s="388" t="str">
        <f>IF(_xlfn.IFNA(VLOOKUP(P3744,$AG$3:$AH$83,2,FALSE),"")='11.1'!$D$5,TXM!S3744,"")</f>
        <v/>
      </c>
      <c r="U3744" t="str">
        <f>IFERROR(SMALL($T$5:$T$9000,ROWS($T$5:T3744)),"")</f>
        <v/>
      </c>
    </row>
    <row r="3745" spans="1:21" ht="14.4" customHeight="1" x14ac:dyDescent="0.3">
      <c r="A3745" t="s">
        <v>678</v>
      </c>
      <c r="B3745" t="s">
        <v>95</v>
      </c>
      <c r="C3745">
        <v>14743245</v>
      </c>
      <c r="D3745" s="388">
        <f>ROWS(C$5:C3745)</f>
        <v>3741</v>
      </c>
      <c r="E3745" s="388" t="str">
        <f>IF(_xlfn.IFNA(VLOOKUP(A3745,$AG$3:$AH$83,2,FALSE),"")='11.1'!$D$5,TXM!D3745,"")</f>
        <v/>
      </c>
      <c r="F3745" t="str">
        <f>IFERROR(SMALL($E$5:$E$9000,ROWS($E$5:E3745)),"")</f>
        <v/>
      </c>
      <c r="I3745" s="371" t="s">
        <v>39</v>
      </c>
      <c r="J3745" t="s">
        <v>1318</v>
      </c>
      <c r="K3745" s="372">
        <v>91844167</v>
      </c>
      <c r="L3745" s="388">
        <f>ROWS(K$5:K3745)</f>
        <v>3741</v>
      </c>
      <c r="M3745" s="388" t="str">
        <f>IF(_xlfn.IFNA(VLOOKUP(I3745,$AG$3:$AH$83,2,FALSE),"")='11.1'!$D$5,TXM!L3745,"")</f>
        <v/>
      </c>
      <c r="N3745" t="str">
        <f>IFERROR(SMALL($M$5:$M$9000,ROWS($M$5:M3745)),"")</f>
        <v/>
      </c>
      <c r="P3745" t="s">
        <v>1639</v>
      </c>
      <c r="S3745" s="388">
        <f>ROWS(R$5:R3745)</f>
        <v>3741</v>
      </c>
      <c r="T3745" s="388" t="str">
        <f>IF(_xlfn.IFNA(VLOOKUP(P3745,$AG$3:$AH$83,2,FALSE),"")='11.1'!$D$5,TXM!S3745,"")</f>
        <v/>
      </c>
      <c r="U3745" t="str">
        <f>IFERROR(SMALL($T$5:$T$9000,ROWS($T$5:T3745)),"")</f>
        <v/>
      </c>
    </row>
    <row r="3746" spans="1:21" ht="14.4" customHeight="1" x14ac:dyDescent="0.3">
      <c r="A3746" t="s">
        <v>678</v>
      </c>
      <c r="B3746" t="s">
        <v>787</v>
      </c>
      <c r="C3746">
        <v>314769</v>
      </c>
      <c r="D3746" s="388">
        <f>ROWS(C$5:C3746)</f>
        <v>3742</v>
      </c>
      <c r="E3746" s="388" t="str">
        <f>IF(_xlfn.IFNA(VLOOKUP(A3746,$AG$3:$AH$83,2,FALSE),"")='11.1'!$D$5,TXM!D3746,"")</f>
        <v/>
      </c>
      <c r="F3746" t="str">
        <f>IFERROR(SMALL($E$5:$E$9000,ROWS($E$5:E3746)),"")</f>
        <v/>
      </c>
      <c r="I3746" s="371" t="s">
        <v>39</v>
      </c>
      <c r="J3746" t="s">
        <v>104</v>
      </c>
      <c r="K3746" s="372">
        <v>79559593</v>
      </c>
      <c r="L3746" s="388">
        <f>ROWS(K$5:K3746)</f>
        <v>3742</v>
      </c>
      <c r="M3746" s="388" t="str">
        <f>IF(_xlfn.IFNA(VLOOKUP(I3746,$AG$3:$AH$83,2,FALSE),"")='11.1'!$D$5,TXM!L3746,"")</f>
        <v/>
      </c>
      <c r="N3746" t="str">
        <f>IFERROR(SMALL($M$5:$M$9000,ROWS($M$5:M3746)),"")</f>
        <v/>
      </c>
      <c r="P3746" t="s">
        <v>1639</v>
      </c>
      <c r="S3746" s="388">
        <f>ROWS(R$5:R3746)</f>
        <v>3742</v>
      </c>
      <c r="T3746" s="388" t="str">
        <f>IF(_xlfn.IFNA(VLOOKUP(P3746,$AG$3:$AH$83,2,FALSE),"")='11.1'!$D$5,TXM!S3746,"")</f>
        <v/>
      </c>
      <c r="U3746" t="str">
        <f>IFERROR(SMALL($T$5:$T$9000,ROWS($T$5:T3746)),"")</f>
        <v/>
      </c>
    </row>
    <row r="3747" spans="1:21" ht="14.4" customHeight="1" x14ac:dyDescent="0.3">
      <c r="A3747" t="s">
        <v>678</v>
      </c>
      <c r="B3747" t="s">
        <v>104</v>
      </c>
      <c r="C3747">
        <v>189072</v>
      </c>
      <c r="D3747" s="388">
        <f>ROWS(C$5:C3747)</f>
        <v>3743</v>
      </c>
      <c r="E3747" s="388" t="str">
        <f>IF(_xlfn.IFNA(VLOOKUP(A3747,$AG$3:$AH$83,2,FALSE),"")='11.1'!$D$5,TXM!D3747,"")</f>
        <v/>
      </c>
      <c r="F3747" t="str">
        <f>IFERROR(SMALL($E$5:$E$9000,ROWS($E$5:E3747)),"")</f>
        <v/>
      </c>
      <c r="I3747" s="371" t="s">
        <v>39</v>
      </c>
      <c r="J3747" t="s">
        <v>105</v>
      </c>
      <c r="K3747" s="372">
        <v>63563243</v>
      </c>
      <c r="L3747" s="388">
        <f>ROWS(K$5:K3747)</f>
        <v>3743</v>
      </c>
      <c r="M3747" s="388" t="str">
        <f>IF(_xlfn.IFNA(VLOOKUP(I3747,$AG$3:$AH$83,2,FALSE),"")='11.1'!$D$5,TXM!L3747,"")</f>
        <v/>
      </c>
      <c r="N3747" t="str">
        <f>IFERROR(SMALL($M$5:$M$9000,ROWS($M$5:M3747)),"")</f>
        <v/>
      </c>
      <c r="P3747" t="s">
        <v>1639</v>
      </c>
      <c r="S3747" s="388">
        <f>ROWS(R$5:R3747)</f>
        <v>3743</v>
      </c>
      <c r="T3747" s="388" t="str">
        <f>IF(_xlfn.IFNA(VLOOKUP(P3747,$AG$3:$AH$83,2,FALSE),"")='11.1'!$D$5,TXM!S3747,"")</f>
        <v/>
      </c>
      <c r="U3747" t="str">
        <f>IFERROR(SMALL($T$5:$T$9000,ROWS($T$5:T3747)),"")</f>
        <v/>
      </c>
    </row>
    <row r="3748" spans="1:21" ht="14.4" customHeight="1" x14ac:dyDescent="0.3">
      <c r="A3748" t="s">
        <v>678</v>
      </c>
      <c r="B3748" t="s">
        <v>783</v>
      </c>
      <c r="C3748">
        <v>75245</v>
      </c>
      <c r="D3748" s="388">
        <f>ROWS(C$5:C3748)</f>
        <v>3744</v>
      </c>
      <c r="E3748" s="388" t="str">
        <f>IF(_xlfn.IFNA(VLOOKUP(A3748,$AG$3:$AH$83,2,FALSE),"")='11.1'!$D$5,TXM!D3748,"")</f>
        <v/>
      </c>
      <c r="F3748" t="str">
        <f>IFERROR(SMALL($E$5:$E$9000,ROWS($E$5:E3748)),"")</f>
        <v/>
      </c>
      <c r="I3748" s="371" t="s">
        <v>39</v>
      </c>
      <c r="J3748" t="s">
        <v>793</v>
      </c>
      <c r="K3748" s="372">
        <v>54042166</v>
      </c>
      <c r="L3748" s="388">
        <f>ROWS(K$5:K3748)</f>
        <v>3744</v>
      </c>
      <c r="M3748" s="388" t="str">
        <f>IF(_xlfn.IFNA(VLOOKUP(I3748,$AG$3:$AH$83,2,FALSE),"")='11.1'!$D$5,TXM!L3748,"")</f>
        <v/>
      </c>
      <c r="N3748" t="str">
        <f>IFERROR(SMALL($M$5:$M$9000,ROWS($M$5:M3748)),"")</f>
        <v/>
      </c>
      <c r="P3748" t="s">
        <v>1639</v>
      </c>
      <c r="S3748" s="388">
        <f>ROWS(R$5:R3748)</f>
        <v>3744</v>
      </c>
      <c r="T3748" s="388" t="str">
        <f>IF(_xlfn.IFNA(VLOOKUP(P3748,$AG$3:$AH$83,2,FALSE),"")='11.1'!$D$5,TXM!S3748,"")</f>
        <v/>
      </c>
      <c r="U3748" t="str">
        <f>IFERROR(SMALL($T$5:$T$9000,ROWS($T$5:T3748)),"")</f>
        <v/>
      </c>
    </row>
    <row r="3749" spans="1:21" ht="14.4" customHeight="1" x14ac:dyDescent="0.3">
      <c r="A3749" t="s">
        <v>678</v>
      </c>
      <c r="B3749" t="s">
        <v>835</v>
      </c>
      <c r="C3749">
        <v>75087</v>
      </c>
      <c r="D3749" s="388">
        <f>ROWS(C$5:C3749)</f>
        <v>3745</v>
      </c>
      <c r="E3749" s="388" t="str">
        <f>IF(_xlfn.IFNA(VLOOKUP(A3749,$AG$3:$AH$83,2,FALSE),"")='11.1'!$D$5,TXM!D3749,"")</f>
        <v/>
      </c>
      <c r="F3749" t="str">
        <f>IFERROR(SMALL($E$5:$E$9000,ROWS($E$5:E3749)),"")</f>
        <v/>
      </c>
      <c r="I3749" s="371" t="s">
        <v>39</v>
      </c>
      <c r="J3749" t="s">
        <v>1005</v>
      </c>
      <c r="K3749" s="372">
        <v>43403495</v>
      </c>
      <c r="L3749" s="388">
        <f>ROWS(K$5:K3749)</f>
        <v>3745</v>
      </c>
      <c r="M3749" s="388" t="str">
        <f>IF(_xlfn.IFNA(VLOOKUP(I3749,$AG$3:$AH$83,2,FALSE),"")='11.1'!$D$5,TXM!L3749,"")</f>
        <v/>
      </c>
      <c r="N3749" t="str">
        <f>IFERROR(SMALL($M$5:$M$9000,ROWS($M$5:M3749)),"")</f>
        <v/>
      </c>
      <c r="P3749" t="s">
        <v>1639</v>
      </c>
      <c r="S3749" s="388">
        <f>ROWS(R$5:R3749)</f>
        <v>3745</v>
      </c>
      <c r="T3749" s="388" t="str">
        <f>IF(_xlfn.IFNA(VLOOKUP(P3749,$AG$3:$AH$83,2,FALSE),"")='11.1'!$D$5,TXM!S3749,"")</f>
        <v/>
      </c>
      <c r="U3749" t="str">
        <f>IFERROR(SMALL($T$5:$T$9000,ROWS($T$5:T3749)),"")</f>
        <v/>
      </c>
    </row>
    <row r="3750" spans="1:21" ht="14.4" customHeight="1" x14ac:dyDescent="0.3">
      <c r="A3750" t="s">
        <v>35</v>
      </c>
      <c r="B3750" t="s">
        <v>783</v>
      </c>
      <c r="C3750">
        <v>5943746089</v>
      </c>
      <c r="D3750" s="388">
        <f>ROWS(C$5:C3750)</f>
        <v>3746</v>
      </c>
      <c r="E3750" s="388" t="str">
        <f>IF(_xlfn.IFNA(VLOOKUP(A3750,$AG$3:$AH$83,2,FALSE),"")='11.1'!$D$5,TXM!D3750,"")</f>
        <v/>
      </c>
      <c r="F3750" t="str">
        <f>IFERROR(SMALL($E$5:$E$9000,ROWS($E$5:E3750)),"")</f>
        <v/>
      </c>
      <c r="I3750" s="371" t="s">
        <v>39</v>
      </c>
      <c r="J3750" t="s">
        <v>999</v>
      </c>
      <c r="K3750" s="372">
        <v>39423114</v>
      </c>
      <c r="L3750" s="388">
        <f>ROWS(K$5:K3750)</f>
        <v>3746</v>
      </c>
      <c r="M3750" s="388" t="str">
        <f>IF(_xlfn.IFNA(VLOOKUP(I3750,$AG$3:$AH$83,2,FALSE),"")='11.1'!$D$5,TXM!L3750,"")</f>
        <v/>
      </c>
      <c r="N3750" t="str">
        <f>IFERROR(SMALL($M$5:$M$9000,ROWS($M$5:M3750)),"")</f>
        <v/>
      </c>
      <c r="P3750" t="s">
        <v>1639</v>
      </c>
      <c r="S3750" s="388">
        <f>ROWS(R$5:R3750)</f>
        <v>3746</v>
      </c>
      <c r="T3750" s="388" t="str">
        <f>IF(_xlfn.IFNA(VLOOKUP(P3750,$AG$3:$AH$83,2,FALSE),"")='11.1'!$D$5,TXM!S3750,"")</f>
        <v/>
      </c>
      <c r="U3750" t="str">
        <f>IFERROR(SMALL($T$5:$T$9000,ROWS($T$5:T3750)),"")</f>
        <v/>
      </c>
    </row>
    <row r="3751" spans="1:21" ht="14.4" customHeight="1" x14ac:dyDescent="0.3">
      <c r="A3751" t="s">
        <v>35</v>
      </c>
      <c r="B3751" t="s">
        <v>787</v>
      </c>
      <c r="C3751">
        <v>782336107</v>
      </c>
      <c r="D3751" s="388">
        <f>ROWS(C$5:C3751)</f>
        <v>3747</v>
      </c>
      <c r="E3751" s="388" t="str">
        <f>IF(_xlfn.IFNA(VLOOKUP(A3751,$AG$3:$AH$83,2,FALSE),"")='11.1'!$D$5,TXM!D3751,"")</f>
        <v/>
      </c>
      <c r="F3751" t="str">
        <f>IFERROR(SMALL($E$5:$E$9000,ROWS($E$5:E3751)),"")</f>
        <v/>
      </c>
      <c r="I3751" s="371" t="s">
        <v>39</v>
      </c>
      <c r="J3751" t="s">
        <v>1001</v>
      </c>
      <c r="K3751" s="372">
        <v>39031182</v>
      </c>
      <c r="L3751" s="388">
        <f>ROWS(K$5:K3751)</f>
        <v>3747</v>
      </c>
      <c r="M3751" s="388" t="str">
        <f>IF(_xlfn.IFNA(VLOOKUP(I3751,$AG$3:$AH$83,2,FALSE),"")='11.1'!$D$5,TXM!L3751,"")</f>
        <v/>
      </c>
      <c r="N3751" t="str">
        <f>IFERROR(SMALL($M$5:$M$9000,ROWS($M$5:M3751)),"")</f>
        <v/>
      </c>
      <c r="P3751" t="s">
        <v>1639</v>
      </c>
      <c r="S3751" s="388">
        <f>ROWS(R$5:R3751)</f>
        <v>3747</v>
      </c>
      <c r="T3751" s="388" t="str">
        <f>IF(_xlfn.IFNA(VLOOKUP(P3751,$AG$3:$AH$83,2,FALSE),"")='11.1'!$D$5,TXM!S3751,"")</f>
        <v/>
      </c>
      <c r="U3751" t="str">
        <f>IFERROR(SMALL($T$5:$T$9000,ROWS($T$5:T3751)),"")</f>
        <v/>
      </c>
    </row>
    <row r="3752" spans="1:21" ht="14.4" customHeight="1" x14ac:dyDescent="0.3">
      <c r="A3752" t="s">
        <v>35</v>
      </c>
      <c r="B3752" t="s">
        <v>102</v>
      </c>
      <c r="C3752">
        <v>460390061</v>
      </c>
      <c r="D3752" s="388">
        <f>ROWS(C$5:C3752)</f>
        <v>3748</v>
      </c>
      <c r="E3752" s="388" t="str">
        <f>IF(_xlfn.IFNA(VLOOKUP(A3752,$AG$3:$AH$83,2,FALSE),"")='11.1'!$D$5,TXM!D3752,"")</f>
        <v/>
      </c>
      <c r="F3752" t="str">
        <f>IFERROR(SMALL($E$5:$E$9000,ROWS($E$5:E3752)),"")</f>
        <v/>
      </c>
      <c r="I3752" s="371" t="s">
        <v>39</v>
      </c>
      <c r="J3752" t="s">
        <v>787</v>
      </c>
      <c r="K3752" s="372">
        <v>34654582</v>
      </c>
      <c r="L3752" s="388">
        <f>ROWS(K$5:K3752)</f>
        <v>3748</v>
      </c>
      <c r="M3752" s="388" t="str">
        <f>IF(_xlfn.IFNA(VLOOKUP(I3752,$AG$3:$AH$83,2,FALSE),"")='11.1'!$D$5,TXM!L3752,"")</f>
        <v/>
      </c>
      <c r="N3752" t="str">
        <f>IFERROR(SMALL($M$5:$M$9000,ROWS($M$5:M3752)),"")</f>
        <v/>
      </c>
      <c r="P3752" t="s">
        <v>1639</v>
      </c>
      <c r="S3752" s="388">
        <f>ROWS(R$5:R3752)</f>
        <v>3748</v>
      </c>
      <c r="T3752" s="388" t="str">
        <f>IF(_xlfn.IFNA(VLOOKUP(P3752,$AG$3:$AH$83,2,FALSE),"")='11.1'!$D$5,TXM!S3752,"")</f>
        <v/>
      </c>
      <c r="U3752" t="str">
        <f>IFERROR(SMALL($T$5:$T$9000,ROWS($T$5:T3752)),"")</f>
        <v/>
      </c>
    </row>
    <row r="3753" spans="1:21" ht="14.4" customHeight="1" x14ac:dyDescent="0.3">
      <c r="A3753" t="s">
        <v>35</v>
      </c>
      <c r="B3753" t="s">
        <v>849</v>
      </c>
      <c r="C3753">
        <v>199262609</v>
      </c>
      <c r="D3753" s="388">
        <f>ROWS(C$5:C3753)</f>
        <v>3749</v>
      </c>
      <c r="E3753" s="388" t="str">
        <f>IF(_xlfn.IFNA(VLOOKUP(A3753,$AG$3:$AH$83,2,FALSE),"")='11.1'!$D$5,TXM!D3753,"")</f>
        <v/>
      </c>
      <c r="F3753" t="str">
        <f>IFERROR(SMALL($E$5:$E$9000,ROWS($E$5:E3753)),"")</f>
        <v/>
      </c>
      <c r="I3753" s="371" t="s">
        <v>39</v>
      </c>
      <c r="J3753" t="s">
        <v>95</v>
      </c>
      <c r="K3753" s="372">
        <v>32256796</v>
      </c>
      <c r="L3753" s="388">
        <f>ROWS(K$5:K3753)</f>
        <v>3749</v>
      </c>
      <c r="M3753" s="388" t="str">
        <f>IF(_xlfn.IFNA(VLOOKUP(I3753,$AG$3:$AH$83,2,FALSE),"")='11.1'!$D$5,TXM!L3753,"")</f>
        <v/>
      </c>
      <c r="N3753" t="str">
        <f>IFERROR(SMALL($M$5:$M$9000,ROWS($M$5:M3753)),"")</f>
        <v/>
      </c>
      <c r="P3753" t="s">
        <v>1639</v>
      </c>
      <c r="S3753" s="388">
        <f>ROWS(R$5:R3753)</f>
        <v>3749</v>
      </c>
      <c r="T3753" s="388" t="str">
        <f>IF(_xlfn.IFNA(VLOOKUP(P3753,$AG$3:$AH$83,2,FALSE),"")='11.1'!$D$5,TXM!S3753,"")</f>
        <v/>
      </c>
      <c r="U3753" t="str">
        <f>IFERROR(SMALL($T$5:$T$9000,ROWS($T$5:T3753)),"")</f>
        <v/>
      </c>
    </row>
    <row r="3754" spans="1:21" ht="14.4" customHeight="1" x14ac:dyDescent="0.3">
      <c r="A3754" t="s">
        <v>35</v>
      </c>
      <c r="B3754" t="s">
        <v>1000</v>
      </c>
      <c r="C3754">
        <v>65803196</v>
      </c>
      <c r="D3754" s="388">
        <f>ROWS(C$5:C3754)</f>
        <v>3750</v>
      </c>
      <c r="E3754" s="388" t="str">
        <f>IF(_xlfn.IFNA(VLOOKUP(A3754,$AG$3:$AH$83,2,FALSE),"")='11.1'!$D$5,TXM!D3754,"")</f>
        <v/>
      </c>
      <c r="F3754" t="str">
        <f>IFERROR(SMALL($E$5:$E$9000,ROWS($E$5:E3754)),"")</f>
        <v/>
      </c>
      <c r="I3754" s="371" t="s">
        <v>39</v>
      </c>
      <c r="J3754" t="s">
        <v>783</v>
      </c>
      <c r="K3754" s="372">
        <v>31473299</v>
      </c>
      <c r="L3754" s="388">
        <f>ROWS(K$5:K3754)</f>
        <v>3750</v>
      </c>
      <c r="M3754" s="388" t="str">
        <f>IF(_xlfn.IFNA(VLOOKUP(I3754,$AG$3:$AH$83,2,FALSE),"")='11.1'!$D$5,TXM!L3754,"")</f>
        <v/>
      </c>
      <c r="N3754" t="str">
        <f>IFERROR(SMALL($M$5:$M$9000,ROWS($M$5:M3754)),"")</f>
        <v/>
      </c>
      <c r="P3754" t="s">
        <v>1639</v>
      </c>
      <c r="S3754" s="388">
        <f>ROWS(R$5:R3754)</f>
        <v>3750</v>
      </c>
      <c r="T3754" s="388" t="str">
        <f>IF(_xlfn.IFNA(VLOOKUP(P3754,$AG$3:$AH$83,2,FALSE),"")='11.1'!$D$5,TXM!S3754,"")</f>
        <v/>
      </c>
      <c r="U3754" t="str">
        <f>IFERROR(SMALL($T$5:$T$9000,ROWS($T$5:T3754)),"")</f>
        <v/>
      </c>
    </row>
    <row r="3755" spans="1:21" ht="14.4" customHeight="1" x14ac:dyDescent="0.3">
      <c r="A3755" t="s">
        <v>35</v>
      </c>
      <c r="B3755" t="s">
        <v>1318</v>
      </c>
      <c r="C3755">
        <v>42986919</v>
      </c>
      <c r="D3755" s="388">
        <f>ROWS(C$5:C3755)</f>
        <v>3751</v>
      </c>
      <c r="E3755" s="388" t="str">
        <f>IF(_xlfn.IFNA(VLOOKUP(A3755,$AG$3:$AH$83,2,FALSE),"")='11.1'!$D$5,TXM!D3755,"")</f>
        <v/>
      </c>
      <c r="F3755" t="str">
        <f>IFERROR(SMALL($E$5:$E$9000,ROWS($E$5:E3755)),"")</f>
        <v/>
      </c>
      <c r="I3755" s="371" t="s">
        <v>39</v>
      </c>
      <c r="J3755" t="s">
        <v>96</v>
      </c>
      <c r="K3755" s="372">
        <v>30396483</v>
      </c>
      <c r="L3755" s="388">
        <f>ROWS(K$5:K3755)</f>
        <v>3751</v>
      </c>
      <c r="M3755" s="388" t="str">
        <f>IF(_xlfn.IFNA(VLOOKUP(I3755,$AG$3:$AH$83,2,FALSE),"")='11.1'!$D$5,TXM!L3755,"")</f>
        <v/>
      </c>
      <c r="N3755" t="str">
        <f>IFERROR(SMALL($M$5:$M$9000,ROWS($M$5:M3755)),"")</f>
        <v/>
      </c>
      <c r="P3755" t="s">
        <v>1639</v>
      </c>
      <c r="S3755" s="388">
        <f>ROWS(R$5:R3755)</f>
        <v>3751</v>
      </c>
      <c r="T3755" s="388" t="str">
        <f>IF(_xlfn.IFNA(VLOOKUP(P3755,$AG$3:$AH$83,2,FALSE),"")='11.1'!$D$5,TXM!S3755,"")</f>
        <v/>
      </c>
      <c r="U3755" t="str">
        <f>IFERROR(SMALL($T$5:$T$9000,ROWS($T$5:T3755)),"")</f>
        <v/>
      </c>
    </row>
    <row r="3756" spans="1:21" ht="14.4" customHeight="1" x14ac:dyDescent="0.3">
      <c r="A3756" t="s">
        <v>35</v>
      </c>
      <c r="B3756" t="s">
        <v>845</v>
      </c>
      <c r="C3756">
        <v>31714635</v>
      </c>
      <c r="D3756" s="388">
        <f>ROWS(C$5:C3756)</f>
        <v>3752</v>
      </c>
      <c r="E3756" s="388" t="str">
        <f>IF(_xlfn.IFNA(VLOOKUP(A3756,$AG$3:$AH$83,2,FALSE),"")='11.1'!$D$5,TXM!D3756,"")</f>
        <v/>
      </c>
      <c r="F3756" t="str">
        <f>IFERROR(SMALL($E$5:$E$9000,ROWS($E$5:E3756)),"")</f>
        <v/>
      </c>
      <c r="I3756" s="371" t="s">
        <v>39</v>
      </c>
      <c r="J3756" t="s">
        <v>871</v>
      </c>
      <c r="K3756" s="372">
        <v>29156157</v>
      </c>
      <c r="L3756" s="388">
        <f>ROWS(K$5:K3756)</f>
        <v>3752</v>
      </c>
      <c r="M3756" s="388" t="str">
        <f>IF(_xlfn.IFNA(VLOOKUP(I3756,$AG$3:$AH$83,2,FALSE),"")='11.1'!$D$5,TXM!L3756,"")</f>
        <v/>
      </c>
      <c r="N3756" t="str">
        <f>IFERROR(SMALL($M$5:$M$9000,ROWS($M$5:M3756)),"")</f>
        <v/>
      </c>
      <c r="P3756" t="s">
        <v>1639</v>
      </c>
      <c r="S3756" s="388">
        <f>ROWS(R$5:R3756)</f>
        <v>3752</v>
      </c>
      <c r="T3756" s="388" t="str">
        <f>IF(_xlfn.IFNA(VLOOKUP(P3756,$AG$3:$AH$83,2,FALSE),"")='11.1'!$D$5,TXM!S3756,"")</f>
        <v/>
      </c>
      <c r="U3756" t="str">
        <f>IFERROR(SMALL($T$5:$T$9000,ROWS($T$5:T3756)),"")</f>
        <v/>
      </c>
    </row>
    <row r="3757" spans="1:21" ht="14.4" customHeight="1" x14ac:dyDescent="0.3">
      <c r="A3757" t="s">
        <v>35</v>
      </c>
      <c r="B3757" t="s">
        <v>837</v>
      </c>
      <c r="C3757">
        <v>31220158</v>
      </c>
      <c r="D3757" s="388">
        <f>ROWS(C$5:C3757)</f>
        <v>3753</v>
      </c>
      <c r="E3757" s="388" t="str">
        <f>IF(_xlfn.IFNA(VLOOKUP(A3757,$AG$3:$AH$83,2,FALSE),"")='11.1'!$D$5,TXM!D3757,"")</f>
        <v/>
      </c>
      <c r="F3757" t="str">
        <f>IFERROR(SMALL($E$5:$E$9000,ROWS($E$5:E3757)),"")</f>
        <v/>
      </c>
      <c r="I3757" s="371" t="s">
        <v>39</v>
      </c>
      <c r="J3757" t="s">
        <v>107</v>
      </c>
      <c r="K3757" s="372">
        <v>23516028</v>
      </c>
      <c r="L3757" s="388">
        <f>ROWS(K$5:K3757)</f>
        <v>3753</v>
      </c>
      <c r="M3757" s="388" t="str">
        <f>IF(_xlfn.IFNA(VLOOKUP(I3757,$AG$3:$AH$83,2,FALSE),"")='11.1'!$D$5,TXM!L3757,"")</f>
        <v/>
      </c>
      <c r="N3757" t="str">
        <f>IFERROR(SMALL($M$5:$M$9000,ROWS($M$5:M3757)),"")</f>
        <v/>
      </c>
      <c r="P3757" t="s">
        <v>1639</v>
      </c>
      <c r="S3757" s="388">
        <f>ROWS(R$5:R3757)</f>
        <v>3753</v>
      </c>
      <c r="T3757" s="388" t="str">
        <f>IF(_xlfn.IFNA(VLOOKUP(P3757,$AG$3:$AH$83,2,FALSE),"")='11.1'!$D$5,TXM!S3757,"")</f>
        <v/>
      </c>
      <c r="U3757" t="str">
        <f>IFERROR(SMALL($T$5:$T$9000,ROWS($T$5:T3757)),"")</f>
        <v/>
      </c>
    </row>
    <row r="3758" spans="1:21" ht="14.4" customHeight="1" x14ac:dyDescent="0.3">
      <c r="A3758" t="s">
        <v>35</v>
      </c>
      <c r="B3758" t="s">
        <v>809</v>
      </c>
      <c r="C3758">
        <v>26579153</v>
      </c>
      <c r="D3758" s="388">
        <f>ROWS(C$5:C3758)</f>
        <v>3754</v>
      </c>
      <c r="E3758" s="388" t="str">
        <f>IF(_xlfn.IFNA(VLOOKUP(A3758,$AG$3:$AH$83,2,FALSE),"")='11.1'!$D$5,TXM!D3758,"")</f>
        <v/>
      </c>
      <c r="F3758" t="str">
        <f>IFERROR(SMALL($E$5:$E$9000,ROWS($E$5:E3758)),"")</f>
        <v/>
      </c>
      <c r="I3758" s="371" t="s">
        <v>39</v>
      </c>
      <c r="J3758" t="s">
        <v>1434</v>
      </c>
      <c r="K3758" s="372">
        <v>19563230</v>
      </c>
      <c r="L3758" s="388">
        <f>ROWS(K$5:K3758)</f>
        <v>3754</v>
      </c>
      <c r="M3758" s="388" t="str">
        <f>IF(_xlfn.IFNA(VLOOKUP(I3758,$AG$3:$AH$83,2,FALSE),"")='11.1'!$D$5,TXM!L3758,"")</f>
        <v/>
      </c>
      <c r="N3758" t="str">
        <f>IFERROR(SMALL($M$5:$M$9000,ROWS($M$5:M3758)),"")</f>
        <v/>
      </c>
      <c r="P3758" t="s">
        <v>1639</v>
      </c>
      <c r="S3758" s="388">
        <f>ROWS(R$5:R3758)</f>
        <v>3754</v>
      </c>
      <c r="T3758" s="388" t="str">
        <f>IF(_xlfn.IFNA(VLOOKUP(P3758,$AG$3:$AH$83,2,FALSE),"")='11.1'!$D$5,TXM!S3758,"")</f>
        <v/>
      </c>
      <c r="U3758" t="str">
        <f>IFERROR(SMALL($T$5:$T$9000,ROWS($T$5:T3758)),"")</f>
        <v/>
      </c>
    </row>
    <row r="3759" spans="1:21" ht="14.4" customHeight="1" x14ac:dyDescent="0.3">
      <c r="A3759" t="s">
        <v>35</v>
      </c>
      <c r="B3759" t="s">
        <v>843</v>
      </c>
      <c r="C3759">
        <v>25479135</v>
      </c>
      <c r="D3759" s="388">
        <f>ROWS(C$5:C3759)</f>
        <v>3755</v>
      </c>
      <c r="E3759" s="388" t="str">
        <f>IF(_xlfn.IFNA(VLOOKUP(A3759,$AG$3:$AH$83,2,FALSE),"")='11.1'!$D$5,TXM!D3759,"")</f>
        <v/>
      </c>
      <c r="F3759" t="str">
        <f>IFERROR(SMALL($E$5:$E$9000,ROWS($E$5:E3759)),"")</f>
        <v/>
      </c>
      <c r="I3759" s="371" t="s">
        <v>39</v>
      </c>
      <c r="J3759" t="s">
        <v>172</v>
      </c>
      <c r="K3759" s="372">
        <v>19236208</v>
      </c>
      <c r="L3759" s="388">
        <f>ROWS(K$5:K3759)</f>
        <v>3755</v>
      </c>
      <c r="M3759" s="388" t="str">
        <f>IF(_xlfn.IFNA(VLOOKUP(I3759,$AG$3:$AH$83,2,FALSE),"")='11.1'!$D$5,TXM!L3759,"")</f>
        <v/>
      </c>
      <c r="N3759" t="str">
        <f>IFERROR(SMALL($M$5:$M$9000,ROWS($M$5:M3759)),"")</f>
        <v/>
      </c>
      <c r="P3759" t="s">
        <v>1639</v>
      </c>
      <c r="S3759" s="388">
        <f>ROWS(R$5:R3759)</f>
        <v>3755</v>
      </c>
      <c r="T3759" s="388" t="str">
        <f>IF(_xlfn.IFNA(VLOOKUP(P3759,$AG$3:$AH$83,2,FALSE),"")='11.1'!$D$5,TXM!S3759,"")</f>
        <v/>
      </c>
      <c r="U3759" t="str">
        <f>IFERROR(SMALL($T$5:$T$9000,ROWS($T$5:T3759)),"")</f>
        <v/>
      </c>
    </row>
    <row r="3760" spans="1:21" ht="14.4" customHeight="1" x14ac:dyDescent="0.3">
      <c r="A3760" t="s">
        <v>35</v>
      </c>
      <c r="B3760" t="s">
        <v>863</v>
      </c>
      <c r="C3760">
        <v>23038313</v>
      </c>
      <c r="D3760" s="388">
        <f>ROWS(C$5:C3760)</f>
        <v>3756</v>
      </c>
      <c r="E3760" s="388" t="str">
        <f>IF(_xlfn.IFNA(VLOOKUP(A3760,$AG$3:$AH$83,2,FALSE),"")='11.1'!$D$5,TXM!D3760,"")</f>
        <v/>
      </c>
      <c r="F3760" t="str">
        <f>IFERROR(SMALL($E$5:$E$9000,ROWS($E$5:E3760)),"")</f>
        <v/>
      </c>
      <c r="I3760" s="371" t="s">
        <v>39</v>
      </c>
      <c r="J3760" t="s">
        <v>835</v>
      </c>
      <c r="K3760" s="372">
        <v>17389297</v>
      </c>
      <c r="L3760" s="388">
        <f>ROWS(K$5:K3760)</f>
        <v>3756</v>
      </c>
      <c r="M3760" s="388" t="str">
        <f>IF(_xlfn.IFNA(VLOOKUP(I3760,$AG$3:$AH$83,2,FALSE),"")='11.1'!$D$5,TXM!L3760,"")</f>
        <v/>
      </c>
      <c r="N3760" t="str">
        <f>IFERROR(SMALL($M$5:$M$9000,ROWS($M$5:M3760)),"")</f>
        <v/>
      </c>
      <c r="P3760" t="s">
        <v>1639</v>
      </c>
      <c r="S3760" s="388">
        <f>ROWS(R$5:R3760)</f>
        <v>3756</v>
      </c>
      <c r="T3760" s="388" t="str">
        <f>IF(_xlfn.IFNA(VLOOKUP(P3760,$AG$3:$AH$83,2,FALSE),"")='11.1'!$D$5,TXM!S3760,"")</f>
        <v/>
      </c>
      <c r="U3760" t="str">
        <f>IFERROR(SMALL($T$5:$T$9000,ROWS($T$5:T3760)),"")</f>
        <v/>
      </c>
    </row>
    <row r="3761" spans="1:21" ht="14.4" customHeight="1" x14ac:dyDescent="0.3">
      <c r="A3761" t="s">
        <v>35</v>
      </c>
      <c r="B3761" t="s">
        <v>95</v>
      </c>
      <c r="C3761">
        <v>22055003</v>
      </c>
      <c r="D3761" s="388">
        <f>ROWS(C$5:C3761)</f>
        <v>3757</v>
      </c>
      <c r="E3761" s="388" t="str">
        <f>IF(_xlfn.IFNA(VLOOKUP(A3761,$AG$3:$AH$83,2,FALSE),"")='11.1'!$D$5,TXM!D3761,"")</f>
        <v/>
      </c>
      <c r="F3761" t="str">
        <f>IFERROR(SMALL($E$5:$E$9000,ROWS($E$5:E3761)),"")</f>
        <v/>
      </c>
      <c r="I3761" s="371" t="s">
        <v>39</v>
      </c>
      <c r="J3761" t="s">
        <v>1500</v>
      </c>
      <c r="K3761" s="372">
        <v>14224057</v>
      </c>
      <c r="L3761" s="388">
        <f>ROWS(K$5:K3761)</f>
        <v>3757</v>
      </c>
      <c r="M3761" s="388" t="str">
        <f>IF(_xlfn.IFNA(VLOOKUP(I3761,$AG$3:$AH$83,2,FALSE),"")='11.1'!$D$5,TXM!L3761,"")</f>
        <v/>
      </c>
      <c r="N3761" t="str">
        <f>IFERROR(SMALL($M$5:$M$9000,ROWS($M$5:M3761)),"")</f>
        <v/>
      </c>
      <c r="P3761" t="s">
        <v>1639</v>
      </c>
      <c r="S3761" s="388">
        <f>ROWS(R$5:R3761)</f>
        <v>3757</v>
      </c>
      <c r="T3761" s="388" t="str">
        <f>IF(_xlfn.IFNA(VLOOKUP(P3761,$AG$3:$AH$83,2,FALSE),"")='11.1'!$D$5,TXM!S3761,"")</f>
        <v/>
      </c>
      <c r="U3761" t="str">
        <f>IFERROR(SMALL($T$5:$T$9000,ROWS($T$5:T3761)),"")</f>
        <v/>
      </c>
    </row>
    <row r="3762" spans="1:21" ht="14.4" customHeight="1" x14ac:dyDescent="0.3">
      <c r="A3762" t="s">
        <v>35</v>
      </c>
      <c r="B3762" t="s">
        <v>173</v>
      </c>
      <c r="C3762">
        <v>19991609</v>
      </c>
      <c r="D3762" s="388">
        <f>ROWS(C$5:C3762)</f>
        <v>3758</v>
      </c>
      <c r="E3762" s="388" t="str">
        <f>IF(_xlfn.IFNA(VLOOKUP(A3762,$AG$3:$AH$83,2,FALSE),"")='11.1'!$D$5,TXM!D3762,"")</f>
        <v/>
      </c>
      <c r="F3762" t="str">
        <f>IFERROR(SMALL($E$5:$E$9000,ROWS($E$5:E3762)),"")</f>
        <v/>
      </c>
      <c r="I3762" s="371" t="s">
        <v>39</v>
      </c>
      <c r="J3762" t="s">
        <v>173</v>
      </c>
      <c r="K3762" s="372">
        <v>8606292</v>
      </c>
      <c r="L3762" s="388">
        <f>ROWS(K$5:K3762)</f>
        <v>3758</v>
      </c>
      <c r="M3762" s="388" t="str">
        <f>IF(_xlfn.IFNA(VLOOKUP(I3762,$AG$3:$AH$83,2,FALSE),"")='11.1'!$D$5,TXM!L3762,"")</f>
        <v/>
      </c>
      <c r="N3762" t="str">
        <f>IFERROR(SMALL($M$5:$M$9000,ROWS($M$5:M3762)),"")</f>
        <v/>
      </c>
      <c r="P3762" t="s">
        <v>1639</v>
      </c>
      <c r="S3762" s="388">
        <f>ROWS(R$5:R3762)</f>
        <v>3758</v>
      </c>
      <c r="T3762" s="388" t="str">
        <f>IF(_xlfn.IFNA(VLOOKUP(P3762,$AG$3:$AH$83,2,FALSE),"")='11.1'!$D$5,TXM!S3762,"")</f>
        <v/>
      </c>
      <c r="U3762" t="str">
        <f>IFERROR(SMALL($T$5:$T$9000,ROWS($T$5:T3762)),"")</f>
        <v/>
      </c>
    </row>
    <row r="3763" spans="1:21" ht="14.4" customHeight="1" x14ac:dyDescent="0.3">
      <c r="A3763" t="s">
        <v>35</v>
      </c>
      <c r="B3763" t="s">
        <v>861</v>
      </c>
      <c r="C3763">
        <v>14403735</v>
      </c>
      <c r="D3763" s="388">
        <f>ROWS(C$5:C3763)</f>
        <v>3759</v>
      </c>
      <c r="E3763" s="388" t="str">
        <f>IF(_xlfn.IFNA(VLOOKUP(A3763,$AG$3:$AH$83,2,FALSE),"")='11.1'!$D$5,TXM!D3763,"")</f>
        <v/>
      </c>
      <c r="F3763" t="str">
        <f>IFERROR(SMALL($E$5:$E$9000,ROWS($E$5:E3763)),"")</f>
        <v/>
      </c>
      <c r="I3763" s="371" t="s">
        <v>39</v>
      </c>
      <c r="J3763" t="s">
        <v>1275</v>
      </c>
      <c r="K3763" s="372">
        <v>8541535</v>
      </c>
      <c r="L3763" s="388">
        <f>ROWS(K$5:K3763)</f>
        <v>3759</v>
      </c>
      <c r="M3763" s="388" t="str">
        <f>IF(_xlfn.IFNA(VLOOKUP(I3763,$AG$3:$AH$83,2,FALSE),"")='11.1'!$D$5,TXM!L3763,"")</f>
        <v/>
      </c>
      <c r="N3763" t="str">
        <f>IFERROR(SMALL($M$5:$M$9000,ROWS($M$5:M3763)),"")</f>
        <v/>
      </c>
      <c r="P3763" t="s">
        <v>1639</v>
      </c>
      <c r="S3763" s="388">
        <f>ROWS(R$5:R3763)</f>
        <v>3759</v>
      </c>
      <c r="T3763" s="388" t="str">
        <f>IF(_xlfn.IFNA(VLOOKUP(P3763,$AG$3:$AH$83,2,FALSE),"")='11.1'!$D$5,TXM!S3763,"")</f>
        <v/>
      </c>
      <c r="U3763" t="str">
        <f>IFERROR(SMALL($T$5:$T$9000,ROWS($T$5:T3763)),"")</f>
        <v/>
      </c>
    </row>
    <row r="3764" spans="1:21" ht="14.4" customHeight="1" x14ac:dyDescent="0.3">
      <c r="A3764" t="s">
        <v>35</v>
      </c>
      <c r="B3764" t="s">
        <v>815</v>
      </c>
      <c r="C3764">
        <v>8125563</v>
      </c>
      <c r="D3764" s="388">
        <f>ROWS(C$5:C3764)</f>
        <v>3760</v>
      </c>
      <c r="E3764" s="388" t="str">
        <f>IF(_xlfn.IFNA(VLOOKUP(A3764,$AG$3:$AH$83,2,FALSE),"")='11.1'!$D$5,TXM!D3764,"")</f>
        <v/>
      </c>
      <c r="F3764" t="str">
        <f>IFERROR(SMALL($E$5:$E$9000,ROWS($E$5:E3764)),"")</f>
        <v/>
      </c>
      <c r="I3764" s="371" t="s">
        <v>39</v>
      </c>
      <c r="J3764" t="s">
        <v>861</v>
      </c>
      <c r="K3764" s="372">
        <v>8293302</v>
      </c>
      <c r="L3764" s="388">
        <f>ROWS(K$5:K3764)</f>
        <v>3760</v>
      </c>
      <c r="M3764" s="388" t="str">
        <f>IF(_xlfn.IFNA(VLOOKUP(I3764,$AG$3:$AH$83,2,FALSE),"")='11.1'!$D$5,TXM!L3764,"")</f>
        <v/>
      </c>
      <c r="N3764" t="str">
        <f>IFERROR(SMALL($M$5:$M$9000,ROWS($M$5:M3764)),"")</f>
        <v/>
      </c>
      <c r="P3764" t="s">
        <v>1639</v>
      </c>
      <c r="S3764" s="388">
        <f>ROWS(R$5:R3764)</f>
        <v>3760</v>
      </c>
      <c r="T3764" s="388" t="str">
        <f>IF(_xlfn.IFNA(VLOOKUP(P3764,$AG$3:$AH$83,2,FALSE),"")='11.1'!$D$5,TXM!S3764,"")</f>
        <v/>
      </c>
      <c r="U3764" t="str">
        <f>IFERROR(SMALL($T$5:$T$9000,ROWS($T$5:T3764)),"")</f>
        <v/>
      </c>
    </row>
    <row r="3765" spans="1:21" ht="14.4" customHeight="1" x14ac:dyDescent="0.3">
      <c r="A3765" t="s">
        <v>35</v>
      </c>
      <c r="B3765" t="s">
        <v>999</v>
      </c>
      <c r="C3765">
        <v>7354611</v>
      </c>
      <c r="D3765" s="388">
        <f>ROWS(C$5:C3765)</f>
        <v>3761</v>
      </c>
      <c r="E3765" s="388" t="str">
        <f>IF(_xlfn.IFNA(VLOOKUP(A3765,$AG$3:$AH$83,2,FALSE),"")='11.1'!$D$5,TXM!D3765,"")</f>
        <v/>
      </c>
      <c r="F3765" t="str">
        <f>IFERROR(SMALL($E$5:$E$9000,ROWS($E$5:E3765)),"")</f>
        <v/>
      </c>
      <c r="I3765" s="371" t="s">
        <v>39</v>
      </c>
      <c r="J3765" t="s">
        <v>837</v>
      </c>
      <c r="K3765" s="372">
        <v>7549098</v>
      </c>
      <c r="L3765" s="388">
        <f>ROWS(K$5:K3765)</f>
        <v>3761</v>
      </c>
      <c r="M3765" s="388" t="str">
        <f>IF(_xlfn.IFNA(VLOOKUP(I3765,$AG$3:$AH$83,2,FALSE),"")='11.1'!$D$5,TXM!L3765,"")</f>
        <v/>
      </c>
      <c r="N3765" t="str">
        <f>IFERROR(SMALL($M$5:$M$9000,ROWS($M$5:M3765)),"")</f>
        <v/>
      </c>
      <c r="P3765" t="s">
        <v>1639</v>
      </c>
      <c r="S3765" s="388">
        <f>ROWS(R$5:R3765)</f>
        <v>3761</v>
      </c>
      <c r="T3765" s="388" t="str">
        <f>IF(_xlfn.IFNA(VLOOKUP(P3765,$AG$3:$AH$83,2,FALSE),"")='11.1'!$D$5,TXM!S3765,"")</f>
        <v/>
      </c>
      <c r="U3765" t="str">
        <f>IFERROR(SMALL($T$5:$T$9000,ROWS($T$5:T3765)),"")</f>
        <v/>
      </c>
    </row>
    <row r="3766" spans="1:21" ht="14.4" customHeight="1" x14ac:dyDescent="0.3">
      <c r="A3766" t="s">
        <v>35</v>
      </c>
      <c r="B3766" t="s">
        <v>813</v>
      </c>
      <c r="C3766">
        <v>5868304</v>
      </c>
      <c r="D3766" s="388">
        <f>ROWS(C$5:C3766)</f>
        <v>3762</v>
      </c>
      <c r="E3766" s="388" t="str">
        <f>IF(_xlfn.IFNA(VLOOKUP(A3766,$AG$3:$AH$83,2,FALSE),"")='11.1'!$D$5,TXM!D3766,"")</f>
        <v/>
      </c>
      <c r="F3766" t="str">
        <f>IFERROR(SMALL($E$5:$E$9000,ROWS($E$5:E3766)),"")</f>
        <v/>
      </c>
      <c r="I3766" s="371" t="s">
        <v>39</v>
      </c>
      <c r="J3766" t="s">
        <v>1441</v>
      </c>
      <c r="K3766" s="372">
        <v>7025716</v>
      </c>
      <c r="L3766" s="388">
        <f>ROWS(K$5:K3766)</f>
        <v>3762</v>
      </c>
      <c r="M3766" s="388" t="str">
        <f>IF(_xlfn.IFNA(VLOOKUP(I3766,$AG$3:$AH$83,2,FALSE),"")='11.1'!$D$5,TXM!L3766,"")</f>
        <v/>
      </c>
      <c r="N3766" t="str">
        <f>IFERROR(SMALL($M$5:$M$9000,ROWS($M$5:M3766)),"")</f>
        <v/>
      </c>
      <c r="P3766" t="s">
        <v>1639</v>
      </c>
      <c r="S3766" s="388">
        <f>ROWS(R$5:R3766)</f>
        <v>3762</v>
      </c>
      <c r="T3766" s="388" t="str">
        <f>IF(_xlfn.IFNA(VLOOKUP(P3766,$AG$3:$AH$83,2,FALSE),"")='11.1'!$D$5,TXM!S3766,"")</f>
        <v/>
      </c>
      <c r="U3766" t="str">
        <f>IFERROR(SMALL($T$5:$T$9000,ROWS($T$5:T3766)),"")</f>
        <v/>
      </c>
    </row>
    <row r="3767" spans="1:21" ht="14.4" customHeight="1" x14ac:dyDescent="0.3">
      <c r="A3767" t="s">
        <v>35</v>
      </c>
      <c r="B3767" t="s">
        <v>785</v>
      </c>
      <c r="C3767">
        <v>5195016</v>
      </c>
      <c r="D3767" s="388">
        <f>ROWS(C$5:C3767)</f>
        <v>3763</v>
      </c>
      <c r="E3767" s="388" t="str">
        <f>IF(_xlfn.IFNA(VLOOKUP(A3767,$AG$3:$AH$83,2,FALSE),"")='11.1'!$D$5,TXM!D3767,"")</f>
        <v/>
      </c>
      <c r="F3767" t="str">
        <f>IFERROR(SMALL($E$5:$E$9000,ROWS($E$5:E3767)),"")</f>
        <v/>
      </c>
      <c r="I3767" s="371" t="s">
        <v>39</v>
      </c>
      <c r="J3767" t="s">
        <v>849</v>
      </c>
      <c r="K3767" s="372">
        <v>6990417</v>
      </c>
      <c r="L3767" s="388">
        <f>ROWS(K$5:K3767)</f>
        <v>3763</v>
      </c>
      <c r="M3767" s="388" t="str">
        <f>IF(_xlfn.IFNA(VLOOKUP(I3767,$AG$3:$AH$83,2,FALSE),"")='11.1'!$D$5,TXM!L3767,"")</f>
        <v/>
      </c>
      <c r="N3767" t="str">
        <f>IFERROR(SMALL($M$5:$M$9000,ROWS($M$5:M3767)),"")</f>
        <v/>
      </c>
      <c r="P3767" t="s">
        <v>1639</v>
      </c>
      <c r="S3767" s="388">
        <f>ROWS(R$5:R3767)</f>
        <v>3763</v>
      </c>
      <c r="T3767" s="388" t="str">
        <f>IF(_xlfn.IFNA(VLOOKUP(P3767,$AG$3:$AH$83,2,FALSE),"")='11.1'!$D$5,TXM!S3767,"")</f>
        <v/>
      </c>
      <c r="U3767" t="str">
        <f>IFERROR(SMALL($T$5:$T$9000,ROWS($T$5:T3767)),"")</f>
        <v/>
      </c>
    </row>
    <row r="3768" spans="1:21" ht="14.4" customHeight="1" x14ac:dyDescent="0.3">
      <c r="A3768" t="s">
        <v>35</v>
      </c>
      <c r="B3768" t="s">
        <v>779</v>
      </c>
      <c r="C3768">
        <v>4004164</v>
      </c>
      <c r="D3768" s="388">
        <f>ROWS(C$5:C3768)</f>
        <v>3764</v>
      </c>
      <c r="E3768" s="388" t="str">
        <f>IF(_xlfn.IFNA(VLOOKUP(A3768,$AG$3:$AH$83,2,FALSE),"")='11.1'!$D$5,TXM!D3768,"")</f>
        <v/>
      </c>
      <c r="F3768" t="str">
        <f>IFERROR(SMALL($E$5:$E$9000,ROWS($E$5:E3768)),"")</f>
        <v/>
      </c>
      <c r="I3768" s="371" t="s">
        <v>39</v>
      </c>
      <c r="J3768" t="s">
        <v>775</v>
      </c>
      <c r="K3768" s="372">
        <v>6912802</v>
      </c>
      <c r="L3768" s="388">
        <f>ROWS(K$5:K3768)</f>
        <v>3764</v>
      </c>
      <c r="M3768" s="388" t="str">
        <f>IF(_xlfn.IFNA(VLOOKUP(I3768,$AG$3:$AH$83,2,FALSE),"")='11.1'!$D$5,TXM!L3768,"")</f>
        <v/>
      </c>
      <c r="N3768" t="str">
        <f>IFERROR(SMALL($M$5:$M$9000,ROWS($M$5:M3768)),"")</f>
        <v/>
      </c>
      <c r="P3768" t="s">
        <v>1639</v>
      </c>
      <c r="S3768" s="388">
        <f>ROWS(R$5:R3768)</f>
        <v>3764</v>
      </c>
      <c r="T3768" s="388" t="str">
        <f>IF(_xlfn.IFNA(VLOOKUP(P3768,$AG$3:$AH$83,2,FALSE),"")='11.1'!$D$5,TXM!S3768,"")</f>
        <v/>
      </c>
      <c r="U3768" t="str">
        <f>IFERROR(SMALL($T$5:$T$9000,ROWS($T$5:T3768)),"")</f>
        <v/>
      </c>
    </row>
    <row r="3769" spans="1:21" ht="14.4" customHeight="1" x14ac:dyDescent="0.3">
      <c r="A3769" t="s">
        <v>35</v>
      </c>
      <c r="B3769" t="s">
        <v>865</v>
      </c>
      <c r="C3769">
        <v>3955127</v>
      </c>
      <c r="D3769" s="388">
        <f>ROWS(C$5:C3769)</f>
        <v>3765</v>
      </c>
      <c r="E3769" s="388" t="str">
        <f>IF(_xlfn.IFNA(VLOOKUP(A3769,$AG$3:$AH$83,2,FALSE),"")='11.1'!$D$5,TXM!D3769,"")</f>
        <v/>
      </c>
      <c r="F3769" t="str">
        <f>IFERROR(SMALL($E$5:$E$9000,ROWS($E$5:E3769)),"")</f>
        <v/>
      </c>
      <c r="I3769" s="371" t="s">
        <v>39</v>
      </c>
      <c r="J3769" t="s">
        <v>785</v>
      </c>
      <c r="K3769" s="372">
        <v>6852603</v>
      </c>
      <c r="L3769" s="388">
        <f>ROWS(K$5:K3769)</f>
        <v>3765</v>
      </c>
      <c r="M3769" s="388" t="str">
        <f>IF(_xlfn.IFNA(VLOOKUP(I3769,$AG$3:$AH$83,2,FALSE),"")='11.1'!$D$5,TXM!L3769,"")</f>
        <v/>
      </c>
      <c r="N3769" t="str">
        <f>IFERROR(SMALL($M$5:$M$9000,ROWS($M$5:M3769)),"")</f>
        <v/>
      </c>
      <c r="P3769" t="s">
        <v>1639</v>
      </c>
      <c r="S3769" s="388">
        <f>ROWS(R$5:R3769)</f>
        <v>3765</v>
      </c>
      <c r="T3769" s="388" t="str">
        <f>IF(_xlfn.IFNA(VLOOKUP(P3769,$AG$3:$AH$83,2,FALSE),"")='11.1'!$D$5,TXM!S3769,"")</f>
        <v/>
      </c>
      <c r="U3769" t="str">
        <f>IFERROR(SMALL($T$5:$T$9000,ROWS($T$5:T3769)),"")</f>
        <v/>
      </c>
    </row>
    <row r="3770" spans="1:21" ht="14.4" customHeight="1" x14ac:dyDescent="0.3">
      <c r="A3770" t="s">
        <v>35</v>
      </c>
      <c r="B3770" t="s">
        <v>859</v>
      </c>
      <c r="C3770">
        <v>1930275</v>
      </c>
      <c r="D3770" s="388">
        <f>ROWS(C$5:C3770)</f>
        <v>3766</v>
      </c>
      <c r="E3770" s="388" t="str">
        <f>IF(_xlfn.IFNA(VLOOKUP(A3770,$AG$3:$AH$83,2,FALSE),"")='11.1'!$D$5,TXM!D3770,"")</f>
        <v/>
      </c>
      <c r="F3770" t="str">
        <f>IFERROR(SMALL($E$5:$E$9000,ROWS($E$5:E3770)),"")</f>
        <v/>
      </c>
      <c r="I3770" s="371" t="s">
        <v>39</v>
      </c>
      <c r="J3770" t="s">
        <v>823</v>
      </c>
      <c r="K3770" s="372">
        <v>6600125</v>
      </c>
      <c r="L3770" s="388">
        <f>ROWS(K$5:K3770)</f>
        <v>3766</v>
      </c>
      <c r="M3770" s="388" t="str">
        <f>IF(_xlfn.IFNA(VLOOKUP(I3770,$AG$3:$AH$83,2,FALSE),"")='11.1'!$D$5,TXM!L3770,"")</f>
        <v/>
      </c>
      <c r="N3770" t="str">
        <f>IFERROR(SMALL($M$5:$M$9000,ROWS($M$5:M3770)),"")</f>
        <v/>
      </c>
      <c r="P3770" t="s">
        <v>1639</v>
      </c>
      <c r="S3770" s="388">
        <f>ROWS(R$5:R3770)</f>
        <v>3766</v>
      </c>
      <c r="T3770" s="388" t="str">
        <f>IF(_xlfn.IFNA(VLOOKUP(P3770,$AG$3:$AH$83,2,FALSE),"")='11.1'!$D$5,TXM!S3770,"")</f>
        <v/>
      </c>
      <c r="U3770" t="str">
        <f>IFERROR(SMALL($T$5:$T$9000,ROWS($T$5:T3770)),"")</f>
        <v/>
      </c>
    </row>
    <row r="3771" spans="1:21" ht="14.4" customHeight="1" x14ac:dyDescent="0.3">
      <c r="A3771" t="s">
        <v>35</v>
      </c>
      <c r="B3771" t="s">
        <v>867</v>
      </c>
      <c r="C3771">
        <v>1827835</v>
      </c>
      <c r="D3771" s="388">
        <f>ROWS(C$5:C3771)</f>
        <v>3767</v>
      </c>
      <c r="E3771" s="388" t="str">
        <f>IF(_xlfn.IFNA(VLOOKUP(A3771,$AG$3:$AH$83,2,FALSE),"")='11.1'!$D$5,TXM!D3771,"")</f>
        <v/>
      </c>
      <c r="F3771" t="str">
        <f>IFERROR(SMALL($E$5:$E$9000,ROWS($E$5:E3771)),"")</f>
        <v/>
      </c>
      <c r="I3771" s="371" t="s">
        <v>39</v>
      </c>
      <c r="J3771" t="s">
        <v>841</v>
      </c>
      <c r="K3771" s="372">
        <v>5363446</v>
      </c>
      <c r="L3771" s="388">
        <f>ROWS(K$5:K3771)</f>
        <v>3767</v>
      </c>
      <c r="M3771" s="388" t="str">
        <f>IF(_xlfn.IFNA(VLOOKUP(I3771,$AG$3:$AH$83,2,FALSE),"")='11.1'!$D$5,TXM!L3771,"")</f>
        <v/>
      </c>
      <c r="N3771" t="str">
        <f>IFERROR(SMALL($M$5:$M$9000,ROWS($M$5:M3771)),"")</f>
        <v/>
      </c>
      <c r="P3771" t="s">
        <v>1639</v>
      </c>
      <c r="S3771" s="388">
        <f>ROWS(R$5:R3771)</f>
        <v>3767</v>
      </c>
      <c r="T3771" s="388" t="str">
        <f>IF(_xlfn.IFNA(VLOOKUP(P3771,$AG$3:$AH$83,2,FALSE),"")='11.1'!$D$5,TXM!S3771,"")</f>
        <v/>
      </c>
      <c r="U3771" t="str">
        <f>IFERROR(SMALL($T$5:$T$9000,ROWS($T$5:T3771)),"")</f>
        <v/>
      </c>
    </row>
    <row r="3772" spans="1:21" ht="14.4" customHeight="1" x14ac:dyDescent="0.3">
      <c r="A3772" t="s">
        <v>35</v>
      </c>
      <c r="B3772" t="s">
        <v>105</v>
      </c>
      <c r="C3772">
        <v>1667151</v>
      </c>
      <c r="D3772" s="388">
        <f>ROWS(C$5:C3772)</f>
        <v>3768</v>
      </c>
      <c r="E3772" s="388" t="str">
        <f>IF(_xlfn.IFNA(VLOOKUP(A3772,$AG$3:$AH$83,2,FALSE),"")='11.1'!$D$5,TXM!D3772,"")</f>
        <v/>
      </c>
      <c r="F3772" t="str">
        <f>IFERROR(SMALL($E$5:$E$9000,ROWS($E$5:E3772)),"")</f>
        <v/>
      </c>
      <c r="I3772" s="371" t="s">
        <v>39</v>
      </c>
      <c r="J3772" t="s">
        <v>94</v>
      </c>
      <c r="K3772" s="372">
        <v>4985153</v>
      </c>
      <c r="L3772" s="388">
        <f>ROWS(K$5:K3772)</f>
        <v>3768</v>
      </c>
      <c r="M3772" s="388" t="str">
        <f>IF(_xlfn.IFNA(VLOOKUP(I3772,$AG$3:$AH$83,2,FALSE),"")='11.1'!$D$5,TXM!L3772,"")</f>
        <v/>
      </c>
      <c r="N3772" t="str">
        <f>IFERROR(SMALL($M$5:$M$9000,ROWS($M$5:M3772)),"")</f>
        <v/>
      </c>
      <c r="P3772" t="s">
        <v>1639</v>
      </c>
      <c r="S3772" s="388">
        <f>ROWS(R$5:R3772)</f>
        <v>3768</v>
      </c>
      <c r="T3772" s="388" t="str">
        <f>IF(_xlfn.IFNA(VLOOKUP(P3772,$AG$3:$AH$83,2,FALSE),"")='11.1'!$D$5,TXM!S3772,"")</f>
        <v/>
      </c>
      <c r="U3772" t="str">
        <f>IFERROR(SMALL($T$5:$T$9000,ROWS($T$5:T3772)),"")</f>
        <v/>
      </c>
    </row>
    <row r="3773" spans="1:21" ht="14.4" customHeight="1" x14ac:dyDescent="0.3">
      <c r="A3773" t="s">
        <v>35</v>
      </c>
      <c r="B3773" t="s">
        <v>1275</v>
      </c>
      <c r="C3773">
        <v>1434720</v>
      </c>
      <c r="D3773" s="388">
        <f>ROWS(C$5:C3773)</f>
        <v>3769</v>
      </c>
      <c r="E3773" s="388" t="str">
        <f>IF(_xlfn.IFNA(VLOOKUP(A3773,$AG$3:$AH$83,2,FALSE),"")='11.1'!$D$5,TXM!D3773,"")</f>
        <v/>
      </c>
      <c r="F3773" t="str">
        <f>IFERROR(SMALL($E$5:$E$9000,ROWS($E$5:E3773)),"")</f>
        <v/>
      </c>
      <c r="I3773" s="371" t="s">
        <v>39</v>
      </c>
      <c r="J3773" t="s">
        <v>869</v>
      </c>
      <c r="K3773" s="372">
        <v>4566361</v>
      </c>
      <c r="L3773" s="388">
        <f>ROWS(K$5:K3773)</f>
        <v>3769</v>
      </c>
      <c r="M3773" s="388" t="str">
        <f>IF(_xlfn.IFNA(VLOOKUP(I3773,$AG$3:$AH$83,2,FALSE),"")='11.1'!$D$5,TXM!L3773,"")</f>
        <v/>
      </c>
      <c r="N3773" t="str">
        <f>IFERROR(SMALL($M$5:$M$9000,ROWS($M$5:M3773)),"")</f>
        <v/>
      </c>
      <c r="P3773" t="s">
        <v>1639</v>
      </c>
      <c r="S3773" s="388">
        <f>ROWS(R$5:R3773)</f>
        <v>3769</v>
      </c>
      <c r="T3773" s="388" t="str">
        <f>IF(_xlfn.IFNA(VLOOKUP(P3773,$AG$3:$AH$83,2,FALSE),"")='11.1'!$D$5,TXM!S3773,"")</f>
        <v/>
      </c>
      <c r="U3773" t="str">
        <f>IFERROR(SMALL($T$5:$T$9000,ROWS($T$5:T3773)),"")</f>
        <v/>
      </c>
    </row>
    <row r="3774" spans="1:21" ht="14.4" customHeight="1" x14ac:dyDescent="0.3">
      <c r="A3774" t="s">
        <v>35</v>
      </c>
      <c r="B3774" t="s">
        <v>791</v>
      </c>
      <c r="C3774">
        <v>1322773</v>
      </c>
      <c r="D3774" s="388">
        <f>ROWS(C$5:C3774)</f>
        <v>3770</v>
      </c>
      <c r="E3774" s="388" t="str">
        <f>IF(_xlfn.IFNA(VLOOKUP(A3774,$AG$3:$AH$83,2,FALSE),"")='11.1'!$D$5,TXM!D3774,"")</f>
        <v/>
      </c>
      <c r="F3774" t="str">
        <f>IFERROR(SMALL($E$5:$E$9000,ROWS($E$5:E3774)),"")</f>
        <v/>
      </c>
      <c r="I3774" s="371" t="s">
        <v>39</v>
      </c>
      <c r="J3774" t="s">
        <v>795</v>
      </c>
      <c r="K3774" s="372">
        <v>4221367</v>
      </c>
      <c r="L3774" s="388">
        <f>ROWS(K$5:K3774)</f>
        <v>3770</v>
      </c>
      <c r="M3774" s="388" t="str">
        <f>IF(_xlfn.IFNA(VLOOKUP(I3774,$AG$3:$AH$83,2,FALSE),"")='11.1'!$D$5,TXM!L3774,"")</f>
        <v/>
      </c>
      <c r="N3774" t="str">
        <f>IFERROR(SMALL($M$5:$M$9000,ROWS($M$5:M3774)),"")</f>
        <v/>
      </c>
      <c r="P3774" t="s">
        <v>1639</v>
      </c>
      <c r="S3774" s="388">
        <f>ROWS(R$5:R3774)</f>
        <v>3770</v>
      </c>
      <c r="T3774" s="388" t="str">
        <f>IF(_xlfn.IFNA(VLOOKUP(P3774,$AG$3:$AH$83,2,FALSE),"")='11.1'!$D$5,TXM!S3774,"")</f>
        <v/>
      </c>
      <c r="U3774" t="str">
        <f>IFERROR(SMALL($T$5:$T$9000,ROWS($T$5:T3774)),"")</f>
        <v/>
      </c>
    </row>
    <row r="3775" spans="1:21" ht="14.4" customHeight="1" x14ac:dyDescent="0.3">
      <c r="A3775" t="s">
        <v>35</v>
      </c>
      <c r="B3775" t="s">
        <v>106</v>
      </c>
      <c r="C3775">
        <v>983960</v>
      </c>
      <c r="D3775" s="388">
        <f>ROWS(C$5:C3775)</f>
        <v>3771</v>
      </c>
      <c r="E3775" s="388" t="str">
        <f>IF(_xlfn.IFNA(VLOOKUP(A3775,$AG$3:$AH$83,2,FALSE),"")='11.1'!$D$5,TXM!D3775,"")</f>
        <v/>
      </c>
      <c r="F3775" t="str">
        <f>IFERROR(SMALL($E$5:$E$9000,ROWS($E$5:E3775)),"")</f>
        <v/>
      </c>
      <c r="I3775" s="371" t="s">
        <v>39</v>
      </c>
      <c r="J3775" t="s">
        <v>98</v>
      </c>
      <c r="K3775" s="372">
        <v>3838567</v>
      </c>
      <c r="L3775" s="388">
        <f>ROWS(K$5:K3775)</f>
        <v>3771</v>
      </c>
      <c r="M3775" s="388" t="str">
        <f>IF(_xlfn.IFNA(VLOOKUP(I3775,$AG$3:$AH$83,2,FALSE),"")='11.1'!$D$5,TXM!L3775,"")</f>
        <v/>
      </c>
      <c r="N3775" t="str">
        <f>IFERROR(SMALL($M$5:$M$9000,ROWS($M$5:M3775)),"")</f>
        <v/>
      </c>
      <c r="P3775" t="s">
        <v>1639</v>
      </c>
      <c r="S3775" s="388">
        <f>ROWS(R$5:R3775)</f>
        <v>3771</v>
      </c>
      <c r="T3775" s="388" t="str">
        <f>IF(_xlfn.IFNA(VLOOKUP(P3775,$AG$3:$AH$83,2,FALSE),"")='11.1'!$D$5,TXM!S3775,"")</f>
        <v/>
      </c>
      <c r="U3775" t="str">
        <f>IFERROR(SMALL($T$5:$T$9000,ROWS($T$5:T3775)),"")</f>
        <v/>
      </c>
    </row>
    <row r="3776" spans="1:21" ht="14.4" customHeight="1" x14ac:dyDescent="0.3">
      <c r="A3776" t="s">
        <v>35</v>
      </c>
      <c r="B3776" t="s">
        <v>1265</v>
      </c>
      <c r="C3776">
        <v>835078</v>
      </c>
      <c r="D3776" s="388">
        <f>ROWS(C$5:C3776)</f>
        <v>3772</v>
      </c>
      <c r="E3776" s="388" t="str">
        <f>IF(_xlfn.IFNA(VLOOKUP(A3776,$AG$3:$AH$83,2,FALSE),"")='11.1'!$D$5,TXM!D3776,"")</f>
        <v/>
      </c>
      <c r="F3776" t="str">
        <f>IFERROR(SMALL($E$5:$E$9000,ROWS($E$5:E3776)),"")</f>
        <v/>
      </c>
      <c r="I3776" s="371" t="s">
        <v>39</v>
      </c>
      <c r="J3776" t="s">
        <v>171</v>
      </c>
      <c r="K3776" s="372">
        <v>3749144</v>
      </c>
      <c r="L3776" s="388">
        <f>ROWS(K$5:K3776)</f>
        <v>3772</v>
      </c>
      <c r="M3776" s="388" t="str">
        <f>IF(_xlfn.IFNA(VLOOKUP(I3776,$AG$3:$AH$83,2,FALSE),"")='11.1'!$D$5,TXM!L3776,"")</f>
        <v/>
      </c>
      <c r="N3776" t="str">
        <f>IFERROR(SMALL($M$5:$M$9000,ROWS($M$5:M3776)),"")</f>
        <v/>
      </c>
      <c r="P3776" t="s">
        <v>1639</v>
      </c>
      <c r="S3776" s="388">
        <f>ROWS(R$5:R3776)</f>
        <v>3772</v>
      </c>
      <c r="T3776" s="388" t="str">
        <f>IF(_xlfn.IFNA(VLOOKUP(P3776,$AG$3:$AH$83,2,FALSE),"")='11.1'!$D$5,TXM!S3776,"")</f>
        <v/>
      </c>
      <c r="U3776" t="str">
        <f>IFERROR(SMALL($T$5:$T$9000,ROWS($T$5:T3776)),"")</f>
        <v/>
      </c>
    </row>
    <row r="3777" spans="1:21" ht="14.4" customHeight="1" x14ac:dyDescent="0.3">
      <c r="A3777" t="s">
        <v>35</v>
      </c>
      <c r="B3777" t="s">
        <v>107</v>
      </c>
      <c r="C3777">
        <v>811791</v>
      </c>
      <c r="D3777" s="388">
        <f>ROWS(C$5:C3777)</f>
        <v>3773</v>
      </c>
      <c r="E3777" s="388" t="str">
        <f>IF(_xlfn.IFNA(VLOOKUP(A3777,$AG$3:$AH$83,2,FALSE),"")='11.1'!$D$5,TXM!D3777,"")</f>
        <v/>
      </c>
      <c r="F3777" t="str">
        <f>IFERROR(SMALL($E$5:$E$9000,ROWS($E$5:E3777)),"")</f>
        <v/>
      </c>
      <c r="I3777" s="371" t="s">
        <v>39</v>
      </c>
      <c r="J3777" t="s">
        <v>789</v>
      </c>
      <c r="K3777" s="372">
        <v>2949327</v>
      </c>
      <c r="L3777" s="388">
        <f>ROWS(K$5:K3777)</f>
        <v>3773</v>
      </c>
      <c r="M3777" s="388" t="str">
        <f>IF(_xlfn.IFNA(VLOOKUP(I3777,$AG$3:$AH$83,2,FALSE),"")='11.1'!$D$5,TXM!L3777,"")</f>
        <v/>
      </c>
      <c r="N3777" t="str">
        <f>IFERROR(SMALL($M$5:$M$9000,ROWS($M$5:M3777)),"")</f>
        <v/>
      </c>
      <c r="P3777" t="s">
        <v>1639</v>
      </c>
      <c r="S3777" s="388">
        <f>ROWS(R$5:R3777)</f>
        <v>3773</v>
      </c>
      <c r="T3777" s="388" t="str">
        <f>IF(_xlfn.IFNA(VLOOKUP(P3777,$AG$3:$AH$83,2,FALSE),"")='11.1'!$D$5,TXM!S3777,"")</f>
        <v/>
      </c>
      <c r="U3777" t="str">
        <f>IFERROR(SMALL($T$5:$T$9000,ROWS($T$5:T3777)),"")</f>
        <v/>
      </c>
    </row>
    <row r="3778" spans="1:21" ht="14.4" customHeight="1" x14ac:dyDescent="0.3">
      <c r="A3778" t="s">
        <v>35</v>
      </c>
      <c r="B3778" t="s">
        <v>108</v>
      </c>
      <c r="C3778">
        <v>758432</v>
      </c>
      <c r="D3778" s="388">
        <f>ROWS(C$5:C3778)</f>
        <v>3774</v>
      </c>
      <c r="E3778" s="388" t="str">
        <f>IF(_xlfn.IFNA(VLOOKUP(A3778,$AG$3:$AH$83,2,FALSE),"")='11.1'!$D$5,TXM!D3778,"")</f>
        <v/>
      </c>
      <c r="F3778" t="str">
        <f>IFERROR(SMALL($E$5:$E$9000,ROWS($E$5:E3778)),"")</f>
        <v/>
      </c>
      <c r="I3778" s="371" t="s">
        <v>39</v>
      </c>
      <c r="J3778" t="s">
        <v>103</v>
      </c>
      <c r="K3778" s="372">
        <v>2679610</v>
      </c>
      <c r="L3778" s="388">
        <f>ROWS(K$5:K3778)</f>
        <v>3774</v>
      </c>
      <c r="M3778" s="388" t="str">
        <f>IF(_xlfn.IFNA(VLOOKUP(I3778,$AG$3:$AH$83,2,FALSE),"")='11.1'!$D$5,TXM!L3778,"")</f>
        <v/>
      </c>
      <c r="N3778" t="str">
        <f>IFERROR(SMALL($M$5:$M$9000,ROWS($M$5:M3778)),"")</f>
        <v/>
      </c>
      <c r="P3778" t="s">
        <v>1639</v>
      </c>
      <c r="S3778" s="388">
        <f>ROWS(R$5:R3778)</f>
        <v>3774</v>
      </c>
      <c r="T3778" s="388" t="str">
        <f>IF(_xlfn.IFNA(VLOOKUP(P3778,$AG$3:$AH$83,2,FALSE),"")='11.1'!$D$5,TXM!S3778,"")</f>
        <v/>
      </c>
      <c r="U3778" t="str">
        <f>IFERROR(SMALL($T$5:$T$9000,ROWS($T$5:T3778)),"")</f>
        <v/>
      </c>
    </row>
    <row r="3779" spans="1:21" ht="14.4" customHeight="1" x14ac:dyDescent="0.3">
      <c r="A3779" t="s">
        <v>35</v>
      </c>
      <c r="B3779" t="s">
        <v>1252</v>
      </c>
      <c r="C3779">
        <v>706405</v>
      </c>
      <c r="D3779" s="388">
        <f>ROWS(C$5:C3779)</f>
        <v>3775</v>
      </c>
      <c r="E3779" s="388" t="str">
        <f>IF(_xlfn.IFNA(VLOOKUP(A3779,$AG$3:$AH$83,2,FALSE),"")='11.1'!$D$5,TXM!D3779,"")</f>
        <v/>
      </c>
      <c r="F3779" t="str">
        <f>IFERROR(SMALL($E$5:$E$9000,ROWS($E$5:E3779)),"")</f>
        <v/>
      </c>
      <c r="I3779" s="371" t="s">
        <v>39</v>
      </c>
      <c r="J3779" t="s">
        <v>827</v>
      </c>
      <c r="K3779" s="372">
        <v>2353716</v>
      </c>
      <c r="L3779" s="388">
        <f>ROWS(K$5:K3779)</f>
        <v>3775</v>
      </c>
      <c r="M3779" s="388" t="str">
        <f>IF(_xlfn.IFNA(VLOOKUP(I3779,$AG$3:$AH$83,2,FALSE),"")='11.1'!$D$5,TXM!L3779,"")</f>
        <v/>
      </c>
      <c r="N3779" t="str">
        <f>IFERROR(SMALL($M$5:$M$9000,ROWS($M$5:M3779)),"")</f>
        <v/>
      </c>
      <c r="P3779" t="s">
        <v>1639</v>
      </c>
      <c r="S3779" s="388">
        <f>ROWS(R$5:R3779)</f>
        <v>3775</v>
      </c>
      <c r="T3779" s="388" t="str">
        <f>IF(_xlfn.IFNA(VLOOKUP(P3779,$AG$3:$AH$83,2,FALSE),"")='11.1'!$D$5,TXM!S3779,"")</f>
        <v/>
      </c>
      <c r="U3779" t="str">
        <f>IFERROR(SMALL($T$5:$T$9000,ROWS($T$5:T3779)),"")</f>
        <v/>
      </c>
    </row>
    <row r="3780" spans="1:21" ht="14.4" customHeight="1" x14ac:dyDescent="0.3">
      <c r="A3780" t="s">
        <v>35</v>
      </c>
      <c r="B3780" t="s">
        <v>841</v>
      </c>
      <c r="C3780">
        <v>555003</v>
      </c>
      <c r="D3780" s="388">
        <f>ROWS(C$5:C3780)</f>
        <v>3776</v>
      </c>
      <c r="E3780" s="388" t="str">
        <f>IF(_xlfn.IFNA(VLOOKUP(A3780,$AG$3:$AH$83,2,FALSE),"")='11.1'!$D$5,TXM!D3780,"")</f>
        <v/>
      </c>
      <c r="F3780" t="str">
        <f>IFERROR(SMALL($E$5:$E$9000,ROWS($E$5:E3780)),"")</f>
        <v/>
      </c>
      <c r="I3780" s="371" t="s">
        <v>39</v>
      </c>
      <c r="J3780" t="s">
        <v>821</v>
      </c>
      <c r="K3780" s="372">
        <v>1782711</v>
      </c>
      <c r="L3780" s="388">
        <f>ROWS(K$5:K3780)</f>
        <v>3776</v>
      </c>
      <c r="M3780" s="388" t="str">
        <f>IF(_xlfn.IFNA(VLOOKUP(I3780,$AG$3:$AH$83,2,FALSE),"")='11.1'!$D$5,TXM!L3780,"")</f>
        <v/>
      </c>
      <c r="N3780" t="str">
        <f>IFERROR(SMALL($M$5:$M$9000,ROWS($M$5:M3780)),"")</f>
        <v/>
      </c>
      <c r="P3780" t="s">
        <v>1639</v>
      </c>
      <c r="S3780" s="388">
        <f>ROWS(R$5:R3780)</f>
        <v>3776</v>
      </c>
      <c r="T3780" s="388" t="str">
        <f>IF(_xlfn.IFNA(VLOOKUP(P3780,$AG$3:$AH$83,2,FALSE),"")='11.1'!$D$5,TXM!S3780,"")</f>
        <v/>
      </c>
      <c r="U3780" t="str">
        <f>IFERROR(SMALL($T$5:$T$9000,ROWS($T$5:T3780)),"")</f>
        <v/>
      </c>
    </row>
    <row r="3781" spans="1:21" ht="14.4" customHeight="1" x14ac:dyDescent="0.3">
      <c r="A3781" t="s">
        <v>35</v>
      </c>
      <c r="B3781" t="s">
        <v>869</v>
      </c>
      <c r="C3781">
        <v>289178</v>
      </c>
      <c r="D3781" s="388">
        <f>ROWS(C$5:C3781)</f>
        <v>3777</v>
      </c>
      <c r="E3781" s="388" t="str">
        <f>IF(_xlfn.IFNA(VLOOKUP(A3781,$AG$3:$AH$83,2,FALSE),"")='11.1'!$D$5,TXM!D3781,"")</f>
        <v/>
      </c>
      <c r="F3781" t="str">
        <f>IFERROR(SMALL($E$5:$E$9000,ROWS($E$5:E3781)),"")</f>
        <v/>
      </c>
      <c r="I3781" s="371" t="s">
        <v>39</v>
      </c>
      <c r="J3781" t="s">
        <v>773</v>
      </c>
      <c r="K3781" s="372">
        <v>1715538</v>
      </c>
      <c r="L3781" s="388">
        <f>ROWS(K$5:K3781)</f>
        <v>3777</v>
      </c>
      <c r="M3781" s="388" t="str">
        <f>IF(_xlfn.IFNA(VLOOKUP(I3781,$AG$3:$AH$83,2,FALSE),"")='11.1'!$D$5,TXM!L3781,"")</f>
        <v/>
      </c>
      <c r="N3781" t="str">
        <f>IFERROR(SMALL($M$5:$M$9000,ROWS($M$5:M3781)),"")</f>
        <v/>
      </c>
      <c r="P3781" t="s">
        <v>1639</v>
      </c>
      <c r="S3781" s="388">
        <f>ROWS(R$5:R3781)</f>
        <v>3777</v>
      </c>
      <c r="T3781" s="388" t="str">
        <f>IF(_xlfn.IFNA(VLOOKUP(P3781,$AG$3:$AH$83,2,FALSE),"")='11.1'!$D$5,TXM!S3781,"")</f>
        <v/>
      </c>
      <c r="U3781" t="str">
        <f>IFERROR(SMALL($T$5:$T$9000,ROWS($T$5:T3781)),"")</f>
        <v/>
      </c>
    </row>
    <row r="3782" spans="1:21" ht="14.4" customHeight="1" x14ac:dyDescent="0.3">
      <c r="A3782" t="s">
        <v>35</v>
      </c>
      <c r="B3782" t="s">
        <v>1006</v>
      </c>
      <c r="C3782">
        <v>252327</v>
      </c>
      <c r="D3782" s="388">
        <f>ROWS(C$5:C3782)</f>
        <v>3778</v>
      </c>
      <c r="E3782" s="388" t="str">
        <f>IF(_xlfn.IFNA(VLOOKUP(A3782,$AG$3:$AH$83,2,FALSE),"")='11.1'!$D$5,TXM!D3782,"")</f>
        <v/>
      </c>
      <c r="F3782" t="str">
        <f>IFERROR(SMALL($E$5:$E$9000,ROWS($E$5:E3782)),"")</f>
        <v/>
      </c>
      <c r="I3782" s="371" t="s">
        <v>39</v>
      </c>
      <c r="J3782" t="s">
        <v>845</v>
      </c>
      <c r="K3782" s="372">
        <v>1658307</v>
      </c>
      <c r="L3782" s="388">
        <f>ROWS(K$5:K3782)</f>
        <v>3778</v>
      </c>
      <c r="M3782" s="388" t="str">
        <f>IF(_xlfn.IFNA(VLOOKUP(I3782,$AG$3:$AH$83,2,FALSE),"")='11.1'!$D$5,TXM!L3782,"")</f>
        <v/>
      </c>
      <c r="N3782" t="str">
        <f>IFERROR(SMALL($M$5:$M$9000,ROWS($M$5:M3782)),"")</f>
        <v/>
      </c>
      <c r="P3782" t="s">
        <v>1639</v>
      </c>
      <c r="S3782" s="388">
        <f>ROWS(R$5:R3782)</f>
        <v>3778</v>
      </c>
      <c r="T3782" s="388" t="str">
        <f>IF(_xlfn.IFNA(VLOOKUP(P3782,$AG$3:$AH$83,2,FALSE),"")='11.1'!$D$5,TXM!S3782,"")</f>
        <v/>
      </c>
      <c r="U3782" t="str">
        <f>IFERROR(SMALL($T$5:$T$9000,ROWS($T$5:T3782)),"")</f>
        <v/>
      </c>
    </row>
    <row r="3783" spans="1:21" ht="14.4" customHeight="1" x14ac:dyDescent="0.3">
      <c r="A3783" t="s">
        <v>35</v>
      </c>
      <c r="B3783" t="s">
        <v>1240</v>
      </c>
      <c r="C3783">
        <v>246948</v>
      </c>
      <c r="D3783" s="388">
        <f>ROWS(C$5:C3783)</f>
        <v>3779</v>
      </c>
      <c r="E3783" s="388" t="str">
        <f>IF(_xlfn.IFNA(VLOOKUP(A3783,$AG$3:$AH$83,2,FALSE),"")='11.1'!$D$5,TXM!D3783,"")</f>
        <v/>
      </c>
      <c r="F3783" t="str">
        <f>IFERROR(SMALL($E$5:$E$9000,ROWS($E$5:E3783)),"")</f>
        <v/>
      </c>
      <c r="I3783" s="371" t="s">
        <v>39</v>
      </c>
      <c r="J3783" t="s">
        <v>1365</v>
      </c>
      <c r="K3783" s="372">
        <v>1620171</v>
      </c>
      <c r="L3783" s="388">
        <f>ROWS(K$5:K3783)</f>
        <v>3779</v>
      </c>
      <c r="M3783" s="388" t="str">
        <f>IF(_xlfn.IFNA(VLOOKUP(I3783,$AG$3:$AH$83,2,FALSE),"")='11.1'!$D$5,TXM!L3783,"")</f>
        <v/>
      </c>
      <c r="N3783" t="str">
        <f>IFERROR(SMALL($M$5:$M$9000,ROWS($M$5:M3783)),"")</f>
        <v/>
      </c>
      <c r="P3783" t="s">
        <v>1639</v>
      </c>
      <c r="S3783" s="388">
        <f>ROWS(R$5:R3783)</f>
        <v>3779</v>
      </c>
      <c r="T3783" s="388" t="str">
        <f>IF(_xlfn.IFNA(VLOOKUP(P3783,$AG$3:$AH$83,2,FALSE),"")='11.1'!$D$5,TXM!S3783,"")</f>
        <v/>
      </c>
      <c r="U3783" t="str">
        <f>IFERROR(SMALL($T$5:$T$9000,ROWS($T$5:T3783)),"")</f>
        <v/>
      </c>
    </row>
    <row r="3784" spans="1:21" ht="14.4" customHeight="1" x14ac:dyDescent="0.3">
      <c r="A3784" t="s">
        <v>35</v>
      </c>
      <c r="B3784" t="s">
        <v>811</v>
      </c>
      <c r="C3784">
        <v>212833</v>
      </c>
      <c r="D3784" s="388">
        <f>ROWS(C$5:C3784)</f>
        <v>3780</v>
      </c>
      <c r="E3784" s="388" t="str">
        <f>IF(_xlfn.IFNA(VLOOKUP(A3784,$AG$3:$AH$83,2,FALSE),"")='11.1'!$D$5,TXM!D3784,"")</f>
        <v/>
      </c>
      <c r="F3784" t="str">
        <f>IFERROR(SMALL($E$5:$E$9000,ROWS($E$5:E3784)),"")</f>
        <v/>
      </c>
      <c r="I3784" s="371" t="s">
        <v>39</v>
      </c>
      <c r="J3784" t="s">
        <v>996</v>
      </c>
      <c r="K3784" s="372">
        <v>1366899</v>
      </c>
      <c r="L3784" s="388">
        <f>ROWS(K$5:K3784)</f>
        <v>3780</v>
      </c>
      <c r="M3784" s="388" t="str">
        <f>IF(_xlfn.IFNA(VLOOKUP(I3784,$AG$3:$AH$83,2,FALSE),"")='11.1'!$D$5,TXM!L3784,"")</f>
        <v/>
      </c>
      <c r="N3784" t="str">
        <f>IFERROR(SMALL($M$5:$M$9000,ROWS($M$5:M3784)),"")</f>
        <v/>
      </c>
      <c r="P3784" t="s">
        <v>1639</v>
      </c>
      <c r="S3784" s="388">
        <f>ROWS(R$5:R3784)</f>
        <v>3780</v>
      </c>
      <c r="T3784" s="388" t="str">
        <f>IF(_xlfn.IFNA(VLOOKUP(P3784,$AG$3:$AH$83,2,FALSE),"")='11.1'!$D$5,TXM!S3784,"")</f>
        <v/>
      </c>
      <c r="U3784" t="str">
        <f>IFERROR(SMALL($T$5:$T$9000,ROWS($T$5:T3784)),"")</f>
        <v/>
      </c>
    </row>
    <row r="3785" spans="1:21" ht="14.4" customHeight="1" x14ac:dyDescent="0.3">
      <c r="A3785" t="s">
        <v>35</v>
      </c>
      <c r="B3785" t="s">
        <v>91</v>
      </c>
      <c r="C3785">
        <v>141971</v>
      </c>
      <c r="D3785" s="388">
        <f>ROWS(C$5:C3785)</f>
        <v>3781</v>
      </c>
      <c r="E3785" s="388" t="str">
        <f>IF(_xlfn.IFNA(VLOOKUP(A3785,$AG$3:$AH$83,2,FALSE),"")='11.1'!$D$5,TXM!D3785,"")</f>
        <v/>
      </c>
      <c r="F3785" t="str">
        <f>IFERROR(SMALL($E$5:$E$9000,ROWS($E$5:E3785)),"")</f>
        <v/>
      </c>
      <c r="I3785" s="371" t="s">
        <v>39</v>
      </c>
      <c r="J3785" t="s">
        <v>819</v>
      </c>
      <c r="K3785" s="372">
        <v>1344745</v>
      </c>
      <c r="L3785" s="388">
        <f>ROWS(K$5:K3785)</f>
        <v>3781</v>
      </c>
      <c r="M3785" s="388" t="str">
        <f>IF(_xlfn.IFNA(VLOOKUP(I3785,$AG$3:$AH$83,2,FALSE),"")='11.1'!$D$5,TXM!L3785,"")</f>
        <v/>
      </c>
      <c r="N3785" t="str">
        <f>IFERROR(SMALL($M$5:$M$9000,ROWS($M$5:M3785)),"")</f>
        <v/>
      </c>
      <c r="P3785" t="s">
        <v>1639</v>
      </c>
      <c r="S3785" s="388">
        <f>ROWS(R$5:R3785)</f>
        <v>3781</v>
      </c>
      <c r="T3785" s="388" t="str">
        <f>IF(_xlfn.IFNA(VLOOKUP(P3785,$AG$3:$AH$83,2,FALSE),"")='11.1'!$D$5,TXM!S3785,"")</f>
        <v/>
      </c>
      <c r="U3785" t="str">
        <f>IFERROR(SMALL($T$5:$T$9000,ROWS($T$5:T3785)),"")</f>
        <v/>
      </c>
    </row>
    <row r="3786" spans="1:21" ht="14.4" customHeight="1" x14ac:dyDescent="0.3">
      <c r="A3786" t="s">
        <v>35</v>
      </c>
      <c r="B3786" t="s">
        <v>171</v>
      </c>
      <c r="C3786">
        <v>135749</v>
      </c>
      <c r="D3786" s="388">
        <f>ROWS(C$5:C3786)</f>
        <v>3782</v>
      </c>
      <c r="E3786" s="388" t="str">
        <f>IF(_xlfn.IFNA(VLOOKUP(A3786,$AG$3:$AH$83,2,FALSE),"")='11.1'!$D$5,TXM!D3786,"")</f>
        <v/>
      </c>
      <c r="F3786" t="str">
        <f>IFERROR(SMALL($E$5:$E$9000,ROWS($E$5:E3786)),"")</f>
        <v/>
      </c>
      <c r="I3786" s="371" t="s">
        <v>39</v>
      </c>
      <c r="J3786" t="s">
        <v>1006</v>
      </c>
      <c r="K3786" s="372">
        <v>1217601</v>
      </c>
      <c r="L3786" s="388">
        <f>ROWS(K$5:K3786)</f>
        <v>3782</v>
      </c>
      <c r="M3786" s="388" t="str">
        <f>IF(_xlfn.IFNA(VLOOKUP(I3786,$AG$3:$AH$83,2,FALSE),"")='11.1'!$D$5,TXM!L3786,"")</f>
        <v/>
      </c>
      <c r="N3786" t="str">
        <f>IFERROR(SMALL($M$5:$M$9000,ROWS($M$5:M3786)),"")</f>
        <v/>
      </c>
      <c r="P3786" t="s">
        <v>1639</v>
      </c>
      <c r="S3786" s="388">
        <f>ROWS(R$5:R3786)</f>
        <v>3782</v>
      </c>
      <c r="T3786" s="388" t="str">
        <f>IF(_xlfn.IFNA(VLOOKUP(P3786,$AG$3:$AH$83,2,FALSE),"")='11.1'!$D$5,TXM!S3786,"")</f>
        <v/>
      </c>
      <c r="U3786" t="str">
        <f>IFERROR(SMALL($T$5:$T$9000,ROWS($T$5:T3786)),"")</f>
        <v/>
      </c>
    </row>
    <row r="3787" spans="1:21" ht="14.4" customHeight="1" x14ac:dyDescent="0.3">
      <c r="A3787" t="s">
        <v>35</v>
      </c>
      <c r="B3787" t="s">
        <v>789</v>
      </c>
      <c r="C3787">
        <v>130649</v>
      </c>
      <c r="D3787" s="388">
        <f>ROWS(C$5:C3787)</f>
        <v>3783</v>
      </c>
      <c r="E3787" s="388" t="str">
        <f>IF(_xlfn.IFNA(VLOOKUP(A3787,$AG$3:$AH$83,2,FALSE),"")='11.1'!$D$5,TXM!D3787,"")</f>
        <v/>
      </c>
      <c r="F3787" t="str">
        <f>IFERROR(SMALL($E$5:$E$9000,ROWS($E$5:E3787)),"")</f>
        <v/>
      </c>
      <c r="I3787" s="371" t="s">
        <v>39</v>
      </c>
      <c r="J3787" t="s">
        <v>1240</v>
      </c>
      <c r="K3787" s="372">
        <v>1167092</v>
      </c>
      <c r="L3787" s="388">
        <f>ROWS(K$5:K3787)</f>
        <v>3783</v>
      </c>
      <c r="M3787" s="388" t="str">
        <f>IF(_xlfn.IFNA(VLOOKUP(I3787,$AG$3:$AH$83,2,FALSE),"")='11.1'!$D$5,TXM!L3787,"")</f>
        <v/>
      </c>
      <c r="N3787" t="str">
        <f>IFERROR(SMALL($M$5:$M$9000,ROWS($M$5:M3787)),"")</f>
        <v/>
      </c>
      <c r="P3787" t="s">
        <v>1639</v>
      </c>
      <c r="S3787" s="388">
        <f>ROWS(R$5:R3787)</f>
        <v>3783</v>
      </c>
      <c r="T3787" s="388" t="str">
        <f>IF(_xlfn.IFNA(VLOOKUP(P3787,$AG$3:$AH$83,2,FALSE),"")='11.1'!$D$5,TXM!S3787,"")</f>
        <v/>
      </c>
      <c r="U3787" t="str">
        <f>IFERROR(SMALL($T$5:$T$9000,ROWS($T$5:T3787)),"")</f>
        <v/>
      </c>
    </row>
    <row r="3788" spans="1:21" ht="14.4" customHeight="1" x14ac:dyDescent="0.3">
      <c r="A3788" t="s">
        <v>35</v>
      </c>
      <c r="B3788" t="s">
        <v>835</v>
      </c>
      <c r="C3788">
        <v>109317</v>
      </c>
      <c r="D3788" s="388">
        <f>ROWS(C$5:C3788)</f>
        <v>3784</v>
      </c>
      <c r="E3788" s="388" t="str">
        <f>IF(_xlfn.IFNA(VLOOKUP(A3788,$AG$3:$AH$83,2,FALSE),"")='11.1'!$D$5,TXM!D3788,"")</f>
        <v/>
      </c>
      <c r="F3788" t="str">
        <f>IFERROR(SMALL($E$5:$E$9000,ROWS($E$5:E3788)),"")</f>
        <v/>
      </c>
      <c r="I3788" s="371" t="s">
        <v>39</v>
      </c>
      <c r="J3788" t="s">
        <v>1004</v>
      </c>
      <c r="K3788" s="372">
        <v>1048787</v>
      </c>
      <c r="L3788" s="388">
        <f>ROWS(K$5:K3788)</f>
        <v>3784</v>
      </c>
      <c r="M3788" s="388" t="str">
        <f>IF(_xlfn.IFNA(VLOOKUP(I3788,$AG$3:$AH$83,2,FALSE),"")='11.1'!$D$5,TXM!L3788,"")</f>
        <v/>
      </c>
      <c r="N3788" t="str">
        <f>IFERROR(SMALL($M$5:$M$9000,ROWS($M$5:M3788)),"")</f>
        <v/>
      </c>
      <c r="P3788" t="s">
        <v>1639</v>
      </c>
      <c r="S3788" s="388">
        <f>ROWS(R$5:R3788)</f>
        <v>3784</v>
      </c>
      <c r="T3788" s="388" t="str">
        <f>IF(_xlfn.IFNA(VLOOKUP(P3788,$AG$3:$AH$83,2,FALSE),"")='11.1'!$D$5,TXM!S3788,"")</f>
        <v/>
      </c>
      <c r="U3788" t="str">
        <f>IFERROR(SMALL($T$5:$T$9000,ROWS($T$5:T3788)),"")</f>
        <v/>
      </c>
    </row>
    <row r="3789" spans="1:21" ht="14.4" customHeight="1" x14ac:dyDescent="0.3">
      <c r="A3789" t="s">
        <v>35</v>
      </c>
      <c r="B3789" t="s">
        <v>1434</v>
      </c>
      <c r="C3789">
        <v>102516</v>
      </c>
      <c r="D3789" s="388">
        <f>ROWS(C$5:C3789)</f>
        <v>3785</v>
      </c>
      <c r="E3789" s="388" t="str">
        <f>IF(_xlfn.IFNA(VLOOKUP(A3789,$AG$3:$AH$83,2,FALSE),"")='11.1'!$D$5,TXM!D3789,"")</f>
        <v/>
      </c>
      <c r="F3789" t="str">
        <f>IFERROR(SMALL($E$5:$E$9000,ROWS($E$5:E3789)),"")</f>
        <v/>
      </c>
      <c r="I3789" s="371" t="s">
        <v>39</v>
      </c>
      <c r="J3789" t="s">
        <v>779</v>
      </c>
      <c r="K3789" s="372">
        <v>953173</v>
      </c>
      <c r="L3789" s="388">
        <f>ROWS(K$5:K3789)</f>
        <v>3785</v>
      </c>
      <c r="M3789" s="388" t="str">
        <f>IF(_xlfn.IFNA(VLOOKUP(I3789,$AG$3:$AH$83,2,FALSE),"")='11.1'!$D$5,TXM!L3789,"")</f>
        <v/>
      </c>
      <c r="N3789" t="str">
        <f>IFERROR(SMALL($M$5:$M$9000,ROWS($M$5:M3789)),"")</f>
        <v/>
      </c>
      <c r="P3789" t="s">
        <v>1639</v>
      </c>
      <c r="S3789" s="388">
        <f>ROWS(R$5:R3789)</f>
        <v>3785</v>
      </c>
      <c r="T3789" s="388" t="str">
        <f>IF(_xlfn.IFNA(VLOOKUP(P3789,$AG$3:$AH$83,2,FALSE),"")='11.1'!$D$5,TXM!S3789,"")</f>
        <v/>
      </c>
      <c r="U3789" t="str">
        <f>IFERROR(SMALL($T$5:$T$9000,ROWS($T$5:T3789)),"")</f>
        <v/>
      </c>
    </row>
    <row r="3790" spans="1:21" ht="14.4" customHeight="1" x14ac:dyDescent="0.3">
      <c r="A3790" t="s">
        <v>35</v>
      </c>
      <c r="B3790" t="s">
        <v>773</v>
      </c>
      <c r="C3790">
        <v>76910</v>
      </c>
      <c r="D3790" s="388">
        <f>ROWS(C$5:C3790)</f>
        <v>3786</v>
      </c>
      <c r="E3790" s="388" t="str">
        <f>IF(_xlfn.IFNA(VLOOKUP(A3790,$AG$3:$AH$83,2,FALSE),"")='11.1'!$D$5,TXM!D3790,"")</f>
        <v/>
      </c>
      <c r="F3790" t="str">
        <f>IFERROR(SMALL($E$5:$E$9000,ROWS($E$5:E3790)),"")</f>
        <v/>
      </c>
      <c r="I3790" s="371" t="s">
        <v>39</v>
      </c>
      <c r="J3790" t="s">
        <v>815</v>
      </c>
      <c r="K3790" s="372">
        <v>747139</v>
      </c>
      <c r="L3790" s="388">
        <f>ROWS(K$5:K3790)</f>
        <v>3786</v>
      </c>
      <c r="M3790" s="388" t="str">
        <f>IF(_xlfn.IFNA(VLOOKUP(I3790,$AG$3:$AH$83,2,FALSE),"")='11.1'!$D$5,TXM!L3790,"")</f>
        <v/>
      </c>
      <c r="N3790" t="str">
        <f>IFERROR(SMALL($M$5:$M$9000,ROWS($M$5:M3790)),"")</f>
        <v/>
      </c>
      <c r="P3790" t="s">
        <v>1639</v>
      </c>
      <c r="S3790" s="388">
        <f>ROWS(R$5:R3790)</f>
        <v>3786</v>
      </c>
      <c r="T3790" s="388" t="str">
        <f>IF(_xlfn.IFNA(VLOOKUP(P3790,$AG$3:$AH$83,2,FALSE),"")='11.1'!$D$5,TXM!S3790,"")</f>
        <v/>
      </c>
      <c r="U3790" t="str">
        <f>IFERROR(SMALL($T$5:$T$9000,ROWS($T$5:T3790)),"")</f>
        <v/>
      </c>
    </row>
    <row r="3791" spans="1:21" ht="14.4" customHeight="1" x14ac:dyDescent="0.3">
      <c r="A3791" t="s">
        <v>35</v>
      </c>
      <c r="B3791" t="s">
        <v>104</v>
      </c>
      <c r="C3791">
        <v>73604</v>
      </c>
      <c r="D3791" s="388">
        <f>ROWS(C$5:C3791)</f>
        <v>3787</v>
      </c>
      <c r="E3791" s="388" t="str">
        <f>IF(_xlfn.IFNA(VLOOKUP(A3791,$AG$3:$AH$83,2,FALSE),"")='11.1'!$D$5,TXM!D3791,"")</f>
        <v/>
      </c>
      <c r="F3791" t="str">
        <f>IFERROR(SMALL($E$5:$E$9000,ROWS($E$5:E3791)),"")</f>
        <v/>
      </c>
      <c r="I3791" s="371" t="s">
        <v>39</v>
      </c>
      <c r="J3791" t="s">
        <v>799</v>
      </c>
      <c r="K3791" s="372">
        <v>721989</v>
      </c>
      <c r="L3791" s="388">
        <f>ROWS(K$5:K3791)</f>
        <v>3787</v>
      </c>
      <c r="M3791" s="388" t="str">
        <f>IF(_xlfn.IFNA(VLOOKUP(I3791,$AG$3:$AH$83,2,FALSE),"")='11.1'!$D$5,TXM!L3791,"")</f>
        <v/>
      </c>
      <c r="N3791" t="str">
        <f>IFERROR(SMALL($M$5:$M$9000,ROWS($M$5:M3791)),"")</f>
        <v/>
      </c>
      <c r="P3791" t="s">
        <v>1639</v>
      </c>
      <c r="S3791" s="388">
        <f>ROWS(R$5:R3791)</f>
        <v>3787</v>
      </c>
      <c r="T3791" s="388" t="str">
        <f>IF(_xlfn.IFNA(VLOOKUP(P3791,$AG$3:$AH$83,2,FALSE),"")='11.1'!$D$5,TXM!S3791,"")</f>
        <v/>
      </c>
      <c r="U3791" t="str">
        <f>IFERROR(SMALL($T$5:$T$9000,ROWS($T$5:T3791)),"")</f>
        <v/>
      </c>
    </row>
    <row r="3792" spans="1:21" ht="14.4" customHeight="1" x14ac:dyDescent="0.3">
      <c r="A3792" t="s">
        <v>35</v>
      </c>
      <c r="B3792" t="s">
        <v>98</v>
      </c>
      <c r="C3792">
        <v>65615</v>
      </c>
      <c r="D3792" s="388">
        <f>ROWS(C$5:C3792)</f>
        <v>3788</v>
      </c>
      <c r="E3792" s="388" t="str">
        <f>IF(_xlfn.IFNA(VLOOKUP(A3792,$AG$3:$AH$83,2,FALSE),"")='11.1'!$D$5,TXM!D3792,"")</f>
        <v/>
      </c>
      <c r="F3792" t="str">
        <f>IFERROR(SMALL($E$5:$E$9000,ROWS($E$5:E3792)),"")</f>
        <v/>
      </c>
      <c r="I3792" s="371" t="s">
        <v>39</v>
      </c>
      <c r="J3792" t="s">
        <v>855</v>
      </c>
      <c r="K3792" s="372">
        <v>712382</v>
      </c>
      <c r="L3792" s="388">
        <f>ROWS(K$5:K3792)</f>
        <v>3788</v>
      </c>
      <c r="M3792" s="388" t="str">
        <f>IF(_xlfn.IFNA(VLOOKUP(I3792,$AG$3:$AH$83,2,FALSE),"")='11.1'!$D$5,TXM!L3792,"")</f>
        <v/>
      </c>
      <c r="N3792" t="str">
        <f>IFERROR(SMALL($M$5:$M$9000,ROWS($M$5:M3792)),"")</f>
        <v/>
      </c>
      <c r="P3792" t="s">
        <v>1639</v>
      </c>
      <c r="S3792" s="388">
        <f>ROWS(R$5:R3792)</f>
        <v>3788</v>
      </c>
      <c r="T3792" s="388" t="str">
        <f>IF(_xlfn.IFNA(VLOOKUP(P3792,$AG$3:$AH$83,2,FALSE),"")='11.1'!$D$5,TXM!S3792,"")</f>
        <v/>
      </c>
      <c r="U3792" t="str">
        <f>IFERROR(SMALL($T$5:$T$9000,ROWS($T$5:T3792)),"")</f>
        <v/>
      </c>
    </row>
    <row r="3793" spans="1:21" ht="14.4" customHeight="1" x14ac:dyDescent="0.3">
      <c r="A3793" t="s">
        <v>35</v>
      </c>
      <c r="B3793" t="s">
        <v>96</v>
      </c>
      <c r="C3793">
        <v>47147</v>
      </c>
      <c r="D3793" s="388">
        <f>ROWS(C$5:C3793)</f>
        <v>3789</v>
      </c>
      <c r="E3793" s="388" t="str">
        <f>IF(_xlfn.IFNA(VLOOKUP(A3793,$AG$3:$AH$83,2,FALSE),"")='11.1'!$D$5,TXM!D3793,"")</f>
        <v/>
      </c>
      <c r="F3793" t="str">
        <f>IFERROR(SMALL($E$5:$E$9000,ROWS($E$5:E3793)),"")</f>
        <v/>
      </c>
      <c r="I3793" s="371" t="s">
        <v>39</v>
      </c>
      <c r="J3793" t="s">
        <v>857</v>
      </c>
      <c r="K3793" s="372">
        <v>702127</v>
      </c>
      <c r="L3793" s="388">
        <f>ROWS(K$5:K3793)</f>
        <v>3789</v>
      </c>
      <c r="M3793" s="388" t="str">
        <f>IF(_xlfn.IFNA(VLOOKUP(I3793,$AG$3:$AH$83,2,FALSE),"")='11.1'!$D$5,TXM!L3793,"")</f>
        <v/>
      </c>
      <c r="N3793" t="str">
        <f>IFERROR(SMALL($M$5:$M$9000,ROWS($M$5:M3793)),"")</f>
        <v/>
      </c>
      <c r="P3793" t="s">
        <v>1639</v>
      </c>
      <c r="S3793" s="388">
        <f>ROWS(R$5:R3793)</f>
        <v>3789</v>
      </c>
      <c r="T3793" s="388" t="str">
        <f>IF(_xlfn.IFNA(VLOOKUP(P3793,$AG$3:$AH$83,2,FALSE),"")='11.1'!$D$5,TXM!S3793,"")</f>
        <v/>
      </c>
      <c r="U3793" t="str">
        <f>IFERROR(SMALL($T$5:$T$9000,ROWS($T$5:T3793)),"")</f>
        <v/>
      </c>
    </row>
    <row r="3794" spans="1:21" ht="14.4" customHeight="1" x14ac:dyDescent="0.3">
      <c r="A3794" t="s">
        <v>35</v>
      </c>
      <c r="B3794" t="s">
        <v>1402</v>
      </c>
      <c r="C3794">
        <v>26600</v>
      </c>
      <c r="D3794" s="388">
        <f>ROWS(C$5:C3794)</f>
        <v>3790</v>
      </c>
      <c r="E3794" s="388" t="str">
        <f>IF(_xlfn.IFNA(VLOOKUP(A3794,$AG$3:$AH$83,2,FALSE),"")='11.1'!$D$5,TXM!D3794,"")</f>
        <v/>
      </c>
      <c r="F3794" t="str">
        <f>IFERROR(SMALL($E$5:$E$9000,ROWS($E$5:E3794)),"")</f>
        <v/>
      </c>
      <c r="I3794" s="371" t="s">
        <v>39</v>
      </c>
      <c r="J3794" t="s">
        <v>825</v>
      </c>
      <c r="K3794" s="372">
        <v>685815</v>
      </c>
      <c r="L3794" s="388">
        <f>ROWS(K$5:K3794)</f>
        <v>3790</v>
      </c>
      <c r="M3794" s="388" t="str">
        <f>IF(_xlfn.IFNA(VLOOKUP(I3794,$AG$3:$AH$83,2,FALSE),"")='11.1'!$D$5,TXM!L3794,"")</f>
        <v/>
      </c>
      <c r="N3794" t="str">
        <f>IFERROR(SMALL($M$5:$M$9000,ROWS($M$5:M3794)),"")</f>
        <v/>
      </c>
      <c r="P3794" t="s">
        <v>1639</v>
      </c>
      <c r="S3794" s="388">
        <f>ROWS(R$5:R3794)</f>
        <v>3790</v>
      </c>
      <c r="T3794" s="388" t="str">
        <f>IF(_xlfn.IFNA(VLOOKUP(P3794,$AG$3:$AH$83,2,FALSE),"")='11.1'!$D$5,TXM!S3794,"")</f>
        <v/>
      </c>
      <c r="U3794" t="str">
        <f>IFERROR(SMALL($T$5:$T$9000,ROWS($T$5:T3794)),"")</f>
        <v/>
      </c>
    </row>
    <row r="3795" spans="1:21" ht="14.4" customHeight="1" x14ac:dyDescent="0.3">
      <c r="A3795" t="s">
        <v>35</v>
      </c>
      <c r="B3795" t="s">
        <v>1005</v>
      </c>
      <c r="C3795">
        <v>22461</v>
      </c>
      <c r="D3795" s="388">
        <f>ROWS(C$5:C3795)</f>
        <v>3791</v>
      </c>
      <c r="E3795" s="388" t="str">
        <f>IF(_xlfn.IFNA(VLOOKUP(A3795,$AG$3:$AH$83,2,FALSE),"")='11.1'!$D$5,TXM!D3795,"")</f>
        <v/>
      </c>
      <c r="F3795" t="str">
        <f>IFERROR(SMALL($E$5:$E$9000,ROWS($E$5:E3795)),"")</f>
        <v/>
      </c>
      <c r="I3795" s="371" t="s">
        <v>39</v>
      </c>
      <c r="J3795" t="s">
        <v>829</v>
      </c>
      <c r="K3795" s="372">
        <v>633910</v>
      </c>
      <c r="L3795" s="388">
        <f>ROWS(K$5:K3795)</f>
        <v>3791</v>
      </c>
      <c r="M3795" s="388" t="str">
        <f>IF(_xlfn.IFNA(VLOOKUP(I3795,$AG$3:$AH$83,2,FALSE),"")='11.1'!$D$5,TXM!L3795,"")</f>
        <v/>
      </c>
      <c r="N3795" t="str">
        <f>IFERROR(SMALL($M$5:$M$9000,ROWS($M$5:M3795)),"")</f>
        <v/>
      </c>
      <c r="P3795" t="s">
        <v>1639</v>
      </c>
      <c r="S3795" s="388">
        <f>ROWS(R$5:R3795)</f>
        <v>3791</v>
      </c>
      <c r="T3795" s="388" t="str">
        <f>IF(_xlfn.IFNA(VLOOKUP(P3795,$AG$3:$AH$83,2,FALSE),"")='11.1'!$D$5,TXM!S3795,"")</f>
        <v/>
      </c>
      <c r="U3795" t="str">
        <f>IFERROR(SMALL($T$5:$T$9000,ROWS($T$5:T3795)),"")</f>
        <v/>
      </c>
    </row>
    <row r="3796" spans="1:21" ht="14.4" customHeight="1" x14ac:dyDescent="0.3">
      <c r="A3796" t="s">
        <v>35</v>
      </c>
      <c r="B3796" t="s">
        <v>1001</v>
      </c>
      <c r="C3796">
        <v>13125</v>
      </c>
      <c r="D3796" s="388">
        <f>ROWS(C$5:C3796)</f>
        <v>3792</v>
      </c>
      <c r="E3796" s="388" t="str">
        <f>IF(_xlfn.IFNA(VLOOKUP(A3796,$AG$3:$AH$83,2,FALSE),"")='11.1'!$D$5,TXM!D3796,"")</f>
        <v/>
      </c>
      <c r="F3796" t="str">
        <f>IFERROR(SMALL($E$5:$E$9000,ROWS($E$5:E3796)),"")</f>
        <v/>
      </c>
      <c r="I3796" s="371" t="s">
        <v>39</v>
      </c>
      <c r="J3796" t="s">
        <v>1402</v>
      </c>
      <c r="K3796" s="372">
        <v>483748</v>
      </c>
      <c r="L3796" s="388">
        <f>ROWS(K$5:K3796)</f>
        <v>3792</v>
      </c>
      <c r="M3796" s="388" t="str">
        <f>IF(_xlfn.IFNA(VLOOKUP(I3796,$AG$3:$AH$83,2,FALSE),"")='11.1'!$D$5,TXM!L3796,"")</f>
        <v/>
      </c>
      <c r="N3796" t="str">
        <f>IFERROR(SMALL($M$5:$M$9000,ROWS($M$5:M3796)),"")</f>
        <v/>
      </c>
      <c r="P3796" t="s">
        <v>1639</v>
      </c>
      <c r="S3796" s="388">
        <f>ROWS(R$5:R3796)</f>
        <v>3792</v>
      </c>
      <c r="T3796" s="388" t="str">
        <f>IF(_xlfn.IFNA(VLOOKUP(P3796,$AG$3:$AH$83,2,FALSE),"")='11.1'!$D$5,TXM!S3796,"")</f>
        <v/>
      </c>
      <c r="U3796" t="str">
        <f>IFERROR(SMALL($T$5:$T$9000,ROWS($T$5:T3796)),"")</f>
        <v/>
      </c>
    </row>
    <row r="3797" spans="1:21" ht="14.4" customHeight="1" x14ac:dyDescent="0.3">
      <c r="A3797" t="s">
        <v>35</v>
      </c>
      <c r="B3797" t="s">
        <v>799</v>
      </c>
      <c r="C3797">
        <v>7889</v>
      </c>
      <c r="D3797" s="388">
        <f>ROWS(C$5:C3797)</f>
        <v>3793</v>
      </c>
      <c r="E3797" s="388" t="str">
        <f>IF(_xlfn.IFNA(VLOOKUP(A3797,$AG$3:$AH$83,2,FALSE),"")='11.1'!$D$5,TXM!D3797,"")</f>
        <v/>
      </c>
      <c r="F3797" t="str">
        <f>IFERROR(SMALL($E$5:$E$9000,ROWS($E$5:E3797)),"")</f>
        <v/>
      </c>
      <c r="I3797" s="371" t="s">
        <v>39</v>
      </c>
      <c r="J3797" t="s">
        <v>839</v>
      </c>
      <c r="K3797" s="372">
        <v>462286</v>
      </c>
      <c r="L3797" s="388">
        <f>ROWS(K$5:K3797)</f>
        <v>3793</v>
      </c>
      <c r="M3797" s="388" t="str">
        <f>IF(_xlfn.IFNA(VLOOKUP(I3797,$AG$3:$AH$83,2,FALSE),"")='11.1'!$D$5,TXM!L3797,"")</f>
        <v/>
      </c>
      <c r="N3797" t="str">
        <f>IFERROR(SMALL($M$5:$M$9000,ROWS($M$5:M3797)),"")</f>
        <v/>
      </c>
      <c r="P3797" t="s">
        <v>1639</v>
      </c>
      <c r="S3797" s="388">
        <f>ROWS(R$5:R3797)</f>
        <v>3793</v>
      </c>
      <c r="T3797" s="388" t="str">
        <f>IF(_xlfn.IFNA(VLOOKUP(P3797,$AG$3:$AH$83,2,FALSE),"")='11.1'!$D$5,TXM!S3797,"")</f>
        <v/>
      </c>
      <c r="U3797" t="str">
        <f>IFERROR(SMALL($T$5:$T$9000,ROWS($T$5:T3797)),"")</f>
        <v/>
      </c>
    </row>
    <row r="3798" spans="1:21" ht="14.4" customHeight="1" x14ac:dyDescent="0.3">
      <c r="A3798" t="s">
        <v>35</v>
      </c>
      <c r="B3798" t="s">
        <v>100</v>
      </c>
      <c r="C3798">
        <v>7515</v>
      </c>
      <c r="D3798" s="388">
        <f>ROWS(C$5:C3798)</f>
        <v>3794</v>
      </c>
      <c r="E3798" s="388" t="str">
        <f>IF(_xlfn.IFNA(VLOOKUP(A3798,$AG$3:$AH$83,2,FALSE),"")='11.1'!$D$5,TXM!D3798,"")</f>
        <v/>
      </c>
      <c r="F3798" t="str">
        <f>IFERROR(SMALL($E$5:$E$9000,ROWS($E$5:E3798)),"")</f>
        <v/>
      </c>
      <c r="I3798" s="371" t="s">
        <v>39</v>
      </c>
      <c r="J3798" t="s">
        <v>813</v>
      </c>
      <c r="K3798" s="372">
        <v>425390</v>
      </c>
      <c r="L3798" s="388">
        <f>ROWS(K$5:K3798)</f>
        <v>3794</v>
      </c>
      <c r="M3798" s="388" t="str">
        <f>IF(_xlfn.IFNA(VLOOKUP(I3798,$AG$3:$AH$83,2,FALSE),"")='11.1'!$D$5,TXM!L3798,"")</f>
        <v/>
      </c>
      <c r="N3798" t="str">
        <f>IFERROR(SMALL($M$5:$M$9000,ROWS($M$5:M3798)),"")</f>
        <v/>
      </c>
      <c r="P3798" t="s">
        <v>1639</v>
      </c>
      <c r="S3798" s="388">
        <f>ROWS(R$5:R3798)</f>
        <v>3794</v>
      </c>
      <c r="T3798" s="388" t="str">
        <f>IF(_xlfn.IFNA(VLOOKUP(P3798,$AG$3:$AH$83,2,FALSE),"")='11.1'!$D$5,TXM!S3798,"")</f>
        <v/>
      </c>
      <c r="U3798" t="str">
        <f>IFERROR(SMALL($T$5:$T$9000,ROWS($T$5:T3798)),"")</f>
        <v/>
      </c>
    </row>
    <row r="3799" spans="1:21" ht="14.4" customHeight="1" x14ac:dyDescent="0.3">
      <c r="A3799" t="s">
        <v>35</v>
      </c>
      <c r="B3799" t="s">
        <v>1285</v>
      </c>
      <c r="C3799">
        <v>6151</v>
      </c>
      <c r="D3799" s="388">
        <f>ROWS(C$5:C3799)</f>
        <v>3795</v>
      </c>
      <c r="E3799" s="388" t="str">
        <f>IF(_xlfn.IFNA(VLOOKUP(A3799,$AG$3:$AH$83,2,FALSE),"")='11.1'!$D$5,TXM!D3799,"")</f>
        <v/>
      </c>
      <c r="F3799" t="str">
        <f>IFERROR(SMALL($E$5:$E$9000,ROWS($E$5:E3799)),"")</f>
        <v/>
      </c>
      <c r="I3799" s="371" t="s">
        <v>39</v>
      </c>
      <c r="J3799" t="s">
        <v>1002</v>
      </c>
      <c r="K3799" s="372">
        <v>399500</v>
      </c>
      <c r="L3799" s="388">
        <f>ROWS(K$5:K3799)</f>
        <v>3795</v>
      </c>
      <c r="M3799" s="388" t="str">
        <f>IF(_xlfn.IFNA(VLOOKUP(I3799,$AG$3:$AH$83,2,FALSE),"")='11.1'!$D$5,TXM!L3799,"")</f>
        <v/>
      </c>
      <c r="N3799" t="str">
        <f>IFERROR(SMALL($M$5:$M$9000,ROWS($M$5:M3799)),"")</f>
        <v/>
      </c>
      <c r="P3799" t="s">
        <v>1639</v>
      </c>
      <c r="S3799" s="388">
        <f>ROWS(R$5:R3799)</f>
        <v>3795</v>
      </c>
      <c r="T3799" s="388" t="str">
        <f>IF(_xlfn.IFNA(VLOOKUP(P3799,$AG$3:$AH$83,2,FALSE),"")='11.1'!$D$5,TXM!S3799,"")</f>
        <v/>
      </c>
      <c r="U3799" t="str">
        <f>IFERROR(SMALL($T$5:$T$9000,ROWS($T$5:T3799)),"")</f>
        <v/>
      </c>
    </row>
    <row r="3800" spans="1:21" ht="14.4" customHeight="1" x14ac:dyDescent="0.3">
      <c r="A3800" t="s">
        <v>54</v>
      </c>
      <c r="B3800" t="s">
        <v>1000</v>
      </c>
      <c r="C3800">
        <v>119980862</v>
      </c>
      <c r="D3800" s="388">
        <f>ROWS(C$5:C3800)</f>
        <v>3796</v>
      </c>
      <c r="E3800" s="388" t="str">
        <f>IF(_xlfn.IFNA(VLOOKUP(A3800,$AG$3:$AH$83,2,FALSE),"")='11.1'!$D$5,TXM!D3800,"")</f>
        <v/>
      </c>
      <c r="F3800" t="str">
        <f>IFERROR(SMALL($E$5:$E$9000,ROWS($E$5:E3800)),"")</f>
        <v/>
      </c>
      <c r="I3800" s="371" t="s">
        <v>39</v>
      </c>
      <c r="J3800" t="s">
        <v>990</v>
      </c>
      <c r="K3800" s="372">
        <v>330968</v>
      </c>
      <c r="L3800" s="388">
        <f>ROWS(K$5:K3800)</f>
        <v>3796</v>
      </c>
      <c r="M3800" s="388" t="str">
        <f>IF(_xlfn.IFNA(VLOOKUP(I3800,$AG$3:$AH$83,2,FALSE),"")='11.1'!$D$5,TXM!L3800,"")</f>
        <v/>
      </c>
      <c r="N3800" t="str">
        <f>IFERROR(SMALL($M$5:$M$9000,ROWS($M$5:M3800)),"")</f>
        <v/>
      </c>
      <c r="P3800" t="s">
        <v>1639</v>
      </c>
      <c r="S3800" s="388">
        <f>ROWS(R$5:R3800)</f>
        <v>3796</v>
      </c>
      <c r="T3800" s="388" t="str">
        <f>IF(_xlfn.IFNA(VLOOKUP(P3800,$AG$3:$AH$83,2,FALSE),"")='11.1'!$D$5,TXM!S3800,"")</f>
        <v/>
      </c>
      <c r="U3800" t="str">
        <f>IFERROR(SMALL($T$5:$T$9000,ROWS($T$5:T3800)),"")</f>
        <v/>
      </c>
    </row>
    <row r="3801" spans="1:21" ht="14.4" customHeight="1" x14ac:dyDescent="0.3">
      <c r="A3801" t="s">
        <v>54</v>
      </c>
      <c r="B3801" t="s">
        <v>787</v>
      </c>
      <c r="C3801">
        <v>5106156</v>
      </c>
      <c r="D3801" s="388">
        <f>ROWS(C$5:C3801)</f>
        <v>3797</v>
      </c>
      <c r="E3801" s="388" t="str">
        <f>IF(_xlfn.IFNA(VLOOKUP(A3801,$AG$3:$AH$83,2,FALSE),"")='11.1'!$D$5,TXM!D3801,"")</f>
        <v/>
      </c>
      <c r="F3801" t="str">
        <f>IFERROR(SMALL($E$5:$E$9000,ROWS($E$5:E3801)),"")</f>
        <v/>
      </c>
      <c r="I3801" s="371" t="s">
        <v>39</v>
      </c>
      <c r="J3801" t="s">
        <v>817</v>
      </c>
      <c r="K3801" s="372">
        <v>176718</v>
      </c>
      <c r="L3801" s="388">
        <f>ROWS(K$5:K3801)</f>
        <v>3797</v>
      </c>
      <c r="M3801" s="388" t="str">
        <f>IF(_xlfn.IFNA(VLOOKUP(I3801,$AG$3:$AH$83,2,FALSE),"")='11.1'!$D$5,TXM!L3801,"")</f>
        <v/>
      </c>
      <c r="N3801" t="str">
        <f>IFERROR(SMALL($M$5:$M$9000,ROWS($M$5:M3801)),"")</f>
        <v/>
      </c>
      <c r="P3801" t="s">
        <v>1639</v>
      </c>
      <c r="S3801" s="388">
        <f>ROWS(R$5:R3801)</f>
        <v>3797</v>
      </c>
      <c r="T3801" s="388" t="str">
        <f>IF(_xlfn.IFNA(VLOOKUP(P3801,$AG$3:$AH$83,2,FALSE),"")='11.1'!$D$5,TXM!S3801,"")</f>
        <v/>
      </c>
      <c r="U3801" t="str">
        <f>IFERROR(SMALL($T$5:$T$9000,ROWS($T$5:T3801)),"")</f>
        <v/>
      </c>
    </row>
    <row r="3802" spans="1:21" ht="14.4" customHeight="1" x14ac:dyDescent="0.3">
      <c r="A3802" t="s">
        <v>54</v>
      </c>
      <c r="B3802" t="s">
        <v>91</v>
      </c>
      <c r="C3802">
        <v>4100281</v>
      </c>
      <c r="D3802" s="388">
        <f>ROWS(C$5:C3802)</f>
        <v>3798</v>
      </c>
      <c r="E3802" s="388" t="str">
        <f>IF(_xlfn.IFNA(VLOOKUP(A3802,$AG$3:$AH$83,2,FALSE),"")='11.1'!$D$5,TXM!D3802,"")</f>
        <v/>
      </c>
      <c r="F3802" t="str">
        <f>IFERROR(SMALL($E$5:$E$9000,ROWS($E$5:E3802)),"")</f>
        <v/>
      </c>
      <c r="I3802" s="371" t="s">
        <v>39</v>
      </c>
      <c r="J3802" t="s">
        <v>1003</v>
      </c>
      <c r="K3802" s="372">
        <v>172423</v>
      </c>
      <c r="L3802" s="388">
        <f>ROWS(K$5:K3802)</f>
        <v>3798</v>
      </c>
      <c r="M3802" s="388" t="str">
        <f>IF(_xlfn.IFNA(VLOOKUP(I3802,$AG$3:$AH$83,2,FALSE),"")='11.1'!$D$5,TXM!L3802,"")</f>
        <v/>
      </c>
      <c r="N3802" t="str">
        <f>IFERROR(SMALL($M$5:$M$9000,ROWS($M$5:M3802)),"")</f>
        <v/>
      </c>
      <c r="P3802" t="s">
        <v>1639</v>
      </c>
      <c r="S3802" s="388">
        <f>ROWS(R$5:R3802)</f>
        <v>3798</v>
      </c>
      <c r="T3802" s="388" t="str">
        <f>IF(_xlfn.IFNA(VLOOKUP(P3802,$AG$3:$AH$83,2,FALSE),"")='11.1'!$D$5,TXM!S3802,"")</f>
        <v/>
      </c>
      <c r="U3802" t="str">
        <f>IFERROR(SMALL($T$5:$T$9000,ROWS($T$5:T3802)),"")</f>
        <v/>
      </c>
    </row>
    <row r="3803" spans="1:21" ht="14.4" customHeight="1" x14ac:dyDescent="0.3">
      <c r="A3803" t="s">
        <v>54</v>
      </c>
      <c r="B3803" t="s">
        <v>835</v>
      </c>
      <c r="C3803">
        <v>1809594</v>
      </c>
      <c r="D3803" s="388">
        <f>ROWS(C$5:C3803)</f>
        <v>3799</v>
      </c>
      <c r="E3803" s="388" t="str">
        <f>IF(_xlfn.IFNA(VLOOKUP(A3803,$AG$3:$AH$83,2,FALSE),"")='11.1'!$D$5,TXM!D3803,"")</f>
        <v/>
      </c>
      <c r="F3803" t="str">
        <f>IFERROR(SMALL($E$5:$E$9000,ROWS($E$5:E3803)),"")</f>
        <v/>
      </c>
      <c r="I3803" s="371" t="s">
        <v>39</v>
      </c>
      <c r="J3803" t="s">
        <v>93</v>
      </c>
      <c r="K3803" s="372">
        <v>161195</v>
      </c>
      <c r="L3803" s="388">
        <f>ROWS(K$5:K3803)</f>
        <v>3799</v>
      </c>
      <c r="M3803" s="388" t="str">
        <f>IF(_xlfn.IFNA(VLOOKUP(I3803,$AG$3:$AH$83,2,FALSE),"")='11.1'!$D$5,TXM!L3803,"")</f>
        <v/>
      </c>
      <c r="N3803" t="str">
        <f>IFERROR(SMALL($M$5:$M$9000,ROWS($M$5:M3803)),"")</f>
        <v/>
      </c>
      <c r="P3803" t="s">
        <v>1639</v>
      </c>
      <c r="S3803" s="388">
        <f>ROWS(R$5:R3803)</f>
        <v>3799</v>
      </c>
      <c r="T3803" s="388" t="str">
        <f>IF(_xlfn.IFNA(VLOOKUP(P3803,$AG$3:$AH$83,2,FALSE),"")='11.1'!$D$5,TXM!S3803,"")</f>
        <v/>
      </c>
      <c r="U3803" t="str">
        <f>IFERROR(SMALL($T$5:$T$9000,ROWS($T$5:T3803)),"")</f>
        <v/>
      </c>
    </row>
    <row r="3804" spans="1:21" ht="14.4" customHeight="1" x14ac:dyDescent="0.3">
      <c r="A3804" t="s">
        <v>54</v>
      </c>
      <c r="B3804" t="s">
        <v>839</v>
      </c>
      <c r="C3804">
        <v>1567390</v>
      </c>
      <c r="D3804" s="388">
        <f>ROWS(C$5:C3804)</f>
        <v>3800</v>
      </c>
      <c r="E3804" s="388" t="str">
        <f>IF(_xlfn.IFNA(VLOOKUP(A3804,$AG$3:$AH$83,2,FALSE),"")='11.1'!$D$5,TXM!D3804,"")</f>
        <v/>
      </c>
      <c r="F3804" t="str">
        <f>IFERROR(SMALL($E$5:$E$9000,ROWS($E$5:E3804)),"")</f>
        <v/>
      </c>
      <c r="I3804" s="371" t="s">
        <v>39</v>
      </c>
      <c r="J3804" t="s">
        <v>100</v>
      </c>
      <c r="K3804" s="372">
        <v>158951</v>
      </c>
      <c r="L3804" s="388">
        <f>ROWS(K$5:K3804)</f>
        <v>3800</v>
      </c>
      <c r="M3804" s="388" t="str">
        <f>IF(_xlfn.IFNA(VLOOKUP(I3804,$AG$3:$AH$83,2,FALSE),"")='11.1'!$D$5,TXM!L3804,"")</f>
        <v/>
      </c>
      <c r="N3804" t="str">
        <f>IFERROR(SMALL($M$5:$M$9000,ROWS($M$5:M3804)),"")</f>
        <v/>
      </c>
      <c r="P3804" t="s">
        <v>1639</v>
      </c>
      <c r="S3804" s="388">
        <f>ROWS(R$5:R3804)</f>
        <v>3800</v>
      </c>
      <c r="T3804" s="388" t="str">
        <f>IF(_xlfn.IFNA(VLOOKUP(P3804,$AG$3:$AH$83,2,FALSE),"")='11.1'!$D$5,TXM!S3804,"")</f>
        <v/>
      </c>
      <c r="U3804" t="str">
        <f>IFERROR(SMALL($T$5:$T$9000,ROWS($T$5:T3804)),"")</f>
        <v/>
      </c>
    </row>
    <row r="3805" spans="1:21" ht="14.4" customHeight="1" x14ac:dyDescent="0.3">
      <c r="A3805" t="s">
        <v>54</v>
      </c>
      <c r="B3805" t="s">
        <v>797</v>
      </c>
      <c r="C3805">
        <v>1426988</v>
      </c>
      <c r="D3805" s="388">
        <f>ROWS(C$5:C3805)</f>
        <v>3801</v>
      </c>
      <c r="E3805" s="388" t="str">
        <f>IF(_xlfn.IFNA(VLOOKUP(A3805,$AG$3:$AH$83,2,FALSE),"")='11.1'!$D$5,TXM!D3805,"")</f>
        <v/>
      </c>
      <c r="F3805" t="str">
        <f>IFERROR(SMALL($E$5:$E$9000,ROWS($E$5:E3805)),"")</f>
        <v/>
      </c>
      <c r="I3805" s="371" t="s">
        <v>39</v>
      </c>
      <c r="J3805" t="s">
        <v>99</v>
      </c>
      <c r="K3805" s="372">
        <v>135610</v>
      </c>
      <c r="L3805" s="388">
        <f>ROWS(K$5:K3805)</f>
        <v>3801</v>
      </c>
      <c r="M3805" s="388" t="str">
        <f>IF(_xlfn.IFNA(VLOOKUP(I3805,$AG$3:$AH$83,2,FALSE),"")='11.1'!$D$5,TXM!L3805,"")</f>
        <v/>
      </c>
      <c r="N3805" t="str">
        <f>IFERROR(SMALL($M$5:$M$9000,ROWS($M$5:M3805)),"")</f>
        <v/>
      </c>
      <c r="P3805" t="s">
        <v>1639</v>
      </c>
      <c r="S3805" s="388">
        <f>ROWS(R$5:R3805)</f>
        <v>3801</v>
      </c>
      <c r="T3805" s="388" t="str">
        <f>IF(_xlfn.IFNA(VLOOKUP(P3805,$AG$3:$AH$83,2,FALSE),"")='11.1'!$D$5,TXM!S3805,"")</f>
        <v/>
      </c>
      <c r="U3805" t="str">
        <f>IFERROR(SMALL($T$5:$T$9000,ROWS($T$5:T3805)),"")</f>
        <v/>
      </c>
    </row>
    <row r="3806" spans="1:21" ht="14.4" customHeight="1" x14ac:dyDescent="0.3">
      <c r="A3806" t="s">
        <v>54</v>
      </c>
      <c r="B3806" t="s">
        <v>849</v>
      </c>
      <c r="C3806">
        <v>1093309</v>
      </c>
      <c r="D3806" s="388">
        <f>ROWS(C$5:C3806)</f>
        <v>3802</v>
      </c>
      <c r="E3806" s="388" t="str">
        <f>IF(_xlfn.IFNA(VLOOKUP(A3806,$AG$3:$AH$83,2,FALSE),"")='11.1'!$D$5,TXM!D3806,"")</f>
        <v/>
      </c>
      <c r="F3806" t="str">
        <f>IFERROR(SMALL($E$5:$E$9000,ROWS($E$5:E3806)),"")</f>
        <v/>
      </c>
      <c r="I3806" s="371" t="s">
        <v>39</v>
      </c>
      <c r="J3806" t="s">
        <v>873</v>
      </c>
      <c r="K3806" s="372">
        <v>130931</v>
      </c>
      <c r="L3806" s="388">
        <f>ROWS(K$5:K3806)</f>
        <v>3802</v>
      </c>
      <c r="M3806" s="388" t="str">
        <f>IF(_xlfn.IFNA(VLOOKUP(I3806,$AG$3:$AH$83,2,FALSE),"")='11.1'!$D$5,TXM!L3806,"")</f>
        <v/>
      </c>
      <c r="N3806" t="str">
        <f>IFERROR(SMALL($M$5:$M$9000,ROWS($M$5:M3806)),"")</f>
        <v/>
      </c>
      <c r="P3806" t="s">
        <v>1639</v>
      </c>
      <c r="S3806" s="388">
        <f>ROWS(R$5:R3806)</f>
        <v>3802</v>
      </c>
      <c r="T3806" s="388" t="str">
        <f>IF(_xlfn.IFNA(VLOOKUP(P3806,$AG$3:$AH$83,2,FALSE),"")='11.1'!$D$5,TXM!S3806,"")</f>
        <v/>
      </c>
      <c r="U3806" t="str">
        <f>IFERROR(SMALL($T$5:$T$9000,ROWS($T$5:T3806)),"")</f>
        <v/>
      </c>
    </row>
    <row r="3807" spans="1:21" ht="14.4" customHeight="1" x14ac:dyDescent="0.3">
      <c r="A3807" t="s">
        <v>54</v>
      </c>
      <c r="B3807" t="s">
        <v>95</v>
      </c>
      <c r="C3807">
        <v>1044029</v>
      </c>
      <c r="D3807" s="388">
        <f>ROWS(C$5:C3807)</f>
        <v>3803</v>
      </c>
      <c r="E3807" s="388" t="str">
        <f>IF(_xlfn.IFNA(VLOOKUP(A3807,$AG$3:$AH$83,2,FALSE),"")='11.1'!$D$5,TXM!D3807,"")</f>
        <v/>
      </c>
      <c r="F3807" t="str">
        <f>IFERROR(SMALL($E$5:$E$9000,ROWS($E$5:E3807)),"")</f>
        <v/>
      </c>
      <c r="I3807" s="371" t="s">
        <v>39</v>
      </c>
      <c r="J3807" t="s">
        <v>102</v>
      </c>
      <c r="K3807" s="372">
        <v>126435</v>
      </c>
      <c r="L3807" s="388">
        <f>ROWS(K$5:K3807)</f>
        <v>3803</v>
      </c>
      <c r="M3807" s="388" t="str">
        <f>IF(_xlfn.IFNA(VLOOKUP(I3807,$AG$3:$AH$83,2,FALSE),"")='11.1'!$D$5,TXM!L3807,"")</f>
        <v/>
      </c>
      <c r="N3807" t="str">
        <f>IFERROR(SMALL($M$5:$M$9000,ROWS($M$5:M3807)),"")</f>
        <v/>
      </c>
      <c r="P3807" t="s">
        <v>1639</v>
      </c>
      <c r="S3807" s="388">
        <f>ROWS(R$5:R3807)</f>
        <v>3803</v>
      </c>
      <c r="T3807" s="388" t="str">
        <f>IF(_xlfn.IFNA(VLOOKUP(P3807,$AG$3:$AH$83,2,FALSE),"")='11.1'!$D$5,TXM!S3807,"")</f>
        <v/>
      </c>
      <c r="U3807" t="str">
        <f>IFERROR(SMALL($T$5:$T$9000,ROWS($T$5:T3807)),"")</f>
        <v/>
      </c>
    </row>
    <row r="3808" spans="1:21" ht="14.4" customHeight="1" x14ac:dyDescent="0.3">
      <c r="A3808" t="s">
        <v>54</v>
      </c>
      <c r="B3808" t="s">
        <v>999</v>
      </c>
      <c r="C3808">
        <v>935001</v>
      </c>
      <c r="D3808" s="388">
        <f>ROWS(C$5:C3808)</f>
        <v>3804</v>
      </c>
      <c r="E3808" s="388" t="str">
        <f>IF(_xlfn.IFNA(VLOOKUP(A3808,$AG$3:$AH$83,2,FALSE),"")='11.1'!$D$5,TXM!D3808,"")</f>
        <v/>
      </c>
      <c r="F3808" t="str">
        <f>IFERROR(SMALL($E$5:$E$9000,ROWS($E$5:E3808)),"")</f>
        <v/>
      </c>
      <c r="I3808" s="371" t="s">
        <v>39</v>
      </c>
      <c r="J3808" t="s">
        <v>847</v>
      </c>
      <c r="K3808" s="372">
        <v>88655</v>
      </c>
      <c r="L3808" s="388">
        <f>ROWS(K$5:K3808)</f>
        <v>3804</v>
      </c>
      <c r="M3808" s="388" t="str">
        <f>IF(_xlfn.IFNA(VLOOKUP(I3808,$AG$3:$AH$83,2,FALSE),"")='11.1'!$D$5,TXM!L3808,"")</f>
        <v/>
      </c>
      <c r="N3808" t="str">
        <f>IFERROR(SMALL($M$5:$M$9000,ROWS($M$5:M3808)),"")</f>
        <v/>
      </c>
      <c r="P3808" t="s">
        <v>1639</v>
      </c>
      <c r="S3808" s="388">
        <f>ROWS(R$5:R3808)</f>
        <v>3804</v>
      </c>
      <c r="T3808" s="388" t="str">
        <f>IF(_xlfn.IFNA(VLOOKUP(P3808,$AG$3:$AH$83,2,FALSE),"")='11.1'!$D$5,TXM!S3808,"")</f>
        <v/>
      </c>
      <c r="U3808" t="str">
        <f>IFERROR(SMALL($T$5:$T$9000,ROWS($T$5:T3808)),"")</f>
        <v/>
      </c>
    </row>
    <row r="3809" spans="1:21" ht="14.4" customHeight="1" x14ac:dyDescent="0.3">
      <c r="A3809" t="s">
        <v>54</v>
      </c>
      <c r="B3809" t="s">
        <v>173</v>
      </c>
      <c r="C3809">
        <v>882401</v>
      </c>
      <c r="D3809" s="388">
        <f>ROWS(C$5:C3809)</f>
        <v>3805</v>
      </c>
      <c r="E3809" s="388" t="str">
        <f>IF(_xlfn.IFNA(VLOOKUP(A3809,$AG$3:$AH$83,2,FALSE),"")='11.1'!$D$5,TXM!D3809,"")</f>
        <v/>
      </c>
      <c r="F3809" t="str">
        <f>IFERROR(SMALL($E$5:$E$9000,ROWS($E$5:E3809)),"")</f>
        <v/>
      </c>
      <c r="I3809" s="371" t="s">
        <v>39</v>
      </c>
      <c r="J3809" t="s">
        <v>809</v>
      </c>
      <c r="K3809" s="372">
        <v>63297</v>
      </c>
      <c r="L3809" s="388">
        <f>ROWS(K$5:K3809)</f>
        <v>3805</v>
      </c>
      <c r="M3809" s="388" t="str">
        <f>IF(_xlfn.IFNA(VLOOKUP(I3809,$AG$3:$AH$83,2,FALSE),"")='11.1'!$D$5,TXM!L3809,"")</f>
        <v/>
      </c>
      <c r="N3809" t="str">
        <f>IFERROR(SMALL($M$5:$M$9000,ROWS($M$5:M3809)),"")</f>
        <v/>
      </c>
      <c r="P3809" t="s">
        <v>1639</v>
      </c>
      <c r="S3809" s="388">
        <f>ROWS(R$5:R3809)</f>
        <v>3805</v>
      </c>
      <c r="T3809" s="388" t="str">
        <f>IF(_xlfn.IFNA(VLOOKUP(P3809,$AG$3:$AH$83,2,FALSE),"")='11.1'!$D$5,TXM!S3809,"")</f>
        <v/>
      </c>
      <c r="U3809" t="str">
        <f>IFERROR(SMALL($T$5:$T$9000,ROWS($T$5:T3809)),"")</f>
        <v/>
      </c>
    </row>
    <row r="3810" spans="1:21" ht="14.4" customHeight="1" x14ac:dyDescent="0.3">
      <c r="A3810" t="s">
        <v>54</v>
      </c>
      <c r="B3810" t="s">
        <v>106</v>
      </c>
      <c r="C3810">
        <v>702930</v>
      </c>
      <c r="D3810" s="388">
        <f>ROWS(C$5:C3810)</f>
        <v>3806</v>
      </c>
      <c r="E3810" s="388" t="str">
        <f>IF(_xlfn.IFNA(VLOOKUP(A3810,$AG$3:$AH$83,2,FALSE),"")='11.1'!$D$5,TXM!D3810,"")</f>
        <v/>
      </c>
      <c r="F3810" t="str">
        <f>IFERROR(SMALL($E$5:$E$9000,ROWS($E$5:E3810)),"")</f>
        <v/>
      </c>
      <c r="I3810" s="371" t="s">
        <v>39</v>
      </c>
      <c r="J3810" t="s">
        <v>833</v>
      </c>
      <c r="K3810" s="372">
        <v>47755</v>
      </c>
      <c r="L3810" s="388">
        <f>ROWS(K$5:K3810)</f>
        <v>3806</v>
      </c>
      <c r="M3810" s="388" t="str">
        <f>IF(_xlfn.IFNA(VLOOKUP(I3810,$AG$3:$AH$83,2,FALSE),"")='11.1'!$D$5,TXM!L3810,"")</f>
        <v/>
      </c>
      <c r="N3810" t="str">
        <f>IFERROR(SMALL($M$5:$M$9000,ROWS($M$5:M3810)),"")</f>
        <v/>
      </c>
      <c r="P3810" t="s">
        <v>1639</v>
      </c>
      <c r="S3810" s="388">
        <f>ROWS(R$5:R3810)</f>
        <v>3806</v>
      </c>
      <c r="T3810" s="388" t="str">
        <f>IF(_xlfn.IFNA(VLOOKUP(P3810,$AG$3:$AH$83,2,FALSE),"")='11.1'!$D$5,TXM!S3810,"")</f>
        <v/>
      </c>
      <c r="U3810" t="str">
        <f>IFERROR(SMALL($T$5:$T$9000,ROWS($T$5:T3810)),"")</f>
        <v/>
      </c>
    </row>
    <row r="3811" spans="1:21" ht="14.4" customHeight="1" x14ac:dyDescent="0.3">
      <c r="A3811" t="s">
        <v>54</v>
      </c>
      <c r="B3811" t="s">
        <v>783</v>
      </c>
      <c r="C3811">
        <v>482972</v>
      </c>
      <c r="D3811" s="388">
        <f>ROWS(C$5:C3811)</f>
        <v>3807</v>
      </c>
      <c r="E3811" s="388" t="str">
        <f>IF(_xlfn.IFNA(VLOOKUP(A3811,$AG$3:$AH$83,2,FALSE),"")='11.1'!$D$5,TXM!D3811,"")</f>
        <v/>
      </c>
      <c r="F3811" t="str">
        <f>IFERROR(SMALL($E$5:$E$9000,ROWS($E$5:E3811)),"")</f>
        <v/>
      </c>
      <c r="I3811" s="371" t="s">
        <v>39</v>
      </c>
      <c r="J3811" t="s">
        <v>853</v>
      </c>
      <c r="K3811" s="372">
        <v>33764</v>
      </c>
      <c r="L3811" s="388">
        <f>ROWS(K$5:K3811)</f>
        <v>3807</v>
      </c>
      <c r="M3811" s="388" t="str">
        <f>IF(_xlfn.IFNA(VLOOKUP(I3811,$AG$3:$AH$83,2,FALSE),"")='11.1'!$D$5,TXM!L3811,"")</f>
        <v/>
      </c>
      <c r="N3811" t="str">
        <f>IFERROR(SMALL($M$5:$M$9000,ROWS($M$5:M3811)),"")</f>
        <v/>
      </c>
      <c r="P3811" t="s">
        <v>1639</v>
      </c>
      <c r="S3811" s="388">
        <f>ROWS(R$5:R3811)</f>
        <v>3807</v>
      </c>
      <c r="T3811" s="388" t="str">
        <f>IF(_xlfn.IFNA(VLOOKUP(P3811,$AG$3:$AH$83,2,FALSE),"")='11.1'!$D$5,TXM!S3811,"")</f>
        <v/>
      </c>
      <c r="U3811" t="str">
        <f>IFERROR(SMALL($T$5:$T$9000,ROWS($T$5:T3811)),"")</f>
        <v/>
      </c>
    </row>
    <row r="3812" spans="1:21" ht="14.4" customHeight="1" x14ac:dyDescent="0.3">
      <c r="A3812" t="s">
        <v>54</v>
      </c>
      <c r="B3812" t="s">
        <v>1318</v>
      </c>
      <c r="C3812">
        <v>358996</v>
      </c>
      <c r="D3812" s="388">
        <f>ROWS(C$5:C3812)</f>
        <v>3808</v>
      </c>
      <c r="E3812" s="388" t="str">
        <f>IF(_xlfn.IFNA(VLOOKUP(A3812,$AG$3:$AH$83,2,FALSE),"")='11.1'!$D$5,TXM!D3812,"")</f>
        <v/>
      </c>
      <c r="F3812" t="str">
        <f>IFERROR(SMALL($E$5:$E$9000,ROWS($E$5:E3812)),"")</f>
        <v/>
      </c>
      <c r="I3812" s="371" t="s">
        <v>39</v>
      </c>
      <c r="J3812" t="s">
        <v>805</v>
      </c>
      <c r="K3812" s="372">
        <v>33563</v>
      </c>
      <c r="L3812" s="388">
        <f>ROWS(K$5:K3812)</f>
        <v>3808</v>
      </c>
      <c r="M3812" s="388" t="str">
        <f>IF(_xlfn.IFNA(VLOOKUP(I3812,$AG$3:$AH$83,2,FALSE),"")='11.1'!$D$5,TXM!L3812,"")</f>
        <v/>
      </c>
      <c r="N3812" t="str">
        <f>IFERROR(SMALL($M$5:$M$9000,ROWS($M$5:M3812)),"")</f>
        <v/>
      </c>
      <c r="P3812" t="s">
        <v>1639</v>
      </c>
      <c r="S3812" s="388">
        <f>ROWS(R$5:R3812)</f>
        <v>3808</v>
      </c>
      <c r="T3812" s="388" t="str">
        <f>IF(_xlfn.IFNA(VLOOKUP(P3812,$AG$3:$AH$83,2,FALSE),"")='11.1'!$D$5,TXM!S3812,"")</f>
        <v/>
      </c>
      <c r="U3812" t="str">
        <f>IFERROR(SMALL($T$5:$T$9000,ROWS($T$5:T3812)),"")</f>
        <v/>
      </c>
    </row>
    <row r="3813" spans="1:21" ht="14.4" customHeight="1" x14ac:dyDescent="0.3">
      <c r="A3813" t="s">
        <v>54</v>
      </c>
      <c r="B3813" t="s">
        <v>837</v>
      </c>
      <c r="C3813">
        <v>303212</v>
      </c>
      <c r="D3813" s="388">
        <f>ROWS(C$5:C3813)</f>
        <v>3809</v>
      </c>
      <c r="E3813" s="388" t="str">
        <f>IF(_xlfn.IFNA(VLOOKUP(A3813,$AG$3:$AH$83,2,FALSE),"")='11.1'!$D$5,TXM!D3813,"")</f>
        <v/>
      </c>
      <c r="F3813" t="str">
        <f>IFERROR(SMALL($E$5:$E$9000,ROWS($E$5:E3813)),"")</f>
        <v/>
      </c>
      <c r="I3813" s="371" t="s">
        <v>39</v>
      </c>
      <c r="J3813" t="s">
        <v>1494</v>
      </c>
      <c r="K3813" s="372">
        <v>23224</v>
      </c>
      <c r="L3813" s="388">
        <f>ROWS(K$5:K3813)</f>
        <v>3809</v>
      </c>
      <c r="M3813" s="388" t="str">
        <f>IF(_xlfn.IFNA(VLOOKUP(I3813,$AG$3:$AH$83,2,FALSE),"")='11.1'!$D$5,TXM!L3813,"")</f>
        <v/>
      </c>
      <c r="N3813" t="str">
        <f>IFERROR(SMALL($M$5:$M$9000,ROWS($M$5:M3813)),"")</f>
        <v/>
      </c>
      <c r="P3813" t="s">
        <v>1639</v>
      </c>
      <c r="S3813" s="388">
        <f>ROWS(R$5:R3813)</f>
        <v>3809</v>
      </c>
      <c r="T3813" s="388" t="str">
        <f>IF(_xlfn.IFNA(VLOOKUP(P3813,$AG$3:$AH$83,2,FALSE),"")='11.1'!$D$5,TXM!S3813,"")</f>
        <v/>
      </c>
      <c r="U3813" t="str">
        <f>IFERROR(SMALL($T$5:$T$9000,ROWS($T$5:T3813)),"")</f>
        <v/>
      </c>
    </row>
    <row r="3814" spans="1:21" ht="14.4" customHeight="1" x14ac:dyDescent="0.3">
      <c r="A3814" t="s">
        <v>54</v>
      </c>
      <c r="B3814" t="s">
        <v>779</v>
      </c>
      <c r="C3814">
        <v>247500</v>
      </c>
      <c r="D3814" s="388">
        <f>ROWS(C$5:C3814)</f>
        <v>3810</v>
      </c>
      <c r="E3814" s="388" t="str">
        <f>IF(_xlfn.IFNA(VLOOKUP(A3814,$AG$3:$AH$83,2,FALSE),"")='11.1'!$D$5,TXM!D3814,"")</f>
        <v/>
      </c>
      <c r="F3814" t="str">
        <f>IFERROR(SMALL($E$5:$E$9000,ROWS($E$5:E3814)),"")</f>
        <v/>
      </c>
      <c r="I3814" s="371" t="s">
        <v>39</v>
      </c>
      <c r="J3814" t="s">
        <v>998</v>
      </c>
      <c r="K3814" s="372">
        <v>22409</v>
      </c>
      <c r="L3814" s="388">
        <f>ROWS(K$5:K3814)</f>
        <v>3810</v>
      </c>
      <c r="M3814" s="388" t="str">
        <f>IF(_xlfn.IFNA(VLOOKUP(I3814,$AG$3:$AH$83,2,FALSE),"")='11.1'!$D$5,TXM!L3814,"")</f>
        <v/>
      </c>
      <c r="N3814" t="str">
        <f>IFERROR(SMALL($M$5:$M$9000,ROWS($M$5:M3814)),"")</f>
        <v/>
      </c>
      <c r="P3814" t="s">
        <v>1639</v>
      </c>
      <c r="S3814" s="388">
        <f>ROWS(R$5:R3814)</f>
        <v>3810</v>
      </c>
      <c r="T3814" s="388" t="str">
        <f>IF(_xlfn.IFNA(VLOOKUP(P3814,$AG$3:$AH$83,2,FALSE),"")='11.1'!$D$5,TXM!S3814,"")</f>
        <v/>
      </c>
      <c r="U3814" t="str">
        <f>IFERROR(SMALL($T$5:$T$9000,ROWS($T$5:T3814)),"")</f>
        <v/>
      </c>
    </row>
    <row r="3815" spans="1:21" ht="14.4" customHeight="1" x14ac:dyDescent="0.3">
      <c r="A3815" t="s">
        <v>54</v>
      </c>
      <c r="B3815" t="s">
        <v>841</v>
      </c>
      <c r="C3815">
        <v>131284</v>
      </c>
      <c r="D3815" s="388">
        <f>ROWS(C$5:C3815)</f>
        <v>3811</v>
      </c>
      <c r="E3815" s="388" t="str">
        <f>IF(_xlfn.IFNA(VLOOKUP(A3815,$AG$3:$AH$83,2,FALSE),"")='11.1'!$D$5,TXM!D3815,"")</f>
        <v/>
      </c>
      <c r="F3815" t="str">
        <f>IFERROR(SMALL($E$5:$E$9000,ROWS($E$5:E3815)),"")</f>
        <v/>
      </c>
      <c r="I3815" s="371" t="s">
        <v>39</v>
      </c>
      <c r="J3815" t="s">
        <v>831</v>
      </c>
      <c r="K3815" s="372">
        <v>15372</v>
      </c>
      <c r="L3815" s="388">
        <f>ROWS(K$5:K3815)</f>
        <v>3811</v>
      </c>
      <c r="M3815" s="388" t="str">
        <f>IF(_xlfn.IFNA(VLOOKUP(I3815,$AG$3:$AH$83,2,FALSE),"")='11.1'!$D$5,TXM!L3815,"")</f>
        <v/>
      </c>
      <c r="N3815" t="str">
        <f>IFERROR(SMALL($M$5:$M$9000,ROWS($M$5:M3815)),"")</f>
        <v/>
      </c>
      <c r="P3815" t="s">
        <v>1639</v>
      </c>
      <c r="S3815" s="388">
        <f>ROWS(R$5:R3815)</f>
        <v>3811</v>
      </c>
      <c r="T3815" s="388" t="str">
        <f>IF(_xlfn.IFNA(VLOOKUP(P3815,$AG$3:$AH$83,2,FALSE),"")='11.1'!$D$5,TXM!S3815,"")</f>
        <v/>
      </c>
      <c r="U3815" t="str">
        <f>IFERROR(SMALL($T$5:$T$9000,ROWS($T$5:T3815)),"")</f>
        <v/>
      </c>
    </row>
    <row r="3816" spans="1:21" ht="14.4" customHeight="1" x14ac:dyDescent="0.3">
      <c r="A3816" t="s">
        <v>54</v>
      </c>
      <c r="B3816" t="s">
        <v>843</v>
      </c>
      <c r="C3816">
        <v>92945</v>
      </c>
      <c r="D3816" s="388">
        <f>ROWS(C$5:C3816)</f>
        <v>3812</v>
      </c>
      <c r="E3816" s="388" t="str">
        <f>IF(_xlfn.IFNA(VLOOKUP(A3816,$AG$3:$AH$83,2,FALSE),"")='11.1'!$D$5,TXM!D3816,"")</f>
        <v/>
      </c>
      <c r="F3816" t="str">
        <f>IFERROR(SMALL($E$5:$E$9000,ROWS($E$5:E3816)),"")</f>
        <v/>
      </c>
      <c r="I3816" s="371" t="s">
        <v>39</v>
      </c>
      <c r="J3816" t="s">
        <v>811</v>
      </c>
      <c r="K3816" s="372">
        <v>6146</v>
      </c>
      <c r="L3816" s="388">
        <f>ROWS(K$5:K3816)</f>
        <v>3812</v>
      </c>
      <c r="M3816" s="388" t="str">
        <f>IF(_xlfn.IFNA(VLOOKUP(I3816,$AG$3:$AH$83,2,FALSE),"")='11.1'!$D$5,TXM!L3816,"")</f>
        <v/>
      </c>
      <c r="N3816" t="str">
        <f>IFERROR(SMALL($M$5:$M$9000,ROWS($M$5:M3816)),"")</f>
        <v/>
      </c>
      <c r="P3816" t="s">
        <v>1639</v>
      </c>
      <c r="S3816" s="388">
        <f>ROWS(R$5:R3816)</f>
        <v>3812</v>
      </c>
      <c r="T3816" s="388" t="str">
        <f>IF(_xlfn.IFNA(VLOOKUP(P3816,$AG$3:$AH$83,2,FALSE),"")='11.1'!$D$5,TXM!S3816,"")</f>
        <v/>
      </c>
      <c r="U3816" t="str">
        <f>IFERROR(SMALL($T$5:$T$9000,ROWS($T$5:T3816)),"")</f>
        <v/>
      </c>
    </row>
    <row r="3817" spans="1:21" ht="14.4" customHeight="1" x14ac:dyDescent="0.3">
      <c r="A3817" t="s">
        <v>54</v>
      </c>
      <c r="B3817" t="s">
        <v>813</v>
      </c>
      <c r="C3817">
        <v>16400</v>
      </c>
      <c r="D3817" s="388">
        <f>ROWS(C$5:C3817)</f>
        <v>3813</v>
      </c>
      <c r="E3817" s="388" t="str">
        <f>IF(_xlfn.IFNA(VLOOKUP(A3817,$AG$3:$AH$83,2,FALSE),"")='11.1'!$D$5,TXM!D3817,"")</f>
        <v/>
      </c>
      <c r="F3817" t="str">
        <f>IFERROR(SMALL($E$5:$E$9000,ROWS($E$5:E3817)),"")</f>
        <v/>
      </c>
      <c r="I3817" s="371" t="s">
        <v>39</v>
      </c>
      <c r="J3817" t="s">
        <v>801</v>
      </c>
      <c r="K3817" s="372">
        <v>5068</v>
      </c>
      <c r="L3817" s="388">
        <f>ROWS(K$5:K3817)</f>
        <v>3813</v>
      </c>
      <c r="M3817" s="388" t="str">
        <f>IF(_xlfn.IFNA(VLOOKUP(I3817,$AG$3:$AH$83,2,FALSE),"")='11.1'!$D$5,TXM!L3817,"")</f>
        <v/>
      </c>
      <c r="N3817" t="str">
        <f>IFERROR(SMALL($M$5:$M$9000,ROWS($M$5:M3817)),"")</f>
        <v/>
      </c>
      <c r="P3817" t="s">
        <v>1639</v>
      </c>
      <c r="S3817" s="388">
        <f>ROWS(R$5:R3817)</f>
        <v>3813</v>
      </c>
      <c r="T3817" s="388" t="str">
        <f>IF(_xlfn.IFNA(VLOOKUP(P3817,$AG$3:$AH$83,2,FALSE),"")='11.1'!$D$5,TXM!S3817,"")</f>
        <v/>
      </c>
      <c r="U3817" t="str">
        <f>IFERROR(SMALL($T$5:$T$9000,ROWS($T$5:T3817)),"")</f>
        <v/>
      </c>
    </row>
    <row r="3818" spans="1:21" ht="14.4" customHeight="1" x14ac:dyDescent="0.3">
      <c r="A3818" t="s">
        <v>54</v>
      </c>
      <c r="B3818" t="s">
        <v>105</v>
      </c>
      <c r="C3818">
        <v>6980</v>
      </c>
      <c r="D3818" s="388">
        <f>ROWS(C$5:C3818)</f>
        <v>3814</v>
      </c>
      <c r="E3818" s="388" t="str">
        <f>IF(_xlfn.IFNA(VLOOKUP(A3818,$AG$3:$AH$83,2,FALSE),"")='11.1'!$D$5,TXM!D3818,"")</f>
        <v/>
      </c>
      <c r="F3818" t="str">
        <f>IFERROR(SMALL($E$5:$E$9000,ROWS($E$5:E3818)),"")</f>
        <v/>
      </c>
      <c r="I3818" s="371" t="s">
        <v>39</v>
      </c>
      <c r="J3818" t="s">
        <v>1332</v>
      </c>
      <c r="K3818" s="372">
        <v>2930</v>
      </c>
      <c r="L3818" s="388">
        <f>ROWS(K$5:K3818)</f>
        <v>3814</v>
      </c>
      <c r="M3818" s="388" t="str">
        <f>IF(_xlfn.IFNA(VLOOKUP(I3818,$AG$3:$AH$83,2,FALSE),"")='11.1'!$D$5,TXM!L3818,"")</f>
        <v/>
      </c>
      <c r="N3818" t="str">
        <f>IFERROR(SMALL($M$5:$M$9000,ROWS($M$5:M3818)),"")</f>
        <v/>
      </c>
      <c r="P3818" t="s">
        <v>1639</v>
      </c>
      <c r="S3818" s="388">
        <f>ROWS(R$5:R3818)</f>
        <v>3814</v>
      </c>
      <c r="T3818" s="388" t="str">
        <f>IF(_xlfn.IFNA(VLOOKUP(P3818,$AG$3:$AH$83,2,FALSE),"")='11.1'!$D$5,TXM!S3818,"")</f>
        <v/>
      </c>
      <c r="U3818" t="str">
        <f>IFERROR(SMALL($T$5:$T$9000,ROWS($T$5:T3818)),"")</f>
        <v/>
      </c>
    </row>
    <row r="3819" spans="1:21" ht="14.4" customHeight="1" x14ac:dyDescent="0.3">
      <c r="A3819" t="s">
        <v>54</v>
      </c>
      <c r="B3819" t="s">
        <v>103</v>
      </c>
      <c r="C3819">
        <v>1829</v>
      </c>
      <c r="D3819" s="388">
        <f>ROWS(C$5:C3819)</f>
        <v>3815</v>
      </c>
      <c r="E3819" s="388" t="str">
        <f>IF(_xlfn.IFNA(VLOOKUP(A3819,$AG$3:$AH$83,2,FALSE),"")='11.1'!$D$5,TXM!D3819,"")</f>
        <v/>
      </c>
      <c r="F3819" t="str">
        <f>IFERROR(SMALL($E$5:$E$9000,ROWS($E$5:E3819)),"")</f>
        <v/>
      </c>
      <c r="I3819" s="371" t="s">
        <v>39</v>
      </c>
      <c r="J3819" t="s">
        <v>807</v>
      </c>
      <c r="K3819" s="372">
        <v>1527</v>
      </c>
      <c r="L3819" s="388">
        <f>ROWS(K$5:K3819)</f>
        <v>3815</v>
      </c>
      <c r="M3819" s="388" t="str">
        <f>IF(_xlfn.IFNA(VLOOKUP(I3819,$AG$3:$AH$83,2,FALSE),"")='11.1'!$D$5,TXM!L3819,"")</f>
        <v/>
      </c>
      <c r="N3819" t="str">
        <f>IFERROR(SMALL($M$5:$M$9000,ROWS($M$5:M3819)),"")</f>
        <v/>
      </c>
      <c r="P3819" t="s">
        <v>1639</v>
      </c>
      <c r="S3819" s="388">
        <f>ROWS(R$5:R3819)</f>
        <v>3815</v>
      </c>
      <c r="T3819" s="388" t="str">
        <f>IF(_xlfn.IFNA(VLOOKUP(P3819,$AG$3:$AH$83,2,FALSE),"")='11.1'!$D$5,TXM!S3819,"")</f>
        <v/>
      </c>
      <c r="U3819" t="str">
        <f>IFERROR(SMALL($T$5:$T$9000,ROWS($T$5:T3819)),"")</f>
        <v/>
      </c>
    </row>
    <row r="3820" spans="1:21" ht="14.4" customHeight="1" x14ac:dyDescent="0.3">
      <c r="A3820" t="s">
        <v>1639</v>
      </c>
      <c r="D3820" s="388">
        <f>ROWS(C$5:C3820)</f>
        <v>3816</v>
      </c>
      <c r="E3820" s="388" t="str">
        <f>IF(_xlfn.IFNA(VLOOKUP(A3820,$AG$3:$AH$83,2,FALSE),"")='11.1'!$D$5,TXM!D3820,"")</f>
        <v/>
      </c>
      <c r="F3820" t="str">
        <f>IFERROR(SMALL($E$5:$E$9000,ROWS($E$5:E3820)),"")</f>
        <v/>
      </c>
      <c r="I3820" s="371" t="s">
        <v>39</v>
      </c>
      <c r="J3820" t="s">
        <v>997</v>
      </c>
      <c r="K3820" s="372">
        <v>185</v>
      </c>
      <c r="L3820" s="388">
        <f>ROWS(K$5:K3820)</f>
        <v>3816</v>
      </c>
      <c r="M3820" s="388" t="str">
        <f>IF(_xlfn.IFNA(VLOOKUP(I3820,$AG$3:$AH$83,2,FALSE),"")='11.1'!$D$5,TXM!L3820,"")</f>
        <v/>
      </c>
      <c r="N3820" t="str">
        <f>IFERROR(SMALL($M$5:$M$9000,ROWS($M$5:M3820)),"")</f>
        <v/>
      </c>
      <c r="P3820" t="s">
        <v>1639</v>
      </c>
      <c r="S3820" s="388">
        <f>ROWS(R$5:R3820)</f>
        <v>3816</v>
      </c>
      <c r="T3820" s="388" t="str">
        <f>IF(_xlfn.IFNA(VLOOKUP(P3820,$AG$3:$AH$83,2,FALSE),"")='11.1'!$D$5,TXM!S3820,"")</f>
        <v/>
      </c>
      <c r="U3820" t="str">
        <f>IFERROR(SMALL($T$5:$T$9000,ROWS($T$5:T3820)),"")</f>
        <v/>
      </c>
    </row>
    <row r="3821" spans="1:21" ht="14.4" customHeight="1" x14ac:dyDescent="0.3">
      <c r="A3821" t="s">
        <v>1639</v>
      </c>
      <c r="D3821" s="388">
        <f>ROWS(C$5:C3821)</f>
        <v>3817</v>
      </c>
      <c r="E3821" s="388" t="str">
        <f>IF(_xlfn.IFNA(VLOOKUP(A3821,$AG$3:$AH$83,2,FALSE),"")='11.1'!$D$5,TXM!D3821,"")</f>
        <v/>
      </c>
      <c r="F3821" t="str">
        <f>IFERROR(SMALL($E$5:$E$9000,ROWS($E$5:E3821)),"")</f>
        <v/>
      </c>
      <c r="I3821" s="371" t="s">
        <v>39</v>
      </c>
      <c r="J3821" t="s">
        <v>803</v>
      </c>
      <c r="K3821" s="372">
        <v>48</v>
      </c>
      <c r="L3821" s="388">
        <f>ROWS(K$5:K3821)</f>
        <v>3817</v>
      </c>
      <c r="M3821" s="388" t="str">
        <f>IF(_xlfn.IFNA(VLOOKUP(I3821,$AG$3:$AH$83,2,FALSE),"")='11.1'!$D$5,TXM!L3821,"")</f>
        <v/>
      </c>
      <c r="N3821" t="str">
        <f>IFERROR(SMALL($M$5:$M$9000,ROWS($M$5:M3821)),"")</f>
        <v/>
      </c>
      <c r="P3821" t="s">
        <v>1639</v>
      </c>
      <c r="S3821" s="388">
        <f>ROWS(R$5:R3821)</f>
        <v>3817</v>
      </c>
      <c r="T3821" s="388" t="str">
        <f>IF(_xlfn.IFNA(VLOOKUP(P3821,$AG$3:$AH$83,2,FALSE),"")='11.1'!$D$5,TXM!S3821,"")</f>
        <v/>
      </c>
      <c r="U3821" t="str">
        <f>IFERROR(SMALL($T$5:$T$9000,ROWS($T$5:T3821)),"")</f>
        <v/>
      </c>
    </row>
    <row r="3822" spans="1:21" ht="14.4" customHeight="1" x14ac:dyDescent="0.3">
      <c r="A3822" t="s">
        <v>1639</v>
      </c>
      <c r="D3822" s="388">
        <f>ROWS(C$5:C3822)</f>
        <v>3818</v>
      </c>
      <c r="E3822" s="388" t="str">
        <f>IF(_xlfn.IFNA(VLOOKUP(A3822,$AG$3:$AH$83,2,FALSE),"")='11.1'!$D$5,TXM!D3822,"")</f>
        <v/>
      </c>
      <c r="F3822" t="str">
        <f>IFERROR(SMALL($E$5:$E$9000,ROWS($E$5:E3822)),"")</f>
        <v/>
      </c>
      <c r="I3822" s="371" t="s">
        <v>687</v>
      </c>
      <c r="J3822" t="s">
        <v>95</v>
      </c>
      <c r="K3822" s="372">
        <v>4710384</v>
      </c>
      <c r="L3822" s="388">
        <f>ROWS(K$5:K3822)</f>
        <v>3818</v>
      </c>
      <c r="M3822" s="388" t="str">
        <f>IF(_xlfn.IFNA(VLOOKUP(I3822,$AG$3:$AH$83,2,FALSE),"")='11.1'!$D$5,TXM!L3822,"")</f>
        <v/>
      </c>
      <c r="N3822" t="str">
        <f>IFERROR(SMALL($M$5:$M$9000,ROWS($M$5:M3822)),"")</f>
        <v/>
      </c>
      <c r="P3822" t="s">
        <v>1639</v>
      </c>
      <c r="S3822" s="388">
        <f>ROWS(R$5:R3822)</f>
        <v>3818</v>
      </c>
      <c r="T3822" s="388" t="str">
        <f>IF(_xlfn.IFNA(VLOOKUP(P3822,$AG$3:$AH$83,2,FALSE),"")='11.1'!$D$5,TXM!S3822,"")</f>
        <v/>
      </c>
      <c r="U3822" t="str">
        <f>IFERROR(SMALL($T$5:$T$9000,ROWS($T$5:T3822)),"")</f>
        <v/>
      </c>
    </row>
    <row r="3823" spans="1:21" ht="14.4" customHeight="1" x14ac:dyDescent="0.3">
      <c r="A3823" t="s">
        <v>1639</v>
      </c>
      <c r="D3823" s="388">
        <f>ROWS(C$5:C3823)</f>
        <v>3819</v>
      </c>
      <c r="E3823" s="388" t="str">
        <f>IF(_xlfn.IFNA(VLOOKUP(A3823,$AG$3:$AH$83,2,FALSE),"")='11.1'!$D$5,TXM!D3823,"")</f>
        <v/>
      </c>
      <c r="F3823" t="str">
        <f>IFERROR(SMALL($E$5:$E$9000,ROWS($E$5:E3823)),"")</f>
        <v/>
      </c>
      <c r="I3823" s="371" t="s">
        <v>687</v>
      </c>
      <c r="J3823" t="s">
        <v>99</v>
      </c>
      <c r="K3823" s="372">
        <v>901990</v>
      </c>
      <c r="L3823" s="388">
        <f>ROWS(K$5:K3823)</f>
        <v>3819</v>
      </c>
      <c r="M3823" s="388" t="str">
        <f>IF(_xlfn.IFNA(VLOOKUP(I3823,$AG$3:$AH$83,2,FALSE),"")='11.1'!$D$5,TXM!L3823,"")</f>
        <v/>
      </c>
      <c r="N3823" t="str">
        <f>IFERROR(SMALL($M$5:$M$9000,ROWS($M$5:M3823)),"")</f>
        <v/>
      </c>
      <c r="P3823" t="s">
        <v>1639</v>
      </c>
      <c r="S3823" s="388">
        <f>ROWS(R$5:R3823)</f>
        <v>3819</v>
      </c>
      <c r="T3823" s="388" t="str">
        <f>IF(_xlfn.IFNA(VLOOKUP(P3823,$AG$3:$AH$83,2,FALSE),"")='11.1'!$D$5,TXM!S3823,"")</f>
        <v/>
      </c>
      <c r="U3823" t="str">
        <f>IFERROR(SMALL($T$5:$T$9000,ROWS($T$5:T3823)),"")</f>
        <v/>
      </c>
    </row>
    <row r="3824" spans="1:21" ht="14.4" customHeight="1" x14ac:dyDescent="0.3">
      <c r="A3824" t="s">
        <v>1639</v>
      </c>
      <c r="D3824" s="388">
        <f>ROWS(C$5:C3824)</f>
        <v>3820</v>
      </c>
      <c r="E3824" s="388" t="str">
        <f>IF(_xlfn.IFNA(VLOOKUP(A3824,$AG$3:$AH$83,2,FALSE),"")='11.1'!$D$5,TXM!D3824,"")</f>
        <v/>
      </c>
      <c r="F3824" t="str">
        <f>IFERROR(SMALL($E$5:$E$9000,ROWS($E$5:E3824)),"")</f>
        <v/>
      </c>
      <c r="I3824" s="371" t="s">
        <v>687</v>
      </c>
      <c r="J3824" t="s">
        <v>98</v>
      </c>
      <c r="K3824" s="372">
        <v>400018</v>
      </c>
      <c r="L3824" s="388">
        <f>ROWS(K$5:K3824)</f>
        <v>3820</v>
      </c>
      <c r="M3824" s="388" t="str">
        <f>IF(_xlfn.IFNA(VLOOKUP(I3824,$AG$3:$AH$83,2,FALSE),"")='11.1'!$D$5,TXM!L3824,"")</f>
        <v/>
      </c>
      <c r="N3824" t="str">
        <f>IFERROR(SMALL($M$5:$M$9000,ROWS($M$5:M3824)),"")</f>
        <v/>
      </c>
      <c r="P3824" t="s">
        <v>1639</v>
      </c>
      <c r="S3824" s="388">
        <f>ROWS(R$5:R3824)</f>
        <v>3820</v>
      </c>
      <c r="T3824" s="388" t="str">
        <f>IF(_xlfn.IFNA(VLOOKUP(P3824,$AG$3:$AH$83,2,FALSE),"")='11.1'!$D$5,TXM!S3824,"")</f>
        <v/>
      </c>
      <c r="U3824" t="str">
        <f>IFERROR(SMALL($T$5:$T$9000,ROWS($T$5:T3824)),"")</f>
        <v/>
      </c>
    </row>
    <row r="3825" spans="1:21" ht="14.4" customHeight="1" x14ac:dyDescent="0.3">
      <c r="A3825" t="s">
        <v>1639</v>
      </c>
      <c r="D3825" s="388">
        <f>ROWS(C$5:C3825)</f>
        <v>3821</v>
      </c>
      <c r="E3825" s="388" t="str">
        <f>IF(_xlfn.IFNA(VLOOKUP(A3825,$AG$3:$AH$83,2,FALSE),"")='11.1'!$D$5,TXM!D3825,"")</f>
        <v/>
      </c>
      <c r="F3825" t="str">
        <f>IFERROR(SMALL($E$5:$E$9000,ROWS($E$5:E3825)),"")</f>
        <v/>
      </c>
      <c r="I3825" s="371" t="s">
        <v>687</v>
      </c>
      <c r="J3825" t="s">
        <v>843</v>
      </c>
      <c r="K3825" s="372">
        <v>387805</v>
      </c>
      <c r="L3825" s="388">
        <f>ROWS(K$5:K3825)</f>
        <v>3821</v>
      </c>
      <c r="M3825" s="388" t="str">
        <f>IF(_xlfn.IFNA(VLOOKUP(I3825,$AG$3:$AH$83,2,FALSE),"")='11.1'!$D$5,TXM!L3825,"")</f>
        <v/>
      </c>
      <c r="N3825" t="str">
        <f>IFERROR(SMALL($M$5:$M$9000,ROWS($M$5:M3825)),"")</f>
        <v/>
      </c>
      <c r="P3825" t="s">
        <v>1639</v>
      </c>
      <c r="S3825" s="388">
        <f>ROWS(R$5:R3825)</f>
        <v>3821</v>
      </c>
      <c r="T3825" s="388" t="str">
        <f>IF(_xlfn.IFNA(VLOOKUP(P3825,$AG$3:$AH$83,2,FALSE),"")='11.1'!$D$5,TXM!S3825,"")</f>
        <v/>
      </c>
      <c r="U3825" t="str">
        <f>IFERROR(SMALL($T$5:$T$9000,ROWS($T$5:T3825)),"")</f>
        <v/>
      </c>
    </row>
    <row r="3826" spans="1:21" ht="14.4" customHeight="1" x14ac:dyDescent="0.3">
      <c r="A3826" t="s">
        <v>1639</v>
      </c>
      <c r="D3826" s="388">
        <f>ROWS(C$5:C3826)</f>
        <v>3822</v>
      </c>
      <c r="E3826" s="388" t="str">
        <f>IF(_xlfn.IFNA(VLOOKUP(A3826,$AG$3:$AH$83,2,FALSE),"")='11.1'!$D$5,TXM!D3826,"")</f>
        <v/>
      </c>
      <c r="F3826" t="str">
        <f>IFERROR(SMALL($E$5:$E$9000,ROWS($E$5:E3826)),"")</f>
        <v/>
      </c>
      <c r="I3826" s="371" t="s">
        <v>687</v>
      </c>
      <c r="J3826" t="s">
        <v>104</v>
      </c>
      <c r="K3826" s="372">
        <v>198578</v>
      </c>
      <c r="L3826" s="388">
        <f>ROWS(K$5:K3826)</f>
        <v>3822</v>
      </c>
      <c r="M3826" s="388" t="str">
        <f>IF(_xlfn.IFNA(VLOOKUP(I3826,$AG$3:$AH$83,2,FALSE),"")='11.1'!$D$5,TXM!L3826,"")</f>
        <v/>
      </c>
      <c r="N3826" t="str">
        <f>IFERROR(SMALL($M$5:$M$9000,ROWS($M$5:M3826)),"")</f>
        <v/>
      </c>
      <c r="P3826" t="s">
        <v>1639</v>
      </c>
      <c r="S3826" s="388">
        <f>ROWS(R$5:R3826)</f>
        <v>3822</v>
      </c>
      <c r="T3826" s="388" t="str">
        <f>IF(_xlfn.IFNA(VLOOKUP(P3826,$AG$3:$AH$83,2,FALSE),"")='11.1'!$D$5,TXM!S3826,"")</f>
        <v/>
      </c>
      <c r="U3826" t="str">
        <f>IFERROR(SMALL($T$5:$T$9000,ROWS($T$5:T3826)),"")</f>
        <v/>
      </c>
    </row>
    <row r="3827" spans="1:21" ht="14.4" customHeight="1" x14ac:dyDescent="0.3">
      <c r="A3827" t="s">
        <v>1639</v>
      </c>
      <c r="D3827" s="388">
        <f>ROWS(C$5:C3827)</f>
        <v>3823</v>
      </c>
      <c r="E3827" s="388" t="str">
        <f>IF(_xlfn.IFNA(VLOOKUP(A3827,$AG$3:$AH$83,2,FALSE),"")='11.1'!$D$5,TXM!D3827,"")</f>
        <v/>
      </c>
      <c r="F3827" t="str">
        <f>IFERROR(SMALL($E$5:$E$9000,ROWS($E$5:E3827)),"")</f>
        <v/>
      </c>
      <c r="I3827" s="371" t="s">
        <v>687</v>
      </c>
      <c r="J3827" t="s">
        <v>97</v>
      </c>
      <c r="K3827" s="372">
        <v>149105</v>
      </c>
      <c r="L3827" s="388">
        <f>ROWS(K$5:K3827)</f>
        <v>3823</v>
      </c>
      <c r="M3827" s="388" t="str">
        <f>IF(_xlfn.IFNA(VLOOKUP(I3827,$AG$3:$AH$83,2,FALSE),"")='11.1'!$D$5,TXM!L3827,"")</f>
        <v/>
      </c>
      <c r="N3827" t="str">
        <f>IFERROR(SMALL($M$5:$M$9000,ROWS($M$5:M3827)),"")</f>
        <v/>
      </c>
      <c r="P3827" t="s">
        <v>1639</v>
      </c>
      <c r="S3827" s="388">
        <f>ROWS(R$5:R3827)</f>
        <v>3823</v>
      </c>
      <c r="T3827" s="388" t="str">
        <f>IF(_xlfn.IFNA(VLOOKUP(P3827,$AG$3:$AH$83,2,FALSE),"")='11.1'!$D$5,TXM!S3827,"")</f>
        <v/>
      </c>
      <c r="U3827" t="str">
        <f>IFERROR(SMALL($T$5:$T$9000,ROWS($T$5:T3827)),"")</f>
        <v/>
      </c>
    </row>
    <row r="3828" spans="1:21" ht="14.4" customHeight="1" x14ac:dyDescent="0.3">
      <c r="A3828" t="s">
        <v>1639</v>
      </c>
      <c r="D3828" s="388">
        <f>ROWS(C$5:C3828)</f>
        <v>3824</v>
      </c>
      <c r="E3828" s="388" t="str">
        <f>IF(_xlfn.IFNA(VLOOKUP(A3828,$AG$3:$AH$83,2,FALSE),"")='11.1'!$D$5,TXM!D3828,"")</f>
        <v/>
      </c>
      <c r="F3828" t="str">
        <f>IFERROR(SMALL($E$5:$E$9000,ROWS($E$5:E3828)),"")</f>
        <v/>
      </c>
      <c r="I3828" s="371" t="s">
        <v>687</v>
      </c>
      <c r="J3828" t="s">
        <v>1365</v>
      </c>
      <c r="K3828" s="372">
        <v>71590</v>
      </c>
      <c r="L3828" s="388">
        <f>ROWS(K$5:K3828)</f>
        <v>3824</v>
      </c>
      <c r="M3828" s="388" t="str">
        <f>IF(_xlfn.IFNA(VLOOKUP(I3828,$AG$3:$AH$83,2,FALSE),"")='11.1'!$D$5,TXM!L3828,"")</f>
        <v/>
      </c>
      <c r="N3828" t="str">
        <f>IFERROR(SMALL($M$5:$M$9000,ROWS($M$5:M3828)),"")</f>
        <v/>
      </c>
      <c r="P3828" t="s">
        <v>1639</v>
      </c>
      <c r="S3828" s="388">
        <f>ROWS(R$5:R3828)</f>
        <v>3824</v>
      </c>
      <c r="T3828" s="388" t="str">
        <f>IF(_xlfn.IFNA(VLOOKUP(P3828,$AG$3:$AH$83,2,FALSE),"")='11.1'!$D$5,TXM!S3828,"")</f>
        <v/>
      </c>
      <c r="U3828" t="str">
        <f>IFERROR(SMALL($T$5:$T$9000,ROWS($T$5:T3828)),"")</f>
        <v/>
      </c>
    </row>
    <row r="3829" spans="1:21" ht="14.4" customHeight="1" x14ac:dyDescent="0.3">
      <c r="A3829" t="s">
        <v>1639</v>
      </c>
      <c r="D3829" s="388">
        <f>ROWS(C$5:C3829)</f>
        <v>3825</v>
      </c>
      <c r="E3829" s="388" t="str">
        <f>IF(_xlfn.IFNA(VLOOKUP(A3829,$AG$3:$AH$83,2,FALSE),"")='11.1'!$D$5,TXM!D3829,"")</f>
        <v/>
      </c>
      <c r="F3829" t="str">
        <f>IFERROR(SMALL($E$5:$E$9000,ROWS($E$5:E3829)),"")</f>
        <v/>
      </c>
      <c r="I3829" s="371" t="s">
        <v>687</v>
      </c>
      <c r="J3829" t="s">
        <v>1001</v>
      </c>
      <c r="K3829" s="372">
        <v>67857</v>
      </c>
      <c r="L3829" s="388">
        <f>ROWS(K$5:K3829)</f>
        <v>3825</v>
      </c>
      <c r="M3829" s="388" t="str">
        <f>IF(_xlfn.IFNA(VLOOKUP(I3829,$AG$3:$AH$83,2,FALSE),"")='11.1'!$D$5,TXM!L3829,"")</f>
        <v/>
      </c>
      <c r="N3829" t="str">
        <f>IFERROR(SMALL($M$5:$M$9000,ROWS($M$5:M3829)),"")</f>
        <v/>
      </c>
      <c r="P3829" t="s">
        <v>1639</v>
      </c>
      <c r="S3829" s="388">
        <f>ROWS(R$5:R3829)</f>
        <v>3825</v>
      </c>
      <c r="T3829" s="388" t="str">
        <f>IF(_xlfn.IFNA(VLOOKUP(P3829,$AG$3:$AH$83,2,FALSE),"")='11.1'!$D$5,TXM!S3829,"")</f>
        <v/>
      </c>
      <c r="U3829" t="str">
        <f>IFERROR(SMALL($T$5:$T$9000,ROWS($T$5:T3829)),"")</f>
        <v/>
      </c>
    </row>
    <row r="3830" spans="1:21" ht="14.4" customHeight="1" x14ac:dyDescent="0.3">
      <c r="A3830" t="s">
        <v>1639</v>
      </c>
      <c r="D3830" s="388">
        <f>ROWS(C$5:C3830)</f>
        <v>3826</v>
      </c>
      <c r="E3830" s="388" t="str">
        <f>IF(_xlfn.IFNA(VLOOKUP(A3830,$AG$3:$AH$83,2,FALSE),"")='11.1'!$D$5,TXM!D3830,"")</f>
        <v/>
      </c>
      <c r="F3830" t="str">
        <f>IFERROR(SMALL($E$5:$E$9000,ROWS($E$5:E3830)),"")</f>
        <v/>
      </c>
      <c r="I3830" s="371" t="s">
        <v>687</v>
      </c>
      <c r="J3830" t="s">
        <v>863</v>
      </c>
      <c r="K3830" s="372">
        <v>52464</v>
      </c>
      <c r="L3830" s="388">
        <f>ROWS(K$5:K3830)</f>
        <v>3826</v>
      </c>
      <c r="M3830" s="388" t="str">
        <f>IF(_xlfn.IFNA(VLOOKUP(I3830,$AG$3:$AH$83,2,FALSE),"")='11.1'!$D$5,TXM!L3830,"")</f>
        <v/>
      </c>
      <c r="N3830" t="str">
        <f>IFERROR(SMALL($M$5:$M$9000,ROWS($M$5:M3830)),"")</f>
        <v/>
      </c>
      <c r="P3830" t="s">
        <v>1639</v>
      </c>
      <c r="S3830" s="388">
        <f>ROWS(R$5:R3830)</f>
        <v>3826</v>
      </c>
      <c r="T3830" s="388" t="str">
        <f>IF(_xlfn.IFNA(VLOOKUP(P3830,$AG$3:$AH$83,2,FALSE),"")='11.1'!$D$5,TXM!S3830,"")</f>
        <v/>
      </c>
      <c r="U3830" t="str">
        <f>IFERROR(SMALL($T$5:$T$9000,ROWS($T$5:T3830)),"")</f>
        <v/>
      </c>
    </row>
    <row r="3831" spans="1:21" ht="14.4" customHeight="1" x14ac:dyDescent="0.3">
      <c r="A3831" t="s">
        <v>1639</v>
      </c>
      <c r="D3831" s="388">
        <f>ROWS(C$5:C3831)</f>
        <v>3827</v>
      </c>
      <c r="E3831" s="388" t="str">
        <f>IF(_xlfn.IFNA(VLOOKUP(A3831,$AG$3:$AH$83,2,FALSE),"")='11.1'!$D$5,TXM!D3831,"")</f>
        <v/>
      </c>
      <c r="F3831" t="str">
        <f>IFERROR(SMALL($E$5:$E$9000,ROWS($E$5:E3831)),"")</f>
        <v/>
      </c>
      <c r="I3831" s="371" t="s">
        <v>687</v>
      </c>
      <c r="J3831" t="s">
        <v>96</v>
      </c>
      <c r="K3831" s="372">
        <v>52213</v>
      </c>
      <c r="L3831" s="388">
        <f>ROWS(K$5:K3831)</f>
        <v>3827</v>
      </c>
      <c r="M3831" s="388" t="str">
        <f>IF(_xlfn.IFNA(VLOOKUP(I3831,$AG$3:$AH$83,2,FALSE),"")='11.1'!$D$5,TXM!L3831,"")</f>
        <v/>
      </c>
      <c r="N3831" t="str">
        <f>IFERROR(SMALL($M$5:$M$9000,ROWS($M$5:M3831)),"")</f>
        <v/>
      </c>
      <c r="P3831" t="s">
        <v>1639</v>
      </c>
      <c r="S3831" s="388">
        <f>ROWS(R$5:R3831)</f>
        <v>3827</v>
      </c>
      <c r="T3831" s="388" t="str">
        <f>IF(_xlfn.IFNA(VLOOKUP(P3831,$AG$3:$AH$83,2,FALSE),"")='11.1'!$D$5,TXM!S3831,"")</f>
        <v/>
      </c>
      <c r="U3831" t="str">
        <f>IFERROR(SMALL($T$5:$T$9000,ROWS($T$5:T3831)),"")</f>
        <v/>
      </c>
    </row>
    <row r="3832" spans="1:21" ht="14.4" customHeight="1" x14ac:dyDescent="0.3">
      <c r="A3832" t="s">
        <v>1639</v>
      </c>
      <c r="D3832" s="388">
        <f>ROWS(C$5:C3832)</f>
        <v>3828</v>
      </c>
      <c r="E3832" s="388" t="str">
        <f>IF(_xlfn.IFNA(VLOOKUP(A3832,$AG$3:$AH$83,2,FALSE),"")='11.1'!$D$5,TXM!D3832,"")</f>
        <v/>
      </c>
      <c r="F3832" t="str">
        <f>IFERROR(SMALL($E$5:$E$9000,ROWS($E$5:E3832)),"")</f>
        <v/>
      </c>
      <c r="I3832" s="371" t="s">
        <v>687</v>
      </c>
      <c r="J3832" t="s">
        <v>867</v>
      </c>
      <c r="K3832" s="372">
        <v>51408</v>
      </c>
      <c r="L3832" s="388">
        <f>ROWS(K$5:K3832)</f>
        <v>3828</v>
      </c>
      <c r="M3832" s="388" t="str">
        <f>IF(_xlfn.IFNA(VLOOKUP(I3832,$AG$3:$AH$83,2,FALSE),"")='11.1'!$D$5,TXM!L3832,"")</f>
        <v/>
      </c>
      <c r="N3832" t="str">
        <f>IFERROR(SMALL($M$5:$M$9000,ROWS($M$5:M3832)),"")</f>
        <v/>
      </c>
      <c r="P3832" t="s">
        <v>1639</v>
      </c>
      <c r="S3832" s="388">
        <f>ROWS(R$5:R3832)</f>
        <v>3828</v>
      </c>
      <c r="T3832" s="388" t="str">
        <f>IF(_xlfn.IFNA(VLOOKUP(P3832,$AG$3:$AH$83,2,FALSE),"")='11.1'!$D$5,TXM!S3832,"")</f>
        <v/>
      </c>
      <c r="U3832" t="str">
        <f>IFERROR(SMALL($T$5:$T$9000,ROWS($T$5:T3832)),"")</f>
        <v/>
      </c>
    </row>
    <row r="3833" spans="1:21" ht="14.4" customHeight="1" x14ac:dyDescent="0.3">
      <c r="A3833" t="s">
        <v>1639</v>
      </c>
      <c r="D3833" s="388">
        <f>ROWS(C$5:C3833)</f>
        <v>3829</v>
      </c>
      <c r="E3833" s="388" t="str">
        <f>IF(_xlfn.IFNA(VLOOKUP(A3833,$AG$3:$AH$83,2,FALSE),"")='11.1'!$D$5,TXM!D3833,"")</f>
        <v/>
      </c>
      <c r="F3833" t="str">
        <f>IFERROR(SMALL($E$5:$E$9000,ROWS($E$5:E3833)),"")</f>
        <v/>
      </c>
      <c r="I3833" s="371" t="s">
        <v>687</v>
      </c>
      <c r="J3833" t="s">
        <v>1285</v>
      </c>
      <c r="K3833" s="372">
        <v>21653</v>
      </c>
      <c r="L3833" s="388">
        <f>ROWS(K$5:K3833)</f>
        <v>3829</v>
      </c>
      <c r="M3833" s="388" t="str">
        <f>IF(_xlfn.IFNA(VLOOKUP(I3833,$AG$3:$AH$83,2,FALSE),"")='11.1'!$D$5,TXM!L3833,"")</f>
        <v/>
      </c>
      <c r="N3833" t="str">
        <f>IFERROR(SMALL($M$5:$M$9000,ROWS($M$5:M3833)),"")</f>
        <v/>
      </c>
      <c r="P3833" t="s">
        <v>1639</v>
      </c>
      <c r="S3833" s="388">
        <f>ROWS(R$5:R3833)</f>
        <v>3829</v>
      </c>
      <c r="T3833" s="388" t="str">
        <f>IF(_xlfn.IFNA(VLOOKUP(P3833,$AG$3:$AH$83,2,FALSE),"")='11.1'!$D$5,TXM!S3833,"")</f>
        <v/>
      </c>
      <c r="U3833" t="str">
        <f>IFERROR(SMALL($T$5:$T$9000,ROWS($T$5:T3833)),"")</f>
        <v/>
      </c>
    </row>
    <row r="3834" spans="1:21" ht="14.4" customHeight="1" x14ac:dyDescent="0.3">
      <c r="A3834" t="s">
        <v>1639</v>
      </c>
      <c r="D3834" s="388">
        <f>ROWS(C$5:C3834)</f>
        <v>3830</v>
      </c>
      <c r="E3834" s="388" t="str">
        <f>IF(_xlfn.IFNA(VLOOKUP(A3834,$AG$3:$AH$83,2,FALSE),"")='11.1'!$D$5,TXM!D3834,"")</f>
        <v/>
      </c>
      <c r="F3834" t="str">
        <f>IFERROR(SMALL($E$5:$E$9000,ROWS($E$5:E3834)),"")</f>
        <v/>
      </c>
      <c r="I3834" s="371" t="s">
        <v>687</v>
      </c>
      <c r="J3834" t="s">
        <v>1275</v>
      </c>
      <c r="K3834" s="372">
        <v>19746</v>
      </c>
      <c r="L3834" s="388">
        <f>ROWS(K$5:K3834)</f>
        <v>3830</v>
      </c>
      <c r="M3834" s="388" t="str">
        <f>IF(_xlfn.IFNA(VLOOKUP(I3834,$AG$3:$AH$83,2,FALSE),"")='11.1'!$D$5,TXM!L3834,"")</f>
        <v/>
      </c>
      <c r="N3834" t="str">
        <f>IFERROR(SMALL($M$5:$M$9000,ROWS($M$5:M3834)),"")</f>
        <v/>
      </c>
      <c r="P3834" t="s">
        <v>1639</v>
      </c>
      <c r="S3834" s="388">
        <f>ROWS(R$5:R3834)</f>
        <v>3830</v>
      </c>
      <c r="T3834" s="388" t="str">
        <f>IF(_xlfn.IFNA(VLOOKUP(P3834,$AG$3:$AH$83,2,FALSE),"")='11.1'!$D$5,TXM!S3834,"")</f>
        <v/>
      </c>
      <c r="U3834" t="str">
        <f>IFERROR(SMALL($T$5:$T$9000,ROWS($T$5:T3834)),"")</f>
        <v/>
      </c>
    </row>
    <row r="3835" spans="1:21" ht="14.4" customHeight="1" x14ac:dyDescent="0.3">
      <c r="A3835" t="s">
        <v>1639</v>
      </c>
      <c r="D3835" s="388">
        <f>ROWS(C$5:C3835)</f>
        <v>3831</v>
      </c>
      <c r="E3835" s="388" t="str">
        <f>IF(_xlfn.IFNA(VLOOKUP(A3835,$AG$3:$AH$83,2,FALSE),"")='11.1'!$D$5,TXM!D3835,"")</f>
        <v/>
      </c>
      <c r="F3835" t="str">
        <f>IFERROR(SMALL($E$5:$E$9000,ROWS($E$5:E3835)),"")</f>
        <v/>
      </c>
      <c r="I3835" s="371" t="s">
        <v>687</v>
      </c>
      <c r="J3835" t="s">
        <v>1265</v>
      </c>
      <c r="K3835" s="372">
        <v>13109</v>
      </c>
      <c r="L3835" s="388">
        <f>ROWS(K$5:K3835)</f>
        <v>3831</v>
      </c>
      <c r="M3835" s="388" t="str">
        <f>IF(_xlfn.IFNA(VLOOKUP(I3835,$AG$3:$AH$83,2,FALSE),"")='11.1'!$D$5,TXM!L3835,"")</f>
        <v/>
      </c>
      <c r="N3835" t="str">
        <f>IFERROR(SMALL($M$5:$M$9000,ROWS($M$5:M3835)),"")</f>
        <v/>
      </c>
      <c r="P3835" t="s">
        <v>1639</v>
      </c>
      <c r="S3835" s="388">
        <f>ROWS(R$5:R3835)</f>
        <v>3831</v>
      </c>
      <c r="T3835" s="388" t="str">
        <f>IF(_xlfn.IFNA(VLOOKUP(P3835,$AG$3:$AH$83,2,FALSE),"")='11.1'!$D$5,TXM!S3835,"")</f>
        <v/>
      </c>
      <c r="U3835" t="str">
        <f>IFERROR(SMALL($T$5:$T$9000,ROWS($T$5:T3835)),"")</f>
        <v/>
      </c>
    </row>
    <row r="3836" spans="1:21" ht="14.4" customHeight="1" x14ac:dyDescent="0.3">
      <c r="A3836" t="s">
        <v>1639</v>
      </c>
      <c r="D3836" s="388">
        <f>ROWS(C$5:C3836)</f>
        <v>3832</v>
      </c>
      <c r="E3836" s="388" t="str">
        <f>IF(_xlfn.IFNA(VLOOKUP(A3836,$AG$3:$AH$83,2,FALSE),"")='11.1'!$D$5,TXM!D3836,"")</f>
        <v/>
      </c>
      <c r="F3836" t="str">
        <f>IFERROR(SMALL($E$5:$E$9000,ROWS($E$5:E3836)),"")</f>
        <v/>
      </c>
      <c r="I3836" s="371" t="s">
        <v>687</v>
      </c>
      <c r="J3836" t="s">
        <v>106</v>
      </c>
      <c r="K3836" s="372">
        <v>8556</v>
      </c>
      <c r="L3836" s="388">
        <f>ROWS(K$5:K3836)</f>
        <v>3832</v>
      </c>
      <c r="M3836" s="388" t="str">
        <f>IF(_xlfn.IFNA(VLOOKUP(I3836,$AG$3:$AH$83,2,FALSE),"")='11.1'!$D$5,TXM!L3836,"")</f>
        <v/>
      </c>
      <c r="N3836" t="str">
        <f>IFERROR(SMALL($M$5:$M$9000,ROWS($M$5:M3836)),"")</f>
        <v/>
      </c>
      <c r="P3836" t="s">
        <v>1639</v>
      </c>
      <c r="S3836" s="388">
        <f>ROWS(R$5:R3836)</f>
        <v>3832</v>
      </c>
      <c r="T3836" s="388" t="str">
        <f>IF(_xlfn.IFNA(VLOOKUP(P3836,$AG$3:$AH$83,2,FALSE),"")='11.1'!$D$5,TXM!S3836,"")</f>
        <v/>
      </c>
      <c r="U3836" t="str">
        <f>IFERROR(SMALL($T$5:$T$9000,ROWS($T$5:T3836)),"")</f>
        <v/>
      </c>
    </row>
    <row r="3837" spans="1:21" ht="14.4" customHeight="1" x14ac:dyDescent="0.3">
      <c r="A3837" t="s">
        <v>1639</v>
      </c>
      <c r="D3837" s="388">
        <f>ROWS(C$5:C3837)</f>
        <v>3833</v>
      </c>
      <c r="E3837" s="388" t="str">
        <f>IF(_xlfn.IFNA(VLOOKUP(A3837,$AG$3:$AH$83,2,FALSE),"")='11.1'!$D$5,TXM!D3837,"")</f>
        <v/>
      </c>
      <c r="F3837" t="str">
        <f>IFERROR(SMALL($E$5:$E$9000,ROWS($E$5:E3837)),"")</f>
        <v/>
      </c>
      <c r="I3837" s="371" t="s">
        <v>687</v>
      </c>
      <c r="J3837" t="s">
        <v>821</v>
      </c>
      <c r="K3837" s="372">
        <v>6465</v>
      </c>
      <c r="L3837" s="388">
        <f>ROWS(K$5:K3837)</f>
        <v>3833</v>
      </c>
      <c r="M3837" s="388" t="str">
        <f>IF(_xlfn.IFNA(VLOOKUP(I3837,$AG$3:$AH$83,2,FALSE),"")='11.1'!$D$5,TXM!L3837,"")</f>
        <v/>
      </c>
      <c r="N3837" t="str">
        <f>IFERROR(SMALL($M$5:$M$9000,ROWS($M$5:M3837)),"")</f>
        <v/>
      </c>
      <c r="P3837" t="s">
        <v>1639</v>
      </c>
      <c r="S3837" s="388">
        <f>ROWS(R$5:R3837)</f>
        <v>3833</v>
      </c>
      <c r="T3837" s="388" t="str">
        <f>IF(_xlfn.IFNA(VLOOKUP(P3837,$AG$3:$AH$83,2,FALSE),"")='11.1'!$D$5,TXM!S3837,"")</f>
        <v/>
      </c>
      <c r="U3837" t="str">
        <f>IFERROR(SMALL($T$5:$T$9000,ROWS($T$5:T3837)),"")</f>
        <v/>
      </c>
    </row>
    <row r="3838" spans="1:21" ht="14.4" customHeight="1" x14ac:dyDescent="0.3">
      <c r="A3838" t="s">
        <v>1639</v>
      </c>
      <c r="D3838" s="388">
        <f>ROWS(C$5:C3838)</f>
        <v>3834</v>
      </c>
      <c r="E3838" s="388" t="str">
        <f>IF(_xlfn.IFNA(VLOOKUP(A3838,$AG$3:$AH$83,2,FALSE),"")='11.1'!$D$5,TXM!D3838,"")</f>
        <v/>
      </c>
      <c r="F3838" t="str">
        <f>IFERROR(SMALL($E$5:$E$9000,ROWS($E$5:E3838)),"")</f>
        <v/>
      </c>
      <c r="I3838" s="371" t="s">
        <v>687</v>
      </c>
      <c r="J3838" t="s">
        <v>835</v>
      </c>
      <c r="K3838" s="372">
        <v>4532</v>
      </c>
      <c r="L3838" s="388">
        <f>ROWS(K$5:K3838)</f>
        <v>3834</v>
      </c>
      <c r="M3838" s="388" t="str">
        <f>IF(_xlfn.IFNA(VLOOKUP(I3838,$AG$3:$AH$83,2,FALSE),"")='11.1'!$D$5,TXM!L3838,"")</f>
        <v/>
      </c>
      <c r="N3838" t="str">
        <f>IFERROR(SMALL($M$5:$M$9000,ROWS($M$5:M3838)),"")</f>
        <v/>
      </c>
      <c r="P3838" t="s">
        <v>1639</v>
      </c>
      <c r="S3838" s="388">
        <f>ROWS(R$5:R3838)</f>
        <v>3834</v>
      </c>
      <c r="T3838" s="388" t="str">
        <f>IF(_xlfn.IFNA(VLOOKUP(P3838,$AG$3:$AH$83,2,FALSE),"")='11.1'!$D$5,TXM!S3838,"")</f>
        <v/>
      </c>
      <c r="U3838" t="str">
        <f>IFERROR(SMALL($T$5:$T$9000,ROWS($T$5:T3838)),"")</f>
        <v/>
      </c>
    </row>
    <row r="3839" spans="1:21" ht="14.4" customHeight="1" x14ac:dyDescent="0.3">
      <c r="A3839" t="s">
        <v>1639</v>
      </c>
      <c r="D3839" s="388">
        <f>ROWS(C$5:C3839)</f>
        <v>3835</v>
      </c>
      <c r="E3839" s="388" t="str">
        <f>IF(_xlfn.IFNA(VLOOKUP(A3839,$AG$3:$AH$83,2,FALSE),"")='11.1'!$D$5,TXM!D3839,"")</f>
        <v/>
      </c>
      <c r="F3839" t="str">
        <f>IFERROR(SMALL($E$5:$E$9000,ROWS($E$5:E3839)),"")</f>
        <v/>
      </c>
      <c r="I3839" s="371" t="s">
        <v>687</v>
      </c>
      <c r="J3839" t="s">
        <v>823</v>
      </c>
      <c r="K3839" s="372">
        <v>3970</v>
      </c>
      <c r="L3839" s="388">
        <f>ROWS(K$5:K3839)</f>
        <v>3835</v>
      </c>
      <c r="M3839" s="388" t="str">
        <f>IF(_xlfn.IFNA(VLOOKUP(I3839,$AG$3:$AH$83,2,FALSE),"")='11.1'!$D$5,TXM!L3839,"")</f>
        <v/>
      </c>
      <c r="N3839" t="str">
        <f>IFERROR(SMALL($M$5:$M$9000,ROWS($M$5:M3839)),"")</f>
        <v/>
      </c>
      <c r="P3839" t="s">
        <v>1639</v>
      </c>
      <c r="S3839" s="388">
        <f>ROWS(R$5:R3839)</f>
        <v>3835</v>
      </c>
      <c r="T3839" s="388" t="str">
        <f>IF(_xlfn.IFNA(VLOOKUP(P3839,$AG$3:$AH$83,2,FALSE),"")='11.1'!$D$5,TXM!S3839,"")</f>
        <v/>
      </c>
      <c r="U3839" t="str">
        <f>IFERROR(SMALL($T$5:$T$9000,ROWS($T$5:T3839)),"")</f>
        <v/>
      </c>
    </row>
    <row r="3840" spans="1:21" ht="14.4" customHeight="1" x14ac:dyDescent="0.3">
      <c r="A3840" t="s">
        <v>1639</v>
      </c>
      <c r="D3840" s="388">
        <f>ROWS(C$5:C3840)</f>
        <v>3836</v>
      </c>
      <c r="E3840" s="388" t="str">
        <f>IF(_xlfn.IFNA(VLOOKUP(A3840,$AG$3:$AH$83,2,FALSE),"")='11.1'!$D$5,TXM!D3840,"")</f>
        <v/>
      </c>
      <c r="F3840" t="str">
        <f>IFERROR(SMALL($E$5:$E$9000,ROWS($E$5:E3840)),"")</f>
        <v/>
      </c>
      <c r="I3840" s="371" t="s">
        <v>687</v>
      </c>
      <c r="J3840" t="s">
        <v>1318</v>
      </c>
      <c r="K3840" s="372">
        <v>3098</v>
      </c>
      <c r="L3840" s="388">
        <f>ROWS(K$5:K3840)</f>
        <v>3836</v>
      </c>
      <c r="M3840" s="388" t="str">
        <f>IF(_xlfn.IFNA(VLOOKUP(I3840,$AG$3:$AH$83,2,FALSE),"")='11.1'!$D$5,TXM!L3840,"")</f>
        <v/>
      </c>
      <c r="N3840" t="str">
        <f>IFERROR(SMALL($M$5:$M$9000,ROWS($M$5:M3840)),"")</f>
        <v/>
      </c>
      <c r="P3840" t="s">
        <v>1639</v>
      </c>
      <c r="S3840" s="388">
        <f>ROWS(R$5:R3840)</f>
        <v>3836</v>
      </c>
      <c r="T3840" s="388" t="str">
        <f>IF(_xlfn.IFNA(VLOOKUP(P3840,$AG$3:$AH$83,2,FALSE),"")='11.1'!$D$5,TXM!S3840,"")</f>
        <v/>
      </c>
      <c r="U3840" t="str">
        <f>IFERROR(SMALL($T$5:$T$9000,ROWS($T$5:T3840)),"")</f>
        <v/>
      </c>
    </row>
    <row r="3841" spans="1:21" ht="14.4" customHeight="1" x14ac:dyDescent="0.3">
      <c r="A3841" t="s">
        <v>1639</v>
      </c>
      <c r="D3841" s="388">
        <f>ROWS(C$5:C3841)</f>
        <v>3837</v>
      </c>
      <c r="E3841" s="388" t="str">
        <f>IF(_xlfn.IFNA(VLOOKUP(A3841,$AG$3:$AH$83,2,FALSE),"")='11.1'!$D$5,TXM!D3841,"")</f>
        <v/>
      </c>
      <c r="F3841" t="str">
        <f>IFERROR(SMALL($E$5:$E$9000,ROWS($E$5:E3841)),"")</f>
        <v/>
      </c>
      <c r="I3841" s="371" t="s">
        <v>687</v>
      </c>
      <c r="J3841" t="s">
        <v>799</v>
      </c>
      <c r="K3841" s="372">
        <v>3006</v>
      </c>
      <c r="L3841" s="388">
        <f>ROWS(K$5:K3841)</f>
        <v>3837</v>
      </c>
      <c r="M3841" s="388" t="str">
        <f>IF(_xlfn.IFNA(VLOOKUP(I3841,$AG$3:$AH$83,2,FALSE),"")='11.1'!$D$5,TXM!L3841,"")</f>
        <v/>
      </c>
      <c r="N3841" t="str">
        <f>IFERROR(SMALL($M$5:$M$9000,ROWS($M$5:M3841)),"")</f>
        <v/>
      </c>
      <c r="P3841" t="s">
        <v>1639</v>
      </c>
      <c r="S3841" s="388">
        <f>ROWS(R$5:R3841)</f>
        <v>3837</v>
      </c>
      <c r="T3841" s="388" t="str">
        <f>IF(_xlfn.IFNA(VLOOKUP(P3841,$AG$3:$AH$83,2,FALSE),"")='11.1'!$D$5,TXM!S3841,"")</f>
        <v/>
      </c>
      <c r="U3841" t="str">
        <f>IFERROR(SMALL($T$5:$T$9000,ROWS($T$5:T3841)),"")</f>
        <v/>
      </c>
    </row>
    <row r="3842" spans="1:21" ht="14.4" customHeight="1" x14ac:dyDescent="0.3">
      <c r="A3842" t="s">
        <v>1639</v>
      </c>
      <c r="D3842" s="388">
        <f>ROWS(C$5:C3842)</f>
        <v>3838</v>
      </c>
      <c r="E3842" s="388" t="str">
        <f>IF(_xlfn.IFNA(VLOOKUP(A3842,$AG$3:$AH$83,2,FALSE),"")='11.1'!$D$5,TXM!D3842,"")</f>
        <v/>
      </c>
      <c r="F3842" t="str">
        <f>IFERROR(SMALL($E$5:$E$9000,ROWS($E$5:E3842)),"")</f>
        <v/>
      </c>
      <c r="I3842" s="371" t="s">
        <v>687</v>
      </c>
      <c r="J3842" t="s">
        <v>102</v>
      </c>
      <c r="K3842" s="372">
        <v>2190</v>
      </c>
      <c r="L3842" s="388">
        <f>ROWS(K$5:K3842)</f>
        <v>3838</v>
      </c>
      <c r="M3842" s="388" t="str">
        <f>IF(_xlfn.IFNA(VLOOKUP(I3842,$AG$3:$AH$83,2,FALSE),"")='11.1'!$D$5,TXM!L3842,"")</f>
        <v/>
      </c>
      <c r="N3842" t="str">
        <f>IFERROR(SMALL($M$5:$M$9000,ROWS($M$5:M3842)),"")</f>
        <v/>
      </c>
      <c r="P3842" t="s">
        <v>1639</v>
      </c>
      <c r="S3842" s="388">
        <f>ROWS(R$5:R3842)</f>
        <v>3838</v>
      </c>
      <c r="T3842" s="388" t="str">
        <f>IF(_xlfn.IFNA(VLOOKUP(P3842,$AG$3:$AH$83,2,FALSE),"")='11.1'!$D$5,TXM!S3842,"")</f>
        <v/>
      </c>
      <c r="U3842" t="str">
        <f>IFERROR(SMALL($T$5:$T$9000,ROWS($T$5:T3842)),"")</f>
        <v/>
      </c>
    </row>
    <row r="3843" spans="1:21" ht="14.4" customHeight="1" x14ac:dyDescent="0.3">
      <c r="A3843" t="s">
        <v>1639</v>
      </c>
      <c r="D3843" s="388">
        <f>ROWS(C$5:C3843)</f>
        <v>3839</v>
      </c>
      <c r="E3843" s="388" t="str">
        <f>IF(_xlfn.IFNA(VLOOKUP(A3843,$AG$3:$AH$83,2,FALSE),"")='11.1'!$D$5,TXM!D3843,"")</f>
        <v/>
      </c>
      <c r="F3843" t="str">
        <f>IFERROR(SMALL($E$5:$E$9000,ROWS($E$5:E3843)),"")</f>
        <v/>
      </c>
      <c r="I3843" s="371" t="s">
        <v>687</v>
      </c>
      <c r="J3843" t="s">
        <v>1500</v>
      </c>
      <c r="K3843" s="372">
        <v>2156</v>
      </c>
      <c r="L3843" s="388">
        <f>ROWS(K$5:K3843)</f>
        <v>3839</v>
      </c>
      <c r="M3843" s="388" t="str">
        <f>IF(_xlfn.IFNA(VLOOKUP(I3843,$AG$3:$AH$83,2,FALSE),"")='11.1'!$D$5,TXM!L3843,"")</f>
        <v/>
      </c>
      <c r="N3843" t="str">
        <f>IFERROR(SMALL($M$5:$M$9000,ROWS($M$5:M3843)),"")</f>
        <v/>
      </c>
      <c r="P3843" t="s">
        <v>1639</v>
      </c>
      <c r="S3843" s="388">
        <f>ROWS(R$5:R3843)</f>
        <v>3839</v>
      </c>
      <c r="T3843" s="388" t="str">
        <f>IF(_xlfn.IFNA(VLOOKUP(P3843,$AG$3:$AH$83,2,FALSE),"")='11.1'!$D$5,TXM!S3843,"")</f>
        <v/>
      </c>
      <c r="U3843" t="str">
        <f>IFERROR(SMALL($T$5:$T$9000,ROWS($T$5:T3843)),"")</f>
        <v/>
      </c>
    </row>
    <row r="3844" spans="1:21" ht="14.4" customHeight="1" x14ac:dyDescent="0.3">
      <c r="A3844" t="s">
        <v>1639</v>
      </c>
      <c r="D3844" s="388">
        <f>ROWS(C$5:C3844)</f>
        <v>3840</v>
      </c>
      <c r="E3844" s="388" t="str">
        <f>IF(_xlfn.IFNA(VLOOKUP(A3844,$AG$3:$AH$83,2,FALSE),"")='11.1'!$D$5,TXM!D3844,"")</f>
        <v/>
      </c>
      <c r="F3844" t="str">
        <f>IFERROR(SMALL($E$5:$E$9000,ROWS($E$5:E3844)),"")</f>
        <v/>
      </c>
      <c r="I3844" s="371" t="s">
        <v>687</v>
      </c>
      <c r="J3844" t="s">
        <v>107</v>
      </c>
      <c r="K3844" s="372">
        <v>1834</v>
      </c>
      <c r="L3844" s="388">
        <f>ROWS(K$5:K3844)</f>
        <v>3840</v>
      </c>
      <c r="M3844" s="388" t="str">
        <f>IF(_xlfn.IFNA(VLOOKUP(I3844,$AG$3:$AH$83,2,FALSE),"")='11.1'!$D$5,TXM!L3844,"")</f>
        <v/>
      </c>
      <c r="N3844" t="str">
        <f>IFERROR(SMALL($M$5:$M$9000,ROWS($M$5:M3844)),"")</f>
        <v/>
      </c>
      <c r="P3844" t="s">
        <v>1639</v>
      </c>
      <c r="S3844" s="388">
        <f>ROWS(R$5:R3844)</f>
        <v>3840</v>
      </c>
      <c r="T3844" s="388" t="str">
        <f>IF(_xlfn.IFNA(VLOOKUP(P3844,$AG$3:$AH$83,2,FALSE),"")='11.1'!$D$5,TXM!S3844,"")</f>
        <v/>
      </c>
      <c r="U3844" t="str">
        <f>IFERROR(SMALL($T$5:$T$9000,ROWS($T$5:T3844)),"")</f>
        <v/>
      </c>
    </row>
    <row r="3845" spans="1:21" ht="14.4" customHeight="1" x14ac:dyDescent="0.3">
      <c r="A3845" t="s">
        <v>1639</v>
      </c>
      <c r="D3845" s="388">
        <f>ROWS(C$5:C3845)</f>
        <v>3841</v>
      </c>
      <c r="E3845" s="388" t="str">
        <f>IF(_xlfn.IFNA(VLOOKUP(A3845,$AG$3:$AH$83,2,FALSE),"")='11.1'!$D$5,TXM!D3845,"")</f>
        <v/>
      </c>
      <c r="F3845" t="str">
        <f>IFERROR(SMALL($E$5:$E$9000,ROWS($E$5:E3845)),"")</f>
        <v/>
      </c>
      <c r="I3845" s="371" t="s">
        <v>687</v>
      </c>
      <c r="J3845" t="s">
        <v>865</v>
      </c>
      <c r="K3845" s="372">
        <v>1491</v>
      </c>
      <c r="L3845" s="388">
        <f>ROWS(K$5:K3845)</f>
        <v>3841</v>
      </c>
      <c r="M3845" s="388" t="str">
        <f>IF(_xlfn.IFNA(VLOOKUP(I3845,$AG$3:$AH$83,2,FALSE),"")='11.1'!$D$5,TXM!L3845,"")</f>
        <v/>
      </c>
      <c r="N3845" t="str">
        <f>IFERROR(SMALL($M$5:$M$9000,ROWS($M$5:M3845)),"")</f>
        <v/>
      </c>
      <c r="P3845" t="s">
        <v>1639</v>
      </c>
      <c r="S3845" s="388">
        <f>ROWS(R$5:R3845)</f>
        <v>3841</v>
      </c>
      <c r="T3845" s="388" t="str">
        <f>IF(_xlfn.IFNA(VLOOKUP(P3845,$AG$3:$AH$83,2,FALSE),"")='11.1'!$D$5,TXM!S3845,"")</f>
        <v/>
      </c>
      <c r="U3845" t="str">
        <f>IFERROR(SMALL($T$5:$T$9000,ROWS($T$5:T3845)),"")</f>
        <v/>
      </c>
    </row>
    <row r="3846" spans="1:21" ht="14.4" customHeight="1" x14ac:dyDescent="0.3">
      <c r="A3846" t="s">
        <v>1639</v>
      </c>
      <c r="D3846" s="388">
        <f>ROWS(C$5:C3846)</f>
        <v>3842</v>
      </c>
      <c r="E3846" s="388" t="str">
        <f>IF(_xlfn.IFNA(VLOOKUP(A3846,$AG$3:$AH$83,2,FALSE),"")='11.1'!$D$5,TXM!D3846,"")</f>
        <v/>
      </c>
      <c r="F3846" t="str">
        <f>IFERROR(SMALL($E$5:$E$9000,ROWS($E$5:E3846)),"")</f>
        <v/>
      </c>
      <c r="I3846" s="371" t="s">
        <v>687</v>
      </c>
      <c r="J3846" t="s">
        <v>1000</v>
      </c>
      <c r="K3846" s="372">
        <v>1406</v>
      </c>
      <c r="L3846" s="388">
        <f>ROWS(K$5:K3846)</f>
        <v>3842</v>
      </c>
      <c r="M3846" s="388" t="str">
        <f>IF(_xlfn.IFNA(VLOOKUP(I3846,$AG$3:$AH$83,2,FALSE),"")='11.1'!$D$5,TXM!L3846,"")</f>
        <v/>
      </c>
      <c r="N3846" t="str">
        <f>IFERROR(SMALL($M$5:$M$9000,ROWS($M$5:M3846)),"")</f>
        <v/>
      </c>
      <c r="P3846" t="s">
        <v>1639</v>
      </c>
      <c r="S3846" s="388">
        <f>ROWS(R$5:R3846)</f>
        <v>3842</v>
      </c>
      <c r="T3846" s="388" t="str">
        <f>IF(_xlfn.IFNA(VLOOKUP(P3846,$AG$3:$AH$83,2,FALSE),"")='11.1'!$D$5,TXM!S3846,"")</f>
        <v/>
      </c>
      <c r="U3846" t="str">
        <f>IFERROR(SMALL($T$5:$T$9000,ROWS($T$5:T3846)),"")</f>
        <v/>
      </c>
    </row>
    <row r="3847" spans="1:21" ht="14.4" customHeight="1" x14ac:dyDescent="0.3">
      <c r="A3847" t="s">
        <v>1639</v>
      </c>
      <c r="D3847" s="388">
        <f>ROWS(C$5:C3847)</f>
        <v>3843</v>
      </c>
      <c r="E3847" s="388" t="str">
        <f>IF(_xlfn.IFNA(VLOOKUP(A3847,$AG$3:$AH$83,2,FALSE),"")='11.1'!$D$5,TXM!D3847,"")</f>
        <v/>
      </c>
      <c r="F3847" t="str">
        <f>IFERROR(SMALL($E$5:$E$9000,ROWS($E$5:E3847)),"")</f>
        <v/>
      </c>
      <c r="I3847" s="371" t="s">
        <v>687</v>
      </c>
      <c r="J3847" t="s">
        <v>1240</v>
      </c>
      <c r="K3847" s="372">
        <v>1000</v>
      </c>
      <c r="L3847" s="388">
        <f>ROWS(K$5:K3847)</f>
        <v>3843</v>
      </c>
      <c r="M3847" s="388" t="str">
        <f>IF(_xlfn.IFNA(VLOOKUP(I3847,$AG$3:$AH$83,2,FALSE),"")='11.1'!$D$5,TXM!L3847,"")</f>
        <v/>
      </c>
      <c r="N3847" t="str">
        <f>IFERROR(SMALL($M$5:$M$9000,ROWS($M$5:M3847)),"")</f>
        <v/>
      </c>
      <c r="P3847" t="s">
        <v>1639</v>
      </c>
      <c r="S3847" s="388">
        <f>ROWS(R$5:R3847)</f>
        <v>3843</v>
      </c>
      <c r="T3847" s="388" t="str">
        <f>IF(_xlfn.IFNA(VLOOKUP(P3847,$AG$3:$AH$83,2,FALSE),"")='11.1'!$D$5,TXM!S3847,"")</f>
        <v/>
      </c>
      <c r="U3847" t="str">
        <f>IFERROR(SMALL($T$5:$T$9000,ROWS($T$5:T3847)),"")</f>
        <v/>
      </c>
    </row>
    <row r="3848" spans="1:21" ht="14.4" customHeight="1" x14ac:dyDescent="0.3">
      <c r="A3848" t="s">
        <v>1639</v>
      </c>
      <c r="D3848" s="388">
        <f>ROWS(C$5:C3848)</f>
        <v>3844</v>
      </c>
      <c r="E3848" s="388" t="str">
        <f>IF(_xlfn.IFNA(VLOOKUP(A3848,$AG$3:$AH$83,2,FALSE),"")='11.1'!$D$5,TXM!D3848,"")</f>
        <v/>
      </c>
      <c r="F3848" t="str">
        <f>IFERROR(SMALL($E$5:$E$9000,ROWS($E$5:E3848)),"")</f>
        <v/>
      </c>
      <c r="I3848" s="371" t="s">
        <v>687</v>
      </c>
      <c r="J3848" t="s">
        <v>829</v>
      </c>
      <c r="K3848" s="372">
        <v>194</v>
      </c>
      <c r="L3848" s="388">
        <f>ROWS(K$5:K3848)</f>
        <v>3844</v>
      </c>
      <c r="M3848" s="388" t="str">
        <f>IF(_xlfn.IFNA(VLOOKUP(I3848,$AG$3:$AH$83,2,FALSE),"")='11.1'!$D$5,TXM!L3848,"")</f>
        <v/>
      </c>
      <c r="N3848" t="str">
        <f>IFERROR(SMALL($M$5:$M$9000,ROWS($M$5:M3848)),"")</f>
        <v/>
      </c>
      <c r="P3848" t="s">
        <v>1639</v>
      </c>
      <c r="S3848" s="388">
        <f>ROWS(R$5:R3848)</f>
        <v>3844</v>
      </c>
      <c r="T3848" s="388" t="str">
        <f>IF(_xlfn.IFNA(VLOOKUP(P3848,$AG$3:$AH$83,2,FALSE),"")='11.1'!$D$5,TXM!S3848,"")</f>
        <v/>
      </c>
      <c r="U3848" t="str">
        <f>IFERROR(SMALL($T$5:$T$9000,ROWS($T$5:T3848)),"")</f>
        <v/>
      </c>
    </row>
    <row r="3849" spans="1:21" ht="14.4" customHeight="1" x14ac:dyDescent="0.3">
      <c r="A3849" t="s">
        <v>1639</v>
      </c>
      <c r="D3849" s="388">
        <f>ROWS(C$5:C3849)</f>
        <v>3845</v>
      </c>
      <c r="E3849" s="388" t="str">
        <f>IF(_xlfn.IFNA(VLOOKUP(A3849,$AG$3:$AH$83,2,FALSE),"")='11.1'!$D$5,TXM!D3849,"")</f>
        <v/>
      </c>
      <c r="F3849" t="str">
        <f>IFERROR(SMALL($E$5:$E$9000,ROWS($E$5:E3849)),"")</f>
        <v/>
      </c>
      <c r="I3849" s="371" t="s">
        <v>687</v>
      </c>
      <c r="J3849" t="s">
        <v>775</v>
      </c>
      <c r="K3849" s="372">
        <v>46</v>
      </c>
      <c r="L3849" s="388">
        <f>ROWS(K$5:K3849)</f>
        <v>3845</v>
      </c>
      <c r="M3849" s="388" t="str">
        <f>IF(_xlfn.IFNA(VLOOKUP(I3849,$AG$3:$AH$83,2,FALSE),"")='11.1'!$D$5,TXM!L3849,"")</f>
        <v/>
      </c>
      <c r="N3849" t="str">
        <f>IFERROR(SMALL($M$5:$M$9000,ROWS($M$5:M3849)),"")</f>
        <v/>
      </c>
      <c r="P3849" t="s">
        <v>1639</v>
      </c>
      <c r="S3849" s="388">
        <f>ROWS(R$5:R3849)</f>
        <v>3845</v>
      </c>
      <c r="T3849" s="388" t="str">
        <f>IF(_xlfn.IFNA(VLOOKUP(P3849,$AG$3:$AH$83,2,FALSE),"")='11.1'!$D$5,TXM!S3849,"")</f>
        <v/>
      </c>
      <c r="U3849" t="str">
        <f>IFERROR(SMALL($T$5:$T$9000,ROWS($T$5:T3849)),"")</f>
        <v/>
      </c>
    </row>
    <row r="3850" spans="1:21" ht="14.4" customHeight="1" x14ac:dyDescent="0.3">
      <c r="A3850" t="s">
        <v>1639</v>
      </c>
      <c r="D3850" s="388">
        <f>ROWS(C$5:C3850)</f>
        <v>3846</v>
      </c>
      <c r="E3850" s="388" t="str">
        <f>IF(_xlfn.IFNA(VLOOKUP(A3850,$AG$3:$AH$83,2,FALSE),"")='11.1'!$D$5,TXM!D3850,"")</f>
        <v/>
      </c>
      <c r="F3850" t="str">
        <f>IFERROR(SMALL($E$5:$E$9000,ROWS($E$5:E3850)),"")</f>
        <v/>
      </c>
      <c r="I3850" s="371" t="s">
        <v>687</v>
      </c>
      <c r="J3850" t="s">
        <v>789</v>
      </c>
      <c r="K3850" s="372">
        <v>20</v>
      </c>
      <c r="L3850" s="388">
        <f>ROWS(K$5:K3850)</f>
        <v>3846</v>
      </c>
      <c r="M3850" s="388" t="str">
        <f>IF(_xlfn.IFNA(VLOOKUP(I3850,$AG$3:$AH$83,2,FALSE),"")='11.1'!$D$5,TXM!L3850,"")</f>
        <v/>
      </c>
      <c r="N3850" t="str">
        <f>IFERROR(SMALL($M$5:$M$9000,ROWS($M$5:M3850)),"")</f>
        <v/>
      </c>
      <c r="P3850" t="s">
        <v>1639</v>
      </c>
      <c r="S3850" s="388">
        <f>ROWS(R$5:R3850)</f>
        <v>3846</v>
      </c>
      <c r="T3850" s="388" t="str">
        <f>IF(_xlfn.IFNA(VLOOKUP(P3850,$AG$3:$AH$83,2,FALSE),"")='11.1'!$D$5,TXM!S3850,"")</f>
        <v/>
      </c>
      <c r="U3850" t="str">
        <f>IFERROR(SMALL($T$5:$T$9000,ROWS($T$5:T3850)),"")</f>
        <v/>
      </c>
    </row>
    <row r="3851" spans="1:21" ht="14.4" customHeight="1" x14ac:dyDescent="0.3">
      <c r="A3851" t="s">
        <v>1639</v>
      </c>
      <c r="D3851" s="388">
        <f>ROWS(C$5:C3851)</f>
        <v>3847</v>
      </c>
      <c r="E3851" s="388" t="str">
        <f>IF(_xlfn.IFNA(VLOOKUP(A3851,$AG$3:$AH$83,2,FALSE),"")='11.1'!$D$5,TXM!D3851,"")</f>
        <v/>
      </c>
      <c r="F3851" t="str">
        <f>IFERROR(SMALL($E$5:$E$9000,ROWS($E$5:E3851)),"")</f>
        <v/>
      </c>
      <c r="I3851" s="371" t="s">
        <v>687</v>
      </c>
      <c r="J3851" t="s">
        <v>1006</v>
      </c>
      <c r="K3851" s="372">
        <v>4</v>
      </c>
      <c r="L3851" s="388">
        <f>ROWS(K$5:K3851)</f>
        <v>3847</v>
      </c>
      <c r="M3851" s="388" t="str">
        <f>IF(_xlfn.IFNA(VLOOKUP(I3851,$AG$3:$AH$83,2,FALSE),"")='11.1'!$D$5,TXM!L3851,"")</f>
        <v/>
      </c>
      <c r="N3851" t="str">
        <f>IFERROR(SMALL($M$5:$M$9000,ROWS($M$5:M3851)),"")</f>
        <v/>
      </c>
      <c r="P3851" t="s">
        <v>1639</v>
      </c>
      <c r="S3851" s="388">
        <f>ROWS(R$5:R3851)</f>
        <v>3847</v>
      </c>
      <c r="T3851" s="388" t="str">
        <f>IF(_xlfn.IFNA(VLOOKUP(P3851,$AG$3:$AH$83,2,FALSE),"")='11.1'!$D$5,TXM!S3851,"")</f>
        <v/>
      </c>
      <c r="U3851" t="str">
        <f>IFERROR(SMALL($T$5:$T$9000,ROWS($T$5:T3851)),"")</f>
        <v/>
      </c>
    </row>
    <row r="3852" spans="1:21" ht="14.4" customHeight="1" x14ac:dyDescent="0.3">
      <c r="A3852" t="s">
        <v>1639</v>
      </c>
      <c r="D3852" s="388">
        <f>ROWS(C$5:C3852)</f>
        <v>3848</v>
      </c>
      <c r="E3852" s="388" t="str">
        <f>IF(_xlfn.IFNA(VLOOKUP(A3852,$AG$3:$AH$83,2,FALSE),"")='11.1'!$D$5,TXM!D3852,"")</f>
        <v/>
      </c>
      <c r="F3852" t="str">
        <f>IFERROR(SMALL($E$5:$E$9000,ROWS($E$5:E3852)),"")</f>
        <v/>
      </c>
      <c r="I3852" s="371" t="s">
        <v>63</v>
      </c>
      <c r="J3852" t="s">
        <v>95</v>
      </c>
      <c r="K3852" s="372">
        <v>81724792</v>
      </c>
      <c r="L3852" s="388">
        <f>ROWS(K$5:K3852)</f>
        <v>3848</v>
      </c>
      <c r="M3852" s="388" t="str">
        <f>IF(_xlfn.IFNA(VLOOKUP(I3852,$AG$3:$AH$83,2,FALSE),"")='11.1'!$D$5,TXM!L3852,"")</f>
        <v/>
      </c>
      <c r="N3852" t="str">
        <f>IFERROR(SMALL($M$5:$M$9000,ROWS($M$5:M3852)),"")</f>
        <v/>
      </c>
      <c r="P3852" t="s">
        <v>1639</v>
      </c>
      <c r="S3852" s="388">
        <f>ROWS(R$5:R3852)</f>
        <v>3848</v>
      </c>
      <c r="T3852" s="388" t="str">
        <f>IF(_xlfn.IFNA(VLOOKUP(P3852,$AG$3:$AH$83,2,FALSE),"")='11.1'!$D$5,TXM!S3852,"")</f>
        <v/>
      </c>
      <c r="U3852" t="str">
        <f>IFERROR(SMALL($T$5:$T$9000,ROWS($T$5:T3852)),"")</f>
        <v/>
      </c>
    </row>
    <row r="3853" spans="1:21" ht="14.4" customHeight="1" x14ac:dyDescent="0.3">
      <c r="A3853" t="s">
        <v>1639</v>
      </c>
      <c r="D3853" s="388">
        <f>ROWS(C$5:C3853)</f>
        <v>3849</v>
      </c>
      <c r="E3853" s="388" t="str">
        <f>IF(_xlfn.IFNA(VLOOKUP(A3853,$AG$3:$AH$83,2,FALSE),"")='11.1'!$D$5,TXM!D3853,"")</f>
        <v/>
      </c>
      <c r="F3853" t="str">
        <f>IFERROR(SMALL($E$5:$E$9000,ROWS($E$5:E3853)),"")</f>
        <v/>
      </c>
      <c r="I3853" s="371" t="s">
        <v>63</v>
      </c>
      <c r="J3853" t="s">
        <v>99</v>
      </c>
      <c r="K3853" s="372">
        <v>20848868</v>
      </c>
      <c r="L3853" s="388">
        <f>ROWS(K$5:K3853)</f>
        <v>3849</v>
      </c>
      <c r="M3853" s="388" t="str">
        <f>IF(_xlfn.IFNA(VLOOKUP(I3853,$AG$3:$AH$83,2,FALSE),"")='11.1'!$D$5,TXM!L3853,"")</f>
        <v/>
      </c>
      <c r="N3853" t="str">
        <f>IFERROR(SMALL($M$5:$M$9000,ROWS($M$5:M3853)),"")</f>
        <v/>
      </c>
      <c r="P3853" t="s">
        <v>1639</v>
      </c>
      <c r="S3853" s="388">
        <f>ROWS(R$5:R3853)</f>
        <v>3849</v>
      </c>
      <c r="T3853" s="388" t="str">
        <f>IF(_xlfn.IFNA(VLOOKUP(P3853,$AG$3:$AH$83,2,FALSE),"")='11.1'!$D$5,TXM!S3853,"")</f>
        <v/>
      </c>
      <c r="U3853" t="str">
        <f>IFERROR(SMALL($T$5:$T$9000,ROWS($T$5:T3853)),"")</f>
        <v/>
      </c>
    </row>
    <row r="3854" spans="1:21" ht="14.4" customHeight="1" x14ac:dyDescent="0.3">
      <c r="A3854" t="s">
        <v>1639</v>
      </c>
      <c r="D3854" s="388">
        <f>ROWS(C$5:C3854)</f>
        <v>3850</v>
      </c>
      <c r="E3854" s="388" t="str">
        <f>IF(_xlfn.IFNA(VLOOKUP(A3854,$AG$3:$AH$83,2,FALSE),"")='11.1'!$D$5,TXM!D3854,"")</f>
        <v/>
      </c>
      <c r="F3854" t="str">
        <f>IFERROR(SMALL($E$5:$E$9000,ROWS($E$5:E3854)),"")</f>
        <v/>
      </c>
      <c r="I3854" s="371" t="s">
        <v>63</v>
      </c>
      <c r="J3854" t="s">
        <v>855</v>
      </c>
      <c r="K3854" s="372">
        <v>14090026</v>
      </c>
      <c r="L3854" s="388">
        <f>ROWS(K$5:K3854)</f>
        <v>3850</v>
      </c>
      <c r="M3854" s="388" t="str">
        <f>IF(_xlfn.IFNA(VLOOKUP(I3854,$AG$3:$AH$83,2,FALSE),"")='11.1'!$D$5,TXM!L3854,"")</f>
        <v/>
      </c>
      <c r="N3854" t="str">
        <f>IFERROR(SMALL($M$5:$M$9000,ROWS($M$5:M3854)),"")</f>
        <v/>
      </c>
      <c r="P3854" t="s">
        <v>1639</v>
      </c>
      <c r="S3854" s="388">
        <f>ROWS(R$5:R3854)</f>
        <v>3850</v>
      </c>
      <c r="T3854" s="388" t="str">
        <f>IF(_xlfn.IFNA(VLOOKUP(P3854,$AG$3:$AH$83,2,FALSE),"")='11.1'!$D$5,TXM!S3854,"")</f>
        <v/>
      </c>
      <c r="U3854" t="str">
        <f>IFERROR(SMALL($T$5:$T$9000,ROWS($T$5:T3854)),"")</f>
        <v/>
      </c>
    </row>
    <row r="3855" spans="1:21" ht="14.4" customHeight="1" x14ac:dyDescent="0.3">
      <c r="A3855" t="s">
        <v>1639</v>
      </c>
      <c r="D3855" s="388">
        <f>ROWS(C$5:C3855)</f>
        <v>3851</v>
      </c>
      <c r="E3855" s="388" t="str">
        <f>IF(_xlfn.IFNA(VLOOKUP(A3855,$AG$3:$AH$83,2,FALSE),"")='11.1'!$D$5,TXM!D3855,"")</f>
        <v/>
      </c>
      <c r="F3855" t="str">
        <f>IFERROR(SMALL($E$5:$E$9000,ROWS($E$5:E3855)),"")</f>
        <v/>
      </c>
      <c r="I3855" s="371" t="s">
        <v>63</v>
      </c>
      <c r="J3855" t="s">
        <v>96</v>
      </c>
      <c r="K3855" s="372">
        <v>4330770</v>
      </c>
      <c r="L3855" s="388">
        <f>ROWS(K$5:K3855)</f>
        <v>3851</v>
      </c>
      <c r="M3855" s="388" t="str">
        <f>IF(_xlfn.IFNA(VLOOKUP(I3855,$AG$3:$AH$83,2,FALSE),"")='11.1'!$D$5,TXM!L3855,"")</f>
        <v/>
      </c>
      <c r="N3855" t="str">
        <f>IFERROR(SMALL($M$5:$M$9000,ROWS($M$5:M3855)),"")</f>
        <v/>
      </c>
      <c r="P3855" t="s">
        <v>1639</v>
      </c>
      <c r="S3855" s="388">
        <f>ROWS(R$5:R3855)</f>
        <v>3851</v>
      </c>
      <c r="T3855" s="388" t="str">
        <f>IF(_xlfn.IFNA(VLOOKUP(P3855,$AG$3:$AH$83,2,FALSE),"")='11.1'!$D$5,TXM!S3855,"")</f>
        <v/>
      </c>
      <c r="U3855" t="str">
        <f>IFERROR(SMALL($T$5:$T$9000,ROWS($T$5:T3855)),"")</f>
        <v/>
      </c>
    </row>
    <row r="3856" spans="1:21" ht="14.4" customHeight="1" x14ac:dyDescent="0.3">
      <c r="A3856" t="s">
        <v>1639</v>
      </c>
      <c r="D3856" s="388">
        <f>ROWS(C$5:C3856)</f>
        <v>3852</v>
      </c>
      <c r="E3856" s="388" t="str">
        <f>IF(_xlfn.IFNA(VLOOKUP(A3856,$AG$3:$AH$83,2,FALSE),"")='11.1'!$D$5,TXM!D3856,"")</f>
        <v/>
      </c>
      <c r="F3856" t="str">
        <f>IFERROR(SMALL($E$5:$E$9000,ROWS($E$5:E3856)),"")</f>
        <v/>
      </c>
      <c r="I3856" s="371" t="s">
        <v>63</v>
      </c>
      <c r="J3856" t="s">
        <v>821</v>
      </c>
      <c r="K3856" s="372">
        <v>2660702</v>
      </c>
      <c r="L3856" s="388">
        <f>ROWS(K$5:K3856)</f>
        <v>3852</v>
      </c>
      <c r="M3856" s="388" t="str">
        <f>IF(_xlfn.IFNA(VLOOKUP(I3856,$AG$3:$AH$83,2,FALSE),"")='11.1'!$D$5,TXM!L3856,"")</f>
        <v/>
      </c>
      <c r="N3856" t="str">
        <f>IFERROR(SMALL($M$5:$M$9000,ROWS($M$5:M3856)),"")</f>
        <v/>
      </c>
      <c r="P3856" t="s">
        <v>1639</v>
      </c>
      <c r="S3856" s="388">
        <f>ROWS(R$5:R3856)</f>
        <v>3852</v>
      </c>
      <c r="T3856" s="388" t="str">
        <f>IF(_xlfn.IFNA(VLOOKUP(P3856,$AG$3:$AH$83,2,FALSE),"")='11.1'!$D$5,TXM!S3856,"")</f>
        <v/>
      </c>
      <c r="U3856" t="str">
        <f>IFERROR(SMALL($T$5:$T$9000,ROWS($T$5:T3856)),"")</f>
        <v/>
      </c>
    </row>
    <row r="3857" spans="1:21" ht="14.4" customHeight="1" x14ac:dyDescent="0.3">
      <c r="A3857" t="s">
        <v>1639</v>
      </c>
      <c r="D3857" s="388">
        <f>ROWS(C$5:C3857)</f>
        <v>3853</v>
      </c>
      <c r="E3857" s="388" t="str">
        <f>IF(_xlfn.IFNA(VLOOKUP(A3857,$AG$3:$AH$83,2,FALSE),"")='11.1'!$D$5,TXM!D3857,"")</f>
        <v/>
      </c>
      <c r="F3857" t="str">
        <f>IFERROR(SMALL($E$5:$E$9000,ROWS($E$5:E3857)),"")</f>
        <v/>
      </c>
      <c r="I3857" s="371" t="s">
        <v>63</v>
      </c>
      <c r="J3857" t="s">
        <v>108</v>
      </c>
      <c r="K3857" s="372">
        <v>2346064</v>
      </c>
      <c r="L3857" s="388">
        <f>ROWS(K$5:K3857)</f>
        <v>3853</v>
      </c>
      <c r="M3857" s="388" t="str">
        <f>IF(_xlfn.IFNA(VLOOKUP(I3857,$AG$3:$AH$83,2,FALSE),"")='11.1'!$D$5,TXM!L3857,"")</f>
        <v/>
      </c>
      <c r="N3857" t="str">
        <f>IFERROR(SMALL($M$5:$M$9000,ROWS($M$5:M3857)),"")</f>
        <v/>
      </c>
      <c r="P3857" t="s">
        <v>1639</v>
      </c>
      <c r="S3857" s="388">
        <f>ROWS(R$5:R3857)</f>
        <v>3853</v>
      </c>
      <c r="T3857" s="388" t="str">
        <f>IF(_xlfn.IFNA(VLOOKUP(P3857,$AG$3:$AH$83,2,FALSE),"")='11.1'!$D$5,TXM!S3857,"")</f>
        <v/>
      </c>
      <c r="U3857" t="str">
        <f>IFERROR(SMALL($T$5:$T$9000,ROWS($T$5:T3857)),"")</f>
        <v/>
      </c>
    </row>
    <row r="3858" spans="1:21" ht="14.4" customHeight="1" x14ac:dyDescent="0.3">
      <c r="A3858" t="s">
        <v>1639</v>
      </c>
      <c r="D3858" s="388">
        <f>ROWS(C$5:C3858)</f>
        <v>3854</v>
      </c>
      <c r="E3858" s="388" t="str">
        <f>IF(_xlfn.IFNA(VLOOKUP(A3858,$AG$3:$AH$83,2,FALSE),"")='11.1'!$D$5,TXM!D3858,"")</f>
        <v/>
      </c>
      <c r="F3858" t="str">
        <f>IFERROR(SMALL($E$5:$E$9000,ROWS($E$5:E3858)),"")</f>
        <v/>
      </c>
      <c r="I3858" s="371" t="s">
        <v>63</v>
      </c>
      <c r="J3858" t="s">
        <v>97</v>
      </c>
      <c r="K3858" s="372">
        <v>1918829</v>
      </c>
      <c r="L3858" s="388">
        <f>ROWS(K$5:K3858)</f>
        <v>3854</v>
      </c>
      <c r="M3858" s="388" t="str">
        <f>IF(_xlfn.IFNA(VLOOKUP(I3858,$AG$3:$AH$83,2,FALSE),"")='11.1'!$D$5,TXM!L3858,"")</f>
        <v/>
      </c>
      <c r="N3858" t="str">
        <f>IFERROR(SMALL($M$5:$M$9000,ROWS($M$5:M3858)),"")</f>
        <v/>
      </c>
      <c r="P3858" t="s">
        <v>1639</v>
      </c>
      <c r="S3858" s="388">
        <f>ROWS(R$5:R3858)</f>
        <v>3854</v>
      </c>
      <c r="T3858" s="388" t="str">
        <f>IF(_xlfn.IFNA(VLOOKUP(P3858,$AG$3:$AH$83,2,FALSE),"")='11.1'!$D$5,TXM!S3858,"")</f>
        <v/>
      </c>
      <c r="U3858" t="str">
        <f>IFERROR(SMALL($T$5:$T$9000,ROWS($T$5:T3858)),"")</f>
        <v/>
      </c>
    </row>
    <row r="3859" spans="1:21" ht="14.4" customHeight="1" x14ac:dyDescent="0.3">
      <c r="A3859" t="s">
        <v>1639</v>
      </c>
      <c r="D3859" s="388">
        <f>ROWS(C$5:C3859)</f>
        <v>3855</v>
      </c>
      <c r="E3859" s="388" t="str">
        <f>IF(_xlfn.IFNA(VLOOKUP(A3859,$AG$3:$AH$83,2,FALSE),"")='11.1'!$D$5,TXM!D3859,"")</f>
        <v/>
      </c>
      <c r="F3859" t="str">
        <f>IFERROR(SMALL($E$5:$E$9000,ROWS($E$5:E3859)),"")</f>
        <v/>
      </c>
      <c r="I3859" s="371" t="s">
        <v>63</v>
      </c>
      <c r="J3859" t="s">
        <v>98</v>
      </c>
      <c r="K3859" s="372">
        <v>1638988</v>
      </c>
      <c r="L3859" s="388">
        <f>ROWS(K$5:K3859)</f>
        <v>3855</v>
      </c>
      <c r="M3859" s="388" t="str">
        <f>IF(_xlfn.IFNA(VLOOKUP(I3859,$AG$3:$AH$83,2,FALSE),"")='11.1'!$D$5,TXM!L3859,"")</f>
        <v/>
      </c>
      <c r="N3859" t="str">
        <f>IFERROR(SMALL($M$5:$M$9000,ROWS($M$5:M3859)),"")</f>
        <v/>
      </c>
      <c r="P3859" t="s">
        <v>1639</v>
      </c>
      <c r="S3859" s="388">
        <f>ROWS(R$5:R3859)</f>
        <v>3855</v>
      </c>
      <c r="T3859" s="388" t="str">
        <f>IF(_xlfn.IFNA(VLOOKUP(P3859,$AG$3:$AH$83,2,FALSE),"")='11.1'!$D$5,TXM!S3859,"")</f>
        <v/>
      </c>
      <c r="U3859" t="str">
        <f>IFERROR(SMALL($T$5:$T$9000,ROWS($T$5:T3859)),"")</f>
        <v/>
      </c>
    </row>
    <row r="3860" spans="1:21" ht="14.4" customHeight="1" x14ac:dyDescent="0.3">
      <c r="A3860" t="s">
        <v>1639</v>
      </c>
      <c r="D3860" s="388">
        <f>ROWS(C$5:C3860)</f>
        <v>3856</v>
      </c>
      <c r="E3860" s="388" t="str">
        <f>IF(_xlfn.IFNA(VLOOKUP(A3860,$AG$3:$AH$83,2,FALSE),"")='11.1'!$D$5,TXM!D3860,"")</f>
        <v/>
      </c>
      <c r="F3860" t="str">
        <f>IFERROR(SMALL($E$5:$E$9000,ROWS($E$5:E3860)),"")</f>
        <v/>
      </c>
      <c r="I3860" s="371" t="s">
        <v>63</v>
      </c>
      <c r="J3860" t="s">
        <v>791</v>
      </c>
      <c r="K3860" s="372">
        <v>1209669</v>
      </c>
      <c r="L3860" s="388">
        <f>ROWS(K$5:K3860)</f>
        <v>3856</v>
      </c>
      <c r="M3860" s="388" t="str">
        <f>IF(_xlfn.IFNA(VLOOKUP(I3860,$AG$3:$AH$83,2,FALSE),"")='11.1'!$D$5,TXM!L3860,"")</f>
        <v/>
      </c>
      <c r="N3860" t="str">
        <f>IFERROR(SMALL($M$5:$M$9000,ROWS($M$5:M3860)),"")</f>
        <v/>
      </c>
      <c r="P3860" t="s">
        <v>1639</v>
      </c>
      <c r="S3860" s="388">
        <f>ROWS(R$5:R3860)</f>
        <v>3856</v>
      </c>
      <c r="T3860" s="388" t="str">
        <f>IF(_xlfn.IFNA(VLOOKUP(P3860,$AG$3:$AH$83,2,FALSE),"")='11.1'!$D$5,TXM!S3860,"")</f>
        <v/>
      </c>
      <c r="U3860" t="str">
        <f>IFERROR(SMALL($T$5:$T$9000,ROWS($T$5:T3860)),"")</f>
        <v/>
      </c>
    </row>
    <row r="3861" spans="1:21" ht="14.4" customHeight="1" x14ac:dyDescent="0.3">
      <c r="A3861" t="s">
        <v>1639</v>
      </c>
      <c r="D3861" s="388">
        <f>ROWS(C$5:C3861)</f>
        <v>3857</v>
      </c>
      <c r="E3861" s="388" t="str">
        <f>IF(_xlfn.IFNA(VLOOKUP(A3861,$AG$3:$AH$83,2,FALSE),"")='11.1'!$D$5,TXM!D3861,"")</f>
        <v/>
      </c>
      <c r="F3861" t="str">
        <f>IFERROR(SMALL($E$5:$E$9000,ROWS($E$5:E3861)),"")</f>
        <v/>
      </c>
      <c r="I3861" s="371" t="s">
        <v>63</v>
      </c>
      <c r="J3861" t="s">
        <v>859</v>
      </c>
      <c r="K3861" s="372">
        <v>1185524</v>
      </c>
      <c r="L3861" s="388">
        <f>ROWS(K$5:K3861)</f>
        <v>3857</v>
      </c>
      <c r="M3861" s="388" t="str">
        <f>IF(_xlfn.IFNA(VLOOKUP(I3861,$AG$3:$AH$83,2,FALSE),"")='11.1'!$D$5,TXM!L3861,"")</f>
        <v/>
      </c>
      <c r="N3861" t="str">
        <f>IFERROR(SMALL($M$5:$M$9000,ROWS($M$5:M3861)),"")</f>
        <v/>
      </c>
      <c r="P3861" t="s">
        <v>1639</v>
      </c>
      <c r="S3861" s="388">
        <f>ROWS(R$5:R3861)</f>
        <v>3857</v>
      </c>
      <c r="T3861" s="388" t="str">
        <f>IF(_xlfn.IFNA(VLOOKUP(P3861,$AG$3:$AH$83,2,FALSE),"")='11.1'!$D$5,TXM!S3861,"")</f>
        <v/>
      </c>
      <c r="U3861" t="str">
        <f>IFERROR(SMALL($T$5:$T$9000,ROWS($T$5:T3861)),"")</f>
        <v/>
      </c>
    </row>
    <row r="3862" spans="1:21" ht="14.4" customHeight="1" x14ac:dyDescent="0.3">
      <c r="A3862" t="s">
        <v>1639</v>
      </c>
      <c r="D3862" s="388">
        <f>ROWS(C$5:C3862)</f>
        <v>3858</v>
      </c>
      <c r="E3862" s="388" t="str">
        <f>IF(_xlfn.IFNA(VLOOKUP(A3862,$AG$3:$AH$83,2,FALSE),"")='11.1'!$D$5,TXM!D3862,"")</f>
        <v/>
      </c>
      <c r="F3862" t="str">
        <f>IFERROR(SMALL($E$5:$E$9000,ROWS($E$5:E3862)),"")</f>
        <v/>
      </c>
      <c r="I3862" s="371" t="s">
        <v>63</v>
      </c>
      <c r="J3862" t="s">
        <v>94</v>
      </c>
      <c r="K3862" s="372">
        <v>853319</v>
      </c>
      <c r="L3862" s="388">
        <f>ROWS(K$5:K3862)</f>
        <v>3858</v>
      </c>
      <c r="M3862" s="388" t="str">
        <f>IF(_xlfn.IFNA(VLOOKUP(I3862,$AG$3:$AH$83,2,FALSE),"")='11.1'!$D$5,TXM!L3862,"")</f>
        <v/>
      </c>
      <c r="N3862" t="str">
        <f>IFERROR(SMALL($M$5:$M$9000,ROWS($M$5:M3862)),"")</f>
        <v/>
      </c>
      <c r="P3862" t="s">
        <v>1639</v>
      </c>
      <c r="S3862" s="388">
        <f>ROWS(R$5:R3862)</f>
        <v>3858</v>
      </c>
      <c r="T3862" s="388" t="str">
        <f>IF(_xlfn.IFNA(VLOOKUP(P3862,$AG$3:$AH$83,2,FALSE),"")='11.1'!$D$5,TXM!S3862,"")</f>
        <v/>
      </c>
      <c r="U3862" t="str">
        <f>IFERROR(SMALL($T$5:$T$9000,ROWS($T$5:T3862)),"")</f>
        <v/>
      </c>
    </row>
    <row r="3863" spans="1:21" ht="14.4" customHeight="1" x14ac:dyDescent="0.3">
      <c r="A3863" t="s">
        <v>1639</v>
      </c>
      <c r="D3863" s="388">
        <f>ROWS(C$5:C3863)</f>
        <v>3859</v>
      </c>
      <c r="E3863" s="388" t="str">
        <f>IF(_xlfn.IFNA(VLOOKUP(A3863,$AG$3:$AH$83,2,FALSE),"")='11.1'!$D$5,TXM!D3863,"")</f>
        <v/>
      </c>
      <c r="F3863" t="str">
        <f>IFERROR(SMALL($E$5:$E$9000,ROWS($E$5:E3863)),"")</f>
        <v/>
      </c>
      <c r="I3863" s="371" t="s">
        <v>63</v>
      </c>
      <c r="J3863" t="s">
        <v>105</v>
      </c>
      <c r="K3863" s="372">
        <v>853070</v>
      </c>
      <c r="L3863" s="388">
        <f>ROWS(K$5:K3863)</f>
        <v>3859</v>
      </c>
      <c r="M3863" s="388" t="str">
        <f>IF(_xlfn.IFNA(VLOOKUP(I3863,$AG$3:$AH$83,2,FALSE),"")='11.1'!$D$5,TXM!L3863,"")</f>
        <v/>
      </c>
      <c r="N3863" t="str">
        <f>IFERROR(SMALL($M$5:$M$9000,ROWS($M$5:M3863)),"")</f>
        <v/>
      </c>
      <c r="P3863" t="s">
        <v>1639</v>
      </c>
      <c r="S3863" s="388">
        <f>ROWS(R$5:R3863)</f>
        <v>3859</v>
      </c>
      <c r="T3863" s="388" t="str">
        <f>IF(_xlfn.IFNA(VLOOKUP(P3863,$AG$3:$AH$83,2,FALSE),"")='11.1'!$D$5,TXM!S3863,"")</f>
        <v/>
      </c>
      <c r="U3863" t="str">
        <f>IFERROR(SMALL($T$5:$T$9000,ROWS($T$5:T3863)),"")</f>
        <v/>
      </c>
    </row>
    <row r="3864" spans="1:21" ht="14.4" customHeight="1" x14ac:dyDescent="0.3">
      <c r="A3864" t="s">
        <v>1639</v>
      </c>
      <c r="D3864" s="388">
        <f>ROWS(C$5:C3864)</f>
        <v>3860</v>
      </c>
      <c r="E3864" s="388" t="str">
        <f>IF(_xlfn.IFNA(VLOOKUP(A3864,$AG$3:$AH$83,2,FALSE),"")='11.1'!$D$5,TXM!D3864,"")</f>
        <v/>
      </c>
      <c r="F3864" t="str">
        <f>IFERROR(SMALL($E$5:$E$9000,ROWS($E$5:E3864)),"")</f>
        <v/>
      </c>
      <c r="I3864" s="371" t="s">
        <v>63</v>
      </c>
      <c r="J3864" t="s">
        <v>823</v>
      </c>
      <c r="K3864" s="372">
        <v>839307</v>
      </c>
      <c r="L3864" s="388">
        <f>ROWS(K$5:K3864)</f>
        <v>3860</v>
      </c>
      <c r="M3864" s="388" t="str">
        <f>IF(_xlfn.IFNA(VLOOKUP(I3864,$AG$3:$AH$83,2,FALSE),"")='11.1'!$D$5,TXM!L3864,"")</f>
        <v/>
      </c>
      <c r="N3864" t="str">
        <f>IFERROR(SMALL($M$5:$M$9000,ROWS($M$5:M3864)),"")</f>
        <v/>
      </c>
      <c r="P3864" t="s">
        <v>1639</v>
      </c>
      <c r="S3864" s="388">
        <f>ROWS(R$5:R3864)</f>
        <v>3860</v>
      </c>
      <c r="T3864" s="388" t="str">
        <f>IF(_xlfn.IFNA(VLOOKUP(P3864,$AG$3:$AH$83,2,FALSE),"")='11.1'!$D$5,TXM!S3864,"")</f>
        <v/>
      </c>
      <c r="U3864" t="str">
        <f>IFERROR(SMALL($T$5:$T$9000,ROWS($T$5:T3864)),"")</f>
        <v/>
      </c>
    </row>
    <row r="3865" spans="1:21" ht="14.4" customHeight="1" x14ac:dyDescent="0.3">
      <c r="A3865" t="s">
        <v>1639</v>
      </c>
      <c r="D3865" s="388">
        <f>ROWS(C$5:C3865)</f>
        <v>3861</v>
      </c>
      <c r="E3865" s="388" t="str">
        <f>IF(_xlfn.IFNA(VLOOKUP(A3865,$AG$3:$AH$83,2,FALSE),"")='11.1'!$D$5,TXM!D3865,"")</f>
        <v/>
      </c>
      <c r="F3865" t="str">
        <f>IFERROR(SMALL($E$5:$E$9000,ROWS($E$5:E3865)),"")</f>
        <v/>
      </c>
      <c r="I3865" s="371" t="s">
        <v>63</v>
      </c>
      <c r="J3865" t="s">
        <v>1252</v>
      </c>
      <c r="K3865" s="372">
        <v>746003</v>
      </c>
      <c r="L3865" s="388">
        <f>ROWS(K$5:K3865)</f>
        <v>3861</v>
      </c>
      <c r="M3865" s="388" t="str">
        <f>IF(_xlfn.IFNA(VLOOKUP(I3865,$AG$3:$AH$83,2,FALSE),"")='11.1'!$D$5,TXM!L3865,"")</f>
        <v/>
      </c>
      <c r="N3865" t="str">
        <f>IFERROR(SMALL($M$5:$M$9000,ROWS($M$5:M3865)),"")</f>
        <v/>
      </c>
      <c r="P3865" t="s">
        <v>1639</v>
      </c>
      <c r="S3865" s="388">
        <f>ROWS(R$5:R3865)</f>
        <v>3861</v>
      </c>
      <c r="T3865" s="388" t="str">
        <f>IF(_xlfn.IFNA(VLOOKUP(P3865,$AG$3:$AH$83,2,FALSE),"")='11.1'!$D$5,TXM!S3865,"")</f>
        <v/>
      </c>
      <c r="U3865" t="str">
        <f>IFERROR(SMALL($T$5:$T$9000,ROWS($T$5:T3865)),"")</f>
        <v/>
      </c>
    </row>
    <row r="3866" spans="1:21" ht="14.4" customHeight="1" x14ac:dyDescent="0.3">
      <c r="A3866" t="s">
        <v>1639</v>
      </c>
      <c r="D3866" s="388">
        <f>ROWS(C$5:C3866)</f>
        <v>3862</v>
      </c>
      <c r="E3866" s="388" t="str">
        <f>IF(_xlfn.IFNA(VLOOKUP(A3866,$AG$3:$AH$83,2,FALSE),"")='11.1'!$D$5,TXM!D3866,"")</f>
        <v/>
      </c>
      <c r="F3866" t="str">
        <f>IFERROR(SMALL($E$5:$E$9000,ROWS($E$5:E3866)),"")</f>
        <v/>
      </c>
      <c r="I3866" s="371" t="s">
        <v>63</v>
      </c>
      <c r="J3866" t="s">
        <v>789</v>
      </c>
      <c r="K3866" s="372">
        <v>717349</v>
      </c>
      <c r="L3866" s="388">
        <f>ROWS(K$5:K3866)</f>
        <v>3862</v>
      </c>
      <c r="M3866" s="388" t="str">
        <f>IF(_xlfn.IFNA(VLOOKUP(I3866,$AG$3:$AH$83,2,FALSE),"")='11.1'!$D$5,TXM!L3866,"")</f>
        <v/>
      </c>
      <c r="N3866" t="str">
        <f>IFERROR(SMALL($M$5:$M$9000,ROWS($M$5:M3866)),"")</f>
        <v/>
      </c>
      <c r="P3866" t="s">
        <v>1639</v>
      </c>
      <c r="S3866" s="388">
        <f>ROWS(R$5:R3866)</f>
        <v>3862</v>
      </c>
      <c r="T3866" s="388" t="str">
        <f>IF(_xlfn.IFNA(VLOOKUP(P3866,$AG$3:$AH$83,2,FALSE),"")='11.1'!$D$5,TXM!S3866,"")</f>
        <v/>
      </c>
      <c r="U3866" t="str">
        <f>IFERROR(SMALL($T$5:$T$9000,ROWS($T$5:T3866)),"")</f>
        <v/>
      </c>
    </row>
    <row r="3867" spans="1:21" ht="14.4" customHeight="1" x14ac:dyDescent="0.3">
      <c r="A3867" t="s">
        <v>1639</v>
      </c>
      <c r="D3867" s="388">
        <f>ROWS(C$5:C3867)</f>
        <v>3863</v>
      </c>
      <c r="E3867" s="388" t="str">
        <f>IF(_xlfn.IFNA(VLOOKUP(A3867,$AG$3:$AH$83,2,FALSE),"")='11.1'!$D$5,TXM!D3867,"")</f>
        <v/>
      </c>
      <c r="F3867" t="str">
        <f>IFERROR(SMALL($E$5:$E$9000,ROWS($E$5:E3867)),"")</f>
        <v/>
      </c>
      <c r="I3867" s="371" t="s">
        <v>63</v>
      </c>
      <c r="J3867" t="s">
        <v>106</v>
      </c>
      <c r="K3867" s="372">
        <v>687140</v>
      </c>
      <c r="L3867" s="388">
        <f>ROWS(K$5:K3867)</f>
        <v>3863</v>
      </c>
      <c r="M3867" s="388" t="str">
        <f>IF(_xlfn.IFNA(VLOOKUP(I3867,$AG$3:$AH$83,2,FALSE),"")='11.1'!$D$5,TXM!L3867,"")</f>
        <v/>
      </c>
      <c r="N3867" t="str">
        <f>IFERROR(SMALL($M$5:$M$9000,ROWS($M$5:M3867)),"")</f>
        <v/>
      </c>
      <c r="P3867" t="s">
        <v>1639</v>
      </c>
      <c r="S3867" s="388">
        <f>ROWS(R$5:R3867)</f>
        <v>3863</v>
      </c>
      <c r="T3867" s="388" t="str">
        <f>IF(_xlfn.IFNA(VLOOKUP(P3867,$AG$3:$AH$83,2,FALSE),"")='11.1'!$D$5,TXM!S3867,"")</f>
        <v/>
      </c>
      <c r="U3867" t="str">
        <f>IFERROR(SMALL($T$5:$T$9000,ROWS($T$5:T3867)),"")</f>
        <v/>
      </c>
    </row>
    <row r="3868" spans="1:21" ht="14.4" customHeight="1" x14ac:dyDescent="0.3">
      <c r="A3868" t="s">
        <v>1639</v>
      </c>
      <c r="D3868" s="388">
        <f>ROWS(C$5:C3868)</f>
        <v>3864</v>
      </c>
      <c r="E3868" s="388" t="str">
        <f>IF(_xlfn.IFNA(VLOOKUP(A3868,$AG$3:$AH$83,2,FALSE),"")='11.1'!$D$5,TXM!D3868,"")</f>
        <v/>
      </c>
      <c r="F3868" t="str">
        <f>IFERROR(SMALL($E$5:$E$9000,ROWS($E$5:E3868)),"")</f>
        <v/>
      </c>
      <c r="I3868" s="371" t="s">
        <v>63</v>
      </c>
      <c r="J3868" t="s">
        <v>783</v>
      </c>
      <c r="K3868" s="372">
        <v>586353</v>
      </c>
      <c r="L3868" s="388">
        <f>ROWS(K$5:K3868)</f>
        <v>3864</v>
      </c>
      <c r="M3868" s="388" t="str">
        <f>IF(_xlfn.IFNA(VLOOKUP(I3868,$AG$3:$AH$83,2,FALSE),"")='11.1'!$D$5,TXM!L3868,"")</f>
        <v/>
      </c>
      <c r="N3868" t="str">
        <f>IFERROR(SMALL($M$5:$M$9000,ROWS($M$5:M3868)),"")</f>
        <v/>
      </c>
      <c r="P3868" t="s">
        <v>1639</v>
      </c>
      <c r="S3868" s="388">
        <f>ROWS(R$5:R3868)</f>
        <v>3864</v>
      </c>
      <c r="T3868" s="388" t="str">
        <f>IF(_xlfn.IFNA(VLOOKUP(P3868,$AG$3:$AH$83,2,FALSE),"")='11.1'!$D$5,TXM!S3868,"")</f>
        <v/>
      </c>
      <c r="U3868" t="str">
        <f>IFERROR(SMALL($T$5:$T$9000,ROWS($T$5:T3868)),"")</f>
        <v/>
      </c>
    </row>
    <row r="3869" spans="1:21" ht="14.4" customHeight="1" x14ac:dyDescent="0.3">
      <c r="A3869" t="s">
        <v>1639</v>
      </c>
      <c r="D3869" s="388">
        <f>ROWS(C$5:C3869)</f>
        <v>3865</v>
      </c>
      <c r="E3869" s="388" t="str">
        <f>IF(_xlfn.IFNA(VLOOKUP(A3869,$AG$3:$AH$83,2,FALSE),"")='11.1'!$D$5,TXM!D3869,"")</f>
        <v/>
      </c>
      <c r="F3869" t="str">
        <f>IFERROR(SMALL($E$5:$E$9000,ROWS($E$5:E3869)),"")</f>
        <v/>
      </c>
      <c r="I3869" s="371" t="s">
        <v>63</v>
      </c>
      <c r="J3869" t="s">
        <v>1001</v>
      </c>
      <c r="K3869" s="372">
        <v>580229</v>
      </c>
      <c r="L3869" s="388">
        <f>ROWS(K$5:K3869)</f>
        <v>3865</v>
      </c>
      <c r="M3869" s="388" t="str">
        <f>IF(_xlfn.IFNA(VLOOKUP(I3869,$AG$3:$AH$83,2,FALSE),"")='11.1'!$D$5,TXM!L3869,"")</f>
        <v/>
      </c>
      <c r="N3869" t="str">
        <f>IFERROR(SMALL($M$5:$M$9000,ROWS($M$5:M3869)),"")</f>
        <v/>
      </c>
      <c r="P3869" t="s">
        <v>1639</v>
      </c>
      <c r="S3869" s="388">
        <f>ROWS(R$5:R3869)</f>
        <v>3865</v>
      </c>
      <c r="T3869" s="388" t="str">
        <f>IF(_xlfn.IFNA(VLOOKUP(P3869,$AG$3:$AH$83,2,FALSE),"")='11.1'!$D$5,TXM!S3869,"")</f>
        <v/>
      </c>
      <c r="U3869" t="str">
        <f>IFERROR(SMALL($T$5:$T$9000,ROWS($T$5:T3869)),"")</f>
        <v/>
      </c>
    </row>
    <row r="3870" spans="1:21" ht="14.4" customHeight="1" x14ac:dyDescent="0.3">
      <c r="A3870" t="s">
        <v>1639</v>
      </c>
      <c r="D3870" s="388">
        <f>ROWS(C$5:C3870)</f>
        <v>3866</v>
      </c>
      <c r="E3870" s="388" t="str">
        <f>IF(_xlfn.IFNA(VLOOKUP(A3870,$AG$3:$AH$83,2,FALSE),"")='11.1'!$D$5,TXM!D3870,"")</f>
        <v/>
      </c>
      <c r="F3870" t="str">
        <f>IFERROR(SMALL($E$5:$E$9000,ROWS($E$5:E3870)),"")</f>
        <v/>
      </c>
      <c r="I3870" s="371" t="s">
        <v>63</v>
      </c>
      <c r="J3870" t="s">
        <v>107</v>
      </c>
      <c r="K3870" s="372">
        <v>570229</v>
      </c>
      <c r="L3870" s="388">
        <f>ROWS(K$5:K3870)</f>
        <v>3866</v>
      </c>
      <c r="M3870" s="388" t="str">
        <f>IF(_xlfn.IFNA(VLOOKUP(I3870,$AG$3:$AH$83,2,FALSE),"")='11.1'!$D$5,TXM!L3870,"")</f>
        <v/>
      </c>
      <c r="N3870" t="str">
        <f>IFERROR(SMALL($M$5:$M$9000,ROWS($M$5:M3870)),"")</f>
        <v/>
      </c>
      <c r="P3870" t="s">
        <v>1639</v>
      </c>
      <c r="S3870" s="388">
        <f>ROWS(R$5:R3870)</f>
        <v>3866</v>
      </c>
      <c r="T3870" s="388" t="str">
        <f>IF(_xlfn.IFNA(VLOOKUP(P3870,$AG$3:$AH$83,2,FALSE),"")='11.1'!$D$5,TXM!S3870,"")</f>
        <v/>
      </c>
      <c r="U3870" t="str">
        <f>IFERROR(SMALL($T$5:$T$9000,ROWS($T$5:T3870)),"")</f>
        <v/>
      </c>
    </row>
    <row r="3871" spans="1:21" ht="14.4" customHeight="1" x14ac:dyDescent="0.3">
      <c r="A3871" t="s">
        <v>1639</v>
      </c>
      <c r="D3871" s="388">
        <f>ROWS(C$5:C3871)</f>
        <v>3867</v>
      </c>
      <c r="E3871" s="388" t="str">
        <f>IF(_xlfn.IFNA(VLOOKUP(A3871,$AG$3:$AH$83,2,FALSE),"")='11.1'!$D$5,TXM!D3871,"")</f>
        <v/>
      </c>
      <c r="F3871" t="str">
        <f>IFERROR(SMALL($E$5:$E$9000,ROWS($E$5:E3871)),"")</f>
        <v/>
      </c>
      <c r="I3871" s="371" t="s">
        <v>63</v>
      </c>
      <c r="J3871" t="s">
        <v>867</v>
      </c>
      <c r="K3871" s="372">
        <v>455241</v>
      </c>
      <c r="L3871" s="388">
        <f>ROWS(K$5:K3871)</f>
        <v>3867</v>
      </c>
      <c r="M3871" s="388" t="str">
        <f>IF(_xlfn.IFNA(VLOOKUP(I3871,$AG$3:$AH$83,2,FALSE),"")='11.1'!$D$5,TXM!L3871,"")</f>
        <v/>
      </c>
      <c r="N3871" t="str">
        <f>IFERROR(SMALL($M$5:$M$9000,ROWS($M$5:M3871)),"")</f>
        <v/>
      </c>
      <c r="P3871" t="s">
        <v>1639</v>
      </c>
      <c r="S3871" s="388">
        <f>ROWS(R$5:R3871)</f>
        <v>3867</v>
      </c>
      <c r="T3871" s="388" t="str">
        <f>IF(_xlfn.IFNA(VLOOKUP(P3871,$AG$3:$AH$83,2,FALSE),"")='11.1'!$D$5,TXM!S3871,"")</f>
        <v/>
      </c>
      <c r="U3871" t="str">
        <f>IFERROR(SMALL($T$5:$T$9000,ROWS($T$5:T3871)),"")</f>
        <v/>
      </c>
    </row>
    <row r="3872" spans="1:21" ht="14.4" customHeight="1" x14ac:dyDescent="0.3">
      <c r="A3872" t="s">
        <v>1639</v>
      </c>
      <c r="D3872" s="388">
        <f>ROWS(C$5:C3872)</f>
        <v>3868</v>
      </c>
      <c r="E3872" s="388" t="str">
        <f>IF(_xlfn.IFNA(VLOOKUP(A3872,$AG$3:$AH$83,2,FALSE),"")='11.1'!$D$5,TXM!D3872,"")</f>
        <v/>
      </c>
      <c r="F3872" t="str">
        <f>IFERROR(SMALL($E$5:$E$9000,ROWS($E$5:E3872)),"")</f>
        <v/>
      </c>
      <c r="I3872" s="371" t="s">
        <v>63</v>
      </c>
      <c r="J3872" t="s">
        <v>863</v>
      </c>
      <c r="K3872" s="372">
        <v>410638</v>
      </c>
      <c r="L3872" s="388">
        <f>ROWS(K$5:K3872)</f>
        <v>3868</v>
      </c>
      <c r="M3872" s="388" t="str">
        <f>IF(_xlfn.IFNA(VLOOKUP(I3872,$AG$3:$AH$83,2,FALSE),"")='11.1'!$D$5,TXM!L3872,"")</f>
        <v/>
      </c>
      <c r="N3872" t="str">
        <f>IFERROR(SMALL($M$5:$M$9000,ROWS($M$5:M3872)),"")</f>
        <v/>
      </c>
      <c r="P3872" t="s">
        <v>1639</v>
      </c>
      <c r="S3872" s="388">
        <f>ROWS(R$5:R3872)</f>
        <v>3868</v>
      </c>
      <c r="T3872" s="388" t="str">
        <f>IF(_xlfn.IFNA(VLOOKUP(P3872,$AG$3:$AH$83,2,FALSE),"")='11.1'!$D$5,TXM!S3872,"")</f>
        <v/>
      </c>
      <c r="U3872" t="str">
        <f>IFERROR(SMALL($T$5:$T$9000,ROWS($T$5:T3872)),"")</f>
        <v/>
      </c>
    </row>
    <row r="3873" spans="1:21" ht="14.4" customHeight="1" x14ac:dyDescent="0.3">
      <c r="A3873" t="s">
        <v>1639</v>
      </c>
      <c r="D3873" s="388">
        <f>ROWS(C$5:C3873)</f>
        <v>3869</v>
      </c>
      <c r="E3873" s="388" t="str">
        <f>IF(_xlfn.IFNA(VLOOKUP(A3873,$AG$3:$AH$83,2,FALSE),"")='11.1'!$D$5,TXM!D3873,"")</f>
        <v/>
      </c>
      <c r="F3873" t="str">
        <f>IFERROR(SMALL($E$5:$E$9000,ROWS($E$5:E3873)),"")</f>
        <v/>
      </c>
      <c r="I3873" s="371" t="s">
        <v>63</v>
      </c>
      <c r="J3873" t="s">
        <v>104</v>
      </c>
      <c r="K3873" s="372">
        <v>385400</v>
      </c>
      <c r="L3873" s="388">
        <f>ROWS(K$5:K3873)</f>
        <v>3869</v>
      </c>
      <c r="M3873" s="388" t="str">
        <f>IF(_xlfn.IFNA(VLOOKUP(I3873,$AG$3:$AH$83,2,FALSE),"")='11.1'!$D$5,TXM!L3873,"")</f>
        <v/>
      </c>
      <c r="N3873" t="str">
        <f>IFERROR(SMALL($M$5:$M$9000,ROWS($M$5:M3873)),"")</f>
        <v/>
      </c>
      <c r="P3873" t="s">
        <v>1639</v>
      </c>
      <c r="S3873" s="388">
        <f>ROWS(R$5:R3873)</f>
        <v>3869</v>
      </c>
      <c r="T3873" s="388" t="str">
        <f>IF(_xlfn.IFNA(VLOOKUP(P3873,$AG$3:$AH$83,2,FALSE),"")='11.1'!$D$5,TXM!S3873,"")</f>
        <v/>
      </c>
      <c r="U3873" t="str">
        <f>IFERROR(SMALL($T$5:$T$9000,ROWS($T$5:T3873)),"")</f>
        <v/>
      </c>
    </row>
    <row r="3874" spans="1:21" ht="14.4" customHeight="1" x14ac:dyDescent="0.3">
      <c r="A3874" t="s">
        <v>1639</v>
      </c>
      <c r="D3874" s="388">
        <f>ROWS(C$5:C3874)</f>
        <v>3870</v>
      </c>
      <c r="E3874" s="388" t="str">
        <f>IF(_xlfn.IFNA(VLOOKUP(A3874,$AG$3:$AH$83,2,FALSE),"")='11.1'!$D$5,TXM!D3874,"")</f>
        <v/>
      </c>
      <c r="F3874" t="str">
        <f>IFERROR(SMALL($E$5:$E$9000,ROWS($E$5:E3874)),"")</f>
        <v/>
      </c>
      <c r="I3874" s="371" t="s">
        <v>63</v>
      </c>
      <c r="J3874" t="s">
        <v>785</v>
      </c>
      <c r="K3874" s="372">
        <v>275007</v>
      </c>
      <c r="L3874" s="388">
        <f>ROWS(K$5:K3874)</f>
        <v>3870</v>
      </c>
      <c r="M3874" s="388" t="str">
        <f>IF(_xlfn.IFNA(VLOOKUP(I3874,$AG$3:$AH$83,2,FALSE),"")='11.1'!$D$5,TXM!L3874,"")</f>
        <v/>
      </c>
      <c r="N3874" t="str">
        <f>IFERROR(SMALL($M$5:$M$9000,ROWS($M$5:M3874)),"")</f>
        <v/>
      </c>
      <c r="P3874" t="s">
        <v>1639</v>
      </c>
      <c r="S3874" s="388">
        <f>ROWS(R$5:R3874)</f>
        <v>3870</v>
      </c>
      <c r="T3874" s="388" t="str">
        <f>IF(_xlfn.IFNA(VLOOKUP(P3874,$AG$3:$AH$83,2,FALSE),"")='11.1'!$D$5,TXM!S3874,"")</f>
        <v/>
      </c>
      <c r="U3874" t="str">
        <f>IFERROR(SMALL($T$5:$T$9000,ROWS($T$5:T3874)),"")</f>
        <v/>
      </c>
    </row>
    <row r="3875" spans="1:21" ht="14.4" customHeight="1" x14ac:dyDescent="0.3">
      <c r="A3875" t="s">
        <v>1639</v>
      </c>
      <c r="D3875" s="388">
        <f>ROWS(C$5:C3875)</f>
        <v>3871</v>
      </c>
      <c r="E3875" s="388" t="str">
        <f>IF(_xlfn.IFNA(VLOOKUP(A3875,$AG$3:$AH$83,2,FALSE),"")='11.1'!$D$5,TXM!D3875,"")</f>
        <v/>
      </c>
      <c r="F3875" t="str">
        <f>IFERROR(SMALL($E$5:$E$9000,ROWS($E$5:E3875)),"")</f>
        <v/>
      </c>
      <c r="I3875" s="371" t="s">
        <v>63</v>
      </c>
      <c r="J3875" t="s">
        <v>775</v>
      </c>
      <c r="K3875" s="372">
        <v>251250</v>
      </c>
      <c r="L3875" s="388">
        <f>ROWS(K$5:K3875)</f>
        <v>3871</v>
      </c>
      <c r="M3875" s="388" t="str">
        <f>IF(_xlfn.IFNA(VLOOKUP(I3875,$AG$3:$AH$83,2,FALSE),"")='11.1'!$D$5,TXM!L3875,"")</f>
        <v/>
      </c>
      <c r="N3875" t="str">
        <f>IFERROR(SMALL($M$5:$M$9000,ROWS($M$5:M3875)),"")</f>
        <v/>
      </c>
      <c r="P3875" t="s">
        <v>1639</v>
      </c>
      <c r="S3875" s="388">
        <f>ROWS(R$5:R3875)</f>
        <v>3871</v>
      </c>
      <c r="T3875" s="388" t="str">
        <f>IF(_xlfn.IFNA(VLOOKUP(P3875,$AG$3:$AH$83,2,FALSE),"")='11.1'!$D$5,TXM!S3875,"")</f>
        <v/>
      </c>
      <c r="U3875" t="str">
        <f>IFERROR(SMALL($T$5:$T$9000,ROWS($T$5:T3875)),"")</f>
        <v/>
      </c>
    </row>
    <row r="3876" spans="1:21" ht="14.4" customHeight="1" x14ac:dyDescent="0.3">
      <c r="A3876" t="s">
        <v>1639</v>
      </c>
      <c r="D3876" s="388">
        <f>ROWS(C$5:C3876)</f>
        <v>3872</v>
      </c>
      <c r="E3876" s="388" t="str">
        <f>IF(_xlfn.IFNA(VLOOKUP(A3876,$AG$3:$AH$83,2,FALSE),"")='11.1'!$D$5,TXM!D3876,"")</f>
        <v/>
      </c>
      <c r="F3876" t="str">
        <f>IFERROR(SMALL($E$5:$E$9000,ROWS($E$5:E3876)),"")</f>
        <v/>
      </c>
      <c r="I3876" s="371" t="s">
        <v>63</v>
      </c>
      <c r="J3876" t="s">
        <v>1318</v>
      </c>
      <c r="K3876" s="372">
        <v>145193</v>
      </c>
      <c r="L3876" s="388">
        <f>ROWS(K$5:K3876)</f>
        <v>3872</v>
      </c>
      <c r="M3876" s="388" t="str">
        <f>IF(_xlfn.IFNA(VLOOKUP(I3876,$AG$3:$AH$83,2,FALSE),"")='11.1'!$D$5,TXM!L3876,"")</f>
        <v/>
      </c>
      <c r="N3876" t="str">
        <f>IFERROR(SMALL($M$5:$M$9000,ROWS($M$5:M3876)),"")</f>
        <v/>
      </c>
      <c r="P3876" t="s">
        <v>1639</v>
      </c>
      <c r="S3876" s="388">
        <f>ROWS(R$5:R3876)</f>
        <v>3872</v>
      </c>
      <c r="T3876" s="388" t="str">
        <f>IF(_xlfn.IFNA(VLOOKUP(P3876,$AG$3:$AH$83,2,FALSE),"")='11.1'!$D$5,TXM!S3876,"")</f>
        <v/>
      </c>
      <c r="U3876" t="str">
        <f>IFERROR(SMALL($T$5:$T$9000,ROWS($T$5:T3876)),"")</f>
        <v/>
      </c>
    </row>
    <row r="3877" spans="1:21" ht="14.4" customHeight="1" x14ac:dyDescent="0.3">
      <c r="A3877" t="s">
        <v>1639</v>
      </c>
      <c r="D3877" s="388">
        <f>ROWS(C$5:C3877)</f>
        <v>3873</v>
      </c>
      <c r="E3877" s="388" t="str">
        <f>IF(_xlfn.IFNA(VLOOKUP(A3877,$AG$3:$AH$83,2,FALSE),"")='11.1'!$D$5,TXM!D3877,"")</f>
        <v/>
      </c>
      <c r="F3877" t="str">
        <f>IFERROR(SMALL($E$5:$E$9000,ROWS($E$5:E3877)),"")</f>
        <v/>
      </c>
      <c r="I3877" s="371" t="s">
        <v>63</v>
      </c>
      <c r="J3877" t="s">
        <v>1434</v>
      </c>
      <c r="K3877" s="372">
        <v>112435</v>
      </c>
      <c r="L3877" s="388">
        <f>ROWS(K$5:K3877)</f>
        <v>3873</v>
      </c>
      <c r="M3877" s="388" t="str">
        <f>IF(_xlfn.IFNA(VLOOKUP(I3877,$AG$3:$AH$83,2,FALSE),"")='11.1'!$D$5,TXM!L3877,"")</f>
        <v/>
      </c>
      <c r="N3877" t="str">
        <f>IFERROR(SMALL($M$5:$M$9000,ROWS($M$5:M3877)),"")</f>
        <v/>
      </c>
      <c r="P3877" t="s">
        <v>1639</v>
      </c>
      <c r="S3877" s="388">
        <f>ROWS(R$5:R3877)</f>
        <v>3873</v>
      </c>
      <c r="T3877" s="388" t="str">
        <f>IF(_xlfn.IFNA(VLOOKUP(P3877,$AG$3:$AH$83,2,FALSE),"")='11.1'!$D$5,TXM!S3877,"")</f>
        <v/>
      </c>
      <c r="U3877" t="str">
        <f>IFERROR(SMALL($T$5:$T$9000,ROWS($T$5:T3877)),"")</f>
        <v/>
      </c>
    </row>
    <row r="3878" spans="1:21" ht="14.4" customHeight="1" x14ac:dyDescent="0.3">
      <c r="A3878" t="s">
        <v>1639</v>
      </c>
      <c r="D3878" s="388">
        <f>ROWS(C$5:C3878)</f>
        <v>3874</v>
      </c>
      <c r="E3878" s="388" t="str">
        <f>IF(_xlfn.IFNA(VLOOKUP(A3878,$AG$3:$AH$83,2,FALSE),"")='11.1'!$D$5,TXM!D3878,"")</f>
        <v/>
      </c>
      <c r="F3878" t="str">
        <f>IFERROR(SMALL($E$5:$E$9000,ROWS($E$5:E3878)),"")</f>
        <v/>
      </c>
      <c r="I3878" s="371" t="s">
        <v>63</v>
      </c>
      <c r="J3878" t="s">
        <v>799</v>
      </c>
      <c r="K3878" s="372">
        <v>98638</v>
      </c>
      <c r="L3878" s="388">
        <f>ROWS(K$5:K3878)</f>
        <v>3874</v>
      </c>
      <c r="M3878" s="388" t="str">
        <f>IF(_xlfn.IFNA(VLOOKUP(I3878,$AG$3:$AH$83,2,FALSE),"")='11.1'!$D$5,TXM!L3878,"")</f>
        <v/>
      </c>
      <c r="N3878" t="str">
        <f>IFERROR(SMALL($M$5:$M$9000,ROWS($M$5:M3878)),"")</f>
        <v/>
      </c>
      <c r="P3878" t="s">
        <v>1639</v>
      </c>
      <c r="S3878" s="388">
        <f>ROWS(R$5:R3878)</f>
        <v>3874</v>
      </c>
      <c r="T3878" s="388" t="str">
        <f>IF(_xlfn.IFNA(VLOOKUP(P3878,$AG$3:$AH$83,2,FALSE),"")='11.1'!$D$5,TXM!S3878,"")</f>
        <v/>
      </c>
      <c r="U3878" t="str">
        <f>IFERROR(SMALL($T$5:$T$9000,ROWS($T$5:T3878)),"")</f>
        <v/>
      </c>
    </row>
    <row r="3879" spans="1:21" ht="14.4" customHeight="1" x14ac:dyDescent="0.3">
      <c r="A3879" t="s">
        <v>1639</v>
      </c>
      <c r="D3879" s="388">
        <f>ROWS(C$5:C3879)</f>
        <v>3875</v>
      </c>
      <c r="E3879" s="388" t="str">
        <f>IF(_xlfn.IFNA(VLOOKUP(A3879,$AG$3:$AH$83,2,FALSE),"")='11.1'!$D$5,TXM!D3879,"")</f>
        <v/>
      </c>
      <c r="F3879" t="str">
        <f>IFERROR(SMALL($E$5:$E$9000,ROWS($E$5:E3879)),"")</f>
        <v/>
      </c>
      <c r="I3879" s="371" t="s">
        <v>63</v>
      </c>
      <c r="J3879" t="s">
        <v>827</v>
      </c>
      <c r="K3879" s="372">
        <v>64959</v>
      </c>
      <c r="L3879" s="388">
        <f>ROWS(K$5:K3879)</f>
        <v>3875</v>
      </c>
      <c r="M3879" s="388" t="str">
        <f>IF(_xlfn.IFNA(VLOOKUP(I3879,$AG$3:$AH$83,2,FALSE),"")='11.1'!$D$5,TXM!L3879,"")</f>
        <v/>
      </c>
      <c r="N3879" t="str">
        <f>IFERROR(SMALL($M$5:$M$9000,ROWS($M$5:M3879)),"")</f>
        <v/>
      </c>
      <c r="P3879" t="s">
        <v>1639</v>
      </c>
      <c r="S3879" s="388">
        <f>ROWS(R$5:R3879)</f>
        <v>3875</v>
      </c>
      <c r="T3879" s="388" t="str">
        <f>IF(_xlfn.IFNA(VLOOKUP(P3879,$AG$3:$AH$83,2,FALSE),"")='11.1'!$D$5,TXM!S3879,"")</f>
        <v/>
      </c>
      <c r="U3879" t="str">
        <f>IFERROR(SMALL($T$5:$T$9000,ROWS($T$5:T3879)),"")</f>
        <v/>
      </c>
    </row>
    <row r="3880" spans="1:21" ht="14.4" customHeight="1" x14ac:dyDescent="0.3">
      <c r="A3880" t="s">
        <v>1639</v>
      </c>
      <c r="D3880" s="388">
        <f>ROWS(C$5:C3880)</f>
        <v>3876</v>
      </c>
      <c r="E3880" s="388" t="str">
        <f>IF(_xlfn.IFNA(VLOOKUP(A3880,$AG$3:$AH$83,2,FALSE),"")='11.1'!$D$5,TXM!D3880,"")</f>
        <v/>
      </c>
      <c r="F3880" t="str">
        <f>IFERROR(SMALL($E$5:$E$9000,ROWS($E$5:E3880)),"")</f>
        <v/>
      </c>
      <c r="I3880" s="371" t="s">
        <v>63</v>
      </c>
      <c r="J3880" t="s">
        <v>837</v>
      </c>
      <c r="K3880" s="372">
        <v>64364</v>
      </c>
      <c r="L3880" s="388">
        <f>ROWS(K$5:K3880)</f>
        <v>3876</v>
      </c>
      <c r="M3880" s="388" t="str">
        <f>IF(_xlfn.IFNA(VLOOKUP(I3880,$AG$3:$AH$83,2,FALSE),"")='11.1'!$D$5,TXM!L3880,"")</f>
        <v/>
      </c>
      <c r="N3880" t="str">
        <f>IFERROR(SMALL($M$5:$M$9000,ROWS($M$5:M3880)),"")</f>
        <v/>
      </c>
      <c r="P3880" t="s">
        <v>1639</v>
      </c>
      <c r="S3880" s="388">
        <f>ROWS(R$5:R3880)</f>
        <v>3876</v>
      </c>
      <c r="T3880" s="388" t="str">
        <f>IF(_xlfn.IFNA(VLOOKUP(P3880,$AG$3:$AH$83,2,FALSE),"")='11.1'!$D$5,TXM!S3880,"")</f>
        <v/>
      </c>
      <c r="U3880" t="str">
        <f>IFERROR(SMALL($T$5:$T$9000,ROWS($T$5:T3880)),"")</f>
        <v/>
      </c>
    </row>
    <row r="3881" spans="1:21" ht="14.4" customHeight="1" x14ac:dyDescent="0.3">
      <c r="A3881" t="s">
        <v>1639</v>
      </c>
      <c r="D3881" s="388">
        <f>ROWS(C$5:C3881)</f>
        <v>3877</v>
      </c>
      <c r="E3881" s="388" t="str">
        <f>IF(_xlfn.IFNA(VLOOKUP(A3881,$AG$3:$AH$83,2,FALSE),"")='11.1'!$D$5,TXM!D3881,"")</f>
        <v/>
      </c>
      <c r="F3881" t="str">
        <f>IFERROR(SMALL($E$5:$E$9000,ROWS($E$5:E3881)),"")</f>
        <v/>
      </c>
      <c r="I3881" s="371" t="s">
        <v>63</v>
      </c>
      <c r="J3881" t="s">
        <v>843</v>
      </c>
      <c r="K3881" s="372">
        <v>62015</v>
      </c>
      <c r="L3881" s="388">
        <f>ROWS(K$5:K3881)</f>
        <v>3877</v>
      </c>
      <c r="M3881" s="388" t="str">
        <f>IF(_xlfn.IFNA(VLOOKUP(I3881,$AG$3:$AH$83,2,FALSE),"")='11.1'!$D$5,TXM!L3881,"")</f>
        <v/>
      </c>
      <c r="N3881" t="str">
        <f>IFERROR(SMALL($M$5:$M$9000,ROWS($M$5:M3881)),"")</f>
        <v/>
      </c>
      <c r="P3881" t="s">
        <v>1639</v>
      </c>
      <c r="S3881" s="388">
        <f>ROWS(R$5:R3881)</f>
        <v>3877</v>
      </c>
      <c r="T3881" s="388" t="str">
        <f>IF(_xlfn.IFNA(VLOOKUP(P3881,$AG$3:$AH$83,2,FALSE),"")='11.1'!$D$5,TXM!S3881,"")</f>
        <v/>
      </c>
      <c r="U3881" t="str">
        <f>IFERROR(SMALL($T$5:$T$9000,ROWS($T$5:T3881)),"")</f>
        <v/>
      </c>
    </row>
    <row r="3882" spans="1:21" ht="14.4" customHeight="1" x14ac:dyDescent="0.3">
      <c r="A3882" t="s">
        <v>1639</v>
      </c>
      <c r="D3882" s="388">
        <f>ROWS(C$5:C3882)</f>
        <v>3878</v>
      </c>
      <c r="E3882" s="388" t="str">
        <f>IF(_xlfn.IFNA(VLOOKUP(A3882,$AG$3:$AH$83,2,FALSE),"")='11.1'!$D$5,TXM!D3882,"")</f>
        <v/>
      </c>
      <c r="F3882" t="str">
        <f>IFERROR(SMALL($E$5:$E$9000,ROWS($E$5:E3882)),"")</f>
        <v/>
      </c>
      <c r="I3882" s="371" t="s">
        <v>63</v>
      </c>
      <c r="J3882" t="s">
        <v>1500</v>
      </c>
      <c r="K3882" s="372">
        <v>41794</v>
      </c>
      <c r="L3882" s="388">
        <f>ROWS(K$5:K3882)</f>
        <v>3878</v>
      </c>
      <c r="M3882" s="388" t="str">
        <f>IF(_xlfn.IFNA(VLOOKUP(I3882,$AG$3:$AH$83,2,FALSE),"")='11.1'!$D$5,TXM!L3882,"")</f>
        <v/>
      </c>
      <c r="N3882" t="str">
        <f>IFERROR(SMALL($M$5:$M$9000,ROWS($M$5:M3882)),"")</f>
        <v/>
      </c>
      <c r="P3882" t="s">
        <v>1639</v>
      </c>
      <c r="S3882" s="388">
        <f>ROWS(R$5:R3882)</f>
        <v>3878</v>
      </c>
      <c r="T3882" s="388" t="str">
        <f>IF(_xlfn.IFNA(VLOOKUP(P3882,$AG$3:$AH$83,2,FALSE),"")='11.1'!$D$5,TXM!S3882,"")</f>
        <v/>
      </c>
      <c r="U3882" t="str">
        <f>IFERROR(SMALL($T$5:$T$9000,ROWS($T$5:T3882)),"")</f>
        <v/>
      </c>
    </row>
    <row r="3883" spans="1:21" ht="14.4" customHeight="1" x14ac:dyDescent="0.3">
      <c r="A3883" t="s">
        <v>1639</v>
      </c>
      <c r="D3883" s="388">
        <f>ROWS(C$5:C3883)</f>
        <v>3879</v>
      </c>
      <c r="E3883" s="388" t="str">
        <f>IF(_xlfn.IFNA(VLOOKUP(A3883,$AG$3:$AH$83,2,FALSE),"")='11.1'!$D$5,TXM!D3883,"")</f>
        <v/>
      </c>
      <c r="F3883" t="str">
        <f>IFERROR(SMALL($E$5:$E$9000,ROWS($E$5:E3883)),"")</f>
        <v/>
      </c>
      <c r="I3883" s="371" t="s">
        <v>63</v>
      </c>
      <c r="J3883" t="s">
        <v>1365</v>
      </c>
      <c r="K3883" s="372">
        <v>36863</v>
      </c>
      <c r="L3883" s="388">
        <f>ROWS(K$5:K3883)</f>
        <v>3879</v>
      </c>
      <c r="M3883" s="388" t="str">
        <f>IF(_xlfn.IFNA(VLOOKUP(I3883,$AG$3:$AH$83,2,FALSE),"")='11.1'!$D$5,TXM!L3883,"")</f>
        <v/>
      </c>
      <c r="N3883" t="str">
        <f>IFERROR(SMALL($M$5:$M$9000,ROWS($M$5:M3883)),"")</f>
        <v/>
      </c>
      <c r="P3883" t="s">
        <v>1639</v>
      </c>
      <c r="S3883" s="388">
        <f>ROWS(R$5:R3883)</f>
        <v>3879</v>
      </c>
      <c r="T3883" s="388" t="str">
        <f>IF(_xlfn.IFNA(VLOOKUP(P3883,$AG$3:$AH$83,2,FALSE),"")='11.1'!$D$5,TXM!S3883,"")</f>
        <v/>
      </c>
      <c r="U3883" t="str">
        <f>IFERROR(SMALL($T$5:$T$9000,ROWS($T$5:T3883)),"")</f>
        <v/>
      </c>
    </row>
    <row r="3884" spans="1:21" ht="14.4" customHeight="1" x14ac:dyDescent="0.3">
      <c r="A3884" t="s">
        <v>1639</v>
      </c>
      <c r="D3884" s="388">
        <f>ROWS(C$5:C3884)</f>
        <v>3880</v>
      </c>
      <c r="E3884" s="388" t="str">
        <f>IF(_xlfn.IFNA(VLOOKUP(A3884,$AG$3:$AH$83,2,FALSE),"")='11.1'!$D$5,TXM!D3884,"")</f>
        <v/>
      </c>
      <c r="F3884" t="str">
        <f>IFERROR(SMALL($E$5:$E$9000,ROWS($E$5:E3884)),"")</f>
        <v/>
      </c>
      <c r="I3884" s="371" t="s">
        <v>63</v>
      </c>
      <c r="J3884" t="s">
        <v>1285</v>
      </c>
      <c r="K3884" s="372">
        <v>22287</v>
      </c>
      <c r="L3884" s="388">
        <f>ROWS(K$5:K3884)</f>
        <v>3880</v>
      </c>
      <c r="M3884" s="388" t="str">
        <f>IF(_xlfn.IFNA(VLOOKUP(I3884,$AG$3:$AH$83,2,FALSE),"")='11.1'!$D$5,TXM!L3884,"")</f>
        <v/>
      </c>
      <c r="N3884" t="str">
        <f>IFERROR(SMALL($M$5:$M$9000,ROWS($M$5:M3884)),"")</f>
        <v/>
      </c>
      <c r="P3884" t="s">
        <v>1639</v>
      </c>
      <c r="S3884" s="388">
        <f>ROWS(R$5:R3884)</f>
        <v>3880</v>
      </c>
      <c r="T3884" s="388" t="str">
        <f>IF(_xlfn.IFNA(VLOOKUP(P3884,$AG$3:$AH$83,2,FALSE),"")='11.1'!$D$5,TXM!S3884,"")</f>
        <v/>
      </c>
      <c r="U3884" t="str">
        <f>IFERROR(SMALL($T$5:$T$9000,ROWS($T$5:T3884)),"")</f>
        <v/>
      </c>
    </row>
    <row r="3885" spans="1:21" ht="14.4" customHeight="1" x14ac:dyDescent="0.3">
      <c r="A3885" t="s">
        <v>1639</v>
      </c>
      <c r="D3885" s="388">
        <f>ROWS(C$5:C3885)</f>
        <v>3881</v>
      </c>
      <c r="E3885" s="388" t="str">
        <f>IF(_xlfn.IFNA(VLOOKUP(A3885,$AG$3:$AH$83,2,FALSE),"")='11.1'!$D$5,TXM!D3885,"")</f>
        <v/>
      </c>
      <c r="F3885" t="str">
        <f>IFERROR(SMALL($E$5:$E$9000,ROWS($E$5:E3885)),"")</f>
        <v/>
      </c>
      <c r="I3885" s="371" t="s">
        <v>63</v>
      </c>
      <c r="J3885" t="s">
        <v>825</v>
      </c>
      <c r="K3885" s="372">
        <v>16532</v>
      </c>
      <c r="L3885" s="388">
        <f>ROWS(K$5:K3885)</f>
        <v>3881</v>
      </c>
      <c r="M3885" s="388" t="str">
        <f>IF(_xlfn.IFNA(VLOOKUP(I3885,$AG$3:$AH$83,2,FALSE),"")='11.1'!$D$5,TXM!L3885,"")</f>
        <v/>
      </c>
      <c r="N3885" t="str">
        <f>IFERROR(SMALL($M$5:$M$9000,ROWS($M$5:M3885)),"")</f>
        <v/>
      </c>
      <c r="P3885" t="s">
        <v>1639</v>
      </c>
      <c r="S3885" s="388">
        <f>ROWS(R$5:R3885)</f>
        <v>3881</v>
      </c>
      <c r="T3885" s="388" t="str">
        <f>IF(_xlfn.IFNA(VLOOKUP(P3885,$AG$3:$AH$83,2,FALSE),"")='11.1'!$D$5,TXM!S3885,"")</f>
        <v/>
      </c>
      <c r="U3885" t="str">
        <f>IFERROR(SMALL($T$5:$T$9000,ROWS($T$5:T3885)),"")</f>
        <v/>
      </c>
    </row>
    <row r="3886" spans="1:21" ht="14.4" customHeight="1" x14ac:dyDescent="0.3">
      <c r="A3886" t="s">
        <v>1639</v>
      </c>
      <c r="D3886" s="388">
        <f>ROWS(C$5:C3886)</f>
        <v>3882</v>
      </c>
      <c r="E3886" s="388" t="str">
        <f>IF(_xlfn.IFNA(VLOOKUP(A3886,$AG$3:$AH$83,2,FALSE),"")='11.1'!$D$5,TXM!D3886,"")</f>
        <v/>
      </c>
      <c r="F3886" t="str">
        <f>IFERROR(SMALL($E$5:$E$9000,ROWS($E$5:E3886)),"")</f>
        <v/>
      </c>
      <c r="I3886" s="371" t="s">
        <v>63</v>
      </c>
      <c r="J3886" t="s">
        <v>93</v>
      </c>
      <c r="K3886" s="372">
        <v>15997</v>
      </c>
      <c r="L3886" s="388">
        <f>ROWS(K$5:K3886)</f>
        <v>3882</v>
      </c>
      <c r="M3886" s="388" t="str">
        <f>IF(_xlfn.IFNA(VLOOKUP(I3886,$AG$3:$AH$83,2,FALSE),"")='11.1'!$D$5,TXM!L3886,"")</f>
        <v/>
      </c>
      <c r="N3886" t="str">
        <f>IFERROR(SMALL($M$5:$M$9000,ROWS($M$5:M3886)),"")</f>
        <v/>
      </c>
      <c r="P3886" t="s">
        <v>1639</v>
      </c>
      <c r="S3886" s="388">
        <f>ROWS(R$5:R3886)</f>
        <v>3882</v>
      </c>
      <c r="T3886" s="388" t="str">
        <f>IF(_xlfn.IFNA(VLOOKUP(P3886,$AG$3:$AH$83,2,FALSE),"")='11.1'!$D$5,TXM!S3886,"")</f>
        <v/>
      </c>
      <c r="U3886" t="str">
        <f>IFERROR(SMALL($T$5:$T$9000,ROWS($T$5:T3886)),"")</f>
        <v/>
      </c>
    </row>
    <row r="3887" spans="1:21" ht="14.4" customHeight="1" x14ac:dyDescent="0.3">
      <c r="A3887" t="s">
        <v>1639</v>
      </c>
      <c r="D3887" s="388">
        <f>ROWS(C$5:C3887)</f>
        <v>3883</v>
      </c>
      <c r="E3887" s="388" t="str">
        <f>IF(_xlfn.IFNA(VLOOKUP(A3887,$AG$3:$AH$83,2,FALSE),"")='11.1'!$D$5,TXM!D3887,"")</f>
        <v/>
      </c>
      <c r="F3887" t="str">
        <f>IFERROR(SMALL($E$5:$E$9000,ROWS($E$5:E3887)),"")</f>
        <v/>
      </c>
      <c r="I3887" s="371" t="s">
        <v>63</v>
      </c>
      <c r="J3887" t="s">
        <v>839</v>
      </c>
      <c r="K3887" s="372">
        <v>14598</v>
      </c>
      <c r="L3887" s="388">
        <f>ROWS(K$5:K3887)</f>
        <v>3883</v>
      </c>
      <c r="M3887" s="388" t="str">
        <f>IF(_xlfn.IFNA(VLOOKUP(I3887,$AG$3:$AH$83,2,FALSE),"")='11.1'!$D$5,TXM!L3887,"")</f>
        <v/>
      </c>
      <c r="N3887" t="str">
        <f>IFERROR(SMALL($M$5:$M$9000,ROWS($M$5:M3887)),"")</f>
        <v/>
      </c>
      <c r="P3887" t="s">
        <v>1639</v>
      </c>
      <c r="S3887" s="388">
        <f>ROWS(R$5:R3887)</f>
        <v>3883</v>
      </c>
      <c r="T3887" s="388" t="str">
        <f>IF(_xlfn.IFNA(VLOOKUP(P3887,$AG$3:$AH$83,2,FALSE),"")='11.1'!$D$5,TXM!S3887,"")</f>
        <v/>
      </c>
      <c r="U3887" t="str">
        <f>IFERROR(SMALL($T$5:$T$9000,ROWS($T$5:T3887)),"")</f>
        <v/>
      </c>
    </row>
    <row r="3888" spans="1:21" ht="14.4" customHeight="1" x14ac:dyDescent="0.3">
      <c r="A3888" t="s">
        <v>1639</v>
      </c>
      <c r="D3888" s="388">
        <f>ROWS(C$5:C3888)</f>
        <v>3884</v>
      </c>
      <c r="E3888" s="388" t="str">
        <f>IF(_xlfn.IFNA(VLOOKUP(A3888,$AG$3:$AH$83,2,FALSE),"")='11.1'!$D$5,TXM!D3888,"")</f>
        <v/>
      </c>
      <c r="F3888" t="str">
        <f>IFERROR(SMALL($E$5:$E$9000,ROWS($E$5:E3888)),"")</f>
        <v/>
      </c>
      <c r="I3888" s="371" t="s">
        <v>63</v>
      </c>
      <c r="J3888" t="s">
        <v>1275</v>
      </c>
      <c r="K3888" s="372">
        <v>13869</v>
      </c>
      <c r="L3888" s="388">
        <f>ROWS(K$5:K3888)</f>
        <v>3884</v>
      </c>
      <c r="M3888" s="388" t="str">
        <f>IF(_xlfn.IFNA(VLOOKUP(I3888,$AG$3:$AH$83,2,FALSE),"")='11.1'!$D$5,TXM!L3888,"")</f>
        <v/>
      </c>
      <c r="N3888" t="str">
        <f>IFERROR(SMALL($M$5:$M$9000,ROWS($M$5:M3888)),"")</f>
        <v/>
      </c>
      <c r="P3888" t="s">
        <v>1639</v>
      </c>
      <c r="S3888" s="388">
        <f>ROWS(R$5:R3888)</f>
        <v>3884</v>
      </c>
      <c r="T3888" s="388" t="str">
        <f>IF(_xlfn.IFNA(VLOOKUP(P3888,$AG$3:$AH$83,2,FALSE),"")='11.1'!$D$5,TXM!S3888,"")</f>
        <v/>
      </c>
      <c r="U3888" t="str">
        <f>IFERROR(SMALL($T$5:$T$9000,ROWS($T$5:T3888)),"")</f>
        <v/>
      </c>
    </row>
    <row r="3889" spans="1:21" ht="14.4" customHeight="1" x14ac:dyDescent="0.3">
      <c r="A3889" t="s">
        <v>1639</v>
      </c>
      <c r="D3889" s="388">
        <f>ROWS(C$5:C3889)</f>
        <v>3885</v>
      </c>
      <c r="E3889" s="388" t="str">
        <f>IF(_xlfn.IFNA(VLOOKUP(A3889,$AG$3:$AH$83,2,FALSE),"")='11.1'!$D$5,TXM!D3889,"")</f>
        <v/>
      </c>
      <c r="F3889" t="str">
        <f>IFERROR(SMALL($E$5:$E$9000,ROWS($E$5:E3889)),"")</f>
        <v/>
      </c>
      <c r="I3889" s="371" t="s">
        <v>63</v>
      </c>
      <c r="J3889" t="s">
        <v>829</v>
      </c>
      <c r="K3889" s="372">
        <v>11707</v>
      </c>
      <c r="L3889" s="388">
        <f>ROWS(K$5:K3889)</f>
        <v>3885</v>
      </c>
      <c r="M3889" s="388" t="str">
        <f>IF(_xlfn.IFNA(VLOOKUP(I3889,$AG$3:$AH$83,2,FALSE),"")='11.1'!$D$5,TXM!L3889,"")</f>
        <v/>
      </c>
      <c r="N3889" t="str">
        <f>IFERROR(SMALL($M$5:$M$9000,ROWS($M$5:M3889)),"")</f>
        <v/>
      </c>
      <c r="P3889" t="s">
        <v>1639</v>
      </c>
      <c r="S3889" s="388">
        <f>ROWS(R$5:R3889)</f>
        <v>3885</v>
      </c>
      <c r="T3889" s="388" t="str">
        <f>IF(_xlfn.IFNA(VLOOKUP(P3889,$AG$3:$AH$83,2,FALSE),"")='11.1'!$D$5,TXM!S3889,"")</f>
        <v/>
      </c>
      <c r="U3889" t="str">
        <f>IFERROR(SMALL($T$5:$T$9000,ROWS($T$5:T3889)),"")</f>
        <v/>
      </c>
    </row>
    <row r="3890" spans="1:21" ht="14.4" customHeight="1" x14ac:dyDescent="0.3">
      <c r="A3890" t="s">
        <v>1639</v>
      </c>
      <c r="D3890" s="388">
        <f>ROWS(C$5:C3890)</f>
        <v>3886</v>
      </c>
      <c r="E3890" s="388" t="str">
        <f>IF(_xlfn.IFNA(VLOOKUP(A3890,$AG$3:$AH$83,2,FALSE),"")='11.1'!$D$5,TXM!D3890,"")</f>
        <v/>
      </c>
      <c r="F3890" t="str">
        <f>IFERROR(SMALL($E$5:$E$9000,ROWS($E$5:E3890)),"")</f>
        <v/>
      </c>
      <c r="I3890" s="371" t="s">
        <v>63</v>
      </c>
      <c r="J3890" t="s">
        <v>833</v>
      </c>
      <c r="K3890" s="372">
        <v>6401</v>
      </c>
      <c r="L3890" s="388">
        <f>ROWS(K$5:K3890)</f>
        <v>3886</v>
      </c>
      <c r="M3890" s="388" t="str">
        <f>IF(_xlfn.IFNA(VLOOKUP(I3890,$AG$3:$AH$83,2,FALSE),"")='11.1'!$D$5,TXM!L3890,"")</f>
        <v/>
      </c>
      <c r="N3890" t="str">
        <f>IFERROR(SMALL($M$5:$M$9000,ROWS($M$5:M3890)),"")</f>
        <v/>
      </c>
      <c r="P3890" t="s">
        <v>1639</v>
      </c>
      <c r="S3890" s="388">
        <f>ROWS(R$5:R3890)</f>
        <v>3886</v>
      </c>
      <c r="T3890" s="388" t="str">
        <f>IF(_xlfn.IFNA(VLOOKUP(P3890,$AG$3:$AH$83,2,FALSE),"")='11.1'!$D$5,TXM!S3890,"")</f>
        <v/>
      </c>
      <c r="U3890" t="str">
        <f>IFERROR(SMALL($T$5:$T$9000,ROWS($T$5:T3890)),"")</f>
        <v/>
      </c>
    </row>
    <row r="3891" spans="1:21" ht="14.4" customHeight="1" x14ac:dyDescent="0.3">
      <c r="A3891" t="s">
        <v>1639</v>
      </c>
      <c r="D3891" s="388">
        <f>ROWS(C$5:C3891)</f>
        <v>3887</v>
      </c>
      <c r="E3891" s="388" t="str">
        <f>IF(_xlfn.IFNA(VLOOKUP(A3891,$AG$3:$AH$83,2,FALSE),"")='11.1'!$D$5,TXM!D3891,"")</f>
        <v/>
      </c>
      <c r="F3891" t="str">
        <f>IFERROR(SMALL($E$5:$E$9000,ROWS($E$5:E3891)),"")</f>
        <v/>
      </c>
      <c r="I3891" s="371" t="s">
        <v>63</v>
      </c>
      <c r="J3891" t="s">
        <v>1000</v>
      </c>
      <c r="K3891" s="372">
        <v>4244</v>
      </c>
      <c r="L3891" s="388">
        <f>ROWS(K$5:K3891)</f>
        <v>3887</v>
      </c>
      <c r="M3891" s="388" t="str">
        <f>IF(_xlfn.IFNA(VLOOKUP(I3891,$AG$3:$AH$83,2,FALSE),"")='11.1'!$D$5,TXM!L3891,"")</f>
        <v/>
      </c>
      <c r="N3891" t="str">
        <f>IFERROR(SMALL($M$5:$M$9000,ROWS($M$5:M3891)),"")</f>
        <v/>
      </c>
      <c r="P3891" t="s">
        <v>1639</v>
      </c>
      <c r="S3891" s="388">
        <f>ROWS(R$5:R3891)</f>
        <v>3887</v>
      </c>
      <c r="T3891" s="388" t="str">
        <f>IF(_xlfn.IFNA(VLOOKUP(P3891,$AG$3:$AH$83,2,FALSE),"")='11.1'!$D$5,TXM!S3891,"")</f>
        <v/>
      </c>
      <c r="U3891" t="str">
        <f>IFERROR(SMALL($T$5:$T$9000,ROWS($T$5:T3891)),"")</f>
        <v/>
      </c>
    </row>
    <row r="3892" spans="1:21" ht="14.4" customHeight="1" x14ac:dyDescent="0.3">
      <c r="A3892" t="s">
        <v>1639</v>
      </c>
      <c r="D3892" s="388">
        <f>ROWS(C$5:C3892)</f>
        <v>3888</v>
      </c>
      <c r="E3892" s="388" t="str">
        <f>IF(_xlfn.IFNA(VLOOKUP(A3892,$AG$3:$AH$83,2,FALSE),"")='11.1'!$D$5,TXM!D3892,"")</f>
        <v/>
      </c>
      <c r="F3892" t="str">
        <f>IFERROR(SMALL($E$5:$E$9000,ROWS($E$5:E3892)),"")</f>
        <v/>
      </c>
      <c r="I3892" s="371" t="s">
        <v>63</v>
      </c>
      <c r="J3892" t="s">
        <v>805</v>
      </c>
      <c r="K3892" s="372">
        <v>3753</v>
      </c>
      <c r="L3892" s="388">
        <f>ROWS(K$5:K3892)</f>
        <v>3888</v>
      </c>
      <c r="M3892" s="388" t="str">
        <f>IF(_xlfn.IFNA(VLOOKUP(I3892,$AG$3:$AH$83,2,FALSE),"")='11.1'!$D$5,TXM!L3892,"")</f>
        <v/>
      </c>
      <c r="N3892" t="str">
        <f>IFERROR(SMALL($M$5:$M$9000,ROWS($M$5:M3892)),"")</f>
        <v/>
      </c>
      <c r="P3892" t="s">
        <v>1639</v>
      </c>
      <c r="S3892" s="388">
        <f>ROWS(R$5:R3892)</f>
        <v>3888</v>
      </c>
      <c r="T3892" s="388" t="str">
        <f>IF(_xlfn.IFNA(VLOOKUP(P3892,$AG$3:$AH$83,2,FALSE),"")='11.1'!$D$5,TXM!S3892,"")</f>
        <v/>
      </c>
      <c r="U3892" t="str">
        <f>IFERROR(SMALL($T$5:$T$9000,ROWS($T$5:T3892)),"")</f>
        <v/>
      </c>
    </row>
    <row r="3893" spans="1:21" ht="14.4" customHeight="1" x14ac:dyDescent="0.3">
      <c r="A3893" t="s">
        <v>1639</v>
      </c>
      <c r="D3893" s="388">
        <f>ROWS(C$5:C3893)</f>
        <v>3889</v>
      </c>
      <c r="E3893" s="388" t="str">
        <f>IF(_xlfn.IFNA(VLOOKUP(A3893,$AG$3:$AH$83,2,FALSE),"")='11.1'!$D$5,TXM!D3893,"")</f>
        <v/>
      </c>
      <c r="F3893" t="str">
        <f>IFERROR(SMALL($E$5:$E$9000,ROWS($E$5:E3893)),"")</f>
        <v/>
      </c>
      <c r="I3893" s="371" t="s">
        <v>63</v>
      </c>
      <c r="J3893" t="s">
        <v>803</v>
      </c>
      <c r="K3893" s="372">
        <v>2855</v>
      </c>
      <c r="L3893" s="388">
        <f>ROWS(K$5:K3893)</f>
        <v>3889</v>
      </c>
      <c r="M3893" s="388" t="str">
        <f>IF(_xlfn.IFNA(VLOOKUP(I3893,$AG$3:$AH$83,2,FALSE),"")='11.1'!$D$5,TXM!L3893,"")</f>
        <v/>
      </c>
      <c r="N3893" t="str">
        <f>IFERROR(SMALL($M$5:$M$9000,ROWS($M$5:M3893)),"")</f>
        <v/>
      </c>
      <c r="P3893" t="s">
        <v>1639</v>
      </c>
      <c r="S3893" s="388">
        <f>ROWS(R$5:R3893)</f>
        <v>3889</v>
      </c>
      <c r="T3893" s="388" t="str">
        <f>IF(_xlfn.IFNA(VLOOKUP(P3893,$AG$3:$AH$83,2,FALSE),"")='11.1'!$D$5,TXM!S3893,"")</f>
        <v/>
      </c>
      <c r="U3893" t="str">
        <f>IFERROR(SMALL($T$5:$T$9000,ROWS($T$5:T3893)),"")</f>
        <v/>
      </c>
    </row>
    <row r="3894" spans="1:21" ht="14.4" customHeight="1" x14ac:dyDescent="0.3">
      <c r="A3894" t="s">
        <v>1639</v>
      </c>
      <c r="D3894" s="388">
        <f>ROWS(C$5:C3894)</f>
        <v>3890</v>
      </c>
      <c r="E3894" s="388" t="str">
        <f>IF(_xlfn.IFNA(VLOOKUP(A3894,$AG$3:$AH$83,2,FALSE),"")='11.1'!$D$5,TXM!D3894,"")</f>
        <v/>
      </c>
      <c r="F3894" t="str">
        <f>IFERROR(SMALL($E$5:$E$9000,ROWS($E$5:E3894)),"")</f>
        <v/>
      </c>
      <c r="I3894" s="371" t="s">
        <v>63</v>
      </c>
      <c r="J3894" t="s">
        <v>865</v>
      </c>
      <c r="K3894" s="372">
        <v>2639</v>
      </c>
      <c r="L3894" s="388">
        <f>ROWS(K$5:K3894)</f>
        <v>3890</v>
      </c>
      <c r="M3894" s="388" t="str">
        <f>IF(_xlfn.IFNA(VLOOKUP(I3894,$AG$3:$AH$83,2,FALSE),"")='11.1'!$D$5,TXM!L3894,"")</f>
        <v/>
      </c>
      <c r="N3894" t="str">
        <f>IFERROR(SMALL($M$5:$M$9000,ROWS($M$5:M3894)),"")</f>
        <v/>
      </c>
      <c r="P3894" t="s">
        <v>1639</v>
      </c>
      <c r="S3894" s="388">
        <f>ROWS(R$5:R3894)</f>
        <v>3890</v>
      </c>
      <c r="T3894" s="388" t="str">
        <f>IF(_xlfn.IFNA(VLOOKUP(P3894,$AG$3:$AH$83,2,FALSE),"")='11.1'!$D$5,TXM!S3894,"")</f>
        <v/>
      </c>
      <c r="U3894" t="str">
        <f>IFERROR(SMALL($T$5:$T$9000,ROWS($T$5:T3894)),"")</f>
        <v/>
      </c>
    </row>
    <row r="3895" spans="1:21" ht="14.4" customHeight="1" x14ac:dyDescent="0.3">
      <c r="A3895" t="s">
        <v>1639</v>
      </c>
      <c r="D3895" s="388">
        <f>ROWS(C$5:C3895)</f>
        <v>3891</v>
      </c>
      <c r="E3895" s="388" t="str">
        <f>IF(_xlfn.IFNA(VLOOKUP(A3895,$AG$3:$AH$83,2,FALSE),"")='11.1'!$D$5,TXM!D3895,"")</f>
        <v/>
      </c>
      <c r="F3895" t="str">
        <f>IFERROR(SMALL($E$5:$E$9000,ROWS($E$5:E3895)),"")</f>
        <v/>
      </c>
      <c r="I3895" s="371" t="s">
        <v>63</v>
      </c>
      <c r="J3895" t="s">
        <v>1240</v>
      </c>
      <c r="K3895" s="372">
        <v>2223</v>
      </c>
      <c r="L3895" s="388">
        <f>ROWS(K$5:K3895)</f>
        <v>3891</v>
      </c>
      <c r="M3895" s="388" t="str">
        <f>IF(_xlfn.IFNA(VLOOKUP(I3895,$AG$3:$AH$83,2,FALSE),"")='11.1'!$D$5,TXM!L3895,"")</f>
        <v/>
      </c>
      <c r="N3895" t="str">
        <f>IFERROR(SMALL($M$5:$M$9000,ROWS($M$5:M3895)),"")</f>
        <v/>
      </c>
      <c r="P3895" t="s">
        <v>1639</v>
      </c>
      <c r="S3895" s="388">
        <f>ROWS(R$5:R3895)</f>
        <v>3891</v>
      </c>
      <c r="T3895" s="388" t="str">
        <f>IF(_xlfn.IFNA(VLOOKUP(P3895,$AG$3:$AH$83,2,FALSE),"")='11.1'!$D$5,TXM!S3895,"")</f>
        <v/>
      </c>
      <c r="U3895" t="str">
        <f>IFERROR(SMALL($T$5:$T$9000,ROWS($T$5:T3895)),"")</f>
        <v/>
      </c>
    </row>
    <row r="3896" spans="1:21" ht="14.4" customHeight="1" x14ac:dyDescent="0.3">
      <c r="A3896" t="s">
        <v>1639</v>
      </c>
      <c r="D3896" s="388">
        <f>ROWS(C$5:C3896)</f>
        <v>3892</v>
      </c>
      <c r="E3896" s="388" t="str">
        <f>IF(_xlfn.IFNA(VLOOKUP(A3896,$AG$3:$AH$83,2,FALSE),"")='11.1'!$D$5,TXM!D3896,"")</f>
        <v/>
      </c>
      <c r="F3896" t="str">
        <f>IFERROR(SMALL($E$5:$E$9000,ROWS($E$5:E3896)),"")</f>
        <v/>
      </c>
      <c r="I3896" s="371" t="s">
        <v>63</v>
      </c>
      <c r="J3896" t="s">
        <v>1005</v>
      </c>
      <c r="K3896" s="372">
        <v>2092</v>
      </c>
      <c r="L3896" s="388">
        <f>ROWS(K$5:K3896)</f>
        <v>3892</v>
      </c>
      <c r="M3896" s="388" t="str">
        <f>IF(_xlfn.IFNA(VLOOKUP(I3896,$AG$3:$AH$83,2,FALSE),"")='11.1'!$D$5,TXM!L3896,"")</f>
        <v/>
      </c>
      <c r="N3896" t="str">
        <f>IFERROR(SMALL($M$5:$M$9000,ROWS($M$5:M3896)),"")</f>
        <v/>
      </c>
      <c r="P3896" t="s">
        <v>1639</v>
      </c>
      <c r="S3896" s="388">
        <f>ROWS(R$5:R3896)</f>
        <v>3892</v>
      </c>
      <c r="T3896" s="388" t="str">
        <f>IF(_xlfn.IFNA(VLOOKUP(P3896,$AG$3:$AH$83,2,FALSE),"")='11.1'!$D$5,TXM!S3896,"")</f>
        <v/>
      </c>
      <c r="U3896" t="str">
        <f>IFERROR(SMALL($T$5:$T$9000,ROWS($T$5:T3896)),"")</f>
        <v/>
      </c>
    </row>
    <row r="3897" spans="1:21" ht="14.4" customHeight="1" x14ac:dyDescent="0.3">
      <c r="A3897" t="s">
        <v>1639</v>
      </c>
      <c r="D3897" s="388">
        <f>ROWS(C$5:C3897)</f>
        <v>3893</v>
      </c>
      <c r="E3897" s="388" t="str">
        <f>IF(_xlfn.IFNA(VLOOKUP(A3897,$AG$3:$AH$83,2,FALSE),"")='11.1'!$D$5,TXM!D3897,"")</f>
        <v/>
      </c>
      <c r="F3897" t="str">
        <f>IFERROR(SMALL($E$5:$E$9000,ROWS($E$5:E3897)),"")</f>
        <v/>
      </c>
      <c r="I3897" s="371" t="s">
        <v>63</v>
      </c>
      <c r="J3897" t="s">
        <v>845</v>
      </c>
      <c r="K3897" s="372">
        <v>2018</v>
      </c>
      <c r="L3897" s="388">
        <f>ROWS(K$5:K3897)</f>
        <v>3893</v>
      </c>
      <c r="M3897" s="388" t="str">
        <f>IF(_xlfn.IFNA(VLOOKUP(I3897,$AG$3:$AH$83,2,FALSE),"")='11.1'!$D$5,TXM!L3897,"")</f>
        <v/>
      </c>
      <c r="N3897" t="str">
        <f>IFERROR(SMALL($M$5:$M$9000,ROWS($M$5:M3897)),"")</f>
        <v/>
      </c>
      <c r="P3897" t="s">
        <v>1639</v>
      </c>
      <c r="S3897" s="388">
        <f>ROWS(R$5:R3897)</f>
        <v>3893</v>
      </c>
      <c r="T3897" s="388" t="str">
        <f>IF(_xlfn.IFNA(VLOOKUP(P3897,$AG$3:$AH$83,2,FALSE),"")='11.1'!$D$5,TXM!S3897,"")</f>
        <v/>
      </c>
      <c r="U3897" t="str">
        <f>IFERROR(SMALL($T$5:$T$9000,ROWS($T$5:T3897)),"")</f>
        <v/>
      </c>
    </row>
    <row r="3898" spans="1:21" ht="14.4" customHeight="1" x14ac:dyDescent="0.3">
      <c r="A3898" t="s">
        <v>1639</v>
      </c>
      <c r="D3898" s="388">
        <f>ROWS(C$5:C3898)</f>
        <v>3894</v>
      </c>
      <c r="E3898" s="388" t="str">
        <f>IF(_xlfn.IFNA(VLOOKUP(A3898,$AG$3:$AH$83,2,FALSE),"")='11.1'!$D$5,TXM!D3898,"")</f>
        <v/>
      </c>
      <c r="F3898" t="str">
        <f>IFERROR(SMALL($E$5:$E$9000,ROWS($E$5:E3898)),"")</f>
        <v/>
      </c>
      <c r="I3898" s="371" t="s">
        <v>63</v>
      </c>
      <c r="J3898" t="s">
        <v>869</v>
      </c>
      <c r="K3898" s="372">
        <v>1546</v>
      </c>
      <c r="L3898" s="388">
        <f>ROWS(K$5:K3898)</f>
        <v>3894</v>
      </c>
      <c r="M3898" s="388" t="str">
        <f>IF(_xlfn.IFNA(VLOOKUP(I3898,$AG$3:$AH$83,2,FALSE),"")='11.1'!$D$5,TXM!L3898,"")</f>
        <v/>
      </c>
      <c r="N3898" t="str">
        <f>IFERROR(SMALL($M$5:$M$9000,ROWS($M$5:M3898)),"")</f>
        <v/>
      </c>
      <c r="P3898" t="s">
        <v>1639</v>
      </c>
      <c r="S3898" s="388">
        <f>ROWS(R$5:R3898)</f>
        <v>3894</v>
      </c>
      <c r="T3898" s="388" t="str">
        <f>IF(_xlfn.IFNA(VLOOKUP(P3898,$AG$3:$AH$83,2,FALSE),"")='11.1'!$D$5,TXM!S3898,"")</f>
        <v/>
      </c>
      <c r="U3898" t="str">
        <f>IFERROR(SMALL($T$5:$T$9000,ROWS($T$5:T3898)),"")</f>
        <v/>
      </c>
    </row>
    <row r="3899" spans="1:21" ht="14.4" customHeight="1" x14ac:dyDescent="0.3">
      <c r="A3899" t="s">
        <v>1639</v>
      </c>
      <c r="D3899" s="388">
        <f>ROWS(C$5:C3899)</f>
        <v>3895</v>
      </c>
      <c r="E3899" s="388" t="str">
        <f>IF(_xlfn.IFNA(VLOOKUP(A3899,$AG$3:$AH$83,2,FALSE),"")='11.1'!$D$5,TXM!D3899,"")</f>
        <v/>
      </c>
      <c r="F3899" t="str">
        <f>IFERROR(SMALL($E$5:$E$9000,ROWS($E$5:E3899)),"")</f>
        <v/>
      </c>
      <c r="I3899" s="371" t="s">
        <v>63</v>
      </c>
      <c r="J3899" t="s">
        <v>1402</v>
      </c>
      <c r="K3899" s="372">
        <v>1361</v>
      </c>
      <c r="L3899" s="388">
        <f>ROWS(K$5:K3899)</f>
        <v>3895</v>
      </c>
      <c r="M3899" s="388" t="str">
        <f>IF(_xlfn.IFNA(VLOOKUP(I3899,$AG$3:$AH$83,2,FALSE),"")='11.1'!$D$5,TXM!L3899,"")</f>
        <v/>
      </c>
      <c r="N3899" t="str">
        <f>IFERROR(SMALL($M$5:$M$9000,ROWS($M$5:M3899)),"")</f>
        <v/>
      </c>
      <c r="P3899" t="s">
        <v>1639</v>
      </c>
      <c r="S3899" s="388">
        <f>ROWS(R$5:R3899)</f>
        <v>3895</v>
      </c>
      <c r="T3899" s="388" t="str">
        <f>IF(_xlfn.IFNA(VLOOKUP(P3899,$AG$3:$AH$83,2,FALSE),"")='11.1'!$D$5,TXM!S3899,"")</f>
        <v/>
      </c>
      <c r="U3899" t="str">
        <f>IFERROR(SMALL($T$5:$T$9000,ROWS($T$5:T3899)),"")</f>
        <v/>
      </c>
    </row>
    <row r="3900" spans="1:21" ht="14.4" customHeight="1" x14ac:dyDescent="0.3">
      <c r="A3900" t="s">
        <v>1639</v>
      </c>
      <c r="D3900" s="388">
        <f>ROWS(C$5:C3900)</f>
        <v>3896</v>
      </c>
      <c r="E3900" s="388" t="str">
        <f>IF(_xlfn.IFNA(VLOOKUP(A3900,$AG$3:$AH$83,2,FALSE),"")='11.1'!$D$5,TXM!D3900,"")</f>
        <v/>
      </c>
      <c r="F3900" t="str">
        <f>IFERROR(SMALL($E$5:$E$9000,ROWS($E$5:E3900)),"")</f>
        <v/>
      </c>
      <c r="I3900" s="371" t="s">
        <v>63</v>
      </c>
      <c r="J3900" t="s">
        <v>835</v>
      </c>
      <c r="K3900" s="372">
        <v>1156</v>
      </c>
      <c r="L3900" s="388">
        <f>ROWS(K$5:K3900)</f>
        <v>3896</v>
      </c>
      <c r="M3900" s="388" t="str">
        <f>IF(_xlfn.IFNA(VLOOKUP(I3900,$AG$3:$AH$83,2,FALSE),"")='11.1'!$D$5,TXM!L3900,"")</f>
        <v/>
      </c>
      <c r="N3900" t="str">
        <f>IFERROR(SMALL($M$5:$M$9000,ROWS($M$5:M3900)),"")</f>
        <v/>
      </c>
      <c r="P3900" t="s">
        <v>1639</v>
      </c>
      <c r="S3900" s="388">
        <f>ROWS(R$5:R3900)</f>
        <v>3896</v>
      </c>
      <c r="T3900" s="388" t="str">
        <f>IF(_xlfn.IFNA(VLOOKUP(P3900,$AG$3:$AH$83,2,FALSE),"")='11.1'!$D$5,TXM!S3900,"")</f>
        <v/>
      </c>
      <c r="U3900" t="str">
        <f>IFERROR(SMALL($T$5:$T$9000,ROWS($T$5:T3900)),"")</f>
        <v/>
      </c>
    </row>
    <row r="3901" spans="1:21" ht="14.4" customHeight="1" x14ac:dyDescent="0.3">
      <c r="A3901" t="s">
        <v>1639</v>
      </c>
      <c r="D3901" s="388">
        <f>ROWS(C$5:C3901)</f>
        <v>3897</v>
      </c>
      <c r="E3901" s="388" t="str">
        <f>IF(_xlfn.IFNA(VLOOKUP(A3901,$AG$3:$AH$83,2,FALSE),"")='11.1'!$D$5,TXM!D3901,"")</f>
        <v/>
      </c>
      <c r="F3901" t="str">
        <f>IFERROR(SMALL($E$5:$E$9000,ROWS($E$5:E3901)),"")</f>
        <v/>
      </c>
      <c r="I3901" s="371" t="s">
        <v>63</v>
      </c>
      <c r="J3901" t="s">
        <v>1265</v>
      </c>
      <c r="K3901" s="372">
        <v>1087</v>
      </c>
      <c r="L3901" s="388">
        <f>ROWS(K$5:K3901)</f>
        <v>3897</v>
      </c>
      <c r="M3901" s="388" t="str">
        <f>IF(_xlfn.IFNA(VLOOKUP(I3901,$AG$3:$AH$83,2,FALSE),"")='11.1'!$D$5,TXM!L3901,"")</f>
        <v/>
      </c>
      <c r="N3901" t="str">
        <f>IFERROR(SMALL($M$5:$M$9000,ROWS($M$5:M3901)),"")</f>
        <v/>
      </c>
      <c r="P3901" t="s">
        <v>1639</v>
      </c>
      <c r="S3901" s="388">
        <f>ROWS(R$5:R3901)</f>
        <v>3897</v>
      </c>
      <c r="T3901" s="388" t="str">
        <f>IF(_xlfn.IFNA(VLOOKUP(P3901,$AG$3:$AH$83,2,FALSE),"")='11.1'!$D$5,TXM!S3901,"")</f>
        <v/>
      </c>
      <c r="U3901" t="str">
        <f>IFERROR(SMALL($T$5:$T$9000,ROWS($T$5:T3901)),"")</f>
        <v/>
      </c>
    </row>
    <row r="3902" spans="1:21" ht="14.4" customHeight="1" x14ac:dyDescent="0.3">
      <c r="A3902" t="s">
        <v>1639</v>
      </c>
      <c r="D3902" s="388">
        <f>ROWS(C$5:C3902)</f>
        <v>3898</v>
      </c>
      <c r="E3902" s="388" t="str">
        <f>IF(_xlfn.IFNA(VLOOKUP(A3902,$AG$3:$AH$83,2,FALSE),"")='11.1'!$D$5,TXM!D3902,"")</f>
        <v/>
      </c>
      <c r="F3902" t="str">
        <f>IFERROR(SMALL($E$5:$E$9000,ROWS($E$5:E3902)),"")</f>
        <v/>
      </c>
      <c r="I3902" s="371" t="s">
        <v>63</v>
      </c>
      <c r="J3902" t="s">
        <v>171</v>
      </c>
      <c r="K3902" s="372">
        <v>505</v>
      </c>
      <c r="L3902" s="388">
        <f>ROWS(K$5:K3902)</f>
        <v>3898</v>
      </c>
      <c r="M3902" s="388" t="str">
        <f>IF(_xlfn.IFNA(VLOOKUP(I3902,$AG$3:$AH$83,2,FALSE),"")='11.1'!$D$5,TXM!L3902,"")</f>
        <v/>
      </c>
      <c r="N3902" t="str">
        <f>IFERROR(SMALL($M$5:$M$9000,ROWS($M$5:M3902)),"")</f>
        <v/>
      </c>
      <c r="P3902" t="s">
        <v>1639</v>
      </c>
      <c r="S3902" s="388">
        <f>ROWS(R$5:R3902)</f>
        <v>3898</v>
      </c>
      <c r="T3902" s="388" t="str">
        <f>IF(_xlfn.IFNA(VLOOKUP(P3902,$AG$3:$AH$83,2,FALSE),"")='11.1'!$D$5,TXM!S3902,"")</f>
        <v/>
      </c>
      <c r="U3902" t="str">
        <f>IFERROR(SMALL($T$5:$T$9000,ROWS($T$5:T3902)),"")</f>
        <v/>
      </c>
    </row>
    <row r="3903" spans="1:21" ht="14.4" customHeight="1" x14ac:dyDescent="0.3">
      <c r="A3903" t="s">
        <v>1639</v>
      </c>
      <c r="D3903" s="388">
        <f>ROWS(C$5:C3903)</f>
        <v>3899</v>
      </c>
      <c r="E3903" s="388" t="str">
        <f>IF(_xlfn.IFNA(VLOOKUP(A3903,$AG$3:$AH$83,2,FALSE),"")='11.1'!$D$5,TXM!D3903,"")</f>
        <v/>
      </c>
      <c r="F3903" t="str">
        <f>IFERROR(SMALL($E$5:$E$9000,ROWS($E$5:E3903)),"")</f>
        <v/>
      </c>
      <c r="I3903" s="371" t="s">
        <v>63</v>
      </c>
      <c r="J3903" t="s">
        <v>100</v>
      </c>
      <c r="K3903" s="372">
        <v>486</v>
      </c>
      <c r="L3903" s="388">
        <f>ROWS(K$5:K3903)</f>
        <v>3899</v>
      </c>
      <c r="M3903" s="388" t="str">
        <f>IF(_xlfn.IFNA(VLOOKUP(I3903,$AG$3:$AH$83,2,FALSE),"")='11.1'!$D$5,TXM!L3903,"")</f>
        <v/>
      </c>
      <c r="N3903" t="str">
        <f>IFERROR(SMALL($M$5:$M$9000,ROWS($M$5:M3903)),"")</f>
        <v/>
      </c>
      <c r="P3903" t="s">
        <v>1639</v>
      </c>
      <c r="S3903" s="388">
        <f>ROWS(R$5:R3903)</f>
        <v>3899</v>
      </c>
      <c r="T3903" s="388" t="str">
        <f>IF(_xlfn.IFNA(VLOOKUP(P3903,$AG$3:$AH$83,2,FALSE),"")='11.1'!$D$5,TXM!S3903,"")</f>
        <v/>
      </c>
      <c r="U3903" t="str">
        <f>IFERROR(SMALL($T$5:$T$9000,ROWS($T$5:T3903)),"")</f>
        <v/>
      </c>
    </row>
    <row r="3904" spans="1:21" ht="14.4" customHeight="1" x14ac:dyDescent="0.3">
      <c r="A3904" t="s">
        <v>1639</v>
      </c>
      <c r="D3904" s="388">
        <f>ROWS(C$5:C3904)</f>
        <v>3900</v>
      </c>
      <c r="E3904" s="388" t="str">
        <f>IF(_xlfn.IFNA(VLOOKUP(A3904,$AG$3:$AH$83,2,FALSE),"")='11.1'!$D$5,TXM!D3904,"")</f>
        <v/>
      </c>
      <c r="F3904" t="str">
        <f>IFERROR(SMALL($E$5:$E$9000,ROWS($E$5:E3904)),"")</f>
        <v/>
      </c>
      <c r="I3904" s="371" t="s">
        <v>63</v>
      </c>
      <c r="J3904" t="s">
        <v>793</v>
      </c>
      <c r="K3904" s="372">
        <v>458</v>
      </c>
      <c r="L3904" s="388">
        <f>ROWS(K$5:K3904)</f>
        <v>3900</v>
      </c>
      <c r="M3904" s="388" t="str">
        <f>IF(_xlfn.IFNA(VLOOKUP(I3904,$AG$3:$AH$83,2,FALSE),"")='11.1'!$D$5,TXM!L3904,"")</f>
        <v/>
      </c>
      <c r="N3904" t="str">
        <f>IFERROR(SMALL($M$5:$M$9000,ROWS($M$5:M3904)),"")</f>
        <v/>
      </c>
      <c r="P3904" t="s">
        <v>1639</v>
      </c>
      <c r="S3904" s="388">
        <f>ROWS(R$5:R3904)</f>
        <v>3900</v>
      </c>
      <c r="T3904" s="388" t="str">
        <f>IF(_xlfn.IFNA(VLOOKUP(P3904,$AG$3:$AH$83,2,FALSE),"")='11.1'!$D$5,TXM!S3904,"")</f>
        <v/>
      </c>
      <c r="U3904" t="str">
        <f>IFERROR(SMALL($T$5:$T$9000,ROWS($T$5:T3904)),"")</f>
        <v/>
      </c>
    </row>
    <row r="3905" spans="1:21" ht="14.4" customHeight="1" x14ac:dyDescent="0.3">
      <c r="A3905" t="s">
        <v>1639</v>
      </c>
      <c r="D3905" s="388">
        <f>ROWS(C$5:C3905)</f>
        <v>3901</v>
      </c>
      <c r="E3905" s="388" t="str">
        <f>IF(_xlfn.IFNA(VLOOKUP(A3905,$AG$3:$AH$83,2,FALSE),"")='11.1'!$D$5,TXM!D3905,"")</f>
        <v/>
      </c>
      <c r="F3905" t="str">
        <f>IFERROR(SMALL($E$5:$E$9000,ROWS($E$5:E3905)),"")</f>
        <v/>
      </c>
      <c r="I3905" s="371" t="s">
        <v>63</v>
      </c>
      <c r="J3905" t="s">
        <v>103</v>
      </c>
      <c r="K3905" s="372">
        <v>231</v>
      </c>
      <c r="L3905" s="388">
        <f>ROWS(K$5:K3905)</f>
        <v>3901</v>
      </c>
      <c r="M3905" s="388" t="str">
        <f>IF(_xlfn.IFNA(VLOOKUP(I3905,$AG$3:$AH$83,2,FALSE),"")='11.1'!$D$5,TXM!L3905,"")</f>
        <v/>
      </c>
      <c r="N3905" t="str">
        <f>IFERROR(SMALL($M$5:$M$9000,ROWS($M$5:M3905)),"")</f>
        <v/>
      </c>
      <c r="P3905" t="s">
        <v>1639</v>
      </c>
      <c r="S3905" s="388">
        <f>ROWS(R$5:R3905)</f>
        <v>3901</v>
      </c>
      <c r="T3905" s="388" t="str">
        <f>IF(_xlfn.IFNA(VLOOKUP(P3905,$AG$3:$AH$83,2,FALSE),"")='11.1'!$D$5,TXM!S3905,"")</f>
        <v/>
      </c>
      <c r="U3905" t="str">
        <f>IFERROR(SMALL($T$5:$T$9000,ROWS($T$5:T3905)),"")</f>
        <v/>
      </c>
    </row>
    <row r="3906" spans="1:21" ht="14.4" customHeight="1" x14ac:dyDescent="0.3">
      <c r="A3906" t="s">
        <v>1639</v>
      </c>
      <c r="D3906" s="388">
        <f>ROWS(C$5:C3906)</f>
        <v>3902</v>
      </c>
      <c r="E3906" s="388" t="str">
        <f>IF(_xlfn.IFNA(VLOOKUP(A3906,$AG$3:$AH$83,2,FALSE),"")='11.1'!$D$5,TXM!D3906,"")</f>
        <v/>
      </c>
      <c r="F3906" t="str">
        <f>IFERROR(SMALL($E$5:$E$9000,ROWS($E$5:E3906)),"")</f>
        <v/>
      </c>
      <c r="I3906" s="371" t="s">
        <v>63</v>
      </c>
      <c r="J3906" t="s">
        <v>999</v>
      </c>
      <c r="K3906" s="372">
        <v>120</v>
      </c>
      <c r="L3906" s="388">
        <f>ROWS(K$5:K3906)</f>
        <v>3902</v>
      </c>
      <c r="M3906" s="388" t="str">
        <f>IF(_xlfn.IFNA(VLOOKUP(I3906,$AG$3:$AH$83,2,FALSE),"")='11.1'!$D$5,TXM!L3906,"")</f>
        <v/>
      </c>
      <c r="N3906" t="str">
        <f>IFERROR(SMALL($M$5:$M$9000,ROWS($M$5:M3906)),"")</f>
        <v/>
      </c>
      <c r="P3906" t="s">
        <v>1639</v>
      </c>
      <c r="S3906" s="388">
        <f>ROWS(R$5:R3906)</f>
        <v>3902</v>
      </c>
      <c r="T3906" s="388" t="str">
        <f>IF(_xlfn.IFNA(VLOOKUP(P3906,$AG$3:$AH$83,2,FALSE),"")='11.1'!$D$5,TXM!S3906,"")</f>
        <v/>
      </c>
      <c r="U3906" t="str">
        <f>IFERROR(SMALL($T$5:$T$9000,ROWS($T$5:T3906)),"")</f>
        <v/>
      </c>
    </row>
    <row r="3907" spans="1:21" ht="14.4" customHeight="1" x14ac:dyDescent="0.3">
      <c r="A3907" t="s">
        <v>1639</v>
      </c>
      <c r="D3907" s="388">
        <f>ROWS(C$5:C3907)</f>
        <v>3903</v>
      </c>
      <c r="E3907" s="388" t="str">
        <f>IF(_xlfn.IFNA(VLOOKUP(A3907,$AG$3:$AH$83,2,FALSE),"")='11.1'!$D$5,TXM!D3907,"")</f>
        <v/>
      </c>
      <c r="F3907" t="str">
        <f>IFERROR(SMALL($E$5:$E$9000,ROWS($E$5:E3907)),"")</f>
        <v/>
      </c>
      <c r="I3907" s="371" t="s">
        <v>63</v>
      </c>
      <c r="J3907" t="s">
        <v>779</v>
      </c>
      <c r="K3907" s="372">
        <v>4</v>
      </c>
      <c r="L3907" s="388">
        <f>ROWS(K$5:K3907)</f>
        <v>3903</v>
      </c>
      <c r="M3907" s="388" t="str">
        <f>IF(_xlfn.IFNA(VLOOKUP(I3907,$AG$3:$AH$83,2,FALSE),"")='11.1'!$D$5,TXM!L3907,"")</f>
        <v/>
      </c>
      <c r="N3907" t="str">
        <f>IFERROR(SMALL($M$5:$M$9000,ROWS($M$5:M3907)),"")</f>
        <v/>
      </c>
      <c r="P3907" t="s">
        <v>1639</v>
      </c>
      <c r="S3907" s="388">
        <f>ROWS(R$5:R3907)</f>
        <v>3903</v>
      </c>
      <c r="T3907" s="388" t="str">
        <f>IF(_xlfn.IFNA(VLOOKUP(P3907,$AG$3:$AH$83,2,FALSE),"")='11.1'!$D$5,TXM!S3907,"")</f>
        <v/>
      </c>
      <c r="U3907" t="str">
        <f>IFERROR(SMALL($T$5:$T$9000,ROWS($T$5:T3907)),"")</f>
        <v/>
      </c>
    </row>
    <row r="3908" spans="1:21" ht="14.4" customHeight="1" x14ac:dyDescent="0.3">
      <c r="A3908" t="s">
        <v>1639</v>
      </c>
      <c r="D3908" s="388">
        <f>ROWS(C$5:C3908)</f>
        <v>3904</v>
      </c>
      <c r="E3908" s="388" t="str">
        <f>IF(_xlfn.IFNA(VLOOKUP(A3908,$AG$3:$AH$83,2,FALSE),"")='11.1'!$D$5,TXM!D3908,"")</f>
        <v/>
      </c>
      <c r="F3908" t="str">
        <f>IFERROR(SMALL($E$5:$E$9000,ROWS($E$5:E3908)),"")</f>
        <v/>
      </c>
      <c r="I3908" s="371" t="s">
        <v>167</v>
      </c>
      <c r="J3908" t="s">
        <v>102</v>
      </c>
      <c r="K3908" s="372">
        <v>13715089</v>
      </c>
      <c r="L3908" s="388">
        <f>ROWS(K$5:K3908)</f>
        <v>3904</v>
      </c>
      <c r="M3908" s="388" t="str">
        <f>IF(_xlfn.IFNA(VLOOKUP(I3908,$AG$3:$AH$83,2,FALSE),"")='11.1'!$D$5,TXM!L3908,"")</f>
        <v/>
      </c>
      <c r="N3908" t="str">
        <f>IFERROR(SMALL($M$5:$M$9000,ROWS($M$5:M3908)),"")</f>
        <v/>
      </c>
      <c r="P3908" t="s">
        <v>1639</v>
      </c>
      <c r="S3908" s="388">
        <f>ROWS(R$5:R3908)</f>
        <v>3904</v>
      </c>
      <c r="T3908" s="388" t="str">
        <f>IF(_xlfn.IFNA(VLOOKUP(P3908,$AG$3:$AH$83,2,FALSE),"")='11.1'!$D$5,TXM!S3908,"")</f>
        <v/>
      </c>
      <c r="U3908" t="str">
        <f>IFERROR(SMALL($T$5:$T$9000,ROWS($T$5:T3908)),"")</f>
        <v/>
      </c>
    </row>
    <row r="3909" spans="1:21" ht="14.4" customHeight="1" x14ac:dyDescent="0.3">
      <c r="A3909" t="s">
        <v>1639</v>
      </c>
      <c r="D3909" s="388">
        <f>ROWS(C$5:C3909)</f>
        <v>3905</v>
      </c>
      <c r="E3909" s="388" t="str">
        <f>IF(_xlfn.IFNA(VLOOKUP(A3909,$AG$3:$AH$83,2,FALSE),"")='11.1'!$D$5,TXM!D3909,"")</f>
        <v/>
      </c>
      <c r="F3909" t="str">
        <f>IFERROR(SMALL($E$5:$E$9000,ROWS($E$5:E3909)),"")</f>
        <v/>
      </c>
      <c r="I3909" s="371" t="s">
        <v>167</v>
      </c>
      <c r="J3909" t="s">
        <v>91</v>
      </c>
      <c r="K3909" s="372">
        <v>9143908</v>
      </c>
      <c r="L3909" s="388">
        <f>ROWS(K$5:K3909)</f>
        <v>3905</v>
      </c>
      <c r="M3909" s="388" t="str">
        <f>IF(_xlfn.IFNA(VLOOKUP(I3909,$AG$3:$AH$83,2,FALSE),"")='11.1'!$D$5,TXM!L3909,"")</f>
        <v/>
      </c>
      <c r="N3909" t="str">
        <f>IFERROR(SMALL($M$5:$M$9000,ROWS($M$5:M3909)),"")</f>
        <v/>
      </c>
      <c r="P3909" t="s">
        <v>1639</v>
      </c>
      <c r="S3909" s="388">
        <f>ROWS(R$5:R3909)</f>
        <v>3905</v>
      </c>
      <c r="T3909" s="388" t="str">
        <f>IF(_xlfn.IFNA(VLOOKUP(P3909,$AG$3:$AH$83,2,FALSE),"")='11.1'!$D$5,TXM!S3909,"")</f>
        <v/>
      </c>
      <c r="U3909" t="str">
        <f>IFERROR(SMALL($T$5:$T$9000,ROWS($T$5:T3909)),"")</f>
        <v/>
      </c>
    </row>
    <row r="3910" spans="1:21" ht="14.4" customHeight="1" x14ac:dyDescent="0.3">
      <c r="A3910" t="s">
        <v>1639</v>
      </c>
      <c r="D3910" s="388">
        <f>ROWS(C$5:C3910)</f>
        <v>3906</v>
      </c>
      <c r="E3910" s="388" t="str">
        <f>IF(_xlfn.IFNA(VLOOKUP(A3910,$AG$3:$AH$83,2,FALSE),"")='11.1'!$D$5,TXM!D3910,"")</f>
        <v/>
      </c>
      <c r="F3910" t="str">
        <f>IFERROR(SMALL($E$5:$E$9000,ROWS($E$5:E3910)),"")</f>
        <v/>
      </c>
      <c r="I3910" s="371" t="s">
        <v>167</v>
      </c>
      <c r="J3910" t="s">
        <v>1265</v>
      </c>
      <c r="K3910" s="372">
        <v>3782130</v>
      </c>
      <c r="L3910" s="388">
        <f>ROWS(K$5:K3910)</f>
        <v>3906</v>
      </c>
      <c r="M3910" s="388" t="str">
        <f>IF(_xlfn.IFNA(VLOOKUP(I3910,$AG$3:$AH$83,2,FALSE),"")='11.1'!$D$5,TXM!L3910,"")</f>
        <v/>
      </c>
      <c r="N3910" t="str">
        <f>IFERROR(SMALL($M$5:$M$9000,ROWS($M$5:M3910)),"")</f>
        <v/>
      </c>
      <c r="P3910" t="s">
        <v>1639</v>
      </c>
      <c r="S3910" s="388">
        <f>ROWS(R$5:R3910)</f>
        <v>3906</v>
      </c>
      <c r="T3910" s="388" t="str">
        <f>IF(_xlfn.IFNA(VLOOKUP(P3910,$AG$3:$AH$83,2,FALSE),"")='11.1'!$D$5,TXM!S3910,"")</f>
        <v/>
      </c>
      <c r="U3910" t="str">
        <f>IFERROR(SMALL($T$5:$T$9000,ROWS($T$5:T3910)),"")</f>
        <v/>
      </c>
    </row>
    <row r="3911" spans="1:21" ht="14.4" customHeight="1" x14ac:dyDescent="0.3">
      <c r="A3911" t="s">
        <v>1639</v>
      </c>
      <c r="D3911" s="388">
        <f>ROWS(C$5:C3911)</f>
        <v>3907</v>
      </c>
      <c r="E3911" s="388" t="str">
        <f>IF(_xlfn.IFNA(VLOOKUP(A3911,$AG$3:$AH$83,2,FALSE),"")='11.1'!$D$5,TXM!D3911,"")</f>
        <v/>
      </c>
      <c r="F3911" t="str">
        <f>IFERROR(SMALL($E$5:$E$9000,ROWS($E$5:E3911)),"")</f>
        <v/>
      </c>
      <c r="I3911" s="371" t="s">
        <v>167</v>
      </c>
      <c r="J3911" t="s">
        <v>863</v>
      </c>
      <c r="K3911" s="372">
        <v>2200839</v>
      </c>
      <c r="L3911" s="388">
        <f>ROWS(K$5:K3911)</f>
        <v>3907</v>
      </c>
      <c r="M3911" s="388" t="str">
        <f>IF(_xlfn.IFNA(VLOOKUP(I3911,$AG$3:$AH$83,2,FALSE),"")='11.1'!$D$5,TXM!L3911,"")</f>
        <v/>
      </c>
      <c r="N3911" t="str">
        <f>IFERROR(SMALL($M$5:$M$9000,ROWS($M$5:M3911)),"")</f>
        <v/>
      </c>
      <c r="P3911" t="s">
        <v>1639</v>
      </c>
      <c r="S3911" s="388">
        <f>ROWS(R$5:R3911)</f>
        <v>3907</v>
      </c>
      <c r="T3911" s="388" t="str">
        <f>IF(_xlfn.IFNA(VLOOKUP(P3911,$AG$3:$AH$83,2,FALSE),"")='11.1'!$D$5,TXM!S3911,"")</f>
        <v/>
      </c>
      <c r="U3911" t="str">
        <f>IFERROR(SMALL($T$5:$T$9000,ROWS($T$5:T3911)),"")</f>
        <v/>
      </c>
    </row>
    <row r="3912" spans="1:21" ht="14.4" customHeight="1" x14ac:dyDescent="0.3">
      <c r="A3912" t="s">
        <v>1639</v>
      </c>
      <c r="D3912" s="388">
        <f>ROWS(C$5:C3912)</f>
        <v>3908</v>
      </c>
      <c r="E3912" s="388" t="str">
        <f>IF(_xlfn.IFNA(VLOOKUP(A3912,$AG$3:$AH$83,2,FALSE),"")='11.1'!$D$5,TXM!D3912,"")</f>
        <v/>
      </c>
      <c r="F3912" t="str">
        <f>IFERROR(SMALL($E$5:$E$9000,ROWS($E$5:E3912)),"")</f>
        <v/>
      </c>
      <c r="I3912" s="371" t="s">
        <v>167</v>
      </c>
      <c r="J3912" t="s">
        <v>1001</v>
      </c>
      <c r="K3912" s="372">
        <v>1980131</v>
      </c>
      <c r="L3912" s="388">
        <f>ROWS(K$5:K3912)</f>
        <v>3908</v>
      </c>
      <c r="M3912" s="388" t="str">
        <f>IF(_xlfn.IFNA(VLOOKUP(I3912,$AG$3:$AH$83,2,FALSE),"")='11.1'!$D$5,TXM!L3912,"")</f>
        <v/>
      </c>
      <c r="N3912" t="str">
        <f>IFERROR(SMALL($M$5:$M$9000,ROWS($M$5:M3912)),"")</f>
        <v/>
      </c>
      <c r="P3912" t="s">
        <v>1639</v>
      </c>
      <c r="S3912" s="388">
        <f>ROWS(R$5:R3912)</f>
        <v>3908</v>
      </c>
      <c r="T3912" s="388" t="str">
        <f>IF(_xlfn.IFNA(VLOOKUP(P3912,$AG$3:$AH$83,2,FALSE),"")='11.1'!$D$5,TXM!S3912,"")</f>
        <v/>
      </c>
      <c r="U3912" t="str">
        <f>IFERROR(SMALL($T$5:$T$9000,ROWS($T$5:T3912)),"")</f>
        <v/>
      </c>
    </row>
    <row r="3913" spans="1:21" ht="14.4" customHeight="1" x14ac:dyDescent="0.3">
      <c r="A3913" t="s">
        <v>1639</v>
      </c>
      <c r="D3913" s="388">
        <f>ROWS(C$5:C3913)</f>
        <v>3909</v>
      </c>
      <c r="E3913" s="388" t="str">
        <f>IF(_xlfn.IFNA(VLOOKUP(A3913,$AG$3:$AH$83,2,FALSE),"")='11.1'!$D$5,TXM!D3913,"")</f>
        <v/>
      </c>
      <c r="F3913" t="str">
        <f>IFERROR(SMALL($E$5:$E$9000,ROWS($E$5:E3913)),"")</f>
        <v/>
      </c>
      <c r="I3913" s="371" t="s">
        <v>167</v>
      </c>
      <c r="J3913" t="s">
        <v>106</v>
      </c>
      <c r="K3913" s="372">
        <v>610136</v>
      </c>
      <c r="L3913" s="388">
        <f>ROWS(K$5:K3913)</f>
        <v>3909</v>
      </c>
      <c r="M3913" s="388" t="str">
        <f>IF(_xlfn.IFNA(VLOOKUP(I3913,$AG$3:$AH$83,2,FALSE),"")='11.1'!$D$5,TXM!L3913,"")</f>
        <v/>
      </c>
      <c r="N3913" t="str">
        <f>IFERROR(SMALL($M$5:$M$9000,ROWS($M$5:M3913)),"")</f>
        <v/>
      </c>
      <c r="P3913" t="s">
        <v>1639</v>
      </c>
      <c r="S3913" s="388">
        <f>ROWS(R$5:R3913)</f>
        <v>3909</v>
      </c>
      <c r="T3913" s="388" t="str">
        <f>IF(_xlfn.IFNA(VLOOKUP(P3913,$AG$3:$AH$83,2,FALSE),"")='11.1'!$D$5,TXM!S3913,"")</f>
        <v/>
      </c>
      <c r="U3913" t="str">
        <f>IFERROR(SMALL($T$5:$T$9000,ROWS($T$5:T3913)),"")</f>
        <v/>
      </c>
    </row>
    <row r="3914" spans="1:21" ht="14.4" customHeight="1" x14ac:dyDescent="0.3">
      <c r="A3914" t="s">
        <v>1639</v>
      </c>
      <c r="D3914" s="388">
        <f>ROWS(C$5:C3914)</f>
        <v>3910</v>
      </c>
      <c r="E3914" s="388" t="str">
        <f>IF(_xlfn.IFNA(VLOOKUP(A3914,$AG$3:$AH$83,2,FALSE),"")='11.1'!$D$5,TXM!D3914,"")</f>
        <v/>
      </c>
      <c r="F3914" t="str">
        <f>IFERROR(SMALL($E$5:$E$9000,ROWS($E$5:E3914)),"")</f>
        <v/>
      </c>
      <c r="I3914" s="371" t="s">
        <v>167</v>
      </c>
      <c r="J3914" t="s">
        <v>819</v>
      </c>
      <c r="K3914" s="372">
        <v>309077</v>
      </c>
      <c r="L3914" s="388">
        <f>ROWS(K$5:K3914)</f>
        <v>3910</v>
      </c>
      <c r="M3914" s="388" t="str">
        <f>IF(_xlfn.IFNA(VLOOKUP(I3914,$AG$3:$AH$83,2,FALSE),"")='11.1'!$D$5,TXM!L3914,"")</f>
        <v/>
      </c>
      <c r="N3914" t="str">
        <f>IFERROR(SMALL($M$5:$M$9000,ROWS($M$5:M3914)),"")</f>
        <v/>
      </c>
      <c r="P3914" t="s">
        <v>1639</v>
      </c>
      <c r="S3914" s="388">
        <f>ROWS(R$5:R3914)</f>
        <v>3910</v>
      </c>
      <c r="T3914" s="388" t="str">
        <f>IF(_xlfn.IFNA(VLOOKUP(P3914,$AG$3:$AH$83,2,FALSE),"")='11.1'!$D$5,TXM!S3914,"")</f>
        <v/>
      </c>
      <c r="U3914" t="str">
        <f>IFERROR(SMALL($T$5:$T$9000,ROWS($T$5:T3914)),"")</f>
        <v/>
      </c>
    </row>
    <row r="3915" spans="1:21" ht="14.4" customHeight="1" x14ac:dyDescent="0.3">
      <c r="A3915" t="s">
        <v>1639</v>
      </c>
      <c r="D3915" s="388">
        <f>ROWS(C$5:C3915)</f>
        <v>3911</v>
      </c>
      <c r="E3915" s="388" t="str">
        <f>IF(_xlfn.IFNA(VLOOKUP(A3915,$AG$3:$AH$83,2,FALSE),"")='11.1'!$D$5,TXM!D3915,"")</f>
        <v/>
      </c>
      <c r="F3915" t="str">
        <f>IFERROR(SMALL($E$5:$E$9000,ROWS($E$5:E3915)),"")</f>
        <v/>
      </c>
      <c r="I3915" s="371" t="s">
        <v>167</v>
      </c>
      <c r="J3915" t="s">
        <v>1006</v>
      </c>
      <c r="K3915" s="372">
        <v>302837</v>
      </c>
      <c r="L3915" s="388">
        <f>ROWS(K$5:K3915)</f>
        <v>3911</v>
      </c>
      <c r="M3915" s="388" t="str">
        <f>IF(_xlfn.IFNA(VLOOKUP(I3915,$AG$3:$AH$83,2,FALSE),"")='11.1'!$D$5,TXM!L3915,"")</f>
        <v/>
      </c>
      <c r="N3915" t="str">
        <f>IFERROR(SMALL($M$5:$M$9000,ROWS($M$5:M3915)),"")</f>
        <v/>
      </c>
      <c r="P3915" t="s">
        <v>1639</v>
      </c>
      <c r="S3915" s="388">
        <f>ROWS(R$5:R3915)</f>
        <v>3911</v>
      </c>
      <c r="T3915" s="388" t="str">
        <f>IF(_xlfn.IFNA(VLOOKUP(P3915,$AG$3:$AH$83,2,FALSE),"")='11.1'!$D$5,TXM!S3915,"")</f>
        <v/>
      </c>
      <c r="U3915" t="str">
        <f>IFERROR(SMALL($T$5:$T$9000,ROWS($T$5:T3915)),"")</f>
        <v/>
      </c>
    </row>
    <row r="3916" spans="1:21" ht="14.4" customHeight="1" x14ac:dyDescent="0.3">
      <c r="A3916" t="s">
        <v>1639</v>
      </c>
      <c r="D3916" s="388">
        <f>ROWS(C$5:C3916)</f>
        <v>3912</v>
      </c>
      <c r="E3916" s="388" t="str">
        <f>IF(_xlfn.IFNA(VLOOKUP(A3916,$AG$3:$AH$83,2,FALSE),"")='11.1'!$D$5,TXM!D3916,"")</f>
        <v/>
      </c>
      <c r="F3916" t="str">
        <f>IFERROR(SMALL($E$5:$E$9000,ROWS($E$5:E3916)),"")</f>
        <v/>
      </c>
      <c r="I3916" s="371" t="s">
        <v>167</v>
      </c>
      <c r="J3916" t="s">
        <v>999</v>
      </c>
      <c r="K3916" s="372">
        <v>225491</v>
      </c>
      <c r="L3916" s="388">
        <f>ROWS(K$5:K3916)</f>
        <v>3912</v>
      </c>
      <c r="M3916" s="388" t="str">
        <f>IF(_xlfn.IFNA(VLOOKUP(I3916,$AG$3:$AH$83,2,FALSE),"")='11.1'!$D$5,TXM!L3916,"")</f>
        <v/>
      </c>
      <c r="N3916" t="str">
        <f>IFERROR(SMALL($M$5:$M$9000,ROWS($M$5:M3916)),"")</f>
        <v/>
      </c>
      <c r="P3916" t="s">
        <v>1639</v>
      </c>
      <c r="S3916" s="388">
        <f>ROWS(R$5:R3916)</f>
        <v>3912</v>
      </c>
      <c r="T3916" s="388" t="str">
        <f>IF(_xlfn.IFNA(VLOOKUP(P3916,$AG$3:$AH$83,2,FALSE),"")='11.1'!$D$5,TXM!S3916,"")</f>
        <v/>
      </c>
      <c r="U3916" t="str">
        <f>IFERROR(SMALL($T$5:$T$9000,ROWS($T$5:T3916)),"")</f>
        <v/>
      </c>
    </row>
    <row r="3917" spans="1:21" ht="14.4" customHeight="1" x14ac:dyDescent="0.3">
      <c r="A3917" t="s">
        <v>1639</v>
      </c>
      <c r="D3917" s="388">
        <f>ROWS(C$5:C3917)</f>
        <v>3913</v>
      </c>
      <c r="E3917" s="388" t="str">
        <f>IF(_xlfn.IFNA(VLOOKUP(A3917,$AG$3:$AH$83,2,FALSE),"")='11.1'!$D$5,TXM!D3917,"")</f>
        <v/>
      </c>
      <c r="F3917" t="str">
        <f>IFERROR(SMALL($E$5:$E$9000,ROWS($E$5:E3917)),"")</f>
        <v/>
      </c>
      <c r="I3917" s="371" t="s">
        <v>167</v>
      </c>
      <c r="J3917" t="s">
        <v>859</v>
      </c>
      <c r="K3917" s="372">
        <v>217538</v>
      </c>
      <c r="L3917" s="388">
        <f>ROWS(K$5:K3917)</f>
        <v>3913</v>
      </c>
      <c r="M3917" s="388" t="str">
        <f>IF(_xlfn.IFNA(VLOOKUP(I3917,$AG$3:$AH$83,2,FALSE),"")='11.1'!$D$5,TXM!L3917,"")</f>
        <v/>
      </c>
      <c r="N3917" t="str">
        <f>IFERROR(SMALL($M$5:$M$9000,ROWS($M$5:M3917)),"")</f>
        <v/>
      </c>
      <c r="P3917" t="s">
        <v>1639</v>
      </c>
      <c r="S3917" s="388">
        <f>ROWS(R$5:R3917)</f>
        <v>3913</v>
      </c>
      <c r="T3917" s="388" t="str">
        <f>IF(_xlfn.IFNA(VLOOKUP(P3917,$AG$3:$AH$83,2,FALSE),"")='11.1'!$D$5,TXM!S3917,"")</f>
        <v/>
      </c>
      <c r="U3917" t="str">
        <f>IFERROR(SMALL($T$5:$T$9000,ROWS($T$5:T3917)),"")</f>
        <v/>
      </c>
    </row>
    <row r="3918" spans="1:21" ht="14.4" customHeight="1" x14ac:dyDescent="0.3">
      <c r="A3918" t="s">
        <v>1639</v>
      </c>
      <c r="D3918" s="388">
        <f>ROWS(C$5:C3918)</f>
        <v>3914</v>
      </c>
      <c r="E3918" s="388" t="str">
        <f>IF(_xlfn.IFNA(VLOOKUP(A3918,$AG$3:$AH$83,2,FALSE),"")='11.1'!$D$5,TXM!D3918,"")</f>
        <v/>
      </c>
      <c r="F3918" t="str">
        <f>IFERROR(SMALL($E$5:$E$9000,ROWS($E$5:E3918)),"")</f>
        <v/>
      </c>
      <c r="I3918" s="371" t="s">
        <v>167</v>
      </c>
      <c r="J3918" t="s">
        <v>99</v>
      </c>
      <c r="K3918" s="372">
        <v>179944</v>
      </c>
      <c r="L3918" s="388">
        <f>ROWS(K$5:K3918)</f>
        <v>3914</v>
      </c>
      <c r="M3918" s="388" t="str">
        <f>IF(_xlfn.IFNA(VLOOKUP(I3918,$AG$3:$AH$83,2,FALSE),"")='11.1'!$D$5,TXM!L3918,"")</f>
        <v/>
      </c>
      <c r="N3918" t="str">
        <f>IFERROR(SMALL($M$5:$M$9000,ROWS($M$5:M3918)),"")</f>
        <v/>
      </c>
      <c r="P3918" t="s">
        <v>1639</v>
      </c>
      <c r="S3918" s="388">
        <f>ROWS(R$5:R3918)</f>
        <v>3914</v>
      </c>
      <c r="T3918" s="388" t="str">
        <f>IF(_xlfn.IFNA(VLOOKUP(P3918,$AG$3:$AH$83,2,FALSE),"")='11.1'!$D$5,TXM!S3918,"")</f>
        <v/>
      </c>
      <c r="U3918" t="str">
        <f>IFERROR(SMALL($T$5:$T$9000,ROWS($T$5:T3918)),"")</f>
        <v/>
      </c>
    </row>
    <row r="3919" spans="1:21" ht="14.4" customHeight="1" x14ac:dyDescent="0.3">
      <c r="A3919" t="s">
        <v>1639</v>
      </c>
      <c r="D3919" s="388">
        <f>ROWS(C$5:C3919)</f>
        <v>3915</v>
      </c>
      <c r="E3919" s="388" t="str">
        <f>IF(_xlfn.IFNA(VLOOKUP(A3919,$AG$3:$AH$83,2,FALSE),"")='11.1'!$D$5,TXM!D3919,"")</f>
        <v/>
      </c>
      <c r="F3919" t="str">
        <f>IFERROR(SMALL($E$5:$E$9000,ROWS($E$5:E3919)),"")</f>
        <v/>
      </c>
      <c r="I3919" s="371" t="s">
        <v>167</v>
      </c>
      <c r="J3919" t="s">
        <v>823</v>
      </c>
      <c r="K3919" s="372">
        <v>169552</v>
      </c>
      <c r="L3919" s="388">
        <f>ROWS(K$5:K3919)</f>
        <v>3915</v>
      </c>
      <c r="M3919" s="388" t="str">
        <f>IF(_xlfn.IFNA(VLOOKUP(I3919,$AG$3:$AH$83,2,FALSE),"")='11.1'!$D$5,TXM!L3919,"")</f>
        <v/>
      </c>
      <c r="N3919" t="str">
        <f>IFERROR(SMALL($M$5:$M$9000,ROWS($M$5:M3919)),"")</f>
        <v/>
      </c>
      <c r="P3919" t="s">
        <v>1639</v>
      </c>
      <c r="S3919" s="388">
        <f>ROWS(R$5:R3919)</f>
        <v>3915</v>
      </c>
      <c r="T3919" s="388" t="str">
        <f>IF(_xlfn.IFNA(VLOOKUP(P3919,$AG$3:$AH$83,2,FALSE),"")='11.1'!$D$5,TXM!S3919,"")</f>
        <v/>
      </c>
      <c r="U3919" t="str">
        <f>IFERROR(SMALL($T$5:$T$9000,ROWS($T$5:T3919)),"")</f>
        <v/>
      </c>
    </row>
    <row r="3920" spans="1:21" ht="14.4" customHeight="1" x14ac:dyDescent="0.3">
      <c r="A3920" t="s">
        <v>1639</v>
      </c>
      <c r="D3920" s="388">
        <f>ROWS(C$5:C3920)</f>
        <v>3916</v>
      </c>
      <c r="E3920" s="388" t="str">
        <f>IF(_xlfn.IFNA(VLOOKUP(A3920,$AG$3:$AH$83,2,FALSE),"")='11.1'!$D$5,TXM!D3920,"")</f>
        <v/>
      </c>
      <c r="F3920" t="str">
        <f>IFERROR(SMALL($E$5:$E$9000,ROWS($E$5:E3920)),"")</f>
        <v/>
      </c>
      <c r="I3920" s="371" t="s">
        <v>167</v>
      </c>
      <c r="J3920" t="s">
        <v>108</v>
      </c>
      <c r="K3920" s="372">
        <v>159375</v>
      </c>
      <c r="L3920" s="388">
        <f>ROWS(K$5:K3920)</f>
        <v>3916</v>
      </c>
      <c r="M3920" s="388" t="str">
        <f>IF(_xlfn.IFNA(VLOOKUP(I3920,$AG$3:$AH$83,2,FALSE),"")='11.1'!$D$5,TXM!L3920,"")</f>
        <v/>
      </c>
      <c r="N3920" t="str">
        <f>IFERROR(SMALL($M$5:$M$9000,ROWS($M$5:M3920)),"")</f>
        <v/>
      </c>
      <c r="P3920" t="s">
        <v>1639</v>
      </c>
      <c r="S3920" s="388">
        <f>ROWS(R$5:R3920)</f>
        <v>3916</v>
      </c>
      <c r="T3920" s="388" t="str">
        <f>IF(_xlfn.IFNA(VLOOKUP(P3920,$AG$3:$AH$83,2,FALSE),"")='11.1'!$D$5,TXM!S3920,"")</f>
        <v/>
      </c>
      <c r="U3920" t="str">
        <f>IFERROR(SMALL($T$5:$T$9000,ROWS($T$5:T3920)),"")</f>
        <v/>
      </c>
    </row>
    <row r="3921" spans="1:21" ht="14.4" customHeight="1" x14ac:dyDescent="0.3">
      <c r="A3921" t="s">
        <v>1639</v>
      </c>
      <c r="D3921" s="388">
        <f>ROWS(C$5:C3921)</f>
        <v>3917</v>
      </c>
      <c r="E3921" s="388" t="str">
        <f>IF(_xlfn.IFNA(VLOOKUP(A3921,$AG$3:$AH$83,2,FALSE),"")='11.1'!$D$5,TXM!D3921,"")</f>
        <v/>
      </c>
      <c r="F3921" t="str">
        <f>IFERROR(SMALL($E$5:$E$9000,ROWS($E$5:E3921)),"")</f>
        <v/>
      </c>
      <c r="I3921" s="371" t="s">
        <v>167</v>
      </c>
      <c r="J3921" t="s">
        <v>1318</v>
      </c>
      <c r="K3921" s="372">
        <v>42643</v>
      </c>
      <c r="L3921" s="388">
        <f>ROWS(K$5:K3921)</f>
        <v>3917</v>
      </c>
      <c r="M3921" s="388" t="str">
        <f>IF(_xlfn.IFNA(VLOOKUP(I3921,$AG$3:$AH$83,2,FALSE),"")='11.1'!$D$5,TXM!L3921,"")</f>
        <v/>
      </c>
      <c r="N3921" t="str">
        <f>IFERROR(SMALL($M$5:$M$9000,ROWS($M$5:M3921)),"")</f>
        <v/>
      </c>
      <c r="P3921" t="s">
        <v>1639</v>
      </c>
      <c r="S3921" s="388">
        <f>ROWS(R$5:R3921)</f>
        <v>3917</v>
      </c>
      <c r="T3921" s="388" t="str">
        <f>IF(_xlfn.IFNA(VLOOKUP(P3921,$AG$3:$AH$83,2,FALSE),"")='11.1'!$D$5,TXM!S3921,"")</f>
        <v/>
      </c>
      <c r="U3921" t="str">
        <f>IFERROR(SMALL($T$5:$T$9000,ROWS($T$5:T3921)),"")</f>
        <v/>
      </c>
    </row>
    <row r="3922" spans="1:21" ht="14.4" customHeight="1" x14ac:dyDescent="0.3">
      <c r="A3922" t="s">
        <v>1639</v>
      </c>
      <c r="D3922" s="388">
        <f>ROWS(C$5:C3922)</f>
        <v>3918</v>
      </c>
      <c r="E3922" s="388" t="str">
        <f>IF(_xlfn.IFNA(VLOOKUP(A3922,$AG$3:$AH$83,2,FALSE),"")='11.1'!$D$5,TXM!D3922,"")</f>
        <v/>
      </c>
      <c r="F3922" t="str">
        <f>IFERROR(SMALL($E$5:$E$9000,ROWS($E$5:E3922)),"")</f>
        <v/>
      </c>
      <c r="I3922" s="371" t="s">
        <v>167</v>
      </c>
      <c r="J3922" t="s">
        <v>793</v>
      </c>
      <c r="K3922" s="372">
        <v>41812</v>
      </c>
      <c r="L3922" s="388">
        <f>ROWS(K$5:K3922)</f>
        <v>3918</v>
      </c>
      <c r="M3922" s="388" t="str">
        <f>IF(_xlfn.IFNA(VLOOKUP(I3922,$AG$3:$AH$83,2,FALSE),"")='11.1'!$D$5,TXM!L3922,"")</f>
        <v/>
      </c>
      <c r="N3922" t="str">
        <f>IFERROR(SMALL($M$5:$M$9000,ROWS($M$5:M3922)),"")</f>
        <v/>
      </c>
      <c r="P3922" t="s">
        <v>1639</v>
      </c>
      <c r="S3922" s="388">
        <f>ROWS(R$5:R3922)</f>
        <v>3918</v>
      </c>
      <c r="T3922" s="388" t="str">
        <f>IF(_xlfn.IFNA(VLOOKUP(P3922,$AG$3:$AH$83,2,FALSE),"")='11.1'!$D$5,TXM!S3922,"")</f>
        <v/>
      </c>
      <c r="U3922" t="str">
        <f>IFERROR(SMALL($T$5:$T$9000,ROWS($T$5:T3922)),"")</f>
        <v/>
      </c>
    </row>
    <row r="3923" spans="1:21" ht="14.4" customHeight="1" x14ac:dyDescent="0.3">
      <c r="A3923" t="s">
        <v>1639</v>
      </c>
      <c r="D3923" s="388">
        <f>ROWS(C$5:C3923)</f>
        <v>3919</v>
      </c>
      <c r="E3923" s="388" t="str">
        <f>IF(_xlfn.IFNA(VLOOKUP(A3923,$AG$3:$AH$83,2,FALSE),"")='11.1'!$D$5,TXM!D3923,"")</f>
        <v/>
      </c>
      <c r="F3923" t="str">
        <f>IFERROR(SMALL($E$5:$E$9000,ROWS($E$5:E3923)),"")</f>
        <v/>
      </c>
      <c r="I3923" s="371" t="s">
        <v>167</v>
      </c>
      <c r="J3923" t="s">
        <v>865</v>
      </c>
      <c r="K3923" s="372">
        <v>19219</v>
      </c>
      <c r="L3923" s="388">
        <f>ROWS(K$5:K3923)</f>
        <v>3919</v>
      </c>
      <c r="M3923" s="388" t="str">
        <f>IF(_xlfn.IFNA(VLOOKUP(I3923,$AG$3:$AH$83,2,FALSE),"")='11.1'!$D$5,TXM!L3923,"")</f>
        <v/>
      </c>
      <c r="N3923" t="str">
        <f>IFERROR(SMALL($M$5:$M$9000,ROWS($M$5:M3923)),"")</f>
        <v/>
      </c>
      <c r="P3923" t="s">
        <v>1639</v>
      </c>
      <c r="S3923" s="388">
        <f>ROWS(R$5:R3923)</f>
        <v>3919</v>
      </c>
      <c r="T3923" s="388" t="str">
        <f>IF(_xlfn.IFNA(VLOOKUP(P3923,$AG$3:$AH$83,2,FALSE),"")='11.1'!$D$5,TXM!S3923,"")</f>
        <v/>
      </c>
      <c r="U3923" t="str">
        <f>IFERROR(SMALL($T$5:$T$9000,ROWS($T$5:T3923)),"")</f>
        <v/>
      </c>
    </row>
    <row r="3924" spans="1:21" ht="14.4" customHeight="1" x14ac:dyDescent="0.3">
      <c r="A3924" t="s">
        <v>1639</v>
      </c>
      <c r="D3924" s="388">
        <f>ROWS(C$5:C3924)</f>
        <v>3920</v>
      </c>
      <c r="E3924" s="388" t="str">
        <f>IF(_xlfn.IFNA(VLOOKUP(A3924,$AG$3:$AH$83,2,FALSE),"")='11.1'!$D$5,TXM!D3924,"")</f>
        <v/>
      </c>
      <c r="F3924" t="str">
        <f>IFERROR(SMALL($E$5:$E$9000,ROWS($E$5:E3924)),"")</f>
        <v/>
      </c>
      <c r="I3924" s="371" t="s">
        <v>167</v>
      </c>
      <c r="J3924" t="s">
        <v>821</v>
      </c>
      <c r="K3924" s="372">
        <v>16413</v>
      </c>
      <c r="L3924" s="388">
        <f>ROWS(K$5:K3924)</f>
        <v>3920</v>
      </c>
      <c r="M3924" s="388" t="str">
        <f>IF(_xlfn.IFNA(VLOOKUP(I3924,$AG$3:$AH$83,2,FALSE),"")='11.1'!$D$5,TXM!L3924,"")</f>
        <v/>
      </c>
      <c r="N3924" t="str">
        <f>IFERROR(SMALL($M$5:$M$9000,ROWS($M$5:M3924)),"")</f>
        <v/>
      </c>
      <c r="P3924" t="s">
        <v>1639</v>
      </c>
      <c r="S3924" s="388">
        <f>ROWS(R$5:R3924)</f>
        <v>3920</v>
      </c>
      <c r="T3924" s="388" t="str">
        <f>IF(_xlfn.IFNA(VLOOKUP(P3924,$AG$3:$AH$83,2,FALSE),"")='11.1'!$D$5,TXM!S3924,"")</f>
        <v/>
      </c>
      <c r="U3924" t="str">
        <f>IFERROR(SMALL($T$5:$T$9000,ROWS($T$5:T3924)),"")</f>
        <v/>
      </c>
    </row>
    <row r="3925" spans="1:21" ht="14.4" customHeight="1" x14ac:dyDescent="0.3">
      <c r="A3925" t="s">
        <v>1639</v>
      </c>
      <c r="D3925" s="388">
        <f>ROWS(C$5:C3925)</f>
        <v>3921</v>
      </c>
      <c r="E3925" s="388" t="str">
        <f>IF(_xlfn.IFNA(VLOOKUP(A3925,$AG$3:$AH$83,2,FALSE),"")='11.1'!$D$5,TXM!D3925,"")</f>
        <v/>
      </c>
      <c r="F3925" t="str">
        <f>IFERROR(SMALL($E$5:$E$9000,ROWS($E$5:E3925)),"")</f>
        <v/>
      </c>
      <c r="I3925" s="371" t="s">
        <v>167</v>
      </c>
      <c r="J3925" t="s">
        <v>843</v>
      </c>
      <c r="K3925" s="372">
        <v>9194</v>
      </c>
      <c r="L3925" s="388">
        <f>ROWS(K$5:K3925)</f>
        <v>3921</v>
      </c>
      <c r="M3925" s="388" t="str">
        <f>IF(_xlfn.IFNA(VLOOKUP(I3925,$AG$3:$AH$83,2,FALSE),"")='11.1'!$D$5,TXM!L3925,"")</f>
        <v/>
      </c>
      <c r="N3925" t="str">
        <f>IFERROR(SMALL($M$5:$M$9000,ROWS($M$5:M3925)),"")</f>
        <v/>
      </c>
      <c r="P3925" t="s">
        <v>1639</v>
      </c>
      <c r="S3925" s="388">
        <f>ROWS(R$5:R3925)</f>
        <v>3921</v>
      </c>
      <c r="T3925" s="388" t="str">
        <f>IF(_xlfn.IFNA(VLOOKUP(P3925,$AG$3:$AH$83,2,FALSE),"")='11.1'!$D$5,TXM!S3925,"")</f>
        <v/>
      </c>
      <c r="U3925" t="str">
        <f>IFERROR(SMALL($T$5:$T$9000,ROWS($T$5:T3925)),"")</f>
        <v/>
      </c>
    </row>
    <row r="3926" spans="1:21" ht="14.4" customHeight="1" x14ac:dyDescent="0.3">
      <c r="A3926" t="s">
        <v>1639</v>
      </c>
      <c r="D3926" s="388">
        <f>ROWS(C$5:C3926)</f>
        <v>3922</v>
      </c>
      <c r="E3926" s="388" t="str">
        <f>IF(_xlfn.IFNA(VLOOKUP(A3926,$AG$3:$AH$83,2,FALSE),"")='11.1'!$D$5,TXM!D3926,"")</f>
        <v/>
      </c>
      <c r="F3926" t="str">
        <f>IFERROR(SMALL($E$5:$E$9000,ROWS($E$5:E3926)),"")</f>
        <v/>
      </c>
      <c r="I3926" s="371" t="s">
        <v>167</v>
      </c>
      <c r="J3926" t="s">
        <v>1000</v>
      </c>
      <c r="K3926" s="372">
        <v>7299</v>
      </c>
      <c r="L3926" s="388">
        <f>ROWS(K$5:K3926)</f>
        <v>3922</v>
      </c>
      <c r="M3926" s="388" t="str">
        <f>IF(_xlfn.IFNA(VLOOKUP(I3926,$AG$3:$AH$83,2,FALSE),"")='11.1'!$D$5,TXM!L3926,"")</f>
        <v/>
      </c>
      <c r="N3926" t="str">
        <f>IFERROR(SMALL($M$5:$M$9000,ROWS($M$5:M3926)),"")</f>
        <v/>
      </c>
      <c r="P3926" t="s">
        <v>1639</v>
      </c>
      <c r="S3926" s="388">
        <f>ROWS(R$5:R3926)</f>
        <v>3922</v>
      </c>
      <c r="T3926" s="388" t="str">
        <f>IF(_xlfn.IFNA(VLOOKUP(P3926,$AG$3:$AH$83,2,FALSE),"")='11.1'!$D$5,TXM!S3926,"")</f>
        <v/>
      </c>
      <c r="U3926" t="str">
        <f>IFERROR(SMALL($T$5:$T$9000,ROWS($T$5:T3926)),"")</f>
        <v/>
      </c>
    </row>
    <row r="3927" spans="1:21" ht="14.4" customHeight="1" x14ac:dyDescent="0.3">
      <c r="A3927" t="s">
        <v>1639</v>
      </c>
      <c r="D3927" s="388">
        <f>ROWS(C$5:C3927)</f>
        <v>3923</v>
      </c>
      <c r="E3927" s="388" t="str">
        <f>IF(_xlfn.IFNA(VLOOKUP(A3927,$AG$3:$AH$83,2,FALSE),"")='11.1'!$D$5,TXM!D3927,"")</f>
        <v/>
      </c>
      <c r="F3927" t="str">
        <f>IFERROR(SMALL($E$5:$E$9000,ROWS($E$5:E3927)),"")</f>
        <v/>
      </c>
      <c r="I3927" s="371" t="s">
        <v>167</v>
      </c>
      <c r="J3927" t="s">
        <v>1365</v>
      </c>
      <c r="K3927" s="372">
        <v>2316</v>
      </c>
      <c r="L3927" s="388">
        <f>ROWS(K$5:K3927)</f>
        <v>3923</v>
      </c>
      <c r="M3927" s="388" t="str">
        <f>IF(_xlfn.IFNA(VLOOKUP(I3927,$AG$3:$AH$83,2,FALSE),"")='11.1'!$D$5,TXM!L3927,"")</f>
        <v/>
      </c>
      <c r="N3927" t="str">
        <f>IFERROR(SMALL($M$5:$M$9000,ROWS($M$5:M3927)),"")</f>
        <v/>
      </c>
      <c r="P3927" t="s">
        <v>1639</v>
      </c>
      <c r="S3927" s="388">
        <f>ROWS(R$5:R3927)</f>
        <v>3923</v>
      </c>
      <c r="T3927" s="388" t="str">
        <f>IF(_xlfn.IFNA(VLOOKUP(P3927,$AG$3:$AH$83,2,FALSE),"")='11.1'!$D$5,TXM!S3927,"")</f>
        <v/>
      </c>
      <c r="U3927" t="str">
        <f>IFERROR(SMALL($T$5:$T$9000,ROWS($T$5:T3927)),"")</f>
        <v/>
      </c>
    </row>
    <row r="3928" spans="1:21" ht="14.4" customHeight="1" x14ac:dyDescent="0.3">
      <c r="A3928" t="s">
        <v>1639</v>
      </c>
      <c r="D3928" s="388">
        <f>ROWS(C$5:C3928)</f>
        <v>3924</v>
      </c>
      <c r="E3928" s="388" t="str">
        <f>IF(_xlfn.IFNA(VLOOKUP(A3928,$AG$3:$AH$83,2,FALSE),"")='11.1'!$D$5,TXM!D3928,"")</f>
        <v/>
      </c>
      <c r="F3928" t="str">
        <f>IFERROR(SMALL($E$5:$E$9000,ROWS($E$5:E3928)),"")</f>
        <v/>
      </c>
      <c r="I3928" s="371" t="s">
        <v>167</v>
      </c>
      <c r="J3928" t="s">
        <v>1285</v>
      </c>
      <c r="K3928" s="372">
        <v>1298</v>
      </c>
      <c r="L3928" s="388">
        <f>ROWS(K$5:K3928)</f>
        <v>3924</v>
      </c>
      <c r="M3928" s="388" t="str">
        <f>IF(_xlfn.IFNA(VLOOKUP(I3928,$AG$3:$AH$83,2,FALSE),"")='11.1'!$D$5,TXM!L3928,"")</f>
        <v/>
      </c>
      <c r="N3928" t="str">
        <f>IFERROR(SMALL($M$5:$M$9000,ROWS($M$5:M3928)),"")</f>
        <v/>
      </c>
      <c r="P3928" t="s">
        <v>1639</v>
      </c>
      <c r="S3928" s="388">
        <f>ROWS(R$5:R3928)</f>
        <v>3924</v>
      </c>
      <c r="T3928" s="388" t="str">
        <f>IF(_xlfn.IFNA(VLOOKUP(P3928,$AG$3:$AH$83,2,FALSE),"")='11.1'!$D$5,TXM!S3928,"")</f>
        <v/>
      </c>
      <c r="U3928" t="str">
        <f>IFERROR(SMALL($T$5:$T$9000,ROWS($T$5:T3928)),"")</f>
        <v/>
      </c>
    </row>
    <row r="3929" spans="1:21" ht="14.4" customHeight="1" x14ac:dyDescent="0.3">
      <c r="A3929" t="s">
        <v>1639</v>
      </c>
      <c r="D3929" s="388">
        <f>ROWS(C$5:C3929)</f>
        <v>3925</v>
      </c>
      <c r="E3929" s="388" t="str">
        <f>IF(_xlfn.IFNA(VLOOKUP(A3929,$AG$3:$AH$83,2,FALSE),"")='11.1'!$D$5,TXM!D3929,"")</f>
        <v/>
      </c>
      <c r="F3929" t="str">
        <f>IFERROR(SMALL($E$5:$E$9000,ROWS($E$5:E3929)),"")</f>
        <v/>
      </c>
      <c r="I3929" s="371" t="s">
        <v>167</v>
      </c>
      <c r="J3929" t="s">
        <v>1275</v>
      </c>
      <c r="K3929" s="372">
        <v>1100</v>
      </c>
      <c r="L3929" s="388">
        <f>ROWS(K$5:K3929)</f>
        <v>3925</v>
      </c>
      <c r="M3929" s="388" t="str">
        <f>IF(_xlfn.IFNA(VLOOKUP(I3929,$AG$3:$AH$83,2,FALSE),"")='11.1'!$D$5,TXM!L3929,"")</f>
        <v/>
      </c>
      <c r="N3929" t="str">
        <f>IFERROR(SMALL($M$5:$M$9000,ROWS($M$5:M3929)),"")</f>
        <v/>
      </c>
      <c r="P3929" t="s">
        <v>1639</v>
      </c>
      <c r="S3929" s="388">
        <f>ROWS(R$5:R3929)</f>
        <v>3925</v>
      </c>
      <c r="T3929" s="388" t="str">
        <f>IF(_xlfn.IFNA(VLOOKUP(P3929,$AG$3:$AH$83,2,FALSE),"")='11.1'!$D$5,TXM!S3929,"")</f>
        <v/>
      </c>
      <c r="U3929" t="str">
        <f>IFERROR(SMALL($T$5:$T$9000,ROWS($T$5:T3929)),"")</f>
        <v/>
      </c>
    </row>
    <row r="3930" spans="1:21" ht="14.4" customHeight="1" x14ac:dyDescent="0.3">
      <c r="A3930" t="s">
        <v>1639</v>
      </c>
      <c r="D3930" s="388">
        <f>ROWS(C$5:C3930)</f>
        <v>3926</v>
      </c>
      <c r="E3930" s="388" t="str">
        <f>IF(_xlfn.IFNA(VLOOKUP(A3930,$AG$3:$AH$83,2,FALSE),"")='11.1'!$D$5,TXM!D3930,"")</f>
        <v/>
      </c>
      <c r="F3930" t="str">
        <f>IFERROR(SMALL($E$5:$E$9000,ROWS($E$5:E3930)),"")</f>
        <v/>
      </c>
      <c r="I3930" s="371" t="s">
        <v>167</v>
      </c>
      <c r="J3930" t="s">
        <v>829</v>
      </c>
      <c r="K3930" s="372">
        <v>442</v>
      </c>
      <c r="L3930" s="388">
        <f>ROWS(K$5:K3930)</f>
        <v>3926</v>
      </c>
      <c r="M3930" s="388" t="str">
        <f>IF(_xlfn.IFNA(VLOOKUP(I3930,$AG$3:$AH$83,2,FALSE),"")='11.1'!$D$5,TXM!L3930,"")</f>
        <v/>
      </c>
      <c r="N3930" t="str">
        <f>IFERROR(SMALL($M$5:$M$9000,ROWS($M$5:M3930)),"")</f>
        <v/>
      </c>
      <c r="P3930" t="s">
        <v>1639</v>
      </c>
      <c r="S3930" s="388">
        <f>ROWS(R$5:R3930)</f>
        <v>3926</v>
      </c>
      <c r="T3930" s="388" t="str">
        <f>IF(_xlfn.IFNA(VLOOKUP(P3930,$AG$3:$AH$83,2,FALSE),"")='11.1'!$D$5,TXM!S3930,"")</f>
        <v/>
      </c>
      <c r="U3930" t="str">
        <f>IFERROR(SMALL($T$5:$T$9000,ROWS($T$5:T3930)),"")</f>
        <v/>
      </c>
    </row>
    <row r="3931" spans="1:21" ht="14.4" customHeight="1" x14ac:dyDescent="0.3">
      <c r="A3931" t="s">
        <v>1639</v>
      </c>
      <c r="D3931" s="388">
        <f>ROWS(C$5:C3931)</f>
        <v>3927</v>
      </c>
      <c r="E3931" s="388" t="str">
        <f>IF(_xlfn.IFNA(VLOOKUP(A3931,$AG$3:$AH$83,2,FALSE),"")='11.1'!$D$5,TXM!D3931,"")</f>
        <v/>
      </c>
      <c r="F3931" t="str">
        <f>IFERROR(SMALL($E$5:$E$9000,ROWS($E$5:E3931)),"")</f>
        <v/>
      </c>
      <c r="I3931" s="371" t="s">
        <v>138</v>
      </c>
      <c r="J3931" t="s">
        <v>867</v>
      </c>
      <c r="K3931" s="372">
        <v>6309276434</v>
      </c>
      <c r="L3931" s="388">
        <f>ROWS(K$5:K3931)</f>
        <v>3927</v>
      </c>
      <c r="M3931" s="388" t="str">
        <f>IF(_xlfn.IFNA(VLOOKUP(I3931,$AG$3:$AH$83,2,FALSE),"")='11.1'!$D$5,TXM!L3931,"")</f>
        <v/>
      </c>
      <c r="N3931" t="str">
        <f>IFERROR(SMALL($M$5:$M$9000,ROWS($M$5:M3931)),"")</f>
        <v/>
      </c>
      <c r="P3931" t="s">
        <v>1639</v>
      </c>
      <c r="S3931" s="388">
        <f>ROWS(R$5:R3931)</f>
        <v>3927</v>
      </c>
      <c r="T3931" s="388" t="str">
        <f>IF(_xlfn.IFNA(VLOOKUP(P3931,$AG$3:$AH$83,2,FALSE),"")='11.1'!$D$5,TXM!S3931,"")</f>
        <v/>
      </c>
      <c r="U3931" t="str">
        <f>IFERROR(SMALL($T$5:$T$9000,ROWS($T$5:T3931)),"")</f>
        <v/>
      </c>
    </row>
    <row r="3932" spans="1:21" ht="14.4" customHeight="1" x14ac:dyDescent="0.3">
      <c r="A3932" t="s">
        <v>1639</v>
      </c>
      <c r="D3932" s="388">
        <f>ROWS(C$5:C3932)</f>
        <v>3928</v>
      </c>
      <c r="E3932" s="388" t="str">
        <f>IF(_xlfn.IFNA(VLOOKUP(A3932,$AG$3:$AH$83,2,FALSE),"")='11.1'!$D$5,TXM!D3932,"")</f>
        <v/>
      </c>
      <c r="F3932" t="str">
        <f>IFERROR(SMALL($E$5:$E$9000,ROWS($E$5:E3932)),"")</f>
        <v/>
      </c>
      <c r="I3932" s="371" t="s">
        <v>138</v>
      </c>
      <c r="J3932" t="s">
        <v>863</v>
      </c>
      <c r="K3932" s="372">
        <v>2459317371</v>
      </c>
      <c r="L3932" s="388">
        <f>ROWS(K$5:K3932)</f>
        <v>3928</v>
      </c>
      <c r="M3932" s="388" t="str">
        <f>IF(_xlfn.IFNA(VLOOKUP(I3932,$AG$3:$AH$83,2,FALSE),"")='11.1'!$D$5,TXM!L3932,"")</f>
        <v/>
      </c>
      <c r="N3932" t="str">
        <f>IFERROR(SMALL($M$5:$M$9000,ROWS($M$5:M3932)),"")</f>
        <v/>
      </c>
      <c r="P3932" t="s">
        <v>1639</v>
      </c>
      <c r="S3932" s="388">
        <f>ROWS(R$5:R3932)</f>
        <v>3928</v>
      </c>
      <c r="T3932" s="388" t="str">
        <f>IF(_xlfn.IFNA(VLOOKUP(P3932,$AG$3:$AH$83,2,FALSE),"")='11.1'!$D$5,TXM!S3932,"")</f>
        <v/>
      </c>
      <c r="U3932" t="str">
        <f>IFERROR(SMALL($T$5:$T$9000,ROWS($T$5:T3932)),"")</f>
        <v/>
      </c>
    </row>
    <row r="3933" spans="1:21" ht="14.4" customHeight="1" x14ac:dyDescent="0.3">
      <c r="A3933" t="s">
        <v>1639</v>
      </c>
      <c r="D3933" s="388">
        <f>ROWS(C$5:C3933)</f>
        <v>3929</v>
      </c>
      <c r="E3933" s="388" t="str">
        <f>IF(_xlfn.IFNA(VLOOKUP(A3933,$AG$3:$AH$83,2,FALSE),"")='11.1'!$D$5,TXM!D3933,"")</f>
        <v/>
      </c>
      <c r="F3933" t="str">
        <f>IFERROR(SMALL($E$5:$E$9000,ROWS($E$5:E3933)),"")</f>
        <v/>
      </c>
      <c r="I3933" s="371" t="s">
        <v>138</v>
      </c>
      <c r="J3933" t="s">
        <v>1001</v>
      </c>
      <c r="K3933" s="372">
        <v>984890459</v>
      </c>
      <c r="L3933" s="388">
        <f>ROWS(K$5:K3933)</f>
        <v>3929</v>
      </c>
      <c r="M3933" s="388" t="str">
        <f>IF(_xlfn.IFNA(VLOOKUP(I3933,$AG$3:$AH$83,2,FALSE),"")='11.1'!$D$5,TXM!L3933,"")</f>
        <v/>
      </c>
      <c r="N3933" t="str">
        <f>IFERROR(SMALL($M$5:$M$9000,ROWS($M$5:M3933)),"")</f>
        <v/>
      </c>
      <c r="P3933" t="s">
        <v>1639</v>
      </c>
      <c r="S3933" s="388">
        <f>ROWS(R$5:R3933)</f>
        <v>3929</v>
      </c>
      <c r="T3933" s="388" t="str">
        <f>IF(_xlfn.IFNA(VLOOKUP(P3933,$AG$3:$AH$83,2,FALSE),"")='11.1'!$D$5,TXM!S3933,"")</f>
        <v/>
      </c>
      <c r="U3933" t="str">
        <f>IFERROR(SMALL($T$5:$T$9000,ROWS($T$5:T3933)),"")</f>
        <v/>
      </c>
    </row>
    <row r="3934" spans="1:21" ht="14.4" customHeight="1" x14ac:dyDescent="0.3">
      <c r="A3934" t="s">
        <v>1639</v>
      </c>
      <c r="D3934" s="388">
        <f>ROWS(C$5:C3934)</f>
        <v>3930</v>
      </c>
      <c r="E3934" s="388" t="str">
        <f>IF(_xlfn.IFNA(VLOOKUP(A3934,$AG$3:$AH$83,2,FALSE),"")='11.1'!$D$5,TXM!D3934,"")</f>
        <v/>
      </c>
      <c r="F3934" t="str">
        <f>IFERROR(SMALL($E$5:$E$9000,ROWS($E$5:E3934)),"")</f>
        <v/>
      </c>
      <c r="I3934" s="371" t="s">
        <v>138</v>
      </c>
      <c r="J3934" t="s">
        <v>1318</v>
      </c>
      <c r="K3934" s="372">
        <v>751910106</v>
      </c>
      <c r="L3934" s="388">
        <f>ROWS(K$5:K3934)</f>
        <v>3930</v>
      </c>
      <c r="M3934" s="388" t="str">
        <f>IF(_xlfn.IFNA(VLOOKUP(I3934,$AG$3:$AH$83,2,FALSE),"")='11.1'!$D$5,TXM!L3934,"")</f>
        <v/>
      </c>
      <c r="N3934" t="str">
        <f>IFERROR(SMALL($M$5:$M$9000,ROWS($M$5:M3934)),"")</f>
        <v/>
      </c>
      <c r="P3934" t="s">
        <v>1639</v>
      </c>
      <c r="S3934" s="388">
        <f>ROWS(R$5:R3934)</f>
        <v>3930</v>
      </c>
      <c r="T3934" s="388" t="str">
        <f>IF(_xlfn.IFNA(VLOOKUP(P3934,$AG$3:$AH$83,2,FALSE),"")='11.1'!$D$5,TXM!S3934,"")</f>
        <v/>
      </c>
      <c r="U3934" t="str">
        <f>IFERROR(SMALL($T$5:$T$9000,ROWS($T$5:T3934)),"")</f>
        <v/>
      </c>
    </row>
    <row r="3935" spans="1:21" ht="14.4" customHeight="1" x14ac:dyDescent="0.3">
      <c r="A3935" t="s">
        <v>1639</v>
      </c>
      <c r="D3935" s="388">
        <f>ROWS(C$5:C3935)</f>
        <v>3931</v>
      </c>
      <c r="E3935" s="388" t="str">
        <f>IF(_xlfn.IFNA(VLOOKUP(A3935,$AG$3:$AH$83,2,FALSE),"")='11.1'!$D$5,TXM!D3935,"")</f>
        <v/>
      </c>
      <c r="F3935" t="str">
        <f>IFERROR(SMALL($E$5:$E$9000,ROWS($E$5:E3935)),"")</f>
        <v/>
      </c>
      <c r="I3935" s="371" t="s">
        <v>138</v>
      </c>
      <c r="J3935" t="s">
        <v>865</v>
      </c>
      <c r="K3935" s="372">
        <v>602690555</v>
      </c>
      <c r="L3935" s="388">
        <f>ROWS(K$5:K3935)</f>
        <v>3931</v>
      </c>
      <c r="M3935" s="388" t="str">
        <f>IF(_xlfn.IFNA(VLOOKUP(I3935,$AG$3:$AH$83,2,FALSE),"")='11.1'!$D$5,TXM!L3935,"")</f>
        <v/>
      </c>
      <c r="N3935" t="str">
        <f>IFERROR(SMALL($M$5:$M$9000,ROWS($M$5:M3935)),"")</f>
        <v/>
      </c>
      <c r="P3935" t="s">
        <v>1639</v>
      </c>
      <c r="S3935" s="388">
        <f>ROWS(R$5:R3935)</f>
        <v>3931</v>
      </c>
      <c r="T3935" s="388" t="str">
        <f>IF(_xlfn.IFNA(VLOOKUP(P3935,$AG$3:$AH$83,2,FALSE),"")='11.1'!$D$5,TXM!S3935,"")</f>
        <v/>
      </c>
      <c r="U3935" t="str">
        <f>IFERROR(SMALL($T$5:$T$9000,ROWS($T$5:T3935)),"")</f>
        <v/>
      </c>
    </row>
    <row r="3936" spans="1:21" ht="14.4" customHeight="1" x14ac:dyDescent="0.3">
      <c r="A3936" t="s">
        <v>1639</v>
      </c>
      <c r="D3936" s="388">
        <f>ROWS(C$5:C3936)</f>
        <v>3932</v>
      </c>
      <c r="E3936" s="388" t="str">
        <f>IF(_xlfn.IFNA(VLOOKUP(A3936,$AG$3:$AH$83,2,FALSE),"")='11.1'!$D$5,TXM!D3936,"")</f>
        <v/>
      </c>
      <c r="F3936" t="str">
        <f>IFERROR(SMALL($E$5:$E$9000,ROWS($E$5:E3936)),"")</f>
        <v/>
      </c>
      <c r="I3936" s="371" t="s">
        <v>138</v>
      </c>
      <c r="J3936" t="s">
        <v>103</v>
      </c>
      <c r="K3936" s="372">
        <v>515165115</v>
      </c>
      <c r="L3936" s="388">
        <f>ROWS(K$5:K3936)</f>
        <v>3932</v>
      </c>
      <c r="M3936" s="388" t="str">
        <f>IF(_xlfn.IFNA(VLOOKUP(I3936,$AG$3:$AH$83,2,FALSE),"")='11.1'!$D$5,TXM!L3936,"")</f>
        <v/>
      </c>
      <c r="N3936" t="str">
        <f>IFERROR(SMALL($M$5:$M$9000,ROWS($M$5:M3936)),"")</f>
        <v/>
      </c>
      <c r="P3936" t="s">
        <v>1639</v>
      </c>
      <c r="S3936" s="388">
        <f>ROWS(R$5:R3936)</f>
        <v>3932</v>
      </c>
      <c r="T3936" s="388" t="str">
        <f>IF(_xlfn.IFNA(VLOOKUP(P3936,$AG$3:$AH$83,2,FALSE),"")='11.1'!$D$5,TXM!S3936,"")</f>
        <v/>
      </c>
      <c r="U3936" t="str">
        <f>IFERROR(SMALL($T$5:$T$9000,ROWS($T$5:T3936)),"")</f>
        <v/>
      </c>
    </row>
    <row r="3937" spans="1:21" ht="14.4" customHeight="1" x14ac:dyDescent="0.3">
      <c r="A3937" t="s">
        <v>1639</v>
      </c>
      <c r="D3937" s="388">
        <f>ROWS(C$5:C3937)</f>
        <v>3933</v>
      </c>
      <c r="E3937" s="388" t="str">
        <f>IF(_xlfn.IFNA(VLOOKUP(A3937,$AG$3:$AH$83,2,FALSE),"")='11.1'!$D$5,TXM!D3937,"")</f>
        <v/>
      </c>
      <c r="F3937" t="str">
        <f>IFERROR(SMALL($E$5:$E$9000,ROWS($E$5:E3937)),"")</f>
        <v/>
      </c>
      <c r="I3937" s="371" t="s">
        <v>138</v>
      </c>
      <c r="J3937" t="s">
        <v>839</v>
      </c>
      <c r="K3937" s="372">
        <v>303211579</v>
      </c>
      <c r="L3937" s="388">
        <f>ROWS(K$5:K3937)</f>
        <v>3933</v>
      </c>
      <c r="M3937" s="388" t="str">
        <f>IF(_xlfn.IFNA(VLOOKUP(I3937,$AG$3:$AH$83,2,FALSE),"")='11.1'!$D$5,TXM!L3937,"")</f>
        <v/>
      </c>
      <c r="N3937" t="str">
        <f>IFERROR(SMALL($M$5:$M$9000,ROWS($M$5:M3937)),"")</f>
        <v/>
      </c>
      <c r="P3937" t="s">
        <v>1639</v>
      </c>
      <c r="S3937" s="388">
        <f>ROWS(R$5:R3937)</f>
        <v>3933</v>
      </c>
      <c r="T3937" s="388" t="str">
        <f>IF(_xlfn.IFNA(VLOOKUP(P3937,$AG$3:$AH$83,2,FALSE),"")='11.1'!$D$5,TXM!S3937,"")</f>
        <v/>
      </c>
      <c r="U3937" t="str">
        <f>IFERROR(SMALL($T$5:$T$9000,ROWS($T$5:T3937)),"")</f>
        <v/>
      </c>
    </row>
    <row r="3938" spans="1:21" ht="14.4" customHeight="1" x14ac:dyDescent="0.3">
      <c r="A3938" t="s">
        <v>1639</v>
      </c>
      <c r="D3938" s="388">
        <f>ROWS(C$5:C3938)</f>
        <v>3934</v>
      </c>
      <c r="E3938" s="388" t="str">
        <f>IF(_xlfn.IFNA(VLOOKUP(A3938,$AG$3:$AH$83,2,FALSE),"")='11.1'!$D$5,TXM!D3938,"")</f>
        <v/>
      </c>
      <c r="F3938" t="str">
        <f>IFERROR(SMALL($E$5:$E$9000,ROWS($E$5:E3938)),"")</f>
        <v/>
      </c>
      <c r="I3938" s="371" t="s">
        <v>138</v>
      </c>
      <c r="J3938" t="s">
        <v>1000</v>
      </c>
      <c r="K3938" s="372">
        <v>201697698</v>
      </c>
      <c r="L3938" s="388">
        <f>ROWS(K$5:K3938)</f>
        <v>3934</v>
      </c>
      <c r="M3938" s="388" t="str">
        <f>IF(_xlfn.IFNA(VLOOKUP(I3938,$AG$3:$AH$83,2,FALSE),"")='11.1'!$D$5,TXM!L3938,"")</f>
        <v/>
      </c>
      <c r="N3938" t="str">
        <f>IFERROR(SMALL($M$5:$M$9000,ROWS($M$5:M3938)),"")</f>
        <v/>
      </c>
      <c r="P3938" t="s">
        <v>1639</v>
      </c>
      <c r="S3938" s="388">
        <f>ROWS(R$5:R3938)</f>
        <v>3934</v>
      </c>
      <c r="T3938" s="388" t="str">
        <f>IF(_xlfn.IFNA(VLOOKUP(P3938,$AG$3:$AH$83,2,FALSE),"")='11.1'!$D$5,TXM!S3938,"")</f>
        <v/>
      </c>
      <c r="U3938" t="str">
        <f>IFERROR(SMALL($T$5:$T$9000,ROWS($T$5:T3938)),"")</f>
        <v/>
      </c>
    </row>
    <row r="3939" spans="1:21" ht="14.4" customHeight="1" x14ac:dyDescent="0.3">
      <c r="A3939" t="s">
        <v>1639</v>
      </c>
      <c r="D3939" s="388">
        <f>ROWS(C$5:C3939)</f>
        <v>3935</v>
      </c>
      <c r="E3939" s="388" t="str">
        <f>IF(_xlfn.IFNA(VLOOKUP(A3939,$AG$3:$AH$83,2,FALSE),"")='11.1'!$D$5,TXM!D3939,"")</f>
        <v/>
      </c>
      <c r="F3939" t="str">
        <f>IFERROR(SMALL($E$5:$E$9000,ROWS($E$5:E3939)),"")</f>
        <v/>
      </c>
      <c r="I3939" s="371" t="s">
        <v>138</v>
      </c>
      <c r="J3939" t="s">
        <v>791</v>
      </c>
      <c r="K3939" s="372">
        <v>148312452</v>
      </c>
      <c r="L3939" s="388">
        <f>ROWS(K$5:K3939)</f>
        <v>3935</v>
      </c>
      <c r="M3939" s="388" t="str">
        <f>IF(_xlfn.IFNA(VLOOKUP(I3939,$AG$3:$AH$83,2,FALSE),"")='11.1'!$D$5,TXM!L3939,"")</f>
        <v/>
      </c>
      <c r="N3939" t="str">
        <f>IFERROR(SMALL($M$5:$M$9000,ROWS($M$5:M3939)),"")</f>
        <v/>
      </c>
      <c r="P3939" t="s">
        <v>1639</v>
      </c>
      <c r="S3939" s="388">
        <f>ROWS(R$5:R3939)</f>
        <v>3935</v>
      </c>
      <c r="T3939" s="388" t="str">
        <f>IF(_xlfn.IFNA(VLOOKUP(P3939,$AG$3:$AH$83,2,FALSE),"")='11.1'!$D$5,TXM!S3939,"")</f>
        <v/>
      </c>
      <c r="U3939" t="str">
        <f>IFERROR(SMALL($T$5:$T$9000,ROWS($T$5:T3939)),"")</f>
        <v/>
      </c>
    </row>
    <row r="3940" spans="1:21" ht="14.4" customHeight="1" x14ac:dyDescent="0.3">
      <c r="A3940" t="s">
        <v>1639</v>
      </c>
      <c r="D3940" s="388">
        <f>ROWS(C$5:C3940)</f>
        <v>3936</v>
      </c>
      <c r="E3940" s="388" t="str">
        <f>IF(_xlfn.IFNA(VLOOKUP(A3940,$AG$3:$AH$83,2,FALSE),"")='11.1'!$D$5,TXM!D3940,"")</f>
        <v/>
      </c>
      <c r="F3940" t="str">
        <f>IFERROR(SMALL($E$5:$E$9000,ROWS($E$5:E3940)),"")</f>
        <v/>
      </c>
      <c r="I3940" s="371" t="s">
        <v>138</v>
      </c>
      <c r="J3940" t="s">
        <v>843</v>
      </c>
      <c r="K3940" s="372">
        <v>131891169</v>
      </c>
      <c r="L3940" s="388">
        <f>ROWS(K$5:K3940)</f>
        <v>3936</v>
      </c>
      <c r="M3940" s="388" t="str">
        <f>IF(_xlfn.IFNA(VLOOKUP(I3940,$AG$3:$AH$83,2,FALSE),"")='11.1'!$D$5,TXM!L3940,"")</f>
        <v/>
      </c>
      <c r="N3940" t="str">
        <f>IFERROR(SMALL($M$5:$M$9000,ROWS($M$5:M3940)),"")</f>
        <v/>
      </c>
      <c r="P3940" t="s">
        <v>1639</v>
      </c>
      <c r="S3940" s="388">
        <f>ROWS(R$5:R3940)</f>
        <v>3936</v>
      </c>
      <c r="T3940" s="388" t="str">
        <f>IF(_xlfn.IFNA(VLOOKUP(P3940,$AG$3:$AH$83,2,FALSE),"")='11.1'!$D$5,TXM!S3940,"")</f>
        <v/>
      </c>
      <c r="U3940" t="str">
        <f>IFERROR(SMALL($T$5:$T$9000,ROWS($T$5:T3940)),"")</f>
        <v/>
      </c>
    </row>
    <row r="3941" spans="1:21" ht="14.4" customHeight="1" x14ac:dyDescent="0.3">
      <c r="A3941" t="s">
        <v>1639</v>
      </c>
      <c r="D3941" s="388">
        <f>ROWS(C$5:C3941)</f>
        <v>3937</v>
      </c>
      <c r="E3941" s="388" t="str">
        <f>IF(_xlfn.IFNA(VLOOKUP(A3941,$AG$3:$AH$83,2,FALSE),"")='11.1'!$D$5,TXM!D3941,"")</f>
        <v/>
      </c>
      <c r="F3941" t="str">
        <f>IFERROR(SMALL($E$5:$E$9000,ROWS($E$5:E3941)),"")</f>
        <v/>
      </c>
      <c r="I3941" s="371" t="s">
        <v>138</v>
      </c>
      <c r="J3941" t="s">
        <v>1265</v>
      </c>
      <c r="K3941" s="372">
        <v>116280531</v>
      </c>
      <c r="L3941" s="388">
        <f>ROWS(K$5:K3941)</f>
        <v>3937</v>
      </c>
      <c r="M3941" s="388" t="str">
        <f>IF(_xlfn.IFNA(VLOOKUP(I3941,$AG$3:$AH$83,2,FALSE),"")='11.1'!$D$5,TXM!L3941,"")</f>
        <v/>
      </c>
      <c r="N3941" t="str">
        <f>IFERROR(SMALL($M$5:$M$9000,ROWS($M$5:M3941)),"")</f>
        <v/>
      </c>
      <c r="P3941" t="s">
        <v>1639</v>
      </c>
      <c r="S3941" s="388">
        <f>ROWS(R$5:R3941)</f>
        <v>3937</v>
      </c>
      <c r="T3941" s="388" t="str">
        <f>IF(_xlfn.IFNA(VLOOKUP(P3941,$AG$3:$AH$83,2,FALSE),"")='11.1'!$D$5,TXM!S3941,"")</f>
        <v/>
      </c>
      <c r="U3941" t="str">
        <f>IFERROR(SMALL($T$5:$T$9000,ROWS($T$5:T3941)),"")</f>
        <v/>
      </c>
    </row>
    <row r="3942" spans="1:21" ht="14.4" customHeight="1" x14ac:dyDescent="0.3">
      <c r="A3942" t="s">
        <v>1639</v>
      </c>
      <c r="D3942" s="388">
        <f>ROWS(C$5:C3942)</f>
        <v>3938</v>
      </c>
      <c r="E3942" s="388" t="str">
        <f>IF(_xlfn.IFNA(VLOOKUP(A3942,$AG$3:$AH$83,2,FALSE),"")='11.1'!$D$5,TXM!D3942,"")</f>
        <v/>
      </c>
      <c r="F3942" t="str">
        <f>IFERROR(SMALL($E$5:$E$9000,ROWS($E$5:E3942)),"")</f>
        <v/>
      </c>
      <c r="I3942" s="371" t="s">
        <v>138</v>
      </c>
      <c r="J3942" t="s">
        <v>775</v>
      </c>
      <c r="K3942" s="372">
        <v>115352002</v>
      </c>
      <c r="L3942" s="388">
        <f>ROWS(K$5:K3942)</f>
        <v>3938</v>
      </c>
      <c r="M3942" s="388" t="str">
        <f>IF(_xlfn.IFNA(VLOOKUP(I3942,$AG$3:$AH$83,2,FALSE),"")='11.1'!$D$5,TXM!L3942,"")</f>
        <v/>
      </c>
      <c r="N3942" t="str">
        <f>IFERROR(SMALL($M$5:$M$9000,ROWS($M$5:M3942)),"")</f>
        <v/>
      </c>
      <c r="P3942" t="s">
        <v>1639</v>
      </c>
      <c r="S3942" s="388">
        <f>ROWS(R$5:R3942)</f>
        <v>3938</v>
      </c>
      <c r="T3942" s="388" t="str">
        <f>IF(_xlfn.IFNA(VLOOKUP(P3942,$AG$3:$AH$83,2,FALSE),"")='11.1'!$D$5,TXM!S3942,"")</f>
        <v/>
      </c>
      <c r="U3942" t="str">
        <f>IFERROR(SMALL($T$5:$T$9000,ROWS($T$5:T3942)),"")</f>
        <v/>
      </c>
    </row>
    <row r="3943" spans="1:21" ht="14.4" customHeight="1" x14ac:dyDescent="0.3">
      <c r="A3943" t="s">
        <v>1639</v>
      </c>
      <c r="D3943" s="388">
        <f>ROWS(C$5:C3943)</f>
        <v>3939</v>
      </c>
      <c r="E3943" s="388" t="str">
        <f>IF(_xlfn.IFNA(VLOOKUP(A3943,$AG$3:$AH$83,2,FALSE),"")='11.1'!$D$5,TXM!D3943,"")</f>
        <v/>
      </c>
      <c r="F3943" t="str">
        <f>IFERROR(SMALL($E$5:$E$9000,ROWS($E$5:E3943)),"")</f>
        <v/>
      </c>
      <c r="I3943" s="371" t="s">
        <v>138</v>
      </c>
      <c r="J3943" t="s">
        <v>173</v>
      </c>
      <c r="K3943" s="372">
        <v>109746152</v>
      </c>
      <c r="L3943" s="388">
        <f>ROWS(K$5:K3943)</f>
        <v>3939</v>
      </c>
      <c r="M3943" s="388" t="str">
        <f>IF(_xlfn.IFNA(VLOOKUP(I3943,$AG$3:$AH$83,2,FALSE),"")='11.1'!$D$5,TXM!L3943,"")</f>
        <v/>
      </c>
      <c r="N3943" t="str">
        <f>IFERROR(SMALL($M$5:$M$9000,ROWS($M$5:M3943)),"")</f>
        <v/>
      </c>
      <c r="P3943" t="s">
        <v>1639</v>
      </c>
      <c r="S3943" s="388">
        <f>ROWS(R$5:R3943)</f>
        <v>3939</v>
      </c>
      <c r="T3943" s="388" t="str">
        <f>IF(_xlfn.IFNA(VLOOKUP(P3943,$AG$3:$AH$83,2,FALSE),"")='11.1'!$D$5,TXM!S3943,"")</f>
        <v/>
      </c>
      <c r="U3943" t="str">
        <f>IFERROR(SMALL($T$5:$T$9000,ROWS($T$5:T3943)),"")</f>
        <v/>
      </c>
    </row>
    <row r="3944" spans="1:21" ht="14.4" customHeight="1" x14ac:dyDescent="0.3">
      <c r="A3944" t="s">
        <v>1639</v>
      </c>
      <c r="D3944" s="388">
        <f>ROWS(C$5:C3944)</f>
        <v>3940</v>
      </c>
      <c r="E3944" s="388" t="str">
        <f>IF(_xlfn.IFNA(VLOOKUP(A3944,$AG$3:$AH$83,2,FALSE),"")='11.1'!$D$5,TXM!D3944,"")</f>
        <v/>
      </c>
      <c r="F3944" t="str">
        <f>IFERROR(SMALL($E$5:$E$9000,ROWS($E$5:E3944)),"")</f>
        <v/>
      </c>
      <c r="I3944" s="371" t="s">
        <v>138</v>
      </c>
      <c r="J3944" t="s">
        <v>107</v>
      </c>
      <c r="K3944" s="372">
        <v>105363993</v>
      </c>
      <c r="L3944" s="388">
        <f>ROWS(K$5:K3944)</f>
        <v>3940</v>
      </c>
      <c r="M3944" s="388" t="str">
        <f>IF(_xlfn.IFNA(VLOOKUP(I3944,$AG$3:$AH$83,2,FALSE),"")='11.1'!$D$5,TXM!L3944,"")</f>
        <v/>
      </c>
      <c r="N3944" t="str">
        <f>IFERROR(SMALL($M$5:$M$9000,ROWS($M$5:M3944)),"")</f>
        <v/>
      </c>
      <c r="P3944" t="s">
        <v>1639</v>
      </c>
      <c r="S3944" s="388">
        <f>ROWS(R$5:R3944)</f>
        <v>3940</v>
      </c>
      <c r="T3944" s="388" t="str">
        <f>IF(_xlfn.IFNA(VLOOKUP(P3944,$AG$3:$AH$83,2,FALSE),"")='11.1'!$D$5,TXM!S3944,"")</f>
        <v/>
      </c>
      <c r="U3944" t="str">
        <f>IFERROR(SMALL($T$5:$T$9000,ROWS($T$5:T3944)),"")</f>
        <v/>
      </c>
    </row>
    <row r="3945" spans="1:21" ht="14.4" customHeight="1" x14ac:dyDescent="0.3">
      <c r="A3945" t="s">
        <v>1639</v>
      </c>
      <c r="D3945" s="388">
        <f>ROWS(C$5:C3945)</f>
        <v>3941</v>
      </c>
      <c r="E3945" s="388" t="str">
        <f>IF(_xlfn.IFNA(VLOOKUP(A3945,$AG$3:$AH$83,2,FALSE),"")='11.1'!$D$5,TXM!D3945,"")</f>
        <v/>
      </c>
      <c r="F3945" t="str">
        <f>IFERROR(SMALL($E$5:$E$9000,ROWS($E$5:E3945)),"")</f>
        <v/>
      </c>
      <c r="I3945" s="371" t="s">
        <v>138</v>
      </c>
      <c r="J3945" t="s">
        <v>97</v>
      </c>
      <c r="K3945" s="372">
        <v>104354138</v>
      </c>
      <c r="L3945" s="388">
        <f>ROWS(K$5:K3945)</f>
        <v>3941</v>
      </c>
      <c r="M3945" s="388" t="str">
        <f>IF(_xlfn.IFNA(VLOOKUP(I3945,$AG$3:$AH$83,2,FALSE),"")='11.1'!$D$5,TXM!L3945,"")</f>
        <v/>
      </c>
      <c r="N3945" t="str">
        <f>IFERROR(SMALL($M$5:$M$9000,ROWS($M$5:M3945)),"")</f>
        <v/>
      </c>
      <c r="P3945" t="s">
        <v>1639</v>
      </c>
      <c r="S3945" s="388">
        <f>ROWS(R$5:R3945)</f>
        <v>3941</v>
      </c>
      <c r="T3945" s="388" t="str">
        <f>IF(_xlfn.IFNA(VLOOKUP(P3945,$AG$3:$AH$83,2,FALSE),"")='11.1'!$D$5,TXM!S3945,"")</f>
        <v/>
      </c>
      <c r="U3945" t="str">
        <f>IFERROR(SMALL($T$5:$T$9000,ROWS($T$5:T3945)),"")</f>
        <v/>
      </c>
    </row>
    <row r="3946" spans="1:21" ht="14.4" customHeight="1" x14ac:dyDescent="0.3">
      <c r="A3946" t="s">
        <v>1639</v>
      </c>
      <c r="D3946" s="388">
        <f>ROWS(C$5:C3946)</f>
        <v>3942</v>
      </c>
      <c r="E3946" s="388" t="str">
        <f>IF(_xlfn.IFNA(VLOOKUP(A3946,$AG$3:$AH$83,2,FALSE),"")='11.1'!$D$5,TXM!D3946,"")</f>
        <v/>
      </c>
      <c r="F3946" t="str">
        <f>IFERROR(SMALL($E$5:$E$9000,ROWS($E$5:E3946)),"")</f>
        <v/>
      </c>
      <c r="I3946" s="371" t="s">
        <v>138</v>
      </c>
      <c r="J3946" t="s">
        <v>108</v>
      </c>
      <c r="K3946" s="372">
        <v>72928028</v>
      </c>
      <c r="L3946" s="388">
        <f>ROWS(K$5:K3946)</f>
        <v>3942</v>
      </c>
      <c r="M3946" s="388" t="str">
        <f>IF(_xlfn.IFNA(VLOOKUP(I3946,$AG$3:$AH$83,2,FALSE),"")='11.1'!$D$5,TXM!L3946,"")</f>
        <v/>
      </c>
      <c r="N3946" t="str">
        <f>IFERROR(SMALL($M$5:$M$9000,ROWS($M$5:M3946)),"")</f>
        <v/>
      </c>
      <c r="P3946" t="s">
        <v>1639</v>
      </c>
      <c r="S3946" s="388">
        <f>ROWS(R$5:R3946)</f>
        <v>3942</v>
      </c>
      <c r="T3946" s="388" t="str">
        <f>IF(_xlfn.IFNA(VLOOKUP(P3946,$AG$3:$AH$83,2,FALSE),"")='11.1'!$D$5,TXM!S3946,"")</f>
        <v/>
      </c>
      <c r="U3946" t="str">
        <f>IFERROR(SMALL($T$5:$T$9000,ROWS($T$5:T3946)),"")</f>
        <v/>
      </c>
    </row>
    <row r="3947" spans="1:21" ht="14.4" customHeight="1" x14ac:dyDescent="0.3">
      <c r="A3947" t="s">
        <v>1639</v>
      </c>
      <c r="D3947" s="388">
        <f>ROWS(C$5:C3947)</f>
        <v>3943</v>
      </c>
      <c r="E3947" s="388" t="str">
        <f>IF(_xlfn.IFNA(VLOOKUP(A3947,$AG$3:$AH$83,2,FALSE),"")='11.1'!$D$5,TXM!D3947,"")</f>
        <v/>
      </c>
      <c r="F3947" t="str">
        <f>IFERROR(SMALL($E$5:$E$9000,ROWS($E$5:E3947)),"")</f>
        <v/>
      </c>
      <c r="I3947" s="371" t="s">
        <v>138</v>
      </c>
      <c r="J3947" t="s">
        <v>1005</v>
      </c>
      <c r="K3947" s="372">
        <v>63282378</v>
      </c>
      <c r="L3947" s="388">
        <f>ROWS(K$5:K3947)</f>
        <v>3943</v>
      </c>
      <c r="M3947" s="388" t="str">
        <f>IF(_xlfn.IFNA(VLOOKUP(I3947,$AG$3:$AH$83,2,FALSE),"")='11.1'!$D$5,TXM!L3947,"")</f>
        <v/>
      </c>
      <c r="N3947" t="str">
        <f>IFERROR(SMALL($M$5:$M$9000,ROWS($M$5:M3947)),"")</f>
        <v/>
      </c>
      <c r="P3947" t="s">
        <v>1639</v>
      </c>
      <c r="S3947" s="388">
        <f>ROWS(R$5:R3947)</f>
        <v>3943</v>
      </c>
      <c r="T3947" s="388" t="str">
        <f>IF(_xlfn.IFNA(VLOOKUP(P3947,$AG$3:$AH$83,2,FALSE),"")='11.1'!$D$5,TXM!S3947,"")</f>
        <v/>
      </c>
      <c r="U3947" t="str">
        <f>IFERROR(SMALL($T$5:$T$9000,ROWS($T$5:T3947)),"")</f>
        <v/>
      </c>
    </row>
    <row r="3948" spans="1:21" ht="14.4" customHeight="1" x14ac:dyDescent="0.3">
      <c r="A3948" t="s">
        <v>1639</v>
      </c>
      <c r="D3948" s="388">
        <f>ROWS(C$5:C3948)</f>
        <v>3944</v>
      </c>
      <c r="E3948" s="388" t="str">
        <f>IF(_xlfn.IFNA(VLOOKUP(A3948,$AG$3:$AH$83,2,FALSE),"")='11.1'!$D$5,TXM!D3948,"")</f>
        <v/>
      </c>
      <c r="F3948" t="str">
        <f>IFERROR(SMALL($E$5:$E$9000,ROWS($E$5:E3948)),"")</f>
        <v/>
      </c>
      <c r="I3948" s="371" t="s">
        <v>138</v>
      </c>
      <c r="J3948" t="s">
        <v>106</v>
      </c>
      <c r="K3948" s="372">
        <v>62405132</v>
      </c>
      <c r="L3948" s="388">
        <f>ROWS(K$5:K3948)</f>
        <v>3944</v>
      </c>
      <c r="M3948" s="388" t="str">
        <f>IF(_xlfn.IFNA(VLOOKUP(I3948,$AG$3:$AH$83,2,FALSE),"")='11.1'!$D$5,TXM!L3948,"")</f>
        <v/>
      </c>
      <c r="N3948" t="str">
        <f>IFERROR(SMALL($M$5:$M$9000,ROWS($M$5:M3948)),"")</f>
        <v/>
      </c>
      <c r="P3948" t="s">
        <v>1639</v>
      </c>
      <c r="S3948" s="388">
        <f>ROWS(R$5:R3948)</f>
        <v>3944</v>
      </c>
      <c r="T3948" s="388" t="str">
        <f>IF(_xlfn.IFNA(VLOOKUP(P3948,$AG$3:$AH$83,2,FALSE),"")='11.1'!$D$5,TXM!S3948,"")</f>
        <v/>
      </c>
      <c r="U3948" t="str">
        <f>IFERROR(SMALL($T$5:$T$9000,ROWS($T$5:T3948)),"")</f>
        <v/>
      </c>
    </row>
    <row r="3949" spans="1:21" ht="14.4" customHeight="1" x14ac:dyDescent="0.3">
      <c r="A3949" t="s">
        <v>1639</v>
      </c>
      <c r="D3949" s="388">
        <f>ROWS(C$5:C3949)</f>
        <v>3945</v>
      </c>
      <c r="E3949" s="388" t="str">
        <f>IF(_xlfn.IFNA(VLOOKUP(A3949,$AG$3:$AH$83,2,FALSE),"")='11.1'!$D$5,TXM!D3949,"")</f>
        <v/>
      </c>
      <c r="F3949" t="str">
        <f>IFERROR(SMALL($E$5:$E$9000,ROWS($E$5:E3949)),"")</f>
        <v/>
      </c>
      <c r="I3949" s="371" t="s">
        <v>138</v>
      </c>
      <c r="J3949" t="s">
        <v>813</v>
      </c>
      <c r="K3949" s="372">
        <v>60393572</v>
      </c>
      <c r="L3949" s="388">
        <f>ROWS(K$5:K3949)</f>
        <v>3945</v>
      </c>
      <c r="M3949" s="388" t="str">
        <f>IF(_xlfn.IFNA(VLOOKUP(I3949,$AG$3:$AH$83,2,FALSE),"")='11.1'!$D$5,TXM!L3949,"")</f>
        <v/>
      </c>
      <c r="N3949" t="str">
        <f>IFERROR(SMALL($M$5:$M$9000,ROWS($M$5:M3949)),"")</f>
        <v/>
      </c>
      <c r="P3949" t="s">
        <v>1639</v>
      </c>
      <c r="S3949" s="388">
        <f>ROWS(R$5:R3949)</f>
        <v>3945</v>
      </c>
      <c r="T3949" s="388" t="str">
        <f>IF(_xlfn.IFNA(VLOOKUP(P3949,$AG$3:$AH$83,2,FALSE),"")='11.1'!$D$5,TXM!S3949,"")</f>
        <v/>
      </c>
      <c r="U3949" t="str">
        <f>IFERROR(SMALL($T$5:$T$9000,ROWS($T$5:T3949)),"")</f>
        <v/>
      </c>
    </row>
    <row r="3950" spans="1:21" ht="14.4" customHeight="1" x14ac:dyDescent="0.3">
      <c r="A3950" t="s">
        <v>1639</v>
      </c>
      <c r="D3950" s="388">
        <f>ROWS(C$5:C3950)</f>
        <v>3946</v>
      </c>
      <c r="E3950" s="388" t="str">
        <f>IF(_xlfn.IFNA(VLOOKUP(A3950,$AG$3:$AH$83,2,FALSE),"")='11.1'!$D$5,TXM!D3950,"")</f>
        <v/>
      </c>
      <c r="F3950" t="str">
        <f>IFERROR(SMALL($E$5:$E$9000,ROWS($E$5:E3950)),"")</f>
        <v/>
      </c>
      <c r="I3950" s="371" t="s">
        <v>138</v>
      </c>
      <c r="J3950" t="s">
        <v>95</v>
      </c>
      <c r="K3950" s="372">
        <v>54674853</v>
      </c>
      <c r="L3950" s="388">
        <f>ROWS(K$5:K3950)</f>
        <v>3946</v>
      </c>
      <c r="M3950" s="388" t="str">
        <f>IF(_xlfn.IFNA(VLOOKUP(I3950,$AG$3:$AH$83,2,FALSE),"")='11.1'!$D$5,TXM!L3950,"")</f>
        <v/>
      </c>
      <c r="N3950" t="str">
        <f>IFERROR(SMALL($M$5:$M$9000,ROWS($M$5:M3950)),"")</f>
        <v/>
      </c>
      <c r="P3950" t="s">
        <v>1639</v>
      </c>
      <c r="S3950" s="388">
        <f>ROWS(R$5:R3950)</f>
        <v>3946</v>
      </c>
      <c r="T3950" s="388" t="str">
        <f>IF(_xlfn.IFNA(VLOOKUP(P3950,$AG$3:$AH$83,2,FALSE),"")='11.1'!$D$5,TXM!S3950,"")</f>
        <v/>
      </c>
      <c r="U3950" t="str">
        <f>IFERROR(SMALL($T$5:$T$9000,ROWS($T$5:T3950)),"")</f>
        <v/>
      </c>
    </row>
    <row r="3951" spans="1:21" ht="14.4" customHeight="1" x14ac:dyDescent="0.3">
      <c r="A3951" t="s">
        <v>1639</v>
      </c>
      <c r="D3951" s="388">
        <f>ROWS(C$5:C3951)</f>
        <v>3947</v>
      </c>
      <c r="E3951" s="388" t="str">
        <f>IF(_xlfn.IFNA(VLOOKUP(A3951,$AG$3:$AH$83,2,FALSE),"")='11.1'!$D$5,TXM!D3951,"")</f>
        <v/>
      </c>
      <c r="F3951" t="str">
        <f>IFERROR(SMALL($E$5:$E$9000,ROWS($E$5:E3951)),"")</f>
        <v/>
      </c>
      <c r="I3951" s="371" t="s">
        <v>138</v>
      </c>
      <c r="J3951" t="s">
        <v>104</v>
      </c>
      <c r="K3951" s="372">
        <v>53548348</v>
      </c>
      <c r="L3951" s="388">
        <f>ROWS(K$5:K3951)</f>
        <v>3947</v>
      </c>
      <c r="M3951" s="388" t="str">
        <f>IF(_xlfn.IFNA(VLOOKUP(I3951,$AG$3:$AH$83,2,FALSE),"")='11.1'!$D$5,TXM!L3951,"")</f>
        <v/>
      </c>
      <c r="N3951" t="str">
        <f>IFERROR(SMALL($M$5:$M$9000,ROWS($M$5:M3951)),"")</f>
        <v/>
      </c>
      <c r="P3951" t="s">
        <v>1639</v>
      </c>
      <c r="S3951" s="388">
        <f>ROWS(R$5:R3951)</f>
        <v>3947</v>
      </c>
      <c r="T3951" s="388" t="str">
        <f>IF(_xlfn.IFNA(VLOOKUP(P3951,$AG$3:$AH$83,2,FALSE),"")='11.1'!$D$5,TXM!S3951,"")</f>
        <v/>
      </c>
      <c r="U3951" t="str">
        <f>IFERROR(SMALL($T$5:$T$9000,ROWS($T$5:T3951)),"")</f>
        <v/>
      </c>
    </row>
    <row r="3952" spans="1:21" ht="14.4" customHeight="1" x14ac:dyDescent="0.3">
      <c r="A3952" t="s">
        <v>1639</v>
      </c>
      <c r="D3952" s="388">
        <f>ROWS(C$5:C3952)</f>
        <v>3948</v>
      </c>
      <c r="E3952" s="388" t="str">
        <f>IF(_xlfn.IFNA(VLOOKUP(A3952,$AG$3:$AH$83,2,FALSE),"")='11.1'!$D$5,TXM!D3952,"")</f>
        <v/>
      </c>
      <c r="F3952" t="str">
        <f>IFERROR(SMALL($E$5:$E$9000,ROWS($E$5:E3952)),"")</f>
        <v/>
      </c>
      <c r="I3952" s="371" t="s">
        <v>138</v>
      </c>
      <c r="J3952" t="s">
        <v>93</v>
      </c>
      <c r="K3952" s="372">
        <v>49981371</v>
      </c>
      <c r="L3952" s="388">
        <f>ROWS(K$5:K3952)</f>
        <v>3948</v>
      </c>
      <c r="M3952" s="388" t="str">
        <f>IF(_xlfn.IFNA(VLOOKUP(I3952,$AG$3:$AH$83,2,FALSE),"")='11.1'!$D$5,TXM!L3952,"")</f>
        <v/>
      </c>
      <c r="N3952" t="str">
        <f>IFERROR(SMALL($M$5:$M$9000,ROWS($M$5:M3952)),"")</f>
        <v/>
      </c>
      <c r="P3952" t="s">
        <v>1639</v>
      </c>
      <c r="S3952" s="388">
        <f>ROWS(R$5:R3952)</f>
        <v>3948</v>
      </c>
      <c r="T3952" s="388" t="str">
        <f>IF(_xlfn.IFNA(VLOOKUP(P3952,$AG$3:$AH$83,2,FALSE),"")='11.1'!$D$5,TXM!S3952,"")</f>
        <v/>
      </c>
      <c r="U3952" t="str">
        <f>IFERROR(SMALL($T$5:$T$9000,ROWS($T$5:T3952)),"")</f>
        <v/>
      </c>
    </row>
    <row r="3953" spans="1:21" ht="14.4" customHeight="1" x14ac:dyDescent="0.3">
      <c r="A3953" t="s">
        <v>1639</v>
      </c>
      <c r="D3953" s="388">
        <f>ROWS(C$5:C3953)</f>
        <v>3949</v>
      </c>
      <c r="E3953" s="388" t="str">
        <f>IF(_xlfn.IFNA(VLOOKUP(A3953,$AG$3:$AH$83,2,FALSE),"")='11.1'!$D$5,TXM!D3953,"")</f>
        <v/>
      </c>
      <c r="F3953" t="str">
        <f>IFERROR(SMALL($E$5:$E$9000,ROWS($E$5:E3953)),"")</f>
        <v/>
      </c>
      <c r="I3953" s="371" t="s">
        <v>138</v>
      </c>
      <c r="J3953" t="s">
        <v>999</v>
      </c>
      <c r="K3953" s="372">
        <v>47866499</v>
      </c>
      <c r="L3953" s="388">
        <f>ROWS(K$5:K3953)</f>
        <v>3949</v>
      </c>
      <c r="M3953" s="388" t="str">
        <f>IF(_xlfn.IFNA(VLOOKUP(I3953,$AG$3:$AH$83,2,FALSE),"")='11.1'!$D$5,TXM!L3953,"")</f>
        <v/>
      </c>
      <c r="N3953" t="str">
        <f>IFERROR(SMALL($M$5:$M$9000,ROWS($M$5:M3953)),"")</f>
        <v/>
      </c>
      <c r="P3953" t="s">
        <v>1639</v>
      </c>
      <c r="S3953" s="388">
        <f>ROWS(R$5:R3953)</f>
        <v>3949</v>
      </c>
      <c r="T3953" s="388" t="str">
        <f>IF(_xlfn.IFNA(VLOOKUP(P3953,$AG$3:$AH$83,2,FALSE),"")='11.1'!$D$5,TXM!S3953,"")</f>
        <v/>
      </c>
      <c r="U3953" t="str">
        <f>IFERROR(SMALL($T$5:$T$9000,ROWS($T$5:T3953)),"")</f>
        <v/>
      </c>
    </row>
    <row r="3954" spans="1:21" ht="14.4" customHeight="1" x14ac:dyDescent="0.3">
      <c r="A3954" t="s">
        <v>1639</v>
      </c>
      <c r="D3954" s="388">
        <f>ROWS(C$5:C3954)</f>
        <v>3950</v>
      </c>
      <c r="E3954" s="388" t="str">
        <f>IF(_xlfn.IFNA(VLOOKUP(A3954,$AG$3:$AH$83,2,FALSE),"")='11.1'!$D$5,TXM!D3954,"")</f>
        <v/>
      </c>
      <c r="F3954" t="str">
        <f>IFERROR(SMALL($E$5:$E$9000,ROWS($E$5:E3954)),"")</f>
        <v/>
      </c>
      <c r="I3954" s="371" t="s">
        <v>138</v>
      </c>
      <c r="J3954" t="s">
        <v>821</v>
      </c>
      <c r="K3954" s="372">
        <v>40143894</v>
      </c>
      <c r="L3954" s="388">
        <f>ROWS(K$5:K3954)</f>
        <v>3950</v>
      </c>
      <c r="M3954" s="388" t="str">
        <f>IF(_xlfn.IFNA(VLOOKUP(I3954,$AG$3:$AH$83,2,FALSE),"")='11.1'!$D$5,TXM!L3954,"")</f>
        <v/>
      </c>
      <c r="N3954" t="str">
        <f>IFERROR(SMALL($M$5:$M$9000,ROWS($M$5:M3954)),"")</f>
        <v/>
      </c>
      <c r="P3954" t="s">
        <v>1639</v>
      </c>
      <c r="S3954" s="388">
        <f>ROWS(R$5:R3954)</f>
        <v>3950</v>
      </c>
      <c r="T3954" s="388" t="str">
        <f>IF(_xlfn.IFNA(VLOOKUP(P3954,$AG$3:$AH$83,2,FALSE),"")='11.1'!$D$5,TXM!S3954,"")</f>
        <v/>
      </c>
      <c r="U3954" t="str">
        <f>IFERROR(SMALL($T$5:$T$9000,ROWS($T$5:T3954)),"")</f>
        <v/>
      </c>
    </row>
    <row r="3955" spans="1:21" ht="14.4" customHeight="1" x14ac:dyDescent="0.3">
      <c r="A3955" t="s">
        <v>1639</v>
      </c>
      <c r="D3955" s="388">
        <f>ROWS(C$5:C3955)</f>
        <v>3951</v>
      </c>
      <c r="E3955" s="388" t="str">
        <f>IF(_xlfn.IFNA(VLOOKUP(A3955,$AG$3:$AH$83,2,FALSE),"")='11.1'!$D$5,TXM!D3955,"")</f>
        <v/>
      </c>
      <c r="F3955" t="str">
        <f>IFERROR(SMALL($E$5:$E$9000,ROWS($E$5:E3955)),"")</f>
        <v/>
      </c>
      <c r="I3955" s="371" t="s">
        <v>138</v>
      </c>
      <c r="J3955" t="s">
        <v>99</v>
      </c>
      <c r="K3955" s="372">
        <v>36049965</v>
      </c>
      <c r="L3955" s="388">
        <f>ROWS(K$5:K3955)</f>
        <v>3951</v>
      </c>
      <c r="M3955" s="388" t="str">
        <f>IF(_xlfn.IFNA(VLOOKUP(I3955,$AG$3:$AH$83,2,FALSE),"")='11.1'!$D$5,TXM!L3955,"")</f>
        <v/>
      </c>
      <c r="N3955" t="str">
        <f>IFERROR(SMALL($M$5:$M$9000,ROWS($M$5:M3955)),"")</f>
        <v/>
      </c>
      <c r="P3955" t="s">
        <v>1639</v>
      </c>
      <c r="S3955" s="388">
        <f>ROWS(R$5:R3955)</f>
        <v>3951</v>
      </c>
      <c r="T3955" s="388" t="str">
        <f>IF(_xlfn.IFNA(VLOOKUP(P3955,$AG$3:$AH$83,2,FALSE),"")='11.1'!$D$5,TXM!S3955,"")</f>
        <v/>
      </c>
      <c r="U3955" t="str">
        <f>IFERROR(SMALL($T$5:$T$9000,ROWS($T$5:T3955)),"")</f>
        <v/>
      </c>
    </row>
    <row r="3956" spans="1:21" ht="14.4" customHeight="1" x14ac:dyDescent="0.3">
      <c r="A3956" t="s">
        <v>1639</v>
      </c>
      <c r="D3956" s="388">
        <f>ROWS(C$5:C3956)</f>
        <v>3952</v>
      </c>
      <c r="E3956" s="388" t="str">
        <f>IF(_xlfn.IFNA(VLOOKUP(A3956,$AG$3:$AH$83,2,FALSE),"")='11.1'!$D$5,TXM!D3956,"")</f>
        <v/>
      </c>
      <c r="F3956" t="str">
        <f>IFERROR(SMALL($E$5:$E$9000,ROWS($E$5:E3956)),"")</f>
        <v/>
      </c>
      <c r="I3956" s="371" t="s">
        <v>138</v>
      </c>
      <c r="J3956" t="s">
        <v>1285</v>
      </c>
      <c r="K3956" s="372">
        <v>27275184</v>
      </c>
      <c r="L3956" s="388">
        <f>ROWS(K$5:K3956)</f>
        <v>3952</v>
      </c>
      <c r="M3956" s="388" t="str">
        <f>IF(_xlfn.IFNA(VLOOKUP(I3956,$AG$3:$AH$83,2,FALSE),"")='11.1'!$D$5,TXM!L3956,"")</f>
        <v/>
      </c>
      <c r="N3956" t="str">
        <f>IFERROR(SMALL($M$5:$M$9000,ROWS($M$5:M3956)),"")</f>
        <v/>
      </c>
      <c r="P3956" t="s">
        <v>1639</v>
      </c>
      <c r="S3956" s="388">
        <f>ROWS(R$5:R3956)</f>
        <v>3952</v>
      </c>
      <c r="T3956" s="388" t="str">
        <f>IF(_xlfn.IFNA(VLOOKUP(P3956,$AG$3:$AH$83,2,FALSE),"")='11.1'!$D$5,TXM!S3956,"")</f>
        <v/>
      </c>
      <c r="U3956" t="str">
        <f>IFERROR(SMALL($T$5:$T$9000,ROWS($T$5:T3956)),"")</f>
        <v/>
      </c>
    </row>
    <row r="3957" spans="1:21" ht="14.4" customHeight="1" x14ac:dyDescent="0.3">
      <c r="A3957" t="s">
        <v>1639</v>
      </c>
      <c r="D3957" s="388">
        <f>ROWS(C$5:C3957)</f>
        <v>3953</v>
      </c>
      <c r="E3957" s="388" t="str">
        <f>IF(_xlfn.IFNA(VLOOKUP(A3957,$AG$3:$AH$83,2,FALSE),"")='11.1'!$D$5,TXM!D3957,"")</f>
        <v/>
      </c>
      <c r="F3957" t="str">
        <f>IFERROR(SMALL($E$5:$E$9000,ROWS($E$5:E3957)),"")</f>
        <v/>
      </c>
      <c r="I3957" s="371" t="s">
        <v>138</v>
      </c>
      <c r="J3957" t="s">
        <v>783</v>
      </c>
      <c r="K3957" s="372">
        <v>24272092</v>
      </c>
      <c r="L3957" s="388">
        <f>ROWS(K$5:K3957)</f>
        <v>3953</v>
      </c>
      <c r="M3957" s="388" t="str">
        <f>IF(_xlfn.IFNA(VLOOKUP(I3957,$AG$3:$AH$83,2,FALSE),"")='11.1'!$D$5,TXM!L3957,"")</f>
        <v/>
      </c>
      <c r="N3957" t="str">
        <f>IFERROR(SMALL($M$5:$M$9000,ROWS($M$5:M3957)),"")</f>
        <v/>
      </c>
      <c r="P3957" t="s">
        <v>1639</v>
      </c>
      <c r="S3957" s="388">
        <f>ROWS(R$5:R3957)</f>
        <v>3953</v>
      </c>
      <c r="T3957" s="388" t="str">
        <f>IF(_xlfn.IFNA(VLOOKUP(P3957,$AG$3:$AH$83,2,FALSE),"")='11.1'!$D$5,TXM!S3957,"")</f>
        <v/>
      </c>
      <c r="U3957" t="str">
        <f>IFERROR(SMALL($T$5:$T$9000,ROWS($T$5:T3957)),"")</f>
        <v/>
      </c>
    </row>
    <row r="3958" spans="1:21" ht="14.4" customHeight="1" x14ac:dyDescent="0.3">
      <c r="A3958" t="s">
        <v>1639</v>
      </c>
      <c r="D3958" s="388">
        <f>ROWS(C$5:C3958)</f>
        <v>3954</v>
      </c>
      <c r="E3958" s="388" t="str">
        <f>IF(_xlfn.IFNA(VLOOKUP(A3958,$AG$3:$AH$83,2,FALSE),"")='11.1'!$D$5,TXM!D3958,"")</f>
        <v/>
      </c>
      <c r="F3958" t="str">
        <f>IFERROR(SMALL($E$5:$E$9000,ROWS($E$5:E3958)),"")</f>
        <v/>
      </c>
      <c r="I3958" s="371" t="s">
        <v>138</v>
      </c>
      <c r="J3958" t="s">
        <v>837</v>
      </c>
      <c r="K3958" s="372">
        <v>23749686</v>
      </c>
      <c r="L3958" s="388">
        <f>ROWS(K$5:K3958)</f>
        <v>3954</v>
      </c>
      <c r="M3958" s="388" t="str">
        <f>IF(_xlfn.IFNA(VLOOKUP(I3958,$AG$3:$AH$83,2,FALSE),"")='11.1'!$D$5,TXM!L3958,"")</f>
        <v/>
      </c>
      <c r="N3958" t="str">
        <f>IFERROR(SMALL($M$5:$M$9000,ROWS($M$5:M3958)),"")</f>
        <v/>
      </c>
      <c r="P3958" t="s">
        <v>1639</v>
      </c>
      <c r="S3958" s="388">
        <f>ROWS(R$5:R3958)</f>
        <v>3954</v>
      </c>
      <c r="T3958" s="388" t="str">
        <f>IF(_xlfn.IFNA(VLOOKUP(P3958,$AG$3:$AH$83,2,FALSE),"")='11.1'!$D$5,TXM!S3958,"")</f>
        <v/>
      </c>
      <c r="U3958" t="str">
        <f>IFERROR(SMALL($T$5:$T$9000,ROWS($T$5:T3958)),"")</f>
        <v/>
      </c>
    </row>
    <row r="3959" spans="1:21" ht="14.4" customHeight="1" x14ac:dyDescent="0.3">
      <c r="A3959" t="s">
        <v>1639</v>
      </c>
      <c r="D3959" s="388">
        <f>ROWS(C$5:C3959)</f>
        <v>3955</v>
      </c>
      <c r="E3959" s="388" t="str">
        <f>IF(_xlfn.IFNA(VLOOKUP(A3959,$AG$3:$AH$83,2,FALSE),"")='11.1'!$D$5,TXM!D3959,"")</f>
        <v/>
      </c>
      <c r="F3959" t="str">
        <f>IFERROR(SMALL($E$5:$E$9000,ROWS($E$5:E3959)),"")</f>
        <v/>
      </c>
      <c r="I3959" s="371" t="s">
        <v>138</v>
      </c>
      <c r="J3959" t="s">
        <v>1434</v>
      </c>
      <c r="K3959" s="372">
        <v>23621661</v>
      </c>
      <c r="L3959" s="388">
        <f>ROWS(K$5:K3959)</f>
        <v>3955</v>
      </c>
      <c r="M3959" s="388" t="str">
        <f>IF(_xlfn.IFNA(VLOOKUP(I3959,$AG$3:$AH$83,2,FALSE),"")='11.1'!$D$5,TXM!L3959,"")</f>
        <v/>
      </c>
      <c r="N3959" t="str">
        <f>IFERROR(SMALL($M$5:$M$9000,ROWS($M$5:M3959)),"")</f>
        <v/>
      </c>
      <c r="P3959" t="s">
        <v>1639</v>
      </c>
      <c r="S3959" s="388">
        <f>ROWS(R$5:R3959)</f>
        <v>3955</v>
      </c>
      <c r="T3959" s="388" t="str">
        <f>IF(_xlfn.IFNA(VLOOKUP(P3959,$AG$3:$AH$83,2,FALSE),"")='11.1'!$D$5,TXM!S3959,"")</f>
        <v/>
      </c>
      <c r="U3959" t="str">
        <f>IFERROR(SMALL($T$5:$T$9000,ROWS($T$5:T3959)),"")</f>
        <v/>
      </c>
    </row>
    <row r="3960" spans="1:21" ht="14.4" customHeight="1" x14ac:dyDescent="0.3">
      <c r="A3960" t="s">
        <v>1639</v>
      </c>
      <c r="D3960" s="388">
        <f>ROWS(C$5:C3960)</f>
        <v>3956</v>
      </c>
      <c r="E3960" s="388" t="str">
        <f>IF(_xlfn.IFNA(VLOOKUP(A3960,$AG$3:$AH$83,2,FALSE),"")='11.1'!$D$5,TXM!D3960,"")</f>
        <v/>
      </c>
      <c r="F3960" t="str">
        <f>IFERROR(SMALL($E$5:$E$9000,ROWS($E$5:E3960)),"")</f>
        <v/>
      </c>
      <c r="I3960" s="371" t="s">
        <v>138</v>
      </c>
      <c r="J3960" t="s">
        <v>861</v>
      </c>
      <c r="K3960" s="372">
        <v>21162368</v>
      </c>
      <c r="L3960" s="388">
        <f>ROWS(K$5:K3960)</f>
        <v>3956</v>
      </c>
      <c r="M3960" s="388" t="str">
        <f>IF(_xlfn.IFNA(VLOOKUP(I3960,$AG$3:$AH$83,2,FALSE),"")='11.1'!$D$5,TXM!L3960,"")</f>
        <v/>
      </c>
      <c r="N3960" t="str">
        <f>IFERROR(SMALL($M$5:$M$9000,ROWS($M$5:M3960)),"")</f>
        <v/>
      </c>
      <c r="P3960" t="s">
        <v>1639</v>
      </c>
      <c r="S3960" s="388">
        <f>ROWS(R$5:R3960)</f>
        <v>3956</v>
      </c>
      <c r="T3960" s="388" t="str">
        <f>IF(_xlfn.IFNA(VLOOKUP(P3960,$AG$3:$AH$83,2,FALSE),"")='11.1'!$D$5,TXM!S3960,"")</f>
        <v/>
      </c>
      <c r="U3960" t="str">
        <f>IFERROR(SMALL($T$5:$T$9000,ROWS($T$5:T3960)),"")</f>
        <v/>
      </c>
    </row>
    <row r="3961" spans="1:21" ht="14.4" customHeight="1" x14ac:dyDescent="0.3">
      <c r="A3961" t="s">
        <v>1639</v>
      </c>
      <c r="D3961" s="388">
        <f>ROWS(C$5:C3961)</f>
        <v>3957</v>
      </c>
      <c r="E3961" s="388" t="str">
        <f>IF(_xlfn.IFNA(VLOOKUP(A3961,$AG$3:$AH$83,2,FALSE),"")='11.1'!$D$5,TXM!D3961,"")</f>
        <v/>
      </c>
      <c r="F3961" t="str">
        <f>IFERROR(SMALL($E$5:$E$9000,ROWS($E$5:E3961)),"")</f>
        <v/>
      </c>
      <c r="I3961" s="371" t="s">
        <v>138</v>
      </c>
      <c r="J3961" t="s">
        <v>787</v>
      </c>
      <c r="K3961" s="372">
        <v>18682606</v>
      </c>
      <c r="L3961" s="388">
        <f>ROWS(K$5:K3961)</f>
        <v>3957</v>
      </c>
      <c r="M3961" s="388" t="str">
        <f>IF(_xlfn.IFNA(VLOOKUP(I3961,$AG$3:$AH$83,2,FALSE),"")='11.1'!$D$5,TXM!L3961,"")</f>
        <v/>
      </c>
      <c r="N3961" t="str">
        <f>IFERROR(SMALL($M$5:$M$9000,ROWS($M$5:M3961)),"")</f>
        <v/>
      </c>
      <c r="P3961" t="s">
        <v>1639</v>
      </c>
      <c r="S3961" s="388">
        <f>ROWS(R$5:R3961)</f>
        <v>3957</v>
      </c>
      <c r="T3961" s="388" t="str">
        <f>IF(_xlfn.IFNA(VLOOKUP(P3961,$AG$3:$AH$83,2,FALSE),"")='11.1'!$D$5,TXM!S3961,"")</f>
        <v/>
      </c>
      <c r="U3961" t="str">
        <f>IFERROR(SMALL($T$5:$T$9000,ROWS($T$5:T3961)),"")</f>
        <v/>
      </c>
    </row>
    <row r="3962" spans="1:21" ht="14.4" customHeight="1" x14ac:dyDescent="0.3">
      <c r="A3962" t="s">
        <v>1639</v>
      </c>
      <c r="D3962" s="388">
        <f>ROWS(C$5:C3962)</f>
        <v>3958</v>
      </c>
      <c r="E3962" s="388" t="str">
        <f>IF(_xlfn.IFNA(VLOOKUP(A3962,$AG$3:$AH$83,2,FALSE),"")='11.1'!$D$5,TXM!D3962,"")</f>
        <v/>
      </c>
      <c r="F3962" t="str">
        <f>IFERROR(SMALL($E$5:$E$9000,ROWS($E$5:E3962)),"")</f>
        <v/>
      </c>
      <c r="I3962" s="371" t="s">
        <v>138</v>
      </c>
      <c r="J3962" t="s">
        <v>793</v>
      </c>
      <c r="K3962" s="372">
        <v>18510791</v>
      </c>
      <c r="L3962" s="388">
        <f>ROWS(K$5:K3962)</f>
        <v>3958</v>
      </c>
      <c r="M3962" s="388" t="str">
        <f>IF(_xlfn.IFNA(VLOOKUP(I3962,$AG$3:$AH$83,2,FALSE),"")='11.1'!$D$5,TXM!L3962,"")</f>
        <v/>
      </c>
      <c r="N3962" t="str">
        <f>IFERROR(SMALL($M$5:$M$9000,ROWS($M$5:M3962)),"")</f>
        <v/>
      </c>
      <c r="P3962" t="s">
        <v>1639</v>
      </c>
      <c r="S3962" s="388">
        <f>ROWS(R$5:R3962)</f>
        <v>3958</v>
      </c>
      <c r="T3962" s="388" t="str">
        <f>IF(_xlfn.IFNA(VLOOKUP(P3962,$AG$3:$AH$83,2,FALSE),"")='11.1'!$D$5,TXM!S3962,"")</f>
        <v/>
      </c>
      <c r="U3962" t="str">
        <f>IFERROR(SMALL($T$5:$T$9000,ROWS($T$5:T3962)),"")</f>
        <v/>
      </c>
    </row>
    <row r="3963" spans="1:21" ht="14.4" customHeight="1" x14ac:dyDescent="0.3">
      <c r="A3963" t="s">
        <v>1639</v>
      </c>
      <c r="D3963" s="388">
        <f>ROWS(C$5:C3963)</f>
        <v>3959</v>
      </c>
      <c r="E3963" s="388" t="str">
        <f>IF(_xlfn.IFNA(VLOOKUP(A3963,$AG$3:$AH$83,2,FALSE),"")='11.1'!$D$5,TXM!D3963,"")</f>
        <v/>
      </c>
      <c r="F3963" t="str">
        <f>IFERROR(SMALL($E$5:$E$9000,ROWS($E$5:E3963)),"")</f>
        <v/>
      </c>
      <c r="I3963" s="371" t="s">
        <v>138</v>
      </c>
      <c r="J3963" t="s">
        <v>1275</v>
      </c>
      <c r="K3963" s="372">
        <v>16504918</v>
      </c>
      <c r="L3963" s="388">
        <f>ROWS(K$5:K3963)</f>
        <v>3959</v>
      </c>
      <c r="M3963" s="388" t="str">
        <f>IF(_xlfn.IFNA(VLOOKUP(I3963,$AG$3:$AH$83,2,FALSE),"")='11.1'!$D$5,TXM!L3963,"")</f>
        <v/>
      </c>
      <c r="N3963" t="str">
        <f>IFERROR(SMALL($M$5:$M$9000,ROWS($M$5:M3963)),"")</f>
        <v/>
      </c>
      <c r="P3963" t="s">
        <v>1639</v>
      </c>
      <c r="S3963" s="388">
        <f>ROWS(R$5:R3963)</f>
        <v>3959</v>
      </c>
      <c r="T3963" s="388" t="str">
        <f>IF(_xlfn.IFNA(VLOOKUP(P3963,$AG$3:$AH$83,2,FALSE),"")='11.1'!$D$5,TXM!S3963,"")</f>
        <v/>
      </c>
      <c r="U3963" t="str">
        <f>IFERROR(SMALL($T$5:$T$9000,ROWS($T$5:T3963)),"")</f>
        <v/>
      </c>
    </row>
    <row r="3964" spans="1:21" ht="14.4" customHeight="1" x14ac:dyDescent="0.3">
      <c r="A3964" t="s">
        <v>1639</v>
      </c>
      <c r="D3964" s="388">
        <f>ROWS(C$5:C3964)</f>
        <v>3960</v>
      </c>
      <c r="E3964" s="388" t="str">
        <f>IF(_xlfn.IFNA(VLOOKUP(A3964,$AG$3:$AH$83,2,FALSE),"")='11.1'!$D$5,TXM!D3964,"")</f>
        <v/>
      </c>
      <c r="F3964" t="str">
        <f>IFERROR(SMALL($E$5:$E$9000,ROWS($E$5:E3964)),"")</f>
        <v/>
      </c>
      <c r="I3964" s="371" t="s">
        <v>138</v>
      </c>
      <c r="J3964" t="s">
        <v>835</v>
      </c>
      <c r="K3964" s="372">
        <v>14085643</v>
      </c>
      <c r="L3964" s="388">
        <f>ROWS(K$5:K3964)</f>
        <v>3960</v>
      </c>
      <c r="M3964" s="388" t="str">
        <f>IF(_xlfn.IFNA(VLOOKUP(I3964,$AG$3:$AH$83,2,FALSE),"")='11.1'!$D$5,TXM!L3964,"")</f>
        <v/>
      </c>
      <c r="N3964" t="str">
        <f>IFERROR(SMALL($M$5:$M$9000,ROWS($M$5:M3964)),"")</f>
        <v/>
      </c>
      <c r="P3964" t="s">
        <v>1639</v>
      </c>
      <c r="S3964" s="388">
        <f>ROWS(R$5:R3964)</f>
        <v>3960</v>
      </c>
      <c r="T3964" s="388" t="str">
        <f>IF(_xlfn.IFNA(VLOOKUP(P3964,$AG$3:$AH$83,2,FALSE),"")='11.1'!$D$5,TXM!S3964,"")</f>
        <v/>
      </c>
      <c r="U3964" t="str">
        <f>IFERROR(SMALL($T$5:$T$9000,ROWS($T$5:T3964)),"")</f>
        <v/>
      </c>
    </row>
    <row r="3965" spans="1:21" ht="14.4" customHeight="1" x14ac:dyDescent="0.3">
      <c r="A3965" t="s">
        <v>1639</v>
      </c>
      <c r="D3965" s="388">
        <f>ROWS(C$5:C3965)</f>
        <v>3961</v>
      </c>
      <c r="E3965" s="388" t="str">
        <f>IF(_xlfn.IFNA(VLOOKUP(A3965,$AG$3:$AH$83,2,FALSE),"")='11.1'!$D$5,TXM!D3965,"")</f>
        <v/>
      </c>
      <c r="F3965" t="str">
        <f>IFERROR(SMALL($E$5:$E$9000,ROWS($E$5:E3965)),"")</f>
        <v/>
      </c>
      <c r="I3965" s="371" t="s">
        <v>138</v>
      </c>
      <c r="J3965" t="s">
        <v>789</v>
      </c>
      <c r="K3965" s="372">
        <v>13795285</v>
      </c>
      <c r="L3965" s="388">
        <f>ROWS(K$5:K3965)</f>
        <v>3961</v>
      </c>
      <c r="M3965" s="388" t="str">
        <f>IF(_xlfn.IFNA(VLOOKUP(I3965,$AG$3:$AH$83,2,FALSE),"")='11.1'!$D$5,TXM!L3965,"")</f>
        <v/>
      </c>
      <c r="N3965" t="str">
        <f>IFERROR(SMALL($M$5:$M$9000,ROWS($M$5:M3965)),"")</f>
        <v/>
      </c>
      <c r="P3965" t="s">
        <v>1639</v>
      </c>
      <c r="S3965" s="388">
        <f>ROWS(R$5:R3965)</f>
        <v>3961</v>
      </c>
      <c r="T3965" s="388" t="str">
        <f>IF(_xlfn.IFNA(VLOOKUP(P3965,$AG$3:$AH$83,2,FALSE),"")='11.1'!$D$5,TXM!S3965,"")</f>
        <v/>
      </c>
      <c r="U3965" t="str">
        <f>IFERROR(SMALL($T$5:$T$9000,ROWS($T$5:T3965)),"")</f>
        <v/>
      </c>
    </row>
    <row r="3966" spans="1:21" ht="14.4" customHeight="1" x14ac:dyDescent="0.3">
      <c r="A3966" t="s">
        <v>1639</v>
      </c>
      <c r="D3966" s="388">
        <f>ROWS(C$5:C3966)</f>
        <v>3962</v>
      </c>
      <c r="E3966" s="388" t="str">
        <f>IF(_xlfn.IFNA(VLOOKUP(A3966,$AG$3:$AH$83,2,FALSE),"")='11.1'!$D$5,TXM!D3966,"")</f>
        <v/>
      </c>
      <c r="F3966" t="str">
        <f>IFERROR(SMALL($E$5:$E$9000,ROWS($E$5:E3966)),"")</f>
        <v/>
      </c>
      <c r="I3966" s="371" t="s">
        <v>138</v>
      </c>
      <c r="J3966" t="s">
        <v>827</v>
      </c>
      <c r="K3966" s="372">
        <v>13529841</v>
      </c>
      <c r="L3966" s="388">
        <f>ROWS(K$5:K3966)</f>
        <v>3962</v>
      </c>
      <c r="M3966" s="388" t="str">
        <f>IF(_xlfn.IFNA(VLOOKUP(I3966,$AG$3:$AH$83,2,FALSE),"")='11.1'!$D$5,TXM!L3966,"")</f>
        <v/>
      </c>
      <c r="N3966" t="str">
        <f>IFERROR(SMALL($M$5:$M$9000,ROWS($M$5:M3966)),"")</f>
        <v/>
      </c>
      <c r="P3966" t="s">
        <v>1639</v>
      </c>
      <c r="S3966" s="388">
        <f>ROWS(R$5:R3966)</f>
        <v>3962</v>
      </c>
      <c r="T3966" s="388" t="str">
        <f>IF(_xlfn.IFNA(VLOOKUP(P3966,$AG$3:$AH$83,2,FALSE),"")='11.1'!$D$5,TXM!S3966,"")</f>
        <v/>
      </c>
      <c r="U3966" t="str">
        <f>IFERROR(SMALL($T$5:$T$9000,ROWS($T$5:T3966)),"")</f>
        <v/>
      </c>
    </row>
    <row r="3967" spans="1:21" ht="14.4" customHeight="1" x14ac:dyDescent="0.3">
      <c r="A3967" t="s">
        <v>1639</v>
      </c>
      <c r="D3967" s="388">
        <f>ROWS(C$5:C3967)</f>
        <v>3963</v>
      </c>
      <c r="E3967" s="388" t="str">
        <f>IF(_xlfn.IFNA(VLOOKUP(A3967,$AG$3:$AH$83,2,FALSE),"")='11.1'!$D$5,TXM!D3967,"")</f>
        <v/>
      </c>
      <c r="F3967" t="str">
        <f>IFERROR(SMALL($E$5:$E$9000,ROWS($E$5:E3967)),"")</f>
        <v/>
      </c>
      <c r="I3967" s="371" t="s">
        <v>138</v>
      </c>
      <c r="J3967" t="s">
        <v>847</v>
      </c>
      <c r="K3967" s="372">
        <v>13455756</v>
      </c>
      <c r="L3967" s="388">
        <f>ROWS(K$5:K3967)</f>
        <v>3963</v>
      </c>
      <c r="M3967" s="388" t="str">
        <f>IF(_xlfn.IFNA(VLOOKUP(I3967,$AG$3:$AH$83,2,FALSE),"")='11.1'!$D$5,TXM!L3967,"")</f>
        <v/>
      </c>
      <c r="N3967" t="str">
        <f>IFERROR(SMALL($M$5:$M$9000,ROWS($M$5:M3967)),"")</f>
        <v/>
      </c>
      <c r="P3967" t="s">
        <v>1639</v>
      </c>
      <c r="S3967" s="388">
        <f>ROWS(R$5:R3967)</f>
        <v>3963</v>
      </c>
      <c r="T3967" s="388" t="str">
        <f>IF(_xlfn.IFNA(VLOOKUP(P3967,$AG$3:$AH$83,2,FALSE),"")='11.1'!$D$5,TXM!S3967,"")</f>
        <v/>
      </c>
      <c r="U3967" t="str">
        <f>IFERROR(SMALL($T$5:$T$9000,ROWS($T$5:T3967)),"")</f>
        <v/>
      </c>
    </row>
    <row r="3968" spans="1:21" ht="14.4" customHeight="1" x14ac:dyDescent="0.3">
      <c r="A3968" t="s">
        <v>1639</v>
      </c>
      <c r="D3968" s="388">
        <f>ROWS(C$5:C3968)</f>
        <v>3964</v>
      </c>
      <c r="E3968" s="388" t="str">
        <f>IF(_xlfn.IFNA(VLOOKUP(A3968,$AG$3:$AH$83,2,FALSE),"")='11.1'!$D$5,TXM!D3968,"")</f>
        <v/>
      </c>
      <c r="F3968" t="str">
        <f>IFERROR(SMALL($E$5:$E$9000,ROWS($E$5:E3968)),"")</f>
        <v/>
      </c>
      <c r="I3968" s="371" t="s">
        <v>138</v>
      </c>
      <c r="J3968" t="s">
        <v>98</v>
      </c>
      <c r="K3968" s="372">
        <v>13366582</v>
      </c>
      <c r="L3968" s="388">
        <f>ROWS(K$5:K3968)</f>
        <v>3964</v>
      </c>
      <c r="M3968" s="388" t="str">
        <f>IF(_xlfn.IFNA(VLOOKUP(I3968,$AG$3:$AH$83,2,FALSE),"")='11.1'!$D$5,TXM!L3968,"")</f>
        <v/>
      </c>
      <c r="N3968" t="str">
        <f>IFERROR(SMALL($M$5:$M$9000,ROWS($M$5:M3968)),"")</f>
        <v/>
      </c>
      <c r="P3968" t="s">
        <v>1639</v>
      </c>
      <c r="S3968" s="388">
        <f>ROWS(R$5:R3968)</f>
        <v>3964</v>
      </c>
      <c r="T3968" s="388" t="str">
        <f>IF(_xlfn.IFNA(VLOOKUP(P3968,$AG$3:$AH$83,2,FALSE),"")='11.1'!$D$5,TXM!S3968,"")</f>
        <v/>
      </c>
      <c r="U3968" t="str">
        <f>IFERROR(SMALL($T$5:$T$9000,ROWS($T$5:T3968)),"")</f>
        <v/>
      </c>
    </row>
    <row r="3969" spans="1:21" ht="14.4" customHeight="1" x14ac:dyDescent="0.3">
      <c r="A3969" t="s">
        <v>1639</v>
      </c>
      <c r="D3969" s="388">
        <f>ROWS(C$5:C3969)</f>
        <v>3965</v>
      </c>
      <c r="E3969" s="388" t="str">
        <f>IF(_xlfn.IFNA(VLOOKUP(A3969,$AG$3:$AH$83,2,FALSE),"")='11.1'!$D$5,TXM!D3969,"")</f>
        <v/>
      </c>
      <c r="F3969" t="str">
        <f>IFERROR(SMALL($E$5:$E$9000,ROWS($E$5:E3969)),"")</f>
        <v/>
      </c>
      <c r="I3969" s="371" t="s">
        <v>138</v>
      </c>
      <c r="J3969" t="s">
        <v>94</v>
      </c>
      <c r="K3969" s="372">
        <v>13048062</v>
      </c>
      <c r="L3969" s="388">
        <f>ROWS(K$5:K3969)</f>
        <v>3965</v>
      </c>
      <c r="M3969" s="388" t="str">
        <f>IF(_xlfn.IFNA(VLOOKUP(I3969,$AG$3:$AH$83,2,FALSE),"")='11.1'!$D$5,TXM!L3969,"")</f>
        <v/>
      </c>
      <c r="N3969" t="str">
        <f>IFERROR(SMALL($M$5:$M$9000,ROWS($M$5:M3969)),"")</f>
        <v/>
      </c>
      <c r="P3969" t="s">
        <v>1639</v>
      </c>
      <c r="S3969" s="388">
        <f>ROWS(R$5:R3969)</f>
        <v>3965</v>
      </c>
      <c r="T3969" s="388" t="str">
        <f>IF(_xlfn.IFNA(VLOOKUP(P3969,$AG$3:$AH$83,2,FALSE),"")='11.1'!$D$5,TXM!S3969,"")</f>
        <v/>
      </c>
      <c r="U3969" t="str">
        <f>IFERROR(SMALL($T$5:$T$9000,ROWS($T$5:T3969)),"")</f>
        <v/>
      </c>
    </row>
    <row r="3970" spans="1:21" ht="14.4" customHeight="1" x14ac:dyDescent="0.3">
      <c r="A3970" t="s">
        <v>1639</v>
      </c>
      <c r="D3970" s="388">
        <f>ROWS(C$5:C3970)</f>
        <v>3966</v>
      </c>
      <c r="E3970" s="388" t="str">
        <f>IF(_xlfn.IFNA(VLOOKUP(A3970,$AG$3:$AH$83,2,FALSE),"")='11.1'!$D$5,TXM!D3970,"")</f>
        <v/>
      </c>
      <c r="F3970" t="str">
        <f>IFERROR(SMALL($E$5:$E$9000,ROWS($E$5:E3970)),"")</f>
        <v/>
      </c>
      <c r="I3970" s="371" t="s">
        <v>138</v>
      </c>
      <c r="J3970" t="s">
        <v>849</v>
      </c>
      <c r="K3970" s="372">
        <v>11971008</v>
      </c>
      <c r="L3970" s="388">
        <f>ROWS(K$5:K3970)</f>
        <v>3966</v>
      </c>
      <c r="M3970" s="388" t="str">
        <f>IF(_xlfn.IFNA(VLOOKUP(I3970,$AG$3:$AH$83,2,FALSE),"")='11.1'!$D$5,TXM!L3970,"")</f>
        <v/>
      </c>
      <c r="N3970" t="str">
        <f>IFERROR(SMALL($M$5:$M$9000,ROWS($M$5:M3970)),"")</f>
        <v/>
      </c>
      <c r="P3970" t="s">
        <v>1639</v>
      </c>
      <c r="S3970" s="388">
        <f>ROWS(R$5:R3970)</f>
        <v>3966</v>
      </c>
      <c r="T3970" s="388" t="str">
        <f>IF(_xlfn.IFNA(VLOOKUP(P3970,$AG$3:$AH$83,2,FALSE),"")='11.1'!$D$5,TXM!S3970,"")</f>
        <v/>
      </c>
      <c r="U3970" t="str">
        <f>IFERROR(SMALL($T$5:$T$9000,ROWS($T$5:T3970)),"")</f>
        <v/>
      </c>
    </row>
    <row r="3971" spans="1:21" ht="14.4" customHeight="1" x14ac:dyDescent="0.3">
      <c r="A3971" t="s">
        <v>1639</v>
      </c>
      <c r="D3971" s="388">
        <f>ROWS(C$5:C3971)</f>
        <v>3967</v>
      </c>
      <c r="E3971" s="388" t="str">
        <f>IF(_xlfn.IFNA(VLOOKUP(A3971,$AG$3:$AH$83,2,FALSE),"")='11.1'!$D$5,TXM!D3971,"")</f>
        <v/>
      </c>
      <c r="F3971" t="str">
        <f>IFERROR(SMALL($E$5:$E$9000,ROWS($E$5:E3971)),"")</f>
        <v/>
      </c>
      <c r="I3971" s="371" t="s">
        <v>138</v>
      </c>
      <c r="J3971" t="s">
        <v>823</v>
      </c>
      <c r="K3971" s="372">
        <v>11872723</v>
      </c>
      <c r="L3971" s="388">
        <f>ROWS(K$5:K3971)</f>
        <v>3967</v>
      </c>
      <c r="M3971" s="388" t="str">
        <f>IF(_xlfn.IFNA(VLOOKUP(I3971,$AG$3:$AH$83,2,FALSE),"")='11.1'!$D$5,TXM!L3971,"")</f>
        <v/>
      </c>
      <c r="N3971" t="str">
        <f>IFERROR(SMALL($M$5:$M$9000,ROWS($M$5:M3971)),"")</f>
        <v/>
      </c>
      <c r="P3971" t="s">
        <v>1639</v>
      </c>
      <c r="S3971" s="388">
        <f>ROWS(R$5:R3971)</f>
        <v>3967</v>
      </c>
      <c r="T3971" s="388" t="str">
        <f>IF(_xlfn.IFNA(VLOOKUP(P3971,$AG$3:$AH$83,2,FALSE),"")='11.1'!$D$5,TXM!S3971,"")</f>
        <v/>
      </c>
      <c r="U3971" t="str">
        <f>IFERROR(SMALL($T$5:$T$9000,ROWS($T$5:T3971)),"")</f>
        <v/>
      </c>
    </row>
    <row r="3972" spans="1:21" ht="14.4" customHeight="1" x14ac:dyDescent="0.3">
      <c r="A3972" t="s">
        <v>1639</v>
      </c>
      <c r="D3972" s="388">
        <f>ROWS(C$5:C3972)</f>
        <v>3968</v>
      </c>
      <c r="E3972" s="388" t="str">
        <f>IF(_xlfn.IFNA(VLOOKUP(A3972,$AG$3:$AH$83,2,FALSE),"")='11.1'!$D$5,TXM!D3972,"")</f>
        <v/>
      </c>
      <c r="F3972" t="str">
        <f>IFERROR(SMALL($E$5:$E$9000,ROWS($E$5:E3972)),"")</f>
        <v/>
      </c>
      <c r="I3972" s="371" t="s">
        <v>138</v>
      </c>
      <c r="J3972" t="s">
        <v>859</v>
      </c>
      <c r="K3972" s="372">
        <v>11139982</v>
      </c>
      <c r="L3972" s="388">
        <f>ROWS(K$5:K3972)</f>
        <v>3968</v>
      </c>
      <c r="M3972" s="388" t="str">
        <f>IF(_xlfn.IFNA(VLOOKUP(I3972,$AG$3:$AH$83,2,FALSE),"")='11.1'!$D$5,TXM!L3972,"")</f>
        <v/>
      </c>
      <c r="N3972" t="str">
        <f>IFERROR(SMALL($M$5:$M$9000,ROWS($M$5:M3972)),"")</f>
        <v/>
      </c>
      <c r="P3972" t="s">
        <v>1639</v>
      </c>
      <c r="S3972" s="388">
        <f>ROWS(R$5:R3972)</f>
        <v>3968</v>
      </c>
      <c r="T3972" s="388" t="str">
        <f>IF(_xlfn.IFNA(VLOOKUP(P3972,$AG$3:$AH$83,2,FALSE),"")='11.1'!$D$5,TXM!S3972,"")</f>
        <v/>
      </c>
      <c r="U3972" t="str">
        <f>IFERROR(SMALL($T$5:$T$9000,ROWS($T$5:T3972)),"")</f>
        <v/>
      </c>
    </row>
    <row r="3973" spans="1:21" ht="14.4" customHeight="1" x14ac:dyDescent="0.3">
      <c r="A3973" t="s">
        <v>1639</v>
      </c>
      <c r="D3973" s="388">
        <f>ROWS(C$5:C3973)</f>
        <v>3969</v>
      </c>
      <c r="E3973" s="388" t="str">
        <f>IF(_xlfn.IFNA(VLOOKUP(A3973,$AG$3:$AH$83,2,FALSE),"")='11.1'!$D$5,TXM!D3973,"")</f>
        <v/>
      </c>
      <c r="F3973" t="str">
        <f>IFERROR(SMALL($E$5:$E$9000,ROWS($E$5:E3973)),"")</f>
        <v/>
      </c>
      <c r="I3973" s="371" t="s">
        <v>138</v>
      </c>
      <c r="J3973" t="s">
        <v>785</v>
      </c>
      <c r="K3973" s="372">
        <v>11098740</v>
      </c>
      <c r="L3973" s="388">
        <f>ROWS(K$5:K3973)</f>
        <v>3969</v>
      </c>
      <c r="M3973" s="388" t="str">
        <f>IF(_xlfn.IFNA(VLOOKUP(I3973,$AG$3:$AH$83,2,FALSE),"")='11.1'!$D$5,TXM!L3973,"")</f>
        <v/>
      </c>
      <c r="N3973" t="str">
        <f>IFERROR(SMALL($M$5:$M$9000,ROWS($M$5:M3973)),"")</f>
        <v/>
      </c>
      <c r="P3973" t="s">
        <v>1639</v>
      </c>
      <c r="S3973" s="388">
        <f>ROWS(R$5:R3973)</f>
        <v>3969</v>
      </c>
      <c r="T3973" s="388" t="str">
        <f>IF(_xlfn.IFNA(VLOOKUP(P3973,$AG$3:$AH$83,2,FALSE),"")='11.1'!$D$5,TXM!S3973,"")</f>
        <v/>
      </c>
      <c r="U3973" t="str">
        <f>IFERROR(SMALL($T$5:$T$9000,ROWS($T$5:T3973)),"")</f>
        <v/>
      </c>
    </row>
    <row r="3974" spans="1:21" ht="14.4" customHeight="1" x14ac:dyDescent="0.3">
      <c r="A3974" t="s">
        <v>1639</v>
      </c>
      <c r="D3974" s="388">
        <f>ROWS(C$5:C3974)</f>
        <v>3970</v>
      </c>
      <c r="E3974" s="388" t="str">
        <f>IF(_xlfn.IFNA(VLOOKUP(A3974,$AG$3:$AH$83,2,FALSE),"")='11.1'!$D$5,TXM!D3974,"")</f>
        <v/>
      </c>
      <c r="F3974" t="str">
        <f>IFERROR(SMALL($E$5:$E$9000,ROWS($E$5:E3974)),"")</f>
        <v/>
      </c>
      <c r="I3974" s="371" t="s">
        <v>138</v>
      </c>
      <c r="J3974" t="s">
        <v>845</v>
      </c>
      <c r="K3974" s="372">
        <v>9950894</v>
      </c>
      <c r="L3974" s="388">
        <f>ROWS(K$5:K3974)</f>
        <v>3970</v>
      </c>
      <c r="M3974" s="388" t="str">
        <f>IF(_xlfn.IFNA(VLOOKUP(I3974,$AG$3:$AH$83,2,FALSE),"")='11.1'!$D$5,TXM!L3974,"")</f>
        <v/>
      </c>
      <c r="N3974" t="str">
        <f>IFERROR(SMALL($M$5:$M$9000,ROWS($M$5:M3974)),"")</f>
        <v/>
      </c>
      <c r="P3974" t="s">
        <v>1639</v>
      </c>
      <c r="S3974" s="388">
        <f>ROWS(R$5:R3974)</f>
        <v>3970</v>
      </c>
      <c r="T3974" s="388" t="str">
        <f>IF(_xlfn.IFNA(VLOOKUP(P3974,$AG$3:$AH$83,2,FALSE),"")='11.1'!$D$5,TXM!S3974,"")</f>
        <v/>
      </c>
      <c r="U3974" t="str">
        <f>IFERROR(SMALL($T$5:$T$9000,ROWS($T$5:T3974)),"")</f>
        <v/>
      </c>
    </row>
    <row r="3975" spans="1:21" ht="14.4" customHeight="1" x14ac:dyDescent="0.3">
      <c r="A3975" t="s">
        <v>1639</v>
      </c>
      <c r="D3975" s="388">
        <f>ROWS(C$5:C3975)</f>
        <v>3971</v>
      </c>
      <c r="E3975" s="388" t="str">
        <f>IF(_xlfn.IFNA(VLOOKUP(A3975,$AG$3:$AH$83,2,FALSE),"")='11.1'!$D$5,TXM!D3975,"")</f>
        <v/>
      </c>
      <c r="F3975" t="str">
        <f>IFERROR(SMALL($E$5:$E$9000,ROWS($E$5:E3975)),"")</f>
        <v/>
      </c>
      <c r="I3975" s="371" t="s">
        <v>138</v>
      </c>
      <c r="J3975" t="s">
        <v>857</v>
      </c>
      <c r="K3975" s="372">
        <v>9857431</v>
      </c>
      <c r="L3975" s="388">
        <f>ROWS(K$5:K3975)</f>
        <v>3971</v>
      </c>
      <c r="M3975" s="388" t="str">
        <f>IF(_xlfn.IFNA(VLOOKUP(I3975,$AG$3:$AH$83,2,FALSE),"")='11.1'!$D$5,TXM!L3975,"")</f>
        <v/>
      </c>
      <c r="N3975" t="str">
        <f>IFERROR(SMALL($M$5:$M$9000,ROWS($M$5:M3975)),"")</f>
        <v/>
      </c>
      <c r="P3975" t="s">
        <v>1639</v>
      </c>
      <c r="S3975" s="388">
        <f>ROWS(R$5:R3975)</f>
        <v>3971</v>
      </c>
      <c r="T3975" s="388" t="str">
        <f>IF(_xlfn.IFNA(VLOOKUP(P3975,$AG$3:$AH$83,2,FALSE),"")='11.1'!$D$5,TXM!S3975,"")</f>
        <v/>
      </c>
      <c r="U3975" t="str">
        <f>IFERROR(SMALL($T$5:$T$9000,ROWS($T$5:T3975)),"")</f>
        <v/>
      </c>
    </row>
    <row r="3976" spans="1:21" ht="14.4" customHeight="1" x14ac:dyDescent="0.3">
      <c r="A3976" t="s">
        <v>1639</v>
      </c>
      <c r="D3976" s="388">
        <f>ROWS(C$5:C3976)</f>
        <v>3972</v>
      </c>
      <c r="E3976" s="388" t="str">
        <f>IF(_xlfn.IFNA(VLOOKUP(A3976,$AG$3:$AH$83,2,FALSE),"")='11.1'!$D$5,TXM!D3976,"")</f>
        <v/>
      </c>
      <c r="F3976" t="str">
        <f>IFERROR(SMALL($E$5:$E$9000,ROWS($E$5:E3976)),"")</f>
        <v/>
      </c>
      <c r="I3976" s="371" t="s">
        <v>138</v>
      </c>
      <c r="J3976" t="s">
        <v>799</v>
      </c>
      <c r="K3976" s="372">
        <v>8410137</v>
      </c>
      <c r="L3976" s="388">
        <f>ROWS(K$5:K3976)</f>
        <v>3972</v>
      </c>
      <c r="M3976" s="388" t="str">
        <f>IF(_xlfn.IFNA(VLOOKUP(I3976,$AG$3:$AH$83,2,FALSE),"")='11.1'!$D$5,TXM!L3976,"")</f>
        <v/>
      </c>
      <c r="N3976" t="str">
        <f>IFERROR(SMALL($M$5:$M$9000,ROWS($M$5:M3976)),"")</f>
        <v/>
      </c>
      <c r="P3976" t="s">
        <v>1639</v>
      </c>
      <c r="S3976" s="388">
        <f>ROWS(R$5:R3976)</f>
        <v>3972</v>
      </c>
      <c r="T3976" s="388" t="str">
        <f>IF(_xlfn.IFNA(VLOOKUP(P3976,$AG$3:$AH$83,2,FALSE),"")='11.1'!$D$5,TXM!S3976,"")</f>
        <v/>
      </c>
      <c r="U3976" t="str">
        <f>IFERROR(SMALL($T$5:$T$9000,ROWS($T$5:T3976)),"")</f>
        <v/>
      </c>
    </row>
    <row r="3977" spans="1:21" ht="14.4" customHeight="1" x14ac:dyDescent="0.3">
      <c r="A3977" t="s">
        <v>1639</v>
      </c>
      <c r="D3977" s="388">
        <f>ROWS(C$5:C3977)</f>
        <v>3973</v>
      </c>
      <c r="E3977" s="388" t="str">
        <f>IF(_xlfn.IFNA(VLOOKUP(A3977,$AG$3:$AH$83,2,FALSE),"")='11.1'!$D$5,TXM!D3977,"")</f>
        <v/>
      </c>
      <c r="F3977" t="str">
        <f>IFERROR(SMALL($E$5:$E$9000,ROWS($E$5:E3977)),"")</f>
        <v/>
      </c>
      <c r="I3977" s="371" t="s">
        <v>138</v>
      </c>
      <c r="J3977" t="s">
        <v>773</v>
      </c>
      <c r="K3977" s="372">
        <v>6510859</v>
      </c>
      <c r="L3977" s="388">
        <f>ROWS(K$5:K3977)</f>
        <v>3973</v>
      </c>
      <c r="M3977" s="388" t="str">
        <f>IF(_xlfn.IFNA(VLOOKUP(I3977,$AG$3:$AH$83,2,FALSE),"")='11.1'!$D$5,TXM!L3977,"")</f>
        <v/>
      </c>
      <c r="N3977" t="str">
        <f>IFERROR(SMALL($M$5:$M$9000,ROWS($M$5:M3977)),"")</f>
        <v/>
      </c>
      <c r="P3977" t="s">
        <v>1639</v>
      </c>
      <c r="S3977" s="388">
        <f>ROWS(R$5:R3977)</f>
        <v>3973</v>
      </c>
      <c r="T3977" s="388" t="str">
        <f>IF(_xlfn.IFNA(VLOOKUP(P3977,$AG$3:$AH$83,2,FALSE),"")='11.1'!$D$5,TXM!S3977,"")</f>
        <v/>
      </c>
      <c r="U3977" t="str">
        <f>IFERROR(SMALL($T$5:$T$9000,ROWS($T$5:T3977)),"")</f>
        <v/>
      </c>
    </row>
    <row r="3978" spans="1:21" ht="14.4" customHeight="1" x14ac:dyDescent="0.3">
      <c r="A3978" t="s">
        <v>1639</v>
      </c>
      <c r="D3978" s="388">
        <f>ROWS(C$5:C3978)</f>
        <v>3974</v>
      </c>
      <c r="E3978" s="388" t="str">
        <f>IF(_xlfn.IFNA(VLOOKUP(A3978,$AG$3:$AH$83,2,FALSE),"")='11.1'!$D$5,TXM!D3978,"")</f>
        <v/>
      </c>
      <c r="F3978" t="str">
        <f>IFERROR(SMALL($E$5:$E$9000,ROWS($E$5:E3978)),"")</f>
        <v/>
      </c>
      <c r="I3978" s="371" t="s">
        <v>138</v>
      </c>
      <c r="J3978" t="s">
        <v>815</v>
      </c>
      <c r="K3978" s="372">
        <v>6458092</v>
      </c>
      <c r="L3978" s="388">
        <f>ROWS(K$5:K3978)</f>
        <v>3974</v>
      </c>
      <c r="M3978" s="388" t="str">
        <f>IF(_xlfn.IFNA(VLOOKUP(I3978,$AG$3:$AH$83,2,FALSE),"")='11.1'!$D$5,TXM!L3978,"")</f>
        <v/>
      </c>
      <c r="N3978" t="str">
        <f>IFERROR(SMALL($M$5:$M$9000,ROWS($M$5:M3978)),"")</f>
        <v/>
      </c>
      <c r="P3978" t="s">
        <v>1639</v>
      </c>
      <c r="S3978" s="388">
        <f>ROWS(R$5:R3978)</f>
        <v>3974</v>
      </c>
      <c r="T3978" s="388" t="str">
        <f>IF(_xlfn.IFNA(VLOOKUP(P3978,$AG$3:$AH$83,2,FALSE),"")='11.1'!$D$5,TXM!S3978,"")</f>
        <v/>
      </c>
      <c r="U3978" t="str">
        <f>IFERROR(SMALL($T$5:$T$9000,ROWS($T$5:T3978)),"")</f>
        <v/>
      </c>
    </row>
    <row r="3979" spans="1:21" ht="14.4" customHeight="1" x14ac:dyDescent="0.3">
      <c r="A3979" t="s">
        <v>1639</v>
      </c>
      <c r="D3979" s="388">
        <f>ROWS(C$5:C3979)</f>
        <v>3975</v>
      </c>
      <c r="E3979" s="388" t="str">
        <f>IF(_xlfn.IFNA(VLOOKUP(A3979,$AG$3:$AH$83,2,FALSE),"")='11.1'!$D$5,TXM!D3979,"")</f>
        <v/>
      </c>
      <c r="F3979" t="str">
        <f>IFERROR(SMALL($E$5:$E$9000,ROWS($E$5:E3979)),"")</f>
        <v/>
      </c>
      <c r="I3979" s="371" t="s">
        <v>138</v>
      </c>
      <c r="J3979" t="s">
        <v>1500</v>
      </c>
      <c r="K3979" s="372">
        <v>6155829</v>
      </c>
      <c r="L3979" s="388">
        <f>ROWS(K$5:K3979)</f>
        <v>3975</v>
      </c>
      <c r="M3979" s="388" t="str">
        <f>IF(_xlfn.IFNA(VLOOKUP(I3979,$AG$3:$AH$83,2,FALSE),"")='11.1'!$D$5,TXM!L3979,"")</f>
        <v/>
      </c>
      <c r="N3979" t="str">
        <f>IFERROR(SMALL($M$5:$M$9000,ROWS($M$5:M3979)),"")</f>
        <v/>
      </c>
      <c r="P3979" t="s">
        <v>1639</v>
      </c>
      <c r="S3979" s="388">
        <f>ROWS(R$5:R3979)</f>
        <v>3975</v>
      </c>
      <c r="T3979" s="388" t="str">
        <f>IF(_xlfn.IFNA(VLOOKUP(P3979,$AG$3:$AH$83,2,FALSE),"")='11.1'!$D$5,TXM!S3979,"")</f>
        <v/>
      </c>
      <c r="U3979" t="str">
        <f>IFERROR(SMALL($T$5:$T$9000,ROWS($T$5:T3979)),"")</f>
        <v/>
      </c>
    </row>
    <row r="3980" spans="1:21" ht="14.4" customHeight="1" x14ac:dyDescent="0.3">
      <c r="A3980" t="s">
        <v>1639</v>
      </c>
      <c r="D3980" s="388">
        <f>ROWS(C$5:C3980)</f>
        <v>3976</v>
      </c>
      <c r="E3980" s="388" t="str">
        <f>IF(_xlfn.IFNA(VLOOKUP(A3980,$AG$3:$AH$83,2,FALSE),"")='11.1'!$D$5,TXM!D3980,"")</f>
        <v/>
      </c>
      <c r="F3980" t="str">
        <f>IFERROR(SMALL($E$5:$E$9000,ROWS($E$5:E3980)),"")</f>
        <v/>
      </c>
      <c r="I3980" s="371" t="s">
        <v>138</v>
      </c>
      <c r="J3980" t="s">
        <v>841</v>
      </c>
      <c r="K3980" s="372">
        <v>5997390</v>
      </c>
      <c r="L3980" s="388">
        <f>ROWS(K$5:K3980)</f>
        <v>3976</v>
      </c>
      <c r="M3980" s="388" t="str">
        <f>IF(_xlfn.IFNA(VLOOKUP(I3980,$AG$3:$AH$83,2,FALSE),"")='11.1'!$D$5,TXM!L3980,"")</f>
        <v/>
      </c>
      <c r="N3980" t="str">
        <f>IFERROR(SMALL($M$5:$M$9000,ROWS($M$5:M3980)),"")</f>
        <v/>
      </c>
      <c r="P3980" t="s">
        <v>1639</v>
      </c>
      <c r="S3980" s="388">
        <f>ROWS(R$5:R3980)</f>
        <v>3976</v>
      </c>
      <c r="T3980" s="388" t="str">
        <f>IF(_xlfn.IFNA(VLOOKUP(P3980,$AG$3:$AH$83,2,FALSE),"")='11.1'!$D$5,TXM!S3980,"")</f>
        <v/>
      </c>
      <c r="U3980" t="str">
        <f>IFERROR(SMALL($T$5:$T$9000,ROWS($T$5:T3980)),"")</f>
        <v/>
      </c>
    </row>
    <row r="3981" spans="1:21" ht="14.4" customHeight="1" x14ac:dyDescent="0.3">
      <c r="A3981" t="s">
        <v>1639</v>
      </c>
      <c r="D3981" s="388">
        <f>ROWS(C$5:C3981)</f>
        <v>3977</v>
      </c>
      <c r="E3981" s="388" t="str">
        <f>IF(_xlfn.IFNA(VLOOKUP(A3981,$AG$3:$AH$83,2,FALSE),"")='11.1'!$D$5,TXM!D3981,"")</f>
        <v/>
      </c>
      <c r="F3981" t="str">
        <f>IFERROR(SMALL($E$5:$E$9000,ROWS($E$5:E3981)),"")</f>
        <v/>
      </c>
      <c r="I3981" s="371" t="s">
        <v>138</v>
      </c>
      <c r="J3981" t="s">
        <v>990</v>
      </c>
      <c r="K3981" s="372">
        <v>5103931</v>
      </c>
      <c r="L3981" s="388">
        <f>ROWS(K$5:K3981)</f>
        <v>3977</v>
      </c>
      <c r="M3981" s="388" t="str">
        <f>IF(_xlfn.IFNA(VLOOKUP(I3981,$AG$3:$AH$83,2,FALSE),"")='11.1'!$D$5,TXM!L3981,"")</f>
        <v/>
      </c>
      <c r="N3981" t="str">
        <f>IFERROR(SMALL($M$5:$M$9000,ROWS($M$5:M3981)),"")</f>
        <v/>
      </c>
      <c r="P3981" t="s">
        <v>1639</v>
      </c>
      <c r="S3981" s="388">
        <f>ROWS(R$5:R3981)</f>
        <v>3977</v>
      </c>
      <c r="T3981" s="388" t="str">
        <f>IF(_xlfn.IFNA(VLOOKUP(P3981,$AG$3:$AH$83,2,FALSE),"")='11.1'!$D$5,TXM!S3981,"")</f>
        <v/>
      </c>
      <c r="U3981" t="str">
        <f>IFERROR(SMALL($T$5:$T$9000,ROWS($T$5:T3981)),"")</f>
        <v/>
      </c>
    </row>
    <row r="3982" spans="1:21" ht="14.4" customHeight="1" x14ac:dyDescent="0.3">
      <c r="A3982" t="s">
        <v>1639</v>
      </c>
      <c r="D3982" s="388">
        <f>ROWS(C$5:C3982)</f>
        <v>3978</v>
      </c>
      <c r="E3982" s="388" t="str">
        <f>IF(_xlfn.IFNA(VLOOKUP(A3982,$AG$3:$AH$83,2,FALSE),"")='11.1'!$D$5,TXM!D3982,"")</f>
        <v/>
      </c>
      <c r="F3982" t="str">
        <f>IFERROR(SMALL($E$5:$E$9000,ROWS($E$5:E3982)),"")</f>
        <v/>
      </c>
      <c r="I3982" s="371" t="s">
        <v>138</v>
      </c>
      <c r="J3982" t="s">
        <v>809</v>
      </c>
      <c r="K3982" s="372">
        <v>4830139</v>
      </c>
      <c r="L3982" s="388">
        <f>ROWS(K$5:K3982)</f>
        <v>3978</v>
      </c>
      <c r="M3982" s="388" t="str">
        <f>IF(_xlfn.IFNA(VLOOKUP(I3982,$AG$3:$AH$83,2,FALSE),"")='11.1'!$D$5,TXM!L3982,"")</f>
        <v/>
      </c>
      <c r="N3982" t="str">
        <f>IFERROR(SMALL($M$5:$M$9000,ROWS($M$5:M3982)),"")</f>
        <v/>
      </c>
      <c r="P3982" t="s">
        <v>1639</v>
      </c>
      <c r="S3982" s="388">
        <f>ROWS(R$5:R3982)</f>
        <v>3978</v>
      </c>
      <c r="T3982" s="388" t="str">
        <f>IF(_xlfn.IFNA(VLOOKUP(P3982,$AG$3:$AH$83,2,FALSE),"")='11.1'!$D$5,TXM!S3982,"")</f>
        <v/>
      </c>
      <c r="U3982" t="str">
        <f>IFERROR(SMALL($T$5:$T$9000,ROWS($T$5:T3982)),"")</f>
        <v/>
      </c>
    </row>
    <row r="3983" spans="1:21" ht="14.4" customHeight="1" x14ac:dyDescent="0.3">
      <c r="A3983" t="s">
        <v>1639</v>
      </c>
      <c r="D3983" s="388">
        <f>ROWS(C$5:C3983)</f>
        <v>3979</v>
      </c>
      <c r="E3983" s="388" t="str">
        <f>IF(_xlfn.IFNA(VLOOKUP(A3983,$AG$3:$AH$83,2,FALSE),"")='11.1'!$D$5,TXM!D3983,"")</f>
        <v/>
      </c>
      <c r="F3983" t="str">
        <f>IFERROR(SMALL($E$5:$E$9000,ROWS($E$5:E3983)),"")</f>
        <v/>
      </c>
      <c r="I3983" s="371" t="s">
        <v>138</v>
      </c>
      <c r="J3983" t="s">
        <v>825</v>
      </c>
      <c r="K3983" s="372">
        <v>4786656</v>
      </c>
      <c r="L3983" s="388">
        <f>ROWS(K$5:K3983)</f>
        <v>3979</v>
      </c>
      <c r="M3983" s="388" t="str">
        <f>IF(_xlfn.IFNA(VLOOKUP(I3983,$AG$3:$AH$83,2,FALSE),"")='11.1'!$D$5,TXM!L3983,"")</f>
        <v/>
      </c>
      <c r="N3983" t="str">
        <f>IFERROR(SMALL($M$5:$M$9000,ROWS($M$5:M3983)),"")</f>
        <v/>
      </c>
      <c r="P3983" t="s">
        <v>1639</v>
      </c>
      <c r="S3983" s="388">
        <f>ROWS(R$5:R3983)</f>
        <v>3979</v>
      </c>
      <c r="T3983" s="388" t="str">
        <f>IF(_xlfn.IFNA(VLOOKUP(P3983,$AG$3:$AH$83,2,FALSE),"")='11.1'!$D$5,TXM!S3983,"")</f>
        <v/>
      </c>
      <c r="U3983" t="str">
        <f>IFERROR(SMALL($T$5:$T$9000,ROWS($T$5:T3983)),"")</f>
        <v/>
      </c>
    </row>
    <row r="3984" spans="1:21" ht="14.4" customHeight="1" x14ac:dyDescent="0.3">
      <c r="A3984" t="s">
        <v>1639</v>
      </c>
      <c r="D3984" s="388">
        <f>ROWS(C$5:C3984)</f>
        <v>3980</v>
      </c>
      <c r="E3984" s="388" t="str">
        <f>IF(_xlfn.IFNA(VLOOKUP(A3984,$AG$3:$AH$83,2,FALSE),"")='11.1'!$D$5,TXM!D3984,"")</f>
        <v/>
      </c>
      <c r="F3984" t="str">
        <f>IFERROR(SMALL($E$5:$E$9000,ROWS($E$5:E3984)),"")</f>
        <v/>
      </c>
      <c r="I3984" s="371" t="s">
        <v>138</v>
      </c>
      <c r="J3984" t="s">
        <v>102</v>
      </c>
      <c r="K3984" s="372">
        <v>4745236</v>
      </c>
      <c r="L3984" s="388">
        <f>ROWS(K$5:K3984)</f>
        <v>3980</v>
      </c>
      <c r="M3984" s="388" t="str">
        <f>IF(_xlfn.IFNA(VLOOKUP(I3984,$AG$3:$AH$83,2,FALSE),"")='11.1'!$D$5,TXM!L3984,"")</f>
        <v/>
      </c>
      <c r="N3984" t="str">
        <f>IFERROR(SMALL($M$5:$M$9000,ROWS($M$5:M3984)),"")</f>
        <v/>
      </c>
      <c r="P3984" t="s">
        <v>1639</v>
      </c>
      <c r="S3984" s="388">
        <f>ROWS(R$5:R3984)</f>
        <v>3980</v>
      </c>
      <c r="T3984" s="388" t="str">
        <f>IF(_xlfn.IFNA(VLOOKUP(P3984,$AG$3:$AH$83,2,FALSE),"")='11.1'!$D$5,TXM!S3984,"")</f>
        <v/>
      </c>
      <c r="U3984" t="str">
        <f>IFERROR(SMALL($T$5:$T$9000,ROWS($T$5:T3984)),"")</f>
        <v/>
      </c>
    </row>
    <row r="3985" spans="1:21" ht="14.4" customHeight="1" x14ac:dyDescent="0.3">
      <c r="A3985" t="s">
        <v>1639</v>
      </c>
      <c r="D3985" s="388">
        <f>ROWS(C$5:C3985)</f>
        <v>3981</v>
      </c>
      <c r="E3985" s="388" t="str">
        <f>IF(_xlfn.IFNA(VLOOKUP(A3985,$AG$3:$AH$83,2,FALSE),"")='11.1'!$D$5,TXM!D3985,"")</f>
        <v/>
      </c>
      <c r="F3985" t="str">
        <f>IFERROR(SMALL($E$5:$E$9000,ROWS($E$5:E3985)),"")</f>
        <v/>
      </c>
      <c r="I3985" s="371" t="s">
        <v>138</v>
      </c>
      <c r="J3985" t="s">
        <v>811</v>
      </c>
      <c r="K3985" s="372">
        <v>3790837</v>
      </c>
      <c r="L3985" s="388">
        <f>ROWS(K$5:K3985)</f>
        <v>3981</v>
      </c>
      <c r="M3985" s="388" t="str">
        <f>IF(_xlfn.IFNA(VLOOKUP(I3985,$AG$3:$AH$83,2,FALSE),"")='11.1'!$D$5,TXM!L3985,"")</f>
        <v/>
      </c>
      <c r="N3985" t="str">
        <f>IFERROR(SMALL($M$5:$M$9000,ROWS($M$5:M3985)),"")</f>
        <v/>
      </c>
      <c r="P3985" t="s">
        <v>1639</v>
      </c>
      <c r="S3985" s="388">
        <f>ROWS(R$5:R3985)</f>
        <v>3981</v>
      </c>
      <c r="T3985" s="388" t="str">
        <f>IF(_xlfn.IFNA(VLOOKUP(P3985,$AG$3:$AH$83,2,FALSE),"")='11.1'!$D$5,TXM!S3985,"")</f>
        <v/>
      </c>
      <c r="U3985" t="str">
        <f>IFERROR(SMALL($T$5:$T$9000,ROWS($T$5:T3985)),"")</f>
        <v/>
      </c>
    </row>
    <row r="3986" spans="1:21" ht="14.4" customHeight="1" x14ac:dyDescent="0.3">
      <c r="A3986" t="s">
        <v>1639</v>
      </c>
      <c r="D3986" s="388">
        <f>ROWS(C$5:C3986)</f>
        <v>3982</v>
      </c>
      <c r="E3986" s="388" t="str">
        <f>IF(_xlfn.IFNA(VLOOKUP(A3986,$AG$3:$AH$83,2,FALSE),"")='11.1'!$D$5,TXM!D3986,"")</f>
        <v/>
      </c>
      <c r="F3986" t="str">
        <f>IFERROR(SMALL($E$5:$E$9000,ROWS($E$5:E3986)),"")</f>
        <v/>
      </c>
      <c r="I3986" s="371" t="s">
        <v>138</v>
      </c>
      <c r="J3986" t="s">
        <v>1441</v>
      </c>
      <c r="K3986" s="372">
        <v>3767368</v>
      </c>
      <c r="L3986" s="388">
        <f>ROWS(K$5:K3986)</f>
        <v>3982</v>
      </c>
      <c r="M3986" s="388" t="str">
        <f>IF(_xlfn.IFNA(VLOOKUP(I3986,$AG$3:$AH$83,2,FALSE),"")='11.1'!$D$5,TXM!L3986,"")</f>
        <v/>
      </c>
      <c r="N3986" t="str">
        <f>IFERROR(SMALL($M$5:$M$9000,ROWS($M$5:M3986)),"")</f>
        <v/>
      </c>
      <c r="P3986" t="s">
        <v>1639</v>
      </c>
      <c r="S3986" s="388">
        <f>ROWS(R$5:R3986)</f>
        <v>3982</v>
      </c>
      <c r="T3986" s="388" t="str">
        <f>IF(_xlfn.IFNA(VLOOKUP(P3986,$AG$3:$AH$83,2,FALSE),"")='11.1'!$D$5,TXM!S3986,"")</f>
        <v/>
      </c>
      <c r="U3986" t="str">
        <f>IFERROR(SMALL($T$5:$T$9000,ROWS($T$5:T3986)),"")</f>
        <v/>
      </c>
    </row>
    <row r="3987" spans="1:21" ht="14.4" customHeight="1" x14ac:dyDescent="0.3">
      <c r="A3987" t="s">
        <v>1639</v>
      </c>
      <c r="D3987" s="388">
        <f>ROWS(C$5:C3987)</f>
        <v>3983</v>
      </c>
      <c r="E3987" s="388" t="str">
        <f>IF(_xlfn.IFNA(VLOOKUP(A3987,$AG$3:$AH$83,2,FALSE),"")='11.1'!$D$5,TXM!D3987,"")</f>
        <v/>
      </c>
      <c r="F3987" t="str">
        <f>IFERROR(SMALL($E$5:$E$9000,ROWS($E$5:E3987)),"")</f>
        <v/>
      </c>
      <c r="I3987" s="371" t="s">
        <v>138</v>
      </c>
      <c r="J3987" t="s">
        <v>795</v>
      </c>
      <c r="K3987" s="372">
        <v>3499201</v>
      </c>
      <c r="L3987" s="388">
        <f>ROWS(K$5:K3987)</f>
        <v>3983</v>
      </c>
      <c r="M3987" s="388" t="str">
        <f>IF(_xlfn.IFNA(VLOOKUP(I3987,$AG$3:$AH$83,2,FALSE),"")='11.1'!$D$5,TXM!L3987,"")</f>
        <v/>
      </c>
      <c r="N3987" t="str">
        <f>IFERROR(SMALL($M$5:$M$9000,ROWS($M$5:M3987)),"")</f>
        <v/>
      </c>
      <c r="P3987" t="s">
        <v>1639</v>
      </c>
      <c r="S3987" s="388">
        <f>ROWS(R$5:R3987)</f>
        <v>3983</v>
      </c>
      <c r="T3987" s="388" t="str">
        <f>IF(_xlfn.IFNA(VLOOKUP(P3987,$AG$3:$AH$83,2,FALSE),"")='11.1'!$D$5,TXM!S3987,"")</f>
        <v/>
      </c>
      <c r="U3987" t="str">
        <f>IFERROR(SMALL($T$5:$T$9000,ROWS($T$5:T3987)),"")</f>
        <v/>
      </c>
    </row>
    <row r="3988" spans="1:21" ht="14.4" customHeight="1" x14ac:dyDescent="0.3">
      <c r="A3988" t="s">
        <v>1639</v>
      </c>
      <c r="D3988" s="388">
        <f>ROWS(C$5:C3988)</f>
        <v>3984</v>
      </c>
      <c r="E3988" s="388" t="str">
        <f>IF(_xlfn.IFNA(VLOOKUP(A3988,$AG$3:$AH$83,2,FALSE),"")='11.1'!$D$5,TXM!D3988,"")</f>
        <v/>
      </c>
      <c r="F3988" t="str">
        <f>IFERROR(SMALL($E$5:$E$9000,ROWS($E$5:E3988)),"")</f>
        <v/>
      </c>
      <c r="I3988" s="371" t="s">
        <v>138</v>
      </c>
      <c r="J3988" t="s">
        <v>96</v>
      </c>
      <c r="K3988" s="372">
        <v>3117107</v>
      </c>
      <c r="L3988" s="388">
        <f>ROWS(K$5:K3988)</f>
        <v>3984</v>
      </c>
      <c r="M3988" s="388" t="str">
        <f>IF(_xlfn.IFNA(VLOOKUP(I3988,$AG$3:$AH$83,2,FALSE),"")='11.1'!$D$5,TXM!L3988,"")</f>
        <v/>
      </c>
      <c r="N3988" t="str">
        <f>IFERROR(SMALL($M$5:$M$9000,ROWS($M$5:M3988)),"")</f>
        <v/>
      </c>
      <c r="P3988" t="s">
        <v>1639</v>
      </c>
      <c r="S3988" s="388">
        <f>ROWS(R$5:R3988)</f>
        <v>3984</v>
      </c>
      <c r="T3988" s="388" t="str">
        <f>IF(_xlfn.IFNA(VLOOKUP(P3988,$AG$3:$AH$83,2,FALSE),"")='11.1'!$D$5,TXM!S3988,"")</f>
        <v/>
      </c>
      <c r="U3988" t="str">
        <f>IFERROR(SMALL($T$5:$T$9000,ROWS($T$5:T3988)),"")</f>
        <v/>
      </c>
    </row>
    <row r="3989" spans="1:21" ht="14.4" customHeight="1" x14ac:dyDescent="0.3">
      <c r="A3989" t="s">
        <v>1639</v>
      </c>
      <c r="D3989" s="388">
        <f>ROWS(C$5:C3989)</f>
        <v>3985</v>
      </c>
      <c r="E3989" s="388" t="str">
        <f>IF(_xlfn.IFNA(VLOOKUP(A3989,$AG$3:$AH$83,2,FALSE),"")='11.1'!$D$5,TXM!D3989,"")</f>
        <v/>
      </c>
      <c r="F3989" t="str">
        <f>IFERROR(SMALL($E$5:$E$9000,ROWS($E$5:E3989)),"")</f>
        <v/>
      </c>
      <c r="I3989" s="371" t="s">
        <v>138</v>
      </c>
      <c r="J3989" t="s">
        <v>91</v>
      </c>
      <c r="K3989" s="372">
        <v>2849389</v>
      </c>
      <c r="L3989" s="388">
        <f>ROWS(K$5:K3989)</f>
        <v>3985</v>
      </c>
      <c r="M3989" s="388" t="str">
        <f>IF(_xlfn.IFNA(VLOOKUP(I3989,$AG$3:$AH$83,2,FALSE),"")='11.1'!$D$5,TXM!L3989,"")</f>
        <v/>
      </c>
      <c r="N3989" t="str">
        <f>IFERROR(SMALL($M$5:$M$9000,ROWS($M$5:M3989)),"")</f>
        <v/>
      </c>
      <c r="P3989" t="s">
        <v>1639</v>
      </c>
      <c r="S3989" s="388">
        <f>ROWS(R$5:R3989)</f>
        <v>3985</v>
      </c>
      <c r="T3989" s="388" t="str">
        <f>IF(_xlfn.IFNA(VLOOKUP(P3989,$AG$3:$AH$83,2,FALSE),"")='11.1'!$D$5,TXM!S3989,"")</f>
        <v/>
      </c>
      <c r="U3989" t="str">
        <f>IFERROR(SMALL($T$5:$T$9000,ROWS($T$5:T3989)),"")</f>
        <v/>
      </c>
    </row>
    <row r="3990" spans="1:21" ht="14.4" customHeight="1" x14ac:dyDescent="0.3">
      <c r="A3990" t="s">
        <v>1639</v>
      </c>
      <c r="D3990" s="388">
        <f>ROWS(C$5:C3990)</f>
        <v>3986</v>
      </c>
      <c r="E3990" s="388" t="str">
        <f>IF(_xlfn.IFNA(VLOOKUP(A3990,$AG$3:$AH$83,2,FALSE),"")='11.1'!$D$5,TXM!D3990,"")</f>
        <v/>
      </c>
      <c r="F3990" t="str">
        <f>IFERROR(SMALL($E$5:$E$9000,ROWS($E$5:E3990)),"")</f>
        <v/>
      </c>
      <c r="I3990" s="371" t="s">
        <v>138</v>
      </c>
      <c r="J3990" t="s">
        <v>819</v>
      </c>
      <c r="K3990" s="372">
        <v>2291014</v>
      </c>
      <c r="L3990" s="388">
        <f>ROWS(K$5:K3990)</f>
        <v>3986</v>
      </c>
      <c r="M3990" s="388" t="str">
        <f>IF(_xlfn.IFNA(VLOOKUP(I3990,$AG$3:$AH$83,2,FALSE),"")='11.1'!$D$5,TXM!L3990,"")</f>
        <v/>
      </c>
      <c r="N3990" t="str">
        <f>IFERROR(SMALL($M$5:$M$9000,ROWS($M$5:M3990)),"")</f>
        <v/>
      </c>
      <c r="P3990" t="s">
        <v>1639</v>
      </c>
      <c r="S3990" s="388">
        <f>ROWS(R$5:R3990)</f>
        <v>3986</v>
      </c>
      <c r="T3990" s="388" t="str">
        <f>IF(_xlfn.IFNA(VLOOKUP(P3990,$AG$3:$AH$83,2,FALSE),"")='11.1'!$D$5,TXM!S3990,"")</f>
        <v/>
      </c>
      <c r="U3990" t="str">
        <f>IFERROR(SMALL($T$5:$T$9000,ROWS($T$5:T3990)),"")</f>
        <v/>
      </c>
    </row>
    <row r="3991" spans="1:21" ht="14.4" customHeight="1" x14ac:dyDescent="0.3">
      <c r="A3991" t="s">
        <v>1639</v>
      </c>
      <c r="D3991" s="388">
        <f>ROWS(C$5:C3991)</f>
        <v>3987</v>
      </c>
      <c r="E3991" s="388" t="str">
        <f>IF(_xlfn.IFNA(VLOOKUP(A3991,$AG$3:$AH$83,2,FALSE),"")='11.1'!$D$5,TXM!D3991,"")</f>
        <v/>
      </c>
      <c r="F3991" t="str">
        <f>IFERROR(SMALL($E$5:$E$9000,ROWS($E$5:E3991)),"")</f>
        <v/>
      </c>
      <c r="I3991" s="371" t="s">
        <v>138</v>
      </c>
      <c r="J3991" t="s">
        <v>1252</v>
      </c>
      <c r="K3991" s="372">
        <v>1667285</v>
      </c>
      <c r="L3991" s="388">
        <f>ROWS(K$5:K3991)</f>
        <v>3987</v>
      </c>
      <c r="M3991" s="388" t="str">
        <f>IF(_xlfn.IFNA(VLOOKUP(I3991,$AG$3:$AH$83,2,FALSE),"")='11.1'!$D$5,TXM!L3991,"")</f>
        <v/>
      </c>
      <c r="N3991" t="str">
        <f>IFERROR(SMALL($M$5:$M$9000,ROWS($M$5:M3991)),"")</f>
        <v/>
      </c>
      <c r="P3991" t="s">
        <v>1639</v>
      </c>
      <c r="S3991" s="388">
        <f>ROWS(R$5:R3991)</f>
        <v>3987</v>
      </c>
      <c r="T3991" s="388" t="str">
        <f>IF(_xlfn.IFNA(VLOOKUP(P3991,$AG$3:$AH$83,2,FALSE),"")='11.1'!$D$5,TXM!S3991,"")</f>
        <v/>
      </c>
      <c r="U3991" t="str">
        <f>IFERROR(SMALL($T$5:$T$9000,ROWS($T$5:T3991)),"")</f>
        <v/>
      </c>
    </row>
    <row r="3992" spans="1:21" ht="14.4" customHeight="1" x14ac:dyDescent="0.3">
      <c r="A3992" t="s">
        <v>1639</v>
      </c>
      <c r="D3992" s="388">
        <f>ROWS(C$5:C3992)</f>
        <v>3988</v>
      </c>
      <c r="E3992" s="388" t="str">
        <f>IF(_xlfn.IFNA(VLOOKUP(A3992,$AG$3:$AH$83,2,FALSE),"")='11.1'!$D$5,TXM!D3992,"")</f>
        <v/>
      </c>
      <c r="F3992" t="str">
        <f>IFERROR(SMALL($E$5:$E$9000,ROWS($E$5:E3992)),"")</f>
        <v/>
      </c>
      <c r="I3992" s="371" t="s">
        <v>138</v>
      </c>
      <c r="J3992" t="s">
        <v>779</v>
      </c>
      <c r="K3992" s="372">
        <v>1511401</v>
      </c>
      <c r="L3992" s="388">
        <f>ROWS(K$5:K3992)</f>
        <v>3988</v>
      </c>
      <c r="M3992" s="388" t="str">
        <f>IF(_xlfn.IFNA(VLOOKUP(I3992,$AG$3:$AH$83,2,FALSE),"")='11.1'!$D$5,TXM!L3992,"")</f>
        <v/>
      </c>
      <c r="N3992" t="str">
        <f>IFERROR(SMALL($M$5:$M$9000,ROWS($M$5:M3992)),"")</f>
        <v/>
      </c>
      <c r="P3992" t="s">
        <v>1639</v>
      </c>
      <c r="S3992" s="388">
        <f>ROWS(R$5:R3992)</f>
        <v>3988</v>
      </c>
      <c r="T3992" s="388" t="str">
        <f>IF(_xlfn.IFNA(VLOOKUP(P3992,$AG$3:$AH$83,2,FALSE),"")='11.1'!$D$5,TXM!S3992,"")</f>
        <v/>
      </c>
      <c r="U3992" t="str">
        <f>IFERROR(SMALL($T$5:$T$9000,ROWS($T$5:T3992)),"")</f>
        <v/>
      </c>
    </row>
    <row r="3993" spans="1:21" ht="14.4" customHeight="1" x14ac:dyDescent="0.3">
      <c r="A3993" t="s">
        <v>1639</v>
      </c>
      <c r="D3993" s="388">
        <f>ROWS(C$5:C3993)</f>
        <v>3989</v>
      </c>
      <c r="E3993" s="388" t="str">
        <f>IF(_xlfn.IFNA(VLOOKUP(A3993,$AG$3:$AH$83,2,FALSE),"")='11.1'!$D$5,TXM!D3993,"")</f>
        <v/>
      </c>
      <c r="F3993" t="str">
        <f>IFERROR(SMALL($E$5:$E$9000,ROWS($E$5:E3993)),"")</f>
        <v/>
      </c>
      <c r="I3993" s="371" t="s">
        <v>138</v>
      </c>
      <c r="J3993" t="s">
        <v>1365</v>
      </c>
      <c r="K3993" s="372">
        <v>1168506</v>
      </c>
      <c r="L3993" s="388">
        <f>ROWS(K$5:K3993)</f>
        <v>3989</v>
      </c>
      <c r="M3993" s="388" t="str">
        <f>IF(_xlfn.IFNA(VLOOKUP(I3993,$AG$3:$AH$83,2,FALSE),"")='11.1'!$D$5,TXM!L3993,"")</f>
        <v/>
      </c>
      <c r="N3993" t="str">
        <f>IFERROR(SMALL($M$5:$M$9000,ROWS($M$5:M3993)),"")</f>
        <v/>
      </c>
      <c r="P3993" t="s">
        <v>1639</v>
      </c>
      <c r="S3993" s="388">
        <f>ROWS(R$5:R3993)</f>
        <v>3989</v>
      </c>
      <c r="T3993" s="388" t="str">
        <f>IF(_xlfn.IFNA(VLOOKUP(P3993,$AG$3:$AH$83,2,FALSE),"")='11.1'!$D$5,TXM!S3993,"")</f>
        <v/>
      </c>
      <c r="U3993" t="str">
        <f>IFERROR(SMALL($T$5:$T$9000,ROWS($T$5:T3993)),"")</f>
        <v/>
      </c>
    </row>
    <row r="3994" spans="1:21" ht="14.4" customHeight="1" x14ac:dyDescent="0.3">
      <c r="A3994" t="s">
        <v>1639</v>
      </c>
      <c r="D3994" s="388">
        <f>ROWS(C$5:C3994)</f>
        <v>3990</v>
      </c>
      <c r="E3994" s="388" t="str">
        <f>IF(_xlfn.IFNA(VLOOKUP(A3994,$AG$3:$AH$83,2,FALSE),"")='11.1'!$D$5,TXM!D3994,"")</f>
        <v/>
      </c>
      <c r="F3994" t="str">
        <f>IFERROR(SMALL($E$5:$E$9000,ROWS($E$5:E3994)),"")</f>
        <v/>
      </c>
      <c r="I3994" s="371" t="s">
        <v>138</v>
      </c>
      <c r="J3994" t="s">
        <v>831</v>
      </c>
      <c r="K3994" s="372">
        <v>1049348</v>
      </c>
      <c r="L3994" s="388">
        <f>ROWS(K$5:K3994)</f>
        <v>3990</v>
      </c>
      <c r="M3994" s="388" t="str">
        <f>IF(_xlfn.IFNA(VLOOKUP(I3994,$AG$3:$AH$83,2,FALSE),"")='11.1'!$D$5,TXM!L3994,"")</f>
        <v/>
      </c>
      <c r="N3994" t="str">
        <f>IFERROR(SMALL($M$5:$M$9000,ROWS($M$5:M3994)),"")</f>
        <v/>
      </c>
      <c r="P3994" t="s">
        <v>1639</v>
      </c>
      <c r="S3994" s="388">
        <f>ROWS(R$5:R3994)</f>
        <v>3990</v>
      </c>
      <c r="T3994" s="388" t="str">
        <f>IF(_xlfn.IFNA(VLOOKUP(P3994,$AG$3:$AH$83,2,FALSE),"")='11.1'!$D$5,TXM!S3994,"")</f>
        <v/>
      </c>
      <c r="U3994" t="str">
        <f>IFERROR(SMALL($T$5:$T$9000,ROWS($T$5:T3994)),"")</f>
        <v/>
      </c>
    </row>
    <row r="3995" spans="1:21" ht="14.4" customHeight="1" x14ac:dyDescent="0.3">
      <c r="A3995" t="s">
        <v>1639</v>
      </c>
      <c r="D3995" s="388">
        <f>ROWS(C$5:C3995)</f>
        <v>3991</v>
      </c>
      <c r="E3995" s="388" t="str">
        <f>IF(_xlfn.IFNA(VLOOKUP(A3995,$AG$3:$AH$83,2,FALSE),"")='11.1'!$D$5,TXM!D3995,"")</f>
        <v/>
      </c>
      <c r="F3995" t="str">
        <f>IFERROR(SMALL($E$5:$E$9000,ROWS($E$5:E3995)),"")</f>
        <v/>
      </c>
      <c r="I3995" s="371" t="s">
        <v>138</v>
      </c>
      <c r="J3995" t="s">
        <v>1240</v>
      </c>
      <c r="K3995" s="372">
        <v>906489</v>
      </c>
      <c r="L3995" s="388">
        <f>ROWS(K$5:K3995)</f>
        <v>3991</v>
      </c>
      <c r="M3995" s="388" t="str">
        <f>IF(_xlfn.IFNA(VLOOKUP(I3995,$AG$3:$AH$83,2,FALSE),"")='11.1'!$D$5,TXM!L3995,"")</f>
        <v/>
      </c>
      <c r="N3995" t="str">
        <f>IFERROR(SMALL($M$5:$M$9000,ROWS($M$5:M3995)),"")</f>
        <v/>
      </c>
      <c r="P3995" t="s">
        <v>1639</v>
      </c>
      <c r="S3995" s="388">
        <f>ROWS(R$5:R3995)</f>
        <v>3991</v>
      </c>
      <c r="T3995" s="388" t="str">
        <f>IF(_xlfn.IFNA(VLOOKUP(P3995,$AG$3:$AH$83,2,FALSE),"")='11.1'!$D$5,TXM!S3995,"")</f>
        <v/>
      </c>
      <c r="U3995" t="str">
        <f>IFERROR(SMALL($T$5:$T$9000,ROWS($T$5:T3995)),"")</f>
        <v/>
      </c>
    </row>
    <row r="3996" spans="1:21" ht="14.4" customHeight="1" x14ac:dyDescent="0.3">
      <c r="A3996" t="s">
        <v>1639</v>
      </c>
      <c r="D3996" s="388">
        <f>ROWS(C$5:C3996)</f>
        <v>3992</v>
      </c>
      <c r="E3996" s="388" t="str">
        <f>IF(_xlfn.IFNA(VLOOKUP(A3996,$AG$3:$AH$83,2,FALSE),"")='11.1'!$D$5,TXM!D3996,"")</f>
        <v/>
      </c>
      <c r="F3996" t="str">
        <f>IFERROR(SMALL($E$5:$E$9000,ROWS($E$5:E3996)),"")</f>
        <v/>
      </c>
      <c r="I3996" s="371" t="s">
        <v>138</v>
      </c>
      <c r="J3996" t="s">
        <v>869</v>
      </c>
      <c r="K3996" s="372">
        <v>851505</v>
      </c>
      <c r="L3996" s="388">
        <f>ROWS(K$5:K3996)</f>
        <v>3992</v>
      </c>
      <c r="M3996" s="388" t="str">
        <f>IF(_xlfn.IFNA(VLOOKUP(I3996,$AG$3:$AH$83,2,FALSE),"")='11.1'!$D$5,TXM!L3996,"")</f>
        <v/>
      </c>
      <c r="N3996" t="str">
        <f>IFERROR(SMALL($M$5:$M$9000,ROWS($M$5:M3996)),"")</f>
        <v/>
      </c>
      <c r="P3996" t="s">
        <v>1639</v>
      </c>
      <c r="S3996" s="388">
        <f>ROWS(R$5:R3996)</f>
        <v>3992</v>
      </c>
      <c r="T3996" s="388" t="str">
        <f>IF(_xlfn.IFNA(VLOOKUP(P3996,$AG$3:$AH$83,2,FALSE),"")='11.1'!$D$5,TXM!S3996,"")</f>
        <v/>
      </c>
      <c r="U3996" t="str">
        <f>IFERROR(SMALL($T$5:$T$9000,ROWS($T$5:T3996)),"")</f>
        <v/>
      </c>
    </row>
    <row r="3997" spans="1:21" ht="14.4" customHeight="1" x14ac:dyDescent="0.3">
      <c r="A3997" t="s">
        <v>1639</v>
      </c>
      <c r="D3997" s="388">
        <f>ROWS(C$5:C3997)</f>
        <v>3993</v>
      </c>
      <c r="E3997" s="388" t="str">
        <f>IF(_xlfn.IFNA(VLOOKUP(A3997,$AG$3:$AH$83,2,FALSE),"")='11.1'!$D$5,TXM!D3997,"")</f>
        <v/>
      </c>
      <c r="F3997" t="str">
        <f>IFERROR(SMALL($E$5:$E$9000,ROWS($E$5:E3997)),"")</f>
        <v/>
      </c>
      <c r="I3997" s="371" t="s">
        <v>138</v>
      </c>
      <c r="J3997" t="s">
        <v>871</v>
      </c>
      <c r="K3997" s="372">
        <v>767057</v>
      </c>
      <c r="L3997" s="388">
        <f>ROWS(K$5:K3997)</f>
        <v>3993</v>
      </c>
      <c r="M3997" s="388" t="str">
        <f>IF(_xlfn.IFNA(VLOOKUP(I3997,$AG$3:$AH$83,2,FALSE),"")='11.1'!$D$5,TXM!L3997,"")</f>
        <v/>
      </c>
      <c r="N3997" t="str">
        <f>IFERROR(SMALL($M$5:$M$9000,ROWS($M$5:M3997)),"")</f>
        <v/>
      </c>
      <c r="P3997" t="s">
        <v>1639</v>
      </c>
      <c r="S3997" s="388">
        <f>ROWS(R$5:R3997)</f>
        <v>3993</v>
      </c>
      <c r="T3997" s="388" t="str">
        <f>IF(_xlfn.IFNA(VLOOKUP(P3997,$AG$3:$AH$83,2,FALSE),"")='11.1'!$D$5,TXM!S3997,"")</f>
        <v/>
      </c>
      <c r="U3997" t="str">
        <f>IFERROR(SMALL($T$5:$T$9000,ROWS($T$5:T3997)),"")</f>
        <v/>
      </c>
    </row>
    <row r="3998" spans="1:21" ht="14.4" customHeight="1" x14ac:dyDescent="0.3">
      <c r="A3998" t="s">
        <v>1639</v>
      </c>
      <c r="D3998" s="388">
        <f>ROWS(C$5:C3998)</f>
        <v>3994</v>
      </c>
      <c r="E3998" s="388" t="str">
        <f>IF(_xlfn.IFNA(VLOOKUP(A3998,$AG$3:$AH$83,2,FALSE),"")='11.1'!$D$5,TXM!D3998,"")</f>
        <v/>
      </c>
      <c r="F3998" t="str">
        <f>IFERROR(SMALL($E$5:$E$9000,ROWS($E$5:E3998)),"")</f>
        <v/>
      </c>
      <c r="I3998" s="371" t="s">
        <v>138</v>
      </c>
      <c r="J3998" t="s">
        <v>829</v>
      </c>
      <c r="K3998" s="372">
        <v>759380</v>
      </c>
      <c r="L3998" s="388">
        <f>ROWS(K$5:K3998)</f>
        <v>3994</v>
      </c>
      <c r="M3998" s="388" t="str">
        <f>IF(_xlfn.IFNA(VLOOKUP(I3998,$AG$3:$AH$83,2,FALSE),"")='11.1'!$D$5,TXM!L3998,"")</f>
        <v/>
      </c>
      <c r="N3998" t="str">
        <f>IFERROR(SMALL($M$5:$M$9000,ROWS($M$5:M3998)),"")</f>
        <v/>
      </c>
      <c r="P3998" t="s">
        <v>1639</v>
      </c>
      <c r="S3998" s="388">
        <f>ROWS(R$5:R3998)</f>
        <v>3994</v>
      </c>
      <c r="T3998" s="388" t="str">
        <f>IF(_xlfn.IFNA(VLOOKUP(P3998,$AG$3:$AH$83,2,FALSE),"")='11.1'!$D$5,TXM!S3998,"")</f>
        <v/>
      </c>
      <c r="U3998" t="str">
        <f>IFERROR(SMALL($T$5:$T$9000,ROWS($T$5:T3998)),"")</f>
        <v/>
      </c>
    </row>
    <row r="3999" spans="1:21" ht="14.4" customHeight="1" x14ac:dyDescent="0.3">
      <c r="A3999" t="s">
        <v>1639</v>
      </c>
      <c r="D3999" s="388">
        <f>ROWS(C$5:C3999)</f>
        <v>3995</v>
      </c>
      <c r="E3999" s="388" t="str">
        <f>IF(_xlfn.IFNA(VLOOKUP(A3999,$AG$3:$AH$83,2,FALSE),"")='11.1'!$D$5,TXM!D3999,"")</f>
        <v/>
      </c>
      <c r="F3999" t="str">
        <f>IFERROR(SMALL($E$5:$E$9000,ROWS($E$5:E3999)),"")</f>
        <v/>
      </c>
      <c r="I3999" s="371" t="s">
        <v>138</v>
      </c>
      <c r="J3999" t="s">
        <v>817</v>
      </c>
      <c r="K3999" s="372">
        <v>460676</v>
      </c>
      <c r="L3999" s="388">
        <f>ROWS(K$5:K3999)</f>
        <v>3995</v>
      </c>
      <c r="M3999" s="388" t="str">
        <f>IF(_xlfn.IFNA(VLOOKUP(I3999,$AG$3:$AH$83,2,FALSE),"")='11.1'!$D$5,TXM!L3999,"")</f>
        <v/>
      </c>
      <c r="N3999" t="str">
        <f>IFERROR(SMALL($M$5:$M$9000,ROWS($M$5:M3999)),"")</f>
        <v/>
      </c>
      <c r="P3999" t="s">
        <v>1639</v>
      </c>
      <c r="S3999" s="388">
        <f>ROWS(R$5:R3999)</f>
        <v>3995</v>
      </c>
      <c r="T3999" s="388" t="str">
        <f>IF(_xlfn.IFNA(VLOOKUP(P3999,$AG$3:$AH$83,2,FALSE),"")='11.1'!$D$5,TXM!S3999,"")</f>
        <v/>
      </c>
      <c r="U3999" t="str">
        <f>IFERROR(SMALL($T$5:$T$9000,ROWS($T$5:T3999)),"")</f>
        <v/>
      </c>
    </row>
    <row r="4000" spans="1:21" ht="14.4" customHeight="1" x14ac:dyDescent="0.3">
      <c r="A4000" t="s">
        <v>1639</v>
      </c>
      <c r="D4000" s="388">
        <f>ROWS(C$5:C4000)</f>
        <v>3996</v>
      </c>
      <c r="E4000" s="388" t="str">
        <f>IF(_xlfn.IFNA(VLOOKUP(A4000,$AG$3:$AH$83,2,FALSE),"")='11.1'!$D$5,TXM!D4000,"")</f>
        <v/>
      </c>
      <c r="F4000" t="str">
        <f>IFERROR(SMALL($E$5:$E$9000,ROWS($E$5:E4000)),"")</f>
        <v/>
      </c>
      <c r="I4000" s="371" t="s">
        <v>138</v>
      </c>
      <c r="J4000" t="s">
        <v>92</v>
      </c>
      <c r="K4000" s="372">
        <v>422075</v>
      </c>
      <c r="L4000" s="388">
        <f>ROWS(K$5:K4000)</f>
        <v>3996</v>
      </c>
      <c r="M4000" s="388" t="str">
        <f>IF(_xlfn.IFNA(VLOOKUP(I4000,$AG$3:$AH$83,2,FALSE),"")='11.1'!$D$5,TXM!L4000,"")</f>
        <v/>
      </c>
      <c r="N4000" t="str">
        <f>IFERROR(SMALL($M$5:$M$9000,ROWS($M$5:M4000)),"")</f>
        <v/>
      </c>
      <c r="P4000" t="s">
        <v>1639</v>
      </c>
      <c r="S4000" s="388">
        <f>ROWS(R$5:R4000)</f>
        <v>3996</v>
      </c>
      <c r="T4000" s="388" t="str">
        <f>IF(_xlfn.IFNA(VLOOKUP(P4000,$AG$3:$AH$83,2,FALSE),"")='11.1'!$D$5,TXM!S4000,"")</f>
        <v/>
      </c>
      <c r="U4000" t="str">
        <f>IFERROR(SMALL($T$5:$T$9000,ROWS($T$5:T4000)),"")</f>
        <v/>
      </c>
    </row>
    <row r="4001" spans="1:21" ht="14.4" customHeight="1" x14ac:dyDescent="0.3">
      <c r="A4001" t="s">
        <v>1639</v>
      </c>
      <c r="D4001" s="388">
        <f>ROWS(C$5:C4001)</f>
        <v>3997</v>
      </c>
      <c r="E4001" s="388" t="str">
        <f>IF(_xlfn.IFNA(VLOOKUP(A4001,$AG$3:$AH$83,2,FALSE),"")='11.1'!$D$5,TXM!D4001,"")</f>
        <v/>
      </c>
      <c r="F4001" t="str">
        <f>IFERROR(SMALL($E$5:$E$9000,ROWS($E$5:E4001)),"")</f>
        <v/>
      </c>
      <c r="I4001" s="371" t="s">
        <v>138</v>
      </c>
      <c r="J4001" t="s">
        <v>853</v>
      </c>
      <c r="K4001" s="372">
        <v>332317</v>
      </c>
      <c r="L4001" s="388">
        <f>ROWS(K$5:K4001)</f>
        <v>3997</v>
      </c>
      <c r="M4001" s="388" t="str">
        <f>IF(_xlfn.IFNA(VLOOKUP(I4001,$AG$3:$AH$83,2,FALSE),"")='11.1'!$D$5,TXM!L4001,"")</f>
        <v/>
      </c>
      <c r="N4001" t="str">
        <f>IFERROR(SMALL($M$5:$M$9000,ROWS($M$5:M4001)),"")</f>
        <v/>
      </c>
      <c r="P4001" t="s">
        <v>1639</v>
      </c>
      <c r="S4001" s="388">
        <f>ROWS(R$5:R4001)</f>
        <v>3997</v>
      </c>
      <c r="T4001" s="388" t="str">
        <f>IF(_xlfn.IFNA(VLOOKUP(P4001,$AG$3:$AH$83,2,FALSE),"")='11.1'!$D$5,TXM!S4001,"")</f>
        <v/>
      </c>
      <c r="U4001" t="str">
        <f>IFERROR(SMALL($T$5:$T$9000,ROWS($T$5:T4001)),"")</f>
        <v/>
      </c>
    </row>
    <row r="4002" spans="1:21" ht="14.4" customHeight="1" x14ac:dyDescent="0.3">
      <c r="A4002" t="s">
        <v>1639</v>
      </c>
      <c r="D4002" s="388">
        <f>ROWS(C$5:C4002)</f>
        <v>3998</v>
      </c>
      <c r="E4002" s="388" t="str">
        <f>IF(_xlfn.IFNA(VLOOKUP(A4002,$AG$3:$AH$83,2,FALSE),"")='11.1'!$D$5,TXM!D4002,"")</f>
        <v/>
      </c>
      <c r="F4002" t="str">
        <f>IFERROR(SMALL($E$5:$E$9000,ROWS($E$5:E4002)),"")</f>
        <v/>
      </c>
      <c r="I4002" s="371" t="s">
        <v>138</v>
      </c>
      <c r="J4002" t="s">
        <v>1003</v>
      </c>
      <c r="K4002" s="372">
        <v>320754</v>
      </c>
      <c r="L4002" s="388">
        <f>ROWS(K$5:K4002)</f>
        <v>3998</v>
      </c>
      <c r="M4002" s="388" t="str">
        <f>IF(_xlfn.IFNA(VLOOKUP(I4002,$AG$3:$AH$83,2,FALSE),"")='11.1'!$D$5,TXM!L4002,"")</f>
        <v/>
      </c>
      <c r="N4002" t="str">
        <f>IFERROR(SMALL($M$5:$M$9000,ROWS($M$5:M4002)),"")</f>
        <v/>
      </c>
      <c r="P4002" t="s">
        <v>1639</v>
      </c>
      <c r="S4002" s="388">
        <f>ROWS(R$5:R4002)</f>
        <v>3998</v>
      </c>
      <c r="T4002" s="388" t="str">
        <f>IF(_xlfn.IFNA(VLOOKUP(P4002,$AG$3:$AH$83,2,FALSE),"")='11.1'!$D$5,TXM!S4002,"")</f>
        <v/>
      </c>
      <c r="U4002" t="str">
        <f>IFERROR(SMALL($T$5:$T$9000,ROWS($T$5:T4002)),"")</f>
        <v/>
      </c>
    </row>
    <row r="4003" spans="1:21" ht="14.4" customHeight="1" x14ac:dyDescent="0.3">
      <c r="A4003" t="s">
        <v>1639</v>
      </c>
      <c r="D4003" s="388">
        <f>ROWS(C$5:C4003)</f>
        <v>3999</v>
      </c>
      <c r="E4003" s="388" t="str">
        <f>IF(_xlfn.IFNA(VLOOKUP(A4003,$AG$3:$AH$83,2,FALSE),"")='11.1'!$D$5,TXM!D4003,"")</f>
        <v/>
      </c>
      <c r="F4003" t="str">
        <f>IFERROR(SMALL($E$5:$E$9000,ROWS($E$5:E4003)),"")</f>
        <v/>
      </c>
      <c r="I4003" s="371" t="s">
        <v>138</v>
      </c>
      <c r="J4003" t="s">
        <v>1002</v>
      </c>
      <c r="K4003" s="372">
        <v>258341</v>
      </c>
      <c r="L4003" s="388">
        <f>ROWS(K$5:K4003)</f>
        <v>3999</v>
      </c>
      <c r="M4003" s="388" t="str">
        <f>IF(_xlfn.IFNA(VLOOKUP(I4003,$AG$3:$AH$83,2,FALSE),"")='11.1'!$D$5,TXM!L4003,"")</f>
        <v/>
      </c>
      <c r="N4003" t="str">
        <f>IFERROR(SMALL($M$5:$M$9000,ROWS($M$5:M4003)),"")</f>
        <v/>
      </c>
      <c r="P4003" t="s">
        <v>1639</v>
      </c>
      <c r="S4003" s="388">
        <f>ROWS(R$5:R4003)</f>
        <v>3999</v>
      </c>
      <c r="T4003" s="388" t="str">
        <f>IF(_xlfn.IFNA(VLOOKUP(P4003,$AG$3:$AH$83,2,FALSE),"")='11.1'!$D$5,TXM!S4003,"")</f>
        <v/>
      </c>
      <c r="U4003" t="str">
        <f>IFERROR(SMALL($T$5:$T$9000,ROWS($T$5:T4003)),"")</f>
        <v/>
      </c>
    </row>
    <row r="4004" spans="1:21" ht="14.4" customHeight="1" x14ac:dyDescent="0.3">
      <c r="A4004" t="s">
        <v>1639</v>
      </c>
      <c r="D4004" s="388">
        <f>ROWS(C$5:C4004)</f>
        <v>4000</v>
      </c>
      <c r="E4004" s="388" t="str">
        <f>IF(_xlfn.IFNA(VLOOKUP(A4004,$AG$3:$AH$83,2,FALSE),"")='11.1'!$D$5,TXM!D4004,"")</f>
        <v/>
      </c>
      <c r="F4004" t="str">
        <f>IFERROR(SMALL($E$5:$E$9000,ROWS($E$5:E4004)),"")</f>
        <v/>
      </c>
      <c r="I4004" s="371" t="s">
        <v>138</v>
      </c>
      <c r="J4004" t="s">
        <v>1006</v>
      </c>
      <c r="K4004" s="372">
        <v>247382</v>
      </c>
      <c r="L4004" s="388">
        <f>ROWS(K$5:K4004)</f>
        <v>4000</v>
      </c>
      <c r="M4004" s="388" t="str">
        <f>IF(_xlfn.IFNA(VLOOKUP(I4004,$AG$3:$AH$83,2,FALSE),"")='11.1'!$D$5,TXM!L4004,"")</f>
        <v/>
      </c>
      <c r="N4004" t="str">
        <f>IFERROR(SMALL($M$5:$M$9000,ROWS($M$5:M4004)),"")</f>
        <v/>
      </c>
      <c r="P4004" t="s">
        <v>1639</v>
      </c>
      <c r="S4004" s="388">
        <f>ROWS(R$5:R4004)</f>
        <v>4000</v>
      </c>
      <c r="T4004" s="388" t="str">
        <f>IF(_xlfn.IFNA(VLOOKUP(P4004,$AG$3:$AH$83,2,FALSE),"")='11.1'!$D$5,TXM!S4004,"")</f>
        <v/>
      </c>
      <c r="U4004" t="str">
        <f>IFERROR(SMALL($T$5:$T$9000,ROWS($T$5:T4004)),"")</f>
        <v/>
      </c>
    </row>
    <row r="4005" spans="1:21" ht="14.4" customHeight="1" x14ac:dyDescent="0.3">
      <c r="A4005" t="s">
        <v>1639</v>
      </c>
      <c r="D4005" s="388">
        <f>ROWS(C$5:C4005)</f>
        <v>4001</v>
      </c>
      <c r="E4005" s="388" t="str">
        <f>IF(_xlfn.IFNA(VLOOKUP(A4005,$AG$3:$AH$83,2,FALSE),"")='11.1'!$D$5,TXM!D4005,"")</f>
        <v/>
      </c>
      <c r="F4005" t="str">
        <f>IFERROR(SMALL($E$5:$E$9000,ROWS($E$5:E4005)),"")</f>
        <v/>
      </c>
      <c r="I4005" s="371" t="s">
        <v>138</v>
      </c>
      <c r="J4005" t="s">
        <v>172</v>
      </c>
      <c r="K4005" s="372">
        <v>201642</v>
      </c>
      <c r="L4005" s="388">
        <f>ROWS(K$5:K4005)</f>
        <v>4001</v>
      </c>
      <c r="M4005" s="388" t="str">
        <f>IF(_xlfn.IFNA(VLOOKUP(I4005,$AG$3:$AH$83,2,FALSE),"")='11.1'!$D$5,TXM!L4005,"")</f>
        <v/>
      </c>
      <c r="N4005" t="str">
        <f>IFERROR(SMALL($M$5:$M$9000,ROWS($M$5:M4005)),"")</f>
        <v/>
      </c>
      <c r="P4005" t="s">
        <v>1639</v>
      </c>
      <c r="S4005" s="388">
        <f>ROWS(R$5:R4005)</f>
        <v>4001</v>
      </c>
      <c r="T4005" s="388" t="str">
        <f>IF(_xlfn.IFNA(VLOOKUP(P4005,$AG$3:$AH$83,2,FALSE),"")='11.1'!$D$5,TXM!S4005,"")</f>
        <v/>
      </c>
      <c r="U4005" t="str">
        <f>IFERROR(SMALL($T$5:$T$9000,ROWS($T$5:T4005)),"")</f>
        <v/>
      </c>
    </row>
    <row r="4006" spans="1:21" ht="14.4" customHeight="1" x14ac:dyDescent="0.3">
      <c r="A4006" t="s">
        <v>1639</v>
      </c>
      <c r="D4006" s="388">
        <f>ROWS(C$5:C4006)</f>
        <v>4002</v>
      </c>
      <c r="E4006" s="388" t="str">
        <f>IF(_xlfn.IFNA(VLOOKUP(A4006,$AG$3:$AH$83,2,FALSE),"")='11.1'!$D$5,TXM!D4006,"")</f>
        <v/>
      </c>
      <c r="F4006" t="str">
        <f>IFERROR(SMALL($E$5:$E$9000,ROWS($E$5:E4006)),"")</f>
        <v/>
      </c>
      <c r="I4006" s="371" t="s">
        <v>138</v>
      </c>
      <c r="J4006" t="s">
        <v>998</v>
      </c>
      <c r="K4006" s="372">
        <v>201291</v>
      </c>
      <c r="L4006" s="388">
        <f>ROWS(K$5:K4006)</f>
        <v>4002</v>
      </c>
      <c r="M4006" s="388" t="str">
        <f>IF(_xlfn.IFNA(VLOOKUP(I4006,$AG$3:$AH$83,2,FALSE),"")='11.1'!$D$5,TXM!L4006,"")</f>
        <v/>
      </c>
      <c r="N4006" t="str">
        <f>IFERROR(SMALL($M$5:$M$9000,ROWS($M$5:M4006)),"")</f>
        <v/>
      </c>
      <c r="P4006" t="s">
        <v>1639</v>
      </c>
      <c r="S4006" s="388">
        <f>ROWS(R$5:R4006)</f>
        <v>4002</v>
      </c>
      <c r="T4006" s="388" t="str">
        <f>IF(_xlfn.IFNA(VLOOKUP(P4006,$AG$3:$AH$83,2,FALSE),"")='11.1'!$D$5,TXM!S4006,"")</f>
        <v/>
      </c>
      <c r="U4006" t="str">
        <f>IFERROR(SMALL($T$5:$T$9000,ROWS($T$5:T4006)),"")</f>
        <v/>
      </c>
    </row>
    <row r="4007" spans="1:21" ht="14.4" customHeight="1" x14ac:dyDescent="0.3">
      <c r="A4007" t="s">
        <v>1639</v>
      </c>
      <c r="D4007" s="388">
        <f>ROWS(C$5:C4007)</f>
        <v>4003</v>
      </c>
      <c r="E4007" s="388" t="str">
        <f>IF(_xlfn.IFNA(VLOOKUP(A4007,$AG$3:$AH$83,2,FALSE),"")='11.1'!$D$5,TXM!D4007,"")</f>
        <v/>
      </c>
      <c r="F4007" t="str">
        <f>IFERROR(SMALL($E$5:$E$9000,ROWS($E$5:E4007)),"")</f>
        <v/>
      </c>
      <c r="I4007" s="371" t="s">
        <v>138</v>
      </c>
      <c r="J4007" t="s">
        <v>805</v>
      </c>
      <c r="K4007" s="372">
        <v>193483</v>
      </c>
      <c r="L4007" s="388">
        <f>ROWS(K$5:K4007)</f>
        <v>4003</v>
      </c>
      <c r="M4007" s="388" t="str">
        <f>IF(_xlfn.IFNA(VLOOKUP(I4007,$AG$3:$AH$83,2,FALSE),"")='11.1'!$D$5,TXM!L4007,"")</f>
        <v/>
      </c>
      <c r="N4007" t="str">
        <f>IFERROR(SMALL($M$5:$M$9000,ROWS($M$5:M4007)),"")</f>
        <v/>
      </c>
      <c r="P4007" t="s">
        <v>1639</v>
      </c>
      <c r="S4007" s="388">
        <f>ROWS(R$5:R4007)</f>
        <v>4003</v>
      </c>
      <c r="T4007" s="388" t="str">
        <f>IF(_xlfn.IFNA(VLOOKUP(P4007,$AG$3:$AH$83,2,FALSE),"")='11.1'!$D$5,TXM!S4007,"")</f>
        <v/>
      </c>
      <c r="U4007" t="str">
        <f>IFERROR(SMALL($T$5:$T$9000,ROWS($T$5:T4007)),"")</f>
        <v/>
      </c>
    </row>
    <row r="4008" spans="1:21" ht="14.4" customHeight="1" x14ac:dyDescent="0.3">
      <c r="A4008" t="s">
        <v>1639</v>
      </c>
      <c r="D4008" s="388">
        <f>ROWS(C$5:C4008)</f>
        <v>4004</v>
      </c>
      <c r="E4008" s="388" t="str">
        <f>IF(_xlfn.IFNA(VLOOKUP(A4008,$AG$3:$AH$83,2,FALSE),"")='11.1'!$D$5,TXM!D4008,"")</f>
        <v/>
      </c>
      <c r="F4008" t="str">
        <f>IFERROR(SMALL($E$5:$E$9000,ROWS($E$5:E4008)),"")</f>
        <v/>
      </c>
      <c r="I4008" s="371" t="s">
        <v>138</v>
      </c>
      <c r="J4008" t="s">
        <v>781</v>
      </c>
      <c r="K4008" s="372">
        <v>164661</v>
      </c>
      <c r="L4008" s="388">
        <f>ROWS(K$5:K4008)</f>
        <v>4004</v>
      </c>
      <c r="M4008" s="388" t="str">
        <f>IF(_xlfn.IFNA(VLOOKUP(I4008,$AG$3:$AH$83,2,FALSE),"")='11.1'!$D$5,TXM!L4008,"")</f>
        <v/>
      </c>
      <c r="N4008" t="str">
        <f>IFERROR(SMALL($M$5:$M$9000,ROWS($M$5:M4008)),"")</f>
        <v/>
      </c>
      <c r="P4008" t="s">
        <v>1639</v>
      </c>
      <c r="S4008" s="388">
        <f>ROWS(R$5:R4008)</f>
        <v>4004</v>
      </c>
      <c r="T4008" s="388" t="str">
        <f>IF(_xlfn.IFNA(VLOOKUP(P4008,$AG$3:$AH$83,2,FALSE),"")='11.1'!$D$5,TXM!S4008,"")</f>
        <v/>
      </c>
      <c r="U4008" t="str">
        <f>IFERROR(SMALL($T$5:$T$9000,ROWS($T$5:T4008)),"")</f>
        <v/>
      </c>
    </row>
    <row r="4009" spans="1:21" ht="14.4" customHeight="1" x14ac:dyDescent="0.3">
      <c r="A4009" t="s">
        <v>1639</v>
      </c>
      <c r="D4009" s="388">
        <f>ROWS(C$5:C4009)</f>
        <v>4005</v>
      </c>
      <c r="E4009" s="388" t="str">
        <f>IF(_xlfn.IFNA(VLOOKUP(A4009,$AG$3:$AH$83,2,FALSE),"")='11.1'!$D$5,TXM!D4009,"")</f>
        <v/>
      </c>
      <c r="F4009" t="str">
        <f>IFERROR(SMALL($E$5:$E$9000,ROWS($E$5:E4009)),"")</f>
        <v/>
      </c>
      <c r="I4009" s="371" t="s">
        <v>138</v>
      </c>
      <c r="J4009" t="s">
        <v>171</v>
      </c>
      <c r="K4009" s="372">
        <v>150493</v>
      </c>
      <c r="L4009" s="388">
        <f>ROWS(K$5:K4009)</f>
        <v>4005</v>
      </c>
      <c r="M4009" s="388" t="str">
        <f>IF(_xlfn.IFNA(VLOOKUP(I4009,$AG$3:$AH$83,2,FALSE),"")='11.1'!$D$5,TXM!L4009,"")</f>
        <v/>
      </c>
      <c r="N4009" t="str">
        <f>IFERROR(SMALL($M$5:$M$9000,ROWS($M$5:M4009)),"")</f>
        <v/>
      </c>
      <c r="P4009" t="s">
        <v>1639</v>
      </c>
      <c r="S4009" s="388">
        <f>ROWS(R$5:R4009)</f>
        <v>4005</v>
      </c>
      <c r="T4009" s="388" t="str">
        <f>IF(_xlfn.IFNA(VLOOKUP(P4009,$AG$3:$AH$83,2,FALSE),"")='11.1'!$D$5,TXM!S4009,"")</f>
        <v/>
      </c>
      <c r="U4009" t="str">
        <f>IFERROR(SMALL($T$5:$T$9000,ROWS($T$5:T4009)),"")</f>
        <v/>
      </c>
    </row>
    <row r="4010" spans="1:21" ht="14.4" customHeight="1" x14ac:dyDescent="0.3">
      <c r="A4010" t="s">
        <v>1639</v>
      </c>
      <c r="D4010" s="388">
        <f>ROWS(C$5:C4010)</f>
        <v>4006</v>
      </c>
      <c r="E4010" s="388" t="str">
        <f>IF(_xlfn.IFNA(VLOOKUP(A4010,$AG$3:$AH$83,2,FALSE),"")='11.1'!$D$5,TXM!D4010,"")</f>
        <v/>
      </c>
      <c r="F4010" t="str">
        <f>IFERROR(SMALL($E$5:$E$9000,ROWS($E$5:E4010)),"")</f>
        <v/>
      </c>
      <c r="I4010" s="371" t="s">
        <v>138</v>
      </c>
      <c r="J4010" t="s">
        <v>1494</v>
      </c>
      <c r="K4010" s="372">
        <v>137622</v>
      </c>
      <c r="L4010" s="388">
        <f>ROWS(K$5:K4010)</f>
        <v>4006</v>
      </c>
      <c r="M4010" s="388" t="str">
        <f>IF(_xlfn.IFNA(VLOOKUP(I4010,$AG$3:$AH$83,2,FALSE),"")='11.1'!$D$5,TXM!L4010,"")</f>
        <v/>
      </c>
      <c r="N4010" t="str">
        <f>IFERROR(SMALL($M$5:$M$9000,ROWS($M$5:M4010)),"")</f>
        <v/>
      </c>
      <c r="P4010" t="s">
        <v>1639</v>
      </c>
      <c r="S4010" s="388">
        <f>ROWS(R$5:R4010)</f>
        <v>4006</v>
      </c>
      <c r="T4010" s="388" t="str">
        <f>IF(_xlfn.IFNA(VLOOKUP(P4010,$AG$3:$AH$83,2,FALSE),"")='11.1'!$D$5,TXM!S4010,"")</f>
        <v/>
      </c>
      <c r="U4010" t="str">
        <f>IFERROR(SMALL($T$5:$T$9000,ROWS($T$5:T4010)),"")</f>
        <v/>
      </c>
    </row>
    <row r="4011" spans="1:21" ht="14.4" customHeight="1" x14ac:dyDescent="0.3">
      <c r="A4011" t="s">
        <v>1639</v>
      </c>
      <c r="D4011" s="388">
        <f>ROWS(C$5:C4011)</f>
        <v>4007</v>
      </c>
      <c r="E4011" s="388" t="str">
        <f>IF(_xlfn.IFNA(VLOOKUP(A4011,$AG$3:$AH$83,2,FALSE),"")='11.1'!$D$5,TXM!D4011,"")</f>
        <v/>
      </c>
      <c r="F4011" t="str">
        <f>IFERROR(SMALL($E$5:$E$9000,ROWS($E$5:E4011)),"")</f>
        <v/>
      </c>
      <c r="I4011" s="371" t="s">
        <v>138</v>
      </c>
      <c r="J4011" t="s">
        <v>1004</v>
      </c>
      <c r="K4011" s="372">
        <v>102493</v>
      </c>
      <c r="L4011" s="388">
        <f>ROWS(K$5:K4011)</f>
        <v>4007</v>
      </c>
      <c r="M4011" s="388" t="str">
        <f>IF(_xlfn.IFNA(VLOOKUP(I4011,$AG$3:$AH$83,2,FALSE),"")='11.1'!$D$5,TXM!L4011,"")</f>
        <v/>
      </c>
      <c r="N4011" t="str">
        <f>IFERROR(SMALL($M$5:$M$9000,ROWS($M$5:M4011)),"")</f>
        <v/>
      </c>
      <c r="P4011" t="s">
        <v>1639</v>
      </c>
      <c r="S4011" s="388">
        <f>ROWS(R$5:R4011)</f>
        <v>4007</v>
      </c>
      <c r="T4011" s="388" t="str">
        <f>IF(_xlfn.IFNA(VLOOKUP(P4011,$AG$3:$AH$83,2,FALSE),"")='11.1'!$D$5,TXM!S4011,"")</f>
        <v/>
      </c>
      <c r="U4011" t="str">
        <f>IFERROR(SMALL($T$5:$T$9000,ROWS($T$5:T4011)),"")</f>
        <v/>
      </c>
    </row>
    <row r="4012" spans="1:21" ht="14.4" customHeight="1" x14ac:dyDescent="0.3">
      <c r="A4012" t="s">
        <v>1639</v>
      </c>
      <c r="D4012" s="388">
        <f>ROWS(C$5:C4012)</f>
        <v>4008</v>
      </c>
      <c r="E4012" s="388" t="str">
        <f>IF(_xlfn.IFNA(VLOOKUP(A4012,$AG$3:$AH$83,2,FALSE),"")='11.1'!$D$5,TXM!D4012,"")</f>
        <v/>
      </c>
      <c r="F4012" t="str">
        <f>IFERROR(SMALL($E$5:$E$9000,ROWS($E$5:E4012)),"")</f>
        <v/>
      </c>
      <c r="I4012" s="371" t="s">
        <v>138</v>
      </c>
      <c r="J4012" t="s">
        <v>855</v>
      </c>
      <c r="K4012" s="372">
        <v>86956</v>
      </c>
      <c r="L4012" s="388">
        <f>ROWS(K$5:K4012)</f>
        <v>4008</v>
      </c>
      <c r="M4012" s="388" t="str">
        <f>IF(_xlfn.IFNA(VLOOKUP(I4012,$AG$3:$AH$83,2,FALSE),"")='11.1'!$D$5,TXM!L4012,"")</f>
        <v/>
      </c>
      <c r="N4012" t="str">
        <f>IFERROR(SMALL($M$5:$M$9000,ROWS($M$5:M4012)),"")</f>
        <v/>
      </c>
      <c r="P4012" t="s">
        <v>1639</v>
      </c>
      <c r="S4012" s="388">
        <f>ROWS(R$5:R4012)</f>
        <v>4008</v>
      </c>
      <c r="T4012" s="388" t="str">
        <f>IF(_xlfn.IFNA(VLOOKUP(P4012,$AG$3:$AH$83,2,FALSE),"")='11.1'!$D$5,TXM!S4012,"")</f>
        <v/>
      </c>
      <c r="U4012" t="str">
        <f>IFERROR(SMALL($T$5:$T$9000,ROWS($T$5:T4012)),"")</f>
        <v/>
      </c>
    </row>
    <row r="4013" spans="1:21" ht="14.4" customHeight="1" x14ac:dyDescent="0.3">
      <c r="A4013" t="s">
        <v>1639</v>
      </c>
      <c r="D4013" s="388">
        <f>ROWS(C$5:C4013)</f>
        <v>4009</v>
      </c>
      <c r="E4013" s="388" t="str">
        <f>IF(_xlfn.IFNA(VLOOKUP(A4013,$AG$3:$AH$83,2,FALSE),"")='11.1'!$D$5,TXM!D4013,"")</f>
        <v/>
      </c>
      <c r="F4013" t="str">
        <f>IFERROR(SMALL($E$5:$E$9000,ROWS($E$5:E4013)),"")</f>
        <v/>
      </c>
      <c r="I4013" s="371" t="s">
        <v>138</v>
      </c>
      <c r="J4013" t="s">
        <v>1402</v>
      </c>
      <c r="K4013" s="372">
        <v>58340</v>
      </c>
      <c r="L4013" s="388">
        <f>ROWS(K$5:K4013)</f>
        <v>4009</v>
      </c>
      <c r="M4013" s="388" t="str">
        <f>IF(_xlfn.IFNA(VLOOKUP(I4013,$AG$3:$AH$83,2,FALSE),"")='11.1'!$D$5,TXM!L4013,"")</f>
        <v/>
      </c>
      <c r="N4013" t="str">
        <f>IFERROR(SMALL($M$5:$M$9000,ROWS($M$5:M4013)),"")</f>
        <v/>
      </c>
      <c r="P4013" t="s">
        <v>1639</v>
      </c>
      <c r="S4013" s="388">
        <f>ROWS(R$5:R4013)</f>
        <v>4009</v>
      </c>
      <c r="T4013" s="388" t="str">
        <f>IF(_xlfn.IFNA(VLOOKUP(P4013,$AG$3:$AH$83,2,FALSE),"")='11.1'!$D$5,TXM!S4013,"")</f>
        <v/>
      </c>
      <c r="U4013" t="str">
        <f>IFERROR(SMALL($T$5:$T$9000,ROWS($T$5:T4013)),"")</f>
        <v/>
      </c>
    </row>
    <row r="4014" spans="1:21" ht="14.4" customHeight="1" x14ac:dyDescent="0.3">
      <c r="A4014" t="s">
        <v>1639</v>
      </c>
      <c r="D4014" s="388">
        <f>ROWS(C$5:C4014)</f>
        <v>4010</v>
      </c>
      <c r="E4014" s="388" t="str">
        <f>IF(_xlfn.IFNA(VLOOKUP(A4014,$AG$3:$AH$83,2,FALSE),"")='11.1'!$D$5,TXM!D4014,"")</f>
        <v/>
      </c>
      <c r="F4014" t="str">
        <f>IFERROR(SMALL($E$5:$E$9000,ROWS($E$5:E4014)),"")</f>
        <v/>
      </c>
      <c r="I4014" s="371" t="s">
        <v>138</v>
      </c>
      <c r="J4014" t="s">
        <v>833</v>
      </c>
      <c r="K4014" s="372">
        <v>58286</v>
      </c>
      <c r="L4014" s="388">
        <f>ROWS(K$5:K4014)</f>
        <v>4010</v>
      </c>
      <c r="M4014" s="388" t="str">
        <f>IF(_xlfn.IFNA(VLOOKUP(I4014,$AG$3:$AH$83,2,FALSE),"")='11.1'!$D$5,TXM!L4014,"")</f>
        <v/>
      </c>
      <c r="N4014" t="str">
        <f>IFERROR(SMALL($M$5:$M$9000,ROWS($M$5:M4014)),"")</f>
        <v/>
      </c>
      <c r="P4014" t="s">
        <v>1639</v>
      </c>
      <c r="S4014" s="388">
        <f>ROWS(R$5:R4014)</f>
        <v>4010</v>
      </c>
      <c r="T4014" s="388" t="str">
        <f>IF(_xlfn.IFNA(VLOOKUP(P4014,$AG$3:$AH$83,2,FALSE),"")='11.1'!$D$5,TXM!S4014,"")</f>
        <v/>
      </c>
      <c r="U4014" t="str">
        <f>IFERROR(SMALL($T$5:$T$9000,ROWS($T$5:T4014)),"")</f>
        <v/>
      </c>
    </row>
    <row r="4015" spans="1:21" ht="14.4" customHeight="1" x14ac:dyDescent="0.3">
      <c r="A4015" t="s">
        <v>1639</v>
      </c>
      <c r="D4015" s="388">
        <f>ROWS(C$5:C4015)</f>
        <v>4011</v>
      </c>
      <c r="E4015" s="388" t="str">
        <f>IF(_xlfn.IFNA(VLOOKUP(A4015,$AG$3:$AH$83,2,FALSE),"")='11.1'!$D$5,TXM!D4015,"")</f>
        <v/>
      </c>
      <c r="F4015" t="str">
        <f>IFERROR(SMALL($E$5:$E$9000,ROWS($E$5:E4015)),"")</f>
        <v/>
      </c>
      <c r="I4015" s="371" t="s">
        <v>138</v>
      </c>
      <c r="J4015" t="s">
        <v>1332</v>
      </c>
      <c r="K4015" s="372">
        <v>14314</v>
      </c>
      <c r="L4015" s="388">
        <f>ROWS(K$5:K4015)</f>
        <v>4011</v>
      </c>
      <c r="M4015" s="388" t="str">
        <f>IF(_xlfn.IFNA(VLOOKUP(I4015,$AG$3:$AH$83,2,FALSE),"")='11.1'!$D$5,TXM!L4015,"")</f>
        <v/>
      </c>
      <c r="N4015" t="str">
        <f>IFERROR(SMALL($M$5:$M$9000,ROWS($M$5:M4015)),"")</f>
        <v/>
      </c>
      <c r="P4015" t="s">
        <v>1639</v>
      </c>
      <c r="S4015" s="388">
        <f>ROWS(R$5:R4015)</f>
        <v>4011</v>
      </c>
      <c r="T4015" s="388" t="str">
        <f>IF(_xlfn.IFNA(VLOOKUP(P4015,$AG$3:$AH$83,2,FALSE),"")='11.1'!$D$5,TXM!S4015,"")</f>
        <v/>
      </c>
      <c r="U4015" t="str">
        <f>IFERROR(SMALL($T$5:$T$9000,ROWS($T$5:T4015)),"")</f>
        <v/>
      </c>
    </row>
    <row r="4016" spans="1:21" ht="14.4" customHeight="1" x14ac:dyDescent="0.3">
      <c r="A4016" t="s">
        <v>1639</v>
      </c>
      <c r="D4016" s="388">
        <f>ROWS(C$5:C4016)</f>
        <v>4012</v>
      </c>
      <c r="E4016" s="388" t="str">
        <f>IF(_xlfn.IFNA(VLOOKUP(A4016,$AG$3:$AH$83,2,FALSE),"")='11.1'!$D$5,TXM!D4016,"")</f>
        <v/>
      </c>
      <c r="F4016" t="str">
        <f>IFERROR(SMALL($E$5:$E$9000,ROWS($E$5:E4016)),"")</f>
        <v/>
      </c>
      <c r="I4016" s="371" t="s">
        <v>138</v>
      </c>
      <c r="J4016" t="s">
        <v>105</v>
      </c>
      <c r="K4016" s="372">
        <v>14239</v>
      </c>
      <c r="L4016" s="388">
        <f>ROWS(K$5:K4016)</f>
        <v>4012</v>
      </c>
      <c r="M4016" s="388" t="str">
        <f>IF(_xlfn.IFNA(VLOOKUP(I4016,$AG$3:$AH$83,2,FALSE),"")='11.1'!$D$5,TXM!L4016,"")</f>
        <v/>
      </c>
      <c r="N4016" t="str">
        <f>IFERROR(SMALL($M$5:$M$9000,ROWS($M$5:M4016)),"")</f>
        <v/>
      </c>
      <c r="P4016" t="s">
        <v>1639</v>
      </c>
      <c r="S4016" s="388">
        <f>ROWS(R$5:R4016)</f>
        <v>4012</v>
      </c>
      <c r="T4016" s="388" t="str">
        <f>IF(_xlfn.IFNA(VLOOKUP(P4016,$AG$3:$AH$83,2,FALSE),"")='11.1'!$D$5,TXM!S4016,"")</f>
        <v/>
      </c>
      <c r="U4016" t="str">
        <f>IFERROR(SMALL($T$5:$T$9000,ROWS($T$5:T4016)),"")</f>
        <v/>
      </c>
    </row>
    <row r="4017" spans="1:21" ht="14.4" customHeight="1" x14ac:dyDescent="0.3">
      <c r="A4017" t="s">
        <v>1639</v>
      </c>
      <c r="D4017" s="388">
        <f>ROWS(C$5:C4017)</f>
        <v>4013</v>
      </c>
      <c r="E4017" s="388" t="str">
        <f>IF(_xlfn.IFNA(VLOOKUP(A4017,$AG$3:$AH$83,2,FALSE),"")='11.1'!$D$5,TXM!D4017,"")</f>
        <v/>
      </c>
      <c r="F4017" t="str">
        <f>IFERROR(SMALL($E$5:$E$9000,ROWS($E$5:E4017)),"")</f>
        <v/>
      </c>
      <c r="I4017" s="371" t="s">
        <v>138</v>
      </c>
      <c r="J4017" t="s">
        <v>803</v>
      </c>
      <c r="K4017" s="372">
        <v>13583</v>
      </c>
      <c r="L4017" s="388">
        <f>ROWS(K$5:K4017)</f>
        <v>4013</v>
      </c>
      <c r="M4017" s="388" t="str">
        <f>IF(_xlfn.IFNA(VLOOKUP(I4017,$AG$3:$AH$83,2,FALSE),"")='11.1'!$D$5,TXM!L4017,"")</f>
        <v/>
      </c>
      <c r="N4017" t="str">
        <f>IFERROR(SMALL($M$5:$M$9000,ROWS($M$5:M4017)),"")</f>
        <v/>
      </c>
      <c r="P4017" t="s">
        <v>1639</v>
      </c>
      <c r="S4017" s="388">
        <f>ROWS(R$5:R4017)</f>
        <v>4013</v>
      </c>
      <c r="T4017" s="388" t="str">
        <f>IF(_xlfn.IFNA(VLOOKUP(P4017,$AG$3:$AH$83,2,FALSE),"")='11.1'!$D$5,TXM!S4017,"")</f>
        <v/>
      </c>
      <c r="U4017" t="str">
        <f>IFERROR(SMALL($T$5:$T$9000,ROWS($T$5:T4017)),"")</f>
        <v/>
      </c>
    </row>
    <row r="4018" spans="1:21" ht="14.4" customHeight="1" x14ac:dyDescent="0.3">
      <c r="A4018" t="s">
        <v>1639</v>
      </c>
      <c r="D4018" s="388">
        <f>ROWS(C$5:C4018)</f>
        <v>4014</v>
      </c>
      <c r="E4018" s="388" t="str">
        <f>IF(_xlfn.IFNA(VLOOKUP(A4018,$AG$3:$AH$83,2,FALSE),"")='11.1'!$D$5,TXM!D4018,"")</f>
        <v/>
      </c>
      <c r="F4018" t="str">
        <f>IFERROR(SMALL($E$5:$E$9000,ROWS($E$5:E4018)),"")</f>
        <v/>
      </c>
      <c r="I4018" s="371" t="s">
        <v>138</v>
      </c>
      <c r="J4018" t="s">
        <v>807</v>
      </c>
      <c r="K4018" s="372">
        <v>7377</v>
      </c>
      <c r="L4018" s="388">
        <f>ROWS(K$5:K4018)</f>
        <v>4014</v>
      </c>
      <c r="M4018" s="388" t="str">
        <f>IF(_xlfn.IFNA(VLOOKUP(I4018,$AG$3:$AH$83,2,FALSE),"")='11.1'!$D$5,TXM!L4018,"")</f>
        <v/>
      </c>
      <c r="N4018" t="str">
        <f>IFERROR(SMALL($M$5:$M$9000,ROWS($M$5:M4018)),"")</f>
        <v/>
      </c>
      <c r="P4018" t="s">
        <v>1639</v>
      </c>
      <c r="S4018" s="388">
        <f>ROWS(R$5:R4018)</f>
        <v>4014</v>
      </c>
      <c r="T4018" s="388" t="str">
        <f>IF(_xlfn.IFNA(VLOOKUP(P4018,$AG$3:$AH$83,2,FALSE),"")='11.1'!$D$5,TXM!S4018,"")</f>
        <v/>
      </c>
      <c r="U4018" t="str">
        <f>IFERROR(SMALL($T$5:$T$9000,ROWS($T$5:T4018)),"")</f>
        <v/>
      </c>
    </row>
    <row r="4019" spans="1:21" ht="14.4" customHeight="1" x14ac:dyDescent="0.3">
      <c r="A4019" t="s">
        <v>1639</v>
      </c>
      <c r="D4019" s="388">
        <f>ROWS(C$5:C4019)</f>
        <v>4015</v>
      </c>
      <c r="E4019" s="388" t="str">
        <f>IF(_xlfn.IFNA(VLOOKUP(A4019,$AG$3:$AH$83,2,FALSE),"")='11.1'!$D$5,TXM!D4019,"")</f>
        <v/>
      </c>
      <c r="F4019" t="str">
        <f>IFERROR(SMALL($E$5:$E$9000,ROWS($E$5:E4019)),"")</f>
        <v/>
      </c>
      <c r="I4019" s="371" t="s">
        <v>138</v>
      </c>
      <c r="J4019" t="s">
        <v>1383</v>
      </c>
      <c r="K4019" s="372">
        <v>4806</v>
      </c>
      <c r="L4019" s="388">
        <f>ROWS(K$5:K4019)</f>
        <v>4015</v>
      </c>
      <c r="M4019" s="388" t="str">
        <f>IF(_xlfn.IFNA(VLOOKUP(I4019,$AG$3:$AH$83,2,FALSE),"")='11.1'!$D$5,TXM!L4019,"")</f>
        <v/>
      </c>
      <c r="N4019" t="str">
        <f>IFERROR(SMALL($M$5:$M$9000,ROWS($M$5:M4019)),"")</f>
        <v/>
      </c>
      <c r="P4019" t="s">
        <v>1639</v>
      </c>
      <c r="S4019" s="388">
        <f>ROWS(R$5:R4019)</f>
        <v>4015</v>
      </c>
      <c r="T4019" s="388" t="str">
        <f>IF(_xlfn.IFNA(VLOOKUP(P4019,$AG$3:$AH$83,2,FALSE),"")='11.1'!$D$5,TXM!S4019,"")</f>
        <v/>
      </c>
      <c r="U4019" t="str">
        <f>IFERROR(SMALL($T$5:$T$9000,ROWS($T$5:T4019)),"")</f>
        <v/>
      </c>
    </row>
    <row r="4020" spans="1:21" ht="14.4" customHeight="1" x14ac:dyDescent="0.3">
      <c r="A4020" t="s">
        <v>1639</v>
      </c>
      <c r="D4020" s="388">
        <f>ROWS(C$5:C4020)</f>
        <v>4016</v>
      </c>
      <c r="E4020" s="388" t="str">
        <f>IF(_xlfn.IFNA(VLOOKUP(A4020,$AG$3:$AH$83,2,FALSE),"")='11.1'!$D$5,TXM!D4020,"")</f>
        <v/>
      </c>
      <c r="F4020" t="str">
        <f>IFERROR(SMALL($E$5:$E$9000,ROWS($E$5:E4020)),"")</f>
        <v/>
      </c>
      <c r="I4020" s="371" t="s">
        <v>138</v>
      </c>
      <c r="J4020" t="s">
        <v>873</v>
      </c>
      <c r="K4020" s="372">
        <v>3853</v>
      </c>
      <c r="L4020" s="388">
        <f>ROWS(K$5:K4020)</f>
        <v>4016</v>
      </c>
      <c r="M4020" s="388" t="str">
        <f>IF(_xlfn.IFNA(VLOOKUP(I4020,$AG$3:$AH$83,2,FALSE),"")='11.1'!$D$5,TXM!L4020,"")</f>
        <v/>
      </c>
      <c r="N4020" t="str">
        <f>IFERROR(SMALL($M$5:$M$9000,ROWS($M$5:M4020)),"")</f>
        <v/>
      </c>
      <c r="P4020" t="s">
        <v>1639</v>
      </c>
      <c r="S4020" s="388">
        <f>ROWS(R$5:R4020)</f>
        <v>4016</v>
      </c>
      <c r="T4020" s="388" t="str">
        <f>IF(_xlfn.IFNA(VLOOKUP(P4020,$AG$3:$AH$83,2,FALSE),"")='11.1'!$D$5,TXM!S4020,"")</f>
        <v/>
      </c>
      <c r="U4020" t="str">
        <f>IFERROR(SMALL($T$5:$T$9000,ROWS($T$5:T4020)),"")</f>
        <v/>
      </c>
    </row>
    <row r="4021" spans="1:21" ht="14.4" customHeight="1" x14ac:dyDescent="0.3">
      <c r="A4021" t="s">
        <v>1639</v>
      </c>
      <c r="D4021" s="388">
        <f>ROWS(C$5:C4021)</f>
        <v>4017</v>
      </c>
      <c r="E4021" s="388" t="str">
        <f>IF(_xlfn.IFNA(VLOOKUP(A4021,$AG$3:$AH$83,2,FALSE),"")='11.1'!$D$5,TXM!D4021,"")</f>
        <v/>
      </c>
      <c r="F4021" t="str">
        <f>IFERROR(SMALL($E$5:$E$9000,ROWS($E$5:E4021)),"")</f>
        <v/>
      </c>
      <c r="I4021" s="371" t="s">
        <v>138</v>
      </c>
      <c r="J4021" t="s">
        <v>801</v>
      </c>
      <c r="K4021" s="372">
        <v>1278</v>
      </c>
      <c r="L4021" s="388">
        <f>ROWS(K$5:K4021)</f>
        <v>4017</v>
      </c>
      <c r="M4021" s="388" t="str">
        <f>IF(_xlfn.IFNA(VLOOKUP(I4021,$AG$3:$AH$83,2,FALSE),"")='11.1'!$D$5,TXM!L4021,"")</f>
        <v/>
      </c>
      <c r="N4021" t="str">
        <f>IFERROR(SMALL($M$5:$M$9000,ROWS($M$5:M4021)),"")</f>
        <v/>
      </c>
      <c r="P4021" t="s">
        <v>1639</v>
      </c>
      <c r="S4021" s="388">
        <f>ROWS(R$5:R4021)</f>
        <v>4017</v>
      </c>
      <c r="T4021" s="388" t="str">
        <f>IF(_xlfn.IFNA(VLOOKUP(P4021,$AG$3:$AH$83,2,FALSE),"")='11.1'!$D$5,TXM!S4021,"")</f>
        <v/>
      </c>
      <c r="U4021" t="str">
        <f>IFERROR(SMALL($T$5:$T$9000,ROWS($T$5:T4021)),"")</f>
        <v/>
      </c>
    </row>
    <row r="4022" spans="1:21" ht="14.4" customHeight="1" x14ac:dyDescent="0.3">
      <c r="A4022" t="s">
        <v>1639</v>
      </c>
      <c r="D4022" s="388">
        <f>ROWS(C$5:C4022)</f>
        <v>4018</v>
      </c>
      <c r="E4022" s="388" t="str">
        <f>IF(_xlfn.IFNA(VLOOKUP(A4022,$AG$3:$AH$83,2,FALSE),"")='11.1'!$D$5,TXM!D4022,"")</f>
        <v/>
      </c>
      <c r="F4022" t="str">
        <f>IFERROR(SMALL($E$5:$E$9000,ROWS($E$5:E4022)),"")</f>
        <v/>
      </c>
      <c r="I4022" s="371" t="s">
        <v>138</v>
      </c>
      <c r="J4022" t="s">
        <v>100</v>
      </c>
      <c r="K4022" s="372">
        <v>1110</v>
      </c>
      <c r="L4022" s="388">
        <f>ROWS(K$5:K4022)</f>
        <v>4018</v>
      </c>
      <c r="M4022" s="388" t="str">
        <f>IF(_xlfn.IFNA(VLOOKUP(I4022,$AG$3:$AH$83,2,FALSE),"")='11.1'!$D$5,TXM!L4022,"")</f>
        <v/>
      </c>
      <c r="N4022" t="str">
        <f>IFERROR(SMALL($M$5:$M$9000,ROWS($M$5:M4022)),"")</f>
        <v/>
      </c>
      <c r="P4022" t="s">
        <v>1639</v>
      </c>
      <c r="S4022" s="388">
        <f>ROWS(R$5:R4022)</f>
        <v>4018</v>
      </c>
      <c r="T4022" s="388" t="str">
        <f>IF(_xlfn.IFNA(VLOOKUP(P4022,$AG$3:$AH$83,2,FALSE),"")='11.1'!$D$5,TXM!S4022,"")</f>
        <v/>
      </c>
      <c r="U4022" t="str">
        <f>IFERROR(SMALL($T$5:$T$9000,ROWS($T$5:T4022)),"")</f>
        <v/>
      </c>
    </row>
    <row r="4023" spans="1:21" ht="14.4" customHeight="1" x14ac:dyDescent="0.3">
      <c r="A4023" t="s">
        <v>1639</v>
      </c>
      <c r="D4023" s="388">
        <f>ROWS(C$5:C4023)</f>
        <v>4019</v>
      </c>
      <c r="E4023" s="388" t="str">
        <f>IF(_xlfn.IFNA(VLOOKUP(A4023,$AG$3:$AH$83,2,FALSE),"")='11.1'!$D$5,TXM!D4023,"")</f>
        <v/>
      </c>
      <c r="F4023" t="str">
        <f>IFERROR(SMALL($E$5:$E$9000,ROWS($E$5:E4023)),"")</f>
        <v/>
      </c>
      <c r="I4023" s="371" t="s">
        <v>138</v>
      </c>
      <c r="J4023" t="s">
        <v>797</v>
      </c>
      <c r="K4023" s="372">
        <v>389</v>
      </c>
      <c r="L4023" s="388">
        <f>ROWS(K$5:K4023)</f>
        <v>4019</v>
      </c>
      <c r="M4023" s="388" t="str">
        <f>IF(_xlfn.IFNA(VLOOKUP(I4023,$AG$3:$AH$83,2,FALSE),"")='11.1'!$D$5,TXM!L4023,"")</f>
        <v/>
      </c>
      <c r="N4023" t="str">
        <f>IFERROR(SMALL($M$5:$M$9000,ROWS($M$5:M4023)),"")</f>
        <v/>
      </c>
      <c r="P4023" t="s">
        <v>1639</v>
      </c>
      <c r="S4023" s="388">
        <f>ROWS(R$5:R4023)</f>
        <v>4019</v>
      </c>
      <c r="T4023" s="388" t="str">
        <f>IF(_xlfn.IFNA(VLOOKUP(P4023,$AG$3:$AH$83,2,FALSE),"")='11.1'!$D$5,TXM!S4023,"")</f>
        <v/>
      </c>
      <c r="U4023" t="str">
        <f>IFERROR(SMALL($T$5:$T$9000,ROWS($T$5:T4023)),"")</f>
        <v/>
      </c>
    </row>
    <row r="4024" spans="1:21" ht="14.4" customHeight="1" x14ac:dyDescent="0.3">
      <c r="A4024" t="s">
        <v>1639</v>
      </c>
      <c r="D4024" s="388">
        <f>ROWS(C$5:C4024)</f>
        <v>4020</v>
      </c>
      <c r="E4024" s="388" t="str">
        <f>IF(_xlfn.IFNA(VLOOKUP(A4024,$AG$3:$AH$83,2,FALSE),"")='11.1'!$D$5,TXM!D4024,"")</f>
        <v/>
      </c>
      <c r="F4024" t="str">
        <f>IFERROR(SMALL($E$5:$E$9000,ROWS($E$5:E4024)),"")</f>
        <v/>
      </c>
      <c r="I4024" s="371" t="s">
        <v>31</v>
      </c>
      <c r="J4024" t="s">
        <v>867</v>
      </c>
      <c r="K4024" s="372">
        <v>1475858957</v>
      </c>
      <c r="L4024" s="388">
        <f>ROWS(K$5:K4024)</f>
        <v>4020</v>
      </c>
      <c r="M4024" s="388" t="str">
        <f>IF(_xlfn.IFNA(VLOOKUP(I4024,$AG$3:$AH$83,2,FALSE),"")='11.1'!$D$5,TXM!L4024,"")</f>
        <v/>
      </c>
      <c r="N4024" t="str">
        <f>IFERROR(SMALL($M$5:$M$9000,ROWS($M$5:M4024)),"")</f>
        <v/>
      </c>
      <c r="P4024" t="s">
        <v>1639</v>
      </c>
      <c r="S4024" s="388">
        <f>ROWS(R$5:R4024)</f>
        <v>4020</v>
      </c>
      <c r="T4024" s="388" t="str">
        <f>IF(_xlfn.IFNA(VLOOKUP(P4024,$AG$3:$AH$83,2,FALSE),"")='11.1'!$D$5,TXM!S4024,"")</f>
        <v/>
      </c>
      <c r="U4024" t="str">
        <f>IFERROR(SMALL($T$5:$T$9000,ROWS($T$5:T4024)),"")</f>
        <v/>
      </c>
    </row>
    <row r="4025" spans="1:21" ht="14.4" customHeight="1" x14ac:dyDescent="0.3">
      <c r="A4025" t="s">
        <v>1639</v>
      </c>
      <c r="D4025" s="388">
        <f>ROWS(C$5:C4025)</f>
        <v>4021</v>
      </c>
      <c r="E4025" s="388" t="str">
        <f>IF(_xlfn.IFNA(VLOOKUP(A4025,$AG$3:$AH$83,2,FALSE),"")='11.1'!$D$5,TXM!D4025,"")</f>
        <v/>
      </c>
      <c r="F4025" t="str">
        <f>IFERROR(SMALL($E$5:$E$9000,ROWS($E$5:E4025)),"")</f>
        <v/>
      </c>
      <c r="I4025" s="371" t="s">
        <v>31</v>
      </c>
      <c r="J4025" t="s">
        <v>865</v>
      </c>
      <c r="K4025" s="372">
        <v>1096634479</v>
      </c>
      <c r="L4025" s="388">
        <f>ROWS(K$5:K4025)</f>
        <v>4021</v>
      </c>
      <c r="M4025" s="388" t="str">
        <f>IF(_xlfn.IFNA(VLOOKUP(I4025,$AG$3:$AH$83,2,FALSE),"")='11.1'!$D$5,TXM!L4025,"")</f>
        <v/>
      </c>
      <c r="N4025" t="str">
        <f>IFERROR(SMALL($M$5:$M$9000,ROWS($M$5:M4025)),"")</f>
        <v/>
      </c>
      <c r="P4025" t="s">
        <v>1639</v>
      </c>
      <c r="S4025" s="388">
        <f>ROWS(R$5:R4025)</f>
        <v>4021</v>
      </c>
      <c r="T4025" s="388" t="str">
        <f>IF(_xlfn.IFNA(VLOOKUP(P4025,$AG$3:$AH$83,2,FALSE),"")='11.1'!$D$5,TXM!S4025,"")</f>
        <v/>
      </c>
      <c r="U4025" t="str">
        <f>IFERROR(SMALL($T$5:$T$9000,ROWS($T$5:T4025)),"")</f>
        <v/>
      </c>
    </row>
    <row r="4026" spans="1:21" ht="14.4" customHeight="1" x14ac:dyDescent="0.3">
      <c r="A4026" t="s">
        <v>1639</v>
      </c>
      <c r="D4026" s="388">
        <f>ROWS(C$5:C4026)</f>
        <v>4022</v>
      </c>
      <c r="E4026" s="388" t="str">
        <f>IF(_xlfn.IFNA(VLOOKUP(A4026,$AG$3:$AH$83,2,FALSE),"")='11.1'!$D$5,TXM!D4026,"")</f>
        <v/>
      </c>
      <c r="F4026" t="str">
        <f>IFERROR(SMALL($E$5:$E$9000,ROWS($E$5:E4026)),"")</f>
        <v/>
      </c>
      <c r="I4026" s="371" t="s">
        <v>31</v>
      </c>
      <c r="J4026" t="s">
        <v>863</v>
      </c>
      <c r="K4026" s="372">
        <v>981921525</v>
      </c>
      <c r="L4026" s="388">
        <f>ROWS(K$5:K4026)</f>
        <v>4022</v>
      </c>
      <c r="M4026" s="388" t="str">
        <f>IF(_xlfn.IFNA(VLOOKUP(I4026,$AG$3:$AH$83,2,FALSE),"")='11.1'!$D$5,TXM!L4026,"")</f>
        <v/>
      </c>
      <c r="N4026" t="str">
        <f>IFERROR(SMALL($M$5:$M$9000,ROWS($M$5:M4026)),"")</f>
        <v/>
      </c>
      <c r="P4026" t="s">
        <v>1639</v>
      </c>
      <c r="S4026" s="388">
        <f>ROWS(R$5:R4026)</f>
        <v>4022</v>
      </c>
      <c r="T4026" s="388" t="str">
        <f>IF(_xlfn.IFNA(VLOOKUP(P4026,$AG$3:$AH$83,2,FALSE),"")='11.1'!$D$5,TXM!S4026,"")</f>
        <v/>
      </c>
      <c r="U4026" t="str">
        <f>IFERROR(SMALL($T$5:$T$9000,ROWS($T$5:T4026)),"")</f>
        <v/>
      </c>
    </row>
    <row r="4027" spans="1:21" ht="14.4" customHeight="1" x14ac:dyDescent="0.3">
      <c r="A4027" t="s">
        <v>1639</v>
      </c>
      <c r="D4027" s="388">
        <f>ROWS(C$5:C4027)</f>
        <v>4023</v>
      </c>
      <c r="E4027" s="388" t="str">
        <f>IF(_xlfn.IFNA(VLOOKUP(A4027,$AG$3:$AH$83,2,FALSE),"")='11.1'!$D$5,TXM!D4027,"")</f>
        <v/>
      </c>
      <c r="F4027" t="str">
        <f>IFERROR(SMALL($E$5:$E$9000,ROWS($E$5:E4027)),"")</f>
        <v/>
      </c>
      <c r="I4027" s="371" t="s">
        <v>31</v>
      </c>
      <c r="J4027" t="s">
        <v>787</v>
      </c>
      <c r="K4027" s="372">
        <v>488901460</v>
      </c>
      <c r="L4027" s="388">
        <f>ROWS(K$5:K4027)</f>
        <v>4023</v>
      </c>
      <c r="M4027" s="388" t="str">
        <f>IF(_xlfn.IFNA(VLOOKUP(I4027,$AG$3:$AH$83,2,FALSE),"")='11.1'!$D$5,TXM!L4027,"")</f>
        <v/>
      </c>
      <c r="N4027" t="str">
        <f>IFERROR(SMALL($M$5:$M$9000,ROWS($M$5:M4027)),"")</f>
        <v/>
      </c>
      <c r="P4027" t="s">
        <v>1639</v>
      </c>
      <c r="S4027" s="388">
        <f>ROWS(R$5:R4027)</f>
        <v>4023</v>
      </c>
      <c r="T4027" s="388" t="str">
        <f>IF(_xlfn.IFNA(VLOOKUP(P4027,$AG$3:$AH$83,2,FALSE),"")='11.1'!$D$5,TXM!S4027,"")</f>
        <v/>
      </c>
      <c r="U4027" t="str">
        <f>IFERROR(SMALL($T$5:$T$9000,ROWS($T$5:T4027)),"")</f>
        <v/>
      </c>
    </row>
    <row r="4028" spans="1:21" ht="14.4" customHeight="1" x14ac:dyDescent="0.3">
      <c r="A4028" t="s">
        <v>1639</v>
      </c>
      <c r="D4028" s="388">
        <f>ROWS(C$5:C4028)</f>
        <v>4024</v>
      </c>
      <c r="E4028" s="388" t="str">
        <f>IF(_xlfn.IFNA(VLOOKUP(A4028,$AG$3:$AH$83,2,FALSE),"")='11.1'!$D$5,TXM!D4028,"")</f>
        <v/>
      </c>
      <c r="F4028" t="str">
        <f>IFERROR(SMALL($E$5:$E$9000,ROWS($E$5:E4028)),"")</f>
        <v/>
      </c>
      <c r="I4028" s="371" t="s">
        <v>31</v>
      </c>
      <c r="J4028" t="s">
        <v>1000</v>
      </c>
      <c r="K4028" s="372">
        <v>342954925</v>
      </c>
      <c r="L4028" s="388">
        <f>ROWS(K$5:K4028)</f>
        <v>4024</v>
      </c>
      <c r="M4028" s="388" t="str">
        <f>IF(_xlfn.IFNA(VLOOKUP(I4028,$AG$3:$AH$83,2,FALSE),"")='11.1'!$D$5,TXM!L4028,"")</f>
        <v/>
      </c>
      <c r="N4028" t="str">
        <f>IFERROR(SMALL($M$5:$M$9000,ROWS($M$5:M4028)),"")</f>
        <v/>
      </c>
      <c r="P4028" t="s">
        <v>1639</v>
      </c>
      <c r="S4028" s="388">
        <f>ROWS(R$5:R4028)</f>
        <v>4024</v>
      </c>
      <c r="T4028" s="388" t="str">
        <f>IF(_xlfn.IFNA(VLOOKUP(P4028,$AG$3:$AH$83,2,FALSE),"")='11.1'!$D$5,TXM!S4028,"")</f>
        <v/>
      </c>
      <c r="U4028" t="str">
        <f>IFERROR(SMALL($T$5:$T$9000,ROWS($T$5:T4028)),"")</f>
        <v/>
      </c>
    </row>
    <row r="4029" spans="1:21" ht="14.4" customHeight="1" x14ac:dyDescent="0.3">
      <c r="A4029" t="s">
        <v>1639</v>
      </c>
      <c r="D4029" s="388">
        <f>ROWS(C$5:C4029)</f>
        <v>4025</v>
      </c>
      <c r="E4029" s="388" t="str">
        <f>IF(_xlfn.IFNA(VLOOKUP(A4029,$AG$3:$AH$83,2,FALSE),"")='11.1'!$D$5,TXM!D4029,"")</f>
        <v/>
      </c>
      <c r="F4029" t="str">
        <f>IFERROR(SMALL($E$5:$E$9000,ROWS($E$5:E4029)),"")</f>
        <v/>
      </c>
      <c r="I4029" s="371" t="s">
        <v>31</v>
      </c>
      <c r="J4029" t="s">
        <v>843</v>
      </c>
      <c r="K4029" s="372">
        <v>242317225</v>
      </c>
      <c r="L4029" s="388">
        <f>ROWS(K$5:K4029)</f>
        <v>4025</v>
      </c>
      <c r="M4029" s="388" t="str">
        <f>IF(_xlfn.IFNA(VLOOKUP(I4029,$AG$3:$AH$83,2,FALSE),"")='11.1'!$D$5,TXM!L4029,"")</f>
        <v/>
      </c>
      <c r="N4029" t="str">
        <f>IFERROR(SMALL($M$5:$M$9000,ROWS($M$5:M4029)),"")</f>
        <v/>
      </c>
      <c r="P4029" t="s">
        <v>1639</v>
      </c>
      <c r="S4029" s="388">
        <f>ROWS(R$5:R4029)</f>
        <v>4025</v>
      </c>
      <c r="T4029" s="388" t="str">
        <f>IF(_xlfn.IFNA(VLOOKUP(P4029,$AG$3:$AH$83,2,FALSE),"")='11.1'!$D$5,TXM!S4029,"")</f>
        <v/>
      </c>
      <c r="U4029" t="str">
        <f>IFERROR(SMALL($T$5:$T$9000,ROWS($T$5:T4029)),"")</f>
        <v/>
      </c>
    </row>
    <row r="4030" spans="1:21" ht="14.4" customHeight="1" x14ac:dyDescent="0.3">
      <c r="A4030" t="s">
        <v>1639</v>
      </c>
      <c r="D4030" s="388">
        <f>ROWS(C$5:C4030)</f>
        <v>4026</v>
      </c>
      <c r="E4030" s="388" t="str">
        <f>IF(_xlfn.IFNA(VLOOKUP(A4030,$AG$3:$AH$83,2,FALSE),"")='11.1'!$D$5,TXM!D4030,"")</f>
        <v/>
      </c>
      <c r="F4030" t="str">
        <f>IFERROR(SMALL($E$5:$E$9000,ROWS($E$5:E4030)),"")</f>
        <v/>
      </c>
      <c r="I4030" s="371" t="s">
        <v>31</v>
      </c>
      <c r="J4030" t="s">
        <v>1265</v>
      </c>
      <c r="K4030" s="372">
        <v>184169287</v>
      </c>
      <c r="L4030" s="388">
        <f>ROWS(K$5:K4030)</f>
        <v>4026</v>
      </c>
      <c r="M4030" s="388" t="str">
        <f>IF(_xlfn.IFNA(VLOOKUP(I4030,$AG$3:$AH$83,2,FALSE),"")='11.1'!$D$5,TXM!L4030,"")</f>
        <v/>
      </c>
      <c r="N4030" t="str">
        <f>IFERROR(SMALL($M$5:$M$9000,ROWS($M$5:M4030)),"")</f>
        <v/>
      </c>
      <c r="P4030" t="s">
        <v>1639</v>
      </c>
      <c r="S4030" s="388">
        <f>ROWS(R$5:R4030)</f>
        <v>4026</v>
      </c>
      <c r="T4030" s="388" t="str">
        <f>IF(_xlfn.IFNA(VLOOKUP(P4030,$AG$3:$AH$83,2,FALSE),"")='11.1'!$D$5,TXM!S4030,"")</f>
        <v/>
      </c>
      <c r="U4030" t="str">
        <f>IFERROR(SMALL($T$5:$T$9000,ROWS($T$5:T4030)),"")</f>
        <v/>
      </c>
    </row>
    <row r="4031" spans="1:21" ht="14.4" customHeight="1" x14ac:dyDescent="0.3">
      <c r="A4031" t="s">
        <v>1639</v>
      </c>
      <c r="D4031" s="388">
        <f>ROWS(C$5:C4031)</f>
        <v>4027</v>
      </c>
      <c r="E4031" s="388" t="str">
        <f>IF(_xlfn.IFNA(VLOOKUP(A4031,$AG$3:$AH$83,2,FALSE),"")='11.1'!$D$5,TXM!D4031,"")</f>
        <v/>
      </c>
      <c r="F4031" t="str">
        <f>IFERROR(SMALL($E$5:$E$9000,ROWS($E$5:E4031)),"")</f>
        <v/>
      </c>
      <c r="I4031" s="371" t="s">
        <v>31</v>
      </c>
      <c r="J4031" t="s">
        <v>1318</v>
      </c>
      <c r="K4031" s="372">
        <v>86602536</v>
      </c>
      <c r="L4031" s="388">
        <f>ROWS(K$5:K4031)</f>
        <v>4027</v>
      </c>
      <c r="M4031" s="388" t="str">
        <f>IF(_xlfn.IFNA(VLOOKUP(I4031,$AG$3:$AH$83,2,FALSE),"")='11.1'!$D$5,TXM!L4031,"")</f>
        <v/>
      </c>
      <c r="N4031" t="str">
        <f>IFERROR(SMALL($M$5:$M$9000,ROWS($M$5:M4031)),"")</f>
        <v/>
      </c>
      <c r="P4031" t="s">
        <v>1639</v>
      </c>
      <c r="S4031" s="388">
        <f>ROWS(R$5:R4031)</f>
        <v>4027</v>
      </c>
      <c r="T4031" s="388" t="str">
        <f>IF(_xlfn.IFNA(VLOOKUP(P4031,$AG$3:$AH$83,2,FALSE),"")='11.1'!$D$5,TXM!S4031,"")</f>
        <v/>
      </c>
      <c r="U4031" t="str">
        <f>IFERROR(SMALL($T$5:$T$9000,ROWS($T$5:T4031)),"")</f>
        <v/>
      </c>
    </row>
    <row r="4032" spans="1:21" ht="14.4" customHeight="1" x14ac:dyDescent="0.3">
      <c r="A4032" t="s">
        <v>1639</v>
      </c>
      <c r="D4032" s="388">
        <f>ROWS(C$5:C4032)</f>
        <v>4028</v>
      </c>
      <c r="E4032" s="388" t="str">
        <f>IF(_xlfn.IFNA(VLOOKUP(A4032,$AG$3:$AH$83,2,FALSE),"")='11.1'!$D$5,TXM!D4032,"")</f>
        <v/>
      </c>
      <c r="F4032" t="str">
        <f>IFERROR(SMALL($E$5:$E$9000,ROWS($E$5:E4032)),"")</f>
        <v/>
      </c>
      <c r="I4032" s="371" t="s">
        <v>31</v>
      </c>
      <c r="J4032" t="s">
        <v>861</v>
      </c>
      <c r="K4032" s="372">
        <v>82646952</v>
      </c>
      <c r="L4032" s="388">
        <f>ROWS(K$5:K4032)</f>
        <v>4028</v>
      </c>
      <c r="M4032" s="388" t="str">
        <f>IF(_xlfn.IFNA(VLOOKUP(I4032,$AG$3:$AH$83,2,FALSE),"")='11.1'!$D$5,TXM!L4032,"")</f>
        <v/>
      </c>
      <c r="N4032" t="str">
        <f>IFERROR(SMALL($M$5:$M$9000,ROWS($M$5:M4032)),"")</f>
        <v/>
      </c>
      <c r="P4032" t="s">
        <v>1639</v>
      </c>
      <c r="S4032" s="388">
        <f>ROWS(R$5:R4032)</f>
        <v>4028</v>
      </c>
      <c r="T4032" s="388" t="str">
        <f>IF(_xlfn.IFNA(VLOOKUP(P4032,$AG$3:$AH$83,2,FALSE),"")='11.1'!$D$5,TXM!S4032,"")</f>
        <v/>
      </c>
      <c r="U4032" t="str">
        <f>IFERROR(SMALL($T$5:$T$9000,ROWS($T$5:T4032)),"")</f>
        <v/>
      </c>
    </row>
    <row r="4033" spans="1:21" ht="14.4" customHeight="1" x14ac:dyDescent="0.3">
      <c r="A4033" t="s">
        <v>1639</v>
      </c>
      <c r="D4033" s="388">
        <f>ROWS(C$5:C4033)</f>
        <v>4029</v>
      </c>
      <c r="E4033" s="388" t="str">
        <f>IF(_xlfn.IFNA(VLOOKUP(A4033,$AG$3:$AH$83,2,FALSE),"")='11.1'!$D$5,TXM!D4033,"")</f>
        <v/>
      </c>
      <c r="F4033" t="str">
        <f>IFERROR(SMALL($E$5:$E$9000,ROWS($E$5:E4033)),"")</f>
        <v/>
      </c>
      <c r="I4033" s="371" t="s">
        <v>31</v>
      </c>
      <c r="J4033" t="s">
        <v>811</v>
      </c>
      <c r="K4033" s="372">
        <v>72514528</v>
      </c>
      <c r="L4033" s="388">
        <f>ROWS(K$5:K4033)</f>
        <v>4029</v>
      </c>
      <c r="M4033" s="388" t="str">
        <f>IF(_xlfn.IFNA(VLOOKUP(I4033,$AG$3:$AH$83,2,FALSE),"")='11.1'!$D$5,TXM!L4033,"")</f>
        <v/>
      </c>
      <c r="N4033" t="str">
        <f>IFERROR(SMALL($M$5:$M$9000,ROWS($M$5:M4033)),"")</f>
        <v/>
      </c>
      <c r="P4033" t="s">
        <v>1639</v>
      </c>
      <c r="S4033" s="388">
        <f>ROWS(R$5:R4033)</f>
        <v>4029</v>
      </c>
      <c r="T4033" s="388" t="str">
        <f>IF(_xlfn.IFNA(VLOOKUP(P4033,$AG$3:$AH$83,2,FALSE),"")='11.1'!$D$5,TXM!S4033,"")</f>
        <v/>
      </c>
      <c r="U4033" t="str">
        <f>IFERROR(SMALL($T$5:$T$9000,ROWS($T$5:T4033)),"")</f>
        <v/>
      </c>
    </row>
    <row r="4034" spans="1:21" ht="14.4" customHeight="1" x14ac:dyDescent="0.3">
      <c r="A4034" t="s">
        <v>1639</v>
      </c>
      <c r="D4034" s="388">
        <f>ROWS(C$5:C4034)</f>
        <v>4030</v>
      </c>
      <c r="E4034" s="388" t="str">
        <f>IF(_xlfn.IFNA(VLOOKUP(A4034,$AG$3:$AH$83,2,FALSE),"")='11.1'!$D$5,TXM!D4034,"")</f>
        <v/>
      </c>
      <c r="F4034" t="str">
        <f>IFERROR(SMALL($E$5:$E$9000,ROWS($E$5:E4034)),"")</f>
        <v/>
      </c>
      <c r="I4034" s="371" t="s">
        <v>31</v>
      </c>
      <c r="J4034" t="s">
        <v>841</v>
      </c>
      <c r="K4034" s="372">
        <v>71165037</v>
      </c>
      <c r="L4034" s="388">
        <f>ROWS(K$5:K4034)</f>
        <v>4030</v>
      </c>
      <c r="M4034" s="388" t="str">
        <f>IF(_xlfn.IFNA(VLOOKUP(I4034,$AG$3:$AH$83,2,FALSE),"")='11.1'!$D$5,TXM!L4034,"")</f>
        <v/>
      </c>
      <c r="N4034" t="str">
        <f>IFERROR(SMALL($M$5:$M$9000,ROWS($M$5:M4034)),"")</f>
        <v/>
      </c>
      <c r="P4034" t="s">
        <v>1639</v>
      </c>
      <c r="S4034" s="388">
        <f>ROWS(R$5:R4034)</f>
        <v>4030</v>
      </c>
      <c r="T4034" s="388" t="str">
        <f>IF(_xlfn.IFNA(VLOOKUP(P4034,$AG$3:$AH$83,2,FALSE),"")='11.1'!$D$5,TXM!S4034,"")</f>
        <v/>
      </c>
      <c r="U4034" t="str">
        <f>IFERROR(SMALL($T$5:$T$9000,ROWS($T$5:T4034)),"")</f>
        <v/>
      </c>
    </row>
    <row r="4035" spans="1:21" ht="14.4" customHeight="1" x14ac:dyDescent="0.3">
      <c r="A4035" t="s">
        <v>1639</v>
      </c>
      <c r="D4035" s="388">
        <f>ROWS(C$5:C4035)</f>
        <v>4031</v>
      </c>
      <c r="E4035" s="388" t="str">
        <f>IF(_xlfn.IFNA(VLOOKUP(A4035,$AG$3:$AH$83,2,FALSE),"")='11.1'!$D$5,TXM!D4035,"")</f>
        <v/>
      </c>
      <c r="F4035" t="str">
        <f>IFERROR(SMALL($E$5:$E$9000,ROWS($E$5:E4035)),"")</f>
        <v/>
      </c>
      <c r="I4035" s="371" t="s">
        <v>31</v>
      </c>
      <c r="J4035" t="s">
        <v>1500</v>
      </c>
      <c r="K4035" s="372">
        <v>63689337</v>
      </c>
      <c r="L4035" s="388">
        <f>ROWS(K$5:K4035)</f>
        <v>4031</v>
      </c>
      <c r="M4035" s="388" t="str">
        <f>IF(_xlfn.IFNA(VLOOKUP(I4035,$AG$3:$AH$83,2,FALSE),"")='11.1'!$D$5,TXM!L4035,"")</f>
        <v/>
      </c>
      <c r="N4035" t="str">
        <f>IFERROR(SMALL($M$5:$M$9000,ROWS($M$5:M4035)),"")</f>
        <v/>
      </c>
      <c r="P4035" t="s">
        <v>1639</v>
      </c>
      <c r="S4035" s="388">
        <f>ROWS(R$5:R4035)</f>
        <v>4031</v>
      </c>
      <c r="T4035" s="388" t="str">
        <f>IF(_xlfn.IFNA(VLOOKUP(P4035,$AG$3:$AH$83,2,FALSE),"")='11.1'!$D$5,TXM!S4035,"")</f>
        <v/>
      </c>
      <c r="U4035" t="str">
        <f>IFERROR(SMALL($T$5:$T$9000,ROWS($T$5:T4035)),"")</f>
        <v/>
      </c>
    </row>
    <row r="4036" spans="1:21" ht="14.4" customHeight="1" x14ac:dyDescent="0.3">
      <c r="A4036" t="s">
        <v>1639</v>
      </c>
      <c r="D4036" s="388">
        <f>ROWS(C$5:C4036)</f>
        <v>4032</v>
      </c>
      <c r="E4036" s="388" t="str">
        <f>IF(_xlfn.IFNA(VLOOKUP(A4036,$AG$3:$AH$83,2,FALSE),"")='11.1'!$D$5,TXM!D4036,"")</f>
        <v/>
      </c>
      <c r="F4036" t="str">
        <f>IFERROR(SMALL($E$5:$E$9000,ROWS($E$5:E4036)),"")</f>
        <v/>
      </c>
      <c r="I4036" s="371" t="s">
        <v>31</v>
      </c>
      <c r="J4036" t="s">
        <v>859</v>
      </c>
      <c r="K4036" s="372">
        <v>58726210</v>
      </c>
      <c r="L4036" s="388">
        <f>ROWS(K$5:K4036)</f>
        <v>4032</v>
      </c>
      <c r="M4036" s="388" t="str">
        <f>IF(_xlfn.IFNA(VLOOKUP(I4036,$AG$3:$AH$83,2,FALSE),"")='11.1'!$D$5,TXM!L4036,"")</f>
        <v/>
      </c>
      <c r="N4036" t="str">
        <f>IFERROR(SMALL($M$5:$M$9000,ROWS($M$5:M4036)),"")</f>
        <v/>
      </c>
      <c r="P4036" t="s">
        <v>1639</v>
      </c>
      <c r="S4036" s="388">
        <f>ROWS(R$5:R4036)</f>
        <v>4032</v>
      </c>
      <c r="T4036" s="388" t="str">
        <f>IF(_xlfn.IFNA(VLOOKUP(P4036,$AG$3:$AH$83,2,FALSE),"")='11.1'!$D$5,TXM!S4036,"")</f>
        <v/>
      </c>
      <c r="U4036" t="str">
        <f>IFERROR(SMALL($T$5:$T$9000,ROWS($T$5:T4036)),"")</f>
        <v/>
      </c>
    </row>
    <row r="4037" spans="1:21" ht="14.4" customHeight="1" x14ac:dyDescent="0.3">
      <c r="A4037" t="s">
        <v>1639</v>
      </c>
      <c r="D4037" s="388">
        <f>ROWS(C$5:C4037)</f>
        <v>4033</v>
      </c>
      <c r="E4037" s="388" t="str">
        <f>IF(_xlfn.IFNA(VLOOKUP(A4037,$AG$3:$AH$83,2,FALSE),"")='11.1'!$D$5,TXM!D4037,"")</f>
        <v/>
      </c>
      <c r="F4037" t="str">
        <f>IFERROR(SMALL($E$5:$E$9000,ROWS($E$5:E4037)),"")</f>
        <v/>
      </c>
      <c r="I4037" s="371" t="s">
        <v>31</v>
      </c>
      <c r="J4037" t="s">
        <v>809</v>
      </c>
      <c r="K4037" s="372">
        <v>46825236</v>
      </c>
      <c r="L4037" s="388">
        <f>ROWS(K$5:K4037)</f>
        <v>4033</v>
      </c>
      <c r="M4037" s="388" t="str">
        <f>IF(_xlfn.IFNA(VLOOKUP(I4037,$AG$3:$AH$83,2,FALSE),"")='11.1'!$D$5,TXM!L4037,"")</f>
        <v/>
      </c>
      <c r="N4037" t="str">
        <f>IFERROR(SMALL($M$5:$M$9000,ROWS($M$5:M4037)),"")</f>
        <v/>
      </c>
      <c r="P4037" t="s">
        <v>1639</v>
      </c>
      <c r="S4037" s="388">
        <f>ROWS(R$5:R4037)</f>
        <v>4033</v>
      </c>
      <c r="T4037" s="388" t="str">
        <f>IF(_xlfn.IFNA(VLOOKUP(P4037,$AG$3:$AH$83,2,FALSE),"")='11.1'!$D$5,TXM!S4037,"")</f>
        <v/>
      </c>
      <c r="U4037" t="str">
        <f>IFERROR(SMALL($T$5:$T$9000,ROWS($T$5:T4037)),"")</f>
        <v/>
      </c>
    </row>
    <row r="4038" spans="1:21" ht="14.4" customHeight="1" x14ac:dyDescent="0.3">
      <c r="A4038" t="s">
        <v>1639</v>
      </c>
      <c r="D4038" s="388">
        <f>ROWS(C$5:C4038)</f>
        <v>4034</v>
      </c>
      <c r="E4038" s="388" t="str">
        <f>IF(_xlfn.IFNA(VLOOKUP(A4038,$AG$3:$AH$83,2,FALSE),"")='11.1'!$D$5,TXM!D4038,"")</f>
        <v/>
      </c>
      <c r="F4038" t="str">
        <f>IFERROR(SMALL($E$5:$E$9000,ROWS($E$5:E4038)),"")</f>
        <v/>
      </c>
      <c r="I4038" s="371" t="s">
        <v>31</v>
      </c>
      <c r="J4038" t="s">
        <v>1285</v>
      </c>
      <c r="K4038" s="372">
        <v>30602864</v>
      </c>
      <c r="L4038" s="388">
        <f>ROWS(K$5:K4038)</f>
        <v>4034</v>
      </c>
      <c r="M4038" s="388" t="str">
        <f>IF(_xlfn.IFNA(VLOOKUP(I4038,$AG$3:$AH$83,2,FALSE),"")='11.1'!$D$5,TXM!L4038,"")</f>
        <v/>
      </c>
      <c r="N4038" t="str">
        <f>IFERROR(SMALL($M$5:$M$9000,ROWS($M$5:M4038)),"")</f>
        <v/>
      </c>
      <c r="P4038" t="s">
        <v>1639</v>
      </c>
      <c r="S4038" s="388">
        <f>ROWS(R$5:R4038)</f>
        <v>4034</v>
      </c>
      <c r="T4038" s="388" t="str">
        <f>IF(_xlfn.IFNA(VLOOKUP(P4038,$AG$3:$AH$83,2,FALSE),"")='11.1'!$D$5,TXM!S4038,"")</f>
        <v/>
      </c>
      <c r="U4038" t="str">
        <f>IFERROR(SMALL($T$5:$T$9000,ROWS($T$5:T4038)),"")</f>
        <v/>
      </c>
    </row>
    <row r="4039" spans="1:21" ht="14.4" customHeight="1" x14ac:dyDescent="0.3">
      <c r="A4039" t="s">
        <v>1639</v>
      </c>
      <c r="D4039" s="388">
        <f>ROWS(C$5:C4039)</f>
        <v>4035</v>
      </c>
      <c r="E4039" s="388" t="str">
        <f>IF(_xlfn.IFNA(VLOOKUP(A4039,$AG$3:$AH$83,2,FALSE),"")='11.1'!$D$5,TXM!D4039,"")</f>
        <v/>
      </c>
      <c r="F4039" t="str">
        <f>IFERROR(SMALL($E$5:$E$9000,ROWS($E$5:E4039)),"")</f>
        <v/>
      </c>
      <c r="I4039" s="371" t="s">
        <v>31</v>
      </c>
      <c r="J4039" t="s">
        <v>821</v>
      </c>
      <c r="K4039" s="372">
        <v>29112406</v>
      </c>
      <c r="L4039" s="388">
        <f>ROWS(K$5:K4039)</f>
        <v>4035</v>
      </c>
      <c r="M4039" s="388" t="str">
        <f>IF(_xlfn.IFNA(VLOOKUP(I4039,$AG$3:$AH$83,2,FALSE),"")='11.1'!$D$5,TXM!L4039,"")</f>
        <v/>
      </c>
      <c r="N4039" t="str">
        <f>IFERROR(SMALL($M$5:$M$9000,ROWS($M$5:M4039)),"")</f>
        <v/>
      </c>
      <c r="P4039" t="s">
        <v>1639</v>
      </c>
      <c r="S4039" s="388">
        <f>ROWS(R$5:R4039)</f>
        <v>4035</v>
      </c>
      <c r="T4039" s="388" t="str">
        <f>IF(_xlfn.IFNA(VLOOKUP(P4039,$AG$3:$AH$83,2,FALSE),"")='11.1'!$D$5,TXM!S4039,"")</f>
        <v/>
      </c>
      <c r="U4039" t="str">
        <f>IFERROR(SMALL($T$5:$T$9000,ROWS($T$5:T4039)),"")</f>
        <v/>
      </c>
    </row>
    <row r="4040" spans="1:21" ht="14.4" customHeight="1" x14ac:dyDescent="0.3">
      <c r="A4040" t="s">
        <v>1639</v>
      </c>
      <c r="D4040" s="388">
        <f>ROWS(C$5:C4040)</f>
        <v>4036</v>
      </c>
      <c r="E4040" s="388" t="str">
        <f>IF(_xlfn.IFNA(VLOOKUP(A4040,$AG$3:$AH$83,2,FALSE),"")='11.1'!$D$5,TXM!D4040,"")</f>
        <v/>
      </c>
      <c r="F4040" t="str">
        <f>IFERROR(SMALL($E$5:$E$9000,ROWS($E$5:E4040)),"")</f>
        <v/>
      </c>
      <c r="I4040" s="371" t="s">
        <v>31</v>
      </c>
      <c r="J4040" t="s">
        <v>173</v>
      </c>
      <c r="K4040" s="372">
        <v>26072617</v>
      </c>
      <c r="L4040" s="388">
        <f>ROWS(K$5:K4040)</f>
        <v>4036</v>
      </c>
      <c r="M4040" s="388" t="str">
        <f>IF(_xlfn.IFNA(VLOOKUP(I4040,$AG$3:$AH$83,2,FALSE),"")='11.1'!$D$5,TXM!L4040,"")</f>
        <v/>
      </c>
      <c r="N4040" t="str">
        <f>IFERROR(SMALL($M$5:$M$9000,ROWS($M$5:M4040)),"")</f>
        <v/>
      </c>
      <c r="P4040" t="s">
        <v>1639</v>
      </c>
      <c r="S4040" s="388">
        <f>ROWS(R$5:R4040)</f>
        <v>4036</v>
      </c>
      <c r="T4040" s="388" t="str">
        <f>IF(_xlfn.IFNA(VLOOKUP(P4040,$AG$3:$AH$83,2,FALSE),"")='11.1'!$D$5,TXM!S4040,"")</f>
        <v/>
      </c>
      <c r="U4040" t="str">
        <f>IFERROR(SMALL($T$5:$T$9000,ROWS($T$5:T4040)),"")</f>
        <v/>
      </c>
    </row>
    <row r="4041" spans="1:21" ht="14.4" customHeight="1" x14ac:dyDescent="0.3">
      <c r="A4041" t="s">
        <v>1639</v>
      </c>
      <c r="D4041" s="388">
        <f>ROWS(C$5:C4041)</f>
        <v>4037</v>
      </c>
      <c r="E4041" s="388" t="str">
        <f>IF(_xlfn.IFNA(VLOOKUP(A4041,$AG$3:$AH$83,2,FALSE),"")='11.1'!$D$5,TXM!D4041,"")</f>
        <v/>
      </c>
      <c r="F4041" t="str">
        <f>IFERROR(SMALL($E$5:$E$9000,ROWS($E$5:E4041)),"")</f>
        <v/>
      </c>
      <c r="I4041" s="371" t="s">
        <v>31</v>
      </c>
      <c r="J4041" t="s">
        <v>1275</v>
      </c>
      <c r="K4041" s="372">
        <v>21856328</v>
      </c>
      <c r="L4041" s="388">
        <f>ROWS(K$5:K4041)</f>
        <v>4037</v>
      </c>
      <c r="M4041" s="388" t="str">
        <f>IF(_xlfn.IFNA(VLOOKUP(I4041,$AG$3:$AH$83,2,FALSE),"")='11.1'!$D$5,TXM!L4041,"")</f>
        <v/>
      </c>
      <c r="N4041" t="str">
        <f>IFERROR(SMALL($M$5:$M$9000,ROWS($M$5:M4041)),"")</f>
        <v/>
      </c>
      <c r="P4041" t="s">
        <v>1639</v>
      </c>
      <c r="S4041" s="388">
        <f>ROWS(R$5:R4041)</f>
        <v>4037</v>
      </c>
      <c r="T4041" s="388" t="str">
        <f>IF(_xlfn.IFNA(VLOOKUP(P4041,$AG$3:$AH$83,2,FALSE),"")='11.1'!$D$5,TXM!S4041,"")</f>
        <v/>
      </c>
      <c r="U4041" t="str">
        <f>IFERROR(SMALL($T$5:$T$9000,ROWS($T$5:T4041)),"")</f>
        <v/>
      </c>
    </row>
    <row r="4042" spans="1:21" ht="14.4" customHeight="1" x14ac:dyDescent="0.3">
      <c r="A4042" t="s">
        <v>1639</v>
      </c>
      <c r="D4042" s="388">
        <f>ROWS(C$5:C4042)</f>
        <v>4038</v>
      </c>
      <c r="E4042" s="388" t="str">
        <f>IF(_xlfn.IFNA(VLOOKUP(A4042,$AG$3:$AH$83,2,FALSE),"")='11.1'!$D$5,TXM!D4042,"")</f>
        <v/>
      </c>
      <c r="F4042" t="str">
        <f>IFERROR(SMALL($E$5:$E$9000,ROWS($E$5:E4042)),"")</f>
        <v/>
      </c>
      <c r="I4042" s="371" t="s">
        <v>31</v>
      </c>
      <c r="J4042" t="s">
        <v>791</v>
      </c>
      <c r="K4042" s="372">
        <v>17866180</v>
      </c>
      <c r="L4042" s="388">
        <f>ROWS(K$5:K4042)</f>
        <v>4038</v>
      </c>
      <c r="M4042" s="388" t="str">
        <f>IF(_xlfn.IFNA(VLOOKUP(I4042,$AG$3:$AH$83,2,FALSE),"")='11.1'!$D$5,TXM!L4042,"")</f>
        <v/>
      </c>
      <c r="N4042" t="str">
        <f>IFERROR(SMALL($M$5:$M$9000,ROWS($M$5:M4042)),"")</f>
        <v/>
      </c>
      <c r="P4042" t="s">
        <v>1639</v>
      </c>
      <c r="S4042" s="388">
        <f>ROWS(R$5:R4042)</f>
        <v>4038</v>
      </c>
      <c r="T4042" s="388" t="str">
        <f>IF(_xlfn.IFNA(VLOOKUP(P4042,$AG$3:$AH$83,2,FALSE),"")='11.1'!$D$5,TXM!S4042,"")</f>
        <v/>
      </c>
      <c r="U4042" t="str">
        <f>IFERROR(SMALL($T$5:$T$9000,ROWS($T$5:T4042)),"")</f>
        <v/>
      </c>
    </row>
    <row r="4043" spans="1:21" ht="14.4" customHeight="1" x14ac:dyDescent="0.3">
      <c r="A4043" t="s">
        <v>1639</v>
      </c>
      <c r="D4043" s="388">
        <f>ROWS(C$5:C4043)</f>
        <v>4039</v>
      </c>
      <c r="E4043" s="388" t="str">
        <f>IF(_xlfn.IFNA(VLOOKUP(A4043,$AG$3:$AH$83,2,FALSE),"")='11.1'!$D$5,TXM!D4043,"")</f>
        <v/>
      </c>
      <c r="F4043" t="str">
        <f>IFERROR(SMALL($E$5:$E$9000,ROWS($E$5:E4043)),"")</f>
        <v/>
      </c>
      <c r="I4043" s="371" t="s">
        <v>31</v>
      </c>
      <c r="J4043" t="s">
        <v>783</v>
      </c>
      <c r="K4043" s="372">
        <v>16893869</v>
      </c>
      <c r="L4043" s="388">
        <f>ROWS(K$5:K4043)</f>
        <v>4039</v>
      </c>
      <c r="M4043" s="388" t="str">
        <f>IF(_xlfn.IFNA(VLOOKUP(I4043,$AG$3:$AH$83,2,FALSE),"")='11.1'!$D$5,TXM!L4043,"")</f>
        <v/>
      </c>
      <c r="N4043" t="str">
        <f>IFERROR(SMALL($M$5:$M$9000,ROWS($M$5:M4043)),"")</f>
        <v/>
      </c>
      <c r="P4043" t="s">
        <v>1639</v>
      </c>
      <c r="S4043" s="388">
        <f>ROWS(R$5:R4043)</f>
        <v>4039</v>
      </c>
      <c r="T4043" s="388" t="str">
        <f>IF(_xlfn.IFNA(VLOOKUP(P4043,$AG$3:$AH$83,2,FALSE),"")='11.1'!$D$5,TXM!S4043,"")</f>
        <v/>
      </c>
      <c r="U4043" t="str">
        <f>IFERROR(SMALL($T$5:$T$9000,ROWS($T$5:T4043)),"")</f>
        <v/>
      </c>
    </row>
    <row r="4044" spans="1:21" ht="14.4" customHeight="1" x14ac:dyDescent="0.3">
      <c r="A4044" t="s">
        <v>1639</v>
      </c>
      <c r="D4044" s="388">
        <f>ROWS(C$5:C4044)</f>
        <v>4040</v>
      </c>
      <c r="E4044" s="388" t="str">
        <f>IF(_xlfn.IFNA(VLOOKUP(A4044,$AG$3:$AH$83,2,FALSE),"")='11.1'!$D$5,TXM!D4044,"")</f>
        <v/>
      </c>
      <c r="F4044" t="str">
        <f>IFERROR(SMALL($E$5:$E$9000,ROWS($E$5:E4044)),"")</f>
        <v/>
      </c>
      <c r="I4044" s="371" t="s">
        <v>31</v>
      </c>
      <c r="J4044" t="s">
        <v>999</v>
      </c>
      <c r="K4044" s="372">
        <v>16849778</v>
      </c>
      <c r="L4044" s="388">
        <f>ROWS(K$5:K4044)</f>
        <v>4040</v>
      </c>
      <c r="M4044" s="388" t="str">
        <f>IF(_xlfn.IFNA(VLOOKUP(I4044,$AG$3:$AH$83,2,FALSE),"")='11.1'!$D$5,TXM!L4044,"")</f>
        <v/>
      </c>
      <c r="N4044" t="str">
        <f>IFERROR(SMALL($M$5:$M$9000,ROWS($M$5:M4044)),"")</f>
        <v/>
      </c>
      <c r="P4044" t="s">
        <v>1639</v>
      </c>
      <c r="S4044" s="388">
        <f>ROWS(R$5:R4044)</f>
        <v>4040</v>
      </c>
      <c r="T4044" s="388" t="str">
        <f>IF(_xlfn.IFNA(VLOOKUP(P4044,$AG$3:$AH$83,2,FALSE),"")='11.1'!$D$5,TXM!S4044,"")</f>
        <v/>
      </c>
      <c r="U4044" t="str">
        <f>IFERROR(SMALL($T$5:$T$9000,ROWS($T$5:T4044)),"")</f>
        <v/>
      </c>
    </row>
    <row r="4045" spans="1:21" ht="14.4" customHeight="1" x14ac:dyDescent="0.3">
      <c r="A4045" t="s">
        <v>1639</v>
      </c>
      <c r="D4045" s="388">
        <f>ROWS(C$5:C4045)</f>
        <v>4041</v>
      </c>
      <c r="E4045" s="388" t="str">
        <f>IF(_xlfn.IFNA(VLOOKUP(A4045,$AG$3:$AH$83,2,FALSE),"")='11.1'!$D$5,TXM!D4045,"")</f>
        <v/>
      </c>
      <c r="F4045" t="str">
        <f>IFERROR(SMALL($E$5:$E$9000,ROWS($E$5:E4045)),"")</f>
        <v/>
      </c>
      <c r="I4045" s="371" t="s">
        <v>31</v>
      </c>
      <c r="J4045" t="s">
        <v>845</v>
      </c>
      <c r="K4045" s="372">
        <v>15674680</v>
      </c>
      <c r="L4045" s="388">
        <f>ROWS(K$5:K4045)</f>
        <v>4041</v>
      </c>
      <c r="M4045" s="388" t="str">
        <f>IF(_xlfn.IFNA(VLOOKUP(I4045,$AG$3:$AH$83,2,FALSE),"")='11.1'!$D$5,TXM!L4045,"")</f>
        <v/>
      </c>
      <c r="N4045" t="str">
        <f>IFERROR(SMALL($M$5:$M$9000,ROWS($M$5:M4045)),"")</f>
        <v/>
      </c>
      <c r="P4045" t="s">
        <v>1639</v>
      </c>
      <c r="S4045" s="388">
        <f>ROWS(R$5:R4045)</f>
        <v>4041</v>
      </c>
      <c r="T4045" s="388" t="str">
        <f>IF(_xlfn.IFNA(VLOOKUP(P4045,$AG$3:$AH$83,2,FALSE),"")='11.1'!$D$5,TXM!S4045,"")</f>
        <v/>
      </c>
      <c r="U4045" t="str">
        <f>IFERROR(SMALL($T$5:$T$9000,ROWS($T$5:T4045)),"")</f>
        <v/>
      </c>
    </row>
    <row r="4046" spans="1:21" ht="14.4" customHeight="1" x14ac:dyDescent="0.3">
      <c r="A4046" t="s">
        <v>1639</v>
      </c>
      <c r="D4046" s="388">
        <f>ROWS(C$5:C4046)</f>
        <v>4042</v>
      </c>
      <c r="E4046" s="388" t="str">
        <f>IF(_xlfn.IFNA(VLOOKUP(A4046,$AG$3:$AH$83,2,FALSE),"")='11.1'!$D$5,TXM!D4046,"")</f>
        <v/>
      </c>
      <c r="F4046" t="str">
        <f>IFERROR(SMALL($E$5:$E$9000,ROWS($E$5:E4046)),"")</f>
        <v/>
      </c>
      <c r="I4046" s="371" t="s">
        <v>31</v>
      </c>
      <c r="J4046" t="s">
        <v>857</v>
      </c>
      <c r="K4046" s="372">
        <v>14792148</v>
      </c>
      <c r="L4046" s="388">
        <f>ROWS(K$5:K4046)</f>
        <v>4042</v>
      </c>
      <c r="M4046" s="388" t="str">
        <f>IF(_xlfn.IFNA(VLOOKUP(I4046,$AG$3:$AH$83,2,FALSE),"")='11.1'!$D$5,TXM!L4046,"")</f>
        <v/>
      </c>
      <c r="N4046" t="str">
        <f>IFERROR(SMALL($M$5:$M$9000,ROWS($M$5:M4046)),"")</f>
        <v/>
      </c>
      <c r="P4046" t="s">
        <v>1639</v>
      </c>
      <c r="S4046" s="388">
        <f>ROWS(R$5:R4046)</f>
        <v>4042</v>
      </c>
      <c r="T4046" s="388" t="str">
        <f>IF(_xlfn.IFNA(VLOOKUP(P4046,$AG$3:$AH$83,2,FALSE),"")='11.1'!$D$5,TXM!S4046,"")</f>
        <v/>
      </c>
      <c r="U4046" t="str">
        <f>IFERROR(SMALL($T$5:$T$9000,ROWS($T$5:T4046)),"")</f>
        <v/>
      </c>
    </row>
    <row r="4047" spans="1:21" ht="14.4" customHeight="1" x14ac:dyDescent="0.3">
      <c r="A4047" t="s">
        <v>1639</v>
      </c>
      <c r="D4047" s="388">
        <f>ROWS(C$5:C4047)</f>
        <v>4043</v>
      </c>
      <c r="E4047" s="388" t="str">
        <f>IF(_xlfn.IFNA(VLOOKUP(A4047,$AG$3:$AH$83,2,FALSE),"")='11.1'!$D$5,TXM!D4047,"")</f>
        <v/>
      </c>
      <c r="F4047" t="str">
        <f>IFERROR(SMALL($E$5:$E$9000,ROWS($E$5:E4047)),"")</f>
        <v/>
      </c>
      <c r="I4047" s="371" t="s">
        <v>31</v>
      </c>
      <c r="J4047" t="s">
        <v>849</v>
      </c>
      <c r="K4047" s="372">
        <v>13766057</v>
      </c>
      <c r="L4047" s="388">
        <f>ROWS(K$5:K4047)</f>
        <v>4043</v>
      </c>
      <c r="M4047" s="388" t="str">
        <f>IF(_xlfn.IFNA(VLOOKUP(I4047,$AG$3:$AH$83,2,FALSE),"")='11.1'!$D$5,TXM!L4047,"")</f>
        <v/>
      </c>
      <c r="N4047" t="str">
        <f>IFERROR(SMALL($M$5:$M$9000,ROWS($M$5:M4047)),"")</f>
        <v/>
      </c>
      <c r="P4047" t="s">
        <v>1639</v>
      </c>
      <c r="S4047" s="388">
        <f>ROWS(R$5:R4047)</f>
        <v>4043</v>
      </c>
      <c r="T4047" s="388" t="str">
        <f>IF(_xlfn.IFNA(VLOOKUP(P4047,$AG$3:$AH$83,2,FALSE),"")='11.1'!$D$5,TXM!S4047,"")</f>
        <v/>
      </c>
      <c r="U4047" t="str">
        <f>IFERROR(SMALL($T$5:$T$9000,ROWS($T$5:T4047)),"")</f>
        <v/>
      </c>
    </row>
    <row r="4048" spans="1:21" ht="14.4" customHeight="1" x14ac:dyDescent="0.3">
      <c r="A4048" t="s">
        <v>1639</v>
      </c>
      <c r="D4048" s="388">
        <f>ROWS(C$5:C4048)</f>
        <v>4044</v>
      </c>
      <c r="E4048" s="388" t="str">
        <f>IF(_xlfn.IFNA(VLOOKUP(A4048,$AG$3:$AH$83,2,FALSE),"")='11.1'!$D$5,TXM!D4048,"")</f>
        <v/>
      </c>
      <c r="F4048" t="str">
        <f>IFERROR(SMALL($E$5:$E$9000,ROWS($E$5:E4048)),"")</f>
        <v/>
      </c>
      <c r="I4048" s="371" t="s">
        <v>31</v>
      </c>
      <c r="J4048" t="s">
        <v>1434</v>
      </c>
      <c r="K4048" s="372">
        <v>13178409</v>
      </c>
      <c r="L4048" s="388">
        <f>ROWS(K$5:K4048)</f>
        <v>4044</v>
      </c>
      <c r="M4048" s="388" t="str">
        <f>IF(_xlfn.IFNA(VLOOKUP(I4048,$AG$3:$AH$83,2,FALSE),"")='11.1'!$D$5,TXM!L4048,"")</f>
        <v/>
      </c>
      <c r="N4048" t="str">
        <f>IFERROR(SMALL($M$5:$M$9000,ROWS($M$5:M4048)),"")</f>
        <v/>
      </c>
      <c r="P4048" t="s">
        <v>1639</v>
      </c>
      <c r="S4048" s="388">
        <f>ROWS(R$5:R4048)</f>
        <v>4044</v>
      </c>
      <c r="T4048" s="388" t="str">
        <f>IF(_xlfn.IFNA(VLOOKUP(P4048,$AG$3:$AH$83,2,FALSE),"")='11.1'!$D$5,TXM!S4048,"")</f>
        <v/>
      </c>
      <c r="U4048" t="str">
        <f>IFERROR(SMALL($T$5:$T$9000,ROWS($T$5:T4048)),"")</f>
        <v/>
      </c>
    </row>
    <row r="4049" spans="1:21" ht="14.4" customHeight="1" x14ac:dyDescent="0.3">
      <c r="A4049" t="s">
        <v>1639</v>
      </c>
      <c r="D4049" s="388">
        <f>ROWS(C$5:C4049)</f>
        <v>4045</v>
      </c>
      <c r="E4049" s="388" t="str">
        <f>IF(_xlfn.IFNA(VLOOKUP(A4049,$AG$3:$AH$83,2,FALSE),"")='11.1'!$D$5,TXM!D4049,"")</f>
        <v/>
      </c>
      <c r="F4049" t="str">
        <f>IFERROR(SMALL($E$5:$E$9000,ROWS($E$5:E4049)),"")</f>
        <v/>
      </c>
      <c r="I4049" s="371" t="s">
        <v>31</v>
      </c>
      <c r="J4049" t="s">
        <v>785</v>
      </c>
      <c r="K4049" s="372">
        <v>9542621</v>
      </c>
      <c r="L4049" s="388">
        <f>ROWS(K$5:K4049)</f>
        <v>4045</v>
      </c>
      <c r="M4049" s="388" t="str">
        <f>IF(_xlfn.IFNA(VLOOKUP(I4049,$AG$3:$AH$83,2,FALSE),"")='11.1'!$D$5,TXM!L4049,"")</f>
        <v/>
      </c>
      <c r="N4049" t="str">
        <f>IFERROR(SMALL($M$5:$M$9000,ROWS($M$5:M4049)),"")</f>
        <v/>
      </c>
      <c r="P4049" t="s">
        <v>1639</v>
      </c>
      <c r="S4049" s="388">
        <f>ROWS(R$5:R4049)</f>
        <v>4045</v>
      </c>
      <c r="T4049" s="388" t="str">
        <f>IF(_xlfn.IFNA(VLOOKUP(P4049,$AG$3:$AH$83,2,FALSE),"")='11.1'!$D$5,TXM!S4049,"")</f>
        <v/>
      </c>
      <c r="U4049" t="str">
        <f>IFERROR(SMALL($T$5:$T$9000,ROWS($T$5:T4049)),"")</f>
        <v/>
      </c>
    </row>
    <row r="4050" spans="1:21" ht="14.4" customHeight="1" x14ac:dyDescent="0.3">
      <c r="A4050" t="s">
        <v>1639</v>
      </c>
      <c r="D4050" s="388">
        <f>ROWS(C$5:C4050)</f>
        <v>4046</v>
      </c>
      <c r="E4050" s="388" t="str">
        <f>IF(_xlfn.IFNA(VLOOKUP(A4050,$AG$3:$AH$83,2,FALSE),"")='11.1'!$D$5,TXM!D4050,"")</f>
        <v/>
      </c>
      <c r="F4050" t="str">
        <f>IFERROR(SMALL($E$5:$E$9000,ROWS($E$5:E4050)),"")</f>
        <v/>
      </c>
      <c r="I4050" s="371" t="s">
        <v>31</v>
      </c>
      <c r="J4050" t="s">
        <v>789</v>
      </c>
      <c r="K4050" s="372">
        <v>9294158</v>
      </c>
      <c r="L4050" s="388">
        <f>ROWS(K$5:K4050)</f>
        <v>4046</v>
      </c>
      <c r="M4050" s="388" t="str">
        <f>IF(_xlfn.IFNA(VLOOKUP(I4050,$AG$3:$AH$83,2,FALSE),"")='11.1'!$D$5,TXM!L4050,"")</f>
        <v/>
      </c>
      <c r="N4050" t="str">
        <f>IFERROR(SMALL($M$5:$M$9000,ROWS($M$5:M4050)),"")</f>
        <v/>
      </c>
      <c r="P4050" t="s">
        <v>1639</v>
      </c>
      <c r="S4050" s="388">
        <f>ROWS(R$5:R4050)</f>
        <v>4046</v>
      </c>
      <c r="T4050" s="388" t="str">
        <f>IF(_xlfn.IFNA(VLOOKUP(P4050,$AG$3:$AH$83,2,FALSE),"")='11.1'!$D$5,TXM!S4050,"")</f>
        <v/>
      </c>
      <c r="U4050" t="str">
        <f>IFERROR(SMALL($T$5:$T$9000,ROWS($T$5:T4050)),"")</f>
        <v/>
      </c>
    </row>
    <row r="4051" spans="1:21" ht="14.4" customHeight="1" x14ac:dyDescent="0.3">
      <c r="A4051" t="s">
        <v>1639</v>
      </c>
      <c r="D4051" s="388">
        <f>ROWS(C$5:C4051)</f>
        <v>4047</v>
      </c>
      <c r="E4051" s="388" t="str">
        <f>IF(_xlfn.IFNA(VLOOKUP(A4051,$AG$3:$AH$83,2,FALSE),"")='11.1'!$D$5,TXM!D4051,"")</f>
        <v/>
      </c>
      <c r="F4051" t="str">
        <f>IFERROR(SMALL($E$5:$E$9000,ROWS($E$5:E4051)),"")</f>
        <v/>
      </c>
      <c r="I4051" s="371" t="s">
        <v>31</v>
      </c>
      <c r="J4051" t="s">
        <v>835</v>
      </c>
      <c r="K4051" s="372">
        <v>8869983</v>
      </c>
      <c r="L4051" s="388">
        <f>ROWS(K$5:K4051)</f>
        <v>4047</v>
      </c>
      <c r="M4051" s="388" t="str">
        <f>IF(_xlfn.IFNA(VLOOKUP(I4051,$AG$3:$AH$83,2,FALSE),"")='11.1'!$D$5,TXM!L4051,"")</f>
        <v/>
      </c>
      <c r="N4051" t="str">
        <f>IFERROR(SMALL($M$5:$M$9000,ROWS($M$5:M4051)),"")</f>
        <v/>
      </c>
      <c r="P4051" t="s">
        <v>1639</v>
      </c>
      <c r="S4051" s="388">
        <f>ROWS(R$5:R4051)</f>
        <v>4047</v>
      </c>
      <c r="T4051" s="388" t="str">
        <f>IF(_xlfn.IFNA(VLOOKUP(P4051,$AG$3:$AH$83,2,FALSE),"")='11.1'!$D$5,TXM!S4051,"")</f>
        <v/>
      </c>
      <c r="U4051" t="str">
        <f>IFERROR(SMALL($T$5:$T$9000,ROWS($T$5:T4051)),"")</f>
        <v/>
      </c>
    </row>
    <row r="4052" spans="1:21" ht="14.4" customHeight="1" x14ac:dyDescent="0.3">
      <c r="A4052" t="s">
        <v>1639</v>
      </c>
      <c r="D4052" s="388">
        <f>ROWS(C$5:C4052)</f>
        <v>4048</v>
      </c>
      <c r="E4052" s="388" t="str">
        <f>IF(_xlfn.IFNA(VLOOKUP(A4052,$AG$3:$AH$83,2,FALSE),"")='11.1'!$D$5,TXM!D4052,"")</f>
        <v/>
      </c>
      <c r="F4052" t="str">
        <f>IFERROR(SMALL($E$5:$E$9000,ROWS($E$5:E4052)),"")</f>
        <v/>
      </c>
      <c r="I4052" s="371" t="s">
        <v>31</v>
      </c>
      <c r="J4052" t="s">
        <v>996</v>
      </c>
      <c r="K4052" s="372">
        <v>7092995</v>
      </c>
      <c r="L4052" s="388">
        <f>ROWS(K$5:K4052)</f>
        <v>4048</v>
      </c>
      <c r="M4052" s="388" t="str">
        <f>IF(_xlfn.IFNA(VLOOKUP(I4052,$AG$3:$AH$83,2,FALSE),"")='11.1'!$D$5,TXM!L4052,"")</f>
        <v/>
      </c>
      <c r="N4052" t="str">
        <f>IFERROR(SMALL($M$5:$M$9000,ROWS($M$5:M4052)),"")</f>
        <v/>
      </c>
      <c r="P4052" t="s">
        <v>1639</v>
      </c>
      <c r="S4052" s="388">
        <f>ROWS(R$5:R4052)</f>
        <v>4048</v>
      </c>
      <c r="T4052" s="388" t="str">
        <f>IF(_xlfn.IFNA(VLOOKUP(P4052,$AG$3:$AH$83,2,FALSE),"")='11.1'!$D$5,TXM!S4052,"")</f>
        <v/>
      </c>
      <c r="U4052" t="str">
        <f>IFERROR(SMALL($T$5:$T$9000,ROWS($T$5:T4052)),"")</f>
        <v/>
      </c>
    </row>
    <row r="4053" spans="1:21" ht="14.4" customHeight="1" x14ac:dyDescent="0.3">
      <c r="A4053" t="s">
        <v>1639</v>
      </c>
      <c r="D4053" s="388">
        <f>ROWS(C$5:C4053)</f>
        <v>4049</v>
      </c>
      <c r="E4053" s="388" t="str">
        <f>IF(_xlfn.IFNA(VLOOKUP(A4053,$AG$3:$AH$83,2,FALSE),"")='11.1'!$D$5,TXM!D4053,"")</f>
        <v/>
      </c>
      <c r="F4053" t="str">
        <f>IFERROR(SMALL($E$5:$E$9000,ROWS($E$5:E4053)),"")</f>
        <v/>
      </c>
      <c r="I4053" s="371" t="s">
        <v>31</v>
      </c>
      <c r="J4053" t="s">
        <v>813</v>
      </c>
      <c r="K4053" s="372">
        <v>6307629</v>
      </c>
      <c r="L4053" s="388">
        <f>ROWS(K$5:K4053)</f>
        <v>4049</v>
      </c>
      <c r="M4053" s="388" t="str">
        <f>IF(_xlfn.IFNA(VLOOKUP(I4053,$AG$3:$AH$83,2,FALSE),"")='11.1'!$D$5,TXM!L4053,"")</f>
        <v/>
      </c>
      <c r="N4053" t="str">
        <f>IFERROR(SMALL($M$5:$M$9000,ROWS($M$5:M4053)),"")</f>
        <v/>
      </c>
      <c r="P4053" t="s">
        <v>1639</v>
      </c>
      <c r="S4053" s="388">
        <f>ROWS(R$5:R4053)</f>
        <v>4049</v>
      </c>
      <c r="T4053" s="388" t="str">
        <f>IF(_xlfn.IFNA(VLOOKUP(P4053,$AG$3:$AH$83,2,FALSE),"")='11.1'!$D$5,TXM!S4053,"")</f>
        <v/>
      </c>
      <c r="U4053" t="str">
        <f>IFERROR(SMALL($T$5:$T$9000,ROWS($T$5:T4053)),"")</f>
        <v/>
      </c>
    </row>
    <row r="4054" spans="1:21" ht="14.4" customHeight="1" x14ac:dyDescent="0.3">
      <c r="A4054" t="s">
        <v>1639</v>
      </c>
      <c r="D4054" s="388">
        <f>ROWS(C$5:C4054)</f>
        <v>4050</v>
      </c>
      <c r="E4054" s="388" t="str">
        <f>IF(_xlfn.IFNA(VLOOKUP(A4054,$AG$3:$AH$83,2,FALSE),"")='11.1'!$D$5,TXM!D4054,"")</f>
        <v/>
      </c>
      <c r="F4054" t="str">
        <f>IFERROR(SMALL($E$5:$E$9000,ROWS($E$5:E4054)),"")</f>
        <v/>
      </c>
      <c r="I4054" s="371" t="s">
        <v>31</v>
      </c>
      <c r="J4054" t="s">
        <v>847</v>
      </c>
      <c r="K4054" s="372">
        <v>5966361</v>
      </c>
      <c r="L4054" s="388">
        <f>ROWS(K$5:K4054)</f>
        <v>4050</v>
      </c>
      <c r="M4054" s="388" t="str">
        <f>IF(_xlfn.IFNA(VLOOKUP(I4054,$AG$3:$AH$83,2,FALSE),"")='11.1'!$D$5,TXM!L4054,"")</f>
        <v/>
      </c>
      <c r="N4054" t="str">
        <f>IFERROR(SMALL($M$5:$M$9000,ROWS($M$5:M4054)),"")</f>
        <v/>
      </c>
      <c r="P4054" t="s">
        <v>1639</v>
      </c>
      <c r="S4054" s="388">
        <f>ROWS(R$5:R4054)</f>
        <v>4050</v>
      </c>
      <c r="T4054" s="388" t="str">
        <f>IF(_xlfn.IFNA(VLOOKUP(P4054,$AG$3:$AH$83,2,FALSE),"")='11.1'!$D$5,TXM!S4054,"")</f>
        <v/>
      </c>
      <c r="U4054" t="str">
        <f>IFERROR(SMALL($T$5:$T$9000,ROWS($T$5:T4054)),"")</f>
        <v/>
      </c>
    </row>
    <row r="4055" spans="1:21" ht="14.4" customHeight="1" x14ac:dyDescent="0.3">
      <c r="A4055" t="s">
        <v>1639</v>
      </c>
      <c r="D4055" s="388">
        <f>ROWS(C$5:C4055)</f>
        <v>4051</v>
      </c>
      <c r="E4055" s="388" t="str">
        <f>IF(_xlfn.IFNA(VLOOKUP(A4055,$AG$3:$AH$83,2,FALSE),"")='11.1'!$D$5,TXM!D4055,"")</f>
        <v/>
      </c>
      <c r="F4055" t="str">
        <f>IFERROR(SMALL($E$5:$E$9000,ROWS($E$5:E4055)),"")</f>
        <v/>
      </c>
      <c r="I4055" s="371" t="s">
        <v>31</v>
      </c>
      <c r="J4055" t="s">
        <v>108</v>
      </c>
      <c r="K4055" s="372">
        <v>5442945</v>
      </c>
      <c r="L4055" s="388">
        <f>ROWS(K$5:K4055)</f>
        <v>4051</v>
      </c>
      <c r="M4055" s="388" t="str">
        <f>IF(_xlfn.IFNA(VLOOKUP(I4055,$AG$3:$AH$83,2,FALSE),"")='11.1'!$D$5,TXM!L4055,"")</f>
        <v/>
      </c>
      <c r="N4055" t="str">
        <f>IFERROR(SMALL($M$5:$M$9000,ROWS($M$5:M4055)),"")</f>
        <v/>
      </c>
      <c r="P4055" t="s">
        <v>1639</v>
      </c>
      <c r="S4055" s="388">
        <f>ROWS(R$5:R4055)</f>
        <v>4051</v>
      </c>
      <c r="T4055" s="388" t="str">
        <f>IF(_xlfn.IFNA(VLOOKUP(P4055,$AG$3:$AH$83,2,FALSE),"")='11.1'!$D$5,TXM!S4055,"")</f>
        <v/>
      </c>
      <c r="U4055" t="str">
        <f>IFERROR(SMALL($T$5:$T$9000,ROWS($T$5:T4055)),"")</f>
        <v/>
      </c>
    </row>
    <row r="4056" spans="1:21" ht="14.4" customHeight="1" x14ac:dyDescent="0.3">
      <c r="A4056" t="s">
        <v>1639</v>
      </c>
      <c r="D4056" s="388">
        <f>ROWS(C$5:C4056)</f>
        <v>4052</v>
      </c>
      <c r="E4056" s="388" t="str">
        <f>IF(_xlfn.IFNA(VLOOKUP(A4056,$AG$3:$AH$83,2,FALSE),"")='11.1'!$D$5,TXM!D4056,"")</f>
        <v/>
      </c>
      <c r="F4056" t="str">
        <f>IFERROR(SMALL($E$5:$E$9000,ROWS($E$5:E4056)),"")</f>
        <v/>
      </c>
      <c r="I4056" s="371" t="s">
        <v>31</v>
      </c>
      <c r="J4056" t="s">
        <v>106</v>
      </c>
      <c r="K4056" s="372">
        <v>5264717</v>
      </c>
      <c r="L4056" s="388">
        <f>ROWS(K$5:K4056)</f>
        <v>4052</v>
      </c>
      <c r="M4056" s="388" t="str">
        <f>IF(_xlfn.IFNA(VLOOKUP(I4056,$AG$3:$AH$83,2,FALSE),"")='11.1'!$D$5,TXM!L4056,"")</f>
        <v/>
      </c>
      <c r="N4056" t="str">
        <f>IFERROR(SMALL($M$5:$M$9000,ROWS($M$5:M4056)),"")</f>
        <v/>
      </c>
      <c r="P4056" t="s">
        <v>1639</v>
      </c>
      <c r="S4056" s="388">
        <f>ROWS(R$5:R4056)</f>
        <v>4052</v>
      </c>
      <c r="T4056" s="388" t="str">
        <f>IF(_xlfn.IFNA(VLOOKUP(P4056,$AG$3:$AH$83,2,FALSE),"")='11.1'!$D$5,TXM!S4056,"")</f>
        <v/>
      </c>
      <c r="U4056" t="str">
        <f>IFERROR(SMALL($T$5:$T$9000,ROWS($T$5:T4056)),"")</f>
        <v/>
      </c>
    </row>
    <row r="4057" spans="1:21" ht="14.4" customHeight="1" x14ac:dyDescent="0.3">
      <c r="A4057" t="s">
        <v>1639</v>
      </c>
      <c r="D4057" s="388">
        <f>ROWS(C$5:C4057)</f>
        <v>4053</v>
      </c>
      <c r="E4057" s="388" t="str">
        <f>IF(_xlfn.IFNA(VLOOKUP(A4057,$AG$3:$AH$83,2,FALSE),"")='11.1'!$D$5,TXM!D4057,"")</f>
        <v/>
      </c>
      <c r="F4057" t="str">
        <f>IFERROR(SMALL($E$5:$E$9000,ROWS($E$5:E4057)),"")</f>
        <v/>
      </c>
      <c r="I4057" s="371" t="s">
        <v>31</v>
      </c>
      <c r="J4057" t="s">
        <v>795</v>
      </c>
      <c r="K4057" s="372">
        <v>5179911</v>
      </c>
      <c r="L4057" s="388">
        <f>ROWS(K$5:K4057)</f>
        <v>4053</v>
      </c>
      <c r="M4057" s="388" t="str">
        <f>IF(_xlfn.IFNA(VLOOKUP(I4057,$AG$3:$AH$83,2,FALSE),"")='11.1'!$D$5,TXM!L4057,"")</f>
        <v/>
      </c>
      <c r="N4057" t="str">
        <f>IFERROR(SMALL($M$5:$M$9000,ROWS($M$5:M4057)),"")</f>
        <v/>
      </c>
      <c r="P4057" t="s">
        <v>1639</v>
      </c>
      <c r="S4057" s="388">
        <f>ROWS(R$5:R4057)</f>
        <v>4053</v>
      </c>
      <c r="T4057" s="388" t="str">
        <f>IF(_xlfn.IFNA(VLOOKUP(P4057,$AG$3:$AH$83,2,FALSE),"")='11.1'!$D$5,TXM!S4057,"")</f>
        <v/>
      </c>
      <c r="U4057" t="str">
        <f>IFERROR(SMALL($T$5:$T$9000,ROWS($T$5:T4057)),"")</f>
        <v/>
      </c>
    </row>
    <row r="4058" spans="1:21" ht="14.4" customHeight="1" x14ac:dyDescent="0.3">
      <c r="A4058" t="s">
        <v>1639</v>
      </c>
      <c r="D4058" s="388">
        <f>ROWS(C$5:C4058)</f>
        <v>4054</v>
      </c>
      <c r="E4058" s="388" t="str">
        <f>IF(_xlfn.IFNA(VLOOKUP(A4058,$AG$3:$AH$83,2,FALSE),"")='11.1'!$D$5,TXM!D4058,"")</f>
        <v/>
      </c>
      <c r="F4058" t="str">
        <f>IFERROR(SMALL($E$5:$E$9000,ROWS($E$5:E4058)),"")</f>
        <v/>
      </c>
      <c r="I4058" s="371" t="s">
        <v>31</v>
      </c>
      <c r="J4058" t="s">
        <v>1252</v>
      </c>
      <c r="K4058" s="372">
        <v>5178254</v>
      </c>
      <c r="L4058" s="388">
        <f>ROWS(K$5:K4058)</f>
        <v>4054</v>
      </c>
      <c r="M4058" s="388" t="str">
        <f>IF(_xlfn.IFNA(VLOOKUP(I4058,$AG$3:$AH$83,2,FALSE),"")='11.1'!$D$5,TXM!L4058,"")</f>
        <v/>
      </c>
      <c r="N4058" t="str">
        <f>IFERROR(SMALL($M$5:$M$9000,ROWS($M$5:M4058)),"")</f>
        <v/>
      </c>
      <c r="P4058" t="s">
        <v>1639</v>
      </c>
      <c r="S4058" s="388">
        <f>ROWS(R$5:R4058)</f>
        <v>4054</v>
      </c>
      <c r="T4058" s="388" t="str">
        <f>IF(_xlfn.IFNA(VLOOKUP(P4058,$AG$3:$AH$83,2,FALSE),"")='11.1'!$D$5,TXM!S4058,"")</f>
        <v/>
      </c>
      <c r="U4058" t="str">
        <f>IFERROR(SMALL($T$5:$T$9000,ROWS($T$5:T4058)),"")</f>
        <v/>
      </c>
    </row>
    <row r="4059" spans="1:21" ht="14.4" customHeight="1" x14ac:dyDescent="0.3">
      <c r="A4059" t="s">
        <v>1639</v>
      </c>
      <c r="D4059" s="388">
        <f>ROWS(C$5:C4059)</f>
        <v>4055</v>
      </c>
      <c r="E4059" s="388" t="str">
        <f>IF(_xlfn.IFNA(VLOOKUP(A4059,$AG$3:$AH$83,2,FALSE),"")='11.1'!$D$5,TXM!D4059,"")</f>
        <v/>
      </c>
      <c r="F4059" t="str">
        <f>IFERROR(SMALL($E$5:$E$9000,ROWS($E$5:E4059)),"")</f>
        <v/>
      </c>
      <c r="I4059" s="371" t="s">
        <v>31</v>
      </c>
      <c r="J4059" t="s">
        <v>793</v>
      </c>
      <c r="K4059" s="372">
        <v>4858409</v>
      </c>
      <c r="L4059" s="388">
        <f>ROWS(K$5:K4059)</f>
        <v>4055</v>
      </c>
      <c r="M4059" s="388" t="str">
        <f>IF(_xlfn.IFNA(VLOOKUP(I4059,$AG$3:$AH$83,2,FALSE),"")='11.1'!$D$5,TXM!L4059,"")</f>
        <v/>
      </c>
      <c r="N4059" t="str">
        <f>IFERROR(SMALL($M$5:$M$9000,ROWS($M$5:M4059)),"")</f>
        <v/>
      </c>
      <c r="P4059" t="s">
        <v>1639</v>
      </c>
      <c r="S4059" s="388">
        <f>ROWS(R$5:R4059)</f>
        <v>4055</v>
      </c>
      <c r="T4059" s="388" t="str">
        <f>IF(_xlfn.IFNA(VLOOKUP(P4059,$AG$3:$AH$83,2,FALSE),"")='11.1'!$D$5,TXM!S4059,"")</f>
        <v/>
      </c>
      <c r="U4059" t="str">
        <f>IFERROR(SMALL($T$5:$T$9000,ROWS($T$5:T4059)),"")</f>
        <v/>
      </c>
    </row>
    <row r="4060" spans="1:21" ht="14.4" customHeight="1" x14ac:dyDescent="0.3">
      <c r="A4060" t="s">
        <v>1639</v>
      </c>
      <c r="D4060" s="388">
        <f>ROWS(C$5:C4060)</f>
        <v>4056</v>
      </c>
      <c r="E4060" s="388" t="str">
        <f>IF(_xlfn.IFNA(VLOOKUP(A4060,$AG$3:$AH$83,2,FALSE),"")='11.1'!$D$5,TXM!D4060,"")</f>
        <v/>
      </c>
      <c r="F4060" t="str">
        <f>IFERROR(SMALL($E$5:$E$9000,ROWS($E$5:E4060)),"")</f>
        <v/>
      </c>
      <c r="I4060" s="371" t="s">
        <v>31</v>
      </c>
      <c r="J4060" t="s">
        <v>1002</v>
      </c>
      <c r="K4060" s="372">
        <v>4491349</v>
      </c>
      <c r="L4060" s="388">
        <f>ROWS(K$5:K4060)</f>
        <v>4056</v>
      </c>
      <c r="M4060" s="388" t="str">
        <f>IF(_xlfn.IFNA(VLOOKUP(I4060,$AG$3:$AH$83,2,FALSE),"")='11.1'!$D$5,TXM!L4060,"")</f>
        <v/>
      </c>
      <c r="N4060" t="str">
        <f>IFERROR(SMALL($M$5:$M$9000,ROWS($M$5:M4060)),"")</f>
        <v/>
      </c>
      <c r="P4060" t="s">
        <v>1639</v>
      </c>
      <c r="S4060" s="388">
        <f>ROWS(R$5:R4060)</f>
        <v>4056</v>
      </c>
      <c r="T4060" s="388" t="str">
        <f>IF(_xlfn.IFNA(VLOOKUP(P4060,$AG$3:$AH$83,2,FALSE),"")='11.1'!$D$5,TXM!S4060,"")</f>
        <v/>
      </c>
      <c r="U4060" t="str">
        <f>IFERROR(SMALL($T$5:$T$9000,ROWS($T$5:T4060)),"")</f>
        <v/>
      </c>
    </row>
    <row r="4061" spans="1:21" ht="14.4" customHeight="1" x14ac:dyDescent="0.3">
      <c r="A4061" t="s">
        <v>1639</v>
      </c>
      <c r="D4061" s="388">
        <f>ROWS(C$5:C4061)</f>
        <v>4057</v>
      </c>
      <c r="E4061" s="388" t="str">
        <f>IF(_xlfn.IFNA(VLOOKUP(A4061,$AG$3:$AH$83,2,FALSE),"")='11.1'!$D$5,TXM!D4061,"")</f>
        <v/>
      </c>
      <c r="F4061" t="str">
        <f>IFERROR(SMALL($E$5:$E$9000,ROWS($E$5:E4061)),"")</f>
        <v/>
      </c>
      <c r="I4061" s="371" t="s">
        <v>31</v>
      </c>
      <c r="J4061" t="s">
        <v>1001</v>
      </c>
      <c r="K4061" s="372">
        <v>3506686</v>
      </c>
      <c r="L4061" s="388">
        <f>ROWS(K$5:K4061)</f>
        <v>4057</v>
      </c>
      <c r="M4061" s="388" t="str">
        <f>IF(_xlfn.IFNA(VLOOKUP(I4061,$AG$3:$AH$83,2,FALSE),"")='11.1'!$D$5,TXM!L4061,"")</f>
        <v/>
      </c>
      <c r="N4061" t="str">
        <f>IFERROR(SMALL($M$5:$M$9000,ROWS($M$5:M4061)),"")</f>
        <v/>
      </c>
      <c r="P4061" t="s">
        <v>1639</v>
      </c>
      <c r="S4061" s="388">
        <f>ROWS(R$5:R4061)</f>
        <v>4057</v>
      </c>
      <c r="T4061" s="388" t="str">
        <f>IF(_xlfn.IFNA(VLOOKUP(P4061,$AG$3:$AH$83,2,FALSE),"")='11.1'!$D$5,TXM!S4061,"")</f>
        <v/>
      </c>
      <c r="U4061" t="str">
        <f>IFERROR(SMALL($T$5:$T$9000,ROWS($T$5:T4061)),"")</f>
        <v/>
      </c>
    </row>
    <row r="4062" spans="1:21" ht="14.4" customHeight="1" x14ac:dyDescent="0.3">
      <c r="A4062" t="s">
        <v>1639</v>
      </c>
      <c r="D4062" s="388">
        <f>ROWS(C$5:C4062)</f>
        <v>4058</v>
      </c>
      <c r="E4062" s="388" t="str">
        <f>IF(_xlfn.IFNA(VLOOKUP(A4062,$AG$3:$AH$83,2,FALSE),"")='11.1'!$D$5,TXM!D4062,"")</f>
        <v/>
      </c>
      <c r="F4062" t="str">
        <f>IFERROR(SMALL($E$5:$E$9000,ROWS($E$5:E4062)),"")</f>
        <v/>
      </c>
      <c r="I4062" s="371" t="s">
        <v>31</v>
      </c>
      <c r="J4062" t="s">
        <v>1441</v>
      </c>
      <c r="K4062" s="372">
        <v>2703645</v>
      </c>
      <c r="L4062" s="388">
        <f>ROWS(K$5:K4062)</f>
        <v>4058</v>
      </c>
      <c r="M4062" s="388" t="str">
        <f>IF(_xlfn.IFNA(VLOOKUP(I4062,$AG$3:$AH$83,2,FALSE),"")='11.1'!$D$5,TXM!L4062,"")</f>
        <v/>
      </c>
      <c r="N4062" t="str">
        <f>IFERROR(SMALL($M$5:$M$9000,ROWS($M$5:M4062)),"")</f>
        <v/>
      </c>
      <c r="P4062" t="s">
        <v>1639</v>
      </c>
      <c r="S4062" s="388">
        <f>ROWS(R$5:R4062)</f>
        <v>4058</v>
      </c>
      <c r="T4062" s="388" t="str">
        <f>IF(_xlfn.IFNA(VLOOKUP(P4062,$AG$3:$AH$83,2,FALSE),"")='11.1'!$D$5,TXM!S4062,"")</f>
        <v/>
      </c>
      <c r="U4062" t="str">
        <f>IFERROR(SMALL($T$5:$T$9000,ROWS($T$5:T4062)),"")</f>
        <v/>
      </c>
    </row>
    <row r="4063" spans="1:21" ht="14.4" customHeight="1" x14ac:dyDescent="0.3">
      <c r="A4063" t="s">
        <v>1639</v>
      </c>
      <c r="D4063" s="388">
        <f>ROWS(C$5:C4063)</f>
        <v>4059</v>
      </c>
      <c r="E4063" s="388" t="str">
        <f>IF(_xlfn.IFNA(VLOOKUP(A4063,$AG$3:$AH$83,2,FALSE),"")='11.1'!$D$5,TXM!D4063,"")</f>
        <v/>
      </c>
      <c r="F4063" t="str">
        <f>IFERROR(SMALL($E$5:$E$9000,ROWS($E$5:E4063)),"")</f>
        <v/>
      </c>
      <c r="I4063" s="371" t="s">
        <v>31</v>
      </c>
      <c r="J4063" t="s">
        <v>871</v>
      </c>
      <c r="K4063" s="372">
        <v>2667444</v>
      </c>
      <c r="L4063" s="388">
        <f>ROWS(K$5:K4063)</f>
        <v>4059</v>
      </c>
      <c r="M4063" s="388" t="str">
        <f>IF(_xlfn.IFNA(VLOOKUP(I4063,$AG$3:$AH$83,2,FALSE),"")='11.1'!$D$5,TXM!L4063,"")</f>
        <v/>
      </c>
      <c r="N4063" t="str">
        <f>IFERROR(SMALL($M$5:$M$9000,ROWS($M$5:M4063)),"")</f>
        <v/>
      </c>
      <c r="P4063" t="s">
        <v>1639</v>
      </c>
      <c r="S4063" s="388">
        <f>ROWS(R$5:R4063)</f>
        <v>4059</v>
      </c>
      <c r="T4063" s="388" t="str">
        <f>IF(_xlfn.IFNA(VLOOKUP(P4063,$AG$3:$AH$83,2,FALSE),"")='11.1'!$D$5,TXM!S4063,"")</f>
        <v/>
      </c>
      <c r="U4063" t="str">
        <f>IFERROR(SMALL($T$5:$T$9000,ROWS($T$5:T4063)),"")</f>
        <v/>
      </c>
    </row>
    <row r="4064" spans="1:21" ht="14.4" customHeight="1" x14ac:dyDescent="0.3">
      <c r="A4064" t="s">
        <v>1639</v>
      </c>
      <c r="D4064" s="388">
        <f>ROWS(C$5:C4064)</f>
        <v>4060</v>
      </c>
      <c r="E4064" s="388" t="str">
        <f>IF(_xlfn.IFNA(VLOOKUP(A4064,$AG$3:$AH$83,2,FALSE),"")='11.1'!$D$5,TXM!D4064,"")</f>
        <v/>
      </c>
      <c r="F4064" t="str">
        <f>IFERROR(SMALL($E$5:$E$9000,ROWS($E$5:E4064)),"")</f>
        <v/>
      </c>
      <c r="I4064" s="371" t="s">
        <v>31</v>
      </c>
      <c r="J4064" t="s">
        <v>1005</v>
      </c>
      <c r="K4064" s="372">
        <v>2477067</v>
      </c>
      <c r="L4064" s="388">
        <f>ROWS(K$5:K4064)</f>
        <v>4060</v>
      </c>
      <c r="M4064" s="388" t="str">
        <f>IF(_xlfn.IFNA(VLOOKUP(I4064,$AG$3:$AH$83,2,FALSE),"")='11.1'!$D$5,TXM!L4064,"")</f>
        <v/>
      </c>
      <c r="N4064" t="str">
        <f>IFERROR(SMALL($M$5:$M$9000,ROWS($M$5:M4064)),"")</f>
        <v/>
      </c>
      <c r="P4064" t="s">
        <v>1639</v>
      </c>
      <c r="S4064" s="388">
        <f>ROWS(R$5:R4064)</f>
        <v>4060</v>
      </c>
      <c r="T4064" s="388" t="str">
        <f>IF(_xlfn.IFNA(VLOOKUP(P4064,$AG$3:$AH$83,2,FALSE),"")='11.1'!$D$5,TXM!S4064,"")</f>
        <v/>
      </c>
      <c r="U4064" t="str">
        <f>IFERROR(SMALL($T$5:$T$9000,ROWS($T$5:T4064)),"")</f>
        <v/>
      </c>
    </row>
    <row r="4065" spans="1:21" ht="14.4" customHeight="1" x14ac:dyDescent="0.3">
      <c r="A4065" t="s">
        <v>1639</v>
      </c>
      <c r="D4065" s="388">
        <f>ROWS(C$5:C4065)</f>
        <v>4061</v>
      </c>
      <c r="E4065" s="388" t="str">
        <f>IF(_xlfn.IFNA(VLOOKUP(A4065,$AG$3:$AH$83,2,FALSE),"")='11.1'!$D$5,TXM!D4065,"")</f>
        <v/>
      </c>
      <c r="F4065" t="str">
        <f>IFERROR(SMALL($E$5:$E$9000,ROWS($E$5:E4065)),"")</f>
        <v/>
      </c>
      <c r="I4065" s="371" t="s">
        <v>31</v>
      </c>
      <c r="J4065" t="s">
        <v>96</v>
      </c>
      <c r="K4065" s="372">
        <v>2159633</v>
      </c>
      <c r="L4065" s="388">
        <f>ROWS(K$5:K4065)</f>
        <v>4061</v>
      </c>
      <c r="M4065" s="388" t="str">
        <f>IF(_xlfn.IFNA(VLOOKUP(I4065,$AG$3:$AH$83,2,FALSE),"")='11.1'!$D$5,TXM!L4065,"")</f>
        <v/>
      </c>
      <c r="N4065" t="str">
        <f>IFERROR(SMALL($M$5:$M$9000,ROWS($M$5:M4065)),"")</f>
        <v/>
      </c>
      <c r="P4065" t="s">
        <v>1639</v>
      </c>
      <c r="S4065" s="388">
        <f>ROWS(R$5:R4065)</f>
        <v>4061</v>
      </c>
      <c r="T4065" s="388" t="str">
        <f>IF(_xlfn.IFNA(VLOOKUP(P4065,$AG$3:$AH$83,2,FALSE),"")='11.1'!$D$5,TXM!S4065,"")</f>
        <v/>
      </c>
      <c r="U4065" t="str">
        <f>IFERROR(SMALL($T$5:$T$9000,ROWS($T$5:T4065)),"")</f>
        <v/>
      </c>
    </row>
    <row r="4066" spans="1:21" ht="14.4" customHeight="1" x14ac:dyDescent="0.3">
      <c r="A4066" t="s">
        <v>1639</v>
      </c>
      <c r="D4066" s="388">
        <f>ROWS(C$5:C4066)</f>
        <v>4062</v>
      </c>
      <c r="E4066" s="388" t="str">
        <f>IF(_xlfn.IFNA(VLOOKUP(A4066,$AG$3:$AH$83,2,FALSE),"")='11.1'!$D$5,TXM!D4066,"")</f>
        <v/>
      </c>
      <c r="F4066" t="str">
        <f>IFERROR(SMALL($E$5:$E$9000,ROWS($E$5:E4066)),"")</f>
        <v/>
      </c>
      <c r="I4066" s="371" t="s">
        <v>31</v>
      </c>
      <c r="J4066" t="s">
        <v>799</v>
      </c>
      <c r="K4066" s="372">
        <v>2128360</v>
      </c>
      <c r="L4066" s="388">
        <f>ROWS(K$5:K4066)</f>
        <v>4062</v>
      </c>
      <c r="M4066" s="388" t="str">
        <f>IF(_xlfn.IFNA(VLOOKUP(I4066,$AG$3:$AH$83,2,FALSE),"")='11.1'!$D$5,TXM!L4066,"")</f>
        <v/>
      </c>
      <c r="N4066" t="str">
        <f>IFERROR(SMALL($M$5:$M$9000,ROWS($M$5:M4066)),"")</f>
        <v/>
      </c>
      <c r="P4066" t="s">
        <v>1639</v>
      </c>
      <c r="S4066" s="388">
        <f>ROWS(R$5:R4066)</f>
        <v>4062</v>
      </c>
      <c r="T4066" s="388" t="str">
        <f>IF(_xlfn.IFNA(VLOOKUP(P4066,$AG$3:$AH$83,2,FALSE),"")='11.1'!$D$5,TXM!S4066,"")</f>
        <v/>
      </c>
      <c r="U4066" t="str">
        <f>IFERROR(SMALL($T$5:$T$9000,ROWS($T$5:T4066)),"")</f>
        <v/>
      </c>
    </row>
    <row r="4067" spans="1:21" ht="14.4" customHeight="1" x14ac:dyDescent="0.3">
      <c r="A4067" t="s">
        <v>1639</v>
      </c>
      <c r="D4067" s="388">
        <f>ROWS(C$5:C4067)</f>
        <v>4063</v>
      </c>
      <c r="E4067" s="388" t="str">
        <f>IF(_xlfn.IFNA(VLOOKUP(A4067,$AG$3:$AH$83,2,FALSE),"")='11.1'!$D$5,TXM!D4067,"")</f>
        <v/>
      </c>
      <c r="F4067" t="str">
        <f>IFERROR(SMALL($E$5:$E$9000,ROWS($E$5:E4067)),"")</f>
        <v/>
      </c>
      <c r="I4067" s="371" t="s">
        <v>31</v>
      </c>
      <c r="J4067" t="s">
        <v>99</v>
      </c>
      <c r="K4067" s="372">
        <v>1913429</v>
      </c>
      <c r="L4067" s="388">
        <f>ROWS(K$5:K4067)</f>
        <v>4063</v>
      </c>
      <c r="M4067" s="388" t="str">
        <f>IF(_xlfn.IFNA(VLOOKUP(I4067,$AG$3:$AH$83,2,FALSE),"")='11.1'!$D$5,TXM!L4067,"")</f>
        <v/>
      </c>
      <c r="N4067" t="str">
        <f>IFERROR(SMALL($M$5:$M$9000,ROWS($M$5:M4067)),"")</f>
        <v/>
      </c>
      <c r="P4067" t="s">
        <v>1639</v>
      </c>
      <c r="S4067" s="388">
        <f>ROWS(R$5:R4067)</f>
        <v>4063</v>
      </c>
      <c r="T4067" s="388" t="str">
        <f>IF(_xlfn.IFNA(VLOOKUP(P4067,$AG$3:$AH$83,2,FALSE),"")='11.1'!$D$5,TXM!S4067,"")</f>
        <v/>
      </c>
      <c r="U4067" t="str">
        <f>IFERROR(SMALL($T$5:$T$9000,ROWS($T$5:T4067)),"")</f>
        <v/>
      </c>
    </row>
    <row r="4068" spans="1:21" ht="14.4" customHeight="1" x14ac:dyDescent="0.3">
      <c r="A4068" t="s">
        <v>1639</v>
      </c>
      <c r="D4068" s="388">
        <f>ROWS(C$5:C4068)</f>
        <v>4064</v>
      </c>
      <c r="E4068" s="388" t="str">
        <f>IF(_xlfn.IFNA(VLOOKUP(A4068,$AG$3:$AH$83,2,FALSE),"")='11.1'!$D$5,TXM!D4068,"")</f>
        <v/>
      </c>
      <c r="F4068" t="str">
        <f>IFERROR(SMALL($E$5:$E$9000,ROWS($E$5:E4068)),"")</f>
        <v/>
      </c>
      <c r="I4068" s="371" t="s">
        <v>31</v>
      </c>
      <c r="J4068" t="s">
        <v>805</v>
      </c>
      <c r="K4068" s="372">
        <v>1731575</v>
      </c>
      <c r="L4068" s="388">
        <f>ROWS(K$5:K4068)</f>
        <v>4064</v>
      </c>
      <c r="M4068" s="388" t="str">
        <f>IF(_xlfn.IFNA(VLOOKUP(I4068,$AG$3:$AH$83,2,FALSE),"")='11.1'!$D$5,TXM!L4068,"")</f>
        <v/>
      </c>
      <c r="N4068" t="str">
        <f>IFERROR(SMALL($M$5:$M$9000,ROWS($M$5:M4068)),"")</f>
        <v/>
      </c>
      <c r="P4068" t="s">
        <v>1639</v>
      </c>
      <c r="S4068" s="388">
        <f>ROWS(R$5:R4068)</f>
        <v>4064</v>
      </c>
      <c r="T4068" s="388" t="str">
        <f>IF(_xlfn.IFNA(VLOOKUP(P4068,$AG$3:$AH$83,2,FALSE),"")='11.1'!$D$5,TXM!S4068,"")</f>
        <v/>
      </c>
      <c r="U4068" t="str">
        <f>IFERROR(SMALL($T$5:$T$9000,ROWS($T$5:T4068)),"")</f>
        <v/>
      </c>
    </row>
    <row r="4069" spans="1:21" ht="14.4" customHeight="1" x14ac:dyDescent="0.3">
      <c r="A4069" t="s">
        <v>1639</v>
      </c>
      <c r="D4069" s="388">
        <f>ROWS(C$5:C4069)</f>
        <v>4065</v>
      </c>
      <c r="E4069" s="388" t="str">
        <f>IF(_xlfn.IFNA(VLOOKUP(A4069,$AG$3:$AH$83,2,FALSE),"")='11.1'!$D$5,TXM!D4069,"")</f>
        <v/>
      </c>
      <c r="F4069" t="str">
        <f>IFERROR(SMALL($E$5:$E$9000,ROWS($E$5:E4069)),"")</f>
        <v/>
      </c>
      <c r="I4069" s="371" t="s">
        <v>31</v>
      </c>
      <c r="J4069" t="s">
        <v>823</v>
      </c>
      <c r="K4069" s="372">
        <v>1663723</v>
      </c>
      <c r="L4069" s="388">
        <f>ROWS(K$5:K4069)</f>
        <v>4065</v>
      </c>
      <c r="M4069" s="388" t="str">
        <f>IF(_xlfn.IFNA(VLOOKUP(I4069,$AG$3:$AH$83,2,FALSE),"")='11.1'!$D$5,TXM!L4069,"")</f>
        <v/>
      </c>
      <c r="N4069" t="str">
        <f>IFERROR(SMALL($M$5:$M$9000,ROWS($M$5:M4069)),"")</f>
        <v/>
      </c>
      <c r="P4069" t="s">
        <v>1639</v>
      </c>
      <c r="S4069" s="388">
        <f>ROWS(R$5:R4069)</f>
        <v>4065</v>
      </c>
      <c r="T4069" s="388" t="str">
        <f>IF(_xlfn.IFNA(VLOOKUP(P4069,$AG$3:$AH$83,2,FALSE),"")='11.1'!$D$5,TXM!S4069,"")</f>
        <v/>
      </c>
      <c r="U4069" t="str">
        <f>IFERROR(SMALL($T$5:$T$9000,ROWS($T$5:T4069)),"")</f>
        <v/>
      </c>
    </row>
    <row r="4070" spans="1:21" ht="14.4" customHeight="1" x14ac:dyDescent="0.3">
      <c r="A4070" t="s">
        <v>1639</v>
      </c>
      <c r="D4070" s="388">
        <f>ROWS(C$5:C4070)</f>
        <v>4066</v>
      </c>
      <c r="E4070" s="388" t="str">
        <f>IF(_xlfn.IFNA(VLOOKUP(A4070,$AG$3:$AH$83,2,FALSE),"")='11.1'!$D$5,TXM!D4070,"")</f>
        <v/>
      </c>
      <c r="F4070" t="str">
        <f>IFERROR(SMALL($E$5:$E$9000,ROWS($E$5:E4070)),"")</f>
        <v/>
      </c>
      <c r="I4070" s="371" t="s">
        <v>31</v>
      </c>
      <c r="J4070" t="s">
        <v>837</v>
      </c>
      <c r="K4070" s="372">
        <v>1630908</v>
      </c>
      <c r="L4070" s="388">
        <f>ROWS(K$5:K4070)</f>
        <v>4066</v>
      </c>
      <c r="M4070" s="388" t="str">
        <f>IF(_xlfn.IFNA(VLOOKUP(I4070,$AG$3:$AH$83,2,FALSE),"")='11.1'!$D$5,TXM!L4070,"")</f>
        <v/>
      </c>
      <c r="N4070" t="str">
        <f>IFERROR(SMALL($M$5:$M$9000,ROWS($M$5:M4070)),"")</f>
        <v/>
      </c>
      <c r="P4070" t="s">
        <v>1639</v>
      </c>
      <c r="S4070" s="388">
        <f>ROWS(R$5:R4070)</f>
        <v>4066</v>
      </c>
      <c r="T4070" s="388" t="str">
        <f>IF(_xlfn.IFNA(VLOOKUP(P4070,$AG$3:$AH$83,2,FALSE),"")='11.1'!$D$5,TXM!S4070,"")</f>
        <v/>
      </c>
      <c r="U4070" t="str">
        <f>IFERROR(SMALL($T$5:$T$9000,ROWS($T$5:T4070)),"")</f>
        <v/>
      </c>
    </row>
    <row r="4071" spans="1:21" ht="14.4" customHeight="1" x14ac:dyDescent="0.3">
      <c r="A4071" t="s">
        <v>1639</v>
      </c>
      <c r="D4071" s="388">
        <f>ROWS(C$5:C4071)</f>
        <v>4067</v>
      </c>
      <c r="E4071" s="388" t="str">
        <f>IF(_xlfn.IFNA(VLOOKUP(A4071,$AG$3:$AH$83,2,FALSE),"")='11.1'!$D$5,TXM!D4071,"")</f>
        <v/>
      </c>
      <c r="F4071" t="str">
        <f>IFERROR(SMALL($E$5:$E$9000,ROWS($E$5:E4071)),"")</f>
        <v/>
      </c>
      <c r="I4071" s="371" t="s">
        <v>31</v>
      </c>
      <c r="J4071" t="s">
        <v>107</v>
      </c>
      <c r="K4071" s="372">
        <v>1487607</v>
      </c>
      <c r="L4071" s="388">
        <f>ROWS(K$5:K4071)</f>
        <v>4067</v>
      </c>
      <c r="M4071" s="388" t="str">
        <f>IF(_xlfn.IFNA(VLOOKUP(I4071,$AG$3:$AH$83,2,FALSE),"")='11.1'!$D$5,TXM!L4071,"")</f>
        <v/>
      </c>
      <c r="N4071" t="str">
        <f>IFERROR(SMALL($M$5:$M$9000,ROWS($M$5:M4071)),"")</f>
        <v/>
      </c>
      <c r="P4071" t="s">
        <v>1639</v>
      </c>
      <c r="S4071" s="388">
        <f>ROWS(R$5:R4071)</f>
        <v>4067</v>
      </c>
      <c r="T4071" s="388" t="str">
        <f>IF(_xlfn.IFNA(VLOOKUP(P4071,$AG$3:$AH$83,2,FALSE),"")='11.1'!$D$5,TXM!S4071,"")</f>
        <v/>
      </c>
      <c r="U4071" t="str">
        <f>IFERROR(SMALL($T$5:$T$9000,ROWS($T$5:T4071)),"")</f>
        <v/>
      </c>
    </row>
    <row r="4072" spans="1:21" ht="14.4" customHeight="1" x14ac:dyDescent="0.3">
      <c r="A4072" t="s">
        <v>1639</v>
      </c>
      <c r="D4072" s="388">
        <f>ROWS(C$5:C4072)</f>
        <v>4068</v>
      </c>
      <c r="E4072" s="388" t="str">
        <f>IF(_xlfn.IFNA(VLOOKUP(A4072,$AG$3:$AH$83,2,FALSE),"")='11.1'!$D$5,TXM!D4072,"")</f>
        <v/>
      </c>
      <c r="F4072" t="str">
        <f>IFERROR(SMALL($E$5:$E$9000,ROWS($E$5:E4072)),"")</f>
        <v/>
      </c>
      <c r="I4072" s="371" t="s">
        <v>31</v>
      </c>
      <c r="J4072" t="s">
        <v>998</v>
      </c>
      <c r="K4072" s="372">
        <v>1383087</v>
      </c>
      <c r="L4072" s="388">
        <f>ROWS(K$5:K4072)</f>
        <v>4068</v>
      </c>
      <c r="M4072" s="388" t="str">
        <f>IF(_xlfn.IFNA(VLOOKUP(I4072,$AG$3:$AH$83,2,FALSE),"")='11.1'!$D$5,TXM!L4072,"")</f>
        <v/>
      </c>
      <c r="N4072" t="str">
        <f>IFERROR(SMALL($M$5:$M$9000,ROWS($M$5:M4072)),"")</f>
        <v/>
      </c>
      <c r="P4072" t="s">
        <v>1639</v>
      </c>
      <c r="S4072" s="388">
        <f>ROWS(R$5:R4072)</f>
        <v>4068</v>
      </c>
      <c r="T4072" s="388" t="str">
        <f>IF(_xlfn.IFNA(VLOOKUP(P4072,$AG$3:$AH$83,2,FALSE),"")='11.1'!$D$5,TXM!S4072,"")</f>
        <v/>
      </c>
      <c r="U4072" t="str">
        <f>IFERROR(SMALL($T$5:$T$9000,ROWS($T$5:T4072)),"")</f>
        <v/>
      </c>
    </row>
    <row r="4073" spans="1:21" ht="14.4" customHeight="1" x14ac:dyDescent="0.3">
      <c r="A4073" t="s">
        <v>1639</v>
      </c>
      <c r="D4073" s="388">
        <f>ROWS(C$5:C4073)</f>
        <v>4069</v>
      </c>
      <c r="E4073" s="388" t="str">
        <f>IF(_xlfn.IFNA(VLOOKUP(A4073,$AG$3:$AH$83,2,FALSE),"")='11.1'!$D$5,TXM!D4073,"")</f>
        <v/>
      </c>
      <c r="F4073" t="str">
        <f>IFERROR(SMALL($E$5:$E$9000,ROWS($E$5:E4073)),"")</f>
        <v/>
      </c>
      <c r="I4073" s="371" t="s">
        <v>31</v>
      </c>
      <c r="J4073" t="s">
        <v>819</v>
      </c>
      <c r="K4073" s="372">
        <v>1297981</v>
      </c>
      <c r="L4073" s="388">
        <f>ROWS(K$5:K4073)</f>
        <v>4069</v>
      </c>
      <c r="M4073" s="388" t="str">
        <f>IF(_xlfn.IFNA(VLOOKUP(I4073,$AG$3:$AH$83,2,FALSE),"")='11.1'!$D$5,TXM!L4073,"")</f>
        <v/>
      </c>
      <c r="N4073" t="str">
        <f>IFERROR(SMALL($M$5:$M$9000,ROWS($M$5:M4073)),"")</f>
        <v/>
      </c>
      <c r="P4073" t="s">
        <v>1639</v>
      </c>
      <c r="S4073" s="388">
        <f>ROWS(R$5:R4073)</f>
        <v>4069</v>
      </c>
      <c r="T4073" s="388" t="str">
        <f>IF(_xlfn.IFNA(VLOOKUP(P4073,$AG$3:$AH$83,2,FALSE),"")='11.1'!$D$5,TXM!S4073,"")</f>
        <v/>
      </c>
      <c r="U4073" t="str">
        <f>IFERROR(SMALL($T$5:$T$9000,ROWS($T$5:T4073)),"")</f>
        <v/>
      </c>
    </row>
    <row r="4074" spans="1:21" ht="14.4" customHeight="1" x14ac:dyDescent="0.3">
      <c r="A4074" t="s">
        <v>1639</v>
      </c>
      <c r="D4074" s="388">
        <f>ROWS(C$5:C4074)</f>
        <v>4070</v>
      </c>
      <c r="E4074" s="388" t="str">
        <f>IF(_xlfn.IFNA(VLOOKUP(A4074,$AG$3:$AH$83,2,FALSE),"")='11.1'!$D$5,TXM!D4074,"")</f>
        <v/>
      </c>
      <c r="F4074" t="str">
        <f>IFERROR(SMALL($E$5:$E$9000,ROWS($E$5:E4074)),"")</f>
        <v/>
      </c>
      <c r="I4074" s="371" t="s">
        <v>31</v>
      </c>
      <c r="J4074" t="s">
        <v>825</v>
      </c>
      <c r="K4074" s="372">
        <v>1147579</v>
      </c>
      <c r="L4074" s="388">
        <f>ROWS(K$5:K4074)</f>
        <v>4070</v>
      </c>
      <c r="M4074" s="388" t="str">
        <f>IF(_xlfn.IFNA(VLOOKUP(I4074,$AG$3:$AH$83,2,FALSE),"")='11.1'!$D$5,TXM!L4074,"")</f>
        <v/>
      </c>
      <c r="N4074" t="str">
        <f>IFERROR(SMALL($M$5:$M$9000,ROWS($M$5:M4074)),"")</f>
        <v/>
      </c>
      <c r="P4074" t="s">
        <v>1639</v>
      </c>
      <c r="S4074" s="388">
        <f>ROWS(R$5:R4074)</f>
        <v>4070</v>
      </c>
      <c r="T4074" s="388" t="str">
        <f>IF(_xlfn.IFNA(VLOOKUP(P4074,$AG$3:$AH$83,2,FALSE),"")='11.1'!$D$5,TXM!S4074,"")</f>
        <v/>
      </c>
      <c r="U4074" t="str">
        <f>IFERROR(SMALL($T$5:$T$9000,ROWS($T$5:T4074)),"")</f>
        <v/>
      </c>
    </row>
    <row r="4075" spans="1:21" ht="14.4" customHeight="1" x14ac:dyDescent="0.3">
      <c r="A4075" t="s">
        <v>1639</v>
      </c>
      <c r="D4075" s="388">
        <f>ROWS(C$5:C4075)</f>
        <v>4071</v>
      </c>
      <c r="E4075" s="388" t="str">
        <f>IF(_xlfn.IFNA(VLOOKUP(A4075,$AG$3:$AH$83,2,FALSE),"")='11.1'!$D$5,TXM!D4075,"")</f>
        <v/>
      </c>
      <c r="F4075" t="str">
        <f>IFERROR(SMALL($E$5:$E$9000,ROWS($E$5:E4075)),"")</f>
        <v/>
      </c>
      <c r="I4075" s="371" t="s">
        <v>31</v>
      </c>
      <c r="J4075" t="s">
        <v>990</v>
      </c>
      <c r="K4075" s="372">
        <v>1064540</v>
      </c>
      <c r="L4075" s="388">
        <f>ROWS(K$5:K4075)</f>
        <v>4071</v>
      </c>
      <c r="M4075" s="388" t="str">
        <f>IF(_xlfn.IFNA(VLOOKUP(I4075,$AG$3:$AH$83,2,FALSE),"")='11.1'!$D$5,TXM!L4075,"")</f>
        <v/>
      </c>
      <c r="N4075" t="str">
        <f>IFERROR(SMALL($M$5:$M$9000,ROWS($M$5:M4075)),"")</f>
        <v/>
      </c>
      <c r="P4075" t="s">
        <v>1639</v>
      </c>
      <c r="S4075" s="388">
        <f>ROWS(R$5:R4075)</f>
        <v>4071</v>
      </c>
      <c r="T4075" s="388" t="str">
        <f>IF(_xlfn.IFNA(VLOOKUP(P4075,$AG$3:$AH$83,2,FALSE),"")='11.1'!$D$5,TXM!S4075,"")</f>
        <v/>
      </c>
      <c r="U4075" t="str">
        <f>IFERROR(SMALL($T$5:$T$9000,ROWS($T$5:T4075)),"")</f>
        <v/>
      </c>
    </row>
    <row r="4076" spans="1:21" ht="14.4" customHeight="1" x14ac:dyDescent="0.3">
      <c r="A4076" t="s">
        <v>1639</v>
      </c>
      <c r="D4076" s="388">
        <f>ROWS(C$5:C4076)</f>
        <v>4072</v>
      </c>
      <c r="E4076" s="388" t="str">
        <f>IF(_xlfn.IFNA(VLOOKUP(A4076,$AG$3:$AH$83,2,FALSE),"")='11.1'!$D$5,TXM!D4076,"")</f>
        <v/>
      </c>
      <c r="F4076" t="str">
        <f>IFERROR(SMALL($E$5:$E$9000,ROWS($E$5:E4076)),"")</f>
        <v/>
      </c>
      <c r="I4076" s="371" t="s">
        <v>31</v>
      </c>
      <c r="J4076" t="s">
        <v>94</v>
      </c>
      <c r="K4076" s="372">
        <v>1050609</v>
      </c>
      <c r="L4076" s="388">
        <f>ROWS(K$5:K4076)</f>
        <v>4072</v>
      </c>
      <c r="M4076" s="388" t="str">
        <f>IF(_xlfn.IFNA(VLOOKUP(I4076,$AG$3:$AH$83,2,FALSE),"")='11.1'!$D$5,TXM!L4076,"")</f>
        <v/>
      </c>
      <c r="N4076" t="str">
        <f>IFERROR(SMALL($M$5:$M$9000,ROWS($M$5:M4076)),"")</f>
        <v/>
      </c>
      <c r="P4076" t="s">
        <v>1639</v>
      </c>
      <c r="S4076" s="388">
        <f>ROWS(R$5:R4076)</f>
        <v>4072</v>
      </c>
      <c r="T4076" s="388" t="str">
        <f>IF(_xlfn.IFNA(VLOOKUP(P4076,$AG$3:$AH$83,2,FALSE),"")='11.1'!$D$5,TXM!S4076,"")</f>
        <v/>
      </c>
      <c r="U4076" t="str">
        <f>IFERROR(SMALL($T$5:$T$9000,ROWS($T$5:T4076)),"")</f>
        <v/>
      </c>
    </row>
    <row r="4077" spans="1:21" ht="14.4" customHeight="1" x14ac:dyDescent="0.3">
      <c r="A4077" t="s">
        <v>1639</v>
      </c>
      <c r="D4077" s="388">
        <f>ROWS(C$5:C4077)</f>
        <v>4073</v>
      </c>
      <c r="E4077" s="388" t="str">
        <f>IF(_xlfn.IFNA(VLOOKUP(A4077,$AG$3:$AH$83,2,FALSE),"")='11.1'!$D$5,TXM!D4077,"")</f>
        <v/>
      </c>
      <c r="F4077" t="str">
        <f>IFERROR(SMALL($E$5:$E$9000,ROWS($E$5:E4077)),"")</f>
        <v/>
      </c>
      <c r="I4077" s="371" t="s">
        <v>31</v>
      </c>
      <c r="J4077" t="s">
        <v>817</v>
      </c>
      <c r="K4077" s="372">
        <v>998011</v>
      </c>
      <c r="L4077" s="388">
        <f>ROWS(K$5:K4077)</f>
        <v>4073</v>
      </c>
      <c r="M4077" s="388" t="str">
        <f>IF(_xlfn.IFNA(VLOOKUP(I4077,$AG$3:$AH$83,2,FALSE),"")='11.1'!$D$5,TXM!L4077,"")</f>
        <v/>
      </c>
      <c r="N4077" t="str">
        <f>IFERROR(SMALL($M$5:$M$9000,ROWS($M$5:M4077)),"")</f>
        <v/>
      </c>
      <c r="P4077" t="s">
        <v>1639</v>
      </c>
      <c r="S4077" s="388">
        <f>ROWS(R$5:R4077)</f>
        <v>4073</v>
      </c>
      <c r="T4077" s="388" t="str">
        <f>IF(_xlfn.IFNA(VLOOKUP(P4077,$AG$3:$AH$83,2,FALSE),"")='11.1'!$D$5,TXM!S4077,"")</f>
        <v/>
      </c>
      <c r="U4077" t="str">
        <f>IFERROR(SMALL($T$5:$T$9000,ROWS($T$5:T4077)),"")</f>
        <v/>
      </c>
    </row>
    <row r="4078" spans="1:21" ht="14.4" customHeight="1" x14ac:dyDescent="0.3">
      <c r="A4078" t="s">
        <v>1639</v>
      </c>
      <c r="D4078" s="388">
        <f>ROWS(C$5:C4078)</f>
        <v>4074</v>
      </c>
      <c r="E4078" s="388" t="str">
        <f>IF(_xlfn.IFNA(VLOOKUP(A4078,$AG$3:$AH$83,2,FALSE),"")='11.1'!$D$5,TXM!D4078,"")</f>
        <v/>
      </c>
      <c r="F4078" t="str">
        <f>IFERROR(SMALL($E$5:$E$9000,ROWS($E$5:E4078)),"")</f>
        <v/>
      </c>
      <c r="I4078" s="371" t="s">
        <v>31</v>
      </c>
      <c r="J4078" t="s">
        <v>833</v>
      </c>
      <c r="K4078" s="372">
        <v>955423</v>
      </c>
      <c r="L4078" s="388">
        <f>ROWS(K$5:K4078)</f>
        <v>4074</v>
      </c>
      <c r="M4078" s="388" t="str">
        <f>IF(_xlfn.IFNA(VLOOKUP(I4078,$AG$3:$AH$83,2,FALSE),"")='11.1'!$D$5,TXM!L4078,"")</f>
        <v/>
      </c>
      <c r="N4078" t="str">
        <f>IFERROR(SMALL($M$5:$M$9000,ROWS($M$5:M4078)),"")</f>
        <v/>
      </c>
      <c r="P4078" t="s">
        <v>1639</v>
      </c>
      <c r="S4078" s="388">
        <f>ROWS(R$5:R4078)</f>
        <v>4074</v>
      </c>
      <c r="T4078" s="388" t="str">
        <f>IF(_xlfn.IFNA(VLOOKUP(P4078,$AG$3:$AH$83,2,FALSE),"")='11.1'!$D$5,TXM!S4078,"")</f>
        <v/>
      </c>
      <c r="U4078" t="str">
        <f>IFERROR(SMALL($T$5:$T$9000,ROWS($T$5:T4078)),"")</f>
        <v/>
      </c>
    </row>
    <row r="4079" spans="1:21" ht="14.4" customHeight="1" x14ac:dyDescent="0.3">
      <c r="A4079" t="s">
        <v>1639</v>
      </c>
      <c r="D4079" s="388">
        <f>ROWS(C$5:C4079)</f>
        <v>4075</v>
      </c>
      <c r="E4079" s="388" t="str">
        <f>IF(_xlfn.IFNA(VLOOKUP(A4079,$AG$3:$AH$83,2,FALSE),"")='11.1'!$D$5,TXM!D4079,"")</f>
        <v/>
      </c>
      <c r="F4079" t="str">
        <f>IFERROR(SMALL($E$5:$E$9000,ROWS($E$5:E4079)),"")</f>
        <v/>
      </c>
      <c r="I4079" s="371" t="s">
        <v>31</v>
      </c>
      <c r="J4079" t="s">
        <v>1006</v>
      </c>
      <c r="K4079" s="372">
        <v>852408</v>
      </c>
      <c r="L4079" s="388">
        <f>ROWS(K$5:K4079)</f>
        <v>4075</v>
      </c>
      <c r="M4079" s="388" t="str">
        <f>IF(_xlfn.IFNA(VLOOKUP(I4079,$AG$3:$AH$83,2,FALSE),"")='11.1'!$D$5,TXM!L4079,"")</f>
        <v/>
      </c>
      <c r="N4079" t="str">
        <f>IFERROR(SMALL($M$5:$M$9000,ROWS($M$5:M4079)),"")</f>
        <v/>
      </c>
      <c r="P4079" t="s">
        <v>1639</v>
      </c>
      <c r="S4079" s="388">
        <f>ROWS(R$5:R4079)</f>
        <v>4075</v>
      </c>
      <c r="T4079" s="388" t="str">
        <f>IF(_xlfn.IFNA(VLOOKUP(P4079,$AG$3:$AH$83,2,FALSE),"")='11.1'!$D$5,TXM!S4079,"")</f>
        <v/>
      </c>
      <c r="U4079" t="str">
        <f>IFERROR(SMALL($T$5:$T$9000,ROWS($T$5:T4079)),"")</f>
        <v/>
      </c>
    </row>
    <row r="4080" spans="1:21" ht="14.4" customHeight="1" x14ac:dyDescent="0.3">
      <c r="A4080" t="s">
        <v>1639</v>
      </c>
      <c r="D4080" s="388">
        <f>ROWS(C$5:C4080)</f>
        <v>4076</v>
      </c>
      <c r="E4080" s="388" t="str">
        <f>IF(_xlfn.IFNA(VLOOKUP(A4080,$AG$3:$AH$83,2,FALSE),"")='11.1'!$D$5,TXM!D4080,"")</f>
        <v/>
      </c>
      <c r="F4080" t="str">
        <f>IFERROR(SMALL($E$5:$E$9000,ROWS($E$5:E4080)),"")</f>
        <v/>
      </c>
      <c r="I4080" s="371" t="s">
        <v>31</v>
      </c>
      <c r="J4080" t="s">
        <v>827</v>
      </c>
      <c r="K4080" s="372">
        <v>804716</v>
      </c>
      <c r="L4080" s="388">
        <f>ROWS(K$5:K4080)</f>
        <v>4076</v>
      </c>
      <c r="M4080" s="388" t="str">
        <f>IF(_xlfn.IFNA(VLOOKUP(I4080,$AG$3:$AH$83,2,FALSE),"")='11.1'!$D$5,TXM!L4080,"")</f>
        <v/>
      </c>
      <c r="N4080" t="str">
        <f>IFERROR(SMALL($M$5:$M$9000,ROWS($M$5:M4080)),"")</f>
        <v/>
      </c>
      <c r="P4080" t="s">
        <v>1639</v>
      </c>
      <c r="S4080" s="388">
        <f>ROWS(R$5:R4080)</f>
        <v>4076</v>
      </c>
      <c r="T4080" s="388" t="str">
        <f>IF(_xlfn.IFNA(VLOOKUP(P4080,$AG$3:$AH$83,2,FALSE),"")='11.1'!$D$5,TXM!S4080,"")</f>
        <v/>
      </c>
      <c r="U4080" t="str">
        <f>IFERROR(SMALL($T$5:$T$9000,ROWS($T$5:T4080)),"")</f>
        <v/>
      </c>
    </row>
    <row r="4081" spans="1:21" ht="14.4" customHeight="1" x14ac:dyDescent="0.3">
      <c r="A4081" t="s">
        <v>1639</v>
      </c>
      <c r="D4081" s="388">
        <f>ROWS(C$5:C4081)</f>
        <v>4077</v>
      </c>
      <c r="E4081" s="388" t="str">
        <f>IF(_xlfn.IFNA(VLOOKUP(A4081,$AG$3:$AH$83,2,FALSE),"")='11.1'!$D$5,TXM!D4081,"")</f>
        <v/>
      </c>
      <c r="F4081" t="str">
        <f>IFERROR(SMALL($E$5:$E$9000,ROWS($E$5:E4081)),"")</f>
        <v/>
      </c>
      <c r="I4081" s="371" t="s">
        <v>31</v>
      </c>
      <c r="J4081" t="s">
        <v>775</v>
      </c>
      <c r="K4081" s="372">
        <v>796575</v>
      </c>
      <c r="L4081" s="388">
        <f>ROWS(K$5:K4081)</f>
        <v>4077</v>
      </c>
      <c r="M4081" s="388" t="str">
        <f>IF(_xlfn.IFNA(VLOOKUP(I4081,$AG$3:$AH$83,2,FALSE),"")='11.1'!$D$5,TXM!L4081,"")</f>
        <v/>
      </c>
      <c r="N4081" t="str">
        <f>IFERROR(SMALL($M$5:$M$9000,ROWS($M$5:M4081)),"")</f>
        <v/>
      </c>
      <c r="P4081" t="s">
        <v>1639</v>
      </c>
      <c r="S4081" s="388">
        <f>ROWS(R$5:R4081)</f>
        <v>4077</v>
      </c>
      <c r="T4081" s="388" t="str">
        <f>IF(_xlfn.IFNA(VLOOKUP(P4081,$AG$3:$AH$83,2,FALSE),"")='11.1'!$D$5,TXM!S4081,"")</f>
        <v/>
      </c>
      <c r="U4081" t="str">
        <f>IFERROR(SMALL($T$5:$T$9000,ROWS($T$5:T4081)),"")</f>
        <v/>
      </c>
    </row>
    <row r="4082" spans="1:21" ht="14.4" customHeight="1" x14ac:dyDescent="0.3">
      <c r="A4082" t="s">
        <v>1639</v>
      </c>
      <c r="D4082" s="388">
        <f>ROWS(C$5:C4082)</f>
        <v>4078</v>
      </c>
      <c r="E4082" s="388" t="str">
        <f>IF(_xlfn.IFNA(VLOOKUP(A4082,$AG$3:$AH$83,2,FALSE),"")='11.1'!$D$5,TXM!D4082,"")</f>
        <v/>
      </c>
      <c r="F4082" t="str">
        <f>IFERROR(SMALL($E$5:$E$9000,ROWS($E$5:E4082)),"")</f>
        <v/>
      </c>
      <c r="I4082" s="371" t="s">
        <v>31</v>
      </c>
      <c r="J4082" t="s">
        <v>104</v>
      </c>
      <c r="K4082" s="372">
        <v>755685</v>
      </c>
      <c r="L4082" s="388">
        <f>ROWS(K$5:K4082)</f>
        <v>4078</v>
      </c>
      <c r="M4082" s="388" t="str">
        <f>IF(_xlfn.IFNA(VLOOKUP(I4082,$AG$3:$AH$83,2,FALSE),"")='11.1'!$D$5,TXM!L4082,"")</f>
        <v/>
      </c>
      <c r="N4082" t="str">
        <f>IFERROR(SMALL($M$5:$M$9000,ROWS($M$5:M4082)),"")</f>
        <v/>
      </c>
      <c r="P4082" t="s">
        <v>1639</v>
      </c>
      <c r="S4082" s="388">
        <f>ROWS(R$5:R4082)</f>
        <v>4078</v>
      </c>
      <c r="T4082" s="388" t="str">
        <f>IF(_xlfn.IFNA(VLOOKUP(P4082,$AG$3:$AH$83,2,FALSE),"")='11.1'!$D$5,TXM!S4082,"")</f>
        <v/>
      </c>
      <c r="U4082" t="str">
        <f>IFERROR(SMALL($T$5:$T$9000,ROWS($T$5:T4082)),"")</f>
        <v/>
      </c>
    </row>
    <row r="4083" spans="1:21" ht="14.4" customHeight="1" x14ac:dyDescent="0.3">
      <c r="A4083" t="s">
        <v>1639</v>
      </c>
      <c r="D4083" s="388">
        <f>ROWS(C$5:C4083)</f>
        <v>4079</v>
      </c>
      <c r="E4083" s="388" t="str">
        <f>IF(_xlfn.IFNA(VLOOKUP(A4083,$AG$3:$AH$83,2,FALSE),"")='11.1'!$D$5,TXM!D4083,"")</f>
        <v/>
      </c>
      <c r="F4083" t="str">
        <f>IFERROR(SMALL($E$5:$E$9000,ROWS($E$5:E4083)),"")</f>
        <v/>
      </c>
      <c r="I4083" s="371" t="s">
        <v>31</v>
      </c>
      <c r="J4083" t="s">
        <v>869</v>
      </c>
      <c r="K4083" s="372">
        <v>729953</v>
      </c>
      <c r="L4083" s="388">
        <f>ROWS(K$5:K4083)</f>
        <v>4079</v>
      </c>
      <c r="M4083" s="388" t="str">
        <f>IF(_xlfn.IFNA(VLOOKUP(I4083,$AG$3:$AH$83,2,FALSE),"")='11.1'!$D$5,TXM!L4083,"")</f>
        <v/>
      </c>
      <c r="N4083" t="str">
        <f>IFERROR(SMALL($M$5:$M$9000,ROWS($M$5:M4083)),"")</f>
        <v/>
      </c>
      <c r="P4083" t="s">
        <v>1639</v>
      </c>
      <c r="S4083" s="388">
        <f>ROWS(R$5:R4083)</f>
        <v>4079</v>
      </c>
      <c r="T4083" s="388" t="str">
        <f>IF(_xlfn.IFNA(VLOOKUP(P4083,$AG$3:$AH$83,2,FALSE),"")='11.1'!$D$5,TXM!S4083,"")</f>
        <v/>
      </c>
      <c r="U4083" t="str">
        <f>IFERROR(SMALL($T$5:$T$9000,ROWS($T$5:T4083)),"")</f>
        <v/>
      </c>
    </row>
    <row r="4084" spans="1:21" ht="14.4" customHeight="1" x14ac:dyDescent="0.3">
      <c r="A4084" t="s">
        <v>1639</v>
      </c>
      <c r="D4084" s="388">
        <f>ROWS(C$5:C4084)</f>
        <v>4080</v>
      </c>
      <c r="E4084" s="388" t="str">
        <f>IF(_xlfn.IFNA(VLOOKUP(A4084,$AG$3:$AH$83,2,FALSE),"")='11.1'!$D$5,TXM!D4084,"")</f>
        <v/>
      </c>
      <c r="F4084" t="str">
        <f>IFERROR(SMALL($E$5:$E$9000,ROWS($E$5:E4084)),"")</f>
        <v/>
      </c>
      <c r="I4084" s="371" t="s">
        <v>31</v>
      </c>
      <c r="J4084" t="s">
        <v>779</v>
      </c>
      <c r="K4084" s="372">
        <v>703722</v>
      </c>
      <c r="L4084" s="388">
        <f>ROWS(K$5:K4084)</f>
        <v>4080</v>
      </c>
      <c r="M4084" s="388" t="str">
        <f>IF(_xlfn.IFNA(VLOOKUP(I4084,$AG$3:$AH$83,2,FALSE),"")='11.1'!$D$5,TXM!L4084,"")</f>
        <v/>
      </c>
      <c r="N4084" t="str">
        <f>IFERROR(SMALL($M$5:$M$9000,ROWS($M$5:M4084)),"")</f>
        <v/>
      </c>
      <c r="P4084" t="s">
        <v>1639</v>
      </c>
      <c r="S4084" s="388">
        <f>ROWS(R$5:R4084)</f>
        <v>4080</v>
      </c>
      <c r="T4084" s="388" t="str">
        <f>IF(_xlfn.IFNA(VLOOKUP(P4084,$AG$3:$AH$83,2,FALSE),"")='11.1'!$D$5,TXM!S4084,"")</f>
        <v/>
      </c>
      <c r="U4084" t="str">
        <f>IFERROR(SMALL($T$5:$T$9000,ROWS($T$5:T4084)),"")</f>
        <v/>
      </c>
    </row>
    <row r="4085" spans="1:21" ht="14.4" customHeight="1" x14ac:dyDescent="0.3">
      <c r="A4085" t="s">
        <v>1639</v>
      </c>
      <c r="D4085" s="388">
        <f>ROWS(C$5:C4085)</f>
        <v>4081</v>
      </c>
      <c r="E4085" s="388" t="str">
        <f>IF(_xlfn.IFNA(VLOOKUP(A4085,$AG$3:$AH$83,2,FALSE),"")='11.1'!$D$5,TXM!D4085,"")</f>
        <v/>
      </c>
      <c r="F4085" t="str">
        <f>IFERROR(SMALL($E$5:$E$9000,ROWS($E$5:E4085)),"")</f>
        <v/>
      </c>
      <c r="I4085" s="371" t="s">
        <v>31</v>
      </c>
      <c r="J4085" t="s">
        <v>855</v>
      </c>
      <c r="K4085" s="372">
        <v>658760</v>
      </c>
      <c r="L4085" s="388">
        <f>ROWS(K$5:K4085)</f>
        <v>4081</v>
      </c>
      <c r="M4085" s="388" t="str">
        <f>IF(_xlfn.IFNA(VLOOKUP(I4085,$AG$3:$AH$83,2,FALSE),"")='11.1'!$D$5,TXM!L4085,"")</f>
        <v/>
      </c>
      <c r="N4085" t="str">
        <f>IFERROR(SMALL($M$5:$M$9000,ROWS($M$5:M4085)),"")</f>
        <v/>
      </c>
      <c r="P4085" t="s">
        <v>1639</v>
      </c>
      <c r="S4085" s="388">
        <f>ROWS(R$5:R4085)</f>
        <v>4081</v>
      </c>
      <c r="T4085" s="388" t="str">
        <f>IF(_xlfn.IFNA(VLOOKUP(P4085,$AG$3:$AH$83,2,FALSE),"")='11.1'!$D$5,TXM!S4085,"")</f>
        <v/>
      </c>
      <c r="U4085" t="str">
        <f>IFERROR(SMALL($T$5:$T$9000,ROWS($T$5:T4085)),"")</f>
        <v/>
      </c>
    </row>
    <row r="4086" spans="1:21" ht="14.4" customHeight="1" x14ac:dyDescent="0.3">
      <c r="A4086" t="s">
        <v>1639</v>
      </c>
      <c r="D4086" s="388">
        <f>ROWS(C$5:C4086)</f>
        <v>4082</v>
      </c>
      <c r="E4086" s="388" t="str">
        <f>IF(_xlfn.IFNA(VLOOKUP(A4086,$AG$3:$AH$83,2,FALSE),"")='11.1'!$D$5,TXM!D4086,"")</f>
        <v/>
      </c>
      <c r="F4086" t="str">
        <f>IFERROR(SMALL($E$5:$E$9000,ROWS($E$5:E4086)),"")</f>
        <v/>
      </c>
      <c r="I4086" s="371" t="s">
        <v>31</v>
      </c>
      <c r="J4086" t="s">
        <v>773</v>
      </c>
      <c r="K4086" s="372">
        <v>568846</v>
      </c>
      <c r="L4086" s="388">
        <f>ROWS(K$5:K4086)</f>
        <v>4082</v>
      </c>
      <c r="M4086" s="388" t="str">
        <f>IF(_xlfn.IFNA(VLOOKUP(I4086,$AG$3:$AH$83,2,FALSE),"")='11.1'!$D$5,TXM!L4086,"")</f>
        <v/>
      </c>
      <c r="N4086" t="str">
        <f>IFERROR(SMALL($M$5:$M$9000,ROWS($M$5:M4086)),"")</f>
        <v/>
      </c>
      <c r="P4086" t="s">
        <v>1639</v>
      </c>
      <c r="S4086" s="388">
        <f>ROWS(R$5:R4086)</f>
        <v>4082</v>
      </c>
      <c r="T4086" s="388" t="str">
        <f>IF(_xlfn.IFNA(VLOOKUP(P4086,$AG$3:$AH$83,2,FALSE),"")='11.1'!$D$5,TXM!S4086,"")</f>
        <v/>
      </c>
      <c r="U4086" t="str">
        <f>IFERROR(SMALL($T$5:$T$9000,ROWS($T$5:T4086)),"")</f>
        <v/>
      </c>
    </row>
    <row r="4087" spans="1:21" ht="14.4" customHeight="1" x14ac:dyDescent="0.3">
      <c r="A4087" t="s">
        <v>1639</v>
      </c>
      <c r="D4087" s="388">
        <f>ROWS(C$5:C4087)</f>
        <v>4083</v>
      </c>
      <c r="E4087" s="388" t="str">
        <f>IF(_xlfn.IFNA(VLOOKUP(A4087,$AG$3:$AH$83,2,FALSE),"")='11.1'!$D$5,TXM!D4087,"")</f>
        <v/>
      </c>
      <c r="F4087" t="str">
        <f>IFERROR(SMALL($E$5:$E$9000,ROWS($E$5:E4087)),"")</f>
        <v/>
      </c>
      <c r="I4087" s="371" t="s">
        <v>31</v>
      </c>
      <c r="J4087" t="s">
        <v>1332</v>
      </c>
      <c r="K4087" s="372">
        <v>567123</v>
      </c>
      <c r="L4087" s="388">
        <f>ROWS(K$5:K4087)</f>
        <v>4083</v>
      </c>
      <c r="M4087" s="388" t="str">
        <f>IF(_xlfn.IFNA(VLOOKUP(I4087,$AG$3:$AH$83,2,FALSE),"")='11.1'!$D$5,TXM!L4087,"")</f>
        <v/>
      </c>
      <c r="N4087" t="str">
        <f>IFERROR(SMALL($M$5:$M$9000,ROWS($M$5:M4087)),"")</f>
        <v/>
      </c>
      <c r="P4087" t="s">
        <v>1639</v>
      </c>
      <c r="S4087" s="388">
        <f>ROWS(R$5:R4087)</f>
        <v>4083</v>
      </c>
      <c r="T4087" s="388" t="str">
        <f>IF(_xlfn.IFNA(VLOOKUP(P4087,$AG$3:$AH$83,2,FALSE),"")='11.1'!$D$5,TXM!S4087,"")</f>
        <v/>
      </c>
      <c r="U4087" t="str">
        <f>IFERROR(SMALL($T$5:$T$9000,ROWS($T$5:T4087)),"")</f>
        <v/>
      </c>
    </row>
    <row r="4088" spans="1:21" ht="14.4" customHeight="1" x14ac:dyDescent="0.3">
      <c r="A4088" t="s">
        <v>1639</v>
      </c>
      <c r="D4088" s="388">
        <f>ROWS(C$5:C4088)</f>
        <v>4084</v>
      </c>
      <c r="E4088" s="388" t="str">
        <f>IF(_xlfn.IFNA(VLOOKUP(A4088,$AG$3:$AH$83,2,FALSE),"")='11.1'!$D$5,TXM!D4088,"")</f>
        <v/>
      </c>
      <c r="F4088" t="str">
        <f>IFERROR(SMALL($E$5:$E$9000,ROWS($E$5:E4088)),"")</f>
        <v/>
      </c>
      <c r="I4088" s="371" t="s">
        <v>31</v>
      </c>
      <c r="J4088" t="s">
        <v>831</v>
      </c>
      <c r="K4088" s="372">
        <v>521487</v>
      </c>
      <c r="L4088" s="388">
        <f>ROWS(K$5:K4088)</f>
        <v>4084</v>
      </c>
      <c r="M4088" s="388" t="str">
        <f>IF(_xlfn.IFNA(VLOOKUP(I4088,$AG$3:$AH$83,2,FALSE),"")='11.1'!$D$5,TXM!L4088,"")</f>
        <v/>
      </c>
      <c r="N4088" t="str">
        <f>IFERROR(SMALL($M$5:$M$9000,ROWS($M$5:M4088)),"")</f>
        <v/>
      </c>
      <c r="P4088" t="s">
        <v>1639</v>
      </c>
      <c r="S4088" s="388">
        <f>ROWS(R$5:R4088)</f>
        <v>4084</v>
      </c>
      <c r="T4088" s="388" t="str">
        <f>IF(_xlfn.IFNA(VLOOKUP(P4088,$AG$3:$AH$83,2,FALSE),"")='11.1'!$D$5,TXM!S4088,"")</f>
        <v/>
      </c>
      <c r="U4088" t="str">
        <f>IFERROR(SMALL($T$5:$T$9000,ROWS($T$5:T4088)),"")</f>
        <v/>
      </c>
    </row>
    <row r="4089" spans="1:21" ht="14.4" customHeight="1" x14ac:dyDescent="0.3">
      <c r="A4089" t="s">
        <v>1639</v>
      </c>
      <c r="D4089" s="388">
        <f>ROWS(C$5:C4089)</f>
        <v>4085</v>
      </c>
      <c r="E4089" s="388" t="str">
        <f>IF(_xlfn.IFNA(VLOOKUP(A4089,$AG$3:$AH$83,2,FALSE),"")='11.1'!$D$5,TXM!D4089,"")</f>
        <v/>
      </c>
      <c r="F4089" t="str">
        <f>IFERROR(SMALL($E$5:$E$9000,ROWS($E$5:E4089)),"")</f>
        <v/>
      </c>
      <c r="I4089" s="371" t="s">
        <v>31</v>
      </c>
      <c r="J4089" t="s">
        <v>102</v>
      </c>
      <c r="K4089" s="372">
        <v>484454</v>
      </c>
      <c r="L4089" s="388">
        <f>ROWS(K$5:K4089)</f>
        <v>4085</v>
      </c>
      <c r="M4089" s="388" t="str">
        <f>IF(_xlfn.IFNA(VLOOKUP(I4089,$AG$3:$AH$83,2,FALSE),"")='11.1'!$D$5,TXM!L4089,"")</f>
        <v/>
      </c>
      <c r="N4089" t="str">
        <f>IFERROR(SMALL($M$5:$M$9000,ROWS($M$5:M4089)),"")</f>
        <v/>
      </c>
      <c r="P4089" t="s">
        <v>1639</v>
      </c>
      <c r="S4089" s="388">
        <f>ROWS(R$5:R4089)</f>
        <v>4085</v>
      </c>
      <c r="T4089" s="388" t="str">
        <f>IF(_xlfn.IFNA(VLOOKUP(P4089,$AG$3:$AH$83,2,FALSE),"")='11.1'!$D$5,TXM!S4089,"")</f>
        <v/>
      </c>
      <c r="U4089" t="str">
        <f>IFERROR(SMALL($T$5:$T$9000,ROWS($T$5:T4089)),"")</f>
        <v/>
      </c>
    </row>
    <row r="4090" spans="1:21" ht="14.4" customHeight="1" x14ac:dyDescent="0.3">
      <c r="A4090" t="s">
        <v>1639</v>
      </c>
      <c r="D4090" s="388">
        <f>ROWS(C$5:C4090)</f>
        <v>4086</v>
      </c>
      <c r="E4090" s="388" t="str">
        <f>IF(_xlfn.IFNA(VLOOKUP(A4090,$AG$3:$AH$83,2,FALSE),"")='11.1'!$D$5,TXM!D4090,"")</f>
        <v/>
      </c>
      <c r="F4090" t="str">
        <f>IFERROR(SMALL($E$5:$E$9000,ROWS($E$5:E4090)),"")</f>
        <v/>
      </c>
      <c r="I4090" s="371" t="s">
        <v>31</v>
      </c>
      <c r="J4090" t="s">
        <v>839</v>
      </c>
      <c r="K4090" s="372">
        <v>459513</v>
      </c>
      <c r="L4090" s="388">
        <f>ROWS(K$5:K4090)</f>
        <v>4086</v>
      </c>
      <c r="M4090" s="388" t="str">
        <f>IF(_xlfn.IFNA(VLOOKUP(I4090,$AG$3:$AH$83,2,FALSE),"")='11.1'!$D$5,TXM!L4090,"")</f>
        <v/>
      </c>
      <c r="N4090" t="str">
        <f>IFERROR(SMALL($M$5:$M$9000,ROWS($M$5:M4090)),"")</f>
        <v/>
      </c>
      <c r="P4090" t="s">
        <v>1639</v>
      </c>
      <c r="S4090" s="388">
        <f>ROWS(R$5:R4090)</f>
        <v>4086</v>
      </c>
      <c r="T4090" s="388" t="str">
        <f>IF(_xlfn.IFNA(VLOOKUP(P4090,$AG$3:$AH$83,2,FALSE),"")='11.1'!$D$5,TXM!S4090,"")</f>
        <v/>
      </c>
      <c r="U4090" t="str">
        <f>IFERROR(SMALL($T$5:$T$9000,ROWS($T$5:T4090)),"")</f>
        <v/>
      </c>
    </row>
    <row r="4091" spans="1:21" ht="14.4" customHeight="1" x14ac:dyDescent="0.3">
      <c r="A4091" t="s">
        <v>1639</v>
      </c>
      <c r="D4091" s="388">
        <f>ROWS(C$5:C4091)</f>
        <v>4087</v>
      </c>
      <c r="E4091" s="388" t="str">
        <f>IF(_xlfn.IFNA(VLOOKUP(A4091,$AG$3:$AH$83,2,FALSE),"")='11.1'!$D$5,TXM!D4091,"")</f>
        <v/>
      </c>
      <c r="F4091" t="str">
        <f>IFERROR(SMALL($E$5:$E$9000,ROWS($E$5:E4091)),"")</f>
        <v/>
      </c>
      <c r="I4091" s="371" t="s">
        <v>31</v>
      </c>
      <c r="J4091" t="s">
        <v>98</v>
      </c>
      <c r="K4091" s="372">
        <v>448954</v>
      </c>
      <c r="L4091" s="388">
        <f>ROWS(K$5:K4091)</f>
        <v>4087</v>
      </c>
      <c r="M4091" s="388" t="str">
        <f>IF(_xlfn.IFNA(VLOOKUP(I4091,$AG$3:$AH$83,2,FALSE),"")='11.1'!$D$5,TXM!L4091,"")</f>
        <v/>
      </c>
      <c r="N4091" t="str">
        <f>IFERROR(SMALL($M$5:$M$9000,ROWS($M$5:M4091)),"")</f>
        <v/>
      </c>
      <c r="P4091" t="s">
        <v>1639</v>
      </c>
      <c r="S4091" s="388">
        <f>ROWS(R$5:R4091)</f>
        <v>4087</v>
      </c>
      <c r="T4091" s="388" t="str">
        <f>IF(_xlfn.IFNA(VLOOKUP(P4091,$AG$3:$AH$83,2,FALSE),"")='11.1'!$D$5,TXM!S4091,"")</f>
        <v/>
      </c>
      <c r="U4091" t="str">
        <f>IFERROR(SMALL($T$5:$T$9000,ROWS($T$5:T4091)),"")</f>
        <v/>
      </c>
    </row>
    <row r="4092" spans="1:21" ht="14.4" customHeight="1" x14ac:dyDescent="0.3">
      <c r="A4092" t="s">
        <v>1639</v>
      </c>
      <c r="D4092" s="388">
        <f>ROWS(C$5:C4092)</f>
        <v>4088</v>
      </c>
      <c r="E4092" s="388" t="str">
        <f>IF(_xlfn.IFNA(VLOOKUP(A4092,$AG$3:$AH$83,2,FALSE),"")='11.1'!$D$5,TXM!D4092,"")</f>
        <v/>
      </c>
      <c r="F4092" t="str">
        <f>IFERROR(SMALL($E$5:$E$9000,ROWS($E$5:E4092)),"")</f>
        <v/>
      </c>
      <c r="I4092" s="371" t="s">
        <v>31</v>
      </c>
      <c r="J4092" t="s">
        <v>105</v>
      </c>
      <c r="K4092" s="372">
        <v>445677</v>
      </c>
      <c r="L4092" s="388">
        <f>ROWS(K$5:K4092)</f>
        <v>4088</v>
      </c>
      <c r="M4092" s="388" t="str">
        <f>IF(_xlfn.IFNA(VLOOKUP(I4092,$AG$3:$AH$83,2,FALSE),"")='11.1'!$D$5,TXM!L4092,"")</f>
        <v/>
      </c>
      <c r="N4092" t="str">
        <f>IFERROR(SMALL($M$5:$M$9000,ROWS($M$5:M4092)),"")</f>
        <v/>
      </c>
      <c r="P4092" t="s">
        <v>1639</v>
      </c>
      <c r="S4092" s="388">
        <f>ROWS(R$5:R4092)</f>
        <v>4088</v>
      </c>
      <c r="T4092" s="388" t="str">
        <f>IF(_xlfn.IFNA(VLOOKUP(P4092,$AG$3:$AH$83,2,FALSE),"")='11.1'!$D$5,TXM!S4092,"")</f>
        <v/>
      </c>
      <c r="U4092" t="str">
        <f>IFERROR(SMALL($T$5:$T$9000,ROWS($T$5:T4092)),"")</f>
        <v/>
      </c>
    </row>
    <row r="4093" spans="1:21" ht="14.4" customHeight="1" x14ac:dyDescent="0.3">
      <c r="A4093" t="s">
        <v>1639</v>
      </c>
      <c r="D4093" s="388">
        <f>ROWS(C$5:C4093)</f>
        <v>4089</v>
      </c>
      <c r="E4093" s="388" t="str">
        <f>IF(_xlfn.IFNA(VLOOKUP(A4093,$AG$3:$AH$83,2,FALSE),"")='11.1'!$D$5,TXM!D4093,"")</f>
        <v/>
      </c>
      <c r="F4093" t="str">
        <f>IFERROR(SMALL($E$5:$E$9000,ROWS($E$5:E4093)),"")</f>
        <v/>
      </c>
      <c r="I4093" s="371" t="s">
        <v>31</v>
      </c>
      <c r="J4093" t="s">
        <v>93</v>
      </c>
      <c r="K4093" s="372">
        <v>406228</v>
      </c>
      <c r="L4093" s="388">
        <f>ROWS(K$5:K4093)</f>
        <v>4089</v>
      </c>
      <c r="M4093" s="388" t="str">
        <f>IF(_xlfn.IFNA(VLOOKUP(I4093,$AG$3:$AH$83,2,FALSE),"")='11.1'!$D$5,TXM!L4093,"")</f>
        <v/>
      </c>
      <c r="N4093" t="str">
        <f>IFERROR(SMALL($M$5:$M$9000,ROWS($M$5:M4093)),"")</f>
        <v/>
      </c>
      <c r="P4093" t="s">
        <v>1639</v>
      </c>
      <c r="S4093" s="388">
        <f>ROWS(R$5:R4093)</f>
        <v>4089</v>
      </c>
      <c r="T4093" s="388" t="str">
        <f>IF(_xlfn.IFNA(VLOOKUP(P4093,$AG$3:$AH$83,2,FALSE),"")='11.1'!$D$5,TXM!S4093,"")</f>
        <v/>
      </c>
      <c r="U4093" t="str">
        <f>IFERROR(SMALL($T$5:$T$9000,ROWS($T$5:T4093)),"")</f>
        <v/>
      </c>
    </row>
    <row r="4094" spans="1:21" ht="14.4" customHeight="1" x14ac:dyDescent="0.3">
      <c r="A4094" t="s">
        <v>1639</v>
      </c>
      <c r="D4094" s="388">
        <f>ROWS(C$5:C4094)</f>
        <v>4090</v>
      </c>
      <c r="E4094" s="388" t="str">
        <f>IF(_xlfn.IFNA(VLOOKUP(A4094,$AG$3:$AH$83,2,FALSE),"")='11.1'!$D$5,TXM!D4094,"")</f>
        <v/>
      </c>
      <c r="F4094" t="str">
        <f>IFERROR(SMALL($E$5:$E$9000,ROWS($E$5:E4094)),"")</f>
        <v/>
      </c>
      <c r="I4094" s="371" t="s">
        <v>31</v>
      </c>
      <c r="J4094" t="s">
        <v>873</v>
      </c>
      <c r="K4094" s="372">
        <v>337425</v>
      </c>
      <c r="L4094" s="388">
        <f>ROWS(K$5:K4094)</f>
        <v>4090</v>
      </c>
      <c r="M4094" s="388" t="str">
        <f>IF(_xlfn.IFNA(VLOOKUP(I4094,$AG$3:$AH$83,2,FALSE),"")='11.1'!$D$5,TXM!L4094,"")</f>
        <v/>
      </c>
      <c r="N4094" t="str">
        <f>IFERROR(SMALL($M$5:$M$9000,ROWS($M$5:M4094)),"")</f>
        <v/>
      </c>
      <c r="P4094" t="s">
        <v>1639</v>
      </c>
      <c r="S4094" s="388">
        <f>ROWS(R$5:R4094)</f>
        <v>4090</v>
      </c>
      <c r="T4094" s="388" t="str">
        <f>IF(_xlfn.IFNA(VLOOKUP(P4094,$AG$3:$AH$83,2,FALSE),"")='11.1'!$D$5,TXM!S4094,"")</f>
        <v/>
      </c>
      <c r="U4094" t="str">
        <f>IFERROR(SMALL($T$5:$T$9000,ROWS($T$5:T4094)),"")</f>
        <v/>
      </c>
    </row>
    <row r="4095" spans="1:21" ht="14.4" customHeight="1" x14ac:dyDescent="0.3">
      <c r="A4095" t="s">
        <v>1639</v>
      </c>
      <c r="D4095" s="388">
        <f>ROWS(C$5:C4095)</f>
        <v>4091</v>
      </c>
      <c r="E4095" s="388" t="str">
        <f>IF(_xlfn.IFNA(VLOOKUP(A4095,$AG$3:$AH$83,2,FALSE),"")='11.1'!$D$5,TXM!D4095,"")</f>
        <v/>
      </c>
      <c r="F4095" t="str">
        <f>IFERROR(SMALL($E$5:$E$9000,ROWS($E$5:E4095)),"")</f>
        <v/>
      </c>
      <c r="I4095" s="371" t="s">
        <v>31</v>
      </c>
      <c r="J4095" t="s">
        <v>829</v>
      </c>
      <c r="K4095" s="372">
        <v>314190</v>
      </c>
      <c r="L4095" s="388">
        <f>ROWS(K$5:K4095)</f>
        <v>4091</v>
      </c>
      <c r="M4095" s="388" t="str">
        <f>IF(_xlfn.IFNA(VLOOKUP(I4095,$AG$3:$AH$83,2,FALSE),"")='11.1'!$D$5,TXM!L4095,"")</f>
        <v/>
      </c>
      <c r="N4095" t="str">
        <f>IFERROR(SMALL($M$5:$M$9000,ROWS($M$5:M4095)),"")</f>
        <v/>
      </c>
      <c r="P4095" t="s">
        <v>1639</v>
      </c>
      <c r="S4095" s="388">
        <f>ROWS(R$5:R4095)</f>
        <v>4091</v>
      </c>
      <c r="T4095" s="388" t="str">
        <f>IF(_xlfn.IFNA(VLOOKUP(P4095,$AG$3:$AH$83,2,FALSE),"")='11.1'!$D$5,TXM!S4095,"")</f>
        <v/>
      </c>
      <c r="U4095" t="str">
        <f>IFERROR(SMALL($T$5:$T$9000,ROWS($T$5:T4095)),"")</f>
        <v/>
      </c>
    </row>
    <row r="4096" spans="1:21" ht="14.4" customHeight="1" x14ac:dyDescent="0.3">
      <c r="A4096" t="s">
        <v>1639</v>
      </c>
      <c r="D4096" s="388">
        <f>ROWS(C$5:C4096)</f>
        <v>4092</v>
      </c>
      <c r="E4096" s="388" t="str">
        <f>IF(_xlfn.IFNA(VLOOKUP(A4096,$AG$3:$AH$83,2,FALSE),"")='11.1'!$D$5,TXM!D4096,"")</f>
        <v/>
      </c>
      <c r="F4096" t="str">
        <f>IFERROR(SMALL($E$5:$E$9000,ROWS($E$5:E4096)),"")</f>
        <v/>
      </c>
      <c r="I4096" s="371" t="s">
        <v>31</v>
      </c>
      <c r="J4096" t="s">
        <v>781</v>
      </c>
      <c r="K4096" s="372">
        <v>313576</v>
      </c>
      <c r="L4096" s="388">
        <f>ROWS(K$5:K4096)</f>
        <v>4092</v>
      </c>
      <c r="M4096" s="388" t="str">
        <f>IF(_xlfn.IFNA(VLOOKUP(I4096,$AG$3:$AH$83,2,FALSE),"")='11.1'!$D$5,TXM!L4096,"")</f>
        <v/>
      </c>
      <c r="N4096" t="str">
        <f>IFERROR(SMALL($M$5:$M$9000,ROWS($M$5:M4096)),"")</f>
        <v/>
      </c>
      <c r="P4096" t="s">
        <v>1639</v>
      </c>
      <c r="S4096" s="388">
        <f>ROWS(R$5:R4096)</f>
        <v>4092</v>
      </c>
      <c r="T4096" s="388" t="str">
        <f>IF(_xlfn.IFNA(VLOOKUP(P4096,$AG$3:$AH$83,2,FALSE),"")='11.1'!$D$5,TXM!S4096,"")</f>
        <v/>
      </c>
      <c r="U4096" t="str">
        <f>IFERROR(SMALL($T$5:$T$9000,ROWS($T$5:T4096)),"")</f>
        <v/>
      </c>
    </row>
    <row r="4097" spans="1:21" ht="14.4" customHeight="1" x14ac:dyDescent="0.3">
      <c r="A4097" t="s">
        <v>1639</v>
      </c>
      <c r="D4097" s="388">
        <f>ROWS(C$5:C4097)</f>
        <v>4093</v>
      </c>
      <c r="E4097" s="388" t="str">
        <f>IF(_xlfn.IFNA(VLOOKUP(A4097,$AG$3:$AH$83,2,FALSE),"")='11.1'!$D$5,TXM!D4097,"")</f>
        <v/>
      </c>
      <c r="F4097" t="str">
        <f>IFERROR(SMALL($E$5:$E$9000,ROWS($E$5:E4097)),"")</f>
        <v/>
      </c>
      <c r="I4097" s="371" t="s">
        <v>31</v>
      </c>
      <c r="J4097" t="s">
        <v>1003</v>
      </c>
      <c r="K4097" s="372">
        <v>234789</v>
      </c>
      <c r="L4097" s="388">
        <f>ROWS(K$5:K4097)</f>
        <v>4093</v>
      </c>
      <c r="M4097" s="388" t="str">
        <f>IF(_xlfn.IFNA(VLOOKUP(I4097,$AG$3:$AH$83,2,FALSE),"")='11.1'!$D$5,TXM!L4097,"")</f>
        <v/>
      </c>
      <c r="N4097" t="str">
        <f>IFERROR(SMALL($M$5:$M$9000,ROWS($M$5:M4097)),"")</f>
        <v/>
      </c>
      <c r="P4097" t="s">
        <v>1639</v>
      </c>
      <c r="S4097" s="388">
        <f>ROWS(R$5:R4097)</f>
        <v>4093</v>
      </c>
      <c r="T4097" s="388" t="str">
        <f>IF(_xlfn.IFNA(VLOOKUP(P4097,$AG$3:$AH$83,2,FALSE),"")='11.1'!$D$5,TXM!S4097,"")</f>
        <v/>
      </c>
      <c r="U4097" t="str">
        <f>IFERROR(SMALL($T$5:$T$9000,ROWS($T$5:T4097)),"")</f>
        <v/>
      </c>
    </row>
    <row r="4098" spans="1:21" ht="14.4" customHeight="1" x14ac:dyDescent="0.3">
      <c r="A4098" t="s">
        <v>1639</v>
      </c>
      <c r="D4098" s="388">
        <f>ROWS(C$5:C4098)</f>
        <v>4094</v>
      </c>
      <c r="E4098" s="388" t="str">
        <f>IF(_xlfn.IFNA(VLOOKUP(A4098,$AG$3:$AH$83,2,FALSE),"")='11.1'!$D$5,TXM!D4098,"")</f>
        <v/>
      </c>
      <c r="F4098" t="str">
        <f>IFERROR(SMALL($E$5:$E$9000,ROWS($E$5:E4098)),"")</f>
        <v/>
      </c>
      <c r="I4098" s="371" t="s">
        <v>31</v>
      </c>
      <c r="J4098" t="s">
        <v>1402</v>
      </c>
      <c r="K4098" s="372">
        <v>126275</v>
      </c>
      <c r="L4098" s="388">
        <f>ROWS(K$5:K4098)</f>
        <v>4094</v>
      </c>
      <c r="M4098" s="388" t="str">
        <f>IF(_xlfn.IFNA(VLOOKUP(I4098,$AG$3:$AH$83,2,FALSE),"")='11.1'!$D$5,TXM!L4098,"")</f>
        <v/>
      </c>
      <c r="N4098" t="str">
        <f>IFERROR(SMALL($M$5:$M$9000,ROWS($M$5:M4098)),"")</f>
        <v/>
      </c>
      <c r="P4098" t="s">
        <v>1639</v>
      </c>
      <c r="S4098" s="388">
        <f>ROWS(R$5:R4098)</f>
        <v>4094</v>
      </c>
      <c r="T4098" s="388" t="str">
        <f>IF(_xlfn.IFNA(VLOOKUP(P4098,$AG$3:$AH$83,2,FALSE),"")='11.1'!$D$5,TXM!S4098,"")</f>
        <v/>
      </c>
      <c r="U4098" t="str">
        <f>IFERROR(SMALL($T$5:$T$9000,ROWS($T$5:T4098)),"")</f>
        <v/>
      </c>
    </row>
    <row r="4099" spans="1:21" ht="14.4" customHeight="1" x14ac:dyDescent="0.3">
      <c r="A4099" t="s">
        <v>1639</v>
      </c>
      <c r="D4099" s="388">
        <f>ROWS(C$5:C4099)</f>
        <v>4095</v>
      </c>
      <c r="E4099" s="388" t="str">
        <f>IF(_xlfn.IFNA(VLOOKUP(A4099,$AG$3:$AH$83,2,FALSE),"")='11.1'!$D$5,TXM!D4099,"")</f>
        <v/>
      </c>
      <c r="F4099" t="str">
        <f>IFERROR(SMALL($E$5:$E$9000,ROWS($E$5:E4099)),"")</f>
        <v/>
      </c>
      <c r="I4099" s="371" t="s">
        <v>31</v>
      </c>
      <c r="J4099" t="s">
        <v>1494</v>
      </c>
      <c r="K4099" s="372">
        <v>124761</v>
      </c>
      <c r="L4099" s="388">
        <f>ROWS(K$5:K4099)</f>
        <v>4095</v>
      </c>
      <c r="M4099" s="388" t="str">
        <f>IF(_xlfn.IFNA(VLOOKUP(I4099,$AG$3:$AH$83,2,FALSE),"")='11.1'!$D$5,TXM!L4099,"")</f>
        <v/>
      </c>
      <c r="N4099" t="str">
        <f>IFERROR(SMALL($M$5:$M$9000,ROWS($M$5:M4099)),"")</f>
        <v/>
      </c>
      <c r="P4099" t="s">
        <v>1639</v>
      </c>
      <c r="S4099" s="388">
        <f>ROWS(R$5:R4099)</f>
        <v>4095</v>
      </c>
      <c r="T4099" s="388" t="str">
        <f>IF(_xlfn.IFNA(VLOOKUP(P4099,$AG$3:$AH$83,2,FALSE),"")='11.1'!$D$5,TXM!S4099,"")</f>
        <v/>
      </c>
      <c r="U4099" t="str">
        <f>IFERROR(SMALL($T$5:$T$9000,ROWS($T$5:T4099)),"")</f>
        <v/>
      </c>
    </row>
    <row r="4100" spans="1:21" ht="14.4" customHeight="1" x14ac:dyDescent="0.3">
      <c r="A4100" t="s">
        <v>1639</v>
      </c>
      <c r="D4100" s="388">
        <f>ROWS(C$5:C4100)</f>
        <v>4096</v>
      </c>
      <c r="E4100" s="388" t="str">
        <f>IF(_xlfn.IFNA(VLOOKUP(A4100,$AG$3:$AH$83,2,FALSE),"")='11.1'!$D$5,TXM!D4100,"")</f>
        <v/>
      </c>
      <c r="F4100" t="str">
        <f>IFERROR(SMALL($E$5:$E$9000,ROWS($E$5:E4100)),"")</f>
        <v/>
      </c>
      <c r="I4100" s="371" t="s">
        <v>31</v>
      </c>
      <c r="J4100" t="s">
        <v>1240</v>
      </c>
      <c r="K4100" s="372">
        <v>98518</v>
      </c>
      <c r="L4100" s="388">
        <f>ROWS(K$5:K4100)</f>
        <v>4096</v>
      </c>
      <c r="M4100" s="388" t="str">
        <f>IF(_xlfn.IFNA(VLOOKUP(I4100,$AG$3:$AH$83,2,FALSE),"")='11.1'!$D$5,TXM!L4100,"")</f>
        <v/>
      </c>
      <c r="N4100" t="str">
        <f>IFERROR(SMALL($M$5:$M$9000,ROWS($M$5:M4100)),"")</f>
        <v/>
      </c>
      <c r="P4100" t="s">
        <v>1639</v>
      </c>
      <c r="S4100" s="388">
        <f>ROWS(R$5:R4100)</f>
        <v>4096</v>
      </c>
      <c r="T4100" s="388" t="str">
        <f>IF(_xlfn.IFNA(VLOOKUP(P4100,$AG$3:$AH$83,2,FALSE),"")='11.1'!$D$5,TXM!S4100,"")</f>
        <v/>
      </c>
      <c r="U4100" t="str">
        <f>IFERROR(SMALL($T$5:$T$9000,ROWS($T$5:T4100)),"")</f>
        <v/>
      </c>
    </row>
    <row r="4101" spans="1:21" ht="14.4" customHeight="1" x14ac:dyDescent="0.3">
      <c r="A4101" t="s">
        <v>1639</v>
      </c>
      <c r="D4101" s="388">
        <f>ROWS(C$5:C4101)</f>
        <v>4097</v>
      </c>
      <c r="E4101" s="388" t="str">
        <f>IF(_xlfn.IFNA(VLOOKUP(A4101,$AG$3:$AH$83,2,FALSE),"")='11.1'!$D$5,TXM!D4101,"")</f>
        <v/>
      </c>
      <c r="F4101" t="str">
        <f>IFERROR(SMALL($E$5:$E$9000,ROWS($E$5:E4101)),"")</f>
        <v/>
      </c>
      <c r="I4101" s="371" t="s">
        <v>31</v>
      </c>
      <c r="J4101" t="s">
        <v>95</v>
      </c>
      <c r="K4101" s="372">
        <v>36257</v>
      </c>
      <c r="L4101" s="388">
        <f>ROWS(K$5:K4101)</f>
        <v>4097</v>
      </c>
      <c r="M4101" s="388" t="str">
        <f>IF(_xlfn.IFNA(VLOOKUP(I4101,$AG$3:$AH$83,2,FALSE),"")='11.1'!$D$5,TXM!L4101,"")</f>
        <v/>
      </c>
      <c r="N4101" t="str">
        <f>IFERROR(SMALL($M$5:$M$9000,ROWS($M$5:M4101)),"")</f>
        <v/>
      </c>
      <c r="P4101" t="s">
        <v>1639</v>
      </c>
      <c r="S4101" s="388">
        <f>ROWS(R$5:R4101)</f>
        <v>4097</v>
      </c>
      <c r="T4101" s="388" t="str">
        <f>IF(_xlfn.IFNA(VLOOKUP(P4101,$AG$3:$AH$83,2,FALSE),"")='11.1'!$D$5,TXM!S4101,"")</f>
        <v/>
      </c>
      <c r="U4101" t="str">
        <f>IFERROR(SMALL($T$5:$T$9000,ROWS($T$5:T4101)),"")</f>
        <v/>
      </c>
    </row>
    <row r="4102" spans="1:21" ht="14.4" customHeight="1" x14ac:dyDescent="0.3">
      <c r="A4102" t="s">
        <v>1639</v>
      </c>
      <c r="D4102" s="388">
        <f>ROWS(C$5:C4102)</f>
        <v>4098</v>
      </c>
      <c r="E4102" s="388" t="str">
        <f>IF(_xlfn.IFNA(VLOOKUP(A4102,$AG$3:$AH$83,2,FALSE),"")='11.1'!$D$5,TXM!D4102,"")</f>
        <v/>
      </c>
      <c r="F4102" t="str">
        <f>IFERROR(SMALL($E$5:$E$9000,ROWS($E$5:E4102)),"")</f>
        <v/>
      </c>
      <c r="I4102" s="371" t="s">
        <v>31</v>
      </c>
      <c r="J4102" t="s">
        <v>997</v>
      </c>
      <c r="K4102" s="372">
        <v>21188</v>
      </c>
      <c r="L4102" s="388">
        <f>ROWS(K$5:K4102)</f>
        <v>4098</v>
      </c>
      <c r="M4102" s="388" t="str">
        <f>IF(_xlfn.IFNA(VLOOKUP(I4102,$AG$3:$AH$83,2,FALSE),"")='11.1'!$D$5,TXM!L4102,"")</f>
        <v/>
      </c>
      <c r="N4102" t="str">
        <f>IFERROR(SMALL($M$5:$M$9000,ROWS($M$5:M4102)),"")</f>
        <v/>
      </c>
      <c r="P4102" t="s">
        <v>1639</v>
      </c>
      <c r="S4102" s="388">
        <f>ROWS(R$5:R4102)</f>
        <v>4098</v>
      </c>
      <c r="T4102" s="388" t="str">
        <f>IF(_xlfn.IFNA(VLOOKUP(P4102,$AG$3:$AH$83,2,FALSE),"")='11.1'!$D$5,TXM!S4102,"")</f>
        <v/>
      </c>
      <c r="U4102" t="str">
        <f>IFERROR(SMALL($T$5:$T$9000,ROWS($T$5:T4102)),"")</f>
        <v/>
      </c>
    </row>
    <row r="4103" spans="1:21" ht="14.4" customHeight="1" x14ac:dyDescent="0.3">
      <c r="A4103" t="s">
        <v>1639</v>
      </c>
      <c r="D4103" s="388">
        <f>ROWS(C$5:C4103)</f>
        <v>4099</v>
      </c>
      <c r="E4103" s="388" t="str">
        <f>IF(_xlfn.IFNA(VLOOKUP(A4103,$AG$3:$AH$83,2,FALSE),"")='11.1'!$D$5,TXM!D4103,"")</f>
        <v/>
      </c>
      <c r="F4103" t="str">
        <f>IFERROR(SMALL($E$5:$E$9000,ROWS($E$5:E4103)),"")</f>
        <v/>
      </c>
      <c r="I4103" s="371" t="s">
        <v>31</v>
      </c>
      <c r="J4103" t="s">
        <v>853</v>
      </c>
      <c r="K4103" s="372">
        <v>14236</v>
      </c>
      <c r="L4103" s="388">
        <f>ROWS(K$5:K4103)</f>
        <v>4099</v>
      </c>
      <c r="M4103" s="388" t="str">
        <f>IF(_xlfn.IFNA(VLOOKUP(I4103,$AG$3:$AH$83,2,FALSE),"")='11.1'!$D$5,TXM!L4103,"")</f>
        <v/>
      </c>
      <c r="N4103" t="str">
        <f>IFERROR(SMALL($M$5:$M$9000,ROWS($M$5:M4103)),"")</f>
        <v/>
      </c>
      <c r="P4103" t="s">
        <v>1639</v>
      </c>
      <c r="S4103" s="388">
        <f>ROWS(R$5:R4103)</f>
        <v>4099</v>
      </c>
      <c r="T4103" s="388" t="str">
        <f>IF(_xlfn.IFNA(VLOOKUP(P4103,$AG$3:$AH$83,2,FALSE),"")='11.1'!$D$5,TXM!S4103,"")</f>
        <v/>
      </c>
      <c r="U4103" t="str">
        <f>IFERROR(SMALL($T$5:$T$9000,ROWS($T$5:T4103)),"")</f>
        <v/>
      </c>
    </row>
    <row r="4104" spans="1:21" ht="14.4" customHeight="1" x14ac:dyDescent="0.3">
      <c r="A4104" t="s">
        <v>1639</v>
      </c>
      <c r="D4104" s="388">
        <f>ROWS(C$5:C4104)</f>
        <v>4100</v>
      </c>
      <c r="E4104" s="388" t="str">
        <f>IF(_xlfn.IFNA(VLOOKUP(A4104,$AG$3:$AH$83,2,FALSE),"")='11.1'!$D$5,TXM!D4104,"")</f>
        <v/>
      </c>
      <c r="F4104" t="str">
        <f>IFERROR(SMALL($E$5:$E$9000,ROWS($E$5:E4104)),"")</f>
        <v/>
      </c>
      <c r="I4104" s="371" t="s">
        <v>31</v>
      </c>
      <c r="J4104" t="s">
        <v>91</v>
      </c>
      <c r="K4104" s="372">
        <v>13163</v>
      </c>
      <c r="L4104" s="388">
        <f>ROWS(K$5:K4104)</f>
        <v>4100</v>
      </c>
      <c r="M4104" s="388" t="str">
        <f>IF(_xlfn.IFNA(VLOOKUP(I4104,$AG$3:$AH$83,2,FALSE),"")='11.1'!$D$5,TXM!L4104,"")</f>
        <v/>
      </c>
      <c r="N4104" t="str">
        <f>IFERROR(SMALL($M$5:$M$9000,ROWS($M$5:M4104)),"")</f>
        <v/>
      </c>
      <c r="P4104" t="s">
        <v>1639</v>
      </c>
      <c r="S4104" s="388">
        <f>ROWS(R$5:R4104)</f>
        <v>4100</v>
      </c>
      <c r="T4104" s="388" t="str">
        <f>IF(_xlfn.IFNA(VLOOKUP(P4104,$AG$3:$AH$83,2,FALSE),"")='11.1'!$D$5,TXM!S4104,"")</f>
        <v/>
      </c>
      <c r="U4104" t="str">
        <f>IFERROR(SMALL($T$5:$T$9000,ROWS($T$5:T4104)),"")</f>
        <v/>
      </c>
    </row>
    <row r="4105" spans="1:21" ht="14.4" customHeight="1" x14ac:dyDescent="0.3">
      <c r="A4105" t="s">
        <v>1639</v>
      </c>
      <c r="D4105" s="388">
        <f>ROWS(C$5:C4105)</f>
        <v>4101</v>
      </c>
      <c r="E4105" s="388" t="str">
        <f>IF(_xlfn.IFNA(VLOOKUP(A4105,$AG$3:$AH$83,2,FALSE),"")='11.1'!$D$5,TXM!D4105,"")</f>
        <v/>
      </c>
      <c r="F4105" t="str">
        <f>IFERROR(SMALL($E$5:$E$9000,ROWS($E$5:E4105)),"")</f>
        <v/>
      </c>
      <c r="I4105" s="371" t="s">
        <v>31</v>
      </c>
      <c r="J4105" t="s">
        <v>1365</v>
      </c>
      <c r="K4105" s="372">
        <v>11659</v>
      </c>
      <c r="L4105" s="388">
        <f>ROWS(K$5:K4105)</f>
        <v>4101</v>
      </c>
      <c r="M4105" s="388" t="str">
        <f>IF(_xlfn.IFNA(VLOOKUP(I4105,$AG$3:$AH$83,2,FALSE),"")='11.1'!$D$5,TXM!L4105,"")</f>
        <v/>
      </c>
      <c r="N4105" t="str">
        <f>IFERROR(SMALL($M$5:$M$9000,ROWS($M$5:M4105)),"")</f>
        <v/>
      </c>
      <c r="P4105" t="s">
        <v>1639</v>
      </c>
      <c r="S4105" s="388">
        <f>ROWS(R$5:R4105)</f>
        <v>4101</v>
      </c>
      <c r="T4105" s="388" t="str">
        <f>IF(_xlfn.IFNA(VLOOKUP(P4105,$AG$3:$AH$83,2,FALSE),"")='11.1'!$D$5,TXM!S4105,"")</f>
        <v/>
      </c>
      <c r="U4105" t="str">
        <f>IFERROR(SMALL($T$5:$T$9000,ROWS($T$5:T4105)),"")</f>
        <v/>
      </c>
    </row>
    <row r="4106" spans="1:21" ht="14.4" customHeight="1" x14ac:dyDescent="0.3">
      <c r="A4106" t="s">
        <v>1639</v>
      </c>
      <c r="D4106" s="388">
        <f>ROWS(C$5:C4106)</f>
        <v>4102</v>
      </c>
      <c r="E4106" s="388" t="str">
        <f>IF(_xlfn.IFNA(VLOOKUP(A4106,$AG$3:$AH$83,2,FALSE),"")='11.1'!$D$5,TXM!D4106,"")</f>
        <v/>
      </c>
      <c r="F4106" t="str">
        <f>IFERROR(SMALL($E$5:$E$9000,ROWS($E$5:E4106)),"")</f>
        <v/>
      </c>
      <c r="I4106" s="371" t="s">
        <v>31</v>
      </c>
      <c r="J4106" t="s">
        <v>171</v>
      </c>
      <c r="K4106" s="372">
        <v>5466</v>
      </c>
      <c r="L4106" s="388">
        <f>ROWS(K$5:K4106)</f>
        <v>4102</v>
      </c>
      <c r="M4106" s="388" t="str">
        <f>IF(_xlfn.IFNA(VLOOKUP(I4106,$AG$3:$AH$83,2,FALSE),"")='11.1'!$D$5,TXM!L4106,"")</f>
        <v/>
      </c>
      <c r="N4106" t="str">
        <f>IFERROR(SMALL($M$5:$M$9000,ROWS($M$5:M4106)),"")</f>
        <v/>
      </c>
      <c r="P4106" t="s">
        <v>1639</v>
      </c>
      <c r="S4106" s="388">
        <f>ROWS(R$5:R4106)</f>
        <v>4102</v>
      </c>
      <c r="T4106" s="388" t="str">
        <f>IF(_xlfn.IFNA(VLOOKUP(P4106,$AG$3:$AH$83,2,FALSE),"")='11.1'!$D$5,TXM!S4106,"")</f>
        <v/>
      </c>
      <c r="U4106" t="str">
        <f>IFERROR(SMALL($T$5:$T$9000,ROWS($T$5:T4106)),"")</f>
        <v/>
      </c>
    </row>
    <row r="4107" spans="1:21" ht="14.4" customHeight="1" x14ac:dyDescent="0.3">
      <c r="A4107" t="s">
        <v>1639</v>
      </c>
      <c r="D4107" s="388">
        <f>ROWS(C$5:C4107)</f>
        <v>4103</v>
      </c>
      <c r="E4107" s="388" t="str">
        <f>IF(_xlfn.IFNA(VLOOKUP(A4107,$AG$3:$AH$83,2,FALSE),"")='11.1'!$D$5,TXM!D4107,"")</f>
        <v/>
      </c>
      <c r="F4107" t="str">
        <f>IFERROR(SMALL($E$5:$E$9000,ROWS($E$5:E4107)),"")</f>
        <v/>
      </c>
      <c r="I4107" s="371" t="s">
        <v>31</v>
      </c>
      <c r="J4107" t="s">
        <v>1383</v>
      </c>
      <c r="K4107" s="372">
        <v>4546</v>
      </c>
      <c r="L4107" s="388">
        <f>ROWS(K$5:K4107)</f>
        <v>4103</v>
      </c>
      <c r="M4107" s="388" t="str">
        <f>IF(_xlfn.IFNA(VLOOKUP(I4107,$AG$3:$AH$83,2,FALSE),"")='11.1'!$D$5,TXM!L4107,"")</f>
        <v/>
      </c>
      <c r="N4107" t="str">
        <f>IFERROR(SMALL($M$5:$M$9000,ROWS($M$5:M4107)),"")</f>
        <v/>
      </c>
      <c r="P4107" t="s">
        <v>1639</v>
      </c>
      <c r="S4107" s="388">
        <f>ROWS(R$5:R4107)</f>
        <v>4103</v>
      </c>
      <c r="T4107" s="388" t="str">
        <f>IF(_xlfn.IFNA(VLOOKUP(P4107,$AG$3:$AH$83,2,FALSE),"")='11.1'!$D$5,TXM!S4107,"")</f>
        <v/>
      </c>
      <c r="U4107" t="str">
        <f>IFERROR(SMALL($T$5:$T$9000,ROWS($T$5:T4107)),"")</f>
        <v/>
      </c>
    </row>
    <row r="4108" spans="1:21" ht="14.4" customHeight="1" x14ac:dyDescent="0.3">
      <c r="A4108" t="s">
        <v>1639</v>
      </c>
      <c r="D4108" s="388">
        <f>ROWS(C$5:C4108)</f>
        <v>4104</v>
      </c>
      <c r="E4108" s="388" t="str">
        <f>IF(_xlfn.IFNA(VLOOKUP(A4108,$AG$3:$AH$83,2,FALSE),"")='11.1'!$D$5,TXM!D4108,"")</f>
        <v/>
      </c>
      <c r="F4108" t="str">
        <f>IFERROR(SMALL($E$5:$E$9000,ROWS($E$5:E4108)),"")</f>
        <v/>
      </c>
      <c r="I4108" s="371" t="s">
        <v>31</v>
      </c>
      <c r="J4108" t="s">
        <v>100</v>
      </c>
      <c r="K4108" s="372">
        <v>1295</v>
      </c>
      <c r="L4108" s="388">
        <f>ROWS(K$5:K4108)</f>
        <v>4104</v>
      </c>
      <c r="M4108" s="388" t="str">
        <f>IF(_xlfn.IFNA(VLOOKUP(I4108,$AG$3:$AH$83,2,FALSE),"")='11.1'!$D$5,TXM!L4108,"")</f>
        <v/>
      </c>
      <c r="N4108" t="str">
        <f>IFERROR(SMALL($M$5:$M$9000,ROWS($M$5:M4108)),"")</f>
        <v/>
      </c>
      <c r="P4108" t="s">
        <v>1639</v>
      </c>
      <c r="S4108" s="388">
        <f>ROWS(R$5:R4108)</f>
        <v>4104</v>
      </c>
      <c r="T4108" s="388" t="str">
        <f>IF(_xlfn.IFNA(VLOOKUP(P4108,$AG$3:$AH$83,2,FALSE),"")='11.1'!$D$5,TXM!S4108,"")</f>
        <v/>
      </c>
      <c r="U4108" t="str">
        <f>IFERROR(SMALL($T$5:$T$9000,ROWS($T$5:T4108)),"")</f>
        <v/>
      </c>
    </row>
    <row r="4109" spans="1:21" ht="14.4" customHeight="1" x14ac:dyDescent="0.3">
      <c r="A4109" t="s">
        <v>1639</v>
      </c>
      <c r="D4109" s="388">
        <f>ROWS(C$5:C4109)</f>
        <v>4105</v>
      </c>
      <c r="E4109" s="388" t="str">
        <f>IF(_xlfn.IFNA(VLOOKUP(A4109,$AG$3:$AH$83,2,FALSE),"")='11.1'!$D$5,TXM!D4109,"")</f>
        <v/>
      </c>
      <c r="F4109" t="str">
        <f>IFERROR(SMALL($E$5:$E$9000,ROWS($E$5:E4109)),"")</f>
        <v/>
      </c>
      <c r="I4109" s="371" t="s">
        <v>31</v>
      </c>
      <c r="J4109" t="s">
        <v>815</v>
      </c>
      <c r="K4109" s="372">
        <v>200</v>
      </c>
      <c r="L4109" s="388">
        <f>ROWS(K$5:K4109)</f>
        <v>4105</v>
      </c>
      <c r="M4109" s="388" t="str">
        <f>IF(_xlfn.IFNA(VLOOKUP(I4109,$AG$3:$AH$83,2,FALSE),"")='11.1'!$D$5,TXM!L4109,"")</f>
        <v/>
      </c>
      <c r="N4109" t="str">
        <f>IFERROR(SMALL($M$5:$M$9000,ROWS($M$5:M4109)),"")</f>
        <v/>
      </c>
      <c r="P4109" t="s">
        <v>1639</v>
      </c>
      <c r="S4109" s="388">
        <f>ROWS(R$5:R4109)</f>
        <v>4105</v>
      </c>
      <c r="T4109" s="388" t="str">
        <f>IF(_xlfn.IFNA(VLOOKUP(P4109,$AG$3:$AH$83,2,FALSE),"")='11.1'!$D$5,TXM!S4109,"")</f>
        <v/>
      </c>
      <c r="U4109" t="str">
        <f>IFERROR(SMALL($T$5:$T$9000,ROWS($T$5:T4109)),"")</f>
        <v/>
      </c>
    </row>
    <row r="4110" spans="1:21" ht="14.4" customHeight="1" x14ac:dyDescent="0.3">
      <c r="A4110" t="s">
        <v>1639</v>
      </c>
      <c r="D4110" s="388">
        <f>ROWS(C$5:C4110)</f>
        <v>4106</v>
      </c>
      <c r="E4110" s="388" t="str">
        <f>IF(_xlfn.IFNA(VLOOKUP(A4110,$AG$3:$AH$83,2,FALSE),"")='11.1'!$D$5,TXM!D4110,"")</f>
        <v/>
      </c>
      <c r="F4110" t="str">
        <f>IFERROR(SMALL($E$5:$E$9000,ROWS($E$5:E4110)),"")</f>
        <v/>
      </c>
      <c r="I4110" s="371" t="s">
        <v>31</v>
      </c>
      <c r="J4110" t="s">
        <v>777</v>
      </c>
      <c r="K4110" s="372">
        <v>153</v>
      </c>
      <c r="L4110" s="388">
        <f>ROWS(K$5:K4110)</f>
        <v>4106</v>
      </c>
      <c r="M4110" s="388" t="str">
        <f>IF(_xlfn.IFNA(VLOOKUP(I4110,$AG$3:$AH$83,2,FALSE),"")='11.1'!$D$5,TXM!L4110,"")</f>
        <v/>
      </c>
      <c r="N4110" t="str">
        <f>IFERROR(SMALL($M$5:$M$9000,ROWS($M$5:M4110)),"")</f>
        <v/>
      </c>
      <c r="P4110" t="s">
        <v>1639</v>
      </c>
      <c r="S4110" s="388">
        <f>ROWS(R$5:R4110)</f>
        <v>4106</v>
      </c>
      <c r="T4110" s="388" t="str">
        <f>IF(_xlfn.IFNA(VLOOKUP(P4110,$AG$3:$AH$83,2,FALSE),"")='11.1'!$D$5,TXM!S4110,"")</f>
        <v/>
      </c>
      <c r="U4110" t="str">
        <f>IFERROR(SMALL($T$5:$T$9000,ROWS($T$5:T4110)),"")</f>
        <v/>
      </c>
    </row>
    <row r="4111" spans="1:21" ht="14.4" customHeight="1" x14ac:dyDescent="0.3">
      <c r="A4111" t="s">
        <v>1639</v>
      </c>
      <c r="D4111" s="388">
        <f>ROWS(C$5:C4111)</f>
        <v>4107</v>
      </c>
      <c r="E4111" s="388" t="str">
        <f>IF(_xlfn.IFNA(VLOOKUP(A4111,$AG$3:$AH$83,2,FALSE),"")='11.1'!$D$5,TXM!D4111,"")</f>
        <v/>
      </c>
      <c r="F4111" t="str">
        <f>IFERROR(SMALL($E$5:$E$9000,ROWS($E$5:E4111)),"")</f>
        <v/>
      </c>
      <c r="I4111" s="371" t="s">
        <v>31</v>
      </c>
      <c r="J4111" t="s">
        <v>803</v>
      </c>
      <c r="K4111" s="372">
        <v>101</v>
      </c>
      <c r="L4111" s="388">
        <f>ROWS(K$5:K4111)</f>
        <v>4107</v>
      </c>
      <c r="M4111" s="388" t="str">
        <f>IF(_xlfn.IFNA(VLOOKUP(I4111,$AG$3:$AH$83,2,FALSE),"")='11.1'!$D$5,TXM!L4111,"")</f>
        <v/>
      </c>
      <c r="N4111" t="str">
        <f>IFERROR(SMALL($M$5:$M$9000,ROWS($M$5:M4111)),"")</f>
        <v/>
      </c>
      <c r="P4111" t="s">
        <v>1639</v>
      </c>
      <c r="S4111" s="388">
        <f>ROWS(R$5:R4111)</f>
        <v>4107</v>
      </c>
      <c r="T4111" s="388" t="str">
        <f>IF(_xlfn.IFNA(VLOOKUP(P4111,$AG$3:$AH$83,2,FALSE),"")='11.1'!$D$5,TXM!S4111,"")</f>
        <v/>
      </c>
      <c r="U4111" t="str">
        <f>IFERROR(SMALL($T$5:$T$9000,ROWS($T$5:T4111)),"")</f>
        <v/>
      </c>
    </row>
    <row r="4112" spans="1:21" ht="14.4" customHeight="1" x14ac:dyDescent="0.3">
      <c r="A4112" t="s">
        <v>1639</v>
      </c>
      <c r="D4112" s="388">
        <f>ROWS(C$5:C4112)</f>
        <v>4108</v>
      </c>
      <c r="E4112" s="388" t="str">
        <f>IF(_xlfn.IFNA(VLOOKUP(A4112,$AG$3:$AH$83,2,FALSE),"")='11.1'!$D$5,TXM!D4112,"")</f>
        <v/>
      </c>
      <c r="F4112" t="str">
        <f>IFERROR(SMALL($E$5:$E$9000,ROWS($E$5:E4112)),"")</f>
        <v/>
      </c>
      <c r="I4112" s="371" t="s">
        <v>31</v>
      </c>
      <c r="J4112" t="s">
        <v>807</v>
      </c>
      <c r="K4112" s="372">
        <v>8</v>
      </c>
      <c r="L4112" s="388">
        <f>ROWS(K$5:K4112)</f>
        <v>4108</v>
      </c>
      <c r="M4112" s="388" t="str">
        <f>IF(_xlfn.IFNA(VLOOKUP(I4112,$AG$3:$AH$83,2,FALSE),"")='11.1'!$D$5,TXM!L4112,"")</f>
        <v/>
      </c>
      <c r="N4112" t="str">
        <f>IFERROR(SMALL($M$5:$M$9000,ROWS($M$5:M4112)),"")</f>
        <v/>
      </c>
      <c r="P4112" t="s">
        <v>1639</v>
      </c>
      <c r="S4112" s="388">
        <f>ROWS(R$5:R4112)</f>
        <v>4108</v>
      </c>
      <c r="T4112" s="388" t="str">
        <f>IF(_xlfn.IFNA(VLOOKUP(P4112,$AG$3:$AH$83,2,FALSE),"")='11.1'!$D$5,TXM!S4112,"")</f>
        <v/>
      </c>
      <c r="U4112" t="str">
        <f>IFERROR(SMALL($T$5:$T$9000,ROWS($T$5:T4112)),"")</f>
        <v/>
      </c>
    </row>
    <row r="4113" spans="1:21" ht="14.4" customHeight="1" x14ac:dyDescent="0.3">
      <c r="A4113" t="s">
        <v>1639</v>
      </c>
      <c r="D4113" s="388">
        <f>ROWS(C$5:C4113)</f>
        <v>4109</v>
      </c>
      <c r="E4113" s="388" t="str">
        <f>IF(_xlfn.IFNA(VLOOKUP(A4113,$AG$3:$AH$83,2,FALSE),"")='11.1'!$D$5,TXM!D4113,"")</f>
        <v/>
      </c>
      <c r="F4113" t="str">
        <f>IFERROR(SMALL($E$5:$E$9000,ROWS($E$5:E4113)),"")</f>
        <v/>
      </c>
      <c r="I4113" s="371" t="s">
        <v>679</v>
      </c>
      <c r="J4113" t="s">
        <v>861</v>
      </c>
      <c r="K4113" s="372">
        <v>357657</v>
      </c>
      <c r="L4113" s="388">
        <f>ROWS(K$5:K4113)</f>
        <v>4109</v>
      </c>
      <c r="M4113" s="388" t="str">
        <f>IF(_xlfn.IFNA(VLOOKUP(I4113,$AG$3:$AH$83,2,FALSE),"")='11.1'!$D$5,TXM!L4113,"")</f>
        <v/>
      </c>
      <c r="N4113" t="str">
        <f>IFERROR(SMALL($M$5:$M$9000,ROWS($M$5:M4113)),"")</f>
        <v/>
      </c>
      <c r="P4113" t="s">
        <v>1639</v>
      </c>
      <c r="S4113" s="388">
        <f>ROWS(R$5:R4113)</f>
        <v>4109</v>
      </c>
      <c r="T4113" s="388" t="str">
        <f>IF(_xlfn.IFNA(VLOOKUP(P4113,$AG$3:$AH$83,2,FALSE),"")='11.1'!$D$5,TXM!S4113,"")</f>
        <v/>
      </c>
      <c r="U4113" t="str">
        <f>IFERROR(SMALL($T$5:$T$9000,ROWS($T$5:T4113)),"")</f>
        <v/>
      </c>
    </row>
    <row r="4114" spans="1:21" ht="14.4" customHeight="1" x14ac:dyDescent="0.3">
      <c r="A4114" t="s">
        <v>1639</v>
      </c>
      <c r="D4114" s="388">
        <f>ROWS(C$5:C4114)</f>
        <v>4110</v>
      </c>
      <c r="E4114" s="388" t="str">
        <f>IF(_xlfn.IFNA(VLOOKUP(A4114,$AG$3:$AH$83,2,FALSE),"")='11.1'!$D$5,TXM!D4114,"")</f>
        <v/>
      </c>
      <c r="F4114" t="str">
        <f>IFERROR(SMALL($E$5:$E$9000,ROWS($E$5:E4114)),"")</f>
        <v/>
      </c>
      <c r="I4114" s="371" t="s">
        <v>679</v>
      </c>
      <c r="J4114" t="s">
        <v>813</v>
      </c>
      <c r="K4114" s="372">
        <v>225511</v>
      </c>
      <c r="L4114" s="388">
        <f>ROWS(K$5:K4114)</f>
        <v>4110</v>
      </c>
      <c r="M4114" s="388" t="str">
        <f>IF(_xlfn.IFNA(VLOOKUP(I4114,$AG$3:$AH$83,2,FALSE),"")='11.1'!$D$5,TXM!L4114,"")</f>
        <v/>
      </c>
      <c r="N4114" t="str">
        <f>IFERROR(SMALL($M$5:$M$9000,ROWS($M$5:M4114)),"")</f>
        <v/>
      </c>
      <c r="P4114" t="s">
        <v>1639</v>
      </c>
      <c r="S4114" s="388">
        <f>ROWS(R$5:R4114)</f>
        <v>4110</v>
      </c>
      <c r="T4114" s="388" t="str">
        <f>IF(_xlfn.IFNA(VLOOKUP(P4114,$AG$3:$AH$83,2,FALSE),"")='11.1'!$D$5,TXM!S4114,"")</f>
        <v/>
      </c>
      <c r="U4114" t="str">
        <f>IFERROR(SMALL($T$5:$T$9000,ROWS($T$5:T4114)),"")</f>
        <v/>
      </c>
    </row>
    <row r="4115" spans="1:21" ht="14.4" customHeight="1" x14ac:dyDescent="0.3">
      <c r="A4115" t="s">
        <v>1639</v>
      </c>
      <c r="D4115" s="388">
        <f>ROWS(C$5:C4115)</f>
        <v>4111</v>
      </c>
      <c r="E4115" s="388" t="str">
        <f>IF(_xlfn.IFNA(VLOOKUP(A4115,$AG$3:$AH$83,2,FALSE),"")='11.1'!$D$5,TXM!D4115,"")</f>
        <v/>
      </c>
      <c r="F4115" t="str">
        <f>IFERROR(SMALL($E$5:$E$9000,ROWS($E$5:E4115)),"")</f>
        <v/>
      </c>
      <c r="I4115" s="371" t="s">
        <v>679</v>
      </c>
      <c r="J4115" t="s">
        <v>105</v>
      </c>
      <c r="K4115" s="372">
        <v>165699</v>
      </c>
      <c r="L4115" s="388">
        <f>ROWS(K$5:K4115)</f>
        <v>4111</v>
      </c>
      <c r="M4115" s="388" t="str">
        <f>IF(_xlfn.IFNA(VLOOKUP(I4115,$AG$3:$AH$83,2,FALSE),"")='11.1'!$D$5,TXM!L4115,"")</f>
        <v/>
      </c>
      <c r="N4115" t="str">
        <f>IFERROR(SMALL($M$5:$M$9000,ROWS($M$5:M4115)),"")</f>
        <v/>
      </c>
      <c r="P4115" t="s">
        <v>1639</v>
      </c>
      <c r="S4115" s="388">
        <f>ROWS(R$5:R4115)</f>
        <v>4111</v>
      </c>
      <c r="T4115" s="388" t="str">
        <f>IF(_xlfn.IFNA(VLOOKUP(P4115,$AG$3:$AH$83,2,FALSE),"")='11.1'!$D$5,TXM!S4115,"")</f>
        <v/>
      </c>
      <c r="U4115" t="str">
        <f>IFERROR(SMALL($T$5:$T$9000,ROWS($T$5:T4115)),"")</f>
        <v/>
      </c>
    </row>
    <row r="4116" spans="1:21" ht="14.4" customHeight="1" x14ac:dyDescent="0.3">
      <c r="A4116" t="s">
        <v>1639</v>
      </c>
      <c r="D4116" s="388">
        <f>ROWS(C$5:C4116)</f>
        <v>4112</v>
      </c>
      <c r="E4116" s="388" t="str">
        <f>IF(_xlfn.IFNA(VLOOKUP(A4116,$AG$3:$AH$83,2,FALSE),"")='11.1'!$D$5,TXM!D4116,"")</f>
        <v/>
      </c>
      <c r="F4116" t="str">
        <f>IFERROR(SMALL($E$5:$E$9000,ROWS($E$5:E4116)),"")</f>
        <v/>
      </c>
      <c r="I4116" s="371" t="s">
        <v>679</v>
      </c>
      <c r="J4116" t="s">
        <v>1000</v>
      </c>
      <c r="K4116" s="372">
        <v>143831</v>
      </c>
      <c r="L4116" s="388">
        <f>ROWS(K$5:K4116)</f>
        <v>4112</v>
      </c>
      <c r="M4116" s="388" t="str">
        <f>IF(_xlfn.IFNA(VLOOKUP(I4116,$AG$3:$AH$83,2,FALSE),"")='11.1'!$D$5,TXM!L4116,"")</f>
        <v/>
      </c>
      <c r="N4116" t="str">
        <f>IFERROR(SMALL($M$5:$M$9000,ROWS($M$5:M4116)),"")</f>
        <v/>
      </c>
      <c r="P4116" t="s">
        <v>1639</v>
      </c>
      <c r="S4116" s="388">
        <f>ROWS(R$5:R4116)</f>
        <v>4112</v>
      </c>
      <c r="T4116" s="388" t="str">
        <f>IF(_xlfn.IFNA(VLOOKUP(P4116,$AG$3:$AH$83,2,FALSE),"")='11.1'!$D$5,TXM!S4116,"")</f>
        <v/>
      </c>
      <c r="U4116" t="str">
        <f>IFERROR(SMALL($T$5:$T$9000,ROWS($T$5:T4116)),"")</f>
        <v/>
      </c>
    </row>
    <row r="4117" spans="1:21" ht="14.4" customHeight="1" x14ac:dyDescent="0.3">
      <c r="A4117" t="s">
        <v>1639</v>
      </c>
      <c r="D4117" s="388">
        <f>ROWS(C$5:C4117)</f>
        <v>4113</v>
      </c>
      <c r="E4117" s="388" t="str">
        <f>IF(_xlfn.IFNA(VLOOKUP(A4117,$AG$3:$AH$83,2,FALSE),"")='11.1'!$D$5,TXM!D4117,"")</f>
        <v/>
      </c>
      <c r="F4117" t="str">
        <f>IFERROR(SMALL($E$5:$E$9000,ROWS($E$5:E4117)),"")</f>
        <v/>
      </c>
      <c r="I4117" s="371" t="s">
        <v>679</v>
      </c>
      <c r="J4117" t="s">
        <v>999</v>
      </c>
      <c r="K4117" s="372">
        <v>79875</v>
      </c>
      <c r="L4117" s="388">
        <f>ROWS(K$5:K4117)</f>
        <v>4113</v>
      </c>
      <c r="M4117" s="388" t="str">
        <f>IF(_xlfn.IFNA(VLOOKUP(I4117,$AG$3:$AH$83,2,FALSE),"")='11.1'!$D$5,TXM!L4117,"")</f>
        <v/>
      </c>
      <c r="N4117" t="str">
        <f>IFERROR(SMALL($M$5:$M$9000,ROWS($M$5:M4117)),"")</f>
        <v/>
      </c>
      <c r="P4117" t="s">
        <v>1639</v>
      </c>
      <c r="S4117" s="388">
        <f>ROWS(R$5:R4117)</f>
        <v>4113</v>
      </c>
      <c r="T4117" s="388" t="str">
        <f>IF(_xlfn.IFNA(VLOOKUP(P4117,$AG$3:$AH$83,2,FALSE),"")='11.1'!$D$5,TXM!S4117,"")</f>
        <v/>
      </c>
      <c r="U4117" t="str">
        <f>IFERROR(SMALL($T$5:$T$9000,ROWS($T$5:T4117)),"")</f>
        <v/>
      </c>
    </row>
    <row r="4118" spans="1:21" ht="14.4" customHeight="1" x14ac:dyDescent="0.3">
      <c r="A4118" t="s">
        <v>1639</v>
      </c>
      <c r="D4118" s="388">
        <f>ROWS(C$5:C4118)</f>
        <v>4114</v>
      </c>
      <c r="E4118" s="388" t="str">
        <f>IF(_xlfn.IFNA(VLOOKUP(A4118,$AG$3:$AH$83,2,FALSE),"")='11.1'!$D$5,TXM!D4118,"")</f>
        <v/>
      </c>
      <c r="F4118" t="str">
        <f>IFERROR(SMALL($E$5:$E$9000,ROWS($E$5:E4118)),"")</f>
        <v/>
      </c>
      <c r="I4118" s="371" t="s">
        <v>679</v>
      </c>
      <c r="J4118" t="s">
        <v>106</v>
      </c>
      <c r="K4118" s="372">
        <v>53525</v>
      </c>
      <c r="L4118" s="388">
        <f>ROWS(K$5:K4118)</f>
        <v>4114</v>
      </c>
      <c r="M4118" s="388" t="str">
        <f>IF(_xlfn.IFNA(VLOOKUP(I4118,$AG$3:$AH$83,2,FALSE),"")='11.1'!$D$5,TXM!L4118,"")</f>
        <v/>
      </c>
      <c r="N4118" t="str">
        <f>IFERROR(SMALL($M$5:$M$9000,ROWS($M$5:M4118)),"")</f>
        <v/>
      </c>
      <c r="P4118" t="s">
        <v>1639</v>
      </c>
      <c r="S4118" s="388">
        <f>ROWS(R$5:R4118)</f>
        <v>4114</v>
      </c>
      <c r="T4118" s="388" t="str">
        <f>IF(_xlfn.IFNA(VLOOKUP(P4118,$AG$3:$AH$83,2,FALSE),"")='11.1'!$D$5,TXM!S4118,"")</f>
        <v/>
      </c>
      <c r="U4118" t="str">
        <f>IFERROR(SMALL($T$5:$T$9000,ROWS($T$5:T4118)),"")</f>
        <v/>
      </c>
    </row>
    <row r="4119" spans="1:21" ht="14.4" customHeight="1" x14ac:dyDescent="0.3">
      <c r="A4119" t="s">
        <v>1639</v>
      </c>
      <c r="D4119" s="388">
        <f>ROWS(C$5:C4119)</f>
        <v>4115</v>
      </c>
      <c r="E4119" s="388" t="str">
        <f>IF(_xlfn.IFNA(VLOOKUP(A4119,$AG$3:$AH$83,2,FALSE),"")='11.1'!$D$5,TXM!D4119,"")</f>
        <v/>
      </c>
      <c r="F4119" t="str">
        <f>IFERROR(SMALL($E$5:$E$9000,ROWS($E$5:E4119)),"")</f>
        <v/>
      </c>
      <c r="I4119" s="371" t="s">
        <v>679</v>
      </c>
      <c r="J4119" t="s">
        <v>863</v>
      </c>
      <c r="K4119" s="372">
        <v>20519</v>
      </c>
      <c r="L4119" s="388">
        <f>ROWS(K$5:K4119)</f>
        <v>4115</v>
      </c>
      <c r="M4119" s="388" t="str">
        <f>IF(_xlfn.IFNA(VLOOKUP(I4119,$AG$3:$AH$83,2,FALSE),"")='11.1'!$D$5,TXM!L4119,"")</f>
        <v/>
      </c>
      <c r="N4119" t="str">
        <f>IFERROR(SMALL($M$5:$M$9000,ROWS($M$5:M4119)),"")</f>
        <v/>
      </c>
      <c r="P4119" t="s">
        <v>1639</v>
      </c>
      <c r="S4119" s="388">
        <f>ROWS(R$5:R4119)</f>
        <v>4115</v>
      </c>
      <c r="T4119" s="388" t="str">
        <f>IF(_xlfn.IFNA(VLOOKUP(P4119,$AG$3:$AH$83,2,FALSE),"")='11.1'!$D$5,TXM!S4119,"")</f>
        <v/>
      </c>
      <c r="U4119" t="str">
        <f>IFERROR(SMALL($T$5:$T$9000,ROWS($T$5:T4119)),"")</f>
        <v/>
      </c>
    </row>
    <row r="4120" spans="1:21" ht="14.4" customHeight="1" x14ac:dyDescent="0.3">
      <c r="A4120" t="s">
        <v>1639</v>
      </c>
      <c r="D4120" s="388">
        <f>ROWS(C$5:C4120)</f>
        <v>4116</v>
      </c>
      <c r="E4120" s="388" t="str">
        <f>IF(_xlfn.IFNA(VLOOKUP(A4120,$AG$3:$AH$83,2,FALSE),"")='11.1'!$D$5,TXM!D4120,"")</f>
        <v/>
      </c>
      <c r="F4120" t="str">
        <f>IFERROR(SMALL($E$5:$E$9000,ROWS($E$5:E4120)),"")</f>
        <v/>
      </c>
      <c r="I4120" s="371" t="s">
        <v>679</v>
      </c>
      <c r="J4120" t="s">
        <v>793</v>
      </c>
      <c r="K4120" s="372">
        <v>19307</v>
      </c>
      <c r="L4120" s="388">
        <f>ROWS(K$5:K4120)</f>
        <v>4116</v>
      </c>
      <c r="M4120" s="388" t="str">
        <f>IF(_xlfn.IFNA(VLOOKUP(I4120,$AG$3:$AH$83,2,FALSE),"")='11.1'!$D$5,TXM!L4120,"")</f>
        <v/>
      </c>
      <c r="N4120" t="str">
        <f>IFERROR(SMALL($M$5:$M$9000,ROWS($M$5:M4120)),"")</f>
        <v/>
      </c>
      <c r="P4120" t="s">
        <v>1639</v>
      </c>
      <c r="S4120" s="388">
        <f>ROWS(R$5:R4120)</f>
        <v>4116</v>
      </c>
      <c r="T4120" s="388" t="str">
        <f>IF(_xlfn.IFNA(VLOOKUP(P4120,$AG$3:$AH$83,2,FALSE),"")='11.1'!$D$5,TXM!S4120,"")</f>
        <v/>
      </c>
      <c r="U4120" t="str">
        <f>IFERROR(SMALL($T$5:$T$9000,ROWS($T$5:T4120)),"")</f>
        <v/>
      </c>
    </row>
    <row r="4121" spans="1:21" ht="14.4" customHeight="1" x14ac:dyDescent="0.3">
      <c r="A4121" t="s">
        <v>1639</v>
      </c>
      <c r="D4121" s="388">
        <f>ROWS(C$5:C4121)</f>
        <v>4117</v>
      </c>
      <c r="E4121" s="388" t="str">
        <f>IF(_xlfn.IFNA(VLOOKUP(A4121,$AG$3:$AH$83,2,FALSE),"")='11.1'!$D$5,TXM!D4121,"")</f>
        <v/>
      </c>
      <c r="F4121" t="str">
        <f>IFERROR(SMALL($E$5:$E$9000,ROWS($E$5:E4121)),"")</f>
        <v/>
      </c>
      <c r="I4121" s="371" t="s">
        <v>679</v>
      </c>
      <c r="J4121" t="s">
        <v>825</v>
      </c>
      <c r="K4121" s="372">
        <v>14399</v>
      </c>
      <c r="L4121" s="388">
        <f>ROWS(K$5:K4121)</f>
        <v>4117</v>
      </c>
      <c r="M4121" s="388" t="str">
        <f>IF(_xlfn.IFNA(VLOOKUP(I4121,$AG$3:$AH$83,2,FALSE),"")='11.1'!$D$5,TXM!L4121,"")</f>
        <v/>
      </c>
      <c r="N4121" t="str">
        <f>IFERROR(SMALL($M$5:$M$9000,ROWS($M$5:M4121)),"")</f>
        <v/>
      </c>
      <c r="P4121" t="s">
        <v>1639</v>
      </c>
      <c r="S4121" s="388">
        <f>ROWS(R$5:R4121)</f>
        <v>4117</v>
      </c>
      <c r="T4121" s="388" t="str">
        <f>IF(_xlfn.IFNA(VLOOKUP(P4121,$AG$3:$AH$83,2,FALSE),"")='11.1'!$D$5,TXM!S4121,"")</f>
        <v/>
      </c>
      <c r="U4121" t="str">
        <f>IFERROR(SMALL($T$5:$T$9000,ROWS($T$5:T4121)),"")</f>
        <v/>
      </c>
    </row>
    <row r="4122" spans="1:21" ht="14.4" customHeight="1" x14ac:dyDescent="0.3">
      <c r="A4122" t="s">
        <v>1639</v>
      </c>
      <c r="D4122" s="388">
        <f>ROWS(C$5:C4122)</f>
        <v>4118</v>
      </c>
      <c r="E4122" s="388" t="str">
        <f>IF(_xlfn.IFNA(VLOOKUP(A4122,$AG$3:$AH$83,2,FALSE),"")='11.1'!$D$5,TXM!D4122,"")</f>
        <v/>
      </c>
      <c r="F4122" t="str">
        <f>IFERROR(SMALL($E$5:$E$9000,ROWS($E$5:E4122)),"")</f>
        <v/>
      </c>
      <c r="I4122" s="371" t="s">
        <v>679</v>
      </c>
      <c r="J4122" t="s">
        <v>843</v>
      </c>
      <c r="K4122" s="372">
        <v>10022</v>
      </c>
      <c r="L4122" s="388">
        <f>ROWS(K$5:K4122)</f>
        <v>4118</v>
      </c>
      <c r="M4122" s="388" t="str">
        <f>IF(_xlfn.IFNA(VLOOKUP(I4122,$AG$3:$AH$83,2,FALSE),"")='11.1'!$D$5,TXM!L4122,"")</f>
        <v/>
      </c>
      <c r="N4122" t="str">
        <f>IFERROR(SMALL($M$5:$M$9000,ROWS($M$5:M4122)),"")</f>
        <v/>
      </c>
      <c r="P4122" t="s">
        <v>1639</v>
      </c>
      <c r="S4122" s="388">
        <f>ROWS(R$5:R4122)</f>
        <v>4118</v>
      </c>
      <c r="T4122" s="388" t="str">
        <f>IF(_xlfn.IFNA(VLOOKUP(P4122,$AG$3:$AH$83,2,FALSE),"")='11.1'!$D$5,TXM!S4122,"")</f>
        <v/>
      </c>
      <c r="U4122" t="str">
        <f>IFERROR(SMALL($T$5:$T$9000,ROWS($T$5:T4122)),"")</f>
        <v/>
      </c>
    </row>
    <row r="4123" spans="1:21" ht="14.4" customHeight="1" x14ac:dyDescent="0.3">
      <c r="A4123" t="s">
        <v>1639</v>
      </c>
      <c r="D4123" s="388">
        <f>ROWS(C$5:C4123)</f>
        <v>4119</v>
      </c>
      <c r="E4123" s="388" t="str">
        <f>IF(_xlfn.IFNA(VLOOKUP(A4123,$AG$3:$AH$83,2,FALSE),"")='11.1'!$D$5,TXM!D4123,"")</f>
        <v/>
      </c>
      <c r="F4123" t="str">
        <f>IFERROR(SMALL($E$5:$E$9000,ROWS($E$5:E4123)),"")</f>
        <v/>
      </c>
      <c r="I4123" s="371" t="s">
        <v>679</v>
      </c>
      <c r="J4123" t="s">
        <v>815</v>
      </c>
      <c r="K4123" s="372">
        <v>6109</v>
      </c>
      <c r="L4123" s="388">
        <f>ROWS(K$5:K4123)</f>
        <v>4119</v>
      </c>
      <c r="M4123" s="388" t="str">
        <f>IF(_xlfn.IFNA(VLOOKUP(I4123,$AG$3:$AH$83,2,FALSE),"")='11.1'!$D$5,TXM!L4123,"")</f>
        <v/>
      </c>
      <c r="N4123" t="str">
        <f>IFERROR(SMALL($M$5:$M$9000,ROWS($M$5:M4123)),"")</f>
        <v/>
      </c>
      <c r="P4123" t="s">
        <v>1639</v>
      </c>
      <c r="S4123" s="388">
        <f>ROWS(R$5:R4123)</f>
        <v>4119</v>
      </c>
      <c r="T4123" s="388" t="str">
        <f>IF(_xlfn.IFNA(VLOOKUP(P4123,$AG$3:$AH$83,2,FALSE),"")='11.1'!$D$5,TXM!S4123,"")</f>
        <v/>
      </c>
      <c r="U4123" t="str">
        <f>IFERROR(SMALL($T$5:$T$9000,ROWS($T$5:T4123)),"")</f>
        <v/>
      </c>
    </row>
    <row r="4124" spans="1:21" ht="14.4" customHeight="1" x14ac:dyDescent="0.3">
      <c r="A4124" t="s">
        <v>1639</v>
      </c>
      <c r="D4124" s="388">
        <f>ROWS(C$5:C4124)</f>
        <v>4120</v>
      </c>
      <c r="E4124" s="388" t="str">
        <f>IF(_xlfn.IFNA(VLOOKUP(A4124,$AG$3:$AH$83,2,FALSE),"")='11.1'!$D$5,TXM!D4124,"")</f>
        <v/>
      </c>
      <c r="F4124" t="str">
        <f>IFERROR(SMALL($E$5:$E$9000,ROWS($E$5:E4124)),"")</f>
        <v/>
      </c>
      <c r="I4124" s="371" t="s">
        <v>679</v>
      </c>
      <c r="J4124" t="s">
        <v>1240</v>
      </c>
      <c r="K4124" s="372">
        <v>4660</v>
      </c>
      <c r="L4124" s="388">
        <f>ROWS(K$5:K4124)</f>
        <v>4120</v>
      </c>
      <c r="M4124" s="388" t="str">
        <f>IF(_xlfn.IFNA(VLOOKUP(I4124,$AG$3:$AH$83,2,FALSE),"")='11.1'!$D$5,TXM!L4124,"")</f>
        <v/>
      </c>
      <c r="N4124" t="str">
        <f>IFERROR(SMALL($M$5:$M$9000,ROWS($M$5:M4124)),"")</f>
        <v/>
      </c>
      <c r="P4124" t="s">
        <v>1639</v>
      </c>
      <c r="S4124" s="388">
        <f>ROWS(R$5:R4124)</f>
        <v>4120</v>
      </c>
      <c r="T4124" s="388" t="str">
        <f>IF(_xlfn.IFNA(VLOOKUP(P4124,$AG$3:$AH$83,2,FALSE),"")='11.1'!$D$5,TXM!S4124,"")</f>
        <v/>
      </c>
      <c r="U4124" t="str">
        <f>IFERROR(SMALL($T$5:$T$9000,ROWS($T$5:T4124)),"")</f>
        <v/>
      </c>
    </row>
    <row r="4125" spans="1:21" ht="14.4" customHeight="1" x14ac:dyDescent="0.3">
      <c r="A4125" t="s">
        <v>1639</v>
      </c>
      <c r="D4125" s="388">
        <f>ROWS(C$5:C4125)</f>
        <v>4121</v>
      </c>
      <c r="E4125" s="388" t="str">
        <f>IF(_xlfn.IFNA(VLOOKUP(A4125,$AG$3:$AH$83,2,FALSE),"")='11.1'!$D$5,TXM!D4125,"")</f>
        <v/>
      </c>
      <c r="F4125" t="str">
        <f>IFERROR(SMALL($E$5:$E$9000,ROWS($E$5:E4125)),"")</f>
        <v/>
      </c>
      <c r="I4125" s="371" t="s">
        <v>679</v>
      </c>
      <c r="J4125" t="s">
        <v>103</v>
      </c>
      <c r="K4125" s="372">
        <v>4640</v>
      </c>
      <c r="L4125" s="388">
        <f>ROWS(K$5:K4125)</f>
        <v>4121</v>
      </c>
      <c r="M4125" s="388" t="str">
        <f>IF(_xlfn.IFNA(VLOOKUP(I4125,$AG$3:$AH$83,2,FALSE),"")='11.1'!$D$5,TXM!L4125,"")</f>
        <v/>
      </c>
      <c r="N4125" t="str">
        <f>IFERROR(SMALL($M$5:$M$9000,ROWS($M$5:M4125)),"")</f>
        <v/>
      </c>
      <c r="P4125" t="s">
        <v>1639</v>
      </c>
      <c r="S4125" s="388">
        <f>ROWS(R$5:R4125)</f>
        <v>4121</v>
      </c>
      <c r="T4125" s="388" t="str">
        <f>IF(_xlfn.IFNA(VLOOKUP(P4125,$AG$3:$AH$83,2,FALSE),"")='11.1'!$D$5,TXM!S4125,"")</f>
        <v/>
      </c>
      <c r="U4125" t="str">
        <f>IFERROR(SMALL($T$5:$T$9000,ROWS($T$5:T4125)),"")</f>
        <v/>
      </c>
    </row>
    <row r="4126" spans="1:21" ht="14.4" customHeight="1" x14ac:dyDescent="0.3">
      <c r="A4126" t="s">
        <v>1639</v>
      </c>
      <c r="D4126" s="388">
        <f>ROWS(C$5:C4126)</f>
        <v>4122</v>
      </c>
      <c r="E4126" s="388" t="str">
        <f>IF(_xlfn.IFNA(VLOOKUP(A4126,$AG$3:$AH$83,2,FALSE),"")='11.1'!$D$5,TXM!D4126,"")</f>
        <v/>
      </c>
      <c r="F4126" t="str">
        <f>IFERROR(SMALL($E$5:$E$9000,ROWS($E$5:E4126)),"")</f>
        <v/>
      </c>
      <c r="I4126" s="371" t="s">
        <v>679</v>
      </c>
      <c r="J4126" t="s">
        <v>859</v>
      </c>
      <c r="K4126" s="372">
        <v>3235</v>
      </c>
      <c r="L4126" s="388">
        <f>ROWS(K$5:K4126)</f>
        <v>4122</v>
      </c>
      <c r="M4126" s="388" t="str">
        <f>IF(_xlfn.IFNA(VLOOKUP(I4126,$AG$3:$AH$83,2,FALSE),"")='11.1'!$D$5,TXM!L4126,"")</f>
        <v/>
      </c>
      <c r="N4126" t="str">
        <f>IFERROR(SMALL($M$5:$M$9000,ROWS($M$5:M4126)),"")</f>
        <v/>
      </c>
      <c r="P4126" t="s">
        <v>1639</v>
      </c>
      <c r="S4126" s="388">
        <f>ROWS(R$5:R4126)</f>
        <v>4122</v>
      </c>
      <c r="T4126" s="388" t="str">
        <f>IF(_xlfn.IFNA(VLOOKUP(P4126,$AG$3:$AH$83,2,FALSE),"")='11.1'!$D$5,TXM!S4126,"")</f>
        <v/>
      </c>
      <c r="U4126" t="str">
        <f>IFERROR(SMALL($T$5:$T$9000,ROWS($T$5:T4126)),"")</f>
        <v/>
      </c>
    </row>
    <row r="4127" spans="1:21" ht="14.4" customHeight="1" x14ac:dyDescent="0.3">
      <c r="A4127" t="s">
        <v>1639</v>
      </c>
      <c r="D4127" s="388">
        <f>ROWS(C$5:C4127)</f>
        <v>4123</v>
      </c>
      <c r="E4127" s="388" t="str">
        <f>IF(_xlfn.IFNA(VLOOKUP(A4127,$AG$3:$AH$83,2,FALSE),"")='11.1'!$D$5,TXM!D4127,"")</f>
        <v/>
      </c>
      <c r="F4127" t="str">
        <f>IFERROR(SMALL($E$5:$E$9000,ROWS($E$5:E4127)),"")</f>
        <v/>
      </c>
      <c r="I4127" s="371" t="s">
        <v>679</v>
      </c>
      <c r="J4127" t="s">
        <v>783</v>
      </c>
      <c r="K4127" s="372">
        <v>2695</v>
      </c>
      <c r="L4127" s="388">
        <f>ROWS(K$5:K4127)</f>
        <v>4123</v>
      </c>
      <c r="M4127" s="388" t="str">
        <f>IF(_xlfn.IFNA(VLOOKUP(I4127,$AG$3:$AH$83,2,FALSE),"")='11.1'!$D$5,TXM!L4127,"")</f>
        <v/>
      </c>
      <c r="N4127" t="str">
        <f>IFERROR(SMALL($M$5:$M$9000,ROWS($M$5:M4127)),"")</f>
        <v/>
      </c>
      <c r="P4127" t="s">
        <v>1639</v>
      </c>
      <c r="S4127" s="388">
        <f>ROWS(R$5:R4127)</f>
        <v>4123</v>
      </c>
      <c r="T4127" s="388" t="str">
        <f>IF(_xlfn.IFNA(VLOOKUP(P4127,$AG$3:$AH$83,2,FALSE),"")='11.1'!$D$5,TXM!S4127,"")</f>
        <v/>
      </c>
      <c r="U4127" t="str">
        <f>IFERROR(SMALL($T$5:$T$9000,ROWS($T$5:T4127)),"")</f>
        <v/>
      </c>
    </row>
    <row r="4128" spans="1:21" ht="14.4" customHeight="1" x14ac:dyDescent="0.3">
      <c r="A4128" t="s">
        <v>1639</v>
      </c>
      <c r="D4128" s="388">
        <f>ROWS(C$5:C4128)</f>
        <v>4124</v>
      </c>
      <c r="E4128" s="388" t="str">
        <f>IF(_xlfn.IFNA(VLOOKUP(A4128,$AG$3:$AH$83,2,FALSE),"")='11.1'!$D$5,TXM!D4128,"")</f>
        <v/>
      </c>
      <c r="F4128" t="str">
        <f>IFERROR(SMALL($E$5:$E$9000,ROWS($E$5:E4128)),"")</f>
        <v/>
      </c>
      <c r="I4128" s="371" t="s">
        <v>679</v>
      </c>
      <c r="J4128" t="s">
        <v>791</v>
      </c>
      <c r="K4128" s="372">
        <v>1995</v>
      </c>
      <c r="L4128" s="388">
        <f>ROWS(K$5:K4128)</f>
        <v>4124</v>
      </c>
      <c r="M4128" s="388" t="str">
        <f>IF(_xlfn.IFNA(VLOOKUP(I4128,$AG$3:$AH$83,2,FALSE),"")='11.1'!$D$5,TXM!L4128,"")</f>
        <v/>
      </c>
      <c r="N4128" t="str">
        <f>IFERROR(SMALL($M$5:$M$9000,ROWS($M$5:M4128)),"")</f>
        <v/>
      </c>
      <c r="P4128" t="s">
        <v>1639</v>
      </c>
      <c r="S4128" s="388">
        <f>ROWS(R$5:R4128)</f>
        <v>4124</v>
      </c>
      <c r="T4128" s="388" t="str">
        <f>IF(_xlfn.IFNA(VLOOKUP(P4128,$AG$3:$AH$83,2,FALSE),"")='11.1'!$D$5,TXM!S4128,"")</f>
        <v/>
      </c>
      <c r="U4128" t="str">
        <f>IFERROR(SMALL($T$5:$T$9000,ROWS($T$5:T4128)),"")</f>
        <v/>
      </c>
    </row>
    <row r="4129" spans="1:21" ht="14.4" customHeight="1" x14ac:dyDescent="0.3">
      <c r="A4129" t="s">
        <v>1639</v>
      </c>
      <c r="D4129" s="388">
        <f>ROWS(C$5:C4129)</f>
        <v>4125</v>
      </c>
      <c r="E4129" s="388" t="str">
        <f>IF(_xlfn.IFNA(VLOOKUP(A4129,$AG$3:$AH$83,2,FALSE),"")='11.1'!$D$5,TXM!D4129,"")</f>
        <v/>
      </c>
      <c r="F4129" t="str">
        <f>IFERROR(SMALL($E$5:$E$9000,ROWS($E$5:E4129)),"")</f>
        <v/>
      </c>
      <c r="I4129" s="371" t="s">
        <v>679</v>
      </c>
      <c r="J4129" t="s">
        <v>96</v>
      </c>
      <c r="K4129" s="372">
        <v>1915</v>
      </c>
      <c r="L4129" s="388">
        <f>ROWS(K$5:K4129)</f>
        <v>4125</v>
      </c>
      <c r="M4129" s="388" t="str">
        <f>IF(_xlfn.IFNA(VLOOKUP(I4129,$AG$3:$AH$83,2,FALSE),"")='11.1'!$D$5,TXM!L4129,"")</f>
        <v/>
      </c>
      <c r="N4129" t="str">
        <f>IFERROR(SMALL($M$5:$M$9000,ROWS($M$5:M4129)),"")</f>
        <v/>
      </c>
      <c r="P4129" t="s">
        <v>1639</v>
      </c>
      <c r="S4129" s="388">
        <f>ROWS(R$5:R4129)</f>
        <v>4125</v>
      </c>
      <c r="T4129" s="388" t="str">
        <f>IF(_xlfn.IFNA(VLOOKUP(P4129,$AG$3:$AH$83,2,FALSE),"")='11.1'!$D$5,TXM!S4129,"")</f>
        <v/>
      </c>
      <c r="U4129" t="str">
        <f>IFERROR(SMALL($T$5:$T$9000,ROWS($T$5:T4129)),"")</f>
        <v/>
      </c>
    </row>
    <row r="4130" spans="1:21" ht="14.4" customHeight="1" x14ac:dyDescent="0.3">
      <c r="A4130" t="s">
        <v>1639</v>
      </c>
      <c r="D4130" s="388">
        <f>ROWS(C$5:C4130)</f>
        <v>4126</v>
      </c>
      <c r="E4130" s="388" t="str">
        <f>IF(_xlfn.IFNA(VLOOKUP(A4130,$AG$3:$AH$83,2,FALSE),"")='11.1'!$D$5,TXM!D4130,"")</f>
        <v/>
      </c>
      <c r="F4130" t="str">
        <f>IFERROR(SMALL($E$5:$E$9000,ROWS($E$5:E4130)),"")</f>
        <v/>
      </c>
      <c r="I4130" s="371" t="s">
        <v>679</v>
      </c>
      <c r="J4130" t="s">
        <v>865</v>
      </c>
      <c r="K4130" s="372">
        <v>1081</v>
      </c>
      <c r="L4130" s="388">
        <f>ROWS(K$5:K4130)</f>
        <v>4126</v>
      </c>
      <c r="M4130" s="388" t="str">
        <f>IF(_xlfn.IFNA(VLOOKUP(I4130,$AG$3:$AH$83,2,FALSE),"")='11.1'!$D$5,TXM!L4130,"")</f>
        <v/>
      </c>
      <c r="N4130" t="str">
        <f>IFERROR(SMALL($M$5:$M$9000,ROWS($M$5:M4130)),"")</f>
        <v/>
      </c>
      <c r="P4130" t="s">
        <v>1639</v>
      </c>
      <c r="S4130" s="388">
        <f>ROWS(R$5:R4130)</f>
        <v>4126</v>
      </c>
      <c r="T4130" s="388" t="str">
        <f>IF(_xlfn.IFNA(VLOOKUP(P4130,$AG$3:$AH$83,2,FALSE),"")='11.1'!$D$5,TXM!S4130,"")</f>
        <v/>
      </c>
      <c r="U4130" t="str">
        <f>IFERROR(SMALL($T$5:$T$9000,ROWS($T$5:T4130)),"")</f>
        <v/>
      </c>
    </row>
    <row r="4131" spans="1:21" ht="14.4" customHeight="1" x14ac:dyDescent="0.3">
      <c r="A4131" t="s">
        <v>1639</v>
      </c>
      <c r="D4131" s="388">
        <f>ROWS(C$5:C4131)</f>
        <v>4127</v>
      </c>
      <c r="E4131" s="388" t="str">
        <f>IF(_xlfn.IFNA(VLOOKUP(A4131,$AG$3:$AH$83,2,FALSE),"")='11.1'!$D$5,TXM!D4131,"")</f>
        <v/>
      </c>
      <c r="F4131" t="str">
        <f>IFERROR(SMALL($E$5:$E$9000,ROWS($E$5:E4131)),"")</f>
        <v/>
      </c>
      <c r="I4131" s="371" t="s">
        <v>679</v>
      </c>
      <c r="J4131" t="s">
        <v>809</v>
      </c>
      <c r="K4131" s="372">
        <v>38</v>
      </c>
      <c r="L4131" s="388">
        <f>ROWS(K$5:K4131)</f>
        <v>4127</v>
      </c>
      <c r="M4131" s="388" t="str">
        <f>IF(_xlfn.IFNA(VLOOKUP(I4131,$AG$3:$AH$83,2,FALSE),"")='11.1'!$D$5,TXM!L4131,"")</f>
        <v/>
      </c>
      <c r="N4131" t="str">
        <f>IFERROR(SMALL($M$5:$M$9000,ROWS($M$5:M4131)),"")</f>
        <v/>
      </c>
      <c r="P4131" t="s">
        <v>1639</v>
      </c>
      <c r="S4131" s="388">
        <f>ROWS(R$5:R4131)</f>
        <v>4127</v>
      </c>
      <c r="T4131" s="388" t="str">
        <f>IF(_xlfn.IFNA(VLOOKUP(P4131,$AG$3:$AH$83,2,FALSE),"")='11.1'!$D$5,TXM!S4131,"")</f>
        <v/>
      </c>
      <c r="U4131" t="str">
        <f>IFERROR(SMALL($T$5:$T$9000,ROWS($T$5:T4131)),"")</f>
        <v/>
      </c>
    </row>
    <row r="4132" spans="1:21" ht="14.4" customHeight="1" x14ac:dyDescent="0.3">
      <c r="A4132" t="s">
        <v>1639</v>
      </c>
      <c r="D4132" s="388">
        <f>ROWS(C$5:C4132)</f>
        <v>4128</v>
      </c>
      <c r="E4132" s="388" t="str">
        <f>IF(_xlfn.IFNA(VLOOKUP(A4132,$AG$3:$AH$83,2,FALSE),"")='11.1'!$D$5,TXM!D4132,"")</f>
        <v/>
      </c>
      <c r="F4132" t="str">
        <f>IFERROR(SMALL($E$5:$E$9000,ROWS($E$5:E4132)),"")</f>
        <v/>
      </c>
      <c r="I4132" s="371" t="s">
        <v>36</v>
      </c>
      <c r="J4132" t="s">
        <v>869</v>
      </c>
      <c r="K4132" s="372">
        <v>1923040609</v>
      </c>
      <c r="L4132" s="388">
        <f>ROWS(K$5:K4132)</f>
        <v>4128</v>
      </c>
      <c r="M4132" s="388" t="str">
        <f>IF(_xlfn.IFNA(VLOOKUP(I4132,$AG$3:$AH$83,2,FALSE),"")='11.1'!$D$5,TXM!L4132,"")</f>
        <v/>
      </c>
      <c r="N4132" t="str">
        <f>IFERROR(SMALL($M$5:$M$9000,ROWS($M$5:M4132)),"")</f>
        <v/>
      </c>
      <c r="P4132" t="s">
        <v>1639</v>
      </c>
      <c r="S4132" s="388">
        <f>ROWS(R$5:R4132)</f>
        <v>4128</v>
      </c>
      <c r="T4132" s="388" t="str">
        <f>IF(_xlfn.IFNA(VLOOKUP(P4132,$AG$3:$AH$83,2,FALSE),"")='11.1'!$D$5,TXM!S4132,"")</f>
        <v/>
      </c>
      <c r="U4132" t="str">
        <f>IFERROR(SMALL($T$5:$T$9000,ROWS($T$5:T4132)),"")</f>
        <v/>
      </c>
    </row>
    <row r="4133" spans="1:21" ht="14.4" customHeight="1" x14ac:dyDescent="0.3">
      <c r="A4133" t="s">
        <v>1639</v>
      </c>
      <c r="D4133" s="388">
        <f>ROWS(C$5:C4133)</f>
        <v>4129</v>
      </c>
      <c r="E4133" s="388" t="str">
        <f>IF(_xlfn.IFNA(VLOOKUP(A4133,$AG$3:$AH$83,2,FALSE),"")='11.1'!$D$5,TXM!D4133,"")</f>
        <v/>
      </c>
      <c r="F4133" t="str">
        <f>IFERROR(SMALL($E$5:$E$9000,ROWS($E$5:E4133)),"")</f>
        <v/>
      </c>
      <c r="I4133" s="371" t="s">
        <v>36</v>
      </c>
      <c r="J4133" t="s">
        <v>863</v>
      </c>
      <c r="K4133" s="372">
        <v>1449251204</v>
      </c>
      <c r="L4133" s="388">
        <f>ROWS(K$5:K4133)</f>
        <v>4129</v>
      </c>
      <c r="M4133" s="388" t="str">
        <f>IF(_xlfn.IFNA(VLOOKUP(I4133,$AG$3:$AH$83,2,FALSE),"")='11.1'!$D$5,TXM!L4133,"")</f>
        <v/>
      </c>
      <c r="N4133" t="str">
        <f>IFERROR(SMALL($M$5:$M$9000,ROWS($M$5:M4133)),"")</f>
        <v/>
      </c>
      <c r="P4133" t="s">
        <v>1639</v>
      </c>
      <c r="S4133" s="388">
        <f>ROWS(R$5:R4133)</f>
        <v>4129</v>
      </c>
      <c r="T4133" s="388" t="str">
        <f>IF(_xlfn.IFNA(VLOOKUP(P4133,$AG$3:$AH$83,2,FALSE),"")='11.1'!$D$5,TXM!S4133,"")</f>
        <v/>
      </c>
      <c r="U4133" t="str">
        <f>IFERROR(SMALL($T$5:$T$9000,ROWS($T$5:T4133)),"")</f>
        <v/>
      </c>
    </row>
    <row r="4134" spans="1:21" ht="14.4" customHeight="1" x14ac:dyDescent="0.3">
      <c r="A4134" t="s">
        <v>1639</v>
      </c>
      <c r="D4134" s="388">
        <f>ROWS(C$5:C4134)</f>
        <v>4130</v>
      </c>
      <c r="E4134" s="388" t="str">
        <f>IF(_xlfn.IFNA(VLOOKUP(A4134,$AG$3:$AH$83,2,FALSE),"")='11.1'!$D$5,TXM!D4134,"")</f>
        <v/>
      </c>
      <c r="F4134" t="str">
        <f>IFERROR(SMALL($E$5:$E$9000,ROWS($E$5:E4134)),"")</f>
        <v/>
      </c>
      <c r="I4134" s="371" t="s">
        <v>36</v>
      </c>
      <c r="J4134" t="s">
        <v>843</v>
      </c>
      <c r="K4134" s="372">
        <v>1054549610</v>
      </c>
      <c r="L4134" s="388">
        <f>ROWS(K$5:K4134)</f>
        <v>4130</v>
      </c>
      <c r="M4134" s="388" t="str">
        <f>IF(_xlfn.IFNA(VLOOKUP(I4134,$AG$3:$AH$83,2,FALSE),"")='11.1'!$D$5,TXM!L4134,"")</f>
        <v/>
      </c>
      <c r="N4134" t="str">
        <f>IFERROR(SMALL($M$5:$M$9000,ROWS($M$5:M4134)),"")</f>
        <v/>
      </c>
      <c r="P4134" t="s">
        <v>1639</v>
      </c>
      <c r="S4134" s="388">
        <f>ROWS(R$5:R4134)</f>
        <v>4130</v>
      </c>
      <c r="T4134" s="388" t="str">
        <f>IF(_xlfn.IFNA(VLOOKUP(P4134,$AG$3:$AH$83,2,FALSE),"")='11.1'!$D$5,TXM!S4134,"")</f>
        <v/>
      </c>
      <c r="U4134" t="str">
        <f>IFERROR(SMALL($T$5:$T$9000,ROWS($T$5:T4134)),"")</f>
        <v/>
      </c>
    </row>
    <row r="4135" spans="1:21" ht="14.4" customHeight="1" x14ac:dyDescent="0.3">
      <c r="A4135" t="s">
        <v>1639</v>
      </c>
      <c r="D4135" s="388">
        <f>ROWS(C$5:C4135)</f>
        <v>4131</v>
      </c>
      <c r="E4135" s="388" t="str">
        <f>IF(_xlfn.IFNA(VLOOKUP(A4135,$AG$3:$AH$83,2,FALSE),"")='11.1'!$D$5,TXM!D4135,"")</f>
        <v/>
      </c>
      <c r="F4135" t="str">
        <f>IFERROR(SMALL($E$5:$E$9000,ROWS($E$5:E4135)),"")</f>
        <v/>
      </c>
      <c r="I4135" s="371" t="s">
        <v>36</v>
      </c>
      <c r="J4135" t="s">
        <v>815</v>
      </c>
      <c r="K4135" s="372">
        <v>966513540</v>
      </c>
      <c r="L4135" s="388">
        <f>ROWS(K$5:K4135)</f>
        <v>4131</v>
      </c>
      <c r="M4135" s="388" t="str">
        <f>IF(_xlfn.IFNA(VLOOKUP(I4135,$AG$3:$AH$83,2,FALSE),"")='11.1'!$D$5,TXM!L4135,"")</f>
        <v/>
      </c>
      <c r="N4135" t="str">
        <f>IFERROR(SMALL($M$5:$M$9000,ROWS($M$5:M4135)),"")</f>
        <v/>
      </c>
      <c r="P4135" t="s">
        <v>1639</v>
      </c>
      <c r="S4135" s="388">
        <f>ROWS(R$5:R4135)</f>
        <v>4131</v>
      </c>
      <c r="T4135" s="388" t="str">
        <f>IF(_xlfn.IFNA(VLOOKUP(P4135,$AG$3:$AH$83,2,FALSE),"")='11.1'!$D$5,TXM!S4135,"")</f>
        <v/>
      </c>
      <c r="U4135" t="str">
        <f>IFERROR(SMALL($T$5:$T$9000,ROWS($T$5:T4135)),"")</f>
        <v/>
      </c>
    </row>
    <row r="4136" spans="1:21" ht="14.4" customHeight="1" x14ac:dyDescent="0.3">
      <c r="A4136" t="s">
        <v>1639</v>
      </c>
      <c r="D4136" s="388">
        <f>ROWS(C$5:C4136)</f>
        <v>4132</v>
      </c>
      <c r="E4136" s="388" t="str">
        <f>IF(_xlfn.IFNA(VLOOKUP(A4136,$AG$3:$AH$83,2,FALSE),"")='11.1'!$D$5,TXM!D4136,"")</f>
        <v/>
      </c>
      <c r="F4136" t="str">
        <f>IFERROR(SMALL($E$5:$E$9000,ROWS($E$5:E4136)),"")</f>
        <v/>
      </c>
      <c r="I4136" s="371" t="s">
        <v>36</v>
      </c>
      <c r="J4136" t="s">
        <v>865</v>
      </c>
      <c r="K4136" s="372">
        <v>744804976</v>
      </c>
      <c r="L4136" s="388">
        <f>ROWS(K$5:K4136)</f>
        <v>4132</v>
      </c>
      <c r="M4136" s="388" t="str">
        <f>IF(_xlfn.IFNA(VLOOKUP(I4136,$AG$3:$AH$83,2,FALSE),"")='11.1'!$D$5,TXM!L4136,"")</f>
        <v/>
      </c>
      <c r="N4136" t="str">
        <f>IFERROR(SMALL($M$5:$M$9000,ROWS($M$5:M4136)),"")</f>
        <v/>
      </c>
      <c r="P4136" t="s">
        <v>1639</v>
      </c>
      <c r="S4136" s="388">
        <f>ROWS(R$5:R4136)</f>
        <v>4132</v>
      </c>
      <c r="T4136" s="388" t="str">
        <f>IF(_xlfn.IFNA(VLOOKUP(P4136,$AG$3:$AH$83,2,FALSE),"")='11.1'!$D$5,TXM!S4136,"")</f>
        <v/>
      </c>
      <c r="U4136" t="str">
        <f>IFERROR(SMALL($T$5:$T$9000,ROWS($T$5:T4136)),"")</f>
        <v/>
      </c>
    </row>
    <row r="4137" spans="1:21" ht="14.4" customHeight="1" x14ac:dyDescent="0.3">
      <c r="A4137" t="s">
        <v>1639</v>
      </c>
      <c r="D4137" s="388">
        <f>ROWS(C$5:C4137)</f>
        <v>4133</v>
      </c>
      <c r="E4137" s="388" t="str">
        <f>IF(_xlfn.IFNA(VLOOKUP(A4137,$AG$3:$AH$83,2,FALSE),"")='11.1'!$D$5,TXM!D4137,"")</f>
        <v/>
      </c>
      <c r="F4137" t="str">
        <f>IFERROR(SMALL($E$5:$E$9000,ROWS($E$5:E4137)),"")</f>
        <v/>
      </c>
      <c r="I4137" s="371" t="s">
        <v>36</v>
      </c>
      <c r="J4137" t="s">
        <v>867</v>
      </c>
      <c r="K4137" s="372">
        <v>734301500</v>
      </c>
      <c r="L4137" s="388">
        <f>ROWS(K$5:K4137)</f>
        <v>4133</v>
      </c>
      <c r="M4137" s="388" t="str">
        <f>IF(_xlfn.IFNA(VLOOKUP(I4137,$AG$3:$AH$83,2,FALSE),"")='11.1'!$D$5,TXM!L4137,"")</f>
        <v/>
      </c>
      <c r="N4137" t="str">
        <f>IFERROR(SMALL($M$5:$M$9000,ROWS($M$5:M4137)),"")</f>
        <v/>
      </c>
      <c r="P4137" t="s">
        <v>1639</v>
      </c>
      <c r="S4137" s="388">
        <f>ROWS(R$5:R4137)</f>
        <v>4133</v>
      </c>
      <c r="T4137" s="388" t="str">
        <f>IF(_xlfn.IFNA(VLOOKUP(P4137,$AG$3:$AH$83,2,FALSE),"")='11.1'!$D$5,TXM!S4137,"")</f>
        <v/>
      </c>
      <c r="U4137" t="str">
        <f>IFERROR(SMALL($T$5:$T$9000,ROWS($T$5:T4137)),"")</f>
        <v/>
      </c>
    </row>
    <row r="4138" spans="1:21" ht="14.4" customHeight="1" x14ac:dyDescent="0.3">
      <c r="A4138" t="s">
        <v>1639</v>
      </c>
      <c r="D4138" s="388">
        <f>ROWS(C$5:C4138)</f>
        <v>4134</v>
      </c>
      <c r="E4138" s="388" t="str">
        <f>IF(_xlfn.IFNA(VLOOKUP(A4138,$AG$3:$AH$83,2,FALSE),"")='11.1'!$D$5,TXM!D4138,"")</f>
        <v/>
      </c>
      <c r="F4138" t="str">
        <f>IFERROR(SMALL($E$5:$E$9000,ROWS($E$5:E4138)),"")</f>
        <v/>
      </c>
      <c r="I4138" s="371" t="s">
        <v>36</v>
      </c>
      <c r="J4138" t="s">
        <v>1240</v>
      </c>
      <c r="K4138" s="372">
        <v>592419358</v>
      </c>
      <c r="L4138" s="388">
        <f>ROWS(K$5:K4138)</f>
        <v>4134</v>
      </c>
      <c r="M4138" s="388" t="str">
        <f>IF(_xlfn.IFNA(VLOOKUP(I4138,$AG$3:$AH$83,2,FALSE),"")='11.1'!$D$5,TXM!L4138,"")</f>
        <v/>
      </c>
      <c r="N4138" t="str">
        <f>IFERROR(SMALL($M$5:$M$9000,ROWS($M$5:M4138)),"")</f>
        <v/>
      </c>
      <c r="P4138" t="s">
        <v>1639</v>
      </c>
      <c r="S4138" s="388">
        <f>ROWS(R$5:R4138)</f>
        <v>4134</v>
      </c>
      <c r="T4138" s="388" t="str">
        <f>IF(_xlfn.IFNA(VLOOKUP(P4138,$AG$3:$AH$83,2,FALSE),"")='11.1'!$D$5,TXM!S4138,"")</f>
        <v/>
      </c>
      <c r="U4138" t="str">
        <f>IFERROR(SMALL($T$5:$T$9000,ROWS($T$5:T4138)),"")</f>
        <v/>
      </c>
    </row>
    <row r="4139" spans="1:21" ht="14.4" customHeight="1" x14ac:dyDescent="0.3">
      <c r="A4139" t="s">
        <v>1639</v>
      </c>
      <c r="D4139" s="388">
        <f>ROWS(C$5:C4139)</f>
        <v>4135</v>
      </c>
      <c r="E4139" s="388" t="str">
        <f>IF(_xlfn.IFNA(VLOOKUP(A4139,$AG$3:$AH$83,2,FALSE),"")='11.1'!$D$5,TXM!D4139,"")</f>
        <v/>
      </c>
      <c r="F4139" t="str">
        <f>IFERROR(SMALL($E$5:$E$9000,ROWS($E$5:E4139)),"")</f>
        <v/>
      </c>
      <c r="I4139" s="371" t="s">
        <v>36</v>
      </c>
      <c r="J4139" t="s">
        <v>1285</v>
      </c>
      <c r="K4139" s="372">
        <v>532474824</v>
      </c>
      <c r="L4139" s="388">
        <f>ROWS(K$5:K4139)</f>
        <v>4135</v>
      </c>
      <c r="M4139" s="388" t="str">
        <f>IF(_xlfn.IFNA(VLOOKUP(I4139,$AG$3:$AH$83,2,FALSE),"")='11.1'!$D$5,TXM!L4139,"")</f>
        <v/>
      </c>
      <c r="N4139" t="str">
        <f>IFERROR(SMALL($M$5:$M$9000,ROWS($M$5:M4139)),"")</f>
        <v/>
      </c>
      <c r="P4139" t="s">
        <v>1639</v>
      </c>
      <c r="S4139" s="388">
        <f>ROWS(R$5:R4139)</f>
        <v>4135</v>
      </c>
      <c r="T4139" s="388" t="str">
        <f>IF(_xlfn.IFNA(VLOOKUP(P4139,$AG$3:$AH$83,2,FALSE),"")='11.1'!$D$5,TXM!S4139,"")</f>
        <v/>
      </c>
      <c r="U4139" t="str">
        <f>IFERROR(SMALL($T$5:$T$9000,ROWS($T$5:T4139)),"")</f>
        <v/>
      </c>
    </row>
    <row r="4140" spans="1:21" ht="14.4" customHeight="1" x14ac:dyDescent="0.3">
      <c r="A4140" t="s">
        <v>1639</v>
      </c>
      <c r="D4140" s="388">
        <f>ROWS(C$5:C4140)</f>
        <v>4136</v>
      </c>
      <c r="E4140" s="388" t="str">
        <f>IF(_xlfn.IFNA(VLOOKUP(A4140,$AG$3:$AH$83,2,FALSE),"")='11.1'!$D$5,TXM!D4140,"")</f>
        <v/>
      </c>
      <c r="F4140" t="str">
        <f>IFERROR(SMALL($E$5:$E$9000,ROWS($E$5:E4140)),"")</f>
        <v/>
      </c>
      <c r="I4140" s="371" t="s">
        <v>36</v>
      </c>
      <c r="J4140" t="s">
        <v>873</v>
      </c>
      <c r="K4140" s="372">
        <v>471721997</v>
      </c>
      <c r="L4140" s="388">
        <f>ROWS(K$5:K4140)</f>
        <v>4136</v>
      </c>
      <c r="M4140" s="388" t="str">
        <f>IF(_xlfn.IFNA(VLOOKUP(I4140,$AG$3:$AH$83,2,FALSE),"")='11.1'!$D$5,TXM!L4140,"")</f>
        <v/>
      </c>
      <c r="N4140" t="str">
        <f>IFERROR(SMALL($M$5:$M$9000,ROWS($M$5:M4140)),"")</f>
        <v/>
      </c>
      <c r="P4140" t="s">
        <v>1639</v>
      </c>
      <c r="S4140" s="388">
        <f>ROWS(R$5:R4140)</f>
        <v>4136</v>
      </c>
      <c r="T4140" s="388" t="str">
        <f>IF(_xlfn.IFNA(VLOOKUP(P4140,$AG$3:$AH$83,2,FALSE),"")='11.1'!$D$5,TXM!S4140,"")</f>
        <v/>
      </c>
      <c r="U4140" t="str">
        <f>IFERROR(SMALL($T$5:$T$9000,ROWS($T$5:T4140)),"")</f>
        <v/>
      </c>
    </row>
    <row r="4141" spans="1:21" ht="14.4" customHeight="1" x14ac:dyDescent="0.3">
      <c r="A4141" t="s">
        <v>1639</v>
      </c>
      <c r="D4141" s="388">
        <f>ROWS(C$5:C4141)</f>
        <v>4137</v>
      </c>
      <c r="E4141" s="388" t="str">
        <f>IF(_xlfn.IFNA(VLOOKUP(A4141,$AG$3:$AH$83,2,FALSE),"")='11.1'!$D$5,TXM!D4141,"")</f>
        <v/>
      </c>
      <c r="F4141" t="str">
        <f>IFERROR(SMALL($E$5:$E$9000,ROWS($E$5:E4141)),"")</f>
        <v/>
      </c>
      <c r="I4141" s="371" t="s">
        <v>36</v>
      </c>
      <c r="J4141" t="s">
        <v>835</v>
      </c>
      <c r="K4141" s="372">
        <v>384645718</v>
      </c>
      <c r="L4141" s="388">
        <f>ROWS(K$5:K4141)</f>
        <v>4137</v>
      </c>
      <c r="M4141" s="388" t="str">
        <f>IF(_xlfn.IFNA(VLOOKUP(I4141,$AG$3:$AH$83,2,FALSE),"")='11.1'!$D$5,TXM!L4141,"")</f>
        <v/>
      </c>
      <c r="N4141" t="str">
        <f>IFERROR(SMALL($M$5:$M$9000,ROWS($M$5:M4141)),"")</f>
        <v/>
      </c>
      <c r="P4141" t="s">
        <v>1639</v>
      </c>
      <c r="S4141" s="388">
        <f>ROWS(R$5:R4141)</f>
        <v>4137</v>
      </c>
      <c r="T4141" s="388" t="str">
        <f>IF(_xlfn.IFNA(VLOOKUP(P4141,$AG$3:$AH$83,2,FALSE),"")='11.1'!$D$5,TXM!S4141,"")</f>
        <v/>
      </c>
      <c r="U4141" t="str">
        <f>IFERROR(SMALL($T$5:$T$9000,ROWS($T$5:T4141)),"")</f>
        <v/>
      </c>
    </row>
    <row r="4142" spans="1:21" ht="14.4" customHeight="1" x14ac:dyDescent="0.3">
      <c r="A4142" t="s">
        <v>1639</v>
      </c>
      <c r="D4142" s="388">
        <f>ROWS(C$5:C4142)</f>
        <v>4138</v>
      </c>
      <c r="E4142" s="388" t="str">
        <f>IF(_xlfn.IFNA(VLOOKUP(A4142,$AG$3:$AH$83,2,FALSE),"")='11.1'!$D$5,TXM!D4142,"")</f>
        <v/>
      </c>
      <c r="F4142" t="str">
        <f>IFERROR(SMALL($E$5:$E$9000,ROWS($E$5:E4142)),"")</f>
        <v/>
      </c>
      <c r="I4142" s="371" t="s">
        <v>36</v>
      </c>
      <c r="J4142" t="s">
        <v>102</v>
      </c>
      <c r="K4142" s="372">
        <v>364002049</v>
      </c>
      <c r="L4142" s="388">
        <f>ROWS(K$5:K4142)</f>
        <v>4138</v>
      </c>
      <c r="M4142" s="388" t="str">
        <f>IF(_xlfn.IFNA(VLOOKUP(I4142,$AG$3:$AH$83,2,FALSE),"")='11.1'!$D$5,TXM!L4142,"")</f>
        <v/>
      </c>
      <c r="N4142" t="str">
        <f>IFERROR(SMALL($M$5:$M$9000,ROWS($M$5:M4142)),"")</f>
        <v/>
      </c>
      <c r="P4142" t="s">
        <v>1639</v>
      </c>
      <c r="S4142" s="388">
        <f>ROWS(R$5:R4142)</f>
        <v>4138</v>
      </c>
      <c r="T4142" s="388" t="str">
        <f>IF(_xlfn.IFNA(VLOOKUP(P4142,$AG$3:$AH$83,2,FALSE),"")='11.1'!$D$5,TXM!S4142,"")</f>
        <v/>
      </c>
      <c r="U4142" t="str">
        <f>IFERROR(SMALL($T$5:$T$9000,ROWS($T$5:T4142)),"")</f>
        <v/>
      </c>
    </row>
    <row r="4143" spans="1:21" ht="14.4" customHeight="1" x14ac:dyDescent="0.3">
      <c r="A4143" t="s">
        <v>1639</v>
      </c>
      <c r="D4143" s="388">
        <f>ROWS(C$5:C4143)</f>
        <v>4139</v>
      </c>
      <c r="E4143" s="388" t="str">
        <f>IF(_xlfn.IFNA(VLOOKUP(A4143,$AG$3:$AH$83,2,FALSE),"")='11.1'!$D$5,TXM!D4143,"")</f>
        <v/>
      </c>
      <c r="F4143" t="str">
        <f>IFERROR(SMALL($E$5:$E$9000,ROWS($E$5:E4143)),"")</f>
        <v/>
      </c>
      <c r="I4143" s="371" t="s">
        <v>36</v>
      </c>
      <c r="J4143" t="s">
        <v>1000</v>
      </c>
      <c r="K4143" s="372">
        <v>312211752</v>
      </c>
      <c r="L4143" s="388">
        <f>ROWS(K$5:K4143)</f>
        <v>4139</v>
      </c>
      <c r="M4143" s="388" t="str">
        <f>IF(_xlfn.IFNA(VLOOKUP(I4143,$AG$3:$AH$83,2,FALSE),"")='11.1'!$D$5,TXM!L4143,"")</f>
        <v/>
      </c>
      <c r="N4143" t="str">
        <f>IFERROR(SMALL($M$5:$M$9000,ROWS($M$5:M4143)),"")</f>
        <v/>
      </c>
      <c r="P4143" t="s">
        <v>1639</v>
      </c>
      <c r="S4143" s="388">
        <f>ROWS(R$5:R4143)</f>
        <v>4139</v>
      </c>
      <c r="T4143" s="388" t="str">
        <f>IF(_xlfn.IFNA(VLOOKUP(P4143,$AG$3:$AH$83,2,FALSE),"")='11.1'!$D$5,TXM!S4143,"")</f>
        <v/>
      </c>
      <c r="U4143" t="str">
        <f>IFERROR(SMALL($T$5:$T$9000,ROWS($T$5:T4143)),"")</f>
        <v/>
      </c>
    </row>
    <row r="4144" spans="1:21" ht="14.4" customHeight="1" x14ac:dyDescent="0.3">
      <c r="A4144" t="s">
        <v>1639</v>
      </c>
      <c r="D4144" s="388">
        <f>ROWS(C$5:C4144)</f>
        <v>4140</v>
      </c>
      <c r="E4144" s="388" t="str">
        <f>IF(_xlfn.IFNA(VLOOKUP(A4144,$AG$3:$AH$83,2,FALSE),"")='11.1'!$D$5,TXM!D4144,"")</f>
        <v/>
      </c>
      <c r="F4144" t="str">
        <f>IFERROR(SMALL($E$5:$E$9000,ROWS($E$5:E4144)),"")</f>
        <v/>
      </c>
      <c r="I4144" s="371" t="s">
        <v>36</v>
      </c>
      <c r="J4144" t="s">
        <v>821</v>
      </c>
      <c r="K4144" s="372">
        <v>271935826</v>
      </c>
      <c r="L4144" s="388">
        <f>ROWS(K$5:K4144)</f>
        <v>4140</v>
      </c>
      <c r="M4144" s="388" t="str">
        <f>IF(_xlfn.IFNA(VLOOKUP(I4144,$AG$3:$AH$83,2,FALSE),"")='11.1'!$D$5,TXM!L4144,"")</f>
        <v/>
      </c>
      <c r="N4144" t="str">
        <f>IFERROR(SMALL($M$5:$M$9000,ROWS($M$5:M4144)),"")</f>
        <v/>
      </c>
      <c r="P4144" t="s">
        <v>1639</v>
      </c>
      <c r="S4144" s="388">
        <f>ROWS(R$5:R4144)</f>
        <v>4140</v>
      </c>
      <c r="T4144" s="388" t="str">
        <f>IF(_xlfn.IFNA(VLOOKUP(P4144,$AG$3:$AH$83,2,FALSE),"")='11.1'!$D$5,TXM!S4144,"")</f>
        <v/>
      </c>
      <c r="U4144" t="str">
        <f>IFERROR(SMALL($T$5:$T$9000,ROWS($T$5:T4144)),"")</f>
        <v/>
      </c>
    </row>
    <row r="4145" spans="1:21" ht="14.4" customHeight="1" x14ac:dyDescent="0.3">
      <c r="A4145" t="s">
        <v>1639</v>
      </c>
      <c r="D4145" s="388">
        <f>ROWS(C$5:C4145)</f>
        <v>4141</v>
      </c>
      <c r="E4145" s="388" t="str">
        <f>IF(_xlfn.IFNA(VLOOKUP(A4145,$AG$3:$AH$83,2,FALSE),"")='11.1'!$D$5,TXM!D4145,"")</f>
        <v/>
      </c>
      <c r="F4145" t="str">
        <f>IFERROR(SMALL($E$5:$E$9000,ROWS($E$5:E4145)),"")</f>
        <v/>
      </c>
      <c r="I4145" s="371" t="s">
        <v>36</v>
      </c>
      <c r="J4145" t="s">
        <v>823</v>
      </c>
      <c r="K4145" s="372">
        <v>267905323</v>
      </c>
      <c r="L4145" s="388">
        <f>ROWS(K$5:K4145)</f>
        <v>4141</v>
      </c>
      <c r="M4145" s="388" t="str">
        <f>IF(_xlfn.IFNA(VLOOKUP(I4145,$AG$3:$AH$83,2,FALSE),"")='11.1'!$D$5,TXM!L4145,"")</f>
        <v/>
      </c>
      <c r="N4145" t="str">
        <f>IFERROR(SMALL($M$5:$M$9000,ROWS($M$5:M4145)),"")</f>
        <v/>
      </c>
      <c r="P4145" t="s">
        <v>1639</v>
      </c>
      <c r="S4145" s="388">
        <f>ROWS(R$5:R4145)</f>
        <v>4141</v>
      </c>
      <c r="T4145" s="388" t="str">
        <f>IF(_xlfn.IFNA(VLOOKUP(P4145,$AG$3:$AH$83,2,FALSE),"")='11.1'!$D$5,TXM!S4145,"")</f>
        <v/>
      </c>
      <c r="U4145" t="str">
        <f>IFERROR(SMALL($T$5:$T$9000,ROWS($T$5:T4145)),"")</f>
        <v/>
      </c>
    </row>
    <row r="4146" spans="1:21" ht="14.4" customHeight="1" x14ac:dyDescent="0.3">
      <c r="A4146" t="s">
        <v>1639</v>
      </c>
      <c r="D4146" s="388">
        <f>ROWS(C$5:C4146)</f>
        <v>4142</v>
      </c>
      <c r="E4146" s="388" t="str">
        <f>IF(_xlfn.IFNA(VLOOKUP(A4146,$AG$3:$AH$83,2,FALSE),"")='11.1'!$D$5,TXM!D4146,"")</f>
        <v/>
      </c>
      <c r="F4146" t="str">
        <f>IFERROR(SMALL($E$5:$E$9000,ROWS($E$5:E4146)),"")</f>
        <v/>
      </c>
      <c r="I4146" s="371" t="s">
        <v>36</v>
      </c>
      <c r="J4146" t="s">
        <v>845</v>
      </c>
      <c r="K4146" s="372">
        <v>257991741</v>
      </c>
      <c r="L4146" s="388">
        <f>ROWS(K$5:K4146)</f>
        <v>4142</v>
      </c>
      <c r="M4146" s="388" t="str">
        <f>IF(_xlfn.IFNA(VLOOKUP(I4146,$AG$3:$AH$83,2,FALSE),"")='11.1'!$D$5,TXM!L4146,"")</f>
        <v/>
      </c>
      <c r="N4146" t="str">
        <f>IFERROR(SMALL($M$5:$M$9000,ROWS($M$5:M4146)),"")</f>
        <v/>
      </c>
      <c r="P4146" t="s">
        <v>1639</v>
      </c>
      <c r="S4146" s="388">
        <f>ROWS(R$5:R4146)</f>
        <v>4142</v>
      </c>
      <c r="T4146" s="388" t="str">
        <f>IF(_xlfn.IFNA(VLOOKUP(P4146,$AG$3:$AH$83,2,FALSE),"")='11.1'!$D$5,TXM!S4146,"")</f>
        <v/>
      </c>
      <c r="U4146" t="str">
        <f>IFERROR(SMALL($T$5:$T$9000,ROWS($T$5:T4146)),"")</f>
        <v/>
      </c>
    </row>
    <row r="4147" spans="1:21" ht="14.4" customHeight="1" x14ac:dyDescent="0.3">
      <c r="A4147" t="s">
        <v>1639</v>
      </c>
      <c r="D4147" s="388">
        <f>ROWS(C$5:C4147)</f>
        <v>4143</v>
      </c>
      <c r="E4147" s="388" t="str">
        <f>IF(_xlfn.IFNA(VLOOKUP(A4147,$AG$3:$AH$83,2,FALSE),"")='11.1'!$D$5,TXM!D4147,"")</f>
        <v/>
      </c>
      <c r="F4147" t="str">
        <f>IFERROR(SMALL($E$5:$E$9000,ROWS($E$5:E4147)),"")</f>
        <v/>
      </c>
      <c r="I4147" s="371" t="s">
        <v>36</v>
      </c>
      <c r="J4147" t="s">
        <v>97</v>
      </c>
      <c r="K4147" s="372">
        <v>252501184</v>
      </c>
      <c r="L4147" s="388">
        <f>ROWS(K$5:K4147)</f>
        <v>4143</v>
      </c>
      <c r="M4147" s="388" t="str">
        <f>IF(_xlfn.IFNA(VLOOKUP(I4147,$AG$3:$AH$83,2,FALSE),"")='11.1'!$D$5,TXM!L4147,"")</f>
        <v/>
      </c>
      <c r="N4147" t="str">
        <f>IFERROR(SMALL($M$5:$M$9000,ROWS($M$5:M4147)),"")</f>
        <v/>
      </c>
      <c r="P4147" t="s">
        <v>1639</v>
      </c>
      <c r="S4147" s="388">
        <f>ROWS(R$5:R4147)</f>
        <v>4143</v>
      </c>
      <c r="T4147" s="388" t="str">
        <f>IF(_xlfn.IFNA(VLOOKUP(P4147,$AG$3:$AH$83,2,FALSE),"")='11.1'!$D$5,TXM!S4147,"")</f>
        <v/>
      </c>
      <c r="U4147" t="str">
        <f>IFERROR(SMALL($T$5:$T$9000,ROWS($T$5:T4147)),"")</f>
        <v/>
      </c>
    </row>
    <row r="4148" spans="1:21" ht="14.4" customHeight="1" x14ac:dyDescent="0.3">
      <c r="A4148" t="s">
        <v>1639</v>
      </c>
      <c r="D4148" s="388">
        <f>ROWS(C$5:C4148)</f>
        <v>4144</v>
      </c>
      <c r="E4148" s="388" t="str">
        <f>IF(_xlfn.IFNA(VLOOKUP(A4148,$AG$3:$AH$83,2,FALSE),"")='11.1'!$D$5,TXM!D4148,"")</f>
        <v/>
      </c>
      <c r="F4148" t="str">
        <f>IFERROR(SMALL($E$5:$E$9000,ROWS($E$5:E4148)),"")</f>
        <v/>
      </c>
      <c r="I4148" s="371" t="s">
        <v>36</v>
      </c>
      <c r="J4148" t="s">
        <v>839</v>
      </c>
      <c r="K4148" s="372">
        <v>250377640</v>
      </c>
      <c r="L4148" s="388">
        <f>ROWS(K$5:K4148)</f>
        <v>4144</v>
      </c>
      <c r="M4148" s="388" t="str">
        <f>IF(_xlfn.IFNA(VLOOKUP(I4148,$AG$3:$AH$83,2,FALSE),"")='11.1'!$D$5,TXM!L4148,"")</f>
        <v/>
      </c>
      <c r="N4148" t="str">
        <f>IFERROR(SMALL($M$5:$M$9000,ROWS($M$5:M4148)),"")</f>
        <v/>
      </c>
      <c r="P4148" t="s">
        <v>1639</v>
      </c>
      <c r="S4148" s="388">
        <f>ROWS(R$5:R4148)</f>
        <v>4144</v>
      </c>
      <c r="T4148" s="388" t="str">
        <f>IF(_xlfn.IFNA(VLOOKUP(P4148,$AG$3:$AH$83,2,FALSE),"")='11.1'!$D$5,TXM!S4148,"")</f>
        <v/>
      </c>
      <c r="U4148" t="str">
        <f>IFERROR(SMALL($T$5:$T$9000,ROWS($T$5:T4148)),"")</f>
        <v/>
      </c>
    </row>
    <row r="4149" spans="1:21" ht="14.4" customHeight="1" x14ac:dyDescent="0.3">
      <c r="A4149" t="s">
        <v>1639</v>
      </c>
      <c r="D4149" s="388">
        <f>ROWS(C$5:C4149)</f>
        <v>4145</v>
      </c>
      <c r="E4149" s="388" t="str">
        <f>IF(_xlfn.IFNA(VLOOKUP(A4149,$AG$3:$AH$83,2,FALSE),"")='11.1'!$D$5,TXM!D4149,"")</f>
        <v/>
      </c>
      <c r="F4149" t="str">
        <f>IFERROR(SMALL($E$5:$E$9000,ROWS($E$5:E4149)),"")</f>
        <v/>
      </c>
      <c r="I4149" s="371" t="s">
        <v>36</v>
      </c>
      <c r="J4149" t="s">
        <v>106</v>
      </c>
      <c r="K4149" s="372">
        <v>225760929</v>
      </c>
      <c r="L4149" s="388">
        <f>ROWS(K$5:K4149)</f>
        <v>4145</v>
      </c>
      <c r="M4149" s="388" t="str">
        <f>IF(_xlfn.IFNA(VLOOKUP(I4149,$AG$3:$AH$83,2,FALSE),"")='11.1'!$D$5,TXM!L4149,"")</f>
        <v/>
      </c>
      <c r="N4149" t="str">
        <f>IFERROR(SMALL($M$5:$M$9000,ROWS($M$5:M4149)),"")</f>
        <v/>
      </c>
      <c r="P4149" t="s">
        <v>1639</v>
      </c>
      <c r="S4149" s="388">
        <f>ROWS(R$5:R4149)</f>
        <v>4145</v>
      </c>
      <c r="T4149" s="388" t="str">
        <f>IF(_xlfn.IFNA(VLOOKUP(P4149,$AG$3:$AH$83,2,FALSE),"")='11.1'!$D$5,TXM!S4149,"")</f>
        <v/>
      </c>
      <c r="U4149" t="str">
        <f>IFERROR(SMALL($T$5:$T$9000,ROWS($T$5:T4149)),"")</f>
        <v/>
      </c>
    </row>
    <row r="4150" spans="1:21" ht="14.4" customHeight="1" x14ac:dyDescent="0.3">
      <c r="A4150" t="s">
        <v>1639</v>
      </c>
      <c r="D4150" s="388">
        <f>ROWS(C$5:C4150)</f>
        <v>4146</v>
      </c>
      <c r="E4150" s="388" t="str">
        <f>IF(_xlfn.IFNA(VLOOKUP(A4150,$AG$3:$AH$83,2,FALSE),"")='11.1'!$D$5,TXM!D4150,"")</f>
        <v/>
      </c>
      <c r="F4150" t="str">
        <f>IFERROR(SMALL($E$5:$E$9000,ROWS($E$5:E4150)),"")</f>
        <v/>
      </c>
      <c r="I4150" s="371" t="s">
        <v>36</v>
      </c>
      <c r="J4150" t="s">
        <v>105</v>
      </c>
      <c r="K4150" s="372">
        <v>218935176</v>
      </c>
      <c r="L4150" s="388">
        <f>ROWS(K$5:K4150)</f>
        <v>4146</v>
      </c>
      <c r="M4150" s="388" t="str">
        <f>IF(_xlfn.IFNA(VLOOKUP(I4150,$AG$3:$AH$83,2,FALSE),"")='11.1'!$D$5,TXM!L4150,"")</f>
        <v/>
      </c>
      <c r="N4150" t="str">
        <f>IFERROR(SMALL($M$5:$M$9000,ROWS($M$5:M4150)),"")</f>
        <v/>
      </c>
      <c r="P4150" t="s">
        <v>1639</v>
      </c>
      <c r="S4150" s="388">
        <f>ROWS(R$5:R4150)</f>
        <v>4146</v>
      </c>
      <c r="T4150" s="388" t="str">
        <f>IF(_xlfn.IFNA(VLOOKUP(P4150,$AG$3:$AH$83,2,FALSE),"")='11.1'!$D$5,TXM!S4150,"")</f>
        <v/>
      </c>
      <c r="U4150" t="str">
        <f>IFERROR(SMALL($T$5:$T$9000,ROWS($T$5:T4150)),"")</f>
        <v/>
      </c>
    </row>
    <row r="4151" spans="1:21" ht="14.4" customHeight="1" x14ac:dyDescent="0.3">
      <c r="A4151" t="s">
        <v>1639</v>
      </c>
      <c r="D4151" s="388">
        <f>ROWS(C$5:C4151)</f>
        <v>4147</v>
      </c>
      <c r="E4151" s="388" t="str">
        <f>IF(_xlfn.IFNA(VLOOKUP(A4151,$AG$3:$AH$83,2,FALSE),"")='11.1'!$D$5,TXM!D4151,"")</f>
        <v/>
      </c>
      <c r="F4151" t="str">
        <f>IFERROR(SMALL($E$5:$E$9000,ROWS($E$5:E4151)),"")</f>
        <v/>
      </c>
      <c r="I4151" s="371" t="s">
        <v>36</v>
      </c>
      <c r="J4151" t="s">
        <v>791</v>
      </c>
      <c r="K4151" s="372">
        <v>218869930</v>
      </c>
      <c r="L4151" s="388">
        <f>ROWS(K$5:K4151)</f>
        <v>4147</v>
      </c>
      <c r="M4151" s="388" t="str">
        <f>IF(_xlfn.IFNA(VLOOKUP(I4151,$AG$3:$AH$83,2,FALSE),"")='11.1'!$D$5,TXM!L4151,"")</f>
        <v/>
      </c>
      <c r="N4151" t="str">
        <f>IFERROR(SMALL($M$5:$M$9000,ROWS($M$5:M4151)),"")</f>
        <v/>
      </c>
      <c r="P4151" t="s">
        <v>1639</v>
      </c>
      <c r="S4151" s="388">
        <f>ROWS(R$5:R4151)</f>
        <v>4147</v>
      </c>
      <c r="T4151" s="388" t="str">
        <f>IF(_xlfn.IFNA(VLOOKUP(P4151,$AG$3:$AH$83,2,FALSE),"")='11.1'!$D$5,TXM!S4151,"")</f>
        <v/>
      </c>
      <c r="U4151" t="str">
        <f>IFERROR(SMALL($T$5:$T$9000,ROWS($T$5:T4151)),"")</f>
        <v/>
      </c>
    </row>
    <row r="4152" spans="1:21" ht="14.4" customHeight="1" x14ac:dyDescent="0.3">
      <c r="A4152" t="s">
        <v>1639</v>
      </c>
      <c r="D4152" s="388">
        <f>ROWS(C$5:C4152)</f>
        <v>4148</v>
      </c>
      <c r="E4152" s="388" t="str">
        <f>IF(_xlfn.IFNA(VLOOKUP(A4152,$AG$3:$AH$83,2,FALSE),"")='11.1'!$D$5,TXM!D4152,"")</f>
        <v/>
      </c>
      <c r="F4152" t="str">
        <f>IFERROR(SMALL($E$5:$E$9000,ROWS($E$5:E4152)),"")</f>
        <v/>
      </c>
      <c r="I4152" s="371" t="s">
        <v>36</v>
      </c>
      <c r="J4152" t="s">
        <v>785</v>
      </c>
      <c r="K4152" s="372">
        <v>208802295</v>
      </c>
      <c r="L4152" s="388">
        <f>ROWS(K$5:K4152)</f>
        <v>4148</v>
      </c>
      <c r="M4152" s="388" t="str">
        <f>IF(_xlfn.IFNA(VLOOKUP(I4152,$AG$3:$AH$83,2,FALSE),"")='11.1'!$D$5,TXM!L4152,"")</f>
        <v/>
      </c>
      <c r="N4152" t="str">
        <f>IFERROR(SMALL($M$5:$M$9000,ROWS($M$5:M4152)),"")</f>
        <v/>
      </c>
      <c r="P4152" t="s">
        <v>1639</v>
      </c>
      <c r="S4152" s="388">
        <f>ROWS(R$5:R4152)</f>
        <v>4148</v>
      </c>
      <c r="T4152" s="388" t="str">
        <f>IF(_xlfn.IFNA(VLOOKUP(P4152,$AG$3:$AH$83,2,FALSE),"")='11.1'!$D$5,TXM!S4152,"")</f>
        <v/>
      </c>
      <c r="U4152" t="str">
        <f>IFERROR(SMALL($T$5:$T$9000,ROWS($T$5:T4152)),"")</f>
        <v/>
      </c>
    </row>
    <row r="4153" spans="1:21" ht="14.4" customHeight="1" x14ac:dyDescent="0.3">
      <c r="A4153" t="s">
        <v>1639</v>
      </c>
      <c r="D4153" s="388">
        <f>ROWS(C$5:C4153)</f>
        <v>4149</v>
      </c>
      <c r="E4153" s="388" t="str">
        <f>IF(_xlfn.IFNA(VLOOKUP(A4153,$AG$3:$AH$83,2,FALSE),"")='11.1'!$D$5,TXM!D4153,"")</f>
        <v/>
      </c>
      <c r="F4153" t="str">
        <f>IFERROR(SMALL($E$5:$E$9000,ROWS($E$5:E4153)),"")</f>
        <v/>
      </c>
      <c r="I4153" s="371" t="s">
        <v>36</v>
      </c>
      <c r="J4153" t="s">
        <v>107</v>
      </c>
      <c r="K4153" s="372">
        <v>183404499</v>
      </c>
      <c r="L4153" s="388">
        <f>ROWS(K$5:K4153)</f>
        <v>4149</v>
      </c>
      <c r="M4153" s="388" t="str">
        <f>IF(_xlfn.IFNA(VLOOKUP(I4153,$AG$3:$AH$83,2,FALSE),"")='11.1'!$D$5,TXM!L4153,"")</f>
        <v/>
      </c>
      <c r="N4153" t="str">
        <f>IFERROR(SMALL($M$5:$M$9000,ROWS($M$5:M4153)),"")</f>
        <v/>
      </c>
      <c r="P4153" t="s">
        <v>1639</v>
      </c>
      <c r="S4153" s="388">
        <f>ROWS(R$5:R4153)</f>
        <v>4149</v>
      </c>
      <c r="T4153" s="388" t="str">
        <f>IF(_xlfn.IFNA(VLOOKUP(P4153,$AG$3:$AH$83,2,FALSE),"")='11.1'!$D$5,TXM!S4153,"")</f>
        <v/>
      </c>
      <c r="U4153" t="str">
        <f>IFERROR(SMALL($T$5:$T$9000,ROWS($T$5:T4153)),"")</f>
        <v/>
      </c>
    </row>
    <row r="4154" spans="1:21" ht="14.4" customHeight="1" x14ac:dyDescent="0.3">
      <c r="A4154" t="s">
        <v>1639</v>
      </c>
      <c r="D4154" s="388">
        <f>ROWS(C$5:C4154)</f>
        <v>4150</v>
      </c>
      <c r="E4154" s="388" t="str">
        <f>IF(_xlfn.IFNA(VLOOKUP(A4154,$AG$3:$AH$83,2,FALSE),"")='11.1'!$D$5,TXM!D4154,"")</f>
        <v/>
      </c>
      <c r="F4154" t="str">
        <f>IFERROR(SMALL($E$5:$E$9000,ROWS($E$5:E4154)),"")</f>
        <v/>
      </c>
      <c r="I4154" s="371" t="s">
        <v>36</v>
      </c>
      <c r="J4154" t="s">
        <v>1402</v>
      </c>
      <c r="K4154" s="372">
        <v>161147945</v>
      </c>
      <c r="L4154" s="388">
        <f>ROWS(K$5:K4154)</f>
        <v>4150</v>
      </c>
      <c r="M4154" s="388" t="str">
        <f>IF(_xlfn.IFNA(VLOOKUP(I4154,$AG$3:$AH$83,2,FALSE),"")='11.1'!$D$5,TXM!L4154,"")</f>
        <v/>
      </c>
      <c r="N4154" t="str">
        <f>IFERROR(SMALL($M$5:$M$9000,ROWS($M$5:M4154)),"")</f>
        <v/>
      </c>
      <c r="P4154" t="s">
        <v>1639</v>
      </c>
      <c r="S4154" s="388">
        <f>ROWS(R$5:R4154)</f>
        <v>4150</v>
      </c>
      <c r="T4154" s="388" t="str">
        <f>IF(_xlfn.IFNA(VLOOKUP(P4154,$AG$3:$AH$83,2,FALSE),"")='11.1'!$D$5,TXM!S4154,"")</f>
        <v/>
      </c>
      <c r="U4154" t="str">
        <f>IFERROR(SMALL($T$5:$T$9000,ROWS($T$5:T4154)),"")</f>
        <v/>
      </c>
    </row>
    <row r="4155" spans="1:21" ht="14.4" customHeight="1" x14ac:dyDescent="0.3">
      <c r="A4155" t="s">
        <v>1639</v>
      </c>
      <c r="D4155" s="388">
        <f>ROWS(C$5:C4155)</f>
        <v>4151</v>
      </c>
      <c r="E4155" s="388" t="str">
        <f>IF(_xlfn.IFNA(VLOOKUP(A4155,$AG$3:$AH$83,2,FALSE),"")='11.1'!$D$5,TXM!D4155,"")</f>
        <v/>
      </c>
      <c r="F4155" t="str">
        <f>IFERROR(SMALL($E$5:$E$9000,ROWS($E$5:E4155)),"")</f>
        <v/>
      </c>
      <c r="I4155" s="371" t="s">
        <v>36</v>
      </c>
      <c r="J4155" t="s">
        <v>841</v>
      </c>
      <c r="K4155" s="372">
        <v>157426287</v>
      </c>
      <c r="L4155" s="388">
        <f>ROWS(K$5:K4155)</f>
        <v>4151</v>
      </c>
      <c r="M4155" s="388" t="str">
        <f>IF(_xlfn.IFNA(VLOOKUP(I4155,$AG$3:$AH$83,2,FALSE),"")='11.1'!$D$5,TXM!L4155,"")</f>
        <v/>
      </c>
      <c r="N4155" t="str">
        <f>IFERROR(SMALL($M$5:$M$9000,ROWS($M$5:M4155)),"")</f>
        <v/>
      </c>
      <c r="P4155" t="s">
        <v>1639</v>
      </c>
      <c r="S4155" s="388">
        <f>ROWS(R$5:R4155)</f>
        <v>4151</v>
      </c>
      <c r="T4155" s="388" t="str">
        <f>IF(_xlfn.IFNA(VLOOKUP(P4155,$AG$3:$AH$83,2,FALSE),"")='11.1'!$D$5,TXM!S4155,"")</f>
        <v/>
      </c>
      <c r="U4155" t="str">
        <f>IFERROR(SMALL($T$5:$T$9000,ROWS($T$5:T4155)),"")</f>
        <v/>
      </c>
    </row>
    <row r="4156" spans="1:21" ht="14.4" customHeight="1" x14ac:dyDescent="0.3">
      <c r="A4156" t="s">
        <v>1639</v>
      </c>
      <c r="D4156" s="388">
        <f>ROWS(C$5:C4156)</f>
        <v>4152</v>
      </c>
      <c r="E4156" s="388" t="str">
        <f>IF(_xlfn.IFNA(VLOOKUP(A4156,$AG$3:$AH$83,2,FALSE),"")='11.1'!$D$5,TXM!D4156,"")</f>
        <v/>
      </c>
      <c r="F4156" t="str">
        <f>IFERROR(SMALL($E$5:$E$9000,ROWS($E$5:E4156)),"")</f>
        <v/>
      </c>
      <c r="I4156" s="371" t="s">
        <v>36</v>
      </c>
      <c r="J4156" t="s">
        <v>91</v>
      </c>
      <c r="K4156" s="372">
        <v>154304914</v>
      </c>
      <c r="L4156" s="388">
        <f>ROWS(K$5:K4156)</f>
        <v>4152</v>
      </c>
      <c r="M4156" s="388" t="str">
        <f>IF(_xlfn.IFNA(VLOOKUP(I4156,$AG$3:$AH$83,2,FALSE),"")='11.1'!$D$5,TXM!L4156,"")</f>
        <v/>
      </c>
      <c r="N4156" t="str">
        <f>IFERROR(SMALL($M$5:$M$9000,ROWS($M$5:M4156)),"")</f>
        <v/>
      </c>
      <c r="P4156" t="s">
        <v>1639</v>
      </c>
      <c r="S4156" s="388">
        <f>ROWS(R$5:R4156)</f>
        <v>4152</v>
      </c>
      <c r="T4156" s="388" t="str">
        <f>IF(_xlfn.IFNA(VLOOKUP(P4156,$AG$3:$AH$83,2,FALSE),"")='11.1'!$D$5,TXM!S4156,"")</f>
        <v/>
      </c>
      <c r="U4156" t="str">
        <f>IFERROR(SMALL($T$5:$T$9000,ROWS($T$5:T4156)),"")</f>
        <v/>
      </c>
    </row>
    <row r="4157" spans="1:21" ht="14.4" customHeight="1" x14ac:dyDescent="0.3">
      <c r="A4157" t="s">
        <v>1639</v>
      </c>
      <c r="D4157" s="388">
        <f>ROWS(C$5:C4157)</f>
        <v>4153</v>
      </c>
      <c r="E4157" s="388" t="str">
        <f>IF(_xlfn.IFNA(VLOOKUP(A4157,$AG$3:$AH$83,2,FALSE),"")='11.1'!$D$5,TXM!D4157,"")</f>
        <v/>
      </c>
      <c r="F4157" t="str">
        <f>IFERROR(SMALL($E$5:$E$9000,ROWS($E$5:E4157)),"")</f>
        <v/>
      </c>
      <c r="I4157" s="371" t="s">
        <v>36</v>
      </c>
      <c r="J4157" t="s">
        <v>95</v>
      </c>
      <c r="K4157" s="372">
        <v>153666180</v>
      </c>
      <c r="L4157" s="388">
        <f>ROWS(K$5:K4157)</f>
        <v>4153</v>
      </c>
      <c r="M4157" s="388" t="str">
        <f>IF(_xlfn.IFNA(VLOOKUP(I4157,$AG$3:$AH$83,2,FALSE),"")='11.1'!$D$5,TXM!L4157,"")</f>
        <v/>
      </c>
      <c r="N4157" t="str">
        <f>IFERROR(SMALL($M$5:$M$9000,ROWS($M$5:M4157)),"")</f>
        <v/>
      </c>
      <c r="P4157" t="s">
        <v>1639</v>
      </c>
      <c r="S4157" s="388">
        <f>ROWS(R$5:R4157)</f>
        <v>4153</v>
      </c>
      <c r="T4157" s="388" t="str">
        <f>IF(_xlfn.IFNA(VLOOKUP(P4157,$AG$3:$AH$83,2,FALSE),"")='11.1'!$D$5,TXM!S4157,"")</f>
        <v/>
      </c>
      <c r="U4157" t="str">
        <f>IFERROR(SMALL($T$5:$T$9000,ROWS($T$5:T4157)),"")</f>
        <v/>
      </c>
    </row>
    <row r="4158" spans="1:21" ht="14.4" customHeight="1" x14ac:dyDescent="0.3">
      <c r="A4158" t="s">
        <v>1639</v>
      </c>
      <c r="D4158" s="388">
        <f>ROWS(C$5:C4158)</f>
        <v>4154</v>
      </c>
      <c r="E4158" s="388" t="str">
        <f>IF(_xlfn.IFNA(VLOOKUP(A4158,$AG$3:$AH$83,2,FALSE),"")='11.1'!$D$5,TXM!D4158,"")</f>
        <v/>
      </c>
      <c r="F4158" t="str">
        <f>IFERROR(SMALL($E$5:$E$9000,ROWS($E$5:E4158)),"")</f>
        <v/>
      </c>
      <c r="I4158" s="371" t="s">
        <v>36</v>
      </c>
      <c r="J4158" t="s">
        <v>108</v>
      </c>
      <c r="K4158" s="372">
        <v>141381363</v>
      </c>
      <c r="L4158" s="388">
        <f>ROWS(K$5:K4158)</f>
        <v>4154</v>
      </c>
      <c r="M4158" s="388" t="str">
        <f>IF(_xlfn.IFNA(VLOOKUP(I4158,$AG$3:$AH$83,2,FALSE),"")='11.1'!$D$5,TXM!L4158,"")</f>
        <v/>
      </c>
      <c r="N4158" t="str">
        <f>IFERROR(SMALL($M$5:$M$9000,ROWS($M$5:M4158)),"")</f>
        <v/>
      </c>
      <c r="P4158" t="s">
        <v>1639</v>
      </c>
      <c r="S4158" s="388">
        <f>ROWS(R$5:R4158)</f>
        <v>4154</v>
      </c>
      <c r="T4158" s="388" t="str">
        <f>IF(_xlfn.IFNA(VLOOKUP(P4158,$AG$3:$AH$83,2,FALSE),"")='11.1'!$D$5,TXM!S4158,"")</f>
        <v/>
      </c>
      <c r="U4158" t="str">
        <f>IFERROR(SMALL($T$5:$T$9000,ROWS($T$5:T4158)),"")</f>
        <v/>
      </c>
    </row>
    <row r="4159" spans="1:21" ht="14.4" customHeight="1" x14ac:dyDescent="0.3">
      <c r="A4159" t="s">
        <v>1639</v>
      </c>
      <c r="D4159" s="388">
        <f>ROWS(C$5:C4159)</f>
        <v>4155</v>
      </c>
      <c r="E4159" s="388" t="str">
        <f>IF(_xlfn.IFNA(VLOOKUP(A4159,$AG$3:$AH$83,2,FALSE),"")='11.1'!$D$5,TXM!D4159,"")</f>
        <v/>
      </c>
      <c r="F4159" t="str">
        <f>IFERROR(SMALL($E$5:$E$9000,ROWS($E$5:E4159)),"")</f>
        <v/>
      </c>
      <c r="I4159" s="371" t="s">
        <v>36</v>
      </c>
      <c r="J4159" t="s">
        <v>1265</v>
      </c>
      <c r="K4159" s="372">
        <v>133706588</v>
      </c>
      <c r="L4159" s="388">
        <f>ROWS(K$5:K4159)</f>
        <v>4155</v>
      </c>
      <c r="M4159" s="388" t="str">
        <f>IF(_xlfn.IFNA(VLOOKUP(I4159,$AG$3:$AH$83,2,FALSE),"")='11.1'!$D$5,TXM!L4159,"")</f>
        <v/>
      </c>
      <c r="N4159" t="str">
        <f>IFERROR(SMALL($M$5:$M$9000,ROWS($M$5:M4159)),"")</f>
        <v/>
      </c>
      <c r="P4159" t="s">
        <v>1639</v>
      </c>
      <c r="S4159" s="388">
        <f>ROWS(R$5:R4159)</f>
        <v>4155</v>
      </c>
      <c r="T4159" s="388" t="str">
        <f>IF(_xlfn.IFNA(VLOOKUP(P4159,$AG$3:$AH$83,2,FALSE),"")='11.1'!$D$5,TXM!S4159,"")</f>
        <v/>
      </c>
      <c r="U4159" t="str">
        <f>IFERROR(SMALL($T$5:$T$9000,ROWS($T$5:T4159)),"")</f>
        <v/>
      </c>
    </row>
    <row r="4160" spans="1:21" ht="14.4" customHeight="1" x14ac:dyDescent="0.3">
      <c r="A4160" t="s">
        <v>1639</v>
      </c>
      <c r="D4160" s="388">
        <f>ROWS(C$5:C4160)</f>
        <v>4156</v>
      </c>
      <c r="E4160" s="388" t="str">
        <f>IF(_xlfn.IFNA(VLOOKUP(A4160,$AG$3:$AH$83,2,FALSE),"")='11.1'!$D$5,TXM!D4160,"")</f>
        <v/>
      </c>
      <c r="F4160" t="str">
        <f>IFERROR(SMALL($E$5:$E$9000,ROWS($E$5:E4160)),"")</f>
        <v/>
      </c>
      <c r="I4160" s="371" t="s">
        <v>36</v>
      </c>
      <c r="J4160" t="s">
        <v>1001</v>
      </c>
      <c r="K4160" s="372">
        <v>131095617</v>
      </c>
      <c r="L4160" s="388">
        <f>ROWS(K$5:K4160)</f>
        <v>4156</v>
      </c>
      <c r="M4160" s="388" t="str">
        <f>IF(_xlfn.IFNA(VLOOKUP(I4160,$AG$3:$AH$83,2,FALSE),"")='11.1'!$D$5,TXM!L4160,"")</f>
        <v/>
      </c>
      <c r="N4160" t="str">
        <f>IFERROR(SMALL($M$5:$M$9000,ROWS($M$5:M4160)),"")</f>
        <v/>
      </c>
      <c r="P4160" t="s">
        <v>1639</v>
      </c>
      <c r="S4160" s="388">
        <f>ROWS(R$5:R4160)</f>
        <v>4156</v>
      </c>
      <c r="T4160" s="388" t="str">
        <f>IF(_xlfn.IFNA(VLOOKUP(P4160,$AG$3:$AH$83,2,FALSE),"")='11.1'!$D$5,TXM!S4160,"")</f>
        <v/>
      </c>
      <c r="U4160" t="str">
        <f>IFERROR(SMALL($T$5:$T$9000,ROWS($T$5:T4160)),"")</f>
        <v/>
      </c>
    </row>
    <row r="4161" spans="1:21" ht="14.4" customHeight="1" x14ac:dyDescent="0.3">
      <c r="A4161" t="s">
        <v>1639</v>
      </c>
      <c r="D4161" s="388">
        <f>ROWS(C$5:C4161)</f>
        <v>4157</v>
      </c>
      <c r="E4161" s="388" t="str">
        <f>IF(_xlfn.IFNA(VLOOKUP(A4161,$AG$3:$AH$83,2,FALSE),"")='11.1'!$D$5,TXM!D4161,"")</f>
        <v/>
      </c>
      <c r="F4161" t="str">
        <f>IFERROR(SMALL($E$5:$E$9000,ROWS($E$5:E4161)),"")</f>
        <v/>
      </c>
      <c r="I4161" s="371" t="s">
        <v>36</v>
      </c>
      <c r="J4161" t="s">
        <v>104</v>
      </c>
      <c r="K4161" s="372">
        <v>114415986</v>
      </c>
      <c r="L4161" s="388">
        <f>ROWS(K$5:K4161)</f>
        <v>4157</v>
      </c>
      <c r="M4161" s="388" t="str">
        <f>IF(_xlfn.IFNA(VLOOKUP(I4161,$AG$3:$AH$83,2,FALSE),"")='11.1'!$D$5,TXM!L4161,"")</f>
        <v/>
      </c>
      <c r="N4161" t="str">
        <f>IFERROR(SMALL($M$5:$M$9000,ROWS($M$5:M4161)),"")</f>
        <v/>
      </c>
      <c r="P4161" t="s">
        <v>1639</v>
      </c>
      <c r="S4161" s="388">
        <f>ROWS(R$5:R4161)</f>
        <v>4157</v>
      </c>
      <c r="T4161" s="388" t="str">
        <f>IF(_xlfn.IFNA(VLOOKUP(P4161,$AG$3:$AH$83,2,FALSE),"")='11.1'!$D$5,TXM!S4161,"")</f>
        <v/>
      </c>
      <c r="U4161" t="str">
        <f>IFERROR(SMALL($T$5:$T$9000,ROWS($T$5:T4161)),"")</f>
        <v/>
      </c>
    </row>
    <row r="4162" spans="1:21" ht="14.4" customHeight="1" x14ac:dyDescent="0.3">
      <c r="A4162" t="s">
        <v>1639</v>
      </c>
      <c r="D4162" s="388">
        <f>ROWS(C$5:C4162)</f>
        <v>4158</v>
      </c>
      <c r="E4162" s="388" t="str">
        <f>IF(_xlfn.IFNA(VLOOKUP(A4162,$AG$3:$AH$83,2,FALSE),"")='11.1'!$D$5,TXM!D4162,"")</f>
        <v/>
      </c>
      <c r="F4162" t="str">
        <f>IFERROR(SMALL($E$5:$E$9000,ROWS($E$5:E4162)),"")</f>
        <v/>
      </c>
      <c r="I4162" s="371" t="s">
        <v>36</v>
      </c>
      <c r="J4162" t="s">
        <v>849</v>
      </c>
      <c r="K4162" s="372">
        <v>101583412</v>
      </c>
      <c r="L4162" s="388">
        <f>ROWS(K$5:K4162)</f>
        <v>4158</v>
      </c>
      <c r="M4162" s="388" t="str">
        <f>IF(_xlfn.IFNA(VLOOKUP(I4162,$AG$3:$AH$83,2,FALSE),"")='11.1'!$D$5,TXM!L4162,"")</f>
        <v/>
      </c>
      <c r="N4162" t="str">
        <f>IFERROR(SMALL($M$5:$M$9000,ROWS($M$5:M4162)),"")</f>
        <v/>
      </c>
      <c r="P4162" t="s">
        <v>1639</v>
      </c>
      <c r="S4162" s="388">
        <f>ROWS(R$5:R4162)</f>
        <v>4158</v>
      </c>
      <c r="T4162" s="388" t="str">
        <f>IF(_xlfn.IFNA(VLOOKUP(P4162,$AG$3:$AH$83,2,FALSE),"")='11.1'!$D$5,TXM!S4162,"")</f>
        <v/>
      </c>
      <c r="U4162" t="str">
        <f>IFERROR(SMALL($T$5:$T$9000,ROWS($T$5:T4162)),"")</f>
        <v/>
      </c>
    </row>
    <row r="4163" spans="1:21" ht="14.4" customHeight="1" x14ac:dyDescent="0.3">
      <c r="A4163" t="s">
        <v>1639</v>
      </c>
      <c r="D4163" s="388">
        <f>ROWS(C$5:C4163)</f>
        <v>4159</v>
      </c>
      <c r="E4163" s="388" t="str">
        <f>IF(_xlfn.IFNA(VLOOKUP(A4163,$AG$3:$AH$83,2,FALSE),"")='11.1'!$D$5,TXM!D4163,"")</f>
        <v/>
      </c>
      <c r="F4163" t="str">
        <f>IFERROR(SMALL($E$5:$E$9000,ROWS($E$5:E4163)),"")</f>
        <v/>
      </c>
      <c r="I4163" s="371" t="s">
        <v>36</v>
      </c>
      <c r="J4163" t="s">
        <v>999</v>
      </c>
      <c r="K4163" s="372">
        <v>100851520</v>
      </c>
      <c r="L4163" s="388">
        <f>ROWS(K$5:K4163)</f>
        <v>4159</v>
      </c>
      <c r="M4163" s="388" t="str">
        <f>IF(_xlfn.IFNA(VLOOKUP(I4163,$AG$3:$AH$83,2,FALSE),"")='11.1'!$D$5,TXM!L4163,"")</f>
        <v/>
      </c>
      <c r="N4163" t="str">
        <f>IFERROR(SMALL($M$5:$M$9000,ROWS($M$5:M4163)),"")</f>
        <v/>
      </c>
      <c r="P4163" t="s">
        <v>1639</v>
      </c>
      <c r="S4163" s="388">
        <f>ROWS(R$5:R4163)</f>
        <v>4159</v>
      </c>
      <c r="T4163" s="388" t="str">
        <f>IF(_xlfn.IFNA(VLOOKUP(P4163,$AG$3:$AH$83,2,FALSE),"")='11.1'!$D$5,TXM!S4163,"")</f>
        <v/>
      </c>
      <c r="U4163" t="str">
        <f>IFERROR(SMALL($T$5:$T$9000,ROWS($T$5:T4163)),"")</f>
        <v/>
      </c>
    </row>
    <row r="4164" spans="1:21" ht="14.4" customHeight="1" x14ac:dyDescent="0.3">
      <c r="A4164" t="s">
        <v>1639</v>
      </c>
      <c r="D4164" s="388">
        <f>ROWS(C$5:C4164)</f>
        <v>4160</v>
      </c>
      <c r="E4164" s="388" t="str">
        <f>IF(_xlfn.IFNA(VLOOKUP(A4164,$AG$3:$AH$83,2,FALSE),"")='11.1'!$D$5,TXM!D4164,"")</f>
        <v/>
      </c>
      <c r="F4164" t="str">
        <f>IFERROR(SMALL($E$5:$E$9000,ROWS($E$5:E4164)),"")</f>
        <v/>
      </c>
      <c r="I4164" s="371" t="s">
        <v>36</v>
      </c>
      <c r="J4164" t="s">
        <v>1434</v>
      </c>
      <c r="K4164" s="372">
        <v>98755815</v>
      </c>
      <c r="L4164" s="388">
        <f>ROWS(K$5:K4164)</f>
        <v>4160</v>
      </c>
      <c r="M4164" s="388" t="str">
        <f>IF(_xlfn.IFNA(VLOOKUP(I4164,$AG$3:$AH$83,2,FALSE),"")='11.1'!$D$5,TXM!L4164,"")</f>
        <v/>
      </c>
      <c r="N4164" t="str">
        <f>IFERROR(SMALL($M$5:$M$9000,ROWS($M$5:M4164)),"")</f>
        <v/>
      </c>
      <c r="P4164" t="s">
        <v>1639</v>
      </c>
      <c r="S4164" s="388">
        <f>ROWS(R$5:R4164)</f>
        <v>4160</v>
      </c>
      <c r="T4164" s="388" t="str">
        <f>IF(_xlfn.IFNA(VLOOKUP(P4164,$AG$3:$AH$83,2,FALSE),"")='11.1'!$D$5,TXM!S4164,"")</f>
        <v/>
      </c>
      <c r="U4164" t="str">
        <f>IFERROR(SMALL($T$5:$T$9000,ROWS($T$5:T4164)),"")</f>
        <v/>
      </c>
    </row>
    <row r="4165" spans="1:21" ht="14.4" customHeight="1" x14ac:dyDescent="0.3">
      <c r="A4165" t="s">
        <v>1639</v>
      </c>
      <c r="D4165" s="388">
        <f>ROWS(C$5:C4165)</f>
        <v>4161</v>
      </c>
      <c r="E4165" s="388" t="str">
        <f>IF(_xlfn.IFNA(VLOOKUP(A4165,$AG$3:$AH$83,2,FALSE),"")='11.1'!$D$5,TXM!D4165,"")</f>
        <v/>
      </c>
      <c r="F4165" t="str">
        <f>IFERROR(SMALL($E$5:$E$9000,ROWS($E$5:E4165)),"")</f>
        <v/>
      </c>
      <c r="I4165" s="371" t="s">
        <v>36</v>
      </c>
      <c r="J4165" t="s">
        <v>1318</v>
      </c>
      <c r="K4165" s="372">
        <v>95539321</v>
      </c>
      <c r="L4165" s="388">
        <f>ROWS(K$5:K4165)</f>
        <v>4161</v>
      </c>
      <c r="M4165" s="388" t="str">
        <f>IF(_xlfn.IFNA(VLOOKUP(I4165,$AG$3:$AH$83,2,FALSE),"")='11.1'!$D$5,TXM!L4165,"")</f>
        <v/>
      </c>
      <c r="N4165" t="str">
        <f>IFERROR(SMALL($M$5:$M$9000,ROWS($M$5:M4165)),"")</f>
        <v/>
      </c>
      <c r="P4165" t="s">
        <v>1639</v>
      </c>
      <c r="S4165" s="388">
        <f>ROWS(R$5:R4165)</f>
        <v>4161</v>
      </c>
      <c r="T4165" s="388" t="str">
        <f>IF(_xlfn.IFNA(VLOOKUP(P4165,$AG$3:$AH$83,2,FALSE),"")='11.1'!$D$5,TXM!S4165,"")</f>
        <v/>
      </c>
      <c r="U4165" t="str">
        <f>IFERROR(SMALL($T$5:$T$9000,ROWS($T$5:T4165)),"")</f>
        <v/>
      </c>
    </row>
    <row r="4166" spans="1:21" ht="14.4" customHeight="1" x14ac:dyDescent="0.3">
      <c r="A4166" t="s">
        <v>1639</v>
      </c>
      <c r="D4166" s="388">
        <f>ROWS(C$5:C4166)</f>
        <v>4162</v>
      </c>
      <c r="E4166" s="388" t="str">
        <f>IF(_xlfn.IFNA(VLOOKUP(A4166,$AG$3:$AH$83,2,FALSE),"")='11.1'!$D$5,TXM!D4166,"")</f>
        <v/>
      </c>
      <c r="F4166" t="str">
        <f>IFERROR(SMALL($E$5:$E$9000,ROWS($E$5:E4166)),"")</f>
        <v/>
      </c>
      <c r="I4166" s="371" t="s">
        <v>36</v>
      </c>
      <c r="J4166" t="s">
        <v>793</v>
      </c>
      <c r="K4166" s="372">
        <v>93989966</v>
      </c>
      <c r="L4166" s="388">
        <f>ROWS(K$5:K4166)</f>
        <v>4162</v>
      </c>
      <c r="M4166" s="388" t="str">
        <f>IF(_xlfn.IFNA(VLOOKUP(I4166,$AG$3:$AH$83,2,FALSE),"")='11.1'!$D$5,TXM!L4166,"")</f>
        <v/>
      </c>
      <c r="N4166" t="str">
        <f>IFERROR(SMALL($M$5:$M$9000,ROWS($M$5:M4166)),"")</f>
        <v/>
      </c>
      <c r="P4166" t="s">
        <v>1639</v>
      </c>
      <c r="S4166" s="388">
        <f>ROWS(R$5:R4166)</f>
        <v>4162</v>
      </c>
      <c r="T4166" s="388" t="str">
        <f>IF(_xlfn.IFNA(VLOOKUP(P4166,$AG$3:$AH$83,2,FALSE),"")='11.1'!$D$5,TXM!S4166,"")</f>
        <v/>
      </c>
      <c r="U4166" t="str">
        <f>IFERROR(SMALL($T$5:$T$9000,ROWS($T$5:T4166)),"")</f>
        <v/>
      </c>
    </row>
    <row r="4167" spans="1:21" ht="14.4" customHeight="1" x14ac:dyDescent="0.3">
      <c r="A4167" t="s">
        <v>1639</v>
      </c>
      <c r="D4167" s="388">
        <f>ROWS(C$5:C4167)</f>
        <v>4163</v>
      </c>
      <c r="E4167" s="388" t="str">
        <f>IF(_xlfn.IFNA(VLOOKUP(A4167,$AG$3:$AH$83,2,FALSE),"")='11.1'!$D$5,TXM!D4167,"")</f>
        <v/>
      </c>
      <c r="F4167" t="str">
        <f>IFERROR(SMALL($E$5:$E$9000,ROWS($E$5:E4167)),"")</f>
        <v/>
      </c>
      <c r="I4167" s="371" t="s">
        <v>36</v>
      </c>
      <c r="J4167" t="s">
        <v>861</v>
      </c>
      <c r="K4167" s="372">
        <v>78913310</v>
      </c>
      <c r="L4167" s="388">
        <f>ROWS(K$5:K4167)</f>
        <v>4163</v>
      </c>
      <c r="M4167" s="388" t="str">
        <f>IF(_xlfn.IFNA(VLOOKUP(I4167,$AG$3:$AH$83,2,FALSE),"")='11.1'!$D$5,TXM!L4167,"")</f>
        <v/>
      </c>
      <c r="N4167" t="str">
        <f>IFERROR(SMALL($M$5:$M$9000,ROWS($M$5:M4167)),"")</f>
        <v/>
      </c>
      <c r="P4167" t="s">
        <v>1639</v>
      </c>
      <c r="S4167" s="388">
        <f>ROWS(R$5:R4167)</f>
        <v>4163</v>
      </c>
      <c r="T4167" s="388" t="str">
        <f>IF(_xlfn.IFNA(VLOOKUP(P4167,$AG$3:$AH$83,2,FALSE),"")='11.1'!$D$5,TXM!S4167,"")</f>
        <v/>
      </c>
      <c r="U4167" t="str">
        <f>IFERROR(SMALL($T$5:$T$9000,ROWS($T$5:T4167)),"")</f>
        <v/>
      </c>
    </row>
    <row r="4168" spans="1:21" ht="14.4" customHeight="1" x14ac:dyDescent="0.3">
      <c r="A4168" t="s">
        <v>1639</v>
      </c>
      <c r="D4168" s="388">
        <f>ROWS(C$5:C4168)</f>
        <v>4164</v>
      </c>
      <c r="E4168" s="388" t="str">
        <f>IF(_xlfn.IFNA(VLOOKUP(A4168,$AG$3:$AH$83,2,FALSE),"")='11.1'!$D$5,TXM!D4168,"")</f>
        <v/>
      </c>
      <c r="F4168" t="str">
        <f>IFERROR(SMALL($E$5:$E$9000,ROWS($E$5:E4168)),"")</f>
        <v/>
      </c>
      <c r="I4168" s="371" t="s">
        <v>36</v>
      </c>
      <c r="J4168" t="s">
        <v>1275</v>
      </c>
      <c r="K4168" s="372">
        <v>70700342</v>
      </c>
      <c r="L4168" s="388">
        <f>ROWS(K$5:K4168)</f>
        <v>4164</v>
      </c>
      <c r="M4168" s="388" t="str">
        <f>IF(_xlfn.IFNA(VLOOKUP(I4168,$AG$3:$AH$83,2,FALSE),"")='11.1'!$D$5,TXM!L4168,"")</f>
        <v/>
      </c>
      <c r="N4168" t="str">
        <f>IFERROR(SMALL($M$5:$M$9000,ROWS($M$5:M4168)),"")</f>
        <v/>
      </c>
      <c r="P4168" t="s">
        <v>1639</v>
      </c>
      <c r="S4168" s="388">
        <f>ROWS(R$5:R4168)</f>
        <v>4164</v>
      </c>
      <c r="T4168" s="388" t="str">
        <f>IF(_xlfn.IFNA(VLOOKUP(P4168,$AG$3:$AH$83,2,FALSE),"")='11.1'!$D$5,TXM!S4168,"")</f>
        <v/>
      </c>
      <c r="U4168" t="str">
        <f>IFERROR(SMALL($T$5:$T$9000,ROWS($T$5:T4168)),"")</f>
        <v/>
      </c>
    </row>
    <row r="4169" spans="1:21" ht="14.4" customHeight="1" x14ac:dyDescent="0.3">
      <c r="A4169" t="s">
        <v>1639</v>
      </c>
      <c r="D4169" s="388">
        <f>ROWS(C$5:C4169)</f>
        <v>4165</v>
      </c>
      <c r="E4169" s="388" t="str">
        <f>IF(_xlfn.IFNA(VLOOKUP(A4169,$AG$3:$AH$83,2,FALSE),"")='11.1'!$D$5,TXM!D4169,"")</f>
        <v/>
      </c>
      <c r="F4169" t="str">
        <f>IFERROR(SMALL($E$5:$E$9000,ROWS($E$5:E4169)),"")</f>
        <v/>
      </c>
      <c r="I4169" s="371" t="s">
        <v>36</v>
      </c>
      <c r="J4169" t="s">
        <v>1005</v>
      </c>
      <c r="K4169" s="372">
        <v>64725950</v>
      </c>
      <c r="L4169" s="388">
        <f>ROWS(K$5:K4169)</f>
        <v>4165</v>
      </c>
      <c r="M4169" s="388" t="str">
        <f>IF(_xlfn.IFNA(VLOOKUP(I4169,$AG$3:$AH$83,2,FALSE),"")='11.1'!$D$5,TXM!L4169,"")</f>
        <v/>
      </c>
      <c r="N4169" t="str">
        <f>IFERROR(SMALL($M$5:$M$9000,ROWS($M$5:M4169)),"")</f>
        <v/>
      </c>
      <c r="P4169" t="s">
        <v>1639</v>
      </c>
      <c r="S4169" s="388">
        <f>ROWS(R$5:R4169)</f>
        <v>4165</v>
      </c>
      <c r="T4169" s="388" t="str">
        <f>IF(_xlfn.IFNA(VLOOKUP(P4169,$AG$3:$AH$83,2,FALSE),"")='11.1'!$D$5,TXM!S4169,"")</f>
        <v/>
      </c>
      <c r="U4169" t="str">
        <f>IFERROR(SMALL($T$5:$T$9000,ROWS($T$5:T4169)),"")</f>
        <v/>
      </c>
    </row>
    <row r="4170" spans="1:21" ht="14.4" customHeight="1" x14ac:dyDescent="0.3">
      <c r="A4170" t="s">
        <v>1639</v>
      </c>
      <c r="D4170" s="388">
        <f>ROWS(C$5:C4170)</f>
        <v>4166</v>
      </c>
      <c r="E4170" s="388" t="str">
        <f>IF(_xlfn.IFNA(VLOOKUP(A4170,$AG$3:$AH$83,2,FALSE),"")='11.1'!$D$5,TXM!D4170,"")</f>
        <v/>
      </c>
      <c r="F4170" t="str">
        <f>IFERROR(SMALL($E$5:$E$9000,ROWS($E$5:E4170)),"")</f>
        <v/>
      </c>
      <c r="I4170" s="371" t="s">
        <v>36</v>
      </c>
      <c r="J4170" t="s">
        <v>779</v>
      </c>
      <c r="K4170" s="372">
        <v>62550737</v>
      </c>
      <c r="L4170" s="388">
        <f>ROWS(K$5:K4170)</f>
        <v>4166</v>
      </c>
      <c r="M4170" s="388" t="str">
        <f>IF(_xlfn.IFNA(VLOOKUP(I4170,$AG$3:$AH$83,2,FALSE),"")='11.1'!$D$5,TXM!L4170,"")</f>
        <v/>
      </c>
      <c r="N4170" t="str">
        <f>IFERROR(SMALL($M$5:$M$9000,ROWS($M$5:M4170)),"")</f>
        <v/>
      </c>
      <c r="P4170" t="s">
        <v>1639</v>
      </c>
      <c r="S4170" s="388">
        <f>ROWS(R$5:R4170)</f>
        <v>4166</v>
      </c>
      <c r="T4170" s="388" t="str">
        <f>IF(_xlfn.IFNA(VLOOKUP(P4170,$AG$3:$AH$83,2,FALSE),"")='11.1'!$D$5,TXM!S4170,"")</f>
        <v/>
      </c>
      <c r="U4170" t="str">
        <f>IFERROR(SMALL($T$5:$T$9000,ROWS($T$5:T4170)),"")</f>
        <v/>
      </c>
    </row>
    <row r="4171" spans="1:21" ht="14.4" customHeight="1" x14ac:dyDescent="0.3">
      <c r="A4171" t="s">
        <v>1639</v>
      </c>
      <c r="D4171" s="388">
        <f>ROWS(C$5:C4171)</f>
        <v>4167</v>
      </c>
      <c r="E4171" s="388" t="str">
        <f>IF(_xlfn.IFNA(VLOOKUP(A4171,$AG$3:$AH$83,2,FALSE),"")='11.1'!$D$5,TXM!D4171,"")</f>
        <v/>
      </c>
      <c r="F4171" t="str">
        <f>IFERROR(SMALL($E$5:$E$9000,ROWS($E$5:E4171)),"")</f>
        <v/>
      </c>
      <c r="I4171" s="371" t="s">
        <v>36</v>
      </c>
      <c r="J4171" t="s">
        <v>811</v>
      </c>
      <c r="K4171" s="372">
        <v>60161228</v>
      </c>
      <c r="L4171" s="388">
        <f>ROWS(K$5:K4171)</f>
        <v>4167</v>
      </c>
      <c r="M4171" s="388" t="str">
        <f>IF(_xlfn.IFNA(VLOOKUP(I4171,$AG$3:$AH$83,2,FALSE),"")='11.1'!$D$5,TXM!L4171,"")</f>
        <v/>
      </c>
      <c r="N4171" t="str">
        <f>IFERROR(SMALL($M$5:$M$9000,ROWS($M$5:M4171)),"")</f>
        <v/>
      </c>
      <c r="P4171" t="s">
        <v>1639</v>
      </c>
      <c r="S4171" s="388">
        <f>ROWS(R$5:R4171)</f>
        <v>4167</v>
      </c>
      <c r="T4171" s="388" t="str">
        <f>IF(_xlfn.IFNA(VLOOKUP(P4171,$AG$3:$AH$83,2,FALSE),"")='11.1'!$D$5,TXM!S4171,"")</f>
        <v/>
      </c>
      <c r="U4171" t="str">
        <f>IFERROR(SMALL($T$5:$T$9000,ROWS($T$5:T4171)),"")</f>
        <v/>
      </c>
    </row>
    <row r="4172" spans="1:21" ht="14.4" customHeight="1" x14ac:dyDescent="0.3">
      <c r="A4172" t="s">
        <v>1639</v>
      </c>
      <c r="D4172" s="388">
        <f>ROWS(C$5:C4172)</f>
        <v>4168</v>
      </c>
      <c r="E4172" s="388" t="str">
        <f>IF(_xlfn.IFNA(VLOOKUP(A4172,$AG$3:$AH$83,2,FALSE),"")='11.1'!$D$5,TXM!D4172,"")</f>
        <v/>
      </c>
      <c r="F4172" t="str">
        <f>IFERROR(SMALL($E$5:$E$9000,ROWS($E$5:E4172)),"")</f>
        <v/>
      </c>
      <c r="I4172" s="371" t="s">
        <v>36</v>
      </c>
      <c r="J4172" t="s">
        <v>789</v>
      </c>
      <c r="K4172" s="372">
        <v>58452832</v>
      </c>
      <c r="L4172" s="388">
        <f>ROWS(K$5:K4172)</f>
        <v>4168</v>
      </c>
      <c r="M4172" s="388" t="str">
        <f>IF(_xlfn.IFNA(VLOOKUP(I4172,$AG$3:$AH$83,2,FALSE),"")='11.1'!$D$5,TXM!L4172,"")</f>
        <v/>
      </c>
      <c r="N4172" t="str">
        <f>IFERROR(SMALL($M$5:$M$9000,ROWS($M$5:M4172)),"")</f>
        <v/>
      </c>
      <c r="P4172" t="s">
        <v>1639</v>
      </c>
      <c r="S4172" s="388">
        <f>ROWS(R$5:R4172)</f>
        <v>4168</v>
      </c>
      <c r="T4172" s="388" t="str">
        <f>IF(_xlfn.IFNA(VLOOKUP(P4172,$AG$3:$AH$83,2,FALSE),"")='11.1'!$D$5,TXM!S4172,"")</f>
        <v/>
      </c>
      <c r="U4172" t="str">
        <f>IFERROR(SMALL($T$5:$T$9000,ROWS($T$5:T4172)),"")</f>
        <v/>
      </c>
    </row>
    <row r="4173" spans="1:21" ht="14.4" customHeight="1" x14ac:dyDescent="0.3">
      <c r="A4173" t="s">
        <v>1639</v>
      </c>
      <c r="D4173" s="388">
        <f>ROWS(C$5:C4173)</f>
        <v>4169</v>
      </c>
      <c r="E4173" s="388" t="str">
        <f>IF(_xlfn.IFNA(VLOOKUP(A4173,$AG$3:$AH$83,2,FALSE),"")='11.1'!$D$5,TXM!D4173,"")</f>
        <v/>
      </c>
      <c r="F4173" t="str">
        <f>IFERROR(SMALL($E$5:$E$9000,ROWS($E$5:E4173)),"")</f>
        <v/>
      </c>
      <c r="I4173" s="371" t="s">
        <v>36</v>
      </c>
      <c r="J4173" t="s">
        <v>98</v>
      </c>
      <c r="K4173" s="372">
        <v>57651718</v>
      </c>
      <c r="L4173" s="388">
        <f>ROWS(K$5:K4173)</f>
        <v>4169</v>
      </c>
      <c r="M4173" s="388" t="str">
        <f>IF(_xlfn.IFNA(VLOOKUP(I4173,$AG$3:$AH$83,2,FALSE),"")='11.1'!$D$5,TXM!L4173,"")</f>
        <v/>
      </c>
      <c r="N4173" t="str">
        <f>IFERROR(SMALL($M$5:$M$9000,ROWS($M$5:M4173)),"")</f>
        <v/>
      </c>
      <c r="P4173" t="s">
        <v>1639</v>
      </c>
      <c r="S4173" s="388">
        <f>ROWS(R$5:R4173)</f>
        <v>4169</v>
      </c>
      <c r="T4173" s="388" t="str">
        <f>IF(_xlfn.IFNA(VLOOKUP(P4173,$AG$3:$AH$83,2,FALSE),"")='11.1'!$D$5,TXM!S4173,"")</f>
        <v/>
      </c>
      <c r="U4173" t="str">
        <f>IFERROR(SMALL($T$5:$T$9000,ROWS($T$5:T4173)),"")</f>
        <v/>
      </c>
    </row>
    <row r="4174" spans="1:21" ht="14.4" customHeight="1" x14ac:dyDescent="0.3">
      <c r="A4174" t="s">
        <v>1639</v>
      </c>
      <c r="D4174" s="388">
        <f>ROWS(C$5:C4174)</f>
        <v>4170</v>
      </c>
      <c r="E4174" s="388" t="str">
        <f>IF(_xlfn.IFNA(VLOOKUP(A4174,$AG$3:$AH$83,2,FALSE),"")='11.1'!$D$5,TXM!D4174,"")</f>
        <v/>
      </c>
      <c r="F4174" t="str">
        <f>IFERROR(SMALL($E$5:$E$9000,ROWS($E$5:E4174)),"")</f>
        <v/>
      </c>
      <c r="I4174" s="371" t="s">
        <v>36</v>
      </c>
      <c r="J4174" t="s">
        <v>1500</v>
      </c>
      <c r="K4174" s="372">
        <v>57029942</v>
      </c>
      <c r="L4174" s="388">
        <f>ROWS(K$5:K4174)</f>
        <v>4170</v>
      </c>
      <c r="M4174" s="388" t="str">
        <f>IF(_xlfn.IFNA(VLOOKUP(I4174,$AG$3:$AH$83,2,FALSE),"")='11.1'!$D$5,TXM!L4174,"")</f>
        <v/>
      </c>
      <c r="N4174" t="str">
        <f>IFERROR(SMALL($M$5:$M$9000,ROWS($M$5:M4174)),"")</f>
        <v/>
      </c>
      <c r="P4174" t="s">
        <v>1639</v>
      </c>
      <c r="S4174" s="388">
        <f>ROWS(R$5:R4174)</f>
        <v>4170</v>
      </c>
      <c r="T4174" s="388" t="str">
        <f>IF(_xlfn.IFNA(VLOOKUP(P4174,$AG$3:$AH$83,2,FALSE),"")='11.1'!$D$5,TXM!S4174,"")</f>
        <v/>
      </c>
      <c r="U4174" t="str">
        <f>IFERROR(SMALL($T$5:$T$9000,ROWS($T$5:T4174)),"")</f>
        <v/>
      </c>
    </row>
    <row r="4175" spans="1:21" ht="14.4" customHeight="1" x14ac:dyDescent="0.3">
      <c r="A4175" t="s">
        <v>1639</v>
      </c>
      <c r="D4175" s="388">
        <f>ROWS(C$5:C4175)</f>
        <v>4171</v>
      </c>
      <c r="E4175" s="388" t="str">
        <f>IF(_xlfn.IFNA(VLOOKUP(A4175,$AG$3:$AH$83,2,FALSE),"")='11.1'!$D$5,TXM!D4175,"")</f>
        <v/>
      </c>
      <c r="F4175" t="str">
        <f>IFERROR(SMALL($E$5:$E$9000,ROWS($E$5:E4175)),"")</f>
        <v/>
      </c>
      <c r="I4175" s="371" t="s">
        <v>36</v>
      </c>
      <c r="J4175" t="s">
        <v>825</v>
      </c>
      <c r="K4175" s="372">
        <v>53371558</v>
      </c>
      <c r="L4175" s="388">
        <f>ROWS(K$5:K4175)</f>
        <v>4171</v>
      </c>
      <c r="M4175" s="388" t="str">
        <f>IF(_xlfn.IFNA(VLOOKUP(I4175,$AG$3:$AH$83,2,FALSE),"")='11.1'!$D$5,TXM!L4175,"")</f>
        <v/>
      </c>
      <c r="N4175" t="str">
        <f>IFERROR(SMALL($M$5:$M$9000,ROWS($M$5:M4175)),"")</f>
        <v/>
      </c>
      <c r="P4175" t="s">
        <v>1639</v>
      </c>
      <c r="S4175" s="388">
        <f>ROWS(R$5:R4175)</f>
        <v>4171</v>
      </c>
      <c r="T4175" s="388" t="str">
        <f>IF(_xlfn.IFNA(VLOOKUP(P4175,$AG$3:$AH$83,2,FALSE),"")='11.1'!$D$5,TXM!S4175,"")</f>
        <v/>
      </c>
      <c r="U4175" t="str">
        <f>IFERROR(SMALL($T$5:$T$9000,ROWS($T$5:T4175)),"")</f>
        <v/>
      </c>
    </row>
    <row r="4176" spans="1:21" ht="14.4" customHeight="1" x14ac:dyDescent="0.3">
      <c r="A4176" t="s">
        <v>1639</v>
      </c>
      <c r="D4176" s="388">
        <f>ROWS(C$5:C4176)</f>
        <v>4172</v>
      </c>
      <c r="E4176" s="388" t="str">
        <f>IF(_xlfn.IFNA(VLOOKUP(A4176,$AG$3:$AH$83,2,FALSE),"")='11.1'!$D$5,TXM!D4176,"")</f>
        <v/>
      </c>
      <c r="F4176" t="str">
        <f>IFERROR(SMALL($E$5:$E$9000,ROWS($E$5:E4176)),"")</f>
        <v/>
      </c>
      <c r="I4176" s="371" t="s">
        <v>36</v>
      </c>
      <c r="J4176" t="s">
        <v>837</v>
      </c>
      <c r="K4176" s="372">
        <v>52885212</v>
      </c>
      <c r="L4176" s="388">
        <f>ROWS(K$5:K4176)</f>
        <v>4172</v>
      </c>
      <c r="M4176" s="388" t="str">
        <f>IF(_xlfn.IFNA(VLOOKUP(I4176,$AG$3:$AH$83,2,FALSE),"")='11.1'!$D$5,TXM!L4176,"")</f>
        <v/>
      </c>
      <c r="N4176" t="str">
        <f>IFERROR(SMALL($M$5:$M$9000,ROWS($M$5:M4176)),"")</f>
        <v/>
      </c>
      <c r="P4176" t="s">
        <v>1639</v>
      </c>
      <c r="S4176" s="388">
        <f>ROWS(R$5:R4176)</f>
        <v>4172</v>
      </c>
      <c r="T4176" s="388" t="str">
        <f>IF(_xlfn.IFNA(VLOOKUP(P4176,$AG$3:$AH$83,2,FALSE),"")='11.1'!$D$5,TXM!S4176,"")</f>
        <v/>
      </c>
      <c r="U4176" t="str">
        <f>IFERROR(SMALL($T$5:$T$9000,ROWS($T$5:T4176)),"")</f>
        <v/>
      </c>
    </row>
    <row r="4177" spans="1:21" ht="14.4" customHeight="1" x14ac:dyDescent="0.3">
      <c r="A4177" t="s">
        <v>1639</v>
      </c>
      <c r="D4177" s="388">
        <f>ROWS(C$5:C4177)</f>
        <v>4173</v>
      </c>
      <c r="E4177" s="388" t="str">
        <f>IF(_xlfn.IFNA(VLOOKUP(A4177,$AG$3:$AH$83,2,FALSE),"")='11.1'!$D$5,TXM!D4177,"")</f>
        <v/>
      </c>
      <c r="F4177" t="str">
        <f>IFERROR(SMALL($E$5:$E$9000,ROWS($E$5:E4177)),"")</f>
        <v/>
      </c>
      <c r="I4177" s="371" t="s">
        <v>36</v>
      </c>
      <c r="J4177" t="s">
        <v>827</v>
      </c>
      <c r="K4177" s="372">
        <v>48956704</v>
      </c>
      <c r="L4177" s="388">
        <f>ROWS(K$5:K4177)</f>
        <v>4173</v>
      </c>
      <c r="M4177" s="388" t="str">
        <f>IF(_xlfn.IFNA(VLOOKUP(I4177,$AG$3:$AH$83,2,FALSE),"")='11.1'!$D$5,TXM!L4177,"")</f>
        <v/>
      </c>
      <c r="N4177" t="str">
        <f>IFERROR(SMALL($M$5:$M$9000,ROWS($M$5:M4177)),"")</f>
        <v/>
      </c>
      <c r="P4177" t="s">
        <v>1639</v>
      </c>
      <c r="S4177" s="388">
        <f>ROWS(R$5:R4177)</f>
        <v>4173</v>
      </c>
      <c r="T4177" s="388" t="str">
        <f>IF(_xlfn.IFNA(VLOOKUP(P4177,$AG$3:$AH$83,2,FALSE),"")='11.1'!$D$5,TXM!S4177,"")</f>
        <v/>
      </c>
      <c r="U4177" t="str">
        <f>IFERROR(SMALL($T$5:$T$9000,ROWS($T$5:T4177)),"")</f>
        <v/>
      </c>
    </row>
    <row r="4178" spans="1:21" ht="14.4" customHeight="1" x14ac:dyDescent="0.3">
      <c r="A4178" t="s">
        <v>1639</v>
      </c>
      <c r="D4178" s="388">
        <f>ROWS(C$5:C4178)</f>
        <v>4174</v>
      </c>
      <c r="E4178" s="388" t="str">
        <f>IF(_xlfn.IFNA(VLOOKUP(A4178,$AG$3:$AH$83,2,FALSE),"")='11.1'!$D$5,TXM!D4178,"")</f>
        <v/>
      </c>
      <c r="F4178" t="str">
        <f>IFERROR(SMALL($E$5:$E$9000,ROWS($E$5:E4178)),"")</f>
        <v/>
      </c>
      <c r="I4178" s="371" t="s">
        <v>36</v>
      </c>
      <c r="J4178" t="s">
        <v>775</v>
      </c>
      <c r="K4178" s="372">
        <v>45050962</v>
      </c>
      <c r="L4178" s="388">
        <f>ROWS(K$5:K4178)</f>
        <v>4174</v>
      </c>
      <c r="M4178" s="388" t="str">
        <f>IF(_xlfn.IFNA(VLOOKUP(I4178,$AG$3:$AH$83,2,FALSE),"")='11.1'!$D$5,TXM!L4178,"")</f>
        <v/>
      </c>
      <c r="N4178" t="str">
        <f>IFERROR(SMALL($M$5:$M$9000,ROWS($M$5:M4178)),"")</f>
        <v/>
      </c>
      <c r="P4178" t="s">
        <v>1639</v>
      </c>
      <c r="S4178" s="388">
        <f>ROWS(R$5:R4178)</f>
        <v>4174</v>
      </c>
      <c r="T4178" s="388" t="str">
        <f>IF(_xlfn.IFNA(VLOOKUP(P4178,$AG$3:$AH$83,2,FALSE),"")='11.1'!$D$5,TXM!S4178,"")</f>
        <v/>
      </c>
      <c r="U4178" t="str">
        <f>IFERROR(SMALL($T$5:$T$9000,ROWS($T$5:T4178)),"")</f>
        <v/>
      </c>
    </row>
    <row r="4179" spans="1:21" ht="14.4" customHeight="1" x14ac:dyDescent="0.3">
      <c r="A4179" t="s">
        <v>1639</v>
      </c>
      <c r="D4179" s="388">
        <f>ROWS(C$5:C4179)</f>
        <v>4175</v>
      </c>
      <c r="E4179" s="388" t="str">
        <f>IF(_xlfn.IFNA(VLOOKUP(A4179,$AG$3:$AH$83,2,FALSE),"")='11.1'!$D$5,TXM!D4179,"")</f>
        <v/>
      </c>
      <c r="F4179" t="str">
        <f>IFERROR(SMALL($E$5:$E$9000,ROWS($E$5:E4179)),"")</f>
        <v/>
      </c>
      <c r="I4179" s="371" t="s">
        <v>36</v>
      </c>
      <c r="J4179" t="s">
        <v>1252</v>
      </c>
      <c r="K4179" s="372">
        <v>43236733</v>
      </c>
      <c r="L4179" s="388">
        <f>ROWS(K$5:K4179)</f>
        <v>4175</v>
      </c>
      <c r="M4179" s="388" t="str">
        <f>IF(_xlfn.IFNA(VLOOKUP(I4179,$AG$3:$AH$83,2,FALSE),"")='11.1'!$D$5,TXM!L4179,"")</f>
        <v/>
      </c>
      <c r="N4179" t="str">
        <f>IFERROR(SMALL($M$5:$M$9000,ROWS($M$5:M4179)),"")</f>
        <v/>
      </c>
      <c r="P4179" t="s">
        <v>1639</v>
      </c>
      <c r="S4179" s="388">
        <f>ROWS(R$5:R4179)</f>
        <v>4175</v>
      </c>
      <c r="T4179" s="388" t="str">
        <f>IF(_xlfn.IFNA(VLOOKUP(P4179,$AG$3:$AH$83,2,FALSE),"")='11.1'!$D$5,TXM!S4179,"")</f>
        <v/>
      </c>
      <c r="U4179" t="str">
        <f>IFERROR(SMALL($T$5:$T$9000,ROWS($T$5:T4179)),"")</f>
        <v/>
      </c>
    </row>
    <row r="4180" spans="1:21" ht="14.4" customHeight="1" x14ac:dyDescent="0.3">
      <c r="A4180" t="s">
        <v>1639</v>
      </c>
      <c r="D4180" s="388">
        <f>ROWS(C$5:C4180)</f>
        <v>4176</v>
      </c>
      <c r="E4180" s="388" t="str">
        <f>IF(_xlfn.IFNA(VLOOKUP(A4180,$AG$3:$AH$83,2,FALSE),"")='11.1'!$D$5,TXM!D4180,"")</f>
        <v/>
      </c>
      <c r="F4180" t="str">
        <f>IFERROR(SMALL($E$5:$E$9000,ROWS($E$5:E4180)),"")</f>
        <v/>
      </c>
      <c r="I4180" s="371" t="s">
        <v>36</v>
      </c>
      <c r="J4180" t="s">
        <v>783</v>
      </c>
      <c r="K4180" s="372">
        <v>41512462</v>
      </c>
      <c r="L4180" s="388">
        <f>ROWS(K$5:K4180)</f>
        <v>4176</v>
      </c>
      <c r="M4180" s="388" t="str">
        <f>IF(_xlfn.IFNA(VLOOKUP(I4180,$AG$3:$AH$83,2,FALSE),"")='11.1'!$D$5,TXM!L4180,"")</f>
        <v/>
      </c>
      <c r="N4180" t="str">
        <f>IFERROR(SMALL($M$5:$M$9000,ROWS($M$5:M4180)),"")</f>
        <v/>
      </c>
      <c r="P4180" t="s">
        <v>1639</v>
      </c>
      <c r="S4180" s="388">
        <f>ROWS(R$5:R4180)</f>
        <v>4176</v>
      </c>
      <c r="T4180" s="388" t="str">
        <f>IF(_xlfn.IFNA(VLOOKUP(P4180,$AG$3:$AH$83,2,FALSE),"")='11.1'!$D$5,TXM!S4180,"")</f>
        <v/>
      </c>
      <c r="U4180" t="str">
        <f>IFERROR(SMALL($T$5:$T$9000,ROWS($T$5:T4180)),"")</f>
        <v/>
      </c>
    </row>
    <row r="4181" spans="1:21" ht="14.4" customHeight="1" x14ac:dyDescent="0.3">
      <c r="A4181" t="s">
        <v>1639</v>
      </c>
      <c r="D4181" s="388">
        <f>ROWS(C$5:C4181)</f>
        <v>4177</v>
      </c>
      <c r="E4181" s="388" t="str">
        <f>IF(_xlfn.IFNA(VLOOKUP(A4181,$AG$3:$AH$83,2,FALSE),"")='11.1'!$D$5,TXM!D4181,"")</f>
        <v/>
      </c>
      <c r="F4181" t="str">
        <f>IFERROR(SMALL($E$5:$E$9000,ROWS($E$5:E4181)),"")</f>
        <v/>
      </c>
      <c r="I4181" s="371" t="s">
        <v>36</v>
      </c>
      <c r="J4181" t="s">
        <v>1441</v>
      </c>
      <c r="K4181" s="372">
        <v>38003247</v>
      </c>
      <c r="L4181" s="388">
        <f>ROWS(K$5:K4181)</f>
        <v>4177</v>
      </c>
      <c r="M4181" s="388" t="str">
        <f>IF(_xlfn.IFNA(VLOOKUP(I4181,$AG$3:$AH$83,2,FALSE),"")='11.1'!$D$5,TXM!L4181,"")</f>
        <v/>
      </c>
      <c r="N4181" t="str">
        <f>IFERROR(SMALL($M$5:$M$9000,ROWS($M$5:M4181)),"")</f>
        <v/>
      </c>
      <c r="P4181" t="s">
        <v>1639</v>
      </c>
      <c r="S4181" s="388">
        <f>ROWS(R$5:R4181)</f>
        <v>4177</v>
      </c>
      <c r="T4181" s="388" t="str">
        <f>IF(_xlfn.IFNA(VLOOKUP(P4181,$AG$3:$AH$83,2,FALSE),"")='11.1'!$D$5,TXM!S4181,"")</f>
        <v/>
      </c>
      <c r="U4181" t="str">
        <f>IFERROR(SMALL($T$5:$T$9000,ROWS($T$5:T4181)),"")</f>
        <v/>
      </c>
    </row>
    <row r="4182" spans="1:21" ht="14.4" customHeight="1" x14ac:dyDescent="0.3">
      <c r="A4182" t="s">
        <v>1639</v>
      </c>
      <c r="D4182" s="388">
        <f>ROWS(C$5:C4182)</f>
        <v>4178</v>
      </c>
      <c r="E4182" s="388" t="str">
        <f>IF(_xlfn.IFNA(VLOOKUP(A4182,$AG$3:$AH$83,2,FALSE),"")='11.1'!$D$5,TXM!D4182,"")</f>
        <v/>
      </c>
      <c r="F4182" t="str">
        <f>IFERROR(SMALL($E$5:$E$9000,ROWS($E$5:E4182)),"")</f>
        <v/>
      </c>
      <c r="I4182" s="371" t="s">
        <v>36</v>
      </c>
      <c r="J4182" t="s">
        <v>859</v>
      </c>
      <c r="K4182" s="372">
        <v>33005308</v>
      </c>
      <c r="L4182" s="388">
        <f>ROWS(K$5:K4182)</f>
        <v>4178</v>
      </c>
      <c r="M4182" s="388" t="str">
        <f>IF(_xlfn.IFNA(VLOOKUP(I4182,$AG$3:$AH$83,2,FALSE),"")='11.1'!$D$5,TXM!L4182,"")</f>
        <v/>
      </c>
      <c r="N4182" t="str">
        <f>IFERROR(SMALL($M$5:$M$9000,ROWS($M$5:M4182)),"")</f>
        <v/>
      </c>
      <c r="P4182" t="s">
        <v>1639</v>
      </c>
      <c r="S4182" s="388">
        <f>ROWS(R$5:R4182)</f>
        <v>4178</v>
      </c>
      <c r="T4182" s="388" t="str">
        <f>IF(_xlfn.IFNA(VLOOKUP(P4182,$AG$3:$AH$83,2,FALSE),"")='11.1'!$D$5,TXM!S4182,"")</f>
        <v/>
      </c>
      <c r="U4182" t="str">
        <f>IFERROR(SMALL($T$5:$T$9000,ROWS($T$5:T4182)),"")</f>
        <v/>
      </c>
    </row>
    <row r="4183" spans="1:21" ht="14.4" customHeight="1" x14ac:dyDescent="0.3">
      <c r="A4183" t="s">
        <v>1639</v>
      </c>
      <c r="D4183" s="388">
        <f>ROWS(C$5:C4183)</f>
        <v>4179</v>
      </c>
      <c r="E4183" s="388" t="str">
        <f>IF(_xlfn.IFNA(VLOOKUP(A4183,$AG$3:$AH$83,2,FALSE),"")='11.1'!$D$5,TXM!D4183,"")</f>
        <v/>
      </c>
      <c r="F4183" t="str">
        <f>IFERROR(SMALL($E$5:$E$9000,ROWS($E$5:E4183)),"")</f>
        <v/>
      </c>
      <c r="I4183" s="371" t="s">
        <v>36</v>
      </c>
      <c r="J4183" t="s">
        <v>795</v>
      </c>
      <c r="K4183" s="372">
        <v>30047439</v>
      </c>
      <c r="L4183" s="388">
        <f>ROWS(K$5:K4183)</f>
        <v>4179</v>
      </c>
      <c r="M4183" s="388" t="str">
        <f>IF(_xlfn.IFNA(VLOOKUP(I4183,$AG$3:$AH$83,2,FALSE),"")='11.1'!$D$5,TXM!L4183,"")</f>
        <v/>
      </c>
      <c r="N4183" t="str">
        <f>IFERROR(SMALL($M$5:$M$9000,ROWS($M$5:M4183)),"")</f>
        <v/>
      </c>
      <c r="P4183" t="s">
        <v>1639</v>
      </c>
      <c r="S4183" s="388">
        <f>ROWS(R$5:R4183)</f>
        <v>4179</v>
      </c>
      <c r="T4183" s="388" t="str">
        <f>IF(_xlfn.IFNA(VLOOKUP(P4183,$AG$3:$AH$83,2,FALSE),"")='11.1'!$D$5,TXM!S4183,"")</f>
        <v/>
      </c>
      <c r="U4183" t="str">
        <f>IFERROR(SMALL($T$5:$T$9000,ROWS($T$5:T4183)),"")</f>
        <v/>
      </c>
    </row>
    <row r="4184" spans="1:21" ht="14.4" customHeight="1" x14ac:dyDescent="0.3">
      <c r="A4184" t="s">
        <v>1639</v>
      </c>
      <c r="D4184" s="388">
        <f>ROWS(C$5:C4184)</f>
        <v>4180</v>
      </c>
      <c r="E4184" s="388" t="str">
        <f>IF(_xlfn.IFNA(VLOOKUP(A4184,$AG$3:$AH$83,2,FALSE),"")='11.1'!$D$5,TXM!D4184,"")</f>
        <v/>
      </c>
      <c r="F4184" t="str">
        <f>IFERROR(SMALL($E$5:$E$9000,ROWS($E$5:E4184)),"")</f>
        <v/>
      </c>
      <c r="I4184" s="371" t="s">
        <v>36</v>
      </c>
      <c r="J4184" t="s">
        <v>787</v>
      </c>
      <c r="K4184" s="372">
        <v>29792907</v>
      </c>
      <c r="L4184" s="388">
        <f>ROWS(K$5:K4184)</f>
        <v>4180</v>
      </c>
      <c r="M4184" s="388" t="str">
        <f>IF(_xlfn.IFNA(VLOOKUP(I4184,$AG$3:$AH$83,2,FALSE),"")='11.1'!$D$5,TXM!L4184,"")</f>
        <v/>
      </c>
      <c r="N4184" t="str">
        <f>IFERROR(SMALL($M$5:$M$9000,ROWS($M$5:M4184)),"")</f>
        <v/>
      </c>
      <c r="P4184" t="s">
        <v>1639</v>
      </c>
      <c r="S4184" s="388">
        <f>ROWS(R$5:R4184)</f>
        <v>4180</v>
      </c>
      <c r="T4184" s="388" t="str">
        <f>IF(_xlfn.IFNA(VLOOKUP(P4184,$AG$3:$AH$83,2,FALSE),"")='11.1'!$D$5,TXM!S4184,"")</f>
        <v/>
      </c>
      <c r="U4184" t="str">
        <f>IFERROR(SMALL($T$5:$T$9000,ROWS($T$5:T4184)),"")</f>
        <v/>
      </c>
    </row>
    <row r="4185" spans="1:21" ht="14.4" customHeight="1" x14ac:dyDescent="0.3">
      <c r="A4185" t="s">
        <v>1639</v>
      </c>
      <c r="D4185" s="388">
        <f>ROWS(C$5:C4185)</f>
        <v>4181</v>
      </c>
      <c r="E4185" s="388" t="str">
        <f>IF(_xlfn.IFNA(VLOOKUP(A4185,$AG$3:$AH$83,2,FALSE),"")='11.1'!$D$5,TXM!D4185,"")</f>
        <v/>
      </c>
      <c r="F4185" t="str">
        <f>IFERROR(SMALL($E$5:$E$9000,ROWS($E$5:E4185)),"")</f>
        <v/>
      </c>
      <c r="I4185" s="371" t="s">
        <v>36</v>
      </c>
      <c r="J4185" t="s">
        <v>100</v>
      </c>
      <c r="K4185" s="372">
        <v>27351608</v>
      </c>
      <c r="L4185" s="388">
        <f>ROWS(K$5:K4185)</f>
        <v>4181</v>
      </c>
      <c r="M4185" s="388" t="str">
        <f>IF(_xlfn.IFNA(VLOOKUP(I4185,$AG$3:$AH$83,2,FALSE),"")='11.1'!$D$5,TXM!L4185,"")</f>
        <v/>
      </c>
      <c r="N4185" t="str">
        <f>IFERROR(SMALL($M$5:$M$9000,ROWS($M$5:M4185)),"")</f>
        <v/>
      </c>
      <c r="P4185" t="s">
        <v>1639</v>
      </c>
      <c r="S4185" s="388">
        <f>ROWS(R$5:R4185)</f>
        <v>4181</v>
      </c>
      <c r="T4185" s="388" t="str">
        <f>IF(_xlfn.IFNA(VLOOKUP(P4185,$AG$3:$AH$83,2,FALSE),"")='11.1'!$D$5,TXM!S4185,"")</f>
        <v/>
      </c>
      <c r="U4185" t="str">
        <f>IFERROR(SMALL($T$5:$T$9000,ROWS($T$5:T4185)),"")</f>
        <v/>
      </c>
    </row>
    <row r="4186" spans="1:21" ht="14.4" customHeight="1" x14ac:dyDescent="0.3">
      <c r="A4186" t="s">
        <v>1639</v>
      </c>
      <c r="D4186" s="388">
        <f>ROWS(C$5:C4186)</f>
        <v>4182</v>
      </c>
      <c r="E4186" s="388" t="str">
        <f>IF(_xlfn.IFNA(VLOOKUP(A4186,$AG$3:$AH$83,2,FALSE),"")='11.1'!$D$5,TXM!D4186,"")</f>
        <v/>
      </c>
      <c r="F4186" t="str">
        <f>IFERROR(SMALL($E$5:$E$9000,ROWS($E$5:E4186)),"")</f>
        <v/>
      </c>
      <c r="I4186" s="371" t="s">
        <v>36</v>
      </c>
      <c r="J4186" t="s">
        <v>96</v>
      </c>
      <c r="K4186" s="372">
        <v>23261435</v>
      </c>
      <c r="L4186" s="388">
        <f>ROWS(K$5:K4186)</f>
        <v>4182</v>
      </c>
      <c r="M4186" s="388" t="str">
        <f>IF(_xlfn.IFNA(VLOOKUP(I4186,$AG$3:$AH$83,2,FALSE),"")='11.1'!$D$5,TXM!L4186,"")</f>
        <v/>
      </c>
      <c r="N4186" t="str">
        <f>IFERROR(SMALL($M$5:$M$9000,ROWS($M$5:M4186)),"")</f>
        <v/>
      </c>
      <c r="P4186" t="s">
        <v>1639</v>
      </c>
      <c r="S4186" s="388">
        <f>ROWS(R$5:R4186)</f>
        <v>4182</v>
      </c>
      <c r="T4186" s="388" t="str">
        <f>IF(_xlfn.IFNA(VLOOKUP(P4186,$AG$3:$AH$83,2,FALSE),"")='11.1'!$D$5,TXM!S4186,"")</f>
        <v/>
      </c>
      <c r="U4186" t="str">
        <f>IFERROR(SMALL($T$5:$T$9000,ROWS($T$5:T4186)),"")</f>
        <v/>
      </c>
    </row>
    <row r="4187" spans="1:21" ht="14.4" customHeight="1" x14ac:dyDescent="0.3">
      <c r="A4187" t="s">
        <v>1639</v>
      </c>
      <c r="D4187" s="388">
        <f>ROWS(C$5:C4187)</f>
        <v>4183</v>
      </c>
      <c r="E4187" s="388" t="str">
        <f>IF(_xlfn.IFNA(VLOOKUP(A4187,$AG$3:$AH$83,2,FALSE),"")='11.1'!$D$5,TXM!D4187,"")</f>
        <v/>
      </c>
      <c r="F4187" t="str">
        <f>IFERROR(SMALL($E$5:$E$9000,ROWS($E$5:E4187)),"")</f>
        <v/>
      </c>
      <c r="I4187" s="371" t="s">
        <v>36</v>
      </c>
      <c r="J4187" t="s">
        <v>94</v>
      </c>
      <c r="K4187" s="372">
        <v>20947852</v>
      </c>
      <c r="L4187" s="388">
        <f>ROWS(K$5:K4187)</f>
        <v>4183</v>
      </c>
      <c r="M4187" s="388" t="str">
        <f>IF(_xlfn.IFNA(VLOOKUP(I4187,$AG$3:$AH$83,2,FALSE),"")='11.1'!$D$5,TXM!L4187,"")</f>
        <v/>
      </c>
      <c r="N4187" t="str">
        <f>IFERROR(SMALL($M$5:$M$9000,ROWS($M$5:M4187)),"")</f>
        <v/>
      </c>
      <c r="P4187" t="s">
        <v>1639</v>
      </c>
      <c r="S4187" s="388">
        <f>ROWS(R$5:R4187)</f>
        <v>4183</v>
      </c>
      <c r="T4187" s="388" t="str">
        <f>IF(_xlfn.IFNA(VLOOKUP(P4187,$AG$3:$AH$83,2,FALSE),"")='11.1'!$D$5,TXM!S4187,"")</f>
        <v/>
      </c>
      <c r="U4187" t="str">
        <f>IFERROR(SMALL($T$5:$T$9000,ROWS($T$5:T4187)),"")</f>
        <v/>
      </c>
    </row>
    <row r="4188" spans="1:21" ht="14.4" customHeight="1" x14ac:dyDescent="0.3">
      <c r="A4188" t="s">
        <v>1639</v>
      </c>
      <c r="D4188" s="388">
        <f>ROWS(C$5:C4188)</f>
        <v>4184</v>
      </c>
      <c r="E4188" s="388" t="str">
        <f>IF(_xlfn.IFNA(VLOOKUP(A4188,$AG$3:$AH$83,2,FALSE),"")='11.1'!$D$5,TXM!D4188,"")</f>
        <v/>
      </c>
      <c r="F4188" t="str">
        <f>IFERROR(SMALL($E$5:$E$9000,ROWS($E$5:E4188)),"")</f>
        <v/>
      </c>
      <c r="I4188" s="371" t="s">
        <v>36</v>
      </c>
      <c r="J4188" t="s">
        <v>809</v>
      </c>
      <c r="K4188" s="372">
        <v>18560036</v>
      </c>
      <c r="L4188" s="388">
        <f>ROWS(K$5:K4188)</f>
        <v>4184</v>
      </c>
      <c r="M4188" s="388" t="str">
        <f>IF(_xlfn.IFNA(VLOOKUP(I4188,$AG$3:$AH$83,2,FALSE),"")='11.1'!$D$5,TXM!L4188,"")</f>
        <v/>
      </c>
      <c r="N4188" t="str">
        <f>IFERROR(SMALL($M$5:$M$9000,ROWS($M$5:M4188)),"")</f>
        <v/>
      </c>
      <c r="P4188" t="s">
        <v>1639</v>
      </c>
      <c r="S4188" s="388">
        <f>ROWS(R$5:R4188)</f>
        <v>4184</v>
      </c>
      <c r="T4188" s="388" t="str">
        <f>IF(_xlfn.IFNA(VLOOKUP(P4188,$AG$3:$AH$83,2,FALSE),"")='11.1'!$D$5,TXM!S4188,"")</f>
        <v/>
      </c>
      <c r="U4188" t="str">
        <f>IFERROR(SMALL($T$5:$T$9000,ROWS($T$5:T4188)),"")</f>
        <v/>
      </c>
    </row>
    <row r="4189" spans="1:21" ht="14.4" customHeight="1" x14ac:dyDescent="0.3">
      <c r="A4189" t="s">
        <v>1639</v>
      </c>
      <c r="D4189" s="388">
        <f>ROWS(C$5:C4189)</f>
        <v>4185</v>
      </c>
      <c r="E4189" s="388" t="str">
        <f>IF(_xlfn.IFNA(VLOOKUP(A4189,$AG$3:$AH$83,2,FALSE),"")='11.1'!$D$5,TXM!D4189,"")</f>
        <v/>
      </c>
      <c r="F4189" t="str">
        <f>IFERROR(SMALL($E$5:$E$9000,ROWS($E$5:E4189)),"")</f>
        <v/>
      </c>
      <c r="I4189" s="371" t="s">
        <v>36</v>
      </c>
      <c r="J4189" t="s">
        <v>803</v>
      </c>
      <c r="K4189" s="372">
        <v>16661348</v>
      </c>
      <c r="L4189" s="388">
        <f>ROWS(K$5:K4189)</f>
        <v>4185</v>
      </c>
      <c r="M4189" s="388" t="str">
        <f>IF(_xlfn.IFNA(VLOOKUP(I4189,$AG$3:$AH$83,2,FALSE),"")='11.1'!$D$5,TXM!L4189,"")</f>
        <v/>
      </c>
      <c r="N4189" t="str">
        <f>IFERROR(SMALL($M$5:$M$9000,ROWS($M$5:M4189)),"")</f>
        <v/>
      </c>
      <c r="P4189" t="s">
        <v>1639</v>
      </c>
      <c r="S4189" s="388">
        <f>ROWS(R$5:R4189)</f>
        <v>4185</v>
      </c>
      <c r="T4189" s="388" t="str">
        <f>IF(_xlfn.IFNA(VLOOKUP(P4189,$AG$3:$AH$83,2,FALSE),"")='11.1'!$D$5,TXM!S4189,"")</f>
        <v/>
      </c>
      <c r="U4189" t="str">
        <f>IFERROR(SMALL($T$5:$T$9000,ROWS($T$5:T4189)),"")</f>
        <v/>
      </c>
    </row>
    <row r="4190" spans="1:21" ht="14.4" customHeight="1" x14ac:dyDescent="0.3">
      <c r="A4190" t="s">
        <v>1639</v>
      </c>
      <c r="D4190" s="388">
        <f>ROWS(C$5:C4190)</f>
        <v>4186</v>
      </c>
      <c r="E4190" s="388" t="str">
        <f>IF(_xlfn.IFNA(VLOOKUP(A4190,$AG$3:$AH$83,2,FALSE),"")='11.1'!$D$5,TXM!D4190,"")</f>
        <v/>
      </c>
      <c r="F4190" t="str">
        <f>IFERROR(SMALL($E$5:$E$9000,ROWS($E$5:E4190)),"")</f>
        <v/>
      </c>
      <c r="I4190" s="371" t="s">
        <v>36</v>
      </c>
      <c r="J4190" t="s">
        <v>1002</v>
      </c>
      <c r="K4190" s="372">
        <v>15453969</v>
      </c>
      <c r="L4190" s="388">
        <f>ROWS(K$5:K4190)</f>
        <v>4186</v>
      </c>
      <c r="M4190" s="388" t="str">
        <f>IF(_xlfn.IFNA(VLOOKUP(I4190,$AG$3:$AH$83,2,FALSE),"")='11.1'!$D$5,TXM!L4190,"")</f>
        <v/>
      </c>
      <c r="N4190" t="str">
        <f>IFERROR(SMALL($M$5:$M$9000,ROWS($M$5:M4190)),"")</f>
        <v/>
      </c>
      <c r="P4190" t="s">
        <v>1639</v>
      </c>
      <c r="S4190" s="388">
        <f>ROWS(R$5:R4190)</f>
        <v>4186</v>
      </c>
      <c r="T4190" s="388" t="str">
        <f>IF(_xlfn.IFNA(VLOOKUP(P4190,$AG$3:$AH$83,2,FALSE),"")='11.1'!$D$5,TXM!S4190,"")</f>
        <v/>
      </c>
      <c r="U4190" t="str">
        <f>IFERROR(SMALL($T$5:$T$9000,ROWS($T$5:T4190)),"")</f>
        <v/>
      </c>
    </row>
    <row r="4191" spans="1:21" ht="14.4" customHeight="1" x14ac:dyDescent="0.3">
      <c r="A4191" t="s">
        <v>1639</v>
      </c>
      <c r="D4191" s="388">
        <f>ROWS(C$5:C4191)</f>
        <v>4187</v>
      </c>
      <c r="E4191" s="388" t="str">
        <f>IF(_xlfn.IFNA(VLOOKUP(A4191,$AG$3:$AH$83,2,FALSE),"")='11.1'!$D$5,TXM!D4191,"")</f>
        <v/>
      </c>
      <c r="F4191" t="str">
        <f>IFERROR(SMALL($E$5:$E$9000,ROWS($E$5:E4191)),"")</f>
        <v/>
      </c>
      <c r="I4191" s="371" t="s">
        <v>36</v>
      </c>
      <c r="J4191" t="s">
        <v>813</v>
      </c>
      <c r="K4191" s="372">
        <v>15140614</v>
      </c>
      <c r="L4191" s="388">
        <f>ROWS(K$5:K4191)</f>
        <v>4187</v>
      </c>
      <c r="M4191" s="388" t="str">
        <f>IF(_xlfn.IFNA(VLOOKUP(I4191,$AG$3:$AH$83,2,FALSE),"")='11.1'!$D$5,TXM!L4191,"")</f>
        <v/>
      </c>
      <c r="N4191" t="str">
        <f>IFERROR(SMALL($M$5:$M$9000,ROWS($M$5:M4191)),"")</f>
        <v/>
      </c>
      <c r="P4191" t="s">
        <v>1639</v>
      </c>
      <c r="S4191" s="388">
        <f>ROWS(R$5:R4191)</f>
        <v>4187</v>
      </c>
      <c r="T4191" s="388" t="str">
        <f>IF(_xlfn.IFNA(VLOOKUP(P4191,$AG$3:$AH$83,2,FALSE),"")='11.1'!$D$5,TXM!S4191,"")</f>
        <v/>
      </c>
      <c r="U4191" t="str">
        <f>IFERROR(SMALL($T$5:$T$9000,ROWS($T$5:T4191)),"")</f>
        <v/>
      </c>
    </row>
    <row r="4192" spans="1:21" ht="14.4" customHeight="1" x14ac:dyDescent="0.3">
      <c r="A4192" t="s">
        <v>1639</v>
      </c>
      <c r="D4192" s="388">
        <f>ROWS(C$5:C4192)</f>
        <v>4188</v>
      </c>
      <c r="E4192" s="388" t="str">
        <f>IF(_xlfn.IFNA(VLOOKUP(A4192,$AG$3:$AH$83,2,FALSE),"")='11.1'!$D$5,TXM!D4192,"")</f>
        <v/>
      </c>
      <c r="F4192" t="str">
        <f>IFERROR(SMALL($E$5:$E$9000,ROWS($E$5:E4192)),"")</f>
        <v/>
      </c>
      <c r="I4192" s="371" t="s">
        <v>36</v>
      </c>
      <c r="J4192" t="s">
        <v>99</v>
      </c>
      <c r="K4192" s="372">
        <v>12851545</v>
      </c>
      <c r="L4192" s="388">
        <f>ROWS(K$5:K4192)</f>
        <v>4188</v>
      </c>
      <c r="M4192" s="388" t="str">
        <f>IF(_xlfn.IFNA(VLOOKUP(I4192,$AG$3:$AH$83,2,FALSE),"")='11.1'!$D$5,TXM!L4192,"")</f>
        <v/>
      </c>
      <c r="N4192" t="str">
        <f>IFERROR(SMALL($M$5:$M$9000,ROWS($M$5:M4192)),"")</f>
        <v/>
      </c>
      <c r="P4192" t="s">
        <v>1639</v>
      </c>
      <c r="S4192" s="388">
        <f>ROWS(R$5:R4192)</f>
        <v>4188</v>
      </c>
      <c r="T4192" s="388" t="str">
        <f>IF(_xlfn.IFNA(VLOOKUP(P4192,$AG$3:$AH$83,2,FALSE),"")='11.1'!$D$5,TXM!S4192,"")</f>
        <v/>
      </c>
      <c r="U4192" t="str">
        <f>IFERROR(SMALL($T$5:$T$9000,ROWS($T$5:T4192)),"")</f>
        <v/>
      </c>
    </row>
    <row r="4193" spans="1:21" ht="14.4" customHeight="1" x14ac:dyDescent="0.3">
      <c r="A4193" t="s">
        <v>1639</v>
      </c>
      <c r="D4193" s="388">
        <f>ROWS(C$5:C4193)</f>
        <v>4189</v>
      </c>
      <c r="E4193" s="388" t="str">
        <f>IF(_xlfn.IFNA(VLOOKUP(A4193,$AG$3:$AH$83,2,FALSE),"")='11.1'!$D$5,TXM!D4193,"")</f>
        <v/>
      </c>
      <c r="F4193" t="str">
        <f>IFERROR(SMALL($E$5:$E$9000,ROWS($E$5:E4193)),"")</f>
        <v/>
      </c>
      <c r="I4193" s="371" t="s">
        <v>36</v>
      </c>
      <c r="J4193" t="s">
        <v>799</v>
      </c>
      <c r="K4193" s="372">
        <v>12766106</v>
      </c>
      <c r="L4193" s="388">
        <f>ROWS(K$5:K4193)</f>
        <v>4189</v>
      </c>
      <c r="M4193" s="388" t="str">
        <f>IF(_xlfn.IFNA(VLOOKUP(I4193,$AG$3:$AH$83,2,FALSE),"")='11.1'!$D$5,TXM!L4193,"")</f>
        <v/>
      </c>
      <c r="N4193" t="str">
        <f>IFERROR(SMALL($M$5:$M$9000,ROWS($M$5:M4193)),"")</f>
        <v/>
      </c>
      <c r="P4193" t="s">
        <v>1639</v>
      </c>
      <c r="S4193" s="388">
        <f>ROWS(R$5:R4193)</f>
        <v>4189</v>
      </c>
      <c r="T4193" s="388" t="str">
        <f>IF(_xlfn.IFNA(VLOOKUP(P4193,$AG$3:$AH$83,2,FALSE),"")='11.1'!$D$5,TXM!S4193,"")</f>
        <v/>
      </c>
      <c r="U4193" t="str">
        <f>IFERROR(SMALL($T$5:$T$9000,ROWS($T$5:T4193)),"")</f>
        <v/>
      </c>
    </row>
    <row r="4194" spans="1:21" ht="14.4" customHeight="1" x14ac:dyDescent="0.3">
      <c r="A4194" t="s">
        <v>1639</v>
      </c>
      <c r="D4194" s="388">
        <f>ROWS(C$5:C4194)</f>
        <v>4190</v>
      </c>
      <c r="E4194" s="388" t="str">
        <f>IF(_xlfn.IFNA(VLOOKUP(A4194,$AG$3:$AH$83,2,FALSE),"")='11.1'!$D$5,TXM!D4194,"")</f>
        <v/>
      </c>
      <c r="F4194" t="str">
        <f>IFERROR(SMALL($E$5:$E$9000,ROWS($E$5:E4194)),"")</f>
        <v/>
      </c>
      <c r="I4194" s="371" t="s">
        <v>36</v>
      </c>
      <c r="J4194" t="s">
        <v>996</v>
      </c>
      <c r="K4194" s="372">
        <v>11735673</v>
      </c>
      <c r="L4194" s="388">
        <f>ROWS(K$5:K4194)</f>
        <v>4190</v>
      </c>
      <c r="M4194" s="388" t="str">
        <f>IF(_xlfn.IFNA(VLOOKUP(I4194,$AG$3:$AH$83,2,FALSE),"")='11.1'!$D$5,TXM!L4194,"")</f>
        <v/>
      </c>
      <c r="N4194" t="str">
        <f>IFERROR(SMALL($M$5:$M$9000,ROWS($M$5:M4194)),"")</f>
        <v/>
      </c>
      <c r="P4194" t="s">
        <v>1639</v>
      </c>
      <c r="S4194" s="388">
        <f>ROWS(R$5:R4194)</f>
        <v>4190</v>
      </c>
      <c r="T4194" s="388" t="str">
        <f>IF(_xlfn.IFNA(VLOOKUP(P4194,$AG$3:$AH$83,2,FALSE),"")='11.1'!$D$5,TXM!S4194,"")</f>
        <v/>
      </c>
      <c r="U4194" t="str">
        <f>IFERROR(SMALL($T$5:$T$9000,ROWS($T$5:T4194)),"")</f>
        <v/>
      </c>
    </row>
    <row r="4195" spans="1:21" ht="14.4" customHeight="1" x14ac:dyDescent="0.3">
      <c r="A4195" t="s">
        <v>1639</v>
      </c>
      <c r="D4195" s="388">
        <f>ROWS(C$5:C4195)</f>
        <v>4191</v>
      </c>
      <c r="E4195" s="388" t="str">
        <f>IF(_xlfn.IFNA(VLOOKUP(A4195,$AG$3:$AH$83,2,FALSE),"")='11.1'!$D$5,TXM!D4195,"")</f>
        <v/>
      </c>
      <c r="F4195" t="str">
        <f>IFERROR(SMALL($E$5:$E$9000,ROWS($E$5:E4195)),"")</f>
        <v/>
      </c>
      <c r="I4195" s="371" t="s">
        <v>36</v>
      </c>
      <c r="J4195" t="s">
        <v>773</v>
      </c>
      <c r="K4195" s="372">
        <v>11622525</v>
      </c>
      <c r="L4195" s="388">
        <f>ROWS(K$5:K4195)</f>
        <v>4191</v>
      </c>
      <c r="M4195" s="388" t="str">
        <f>IF(_xlfn.IFNA(VLOOKUP(I4195,$AG$3:$AH$83,2,FALSE),"")='11.1'!$D$5,TXM!L4195,"")</f>
        <v/>
      </c>
      <c r="N4195" t="str">
        <f>IFERROR(SMALL($M$5:$M$9000,ROWS($M$5:M4195)),"")</f>
        <v/>
      </c>
      <c r="P4195" t="s">
        <v>1639</v>
      </c>
      <c r="S4195" s="388">
        <f>ROWS(R$5:R4195)</f>
        <v>4191</v>
      </c>
      <c r="T4195" s="388" t="str">
        <f>IF(_xlfn.IFNA(VLOOKUP(P4195,$AG$3:$AH$83,2,FALSE),"")='11.1'!$D$5,TXM!S4195,"")</f>
        <v/>
      </c>
      <c r="U4195" t="str">
        <f>IFERROR(SMALL($T$5:$T$9000,ROWS($T$5:T4195)),"")</f>
        <v/>
      </c>
    </row>
    <row r="4196" spans="1:21" ht="14.4" customHeight="1" x14ac:dyDescent="0.3">
      <c r="A4196" t="s">
        <v>1639</v>
      </c>
      <c r="D4196" s="388">
        <f>ROWS(C$5:C4196)</f>
        <v>4192</v>
      </c>
      <c r="E4196" s="388" t="str">
        <f>IF(_xlfn.IFNA(VLOOKUP(A4196,$AG$3:$AH$83,2,FALSE),"")='11.1'!$D$5,TXM!D4196,"")</f>
        <v/>
      </c>
      <c r="F4196" t="str">
        <f>IFERROR(SMALL($E$5:$E$9000,ROWS($E$5:E4196)),"")</f>
        <v/>
      </c>
      <c r="I4196" s="371" t="s">
        <v>36</v>
      </c>
      <c r="J4196" t="s">
        <v>777</v>
      </c>
      <c r="K4196" s="372">
        <v>9743986</v>
      </c>
      <c r="L4196" s="388">
        <f>ROWS(K$5:K4196)</f>
        <v>4192</v>
      </c>
      <c r="M4196" s="388" t="str">
        <f>IF(_xlfn.IFNA(VLOOKUP(I4196,$AG$3:$AH$83,2,FALSE),"")='11.1'!$D$5,TXM!L4196,"")</f>
        <v/>
      </c>
      <c r="N4196" t="str">
        <f>IFERROR(SMALL($M$5:$M$9000,ROWS($M$5:M4196)),"")</f>
        <v/>
      </c>
      <c r="P4196" t="s">
        <v>1639</v>
      </c>
      <c r="S4196" s="388">
        <f>ROWS(R$5:R4196)</f>
        <v>4192</v>
      </c>
      <c r="T4196" s="388" t="str">
        <f>IF(_xlfn.IFNA(VLOOKUP(P4196,$AG$3:$AH$83,2,FALSE),"")='11.1'!$D$5,TXM!S4196,"")</f>
        <v/>
      </c>
      <c r="U4196" t="str">
        <f>IFERROR(SMALL($T$5:$T$9000,ROWS($T$5:T4196)),"")</f>
        <v/>
      </c>
    </row>
    <row r="4197" spans="1:21" ht="14.4" customHeight="1" x14ac:dyDescent="0.3">
      <c r="A4197" t="s">
        <v>1639</v>
      </c>
      <c r="D4197" s="388">
        <f>ROWS(C$5:C4197)</f>
        <v>4193</v>
      </c>
      <c r="E4197" s="388" t="str">
        <f>IF(_xlfn.IFNA(VLOOKUP(A4197,$AG$3:$AH$83,2,FALSE),"")='11.1'!$D$5,TXM!D4197,"")</f>
        <v/>
      </c>
      <c r="F4197" t="str">
        <f>IFERROR(SMALL($E$5:$E$9000,ROWS($E$5:E4197)),"")</f>
        <v/>
      </c>
      <c r="I4197" s="371" t="s">
        <v>36</v>
      </c>
      <c r="J4197" t="s">
        <v>847</v>
      </c>
      <c r="K4197" s="372">
        <v>7552725</v>
      </c>
      <c r="L4197" s="388">
        <f>ROWS(K$5:K4197)</f>
        <v>4193</v>
      </c>
      <c r="M4197" s="388" t="str">
        <f>IF(_xlfn.IFNA(VLOOKUP(I4197,$AG$3:$AH$83,2,FALSE),"")='11.1'!$D$5,TXM!L4197,"")</f>
        <v/>
      </c>
      <c r="N4197" t="str">
        <f>IFERROR(SMALL($M$5:$M$9000,ROWS($M$5:M4197)),"")</f>
        <v/>
      </c>
      <c r="P4197" t="s">
        <v>1639</v>
      </c>
      <c r="S4197" s="388">
        <f>ROWS(R$5:R4197)</f>
        <v>4193</v>
      </c>
      <c r="T4197" s="388" t="str">
        <f>IF(_xlfn.IFNA(VLOOKUP(P4197,$AG$3:$AH$83,2,FALSE),"")='11.1'!$D$5,TXM!S4197,"")</f>
        <v/>
      </c>
      <c r="U4197" t="str">
        <f>IFERROR(SMALL($T$5:$T$9000,ROWS($T$5:T4197)),"")</f>
        <v/>
      </c>
    </row>
    <row r="4198" spans="1:21" ht="14.4" customHeight="1" x14ac:dyDescent="0.3">
      <c r="A4198" t="s">
        <v>1639</v>
      </c>
      <c r="D4198" s="388">
        <f>ROWS(C$5:C4198)</f>
        <v>4194</v>
      </c>
      <c r="E4198" s="388" t="str">
        <f>IF(_xlfn.IFNA(VLOOKUP(A4198,$AG$3:$AH$83,2,FALSE),"")='11.1'!$D$5,TXM!D4198,"")</f>
        <v/>
      </c>
      <c r="F4198" t="str">
        <f>IFERROR(SMALL($E$5:$E$9000,ROWS($E$5:E4198)),"")</f>
        <v/>
      </c>
      <c r="I4198" s="371" t="s">
        <v>36</v>
      </c>
      <c r="J4198" t="s">
        <v>817</v>
      </c>
      <c r="K4198" s="372">
        <v>6873702</v>
      </c>
      <c r="L4198" s="388">
        <f>ROWS(K$5:K4198)</f>
        <v>4194</v>
      </c>
      <c r="M4198" s="388" t="str">
        <f>IF(_xlfn.IFNA(VLOOKUP(I4198,$AG$3:$AH$83,2,FALSE),"")='11.1'!$D$5,TXM!L4198,"")</f>
        <v/>
      </c>
      <c r="N4198" t="str">
        <f>IFERROR(SMALL($M$5:$M$9000,ROWS($M$5:M4198)),"")</f>
        <v/>
      </c>
      <c r="P4198" t="s">
        <v>1639</v>
      </c>
      <c r="S4198" s="388">
        <f>ROWS(R$5:R4198)</f>
        <v>4194</v>
      </c>
      <c r="T4198" s="388" t="str">
        <f>IF(_xlfn.IFNA(VLOOKUP(P4198,$AG$3:$AH$83,2,FALSE),"")='11.1'!$D$5,TXM!S4198,"")</f>
        <v/>
      </c>
      <c r="U4198" t="str">
        <f>IFERROR(SMALL($T$5:$T$9000,ROWS($T$5:T4198)),"")</f>
        <v/>
      </c>
    </row>
    <row r="4199" spans="1:21" ht="14.4" customHeight="1" x14ac:dyDescent="0.3">
      <c r="A4199" t="s">
        <v>1639</v>
      </c>
      <c r="D4199" s="388">
        <f>ROWS(C$5:C4199)</f>
        <v>4195</v>
      </c>
      <c r="E4199" s="388" t="str">
        <f>IF(_xlfn.IFNA(VLOOKUP(A4199,$AG$3:$AH$83,2,FALSE),"")='11.1'!$D$5,TXM!D4199,"")</f>
        <v/>
      </c>
      <c r="F4199" t="str">
        <f>IFERROR(SMALL($E$5:$E$9000,ROWS($E$5:E4199)),"")</f>
        <v/>
      </c>
      <c r="I4199" s="371" t="s">
        <v>36</v>
      </c>
      <c r="J4199" t="s">
        <v>93</v>
      </c>
      <c r="K4199" s="372">
        <v>6180627</v>
      </c>
      <c r="L4199" s="388">
        <f>ROWS(K$5:K4199)</f>
        <v>4195</v>
      </c>
      <c r="M4199" s="388" t="str">
        <f>IF(_xlfn.IFNA(VLOOKUP(I4199,$AG$3:$AH$83,2,FALSE),"")='11.1'!$D$5,TXM!L4199,"")</f>
        <v/>
      </c>
      <c r="N4199" t="str">
        <f>IFERROR(SMALL($M$5:$M$9000,ROWS($M$5:M4199)),"")</f>
        <v/>
      </c>
      <c r="P4199" t="s">
        <v>1639</v>
      </c>
      <c r="S4199" s="388">
        <f>ROWS(R$5:R4199)</f>
        <v>4195</v>
      </c>
      <c r="T4199" s="388" t="str">
        <f>IF(_xlfn.IFNA(VLOOKUP(P4199,$AG$3:$AH$83,2,FALSE),"")='11.1'!$D$5,TXM!S4199,"")</f>
        <v/>
      </c>
      <c r="U4199" t="str">
        <f>IFERROR(SMALL($T$5:$T$9000,ROWS($T$5:T4199)),"")</f>
        <v/>
      </c>
    </row>
    <row r="4200" spans="1:21" ht="14.4" customHeight="1" x14ac:dyDescent="0.3">
      <c r="A4200" t="s">
        <v>1639</v>
      </c>
      <c r="D4200" s="388">
        <f>ROWS(C$5:C4200)</f>
        <v>4196</v>
      </c>
      <c r="E4200" s="388" t="str">
        <f>IF(_xlfn.IFNA(VLOOKUP(A4200,$AG$3:$AH$83,2,FALSE),"")='11.1'!$D$5,TXM!D4200,"")</f>
        <v/>
      </c>
      <c r="F4200" t="str">
        <f>IFERROR(SMALL($E$5:$E$9000,ROWS($E$5:E4200)),"")</f>
        <v/>
      </c>
      <c r="I4200" s="371" t="s">
        <v>36</v>
      </c>
      <c r="J4200" t="s">
        <v>172</v>
      </c>
      <c r="K4200" s="372">
        <v>6013362</v>
      </c>
      <c r="L4200" s="388">
        <f>ROWS(K$5:K4200)</f>
        <v>4196</v>
      </c>
      <c r="M4200" s="388" t="str">
        <f>IF(_xlfn.IFNA(VLOOKUP(I4200,$AG$3:$AH$83,2,FALSE),"")='11.1'!$D$5,TXM!L4200,"")</f>
        <v/>
      </c>
      <c r="N4200" t="str">
        <f>IFERROR(SMALL($M$5:$M$9000,ROWS($M$5:M4200)),"")</f>
        <v/>
      </c>
      <c r="P4200" t="s">
        <v>1639</v>
      </c>
      <c r="S4200" s="388">
        <f>ROWS(R$5:R4200)</f>
        <v>4196</v>
      </c>
      <c r="T4200" s="388" t="str">
        <f>IF(_xlfn.IFNA(VLOOKUP(P4200,$AG$3:$AH$83,2,FALSE),"")='11.1'!$D$5,TXM!S4200,"")</f>
        <v/>
      </c>
      <c r="U4200" t="str">
        <f>IFERROR(SMALL($T$5:$T$9000,ROWS($T$5:T4200)),"")</f>
        <v/>
      </c>
    </row>
    <row r="4201" spans="1:21" ht="14.4" customHeight="1" x14ac:dyDescent="0.3">
      <c r="A4201" t="s">
        <v>1639</v>
      </c>
      <c r="D4201" s="388">
        <f>ROWS(C$5:C4201)</f>
        <v>4197</v>
      </c>
      <c r="E4201" s="388" t="str">
        <f>IF(_xlfn.IFNA(VLOOKUP(A4201,$AG$3:$AH$83,2,FALSE),"")='11.1'!$D$5,TXM!D4201,"")</f>
        <v/>
      </c>
      <c r="F4201" t="str">
        <f>IFERROR(SMALL($E$5:$E$9000,ROWS($E$5:E4201)),"")</f>
        <v/>
      </c>
      <c r="I4201" s="371" t="s">
        <v>36</v>
      </c>
      <c r="J4201" t="s">
        <v>1332</v>
      </c>
      <c r="K4201" s="372">
        <v>4782594</v>
      </c>
      <c r="L4201" s="388">
        <f>ROWS(K$5:K4201)</f>
        <v>4197</v>
      </c>
      <c r="M4201" s="388" t="str">
        <f>IF(_xlfn.IFNA(VLOOKUP(I4201,$AG$3:$AH$83,2,FALSE),"")='11.1'!$D$5,TXM!L4201,"")</f>
        <v/>
      </c>
      <c r="N4201" t="str">
        <f>IFERROR(SMALL($M$5:$M$9000,ROWS($M$5:M4201)),"")</f>
        <v/>
      </c>
      <c r="P4201" t="s">
        <v>1639</v>
      </c>
      <c r="S4201" s="388">
        <f>ROWS(R$5:R4201)</f>
        <v>4197</v>
      </c>
      <c r="T4201" s="388" t="str">
        <f>IF(_xlfn.IFNA(VLOOKUP(P4201,$AG$3:$AH$83,2,FALSE),"")='11.1'!$D$5,TXM!S4201,"")</f>
        <v/>
      </c>
      <c r="U4201" t="str">
        <f>IFERROR(SMALL($T$5:$T$9000,ROWS($T$5:T4201)),"")</f>
        <v/>
      </c>
    </row>
    <row r="4202" spans="1:21" ht="14.4" customHeight="1" x14ac:dyDescent="0.3">
      <c r="A4202" t="s">
        <v>1639</v>
      </c>
      <c r="D4202" s="388">
        <f>ROWS(C$5:C4202)</f>
        <v>4198</v>
      </c>
      <c r="E4202" s="388" t="str">
        <f>IF(_xlfn.IFNA(VLOOKUP(A4202,$AG$3:$AH$83,2,FALSE),"")='11.1'!$D$5,TXM!D4202,"")</f>
        <v/>
      </c>
      <c r="F4202" t="str">
        <f>IFERROR(SMALL($E$5:$E$9000,ROWS($E$5:E4202)),"")</f>
        <v/>
      </c>
      <c r="I4202" s="371" t="s">
        <v>36</v>
      </c>
      <c r="J4202" t="s">
        <v>855</v>
      </c>
      <c r="K4202" s="372">
        <v>4667101</v>
      </c>
      <c r="L4202" s="388">
        <f>ROWS(K$5:K4202)</f>
        <v>4198</v>
      </c>
      <c r="M4202" s="388" t="str">
        <f>IF(_xlfn.IFNA(VLOOKUP(I4202,$AG$3:$AH$83,2,FALSE),"")='11.1'!$D$5,TXM!L4202,"")</f>
        <v/>
      </c>
      <c r="N4202" t="str">
        <f>IFERROR(SMALL($M$5:$M$9000,ROWS($M$5:M4202)),"")</f>
        <v/>
      </c>
      <c r="P4202" t="s">
        <v>1639</v>
      </c>
      <c r="S4202" s="388">
        <f>ROWS(R$5:R4202)</f>
        <v>4198</v>
      </c>
      <c r="T4202" s="388" t="str">
        <f>IF(_xlfn.IFNA(VLOOKUP(P4202,$AG$3:$AH$83,2,FALSE),"")='11.1'!$D$5,TXM!S4202,"")</f>
        <v/>
      </c>
      <c r="U4202" t="str">
        <f>IFERROR(SMALL($T$5:$T$9000,ROWS($T$5:T4202)),"")</f>
        <v/>
      </c>
    </row>
    <row r="4203" spans="1:21" ht="14.4" customHeight="1" x14ac:dyDescent="0.3">
      <c r="A4203" t="s">
        <v>1639</v>
      </c>
      <c r="D4203" s="388">
        <f>ROWS(C$5:C4203)</f>
        <v>4199</v>
      </c>
      <c r="E4203" s="388" t="str">
        <f>IF(_xlfn.IFNA(VLOOKUP(A4203,$AG$3:$AH$83,2,FALSE),"")='11.1'!$D$5,TXM!D4203,"")</f>
        <v/>
      </c>
      <c r="F4203" t="str">
        <f>IFERROR(SMALL($E$5:$E$9000,ROWS($E$5:E4203)),"")</f>
        <v/>
      </c>
      <c r="I4203" s="371" t="s">
        <v>36</v>
      </c>
      <c r="J4203" t="s">
        <v>831</v>
      </c>
      <c r="K4203" s="372">
        <v>4292371</v>
      </c>
      <c r="L4203" s="388">
        <f>ROWS(K$5:K4203)</f>
        <v>4199</v>
      </c>
      <c r="M4203" s="388" t="str">
        <f>IF(_xlfn.IFNA(VLOOKUP(I4203,$AG$3:$AH$83,2,FALSE),"")='11.1'!$D$5,TXM!L4203,"")</f>
        <v/>
      </c>
      <c r="N4203" t="str">
        <f>IFERROR(SMALL($M$5:$M$9000,ROWS($M$5:M4203)),"")</f>
        <v/>
      </c>
      <c r="P4203" t="s">
        <v>1639</v>
      </c>
      <c r="S4203" s="388">
        <f>ROWS(R$5:R4203)</f>
        <v>4199</v>
      </c>
      <c r="T4203" s="388" t="str">
        <f>IF(_xlfn.IFNA(VLOOKUP(P4203,$AG$3:$AH$83,2,FALSE),"")='11.1'!$D$5,TXM!S4203,"")</f>
        <v/>
      </c>
      <c r="U4203" t="str">
        <f>IFERROR(SMALL($T$5:$T$9000,ROWS($T$5:T4203)),"")</f>
        <v/>
      </c>
    </row>
    <row r="4204" spans="1:21" ht="14.4" customHeight="1" x14ac:dyDescent="0.3">
      <c r="A4204" t="s">
        <v>1639</v>
      </c>
      <c r="D4204" s="388">
        <f>ROWS(C$5:C4204)</f>
        <v>4200</v>
      </c>
      <c r="E4204" s="388" t="str">
        <f>IF(_xlfn.IFNA(VLOOKUP(A4204,$AG$3:$AH$83,2,FALSE),"")='11.1'!$D$5,TXM!D4204,"")</f>
        <v/>
      </c>
      <c r="F4204" t="str">
        <f>IFERROR(SMALL($E$5:$E$9000,ROWS($E$5:E4204)),"")</f>
        <v/>
      </c>
      <c r="I4204" s="371" t="s">
        <v>36</v>
      </c>
      <c r="J4204" t="s">
        <v>1006</v>
      </c>
      <c r="K4204" s="372">
        <v>4211796</v>
      </c>
      <c r="L4204" s="388">
        <f>ROWS(K$5:K4204)</f>
        <v>4200</v>
      </c>
      <c r="M4204" s="388" t="str">
        <f>IF(_xlfn.IFNA(VLOOKUP(I4204,$AG$3:$AH$83,2,FALSE),"")='11.1'!$D$5,TXM!L4204,"")</f>
        <v/>
      </c>
      <c r="N4204" t="str">
        <f>IFERROR(SMALL($M$5:$M$9000,ROWS($M$5:M4204)),"")</f>
        <v/>
      </c>
      <c r="P4204" t="s">
        <v>1639</v>
      </c>
      <c r="S4204" s="388">
        <f>ROWS(R$5:R4204)</f>
        <v>4200</v>
      </c>
      <c r="T4204" s="388" t="str">
        <f>IF(_xlfn.IFNA(VLOOKUP(P4204,$AG$3:$AH$83,2,FALSE),"")='11.1'!$D$5,TXM!S4204,"")</f>
        <v/>
      </c>
      <c r="U4204" t="str">
        <f>IFERROR(SMALL($T$5:$T$9000,ROWS($T$5:T4204)),"")</f>
        <v/>
      </c>
    </row>
    <row r="4205" spans="1:21" ht="14.4" customHeight="1" x14ac:dyDescent="0.3">
      <c r="A4205" t="s">
        <v>1639</v>
      </c>
      <c r="D4205" s="388">
        <f>ROWS(C$5:C4205)</f>
        <v>4201</v>
      </c>
      <c r="E4205" s="388" t="str">
        <f>IF(_xlfn.IFNA(VLOOKUP(A4205,$AG$3:$AH$83,2,FALSE),"")='11.1'!$D$5,TXM!D4205,"")</f>
        <v/>
      </c>
      <c r="F4205" t="str">
        <f>IFERROR(SMALL($E$5:$E$9000,ROWS($E$5:E4205)),"")</f>
        <v/>
      </c>
      <c r="I4205" s="371" t="s">
        <v>36</v>
      </c>
      <c r="J4205" t="s">
        <v>1003</v>
      </c>
      <c r="K4205" s="372">
        <v>4117351</v>
      </c>
      <c r="L4205" s="388">
        <f>ROWS(K$5:K4205)</f>
        <v>4201</v>
      </c>
      <c r="M4205" s="388" t="str">
        <f>IF(_xlfn.IFNA(VLOOKUP(I4205,$AG$3:$AH$83,2,FALSE),"")='11.1'!$D$5,TXM!L4205,"")</f>
        <v/>
      </c>
      <c r="N4205" t="str">
        <f>IFERROR(SMALL($M$5:$M$9000,ROWS($M$5:M4205)),"")</f>
        <v/>
      </c>
      <c r="P4205" t="s">
        <v>1639</v>
      </c>
      <c r="S4205" s="388">
        <f>ROWS(R$5:R4205)</f>
        <v>4201</v>
      </c>
      <c r="T4205" s="388" t="str">
        <f>IF(_xlfn.IFNA(VLOOKUP(P4205,$AG$3:$AH$83,2,FALSE),"")='11.1'!$D$5,TXM!S4205,"")</f>
        <v/>
      </c>
      <c r="U4205" t="str">
        <f>IFERROR(SMALL($T$5:$T$9000,ROWS($T$5:T4205)),"")</f>
        <v/>
      </c>
    </row>
    <row r="4206" spans="1:21" ht="14.4" customHeight="1" x14ac:dyDescent="0.3">
      <c r="A4206" t="s">
        <v>1639</v>
      </c>
      <c r="D4206" s="388">
        <f>ROWS(C$5:C4206)</f>
        <v>4202</v>
      </c>
      <c r="E4206" s="388" t="str">
        <f>IF(_xlfn.IFNA(VLOOKUP(A4206,$AG$3:$AH$83,2,FALSE),"")='11.1'!$D$5,TXM!D4206,"")</f>
        <v/>
      </c>
      <c r="F4206" t="str">
        <f>IFERROR(SMALL($E$5:$E$9000,ROWS($E$5:E4206)),"")</f>
        <v/>
      </c>
      <c r="I4206" s="371" t="s">
        <v>36</v>
      </c>
      <c r="J4206" t="s">
        <v>805</v>
      </c>
      <c r="K4206" s="372">
        <v>3381237</v>
      </c>
      <c r="L4206" s="388">
        <f>ROWS(K$5:K4206)</f>
        <v>4202</v>
      </c>
      <c r="M4206" s="388" t="str">
        <f>IF(_xlfn.IFNA(VLOOKUP(I4206,$AG$3:$AH$83,2,FALSE),"")='11.1'!$D$5,TXM!L4206,"")</f>
        <v/>
      </c>
      <c r="N4206" t="str">
        <f>IFERROR(SMALL($M$5:$M$9000,ROWS($M$5:M4206)),"")</f>
        <v/>
      </c>
      <c r="P4206" t="s">
        <v>1639</v>
      </c>
      <c r="S4206" s="388">
        <f>ROWS(R$5:R4206)</f>
        <v>4202</v>
      </c>
      <c r="T4206" s="388" t="str">
        <f>IF(_xlfn.IFNA(VLOOKUP(P4206,$AG$3:$AH$83,2,FALSE),"")='11.1'!$D$5,TXM!S4206,"")</f>
        <v/>
      </c>
      <c r="U4206" t="str">
        <f>IFERROR(SMALL($T$5:$T$9000,ROWS($T$5:T4206)),"")</f>
        <v/>
      </c>
    </row>
    <row r="4207" spans="1:21" ht="14.4" customHeight="1" x14ac:dyDescent="0.3">
      <c r="A4207" t="s">
        <v>1639</v>
      </c>
      <c r="D4207" s="388">
        <f>ROWS(C$5:C4207)</f>
        <v>4203</v>
      </c>
      <c r="E4207" s="388" t="str">
        <f>IF(_xlfn.IFNA(VLOOKUP(A4207,$AG$3:$AH$83,2,FALSE),"")='11.1'!$D$5,TXM!D4207,"")</f>
        <v/>
      </c>
      <c r="F4207" t="str">
        <f>IFERROR(SMALL($E$5:$E$9000,ROWS($E$5:E4207)),"")</f>
        <v/>
      </c>
      <c r="I4207" s="371" t="s">
        <v>36</v>
      </c>
      <c r="J4207" t="s">
        <v>819</v>
      </c>
      <c r="K4207" s="372">
        <v>2830525</v>
      </c>
      <c r="L4207" s="388">
        <f>ROWS(K$5:K4207)</f>
        <v>4203</v>
      </c>
      <c r="M4207" s="388" t="str">
        <f>IF(_xlfn.IFNA(VLOOKUP(I4207,$AG$3:$AH$83,2,FALSE),"")='11.1'!$D$5,TXM!L4207,"")</f>
        <v/>
      </c>
      <c r="N4207" t="str">
        <f>IFERROR(SMALL($M$5:$M$9000,ROWS($M$5:M4207)),"")</f>
        <v/>
      </c>
      <c r="P4207" t="s">
        <v>1639</v>
      </c>
      <c r="S4207" s="388">
        <f>ROWS(R$5:R4207)</f>
        <v>4203</v>
      </c>
      <c r="T4207" s="388" t="str">
        <f>IF(_xlfn.IFNA(VLOOKUP(P4207,$AG$3:$AH$83,2,FALSE),"")='11.1'!$D$5,TXM!S4207,"")</f>
        <v/>
      </c>
      <c r="U4207" t="str">
        <f>IFERROR(SMALL($T$5:$T$9000,ROWS($T$5:T4207)),"")</f>
        <v/>
      </c>
    </row>
    <row r="4208" spans="1:21" ht="14.4" customHeight="1" x14ac:dyDescent="0.3">
      <c r="A4208" t="s">
        <v>1639</v>
      </c>
      <c r="D4208" s="388">
        <f>ROWS(C$5:C4208)</f>
        <v>4204</v>
      </c>
      <c r="E4208" s="388" t="str">
        <f>IF(_xlfn.IFNA(VLOOKUP(A4208,$AG$3:$AH$83,2,FALSE),"")='11.1'!$D$5,TXM!D4208,"")</f>
        <v/>
      </c>
      <c r="F4208" t="str">
        <f>IFERROR(SMALL($E$5:$E$9000,ROWS($E$5:E4208)),"")</f>
        <v/>
      </c>
      <c r="I4208" s="371" t="s">
        <v>36</v>
      </c>
      <c r="J4208" t="s">
        <v>853</v>
      </c>
      <c r="K4208" s="372">
        <v>2814548</v>
      </c>
      <c r="L4208" s="388">
        <f>ROWS(K$5:K4208)</f>
        <v>4204</v>
      </c>
      <c r="M4208" s="388" t="str">
        <f>IF(_xlfn.IFNA(VLOOKUP(I4208,$AG$3:$AH$83,2,FALSE),"")='11.1'!$D$5,TXM!L4208,"")</f>
        <v/>
      </c>
      <c r="N4208" t="str">
        <f>IFERROR(SMALL($M$5:$M$9000,ROWS($M$5:M4208)),"")</f>
        <v/>
      </c>
      <c r="P4208" t="s">
        <v>1639</v>
      </c>
      <c r="S4208" s="388">
        <f>ROWS(R$5:R4208)</f>
        <v>4204</v>
      </c>
      <c r="T4208" s="388" t="str">
        <f>IF(_xlfn.IFNA(VLOOKUP(P4208,$AG$3:$AH$83,2,FALSE),"")='11.1'!$D$5,TXM!S4208,"")</f>
        <v/>
      </c>
      <c r="U4208" t="str">
        <f>IFERROR(SMALL($T$5:$T$9000,ROWS($T$5:T4208)),"")</f>
        <v/>
      </c>
    </row>
    <row r="4209" spans="1:21" ht="14.4" customHeight="1" x14ac:dyDescent="0.3">
      <c r="A4209" t="s">
        <v>1639</v>
      </c>
      <c r="D4209" s="388">
        <f>ROWS(C$5:C4209)</f>
        <v>4205</v>
      </c>
      <c r="E4209" s="388" t="str">
        <f>IF(_xlfn.IFNA(VLOOKUP(A4209,$AG$3:$AH$83,2,FALSE),"")='11.1'!$D$5,TXM!D4209,"")</f>
        <v/>
      </c>
      <c r="F4209" t="str">
        <f>IFERROR(SMALL($E$5:$E$9000,ROWS($E$5:E4209)),"")</f>
        <v/>
      </c>
      <c r="I4209" s="371" t="s">
        <v>36</v>
      </c>
      <c r="J4209" t="s">
        <v>829</v>
      </c>
      <c r="K4209" s="372">
        <v>2553441</v>
      </c>
      <c r="L4209" s="388">
        <f>ROWS(K$5:K4209)</f>
        <v>4205</v>
      </c>
      <c r="M4209" s="388" t="str">
        <f>IF(_xlfn.IFNA(VLOOKUP(I4209,$AG$3:$AH$83,2,FALSE),"")='11.1'!$D$5,TXM!L4209,"")</f>
        <v/>
      </c>
      <c r="N4209" t="str">
        <f>IFERROR(SMALL($M$5:$M$9000,ROWS($M$5:M4209)),"")</f>
        <v/>
      </c>
      <c r="P4209" t="s">
        <v>1639</v>
      </c>
      <c r="S4209" s="388">
        <f>ROWS(R$5:R4209)</f>
        <v>4205</v>
      </c>
      <c r="T4209" s="388" t="str">
        <f>IF(_xlfn.IFNA(VLOOKUP(P4209,$AG$3:$AH$83,2,FALSE),"")='11.1'!$D$5,TXM!S4209,"")</f>
        <v/>
      </c>
      <c r="U4209" t="str">
        <f>IFERROR(SMALL($T$5:$T$9000,ROWS($T$5:T4209)),"")</f>
        <v/>
      </c>
    </row>
    <row r="4210" spans="1:21" ht="14.4" customHeight="1" x14ac:dyDescent="0.3">
      <c r="A4210" t="s">
        <v>1639</v>
      </c>
      <c r="D4210" s="388">
        <f>ROWS(C$5:C4210)</f>
        <v>4206</v>
      </c>
      <c r="E4210" s="388" t="str">
        <f>IF(_xlfn.IFNA(VLOOKUP(A4210,$AG$3:$AH$83,2,FALSE),"")='11.1'!$D$5,TXM!D4210,"")</f>
        <v/>
      </c>
      <c r="F4210" t="str">
        <f>IFERROR(SMALL($E$5:$E$9000,ROWS($E$5:E4210)),"")</f>
        <v/>
      </c>
      <c r="I4210" s="371" t="s">
        <v>36</v>
      </c>
      <c r="J4210" t="s">
        <v>103</v>
      </c>
      <c r="K4210" s="372">
        <v>1926472</v>
      </c>
      <c r="L4210" s="388">
        <f>ROWS(K$5:K4210)</f>
        <v>4206</v>
      </c>
      <c r="M4210" s="388" t="str">
        <f>IF(_xlfn.IFNA(VLOOKUP(I4210,$AG$3:$AH$83,2,FALSE),"")='11.1'!$D$5,TXM!L4210,"")</f>
        <v/>
      </c>
      <c r="N4210" t="str">
        <f>IFERROR(SMALL($M$5:$M$9000,ROWS($M$5:M4210)),"")</f>
        <v/>
      </c>
      <c r="P4210" t="s">
        <v>1639</v>
      </c>
      <c r="S4210" s="388">
        <f>ROWS(R$5:R4210)</f>
        <v>4206</v>
      </c>
      <c r="T4210" s="388" t="str">
        <f>IF(_xlfn.IFNA(VLOOKUP(P4210,$AG$3:$AH$83,2,FALSE),"")='11.1'!$D$5,TXM!S4210,"")</f>
        <v/>
      </c>
      <c r="U4210" t="str">
        <f>IFERROR(SMALL($T$5:$T$9000,ROWS($T$5:T4210)),"")</f>
        <v/>
      </c>
    </row>
    <row r="4211" spans="1:21" ht="14.4" customHeight="1" x14ac:dyDescent="0.3">
      <c r="A4211" t="s">
        <v>1639</v>
      </c>
      <c r="D4211" s="388">
        <f>ROWS(C$5:C4211)</f>
        <v>4207</v>
      </c>
      <c r="E4211" s="388" t="str">
        <f>IF(_xlfn.IFNA(VLOOKUP(A4211,$AG$3:$AH$83,2,FALSE),"")='11.1'!$D$5,TXM!D4211,"")</f>
        <v/>
      </c>
      <c r="F4211" t="str">
        <f>IFERROR(SMALL($E$5:$E$9000,ROWS($E$5:E4211)),"")</f>
        <v/>
      </c>
      <c r="I4211" s="371" t="s">
        <v>36</v>
      </c>
      <c r="J4211" t="s">
        <v>871</v>
      </c>
      <c r="K4211" s="372">
        <v>1860387</v>
      </c>
      <c r="L4211" s="388">
        <f>ROWS(K$5:K4211)</f>
        <v>4207</v>
      </c>
      <c r="M4211" s="388" t="str">
        <f>IF(_xlfn.IFNA(VLOOKUP(I4211,$AG$3:$AH$83,2,FALSE),"")='11.1'!$D$5,TXM!L4211,"")</f>
        <v/>
      </c>
      <c r="N4211" t="str">
        <f>IFERROR(SMALL($M$5:$M$9000,ROWS($M$5:M4211)),"")</f>
        <v/>
      </c>
      <c r="P4211" t="s">
        <v>1639</v>
      </c>
      <c r="S4211" s="388">
        <f>ROWS(R$5:R4211)</f>
        <v>4207</v>
      </c>
      <c r="T4211" s="388" t="str">
        <f>IF(_xlfn.IFNA(VLOOKUP(P4211,$AG$3:$AH$83,2,FALSE),"")='11.1'!$D$5,TXM!S4211,"")</f>
        <v/>
      </c>
      <c r="U4211" t="str">
        <f>IFERROR(SMALL($T$5:$T$9000,ROWS($T$5:T4211)),"")</f>
        <v/>
      </c>
    </row>
    <row r="4212" spans="1:21" ht="14.4" customHeight="1" x14ac:dyDescent="0.3">
      <c r="A4212" t="s">
        <v>1639</v>
      </c>
      <c r="D4212" s="388">
        <f>ROWS(C$5:C4212)</f>
        <v>4208</v>
      </c>
      <c r="E4212" s="388" t="str">
        <f>IF(_xlfn.IFNA(VLOOKUP(A4212,$AG$3:$AH$83,2,FALSE),"")='11.1'!$D$5,TXM!D4212,"")</f>
        <v/>
      </c>
      <c r="F4212" t="str">
        <f>IFERROR(SMALL($E$5:$E$9000,ROWS($E$5:E4212)),"")</f>
        <v/>
      </c>
      <c r="I4212" s="371" t="s">
        <v>36</v>
      </c>
      <c r="J4212" t="s">
        <v>990</v>
      </c>
      <c r="K4212" s="372">
        <v>1663461</v>
      </c>
      <c r="L4212" s="388">
        <f>ROWS(K$5:K4212)</f>
        <v>4208</v>
      </c>
      <c r="M4212" s="388" t="str">
        <f>IF(_xlfn.IFNA(VLOOKUP(I4212,$AG$3:$AH$83,2,FALSE),"")='11.1'!$D$5,TXM!L4212,"")</f>
        <v/>
      </c>
      <c r="N4212" t="str">
        <f>IFERROR(SMALL($M$5:$M$9000,ROWS($M$5:M4212)),"")</f>
        <v/>
      </c>
      <c r="P4212" t="s">
        <v>1639</v>
      </c>
      <c r="S4212" s="388">
        <f>ROWS(R$5:R4212)</f>
        <v>4208</v>
      </c>
      <c r="T4212" s="388" t="str">
        <f>IF(_xlfn.IFNA(VLOOKUP(P4212,$AG$3:$AH$83,2,FALSE),"")='11.1'!$D$5,TXM!S4212,"")</f>
        <v/>
      </c>
      <c r="U4212" t="str">
        <f>IFERROR(SMALL($T$5:$T$9000,ROWS($T$5:T4212)),"")</f>
        <v/>
      </c>
    </row>
    <row r="4213" spans="1:21" ht="14.4" customHeight="1" x14ac:dyDescent="0.3">
      <c r="A4213" t="s">
        <v>1639</v>
      </c>
      <c r="D4213" s="388">
        <f>ROWS(C$5:C4213)</f>
        <v>4209</v>
      </c>
      <c r="E4213" s="388" t="str">
        <f>IF(_xlfn.IFNA(VLOOKUP(A4213,$AG$3:$AH$83,2,FALSE),"")='11.1'!$D$5,TXM!D4213,"")</f>
        <v/>
      </c>
      <c r="F4213" t="str">
        <f>IFERROR(SMALL($E$5:$E$9000,ROWS($E$5:E4213)),"")</f>
        <v/>
      </c>
      <c r="I4213" s="371" t="s">
        <v>36</v>
      </c>
      <c r="J4213" t="s">
        <v>857</v>
      </c>
      <c r="K4213" s="372">
        <v>1322549</v>
      </c>
      <c r="L4213" s="388">
        <f>ROWS(K$5:K4213)</f>
        <v>4209</v>
      </c>
      <c r="M4213" s="388" t="str">
        <f>IF(_xlfn.IFNA(VLOOKUP(I4213,$AG$3:$AH$83,2,FALSE),"")='11.1'!$D$5,TXM!L4213,"")</f>
        <v/>
      </c>
      <c r="N4213" t="str">
        <f>IFERROR(SMALL($M$5:$M$9000,ROWS($M$5:M4213)),"")</f>
        <v/>
      </c>
      <c r="P4213" t="s">
        <v>1639</v>
      </c>
      <c r="S4213" s="388">
        <f>ROWS(R$5:R4213)</f>
        <v>4209</v>
      </c>
      <c r="T4213" s="388" t="str">
        <f>IF(_xlfn.IFNA(VLOOKUP(P4213,$AG$3:$AH$83,2,FALSE),"")='11.1'!$D$5,TXM!S4213,"")</f>
        <v/>
      </c>
      <c r="U4213" t="str">
        <f>IFERROR(SMALL($T$5:$T$9000,ROWS($T$5:T4213)),"")</f>
        <v/>
      </c>
    </row>
    <row r="4214" spans="1:21" ht="14.4" customHeight="1" x14ac:dyDescent="0.3">
      <c r="A4214" t="s">
        <v>1639</v>
      </c>
      <c r="D4214" s="388">
        <f>ROWS(C$5:C4214)</f>
        <v>4210</v>
      </c>
      <c r="E4214" s="388" t="str">
        <f>IF(_xlfn.IFNA(VLOOKUP(A4214,$AG$3:$AH$83,2,FALSE),"")='11.1'!$D$5,TXM!D4214,"")</f>
        <v/>
      </c>
      <c r="F4214" t="str">
        <f>IFERROR(SMALL($E$5:$E$9000,ROWS($E$5:E4214)),"")</f>
        <v/>
      </c>
      <c r="I4214" s="371" t="s">
        <v>36</v>
      </c>
      <c r="J4214" t="s">
        <v>807</v>
      </c>
      <c r="K4214" s="372">
        <v>1184413</v>
      </c>
      <c r="L4214" s="388">
        <f>ROWS(K$5:K4214)</f>
        <v>4210</v>
      </c>
      <c r="M4214" s="388" t="str">
        <f>IF(_xlfn.IFNA(VLOOKUP(I4214,$AG$3:$AH$83,2,FALSE),"")='11.1'!$D$5,TXM!L4214,"")</f>
        <v/>
      </c>
      <c r="N4214" t="str">
        <f>IFERROR(SMALL($M$5:$M$9000,ROWS($M$5:M4214)),"")</f>
        <v/>
      </c>
      <c r="P4214" t="s">
        <v>1639</v>
      </c>
      <c r="S4214" s="388">
        <f>ROWS(R$5:R4214)</f>
        <v>4210</v>
      </c>
      <c r="T4214" s="388" t="str">
        <f>IF(_xlfn.IFNA(VLOOKUP(P4214,$AG$3:$AH$83,2,FALSE),"")='11.1'!$D$5,TXM!S4214,"")</f>
        <v/>
      </c>
      <c r="U4214" t="str">
        <f>IFERROR(SMALL($T$5:$T$9000,ROWS($T$5:T4214)),"")</f>
        <v/>
      </c>
    </row>
    <row r="4215" spans="1:21" ht="14.4" customHeight="1" x14ac:dyDescent="0.3">
      <c r="A4215" t="s">
        <v>1639</v>
      </c>
      <c r="D4215" s="388">
        <f>ROWS(C$5:C4215)</f>
        <v>4211</v>
      </c>
      <c r="E4215" s="388" t="str">
        <f>IF(_xlfn.IFNA(VLOOKUP(A4215,$AG$3:$AH$83,2,FALSE),"")='11.1'!$D$5,TXM!D4215,"")</f>
        <v/>
      </c>
      <c r="F4215" t="str">
        <f>IFERROR(SMALL($E$5:$E$9000,ROWS($E$5:E4215)),"")</f>
        <v/>
      </c>
      <c r="I4215" s="371" t="s">
        <v>36</v>
      </c>
      <c r="J4215" t="s">
        <v>171</v>
      </c>
      <c r="K4215" s="372">
        <v>864490</v>
      </c>
      <c r="L4215" s="388">
        <f>ROWS(K$5:K4215)</f>
        <v>4211</v>
      </c>
      <c r="M4215" s="388" t="str">
        <f>IF(_xlfn.IFNA(VLOOKUP(I4215,$AG$3:$AH$83,2,FALSE),"")='11.1'!$D$5,TXM!L4215,"")</f>
        <v/>
      </c>
      <c r="N4215" t="str">
        <f>IFERROR(SMALL($M$5:$M$9000,ROWS($M$5:M4215)),"")</f>
        <v/>
      </c>
      <c r="P4215" t="s">
        <v>1639</v>
      </c>
      <c r="S4215" s="388">
        <f>ROWS(R$5:R4215)</f>
        <v>4211</v>
      </c>
      <c r="T4215" s="388" t="str">
        <f>IF(_xlfn.IFNA(VLOOKUP(P4215,$AG$3:$AH$83,2,FALSE),"")='11.1'!$D$5,TXM!S4215,"")</f>
        <v/>
      </c>
      <c r="U4215" t="str">
        <f>IFERROR(SMALL($T$5:$T$9000,ROWS($T$5:T4215)),"")</f>
        <v/>
      </c>
    </row>
    <row r="4216" spans="1:21" ht="14.4" customHeight="1" x14ac:dyDescent="0.3">
      <c r="A4216" t="s">
        <v>1639</v>
      </c>
      <c r="D4216" s="388">
        <f>ROWS(C$5:C4216)</f>
        <v>4212</v>
      </c>
      <c r="E4216" s="388" t="str">
        <f>IF(_xlfn.IFNA(VLOOKUP(A4216,$AG$3:$AH$83,2,FALSE),"")='11.1'!$D$5,TXM!D4216,"")</f>
        <v/>
      </c>
      <c r="F4216" t="str">
        <f>IFERROR(SMALL($E$5:$E$9000,ROWS($E$5:E4216)),"")</f>
        <v/>
      </c>
      <c r="I4216" s="371" t="s">
        <v>36</v>
      </c>
      <c r="J4216" t="s">
        <v>781</v>
      </c>
      <c r="K4216" s="372">
        <v>680736</v>
      </c>
      <c r="L4216" s="388">
        <f>ROWS(K$5:K4216)</f>
        <v>4212</v>
      </c>
      <c r="M4216" s="388" t="str">
        <f>IF(_xlfn.IFNA(VLOOKUP(I4216,$AG$3:$AH$83,2,FALSE),"")='11.1'!$D$5,TXM!L4216,"")</f>
        <v/>
      </c>
      <c r="N4216" t="str">
        <f>IFERROR(SMALL($M$5:$M$9000,ROWS($M$5:M4216)),"")</f>
        <v/>
      </c>
      <c r="P4216" t="s">
        <v>1639</v>
      </c>
      <c r="S4216" s="388">
        <f>ROWS(R$5:R4216)</f>
        <v>4212</v>
      </c>
      <c r="T4216" s="388" t="str">
        <f>IF(_xlfn.IFNA(VLOOKUP(P4216,$AG$3:$AH$83,2,FALSE),"")='11.1'!$D$5,TXM!S4216,"")</f>
        <v/>
      </c>
      <c r="U4216" t="str">
        <f>IFERROR(SMALL($T$5:$T$9000,ROWS($T$5:T4216)),"")</f>
        <v/>
      </c>
    </row>
    <row r="4217" spans="1:21" ht="14.4" customHeight="1" x14ac:dyDescent="0.3">
      <c r="A4217" t="s">
        <v>1639</v>
      </c>
      <c r="D4217" s="388">
        <f>ROWS(C$5:C4217)</f>
        <v>4213</v>
      </c>
      <c r="E4217" s="388" t="str">
        <f>IF(_xlfn.IFNA(VLOOKUP(A4217,$AG$3:$AH$83,2,FALSE),"")='11.1'!$D$5,TXM!D4217,"")</f>
        <v/>
      </c>
      <c r="F4217" t="str">
        <f>IFERROR(SMALL($E$5:$E$9000,ROWS($E$5:E4217)),"")</f>
        <v/>
      </c>
      <c r="I4217" s="371" t="s">
        <v>36</v>
      </c>
      <c r="J4217" t="s">
        <v>1383</v>
      </c>
      <c r="K4217" s="372">
        <v>527470</v>
      </c>
      <c r="L4217" s="388">
        <f>ROWS(K$5:K4217)</f>
        <v>4213</v>
      </c>
      <c r="M4217" s="388" t="str">
        <f>IF(_xlfn.IFNA(VLOOKUP(I4217,$AG$3:$AH$83,2,FALSE),"")='11.1'!$D$5,TXM!L4217,"")</f>
        <v/>
      </c>
      <c r="N4217" t="str">
        <f>IFERROR(SMALL($M$5:$M$9000,ROWS($M$5:M4217)),"")</f>
        <v/>
      </c>
      <c r="P4217" t="s">
        <v>1639</v>
      </c>
      <c r="S4217" s="388">
        <f>ROWS(R$5:R4217)</f>
        <v>4213</v>
      </c>
      <c r="T4217" s="388" t="str">
        <f>IF(_xlfn.IFNA(VLOOKUP(P4217,$AG$3:$AH$83,2,FALSE),"")='11.1'!$D$5,TXM!S4217,"")</f>
        <v/>
      </c>
      <c r="U4217" t="str">
        <f>IFERROR(SMALL($T$5:$T$9000,ROWS($T$5:T4217)),"")</f>
        <v/>
      </c>
    </row>
    <row r="4218" spans="1:21" ht="14.4" customHeight="1" x14ac:dyDescent="0.3">
      <c r="A4218" t="s">
        <v>1639</v>
      </c>
      <c r="D4218" s="388">
        <f>ROWS(C$5:C4218)</f>
        <v>4214</v>
      </c>
      <c r="E4218" s="388" t="str">
        <f>IF(_xlfn.IFNA(VLOOKUP(A4218,$AG$3:$AH$83,2,FALSE),"")='11.1'!$D$5,TXM!D4218,"")</f>
        <v/>
      </c>
      <c r="F4218" t="str">
        <f>IFERROR(SMALL($E$5:$E$9000,ROWS($E$5:E4218)),"")</f>
        <v/>
      </c>
      <c r="I4218" s="371" t="s">
        <v>36</v>
      </c>
      <c r="J4218" t="s">
        <v>1004</v>
      </c>
      <c r="K4218" s="372">
        <v>398973</v>
      </c>
      <c r="L4218" s="388">
        <f>ROWS(K$5:K4218)</f>
        <v>4214</v>
      </c>
      <c r="M4218" s="388" t="str">
        <f>IF(_xlfn.IFNA(VLOOKUP(I4218,$AG$3:$AH$83,2,FALSE),"")='11.1'!$D$5,TXM!L4218,"")</f>
        <v/>
      </c>
      <c r="N4218" t="str">
        <f>IFERROR(SMALL($M$5:$M$9000,ROWS($M$5:M4218)),"")</f>
        <v/>
      </c>
      <c r="P4218" t="s">
        <v>1639</v>
      </c>
      <c r="S4218" s="388">
        <f>ROWS(R$5:R4218)</f>
        <v>4214</v>
      </c>
      <c r="T4218" s="388" t="str">
        <f>IF(_xlfn.IFNA(VLOOKUP(P4218,$AG$3:$AH$83,2,FALSE),"")='11.1'!$D$5,TXM!S4218,"")</f>
        <v/>
      </c>
      <c r="U4218" t="str">
        <f>IFERROR(SMALL($T$5:$T$9000,ROWS($T$5:T4218)),"")</f>
        <v/>
      </c>
    </row>
    <row r="4219" spans="1:21" ht="14.4" customHeight="1" x14ac:dyDescent="0.3">
      <c r="A4219" t="s">
        <v>1639</v>
      </c>
      <c r="D4219" s="388">
        <f>ROWS(C$5:C4219)</f>
        <v>4215</v>
      </c>
      <c r="E4219" s="388" t="str">
        <f>IF(_xlfn.IFNA(VLOOKUP(A4219,$AG$3:$AH$83,2,FALSE),"")='11.1'!$D$5,TXM!D4219,"")</f>
        <v/>
      </c>
      <c r="F4219" t="str">
        <f>IFERROR(SMALL($E$5:$E$9000,ROWS($E$5:E4219)),"")</f>
        <v/>
      </c>
      <c r="I4219" s="371" t="s">
        <v>36</v>
      </c>
      <c r="J4219" t="s">
        <v>801</v>
      </c>
      <c r="K4219" s="372">
        <v>330278</v>
      </c>
      <c r="L4219" s="388">
        <f>ROWS(K$5:K4219)</f>
        <v>4215</v>
      </c>
      <c r="M4219" s="388" t="str">
        <f>IF(_xlfn.IFNA(VLOOKUP(I4219,$AG$3:$AH$83,2,FALSE),"")='11.1'!$D$5,TXM!L4219,"")</f>
        <v/>
      </c>
      <c r="N4219" t="str">
        <f>IFERROR(SMALL($M$5:$M$9000,ROWS($M$5:M4219)),"")</f>
        <v/>
      </c>
      <c r="P4219" t="s">
        <v>1639</v>
      </c>
      <c r="S4219" s="388">
        <f>ROWS(R$5:R4219)</f>
        <v>4215</v>
      </c>
      <c r="T4219" s="388" t="str">
        <f>IF(_xlfn.IFNA(VLOOKUP(P4219,$AG$3:$AH$83,2,FALSE),"")='11.1'!$D$5,TXM!S4219,"")</f>
        <v/>
      </c>
      <c r="U4219" t="str">
        <f>IFERROR(SMALL($T$5:$T$9000,ROWS($T$5:T4219)),"")</f>
        <v/>
      </c>
    </row>
    <row r="4220" spans="1:21" ht="14.4" customHeight="1" x14ac:dyDescent="0.3">
      <c r="A4220" t="s">
        <v>1639</v>
      </c>
      <c r="D4220" s="388">
        <f>ROWS(C$5:C4220)</f>
        <v>4216</v>
      </c>
      <c r="E4220" s="388" t="str">
        <f>IF(_xlfn.IFNA(VLOOKUP(A4220,$AG$3:$AH$83,2,FALSE),"")='11.1'!$D$5,TXM!D4220,"")</f>
        <v/>
      </c>
      <c r="F4220" t="str">
        <f>IFERROR(SMALL($E$5:$E$9000,ROWS($E$5:E4220)),"")</f>
        <v/>
      </c>
      <c r="I4220" s="371" t="s">
        <v>36</v>
      </c>
      <c r="J4220" t="s">
        <v>1365</v>
      </c>
      <c r="K4220" s="372">
        <v>308187</v>
      </c>
      <c r="L4220" s="388">
        <f>ROWS(K$5:K4220)</f>
        <v>4216</v>
      </c>
      <c r="M4220" s="388" t="str">
        <f>IF(_xlfn.IFNA(VLOOKUP(I4220,$AG$3:$AH$83,2,FALSE),"")='11.1'!$D$5,TXM!L4220,"")</f>
        <v/>
      </c>
      <c r="N4220" t="str">
        <f>IFERROR(SMALL($M$5:$M$9000,ROWS($M$5:M4220)),"")</f>
        <v/>
      </c>
      <c r="P4220" t="s">
        <v>1639</v>
      </c>
      <c r="S4220" s="388">
        <f>ROWS(R$5:R4220)</f>
        <v>4216</v>
      </c>
      <c r="T4220" s="388" t="str">
        <f>IF(_xlfn.IFNA(VLOOKUP(P4220,$AG$3:$AH$83,2,FALSE),"")='11.1'!$D$5,TXM!S4220,"")</f>
        <v/>
      </c>
      <c r="U4220" t="str">
        <f>IFERROR(SMALL($T$5:$T$9000,ROWS($T$5:T4220)),"")</f>
        <v/>
      </c>
    </row>
    <row r="4221" spans="1:21" ht="14.4" customHeight="1" x14ac:dyDescent="0.3">
      <c r="A4221" t="s">
        <v>1639</v>
      </c>
      <c r="D4221" s="388">
        <f>ROWS(C$5:C4221)</f>
        <v>4217</v>
      </c>
      <c r="E4221" s="388" t="str">
        <f>IF(_xlfn.IFNA(VLOOKUP(A4221,$AG$3:$AH$83,2,FALSE),"")='11.1'!$D$5,TXM!D4221,"")</f>
        <v/>
      </c>
      <c r="F4221" t="str">
        <f>IFERROR(SMALL($E$5:$E$9000,ROWS($E$5:E4221)),"")</f>
        <v/>
      </c>
      <c r="I4221" s="371" t="s">
        <v>36</v>
      </c>
      <c r="J4221" t="s">
        <v>998</v>
      </c>
      <c r="K4221" s="372">
        <v>260133</v>
      </c>
      <c r="L4221" s="388">
        <f>ROWS(K$5:K4221)</f>
        <v>4217</v>
      </c>
      <c r="M4221" s="388" t="str">
        <f>IF(_xlfn.IFNA(VLOOKUP(I4221,$AG$3:$AH$83,2,FALSE),"")='11.1'!$D$5,TXM!L4221,"")</f>
        <v/>
      </c>
      <c r="N4221" t="str">
        <f>IFERROR(SMALL($M$5:$M$9000,ROWS($M$5:M4221)),"")</f>
        <v/>
      </c>
      <c r="P4221" t="s">
        <v>1639</v>
      </c>
      <c r="S4221" s="388">
        <f>ROWS(R$5:R4221)</f>
        <v>4217</v>
      </c>
      <c r="T4221" s="388" t="str">
        <f>IF(_xlfn.IFNA(VLOOKUP(P4221,$AG$3:$AH$83,2,FALSE),"")='11.1'!$D$5,TXM!S4221,"")</f>
        <v/>
      </c>
      <c r="U4221" t="str">
        <f>IFERROR(SMALL($T$5:$T$9000,ROWS($T$5:T4221)),"")</f>
        <v/>
      </c>
    </row>
    <row r="4222" spans="1:21" ht="14.4" customHeight="1" x14ac:dyDescent="0.3">
      <c r="A4222" t="s">
        <v>1639</v>
      </c>
      <c r="D4222" s="388">
        <f>ROWS(C$5:C4222)</f>
        <v>4218</v>
      </c>
      <c r="E4222" s="388" t="str">
        <f>IF(_xlfn.IFNA(VLOOKUP(A4222,$AG$3:$AH$83,2,FALSE),"")='11.1'!$D$5,TXM!D4222,"")</f>
        <v/>
      </c>
      <c r="F4222" t="str">
        <f>IFERROR(SMALL($E$5:$E$9000,ROWS($E$5:E4222)),"")</f>
        <v/>
      </c>
      <c r="I4222" s="371" t="s">
        <v>36</v>
      </c>
      <c r="J4222" t="s">
        <v>833</v>
      </c>
      <c r="K4222" s="372">
        <v>236686</v>
      </c>
      <c r="L4222" s="388">
        <f>ROWS(K$5:K4222)</f>
        <v>4218</v>
      </c>
      <c r="M4222" s="388" t="str">
        <f>IF(_xlfn.IFNA(VLOOKUP(I4222,$AG$3:$AH$83,2,FALSE),"")='11.1'!$D$5,TXM!L4222,"")</f>
        <v/>
      </c>
      <c r="N4222" t="str">
        <f>IFERROR(SMALL($M$5:$M$9000,ROWS($M$5:M4222)),"")</f>
        <v/>
      </c>
      <c r="P4222" t="s">
        <v>1639</v>
      </c>
      <c r="S4222" s="388">
        <f>ROWS(R$5:R4222)</f>
        <v>4218</v>
      </c>
      <c r="T4222" s="388" t="str">
        <f>IF(_xlfn.IFNA(VLOOKUP(P4222,$AG$3:$AH$83,2,FALSE),"")='11.1'!$D$5,TXM!S4222,"")</f>
        <v/>
      </c>
      <c r="U4222" t="str">
        <f>IFERROR(SMALL($T$5:$T$9000,ROWS($T$5:T4222)),"")</f>
        <v/>
      </c>
    </row>
    <row r="4223" spans="1:21" ht="14.4" customHeight="1" x14ac:dyDescent="0.3">
      <c r="A4223" t="s">
        <v>1639</v>
      </c>
      <c r="D4223" s="388">
        <f>ROWS(C$5:C4223)</f>
        <v>4219</v>
      </c>
      <c r="E4223" s="388" t="str">
        <f>IF(_xlfn.IFNA(VLOOKUP(A4223,$AG$3:$AH$83,2,FALSE),"")='11.1'!$D$5,TXM!D4223,"")</f>
        <v/>
      </c>
      <c r="F4223" t="str">
        <f>IFERROR(SMALL($E$5:$E$9000,ROWS($E$5:E4223)),"")</f>
        <v/>
      </c>
      <c r="I4223" s="371" t="s">
        <v>36</v>
      </c>
      <c r="J4223" t="s">
        <v>92</v>
      </c>
      <c r="K4223" s="372">
        <v>180641</v>
      </c>
      <c r="L4223" s="388">
        <f>ROWS(K$5:K4223)</f>
        <v>4219</v>
      </c>
      <c r="M4223" s="388" t="str">
        <f>IF(_xlfn.IFNA(VLOOKUP(I4223,$AG$3:$AH$83,2,FALSE),"")='11.1'!$D$5,TXM!L4223,"")</f>
        <v/>
      </c>
      <c r="N4223" t="str">
        <f>IFERROR(SMALL($M$5:$M$9000,ROWS($M$5:M4223)),"")</f>
        <v/>
      </c>
      <c r="P4223" t="s">
        <v>1639</v>
      </c>
      <c r="S4223" s="388">
        <f>ROWS(R$5:R4223)</f>
        <v>4219</v>
      </c>
      <c r="T4223" s="388" t="str">
        <f>IF(_xlfn.IFNA(VLOOKUP(P4223,$AG$3:$AH$83,2,FALSE),"")='11.1'!$D$5,TXM!S4223,"")</f>
        <v/>
      </c>
      <c r="U4223" t="str">
        <f>IFERROR(SMALL($T$5:$T$9000,ROWS($T$5:T4223)),"")</f>
        <v/>
      </c>
    </row>
    <row r="4224" spans="1:21" ht="14.4" customHeight="1" x14ac:dyDescent="0.3">
      <c r="A4224" t="s">
        <v>1639</v>
      </c>
      <c r="D4224" s="388">
        <f>ROWS(C$5:C4224)</f>
        <v>4220</v>
      </c>
      <c r="E4224" s="388" t="str">
        <f>IF(_xlfn.IFNA(VLOOKUP(A4224,$AG$3:$AH$83,2,FALSE),"")='11.1'!$D$5,TXM!D4224,"")</f>
        <v/>
      </c>
      <c r="F4224" t="str">
        <f>IFERROR(SMALL($E$5:$E$9000,ROWS($E$5:E4224)),"")</f>
        <v/>
      </c>
      <c r="I4224" s="371" t="s">
        <v>36</v>
      </c>
      <c r="J4224" t="s">
        <v>173</v>
      </c>
      <c r="K4224" s="372">
        <v>94136</v>
      </c>
      <c r="L4224" s="388">
        <f>ROWS(K$5:K4224)</f>
        <v>4220</v>
      </c>
      <c r="M4224" s="388" t="str">
        <f>IF(_xlfn.IFNA(VLOOKUP(I4224,$AG$3:$AH$83,2,FALSE),"")='11.1'!$D$5,TXM!L4224,"")</f>
        <v/>
      </c>
      <c r="N4224" t="str">
        <f>IFERROR(SMALL($M$5:$M$9000,ROWS($M$5:M4224)),"")</f>
        <v/>
      </c>
      <c r="P4224" t="s">
        <v>1639</v>
      </c>
      <c r="S4224" s="388">
        <f>ROWS(R$5:R4224)</f>
        <v>4220</v>
      </c>
      <c r="T4224" s="388" t="str">
        <f>IF(_xlfn.IFNA(VLOOKUP(P4224,$AG$3:$AH$83,2,FALSE),"")='11.1'!$D$5,TXM!S4224,"")</f>
        <v/>
      </c>
      <c r="U4224" t="str">
        <f>IFERROR(SMALL($T$5:$T$9000,ROWS($T$5:T4224)),"")</f>
        <v/>
      </c>
    </row>
    <row r="4225" spans="1:21" ht="14.4" customHeight="1" x14ac:dyDescent="0.3">
      <c r="A4225" t="s">
        <v>1639</v>
      </c>
      <c r="D4225" s="388">
        <f>ROWS(C$5:C4225)</f>
        <v>4221</v>
      </c>
      <c r="E4225" s="388" t="str">
        <f>IF(_xlfn.IFNA(VLOOKUP(A4225,$AG$3:$AH$83,2,FALSE),"")='11.1'!$D$5,TXM!D4225,"")</f>
        <v/>
      </c>
      <c r="F4225" t="str">
        <f>IFERROR(SMALL($E$5:$E$9000,ROWS($E$5:E4225)),"")</f>
        <v/>
      </c>
      <c r="I4225" s="371" t="s">
        <v>36</v>
      </c>
      <c r="J4225" t="s">
        <v>997</v>
      </c>
      <c r="K4225" s="372">
        <v>91525</v>
      </c>
      <c r="L4225" s="388">
        <f>ROWS(K$5:K4225)</f>
        <v>4221</v>
      </c>
      <c r="M4225" s="388" t="str">
        <f>IF(_xlfn.IFNA(VLOOKUP(I4225,$AG$3:$AH$83,2,FALSE),"")='11.1'!$D$5,TXM!L4225,"")</f>
        <v/>
      </c>
      <c r="N4225" t="str">
        <f>IFERROR(SMALL($M$5:$M$9000,ROWS($M$5:M4225)),"")</f>
        <v/>
      </c>
      <c r="P4225" t="s">
        <v>1639</v>
      </c>
      <c r="S4225" s="388">
        <f>ROWS(R$5:R4225)</f>
        <v>4221</v>
      </c>
      <c r="T4225" s="388" t="str">
        <f>IF(_xlfn.IFNA(VLOOKUP(P4225,$AG$3:$AH$83,2,FALSE),"")='11.1'!$D$5,TXM!S4225,"")</f>
        <v/>
      </c>
      <c r="U4225" t="str">
        <f>IFERROR(SMALL($T$5:$T$9000,ROWS($T$5:T4225)),"")</f>
        <v/>
      </c>
    </row>
    <row r="4226" spans="1:21" ht="14.4" customHeight="1" x14ac:dyDescent="0.3">
      <c r="A4226" t="s">
        <v>1639</v>
      </c>
      <c r="D4226" s="388">
        <f>ROWS(C$5:C4226)</f>
        <v>4222</v>
      </c>
      <c r="E4226" s="388" t="str">
        <f>IF(_xlfn.IFNA(VLOOKUP(A4226,$AG$3:$AH$83,2,FALSE),"")='11.1'!$D$5,TXM!D4226,"")</f>
        <v/>
      </c>
      <c r="F4226" t="str">
        <f>IFERROR(SMALL($E$5:$E$9000,ROWS($E$5:E4226)),"")</f>
        <v/>
      </c>
      <c r="I4226" s="371" t="s">
        <v>36</v>
      </c>
      <c r="J4226" t="s">
        <v>1494</v>
      </c>
      <c r="K4226" s="372">
        <v>86432</v>
      </c>
      <c r="L4226" s="388">
        <f>ROWS(K$5:K4226)</f>
        <v>4222</v>
      </c>
      <c r="M4226" s="388" t="str">
        <f>IF(_xlfn.IFNA(VLOOKUP(I4226,$AG$3:$AH$83,2,FALSE),"")='11.1'!$D$5,TXM!L4226,"")</f>
        <v/>
      </c>
      <c r="N4226" t="str">
        <f>IFERROR(SMALL($M$5:$M$9000,ROWS($M$5:M4226)),"")</f>
        <v/>
      </c>
      <c r="P4226" t="s">
        <v>1639</v>
      </c>
      <c r="S4226" s="388">
        <f>ROWS(R$5:R4226)</f>
        <v>4222</v>
      </c>
      <c r="T4226" s="388" t="str">
        <f>IF(_xlfn.IFNA(VLOOKUP(P4226,$AG$3:$AH$83,2,FALSE),"")='11.1'!$D$5,TXM!S4226,"")</f>
        <v/>
      </c>
      <c r="U4226" t="str">
        <f>IFERROR(SMALL($T$5:$T$9000,ROWS($T$5:T4226)),"")</f>
        <v/>
      </c>
    </row>
    <row r="4227" spans="1:21" ht="14.4" customHeight="1" x14ac:dyDescent="0.3">
      <c r="A4227" t="s">
        <v>1639</v>
      </c>
      <c r="D4227" s="388">
        <f>ROWS(C$5:C4227)</f>
        <v>4223</v>
      </c>
      <c r="E4227" s="388" t="str">
        <f>IF(_xlfn.IFNA(VLOOKUP(A4227,$AG$3:$AH$83,2,FALSE),"")='11.1'!$D$5,TXM!D4227,"")</f>
        <v/>
      </c>
      <c r="F4227" t="str">
        <f>IFERROR(SMALL($E$5:$E$9000,ROWS($E$5:E4227)),"")</f>
        <v/>
      </c>
      <c r="I4227" s="371" t="s">
        <v>36</v>
      </c>
      <c r="J4227" t="s">
        <v>797</v>
      </c>
      <c r="K4227" s="372">
        <v>22577</v>
      </c>
      <c r="L4227" s="388">
        <f>ROWS(K$5:K4227)</f>
        <v>4223</v>
      </c>
      <c r="M4227" s="388" t="str">
        <f>IF(_xlfn.IFNA(VLOOKUP(I4227,$AG$3:$AH$83,2,FALSE),"")='11.1'!$D$5,TXM!L4227,"")</f>
        <v/>
      </c>
      <c r="N4227" t="str">
        <f>IFERROR(SMALL($M$5:$M$9000,ROWS($M$5:M4227)),"")</f>
        <v/>
      </c>
      <c r="P4227" t="s">
        <v>1639</v>
      </c>
      <c r="S4227" s="388">
        <f>ROWS(R$5:R4227)</f>
        <v>4223</v>
      </c>
      <c r="T4227" s="388" t="str">
        <f>IF(_xlfn.IFNA(VLOOKUP(P4227,$AG$3:$AH$83,2,FALSE),"")='11.1'!$D$5,TXM!S4227,"")</f>
        <v/>
      </c>
      <c r="U4227" t="str">
        <f>IFERROR(SMALL($T$5:$T$9000,ROWS($T$5:T4227)),"")</f>
        <v/>
      </c>
    </row>
    <row r="4228" spans="1:21" ht="14.4" customHeight="1" x14ac:dyDescent="0.3">
      <c r="A4228" t="s">
        <v>1639</v>
      </c>
      <c r="D4228" s="388">
        <f>ROWS(C$5:C4228)</f>
        <v>4224</v>
      </c>
      <c r="E4228" s="388" t="str">
        <f>IF(_xlfn.IFNA(VLOOKUP(A4228,$AG$3:$AH$83,2,FALSE),"")='11.1'!$D$5,TXM!D4228,"")</f>
        <v/>
      </c>
      <c r="F4228" t="str">
        <f>IFERROR(SMALL($E$5:$E$9000,ROWS($E$5:E4228)),"")</f>
        <v/>
      </c>
      <c r="I4228" s="371" t="s">
        <v>664</v>
      </c>
      <c r="J4228" t="s">
        <v>787</v>
      </c>
      <c r="K4228" s="372">
        <v>210296</v>
      </c>
      <c r="L4228" s="388">
        <f>ROWS(K$5:K4228)</f>
        <v>4224</v>
      </c>
      <c r="M4228" s="388" t="str">
        <f>IF(_xlfn.IFNA(VLOOKUP(I4228,$AG$3:$AH$83,2,FALSE),"")='11.1'!$D$5,TXM!L4228,"")</f>
        <v/>
      </c>
      <c r="N4228" t="str">
        <f>IFERROR(SMALL($M$5:$M$9000,ROWS($M$5:M4228)),"")</f>
        <v/>
      </c>
      <c r="P4228" t="s">
        <v>1639</v>
      </c>
      <c r="S4228" s="388">
        <f>ROWS(R$5:R4228)</f>
        <v>4224</v>
      </c>
      <c r="T4228" s="388" t="str">
        <f>IF(_xlfn.IFNA(VLOOKUP(P4228,$AG$3:$AH$83,2,FALSE),"")='11.1'!$D$5,TXM!S4228,"")</f>
        <v/>
      </c>
      <c r="U4228" t="str">
        <f>IFERROR(SMALL($T$5:$T$9000,ROWS($T$5:T4228)),"")</f>
        <v/>
      </c>
    </row>
    <row r="4229" spans="1:21" ht="14.4" customHeight="1" x14ac:dyDescent="0.3">
      <c r="A4229" t="s">
        <v>1639</v>
      </c>
      <c r="D4229" s="388">
        <f>ROWS(C$5:C4229)</f>
        <v>4225</v>
      </c>
      <c r="E4229" s="388" t="str">
        <f>IF(_xlfn.IFNA(VLOOKUP(A4229,$AG$3:$AH$83,2,FALSE),"")='11.1'!$D$5,TXM!D4229,"")</f>
        <v/>
      </c>
      <c r="F4229" t="str">
        <f>IFERROR(SMALL($E$5:$E$9000,ROWS($E$5:E4229)),"")</f>
        <v/>
      </c>
      <c r="I4229" s="371" t="s">
        <v>664</v>
      </c>
      <c r="J4229" t="s">
        <v>1252</v>
      </c>
      <c r="K4229" s="372">
        <v>121503</v>
      </c>
      <c r="L4229" s="388">
        <f>ROWS(K$5:K4229)</f>
        <v>4225</v>
      </c>
      <c r="M4229" s="388" t="str">
        <f>IF(_xlfn.IFNA(VLOOKUP(I4229,$AG$3:$AH$83,2,FALSE),"")='11.1'!$D$5,TXM!L4229,"")</f>
        <v/>
      </c>
      <c r="N4229" t="str">
        <f>IFERROR(SMALL($M$5:$M$9000,ROWS($M$5:M4229)),"")</f>
        <v/>
      </c>
      <c r="P4229" t="s">
        <v>1639</v>
      </c>
      <c r="S4229" s="388">
        <f>ROWS(R$5:R4229)</f>
        <v>4225</v>
      </c>
      <c r="T4229" s="388" t="str">
        <f>IF(_xlfn.IFNA(VLOOKUP(P4229,$AG$3:$AH$83,2,FALSE),"")='11.1'!$D$5,TXM!S4229,"")</f>
        <v/>
      </c>
      <c r="U4229" t="str">
        <f>IFERROR(SMALL($T$5:$T$9000,ROWS($T$5:T4229)),"")</f>
        <v/>
      </c>
    </row>
    <row r="4230" spans="1:21" ht="14.4" customHeight="1" x14ac:dyDescent="0.3">
      <c r="A4230" t="s">
        <v>1639</v>
      </c>
      <c r="D4230" s="388">
        <f>ROWS(C$5:C4230)</f>
        <v>4226</v>
      </c>
      <c r="E4230" s="388" t="str">
        <f>IF(_xlfn.IFNA(VLOOKUP(A4230,$AG$3:$AH$83,2,FALSE),"")='11.1'!$D$5,TXM!D4230,"")</f>
        <v/>
      </c>
      <c r="F4230" t="str">
        <f>IFERROR(SMALL($E$5:$E$9000,ROWS($E$5:E4230)),"")</f>
        <v/>
      </c>
      <c r="I4230" s="371" t="s">
        <v>664</v>
      </c>
      <c r="J4230" t="s">
        <v>97</v>
      </c>
      <c r="K4230" s="372">
        <v>56722</v>
      </c>
      <c r="L4230" s="388">
        <f>ROWS(K$5:K4230)</f>
        <v>4226</v>
      </c>
      <c r="M4230" s="388" t="str">
        <f>IF(_xlfn.IFNA(VLOOKUP(I4230,$AG$3:$AH$83,2,FALSE),"")='11.1'!$D$5,TXM!L4230,"")</f>
        <v/>
      </c>
      <c r="N4230" t="str">
        <f>IFERROR(SMALL($M$5:$M$9000,ROWS($M$5:M4230)),"")</f>
        <v/>
      </c>
      <c r="P4230" t="s">
        <v>1639</v>
      </c>
      <c r="S4230" s="388">
        <f>ROWS(R$5:R4230)</f>
        <v>4226</v>
      </c>
      <c r="T4230" s="388" t="str">
        <f>IF(_xlfn.IFNA(VLOOKUP(P4230,$AG$3:$AH$83,2,FALSE),"")='11.1'!$D$5,TXM!S4230,"")</f>
        <v/>
      </c>
      <c r="U4230" t="str">
        <f>IFERROR(SMALL($T$5:$T$9000,ROWS($T$5:T4230)),"")</f>
        <v/>
      </c>
    </row>
    <row r="4231" spans="1:21" ht="14.4" customHeight="1" x14ac:dyDescent="0.3">
      <c r="A4231" t="s">
        <v>1639</v>
      </c>
      <c r="D4231" s="388">
        <f>ROWS(C$5:C4231)</f>
        <v>4227</v>
      </c>
      <c r="E4231" s="388" t="str">
        <f>IF(_xlfn.IFNA(VLOOKUP(A4231,$AG$3:$AH$83,2,FALSE),"")='11.1'!$D$5,TXM!D4231,"")</f>
        <v/>
      </c>
      <c r="F4231" t="str">
        <f>IFERROR(SMALL($E$5:$E$9000,ROWS($E$5:E4231)),"")</f>
        <v/>
      </c>
      <c r="I4231" s="371" t="s">
        <v>664</v>
      </c>
      <c r="J4231" t="s">
        <v>799</v>
      </c>
      <c r="K4231" s="372">
        <v>22796</v>
      </c>
      <c r="L4231" s="388">
        <f>ROWS(K$5:K4231)</f>
        <v>4227</v>
      </c>
      <c r="M4231" s="388" t="str">
        <f>IF(_xlfn.IFNA(VLOOKUP(I4231,$AG$3:$AH$83,2,FALSE),"")='11.1'!$D$5,TXM!L4231,"")</f>
        <v/>
      </c>
      <c r="N4231" t="str">
        <f>IFERROR(SMALL($M$5:$M$9000,ROWS($M$5:M4231)),"")</f>
        <v/>
      </c>
      <c r="P4231" t="s">
        <v>1639</v>
      </c>
      <c r="S4231" s="388">
        <f>ROWS(R$5:R4231)</f>
        <v>4227</v>
      </c>
      <c r="T4231" s="388" t="str">
        <f>IF(_xlfn.IFNA(VLOOKUP(P4231,$AG$3:$AH$83,2,FALSE),"")='11.1'!$D$5,TXM!S4231,"")</f>
        <v/>
      </c>
      <c r="U4231" t="str">
        <f>IFERROR(SMALL($T$5:$T$9000,ROWS($T$5:T4231)),"")</f>
        <v/>
      </c>
    </row>
    <row r="4232" spans="1:21" ht="14.4" customHeight="1" x14ac:dyDescent="0.3">
      <c r="A4232" t="s">
        <v>1639</v>
      </c>
      <c r="D4232" s="388">
        <f>ROWS(C$5:C4232)</f>
        <v>4228</v>
      </c>
      <c r="E4232" s="388" t="str">
        <f>IF(_xlfn.IFNA(VLOOKUP(A4232,$AG$3:$AH$83,2,FALSE),"")='11.1'!$D$5,TXM!D4232,"")</f>
        <v/>
      </c>
      <c r="F4232" t="str">
        <f>IFERROR(SMALL($E$5:$E$9000,ROWS($E$5:E4232)),"")</f>
        <v/>
      </c>
      <c r="I4232" s="371" t="s">
        <v>664</v>
      </c>
      <c r="J4232" t="s">
        <v>837</v>
      </c>
      <c r="K4232" s="372">
        <v>14311</v>
      </c>
      <c r="L4232" s="388">
        <f>ROWS(K$5:K4232)</f>
        <v>4228</v>
      </c>
      <c r="M4232" s="388" t="str">
        <f>IF(_xlfn.IFNA(VLOOKUP(I4232,$AG$3:$AH$83,2,FALSE),"")='11.1'!$D$5,TXM!L4232,"")</f>
        <v/>
      </c>
      <c r="N4232" t="str">
        <f>IFERROR(SMALL($M$5:$M$9000,ROWS($M$5:M4232)),"")</f>
        <v/>
      </c>
      <c r="P4232" t="s">
        <v>1639</v>
      </c>
      <c r="S4232" s="388">
        <f>ROWS(R$5:R4232)</f>
        <v>4228</v>
      </c>
      <c r="T4232" s="388" t="str">
        <f>IF(_xlfn.IFNA(VLOOKUP(P4232,$AG$3:$AH$83,2,FALSE),"")='11.1'!$D$5,TXM!S4232,"")</f>
        <v/>
      </c>
      <c r="U4232" t="str">
        <f>IFERROR(SMALL($T$5:$T$9000,ROWS($T$5:T4232)),"")</f>
        <v/>
      </c>
    </row>
    <row r="4233" spans="1:21" ht="14.4" customHeight="1" x14ac:dyDescent="0.3">
      <c r="A4233" t="s">
        <v>1639</v>
      </c>
      <c r="D4233" s="388">
        <f>ROWS(C$5:C4233)</f>
        <v>4229</v>
      </c>
      <c r="E4233" s="388" t="str">
        <f>IF(_xlfn.IFNA(VLOOKUP(A4233,$AG$3:$AH$83,2,FALSE),"")='11.1'!$D$5,TXM!D4233,"")</f>
        <v/>
      </c>
      <c r="F4233" t="str">
        <f>IFERROR(SMALL($E$5:$E$9000,ROWS($E$5:E4233)),"")</f>
        <v/>
      </c>
      <c r="I4233" s="371" t="s">
        <v>664</v>
      </c>
      <c r="J4233" t="s">
        <v>823</v>
      </c>
      <c r="K4233" s="372">
        <v>6555</v>
      </c>
      <c r="L4233" s="388">
        <f>ROWS(K$5:K4233)</f>
        <v>4229</v>
      </c>
      <c r="M4233" s="388" t="str">
        <f>IF(_xlfn.IFNA(VLOOKUP(I4233,$AG$3:$AH$83,2,FALSE),"")='11.1'!$D$5,TXM!L4233,"")</f>
        <v/>
      </c>
      <c r="N4233" t="str">
        <f>IFERROR(SMALL($M$5:$M$9000,ROWS($M$5:M4233)),"")</f>
        <v/>
      </c>
      <c r="P4233" t="s">
        <v>1639</v>
      </c>
      <c r="S4233" s="388">
        <f>ROWS(R$5:R4233)</f>
        <v>4229</v>
      </c>
      <c r="T4233" s="388" t="str">
        <f>IF(_xlfn.IFNA(VLOOKUP(P4233,$AG$3:$AH$83,2,FALSE),"")='11.1'!$D$5,TXM!S4233,"")</f>
        <v/>
      </c>
      <c r="U4233" t="str">
        <f>IFERROR(SMALL($T$5:$T$9000,ROWS($T$5:T4233)),"")</f>
        <v/>
      </c>
    </row>
    <row r="4234" spans="1:21" ht="14.4" customHeight="1" x14ac:dyDescent="0.3">
      <c r="A4234" t="s">
        <v>1639</v>
      </c>
      <c r="D4234" s="388">
        <f>ROWS(C$5:C4234)</f>
        <v>4230</v>
      </c>
      <c r="E4234" s="388" t="str">
        <f>IF(_xlfn.IFNA(VLOOKUP(A4234,$AG$3:$AH$83,2,FALSE),"")='11.1'!$D$5,TXM!D4234,"")</f>
        <v/>
      </c>
      <c r="F4234" t="str">
        <f>IFERROR(SMALL($E$5:$E$9000,ROWS($E$5:E4234)),"")</f>
        <v/>
      </c>
      <c r="I4234" s="371" t="s">
        <v>664</v>
      </c>
      <c r="J4234" t="s">
        <v>1285</v>
      </c>
      <c r="K4234" s="372">
        <v>4451</v>
      </c>
      <c r="L4234" s="388">
        <f>ROWS(K$5:K4234)</f>
        <v>4230</v>
      </c>
      <c r="M4234" s="388" t="str">
        <f>IF(_xlfn.IFNA(VLOOKUP(I4234,$AG$3:$AH$83,2,FALSE),"")='11.1'!$D$5,TXM!L4234,"")</f>
        <v/>
      </c>
      <c r="N4234" t="str">
        <f>IFERROR(SMALL($M$5:$M$9000,ROWS($M$5:M4234)),"")</f>
        <v/>
      </c>
      <c r="P4234" t="s">
        <v>1639</v>
      </c>
      <c r="S4234" s="388">
        <f>ROWS(R$5:R4234)</f>
        <v>4230</v>
      </c>
      <c r="T4234" s="388" t="str">
        <f>IF(_xlfn.IFNA(VLOOKUP(P4234,$AG$3:$AH$83,2,FALSE),"")='11.1'!$D$5,TXM!S4234,"")</f>
        <v/>
      </c>
      <c r="U4234" t="str">
        <f>IFERROR(SMALL($T$5:$T$9000,ROWS($T$5:T4234)),"")</f>
        <v/>
      </c>
    </row>
    <row r="4235" spans="1:21" ht="14.4" customHeight="1" x14ac:dyDescent="0.3">
      <c r="A4235" t="s">
        <v>1639</v>
      </c>
      <c r="D4235" s="388">
        <f>ROWS(C$5:C4235)</f>
        <v>4231</v>
      </c>
      <c r="E4235" s="388" t="str">
        <f>IF(_xlfn.IFNA(VLOOKUP(A4235,$AG$3:$AH$83,2,FALSE),"")='11.1'!$D$5,TXM!D4235,"")</f>
        <v/>
      </c>
      <c r="F4235" t="str">
        <f>IFERROR(SMALL($E$5:$E$9000,ROWS($E$5:E4235)),"")</f>
        <v/>
      </c>
      <c r="I4235" s="371" t="s">
        <v>664</v>
      </c>
      <c r="J4235" t="s">
        <v>1240</v>
      </c>
      <c r="K4235" s="372">
        <v>3750</v>
      </c>
      <c r="L4235" s="388">
        <f>ROWS(K$5:K4235)</f>
        <v>4231</v>
      </c>
      <c r="M4235" s="388" t="str">
        <f>IF(_xlfn.IFNA(VLOOKUP(I4235,$AG$3:$AH$83,2,FALSE),"")='11.1'!$D$5,TXM!L4235,"")</f>
        <v/>
      </c>
      <c r="N4235" t="str">
        <f>IFERROR(SMALL($M$5:$M$9000,ROWS($M$5:M4235)),"")</f>
        <v/>
      </c>
      <c r="P4235" t="s">
        <v>1639</v>
      </c>
      <c r="S4235" s="388">
        <f>ROWS(R$5:R4235)</f>
        <v>4231</v>
      </c>
      <c r="T4235" s="388" t="str">
        <f>IF(_xlfn.IFNA(VLOOKUP(P4235,$AG$3:$AH$83,2,FALSE),"")='11.1'!$D$5,TXM!S4235,"")</f>
        <v/>
      </c>
      <c r="U4235" t="str">
        <f>IFERROR(SMALL($T$5:$T$9000,ROWS($T$5:T4235)),"")</f>
        <v/>
      </c>
    </row>
    <row r="4236" spans="1:21" ht="14.4" customHeight="1" x14ac:dyDescent="0.3">
      <c r="A4236" t="s">
        <v>1639</v>
      </c>
      <c r="D4236" s="388">
        <f>ROWS(C$5:C4236)</f>
        <v>4232</v>
      </c>
      <c r="E4236" s="388" t="str">
        <f>IF(_xlfn.IFNA(VLOOKUP(A4236,$AG$3:$AH$83,2,FALSE),"")='11.1'!$D$5,TXM!D4236,"")</f>
        <v/>
      </c>
      <c r="F4236" t="str">
        <f>IFERROR(SMALL($E$5:$E$9000,ROWS($E$5:E4236)),"")</f>
        <v/>
      </c>
      <c r="I4236" s="371" t="s">
        <v>664</v>
      </c>
      <c r="J4236" t="s">
        <v>863</v>
      </c>
      <c r="K4236" s="372">
        <v>2353</v>
      </c>
      <c r="L4236" s="388">
        <f>ROWS(K$5:K4236)</f>
        <v>4232</v>
      </c>
      <c r="M4236" s="388" t="str">
        <f>IF(_xlfn.IFNA(VLOOKUP(I4236,$AG$3:$AH$83,2,FALSE),"")='11.1'!$D$5,TXM!L4236,"")</f>
        <v/>
      </c>
      <c r="N4236" t="str">
        <f>IFERROR(SMALL($M$5:$M$9000,ROWS($M$5:M4236)),"")</f>
        <v/>
      </c>
      <c r="P4236" t="s">
        <v>1639</v>
      </c>
      <c r="S4236" s="388">
        <f>ROWS(R$5:R4236)</f>
        <v>4232</v>
      </c>
      <c r="T4236" s="388" t="str">
        <f>IF(_xlfn.IFNA(VLOOKUP(P4236,$AG$3:$AH$83,2,FALSE),"")='11.1'!$D$5,TXM!S4236,"")</f>
        <v/>
      </c>
      <c r="U4236" t="str">
        <f>IFERROR(SMALL($T$5:$T$9000,ROWS($T$5:T4236)),"")</f>
        <v/>
      </c>
    </row>
    <row r="4237" spans="1:21" ht="14.4" customHeight="1" x14ac:dyDescent="0.3">
      <c r="A4237" t="s">
        <v>1639</v>
      </c>
      <c r="D4237" s="388">
        <f>ROWS(C$5:C4237)</f>
        <v>4233</v>
      </c>
      <c r="E4237" s="388" t="str">
        <f>IF(_xlfn.IFNA(VLOOKUP(A4237,$AG$3:$AH$83,2,FALSE),"")='11.1'!$D$5,TXM!D4237,"")</f>
        <v/>
      </c>
      <c r="F4237" t="str">
        <f>IFERROR(SMALL($E$5:$E$9000,ROWS($E$5:E4237)),"")</f>
        <v/>
      </c>
      <c r="I4237" s="371" t="s">
        <v>664</v>
      </c>
      <c r="J4237" t="s">
        <v>1005</v>
      </c>
      <c r="K4237" s="372">
        <v>1720</v>
      </c>
      <c r="L4237" s="388">
        <f>ROWS(K$5:K4237)</f>
        <v>4233</v>
      </c>
      <c r="M4237" s="388" t="str">
        <f>IF(_xlfn.IFNA(VLOOKUP(I4237,$AG$3:$AH$83,2,FALSE),"")='11.1'!$D$5,TXM!L4237,"")</f>
        <v/>
      </c>
      <c r="N4237" t="str">
        <f>IFERROR(SMALL($M$5:$M$9000,ROWS($M$5:M4237)),"")</f>
        <v/>
      </c>
      <c r="P4237" t="s">
        <v>1639</v>
      </c>
      <c r="S4237" s="388">
        <f>ROWS(R$5:R4237)</f>
        <v>4233</v>
      </c>
      <c r="T4237" s="388" t="str">
        <f>IF(_xlfn.IFNA(VLOOKUP(P4237,$AG$3:$AH$83,2,FALSE),"")='11.1'!$D$5,TXM!S4237,"")</f>
        <v/>
      </c>
      <c r="U4237" t="str">
        <f>IFERROR(SMALL($T$5:$T$9000,ROWS($T$5:T4237)),"")</f>
        <v/>
      </c>
    </row>
    <row r="4238" spans="1:21" ht="14.4" customHeight="1" x14ac:dyDescent="0.3">
      <c r="A4238" t="s">
        <v>1639</v>
      </c>
      <c r="D4238" s="388">
        <f>ROWS(C$5:C4238)</f>
        <v>4234</v>
      </c>
      <c r="E4238" s="388" t="str">
        <f>IF(_xlfn.IFNA(VLOOKUP(A4238,$AG$3:$AH$83,2,FALSE),"")='11.1'!$D$5,TXM!D4238,"")</f>
        <v/>
      </c>
      <c r="F4238" t="str">
        <f>IFERROR(SMALL($E$5:$E$9000,ROWS($E$5:E4238)),"")</f>
        <v/>
      </c>
      <c r="I4238" s="371" t="s">
        <v>664</v>
      </c>
      <c r="J4238" t="s">
        <v>825</v>
      </c>
      <c r="K4238" s="372">
        <v>1150</v>
      </c>
      <c r="L4238" s="388">
        <f>ROWS(K$5:K4238)</f>
        <v>4234</v>
      </c>
      <c r="M4238" s="388" t="str">
        <f>IF(_xlfn.IFNA(VLOOKUP(I4238,$AG$3:$AH$83,2,FALSE),"")='11.1'!$D$5,TXM!L4238,"")</f>
        <v/>
      </c>
      <c r="N4238" t="str">
        <f>IFERROR(SMALL($M$5:$M$9000,ROWS($M$5:M4238)),"")</f>
        <v/>
      </c>
      <c r="P4238" t="s">
        <v>1639</v>
      </c>
      <c r="S4238" s="388">
        <f>ROWS(R$5:R4238)</f>
        <v>4234</v>
      </c>
      <c r="T4238" s="388" t="str">
        <f>IF(_xlfn.IFNA(VLOOKUP(P4238,$AG$3:$AH$83,2,FALSE),"")='11.1'!$D$5,TXM!S4238,"")</f>
        <v/>
      </c>
      <c r="U4238" t="str">
        <f>IFERROR(SMALL($T$5:$T$9000,ROWS($T$5:T4238)),"")</f>
        <v/>
      </c>
    </row>
    <row r="4239" spans="1:21" ht="14.4" customHeight="1" x14ac:dyDescent="0.3">
      <c r="A4239" t="s">
        <v>1639</v>
      </c>
      <c r="D4239" s="388">
        <f>ROWS(C$5:C4239)</f>
        <v>4235</v>
      </c>
      <c r="E4239" s="388" t="str">
        <f>IF(_xlfn.IFNA(VLOOKUP(A4239,$AG$3:$AH$83,2,FALSE),"")='11.1'!$D$5,TXM!D4239,"")</f>
        <v/>
      </c>
      <c r="F4239" t="str">
        <f>IFERROR(SMALL($E$5:$E$9000,ROWS($E$5:E4239)),"")</f>
        <v/>
      </c>
      <c r="I4239" s="371" t="s">
        <v>664</v>
      </c>
      <c r="J4239" t="s">
        <v>859</v>
      </c>
      <c r="K4239" s="372">
        <v>858</v>
      </c>
      <c r="L4239" s="388">
        <f>ROWS(K$5:K4239)</f>
        <v>4235</v>
      </c>
      <c r="M4239" s="388" t="str">
        <f>IF(_xlfn.IFNA(VLOOKUP(I4239,$AG$3:$AH$83,2,FALSE),"")='11.1'!$D$5,TXM!L4239,"")</f>
        <v/>
      </c>
      <c r="N4239" t="str">
        <f>IFERROR(SMALL($M$5:$M$9000,ROWS($M$5:M4239)),"")</f>
        <v/>
      </c>
      <c r="P4239" t="s">
        <v>1639</v>
      </c>
      <c r="S4239" s="388">
        <f>ROWS(R$5:R4239)</f>
        <v>4235</v>
      </c>
      <c r="T4239" s="388" t="str">
        <f>IF(_xlfn.IFNA(VLOOKUP(P4239,$AG$3:$AH$83,2,FALSE),"")='11.1'!$D$5,TXM!S4239,"")</f>
        <v/>
      </c>
      <c r="U4239" t="str">
        <f>IFERROR(SMALL($T$5:$T$9000,ROWS($T$5:T4239)),"")</f>
        <v/>
      </c>
    </row>
    <row r="4240" spans="1:21" ht="14.4" customHeight="1" x14ac:dyDescent="0.3">
      <c r="A4240" t="s">
        <v>1639</v>
      </c>
      <c r="D4240" s="388">
        <f>ROWS(C$5:C4240)</f>
        <v>4236</v>
      </c>
      <c r="E4240" s="388" t="str">
        <f>IF(_xlfn.IFNA(VLOOKUP(A4240,$AG$3:$AH$83,2,FALSE),"")='11.1'!$D$5,TXM!D4240,"")</f>
        <v/>
      </c>
      <c r="F4240" t="str">
        <f>IFERROR(SMALL($E$5:$E$9000,ROWS($E$5:E4240)),"")</f>
        <v/>
      </c>
      <c r="I4240" s="371" t="s">
        <v>664</v>
      </c>
      <c r="J4240" t="s">
        <v>865</v>
      </c>
      <c r="K4240" s="372">
        <v>38</v>
      </c>
      <c r="L4240" s="388">
        <f>ROWS(K$5:K4240)</f>
        <v>4236</v>
      </c>
      <c r="M4240" s="388" t="str">
        <f>IF(_xlfn.IFNA(VLOOKUP(I4240,$AG$3:$AH$83,2,FALSE),"")='11.1'!$D$5,TXM!L4240,"")</f>
        <v/>
      </c>
      <c r="N4240" t="str">
        <f>IFERROR(SMALL($M$5:$M$9000,ROWS($M$5:M4240)),"")</f>
        <v/>
      </c>
      <c r="P4240" t="s">
        <v>1639</v>
      </c>
      <c r="S4240" s="388">
        <f>ROWS(R$5:R4240)</f>
        <v>4236</v>
      </c>
      <c r="T4240" s="388" t="str">
        <f>IF(_xlfn.IFNA(VLOOKUP(P4240,$AG$3:$AH$83,2,FALSE),"")='11.1'!$D$5,TXM!S4240,"")</f>
        <v/>
      </c>
      <c r="U4240" t="str">
        <f>IFERROR(SMALL($T$5:$T$9000,ROWS($T$5:T4240)),"")</f>
        <v/>
      </c>
    </row>
    <row r="4241" spans="1:21" ht="14.4" customHeight="1" x14ac:dyDescent="0.3">
      <c r="A4241" t="s">
        <v>1639</v>
      </c>
      <c r="D4241" s="388">
        <f>ROWS(C$5:C4241)</f>
        <v>4237</v>
      </c>
      <c r="E4241" s="388" t="str">
        <f>IF(_xlfn.IFNA(VLOOKUP(A4241,$AG$3:$AH$83,2,FALSE),"")='11.1'!$D$5,TXM!D4241,"")</f>
        <v/>
      </c>
      <c r="F4241" t="str">
        <f>IFERROR(SMALL($E$5:$E$9000,ROWS($E$5:E4241)),"")</f>
        <v/>
      </c>
      <c r="I4241" s="371" t="s">
        <v>664</v>
      </c>
      <c r="J4241" t="s">
        <v>108</v>
      </c>
      <c r="K4241" s="372">
        <v>17</v>
      </c>
      <c r="L4241" s="388">
        <f>ROWS(K$5:K4241)</f>
        <v>4237</v>
      </c>
      <c r="M4241" s="388" t="str">
        <f>IF(_xlfn.IFNA(VLOOKUP(I4241,$AG$3:$AH$83,2,FALSE),"")='11.1'!$D$5,TXM!L4241,"")</f>
        <v/>
      </c>
      <c r="N4241" t="str">
        <f>IFERROR(SMALL($M$5:$M$9000,ROWS($M$5:M4241)),"")</f>
        <v/>
      </c>
      <c r="P4241" t="s">
        <v>1639</v>
      </c>
      <c r="S4241" s="388">
        <f>ROWS(R$5:R4241)</f>
        <v>4237</v>
      </c>
      <c r="T4241" s="388" t="str">
        <f>IF(_xlfn.IFNA(VLOOKUP(P4241,$AG$3:$AH$83,2,FALSE),"")='11.1'!$D$5,TXM!S4241,"")</f>
        <v/>
      </c>
      <c r="U4241" t="str">
        <f>IFERROR(SMALL($T$5:$T$9000,ROWS($T$5:T4241)),"")</f>
        <v/>
      </c>
    </row>
    <row r="4242" spans="1:21" ht="14.4" customHeight="1" x14ac:dyDescent="0.3">
      <c r="A4242" t="s">
        <v>1639</v>
      </c>
      <c r="D4242" s="388">
        <f>ROWS(C$5:C4242)</f>
        <v>4238</v>
      </c>
      <c r="E4242" s="388" t="str">
        <f>IF(_xlfn.IFNA(VLOOKUP(A4242,$AG$3:$AH$83,2,FALSE),"")='11.1'!$D$5,TXM!D4242,"")</f>
        <v/>
      </c>
      <c r="F4242" t="str">
        <f>IFERROR(SMALL($E$5:$E$9000,ROWS($E$5:E4242)),"")</f>
        <v/>
      </c>
      <c r="I4242" s="371" t="s">
        <v>191</v>
      </c>
      <c r="J4242" t="s">
        <v>99</v>
      </c>
      <c r="K4242" s="372">
        <v>1033344</v>
      </c>
      <c r="L4242" s="388">
        <f>ROWS(K$5:K4242)</f>
        <v>4238</v>
      </c>
      <c r="M4242" s="388" t="str">
        <f>IF(_xlfn.IFNA(VLOOKUP(I4242,$AG$3:$AH$83,2,FALSE),"")='11.1'!$D$5,TXM!L4242,"")</f>
        <v/>
      </c>
      <c r="N4242" t="str">
        <f>IFERROR(SMALL($M$5:$M$9000,ROWS($M$5:M4242)),"")</f>
        <v/>
      </c>
      <c r="P4242" t="s">
        <v>1639</v>
      </c>
      <c r="S4242" s="388">
        <f>ROWS(R$5:R4242)</f>
        <v>4238</v>
      </c>
      <c r="T4242" s="388" t="str">
        <f>IF(_xlfn.IFNA(VLOOKUP(P4242,$AG$3:$AH$83,2,FALSE),"")='11.1'!$D$5,TXM!S4242,"")</f>
        <v/>
      </c>
      <c r="U4242" t="str">
        <f>IFERROR(SMALL($T$5:$T$9000,ROWS($T$5:T4242)),"")</f>
        <v/>
      </c>
    </row>
    <row r="4243" spans="1:21" ht="14.4" customHeight="1" x14ac:dyDescent="0.3">
      <c r="A4243" t="s">
        <v>1639</v>
      </c>
      <c r="D4243" s="388">
        <f>ROWS(C$5:C4243)</f>
        <v>4239</v>
      </c>
      <c r="E4243" s="388" t="str">
        <f>IF(_xlfn.IFNA(VLOOKUP(A4243,$AG$3:$AH$83,2,FALSE),"")='11.1'!$D$5,TXM!D4243,"")</f>
        <v/>
      </c>
      <c r="F4243" t="str">
        <f>IFERROR(SMALL($E$5:$E$9000,ROWS($E$5:E4243)),"")</f>
        <v/>
      </c>
      <c r="I4243" s="371" t="s">
        <v>191</v>
      </c>
      <c r="J4243" t="s">
        <v>835</v>
      </c>
      <c r="K4243" s="372">
        <v>692017</v>
      </c>
      <c r="L4243" s="388">
        <f>ROWS(K$5:K4243)</f>
        <v>4239</v>
      </c>
      <c r="M4243" s="388" t="str">
        <f>IF(_xlfn.IFNA(VLOOKUP(I4243,$AG$3:$AH$83,2,FALSE),"")='11.1'!$D$5,TXM!L4243,"")</f>
        <v/>
      </c>
      <c r="N4243" t="str">
        <f>IFERROR(SMALL($M$5:$M$9000,ROWS($M$5:M4243)),"")</f>
        <v/>
      </c>
      <c r="P4243" t="s">
        <v>1639</v>
      </c>
      <c r="S4243" s="388">
        <f>ROWS(R$5:R4243)</f>
        <v>4239</v>
      </c>
      <c r="T4243" s="388" t="str">
        <f>IF(_xlfn.IFNA(VLOOKUP(P4243,$AG$3:$AH$83,2,FALSE),"")='11.1'!$D$5,TXM!S4243,"")</f>
        <v/>
      </c>
      <c r="U4243" t="str">
        <f>IFERROR(SMALL($T$5:$T$9000,ROWS($T$5:T4243)),"")</f>
        <v/>
      </c>
    </row>
    <row r="4244" spans="1:21" ht="14.4" customHeight="1" x14ac:dyDescent="0.3">
      <c r="A4244" t="s">
        <v>1639</v>
      </c>
      <c r="D4244" s="388">
        <f>ROWS(C$5:C4244)</f>
        <v>4240</v>
      </c>
      <c r="E4244" s="388" t="str">
        <f>IF(_xlfn.IFNA(VLOOKUP(A4244,$AG$3:$AH$83,2,FALSE),"")='11.1'!$D$5,TXM!D4244,"")</f>
        <v/>
      </c>
      <c r="F4244" t="str">
        <f>IFERROR(SMALL($E$5:$E$9000,ROWS($E$5:E4244)),"")</f>
        <v/>
      </c>
      <c r="I4244" s="371" t="s">
        <v>191</v>
      </c>
      <c r="J4244" t="s">
        <v>823</v>
      </c>
      <c r="K4244" s="372">
        <v>399176</v>
      </c>
      <c r="L4244" s="388">
        <f>ROWS(K$5:K4244)</f>
        <v>4240</v>
      </c>
      <c r="M4244" s="388" t="str">
        <f>IF(_xlfn.IFNA(VLOOKUP(I4244,$AG$3:$AH$83,2,FALSE),"")='11.1'!$D$5,TXM!L4244,"")</f>
        <v/>
      </c>
      <c r="N4244" t="str">
        <f>IFERROR(SMALL($M$5:$M$9000,ROWS($M$5:M4244)),"")</f>
        <v/>
      </c>
      <c r="P4244" t="s">
        <v>1639</v>
      </c>
      <c r="S4244" s="388">
        <f>ROWS(R$5:R4244)</f>
        <v>4240</v>
      </c>
      <c r="T4244" s="388" t="str">
        <f>IF(_xlfn.IFNA(VLOOKUP(P4244,$AG$3:$AH$83,2,FALSE),"")='11.1'!$D$5,TXM!S4244,"")</f>
        <v/>
      </c>
      <c r="U4244" t="str">
        <f>IFERROR(SMALL($T$5:$T$9000,ROWS($T$5:T4244)),"")</f>
        <v/>
      </c>
    </row>
    <row r="4245" spans="1:21" ht="14.4" customHeight="1" x14ac:dyDescent="0.3">
      <c r="A4245" t="s">
        <v>1639</v>
      </c>
      <c r="D4245" s="388">
        <f>ROWS(C$5:C4245)</f>
        <v>4241</v>
      </c>
      <c r="E4245" s="388" t="str">
        <f>IF(_xlfn.IFNA(VLOOKUP(A4245,$AG$3:$AH$83,2,FALSE),"")='11.1'!$D$5,TXM!D4245,"")</f>
        <v/>
      </c>
      <c r="F4245" t="str">
        <f>IFERROR(SMALL($E$5:$E$9000,ROWS($E$5:E4245)),"")</f>
        <v/>
      </c>
      <c r="I4245" s="371" t="s">
        <v>191</v>
      </c>
      <c r="J4245" t="s">
        <v>839</v>
      </c>
      <c r="K4245" s="372">
        <v>288299</v>
      </c>
      <c r="L4245" s="388">
        <f>ROWS(K$5:K4245)</f>
        <v>4241</v>
      </c>
      <c r="M4245" s="388" t="str">
        <f>IF(_xlfn.IFNA(VLOOKUP(I4245,$AG$3:$AH$83,2,FALSE),"")='11.1'!$D$5,TXM!L4245,"")</f>
        <v/>
      </c>
      <c r="N4245" t="str">
        <f>IFERROR(SMALL($M$5:$M$9000,ROWS($M$5:M4245)),"")</f>
        <v/>
      </c>
      <c r="P4245" t="s">
        <v>1639</v>
      </c>
      <c r="S4245" s="388">
        <f>ROWS(R$5:R4245)</f>
        <v>4241</v>
      </c>
      <c r="T4245" s="388" t="str">
        <f>IF(_xlfn.IFNA(VLOOKUP(P4245,$AG$3:$AH$83,2,FALSE),"")='11.1'!$D$5,TXM!S4245,"")</f>
        <v/>
      </c>
      <c r="U4245" t="str">
        <f>IFERROR(SMALL($T$5:$T$9000,ROWS($T$5:T4245)),"")</f>
        <v/>
      </c>
    </row>
    <row r="4246" spans="1:21" ht="14.4" customHeight="1" x14ac:dyDescent="0.3">
      <c r="A4246" t="s">
        <v>1639</v>
      </c>
      <c r="D4246" s="388">
        <f>ROWS(C$5:C4246)</f>
        <v>4242</v>
      </c>
      <c r="E4246" s="388" t="str">
        <f>IF(_xlfn.IFNA(VLOOKUP(A4246,$AG$3:$AH$83,2,FALSE),"")='11.1'!$D$5,TXM!D4246,"")</f>
        <v/>
      </c>
      <c r="F4246" t="str">
        <f>IFERROR(SMALL($E$5:$E$9000,ROWS($E$5:E4246)),"")</f>
        <v/>
      </c>
      <c r="I4246" s="371" t="s">
        <v>191</v>
      </c>
      <c r="J4246" t="s">
        <v>1252</v>
      </c>
      <c r="K4246" s="372">
        <v>114903</v>
      </c>
      <c r="L4246" s="388">
        <f>ROWS(K$5:K4246)</f>
        <v>4242</v>
      </c>
      <c r="M4246" s="388" t="str">
        <f>IF(_xlfn.IFNA(VLOOKUP(I4246,$AG$3:$AH$83,2,FALSE),"")='11.1'!$D$5,TXM!L4246,"")</f>
        <v/>
      </c>
      <c r="N4246" t="str">
        <f>IFERROR(SMALL($M$5:$M$9000,ROWS($M$5:M4246)),"")</f>
        <v/>
      </c>
      <c r="P4246" t="s">
        <v>1639</v>
      </c>
      <c r="S4246" s="388">
        <f>ROWS(R$5:R4246)</f>
        <v>4242</v>
      </c>
      <c r="T4246" s="388" t="str">
        <f>IF(_xlfn.IFNA(VLOOKUP(P4246,$AG$3:$AH$83,2,FALSE),"")='11.1'!$D$5,TXM!S4246,"")</f>
        <v/>
      </c>
      <c r="U4246" t="str">
        <f>IFERROR(SMALL($T$5:$T$9000,ROWS($T$5:T4246)),"")</f>
        <v/>
      </c>
    </row>
    <row r="4247" spans="1:21" ht="14.4" customHeight="1" x14ac:dyDescent="0.3">
      <c r="A4247" t="s">
        <v>1639</v>
      </c>
      <c r="D4247" s="388">
        <f>ROWS(C$5:C4247)</f>
        <v>4243</v>
      </c>
      <c r="E4247" s="388" t="str">
        <f>IF(_xlfn.IFNA(VLOOKUP(A4247,$AG$3:$AH$83,2,FALSE),"")='11.1'!$D$5,TXM!D4247,"")</f>
        <v/>
      </c>
      <c r="F4247" t="str">
        <f>IFERROR(SMALL($E$5:$E$9000,ROWS($E$5:E4247)),"")</f>
        <v/>
      </c>
      <c r="I4247" s="371" t="s">
        <v>191</v>
      </c>
      <c r="J4247" t="s">
        <v>100</v>
      </c>
      <c r="K4247" s="372">
        <v>76648</v>
      </c>
      <c r="L4247" s="388">
        <f>ROWS(K$5:K4247)</f>
        <v>4243</v>
      </c>
      <c r="M4247" s="388" t="str">
        <f>IF(_xlfn.IFNA(VLOOKUP(I4247,$AG$3:$AH$83,2,FALSE),"")='11.1'!$D$5,TXM!L4247,"")</f>
        <v/>
      </c>
      <c r="N4247" t="str">
        <f>IFERROR(SMALL($M$5:$M$9000,ROWS($M$5:M4247)),"")</f>
        <v/>
      </c>
      <c r="P4247" t="s">
        <v>1639</v>
      </c>
      <c r="S4247" s="388">
        <f>ROWS(R$5:R4247)</f>
        <v>4243</v>
      </c>
      <c r="T4247" s="388" t="str">
        <f>IF(_xlfn.IFNA(VLOOKUP(P4247,$AG$3:$AH$83,2,FALSE),"")='11.1'!$D$5,TXM!S4247,"")</f>
        <v/>
      </c>
      <c r="U4247" t="str">
        <f>IFERROR(SMALL($T$5:$T$9000,ROWS($T$5:T4247)),"")</f>
        <v/>
      </c>
    </row>
    <row r="4248" spans="1:21" ht="14.4" customHeight="1" x14ac:dyDescent="0.3">
      <c r="A4248" t="s">
        <v>1639</v>
      </c>
      <c r="D4248" s="388">
        <f>ROWS(C$5:C4248)</f>
        <v>4244</v>
      </c>
      <c r="E4248" s="388" t="str">
        <f>IF(_xlfn.IFNA(VLOOKUP(A4248,$AG$3:$AH$83,2,FALSE),"")='11.1'!$D$5,TXM!D4248,"")</f>
        <v/>
      </c>
      <c r="F4248" t="str">
        <f>IFERROR(SMALL($E$5:$E$9000,ROWS($E$5:E4248)),"")</f>
        <v/>
      </c>
      <c r="I4248" s="371" t="s">
        <v>191</v>
      </c>
      <c r="J4248" t="s">
        <v>791</v>
      </c>
      <c r="K4248" s="372">
        <v>51047</v>
      </c>
      <c r="L4248" s="388">
        <f>ROWS(K$5:K4248)</f>
        <v>4244</v>
      </c>
      <c r="M4248" s="388" t="str">
        <f>IF(_xlfn.IFNA(VLOOKUP(I4248,$AG$3:$AH$83,2,FALSE),"")='11.1'!$D$5,TXM!L4248,"")</f>
        <v/>
      </c>
      <c r="N4248" t="str">
        <f>IFERROR(SMALL($M$5:$M$9000,ROWS($M$5:M4248)),"")</f>
        <v/>
      </c>
      <c r="P4248" t="s">
        <v>1639</v>
      </c>
      <c r="S4248" s="388">
        <f>ROWS(R$5:R4248)</f>
        <v>4244</v>
      </c>
      <c r="T4248" s="388" t="str">
        <f>IF(_xlfn.IFNA(VLOOKUP(P4248,$AG$3:$AH$83,2,FALSE),"")='11.1'!$D$5,TXM!S4248,"")</f>
        <v/>
      </c>
      <c r="U4248" t="str">
        <f>IFERROR(SMALL($T$5:$T$9000,ROWS($T$5:T4248)),"")</f>
        <v/>
      </c>
    </row>
    <row r="4249" spans="1:21" ht="14.4" customHeight="1" x14ac:dyDescent="0.3">
      <c r="A4249" t="s">
        <v>1639</v>
      </c>
      <c r="D4249" s="388">
        <f>ROWS(C$5:C4249)</f>
        <v>4245</v>
      </c>
      <c r="E4249" s="388" t="str">
        <f>IF(_xlfn.IFNA(VLOOKUP(A4249,$AG$3:$AH$83,2,FALSE),"")='11.1'!$D$5,TXM!D4249,"")</f>
        <v/>
      </c>
      <c r="F4249" t="str">
        <f>IFERROR(SMALL($E$5:$E$9000,ROWS($E$5:E4249)),"")</f>
        <v/>
      </c>
      <c r="I4249" s="371" t="s">
        <v>191</v>
      </c>
      <c r="J4249" t="s">
        <v>867</v>
      </c>
      <c r="K4249" s="372">
        <v>46593</v>
      </c>
      <c r="L4249" s="388">
        <f>ROWS(K$5:K4249)</f>
        <v>4245</v>
      </c>
      <c r="M4249" s="388" t="str">
        <f>IF(_xlfn.IFNA(VLOOKUP(I4249,$AG$3:$AH$83,2,FALSE),"")='11.1'!$D$5,TXM!L4249,"")</f>
        <v/>
      </c>
      <c r="N4249" t="str">
        <f>IFERROR(SMALL($M$5:$M$9000,ROWS($M$5:M4249)),"")</f>
        <v/>
      </c>
      <c r="P4249" t="s">
        <v>1639</v>
      </c>
      <c r="S4249" s="388">
        <f>ROWS(R$5:R4249)</f>
        <v>4245</v>
      </c>
      <c r="T4249" s="388" t="str">
        <f>IF(_xlfn.IFNA(VLOOKUP(P4249,$AG$3:$AH$83,2,FALSE),"")='11.1'!$D$5,TXM!S4249,"")</f>
        <v/>
      </c>
      <c r="U4249" t="str">
        <f>IFERROR(SMALL($T$5:$T$9000,ROWS($T$5:T4249)),"")</f>
        <v/>
      </c>
    </row>
    <row r="4250" spans="1:21" ht="14.4" customHeight="1" x14ac:dyDescent="0.3">
      <c r="A4250" t="s">
        <v>1639</v>
      </c>
      <c r="D4250" s="388">
        <f>ROWS(C$5:C4250)</f>
        <v>4246</v>
      </c>
      <c r="E4250" s="388" t="str">
        <f>IF(_xlfn.IFNA(VLOOKUP(A4250,$AG$3:$AH$83,2,FALSE),"")='11.1'!$D$5,TXM!D4250,"")</f>
        <v/>
      </c>
      <c r="F4250" t="str">
        <f>IFERROR(SMALL($E$5:$E$9000,ROWS($E$5:E4250)),"")</f>
        <v/>
      </c>
      <c r="I4250" s="371" t="s">
        <v>191</v>
      </c>
      <c r="J4250" t="s">
        <v>799</v>
      </c>
      <c r="K4250" s="372">
        <v>25866</v>
      </c>
      <c r="L4250" s="388">
        <f>ROWS(K$5:K4250)</f>
        <v>4246</v>
      </c>
      <c r="M4250" s="388" t="str">
        <f>IF(_xlfn.IFNA(VLOOKUP(I4250,$AG$3:$AH$83,2,FALSE),"")='11.1'!$D$5,TXM!L4250,"")</f>
        <v/>
      </c>
      <c r="N4250" t="str">
        <f>IFERROR(SMALL($M$5:$M$9000,ROWS($M$5:M4250)),"")</f>
        <v/>
      </c>
      <c r="P4250" t="s">
        <v>1639</v>
      </c>
      <c r="S4250" s="388">
        <f>ROWS(R$5:R4250)</f>
        <v>4246</v>
      </c>
      <c r="T4250" s="388" t="str">
        <f>IF(_xlfn.IFNA(VLOOKUP(P4250,$AG$3:$AH$83,2,FALSE),"")='11.1'!$D$5,TXM!S4250,"")</f>
        <v/>
      </c>
      <c r="U4250" t="str">
        <f>IFERROR(SMALL($T$5:$T$9000,ROWS($T$5:T4250)),"")</f>
        <v/>
      </c>
    </row>
    <row r="4251" spans="1:21" ht="14.4" customHeight="1" x14ac:dyDescent="0.3">
      <c r="A4251" t="s">
        <v>1639</v>
      </c>
      <c r="D4251" s="388">
        <f>ROWS(C$5:C4251)</f>
        <v>4247</v>
      </c>
      <c r="E4251" s="388" t="str">
        <f>IF(_xlfn.IFNA(VLOOKUP(A4251,$AG$3:$AH$83,2,FALSE),"")='11.1'!$D$5,TXM!D4251,"")</f>
        <v/>
      </c>
      <c r="F4251" t="str">
        <f>IFERROR(SMALL($E$5:$E$9000,ROWS($E$5:E4251)),"")</f>
        <v/>
      </c>
      <c r="I4251" s="371" t="s">
        <v>191</v>
      </c>
      <c r="J4251" t="s">
        <v>863</v>
      </c>
      <c r="K4251" s="372">
        <v>12203</v>
      </c>
      <c r="L4251" s="388">
        <f>ROWS(K$5:K4251)</f>
        <v>4247</v>
      </c>
      <c r="M4251" s="388" t="str">
        <f>IF(_xlfn.IFNA(VLOOKUP(I4251,$AG$3:$AH$83,2,FALSE),"")='11.1'!$D$5,TXM!L4251,"")</f>
        <v/>
      </c>
      <c r="N4251" t="str">
        <f>IFERROR(SMALL($M$5:$M$9000,ROWS($M$5:M4251)),"")</f>
        <v/>
      </c>
      <c r="P4251" t="s">
        <v>1639</v>
      </c>
      <c r="S4251" s="388">
        <f>ROWS(R$5:R4251)</f>
        <v>4247</v>
      </c>
      <c r="T4251" s="388" t="str">
        <f>IF(_xlfn.IFNA(VLOOKUP(P4251,$AG$3:$AH$83,2,FALSE),"")='11.1'!$D$5,TXM!S4251,"")</f>
        <v/>
      </c>
      <c r="U4251" t="str">
        <f>IFERROR(SMALL($T$5:$T$9000,ROWS($T$5:T4251)),"")</f>
        <v/>
      </c>
    </row>
    <row r="4252" spans="1:21" ht="14.4" customHeight="1" x14ac:dyDescent="0.3">
      <c r="A4252" t="s">
        <v>1639</v>
      </c>
      <c r="D4252" s="388">
        <f>ROWS(C$5:C4252)</f>
        <v>4248</v>
      </c>
      <c r="E4252" s="388" t="str">
        <f>IF(_xlfn.IFNA(VLOOKUP(A4252,$AG$3:$AH$83,2,FALSE),"")='11.1'!$D$5,TXM!D4252,"")</f>
        <v/>
      </c>
      <c r="F4252" t="str">
        <f>IFERROR(SMALL($E$5:$E$9000,ROWS($E$5:E4252)),"")</f>
        <v/>
      </c>
      <c r="I4252" s="371" t="s">
        <v>191</v>
      </c>
      <c r="J4252" t="s">
        <v>837</v>
      </c>
      <c r="K4252" s="372">
        <v>4050</v>
      </c>
      <c r="L4252" s="388">
        <f>ROWS(K$5:K4252)</f>
        <v>4248</v>
      </c>
      <c r="M4252" s="388" t="str">
        <f>IF(_xlfn.IFNA(VLOOKUP(I4252,$AG$3:$AH$83,2,FALSE),"")='11.1'!$D$5,TXM!L4252,"")</f>
        <v/>
      </c>
      <c r="N4252" t="str">
        <f>IFERROR(SMALL($M$5:$M$9000,ROWS($M$5:M4252)),"")</f>
        <v/>
      </c>
      <c r="P4252" t="s">
        <v>1639</v>
      </c>
      <c r="S4252" s="388">
        <f>ROWS(R$5:R4252)</f>
        <v>4248</v>
      </c>
      <c r="T4252" s="388" t="str">
        <f>IF(_xlfn.IFNA(VLOOKUP(P4252,$AG$3:$AH$83,2,FALSE),"")='11.1'!$D$5,TXM!S4252,"")</f>
        <v/>
      </c>
      <c r="U4252" t="str">
        <f>IFERROR(SMALL($T$5:$T$9000,ROWS($T$5:T4252)),"")</f>
        <v/>
      </c>
    </row>
    <row r="4253" spans="1:21" ht="14.4" customHeight="1" x14ac:dyDescent="0.3">
      <c r="A4253" t="s">
        <v>1639</v>
      </c>
      <c r="D4253" s="388">
        <f>ROWS(C$5:C4253)</f>
        <v>4249</v>
      </c>
      <c r="E4253" s="388" t="str">
        <f>IF(_xlfn.IFNA(VLOOKUP(A4253,$AG$3:$AH$83,2,FALSE),"")='11.1'!$D$5,TXM!D4253,"")</f>
        <v/>
      </c>
      <c r="F4253" t="str">
        <f>IFERROR(SMALL($E$5:$E$9000,ROWS($E$5:E4253)),"")</f>
        <v/>
      </c>
      <c r="I4253" s="371" t="s">
        <v>191</v>
      </c>
      <c r="J4253" t="s">
        <v>843</v>
      </c>
      <c r="K4253" s="372">
        <v>1383</v>
      </c>
      <c r="L4253" s="388">
        <f>ROWS(K$5:K4253)</f>
        <v>4249</v>
      </c>
      <c r="M4253" s="388" t="str">
        <f>IF(_xlfn.IFNA(VLOOKUP(I4253,$AG$3:$AH$83,2,FALSE),"")='11.1'!$D$5,TXM!L4253,"")</f>
        <v/>
      </c>
      <c r="N4253" t="str">
        <f>IFERROR(SMALL($M$5:$M$9000,ROWS($M$5:M4253)),"")</f>
        <v/>
      </c>
      <c r="P4253" t="s">
        <v>1639</v>
      </c>
      <c r="S4253" s="388">
        <f>ROWS(R$5:R4253)</f>
        <v>4249</v>
      </c>
      <c r="T4253" s="388" t="str">
        <f>IF(_xlfn.IFNA(VLOOKUP(P4253,$AG$3:$AH$83,2,FALSE),"")='11.1'!$D$5,TXM!S4253,"")</f>
        <v/>
      </c>
      <c r="U4253" t="str">
        <f>IFERROR(SMALL($T$5:$T$9000,ROWS($T$5:T4253)),"")</f>
        <v/>
      </c>
    </row>
    <row r="4254" spans="1:21" ht="14.4" customHeight="1" x14ac:dyDescent="0.3">
      <c r="A4254" t="s">
        <v>1639</v>
      </c>
      <c r="D4254" s="388">
        <f>ROWS(C$5:C4254)</f>
        <v>4250</v>
      </c>
      <c r="E4254" s="388" t="str">
        <f>IF(_xlfn.IFNA(VLOOKUP(A4254,$AG$3:$AH$83,2,FALSE),"")='11.1'!$D$5,TXM!D4254,"")</f>
        <v/>
      </c>
      <c r="F4254" t="str">
        <f>IFERROR(SMALL($E$5:$E$9000,ROWS($E$5:E4254)),"")</f>
        <v/>
      </c>
      <c r="I4254" s="371" t="s">
        <v>191</v>
      </c>
      <c r="J4254" t="s">
        <v>793</v>
      </c>
      <c r="K4254" s="372">
        <v>986</v>
      </c>
      <c r="L4254" s="388">
        <f>ROWS(K$5:K4254)</f>
        <v>4250</v>
      </c>
      <c r="M4254" s="388" t="str">
        <f>IF(_xlfn.IFNA(VLOOKUP(I4254,$AG$3:$AH$83,2,FALSE),"")='11.1'!$D$5,TXM!L4254,"")</f>
        <v/>
      </c>
      <c r="N4254" t="str">
        <f>IFERROR(SMALL($M$5:$M$9000,ROWS($M$5:M4254)),"")</f>
        <v/>
      </c>
      <c r="P4254" t="s">
        <v>1639</v>
      </c>
      <c r="S4254" s="388">
        <f>ROWS(R$5:R4254)</f>
        <v>4250</v>
      </c>
      <c r="T4254" s="388" t="str">
        <f>IF(_xlfn.IFNA(VLOOKUP(P4254,$AG$3:$AH$83,2,FALSE),"")='11.1'!$D$5,TXM!S4254,"")</f>
        <v/>
      </c>
      <c r="U4254" t="str">
        <f>IFERROR(SMALL($T$5:$T$9000,ROWS($T$5:T4254)),"")</f>
        <v/>
      </c>
    </row>
    <row r="4255" spans="1:21" ht="14.4" customHeight="1" x14ac:dyDescent="0.3">
      <c r="A4255" t="s">
        <v>1639</v>
      </c>
      <c r="D4255" s="388">
        <f>ROWS(C$5:C4255)</f>
        <v>4251</v>
      </c>
      <c r="E4255" s="388" t="str">
        <f>IF(_xlfn.IFNA(VLOOKUP(A4255,$AG$3:$AH$83,2,FALSE),"")='11.1'!$D$5,TXM!D4255,"")</f>
        <v/>
      </c>
      <c r="F4255" t="str">
        <f>IFERROR(SMALL($E$5:$E$9000,ROWS($E$5:E4255)),"")</f>
        <v/>
      </c>
      <c r="I4255" s="371" t="s">
        <v>191</v>
      </c>
      <c r="J4255" t="s">
        <v>1005</v>
      </c>
      <c r="K4255" s="372">
        <v>964</v>
      </c>
      <c r="L4255" s="388">
        <f>ROWS(K$5:K4255)</f>
        <v>4251</v>
      </c>
      <c r="M4255" s="388" t="str">
        <f>IF(_xlfn.IFNA(VLOOKUP(I4255,$AG$3:$AH$83,2,FALSE),"")='11.1'!$D$5,TXM!L4255,"")</f>
        <v/>
      </c>
      <c r="N4255" t="str">
        <f>IFERROR(SMALL($M$5:$M$9000,ROWS($M$5:M4255)),"")</f>
        <v/>
      </c>
      <c r="P4255" t="s">
        <v>1639</v>
      </c>
      <c r="S4255" s="388">
        <f>ROWS(R$5:R4255)</f>
        <v>4251</v>
      </c>
      <c r="T4255" s="388" t="str">
        <f>IF(_xlfn.IFNA(VLOOKUP(P4255,$AG$3:$AH$83,2,FALSE),"")='11.1'!$D$5,TXM!S4255,"")</f>
        <v/>
      </c>
      <c r="U4255" t="str">
        <f>IFERROR(SMALL($T$5:$T$9000,ROWS($T$5:T4255)),"")</f>
        <v/>
      </c>
    </row>
    <row r="4256" spans="1:21" ht="14.4" customHeight="1" x14ac:dyDescent="0.3">
      <c r="A4256" t="s">
        <v>1639</v>
      </c>
      <c r="D4256" s="388">
        <f>ROWS(C$5:C4256)</f>
        <v>4252</v>
      </c>
      <c r="E4256" s="388" t="str">
        <f>IF(_xlfn.IFNA(VLOOKUP(A4256,$AG$3:$AH$83,2,FALSE),"")='11.1'!$D$5,TXM!D4256,"")</f>
        <v/>
      </c>
      <c r="F4256" t="str">
        <f>IFERROR(SMALL($E$5:$E$9000,ROWS($E$5:E4256)),"")</f>
        <v/>
      </c>
      <c r="I4256" s="371" t="s">
        <v>191</v>
      </c>
      <c r="J4256" t="s">
        <v>1265</v>
      </c>
      <c r="K4256" s="372">
        <v>885</v>
      </c>
      <c r="L4256" s="388">
        <f>ROWS(K$5:K4256)</f>
        <v>4252</v>
      </c>
      <c r="M4256" s="388" t="str">
        <f>IF(_xlfn.IFNA(VLOOKUP(I4256,$AG$3:$AH$83,2,FALSE),"")='11.1'!$D$5,TXM!L4256,"")</f>
        <v/>
      </c>
      <c r="N4256" t="str">
        <f>IFERROR(SMALL($M$5:$M$9000,ROWS($M$5:M4256)),"")</f>
        <v/>
      </c>
      <c r="P4256" t="s">
        <v>1639</v>
      </c>
      <c r="S4256" s="388">
        <f>ROWS(R$5:R4256)</f>
        <v>4252</v>
      </c>
      <c r="T4256" s="388" t="str">
        <f>IF(_xlfn.IFNA(VLOOKUP(P4256,$AG$3:$AH$83,2,FALSE),"")='11.1'!$D$5,TXM!S4256,"")</f>
        <v/>
      </c>
      <c r="U4256" t="str">
        <f>IFERROR(SMALL($T$5:$T$9000,ROWS($T$5:T4256)),"")</f>
        <v/>
      </c>
    </row>
    <row r="4257" spans="1:21" ht="14.4" customHeight="1" x14ac:dyDescent="0.3">
      <c r="A4257" t="s">
        <v>1639</v>
      </c>
      <c r="D4257" s="388">
        <f>ROWS(C$5:C4257)</f>
        <v>4253</v>
      </c>
      <c r="E4257" s="388" t="str">
        <f>IF(_xlfn.IFNA(VLOOKUP(A4257,$AG$3:$AH$83,2,FALSE),"")='11.1'!$D$5,TXM!D4257,"")</f>
        <v/>
      </c>
      <c r="F4257" t="str">
        <f>IFERROR(SMALL($E$5:$E$9000,ROWS($E$5:E4257)),"")</f>
        <v/>
      </c>
      <c r="I4257" s="371" t="s">
        <v>191</v>
      </c>
      <c r="J4257" t="s">
        <v>1000</v>
      </c>
      <c r="K4257" s="372">
        <v>319</v>
      </c>
      <c r="L4257" s="388">
        <f>ROWS(K$5:K4257)</f>
        <v>4253</v>
      </c>
      <c r="M4257" s="388" t="str">
        <f>IF(_xlfn.IFNA(VLOOKUP(I4257,$AG$3:$AH$83,2,FALSE),"")='11.1'!$D$5,TXM!L4257,"")</f>
        <v/>
      </c>
      <c r="N4257" t="str">
        <f>IFERROR(SMALL($M$5:$M$9000,ROWS($M$5:M4257)),"")</f>
        <v/>
      </c>
      <c r="P4257" t="s">
        <v>1639</v>
      </c>
      <c r="S4257" s="388">
        <f>ROWS(R$5:R4257)</f>
        <v>4253</v>
      </c>
      <c r="T4257" s="388" t="str">
        <f>IF(_xlfn.IFNA(VLOOKUP(P4257,$AG$3:$AH$83,2,FALSE),"")='11.1'!$D$5,TXM!S4257,"")</f>
        <v/>
      </c>
      <c r="U4257" t="str">
        <f>IFERROR(SMALL($T$5:$T$9000,ROWS($T$5:T4257)),"")</f>
        <v/>
      </c>
    </row>
    <row r="4258" spans="1:21" ht="14.4" customHeight="1" x14ac:dyDescent="0.3">
      <c r="A4258" t="s">
        <v>1639</v>
      </c>
      <c r="D4258" s="388">
        <f>ROWS(C$5:C4258)</f>
        <v>4254</v>
      </c>
      <c r="E4258" s="388" t="str">
        <f>IF(_xlfn.IFNA(VLOOKUP(A4258,$AG$3:$AH$83,2,FALSE),"")='11.1'!$D$5,TXM!D4258,"")</f>
        <v/>
      </c>
      <c r="F4258" t="str">
        <f>IFERROR(SMALL($E$5:$E$9000,ROWS($E$5:E4258)),"")</f>
        <v/>
      </c>
      <c r="I4258" s="371" t="s">
        <v>191</v>
      </c>
      <c r="J4258" t="s">
        <v>1240</v>
      </c>
      <c r="K4258" s="372">
        <v>116</v>
      </c>
      <c r="L4258" s="388">
        <f>ROWS(K$5:K4258)</f>
        <v>4254</v>
      </c>
      <c r="M4258" s="388" t="str">
        <f>IF(_xlfn.IFNA(VLOOKUP(I4258,$AG$3:$AH$83,2,FALSE),"")='11.1'!$D$5,TXM!L4258,"")</f>
        <v/>
      </c>
      <c r="N4258" t="str">
        <f>IFERROR(SMALL($M$5:$M$9000,ROWS($M$5:M4258)),"")</f>
        <v/>
      </c>
      <c r="P4258" t="s">
        <v>1639</v>
      </c>
      <c r="S4258" s="388">
        <f>ROWS(R$5:R4258)</f>
        <v>4254</v>
      </c>
      <c r="T4258" s="388" t="str">
        <f>IF(_xlfn.IFNA(VLOOKUP(P4258,$AG$3:$AH$83,2,FALSE),"")='11.1'!$D$5,TXM!S4258,"")</f>
        <v/>
      </c>
      <c r="U4258" t="str">
        <f>IFERROR(SMALL($T$5:$T$9000,ROWS($T$5:T4258)),"")</f>
        <v/>
      </c>
    </row>
    <row r="4259" spans="1:21" ht="14.4" customHeight="1" x14ac:dyDescent="0.3">
      <c r="A4259" t="s">
        <v>1639</v>
      </c>
      <c r="D4259" s="388">
        <f>ROWS(C$5:C4259)</f>
        <v>4255</v>
      </c>
      <c r="E4259" s="388" t="str">
        <f>IF(_xlfn.IFNA(VLOOKUP(A4259,$AG$3:$AH$83,2,FALSE),"")='11.1'!$D$5,TXM!D4259,"")</f>
        <v/>
      </c>
      <c r="F4259" t="str">
        <f>IFERROR(SMALL($E$5:$E$9000,ROWS($E$5:E4259)),"")</f>
        <v/>
      </c>
      <c r="I4259" s="371" t="s">
        <v>191</v>
      </c>
      <c r="J4259" t="s">
        <v>821</v>
      </c>
      <c r="K4259" s="372">
        <v>79</v>
      </c>
      <c r="L4259" s="388">
        <f>ROWS(K$5:K4259)</f>
        <v>4255</v>
      </c>
      <c r="M4259" s="388" t="str">
        <f>IF(_xlfn.IFNA(VLOOKUP(I4259,$AG$3:$AH$83,2,FALSE),"")='11.1'!$D$5,TXM!L4259,"")</f>
        <v/>
      </c>
      <c r="N4259" t="str">
        <f>IFERROR(SMALL($M$5:$M$9000,ROWS($M$5:M4259)),"")</f>
        <v/>
      </c>
      <c r="P4259" t="s">
        <v>1639</v>
      </c>
      <c r="S4259" s="388">
        <f>ROWS(R$5:R4259)</f>
        <v>4255</v>
      </c>
      <c r="T4259" s="388" t="str">
        <f>IF(_xlfn.IFNA(VLOOKUP(P4259,$AG$3:$AH$83,2,FALSE),"")='11.1'!$D$5,TXM!S4259,"")</f>
        <v/>
      </c>
      <c r="U4259" t="str">
        <f>IFERROR(SMALL($T$5:$T$9000,ROWS($T$5:T4259)),"")</f>
        <v/>
      </c>
    </row>
    <row r="4260" spans="1:21" ht="14.4" customHeight="1" x14ac:dyDescent="0.3">
      <c r="A4260" t="s">
        <v>1639</v>
      </c>
      <c r="D4260" s="388">
        <f>ROWS(C$5:C4260)</f>
        <v>4256</v>
      </c>
      <c r="E4260" s="388" t="str">
        <f>IF(_xlfn.IFNA(VLOOKUP(A4260,$AG$3:$AH$83,2,FALSE),"")='11.1'!$D$5,TXM!D4260,"")</f>
        <v/>
      </c>
      <c r="F4260" t="str">
        <f>IFERROR(SMALL($E$5:$E$9000,ROWS($E$5:E4260)),"")</f>
        <v/>
      </c>
      <c r="I4260" s="371" t="s">
        <v>191</v>
      </c>
      <c r="J4260" t="s">
        <v>1285</v>
      </c>
      <c r="K4260" s="372">
        <v>60</v>
      </c>
      <c r="L4260" s="388">
        <f>ROWS(K$5:K4260)</f>
        <v>4256</v>
      </c>
      <c r="M4260" s="388" t="str">
        <f>IF(_xlfn.IFNA(VLOOKUP(I4260,$AG$3:$AH$83,2,FALSE),"")='11.1'!$D$5,TXM!L4260,"")</f>
        <v/>
      </c>
      <c r="N4260" t="str">
        <f>IFERROR(SMALL($M$5:$M$9000,ROWS($M$5:M4260)),"")</f>
        <v/>
      </c>
      <c r="P4260" t="s">
        <v>1639</v>
      </c>
      <c r="S4260" s="388">
        <f>ROWS(R$5:R4260)</f>
        <v>4256</v>
      </c>
      <c r="T4260" s="388" t="str">
        <f>IF(_xlfn.IFNA(VLOOKUP(P4260,$AG$3:$AH$83,2,FALSE),"")='11.1'!$D$5,TXM!S4260,"")</f>
        <v/>
      </c>
      <c r="U4260" t="str">
        <f>IFERROR(SMALL($T$5:$T$9000,ROWS($T$5:T4260)),"")</f>
        <v/>
      </c>
    </row>
    <row r="4261" spans="1:21" ht="14.4" customHeight="1" x14ac:dyDescent="0.3">
      <c r="A4261" t="s">
        <v>1639</v>
      </c>
      <c r="D4261" s="388">
        <f>ROWS(C$5:C4261)</f>
        <v>4257</v>
      </c>
      <c r="E4261" s="388" t="str">
        <f>IF(_xlfn.IFNA(VLOOKUP(A4261,$AG$3:$AH$83,2,FALSE),"")='11.1'!$D$5,TXM!D4261,"")</f>
        <v/>
      </c>
      <c r="F4261" t="str">
        <f>IFERROR(SMALL($E$5:$E$9000,ROWS($E$5:E4261)),"")</f>
        <v/>
      </c>
      <c r="I4261" s="371" t="s">
        <v>191</v>
      </c>
      <c r="J4261" t="s">
        <v>999</v>
      </c>
      <c r="K4261" s="372">
        <v>12</v>
      </c>
      <c r="L4261" s="388">
        <f>ROWS(K$5:K4261)</f>
        <v>4257</v>
      </c>
      <c r="M4261" s="388" t="str">
        <f>IF(_xlfn.IFNA(VLOOKUP(I4261,$AG$3:$AH$83,2,FALSE),"")='11.1'!$D$5,TXM!L4261,"")</f>
        <v/>
      </c>
      <c r="N4261" t="str">
        <f>IFERROR(SMALL($M$5:$M$9000,ROWS($M$5:M4261)),"")</f>
        <v/>
      </c>
      <c r="P4261" t="s">
        <v>1639</v>
      </c>
      <c r="S4261" s="388">
        <f>ROWS(R$5:R4261)</f>
        <v>4257</v>
      </c>
      <c r="T4261" s="388" t="str">
        <f>IF(_xlfn.IFNA(VLOOKUP(P4261,$AG$3:$AH$83,2,FALSE),"")='11.1'!$D$5,TXM!S4261,"")</f>
        <v/>
      </c>
      <c r="U4261" t="str">
        <f>IFERROR(SMALL($T$5:$T$9000,ROWS($T$5:T4261)),"")</f>
        <v/>
      </c>
    </row>
    <row r="4262" spans="1:21" ht="14.4" customHeight="1" x14ac:dyDescent="0.3">
      <c r="A4262" t="s">
        <v>1639</v>
      </c>
      <c r="D4262" s="388">
        <f>ROWS(C$5:C4262)</f>
        <v>4258</v>
      </c>
      <c r="E4262" s="388" t="str">
        <f>IF(_xlfn.IFNA(VLOOKUP(A4262,$AG$3:$AH$83,2,FALSE),"")='11.1'!$D$5,TXM!D4262,"")</f>
        <v/>
      </c>
      <c r="F4262" t="str">
        <f>IFERROR(SMALL($E$5:$E$9000,ROWS($E$5:E4262)),"")</f>
        <v/>
      </c>
      <c r="I4262" s="371" t="s">
        <v>164</v>
      </c>
      <c r="J4262" t="s">
        <v>95</v>
      </c>
      <c r="K4262" s="372">
        <v>273796472</v>
      </c>
      <c r="L4262" s="388">
        <f>ROWS(K$5:K4262)</f>
        <v>4258</v>
      </c>
      <c r="M4262" s="388" t="str">
        <f>IF(_xlfn.IFNA(VLOOKUP(I4262,$AG$3:$AH$83,2,FALSE),"")='11.1'!$D$5,TXM!L4262,"")</f>
        <v/>
      </c>
      <c r="N4262" t="str">
        <f>IFERROR(SMALL($M$5:$M$9000,ROWS($M$5:M4262)),"")</f>
        <v/>
      </c>
      <c r="P4262" t="s">
        <v>1639</v>
      </c>
      <c r="S4262" s="388">
        <f>ROWS(R$5:R4262)</f>
        <v>4258</v>
      </c>
      <c r="T4262" s="388" t="str">
        <f>IF(_xlfn.IFNA(VLOOKUP(P4262,$AG$3:$AH$83,2,FALSE),"")='11.1'!$D$5,TXM!S4262,"")</f>
        <v/>
      </c>
      <c r="U4262" t="str">
        <f>IFERROR(SMALL($T$5:$T$9000,ROWS($T$5:T4262)),"")</f>
        <v/>
      </c>
    </row>
    <row r="4263" spans="1:21" ht="14.4" customHeight="1" x14ac:dyDescent="0.3">
      <c r="A4263" t="s">
        <v>1639</v>
      </c>
      <c r="D4263" s="388">
        <f>ROWS(C$5:C4263)</f>
        <v>4259</v>
      </c>
      <c r="E4263" s="388" t="str">
        <f>IF(_xlfn.IFNA(VLOOKUP(A4263,$AG$3:$AH$83,2,FALSE),"")='11.1'!$D$5,TXM!D4263,"")</f>
        <v/>
      </c>
      <c r="F4263" t="str">
        <f>IFERROR(SMALL($E$5:$E$9000,ROWS($E$5:E4263)),"")</f>
        <v/>
      </c>
      <c r="I4263" s="371" t="s">
        <v>164</v>
      </c>
      <c r="J4263" t="s">
        <v>1001</v>
      </c>
      <c r="K4263" s="372">
        <v>119051033</v>
      </c>
      <c r="L4263" s="388">
        <f>ROWS(K$5:K4263)</f>
        <v>4259</v>
      </c>
      <c r="M4263" s="388" t="str">
        <f>IF(_xlfn.IFNA(VLOOKUP(I4263,$AG$3:$AH$83,2,FALSE),"")='11.1'!$D$5,TXM!L4263,"")</f>
        <v/>
      </c>
      <c r="N4263" t="str">
        <f>IFERROR(SMALL($M$5:$M$9000,ROWS($M$5:M4263)),"")</f>
        <v/>
      </c>
      <c r="P4263" t="s">
        <v>1639</v>
      </c>
      <c r="S4263" s="388">
        <f>ROWS(R$5:R4263)</f>
        <v>4259</v>
      </c>
      <c r="T4263" s="388" t="str">
        <f>IF(_xlfn.IFNA(VLOOKUP(P4263,$AG$3:$AH$83,2,FALSE),"")='11.1'!$D$5,TXM!S4263,"")</f>
        <v/>
      </c>
      <c r="U4263" t="str">
        <f>IFERROR(SMALL($T$5:$T$9000,ROWS($T$5:T4263)),"")</f>
        <v/>
      </c>
    </row>
    <row r="4264" spans="1:21" ht="14.4" customHeight="1" x14ac:dyDescent="0.3">
      <c r="A4264" t="s">
        <v>1639</v>
      </c>
      <c r="D4264" s="388">
        <f>ROWS(C$5:C4264)</f>
        <v>4260</v>
      </c>
      <c r="E4264" s="388" t="str">
        <f>IF(_xlfn.IFNA(VLOOKUP(A4264,$AG$3:$AH$83,2,FALSE),"")='11.1'!$D$5,TXM!D4264,"")</f>
        <v/>
      </c>
      <c r="F4264" t="str">
        <f>IFERROR(SMALL($E$5:$E$9000,ROWS($E$5:E4264)),"")</f>
        <v/>
      </c>
      <c r="I4264" s="371" t="s">
        <v>164</v>
      </c>
      <c r="J4264" t="s">
        <v>785</v>
      </c>
      <c r="K4264" s="372">
        <v>23240510</v>
      </c>
      <c r="L4264" s="388">
        <f>ROWS(K$5:K4264)</f>
        <v>4260</v>
      </c>
      <c r="M4264" s="388" t="str">
        <f>IF(_xlfn.IFNA(VLOOKUP(I4264,$AG$3:$AH$83,2,FALSE),"")='11.1'!$D$5,TXM!L4264,"")</f>
        <v/>
      </c>
      <c r="N4264" t="str">
        <f>IFERROR(SMALL($M$5:$M$9000,ROWS($M$5:M4264)),"")</f>
        <v/>
      </c>
      <c r="P4264" t="s">
        <v>1639</v>
      </c>
      <c r="S4264" s="388">
        <f>ROWS(R$5:R4264)</f>
        <v>4260</v>
      </c>
      <c r="T4264" s="388" t="str">
        <f>IF(_xlfn.IFNA(VLOOKUP(P4264,$AG$3:$AH$83,2,FALSE),"")='11.1'!$D$5,TXM!S4264,"")</f>
        <v/>
      </c>
      <c r="U4264" t="str">
        <f>IFERROR(SMALL($T$5:$T$9000,ROWS($T$5:T4264)),"")</f>
        <v/>
      </c>
    </row>
    <row r="4265" spans="1:21" ht="14.4" customHeight="1" x14ac:dyDescent="0.3">
      <c r="A4265" t="s">
        <v>1639</v>
      </c>
      <c r="D4265" s="388">
        <f>ROWS(C$5:C4265)</f>
        <v>4261</v>
      </c>
      <c r="E4265" s="388" t="str">
        <f>IF(_xlfn.IFNA(VLOOKUP(A4265,$AG$3:$AH$83,2,FALSE),"")='11.1'!$D$5,TXM!D4265,"")</f>
        <v/>
      </c>
      <c r="F4265" t="str">
        <f>IFERROR(SMALL($E$5:$E$9000,ROWS($E$5:E4265)),"")</f>
        <v/>
      </c>
      <c r="I4265" s="371" t="s">
        <v>164</v>
      </c>
      <c r="J4265" t="s">
        <v>107</v>
      </c>
      <c r="K4265" s="372">
        <v>15901118</v>
      </c>
      <c r="L4265" s="388">
        <f>ROWS(K$5:K4265)</f>
        <v>4261</v>
      </c>
      <c r="M4265" s="388" t="str">
        <f>IF(_xlfn.IFNA(VLOOKUP(I4265,$AG$3:$AH$83,2,FALSE),"")='11.1'!$D$5,TXM!L4265,"")</f>
        <v/>
      </c>
      <c r="N4265" t="str">
        <f>IFERROR(SMALL($M$5:$M$9000,ROWS($M$5:M4265)),"")</f>
        <v/>
      </c>
      <c r="P4265" t="s">
        <v>1639</v>
      </c>
      <c r="S4265" s="388">
        <f>ROWS(R$5:R4265)</f>
        <v>4261</v>
      </c>
      <c r="T4265" s="388" t="str">
        <f>IF(_xlfn.IFNA(VLOOKUP(P4265,$AG$3:$AH$83,2,FALSE),"")='11.1'!$D$5,TXM!S4265,"")</f>
        <v/>
      </c>
      <c r="U4265" t="str">
        <f>IFERROR(SMALL($T$5:$T$9000,ROWS($T$5:T4265)),"")</f>
        <v/>
      </c>
    </row>
    <row r="4266" spans="1:21" ht="14.4" customHeight="1" x14ac:dyDescent="0.3">
      <c r="A4266" t="s">
        <v>1639</v>
      </c>
      <c r="D4266" s="388">
        <f>ROWS(C$5:C4266)</f>
        <v>4262</v>
      </c>
      <c r="E4266" s="388" t="str">
        <f>IF(_xlfn.IFNA(VLOOKUP(A4266,$AG$3:$AH$83,2,FALSE),"")='11.1'!$D$5,TXM!D4266,"")</f>
        <v/>
      </c>
      <c r="F4266" t="str">
        <f>IFERROR(SMALL($E$5:$E$9000,ROWS($E$5:E4266)),"")</f>
        <v/>
      </c>
      <c r="I4266" s="371" t="s">
        <v>164</v>
      </c>
      <c r="J4266" t="s">
        <v>1240</v>
      </c>
      <c r="K4266" s="372">
        <v>11838234</v>
      </c>
      <c r="L4266" s="388">
        <f>ROWS(K$5:K4266)</f>
        <v>4262</v>
      </c>
      <c r="M4266" s="388" t="str">
        <f>IF(_xlfn.IFNA(VLOOKUP(I4266,$AG$3:$AH$83,2,FALSE),"")='11.1'!$D$5,TXM!L4266,"")</f>
        <v/>
      </c>
      <c r="N4266" t="str">
        <f>IFERROR(SMALL($M$5:$M$9000,ROWS($M$5:M4266)),"")</f>
        <v/>
      </c>
      <c r="P4266" t="s">
        <v>1639</v>
      </c>
      <c r="S4266" s="388">
        <f>ROWS(R$5:R4266)</f>
        <v>4262</v>
      </c>
      <c r="T4266" s="388" t="str">
        <f>IF(_xlfn.IFNA(VLOOKUP(P4266,$AG$3:$AH$83,2,FALSE),"")='11.1'!$D$5,TXM!S4266,"")</f>
        <v/>
      </c>
      <c r="U4266" t="str">
        <f>IFERROR(SMALL($T$5:$T$9000,ROWS($T$5:T4266)),"")</f>
        <v/>
      </c>
    </row>
    <row r="4267" spans="1:21" ht="14.4" customHeight="1" x14ac:dyDescent="0.3">
      <c r="A4267" t="s">
        <v>1639</v>
      </c>
      <c r="D4267" s="388">
        <f>ROWS(C$5:C4267)</f>
        <v>4263</v>
      </c>
      <c r="E4267" s="388" t="str">
        <f>IF(_xlfn.IFNA(VLOOKUP(A4267,$AG$3:$AH$83,2,FALSE),"")='11.1'!$D$5,TXM!D4267,"")</f>
        <v/>
      </c>
      <c r="F4267" t="str">
        <f>IFERROR(SMALL($E$5:$E$9000,ROWS($E$5:E4267)),"")</f>
        <v/>
      </c>
      <c r="I4267" s="371" t="s">
        <v>164</v>
      </c>
      <c r="J4267" t="s">
        <v>99</v>
      </c>
      <c r="K4267" s="372">
        <v>8143029</v>
      </c>
      <c r="L4267" s="388">
        <f>ROWS(K$5:K4267)</f>
        <v>4263</v>
      </c>
      <c r="M4267" s="388" t="str">
        <f>IF(_xlfn.IFNA(VLOOKUP(I4267,$AG$3:$AH$83,2,FALSE),"")='11.1'!$D$5,TXM!L4267,"")</f>
        <v/>
      </c>
      <c r="N4267" t="str">
        <f>IFERROR(SMALL($M$5:$M$9000,ROWS($M$5:M4267)),"")</f>
        <v/>
      </c>
      <c r="P4267" t="s">
        <v>1639</v>
      </c>
      <c r="S4267" s="388">
        <f>ROWS(R$5:R4267)</f>
        <v>4263</v>
      </c>
      <c r="T4267" s="388" t="str">
        <f>IF(_xlfn.IFNA(VLOOKUP(P4267,$AG$3:$AH$83,2,FALSE),"")='11.1'!$D$5,TXM!S4267,"")</f>
        <v/>
      </c>
      <c r="U4267" t="str">
        <f>IFERROR(SMALL($T$5:$T$9000,ROWS($T$5:T4267)),"")</f>
        <v/>
      </c>
    </row>
    <row r="4268" spans="1:21" ht="14.4" customHeight="1" x14ac:dyDescent="0.3">
      <c r="A4268" t="s">
        <v>1639</v>
      </c>
      <c r="D4268" s="388">
        <f>ROWS(C$5:C4268)</f>
        <v>4264</v>
      </c>
      <c r="E4268" s="388" t="str">
        <f>IF(_xlfn.IFNA(VLOOKUP(A4268,$AG$3:$AH$83,2,FALSE),"")='11.1'!$D$5,TXM!D4268,"")</f>
        <v/>
      </c>
      <c r="F4268" t="str">
        <f>IFERROR(SMALL($E$5:$E$9000,ROWS($E$5:E4268)),"")</f>
        <v/>
      </c>
      <c r="I4268" s="371" t="s">
        <v>164</v>
      </c>
      <c r="J4268" t="s">
        <v>1004</v>
      </c>
      <c r="K4268" s="372">
        <v>6540642</v>
      </c>
      <c r="L4268" s="388">
        <f>ROWS(K$5:K4268)</f>
        <v>4264</v>
      </c>
      <c r="M4268" s="388" t="str">
        <f>IF(_xlfn.IFNA(VLOOKUP(I4268,$AG$3:$AH$83,2,FALSE),"")='11.1'!$D$5,TXM!L4268,"")</f>
        <v/>
      </c>
      <c r="N4268" t="str">
        <f>IFERROR(SMALL($M$5:$M$9000,ROWS($M$5:M4268)),"")</f>
        <v/>
      </c>
      <c r="P4268" t="s">
        <v>1639</v>
      </c>
      <c r="S4268" s="388">
        <f>ROWS(R$5:R4268)</f>
        <v>4264</v>
      </c>
      <c r="T4268" s="388" t="str">
        <f>IF(_xlfn.IFNA(VLOOKUP(P4268,$AG$3:$AH$83,2,FALSE),"")='11.1'!$D$5,TXM!S4268,"")</f>
        <v/>
      </c>
      <c r="U4268" t="str">
        <f>IFERROR(SMALL($T$5:$T$9000,ROWS($T$5:T4268)),"")</f>
        <v/>
      </c>
    </row>
    <row r="4269" spans="1:21" ht="14.4" customHeight="1" x14ac:dyDescent="0.3">
      <c r="A4269" t="s">
        <v>1639</v>
      </c>
      <c r="D4269" s="388">
        <f>ROWS(C$5:C4269)</f>
        <v>4265</v>
      </c>
      <c r="E4269" s="388" t="str">
        <f>IF(_xlfn.IFNA(VLOOKUP(A4269,$AG$3:$AH$83,2,FALSE),"")='11.1'!$D$5,TXM!D4269,"")</f>
        <v/>
      </c>
      <c r="F4269" t="str">
        <f>IFERROR(SMALL($E$5:$E$9000,ROWS($E$5:E4269)),"")</f>
        <v/>
      </c>
      <c r="I4269" s="371" t="s">
        <v>164</v>
      </c>
      <c r="J4269" t="s">
        <v>1005</v>
      </c>
      <c r="K4269" s="372">
        <v>4667802</v>
      </c>
      <c r="L4269" s="388">
        <f>ROWS(K$5:K4269)</f>
        <v>4265</v>
      </c>
      <c r="M4269" s="388" t="str">
        <f>IF(_xlfn.IFNA(VLOOKUP(I4269,$AG$3:$AH$83,2,FALSE),"")='11.1'!$D$5,TXM!L4269,"")</f>
        <v/>
      </c>
      <c r="N4269" t="str">
        <f>IFERROR(SMALL($M$5:$M$9000,ROWS($M$5:M4269)),"")</f>
        <v/>
      </c>
      <c r="P4269" t="s">
        <v>1639</v>
      </c>
      <c r="S4269" s="388">
        <f>ROWS(R$5:R4269)</f>
        <v>4265</v>
      </c>
      <c r="T4269" s="388" t="str">
        <f>IF(_xlfn.IFNA(VLOOKUP(P4269,$AG$3:$AH$83,2,FALSE),"")='11.1'!$D$5,TXM!S4269,"")</f>
        <v/>
      </c>
      <c r="U4269" t="str">
        <f>IFERROR(SMALL($T$5:$T$9000,ROWS($T$5:T4269)),"")</f>
        <v/>
      </c>
    </row>
    <row r="4270" spans="1:21" ht="14.4" customHeight="1" x14ac:dyDescent="0.3">
      <c r="A4270" t="s">
        <v>1639</v>
      </c>
      <c r="D4270" s="388">
        <f>ROWS(C$5:C4270)</f>
        <v>4266</v>
      </c>
      <c r="E4270" s="388" t="str">
        <f>IF(_xlfn.IFNA(VLOOKUP(A4270,$AG$3:$AH$83,2,FALSE),"")='11.1'!$D$5,TXM!D4270,"")</f>
        <v/>
      </c>
      <c r="F4270" t="str">
        <f>IFERROR(SMALL($E$5:$E$9000,ROWS($E$5:E4270)),"")</f>
        <v/>
      </c>
      <c r="I4270" s="371" t="s">
        <v>164</v>
      </c>
      <c r="J4270" t="s">
        <v>996</v>
      </c>
      <c r="K4270" s="372">
        <v>4261860</v>
      </c>
      <c r="L4270" s="388">
        <f>ROWS(K$5:K4270)</f>
        <v>4266</v>
      </c>
      <c r="M4270" s="388" t="str">
        <f>IF(_xlfn.IFNA(VLOOKUP(I4270,$AG$3:$AH$83,2,FALSE),"")='11.1'!$D$5,TXM!L4270,"")</f>
        <v/>
      </c>
      <c r="N4270" t="str">
        <f>IFERROR(SMALL($M$5:$M$9000,ROWS($M$5:M4270)),"")</f>
        <v/>
      </c>
      <c r="P4270" t="s">
        <v>1639</v>
      </c>
      <c r="S4270" s="388">
        <f>ROWS(R$5:R4270)</f>
        <v>4266</v>
      </c>
      <c r="T4270" s="388" t="str">
        <f>IF(_xlfn.IFNA(VLOOKUP(P4270,$AG$3:$AH$83,2,FALSE),"")='11.1'!$D$5,TXM!S4270,"")</f>
        <v/>
      </c>
      <c r="U4270" t="str">
        <f>IFERROR(SMALL($T$5:$T$9000,ROWS($T$5:T4270)),"")</f>
        <v/>
      </c>
    </row>
    <row r="4271" spans="1:21" ht="14.4" customHeight="1" x14ac:dyDescent="0.3">
      <c r="A4271" t="s">
        <v>1639</v>
      </c>
      <c r="D4271" s="388">
        <f>ROWS(C$5:C4271)</f>
        <v>4267</v>
      </c>
      <c r="E4271" s="388" t="str">
        <f>IF(_xlfn.IFNA(VLOOKUP(A4271,$AG$3:$AH$83,2,FALSE),"")='11.1'!$D$5,TXM!D4271,"")</f>
        <v/>
      </c>
      <c r="F4271" t="str">
        <f>IFERROR(SMALL($E$5:$E$9000,ROWS($E$5:E4271)),"")</f>
        <v/>
      </c>
      <c r="I4271" s="371" t="s">
        <v>164</v>
      </c>
      <c r="J4271" t="s">
        <v>849</v>
      </c>
      <c r="K4271" s="372">
        <v>2891483</v>
      </c>
      <c r="L4271" s="388">
        <f>ROWS(K$5:K4271)</f>
        <v>4267</v>
      </c>
      <c r="M4271" s="388" t="str">
        <f>IF(_xlfn.IFNA(VLOOKUP(I4271,$AG$3:$AH$83,2,FALSE),"")='11.1'!$D$5,TXM!L4271,"")</f>
        <v/>
      </c>
      <c r="N4271" t="str">
        <f>IFERROR(SMALL($M$5:$M$9000,ROWS($M$5:M4271)),"")</f>
        <v/>
      </c>
      <c r="P4271" t="s">
        <v>1639</v>
      </c>
      <c r="S4271" s="388">
        <f>ROWS(R$5:R4271)</f>
        <v>4267</v>
      </c>
      <c r="T4271" s="388" t="str">
        <f>IF(_xlfn.IFNA(VLOOKUP(P4271,$AG$3:$AH$83,2,FALSE),"")='11.1'!$D$5,TXM!S4271,"")</f>
        <v/>
      </c>
      <c r="U4271" t="str">
        <f>IFERROR(SMALL($T$5:$T$9000,ROWS($T$5:T4271)),"")</f>
        <v/>
      </c>
    </row>
    <row r="4272" spans="1:21" ht="14.4" customHeight="1" x14ac:dyDescent="0.3">
      <c r="A4272" t="s">
        <v>1639</v>
      </c>
      <c r="D4272" s="388">
        <f>ROWS(C$5:C4272)</f>
        <v>4268</v>
      </c>
      <c r="E4272" s="388" t="str">
        <f>IF(_xlfn.IFNA(VLOOKUP(A4272,$AG$3:$AH$83,2,FALSE),"")='11.1'!$D$5,TXM!D4272,"")</f>
        <v/>
      </c>
      <c r="F4272" t="str">
        <f>IFERROR(SMALL($E$5:$E$9000,ROWS($E$5:E4272)),"")</f>
        <v/>
      </c>
      <c r="I4272" s="371" t="s">
        <v>164</v>
      </c>
      <c r="J4272" t="s">
        <v>1252</v>
      </c>
      <c r="K4272" s="372">
        <v>2875277</v>
      </c>
      <c r="L4272" s="388">
        <f>ROWS(K$5:K4272)</f>
        <v>4268</v>
      </c>
      <c r="M4272" s="388" t="str">
        <f>IF(_xlfn.IFNA(VLOOKUP(I4272,$AG$3:$AH$83,2,FALSE),"")='11.1'!$D$5,TXM!L4272,"")</f>
        <v/>
      </c>
      <c r="N4272" t="str">
        <f>IFERROR(SMALL($M$5:$M$9000,ROWS($M$5:M4272)),"")</f>
        <v/>
      </c>
      <c r="P4272" t="s">
        <v>1639</v>
      </c>
      <c r="S4272" s="388">
        <f>ROWS(R$5:R4272)</f>
        <v>4268</v>
      </c>
      <c r="T4272" s="388" t="str">
        <f>IF(_xlfn.IFNA(VLOOKUP(P4272,$AG$3:$AH$83,2,FALSE),"")='11.1'!$D$5,TXM!S4272,"")</f>
        <v/>
      </c>
      <c r="U4272" t="str">
        <f>IFERROR(SMALL($T$5:$T$9000,ROWS($T$5:T4272)),"")</f>
        <v/>
      </c>
    </row>
    <row r="4273" spans="1:21" ht="14.4" customHeight="1" x14ac:dyDescent="0.3">
      <c r="A4273" t="s">
        <v>1639</v>
      </c>
      <c r="D4273" s="388">
        <f>ROWS(C$5:C4273)</f>
        <v>4269</v>
      </c>
      <c r="E4273" s="388" t="str">
        <f>IF(_xlfn.IFNA(VLOOKUP(A4273,$AG$3:$AH$83,2,FALSE),"")='11.1'!$D$5,TXM!D4273,"")</f>
        <v/>
      </c>
      <c r="F4273" t="str">
        <f>IFERROR(SMALL($E$5:$E$9000,ROWS($E$5:E4273)),"")</f>
        <v/>
      </c>
      <c r="I4273" s="371" t="s">
        <v>164</v>
      </c>
      <c r="J4273" t="s">
        <v>100</v>
      </c>
      <c r="K4273" s="372">
        <v>2575053</v>
      </c>
      <c r="L4273" s="388">
        <f>ROWS(K$5:K4273)</f>
        <v>4269</v>
      </c>
      <c r="M4273" s="388" t="str">
        <f>IF(_xlfn.IFNA(VLOOKUP(I4273,$AG$3:$AH$83,2,FALSE),"")='11.1'!$D$5,TXM!L4273,"")</f>
        <v/>
      </c>
      <c r="N4273" t="str">
        <f>IFERROR(SMALL($M$5:$M$9000,ROWS($M$5:M4273)),"")</f>
        <v/>
      </c>
      <c r="P4273" t="s">
        <v>1639</v>
      </c>
      <c r="S4273" s="388">
        <f>ROWS(R$5:R4273)</f>
        <v>4269</v>
      </c>
      <c r="T4273" s="388" t="str">
        <f>IF(_xlfn.IFNA(VLOOKUP(P4273,$AG$3:$AH$83,2,FALSE),"")='11.1'!$D$5,TXM!S4273,"")</f>
        <v/>
      </c>
      <c r="U4273" t="str">
        <f>IFERROR(SMALL($T$5:$T$9000,ROWS($T$5:T4273)),"")</f>
        <v/>
      </c>
    </row>
    <row r="4274" spans="1:21" ht="14.4" customHeight="1" x14ac:dyDescent="0.3">
      <c r="A4274" t="s">
        <v>1639</v>
      </c>
      <c r="D4274" s="388">
        <f>ROWS(C$5:C4274)</f>
        <v>4270</v>
      </c>
      <c r="E4274" s="388" t="str">
        <f>IF(_xlfn.IFNA(VLOOKUP(A4274,$AG$3:$AH$83,2,FALSE),"")='11.1'!$D$5,TXM!D4274,"")</f>
        <v/>
      </c>
      <c r="F4274" t="str">
        <f>IFERROR(SMALL($E$5:$E$9000,ROWS($E$5:E4274)),"")</f>
        <v/>
      </c>
      <c r="I4274" s="371" t="s">
        <v>164</v>
      </c>
      <c r="J4274" t="s">
        <v>999</v>
      </c>
      <c r="K4274" s="372">
        <v>1879050</v>
      </c>
      <c r="L4274" s="388">
        <f>ROWS(K$5:K4274)</f>
        <v>4270</v>
      </c>
      <c r="M4274" s="388" t="str">
        <f>IF(_xlfn.IFNA(VLOOKUP(I4274,$AG$3:$AH$83,2,FALSE),"")='11.1'!$D$5,TXM!L4274,"")</f>
        <v/>
      </c>
      <c r="N4274" t="str">
        <f>IFERROR(SMALL($M$5:$M$9000,ROWS($M$5:M4274)),"")</f>
        <v/>
      </c>
      <c r="P4274" t="s">
        <v>1639</v>
      </c>
      <c r="S4274" s="388">
        <f>ROWS(R$5:R4274)</f>
        <v>4270</v>
      </c>
      <c r="T4274" s="388" t="str">
        <f>IF(_xlfn.IFNA(VLOOKUP(P4274,$AG$3:$AH$83,2,FALSE),"")='11.1'!$D$5,TXM!S4274,"")</f>
        <v/>
      </c>
      <c r="U4274" t="str">
        <f>IFERROR(SMALL($T$5:$T$9000,ROWS($T$5:T4274)),"")</f>
        <v/>
      </c>
    </row>
    <row r="4275" spans="1:21" ht="14.4" customHeight="1" x14ac:dyDescent="0.3">
      <c r="A4275" t="s">
        <v>1639</v>
      </c>
      <c r="D4275" s="388">
        <f>ROWS(C$5:C4275)</f>
        <v>4271</v>
      </c>
      <c r="E4275" s="388" t="str">
        <f>IF(_xlfn.IFNA(VLOOKUP(A4275,$AG$3:$AH$83,2,FALSE),"")='11.1'!$D$5,TXM!D4275,"")</f>
        <v/>
      </c>
      <c r="F4275" t="str">
        <f>IFERROR(SMALL($E$5:$E$9000,ROWS($E$5:E4275)),"")</f>
        <v/>
      </c>
      <c r="I4275" s="371" t="s">
        <v>164</v>
      </c>
      <c r="J4275" t="s">
        <v>863</v>
      </c>
      <c r="K4275" s="372">
        <v>1824362</v>
      </c>
      <c r="L4275" s="388">
        <f>ROWS(K$5:K4275)</f>
        <v>4271</v>
      </c>
      <c r="M4275" s="388" t="str">
        <f>IF(_xlfn.IFNA(VLOOKUP(I4275,$AG$3:$AH$83,2,FALSE),"")='11.1'!$D$5,TXM!L4275,"")</f>
        <v/>
      </c>
      <c r="N4275" t="str">
        <f>IFERROR(SMALL($M$5:$M$9000,ROWS($M$5:M4275)),"")</f>
        <v/>
      </c>
      <c r="P4275" t="s">
        <v>1639</v>
      </c>
      <c r="S4275" s="388">
        <f>ROWS(R$5:R4275)</f>
        <v>4271</v>
      </c>
      <c r="T4275" s="388" t="str">
        <f>IF(_xlfn.IFNA(VLOOKUP(P4275,$AG$3:$AH$83,2,FALSE),"")='11.1'!$D$5,TXM!S4275,"")</f>
        <v/>
      </c>
      <c r="U4275" t="str">
        <f>IFERROR(SMALL($T$5:$T$9000,ROWS($T$5:T4275)),"")</f>
        <v/>
      </c>
    </row>
    <row r="4276" spans="1:21" ht="14.4" customHeight="1" x14ac:dyDescent="0.3">
      <c r="A4276" t="s">
        <v>1639</v>
      </c>
      <c r="D4276" s="388">
        <f>ROWS(C$5:C4276)</f>
        <v>4272</v>
      </c>
      <c r="E4276" s="388" t="str">
        <f>IF(_xlfn.IFNA(VLOOKUP(A4276,$AG$3:$AH$83,2,FALSE),"")='11.1'!$D$5,TXM!D4276,"")</f>
        <v/>
      </c>
      <c r="F4276" t="str">
        <f>IFERROR(SMALL($E$5:$E$9000,ROWS($E$5:E4276)),"")</f>
        <v/>
      </c>
      <c r="I4276" s="371" t="s">
        <v>164</v>
      </c>
      <c r="J4276" t="s">
        <v>787</v>
      </c>
      <c r="K4276" s="372">
        <v>1042635</v>
      </c>
      <c r="L4276" s="388">
        <f>ROWS(K$5:K4276)</f>
        <v>4272</v>
      </c>
      <c r="M4276" s="388" t="str">
        <f>IF(_xlfn.IFNA(VLOOKUP(I4276,$AG$3:$AH$83,2,FALSE),"")='11.1'!$D$5,TXM!L4276,"")</f>
        <v/>
      </c>
      <c r="N4276" t="str">
        <f>IFERROR(SMALL($M$5:$M$9000,ROWS($M$5:M4276)),"")</f>
        <v/>
      </c>
      <c r="P4276" t="s">
        <v>1639</v>
      </c>
      <c r="S4276" s="388">
        <f>ROWS(R$5:R4276)</f>
        <v>4272</v>
      </c>
      <c r="T4276" s="388" t="str">
        <f>IF(_xlfn.IFNA(VLOOKUP(P4276,$AG$3:$AH$83,2,FALSE),"")='11.1'!$D$5,TXM!S4276,"")</f>
        <v/>
      </c>
      <c r="U4276" t="str">
        <f>IFERROR(SMALL($T$5:$T$9000,ROWS($T$5:T4276)),"")</f>
        <v/>
      </c>
    </row>
    <row r="4277" spans="1:21" ht="14.4" customHeight="1" x14ac:dyDescent="0.3">
      <c r="A4277" t="s">
        <v>1639</v>
      </c>
      <c r="D4277" s="388">
        <f>ROWS(C$5:C4277)</f>
        <v>4273</v>
      </c>
      <c r="E4277" s="388" t="str">
        <f>IF(_xlfn.IFNA(VLOOKUP(A4277,$AG$3:$AH$83,2,FALSE),"")='11.1'!$D$5,TXM!D4277,"")</f>
        <v/>
      </c>
      <c r="F4277" t="str">
        <f>IFERROR(SMALL($E$5:$E$9000,ROWS($E$5:E4277)),"")</f>
        <v/>
      </c>
      <c r="I4277" s="371" t="s">
        <v>164</v>
      </c>
      <c r="J4277" t="s">
        <v>106</v>
      </c>
      <c r="K4277" s="372">
        <v>811744</v>
      </c>
      <c r="L4277" s="388">
        <f>ROWS(K$5:K4277)</f>
        <v>4273</v>
      </c>
      <c r="M4277" s="388" t="str">
        <f>IF(_xlfn.IFNA(VLOOKUP(I4277,$AG$3:$AH$83,2,FALSE),"")='11.1'!$D$5,TXM!L4277,"")</f>
        <v/>
      </c>
      <c r="N4277" t="str">
        <f>IFERROR(SMALL($M$5:$M$9000,ROWS($M$5:M4277)),"")</f>
        <v/>
      </c>
      <c r="P4277" t="s">
        <v>1639</v>
      </c>
      <c r="S4277" s="388">
        <f>ROWS(R$5:R4277)</f>
        <v>4273</v>
      </c>
      <c r="T4277" s="388" t="str">
        <f>IF(_xlfn.IFNA(VLOOKUP(P4277,$AG$3:$AH$83,2,FALSE),"")='11.1'!$D$5,TXM!S4277,"")</f>
        <v/>
      </c>
      <c r="U4277" t="str">
        <f>IFERROR(SMALL($T$5:$T$9000,ROWS($T$5:T4277)),"")</f>
        <v/>
      </c>
    </row>
    <row r="4278" spans="1:21" ht="14.4" customHeight="1" x14ac:dyDescent="0.3">
      <c r="A4278" t="s">
        <v>1639</v>
      </c>
      <c r="D4278" s="388">
        <f>ROWS(C$5:C4278)</f>
        <v>4274</v>
      </c>
      <c r="E4278" s="388" t="str">
        <f>IF(_xlfn.IFNA(VLOOKUP(A4278,$AG$3:$AH$83,2,FALSE),"")='11.1'!$D$5,TXM!D4278,"")</f>
        <v/>
      </c>
      <c r="F4278" t="str">
        <f>IFERROR(SMALL($E$5:$E$9000,ROWS($E$5:E4278)),"")</f>
        <v/>
      </c>
      <c r="I4278" s="371" t="s">
        <v>164</v>
      </c>
      <c r="J4278" t="s">
        <v>841</v>
      </c>
      <c r="K4278" s="372">
        <v>590359</v>
      </c>
      <c r="L4278" s="388">
        <f>ROWS(K$5:K4278)</f>
        <v>4274</v>
      </c>
      <c r="M4278" s="388" t="str">
        <f>IF(_xlfn.IFNA(VLOOKUP(I4278,$AG$3:$AH$83,2,FALSE),"")='11.1'!$D$5,TXM!L4278,"")</f>
        <v/>
      </c>
      <c r="N4278" t="str">
        <f>IFERROR(SMALL($M$5:$M$9000,ROWS($M$5:M4278)),"")</f>
        <v/>
      </c>
      <c r="P4278" t="s">
        <v>1639</v>
      </c>
      <c r="S4278" s="388">
        <f>ROWS(R$5:R4278)</f>
        <v>4274</v>
      </c>
      <c r="T4278" s="388" t="str">
        <f>IF(_xlfn.IFNA(VLOOKUP(P4278,$AG$3:$AH$83,2,FALSE),"")='11.1'!$D$5,TXM!S4278,"")</f>
        <v/>
      </c>
      <c r="U4278" t="str">
        <f>IFERROR(SMALL($T$5:$T$9000,ROWS($T$5:T4278)),"")</f>
        <v/>
      </c>
    </row>
    <row r="4279" spans="1:21" ht="14.4" customHeight="1" x14ac:dyDescent="0.3">
      <c r="A4279" t="s">
        <v>1639</v>
      </c>
      <c r="D4279" s="388">
        <f>ROWS(C$5:C4279)</f>
        <v>4275</v>
      </c>
      <c r="E4279" s="388" t="str">
        <f>IF(_xlfn.IFNA(VLOOKUP(A4279,$AG$3:$AH$83,2,FALSE),"")='11.1'!$D$5,TXM!D4279,"")</f>
        <v/>
      </c>
      <c r="F4279" t="str">
        <f>IFERROR(SMALL($E$5:$E$9000,ROWS($E$5:E4279)),"")</f>
        <v/>
      </c>
      <c r="I4279" s="371" t="s">
        <v>164</v>
      </c>
      <c r="J4279" t="s">
        <v>865</v>
      </c>
      <c r="K4279" s="372">
        <v>541066</v>
      </c>
      <c r="L4279" s="388">
        <f>ROWS(K$5:K4279)</f>
        <v>4275</v>
      </c>
      <c r="M4279" s="388" t="str">
        <f>IF(_xlfn.IFNA(VLOOKUP(I4279,$AG$3:$AH$83,2,FALSE),"")='11.1'!$D$5,TXM!L4279,"")</f>
        <v/>
      </c>
      <c r="N4279" t="str">
        <f>IFERROR(SMALL($M$5:$M$9000,ROWS($M$5:M4279)),"")</f>
        <v/>
      </c>
      <c r="P4279" t="s">
        <v>1639</v>
      </c>
      <c r="S4279" s="388">
        <f>ROWS(R$5:R4279)</f>
        <v>4275</v>
      </c>
      <c r="T4279" s="388" t="str">
        <f>IF(_xlfn.IFNA(VLOOKUP(P4279,$AG$3:$AH$83,2,FALSE),"")='11.1'!$D$5,TXM!S4279,"")</f>
        <v/>
      </c>
      <c r="U4279" t="str">
        <f>IFERROR(SMALL($T$5:$T$9000,ROWS($T$5:T4279)),"")</f>
        <v/>
      </c>
    </row>
    <row r="4280" spans="1:21" ht="14.4" customHeight="1" x14ac:dyDescent="0.3">
      <c r="A4280" t="s">
        <v>1639</v>
      </c>
      <c r="D4280" s="388">
        <f>ROWS(C$5:C4280)</f>
        <v>4276</v>
      </c>
      <c r="E4280" s="388" t="str">
        <f>IF(_xlfn.IFNA(VLOOKUP(A4280,$AG$3:$AH$83,2,FALSE),"")='11.1'!$D$5,TXM!D4280,"")</f>
        <v/>
      </c>
      <c r="F4280" t="str">
        <f>IFERROR(SMALL($E$5:$E$9000,ROWS($E$5:E4280)),"")</f>
        <v/>
      </c>
      <c r="I4280" s="371" t="s">
        <v>164</v>
      </c>
      <c r="J4280" t="s">
        <v>861</v>
      </c>
      <c r="K4280" s="372">
        <v>400474</v>
      </c>
      <c r="L4280" s="388">
        <f>ROWS(K$5:K4280)</f>
        <v>4276</v>
      </c>
      <c r="M4280" s="388" t="str">
        <f>IF(_xlfn.IFNA(VLOOKUP(I4280,$AG$3:$AH$83,2,FALSE),"")='11.1'!$D$5,TXM!L4280,"")</f>
        <v/>
      </c>
      <c r="N4280" t="str">
        <f>IFERROR(SMALL($M$5:$M$9000,ROWS($M$5:M4280)),"")</f>
        <v/>
      </c>
      <c r="P4280" t="s">
        <v>1639</v>
      </c>
      <c r="S4280" s="388">
        <f>ROWS(R$5:R4280)</f>
        <v>4276</v>
      </c>
      <c r="T4280" s="388" t="str">
        <f>IF(_xlfn.IFNA(VLOOKUP(P4280,$AG$3:$AH$83,2,FALSE),"")='11.1'!$D$5,TXM!S4280,"")</f>
        <v/>
      </c>
      <c r="U4280" t="str">
        <f>IFERROR(SMALL($T$5:$T$9000,ROWS($T$5:T4280)),"")</f>
        <v/>
      </c>
    </row>
    <row r="4281" spans="1:21" ht="14.4" customHeight="1" x14ac:dyDescent="0.3">
      <c r="A4281" t="s">
        <v>1639</v>
      </c>
      <c r="D4281" s="388">
        <f>ROWS(C$5:C4281)</f>
        <v>4277</v>
      </c>
      <c r="E4281" s="388" t="str">
        <f>IF(_xlfn.IFNA(VLOOKUP(A4281,$AG$3:$AH$83,2,FALSE),"")='11.1'!$D$5,TXM!D4281,"")</f>
        <v/>
      </c>
      <c r="F4281" t="str">
        <f>IFERROR(SMALL($E$5:$E$9000,ROWS($E$5:E4281)),"")</f>
        <v/>
      </c>
      <c r="I4281" s="371" t="s">
        <v>164</v>
      </c>
      <c r="J4281" t="s">
        <v>1265</v>
      </c>
      <c r="K4281" s="372">
        <v>316624</v>
      </c>
      <c r="L4281" s="388">
        <f>ROWS(K$5:K4281)</f>
        <v>4277</v>
      </c>
      <c r="M4281" s="388" t="str">
        <f>IF(_xlfn.IFNA(VLOOKUP(I4281,$AG$3:$AH$83,2,FALSE),"")='11.1'!$D$5,TXM!L4281,"")</f>
        <v/>
      </c>
      <c r="N4281" t="str">
        <f>IFERROR(SMALL($M$5:$M$9000,ROWS($M$5:M4281)),"")</f>
        <v/>
      </c>
      <c r="P4281" t="s">
        <v>1639</v>
      </c>
      <c r="S4281" s="388">
        <f>ROWS(R$5:R4281)</f>
        <v>4277</v>
      </c>
      <c r="T4281" s="388" t="str">
        <f>IF(_xlfn.IFNA(VLOOKUP(P4281,$AG$3:$AH$83,2,FALSE),"")='11.1'!$D$5,TXM!S4281,"")</f>
        <v/>
      </c>
      <c r="U4281" t="str">
        <f>IFERROR(SMALL($T$5:$T$9000,ROWS($T$5:T4281)),"")</f>
        <v/>
      </c>
    </row>
    <row r="4282" spans="1:21" ht="14.4" customHeight="1" x14ac:dyDescent="0.3">
      <c r="A4282" t="s">
        <v>1639</v>
      </c>
      <c r="D4282" s="388">
        <f>ROWS(C$5:C4282)</f>
        <v>4278</v>
      </c>
      <c r="E4282" s="388" t="str">
        <f>IF(_xlfn.IFNA(VLOOKUP(A4282,$AG$3:$AH$83,2,FALSE),"")='11.1'!$D$5,TXM!D4282,"")</f>
        <v/>
      </c>
      <c r="F4282" t="str">
        <f>IFERROR(SMALL($E$5:$E$9000,ROWS($E$5:E4282)),"")</f>
        <v/>
      </c>
      <c r="I4282" s="371" t="s">
        <v>164</v>
      </c>
      <c r="J4282" t="s">
        <v>98</v>
      </c>
      <c r="K4282" s="372">
        <v>261828</v>
      </c>
      <c r="L4282" s="388">
        <f>ROWS(K$5:K4282)</f>
        <v>4278</v>
      </c>
      <c r="M4282" s="388" t="str">
        <f>IF(_xlfn.IFNA(VLOOKUP(I4282,$AG$3:$AH$83,2,FALSE),"")='11.1'!$D$5,TXM!L4282,"")</f>
        <v/>
      </c>
      <c r="N4282" t="str">
        <f>IFERROR(SMALL($M$5:$M$9000,ROWS($M$5:M4282)),"")</f>
        <v/>
      </c>
      <c r="P4282" t="s">
        <v>1639</v>
      </c>
      <c r="S4282" s="388">
        <f>ROWS(R$5:R4282)</f>
        <v>4278</v>
      </c>
      <c r="T4282" s="388" t="str">
        <f>IF(_xlfn.IFNA(VLOOKUP(P4282,$AG$3:$AH$83,2,FALSE),"")='11.1'!$D$5,TXM!S4282,"")</f>
        <v/>
      </c>
      <c r="U4282" t="str">
        <f>IFERROR(SMALL($T$5:$T$9000,ROWS($T$5:T4282)),"")</f>
        <v/>
      </c>
    </row>
    <row r="4283" spans="1:21" ht="14.4" customHeight="1" x14ac:dyDescent="0.3">
      <c r="A4283" t="s">
        <v>1639</v>
      </c>
      <c r="D4283" s="388">
        <f>ROWS(C$5:C4283)</f>
        <v>4279</v>
      </c>
      <c r="E4283" s="388" t="str">
        <f>IF(_xlfn.IFNA(VLOOKUP(A4283,$AG$3:$AH$83,2,FALSE),"")='11.1'!$D$5,TXM!D4283,"")</f>
        <v/>
      </c>
      <c r="F4283" t="str">
        <f>IFERROR(SMALL($E$5:$E$9000,ROWS($E$5:E4283)),"")</f>
        <v/>
      </c>
      <c r="I4283" s="371" t="s">
        <v>164</v>
      </c>
      <c r="J4283" t="s">
        <v>97</v>
      </c>
      <c r="K4283" s="372">
        <v>259350</v>
      </c>
      <c r="L4283" s="388">
        <f>ROWS(K$5:K4283)</f>
        <v>4279</v>
      </c>
      <c r="M4283" s="388" t="str">
        <f>IF(_xlfn.IFNA(VLOOKUP(I4283,$AG$3:$AH$83,2,FALSE),"")='11.1'!$D$5,TXM!L4283,"")</f>
        <v/>
      </c>
      <c r="N4283" t="str">
        <f>IFERROR(SMALL($M$5:$M$9000,ROWS($M$5:M4283)),"")</f>
        <v/>
      </c>
      <c r="P4283" t="s">
        <v>1639</v>
      </c>
      <c r="S4283" s="388">
        <f>ROWS(R$5:R4283)</f>
        <v>4279</v>
      </c>
      <c r="T4283" s="388" t="str">
        <f>IF(_xlfn.IFNA(VLOOKUP(P4283,$AG$3:$AH$83,2,FALSE),"")='11.1'!$D$5,TXM!S4283,"")</f>
        <v/>
      </c>
      <c r="U4283" t="str">
        <f>IFERROR(SMALL($T$5:$T$9000,ROWS($T$5:T4283)),"")</f>
        <v/>
      </c>
    </row>
    <row r="4284" spans="1:21" ht="14.4" customHeight="1" x14ac:dyDescent="0.3">
      <c r="A4284" t="s">
        <v>1639</v>
      </c>
      <c r="D4284" s="388">
        <f>ROWS(C$5:C4284)</f>
        <v>4280</v>
      </c>
      <c r="E4284" s="388" t="str">
        <f>IF(_xlfn.IFNA(VLOOKUP(A4284,$AG$3:$AH$83,2,FALSE),"")='11.1'!$D$5,TXM!D4284,"")</f>
        <v/>
      </c>
      <c r="F4284" t="str">
        <f>IFERROR(SMALL($E$5:$E$9000,ROWS($E$5:E4284)),"")</f>
        <v/>
      </c>
      <c r="I4284" s="371" t="s">
        <v>164</v>
      </c>
      <c r="J4284" t="s">
        <v>791</v>
      </c>
      <c r="K4284" s="372">
        <v>151247</v>
      </c>
      <c r="L4284" s="388">
        <f>ROWS(K$5:K4284)</f>
        <v>4280</v>
      </c>
      <c r="M4284" s="388" t="str">
        <f>IF(_xlfn.IFNA(VLOOKUP(I4284,$AG$3:$AH$83,2,FALSE),"")='11.1'!$D$5,TXM!L4284,"")</f>
        <v/>
      </c>
      <c r="N4284" t="str">
        <f>IFERROR(SMALL($M$5:$M$9000,ROWS($M$5:M4284)),"")</f>
        <v/>
      </c>
      <c r="P4284" t="s">
        <v>1639</v>
      </c>
      <c r="S4284" s="388">
        <f>ROWS(R$5:R4284)</f>
        <v>4280</v>
      </c>
      <c r="T4284" s="388" t="str">
        <f>IF(_xlfn.IFNA(VLOOKUP(P4284,$AG$3:$AH$83,2,FALSE),"")='11.1'!$D$5,TXM!S4284,"")</f>
        <v/>
      </c>
      <c r="U4284" t="str">
        <f>IFERROR(SMALL($T$5:$T$9000,ROWS($T$5:T4284)),"")</f>
        <v/>
      </c>
    </row>
    <row r="4285" spans="1:21" ht="14.4" customHeight="1" x14ac:dyDescent="0.3">
      <c r="A4285" t="s">
        <v>1639</v>
      </c>
      <c r="D4285" s="388">
        <f>ROWS(C$5:C4285)</f>
        <v>4281</v>
      </c>
      <c r="E4285" s="388" t="str">
        <f>IF(_xlfn.IFNA(VLOOKUP(A4285,$AG$3:$AH$83,2,FALSE),"")='11.1'!$D$5,TXM!D4285,"")</f>
        <v/>
      </c>
      <c r="F4285" t="str">
        <f>IFERROR(SMALL($E$5:$E$9000,ROWS($E$5:E4285)),"")</f>
        <v/>
      </c>
      <c r="I4285" s="371" t="s">
        <v>164</v>
      </c>
      <c r="J4285" t="s">
        <v>1000</v>
      </c>
      <c r="K4285" s="372">
        <v>143844</v>
      </c>
      <c r="L4285" s="388">
        <f>ROWS(K$5:K4285)</f>
        <v>4281</v>
      </c>
      <c r="M4285" s="388" t="str">
        <f>IF(_xlfn.IFNA(VLOOKUP(I4285,$AG$3:$AH$83,2,FALSE),"")='11.1'!$D$5,TXM!L4285,"")</f>
        <v/>
      </c>
      <c r="N4285" t="str">
        <f>IFERROR(SMALL($M$5:$M$9000,ROWS($M$5:M4285)),"")</f>
        <v/>
      </c>
      <c r="P4285" t="s">
        <v>1639</v>
      </c>
      <c r="S4285" s="388">
        <f>ROWS(R$5:R4285)</f>
        <v>4281</v>
      </c>
      <c r="T4285" s="388" t="str">
        <f>IF(_xlfn.IFNA(VLOOKUP(P4285,$AG$3:$AH$83,2,FALSE),"")='11.1'!$D$5,TXM!S4285,"")</f>
        <v/>
      </c>
      <c r="U4285" t="str">
        <f>IFERROR(SMALL($T$5:$T$9000,ROWS($T$5:T4285)),"")</f>
        <v/>
      </c>
    </row>
    <row r="4286" spans="1:21" ht="14.4" customHeight="1" x14ac:dyDescent="0.3">
      <c r="A4286" t="s">
        <v>1639</v>
      </c>
      <c r="D4286" s="388">
        <f>ROWS(C$5:C4286)</f>
        <v>4282</v>
      </c>
      <c r="E4286" s="388" t="str">
        <f>IF(_xlfn.IFNA(VLOOKUP(A4286,$AG$3:$AH$83,2,FALSE),"")='11.1'!$D$5,TXM!D4286,"")</f>
        <v/>
      </c>
      <c r="F4286" t="str">
        <f>IFERROR(SMALL($E$5:$E$9000,ROWS($E$5:E4286)),"")</f>
        <v/>
      </c>
      <c r="I4286" s="371" t="s">
        <v>164</v>
      </c>
      <c r="J4286" t="s">
        <v>843</v>
      </c>
      <c r="K4286" s="372">
        <v>78756</v>
      </c>
      <c r="L4286" s="388">
        <f>ROWS(K$5:K4286)</f>
        <v>4282</v>
      </c>
      <c r="M4286" s="388" t="str">
        <f>IF(_xlfn.IFNA(VLOOKUP(I4286,$AG$3:$AH$83,2,FALSE),"")='11.1'!$D$5,TXM!L4286,"")</f>
        <v/>
      </c>
      <c r="N4286" t="str">
        <f>IFERROR(SMALL($M$5:$M$9000,ROWS($M$5:M4286)),"")</f>
        <v/>
      </c>
      <c r="P4286" t="s">
        <v>1639</v>
      </c>
      <c r="S4286" s="388">
        <f>ROWS(R$5:R4286)</f>
        <v>4282</v>
      </c>
      <c r="T4286" s="388" t="str">
        <f>IF(_xlfn.IFNA(VLOOKUP(P4286,$AG$3:$AH$83,2,FALSE),"")='11.1'!$D$5,TXM!S4286,"")</f>
        <v/>
      </c>
      <c r="U4286" t="str">
        <f>IFERROR(SMALL($T$5:$T$9000,ROWS($T$5:T4286)),"")</f>
        <v/>
      </c>
    </row>
    <row r="4287" spans="1:21" ht="14.4" customHeight="1" x14ac:dyDescent="0.3">
      <c r="A4287" t="s">
        <v>1639</v>
      </c>
      <c r="D4287" s="388">
        <f>ROWS(C$5:C4287)</f>
        <v>4283</v>
      </c>
      <c r="E4287" s="388" t="str">
        <f>IF(_xlfn.IFNA(VLOOKUP(A4287,$AG$3:$AH$83,2,FALSE),"")='11.1'!$D$5,TXM!D4287,"")</f>
        <v/>
      </c>
      <c r="F4287" t="str">
        <f>IFERROR(SMALL($E$5:$E$9000,ROWS($E$5:E4287)),"")</f>
        <v/>
      </c>
      <c r="I4287" s="371" t="s">
        <v>164</v>
      </c>
      <c r="J4287" t="s">
        <v>859</v>
      </c>
      <c r="K4287" s="372">
        <v>71153</v>
      </c>
      <c r="L4287" s="388">
        <f>ROWS(K$5:K4287)</f>
        <v>4283</v>
      </c>
      <c r="M4287" s="388" t="str">
        <f>IF(_xlfn.IFNA(VLOOKUP(I4287,$AG$3:$AH$83,2,FALSE),"")='11.1'!$D$5,TXM!L4287,"")</f>
        <v/>
      </c>
      <c r="N4287" t="str">
        <f>IFERROR(SMALL($M$5:$M$9000,ROWS($M$5:M4287)),"")</f>
        <v/>
      </c>
      <c r="P4287" t="s">
        <v>1639</v>
      </c>
      <c r="S4287" s="388">
        <f>ROWS(R$5:R4287)</f>
        <v>4283</v>
      </c>
      <c r="T4287" s="388" t="str">
        <f>IF(_xlfn.IFNA(VLOOKUP(P4287,$AG$3:$AH$83,2,FALSE),"")='11.1'!$D$5,TXM!S4287,"")</f>
        <v/>
      </c>
      <c r="U4287" t="str">
        <f>IFERROR(SMALL($T$5:$T$9000,ROWS($T$5:T4287)),"")</f>
        <v/>
      </c>
    </row>
    <row r="4288" spans="1:21" ht="14.4" customHeight="1" x14ac:dyDescent="0.3">
      <c r="A4288" t="s">
        <v>1639</v>
      </c>
      <c r="D4288" s="388">
        <f>ROWS(C$5:C4288)</f>
        <v>4284</v>
      </c>
      <c r="E4288" s="388" t="str">
        <f>IF(_xlfn.IFNA(VLOOKUP(A4288,$AG$3:$AH$83,2,FALSE),"")='11.1'!$D$5,TXM!D4288,"")</f>
        <v/>
      </c>
      <c r="F4288" t="str">
        <f>IFERROR(SMALL($E$5:$E$9000,ROWS($E$5:E4288)),"")</f>
        <v/>
      </c>
      <c r="I4288" s="371" t="s">
        <v>164</v>
      </c>
      <c r="J4288" t="s">
        <v>1500</v>
      </c>
      <c r="K4288" s="372">
        <v>51031</v>
      </c>
      <c r="L4288" s="388">
        <f>ROWS(K$5:K4288)</f>
        <v>4284</v>
      </c>
      <c r="M4288" s="388" t="str">
        <f>IF(_xlfn.IFNA(VLOOKUP(I4288,$AG$3:$AH$83,2,FALSE),"")='11.1'!$D$5,TXM!L4288,"")</f>
        <v/>
      </c>
      <c r="N4288" t="str">
        <f>IFERROR(SMALL($M$5:$M$9000,ROWS($M$5:M4288)),"")</f>
        <v/>
      </c>
      <c r="P4288" t="s">
        <v>1639</v>
      </c>
      <c r="S4288" s="388">
        <f>ROWS(R$5:R4288)</f>
        <v>4284</v>
      </c>
      <c r="T4288" s="388" t="str">
        <f>IF(_xlfn.IFNA(VLOOKUP(P4288,$AG$3:$AH$83,2,FALSE),"")='11.1'!$D$5,TXM!S4288,"")</f>
        <v/>
      </c>
      <c r="U4288" t="str">
        <f>IFERROR(SMALL($T$5:$T$9000,ROWS($T$5:T4288)),"")</f>
        <v/>
      </c>
    </row>
    <row r="4289" spans="1:21" ht="14.4" customHeight="1" x14ac:dyDescent="0.3">
      <c r="A4289" t="s">
        <v>1639</v>
      </c>
      <c r="D4289" s="388">
        <f>ROWS(C$5:C4289)</f>
        <v>4285</v>
      </c>
      <c r="E4289" s="388" t="str">
        <f>IF(_xlfn.IFNA(VLOOKUP(A4289,$AG$3:$AH$83,2,FALSE),"")='11.1'!$D$5,TXM!D4289,"")</f>
        <v/>
      </c>
      <c r="F4289" t="str">
        <f>IFERROR(SMALL($E$5:$E$9000,ROWS($E$5:E4289)),"")</f>
        <v/>
      </c>
      <c r="I4289" s="371" t="s">
        <v>164</v>
      </c>
      <c r="J4289" t="s">
        <v>803</v>
      </c>
      <c r="K4289" s="372">
        <v>41569</v>
      </c>
      <c r="L4289" s="388">
        <f>ROWS(K$5:K4289)</f>
        <v>4285</v>
      </c>
      <c r="M4289" s="388" t="str">
        <f>IF(_xlfn.IFNA(VLOOKUP(I4289,$AG$3:$AH$83,2,FALSE),"")='11.1'!$D$5,TXM!L4289,"")</f>
        <v/>
      </c>
      <c r="N4289" t="str">
        <f>IFERROR(SMALL($M$5:$M$9000,ROWS($M$5:M4289)),"")</f>
        <v/>
      </c>
      <c r="P4289" t="s">
        <v>1639</v>
      </c>
      <c r="S4289" s="388">
        <f>ROWS(R$5:R4289)</f>
        <v>4285</v>
      </c>
      <c r="T4289" s="388" t="str">
        <f>IF(_xlfn.IFNA(VLOOKUP(P4289,$AG$3:$AH$83,2,FALSE),"")='11.1'!$D$5,TXM!S4289,"")</f>
        <v/>
      </c>
      <c r="U4289" t="str">
        <f>IFERROR(SMALL($T$5:$T$9000,ROWS($T$5:T4289)),"")</f>
        <v/>
      </c>
    </row>
    <row r="4290" spans="1:21" ht="14.4" customHeight="1" x14ac:dyDescent="0.3">
      <c r="A4290" t="s">
        <v>1639</v>
      </c>
      <c r="D4290" s="388">
        <f>ROWS(C$5:C4290)</f>
        <v>4286</v>
      </c>
      <c r="E4290" s="388" t="str">
        <f>IF(_xlfn.IFNA(VLOOKUP(A4290,$AG$3:$AH$83,2,FALSE),"")='11.1'!$D$5,TXM!D4290,"")</f>
        <v/>
      </c>
      <c r="F4290" t="str">
        <f>IFERROR(SMALL($E$5:$E$9000,ROWS($E$5:E4290)),"")</f>
        <v/>
      </c>
      <c r="I4290" s="371" t="s">
        <v>164</v>
      </c>
      <c r="J4290" t="s">
        <v>1318</v>
      </c>
      <c r="K4290" s="372">
        <v>39652</v>
      </c>
      <c r="L4290" s="388">
        <f>ROWS(K$5:K4290)</f>
        <v>4286</v>
      </c>
      <c r="M4290" s="388" t="str">
        <f>IF(_xlfn.IFNA(VLOOKUP(I4290,$AG$3:$AH$83,2,FALSE),"")='11.1'!$D$5,TXM!L4290,"")</f>
        <v/>
      </c>
      <c r="N4290" t="str">
        <f>IFERROR(SMALL($M$5:$M$9000,ROWS($M$5:M4290)),"")</f>
        <v/>
      </c>
      <c r="P4290" t="s">
        <v>1639</v>
      </c>
      <c r="S4290" s="388">
        <f>ROWS(R$5:R4290)</f>
        <v>4286</v>
      </c>
      <c r="T4290" s="388" t="str">
        <f>IF(_xlfn.IFNA(VLOOKUP(P4290,$AG$3:$AH$83,2,FALSE),"")='11.1'!$D$5,TXM!S4290,"")</f>
        <v/>
      </c>
      <c r="U4290" t="str">
        <f>IFERROR(SMALL($T$5:$T$9000,ROWS($T$5:T4290)),"")</f>
        <v/>
      </c>
    </row>
    <row r="4291" spans="1:21" ht="14.4" customHeight="1" x14ac:dyDescent="0.3">
      <c r="A4291" t="s">
        <v>1639</v>
      </c>
      <c r="D4291" s="388">
        <f>ROWS(C$5:C4291)</f>
        <v>4287</v>
      </c>
      <c r="E4291" s="388" t="str">
        <f>IF(_xlfn.IFNA(VLOOKUP(A4291,$AG$3:$AH$83,2,FALSE),"")='11.1'!$D$5,TXM!D4291,"")</f>
        <v/>
      </c>
      <c r="F4291" t="str">
        <f>IFERROR(SMALL($E$5:$E$9000,ROWS($E$5:E4291)),"")</f>
        <v/>
      </c>
      <c r="I4291" s="371" t="s">
        <v>164</v>
      </c>
      <c r="J4291" t="s">
        <v>823</v>
      </c>
      <c r="K4291" s="372">
        <v>34022</v>
      </c>
      <c r="L4291" s="388">
        <f>ROWS(K$5:K4291)</f>
        <v>4287</v>
      </c>
      <c r="M4291" s="388" t="str">
        <f>IF(_xlfn.IFNA(VLOOKUP(I4291,$AG$3:$AH$83,2,FALSE),"")='11.1'!$D$5,TXM!L4291,"")</f>
        <v/>
      </c>
      <c r="N4291" t="str">
        <f>IFERROR(SMALL($M$5:$M$9000,ROWS($M$5:M4291)),"")</f>
        <v/>
      </c>
      <c r="P4291" t="s">
        <v>1639</v>
      </c>
      <c r="S4291" s="388">
        <f>ROWS(R$5:R4291)</f>
        <v>4287</v>
      </c>
      <c r="T4291" s="388" t="str">
        <f>IF(_xlfn.IFNA(VLOOKUP(P4291,$AG$3:$AH$83,2,FALSE),"")='11.1'!$D$5,TXM!S4291,"")</f>
        <v/>
      </c>
      <c r="U4291" t="str">
        <f>IFERROR(SMALL($T$5:$T$9000,ROWS($T$5:T4291)),"")</f>
        <v/>
      </c>
    </row>
    <row r="4292" spans="1:21" ht="14.4" customHeight="1" x14ac:dyDescent="0.3">
      <c r="A4292" t="s">
        <v>1639</v>
      </c>
      <c r="D4292" s="388">
        <f>ROWS(C$5:C4292)</f>
        <v>4288</v>
      </c>
      <c r="E4292" s="388" t="str">
        <f>IF(_xlfn.IFNA(VLOOKUP(A4292,$AG$3:$AH$83,2,FALSE),"")='11.1'!$D$5,TXM!D4292,"")</f>
        <v/>
      </c>
      <c r="F4292" t="str">
        <f>IFERROR(SMALL($E$5:$E$9000,ROWS($E$5:E4292)),"")</f>
        <v/>
      </c>
      <c r="I4292" s="371" t="s">
        <v>164</v>
      </c>
      <c r="J4292" t="s">
        <v>795</v>
      </c>
      <c r="K4292" s="372">
        <v>31285</v>
      </c>
      <c r="L4292" s="388">
        <f>ROWS(K$5:K4292)</f>
        <v>4288</v>
      </c>
      <c r="M4292" s="388" t="str">
        <f>IF(_xlfn.IFNA(VLOOKUP(I4292,$AG$3:$AH$83,2,FALSE),"")='11.1'!$D$5,TXM!L4292,"")</f>
        <v/>
      </c>
      <c r="N4292" t="str">
        <f>IFERROR(SMALL($M$5:$M$9000,ROWS($M$5:M4292)),"")</f>
        <v/>
      </c>
      <c r="P4292" t="s">
        <v>1639</v>
      </c>
      <c r="S4292" s="388">
        <f>ROWS(R$5:R4292)</f>
        <v>4288</v>
      </c>
      <c r="T4292" s="388" t="str">
        <f>IF(_xlfn.IFNA(VLOOKUP(P4292,$AG$3:$AH$83,2,FALSE),"")='11.1'!$D$5,TXM!S4292,"")</f>
        <v/>
      </c>
      <c r="U4292" t="str">
        <f>IFERROR(SMALL($T$5:$T$9000,ROWS($T$5:T4292)),"")</f>
        <v/>
      </c>
    </row>
    <row r="4293" spans="1:21" ht="14.4" customHeight="1" x14ac:dyDescent="0.3">
      <c r="A4293" t="s">
        <v>1639</v>
      </c>
      <c r="D4293" s="388">
        <f>ROWS(C$5:C4293)</f>
        <v>4289</v>
      </c>
      <c r="E4293" s="388" t="str">
        <f>IF(_xlfn.IFNA(VLOOKUP(A4293,$AG$3:$AH$83,2,FALSE),"")='11.1'!$D$5,TXM!D4293,"")</f>
        <v/>
      </c>
      <c r="F4293" t="str">
        <f>IFERROR(SMALL($E$5:$E$9000,ROWS($E$5:E4293)),"")</f>
        <v/>
      </c>
      <c r="I4293" s="371" t="s">
        <v>164</v>
      </c>
      <c r="J4293" t="s">
        <v>779</v>
      </c>
      <c r="K4293" s="372">
        <v>30493</v>
      </c>
      <c r="L4293" s="388">
        <f>ROWS(K$5:K4293)</f>
        <v>4289</v>
      </c>
      <c r="M4293" s="388" t="str">
        <f>IF(_xlfn.IFNA(VLOOKUP(I4293,$AG$3:$AH$83,2,FALSE),"")='11.1'!$D$5,TXM!L4293,"")</f>
        <v/>
      </c>
      <c r="N4293" t="str">
        <f>IFERROR(SMALL($M$5:$M$9000,ROWS($M$5:M4293)),"")</f>
        <v/>
      </c>
      <c r="P4293" t="s">
        <v>1639</v>
      </c>
      <c r="S4293" s="388">
        <f>ROWS(R$5:R4293)</f>
        <v>4289</v>
      </c>
      <c r="T4293" s="388" t="str">
        <f>IF(_xlfn.IFNA(VLOOKUP(P4293,$AG$3:$AH$83,2,FALSE),"")='11.1'!$D$5,TXM!S4293,"")</f>
        <v/>
      </c>
      <c r="U4293" t="str">
        <f>IFERROR(SMALL($T$5:$T$9000,ROWS($T$5:T4293)),"")</f>
        <v/>
      </c>
    </row>
    <row r="4294" spans="1:21" ht="14.4" customHeight="1" x14ac:dyDescent="0.3">
      <c r="A4294" t="s">
        <v>1639</v>
      </c>
      <c r="D4294" s="388">
        <f>ROWS(C$5:C4294)</f>
        <v>4290</v>
      </c>
      <c r="E4294" s="388" t="str">
        <f>IF(_xlfn.IFNA(VLOOKUP(A4294,$AG$3:$AH$83,2,FALSE),"")='11.1'!$D$5,TXM!D4294,"")</f>
        <v/>
      </c>
      <c r="F4294" t="str">
        <f>IFERROR(SMALL($E$5:$E$9000,ROWS($E$5:E4294)),"")</f>
        <v/>
      </c>
      <c r="I4294" s="371" t="s">
        <v>164</v>
      </c>
      <c r="J4294" t="s">
        <v>93</v>
      </c>
      <c r="K4294" s="372">
        <v>29346</v>
      </c>
      <c r="L4294" s="388">
        <f>ROWS(K$5:K4294)</f>
        <v>4290</v>
      </c>
      <c r="M4294" s="388" t="str">
        <f>IF(_xlfn.IFNA(VLOOKUP(I4294,$AG$3:$AH$83,2,FALSE),"")='11.1'!$D$5,TXM!L4294,"")</f>
        <v/>
      </c>
      <c r="N4294" t="str">
        <f>IFERROR(SMALL($M$5:$M$9000,ROWS($M$5:M4294)),"")</f>
        <v/>
      </c>
      <c r="P4294" t="s">
        <v>1639</v>
      </c>
      <c r="S4294" s="388">
        <f>ROWS(R$5:R4294)</f>
        <v>4290</v>
      </c>
      <c r="T4294" s="388" t="str">
        <f>IF(_xlfn.IFNA(VLOOKUP(P4294,$AG$3:$AH$83,2,FALSE),"")='11.1'!$D$5,TXM!S4294,"")</f>
        <v/>
      </c>
      <c r="U4294" t="str">
        <f>IFERROR(SMALL($T$5:$T$9000,ROWS($T$5:T4294)),"")</f>
        <v/>
      </c>
    </row>
    <row r="4295" spans="1:21" ht="14.4" customHeight="1" x14ac:dyDescent="0.3">
      <c r="A4295" t="s">
        <v>1639</v>
      </c>
      <c r="D4295" s="388">
        <f>ROWS(C$5:C4295)</f>
        <v>4291</v>
      </c>
      <c r="E4295" s="388" t="str">
        <f>IF(_xlfn.IFNA(VLOOKUP(A4295,$AG$3:$AH$83,2,FALSE),"")='11.1'!$D$5,TXM!D4295,"")</f>
        <v/>
      </c>
      <c r="F4295" t="str">
        <f>IFERROR(SMALL($E$5:$E$9000,ROWS($E$5:E4295)),"")</f>
        <v/>
      </c>
      <c r="I4295" s="371" t="s">
        <v>164</v>
      </c>
      <c r="J4295" t="s">
        <v>825</v>
      </c>
      <c r="K4295" s="372">
        <v>17837</v>
      </c>
      <c r="L4295" s="388">
        <f>ROWS(K$5:K4295)</f>
        <v>4291</v>
      </c>
      <c r="M4295" s="388" t="str">
        <f>IF(_xlfn.IFNA(VLOOKUP(I4295,$AG$3:$AH$83,2,FALSE),"")='11.1'!$D$5,TXM!L4295,"")</f>
        <v/>
      </c>
      <c r="N4295" t="str">
        <f>IFERROR(SMALL($M$5:$M$9000,ROWS($M$5:M4295)),"")</f>
        <v/>
      </c>
      <c r="P4295" t="s">
        <v>1639</v>
      </c>
      <c r="S4295" s="388">
        <f>ROWS(R$5:R4295)</f>
        <v>4291</v>
      </c>
      <c r="T4295" s="388" t="str">
        <f>IF(_xlfn.IFNA(VLOOKUP(P4295,$AG$3:$AH$83,2,FALSE),"")='11.1'!$D$5,TXM!S4295,"")</f>
        <v/>
      </c>
      <c r="U4295" t="str">
        <f>IFERROR(SMALL($T$5:$T$9000,ROWS($T$5:T4295)),"")</f>
        <v/>
      </c>
    </row>
    <row r="4296" spans="1:21" ht="14.4" customHeight="1" x14ac:dyDescent="0.3">
      <c r="A4296" t="s">
        <v>1639</v>
      </c>
      <c r="D4296" s="388">
        <f>ROWS(C$5:C4296)</f>
        <v>4292</v>
      </c>
      <c r="E4296" s="388" t="str">
        <f>IF(_xlfn.IFNA(VLOOKUP(A4296,$AG$3:$AH$83,2,FALSE),"")='11.1'!$D$5,TXM!D4296,"")</f>
        <v/>
      </c>
      <c r="F4296" t="str">
        <f>IFERROR(SMALL($E$5:$E$9000,ROWS($E$5:E4296)),"")</f>
        <v/>
      </c>
      <c r="I4296" s="371" t="s">
        <v>164</v>
      </c>
      <c r="J4296" t="s">
        <v>807</v>
      </c>
      <c r="K4296" s="372">
        <v>16834</v>
      </c>
      <c r="L4296" s="388">
        <f>ROWS(K$5:K4296)</f>
        <v>4292</v>
      </c>
      <c r="M4296" s="388" t="str">
        <f>IF(_xlfn.IFNA(VLOOKUP(I4296,$AG$3:$AH$83,2,FALSE),"")='11.1'!$D$5,TXM!L4296,"")</f>
        <v/>
      </c>
      <c r="N4296" t="str">
        <f>IFERROR(SMALL($M$5:$M$9000,ROWS($M$5:M4296)),"")</f>
        <v/>
      </c>
      <c r="P4296" t="s">
        <v>1639</v>
      </c>
      <c r="S4296" s="388">
        <f>ROWS(R$5:R4296)</f>
        <v>4292</v>
      </c>
      <c r="T4296" s="388" t="str">
        <f>IF(_xlfn.IFNA(VLOOKUP(P4296,$AG$3:$AH$83,2,FALSE),"")='11.1'!$D$5,TXM!S4296,"")</f>
        <v/>
      </c>
      <c r="U4296" t="str">
        <f>IFERROR(SMALL($T$5:$T$9000,ROWS($T$5:T4296)),"")</f>
        <v/>
      </c>
    </row>
    <row r="4297" spans="1:21" ht="14.4" customHeight="1" x14ac:dyDescent="0.3">
      <c r="A4297" t="s">
        <v>1639</v>
      </c>
      <c r="D4297" s="388">
        <f>ROWS(C$5:C4297)</f>
        <v>4293</v>
      </c>
      <c r="E4297" s="388" t="str">
        <f>IF(_xlfn.IFNA(VLOOKUP(A4297,$AG$3:$AH$83,2,FALSE),"")='11.1'!$D$5,TXM!D4297,"")</f>
        <v/>
      </c>
      <c r="F4297" t="str">
        <f>IFERROR(SMALL($E$5:$E$9000,ROWS($E$5:E4297)),"")</f>
        <v/>
      </c>
      <c r="I4297" s="371" t="s">
        <v>164</v>
      </c>
      <c r="J4297" t="s">
        <v>845</v>
      </c>
      <c r="K4297" s="372">
        <v>15890</v>
      </c>
      <c r="L4297" s="388">
        <f>ROWS(K$5:K4297)</f>
        <v>4293</v>
      </c>
      <c r="M4297" s="388" t="str">
        <f>IF(_xlfn.IFNA(VLOOKUP(I4297,$AG$3:$AH$83,2,FALSE),"")='11.1'!$D$5,TXM!L4297,"")</f>
        <v/>
      </c>
      <c r="N4297" t="str">
        <f>IFERROR(SMALL($M$5:$M$9000,ROWS($M$5:M4297)),"")</f>
        <v/>
      </c>
      <c r="P4297" t="s">
        <v>1639</v>
      </c>
      <c r="S4297" s="388">
        <f>ROWS(R$5:R4297)</f>
        <v>4293</v>
      </c>
      <c r="T4297" s="388" t="str">
        <f>IF(_xlfn.IFNA(VLOOKUP(P4297,$AG$3:$AH$83,2,FALSE),"")='11.1'!$D$5,TXM!S4297,"")</f>
        <v/>
      </c>
      <c r="U4297" t="str">
        <f>IFERROR(SMALL($T$5:$T$9000,ROWS($T$5:T4297)),"")</f>
        <v/>
      </c>
    </row>
    <row r="4298" spans="1:21" ht="14.4" customHeight="1" x14ac:dyDescent="0.3">
      <c r="A4298" t="s">
        <v>1639</v>
      </c>
      <c r="D4298" s="388">
        <f>ROWS(C$5:C4298)</f>
        <v>4294</v>
      </c>
      <c r="E4298" s="388" t="str">
        <f>IF(_xlfn.IFNA(VLOOKUP(A4298,$AG$3:$AH$83,2,FALSE),"")='11.1'!$D$5,TXM!D4298,"")</f>
        <v/>
      </c>
      <c r="F4298" t="str">
        <f>IFERROR(SMALL($E$5:$E$9000,ROWS($E$5:E4298)),"")</f>
        <v/>
      </c>
      <c r="I4298" s="371" t="s">
        <v>164</v>
      </c>
      <c r="J4298" t="s">
        <v>103</v>
      </c>
      <c r="K4298" s="372">
        <v>15813</v>
      </c>
      <c r="L4298" s="388">
        <f>ROWS(K$5:K4298)</f>
        <v>4294</v>
      </c>
      <c r="M4298" s="388" t="str">
        <f>IF(_xlfn.IFNA(VLOOKUP(I4298,$AG$3:$AH$83,2,FALSE),"")='11.1'!$D$5,TXM!L4298,"")</f>
        <v/>
      </c>
      <c r="N4298" t="str">
        <f>IFERROR(SMALL($M$5:$M$9000,ROWS($M$5:M4298)),"")</f>
        <v/>
      </c>
      <c r="P4298" t="s">
        <v>1639</v>
      </c>
      <c r="S4298" s="388">
        <f>ROWS(R$5:R4298)</f>
        <v>4294</v>
      </c>
      <c r="T4298" s="388" t="str">
        <f>IF(_xlfn.IFNA(VLOOKUP(P4298,$AG$3:$AH$83,2,FALSE),"")='11.1'!$D$5,TXM!S4298,"")</f>
        <v/>
      </c>
      <c r="U4298" t="str">
        <f>IFERROR(SMALL($T$5:$T$9000,ROWS($T$5:T4298)),"")</f>
        <v/>
      </c>
    </row>
    <row r="4299" spans="1:21" ht="14.4" customHeight="1" x14ac:dyDescent="0.3">
      <c r="A4299" t="s">
        <v>1639</v>
      </c>
      <c r="D4299" s="388">
        <f>ROWS(C$5:C4299)</f>
        <v>4295</v>
      </c>
      <c r="E4299" s="388" t="str">
        <f>IF(_xlfn.IFNA(VLOOKUP(A4299,$AG$3:$AH$83,2,FALSE),"")='11.1'!$D$5,TXM!D4299,"")</f>
        <v/>
      </c>
      <c r="F4299" t="str">
        <f>IFERROR(SMALL($E$5:$E$9000,ROWS($E$5:E4299)),"")</f>
        <v/>
      </c>
      <c r="I4299" s="371" t="s">
        <v>164</v>
      </c>
      <c r="J4299" t="s">
        <v>837</v>
      </c>
      <c r="K4299" s="372">
        <v>14432</v>
      </c>
      <c r="L4299" s="388">
        <f>ROWS(K$5:K4299)</f>
        <v>4295</v>
      </c>
      <c r="M4299" s="388" t="str">
        <f>IF(_xlfn.IFNA(VLOOKUP(I4299,$AG$3:$AH$83,2,FALSE),"")='11.1'!$D$5,TXM!L4299,"")</f>
        <v/>
      </c>
      <c r="N4299" t="str">
        <f>IFERROR(SMALL($M$5:$M$9000,ROWS($M$5:M4299)),"")</f>
        <v/>
      </c>
      <c r="P4299" t="s">
        <v>1639</v>
      </c>
      <c r="S4299" s="388">
        <f>ROWS(R$5:R4299)</f>
        <v>4295</v>
      </c>
      <c r="T4299" s="388" t="str">
        <f>IF(_xlfn.IFNA(VLOOKUP(P4299,$AG$3:$AH$83,2,FALSE),"")='11.1'!$D$5,TXM!S4299,"")</f>
        <v/>
      </c>
      <c r="U4299" t="str">
        <f>IFERROR(SMALL($T$5:$T$9000,ROWS($T$5:T4299)),"")</f>
        <v/>
      </c>
    </row>
    <row r="4300" spans="1:21" ht="14.4" customHeight="1" x14ac:dyDescent="0.3">
      <c r="A4300" t="s">
        <v>1639</v>
      </c>
      <c r="D4300" s="388">
        <f>ROWS(C$5:C4300)</f>
        <v>4296</v>
      </c>
      <c r="E4300" s="388" t="str">
        <f>IF(_xlfn.IFNA(VLOOKUP(A4300,$AG$3:$AH$83,2,FALSE),"")='11.1'!$D$5,TXM!D4300,"")</f>
        <v/>
      </c>
      <c r="F4300" t="str">
        <f>IFERROR(SMALL($E$5:$E$9000,ROWS($E$5:E4300)),"")</f>
        <v/>
      </c>
      <c r="I4300" s="371" t="s">
        <v>164</v>
      </c>
      <c r="J4300" t="s">
        <v>835</v>
      </c>
      <c r="K4300" s="372">
        <v>14114</v>
      </c>
      <c r="L4300" s="388">
        <f>ROWS(K$5:K4300)</f>
        <v>4296</v>
      </c>
      <c r="M4300" s="388" t="str">
        <f>IF(_xlfn.IFNA(VLOOKUP(I4300,$AG$3:$AH$83,2,FALSE),"")='11.1'!$D$5,TXM!L4300,"")</f>
        <v/>
      </c>
      <c r="N4300" t="str">
        <f>IFERROR(SMALL($M$5:$M$9000,ROWS($M$5:M4300)),"")</f>
        <v/>
      </c>
      <c r="P4300" t="s">
        <v>1639</v>
      </c>
      <c r="S4300" s="388">
        <f>ROWS(R$5:R4300)</f>
        <v>4296</v>
      </c>
      <c r="T4300" s="388" t="str">
        <f>IF(_xlfn.IFNA(VLOOKUP(P4300,$AG$3:$AH$83,2,FALSE),"")='11.1'!$D$5,TXM!S4300,"")</f>
        <v/>
      </c>
      <c r="U4300" t="str">
        <f>IFERROR(SMALL($T$5:$T$9000,ROWS($T$5:T4300)),"")</f>
        <v/>
      </c>
    </row>
    <row r="4301" spans="1:21" ht="14.4" customHeight="1" x14ac:dyDescent="0.3">
      <c r="A4301" t="s">
        <v>1639</v>
      </c>
      <c r="D4301" s="388">
        <f>ROWS(C$5:C4301)</f>
        <v>4297</v>
      </c>
      <c r="E4301" s="388" t="str">
        <f>IF(_xlfn.IFNA(VLOOKUP(A4301,$AG$3:$AH$83,2,FALSE),"")='11.1'!$D$5,TXM!D4301,"")</f>
        <v/>
      </c>
      <c r="F4301" t="str">
        <f>IFERROR(SMALL($E$5:$E$9000,ROWS($E$5:E4301)),"")</f>
        <v/>
      </c>
      <c r="I4301" s="371" t="s">
        <v>164</v>
      </c>
      <c r="J4301" t="s">
        <v>1285</v>
      </c>
      <c r="K4301" s="372">
        <v>13993</v>
      </c>
      <c r="L4301" s="388">
        <f>ROWS(K$5:K4301)</f>
        <v>4297</v>
      </c>
      <c r="M4301" s="388" t="str">
        <f>IF(_xlfn.IFNA(VLOOKUP(I4301,$AG$3:$AH$83,2,FALSE),"")='11.1'!$D$5,TXM!L4301,"")</f>
        <v/>
      </c>
      <c r="N4301" t="str">
        <f>IFERROR(SMALL($M$5:$M$9000,ROWS($M$5:M4301)),"")</f>
        <v/>
      </c>
      <c r="P4301" t="s">
        <v>1639</v>
      </c>
      <c r="S4301" s="388">
        <f>ROWS(R$5:R4301)</f>
        <v>4297</v>
      </c>
      <c r="T4301" s="388" t="str">
        <f>IF(_xlfn.IFNA(VLOOKUP(P4301,$AG$3:$AH$83,2,FALSE),"")='11.1'!$D$5,TXM!S4301,"")</f>
        <v/>
      </c>
      <c r="U4301" t="str">
        <f>IFERROR(SMALL($T$5:$T$9000,ROWS($T$5:T4301)),"")</f>
        <v/>
      </c>
    </row>
    <row r="4302" spans="1:21" ht="14.4" customHeight="1" x14ac:dyDescent="0.3">
      <c r="A4302" t="s">
        <v>1639</v>
      </c>
      <c r="D4302" s="388">
        <f>ROWS(C$5:C4302)</f>
        <v>4298</v>
      </c>
      <c r="E4302" s="388" t="str">
        <f>IF(_xlfn.IFNA(VLOOKUP(A4302,$AG$3:$AH$83,2,FALSE),"")='11.1'!$D$5,TXM!D4302,"")</f>
        <v/>
      </c>
      <c r="F4302" t="str">
        <f>IFERROR(SMALL($E$5:$E$9000,ROWS($E$5:E4302)),"")</f>
        <v/>
      </c>
      <c r="I4302" s="371" t="s">
        <v>164</v>
      </c>
      <c r="J4302" t="s">
        <v>105</v>
      </c>
      <c r="K4302" s="372">
        <v>13269</v>
      </c>
      <c r="L4302" s="388">
        <f>ROWS(K$5:K4302)</f>
        <v>4298</v>
      </c>
      <c r="M4302" s="388" t="str">
        <f>IF(_xlfn.IFNA(VLOOKUP(I4302,$AG$3:$AH$83,2,FALSE),"")='11.1'!$D$5,TXM!L4302,"")</f>
        <v/>
      </c>
      <c r="N4302" t="str">
        <f>IFERROR(SMALL($M$5:$M$9000,ROWS($M$5:M4302)),"")</f>
        <v/>
      </c>
      <c r="P4302" t="s">
        <v>1639</v>
      </c>
      <c r="S4302" s="388">
        <f>ROWS(R$5:R4302)</f>
        <v>4298</v>
      </c>
      <c r="T4302" s="388" t="str">
        <f>IF(_xlfn.IFNA(VLOOKUP(P4302,$AG$3:$AH$83,2,FALSE),"")='11.1'!$D$5,TXM!S4302,"")</f>
        <v/>
      </c>
      <c r="U4302" t="str">
        <f>IFERROR(SMALL($T$5:$T$9000,ROWS($T$5:T4302)),"")</f>
        <v/>
      </c>
    </row>
    <row r="4303" spans="1:21" ht="14.4" customHeight="1" x14ac:dyDescent="0.3">
      <c r="A4303" t="s">
        <v>1639</v>
      </c>
      <c r="D4303" s="388">
        <f>ROWS(C$5:C4303)</f>
        <v>4299</v>
      </c>
      <c r="E4303" s="388" t="str">
        <f>IF(_xlfn.IFNA(VLOOKUP(A4303,$AG$3:$AH$83,2,FALSE),"")='11.1'!$D$5,TXM!D4303,"")</f>
        <v/>
      </c>
      <c r="F4303" t="str">
        <f>IFERROR(SMALL($E$5:$E$9000,ROWS($E$5:E4303)),"")</f>
        <v/>
      </c>
      <c r="I4303" s="371" t="s">
        <v>164</v>
      </c>
      <c r="J4303" t="s">
        <v>821</v>
      </c>
      <c r="K4303" s="372">
        <v>11921</v>
      </c>
      <c r="L4303" s="388">
        <f>ROWS(K$5:K4303)</f>
        <v>4299</v>
      </c>
      <c r="M4303" s="388" t="str">
        <f>IF(_xlfn.IFNA(VLOOKUP(I4303,$AG$3:$AH$83,2,FALSE),"")='11.1'!$D$5,TXM!L4303,"")</f>
        <v/>
      </c>
      <c r="N4303" t="str">
        <f>IFERROR(SMALL($M$5:$M$9000,ROWS($M$5:M4303)),"")</f>
        <v/>
      </c>
      <c r="P4303" t="s">
        <v>1639</v>
      </c>
      <c r="S4303" s="388">
        <f>ROWS(R$5:R4303)</f>
        <v>4299</v>
      </c>
      <c r="T4303" s="388" t="str">
        <f>IF(_xlfn.IFNA(VLOOKUP(P4303,$AG$3:$AH$83,2,FALSE),"")='11.1'!$D$5,TXM!S4303,"")</f>
        <v/>
      </c>
      <c r="U4303" t="str">
        <f>IFERROR(SMALL($T$5:$T$9000,ROWS($T$5:T4303)),"")</f>
        <v/>
      </c>
    </row>
    <row r="4304" spans="1:21" ht="14.4" customHeight="1" x14ac:dyDescent="0.3">
      <c r="A4304" t="s">
        <v>1639</v>
      </c>
      <c r="D4304" s="388">
        <f>ROWS(C$5:C4304)</f>
        <v>4300</v>
      </c>
      <c r="E4304" s="388" t="str">
        <f>IF(_xlfn.IFNA(VLOOKUP(A4304,$AG$3:$AH$83,2,FALSE),"")='11.1'!$D$5,TXM!D4304,"")</f>
        <v/>
      </c>
      <c r="F4304" t="str">
        <f>IFERROR(SMALL($E$5:$E$9000,ROWS($E$5:E4304)),"")</f>
        <v/>
      </c>
      <c r="I4304" s="371" t="s">
        <v>164</v>
      </c>
      <c r="J4304" t="s">
        <v>867</v>
      </c>
      <c r="K4304" s="372">
        <v>10738</v>
      </c>
      <c r="L4304" s="388">
        <f>ROWS(K$5:K4304)</f>
        <v>4300</v>
      </c>
      <c r="M4304" s="388" t="str">
        <f>IF(_xlfn.IFNA(VLOOKUP(I4304,$AG$3:$AH$83,2,FALSE),"")='11.1'!$D$5,TXM!L4304,"")</f>
        <v/>
      </c>
      <c r="N4304" t="str">
        <f>IFERROR(SMALL($M$5:$M$9000,ROWS($M$5:M4304)),"")</f>
        <v/>
      </c>
      <c r="P4304" t="s">
        <v>1639</v>
      </c>
      <c r="S4304" s="388">
        <f>ROWS(R$5:R4304)</f>
        <v>4300</v>
      </c>
      <c r="T4304" s="388" t="str">
        <f>IF(_xlfn.IFNA(VLOOKUP(P4304,$AG$3:$AH$83,2,FALSE),"")='11.1'!$D$5,TXM!S4304,"")</f>
        <v/>
      </c>
      <c r="U4304" t="str">
        <f>IFERROR(SMALL($T$5:$T$9000,ROWS($T$5:T4304)),"")</f>
        <v/>
      </c>
    </row>
    <row r="4305" spans="1:21" ht="14.4" customHeight="1" x14ac:dyDescent="0.3">
      <c r="A4305" t="s">
        <v>1639</v>
      </c>
      <c r="D4305" s="388">
        <f>ROWS(C$5:C4305)</f>
        <v>4301</v>
      </c>
      <c r="E4305" s="388" t="str">
        <f>IF(_xlfn.IFNA(VLOOKUP(A4305,$AG$3:$AH$83,2,FALSE),"")='11.1'!$D$5,TXM!D4305,"")</f>
        <v/>
      </c>
      <c r="F4305" t="str">
        <f>IFERROR(SMALL($E$5:$E$9000,ROWS($E$5:E4305)),"")</f>
        <v/>
      </c>
      <c r="I4305" s="371" t="s">
        <v>164</v>
      </c>
      <c r="J4305" t="s">
        <v>1434</v>
      </c>
      <c r="K4305" s="372">
        <v>9960</v>
      </c>
      <c r="L4305" s="388">
        <f>ROWS(K$5:K4305)</f>
        <v>4301</v>
      </c>
      <c r="M4305" s="388" t="str">
        <f>IF(_xlfn.IFNA(VLOOKUP(I4305,$AG$3:$AH$83,2,FALSE),"")='11.1'!$D$5,TXM!L4305,"")</f>
        <v/>
      </c>
      <c r="N4305" t="str">
        <f>IFERROR(SMALL($M$5:$M$9000,ROWS($M$5:M4305)),"")</f>
        <v/>
      </c>
      <c r="P4305" t="s">
        <v>1639</v>
      </c>
      <c r="S4305" s="388">
        <f>ROWS(R$5:R4305)</f>
        <v>4301</v>
      </c>
      <c r="T4305" s="388" t="str">
        <f>IF(_xlfn.IFNA(VLOOKUP(P4305,$AG$3:$AH$83,2,FALSE),"")='11.1'!$D$5,TXM!S4305,"")</f>
        <v/>
      </c>
      <c r="U4305" t="str">
        <f>IFERROR(SMALL($T$5:$T$9000,ROWS($T$5:T4305)),"")</f>
        <v/>
      </c>
    </row>
    <row r="4306" spans="1:21" ht="14.4" customHeight="1" x14ac:dyDescent="0.3">
      <c r="A4306" t="s">
        <v>1639</v>
      </c>
      <c r="D4306" s="388">
        <f>ROWS(C$5:C4306)</f>
        <v>4302</v>
      </c>
      <c r="E4306" s="388" t="str">
        <f>IF(_xlfn.IFNA(VLOOKUP(A4306,$AG$3:$AH$83,2,FALSE),"")='11.1'!$D$5,TXM!D4306,"")</f>
        <v/>
      </c>
      <c r="F4306" t="str">
        <f>IFERROR(SMALL($E$5:$E$9000,ROWS($E$5:E4306)),"")</f>
        <v/>
      </c>
      <c r="I4306" s="371" t="s">
        <v>164</v>
      </c>
      <c r="J4306" t="s">
        <v>809</v>
      </c>
      <c r="K4306" s="372">
        <v>7617</v>
      </c>
      <c r="L4306" s="388">
        <f>ROWS(K$5:K4306)</f>
        <v>4302</v>
      </c>
      <c r="M4306" s="388" t="str">
        <f>IF(_xlfn.IFNA(VLOOKUP(I4306,$AG$3:$AH$83,2,FALSE),"")='11.1'!$D$5,TXM!L4306,"")</f>
        <v/>
      </c>
      <c r="N4306" t="str">
        <f>IFERROR(SMALL($M$5:$M$9000,ROWS($M$5:M4306)),"")</f>
        <v/>
      </c>
      <c r="P4306" t="s">
        <v>1639</v>
      </c>
      <c r="S4306" s="388">
        <f>ROWS(R$5:R4306)</f>
        <v>4302</v>
      </c>
      <c r="T4306" s="388" t="str">
        <f>IF(_xlfn.IFNA(VLOOKUP(P4306,$AG$3:$AH$83,2,FALSE),"")='11.1'!$D$5,TXM!S4306,"")</f>
        <v/>
      </c>
      <c r="U4306" t="str">
        <f>IFERROR(SMALL($T$5:$T$9000,ROWS($T$5:T4306)),"")</f>
        <v/>
      </c>
    </row>
    <row r="4307" spans="1:21" ht="14.4" customHeight="1" x14ac:dyDescent="0.3">
      <c r="A4307" t="s">
        <v>1639</v>
      </c>
      <c r="D4307" s="388">
        <f>ROWS(C$5:C4307)</f>
        <v>4303</v>
      </c>
      <c r="E4307" s="388" t="str">
        <f>IF(_xlfn.IFNA(VLOOKUP(A4307,$AG$3:$AH$83,2,FALSE),"")='11.1'!$D$5,TXM!D4307,"")</f>
        <v/>
      </c>
      <c r="F4307" t="str">
        <f>IFERROR(SMALL($E$5:$E$9000,ROWS($E$5:E4307)),"")</f>
        <v/>
      </c>
      <c r="I4307" s="371" t="s">
        <v>164</v>
      </c>
      <c r="J4307" t="s">
        <v>171</v>
      </c>
      <c r="K4307" s="372">
        <v>7474</v>
      </c>
      <c r="L4307" s="388">
        <f>ROWS(K$5:K4307)</f>
        <v>4303</v>
      </c>
      <c r="M4307" s="388" t="str">
        <f>IF(_xlfn.IFNA(VLOOKUP(I4307,$AG$3:$AH$83,2,FALSE),"")='11.1'!$D$5,TXM!L4307,"")</f>
        <v/>
      </c>
      <c r="N4307" t="str">
        <f>IFERROR(SMALL($M$5:$M$9000,ROWS($M$5:M4307)),"")</f>
        <v/>
      </c>
      <c r="P4307" t="s">
        <v>1639</v>
      </c>
      <c r="S4307" s="388">
        <f>ROWS(R$5:R4307)</f>
        <v>4303</v>
      </c>
      <c r="T4307" s="388" t="str">
        <f>IF(_xlfn.IFNA(VLOOKUP(P4307,$AG$3:$AH$83,2,FALSE),"")='11.1'!$D$5,TXM!S4307,"")</f>
        <v/>
      </c>
      <c r="U4307" t="str">
        <f>IFERROR(SMALL($T$5:$T$9000,ROWS($T$5:T4307)),"")</f>
        <v/>
      </c>
    </row>
    <row r="4308" spans="1:21" ht="14.4" customHeight="1" x14ac:dyDescent="0.3">
      <c r="A4308" t="s">
        <v>1639</v>
      </c>
      <c r="D4308" s="388">
        <f>ROWS(C$5:C4308)</f>
        <v>4304</v>
      </c>
      <c r="E4308" s="388" t="str">
        <f>IF(_xlfn.IFNA(VLOOKUP(A4308,$AG$3:$AH$83,2,FALSE),"")='11.1'!$D$5,TXM!D4308,"")</f>
        <v/>
      </c>
      <c r="F4308" t="str">
        <f>IFERROR(SMALL($E$5:$E$9000,ROWS($E$5:E4308)),"")</f>
        <v/>
      </c>
      <c r="I4308" s="371" t="s">
        <v>164</v>
      </c>
      <c r="J4308" t="s">
        <v>1006</v>
      </c>
      <c r="K4308" s="372">
        <v>4737</v>
      </c>
      <c r="L4308" s="388">
        <f>ROWS(K$5:K4308)</f>
        <v>4304</v>
      </c>
      <c r="M4308" s="388" t="str">
        <f>IF(_xlfn.IFNA(VLOOKUP(I4308,$AG$3:$AH$83,2,FALSE),"")='11.1'!$D$5,TXM!L4308,"")</f>
        <v/>
      </c>
      <c r="N4308" t="str">
        <f>IFERROR(SMALL($M$5:$M$9000,ROWS($M$5:M4308)),"")</f>
        <v/>
      </c>
      <c r="P4308" t="s">
        <v>1639</v>
      </c>
      <c r="S4308" s="388">
        <f>ROWS(R$5:R4308)</f>
        <v>4304</v>
      </c>
      <c r="T4308" s="388" t="str">
        <f>IF(_xlfn.IFNA(VLOOKUP(P4308,$AG$3:$AH$83,2,FALSE),"")='11.1'!$D$5,TXM!S4308,"")</f>
        <v/>
      </c>
      <c r="U4308" t="str">
        <f>IFERROR(SMALL($T$5:$T$9000,ROWS($T$5:T4308)),"")</f>
        <v/>
      </c>
    </row>
    <row r="4309" spans="1:21" ht="14.4" customHeight="1" x14ac:dyDescent="0.3">
      <c r="A4309" t="s">
        <v>1639</v>
      </c>
      <c r="D4309" s="388">
        <f>ROWS(C$5:C4309)</f>
        <v>4305</v>
      </c>
      <c r="E4309" s="388" t="str">
        <f>IF(_xlfn.IFNA(VLOOKUP(A4309,$AG$3:$AH$83,2,FALSE),"")='11.1'!$D$5,TXM!D4309,"")</f>
        <v/>
      </c>
      <c r="F4309" t="str">
        <f>IFERROR(SMALL($E$5:$E$9000,ROWS($E$5:E4309)),"")</f>
        <v/>
      </c>
      <c r="I4309" s="371" t="s">
        <v>164</v>
      </c>
      <c r="J4309" t="s">
        <v>990</v>
      </c>
      <c r="K4309" s="372">
        <v>3545</v>
      </c>
      <c r="L4309" s="388">
        <f>ROWS(K$5:K4309)</f>
        <v>4305</v>
      </c>
      <c r="M4309" s="388" t="str">
        <f>IF(_xlfn.IFNA(VLOOKUP(I4309,$AG$3:$AH$83,2,FALSE),"")='11.1'!$D$5,TXM!L4309,"")</f>
        <v/>
      </c>
      <c r="N4309" t="str">
        <f>IFERROR(SMALL($M$5:$M$9000,ROWS($M$5:M4309)),"")</f>
        <v/>
      </c>
      <c r="P4309" t="s">
        <v>1639</v>
      </c>
      <c r="S4309" s="388">
        <f>ROWS(R$5:R4309)</f>
        <v>4305</v>
      </c>
      <c r="T4309" s="388" t="str">
        <f>IF(_xlfn.IFNA(VLOOKUP(P4309,$AG$3:$AH$83,2,FALSE),"")='11.1'!$D$5,TXM!S4309,"")</f>
        <v/>
      </c>
      <c r="U4309" t="str">
        <f>IFERROR(SMALL($T$5:$T$9000,ROWS($T$5:T4309)),"")</f>
        <v/>
      </c>
    </row>
    <row r="4310" spans="1:21" ht="14.4" customHeight="1" x14ac:dyDescent="0.3">
      <c r="A4310" t="s">
        <v>1639</v>
      </c>
      <c r="D4310" s="388">
        <f>ROWS(C$5:C4310)</f>
        <v>4306</v>
      </c>
      <c r="E4310" s="388" t="str">
        <f>IF(_xlfn.IFNA(VLOOKUP(A4310,$AG$3:$AH$83,2,FALSE),"")='11.1'!$D$5,TXM!D4310,"")</f>
        <v/>
      </c>
      <c r="F4310" t="str">
        <f>IFERROR(SMALL($E$5:$E$9000,ROWS($E$5:E4310)),"")</f>
        <v/>
      </c>
      <c r="I4310" s="371" t="s">
        <v>164</v>
      </c>
      <c r="J4310" t="s">
        <v>827</v>
      </c>
      <c r="K4310" s="372">
        <v>3269</v>
      </c>
      <c r="L4310" s="388">
        <f>ROWS(K$5:K4310)</f>
        <v>4306</v>
      </c>
      <c r="M4310" s="388" t="str">
        <f>IF(_xlfn.IFNA(VLOOKUP(I4310,$AG$3:$AH$83,2,FALSE),"")='11.1'!$D$5,TXM!L4310,"")</f>
        <v/>
      </c>
      <c r="N4310" t="str">
        <f>IFERROR(SMALL($M$5:$M$9000,ROWS($M$5:M4310)),"")</f>
        <v/>
      </c>
      <c r="P4310" t="s">
        <v>1639</v>
      </c>
      <c r="S4310" s="388">
        <f>ROWS(R$5:R4310)</f>
        <v>4306</v>
      </c>
      <c r="T4310" s="388" t="str">
        <f>IF(_xlfn.IFNA(VLOOKUP(P4310,$AG$3:$AH$83,2,FALSE),"")='11.1'!$D$5,TXM!S4310,"")</f>
        <v/>
      </c>
      <c r="U4310" t="str">
        <f>IFERROR(SMALL($T$5:$T$9000,ROWS($T$5:T4310)),"")</f>
        <v/>
      </c>
    </row>
    <row r="4311" spans="1:21" ht="14.4" customHeight="1" x14ac:dyDescent="0.3">
      <c r="A4311" t="s">
        <v>1639</v>
      </c>
      <c r="D4311" s="388">
        <f>ROWS(C$5:C4311)</f>
        <v>4307</v>
      </c>
      <c r="E4311" s="388" t="str">
        <f>IF(_xlfn.IFNA(VLOOKUP(A4311,$AG$3:$AH$83,2,FALSE),"")='11.1'!$D$5,TXM!D4311,"")</f>
        <v/>
      </c>
      <c r="F4311" t="str">
        <f>IFERROR(SMALL($E$5:$E$9000,ROWS($E$5:E4311)),"")</f>
        <v/>
      </c>
      <c r="I4311" s="371" t="s">
        <v>164</v>
      </c>
      <c r="J4311" t="s">
        <v>96</v>
      </c>
      <c r="K4311" s="372">
        <v>3087</v>
      </c>
      <c r="L4311" s="388">
        <f>ROWS(K$5:K4311)</f>
        <v>4307</v>
      </c>
      <c r="M4311" s="388" t="str">
        <f>IF(_xlfn.IFNA(VLOOKUP(I4311,$AG$3:$AH$83,2,FALSE),"")='11.1'!$D$5,TXM!L4311,"")</f>
        <v/>
      </c>
      <c r="N4311" t="str">
        <f>IFERROR(SMALL($M$5:$M$9000,ROWS($M$5:M4311)),"")</f>
        <v/>
      </c>
      <c r="P4311" t="s">
        <v>1639</v>
      </c>
      <c r="S4311" s="388">
        <f>ROWS(R$5:R4311)</f>
        <v>4307</v>
      </c>
      <c r="T4311" s="388" t="str">
        <f>IF(_xlfn.IFNA(VLOOKUP(P4311,$AG$3:$AH$83,2,FALSE),"")='11.1'!$D$5,TXM!S4311,"")</f>
        <v/>
      </c>
      <c r="U4311" t="str">
        <f>IFERROR(SMALL($T$5:$T$9000,ROWS($T$5:T4311)),"")</f>
        <v/>
      </c>
    </row>
    <row r="4312" spans="1:21" ht="14.4" customHeight="1" x14ac:dyDescent="0.3">
      <c r="A4312" t="s">
        <v>1639</v>
      </c>
      <c r="D4312" s="388">
        <f>ROWS(C$5:C4312)</f>
        <v>4308</v>
      </c>
      <c r="E4312" s="388" t="str">
        <f>IF(_xlfn.IFNA(VLOOKUP(A4312,$AG$3:$AH$83,2,FALSE),"")='11.1'!$D$5,TXM!D4312,"")</f>
        <v/>
      </c>
      <c r="F4312" t="str">
        <f>IFERROR(SMALL($E$5:$E$9000,ROWS($E$5:E4312)),"")</f>
        <v/>
      </c>
      <c r="I4312" s="371" t="s">
        <v>164</v>
      </c>
      <c r="J4312" t="s">
        <v>1275</v>
      </c>
      <c r="K4312" s="372">
        <v>1965</v>
      </c>
      <c r="L4312" s="388">
        <f>ROWS(K$5:K4312)</f>
        <v>4308</v>
      </c>
      <c r="M4312" s="388" t="str">
        <f>IF(_xlfn.IFNA(VLOOKUP(I4312,$AG$3:$AH$83,2,FALSE),"")='11.1'!$D$5,TXM!L4312,"")</f>
        <v/>
      </c>
      <c r="N4312" t="str">
        <f>IFERROR(SMALL($M$5:$M$9000,ROWS($M$5:M4312)),"")</f>
        <v/>
      </c>
      <c r="P4312" t="s">
        <v>1639</v>
      </c>
      <c r="S4312" s="388">
        <f>ROWS(R$5:R4312)</f>
        <v>4308</v>
      </c>
      <c r="T4312" s="388" t="str">
        <f>IF(_xlfn.IFNA(VLOOKUP(P4312,$AG$3:$AH$83,2,FALSE),"")='11.1'!$D$5,TXM!S4312,"")</f>
        <v/>
      </c>
      <c r="U4312" t="str">
        <f>IFERROR(SMALL($T$5:$T$9000,ROWS($T$5:T4312)),"")</f>
        <v/>
      </c>
    </row>
    <row r="4313" spans="1:21" ht="14.4" customHeight="1" x14ac:dyDescent="0.3">
      <c r="A4313" t="s">
        <v>1639</v>
      </c>
      <c r="D4313" s="388">
        <f>ROWS(C$5:C4313)</f>
        <v>4309</v>
      </c>
      <c r="E4313" s="388" t="str">
        <f>IF(_xlfn.IFNA(VLOOKUP(A4313,$AG$3:$AH$83,2,FALSE),"")='11.1'!$D$5,TXM!D4313,"")</f>
        <v/>
      </c>
      <c r="F4313" t="str">
        <f>IFERROR(SMALL($E$5:$E$9000,ROWS($E$5:E4313)),"")</f>
        <v/>
      </c>
      <c r="I4313" s="371" t="s">
        <v>164</v>
      </c>
      <c r="J4313" t="s">
        <v>773</v>
      </c>
      <c r="K4313" s="372">
        <v>1571</v>
      </c>
      <c r="L4313" s="388">
        <f>ROWS(K$5:K4313)</f>
        <v>4309</v>
      </c>
      <c r="M4313" s="388" t="str">
        <f>IF(_xlfn.IFNA(VLOOKUP(I4313,$AG$3:$AH$83,2,FALSE),"")='11.1'!$D$5,TXM!L4313,"")</f>
        <v/>
      </c>
      <c r="N4313" t="str">
        <f>IFERROR(SMALL($M$5:$M$9000,ROWS($M$5:M4313)),"")</f>
        <v/>
      </c>
      <c r="P4313" t="s">
        <v>1639</v>
      </c>
      <c r="S4313" s="388">
        <f>ROWS(R$5:R4313)</f>
        <v>4309</v>
      </c>
      <c r="T4313" s="388" t="str">
        <f>IF(_xlfn.IFNA(VLOOKUP(P4313,$AG$3:$AH$83,2,FALSE),"")='11.1'!$D$5,TXM!S4313,"")</f>
        <v/>
      </c>
      <c r="U4313" t="str">
        <f>IFERROR(SMALL($T$5:$T$9000,ROWS($T$5:T4313)),"")</f>
        <v/>
      </c>
    </row>
    <row r="4314" spans="1:21" ht="14.4" customHeight="1" x14ac:dyDescent="0.3">
      <c r="A4314" t="s">
        <v>1639</v>
      </c>
      <c r="D4314" s="388">
        <f>ROWS(C$5:C4314)</f>
        <v>4310</v>
      </c>
      <c r="E4314" s="388" t="str">
        <f>IF(_xlfn.IFNA(VLOOKUP(A4314,$AG$3:$AH$83,2,FALSE),"")='11.1'!$D$5,TXM!D4314,"")</f>
        <v/>
      </c>
      <c r="F4314" t="str">
        <f>IFERROR(SMALL($E$5:$E$9000,ROWS($E$5:E4314)),"")</f>
        <v/>
      </c>
      <c r="I4314" s="371" t="s">
        <v>164</v>
      </c>
      <c r="J4314" t="s">
        <v>819</v>
      </c>
      <c r="K4314" s="372">
        <v>1468</v>
      </c>
      <c r="L4314" s="388">
        <f>ROWS(K$5:K4314)</f>
        <v>4310</v>
      </c>
      <c r="M4314" s="388" t="str">
        <f>IF(_xlfn.IFNA(VLOOKUP(I4314,$AG$3:$AH$83,2,FALSE),"")='11.1'!$D$5,TXM!L4314,"")</f>
        <v/>
      </c>
      <c r="N4314" t="str">
        <f>IFERROR(SMALL($M$5:$M$9000,ROWS($M$5:M4314)),"")</f>
        <v/>
      </c>
      <c r="P4314" t="s">
        <v>1639</v>
      </c>
      <c r="S4314" s="388">
        <f>ROWS(R$5:R4314)</f>
        <v>4310</v>
      </c>
      <c r="T4314" s="388" t="str">
        <f>IF(_xlfn.IFNA(VLOOKUP(P4314,$AG$3:$AH$83,2,FALSE),"")='11.1'!$D$5,TXM!S4314,"")</f>
        <v/>
      </c>
      <c r="U4314" t="str">
        <f>IFERROR(SMALL($T$5:$T$9000,ROWS($T$5:T4314)),"")</f>
        <v/>
      </c>
    </row>
    <row r="4315" spans="1:21" ht="14.4" customHeight="1" x14ac:dyDescent="0.3">
      <c r="A4315" t="s">
        <v>1639</v>
      </c>
      <c r="D4315" s="388">
        <f>ROWS(C$5:C4315)</f>
        <v>4311</v>
      </c>
      <c r="E4315" s="388" t="str">
        <f>IF(_xlfn.IFNA(VLOOKUP(A4315,$AG$3:$AH$83,2,FALSE),"")='11.1'!$D$5,TXM!D4315,"")</f>
        <v/>
      </c>
      <c r="F4315" t="str">
        <f>IFERROR(SMALL($E$5:$E$9000,ROWS($E$5:E4315)),"")</f>
        <v/>
      </c>
      <c r="I4315" s="371" t="s">
        <v>164</v>
      </c>
      <c r="J4315" t="s">
        <v>799</v>
      </c>
      <c r="K4315" s="372">
        <v>917</v>
      </c>
      <c r="L4315" s="388">
        <f>ROWS(K$5:K4315)</f>
        <v>4311</v>
      </c>
      <c r="M4315" s="388" t="str">
        <f>IF(_xlfn.IFNA(VLOOKUP(I4315,$AG$3:$AH$83,2,FALSE),"")='11.1'!$D$5,TXM!L4315,"")</f>
        <v/>
      </c>
      <c r="N4315" t="str">
        <f>IFERROR(SMALL($M$5:$M$9000,ROWS($M$5:M4315)),"")</f>
        <v/>
      </c>
      <c r="P4315" t="s">
        <v>1639</v>
      </c>
      <c r="S4315" s="388">
        <f>ROWS(R$5:R4315)</f>
        <v>4311</v>
      </c>
      <c r="T4315" s="388" t="str">
        <f>IF(_xlfn.IFNA(VLOOKUP(P4315,$AG$3:$AH$83,2,FALSE),"")='11.1'!$D$5,TXM!S4315,"")</f>
        <v/>
      </c>
      <c r="U4315" t="str">
        <f>IFERROR(SMALL($T$5:$T$9000,ROWS($T$5:T4315)),"")</f>
        <v/>
      </c>
    </row>
    <row r="4316" spans="1:21" ht="14.4" customHeight="1" x14ac:dyDescent="0.3">
      <c r="A4316" t="s">
        <v>1639</v>
      </c>
      <c r="D4316" s="388">
        <f>ROWS(C$5:C4316)</f>
        <v>4312</v>
      </c>
      <c r="E4316" s="388" t="str">
        <f>IF(_xlfn.IFNA(VLOOKUP(A4316,$AG$3:$AH$83,2,FALSE),"")='11.1'!$D$5,TXM!D4316,"")</f>
        <v/>
      </c>
      <c r="F4316" t="str">
        <f>IFERROR(SMALL($E$5:$E$9000,ROWS($E$5:E4316)),"")</f>
        <v/>
      </c>
      <c r="I4316" s="371" t="s">
        <v>164</v>
      </c>
      <c r="J4316" t="s">
        <v>108</v>
      </c>
      <c r="K4316" s="372">
        <v>489</v>
      </c>
      <c r="L4316" s="388">
        <f>ROWS(K$5:K4316)</f>
        <v>4312</v>
      </c>
      <c r="M4316" s="388" t="str">
        <f>IF(_xlfn.IFNA(VLOOKUP(I4316,$AG$3:$AH$83,2,FALSE),"")='11.1'!$D$5,TXM!L4316,"")</f>
        <v/>
      </c>
      <c r="N4316" t="str">
        <f>IFERROR(SMALL($M$5:$M$9000,ROWS($M$5:M4316)),"")</f>
        <v/>
      </c>
      <c r="P4316" t="s">
        <v>1639</v>
      </c>
      <c r="S4316" s="388">
        <f>ROWS(R$5:R4316)</f>
        <v>4312</v>
      </c>
      <c r="T4316" s="388" t="str">
        <f>IF(_xlfn.IFNA(VLOOKUP(P4316,$AG$3:$AH$83,2,FALSE),"")='11.1'!$D$5,TXM!S4316,"")</f>
        <v/>
      </c>
      <c r="U4316" t="str">
        <f>IFERROR(SMALL($T$5:$T$9000,ROWS($T$5:T4316)),"")</f>
        <v/>
      </c>
    </row>
    <row r="4317" spans="1:21" ht="14.4" customHeight="1" x14ac:dyDescent="0.3">
      <c r="A4317" t="s">
        <v>1639</v>
      </c>
      <c r="D4317" s="388">
        <f>ROWS(C$5:C4317)</f>
        <v>4313</v>
      </c>
      <c r="E4317" s="388" t="str">
        <f>IF(_xlfn.IFNA(VLOOKUP(A4317,$AG$3:$AH$83,2,FALSE),"")='11.1'!$D$5,TXM!D4317,"")</f>
        <v/>
      </c>
      <c r="F4317" t="str">
        <f>IFERROR(SMALL($E$5:$E$9000,ROWS($E$5:E4317)),"")</f>
        <v/>
      </c>
      <c r="I4317" s="371" t="s">
        <v>164</v>
      </c>
      <c r="J4317" t="s">
        <v>94</v>
      </c>
      <c r="K4317" s="372">
        <v>220</v>
      </c>
      <c r="L4317" s="388">
        <f>ROWS(K$5:K4317)</f>
        <v>4313</v>
      </c>
      <c r="M4317" s="388" t="str">
        <f>IF(_xlfn.IFNA(VLOOKUP(I4317,$AG$3:$AH$83,2,FALSE),"")='11.1'!$D$5,TXM!L4317,"")</f>
        <v/>
      </c>
      <c r="N4317" t="str">
        <f>IFERROR(SMALL($M$5:$M$9000,ROWS($M$5:M4317)),"")</f>
        <v/>
      </c>
      <c r="P4317" t="s">
        <v>1639</v>
      </c>
      <c r="S4317" s="388">
        <f>ROWS(R$5:R4317)</f>
        <v>4313</v>
      </c>
      <c r="T4317" s="388" t="str">
        <f>IF(_xlfn.IFNA(VLOOKUP(P4317,$AG$3:$AH$83,2,FALSE),"")='11.1'!$D$5,TXM!S4317,"")</f>
        <v/>
      </c>
      <c r="U4317" t="str">
        <f>IFERROR(SMALL($T$5:$T$9000,ROWS($T$5:T4317)),"")</f>
        <v/>
      </c>
    </row>
    <row r="4318" spans="1:21" ht="14.4" customHeight="1" x14ac:dyDescent="0.3">
      <c r="A4318" t="s">
        <v>1639</v>
      </c>
      <c r="D4318" s="388">
        <f>ROWS(C$5:C4318)</f>
        <v>4314</v>
      </c>
      <c r="E4318" s="388" t="str">
        <f>IF(_xlfn.IFNA(VLOOKUP(A4318,$AG$3:$AH$83,2,FALSE),"")='11.1'!$D$5,TXM!D4318,"")</f>
        <v/>
      </c>
      <c r="F4318" t="str">
        <f>IFERROR(SMALL($E$5:$E$9000,ROWS($E$5:E4318)),"")</f>
        <v/>
      </c>
      <c r="I4318" s="371" t="s">
        <v>164</v>
      </c>
      <c r="J4318" t="s">
        <v>1002</v>
      </c>
      <c r="K4318" s="372">
        <v>152</v>
      </c>
      <c r="L4318" s="388">
        <f>ROWS(K$5:K4318)</f>
        <v>4314</v>
      </c>
      <c r="M4318" s="388" t="str">
        <f>IF(_xlfn.IFNA(VLOOKUP(I4318,$AG$3:$AH$83,2,FALSE),"")='11.1'!$D$5,TXM!L4318,"")</f>
        <v/>
      </c>
      <c r="N4318" t="str">
        <f>IFERROR(SMALL($M$5:$M$9000,ROWS($M$5:M4318)),"")</f>
        <v/>
      </c>
      <c r="P4318" t="s">
        <v>1639</v>
      </c>
      <c r="S4318" s="388">
        <f>ROWS(R$5:R4318)</f>
        <v>4314</v>
      </c>
      <c r="T4318" s="388" t="str">
        <f>IF(_xlfn.IFNA(VLOOKUP(P4318,$AG$3:$AH$83,2,FALSE),"")='11.1'!$D$5,TXM!S4318,"")</f>
        <v/>
      </c>
      <c r="U4318" t="str">
        <f>IFERROR(SMALL($T$5:$T$9000,ROWS($T$5:T4318)),"")</f>
        <v/>
      </c>
    </row>
    <row r="4319" spans="1:21" ht="14.4" customHeight="1" x14ac:dyDescent="0.3">
      <c r="A4319" t="s">
        <v>1639</v>
      </c>
      <c r="D4319" s="388">
        <f>ROWS(C$5:C4319)</f>
        <v>4315</v>
      </c>
      <c r="E4319" s="388" t="str">
        <f>IF(_xlfn.IFNA(VLOOKUP(A4319,$AG$3:$AH$83,2,FALSE),"")='11.1'!$D$5,TXM!D4319,"")</f>
        <v/>
      </c>
      <c r="F4319" t="str">
        <f>IFERROR(SMALL($E$5:$E$9000,ROWS($E$5:E4319)),"")</f>
        <v/>
      </c>
      <c r="I4319" s="371" t="s">
        <v>164</v>
      </c>
      <c r="J4319" t="s">
        <v>789</v>
      </c>
      <c r="K4319" s="372">
        <v>4</v>
      </c>
      <c r="L4319" s="388">
        <f>ROWS(K$5:K4319)</f>
        <v>4315</v>
      </c>
      <c r="M4319" s="388" t="str">
        <f>IF(_xlfn.IFNA(VLOOKUP(I4319,$AG$3:$AH$83,2,FALSE),"")='11.1'!$D$5,TXM!L4319,"")</f>
        <v/>
      </c>
      <c r="N4319" t="str">
        <f>IFERROR(SMALL($M$5:$M$9000,ROWS($M$5:M4319)),"")</f>
        <v/>
      </c>
      <c r="P4319" t="s">
        <v>1639</v>
      </c>
      <c r="S4319" s="388">
        <f>ROWS(R$5:R4319)</f>
        <v>4315</v>
      </c>
      <c r="T4319" s="388" t="str">
        <f>IF(_xlfn.IFNA(VLOOKUP(P4319,$AG$3:$AH$83,2,FALSE),"")='11.1'!$D$5,TXM!S4319,"")</f>
        <v/>
      </c>
      <c r="U4319" t="str">
        <f>IFERROR(SMALL($T$5:$T$9000,ROWS($T$5:T4319)),"")</f>
        <v/>
      </c>
    </row>
    <row r="4320" spans="1:21" ht="14.4" customHeight="1" x14ac:dyDescent="0.3">
      <c r="A4320" t="s">
        <v>1639</v>
      </c>
      <c r="D4320" s="388">
        <f>ROWS(C$5:C4320)</f>
        <v>4316</v>
      </c>
      <c r="E4320" s="388" t="str">
        <f>IF(_xlfn.IFNA(VLOOKUP(A4320,$AG$3:$AH$83,2,FALSE),"")='11.1'!$D$5,TXM!D4320,"")</f>
        <v/>
      </c>
      <c r="F4320" t="str">
        <f>IFERROR(SMALL($E$5:$E$9000,ROWS($E$5:E4320)),"")</f>
        <v/>
      </c>
      <c r="I4320" s="371" t="s">
        <v>42</v>
      </c>
      <c r="J4320" t="s">
        <v>845</v>
      </c>
      <c r="K4320" s="372">
        <v>36128781</v>
      </c>
      <c r="L4320" s="388">
        <f>ROWS(K$5:K4320)</f>
        <v>4316</v>
      </c>
      <c r="M4320" s="388" t="str">
        <f>IF(_xlfn.IFNA(VLOOKUP(I4320,$AG$3:$AH$83,2,FALSE),"")='11.1'!$D$5,TXM!L4320,"")</f>
        <v/>
      </c>
      <c r="N4320" t="str">
        <f>IFERROR(SMALL($M$5:$M$9000,ROWS($M$5:M4320)),"")</f>
        <v/>
      </c>
      <c r="P4320" t="s">
        <v>1639</v>
      </c>
      <c r="S4320" s="388">
        <f>ROWS(R$5:R4320)</f>
        <v>4316</v>
      </c>
      <c r="T4320" s="388" t="str">
        <f>IF(_xlfn.IFNA(VLOOKUP(P4320,$AG$3:$AH$83,2,FALSE),"")='11.1'!$D$5,TXM!S4320,"")</f>
        <v/>
      </c>
      <c r="U4320" t="str">
        <f>IFERROR(SMALL($T$5:$T$9000,ROWS($T$5:T4320)),"")</f>
        <v/>
      </c>
    </row>
    <row r="4321" spans="1:21" ht="14.4" customHeight="1" x14ac:dyDescent="0.3">
      <c r="A4321" t="s">
        <v>1639</v>
      </c>
      <c r="D4321" s="388">
        <f>ROWS(C$5:C4321)</f>
        <v>4317</v>
      </c>
      <c r="E4321" s="388" t="str">
        <f>IF(_xlfn.IFNA(VLOOKUP(A4321,$AG$3:$AH$83,2,FALSE),"")='11.1'!$D$5,TXM!D4321,"")</f>
        <v/>
      </c>
      <c r="F4321" t="str">
        <f>IFERROR(SMALL($E$5:$E$9000,ROWS($E$5:E4321)),"")</f>
        <v/>
      </c>
      <c r="I4321" s="371" t="s">
        <v>42</v>
      </c>
      <c r="J4321" t="s">
        <v>172</v>
      </c>
      <c r="K4321" s="372">
        <v>24737687</v>
      </c>
      <c r="L4321" s="388">
        <f>ROWS(K$5:K4321)</f>
        <v>4317</v>
      </c>
      <c r="M4321" s="388" t="str">
        <f>IF(_xlfn.IFNA(VLOOKUP(I4321,$AG$3:$AH$83,2,FALSE),"")='11.1'!$D$5,TXM!L4321,"")</f>
        <v/>
      </c>
      <c r="N4321" t="str">
        <f>IFERROR(SMALL($M$5:$M$9000,ROWS($M$5:M4321)),"")</f>
        <v/>
      </c>
      <c r="P4321" t="s">
        <v>1639</v>
      </c>
      <c r="S4321" s="388">
        <f>ROWS(R$5:R4321)</f>
        <v>4317</v>
      </c>
      <c r="T4321" s="388" t="str">
        <f>IF(_xlfn.IFNA(VLOOKUP(P4321,$AG$3:$AH$83,2,FALSE),"")='11.1'!$D$5,TXM!S4321,"")</f>
        <v/>
      </c>
      <c r="U4321" t="str">
        <f>IFERROR(SMALL($T$5:$T$9000,ROWS($T$5:T4321)),"")</f>
        <v/>
      </c>
    </row>
    <row r="4322" spans="1:21" ht="14.4" customHeight="1" x14ac:dyDescent="0.3">
      <c r="A4322" t="s">
        <v>1639</v>
      </c>
      <c r="D4322" s="388">
        <f>ROWS(C$5:C4322)</f>
        <v>4318</v>
      </c>
      <c r="E4322" s="388" t="str">
        <f>IF(_xlfn.IFNA(VLOOKUP(A4322,$AG$3:$AH$83,2,FALSE),"")='11.1'!$D$5,TXM!D4322,"")</f>
        <v/>
      </c>
      <c r="F4322" t="str">
        <f>IFERROR(SMALL($E$5:$E$9000,ROWS($E$5:E4322)),"")</f>
        <v/>
      </c>
      <c r="I4322" s="371" t="s">
        <v>42</v>
      </c>
      <c r="J4322" t="s">
        <v>173</v>
      </c>
      <c r="K4322" s="372">
        <v>19169762</v>
      </c>
      <c r="L4322" s="388">
        <f>ROWS(K$5:K4322)</f>
        <v>4318</v>
      </c>
      <c r="M4322" s="388" t="str">
        <f>IF(_xlfn.IFNA(VLOOKUP(I4322,$AG$3:$AH$83,2,FALSE),"")='11.1'!$D$5,TXM!L4322,"")</f>
        <v/>
      </c>
      <c r="N4322" t="str">
        <f>IFERROR(SMALL($M$5:$M$9000,ROWS($M$5:M4322)),"")</f>
        <v/>
      </c>
      <c r="P4322" t="s">
        <v>1639</v>
      </c>
      <c r="S4322" s="388">
        <f>ROWS(R$5:R4322)</f>
        <v>4318</v>
      </c>
      <c r="T4322" s="388" t="str">
        <f>IF(_xlfn.IFNA(VLOOKUP(P4322,$AG$3:$AH$83,2,FALSE),"")='11.1'!$D$5,TXM!S4322,"")</f>
        <v/>
      </c>
      <c r="U4322" t="str">
        <f>IFERROR(SMALL($T$5:$T$9000,ROWS($T$5:T4322)),"")</f>
        <v/>
      </c>
    </row>
    <row r="4323" spans="1:21" ht="14.4" customHeight="1" x14ac:dyDescent="0.3">
      <c r="A4323" t="s">
        <v>1639</v>
      </c>
      <c r="D4323" s="388">
        <f>ROWS(C$5:C4323)</f>
        <v>4319</v>
      </c>
      <c r="E4323" s="388" t="str">
        <f>IF(_xlfn.IFNA(VLOOKUP(A4323,$AG$3:$AH$83,2,FALSE),"")='11.1'!$D$5,TXM!D4323,"")</f>
        <v/>
      </c>
      <c r="F4323" t="str">
        <f>IFERROR(SMALL($E$5:$E$9000,ROWS($E$5:E4323)),"")</f>
        <v/>
      </c>
      <c r="I4323" s="371" t="s">
        <v>42</v>
      </c>
      <c r="J4323" t="s">
        <v>94</v>
      </c>
      <c r="K4323" s="372">
        <v>16393870</v>
      </c>
      <c r="L4323" s="388">
        <f>ROWS(K$5:K4323)</f>
        <v>4319</v>
      </c>
      <c r="M4323" s="388" t="str">
        <f>IF(_xlfn.IFNA(VLOOKUP(I4323,$AG$3:$AH$83,2,FALSE),"")='11.1'!$D$5,TXM!L4323,"")</f>
        <v/>
      </c>
      <c r="N4323" t="str">
        <f>IFERROR(SMALL($M$5:$M$9000,ROWS($M$5:M4323)),"")</f>
        <v/>
      </c>
      <c r="P4323" t="s">
        <v>1639</v>
      </c>
      <c r="S4323" s="388">
        <f>ROWS(R$5:R4323)</f>
        <v>4319</v>
      </c>
      <c r="T4323" s="388" t="str">
        <f>IF(_xlfn.IFNA(VLOOKUP(P4323,$AG$3:$AH$83,2,FALSE),"")='11.1'!$D$5,TXM!S4323,"")</f>
        <v/>
      </c>
      <c r="U4323" t="str">
        <f>IFERROR(SMALL($T$5:$T$9000,ROWS($T$5:T4323)),"")</f>
        <v/>
      </c>
    </row>
    <row r="4324" spans="1:21" ht="14.4" customHeight="1" x14ac:dyDescent="0.3">
      <c r="A4324" t="s">
        <v>1639</v>
      </c>
      <c r="D4324" s="388">
        <f>ROWS(C$5:C4324)</f>
        <v>4320</v>
      </c>
      <c r="E4324" s="388" t="str">
        <f>IF(_xlfn.IFNA(VLOOKUP(A4324,$AG$3:$AH$83,2,FALSE),"")='11.1'!$D$5,TXM!D4324,"")</f>
        <v/>
      </c>
      <c r="F4324" t="str">
        <f>IFERROR(SMALL($E$5:$E$9000,ROWS($E$5:E4324)),"")</f>
        <v/>
      </c>
      <c r="I4324" s="371" t="s">
        <v>42</v>
      </c>
      <c r="J4324" t="s">
        <v>1275</v>
      </c>
      <c r="K4324" s="372">
        <v>11343218</v>
      </c>
      <c r="L4324" s="388">
        <f>ROWS(K$5:K4324)</f>
        <v>4320</v>
      </c>
      <c r="M4324" s="388" t="str">
        <f>IF(_xlfn.IFNA(VLOOKUP(I4324,$AG$3:$AH$83,2,FALSE),"")='11.1'!$D$5,TXM!L4324,"")</f>
        <v/>
      </c>
      <c r="N4324" t="str">
        <f>IFERROR(SMALL($M$5:$M$9000,ROWS($M$5:M4324)),"")</f>
        <v/>
      </c>
      <c r="P4324" t="s">
        <v>1639</v>
      </c>
      <c r="S4324" s="388">
        <f>ROWS(R$5:R4324)</f>
        <v>4320</v>
      </c>
      <c r="T4324" s="388" t="str">
        <f>IF(_xlfn.IFNA(VLOOKUP(P4324,$AG$3:$AH$83,2,FALSE),"")='11.1'!$D$5,TXM!S4324,"")</f>
        <v/>
      </c>
      <c r="U4324" t="str">
        <f>IFERROR(SMALL($T$5:$T$9000,ROWS($T$5:T4324)),"")</f>
        <v/>
      </c>
    </row>
    <row r="4325" spans="1:21" ht="14.4" customHeight="1" x14ac:dyDescent="0.3">
      <c r="A4325" t="s">
        <v>1639</v>
      </c>
      <c r="D4325" s="388">
        <f>ROWS(C$5:C4325)</f>
        <v>4321</v>
      </c>
      <c r="E4325" s="388" t="str">
        <f>IF(_xlfn.IFNA(VLOOKUP(A4325,$AG$3:$AH$83,2,FALSE),"")='11.1'!$D$5,TXM!D4325,"")</f>
        <v/>
      </c>
      <c r="F4325" t="str">
        <f>IFERROR(SMALL($E$5:$E$9000,ROWS($E$5:E4325)),"")</f>
        <v/>
      </c>
      <c r="I4325" s="371" t="s">
        <v>42</v>
      </c>
      <c r="J4325" t="s">
        <v>775</v>
      </c>
      <c r="K4325" s="372">
        <v>8525790</v>
      </c>
      <c r="L4325" s="388">
        <f>ROWS(K$5:K4325)</f>
        <v>4321</v>
      </c>
      <c r="M4325" s="388" t="str">
        <f>IF(_xlfn.IFNA(VLOOKUP(I4325,$AG$3:$AH$83,2,FALSE),"")='11.1'!$D$5,TXM!L4325,"")</f>
        <v/>
      </c>
      <c r="N4325" t="str">
        <f>IFERROR(SMALL($M$5:$M$9000,ROWS($M$5:M4325)),"")</f>
        <v/>
      </c>
      <c r="P4325" t="s">
        <v>1639</v>
      </c>
      <c r="S4325" s="388">
        <f>ROWS(R$5:R4325)</f>
        <v>4321</v>
      </c>
      <c r="T4325" s="388" t="str">
        <f>IF(_xlfn.IFNA(VLOOKUP(P4325,$AG$3:$AH$83,2,FALSE),"")='11.1'!$D$5,TXM!S4325,"")</f>
        <v/>
      </c>
      <c r="U4325" t="str">
        <f>IFERROR(SMALL($T$5:$T$9000,ROWS($T$5:T4325)),"")</f>
        <v/>
      </c>
    </row>
    <row r="4326" spans="1:21" ht="14.4" customHeight="1" x14ac:dyDescent="0.3">
      <c r="A4326" t="s">
        <v>1639</v>
      </c>
      <c r="D4326" s="388">
        <f>ROWS(C$5:C4326)</f>
        <v>4322</v>
      </c>
      <c r="E4326" s="388" t="str">
        <f>IF(_xlfn.IFNA(VLOOKUP(A4326,$AG$3:$AH$83,2,FALSE),"")='11.1'!$D$5,TXM!D4326,"")</f>
        <v/>
      </c>
      <c r="F4326" t="str">
        <f>IFERROR(SMALL($E$5:$E$9000,ROWS($E$5:E4326)),"")</f>
        <v/>
      </c>
      <c r="I4326" s="371" t="s">
        <v>42</v>
      </c>
      <c r="J4326" t="s">
        <v>95</v>
      </c>
      <c r="K4326" s="372">
        <v>8327024</v>
      </c>
      <c r="L4326" s="388">
        <f>ROWS(K$5:K4326)</f>
        <v>4322</v>
      </c>
      <c r="M4326" s="388" t="str">
        <f>IF(_xlfn.IFNA(VLOOKUP(I4326,$AG$3:$AH$83,2,FALSE),"")='11.1'!$D$5,TXM!L4326,"")</f>
        <v/>
      </c>
      <c r="N4326" t="str">
        <f>IFERROR(SMALL($M$5:$M$9000,ROWS($M$5:M4326)),"")</f>
        <v/>
      </c>
      <c r="P4326" t="s">
        <v>1639</v>
      </c>
      <c r="S4326" s="388">
        <f>ROWS(R$5:R4326)</f>
        <v>4322</v>
      </c>
      <c r="T4326" s="388" t="str">
        <f>IF(_xlfn.IFNA(VLOOKUP(P4326,$AG$3:$AH$83,2,FALSE),"")='11.1'!$D$5,TXM!S4326,"")</f>
        <v/>
      </c>
      <c r="U4326" t="str">
        <f>IFERROR(SMALL($T$5:$T$9000,ROWS($T$5:T4326)),"")</f>
        <v/>
      </c>
    </row>
    <row r="4327" spans="1:21" ht="14.4" customHeight="1" x14ac:dyDescent="0.3">
      <c r="A4327" t="s">
        <v>1639</v>
      </c>
      <c r="D4327" s="388">
        <f>ROWS(C$5:C4327)</f>
        <v>4323</v>
      </c>
      <c r="E4327" s="388" t="str">
        <f>IF(_xlfn.IFNA(VLOOKUP(A4327,$AG$3:$AH$83,2,FALSE),"")='11.1'!$D$5,TXM!D4327,"")</f>
        <v/>
      </c>
      <c r="F4327" t="str">
        <f>IFERROR(SMALL($E$5:$E$9000,ROWS($E$5:E4327)),"")</f>
        <v/>
      </c>
      <c r="I4327" s="371" t="s">
        <v>42</v>
      </c>
      <c r="J4327" t="s">
        <v>99</v>
      </c>
      <c r="K4327" s="372">
        <v>6623155</v>
      </c>
      <c r="L4327" s="388">
        <f>ROWS(K$5:K4327)</f>
        <v>4323</v>
      </c>
      <c r="M4327" s="388" t="str">
        <f>IF(_xlfn.IFNA(VLOOKUP(I4327,$AG$3:$AH$83,2,FALSE),"")='11.1'!$D$5,TXM!L4327,"")</f>
        <v/>
      </c>
      <c r="N4327" t="str">
        <f>IFERROR(SMALL($M$5:$M$9000,ROWS($M$5:M4327)),"")</f>
        <v/>
      </c>
      <c r="P4327" t="s">
        <v>1639</v>
      </c>
      <c r="S4327" s="388">
        <f>ROWS(R$5:R4327)</f>
        <v>4323</v>
      </c>
      <c r="T4327" s="388" t="str">
        <f>IF(_xlfn.IFNA(VLOOKUP(P4327,$AG$3:$AH$83,2,FALSE),"")='11.1'!$D$5,TXM!S4327,"")</f>
        <v/>
      </c>
      <c r="U4327" t="str">
        <f>IFERROR(SMALL($T$5:$T$9000,ROWS($T$5:T4327)),"")</f>
        <v/>
      </c>
    </row>
    <row r="4328" spans="1:21" ht="14.4" customHeight="1" x14ac:dyDescent="0.3">
      <c r="A4328" t="s">
        <v>1639</v>
      </c>
      <c r="D4328" s="388">
        <f>ROWS(C$5:C4328)</f>
        <v>4324</v>
      </c>
      <c r="E4328" s="388" t="str">
        <f>IF(_xlfn.IFNA(VLOOKUP(A4328,$AG$3:$AH$83,2,FALSE),"")='11.1'!$D$5,TXM!D4328,"")</f>
        <v/>
      </c>
      <c r="F4328" t="str">
        <f>IFERROR(SMALL($E$5:$E$9000,ROWS($E$5:E4328)),"")</f>
        <v/>
      </c>
      <c r="I4328" s="371" t="s">
        <v>42</v>
      </c>
      <c r="J4328" t="s">
        <v>807</v>
      </c>
      <c r="K4328" s="372">
        <v>3434880</v>
      </c>
      <c r="L4328" s="388">
        <f>ROWS(K$5:K4328)</f>
        <v>4324</v>
      </c>
      <c r="M4328" s="388" t="str">
        <f>IF(_xlfn.IFNA(VLOOKUP(I4328,$AG$3:$AH$83,2,FALSE),"")='11.1'!$D$5,TXM!L4328,"")</f>
        <v/>
      </c>
      <c r="N4328" t="str">
        <f>IFERROR(SMALL($M$5:$M$9000,ROWS($M$5:M4328)),"")</f>
        <v/>
      </c>
      <c r="P4328" t="s">
        <v>1639</v>
      </c>
      <c r="S4328" s="388">
        <f>ROWS(R$5:R4328)</f>
        <v>4324</v>
      </c>
      <c r="T4328" s="388" t="str">
        <f>IF(_xlfn.IFNA(VLOOKUP(P4328,$AG$3:$AH$83,2,FALSE),"")='11.1'!$D$5,TXM!S4328,"")</f>
        <v/>
      </c>
      <c r="U4328" t="str">
        <f>IFERROR(SMALL($T$5:$T$9000,ROWS($T$5:T4328)),"")</f>
        <v/>
      </c>
    </row>
    <row r="4329" spans="1:21" ht="14.4" customHeight="1" x14ac:dyDescent="0.3">
      <c r="A4329" t="s">
        <v>1639</v>
      </c>
      <c r="D4329" s="388">
        <f>ROWS(C$5:C4329)</f>
        <v>4325</v>
      </c>
      <c r="E4329" s="388" t="str">
        <f>IF(_xlfn.IFNA(VLOOKUP(A4329,$AG$3:$AH$83,2,FALSE),"")='11.1'!$D$5,TXM!D4329,"")</f>
        <v/>
      </c>
      <c r="F4329" t="str">
        <f>IFERROR(SMALL($E$5:$E$9000,ROWS($E$5:E4329)),"")</f>
        <v/>
      </c>
      <c r="I4329" s="371" t="s">
        <v>42</v>
      </c>
      <c r="J4329" t="s">
        <v>91</v>
      </c>
      <c r="K4329" s="372">
        <v>1411739</v>
      </c>
      <c r="L4329" s="388">
        <f>ROWS(K$5:K4329)</f>
        <v>4325</v>
      </c>
      <c r="M4329" s="388" t="str">
        <f>IF(_xlfn.IFNA(VLOOKUP(I4329,$AG$3:$AH$83,2,FALSE),"")='11.1'!$D$5,TXM!L4329,"")</f>
        <v/>
      </c>
      <c r="N4329" t="str">
        <f>IFERROR(SMALL($M$5:$M$9000,ROWS($M$5:M4329)),"")</f>
        <v/>
      </c>
      <c r="P4329" t="s">
        <v>1639</v>
      </c>
      <c r="S4329" s="388">
        <f>ROWS(R$5:R4329)</f>
        <v>4325</v>
      </c>
      <c r="T4329" s="388" t="str">
        <f>IF(_xlfn.IFNA(VLOOKUP(P4329,$AG$3:$AH$83,2,FALSE),"")='11.1'!$D$5,TXM!S4329,"")</f>
        <v/>
      </c>
      <c r="U4329" t="str">
        <f>IFERROR(SMALL($T$5:$T$9000,ROWS($T$5:T4329)),"")</f>
        <v/>
      </c>
    </row>
    <row r="4330" spans="1:21" ht="14.4" customHeight="1" x14ac:dyDescent="0.3">
      <c r="A4330" t="s">
        <v>1639</v>
      </c>
      <c r="D4330" s="388">
        <f>ROWS(C$5:C4330)</f>
        <v>4326</v>
      </c>
      <c r="E4330" s="388" t="str">
        <f>IF(_xlfn.IFNA(VLOOKUP(A4330,$AG$3:$AH$83,2,FALSE),"")='11.1'!$D$5,TXM!D4330,"")</f>
        <v/>
      </c>
      <c r="F4330" t="str">
        <f>IFERROR(SMALL($E$5:$E$9000,ROWS($E$5:E4330)),"")</f>
        <v/>
      </c>
      <c r="I4330" s="371" t="s">
        <v>42</v>
      </c>
      <c r="J4330" t="s">
        <v>843</v>
      </c>
      <c r="K4330" s="372">
        <v>1120088</v>
      </c>
      <c r="L4330" s="388">
        <f>ROWS(K$5:K4330)</f>
        <v>4326</v>
      </c>
      <c r="M4330" s="388" t="str">
        <f>IF(_xlfn.IFNA(VLOOKUP(I4330,$AG$3:$AH$83,2,FALSE),"")='11.1'!$D$5,TXM!L4330,"")</f>
        <v/>
      </c>
      <c r="N4330" t="str">
        <f>IFERROR(SMALL($M$5:$M$9000,ROWS($M$5:M4330)),"")</f>
        <v/>
      </c>
      <c r="P4330" t="s">
        <v>1639</v>
      </c>
      <c r="S4330" s="388">
        <f>ROWS(R$5:R4330)</f>
        <v>4326</v>
      </c>
      <c r="T4330" s="388" t="str">
        <f>IF(_xlfn.IFNA(VLOOKUP(P4330,$AG$3:$AH$83,2,FALSE),"")='11.1'!$D$5,TXM!S4330,"")</f>
        <v/>
      </c>
      <c r="U4330" t="str">
        <f>IFERROR(SMALL($T$5:$T$9000,ROWS($T$5:T4330)),"")</f>
        <v/>
      </c>
    </row>
    <row r="4331" spans="1:21" ht="14.4" customHeight="1" x14ac:dyDescent="0.3">
      <c r="A4331" t="s">
        <v>1639</v>
      </c>
      <c r="D4331" s="388">
        <f>ROWS(C$5:C4331)</f>
        <v>4327</v>
      </c>
      <c r="E4331" s="388" t="str">
        <f>IF(_xlfn.IFNA(VLOOKUP(A4331,$AG$3:$AH$83,2,FALSE),"")='11.1'!$D$5,TXM!D4331,"")</f>
        <v/>
      </c>
      <c r="F4331" t="str">
        <f>IFERROR(SMALL($E$5:$E$9000,ROWS($E$5:E4331)),"")</f>
        <v/>
      </c>
      <c r="I4331" s="371" t="s">
        <v>42</v>
      </c>
      <c r="J4331" t="s">
        <v>813</v>
      </c>
      <c r="K4331" s="372">
        <v>1083998</v>
      </c>
      <c r="L4331" s="388">
        <f>ROWS(K$5:K4331)</f>
        <v>4327</v>
      </c>
      <c r="M4331" s="388" t="str">
        <f>IF(_xlfn.IFNA(VLOOKUP(I4331,$AG$3:$AH$83,2,FALSE),"")='11.1'!$D$5,TXM!L4331,"")</f>
        <v/>
      </c>
      <c r="N4331" t="str">
        <f>IFERROR(SMALL($M$5:$M$9000,ROWS($M$5:M4331)),"")</f>
        <v/>
      </c>
      <c r="P4331" t="s">
        <v>1639</v>
      </c>
      <c r="S4331" s="388">
        <f>ROWS(R$5:R4331)</f>
        <v>4327</v>
      </c>
      <c r="T4331" s="388" t="str">
        <f>IF(_xlfn.IFNA(VLOOKUP(P4331,$AG$3:$AH$83,2,FALSE),"")='11.1'!$D$5,TXM!S4331,"")</f>
        <v/>
      </c>
      <c r="U4331" t="str">
        <f>IFERROR(SMALL($T$5:$T$9000,ROWS($T$5:T4331)),"")</f>
        <v/>
      </c>
    </row>
    <row r="4332" spans="1:21" ht="14.4" customHeight="1" x14ac:dyDescent="0.3">
      <c r="A4332" t="s">
        <v>1639</v>
      </c>
      <c r="D4332" s="388">
        <f>ROWS(C$5:C4332)</f>
        <v>4328</v>
      </c>
      <c r="E4332" s="388" t="str">
        <f>IF(_xlfn.IFNA(VLOOKUP(A4332,$AG$3:$AH$83,2,FALSE),"")='11.1'!$D$5,TXM!D4332,"")</f>
        <v/>
      </c>
      <c r="F4332" t="str">
        <f>IFERROR(SMALL($E$5:$E$9000,ROWS($E$5:E4332)),"")</f>
        <v/>
      </c>
      <c r="I4332" s="371" t="s">
        <v>42</v>
      </c>
      <c r="J4332" t="s">
        <v>93</v>
      </c>
      <c r="K4332" s="372">
        <v>835649</v>
      </c>
      <c r="L4332" s="388">
        <f>ROWS(K$5:K4332)</f>
        <v>4328</v>
      </c>
      <c r="M4332" s="388" t="str">
        <f>IF(_xlfn.IFNA(VLOOKUP(I4332,$AG$3:$AH$83,2,FALSE),"")='11.1'!$D$5,TXM!L4332,"")</f>
        <v/>
      </c>
      <c r="N4332" t="str">
        <f>IFERROR(SMALL($M$5:$M$9000,ROWS($M$5:M4332)),"")</f>
        <v/>
      </c>
      <c r="P4332" t="s">
        <v>1639</v>
      </c>
      <c r="S4332" s="388">
        <f>ROWS(R$5:R4332)</f>
        <v>4328</v>
      </c>
      <c r="T4332" s="388" t="str">
        <f>IF(_xlfn.IFNA(VLOOKUP(P4332,$AG$3:$AH$83,2,FALSE),"")='11.1'!$D$5,TXM!S4332,"")</f>
        <v/>
      </c>
      <c r="U4332" t="str">
        <f>IFERROR(SMALL($T$5:$T$9000,ROWS($T$5:T4332)),"")</f>
        <v/>
      </c>
    </row>
    <row r="4333" spans="1:21" ht="14.4" customHeight="1" x14ac:dyDescent="0.3">
      <c r="A4333" t="s">
        <v>1639</v>
      </c>
      <c r="D4333" s="388">
        <f>ROWS(C$5:C4333)</f>
        <v>4329</v>
      </c>
      <c r="E4333" s="388" t="str">
        <f>IF(_xlfn.IFNA(VLOOKUP(A4333,$AG$3:$AH$83,2,FALSE),"")='11.1'!$D$5,TXM!D4333,"")</f>
        <v/>
      </c>
      <c r="F4333" t="str">
        <f>IFERROR(SMALL($E$5:$E$9000,ROWS($E$5:E4333)),"")</f>
        <v/>
      </c>
      <c r="I4333" s="371" t="s">
        <v>42</v>
      </c>
      <c r="J4333" t="s">
        <v>1001</v>
      </c>
      <c r="K4333" s="372">
        <v>674187</v>
      </c>
      <c r="L4333" s="388">
        <f>ROWS(K$5:K4333)</f>
        <v>4329</v>
      </c>
      <c r="M4333" s="388" t="str">
        <f>IF(_xlfn.IFNA(VLOOKUP(I4333,$AG$3:$AH$83,2,FALSE),"")='11.1'!$D$5,TXM!L4333,"")</f>
        <v/>
      </c>
      <c r="N4333" t="str">
        <f>IFERROR(SMALL($M$5:$M$9000,ROWS($M$5:M4333)),"")</f>
        <v/>
      </c>
      <c r="P4333" t="s">
        <v>1639</v>
      </c>
      <c r="S4333" s="388">
        <f>ROWS(R$5:R4333)</f>
        <v>4329</v>
      </c>
      <c r="T4333" s="388" t="str">
        <f>IF(_xlfn.IFNA(VLOOKUP(P4333,$AG$3:$AH$83,2,FALSE),"")='11.1'!$D$5,TXM!S4333,"")</f>
        <v/>
      </c>
      <c r="U4333" t="str">
        <f>IFERROR(SMALL($T$5:$T$9000,ROWS($T$5:T4333)),"")</f>
        <v/>
      </c>
    </row>
    <row r="4334" spans="1:21" ht="14.4" customHeight="1" x14ac:dyDescent="0.3">
      <c r="A4334" t="s">
        <v>1639</v>
      </c>
      <c r="D4334" s="388">
        <f>ROWS(C$5:C4334)</f>
        <v>4330</v>
      </c>
      <c r="E4334" s="388" t="str">
        <f>IF(_xlfn.IFNA(VLOOKUP(A4334,$AG$3:$AH$83,2,FALSE),"")='11.1'!$D$5,TXM!D4334,"")</f>
        <v/>
      </c>
      <c r="F4334" t="str">
        <f>IFERROR(SMALL($E$5:$E$9000,ROWS($E$5:E4334)),"")</f>
        <v/>
      </c>
      <c r="I4334" s="371" t="s">
        <v>42</v>
      </c>
      <c r="J4334" t="s">
        <v>96</v>
      </c>
      <c r="K4334" s="372">
        <v>488953</v>
      </c>
      <c r="L4334" s="388">
        <f>ROWS(K$5:K4334)</f>
        <v>4330</v>
      </c>
      <c r="M4334" s="388" t="str">
        <f>IF(_xlfn.IFNA(VLOOKUP(I4334,$AG$3:$AH$83,2,FALSE),"")='11.1'!$D$5,TXM!L4334,"")</f>
        <v/>
      </c>
      <c r="N4334" t="str">
        <f>IFERROR(SMALL($M$5:$M$9000,ROWS($M$5:M4334)),"")</f>
        <v/>
      </c>
      <c r="P4334" t="s">
        <v>1639</v>
      </c>
      <c r="S4334" s="388">
        <f>ROWS(R$5:R4334)</f>
        <v>4330</v>
      </c>
      <c r="T4334" s="388" t="str">
        <f>IF(_xlfn.IFNA(VLOOKUP(P4334,$AG$3:$AH$83,2,FALSE),"")='11.1'!$D$5,TXM!S4334,"")</f>
        <v/>
      </c>
      <c r="U4334" t="str">
        <f>IFERROR(SMALL($T$5:$T$9000,ROWS($T$5:T4334)),"")</f>
        <v/>
      </c>
    </row>
    <row r="4335" spans="1:21" ht="14.4" customHeight="1" x14ac:dyDescent="0.3">
      <c r="A4335" t="s">
        <v>1639</v>
      </c>
      <c r="D4335" s="388">
        <f>ROWS(C$5:C4335)</f>
        <v>4331</v>
      </c>
      <c r="E4335" s="388" t="str">
        <f>IF(_xlfn.IFNA(VLOOKUP(A4335,$AG$3:$AH$83,2,FALSE),"")='11.1'!$D$5,TXM!D4335,"")</f>
        <v/>
      </c>
      <c r="F4335" t="str">
        <f>IFERROR(SMALL($E$5:$E$9000,ROWS($E$5:E4335)),"")</f>
        <v/>
      </c>
      <c r="I4335" s="371" t="s">
        <v>42</v>
      </c>
      <c r="J4335" t="s">
        <v>105</v>
      </c>
      <c r="K4335" s="372">
        <v>474396</v>
      </c>
      <c r="L4335" s="388">
        <f>ROWS(K$5:K4335)</f>
        <v>4331</v>
      </c>
      <c r="M4335" s="388" t="str">
        <f>IF(_xlfn.IFNA(VLOOKUP(I4335,$AG$3:$AH$83,2,FALSE),"")='11.1'!$D$5,TXM!L4335,"")</f>
        <v/>
      </c>
      <c r="N4335" t="str">
        <f>IFERROR(SMALL($M$5:$M$9000,ROWS($M$5:M4335)),"")</f>
        <v/>
      </c>
      <c r="P4335" t="s">
        <v>1639</v>
      </c>
      <c r="S4335" s="388">
        <f>ROWS(R$5:R4335)</f>
        <v>4331</v>
      </c>
      <c r="T4335" s="388" t="str">
        <f>IF(_xlfn.IFNA(VLOOKUP(P4335,$AG$3:$AH$83,2,FALSE),"")='11.1'!$D$5,TXM!S4335,"")</f>
        <v/>
      </c>
      <c r="U4335" t="str">
        <f>IFERROR(SMALL($T$5:$T$9000,ROWS($T$5:T4335)),"")</f>
        <v/>
      </c>
    </row>
    <row r="4336" spans="1:21" ht="14.4" customHeight="1" x14ac:dyDescent="0.3">
      <c r="A4336" t="s">
        <v>1639</v>
      </c>
      <c r="D4336" s="388">
        <f>ROWS(C$5:C4336)</f>
        <v>4332</v>
      </c>
      <c r="E4336" s="388" t="str">
        <f>IF(_xlfn.IFNA(VLOOKUP(A4336,$AG$3:$AH$83,2,FALSE),"")='11.1'!$D$5,TXM!D4336,"")</f>
        <v/>
      </c>
      <c r="F4336" t="str">
        <f>IFERROR(SMALL($E$5:$E$9000,ROWS($E$5:E4336)),"")</f>
        <v/>
      </c>
      <c r="I4336" s="371" t="s">
        <v>42</v>
      </c>
      <c r="J4336" t="s">
        <v>107</v>
      </c>
      <c r="K4336" s="372">
        <v>284025</v>
      </c>
      <c r="L4336" s="388">
        <f>ROWS(K$5:K4336)</f>
        <v>4332</v>
      </c>
      <c r="M4336" s="388" t="str">
        <f>IF(_xlfn.IFNA(VLOOKUP(I4336,$AG$3:$AH$83,2,FALSE),"")='11.1'!$D$5,TXM!L4336,"")</f>
        <v/>
      </c>
      <c r="N4336" t="str">
        <f>IFERROR(SMALL($M$5:$M$9000,ROWS($M$5:M4336)),"")</f>
        <v/>
      </c>
      <c r="P4336" t="s">
        <v>1639</v>
      </c>
      <c r="S4336" s="388">
        <f>ROWS(R$5:R4336)</f>
        <v>4332</v>
      </c>
      <c r="T4336" s="388" t="str">
        <f>IF(_xlfn.IFNA(VLOOKUP(P4336,$AG$3:$AH$83,2,FALSE),"")='11.1'!$D$5,TXM!S4336,"")</f>
        <v/>
      </c>
      <c r="U4336" t="str">
        <f>IFERROR(SMALL($T$5:$T$9000,ROWS($T$5:T4336)),"")</f>
        <v/>
      </c>
    </row>
    <row r="4337" spans="1:21" ht="14.4" customHeight="1" x14ac:dyDescent="0.3">
      <c r="A4337" t="s">
        <v>1639</v>
      </c>
      <c r="D4337" s="388">
        <f>ROWS(C$5:C4337)</f>
        <v>4333</v>
      </c>
      <c r="E4337" s="388" t="str">
        <f>IF(_xlfn.IFNA(VLOOKUP(A4337,$AG$3:$AH$83,2,FALSE),"")='11.1'!$D$5,TXM!D4337,"")</f>
        <v/>
      </c>
      <c r="F4337" t="str">
        <f>IFERROR(SMALL($E$5:$E$9000,ROWS($E$5:E4337)),"")</f>
        <v/>
      </c>
      <c r="I4337" s="371" t="s">
        <v>42</v>
      </c>
      <c r="J4337" t="s">
        <v>1000</v>
      </c>
      <c r="K4337" s="372">
        <v>184509</v>
      </c>
      <c r="L4337" s="388">
        <f>ROWS(K$5:K4337)</f>
        <v>4333</v>
      </c>
      <c r="M4337" s="388" t="str">
        <f>IF(_xlfn.IFNA(VLOOKUP(I4337,$AG$3:$AH$83,2,FALSE),"")='11.1'!$D$5,TXM!L4337,"")</f>
        <v/>
      </c>
      <c r="N4337" t="str">
        <f>IFERROR(SMALL($M$5:$M$9000,ROWS($M$5:M4337)),"")</f>
        <v/>
      </c>
      <c r="P4337" t="s">
        <v>1639</v>
      </c>
      <c r="S4337" s="388">
        <f>ROWS(R$5:R4337)</f>
        <v>4333</v>
      </c>
      <c r="T4337" s="388" t="str">
        <f>IF(_xlfn.IFNA(VLOOKUP(P4337,$AG$3:$AH$83,2,FALSE),"")='11.1'!$D$5,TXM!S4337,"")</f>
        <v/>
      </c>
      <c r="U4337" t="str">
        <f>IFERROR(SMALL($T$5:$T$9000,ROWS($T$5:T4337)),"")</f>
        <v/>
      </c>
    </row>
    <row r="4338" spans="1:21" ht="14.4" customHeight="1" x14ac:dyDescent="0.3">
      <c r="A4338" t="s">
        <v>1639</v>
      </c>
      <c r="D4338" s="388">
        <f>ROWS(C$5:C4338)</f>
        <v>4334</v>
      </c>
      <c r="E4338" s="388" t="str">
        <f>IF(_xlfn.IFNA(VLOOKUP(A4338,$AG$3:$AH$83,2,FALSE),"")='11.1'!$D$5,TXM!D4338,"")</f>
        <v/>
      </c>
      <c r="F4338" t="str">
        <f>IFERROR(SMALL($E$5:$E$9000,ROWS($E$5:E4338)),"")</f>
        <v/>
      </c>
      <c r="I4338" s="371" t="s">
        <v>42</v>
      </c>
      <c r="J4338" t="s">
        <v>1365</v>
      </c>
      <c r="K4338" s="372">
        <v>133193</v>
      </c>
      <c r="L4338" s="388">
        <f>ROWS(K$5:K4338)</f>
        <v>4334</v>
      </c>
      <c r="M4338" s="388" t="str">
        <f>IF(_xlfn.IFNA(VLOOKUP(I4338,$AG$3:$AH$83,2,FALSE),"")='11.1'!$D$5,TXM!L4338,"")</f>
        <v/>
      </c>
      <c r="N4338" t="str">
        <f>IFERROR(SMALL($M$5:$M$9000,ROWS($M$5:M4338)),"")</f>
        <v/>
      </c>
      <c r="P4338" t="s">
        <v>1639</v>
      </c>
      <c r="S4338" s="388">
        <f>ROWS(R$5:R4338)</f>
        <v>4334</v>
      </c>
      <c r="T4338" s="388" t="str">
        <f>IF(_xlfn.IFNA(VLOOKUP(P4338,$AG$3:$AH$83,2,FALSE),"")='11.1'!$D$5,TXM!S4338,"")</f>
        <v/>
      </c>
      <c r="U4338" t="str">
        <f>IFERROR(SMALL($T$5:$T$9000,ROWS($T$5:T4338)),"")</f>
        <v/>
      </c>
    </row>
    <row r="4339" spans="1:21" ht="14.4" customHeight="1" x14ac:dyDescent="0.3">
      <c r="A4339" t="s">
        <v>1639</v>
      </c>
      <c r="D4339" s="388">
        <f>ROWS(C$5:C4339)</f>
        <v>4335</v>
      </c>
      <c r="E4339" s="388" t="str">
        <f>IF(_xlfn.IFNA(VLOOKUP(A4339,$AG$3:$AH$83,2,FALSE),"")='11.1'!$D$5,TXM!D4339,"")</f>
        <v/>
      </c>
      <c r="F4339" t="str">
        <f>IFERROR(SMALL($E$5:$E$9000,ROWS($E$5:E4339)),"")</f>
        <v/>
      </c>
      <c r="I4339" s="371" t="s">
        <v>42</v>
      </c>
      <c r="J4339" t="s">
        <v>101</v>
      </c>
      <c r="K4339" s="372">
        <v>91468</v>
      </c>
      <c r="L4339" s="388">
        <f>ROWS(K$5:K4339)</f>
        <v>4335</v>
      </c>
      <c r="M4339" s="388" t="str">
        <f>IF(_xlfn.IFNA(VLOOKUP(I4339,$AG$3:$AH$83,2,FALSE),"")='11.1'!$D$5,TXM!L4339,"")</f>
        <v/>
      </c>
      <c r="N4339" t="str">
        <f>IFERROR(SMALL($M$5:$M$9000,ROWS($M$5:M4339)),"")</f>
        <v/>
      </c>
      <c r="P4339" t="s">
        <v>1639</v>
      </c>
      <c r="S4339" s="388">
        <f>ROWS(R$5:R4339)</f>
        <v>4335</v>
      </c>
      <c r="T4339" s="388" t="str">
        <f>IF(_xlfn.IFNA(VLOOKUP(P4339,$AG$3:$AH$83,2,FALSE),"")='11.1'!$D$5,TXM!S4339,"")</f>
        <v/>
      </c>
      <c r="U4339" t="str">
        <f>IFERROR(SMALL($T$5:$T$9000,ROWS($T$5:T4339)),"")</f>
        <v/>
      </c>
    </row>
    <row r="4340" spans="1:21" ht="14.4" customHeight="1" x14ac:dyDescent="0.3">
      <c r="A4340" t="s">
        <v>1639</v>
      </c>
      <c r="D4340" s="388">
        <f>ROWS(C$5:C4340)</f>
        <v>4336</v>
      </c>
      <c r="E4340" s="388" t="str">
        <f>IF(_xlfn.IFNA(VLOOKUP(A4340,$AG$3:$AH$83,2,FALSE),"")='11.1'!$D$5,TXM!D4340,"")</f>
        <v/>
      </c>
      <c r="F4340" t="str">
        <f>IFERROR(SMALL($E$5:$E$9000,ROWS($E$5:E4340)),"")</f>
        <v/>
      </c>
      <c r="I4340" s="371" t="s">
        <v>42</v>
      </c>
      <c r="J4340" t="s">
        <v>791</v>
      </c>
      <c r="K4340" s="372">
        <v>8741</v>
      </c>
      <c r="L4340" s="388">
        <f>ROWS(K$5:K4340)</f>
        <v>4336</v>
      </c>
      <c r="M4340" s="388" t="str">
        <f>IF(_xlfn.IFNA(VLOOKUP(I4340,$AG$3:$AH$83,2,FALSE),"")='11.1'!$D$5,TXM!L4340,"")</f>
        <v/>
      </c>
      <c r="N4340" t="str">
        <f>IFERROR(SMALL($M$5:$M$9000,ROWS($M$5:M4340)),"")</f>
        <v/>
      </c>
      <c r="P4340" t="s">
        <v>1639</v>
      </c>
      <c r="S4340" s="388">
        <f>ROWS(R$5:R4340)</f>
        <v>4336</v>
      </c>
      <c r="T4340" s="388" t="str">
        <f>IF(_xlfn.IFNA(VLOOKUP(P4340,$AG$3:$AH$83,2,FALSE),"")='11.1'!$D$5,TXM!S4340,"")</f>
        <v/>
      </c>
      <c r="U4340" t="str">
        <f>IFERROR(SMALL($T$5:$T$9000,ROWS($T$5:T4340)),"")</f>
        <v/>
      </c>
    </row>
    <row r="4341" spans="1:21" ht="14.4" customHeight="1" x14ac:dyDescent="0.3">
      <c r="A4341" t="s">
        <v>1639</v>
      </c>
      <c r="D4341" s="388">
        <f>ROWS(C$5:C4341)</f>
        <v>4337</v>
      </c>
      <c r="E4341" s="388" t="str">
        <f>IF(_xlfn.IFNA(VLOOKUP(A4341,$AG$3:$AH$83,2,FALSE),"")='11.1'!$D$5,TXM!D4341,"")</f>
        <v/>
      </c>
      <c r="F4341" t="str">
        <f>IFERROR(SMALL($E$5:$E$9000,ROWS($E$5:E4341)),"")</f>
        <v/>
      </c>
      <c r="I4341" s="371" t="s">
        <v>42</v>
      </c>
      <c r="J4341" t="s">
        <v>865</v>
      </c>
      <c r="K4341" s="372">
        <v>6838</v>
      </c>
      <c r="L4341" s="388">
        <f>ROWS(K$5:K4341)</f>
        <v>4337</v>
      </c>
      <c r="M4341" s="388" t="str">
        <f>IF(_xlfn.IFNA(VLOOKUP(I4341,$AG$3:$AH$83,2,FALSE),"")='11.1'!$D$5,TXM!L4341,"")</f>
        <v/>
      </c>
      <c r="N4341" t="str">
        <f>IFERROR(SMALL($M$5:$M$9000,ROWS($M$5:M4341)),"")</f>
        <v/>
      </c>
      <c r="P4341" t="s">
        <v>1639</v>
      </c>
      <c r="S4341" s="388">
        <f>ROWS(R$5:R4341)</f>
        <v>4337</v>
      </c>
      <c r="T4341" s="388" t="str">
        <f>IF(_xlfn.IFNA(VLOOKUP(P4341,$AG$3:$AH$83,2,FALSE),"")='11.1'!$D$5,TXM!S4341,"")</f>
        <v/>
      </c>
      <c r="U4341" t="str">
        <f>IFERROR(SMALL($T$5:$T$9000,ROWS($T$5:T4341)),"")</f>
        <v/>
      </c>
    </row>
    <row r="4342" spans="1:21" ht="14.4" customHeight="1" x14ac:dyDescent="0.3">
      <c r="A4342" t="s">
        <v>1639</v>
      </c>
      <c r="D4342" s="388">
        <f>ROWS(C$5:C4342)</f>
        <v>4338</v>
      </c>
      <c r="E4342" s="388" t="str">
        <f>IF(_xlfn.IFNA(VLOOKUP(A4342,$AG$3:$AH$83,2,FALSE),"")='11.1'!$D$5,TXM!D4342,"")</f>
        <v/>
      </c>
      <c r="F4342" t="str">
        <f>IFERROR(SMALL($E$5:$E$9000,ROWS($E$5:E4342)),"")</f>
        <v/>
      </c>
      <c r="I4342" s="371" t="s">
        <v>42</v>
      </c>
      <c r="J4342" t="s">
        <v>863</v>
      </c>
      <c r="K4342" s="372">
        <v>5097</v>
      </c>
      <c r="L4342" s="388">
        <f>ROWS(K$5:K4342)</f>
        <v>4338</v>
      </c>
      <c r="M4342" s="388" t="str">
        <f>IF(_xlfn.IFNA(VLOOKUP(I4342,$AG$3:$AH$83,2,FALSE),"")='11.1'!$D$5,TXM!L4342,"")</f>
        <v/>
      </c>
      <c r="N4342" t="str">
        <f>IFERROR(SMALL($M$5:$M$9000,ROWS($M$5:M4342)),"")</f>
        <v/>
      </c>
      <c r="P4342" t="s">
        <v>1639</v>
      </c>
      <c r="S4342" s="388">
        <f>ROWS(R$5:R4342)</f>
        <v>4338</v>
      </c>
      <c r="T4342" s="388" t="str">
        <f>IF(_xlfn.IFNA(VLOOKUP(P4342,$AG$3:$AH$83,2,FALSE),"")='11.1'!$D$5,TXM!S4342,"")</f>
        <v/>
      </c>
      <c r="U4342" t="str">
        <f>IFERROR(SMALL($T$5:$T$9000,ROWS($T$5:T4342)),"")</f>
        <v/>
      </c>
    </row>
    <row r="4343" spans="1:21" ht="14.4" customHeight="1" x14ac:dyDescent="0.3">
      <c r="A4343" t="s">
        <v>1639</v>
      </c>
      <c r="D4343" s="388">
        <f>ROWS(C$5:C4343)</f>
        <v>4339</v>
      </c>
      <c r="E4343" s="388" t="str">
        <f>IF(_xlfn.IFNA(VLOOKUP(A4343,$AG$3:$AH$83,2,FALSE),"")='11.1'!$D$5,TXM!D4343,"")</f>
        <v/>
      </c>
      <c r="F4343" t="str">
        <f>IFERROR(SMALL($E$5:$E$9000,ROWS($E$5:E4343)),"")</f>
        <v/>
      </c>
      <c r="I4343" s="371" t="s">
        <v>42</v>
      </c>
      <c r="J4343" t="s">
        <v>827</v>
      </c>
      <c r="K4343" s="372">
        <v>3932</v>
      </c>
      <c r="L4343" s="388">
        <f>ROWS(K$5:K4343)</f>
        <v>4339</v>
      </c>
      <c r="M4343" s="388" t="str">
        <f>IF(_xlfn.IFNA(VLOOKUP(I4343,$AG$3:$AH$83,2,FALSE),"")='11.1'!$D$5,TXM!L4343,"")</f>
        <v/>
      </c>
      <c r="N4343" t="str">
        <f>IFERROR(SMALL($M$5:$M$9000,ROWS($M$5:M4343)),"")</f>
        <v/>
      </c>
      <c r="P4343" t="s">
        <v>1639</v>
      </c>
      <c r="S4343" s="388">
        <f>ROWS(R$5:R4343)</f>
        <v>4339</v>
      </c>
      <c r="T4343" s="388" t="str">
        <f>IF(_xlfn.IFNA(VLOOKUP(P4343,$AG$3:$AH$83,2,FALSE),"")='11.1'!$D$5,TXM!S4343,"")</f>
        <v/>
      </c>
      <c r="U4343" t="str">
        <f>IFERROR(SMALL($T$5:$T$9000,ROWS($T$5:T4343)),"")</f>
        <v/>
      </c>
    </row>
    <row r="4344" spans="1:21" ht="14.4" customHeight="1" x14ac:dyDescent="0.3">
      <c r="A4344" t="s">
        <v>1639</v>
      </c>
      <c r="D4344" s="388">
        <f>ROWS(C$5:C4344)</f>
        <v>4340</v>
      </c>
      <c r="E4344" s="388" t="str">
        <f>IF(_xlfn.IFNA(VLOOKUP(A4344,$AG$3:$AH$83,2,FALSE),"")='11.1'!$D$5,TXM!D4344,"")</f>
        <v/>
      </c>
      <c r="F4344" t="str">
        <f>IFERROR(SMALL($E$5:$E$9000,ROWS($E$5:E4344)),"")</f>
        <v/>
      </c>
      <c r="I4344" s="371" t="s">
        <v>42</v>
      </c>
      <c r="J4344" t="s">
        <v>1402</v>
      </c>
      <c r="K4344" s="372">
        <v>3053</v>
      </c>
      <c r="L4344" s="388">
        <f>ROWS(K$5:K4344)</f>
        <v>4340</v>
      </c>
      <c r="M4344" s="388" t="str">
        <f>IF(_xlfn.IFNA(VLOOKUP(I4344,$AG$3:$AH$83,2,FALSE),"")='11.1'!$D$5,TXM!L4344,"")</f>
        <v/>
      </c>
      <c r="N4344" t="str">
        <f>IFERROR(SMALL($M$5:$M$9000,ROWS($M$5:M4344)),"")</f>
        <v/>
      </c>
      <c r="P4344" t="s">
        <v>1639</v>
      </c>
      <c r="S4344" s="388">
        <f>ROWS(R$5:R4344)</f>
        <v>4340</v>
      </c>
      <c r="T4344" s="388" t="str">
        <f>IF(_xlfn.IFNA(VLOOKUP(P4344,$AG$3:$AH$83,2,FALSE),"")='11.1'!$D$5,TXM!S4344,"")</f>
        <v/>
      </c>
      <c r="U4344" t="str">
        <f>IFERROR(SMALL($T$5:$T$9000,ROWS($T$5:T4344)),"")</f>
        <v/>
      </c>
    </row>
    <row r="4345" spans="1:21" ht="14.4" customHeight="1" x14ac:dyDescent="0.3">
      <c r="A4345" t="s">
        <v>1639</v>
      </c>
      <c r="D4345" s="388">
        <f>ROWS(C$5:C4345)</f>
        <v>4341</v>
      </c>
      <c r="E4345" s="388" t="str">
        <f>IF(_xlfn.IFNA(VLOOKUP(A4345,$AG$3:$AH$83,2,FALSE),"")='11.1'!$D$5,TXM!D4345,"")</f>
        <v/>
      </c>
      <c r="F4345" t="str">
        <f>IFERROR(SMALL($E$5:$E$9000,ROWS($E$5:E4345)),"")</f>
        <v/>
      </c>
      <c r="I4345" s="371" t="s">
        <v>42</v>
      </c>
      <c r="J4345" t="s">
        <v>100</v>
      </c>
      <c r="K4345" s="372">
        <v>2144</v>
      </c>
      <c r="L4345" s="388">
        <f>ROWS(K$5:K4345)</f>
        <v>4341</v>
      </c>
      <c r="M4345" s="388" t="str">
        <f>IF(_xlfn.IFNA(VLOOKUP(I4345,$AG$3:$AH$83,2,FALSE),"")='11.1'!$D$5,TXM!L4345,"")</f>
        <v/>
      </c>
      <c r="N4345" t="str">
        <f>IFERROR(SMALL($M$5:$M$9000,ROWS($M$5:M4345)),"")</f>
        <v/>
      </c>
      <c r="P4345" t="s">
        <v>1639</v>
      </c>
      <c r="S4345" s="388">
        <f>ROWS(R$5:R4345)</f>
        <v>4341</v>
      </c>
      <c r="T4345" s="388" t="str">
        <f>IF(_xlfn.IFNA(VLOOKUP(P4345,$AG$3:$AH$83,2,FALSE),"")='11.1'!$D$5,TXM!S4345,"")</f>
        <v/>
      </c>
      <c r="U4345" t="str">
        <f>IFERROR(SMALL($T$5:$T$9000,ROWS($T$5:T4345)),"")</f>
        <v/>
      </c>
    </row>
    <row r="4346" spans="1:21" ht="14.4" customHeight="1" x14ac:dyDescent="0.3">
      <c r="A4346" t="s">
        <v>1639</v>
      </c>
      <c r="D4346" s="388">
        <f>ROWS(C$5:C4346)</f>
        <v>4342</v>
      </c>
      <c r="E4346" s="388" t="str">
        <f>IF(_xlfn.IFNA(VLOOKUP(A4346,$AG$3:$AH$83,2,FALSE),"")='11.1'!$D$5,TXM!D4346,"")</f>
        <v/>
      </c>
      <c r="F4346" t="str">
        <f>IFERROR(SMALL($E$5:$E$9000,ROWS($E$5:E4346)),"")</f>
        <v/>
      </c>
      <c r="I4346" s="371" t="s">
        <v>42</v>
      </c>
      <c r="J4346" t="s">
        <v>839</v>
      </c>
      <c r="K4346" s="372">
        <v>1458</v>
      </c>
      <c r="L4346" s="388">
        <f>ROWS(K$5:K4346)</f>
        <v>4342</v>
      </c>
      <c r="M4346" s="388" t="str">
        <f>IF(_xlfn.IFNA(VLOOKUP(I4346,$AG$3:$AH$83,2,FALSE),"")='11.1'!$D$5,TXM!L4346,"")</f>
        <v/>
      </c>
      <c r="N4346" t="str">
        <f>IFERROR(SMALL($M$5:$M$9000,ROWS($M$5:M4346)),"")</f>
        <v/>
      </c>
      <c r="P4346" t="s">
        <v>1639</v>
      </c>
      <c r="S4346" s="388">
        <f>ROWS(R$5:R4346)</f>
        <v>4342</v>
      </c>
      <c r="T4346" s="388" t="str">
        <f>IF(_xlfn.IFNA(VLOOKUP(P4346,$AG$3:$AH$83,2,FALSE),"")='11.1'!$D$5,TXM!S4346,"")</f>
        <v/>
      </c>
      <c r="U4346" t="str">
        <f>IFERROR(SMALL($T$5:$T$9000,ROWS($T$5:T4346)),"")</f>
        <v/>
      </c>
    </row>
    <row r="4347" spans="1:21" ht="14.4" customHeight="1" x14ac:dyDescent="0.3">
      <c r="A4347" t="s">
        <v>1639</v>
      </c>
      <c r="D4347" s="388">
        <f>ROWS(C$5:C4347)</f>
        <v>4343</v>
      </c>
      <c r="E4347" s="388" t="str">
        <f>IF(_xlfn.IFNA(VLOOKUP(A4347,$AG$3:$AH$83,2,FALSE),"")='11.1'!$D$5,TXM!D4347,"")</f>
        <v/>
      </c>
      <c r="F4347" t="str">
        <f>IFERROR(SMALL($E$5:$E$9000,ROWS($E$5:E4347)),"")</f>
        <v/>
      </c>
      <c r="I4347" s="371" t="s">
        <v>42</v>
      </c>
      <c r="J4347" t="s">
        <v>1005</v>
      </c>
      <c r="K4347" s="372">
        <v>1163</v>
      </c>
      <c r="L4347" s="388">
        <f>ROWS(K$5:K4347)</f>
        <v>4343</v>
      </c>
      <c r="M4347" s="388" t="str">
        <f>IF(_xlfn.IFNA(VLOOKUP(I4347,$AG$3:$AH$83,2,FALSE),"")='11.1'!$D$5,TXM!L4347,"")</f>
        <v/>
      </c>
      <c r="N4347" t="str">
        <f>IFERROR(SMALL($M$5:$M$9000,ROWS($M$5:M4347)),"")</f>
        <v/>
      </c>
      <c r="P4347" t="s">
        <v>1639</v>
      </c>
      <c r="S4347" s="388">
        <f>ROWS(R$5:R4347)</f>
        <v>4343</v>
      </c>
      <c r="T4347" s="388" t="str">
        <f>IF(_xlfn.IFNA(VLOOKUP(P4347,$AG$3:$AH$83,2,FALSE),"")='11.1'!$D$5,TXM!S4347,"")</f>
        <v/>
      </c>
      <c r="U4347" t="str">
        <f>IFERROR(SMALL($T$5:$T$9000,ROWS($T$5:T4347)),"")</f>
        <v/>
      </c>
    </row>
    <row r="4348" spans="1:21" ht="14.4" customHeight="1" x14ac:dyDescent="0.3">
      <c r="A4348" t="s">
        <v>1639</v>
      </c>
      <c r="D4348" s="388">
        <f>ROWS(C$5:C4348)</f>
        <v>4344</v>
      </c>
      <c r="E4348" s="388" t="str">
        <f>IF(_xlfn.IFNA(VLOOKUP(A4348,$AG$3:$AH$83,2,FALSE),"")='11.1'!$D$5,TXM!D4348,"")</f>
        <v/>
      </c>
      <c r="F4348" t="str">
        <f>IFERROR(SMALL($E$5:$E$9000,ROWS($E$5:E4348)),"")</f>
        <v/>
      </c>
      <c r="I4348" s="371" t="s">
        <v>42</v>
      </c>
      <c r="J4348" t="s">
        <v>867</v>
      </c>
      <c r="K4348" s="372">
        <v>1156</v>
      </c>
      <c r="L4348" s="388">
        <f>ROWS(K$5:K4348)</f>
        <v>4344</v>
      </c>
      <c r="M4348" s="388" t="str">
        <f>IF(_xlfn.IFNA(VLOOKUP(I4348,$AG$3:$AH$83,2,FALSE),"")='11.1'!$D$5,TXM!L4348,"")</f>
        <v/>
      </c>
      <c r="N4348" t="str">
        <f>IFERROR(SMALL($M$5:$M$9000,ROWS($M$5:M4348)),"")</f>
        <v/>
      </c>
      <c r="P4348" t="s">
        <v>1639</v>
      </c>
      <c r="S4348" s="388">
        <f>ROWS(R$5:R4348)</f>
        <v>4344</v>
      </c>
      <c r="T4348" s="388" t="str">
        <f>IF(_xlfn.IFNA(VLOOKUP(P4348,$AG$3:$AH$83,2,FALSE),"")='11.1'!$D$5,TXM!S4348,"")</f>
        <v/>
      </c>
      <c r="U4348" t="str">
        <f>IFERROR(SMALL($T$5:$T$9000,ROWS($T$5:T4348)),"")</f>
        <v/>
      </c>
    </row>
    <row r="4349" spans="1:21" ht="14.4" customHeight="1" x14ac:dyDescent="0.3">
      <c r="A4349" t="s">
        <v>1639</v>
      </c>
      <c r="D4349" s="388">
        <f>ROWS(C$5:C4349)</f>
        <v>4345</v>
      </c>
      <c r="E4349" s="388" t="str">
        <f>IF(_xlfn.IFNA(VLOOKUP(A4349,$AG$3:$AH$83,2,FALSE),"")='11.1'!$D$5,TXM!D4349,"")</f>
        <v/>
      </c>
      <c r="F4349" t="str">
        <f>IFERROR(SMALL($E$5:$E$9000,ROWS($E$5:E4349)),"")</f>
        <v/>
      </c>
      <c r="I4349" s="371" t="s">
        <v>42</v>
      </c>
      <c r="J4349" t="s">
        <v>1265</v>
      </c>
      <c r="K4349" s="372">
        <v>1011</v>
      </c>
      <c r="L4349" s="388">
        <f>ROWS(K$5:K4349)</f>
        <v>4345</v>
      </c>
      <c r="M4349" s="388" t="str">
        <f>IF(_xlfn.IFNA(VLOOKUP(I4349,$AG$3:$AH$83,2,FALSE),"")='11.1'!$D$5,TXM!L4349,"")</f>
        <v/>
      </c>
      <c r="N4349" t="str">
        <f>IFERROR(SMALL($M$5:$M$9000,ROWS($M$5:M4349)),"")</f>
        <v/>
      </c>
      <c r="P4349" t="s">
        <v>1639</v>
      </c>
      <c r="S4349" s="388">
        <f>ROWS(R$5:R4349)</f>
        <v>4345</v>
      </c>
      <c r="T4349" s="388" t="str">
        <f>IF(_xlfn.IFNA(VLOOKUP(P4349,$AG$3:$AH$83,2,FALSE),"")='11.1'!$D$5,TXM!S4349,"")</f>
        <v/>
      </c>
      <c r="U4349" t="str">
        <f>IFERROR(SMALL($T$5:$T$9000,ROWS($T$5:T4349)),"")</f>
        <v/>
      </c>
    </row>
    <row r="4350" spans="1:21" ht="14.4" customHeight="1" x14ac:dyDescent="0.3">
      <c r="A4350" t="s">
        <v>1639</v>
      </c>
      <c r="D4350" s="388">
        <f>ROWS(C$5:C4350)</f>
        <v>4346</v>
      </c>
      <c r="E4350" s="388" t="str">
        <f>IF(_xlfn.IFNA(VLOOKUP(A4350,$AG$3:$AH$83,2,FALSE),"")='11.1'!$D$5,TXM!D4350,"")</f>
        <v/>
      </c>
      <c r="F4350" t="str">
        <f>IFERROR(SMALL($E$5:$E$9000,ROWS($E$5:E4350)),"")</f>
        <v/>
      </c>
      <c r="I4350" s="371" t="s">
        <v>42</v>
      </c>
      <c r="J4350" t="s">
        <v>821</v>
      </c>
      <c r="K4350" s="372">
        <v>906</v>
      </c>
      <c r="L4350" s="388">
        <f>ROWS(K$5:K4350)</f>
        <v>4346</v>
      </c>
      <c r="M4350" s="388" t="str">
        <f>IF(_xlfn.IFNA(VLOOKUP(I4350,$AG$3:$AH$83,2,FALSE),"")='11.1'!$D$5,TXM!L4350,"")</f>
        <v/>
      </c>
      <c r="N4350" t="str">
        <f>IFERROR(SMALL($M$5:$M$9000,ROWS($M$5:M4350)),"")</f>
        <v/>
      </c>
      <c r="P4350" t="s">
        <v>1639</v>
      </c>
      <c r="S4350" s="388">
        <f>ROWS(R$5:R4350)</f>
        <v>4346</v>
      </c>
      <c r="T4350" s="388" t="str">
        <f>IF(_xlfn.IFNA(VLOOKUP(P4350,$AG$3:$AH$83,2,FALSE),"")='11.1'!$D$5,TXM!S4350,"")</f>
        <v/>
      </c>
      <c r="U4350" t="str">
        <f>IFERROR(SMALL($T$5:$T$9000,ROWS($T$5:T4350)),"")</f>
        <v/>
      </c>
    </row>
    <row r="4351" spans="1:21" ht="14.4" customHeight="1" x14ac:dyDescent="0.3">
      <c r="A4351" t="s">
        <v>1639</v>
      </c>
      <c r="D4351" s="388">
        <f>ROWS(C$5:C4351)</f>
        <v>4347</v>
      </c>
      <c r="E4351" s="388" t="str">
        <f>IF(_xlfn.IFNA(VLOOKUP(A4351,$AG$3:$AH$83,2,FALSE),"")='11.1'!$D$5,TXM!D4351,"")</f>
        <v/>
      </c>
      <c r="F4351" t="str">
        <f>IFERROR(SMALL($E$5:$E$9000,ROWS($E$5:E4351)),"")</f>
        <v/>
      </c>
      <c r="I4351" s="371" t="s">
        <v>42</v>
      </c>
      <c r="J4351" t="s">
        <v>1252</v>
      </c>
      <c r="K4351" s="372">
        <v>506</v>
      </c>
      <c r="L4351" s="388">
        <f>ROWS(K$5:K4351)</f>
        <v>4347</v>
      </c>
      <c r="M4351" s="388" t="str">
        <f>IF(_xlfn.IFNA(VLOOKUP(I4351,$AG$3:$AH$83,2,FALSE),"")='11.1'!$D$5,TXM!L4351,"")</f>
        <v/>
      </c>
      <c r="N4351" t="str">
        <f>IFERROR(SMALL($M$5:$M$9000,ROWS($M$5:M4351)),"")</f>
        <v/>
      </c>
      <c r="P4351" t="s">
        <v>1639</v>
      </c>
      <c r="S4351" s="388">
        <f>ROWS(R$5:R4351)</f>
        <v>4347</v>
      </c>
      <c r="T4351" s="388" t="str">
        <f>IF(_xlfn.IFNA(VLOOKUP(P4351,$AG$3:$AH$83,2,FALSE),"")='11.1'!$D$5,TXM!S4351,"")</f>
        <v/>
      </c>
      <c r="U4351" t="str">
        <f>IFERROR(SMALL($T$5:$T$9000,ROWS($T$5:T4351)),"")</f>
        <v/>
      </c>
    </row>
    <row r="4352" spans="1:21" ht="14.4" customHeight="1" x14ac:dyDescent="0.3">
      <c r="A4352" t="s">
        <v>1639</v>
      </c>
      <c r="D4352" s="388">
        <f>ROWS(C$5:C4352)</f>
        <v>4348</v>
      </c>
      <c r="E4352" s="388" t="str">
        <f>IF(_xlfn.IFNA(VLOOKUP(A4352,$AG$3:$AH$83,2,FALSE),"")='11.1'!$D$5,TXM!D4352,"")</f>
        <v/>
      </c>
      <c r="F4352" t="str">
        <f>IFERROR(SMALL($E$5:$E$9000,ROWS($E$5:E4352)),"")</f>
        <v/>
      </c>
      <c r="I4352" s="371" t="s">
        <v>42</v>
      </c>
      <c r="J4352" t="s">
        <v>823</v>
      </c>
      <c r="K4352" s="372">
        <v>485</v>
      </c>
      <c r="L4352" s="388">
        <f>ROWS(K$5:K4352)</f>
        <v>4348</v>
      </c>
      <c r="M4352" s="388" t="str">
        <f>IF(_xlfn.IFNA(VLOOKUP(I4352,$AG$3:$AH$83,2,FALSE),"")='11.1'!$D$5,TXM!L4352,"")</f>
        <v/>
      </c>
      <c r="N4352" t="str">
        <f>IFERROR(SMALL($M$5:$M$9000,ROWS($M$5:M4352)),"")</f>
        <v/>
      </c>
      <c r="P4352" t="s">
        <v>1639</v>
      </c>
      <c r="S4352" s="388">
        <f>ROWS(R$5:R4352)</f>
        <v>4348</v>
      </c>
      <c r="T4352" s="388" t="str">
        <f>IF(_xlfn.IFNA(VLOOKUP(P4352,$AG$3:$AH$83,2,FALSE),"")='11.1'!$D$5,TXM!S4352,"")</f>
        <v/>
      </c>
      <c r="U4352" t="str">
        <f>IFERROR(SMALL($T$5:$T$9000,ROWS($T$5:T4352)),"")</f>
        <v/>
      </c>
    </row>
    <row r="4353" spans="1:21" ht="14.4" customHeight="1" x14ac:dyDescent="0.3">
      <c r="A4353" t="s">
        <v>1639</v>
      </c>
      <c r="D4353" s="388">
        <f>ROWS(C$5:C4353)</f>
        <v>4349</v>
      </c>
      <c r="E4353" s="388" t="str">
        <f>IF(_xlfn.IFNA(VLOOKUP(A4353,$AG$3:$AH$83,2,FALSE),"")='11.1'!$D$5,TXM!D4353,"")</f>
        <v/>
      </c>
      <c r="F4353" t="str">
        <f>IFERROR(SMALL($E$5:$E$9000,ROWS($E$5:E4353)),"")</f>
        <v/>
      </c>
      <c r="I4353" s="371" t="s">
        <v>42</v>
      </c>
      <c r="J4353" t="s">
        <v>799</v>
      </c>
      <c r="K4353" s="372">
        <v>342</v>
      </c>
      <c r="L4353" s="388">
        <f>ROWS(K$5:K4353)</f>
        <v>4349</v>
      </c>
      <c r="M4353" s="388" t="str">
        <f>IF(_xlfn.IFNA(VLOOKUP(I4353,$AG$3:$AH$83,2,FALSE),"")='11.1'!$D$5,TXM!L4353,"")</f>
        <v/>
      </c>
      <c r="N4353" t="str">
        <f>IFERROR(SMALL($M$5:$M$9000,ROWS($M$5:M4353)),"")</f>
        <v/>
      </c>
      <c r="P4353" t="s">
        <v>1639</v>
      </c>
      <c r="S4353" s="388">
        <f>ROWS(R$5:R4353)</f>
        <v>4349</v>
      </c>
      <c r="T4353" s="388" t="str">
        <f>IF(_xlfn.IFNA(VLOOKUP(P4353,$AG$3:$AH$83,2,FALSE),"")='11.1'!$D$5,TXM!S4353,"")</f>
        <v/>
      </c>
      <c r="U4353" t="str">
        <f>IFERROR(SMALL($T$5:$T$9000,ROWS($T$5:T4353)),"")</f>
        <v/>
      </c>
    </row>
    <row r="4354" spans="1:21" ht="14.4" customHeight="1" x14ac:dyDescent="0.3">
      <c r="A4354" t="s">
        <v>1639</v>
      </c>
      <c r="D4354" s="388">
        <f>ROWS(C$5:C4354)</f>
        <v>4350</v>
      </c>
      <c r="E4354" s="388" t="str">
        <f>IF(_xlfn.IFNA(VLOOKUP(A4354,$AG$3:$AH$83,2,FALSE),"")='11.1'!$D$5,TXM!D4354,"")</f>
        <v/>
      </c>
      <c r="F4354" t="str">
        <f>IFERROR(SMALL($E$5:$E$9000,ROWS($E$5:E4354)),"")</f>
        <v/>
      </c>
      <c r="I4354" s="371" t="s">
        <v>42</v>
      </c>
      <c r="J4354" t="s">
        <v>1285</v>
      </c>
      <c r="K4354" s="372">
        <v>48</v>
      </c>
      <c r="L4354" s="388">
        <f>ROWS(K$5:K4354)</f>
        <v>4350</v>
      </c>
      <c r="M4354" s="388" t="str">
        <f>IF(_xlfn.IFNA(VLOOKUP(I4354,$AG$3:$AH$83,2,FALSE),"")='11.1'!$D$5,TXM!L4354,"")</f>
        <v/>
      </c>
      <c r="N4354" t="str">
        <f>IFERROR(SMALL($M$5:$M$9000,ROWS($M$5:M4354)),"")</f>
        <v/>
      </c>
      <c r="P4354" t="s">
        <v>1639</v>
      </c>
      <c r="S4354" s="388">
        <f>ROWS(R$5:R4354)</f>
        <v>4350</v>
      </c>
      <c r="T4354" s="388" t="str">
        <f>IF(_xlfn.IFNA(VLOOKUP(P4354,$AG$3:$AH$83,2,FALSE),"")='11.1'!$D$5,TXM!S4354,"")</f>
        <v/>
      </c>
      <c r="U4354" t="str">
        <f>IFERROR(SMALL($T$5:$T$9000,ROWS($T$5:T4354)),"")</f>
        <v/>
      </c>
    </row>
    <row r="4355" spans="1:21" ht="14.4" customHeight="1" x14ac:dyDescent="0.3">
      <c r="A4355" t="s">
        <v>1639</v>
      </c>
      <c r="D4355" s="388">
        <f>ROWS(C$5:C4355)</f>
        <v>4351</v>
      </c>
      <c r="E4355" s="388" t="str">
        <f>IF(_xlfn.IFNA(VLOOKUP(A4355,$AG$3:$AH$83,2,FALSE),"")='11.1'!$D$5,TXM!D4355,"")</f>
        <v/>
      </c>
      <c r="F4355" t="str">
        <f>IFERROR(SMALL($E$5:$E$9000,ROWS($E$5:E4355)),"")</f>
        <v/>
      </c>
      <c r="I4355" s="371" t="s">
        <v>42</v>
      </c>
      <c r="J4355" t="s">
        <v>999</v>
      </c>
      <c r="K4355" s="372">
        <v>4</v>
      </c>
      <c r="L4355" s="388">
        <f>ROWS(K$5:K4355)</f>
        <v>4351</v>
      </c>
      <c r="M4355" s="388" t="str">
        <f>IF(_xlfn.IFNA(VLOOKUP(I4355,$AG$3:$AH$83,2,FALSE),"")='11.1'!$D$5,TXM!L4355,"")</f>
        <v/>
      </c>
      <c r="N4355" t="str">
        <f>IFERROR(SMALL($M$5:$M$9000,ROWS($M$5:M4355)),"")</f>
        <v/>
      </c>
      <c r="P4355" t="s">
        <v>1639</v>
      </c>
      <c r="S4355" s="388">
        <f>ROWS(R$5:R4355)</f>
        <v>4351</v>
      </c>
      <c r="T4355" s="388" t="str">
        <f>IF(_xlfn.IFNA(VLOOKUP(P4355,$AG$3:$AH$83,2,FALSE),"")='11.1'!$D$5,TXM!S4355,"")</f>
        <v/>
      </c>
      <c r="U4355" t="str">
        <f>IFERROR(SMALL($T$5:$T$9000,ROWS($T$5:T4355)),"")</f>
        <v/>
      </c>
    </row>
    <row r="4356" spans="1:21" ht="14.4" customHeight="1" x14ac:dyDescent="0.3">
      <c r="A4356" t="s">
        <v>1639</v>
      </c>
      <c r="D4356" s="388">
        <f>ROWS(C$5:C4356)</f>
        <v>4352</v>
      </c>
      <c r="E4356" s="388" t="str">
        <f>IF(_xlfn.IFNA(VLOOKUP(A4356,$AG$3:$AH$83,2,FALSE),"")='11.1'!$D$5,TXM!D4356,"")</f>
        <v/>
      </c>
      <c r="F4356" t="str">
        <f>IFERROR(SMALL($E$5:$E$9000,ROWS($E$5:E4356)),"")</f>
        <v/>
      </c>
      <c r="I4356" s="371" t="s">
        <v>42</v>
      </c>
      <c r="J4356" t="s">
        <v>1240</v>
      </c>
      <c r="K4356" s="372">
        <v>1</v>
      </c>
      <c r="L4356" s="388">
        <f>ROWS(K$5:K4356)</f>
        <v>4352</v>
      </c>
      <c r="M4356" s="388" t="str">
        <f>IF(_xlfn.IFNA(VLOOKUP(I4356,$AG$3:$AH$83,2,FALSE),"")='11.1'!$D$5,TXM!L4356,"")</f>
        <v/>
      </c>
      <c r="N4356" t="str">
        <f>IFERROR(SMALL($M$5:$M$9000,ROWS($M$5:M4356)),"")</f>
        <v/>
      </c>
      <c r="P4356" t="s">
        <v>1639</v>
      </c>
      <c r="S4356" s="388">
        <f>ROWS(R$5:R4356)</f>
        <v>4352</v>
      </c>
      <c r="T4356" s="388" t="str">
        <f>IF(_xlfn.IFNA(VLOOKUP(P4356,$AG$3:$AH$83,2,FALSE),"")='11.1'!$D$5,TXM!S4356,"")</f>
        <v/>
      </c>
      <c r="U4356" t="str">
        <f>IFERROR(SMALL($T$5:$T$9000,ROWS($T$5:T4356)),"")</f>
        <v/>
      </c>
    </row>
    <row r="4357" spans="1:21" ht="14.4" customHeight="1" x14ac:dyDescent="0.3">
      <c r="A4357" t="s">
        <v>1639</v>
      </c>
      <c r="D4357" s="388">
        <f>ROWS(C$5:C4357)</f>
        <v>4353</v>
      </c>
      <c r="E4357" s="388" t="str">
        <f>IF(_xlfn.IFNA(VLOOKUP(A4357,$AG$3:$AH$83,2,FALSE),"")='11.1'!$D$5,TXM!D4357,"")</f>
        <v/>
      </c>
      <c r="F4357" t="str">
        <f>IFERROR(SMALL($E$5:$E$9000,ROWS($E$5:E4357)),"")</f>
        <v/>
      </c>
      <c r="I4357" s="371" t="s">
        <v>41</v>
      </c>
      <c r="J4357" t="s">
        <v>849</v>
      </c>
      <c r="K4357" s="372">
        <v>7520110</v>
      </c>
      <c r="L4357" s="388">
        <f>ROWS(K$5:K4357)</f>
        <v>4353</v>
      </c>
      <c r="M4357" s="388" t="str">
        <f>IF(_xlfn.IFNA(VLOOKUP(I4357,$AG$3:$AH$83,2,FALSE),"")='11.1'!$D$5,TXM!L4357,"")</f>
        <v/>
      </c>
      <c r="N4357" t="str">
        <f>IFERROR(SMALL($M$5:$M$9000,ROWS($M$5:M4357)),"")</f>
        <v/>
      </c>
      <c r="P4357" t="s">
        <v>1639</v>
      </c>
      <c r="S4357" s="388">
        <f>ROWS(R$5:R4357)</f>
        <v>4353</v>
      </c>
      <c r="T4357" s="388" t="str">
        <f>IF(_xlfn.IFNA(VLOOKUP(P4357,$AG$3:$AH$83,2,FALSE),"")='11.1'!$D$5,TXM!S4357,"")</f>
        <v/>
      </c>
      <c r="U4357" t="str">
        <f>IFERROR(SMALL($T$5:$T$9000,ROWS($T$5:T4357)),"")</f>
        <v/>
      </c>
    </row>
    <row r="4358" spans="1:21" ht="14.4" customHeight="1" x14ac:dyDescent="0.3">
      <c r="A4358" t="s">
        <v>1639</v>
      </c>
      <c r="D4358" s="388">
        <f>ROWS(C$5:C4358)</f>
        <v>4354</v>
      </c>
      <c r="E4358" s="388" t="str">
        <f>IF(_xlfn.IFNA(VLOOKUP(A4358,$AG$3:$AH$83,2,FALSE),"")='11.1'!$D$5,TXM!D4358,"")</f>
        <v/>
      </c>
      <c r="F4358" t="str">
        <f>IFERROR(SMALL($E$5:$E$9000,ROWS($E$5:E4358)),"")</f>
        <v/>
      </c>
      <c r="I4358" s="371" t="s">
        <v>41</v>
      </c>
      <c r="J4358" t="s">
        <v>105</v>
      </c>
      <c r="K4358" s="372">
        <v>120875</v>
      </c>
      <c r="L4358" s="388">
        <f>ROWS(K$5:K4358)</f>
        <v>4354</v>
      </c>
      <c r="M4358" s="388" t="str">
        <f>IF(_xlfn.IFNA(VLOOKUP(I4358,$AG$3:$AH$83,2,FALSE),"")='11.1'!$D$5,TXM!L4358,"")</f>
        <v/>
      </c>
      <c r="N4358" t="str">
        <f>IFERROR(SMALL($M$5:$M$9000,ROWS($M$5:M4358)),"")</f>
        <v/>
      </c>
      <c r="P4358" t="s">
        <v>1639</v>
      </c>
      <c r="S4358" s="388">
        <f>ROWS(R$5:R4358)</f>
        <v>4354</v>
      </c>
      <c r="T4358" s="388" t="str">
        <f>IF(_xlfn.IFNA(VLOOKUP(P4358,$AG$3:$AH$83,2,FALSE),"")='11.1'!$D$5,TXM!S4358,"")</f>
        <v/>
      </c>
      <c r="U4358" t="str">
        <f>IFERROR(SMALL($T$5:$T$9000,ROWS($T$5:T4358)),"")</f>
        <v/>
      </c>
    </row>
    <row r="4359" spans="1:21" ht="14.4" customHeight="1" x14ac:dyDescent="0.3">
      <c r="A4359" t="s">
        <v>1639</v>
      </c>
      <c r="D4359" s="388">
        <f>ROWS(C$5:C4359)</f>
        <v>4355</v>
      </c>
      <c r="E4359" s="388" t="str">
        <f>IF(_xlfn.IFNA(VLOOKUP(A4359,$AG$3:$AH$83,2,FALSE),"")='11.1'!$D$5,TXM!D4359,"")</f>
        <v/>
      </c>
      <c r="F4359" t="str">
        <f>IFERROR(SMALL($E$5:$E$9000,ROWS($E$5:E4359)),"")</f>
        <v/>
      </c>
      <c r="I4359" s="371" t="s">
        <v>41</v>
      </c>
      <c r="J4359" t="s">
        <v>171</v>
      </c>
      <c r="K4359" s="372">
        <v>23305</v>
      </c>
      <c r="L4359" s="388">
        <f>ROWS(K$5:K4359)</f>
        <v>4355</v>
      </c>
      <c r="M4359" s="388" t="str">
        <f>IF(_xlfn.IFNA(VLOOKUP(I4359,$AG$3:$AH$83,2,FALSE),"")='11.1'!$D$5,TXM!L4359,"")</f>
        <v/>
      </c>
      <c r="N4359" t="str">
        <f>IFERROR(SMALL($M$5:$M$9000,ROWS($M$5:M4359)),"")</f>
        <v/>
      </c>
      <c r="P4359" t="s">
        <v>1639</v>
      </c>
      <c r="S4359" s="388">
        <f>ROWS(R$5:R4359)</f>
        <v>4355</v>
      </c>
      <c r="T4359" s="388" t="str">
        <f>IF(_xlfn.IFNA(VLOOKUP(P4359,$AG$3:$AH$83,2,FALSE),"")='11.1'!$D$5,TXM!S4359,"")</f>
        <v/>
      </c>
      <c r="U4359" t="str">
        <f>IFERROR(SMALL($T$5:$T$9000,ROWS($T$5:T4359)),"")</f>
        <v/>
      </c>
    </row>
    <row r="4360" spans="1:21" ht="14.4" customHeight="1" x14ac:dyDescent="0.3">
      <c r="A4360" t="s">
        <v>1639</v>
      </c>
      <c r="D4360" s="388">
        <f>ROWS(C$5:C4360)</f>
        <v>4356</v>
      </c>
      <c r="E4360" s="388" t="str">
        <f>IF(_xlfn.IFNA(VLOOKUP(A4360,$AG$3:$AH$83,2,FALSE),"")='11.1'!$D$5,TXM!D4360,"")</f>
        <v/>
      </c>
      <c r="F4360" t="str">
        <f>IFERROR(SMALL($E$5:$E$9000,ROWS($E$5:E4360)),"")</f>
        <v/>
      </c>
      <c r="I4360" s="371" t="s">
        <v>41</v>
      </c>
      <c r="J4360" t="s">
        <v>1252</v>
      </c>
      <c r="K4360" s="372">
        <v>13448</v>
      </c>
      <c r="L4360" s="388">
        <f>ROWS(K$5:K4360)</f>
        <v>4356</v>
      </c>
      <c r="M4360" s="388" t="str">
        <f>IF(_xlfn.IFNA(VLOOKUP(I4360,$AG$3:$AH$83,2,FALSE),"")='11.1'!$D$5,TXM!L4360,"")</f>
        <v/>
      </c>
      <c r="N4360" t="str">
        <f>IFERROR(SMALL($M$5:$M$9000,ROWS($M$5:M4360)),"")</f>
        <v/>
      </c>
      <c r="P4360" t="s">
        <v>1639</v>
      </c>
      <c r="S4360" s="388">
        <f>ROWS(R$5:R4360)</f>
        <v>4356</v>
      </c>
      <c r="T4360" s="388" t="str">
        <f>IF(_xlfn.IFNA(VLOOKUP(P4360,$AG$3:$AH$83,2,FALSE),"")='11.1'!$D$5,TXM!S4360,"")</f>
        <v/>
      </c>
      <c r="U4360" t="str">
        <f>IFERROR(SMALL($T$5:$T$9000,ROWS($T$5:T4360)),"")</f>
        <v/>
      </c>
    </row>
    <row r="4361" spans="1:21" ht="14.4" customHeight="1" x14ac:dyDescent="0.3">
      <c r="A4361" t="s">
        <v>1639</v>
      </c>
      <c r="D4361" s="388">
        <f>ROWS(C$5:C4361)</f>
        <v>4357</v>
      </c>
      <c r="E4361" s="388" t="str">
        <f>IF(_xlfn.IFNA(VLOOKUP(A4361,$AG$3:$AH$83,2,FALSE),"")='11.1'!$D$5,TXM!D4361,"")</f>
        <v/>
      </c>
      <c r="F4361" t="str">
        <f>IFERROR(SMALL($E$5:$E$9000,ROWS($E$5:E4361)),"")</f>
        <v/>
      </c>
      <c r="I4361" s="371" t="s">
        <v>41</v>
      </c>
      <c r="J4361" t="s">
        <v>791</v>
      </c>
      <c r="K4361" s="372">
        <v>5081</v>
      </c>
      <c r="L4361" s="388">
        <f>ROWS(K$5:K4361)</f>
        <v>4357</v>
      </c>
      <c r="M4361" s="388" t="str">
        <f>IF(_xlfn.IFNA(VLOOKUP(I4361,$AG$3:$AH$83,2,FALSE),"")='11.1'!$D$5,TXM!L4361,"")</f>
        <v/>
      </c>
      <c r="N4361" t="str">
        <f>IFERROR(SMALL($M$5:$M$9000,ROWS($M$5:M4361)),"")</f>
        <v/>
      </c>
      <c r="P4361" t="s">
        <v>1639</v>
      </c>
      <c r="S4361" s="388">
        <f>ROWS(R$5:R4361)</f>
        <v>4357</v>
      </c>
      <c r="T4361" s="388" t="str">
        <f>IF(_xlfn.IFNA(VLOOKUP(P4361,$AG$3:$AH$83,2,FALSE),"")='11.1'!$D$5,TXM!S4361,"")</f>
        <v/>
      </c>
      <c r="U4361" t="str">
        <f>IFERROR(SMALL($T$5:$T$9000,ROWS($T$5:T4361)),"")</f>
        <v/>
      </c>
    </row>
    <row r="4362" spans="1:21" ht="14.4" customHeight="1" x14ac:dyDescent="0.3">
      <c r="A4362" t="s">
        <v>1639</v>
      </c>
      <c r="D4362" s="388">
        <f>ROWS(C$5:C4362)</f>
        <v>4358</v>
      </c>
      <c r="E4362" s="388" t="str">
        <f>IF(_xlfn.IFNA(VLOOKUP(A4362,$AG$3:$AH$83,2,FALSE),"")='11.1'!$D$5,TXM!D4362,"")</f>
        <v/>
      </c>
      <c r="F4362" t="str">
        <f>IFERROR(SMALL($E$5:$E$9000,ROWS($E$5:E4362)),"")</f>
        <v/>
      </c>
      <c r="I4362" s="371" t="s">
        <v>41</v>
      </c>
      <c r="J4362" t="s">
        <v>1265</v>
      </c>
      <c r="K4362" s="372">
        <v>1899</v>
      </c>
      <c r="L4362" s="388">
        <f>ROWS(K$5:K4362)</f>
        <v>4358</v>
      </c>
      <c r="M4362" s="388" t="str">
        <f>IF(_xlfn.IFNA(VLOOKUP(I4362,$AG$3:$AH$83,2,FALSE),"")='11.1'!$D$5,TXM!L4362,"")</f>
        <v/>
      </c>
      <c r="N4362" t="str">
        <f>IFERROR(SMALL($M$5:$M$9000,ROWS($M$5:M4362)),"")</f>
        <v/>
      </c>
      <c r="P4362" t="s">
        <v>1639</v>
      </c>
      <c r="S4362" s="388">
        <f>ROWS(R$5:R4362)</f>
        <v>4358</v>
      </c>
      <c r="T4362" s="388" t="str">
        <f>IF(_xlfn.IFNA(VLOOKUP(P4362,$AG$3:$AH$83,2,FALSE),"")='11.1'!$D$5,TXM!S4362,"")</f>
        <v/>
      </c>
      <c r="U4362" t="str">
        <f>IFERROR(SMALL($T$5:$T$9000,ROWS($T$5:T4362)),"")</f>
        <v/>
      </c>
    </row>
    <row r="4363" spans="1:21" ht="14.4" customHeight="1" x14ac:dyDescent="0.3">
      <c r="A4363" t="s">
        <v>1639</v>
      </c>
      <c r="D4363" s="388">
        <f>ROWS(C$5:C4363)</f>
        <v>4359</v>
      </c>
      <c r="E4363" s="388" t="str">
        <f>IF(_xlfn.IFNA(VLOOKUP(A4363,$AG$3:$AH$83,2,FALSE),"")='11.1'!$D$5,TXM!D4363,"")</f>
        <v/>
      </c>
      <c r="F4363" t="str">
        <f>IFERROR(SMALL($E$5:$E$9000,ROWS($E$5:E4363)),"")</f>
        <v/>
      </c>
      <c r="I4363" s="371" t="s">
        <v>41</v>
      </c>
      <c r="J4363" t="s">
        <v>1434</v>
      </c>
      <c r="K4363" s="372">
        <v>143</v>
      </c>
      <c r="L4363" s="388">
        <f>ROWS(K$5:K4363)</f>
        <v>4359</v>
      </c>
      <c r="M4363" s="388" t="str">
        <f>IF(_xlfn.IFNA(VLOOKUP(I4363,$AG$3:$AH$83,2,FALSE),"")='11.1'!$D$5,TXM!L4363,"")</f>
        <v/>
      </c>
      <c r="N4363" t="str">
        <f>IFERROR(SMALL($M$5:$M$9000,ROWS($M$5:M4363)),"")</f>
        <v/>
      </c>
      <c r="P4363" t="s">
        <v>1639</v>
      </c>
      <c r="S4363" s="388">
        <f>ROWS(R$5:R4363)</f>
        <v>4359</v>
      </c>
      <c r="T4363" s="388" t="str">
        <f>IF(_xlfn.IFNA(VLOOKUP(P4363,$AG$3:$AH$83,2,FALSE),"")='11.1'!$D$5,TXM!S4363,"")</f>
        <v/>
      </c>
      <c r="U4363" t="str">
        <f>IFERROR(SMALL($T$5:$T$9000,ROWS($T$5:T4363)),"")</f>
        <v/>
      </c>
    </row>
    <row r="4364" spans="1:21" ht="14.4" customHeight="1" x14ac:dyDescent="0.3">
      <c r="A4364" t="s">
        <v>1639</v>
      </c>
      <c r="D4364" s="388">
        <f>ROWS(C$5:C4364)</f>
        <v>4360</v>
      </c>
      <c r="E4364" s="388" t="str">
        <f>IF(_xlfn.IFNA(VLOOKUP(A4364,$AG$3:$AH$83,2,FALSE),"")='11.1'!$D$5,TXM!D4364,"")</f>
        <v/>
      </c>
      <c r="F4364" t="str">
        <f>IFERROR(SMALL($E$5:$E$9000,ROWS($E$5:E4364)),"")</f>
        <v/>
      </c>
      <c r="I4364" s="371" t="s">
        <v>41</v>
      </c>
      <c r="J4364" t="s">
        <v>865</v>
      </c>
      <c r="K4364" s="372">
        <v>88</v>
      </c>
      <c r="L4364" s="388">
        <f>ROWS(K$5:K4364)</f>
        <v>4360</v>
      </c>
      <c r="M4364" s="388" t="str">
        <f>IF(_xlfn.IFNA(VLOOKUP(I4364,$AG$3:$AH$83,2,FALSE),"")='11.1'!$D$5,TXM!L4364,"")</f>
        <v/>
      </c>
      <c r="N4364" t="str">
        <f>IFERROR(SMALL($M$5:$M$9000,ROWS($M$5:M4364)),"")</f>
        <v/>
      </c>
      <c r="P4364" t="s">
        <v>1639</v>
      </c>
      <c r="S4364" s="388">
        <f>ROWS(R$5:R4364)</f>
        <v>4360</v>
      </c>
      <c r="T4364" s="388" t="str">
        <f>IF(_xlfn.IFNA(VLOOKUP(P4364,$AG$3:$AH$83,2,FALSE),"")='11.1'!$D$5,TXM!S4364,"")</f>
        <v/>
      </c>
      <c r="U4364" t="str">
        <f>IFERROR(SMALL($T$5:$T$9000,ROWS($T$5:T4364)),"")</f>
        <v/>
      </c>
    </row>
    <row r="4365" spans="1:21" ht="14.4" customHeight="1" x14ac:dyDescent="0.3">
      <c r="A4365" t="s">
        <v>1639</v>
      </c>
      <c r="D4365" s="388">
        <f>ROWS(C$5:C4365)</f>
        <v>4361</v>
      </c>
      <c r="E4365" s="388" t="str">
        <f>IF(_xlfn.IFNA(VLOOKUP(A4365,$AG$3:$AH$83,2,FALSE),"")='11.1'!$D$5,TXM!D4365,"")</f>
        <v/>
      </c>
      <c r="F4365" t="str">
        <f>IFERROR(SMALL($E$5:$E$9000,ROWS($E$5:E4365)),"")</f>
        <v/>
      </c>
      <c r="I4365" s="371" t="s">
        <v>56</v>
      </c>
      <c r="J4365" t="s">
        <v>102</v>
      </c>
      <c r="K4365" s="372">
        <v>172816534</v>
      </c>
      <c r="L4365" s="388">
        <f>ROWS(K$5:K4365)</f>
        <v>4361</v>
      </c>
      <c r="M4365" s="388" t="str">
        <f>IF(_xlfn.IFNA(VLOOKUP(I4365,$AG$3:$AH$83,2,FALSE),"")='11.1'!$D$5,TXM!L4365,"")</f>
        <v/>
      </c>
      <c r="N4365" t="str">
        <f>IFERROR(SMALL($M$5:$M$9000,ROWS($M$5:M4365)),"")</f>
        <v/>
      </c>
      <c r="P4365" t="s">
        <v>1639</v>
      </c>
      <c r="S4365" s="388">
        <f>ROWS(R$5:R4365)</f>
        <v>4361</v>
      </c>
      <c r="T4365" s="388" t="str">
        <f>IF(_xlfn.IFNA(VLOOKUP(P4365,$AG$3:$AH$83,2,FALSE),"")='11.1'!$D$5,TXM!S4365,"")</f>
        <v/>
      </c>
      <c r="U4365" t="str">
        <f>IFERROR(SMALL($T$5:$T$9000,ROWS($T$5:T4365)),"")</f>
        <v/>
      </c>
    </row>
    <row r="4366" spans="1:21" ht="14.4" customHeight="1" x14ac:dyDescent="0.3">
      <c r="A4366" t="s">
        <v>1639</v>
      </c>
      <c r="D4366" s="388">
        <f>ROWS(C$5:C4366)</f>
        <v>4362</v>
      </c>
      <c r="E4366" s="388" t="str">
        <f>IF(_xlfn.IFNA(VLOOKUP(A4366,$AG$3:$AH$83,2,FALSE),"")='11.1'!$D$5,TXM!D4366,"")</f>
        <v/>
      </c>
      <c r="F4366" t="str">
        <f>IFERROR(SMALL($E$5:$E$9000,ROWS($E$5:E4366)),"")</f>
        <v/>
      </c>
      <c r="I4366" s="371" t="s">
        <v>56</v>
      </c>
      <c r="J4366" t="s">
        <v>863</v>
      </c>
      <c r="K4366" s="372">
        <v>113204149</v>
      </c>
      <c r="L4366" s="388">
        <f>ROWS(K$5:K4366)</f>
        <v>4362</v>
      </c>
      <c r="M4366" s="388" t="str">
        <f>IF(_xlfn.IFNA(VLOOKUP(I4366,$AG$3:$AH$83,2,FALSE),"")='11.1'!$D$5,TXM!L4366,"")</f>
        <v/>
      </c>
      <c r="N4366" t="str">
        <f>IFERROR(SMALL($M$5:$M$9000,ROWS($M$5:M4366)),"")</f>
        <v/>
      </c>
      <c r="P4366" t="s">
        <v>1639</v>
      </c>
      <c r="S4366" s="388">
        <f>ROWS(R$5:R4366)</f>
        <v>4362</v>
      </c>
      <c r="T4366" s="388" t="str">
        <f>IF(_xlfn.IFNA(VLOOKUP(P4366,$AG$3:$AH$83,2,FALSE),"")='11.1'!$D$5,TXM!S4366,"")</f>
        <v/>
      </c>
      <c r="U4366" t="str">
        <f>IFERROR(SMALL($T$5:$T$9000,ROWS($T$5:T4366)),"")</f>
        <v/>
      </c>
    </row>
    <row r="4367" spans="1:21" ht="14.4" customHeight="1" x14ac:dyDescent="0.3">
      <c r="A4367" t="s">
        <v>1639</v>
      </c>
      <c r="D4367" s="388">
        <f>ROWS(C$5:C4367)</f>
        <v>4363</v>
      </c>
      <c r="E4367" s="388" t="str">
        <f>IF(_xlfn.IFNA(VLOOKUP(A4367,$AG$3:$AH$83,2,FALSE),"")='11.1'!$D$5,TXM!D4367,"")</f>
        <v/>
      </c>
      <c r="F4367" t="str">
        <f>IFERROR(SMALL($E$5:$E$9000,ROWS($E$5:E4367)),"")</f>
        <v/>
      </c>
      <c r="I4367" s="371" t="s">
        <v>56</v>
      </c>
      <c r="J4367" t="s">
        <v>785</v>
      </c>
      <c r="K4367" s="372">
        <v>40824099</v>
      </c>
      <c r="L4367" s="388">
        <f>ROWS(K$5:K4367)</f>
        <v>4363</v>
      </c>
      <c r="M4367" s="388" t="str">
        <f>IF(_xlfn.IFNA(VLOOKUP(I4367,$AG$3:$AH$83,2,FALSE),"")='11.1'!$D$5,TXM!L4367,"")</f>
        <v/>
      </c>
      <c r="N4367" t="str">
        <f>IFERROR(SMALL($M$5:$M$9000,ROWS($M$5:M4367)),"")</f>
        <v/>
      </c>
      <c r="P4367" t="s">
        <v>1639</v>
      </c>
      <c r="S4367" s="388">
        <f>ROWS(R$5:R4367)</f>
        <v>4363</v>
      </c>
      <c r="T4367" s="388" t="str">
        <f>IF(_xlfn.IFNA(VLOOKUP(P4367,$AG$3:$AH$83,2,FALSE),"")='11.1'!$D$5,TXM!S4367,"")</f>
        <v/>
      </c>
      <c r="U4367" t="str">
        <f>IFERROR(SMALL($T$5:$T$9000,ROWS($T$5:T4367)),"")</f>
        <v/>
      </c>
    </row>
    <row r="4368" spans="1:21" ht="14.4" customHeight="1" x14ac:dyDescent="0.3">
      <c r="A4368" t="s">
        <v>1639</v>
      </c>
      <c r="D4368" s="388">
        <f>ROWS(C$5:C4368)</f>
        <v>4364</v>
      </c>
      <c r="E4368" s="388" t="str">
        <f>IF(_xlfn.IFNA(VLOOKUP(A4368,$AG$3:$AH$83,2,FALSE),"")='11.1'!$D$5,TXM!D4368,"")</f>
        <v/>
      </c>
      <c r="F4368" t="str">
        <f>IFERROR(SMALL($E$5:$E$9000,ROWS($E$5:E4368)),"")</f>
        <v/>
      </c>
      <c r="I4368" s="371" t="s">
        <v>56</v>
      </c>
      <c r="J4368" t="s">
        <v>1252</v>
      </c>
      <c r="K4368" s="372">
        <v>35738822</v>
      </c>
      <c r="L4368" s="388">
        <f>ROWS(K$5:K4368)</f>
        <v>4364</v>
      </c>
      <c r="M4368" s="388" t="str">
        <f>IF(_xlfn.IFNA(VLOOKUP(I4368,$AG$3:$AH$83,2,FALSE),"")='11.1'!$D$5,TXM!L4368,"")</f>
        <v/>
      </c>
      <c r="N4368" t="str">
        <f>IFERROR(SMALL($M$5:$M$9000,ROWS($M$5:M4368)),"")</f>
        <v/>
      </c>
      <c r="P4368" t="s">
        <v>1639</v>
      </c>
      <c r="S4368" s="388">
        <f>ROWS(R$5:R4368)</f>
        <v>4364</v>
      </c>
      <c r="T4368" s="388" t="str">
        <f>IF(_xlfn.IFNA(VLOOKUP(P4368,$AG$3:$AH$83,2,FALSE),"")='11.1'!$D$5,TXM!S4368,"")</f>
        <v/>
      </c>
      <c r="U4368" t="str">
        <f>IFERROR(SMALL($T$5:$T$9000,ROWS($T$5:T4368)),"")</f>
        <v/>
      </c>
    </row>
    <row r="4369" spans="1:21" ht="14.4" customHeight="1" x14ac:dyDescent="0.3">
      <c r="A4369" t="s">
        <v>1639</v>
      </c>
      <c r="D4369" s="388">
        <f>ROWS(C$5:C4369)</f>
        <v>4365</v>
      </c>
      <c r="E4369" s="388" t="str">
        <f>IF(_xlfn.IFNA(VLOOKUP(A4369,$AG$3:$AH$83,2,FALSE),"")='11.1'!$D$5,TXM!D4369,"")</f>
        <v/>
      </c>
      <c r="F4369" t="str">
        <f>IFERROR(SMALL($E$5:$E$9000,ROWS($E$5:E4369)),"")</f>
        <v/>
      </c>
      <c r="I4369" s="371" t="s">
        <v>56</v>
      </c>
      <c r="J4369" t="s">
        <v>865</v>
      </c>
      <c r="K4369" s="372">
        <v>31236991</v>
      </c>
      <c r="L4369" s="388">
        <f>ROWS(K$5:K4369)</f>
        <v>4365</v>
      </c>
      <c r="M4369" s="388" t="str">
        <f>IF(_xlfn.IFNA(VLOOKUP(I4369,$AG$3:$AH$83,2,FALSE),"")='11.1'!$D$5,TXM!L4369,"")</f>
        <v/>
      </c>
      <c r="N4369" t="str">
        <f>IFERROR(SMALL($M$5:$M$9000,ROWS($M$5:M4369)),"")</f>
        <v/>
      </c>
      <c r="P4369" t="s">
        <v>1639</v>
      </c>
      <c r="S4369" s="388">
        <f>ROWS(R$5:R4369)</f>
        <v>4365</v>
      </c>
      <c r="T4369" s="388" t="str">
        <f>IF(_xlfn.IFNA(VLOOKUP(P4369,$AG$3:$AH$83,2,FALSE),"")='11.1'!$D$5,TXM!S4369,"")</f>
        <v/>
      </c>
      <c r="U4369" t="str">
        <f>IFERROR(SMALL($T$5:$T$9000,ROWS($T$5:T4369)),"")</f>
        <v/>
      </c>
    </row>
    <row r="4370" spans="1:21" ht="14.4" customHeight="1" x14ac:dyDescent="0.3">
      <c r="A4370" t="s">
        <v>1639</v>
      </c>
      <c r="D4370" s="388">
        <f>ROWS(C$5:C4370)</f>
        <v>4366</v>
      </c>
      <c r="E4370" s="388" t="str">
        <f>IF(_xlfn.IFNA(VLOOKUP(A4370,$AG$3:$AH$83,2,FALSE),"")='11.1'!$D$5,TXM!D4370,"")</f>
        <v/>
      </c>
      <c r="F4370" t="str">
        <f>IFERROR(SMALL($E$5:$E$9000,ROWS($E$5:E4370)),"")</f>
        <v/>
      </c>
      <c r="I4370" s="371" t="s">
        <v>56</v>
      </c>
      <c r="J4370" t="s">
        <v>107</v>
      </c>
      <c r="K4370" s="372">
        <v>22525099</v>
      </c>
      <c r="L4370" s="388">
        <f>ROWS(K$5:K4370)</f>
        <v>4366</v>
      </c>
      <c r="M4370" s="388" t="str">
        <f>IF(_xlfn.IFNA(VLOOKUP(I4370,$AG$3:$AH$83,2,FALSE),"")='11.1'!$D$5,TXM!L4370,"")</f>
        <v/>
      </c>
      <c r="N4370" t="str">
        <f>IFERROR(SMALL($M$5:$M$9000,ROWS($M$5:M4370)),"")</f>
        <v/>
      </c>
      <c r="P4370" t="s">
        <v>1639</v>
      </c>
      <c r="S4370" s="388">
        <f>ROWS(R$5:R4370)</f>
        <v>4366</v>
      </c>
      <c r="T4370" s="388" t="str">
        <f>IF(_xlfn.IFNA(VLOOKUP(P4370,$AG$3:$AH$83,2,FALSE),"")='11.1'!$D$5,TXM!S4370,"")</f>
        <v/>
      </c>
      <c r="U4370" t="str">
        <f>IFERROR(SMALL($T$5:$T$9000,ROWS($T$5:T4370)),"")</f>
        <v/>
      </c>
    </row>
    <row r="4371" spans="1:21" ht="14.4" customHeight="1" x14ac:dyDescent="0.3">
      <c r="A4371" t="s">
        <v>1639</v>
      </c>
      <c r="D4371" s="388">
        <f>ROWS(C$5:C4371)</f>
        <v>4367</v>
      </c>
      <c r="E4371" s="388" t="str">
        <f>IF(_xlfn.IFNA(VLOOKUP(A4371,$AG$3:$AH$83,2,FALSE),"")='11.1'!$D$5,TXM!D4371,"")</f>
        <v/>
      </c>
      <c r="F4371" t="str">
        <f>IFERROR(SMALL($E$5:$E$9000,ROWS($E$5:E4371)),"")</f>
        <v/>
      </c>
      <c r="I4371" s="371" t="s">
        <v>56</v>
      </c>
      <c r="J4371" t="s">
        <v>823</v>
      </c>
      <c r="K4371" s="372">
        <v>19005626</v>
      </c>
      <c r="L4371" s="388">
        <f>ROWS(K$5:K4371)</f>
        <v>4367</v>
      </c>
      <c r="M4371" s="388" t="str">
        <f>IF(_xlfn.IFNA(VLOOKUP(I4371,$AG$3:$AH$83,2,FALSE),"")='11.1'!$D$5,TXM!L4371,"")</f>
        <v/>
      </c>
      <c r="N4371" t="str">
        <f>IFERROR(SMALL($M$5:$M$9000,ROWS($M$5:M4371)),"")</f>
        <v/>
      </c>
      <c r="P4371" t="s">
        <v>1639</v>
      </c>
      <c r="S4371" s="388">
        <f>ROWS(R$5:R4371)</f>
        <v>4367</v>
      </c>
      <c r="T4371" s="388" t="str">
        <f>IF(_xlfn.IFNA(VLOOKUP(P4371,$AG$3:$AH$83,2,FALSE),"")='11.1'!$D$5,TXM!S4371,"")</f>
        <v/>
      </c>
      <c r="U4371" t="str">
        <f>IFERROR(SMALL($T$5:$T$9000,ROWS($T$5:T4371)),"")</f>
        <v/>
      </c>
    </row>
    <row r="4372" spans="1:21" ht="14.4" customHeight="1" x14ac:dyDescent="0.3">
      <c r="A4372" t="s">
        <v>1639</v>
      </c>
      <c r="D4372" s="388">
        <f>ROWS(C$5:C4372)</f>
        <v>4368</v>
      </c>
      <c r="E4372" s="388" t="str">
        <f>IF(_xlfn.IFNA(VLOOKUP(A4372,$AG$3:$AH$83,2,FALSE),"")='11.1'!$D$5,TXM!D4372,"")</f>
        <v/>
      </c>
      <c r="F4372" t="str">
        <f>IFERROR(SMALL($E$5:$E$9000,ROWS($E$5:E4372)),"")</f>
        <v/>
      </c>
      <c r="I4372" s="371" t="s">
        <v>56</v>
      </c>
      <c r="J4372" t="s">
        <v>1402</v>
      </c>
      <c r="K4372" s="372">
        <v>11300480</v>
      </c>
      <c r="L4372" s="388">
        <f>ROWS(K$5:K4372)</f>
        <v>4368</v>
      </c>
      <c r="M4372" s="388" t="str">
        <f>IF(_xlfn.IFNA(VLOOKUP(I4372,$AG$3:$AH$83,2,FALSE),"")='11.1'!$D$5,TXM!L4372,"")</f>
        <v/>
      </c>
      <c r="N4372" t="str">
        <f>IFERROR(SMALL($M$5:$M$9000,ROWS($M$5:M4372)),"")</f>
        <v/>
      </c>
      <c r="P4372" t="s">
        <v>1639</v>
      </c>
      <c r="S4372" s="388">
        <f>ROWS(R$5:R4372)</f>
        <v>4368</v>
      </c>
      <c r="T4372" s="388" t="str">
        <f>IF(_xlfn.IFNA(VLOOKUP(P4372,$AG$3:$AH$83,2,FALSE),"")='11.1'!$D$5,TXM!S4372,"")</f>
        <v/>
      </c>
      <c r="U4372" t="str">
        <f>IFERROR(SMALL($T$5:$T$9000,ROWS($T$5:T4372)),"")</f>
        <v/>
      </c>
    </row>
    <row r="4373" spans="1:21" ht="14.4" customHeight="1" x14ac:dyDescent="0.3">
      <c r="A4373" t="s">
        <v>1639</v>
      </c>
      <c r="D4373" s="388">
        <f>ROWS(C$5:C4373)</f>
        <v>4369</v>
      </c>
      <c r="E4373" s="388" t="str">
        <f>IF(_xlfn.IFNA(VLOOKUP(A4373,$AG$3:$AH$83,2,FALSE),"")='11.1'!$D$5,TXM!D4373,"")</f>
        <v/>
      </c>
      <c r="F4373" t="str">
        <f>IFERROR(SMALL($E$5:$E$9000,ROWS($E$5:E4373)),"")</f>
        <v/>
      </c>
      <c r="I4373" s="371" t="s">
        <v>56</v>
      </c>
      <c r="J4373" t="s">
        <v>849</v>
      </c>
      <c r="K4373" s="372">
        <v>9649363</v>
      </c>
      <c r="L4373" s="388">
        <f>ROWS(K$5:K4373)</f>
        <v>4369</v>
      </c>
      <c r="M4373" s="388" t="str">
        <f>IF(_xlfn.IFNA(VLOOKUP(I4373,$AG$3:$AH$83,2,FALSE),"")='11.1'!$D$5,TXM!L4373,"")</f>
        <v/>
      </c>
      <c r="N4373" t="str">
        <f>IFERROR(SMALL($M$5:$M$9000,ROWS($M$5:M4373)),"")</f>
        <v/>
      </c>
      <c r="P4373" t="s">
        <v>1639</v>
      </c>
      <c r="S4373" s="388">
        <f>ROWS(R$5:R4373)</f>
        <v>4369</v>
      </c>
      <c r="T4373" s="388" t="str">
        <f>IF(_xlfn.IFNA(VLOOKUP(P4373,$AG$3:$AH$83,2,FALSE),"")='11.1'!$D$5,TXM!S4373,"")</f>
        <v/>
      </c>
      <c r="U4373" t="str">
        <f>IFERROR(SMALL($T$5:$T$9000,ROWS($T$5:T4373)),"")</f>
        <v/>
      </c>
    </row>
    <row r="4374" spans="1:21" ht="14.4" customHeight="1" x14ac:dyDescent="0.3">
      <c r="A4374" t="s">
        <v>1639</v>
      </c>
      <c r="D4374" s="388">
        <f>ROWS(C$5:C4374)</f>
        <v>4370</v>
      </c>
      <c r="E4374" s="388" t="str">
        <f>IF(_xlfn.IFNA(VLOOKUP(A4374,$AG$3:$AH$83,2,FALSE),"")='11.1'!$D$5,TXM!D4374,"")</f>
        <v/>
      </c>
      <c r="F4374" t="str">
        <f>IFERROR(SMALL($E$5:$E$9000,ROWS($E$5:E4374)),"")</f>
        <v/>
      </c>
      <c r="I4374" s="371" t="s">
        <v>56</v>
      </c>
      <c r="J4374" t="s">
        <v>821</v>
      </c>
      <c r="K4374" s="372">
        <v>7745512</v>
      </c>
      <c r="L4374" s="388">
        <f>ROWS(K$5:K4374)</f>
        <v>4370</v>
      </c>
      <c r="M4374" s="388" t="str">
        <f>IF(_xlfn.IFNA(VLOOKUP(I4374,$AG$3:$AH$83,2,FALSE),"")='11.1'!$D$5,TXM!L4374,"")</f>
        <v/>
      </c>
      <c r="N4374" t="str">
        <f>IFERROR(SMALL($M$5:$M$9000,ROWS($M$5:M4374)),"")</f>
        <v/>
      </c>
      <c r="P4374" t="s">
        <v>1639</v>
      </c>
      <c r="S4374" s="388">
        <f>ROWS(R$5:R4374)</f>
        <v>4370</v>
      </c>
      <c r="T4374" s="388" t="str">
        <f>IF(_xlfn.IFNA(VLOOKUP(P4374,$AG$3:$AH$83,2,FALSE),"")='11.1'!$D$5,TXM!S4374,"")</f>
        <v/>
      </c>
      <c r="U4374" t="str">
        <f>IFERROR(SMALL($T$5:$T$9000,ROWS($T$5:T4374)),"")</f>
        <v/>
      </c>
    </row>
    <row r="4375" spans="1:21" ht="14.4" customHeight="1" x14ac:dyDescent="0.3">
      <c r="A4375" t="s">
        <v>1639</v>
      </c>
      <c r="D4375" s="388">
        <f>ROWS(C$5:C4375)</f>
        <v>4371</v>
      </c>
      <c r="E4375" s="388" t="str">
        <f>IF(_xlfn.IFNA(VLOOKUP(A4375,$AG$3:$AH$83,2,FALSE),"")='11.1'!$D$5,TXM!D4375,"")</f>
        <v/>
      </c>
      <c r="F4375" t="str">
        <f>IFERROR(SMALL($E$5:$E$9000,ROWS($E$5:E4375)),"")</f>
        <v/>
      </c>
      <c r="I4375" s="371" t="s">
        <v>56</v>
      </c>
      <c r="J4375" t="s">
        <v>1265</v>
      </c>
      <c r="K4375" s="372">
        <v>6675594</v>
      </c>
      <c r="L4375" s="388">
        <f>ROWS(K$5:K4375)</f>
        <v>4371</v>
      </c>
      <c r="M4375" s="388" t="str">
        <f>IF(_xlfn.IFNA(VLOOKUP(I4375,$AG$3:$AH$83,2,FALSE),"")='11.1'!$D$5,TXM!L4375,"")</f>
        <v/>
      </c>
      <c r="N4375" t="str">
        <f>IFERROR(SMALL($M$5:$M$9000,ROWS($M$5:M4375)),"")</f>
        <v/>
      </c>
      <c r="P4375" t="s">
        <v>1639</v>
      </c>
      <c r="S4375" s="388">
        <f>ROWS(R$5:R4375)</f>
        <v>4371</v>
      </c>
      <c r="T4375" s="388" t="str">
        <f>IF(_xlfn.IFNA(VLOOKUP(P4375,$AG$3:$AH$83,2,FALSE),"")='11.1'!$D$5,TXM!S4375,"")</f>
        <v/>
      </c>
      <c r="U4375" t="str">
        <f>IFERROR(SMALL($T$5:$T$9000,ROWS($T$5:T4375)),"")</f>
        <v/>
      </c>
    </row>
    <row r="4376" spans="1:21" ht="14.4" customHeight="1" x14ac:dyDescent="0.3">
      <c r="A4376" t="s">
        <v>1639</v>
      </c>
      <c r="D4376" s="388">
        <f>ROWS(C$5:C4376)</f>
        <v>4372</v>
      </c>
      <c r="E4376" s="388" t="str">
        <f>IF(_xlfn.IFNA(VLOOKUP(A4376,$AG$3:$AH$83,2,FALSE),"")='11.1'!$D$5,TXM!D4376,"")</f>
        <v/>
      </c>
      <c r="F4376" t="str">
        <f>IFERROR(SMALL($E$5:$E$9000,ROWS($E$5:E4376)),"")</f>
        <v/>
      </c>
      <c r="I4376" s="371" t="s">
        <v>56</v>
      </c>
      <c r="J4376" t="s">
        <v>1005</v>
      </c>
      <c r="K4376" s="372">
        <v>5951050</v>
      </c>
      <c r="L4376" s="388">
        <f>ROWS(K$5:K4376)</f>
        <v>4372</v>
      </c>
      <c r="M4376" s="388" t="str">
        <f>IF(_xlfn.IFNA(VLOOKUP(I4376,$AG$3:$AH$83,2,FALSE),"")='11.1'!$D$5,TXM!L4376,"")</f>
        <v/>
      </c>
      <c r="N4376" t="str">
        <f>IFERROR(SMALL($M$5:$M$9000,ROWS($M$5:M4376)),"")</f>
        <v/>
      </c>
      <c r="P4376" t="s">
        <v>1639</v>
      </c>
      <c r="S4376" s="388">
        <f>ROWS(R$5:R4376)</f>
        <v>4372</v>
      </c>
      <c r="T4376" s="388" t="str">
        <f>IF(_xlfn.IFNA(VLOOKUP(P4376,$AG$3:$AH$83,2,FALSE),"")='11.1'!$D$5,TXM!S4376,"")</f>
        <v/>
      </c>
      <c r="U4376" t="str">
        <f>IFERROR(SMALL($T$5:$T$9000,ROWS($T$5:T4376)),"")</f>
        <v/>
      </c>
    </row>
    <row r="4377" spans="1:21" ht="14.4" customHeight="1" x14ac:dyDescent="0.3">
      <c r="A4377" t="s">
        <v>1639</v>
      </c>
      <c r="D4377" s="388">
        <f>ROWS(C$5:C4377)</f>
        <v>4373</v>
      </c>
      <c r="E4377" s="388" t="str">
        <f>IF(_xlfn.IFNA(VLOOKUP(A4377,$AG$3:$AH$83,2,FALSE),"")='11.1'!$D$5,TXM!D4377,"")</f>
        <v/>
      </c>
      <c r="F4377" t="str">
        <f>IFERROR(SMALL($E$5:$E$9000,ROWS($E$5:E4377)),"")</f>
        <v/>
      </c>
      <c r="I4377" s="371" t="s">
        <v>56</v>
      </c>
      <c r="J4377" t="s">
        <v>1000</v>
      </c>
      <c r="K4377" s="372">
        <v>5867582</v>
      </c>
      <c r="L4377" s="388">
        <f>ROWS(K$5:K4377)</f>
        <v>4373</v>
      </c>
      <c r="M4377" s="388" t="str">
        <f>IF(_xlfn.IFNA(VLOOKUP(I4377,$AG$3:$AH$83,2,FALSE),"")='11.1'!$D$5,TXM!L4377,"")</f>
        <v/>
      </c>
      <c r="N4377" t="str">
        <f>IFERROR(SMALL($M$5:$M$9000,ROWS($M$5:M4377)),"")</f>
        <v/>
      </c>
      <c r="P4377" t="s">
        <v>1639</v>
      </c>
      <c r="S4377" s="388">
        <f>ROWS(R$5:R4377)</f>
        <v>4373</v>
      </c>
      <c r="T4377" s="388" t="str">
        <f>IF(_xlfn.IFNA(VLOOKUP(P4377,$AG$3:$AH$83,2,FALSE),"")='11.1'!$D$5,TXM!S4377,"")</f>
        <v/>
      </c>
      <c r="U4377" t="str">
        <f>IFERROR(SMALL($T$5:$T$9000,ROWS($T$5:T4377)),"")</f>
        <v/>
      </c>
    </row>
    <row r="4378" spans="1:21" ht="14.4" customHeight="1" x14ac:dyDescent="0.3">
      <c r="A4378" t="s">
        <v>1639</v>
      </c>
      <c r="D4378" s="388">
        <f>ROWS(C$5:C4378)</f>
        <v>4374</v>
      </c>
      <c r="E4378" s="388" t="str">
        <f>IF(_xlfn.IFNA(VLOOKUP(A4378,$AG$3:$AH$83,2,FALSE),"")='11.1'!$D$5,TXM!D4378,"")</f>
        <v/>
      </c>
      <c r="F4378" t="str">
        <f>IFERROR(SMALL($E$5:$E$9000,ROWS($E$5:E4378)),"")</f>
        <v/>
      </c>
      <c r="I4378" s="371" t="s">
        <v>56</v>
      </c>
      <c r="J4378" t="s">
        <v>799</v>
      </c>
      <c r="K4378" s="372">
        <v>3795144</v>
      </c>
      <c r="L4378" s="388">
        <f>ROWS(K$5:K4378)</f>
        <v>4374</v>
      </c>
      <c r="M4378" s="388" t="str">
        <f>IF(_xlfn.IFNA(VLOOKUP(I4378,$AG$3:$AH$83,2,FALSE),"")='11.1'!$D$5,TXM!L4378,"")</f>
        <v/>
      </c>
      <c r="N4378" t="str">
        <f>IFERROR(SMALL($M$5:$M$9000,ROWS($M$5:M4378)),"")</f>
        <v/>
      </c>
      <c r="P4378" t="s">
        <v>1639</v>
      </c>
      <c r="S4378" s="388">
        <f>ROWS(R$5:R4378)</f>
        <v>4374</v>
      </c>
      <c r="T4378" s="388" t="str">
        <f>IF(_xlfn.IFNA(VLOOKUP(P4378,$AG$3:$AH$83,2,FALSE),"")='11.1'!$D$5,TXM!S4378,"")</f>
        <v/>
      </c>
      <c r="U4378" t="str">
        <f>IFERROR(SMALL($T$5:$T$9000,ROWS($T$5:T4378)),"")</f>
        <v/>
      </c>
    </row>
    <row r="4379" spans="1:21" ht="14.4" customHeight="1" x14ac:dyDescent="0.3">
      <c r="A4379" t="s">
        <v>1639</v>
      </c>
      <c r="D4379" s="388">
        <f>ROWS(C$5:C4379)</f>
        <v>4375</v>
      </c>
      <c r="E4379" s="388" t="str">
        <f>IF(_xlfn.IFNA(VLOOKUP(A4379,$AG$3:$AH$83,2,FALSE),"")='11.1'!$D$5,TXM!D4379,"")</f>
        <v/>
      </c>
      <c r="F4379" t="str">
        <f>IFERROR(SMALL($E$5:$E$9000,ROWS($E$5:E4379)),"")</f>
        <v/>
      </c>
      <c r="I4379" s="371" t="s">
        <v>56</v>
      </c>
      <c r="J4379" t="s">
        <v>105</v>
      </c>
      <c r="K4379" s="372">
        <v>3555687</v>
      </c>
      <c r="L4379" s="388">
        <f>ROWS(K$5:K4379)</f>
        <v>4375</v>
      </c>
      <c r="M4379" s="388" t="str">
        <f>IF(_xlfn.IFNA(VLOOKUP(I4379,$AG$3:$AH$83,2,FALSE),"")='11.1'!$D$5,TXM!L4379,"")</f>
        <v/>
      </c>
      <c r="N4379" t="str">
        <f>IFERROR(SMALL($M$5:$M$9000,ROWS($M$5:M4379)),"")</f>
        <v/>
      </c>
      <c r="P4379" t="s">
        <v>1639</v>
      </c>
      <c r="S4379" s="388">
        <f>ROWS(R$5:R4379)</f>
        <v>4375</v>
      </c>
      <c r="T4379" s="388" t="str">
        <f>IF(_xlfn.IFNA(VLOOKUP(P4379,$AG$3:$AH$83,2,FALSE),"")='11.1'!$D$5,TXM!S4379,"")</f>
        <v/>
      </c>
      <c r="U4379" t="str">
        <f>IFERROR(SMALL($T$5:$T$9000,ROWS($T$5:T4379)),"")</f>
        <v/>
      </c>
    </row>
    <row r="4380" spans="1:21" ht="14.4" customHeight="1" x14ac:dyDescent="0.3">
      <c r="A4380" t="s">
        <v>1639</v>
      </c>
      <c r="D4380" s="388">
        <f>ROWS(C$5:C4380)</f>
        <v>4376</v>
      </c>
      <c r="E4380" s="388" t="str">
        <f>IF(_xlfn.IFNA(VLOOKUP(A4380,$AG$3:$AH$83,2,FALSE),"")='11.1'!$D$5,TXM!D4380,"")</f>
        <v/>
      </c>
      <c r="F4380" t="str">
        <f>IFERROR(SMALL($E$5:$E$9000,ROWS($E$5:E4380)),"")</f>
        <v/>
      </c>
      <c r="I4380" s="371" t="s">
        <v>56</v>
      </c>
      <c r="J4380" t="s">
        <v>775</v>
      </c>
      <c r="K4380" s="372">
        <v>2905099</v>
      </c>
      <c r="L4380" s="388">
        <f>ROWS(K$5:K4380)</f>
        <v>4376</v>
      </c>
      <c r="M4380" s="388" t="str">
        <f>IF(_xlfn.IFNA(VLOOKUP(I4380,$AG$3:$AH$83,2,FALSE),"")='11.1'!$D$5,TXM!L4380,"")</f>
        <v/>
      </c>
      <c r="N4380" t="str">
        <f>IFERROR(SMALL($M$5:$M$9000,ROWS($M$5:M4380)),"")</f>
        <v/>
      </c>
      <c r="P4380" t="s">
        <v>1639</v>
      </c>
      <c r="S4380" s="388">
        <f>ROWS(R$5:R4380)</f>
        <v>4376</v>
      </c>
      <c r="T4380" s="388" t="str">
        <f>IF(_xlfn.IFNA(VLOOKUP(P4380,$AG$3:$AH$83,2,FALSE),"")='11.1'!$D$5,TXM!S4380,"")</f>
        <v/>
      </c>
      <c r="U4380" t="str">
        <f>IFERROR(SMALL($T$5:$T$9000,ROWS($T$5:T4380)),"")</f>
        <v/>
      </c>
    </row>
    <row r="4381" spans="1:21" ht="14.4" customHeight="1" x14ac:dyDescent="0.3">
      <c r="A4381" t="s">
        <v>1639</v>
      </c>
      <c r="D4381" s="388">
        <f>ROWS(C$5:C4381)</f>
        <v>4377</v>
      </c>
      <c r="E4381" s="388" t="str">
        <f>IF(_xlfn.IFNA(VLOOKUP(A4381,$AG$3:$AH$83,2,FALSE),"")='11.1'!$D$5,TXM!D4381,"")</f>
        <v/>
      </c>
      <c r="F4381" t="str">
        <f>IFERROR(SMALL($E$5:$E$9000,ROWS($E$5:E4381)),"")</f>
        <v/>
      </c>
      <c r="I4381" s="371" t="s">
        <v>56</v>
      </c>
      <c r="J4381" t="s">
        <v>1275</v>
      </c>
      <c r="K4381" s="372">
        <v>2747999</v>
      </c>
      <c r="L4381" s="388">
        <f>ROWS(K$5:K4381)</f>
        <v>4377</v>
      </c>
      <c r="M4381" s="388" t="str">
        <f>IF(_xlfn.IFNA(VLOOKUP(I4381,$AG$3:$AH$83,2,FALSE),"")='11.1'!$D$5,TXM!L4381,"")</f>
        <v/>
      </c>
      <c r="N4381" t="str">
        <f>IFERROR(SMALL($M$5:$M$9000,ROWS($M$5:M4381)),"")</f>
        <v/>
      </c>
      <c r="P4381" t="s">
        <v>1639</v>
      </c>
      <c r="S4381" s="388">
        <f>ROWS(R$5:R4381)</f>
        <v>4377</v>
      </c>
      <c r="T4381" s="388" t="str">
        <f>IF(_xlfn.IFNA(VLOOKUP(P4381,$AG$3:$AH$83,2,FALSE),"")='11.1'!$D$5,TXM!S4381,"")</f>
        <v/>
      </c>
      <c r="U4381" t="str">
        <f>IFERROR(SMALL($T$5:$T$9000,ROWS($T$5:T4381)),"")</f>
        <v/>
      </c>
    </row>
    <row r="4382" spans="1:21" ht="14.4" customHeight="1" x14ac:dyDescent="0.3">
      <c r="A4382" t="s">
        <v>1639</v>
      </c>
      <c r="D4382" s="388">
        <f>ROWS(C$5:C4382)</f>
        <v>4378</v>
      </c>
      <c r="E4382" s="388" t="str">
        <f>IF(_xlfn.IFNA(VLOOKUP(A4382,$AG$3:$AH$83,2,FALSE),"")='11.1'!$D$5,TXM!D4382,"")</f>
        <v/>
      </c>
      <c r="F4382" t="str">
        <f>IFERROR(SMALL($E$5:$E$9000,ROWS($E$5:E4382)),"")</f>
        <v/>
      </c>
      <c r="I4382" s="371" t="s">
        <v>56</v>
      </c>
      <c r="J4382" t="s">
        <v>95</v>
      </c>
      <c r="K4382" s="372">
        <v>2690102</v>
      </c>
      <c r="L4382" s="388">
        <f>ROWS(K$5:K4382)</f>
        <v>4378</v>
      </c>
      <c r="M4382" s="388" t="str">
        <f>IF(_xlfn.IFNA(VLOOKUP(I4382,$AG$3:$AH$83,2,FALSE),"")='11.1'!$D$5,TXM!L4382,"")</f>
        <v/>
      </c>
      <c r="N4382" t="str">
        <f>IFERROR(SMALL($M$5:$M$9000,ROWS($M$5:M4382)),"")</f>
        <v/>
      </c>
      <c r="P4382" t="s">
        <v>1639</v>
      </c>
      <c r="S4382" s="388">
        <f>ROWS(R$5:R4382)</f>
        <v>4378</v>
      </c>
      <c r="T4382" s="388" t="str">
        <f>IF(_xlfn.IFNA(VLOOKUP(P4382,$AG$3:$AH$83,2,FALSE),"")='11.1'!$D$5,TXM!S4382,"")</f>
        <v/>
      </c>
      <c r="U4382" t="str">
        <f>IFERROR(SMALL($T$5:$T$9000,ROWS($T$5:T4382)),"")</f>
        <v/>
      </c>
    </row>
    <row r="4383" spans="1:21" ht="14.4" customHeight="1" x14ac:dyDescent="0.3">
      <c r="A4383" t="s">
        <v>1639</v>
      </c>
      <c r="D4383" s="388">
        <f>ROWS(C$5:C4383)</f>
        <v>4379</v>
      </c>
      <c r="E4383" s="388" t="str">
        <f>IF(_xlfn.IFNA(VLOOKUP(A4383,$AG$3:$AH$83,2,FALSE),"")='11.1'!$D$5,TXM!D4383,"")</f>
        <v/>
      </c>
      <c r="F4383" t="str">
        <f>IFERROR(SMALL($E$5:$E$9000,ROWS($E$5:E4383)),"")</f>
        <v/>
      </c>
      <c r="I4383" s="371" t="s">
        <v>56</v>
      </c>
      <c r="J4383" t="s">
        <v>91</v>
      </c>
      <c r="K4383" s="372">
        <v>2333478</v>
      </c>
      <c r="L4383" s="388">
        <f>ROWS(K$5:K4383)</f>
        <v>4379</v>
      </c>
      <c r="M4383" s="388" t="str">
        <f>IF(_xlfn.IFNA(VLOOKUP(I4383,$AG$3:$AH$83,2,FALSE),"")='11.1'!$D$5,TXM!L4383,"")</f>
        <v/>
      </c>
      <c r="N4383" t="str">
        <f>IFERROR(SMALL($M$5:$M$9000,ROWS($M$5:M4383)),"")</f>
        <v/>
      </c>
      <c r="P4383" t="s">
        <v>1639</v>
      </c>
      <c r="S4383" s="388">
        <f>ROWS(R$5:R4383)</f>
        <v>4379</v>
      </c>
      <c r="T4383" s="388" t="str">
        <f>IF(_xlfn.IFNA(VLOOKUP(P4383,$AG$3:$AH$83,2,FALSE),"")='11.1'!$D$5,TXM!S4383,"")</f>
        <v/>
      </c>
      <c r="U4383" t="str">
        <f>IFERROR(SMALL($T$5:$T$9000,ROWS($T$5:T4383)),"")</f>
        <v/>
      </c>
    </row>
    <row r="4384" spans="1:21" ht="14.4" customHeight="1" x14ac:dyDescent="0.3">
      <c r="A4384" t="s">
        <v>1639</v>
      </c>
      <c r="D4384" s="388">
        <f>ROWS(C$5:C4384)</f>
        <v>4380</v>
      </c>
      <c r="E4384" s="388" t="str">
        <f>IF(_xlfn.IFNA(VLOOKUP(A4384,$AG$3:$AH$83,2,FALSE),"")='11.1'!$D$5,TXM!D4384,"")</f>
        <v/>
      </c>
      <c r="F4384" t="str">
        <f>IFERROR(SMALL($E$5:$E$9000,ROWS($E$5:E4384)),"")</f>
        <v/>
      </c>
      <c r="I4384" s="371" t="s">
        <v>56</v>
      </c>
      <c r="J4384" t="s">
        <v>841</v>
      </c>
      <c r="K4384" s="372">
        <v>2221582</v>
      </c>
      <c r="L4384" s="388">
        <f>ROWS(K$5:K4384)</f>
        <v>4380</v>
      </c>
      <c r="M4384" s="388" t="str">
        <f>IF(_xlfn.IFNA(VLOOKUP(I4384,$AG$3:$AH$83,2,FALSE),"")='11.1'!$D$5,TXM!L4384,"")</f>
        <v/>
      </c>
      <c r="N4384" t="str">
        <f>IFERROR(SMALL($M$5:$M$9000,ROWS($M$5:M4384)),"")</f>
        <v/>
      </c>
      <c r="P4384" t="s">
        <v>1639</v>
      </c>
      <c r="S4384" s="388">
        <f>ROWS(R$5:R4384)</f>
        <v>4380</v>
      </c>
      <c r="T4384" s="388" t="str">
        <f>IF(_xlfn.IFNA(VLOOKUP(P4384,$AG$3:$AH$83,2,FALSE),"")='11.1'!$D$5,TXM!S4384,"")</f>
        <v/>
      </c>
      <c r="U4384" t="str">
        <f>IFERROR(SMALL($T$5:$T$9000,ROWS($T$5:T4384)),"")</f>
        <v/>
      </c>
    </row>
    <row r="4385" spans="1:21" ht="14.4" customHeight="1" x14ac:dyDescent="0.3">
      <c r="A4385" t="s">
        <v>1639</v>
      </c>
      <c r="D4385" s="388">
        <f>ROWS(C$5:C4385)</f>
        <v>4381</v>
      </c>
      <c r="E4385" s="388" t="str">
        <f>IF(_xlfn.IFNA(VLOOKUP(A4385,$AG$3:$AH$83,2,FALSE),"")='11.1'!$D$5,TXM!D4385,"")</f>
        <v/>
      </c>
      <c r="F4385" t="str">
        <f>IFERROR(SMALL($E$5:$E$9000,ROWS($E$5:E4385)),"")</f>
        <v/>
      </c>
      <c r="I4385" s="371" t="s">
        <v>56</v>
      </c>
      <c r="J4385" t="s">
        <v>106</v>
      </c>
      <c r="K4385" s="372">
        <v>1933027</v>
      </c>
      <c r="L4385" s="388">
        <f>ROWS(K$5:K4385)</f>
        <v>4381</v>
      </c>
      <c r="M4385" s="388" t="str">
        <f>IF(_xlfn.IFNA(VLOOKUP(I4385,$AG$3:$AH$83,2,FALSE),"")='11.1'!$D$5,TXM!L4385,"")</f>
        <v/>
      </c>
      <c r="N4385" t="str">
        <f>IFERROR(SMALL($M$5:$M$9000,ROWS($M$5:M4385)),"")</f>
        <v/>
      </c>
      <c r="P4385" t="s">
        <v>1639</v>
      </c>
      <c r="S4385" s="388">
        <f>ROWS(R$5:R4385)</f>
        <v>4381</v>
      </c>
      <c r="T4385" s="388" t="str">
        <f>IF(_xlfn.IFNA(VLOOKUP(P4385,$AG$3:$AH$83,2,FALSE),"")='11.1'!$D$5,TXM!S4385,"")</f>
        <v/>
      </c>
      <c r="U4385" t="str">
        <f>IFERROR(SMALL($T$5:$T$9000,ROWS($T$5:T4385)),"")</f>
        <v/>
      </c>
    </row>
    <row r="4386" spans="1:21" ht="14.4" customHeight="1" x14ac:dyDescent="0.3">
      <c r="A4386" t="s">
        <v>1639</v>
      </c>
      <c r="D4386" s="388">
        <f>ROWS(C$5:C4386)</f>
        <v>4382</v>
      </c>
      <c r="E4386" s="388" t="str">
        <f>IF(_xlfn.IFNA(VLOOKUP(A4386,$AG$3:$AH$83,2,FALSE),"")='11.1'!$D$5,TXM!D4386,"")</f>
        <v/>
      </c>
      <c r="F4386" t="str">
        <f>IFERROR(SMALL($E$5:$E$9000,ROWS($E$5:E4386)),"")</f>
        <v/>
      </c>
      <c r="I4386" s="371" t="s">
        <v>56</v>
      </c>
      <c r="J4386" t="s">
        <v>835</v>
      </c>
      <c r="K4386" s="372">
        <v>1841887</v>
      </c>
      <c r="L4386" s="388">
        <f>ROWS(K$5:K4386)</f>
        <v>4382</v>
      </c>
      <c r="M4386" s="388" t="str">
        <f>IF(_xlfn.IFNA(VLOOKUP(I4386,$AG$3:$AH$83,2,FALSE),"")='11.1'!$D$5,TXM!L4386,"")</f>
        <v/>
      </c>
      <c r="N4386" t="str">
        <f>IFERROR(SMALL($M$5:$M$9000,ROWS($M$5:M4386)),"")</f>
        <v/>
      </c>
      <c r="P4386" t="s">
        <v>1639</v>
      </c>
      <c r="S4386" s="388">
        <f>ROWS(R$5:R4386)</f>
        <v>4382</v>
      </c>
      <c r="T4386" s="388" t="str">
        <f>IF(_xlfn.IFNA(VLOOKUP(P4386,$AG$3:$AH$83,2,FALSE),"")='11.1'!$D$5,TXM!S4386,"")</f>
        <v/>
      </c>
      <c r="U4386" t="str">
        <f>IFERROR(SMALL($T$5:$T$9000,ROWS($T$5:T4386)),"")</f>
        <v/>
      </c>
    </row>
    <row r="4387" spans="1:21" ht="14.4" customHeight="1" x14ac:dyDescent="0.3">
      <c r="A4387" t="s">
        <v>1639</v>
      </c>
      <c r="D4387" s="388">
        <f>ROWS(C$5:C4387)</f>
        <v>4383</v>
      </c>
      <c r="E4387" s="388" t="str">
        <f>IF(_xlfn.IFNA(VLOOKUP(A4387,$AG$3:$AH$83,2,FALSE),"")='11.1'!$D$5,TXM!D4387,"")</f>
        <v/>
      </c>
      <c r="F4387" t="str">
        <f>IFERROR(SMALL($E$5:$E$9000,ROWS($E$5:E4387)),"")</f>
        <v/>
      </c>
      <c r="I4387" s="371" t="s">
        <v>56</v>
      </c>
      <c r="J4387" t="s">
        <v>104</v>
      </c>
      <c r="K4387" s="372">
        <v>1411656</v>
      </c>
      <c r="L4387" s="388">
        <f>ROWS(K$5:K4387)</f>
        <v>4383</v>
      </c>
      <c r="M4387" s="388" t="str">
        <f>IF(_xlfn.IFNA(VLOOKUP(I4387,$AG$3:$AH$83,2,FALSE),"")='11.1'!$D$5,TXM!L4387,"")</f>
        <v/>
      </c>
      <c r="N4387" t="str">
        <f>IFERROR(SMALL($M$5:$M$9000,ROWS($M$5:M4387)),"")</f>
        <v/>
      </c>
      <c r="P4387" t="s">
        <v>1639</v>
      </c>
      <c r="S4387" s="388">
        <f>ROWS(R$5:R4387)</f>
        <v>4383</v>
      </c>
      <c r="T4387" s="388" t="str">
        <f>IF(_xlfn.IFNA(VLOOKUP(P4387,$AG$3:$AH$83,2,FALSE),"")='11.1'!$D$5,TXM!S4387,"")</f>
        <v/>
      </c>
      <c r="U4387" t="str">
        <f>IFERROR(SMALL($T$5:$T$9000,ROWS($T$5:T4387)),"")</f>
        <v/>
      </c>
    </row>
    <row r="4388" spans="1:21" ht="14.4" customHeight="1" x14ac:dyDescent="0.3">
      <c r="A4388" t="s">
        <v>1639</v>
      </c>
      <c r="D4388" s="388">
        <f>ROWS(C$5:C4388)</f>
        <v>4384</v>
      </c>
      <c r="E4388" s="388" t="str">
        <f>IF(_xlfn.IFNA(VLOOKUP(A4388,$AG$3:$AH$83,2,FALSE),"")='11.1'!$D$5,TXM!D4388,"")</f>
        <v/>
      </c>
      <c r="F4388" t="str">
        <f>IFERROR(SMALL($E$5:$E$9000,ROWS($E$5:E4388)),"")</f>
        <v/>
      </c>
      <c r="I4388" s="371" t="s">
        <v>56</v>
      </c>
      <c r="J4388" t="s">
        <v>779</v>
      </c>
      <c r="K4388" s="372">
        <v>1097064</v>
      </c>
      <c r="L4388" s="388">
        <f>ROWS(K$5:K4388)</f>
        <v>4384</v>
      </c>
      <c r="M4388" s="388" t="str">
        <f>IF(_xlfn.IFNA(VLOOKUP(I4388,$AG$3:$AH$83,2,FALSE),"")='11.1'!$D$5,TXM!L4388,"")</f>
        <v/>
      </c>
      <c r="N4388" t="str">
        <f>IFERROR(SMALL($M$5:$M$9000,ROWS($M$5:M4388)),"")</f>
        <v/>
      </c>
      <c r="P4388" t="s">
        <v>1639</v>
      </c>
      <c r="S4388" s="388">
        <f>ROWS(R$5:R4388)</f>
        <v>4384</v>
      </c>
      <c r="T4388" s="388" t="str">
        <f>IF(_xlfn.IFNA(VLOOKUP(P4388,$AG$3:$AH$83,2,FALSE),"")='11.1'!$D$5,TXM!S4388,"")</f>
        <v/>
      </c>
      <c r="U4388" t="str">
        <f>IFERROR(SMALL($T$5:$T$9000,ROWS($T$5:T4388)),"")</f>
        <v/>
      </c>
    </row>
    <row r="4389" spans="1:21" ht="14.4" customHeight="1" x14ac:dyDescent="0.3">
      <c r="A4389" t="s">
        <v>1639</v>
      </c>
      <c r="D4389" s="388">
        <f>ROWS(C$5:C4389)</f>
        <v>4385</v>
      </c>
      <c r="E4389" s="388" t="str">
        <f>IF(_xlfn.IFNA(VLOOKUP(A4389,$AG$3:$AH$83,2,FALSE),"")='11.1'!$D$5,TXM!D4389,"")</f>
        <v/>
      </c>
      <c r="F4389" t="str">
        <f>IFERROR(SMALL($E$5:$E$9000,ROWS($E$5:E4389)),"")</f>
        <v/>
      </c>
      <c r="I4389" s="371" t="s">
        <v>56</v>
      </c>
      <c r="J4389" t="s">
        <v>791</v>
      </c>
      <c r="K4389" s="372">
        <v>884459</v>
      </c>
      <c r="L4389" s="388">
        <f>ROWS(K$5:K4389)</f>
        <v>4385</v>
      </c>
      <c r="M4389" s="388" t="str">
        <f>IF(_xlfn.IFNA(VLOOKUP(I4389,$AG$3:$AH$83,2,FALSE),"")='11.1'!$D$5,TXM!L4389,"")</f>
        <v/>
      </c>
      <c r="N4389" t="str">
        <f>IFERROR(SMALL($M$5:$M$9000,ROWS($M$5:M4389)),"")</f>
        <v/>
      </c>
      <c r="P4389" t="s">
        <v>1639</v>
      </c>
      <c r="S4389" s="388">
        <f>ROWS(R$5:R4389)</f>
        <v>4385</v>
      </c>
      <c r="T4389" s="388" t="str">
        <f>IF(_xlfn.IFNA(VLOOKUP(P4389,$AG$3:$AH$83,2,FALSE),"")='11.1'!$D$5,TXM!S4389,"")</f>
        <v/>
      </c>
      <c r="U4389" t="str">
        <f>IFERROR(SMALL($T$5:$T$9000,ROWS($T$5:T4389)),"")</f>
        <v/>
      </c>
    </row>
    <row r="4390" spans="1:21" ht="14.4" customHeight="1" x14ac:dyDescent="0.3">
      <c r="A4390" t="s">
        <v>1639</v>
      </c>
      <c r="D4390" s="388">
        <f>ROWS(C$5:C4390)</f>
        <v>4386</v>
      </c>
      <c r="E4390" s="388" t="str">
        <f>IF(_xlfn.IFNA(VLOOKUP(A4390,$AG$3:$AH$83,2,FALSE),"")='11.1'!$D$5,TXM!D4390,"")</f>
        <v/>
      </c>
      <c r="F4390" t="str">
        <f>IFERROR(SMALL($E$5:$E$9000,ROWS($E$5:E4390)),"")</f>
        <v/>
      </c>
      <c r="I4390" s="371" t="s">
        <v>56</v>
      </c>
      <c r="J4390" t="s">
        <v>1285</v>
      </c>
      <c r="K4390" s="372">
        <v>863532</v>
      </c>
      <c r="L4390" s="388">
        <f>ROWS(K$5:K4390)</f>
        <v>4386</v>
      </c>
      <c r="M4390" s="388" t="str">
        <f>IF(_xlfn.IFNA(VLOOKUP(I4390,$AG$3:$AH$83,2,FALSE),"")='11.1'!$D$5,TXM!L4390,"")</f>
        <v/>
      </c>
      <c r="N4390" t="str">
        <f>IFERROR(SMALL($M$5:$M$9000,ROWS($M$5:M4390)),"")</f>
        <v/>
      </c>
      <c r="P4390" t="s">
        <v>1639</v>
      </c>
      <c r="S4390" s="388">
        <f>ROWS(R$5:R4390)</f>
        <v>4386</v>
      </c>
      <c r="T4390" s="388" t="str">
        <f>IF(_xlfn.IFNA(VLOOKUP(P4390,$AG$3:$AH$83,2,FALSE),"")='11.1'!$D$5,TXM!S4390,"")</f>
        <v/>
      </c>
      <c r="U4390" t="str">
        <f>IFERROR(SMALL($T$5:$T$9000,ROWS($T$5:T4390)),"")</f>
        <v/>
      </c>
    </row>
    <row r="4391" spans="1:21" ht="14.4" customHeight="1" x14ac:dyDescent="0.3">
      <c r="A4391" t="s">
        <v>1639</v>
      </c>
      <c r="D4391" s="388">
        <f>ROWS(C$5:C4391)</f>
        <v>4387</v>
      </c>
      <c r="E4391" s="388" t="str">
        <f>IF(_xlfn.IFNA(VLOOKUP(A4391,$AG$3:$AH$83,2,FALSE),"")='11.1'!$D$5,TXM!D4391,"")</f>
        <v/>
      </c>
      <c r="F4391" t="str">
        <f>IFERROR(SMALL($E$5:$E$9000,ROWS($E$5:E4391)),"")</f>
        <v/>
      </c>
      <c r="I4391" s="371" t="s">
        <v>56</v>
      </c>
      <c r="J4391" t="s">
        <v>843</v>
      </c>
      <c r="K4391" s="372">
        <v>698515</v>
      </c>
      <c r="L4391" s="388">
        <f>ROWS(K$5:K4391)</f>
        <v>4387</v>
      </c>
      <c r="M4391" s="388" t="str">
        <f>IF(_xlfn.IFNA(VLOOKUP(I4391,$AG$3:$AH$83,2,FALSE),"")='11.1'!$D$5,TXM!L4391,"")</f>
        <v/>
      </c>
      <c r="N4391" t="str">
        <f>IFERROR(SMALL($M$5:$M$9000,ROWS($M$5:M4391)),"")</f>
        <v/>
      </c>
      <c r="P4391" t="s">
        <v>1639</v>
      </c>
      <c r="S4391" s="388">
        <f>ROWS(R$5:R4391)</f>
        <v>4387</v>
      </c>
      <c r="T4391" s="388" t="str">
        <f>IF(_xlfn.IFNA(VLOOKUP(P4391,$AG$3:$AH$83,2,FALSE),"")='11.1'!$D$5,TXM!S4391,"")</f>
        <v/>
      </c>
      <c r="U4391" t="str">
        <f>IFERROR(SMALL($T$5:$T$9000,ROWS($T$5:T4391)),"")</f>
        <v/>
      </c>
    </row>
    <row r="4392" spans="1:21" ht="14.4" customHeight="1" x14ac:dyDescent="0.3">
      <c r="A4392" t="s">
        <v>1639</v>
      </c>
      <c r="D4392" s="388">
        <f>ROWS(C$5:C4392)</f>
        <v>4388</v>
      </c>
      <c r="E4392" s="388" t="str">
        <f>IF(_xlfn.IFNA(VLOOKUP(A4392,$AG$3:$AH$83,2,FALSE),"")='11.1'!$D$5,TXM!D4392,"")</f>
        <v/>
      </c>
      <c r="F4392" t="str">
        <f>IFERROR(SMALL($E$5:$E$9000,ROWS($E$5:E4392)),"")</f>
        <v/>
      </c>
      <c r="I4392" s="371" t="s">
        <v>56</v>
      </c>
      <c r="J4392" t="s">
        <v>108</v>
      </c>
      <c r="K4392" s="372">
        <v>587762</v>
      </c>
      <c r="L4392" s="388">
        <f>ROWS(K$5:K4392)</f>
        <v>4388</v>
      </c>
      <c r="M4392" s="388" t="str">
        <f>IF(_xlfn.IFNA(VLOOKUP(I4392,$AG$3:$AH$83,2,FALSE),"")='11.1'!$D$5,TXM!L4392,"")</f>
        <v/>
      </c>
      <c r="N4392" t="str">
        <f>IFERROR(SMALL($M$5:$M$9000,ROWS($M$5:M4392)),"")</f>
        <v/>
      </c>
      <c r="P4392" t="s">
        <v>1639</v>
      </c>
      <c r="S4392" s="388">
        <f>ROWS(R$5:R4392)</f>
        <v>4388</v>
      </c>
      <c r="T4392" s="388" t="str">
        <f>IF(_xlfn.IFNA(VLOOKUP(P4392,$AG$3:$AH$83,2,FALSE),"")='11.1'!$D$5,TXM!S4392,"")</f>
        <v/>
      </c>
      <c r="U4392" t="str">
        <f>IFERROR(SMALL($T$5:$T$9000,ROWS($T$5:T4392)),"")</f>
        <v/>
      </c>
    </row>
    <row r="4393" spans="1:21" ht="14.4" customHeight="1" x14ac:dyDescent="0.3">
      <c r="A4393" t="s">
        <v>1639</v>
      </c>
      <c r="D4393" s="388">
        <f>ROWS(C$5:C4393)</f>
        <v>4389</v>
      </c>
      <c r="E4393" s="388" t="str">
        <f>IF(_xlfn.IFNA(VLOOKUP(A4393,$AG$3:$AH$83,2,FALSE),"")='11.1'!$D$5,TXM!D4393,"")</f>
        <v/>
      </c>
      <c r="F4393" t="str">
        <f>IFERROR(SMALL($E$5:$E$9000,ROWS($E$5:E4393)),"")</f>
        <v/>
      </c>
      <c r="I4393" s="371" t="s">
        <v>56</v>
      </c>
      <c r="J4393" t="s">
        <v>795</v>
      </c>
      <c r="K4393" s="372">
        <v>565512</v>
      </c>
      <c r="L4393" s="388">
        <f>ROWS(K$5:K4393)</f>
        <v>4389</v>
      </c>
      <c r="M4393" s="388" t="str">
        <f>IF(_xlfn.IFNA(VLOOKUP(I4393,$AG$3:$AH$83,2,FALSE),"")='11.1'!$D$5,TXM!L4393,"")</f>
        <v/>
      </c>
      <c r="N4393" t="str">
        <f>IFERROR(SMALL($M$5:$M$9000,ROWS($M$5:M4393)),"")</f>
        <v/>
      </c>
      <c r="P4393" t="s">
        <v>1639</v>
      </c>
      <c r="S4393" s="388">
        <f>ROWS(R$5:R4393)</f>
        <v>4389</v>
      </c>
      <c r="T4393" s="388" t="str">
        <f>IF(_xlfn.IFNA(VLOOKUP(P4393,$AG$3:$AH$83,2,FALSE),"")='11.1'!$D$5,TXM!S4393,"")</f>
        <v/>
      </c>
      <c r="U4393" t="str">
        <f>IFERROR(SMALL($T$5:$T$9000,ROWS($T$5:T4393)),"")</f>
        <v/>
      </c>
    </row>
    <row r="4394" spans="1:21" ht="14.4" customHeight="1" x14ac:dyDescent="0.3">
      <c r="A4394" t="s">
        <v>1639</v>
      </c>
      <c r="D4394" s="388">
        <f>ROWS(C$5:C4394)</f>
        <v>4390</v>
      </c>
      <c r="E4394" s="388" t="str">
        <f>IF(_xlfn.IFNA(VLOOKUP(A4394,$AG$3:$AH$83,2,FALSE),"")='11.1'!$D$5,TXM!D4394,"")</f>
        <v/>
      </c>
      <c r="F4394" t="str">
        <f>IFERROR(SMALL($E$5:$E$9000,ROWS($E$5:E4394)),"")</f>
        <v/>
      </c>
      <c r="I4394" s="371" t="s">
        <v>56</v>
      </c>
      <c r="J4394" t="s">
        <v>827</v>
      </c>
      <c r="K4394" s="372">
        <v>520780</v>
      </c>
      <c r="L4394" s="388">
        <f>ROWS(K$5:K4394)</f>
        <v>4390</v>
      </c>
      <c r="M4394" s="388" t="str">
        <f>IF(_xlfn.IFNA(VLOOKUP(I4394,$AG$3:$AH$83,2,FALSE),"")='11.1'!$D$5,TXM!L4394,"")</f>
        <v/>
      </c>
      <c r="N4394" t="str">
        <f>IFERROR(SMALL($M$5:$M$9000,ROWS($M$5:M4394)),"")</f>
        <v/>
      </c>
      <c r="P4394" t="s">
        <v>1639</v>
      </c>
      <c r="S4394" s="388">
        <f>ROWS(R$5:R4394)</f>
        <v>4390</v>
      </c>
      <c r="T4394" s="388" t="str">
        <f>IF(_xlfn.IFNA(VLOOKUP(P4394,$AG$3:$AH$83,2,FALSE),"")='11.1'!$D$5,TXM!S4394,"")</f>
        <v/>
      </c>
      <c r="U4394" t="str">
        <f>IFERROR(SMALL($T$5:$T$9000,ROWS($T$5:T4394)),"")</f>
        <v/>
      </c>
    </row>
    <row r="4395" spans="1:21" ht="14.4" customHeight="1" x14ac:dyDescent="0.3">
      <c r="A4395" t="s">
        <v>1639</v>
      </c>
      <c r="D4395" s="388">
        <f>ROWS(C$5:C4395)</f>
        <v>4391</v>
      </c>
      <c r="E4395" s="388" t="str">
        <f>IF(_xlfn.IFNA(VLOOKUP(A4395,$AG$3:$AH$83,2,FALSE),"")='11.1'!$D$5,TXM!D4395,"")</f>
        <v/>
      </c>
      <c r="F4395" t="str">
        <f>IFERROR(SMALL($E$5:$E$9000,ROWS($E$5:E4395)),"")</f>
        <v/>
      </c>
      <c r="I4395" s="371" t="s">
        <v>56</v>
      </c>
      <c r="J4395" t="s">
        <v>1002</v>
      </c>
      <c r="K4395" s="372">
        <v>367079</v>
      </c>
      <c r="L4395" s="388">
        <f>ROWS(K$5:K4395)</f>
        <v>4391</v>
      </c>
      <c r="M4395" s="388" t="str">
        <f>IF(_xlfn.IFNA(VLOOKUP(I4395,$AG$3:$AH$83,2,FALSE),"")='11.1'!$D$5,TXM!L4395,"")</f>
        <v/>
      </c>
      <c r="N4395" t="str">
        <f>IFERROR(SMALL($M$5:$M$9000,ROWS($M$5:M4395)),"")</f>
        <v/>
      </c>
      <c r="P4395" t="s">
        <v>1639</v>
      </c>
      <c r="S4395" s="388">
        <f>ROWS(R$5:R4395)</f>
        <v>4391</v>
      </c>
      <c r="T4395" s="388" t="str">
        <f>IF(_xlfn.IFNA(VLOOKUP(P4395,$AG$3:$AH$83,2,FALSE),"")='11.1'!$D$5,TXM!S4395,"")</f>
        <v/>
      </c>
      <c r="U4395" t="str">
        <f>IFERROR(SMALL($T$5:$T$9000,ROWS($T$5:T4395)),"")</f>
        <v/>
      </c>
    </row>
    <row r="4396" spans="1:21" ht="14.4" customHeight="1" x14ac:dyDescent="0.3">
      <c r="A4396" t="s">
        <v>1639</v>
      </c>
      <c r="D4396" s="388">
        <f>ROWS(C$5:C4396)</f>
        <v>4392</v>
      </c>
      <c r="E4396" s="388" t="str">
        <f>IF(_xlfn.IFNA(VLOOKUP(A4396,$AG$3:$AH$83,2,FALSE),"")='11.1'!$D$5,TXM!D4396,"")</f>
        <v/>
      </c>
      <c r="F4396" t="str">
        <f>IFERROR(SMALL($E$5:$E$9000,ROWS($E$5:E4396)),"")</f>
        <v/>
      </c>
      <c r="I4396" s="371" t="s">
        <v>56</v>
      </c>
      <c r="J4396" t="s">
        <v>1434</v>
      </c>
      <c r="K4396" s="372">
        <v>332068</v>
      </c>
      <c r="L4396" s="388">
        <f>ROWS(K$5:K4396)</f>
        <v>4392</v>
      </c>
      <c r="M4396" s="388" t="str">
        <f>IF(_xlfn.IFNA(VLOOKUP(I4396,$AG$3:$AH$83,2,FALSE),"")='11.1'!$D$5,TXM!L4396,"")</f>
        <v/>
      </c>
      <c r="N4396" t="str">
        <f>IFERROR(SMALL($M$5:$M$9000,ROWS($M$5:M4396)),"")</f>
        <v/>
      </c>
      <c r="P4396" t="s">
        <v>1639</v>
      </c>
      <c r="S4396" s="388">
        <f>ROWS(R$5:R4396)</f>
        <v>4392</v>
      </c>
      <c r="T4396" s="388" t="str">
        <f>IF(_xlfn.IFNA(VLOOKUP(P4396,$AG$3:$AH$83,2,FALSE),"")='11.1'!$D$5,TXM!S4396,"")</f>
        <v/>
      </c>
      <c r="U4396" t="str">
        <f>IFERROR(SMALL($T$5:$T$9000,ROWS($T$5:T4396)),"")</f>
        <v/>
      </c>
    </row>
    <row r="4397" spans="1:21" ht="14.4" customHeight="1" x14ac:dyDescent="0.3">
      <c r="A4397" t="s">
        <v>1639</v>
      </c>
      <c r="D4397" s="388">
        <f>ROWS(C$5:C4397)</f>
        <v>4393</v>
      </c>
      <c r="E4397" s="388" t="str">
        <f>IF(_xlfn.IFNA(VLOOKUP(A4397,$AG$3:$AH$83,2,FALSE),"")='11.1'!$D$5,TXM!D4397,"")</f>
        <v/>
      </c>
      <c r="F4397" t="str">
        <f>IFERROR(SMALL($E$5:$E$9000,ROWS($E$5:E4397)),"")</f>
        <v/>
      </c>
      <c r="I4397" s="371" t="s">
        <v>56</v>
      </c>
      <c r="J4397" t="s">
        <v>789</v>
      </c>
      <c r="K4397" s="372">
        <v>317514</v>
      </c>
      <c r="L4397" s="388">
        <f>ROWS(K$5:K4397)</f>
        <v>4393</v>
      </c>
      <c r="M4397" s="388" t="str">
        <f>IF(_xlfn.IFNA(VLOOKUP(I4397,$AG$3:$AH$83,2,FALSE),"")='11.1'!$D$5,TXM!L4397,"")</f>
        <v/>
      </c>
      <c r="N4397" t="str">
        <f>IFERROR(SMALL($M$5:$M$9000,ROWS($M$5:M4397)),"")</f>
        <v/>
      </c>
      <c r="P4397" t="s">
        <v>1639</v>
      </c>
      <c r="S4397" s="388">
        <f>ROWS(R$5:R4397)</f>
        <v>4393</v>
      </c>
      <c r="T4397" s="388" t="str">
        <f>IF(_xlfn.IFNA(VLOOKUP(P4397,$AG$3:$AH$83,2,FALSE),"")='11.1'!$D$5,TXM!S4397,"")</f>
        <v/>
      </c>
      <c r="U4397" t="str">
        <f>IFERROR(SMALL($T$5:$T$9000,ROWS($T$5:T4397)),"")</f>
        <v/>
      </c>
    </row>
    <row r="4398" spans="1:21" ht="14.4" customHeight="1" x14ac:dyDescent="0.3">
      <c r="A4398" t="s">
        <v>1639</v>
      </c>
      <c r="D4398" s="388">
        <f>ROWS(C$5:C4398)</f>
        <v>4394</v>
      </c>
      <c r="E4398" s="388" t="str">
        <f>IF(_xlfn.IFNA(VLOOKUP(A4398,$AG$3:$AH$83,2,FALSE),"")='11.1'!$D$5,TXM!D4398,"")</f>
        <v/>
      </c>
      <c r="F4398" t="str">
        <f>IFERROR(SMALL($E$5:$E$9000,ROWS($E$5:E4398)),"")</f>
        <v/>
      </c>
      <c r="I4398" s="371" t="s">
        <v>56</v>
      </c>
      <c r="J4398" t="s">
        <v>1001</v>
      </c>
      <c r="K4398" s="372">
        <v>311757</v>
      </c>
      <c r="L4398" s="388">
        <f>ROWS(K$5:K4398)</f>
        <v>4394</v>
      </c>
      <c r="M4398" s="388" t="str">
        <f>IF(_xlfn.IFNA(VLOOKUP(I4398,$AG$3:$AH$83,2,FALSE),"")='11.1'!$D$5,TXM!L4398,"")</f>
        <v/>
      </c>
      <c r="N4398" t="str">
        <f>IFERROR(SMALL($M$5:$M$9000,ROWS($M$5:M4398)),"")</f>
        <v/>
      </c>
      <c r="P4398" t="s">
        <v>1639</v>
      </c>
      <c r="S4398" s="388">
        <f>ROWS(R$5:R4398)</f>
        <v>4394</v>
      </c>
      <c r="T4398" s="388" t="str">
        <f>IF(_xlfn.IFNA(VLOOKUP(P4398,$AG$3:$AH$83,2,FALSE),"")='11.1'!$D$5,TXM!S4398,"")</f>
        <v/>
      </c>
      <c r="U4398" t="str">
        <f>IFERROR(SMALL($T$5:$T$9000,ROWS($T$5:T4398)),"")</f>
        <v/>
      </c>
    </row>
    <row r="4399" spans="1:21" ht="14.4" customHeight="1" x14ac:dyDescent="0.3">
      <c r="A4399" t="s">
        <v>1639</v>
      </c>
      <c r="D4399" s="388">
        <f>ROWS(C$5:C4399)</f>
        <v>4395</v>
      </c>
      <c r="E4399" s="388" t="str">
        <f>IF(_xlfn.IFNA(VLOOKUP(A4399,$AG$3:$AH$83,2,FALSE),"")='11.1'!$D$5,TXM!D4399,"")</f>
        <v/>
      </c>
      <c r="F4399" t="str">
        <f>IFERROR(SMALL($E$5:$E$9000,ROWS($E$5:E4399)),"")</f>
        <v/>
      </c>
      <c r="I4399" s="371" t="s">
        <v>56</v>
      </c>
      <c r="J4399" t="s">
        <v>96</v>
      </c>
      <c r="K4399" s="372">
        <v>289419</v>
      </c>
      <c r="L4399" s="388">
        <f>ROWS(K$5:K4399)</f>
        <v>4395</v>
      </c>
      <c r="M4399" s="388" t="str">
        <f>IF(_xlfn.IFNA(VLOOKUP(I4399,$AG$3:$AH$83,2,FALSE),"")='11.1'!$D$5,TXM!L4399,"")</f>
        <v/>
      </c>
      <c r="N4399" t="str">
        <f>IFERROR(SMALL($M$5:$M$9000,ROWS($M$5:M4399)),"")</f>
        <v/>
      </c>
      <c r="P4399" t="s">
        <v>1639</v>
      </c>
      <c r="S4399" s="388">
        <f>ROWS(R$5:R4399)</f>
        <v>4395</v>
      </c>
      <c r="T4399" s="388" t="str">
        <f>IF(_xlfn.IFNA(VLOOKUP(P4399,$AG$3:$AH$83,2,FALSE),"")='11.1'!$D$5,TXM!S4399,"")</f>
        <v/>
      </c>
      <c r="U4399" t="str">
        <f>IFERROR(SMALL($T$5:$T$9000,ROWS($T$5:T4399)),"")</f>
        <v/>
      </c>
    </row>
    <row r="4400" spans="1:21" ht="14.4" customHeight="1" x14ac:dyDescent="0.3">
      <c r="A4400" t="s">
        <v>1639</v>
      </c>
      <c r="D4400" s="388">
        <f>ROWS(C$5:C4400)</f>
        <v>4396</v>
      </c>
      <c r="E4400" s="388" t="str">
        <f>IF(_xlfn.IFNA(VLOOKUP(A4400,$AG$3:$AH$83,2,FALSE),"")='11.1'!$D$5,TXM!D4400,"")</f>
        <v/>
      </c>
      <c r="F4400" t="str">
        <f>IFERROR(SMALL($E$5:$E$9000,ROWS($E$5:E4400)),"")</f>
        <v/>
      </c>
      <c r="I4400" s="371" t="s">
        <v>56</v>
      </c>
      <c r="J4400" t="s">
        <v>867</v>
      </c>
      <c r="K4400" s="372">
        <v>230978</v>
      </c>
      <c r="L4400" s="388">
        <f>ROWS(K$5:K4400)</f>
        <v>4396</v>
      </c>
      <c r="M4400" s="388" t="str">
        <f>IF(_xlfn.IFNA(VLOOKUP(I4400,$AG$3:$AH$83,2,FALSE),"")='11.1'!$D$5,TXM!L4400,"")</f>
        <v/>
      </c>
      <c r="N4400" t="str">
        <f>IFERROR(SMALL($M$5:$M$9000,ROWS($M$5:M4400)),"")</f>
        <v/>
      </c>
      <c r="P4400" t="s">
        <v>1639</v>
      </c>
      <c r="S4400" s="388">
        <f>ROWS(R$5:R4400)</f>
        <v>4396</v>
      </c>
      <c r="T4400" s="388" t="str">
        <f>IF(_xlfn.IFNA(VLOOKUP(P4400,$AG$3:$AH$83,2,FALSE),"")='11.1'!$D$5,TXM!S4400,"")</f>
        <v/>
      </c>
      <c r="U4400" t="str">
        <f>IFERROR(SMALL($T$5:$T$9000,ROWS($T$5:T4400)),"")</f>
        <v/>
      </c>
    </row>
    <row r="4401" spans="1:21" ht="14.4" customHeight="1" x14ac:dyDescent="0.3">
      <c r="A4401" t="s">
        <v>1639</v>
      </c>
      <c r="D4401" s="388">
        <f>ROWS(C$5:C4401)</f>
        <v>4397</v>
      </c>
      <c r="E4401" s="388" t="str">
        <f>IF(_xlfn.IFNA(VLOOKUP(A4401,$AG$3:$AH$83,2,FALSE),"")='11.1'!$D$5,TXM!D4401,"")</f>
        <v/>
      </c>
      <c r="F4401" t="str">
        <f>IFERROR(SMALL($E$5:$E$9000,ROWS($E$5:E4401)),"")</f>
        <v/>
      </c>
      <c r="I4401" s="371" t="s">
        <v>56</v>
      </c>
      <c r="J4401" t="s">
        <v>861</v>
      </c>
      <c r="K4401" s="372">
        <v>217545</v>
      </c>
      <c r="L4401" s="388">
        <f>ROWS(K$5:K4401)</f>
        <v>4397</v>
      </c>
      <c r="M4401" s="388" t="str">
        <f>IF(_xlfn.IFNA(VLOOKUP(I4401,$AG$3:$AH$83,2,FALSE),"")='11.1'!$D$5,TXM!L4401,"")</f>
        <v/>
      </c>
      <c r="N4401" t="str">
        <f>IFERROR(SMALL($M$5:$M$9000,ROWS($M$5:M4401)),"")</f>
        <v/>
      </c>
      <c r="P4401" t="s">
        <v>1639</v>
      </c>
      <c r="S4401" s="388">
        <f>ROWS(R$5:R4401)</f>
        <v>4397</v>
      </c>
      <c r="T4401" s="388" t="str">
        <f>IF(_xlfn.IFNA(VLOOKUP(P4401,$AG$3:$AH$83,2,FALSE),"")='11.1'!$D$5,TXM!S4401,"")</f>
        <v/>
      </c>
      <c r="U4401" t="str">
        <f>IFERROR(SMALL($T$5:$T$9000,ROWS($T$5:T4401)),"")</f>
        <v/>
      </c>
    </row>
    <row r="4402" spans="1:21" ht="14.4" customHeight="1" x14ac:dyDescent="0.3">
      <c r="A4402" t="s">
        <v>1639</v>
      </c>
      <c r="D4402" s="388">
        <f>ROWS(C$5:C4402)</f>
        <v>4398</v>
      </c>
      <c r="E4402" s="388" t="str">
        <f>IF(_xlfn.IFNA(VLOOKUP(A4402,$AG$3:$AH$83,2,FALSE),"")='11.1'!$D$5,TXM!D4402,"")</f>
        <v/>
      </c>
      <c r="F4402" t="str">
        <f>IFERROR(SMALL($E$5:$E$9000,ROWS($E$5:E4402)),"")</f>
        <v/>
      </c>
      <c r="I4402" s="371" t="s">
        <v>56</v>
      </c>
      <c r="J4402" t="s">
        <v>825</v>
      </c>
      <c r="K4402" s="372">
        <v>214448</v>
      </c>
      <c r="L4402" s="388">
        <f>ROWS(K$5:K4402)</f>
        <v>4398</v>
      </c>
      <c r="M4402" s="388" t="str">
        <f>IF(_xlfn.IFNA(VLOOKUP(I4402,$AG$3:$AH$83,2,FALSE),"")='11.1'!$D$5,TXM!L4402,"")</f>
        <v/>
      </c>
      <c r="N4402" t="str">
        <f>IFERROR(SMALL($M$5:$M$9000,ROWS($M$5:M4402)),"")</f>
        <v/>
      </c>
      <c r="P4402" t="s">
        <v>1639</v>
      </c>
      <c r="S4402" s="388">
        <f>ROWS(R$5:R4402)</f>
        <v>4398</v>
      </c>
      <c r="T4402" s="388" t="str">
        <f>IF(_xlfn.IFNA(VLOOKUP(P4402,$AG$3:$AH$83,2,FALSE),"")='11.1'!$D$5,TXM!S4402,"")</f>
        <v/>
      </c>
      <c r="U4402" t="str">
        <f>IFERROR(SMALL($T$5:$T$9000,ROWS($T$5:T4402)),"")</f>
        <v/>
      </c>
    </row>
    <row r="4403" spans="1:21" ht="14.4" customHeight="1" x14ac:dyDescent="0.3">
      <c r="A4403" t="s">
        <v>1639</v>
      </c>
      <c r="D4403" s="388">
        <f>ROWS(C$5:C4403)</f>
        <v>4399</v>
      </c>
      <c r="E4403" s="388" t="str">
        <f>IF(_xlfn.IFNA(VLOOKUP(A4403,$AG$3:$AH$83,2,FALSE),"")='11.1'!$D$5,TXM!D4403,"")</f>
        <v/>
      </c>
      <c r="F4403" t="str">
        <f>IFERROR(SMALL($E$5:$E$9000,ROWS($E$5:E4403)),"")</f>
        <v/>
      </c>
      <c r="I4403" s="371" t="s">
        <v>56</v>
      </c>
      <c r="J4403" t="s">
        <v>1318</v>
      </c>
      <c r="K4403" s="372">
        <v>153614</v>
      </c>
      <c r="L4403" s="388">
        <f>ROWS(K$5:K4403)</f>
        <v>4399</v>
      </c>
      <c r="M4403" s="388" t="str">
        <f>IF(_xlfn.IFNA(VLOOKUP(I4403,$AG$3:$AH$83,2,FALSE),"")='11.1'!$D$5,TXM!L4403,"")</f>
        <v/>
      </c>
      <c r="N4403" t="str">
        <f>IFERROR(SMALL($M$5:$M$9000,ROWS($M$5:M4403)),"")</f>
        <v/>
      </c>
      <c r="P4403" t="s">
        <v>1639</v>
      </c>
      <c r="S4403" s="388">
        <f>ROWS(R$5:R4403)</f>
        <v>4399</v>
      </c>
      <c r="T4403" s="388" t="str">
        <f>IF(_xlfn.IFNA(VLOOKUP(P4403,$AG$3:$AH$83,2,FALSE),"")='11.1'!$D$5,TXM!S4403,"")</f>
        <v/>
      </c>
      <c r="U4403" t="str">
        <f>IFERROR(SMALL($T$5:$T$9000,ROWS($T$5:T4403)),"")</f>
        <v/>
      </c>
    </row>
    <row r="4404" spans="1:21" ht="14.4" customHeight="1" x14ac:dyDescent="0.3">
      <c r="A4404" t="s">
        <v>1639</v>
      </c>
      <c r="D4404" s="388">
        <f>ROWS(C$5:C4404)</f>
        <v>4400</v>
      </c>
      <c r="E4404" s="388" t="str">
        <f>IF(_xlfn.IFNA(VLOOKUP(A4404,$AG$3:$AH$83,2,FALSE),"")='11.1'!$D$5,TXM!D4404,"")</f>
        <v/>
      </c>
      <c r="F4404" t="str">
        <f>IFERROR(SMALL($E$5:$E$9000,ROWS($E$5:E4404)),"")</f>
        <v/>
      </c>
      <c r="I4404" s="371" t="s">
        <v>56</v>
      </c>
      <c r="J4404" t="s">
        <v>829</v>
      </c>
      <c r="K4404" s="372">
        <v>125038</v>
      </c>
      <c r="L4404" s="388">
        <f>ROWS(K$5:K4404)</f>
        <v>4400</v>
      </c>
      <c r="M4404" s="388" t="str">
        <f>IF(_xlfn.IFNA(VLOOKUP(I4404,$AG$3:$AH$83,2,FALSE),"")='11.1'!$D$5,TXM!L4404,"")</f>
        <v/>
      </c>
      <c r="N4404" t="str">
        <f>IFERROR(SMALL($M$5:$M$9000,ROWS($M$5:M4404)),"")</f>
        <v/>
      </c>
      <c r="P4404" t="s">
        <v>1639</v>
      </c>
      <c r="S4404" s="388">
        <f>ROWS(R$5:R4404)</f>
        <v>4400</v>
      </c>
      <c r="T4404" s="388" t="str">
        <f>IF(_xlfn.IFNA(VLOOKUP(P4404,$AG$3:$AH$83,2,FALSE),"")='11.1'!$D$5,TXM!S4404,"")</f>
        <v/>
      </c>
      <c r="U4404" t="str">
        <f>IFERROR(SMALL($T$5:$T$9000,ROWS($T$5:T4404)),"")</f>
        <v/>
      </c>
    </row>
    <row r="4405" spans="1:21" ht="14.4" customHeight="1" x14ac:dyDescent="0.3">
      <c r="A4405" t="s">
        <v>1639</v>
      </c>
      <c r="D4405" s="388">
        <f>ROWS(C$5:C4405)</f>
        <v>4401</v>
      </c>
      <c r="E4405" s="388" t="str">
        <f>IF(_xlfn.IFNA(VLOOKUP(A4405,$AG$3:$AH$83,2,FALSE),"")='11.1'!$D$5,TXM!D4405,"")</f>
        <v/>
      </c>
      <c r="F4405" t="str">
        <f>IFERROR(SMALL($E$5:$E$9000,ROWS($E$5:E4405)),"")</f>
        <v/>
      </c>
      <c r="I4405" s="371" t="s">
        <v>56</v>
      </c>
      <c r="J4405" t="s">
        <v>847</v>
      </c>
      <c r="K4405" s="372">
        <v>120628</v>
      </c>
      <c r="L4405" s="388">
        <f>ROWS(K$5:K4405)</f>
        <v>4401</v>
      </c>
      <c r="M4405" s="388" t="str">
        <f>IF(_xlfn.IFNA(VLOOKUP(I4405,$AG$3:$AH$83,2,FALSE),"")='11.1'!$D$5,TXM!L4405,"")</f>
        <v/>
      </c>
      <c r="N4405" t="str">
        <f>IFERROR(SMALL($M$5:$M$9000,ROWS($M$5:M4405)),"")</f>
        <v/>
      </c>
      <c r="P4405" t="s">
        <v>1639</v>
      </c>
      <c r="S4405" s="388">
        <f>ROWS(R$5:R4405)</f>
        <v>4401</v>
      </c>
      <c r="T4405" s="388" t="str">
        <f>IF(_xlfn.IFNA(VLOOKUP(P4405,$AG$3:$AH$83,2,FALSE),"")='11.1'!$D$5,TXM!S4405,"")</f>
        <v/>
      </c>
      <c r="U4405" t="str">
        <f>IFERROR(SMALL($T$5:$T$9000,ROWS($T$5:T4405)),"")</f>
        <v/>
      </c>
    </row>
    <row r="4406" spans="1:21" ht="14.4" customHeight="1" x14ac:dyDescent="0.3">
      <c r="A4406" t="s">
        <v>1639</v>
      </c>
      <c r="D4406" s="388">
        <f>ROWS(C$5:C4406)</f>
        <v>4402</v>
      </c>
      <c r="E4406" s="388" t="str">
        <f>IF(_xlfn.IFNA(VLOOKUP(A4406,$AG$3:$AH$83,2,FALSE),"")='11.1'!$D$5,TXM!D4406,"")</f>
        <v/>
      </c>
      <c r="F4406" t="str">
        <f>IFERROR(SMALL($E$5:$E$9000,ROWS($E$5:E4406)),"")</f>
        <v/>
      </c>
      <c r="I4406" s="371" t="s">
        <v>56</v>
      </c>
      <c r="J4406" t="s">
        <v>871</v>
      </c>
      <c r="K4406" s="372">
        <v>98092</v>
      </c>
      <c r="L4406" s="388">
        <f>ROWS(K$5:K4406)</f>
        <v>4402</v>
      </c>
      <c r="M4406" s="388" t="str">
        <f>IF(_xlfn.IFNA(VLOOKUP(I4406,$AG$3:$AH$83,2,FALSE),"")='11.1'!$D$5,TXM!L4406,"")</f>
        <v/>
      </c>
      <c r="N4406" t="str">
        <f>IFERROR(SMALL($M$5:$M$9000,ROWS($M$5:M4406)),"")</f>
        <v/>
      </c>
      <c r="P4406" t="s">
        <v>1639</v>
      </c>
      <c r="S4406" s="388">
        <f>ROWS(R$5:R4406)</f>
        <v>4402</v>
      </c>
      <c r="T4406" s="388" t="str">
        <f>IF(_xlfn.IFNA(VLOOKUP(P4406,$AG$3:$AH$83,2,FALSE),"")='11.1'!$D$5,TXM!S4406,"")</f>
        <v/>
      </c>
      <c r="U4406" t="str">
        <f>IFERROR(SMALL($T$5:$T$9000,ROWS($T$5:T4406)),"")</f>
        <v/>
      </c>
    </row>
    <row r="4407" spans="1:21" ht="14.4" customHeight="1" x14ac:dyDescent="0.3">
      <c r="A4407" t="s">
        <v>1639</v>
      </c>
      <c r="D4407" s="388">
        <f>ROWS(C$5:C4407)</f>
        <v>4403</v>
      </c>
      <c r="E4407" s="388" t="str">
        <f>IF(_xlfn.IFNA(VLOOKUP(A4407,$AG$3:$AH$83,2,FALSE),"")='11.1'!$D$5,TXM!D4407,"")</f>
        <v/>
      </c>
      <c r="F4407" t="str">
        <f>IFERROR(SMALL($E$5:$E$9000,ROWS($E$5:E4407)),"")</f>
        <v/>
      </c>
      <c r="I4407" s="371" t="s">
        <v>56</v>
      </c>
      <c r="J4407" t="s">
        <v>1006</v>
      </c>
      <c r="K4407" s="372">
        <v>94577</v>
      </c>
      <c r="L4407" s="388">
        <f>ROWS(K$5:K4407)</f>
        <v>4403</v>
      </c>
      <c r="M4407" s="388" t="str">
        <f>IF(_xlfn.IFNA(VLOOKUP(I4407,$AG$3:$AH$83,2,FALSE),"")='11.1'!$D$5,TXM!L4407,"")</f>
        <v/>
      </c>
      <c r="N4407" t="str">
        <f>IFERROR(SMALL($M$5:$M$9000,ROWS($M$5:M4407)),"")</f>
        <v/>
      </c>
      <c r="P4407" t="s">
        <v>1639</v>
      </c>
      <c r="S4407" s="388">
        <f>ROWS(R$5:R4407)</f>
        <v>4403</v>
      </c>
      <c r="T4407" s="388" t="str">
        <f>IF(_xlfn.IFNA(VLOOKUP(P4407,$AG$3:$AH$83,2,FALSE),"")='11.1'!$D$5,TXM!S4407,"")</f>
        <v/>
      </c>
      <c r="U4407" t="str">
        <f>IFERROR(SMALL($T$5:$T$9000,ROWS($T$5:T4407)),"")</f>
        <v/>
      </c>
    </row>
    <row r="4408" spans="1:21" ht="14.4" customHeight="1" x14ac:dyDescent="0.3">
      <c r="A4408" t="s">
        <v>1639</v>
      </c>
      <c r="D4408" s="388">
        <f>ROWS(C$5:C4408)</f>
        <v>4404</v>
      </c>
      <c r="E4408" s="388" t="str">
        <f>IF(_xlfn.IFNA(VLOOKUP(A4408,$AG$3:$AH$83,2,FALSE),"")='11.1'!$D$5,TXM!D4408,"")</f>
        <v/>
      </c>
      <c r="F4408" t="str">
        <f>IFERROR(SMALL($E$5:$E$9000,ROWS($E$5:E4408)),"")</f>
        <v/>
      </c>
      <c r="I4408" s="371" t="s">
        <v>56</v>
      </c>
      <c r="J4408" t="s">
        <v>1240</v>
      </c>
      <c r="K4408" s="372">
        <v>90906</v>
      </c>
      <c r="L4408" s="388">
        <f>ROWS(K$5:K4408)</f>
        <v>4404</v>
      </c>
      <c r="M4408" s="388" t="str">
        <f>IF(_xlfn.IFNA(VLOOKUP(I4408,$AG$3:$AH$83,2,FALSE),"")='11.1'!$D$5,TXM!L4408,"")</f>
        <v/>
      </c>
      <c r="N4408" t="str">
        <f>IFERROR(SMALL($M$5:$M$9000,ROWS($M$5:M4408)),"")</f>
        <v/>
      </c>
      <c r="P4408" t="s">
        <v>1639</v>
      </c>
      <c r="S4408" s="388">
        <f>ROWS(R$5:R4408)</f>
        <v>4404</v>
      </c>
      <c r="T4408" s="388" t="str">
        <f>IF(_xlfn.IFNA(VLOOKUP(P4408,$AG$3:$AH$83,2,FALSE),"")='11.1'!$D$5,TXM!S4408,"")</f>
        <v/>
      </c>
      <c r="U4408" t="str">
        <f>IFERROR(SMALL($T$5:$T$9000,ROWS($T$5:T4408)),"")</f>
        <v/>
      </c>
    </row>
    <row r="4409" spans="1:21" ht="14.4" customHeight="1" x14ac:dyDescent="0.3">
      <c r="A4409" t="s">
        <v>1639</v>
      </c>
      <c r="D4409" s="388">
        <f>ROWS(C$5:C4409)</f>
        <v>4405</v>
      </c>
      <c r="E4409" s="388" t="str">
        <f>IF(_xlfn.IFNA(VLOOKUP(A4409,$AG$3:$AH$83,2,FALSE),"")='11.1'!$D$5,TXM!D4409,"")</f>
        <v/>
      </c>
      <c r="F4409" t="str">
        <f>IFERROR(SMALL($E$5:$E$9000,ROWS($E$5:E4409)),"")</f>
        <v/>
      </c>
      <c r="I4409" s="371" t="s">
        <v>56</v>
      </c>
      <c r="J4409" t="s">
        <v>837</v>
      </c>
      <c r="K4409" s="372">
        <v>78038</v>
      </c>
      <c r="L4409" s="388">
        <f>ROWS(K$5:K4409)</f>
        <v>4405</v>
      </c>
      <c r="M4409" s="388" t="str">
        <f>IF(_xlfn.IFNA(VLOOKUP(I4409,$AG$3:$AH$83,2,FALSE),"")='11.1'!$D$5,TXM!L4409,"")</f>
        <v/>
      </c>
      <c r="N4409" t="str">
        <f>IFERROR(SMALL($M$5:$M$9000,ROWS($M$5:M4409)),"")</f>
        <v/>
      </c>
      <c r="P4409" t="s">
        <v>1639</v>
      </c>
      <c r="S4409" s="388">
        <f>ROWS(R$5:R4409)</f>
        <v>4405</v>
      </c>
      <c r="T4409" s="388" t="str">
        <f>IF(_xlfn.IFNA(VLOOKUP(P4409,$AG$3:$AH$83,2,FALSE),"")='11.1'!$D$5,TXM!S4409,"")</f>
        <v/>
      </c>
      <c r="U4409" t="str">
        <f>IFERROR(SMALL($T$5:$T$9000,ROWS($T$5:T4409)),"")</f>
        <v/>
      </c>
    </row>
    <row r="4410" spans="1:21" ht="14.4" customHeight="1" x14ac:dyDescent="0.3">
      <c r="A4410" t="s">
        <v>1639</v>
      </c>
      <c r="D4410" s="388">
        <f>ROWS(C$5:C4410)</f>
        <v>4406</v>
      </c>
      <c r="E4410" s="388" t="str">
        <f>IF(_xlfn.IFNA(VLOOKUP(A4410,$AG$3:$AH$83,2,FALSE),"")='11.1'!$D$5,TXM!D4410,"")</f>
        <v/>
      </c>
      <c r="F4410" t="str">
        <f>IFERROR(SMALL($E$5:$E$9000,ROWS($E$5:E4410)),"")</f>
        <v/>
      </c>
      <c r="I4410" s="371" t="s">
        <v>56</v>
      </c>
      <c r="J4410" t="s">
        <v>805</v>
      </c>
      <c r="K4410" s="372">
        <v>73091</v>
      </c>
      <c r="L4410" s="388">
        <f>ROWS(K$5:K4410)</f>
        <v>4406</v>
      </c>
      <c r="M4410" s="388" t="str">
        <f>IF(_xlfn.IFNA(VLOOKUP(I4410,$AG$3:$AH$83,2,FALSE),"")='11.1'!$D$5,TXM!L4410,"")</f>
        <v/>
      </c>
      <c r="N4410" t="str">
        <f>IFERROR(SMALL($M$5:$M$9000,ROWS($M$5:M4410)),"")</f>
        <v/>
      </c>
      <c r="P4410" t="s">
        <v>1639</v>
      </c>
      <c r="S4410" s="388">
        <f>ROWS(R$5:R4410)</f>
        <v>4406</v>
      </c>
      <c r="T4410" s="388" t="str">
        <f>IF(_xlfn.IFNA(VLOOKUP(P4410,$AG$3:$AH$83,2,FALSE),"")='11.1'!$D$5,TXM!S4410,"")</f>
        <v/>
      </c>
      <c r="U4410" t="str">
        <f>IFERROR(SMALL($T$5:$T$9000,ROWS($T$5:T4410)),"")</f>
        <v/>
      </c>
    </row>
    <row r="4411" spans="1:21" ht="14.4" customHeight="1" x14ac:dyDescent="0.3">
      <c r="A4411" t="s">
        <v>1639</v>
      </c>
      <c r="D4411" s="388">
        <f>ROWS(C$5:C4411)</f>
        <v>4407</v>
      </c>
      <c r="E4411" s="388" t="str">
        <f>IF(_xlfn.IFNA(VLOOKUP(A4411,$AG$3:$AH$83,2,FALSE),"")='11.1'!$D$5,TXM!D4411,"")</f>
        <v/>
      </c>
      <c r="F4411" t="str">
        <f>IFERROR(SMALL($E$5:$E$9000,ROWS($E$5:E4411)),"")</f>
        <v/>
      </c>
      <c r="I4411" s="371" t="s">
        <v>56</v>
      </c>
      <c r="J4411" t="s">
        <v>773</v>
      </c>
      <c r="K4411" s="372">
        <v>72522</v>
      </c>
      <c r="L4411" s="388">
        <f>ROWS(K$5:K4411)</f>
        <v>4407</v>
      </c>
      <c r="M4411" s="388" t="str">
        <f>IF(_xlfn.IFNA(VLOOKUP(I4411,$AG$3:$AH$83,2,FALSE),"")='11.1'!$D$5,TXM!L4411,"")</f>
        <v/>
      </c>
      <c r="N4411" t="str">
        <f>IFERROR(SMALL($M$5:$M$9000,ROWS($M$5:M4411)),"")</f>
        <v/>
      </c>
      <c r="P4411" t="s">
        <v>1639</v>
      </c>
      <c r="S4411" s="388">
        <f>ROWS(R$5:R4411)</f>
        <v>4407</v>
      </c>
      <c r="T4411" s="388" t="str">
        <f>IF(_xlfn.IFNA(VLOOKUP(P4411,$AG$3:$AH$83,2,FALSE),"")='11.1'!$D$5,TXM!S4411,"")</f>
        <v/>
      </c>
      <c r="U4411" t="str">
        <f>IFERROR(SMALL($T$5:$T$9000,ROWS($T$5:T4411)),"")</f>
        <v/>
      </c>
    </row>
    <row r="4412" spans="1:21" ht="14.4" customHeight="1" x14ac:dyDescent="0.3">
      <c r="A4412" t="s">
        <v>1639</v>
      </c>
      <c r="D4412" s="388">
        <f>ROWS(C$5:C4412)</f>
        <v>4408</v>
      </c>
      <c r="E4412" s="388" t="str">
        <f>IF(_xlfn.IFNA(VLOOKUP(A4412,$AG$3:$AH$83,2,FALSE),"")='11.1'!$D$5,TXM!D4412,"")</f>
        <v/>
      </c>
      <c r="F4412" t="str">
        <f>IFERROR(SMALL($E$5:$E$9000,ROWS($E$5:E4412)),"")</f>
        <v/>
      </c>
      <c r="I4412" s="371" t="s">
        <v>56</v>
      </c>
      <c r="J4412" t="s">
        <v>817</v>
      </c>
      <c r="K4412" s="372">
        <v>50308</v>
      </c>
      <c r="L4412" s="388">
        <f>ROWS(K$5:K4412)</f>
        <v>4408</v>
      </c>
      <c r="M4412" s="388" t="str">
        <f>IF(_xlfn.IFNA(VLOOKUP(I4412,$AG$3:$AH$83,2,FALSE),"")='11.1'!$D$5,TXM!L4412,"")</f>
        <v/>
      </c>
      <c r="N4412" t="str">
        <f>IFERROR(SMALL($M$5:$M$9000,ROWS($M$5:M4412)),"")</f>
        <v/>
      </c>
      <c r="P4412" t="s">
        <v>1639</v>
      </c>
      <c r="S4412" s="388">
        <f>ROWS(R$5:R4412)</f>
        <v>4408</v>
      </c>
      <c r="T4412" s="388" t="str">
        <f>IF(_xlfn.IFNA(VLOOKUP(P4412,$AG$3:$AH$83,2,FALSE),"")='11.1'!$D$5,TXM!S4412,"")</f>
        <v/>
      </c>
      <c r="U4412" t="str">
        <f>IFERROR(SMALL($T$5:$T$9000,ROWS($T$5:T4412)),"")</f>
        <v/>
      </c>
    </row>
    <row r="4413" spans="1:21" ht="14.4" customHeight="1" x14ac:dyDescent="0.3">
      <c r="A4413" t="s">
        <v>1639</v>
      </c>
      <c r="D4413" s="388">
        <f>ROWS(C$5:C4413)</f>
        <v>4409</v>
      </c>
      <c r="E4413" s="388" t="str">
        <f>IF(_xlfn.IFNA(VLOOKUP(A4413,$AG$3:$AH$83,2,FALSE),"")='11.1'!$D$5,TXM!D4413,"")</f>
        <v/>
      </c>
      <c r="F4413" t="str">
        <f>IFERROR(SMALL($E$5:$E$9000,ROWS($E$5:E4413)),"")</f>
        <v/>
      </c>
      <c r="I4413" s="371" t="s">
        <v>56</v>
      </c>
      <c r="J4413" t="s">
        <v>94</v>
      </c>
      <c r="K4413" s="372">
        <v>42233</v>
      </c>
      <c r="L4413" s="388">
        <f>ROWS(K$5:K4413)</f>
        <v>4409</v>
      </c>
      <c r="M4413" s="388" t="str">
        <f>IF(_xlfn.IFNA(VLOOKUP(I4413,$AG$3:$AH$83,2,FALSE),"")='11.1'!$D$5,TXM!L4413,"")</f>
        <v/>
      </c>
      <c r="N4413" t="str">
        <f>IFERROR(SMALL($M$5:$M$9000,ROWS($M$5:M4413)),"")</f>
        <v/>
      </c>
      <c r="P4413" t="s">
        <v>1639</v>
      </c>
      <c r="S4413" s="388">
        <f>ROWS(R$5:R4413)</f>
        <v>4409</v>
      </c>
      <c r="T4413" s="388" t="str">
        <f>IF(_xlfn.IFNA(VLOOKUP(P4413,$AG$3:$AH$83,2,FALSE),"")='11.1'!$D$5,TXM!S4413,"")</f>
        <v/>
      </c>
      <c r="U4413" t="str">
        <f>IFERROR(SMALL($T$5:$T$9000,ROWS($T$5:T4413)),"")</f>
        <v/>
      </c>
    </row>
    <row r="4414" spans="1:21" ht="14.4" customHeight="1" x14ac:dyDescent="0.3">
      <c r="A4414" t="s">
        <v>1639</v>
      </c>
      <c r="D4414" s="388">
        <f>ROWS(C$5:C4414)</f>
        <v>4410</v>
      </c>
      <c r="E4414" s="388" t="str">
        <f>IF(_xlfn.IFNA(VLOOKUP(A4414,$AG$3:$AH$83,2,FALSE),"")='11.1'!$D$5,TXM!D4414,"")</f>
        <v/>
      </c>
      <c r="F4414" t="str">
        <f>IFERROR(SMALL($E$5:$E$9000,ROWS($E$5:E4414)),"")</f>
        <v/>
      </c>
      <c r="I4414" s="371" t="s">
        <v>56</v>
      </c>
      <c r="J4414" t="s">
        <v>793</v>
      </c>
      <c r="K4414" s="372">
        <v>40905</v>
      </c>
      <c r="L4414" s="388">
        <f>ROWS(K$5:K4414)</f>
        <v>4410</v>
      </c>
      <c r="M4414" s="388" t="str">
        <f>IF(_xlfn.IFNA(VLOOKUP(I4414,$AG$3:$AH$83,2,FALSE),"")='11.1'!$D$5,TXM!L4414,"")</f>
        <v/>
      </c>
      <c r="N4414" t="str">
        <f>IFERROR(SMALL($M$5:$M$9000,ROWS($M$5:M4414)),"")</f>
        <v/>
      </c>
      <c r="P4414" t="s">
        <v>1639</v>
      </c>
      <c r="S4414" s="388">
        <f>ROWS(R$5:R4414)</f>
        <v>4410</v>
      </c>
      <c r="T4414" s="388" t="str">
        <f>IF(_xlfn.IFNA(VLOOKUP(P4414,$AG$3:$AH$83,2,FALSE),"")='11.1'!$D$5,TXM!S4414,"")</f>
        <v/>
      </c>
      <c r="U4414" t="str">
        <f>IFERROR(SMALL($T$5:$T$9000,ROWS($T$5:T4414)),"")</f>
        <v/>
      </c>
    </row>
    <row r="4415" spans="1:21" ht="14.4" customHeight="1" x14ac:dyDescent="0.3">
      <c r="A4415" t="s">
        <v>1639</v>
      </c>
      <c r="D4415" s="388">
        <f>ROWS(C$5:C4415)</f>
        <v>4411</v>
      </c>
      <c r="E4415" s="388" t="str">
        <f>IF(_xlfn.IFNA(VLOOKUP(A4415,$AG$3:$AH$83,2,FALSE),"")='11.1'!$D$5,TXM!D4415,"")</f>
        <v/>
      </c>
      <c r="F4415" t="str">
        <f>IFERROR(SMALL($E$5:$E$9000,ROWS($E$5:E4415)),"")</f>
        <v/>
      </c>
      <c r="I4415" s="371" t="s">
        <v>56</v>
      </c>
      <c r="J4415" t="s">
        <v>869</v>
      </c>
      <c r="K4415" s="372">
        <v>38197</v>
      </c>
      <c r="L4415" s="388">
        <f>ROWS(K$5:K4415)</f>
        <v>4411</v>
      </c>
      <c r="M4415" s="388" t="str">
        <f>IF(_xlfn.IFNA(VLOOKUP(I4415,$AG$3:$AH$83,2,FALSE),"")='11.1'!$D$5,TXM!L4415,"")</f>
        <v/>
      </c>
      <c r="N4415" t="str">
        <f>IFERROR(SMALL($M$5:$M$9000,ROWS($M$5:M4415)),"")</f>
        <v/>
      </c>
      <c r="P4415" t="s">
        <v>1639</v>
      </c>
      <c r="S4415" s="388">
        <f>ROWS(R$5:R4415)</f>
        <v>4411</v>
      </c>
      <c r="T4415" s="388" t="str">
        <f>IF(_xlfn.IFNA(VLOOKUP(P4415,$AG$3:$AH$83,2,FALSE),"")='11.1'!$D$5,TXM!S4415,"")</f>
        <v/>
      </c>
      <c r="U4415" t="str">
        <f>IFERROR(SMALL($T$5:$T$9000,ROWS($T$5:T4415)),"")</f>
        <v/>
      </c>
    </row>
    <row r="4416" spans="1:21" ht="14.4" customHeight="1" x14ac:dyDescent="0.3">
      <c r="A4416" t="s">
        <v>1639</v>
      </c>
      <c r="D4416" s="388">
        <f>ROWS(C$5:C4416)</f>
        <v>4412</v>
      </c>
      <c r="E4416" s="388" t="str">
        <f>IF(_xlfn.IFNA(VLOOKUP(A4416,$AG$3:$AH$83,2,FALSE),"")='11.1'!$D$5,TXM!D4416,"")</f>
        <v/>
      </c>
      <c r="F4416" t="str">
        <f>IFERROR(SMALL($E$5:$E$9000,ROWS($E$5:E4416)),"")</f>
        <v/>
      </c>
      <c r="I4416" s="371" t="s">
        <v>56</v>
      </c>
      <c r="J4416" t="s">
        <v>1441</v>
      </c>
      <c r="K4416" s="372">
        <v>25431</v>
      </c>
      <c r="L4416" s="388">
        <f>ROWS(K$5:K4416)</f>
        <v>4412</v>
      </c>
      <c r="M4416" s="388" t="str">
        <f>IF(_xlfn.IFNA(VLOOKUP(I4416,$AG$3:$AH$83,2,FALSE),"")='11.1'!$D$5,TXM!L4416,"")</f>
        <v/>
      </c>
      <c r="N4416" t="str">
        <f>IFERROR(SMALL($M$5:$M$9000,ROWS($M$5:M4416)),"")</f>
        <v/>
      </c>
      <c r="P4416" t="s">
        <v>1639</v>
      </c>
      <c r="S4416" s="388">
        <f>ROWS(R$5:R4416)</f>
        <v>4412</v>
      </c>
      <c r="T4416" s="388" t="str">
        <f>IF(_xlfn.IFNA(VLOOKUP(P4416,$AG$3:$AH$83,2,FALSE),"")='11.1'!$D$5,TXM!S4416,"")</f>
        <v/>
      </c>
      <c r="U4416" t="str">
        <f>IFERROR(SMALL($T$5:$T$9000,ROWS($T$5:T4416)),"")</f>
        <v/>
      </c>
    </row>
    <row r="4417" spans="1:21" ht="14.4" customHeight="1" x14ac:dyDescent="0.3">
      <c r="A4417" t="s">
        <v>1639</v>
      </c>
      <c r="D4417" s="388">
        <f>ROWS(C$5:C4417)</f>
        <v>4413</v>
      </c>
      <c r="E4417" s="388" t="str">
        <f>IF(_xlfn.IFNA(VLOOKUP(A4417,$AG$3:$AH$83,2,FALSE),"")='11.1'!$D$5,TXM!D4417,"")</f>
        <v/>
      </c>
      <c r="F4417" t="str">
        <f>IFERROR(SMALL($E$5:$E$9000,ROWS($E$5:E4417)),"")</f>
        <v/>
      </c>
      <c r="I4417" s="371" t="s">
        <v>56</v>
      </c>
      <c r="J4417" t="s">
        <v>859</v>
      </c>
      <c r="K4417" s="372">
        <v>24146</v>
      </c>
      <c r="L4417" s="388">
        <f>ROWS(K$5:K4417)</f>
        <v>4413</v>
      </c>
      <c r="M4417" s="388" t="str">
        <f>IF(_xlfn.IFNA(VLOOKUP(I4417,$AG$3:$AH$83,2,FALSE),"")='11.1'!$D$5,TXM!L4417,"")</f>
        <v/>
      </c>
      <c r="N4417" t="str">
        <f>IFERROR(SMALL($M$5:$M$9000,ROWS($M$5:M4417)),"")</f>
        <v/>
      </c>
      <c r="P4417" t="s">
        <v>1639</v>
      </c>
      <c r="S4417" s="388">
        <f>ROWS(R$5:R4417)</f>
        <v>4413</v>
      </c>
      <c r="T4417" s="388" t="str">
        <f>IF(_xlfn.IFNA(VLOOKUP(P4417,$AG$3:$AH$83,2,FALSE),"")='11.1'!$D$5,TXM!S4417,"")</f>
        <v/>
      </c>
      <c r="U4417" t="str">
        <f>IFERROR(SMALL($T$5:$T$9000,ROWS($T$5:T4417)),"")</f>
        <v/>
      </c>
    </row>
    <row r="4418" spans="1:21" ht="14.4" customHeight="1" x14ac:dyDescent="0.3">
      <c r="A4418" t="s">
        <v>1639</v>
      </c>
      <c r="D4418" s="388">
        <f>ROWS(C$5:C4418)</f>
        <v>4414</v>
      </c>
      <c r="E4418" s="388" t="str">
        <f>IF(_xlfn.IFNA(VLOOKUP(A4418,$AG$3:$AH$83,2,FALSE),"")='11.1'!$D$5,TXM!D4418,"")</f>
        <v/>
      </c>
      <c r="F4418" t="str">
        <f>IFERROR(SMALL($E$5:$E$9000,ROWS($E$5:E4418)),"")</f>
        <v/>
      </c>
      <c r="I4418" s="371" t="s">
        <v>56</v>
      </c>
      <c r="J4418" t="s">
        <v>1003</v>
      </c>
      <c r="K4418" s="372">
        <v>24057</v>
      </c>
      <c r="L4418" s="388">
        <f>ROWS(K$5:K4418)</f>
        <v>4414</v>
      </c>
      <c r="M4418" s="388" t="str">
        <f>IF(_xlfn.IFNA(VLOOKUP(I4418,$AG$3:$AH$83,2,FALSE),"")='11.1'!$D$5,TXM!L4418,"")</f>
        <v/>
      </c>
      <c r="N4418" t="str">
        <f>IFERROR(SMALL($M$5:$M$9000,ROWS($M$5:M4418)),"")</f>
        <v/>
      </c>
      <c r="P4418" t="s">
        <v>1639</v>
      </c>
      <c r="S4418" s="388">
        <f>ROWS(R$5:R4418)</f>
        <v>4414</v>
      </c>
      <c r="T4418" s="388" t="str">
        <f>IF(_xlfn.IFNA(VLOOKUP(P4418,$AG$3:$AH$83,2,FALSE),"")='11.1'!$D$5,TXM!S4418,"")</f>
        <v/>
      </c>
      <c r="U4418" t="str">
        <f>IFERROR(SMALL($T$5:$T$9000,ROWS($T$5:T4418)),"")</f>
        <v/>
      </c>
    </row>
    <row r="4419" spans="1:21" ht="14.4" customHeight="1" x14ac:dyDescent="0.3">
      <c r="A4419" t="s">
        <v>1639</v>
      </c>
      <c r="D4419" s="388">
        <f>ROWS(C$5:C4419)</f>
        <v>4415</v>
      </c>
      <c r="E4419" s="388" t="str">
        <f>IF(_xlfn.IFNA(VLOOKUP(A4419,$AG$3:$AH$83,2,FALSE),"")='11.1'!$D$5,TXM!D4419,"")</f>
        <v/>
      </c>
      <c r="F4419" t="str">
        <f>IFERROR(SMALL($E$5:$E$9000,ROWS($E$5:E4419)),"")</f>
        <v/>
      </c>
      <c r="I4419" s="371" t="s">
        <v>56</v>
      </c>
      <c r="J4419" t="s">
        <v>93</v>
      </c>
      <c r="K4419" s="372">
        <v>18180</v>
      </c>
      <c r="L4419" s="388">
        <f>ROWS(K$5:K4419)</f>
        <v>4415</v>
      </c>
      <c r="M4419" s="388" t="str">
        <f>IF(_xlfn.IFNA(VLOOKUP(I4419,$AG$3:$AH$83,2,FALSE),"")='11.1'!$D$5,TXM!L4419,"")</f>
        <v/>
      </c>
      <c r="N4419" t="str">
        <f>IFERROR(SMALL($M$5:$M$9000,ROWS($M$5:M4419)),"")</f>
        <v/>
      </c>
      <c r="P4419" t="s">
        <v>1639</v>
      </c>
      <c r="S4419" s="388">
        <f>ROWS(R$5:R4419)</f>
        <v>4415</v>
      </c>
      <c r="T4419" s="388" t="str">
        <f>IF(_xlfn.IFNA(VLOOKUP(P4419,$AG$3:$AH$83,2,FALSE),"")='11.1'!$D$5,TXM!S4419,"")</f>
        <v/>
      </c>
      <c r="U4419" t="str">
        <f>IFERROR(SMALL($T$5:$T$9000,ROWS($T$5:T4419)),"")</f>
        <v/>
      </c>
    </row>
    <row r="4420" spans="1:21" ht="14.4" customHeight="1" x14ac:dyDescent="0.3">
      <c r="A4420" t="s">
        <v>1639</v>
      </c>
      <c r="D4420" s="388">
        <f>ROWS(C$5:C4420)</f>
        <v>4416</v>
      </c>
      <c r="E4420" s="388" t="str">
        <f>IF(_xlfn.IFNA(VLOOKUP(A4420,$AG$3:$AH$83,2,FALSE),"")='11.1'!$D$5,TXM!D4420,"")</f>
        <v/>
      </c>
      <c r="F4420" t="str">
        <f>IFERROR(SMALL($E$5:$E$9000,ROWS($E$5:E4420)),"")</f>
        <v/>
      </c>
      <c r="I4420" s="371" t="s">
        <v>56</v>
      </c>
      <c r="J4420" t="s">
        <v>1500</v>
      </c>
      <c r="K4420" s="372">
        <v>14663</v>
      </c>
      <c r="L4420" s="388">
        <f>ROWS(K$5:K4420)</f>
        <v>4416</v>
      </c>
      <c r="M4420" s="388" t="str">
        <f>IF(_xlfn.IFNA(VLOOKUP(I4420,$AG$3:$AH$83,2,FALSE),"")='11.1'!$D$5,TXM!L4420,"")</f>
        <v/>
      </c>
      <c r="N4420" t="str">
        <f>IFERROR(SMALL($M$5:$M$9000,ROWS($M$5:M4420)),"")</f>
        <v/>
      </c>
      <c r="P4420" t="s">
        <v>1639</v>
      </c>
      <c r="S4420" s="388">
        <f>ROWS(R$5:R4420)</f>
        <v>4416</v>
      </c>
      <c r="T4420" s="388" t="str">
        <f>IF(_xlfn.IFNA(VLOOKUP(P4420,$AG$3:$AH$83,2,FALSE),"")='11.1'!$D$5,TXM!S4420,"")</f>
        <v/>
      </c>
      <c r="U4420" t="str">
        <f>IFERROR(SMALL($T$5:$T$9000,ROWS($T$5:T4420)),"")</f>
        <v/>
      </c>
    </row>
    <row r="4421" spans="1:21" ht="14.4" customHeight="1" x14ac:dyDescent="0.3">
      <c r="A4421" t="s">
        <v>1639</v>
      </c>
      <c r="D4421" s="388">
        <f>ROWS(C$5:C4421)</f>
        <v>4417</v>
      </c>
      <c r="E4421" s="388" t="str">
        <f>IF(_xlfn.IFNA(VLOOKUP(A4421,$AG$3:$AH$83,2,FALSE),"")='11.1'!$D$5,TXM!D4421,"")</f>
        <v/>
      </c>
      <c r="F4421" t="str">
        <f>IFERROR(SMALL($E$5:$E$9000,ROWS($E$5:E4421)),"")</f>
        <v/>
      </c>
      <c r="I4421" s="371" t="s">
        <v>56</v>
      </c>
      <c r="J4421" t="s">
        <v>990</v>
      </c>
      <c r="K4421" s="372">
        <v>9039</v>
      </c>
      <c r="L4421" s="388">
        <f>ROWS(K$5:K4421)</f>
        <v>4417</v>
      </c>
      <c r="M4421" s="388" t="str">
        <f>IF(_xlfn.IFNA(VLOOKUP(I4421,$AG$3:$AH$83,2,FALSE),"")='11.1'!$D$5,TXM!L4421,"")</f>
        <v/>
      </c>
      <c r="N4421" t="str">
        <f>IFERROR(SMALL($M$5:$M$9000,ROWS($M$5:M4421)),"")</f>
        <v/>
      </c>
      <c r="P4421" t="s">
        <v>1639</v>
      </c>
      <c r="S4421" s="388">
        <f>ROWS(R$5:R4421)</f>
        <v>4417</v>
      </c>
      <c r="T4421" s="388" t="str">
        <f>IF(_xlfn.IFNA(VLOOKUP(P4421,$AG$3:$AH$83,2,FALSE),"")='11.1'!$D$5,TXM!S4421,"")</f>
        <v/>
      </c>
      <c r="U4421" t="str">
        <f>IFERROR(SMALL($T$5:$T$9000,ROWS($T$5:T4421)),"")</f>
        <v/>
      </c>
    </row>
    <row r="4422" spans="1:21" ht="14.4" customHeight="1" x14ac:dyDescent="0.3">
      <c r="A4422" t="s">
        <v>1639</v>
      </c>
      <c r="D4422" s="388">
        <f>ROWS(C$5:C4422)</f>
        <v>4418</v>
      </c>
      <c r="E4422" s="388" t="str">
        <f>IF(_xlfn.IFNA(VLOOKUP(A4422,$AG$3:$AH$83,2,FALSE),"")='11.1'!$D$5,TXM!D4422,"")</f>
        <v/>
      </c>
      <c r="F4422" t="str">
        <f>IFERROR(SMALL($E$5:$E$9000,ROWS($E$5:E4422)),"")</f>
        <v/>
      </c>
      <c r="I4422" s="371" t="s">
        <v>56</v>
      </c>
      <c r="J4422" t="s">
        <v>807</v>
      </c>
      <c r="K4422" s="372">
        <v>7674</v>
      </c>
      <c r="L4422" s="388">
        <f>ROWS(K$5:K4422)</f>
        <v>4418</v>
      </c>
      <c r="M4422" s="388" t="str">
        <f>IF(_xlfn.IFNA(VLOOKUP(I4422,$AG$3:$AH$83,2,FALSE),"")='11.1'!$D$5,TXM!L4422,"")</f>
        <v/>
      </c>
      <c r="N4422" t="str">
        <f>IFERROR(SMALL($M$5:$M$9000,ROWS($M$5:M4422)),"")</f>
        <v/>
      </c>
      <c r="P4422" t="s">
        <v>1639</v>
      </c>
      <c r="S4422" s="388">
        <f>ROWS(R$5:R4422)</f>
        <v>4418</v>
      </c>
      <c r="T4422" s="388" t="str">
        <f>IF(_xlfn.IFNA(VLOOKUP(P4422,$AG$3:$AH$83,2,FALSE),"")='11.1'!$D$5,TXM!S4422,"")</f>
        <v/>
      </c>
      <c r="U4422" t="str">
        <f>IFERROR(SMALL($T$5:$T$9000,ROWS($T$5:T4422)),"")</f>
        <v/>
      </c>
    </row>
    <row r="4423" spans="1:21" ht="14.4" customHeight="1" x14ac:dyDescent="0.3">
      <c r="A4423" t="s">
        <v>1639</v>
      </c>
      <c r="D4423" s="388">
        <f>ROWS(C$5:C4423)</f>
        <v>4419</v>
      </c>
      <c r="E4423" s="388" t="str">
        <f>IF(_xlfn.IFNA(VLOOKUP(A4423,$AG$3:$AH$83,2,FALSE),"")='11.1'!$D$5,TXM!D4423,"")</f>
        <v/>
      </c>
      <c r="F4423" t="str">
        <f>IFERROR(SMALL($E$5:$E$9000,ROWS($E$5:E4423)),"")</f>
        <v/>
      </c>
      <c r="I4423" s="371" t="s">
        <v>56</v>
      </c>
      <c r="J4423" t="s">
        <v>999</v>
      </c>
      <c r="K4423" s="372">
        <v>7359</v>
      </c>
      <c r="L4423" s="388">
        <f>ROWS(K$5:K4423)</f>
        <v>4419</v>
      </c>
      <c r="M4423" s="388" t="str">
        <f>IF(_xlfn.IFNA(VLOOKUP(I4423,$AG$3:$AH$83,2,FALSE),"")='11.1'!$D$5,TXM!L4423,"")</f>
        <v/>
      </c>
      <c r="N4423" t="str">
        <f>IFERROR(SMALL($M$5:$M$9000,ROWS($M$5:M4423)),"")</f>
        <v/>
      </c>
      <c r="P4423" t="s">
        <v>1639</v>
      </c>
      <c r="S4423" s="388">
        <f>ROWS(R$5:R4423)</f>
        <v>4419</v>
      </c>
      <c r="T4423" s="388" t="str">
        <f>IF(_xlfn.IFNA(VLOOKUP(P4423,$AG$3:$AH$83,2,FALSE),"")='11.1'!$D$5,TXM!S4423,"")</f>
        <v/>
      </c>
      <c r="U4423" t="str">
        <f>IFERROR(SMALL($T$5:$T$9000,ROWS($T$5:T4423)),"")</f>
        <v/>
      </c>
    </row>
    <row r="4424" spans="1:21" ht="14.4" customHeight="1" x14ac:dyDescent="0.3">
      <c r="A4424" t="s">
        <v>1639</v>
      </c>
      <c r="D4424" s="388">
        <f>ROWS(C$5:C4424)</f>
        <v>4420</v>
      </c>
      <c r="E4424" s="388" t="str">
        <f>IF(_xlfn.IFNA(VLOOKUP(A4424,$AG$3:$AH$83,2,FALSE),"")='11.1'!$D$5,TXM!D4424,"")</f>
        <v/>
      </c>
      <c r="F4424" t="str">
        <f>IFERROR(SMALL($E$5:$E$9000,ROWS($E$5:E4424)),"")</f>
        <v/>
      </c>
      <c r="I4424" s="371" t="s">
        <v>56</v>
      </c>
      <c r="J4424" t="s">
        <v>839</v>
      </c>
      <c r="K4424" s="372">
        <v>1344</v>
      </c>
      <c r="L4424" s="388">
        <f>ROWS(K$5:K4424)</f>
        <v>4420</v>
      </c>
      <c r="M4424" s="388" t="str">
        <f>IF(_xlfn.IFNA(VLOOKUP(I4424,$AG$3:$AH$83,2,FALSE),"")='11.1'!$D$5,TXM!L4424,"")</f>
        <v/>
      </c>
      <c r="N4424" t="str">
        <f>IFERROR(SMALL($M$5:$M$9000,ROWS($M$5:M4424)),"")</f>
        <v/>
      </c>
      <c r="P4424" t="s">
        <v>1639</v>
      </c>
      <c r="S4424" s="388">
        <f>ROWS(R$5:R4424)</f>
        <v>4420</v>
      </c>
      <c r="T4424" s="388" t="str">
        <f>IF(_xlfn.IFNA(VLOOKUP(P4424,$AG$3:$AH$83,2,FALSE),"")='11.1'!$D$5,TXM!S4424,"")</f>
        <v/>
      </c>
      <c r="U4424" t="str">
        <f>IFERROR(SMALL($T$5:$T$9000,ROWS($T$5:T4424)),"")</f>
        <v/>
      </c>
    </row>
    <row r="4425" spans="1:21" ht="14.4" customHeight="1" x14ac:dyDescent="0.3">
      <c r="A4425" t="s">
        <v>1639</v>
      </c>
      <c r="D4425" s="388">
        <f>ROWS(C$5:C4425)</f>
        <v>4421</v>
      </c>
      <c r="E4425" s="388" t="str">
        <f>IF(_xlfn.IFNA(VLOOKUP(A4425,$AG$3:$AH$83,2,FALSE),"")='11.1'!$D$5,TXM!D4425,"")</f>
        <v/>
      </c>
      <c r="F4425" t="str">
        <f>IFERROR(SMALL($E$5:$E$9000,ROWS($E$5:E4425)),"")</f>
        <v/>
      </c>
      <c r="I4425" s="371" t="s">
        <v>56</v>
      </c>
      <c r="J4425" t="s">
        <v>171</v>
      </c>
      <c r="K4425" s="372">
        <v>1016</v>
      </c>
      <c r="L4425" s="388">
        <f>ROWS(K$5:K4425)</f>
        <v>4421</v>
      </c>
      <c r="M4425" s="388" t="str">
        <f>IF(_xlfn.IFNA(VLOOKUP(I4425,$AG$3:$AH$83,2,FALSE),"")='11.1'!$D$5,TXM!L4425,"")</f>
        <v/>
      </c>
      <c r="N4425" t="str">
        <f>IFERROR(SMALL($M$5:$M$9000,ROWS($M$5:M4425)),"")</f>
        <v/>
      </c>
      <c r="P4425" t="s">
        <v>1639</v>
      </c>
      <c r="S4425" s="388">
        <f>ROWS(R$5:R4425)</f>
        <v>4421</v>
      </c>
      <c r="T4425" s="388" t="str">
        <f>IF(_xlfn.IFNA(VLOOKUP(P4425,$AG$3:$AH$83,2,FALSE),"")='11.1'!$D$5,TXM!S4425,"")</f>
        <v/>
      </c>
      <c r="U4425" t="str">
        <f>IFERROR(SMALL($T$5:$T$9000,ROWS($T$5:T4425)),"")</f>
        <v/>
      </c>
    </row>
    <row r="4426" spans="1:21" ht="14.4" customHeight="1" x14ac:dyDescent="0.3">
      <c r="A4426" t="s">
        <v>1639</v>
      </c>
      <c r="D4426" s="388">
        <f>ROWS(C$5:C4426)</f>
        <v>4422</v>
      </c>
      <c r="E4426" s="388" t="str">
        <f>IF(_xlfn.IFNA(VLOOKUP(A4426,$AG$3:$AH$83,2,FALSE),"")='11.1'!$D$5,TXM!D4426,"")</f>
        <v/>
      </c>
      <c r="F4426" t="str">
        <f>IFERROR(SMALL($E$5:$E$9000,ROWS($E$5:E4426)),"")</f>
        <v/>
      </c>
      <c r="I4426" s="371" t="s">
        <v>56</v>
      </c>
      <c r="J4426" t="s">
        <v>845</v>
      </c>
      <c r="K4426" s="372">
        <v>766</v>
      </c>
      <c r="L4426" s="388">
        <f>ROWS(K$5:K4426)</f>
        <v>4422</v>
      </c>
      <c r="M4426" s="388" t="str">
        <f>IF(_xlfn.IFNA(VLOOKUP(I4426,$AG$3:$AH$83,2,FALSE),"")='11.1'!$D$5,TXM!L4426,"")</f>
        <v/>
      </c>
      <c r="N4426" t="str">
        <f>IFERROR(SMALL($M$5:$M$9000,ROWS($M$5:M4426)),"")</f>
        <v/>
      </c>
      <c r="P4426" t="s">
        <v>1639</v>
      </c>
      <c r="S4426" s="388">
        <f>ROWS(R$5:R4426)</f>
        <v>4422</v>
      </c>
      <c r="T4426" s="388" t="str">
        <f>IF(_xlfn.IFNA(VLOOKUP(P4426,$AG$3:$AH$83,2,FALSE),"")='11.1'!$D$5,TXM!S4426,"")</f>
        <v/>
      </c>
      <c r="U4426" t="str">
        <f>IFERROR(SMALL($T$5:$T$9000,ROWS($T$5:T4426)),"")</f>
        <v/>
      </c>
    </row>
    <row r="4427" spans="1:21" ht="14.4" customHeight="1" x14ac:dyDescent="0.3">
      <c r="A4427" t="s">
        <v>1639</v>
      </c>
      <c r="D4427" s="388">
        <f>ROWS(C$5:C4427)</f>
        <v>4423</v>
      </c>
      <c r="E4427" s="388" t="str">
        <f>IF(_xlfn.IFNA(VLOOKUP(A4427,$AG$3:$AH$83,2,FALSE),"")='11.1'!$D$5,TXM!D4427,"")</f>
        <v/>
      </c>
      <c r="F4427" t="str">
        <f>IFERROR(SMALL($E$5:$E$9000,ROWS($E$5:E4427)),"")</f>
        <v/>
      </c>
      <c r="I4427" s="371" t="s">
        <v>56</v>
      </c>
      <c r="J4427" t="s">
        <v>811</v>
      </c>
      <c r="K4427" s="372">
        <v>413</v>
      </c>
      <c r="L4427" s="388">
        <f>ROWS(K$5:K4427)</f>
        <v>4423</v>
      </c>
      <c r="M4427" s="388" t="str">
        <f>IF(_xlfn.IFNA(VLOOKUP(I4427,$AG$3:$AH$83,2,FALSE),"")='11.1'!$D$5,TXM!L4427,"")</f>
        <v/>
      </c>
      <c r="N4427" t="str">
        <f>IFERROR(SMALL($M$5:$M$9000,ROWS($M$5:M4427)),"")</f>
        <v/>
      </c>
      <c r="P4427" t="s">
        <v>1639</v>
      </c>
      <c r="S4427" s="388">
        <f>ROWS(R$5:R4427)</f>
        <v>4423</v>
      </c>
      <c r="T4427" s="388" t="str">
        <f>IF(_xlfn.IFNA(VLOOKUP(P4427,$AG$3:$AH$83,2,FALSE),"")='11.1'!$D$5,TXM!S4427,"")</f>
        <v/>
      </c>
      <c r="U4427" t="str">
        <f>IFERROR(SMALL($T$5:$T$9000,ROWS($T$5:T4427)),"")</f>
        <v/>
      </c>
    </row>
    <row r="4428" spans="1:21" ht="14.4" customHeight="1" x14ac:dyDescent="0.3">
      <c r="A4428" t="s">
        <v>1639</v>
      </c>
      <c r="D4428" s="388">
        <f>ROWS(C$5:C4428)</f>
        <v>4424</v>
      </c>
      <c r="E4428" s="388" t="str">
        <f>IF(_xlfn.IFNA(VLOOKUP(A4428,$AG$3:$AH$83,2,FALSE),"")='11.1'!$D$5,TXM!D4428,"")</f>
        <v/>
      </c>
      <c r="F4428" t="str">
        <f>IFERROR(SMALL($E$5:$E$9000,ROWS($E$5:E4428)),"")</f>
        <v/>
      </c>
      <c r="I4428" s="371" t="s">
        <v>56</v>
      </c>
      <c r="J4428" t="s">
        <v>173</v>
      </c>
      <c r="K4428" s="372">
        <v>301</v>
      </c>
      <c r="L4428" s="388">
        <f>ROWS(K$5:K4428)</f>
        <v>4424</v>
      </c>
      <c r="M4428" s="388" t="str">
        <f>IF(_xlfn.IFNA(VLOOKUP(I4428,$AG$3:$AH$83,2,FALSE),"")='11.1'!$D$5,TXM!L4428,"")</f>
        <v/>
      </c>
      <c r="N4428" t="str">
        <f>IFERROR(SMALL($M$5:$M$9000,ROWS($M$5:M4428)),"")</f>
        <v/>
      </c>
      <c r="P4428" t="s">
        <v>1639</v>
      </c>
      <c r="S4428" s="388">
        <f>ROWS(R$5:R4428)</f>
        <v>4424</v>
      </c>
      <c r="T4428" s="388" t="str">
        <f>IF(_xlfn.IFNA(VLOOKUP(P4428,$AG$3:$AH$83,2,FALSE),"")='11.1'!$D$5,TXM!S4428,"")</f>
        <v/>
      </c>
      <c r="U4428" t="str">
        <f>IFERROR(SMALL($T$5:$T$9000,ROWS($T$5:T4428)),"")</f>
        <v/>
      </c>
    </row>
    <row r="4429" spans="1:21" ht="14.4" customHeight="1" x14ac:dyDescent="0.3">
      <c r="A4429" t="s">
        <v>1639</v>
      </c>
      <c r="D4429" s="388">
        <f>ROWS(C$5:C4429)</f>
        <v>4425</v>
      </c>
      <c r="E4429" s="388" t="str">
        <f>IF(_xlfn.IFNA(VLOOKUP(A4429,$AG$3:$AH$83,2,FALSE),"")='11.1'!$D$5,TXM!D4429,"")</f>
        <v/>
      </c>
      <c r="F4429" t="str">
        <f>IFERROR(SMALL($E$5:$E$9000,ROWS($E$5:E4429)),"")</f>
        <v/>
      </c>
      <c r="I4429" s="371" t="s">
        <v>56</v>
      </c>
      <c r="J4429" t="s">
        <v>813</v>
      </c>
      <c r="K4429" s="372">
        <v>224</v>
      </c>
      <c r="L4429" s="388">
        <f>ROWS(K$5:K4429)</f>
        <v>4425</v>
      </c>
      <c r="M4429" s="388" t="str">
        <f>IF(_xlfn.IFNA(VLOOKUP(I4429,$AG$3:$AH$83,2,FALSE),"")='11.1'!$D$5,TXM!L4429,"")</f>
        <v/>
      </c>
      <c r="N4429" t="str">
        <f>IFERROR(SMALL($M$5:$M$9000,ROWS($M$5:M4429)),"")</f>
        <v/>
      </c>
      <c r="P4429" t="s">
        <v>1639</v>
      </c>
      <c r="S4429" s="388">
        <f>ROWS(R$5:R4429)</f>
        <v>4425</v>
      </c>
      <c r="T4429" s="388" t="str">
        <f>IF(_xlfn.IFNA(VLOOKUP(P4429,$AG$3:$AH$83,2,FALSE),"")='11.1'!$D$5,TXM!S4429,"")</f>
        <v/>
      </c>
      <c r="U4429" t="str">
        <f>IFERROR(SMALL($T$5:$T$9000,ROWS($T$5:T4429)),"")</f>
        <v/>
      </c>
    </row>
    <row r="4430" spans="1:21" ht="14.4" customHeight="1" x14ac:dyDescent="0.3">
      <c r="A4430" t="s">
        <v>1639</v>
      </c>
      <c r="D4430" s="388">
        <f>ROWS(C$5:C4430)</f>
        <v>4426</v>
      </c>
      <c r="E4430" s="388" t="str">
        <f>IF(_xlfn.IFNA(VLOOKUP(A4430,$AG$3:$AH$83,2,FALSE),"")='11.1'!$D$5,TXM!D4430,"")</f>
        <v/>
      </c>
      <c r="F4430" t="str">
        <f>IFERROR(SMALL($E$5:$E$9000,ROWS($E$5:E4430)),"")</f>
        <v/>
      </c>
      <c r="I4430" s="371" t="s">
        <v>56</v>
      </c>
      <c r="J4430" t="s">
        <v>857</v>
      </c>
      <c r="K4430" s="372">
        <v>71</v>
      </c>
      <c r="L4430" s="388">
        <f>ROWS(K$5:K4430)</f>
        <v>4426</v>
      </c>
      <c r="M4430" s="388" t="str">
        <f>IF(_xlfn.IFNA(VLOOKUP(I4430,$AG$3:$AH$83,2,FALSE),"")='11.1'!$D$5,TXM!L4430,"")</f>
        <v/>
      </c>
      <c r="N4430" t="str">
        <f>IFERROR(SMALL($M$5:$M$9000,ROWS($M$5:M4430)),"")</f>
        <v/>
      </c>
      <c r="P4430" t="s">
        <v>1639</v>
      </c>
      <c r="S4430" s="388">
        <f>ROWS(R$5:R4430)</f>
        <v>4426</v>
      </c>
      <c r="T4430" s="388" t="str">
        <f>IF(_xlfn.IFNA(VLOOKUP(P4430,$AG$3:$AH$83,2,FALSE),"")='11.1'!$D$5,TXM!S4430,"")</f>
        <v/>
      </c>
      <c r="U4430" t="str">
        <f>IFERROR(SMALL($T$5:$T$9000,ROWS($T$5:T4430)),"")</f>
        <v/>
      </c>
    </row>
    <row r="4431" spans="1:21" ht="14.4" customHeight="1" x14ac:dyDescent="0.3">
      <c r="A4431" t="s">
        <v>1639</v>
      </c>
      <c r="D4431" s="388">
        <f>ROWS(C$5:C4431)</f>
        <v>4427</v>
      </c>
      <c r="E4431" s="388" t="str">
        <f>IF(_xlfn.IFNA(VLOOKUP(A4431,$AG$3:$AH$83,2,FALSE),"")='11.1'!$D$5,TXM!D4431,"")</f>
        <v/>
      </c>
      <c r="F4431" t="str">
        <f>IFERROR(SMALL($E$5:$E$9000,ROWS($E$5:E4431)),"")</f>
        <v/>
      </c>
      <c r="I4431" s="371" t="s">
        <v>56</v>
      </c>
      <c r="J4431" t="s">
        <v>815</v>
      </c>
      <c r="K4431" s="372">
        <v>62</v>
      </c>
      <c r="L4431" s="388">
        <f>ROWS(K$5:K4431)</f>
        <v>4427</v>
      </c>
      <c r="M4431" s="388" t="str">
        <f>IF(_xlfn.IFNA(VLOOKUP(I4431,$AG$3:$AH$83,2,FALSE),"")='11.1'!$D$5,TXM!L4431,"")</f>
        <v/>
      </c>
      <c r="N4431" t="str">
        <f>IFERROR(SMALL($M$5:$M$9000,ROWS($M$5:M4431)),"")</f>
        <v/>
      </c>
      <c r="P4431" t="s">
        <v>1639</v>
      </c>
      <c r="S4431" s="388">
        <f>ROWS(R$5:R4431)</f>
        <v>4427</v>
      </c>
      <c r="T4431" s="388" t="str">
        <f>IF(_xlfn.IFNA(VLOOKUP(P4431,$AG$3:$AH$83,2,FALSE),"")='11.1'!$D$5,TXM!S4431,"")</f>
        <v/>
      </c>
      <c r="U4431" t="str">
        <f>IFERROR(SMALL($T$5:$T$9000,ROWS($T$5:T4431)),"")</f>
        <v/>
      </c>
    </row>
    <row r="4432" spans="1:21" ht="14.4" customHeight="1" x14ac:dyDescent="0.3">
      <c r="A4432" t="s">
        <v>1639</v>
      </c>
      <c r="D4432" s="388">
        <f>ROWS(C$5:C4432)</f>
        <v>4428</v>
      </c>
      <c r="E4432" s="388" t="str">
        <f>IF(_xlfn.IFNA(VLOOKUP(A4432,$AG$3:$AH$83,2,FALSE),"")='11.1'!$D$5,TXM!D4432,"")</f>
        <v/>
      </c>
      <c r="F4432" t="str">
        <f>IFERROR(SMALL($E$5:$E$9000,ROWS($E$5:E4432)),"")</f>
        <v/>
      </c>
      <c r="I4432" s="371" t="s">
        <v>56</v>
      </c>
      <c r="J4432" t="s">
        <v>97</v>
      </c>
      <c r="K4432" s="372">
        <v>30</v>
      </c>
      <c r="L4432" s="388">
        <f>ROWS(K$5:K4432)</f>
        <v>4428</v>
      </c>
      <c r="M4432" s="388" t="str">
        <f>IF(_xlfn.IFNA(VLOOKUP(I4432,$AG$3:$AH$83,2,FALSE),"")='11.1'!$D$5,TXM!L4432,"")</f>
        <v/>
      </c>
      <c r="N4432" t="str">
        <f>IFERROR(SMALL($M$5:$M$9000,ROWS($M$5:M4432)),"")</f>
        <v/>
      </c>
      <c r="P4432" t="s">
        <v>1639</v>
      </c>
      <c r="S4432" s="388">
        <f>ROWS(R$5:R4432)</f>
        <v>4428</v>
      </c>
      <c r="T4432" s="388" t="str">
        <f>IF(_xlfn.IFNA(VLOOKUP(P4432,$AG$3:$AH$83,2,FALSE),"")='11.1'!$D$5,TXM!S4432,"")</f>
        <v/>
      </c>
      <c r="U4432" t="str">
        <f>IFERROR(SMALL($T$5:$T$9000,ROWS($T$5:T4432)),"")</f>
        <v/>
      </c>
    </row>
    <row r="4433" spans="1:21" ht="14.4" customHeight="1" x14ac:dyDescent="0.3">
      <c r="A4433" t="s">
        <v>1639</v>
      </c>
      <c r="D4433" s="388">
        <f>ROWS(C$5:C4433)</f>
        <v>4429</v>
      </c>
      <c r="E4433" s="388" t="str">
        <f>IF(_xlfn.IFNA(VLOOKUP(A4433,$AG$3:$AH$83,2,FALSE),"")='11.1'!$D$5,TXM!D4433,"")</f>
        <v/>
      </c>
      <c r="F4433" t="str">
        <f>IFERROR(SMALL($E$5:$E$9000,ROWS($E$5:E4433)),"")</f>
        <v/>
      </c>
      <c r="I4433" s="371" t="s">
        <v>56</v>
      </c>
      <c r="J4433" t="s">
        <v>998</v>
      </c>
      <c r="K4433" s="372">
        <v>20</v>
      </c>
      <c r="L4433" s="388">
        <f>ROWS(K$5:K4433)</f>
        <v>4429</v>
      </c>
      <c r="M4433" s="388" t="str">
        <f>IF(_xlfn.IFNA(VLOOKUP(I4433,$AG$3:$AH$83,2,FALSE),"")='11.1'!$D$5,TXM!L4433,"")</f>
        <v/>
      </c>
      <c r="N4433" t="str">
        <f>IFERROR(SMALL($M$5:$M$9000,ROWS($M$5:M4433)),"")</f>
        <v/>
      </c>
      <c r="P4433" t="s">
        <v>1639</v>
      </c>
      <c r="S4433" s="388">
        <f>ROWS(R$5:R4433)</f>
        <v>4429</v>
      </c>
      <c r="T4433" s="388" t="str">
        <f>IF(_xlfn.IFNA(VLOOKUP(P4433,$AG$3:$AH$83,2,FALSE),"")='11.1'!$D$5,TXM!S4433,"")</f>
        <v/>
      </c>
      <c r="U4433" t="str">
        <f>IFERROR(SMALL($T$5:$T$9000,ROWS($T$5:T4433)),"")</f>
        <v/>
      </c>
    </row>
    <row r="4434" spans="1:21" ht="14.4" customHeight="1" x14ac:dyDescent="0.3">
      <c r="A4434" t="s">
        <v>1639</v>
      </c>
      <c r="D4434" s="388">
        <f>ROWS(C$5:C4434)</f>
        <v>4430</v>
      </c>
      <c r="E4434" s="388" t="str">
        <f>IF(_xlfn.IFNA(VLOOKUP(A4434,$AG$3:$AH$83,2,FALSE),"")='11.1'!$D$5,TXM!D4434,"")</f>
        <v/>
      </c>
      <c r="F4434" t="str">
        <f>IFERROR(SMALL($E$5:$E$9000,ROWS($E$5:E4434)),"")</f>
        <v/>
      </c>
      <c r="I4434" s="371" t="s">
        <v>56</v>
      </c>
      <c r="J4434" t="s">
        <v>99</v>
      </c>
      <c r="K4434" s="372">
        <v>20</v>
      </c>
      <c r="L4434" s="388">
        <f>ROWS(K$5:K4434)</f>
        <v>4430</v>
      </c>
      <c r="M4434" s="388" t="str">
        <f>IF(_xlfn.IFNA(VLOOKUP(I4434,$AG$3:$AH$83,2,FALSE),"")='11.1'!$D$5,TXM!L4434,"")</f>
        <v/>
      </c>
      <c r="N4434" t="str">
        <f>IFERROR(SMALL($M$5:$M$9000,ROWS($M$5:M4434)),"")</f>
        <v/>
      </c>
      <c r="P4434" t="s">
        <v>1639</v>
      </c>
      <c r="S4434" s="388">
        <f>ROWS(R$5:R4434)</f>
        <v>4430</v>
      </c>
      <c r="T4434" s="388" t="str">
        <f>IF(_xlfn.IFNA(VLOOKUP(P4434,$AG$3:$AH$83,2,FALSE),"")='11.1'!$D$5,TXM!S4434,"")</f>
        <v/>
      </c>
      <c r="U4434" t="str">
        <f>IFERROR(SMALL($T$5:$T$9000,ROWS($T$5:T4434)),"")</f>
        <v/>
      </c>
    </row>
    <row r="4435" spans="1:21" ht="14.4" customHeight="1" x14ac:dyDescent="0.3">
      <c r="A4435" t="s">
        <v>1639</v>
      </c>
      <c r="D4435" s="388">
        <f>ROWS(C$5:C4435)</f>
        <v>4431</v>
      </c>
      <c r="E4435" s="388" t="str">
        <f>IF(_xlfn.IFNA(VLOOKUP(A4435,$AG$3:$AH$83,2,FALSE),"")='11.1'!$D$5,TXM!D4435,"")</f>
        <v/>
      </c>
      <c r="F4435" t="str">
        <f>IFERROR(SMALL($E$5:$E$9000,ROWS($E$5:E4435)),"")</f>
        <v/>
      </c>
      <c r="I4435" s="371" t="s">
        <v>1192</v>
      </c>
      <c r="J4435" t="s">
        <v>867</v>
      </c>
      <c r="K4435" s="372">
        <v>54305</v>
      </c>
      <c r="L4435" s="388">
        <f>ROWS(K$5:K4435)</f>
        <v>4431</v>
      </c>
      <c r="M4435" s="388" t="str">
        <f>IF(_xlfn.IFNA(VLOOKUP(I4435,$AG$3:$AH$83,2,FALSE),"")='11.1'!$D$5,TXM!L4435,"")</f>
        <v/>
      </c>
      <c r="N4435" t="str">
        <f>IFERROR(SMALL($M$5:$M$9000,ROWS($M$5:M4435)),"")</f>
        <v/>
      </c>
      <c r="P4435" t="s">
        <v>1639</v>
      </c>
      <c r="S4435" s="388">
        <f>ROWS(R$5:R4435)</f>
        <v>4431</v>
      </c>
      <c r="T4435" s="388" t="str">
        <f>IF(_xlfn.IFNA(VLOOKUP(P4435,$AG$3:$AH$83,2,FALSE),"")='11.1'!$D$5,TXM!S4435,"")</f>
        <v/>
      </c>
      <c r="U4435" t="str">
        <f>IFERROR(SMALL($T$5:$T$9000,ROWS($T$5:T4435)),"")</f>
        <v/>
      </c>
    </row>
    <row r="4436" spans="1:21" ht="14.4" customHeight="1" x14ac:dyDescent="0.3">
      <c r="A4436" t="s">
        <v>1639</v>
      </c>
      <c r="D4436" s="388">
        <f>ROWS(C$5:C4436)</f>
        <v>4432</v>
      </c>
      <c r="E4436" s="388" t="str">
        <f>IF(_xlfn.IFNA(VLOOKUP(A4436,$AG$3:$AH$83,2,FALSE),"")='11.1'!$D$5,TXM!D4436,"")</f>
        <v/>
      </c>
      <c r="F4436" t="str">
        <f>IFERROR(SMALL($E$5:$E$9000,ROWS($E$5:E4436)),"")</f>
        <v/>
      </c>
      <c r="I4436" s="371" t="s">
        <v>1192</v>
      </c>
      <c r="J4436" t="s">
        <v>791</v>
      </c>
      <c r="K4436" s="372">
        <v>49471</v>
      </c>
      <c r="L4436" s="388">
        <f>ROWS(K$5:K4436)</f>
        <v>4432</v>
      </c>
      <c r="M4436" s="388" t="str">
        <f>IF(_xlfn.IFNA(VLOOKUP(I4436,$AG$3:$AH$83,2,FALSE),"")='11.1'!$D$5,TXM!L4436,"")</f>
        <v/>
      </c>
      <c r="N4436" t="str">
        <f>IFERROR(SMALL($M$5:$M$9000,ROWS($M$5:M4436)),"")</f>
        <v/>
      </c>
      <c r="P4436" t="s">
        <v>1639</v>
      </c>
      <c r="S4436" s="388">
        <f>ROWS(R$5:R4436)</f>
        <v>4432</v>
      </c>
      <c r="T4436" s="388" t="str">
        <f>IF(_xlfn.IFNA(VLOOKUP(P4436,$AG$3:$AH$83,2,FALSE),"")='11.1'!$D$5,TXM!S4436,"")</f>
        <v/>
      </c>
      <c r="U4436" t="str">
        <f>IFERROR(SMALL($T$5:$T$9000,ROWS($T$5:T4436)),"")</f>
        <v/>
      </c>
    </row>
    <row r="4437" spans="1:21" ht="14.4" customHeight="1" x14ac:dyDescent="0.3">
      <c r="A4437" t="s">
        <v>1639</v>
      </c>
      <c r="D4437" s="388">
        <f>ROWS(C$5:C4437)</f>
        <v>4433</v>
      </c>
      <c r="E4437" s="388" t="str">
        <f>IF(_xlfn.IFNA(VLOOKUP(A4437,$AG$3:$AH$83,2,FALSE),"")='11.1'!$D$5,TXM!D4437,"")</f>
        <v/>
      </c>
      <c r="F4437" t="str">
        <f>IFERROR(SMALL($E$5:$E$9000,ROWS($E$5:E4437)),"")</f>
        <v/>
      </c>
      <c r="I4437" s="371" t="s">
        <v>1192</v>
      </c>
      <c r="J4437" t="s">
        <v>1240</v>
      </c>
      <c r="K4437" s="372">
        <v>21857</v>
      </c>
      <c r="L4437" s="388">
        <f>ROWS(K$5:K4437)</f>
        <v>4433</v>
      </c>
      <c r="M4437" s="388" t="str">
        <f>IF(_xlfn.IFNA(VLOOKUP(I4437,$AG$3:$AH$83,2,FALSE),"")='11.1'!$D$5,TXM!L4437,"")</f>
        <v/>
      </c>
      <c r="N4437" t="str">
        <f>IFERROR(SMALL($M$5:$M$9000,ROWS($M$5:M4437)),"")</f>
        <v/>
      </c>
      <c r="P4437" t="s">
        <v>1639</v>
      </c>
      <c r="S4437" s="388">
        <f>ROWS(R$5:R4437)</f>
        <v>4433</v>
      </c>
      <c r="T4437" s="388" t="str">
        <f>IF(_xlfn.IFNA(VLOOKUP(P4437,$AG$3:$AH$83,2,FALSE),"")='11.1'!$D$5,TXM!S4437,"")</f>
        <v/>
      </c>
      <c r="U4437" t="str">
        <f>IFERROR(SMALL($T$5:$T$9000,ROWS($T$5:T4437)),"")</f>
        <v/>
      </c>
    </row>
    <row r="4438" spans="1:21" ht="14.4" customHeight="1" x14ac:dyDescent="0.3">
      <c r="A4438" t="s">
        <v>1639</v>
      </c>
      <c r="D4438" s="388">
        <f>ROWS(C$5:C4438)</f>
        <v>4434</v>
      </c>
      <c r="E4438" s="388" t="str">
        <f>IF(_xlfn.IFNA(VLOOKUP(A4438,$AG$3:$AH$83,2,FALSE),"")='11.1'!$D$5,TXM!D4438,"")</f>
        <v/>
      </c>
      <c r="F4438" t="str">
        <f>IFERROR(SMALL($E$5:$E$9000,ROWS($E$5:E4438)),"")</f>
        <v/>
      </c>
      <c r="I4438" s="371" t="s">
        <v>1192</v>
      </c>
      <c r="J4438" t="s">
        <v>999</v>
      </c>
      <c r="K4438" s="372">
        <v>21802</v>
      </c>
      <c r="L4438" s="388">
        <f>ROWS(K$5:K4438)</f>
        <v>4434</v>
      </c>
      <c r="M4438" s="388" t="str">
        <f>IF(_xlfn.IFNA(VLOOKUP(I4438,$AG$3:$AH$83,2,FALSE),"")='11.1'!$D$5,TXM!L4438,"")</f>
        <v/>
      </c>
      <c r="N4438" t="str">
        <f>IFERROR(SMALL($M$5:$M$9000,ROWS($M$5:M4438)),"")</f>
        <v/>
      </c>
      <c r="P4438" t="s">
        <v>1639</v>
      </c>
      <c r="S4438" s="388">
        <f>ROWS(R$5:R4438)</f>
        <v>4434</v>
      </c>
      <c r="T4438" s="388" t="str">
        <f>IF(_xlfn.IFNA(VLOOKUP(P4438,$AG$3:$AH$83,2,FALSE),"")='11.1'!$D$5,TXM!S4438,"")</f>
        <v/>
      </c>
      <c r="U4438" t="str">
        <f>IFERROR(SMALL($T$5:$T$9000,ROWS($T$5:T4438)),"")</f>
        <v/>
      </c>
    </row>
    <row r="4439" spans="1:21" ht="14.4" customHeight="1" x14ac:dyDescent="0.3">
      <c r="A4439" t="s">
        <v>1639</v>
      </c>
      <c r="D4439" s="388">
        <f>ROWS(C$5:C4439)</f>
        <v>4435</v>
      </c>
      <c r="E4439" s="388" t="str">
        <f>IF(_xlfn.IFNA(VLOOKUP(A4439,$AG$3:$AH$83,2,FALSE),"")='11.1'!$D$5,TXM!D4439,"")</f>
        <v/>
      </c>
      <c r="F4439" t="str">
        <f>IFERROR(SMALL($E$5:$E$9000,ROWS($E$5:E4439)),"")</f>
        <v/>
      </c>
      <c r="I4439" s="371" t="s">
        <v>1192</v>
      </c>
      <c r="J4439" t="s">
        <v>99</v>
      </c>
      <c r="K4439" s="372">
        <v>7696</v>
      </c>
      <c r="L4439" s="388">
        <f>ROWS(K$5:K4439)</f>
        <v>4435</v>
      </c>
      <c r="M4439" s="388" t="str">
        <f>IF(_xlfn.IFNA(VLOOKUP(I4439,$AG$3:$AH$83,2,FALSE),"")='11.1'!$D$5,TXM!L4439,"")</f>
        <v/>
      </c>
      <c r="N4439" t="str">
        <f>IFERROR(SMALL($M$5:$M$9000,ROWS($M$5:M4439)),"")</f>
        <v/>
      </c>
      <c r="P4439" t="s">
        <v>1639</v>
      </c>
      <c r="S4439" s="388">
        <f>ROWS(R$5:R4439)</f>
        <v>4435</v>
      </c>
      <c r="T4439" s="388" t="str">
        <f>IF(_xlfn.IFNA(VLOOKUP(P4439,$AG$3:$AH$83,2,FALSE),"")='11.1'!$D$5,TXM!S4439,"")</f>
        <v/>
      </c>
      <c r="U4439" t="str">
        <f>IFERROR(SMALL($T$5:$T$9000,ROWS($T$5:T4439)),"")</f>
        <v/>
      </c>
    </row>
    <row r="4440" spans="1:21" ht="14.4" customHeight="1" x14ac:dyDescent="0.3">
      <c r="A4440" t="s">
        <v>1639</v>
      </c>
      <c r="D4440" s="388">
        <f>ROWS(C$5:C4440)</f>
        <v>4436</v>
      </c>
      <c r="E4440" s="388" t="str">
        <f>IF(_xlfn.IFNA(VLOOKUP(A4440,$AG$3:$AH$83,2,FALSE),"")='11.1'!$D$5,TXM!D4440,"")</f>
        <v/>
      </c>
      <c r="F4440" t="str">
        <f>IFERROR(SMALL($E$5:$E$9000,ROWS($E$5:E4440)),"")</f>
        <v/>
      </c>
      <c r="I4440" s="371" t="s">
        <v>1192</v>
      </c>
      <c r="J4440" t="s">
        <v>108</v>
      </c>
      <c r="K4440" s="372">
        <v>4636</v>
      </c>
      <c r="L4440" s="388">
        <f>ROWS(K$5:K4440)</f>
        <v>4436</v>
      </c>
      <c r="M4440" s="388" t="str">
        <f>IF(_xlfn.IFNA(VLOOKUP(I4440,$AG$3:$AH$83,2,FALSE),"")='11.1'!$D$5,TXM!L4440,"")</f>
        <v/>
      </c>
      <c r="N4440" t="str">
        <f>IFERROR(SMALL($M$5:$M$9000,ROWS($M$5:M4440)),"")</f>
        <v/>
      </c>
      <c r="P4440" t="s">
        <v>1639</v>
      </c>
      <c r="S4440" s="388">
        <f>ROWS(R$5:R4440)</f>
        <v>4436</v>
      </c>
      <c r="T4440" s="388" t="str">
        <f>IF(_xlfn.IFNA(VLOOKUP(P4440,$AG$3:$AH$83,2,FALSE),"")='11.1'!$D$5,TXM!S4440,"")</f>
        <v/>
      </c>
      <c r="U4440" t="str">
        <f>IFERROR(SMALL($T$5:$T$9000,ROWS($T$5:T4440)),"")</f>
        <v/>
      </c>
    </row>
    <row r="4441" spans="1:21" ht="14.4" customHeight="1" x14ac:dyDescent="0.3">
      <c r="A4441" t="s">
        <v>1639</v>
      </c>
      <c r="D4441" s="388">
        <f>ROWS(C$5:C4441)</f>
        <v>4437</v>
      </c>
      <c r="E4441" s="388" t="str">
        <f>IF(_xlfn.IFNA(VLOOKUP(A4441,$AG$3:$AH$83,2,FALSE),"")='11.1'!$D$5,TXM!D4441,"")</f>
        <v/>
      </c>
      <c r="F4441" t="str">
        <f>IFERROR(SMALL($E$5:$E$9000,ROWS($E$5:E4441)),"")</f>
        <v/>
      </c>
      <c r="I4441" s="371" t="s">
        <v>1192</v>
      </c>
      <c r="J4441" t="s">
        <v>799</v>
      </c>
      <c r="K4441" s="372">
        <v>4526</v>
      </c>
      <c r="L4441" s="388">
        <f>ROWS(K$5:K4441)</f>
        <v>4437</v>
      </c>
      <c r="M4441" s="388" t="str">
        <f>IF(_xlfn.IFNA(VLOOKUP(I4441,$AG$3:$AH$83,2,FALSE),"")='11.1'!$D$5,TXM!L4441,"")</f>
        <v/>
      </c>
      <c r="N4441" t="str">
        <f>IFERROR(SMALL($M$5:$M$9000,ROWS($M$5:M4441)),"")</f>
        <v/>
      </c>
      <c r="P4441" t="s">
        <v>1639</v>
      </c>
      <c r="S4441" s="388">
        <f>ROWS(R$5:R4441)</f>
        <v>4437</v>
      </c>
      <c r="T4441" s="388" t="str">
        <f>IF(_xlfn.IFNA(VLOOKUP(P4441,$AG$3:$AH$83,2,FALSE),"")='11.1'!$D$5,TXM!S4441,"")</f>
        <v/>
      </c>
      <c r="U4441" t="str">
        <f>IFERROR(SMALL($T$5:$T$9000,ROWS($T$5:T4441)),"")</f>
        <v/>
      </c>
    </row>
    <row r="4442" spans="1:21" ht="14.4" customHeight="1" x14ac:dyDescent="0.3">
      <c r="A4442" t="s">
        <v>1639</v>
      </c>
      <c r="D4442" s="388">
        <f>ROWS(C$5:C4442)</f>
        <v>4438</v>
      </c>
      <c r="E4442" s="388" t="str">
        <f>IF(_xlfn.IFNA(VLOOKUP(A4442,$AG$3:$AH$83,2,FALSE),"")='11.1'!$D$5,TXM!D4442,"")</f>
        <v/>
      </c>
      <c r="F4442" t="str">
        <f>IFERROR(SMALL($E$5:$E$9000,ROWS($E$5:E4442)),"")</f>
        <v/>
      </c>
      <c r="I4442" s="371" t="s">
        <v>1192</v>
      </c>
      <c r="J4442" t="s">
        <v>1265</v>
      </c>
      <c r="K4442" s="372">
        <v>1851</v>
      </c>
      <c r="L4442" s="388">
        <f>ROWS(K$5:K4442)</f>
        <v>4438</v>
      </c>
      <c r="M4442" s="388" t="str">
        <f>IF(_xlfn.IFNA(VLOOKUP(I4442,$AG$3:$AH$83,2,FALSE),"")='11.1'!$D$5,TXM!L4442,"")</f>
        <v/>
      </c>
      <c r="N4442" t="str">
        <f>IFERROR(SMALL($M$5:$M$9000,ROWS($M$5:M4442)),"")</f>
        <v/>
      </c>
      <c r="P4442" t="s">
        <v>1639</v>
      </c>
      <c r="S4442" s="388">
        <f>ROWS(R$5:R4442)</f>
        <v>4438</v>
      </c>
      <c r="T4442" s="388" t="str">
        <f>IF(_xlfn.IFNA(VLOOKUP(P4442,$AG$3:$AH$83,2,FALSE),"")='11.1'!$D$5,TXM!S4442,"")</f>
        <v/>
      </c>
      <c r="U4442" t="str">
        <f>IFERROR(SMALL($T$5:$T$9000,ROWS($T$5:T4442)),"")</f>
        <v/>
      </c>
    </row>
    <row r="4443" spans="1:21" ht="14.4" customHeight="1" x14ac:dyDescent="0.3">
      <c r="A4443" t="s">
        <v>1639</v>
      </c>
      <c r="D4443" s="388">
        <f>ROWS(C$5:C4443)</f>
        <v>4439</v>
      </c>
      <c r="E4443" s="388" t="str">
        <f>IF(_xlfn.IFNA(VLOOKUP(A4443,$AG$3:$AH$83,2,FALSE),"")='11.1'!$D$5,TXM!D4443,"")</f>
        <v/>
      </c>
      <c r="F4443" t="str">
        <f>IFERROR(SMALL($E$5:$E$9000,ROWS($E$5:E4443)),"")</f>
        <v/>
      </c>
      <c r="I4443" s="371" t="s">
        <v>1192</v>
      </c>
      <c r="J4443" t="s">
        <v>823</v>
      </c>
      <c r="K4443" s="372">
        <v>1838</v>
      </c>
      <c r="L4443" s="388">
        <f>ROWS(K$5:K4443)</f>
        <v>4439</v>
      </c>
      <c r="M4443" s="388" t="str">
        <f>IF(_xlfn.IFNA(VLOOKUP(I4443,$AG$3:$AH$83,2,FALSE),"")='11.1'!$D$5,TXM!L4443,"")</f>
        <v/>
      </c>
      <c r="N4443" t="str">
        <f>IFERROR(SMALL($M$5:$M$9000,ROWS($M$5:M4443)),"")</f>
        <v/>
      </c>
      <c r="P4443" t="s">
        <v>1639</v>
      </c>
      <c r="S4443" s="388">
        <f>ROWS(R$5:R4443)</f>
        <v>4439</v>
      </c>
      <c r="T4443" s="388" t="str">
        <f>IF(_xlfn.IFNA(VLOOKUP(P4443,$AG$3:$AH$83,2,FALSE),"")='11.1'!$D$5,TXM!S4443,"")</f>
        <v/>
      </c>
      <c r="U4443" t="str">
        <f>IFERROR(SMALL($T$5:$T$9000,ROWS($T$5:T4443)),"")</f>
        <v/>
      </c>
    </row>
    <row r="4444" spans="1:21" ht="14.4" customHeight="1" x14ac:dyDescent="0.3">
      <c r="A4444" t="s">
        <v>1639</v>
      </c>
      <c r="D4444" s="388">
        <f>ROWS(C$5:C4444)</f>
        <v>4440</v>
      </c>
      <c r="E4444" s="388" t="str">
        <f>IF(_xlfn.IFNA(VLOOKUP(A4444,$AG$3:$AH$83,2,FALSE),"")='11.1'!$D$5,TXM!D4444,"")</f>
        <v/>
      </c>
      <c r="F4444" t="str">
        <f>IFERROR(SMALL($E$5:$E$9000,ROWS($E$5:E4444)),"")</f>
        <v/>
      </c>
      <c r="I4444" s="371" t="s">
        <v>1192</v>
      </c>
      <c r="J4444" t="s">
        <v>865</v>
      </c>
      <c r="K4444" s="372">
        <v>58</v>
      </c>
      <c r="L4444" s="388">
        <f>ROWS(K$5:K4444)</f>
        <v>4440</v>
      </c>
      <c r="M4444" s="388" t="str">
        <f>IF(_xlfn.IFNA(VLOOKUP(I4444,$AG$3:$AH$83,2,FALSE),"")='11.1'!$D$5,TXM!L4444,"")</f>
        <v/>
      </c>
      <c r="N4444" t="str">
        <f>IFERROR(SMALL($M$5:$M$9000,ROWS($M$5:M4444)),"")</f>
        <v/>
      </c>
      <c r="P4444" t="s">
        <v>1639</v>
      </c>
      <c r="S4444" s="388">
        <f>ROWS(R$5:R4444)</f>
        <v>4440</v>
      </c>
      <c r="T4444" s="388" t="str">
        <f>IF(_xlfn.IFNA(VLOOKUP(P4444,$AG$3:$AH$83,2,FALSE),"")='11.1'!$D$5,TXM!S4444,"")</f>
        <v/>
      </c>
      <c r="U4444" t="str">
        <f>IFERROR(SMALL($T$5:$T$9000,ROWS($T$5:T4444)),"")</f>
        <v/>
      </c>
    </row>
    <row r="4445" spans="1:21" ht="14.4" customHeight="1" x14ac:dyDescent="0.3">
      <c r="A4445" t="s">
        <v>1639</v>
      </c>
      <c r="D4445" s="388">
        <f>ROWS(C$5:C4445)</f>
        <v>4441</v>
      </c>
      <c r="E4445" s="388" t="str">
        <f>IF(_xlfn.IFNA(VLOOKUP(A4445,$AG$3:$AH$83,2,FALSE),"")='11.1'!$D$5,TXM!D4445,"")</f>
        <v/>
      </c>
      <c r="F4445" t="str">
        <f>IFERROR(SMALL($E$5:$E$9000,ROWS($E$5:E4445)),"")</f>
        <v/>
      </c>
      <c r="I4445" s="371" t="s">
        <v>634</v>
      </c>
      <c r="J4445" t="s">
        <v>849</v>
      </c>
      <c r="K4445" s="372">
        <v>404287</v>
      </c>
      <c r="L4445" s="388">
        <f>ROWS(K$5:K4445)</f>
        <v>4441</v>
      </c>
      <c r="M4445" s="388" t="str">
        <f>IF(_xlfn.IFNA(VLOOKUP(I4445,$AG$3:$AH$83,2,FALSE),"")='11.1'!$D$5,TXM!L4445,"")</f>
        <v/>
      </c>
      <c r="N4445" t="str">
        <f>IFERROR(SMALL($M$5:$M$9000,ROWS($M$5:M4445)),"")</f>
        <v/>
      </c>
      <c r="P4445" t="s">
        <v>1639</v>
      </c>
      <c r="S4445" s="388">
        <f>ROWS(R$5:R4445)</f>
        <v>4441</v>
      </c>
      <c r="T4445" s="388" t="str">
        <f>IF(_xlfn.IFNA(VLOOKUP(P4445,$AG$3:$AH$83,2,FALSE),"")='11.1'!$D$5,TXM!S4445,"")</f>
        <v/>
      </c>
      <c r="U4445" t="str">
        <f>IFERROR(SMALL($T$5:$T$9000,ROWS($T$5:T4445)),"")</f>
        <v/>
      </c>
    </row>
    <row r="4446" spans="1:21" ht="14.4" customHeight="1" x14ac:dyDescent="0.3">
      <c r="A4446" t="s">
        <v>1639</v>
      </c>
      <c r="D4446" s="388">
        <f>ROWS(C$5:C4446)</f>
        <v>4442</v>
      </c>
      <c r="E4446" s="388" t="str">
        <f>IF(_xlfn.IFNA(VLOOKUP(A4446,$AG$3:$AH$83,2,FALSE),"")='11.1'!$D$5,TXM!D4446,"")</f>
        <v/>
      </c>
      <c r="F4446" t="str">
        <f>IFERROR(SMALL($E$5:$E$9000,ROWS($E$5:E4446)),"")</f>
        <v/>
      </c>
      <c r="I4446" s="371" t="s">
        <v>634</v>
      </c>
      <c r="J4446" t="s">
        <v>791</v>
      </c>
      <c r="K4446" s="372">
        <v>40151</v>
      </c>
      <c r="L4446" s="388">
        <f>ROWS(K$5:K4446)</f>
        <v>4442</v>
      </c>
      <c r="M4446" s="388" t="str">
        <f>IF(_xlfn.IFNA(VLOOKUP(I4446,$AG$3:$AH$83,2,FALSE),"")='11.1'!$D$5,TXM!L4446,"")</f>
        <v/>
      </c>
      <c r="N4446" t="str">
        <f>IFERROR(SMALL($M$5:$M$9000,ROWS($M$5:M4446)),"")</f>
        <v/>
      </c>
      <c r="P4446" t="s">
        <v>1639</v>
      </c>
      <c r="S4446" s="388">
        <f>ROWS(R$5:R4446)</f>
        <v>4442</v>
      </c>
      <c r="T4446" s="388" t="str">
        <f>IF(_xlfn.IFNA(VLOOKUP(P4446,$AG$3:$AH$83,2,FALSE),"")='11.1'!$D$5,TXM!S4446,"")</f>
        <v/>
      </c>
      <c r="U4446" t="str">
        <f>IFERROR(SMALL($T$5:$T$9000,ROWS($T$5:T4446)),"")</f>
        <v/>
      </c>
    </row>
    <row r="4447" spans="1:21" ht="14.4" customHeight="1" x14ac:dyDescent="0.3">
      <c r="A4447" t="s">
        <v>1639</v>
      </c>
      <c r="D4447" s="388">
        <f>ROWS(C$5:C4447)</f>
        <v>4443</v>
      </c>
      <c r="E4447" s="388" t="str">
        <f>IF(_xlfn.IFNA(VLOOKUP(A4447,$AG$3:$AH$83,2,FALSE),"")='11.1'!$D$5,TXM!D4447,"")</f>
        <v/>
      </c>
      <c r="F4447" t="str">
        <f>IFERROR(SMALL($E$5:$E$9000,ROWS($E$5:E4447)),"")</f>
        <v/>
      </c>
      <c r="I4447" s="371" t="s">
        <v>634</v>
      </c>
      <c r="J4447" t="s">
        <v>1252</v>
      </c>
      <c r="K4447" s="372">
        <v>21630</v>
      </c>
      <c r="L4447" s="388">
        <f>ROWS(K$5:K4447)</f>
        <v>4443</v>
      </c>
      <c r="M4447" s="388" t="str">
        <f>IF(_xlfn.IFNA(VLOOKUP(I4447,$AG$3:$AH$83,2,FALSE),"")='11.1'!$D$5,TXM!L4447,"")</f>
        <v/>
      </c>
      <c r="N4447" t="str">
        <f>IFERROR(SMALL($M$5:$M$9000,ROWS($M$5:M4447)),"")</f>
        <v/>
      </c>
      <c r="P4447" t="s">
        <v>1639</v>
      </c>
      <c r="S4447" s="388">
        <f>ROWS(R$5:R4447)</f>
        <v>4443</v>
      </c>
      <c r="T4447" s="388" t="str">
        <f>IF(_xlfn.IFNA(VLOOKUP(P4447,$AG$3:$AH$83,2,FALSE),"")='11.1'!$D$5,TXM!S4447,"")</f>
        <v/>
      </c>
      <c r="U4447" t="str">
        <f>IFERROR(SMALL($T$5:$T$9000,ROWS($T$5:T4447)),"")</f>
        <v/>
      </c>
    </row>
    <row r="4448" spans="1:21" ht="14.4" customHeight="1" x14ac:dyDescent="0.3">
      <c r="A4448" t="s">
        <v>1639</v>
      </c>
      <c r="D4448" s="388">
        <f>ROWS(C$5:C4448)</f>
        <v>4444</v>
      </c>
      <c r="E4448" s="388" t="str">
        <f>IF(_xlfn.IFNA(VLOOKUP(A4448,$AG$3:$AH$83,2,FALSE),"")='11.1'!$D$5,TXM!D4448,"")</f>
        <v/>
      </c>
      <c r="F4448" t="str">
        <f>IFERROR(SMALL($E$5:$E$9000,ROWS($E$5:E4448)),"")</f>
        <v/>
      </c>
      <c r="I4448" s="371" t="s">
        <v>634</v>
      </c>
      <c r="J4448" t="s">
        <v>789</v>
      </c>
      <c r="K4448" s="372">
        <v>12597</v>
      </c>
      <c r="L4448" s="388">
        <f>ROWS(K$5:K4448)</f>
        <v>4444</v>
      </c>
      <c r="M4448" s="388" t="str">
        <f>IF(_xlfn.IFNA(VLOOKUP(I4448,$AG$3:$AH$83,2,FALSE),"")='11.1'!$D$5,TXM!L4448,"")</f>
        <v/>
      </c>
      <c r="N4448" t="str">
        <f>IFERROR(SMALL($M$5:$M$9000,ROWS($M$5:M4448)),"")</f>
        <v/>
      </c>
      <c r="P4448" t="s">
        <v>1639</v>
      </c>
      <c r="S4448" s="388">
        <f>ROWS(R$5:R4448)</f>
        <v>4444</v>
      </c>
      <c r="T4448" s="388" t="str">
        <f>IF(_xlfn.IFNA(VLOOKUP(P4448,$AG$3:$AH$83,2,FALSE),"")='11.1'!$D$5,TXM!S4448,"")</f>
        <v/>
      </c>
      <c r="U4448" t="str">
        <f>IFERROR(SMALL($T$5:$T$9000,ROWS($T$5:T4448)),"")</f>
        <v/>
      </c>
    </row>
    <row r="4449" spans="1:21" ht="14.4" customHeight="1" x14ac:dyDescent="0.3">
      <c r="A4449" t="s">
        <v>1639</v>
      </c>
      <c r="D4449" s="388">
        <f>ROWS(C$5:C4449)</f>
        <v>4445</v>
      </c>
      <c r="E4449" s="388" t="str">
        <f>IF(_xlfn.IFNA(VLOOKUP(A4449,$AG$3:$AH$83,2,FALSE),"")='11.1'!$D$5,TXM!D4449,"")</f>
        <v/>
      </c>
      <c r="F4449" t="str">
        <f>IFERROR(SMALL($E$5:$E$9000,ROWS($E$5:E4449)),"")</f>
        <v/>
      </c>
      <c r="I4449" s="371" t="s">
        <v>634</v>
      </c>
      <c r="J4449" t="s">
        <v>793</v>
      </c>
      <c r="K4449" s="372">
        <v>3891</v>
      </c>
      <c r="L4449" s="388">
        <f>ROWS(K$5:K4449)</f>
        <v>4445</v>
      </c>
      <c r="M4449" s="388" t="str">
        <f>IF(_xlfn.IFNA(VLOOKUP(I4449,$AG$3:$AH$83,2,FALSE),"")='11.1'!$D$5,TXM!L4449,"")</f>
        <v/>
      </c>
      <c r="N4449" t="str">
        <f>IFERROR(SMALL($M$5:$M$9000,ROWS($M$5:M4449)),"")</f>
        <v/>
      </c>
      <c r="P4449" t="s">
        <v>1639</v>
      </c>
      <c r="S4449" s="388">
        <f>ROWS(R$5:R4449)</f>
        <v>4445</v>
      </c>
      <c r="T4449" s="388" t="str">
        <f>IF(_xlfn.IFNA(VLOOKUP(P4449,$AG$3:$AH$83,2,FALSE),"")='11.1'!$D$5,TXM!S4449,"")</f>
        <v/>
      </c>
      <c r="U4449" t="str">
        <f>IFERROR(SMALL($T$5:$T$9000,ROWS($T$5:T4449)),"")</f>
        <v/>
      </c>
    </row>
    <row r="4450" spans="1:21" ht="14.4" customHeight="1" x14ac:dyDescent="0.3">
      <c r="A4450" t="s">
        <v>1639</v>
      </c>
      <c r="D4450" s="388">
        <f>ROWS(C$5:C4450)</f>
        <v>4446</v>
      </c>
      <c r="E4450" s="388" t="str">
        <f>IF(_xlfn.IFNA(VLOOKUP(A4450,$AG$3:$AH$83,2,FALSE),"")='11.1'!$D$5,TXM!D4450,"")</f>
        <v/>
      </c>
      <c r="F4450" t="str">
        <f>IFERROR(SMALL($E$5:$E$9000,ROWS($E$5:E4450)),"")</f>
        <v/>
      </c>
      <c r="I4450" s="371" t="s">
        <v>634</v>
      </c>
      <c r="J4450" t="s">
        <v>813</v>
      </c>
      <c r="K4450" s="372">
        <v>1173</v>
      </c>
      <c r="L4450" s="388">
        <f>ROWS(K$5:K4450)</f>
        <v>4446</v>
      </c>
      <c r="M4450" s="388" t="str">
        <f>IF(_xlfn.IFNA(VLOOKUP(I4450,$AG$3:$AH$83,2,FALSE),"")='11.1'!$D$5,TXM!L4450,"")</f>
        <v/>
      </c>
      <c r="N4450" t="str">
        <f>IFERROR(SMALL($M$5:$M$9000,ROWS($M$5:M4450)),"")</f>
        <v/>
      </c>
      <c r="P4450" t="s">
        <v>1639</v>
      </c>
      <c r="S4450" s="388">
        <f>ROWS(R$5:R4450)</f>
        <v>4446</v>
      </c>
      <c r="T4450" s="388" t="str">
        <f>IF(_xlfn.IFNA(VLOOKUP(P4450,$AG$3:$AH$83,2,FALSE),"")='11.1'!$D$5,TXM!S4450,"")</f>
        <v/>
      </c>
      <c r="U4450" t="str">
        <f>IFERROR(SMALL($T$5:$T$9000,ROWS($T$5:T4450)),"")</f>
        <v/>
      </c>
    </row>
    <row r="4451" spans="1:21" ht="14.4" customHeight="1" x14ac:dyDescent="0.3">
      <c r="A4451" t="s">
        <v>1639</v>
      </c>
      <c r="D4451" s="388">
        <f>ROWS(C$5:C4451)</f>
        <v>4447</v>
      </c>
      <c r="E4451" s="388" t="str">
        <f>IF(_xlfn.IFNA(VLOOKUP(A4451,$AG$3:$AH$83,2,FALSE),"")='11.1'!$D$5,TXM!D4451,"")</f>
        <v/>
      </c>
      <c r="F4451" t="str">
        <f>IFERROR(SMALL($E$5:$E$9000,ROWS($E$5:E4451)),"")</f>
        <v/>
      </c>
      <c r="I4451" s="371" t="s">
        <v>634</v>
      </c>
      <c r="J4451" t="s">
        <v>1402</v>
      </c>
      <c r="K4451" s="372">
        <v>909</v>
      </c>
      <c r="L4451" s="388">
        <f>ROWS(K$5:K4451)</f>
        <v>4447</v>
      </c>
      <c r="M4451" s="388" t="str">
        <f>IF(_xlfn.IFNA(VLOOKUP(I4451,$AG$3:$AH$83,2,FALSE),"")='11.1'!$D$5,TXM!L4451,"")</f>
        <v/>
      </c>
      <c r="N4451" t="str">
        <f>IFERROR(SMALL($M$5:$M$9000,ROWS($M$5:M4451)),"")</f>
        <v/>
      </c>
      <c r="P4451" t="s">
        <v>1639</v>
      </c>
      <c r="S4451" s="388">
        <f>ROWS(R$5:R4451)</f>
        <v>4447</v>
      </c>
      <c r="T4451" s="388" t="str">
        <f>IF(_xlfn.IFNA(VLOOKUP(P4451,$AG$3:$AH$83,2,FALSE),"")='11.1'!$D$5,TXM!S4451,"")</f>
        <v/>
      </c>
      <c r="U4451" t="str">
        <f>IFERROR(SMALL($T$5:$T$9000,ROWS($T$5:T4451)),"")</f>
        <v/>
      </c>
    </row>
    <row r="4452" spans="1:21" ht="14.4" customHeight="1" x14ac:dyDescent="0.3">
      <c r="A4452" t="s">
        <v>1639</v>
      </c>
      <c r="D4452" s="388">
        <f>ROWS(C$5:C4452)</f>
        <v>4448</v>
      </c>
      <c r="E4452" s="388" t="str">
        <f>IF(_xlfn.IFNA(VLOOKUP(A4452,$AG$3:$AH$83,2,FALSE),"")='11.1'!$D$5,TXM!D4452,"")</f>
        <v/>
      </c>
      <c r="F4452" t="str">
        <f>IFERROR(SMALL($E$5:$E$9000,ROWS($E$5:E4452)),"")</f>
        <v/>
      </c>
      <c r="I4452" s="371" t="s">
        <v>634</v>
      </c>
      <c r="J4452" t="s">
        <v>863</v>
      </c>
      <c r="K4452" s="372">
        <v>100</v>
      </c>
      <c r="L4452" s="388">
        <f>ROWS(K$5:K4452)</f>
        <v>4448</v>
      </c>
      <c r="M4452" s="388" t="str">
        <f>IF(_xlfn.IFNA(VLOOKUP(I4452,$AG$3:$AH$83,2,FALSE),"")='11.1'!$D$5,TXM!L4452,"")</f>
        <v/>
      </c>
      <c r="N4452" t="str">
        <f>IFERROR(SMALL($M$5:$M$9000,ROWS($M$5:M4452)),"")</f>
        <v/>
      </c>
      <c r="P4452" t="s">
        <v>1639</v>
      </c>
      <c r="S4452" s="388">
        <f>ROWS(R$5:R4452)</f>
        <v>4448</v>
      </c>
      <c r="T4452" s="388" t="str">
        <f>IF(_xlfn.IFNA(VLOOKUP(P4452,$AG$3:$AH$83,2,FALSE),"")='11.1'!$D$5,TXM!S4452,"")</f>
        <v/>
      </c>
      <c r="U4452" t="str">
        <f>IFERROR(SMALL($T$5:$T$9000,ROWS($T$5:T4452)),"")</f>
        <v/>
      </c>
    </row>
    <row r="4453" spans="1:21" ht="14.4" customHeight="1" x14ac:dyDescent="0.3">
      <c r="A4453" t="s">
        <v>1639</v>
      </c>
      <c r="D4453" s="388">
        <f>ROWS(C$5:C4453)</f>
        <v>4449</v>
      </c>
      <c r="E4453" s="388" t="str">
        <f>IF(_xlfn.IFNA(VLOOKUP(A4453,$AG$3:$AH$83,2,FALSE),"")='11.1'!$D$5,TXM!D4453,"")</f>
        <v/>
      </c>
      <c r="F4453" t="str">
        <f>IFERROR(SMALL($E$5:$E$9000,ROWS($E$5:E4453)),"")</f>
        <v/>
      </c>
      <c r="I4453" s="371" t="s">
        <v>639</v>
      </c>
      <c r="J4453" t="s">
        <v>1000</v>
      </c>
      <c r="K4453" s="372">
        <v>1388268</v>
      </c>
      <c r="L4453" s="388">
        <f>ROWS(K$5:K4453)</f>
        <v>4449</v>
      </c>
      <c r="M4453" s="388" t="str">
        <f>IF(_xlfn.IFNA(VLOOKUP(I4453,$AG$3:$AH$83,2,FALSE),"")='11.1'!$D$5,TXM!L4453,"")</f>
        <v/>
      </c>
      <c r="N4453" t="str">
        <f>IFERROR(SMALL($M$5:$M$9000,ROWS($M$5:M4453)),"")</f>
        <v/>
      </c>
      <c r="P4453" t="s">
        <v>1639</v>
      </c>
      <c r="S4453" s="388">
        <f>ROWS(R$5:R4453)</f>
        <v>4449</v>
      </c>
      <c r="T4453" s="388" t="str">
        <f>IF(_xlfn.IFNA(VLOOKUP(P4453,$AG$3:$AH$83,2,FALSE),"")='11.1'!$D$5,TXM!S4453,"")</f>
        <v/>
      </c>
      <c r="U4453" t="str">
        <f>IFERROR(SMALL($T$5:$T$9000,ROWS($T$5:T4453)),"")</f>
        <v/>
      </c>
    </row>
    <row r="4454" spans="1:21" ht="14.4" customHeight="1" x14ac:dyDescent="0.3">
      <c r="A4454" t="s">
        <v>1639</v>
      </c>
      <c r="D4454" s="388">
        <f>ROWS(C$5:C4454)</f>
        <v>4450</v>
      </c>
      <c r="E4454" s="388" t="str">
        <f>IF(_xlfn.IFNA(VLOOKUP(A4454,$AG$3:$AH$83,2,FALSE),"")='11.1'!$D$5,TXM!D4454,"")</f>
        <v/>
      </c>
      <c r="F4454" t="str">
        <f>IFERROR(SMALL($E$5:$E$9000,ROWS($E$5:E4454)),"")</f>
        <v/>
      </c>
      <c r="I4454" s="371" t="s">
        <v>639</v>
      </c>
      <c r="J4454" t="s">
        <v>863</v>
      </c>
      <c r="K4454" s="372">
        <v>28791</v>
      </c>
      <c r="L4454" s="388">
        <f>ROWS(K$5:K4454)</f>
        <v>4450</v>
      </c>
      <c r="M4454" s="388" t="str">
        <f>IF(_xlfn.IFNA(VLOOKUP(I4454,$AG$3:$AH$83,2,FALSE),"")='11.1'!$D$5,TXM!L4454,"")</f>
        <v/>
      </c>
      <c r="N4454" t="str">
        <f>IFERROR(SMALL($M$5:$M$9000,ROWS($M$5:M4454)),"")</f>
        <v/>
      </c>
      <c r="P4454" t="s">
        <v>1639</v>
      </c>
      <c r="S4454" s="388">
        <f>ROWS(R$5:R4454)</f>
        <v>4450</v>
      </c>
      <c r="T4454" s="388" t="str">
        <f>IF(_xlfn.IFNA(VLOOKUP(P4454,$AG$3:$AH$83,2,FALSE),"")='11.1'!$D$5,TXM!S4454,"")</f>
        <v/>
      </c>
      <c r="U4454" t="str">
        <f>IFERROR(SMALL($T$5:$T$9000,ROWS($T$5:T4454)),"")</f>
        <v/>
      </c>
    </row>
    <row r="4455" spans="1:21" ht="14.4" customHeight="1" x14ac:dyDescent="0.3">
      <c r="A4455" t="s">
        <v>1639</v>
      </c>
      <c r="D4455" s="388">
        <f>ROWS(C$5:C4455)</f>
        <v>4451</v>
      </c>
      <c r="E4455" s="388" t="str">
        <f>IF(_xlfn.IFNA(VLOOKUP(A4455,$AG$3:$AH$83,2,FALSE),"")='11.1'!$D$5,TXM!D4455,"")</f>
        <v/>
      </c>
      <c r="F4455" t="str">
        <f>IFERROR(SMALL($E$5:$E$9000,ROWS($E$5:E4455)),"")</f>
        <v/>
      </c>
      <c r="I4455" s="371" t="s">
        <v>639</v>
      </c>
      <c r="J4455" t="s">
        <v>865</v>
      </c>
      <c r="K4455" s="372">
        <v>24496</v>
      </c>
      <c r="L4455" s="388">
        <f>ROWS(K$5:K4455)</f>
        <v>4451</v>
      </c>
      <c r="M4455" s="388" t="str">
        <f>IF(_xlfn.IFNA(VLOOKUP(I4455,$AG$3:$AH$83,2,FALSE),"")='11.1'!$D$5,TXM!L4455,"")</f>
        <v/>
      </c>
      <c r="N4455" t="str">
        <f>IFERROR(SMALL($M$5:$M$9000,ROWS($M$5:M4455)),"")</f>
        <v/>
      </c>
      <c r="P4455" t="s">
        <v>1639</v>
      </c>
      <c r="S4455" s="388">
        <f>ROWS(R$5:R4455)</f>
        <v>4451</v>
      </c>
      <c r="T4455" s="388" t="str">
        <f>IF(_xlfn.IFNA(VLOOKUP(P4455,$AG$3:$AH$83,2,FALSE),"")='11.1'!$D$5,TXM!S4455,"")</f>
        <v/>
      </c>
      <c r="U4455" t="str">
        <f>IFERROR(SMALL($T$5:$T$9000,ROWS($T$5:T4455)),"")</f>
        <v/>
      </c>
    </row>
    <row r="4456" spans="1:21" ht="14.4" customHeight="1" x14ac:dyDescent="0.3">
      <c r="A4456" t="s">
        <v>1639</v>
      </c>
      <c r="D4456" s="388">
        <f>ROWS(C$5:C4456)</f>
        <v>4452</v>
      </c>
      <c r="E4456" s="388" t="str">
        <f>IF(_xlfn.IFNA(VLOOKUP(A4456,$AG$3:$AH$83,2,FALSE),"")='11.1'!$D$5,TXM!D4456,"")</f>
        <v/>
      </c>
      <c r="F4456" t="str">
        <f>IFERROR(SMALL($E$5:$E$9000,ROWS($E$5:E4456)),"")</f>
        <v/>
      </c>
      <c r="I4456" s="371" t="s">
        <v>639</v>
      </c>
      <c r="J4456" t="s">
        <v>823</v>
      </c>
      <c r="K4456" s="372">
        <v>2707</v>
      </c>
      <c r="L4456" s="388">
        <f>ROWS(K$5:K4456)</f>
        <v>4452</v>
      </c>
      <c r="M4456" s="388" t="str">
        <f>IF(_xlfn.IFNA(VLOOKUP(I4456,$AG$3:$AH$83,2,FALSE),"")='11.1'!$D$5,TXM!L4456,"")</f>
        <v/>
      </c>
      <c r="N4456" t="str">
        <f>IFERROR(SMALL($M$5:$M$9000,ROWS($M$5:M4456)),"")</f>
        <v/>
      </c>
      <c r="P4456" t="s">
        <v>1639</v>
      </c>
      <c r="S4456" s="388">
        <f>ROWS(R$5:R4456)</f>
        <v>4452</v>
      </c>
      <c r="T4456" s="388" t="str">
        <f>IF(_xlfn.IFNA(VLOOKUP(P4456,$AG$3:$AH$83,2,FALSE),"")='11.1'!$D$5,TXM!S4456,"")</f>
        <v/>
      </c>
      <c r="U4456" t="str">
        <f>IFERROR(SMALL($T$5:$T$9000,ROWS($T$5:T4456)),"")</f>
        <v/>
      </c>
    </row>
    <row r="4457" spans="1:21" ht="14.4" customHeight="1" x14ac:dyDescent="0.3">
      <c r="A4457" t="s">
        <v>1639</v>
      </c>
      <c r="D4457" s="388">
        <f>ROWS(C$5:C4457)</f>
        <v>4453</v>
      </c>
      <c r="E4457" s="388" t="str">
        <f>IF(_xlfn.IFNA(VLOOKUP(A4457,$AG$3:$AH$83,2,FALSE),"")='11.1'!$D$5,TXM!D4457,"")</f>
        <v/>
      </c>
      <c r="F4457" t="str">
        <f>IFERROR(SMALL($E$5:$E$9000,ROWS($E$5:E4457)),"")</f>
        <v/>
      </c>
      <c r="I4457" s="371" t="s">
        <v>639</v>
      </c>
      <c r="J4457" t="s">
        <v>94</v>
      </c>
      <c r="K4457" s="372">
        <v>884</v>
      </c>
      <c r="L4457" s="388">
        <f>ROWS(K$5:K4457)</f>
        <v>4453</v>
      </c>
      <c r="M4457" s="388" t="str">
        <f>IF(_xlfn.IFNA(VLOOKUP(I4457,$AG$3:$AH$83,2,FALSE),"")='11.1'!$D$5,TXM!L4457,"")</f>
        <v/>
      </c>
      <c r="N4457" t="str">
        <f>IFERROR(SMALL($M$5:$M$9000,ROWS($M$5:M4457)),"")</f>
        <v/>
      </c>
      <c r="P4457" t="s">
        <v>1639</v>
      </c>
      <c r="S4457" s="388">
        <f>ROWS(R$5:R4457)</f>
        <v>4453</v>
      </c>
      <c r="T4457" s="388" t="str">
        <f>IF(_xlfn.IFNA(VLOOKUP(P4457,$AG$3:$AH$83,2,FALSE),"")='11.1'!$D$5,TXM!S4457,"")</f>
        <v/>
      </c>
      <c r="U4457" t="str">
        <f>IFERROR(SMALL($T$5:$T$9000,ROWS($T$5:T4457)),"")</f>
        <v/>
      </c>
    </row>
    <row r="4458" spans="1:21" ht="14.4" customHeight="1" x14ac:dyDescent="0.3">
      <c r="A4458" t="s">
        <v>1639</v>
      </c>
      <c r="D4458" s="388">
        <f>ROWS(C$5:C4458)</f>
        <v>4454</v>
      </c>
      <c r="E4458" s="388" t="str">
        <f>IF(_xlfn.IFNA(VLOOKUP(A4458,$AG$3:$AH$83,2,FALSE),"")='11.1'!$D$5,TXM!D4458,"")</f>
        <v/>
      </c>
      <c r="F4458" t="str">
        <f>IFERROR(SMALL($E$5:$E$9000,ROWS($E$5:E4458)),"")</f>
        <v/>
      </c>
      <c r="I4458" s="371" t="s">
        <v>639</v>
      </c>
      <c r="J4458" t="s">
        <v>106</v>
      </c>
      <c r="K4458" s="372">
        <v>677</v>
      </c>
      <c r="L4458" s="388">
        <f>ROWS(K$5:K4458)</f>
        <v>4454</v>
      </c>
      <c r="M4458" s="388" t="str">
        <f>IF(_xlfn.IFNA(VLOOKUP(I4458,$AG$3:$AH$83,2,FALSE),"")='11.1'!$D$5,TXM!L4458,"")</f>
        <v/>
      </c>
      <c r="N4458" t="str">
        <f>IFERROR(SMALL($M$5:$M$9000,ROWS($M$5:M4458)),"")</f>
        <v/>
      </c>
      <c r="P4458" t="s">
        <v>1639</v>
      </c>
      <c r="S4458" s="388">
        <f>ROWS(R$5:R4458)</f>
        <v>4454</v>
      </c>
      <c r="T4458" s="388" t="str">
        <f>IF(_xlfn.IFNA(VLOOKUP(P4458,$AG$3:$AH$83,2,FALSE),"")='11.1'!$D$5,TXM!S4458,"")</f>
        <v/>
      </c>
      <c r="U4458" t="str">
        <f>IFERROR(SMALL($T$5:$T$9000,ROWS($T$5:T4458)),"")</f>
        <v/>
      </c>
    </row>
    <row r="4459" spans="1:21" ht="14.4" customHeight="1" x14ac:dyDescent="0.3">
      <c r="A4459" t="s">
        <v>1639</v>
      </c>
      <c r="D4459" s="388">
        <f>ROWS(C$5:C4459)</f>
        <v>4455</v>
      </c>
      <c r="E4459" s="388" t="str">
        <f>IF(_xlfn.IFNA(VLOOKUP(A4459,$AG$3:$AH$83,2,FALSE),"")='11.1'!$D$5,TXM!D4459,"")</f>
        <v/>
      </c>
      <c r="F4459" t="str">
        <f>IFERROR(SMALL($E$5:$E$9000,ROWS($E$5:E4459)),"")</f>
        <v/>
      </c>
      <c r="I4459" s="371" t="s">
        <v>639</v>
      </c>
      <c r="J4459" t="s">
        <v>783</v>
      </c>
      <c r="K4459" s="372">
        <v>443</v>
      </c>
      <c r="L4459" s="388">
        <f>ROWS(K$5:K4459)</f>
        <v>4455</v>
      </c>
      <c r="M4459" s="388" t="str">
        <f>IF(_xlfn.IFNA(VLOOKUP(I4459,$AG$3:$AH$83,2,FALSE),"")='11.1'!$D$5,TXM!L4459,"")</f>
        <v/>
      </c>
      <c r="N4459" t="str">
        <f>IFERROR(SMALL($M$5:$M$9000,ROWS($M$5:M4459)),"")</f>
        <v/>
      </c>
      <c r="P4459" t="s">
        <v>1639</v>
      </c>
      <c r="S4459" s="388">
        <f>ROWS(R$5:R4459)</f>
        <v>4455</v>
      </c>
      <c r="T4459" s="388" t="str">
        <f>IF(_xlfn.IFNA(VLOOKUP(P4459,$AG$3:$AH$83,2,FALSE),"")='11.1'!$D$5,TXM!S4459,"")</f>
        <v/>
      </c>
      <c r="U4459" t="str">
        <f>IFERROR(SMALL($T$5:$T$9000,ROWS($T$5:T4459)),"")</f>
        <v/>
      </c>
    </row>
    <row r="4460" spans="1:21" ht="14.4" customHeight="1" x14ac:dyDescent="0.3">
      <c r="A4460" t="s">
        <v>1639</v>
      </c>
      <c r="D4460" s="388">
        <f>ROWS(C$5:C4460)</f>
        <v>4456</v>
      </c>
      <c r="E4460" s="388" t="str">
        <f>IF(_xlfn.IFNA(VLOOKUP(A4460,$AG$3:$AH$83,2,FALSE),"")='11.1'!$D$5,TXM!D4460,"")</f>
        <v/>
      </c>
      <c r="F4460" t="str">
        <f>IFERROR(SMALL($E$5:$E$9000,ROWS($E$5:E4460)),"")</f>
        <v/>
      </c>
      <c r="I4460" s="371" t="s">
        <v>639</v>
      </c>
      <c r="J4460" t="s">
        <v>867</v>
      </c>
      <c r="K4460" s="372">
        <v>96</v>
      </c>
      <c r="L4460" s="388">
        <f>ROWS(K$5:K4460)</f>
        <v>4456</v>
      </c>
      <c r="M4460" s="388" t="str">
        <f>IF(_xlfn.IFNA(VLOOKUP(I4460,$AG$3:$AH$83,2,FALSE),"")='11.1'!$D$5,TXM!L4460,"")</f>
        <v/>
      </c>
      <c r="N4460" t="str">
        <f>IFERROR(SMALL($M$5:$M$9000,ROWS($M$5:M4460)),"")</f>
        <v/>
      </c>
      <c r="P4460" t="s">
        <v>1639</v>
      </c>
      <c r="S4460" s="388">
        <f>ROWS(R$5:R4460)</f>
        <v>4456</v>
      </c>
      <c r="T4460" s="388" t="str">
        <f>IF(_xlfn.IFNA(VLOOKUP(P4460,$AG$3:$AH$83,2,FALSE),"")='11.1'!$D$5,TXM!S4460,"")</f>
        <v/>
      </c>
      <c r="U4460" t="str">
        <f>IFERROR(SMALL($T$5:$T$9000,ROWS($T$5:T4460)),"")</f>
        <v/>
      </c>
    </row>
    <row r="4461" spans="1:21" ht="14.4" customHeight="1" x14ac:dyDescent="0.3">
      <c r="A4461" t="s">
        <v>1639</v>
      </c>
      <c r="D4461" s="388">
        <f>ROWS(C$5:C4461)</f>
        <v>4457</v>
      </c>
      <c r="E4461" s="388" t="str">
        <f>IF(_xlfn.IFNA(VLOOKUP(A4461,$AG$3:$AH$83,2,FALSE),"")='11.1'!$D$5,TXM!D4461,"")</f>
        <v/>
      </c>
      <c r="F4461" t="str">
        <f>IFERROR(SMALL($E$5:$E$9000,ROWS($E$5:E4461)),"")</f>
        <v/>
      </c>
      <c r="I4461" s="371" t="s">
        <v>509</v>
      </c>
      <c r="J4461" t="s">
        <v>787</v>
      </c>
      <c r="K4461" s="372">
        <v>2143260</v>
      </c>
      <c r="L4461" s="388">
        <f>ROWS(K$5:K4461)</f>
        <v>4457</v>
      </c>
      <c r="M4461" s="388" t="str">
        <f>IF(_xlfn.IFNA(VLOOKUP(I4461,$AG$3:$AH$83,2,FALSE),"")='11.1'!$D$5,TXM!L4461,"")</f>
        <v/>
      </c>
      <c r="N4461" t="str">
        <f>IFERROR(SMALL($M$5:$M$9000,ROWS($M$5:M4461)),"")</f>
        <v/>
      </c>
      <c r="P4461" t="s">
        <v>1639</v>
      </c>
      <c r="S4461" s="388">
        <f>ROWS(R$5:R4461)</f>
        <v>4457</v>
      </c>
      <c r="T4461" s="388" t="str">
        <f>IF(_xlfn.IFNA(VLOOKUP(P4461,$AG$3:$AH$83,2,FALSE),"")='11.1'!$D$5,TXM!S4461,"")</f>
        <v/>
      </c>
      <c r="U4461" t="str">
        <f>IFERROR(SMALL($T$5:$T$9000,ROWS($T$5:T4461)),"")</f>
        <v/>
      </c>
    </row>
    <row r="4462" spans="1:21" ht="14.4" customHeight="1" x14ac:dyDescent="0.3">
      <c r="A4462" t="s">
        <v>1639</v>
      </c>
      <c r="D4462" s="388">
        <f>ROWS(C$5:C4462)</f>
        <v>4458</v>
      </c>
      <c r="E4462" s="388" t="str">
        <f>IF(_xlfn.IFNA(VLOOKUP(A4462,$AG$3:$AH$83,2,FALSE),"")='11.1'!$D$5,TXM!D4462,"")</f>
        <v/>
      </c>
      <c r="F4462" t="str">
        <f>IFERROR(SMALL($E$5:$E$9000,ROWS($E$5:E4462)),"")</f>
        <v/>
      </c>
      <c r="I4462" s="371" t="s">
        <v>509</v>
      </c>
      <c r="J4462" t="s">
        <v>863</v>
      </c>
      <c r="K4462" s="372">
        <v>1176818</v>
      </c>
      <c r="L4462" s="388">
        <f>ROWS(K$5:K4462)</f>
        <v>4458</v>
      </c>
      <c r="M4462" s="388" t="str">
        <f>IF(_xlfn.IFNA(VLOOKUP(I4462,$AG$3:$AH$83,2,FALSE),"")='11.1'!$D$5,TXM!L4462,"")</f>
        <v/>
      </c>
      <c r="N4462" t="str">
        <f>IFERROR(SMALL($M$5:$M$9000,ROWS($M$5:M4462)),"")</f>
        <v/>
      </c>
      <c r="P4462" t="s">
        <v>1639</v>
      </c>
      <c r="S4462" s="388">
        <f>ROWS(R$5:R4462)</f>
        <v>4458</v>
      </c>
      <c r="T4462" s="388" t="str">
        <f>IF(_xlfn.IFNA(VLOOKUP(P4462,$AG$3:$AH$83,2,FALSE),"")='11.1'!$D$5,TXM!S4462,"")</f>
        <v/>
      </c>
      <c r="U4462" t="str">
        <f>IFERROR(SMALL($T$5:$T$9000,ROWS($T$5:T4462)),"")</f>
        <v/>
      </c>
    </row>
    <row r="4463" spans="1:21" ht="14.4" customHeight="1" x14ac:dyDescent="0.3">
      <c r="A4463" t="s">
        <v>1639</v>
      </c>
      <c r="D4463" s="388">
        <f>ROWS(C$5:C4463)</f>
        <v>4459</v>
      </c>
      <c r="E4463" s="388" t="str">
        <f>IF(_xlfn.IFNA(VLOOKUP(A4463,$AG$3:$AH$83,2,FALSE),"")='11.1'!$D$5,TXM!D4463,"")</f>
        <v/>
      </c>
      <c r="F4463" t="str">
        <f>IFERROR(SMALL($E$5:$E$9000,ROWS($E$5:E4463)),"")</f>
        <v/>
      </c>
      <c r="I4463" s="371" t="s">
        <v>509</v>
      </c>
      <c r="J4463" t="s">
        <v>1265</v>
      </c>
      <c r="K4463" s="372">
        <v>559732</v>
      </c>
      <c r="L4463" s="388">
        <f>ROWS(K$5:K4463)</f>
        <v>4459</v>
      </c>
      <c r="M4463" s="388" t="str">
        <f>IF(_xlfn.IFNA(VLOOKUP(I4463,$AG$3:$AH$83,2,FALSE),"")='11.1'!$D$5,TXM!L4463,"")</f>
        <v/>
      </c>
      <c r="N4463" t="str">
        <f>IFERROR(SMALL($M$5:$M$9000,ROWS($M$5:M4463)),"")</f>
        <v/>
      </c>
      <c r="P4463" t="s">
        <v>1639</v>
      </c>
      <c r="S4463" s="388">
        <f>ROWS(R$5:R4463)</f>
        <v>4459</v>
      </c>
      <c r="T4463" s="388" t="str">
        <f>IF(_xlfn.IFNA(VLOOKUP(P4463,$AG$3:$AH$83,2,FALSE),"")='11.1'!$D$5,TXM!S4463,"")</f>
        <v/>
      </c>
      <c r="U4463" t="str">
        <f>IFERROR(SMALL($T$5:$T$9000,ROWS($T$5:T4463)),"")</f>
        <v/>
      </c>
    </row>
    <row r="4464" spans="1:21" ht="14.4" customHeight="1" x14ac:dyDescent="0.3">
      <c r="A4464" t="s">
        <v>1639</v>
      </c>
      <c r="D4464" s="388">
        <f>ROWS(C$5:C4464)</f>
        <v>4460</v>
      </c>
      <c r="E4464" s="388" t="str">
        <f>IF(_xlfn.IFNA(VLOOKUP(A4464,$AG$3:$AH$83,2,FALSE),"")='11.1'!$D$5,TXM!D4464,"")</f>
        <v/>
      </c>
      <c r="F4464" t="str">
        <f>IFERROR(SMALL($E$5:$E$9000,ROWS($E$5:E4464)),"")</f>
        <v/>
      </c>
      <c r="I4464" s="371" t="s">
        <v>509</v>
      </c>
      <c r="J4464" t="s">
        <v>843</v>
      </c>
      <c r="K4464" s="372">
        <v>359832</v>
      </c>
      <c r="L4464" s="388">
        <f>ROWS(K$5:K4464)</f>
        <v>4460</v>
      </c>
      <c r="M4464" s="388" t="str">
        <f>IF(_xlfn.IFNA(VLOOKUP(I4464,$AG$3:$AH$83,2,FALSE),"")='11.1'!$D$5,TXM!L4464,"")</f>
        <v/>
      </c>
      <c r="N4464" t="str">
        <f>IFERROR(SMALL($M$5:$M$9000,ROWS($M$5:M4464)),"")</f>
        <v/>
      </c>
      <c r="P4464" t="s">
        <v>1639</v>
      </c>
      <c r="S4464" s="388">
        <f>ROWS(R$5:R4464)</f>
        <v>4460</v>
      </c>
      <c r="T4464" s="388" t="str">
        <f>IF(_xlfn.IFNA(VLOOKUP(P4464,$AG$3:$AH$83,2,FALSE),"")='11.1'!$D$5,TXM!S4464,"")</f>
        <v/>
      </c>
      <c r="U4464" t="str">
        <f>IFERROR(SMALL($T$5:$T$9000,ROWS($T$5:T4464)),"")</f>
        <v/>
      </c>
    </row>
    <row r="4465" spans="1:21" ht="14.4" customHeight="1" x14ac:dyDescent="0.3">
      <c r="A4465" t="s">
        <v>1639</v>
      </c>
      <c r="D4465" s="388">
        <f>ROWS(C$5:C4465)</f>
        <v>4461</v>
      </c>
      <c r="E4465" s="388" t="str">
        <f>IF(_xlfn.IFNA(VLOOKUP(A4465,$AG$3:$AH$83,2,FALSE),"")='11.1'!$D$5,TXM!D4465,"")</f>
        <v/>
      </c>
      <c r="F4465" t="str">
        <f>IFERROR(SMALL($E$5:$E$9000,ROWS($E$5:E4465)),"")</f>
        <v/>
      </c>
      <c r="I4465" s="371" t="s">
        <v>509</v>
      </c>
      <c r="J4465" t="s">
        <v>849</v>
      </c>
      <c r="K4465" s="372">
        <v>251389</v>
      </c>
      <c r="L4465" s="388">
        <f>ROWS(K$5:K4465)</f>
        <v>4461</v>
      </c>
      <c r="M4465" s="388" t="str">
        <f>IF(_xlfn.IFNA(VLOOKUP(I4465,$AG$3:$AH$83,2,FALSE),"")='11.1'!$D$5,TXM!L4465,"")</f>
        <v/>
      </c>
      <c r="N4465" t="str">
        <f>IFERROR(SMALL($M$5:$M$9000,ROWS($M$5:M4465)),"")</f>
        <v/>
      </c>
      <c r="P4465" t="s">
        <v>1639</v>
      </c>
      <c r="S4465" s="388">
        <f>ROWS(R$5:R4465)</f>
        <v>4461</v>
      </c>
      <c r="T4465" s="388" t="str">
        <f>IF(_xlfn.IFNA(VLOOKUP(P4465,$AG$3:$AH$83,2,FALSE),"")='11.1'!$D$5,TXM!S4465,"")</f>
        <v/>
      </c>
      <c r="U4465" t="str">
        <f>IFERROR(SMALL($T$5:$T$9000,ROWS($T$5:T4465)),"")</f>
        <v/>
      </c>
    </row>
    <row r="4466" spans="1:21" ht="14.4" customHeight="1" x14ac:dyDescent="0.3">
      <c r="A4466" t="s">
        <v>1639</v>
      </c>
      <c r="D4466" s="388">
        <f>ROWS(C$5:C4466)</f>
        <v>4462</v>
      </c>
      <c r="E4466" s="388" t="str">
        <f>IF(_xlfn.IFNA(VLOOKUP(A4466,$AG$3:$AH$83,2,FALSE),"")='11.1'!$D$5,TXM!D4466,"")</f>
        <v/>
      </c>
      <c r="F4466" t="str">
        <f>IFERROR(SMALL($E$5:$E$9000,ROWS($E$5:E4466)),"")</f>
        <v/>
      </c>
      <c r="I4466" s="371" t="s">
        <v>509</v>
      </c>
      <c r="J4466" t="s">
        <v>865</v>
      </c>
      <c r="K4466" s="372">
        <v>210145</v>
      </c>
      <c r="L4466" s="388">
        <f>ROWS(K$5:K4466)</f>
        <v>4462</v>
      </c>
      <c r="M4466" s="388" t="str">
        <f>IF(_xlfn.IFNA(VLOOKUP(I4466,$AG$3:$AH$83,2,FALSE),"")='11.1'!$D$5,TXM!L4466,"")</f>
        <v/>
      </c>
      <c r="N4466" t="str">
        <f>IFERROR(SMALL($M$5:$M$9000,ROWS($M$5:M4466)),"")</f>
        <v/>
      </c>
      <c r="P4466" t="s">
        <v>1639</v>
      </c>
      <c r="S4466" s="388">
        <f>ROWS(R$5:R4466)</f>
        <v>4462</v>
      </c>
      <c r="T4466" s="388" t="str">
        <f>IF(_xlfn.IFNA(VLOOKUP(P4466,$AG$3:$AH$83,2,FALSE),"")='11.1'!$D$5,TXM!S4466,"")</f>
        <v/>
      </c>
      <c r="U4466" t="str">
        <f>IFERROR(SMALL($T$5:$T$9000,ROWS($T$5:T4466)),"")</f>
        <v/>
      </c>
    </row>
    <row r="4467" spans="1:21" ht="14.4" customHeight="1" x14ac:dyDescent="0.3">
      <c r="A4467" t="s">
        <v>1639</v>
      </c>
      <c r="D4467" s="388">
        <f>ROWS(C$5:C4467)</f>
        <v>4463</v>
      </c>
      <c r="E4467" s="388" t="str">
        <f>IF(_xlfn.IFNA(VLOOKUP(A4467,$AG$3:$AH$83,2,FALSE),"")='11.1'!$D$5,TXM!D4467,"")</f>
        <v/>
      </c>
      <c r="F4467" t="str">
        <f>IFERROR(SMALL($E$5:$E$9000,ROWS($E$5:E4467)),"")</f>
        <v/>
      </c>
      <c r="I4467" s="371" t="s">
        <v>509</v>
      </c>
      <c r="J4467" t="s">
        <v>789</v>
      </c>
      <c r="K4467" s="372">
        <v>116865</v>
      </c>
      <c r="L4467" s="388">
        <f>ROWS(K$5:K4467)</f>
        <v>4463</v>
      </c>
      <c r="M4467" s="388" t="str">
        <f>IF(_xlfn.IFNA(VLOOKUP(I4467,$AG$3:$AH$83,2,FALSE),"")='11.1'!$D$5,TXM!L4467,"")</f>
        <v/>
      </c>
      <c r="N4467" t="str">
        <f>IFERROR(SMALL($M$5:$M$9000,ROWS($M$5:M4467)),"")</f>
        <v/>
      </c>
      <c r="P4467" t="s">
        <v>1639</v>
      </c>
      <c r="S4467" s="388">
        <f>ROWS(R$5:R4467)</f>
        <v>4463</v>
      </c>
      <c r="T4467" s="388" t="str">
        <f>IF(_xlfn.IFNA(VLOOKUP(P4467,$AG$3:$AH$83,2,FALSE),"")='11.1'!$D$5,TXM!S4467,"")</f>
        <v/>
      </c>
      <c r="U4467" t="str">
        <f>IFERROR(SMALL($T$5:$T$9000,ROWS($T$5:T4467)),"")</f>
        <v/>
      </c>
    </row>
    <row r="4468" spans="1:21" ht="14.4" customHeight="1" x14ac:dyDescent="0.3">
      <c r="A4468" t="s">
        <v>1639</v>
      </c>
      <c r="D4468" s="388">
        <f>ROWS(C$5:C4468)</f>
        <v>4464</v>
      </c>
      <c r="E4468" s="388" t="str">
        <f>IF(_xlfn.IFNA(VLOOKUP(A4468,$AG$3:$AH$83,2,FALSE),"")='11.1'!$D$5,TXM!D4468,"")</f>
        <v/>
      </c>
      <c r="F4468" t="str">
        <f>IFERROR(SMALL($E$5:$E$9000,ROWS($E$5:E4468)),"")</f>
        <v/>
      </c>
      <c r="I4468" s="371" t="s">
        <v>509</v>
      </c>
      <c r="J4468" t="s">
        <v>859</v>
      </c>
      <c r="K4468" s="372">
        <v>92500</v>
      </c>
      <c r="L4468" s="388">
        <f>ROWS(K$5:K4468)</f>
        <v>4464</v>
      </c>
      <c r="M4468" s="388" t="str">
        <f>IF(_xlfn.IFNA(VLOOKUP(I4468,$AG$3:$AH$83,2,FALSE),"")='11.1'!$D$5,TXM!L4468,"")</f>
        <v/>
      </c>
      <c r="N4468" t="str">
        <f>IFERROR(SMALL($M$5:$M$9000,ROWS($M$5:M4468)),"")</f>
        <v/>
      </c>
      <c r="P4468" t="s">
        <v>1639</v>
      </c>
      <c r="S4468" s="388">
        <f>ROWS(R$5:R4468)</f>
        <v>4464</v>
      </c>
      <c r="T4468" s="388" t="str">
        <f>IF(_xlfn.IFNA(VLOOKUP(P4468,$AG$3:$AH$83,2,FALSE),"")='11.1'!$D$5,TXM!S4468,"")</f>
        <v/>
      </c>
      <c r="U4468" t="str">
        <f>IFERROR(SMALL($T$5:$T$9000,ROWS($T$5:T4468)),"")</f>
        <v/>
      </c>
    </row>
    <row r="4469" spans="1:21" ht="14.4" customHeight="1" x14ac:dyDescent="0.3">
      <c r="A4469" t="s">
        <v>1639</v>
      </c>
      <c r="D4469" s="388">
        <f>ROWS(C$5:C4469)</f>
        <v>4465</v>
      </c>
      <c r="E4469" s="388" t="str">
        <f>IF(_xlfn.IFNA(VLOOKUP(A4469,$AG$3:$AH$83,2,FALSE),"")='11.1'!$D$5,TXM!D4469,"")</f>
        <v/>
      </c>
      <c r="F4469" t="str">
        <f>IFERROR(SMALL($E$5:$E$9000,ROWS($E$5:E4469)),"")</f>
        <v/>
      </c>
      <c r="I4469" s="371" t="s">
        <v>509</v>
      </c>
      <c r="J4469" t="s">
        <v>1318</v>
      </c>
      <c r="K4469" s="372">
        <v>68884</v>
      </c>
      <c r="L4469" s="388">
        <f>ROWS(K$5:K4469)</f>
        <v>4465</v>
      </c>
      <c r="M4469" s="388" t="str">
        <f>IF(_xlfn.IFNA(VLOOKUP(I4469,$AG$3:$AH$83,2,FALSE),"")='11.1'!$D$5,TXM!L4469,"")</f>
        <v/>
      </c>
      <c r="N4469" t="str">
        <f>IFERROR(SMALL($M$5:$M$9000,ROWS($M$5:M4469)),"")</f>
        <v/>
      </c>
      <c r="P4469" t="s">
        <v>1639</v>
      </c>
      <c r="S4469" s="388">
        <f>ROWS(R$5:R4469)</f>
        <v>4465</v>
      </c>
      <c r="T4469" s="388" t="str">
        <f>IF(_xlfn.IFNA(VLOOKUP(P4469,$AG$3:$AH$83,2,FALSE),"")='11.1'!$D$5,TXM!S4469,"")</f>
        <v/>
      </c>
      <c r="U4469" t="str">
        <f>IFERROR(SMALL($T$5:$T$9000,ROWS($T$5:T4469)),"")</f>
        <v/>
      </c>
    </row>
    <row r="4470" spans="1:21" ht="14.4" customHeight="1" x14ac:dyDescent="0.3">
      <c r="A4470" t="s">
        <v>1639</v>
      </c>
      <c r="D4470" s="388">
        <f>ROWS(C$5:C4470)</f>
        <v>4466</v>
      </c>
      <c r="E4470" s="388" t="str">
        <f>IF(_xlfn.IFNA(VLOOKUP(A4470,$AG$3:$AH$83,2,FALSE),"")='11.1'!$D$5,TXM!D4470,"")</f>
        <v/>
      </c>
      <c r="F4470" t="str">
        <f>IFERROR(SMALL($E$5:$E$9000,ROWS($E$5:E4470)),"")</f>
        <v/>
      </c>
      <c r="I4470" s="371" t="s">
        <v>509</v>
      </c>
      <c r="J4470" t="s">
        <v>835</v>
      </c>
      <c r="K4470" s="372">
        <v>65040</v>
      </c>
      <c r="L4470" s="388">
        <f>ROWS(K$5:K4470)</f>
        <v>4466</v>
      </c>
      <c r="M4470" s="388" t="str">
        <f>IF(_xlfn.IFNA(VLOOKUP(I4470,$AG$3:$AH$83,2,FALSE),"")='11.1'!$D$5,TXM!L4470,"")</f>
        <v/>
      </c>
      <c r="N4470" t="str">
        <f>IFERROR(SMALL($M$5:$M$9000,ROWS($M$5:M4470)),"")</f>
        <v/>
      </c>
      <c r="P4470" t="s">
        <v>1639</v>
      </c>
      <c r="S4470" s="388">
        <f>ROWS(R$5:R4470)</f>
        <v>4466</v>
      </c>
      <c r="T4470" s="388" t="str">
        <f>IF(_xlfn.IFNA(VLOOKUP(P4470,$AG$3:$AH$83,2,FALSE),"")='11.1'!$D$5,TXM!S4470,"")</f>
        <v/>
      </c>
      <c r="U4470" t="str">
        <f>IFERROR(SMALL($T$5:$T$9000,ROWS($T$5:T4470)),"")</f>
        <v/>
      </c>
    </row>
    <row r="4471" spans="1:21" ht="14.4" customHeight="1" x14ac:dyDescent="0.3">
      <c r="A4471" t="s">
        <v>1639</v>
      </c>
      <c r="D4471" s="388">
        <f>ROWS(C$5:C4471)</f>
        <v>4467</v>
      </c>
      <c r="E4471" s="388" t="str">
        <f>IF(_xlfn.IFNA(VLOOKUP(A4471,$AG$3:$AH$83,2,FALSE),"")='11.1'!$D$5,TXM!D4471,"")</f>
        <v/>
      </c>
      <c r="F4471" t="str">
        <f>IFERROR(SMALL($E$5:$E$9000,ROWS($E$5:E4471)),"")</f>
        <v/>
      </c>
      <c r="I4471" s="371" t="s">
        <v>509</v>
      </c>
      <c r="J4471" t="s">
        <v>867</v>
      </c>
      <c r="K4471" s="372">
        <v>50275</v>
      </c>
      <c r="L4471" s="388">
        <f>ROWS(K$5:K4471)</f>
        <v>4467</v>
      </c>
      <c r="M4471" s="388" t="str">
        <f>IF(_xlfn.IFNA(VLOOKUP(I4471,$AG$3:$AH$83,2,FALSE),"")='11.1'!$D$5,TXM!L4471,"")</f>
        <v/>
      </c>
      <c r="N4471" t="str">
        <f>IFERROR(SMALL($M$5:$M$9000,ROWS($M$5:M4471)),"")</f>
        <v/>
      </c>
      <c r="P4471" t="s">
        <v>1639</v>
      </c>
      <c r="S4471" s="388">
        <f>ROWS(R$5:R4471)</f>
        <v>4467</v>
      </c>
      <c r="T4471" s="388" t="str">
        <f>IF(_xlfn.IFNA(VLOOKUP(P4471,$AG$3:$AH$83,2,FALSE),"")='11.1'!$D$5,TXM!S4471,"")</f>
        <v/>
      </c>
      <c r="U4471" t="str">
        <f>IFERROR(SMALL($T$5:$T$9000,ROWS($T$5:T4471)),"")</f>
        <v/>
      </c>
    </row>
    <row r="4472" spans="1:21" ht="14.4" customHeight="1" x14ac:dyDescent="0.3">
      <c r="A4472" t="s">
        <v>1639</v>
      </c>
      <c r="D4472" s="388">
        <f>ROWS(C$5:C4472)</f>
        <v>4468</v>
      </c>
      <c r="E4472" s="388" t="str">
        <f>IF(_xlfn.IFNA(VLOOKUP(A4472,$AG$3:$AH$83,2,FALSE),"")='11.1'!$D$5,TXM!D4472,"")</f>
        <v/>
      </c>
      <c r="F4472" t="str">
        <f>IFERROR(SMALL($E$5:$E$9000,ROWS($E$5:E4472)),"")</f>
        <v/>
      </c>
      <c r="I4472" s="371" t="s">
        <v>509</v>
      </c>
      <c r="J4472" t="s">
        <v>1402</v>
      </c>
      <c r="K4472" s="372">
        <v>31692</v>
      </c>
      <c r="L4472" s="388">
        <f>ROWS(K$5:K4472)</f>
        <v>4468</v>
      </c>
      <c r="M4472" s="388" t="str">
        <f>IF(_xlfn.IFNA(VLOOKUP(I4472,$AG$3:$AH$83,2,FALSE),"")='11.1'!$D$5,TXM!L4472,"")</f>
        <v/>
      </c>
      <c r="N4472" t="str">
        <f>IFERROR(SMALL($M$5:$M$9000,ROWS($M$5:M4472)),"")</f>
        <v/>
      </c>
      <c r="P4472" t="s">
        <v>1639</v>
      </c>
      <c r="S4472" s="388">
        <f>ROWS(R$5:R4472)</f>
        <v>4468</v>
      </c>
      <c r="T4472" s="388" t="str">
        <f>IF(_xlfn.IFNA(VLOOKUP(P4472,$AG$3:$AH$83,2,FALSE),"")='11.1'!$D$5,TXM!S4472,"")</f>
        <v/>
      </c>
      <c r="U4472" t="str">
        <f>IFERROR(SMALL($T$5:$T$9000,ROWS($T$5:T4472)),"")</f>
        <v/>
      </c>
    </row>
    <row r="4473" spans="1:21" ht="14.4" customHeight="1" x14ac:dyDescent="0.3">
      <c r="A4473" t="s">
        <v>1639</v>
      </c>
      <c r="D4473" s="388">
        <f>ROWS(C$5:C4473)</f>
        <v>4469</v>
      </c>
      <c r="E4473" s="388" t="str">
        <f>IF(_xlfn.IFNA(VLOOKUP(A4473,$AG$3:$AH$83,2,FALSE),"")='11.1'!$D$5,TXM!D4473,"")</f>
        <v/>
      </c>
      <c r="F4473" t="str">
        <f>IFERROR(SMALL($E$5:$E$9000,ROWS($E$5:E4473)),"")</f>
        <v/>
      </c>
      <c r="I4473" s="371" t="s">
        <v>509</v>
      </c>
      <c r="J4473" t="s">
        <v>1000</v>
      </c>
      <c r="K4473" s="372">
        <v>31125</v>
      </c>
      <c r="L4473" s="388">
        <f>ROWS(K$5:K4473)</f>
        <v>4469</v>
      </c>
      <c r="M4473" s="388" t="str">
        <f>IF(_xlfn.IFNA(VLOOKUP(I4473,$AG$3:$AH$83,2,FALSE),"")='11.1'!$D$5,TXM!L4473,"")</f>
        <v/>
      </c>
      <c r="N4473" t="str">
        <f>IFERROR(SMALL($M$5:$M$9000,ROWS($M$5:M4473)),"")</f>
        <v/>
      </c>
      <c r="P4473" t="s">
        <v>1639</v>
      </c>
      <c r="S4473" s="388">
        <f>ROWS(R$5:R4473)</f>
        <v>4469</v>
      </c>
      <c r="T4473" s="388" t="str">
        <f>IF(_xlfn.IFNA(VLOOKUP(P4473,$AG$3:$AH$83,2,FALSE),"")='11.1'!$D$5,TXM!S4473,"")</f>
        <v/>
      </c>
      <c r="U4473" t="str">
        <f>IFERROR(SMALL($T$5:$T$9000,ROWS($T$5:T4473)),"")</f>
        <v/>
      </c>
    </row>
    <row r="4474" spans="1:21" ht="14.4" customHeight="1" x14ac:dyDescent="0.3">
      <c r="A4474" t="s">
        <v>1639</v>
      </c>
      <c r="D4474" s="388">
        <f>ROWS(C$5:C4474)</f>
        <v>4470</v>
      </c>
      <c r="E4474" s="388" t="str">
        <f>IF(_xlfn.IFNA(VLOOKUP(A4474,$AG$3:$AH$83,2,FALSE),"")='11.1'!$D$5,TXM!D4474,"")</f>
        <v/>
      </c>
      <c r="F4474" t="str">
        <f>IFERROR(SMALL($E$5:$E$9000,ROWS($E$5:E4474)),"")</f>
        <v/>
      </c>
      <c r="I4474" s="371" t="s">
        <v>509</v>
      </c>
      <c r="J4474" t="s">
        <v>793</v>
      </c>
      <c r="K4474" s="372">
        <v>26589</v>
      </c>
      <c r="L4474" s="388">
        <f>ROWS(K$5:K4474)</f>
        <v>4470</v>
      </c>
      <c r="M4474" s="388" t="str">
        <f>IF(_xlfn.IFNA(VLOOKUP(I4474,$AG$3:$AH$83,2,FALSE),"")='11.1'!$D$5,TXM!L4474,"")</f>
        <v/>
      </c>
      <c r="N4474" t="str">
        <f>IFERROR(SMALL($M$5:$M$9000,ROWS($M$5:M4474)),"")</f>
        <v/>
      </c>
      <c r="P4474" t="s">
        <v>1639</v>
      </c>
      <c r="S4474" s="388">
        <f>ROWS(R$5:R4474)</f>
        <v>4470</v>
      </c>
      <c r="T4474" s="388" t="str">
        <f>IF(_xlfn.IFNA(VLOOKUP(P4474,$AG$3:$AH$83,2,FALSE),"")='11.1'!$D$5,TXM!S4474,"")</f>
        <v/>
      </c>
      <c r="U4474" t="str">
        <f>IFERROR(SMALL($T$5:$T$9000,ROWS($T$5:T4474)),"")</f>
        <v/>
      </c>
    </row>
    <row r="4475" spans="1:21" ht="14.4" customHeight="1" x14ac:dyDescent="0.3">
      <c r="A4475" t="s">
        <v>1639</v>
      </c>
      <c r="D4475" s="388">
        <f>ROWS(C$5:C4475)</f>
        <v>4471</v>
      </c>
      <c r="E4475" s="388" t="str">
        <f>IF(_xlfn.IFNA(VLOOKUP(A4475,$AG$3:$AH$83,2,FALSE),"")='11.1'!$D$5,TXM!D4475,"")</f>
        <v/>
      </c>
      <c r="F4475" t="str">
        <f>IFERROR(SMALL($E$5:$E$9000,ROWS($E$5:E4475)),"")</f>
        <v/>
      </c>
      <c r="I4475" s="371" t="s">
        <v>509</v>
      </c>
      <c r="J4475" t="s">
        <v>91</v>
      </c>
      <c r="K4475" s="372">
        <v>24982</v>
      </c>
      <c r="L4475" s="388">
        <f>ROWS(K$5:K4475)</f>
        <v>4471</v>
      </c>
      <c r="M4475" s="388" t="str">
        <f>IF(_xlfn.IFNA(VLOOKUP(I4475,$AG$3:$AH$83,2,FALSE),"")='11.1'!$D$5,TXM!L4475,"")</f>
        <v/>
      </c>
      <c r="N4475" t="str">
        <f>IFERROR(SMALL($M$5:$M$9000,ROWS($M$5:M4475)),"")</f>
        <v/>
      </c>
      <c r="P4475" t="s">
        <v>1639</v>
      </c>
      <c r="S4475" s="388">
        <f>ROWS(R$5:R4475)</f>
        <v>4471</v>
      </c>
      <c r="T4475" s="388" t="str">
        <f>IF(_xlfn.IFNA(VLOOKUP(P4475,$AG$3:$AH$83,2,FALSE),"")='11.1'!$D$5,TXM!S4475,"")</f>
        <v/>
      </c>
      <c r="U4475" t="str">
        <f>IFERROR(SMALL($T$5:$T$9000,ROWS($T$5:T4475)),"")</f>
        <v/>
      </c>
    </row>
    <row r="4476" spans="1:21" ht="14.4" customHeight="1" x14ac:dyDescent="0.3">
      <c r="A4476" t="s">
        <v>1639</v>
      </c>
      <c r="D4476" s="388">
        <f>ROWS(C$5:C4476)</f>
        <v>4472</v>
      </c>
      <c r="E4476" s="388" t="str">
        <f>IF(_xlfn.IFNA(VLOOKUP(A4476,$AG$3:$AH$83,2,FALSE),"")='11.1'!$D$5,TXM!D4476,"")</f>
        <v/>
      </c>
      <c r="F4476" t="str">
        <f>IFERROR(SMALL($E$5:$E$9000,ROWS($E$5:E4476)),"")</f>
        <v/>
      </c>
      <c r="I4476" s="371" t="s">
        <v>509</v>
      </c>
      <c r="J4476" t="s">
        <v>799</v>
      </c>
      <c r="K4476" s="372">
        <v>24225</v>
      </c>
      <c r="L4476" s="388">
        <f>ROWS(K$5:K4476)</f>
        <v>4472</v>
      </c>
      <c r="M4476" s="388" t="str">
        <f>IF(_xlfn.IFNA(VLOOKUP(I4476,$AG$3:$AH$83,2,FALSE),"")='11.1'!$D$5,TXM!L4476,"")</f>
        <v/>
      </c>
      <c r="N4476" t="str">
        <f>IFERROR(SMALL($M$5:$M$9000,ROWS($M$5:M4476)),"")</f>
        <v/>
      </c>
      <c r="P4476" t="s">
        <v>1639</v>
      </c>
      <c r="S4476" s="388">
        <f>ROWS(R$5:R4476)</f>
        <v>4472</v>
      </c>
      <c r="T4476" s="388" t="str">
        <f>IF(_xlfn.IFNA(VLOOKUP(P4476,$AG$3:$AH$83,2,FALSE),"")='11.1'!$D$5,TXM!S4476,"")</f>
        <v/>
      </c>
      <c r="U4476" t="str">
        <f>IFERROR(SMALL($T$5:$T$9000,ROWS($T$5:T4476)),"")</f>
        <v/>
      </c>
    </row>
    <row r="4477" spans="1:21" ht="14.4" customHeight="1" x14ac:dyDescent="0.3">
      <c r="A4477" t="s">
        <v>1639</v>
      </c>
      <c r="D4477" s="388">
        <f>ROWS(C$5:C4477)</f>
        <v>4473</v>
      </c>
      <c r="E4477" s="388" t="str">
        <f>IF(_xlfn.IFNA(VLOOKUP(A4477,$AG$3:$AH$83,2,FALSE),"")='11.1'!$D$5,TXM!D4477,"")</f>
        <v/>
      </c>
      <c r="F4477" t="str">
        <f>IFERROR(SMALL($E$5:$E$9000,ROWS($E$5:E4477)),"")</f>
        <v/>
      </c>
      <c r="I4477" s="371" t="s">
        <v>509</v>
      </c>
      <c r="J4477" t="s">
        <v>823</v>
      </c>
      <c r="K4477" s="372">
        <v>14029</v>
      </c>
      <c r="L4477" s="388">
        <f>ROWS(K$5:K4477)</f>
        <v>4473</v>
      </c>
      <c r="M4477" s="388" t="str">
        <f>IF(_xlfn.IFNA(VLOOKUP(I4477,$AG$3:$AH$83,2,FALSE),"")='11.1'!$D$5,TXM!L4477,"")</f>
        <v/>
      </c>
      <c r="N4477" t="str">
        <f>IFERROR(SMALL($M$5:$M$9000,ROWS($M$5:M4477)),"")</f>
        <v/>
      </c>
      <c r="P4477" t="s">
        <v>1639</v>
      </c>
      <c r="S4477" s="388">
        <f>ROWS(R$5:R4477)</f>
        <v>4473</v>
      </c>
      <c r="T4477" s="388" t="str">
        <f>IF(_xlfn.IFNA(VLOOKUP(P4477,$AG$3:$AH$83,2,FALSE),"")='11.1'!$D$5,TXM!S4477,"")</f>
        <v/>
      </c>
      <c r="U4477" t="str">
        <f>IFERROR(SMALL($T$5:$T$9000,ROWS($T$5:T4477)),"")</f>
        <v/>
      </c>
    </row>
    <row r="4478" spans="1:21" ht="14.4" customHeight="1" x14ac:dyDescent="0.3">
      <c r="A4478" t="s">
        <v>1639</v>
      </c>
      <c r="D4478" s="388">
        <f>ROWS(C$5:C4478)</f>
        <v>4474</v>
      </c>
      <c r="E4478" s="388" t="str">
        <f>IF(_xlfn.IFNA(VLOOKUP(A4478,$AG$3:$AH$83,2,FALSE),"")='11.1'!$D$5,TXM!D4478,"")</f>
        <v/>
      </c>
      <c r="F4478" t="str">
        <f>IFERROR(SMALL($E$5:$E$9000,ROWS($E$5:E4478)),"")</f>
        <v/>
      </c>
      <c r="I4478" s="371" t="s">
        <v>509</v>
      </c>
      <c r="J4478" t="s">
        <v>827</v>
      </c>
      <c r="K4478" s="372">
        <v>10994</v>
      </c>
      <c r="L4478" s="388">
        <f>ROWS(K$5:K4478)</f>
        <v>4474</v>
      </c>
      <c r="M4478" s="388" t="str">
        <f>IF(_xlfn.IFNA(VLOOKUP(I4478,$AG$3:$AH$83,2,FALSE),"")='11.1'!$D$5,TXM!L4478,"")</f>
        <v/>
      </c>
      <c r="N4478" t="str">
        <f>IFERROR(SMALL($M$5:$M$9000,ROWS($M$5:M4478)),"")</f>
        <v/>
      </c>
      <c r="P4478" t="s">
        <v>1639</v>
      </c>
      <c r="S4478" s="388">
        <f>ROWS(R$5:R4478)</f>
        <v>4474</v>
      </c>
      <c r="T4478" s="388" t="str">
        <f>IF(_xlfn.IFNA(VLOOKUP(P4478,$AG$3:$AH$83,2,FALSE),"")='11.1'!$D$5,TXM!S4478,"")</f>
        <v/>
      </c>
      <c r="U4478" t="str">
        <f>IFERROR(SMALL($T$5:$T$9000,ROWS($T$5:T4478)),"")</f>
        <v/>
      </c>
    </row>
    <row r="4479" spans="1:21" ht="14.4" customHeight="1" x14ac:dyDescent="0.3">
      <c r="A4479" t="s">
        <v>1639</v>
      </c>
      <c r="D4479" s="388">
        <f>ROWS(C$5:C4479)</f>
        <v>4475</v>
      </c>
      <c r="E4479" s="388" t="str">
        <f>IF(_xlfn.IFNA(VLOOKUP(A4479,$AG$3:$AH$83,2,FALSE),"")='11.1'!$D$5,TXM!D4479,"")</f>
        <v/>
      </c>
      <c r="F4479" t="str">
        <f>IFERROR(SMALL($E$5:$E$9000,ROWS($E$5:E4479)),"")</f>
        <v/>
      </c>
      <c r="I4479" s="371" t="s">
        <v>509</v>
      </c>
      <c r="J4479" t="s">
        <v>821</v>
      </c>
      <c r="K4479" s="372">
        <v>8008</v>
      </c>
      <c r="L4479" s="388">
        <f>ROWS(K$5:K4479)</f>
        <v>4475</v>
      </c>
      <c r="M4479" s="388" t="str">
        <f>IF(_xlfn.IFNA(VLOOKUP(I4479,$AG$3:$AH$83,2,FALSE),"")='11.1'!$D$5,TXM!L4479,"")</f>
        <v/>
      </c>
      <c r="N4479" t="str">
        <f>IFERROR(SMALL($M$5:$M$9000,ROWS($M$5:M4479)),"")</f>
        <v/>
      </c>
      <c r="P4479" t="s">
        <v>1639</v>
      </c>
      <c r="S4479" s="388">
        <f>ROWS(R$5:R4479)</f>
        <v>4475</v>
      </c>
      <c r="T4479" s="388" t="str">
        <f>IF(_xlfn.IFNA(VLOOKUP(P4479,$AG$3:$AH$83,2,FALSE),"")='11.1'!$D$5,TXM!S4479,"")</f>
        <v/>
      </c>
      <c r="U4479" t="str">
        <f>IFERROR(SMALL($T$5:$T$9000,ROWS($T$5:T4479)),"")</f>
        <v/>
      </c>
    </row>
    <row r="4480" spans="1:21" ht="14.4" customHeight="1" x14ac:dyDescent="0.3">
      <c r="A4480" t="s">
        <v>1639</v>
      </c>
      <c r="D4480" s="388">
        <f>ROWS(C$5:C4480)</f>
        <v>4476</v>
      </c>
      <c r="E4480" s="388" t="str">
        <f>IF(_xlfn.IFNA(VLOOKUP(A4480,$AG$3:$AH$83,2,FALSE),"")='11.1'!$D$5,TXM!D4480,"")</f>
        <v/>
      </c>
      <c r="F4480" t="str">
        <f>IFERROR(SMALL($E$5:$E$9000,ROWS($E$5:E4480)),"")</f>
        <v/>
      </c>
      <c r="I4480" s="371" t="s">
        <v>509</v>
      </c>
      <c r="J4480" t="s">
        <v>96</v>
      </c>
      <c r="K4480" s="372">
        <v>5688</v>
      </c>
      <c r="L4480" s="388">
        <f>ROWS(K$5:K4480)</f>
        <v>4476</v>
      </c>
      <c r="M4480" s="388" t="str">
        <f>IF(_xlfn.IFNA(VLOOKUP(I4480,$AG$3:$AH$83,2,FALSE),"")='11.1'!$D$5,TXM!L4480,"")</f>
        <v/>
      </c>
      <c r="N4480" t="str">
        <f>IFERROR(SMALL($M$5:$M$9000,ROWS($M$5:M4480)),"")</f>
        <v/>
      </c>
      <c r="P4480" t="s">
        <v>1639</v>
      </c>
      <c r="S4480" s="388">
        <f>ROWS(R$5:R4480)</f>
        <v>4476</v>
      </c>
      <c r="T4480" s="388" t="str">
        <f>IF(_xlfn.IFNA(VLOOKUP(P4480,$AG$3:$AH$83,2,FALSE),"")='11.1'!$D$5,TXM!S4480,"")</f>
        <v/>
      </c>
      <c r="U4480" t="str">
        <f>IFERROR(SMALL($T$5:$T$9000,ROWS($T$5:T4480)),"")</f>
        <v/>
      </c>
    </row>
    <row r="4481" spans="1:21" ht="14.4" customHeight="1" x14ac:dyDescent="0.3">
      <c r="A4481" t="s">
        <v>1639</v>
      </c>
      <c r="D4481" s="388">
        <f>ROWS(C$5:C4481)</f>
        <v>4477</v>
      </c>
      <c r="E4481" s="388" t="str">
        <f>IF(_xlfn.IFNA(VLOOKUP(A4481,$AG$3:$AH$83,2,FALSE),"")='11.1'!$D$5,TXM!D4481,"")</f>
        <v/>
      </c>
      <c r="F4481" t="str">
        <f>IFERROR(SMALL($E$5:$E$9000,ROWS($E$5:E4481)),"")</f>
        <v/>
      </c>
      <c r="I4481" s="371" t="s">
        <v>509</v>
      </c>
      <c r="J4481" t="s">
        <v>1285</v>
      </c>
      <c r="K4481" s="372">
        <v>4813</v>
      </c>
      <c r="L4481" s="388">
        <f>ROWS(K$5:K4481)</f>
        <v>4477</v>
      </c>
      <c r="M4481" s="388" t="str">
        <f>IF(_xlfn.IFNA(VLOOKUP(I4481,$AG$3:$AH$83,2,FALSE),"")='11.1'!$D$5,TXM!L4481,"")</f>
        <v/>
      </c>
      <c r="N4481" t="str">
        <f>IFERROR(SMALL($M$5:$M$9000,ROWS($M$5:M4481)),"")</f>
        <v/>
      </c>
      <c r="P4481" t="s">
        <v>1639</v>
      </c>
      <c r="S4481" s="388">
        <f>ROWS(R$5:R4481)</f>
        <v>4477</v>
      </c>
      <c r="T4481" s="388" t="str">
        <f>IF(_xlfn.IFNA(VLOOKUP(P4481,$AG$3:$AH$83,2,FALSE),"")='11.1'!$D$5,TXM!S4481,"")</f>
        <v/>
      </c>
      <c r="U4481" t="str">
        <f>IFERROR(SMALL($T$5:$T$9000,ROWS($T$5:T4481)),"")</f>
        <v/>
      </c>
    </row>
    <row r="4482" spans="1:21" ht="14.4" customHeight="1" x14ac:dyDescent="0.3">
      <c r="A4482" t="s">
        <v>1639</v>
      </c>
      <c r="D4482" s="388">
        <f>ROWS(C$5:C4482)</f>
        <v>4478</v>
      </c>
      <c r="E4482" s="388" t="str">
        <f>IF(_xlfn.IFNA(VLOOKUP(A4482,$AG$3:$AH$83,2,FALSE),"")='11.1'!$D$5,TXM!D4482,"")</f>
        <v/>
      </c>
      <c r="F4482" t="str">
        <f>IFERROR(SMALL($E$5:$E$9000,ROWS($E$5:E4482)),"")</f>
        <v/>
      </c>
      <c r="I4482" s="371" t="s">
        <v>509</v>
      </c>
      <c r="J4482" t="s">
        <v>871</v>
      </c>
      <c r="K4482" s="372">
        <v>4567</v>
      </c>
      <c r="L4482" s="388">
        <f>ROWS(K$5:K4482)</f>
        <v>4478</v>
      </c>
      <c r="M4482" s="388" t="str">
        <f>IF(_xlfn.IFNA(VLOOKUP(I4482,$AG$3:$AH$83,2,FALSE),"")='11.1'!$D$5,TXM!L4482,"")</f>
        <v/>
      </c>
      <c r="N4482" t="str">
        <f>IFERROR(SMALL($M$5:$M$9000,ROWS($M$5:M4482)),"")</f>
        <v/>
      </c>
      <c r="P4482" t="s">
        <v>1639</v>
      </c>
      <c r="S4482" s="388">
        <f>ROWS(R$5:R4482)</f>
        <v>4478</v>
      </c>
      <c r="T4482" s="388" t="str">
        <f>IF(_xlfn.IFNA(VLOOKUP(P4482,$AG$3:$AH$83,2,FALSE),"")='11.1'!$D$5,TXM!S4482,"")</f>
        <v/>
      </c>
      <c r="U4482" t="str">
        <f>IFERROR(SMALL($T$5:$T$9000,ROWS($T$5:T4482)),"")</f>
        <v/>
      </c>
    </row>
    <row r="4483" spans="1:21" ht="14.4" customHeight="1" x14ac:dyDescent="0.3">
      <c r="A4483" t="s">
        <v>1639</v>
      </c>
      <c r="D4483" s="388">
        <f>ROWS(C$5:C4483)</f>
        <v>4479</v>
      </c>
      <c r="E4483" s="388" t="str">
        <f>IF(_xlfn.IFNA(VLOOKUP(A4483,$AG$3:$AH$83,2,FALSE),"")='11.1'!$D$5,TXM!D4483,"")</f>
        <v/>
      </c>
      <c r="F4483" t="str">
        <f>IFERROR(SMALL($E$5:$E$9000,ROWS($E$5:E4483)),"")</f>
        <v/>
      </c>
      <c r="I4483" s="371" t="s">
        <v>509</v>
      </c>
      <c r="J4483" t="s">
        <v>106</v>
      </c>
      <c r="K4483" s="372">
        <v>3078</v>
      </c>
      <c r="L4483" s="388">
        <f>ROWS(K$5:K4483)</f>
        <v>4479</v>
      </c>
      <c r="M4483" s="388" t="str">
        <f>IF(_xlfn.IFNA(VLOOKUP(I4483,$AG$3:$AH$83,2,FALSE),"")='11.1'!$D$5,TXM!L4483,"")</f>
        <v/>
      </c>
      <c r="N4483" t="str">
        <f>IFERROR(SMALL($M$5:$M$9000,ROWS($M$5:M4483)),"")</f>
        <v/>
      </c>
      <c r="P4483" t="s">
        <v>1639</v>
      </c>
      <c r="S4483" s="388">
        <f>ROWS(R$5:R4483)</f>
        <v>4479</v>
      </c>
      <c r="T4483" s="388" t="str">
        <f>IF(_xlfn.IFNA(VLOOKUP(P4483,$AG$3:$AH$83,2,FALSE),"")='11.1'!$D$5,TXM!S4483,"")</f>
        <v/>
      </c>
      <c r="U4483" t="str">
        <f>IFERROR(SMALL($T$5:$T$9000,ROWS($T$5:T4483)),"")</f>
        <v/>
      </c>
    </row>
    <row r="4484" spans="1:21" ht="14.4" customHeight="1" x14ac:dyDescent="0.3">
      <c r="A4484" t="s">
        <v>1639</v>
      </c>
      <c r="D4484" s="388">
        <f>ROWS(C$5:C4484)</f>
        <v>4480</v>
      </c>
      <c r="E4484" s="388" t="str">
        <f>IF(_xlfn.IFNA(VLOOKUP(A4484,$AG$3:$AH$83,2,FALSE),"")='11.1'!$D$5,TXM!D4484,"")</f>
        <v/>
      </c>
      <c r="F4484" t="str">
        <f>IFERROR(SMALL($E$5:$E$9000,ROWS($E$5:E4484)),"")</f>
        <v/>
      </c>
      <c r="I4484" s="371" t="s">
        <v>509</v>
      </c>
      <c r="J4484" t="s">
        <v>825</v>
      </c>
      <c r="K4484" s="372">
        <v>2371</v>
      </c>
      <c r="L4484" s="388">
        <f>ROWS(K$5:K4484)</f>
        <v>4480</v>
      </c>
      <c r="M4484" s="388" t="str">
        <f>IF(_xlfn.IFNA(VLOOKUP(I4484,$AG$3:$AH$83,2,FALSE),"")='11.1'!$D$5,TXM!L4484,"")</f>
        <v/>
      </c>
      <c r="N4484" t="str">
        <f>IFERROR(SMALL($M$5:$M$9000,ROWS($M$5:M4484)),"")</f>
        <v/>
      </c>
      <c r="P4484" t="s">
        <v>1639</v>
      </c>
      <c r="S4484" s="388">
        <f>ROWS(R$5:R4484)</f>
        <v>4480</v>
      </c>
      <c r="T4484" s="388" t="str">
        <f>IF(_xlfn.IFNA(VLOOKUP(P4484,$AG$3:$AH$83,2,FALSE),"")='11.1'!$D$5,TXM!S4484,"")</f>
        <v/>
      </c>
      <c r="U4484" t="str">
        <f>IFERROR(SMALL($T$5:$T$9000,ROWS($T$5:T4484)),"")</f>
        <v/>
      </c>
    </row>
    <row r="4485" spans="1:21" ht="14.4" customHeight="1" x14ac:dyDescent="0.3">
      <c r="A4485" t="s">
        <v>1639</v>
      </c>
      <c r="D4485" s="388">
        <f>ROWS(C$5:C4485)</f>
        <v>4481</v>
      </c>
      <c r="E4485" s="388" t="str">
        <f>IF(_xlfn.IFNA(VLOOKUP(A4485,$AG$3:$AH$83,2,FALSE),"")='11.1'!$D$5,TXM!D4485,"")</f>
        <v/>
      </c>
      <c r="F4485" t="str">
        <f>IFERROR(SMALL($E$5:$E$9000,ROWS($E$5:E4485)),"")</f>
        <v/>
      </c>
      <c r="I4485" s="371" t="s">
        <v>509</v>
      </c>
      <c r="J4485" t="s">
        <v>783</v>
      </c>
      <c r="K4485" s="372">
        <v>2303</v>
      </c>
      <c r="L4485" s="388">
        <f>ROWS(K$5:K4485)</f>
        <v>4481</v>
      </c>
      <c r="M4485" s="388" t="str">
        <f>IF(_xlfn.IFNA(VLOOKUP(I4485,$AG$3:$AH$83,2,FALSE),"")='11.1'!$D$5,TXM!L4485,"")</f>
        <v/>
      </c>
      <c r="N4485" t="str">
        <f>IFERROR(SMALL($M$5:$M$9000,ROWS($M$5:M4485)),"")</f>
        <v/>
      </c>
      <c r="P4485" t="s">
        <v>1639</v>
      </c>
      <c r="S4485" s="388">
        <f>ROWS(R$5:R4485)</f>
        <v>4481</v>
      </c>
      <c r="T4485" s="388" t="str">
        <f>IF(_xlfn.IFNA(VLOOKUP(P4485,$AG$3:$AH$83,2,FALSE),"")='11.1'!$D$5,TXM!S4485,"")</f>
        <v/>
      </c>
      <c r="U4485" t="str">
        <f>IFERROR(SMALL($T$5:$T$9000,ROWS($T$5:T4485)),"")</f>
        <v/>
      </c>
    </row>
    <row r="4486" spans="1:21" ht="14.4" customHeight="1" x14ac:dyDescent="0.3">
      <c r="A4486" t="s">
        <v>1639</v>
      </c>
      <c r="D4486" s="388">
        <f>ROWS(C$5:C4486)</f>
        <v>4482</v>
      </c>
      <c r="E4486" s="388" t="str">
        <f>IF(_xlfn.IFNA(VLOOKUP(A4486,$AG$3:$AH$83,2,FALSE),"")='11.1'!$D$5,TXM!D4486,"")</f>
        <v/>
      </c>
      <c r="F4486" t="str">
        <f>IFERROR(SMALL($E$5:$E$9000,ROWS($E$5:E4486)),"")</f>
        <v/>
      </c>
      <c r="I4486" s="371" t="s">
        <v>509</v>
      </c>
      <c r="J4486" t="s">
        <v>845</v>
      </c>
      <c r="K4486" s="372">
        <v>2024</v>
      </c>
      <c r="L4486" s="388">
        <f>ROWS(K$5:K4486)</f>
        <v>4482</v>
      </c>
      <c r="M4486" s="388" t="str">
        <f>IF(_xlfn.IFNA(VLOOKUP(I4486,$AG$3:$AH$83,2,FALSE),"")='11.1'!$D$5,TXM!L4486,"")</f>
        <v/>
      </c>
      <c r="N4486" t="str">
        <f>IFERROR(SMALL($M$5:$M$9000,ROWS($M$5:M4486)),"")</f>
        <v/>
      </c>
      <c r="P4486" t="s">
        <v>1639</v>
      </c>
      <c r="S4486" s="388">
        <f>ROWS(R$5:R4486)</f>
        <v>4482</v>
      </c>
      <c r="T4486" s="388" t="str">
        <f>IF(_xlfn.IFNA(VLOOKUP(P4486,$AG$3:$AH$83,2,FALSE),"")='11.1'!$D$5,TXM!S4486,"")</f>
        <v/>
      </c>
      <c r="U4486" t="str">
        <f>IFERROR(SMALL($T$5:$T$9000,ROWS($T$5:T4486)),"")</f>
        <v/>
      </c>
    </row>
    <row r="4487" spans="1:21" ht="14.4" customHeight="1" x14ac:dyDescent="0.3">
      <c r="A4487" t="s">
        <v>1639</v>
      </c>
      <c r="D4487" s="388">
        <f>ROWS(C$5:C4487)</f>
        <v>4483</v>
      </c>
      <c r="E4487" s="388" t="str">
        <f>IF(_xlfn.IFNA(VLOOKUP(A4487,$AG$3:$AH$83,2,FALSE),"")='11.1'!$D$5,TXM!D4487,"")</f>
        <v/>
      </c>
      <c r="F4487" t="str">
        <f>IFERROR(SMALL($E$5:$E$9000,ROWS($E$5:E4487)),"")</f>
        <v/>
      </c>
      <c r="I4487" s="371" t="s">
        <v>509</v>
      </c>
      <c r="J4487" t="s">
        <v>104</v>
      </c>
      <c r="K4487" s="372">
        <v>1834</v>
      </c>
      <c r="L4487" s="388">
        <f>ROWS(K$5:K4487)</f>
        <v>4483</v>
      </c>
      <c r="M4487" s="388" t="str">
        <f>IF(_xlfn.IFNA(VLOOKUP(I4487,$AG$3:$AH$83,2,FALSE),"")='11.1'!$D$5,TXM!L4487,"")</f>
        <v/>
      </c>
      <c r="N4487" t="str">
        <f>IFERROR(SMALL($M$5:$M$9000,ROWS($M$5:M4487)),"")</f>
        <v/>
      </c>
      <c r="P4487" t="s">
        <v>1639</v>
      </c>
      <c r="S4487" s="388">
        <f>ROWS(R$5:R4487)</f>
        <v>4483</v>
      </c>
      <c r="T4487" s="388" t="str">
        <f>IF(_xlfn.IFNA(VLOOKUP(P4487,$AG$3:$AH$83,2,FALSE),"")='11.1'!$D$5,TXM!S4487,"")</f>
        <v/>
      </c>
      <c r="U4487" t="str">
        <f>IFERROR(SMALL($T$5:$T$9000,ROWS($T$5:T4487)),"")</f>
        <v/>
      </c>
    </row>
    <row r="4488" spans="1:21" ht="14.4" customHeight="1" x14ac:dyDescent="0.3">
      <c r="A4488" t="s">
        <v>1639</v>
      </c>
      <c r="D4488" s="388">
        <f>ROWS(C$5:C4488)</f>
        <v>4484</v>
      </c>
      <c r="E4488" s="388" t="str">
        <f>IF(_xlfn.IFNA(VLOOKUP(A4488,$AG$3:$AH$83,2,FALSE),"")='11.1'!$D$5,TXM!D4488,"")</f>
        <v/>
      </c>
      <c r="F4488" t="str">
        <f>IFERROR(SMALL($E$5:$E$9000,ROWS($E$5:E4488)),"")</f>
        <v/>
      </c>
      <c r="I4488" s="371" t="s">
        <v>509</v>
      </c>
      <c r="J4488" t="s">
        <v>809</v>
      </c>
      <c r="K4488" s="372">
        <v>1688</v>
      </c>
      <c r="L4488" s="388">
        <f>ROWS(K$5:K4488)</f>
        <v>4484</v>
      </c>
      <c r="M4488" s="388" t="str">
        <f>IF(_xlfn.IFNA(VLOOKUP(I4488,$AG$3:$AH$83,2,FALSE),"")='11.1'!$D$5,TXM!L4488,"")</f>
        <v/>
      </c>
      <c r="N4488" t="str">
        <f>IFERROR(SMALL($M$5:$M$9000,ROWS($M$5:M4488)),"")</f>
        <v/>
      </c>
      <c r="P4488" t="s">
        <v>1639</v>
      </c>
      <c r="S4488" s="388">
        <f>ROWS(R$5:R4488)</f>
        <v>4484</v>
      </c>
      <c r="T4488" s="388" t="str">
        <f>IF(_xlfn.IFNA(VLOOKUP(P4488,$AG$3:$AH$83,2,FALSE),"")='11.1'!$D$5,TXM!S4488,"")</f>
        <v/>
      </c>
      <c r="U4488" t="str">
        <f>IFERROR(SMALL($T$5:$T$9000,ROWS($T$5:T4488)),"")</f>
        <v/>
      </c>
    </row>
    <row r="4489" spans="1:21" ht="14.4" customHeight="1" x14ac:dyDescent="0.3">
      <c r="A4489" t="s">
        <v>1639</v>
      </c>
      <c r="D4489" s="388">
        <f>ROWS(C$5:C4489)</f>
        <v>4485</v>
      </c>
      <c r="E4489" s="388" t="str">
        <f>IF(_xlfn.IFNA(VLOOKUP(A4489,$AG$3:$AH$83,2,FALSE),"")='11.1'!$D$5,TXM!D4489,"")</f>
        <v/>
      </c>
      <c r="F4489" t="str">
        <f>IFERROR(SMALL($E$5:$E$9000,ROWS($E$5:E4489)),"")</f>
        <v/>
      </c>
      <c r="I4489" s="371" t="s">
        <v>509</v>
      </c>
      <c r="J4489" t="s">
        <v>990</v>
      </c>
      <c r="K4489" s="372">
        <v>1519</v>
      </c>
      <c r="L4489" s="388">
        <f>ROWS(K$5:K4489)</f>
        <v>4485</v>
      </c>
      <c r="M4489" s="388" t="str">
        <f>IF(_xlfn.IFNA(VLOOKUP(I4489,$AG$3:$AH$83,2,FALSE),"")='11.1'!$D$5,TXM!L4489,"")</f>
        <v/>
      </c>
      <c r="N4489" t="str">
        <f>IFERROR(SMALL($M$5:$M$9000,ROWS($M$5:M4489)),"")</f>
        <v/>
      </c>
      <c r="P4489" t="s">
        <v>1639</v>
      </c>
      <c r="S4489" s="388">
        <f>ROWS(R$5:R4489)</f>
        <v>4485</v>
      </c>
      <c r="T4489" s="388" t="str">
        <f>IF(_xlfn.IFNA(VLOOKUP(P4489,$AG$3:$AH$83,2,FALSE),"")='11.1'!$D$5,TXM!S4489,"")</f>
        <v/>
      </c>
      <c r="U4489" t="str">
        <f>IFERROR(SMALL($T$5:$T$9000,ROWS($T$5:T4489)),"")</f>
        <v/>
      </c>
    </row>
    <row r="4490" spans="1:21" ht="14.4" customHeight="1" x14ac:dyDescent="0.3">
      <c r="A4490" t="s">
        <v>1639</v>
      </c>
      <c r="D4490" s="388">
        <f>ROWS(C$5:C4490)</f>
        <v>4486</v>
      </c>
      <c r="E4490" s="388" t="str">
        <f>IF(_xlfn.IFNA(VLOOKUP(A4490,$AG$3:$AH$83,2,FALSE),"")='11.1'!$D$5,TXM!D4490,"")</f>
        <v/>
      </c>
      <c r="F4490" t="str">
        <f>IFERROR(SMALL($E$5:$E$9000,ROWS($E$5:E4490)),"")</f>
        <v/>
      </c>
      <c r="I4490" s="371" t="s">
        <v>509</v>
      </c>
      <c r="J4490" t="s">
        <v>108</v>
      </c>
      <c r="K4490" s="372">
        <v>1381</v>
      </c>
      <c r="L4490" s="388">
        <f>ROWS(K$5:K4490)</f>
        <v>4486</v>
      </c>
      <c r="M4490" s="388" t="str">
        <f>IF(_xlfn.IFNA(VLOOKUP(I4490,$AG$3:$AH$83,2,FALSE),"")='11.1'!$D$5,TXM!L4490,"")</f>
        <v/>
      </c>
      <c r="N4490" t="str">
        <f>IFERROR(SMALL($M$5:$M$9000,ROWS($M$5:M4490)),"")</f>
        <v/>
      </c>
      <c r="P4490" t="s">
        <v>1639</v>
      </c>
      <c r="S4490" s="388">
        <f>ROWS(R$5:R4490)</f>
        <v>4486</v>
      </c>
      <c r="T4490" s="388" t="str">
        <f>IF(_xlfn.IFNA(VLOOKUP(P4490,$AG$3:$AH$83,2,FALSE),"")='11.1'!$D$5,TXM!S4490,"")</f>
        <v/>
      </c>
      <c r="U4490" t="str">
        <f>IFERROR(SMALL($T$5:$T$9000,ROWS($T$5:T4490)),"")</f>
        <v/>
      </c>
    </row>
    <row r="4491" spans="1:21" ht="14.4" customHeight="1" x14ac:dyDescent="0.3">
      <c r="A4491" t="s">
        <v>1639</v>
      </c>
      <c r="D4491" s="388">
        <f>ROWS(C$5:C4491)</f>
        <v>4487</v>
      </c>
      <c r="E4491" s="388" t="str">
        <f>IF(_xlfn.IFNA(VLOOKUP(A4491,$AG$3:$AH$83,2,FALSE),"")='11.1'!$D$5,TXM!D4491,"")</f>
        <v/>
      </c>
      <c r="F4491" t="str">
        <f>IFERROR(SMALL($E$5:$E$9000,ROWS($E$5:E4491)),"")</f>
        <v/>
      </c>
      <c r="I4491" s="371" t="s">
        <v>509</v>
      </c>
      <c r="J4491" t="s">
        <v>791</v>
      </c>
      <c r="K4491" s="372">
        <v>741</v>
      </c>
      <c r="L4491" s="388">
        <f>ROWS(K$5:K4491)</f>
        <v>4487</v>
      </c>
      <c r="M4491" s="388" t="str">
        <f>IF(_xlfn.IFNA(VLOOKUP(I4491,$AG$3:$AH$83,2,FALSE),"")='11.1'!$D$5,TXM!L4491,"")</f>
        <v/>
      </c>
      <c r="N4491" t="str">
        <f>IFERROR(SMALL($M$5:$M$9000,ROWS($M$5:M4491)),"")</f>
        <v/>
      </c>
      <c r="P4491" t="s">
        <v>1639</v>
      </c>
      <c r="S4491" s="388">
        <f>ROWS(R$5:R4491)</f>
        <v>4487</v>
      </c>
      <c r="T4491" s="388" t="str">
        <f>IF(_xlfn.IFNA(VLOOKUP(P4491,$AG$3:$AH$83,2,FALSE),"")='11.1'!$D$5,TXM!S4491,"")</f>
        <v/>
      </c>
      <c r="U4491" t="str">
        <f>IFERROR(SMALL($T$5:$T$9000,ROWS($T$5:T4491)),"")</f>
        <v/>
      </c>
    </row>
    <row r="4492" spans="1:21" ht="14.4" customHeight="1" x14ac:dyDescent="0.3">
      <c r="A4492" t="s">
        <v>1639</v>
      </c>
      <c r="D4492" s="388">
        <f>ROWS(C$5:C4492)</f>
        <v>4488</v>
      </c>
      <c r="E4492" s="388" t="str">
        <f>IF(_xlfn.IFNA(VLOOKUP(A4492,$AG$3:$AH$83,2,FALSE),"")='11.1'!$D$5,TXM!D4492,"")</f>
        <v/>
      </c>
      <c r="F4492" t="str">
        <f>IFERROR(SMALL($E$5:$E$9000,ROWS($E$5:E4492)),"")</f>
        <v/>
      </c>
      <c r="I4492" s="371" t="s">
        <v>509</v>
      </c>
      <c r="J4492" t="s">
        <v>107</v>
      </c>
      <c r="K4492" s="372">
        <v>586</v>
      </c>
      <c r="L4492" s="388">
        <f>ROWS(K$5:K4492)</f>
        <v>4488</v>
      </c>
      <c r="M4492" s="388" t="str">
        <f>IF(_xlfn.IFNA(VLOOKUP(I4492,$AG$3:$AH$83,2,FALSE),"")='11.1'!$D$5,TXM!L4492,"")</f>
        <v/>
      </c>
      <c r="N4492" t="str">
        <f>IFERROR(SMALL($M$5:$M$9000,ROWS($M$5:M4492)),"")</f>
        <v/>
      </c>
      <c r="P4492" t="s">
        <v>1639</v>
      </c>
      <c r="S4492" s="388">
        <f>ROWS(R$5:R4492)</f>
        <v>4488</v>
      </c>
      <c r="T4492" s="388" t="str">
        <f>IF(_xlfn.IFNA(VLOOKUP(P4492,$AG$3:$AH$83,2,FALSE),"")='11.1'!$D$5,TXM!S4492,"")</f>
        <v/>
      </c>
      <c r="U4492" t="str">
        <f>IFERROR(SMALL($T$5:$T$9000,ROWS($T$5:T4492)),"")</f>
        <v/>
      </c>
    </row>
    <row r="4493" spans="1:21" ht="14.4" customHeight="1" x14ac:dyDescent="0.3">
      <c r="A4493" t="s">
        <v>1639</v>
      </c>
      <c r="D4493" s="388">
        <f>ROWS(C$5:C4493)</f>
        <v>4489</v>
      </c>
      <c r="E4493" s="388" t="str">
        <f>IF(_xlfn.IFNA(VLOOKUP(A4493,$AG$3:$AH$83,2,FALSE),"")='11.1'!$D$5,TXM!D4493,"")</f>
        <v/>
      </c>
      <c r="F4493" t="str">
        <f>IFERROR(SMALL($E$5:$E$9000,ROWS($E$5:E4493)),"")</f>
        <v/>
      </c>
      <c r="I4493" s="371" t="s">
        <v>509</v>
      </c>
      <c r="J4493" t="s">
        <v>998</v>
      </c>
      <c r="K4493" s="372">
        <v>322</v>
      </c>
      <c r="L4493" s="388">
        <f>ROWS(K$5:K4493)</f>
        <v>4489</v>
      </c>
      <c r="M4493" s="388" t="str">
        <f>IF(_xlfn.IFNA(VLOOKUP(I4493,$AG$3:$AH$83,2,FALSE),"")='11.1'!$D$5,TXM!L4493,"")</f>
        <v/>
      </c>
      <c r="N4493" t="str">
        <f>IFERROR(SMALL($M$5:$M$9000,ROWS($M$5:M4493)),"")</f>
        <v/>
      </c>
      <c r="P4493" t="s">
        <v>1639</v>
      </c>
      <c r="S4493" s="388">
        <f>ROWS(R$5:R4493)</f>
        <v>4489</v>
      </c>
      <c r="T4493" s="388" t="str">
        <f>IF(_xlfn.IFNA(VLOOKUP(P4493,$AG$3:$AH$83,2,FALSE),"")='11.1'!$D$5,TXM!S4493,"")</f>
        <v/>
      </c>
      <c r="U4493" t="str">
        <f>IFERROR(SMALL($T$5:$T$9000,ROWS($T$5:T4493)),"")</f>
        <v/>
      </c>
    </row>
    <row r="4494" spans="1:21" ht="14.4" customHeight="1" x14ac:dyDescent="0.3">
      <c r="A4494" t="s">
        <v>1639</v>
      </c>
      <c r="D4494" s="388">
        <f>ROWS(C$5:C4494)</f>
        <v>4490</v>
      </c>
      <c r="E4494" s="388" t="str">
        <f>IF(_xlfn.IFNA(VLOOKUP(A4494,$AG$3:$AH$83,2,FALSE),"")='11.1'!$D$5,TXM!D4494,"")</f>
        <v/>
      </c>
      <c r="F4494" t="str">
        <f>IFERROR(SMALL($E$5:$E$9000,ROWS($E$5:E4494)),"")</f>
        <v/>
      </c>
      <c r="I4494" s="371" t="s">
        <v>509</v>
      </c>
      <c r="J4494" t="s">
        <v>105</v>
      </c>
      <c r="K4494" s="372">
        <v>196</v>
      </c>
      <c r="L4494" s="388">
        <f>ROWS(K$5:K4494)</f>
        <v>4490</v>
      </c>
      <c r="M4494" s="388" t="str">
        <f>IF(_xlfn.IFNA(VLOOKUP(I4494,$AG$3:$AH$83,2,FALSE),"")='11.1'!$D$5,TXM!L4494,"")</f>
        <v/>
      </c>
      <c r="N4494" t="str">
        <f>IFERROR(SMALL($M$5:$M$9000,ROWS($M$5:M4494)),"")</f>
        <v/>
      </c>
      <c r="P4494" t="s">
        <v>1639</v>
      </c>
      <c r="S4494" s="388">
        <f>ROWS(R$5:R4494)</f>
        <v>4490</v>
      </c>
      <c r="T4494" s="388" t="str">
        <f>IF(_xlfn.IFNA(VLOOKUP(P4494,$AG$3:$AH$83,2,FALSE),"")='11.1'!$D$5,TXM!S4494,"")</f>
        <v/>
      </c>
      <c r="U4494" t="str">
        <f>IFERROR(SMALL($T$5:$T$9000,ROWS($T$5:T4494)),"")</f>
        <v/>
      </c>
    </row>
    <row r="4495" spans="1:21" ht="14.4" customHeight="1" x14ac:dyDescent="0.3">
      <c r="A4495" t="s">
        <v>1639</v>
      </c>
      <c r="D4495" s="388">
        <f>ROWS(C$5:C4495)</f>
        <v>4491</v>
      </c>
      <c r="E4495" s="388" t="str">
        <f>IF(_xlfn.IFNA(VLOOKUP(A4495,$AG$3:$AH$83,2,FALSE),"")='11.1'!$D$5,TXM!D4495,"")</f>
        <v/>
      </c>
      <c r="F4495" t="str">
        <f>IFERROR(SMALL($E$5:$E$9000,ROWS($E$5:E4495)),"")</f>
        <v/>
      </c>
      <c r="I4495" s="371" t="s">
        <v>509</v>
      </c>
      <c r="J4495" t="s">
        <v>1275</v>
      </c>
      <c r="K4495" s="372">
        <v>147</v>
      </c>
      <c r="L4495" s="388">
        <f>ROWS(K$5:K4495)</f>
        <v>4491</v>
      </c>
      <c r="M4495" s="388" t="str">
        <f>IF(_xlfn.IFNA(VLOOKUP(I4495,$AG$3:$AH$83,2,FALSE),"")='11.1'!$D$5,TXM!L4495,"")</f>
        <v/>
      </c>
      <c r="N4495" t="str">
        <f>IFERROR(SMALL($M$5:$M$9000,ROWS($M$5:M4495)),"")</f>
        <v/>
      </c>
      <c r="P4495" t="s">
        <v>1639</v>
      </c>
      <c r="S4495" s="388">
        <f>ROWS(R$5:R4495)</f>
        <v>4491</v>
      </c>
      <c r="T4495" s="388" t="str">
        <f>IF(_xlfn.IFNA(VLOOKUP(P4495,$AG$3:$AH$83,2,FALSE),"")='11.1'!$D$5,TXM!S4495,"")</f>
        <v/>
      </c>
      <c r="U4495" t="str">
        <f>IFERROR(SMALL($T$5:$T$9000,ROWS($T$5:T4495)),"")</f>
        <v/>
      </c>
    </row>
    <row r="4496" spans="1:21" ht="14.4" customHeight="1" x14ac:dyDescent="0.3">
      <c r="A4496" t="s">
        <v>1639</v>
      </c>
      <c r="D4496" s="388">
        <f>ROWS(C$5:C4496)</f>
        <v>4492</v>
      </c>
      <c r="E4496" s="388" t="str">
        <f>IF(_xlfn.IFNA(VLOOKUP(A4496,$AG$3:$AH$83,2,FALSE),"")='11.1'!$D$5,TXM!D4496,"")</f>
        <v/>
      </c>
      <c r="F4496" t="str">
        <f>IFERROR(SMALL($E$5:$E$9000,ROWS($E$5:E4496)),"")</f>
        <v/>
      </c>
      <c r="I4496" s="371" t="s">
        <v>509</v>
      </c>
      <c r="J4496" t="s">
        <v>815</v>
      </c>
      <c r="K4496" s="372">
        <v>90</v>
      </c>
      <c r="L4496" s="388">
        <f>ROWS(K$5:K4496)</f>
        <v>4492</v>
      </c>
      <c r="M4496" s="388" t="str">
        <f>IF(_xlfn.IFNA(VLOOKUP(I4496,$AG$3:$AH$83,2,FALSE),"")='11.1'!$D$5,TXM!L4496,"")</f>
        <v/>
      </c>
      <c r="N4496" t="str">
        <f>IFERROR(SMALL($M$5:$M$9000,ROWS($M$5:M4496)),"")</f>
        <v/>
      </c>
      <c r="P4496" t="s">
        <v>1639</v>
      </c>
      <c r="S4496" s="388">
        <f>ROWS(R$5:R4496)</f>
        <v>4492</v>
      </c>
      <c r="T4496" s="388" t="str">
        <f>IF(_xlfn.IFNA(VLOOKUP(P4496,$AG$3:$AH$83,2,FALSE),"")='11.1'!$D$5,TXM!S4496,"")</f>
        <v/>
      </c>
      <c r="U4496" t="str">
        <f>IFERROR(SMALL($T$5:$T$9000,ROWS($T$5:T4496)),"")</f>
        <v/>
      </c>
    </row>
    <row r="4497" spans="1:21" ht="14.4" customHeight="1" x14ac:dyDescent="0.3">
      <c r="A4497" t="s">
        <v>1639</v>
      </c>
      <c r="D4497" s="388">
        <f>ROWS(C$5:C4497)</f>
        <v>4493</v>
      </c>
      <c r="E4497" s="388" t="str">
        <f>IF(_xlfn.IFNA(VLOOKUP(A4497,$AG$3:$AH$83,2,FALSE),"")='11.1'!$D$5,TXM!D4497,"")</f>
        <v/>
      </c>
      <c r="F4497" t="str">
        <f>IFERROR(SMALL($E$5:$E$9000,ROWS($E$5:E4497)),"")</f>
        <v/>
      </c>
      <c r="I4497" s="371" t="s">
        <v>509</v>
      </c>
      <c r="J4497" t="s">
        <v>1005</v>
      </c>
      <c r="K4497" s="372">
        <v>77</v>
      </c>
      <c r="L4497" s="388">
        <f>ROWS(K$5:K4497)</f>
        <v>4493</v>
      </c>
      <c r="M4497" s="388" t="str">
        <f>IF(_xlfn.IFNA(VLOOKUP(I4497,$AG$3:$AH$83,2,FALSE),"")='11.1'!$D$5,TXM!L4497,"")</f>
        <v/>
      </c>
      <c r="N4497" t="str">
        <f>IFERROR(SMALL($M$5:$M$9000,ROWS($M$5:M4497)),"")</f>
        <v/>
      </c>
      <c r="P4497" t="s">
        <v>1639</v>
      </c>
      <c r="S4497" s="388">
        <f>ROWS(R$5:R4497)</f>
        <v>4493</v>
      </c>
      <c r="T4497" s="388" t="str">
        <f>IF(_xlfn.IFNA(VLOOKUP(P4497,$AG$3:$AH$83,2,FALSE),"")='11.1'!$D$5,TXM!S4497,"")</f>
        <v/>
      </c>
      <c r="U4497" t="str">
        <f>IFERROR(SMALL($T$5:$T$9000,ROWS($T$5:T4497)),"")</f>
        <v/>
      </c>
    </row>
    <row r="4498" spans="1:21" ht="14.4" customHeight="1" x14ac:dyDescent="0.3">
      <c r="A4498" t="s">
        <v>1639</v>
      </c>
      <c r="D4498" s="388">
        <f>ROWS(C$5:C4498)</f>
        <v>4494</v>
      </c>
      <c r="E4498" s="388" t="str">
        <f>IF(_xlfn.IFNA(VLOOKUP(A4498,$AG$3:$AH$83,2,FALSE),"")='11.1'!$D$5,TXM!D4498,"")</f>
        <v/>
      </c>
      <c r="F4498" t="str">
        <f>IFERROR(SMALL($E$5:$E$9000,ROWS($E$5:E4498)),"")</f>
        <v/>
      </c>
      <c r="I4498" s="371" t="s">
        <v>509</v>
      </c>
      <c r="J4498" t="s">
        <v>779</v>
      </c>
      <c r="K4498" s="372">
        <v>15</v>
      </c>
      <c r="L4498" s="388">
        <f>ROWS(K$5:K4498)</f>
        <v>4494</v>
      </c>
      <c r="M4498" s="388" t="str">
        <f>IF(_xlfn.IFNA(VLOOKUP(I4498,$AG$3:$AH$83,2,FALSE),"")='11.1'!$D$5,TXM!L4498,"")</f>
        <v/>
      </c>
      <c r="N4498" t="str">
        <f>IFERROR(SMALL($M$5:$M$9000,ROWS($M$5:M4498)),"")</f>
        <v/>
      </c>
      <c r="P4498" t="s">
        <v>1639</v>
      </c>
      <c r="S4498" s="388">
        <f>ROWS(R$5:R4498)</f>
        <v>4494</v>
      </c>
      <c r="T4498" s="388" t="str">
        <f>IF(_xlfn.IFNA(VLOOKUP(P4498,$AG$3:$AH$83,2,FALSE),"")='11.1'!$D$5,TXM!S4498,"")</f>
        <v/>
      </c>
      <c r="U4498" t="str">
        <f>IFERROR(SMALL($T$5:$T$9000,ROWS($T$5:T4498)),"")</f>
        <v/>
      </c>
    </row>
    <row r="4499" spans="1:21" ht="14.4" customHeight="1" x14ac:dyDescent="0.3">
      <c r="A4499" t="s">
        <v>1639</v>
      </c>
      <c r="D4499" s="388">
        <f>ROWS(C$5:C4499)</f>
        <v>4495</v>
      </c>
      <c r="E4499" s="388" t="str">
        <f>IF(_xlfn.IFNA(VLOOKUP(A4499,$AG$3:$AH$83,2,FALSE),"")='11.1'!$D$5,TXM!D4499,"")</f>
        <v/>
      </c>
      <c r="F4499" t="str">
        <f>IFERROR(SMALL($E$5:$E$9000,ROWS($E$5:E4499)),"")</f>
        <v/>
      </c>
      <c r="I4499" s="371" t="s">
        <v>1180</v>
      </c>
      <c r="J4499" t="s">
        <v>779</v>
      </c>
      <c r="K4499" s="372">
        <v>57951</v>
      </c>
      <c r="L4499" s="388">
        <f>ROWS(K$5:K4499)</f>
        <v>4495</v>
      </c>
      <c r="M4499" s="388" t="str">
        <f>IF(_xlfn.IFNA(VLOOKUP(I4499,$AG$3:$AH$83,2,FALSE),"")='11.1'!$D$5,TXM!L4499,"")</f>
        <v/>
      </c>
      <c r="N4499" t="str">
        <f>IFERROR(SMALL($M$5:$M$9000,ROWS($M$5:M4499)),"")</f>
        <v/>
      </c>
      <c r="P4499" t="s">
        <v>1639</v>
      </c>
      <c r="S4499" s="388">
        <f>ROWS(R$5:R4499)</f>
        <v>4495</v>
      </c>
      <c r="T4499" s="388" t="str">
        <f>IF(_xlfn.IFNA(VLOOKUP(P4499,$AG$3:$AH$83,2,FALSE),"")='11.1'!$D$5,TXM!S4499,"")</f>
        <v/>
      </c>
      <c r="U4499" t="str">
        <f>IFERROR(SMALL($T$5:$T$9000,ROWS($T$5:T4499)),"")</f>
        <v/>
      </c>
    </row>
    <row r="4500" spans="1:21" ht="14.4" customHeight="1" x14ac:dyDescent="0.3">
      <c r="A4500" t="s">
        <v>1639</v>
      </c>
      <c r="D4500" s="388">
        <f>ROWS(C$5:C4500)</f>
        <v>4496</v>
      </c>
      <c r="E4500" s="388" t="str">
        <f>IF(_xlfn.IFNA(VLOOKUP(A4500,$AG$3:$AH$83,2,FALSE),"")='11.1'!$D$5,TXM!D4500,"")</f>
        <v/>
      </c>
      <c r="F4500" t="str">
        <f>IFERROR(SMALL($E$5:$E$9000,ROWS($E$5:E4500)),"")</f>
        <v/>
      </c>
      <c r="I4500" s="371" t="s">
        <v>1180</v>
      </c>
      <c r="J4500" t="s">
        <v>1000</v>
      </c>
      <c r="K4500" s="372">
        <v>28209</v>
      </c>
      <c r="L4500" s="388">
        <f>ROWS(K$5:K4500)</f>
        <v>4496</v>
      </c>
      <c r="M4500" s="388" t="str">
        <f>IF(_xlfn.IFNA(VLOOKUP(I4500,$AG$3:$AH$83,2,FALSE),"")='11.1'!$D$5,TXM!L4500,"")</f>
        <v/>
      </c>
      <c r="N4500" t="str">
        <f>IFERROR(SMALL($M$5:$M$9000,ROWS($M$5:M4500)),"")</f>
        <v/>
      </c>
      <c r="P4500" t="s">
        <v>1639</v>
      </c>
      <c r="S4500" s="388">
        <f>ROWS(R$5:R4500)</f>
        <v>4496</v>
      </c>
      <c r="T4500" s="388" t="str">
        <f>IF(_xlfn.IFNA(VLOOKUP(P4500,$AG$3:$AH$83,2,FALSE),"")='11.1'!$D$5,TXM!S4500,"")</f>
        <v/>
      </c>
      <c r="U4500" t="str">
        <f>IFERROR(SMALL($T$5:$T$9000,ROWS($T$5:T4500)),"")</f>
        <v/>
      </c>
    </row>
    <row r="4501" spans="1:21" ht="14.4" customHeight="1" x14ac:dyDescent="0.3">
      <c r="A4501" t="s">
        <v>1639</v>
      </c>
      <c r="D4501" s="388">
        <f>ROWS(C$5:C4501)</f>
        <v>4497</v>
      </c>
      <c r="E4501" s="388" t="str">
        <f>IF(_xlfn.IFNA(VLOOKUP(A4501,$AG$3:$AH$83,2,FALSE),"")='11.1'!$D$5,TXM!D4501,"")</f>
        <v/>
      </c>
      <c r="F4501" t="str">
        <f>IFERROR(SMALL($E$5:$E$9000,ROWS($E$5:E4501)),"")</f>
        <v/>
      </c>
      <c r="I4501" s="371" t="s">
        <v>1180</v>
      </c>
      <c r="J4501" t="s">
        <v>823</v>
      </c>
      <c r="K4501" s="372">
        <v>6788</v>
      </c>
      <c r="L4501" s="388">
        <f>ROWS(K$5:K4501)</f>
        <v>4497</v>
      </c>
      <c r="M4501" s="388" t="str">
        <f>IF(_xlfn.IFNA(VLOOKUP(I4501,$AG$3:$AH$83,2,FALSE),"")='11.1'!$D$5,TXM!L4501,"")</f>
        <v/>
      </c>
      <c r="N4501" t="str">
        <f>IFERROR(SMALL($M$5:$M$9000,ROWS($M$5:M4501)),"")</f>
        <v/>
      </c>
      <c r="P4501" t="s">
        <v>1639</v>
      </c>
      <c r="S4501" s="388">
        <f>ROWS(R$5:R4501)</f>
        <v>4497</v>
      </c>
      <c r="T4501" s="388" t="str">
        <f>IF(_xlfn.IFNA(VLOOKUP(P4501,$AG$3:$AH$83,2,FALSE),"")='11.1'!$D$5,TXM!S4501,"")</f>
        <v/>
      </c>
      <c r="U4501" t="str">
        <f>IFERROR(SMALL($T$5:$T$9000,ROWS($T$5:T4501)),"")</f>
        <v/>
      </c>
    </row>
    <row r="4502" spans="1:21" ht="14.4" customHeight="1" x14ac:dyDescent="0.3">
      <c r="A4502" t="s">
        <v>1639</v>
      </c>
      <c r="D4502" s="388">
        <f>ROWS(C$5:C4502)</f>
        <v>4498</v>
      </c>
      <c r="E4502" s="388" t="str">
        <f>IF(_xlfn.IFNA(VLOOKUP(A4502,$AG$3:$AH$83,2,FALSE),"")='11.1'!$D$5,TXM!D4502,"")</f>
        <v/>
      </c>
      <c r="F4502" t="str">
        <f>IFERROR(SMALL($E$5:$E$9000,ROWS($E$5:E4502)),"")</f>
        <v/>
      </c>
      <c r="I4502" s="371" t="s">
        <v>1180</v>
      </c>
      <c r="J4502" t="s">
        <v>1265</v>
      </c>
      <c r="K4502" s="372">
        <v>5692</v>
      </c>
      <c r="L4502" s="388">
        <f>ROWS(K$5:K4502)</f>
        <v>4498</v>
      </c>
      <c r="M4502" s="388" t="str">
        <f>IF(_xlfn.IFNA(VLOOKUP(I4502,$AG$3:$AH$83,2,FALSE),"")='11.1'!$D$5,TXM!L4502,"")</f>
        <v/>
      </c>
      <c r="N4502" t="str">
        <f>IFERROR(SMALL($M$5:$M$9000,ROWS($M$5:M4502)),"")</f>
        <v/>
      </c>
      <c r="P4502" t="s">
        <v>1639</v>
      </c>
      <c r="S4502" s="388">
        <f>ROWS(R$5:R4502)</f>
        <v>4498</v>
      </c>
      <c r="T4502" s="388" t="str">
        <f>IF(_xlfn.IFNA(VLOOKUP(P4502,$AG$3:$AH$83,2,FALSE),"")='11.1'!$D$5,TXM!S4502,"")</f>
        <v/>
      </c>
      <c r="U4502" t="str">
        <f>IFERROR(SMALL($T$5:$T$9000,ROWS($T$5:T4502)),"")</f>
        <v/>
      </c>
    </row>
    <row r="4503" spans="1:21" ht="14.4" customHeight="1" x14ac:dyDescent="0.3">
      <c r="A4503" t="s">
        <v>1639</v>
      </c>
      <c r="D4503" s="388">
        <f>ROWS(C$5:C4503)</f>
        <v>4499</v>
      </c>
      <c r="E4503" s="388" t="str">
        <f>IF(_xlfn.IFNA(VLOOKUP(A4503,$AG$3:$AH$83,2,FALSE),"")='11.1'!$D$5,TXM!D4503,"")</f>
        <v/>
      </c>
      <c r="F4503" t="str">
        <f>IFERROR(SMALL($E$5:$E$9000,ROWS($E$5:E4503)),"")</f>
        <v/>
      </c>
      <c r="I4503" s="371" t="s">
        <v>1180</v>
      </c>
      <c r="J4503" t="s">
        <v>827</v>
      </c>
      <c r="K4503" s="372">
        <v>3227</v>
      </c>
      <c r="L4503" s="388">
        <f>ROWS(K$5:K4503)</f>
        <v>4499</v>
      </c>
      <c r="M4503" s="388" t="str">
        <f>IF(_xlfn.IFNA(VLOOKUP(I4503,$AG$3:$AH$83,2,FALSE),"")='11.1'!$D$5,TXM!L4503,"")</f>
        <v/>
      </c>
      <c r="N4503" t="str">
        <f>IFERROR(SMALL($M$5:$M$9000,ROWS($M$5:M4503)),"")</f>
        <v/>
      </c>
      <c r="P4503" t="s">
        <v>1639</v>
      </c>
      <c r="S4503" s="388">
        <f>ROWS(R$5:R4503)</f>
        <v>4499</v>
      </c>
      <c r="T4503" s="388" t="str">
        <f>IF(_xlfn.IFNA(VLOOKUP(P4503,$AG$3:$AH$83,2,FALSE),"")='11.1'!$D$5,TXM!S4503,"")</f>
        <v/>
      </c>
      <c r="U4503" t="str">
        <f>IFERROR(SMALL($T$5:$T$9000,ROWS($T$5:T4503)),"")</f>
        <v/>
      </c>
    </row>
    <row r="4504" spans="1:21" ht="14.4" customHeight="1" x14ac:dyDescent="0.3">
      <c r="A4504" t="s">
        <v>1639</v>
      </c>
      <c r="D4504" s="388">
        <f>ROWS(C$5:C4504)</f>
        <v>4500</v>
      </c>
      <c r="E4504" s="388" t="str">
        <f>IF(_xlfn.IFNA(VLOOKUP(A4504,$AG$3:$AH$83,2,FALSE),"")='11.1'!$D$5,TXM!D4504,"")</f>
        <v/>
      </c>
      <c r="F4504" t="str">
        <f>IFERROR(SMALL($E$5:$E$9000,ROWS($E$5:E4504)),"")</f>
        <v/>
      </c>
      <c r="I4504" s="371" t="s">
        <v>1180</v>
      </c>
      <c r="J4504" t="s">
        <v>837</v>
      </c>
      <c r="K4504" s="372">
        <v>2215</v>
      </c>
      <c r="L4504" s="388">
        <f>ROWS(K$5:K4504)</f>
        <v>4500</v>
      </c>
      <c r="M4504" s="388" t="str">
        <f>IF(_xlfn.IFNA(VLOOKUP(I4504,$AG$3:$AH$83,2,FALSE),"")='11.1'!$D$5,TXM!L4504,"")</f>
        <v/>
      </c>
      <c r="N4504" t="str">
        <f>IFERROR(SMALL($M$5:$M$9000,ROWS($M$5:M4504)),"")</f>
        <v/>
      </c>
      <c r="P4504" t="s">
        <v>1639</v>
      </c>
      <c r="S4504" s="388">
        <f>ROWS(R$5:R4504)</f>
        <v>4500</v>
      </c>
      <c r="T4504" s="388" t="str">
        <f>IF(_xlfn.IFNA(VLOOKUP(P4504,$AG$3:$AH$83,2,FALSE),"")='11.1'!$D$5,TXM!S4504,"")</f>
        <v/>
      </c>
      <c r="U4504" t="str">
        <f>IFERROR(SMALL($T$5:$T$9000,ROWS($T$5:T4504)),"")</f>
        <v/>
      </c>
    </row>
    <row r="4505" spans="1:21" ht="14.4" customHeight="1" x14ac:dyDescent="0.3">
      <c r="A4505" t="s">
        <v>1639</v>
      </c>
      <c r="D4505" s="388">
        <f>ROWS(C$5:C4505)</f>
        <v>4501</v>
      </c>
      <c r="E4505" s="388" t="str">
        <f>IF(_xlfn.IFNA(VLOOKUP(A4505,$AG$3:$AH$83,2,FALSE),"")='11.1'!$D$5,TXM!D4505,"")</f>
        <v/>
      </c>
      <c r="F4505" t="str">
        <f>IFERROR(SMALL($E$5:$E$9000,ROWS($E$5:E4505)),"")</f>
        <v/>
      </c>
      <c r="I4505" s="371" t="s">
        <v>1180</v>
      </c>
      <c r="J4505" t="s">
        <v>867</v>
      </c>
      <c r="K4505" s="372">
        <v>1369</v>
      </c>
      <c r="L4505" s="388">
        <f>ROWS(K$5:K4505)</f>
        <v>4501</v>
      </c>
      <c r="M4505" s="388" t="str">
        <f>IF(_xlfn.IFNA(VLOOKUP(I4505,$AG$3:$AH$83,2,FALSE),"")='11.1'!$D$5,TXM!L4505,"")</f>
        <v/>
      </c>
      <c r="N4505" t="str">
        <f>IFERROR(SMALL($M$5:$M$9000,ROWS($M$5:M4505)),"")</f>
        <v/>
      </c>
      <c r="P4505" t="s">
        <v>1639</v>
      </c>
      <c r="S4505" s="388">
        <f>ROWS(R$5:R4505)</f>
        <v>4501</v>
      </c>
      <c r="T4505" s="388" t="str">
        <f>IF(_xlfn.IFNA(VLOOKUP(P4505,$AG$3:$AH$83,2,FALSE),"")='11.1'!$D$5,TXM!S4505,"")</f>
        <v/>
      </c>
      <c r="U4505" t="str">
        <f>IFERROR(SMALL($T$5:$T$9000,ROWS($T$5:T4505)),"")</f>
        <v/>
      </c>
    </row>
    <row r="4506" spans="1:21" ht="14.4" customHeight="1" x14ac:dyDescent="0.3">
      <c r="A4506" t="s">
        <v>1639</v>
      </c>
      <c r="D4506" s="388">
        <f>ROWS(C$5:C4506)</f>
        <v>4502</v>
      </c>
      <c r="E4506" s="388" t="str">
        <f>IF(_xlfn.IFNA(VLOOKUP(A4506,$AG$3:$AH$83,2,FALSE),"")='11.1'!$D$5,TXM!D4506,"")</f>
        <v/>
      </c>
      <c r="F4506" t="str">
        <f>IFERROR(SMALL($E$5:$E$9000,ROWS($E$5:E4506)),"")</f>
        <v/>
      </c>
      <c r="I4506" s="371" t="s">
        <v>1180</v>
      </c>
      <c r="J4506" t="s">
        <v>835</v>
      </c>
      <c r="K4506" s="372">
        <v>730</v>
      </c>
      <c r="L4506" s="388">
        <f>ROWS(K$5:K4506)</f>
        <v>4502</v>
      </c>
      <c r="M4506" s="388" t="str">
        <f>IF(_xlfn.IFNA(VLOOKUP(I4506,$AG$3:$AH$83,2,FALSE),"")='11.1'!$D$5,TXM!L4506,"")</f>
        <v/>
      </c>
      <c r="N4506" t="str">
        <f>IFERROR(SMALL($M$5:$M$9000,ROWS($M$5:M4506)),"")</f>
        <v/>
      </c>
      <c r="P4506" t="s">
        <v>1639</v>
      </c>
      <c r="S4506" s="388">
        <f>ROWS(R$5:R4506)</f>
        <v>4502</v>
      </c>
      <c r="T4506" s="388" t="str">
        <f>IF(_xlfn.IFNA(VLOOKUP(P4506,$AG$3:$AH$83,2,FALSE),"")='11.1'!$D$5,TXM!S4506,"")</f>
        <v/>
      </c>
      <c r="U4506" t="str">
        <f>IFERROR(SMALL($T$5:$T$9000,ROWS($T$5:T4506)),"")</f>
        <v/>
      </c>
    </row>
    <row r="4507" spans="1:21" ht="14.4" customHeight="1" x14ac:dyDescent="0.3">
      <c r="A4507" t="s">
        <v>1639</v>
      </c>
      <c r="D4507" s="388">
        <f>ROWS(C$5:C4507)</f>
        <v>4503</v>
      </c>
      <c r="E4507" s="388" t="str">
        <f>IF(_xlfn.IFNA(VLOOKUP(A4507,$AG$3:$AH$83,2,FALSE),"")='11.1'!$D$5,TXM!D4507,"")</f>
        <v/>
      </c>
      <c r="F4507" t="str">
        <f>IFERROR(SMALL($E$5:$E$9000,ROWS($E$5:E4507)),"")</f>
        <v/>
      </c>
      <c r="I4507" s="371" t="s">
        <v>700</v>
      </c>
      <c r="J4507" t="s">
        <v>827</v>
      </c>
      <c r="K4507" s="372">
        <v>2532</v>
      </c>
      <c r="L4507" s="388">
        <f>ROWS(K$5:K4507)</f>
        <v>4503</v>
      </c>
      <c r="M4507" s="388" t="str">
        <f>IF(_xlfn.IFNA(VLOOKUP(I4507,$AG$3:$AH$83,2,FALSE),"")='11.1'!$D$5,TXM!L4507,"")</f>
        <v/>
      </c>
      <c r="N4507" t="str">
        <f>IFERROR(SMALL($M$5:$M$9000,ROWS($M$5:M4507)),"")</f>
        <v/>
      </c>
      <c r="P4507" t="s">
        <v>1639</v>
      </c>
      <c r="S4507" s="388">
        <f>ROWS(R$5:R4507)</f>
        <v>4503</v>
      </c>
      <c r="T4507" s="388" t="str">
        <f>IF(_xlfn.IFNA(VLOOKUP(P4507,$AG$3:$AH$83,2,FALSE),"")='11.1'!$D$5,TXM!S4507,"")</f>
        <v/>
      </c>
      <c r="U4507" t="str">
        <f>IFERROR(SMALL($T$5:$T$9000,ROWS($T$5:T4507)),"")</f>
        <v/>
      </c>
    </row>
    <row r="4508" spans="1:21" ht="14.4" customHeight="1" x14ac:dyDescent="0.3">
      <c r="A4508" t="s">
        <v>1639</v>
      </c>
      <c r="D4508" s="388">
        <f>ROWS(C$5:C4508)</f>
        <v>4504</v>
      </c>
      <c r="E4508" s="388" t="str">
        <f>IF(_xlfn.IFNA(VLOOKUP(A4508,$AG$3:$AH$83,2,FALSE),"")='11.1'!$D$5,TXM!D4508,"")</f>
        <v/>
      </c>
      <c r="F4508" t="str">
        <f>IFERROR(SMALL($E$5:$E$9000,ROWS($E$5:E4508)),"")</f>
        <v/>
      </c>
      <c r="I4508" s="371" t="s">
        <v>700</v>
      </c>
      <c r="J4508" t="s">
        <v>821</v>
      </c>
      <c r="K4508" s="372">
        <v>977</v>
      </c>
      <c r="L4508" s="388">
        <f>ROWS(K$5:K4508)</f>
        <v>4504</v>
      </c>
      <c r="M4508" s="388" t="str">
        <f>IF(_xlfn.IFNA(VLOOKUP(I4508,$AG$3:$AH$83,2,FALSE),"")='11.1'!$D$5,TXM!L4508,"")</f>
        <v/>
      </c>
      <c r="N4508" t="str">
        <f>IFERROR(SMALL($M$5:$M$9000,ROWS($M$5:M4508)),"")</f>
        <v/>
      </c>
      <c r="P4508" t="s">
        <v>1639</v>
      </c>
      <c r="S4508" s="388">
        <f>ROWS(R$5:R4508)</f>
        <v>4504</v>
      </c>
      <c r="T4508" s="388" t="str">
        <f>IF(_xlfn.IFNA(VLOOKUP(P4508,$AG$3:$AH$83,2,FALSE),"")='11.1'!$D$5,TXM!S4508,"")</f>
        <v/>
      </c>
      <c r="U4508" t="str">
        <f>IFERROR(SMALL($T$5:$T$9000,ROWS($T$5:T4508)),"")</f>
        <v/>
      </c>
    </row>
    <row r="4509" spans="1:21" ht="14.4" customHeight="1" x14ac:dyDescent="0.3">
      <c r="A4509" t="s">
        <v>1639</v>
      </c>
      <c r="D4509" s="388">
        <f>ROWS(C$5:C4509)</f>
        <v>4505</v>
      </c>
      <c r="E4509" s="388" t="str">
        <f>IF(_xlfn.IFNA(VLOOKUP(A4509,$AG$3:$AH$83,2,FALSE),"")='11.1'!$D$5,TXM!D4509,"")</f>
        <v/>
      </c>
      <c r="F4509" t="str">
        <f>IFERROR(SMALL($E$5:$E$9000,ROWS($E$5:E4509)),"")</f>
        <v/>
      </c>
      <c r="I4509" s="371" t="s">
        <v>700</v>
      </c>
      <c r="J4509" t="s">
        <v>1240</v>
      </c>
      <c r="K4509" s="372">
        <v>0</v>
      </c>
      <c r="L4509" s="388">
        <f>ROWS(K$5:K4509)</f>
        <v>4505</v>
      </c>
      <c r="M4509" s="388" t="str">
        <f>IF(_xlfn.IFNA(VLOOKUP(I4509,$AG$3:$AH$83,2,FALSE),"")='11.1'!$D$5,TXM!L4509,"")</f>
        <v/>
      </c>
      <c r="N4509" t="str">
        <f>IFERROR(SMALL($M$5:$M$9000,ROWS($M$5:M4509)),"")</f>
        <v/>
      </c>
      <c r="P4509" t="s">
        <v>1639</v>
      </c>
      <c r="S4509" s="388">
        <f>ROWS(R$5:R4509)</f>
        <v>4505</v>
      </c>
      <c r="T4509" s="388" t="str">
        <f>IF(_xlfn.IFNA(VLOOKUP(P4509,$AG$3:$AH$83,2,FALSE),"")='11.1'!$D$5,TXM!S4509,"")</f>
        <v/>
      </c>
      <c r="U4509" t="str">
        <f>IFERROR(SMALL($T$5:$T$9000,ROWS($T$5:T4509)),"")</f>
        <v/>
      </c>
    </row>
    <row r="4510" spans="1:21" ht="14.4" customHeight="1" x14ac:dyDescent="0.3">
      <c r="A4510" t="s">
        <v>1639</v>
      </c>
      <c r="D4510" s="388">
        <f>ROWS(C$5:C4510)</f>
        <v>4506</v>
      </c>
      <c r="E4510" s="388" t="str">
        <f>IF(_xlfn.IFNA(VLOOKUP(A4510,$AG$3:$AH$83,2,FALSE),"")='11.1'!$D$5,TXM!D4510,"")</f>
        <v/>
      </c>
      <c r="F4510" t="str">
        <f>IFERROR(SMALL($E$5:$E$9000,ROWS($E$5:E4510)),"")</f>
        <v/>
      </c>
      <c r="I4510" s="371" t="s">
        <v>644</v>
      </c>
      <c r="J4510" t="s">
        <v>865</v>
      </c>
      <c r="K4510" s="372">
        <v>347064</v>
      </c>
      <c r="L4510" s="388">
        <f>ROWS(K$5:K4510)</f>
        <v>4506</v>
      </c>
      <c r="M4510" s="388" t="str">
        <f>IF(_xlfn.IFNA(VLOOKUP(I4510,$AG$3:$AH$83,2,FALSE),"")='11.1'!$D$5,TXM!L4510,"")</f>
        <v/>
      </c>
      <c r="N4510" t="str">
        <f>IFERROR(SMALL($M$5:$M$9000,ROWS($M$5:M4510)),"")</f>
        <v/>
      </c>
      <c r="P4510" t="s">
        <v>1639</v>
      </c>
      <c r="S4510" s="388">
        <f>ROWS(R$5:R4510)</f>
        <v>4506</v>
      </c>
      <c r="T4510" s="388" t="str">
        <f>IF(_xlfn.IFNA(VLOOKUP(P4510,$AG$3:$AH$83,2,FALSE),"")='11.1'!$D$5,TXM!S4510,"")</f>
        <v/>
      </c>
      <c r="U4510" t="str">
        <f>IFERROR(SMALL($T$5:$T$9000,ROWS($T$5:T4510)),"")</f>
        <v/>
      </c>
    </row>
    <row r="4511" spans="1:21" ht="14.4" customHeight="1" x14ac:dyDescent="0.3">
      <c r="A4511" t="s">
        <v>1639</v>
      </c>
      <c r="D4511" s="388">
        <f>ROWS(C$5:C4511)</f>
        <v>4507</v>
      </c>
      <c r="E4511" s="388" t="str">
        <f>IF(_xlfn.IFNA(VLOOKUP(A4511,$AG$3:$AH$83,2,FALSE),"")='11.1'!$D$5,TXM!D4511,"")</f>
        <v/>
      </c>
      <c r="F4511" t="str">
        <f>IFERROR(SMALL($E$5:$E$9000,ROWS($E$5:E4511)),"")</f>
        <v/>
      </c>
      <c r="I4511" s="371" t="s">
        <v>644</v>
      </c>
      <c r="J4511" t="s">
        <v>863</v>
      </c>
      <c r="K4511" s="372">
        <v>56626</v>
      </c>
      <c r="L4511" s="388">
        <f>ROWS(K$5:K4511)</f>
        <v>4507</v>
      </c>
      <c r="M4511" s="388" t="str">
        <f>IF(_xlfn.IFNA(VLOOKUP(I4511,$AG$3:$AH$83,2,FALSE),"")='11.1'!$D$5,TXM!L4511,"")</f>
        <v/>
      </c>
      <c r="N4511" t="str">
        <f>IFERROR(SMALL($M$5:$M$9000,ROWS($M$5:M4511)),"")</f>
        <v/>
      </c>
      <c r="P4511" t="s">
        <v>1639</v>
      </c>
      <c r="S4511" s="388">
        <f>ROWS(R$5:R4511)</f>
        <v>4507</v>
      </c>
      <c r="T4511" s="388" t="str">
        <f>IF(_xlfn.IFNA(VLOOKUP(P4511,$AG$3:$AH$83,2,FALSE),"")='11.1'!$D$5,TXM!S4511,"")</f>
        <v/>
      </c>
      <c r="U4511" t="str">
        <f>IFERROR(SMALL($T$5:$T$9000,ROWS($T$5:T4511)),"")</f>
        <v/>
      </c>
    </row>
    <row r="4512" spans="1:21" ht="14.4" customHeight="1" x14ac:dyDescent="0.3">
      <c r="A4512" t="s">
        <v>1639</v>
      </c>
      <c r="D4512" s="388">
        <f>ROWS(C$5:C4512)</f>
        <v>4508</v>
      </c>
      <c r="E4512" s="388" t="str">
        <f>IF(_xlfn.IFNA(VLOOKUP(A4512,$AG$3:$AH$83,2,FALSE),"")='11.1'!$D$5,TXM!D4512,"")</f>
        <v/>
      </c>
      <c r="F4512" t="str">
        <f>IFERROR(SMALL($E$5:$E$9000,ROWS($E$5:E4512)),"")</f>
        <v/>
      </c>
      <c r="I4512" s="371" t="s">
        <v>644</v>
      </c>
      <c r="J4512" t="s">
        <v>859</v>
      </c>
      <c r="K4512" s="372">
        <v>6722</v>
      </c>
      <c r="L4512" s="388">
        <f>ROWS(K$5:K4512)</f>
        <v>4508</v>
      </c>
      <c r="M4512" s="388" t="str">
        <f>IF(_xlfn.IFNA(VLOOKUP(I4512,$AG$3:$AH$83,2,FALSE),"")='11.1'!$D$5,TXM!L4512,"")</f>
        <v/>
      </c>
      <c r="N4512" t="str">
        <f>IFERROR(SMALL($M$5:$M$9000,ROWS($M$5:M4512)),"")</f>
        <v/>
      </c>
      <c r="P4512" t="s">
        <v>1639</v>
      </c>
      <c r="S4512" s="388">
        <f>ROWS(R$5:R4512)</f>
        <v>4508</v>
      </c>
      <c r="T4512" s="388" t="str">
        <f>IF(_xlfn.IFNA(VLOOKUP(P4512,$AG$3:$AH$83,2,FALSE),"")='11.1'!$D$5,TXM!S4512,"")</f>
        <v/>
      </c>
      <c r="U4512" t="str">
        <f>IFERROR(SMALL($T$5:$T$9000,ROWS($T$5:T4512)),"")</f>
        <v/>
      </c>
    </row>
    <row r="4513" spans="1:21" ht="14.4" customHeight="1" x14ac:dyDescent="0.3">
      <c r="A4513" t="s">
        <v>1639</v>
      </c>
      <c r="D4513" s="388">
        <f>ROWS(C$5:C4513)</f>
        <v>4509</v>
      </c>
      <c r="E4513" s="388" t="str">
        <f>IF(_xlfn.IFNA(VLOOKUP(A4513,$AG$3:$AH$83,2,FALSE),"")='11.1'!$D$5,TXM!D4513,"")</f>
        <v/>
      </c>
      <c r="F4513" t="str">
        <f>IFERROR(SMALL($E$5:$E$9000,ROWS($E$5:E4513)),"")</f>
        <v/>
      </c>
      <c r="I4513" s="371" t="s">
        <v>644</v>
      </c>
      <c r="J4513" t="s">
        <v>843</v>
      </c>
      <c r="K4513" s="372">
        <v>5597</v>
      </c>
      <c r="L4513" s="388">
        <f>ROWS(K$5:K4513)</f>
        <v>4509</v>
      </c>
      <c r="M4513" s="388" t="str">
        <f>IF(_xlfn.IFNA(VLOOKUP(I4513,$AG$3:$AH$83,2,FALSE),"")='11.1'!$D$5,TXM!L4513,"")</f>
        <v/>
      </c>
      <c r="N4513" t="str">
        <f>IFERROR(SMALL($M$5:$M$9000,ROWS($M$5:M4513)),"")</f>
        <v/>
      </c>
      <c r="P4513" t="s">
        <v>1639</v>
      </c>
      <c r="S4513" s="388">
        <f>ROWS(R$5:R4513)</f>
        <v>4509</v>
      </c>
      <c r="T4513" s="388" t="str">
        <f>IF(_xlfn.IFNA(VLOOKUP(P4513,$AG$3:$AH$83,2,FALSE),"")='11.1'!$D$5,TXM!S4513,"")</f>
        <v/>
      </c>
      <c r="U4513" t="str">
        <f>IFERROR(SMALL($T$5:$T$9000,ROWS($T$5:T4513)),"")</f>
        <v/>
      </c>
    </row>
    <row r="4514" spans="1:21" ht="14.4" customHeight="1" x14ac:dyDescent="0.3">
      <c r="A4514" t="s">
        <v>1639</v>
      </c>
      <c r="D4514" s="388">
        <f>ROWS(C$5:C4514)</f>
        <v>4510</v>
      </c>
      <c r="E4514" s="388" t="str">
        <f>IF(_xlfn.IFNA(VLOOKUP(A4514,$AG$3:$AH$83,2,FALSE),"")='11.1'!$D$5,TXM!D4514,"")</f>
        <v/>
      </c>
      <c r="F4514" t="str">
        <f>IFERROR(SMALL($E$5:$E$9000,ROWS($E$5:E4514)),"")</f>
        <v/>
      </c>
      <c r="I4514" s="371" t="s">
        <v>644</v>
      </c>
      <c r="J4514" t="s">
        <v>1000</v>
      </c>
      <c r="K4514" s="372">
        <v>1464</v>
      </c>
      <c r="L4514" s="388">
        <f>ROWS(K$5:K4514)</f>
        <v>4510</v>
      </c>
      <c r="M4514" s="388" t="str">
        <f>IF(_xlfn.IFNA(VLOOKUP(I4514,$AG$3:$AH$83,2,FALSE),"")='11.1'!$D$5,TXM!L4514,"")</f>
        <v/>
      </c>
      <c r="N4514" t="str">
        <f>IFERROR(SMALL($M$5:$M$9000,ROWS($M$5:M4514)),"")</f>
        <v/>
      </c>
      <c r="P4514" t="s">
        <v>1639</v>
      </c>
      <c r="S4514" s="388">
        <f>ROWS(R$5:R4514)</f>
        <v>4510</v>
      </c>
      <c r="T4514" s="388" t="str">
        <f>IF(_xlfn.IFNA(VLOOKUP(P4514,$AG$3:$AH$83,2,FALSE),"")='11.1'!$D$5,TXM!S4514,"")</f>
        <v/>
      </c>
      <c r="U4514" t="str">
        <f>IFERROR(SMALL($T$5:$T$9000,ROWS($T$5:T4514)),"")</f>
        <v/>
      </c>
    </row>
    <row r="4515" spans="1:21" ht="14.4" customHeight="1" x14ac:dyDescent="0.3">
      <c r="A4515" t="s">
        <v>1639</v>
      </c>
      <c r="D4515" s="388">
        <f>ROWS(C$5:C4515)</f>
        <v>4511</v>
      </c>
      <c r="E4515" s="388" t="str">
        <f>IF(_xlfn.IFNA(VLOOKUP(A4515,$AG$3:$AH$83,2,FALSE),"")='11.1'!$D$5,TXM!D4515,"")</f>
        <v/>
      </c>
      <c r="F4515" t="str">
        <f>IFERROR(SMALL($E$5:$E$9000,ROWS($E$5:E4515)),"")</f>
        <v/>
      </c>
      <c r="I4515" s="371" t="s">
        <v>644</v>
      </c>
      <c r="J4515" t="s">
        <v>96</v>
      </c>
      <c r="K4515" s="372">
        <v>1401</v>
      </c>
      <c r="L4515" s="388">
        <f>ROWS(K$5:K4515)</f>
        <v>4511</v>
      </c>
      <c r="M4515" s="388" t="str">
        <f>IF(_xlfn.IFNA(VLOOKUP(I4515,$AG$3:$AH$83,2,FALSE),"")='11.1'!$D$5,TXM!L4515,"")</f>
        <v/>
      </c>
      <c r="N4515" t="str">
        <f>IFERROR(SMALL($M$5:$M$9000,ROWS($M$5:M4515)),"")</f>
        <v/>
      </c>
      <c r="P4515" t="s">
        <v>1639</v>
      </c>
      <c r="S4515" s="388">
        <f>ROWS(R$5:R4515)</f>
        <v>4511</v>
      </c>
      <c r="T4515" s="388" t="str">
        <f>IF(_xlfn.IFNA(VLOOKUP(P4515,$AG$3:$AH$83,2,FALSE),"")='11.1'!$D$5,TXM!S4515,"")</f>
        <v/>
      </c>
      <c r="U4515" t="str">
        <f>IFERROR(SMALL($T$5:$T$9000,ROWS($T$5:T4515)),"")</f>
        <v/>
      </c>
    </row>
    <row r="4516" spans="1:21" ht="14.4" customHeight="1" x14ac:dyDescent="0.3">
      <c r="A4516" t="s">
        <v>1639</v>
      </c>
      <c r="D4516" s="388">
        <f>ROWS(C$5:C4516)</f>
        <v>4512</v>
      </c>
      <c r="E4516" s="388" t="str">
        <f>IF(_xlfn.IFNA(VLOOKUP(A4516,$AG$3:$AH$83,2,FALSE),"")='11.1'!$D$5,TXM!D4516,"")</f>
        <v/>
      </c>
      <c r="F4516" t="str">
        <f>IFERROR(SMALL($E$5:$E$9000,ROWS($E$5:E4516)),"")</f>
        <v/>
      </c>
      <c r="I4516" s="371" t="s">
        <v>644</v>
      </c>
      <c r="J4516" t="s">
        <v>789</v>
      </c>
      <c r="K4516" s="372">
        <v>479</v>
      </c>
      <c r="L4516" s="388">
        <f>ROWS(K$5:K4516)</f>
        <v>4512</v>
      </c>
      <c r="M4516" s="388" t="str">
        <f>IF(_xlfn.IFNA(VLOOKUP(I4516,$AG$3:$AH$83,2,FALSE),"")='11.1'!$D$5,TXM!L4516,"")</f>
        <v/>
      </c>
      <c r="N4516" t="str">
        <f>IFERROR(SMALL($M$5:$M$9000,ROWS($M$5:M4516)),"")</f>
        <v/>
      </c>
      <c r="P4516" t="s">
        <v>1639</v>
      </c>
      <c r="S4516" s="388">
        <f>ROWS(R$5:R4516)</f>
        <v>4512</v>
      </c>
      <c r="T4516" s="388" t="str">
        <f>IF(_xlfn.IFNA(VLOOKUP(P4516,$AG$3:$AH$83,2,FALSE),"")='11.1'!$D$5,TXM!S4516,"")</f>
        <v/>
      </c>
      <c r="U4516" t="str">
        <f>IFERROR(SMALL($T$5:$T$9000,ROWS($T$5:T4516)),"")</f>
        <v/>
      </c>
    </row>
    <row r="4517" spans="1:21" ht="14.4" customHeight="1" x14ac:dyDescent="0.3">
      <c r="A4517" t="s">
        <v>1639</v>
      </c>
      <c r="D4517" s="388">
        <f>ROWS(C$5:C4517)</f>
        <v>4513</v>
      </c>
      <c r="E4517" s="388" t="str">
        <f>IF(_xlfn.IFNA(VLOOKUP(A4517,$AG$3:$AH$83,2,FALSE),"")='11.1'!$D$5,TXM!D4517,"")</f>
        <v/>
      </c>
      <c r="F4517" t="str">
        <f>IFERROR(SMALL($E$5:$E$9000,ROWS($E$5:E4517)),"")</f>
        <v/>
      </c>
      <c r="I4517" s="371" t="s">
        <v>644</v>
      </c>
      <c r="J4517" t="s">
        <v>827</v>
      </c>
      <c r="K4517" s="372">
        <v>179</v>
      </c>
      <c r="L4517" s="388">
        <f>ROWS(K$5:K4517)</f>
        <v>4513</v>
      </c>
      <c r="M4517" s="388" t="str">
        <f>IF(_xlfn.IFNA(VLOOKUP(I4517,$AG$3:$AH$83,2,FALSE),"")='11.1'!$D$5,TXM!L4517,"")</f>
        <v/>
      </c>
      <c r="N4517" t="str">
        <f>IFERROR(SMALL($M$5:$M$9000,ROWS($M$5:M4517)),"")</f>
        <v/>
      </c>
      <c r="P4517" t="s">
        <v>1639</v>
      </c>
      <c r="S4517" s="388">
        <f>ROWS(R$5:R4517)</f>
        <v>4513</v>
      </c>
      <c r="T4517" s="388" t="str">
        <f>IF(_xlfn.IFNA(VLOOKUP(P4517,$AG$3:$AH$83,2,FALSE),"")='11.1'!$D$5,TXM!S4517,"")</f>
        <v/>
      </c>
      <c r="U4517" t="str">
        <f>IFERROR(SMALL($T$5:$T$9000,ROWS($T$5:T4517)),"")</f>
        <v/>
      </c>
    </row>
    <row r="4518" spans="1:21" ht="14.4" customHeight="1" x14ac:dyDescent="0.3">
      <c r="A4518" t="s">
        <v>1639</v>
      </c>
      <c r="D4518" s="388">
        <f>ROWS(C$5:C4518)</f>
        <v>4514</v>
      </c>
      <c r="E4518" s="388" t="str">
        <f>IF(_xlfn.IFNA(VLOOKUP(A4518,$AG$3:$AH$83,2,FALSE),"")='11.1'!$D$5,TXM!D4518,"")</f>
        <v/>
      </c>
      <c r="F4518" t="str">
        <f>IFERROR(SMALL($E$5:$E$9000,ROWS($E$5:E4518)),"")</f>
        <v/>
      </c>
      <c r="I4518" s="371" t="s">
        <v>644</v>
      </c>
      <c r="J4518" t="s">
        <v>1002</v>
      </c>
      <c r="K4518" s="372">
        <v>162</v>
      </c>
      <c r="L4518" s="388">
        <f>ROWS(K$5:K4518)</f>
        <v>4514</v>
      </c>
      <c r="M4518" s="388" t="str">
        <f>IF(_xlfn.IFNA(VLOOKUP(I4518,$AG$3:$AH$83,2,FALSE),"")='11.1'!$D$5,TXM!L4518,"")</f>
        <v/>
      </c>
      <c r="N4518" t="str">
        <f>IFERROR(SMALL($M$5:$M$9000,ROWS($M$5:M4518)),"")</f>
        <v/>
      </c>
      <c r="P4518" t="s">
        <v>1639</v>
      </c>
      <c r="S4518" s="388">
        <f>ROWS(R$5:R4518)</f>
        <v>4514</v>
      </c>
      <c r="T4518" s="388" t="str">
        <f>IF(_xlfn.IFNA(VLOOKUP(P4518,$AG$3:$AH$83,2,FALSE),"")='11.1'!$D$5,TXM!S4518,"")</f>
        <v/>
      </c>
      <c r="U4518" t="str">
        <f>IFERROR(SMALL($T$5:$T$9000,ROWS($T$5:T4518)),"")</f>
        <v/>
      </c>
    </row>
    <row r="4519" spans="1:21" ht="14.4" customHeight="1" x14ac:dyDescent="0.3">
      <c r="A4519" t="s">
        <v>1639</v>
      </c>
      <c r="D4519" s="388">
        <f>ROWS(C$5:C4519)</f>
        <v>4515</v>
      </c>
      <c r="E4519" s="388" t="str">
        <f>IF(_xlfn.IFNA(VLOOKUP(A4519,$AG$3:$AH$83,2,FALSE),"")='11.1'!$D$5,TXM!D4519,"")</f>
        <v/>
      </c>
      <c r="F4519" t="str">
        <f>IFERROR(SMALL($E$5:$E$9000,ROWS($E$5:E4519)),"")</f>
        <v/>
      </c>
      <c r="I4519" s="371" t="s">
        <v>644</v>
      </c>
      <c r="J4519" t="s">
        <v>1500</v>
      </c>
      <c r="K4519" s="372">
        <v>116</v>
      </c>
      <c r="L4519" s="388">
        <f>ROWS(K$5:K4519)</f>
        <v>4515</v>
      </c>
      <c r="M4519" s="388" t="str">
        <f>IF(_xlfn.IFNA(VLOOKUP(I4519,$AG$3:$AH$83,2,FALSE),"")='11.1'!$D$5,TXM!L4519,"")</f>
        <v/>
      </c>
      <c r="N4519" t="str">
        <f>IFERROR(SMALL($M$5:$M$9000,ROWS($M$5:M4519)),"")</f>
        <v/>
      </c>
      <c r="P4519" t="s">
        <v>1639</v>
      </c>
      <c r="S4519" s="388">
        <f>ROWS(R$5:R4519)</f>
        <v>4515</v>
      </c>
      <c r="T4519" s="388" t="str">
        <f>IF(_xlfn.IFNA(VLOOKUP(P4519,$AG$3:$AH$83,2,FALSE),"")='11.1'!$D$5,TXM!S4519,"")</f>
        <v/>
      </c>
      <c r="U4519" t="str">
        <f>IFERROR(SMALL($T$5:$T$9000,ROWS($T$5:T4519)),"")</f>
        <v/>
      </c>
    </row>
    <row r="4520" spans="1:21" ht="14.4" customHeight="1" x14ac:dyDescent="0.3">
      <c r="A4520" t="s">
        <v>1639</v>
      </c>
      <c r="D4520" s="388">
        <f>ROWS(C$5:C4520)</f>
        <v>4516</v>
      </c>
      <c r="E4520" s="388" t="str">
        <f>IF(_xlfn.IFNA(VLOOKUP(A4520,$AG$3:$AH$83,2,FALSE),"")='11.1'!$D$5,TXM!D4520,"")</f>
        <v/>
      </c>
      <c r="F4520" t="str">
        <f>IFERROR(SMALL($E$5:$E$9000,ROWS($E$5:E4520)),"")</f>
        <v/>
      </c>
      <c r="I4520" s="371" t="s">
        <v>644</v>
      </c>
      <c r="J4520" t="s">
        <v>823</v>
      </c>
      <c r="K4520" s="372">
        <v>46</v>
      </c>
      <c r="L4520" s="388">
        <f>ROWS(K$5:K4520)</f>
        <v>4516</v>
      </c>
      <c r="M4520" s="388" t="str">
        <f>IF(_xlfn.IFNA(VLOOKUP(I4520,$AG$3:$AH$83,2,FALSE),"")='11.1'!$D$5,TXM!L4520,"")</f>
        <v/>
      </c>
      <c r="N4520" t="str">
        <f>IFERROR(SMALL($M$5:$M$9000,ROWS($M$5:M4520)),"")</f>
        <v/>
      </c>
      <c r="P4520" t="s">
        <v>1639</v>
      </c>
      <c r="S4520" s="388">
        <f>ROWS(R$5:R4520)</f>
        <v>4516</v>
      </c>
      <c r="T4520" s="388" t="str">
        <f>IF(_xlfn.IFNA(VLOOKUP(P4520,$AG$3:$AH$83,2,FALSE),"")='11.1'!$D$5,TXM!S4520,"")</f>
        <v/>
      </c>
      <c r="U4520" t="str">
        <f>IFERROR(SMALL($T$5:$T$9000,ROWS($T$5:T4520)),"")</f>
        <v/>
      </c>
    </row>
    <row r="4521" spans="1:21" ht="14.4" customHeight="1" x14ac:dyDescent="0.3">
      <c r="A4521" t="s">
        <v>1639</v>
      </c>
      <c r="D4521" s="388">
        <f>ROWS(C$5:C4521)</f>
        <v>4517</v>
      </c>
      <c r="E4521" s="388" t="str">
        <f>IF(_xlfn.IFNA(VLOOKUP(A4521,$AG$3:$AH$83,2,FALSE),"")='11.1'!$D$5,TXM!D4521,"")</f>
        <v/>
      </c>
      <c r="F4521" t="str">
        <f>IFERROR(SMALL($E$5:$E$9000,ROWS($E$5:E4521)),"")</f>
        <v/>
      </c>
      <c r="I4521" s="371" t="s">
        <v>644</v>
      </c>
      <c r="J4521" t="s">
        <v>821</v>
      </c>
      <c r="K4521" s="372">
        <v>46</v>
      </c>
      <c r="L4521" s="388">
        <f>ROWS(K$5:K4521)</f>
        <v>4517</v>
      </c>
      <c r="M4521" s="388" t="str">
        <f>IF(_xlfn.IFNA(VLOOKUP(I4521,$AG$3:$AH$83,2,FALSE),"")='11.1'!$D$5,TXM!L4521,"")</f>
        <v/>
      </c>
      <c r="N4521" t="str">
        <f>IFERROR(SMALL($M$5:$M$9000,ROWS($M$5:M4521)),"")</f>
        <v/>
      </c>
      <c r="P4521" t="s">
        <v>1639</v>
      </c>
      <c r="S4521" s="388">
        <f>ROWS(R$5:R4521)</f>
        <v>4517</v>
      </c>
      <c r="T4521" s="388" t="str">
        <f>IF(_xlfn.IFNA(VLOOKUP(P4521,$AG$3:$AH$83,2,FALSE),"")='11.1'!$D$5,TXM!S4521,"")</f>
        <v/>
      </c>
      <c r="U4521" t="str">
        <f>IFERROR(SMALL($T$5:$T$9000,ROWS($T$5:T4521)),"")</f>
        <v/>
      </c>
    </row>
    <row r="4522" spans="1:21" ht="14.4" customHeight="1" x14ac:dyDescent="0.3">
      <c r="A4522" t="s">
        <v>1639</v>
      </c>
      <c r="D4522" s="388">
        <f>ROWS(C$5:C4522)</f>
        <v>4518</v>
      </c>
      <c r="E4522" s="388" t="str">
        <f>IF(_xlfn.IFNA(VLOOKUP(A4522,$AG$3:$AH$83,2,FALSE),"")='11.1'!$D$5,TXM!D4522,"")</f>
        <v/>
      </c>
      <c r="F4522" t="str">
        <f>IFERROR(SMALL($E$5:$E$9000,ROWS($E$5:E4522)),"")</f>
        <v/>
      </c>
      <c r="I4522" s="371" t="s">
        <v>644</v>
      </c>
      <c r="J4522" t="s">
        <v>105</v>
      </c>
      <c r="K4522" s="372">
        <v>37</v>
      </c>
      <c r="L4522" s="388">
        <f>ROWS(K$5:K4522)</f>
        <v>4518</v>
      </c>
      <c r="M4522" s="388" t="str">
        <f>IF(_xlfn.IFNA(VLOOKUP(I4522,$AG$3:$AH$83,2,FALSE),"")='11.1'!$D$5,TXM!L4522,"")</f>
        <v/>
      </c>
      <c r="N4522" t="str">
        <f>IFERROR(SMALL($M$5:$M$9000,ROWS($M$5:M4522)),"")</f>
        <v/>
      </c>
      <c r="P4522" t="s">
        <v>1639</v>
      </c>
      <c r="S4522" s="388">
        <f>ROWS(R$5:R4522)</f>
        <v>4518</v>
      </c>
      <c r="T4522" s="388" t="str">
        <f>IF(_xlfn.IFNA(VLOOKUP(P4522,$AG$3:$AH$83,2,FALSE),"")='11.1'!$D$5,TXM!S4522,"")</f>
        <v/>
      </c>
      <c r="U4522" t="str">
        <f>IFERROR(SMALL($T$5:$T$9000,ROWS($T$5:T4522)),"")</f>
        <v/>
      </c>
    </row>
    <row r="4523" spans="1:21" ht="14.4" customHeight="1" x14ac:dyDescent="0.3">
      <c r="A4523" t="s">
        <v>1639</v>
      </c>
      <c r="D4523" s="388">
        <f>ROWS(C$5:C4523)</f>
        <v>4519</v>
      </c>
      <c r="E4523" s="388" t="str">
        <f>IF(_xlfn.IFNA(VLOOKUP(A4523,$AG$3:$AH$83,2,FALSE),"")='11.1'!$D$5,TXM!D4523,"")</f>
        <v/>
      </c>
      <c r="F4523" t="str">
        <f>IFERROR(SMALL($E$5:$E$9000,ROWS($E$5:E4523)),"")</f>
        <v/>
      </c>
      <c r="I4523" s="371" t="s">
        <v>644</v>
      </c>
      <c r="J4523" t="s">
        <v>1005</v>
      </c>
      <c r="K4523" s="372">
        <v>3</v>
      </c>
      <c r="L4523" s="388">
        <f>ROWS(K$5:K4523)</f>
        <v>4519</v>
      </c>
      <c r="M4523" s="388" t="str">
        <f>IF(_xlfn.IFNA(VLOOKUP(I4523,$AG$3:$AH$83,2,FALSE),"")='11.1'!$D$5,TXM!L4523,"")</f>
        <v/>
      </c>
      <c r="N4523" t="str">
        <f>IFERROR(SMALL($M$5:$M$9000,ROWS($M$5:M4523)),"")</f>
        <v/>
      </c>
      <c r="P4523" t="s">
        <v>1639</v>
      </c>
      <c r="S4523" s="388">
        <f>ROWS(R$5:R4523)</f>
        <v>4519</v>
      </c>
      <c r="T4523" s="388" t="str">
        <f>IF(_xlfn.IFNA(VLOOKUP(P4523,$AG$3:$AH$83,2,FALSE),"")='11.1'!$D$5,TXM!S4523,"")</f>
        <v/>
      </c>
      <c r="U4523" t="str">
        <f>IFERROR(SMALL($T$5:$T$9000,ROWS($T$5:T4523)),"")</f>
        <v/>
      </c>
    </row>
    <row r="4524" spans="1:21" ht="14.4" customHeight="1" x14ac:dyDescent="0.3">
      <c r="A4524" t="s">
        <v>1639</v>
      </c>
      <c r="D4524" s="388">
        <f>ROWS(C$5:C4524)</f>
        <v>4520</v>
      </c>
      <c r="E4524" s="388" t="str">
        <f>IF(_xlfn.IFNA(VLOOKUP(A4524,$AG$3:$AH$83,2,FALSE),"")='11.1'!$D$5,TXM!D4524,"")</f>
        <v/>
      </c>
      <c r="F4524" t="str">
        <f>IFERROR(SMALL($E$5:$E$9000,ROWS($E$5:E4524)),"")</f>
        <v/>
      </c>
      <c r="I4524" s="371" t="s">
        <v>640</v>
      </c>
      <c r="J4524" t="s">
        <v>1001</v>
      </c>
      <c r="K4524" s="372">
        <v>502534</v>
      </c>
      <c r="L4524" s="388">
        <f>ROWS(K$5:K4524)</f>
        <v>4520</v>
      </c>
      <c r="M4524" s="388" t="str">
        <f>IF(_xlfn.IFNA(VLOOKUP(I4524,$AG$3:$AH$83,2,FALSE),"")='11.1'!$D$5,TXM!L4524,"")</f>
        <v/>
      </c>
      <c r="N4524" t="str">
        <f>IFERROR(SMALL($M$5:$M$9000,ROWS($M$5:M4524)),"")</f>
        <v/>
      </c>
      <c r="P4524" t="s">
        <v>1639</v>
      </c>
      <c r="S4524" s="388">
        <f>ROWS(R$5:R4524)</f>
        <v>4520</v>
      </c>
      <c r="T4524" s="388" t="str">
        <f>IF(_xlfn.IFNA(VLOOKUP(P4524,$AG$3:$AH$83,2,FALSE),"")='11.1'!$D$5,TXM!S4524,"")</f>
        <v/>
      </c>
      <c r="U4524" t="str">
        <f>IFERROR(SMALL($T$5:$T$9000,ROWS($T$5:T4524)),"")</f>
        <v/>
      </c>
    </row>
    <row r="4525" spans="1:21" ht="14.4" customHeight="1" x14ac:dyDescent="0.3">
      <c r="A4525" t="s">
        <v>1639</v>
      </c>
      <c r="D4525" s="388">
        <f>ROWS(C$5:C4525)</f>
        <v>4521</v>
      </c>
      <c r="E4525" s="388" t="str">
        <f>IF(_xlfn.IFNA(VLOOKUP(A4525,$AG$3:$AH$83,2,FALSE),"")='11.1'!$D$5,TXM!D4525,"")</f>
        <v/>
      </c>
      <c r="F4525" t="str">
        <f>IFERROR(SMALL($E$5:$E$9000,ROWS($E$5:E4525)),"")</f>
        <v/>
      </c>
      <c r="I4525" s="371" t="s">
        <v>640</v>
      </c>
      <c r="J4525" t="s">
        <v>839</v>
      </c>
      <c r="K4525" s="372">
        <v>280079</v>
      </c>
      <c r="L4525" s="388">
        <f>ROWS(K$5:K4525)</f>
        <v>4521</v>
      </c>
      <c r="M4525" s="388" t="str">
        <f>IF(_xlfn.IFNA(VLOOKUP(I4525,$AG$3:$AH$83,2,FALSE),"")='11.1'!$D$5,TXM!L4525,"")</f>
        <v/>
      </c>
      <c r="N4525" t="str">
        <f>IFERROR(SMALL($M$5:$M$9000,ROWS($M$5:M4525)),"")</f>
        <v/>
      </c>
      <c r="P4525" t="s">
        <v>1639</v>
      </c>
      <c r="S4525" s="388">
        <f>ROWS(R$5:R4525)</f>
        <v>4521</v>
      </c>
      <c r="T4525" s="388" t="str">
        <f>IF(_xlfn.IFNA(VLOOKUP(P4525,$AG$3:$AH$83,2,FALSE),"")='11.1'!$D$5,TXM!S4525,"")</f>
        <v/>
      </c>
      <c r="U4525" t="str">
        <f>IFERROR(SMALL($T$5:$T$9000,ROWS($T$5:T4525)),"")</f>
        <v/>
      </c>
    </row>
    <row r="4526" spans="1:21" ht="14.4" customHeight="1" x14ac:dyDescent="0.3">
      <c r="A4526" t="s">
        <v>1639</v>
      </c>
      <c r="D4526" s="388">
        <f>ROWS(C$5:C4526)</f>
        <v>4522</v>
      </c>
      <c r="E4526" s="388" t="str">
        <f>IF(_xlfn.IFNA(VLOOKUP(A4526,$AG$3:$AH$83,2,FALSE),"")='11.1'!$D$5,TXM!D4526,"")</f>
        <v/>
      </c>
      <c r="F4526" t="str">
        <f>IFERROR(SMALL($E$5:$E$9000,ROWS($E$5:E4526)),"")</f>
        <v/>
      </c>
      <c r="I4526" s="371" t="s">
        <v>640</v>
      </c>
      <c r="J4526" t="s">
        <v>865</v>
      </c>
      <c r="K4526" s="372">
        <v>44449</v>
      </c>
      <c r="L4526" s="388">
        <f>ROWS(K$5:K4526)</f>
        <v>4522</v>
      </c>
      <c r="M4526" s="388" t="str">
        <f>IF(_xlfn.IFNA(VLOOKUP(I4526,$AG$3:$AH$83,2,FALSE),"")='11.1'!$D$5,TXM!L4526,"")</f>
        <v/>
      </c>
      <c r="N4526" t="str">
        <f>IFERROR(SMALL($M$5:$M$9000,ROWS($M$5:M4526)),"")</f>
        <v/>
      </c>
      <c r="P4526" t="s">
        <v>1639</v>
      </c>
      <c r="S4526" s="388">
        <f>ROWS(R$5:R4526)</f>
        <v>4522</v>
      </c>
      <c r="T4526" s="388" t="str">
        <f>IF(_xlfn.IFNA(VLOOKUP(P4526,$AG$3:$AH$83,2,FALSE),"")='11.1'!$D$5,TXM!S4526,"")</f>
        <v/>
      </c>
      <c r="U4526" t="str">
        <f>IFERROR(SMALL($T$5:$T$9000,ROWS($T$5:T4526)),"")</f>
        <v/>
      </c>
    </row>
    <row r="4527" spans="1:21" ht="14.4" customHeight="1" x14ac:dyDescent="0.3">
      <c r="A4527" t="s">
        <v>1639</v>
      </c>
      <c r="D4527" s="388">
        <f>ROWS(C$5:C4527)</f>
        <v>4523</v>
      </c>
      <c r="E4527" s="388" t="str">
        <f>IF(_xlfn.IFNA(VLOOKUP(A4527,$AG$3:$AH$83,2,FALSE),"")='11.1'!$D$5,TXM!D4527,"")</f>
        <v/>
      </c>
      <c r="F4527" t="str">
        <f>IFERROR(SMALL($E$5:$E$9000,ROWS($E$5:E4527)),"")</f>
        <v/>
      </c>
      <c r="I4527" s="371" t="s">
        <v>640</v>
      </c>
      <c r="J4527" t="s">
        <v>863</v>
      </c>
      <c r="K4527" s="372">
        <v>37117</v>
      </c>
      <c r="L4527" s="388">
        <f>ROWS(K$5:K4527)</f>
        <v>4523</v>
      </c>
      <c r="M4527" s="388" t="str">
        <f>IF(_xlfn.IFNA(VLOOKUP(I4527,$AG$3:$AH$83,2,FALSE),"")='11.1'!$D$5,TXM!L4527,"")</f>
        <v/>
      </c>
      <c r="N4527" t="str">
        <f>IFERROR(SMALL($M$5:$M$9000,ROWS($M$5:M4527)),"")</f>
        <v/>
      </c>
      <c r="P4527" t="s">
        <v>1639</v>
      </c>
      <c r="S4527" s="388">
        <f>ROWS(R$5:R4527)</f>
        <v>4523</v>
      </c>
      <c r="T4527" s="388" t="str">
        <f>IF(_xlfn.IFNA(VLOOKUP(P4527,$AG$3:$AH$83,2,FALSE),"")='11.1'!$D$5,TXM!S4527,"")</f>
        <v/>
      </c>
      <c r="U4527" t="str">
        <f>IFERROR(SMALL($T$5:$T$9000,ROWS($T$5:T4527)),"")</f>
        <v/>
      </c>
    </row>
    <row r="4528" spans="1:21" ht="14.4" customHeight="1" x14ac:dyDescent="0.3">
      <c r="A4528" t="s">
        <v>1639</v>
      </c>
      <c r="D4528" s="388">
        <f>ROWS(C$5:C4528)</f>
        <v>4524</v>
      </c>
      <c r="E4528" s="388" t="str">
        <f>IF(_xlfn.IFNA(VLOOKUP(A4528,$AG$3:$AH$83,2,FALSE),"")='11.1'!$D$5,TXM!D4528,"")</f>
        <v/>
      </c>
      <c r="F4528" t="str">
        <f>IFERROR(SMALL($E$5:$E$9000,ROWS($E$5:E4528)),"")</f>
        <v/>
      </c>
      <c r="I4528" s="371" t="s">
        <v>640</v>
      </c>
      <c r="J4528" t="s">
        <v>799</v>
      </c>
      <c r="K4528" s="372">
        <v>9561</v>
      </c>
      <c r="L4528" s="388">
        <f>ROWS(K$5:K4528)</f>
        <v>4524</v>
      </c>
      <c r="M4528" s="388" t="str">
        <f>IF(_xlfn.IFNA(VLOOKUP(I4528,$AG$3:$AH$83,2,FALSE),"")='11.1'!$D$5,TXM!L4528,"")</f>
        <v/>
      </c>
      <c r="N4528" t="str">
        <f>IFERROR(SMALL($M$5:$M$9000,ROWS($M$5:M4528)),"")</f>
        <v/>
      </c>
      <c r="P4528" t="s">
        <v>1639</v>
      </c>
      <c r="S4528" s="388">
        <f>ROWS(R$5:R4528)</f>
        <v>4524</v>
      </c>
      <c r="T4528" s="388" t="str">
        <f>IF(_xlfn.IFNA(VLOOKUP(P4528,$AG$3:$AH$83,2,FALSE),"")='11.1'!$D$5,TXM!S4528,"")</f>
        <v/>
      </c>
      <c r="U4528" t="str">
        <f>IFERROR(SMALL($T$5:$T$9000,ROWS($T$5:T4528)),"")</f>
        <v/>
      </c>
    </row>
    <row r="4529" spans="1:21" ht="14.4" customHeight="1" x14ac:dyDescent="0.3">
      <c r="A4529" t="s">
        <v>1639</v>
      </c>
      <c r="D4529" s="388">
        <f>ROWS(C$5:C4529)</f>
        <v>4525</v>
      </c>
      <c r="E4529" s="388" t="str">
        <f>IF(_xlfn.IFNA(VLOOKUP(A4529,$AG$3:$AH$83,2,FALSE),"")='11.1'!$D$5,TXM!D4529,"")</f>
        <v/>
      </c>
      <c r="F4529" t="str">
        <f>IFERROR(SMALL($E$5:$E$9000,ROWS($E$5:E4529)),"")</f>
        <v/>
      </c>
      <c r="I4529" s="371" t="s">
        <v>640</v>
      </c>
      <c r="J4529" t="s">
        <v>108</v>
      </c>
      <c r="K4529" s="372">
        <v>7549</v>
      </c>
      <c r="L4529" s="388">
        <f>ROWS(K$5:K4529)</f>
        <v>4525</v>
      </c>
      <c r="M4529" s="388" t="str">
        <f>IF(_xlfn.IFNA(VLOOKUP(I4529,$AG$3:$AH$83,2,FALSE),"")='11.1'!$D$5,TXM!L4529,"")</f>
        <v/>
      </c>
      <c r="N4529" t="str">
        <f>IFERROR(SMALL($M$5:$M$9000,ROWS($M$5:M4529)),"")</f>
        <v/>
      </c>
      <c r="P4529" t="s">
        <v>1639</v>
      </c>
      <c r="S4529" s="388">
        <f>ROWS(R$5:R4529)</f>
        <v>4525</v>
      </c>
      <c r="T4529" s="388" t="str">
        <f>IF(_xlfn.IFNA(VLOOKUP(P4529,$AG$3:$AH$83,2,FALSE),"")='11.1'!$D$5,TXM!S4529,"")</f>
        <v/>
      </c>
      <c r="U4529" t="str">
        <f>IFERROR(SMALL($T$5:$T$9000,ROWS($T$5:T4529)),"")</f>
        <v/>
      </c>
    </row>
    <row r="4530" spans="1:21" ht="14.4" customHeight="1" x14ac:dyDescent="0.3">
      <c r="A4530" t="s">
        <v>1639</v>
      </c>
      <c r="D4530" s="388">
        <f>ROWS(C$5:C4530)</f>
        <v>4526</v>
      </c>
      <c r="E4530" s="388" t="str">
        <f>IF(_xlfn.IFNA(VLOOKUP(A4530,$AG$3:$AH$83,2,FALSE),"")='11.1'!$D$5,TXM!D4530,"")</f>
        <v/>
      </c>
      <c r="F4530" t="str">
        <f>IFERROR(SMALL($E$5:$E$9000,ROWS($E$5:E4530)),"")</f>
        <v/>
      </c>
      <c r="I4530" s="371" t="s">
        <v>640</v>
      </c>
      <c r="J4530" t="s">
        <v>867</v>
      </c>
      <c r="K4530" s="372">
        <v>2031</v>
      </c>
      <c r="L4530" s="388">
        <f>ROWS(K$5:K4530)</f>
        <v>4526</v>
      </c>
      <c r="M4530" s="388" t="str">
        <f>IF(_xlfn.IFNA(VLOOKUP(I4530,$AG$3:$AH$83,2,FALSE),"")='11.1'!$D$5,TXM!L4530,"")</f>
        <v/>
      </c>
      <c r="N4530" t="str">
        <f>IFERROR(SMALL($M$5:$M$9000,ROWS($M$5:M4530)),"")</f>
        <v/>
      </c>
      <c r="P4530" t="s">
        <v>1639</v>
      </c>
      <c r="S4530" s="388">
        <f>ROWS(R$5:R4530)</f>
        <v>4526</v>
      </c>
      <c r="T4530" s="388" t="str">
        <f>IF(_xlfn.IFNA(VLOOKUP(P4530,$AG$3:$AH$83,2,FALSE),"")='11.1'!$D$5,TXM!S4530,"")</f>
        <v/>
      </c>
      <c r="U4530" t="str">
        <f>IFERROR(SMALL($T$5:$T$9000,ROWS($T$5:T4530)),"")</f>
        <v/>
      </c>
    </row>
    <row r="4531" spans="1:21" ht="14.4" customHeight="1" x14ac:dyDescent="0.3">
      <c r="A4531" t="s">
        <v>1639</v>
      </c>
      <c r="D4531" s="388">
        <f>ROWS(C$5:C4531)</f>
        <v>4527</v>
      </c>
      <c r="E4531" s="388" t="str">
        <f>IF(_xlfn.IFNA(VLOOKUP(A4531,$AG$3:$AH$83,2,FALSE),"")='11.1'!$D$5,TXM!D4531,"")</f>
        <v/>
      </c>
      <c r="F4531" t="str">
        <f>IFERROR(SMALL($E$5:$E$9000,ROWS($E$5:E4531)),"")</f>
        <v/>
      </c>
      <c r="I4531" s="371" t="s">
        <v>640</v>
      </c>
      <c r="J4531" t="s">
        <v>96</v>
      </c>
      <c r="K4531" s="372">
        <v>1826</v>
      </c>
      <c r="L4531" s="388">
        <f>ROWS(K$5:K4531)</f>
        <v>4527</v>
      </c>
      <c r="M4531" s="388" t="str">
        <f>IF(_xlfn.IFNA(VLOOKUP(I4531,$AG$3:$AH$83,2,FALSE),"")='11.1'!$D$5,TXM!L4531,"")</f>
        <v/>
      </c>
      <c r="N4531" t="str">
        <f>IFERROR(SMALL($M$5:$M$9000,ROWS($M$5:M4531)),"")</f>
        <v/>
      </c>
      <c r="P4531" t="s">
        <v>1639</v>
      </c>
      <c r="S4531" s="388">
        <f>ROWS(R$5:R4531)</f>
        <v>4527</v>
      </c>
      <c r="T4531" s="388" t="str">
        <f>IF(_xlfn.IFNA(VLOOKUP(P4531,$AG$3:$AH$83,2,FALSE),"")='11.1'!$D$5,TXM!S4531,"")</f>
        <v/>
      </c>
      <c r="U4531" t="str">
        <f>IFERROR(SMALL($T$5:$T$9000,ROWS($T$5:T4531)),"")</f>
        <v/>
      </c>
    </row>
    <row r="4532" spans="1:21" ht="14.4" customHeight="1" x14ac:dyDescent="0.3">
      <c r="A4532" t="s">
        <v>1639</v>
      </c>
      <c r="D4532" s="388">
        <f>ROWS(C$5:C4532)</f>
        <v>4528</v>
      </c>
      <c r="E4532" s="388" t="str">
        <f>IF(_xlfn.IFNA(VLOOKUP(A4532,$AG$3:$AH$83,2,FALSE),"")='11.1'!$D$5,TXM!D4532,"")</f>
        <v/>
      </c>
      <c r="F4532" t="str">
        <f>IFERROR(SMALL($E$5:$E$9000,ROWS($E$5:E4532)),"")</f>
        <v/>
      </c>
      <c r="I4532" s="371" t="s">
        <v>640</v>
      </c>
      <c r="J4532" t="s">
        <v>779</v>
      </c>
      <c r="K4532" s="372">
        <v>1363</v>
      </c>
      <c r="L4532" s="388">
        <f>ROWS(K$5:K4532)</f>
        <v>4528</v>
      </c>
      <c r="M4532" s="388" t="str">
        <f>IF(_xlfn.IFNA(VLOOKUP(I4532,$AG$3:$AH$83,2,FALSE),"")='11.1'!$D$5,TXM!L4532,"")</f>
        <v/>
      </c>
      <c r="N4532" t="str">
        <f>IFERROR(SMALL($M$5:$M$9000,ROWS($M$5:M4532)),"")</f>
        <v/>
      </c>
      <c r="P4532" t="s">
        <v>1639</v>
      </c>
      <c r="S4532" s="388">
        <f>ROWS(R$5:R4532)</f>
        <v>4528</v>
      </c>
      <c r="T4532" s="388" t="str">
        <f>IF(_xlfn.IFNA(VLOOKUP(P4532,$AG$3:$AH$83,2,FALSE),"")='11.1'!$D$5,TXM!S4532,"")</f>
        <v/>
      </c>
      <c r="U4532" t="str">
        <f>IFERROR(SMALL($T$5:$T$9000,ROWS($T$5:T4532)),"")</f>
        <v/>
      </c>
    </row>
    <row r="4533" spans="1:21" ht="14.4" customHeight="1" x14ac:dyDescent="0.3">
      <c r="A4533" t="s">
        <v>1639</v>
      </c>
      <c r="D4533" s="388">
        <f>ROWS(C$5:C4533)</f>
        <v>4529</v>
      </c>
      <c r="E4533" s="388" t="str">
        <f>IF(_xlfn.IFNA(VLOOKUP(A4533,$AG$3:$AH$83,2,FALSE),"")='11.1'!$D$5,TXM!D4533,"")</f>
        <v/>
      </c>
      <c r="F4533" t="str">
        <f>IFERROR(SMALL($E$5:$E$9000,ROWS($E$5:E4533)),"")</f>
        <v/>
      </c>
      <c r="I4533" s="371" t="s">
        <v>640</v>
      </c>
      <c r="J4533" t="s">
        <v>843</v>
      </c>
      <c r="K4533" s="372">
        <v>430</v>
      </c>
      <c r="L4533" s="388">
        <f>ROWS(K$5:K4533)</f>
        <v>4529</v>
      </c>
      <c r="M4533" s="388" t="str">
        <f>IF(_xlfn.IFNA(VLOOKUP(I4533,$AG$3:$AH$83,2,FALSE),"")='11.1'!$D$5,TXM!L4533,"")</f>
        <v/>
      </c>
      <c r="N4533" t="str">
        <f>IFERROR(SMALL($M$5:$M$9000,ROWS($M$5:M4533)),"")</f>
        <v/>
      </c>
      <c r="P4533" t="s">
        <v>1639</v>
      </c>
      <c r="S4533" s="388">
        <f>ROWS(R$5:R4533)</f>
        <v>4529</v>
      </c>
      <c r="T4533" s="388" t="str">
        <f>IF(_xlfn.IFNA(VLOOKUP(P4533,$AG$3:$AH$83,2,FALSE),"")='11.1'!$D$5,TXM!S4533,"")</f>
        <v/>
      </c>
      <c r="U4533" t="str">
        <f>IFERROR(SMALL($T$5:$T$9000,ROWS($T$5:T4533)),"")</f>
        <v/>
      </c>
    </row>
    <row r="4534" spans="1:21" ht="14.4" customHeight="1" x14ac:dyDescent="0.3">
      <c r="A4534" t="s">
        <v>1639</v>
      </c>
      <c r="D4534" s="388">
        <f>ROWS(C$5:C4534)</f>
        <v>4530</v>
      </c>
      <c r="E4534" s="388" t="str">
        <f>IF(_xlfn.IFNA(VLOOKUP(A4534,$AG$3:$AH$83,2,FALSE),"")='11.1'!$D$5,TXM!D4534,"")</f>
        <v/>
      </c>
      <c r="F4534" t="str">
        <f>IFERROR(SMALL($E$5:$E$9000,ROWS($E$5:E4534)),"")</f>
        <v/>
      </c>
      <c r="I4534" s="371" t="s">
        <v>640</v>
      </c>
      <c r="J4534" t="s">
        <v>1500</v>
      </c>
      <c r="K4534" s="372">
        <v>61</v>
      </c>
      <c r="L4534" s="388">
        <f>ROWS(K$5:K4534)</f>
        <v>4530</v>
      </c>
      <c r="M4534" s="388" t="str">
        <f>IF(_xlfn.IFNA(VLOOKUP(I4534,$AG$3:$AH$83,2,FALSE),"")='11.1'!$D$5,TXM!L4534,"")</f>
        <v/>
      </c>
      <c r="N4534" t="str">
        <f>IFERROR(SMALL($M$5:$M$9000,ROWS($M$5:M4534)),"")</f>
        <v/>
      </c>
      <c r="P4534" t="s">
        <v>1639</v>
      </c>
      <c r="S4534" s="388">
        <f>ROWS(R$5:R4534)</f>
        <v>4530</v>
      </c>
      <c r="T4534" s="388" t="str">
        <f>IF(_xlfn.IFNA(VLOOKUP(P4534,$AG$3:$AH$83,2,FALSE),"")='11.1'!$D$5,TXM!S4534,"")</f>
        <v/>
      </c>
      <c r="U4534" t="str">
        <f>IFERROR(SMALL($T$5:$T$9000,ROWS($T$5:T4534)),"")</f>
        <v/>
      </c>
    </row>
    <row r="4535" spans="1:21" ht="14.4" customHeight="1" x14ac:dyDescent="0.3">
      <c r="A4535" t="s">
        <v>1639</v>
      </c>
      <c r="D4535" s="388">
        <f>ROWS(C$5:C4535)</f>
        <v>4531</v>
      </c>
      <c r="E4535" s="388" t="str">
        <f>IF(_xlfn.IFNA(VLOOKUP(A4535,$AG$3:$AH$83,2,FALSE),"")='11.1'!$D$5,TXM!D4535,"")</f>
        <v/>
      </c>
      <c r="F4535" t="str">
        <f>IFERROR(SMALL($E$5:$E$9000,ROWS($E$5:E4535)),"")</f>
        <v/>
      </c>
      <c r="I4535" s="371" t="s">
        <v>66</v>
      </c>
      <c r="J4535" t="s">
        <v>1265</v>
      </c>
      <c r="K4535" s="372">
        <v>48357670</v>
      </c>
      <c r="L4535" s="388">
        <f>ROWS(K$5:K4535)</f>
        <v>4531</v>
      </c>
      <c r="M4535" s="388" t="str">
        <f>IF(_xlfn.IFNA(VLOOKUP(I4535,$AG$3:$AH$83,2,FALSE),"")='11.1'!$D$5,TXM!L4535,"")</f>
        <v/>
      </c>
      <c r="N4535" t="str">
        <f>IFERROR(SMALL($M$5:$M$9000,ROWS($M$5:M4535)),"")</f>
        <v/>
      </c>
      <c r="P4535" t="s">
        <v>1639</v>
      </c>
      <c r="S4535" s="388">
        <f>ROWS(R$5:R4535)</f>
        <v>4531</v>
      </c>
      <c r="T4535" s="388" t="str">
        <f>IF(_xlfn.IFNA(VLOOKUP(P4535,$AG$3:$AH$83,2,FALSE),"")='11.1'!$D$5,TXM!S4535,"")</f>
        <v/>
      </c>
      <c r="U4535" t="str">
        <f>IFERROR(SMALL($T$5:$T$9000,ROWS($T$5:T4535)),"")</f>
        <v/>
      </c>
    </row>
    <row r="4536" spans="1:21" ht="14.4" customHeight="1" x14ac:dyDescent="0.3">
      <c r="A4536" t="s">
        <v>1639</v>
      </c>
      <c r="D4536" s="388">
        <f>ROWS(C$5:C4536)</f>
        <v>4532</v>
      </c>
      <c r="E4536" s="388" t="str">
        <f>IF(_xlfn.IFNA(VLOOKUP(A4536,$AG$3:$AH$83,2,FALSE),"")='11.1'!$D$5,TXM!D4536,"")</f>
        <v/>
      </c>
      <c r="F4536" t="str">
        <f>IFERROR(SMALL($E$5:$E$9000,ROWS($E$5:E4536)),"")</f>
        <v/>
      </c>
      <c r="I4536" s="371" t="s">
        <v>66</v>
      </c>
      <c r="J4536" t="s">
        <v>865</v>
      </c>
      <c r="K4536" s="372">
        <v>19203332</v>
      </c>
      <c r="L4536" s="388">
        <f>ROWS(K$5:K4536)</f>
        <v>4532</v>
      </c>
      <c r="M4536" s="388" t="str">
        <f>IF(_xlfn.IFNA(VLOOKUP(I4536,$AG$3:$AH$83,2,FALSE),"")='11.1'!$D$5,TXM!L4536,"")</f>
        <v/>
      </c>
      <c r="N4536" t="str">
        <f>IFERROR(SMALL($M$5:$M$9000,ROWS($M$5:M4536)),"")</f>
        <v/>
      </c>
      <c r="P4536" t="s">
        <v>1639</v>
      </c>
      <c r="S4536" s="388">
        <f>ROWS(R$5:R4536)</f>
        <v>4532</v>
      </c>
      <c r="T4536" s="388" t="str">
        <f>IF(_xlfn.IFNA(VLOOKUP(P4536,$AG$3:$AH$83,2,FALSE),"")='11.1'!$D$5,TXM!S4536,"")</f>
        <v/>
      </c>
      <c r="U4536" t="str">
        <f>IFERROR(SMALL($T$5:$T$9000,ROWS($T$5:T4536)),"")</f>
        <v/>
      </c>
    </row>
    <row r="4537" spans="1:21" ht="14.4" customHeight="1" x14ac:dyDescent="0.3">
      <c r="A4537" t="s">
        <v>1639</v>
      </c>
      <c r="D4537" s="388">
        <f>ROWS(C$5:C4537)</f>
        <v>4533</v>
      </c>
      <c r="E4537" s="388" t="str">
        <f>IF(_xlfn.IFNA(VLOOKUP(A4537,$AG$3:$AH$83,2,FALSE),"")='11.1'!$D$5,TXM!D4537,"")</f>
        <v/>
      </c>
      <c r="F4537" t="str">
        <f>IFERROR(SMALL($E$5:$E$9000,ROWS($E$5:E4537)),"")</f>
        <v/>
      </c>
      <c r="I4537" s="371" t="s">
        <v>66</v>
      </c>
      <c r="J4537" t="s">
        <v>1252</v>
      </c>
      <c r="K4537" s="372">
        <v>7910382</v>
      </c>
      <c r="L4537" s="388">
        <f>ROWS(K$5:K4537)</f>
        <v>4533</v>
      </c>
      <c r="M4537" s="388" t="str">
        <f>IF(_xlfn.IFNA(VLOOKUP(I4537,$AG$3:$AH$83,2,FALSE),"")='11.1'!$D$5,TXM!L4537,"")</f>
        <v/>
      </c>
      <c r="N4537" t="str">
        <f>IFERROR(SMALL($M$5:$M$9000,ROWS($M$5:M4537)),"")</f>
        <v/>
      </c>
      <c r="P4537" t="s">
        <v>1639</v>
      </c>
      <c r="S4537" s="388">
        <f>ROWS(R$5:R4537)</f>
        <v>4533</v>
      </c>
      <c r="T4537" s="388" t="str">
        <f>IF(_xlfn.IFNA(VLOOKUP(P4537,$AG$3:$AH$83,2,FALSE),"")='11.1'!$D$5,TXM!S4537,"")</f>
        <v/>
      </c>
      <c r="U4537" t="str">
        <f>IFERROR(SMALL($T$5:$T$9000,ROWS($T$5:T4537)),"")</f>
        <v/>
      </c>
    </row>
    <row r="4538" spans="1:21" ht="14.4" customHeight="1" x14ac:dyDescent="0.3">
      <c r="A4538" t="s">
        <v>1639</v>
      </c>
      <c r="D4538" s="388">
        <f>ROWS(C$5:C4538)</f>
        <v>4534</v>
      </c>
      <c r="E4538" s="388" t="str">
        <f>IF(_xlfn.IFNA(VLOOKUP(A4538,$AG$3:$AH$83,2,FALSE),"")='11.1'!$D$5,TXM!D4538,"")</f>
        <v/>
      </c>
      <c r="F4538" t="str">
        <f>IFERROR(SMALL($E$5:$E$9000,ROWS($E$5:E4538)),"")</f>
        <v/>
      </c>
      <c r="I4538" s="371" t="s">
        <v>66</v>
      </c>
      <c r="J4538" t="s">
        <v>863</v>
      </c>
      <c r="K4538" s="372">
        <v>1088296</v>
      </c>
      <c r="L4538" s="388">
        <f>ROWS(K$5:K4538)</f>
        <v>4534</v>
      </c>
      <c r="M4538" s="388" t="str">
        <f>IF(_xlfn.IFNA(VLOOKUP(I4538,$AG$3:$AH$83,2,FALSE),"")='11.1'!$D$5,TXM!L4538,"")</f>
        <v/>
      </c>
      <c r="N4538" t="str">
        <f>IFERROR(SMALL($M$5:$M$9000,ROWS($M$5:M4538)),"")</f>
        <v/>
      </c>
      <c r="P4538" t="s">
        <v>1639</v>
      </c>
      <c r="S4538" s="388">
        <f>ROWS(R$5:R4538)</f>
        <v>4534</v>
      </c>
      <c r="T4538" s="388" t="str">
        <f>IF(_xlfn.IFNA(VLOOKUP(P4538,$AG$3:$AH$83,2,FALSE),"")='11.1'!$D$5,TXM!S4538,"")</f>
        <v/>
      </c>
      <c r="U4538" t="str">
        <f>IFERROR(SMALL($T$5:$T$9000,ROWS($T$5:T4538)),"")</f>
        <v/>
      </c>
    </row>
    <row r="4539" spans="1:21" ht="14.4" customHeight="1" x14ac:dyDescent="0.3">
      <c r="A4539" t="s">
        <v>1639</v>
      </c>
      <c r="D4539" s="388">
        <f>ROWS(C$5:C4539)</f>
        <v>4535</v>
      </c>
      <c r="E4539" s="388" t="str">
        <f>IF(_xlfn.IFNA(VLOOKUP(A4539,$AG$3:$AH$83,2,FALSE),"")='11.1'!$D$5,TXM!D4539,"")</f>
        <v/>
      </c>
      <c r="F4539" t="str">
        <f>IFERROR(SMALL($E$5:$E$9000,ROWS($E$5:E4539)),"")</f>
        <v/>
      </c>
      <c r="I4539" s="371" t="s">
        <v>66</v>
      </c>
      <c r="J4539" t="s">
        <v>1000</v>
      </c>
      <c r="K4539" s="372">
        <v>1033822</v>
      </c>
      <c r="L4539" s="388">
        <f>ROWS(K$5:K4539)</f>
        <v>4535</v>
      </c>
      <c r="M4539" s="388" t="str">
        <f>IF(_xlfn.IFNA(VLOOKUP(I4539,$AG$3:$AH$83,2,FALSE),"")='11.1'!$D$5,TXM!L4539,"")</f>
        <v/>
      </c>
      <c r="N4539" t="str">
        <f>IFERROR(SMALL($M$5:$M$9000,ROWS($M$5:M4539)),"")</f>
        <v/>
      </c>
      <c r="P4539" t="s">
        <v>1639</v>
      </c>
      <c r="S4539" s="388">
        <f>ROWS(R$5:R4539)</f>
        <v>4535</v>
      </c>
      <c r="T4539" s="388" t="str">
        <f>IF(_xlfn.IFNA(VLOOKUP(P4539,$AG$3:$AH$83,2,FALSE),"")='11.1'!$D$5,TXM!S4539,"")</f>
        <v/>
      </c>
      <c r="U4539" t="str">
        <f>IFERROR(SMALL($T$5:$T$9000,ROWS($T$5:T4539)),"")</f>
        <v/>
      </c>
    </row>
    <row r="4540" spans="1:21" ht="14.4" customHeight="1" x14ac:dyDescent="0.3">
      <c r="A4540" t="s">
        <v>1639</v>
      </c>
      <c r="D4540" s="388">
        <f>ROWS(C$5:C4540)</f>
        <v>4536</v>
      </c>
      <c r="E4540" s="388" t="str">
        <f>IF(_xlfn.IFNA(VLOOKUP(A4540,$AG$3:$AH$83,2,FALSE),"")='11.1'!$D$5,TXM!D4540,"")</f>
        <v/>
      </c>
      <c r="F4540" t="str">
        <f>IFERROR(SMALL($E$5:$E$9000,ROWS($E$5:E4540)),"")</f>
        <v/>
      </c>
      <c r="I4540" s="371" t="s">
        <v>66</v>
      </c>
      <c r="J4540" t="s">
        <v>105</v>
      </c>
      <c r="K4540" s="372">
        <v>699988</v>
      </c>
      <c r="L4540" s="388">
        <f>ROWS(K$5:K4540)</f>
        <v>4536</v>
      </c>
      <c r="M4540" s="388" t="str">
        <f>IF(_xlfn.IFNA(VLOOKUP(I4540,$AG$3:$AH$83,2,FALSE),"")='11.1'!$D$5,TXM!L4540,"")</f>
        <v/>
      </c>
      <c r="N4540" t="str">
        <f>IFERROR(SMALL($M$5:$M$9000,ROWS($M$5:M4540)),"")</f>
        <v/>
      </c>
      <c r="P4540" t="s">
        <v>1639</v>
      </c>
      <c r="S4540" s="388">
        <f>ROWS(R$5:R4540)</f>
        <v>4536</v>
      </c>
      <c r="T4540" s="388" t="str">
        <f>IF(_xlfn.IFNA(VLOOKUP(P4540,$AG$3:$AH$83,2,FALSE),"")='11.1'!$D$5,TXM!S4540,"")</f>
        <v/>
      </c>
      <c r="U4540" t="str">
        <f>IFERROR(SMALL($T$5:$T$9000,ROWS($T$5:T4540)),"")</f>
        <v/>
      </c>
    </row>
    <row r="4541" spans="1:21" ht="14.4" customHeight="1" x14ac:dyDescent="0.3">
      <c r="A4541" t="s">
        <v>1639</v>
      </c>
      <c r="D4541" s="388">
        <f>ROWS(C$5:C4541)</f>
        <v>4537</v>
      </c>
      <c r="E4541" s="388" t="str">
        <f>IF(_xlfn.IFNA(VLOOKUP(A4541,$AG$3:$AH$83,2,FALSE),"")='11.1'!$D$5,TXM!D4541,"")</f>
        <v/>
      </c>
      <c r="F4541" t="str">
        <f>IFERROR(SMALL($E$5:$E$9000,ROWS($E$5:E4541)),"")</f>
        <v/>
      </c>
      <c r="I4541" s="371" t="s">
        <v>66</v>
      </c>
      <c r="J4541" t="s">
        <v>96</v>
      </c>
      <c r="K4541" s="372">
        <v>680400</v>
      </c>
      <c r="L4541" s="388">
        <f>ROWS(K$5:K4541)</f>
        <v>4537</v>
      </c>
      <c r="M4541" s="388" t="str">
        <f>IF(_xlfn.IFNA(VLOOKUP(I4541,$AG$3:$AH$83,2,FALSE),"")='11.1'!$D$5,TXM!L4541,"")</f>
        <v/>
      </c>
      <c r="N4541" t="str">
        <f>IFERROR(SMALL($M$5:$M$9000,ROWS($M$5:M4541)),"")</f>
        <v/>
      </c>
      <c r="P4541" t="s">
        <v>1639</v>
      </c>
      <c r="S4541" s="388">
        <f>ROWS(R$5:R4541)</f>
        <v>4537</v>
      </c>
      <c r="T4541" s="388" t="str">
        <f>IF(_xlfn.IFNA(VLOOKUP(P4541,$AG$3:$AH$83,2,FALSE),"")='11.1'!$D$5,TXM!S4541,"")</f>
        <v/>
      </c>
      <c r="U4541" t="str">
        <f>IFERROR(SMALL($T$5:$T$9000,ROWS($T$5:T4541)),"")</f>
        <v/>
      </c>
    </row>
    <row r="4542" spans="1:21" ht="14.4" customHeight="1" x14ac:dyDescent="0.3">
      <c r="A4542" t="s">
        <v>1639</v>
      </c>
      <c r="D4542" s="388">
        <f>ROWS(C$5:C4542)</f>
        <v>4538</v>
      </c>
      <c r="E4542" s="388" t="str">
        <f>IF(_xlfn.IFNA(VLOOKUP(A4542,$AG$3:$AH$83,2,FALSE),"")='11.1'!$D$5,TXM!D4542,"")</f>
        <v/>
      </c>
      <c r="F4542" t="str">
        <f>IFERROR(SMALL($E$5:$E$9000,ROWS($E$5:E4542)),"")</f>
        <v/>
      </c>
      <c r="I4542" s="371" t="s">
        <v>66</v>
      </c>
      <c r="J4542" t="s">
        <v>1004</v>
      </c>
      <c r="K4542" s="372">
        <v>533883</v>
      </c>
      <c r="L4542" s="388">
        <f>ROWS(K$5:K4542)</f>
        <v>4538</v>
      </c>
      <c r="M4542" s="388" t="str">
        <f>IF(_xlfn.IFNA(VLOOKUP(I4542,$AG$3:$AH$83,2,FALSE),"")='11.1'!$D$5,TXM!L4542,"")</f>
        <v/>
      </c>
      <c r="N4542" t="str">
        <f>IFERROR(SMALL($M$5:$M$9000,ROWS($M$5:M4542)),"")</f>
        <v/>
      </c>
      <c r="P4542" t="s">
        <v>1639</v>
      </c>
      <c r="S4542" s="388">
        <f>ROWS(R$5:R4542)</f>
        <v>4538</v>
      </c>
      <c r="T4542" s="388" t="str">
        <f>IF(_xlfn.IFNA(VLOOKUP(P4542,$AG$3:$AH$83,2,FALSE),"")='11.1'!$D$5,TXM!S4542,"")</f>
        <v/>
      </c>
      <c r="U4542" t="str">
        <f>IFERROR(SMALL($T$5:$T$9000,ROWS($T$5:T4542)),"")</f>
        <v/>
      </c>
    </row>
    <row r="4543" spans="1:21" ht="14.4" customHeight="1" x14ac:dyDescent="0.3">
      <c r="A4543" t="s">
        <v>1639</v>
      </c>
      <c r="D4543" s="388">
        <f>ROWS(C$5:C4543)</f>
        <v>4539</v>
      </c>
      <c r="E4543" s="388" t="str">
        <f>IF(_xlfn.IFNA(VLOOKUP(A4543,$AG$3:$AH$83,2,FALSE),"")='11.1'!$D$5,TXM!D4543,"")</f>
        <v/>
      </c>
      <c r="F4543" t="str">
        <f>IFERROR(SMALL($E$5:$E$9000,ROWS($E$5:E4543)),"")</f>
        <v/>
      </c>
      <c r="I4543" s="371" t="s">
        <v>66</v>
      </c>
      <c r="J4543" t="s">
        <v>777</v>
      </c>
      <c r="K4543" s="372">
        <v>457999</v>
      </c>
      <c r="L4543" s="388">
        <f>ROWS(K$5:K4543)</f>
        <v>4539</v>
      </c>
      <c r="M4543" s="388" t="str">
        <f>IF(_xlfn.IFNA(VLOOKUP(I4543,$AG$3:$AH$83,2,FALSE),"")='11.1'!$D$5,TXM!L4543,"")</f>
        <v/>
      </c>
      <c r="N4543" t="str">
        <f>IFERROR(SMALL($M$5:$M$9000,ROWS($M$5:M4543)),"")</f>
        <v/>
      </c>
      <c r="P4543" t="s">
        <v>1639</v>
      </c>
      <c r="S4543" s="388">
        <f>ROWS(R$5:R4543)</f>
        <v>4539</v>
      </c>
      <c r="T4543" s="388" t="str">
        <f>IF(_xlfn.IFNA(VLOOKUP(P4543,$AG$3:$AH$83,2,FALSE),"")='11.1'!$D$5,TXM!S4543,"")</f>
        <v/>
      </c>
      <c r="U4543" t="str">
        <f>IFERROR(SMALL($T$5:$T$9000,ROWS($T$5:T4543)),"")</f>
        <v/>
      </c>
    </row>
    <row r="4544" spans="1:21" ht="14.4" customHeight="1" x14ac:dyDescent="0.3">
      <c r="A4544" t="s">
        <v>1639</v>
      </c>
      <c r="D4544" s="388">
        <f>ROWS(C$5:C4544)</f>
        <v>4540</v>
      </c>
      <c r="E4544" s="388" t="str">
        <f>IF(_xlfn.IFNA(VLOOKUP(A4544,$AG$3:$AH$83,2,FALSE),"")='11.1'!$D$5,TXM!D4544,"")</f>
        <v/>
      </c>
      <c r="F4544" t="str">
        <f>IFERROR(SMALL($E$5:$E$9000,ROWS($E$5:E4544)),"")</f>
        <v/>
      </c>
      <c r="I4544" s="371" t="s">
        <v>66</v>
      </c>
      <c r="J4544" t="s">
        <v>1318</v>
      </c>
      <c r="K4544" s="372">
        <v>316679</v>
      </c>
      <c r="L4544" s="388">
        <f>ROWS(K$5:K4544)</f>
        <v>4540</v>
      </c>
      <c r="M4544" s="388" t="str">
        <f>IF(_xlfn.IFNA(VLOOKUP(I4544,$AG$3:$AH$83,2,FALSE),"")='11.1'!$D$5,TXM!L4544,"")</f>
        <v/>
      </c>
      <c r="N4544" t="str">
        <f>IFERROR(SMALL($M$5:$M$9000,ROWS($M$5:M4544)),"")</f>
        <v/>
      </c>
      <c r="P4544" t="s">
        <v>1639</v>
      </c>
      <c r="S4544" s="388">
        <f>ROWS(R$5:R4544)</f>
        <v>4540</v>
      </c>
      <c r="T4544" s="388" t="str">
        <f>IF(_xlfn.IFNA(VLOOKUP(P4544,$AG$3:$AH$83,2,FALSE),"")='11.1'!$D$5,TXM!S4544,"")</f>
        <v/>
      </c>
      <c r="U4544" t="str">
        <f>IFERROR(SMALL($T$5:$T$9000,ROWS($T$5:T4544)),"")</f>
        <v/>
      </c>
    </row>
    <row r="4545" spans="1:21" ht="14.4" customHeight="1" x14ac:dyDescent="0.3">
      <c r="A4545" t="s">
        <v>1639</v>
      </c>
      <c r="D4545" s="388">
        <f>ROWS(C$5:C4545)</f>
        <v>4541</v>
      </c>
      <c r="E4545" s="388" t="str">
        <f>IF(_xlfn.IFNA(VLOOKUP(A4545,$AG$3:$AH$83,2,FALSE),"")='11.1'!$D$5,TXM!D4545,"")</f>
        <v/>
      </c>
      <c r="F4545" t="str">
        <f>IFERROR(SMALL($E$5:$E$9000,ROWS($E$5:E4545)),"")</f>
        <v/>
      </c>
      <c r="I4545" s="371" t="s">
        <v>66</v>
      </c>
      <c r="J4545" t="s">
        <v>827</v>
      </c>
      <c r="K4545" s="372">
        <v>221782</v>
      </c>
      <c r="L4545" s="388">
        <f>ROWS(K$5:K4545)</f>
        <v>4541</v>
      </c>
      <c r="M4545" s="388" t="str">
        <f>IF(_xlfn.IFNA(VLOOKUP(I4545,$AG$3:$AH$83,2,FALSE),"")='11.1'!$D$5,TXM!L4545,"")</f>
        <v/>
      </c>
      <c r="N4545" t="str">
        <f>IFERROR(SMALL($M$5:$M$9000,ROWS($M$5:M4545)),"")</f>
        <v/>
      </c>
      <c r="P4545" t="s">
        <v>1639</v>
      </c>
      <c r="S4545" s="388">
        <f>ROWS(R$5:R4545)</f>
        <v>4541</v>
      </c>
      <c r="T4545" s="388" t="str">
        <f>IF(_xlfn.IFNA(VLOOKUP(P4545,$AG$3:$AH$83,2,FALSE),"")='11.1'!$D$5,TXM!S4545,"")</f>
        <v/>
      </c>
      <c r="U4545" t="str">
        <f>IFERROR(SMALL($T$5:$T$9000,ROWS($T$5:T4545)),"")</f>
        <v/>
      </c>
    </row>
    <row r="4546" spans="1:21" ht="14.4" customHeight="1" x14ac:dyDescent="0.3">
      <c r="A4546" t="s">
        <v>1639</v>
      </c>
      <c r="D4546" s="388">
        <f>ROWS(C$5:C4546)</f>
        <v>4542</v>
      </c>
      <c r="E4546" s="388" t="str">
        <f>IF(_xlfn.IFNA(VLOOKUP(A4546,$AG$3:$AH$83,2,FALSE),"")='11.1'!$D$5,TXM!D4546,"")</f>
        <v/>
      </c>
      <c r="F4546" t="str">
        <f>IFERROR(SMALL($E$5:$E$9000,ROWS($E$5:E4546)),"")</f>
        <v/>
      </c>
      <c r="I4546" s="371" t="s">
        <v>66</v>
      </c>
      <c r="J4546" t="s">
        <v>821</v>
      </c>
      <c r="K4546" s="372">
        <v>209395</v>
      </c>
      <c r="L4546" s="388">
        <f>ROWS(K$5:K4546)</f>
        <v>4542</v>
      </c>
      <c r="M4546" s="388" t="str">
        <f>IF(_xlfn.IFNA(VLOOKUP(I4546,$AG$3:$AH$83,2,FALSE),"")='11.1'!$D$5,TXM!L4546,"")</f>
        <v/>
      </c>
      <c r="N4546" t="str">
        <f>IFERROR(SMALL($M$5:$M$9000,ROWS($M$5:M4546)),"")</f>
        <v/>
      </c>
      <c r="P4546" t="s">
        <v>1639</v>
      </c>
      <c r="S4546" s="388">
        <f>ROWS(R$5:R4546)</f>
        <v>4542</v>
      </c>
      <c r="T4546" s="388" t="str">
        <f>IF(_xlfn.IFNA(VLOOKUP(P4546,$AG$3:$AH$83,2,FALSE),"")='11.1'!$D$5,TXM!S4546,"")</f>
        <v/>
      </c>
      <c r="U4546" t="str">
        <f>IFERROR(SMALL($T$5:$T$9000,ROWS($T$5:T4546)),"")</f>
        <v/>
      </c>
    </row>
    <row r="4547" spans="1:21" ht="14.4" customHeight="1" x14ac:dyDescent="0.3">
      <c r="A4547" t="s">
        <v>1639</v>
      </c>
      <c r="D4547" s="388">
        <f>ROWS(C$5:C4547)</f>
        <v>4543</v>
      </c>
      <c r="E4547" s="388" t="str">
        <f>IF(_xlfn.IFNA(VLOOKUP(A4547,$AG$3:$AH$83,2,FALSE),"")='11.1'!$D$5,TXM!D4547,"")</f>
        <v/>
      </c>
      <c r="F4547" t="str">
        <f>IFERROR(SMALL($E$5:$E$9000,ROWS($E$5:E4547)),"")</f>
        <v/>
      </c>
      <c r="I4547" s="371" t="s">
        <v>66</v>
      </c>
      <c r="J4547" t="s">
        <v>823</v>
      </c>
      <c r="K4547" s="372">
        <v>166669</v>
      </c>
      <c r="L4547" s="388">
        <f>ROWS(K$5:K4547)</f>
        <v>4543</v>
      </c>
      <c r="M4547" s="388" t="str">
        <f>IF(_xlfn.IFNA(VLOOKUP(I4547,$AG$3:$AH$83,2,FALSE),"")='11.1'!$D$5,TXM!L4547,"")</f>
        <v/>
      </c>
      <c r="N4547" t="str">
        <f>IFERROR(SMALL($M$5:$M$9000,ROWS($M$5:M4547)),"")</f>
        <v/>
      </c>
      <c r="P4547" t="s">
        <v>1639</v>
      </c>
      <c r="S4547" s="388">
        <f>ROWS(R$5:R4547)</f>
        <v>4543</v>
      </c>
      <c r="T4547" s="388" t="str">
        <f>IF(_xlfn.IFNA(VLOOKUP(P4547,$AG$3:$AH$83,2,FALSE),"")='11.1'!$D$5,TXM!S4547,"")</f>
        <v/>
      </c>
      <c r="U4547" t="str">
        <f>IFERROR(SMALL($T$5:$T$9000,ROWS($T$5:T4547)),"")</f>
        <v/>
      </c>
    </row>
    <row r="4548" spans="1:21" ht="14.4" customHeight="1" x14ac:dyDescent="0.3">
      <c r="A4548" t="s">
        <v>1639</v>
      </c>
      <c r="D4548" s="388">
        <f>ROWS(C$5:C4548)</f>
        <v>4544</v>
      </c>
      <c r="E4548" s="388" t="str">
        <f>IF(_xlfn.IFNA(VLOOKUP(A4548,$AG$3:$AH$83,2,FALSE),"")='11.1'!$D$5,TXM!D4548,"")</f>
        <v/>
      </c>
      <c r="F4548" t="str">
        <f>IFERROR(SMALL($E$5:$E$9000,ROWS($E$5:E4548)),"")</f>
        <v/>
      </c>
      <c r="I4548" s="371" t="s">
        <v>66</v>
      </c>
      <c r="J4548" t="s">
        <v>825</v>
      </c>
      <c r="K4548" s="372">
        <v>147160</v>
      </c>
      <c r="L4548" s="388">
        <f>ROWS(K$5:K4548)</f>
        <v>4544</v>
      </c>
      <c r="M4548" s="388" t="str">
        <f>IF(_xlfn.IFNA(VLOOKUP(I4548,$AG$3:$AH$83,2,FALSE),"")='11.1'!$D$5,TXM!L4548,"")</f>
        <v/>
      </c>
      <c r="N4548" t="str">
        <f>IFERROR(SMALL($M$5:$M$9000,ROWS($M$5:M4548)),"")</f>
        <v/>
      </c>
      <c r="P4548" t="s">
        <v>1639</v>
      </c>
      <c r="S4548" s="388">
        <f>ROWS(R$5:R4548)</f>
        <v>4544</v>
      </c>
      <c r="T4548" s="388" t="str">
        <f>IF(_xlfn.IFNA(VLOOKUP(P4548,$AG$3:$AH$83,2,FALSE),"")='11.1'!$D$5,TXM!S4548,"")</f>
        <v/>
      </c>
      <c r="U4548" t="str">
        <f>IFERROR(SMALL($T$5:$T$9000,ROWS($T$5:T4548)),"")</f>
        <v/>
      </c>
    </row>
    <row r="4549" spans="1:21" ht="14.4" customHeight="1" x14ac:dyDescent="0.3">
      <c r="A4549" t="s">
        <v>1639</v>
      </c>
      <c r="D4549" s="388">
        <f>ROWS(C$5:C4549)</f>
        <v>4545</v>
      </c>
      <c r="E4549" s="388" t="str">
        <f>IF(_xlfn.IFNA(VLOOKUP(A4549,$AG$3:$AH$83,2,FALSE),"")='11.1'!$D$5,TXM!D4549,"")</f>
        <v/>
      </c>
      <c r="F4549" t="str">
        <f>IFERROR(SMALL($E$5:$E$9000,ROWS($E$5:E4549)),"")</f>
        <v/>
      </c>
      <c r="I4549" s="371" t="s">
        <v>66</v>
      </c>
      <c r="J4549" t="s">
        <v>793</v>
      </c>
      <c r="K4549" s="372">
        <v>49882</v>
      </c>
      <c r="L4549" s="388">
        <f>ROWS(K$5:K4549)</f>
        <v>4545</v>
      </c>
      <c r="M4549" s="388" t="str">
        <f>IF(_xlfn.IFNA(VLOOKUP(I4549,$AG$3:$AH$83,2,FALSE),"")='11.1'!$D$5,TXM!L4549,"")</f>
        <v/>
      </c>
      <c r="N4549" t="str">
        <f>IFERROR(SMALL($M$5:$M$9000,ROWS($M$5:M4549)),"")</f>
        <v/>
      </c>
      <c r="P4549" t="s">
        <v>1639</v>
      </c>
      <c r="S4549" s="388">
        <f>ROWS(R$5:R4549)</f>
        <v>4545</v>
      </c>
      <c r="T4549" s="388" t="str">
        <f>IF(_xlfn.IFNA(VLOOKUP(P4549,$AG$3:$AH$83,2,FALSE),"")='11.1'!$D$5,TXM!S4549,"")</f>
        <v/>
      </c>
      <c r="U4549" t="str">
        <f>IFERROR(SMALL($T$5:$T$9000,ROWS($T$5:T4549)),"")</f>
        <v/>
      </c>
    </row>
    <row r="4550" spans="1:21" ht="14.4" customHeight="1" x14ac:dyDescent="0.3">
      <c r="A4550" t="s">
        <v>1639</v>
      </c>
      <c r="D4550" s="388">
        <f>ROWS(C$5:C4550)</f>
        <v>4546</v>
      </c>
      <c r="E4550" s="388" t="str">
        <f>IF(_xlfn.IFNA(VLOOKUP(A4550,$AG$3:$AH$83,2,FALSE),"")='11.1'!$D$5,TXM!D4550,"")</f>
        <v/>
      </c>
      <c r="F4550" t="str">
        <f>IFERROR(SMALL($E$5:$E$9000,ROWS($E$5:E4550)),"")</f>
        <v/>
      </c>
      <c r="I4550" s="371" t="s">
        <v>66</v>
      </c>
      <c r="J4550" t="s">
        <v>1500</v>
      </c>
      <c r="K4550" s="372">
        <v>47092</v>
      </c>
      <c r="L4550" s="388">
        <f>ROWS(K$5:K4550)</f>
        <v>4546</v>
      </c>
      <c r="M4550" s="388" t="str">
        <f>IF(_xlfn.IFNA(VLOOKUP(I4550,$AG$3:$AH$83,2,FALSE),"")='11.1'!$D$5,TXM!L4550,"")</f>
        <v/>
      </c>
      <c r="N4550" t="str">
        <f>IFERROR(SMALL($M$5:$M$9000,ROWS($M$5:M4550)),"")</f>
        <v/>
      </c>
      <c r="P4550" t="s">
        <v>1639</v>
      </c>
      <c r="S4550" s="388">
        <f>ROWS(R$5:R4550)</f>
        <v>4546</v>
      </c>
      <c r="T4550" s="388" t="str">
        <f>IF(_xlfn.IFNA(VLOOKUP(P4550,$AG$3:$AH$83,2,FALSE),"")='11.1'!$D$5,TXM!S4550,"")</f>
        <v/>
      </c>
      <c r="U4550" t="str">
        <f>IFERROR(SMALL($T$5:$T$9000,ROWS($T$5:T4550)),"")</f>
        <v/>
      </c>
    </row>
    <row r="4551" spans="1:21" ht="14.4" customHeight="1" x14ac:dyDescent="0.3">
      <c r="A4551" t="s">
        <v>1639</v>
      </c>
      <c r="D4551" s="388">
        <f>ROWS(C$5:C4551)</f>
        <v>4547</v>
      </c>
      <c r="E4551" s="388" t="str">
        <f>IF(_xlfn.IFNA(VLOOKUP(A4551,$AG$3:$AH$83,2,FALSE),"")='11.1'!$D$5,TXM!D4551,"")</f>
        <v/>
      </c>
      <c r="F4551" t="str">
        <f>IFERROR(SMALL($E$5:$E$9000,ROWS($E$5:E4551)),"")</f>
        <v/>
      </c>
      <c r="I4551" s="371" t="s">
        <v>66</v>
      </c>
      <c r="J4551" t="s">
        <v>107</v>
      </c>
      <c r="K4551" s="372">
        <v>46214</v>
      </c>
      <c r="L4551" s="388">
        <f>ROWS(K$5:K4551)</f>
        <v>4547</v>
      </c>
      <c r="M4551" s="388" t="str">
        <f>IF(_xlfn.IFNA(VLOOKUP(I4551,$AG$3:$AH$83,2,FALSE),"")='11.1'!$D$5,TXM!L4551,"")</f>
        <v/>
      </c>
      <c r="N4551" t="str">
        <f>IFERROR(SMALL($M$5:$M$9000,ROWS($M$5:M4551)),"")</f>
        <v/>
      </c>
      <c r="P4551" t="s">
        <v>1639</v>
      </c>
      <c r="S4551" s="388">
        <f>ROWS(R$5:R4551)</f>
        <v>4547</v>
      </c>
      <c r="T4551" s="388" t="str">
        <f>IF(_xlfn.IFNA(VLOOKUP(P4551,$AG$3:$AH$83,2,FALSE),"")='11.1'!$D$5,TXM!S4551,"")</f>
        <v/>
      </c>
      <c r="U4551" t="str">
        <f>IFERROR(SMALL($T$5:$T$9000,ROWS($T$5:T4551)),"")</f>
        <v/>
      </c>
    </row>
    <row r="4552" spans="1:21" ht="14.4" customHeight="1" x14ac:dyDescent="0.3">
      <c r="A4552" t="s">
        <v>1639</v>
      </c>
      <c r="D4552" s="388">
        <f>ROWS(C$5:C4552)</f>
        <v>4548</v>
      </c>
      <c r="E4552" s="388" t="str">
        <f>IF(_xlfn.IFNA(VLOOKUP(A4552,$AG$3:$AH$83,2,FALSE),"")='11.1'!$D$5,TXM!D4552,"")</f>
        <v/>
      </c>
      <c r="F4552" t="str">
        <f>IFERROR(SMALL($E$5:$E$9000,ROWS($E$5:E4552)),"")</f>
        <v/>
      </c>
      <c r="I4552" s="371" t="s">
        <v>66</v>
      </c>
      <c r="J4552" t="s">
        <v>98</v>
      </c>
      <c r="K4552" s="372">
        <v>26708</v>
      </c>
      <c r="L4552" s="388">
        <f>ROWS(K$5:K4552)</f>
        <v>4548</v>
      </c>
      <c r="M4552" s="388" t="str">
        <f>IF(_xlfn.IFNA(VLOOKUP(I4552,$AG$3:$AH$83,2,FALSE),"")='11.1'!$D$5,TXM!L4552,"")</f>
        <v/>
      </c>
      <c r="N4552" t="str">
        <f>IFERROR(SMALL($M$5:$M$9000,ROWS($M$5:M4552)),"")</f>
        <v/>
      </c>
      <c r="P4552" t="s">
        <v>1639</v>
      </c>
      <c r="S4552" s="388">
        <f>ROWS(R$5:R4552)</f>
        <v>4548</v>
      </c>
      <c r="T4552" s="388" t="str">
        <f>IF(_xlfn.IFNA(VLOOKUP(P4552,$AG$3:$AH$83,2,FALSE),"")='11.1'!$D$5,TXM!S4552,"")</f>
        <v/>
      </c>
      <c r="U4552" t="str">
        <f>IFERROR(SMALL($T$5:$T$9000,ROWS($T$5:T4552)),"")</f>
        <v/>
      </c>
    </row>
    <row r="4553" spans="1:21" ht="14.4" customHeight="1" x14ac:dyDescent="0.3">
      <c r="A4553" t="s">
        <v>1639</v>
      </c>
      <c r="D4553" s="388">
        <f>ROWS(C$5:C4553)</f>
        <v>4549</v>
      </c>
      <c r="E4553" s="388" t="str">
        <f>IF(_xlfn.IFNA(VLOOKUP(A4553,$AG$3:$AH$83,2,FALSE),"")='11.1'!$D$5,TXM!D4553,"")</f>
        <v/>
      </c>
      <c r="F4553" t="str">
        <f>IFERROR(SMALL($E$5:$E$9000,ROWS($E$5:E4553)),"")</f>
        <v/>
      </c>
      <c r="I4553" s="371" t="s">
        <v>66</v>
      </c>
      <c r="J4553" t="s">
        <v>861</v>
      </c>
      <c r="K4553" s="372">
        <v>26460</v>
      </c>
      <c r="L4553" s="388">
        <f>ROWS(K$5:K4553)</f>
        <v>4549</v>
      </c>
      <c r="M4553" s="388" t="str">
        <f>IF(_xlfn.IFNA(VLOOKUP(I4553,$AG$3:$AH$83,2,FALSE),"")='11.1'!$D$5,TXM!L4553,"")</f>
        <v/>
      </c>
      <c r="N4553" t="str">
        <f>IFERROR(SMALL($M$5:$M$9000,ROWS($M$5:M4553)),"")</f>
        <v/>
      </c>
      <c r="P4553" t="s">
        <v>1639</v>
      </c>
      <c r="S4553" s="388">
        <f>ROWS(R$5:R4553)</f>
        <v>4549</v>
      </c>
      <c r="T4553" s="388" t="str">
        <f>IF(_xlfn.IFNA(VLOOKUP(P4553,$AG$3:$AH$83,2,FALSE),"")='11.1'!$D$5,TXM!S4553,"")</f>
        <v/>
      </c>
      <c r="U4553" t="str">
        <f>IFERROR(SMALL($T$5:$T$9000,ROWS($T$5:T4553)),"")</f>
        <v/>
      </c>
    </row>
    <row r="4554" spans="1:21" ht="14.4" customHeight="1" x14ac:dyDescent="0.3">
      <c r="A4554" t="s">
        <v>1639</v>
      </c>
      <c r="D4554" s="388">
        <f>ROWS(C$5:C4554)</f>
        <v>4550</v>
      </c>
      <c r="E4554" s="388" t="str">
        <f>IF(_xlfn.IFNA(VLOOKUP(A4554,$AG$3:$AH$83,2,FALSE),"")='11.1'!$D$5,TXM!D4554,"")</f>
        <v/>
      </c>
      <c r="F4554" t="str">
        <f>IFERROR(SMALL($E$5:$E$9000,ROWS($E$5:E4554)),"")</f>
        <v/>
      </c>
      <c r="I4554" s="371" t="s">
        <v>66</v>
      </c>
      <c r="J4554" t="s">
        <v>102</v>
      </c>
      <c r="K4554" s="372">
        <v>19334</v>
      </c>
      <c r="L4554" s="388">
        <f>ROWS(K$5:K4554)</f>
        <v>4550</v>
      </c>
      <c r="M4554" s="388" t="str">
        <f>IF(_xlfn.IFNA(VLOOKUP(I4554,$AG$3:$AH$83,2,FALSE),"")='11.1'!$D$5,TXM!L4554,"")</f>
        <v/>
      </c>
      <c r="N4554" t="str">
        <f>IFERROR(SMALL($M$5:$M$9000,ROWS($M$5:M4554)),"")</f>
        <v/>
      </c>
      <c r="P4554" t="s">
        <v>1639</v>
      </c>
      <c r="S4554" s="388">
        <f>ROWS(R$5:R4554)</f>
        <v>4550</v>
      </c>
      <c r="T4554" s="388" t="str">
        <f>IF(_xlfn.IFNA(VLOOKUP(P4554,$AG$3:$AH$83,2,FALSE),"")='11.1'!$D$5,TXM!S4554,"")</f>
        <v/>
      </c>
      <c r="U4554" t="str">
        <f>IFERROR(SMALL($T$5:$T$9000,ROWS($T$5:T4554)),"")</f>
        <v/>
      </c>
    </row>
    <row r="4555" spans="1:21" ht="14.4" customHeight="1" x14ac:dyDescent="0.3">
      <c r="A4555" t="s">
        <v>1639</v>
      </c>
      <c r="D4555" s="388">
        <f>ROWS(C$5:C4555)</f>
        <v>4551</v>
      </c>
      <c r="E4555" s="388" t="str">
        <f>IF(_xlfn.IFNA(VLOOKUP(A4555,$AG$3:$AH$83,2,FALSE),"")='11.1'!$D$5,TXM!D4555,"")</f>
        <v/>
      </c>
      <c r="F4555" t="str">
        <f>IFERROR(SMALL($E$5:$E$9000,ROWS($E$5:E4555)),"")</f>
        <v/>
      </c>
      <c r="I4555" s="371" t="s">
        <v>66</v>
      </c>
      <c r="J4555" t="s">
        <v>867</v>
      </c>
      <c r="K4555" s="372">
        <v>15383</v>
      </c>
      <c r="L4555" s="388">
        <f>ROWS(K$5:K4555)</f>
        <v>4551</v>
      </c>
      <c r="M4555" s="388" t="str">
        <f>IF(_xlfn.IFNA(VLOOKUP(I4555,$AG$3:$AH$83,2,FALSE),"")='11.1'!$D$5,TXM!L4555,"")</f>
        <v/>
      </c>
      <c r="N4555" t="str">
        <f>IFERROR(SMALL($M$5:$M$9000,ROWS($M$5:M4555)),"")</f>
        <v/>
      </c>
      <c r="P4555" t="s">
        <v>1639</v>
      </c>
      <c r="S4555" s="388">
        <f>ROWS(R$5:R4555)</f>
        <v>4551</v>
      </c>
      <c r="T4555" s="388" t="str">
        <f>IF(_xlfn.IFNA(VLOOKUP(P4555,$AG$3:$AH$83,2,FALSE),"")='11.1'!$D$5,TXM!S4555,"")</f>
        <v/>
      </c>
      <c r="U4555" t="str">
        <f>IFERROR(SMALL($T$5:$T$9000,ROWS($T$5:T4555)),"")</f>
        <v/>
      </c>
    </row>
    <row r="4556" spans="1:21" ht="14.4" customHeight="1" x14ac:dyDescent="0.3">
      <c r="A4556" t="s">
        <v>1639</v>
      </c>
      <c r="D4556" s="388">
        <f>ROWS(C$5:C4556)</f>
        <v>4552</v>
      </c>
      <c r="E4556" s="388" t="str">
        <f>IF(_xlfn.IFNA(VLOOKUP(A4556,$AG$3:$AH$83,2,FALSE),"")='11.1'!$D$5,TXM!D4556,"")</f>
        <v/>
      </c>
      <c r="F4556" t="str">
        <f>IFERROR(SMALL($E$5:$E$9000,ROWS($E$5:E4556)),"")</f>
        <v/>
      </c>
      <c r="I4556" s="371" t="s">
        <v>66</v>
      </c>
      <c r="J4556" t="s">
        <v>829</v>
      </c>
      <c r="K4556" s="372">
        <v>10238</v>
      </c>
      <c r="L4556" s="388">
        <f>ROWS(K$5:K4556)</f>
        <v>4552</v>
      </c>
      <c r="M4556" s="388" t="str">
        <f>IF(_xlfn.IFNA(VLOOKUP(I4556,$AG$3:$AH$83,2,FALSE),"")='11.1'!$D$5,TXM!L4556,"")</f>
        <v/>
      </c>
      <c r="N4556" t="str">
        <f>IFERROR(SMALL($M$5:$M$9000,ROWS($M$5:M4556)),"")</f>
        <v/>
      </c>
      <c r="P4556" t="s">
        <v>1639</v>
      </c>
      <c r="S4556" s="388">
        <f>ROWS(R$5:R4556)</f>
        <v>4552</v>
      </c>
      <c r="T4556" s="388" t="str">
        <f>IF(_xlfn.IFNA(VLOOKUP(P4556,$AG$3:$AH$83,2,FALSE),"")='11.1'!$D$5,TXM!S4556,"")</f>
        <v/>
      </c>
      <c r="U4556" t="str">
        <f>IFERROR(SMALL($T$5:$T$9000,ROWS($T$5:T4556)),"")</f>
        <v/>
      </c>
    </row>
    <row r="4557" spans="1:21" ht="14.4" customHeight="1" x14ac:dyDescent="0.3">
      <c r="A4557" t="s">
        <v>1639</v>
      </c>
      <c r="D4557" s="388">
        <f>ROWS(C$5:C4557)</f>
        <v>4553</v>
      </c>
      <c r="E4557" s="388" t="str">
        <f>IF(_xlfn.IFNA(VLOOKUP(A4557,$AG$3:$AH$83,2,FALSE),"")='11.1'!$D$5,TXM!D4557,"")</f>
        <v/>
      </c>
      <c r="F4557" t="str">
        <f>IFERROR(SMALL($E$5:$E$9000,ROWS($E$5:E4557)),"")</f>
        <v/>
      </c>
      <c r="I4557" s="371" t="s">
        <v>66</v>
      </c>
      <c r="J4557" t="s">
        <v>108</v>
      </c>
      <c r="K4557" s="372">
        <v>8391</v>
      </c>
      <c r="L4557" s="388">
        <f>ROWS(K$5:K4557)</f>
        <v>4553</v>
      </c>
      <c r="M4557" s="388" t="str">
        <f>IF(_xlfn.IFNA(VLOOKUP(I4557,$AG$3:$AH$83,2,FALSE),"")='11.1'!$D$5,TXM!L4557,"")</f>
        <v/>
      </c>
      <c r="N4557" t="str">
        <f>IFERROR(SMALL($M$5:$M$9000,ROWS($M$5:M4557)),"")</f>
        <v/>
      </c>
      <c r="P4557" t="s">
        <v>1639</v>
      </c>
      <c r="S4557" s="388">
        <f>ROWS(R$5:R4557)</f>
        <v>4553</v>
      </c>
      <c r="T4557" s="388" t="str">
        <f>IF(_xlfn.IFNA(VLOOKUP(P4557,$AG$3:$AH$83,2,FALSE),"")='11.1'!$D$5,TXM!S4557,"")</f>
        <v/>
      </c>
      <c r="U4557" t="str">
        <f>IFERROR(SMALL($T$5:$T$9000,ROWS($T$5:T4557)),"")</f>
        <v/>
      </c>
    </row>
    <row r="4558" spans="1:21" ht="14.4" customHeight="1" x14ac:dyDescent="0.3">
      <c r="A4558" t="s">
        <v>1639</v>
      </c>
      <c r="D4558" s="388">
        <f>ROWS(C$5:C4558)</f>
        <v>4554</v>
      </c>
      <c r="E4558" s="388" t="str">
        <f>IF(_xlfn.IFNA(VLOOKUP(A4558,$AG$3:$AH$83,2,FALSE),"")='11.1'!$D$5,TXM!D4558,"")</f>
        <v/>
      </c>
      <c r="F4558" t="str">
        <f>IFERROR(SMALL($E$5:$E$9000,ROWS($E$5:E4558)),"")</f>
        <v/>
      </c>
      <c r="I4558" s="371" t="s">
        <v>66</v>
      </c>
      <c r="J4558" t="s">
        <v>843</v>
      </c>
      <c r="K4558" s="372">
        <v>3950</v>
      </c>
      <c r="L4558" s="388">
        <f>ROWS(K$5:K4558)</f>
        <v>4554</v>
      </c>
      <c r="M4558" s="388" t="str">
        <f>IF(_xlfn.IFNA(VLOOKUP(I4558,$AG$3:$AH$83,2,FALSE),"")='11.1'!$D$5,TXM!L4558,"")</f>
        <v/>
      </c>
      <c r="N4558" t="str">
        <f>IFERROR(SMALL($M$5:$M$9000,ROWS($M$5:M4558)),"")</f>
        <v/>
      </c>
      <c r="P4558" t="s">
        <v>1639</v>
      </c>
      <c r="S4558" s="388">
        <f>ROWS(R$5:R4558)</f>
        <v>4554</v>
      </c>
      <c r="T4558" s="388" t="str">
        <f>IF(_xlfn.IFNA(VLOOKUP(P4558,$AG$3:$AH$83,2,FALSE),"")='11.1'!$D$5,TXM!S4558,"")</f>
        <v/>
      </c>
      <c r="U4558" t="str">
        <f>IFERROR(SMALL($T$5:$T$9000,ROWS($T$5:T4558)),"")</f>
        <v/>
      </c>
    </row>
    <row r="4559" spans="1:21" ht="14.4" customHeight="1" x14ac:dyDescent="0.3">
      <c r="A4559" t="s">
        <v>1639</v>
      </c>
      <c r="D4559" s="388">
        <f>ROWS(C$5:C4559)</f>
        <v>4555</v>
      </c>
      <c r="E4559" s="388" t="str">
        <f>IF(_xlfn.IFNA(VLOOKUP(A4559,$AG$3:$AH$83,2,FALSE),"")='11.1'!$D$5,TXM!D4559,"")</f>
        <v/>
      </c>
      <c r="F4559" t="str">
        <f>IFERROR(SMALL($E$5:$E$9000,ROWS($E$5:E4559)),"")</f>
        <v/>
      </c>
      <c r="I4559" s="371" t="s">
        <v>66</v>
      </c>
      <c r="J4559" t="s">
        <v>813</v>
      </c>
      <c r="K4559" s="372">
        <v>3336</v>
      </c>
      <c r="L4559" s="388">
        <f>ROWS(K$5:K4559)</f>
        <v>4555</v>
      </c>
      <c r="M4559" s="388" t="str">
        <f>IF(_xlfn.IFNA(VLOOKUP(I4559,$AG$3:$AH$83,2,FALSE),"")='11.1'!$D$5,TXM!L4559,"")</f>
        <v/>
      </c>
      <c r="N4559" t="str">
        <f>IFERROR(SMALL($M$5:$M$9000,ROWS($M$5:M4559)),"")</f>
        <v/>
      </c>
      <c r="P4559" t="s">
        <v>1639</v>
      </c>
      <c r="S4559" s="388">
        <f>ROWS(R$5:R4559)</f>
        <v>4555</v>
      </c>
      <c r="T4559" s="388" t="str">
        <f>IF(_xlfn.IFNA(VLOOKUP(P4559,$AG$3:$AH$83,2,FALSE),"")='11.1'!$D$5,TXM!S4559,"")</f>
        <v/>
      </c>
      <c r="U4559" t="str">
        <f>IFERROR(SMALL($T$5:$T$9000,ROWS($T$5:T4559)),"")</f>
        <v/>
      </c>
    </row>
    <row r="4560" spans="1:21" ht="14.4" customHeight="1" x14ac:dyDescent="0.3">
      <c r="A4560" t="s">
        <v>1639</v>
      </c>
      <c r="D4560" s="388">
        <f>ROWS(C$5:C4560)</f>
        <v>4556</v>
      </c>
      <c r="E4560" s="388" t="str">
        <f>IF(_xlfn.IFNA(VLOOKUP(A4560,$AG$3:$AH$83,2,FALSE),"")='11.1'!$D$5,TXM!D4560,"")</f>
        <v/>
      </c>
      <c r="F4560" t="str">
        <f>IFERROR(SMALL($E$5:$E$9000,ROWS($E$5:E4560)),"")</f>
        <v/>
      </c>
      <c r="I4560" s="371" t="s">
        <v>66</v>
      </c>
      <c r="J4560" t="s">
        <v>1285</v>
      </c>
      <c r="K4560" s="372">
        <v>3220</v>
      </c>
      <c r="L4560" s="388">
        <f>ROWS(K$5:K4560)</f>
        <v>4556</v>
      </c>
      <c r="M4560" s="388" t="str">
        <f>IF(_xlfn.IFNA(VLOOKUP(I4560,$AG$3:$AH$83,2,FALSE),"")='11.1'!$D$5,TXM!L4560,"")</f>
        <v/>
      </c>
      <c r="N4560" t="str">
        <f>IFERROR(SMALL($M$5:$M$9000,ROWS($M$5:M4560)),"")</f>
        <v/>
      </c>
      <c r="P4560" t="s">
        <v>1639</v>
      </c>
      <c r="S4560" s="388">
        <f>ROWS(R$5:R4560)</f>
        <v>4556</v>
      </c>
      <c r="T4560" s="388" t="str">
        <f>IF(_xlfn.IFNA(VLOOKUP(P4560,$AG$3:$AH$83,2,FALSE),"")='11.1'!$D$5,TXM!S4560,"")</f>
        <v/>
      </c>
      <c r="U4560" t="str">
        <f>IFERROR(SMALL($T$5:$T$9000,ROWS($T$5:T4560)),"")</f>
        <v/>
      </c>
    </row>
    <row r="4561" spans="1:21" ht="14.4" customHeight="1" x14ac:dyDescent="0.3">
      <c r="A4561" t="s">
        <v>1639</v>
      </c>
      <c r="D4561" s="388">
        <f>ROWS(C$5:C4561)</f>
        <v>4557</v>
      </c>
      <c r="E4561" s="388" t="str">
        <f>IF(_xlfn.IFNA(VLOOKUP(A4561,$AG$3:$AH$83,2,FALSE),"")='11.1'!$D$5,TXM!D4561,"")</f>
        <v/>
      </c>
      <c r="F4561" t="str">
        <f>IFERROR(SMALL($E$5:$E$9000,ROWS($E$5:E4561)),"")</f>
        <v/>
      </c>
      <c r="I4561" s="371" t="s">
        <v>66</v>
      </c>
      <c r="J4561" t="s">
        <v>799</v>
      </c>
      <c r="K4561" s="372">
        <v>2870</v>
      </c>
      <c r="L4561" s="388">
        <f>ROWS(K$5:K4561)</f>
        <v>4557</v>
      </c>
      <c r="M4561" s="388" t="str">
        <f>IF(_xlfn.IFNA(VLOOKUP(I4561,$AG$3:$AH$83,2,FALSE),"")='11.1'!$D$5,TXM!L4561,"")</f>
        <v/>
      </c>
      <c r="N4561" t="str">
        <f>IFERROR(SMALL($M$5:$M$9000,ROWS($M$5:M4561)),"")</f>
        <v/>
      </c>
      <c r="P4561" t="s">
        <v>1639</v>
      </c>
      <c r="S4561" s="388">
        <f>ROWS(R$5:R4561)</f>
        <v>4557</v>
      </c>
      <c r="T4561" s="388" t="str">
        <f>IF(_xlfn.IFNA(VLOOKUP(P4561,$AG$3:$AH$83,2,FALSE),"")='11.1'!$D$5,TXM!S4561,"")</f>
        <v/>
      </c>
      <c r="U4561" t="str">
        <f>IFERROR(SMALL($T$5:$T$9000,ROWS($T$5:T4561)),"")</f>
        <v/>
      </c>
    </row>
    <row r="4562" spans="1:21" ht="14.4" customHeight="1" x14ac:dyDescent="0.3">
      <c r="A4562" t="s">
        <v>1639</v>
      </c>
      <c r="D4562" s="388">
        <f>ROWS(C$5:C4562)</f>
        <v>4558</v>
      </c>
      <c r="E4562" s="388" t="str">
        <f>IF(_xlfn.IFNA(VLOOKUP(A4562,$AG$3:$AH$83,2,FALSE),"")='11.1'!$D$5,TXM!D4562,"")</f>
        <v/>
      </c>
      <c r="F4562" t="str">
        <f>IFERROR(SMALL($E$5:$E$9000,ROWS($E$5:E4562)),"")</f>
        <v/>
      </c>
      <c r="I4562" s="371" t="s">
        <v>66</v>
      </c>
      <c r="J4562" t="s">
        <v>859</v>
      </c>
      <c r="K4562" s="372">
        <v>2680</v>
      </c>
      <c r="L4562" s="388">
        <f>ROWS(K$5:K4562)</f>
        <v>4558</v>
      </c>
      <c r="M4562" s="388" t="str">
        <f>IF(_xlfn.IFNA(VLOOKUP(I4562,$AG$3:$AH$83,2,FALSE),"")='11.1'!$D$5,TXM!L4562,"")</f>
        <v/>
      </c>
      <c r="N4562" t="str">
        <f>IFERROR(SMALL($M$5:$M$9000,ROWS($M$5:M4562)),"")</f>
        <v/>
      </c>
      <c r="P4562" t="s">
        <v>1639</v>
      </c>
      <c r="S4562" s="388">
        <f>ROWS(R$5:R4562)</f>
        <v>4558</v>
      </c>
      <c r="T4562" s="388" t="str">
        <f>IF(_xlfn.IFNA(VLOOKUP(P4562,$AG$3:$AH$83,2,FALSE),"")='11.1'!$D$5,TXM!S4562,"")</f>
        <v/>
      </c>
      <c r="U4562" t="str">
        <f>IFERROR(SMALL($T$5:$T$9000,ROWS($T$5:T4562)),"")</f>
        <v/>
      </c>
    </row>
    <row r="4563" spans="1:21" ht="14.4" customHeight="1" x14ac:dyDescent="0.3">
      <c r="A4563" t="s">
        <v>1639</v>
      </c>
      <c r="D4563" s="388">
        <f>ROWS(C$5:C4563)</f>
        <v>4559</v>
      </c>
      <c r="E4563" s="388" t="str">
        <f>IF(_xlfn.IFNA(VLOOKUP(A4563,$AG$3:$AH$83,2,FALSE),"")='11.1'!$D$5,TXM!D4563,"")</f>
        <v/>
      </c>
      <c r="F4563" t="str">
        <f>IFERROR(SMALL($E$5:$E$9000,ROWS($E$5:E4563)),"")</f>
        <v/>
      </c>
      <c r="I4563" s="371" t="s">
        <v>66</v>
      </c>
      <c r="J4563" t="s">
        <v>839</v>
      </c>
      <c r="K4563" s="372">
        <v>2270</v>
      </c>
      <c r="L4563" s="388">
        <f>ROWS(K$5:K4563)</f>
        <v>4559</v>
      </c>
      <c r="M4563" s="388" t="str">
        <f>IF(_xlfn.IFNA(VLOOKUP(I4563,$AG$3:$AH$83,2,FALSE),"")='11.1'!$D$5,TXM!L4563,"")</f>
        <v/>
      </c>
      <c r="N4563" t="str">
        <f>IFERROR(SMALL($M$5:$M$9000,ROWS($M$5:M4563)),"")</f>
        <v/>
      </c>
      <c r="P4563" t="s">
        <v>1639</v>
      </c>
      <c r="S4563" s="388">
        <f>ROWS(R$5:R4563)</f>
        <v>4559</v>
      </c>
      <c r="T4563" s="388" t="str">
        <f>IF(_xlfn.IFNA(VLOOKUP(P4563,$AG$3:$AH$83,2,FALSE),"")='11.1'!$D$5,TXM!S4563,"")</f>
        <v/>
      </c>
      <c r="U4563" t="str">
        <f>IFERROR(SMALL($T$5:$T$9000,ROWS($T$5:T4563)),"")</f>
        <v/>
      </c>
    </row>
    <row r="4564" spans="1:21" ht="14.4" customHeight="1" x14ac:dyDescent="0.3">
      <c r="A4564" t="s">
        <v>1639</v>
      </c>
      <c r="D4564" s="388">
        <f>ROWS(C$5:C4564)</f>
        <v>4560</v>
      </c>
      <c r="E4564" s="388" t="str">
        <f>IF(_xlfn.IFNA(VLOOKUP(A4564,$AG$3:$AH$83,2,FALSE),"")='11.1'!$D$5,TXM!D4564,"")</f>
        <v/>
      </c>
      <c r="F4564" t="str">
        <f>IFERROR(SMALL($E$5:$E$9000,ROWS($E$5:E4564)),"")</f>
        <v/>
      </c>
      <c r="I4564" s="371" t="s">
        <v>66</v>
      </c>
      <c r="J4564" t="s">
        <v>1003</v>
      </c>
      <c r="K4564" s="372">
        <v>1933</v>
      </c>
      <c r="L4564" s="388">
        <f>ROWS(K$5:K4564)</f>
        <v>4560</v>
      </c>
      <c r="M4564" s="388" t="str">
        <f>IF(_xlfn.IFNA(VLOOKUP(I4564,$AG$3:$AH$83,2,FALSE),"")='11.1'!$D$5,TXM!L4564,"")</f>
        <v/>
      </c>
      <c r="N4564" t="str">
        <f>IFERROR(SMALL($M$5:$M$9000,ROWS($M$5:M4564)),"")</f>
        <v/>
      </c>
      <c r="P4564" t="s">
        <v>1639</v>
      </c>
      <c r="S4564" s="388">
        <f>ROWS(R$5:R4564)</f>
        <v>4560</v>
      </c>
      <c r="T4564" s="388" t="str">
        <f>IF(_xlfn.IFNA(VLOOKUP(P4564,$AG$3:$AH$83,2,FALSE),"")='11.1'!$D$5,TXM!S4564,"")</f>
        <v/>
      </c>
      <c r="U4564" t="str">
        <f>IFERROR(SMALL($T$5:$T$9000,ROWS($T$5:T4564)),"")</f>
        <v/>
      </c>
    </row>
    <row r="4565" spans="1:21" ht="14.4" customHeight="1" x14ac:dyDescent="0.3">
      <c r="A4565" t="s">
        <v>1639</v>
      </c>
      <c r="D4565" s="388">
        <f>ROWS(C$5:C4565)</f>
        <v>4561</v>
      </c>
      <c r="E4565" s="388" t="str">
        <f>IF(_xlfn.IFNA(VLOOKUP(A4565,$AG$3:$AH$83,2,FALSE),"")='11.1'!$D$5,TXM!D4565,"")</f>
        <v/>
      </c>
      <c r="F4565" t="str">
        <f>IFERROR(SMALL($E$5:$E$9000,ROWS($E$5:E4565)),"")</f>
        <v/>
      </c>
      <c r="I4565" s="371" t="s">
        <v>66</v>
      </c>
      <c r="J4565" t="s">
        <v>91</v>
      </c>
      <c r="K4565" s="372">
        <v>1736</v>
      </c>
      <c r="L4565" s="388">
        <f>ROWS(K$5:K4565)</f>
        <v>4561</v>
      </c>
      <c r="M4565" s="388" t="str">
        <f>IF(_xlfn.IFNA(VLOOKUP(I4565,$AG$3:$AH$83,2,FALSE),"")='11.1'!$D$5,TXM!L4565,"")</f>
        <v/>
      </c>
      <c r="N4565" t="str">
        <f>IFERROR(SMALL($M$5:$M$9000,ROWS($M$5:M4565)),"")</f>
        <v/>
      </c>
      <c r="P4565" t="s">
        <v>1639</v>
      </c>
      <c r="S4565" s="388">
        <f>ROWS(R$5:R4565)</f>
        <v>4561</v>
      </c>
      <c r="T4565" s="388" t="str">
        <f>IF(_xlfn.IFNA(VLOOKUP(P4565,$AG$3:$AH$83,2,FALSE),"")='11.1'!$D$5,TXM!S4565,"")</f>
        <v/>
      </c>
      <c r="U4565" t="str">
        <f>IFERROR(SMALL($T$5:$T$9000,ROWS($T$5:T4565)),"")</f>
        <v/>
      </c>
    </row>
    <row r="4566" spans="1:21" ht="14.4" customHeight="1" x14ac:dyDescent="0.3">
      <c r="A4566" t="s">
        <v>1639</v>
      </c>
      <c r="D4566" s="388">
        <f>ROWS(C$5:C4566)</f>
        <v>4562</v>
      </c>
      <c r="E4566" s="388" t="str">
        <f>IF(_xlfn.IFNA(VLOOKUP(A4566,$AG$3:$AH$83,2,FALSE),"")='11.1'!$D$5,TXM!D4566,"")</f>
        <v/>
      </c>
      <c r="F4566" t="str">
        <f>IFERROR(SMALL($E$5:$E$9000,ROWS($E$5:E4566)),"")</f>
        <v/>
      </c>
      <c r="I4566" s="371" t="s">
        <v>66</v>
      </c>
      <c r="J4566" t="s">
        <v>95</v>
      </c>
      <c r="K4566" s="372">
        <v>1407</v>
      </c>
      <c r="L4566" s="388">
        <f>ROWS(K$5:K4566)</f>
        <v>4562</v>
      </c>
      <c r="M4566" s="388" t="str">
        <f>IF(_xlfn.IFNA(VLOOKUP(I4566,$AG$3:$AH$83,2,FALSE),"")='11.1'!$D$5,TXM!L4566,"")</f>
        <v/>
      </c>
      <c r="N4566" t="str">
        <f>IFERROR(SMALL($M$5:$M$9000,ROWS($M$5:M4566)),"")</f>
        <v/>
      </c>
      <c r="P4566" t="s">
        <v>1639</v>
      </c>
      <c r="S4566" s="388">
        <f>ROWS(R$5:R4566)</f>
        <v>4562</v>
      </c>
      <c r="T4566" s="388" t="str">
        <f>IF(_xlfn.IFNA(VLOOKUP(P4566,$AG$3:$AH$83,2,FALSE),"")='11.1'!$D$5,TXM!S4566,"")</f>
        <v/>
      </c>
      <c r="U4566" t="str">
        <f>IFERROR(SMALL($T$5:$T$9000,ROWS($T$5:T4566)),"")</f>
        <v/>
      </c>
    </row>
    <row r="4567" spans="1:21" ht="14.4" customHeight="1" x14ac:dyDescent="0.3">
      <c r="A4567" t="s">
        <v>1639</v>
      </c>
      <c r="D4567" s="388">
        <f>ROWS(C$5:C4567)</f>
        <v>4563</v>
      </c>
      <c r="E4567" s="388" t="str">
        <f>IF(_xlfn.IFNA(VLOOKUP(A4567,$AG$3:$AH$83,2,FALSE),"")='11.1'!$D$5,TXM!D4567,"")</f>
        <v/>
      </c>
      <c r="F4567" t="str">
        <f>IFERROR(SMALL($E$5:$E$9000,ROWS($E$5:E4567)),"")</f>
        <v/>
      </c>
      <c r="I4567" s="371" t="s">
        <v>66</v>
      </c>
      <c r="J4567" t="s">
        <v>1240</v>
      </c>
      <c r="K4567" s="372">
        <v>557</v>
      </c>
      <c r="L4567" s="388">
        <f>ROWS(K$5:K4567)</f>
        <v>4563</v>
      </c>
      <c r="M4567" s="388" t="str">
        <f>IF(_xlfn.IFNA(VLOOKUP(I4567,$AG$3:$AH$83,2,FALSE),"")='11.1'!$D$5,TXM!L4567,"")</f>
        <v/>
      </c>
      <c r="N4567" t="str">
        <f>IFERROR(SMALL($M$5:$M$9000,ROWS($M$5:M4567)),"")</f>
        <v/>
      </c>
      <c r="P4567" t="s">
        <v>1639</v>
      </c>
      <c r="S4567" s="388">
        <f>ROWS(R$5:R4567)</f>
        <v>4563</v>
      </c>
      <c r="T4567" s="388" t="str">
        <f>IF(_xlfn.IFNA(VLOOKUP(P4567,$AG$3:$AH$83,2,FALSE),"")='11.1'!$D$5,TXM!S4567,"")</f>
        <v/>
      </c>
      <c r="U4567" t="str">
        <f>IFERROR(SMALL($T$5:$T$9000,ROWS($T$5:T4567)),"")</f>
        <v/>
      </c>
    </row>
    <row r="4568" spans="1:21" ht="14.4" customHeight="1" x14ac:dyDescent="0.3">
      <c r="A4568" t="s">
        <v>1639</v>
      </c>
      <c r="D4568" s="388">
        <f>ROWS(C$5:C4568)</f>
        <v>4564</v>
      </c>
      <c r="E4568" s="388" t="str">
        <f>IF(_xlfn.IFNA(VLOOKUP(A4568,$AG$3:$AH$83,2,FALSE),"")='11.1'!$D$5,TXM!D4568,"")</f>
        <v/>
      </c>
      <c r="F4568" t="str">
        <f>IFERROR(SMALL($E$5:$E$9000,ROWS($E$5:E4568)),"")</f>
        <v/>
      </c>
      <c r="I4568" s="371" t="s">
        <v>66</v>
      </c>
      <c r="J4568" t="s">
        <v>106</v>
      </c>
      <c r="K4568" s="372">
        <v>154</v>
      </c>
      <c r="L4568" s="388">
        <f>ROWS(K$5:K4568)</f>
        <v>4564</v>
      </c>
      <c r="M4568" s="388" t="str">
        <f>IF(_xlfn.IFNA(VLOOKUP(I4568,$AG$3:$AH$83,2,FALSE),"")='11.1'!$D$5,TXM!L4568,"")</f>
        <v/>
      </c>
      <c r="N4568" t="str">
        <f>IFERROR(SMALL($M$5:$M$9000,ROWS($M$5:M4568)),"")</f>
        <v/>
      </c>
      <c r="P4568" t="s">
        <v>1639</v>
      </c>
      <c r="S4568" s="388">
        <f>ROWS(R$5:R4568)</f>
        <v>4564</v>
      </c>
      <c r="T4568" s="388" t="str">
        <f>IF(_xlfn.IFNA(VLOOKUP(P4568,$AG$3:$AH$83,2,FALSE),"")='11.1'!$D$5,TXM!S4568,"")</f>
        <v/>
      </c>
      <c r="U4568" t="str">
        <f>IFERROR(SMALL($T$5:$T$9000,ROWS($T$5:T4568)),"")</f>
        <v/>
      </c>
    </row>
    <row r="4569" spans="1:21" ht="14.4" customHeight="1" x14ac:dyDescent="0.3">
      <c r="A4569" t="s">
        <v>1639</v>
      </c>
      <c r="D4569" s="388">
        <f>ROWS(C$5:C4569)</f>
        <v>4565</v>
      </c>
      <c r="E4569" s="388" t="str">
        <f>IF(_xlfn.IFNA(VLOOKUP(A4569,$AG$3:$AH$83,2,FALSE),"")='11.1'!$D$5,TXM!D4569,"")</f>
        <v/>
      </c>
      <c r="F4569" t="str">
        <f>IFERROR(SMALL($E$5:$E$9000,ROWS($E$5:E4569)),"")</f>
        <v/>
      </c>
      <c r="I4569" s="371" t="s">
        <v>66</v>
      </c>
      <c r="J4569" t="s">
        <v>1434</v>
      </c>
      <c r="K4569" s="372">
        <v>105</v>
      </c>
      <c r="L4569" s="388">
        <f>ROWS(K$5:K4569)</f>
        <v>4565</v>
      </c>
      <c r="M4569" s="388" t="str">
        <f>IF(_xlfn.IFNA(VLOOKUP(I4569,$AG$3:$AH$83,2,FALSE),"")='11.1'!$D$5,TXM!L4569,"")</f>
        <v/>
      </c>
      <c r="N4569" t="str">
        <f>IFERROR(SMALL($M$5:$M$9000,ROWS($M$5:M4569)),"")</f>
        <v/>
      </c>
      <c r="P4569" t="s">
        <v>1639</v>
      </c>
      <c r="S4569" s="388">
        <f>ROWS(R$5:R4569)</f>
        <v>4565</v>
      </c>
      <c r="T4569" s="388" t="str">
        <f>IF(_xlfn.IFNA(VLOOKUP(P4569,$AG$3:$AH$83,2,FALSE),"")='11.1'!$D$5,TXM!S4569,"")</f>
        <v/>
      </c>
      <c r="U4569" t="str">
        <f>IFERROR(SMALL($T$5:$T$9000,ROWS($T$5:T4569)),"")</f>
        <v/>
      </c>
    </row>
    <row r="4570" spans="1:21" ht="14.4" customHeight="1" x14ac:dyDescent="0.3">
      <c r="A4570" t="s">
        <v>1639</v>
      </c>
      <c r="D4570" s="388">
        <f>ROWS(C$5:C4570)</f>
        <v>4566</v>
      </c>
      <c r="E4570" s="388" t="str">
        <f>IF(_xlfn.IFNA(VLOOKUP(A4570,$AG$3:$AH$83,2,FALSE),"")='11.1'!$D$5,TXM!D4570,"")</f>
        <v/>
      </c>
      <c r="F4570" t="str">
        <f>IFERROR(SMALL($E$5:$E$9000,ROWS($E$5:E4570)),"")</f>
        <v/>
      </c>
      <c r="I4570" s="371" t="s">
        <v>66</v>
      </c>
      <c r="J4570" t="s">
        <v>1005</v>
      </c>
      <c r="K4570" s="372">
        <v>45</v>
      </c>
      <c r="L4570" s="388">
        <f>ROWS(K$5:K4570)</f>
        <v>4566</v>
      </c>
      <c r="M4570" s="388" t="str">
        <f>IF(_xlfn.IFNA(VLOOKUP(I4570,$AG$3:$AH$83,2,FALSE),"")='11.1'!$D$5,TXM!L4570,"")</f>
        <v/>
      </c>
      <c r="N4570" t="str">
        <f>IFERROR(SMALL($M$5:$M$9000,ROWS($M$5:M4570)),"")</f>
        <v/>
      </c>
      <c r="P4570" t="s">
        <v>1639</v>
      </c>
      <c r="S4570" s="388">
        <f>ROWS(R$5:R4570)</f>
        <v>4566</v>
      </c>
      <c r="T4570" s="388" t="str">
        <f>IF(_xlfn.IFNA(VLOOKUP(P4570,$AG$3:$AH$83,2,FALSE),"")='11.1'!$D$5,TXM!S4570,"")</f>
        <v/>
      </c>
      <c r="U4570" t="str">
        <f>IFERROR(SMALL($T$5:$T$9000,ROWS($T$5:T4570)),"")</f>
        <v/>
      </c>
    </row>
    <row r="4571" spans="1:21" ht="14.4" customHeight="1" x14ac:dyDescent="0.3">
      <c r="A4571" t="s">
        <v>1639</v>
      </c>
      <c r="D4571" s="388">
        <f>ROWS(C$5:C4571)</f>
        <v>4567</v>
      </c>
      <c r="E4571" s="388" t="str">
        <f>IF(_xlfn.IFNA(VLOOKUP(A4571,$AG$3:$AH$83,2,FALSE),"")='11.1'!$D$5,TXM!D4571,"")</f>
        <v/>
      </c>
      <c r="F4571" t="str">
        <f>IFERROR(SMALL($E$5:$E$9000,ROWS($E$5:E4571)),"")</f>
        <v/>
      </c>
      <c r="I4571" s="371" t="s">
        <v>69</v>
      </c>
      <c r="J4571" t="s">
        <v>171</v>
      </c>
      <c r="K4571" s="372">
        <v>1222152305</v>
      </c>
      <c r="L4571" s="388">
        <f>ROWS(K$5:K4571)</f>
        <v>4567</v>
      </c>
      <c r="M4571" s="388" t="str">
        <f>IF(_xlfn.IFNA(VLOOKUP(I4571,$AG$3:$AH$83,2,FALSE),"")='11.1'!$D$5,TXM!L4571,"")</f>
        <v/>
      </c>
      <c r="N4571" t="str">
        <f>IFERROR(SMALL($M$5:$M$9000,ROWS($M$5:M4571)),"")</f>
        <v/>
      </c>
      <c r="P4571" t="s">
        <v>1639</v>
      </c>
      <c r="S4571" s="388">
        <f>ROWS(R$5:R4571)</f>
        <v>4567</v>
      </c>
      <c r="T4571" s="388" t="str">
        <f>IF(_xlfn.IFNA(VLOOKUP(P4571,$AG$3:$AH$83,2,FALSE),"")='11.1'!$D$5,TXM!S4571,"")</f>
        <v/>
      </c>
      <c r="U4571" t="str">
        <f>IFERROR(SMALL($T$5:$T$9000,ROWS($T$5:T4571)),"")</f>
        <v/>
      </c>
    </row>
    <row r="4572" spans="1:21" ht="14.4" customHeight="1" x14ac:dyDescent="0.3">
      <c r="A4572" t="s">
        <v>1639</v>
      </c>
      <c r="D4572" s="388">
        <f>ROWS(C$5:C4572)</f>
        <v>4568</v>
      </c>
      <c r="E4572" s="388" t="str">
        <f>IF(_xlfn.IFNA(VLOOKUP(A4572,$AG$3:$AH$83,2,FALSE),"")='11.1'!$D$5,TXM!D4572,"")</f>
        <v/>
      </c>
      <c r="F4572" t="str">
        <f>IFERROR(SMALL($E$5:$E$9000,ROWS($E$5:E4572)),"")</f>
        <v/>
      </c>
      <c r="I4572" s="371" t="s">
        <v>69</v>
      </c>
      <c r="J4572" t="s">
        <v>95</v>
      </c>
      <c r="K4572" s="372">
        <v>36501050</v>
      </c>
      <c r="L4572" s="388">
        <f>ROWS(K$5:K4572)</f>
        <v>4568</v>
      </c>
      <c r="M4572" s="388" t="str">
        <f>IF(_xlfn.IFNA(VLOOKUP(I4572,$AG$3:$AH$83,2,FALSE),"")='11.1'!$D$5,TXM!L4572,"")</f>
        <v/>
      </c>
      <c r="N4572" t="str">
        <f>IFERROR(SMALL($M$5:$M$9000,ROWS($M$5:M4572)),"")</f>
        <v/>
      </c>
      <c r="P4572" t="s">
        <v>1639</v>
      </c>
      <c r="S4572" s="388">
        <f>ROWS(R$5:R4572)</f>
        <v>4568</v>
      </c>
      <c r="T4572" s="388" t="str">
        <f>IF(_xlfn.IFNA(VLOOKUP(P4572,$AG$3:$AH$83,2,FALSE),"")='11.1'!$D$5,TXM!S4572,"")</f>
        <v/>
      </c>
      <c r="U4572" t="str">
        <f>IFERROR(SMALL($T$5:$T$9000,ROWS($T$5:T4572)),"")</f>
        <v/>
      </c>
    </row>
    <row r="4573" spans="1:21" ht="14.4" customHeight="1" x14ac:dyDescent="0.3">
      <c r="A4573" t="s">
        <v>1639</v>
      </c>
      <c r="D4573" s="388">
        <f>ROWS(C$5:C4573)</f>
        <v>4569</v>
      </c>
      <c r="E4573" s="388" t="str">
        <f>IF(_xlfn.IFNA(VLOOKUP(A4573,$AG$3:$AH$83,2,FALSE),"")='11.1'!$D$5,TXM!D4573,"")</f>
        <v/>
      </c>
      <c r="F4573" t="str">
        <f>IFERROR(SMALL($E$5:$E$9000,ROWS($E$5:E4573)),"")</f>
        <v/>
      </c>
      <c r="I4573" s="371" t="s">
        <v>69</v>
      </c>
      <c r="J4573" t="s">
        <v>100</v>
      </c>
      <c r="K4573" s="372">
        <v>2480870</v>
      </c>
      <c r="L4573" s="388">
        <f>ROWS(K$5:K4573)</f>
        <v>4569</v>
      </c>
      <c r="M4573" s="388" t="str">
        <f>IF(_xlfn.IFNA(VLOOKUP(I4573,$AG$3:$AH$83,2,FALSE),"")='11.1'!$D$5,TXM!L4573,"")</f>
        <v/>
      </c>
      <c r="N4573" t="str">
        <f>IFERROR(SMALL($M$5:$M$9000,ROWS($M$5:M4573)),"")</f>
        <v/>
      </c>
      <c r="P4573" t="s">
        <v>1639</v>
      </c>
      <c r="S4573" s="388">
        <f>ROWS(R$5:R4573)</f>
        <v>4569</v>
      </c>
      <c r="T4573" s="388" t="str">
        <f>IF(_xlfn.IFNA(VLOOKUP(P4573,$AG$3:$AH$83,2,FALSE),"")='11.1'!$D$5,TXM!S4573,"")</f>
        <v/>
      </c>
      <c r="U4573" t="str">
        <f>IFERROR(SMALL($T$5:$T$9000,ROWS($T$5:T4573)),"")</f>
        <v/>
      </c>
    </row>
    <row r="4574" spans="1:21" ht="14.4" customHeight="1" x14ac:dyDescent="0.3">
      <c r="A4574" t="s">
        <v>1639</v>
      </c>
      <c r="D4574" s="388">
        <f>ROWS(C$5:C4574)</f>
        <v>4570</v>
      </c>
      <c r="E4574" s="388" t="str">
        <f>IF(_xlfn.IFNA(VLOOKUP(A4574,$AG$3:$AH$83,2,FALSE),"")='11.1'!$D$5,TXM!D4574,"")</f>
        <v/>
      </c>
      <c r="F4574" t="str">
        <f>IFERROR(SMALL($E$5:$E$9000,ROWS($E$5:E4574)),"")</f>
        <v/>
      </c>
      <c r="I4574" s="371" t="s">
        <v>69</v>
      </c>
      <c r="J4574" t="s">
        <v>99</v>
      </c>
      <c r="K4574" s="372">
        <v>751792</v>
      </c>
      <c r="L4574" s="388">
        <f>ROWS(K$5:K4574)</f>
        <v>4570</v>
      </c>
      <c r="M4574" s="388" t="str">
        <f>IF(_xlfn.IFNA(VLOOKUP(I4574,$AG$3:$AH$83,2,FALSE),"")='11.1'!$D$5,TXM!L4574,"")</f>
        <v/>
      </c>
      <c r="N4574" t="str">
        <f>IFERROR(SMALL($M$5:$M$9000,ROWS($M$5:M4574)),"")</f>
        <v/>
      </c>
      <c r="P4574" t="s">
        <v>1639</v>
      </c>
      <c r="S4574" s="388">
        <f>ROWS(R$5:R4574)</f>
        <v>4570</v>
      </c>
      <c r="T4574" s="388" t="str">
        <f>IF(_xlfn.IFNA(VLOOKUP(P4574,$AG$3:$AH$83,2,FALSE),"")='11.1'!$D$5,TXM!S4574,"")</f>
        <v/>
      </c>
      <c r="U4574" t="str">
        <f>IFERROR(SMALL($T$5:$T$9000,ROWS($T$5:T4574)),"")</f>
        <v/>
      </c>
    </row>
    <row r="4575" spans="1:21" ht="14.4" customHeight="1" x14ac:dyDescent="0.3">
      <c r="A4575" t="s">
        <v>1639</v>
      </c>
      <c r="D4575" s="388">
        <f>ROWS(C$5:C4575)</f>
        <v>4571</v>
      </c>
      <c r="E4575" s="388" t="str">
        <f>IF(_xlfn.IFNA(VLOOKUP(A4575,$AG$3:$AH$83,2,FALSE),"")='11.1'!$D$5,TXM!D4575,"")</f>
        <v/>
      </c>
      <c r="F4575" t="str">
        <f>IFERROR(SMALL($E$5:$E$9000,ROWS($E$5:E4575)),"")</f>
        <v/>
      </c>
      <c r="I4575" s="371" t="s">
        <v>69</v>
      </c>
      <c r="J4575" t="s">
        <v>97</v>
      </c>
      <c r="K4575" s="372">
        <v>508453</v>
      </c>
      <c r="L4575" s="388">
        <f>ROWS(K$5:K4575)</f>
        <v>4571</v>
      </c>
      <c r="M4575" s="388" t="str">
        <f>IF(_xlfn.IFNA(VLOOKUP(I4575,$AG$3:$AH$83,2,FALSE),"")='11.1'!$D$5,TXM!L4575,"")</f>
        <v/>
      </c>
      <c r="N4575" t="str">
        <f>IFERROR(SMALL($M$5:$M$9000,ROWS($M$5:M4575)),"")</f>
        <v/>
      </c>
      <c r="P4575" t="s">
        <v>1639</v>
      </c>
      <c r="S4575" s="388">
        <f>ROWS(R$5:R4575)</f>
        <v>4571</v>
      </c>
      <c r="T4575" s="388" t="str">
        <f>IF(_xlfn.IFNA(VLOOKUP(P4575,$AG$3:$AH$83,2,FALSE),"")='11.1'!$D$5,TXM!S4575,"")</f>
        <v/>
      </c>
      <c r="U4575" t="str">
        <f>IFERROR(SMALL($T$5:$T$9000,ROWS($T$5:T4575)),"")</f>
        <v/>
      </c>
    </row>
    <row r="4576" spans="1:21" ht="14.4" customHeight="1" x14ac:dyDescent="0.3">
      <c r="A4576" t="s">
        <v>1639</v>
      </c>
      <c r="D4576" s="388">
        <f>ROWS(C$5:C4576)</f>
        <v>4572</v>
      </c>
      <c r="E4576" s="388" t="str">
        <f>IF(_xlfn.IFNA(VLOOKUP(A4576,$AG$3:$AH$83,2,FALSE),"")='11.1'!$D$5,TXM!D4576,"")</f>
        <v/>
      </c>
      <c r="F4576" t="str">
        <f>IFERROR(SMALL($E$5:$E$9000,ROWS($E$5:E4576)),"")</f>
        <v/>
      </c>
      <c r="I4576" s="371" t="s">
        <v>69</v>
      </c>
      <c r="J4576" t="s">
        <v>98</v>
      </c>
      <c r="K4576" s="372">
        <v>495710</v>
      </c>
      <c r="L4576" s="388">
        <f>ROWS(K$5:K4576)</f>
        <v>4572</v>
      </c>
      <c r="M4576" s="388" t="str">
        <f>IF(_xlfn.IFNA(VLOOKUP(I4576,$AG$3:$AH$83,2,FALSE),"")='11.1'!$D$5,TXM!L4576,"")</f>
        <v/>
      </c>
      <c r="N4576" t="str">
        <f>IFERROR(SMALL($M$5:$M$9000,ROWS($M$5:M4576)),"")</f>
        <v/>
      </c>
      <c r="P4576" t="s">
        <v>1639</v>
      </c>
      <c r="S4576" s="388">
        <f>ROWS(R$5:R4576)</f>
        <v>4572</v>
      </c>
      <c r="T4576" s="388" t="str">
        <f>IF(_xlfn.IFNA(VLOOKUP(P4576,$AG$3:$AH$83,2,FALSE),"")='11.1'!$D$5,TXM!S4576,"")</f>
        <v/>
      </c>
      <c r="U4576" t="str">
        <f>IFERROR(SMALL($T$5:$T$9000,ROWS($T$5:T4576)),"")</f>
        <v/>
      </c>
    </row>
    <row r="4577" spans="1:21" ht="14.4" customHeight="1" x14ac:dyDescent="0.3">
      <c r="A4577" t="s">
        <v>1639</v>
      </c>
      <c r="D4577" s="388">
        <f>ROWS(C$5:C4577)</f>
        <v>4573</v>
      </c>
      <c r="E4577" s="388" t="str">
        <f>IF(_xlfn.IFNA(VLOOKUP(A4577,$AG$3:$AH$83,2,FALSE),"")='11.1'!$D$5,TXM!D4577,"")</f>
        <v/>
      </c>
      <c r="F4577" t="str">
        <f>IFERROR(SMALL($E$5:$E$9000,ROWS($E$5:E4577)),"")</f>
        <v/>
      </c>
      <c r="I4577" s="371" t="s">
        <v>69</v>
      </c>
      <c r="J4577" t="s">
        <v>1005</v>
      </c>
      <c r="K4577" s="372">
        <v>69604</v>
      </c>
      <c r="L4577" s="388">
        <f>ROWS(K$5:K4577)</f>
        <v>4573</v>
      </c>
      <c r="M4577" s="388" t="str">
        <f>IF(_xlfn.IFNA(VLOOKUP(I4577,$AG$3:$AH$83,2,FALSE),"")='11.1'!$D$5,TXM!L4577,"")</f>
        <v/>
      </c>
      <c r="N4577" t="str">
        <f>IFERROR(SMALL($M$5:$M$9000,ROWS($M$5:M4577)),"")</f>
        <v/>
      </c>
      <c r="P4577" t="s">
        <v>1639</v>
      </c>
      <c r="S4577" s="388">
        <f>ROWS(R$5:R4577)</f>
        <v>4573</v>
      </c>
      <c r="T4577" s="388" t="str">
        <f>IF(_xlfn.IFNA(VLOOKUP(P4577,$AG$3:$AH$83,2,FALSE),"")='11.1'!$D$5,TXM!S4577,"")</f>
        <v/>
      </c>
      <c r="U4577" t="str">
        <f>IFERROR(SMALL($T$5:$T$9000,ROWS($T$5:T4577)),"")</f>
        <v/>
      </c>
    </row>
    <row r="4578" spans="1:21" ht="14.4" customHeight="1" x14ac:dyDescent="0.3">
      <c r="A4578" t="s">
        <v>1639</v>
      </c>
      <c r="D4578" s="388">
        <f>ROWS(C$5:C4578)</f>
        <v>4574</v>
      </c>
      <c r="E4578" s="388" t="str">
        <f>IF(_xlfn.IFNA(VLOOKUP(A4578,$AG$3:$AH$83,2,FALSE),"")='11.1'!$D$5,TXM!D4578,"")</f>
        <v/>
      </c>
      <c r="F4578" t="str">
        <f>IFERROR(SMALL($E$5:$E$9000,ROWS($E$5:E4578)),"")</f>
        <v/>
      </c>
      <c r="I4578" s="371" t="s">
        <v>69</v>
      </c>
      <c r="J4578" t="s">
        <v>867</v>
      </c>
      <c r="K4578" s="372">
        <v>59944</v>
      </c>
      <c r="L4578" s="388">
        <f>ROWS(K$5:K4578)</f>
        <v>4574</v>
      </c>
      <c r="M4578" s="388" t="str">
        <f>IF(_xlfn.IFNA(VLOOKUP(I4578,$AG$3:$AH$83,2,FALSE),"")='11.1'!$D$5,TXM!L4578,"")</f>
        <v/>
      </c>
      <c r="N4578" t="str">
        <f>IFERROR(SMALL($M$5:$M$9000,ROWS($M$5:M4578)),"")</f>
        <v/>
      </c>
      <c r="P4578" t="s">
        <v>1639</v>
      </c>
      <c r="S4578" s="388">
        <f>ROWS(R$5:R4578)</f>
        <v>4574</v>
      </c>
      <c r="T4578" s="388" t="str">
        <f>IF(_xlfn.IFNA(VLOOKUP(P4578,$AG$3:$AH$83,2,FALSE),"")='11.1'!$D$5,TXM!S4578,"")</f>
        <v/>
      </c>
      <c r="U4578" t="str">
        <f>IFERROR(SMALL($T$5:$T$9000,ROWS($T$5:T4578)),"")</f>
        <v/>
      </c>
    </row>
    <row r="4579" spans="1:21" ht="14.4" customHeight="1" x14ac:dyDescent="0.3">
      <c r="A4579" t="s">
        <v>1639</v>
      </c>
      <c r="D4579" s="388">
        <f>ROWS(C$5:C4579)</f>
        <v>4575</v>
      </c>
      <c r="E4579" s="388" t="str">
        <f>IF(_xlfn.IFNA(VLOOKUP(A4579,$AG$3:$AH$83,2,FALSE),"")='11.1'!$D$5,TXM!D4579,"")</f>
        <v/>
      </c>
      <c r="F4579" t="str">
        <f>IFERROR(SMALL($E$5:$E$9000,ROWS($E$5:E4579)),"")</f>
        <v/>
      </c>
      <c r="I4579" s="371" t="s">
        <v>69</v>
      </c>
      <c r="J4579" t="s">
        <v>865</v>
      </c>
      <c r="K4579" s="372">
        <v>19862</v>
      </c>
      <c r="L4579" s="388">
        <f>ROWS(K$5:K4579)</f>
        <v>4575</v>
      </c>
      <c r="M4579" s="388" t="str">
        <f>IF(_xlfn.IFNA(VLOOKUP(I4579,$AG$3:$AH$83,2,FALSE),"")='11.1'!$D$5,TXM!L4579,"")</f>
        <v/>
      </c>
      <c r="N4579" t="str">
        <f>IFERROR(SMALL($M$5:$M$9000,ROWS($M$5:M4579)),"")</f>
        <v/>
      </c>
      <c r="P4579" t="s">
        <v>1639</v>
      </c>
      <c r="S4579" s="388">
        <f>ROWS(R$5:R4579)</f>
        <v>4575</v>
      </c>
      <c r="T4579" s="388" t="str">
        <f>IF(_xlfn.IFNA(VLOOKUP(P4579,$AG$3:$AH$83,2,FALSE),"")='11.1'!$D$5,TXM!S4579,"")</f>
        <v/>
      </c>
      <c r="U4579" t="str">
        <f>IFERROR(SMALL($T$5:$T$9000,ROWS($T$5:T4579)),"")</f>
        <v/>
      </c>
    </row>
    <row r="4580" spans="1:21" ht="14.4" customHeight="1" x14ac:dyDescent="0.3">
      <c r="A4580" t="s">
        <v>1639</v>
      </c>
      <c r="D4580" s="388">
        <f>ROWS(C$5:C4580)</f>
        <v>4576</v>
      </c>
      <c r="E4580" s="388" t="str">
        <f>IF(_xlfn.IFNA(VLOOKUP(A4580,$AG$3:$AH$83,2,FALSE),"")='11.1'!$D$5,TXM!D4580,"")</f>
        <v/>
      </c>
      <c r="F4580" t="str">
        <f>IFERROR(SMALL($E$5:$E$9000,ROWS($E$5:E4580)),"")</f>
        <v/>
      </c>
      <c r="I4580" s="371" t="s">
        <v>69</v>
      </c>
      <c r="J4580" t="s">
        <v>102</v>
      </c>
      <c r="K4580" s="372">
        <v>15135</v>
      </c>
      <c r="L4580" s="388">
        <f>ROWS(K$5:K4580)</f>
        <v>4576</v>
      </c>
      <c r="M4580" s="388" t="str">
        <f>IF(_xlfn.IFNA(VLOOKUP(I4580,$AG$3:$AH$83,2,FALSE),"")='11.1'!$D$5,TXM!L4580,"")</f>
        <v/>
      </c>
      <c r="N4580" t="str">
        <f>IFERROR(SMALL($M$5:$M$9000,ROWS($M$5:M4580)),"")</f>
        <v/>
      </c>
      <c r="P4580" t="s">
        <v>1639</v>
      </c>
      <c r="S4580" s="388">
        <f>ROWS(R$5:R4580)</f>
        <v>4576</v>
      </c>
      <c r="T4580" s="388" t="str">
        <f>IF(_xlfn.IFNA(VLOOKUP(P4580,$AG$3:$AH$83,2,FALSE),"")='11.1'!$D$5,TXM!S4580,"")</f>
        <v/>
      </c>
      <c r="U4580" t="str">
        <f>IFERROR(SMALL($T$5:$T$9000,ROWS($T$5:T4580)),"")</f>
        <v/>
      </c>
    </row>
    <row r="4581" spans="1:21" ht="14.4" customHeight="1" x14ac:dyDescent="0.3">
      <c r="A4581" t="s">
        <v>1639</v>
      </c>
      <c r="D4581" s="388">
        <f>ROWS(C$5:C4581)</f>
        <v>4577</v>
      </c>
      <c r="E4581" s="388" t="str">
        <f>IF(_xlfn.IFNA(VLOOKUP(A4581,$AG$3:$AH$83,2,FALSE),"")='11.1'!$D$5,TXM!D4581,"")</f>
        <v/>
      </c>
      <c r="F4581" t="str">
        <f>IFERROR(SMALL($E$5:$E$9000,ROWS($E$5:E4581)),"")</f>
        <v/>
      </c>
      <c r="I4581" s="371" t="s">
        <v>69</v>
      </c>
      <c r="J4581" t="s">
        <v>839</v>
      </c>
      <c r="K4581" s="372">
        <v>10070</v>
      </c>
      <c r="L4581" s="388">
        <f>ROWS(K$5:K4581)</f>
        <v>4577</v>
      </c>
      <c r="M4581" s="388" t="str">
        <f>IF(_xlfn.IFNA(VLOOKUP(I4581,$AG$3:$AH$83,2,FALSE),"")='11.1'!$D$5,TXM!L4581,"")</f>
        <v/>
      </c>
      <c r="N4581" t="str">
        <f>IFERROR(SMALL($M$5:$M$9000,ROWS($M$5:M4581)),"")</f>
        <v/>
      </c>
      <c r="P4581" t="s">
        <v>1639</v>
      </c>
      <c r="S4581" s="388">
        <f>ROWS(R$5:R4581)</f>
        <v>4577</v>
      </c>
      <c r="T4581" s="388" t="str">
        <f>IF(_xlfn.IFNA(VLOOKUP(P4581,$AG$3:$AH$83,2,FALSE),"")='11.1'!$D$5,TXM!S4581,"")</f>
        <v/>
      </c>
      <c r="U4581" t="str">
        <f>IFERROR(SMALL($T$5:$T$9000,ROWS($T$5:T4581)),"")</f>
        <v/>
      </c>
    </row>
    <row r="4582" spans="1:21" ht="14.4" customHeight="1" x14ac:dyDescent="0.3">
      <c r="A4582" t="s">
        <v>1639</v>
      </c>
      <c r="D4582" s="388">
        <f>ROWS(C$5:C4582)</f>
        <v>4578</v>
      </c>
      <c r="E4582" s="388" t="str">
        <f>IF(_xlfn.IFNA(VLOOKUP(A4582,$AG$3:$AH$83,2,FALSE),"")='11.1'!$D$5,TXM!D4582,"")</f>
        <v/>
      </c>
      <c r="F4582" t="str">
        <f>IFERROR(SMALL($E$5:$E$9000,ROWS($E$5:E4582)),"")</f>
        <v/>
      </c>
      <c r="I4582" s="371" t="s">
        <v>69</v>
      </c>
      <c r="J4582" t="s">
        <v>1441</v>
      </c>
      <c r="K4582" s="372">
        <v>10000</v>
      </c>
      <c r="L4582" s="388">
        <f>ROWS(K$5:K4582)</f>
        <v>4578</v>
      </c>
      <c r="M4582" s="388" t="str">
        <f>IF(_xlfn.IFNA(VLOOKUP(I4582,$AG$3:$AH$83,2,FALSE),"")='11.1'!$D$5,TXM!L4582,"")</f>
        <v/>
      </c>
      <c r="N4582" t="str">
        <f>IFERROR(SMALL($M$5:$M$9000,ROWS($M$5:M4582)),"")</f>
        <v/>
      </c>
      <c r="P4582" t="s">
        <v>1639</v>
      </c>
      <c r="S4582" s="388">
        <f>ROWS(R$5:R4582)</f>
        <v>4578</v>
      </c>
      <c r="T4582" s="388" t="str">
        <f>IF(_xlfn.IFNA(VLOOKUP(P4582,$AG$3:$AH$83,2,FALSE),"")='11.1'!$D$5,TXM!S4582,"")</f>
        <v/>
      </c>
      <c r="U4582" t="str">
        <f>IFERROR(SMALL($T$5:$T$9000,ROWS($T$5:T4582)),"")</f>
        <v/>
      </c>
    </row>
    <row r="4583" spans="1:21" ht="14.4" customHeight="1" x14ac:dyDescent="0.3">
      <c r="A4583" t="s">
        <v>1639</v>
      </c>
      <c r="D4583" s="388">
        <f>ROWS(C$5:C4583)</f>
        <v>4579</v>
      </c>
      <c r="E4583" s="388" t="str">
        <f>IF(_xlfn.IFNA(VLOOKUP(A4583,$AG$3:$AH$83,2,FALSE),"")='11.1'!$D$5,TXM!D4583,"")</f>
        <v/>
      </c>
      <c r="F4583" t="str">
        <f>IFERROR(SMALL($E$5:$E$9000,ROWS($E$5:E4583)),"")</f>
        <v/>
      </c>
      <c r="I4583" s="371" t="s">
        <v>69</v>
      </c>
      <c r="J4583" t="s">
        <v>1000</v>
      </c>
      <c r="K4583" s="372">
        <v>1225</v>
      </c>
      <c r="L4583" s="388">
        <f>ROWS(K$5:K4583)</f>
        <v>4579</v>
      </c>
      <c r="M4583" s="388" t="str">
        <f>IF(_xlfn.IFNA(VLOOKUP(I4583,$AG$3:$AH$83,2,FALSE),"")='11.1'!$D$5,TXM!L4583,"")</f>
        <v/>
      </c>
      <c r="N4583" t="str">
        <f>IFERROR(SMALL($M$5:$M$9000,ROWS($M$5:M4583)),"")</f>
        <v/>
      </c>
      <c r="P4583" t="s">
        <v>1639</v>
      </c>
      <c r="S4583" s="388">
        <f>ROWS(R$5:R4583)</f>
        <v>4579</v>
      </c>
      <c r="T4583" s="388" t="str">
        <f>IF(_xlfn.IFNA(VLOOKUP(P4583,$AG$3:$AH$83,2,FALSE),"")='11.1'!$D$5,TXM!S4583,"")</f>
        <v/>
      </c>
      <c r="U4583" t="str">
        <f>IFERROR(SMALL($T$5:$T$9000,ROWS($T$5:T4583)),"")</f>
        <v/>
      </c>
    </row>
    <row r="4584" spans="1:21" ht="14.4" customHeight="1" x14ac:dyDescent="0.3">
      <c r="A4584" t="s">
        <v>1639</v>
      </c>
      <c r="D4584" s="388">
        <f>ROWS(C$5:C4584)</f>
        <v>4580</v>
      </c>
      <c r="E4584" s="388" t="str">
        <f>IF(_xlfn.IFNA(VLOOKUP(A4584,$AG$3:$AH$83,2,FALSE),"")='11.1'!$D$5,TXM!D4584,"")</f>
        <v/>
      </c>
      <c r="F4584" t="str">
        <f>IFERROR(SMALL($E$5:$E$9000,ROWS($E$5:E4584)),"")</f>
        <v/>
      </c>
      <c r="I4584" s="371" t="s">
        <v>69</v>
      </c>
      <c r="J4584" t="s">
        <v>1240</v>
      </c>
      <c r="K4584" s="372">
        <v>1025</v>
      </c>
      <c r="L4584" s="388">
        <f>ROWS(K$5:K4584)</f>
        <v>4580</v>
      </c>
      <c r="M4584" s="388" t="str">
        <f>IF(_xlfn.IFNA(VLOOKUP(I4584,$AG$3:$AH$83,2,FALSE),"")='11.1'!$D$5,TXM!L4584,"")</f>
        <v/>
      </c>
      <c r="N4584" t="str">
        <f>IFERROR(SMALL($M$5:$M$9000,ROWS($M$5:M4584)),"")</f>
        <v/>
      </c>
      <c r="P4584" t="s">
        <v>1639</v>
      </c>
      <c r="S4584" s="388">
        <f>ROWS(R$5:R4584)</f>
        <v>4580</v>
      </c>
      <c r="T4584" s="388" t="str">
        <f>IF(_xlfn.IFNA(VLOOKUP(P4584,$AG$3:$AH$83,2,FALSE),"")='11.1'!$D$5,TXM!S4584,"")</f>
        <v/>
      </c>
      <c r="U4584" t="str">
        <f>IFERROR(SMALL($T$5:$T$9000,ROWS($T$5:T4584)),"")</f>
        <v/>
      </c>
    </row>
    <row r="4585" spans="1:21" ht="14.4" customHeight="1" x14ac:dyDescent="0.3">
      <c r="A4585" t="s">
        <v>1639</v>
      </c>
      <c r="D4585" s="388">
        <f>ROWS(C$5:C4585)</f>
        <v>4581</v>
      </c>
      <c r="E4585" s="388" t="str">
        <f>IF(_xlfn.IFNA(VLOOKUP(A4585,$AG$3:$AH$83,2,FALSE),"")='11.1'!$D$5,TXM!D4585,"")</f>
        <v/>
      </c>
      <c r="F4585" t="str">
        <f>IFERROR(SMALL($E$5:$E$9000,ROWS($E$5:E4585)),"")</f>
        <v/>
      </c>
      <c r="I4585" s="371" t="s">
        <v>69</v>
      </c>
      <c r="J4585" t="s">
        <v>1285</v>
      </c>
      <c r="K4585" s="372">
        <v>821</v>
      </c>
      <c r="L4585" s="388">
        <f>ROWS(K$5:K4585)</f>
        <v>4581</v>
      </c>
      <c r="M4585" s="388" t="str">
        <f>IF(_xlfn.IFNA(VLOOKUP(I4585,$AG$3:$AH$83,2,FALSE),"")='11.1'!$D$5,TXM!L4585,"")</f>
        <v/>
      </c>
      <c r="N4585" t="str">
        <f>IFERROR(SMALL($M$5:$M$9000,ROWS($M$5:M4585)),"")</f>
        <v/>
      </c>
      <c r="P4585" t="s">
        <v>1639</v>
      </c>
      <c r="S4585" s="388">
        <f>ROWS(R$5:R4585)</f>
        <v>4581</v>
      </c>
      <c r="T4585" s="388" t="str">
        <f>IF(_xlfn.IFNA(VLOOKUP(P4585,$AG$3:$AH$83,2,FALSE),"")='11.1'!$D$5,TXM!S4585,"")</f>
        <v/>
      </c>
      <c r="U4585" t="str">
        <f>IFERROR(SMALL($T$5:$T$9000,ROWS($T$5:T4585)),"")</f>
        <v/>
      </c>
    </row>
    <row r="4586" spans="1:21" ht="14.4" customHeight="1" x14ac:dyDescent="0.3">
      <c r="A4586" t="s">
        <v>1639</v>
      </c>
      <c r="D4586" s="388">
        <f>ROWS(C$5:C4586)</f>
        <v>4582</v>
      </c>
      <c r="E4586" s="388" t="str">
        <f>IF(_xlfn.IFNA(VLOOKUP(A4586,$AG$3:$AH$83,2,FALSE),"")='11.1'!$D$5,TXM!D4586,"")</f>
        <v/>
      </c>
      <c r="F4586" t="str">
        <f>IFERROR(SMALL($E$5:$E$9000,ROWS($E$5:E4586)),"")</f>
        <v/>
      </c>
      <c r="I4586" s="371" t="s">
        <v>69</v>
      </c>
      <c r="J4586" t="s">
        <v>835</v>
      </c>
      <c r="K4586" s="372">
        <v>488</v>
      </c>
      <c r="L4586" s="388">
        <f>ROWS(K$5:K4586)</f>
        <v>4582</v>
      </c>
      <c r="M4586" s="388" t="str">
        <f>IF(_xlfn.IFNA(VLOOKUP(I4586,$AG$3:$AH$83,2,FALSE),"")='11.1'!$D$5,TXM!L4586,"")</f>
        <v/>
      </c>
      <c r="N4586" t="str">
        <f>IFERROR(SMALL($M$5:$M$9000,ROWS($M$5:M4586)),"")</f>
        <v/>
      </c>
      <c r="P4586" t="s">
        <v>1639</v>
      </c>
      <c r="S4586" s="388">
        <f>ROWS(R$5:R4586)</f>
        <v>4582</v>
      </c>
      <c r="T4586" s="388" t="str">
        <f>IF(_xlfn.IFNA(VLOOKUP(P4586,$AG$3:$AH$83,2,FALSE),"")='11.1'!$D$5,TXM!S4586,"")</f>
        <v/>
      </c>
      <c r="U4586" t="str">
        <f>IFERROR(SMALL($T$5:$T$9000,ROWS($T$5:T4586)),"")</f>
        <v/>
      </c>
    </row>
    <row r="4587" spans="1:21" ht="14.4" customHeight="1" x14ac:dyDescent="0.3">
      <c r="A4587" t="s">
        <v>1639</v>
      </c>
      <c r="D4587" s="388">
        <f>ROWS(C$5:C4587)</f>
        <v>4583</v>
      </c>
      <c r="E4587" s="388" t="str">
        <f>IF(_xlfn.IFNA(VLOOKUP(A4587,$AG$3:$AH$83,2,FALSE),"")='11.1'!$D$5,TXM!D4587,"")</f>
        <v/>
      </c>
      <c r="F4587" t="str">
        <f>IFERROR(SMALL($E$5:$E$9000,ROWS($E$5:E4587)),"")</f>
        <v/>
      </c>
      <c r="I4587" s="371" t="s">
        <v>69</v>
      </c>
      <c r="J4587" t="s">
        <v>861</v>
      </c>
      <c r="K4587" s="372">
        <v>227</v>
      </c>
      <c r="L4587" s="388">
        <f>ROWS(K$5:K4587)</f>
        <v>4583</v>
      </c>
      <c r="M4587" s="388" t="str">
        <f>IF(_xlfn.IFNA(VLOOKUP(I4587,$AG$3:$AH$83,2,FALSE),"")='11.1'!$D$5,TXM!L4587,"")</f>
        <v/>
      </c>
      <c r="N4587" t="str">
        <f>IFERROR(SMALL($M$5:$M$9000,ROWS($M$5:M4587)),"")</f>
        <v/>
      </c>
      <c r="P4587" t="s">
        <v>1639</v>
      </c>
      <c r="S4587" s="388">
        <f>ROWS(R$5:R4587)</f>
        <v>4583</v>
      </c>
      <c r="T4587" s="388" t="str">
        <f>IF(_xlfn.IFNA(VLOOKUP(P4587,$AG$3:$AH$83,2,FALSE),"")='11.1'!$D$5,TXM!S4587,"")</f>
        <v/>
      </c>
      <c r="U4587" t="str">
        <f>IFERROR(SMALL($T$5:$T$9000,ROWS($T$5:T4587)),"")</f>
        <v/>
      </c>
    </row>
    <row r="4588" spans="1:21" ht="14.4" customHeight="1" x14ac:dyDescent="0.3">
      <c r="A4588" t="s">
        <v>1639</v>
      </c>
      <c r="D4588" s="388">
        <f>ROWS(C$5:C4588)</f>
        <v>4584</v>
      </c>
      <c r="E4588" s="388" t="str">
        <f>IF(_xlfn.IFNA(VLOOKUP(A4588,$AG$3:$AH$83,2,FALSE),"")='11.1'!$D$5,TXM!D4588,"")</f>
        <v/>
      </c>
      <c r="F4588" t="str">
        <f>IFERROR(SMALL($E$5:$E$9000,ROWS($E$5:E4588)),"")</f>
        <v/>
      </c>
      <c r="I4588" s="371" t="s">
        <v>69</v>
      </c>
      <c r="J4588" t="s">
        <v>1434</v>
      </c>
      <c r="K4588" s="372">
        <v>218</v>
      </c>
      <c r="L4588" s="388">
        <f>ROWS(K$5:K4588)</f>
        <v>4584</v>
      </c>
      <c r="M4588" s="388" t="str">
        <f>IF(_xlfn.IFNA(VLOOKUP(I4588,$AG$3:$AH$83,2,FALSE),"")='11.1'!$D$5,TXM!L4588,"")</f>
        <v/>
      </c>
      <c r="N4588" t="str">
        <f>IFERROR(SMALL($M$5:$M$9000,ROWS($M$5:M4588)),"")</f>
        <v/>
      </c>
      <c r="P4588" t="s">
        <v>1639</v>
      </c>
      <c r="S4588" s="388">
        <f>ROWS(R$5:R4588)</f>
        <v>4584</v>
      </c>
      <c r="T4588" s="388" t="str">
        <f>IF(_xlfn.IFNA(VLOOKUP(P4588,$AG$3:$AH$83,2,FALSE),"")='11.1'!$D$5,TXM!S4588,"")</f>
        <v/>
      </c>
      <c r="U4588" t="str">
        <f>IFERROR(SMALL($T$5:$T$9000,ROWS($T$5:T4588)),"")</f>
        <v/>
      </c>
    </row>
    <row r="4589" spans="1:21" ht="14.4" customHeight="1" x14ac:dyDescent="0.3">
      <c r="A4589" t="s">
        <v>1639</v>
      </c>
      <c r="D4589" s="388">
        <f>ROWS(C$5:C4589)</f>
        <v>4585</v>
      </c>
      <c r="E4589" s="388" t="str">
        <f>IF(_xlfn.IFNA(VLOOKUP(A4589,$AG$3:$AH$83,2,FALSE),"")='11.1'!$D$5,TXM!D4589,"")</f>
        <v/>
      </c>
      <c r="F4589" t="str">
        <f>IFERROR(SMALL($E$5:$E$9000,ROWS($E$5:E4589)),"")</f>
        <v/>
      </c>
      <c r="I4589" s="371" t="s">
        <v>69</v>
      </c>
      <c r="J4589" t="s">
        <v>823</v>
      </c>
      <c r="K4589" s="372">
        <v>140</v>
      </c>
      <c r="L4589" s="388">
        <f>ROWS(K$5:K4589)</f>
        <v>4585</v>
      </c>
      <c r="M4589" s="388" t="str">
        <f>IF(_xlfn.IFNA(VLOOKUP(I4589,$AG$3:$AH$83,2,FALSE),"")='11.1'!$D$5,TXM!L4589,"")</f>
        <v/>
      </c>
      <c r="N4589" t="str">
        <f>IFERROR(SMALL($M$5:$M$9000,ROWS($M$5:M4589)),"")</f>
        <v/>
      </c>
      <c r="P4589" t="s">
        <v>1639</v>
      </c>
      <c r="S4589" s="388">
        <f>ROWS(R$5:R4589)</f>
        <v>4585</v>
      </c>
      <c r="T4589" s="388" t="str">
        <f>IF(_xlfn.IFNA(VLOOKUP(P4589,$AG$3:$AH$83,2,FALSE),"")='11.1'!$D$5,TXM!S4589,"")</f>
        <v/>
      </c>
      <c r="U4589" t="str">
        <f>IFERROR(SMALL($T$5:$T$9000,ROWS($T$5:T4589)),"")</f>
        <v/>
      </c>
    </row>
    <row r="4590" spans="1:21" ht="14.4" customHeight="1" x14ac:dyDescent="0.3">
      <c r="A4590" t="s">
        <v>1639</v>
      </c>
      <c r="D4590" s="388">
        <f>ROWS(C$5:C4590)</f>
        <v>4586</v>
      </c>
      <c r="E4590" s="388" t="str">
        <f>IF(_xlfn.IFNA(VLOOKUP(A4590,$AG$3:$AH$83,2,FALSE),"")='11.1'!$D$5,TXM!D4590,"")</f>
        <v/>
      </c>
      <c r="F4590" t="str">
        <f>IFERROR(SMALL($E$5:$E$9000,ROWS($E$5:E4590)),"")</f>
        <v/>
      </c>
      <c r="I4590" s="371" t="s">
        <v>69</v>
      </c>
      <c r="J4590" t="s">
        <v>1318</v>
      </c>
      <c r="K4590" s="372">
        <v>84</v>
      </c>
      <c r="L4590" s="388">
        <f>ROWS(K$5:K4590)</f>
        <v>4586</v>
      </c>
      <c r="M4590" s="388" t="str">
        <f>IF(_xlfn.IFNA(VLOOKUP(I4590,$AG$3:$AH$83,2,FALSE),"")='11.1'!$D$5,TXM!L4590,"")</f>
        <v/>
      </c>
      <c r="N4590" t="str">
        <f>IFERROR(SMALL($M$5:$M$9000,ROWS($M$5:M4590)),"")</f>
        <v/>
      </c>
      <c r="P4590" t="s">
        <v>1639</v>
      </c>
      <c r="S4590" s="388">
        <f>ROWS(R$5:R4590)</f>
        <v>4586</v>
      </c>
      <c r="T4590" s="388" t="str">
        <f>IF(_xlfn.IFNA(VLOOKUP(P4590,$AG$3:$AH$83,2,FALSE),"")='11.1'!$D$5,TXM!S4590,"")</f>
        <v/>
      </c>
      <c r="U4590" t="str">
        <f>IFERROR(SMALL($T$5:$T$9000,ROWS($T$5:T4590)),"")</f>
        <v/>
      </c>
    </row>
    <row r="4591" spans="1:21" ht="14.4" customHeight="1" x14ac:dyDescent="0.3">
      <c r="A4591" t="s">
        <v>1639</v>
      </c>
      <c r="D4591" s="388">
        <f>ROWS(C$5:C4591)</f>
        <v>4587</v>
      </c>
      <c r="E4591" s="388" t="str">
        <f>IF(_xlfn.IFNA(VLOOKUP(A4591,$AG$3:$AH$83,2,FALSE),"")='11.1'!$D$5,TXM!D4591,"")</f>
        <v/>
      </c>
      <c r="F4591" t="str">
        <f>IFERROR(SMALL($E$5:$E$9000,ROWS($E$5:E4591)),"")</f>
        <v/>
      </c>
      <c r="I4591" s="371" t="s">
        <v>691</v>
      </c>
      <c r="J4591" t="s">
        <v>1000</v>
      </c>
      <c r="K4591" s="372">
        <v>61</v>
      </c>
      <c r="L4591" s="388">
        <f>ROWS(K$5:K4591)</f>
        <v>4587</v>
      </c>
      <c r="M4591" s="388" t="str">
        <f>IF(_xlfn.IFNA(VLOOKUP(I4591,$AG$3:$AH$83,2,FALSE),"")='11.1'!$D$5,TXM!L4591,"")</f>
        <v/>
      </c>
      <c r="N4591" t="str">
        <f>IFERROR(SMALL($M$5:$M$9000,ROWS($M$5:M4591)),"")</f>
        <v/>
      </c>
      <c r="P4591" t="s">
        <v>1639</v>
      </c>
      <c r="S4591" s="388">
        <f>ROWS(R$5:R4591)</f>
        <v>4587</v>
      </c>
      <c r="T4591" s="388" t="str">
        <f>IF(_xlfn.IFNA(VLOOKUP(P4591,$AG$3:$AH$83,2,FALSE),"")='11.1'!$D$5,TXM!S4591,"")</f>
        <v/>
      </c>
      <c r="U4591" t="str">
        <f>IFERROR(SMALL($T$5:$T$9000,ROWS($T$5:T4591)),"")</f>
        <v/>
      </c>
    </row>
    <row r="4592" spans="1:21" ht="14.4" customHeight="1" x14ac:dyDescent="0.3">
      <c r="A4592" t="s">
        <v>1639</v>
      </c>
      <c r="D4592" s="388">
        <f>ROWS(C$5:C4592)</f>
        <v>4588</v>
      </c>
      <c r="E4592" s="388" t="str">
        <f>IF(_xlfn.IFNA(VLOOKUP(A4592,$AG$3:$AH$83,2,FALSE),"")='11.1'!$D$5,TXM!D4592,"")</f>
        <v/>
      </c>
      <c r="F4592" t="str">
        <f>IFERROR(SMALL($E$5:$E$9000,ROWS($E$5:E4592)),"")</f>
        <v/>
      </c>
      <c r="I4592" s="371" t="s">
        <v>691</v>
      </c>
      <c r="J4592" t="s">
        <v>1240</v>
      </c>
      <c r="K4592" s="372">
        <v>0</v>
      </c>
      <c r="L4592" s="388">
        <f>ROWS(K$5:K4592)</f>
        <v>4588</v>
      </c>
      <c r="M4592" s="388" t="str">
        <f>IF(_xlfn.IFNA(VLOOKUP(I4592,$AG$3:$AH$83,2,FALSE),"")='11.1'!$D$5,TXM!L4592,"")</f>
        <v/>
      </c>
      <c r="N4592" t="str">
        <f>IFERROR(SMALL($M$5:$M$9000,ROWS($M$5:M4592)),"")</f>
        <v/>
      </c>
      <c r="P4592" t="s">
        <v>1639</v>
      </c>
      <c r="S4592" s="388">
        <f>ROWS(R$5:R4592)</f>
        <v>4588</v>
      </c>
      <c r="T4592" s="388" t="str">
        <f>IF(_xlfn.IFNA(VLOOKUP(P4592,$AG$3:$AH$83,2,FALSE),"")='11.1'!$D$5,TXM!S4592,"")</f>
        <v/>
      </c>
      <c r="U4592" t="str">
        <f>IFERROR(SMALL($T$5:$T$9000,ROWS($T$5:T4592)),"")</f>
        <v/>
      </c>
    </row>
    <row r="4593" spans="1:21" ht="14.4" customHeight="1" x14ac:dyDescent="0.3">
      <c r="A4593" t="s">
        <v>1639</v>
      </c>
      <c r="D4593" s="388">
        <f>ROWS(C$5:C4593)</f>
        <v>4589</v>
      </c>
      <c r="E4593" s="388" t="str">
        <f>IF(_xlfn.IFNA(VLOOKUP(A4593,$AG$3:$AH$83,2,FALSE),"")='11.1'!$D$5,TXM!D4593,"")</f>
        <v/>
      </c>
      <c r="F4593" t="str">
        <f>IFERROR(SMALL($E$5:$E$9000,ROWS($E$5:E4593)),"")</f>
        <v/>
      </c>
      <c r="I4593" s="371" t="s">
        <v>696</v>
      </c>
      <c r="J4593" t="s">
        <v>108</v>
      </c>
      <c r="K4593" s="372">
        <v>1587225</v>
      </c>
      <c r="L4593" s="388">
        <f>ROWS(K$5:K4593)</f>
        <v>4589</v>
      </c>
      <c r="M4593" s="388" t="str">
        <f>IF(_xlfn.IFNA(VLOOKUP(I4593,$AG$3:$AH$83,2,FALSE),"")='11.1'!$D$5,TXM!L4593,"")</f>
        <v/>
      </c>
      <c r="N4593" t="str">
        <f>IFERROR(SMALL($M$5:$M$9000,ROWS($M$5:M4593)),"")</f>
        <v/>
      </c>
      <c r="P4593" t="s">
        <v>1639</v>
      </c>
      <c r="S4593" s="388">
        <f>ROWS(R$5:R4593)</f>
        <v>4589</v>
      </c>
      <c r="T4593" s="388" t="str">
        <f>IF(_xlfn.IFNA(VLOOKUP(P4593,$AG$3:$AH$83,2,FALSE),"")='11.1'!$D$5,TXM!S4593,"")</f>
        <v/>
      </c>
      <c r="U4593" t="str">
        <f>IFERROR(SMALL($T$5:$T$9000,ROWS($T$5:T4593)),"")</f>
        <v/>
      </c>
    </row>
    <row r="4594" spans="1:21" ht="14.4" customHeight="1" x14ac:dyDescent="0.3">
      <c r="A4594" t="s">
        <v>1639</v>
      </c>
      <c r="D4594" s="388">
        <f>ROWS(C$5:C4594)</f>
        <v>4590</v>
      </c>
      <c r="E4594" s="388" t="str">
        <f>IF(_xlfn.IFNA(VLOOKUP(A4594,$AG$3:$AH$83,2,FALSE),"")='11.1'!$D$5,TXM!D4594,"")</f>
        <v/>
      </c>
      <c r="F4594" t="str">
        <f>IFERROR(SMALL($E$5:$E$9000,ROWS($E$5:E4594)),"")</f>
        <v/>
      </c>
      <c r="I4594" s="371" t="s">
        <v>696</v>
      </c>
      <c r="J4594" t="s">
        <v>106</v>
      </c>
      <c r="K4594" s="372">
        <v>737018</v>
      </c>
      <c r="L4594" s="388">
        <f>ROWS(K$5:K4594)</f>
        <v>4590</v>
      </c>
      <c r="M4594" s="388" t="str">
        <f>IF(_xlfn.IFNA(VLOOKUP(I4594,$AG$3:$AH$83,2,FALSE),"")='11.1'!$D$5,TXM!L4594,"")</f>
        <v/>
      </c>
      <c r="N4594" t="str">
        <f>IFERROR(SMALL($M$5:$M$9000,ROWS($M$5:M4594)),"")</f>
        <v/>
      </c>
      <c r="P4594" t="s">
        <v>1639</v>
      </c>
      <c r="S4594" s="388">
        <f>ROWS(R$5:R4594)</f>
        <v>4590</v>
      </c>
      <c r="T4594" s="388" t="str">
        <f>IF(_xlfn.IFNA(VLOOKUP(P4594,$AG$3:$AH$83,2,FALSE),"")='11.1'!$D$5,TXM!S4594,"")</f>
        <v/>
      </c>
      <c r="U4594" t="str">
        <f>IFERROR(SMALL($T$5:$T$9000,ROWS($T$5:T4594)),"")</f>
        <v/>
      </c>
    </row>
    <row r="4595" spans="1:21" ht="14.4" customHeight="1" x14ac:dyDescent="0.3">
      <c r="A4595" t="s">
        <v>1639</v>
      </c>
      <c r="D4595" s="388">
        <f>ROWS(C$5:C4595)</f>
        <v>4591</v>
      </c>
      <c r="E4595" s="388" t="str">
        <f>IF(_xlfn.IFNA(VLOOKUP(A4595,$AG$3:$AH$83,2,FALSE),"")='11.1'!$D$5,TXM!D4595,"")</f>
        <v/>
      </c>
      <c r="F4595" t="str">
        <f>IFERROR(SMALL($E$5:$E$9000,ROWS($E$5:E4595)),"")</f>
        <v/>
      </c>
      <c r="I4595" s="371" t="s">
        <v>696</v>
      </c>
      <c r="J4595" t="s">
        <v>823</v>
      </c>
      <c r="K4595" s="372">
        <v>551914</v>
      </c>
      <c r="L4595" s="388">
        <f>ROWS(K$5:K4595)</f>
        <v>4591</v>
      </c>
      <c r="M4595" s="388" t="str">
        <f>IF(_xlfn.IFNA(VLOOKUP(I4595,$AG$3:$AH$83,2,FALSE),"")='11.1'!$D$5,TXM!L4595,"")</f>
        <v/>
      </c>
      <c r="N4595" t="str">
        <f>IFERROR(SMALL($M$5:$M$9000,ROWS($M$5:M4595)),"")</f>
        <v/>
      </c>
      <c r="P4595" t="s">
        <v>1639</v>
      </c>
      <c r="S4595" s="388">
        <f>ROWS(R$5:R4595)</f>
        <v>4591</v>
      </c>
      <c r="T4595" s="388" t="str">
        <f>IF(_xlfn.IFNA(VLOOKUP(P4595,$AG$3:$AH$83,2,FALSE),"")='11.1'!$D$5,TXM!S4595,"")</f>
        <v/>
      </c>
      <c r="U4595" t="str">
        <f>IFERROR(SMALL($T$5:$T$9000,ROWS($T$5:T4595)),"")</f>
        <v/>
      </c>
    </row>
    <row r="4596" spans="1:21" ht="14.4" customHeight="1" x14ac:dyDescent="0.3">
      <c r="A4596" t="s">
        <v>1639</v>
      </c>
      <c r="D4596" s="388">
        <f>ROWS(C$5:C4596)</f>
        <v>4592</v>
      </c>
      <c r="E4596" s="388" t="str">
        <f>IF(_xlfn.IFNA(VLOOKUP(A4596,$AG$3:$AH$83,2,FALSE),"")='11.1'!$D$5,TXM!D4596,"")</f>
        <v/>
      </c>
      <c r="F4596" t="str">
        <f>IFERROR(SMALL($E$5:$E$9000,ROWS($E$5:E4596)),"")</f>
        <v/>
      </c>
      <c r="I4596" s="371" t="s">
        <v>696</v>
      </c>
      <c r="J4596" t="s">
        <v>863</v>
      </c>
      <c r="K4596" s="372">
        <v>339060</v>
      </c>
      <c r="L4596" s="388">
        <f>ROWS(K$5:K4596)</f>
        <v>4592</v>
      </c>
      <c r="M4596" s="388" t="str">
        <f>IF(_xlfn.IFNA(VLOOKUP(I4596,$AG$3:$AH$83,2,FALSE),"")='11.1'!$D$5,TXM!L4596,"")</f>
        <v/>
      </c>
      <c r="N4596" t="str">
        <f>IFERROR(SMALL($M$5:$M$9000,ROWS($M$5:M4596)),"")</f>
        <v/>
      </c>
      <c r="P4596" t="s">
        <v>1639</v>
      </c>
      <c r="S4596" s="388">
        <f>ROWS(R$5:R4596)</f>
        <v>4592</v>
      </c>
      <c r="T4596" s="388" t="str">
        <f>IF(_xlfn.IFNA(VLOOKUP(P4596,$AG$3:$AH$83,2,FALSE),"")='11.1'!$D$5,TXM!S4596,"")</f>
        <v/>
      </c>
      <c r="U4596" t="str">
        <f>IFERROR(SMALL($T$5:$T$9000,ROWS($T$5:T4596)),"")</f>
        <v/>
      </c>
    </row>
    <row r="4597" spans="1:21" ht="14.4" customHeight="1" x14ac:dyDescent="0.3">
      <c r="A4597" t="s">
        <v>1639</v>
      </c>
      <c r="D4597" s="388">
        <f>ROWS(C$5:C4597)</f>
        <v>4593</v>
      </c>
      <c r="E4597" s="388" t="str">
        <f>IF(_xlfn.IFNA(VLOOKUP(A4597,$AG$3:$AH$83,2,FALSE),"")='11.1'!$D$5,TXM!D4597,"")</f>
        <v/>
      </c>
      <c r="F4597" t="str">
        <f>IFERROR(SMALL($E$5:$E$9000,ROWS($E$5:E4597)),"")</f>
        <v/>
      </c>
      <c r="I4597" s="371" t="s">
        <v>696</v>
      </c>
      <c r="J4597" t="s">
        <v>105</v>
      </c>
      <c r="K4597" s="372">
        <v>335016</v>
      </c>
      <c r="L4597" s="388">
        <f>ROWS(K$5:K4597)</f>
        <v>4593</v>
      </c>
      <c r="M4597" s="388" t="str">
        <f>IF(_xlfn.IFNA(VLOOKUP(I4597,$AG$3:$AH$83,2,FALSE),"")='11.1'!$D$5,TXM!L4597,"")</f>
        <v/>
      </c>
      <c r="N4597" t="str">
        <f>IFERROR(SMALL($M$5:$M$9000,ROWS($M$5:M4597)),"")</f>
        <v/>
      </c>
      <c r="P4597" t="s">
        <v>1639</v>
      </c>
      <c r="S4597" s="388">
        <f>ROWS(R$5:R4597)</f>
        <v>4593</v>
      </c>
      <c r="T4597" s="388" t="str">
        <f>IF(_xlfn.IFNA(VLOOKUP(P4597,$AG$3:$AH$83,2,FALSE),"")='11.1'!$D$5,TXM!S4597,"")</f>
        <v/>
      </c>
      <c r="U4597" t="str">
        <f>IFERROR(SMALL($T$5:$T$9000,ROWS($T$5:T4597)),"")</f>
        <v/>
      </c>
    </row>
    <row r="4598" spans="1:21" ht="14.4" customHeight="1" x14ac:dyDescent="0.3">
      <c r="A4598" t="s">
        <v>1639</v>
      </c>
      <c r="D4598" s="388">
        <f>ROWS(C$5:C4598)</f>
        <v>4594</v>
      </c>
      <c r="E4598" s="388" t="str">
        <f>IF(_xlfn.IFNA(VLOOKUP(A4598,$AG$3:$AH$83,2,FALSE),"")='11.1'!$D$5,TXM!D4598,"")</f>
        <v/>
      </c>
      <c r="F4598" t="str">
        <f>IFERROR(SMALL($E$5:$E$9000,ROWS($E$5:E4598)),"")</f>
        <v/>
      </c>
      <c r="I4598" s="371" t="s">
        <v>696</v>
      </c>
      <c r="J4598" t="s">
        <v>773</v>
      </c>
      <c r="K4598" s="372">
        <v>185981</v>
      </c>
      <c r="L4598" s="388">
        <f>ROWS(K$5:K4598)</f>
        <v>4594</v>
      </c>
      <c r="M4598" s="388" t="str">
        <f>IF(_xlfn.IFNA(VLOOKUP(I4598,$AG$3:$AH$83,2,FALSE),"")='11.1'!$D$5,TXM!L4598,"")</f>
        <v/>
      </c>
      <c r="N4598" t="str">
        <f>IFERROR(SMALL($M$5:$M$9000,ROWS($M$5:M4598)),"")</f>
        <v/>
      </c>
      <c r="P4598" t="s">
        <v>1639</v>
      </c>
      <c r="S4598" s="388">
        <f>ROWS(R$5:R4598)</f>
        <v>4594</v>
      </c>
      <c r="T4598" s="388" t="str">
        <f>IF(_xlfn.IFNA(VLOOKUP(P4598,$AG$3:$AH$83,2,FALSE),"")='11.1'!$D$5,TXM!S4598,"")</f>
        <v/>
      </c>
      <c r="U4598" t="str">
        <f>IFERROR(SMALL($T$5:$T$9000,ROWS($T$5:T4598)),"")</f>
        <v/>
      </c>
    </row>
    <row r="4599" spans="1:21" ht="14.4" customHeight="1" x14ac:dyDescent="0.3">
      <c r="A4599" t="s">
        <v>1639</v>
      </c>
      <c r="D4599" s="388">
        <f>ROWS(C$5:C4599)</f>
        <v>4595</v>
      </c>
      <c r="E4599" s="388" t="str">
        <f>IF(_xlfn.IFNA(VLOOKUP(A4599,$AG$3:$AH$83,2,FALSE),"")='11.1'!$D$5,TXM!D4599,"")</f>
        <v/>
      </c>
      <c r="F4599" t="str">
        <f>IFERROR(SMALL($E$5:$E$9000,ROWS($E$5:E4599)),"")</f>
        <v/>
      </c>
      <c r="I4599" s="371" t="s">
        <v>696</v>
      </c>
      <c r="J4599" t="s">
        <v>107</v>
      </c>
      <c r="K4599" s="372">
        <v>147463</v>
      </c>
      <c r="L4599" s="388">
        <f>ROWS(K$5:K4599)</f>
        <v>4595</v>
      </c>
      <c r="M4599" s="388" t="str">
        <f>IF(_xlfn.IFNA(VLOOKUP(I4599,$AG$3:$AH$83,2,FALSE),"")='11.1'!$D$5,TXM!L4599,"")</f>
        <v/>
      </c>
      <c r="N4599" t="str">
        <f>IFERROR(SMALL($M$5:$M$9000,ROWS($M$5:M4599)),"")</f>
        <v/>
      </c>
      <c r="P4599" t="s">
        <v>1639</v>
      </c>
      <c r="S4599" s="388">
        <f>ROWS(R$5:R4599)</f>
        <v>4595</v>
      </c>
      <c r="T4599" s="388" t="str">
        <f>IF(_xlfn.IFNA(VLOOKUP(P4599,$AG$3:$AH$83,2,FALSE),"")='11.1'!$D$5,TXM!S4599,"")</f>
        <v/>
      </c>
      <c r="U4599" t="str">
        <f>IFERROR(SMALL($T$5:$T$9000,ROWS($T$5:T4599)),"")</f>
        <v/>
      </c>
    </row>
    <row r="4600" spans="1:21" ht="14.4" customHeight="1" x14ac:dyDescent="0.3">
      <c r="A4600" t="s">
        <v>1639</v>
      </c>
      <c r="D4600" s="388">
        <f>ROWS(C$5:C4600)</f>
        <v>4596</v>
      </c>
      <c r="E4600" s="388" t="str">
        <f>IF(_xlfn.IFNA(VLOOKUP(A4600,$AG$3:$AH$83,2,FALSE),"")='11.1'!$D$5,TXM!D4600,"")</f>
        <v/>
      </c>
      <c r="F4600" t="str">
        <f>IFERROR(SMALL($E$5:$E$9000,ROWS($E$5:E4600)),"")</f>
        <v/>
      </c>
      <c r="I4600" s="371" t="s">
        <v>696</v>
      </c>
      <c r="J4600" t="s">
        <v>96</v>
      </c>
      <c r="K4600" s="372">
        <v>92223</v>
      </c>
      <c r="L4600" s="388">
        <f>ROWS(K$5:K4600)</f>
        <v>4596</v>
      </c>
      <c r="M4600" s="388" t="str">
        <f>IF(_xlfn.IFNA(VLOOKUP(I4600,$AG$3:$AH$83,2,FALSE),"")='11.1'!$D$5,TXM!L4600,"")</f>
        <v/>
      </c>
      <c r="N4600" t="str">
        <f>IFERROR(SMALL($M$5:$M$9000,ROWS($M$5:M4600)),"")</f>
        <v/>
      </c>
      <c r="P4600" t="s">
        <v>1639</v>
      </c>
      <c r="S4600" s="388">
        <f>ROWS(R$5:R4600)</f>
        <v>4596</v>
      </c>
      <c r="T4600" s="388" t="str">
        <f>IF(_xlfn.IFNA(VLOOKUP(P4600,$AG$3:$AH$83,2,FALSE),"")='11.1'!$D$5,TXM!S4600,"")</f>
        <v/>
      </c>
      <c r="U4600" t="str">
        <f>IFERROR(SMALL($T$5:$T$9000,ROWS($T$5:T4600)),"")</f>
        <v/>
      </c>
    </row>
    <row r="4601" spans="1:21" ht="14.4" customHeight="1" x14ac:dyDescent="0.3">
      <c r="A4601" t="s">
        <v>1639</v>
      </c>
      <c r="D4601" s="388">
        <f>ROWS(C$5:C4601)</f>
        <v>4597</v>
      </c>
      <c r="E4601" s="388" t="str">
        <f>IF(_xlfn.IFNA(VLOOKUP(A4601,$AG$3:$AH$83,2,FALSE),"")='11.1'!$D$5,TXM!D4601,"")</f>
        <v/>
      </c>
      <c r="F4601" t="str">
        <f>IFERROR(SMALL($E$5:$E$9000,ROWS($E$5:E4601)),"")</f>
        <v/>
      </c>
      <c r="I4601" s="371" t="s">
        <v>696</v>
      </c>
      <c r="J4601" t="s">
        <v>1006</v>
      </c>
      <c r="K4601" s="372">
        <v>6672</v>
      </c>
      <c r="L4601" s="388">
        <f>ROWS(K$5:K4601)</f>
        <v>4597</v>
      </c>
      <c r="M4601" s="388" t="str">
        <f>IF(_xlfn.IFNA(VLOOKUP(I4601,$AG$3:$AH$83,2,FALSE),"")='11.1'!$D$5,TXM!L4601,"")</f>
        <v/>
      </c>
      <c r="N4601" t="str">
        <f>IFERROR(SMALL($M$5:$M$9000,ROWS($M$5:M4601)),"")</f>
        <v/>
      </c>
      <c r="P4601" t="s">
        <v>1639</v>
      </c>
      <c r="S4601" s="388">
        <f>ROWS(R$5:R4601)</f>
        <v>4597</v>
      </c>
      <c r="T4601" s="388" t="str">
        <f>IF(_xlfn.IFNA(VLOOKUP(P4601,$AG$3:$AH$83,2,FALSE),"")='11.1'!$D$5,TXM!S4601,"")</f>
        <v/>
      </c>
      <c r="U4601" t="str">
        <f>IFERROR(SMALL($T$5:$T$9000,ROWS($T$5:T4601)),"")</f>
        <v/>
      </c>
    </row>
    <row r="4602" spans="1:21" ht="14.4" customHeight="1" x14ac:dyDescent="0.3">
      <c r="A4602" t="s">
        <v>1639</v>
      </c>
      <c r="D4602" s="388">
        <f>ROWS(C$5:C4602)</f>
        <v>4598</v>
      </c>
      <c r="E4602" s="388" t="str">
        <f>IF(_xlfn.IFNA(VLOOKUP(A4602,$AG$3:$AH$83,2,FALSE),"")='11.1'!$D$5,TXM!D4602,"")</f>
        <v/>
      </c>
      <c r="F4602" t="str">
        <f>IFERROR(SMALL($E$5:$E$9000,ROWS($E$5:E4602)),"")</f>
        <v/>
      </c>
      <c r="I4602" s="371" t="s">
        <v>696</v>
      </c>
      <c r="J4602" t="s">
        <v>821</v>
      </c>
      <c r="K4602" s="372">
        <v>1556</v>
      </c>
      <c r="L4602" s="388">
        <f>ROWS(K$5:K4602)</f>
        <v>4598</v>
      </c>
      <c r="M4602" s="388" t="str">
        <f>IF(_xlfn.IFNA(VLOOKUP(I4602,$AG$3:$AH$83,2,FALSE),"")='11.1'!$D$5,TXM!L4602,"")</f>
        <v/>
      </c>
      <c r="N4602" t="str">
        <f>IFERROR(SMALL($M$5:$M$9000,ROWS($M$5:M4602)),"")</f>
        <v/>
      </c>
      <c r="P4602" t="s">
        <v>1639</v>
      </c>
      <c r="S4602" s="388">
        <f>ROWS(R$5:R4602)</f>
        <v>4598</v>
      </c>
      <c r="T4602" s="388" t="str">
        <f>IF(_xlfn.IFNA(VLOOKUP(P4602,$AG$3:$AH$83,2,FALSE),"")='11.1'!$D$5,TXM!S4602,"")</f>
        <v/>
      </c>
      <c r="U4602" t="str">
        <f>IFERROR(SMALL($T$5:$T$9000,ROWS($T$5:T4602)),"")</f>
        <v/>
      </c>
    </row>
    <row r="4603" spans="1:21" ht="14.4" customHeight="1" x14ac:dyDescent="0.3">
      <c r="A4603" t="s">
        <v>1639</v>
      </c>
      <c r="D4603" s="388">
        <f>ROWS(C$5:C4603)</f>
        <v>4599</v>
      </c>
      <c r="E4603" s="388" t="str">
        <f>IF(_xlfn.IFNA(VLOOKUP(A4603,$AG$3:$AH$83,2,FALSE),"")='11.1'!$D$5,TXM!D4603,"")</f>
        <v/>
      </c>
      <c r="F4603" t="str">
        <f>IFERROR(SMALL($E$5:$E$9000,ROWS($E$5:E4603)),"")</f>
        <v/>
      </c>
      <c r="I4603" s="371" t="s">
        <v>696</v>
      </c>
      <c r="J4603" t="s">
        <v>799</v>
      </c>
      <c r="K4603" s="372">
        <v>1508</v>
      </c>
      <c r="L4603" s="388">
        <f>ROWS(K$5:K4603)</f>
        <v>4599</v>
      </c>
      <c r="M4603" s="388" t="str">
        <f>IF(_xlfn.IFNA(VLOOKUP(I4603,$AG$3:$AH$83,2,FALSE),"")='11.1'!$D$5,TXM!L4603,"")</f>
        <v/>
      </c>
      <c r="N4603" t="str">
        <f>IFERROR(SMALL($M$5:$M$9000,ROWS($M$5:M4603)),"")</f>
        <v/>
      </c>
      <c r="P4603" t="s">
        <v>1639</v>
      </c>
      <c r="S4603" s="388">
        <f>ROWS(R$5:R4603)</f>
        <v>4599</v>
      </c>
      <c r="T4603" s="388" t="str">
        <f>IF(_xlfn.IFNA(VLOOKUP(P4603,$AG$3:$AH$83,2,FALSE),"")='11.1'!$D$5,TXM!S4603,"")</f>
        <v/>
      </c>
      <c r="U4603" t="str">
        <f>IFERROR(SMALL($T$5:$T$9000,ROWS($T$5:T4603)),"")</f>
        <v/>
      </c>
    </row>
    <row r="4604" spans="1:21" ht="14.4" customHeight="1" x14ac:dyDescent="0.3">
      <c r="A4604" t="s">
        <v>1639</v>
      </c>
      <c r="D4604" s="388">
        <f>ROWS(C$5:C4604)</f>
        <v>4600</v>
      </c>
      <c r="E4604" s="388" t="str">
        <f>IF(_xlfn.IFNA(VLOOKUP(A4604,$AG$3:$AH$83,2,FALSE),"")='11.1'!$D$5,TXM!D4604,"")</f>
        <v/>
      </c>
      <c r="F4604" t="str">
        <f>IFERROR(SMALL($E$5:$E$9000,ROWS($E$5:E4604)),"")</f>
        <v/>
      </c>
      <c r="I4604" s="371" t="s">
        <v>696</v>
      </c>
      <c r="J4604" t="s">
        <v>94</v>
      </c>
      <c r="K4604" s="372">
        <v>922</v>
      </c>
      <c r="L4604" s="388">
        <f>ROWS(K$5:K4604)</f>
        <v>4600</v>
      </c>
      <c r="M4604" s="388" t="str">
        <f>IF(_xlfn.IFNA(VLOOKUP(I4604,$AG$3:$AH$83,2,FALSE),"")='11.1'!$D$5,TXM!L4604,"")</f>
        <v/>
      </c>
      <c r="N4604" t="str">
        <f>IFERROR(SMALL($M$5:$M$9000,ROWS($M$5:M4604)),"")</f>
        <v/>
      </c>
      <c r="P4604" t="s">
        <v>1639</v>
      </c>
      <c r="S4604" s="388">
        <f>ROWS(R$5:R4604)</f>
        <v>4600</v>
      </c>
      <c r="T4604" s="388" t="str">
        <f>IF(_xlfn.IFNA(VLOOKUP(P4604,$AG$3:$AH$83,2,FALSE),"")='11.1'!$D$5,TXM!S4604,"")</f>
        <v/>
      </c>
      <c r="U4604" t="str">
        <f>IFERROR(SMALL($T$5:$T$9000,ROWS($T$5:T4604)),"")</f>
        <v/>
      </c>
    </row>
    <row r="4605" spans="1:21" ht="14.4" customHeight="1" x14ac:dyDescent="0.3">
      <c r="A4605" t="s">
        <v>1639</v>
      </c>
      <c r="D4605" s="388">
        <f>ROWS(C$5:C4605)</f>
        <v>4601</v>
      </c>
      <c r="E4605" s="388" t="str">
        <f>IF(_xlfn.IFNA(VLOOKUP(A4605,$AG$3:$AH$83,2,FALSE),"")='11.1'!$D$5,TXM!D4605,"")</f>
        <v/>
      </c>
      <c r="F4605" t="str">
        <f>IFERROR(SMALL($E$5:$E$9000,ROWS($E$5:E4605)),"")</f>
        <v/>
      </c>
      <c r="I4605" s="371" t="s">
        <v>696</v>
      </c>
      <c r="J4605" t="s">
        <v>1318</v>
      </c>
      <c r="K4605" s="372">
        <v>540</v>
      </c>
      <c r="L4605" s="388">
        <f>ROWS(K$5:K4605)</f>
        <v>4601</v>
      </c>
      <c r="M4605" s="388" t="str">
        <f>IF(_xlfn.IFNA(VLOOKUP(I4605,$AG$3:$AH$83,2,FALSE),"")='11.1'!$D$5,TXM!L4605,"")</f>
        <v/>
      </c>
      <c r="N4605" t="str">
        <f>IFERROR(SMALL($M$5:$M$9000,ROWS($M$5:M4605)),"")</f>
        <v/>
      </c>
      <c r="P4605" t="s">
        <v>1639</v>
      </c>
      <c r="S4605" s="388">
        <f>ROWS(R$5:R4605)</f>
        <v>4601</v>
      </c>
      <c r="T4605" s="388" t="str">
        <f>IF(_xlfn.IFNA(VLOOKUP(P4605,$AG$3:$AH$83,2,FALSE),"")='11.1'!$D$5,TXM!S4605,"")</f>
        <v/>
      </c>
      <c r="U4605" t="str">
        <f>IFERROR(SMALL($T$5:$T$9000,ROWS($T$5:T4605)),"")</f>
        <v/>
      </c>
    </row>
    <row r="4606" spans="1:21" ht="14.4" customHeight="1" x14ac:dyDescent="0.3">
      <c r="A4606" t="s">
        <v>1639</v>
      </c>
      <c r="D4606" s="388">
        <f>ROWS(C$5:C4606)</f>
        <v>4602</v>
      </c>
      <c r="E4606" s="388" t="str">
        <f>IF(_xlfn.IFNA(VLOOKUP(A4606,$AG$3:$AH$83,2,FALSE),"")='11.1'!$D$5,TXM!D4606,"")</f>
        <v/>
      </c>
      <c r="F4606" t="str">
        <f>IFERROR(SMALL($E$5:$E$9000,ROWS($E$5:E4606)),"")</f>
        <v/>
      </c>
      <c r="I4606" s="371" t="s">
        <v>696</v>
      </c>
      <c r="J4606" t="s">
        <v>865</v>
      </c>
      <c r="K4606" s="372">
        <v>6</v>
      </c>
      <c r="L4606" s="388">
        <f>ROWS(K$5:K4606)</f>
        <v>4602</v>
      </c>
      <c r="M4606" s="388" t="str">
        <f>IF(_xlfn.IFNA(VLOOKUP(I4606,$AG$3:$AH$83,2,FALSE),"")='11.1'!$D$5,TXM!L4606,"")</f>
        <v/>
      </c>
      <c r="N4606" t="str">
        <f>IFERROR(SMALL($M$5:$M$9000,ROWS($M$5:M4606)),"")</f>
        <v/>
      </c>
      <c r="P4606" t="s">
        <v>1639</v>
      </c>
      <c r="S4606" s="388">
        <f>ROWS(R$5:R4606)</f>
        <v>4602</v>
      </c>
      <c r="T4606" s="388" t="str">
        <f>IF(_xlfn.IFNA(VLOOKUP(P4606,$AG$3:$AH$83,2,FALSE),"")='11.1'!$D$5,TXM!S4606,"")</f>
        <v/>
      </c>
      <c r="U4606" t="str">
        <f>IFERROR(SMALL($T$5:$T$9000,ROWS($T$5:T4606)),"")</f>
        <v/>
      </c>
    </row>
    <row r="4607" spans="1:21" ht="14.4" customHeight="1" x14ac:dyDescent="0.3">
      <c r="A4607" t="s">
        <v>1639</v>
      </c>
      <c r="D4607" s="388">
        <f>ROWS(C$5:C4607)</f>
        <v>4603</v>
      </c>
      <c r="E4607" s="388" t="str">
        <f>IF(_xlfn.IFNA(VLOOKUP(A4607,$AG$3:$AH$83,2,FALSE),"")='11.1'!$D$5,TXM!D4607,"")</f>
        <v/>
      </c>
      <c r="F4607" t="str">
        <f>IFERROR(SMALL($E$5:$E$9000,ROWS($E$5:E4607)),"")</f>
        <v/>
      </c>
      <c r="I4607" s="371" t="s">
        <v>696</v>
      </c>
      <c r="J4607" t="s">
        <v>1240</v>
      </c>
      <c r="K4607" s="372">
        <v>0</v>
      </c>
      <c r="L4607" s="388">
        <f>ROWS(K$5:K4607)</f>
        <v>4603</v>
      </c>
      <c r="M4607" s="388" t="str">
        <f>IF(_xlfn.IFNA(VLOOKUP(I4607,$AG$3:$AH$83,2,FALSE),"")='11.1'!$D$5,TXM!L4607,"")</f>
        <v/>
      </c>
      <c r="N4607" t="str">
        <f>IFERROR(SMALL($M$5:$M$9000,ROWS($M$5:M4607)),"")</f>
        <v/>
      </c>
      <c r="P4607" t="s">
        <v>1639</v>
      </c>
      <c r="S4607" s="388">
        <f>ROWS(R$5:R4607)</f>
        <v>4603</v>
      </c>
      <c r="T4607" s="388" t="str">
        <f>IF(_xlfn.IFNA(VLOOKUP(P4607,$AG$3:$AH$83,2,FALSE),"")='11.1'!$D$5,TXM!S4607,"")</f>
        <v/>
      </c>
      <c r="U4607" t="str">
        <f>IFERROR(SMALL($T$5:$T$9000,ROWS($T$5:T4607)),"")</f>
        <v/>
      </c>
    </row>
    <row r="4608" spans="1:21" ht="14.4" customHeight="1" x14ac:dyDescent="0.3">
      <c r="A4608" t="s">
        <v>1639</v>
      </c>
      <c r="D4608" s="388">
        <f>ROWS(C$5:C4608)</f>
        <v>4604</v>
      </c>
      <c r="E4608" s="388" t="str">
        <f>IF(_xlfn.IFNA(VLOOKUP(A4608,$AG$3:$AH$83,2,FALSE),"")='11.1'!$D$5,TXM!D4608,"")</f>
        <v/>
      </c>
      <c r="F4608" t="str">
        <f>IFERROR(SMALL($E$5:$E$9000,ROWS($E$5:E4608)),"")</f>
        <v/>
      </c>
      <c r="I4608" s="371" t="s">
        <v>152</v>
      </c>
      <c r="J4608" t="s">
        <v>845</v>
      </c>
      <c r="K4608" s="372">
        <v>6137946242</v>
      </c>
      <c r="L4608" s="388">
        <f>ROWS(K$5:K4608)</f>
        <v>4604</v>
      </c>
      <c r="M4608" s="388" t="str">
        <f>IF(_xlfn.IFNA(VLOOKUP(I4608,$AG$3:$AH$83,2,FALSE),"")='11.1'!$D$5,TXM!L4608,"")</f>
        <v/>
      </c>
      <c r="N4608" t="str">
        <f>IFERROR(SMALL($M$5:$M$9000,ROWS($M$5:M4608)),"")</f>
        <v/>
      </c>
      <c r="P4608" t="s">
        <v>1639</v>
      </c>
      <c r="S4608" s="388">
        <f>ROWS(R$5:R4608)</f>
        <v>4604</v>
      </c>
      <c r="T4608" s="388" t="str">
        <f>IF(_xlfn.IFNA(VLOOKUP(P4608,$AG$3:$AH$83,2,FALSE),"")='11.1'!$D$5,TXM!S4608,"")</f>
        <v/>
      </c>
      <c r="U4608" t="str">
        <f>IFERROR(SMALL($T$5:$T$9000,ROWS($T$5:T4608)),"")</f>
        <v/>
      </c>
    </row>
    <row r="4609" spans="1:21" ht="14.4" customHeight="1" x14ac:dyDescent="0.3">
      <c r="A4609" t="s">
        <v>1639</v>
      </c>
      <c r="D4609" s="388">
        <f>ROWS(C$5:C4609)</f>
        <v>4605</v>
      </c>
      <c r="E4609" s="388" t="str">
        <f>IF(_xlfn.IFNA(VLOOKUP(A4609,$AG$3:$AH$83,2,FALSE),"")='11.1'!$D$5,TXM!D4609,"")</f>
        <v/>
      </c>
      <c r="F4609" t="str">
        <f>IFERROR(SMALL($E$5:$E$9000,ROWS($E$5:E4609)),"")</f>
        <v/>
      </c>
      <c r="I4609" s="371" t="s">
        <v>152</v>
      </c>
      <c r="J4609" t="s">
        <v>1001</v>
      </c>
      <c r="K4609" s="372">
        <v>13956901</v>
      </c>
      <c r="L4609" s="388">
        <f>ROWS(K$5:K4609)</f>
        <v>4605</v>
      </c>
      <c r="M4609" s="388" t="str">
        <f>IF(_xlfn.IFNA(VLOOKUP(I4609,$AG$3:$AH$83,2,FALSE),"")='11.1'!$D$5,TXM!L4609,"")</f>
        <v/>
      </c>
      <c r="N4609" t="str">
        <f>IFERROR(SMALL($M$5:$M$9000,ROWS($M$5:M4609)),"")</f>
        <v/>
      </c>
      <c r="P4609" t="s">
        <v>1639</v>
      </c>
      <c r="S4609" s="388">
        <f>ROWS(R$5:R4609)</f>
        <v>4605</v>
      </c>
      <c r="T4609" s="388" t="str">
        <f>IF(_xlfn.IFNA(VLOOKUP(P4609,$AG$3:$AH$83,2,FALSE),"")='11.1'!$D$5,TXM!S4609,"")</f>
        <v/>
      </c>
      <c r="U4609" t="str">
        <f>IFERROR(SMALL($T$5:$T$9000,ROWS($T$5:T4609)),"")</f>
        <v/>
      </c>
    </row>
    <row r="4610" spans="1:21" ht="14.4" customHeight="1" x14ac:dyDescent="0.3">
      <c r="A4610" t="s">
        <v>1639</v>
      </c>
      <c r="D4610" s="388">
        <f>ROWS(C$5:C4610)</f>
        <v>4606</v>
      </c>
      <c r="E4610" s="388" t="str">
        <f>IF(_xlfn.IFNA(VLOOKUP(A4610,$AG$3:$AH$83,2,FALSE),"")='11.1'!$D$5,TXM!D4610,"")</f>
        <v/>
      </c>
      <c r="F4610" t="str">
        <f>IFERROR(SMALL($E$5:$E$9000,ROWS($E$5:E4610)),"")</f>
        <v/>
      </c>
      <c r="I4610" s="371" t="s">
        <v>152</v>
      </c>
      <c r="J4610" t="s">
        <v>849</v>
      </c>
      <c r="K4610" s="372">
        <v>5295688</v>
      </c>
      <c r="L4610" s="388">
        <f>ROWS(K$5:K4610)</f>
        <v>4606</v>
      </c>
      <c r="M4610" s="388" t="str">
        <f>IF(_xlfn.IFNA(VLOOKUP(I4610,$AG$3:$AH$83,2,FALSE),"")='11.1'!$D$5,TXM!L4610,"")</f>
        <v/>
      </c>
      <c r="N4610" t="str">
        <f>IFERROR(SMALL($M$5:$M$9000,ROWS($M$5:M4610)),"")</f>
        <v/>
      </c>
      <c r="P4610" t="s">
        <v>1639</v>
      </c>
      <c r="S4610" s="388">
        <f>ROWS(R$5:R4610)</f>
        <v>4606</v>
      </c>
      <c r="T4610" s="388" t="str">
        <f>IF(_xlfn.IFNA(VLOOKUP(P4610,$AG$3:$AH$83,2,FALSE),"")='11.1'!$D$5,TXM!S4610,"")</f>
        <v/>
      </c>
      <c r="U4610" t="str">
        <f>IFERROR(SMALL($T$5:$T$9000,ROWS($T$5:T4610)),"")</f>
        <v/>
      </c>
    </row>
    <row r="4611" spans="1:21" ht="14.4" customHeight="1" x14ac:dyDescent="0.3">
      <c r="A4611" t="s">
        <v>1639</v>
      </c>
      <c r="D4611" s="388">
        <f>ROWS(C$5:C4611)</f>
        <v>4607</v>
      </c>
      <c r="E4611" s="388" t="str">
        <f>IF(_xlfn.IFNA(VLOOKUP(A4611,$AG$3:$AH$83,2,FALSE),"")='11.1'!$D$5,TXM!D4611,"")</f>
        <v/>
      </c>
      <c r="F4611" t="str">
        <f>IFERROR(SMALL($E$5:$E$9000,ROWS($E$5:E4611)),"")</f>
        <v/>
      </c>
      <c r="I4611" s="371" t="s">
        <v>152</v>
      </c>
      <c r="J4611" t="s">
        <v>171</v>
      </c>
      <c r="K4611" s="372">
        <v>220200</v>
      </c>
      <c r="L4611" s="388">
        <f>ROWS(K$5:K4611)</f>
        <v>4607</v>
      </c>
      <c r="M4611" s="388" t="str">
        <f>IF(_xlfn.IFNA(VLOOKUP(I4611,$AG$3:$AH$83,2,FALSE),"")='11.1'!$D$5,TXM!L4611,"")</f>
        <v/>
      </c>
      <c r="N4611" t="str">
        <f>IFERROR(SMALL($M$5:$M$9000,ROWS($M$5:M4611)),"")</f>
        <v/>
      </c>
      <c r="P4611" t="s">
        <v>1639</v>
      </c>
      <c r="S4611" s="388">
        <f>ROWS(R$5:R4611)</f>
        <v>4607</v>
      </c>
      <c r="T4611" s="388" t="str">
        <f>IF(_xlfn.IFNA(VLOOKUP(P4611,$AG$3:$AH$83,2,FALSE),"")='11.1'!$D$5,TXM!S4611,"")</f>
        <v/>
      </c>
      <c r="U4611" t="str">
        <f>IFERROR(SMALL($T$5:$T$9000,ROWS($T$5:T4611)),"")</f>
        <v/>
      </c>
    </row>
    <row r="4612" spans="1:21" ht="14.4" customHeight="1" x14ac:dyDescent="0.3">
      <c r="A4612" t="s">
        <v>1639</v>
      </c>
      <c r="D4612" s="388">
        <f>ROWS(C$5:C4612)</f>
        <v>4608</v>
      </c>
      <c r="E4612" s="388" t="str">
        <f>IF(_xlfn.IFNA(VLOOKUP(A4612,$AG$3:$AH$83,2,FALSE),"")='11.1'!$D$5,TXM!D4612,"")</f>
        <v/>
      </c>
      <c r="F4612" t="str">
        <f>IFERROR(SMALL($E$5:$E$9000,ROWS($E$5:E4612)),"")</f>
        <v/>
      </c>
      <c r="I4612" s="371" t="s">
        <v>152</v>
      </c>
      <c r="J4612" t="s">
        <v>96</v>
      </c>
      <c r="K4612" s="372">
        <v>198000</v>
      </c>
      <c r="L4612" s="388">
        <f>ROWS(K$5:K4612)</f>
        <v>4608</v>
      </c>
      <c r="M4612" s="388" t="str">
        <f>IF(_xlfn.IFNA(VLOOKUP(I4612,$AG$3:$AH$83,2,FALSE),"")='11.1'!$D$5,TXM!L4612,"")</f>
        <v/>
      </c>
      <c r="N4612" t="str">
        <f>IFERROR(SMALL($M$5:$M$9000,ROWS($M$5:M4612)),"")</f>
        <v/>
      </c>
      <c r="P4612" t="s">
        <v>1639</v>
      </c>
      <c r="S4612" s="388">
        <f>ROWS(R$5:R4612)</f>
        <v>4608</v>
      </c>
      <c r="T4612" s="388" t="str">
        <f>IF(_xlfn.IFNA(VLOOKUP(P4612,$AG$3:$AH$83,2,FALSE),"")='11.1'!$D$5,TXM!S4612,"")</f>
        <v/>
      </c>
      <c r="U4612" t="str">
        <f>IFERROR(SMALL($T$5:$T$9000,ROWS($T$5:T4612)),"")</f>
        <v/>
      </c>
    </row>
    <row r="4613" spans="1:21" ht="14.4" customHeight="1" x14ac:dyDescent="0.3">
      <c r="A4613" t="s">
        <v>1639</v>
      </c>
      <c r="D4613" s="388">
        <f>ROWS(C$5:C4613)</f>
        <v>4609</v>
      </c>
      <c r="E4613" s="388" t="str">
        <f>IF(_xlfn.IFNA(VLOOKUP(A4613,$AG$3:$AH$83,2,FALSE),"")='11.1'!$D$5,TXM!D4613,"")</f>
        <v/>
      </c>
      <c r="F4613" t="str">
        <f>IFERROR(SMALL($E$5:$E$9000,ROWS($E$5:E4613)),"")</f>
        <v/>
      </c>
      <c r="I4613" s="371" t="s">
        <v>152</v>
      </c>
      <c r="J4613" t="s">
        <v>863</v>
      </c>
      <c r="K4613" s="372">
        <v>43191</v>
      </c>
      <c r="L4613" s="388">
        <f>ROWS(K$5:K4613)</f>
        <v>4609</v>
      </c>
      <c r="M4613" s="388" t="str">
        <f>IF(_xlfn.IFNA(VLOOKUP(I4613,$AG$3:$AH$83,2,FALSE),"")='11.1'!$D$5,TXM!L4613,"")</f>
        <v/>
      </c>
      <c r="N4613" t="str">
        <f>IFERROR(SMALL($M$5:$M$9000,ROWS($M$5:M4613)),"")</f>
        <v/>
      </c>
      <c r="P4613" t="s">
        <v>1639</v>
      </c>
      <c r="S4613" s="388">
        <f>ROWS(R$5:R4613)</f>
        <v>4609</v>
      </c>
      <c r="T4613" s="388" t="str">
        <f>IF(_xlfn.IFNA(VLOOKUP(P4613,$AG$3:$AH$83,2,FALSE),"")='11.1'!$D$5,TXM!S4613,"")</f>
        <v/>
      </c>
      <c r="U4613" t="str">
        <f>IFERROR(SMALL($T$5:$T$9000,ROWS($T$5:T4613)),"")</f>
        <v/>
      </c>
    </row>
    <row r="4614" spans="1:21" ht="14.4" customHeight="1" x14ac:dyDescent="0.3">
      <c r="A4614" t="s">
        <v>1639</v>
      </c>
      <c r="D4614" s="388">
        <f>ROWS(C$5:C4614)</f>
        <v>4610</v>
      </c>
      <c r="E4614" s="388" t="str">
        <f>IF(_xlfn.IFNA(VLOOKUP(A4614,$AG$3:$AH$83,2,FALSE),"")='11.1'!$D$5,TXM!D4614,"")</f>
        <v/>
      </c>
      <c r="F4614" t="str">
        <f>IFERROR(SMALL($E$5:$E$9000,ROWS($E$5:E4614)),"")</f>
        <v/>
      </c>
      <c r="I4614" s="371" t="s">
        <v>152</v>
      </c>
      <c r="J4614" t="s">
        <v>1240</v>
      </c>
      <c r="K4614" s="372">
        <v>139</v>
      </c>
      <c r="L4614" s="388">
        <f>ROWS(K$5:K4614)</f>
        <v>4610</v>
      </c>
      <c r="M4614" s="388" t="str">
        <f>IF(_xlfn.IFNA(VLOOKUP(I4614,$AG$3:$AH$83,2,FALSE),"")='11.1'!$D$5,TXM!L4614,"")</f>
        <v/>
      </c>
      <c r="N4614" t="str">
        <f>IFERROR(SMALL($M$5:$M$9000,ROWS($M$5:M4614)),"")</f>
        <v/>
      </c>
      <c r="P4614" t="s">
        <v>1639</v>
      </c>
      <c r="S4614" s="388">
        <f>ROWS(R$5:R4614)</f>
        <v>4610</v>
      </c>
      <c r="T4614" s="388" t="str">
        <f>IF(_xlfn.IFNA(VLOOKUP(P4614,$AG$3:$AH$83,2,FALSE),"")='11.1'!$D$5,TXM!S4614,"")</f>
        <v/>
      </c>
      <c r="U4614" t="str">
        <f>IFERROR(SMALL($T$5:$T$9000,ROWS($T$5:T4614)),"")</f>
        <v/>
      </c>
    </row>
    <row r="4615" spans="1:21" ht="14.4" customHeight="1" x14ac:dyDescent="0.3">
      <c r="A4615" t="s">
        <v>1639</v>
      </c>
      <c r="D4615" s="388">
        <f>ROWS(C$5:C4615)</f>
        <v>4611</v>
      </c>
      <c r="E4615" s="388" t="str">
        <f>IF(_xlfn.IFNA(VLOOKUP(A4615,$AG$3:$AH$83,2,FALSE),"")='11.1'!$D$5,TXM!D4615,"")</f>
        <v/>
      </c>
      <c r="F4615" t="str">
        <f>IFERROR(SMALL($E$5:$E$9000,ROWS($E$5:E4615)),"")</f>
        <v/>
      </c>
      <c r="I4615" s="371" t="s">
        <v>196</v>
      </c>
      <c r="J4615" t="s">
        <v>839</v>
      </c>
      <c r="K4615" s="372">
        <v>1380749267</v>
      </c>
      <c r="L4615" s="388">
        <f>ROWS(K$5:K4615)</f>
        <v>4611</v>
      </c>
      <c r="M4615" s="388" t="str">
        <f>IF(_xlfn.IFNA(VLOOKUP(I4615,$AG$3:$AH$83,2,FALSE),"")='11.1'!$D$5,TXM!L4615,"")</f>
        <v/>
      </c>
      <c r="N4615" t="str">
        <f>IFERROR(SMALL($M$5:$M$9000,ROWS($M$5:M4615)),"")</f>
        <v/>
      </c>
      <c r="P4615" t="s">
        <v>1639</v>
      </c>
      <c r="S4615" s="388">
        <f>ROWS(R$5:R4615)</f>
        <v>4611</v>
      </c>
      <c r="T4615" s="388" t="str">
        <f>IF(_xlfn.IFNA(VLOOKUP(P4615,$AG$3:$AH$83,2,FALSE),"")='11.1'!$D$5,TXM!S4615,"")</f>
        <v/>
      </c>
      <c r="U4615" t="str">
        <f>IFERROR(SMALL($T$5:$T$9000,ROWS($T$5:T4615)),"")</f>
        <v/>
      </c>
    </row>
    <row r="4616" spans="1:21" ht="14.4" customHeight="1" x14ac:dyDescent="0.3">
      <c r="A4616" t="s">
        <v>1639</v>
      </c>
      <c r="D4616" s="388">
        <f>ROWS(C$5:C4616)</f>
        <v>4612</v>
      </c>
      <c r="E4616" s="388" t="str">
        <f>IF(_xlfn.IFNA(VLOOKUP(A4616,$AG$3:$AH$83,2,FALSE),"")='11.1'!$D$5,TXM!D4616,"")</f>
        <v/>
      </c>
      <c r="F4616" t="str">
        <f>IFERROR(SMALL($E$5:$E$9000,ROWS($E$5:E4616)),"")</f>
        <v/>
      </c>
      <c r="I4616" s="371" t="s">
        <v>196</v>
      </c>
      <c r="J4616" t="s">
        <v>95</v>
      </c>
      <c r="K4616" s="372">
        <v>989393711</v>
      </c>
      <c r="L4616" s="388">
        <f>ROWS(K$5:K4616)</f>
        <v>4612</v>
      </c>
      <c r="M4616" s="388" t="str">
        <f>IF(_xlfn.IFNA(VLOOKUP(I4616,$AG$3:$AH$83,2,FALSE),"")='11.1'!$D$5,TXM!L4616,"")</f>
        <v/>
      </c>
      <c r="N4616" t="str">
        <f>IFERROR(SMALL($M$5:$M$9000,ROWS($M$5:M4616)),"")</f>
        <v/>
      </c>
      <c r="P4616" t="s">
        <v>1639</v>
      </c>
      <c r="S4616" s="388">
        <f>ROWS(R$5:R4616)</f>
        <v>4612</v>
      </c>
      <c r="T4616" s="388" t="str">
        <f>IF(_xlfn.IFNA(VLOOKUP(P4616,$AG$3:$AH$83,2,FALSE),"")='11.1'!$D$5,TXM!S4616,"")</f>
        <v/>
      </c>
      <c r="U4616" t="str">
        <f>IFERROR(SMALL($T$5:$T$9000,ROWS($T$5:T4616)),"")</f>
        <v/>
      </c>
    </row>
    <row r="4617" spans="1:21" ht="14.4" customHeight="1" x14ac:dyDescent="0.3">
      <c r="A4617" t="s">
        <v>1639</v>
      </c>
      <c r="D4617" s="388">
        <f>ROWS(C$5:C4617)</f>
        <v>4613</v>
      </c>
      <c r="E4617" s="388" t="str">
        <f>IF(_xlfn.IFNA(VLOOKUP(A4617,$AG$3:$AH$83,2,FALSE),"")='11.1'!$D$5,TXM!D4617,"")</f>
        <v/>
      </c>
      <c r="F4617" t="str">
        <f>IFERROR(SMALL($E$5:$E$9000,ROWS($E$5:E4617)),"")</f>
        <v/>
      </c>
      <c r="I4617" s="371" t="s">
        <v>196</v>
      </c>
      <c r="J4617" t="s">
        <v>867</v>
      </c>
      <c r="K4617" s="372">
        <v>360889482</v>
      </c>
      <c r="L4617" s="388">
        <f>ROWS(K$5:K4617)</f>
        <v>4613</v>
      </c>
      <c r="M4617" s="388" t="str">
        <f>IF(_xlfn.IFNA(VLOOKUP(I4617,$AG$3:$AH$83,2,FALSE),"")='11.1'!$D$5,TXM!L4617,"")</f>
        <v/>
      </c>
      <c r="N4617" t="str">
        <f>IFERROR(SMALL($M$5:$M$9000,ROWS($M$5:M4617)),"")</f>
        <v/>
      </c>
      <c r="P4617" t="s">
        <v>1639</v>
      </c>
      <c r="S4617" s="388">
        <f>ROWS(R$5:R4617)</f>
        <v>4613</v>
      </c>
      <c r="T4617" s="388" t="str">
        <f>IF(_xlfn.IFNA(VLOOKUP(P4617,$AG$3:$AH$83,2,FALSE),"")='11.1'!$D$5,TXM!S4617,"")</f>
        <v/>
      </c>
      <c r="U4617" t="str">
        <f>IFERROR(SMALL($T$5:$T$9000,ROWS($T$5:T4617)),"")</f>
        <v/>
      </c>
    </row>
    <row r="4618" spans="1:21" ht="14.4" customHeight="1" x14ac:dyDescent="0.3">
      <c r="A4618" t="s">
        <v>1639</v>
      </c>
      <c r="D4618" s="388">
        <f>ROWS(C$5:C4618)</f>
        <v>4614</v>
      </c>
      <c r="E4618" s="388" t="str">
        <f>IF(_xlfn.IFNA(VLOOKUP(A4618,$AG$3:$AH$83,2,FALSE),"")='11.1'!$D$5,TXM!D4618,"")</f>
        <v/>
      </c>
      <c r="F4618" t="str">
        <f>IFERROR(SMALL($E$5:$E$9000,ROWS($E$5:E4618)),"")</f>
        <v/>
      </c>
      <c r="I4618" s="371" t="s">
        <v>196</v>
      </c>
      <c r="J4618" t="s">
        <v>787</v>
      </c>
      <c r="K4618" s="372">
        <v>168466527</v>
      </c>
      <c r="L4618" s="388">
        <f>ROWS(K$5:K4618)</f>
        <v>4614</v>
      </c>
      <c r="M4618" s="388" t="str">
        <f>IF(_xlfn.IFNA(VLOOKUP(I4618,$AG$3:$AH$83,2,FALSE),"")='11.1'!$D$5,TXM!L4618,"")</f>
        <v/>
      </c>
      <c r="N4618" t="str">
        <f>IFERROR(SMALL($M$5:$M$9000,ROWS($M$5:M4618)),"")</f>
        <v/>
      </c>
      <c r="P4618" t="s">
        <v>1639</v>
      </c>
      <c r="S4618" s="388">
        <f>ROWS(R$5:R4618)</f>
        <v>4614</v>
      </c>
      <c r="T4618" s="388" t="str">
        <f>IF(_xlfn.IFNA(VLOOKUP(P4618,$AG$3:$AH$83,2,FALSE),"")='11.1'!$D$5,TXM!S4618,"")</f>
        <v/>
      </c>
      <c r="U4618" t="str">
        <f>IFERROR(SMALL($T$5:$T$9000,ROWS($T$5:T4618)),"")</f>
        <v/>
      </c>
    </row>
    <row r="4619" spans="1:21" ht="14.4" customHeight="1" x14ac:dyDescent="0.3">
      <c r="A4619" t="s">
        <v>1639</v>
      </c>
      <c r="D4619" s="388">
        <f>ROWS(C$5:C4619)</f>
        <v>4615</v>
      </c>
      <c r="E4619" s="388" t="str">
        <f>IF(_xlfn.IFNA(VLOOKUP(A4619,$AG$3:$AH$83,2,FALSE),"")='11.1'!$D$5,TXM!D4619,"")</f>
        <v/>
      </c>
      <c r="F4619" t="str">
        <f>IFERROR(SMALL($E$5:$E$9000,ROWS($E$5:E4619)),"")</f>
        <v/>
      </c>
      <c r="I4619" s="371" t="s">
        <v>196</v>
      </c>
      <c r="J4619" t="s">
        <v>781</v>
      </c>
      <c r="K4619" s="372">
        <v>115965021</v>
      </c>
      <c r="L4619" s="388">
        <f>ROWS(K$5:K4619)</f>
        <v>4615</v>
      </c>
      <c r="M4619" s="388" t="str">
        <f>IF(_xlfn.IFNA(VLOOKUP(I4619,$AG$3:$AH$83,2,FALSE),"")='11.1'!$D$5,TXM!L4619,"")</f>
        <v/>
      </c>
      <c r="N4619" t="str">
        <f>IFERROR(SMALL($M$5:$M$9000,ROWS($M$5:M4619)),"")</f>
        <v/>
      </c>
      <c r="P4619" t="s">
        <v>1639</v>
      </c>
      <c r="S4619" s="388">
        <f>ROWS(R$5:R4619)</f>
        <v>4615</v>
      </c>
      <c r="T4619" s="388" t="str">
        <f>IF(_xlfn.IFNA(VLOOKUP(P4619,$AG$3:$AH$83,2,FALSE),"")='11.1'!$D$5,TXM!S4619,"")</f>
        <v/>
      </c>
      <c r="U4619" t="str">
        <f>IFERROR(SMALL($T$5:$T$9000,ROWS($T$5:T4619)),"")</f>
        <v/>
      </c>
    </row>
    <row r="4620" spans="1:21" ht="14.4" customHeight="1" x14ac:dyDescent="0.3">
      <c r="A4620" t="s">
        <v>1639</v>
      </c>
      <c r="D4620" s="388">
        <f>ROWS(C$5:C4620)</f>
        <v>4616</v>
      </c>
      <c r="E4620" s="388" t="str">
        <f>IF(_xlfn.IFNA(VLOOKUP(A4620,$AG$3:$AH$83,2,FALSE),"")='11.1'!$D$5,TXM!D4620,"")</f>
        <v/>
      </c>
      <c r="F4620" t="str">
        <f>IFERROR(SMALL($E$5:$E$9000,ROWS($E$5:E4620)),"")</f>
        <v/>
      </c>
      <c r="I4620" s="371" t="s">
        <v>196</v>
      </c>
      <c r="J4620" t="s">
        <v>91</v>
      </c>
      <c r="K4620" s="372">
        <v>105537336</v>
      </c>
      <c r="L4620" s="388">
        <f>ROWS(K$5:K4620)</f>
        <v>4616</v>
      </c>
      <c r="M4620" s="388" t="str">
        <f>IF(_xlfn.IFNA(VLOOKUP(I4620,$AG$3:$AH$83,2,FALSE),"")='11.1'!$D$5,TXM!L4620,"")</f>
        <v/>
      </c>
      <c r="N4620" t="str">
        <f>IFERROR(SMALL($M$5:$M$9000,ROWS($M$5:M4620)),"")</f>
        <v/>
      </c>
      <c r="P4620" t="s">
        <v>1639</v>
      </c>
      <c r="S4620" s="388">
        <f>ROWS(R$5:R4620)</f>
        <v>4616</v>
      </c>
      <c r="T4620" s="388" t="str">
        <f>IF(_xlfn.IFNA(VLOOKUP(P4620,$AG$3:$AH$83,2,FALSE),"")='11.1'!$D$5,TXM!S4620,"")</f>
        <v/>
      </c>
      <c r="U4620" t="str">
        <f>IFERROR(SMALL($T$5:$T$9000,ROWS($T$5:T4620)),"")</f>
        <v/>
      </c>
    </row>
    <row r="4621" spans="1:21" ht="14.4" customHeight="1" x14ac:dyDescent="0.3">
      <c r="A4621" t="s">
        <v>1639</v>
      </c>
      <c r="D4621" s="388">
        <f>ROWS(C$5:C4621)</f>
        <v>4617</v>
      </c>
      <c r="E4621" s="388" t="str">
        <f>IF(_xlfn.IFNA(VLOOKUP(A4621,$AG$3:$AH$83,2,FALSE),"")='11.1'!$D$5,TXM!D4621,"")</f>
        <v/>
      </c>
      <c r="F4621" t="str">
        <f>IFERROR(SMALL($E$5:$E$9000,ROWS($E$5:E4621)),"")</f>
        <v/>
      </c>
      <c r="I4621" s="371" t="s">
        <v>196</v>
      </c>
      <c r="J4621" t="s">
        <v>863</v>
      </c>
      <c r="K4621" s="372">
        <v>92928534</v>
      </c>
      <c r="L4621" s="388">
        <f>ROWS(K$5:K4621)</f>
        <v>4617</v>
      </c>
      <c r="M4621" s="388" t="str">
        <f>IF(_xlfn.IFNA(VLOOKUP(I4621,$AG$3:$AH$83,2,FALSE),"")='11.1'!$D$5,TXM!L4621,"")</f>
        <v/>
      </c>
      <c r="N4621" t="str">
        <f>IFERROR(SMALL($M$5:$M$9000,ROWS($M$5:M4621)),"")</f>
        <v/>
      </c>
      <c r="P4621" t="s">
        <v>1639</v>
      </c>
      <c r="S4621" s="388">
        <f>ROWS(R$5:R4621)</f>
        <v>4617</v>
      </c>
      <c r="T4621" s="388" t="str">
        <f>IF(_xlfn.IFNA(VLOOKUP(P4621,$AG$3:$AH$83,2,FALSE),"")='11.1'!$D$5,TXM!S4621,"")</f>
        <v/>
      </c>
      <c r="U4621" t="str">
        <f>IFERROR(SMALL($T$5:$T$9000,ROWS($T$5:T4621)),"")</f>
        <v/>
      </c>
    </row>
    <row r="4622" spans="1:21" ht="14.4" customHeight="1" x14ac:dyDescent="0.3">
      <c r="A4622" t="s">
        <v>1639</v>
      </c>
      <c r="D4622" s="388">
        <f>ROWS(C$5:C4622)</f>
        <v>4618</v>
      </c>
      <c r="E4622" s="388" t="str">
        <f>IF(_xlfn.IFNA(VLOOKUP(A4622,$AG$3:$AH$83,2,FALSE),"")='11.1'!$D$5,TXM!D4622,"")</f>
        <v/>
      </c>
      <c r="F4622" t="str">
        <f>IFERROR(SMALL($E$5:$E$9000,ROWS($E$5:E4622)),"")</f>
        <v/>
      </c>
      <c r="I4622" s="371" t="s">
        <v>196</v>
      </c>
      <c r="J4622" t="s">
        <v>1441</v>
      </c>
      <c r="K4622" s="372">
        <v>57714257</v>
      </c>
      <c r="L4622" s="388">
        <f>ROWS(K$5:K4622)</f>
        <v>4618</v>
      </c>
      <c r="M4622" s="388" t="str">
        <f>IF(_xlfn.IFNA(VLOOKUP(I4622,$AG$3:$AH$83,2,FALSE),"")='11.1'!$D$5,TXM!L4622,"")</f>
        <v/>
      </c>
      <c r="N4622" t="str">
        <f>IFERROR(SMALL($M$5:$M$9000,ROWS($M$5:M4622)),"")</f>
        <v/>
      </c>
      <c r="P4622" t="s">
        <v>1639</v>
      </c>
      <c r="S4622" s="388">
        <f>ROWS(R$5:R4622)</f>
        <v>4618</v>
      </c>
      <c r="T4622" s="388" t="str">
        <f>IF(_xlfn.IFNA(VLOOKUP(P4622,$AG$3:$AH$83,2,FALSE),"")='11.1'!$D$5,TXM!S4622,"")</f>
        <v/>
      </c>
      <c r="U4622" t="str">
        <f>IFERROR(SMALL($T$5:$T$9000,ROWS($T$5:T4622)),"")</f>
        <v/>
      </c>
    </row>
    <row r="4623" spans="1:21" ht="14.4" customHeight="1" x14ac:dyDescent="0.3">
      <c r="A4623" t="s">
        <v>1639</v>
      </c>
      <c r="D4623" s="388">
        <f>ROWS(C$5:C4623)</f>
        <v>4619</v>
      </c>
      <c r="E4623" s="388" t="str">
        <f>IF(_xlfn.IFNA(VLOOKUP(A4623,$AG$3:$AH$83,2,FALSE),"")='11.1'!$D$5,TXM!D4623,"")</f>
        <v/>
      </c>
      <c r="F4623" t="str">
        <f>IFERROR(SMALL($E$5:$E$9000,ROWS($E$5:E4623)),"")</f>
        <v/>
      </c>
      <c r="I4623" s="371" t="s">
        <v>196</v>
      </c>
      <c r="J4623" t="s">
        <v>865</v>
      </c>
      <c r="K4623" s="372">
        <v>51983012</v>
      </c>
      <c r="L4623" s="388">
        <f>ROWS(K$5:K4623)</f>
        <v>4619</v>
      </c>
      <c r="M4623" s="388" t="str">
        <f>IF(_xlfn.IFNA(VLOOKUP(I4623,$AG$3:$AH$83,2,FALSE),"")='11.1'!$D$5,TXM!L4623,"")</f>
        <v/>
      </c>
      <c r="N4623" t="str">
        <f>IFERROR(SMALL($M$5:$M$9000,ROWS($M$5:M4623)),"")</f>
        <v/>
      </c>
      <c r="P4623" t="s">
        <v>1639</v>
      </c>
      <c r="S4623" s="388">
        <f>ROWS(R$5:R4623)</f>
        <v>4619</v>
      </c>
      <c r="T4623" s="388" t="str">
        <f>IF(_xlfn.IFNA(VLOOKUP(P4623,$AG$3:$AH$83,2,FALSE),"")='11.1'!$D$5,TXM!S4623,"")</f>
        <v/>
      </c>
      <c r="U4623" t="str">
        <f>IFERROR(SMALL($T$5:$T$9000,ROWS($T$5:T4623)),"")</f>
        <v/>
      </c>
    </row>
    <row r="4624" spans="1:21" ht="14.4" customHeight="1" x14ac:dyDescent="0.3">
      <c r="A4624" t="s">
        <v>1639</v>
      </c>
      <c r="D4624" s="388">
        <f>ROWS(C$5:C4624)</f>
        <v>4620</v>
      </c>
      <c r="E4624" s="388" t="str">
        <f>IF(_xlfn.IFNA(VLOOKUP(A4624,$AG$3:$AH$83,2,FALSE),"")='11.1'!$D$5,TXM!D4624,"")</f>
        <v/>
      </c>
      <c r="F4624" t="str">
        <f>IFERROR(SMALL($E$5:$E$9000,ROWS($E$5:E4624)),"")</f>
        <v/>
      </c>
      <c r="I4624" s="371" t="s">
        <v>196</v>
      </c>
      <c r="J4624" t="s">
        <v>783</v>
      </c>
      <c r="K4624" s="372">
        <v>51125747</v>
      </c>
      <c r="L4624" s="388">
        <f>ROWS(K$5:K4624)</f>
        <v>4620</v>
      </c>
      <c r="M4624" s="388" t="str">
        <f>IF(_xlfn.IFNA(VLOOKUP(I4624,$AG$3:$AH$83,2,FALSE),"")='11.1'!$D$5,TXM!L4624,"")</f>
        <v/>
      </c>
      <c r="N4624" t="str">
        <f>IFERROR(SMALL($M$5:$M$9000,ROWS($M$5:M4624)),"")</f>
        <v/>
      </c>
      <c r="P4624" t="s">
        <v>1639</v>
      </c>
      <c r="S4624" s="388">
        <f>ROWS(R$5:R4624)</f>
        <v>4620</v>
      </c>
      <c r="T4624" s="388" t="str">
        <f>IF(_xlfn.IFNA(VLOOKUP(P4624,$AG$3:$AH$83,2,FALSE),"")='11.1'!$D$5,TXM!S4624,"")</f>
        <v/>
      </c>
      <c r="U4624" t="str">
        <f>IFERROR(SMALL($T$5:$T$9000,ROWS($T$5:T4624)),"")</f>
        <v/>
      </c>
    </row>
    <row r="4625" spans="1:21" ht="14.4" customHeight="1" x14ac:dyDescent="0.3">
      <c r="A4625" t="s">
        <v>1639</v>
      </c>
      <c r="D4625" s="388">
        <f>ROWS(C$5:C4625)</f>
        <v>4621</v>
      </c>
      <c r="E4625" s="388" t="str">
        <f>IF(_xlfn.IFNA(VLOOKUP(A4625,$AG$3:$AH$83,2,FALSE),"")='11.1'!$D$5,TXM!D4625,"")</f>
        <v/>
      </c>
      <c r="F4625" t="str">
        <f>IFERROR(SMALL($E$5:$E$9000,ROWS($E$5:E4625)),"")</f>
        <v/>
      </c>
      <c r="I4625" s="371" t="s">
        <v>196</v>
      </c>
      <c r="J4625" t="s">
        <v>172</v>
      </c>
      <c r="K4625" s="372">
        <v>49392361</v>
      </c>
      <c r="L4625" s="388">
        <f>ROWS(K$5:K4625)</f>
        <v>4621</v>
      </c>
      <c r="M4625" s="388" t="str">
        <f>IF(_xlfn.IFNA(VLOOKUP(I4625,$AG$3:$AH$83,2,FALSE),"")='11.1'!$D$5,TXM!L4625,"")</f>
        <v/>
      </c>
      <c r="N4625" t="str">
        <f>IFERROR(SMALL($M$5:$M$9000,ROWS($M$5:M4625)),"")</f>
        <v/>
      </c>
      <c r="P4625" t="s">
        <v>1639</v>
      </c>
      <c r="S4625" s="388">
        <f>ROWS(R$5:R4625)</f>
        <v>4621</v>
      </c>
      <c r="T4625" s="388" t="str">
        <f>IF(_xlfn.IFNA(VLOOKUP(P4625,$AG$3:$AH$83,2,FALSE),"")='11.1'!$D$5,TXM!S4625,"")</f>
        <v/>
      </c>
      <c r="U4625" t="str">
        <f>IFERROR(SMALL($T$5:$T$9000,ROWS($T$5:T4625)),"")</f>
        <v/>
      </c>
    </row>
    <row r="4626" spans="1:21" ht="14.4" customHeight="1" x14ac:dyDescent="0.3">
      <c r="A4626" t="s">
        <v>1639</v>
      </c>
      <c r="D4626" s="388">
        <f>ROWS(C$5:C4626)</f>
        <v>4622</v>
      </c>
      <c r="E4626" s="388" t="str">
        <f>IF(_xlfn.IFNA(VLOOKUP(A4626,$AG$3:$AH$83,2,FALSE),"")='11.1'!$D$5,TXM!D4626,"")</f>
        <v/>
      </c>
      <c r="F4626" t="str">
        <f>IFERROR(SMALL($E$5:$E$9000,ROWS($E$5:E4626)),"")</f>
        <v/>
      </c>
      <c r="I4626" s="371" t="s">
        <v>196</v>
      </c>
      <c r="J4626" t="s">
        <v>99</v>
      </c>
      <c r="K4626" s="372">
        <v>47658779</v>
      </c>
      <c r="L4626" s="388">
        <f>ROWS(K$5:K4626)</f>
        <v>4622</v>
      </c>
      <c r="M4626" s="388" t="str">
        <f>IF(_xlfn.IFNA(VLOOKUP(I4626,$AG$3:$AH$83,2,FALSE),"")='11.1'!$D$5,TXM!L4626,"")</f>
        <v/>
      </c>
      <c r="N4626" t="str">
        <f>IFERROR(SMALL($M$5:$M$9000,ROWS($M$5:M4626)),"")</f>
        <v/>
      </c>
      <c r="P4626" t="s">
        <v>1639</v>
      </c>
      <c r="S4626" s="388">
        <f>ROWS(R$5:R4626)</f>
        <v>4622</v>
      </c>
      <c r="T4626" s="388" t="str">
        <f>IF(_xlfn.IFNA(VLOOKUP(P4626,$AG$3:$AH$83,2,FALSE),"")='11.1'!$D$5,TXM!S4626,"")</f>
        <v/>
      </c>
      <c r="U4626" t="str">
        <f>IFERROR(SMALL($T$5:$T$9000,ROWS($T$5:T4626)),"")</f>
        <v/>
      </c>
    </row>
    <row r="4627" spans="1:21" ht="14.4" customHeight="1" x14ac:dyDescent="0.3">
      <c r="A4627" t="s">
        <v>1639</v>
      </c>
      <c r="D4627" s="388">
        <f>ROWS(C$5:C4627)</f>
        <v>4623</v>
      </c>
      <c r="E4627" s="388" t="str">
        <f>IF(_xlfn.IFNA(VLOOKUP(A4627,$AG$3:$AH$83,2,FALSE),"")='11.1'!$D$5,TXM!D4627,"")</f>
        <v/>
      </c>
      <c r="F4627" t="str">
        <f>IFERROR(SMALL($E$5:$E$9000,ROWS($E$5:E4627)),"")</f>
        <v/>
      </c>
      <c r="I4627" s="371" t="s">
        <v>196</v>
      </c>
      <c r="J4627" t="s">
        <v>843</v>
      </c>
      <c r="K4627" s="372">
        <v>44720292</v>
      </c>
      <c r="L4627" s="388">
        <f>ROWS(K$5:K4627)</f>
        <v>4623</v>
      </c>
      <c r="M4627" s="388" t="str">
        <f>IF(_xlfn.IFNA(VLOOKUP(I4627,$AG$3:$AH$83,2,FALSE),"")='11.1'!$D$5,TXM!L4627,"")</f>
        <v/>
      </c>
      <c r="N4627" t="str">
        <f>IFERROR(SMALL($M$5:$M$9000,ROWS($M$5:M4627)),"")</f>
        <v/>
      </c>
      <c r="P4627" t="s">
        <v>1639</v>
      </c>
      <c r="S4627" s="388">
        <f>ROWS(R$5:R4627)</f>
        <v>4623</v>
      </c>
      <c r="T4627" s="388" t="str">
        <f>IF(_xlfn.IFNA(VLOOKUP(P4627,$AG$3:$AH$83,2,FALSE),"")='11.1'!$D$5,TXM!S4627,"")</f>
        <v/>
      </c>
      <c r="U4627" t="str">
        <f>IFERROR(SMALL($T$5:$T$9000,ROWS($T$5:T4627)),"")</f>
        <v/>
      </c>
    </row>
    <row r="4628" spans="1:21" ht="14.4" customHeight="1" x14ac:dyDescent="0.3">
      <c r="A4628" t="s">
        <v>1639</v>
      </c>
      <c r="D4628" s="388">
        <f>ROWS(C$5:C4628)</f>
        <v>4624</v>
      </c>
      <c r="E4628" s="388" t="str">
        <f>IF(_xlfn.IFNA(VLOOKUP(A4628,$AG$3:$AH$83,2,FALSE),"")='11.1'!$D$5,TXM!D4628,"")</f>
        <v/>
      </c>
      <c r="F4628" t="str">
        <f>IFERROR(SMALL($E$5:$E$9000,ROWS($E$5:E4628)),"")</f>
        <v/>
      </c>
      <c r="I4628" s="371" t="s">
        <v>196</v>
      </c>
      <c r="J4628" t="s">
        <v>773</v>
      </c>
      <c r="K4628" s="372">
        <v>40526245</v>
      </c>
      <c r="L4628" s="388">
        <f>ROWS(K$5:K4628)</f>
        <v>4624</v>
      </c>
      <c r="M4628" s="388" t="str">
        <f>IF(_xlfn.IFNA(VLOOKUP(I4628,$AG$3:$AH$83,2,FALSE),"")='11.1'!$D$5,TXM!L4628,"")</f>
        <v/>
      </c>
      <c r="N4628" t="str">
        <f>IFERROR(SMALL($M$5:$M$9000,ROWS($M$5:M4628)),"")</f>
        <v/>
      </c>
      <c r="P4628" t="s">
        <v>1639</v>
      </c>
      <c r="S4628" s="388">
        <f>ROWS(R$5:R4628)</f>
        <v>4624</v>
      </c>
      <c r="T4628" s="388" t="str">
        <f>IF(_xlfn.IFNA(VLOOKUP(P4628,$AG$3:$AH$83,2,FALSE),"")='11.1'!$D$5,TXM!S4628,"")</f>
        <v/>
      </c>
      <c r="U4628" t="str">
        <f>IFERROR(SMALL($T$5:$T$9000,ROWS($T$5:T4628)),"")</f>
        <v/>
      </c>
    </row>
    <row r="4629" spans="1:21" ht="14.4" customHeight="1" x14ac:dyDescent="0.3">
      <c r="A4629" t="s">
        <v>1639</v>
      </c>
      <c r="D4629" s="388">
        <f>ROWS(C$5:C4629)</f>
        <v>4625</v>
      </c>
      <c r="E4629" s="388" t="str">
        <f>IF(_xlfn.IFNA(VLOOKUP(A4629,$AG$3:$AH$83,2,FALSE),"")='11.1'!$D$5,TXM!D4629,"")</f>
        <v/>
      </c>
      <c r="F4629" t="str">
        <f>IFERROR(SMALL($E$5:$E$9000,ROWS($E$5:E4629)),"")</f>
        <v/>
      </c>
      <c r="I4629" s="371" t="s">
        <v>196</v>
      </c>
      <c r="J4629" t="s">
        <v>94</v>
      </c>
      <c r="K4629" s="372">
        <v>30381157</v>
      </c>
      <c r="L4629" s="388">
        <f>ROWS(K$5:K4629)</f>
        <v>4625</v>
      </c>
      <c r="M4629" s="388" t="str">
        <f>IF(_xlfn.IFNA(VLOOKUP(I4629,$AG$3:$AH$83,2,FALSE),"")='11.1'!$D$5,TXM!L4629,"")</f>
        <v/>
      </c>
      <c r="N4629" t="str">
        <f>IFERROR(SMALL($M$5:$M$9000,ROWS($M$5:M4629)),"")</f>
        <v/>
      </c>
      <c r="P4629" t="s">
        <v>1639</v>
      </c>
      <c r="S4629" s="388">
        <f>ROWS(R$5:R4629)</f>
        <v>4625</v>
      </c>
      <c r="T4629" s="388" t="str">
        <f>IF(_xlfn.IFNA(VLOOKUP(P4629,$AG$3:$AH$83,2,FALSE),"")='11.1'!$D$5,TXM!S4629,"")</f>
        <v/>
      </c>
      <c r="U4629" t="str">
        <f>IFERROR(SMALL($T$5:$T$9000,ROWS($T$5:T4629)),"")</f>
        <v/>
      </c>
    </row>
    <row r="4630" spans="1:21" ht="14.4" customHeight="1" x14ac:dyDescent="0.3">
      <c r="A4630" t="s">
        <v>1639</v>
      </c>
      <c r="D4630" s="388">
        <f>ROWS(C$5:C4630)</f>
        <v>4626</v>
      </c>
      <c r="E4630" s="388" t="str">
        <f>IF(_xlfn.IFNA(VLOOKUP(A4630,$AG$3:$AH$83,2,FALSE),"")='11.1'!$D$5,TXM!D4630,"")</f>
        <v/>
      </c>
      <c r="F4630" t="str">
        <f>IFERROR(SMALL($E$5:$E$9000,ROWS($E$5:E4630)),"")</f>
        <v/>
      </c>
      <c r="I4630" s="371" t="s">
        <v>196</v>
      </c>
      <c r="J4630" t="s">
        <v>1001</v>
      </c>
      <c r="K4630" s="372">
        <v>28031933</v>
      </c>
      <c r="L4630" s="388">
        <f>ROWS(K$5:K4630)</f>
        <v>4626</v>
      </c>
      <c r="M4630" s="388" t="str">
        <f>IF(_xlfn.IFNA(VLOOKUP(I4630,$AG$3:$AH$83,2,FALSE),"")='11.1'!$D$5,TXM!L4630,"")</f>
        <v/>
      </c>
      <c r="N4630" t="str">
        <f>IFERROR(SMALL($M$5:$M$9000,ROWS($M$5:M4630)),"")</f>
        <v/>
      </c>
      <c r="P4630" t="s">
        <v>1639</v>
      </c>
      <c r="S4630" s="388">
        <f>ROWS(R$5:R4630)</f>
        <v>4626</v>
      </c>
      <c r="T4630" s="388" t="str">
        <f>IF(_xlfn.IFNA(VLOOKUP(P4630,$AG$3:$AH$83,2,FALSE),"")='11.1'!$D$5,TXM!S4630,"")</f>
        <v/>
      </c>
      <c r="U4630" t="str">
        <f>IFERROR(SMALL($T$5:$T$9000,ROWS($T$5:T4630)),"")</f>
        <v/>
      </c>
    </row>
    <row r="4631" spans="1:21" ht="14.4" customHeight="1" x14ac:dyDescent="0.3">
      <c r="A4631" t="s">
        <v>1639</v>
      </c>
      <c r="D4631" s="388">
        <f>ROWS(C$5:C4631)</f>
        <v>4627</v>
      </c>
      <c r="E4631" s="388" t="str">
        <f>IF(_xlfn.IFNA(VLOOKUP(A4631,$AG$3:$AH$83,2,FALSE),"")='11.1'!$D$5,TXM!D4631,"")</f>
        <v/>
      </c>
      <c r="F4631" t="str">
        <f>IFERROR(SMALL($E$5:$E$9000,ROWS($E$5:E4631)),"")</f>
        <v/>
      </c>
      <c r="I4631" s="371" t="s">
        <v>196</v>
      </c>
      <c r="J4631" t="s">
        <v>841</v>
      </c>
      <c r="K4631" s="372">
        <v>25361824</v>
      </c>
      <c r="L4631" s="388">
        <f>ROWS(K$5:K4631)</f>
        <v>4627</v>
      </c>
      <c r="M4631" s="388" t="str">
        <f>IF(_xlfn.IFNA(VLOOKUP(I4631,$AG$3:$AH$83,2,FALSE),"")='11.1'!$D$5,TXM!L4631,"")</f>
        <v/>
      </c>
      <c r="N4631" t="str">
        <f>IFERROR(SMALL($M$5:$M$9000,ROWS($M$5:M4631)),"")</f>
        <v/>
      </c>
      <c r="P4631" t="s">
        <v>1639</v>
      </c>
      <c r="S4631" s="388">
        <f>ROWS(R$5:R4631)</f>
        <v>4627</v>
      </c>
      <c r="T4631" s="388" t="str">
        <f>IF(_xlfn.IFNA(VLOOKUP(P4631,$AG$3:$AH$83,2,FALSE),"")='11.1'!$D$5,TXM!S4631,"")</f>
        <v/>
      </c>
      <c r="U4631" t="str">
        <f>IFERROR(SMALL($T$5:$T$9000,ROWS($T$5:T4631)),"")</f>
        <v/>
      </c>
    </row>
    <row r="4632" spans="1:21" ht="14.4" customHeight="1" x14ac:dyDescent="0.3">
      <c r="A4632" t="s">
        <v>1639</v>
      </c>
      <c r="D4632" s="388">
        <f>ROWS(C$5:C4632)</f>
        <v>4628</v>
      </c>
      <c r="E4632" s="388" t="str">
        <f>IF(_xlfn.IFNA(VLOOKUP(A4632,$AG$3:$AH$83,2,FALSE),"")='11.1'!$D$5,TXM!D4632,"")</f>
        <v/>
      </c>
      <c r="F4632" t="str">
        <f>IFERROR(SMALL($E$5:$E$9000,ROWS($E$5:E4632)),"")</f>
        <v/>
      </c>
      <c r="I4632" s="371" t="s">
        <v>196</v>
      </c>
      <c r="J4632" t="s">
        <v>785</v>
      </c>
      <c r="K4632" s="372">
        <v>25284146</v>
      </c>
      <c r="L4632" s="388">
        <f>ROWS(K$5:K4632)</f>
        <v>4628</v>
      </c>
      <c r="M4632" s="388" t="str">
        <f>IF(_xlfn.IFNA(VLOOKUP(I4632,$AG$3:$AH$83,2,FALSE),"")='11.1'!$D$5,TXM!L4632,"")</f>
        <v/>
      </c>
      <c r="N4632" t="str">
        <f>IFERROR(SMALL($M$5:$M$9000,ROWS($M$5:M4632)),"")</f>
        <v/>
      </c>
      <c r="P4632" t="s">
        <v>1639</v>
      </c>
      <c r="S4632" s="388">
        <f>ROWS(R$5:R4632)</f>
        <v>4628</v>
      </c>
      <c r="T4632" s="388" t="str">
        <f>IF(_xlfn.IFNA(VLOOKUP(P4632,$AG$3:$AH$83,2,FALSE),"")='11.1'!$D$5,TXM!S4632,"")</f>
        <v/>
      </c>
      <c r="U4632" t="str">
        <f>IFERROR(SMALL($T$5:$T$9000,ROWS($T$5:T4632)),"")</f>
        <v/>
      </c>
    </row>
    <row r="4633" spans="1:21" ht="14.4" customHeight="1" x14ac:dyDescent="0.3">
      <c r="A4633" t="s">
        <v>1639</v>
      </c>
      <c r="D4633" s="388">
        <f>ROWS(C$5:C4633)</f>
        <v>4629</v>
      </c>
      <c r="E4633" s="388" t="str">
        <f>IF(_xlfn.IFNA(VLOOKUP(A4633,$AG$3:$AH$83,2,FALSE),"")='11.1'!$D$5,TXM!D4633,"")</f>
        <v/>
      </c>
      <c r="F4633" t="str">
        <f>IFERROR(SMALL($E$5:$E$9000,ROWS($E$5:E4633)),"")</f>
        <v/>
      </c>
      <c r="I4633" s="371" t="s">
        <v>196</v>
      </c>
      <c r="J4633" t="s">
        <v>107</v>
      </c>
      <c r="K4633" s="372">
        <v>24015372</v>
      </c>
      <c r="L4633" s="388">
        <f>ROWS(K$5:K4633)</f>
        <v>4629</v>
      </c>
      <c r="M4633" s="388" t="str">
        <f>IF(_xlfn.IFNA(VLOOKUP(I4633,$AG$3:$AH$83,2,FALSE),"")='11.1'!$D$5,TXM!L4633,"")</f>
        <v/>
      </c>
      <c r="N4633" t="str">
        <f>IFERROR(SMALL($M$5:$M$9000,ROWS($M$5:M4633)),"")</f>
        <v/>
      </c>
      <c r="P4633" t="s">
        <v>1639</v>
      </c>
      <c r="S4633" s="388">
        <f>ROWS(R$5:R4633)</f>
        <v>4629</v>
      </c>
      <c r="T4633" s="388" t="str">
        <f>IF(_xlfn.IFNA(VLOOKUP(P4633,$AG$3:$AH$83,2,FALSE),"")='11.1'!$D$5,TXM!S4633,"")</f>
        <v/>
      </c>
      <c r="U4633" t="str">
        <f>IFERROR(SMALL($T$5:$T$9000,ROWS($T$5:T4633)),"")</f>
        <v/>
      </c>
    </row>
    <row r="4634" spans="1:21" ht="14.4" customHeight="1" x14ac:dyDescent="0.3">
      <c r="A4634" t="s">
        <v>1639</v>
      </c>
      <c r="D4634" s="388">
        <f>ROWS(C$5:C4634)</f>
        <v>4630</v>
      </c>
      <c r="E4634" s="388" t="str">
        <f>IF(_xlfn.IFNA(VLOOKUP(A4634,$AG$3:$AH$83,2,FALSE),"")='11.1'!$D$5,TXM!D4634,"")</f>
        <v/>
      </c>
      <c r="F4634" t="str">
        <f>IFERROR(SMALL($E$5:$E$9000,ROWS($E$5:E4634)),"")</f>
        <v/>
      </c>
      <c r="I4634" s="371" t="s">
        <v>196</v>
      </c>
      <c r="J4634" t="s">
        <v>999</v>
      </c>
      <c r="K4634" s="372">
        <v>23829277</v>
      </c>
      <c r="L4634" s="388">
        <f>ROWS(K$5:K4634)</f>
        <v>4630</v>
      </c>
      <c r="M4634" s="388" t="str">
        <f>IF(_xlfn.IFNA(VLOOKUP(I4634,$AG$3:$AH$83,2,FALSE),"")='11.1'!$D$5,TXM!L4634,"")</f>
        <v/>
      </c>
      <c r="N4634" t="str">
        <f>IFERROR(SMALL($M$5:$M$9000,ROWS($M$5:M4634)),"")</f>
        <v/>
      </c>
      <c r="P4634" t="s">
        <v>1639</v>
      </c>
      <c r="S4634" s="388">
        <f>ROWS(R$5:R4634)</f>
        <v>4630</v>
      </c>
      <c r="T4634" s="388" t="str">
        <f>IF(_xlfn.IFNA(VLOOKUP(P4634,$AG$3:$AH$83,2,FALSE),"")='11.1'!$D$5,TXM!S4634,"")</f>
        <v/>
      </c>
      <c r="U4634" t="str">
        <f>IFERROR(SMALL($T$5:$T$9000,ROWS($T$5:T4634)),"")</f>
        <v/>
      </c>
    </row>
    <row r="4635" spans="1:21" ht="14.4" customHeight="1" x14ac:dyDescent="0.3">
      <c r="A4635" t="s">
        <v>1639</v>
      </c>
      <c r="D4635" s="388">
        <f>ROWS(C$5:C4635)</f>
        <v>4631</v>
      </c>
      <c r="E4635" s="388" t="str">
        <f>IF(_xlfn.IFNA(VLOOKUP(A4635,$AG$3:$AH$83,2,FALSE),"")='11.1'!$D$5,TXM!D4635,"")</f>
        <v/>
      </c>
      <c r="F4635" t="str">
        <f>IFERROR(SMALL($E$5:$E$9000,ROWS($E$5:E4635)),"")</f>
        <v/>
      </c>
      <c r="I4635" s="371" t="s">
        <v>196</v>
      </c>
      <c r="J4635" t="s">
        <v>1265</v>
      </c>
      <c r="K4635" s="372">
        <v>17362686</v>
      </c>
      <c r="L4635" s="388">
        <f>ROWS(K$5:K4635)</f>
        <v>4631</v>
      </c>
      <c r="M4635" s="388" t="str">
        <f>IF(_xlfn.IFNA(VLOOKUP(I4635,$AG$3:$AH$83,2,FALSE),"")='11.1'!$D$5,TXM!L4635,"")</f>
        <v/>
      </c>
      <c r="N4635" t="str">
        <f>IFERROR(SMALL($M$5:$M$9000,ROWS($M$5:M4635)),"")</f>
        <v/>
      </c>
      <c r="P4635" t="s">
        <v>1639</v>
      </c>
      <c r="S4635" s="388">
        <f>ROWS(R$5:R4635)</f>
        <v>4631</v>
      </c>
      <c r="T4635" s="388" t="str">
        <f>IF(_xlfn.IFNA(VLOOKUP(P4635,$AG$3:$AH$83,2,FALSE),"")='11.1'!$D$5,TXM!S4635,"")</f>
        <v/>
      </c>
      <c r="U4635" t="str">
        <f>IFERROR(SMALL($T$5:$T$9000,ROWS($T$5:T4635)),"")</f>
        <v/>
      </c>
    </row>
    <row r="4636" spans="1:21" ht="14.4" customHeight="1" x14ac:dyDescent="0.3">
      <c r="A4636" t="s">
        <v>1639</v>
      </c>
      <c r="D4636" s="388">
        <f>ROWS(C$5:C4636)</f>
        <v>4632</v>
      </c>
      <c r="E4636" s="388" t="str">
        <f>IF(_xlfn.IFNA(VLOOKUP(A4636,$AG$3:$AH$83,2,FALSE),"")='11.1'!$D$5,TXM!D4636,"")</f>
        <v/>
      </c>
      <c r="F4636" t="str">
        <f>IFERROR(SMALL($E$5:$E$9000,ROWS($E$5:E4636)),"")</f>
        <v/>
      </c>
      <c r="I4636" s="371" t="s">
        <v>196</v>
      </c>
      <c r="J4636" t="s">
        <v>1004</v>
      </c>
      <c r="K4636" s="372">
        <v>14951397</v>
      </c>
      <c r="L4636" s="388">
        <f>ROWS(K$5:K4636)</f>
        <v>4632</v>
      </c>
      <c r="M4636" s="388" t="str">
        <f>IF(_xlfn.IFNA(VLOOKUP(I4636,$AG$3:$AH$83,2,FALSE),"")='11.1'!$D$5,TXM!L4636,"")</f>
        <v/>
      </c>
      <c r="N4636" t="str">
        <f>IFERROR(SMALL($M$5:$M$9000,ROWS($M$5:M4636)),"")</f>
        <v/>
      </c>
      <c r="P4636" t="s">
        <v>1639</v>
      </c>
      <c r="S4636" s="388">
        <f>ROWS(R$5:R4636)</f>
        <v>4632</v>
      </c>
      <c r="T4636" s="388" t="str">
        <f>IF(_xlfn.IFNA(VLOOKUP(P4636,$AG$3:$AH$83,2,FALSE),"")='11.1'!$D$5,TXM!S4636,"")</f>
        <v/>
      </c>
      <c r="U4636" t="str">
        <f>IFERROR(SMALL($T$5:$T$9000,ROWS($T$5:T4636)),"")</f>
        <v/>
      </c>
    </row>
    <row r="4637" spans="1:21" ht="14.4" customHeight="1" x14ac:dyDescent="0.3">
      <c r="A4637" t="s">
        <v>1639</v>
      </c>
      <c r="D4637" s="388">
        <f>ROWS(C$5:C4637)</f>
        <v>4633</v>
      </c>
      <c r="E4637" s="388" t="str">
        <f>IF(_xlfn.IFNA(VLOOKUP(A4637,$AG$3:$AH$83,2,FALSE),"")='11.1'!$D$5,TXM!D4637,"")</f>
        <v/>
      </c>
      <c r="F4637" t="str">
        <f>IFERROR(SMALL($E$5:$E$9000,ROWS($E$5:E4637)),"")</f>
        <v/>
      </c>
      <c r="I4637" s="371" t="s">
        <v>196</v>
      </c>
      <c r="J4637" t="s">
        <v>791</v>
      </c>
      <c r="K4637" s="372">
        <v>13269088</v>
      </c>
      <c r="L4637" s="388">
        <f>ROWS(K$5:K4637)</f>
        <v>4633</v>
      </c>
      <c r="M4637" s="388" t="str">
        <f>IF(_xlfn.IFNA(VLOOKUP(I4637,$AG$3:$AH$83,2,FALSE),"")='11.1'!$D$5,TXM!L4637,"")</f>
        <v/>
      </c>
      <c r="N4637" t="str">
        <f>IFERROR(SMALL($M$5:$M$9000,ROWS($M$5:M4637)),"")</f>
        <v/>
      </c>
      <c r="P4637" t="s">
        <v>1639</v>
      </c>
      <c r="S4637" s="388">
        <f>ROWS(R$5:R4637)</f>
        <v>4633</v>
      </c>
      <c r="T4637" s="388" t="str">
        <f>IF(_xlfn.IFNA(VLOOKUP(P4637,$AG$3:$AH$83,2,FALSE),"")='11.1'!$D$5,TXM!S4637,"")</f>
        <v/>
      </c>
      <c r="U4637" t="str">
        <f>IFERROR(SMALL($T$5:$T$9000,ROWS($T$5:T4637)),"")</f>
        <v/>
      </c>
    </row>
    <row r="4638" spans="1:21" ht="14.4" customHeight="1" x14ac:dyDescent="0.3">
      <c r="A4638" t="s">
        <v>1639</v>
      </c>
      <c r="D4638" s="388">
        <f>ROWS(C$5:C4638)</f>
        <v>4634</v>
      </c>
      <c r="E4638" s="388" t="str">
        <f>IF(_xlfn.IFNA(VLOOKUP(A4638,$AG$3:$AH$83,2,FALSE),"")='11.1'!$D$5,TXM!D4638,"")</f>
        <v/>
      </c>
      <c r="F4638" t="str">
        <f>IFERROR(SMALL($E$5:$E$9000,ROWS($E$5:E4638)),"")</f>
        <v/>
      </c>
      <c r="I4638" s="371" t="s">
        <v>196</v>
      </c>
      <c r="J4638" t="s">
        <v>1318</v>
      </c>
      <c r="K4638" s="372">
        <v>11366436</v>
      </c>
      <c r="L4638" s="388">
        <f>ROWS(K$5:K4638)</f>
        <v>4634</v>
      </c>
      <c r="M4638" s="388" t="str">
        <f>IF(_xlfn.IFNA(VLOOKUP(I4638,$AG$3:$AH$83,2,FALSE),"")='11.1'!$D$5,TXM!L4638,"")</f>
        <v/>
      </c>
      <c r="N4638" t="str">
        <f>IFERROR(SMALL($M$5:$M$9000,ROWS($M$5:M4638)),"")</f>
        <v/>
      </c>
      <c r="P4638" t="s">
        <v>1639</v>
      </c>
      <c r="S4638" s="388">
        <f>ROWS(R$5:R4638)</f>
        <v>4634</v>
      </c>
      <c r="T4638" s="388" t="str">
        <f>IF(_xlfn.IFNA(VLOOKUP(P4638,$AG$3:$AH$83,2,FALSE),"")='11.1'!$D$5,TXM!S4638,"")</f>
        <v/>
      </c>
      <c r="U4638" t="str">
        <f>IFERROR(SMALL($T$5:$T$9000,ROWS($T$5:T4638)),"")</f>
        <v/>
      </c>
    </row>
    <row r="4639" spans="1:21" ht="14.4" customHeight="1" x14ac:dyDescent="0.3">
      <c r="A4639" t="s">
        <v>1639</v>
      </c>
      <c r="D4639" s="388">
        <f>ROWS(C$5:C4639)</f>
        <v>4635</v>
      </c>
      <c r="E4639" s="388" t="str">
        <f>IF(_xlfn.IFNA(VLOOKUP(A4639,$AG$3:$AH$83,2,FALSE),"")='11.1'!$D$5,TXM!D4639,"")</f>
        <v/>
      </c>
      <c r="F4639" t="str">
        <f>IFERROR(SMALL($E$5:$E$9000,ROWS($E$5:E4639)),"")</f>
        <v/>
      </c>
      <c r="I4639" s="371" t="s">
        <v>196</v>
      </c>
      <c r="J4639" t="s">
        <v>775</v>
      </c>
      <c r="K4639" s="372">
        <v>11016514</v>
      </c>
      <c r="L4639" s="388">
        <f>ROWS(K$5:K4639)</f>
        <v>4635</v>
      </c>
      <c r="M4639" s="388" t="str">
        <f>IF(_xlfn.IFNA(VLOOKUP(I4639,$AG$3:$AH$83,2,FALSE),"")='11.1'!$D$5,TXM!L4639,"")</f>
        <v/>
      </c>
      <c r="N4639" t="str">
        <f>IFERROR(SMALL($M$5:$M$9000,ROWS($M$5:M4639)),"")</f>
        <v/>
      </c>
      <c r="P4639" t="s">
        <v>1639</v>
      </c>
      <c r="S4639" s="388">
        <f>ROWS(R$5:R4639)</f>
        <v>4635</v>
      </c>
      <c r="T4639" s="388" t="str">
        <f>IF(_xlfn.IFNA(VLOOKUP(P4639,$AG$3:$AH$83,2,FALSE),"")='11.1'!$D$5,TXM!S4639,"")</f>
        <v/>
      </c>
      <c r="U4639" t="str">
        <f>IFERROR(SMALL($T$5:$T$9000,ROWS($T$5:T4639)),"")</f>
        <v/>
      </c>
    </row>
    <row r="4640" spans="1:21" ht="14.4" customHeight="1" x14ac:dyDescent="0.3">
      <c r="A4640" t="s">
        <v>1639</v>
      </c>
      <c r="D4640" s="388">
        <f>ROWS(C$5:C4640)</f>
        <v>4636</v>
      </c>
      <c r="E4640" s="388" t="str">
        <f>IF(_xlfn.IFNA(VLOOKUP(A4640,$AG$3:$AH$83,2,FALSE),"")='11.1'!$D$5,TXM!D4640,"")</f>
        <v/>
      </c>
      <c r="F4640" t="str">
        <f>IFERROR(SMALL($E$5:$E$9000,ROWS($E$5:E4640)),"")</f>
        <v/>
      </c>
      <c r="I4640" s="371" t="s">
        <v>196</v>
      </c>
      <c r="J4640" t="s">
        <v>93</v>
      </c>
      <c r="K4640" s="372">
        <v>10393797</v>
      </c>
      <c r="L4640" s="388">
        <f>ROWS(K$5:K4640)</f>
        <v>4636</v>
      </c>
      <c r="M4640" s="388" t="str">
        <f>IF(_xlfn.IFNA(VLOOKUP(I4640,$AG$3:$AH$83,2,FALSE),"")='11.1'!$D$5,TXM!L4640,"")</f>
        <v/>
      </c>
      <c r="N4640" t="str">
        <f>IFERROR(SMALL($M$5:$M$9000,ROWS($M$5:M4640)),"")</f>
        <v/>
      </c>
      <c r="P4640" t="s">
        <v>1639</v>
      </c>
      <c r="S4640" s="388">
        <f>ROWS(R$5:R4640)</f>
        <v>4636</v>
      </c>
      <c r="T4640" s="388" t="str">
        <f>IF(_xlfn.IFNA(VLOOKUP(P4640,$AG$3:$AH$83,2,FALSE),"")='11.1'!$D$5,TXM!S4640,"")</f>
        <v/>
      </c>
      <c r="U4640" t="str">
        <f>IFERROR(SMALL($T$5:$T$9000,ROWS($T$5:T4640)),"")</f>
        <v/>
      </c>
    </row>
    <row r="4641" spans="1:21" ht="14.4" customHeight="1" x14ac:dyDescent="0.3">
      <c r="A4641" t="s">
        <v>1639</v>
      </c>
      <c r="D4641" s="388">
        <f>ROWS(C$5:C4641)</f>
        <v>4637</v>
      </c>
      <c r="E4641" s="388" t="str">
        <f>IF(_xlfn.IFNA(VLOOKUP(A4641,$AG$3:$AH$83,2,FALSE),"")='11.1'!$D$5,TXM!D4641,"")</f>
        <v/>
      </c>
      <c r="F4641" t="str">
        <f>IFERROR(SMALL($E$5:$E$9000,ROWS($E$5:E4641)),"")</f>
        <v/>
      </c>
      <c r="I4641" s="371" t="s">
        <v>196</v>
      </c>
      <c r="J4641" t="s">
        <v>108</v>
      </c>
      <c r="K4641" s="372">
        <v>10133568</v>
      </c>
      <c r="L4641" s="388">
        <f>ROWS(K$5:K4641)</f>
        <v>4637</v>
      </c>
      <c r="M4641" s="388" t="str">
        <f>IF(_xlfn.IFNA(VLOOKUP(I4641,$AG$3:$AH$83,2,FALSE),"")='11.1'!$D$5,TXM!L4641,"")</f>
        <v/>
      </c>
      <c r="N4641" t="str">
        <f>IFERROR(SMALL($M$5:$M$9000,ROWS($M$5:M4641)),"")</f>
        <v/>
      </c>
      <c r="P4641" t="s">
        <v>1639</v>
      </c>
      <c r="S4641" s="388">
        <f>ROWS(R$5:R4641)</f>
        <v>4637</v>
      </c>
      <c r="T4641" s="388" t="str">
        <f>IF(_xlfn.IFNA(VLOOKUP(P4641,$AG$3:$AH$83,2,FALSE),"")='11.1'!$D$5,TXM!S4641,"")</f>
        <v/>
      </c>
      <c r="U4641" t="str">
        <f>IFERROR(SMALL($T$5:$T$9000,ROWS($T$5:T4641)),"")</f>
        <v/>
      </c>
    </row>
    <row r="4642" spans="1:21" ht="14.4" customHeight="1" x14ac:dyDescent="0.3">
      <c r="A4642" t="s">
        <v>1639</v>
      </c>
      <c r="D4642" s="388">
        <f>ROWS(C$5:C4642)</f>
        <v>4638</v>
      </c>
      <c r="E4642" s="388" t="str">
        <f>IF(_xlfn.IFNA(VLOOKUP(A4642,$AG$3:$AH$83,2,FALSE),"")='11.1'!$D$5,TXM!D4642,"")</f>
        <v/>
      </c>
      <c r="F4642" t="str">
        <f>IFERROR(SMALL($E$5:$E$9000,ROWS($E$5:E4642)),"")</f>
        <v/>
      </c>
      <c r="I4642" s="371" t="s">
        <v>196</v>
      </c>
      <c r="J4642" t="s">
        <v>849</v>
      </c>
      <c r="K4642" s="372">
        <v>8658268</v>
      </c>
      <c r="L4642" s="388">
        <f>ROWS(K$5:K4642)</f>
        <v>4638</v>
      </c>
      <c r="M4642" s="388" t="str">
        <f>IF(_xlfn.IFNA(VLOOKUP(I4642,$AG$3:$AH$83,2,FALSE),"")='11.1'!$D$5,TXM!L4642,"")</f>
        <v/>
      </c>
      <c r="N4642" t="str">
        <f>IFERROR(SMALL($M$5:$M$9000,ROWS($M$5:M4642)),"")</f>
        <v/>
      </c>
      <c r="P4642" t="s">
        <v>1639</v>
      </c>
      <c r="S4642" s="388">
        <f>ROWS(R$5:R4642)</f>
        <v>4638</v>
      </c>
      <c r="T4642" s="388" t="str">
        <f>IF(_xlfn.IFNA(VLOOKUP(P4642,$AG$3:$AH$83,2,FALSE),"")='11.1'!$D$5,TXM!S4642,"")</f>
        <v/>
      </c>
      <c r="U4642" t="str">
        <f>IFERROR(SMALL($T$5:$T$9000,ROWS($T$5:T4642)),"")</f>
        <v/>
      </c>
    </row>
    <row r="4643" spans="1:21" ht="14.4" customHeight="1" x14ac:dyDescent="0.3">
      <c r="A4643" t="s">
        <v>1639</v>
      </c>
      <c r="D4643" s="388">
        <f>ROWS(C$5:C4643)</f>
        <v>4639</v>
      </c>
      <c r="E4643" s="388" t="str">
        <f>IF(_xlfn.IFNA(VLOOKUP(A4643,$AG$3:$AH$83,2,FALSE),"")='11.1'!$D$5,TXM!D4643,"")</f>
        <v/>
      </c>
      <c r="F4643" t="str">
        <f>IFERROR(SMALL($E$5:$E$9000,ROWS($E$5:E4643)),"")</f>
        <v/>
      </c>
      <c r="I4643" s="371" t="s">
        <v>196</v>
      </c>
      <c r="J4643" t="s">
        <v>1005</v>
      </c>
      <c r="K4643" s="372">
        <v>7974411</v>
      </c>
      <c r="L4643" s="388">
        <f>ROWS(K$5:K4643)</f>
        <v>4639</v>
      </c>
      <c r="M4643" s="388" t="str">
        <f>IF(_xlfn.IFNA(VLOOKUP(I4643,$AG$3:$AH$83,2,FALSE),"")='11.1'!$D$5,TXM!L4643,"")</f>
        <v/>
      </c>
      <c r="N4643" t="str">
        <f>IFERROR(SMALL($M$5:$M$9000,ROWS($M$5:M4643)),"")</f>
        <v/>
      </c>
      <c r="P4643" t="s">
        <v>1639</v>
      </c>
      <c r="S4643" s="388">
        <f>ROWS(R$5:R4643)</f>
        <v>4639</v>
      </c>
      <c r="T4643" s="388" t="str">
        <f>IF(_xlfn.IFNA(VLOOKUP(P4643,$AG$3:$AH$83,2,FALSE),"")='11.1'!$D$5,TXM!S4643,"")</f>
        <v/>
      </c>
      <c r="U4643" t="str">
        <f>IFERROR(SMALL($T$5:$T$9000,ROWS($T$5:T4643)),"")</f>
        <v/>
      </c>
    </row>
    <row r="4644" spans="1:21" ht="14.4" customHeight="1" x14ac:dyDescent="0.3">
      <c r="A4644" t="s">
        <v>1639</v>
      </c>
      <c r="D4644" s="388">
        <f>ROWS(C$5:C4644)</f>
        <v>4640</v>
      </c>
      <c r="E4644" s="388" t="str">
        <f>IF(_xlfn.IFNA(VLOOKUP(A4644,$AG$3:$AH$83,2,FALSE),"")='11.1'!$D$5,TXM!D4644,"")</f>
        <v/>
      </c>
      <c r="F4644" t="str">
        <f>IFERROR(SMALL($E$5:$E$9000,ROWS($E$5:E4644)),"")</f>
        <v/>
      </c>
      <c r="I4644" s="371" t="s">
        <v>196</v>
      </c>
      <c r="J4644" t="s">
        <v>871</v>
      </c>
      <c r="K4644" s="372">
        <v>6661655</v>
      </c>
      <c r="L4644" s="388">
        <f>ROWS(K$5:K4644)</f>
        <v>4640</v>
      </c>
      <c r="M4644" s="388" t="str">
        <f>IF(_xlfn.IFNA(VLOOKUP(I4644,$AG$3:$AH$83,2,FALSE),"")='11.1'!$D$5,TXM!L4644,"")</f>
        <v/>
      </c>
      <c r="N4644" t="str">
        <f>IFERROR(SMALL($M$5:$M$9000,ROWS($M$5:M4644)),"")</f>
        <v/>
      </c>
      <c r="P4644" t="s">
        <v>1639</v>
      </c>
      <c r="S4644" s="388">
        <f>ROWS(R$5:R4644)</f>
        <v>4640</v>
      </c>
      <c r="T4644" s="388" t="str">
        <f>IF(_xlfn.IFNA(VLOOKUP(P4644,$AG$3:$AH$83,2,FALSE),"")='11.1'!$D$5,TXM!S4644,"")</f>
        <v/>
      </c>
      <c r="U4644" t="str">
        <f>IFERROR(SMALL($T$5:$T$9000,ROWS($T$5:T4644)),"")</f>
        <v/>
      </c>
    </row>
    <row r="4645" spans="1:21" ht="14.4" customHeight="1" x14ac:dyDescent="0.3">
      <c r="A4645" t="s">
        <v>1639</v>
      </c>
      <c r="D4645" s="388">
        <f>ROWS(C$5:C4645)</f>
        <v>4641</v>
      </c>
      <c r="E4645" s="388" t="str">
        <f>IF(_xlfn.IFNA(VLOOKUP(A4645,$AG$3:$AH$83,2,FALSE),"")='11.1'!$D$5,TXM!D4645,"")</f>
        <v/>
      </c>
      <c r="F4645" t="str">
        <f>IFERROR(SMALL($E$5:$E$9000,ROWS($E$5:E4645)),"")</f>
        <v/>
      </c>
      <c r="I4645" s="371" t="s">
        <v>196</v>
      </c>
      <c r="J4645" t="s">
        <v>779</v>
      </c>
      <c r="K4645" s="372">
        <v>6147052</v>
      </c>
      <c r="L4645" s="388">
        <f>ROWS(K$5:K4645)</f>
        <v>4641</v>
      </c>
      <c r="M4645" s="388" t="str">
        <f>IF(_xlfn.IFNA(VLOOKUP(I4645,$AG$3:$AH$83,2,FALSE),"")='11.1'!$D$5,TXM!L4645,"")</f>
        <v/>
      </c>
      <c r="N4645" t="str">
        <f>IFERROR(SMALL($M$5:$M$9000,ROWS($M$5:M4645)),"")</f>
        <v/>
      </c>
      <c r="P4645" t="s">
        <v>1639</v>
      </c>
      <c r="S4645" s="388">
        <f>ROWS(R$5:R4645)</f>
        <v>4641</v>
      </c>
      <c r="T4645" s="388" t="str">
        <f>IF(_xlfn.IFNA(VLOOKUP(P4645,$AG$3:$AH$83,2,FALSE),"")='11.1'!$D$5,TXM!S4645,"")</f>
        <v/>
      </c>
      <c r="U4645" t="str">
        <f>IFERROR(SMALL($T$5:$T$9000,ROWS($T$5:T4645)),"")</f>
        <v/>
      </c>
    </row>
    <row r="4646" spans="1:21" ht="14.4" customHeight="1" x14ac:dyDescent="0.3">
      <c r="A4646" t="s">
        <v>1639</v>
      </c>
      <c r="D4646" s="388">
        <f>ROWS(C$5:C4646)</f>
        <v>4642</v>
      </c>
      <c r="E4646" s="388" t="str">
        <f>IF(_xlfn.IFNA(VLOOKUP(A4646,$AG$3:$AH$83,2,FALSE),"")='11.1'!$D$5,TXM!D4646,"")</f>
        <v/>
      </c>
      <c r="F4646" t="str">
        <f>IFERROR(SMALL($E$5:$E$9000,ROWS($E$5:E4646)),"")</f>
        <v/>
      </c>
      <c r="I4646" s="371" t="s">
        <v>196</v>
      </c>
      <c r="J4646" t="s">
        <v>859</v>
      </c>
      <c r="K4646" s="372">
        <v>5688660</v>
      </c>
      <c r="L4646" s="388">
        <f>ROWS(K$5:K4646)</f>
        <v>4642</v>
      </c>
      <c r="M4646" s="388" t="str">
        <f>IF(_xlfn.IFNA(VLOOKUP(I4646,$AG$3:$AH$83,2,FALSE),"")='11.1'!$D$5,TXM!L4646,"")</f>
        <v/>
      </c>
      <c r="N4646" t="str">
        <f>IFERROR(SMALL($M$5:$M$9000,ROWS($M$5:M4646)),"")</f>
        <v/>
      </c>
      <c r="P4646" t="s">
        <v>1639</v>
      </c>
      <c r="S4646" s="388">
        <f>ROWS(R$5:R4646)</f>
        <v>4642</v>
      </c>
      <c r="T4646" s="388" t="str">
        <f>IF(_xlfn.IFNA(VLOOKUP(P4646,$AG$3:$AH$83,2,FALSE),"")='11.1'!$D$5,TXM!S4646,"")</f>
        <v/>
      </c>
      <c r="U4646" t="str">
        <f>IFERROR(SMALL($T$5:$T$9000,ROWS($T$5:T4646)),"")</f>
        <v/>
      </c>
    </row>
    <row r="4647" spans="1:21" ht="14.4" customHeight="1" x14ac:dyDescent="0.3">
      <c r="A4647" t="s">
        <v>1639</v>
      </c>
      <c r="D4647" s="388">
        <f>ROWS(C$5:C4647)</f>
        <v>4643</v>
      </c>
      <c r="E4647" s="388" t="str">
        <f>IF(_xlfn.IFNA(VLOOKUP(A4647,$AG$3:$AH$83,2,FALSE),"")='11.1'!$D$5,TXM!D4647,"")</f>
        <v/>
      </c>
      <c r="F4647" t="str">
        <f>IFERROR(SMALL($E$5:$E$9000,ROWS($E$5:E4647)),"")</f>
        <v/>
      </c>
      <c r="I4647" s="371" t="s">
        <v>196</v>
      </c>
      <c r="J4647" t="s">
        <v>1000</v>
      </c>
      <c r="K4647" s="372">
        <v>5639220</v>
      </c>
      <c r="L4647" s="388">
        <f>ROWS(K$5:K4647)</f>
        <v>4643</v>
      </c>
      <c r="M4647" s="388" t="str">
        <f>IF(_xlfn.IFNA(VLOOKUP(I4647,$AG$3:$AH$83,2,FALSE),"")='11.1'!$D$5,TXM!L4647,"")</f>
        <v/>
      </c>
      <c r="N4647" t="str">
        <f>IFERROR(SMALL($M$5:$M$9000,ROWS($M$5:M4647)),"")</f>
        <v/>
      </c>
      <c r="P4647" t="s">
        <v>1639</v>
      </c>
      <c r="S4647" s="388">
        <f>ROWS(R$5:R4647)</f>
        <v>4643</v>
      </c>
      <c r="T4647" s="388" t="str">
        <f>IF(_xlfn.IFNA(VLOOKUP(P4647,$AG$3:$AH$83,2,FALSE),"")='11.1'!$D$5,TXM!S4647,"")</f>
        <v/>
      </c>
      <c r="U4647" t="str">
        <f>IFERROR(SMALL($T$5:$T$9000,ROWS($T$5:T4647)),"")</f>
        <v/>
      </c>
    </row>
    <row r="4648" spans="1:21" ht="14.4" customHeight="1" x14ac:dyDescent="0.3">
      <c r="A4648" t="s">
        <v>1639</v>
      </c>
      <c r="D4648" s="388">
        <f>ROWS(C$5:C4648)</f>
        <v>4644</v>
      </c>
      <c r="E4648" s="388" t="str">
        <f>IF(_xlfn.IFNA(VLOOKUP(A4648,$AG$3:$AH$83,2,FALSE),"")='11.1'!$D$5,TXM!D4648,"")</f>
        <v/>
      </c>
      <c r="F4648" t="str">
        <f>IFERROR(SMALL($E$5:$E$9000,ROWS($E$5:E4648)),"")</f>
        <v/>
      </c>
      <c r="I4648" s="371" t="s">
        <v>196</v>
      </c>
      <c r="J4648" t="s">
        <v>104</v>
      </c>
      <c r="K4648" s="372">
        <v>5301145</v>
      </c>
      <c r="L4648" s="388">
        <f>ROWS(K$5:K4648)</f>
        <v>4644</v>
      </c>
      <c r="M4648" s="388" t="str">
        <f>IF(_xlfn.IFNA(VLOOKUP(I4648,$AG$3:$AH$83,2,FALSE),"")='11.1'!$D$5,TXM!L4648,"")</f>
        <v/>
      </c>
      <c r="N4648" t="str">
        <f>IFERROR(SMALL($M$5:$M$9000,ROWS($M$5:M4648)),"")</f>
        <v/>
      </c>
      <c r="P4648" t="s">
        <v>1639</v>
      </c>
      <c r="S4648" s="388">
        <f>ROWS(R$5:R4648)</f>
        <v>4644</v>
      </c>
      <c r="T4648" s="388" t="str">
        <f>IF(_xlfn.IFNA(VLOOKUP(P4648,$AG$3:$AH$83,2,FALSE),"")='11.1'!$D$5,TXM!S4648,"")</f>
        <v/>
      </c>
      <c r="U4648" t="str">
        <f>IFERROR(SMALL($T$5:$T$9000,ROWS($T$5:T4648)),"")</f>
        <v/>
      </c>
    </row>
    <row r="4649" spans="1:21" ht="14.4" customHeight="1" x14ac:dyDescent="0.3">
      <c r="A4649" t="s">
        <v>1639</v>
      </c>
      <c r="D4649" s="388">
        <f>ROWS(C$5:C4649)</f>
        <v>4645</v>
      </c>
      <c r="E4649" s="388" t="str">
        <f>IF(_xlfn.IFNA(VLOOKUP(A4649,$AG$3:$AH$83,2,FALSE),"")='11.1'!$D$5,TXM!D4649,"")</f>
        <v/>
      </c>
      <c r="F4649" t="str">
        <f>IFERROR(SMALL($E$5:$E$9000,ROWS($E$5:E4649)),"")</f>
        <v/>
      </c>
      <c r="I4649" s="371" t="s">
        <v>196</v>
      </c>
      <c r="J4649" t="s">
        <v>861</v>
      </c>
      <c r="K4649" s="372">
        <v>4640701</v>
      </c>
      <c r="L4649" s="388">
        <f>ROWS(K$5:K4649)</f>
        <v>4645</v>
      </c>
      <c r="M4649" s="388" t="str">
        <f>IF(_xlfn.IFNA(VLOOKUP(I4649,$AG$3:$AH$83,2,FALSE),"")='11.1'!$D$5,TXM!L4649,"")</f>
        <v/>
      </c>
      <c r="N4649" t="str">
        <f>IFERROR(SMALL($M$5:$M$9000,ROWS($M$5:M4649)),"")</f>
        <v/>
      </c>
      <c r="P4649" t="s">
        <v>1639</v>
      </c>
      <c r="S4649" s="388">
        <f>ROWS(R$5:R4649)</f>
        <v>4645</v>
      </c>
      <c r="T4649" s="388" t="str">
        <f>IF(_xlfn.IFNA(VLOOKUP(P4649,$AG$3:$AH$83,2,FALSE),"")='11.1'!$D$5,TXM!S4649,"")</f>
        <v/>
      </c>
      <c r="U4649" t="str">
        <f>IFERROR(SMALL($T$5:$T$9000,ROWS($T$5:T4649)),"")</f>
        <v/>
      </c>
    </row>
    <row r="4650" spans="1:21" ht="14.4" customHeight="1" x14ac:dyDescent="0.3">
      <c r="A4650" t="s">
        <v>1639</v>
      </c>
      <c r="D4650" s="388">
        <f>ROWS(C$5:C4650)</f>
        <v>4646</v>
      </c>
      <c r="E4650" s="388" t="str">
        <f>IF(_xlfn.IFNA(VLOOKUP(A4650,$AG$3:$AH$83,2,FALSE),"")='11.1'!$D$5,TXM!D4650,"")</f>
        <v/>
      </c>
      <c r="F4650" t="str">
        <f>IFERROR(SMALL($E$5:$E$9000,ROWS($E$5:E4650)),"")</f>
        <v/>
      </c>
      <c r="I4650" s="371" t="s">
        <v>196</v>
      </c>
      <c r="J4650" t="s">
        <v>1006</v>
      </c>
      <c r="K4650" s="372">
        <v>4369828</v>
      </c>
      <c r="L4650" s="388">
        <f>ROWS(K$5:K4650)</f>
        <v>4646</v>
      </c>
      <c r="M4650" s="388" t="str">
        <f>IF(_xlfn.IFNA(VLOOKUP(I4650,$AG$3:$AH$83,2,FALSE),"")='11.1'!$D$5,TXM!L4650,"")</f>
        <v/>
      </c>
      <c r="N4650" t="str">
        <f>IFERROR(SMALL($M$5:$M$9000,ROWS($M$5:M4650)),"")</f>
        <v/>
      </c>
      <c r="P4650" t="s">
        <v>1639</v>
      </c>
      <c r="S4650" s="388">
        <f>ROWS(R$5:R4650)</f>
        <v>4646</v>
      </c>
      <c r="T4650" s="388" t="str">
        <f>IF(_xlfn.IFNA(VLOOKUP(P4650,$AG$3:$AH$83,2,FALSE),"")='11.1'!$D$5,TXM!S4650,"")</f>
        <v/>
      </c>
      <c r="U4650" t="str">
        <f>IFERROR(SMALL($T$5:$T$9000,ROWS($T$5:T4650)),"")</f>
        <v/>
      </c>
    </row>
    <row r="4651" spans="1:21" ht="14.4" customHeight="1" x14ac:dyDescent="0.3">
      <c r="A4651" t="s">
        <v>1639</v>
      </c>
      <c r="D4651" s="388">
        <f>ROWS(C$5:C4651)</f>
        <v>4647</v>
      </c>
      <c r="E4651" s="388" t="str">
        <f>IF(_xlfn.IFNA(VLOOKUP(A4651,$AG$3:$AH$83,2,FALSE),"")='11.1'!$D$5,TXM!D4651,"")</f>
        <v/>
      </c>
      <c r="F4651" t="str">
        <f>IFERROR(SMALL($E$5:$E$9000,ROWS($E$5:E4651)),"")</f>
        <v/>
      </c>
      <c r="I4651" s="371" t="s">
        <v>196</v>
      </c>
      <c r="J4651" t="s">
        <v>1252</v>
      </c>
      <c r="K4651" s="372">
        <v>4098510</v>
      </c>
      <c r="L4651" s="388">
        <f>ROWS(K$5:K4651)</f>
        <v>4647</v>
      </c>
      <c r="M4651" s="388" t="str">
        <f>IF(_xlfn.IFNA(VLOOKUP(I4651,$AG$3:$AH$83,2,FALSE),"")='11.1'!$D$5,TXM!L4651,"")</f>
        <v/>
      </c>
      <c r="N4651" t="str">
        <f>IFERROR(SMALL($M$5:$M$9000,ROWS($M$5:M4651)),"")</f>
        <v/>
      </c>
      <c r="P4651" t="s">
        <v>1639</v>
      </c>
      <c r="S4651" s="388">
        <f>ROWS(R$5:R4651)</f>
        <v>4647</v>
      </c>
      <c r="T4651" s="388" t="str">
        <f>IF(_xlfn.IFNA(VLOOKUP(P4651,$AG$3:$AH$83,2,FALSE),"")='11.1'!$D$5,TXM!S4651,"")</f>
        <v/>
      </c>
      <c r="U4651" t="str">
        <f>IFERROR(SMALL($T$5:$T$9000,ROWS($T$5:T4651)),"")</f>
        <v/>
      </c>
    </row>
    <row r="4652" spans="1:21" ht="14.4" customHeight="1" x14ac:dyDescent="0.3">
      <c r="A4652" t="s">
        <v>1639</v>
      </c>
      <c r="D4652" s="388">
        <f>ROWS(C$5:C4652)</f>
        <v>4648</v>
      </c>
      <c r="E4652" s="388" t="str">
        <f>IF(_xlfn.IFNA(VLOOKUP(A4652,$AG$3:$AH$83,2,FALSE),"")='11.1'!$D$5,TXM!D4652,"")</f>
        <v/>
      </c>
      <c r="F4652" t="str">
        <f>IFERROR(SMALL($E$5:$E$9000,ROWS($E$5:E4652)),"")</f>
        <v/>
      </c>
      <c r="I4652" s="371" t="s">
        <v>196</v>
      </c>
      <c r="J4652" t="s">
        <v>823</v>
      </c>
      <c r="K4652" s="372">
        <v>2989040</v>
      </c>
      <c r="L4652" s="388">
        <f>ROWS(K$5:K4652)</f>
        <v>4648</v>
      </c>
      <c r="M4652" s="388" t="str">
        <f>IF(_xlfn.IFNA(VLOOKUP(I4652,$AG$3:$AH$83,2,FALSE),"")='11.1'!$D$5,TXM!L4652,"")</f>
        <v/>
      </c>
      <c r="N4652" t="str">
        <f>IFERROR(SMALL($M$5:$M$9000,ROWS($M$5:M4652)),"")</f>
        <v/>
      </c>
      <c r="P4652" t="s">
        <v>1639</v>
      </c>
      <c r="S4652" s="388">
        <f>ROWS(R$5:R4652)</f>
        <v>4648</v>
      </c>
      <c r="T4652" s="388" t="str">
        <f>IF(_xlfn.IFNA(VLOOKUP(P4652,$AG$3:$AH$83,2,FALSE),"")='11.1'!$D$5,TXM!S4652,"")</f>
        <v/>
      </c>
      <c r="U4652" t="str">
        <f>IFERROR(SMALL($T$5:$T$9000,ROWS($T$5:T4652)),"")</f>
        <v/>
      </c>
    </row>
    <row r="4653" spans="1:21" ht="14.4" customHeight="1" x14ac:dyDescent="0.3">
      <c r="A4653" t="s">
        <v>1639</v>
      </c>
      <c r="D4653" s="388">
        <f>ROWS(C$5:C4653)</f>
        <v>4649</v>
      </c>
      <c r="E4653" s="388" t="str">
        <f>IF(_xlfn.IFNA(VLOOKUP(A4653,$AG$3:$AH$83,2,FALSE),"")='11.1'!$D$5,TXM!D4653,"")</f>
        <v/>
      </c>
      <c r="F4653" t="str">
        <f>IFERROR(SMALL($E$5:$E$9000,ROWS($E$5:E4653)),"")</f>
        <v/>
      </c>
      <c r="I4653" s="371" t="s">
        <v>196</v>
      </c>
      <c r="J4653" t="s">
        <v>815</v>
      </c>
      <c r="K4653" s="372">
        <v>2988382</v>
      </c>
      <c r="L4653" s="388">
        <f>ROWS(K$5:K4653)</f>
        <v>4649</v>
      </c>
      <c r="M4653" s="388" t="str">
        <f>IF(_xlfn.IFNA(VLOOKUP(I4653,$AG$3:$AH$83,2,FALSE),"")='11.1'!$D$5,TXM!L4653,"")</f>
        <v/>
      </c>
      <c r="N4653" t="str">
        <f>IFERROR(SMALL($M$5:$M$9000,ROWS($M$5:M4653)),"")</f>
        <v/>
      </c>
      <c r="P4653" t="s">
        <v>1639</v>
      </c>
      <c r="S4653" s="388">
        <f>ROWS(R$5:R4653)</f>
        <v>4649</v>
      </c>
      <c r="T4653" s="388" t="str">
        <f>IF(_xlfn.IFNA(VLOOKUP(P4653,$AG$3:$AH$83,2,FALSE),"")='11.1'!$D$5,TXM!S4653,"")</f>
        <v/>
      </c>
      <c r="U4653" t="str">
        <f>IFERROR(SMALL($T$5:$T$9000,ROWS($T$5:T4653)),"")</f>
        <v/>
      </c>
    </row>
    <row r="4654" spans="1:21" ht="14.4" customHeight="1" x14ac:dyDescent="0.3">
      <c r="A4654" t="s">
        <v>1639</v>
      </c>
      <c r="D4654" s="388">
        <f>ROWS(C$5:C4654)</f>
        <v>4650</v>
      </c>
      <c r="E4654" s="388" t="str">
        <f>IF(_xlfn.IFNA(VLOOKUP(A4654,$AG$3:$AH$83,2,FALSE),"")='11.1'!$D$5,TXM!D4654,"")</f>
        <v/>
      </c>
      <c r="F4654" t="str">
        <f>IFERROR(SMALL($E$5:$E$9000,ROWS($E$5:E4654)),"")</f>
        <v/>
      </c>
      <c r="I4654" s="371" t="s">
        <v>196</v>
      </c>
      <c r="J4654" t="s">
        <v>102</v>
      </c>
      <c r="K4654" s="372">
        <v>2794441</v>
      </c>
      <c r="L4654" s="388">
        <f>ROWS(K$5:K4654)</f>
        <v>4650</v>
      </c>
      <c r="M4654" s="388" t="str">
        <f>IF(_xlfn.IFNA(VLOOKUP(I4654,$AG$3:$AH$83,2,FALSE),"")='11.1'!$D$5,TXM!L4654,"")</f>
        <v/>
      </c>
      <c r="N4654" t="str">
        <f>IFERROR(SMALL($M$5:$M$9000,ROWS($M$5:M4654)),"")</f>
        <v/>
      </c>
      <c r="P4654" t="s">
        <v>1639</v>
      </c>
      <c r="S4654" s="388">
        <f>ROWS(R$5:R4654)</f>
        <v>4650</v>
      </c>
      <c r="T4654" s="388" t="str">
        <f>IF(_xlfn.IFNA(VLOOKUP(P4654,$AG$3:$AH$83,2,FALSE),"")='11.1'!$D$5,TXM!S4654,"")</f>
        <v/>
      </c>
      <c r="U4654" t="str">
        <f>IFERROR(SMALL($T$5:$T$9000,ROWS($T$5:T4654)),"")</f>
        <v/>
      </c>
    </row>
    <row r="4655" spans="1:21" ht="14.4" customHeight="1" x14ac:dyDescent="0.3">
      <c r="A4655" t="s">
        <v>1639</v>
      </c>
      <c r="D4655" s="388">
        <f>ROWS(C$5:C4655)</f>
        <v>4651</v>
      </c>
      <c r="E4655" s="388" t="str">
        <f>IF(_xlfn.IFNA(VLOOKUP(A4655,$AG$3:$AH$83,2,FALSE),"")='11.1'!$D$5,TXM!D4655,"")</f>
        <v/>
      </c>
      <c r="F4655" t="str">
        <f>IFERROR(SMALL($E$5:$E$9000,ROWS($E$5:E4655)),"")</f>
        <v/>
      </c>
      <c r="I4655" s="371" t="s">
        <v>196</v>
      </c>
      <c r="J4655" t="s">
        <v>996</v>
      </c>
      <c r="K4655" s="372">
        <v>2592428</v>
      </c>
      <c r="L4655" s="388">
        <f>ROWS(K$5:K4655)</f>
        <v>4651</v>
      </c>
      <c r="M4655" s="388" t="str">
        <f>IF(_xlfn.IFNA(VLOOKUP(I4655,$AG$3:$AH$83,2,FALSE),"")='11.1'!$D$5,TXM!L4655,"")</f>
        <v/>
      </c>
      <c r="N4655" t="str">
        <f>IFERROR(SMALL($M$5:$M$9000,ROWS($M$5:M4655)),"")</f>
        <v/>
      </c>
      <c r="P4655" t="s">
        <v>1639</v>
      </c>
      <c r="S4655" s="388">
        <f>ROWS(R$5:R4655)</f>
        <v>4651</v>
      </c>
      <c r="T4655" s="388" t="str">
        <f>IF(_xlfn.IFNA(VLOOKUP(P4655,$AG$3:$AH$83,2,FALSE),"")='11.1'!$D$5,TXM!S4655,"")</f>
        <v/>
      </c>
      <c r="U4655" t="str">
        <f>IFERROR(SMALL($T$5:$T$9000,ROWS($T$5:T4655)),"")</f>
        <v/>
      </c>
    </row>
    <row r="4656" spans="1:21" ht="14.4" customHeight="1" x14ac:dyDescent="0.3">
      <c r="A4656" t="s">
        <v>1639</v>
      </c>
      <c r="D4656" s="388">
        <f>ROWS(C$5:C4656)</f>
        <v>4652</v>
      </c>
      <c r="E4656" s="388" t="str">
        <f>IF(_xlfn.IFNA(VLOOKUP(A4656,$AG$3:$AH$83,2,FALSE),"")='11.1'!$D$5,TXM!D4656,"")</f>
        <v/>
      </c>
      <c r="F4656" t="str">
        <f>IFERROR(SMALL($E$5:$E$9000,ROWS($E$5:E4656)),"")</f>
        <v/>
      </c>
      <c r="I4656" s="371" t="s">
        <v>196</v>
      </c>
      <c r="J4656" t="s">
        <v>829</v>
      </c>
      <c r="K4656" s="372">
        <v>2530586</v>
      </c>
      <c r="L4656" s="388">
        <f>ROWS(K$5:K4656)</f>
        <v>4652</v>
      </c>
      <c r="M4656" s="388" t="str">
        <f>IF(_xlfn.IFNA(VLOOKUP(I4656,$AG$3:$AH$83,2,FALSE),"")='11.1'!$D$5,TXM!L4656,"")</f>
        <v/>
      </c>
      <c r="N4656" t="str">
        <f>IFERROR(SMALL($M$5:$M$9000,ROWS($M$5:M4656)),"")</f>
        <v/>
      </c>
      <c r="P4656" t="s">
        <v>1639</v>
      </c>
      <c r="S4656" s="388">
        <f>ROWS(R$5:R4656)</f>
        <v>4652</v>
      </c>
      <c r="T4656" s="388" t="str">
        <f>IF(_xlfn.IFNA(VLOOKUP(P4656,$AG$3:$AH$83,2,FALSE),"")='11.1'!$D$5,TXM!S4656,"")</f>
        <v/>
      </c>
      <c r="U4656" t="str">
        <f>IFERROR(SMALL($T$5:$T$9000,ROWS($T$5:T4656)),"")</f>
        <v/>
      </c>
    </row>
    <row r="4657" spans="1:21" ht="14.4" customHeight="1" x14ac:dyDescent="0.3">
      <c r="A4657" t="s">
        <v>1639</v>
      </c>
      <c r="D4657" s="388">
        <f>ROWS(C$5:C4657)</f>
        <v>4653</v>
      </c>
      <c r="E4657" s="388" t="str">
        <f>IF(_xlfn.IFNA(VLOOKUP(A4657,$AG$3:$AH$83,2,FALSE),"")='11.1'!$D$5,TXM!D4657,"")</f>
        <v/>
      </c>
      <c r="F4657" t="str">
        <f>IFERROR(SMALL($E$5:$E$9000,ROWS($E$5:E4657)),"")</f>
        <v/>
      </c>
      <c r="I4657" s="371" t="s">
        <v>196</v>
      </c>
      <c r="J4657" t="s">
        <v>821</v>
      </c>
      <c r="K4657" s="372">
        <v>2312151</v>
      </c>
      <c r="L4657" s="388">
        <f>ROWS(K$5:K4657)</f>
        <v>4653</v>
      </c>
      <c r="M4657" s="388" t="str">
        <f>IF(_xlfn.IFNA(VLOOKUP(I4657,$AG$3:$AH$83,2,FALSE),"")='11.1'!$D$5,TXM!L4657,"")</f>
        <v/>
      </c>
      <c r="N4657" t="str">
        <f>IFERROR(SMALL($M$5:$M$9000,ROWS($M$5:M4657)),"")</f>
        <v/>
      </c>
      <c r="P4657" t="s">
        <v>1639</v>
      </c>
      <c r="S4657" s="388">
        <f>ROWS(R$5:R4657)</f>
        <v>4653</v>
      </c>
      <c r="T4657" s="388" t="str">
        <f>IF(_xlfn.IFNA(VLOOKUP(P4657,$AG$3:$AH$83,2,FALSE),"")='11.1'!$D$5,TXM!S4657,"")</f>
        <v/>
      </c>
      <c r="U4657" t="str">
        <f>IFERROR(SMALL($T$5:$T$9000,ROWS($T$5:T4657)),"")</f>
        <v/>
      </c>
    </row>
    <row r="4658" spans="1:21" ht="14.4" customHeight="1" x14ac:dyDescent="0.3">
      <c r="A4658" t="s">
        <v>1639</v>
      </c>
      <c r="D4658" s="388">
        <f>ROWS(C$5:C4658)</f>
        <v>4654</v>
      </c>
      <c r="E4658" s="388" t="str">
        <f>IF(_xlfn.IFNA(VLOOKUP(A4658,$AG$3:$AH$83,2,FALSE),"")='11.1'!$D$5,TXM!D4658,"")</f>
        <v/>
      </c>
      <c r="F4658" t="str">
        <f>IFERROR(SMALL($E$5:$E$9000,ROWS($E$5:E4658)),"")</f>
        <v/>
      </c>
      <c r="I4658" s="371" t="s">
        <v>196</v>
      </c>
      <c r="J4658" t="s">
        <v>835</v>
      </c>
      <c r="K4658" s="372">
        <v>2020239</v>
      </c>
      <c r="L4658" s="388">
        <f>ROWS(K$5:K4658)</f>
        <v>4654</v>
      </c>
      <c r="M4658" s="388" t="str">
        <f>IF(_xlfn.IFNA(VLOOKUP(I4658,$AG$3:$AH$83,2,FALSE),"")='11.1'!$D$5,TXM!L4658,"")</f>
        <v/>
      </c>
      <c r="N4658" t="str">
        <f>IFERROR(SMALL($M$5:$M$9000,ROWS($M$5:M4658)),"")</f>
        <v/>
      </c>
      <c r="P4658" t="s">
        <v>1639</v>
      </c>
      <c r="S4658" s="388">
        <f>ROWS(R$5:R4658)</f>
        <v>4654</v>
      </c>
      <c r="T4658" s="388" t="str">
        <f>IF(_xlfn.IFNA(VLOOKUP(P4658,$AG$3:$AH$83,2,FALSE),"")='11.1'!$D$5,TXM!S4658,"")</f>
        <v/>
      </c>
      <c r="U4658" t="str">
        <f>IFERROR(SMALL($T$5:$T$9000,ROWS($T$5:T4658)),"")</f>
        <v/>
      </c>
    </row>
    <row r="4659" spans="1:21" ht="14.4" customHeight="1" x14ac:dyDescent="0.3">
      <c r="A4659" t="s">
        <v>1639</v>
      </c>
      <c r="D4659" s="388">
        <f>ROWS(C$5:C4659)</f>
        <v>4655</v>
      </c>
      <c r="E4659" s="388" t="str">
        <f>IF(_xlfn.IFNA(VLOOKUP(A4659,$AG$3:$AH$83,2,FALSE),"")='11.1'!$D$5,TXM!D4659,"")</f>
        <v/>
      </c>
      <c r="F4659" t="str">
        <f>IFERROR(SMALL($E$5:$E$9000,ROWS($E$5:E4659)),"")</f>
        <v/>
      </c>
      <c r="I4659" s="371" t="s">
        <v>196</v>
      </c>
      <c r="J4659" t="s">
        <v>803</v>
      </c>
      <c r="K4659" s="372">
        <v>1998101</v>
      </c>
      <c r="L4659" s="388">
        <f>ROWS(K$5:K4659)</f>
        <v>4655</v>
      </c>
      <c r="M4659" s="388" t="str">
        <f>IF(_xlfn.IFNA(VLOOKUP(I4659,$AG$3:$AH$83,2,FALSE),"")='11.1'!$D$5,TXM!L4659,"")</f>
        <v/>
      </c>
      <c r="N4659" t="str">
        <f>IFERROR(SMALL($M$5:$M$9000,ROWS($M$5:M4659)),"")</f>
        <v/>
      </c>
      <c r="P4659" t="s">
        <v>1639</v>
      </c>
      <c r="S4659" s="388">
        <f>ROWS(R$5:R4659)</f>
        <v>4655</v>
      </c>
      <c r="T4659" s="388" t="str">
        <f>IF(_xlfn.IFNA(VLOOKUP(P4659,$AG$3:$AH$83,2,FALSE),"")='11.1'!$D$5,TXM!S4659,"")</f>
        <v/>
      </c>
      <c r="U4659" t="str">
        <f>IFERROR(SMALL($T$5:$T$9000,ROWS($T$5:T4659)),"")</f>
        <v/>
      </c>
    </row>
    <row r="4660" spans="1:21" ht="14.4" customHeight="1" x14ac:dyDescent="0.3">
      <c r="A4660" t="s">
        <v>1639</v>
      </c>
      <c r="D4660" s="388">
        <f>ROWS(C$5:C4660)</f>
        <v>4656</v>
      </c>
      <c r="E4660" s="388" t="str">
        <f>IF(_xlfn.IFNA(VLOOKUP(A4660,$AG$3:$AH$83,2,FALSE),"")='11.1'!$D$5,TXM!D4660,"")</f>
        <v/>
      </c>
      <c r="F4660" t="str">
        <f>IFERROR(SMALL($E$5:$E$9000,ROWS($E$5:E4660)),"")</f>
        <v/>
      </c>
      <c r="I4660" s="371" t="s">
        <v>196</v>
      </c>
      <c r="J4660" t="s">
        <v>793</v>
      </c>
      <c r="K4660" s="372">
        <v>1764751</v>
      </c>
      <c r="L4660" s="388">
        <f>ROWS(K$5:K4660)</f>
        <v>4656</v>
      </c>
      <c r="M4660" s="388" t="str">
        <f>IF(_xlfn.IFNA(VLOOKUP(I4660,$AG$3:$AH$83,2,FALSE),"")='11.1'!$D$5,TXM!L4660,"")</f>
        <v/>
      </c>
      <c r="N4660" t="str">
        <f>IFERROR(SMALL($M$5:$M$9000,ROWS($M$5:M4660)),"")</f>
        <v/>
      </c>
      <c r="P4660" t="s">
        <v>1639</v>
      </c>
      <c r="S4660" s="388">
        <f>ROWS(R$5:R4660)</f>
        <v>4656</v>
      </c>
      <c r="T4660" s="388" t="str">
        <f>IF(_xlfn.IFNA(VLOOKUP(P4660,$AG$3:$AH$83,2,FALSE),"")='11.1'!$D$5,TXM!S4660,"")</f>
        <v/>
      </c>
      <c r="U4660" t="str">
        <f>IFERROR(SMALL($T$5:$T$9000,ROWS($T$5:T4660)),"")</f>
        <v/>
      </c>
    </row>
    <row r="4661" spans="1:21" ht="14.4" customHeight="1" x14ac:dyDescent="0.3">
      <c r="A4661" t="s">
        <v>1639</v>
      </c>
      <c r="D4661" s="388">
        <f>ROWS(C$5:C4661)</f>
        <v>4657</v>
      </c>
      <c r="E4661" s="388" t="str">
        <f>IF(_xlfn.IFNA(VLOOKUP(A4661,$AG$3:$AH$83,2,FALSE),"")='11.1'!$D$5,TXM!D4661,"")</f>
        <v/>
      </c>
      <c r="F4661" t="str">
        <f>IFERROR(SMALL($E$5:$E$9000,ROWS($E$5:E4661)),"")</f>
        <v/>
      </c>
      <c r="I4661" s="371" t="s">
        <v>196</v>
      </c>
      <c r="J4661" t="s">
        <v>789</v>
      </c>
      <c r="K4661" s="372">
        <v>1763153</v>
      </c>
      <c r="L4661" s="388">
        <f>ROWS(K$5:K4661)</f>
        <v>4657</v>
      </c>
      <c r="M4661" s="388" t="str">
        <f>IF(_xlfn.IFNA(VLOOKUP(I4661,$AG$3:$AH$83,2,FALSE),"")='11.1'!$D$5,TXM!L4661,"")</f>
        <v/>
      </c>
      <c r="N4661" t="str">
        <f>IFERROR(SMALL($M$5:$M$9000,ROWS($M$5:M4661)),"")</f>
        <v/>
      </c>
      <c r="P4661" t="s">
        <v>1639</v>
      </c>
      <c r="S4661" s="388">
        <f>ROWS(R$5:R4661)</f>
        <v>4657</v>
      </c>
      <c r="T4661" s="388" t="str">
        <f>IF(_xlfn.IFNA(VLOOKUP(P4661,$AG$3:$AH$83,2,FALSE),"")='11.1'!$D$5,TXM!S4661,"")</f>
        <v/>
      </c>
      <c r="U4661" t="str">
        <f>IFERROR(SMALL($T$5:$T$9000,ROWS($T$5:T4661)),"")</f>
        <v/>
      </c>
    </row>
    <row r="4662" spans="1:21" ht="14.4" customHeight="1" x14ac:dyDescent="0.3">
      <c r="A4662" t="s">
        <v>1639</v>
      </c>
      <c r="D4662" s="388">
        <f>ROWS(C$5:C4662)</f>
        <v>4658</v>
      </c>
      <c r="E4662" s="388" t="str">
        <f>IF(_xlfn.IFNA(VLOOKUP(A4662,$AG$3:$AH$83,2,FALSE),"")='11.1'!$D$5,TXM!D4662,"")</f>
        <v/>
      </c>
      <c r="F4662" t="str">
        <f>IFERROR(SMALL($E$5:$E$9000,ROWS($E$5:E4662)),"")</f>
        <v/>
      </c>
      <c r="I4662" s="371" t="s">
        <v>196</v>
      </c>
      <c r="J4662" t="s">
        <v>1285</v>
      </c>
      <c r="K4662" s="372">
        <v>1763074</v>
      </c>
      <c r="L4662" s="388">
        <f>ROWS(K$5:K4662)</f>
        <v>4658</v>
      </c>
      <c r="M4662" s="388" t="str">
        <f>IF(_xlfn.IFNA(VLOOKUP(I4662,$AG$3:$AH$83,2,FALSE),"")='11.1'!$D$5,TXM!L4662,"")</f>
        <v/>
      </c>
      <c r="N4662" t="str">
        <f>IFERROR(SMALL($M$5:$M$9000,ROWS($M$5:M4662)),"")</f>
        <v/>
      </c>
      <c r="P4662" t="s">
        <v>1639</v>
      </c>
      <c r="S4662" s="388">
        <f>ROWS(R$5:R4662)</f>
        <v>4658</v>
      </c>
      <c r="T4662" s="388" t="str">
        <f>IF(_xlfn.IFNA(VLOOKUP(P4662,$AG$3:$AH$83,2,FALSE),"")='11.1'!$D$5,TXM!S4662,"")</f>
        <v/>
      </c>
      <c r="U4662" t="str">
        <f>IFERROR(SMALL($T$5:$T$9000,ROWS($T$5:T4662)),"")</f>
        <v/>
      </c>
    </row>
    <row r="4663" spans="1:21" ht="14.4" customHeight="1" x14ac:dyDescent="0.3">
      <c r="A4663" t="s">
        <v>1639</v>
      </c>
      <c r="D4663" s="388">
        <f>ROWS(C$5:C4663)</f>
        <v>4659</v>
      </c>
      <c r="E4663" s="388" t="str">
        <f>IF(_xlfn.IFNA(VLOOKUP(A4663,$AG$3:$AH$83,2,FALSE),"")='11.1'!$D$5,TXM!D4663,"")</f>
        <v/>
      </c>
      <c r="F4663" t="str">
        <f>IFERROR(SMALL($E$5:$E$9000,ROWS($E$5:E4663)),"")</f>
        <v/>
      </c>
      <c r="I4663" s="371" t="s">
        <v>196</v>
      </c>
      <c r="J4663" t="s">
        <v>845</v>
      </c>
      <c r="K4663" s="372">
        <v>1662386</v>
      </c>
      <c r="L4663" s="388">
        <f>ROWS(K$5:K4663)</f>
        <v>4659</v>
      </c>
      <c r="M4663" s="388" t="str">
        <f>IF(_xlfn.IFNA(VLOOKUP(I4663,$AG$3:$AH$83,2,FALSE),"")='11.1'!$D$5,TXM!L4663,"")</f>
        <v/>
      </c>
      <c r="N4663" t="str">
        <f>IFERROR(SMALL($M$5:$M$9000,ROWS($M$5:M4663)),"")</f>
        <v/>
      </c>
      <c r="P4663" t="s">
        <v>1639</v>
      </c>
      <c r="S4663" s="388">
        <f>ROWS(R$5:R4663)</f>
        <v>4659</v>
      </c>
      <c r="T4663" s="388" t="str">
        <f>IF(_xlfn.IFNA(VLOOKUP(P4663,$AG$3:$AH$83,2,FALSE),"")='11.1'!$D$5,TXM!S4663,"")</f>
        <v/>
      </c>
      <c r="U4663" t="str">
        <f>IFERROR(SMALL($T$5:$T$9000,ROWS($T$5:T4663)),"")</f>
        <v/>
      </c>
    </row>
    <row r="4664" spans="1:21" ht="14.4" customHeight="1" x14ac:dyDescent="0.3">
      <c r="A4664" t="s">
        <v>1639</v>
      </c>
      <c r="D4664" s="388">
        <f>ROWS(C$5:C4664)</f>
        <v>4660</v>
      </c>
      <c r="E4664" s="388" t="str">
        <f>IF(_xlfn.IFNA(VLOOKUP(A4664,$AG$3:$AH$83,2,FALSE),"")='11.1'!$D$5,TXM!D4664,"")</f>
        <v/>
      </c>
      <c r="F4664" t="str">
        <f>IFERROR(SMALL($E$5:$E$9000,ROWS($E$5:E4664)),"")</f>
        <v/>
      </c>
      <c r="I4664" s="371" t="s">
        <v>196</v>
      </c>
      <c r="J4664" t="s">
        <v>809</v>
      </c>
      <c r="K4664" s="372">
        <v>1509393</v>
      </c>
      <c r="L4664" s="388">
        <f>ROWS(K$5:K4664)</f>
        <v>4660</v>
      </c>
      <c r="M4664" s="388" t="str">
        <f>IF(_xlfn.IFNA(VLOOKUP(I4664,$AG$3:$AH$83,2,FALSE),"")='11.1'!$D$5,TXM!L4664,"")</f>
        <v/>
      </c>
      <c r="N4664" t="str">
        <f>IFERROR(SMALL($M$5:$M$9000,ROWS($M$5:M4664)),"")</f>
        <v/>
      </c>
      <c r="P4664" t="s">
        <v>1639</v>
      </c>
      <c r="S4664" s="388">
        <f>ROWS(R$5:R4664)</f>
        <v>4660</v>
      </c>
      <c r="T4664" s="388" t="str">
        <f>IF(_xlfn.IFNA(VLOOKUP(P4664,$AG$3:$AH$83,2,FALSE),"")='11.1'!$D$5,TXM!S4664,"")</f>
        <v/>
      </c>
      <c r="U4664" t="str">
        <f>IFERROR(SMALL($T$5:$T$9000,ROWS($T$5:T4664)),"")</f>
        <v/>
      </c>
    </row>
    <row r="4665" spans="1:21" ht="14.4" customHeight="1" x14ac:dyDescent="0.3">
      <c r="A4665" t="s">
        <v>1639</v>
      </c>
      <c r="D4665" s="388">
        <f>ROWS(C$5:C4665)</f>
        <v>4661</v>
      </c>
      <c r="E4665" s="388" t="str">
        <f>IF(_xlfn.IFNA(VLOOKUP(A4665,$AG$3:$AH$83,2,FALSE),"")='11.1'!$D$5,TXM!D4665,"")</f>
        <v/>
      </c>
      <c r="F4665" t="str">
        <f>IFERROR(SMALL($E$5:$E$9000,ROWS($E$5:E4665)),"")</f>
        <v/>
      </c>
      <c r="I4665" s="371" t="s">
        <v>196</v>
      </c>
      <c r="J4665" t="s">
        <v>873</v>
      </c>
      <c r="K4665" s="372">
        <v>1456199</v>
      </c>
      <c r="L4665" s="388">
        <f>ROWS(K$5:K4665)</f>
        <v>4661</v>
      </c>
      <c r="M4665" s="388" t="str">
        <f>IF(_xlfn.IFNA(VLOOKUP(I4665,$AG$3:$AH$83,2,FALSE),"")='11.1'!$D$5,TXM!L4665,"")</f>
        <v/>
      </c>
      <c r="N4665" t="str">
        <f>IFERROR(SMALL($M$5:$M$9000,ROWS($M$5:M4665)),"")</f>
        <v/>
      </c>
      <c r="P4665" t="s">
        <v>1639</v>
      </c>
      <c r="S4665" s="388">
        <f>ROWS(R$5:R4665)</f>
        <v>4661</v>
      </c>
      <c r="T4665" s="388" t="str">
        <f>IF(_xlfn.IFNA(VLOOKUP(P4665,$AG$3:$AH$83,2,FALSE),"")='11.1'!$D$5,TXM!S4665,"")</f>
        <v/>
      </c>
      <c r="U4665" t="str">
        <f>IFERROR(SMALL($T$5:$T$9000,ROWS($T$5:T4665)),"")</f>
        <v/>
      </c>
    </row>
    <row r="4666" spans="1:21" ht="14.4" customHeight="1" x14ac:dyDescent="0.3">
      <c r="A4666" t="s">
        <v>1639</v>
      </c>
      <c r="D4666" s="388">
        <f>ROWS(C$5:C4666)</f>
        <v>4662</v>
      </c>
      <c r="E4666" s="388" t="str">
        <f>IF(_xlfn.IFNA(VLOOKUP(A4666,$AG$3:$AH$83,2,FALSE),"")='11.1'!$D$5,TXM!D4666,"")</f>
        <v/>
      </c>
      <c r="F4666" t="str">
        <f>IFERROR(SMALL($E$5:$E$9000,ROWS($E$5:E4666)),"")</f>
        <v/>
      </c>
      <c r="I4666" s="371" t="s">
        <v>196</v>
      </c>
      <c r="J4666" t="s">
        <v>831</v>
      </c>
      <c r="K4666" s="372">
        <v>1183906</v>
      </c>
      <c r="L4666" s="388">
        <f>ROWS(K$5:K4666)</f>
        <v>4662</v>
      </c>
      <c r="M4666" s="388" t="str">
        <f>IF(_xlfn.IFNA(VLOOKUP(I4666,$AG$3:$AH$83,2,FALSE),"")='11.1'!$D$5,TXM!L4666,"")</f>
        <v/>
      </c>
      <c r="N4666" t="str">
        <f>IFERROR(SMALL($M$5:$M$9000,ROWS($M$5:M4666)),"")</f>
        <v/>
      </c>
      <c r="P4666" t="s">
        <v>1639</v>
      </c>
      <c r="S4666" s="388">
        <f>ROWS(R$5:R4666)</f>
        <v>4662</v>
      </c>
      <c r="T4666" s="388" t="str">
        <f>IF(_xlfn.IFNA(VLOOKUP(P4666,$AG$3:$AH$83,2,FALSE),"")='11.1'!$D$5,TXM!S4666,"")</f>
        <v/>
      </c>
      <c r="U4666" t="str">
        <f>IFERROR(SMALL($T$5:$T$9000,ROWS($T$5:T4666)),"")</f>
        <v/>
      </c>
    </row>
    <row r="4667" spans="1:21" ht="14.4" customHeight="1" x14ac:dyDescent="0.3">
      <c r="A4667" t="s">
        <v>1639</v>
      </c>
      <c r="D4667" s="388">
        <f>ROWS(C$5:C4667)</f>
        <v>4663</v>
      </c>
      <c r="E4667" s="388" t="str">
        <f>IF(_xlfn.IFNA(VLOOKUP(A4667,$AG$3:$AH$83,2,FALSE),"")='11.1'!$D$5,TXM!D4667,"")</f>
        <v/>
      </c>
      <c r="F4667" t="str">
        <f>IFERROR(SMALL($E$5:$E$9000,ROWS($E$5:E4667)),"")</f>
        <v/>
      </c>
      <c r="I4667" s="371" t="s">
        <v>196</v>
      </c>
      <c r="J4667" t="s">
        <v>998</v>
      </c>
      <c r="K4667" s="372">
        <v>1078962</v>
      </c>
      <c r="L4667" s="388">
        <f>ROWS(K$5:K4667)</f>
        <v>4663</v>
      </c>
      <c r="M4667" s="388" t="str">
        <f>IF(_xlfn.IFNA(VLOOKUP(I4667,$AG$3:$AH$83,2,FALSE),"")='11.1'!$D$5,TXM!L4667,"")</f>
        <v/>
      </c>
      <c r="N4667" t="str">
        <f>IFERROR(SMALL($M$5:$M$9000,ROWS($M$5:M4667)),"")</f>
        <v/>
      </c>
      <c r="P4667" t="s">
        <v>1639</v>
      </c>
      <c r="S4667" s="388">
        <f>ROWS(R$5:R4667)</f>
        <v>4663</v>
      </c>
      <c r="T4667" s="388" t="str">
        <f>IF(_xlfn.IFNA(VLOOKUP(P4667,$AG$3:$AH$83,2,FALSE),"")='11.1'!$D$5,TXM!S4667,"")</f>
        <v/>
      </c>
      <c r="U4667" t="str">
        <f>IFERROR(SMALL($T$5:$T$9000,ROWS($T$5:T4667)),"")</f>
        <v/>
      </c>
    </row>
    <row r="4668" spans="1:21" ht="14.4" customHeight="1" x14ac:dyDescent="0.3">
      <c r="A4668" t="s">
        <v>1639</v>
      </c>
      <c r="D4668" s="388">
        <f>ROWS(C$5:C4668)</f>
        <v>4664</v>
      </c>
      <c r="E4668" s="388" t="str">
        <f>IF(_xlfn.IFNA(VLOOKUP(A4668,$AG$3:$AH$83,2,FALSE),"")='11.1'!$D$5,TXM!D4668,"")</f>
        <v/>
      </c>
      <c r="F4668" t="str">
        <f>IFERROR(SMALL($E$5:$E$9000,ROWS($E$5:E4668)),"")</f>
        <v/>
      </c>
      <c r="I4668" s="371" t="s">
        <v>196</v>
      </c>
      <c r="J4668" t="s">
        <v>96</v>
      </c>
      <c r="K4668" s="372">
        <v>865606</v>
      </c>
      <c r="L4668" s="388">
        <f>ROWS(K$5:K4668)</f>
        <v>4664</v>
      </c>
      <c r="M4668" s="388" t="str">
        <f>IF(_xlfn.IFNA(VLOOKUP(I4668,$AG$3:$AH$83,2,FALSE),"")='11.1'!$D$5,TXM!L4668,"")</f>
        <v/>
      </c>
      <c r="N4668" t="str">
        <f>IFERROR(SMALL($M$5:$M$9000,ROWS($M$5:M4668)),"")</f>
        <v/>
      </c>
      <c r="P4668" t="s">
        <v>1639</v>
      </c>
      <c r="S4668" s="388">
        <f>ROWS(R$5:R4668)</f>
        <v>4664</v>
      </c>
      <c r="T4668" s="388" t="str">
        <f>IF(_xlfn.IFNA(VLOOKUP(P4668,$AG$3:$AH$83,2,FALSE),"")='11.1'!$D$5,TXM!S4668,"")</f>
        <v/>
      </c>
      <c r="U4668" t="str">
        <f>IFERROR(SMALL($T$5:$T$9000,ROWS($T$5:T4668)),"")</f>
        <v/>
      </c>
    </row>
    <row r="4669" spans="1:21" ht="14.4" customHeight="1" x14ac:dyDescent="0.3">
      <c r="A4669" t="s">
        <v>1639</v>
      </c>
      <c r="D4669" s="388">
        <f>ROWS(C$5:C4669)</f>
        <v>4665</v>
      </c>
      <c r="E4669" s="388" t="str">
        <f>IF(_xlfn.IFNA(VLOOKUP(A4669,$AG$3:$AH$83,2,FALSE),"")='11.1'!$D$5,TXM!D4669,"")</f>
        <v/>
      </c>
      <c r="F4669" t="str">
        <f>IFERROR(SMALL($E$5:$E$9000,ROWS($E$5:E4669)),"")</f>
        <v/>
      </c>
      <c r="I4669" s="371" t="s">
        <v>196</v>
      </c>
      <c r="J4669" t="s">
        <v>106</v>
      </c>
      <c r="K4669" s="372">
        <v>766340</v>
      </c>
      <c r="L4669" s="388">
        <f>ROWS(K$5:K4669)</f>
        <v>4665</v>
      </c>
      <c r="M4669" s="388" t="str">
        <f>IF(_xlfn.IFNA(VLOOKUP(I4669,$AG$3:$AH$83,2,FALSE),"")='11.1'!$D$5,TXM!L4669,"")</f>
        <v/>
      </c>
      <c r="N4669" t="str">
        <f>IFERROR(SMALL($M$5:$M$9000,ROWS($M$5:M4669)),"")</f>
        <v/>
      </c>
      <c r="P4669" t="s">
        <v>1639</v>
      </c>
      <c r="S4669" s="388">
        <f>ROWS(R$5:R4669)</f>
        <v>4665</v>
      </c>
      <c r="T4669" s="388" t="str">
        <f>IF(_xlfn.IFNA(VLOOKUP(P4669,$AG$3:$AH$83,2,FALSE),"")='11.1'!$D$5,TXM!S4669,"")</f>
        <v/>
      </c>
      <c r="U4669" t="str">
        <f>IFERROR(SMALL($T$5:$T$9000,ROWS($T$5:T4669)),"")</f>
        <v/>
      </c>
    </row>
    <row r="4670" spans="1:21" ht="14.4" customHeight="1" x14ac:dyDescent="0.3">
      <c r="A4670" t="s">
        <v>1639</v>
      </c>
      <c r="D4670" s="388">
        <f>ROWS(C$5:C4670)</f>
        <v>4666</v>
      </c>
      <c r="E4670" s="388" t="str">
        <f>IF(_xlfn.IFNA(VLOOKUP(A4670,$AG$3:$AH$83,2,FALSE),"")='11.1'!$D$5,TXM!D4670,"")</f>
        <v/>
      </c>
      <c r="F4670" t="str">
        <f>IFERROR(SMALL($E$5:$E$9000,ROWS($E$5:E4670)),"")</f>
        <v/>
      </c>
      <c r="I4670" s="371" t="s">
        <v>196</v>
      </c>
      <c r="J4670" t="s">
        <v>97</v>
      </c>
      <c r="K4670" s="372">
        <v>691331</v>
      </c>
      <c r="L4670" s="388">
        <f>ROWS(K$5:K4670)</f>
        <v>4666</v>
      </c>
      <c r="M4670" s="388" t="str">
        <f>IF(_xlfn.IFNA(VLOOKUP(I4670,$AG$3:$AH$83,2,FALSE),"")='11.1'!$D$5,TXM!L4670,"")</f>
        <v/>
      </c>
      <c r="N4670" t="str">
        <f>IFERROR(SMALL($M$5:$M$9000,ROWS($M$5:M4670)),"")</f>
        <v/>
      </c>
      <c r="P4670" t="s">
        <v>1639</v>
      </c>
      <c r="S4670" s="388">
        <f>ROWS(R$5:R4670)</f>
        <v>4666</v>
      </c>
      <c r="T4670" s="388" t="str">
        <f>IF(_xlfn.IFNA(VLOOKUP(P4670,$AG$3:$AH$83,2,FALSE),"")='11.1'!$D$5,TXM!S4670,"")</f>
        <v/>
      </c>
      <c r="U4670" t="str">
        <f>IFERROR(SMALL($T$5:$T$9000,ROWS($T$5:T4670)),"")</f>
        <v/>
      </c>
    </row>
    <row r="4671" spans="1:21" ht="14.4" customHeight="1" x14ac:dyDescent="0.3">
      <c r="A4671" t="s">
        <v>1639</v>
      </c>
      <c r="D4671" s="388">
        <f>ROWS(C$5:C4671)</f>
        <v>4667</v>
      </c>
      <c r="E4671" s="388" t="str">
        <f>IF(_xlfn.IFNA(VLOOKUP(A4671,$AG$3:$AH$83,2,FALSE),"")='11.1'!$D$5,TXM!D4671,"")</f>
        <v/>
      </c>
      <c r="F4671" t="str">
        <f>IFERROR(SMALL($E$5:$E$9000,ROWS($E$5:E4671)),"")</f>
        <v/>
      </c>
      <c r="I4671" s="371" t="s">
        <v>196</v>
      </c>
      <c r="J4671" t="s">
        <v>869</v>
      </c>
      <c r="K4671" s="372">
        <v>662568</v>
      </c>
      <c r="L4671" s="388">
        <f>ROWS(K$5:K4671)</f>
        <v>4667</v>
      </c>
      <c r="M4671" s="388" t="str">
        <f>IF(_xlfn.IFNA(VLOOKUP(I4671,$AG$3:$AH$83,2,FALSE),"")='11.1'!$D$5,TXM!L4671,"")</f>
        <v/>
      </c>
      <c r="N4671" t="str">
        <f>IFERROR(SMALL($M$5:$M$9000,ROWS($M$5:M4671)),"")</f>
        <v/>
      </c>
      <c r="P4671" t="s">
        <v>1639</v>
      </c>
      <c r="S4671" s="388">
        <f>ROWS(R$5:R4671)</f>
        <v>4667</v>
      </c>
      <c r="T4671" s="388" t="str">
        <f>IF(_xlfn.IFNA(VLOOKUP(P4671,$AG$3:$AH$83,2,FALSE),"")='11.1'!$D$5,TXM!S4671,"")</f>
        <v/>
      </c>
      <c r="U4671" t="str">
        <f>IFERROR(SMALL($T$5:$T$9000,ROWS($T$5:T4671)),"")</f>
        <v/>
      </c>
    </row>
    <row r="4672" spans="1:21" ht="14.4" customHeight="1" x14ac:dyDescent="0.3">
      <c r="A4672" t="s">
        <v>1639</v>
      </c>
      <c r="D4672" s="388">
        <f>ROWS(C$5:C4672)</f>
        <v>4668</v>
      </c>
      <c r="E4672" s="388" t="str">
        <f>IF(_xlfn.IFNA(VLOOKUP(A4672,$AG$3:$AH$83,2,FALSE),"")='11.1'!$D$5,TXM!D4672,"")</f>
        <v/>
      </c>
      <c r="F4672" t="str">
        <f>IFERROR(SMALL($E$5:$E$9000,ROWS($E$5:E4672)),"")</f>
        <v/>
      </c>
      <c r="I4672" s="371" t="s">
        <v>196</v>
      </c>
      <c r="J4672" t="s">
        <v>1500</v>
      </c>
      <c r="K4672" s="372">
        <v>641532</v>
      </c>
      <c r="L4672" s="388">
        <f>ROWS(K$5:K4672)</f>
        <v>4668</v>
      </c>
      <c r="M4672" s="388" t="str">
        <f>IF(_xlfn.IFNA(VLOOKUP(I4672,$AG$3:$AH$83,2,FALSE),"")='11.1'!$D$5,TXM!L4672,"")</f>
        <v/>
      </c>
      <c r="N4672" t="str">
        <f>IFERROR(SMALL($M$5:$M$9000,ROWS($M$5:M4672)),"")</f>
        <v/>
      </c>
      <c r="P4672" t="s">
        <v>1639</v>
      </c>
      <c r="S4672" s="388">
        <f>ROWS(R$5:R4672)</f>
        <v>4668</v>
      </c>
      <c r="T4672" s="388" t="str">
        <f>IF(_xlfn.IFNA(VLOOKUP(P4672,$AG$3:$AH$83,2,FALSE),"")='11.1'!$D$5,TXM!S4672,"")</f>
        <v/>
      </c>
      <c r="U4672" t="str">
        <f>IFERROR(SMALL($T$5:$T$9000,ROWS($T$5:T4672)),"")</f>
        <v/>
      </c>
    </row>
    <row r="4673" spans="1:21" ht="14.4" customHeight="1" x14ac:dyDescent="0.3">
      <c r="A4673" t="s">
        <v>1639</v>
      </c>
      <c r="D4673" s="388">
        <f>ROWS(C$5:C4673)</f>
        <v>4669</v>
      </c>
      <c r="E4673" s="388" t="str">
        <f>IF(_xlfn.IFNA(VLOOKUP(A4673,$AG$3:$AH$83,2,FALSE),"")='11.1'!$D$5,TXM!D4673,"")</f>
        <v/>
      </c>
      <c r="F4673" t="str">
        <f>IFERROR(SMALL($E$5:$E$9000,ROWS($E$5:E4673)),"")</f>
        <v/>
      </c>
      <c r="I4673" s="371" t="s">
        <v>196</v>
      </c>
      <c r="J4673" t="s">
        <v>813</v>
      </c>
      <c r="K4673" s="372">
        <v>618556</v>
      </c>
      <c r="L4673" s="388">
        <f>ROWS(K$5:K4673)</f>
        <v>4669</v>
      </c>
      <c r="M4673" s="388" t="str">
        <f>IF(_xlfn.IFNA(VLOOKUP(I4673,$AG$3:$AH$83,2,FALSE),"")='11.1'!$D$5,TXM!L4673,"")</f>
        <v/>
      </c>
      <c r="N4673" t="str">
        <f>IFERROR(SMALL($M$5:$M$9000,ROWS($M$5:M4673)),"")</f>
        <v/>
      </c>
      <c r="P4673" t="s">
        <v>1639</v>
      </c>
      <c r="S4673" s="388">
        <f>ROWS(R$5:R4673)</f>
        <v>4669</v>
      </c>
      <c r="T4673" s="388" t="str">
        <f>IF(_xlfn.IFNA(VLOOKUP(P4673,$AG$3:$AH$83,2,FALSE),"")='11.1'!$D$5,TXM!S4673,"")</f>
        <v/>
      </c>
      <c r="U4673" t="str">
        <f>IFERROR(SMALL($T$5:$T$9000,ROWS($T$5:T4673)),"")</f>
        <v/>
      </c>
    </row>
    <row r="4674" spans="1:21" ht="14.4" customHeight="1" x14ac:dyDescent="0.3">
      <c r="A4674" t="s">
        <v>1639</v>
      </c>
      <c r="D4674" s="388">
        <f>ROWS(C$5:C4674)</f>
        <v>4670</v>
      </c>
      <c r="E4674" s="388" t="str">
        <f>IF(_xlfn.IFNA(VLOOKUP(A4674,$AG$3:$AH$83,2,FALSE),"")='11.1'!$D$5,TXM!D4674,"")</f>
        <v/>
      </c>
      <c r="F4674" t="str">
        <f>IFERROR(SMALL($E$5:$E$9000,ROWS($E$5:E4674)),"")</f>
        <v/>
      </c>
      <c r="I4674" s="371" t="s">
        <v>196</v>
      </c>
      <c r="J4674" t="s">
        <v>799</v>
      </c>
      <c r="K4674" s="372">
        <v>512730</v>
      </c>
      <c r="L4674" s="388">
        <f>ROWS(K$5:K4674)</f>
        <v>4670</v>
      </c>
      <c r="M4674" s="388" t="str">
        <f>IF(_xlfn.IFNA(VLOOKUP(I4674,$AG$3:$AH$83,2,FALSE),"")='11.1'!$D$5,TXM!L4674,"")</f>
        <v/>
      </c>
      <c r="N4674" t="str">
        <f>IFERROR(SMALL($M$5:$M$9000,ROWS($M$5:M4674)),"")</f>
        <v/>
      </c>
      <c r="P4674" t="s">
        <v>1639</v>
      </c>
      <c r="S4674" s="388">
        <f>ROWS(R$5:R4674)</f>
        <v>4670</v>
      </c>
      <c r="T4674" s="388" t="str">
        <f>IF(_xlfn.IFNA(VLOOKUP(P4674,$AG$3:$AH$83,2,FALSE),"")='11.1'!$D$5,TXM!S4674,"")</f>
        <v/>
      </c>
      <c r="U4674" t="str">
        <f>IFERROR(SMALL($T$5:$T$9000,ROWS($T$5:T4674)),"")</f>
        <v/>
      </c>
    </row>
    <row r="4675" spans="1:21" ht="14.4" customHeight="1" x14ac:dyDescent="0.3">
      <c r="A4675" t="s">
        <v>1639</v>
      </c>
      <c r="D4675" s="388">
        <f>ROWS(C$5:C4675)</f>
        <v>4671</v>
      </c>
      <c r="E4675" s="388" t="str">
        <f>IF(_xlfn.IFNA(VLOOKUP(A4675,$AG$3:$AH$83,2,FALSE),"")='11.1'!$D$5,TXM!D4675,"")</f>
        <v/>
      </c>
      <c r="F4675" t="str">
        <f>IFERROR(SMALL($E$5:$E$9000,ROWS($E$5:E4675)),"")</f>
        <v/>
      </c>
      <c r="I4675" s="371" t="s">
        <v>196</v>
      </c>
      <c r="J4675" t="s">
        <v>1434</v>
      </c>
      <c r="K4675" s="372">
        <v>368092</v>
      </c>
      <c r="L4675" s="388">
        <f>ROWS(K$5:K4675)</f>
        <v>4671</v>
      </c>
      <c r="M4675" s="388" t="str">
        <f>IF(_xlfn.IFNA(VLOOKUP(I4675,$AG$3:$AH$83,2,FALSE),"")='11.1'!$D$5,TXM!L4675,"")</f>
        <v/>
      </c>
      <c r="N4675" t="str">
        <f>IFERROR(SMALL($M$5:$M$9000,ROWS($M$5:M4675)),"")</f>
        <v/>
      </c>
      <c r="P4675" t="s">
        <v>1639</v>
      </c>
      <c r="S4675" s="388">
        <f>ROWS(R$5:R4675)</f>
        <v>4671</v>
      </c>
      <c r="T4675" s="388" t="str">
        <f>IF(_xlfn.IFNA(VLOOKUP(P4675,$AG$3:$AH$83,2,FALSE),"")='11.1'!$D$5,TXM!S4675,"")</f>
        <v/>
      </c>
      <c r="U4675" t="str">
        <f>IFERROR(SMALL($T$5:$T$9000,ROWS($T$5:T4675)),"")</f>
        <v/>
      </c>
    </row>
    <row r="4676" spans="1:21" ht="14.4" customHeight="1" x14ac:dyDescent="0.3">
      <c r="A4676" t="s">
        <v>1639</v>
      </c>
      <c r="D4676" s="388">
        <f>ROWS(C$5:C4676)</f>
        <v>4672</v>
      </c>
      <c r="E4676" s="388" t="str">
        <f>IF(_xlfn.IFNA(VLOOKUP(A4676,$AG$3:$AH$83,2,FALSE),"")='11.1'!$D$5,TXM!D4676,"")</f>
        <v/>
      </c>
      <c r="F4676" t="str">
        <f>IFERROR(SMALL($E$5:$E$9000,ROWS($E$5:E4676)),"")</f>
        <v/>
      </c>
      <c r="I4676" s="371" t="s">
        <v>196</v>
      </c>
      <c r="J4676" t="s">
        <v>171</v>
      </c>
      <c r="K4676" s="372">
        <v>367481</v>
      </c>
      <c r="L4676" s="388">
        <f>ROWS(K$5:K4676)</f>
        <v>4672</v>
      </c>
      <c r="M4676" s="388" t="str">
        <f>IF(_xlfn.IFNA(VLOOKUP(I4676,$AG$3:$AH$83,2,FALSE),"")='11.1'!$D$5,TXM!L4676,"")</f>
        <v/>
      </c>
      <c r="N4676" t="str">
        <f>IFERROR(SMALL($M$5:$M$9000,ROWS($M$5:M4676)),"")</f>
        <v/>
      </c>
      <c r="P4676" t="s">
        <v>1639</v>
      </c>
      <c r="S4676" s="388">
        <f>ROWS(R$5:R4676)</f>
        <v>4672</v>
      </c>
      <c r="T4676" s="388" t="str">
        <f>IF(_xlfn.IFNA(VLOOKUP(P4676,$AG$3:$AH$83,2,FALSE),"")='11.1'!$D$5,TXM!S4676,"")</f>
        <v/>
      </c>
      <c r="U4676" t="str">
        <f>IFERROR(SMALL($T$5:$T$9000,ROWS($T$5:T4676)),"")</f>
        <v/>
      </c>
    </row>
    <row r="4677" spans="1:21" ht="14.4" customHeight="1" x14ac:dyDescent="0.3">
      <c r="A4677" t="s">
        <v>1639</v>
      </c>
      <c r="D4677" s="388">
        <f>ROWS(C$5:C4677)</f>
        <v>4673</v>
      </c>
      <c r="E4677" s="388" t="str">
        <f>IF(_xlfn.IFNA(VLOOKUP(A4677,$AG$3:$AH$83,2,FALSE),"")='11.1'!$D$5,TXM!D4677,"")</f>
        <v/>
      </c>
      <c r="F4677" t="str">
        <f>IFERROR(SMALL($E$5:$E$9000,ROWS($E$5:E4677)),"")</f>
        <v/>
      </c>
      <c r="I4677" s="371" t="s">
        <v>196</v>
      </c>
      <c r="J4677" t="s">
        <v>825</v>
      </c>
      <c r="K4677" s="372">
        <v>341536</v>
      </c>
      <c r="L4677" s="388">
        <f>ROWS(K$5:K4677)</f>
        <v>4673</v>
      </c>
      <c r="M4677" s="388" t="str">
        <f>IF(_xlfn.IFNA(VLOOKUP(I4677,$AG$3:$AH$83,2,FALSE),"")='11.1'!$D$5,TXM!L4677,"")</f>
        <v/>
      </c>
      <c r="N4677" t="str">
        <f>IFERROR(SMALL($M$5:$M$9000,ROWS($M$5:M4677)),"")</f>
        <v/>
      </c>
      <c r="P4677" t="s">
        <v>1639</v>
      </c>
      <c r="S4677" s="388">
        <f>ROWS(R$5:R4677)</f>
        <v>4673</v>
      </c>
      <c r="T4677" s="388" t="str">
        <f>IF(_xlfn.IFNA(VLOOKUP(P4677,$AG$3:$AH$83,2,FALSE),"")='11.1'!$D$5,TXM!S4677,"")</f>
        <v/>
      </c>
      <c r="U4677" t="str">
        <f>IFERROR(SMALL($T$5:$T$9000,ROWS($T$5:T4677)),"")</f>
        <v/>
      </c>
    </row>
    <row r="4678" spans="1:21" ht="14.4" customHeight="1" x14ac:dyDescent="0.3">
      <c r="A4678" t="s">
        <v>1639</v>
      </c>
      <c r="D4678" s="388">
        <f>ROWS(C$5:C4678)</f>
        <v>4674</v>
      </c>
      <c r="E4678" s="388" t="str">
        <f>IF(_xlfn.IFNA(VLOOKUP(A4678,$AG$3:$AH$83,2,FALSE),"")='11.1'!$D$5,TXM!D4678,"")</f>
        <v/>
      </c>
      <c r="F4678" t="str">
        <f>IFERROR(SMALL($E$5:$E$9000,ROWS($E$5:E4678)),"")</f>
        <v/>
      </c>
      <c r="I4678" s="371" t="s">
        <v>196</v>
      </c>
      <c r="J4678" t="s">
        <v>837</v>
      </c>
      <c r="K4678" s="372">
        <v>335058</v>
      </c>
      <c r="L4678" s="388">
        <f>ROWS(K$5:K4678)</f>
        <v>4674</v>
      </c>
      <c r="M4678" s="388" t="str">
        <f>IF(_xlfn.IFNA(VLOOKUP(I4678,$AG$3:$AH$83,2,FALSE),"")='11.1'!$D$5,TXM!L4678,"")</f>
        <v/>
      </c>
      <c r="N4678" t="str">
        <f>IFERROR(SMALL($M$5:$M$9000,ROWS($M$5:M4678)),"")</f>
        <v/>
      </c>
      <c r="P4678" t="s">
        <v>1639</v>
      </c>
      <c r="S4678" s="388">
        <f>ROWS(R$5:R4678)</f>
        <v>4674</v>
      </c>
      <c r="T4678" s="388" t="str">
        <f>IF(_xlfn.IFNA(VLOOKUP(P4678,$AG$3:$AH$83,2,FALSE),"")='11.1'!$D$5,TXM!S4678,"")</f>
        <v/>
      </c>
      <c r="U4678" t="str">
        <f>IFERROR(SMALL($T$5:$T$9000,ROWS($T$5:T4678)),"")</f>
        <v/>
      </c>
    </row>
    <row r="4679" spans="1:21" ht="14.4" customHeight="1" x14ac:dyDescent="0.3">
      <c r="A4679" t="s">
        <v>1639</v>
      </c>
      <c r="D4679" s="388">
        <f>ROWS(C$5:C4679)</f>
        <v>4675</v>
      </c>
      <c r="E4679" s="388" t="str">
        <f>IF(_xlfn.IFNA(VLOOKUP(A4679,$AG$3:$AH$83,2,FALSE),"")='11.1'!$D$5,TXM!D4679,"")</f>
        <v/>
      </c>
      <c r="F4679" t="str">
        <f>IFERROR(SMALL($E$5:$E$9000,ROWS($E$5:E4679)),"")</f>
        <v/>
      </c>
      <c r="I4679" s="371" t="s">
        <v>196</v>
      </c>
      <c r="J4679" t="s">
        <v>1002</v>
      </c>
      <c r="K4679" s="372">
        <v>298885</v>
      </c>
      <c r="L4679" s="388">
        <f>ROWS(K$5:K4679)</f>
        <v>4675</v>
      </c>
      <c r="M4679" s="388" t="str">
        <f>IF(_xlfn.IFNA(VLOOKUP(I4679,$AG$3:$AH$83,2,FALSE),"")='11.1'!$D$5,TXM!L4679,"")</f>
        <v/>
      </c>
      <c r="N4679" t="str">
        <f>IFERROR(SMALL($M$5:$M$9000,ROWS($M$5:M4679)),"")</f>
        <v/>
      </c>
      <c r="P4679" t="s">
        <v>1639</v>
      </c>
      <c r="S4679" s="388">
        <f>ROWS(R$5:R4679)</f>
        <v>4675</v>
      </c>
      <c r="T4679" s="388" t="str">
        <f>IF(_xlfn.IFNA(VLOOKUP(P4679,$AG$3:$AH$83,2,FALSE),"")='11.1'!$D$5,TXM!S4679,"")</f>
        <v/>
      </c>
      <c r="U4679" t="str">
        <f>IFERROR(SMALL($T$5:$T$9000,ROWS($T$5:T4679)),"")</f>
        <v/>
      </c>
    </row>
    <row r="4680" spans="1:21" ht="14.4" customHeight="1" x14ac:dyDescent="0.3">
      <c r="A4680" t="s">
        <v>1639</v>
      </c>
      <c r="D4680" s="388">
        <f>ROWS(C$5:C4680)</f>
        <v>4676</v>
      </c>
      <c r="E4680" s="388" t="str">
        <f>IF(_xlfn.IFNA(VLOOKUP(A4680,$AG$3:$AH$83,2,FALSE),"")='11.1'!$D$5,TXM!D4680,"")</f>
        <v/>
      </c>
      <c r="F4680" t="str">
        <f>IFERROR(SMALL($E$5:$E$9000,ROWS($E$5:E4680)),"")</f>
        <v/>
      </c>
      <c r="I4680" s="371" t="s">
        <v>196</v>
      </c>
      <c r="J4680" t="s">
        <v>1275</v>
      </c>
      <c r="K4680" s="372">
        <v>286915</v>
      </c>
      <c r="L4680" s="388">
        <f>ROWS(K$5:K4680)</f>
        <v>4676</v>
      </c>
      <c r="M4680" s="388" t="str">
        <f>IF(_xlfn.IFNA(VLOOKUP(I4680,$AG$3:$AH$83,2,FALSE),"")='11.1'!$D$5,TXM!L4680,"")</f>
        <v/>
      </c>
      <c r="N4680" t="str">
        <f>IFERROR(SMALL($M$5:$M$9000,ROWS($M$5:M4680)),"")</f>
        <v/>
      </c>
      <c r="P4680" t="s">
        <v>1639</v>
      </c>
      <c r="S4680" s="388">
        <f>ROWS(R$5:R4680)</f>
        <v>4676</v>
      </c>
      <c r="T4680" s="388" t="str">
        <f>IF(_xlfn.IFNA(VLOOKUP(P4680,$AG$3:$AH$83,2,FALSE),"")='11.1'!$D$5,TXM!S4680,"")</f>
        <v/>
      </c>
      <c r="U4680" t="str">
        <f>IFERROR(SMALL($T$5:$T$9000,ROWS($T$5:T4680)),"")</f>
        <v/>
      </c>
    </row>
    <row r="4681" spans="1:21" ht="14.4" customHeight="1" x14ac:dyDescent="0.3">
      <c r="A4681" t="s">
        <v>1639</v>
      </c>
      <c r="D4681" s="388">
        <f>ROWS(C$5:C4681)</f>
        <v>4677</v>
      </c>
      <c r="E4681" s="388" t="str">
        <f>IF(_xlfn.IFNA(VLOOKUP(A4681,$AG$3:$AH$83,2,FALSE),"")='11.1'!$D$5,TXM!D4681,"")</f>
        <v/>
      </c>
      <c r="F4681" t="str">
        <f>IFERROR(SMALL($E$5:$E$9000,ROWS($E$5:E4681)),"")</f>
        <v/>
      </c>
      <c r="I4681" s="371" t="s">
        <v>196</v>
      </c>
      <c r="J4681" t="s">
        <v>795</v>
      </c>
      <c r="K4681" s="372">
        <v>278776</v>
      </c>
      <c r="L4681" s="388">
        <f>ROWS(K$5:K4681)</f>
        <v>4677</v>
      </c>
      <c r="M4681" s="388" t="str">
        <f>IF(_xlfn.IFNA(VLOOKUP(I4681,$AG$3:$AH$83,2,FALSE),"")='11.1'!$D$5,TXM!L4681,"")</f>
        <v/>
      </c>
      <c r="N4681" t="str">
        <f>IFERROR(SMALL($M$5:$M$9000,ROWS($M$5:M4681)),"")</f>
        <v/>
      </c>
      <c r="P4681" t="s">
        <v>1639</v>
      </c>
      <c r="S4681" s="388">
        <f>ROWS(R$5:R4681)</f>
        <v>4677</v>
      </c>
      <c r="T4681" s="388" t="str">
        <f>IF(_xlfn.IFNA(VLOOKUP(P4681,$AG$3:$AH$83,2,FALSE),"")='11.1'!$D$5,TXM!S4681,"")</f>
        <v/>
      </c>
      <c r="U4681" t="str">
        <f>IFERROR(SMALL($T$5:$T$9000,ROWS($T$5:T4681)),"")</f>
        <v/>
      </c>
    </row>
    <row r="4682" spans="1:21" ht="14.4" customHeight="1" x14ac:dyDescent="0.3">
      <c r="A4682" t="s">
        <v>1639</v>
      </c>
      <c r="D4682" s="388">
        <f>ROWS(C$5:C4682)</f>
        <v>4678</v>
      </c>
      <c r="E4682" s="388" t="str">
        <f>IF(_xlfn.IFNA(VLOOKUP(A4682,$AG$3:$AH$83,2,FALSE),"")='11.1'!$D$5,TXM!D4682,"")</f>
        <v/>
      </c>
      <c r="F4682" t="str">
        <f>IFERROR(SMALL($E$5:$E$9000,ROWS($E$5:E4682)),"")</f>
        <v/>
      </c>
      <c r="I4682" s="371" t="s">
        <v>196</v>
      </c>
      <c r="J4682" t="s">
        <v>1402</v>
      </c>
      <c r="K4682" s="372">
        <v>156174</v>
      </c>
      <c r="L4682" s="388">
        <f>ROWS(K$5:K4682)</f>
        <v>4678</v>
      </c>
      <c r="M4682" s="388" t="str">
        <f>IF(_xlfn.IFNA(VLOOKUP(I4682,$AG$3:$AH$83,2,FALSE),"")='11.1'!$D$5,TXM!L4682,"")</f>
        <v/>
      </c>
      <c r="N4682" t="str">
        <f>IFERROR(SMALL($M$5:$M$9000,ROWS($M$5:M4682)),"")</f>
        <v/>
      </c>
      <c r="P4682" t="s">
        <v>1639</v>
      </c>
      <c r="S4682" s="388">
        <f>ROWS(R$5:R4682)</f>
        <v>4678</v>
      </c>
      <c r="T4682" s="388" t="str">
        <f>IF(_xlfn.IFNA(VLOOKUP(P4682,$AG$3:$AH$83,2,FALSE),"")='11.1'!$D$5,TXM!S4682,"")</f>
        <v/>
      </c>
      <c r="U4682" t="str">
        <f>IFERROR(SMALL($T$5:$T$9000,ROWS($T$5:T4682)),"")</f>
        <v/>
      </c>
    </row>
    <row r="4683" spans="1:21" ht="14.4" customHeight="1" x14ac:dyDescent="0.3">
      <c r="A4683" t="s">
        <v>1639</v>
      </c>
      <c r="D4683" s="388">
        <f>ROWS(C$5:C4683)</f>
        <v>4679</v>
      </c>
      <c r="E4683" s="388" t="str">
        <f>IF(_xlfn.IFNA(VLOOKUP(A4683,$AG$3:$AH$83,2,FALSE),"")='11.1'!$D$5,TXM!D4683,"")</f>
        <v/>
      </c>
      <c r="F4683" t="str">
        <f>IFERROR(SMALL($E$5:$E$9000,ROWS($E$5:E4683)),"")</f>
        <v/>
      </c>
      <c r="I4683" s="371" t="s">
        <v>196</v>
      </c>
      <c r="J4683" t="s">
        <v>98</v>
      </c>
      <c r="K4683" s="372">
        <v>132170</v>
      </c>
      <c r="L4683" s="388">
        <f>ROWS(K$5:K4683)</f>
        <v>4679</v>
      </c>
      <c r="M4683" s="388" t="str">
        <f>IF(_xlfn.IFNA(VLOOKUP(I4683,$AG$3:$AH$83,2,FALSE),"")='11.1'!$D$5,TXM!L4683,"")</f>
        <v/>
      </c>
      <c r="N4683" t="str">
        <f>IFERROR(SMALL($M$5:$M$9000,ROWS($M$5:M4683)),"")</f>
        <v/>
      </c>
      <c r="P4683" t="s">
        <v>1639</v>
      </c>
      <c r="S4683" s="388">
        <f>ROWS(R$5:R4683)</f>
        <v>4679</v>
      </c>
      <c r="T4683" s="388" t="str">
        <f>IF(_xlfn.IFNA(VLOOKUP(P4683,$AG$3:$AH$83,2,FALSE),"")='11.1'!$D$5,TXM!S4683,"")</f>
        <v/>
      </c>
      <c r="U4683" t="str">
        <f>IFERROR(SMALL($T$5:$T$9000,ROWS($T$5:T4683)),"")</f>
        <v/>
      </c>
    </row>
    <row r="4684" spans="1:21" ht="14.4" customHeight="1" x14ac:dyDescent="0.3">
      <c r="A4684" t="s">
        <v>1639</v>
      </c>
      <c r="D4684" s="388">
        <f>ROWS(C$5:C4684)</f>
        <v>4680</v>
      </c>
      <c r="E4684" s="388" t="str">
        <f>IF(_xlfn.IFNA(VLOOKUP(A4684,$AG$3:$AH$83,2,FALSE),"")='11.1'!$D$5,TXM!D4684,"")</f>
        <v/>
      </c>
      <c r="F4684" t="str">
        <f>IFERROR(SMALL($E$5:$E$9000,ROWS($E$5:E4684)),"")</f>
        <v/>
      </c>
      <c r="I4684" s="371" t="s">
        <v>196</v>
      </c>
      <c r="J4684" t="s">
        <v>819</v>
      </c>
      <c r="K4684" s="372">
        <v>105046</v>
      </c>
      <c r="L4684" s="388">
        <f>ROWS(K$5:K4684)</f>
        <v>4680</v>
      </c>
      <c r="M4684" s="388" t="str">
        <f>IF(_xlfn.IFNA(VLOOKUP(I4684,$AG$3:$AH$83,2,FALSE),"")='11.1'!$D$5,TXM!L4684,"")</f>
        <v/>
      </c>
      <c r="N4684" t="str">
        <f>IFERROR(SMALL($M$5:$M$9000,ROWS($M$5:M4684)),"")</f>
        <v/>
      </c>
      <c r="P4684" t="s">
        <v>1639</v>
      </c>
      <c r="S4684" s="388">
        <f>ROWS(R$5:R4684)</f>
        <v>4680</v>
      </c>
      <c r="T4684" s="388" t="str">
        <f>IF(_xlfn.IFNA(VLOOKUP(P4684,$AG$3:$AH$83,2,FALSE),"")='11.1'!$D$5,TXM!S4684,"")</f>
        <v/>
      </c>
      <c r="U4684" t="str">
        <f>IFERROR(SMALL($T$5:$T$9000,ROWS($T$5:T4684)),"")</f>
        <v/>
      </c>
    </row>
    <row r="4685" spans="1:21" ht="14.4" customHeight="1" x14ac:dyDescent="0.3">
      <c r="A4685" t="s">
        <v>1639</v>
      </c>
      <c r="D4685" s="388">
        <f>ROWS(C$5:C4685)</f>
        <v>4681</v>
      </c>
      <c r="E4685" s="388" t="str">
        <f>IF(_xlfn.IFNA(VLOOKUP(A4685,$AG$3:$AH$83,2,FALSE),"")='11.1'!$D$5,TXM!D4685,"")</f>
        <v/>
      </c>
      <c r="F4685" t="str">
        <f>IFERROR(SMALL($E$5:$E$9000,ROWS($E$5:E4685)),"")</f>
        <v/>
      </c>
      <c r="I4685" s="371" t="s">
        <v>196</v>
      </c>
      <c r="J4685" t="s">
        <v>855</v>
      </c>
      <c r="K4685" s="372">
        <v>99998</v>
      </c>
      <c r="L4685" s="388">
        <f>ROWS(K$5:K4685)</f>
        <v>4681</v>
      </c>
      <c r="M4685" s="388" t="str">
        <f>IF(_xlfn.IFNA(VLOOKUP(I4685,$AG$3:$AH$83,2,FALSE),"")='11.1'!$D$5,TXM!L4685,"")</f>
        <v/>
      </c>
      <c r="N4685" t="str">
        <f>IFERROR(SMALL($M$5:$M$9000,ROWS($M$5:M4685)),"")</f>
        <v/>
      </c>
      <c r="P4685" t="s">
        <v>1639</v>
      </c>
      <c r="S4685" s="388">
        <f>ROWS(R$5:R4685)</f>
        <v>4681</v>
      </c>
      <c r="T4685" s="388" t="str">
        <f>IF(_xlfn.IFNA(VLOOKUP(P4685,$AG$3:$AH$83,2,FALSE),"")='11.1'!$D$5,TXM!S4685,"")</f>
        <v/>
      </c>
      <c r="U4685" t="str">
        <f>IFERROR(SMALL($T$5:$T$9000,ROWS($T$5:T4685)),"")</f>
        <v/>
      </c>
    </row>
    <row r="4686" spans="1:21" ht="14.4" customHeight="1" x14ac:dyDescent="0.3">
      <c r="A4686" t="s">
        <v>1639</v>
      </c>
      <c r="D4686" s="388">
        <f>ROWS(C$5:C4686)</f>
        <v>4682</v>
      </c>
      <c r="E4686" s="388" t="str">
        <f>IF(_xlfn.IFNA(VLOOKUP(A4686,$AG$3:$AH$83,2,FALSE),"")='11.1'!$D$5,TXM!D4686,"")</f>
        <v/>
      </c>
      <c r="F4686" t="str">
        <f>IFERROR(SMALL($E$5:$E$9000,ROWS($E$5:E4686)),"")</f>
        <v/>
      </c>
      <c r="I4686" s="371" t="s">
        <v>196</v>
      </c>
      <c r="J4686" t="s">
        <v>1240</v>
      </c>
      <c r="K4686" s="372">
        <v>98277</v>
      </c>
      <c r="L4686" s="388">
        <f>ROWS(K$5:K4686)</f>
        <v>4682</v>
      </c>
      <c r="M4686" s="388" t="str">
        <f>IF(_xlfn.IFNA(VLOOKUP(I4686,$AG$3:$AH$83,2,FALSE),"")='11.1'!$D$5,TXM!L4686,"")</f>
        <v/>
      </c>
      <c r="N4686" t="str">
        <f>IFERROR(SMALL($M$5:$M$9000,ROWS($M$5:M4686)),"")</f>
        <v/>
      </c>
      <c r="P4686" t="s">
        <v>1639</v>
      </c>
      <c r="S4686" s="388">
        <f>ROWS(R$5:R4686)</f>
        <v>4682</v>
      </c>
      <c r="T4686" s="388" t="str">
        <f>IF(_xlfn.IFNA(VLOOKUP(P4686,$AG$3:$AH$83,2,FALSE),"")='11.1'!$D$5,TXM!S4686,"")</f>
        <v/>
      </c>
      <c r="U4686" t="str">
        <f>IFERROR(SMALL($T$5:$T$9000,ROWS($T$5:T4686)),"")</f>
        <v/>
      </c>
    </row>
    <row r="4687" spans="1:21" ht="14.4" customHeight="1" x14ac:dyDescent="0.3">
      <c r="A4687" t="s">
        <v>1639</v>
      </c>
      <c r="D4687" s="388">
        <f>ROWS(C$5:C4687)</f>
        <v>4683</v>
      </c>
      <c r="E4687" s="388" t="str">
        <f>IF(_xlfn.IFNA(VLOOKUP(A4687,$AG$3:$AH$83,2,FALSE),"")='11.1'!$D$5,TXM!D4687,"")</f>
        <v/>
      </c>
      <c r="F4687" t="str">
        <f>IFERROR(SMALL($E$5:$E$9000,ROWS($E$5:E4687)),"")</f>
        <v/>
      </c>
      <c r="I4687" s="371" t="s">
        <v>196</v>
      </c>
      <c r="J4687" t="s">
        <v>833</v>
      </c>
      <c r="K4687" s="372">
        <v>96842</v>
      </c>
      <c r="L4687" s="388">
        <f>ROWS(K$5:K4687)</f>
        <v>4683</v>
      </c>
      <c r="M4687" s="388" t="str">
        <f>IF(_xlfn.IFNA(VLOOKUP(I4687,$AG$3:$AH$83,2,FALSE),"")='11.1'!$D$5,TXM!L4687,"")</f>
        <v/>
      </c>
      <c r="N4687" t="str">
        <f>IFERROR(SMALL($M$5:$M$9000,ROWS($M$5:M4687)),"")</f>
        <v/>
      </c>
      <c r="P4687" t="s">
        <v>1639</v>
      </c>
      <c r="S4687" s="388">
        <f>ROWS(R$5:R4687)</f>
        <v>4683</v>
      </c>
      <c r="T4687" s="388" t="str">
        <f>IF(_xlfn.IFNA(VLOOKUP(P4687,$AG$3:$AH$83,2,FALSE),"")='11.1'!$D$5,TXM!S4687,"")</f>
        <v/>
      </c>
      <c r="U4687" t="str">
        <f>IFERROR(SMALL($T$5:$T$9000,ROWS($T$5:T4687)),"")</f>
        <v/>
      </c>
    </row>
    <row r="4688" spans="1:21" ht="14.4" customHeight="1" x14ac:dyDescent="0.3">
      <c r="A4688" t="s">
        <v>1639</v>
      </c>
      <c r="D4688" s="388">
        <f>ROWS(C$5:C4688)</f>
        <v>4684</v>
      </c>
      <c r="E4688" s="388" t="str">
        <f>IF(_xlfn.IFNA(VLOOKUP(A4688,$AG$3:$AH$83,2,FALSE),"")='11.1'!$D$5,TXM!D4688,"")</f>
        <v/>
      </c>
      <c r="F4688" t="str">
        <f>IFERROR(SMALL($E$5:$E$9000,ROWS($E$5:E4688)),"")</f>
        <v/>
      </c>
      <c r="I4688" s="371" t="s">
        <v>196</v>
      </c>
      <c r="J4688" t="s">
        <v>827</v>
      </c>
      <c r="K4688" s="372">
        <v>96618</v>
      </c>
      <c r="L4688" s="388">
        <f>ROWS(K$5:K4688)</f>
        <v>4684</v>
      </c>
      <c r="M4688" s="388" t="str">
        <f>IF(_xlfn.IFNA(VLOOKUP(I4688,$AG$3:$AH$83,2,FALSE),"")='11.1'!$D$5,TXM!L4688,"")</f>
        <v/>
      </c>
      <c r="N4688" t="str">
        <f>IFERROR(SMALL($M$5:$M$9000,ROWS($M$5:M4688)),"")</f>
        <v/>
      </c>
      <c r="P4688" t="s">
        <v>1639</v>
      </c>
      <c r="S4688" s="388">
        <f>ROWS(R$5:R4688)</f>
        <v>4684</v>
      </c>
      <c r="T4688" s="388" t="str">
        <f>IF(_xlfn.IFNA(VLOOKUP(P4688,$AG$3:$AH$83,2,FALSE),"")='11.1'!$D$5,TXM!S4688,"")</f>
        <v/>
      </c>
      <c r="U4688" t="str">
        <f>IFERROR(SMALL($T$5:$T$9000,ROWS($T$5:T4688)),"")</f>
        <v/>
      </c>
    </row>
    <row r="4689" spans="1:21" ht="14.4" customHeight="1" x14ac:dyDescent="0.3">
      <c r="A4689" t="s">
        <v>1639</v>
      </c>
      <c r="D4689" s="388">
        <f>ROWS(C$5:C4689)</f>
        <v>4685</v>
      </c>
      <c r="E4689" s="388" t="str">
        <f>IF(_xlfn.IFNA(VLOOKUP(A4689,$AG$3:$AH$83,2,FALSE),"")='11.1'!$D$5,TXM!D4689,"")</f>
        <v/>
      </c>
      <c r="F4689" t="str">
        <f>IFERROR(SMALL($E$5:$E$9000,ROWS($E$5:E4689)),"")</f>
        <v/>
      </c>
      <c r="I4689" s="371" t="s">
        <v>196</v>
      </c>
      <c r="J4689" t="s">
        <v>105</v>
      </c>
      <c r="K4689" s="372">
        <v>86498</v>
      </c>
      <c r="L4689" s="388">
        <f>ROWS(K$5:K4689)</f>
        <v>4685</v>
      </c>
      <c r="M4689" s="388" t="str">
        <f>IF(_xlfn.IFNA(VLOOKUP(I4689,$AG$3:$AH$83,2,FALSE),"")='11.1'!$D$5,TXM!L4689,"")</f>
        <v/>
      </c>
      <c r="N4689" t="str">
        <f>IFERROR(SMALL($M$5:$M$9000,ROWS($M$5:M4689)),"")</f>
        <v/>
      </c>
      <c r="P4689" t="s">
        <v>1639</v>
      </c>
      <c r="S4689" s="388">
        <f>ROWS(R$5:R4689)</f>
        <v>4685</v>
      </c>
      <c r="T4689" s="388" t="str">
        <f>IF(_xlfn.IFNA(VLOOKUP(P4689,$AG$3:$AH$83,2,FALSE),"")='11.1'!$D$5,TXM!S4689,"")</f>
        <v/>
      </c>
      <c r="U4689" t="str">
        <f>IFERROR(SMALL($T$5:$T$9000,ROWS($T$5:T4689)),"")</f>
        <v/>
      </c>
    </row>
    <row r="4690" spans="1:21" ht="14.4" customHeight="1" x14ac:dyDescent="0.3">
      <c r="A4690" t="s">
        <v>1639</v>
      </c>
      <c r="D4690" s="388">
        <f>ROWS(C$5:C4690)</f>
        <v>4686</v>
      </c>
      <c r="E4690" s="388" t="str">
        <f>IF(_xlfn.IFNA(VLOOKUP(A4690,$AG$3:$AH$83,2,FALSE),"")='11.1'!$D$5,TXM!D4690,"")</f>
        <v/>
      </c>
      <c r="F4690" t="str">
        <f>IFERROR(SMALL($E$5:$E$9000,ROWS($E$5:E4690)),"")</f>
        <v/>
      </c>
      <c r="I4690" s="371" t="s">
        <v>196</v>
      </c>
      <c r="J4690" t="s">
        <v>797</v>
      </c>
      <c r="K4690" s="372">
        <v>67320</v>
      </c>
      <c r="L4690" s="388">
        <f>ROWS(K$5:K4690)</f>
        <v>4686</v>
      </c>
      <c r="M4690" s="388" t="str">
        <f>IF(_xlfn.IFNA(VLOOKUP(I4690,$AG$3:$AH$83,2,FALSE),"")='11.1'!$D$5,TXM!L4690,"")</f>
        <v/>
      </c>
      <c r="N4690" t="str">
        <f>IFERROR(SMALL($M$5:$M$9000,ROWS($M$5:M4690)),"")</f>
        <v/>
      </c>
      <c r="P4690" t="s">
        <v>1639</v>
      </c>
      <c r="S4690" s="388">
        <f>ROWS(R$5:R4690)</f>
        <v>4686</v>
      </c>
      <c r="T4690" s="388" t="str">
        <f>IF(_xlfn.IFNA(VLOOKUP(P4690,$AG$3:$AH$83,2,FALSE),"")='11.1'!$D$5,TXM!S4690,"")</f>
        <v/>
      </c>
      <c r="U4690" t="str">
        <f>IFERROR(SMALL($T$5:$T$9000,ROWS($T$5:T4690)),"")</f>
        <v/>
      </c>
    </row>
    <row r="4691" spans="1:21" ht="14.4" customHeight="1" x14ac:dyDescent="0.3">
      <c r="A4691" t="s">
        <v>1639</v>
      </c>
      <c r="D4691" s="388">
        <f>ROWS(C$5:C4691)</f>
        <v>4687</v>
      </c>
      <c r="E4691" s="388" t="str">
        <f>IF(_xlfn.IFNA(VLOOKUP(A4691,$AG$3:$AH$83,2,FALSE),"")='11.1'!$D$5,TXM!D4691,"")</f>
        <v/>
      </c>
      <c r="F4691" t="str">
        <f>IFERROR(SMALL($E$5:$E$9000,ROWS($E$5:E4691)),"")</f>
        <v/>
      </c>
      <c r="I4691" s="371" t="s">
        <v>196</v>
      </c>
      <c r="J4691" t="s">
        <v>1003</v>
      </c>
      <c r="K4691" s="372">
        <v>42280</v>
      </c>
      <c r="L4691" s="388">
        <f>ROWS(K$5:K4691)</f>
        <v>4687</v>
      </c>
      <c r="M4691" s="388" t="str">
        <f>IF(_xlfn.IFNA(VLOOKUP(I4691,$AG$3:$AH$83,2,FALSE),"")='11.1'!$D$5,TXM!L4691,"")</f>
        <v/>
      </c>
      <c r="N4691" t="str">
        <f>IFERROR(SMALL($M$5:$M$9000,ROWS($M$5:M4691)),"")</f>
        <v/>
      </c>
      <c r="P4691" t="s">
        <v>1639</v>
      </c>
      <c r="S4691" s="388">
        <f>ROWS(R$5:R4691)</f>
        <v>4687</v>
      </c>
      <c r="T4691" s="388" t="str">
        <f>IF(_xlfn.IFNA(VLOOKUP(P4691,$AG$3:$AH$83,2,FALSE),"")='11.1'!$D$5,TXM!S4691,"")</f>
        <v/>
      </c>
      <c r="U4691" t="str">
        <f>IFERROR(SMALL($T$5:$T$9000,ROWS($T$5:T4691)),"")</f>
        <v/>
      </c>
    </row>
    <row r="4692" spans="1:21" ht="14.4" customHeight="1" x14ac:dyDescent="0.3">
      <c r="A4692" t="s">
        <v>1639</v>
      </c>
      <c r="D4692" s="388">
        <f>ROWS(C$5:C4692)</f>
        <v>4688</v>
      </c>
      <c r="E4692" s="388" t="str">
        <f>IF(_xlfn.IFNA(VLOOKUP(A4692,$AG$3:$AH$83,2,FALSE),"")='11.1'!$D$5,TXM!D4692,"")</f>
        <v/>
      </c>
      <c r="F4692" t="str">
        <f>IFERROR(SMALL($E$5:$E$9000,ROWS($E$5:E4692)),"")</f>
        <v/>
      </c>
      <c r="I4692" s="371" t="s">
        <v>196</v>
      </c>
      <c r="J4692" t="s">
        <v>801</v>
      </c>
      <c r="K4692" s="372">
        <v>35358</v>
      </c>
      <c r="L4692" s="388">
        <f>ROWS(K$5:K4692)</f>
        <v>4688</v>
      </c>
      <c r="M4692" s="388" t="str">
        <f>IF(_xlfn.IFNA(VLOOKUP(I4692,$AG$3:$AH$83,2,FALSE),"")='11.1'!$D$5,TXM!L4692,"")</f>
        <v/>
      </c>
      <c r="N4692" t="str">
        <f>IFERROR(SMALL($M$5:$M$9000,ROWS($M$5:M4692)),"")</f>
        <v/>
      </c>
      <c r="P4692" t="s">
        <v>1639</v>
      </c>
      <c r="S4692" s="388">
        <f>ROWS(R$5:R4692)</f>
        <v>4688</v>
      </c>
      <c r="T4692" s="388" t="str">
        <f>IF(_xlfn.IFNA(VLOOKUP(P4692,$AG$3:$AH$83,2,FALSE),"")='11.1'!$D$5,TXM!S4692,"")</f>
        <v/>
      </c>
      <c r="U4692" t="str">
        <f>IFERROR(SMALL($T$5:$T$9000,ROWS($T$5:T4692)),"")</f>
        <v/>
      </c>
    </row>
    <row r="4693" spans="1:21" ht="14.4" customHeight="1" x14ac:dyDescent="0.3">
      <c r="A4693" t="s">
        <v>1639</v>
      </c>
      <c r="D4693" s="388">
        <f>ROWS(C$5:C4693)</f>
        <v>4689</v>
      </c>
      <c r="E4693" s="388" t="str">
        <f>IF(_xlfn.IFNA(VLOOKUP(A4693,$AG$3:$AH$83,2,FALSE),"")='11.1'!$D$5,TXM!D4693,"")</f>
        <v/>
      </c>
      <c r="F4693" t="str">
        <f>IFERROR(SMALL($E$5:$E$9000,ROWS($E$5:E4693)),"")</f>
        <v/>
      </c>
      <c r="I4693" s="371" t="s">
        <v>196</v>
      </c>
      <c r="J4693" t="s">
        <v>817</v>
      </c>
      <c r="K4693" s="372">
        <v>18438</v>
      </c>
      <c r="L4693" s="388">
        <f>ROWS(K$5:K4693)</f>
        <v>4689</v>
      </c>
      <c r="M4693" s="388" t="str">
        <f>IF(_xlfn.IFNA(VLOOKUP(I4693,$AG$3:$AH$83,2,FALSE),"")='11.1'!$D$5,TXM!L4693,"")</f>
        <v/>
      </c>
      <c r="N4693" t="str">
        <f>IFERROR(SMALL($M$5:$M$9000,ROWS($M$5:M4693)),"")</f>
        <v/>
      </c>
      <c r="P4693" t="s">
        <v>1639</v>
      </c>
      <c r="S4693" s="388">
        <f>ROWS(R$5:R4693)</f>
        <v>4689</v>
      </c>
      <c r="T4693" s="388" t="str">
        <f>IF(_xlfn.IFNA(VLOOKUP(P4693,$AG$3:$AH$83,2,FALSE),"")='11.1'!$D$5,TXM!S4693,"")</f>
        <v/>
      </c>
      <c r="U4693" t="str">
        <f>IFERROR(SMALL($T$5:$T$9000,ROWS($T$5:T4693)),"")</f>
        <v/>
      </c>
    </row>
    <row r="4694" spans="1:21" ht="14.4" customHeight="1" x14ac:dyDescent="0.3">
      <c r="A4694" t="s">
        <v>1639</v>
      </c>
      <c r="D4694" s="388">
        <f>ROWS(C$5:C4694)</f>
        <v>4690</v>
      </c>
      <c r="E4694" s="388" t="str">
        <f>IF(_xlfn.IFNA(VLOOKUP(A4694,$AG$3:$AH$83,2,FALSE),"")='11.1'!$D$5,TXM!D4694,"")</f>
        <v/>
      </c>
      <c r="F4694" t="str">
        <f>IFERROR(SMALL($E$5:$E$9000,ROWS($E$5:E4694)),"")</f>
        <v/>
      </c>
      <c r="I4694" s="371" t="s">
        <v>196</v>
      </c>
      <c r="J4694" t="s">
        <v>847</v>
      </c>
      <c r="K4694" s="372">
        <v>16145</v>
      </c>
      <c r="L4694" s="388">
        <f>ROWS(K$5:K4694)</f>
        <v>4690</v>
      </c>
      <c r="M4694" s="388" t="str">
        <f>IF(_xlfn.IFNA(VLOOKUP(I4694,$AG$3:$AH$83,2,FALSE),"")='11.1'!$D$5,TXM!L4694,"")</f>
        <v/>
      </c>
      <c r="N4694" t="str">
        <f>IFERROR(SMALL($M$5:$M$9000,ROWS($M$5:M4694)),"")</f>
        <v/>
      </c>
      <c r="P4694" t="s">
        <v>1639</v>
      </c>
      <c r="S4694" s="388">
        <f>ROWS(R$5:R4694)</f>
        <v>4690</v>
      </c>
      <c r="T4694" s="388" t="str">
        <f>IF(_xlfn.IFNA(VLOOKUP(P4694,$AG$3:$AH$83,2,FALSE),"")='11.1'!$D$5,TXM!S4694,"")</f>
        <v/>
      </c>
      <c r="U4694" t="str">
        <f>IFERROR(SMALL($T$5:$T$9000,ROWS($T$5:T4694)),"")</f>
        <v/>
      </c>
    </row>
    <row r="4695" spans="1:21" ht="14.4" customHeight="1" x14ac:dyDescent="0.3">
      <c r="A4695" t="s">
        <v>1639</v>
      </c>
      <c r="D4695" s="388">
        <f>ROWS(C$5:C4695)</f>
        <v>4691</v>
      </c>
      <c r="E4695" s="388" t="str">
        <f>IF(_xlfn.IFNA(VLOOKUP(A4695,$AG$3:$AH$83,2,FALSE),"")='11.1'!$D$5,TXM!D4695,"")</f>
        <v/>
      </c>
      <c r="F4695" t="str">
        <f>IFERROR(SMALL($E$5:$E$9000,ROWS($E$5:E4695)),"")</f>
        <v/>
      </c>
      <c r="I4695" s="371" t="s">
        <v>196</v>
      </c>
      <c r="J4695" t="s">
        <v>997</v>
      </c>
      <c r="K4695" s="372">
        <v>15076</v>
      </c>
      <c r="L4695" s="388">
        <f>ROWS(K$5:K4695)</f>
        <v>4691</v>
      </c>
      <c r="M4695" s="388" t="str">
        <f>IF(_xlfn.IFNA(VLOOKUP(I4695,$AG$3:$AH$83,2,FALSE),"")='11.1'!$D$5,TXM!L4695,"")</f>
        <v/>
      </c>
      <c r="N4695" t="str">
        <f>IFERROR(SMALL($M$5:$M$9000,ROWS($M$5:M4695)),"")</f>
        <v/>
      </c>
      <c r="P4695" t="s">
        <v>1639</v>
      </c>
      <c r="S4695" s="388">
        <f>ROWS(R$5:R4695)</f>
        <v>4691</v>
      </c>
      <c r="T4695" s="388" t="str">
        <f>IF(_xlfn.IFNA(VLOOKUP(P4695,$AG$3:$AH$83,2,FALSE),"")='11.1'!$D$5,TXM!S4695,"")</f>
        <v/>
      </c>
      <c r="U4695" t="str">
        <f>IFERROR(SMALL($T$5:$T$9000,ROWS($T$5:T4695)),"")</f>
        <v/>
      </c>
    </row>
    <row r="4696" spans="1:21" ht="14.4" customHeight="1" x14ac:dyDescent="0.3">
      <c r="A4696" t="s">
        <v>1639</v>
      </c>
      <c r="D4696" s="388">
        <f>ROWS(C$5:C4696)</f>
        <v>4692</v>
      </c>
      <c r="E4696" s="388" t="str">
        <f>IF(_xlfn.IFNA(VLOOKUP(A4696,$AG$3:$AH$83,2,FALSE),"")='11.1'!$D$5,TXM!D4696,"")</f>
        <v/>
      </c>
      <c r="F4696" t="str">
        <f>IFERROR(SMALL($E$5:$E$9000,ROWS($E$5:E4696)),"")</f>
        <v/>
      </c>
      <c r="I4696" s="371" t="s">
        <v>196</v>
      </c>
      <c r="J4696" t="s">
        <v>100</v>
      </c>
      <c r="K4696" s="372">
        <v>14222</v>
      </c>
      <c r="L4696" s="388">
        <f>ROWS(K$5:K4696)</f>
        <v>4692</v>
      </c>
      <c r="M4696" s="388" t="str">
        <f>IF(_xlfn.IFNA(VLOOKUP(I4696,$AG$3:$AH$83,2,FALSE),"")='11.1'!$D$5,TXM!L4696,"")</f>
        <v/>
      </c>
      <c r="N4696" t="str">
        <f>IFERROR(SMALL($M$5:$M$9000,ROWS($M$5:M4696)),"")</f>
        <v/>
      </c>
      <c r="P4696" t="s">
        <v>1639</v>
      </c>
      <c r="S4696" s="388">
        <f>ROWS(R$5:R4696)</f>
        <v>4692</v>
      </c>
      <c r="T4696" s="388" t="str">
        <f>IF(_xlfn.IFNA(VLOOKUP(P4696,$AG$3:$AH$83,2,FALSE),"")='11.1'!$D$5,TXM!S4696,"")</f>
        <v/>
      </c>
      <c r="U4696" t="str">
        <f>IFERROR(SMALL($T$5:$T$9000,ROWS($T$5:T4696)),"")</f>
        <v/>
      </c>
    </row>
    <row r="4697" spans="1:21" ht="14.4" customHeight="1" x14ac:dyDescent="0.3">
      <c r="A4697" t="s">
        <v>1639</v>
      </c>
      <c r="D4697" s="388">
        <f>ROWS(C$5:C4697)</f>
        <v>4693</v>
      </c>
      <c r="E4697" s="388" t="str">
        <f>IF(_xlfn.IFNA(VLOOKUP(A4697,$AG$3:$AH$83,2,FALSE),"")='11.1'!$D$5,TXM!D4697,"")</f>
        <v/>
      </c>
      <c r="F4697" t="str">
        <f>IFERROR(SMALL($E$5:$E$9000,ROWS($E$5:E4697)),"")</f>
        <v/>
      </c>
      <c r="I4697" s="371" t="s">
        <v>196</v>
      </c>
      <c r="J4697" t="s">
        <v>990</v>
      </c>
      <c r="K4697" s="372">
        <v>12197</v>
      </c>
      <c r="L4697" s="388">
        <f>ROWS(K$5:K4697)</f>
        <v>4693</v>
      </c>
      <c r="M4697" s="388" t="str">
        <f>IF(_xlfn.IFNA(VLOOKUP(I4697,$AG$3:$AH$83,2,FALSE),"")='11.1'!$D$5,TXM!L4697,"")</f>
        <v/>
      </c>
      <c r="N4697" t="str">
        <f>IFERROR(SMALL($M$5:$M$9000,ROWS($M$5:M4697)),"")</f>
        <v/>
      </c>
      <c r="P4697" t="s">
        <v>1639</v>
      </c>
      <c r="S4697" s="388">
        <f>ROWS(R$5:R4697)</f>
        <v>4693</v>
      </c>
      <c r="T4697" s="388" t="str">
        <f>IF(_xlfn.IFNA(VLOOKUP(P4697,$AG$3:$AH$83,2,FALSE),"")='11.1'!$D$5,TXM!S4697,"")</f>
        <v/>
      </c>
      <c r="U4697" t="str">
        <f>IFERROR(SMALL($T$5:$T$9000,ROWS($T$5:T4697)),"")</f>
        <v/>
      </c>
    </row>
    <row r="4698" spans="1:21" ht="14.4" customHeight="1" x14ac:dyDescent="0.3">
      <c r="A4698" t="s">
        <v>1639</v>
      </c>
      <c r="D4698" s="388">
        <f>ROWS(C$5:C4698)</f>
        <v>4694</v>
      </c>
      <c r="E4698" s="388" t="str">
        <f>IF(_xlfn.IFNA(VLOOKUP(A4698,$AG$3:$AH$83,2,FALSE),"")='11.1'!$D$5,TXM!D4698,"")</f>
        <v/>
      </c>
      <c r="F4698" t="str">
        <f>IFERROR(SMALL($E$5:$E$9000,ROWS($E$5:E4698)),"")</f>
        <v/>
      </c>
      <c r="I4698" s="371" t="s">
        <v>196</v>
      </c>
      <c r="J4698" t="s">
        <v>853</v>
      </c>
      <c r="K4698" s="372">
        <v>11942</v>
      </c>
      <c r="L4698" s="388">
        <f>ROWS(K$5:K4698)</f>
        <v>4694</v>
      </c>
      <c r="M4698" s="388" t="str">
        <f>IF(_xlfn.IFNA(VLOOKUP(I4698,$AG$3:$AH$83,2,FALSE),"")='11.1'!$D$5,TXM!L4698,"")</f>
        <v/>
      </c>
      <c r="N4698" t="str">
        <f>IFERROR(SMALL($M$5:$M$9000,ROWS($M$5:M4698)),"")</f>
        <v/>
      </c>
      <c r="P4698" t="s">
        <v>1639</v>
      </c>
      <c r="S4698" s="388">
        <f>ROWS(R$5:R4698)</f>
        <v>4694</v>
      </c>
      <c r="T4698" s="388" t="str">
        <f>IF(_xlfn.IFNA(VLOOKUP(P4698,$AG$3:$AH$83,2,FALSE),"")='11.1'!$D$5,TXM!S4698,"")</f>
        <v/>
      </c>
      <c r="U4698" t="str">
        <f>IFERROR(SMALL($T$5:$T$9000,ROWS($T$5:T4698)),"")</f>
        <v/>
      </c>
    </row>
    <row r="4699" spans="1:21" ht="14.4" customHeight="1" x14ac:dyDescent="0.3">
      <c r="A4699" t="s">
        <v>1639</v>
      </c>
      <c r="D4699" s="388">
        <f>ROWS(C$5:C4699)</f>
        <v>4695</v>
      </c>
      <c r="E4699" s="388" t="str">
        <f>IF(_xlfn.IFNA(VLOOKUP(A4699,$AG$3:$AH$83,2,FALSE),"")='11.1'!$D$5,TXM!D4699,"")</f>
        <v/>
      </c>
      <c r="F4699" t="str">
        <f>IFERROR(SMALL($E$5:$E$9000,ROWS($E$5:E4699)),"")</f>
        <v/>
      </c>
      <c r="I4699" s="371" t="s">
        <v>196</v>
      </c>
      <c r="J4699" t="s">
        <v>103</v>
      </c>
      <c r="K4699" s="372">
        <v>6131</v>
      </c>
      <c r="L4699" s="388">
        <f>ROWS(K$5:K4699)</f>
        <v>4695</v>
      </c>
      <c r="M4699" s="388" t="str">
        <f>IF(_xlfn.IFNA(VLOOKUP(I4699,$AG$3:$AH$83,2,FALSE),"")='11.1'!$D$5,TXM!L4699,"")</f>
        <v/>
      </c>
      <c r="N4699" t="str">
        <f>IFERROR(SMALL($M$5:$M$9000,ROWS($M$5:M4699)),"")</f>
        <v/>
      </c>
      <c r="P4699" t="s">
        <v>1639</v>
      </c>
      <c r="S4699" s="388">
        <f>ROWS(R$5:R4699)</f>
        <v>4695</v>
      </c>
      <c r="T4699" s="388" t="str">
        <f>IF(_xlfn.IFNA(VLOOKUP(P4699,$AG$3:$AH$83,2,FALSE),"")='11.1'!$D$5,TXM!S4699,"")</f>
        <v/>
      </c>
      <c r="U4699" t="str">
        <f>IFERROR(SMALL($T$5:$T$9000,ROWS($T$5:T4699)),"")</f>
        <v/>
      </c>
    </row>
    <row r="4700" spans="1:21" ht="14.4" customHeight="1" x14ac:dyDescent="0.3">
      <c r="A4700" t="s">
        <v>1639</v>
      </c>
      <c r="D4700" s="388">
        <f>ROWS(C$5:C4700)</f>
        <v>4696</v>
      </c>
      <c r="E4700" s="388" t="str">
        <f>IF(_xlfn.IFNA(VLOOKUP(A4700,$AG$3:$AH$83,2,FALSE),"")='11.1'!$D$5,TXM!D4700,"")</f>
        <v/>
      </c>
      <c r="F4700" t="str">
        <f>IFERROR(SMALL($E$5:$E$9000,ROWS($E$5:E4700)),"")</f>
        <v/>
      </c>
      <c r="I4700" s="371" t="s">
        <v>196</v>
      </c>
      <c r="J4700" t="s">
        <v>1494</v>
      </c>
      <c r="K4700" s="372">
        <v>4307</v>
      </c>
      <c r="L4700" s="388">
        <f>ROWS(K$5:K4700)</f>
        <v>4696</v>
      </c>
      <c r="M4700" s="388" t="str">
        <f>IF(_xlfn.IFNA(VLOOKUP(I4700,$AG$3:$AH$83,2,FALSE),"")='11.1'!$D$5,TXM!L4700,"")</f>
        <v/>
      </c>
      <c r="N4700" t="str">
        <f>IFERROR(SMALL($M$5:$M$9000,ROWS($M$5:M4700)),"")</f>
        <v/>
      </c>
      <c r="P4700" t="s">
        <v>1639</v>
      </c>
      <c r="S4700" s="388">
        <f>ROWS(R$5:R4700)</f>
        <v>4696</v>
      </c>
      <c r="T4700" s="388" t="str">
        <f>IF(_xlfn.IFNA(VLOOKUP(P4700,$AG$3:$AH$83,2,FALSE),"")='11.1'!$D$5,TXM!S4700,"")</f>
        <v/>
      </c>
      <c r="U4700" t="str">
        <f>IFERROR(SMALL($T$5:$T$9000,ROWS($T$5:T4700)),"")</f>
        <v/>
      </c>
    </row>
    <row r="4701" spans="1:21" ht="14.4" customHeight="1" x14ac:dyDescent="0.3">
      <c r="A4701" t="s">
        <v>1639</v>
      </c>
      <c r="D4701" s="388">
        <f>ROWS(C$5:C4701)</f>
        <v>4697</v>
      </c>
      <c r="E4701" s="388" t="str">
        <f>IF(_xlfn.IFNA(VLOOKUP(A4701,$AG$3:$AH$83,2,FALSE),"")='11.1'!$D$5,TXM!D4701,"")</f>
        <v/>
      </c>
      <c r="F4701" t="str">
        <f>IFERROR(SMALL($E$5:$E$9000,ROWS($E$5:E4701)),"")</f>
        <v/>
      </c>
      <c r="I4701" s="371" t="s">
        <v>196</v>
      </c>
      <c r="J4701" t="s">
        <v>857</v>
      </c>
      <c r="K4701" s="372">
        <v>536</v>
      </c>
      <c r="L4701" s="388">
        <f>ROWS(K$5:K4701)</f>
        <v>4697</v>
      </c>
      <c r="M4701" s="388" t="str">
        <f>IF(_xlfn.IFNA(VLOOKUP(I4701,$AG$3:$AH$83,2,FALSE),"")='11.1'!$D$5,TXM!L4701,"")</f>
        <v/>
      </c>
      <c r="N4701" t="str">
        <f>IFERROR(SMALL($M$5:$M$9000,ROWS($M$5:M4701)),"")</f>
        <v/>
      </c>
      <c r="P4701" t="s">
        <v>1639</v>
      </c>
      <c r="S4701" s="388">
        <f>ROWS(R$5:R4701)</f>
        <v>4697</v>
      </c>
      <c r="T4701" s="388" t="str">
        <f>IF(_xlfn.IFNA(VLOOKUP(P4701,$AG$3:$AH$83,2,FALSE),"")='11.1'!$D$5,TXM!S4701,"")</f>
        <v/>
      </c>
      <c r="U4701" t="str">
        <f>IFERROR(SMALL($T$5:$T$9000,ROWS($T$5:T4701)),"")</f>
        <v/>
      </c>
    </row>
    <row r="4702" spans="1:21" ht="14.4" customHeight="1" x14ac:dyDescent="0.3">
      <c r="A4702" t="s">
        <v>1639</v>
      </c>
      <c r="D4702" s="388">
        <f>ROWS(C$5:C4702)</f>
        <v>4698</v>
      </c>
      <c r="E4702" s="388" t="str">
        <f>IF(_xlfn.IFNA(VLOOKUP(A4702,$AG$3:$AH$83,2,FALSE),"")='11.1'!$D$5,TXM!D4702,"")</f>
        <v/>
      </c>
      <c r="F4702" t="str">
        <f>IFERROR(SMALL($E$5:$E$9000,ROWS($E$5:E4702)),"")</f>
        <v/>
      </c>
      <c r="I4702" s="371" t="s">
        <v>196</v>
      </c>
      <c r="J4702" t="s">
        <v>777</v>
      </c>
      <c r="K4702" s="372">
        <v>334</v>
      </c>
      <c r="L4702" s="388">
        <f>ROWS(K$5:K4702)</f>
        <v>4698</v>
      </c>
      <c r="M4702" s="388" t="str">
        <f>IF(_xlfn.IFNA(VLOOKUP(I4702,$AG$3:$AH$83,2,FALSE),"")='11.1'!$D$5,TXM!L4702,"")</f>
        <v/>
      </c>
      <c r="N4702" t="str">
        <f>IFERROR(SMALL($M$5:$M$9000,ROWS($M$5:M4702)),"")</f>
        <v/>
      </c>
      <c r="P4702" t="s">
        <v>1639</v>
      </c>
      <c r="S4702" s="388">
        <f>ROWS(R$5:R4702)</f>
        <v>4698</v>
      </c>
      <c r="T4702" s="388" t="str">
        <f>IF(_xlfn.IFNA(VLOOKUP(P4702,$AG$3:$AH$83,2,FALSE),"")='11.1'!$D$5,TXM!S4702,"")</f>
        <v/>
      </c>
      <c r="U4702" t="str">
        <f>IFERROR(SMALL($T$5:$T$9000,ROWS($T$5:T4702)),"")</f>
        <v/>
      </c>
    </row>
    <row r="4703" spans="1:21" ht="14.4" customHeight="1" x14ac:dyDescent="0.3">
      <c r="A4703" t="s">
        <v>1639</v>
      </c>
      <c r="D4703" s="388">
        <f>ROWS(C$5:C4703)</f>
        <v>4699</v>
      </c>
      <c r="E4703" s="388" t="str">
        <f>IF(_xlfn.IFNA(VLOOKUP(A4703,$AG$3:$AH$83,2,FALSE),"")='11.1'!$D$5,TXM!D4703,"")</f>
        <v/>
      </c>
      <c r="F4703" t="str">
        <f>IFERROR(SMALL($E$5:$E$9000,ROWS($E$5:E4703)),"")</f>
        <v/>
      </c>
      <c r="I4703" s="371" t="s">
        <v>196</v>
      </c>
      <c r="J4703" t="s">
        <v>1365</v>
      </c>
      <c r="K4703" s="372">
        <v>184</v>
      </c>
      <c r="L4703" s="388">
        <f>ROWS(K$5:K4703)</f>
        <v>4699</v>
      </c>
      <c r="M4703" s="388" t="str">
        <f>IF(_xlfn.IFNA(VLOOKUP(I4703,$AG$3:$AH$83,2,FALSE),"")='11.1'!$D$5,TXM!L4703,"")</f>
        <v/>
      </c>
      <c r="N4703" t="str">
        <f>IFERROR(SMALL($M$5:$M$9000,ROWS($M$5:M4703)),"")</f>
        <v/>
      </c>
      <c r="P4703" t="s">
        <v>1639</v>
      </c>
      <c r="S4703" s="388">
        <f>ROWS(R$5:R4703)</f>
        <v>4699</v>
      </c>
      <c r="T4703" s="388" t="str">
        <f>IF(_xlfn.IFNA(VLOOKUP(P4703,$AG$3:$AH$83,2,FALSE),"")='11.1'!$D$5,TXM!S4703,"")</f>
        <v/>
      </c>
      <c r="U4703" t="str">
        <f>IFERROR(SMALL($T$5:$T$9000,ROWS($T$5:T4703)),"")</f>
        <v/>
      </c>
    </row>
    <row r="4704" spans="1:21" ht="14.4" customHeight="1" x14ac:dyDescent="0.3">
      <c r="A4704" t="s">
        <v>1639</v>
      </c>
      <c r="D4704" s="388">
        <f>ROWS(C$5:C4704)</f>
        <v>4700</v>
      </c>
      <c r="E4704" s="388" t="str">
        <f>IF(_xlfn.IFNA(VLOOKUP(A4704,$AG$3:$AH$83,2,FALSE),"")='11.1'!$D$5,TXM!D4704,"")</f>
        <v/>
      </c>
      <c r="F4704" t="str">
        <f>IFERROR(SMALL($E$5:$E$9000,ROWS($E$5:E4704)),"")</f>
        <v/>
      </c>
      <c r="I4704" s="371" t="s">
        <v>196</v>
      </c>
      <c r="J4704" t="s">
        <v>1332</v>
      </c>
      <c r="K4704" s="372">
        <v>23</v>
      </c>
      <c r="L4704" s="388">
        <f>ROWS(K$5:K4704)</f>
        <v>4700</v>
      </c>
      <c r="M4704" s="388" t="str">
        <f>IF(_xlfn.IFNA(VLOOKUP(I4704,$AG$3:$AH$83,2,FALSE),"")='11.1'!$D$5,TXM!L4704,"")</f>
        <v/>
      </c>
      <c r="N4704" t="str">
        <f>IFERROR(SMALL($M$5:$M$9000,ROWS($M$5:M4704)),"")</f>
        <v/>
      </c>
      <c r="P4704" t="s">
        <v>1639</v>
      </c>
      <c r="S4704" s="388">
        <f>ROWS(R$5:R4704)</f>
        <v>4700</v>
      </c>
      <c r="T4704" s="388" t="str">
        <f>IF(_xlfn.IFNA(VLOOKUP(P4704,$AG$3:$AH$83,2,FALSE),"")='11.1'!$D$5,TXM!S4704,"")</f>
        <v/>
      </c>
      <c r="U4704" t="str">
        <f>IFERROR(SMALL($T$5:$T$9000,ROWS($T$5:T4704)),"")</f>
        <v/>
      </c>
    </row>
    <row r="4705" spans="1:21" ht="14.4" customHeight="1" x14ac:dyDescent="0.3">
      <c r="A4705" t="s">
        <v>1639</v>
      </c>
      <c r="D4705" s="388">
        <f>ROWS(C$5:C4705)</f>
        <v>4701</v>
      </c>
      <c r="E4705" s="388" t="str">
        <f>IF(_xlfn.IFNA(VLOOKUP(A4705,$AG$3:$AH$83,2,FALSE),"")='11.1'!$D$5,TXM!D4705,"")</f>
        <v/>
      </c>
      <c r="F4705" t="str">
        <f>IFERROR(SMALL($E$5:$E$9000,ROWS($E$5:E4705)),"")</f>
        <v/>
      </c>
      <c r="I4705" s="371" t="s">
        <v>61</v>
      </c>
      <c r="J4705" t="s">
        <v>96</v>
      </c>
      <c r="K4705" s="372">
        <v>667554174</v>
      </c>
      <c r="L4705" s="388">
        <f>ROWS(K$5:K4705)</f>
        <v>4701</v>
      </c>
      <c r="M4705" s="388" t="str">
        <f>IF(_xlfn.IFNA(VLOOKUP(I4705,$AG$3:$AH$83,2,FALSE),"")='11.1'!$D$5,TXM!L4705,"")</f>
        <v/>
      </c>
      <c r="N4705" t="str">
        <f>IFERROR(SMALL($M$5:$M$9000,ROWS($M$5:M4705)),"")</f>
        <v/>
      </c>
      <c r="P4705" t="s">
        <v>1639</v>
      </c>
      <c r="S4705" s="388">
        <f>ROWS(R$5:R4705)</f>
        <v>4701</v>
      </c>
      <c r="T4705" s="388" t="str">
        <f>IF(_xlfn.IFNA(VLOOKUP(P4705,$AG$3:$AH$83,2,FALSE),"")='11.1'!$D$5,TXM!S4705,"")</f>
        <v/>
      </c>
      <c r="U4705" t="str">
        <f>IFERROR(SMALL($T$5:$T$9000,ROWS($T$5:T4705)),"")</f>
        <v/>
      </c>
    </row>
    <row r="4706" spans="1:21" ht="14.4" customHeight="1" x14ac:dyDescent="0.3">
      <c r="A4706" t="s">
        <v>1639</v>
      </c>
      <c r="D4706" s="388">
        <f>ROWS(C$5:C4706)</f>
        <v>4702</v>
      </c>
      <c r="E4706" s="388" t="str">
        <f>IF(_xlfn.IFNA(VLOOKUP(A4706,$AG$3:$AH$83,2,FALSE),"")='11.1'!$D$5,TXM!D4706,"")</f>
        <v/>
      </c>
      <c r="F4706" t="str">
        <f>IFERROR(SMALL($E$5:$E$9000,ROWS($E$5:E4706)),"")</f>
        <v/>
      </c>
      <c r="I4706" s="371" t="s">
        <v>61</v>
      </c>
      <c r="J4706" t="s">
        <v>95</v>
      </c>
      <c r="K4706" s="372">
        <v>5239366</v>
      </c>
      <c r="L4706" s="388">
        <f>ROWS(K$5:K4706)</f>
        <v>4702</v>
      </c>
      <c r="M4706" s="388" t="str">
        <f>IF(_xlfn.IFNA(VLOOKUP(I4706,$AG$3:$AH$83,2,FALSE),"")='11.1'!$D$5,TXM!L4706,"")</f>
        <v/>
      </c>
      <c r="N4706" t="str">
        <f>IFERROR(SMALL($M$5:$M$9000,ROWS($M$5:M4706)),"")</f>
        <v/>
      </c>
      <c r="P4706" t="s">
        <v>1639</v>
      </c>
      <c r="S4706" s="388">
        <f>ROWS(R$5:R4706)</f>
        <v>4702</v>
      </c>
      <c r="T4706" s="388" t="str">
        <f>IF(_xlfn.IFNA(VLOOKUP(P4706,$AG$3:$AH$83,2,FALSE),"")='11.1'!$D$5,TXM!S4706,"")</f>
        <v/>
      </c>
      <c r="U4706" t="str">
        <f>IFERROR(SMALL($T$5:$T$9000,ROWS($T$5:T4706)),"")</f>
        <v/>
      </c>
    </row>
    <row r="4707" spans="1:21" ht="14.4" customHeight="1" x14ac:dyDescent="0.3">
      <c r="A4707" t="s">
        <v>1639</v>
      </c>
      <c r="D4707" s="388">
        <f>ROWS(C$5:C4707)</f>
        <v>4703</v>
      </c>
      <c r="E4707" s="388" t="str">
        <f>IF(_xlfn.IFNA(VLOOKUP(A4707,$AG$3:$AH$83,2,FALSE),"")='11.1'!$D$5,TXM!D4707,"")</f>
        <v/>
      </c>
      <c r="F4707" t="str">
        <f>IFERROR(SMALL($E$5:$E$9000,ROWS($E$5:E4707)),"")</f>
        <v/>
      </c>
      <c r="I4707" s="371" t="s">
        <v>61</v>
      </c>
      <c r="J4707" t="s">
        <v>1004</v>
      </c>
      <c r="K4707" s="372">
        <v>3453198</v>
      </c>
      <c r="L4707" s="388">
        <f>ROWS(K$5:K4707)</f>
        <v>4703</v>
      </c>
      <c r="M4707" s="388" t="str">
        <f>IF(_xlfn.IFNA(VLOOKUP(I4707,$AG$3:$AH$83,2,FALSE),"")='11.1'!$D$5,TXM!L4707,"")</f>
        <v/>
      </c>
      <c r="N4707" t="str">
        <f>IFERROR(SMALL($M$5:$M$9000,ROWS($M$5:M4707)),"")</f>
        <v/>
      </c>
      <c r="P4707" t="s">
        <v>1639</v>
      </c>
      <c r="S4707" s="388">
        <f>ROWS(R$5:R4707)</f>
        <v>4703</v>
      </c>
      <c r="T4707" s="388" t="str">
        <f>IF(_xlfn.IFNA(VLOOKUP(P4707,$AG$3:$AH$83,2,FALSE),"")='11.1'!$D$5,TXM!S4707,"")</f>
        <v/>
      </c>
      <c r="U4707" t="str">
        <f>IFERROR(SMALL($T$5:$T$9000,ROWS($T$5:T4707)),"")</f>
        <v/>
      </c>
    </row>
    <row r="4708" spans="1:21" ht="14.4" customHeight="1" x14ac:dyDescent="0.3">
      <c r="A4708" t="s">
        <v>1639</v>
      </c>
      <c r="D4708" s="388">
        <f>ROWS(C$5:C4708)</f>
        <v>4704</v>
      </c>
      <c r="E4708" s="388" t="str">
        <f>IF(_xlfn.IFNA(VLOOKUP(A4708,$AG$3:$AH$83,2,FALSE),"")='11.1'!$D$5,TXM!D4708,"")</f>
        <v/>
      </c>
      <c r="F4708" t="str">
        <f>IFERROR(SMALL($E$5:$E$9000,ROWS($E$5:E4708)),"")</f>
        <v/>
      </c>
      <c r="I4708" s="371" t="s">
        <v>61</v>
      </c>
      <c r="J4708" t="s">
        <v>99</v>
      </c>
      <c r="K4708" s="372">
        <v>2690852</v>
      </c>
      <c r="L4708" s="388">
        <f>ROWS(K$5:K4708)</f>
        <v>4704</v>
      </c>
      <c r="M4708" s="388" t="str">
        <f>IF(_xlfn.IFNA(VLOOKUP(I4708,$AG$3:$AH$83,2,FALSE),"")='11.1'!$D$5,TXM!L4708,"")</f>
        <v/>
      </c>
      <c r="N4708" t="str">
        <f>IFERROR(SMALL($M$5:$M$9000,ROWS($M$5:M4708)),"")</f>
        <v/>
      </c>
      <c r="P4708" t="s">
        <v>1639</v>
      </c>
      <c r="S4708" s="388">
        <f>ROWS(R$5:R4708)</f>
        <v>4704</v>
      </c>
      <c r="T4708" s="388" t="str">
        <f>IF(_xlfn.IFNA(VLOOKUP(P4708,$AG$3:$AH$83,2,FALSE),"")='11.1'!$D$5,TXM!S4708,"")</f>
        <v/>
      </c>
      <c r="U4708" t="str">
        <f>IFERROR(SMALL($T$5:$T$9000,ROWS($T$5:T4708)),"")</f>
        <v/>
      </c>
    </row>
    <row r="4709" spans="1:21" ht="14.4" customHeight="1" x14ac:dyDescent="0.3">
      <c r="A4709" t="s">
        <v>1639</v>
      </c>
      <c r="D4709" s="388">
        <f>ROWS(C$5:C4709)</f>
        <v>4705</v>
      </c>
      <c r="E4709" s="388" t="str">
        <f>IF(_xlfn.IFNA(VLOOKUP(A4709,$AG$3:$AH$83,2,FALSE),"")='11.1'!$D$5,TXM!D4709,"")</f>
        <v/>
      </c>
      <c r="F4709" t="str">
        <f>IFERROR(SMALL($E$5:$E$9000,ROWS($E$5:E4709)),"")</f>
        <v/>
      </c>
      <c r="I4709" s="371" t="s">
        <v>61</v>
      </c>
      <c r="J4709" t="s">
        <v>825</v>
      </c>
      <c r="K4709" s="372">
        <v>2631856</v>
      </c>
      <c r="L4709" s="388">
        <f>ROWS(K$5:K4709)</f>
        <v>4705</v>
      </c>
      <c r="M4709" s="388" t="str">
        <f>IF(_xlfn.IFNA(VLOOKUP(I4709,$AG$3:$AH$83,2,FALSE),"")='11.1'!$D$5,TXM!L4709,"")</f>
        <v/>
      </c>
      <c r="N4709" t="str">
        <f>IFERROR(SMALL($M$5:$M$9000,ROWS($M$5:M4709)),"")</f>
        <v/>
      </c>
      <c r="P4709" t="s">
        <v>1639</v>
      </c>
      <c r="S4709" s="388">
        <f>ROWS(R$5:R4709)</f>
        <v>4705</v>
      </c>
      <c r="T4709" s="388" t="str">
        <f>IF(_xlfn.IFNA(VLOOKUP(P4709,$AG$3:$AH$83,2,FALSE),"")='11.1'!$D$5,TXM!S4709,"")</f>
        <v/>
      </c>
      <c r="U4709" t="str">
        <f>IFERROR(SMALL($T$5:$T$9000,ROWS($T$5:T4709)),"")</f>
        <v/>
      </c>
    </row>
    <row r="4710" spans="1:21" ht="14.4" customHeight="1" x14ac:dyDescent="0.3">
      <c r="A4710" t="s">
        <v>1639</v>
      </c>
      <c r="D4710" s="388">
        <f>ROWS(C$5:C4710)</f>
        <v>4706</v>
      </c>
      <c r="E4710" s="388" t="str">
        <f>IF(_xlfn.IFNA(VLOOKUP(A4710,$AG$3:$AH$83,2,FALSE),"")='11.1'!$D$5,TXM!D4710,"")</f>
        <v/>
      </c>
      <c r="F4710" t="str">
        <f>IFERROR(SMALL($E$5:$E$9000,ROWS($E$5:E4710)),"")</f>
        <v/>
      </c>
      <c r="I4710" s="371" t="s">
        <v>61</v>
      </c>
      <c r="J4710" t="s">
        <v>821</v>
      </c>
      <c r="K4710" s="372">
        <v>1488906</v>
      </c>
      <c r="L4710" s="388">
        <f>ROWS(K$5:K4710)</f>
        <v>4706</v>
      </c>
      <c r="M4710" s="388" t="str">
        <f>IF(_xlfn.IFNA(VLOOKUP(I4710,$AG$3:$AH$83,2,FALSE),"")='11.1'!$D$5,TXM!L4710,"")</f>
        <v/>
      </c>
      <c r="N4710" t="str">
        <f>IFERROR(SMALL($M$5:$M$9000,ROWS($M$5:M4710)),"")</f>
        <v/>
      </c>
      <c r="P4710" t="s">
        <v>1639</v>
      </c>
      <c r="S4710" s="388">
        <f>ROWS(R$5:R4710)</f>
        <v>4706</v>
      </c>
      <c r="T4710" s="388" t="str">
        <f>IF(_xlfn.IFNA(VLOOKUP(P4710,$AG$3:$AH$83,2,FALSE),"")='11.1'!$D$5,TXM!S4710,"")</f>
        <v/>
      </c>
      <c r="U4710" t="str">
        <f>IFERROR(SMALL($T$5:$T$9000,ROWS($T$5:T4710)),"")</f>
        <v/>
      </c>
    </row>
    <row r="4711" spans="1:21" ht="14.4" customHeight="1" x14ac:dyDescent="0.3">
      <c r="A4711" t="s">
        <v>1639</v>
      </c>
      <c r="D4711" s="388">
        <f>ROWS(C$5:C4711)</f>
        <v>4707</v>
      </c>
      <c r="E4711" s="388" t="str">
        <f>IF(_xlfn.IFNA(VLOOKUP(A4711,$AG$3:$AH$83,2,FALSE),"")='11.1'!$D$5,TXM!D4711,"")</f>
        <v/>
      </c>
      <c r="F4711" t="str">
        <f>IFERROR(SMALL($E$5:$E$9000,ROWS($E$5:E4711)),"")</f>
        <v/>
      </c>
      <c r="I4711" s="371" t="s">
        <v>61</v>
      </c>
      <c r="J4711" t="s">
        <v>93</v>
      </c>
      <c r="K4711" s="372">
        <v>1195166</v>
      </c>
      <c r="L4711" s="388">
        <f>ROWS(K$5:K4711)</f>
        <v>4707</v>
      </c>
      <c r="M4711" s="388" t="str">
        <f>IF(_xlfn.IFNA(VLOOKUP(I4711,$AG$3:$AH$83,2,FALSE),"")='11.1'!$D$5,TXM!L4711,"")</f>
        <v/>
      </c>
      <c r="N4711" t="str">
        <f>IFERROR(SMALL($M$5:$M$9000,ROWS($M$5:M4711)),"")</f>
        <v/>
      </c>
      <c r="P4711" t="s">
        <v>1639</v>
      </c>
      <c r="S4711" s="388">
        <f>ROWS(R$5:R4711)</f>
        <v>4707</v>
      </c>
      <c r="T4711" s="388" t="str">
        <f>IF(_xlfn.IFNA(VLOOKUP(P4711,$AG$3:$AH$83,2,FALSE),"")='11.1'!$D$5,TXM!S4711,"")</f>
        <v/>
      </c>
      <c r="U4711" t="str">
        <f>IFERROR(SMALL($T$5:$T$9000,ROWS($T$5:T4711)),"")</f>
        <v/>
      </c>
    </row>
    <row r="4712" spans="1:21" ht="14.4" customHeight="1" x14ac:dyDescent="0.3">
      <c r="A4712" t="s">
        <v>1639</v>
      </c>
      <c r="D4712" s="388">
        <f>ROWS(C$5:C4712)</f>
        <v>4708</v>
      </c>
      <c r="E4712" s="388" t="str">
        <f>IF(_xlfn.IFNA(VLOOKUP(A4712,$AG$3:$AH$83,2,FALSE),"")='11.1'!$D$5,TXM!D4712,"")</f>
        <v/>
      </c>
      <c r="F4712" t="str">
        <f>IFERROR(SMALL($E$5:$E$9000,ROWS($E$5:E4712)),"")</f>
        <v/>
      </c>
      <c r="I4712" s="371" t="s">
        <v>61</v>
      </c>
      <c r="J4712" t="s">
        <v>1005</v>
      </c>
      <c r="K4712" s="372">
        <v>777027</v>
      </c>
      <c r="L4712" s="388">
        <f>ROWS(K$5:K4712)</f>
        <v>4708</v>
      </c>
      <c r="M4712" s="388" t="str">
        <f>IF(_xlfn.IFNA(VLOOKUP(I4712,$AG$3:$AH$83,2,FALSE),"")='11.1'!$D$5,TXM!L4712,"")</f>
        <v/>
      </c>
      <c r="N4712" t="str">
        <f>IFERROR(SMALL($M$5:$M$9000,ROWS($M$5:M4712)),"")</f>
        <v/>
      </c>
      <c r="P4712" t="s">
        <v>1639</v>
      </c>
      <c r="S4712" s="388">
        <f>ROWS(R$5:R4712)</f>
        <v>4708</v>
      </c>
      <c r="T4712" s="388" t="str">
        <f>IF(_xlfn.IFNA(VLOOKUP(P4712,$AG$3:$AH$83,2,FALSE),"")='11.1'!$D$5,TXM!S4712,"")</f>
        <v/>
      </c>
      <c r="U4712" t="str">
        <f>IFERROR(SMALL($T$5:$T$9000,ROWS($T$5:T4712)),"")</f>
        <v/>
      </c>
    </row>
    <row r="4713" spans="1:21" ht="14.4" customHeight="1" x14ac:dyDescent="0.3">
      <c r="A4713" t="s">
        <v>1639</v>
      </c>
      <c r="D4713" s="388">
        <f>ROWS(C$5:C4713)</f>
        <v>4709</v>
      </c>
      <c r="E4713" s="388" t="str">
        <f>IF(_xlfn.IFNA(VLOOKUP(A4713,$AG$3:$AH$83,2,FALSE),"")='11.1'!$D$5,TXM!D4713,"")</f>
        <v/>
      </c>
      <c r="F4713" t="str">
        <f>IFERROR(SMALL($E$5:$E$9000,ROWS($E$5:E4713)),"")</f>
        <v/>
      </c>
      <c r="I4713" s="371" t="s">
        <v>61</v>
      </c>
      <c r="J4713" t="s">
        <v>823</v>
      </c>
      <c r="K4713" s="372">
        <v>350087</v>
      </c>
      <c r="L4713" s="388">
        <f>ROWS(K$5:K4713)</f>
        <v>4709</v>
      </c>
      <c r="M4713" s="388" t="str">
        <f>IF(_xlfn.IFNA(VLOOKUP(I4713,$AG$3:$AH$83,2,FALSE),"")='11.1'!$D$5,TXM!L4713,"")</f>
        <v/>
      </c>
      <c r="N4713" t="str">
        <f>IFERROR(SMALL($M$5:$M$9000,ROWS($M$5:M4713)),"")</f>
        <v/>
      </c>
      <c r="P4713" t="s">
        <v>1639</v>
      </c>
      <c r="S4713" s="388">
        <f>ROWS(R$5:R4713)</f>
        <v>4709</v>
      </c>
      <c r="T4713" s="388" t="str">
        <f>IF(_xlfn.IFNA(VLOOKUP(P4713,$AG$3:$AH$83,2,FALSE),"")='11.1'!$D$5,TXM!S4713,"")</f>
        <v/>
      </c>
      <c r="U4713" t="str">
        <f>IFERROR(SMALL($T$5:$T$9000,ROWS($T$5:T4713)),"")</f>
        <v/>
      </c>
    </row>
    <row r="4714" spans="1:21" ht="14.4" customHeight="1" x14ac:dyDescent="0.3">
      <c r="A4714" t="s">
        <v>1639</v>
      </c>
      <c r="D4714" s="388">
        <f>ROWS(C$5:C4714)</f>
        <v>4710</v>
      </c>
      <c r="E4714" s="388" t="str">
        <f>IF(_xlfn.IFNA(VLOOKUP(A4714,$AG$3:$AH$83,2,FALSE),"")='11.1'!$D$5,TXM!D4714,"")</f>
        <v/>
      </c>
      <c r="F4714" t="str">
        <f>IFERROR(SMALL($E$5:$E$9000,ROWS($E$5:E4714)),"")</f>
        <v/>
      </c>
      <c r="I4714" s="371" t="s">
        <v>61</v>
      </c>
      <c r="J4714" t="s">
        <v>863</v>
      </c>
      <c r="K4714" s="372">
        <v>264583</v>
      </c>
      <c r="L4714" s="388">
        <f>ROWS(K$5:K4714)</f>
        <v>4710</v>
      </c>
      <c r="M4714" s="388" t="str">
        <f>IF(_xlfn.IFNA(VLOOKUP(I4714,$AG$3:$AH$83,2,FALSE),"")='11.1'!$D$5,TXM!L4714,"")</f>
        <v/>
      </c>
      <c r="N4714" t="str">
        <f>IFERROR(SMALL($M$5:$M$9000,ROWS($M$5:M4714)),"")</f>
        <v/>
      </c>
      <c r="P4714" t="s">
        <v>1639</v>
      </c>
      <c r="S4714" s="388">
        <f>ROWS(R$5:R4714)</f>
        <v>4710</v>
      </c>
      <c r="T4714" s="388" t="str">
        <f>IF(_xlfn.IFNA(VLOOKUP(P4714,$AG$3:$AH$83,2,FALSE),"")='11.1'!$D$5,TXM!S4714,"")</f>
        <v/>
      </c>
      <c r="U4714" t="str">
        <f>IFERROR(SMALL($T$5:$T$9000,ROWS($T$5:T4714)),"")</f>
        <v/>
      </c>
    </row>
    <row r="4715" spans="1:21" ht="14.4" customHeight="1" x14ac:dyDescent="0.3">
      <c r="A4715" t="s">
        <v>1639</v>
      </c>
      <c r="D4715" s="388">
        <f>ROWS(C$5:C4715)</f>
        <v>4711</v>
      </c>
      <c r="E4715" s="388" t="str">
        <f>IF(_xlfn.IFNA(VLOOKUP(A4715,$AG$3:$AH$83,2,FALSE),"")='11.1'!$D$5,TXM!D4715,"")</f>
        <v/>
      </c>
      <c r="F4715" t="str">
        <f>IFERROR(SMALL($E$5:$E$9000,ROWS($E$5:E4715)),"")</f>
        <v/>
      </c>
      <c r="I4715" s="371" t="s">
        <v>61</v>
      </c>
      <c r="J4715" t="s">
        <v>104</v>
      </c>
      <c r="K4715" s="372">
        <v>206275</v>
      </c>
      <c r="L4715" s="388">
        <f>ROWS(K$5:K4715)</f>
        <v>4711</v>
      </c>
      <c r="M4715" s="388" t="str">
        <f>IF(_xlfn.IFNA(VLOOKUP(I4715,$AG$3:$AH$83,2,FALSE),"")='11.1'!$D$5,TXM!L4715,"")</f>
        <v/>
      </c>
      <c r="N4715" t="str">
        <f>IFERROR(SMALL($M$5:$M$9000,ROWS($M$5:M4715)),"")</f>
        <v/>
      </c>
      <c r="P4715" t="s">
        <v>1639</v>
      </c>
      <c r="S4715" s="388">
        <f>ROWS(R$5:R4715)</f>
        <v>4711</v>
      </c>
      <c r="T4715" s="388" t="str">
        <f>IF(_xlfn.IFNA(VLOOKUP(P4715,$AG$3:$AH$83,2,FALSE),"")='11.1'!$D$5,TXM!S4715,"")</f>
        <v/>
      </c>
      <c r="U4715" t="str">
        <f>IFERROR(SMALL($T$5:$T$9000,ROWS($T$5:T4715)),"")</f>
        <v/>
      </c>
    </row>
    <row r="4716" spans="1:21" ht="14.4" customHeight="1" x14ac:dyDescent="0.3">
      <c r="A4716" t="s">
        <v>1639</v>
      </c>
      <c r="D4716" s="388">
        <f>ROWS(C$5:C4716)</f>
        <v>4712</v>
      </c>
      <c r="E4716" s="388" t="str">
        <f>IF(_xlfn.IFNA(VLOOKUP(A4716,$AG$3:$AH$83,2,FALSE),"")='11.1'!$D$5,TXM!D4716,"")</f>
        <v/>
      </c>
      <c r="F4716" t="str">
        <f>IFERROR(SMALL($E$5:$E$9000,ROWS($E$5:E4716)),"")</f>
        <v/>
      </c>
      <c r="I4716" s="371" t="s">
        <v>61</v>
      </c>
      <c r="J4716" t="s">
        <v>1265</v>
      </c>
      <c r="K4716" s="372">
        <v>190890</v>
      </c>
      <c r="L4716" s="388">
        <f>ROWS(K$5:K4716)</f>
        <v>4712</v>
      </c>
      <c r="M4716" s="388" t="str">
        <f>IF(_xlfn.IFNA(VLOOKUP(I4716,$AG$3:$AH$83,2,FALSE),"")='11.1'!$D$5,TXM!L4716,"")</f>
        <v/>
      </c>
      <c r="N4716" t="str">
        <f>IFERROR(SMALL($M$5:$M$9000,ROWS($M$5:M4716)),"")</f>
        <v/>
      </c>
      <c r="P4716" t="s">
        <v>1639</v>
      </c>
      <c r="S4716" s="388">
        <f>ROWS(R$5:R4716)</f>
        <v>4712</v>
      </c>
      <c r="T4716" s="388" t="str">
        <f>IF(_xlfn.IFNA(VLOOKUP(P4716,$AG$3:$AH$83,2,FALSE),"")='11.1'!$D$5,TXM!S4716,"")</f>
        <v/>
      </c>
      <c r="U4716" t="str">
        <f>IFERROR(SMALL($T$5:$T$9000,ROWS($T$5:T4716)),"")</f>
        <v/>
      </c>
    </row>
    <row r="4717" spans="1:21" ht="14.4" customHeight="1" x14ac:dyDescent="0.3">
      <c r="A4717" t="s">
        <v>1639</v>
      </c>
      <c r="D4717" s="388">
        <f>ROWS(C$5:C4717)</f>
        <v>4713</v>
      </c>
      <c r="E4717" s="388" t="str">
        <f>IF(_xlfn.IFNA(VLOOKUP(A4717,$AG$3:$AH$83,2,FALSE),"")='11.1'!$D$5,TXM!D4717,"")</f>
        <v/>
      </c>
      <c r="F4717" t="str">
        <f>IFERROR(SMALL($E$5:$E$9000,ROWS($E$5:E4717)),"")</f>
        <v/>
      </c>
      <c r="I4717" s="371" t="s">
        <v>61</v>
      </c>
      <c r="J4717" t="s">
        <v>827</v>
      </c>
      <c r="K4717" s="372">
        <v>87305</v>
      </c>
      <c r="L4717" s="388">
        <f>ROWS(K$5:K4717)</f>
        <v>4713</v>
      </c>
      <c r="M4717" s="388" t="str">
        <f>IF(_xlfn.IFNA(VLOOKUP(I4717,$AG$3:$AH$83,2,FALSE),"")='11.1'!$D$5,TXM!L4717,"")</f>
        <v/>
      </c>
      <c r="N4717" t="str">
        <f>IFERROR(SMALL($M$5:$M$9000,ROWS($M$5:M4717)),"")</f>
        <v/>
      </c>
      <c r="P4717" t="s">
        <v>1639</v>
      </c>
      <c r="S4717" s="388">
        <f>ROWS(R$5:R4717)</f>
        <v>4713</v>
      </c>
      <c r="T4717" s="388" t="str">
        <f>IF(_xlfn.IFNA(VLOOKUP(P4717,$AG$3:$AH$83,2,FALSE),"")='11.1'!$D$5,TXM!S4717,"")</f>
        <v/>
      </c>
      <c r="U4717" t="str">
        <f>IFERROR(SMALL($T$5:$T$9000,ROWS($T$5:T4717)),"")</f>
        <v/>
      </c>
    </row>
    <row r="4718" spans="1:21" ht="14.4" customHeight="1" x14ac:dyDescent="0.3">
      <c r="A4718" t="s">
        <v>1639</v>
      </c>
      <c r="D4718" s="388">
        <f>ROWS(C$5:C4718)</f>
        <v>4714</v>
      </c>
      <c r="E4718" s="388" t="str">
        <f>IF(_xlfn.IFNA(VLOOKUP(A4718,$AG$3:$AH$83,2,FALSE),"")='11.1'!$D$5,TXM!D4718,"")</f>
        <v/>
      </c>
      <c r="F4718" t="str">
        <f>IFERROR(SMALL($E$5:$E$9000,ROWS($E$5:E4718)),"")</f>
        <v/>
      </c>
      <c r="I4718" s="371" t="s">
        <v>61</v>
      </c>
      <c r="J4718" t="s">
        <v>865</v>
      </c>
      <c r="K4718" s="372">
        <v>61878</v>
      </c>
      <c r="L4718" s="388">
        <f>ROWS(K$5:K4718)</f>
        <v>4714</v>
      </c>
      <c r="M4718" s="388" t="str">
        <f>IF(_xlfn.IFNA(VLOOKUP(I4718,$AG$3:$AH$83,2,FALSE),"")='11.1'!$D$5,TXM!L4718,"")</f>
        <v/>
      </c>
      <c r="N4718" t="str">
        <f>IFERROR(SMALL($M$5:$M$9000,ROWS($M$5:M4718)),"")</f>
        <v/>
      </c>
      <c r="P4718" t="s">
        <v>1639</v>
      </c>
      <c r="S4718" s="388">
        <f>ROWS(R$5:R4718)</f>
        <v>4714</v>
      </c>
      <c r="T4718" s="388" t="str">
        <f>IF(_xlfn.IFNA(VLOOKUP(P4718,$AG$3:$AH$83,2,FALSE),"")='11.1'!$D$5,TXM!S4718,"")</f>
        <v/>
      </c>
      <c r="U4718" t="str">
        <f>IFERROR(SMALL($T$5:$T$9000,ROWS($T$5:T4718)),"")</f>
        <v/>
      </c>
    </row>
    <row r="4719" spans="1:21" ht="14.4" customHeight="1" x14ac:dyDescent="0.3">
      <c r="A4719" t="s">
        <v>1639</v>
      </c>
      <c r="D4719" s="388">
        <f>ROWS(C$5:C4719)</f>
        <v>4715</v>
      </c>
      <c r="E4719" s="388" t="str">
        <f>IF(_xlfn.IFNA(VLOOKUP(A4719,$AG$3:$AH$83,2,FALSE),"")='11.1'!$D$5,TXM!D4719,"")</f>
        <v/>
      </c>
      <c r="F4719" t="str">
        <f>IFERROR(SMALL($E$5:$E$9000,ROWS($E$5:E4719)),"")</f>
        <v/>
      </c>
      <c r="I4719" s="371" t="s">
        <v>61</v>
      </c>
      <c r="J4719" t="s">
        <v>799</v>
      </c>
      <c r="K4719" s="372">
        <v>11006</v>
      </c>
      <c r="L4719" s="388">
        <f>ROWS(K$5:K4719)</f>
        <v>4715</v>
      </c>
      <c r="M4719" s="388" t="str">
        <f>IF(_xlfn.IFNA(VLOOKUP(I4719,$AG$3:$AH$83,2,FALSE),"")='11.1'!$D$5,TXM!L4719,"")</f>
        <v/>
      </c>
      <c r="N4719" t="str">
        <f>IFERROR(SMALL($M$5:$M$9000,ROWS($M$5:M4719)),"")</f>
        <v/>
      </c>
      <c r="P4719" t="s">
        <v>1639</v>
      </c>
      <c r="S4719" s="388">
        <f>ROWS(R$5:R4719)</f>
        <v>4715</v>
      </c>
      <c r="T4719" s="388" t="str">
        <f>IF(_xlfn.IFNA(VLOOKUP(P4719,$AG$3:$AH$83,2,FALSE),"")='11.1'!$D$5,TXM!S4719,"")</f>
        <v/>
      </c>
      <c r="U4719" t="str">
        <f>IFERROR(SMALL($T$5:$T$9000,ROWS($T$5:T4719)),"")</f>
        <v/>
      </c>
    </row>
    <row r="4720" spans="1:21" ht="14.4" customHeight="1" x14ac:dyDescent="0.3">
      <c r="A4720" t="s">
        <v>1639</v>
      </c>
      <c r="D4720" s="388">
        <f>ROWS(C$5:C4720)</f>
        <v>4716</v>
      </c>
      <c r="E4720" s="388" t="str">
        <f>IF(_xlfn.IFNA(VLOOKUP(A4720,$AG$3:$AH$83,2,FALSE),"")='11.1'!$D$5,TXM!D4720,"")</f>
        <v/>
      </c>
      <c r="F4720" t="str">
        <f>IFERROR(SMALL($E$5:$E$9000,ROWS($E$5:E4720)),"")</f>
        <v/>
      </c>
      <c r="I4720" s="371" t="s">
        <v>61</v>
      </c>
      <c r="J4720" t="s">
        <v>94</v>
      </c>
      <c r="K4720" s="372">
        <v>3925</v>
      </c>
      <c r="L4720" s="388">
        <f>ROWS(K$5:K4720)</f>
        <v>4716</v>
      </c>
      <c r="M4720" s="388" t="str">
        <f>IF(_xlfn.IFNA(VLOOKUP(I4720,$AG$3:$AH$83,2,FALSE),"")='11.1'!$D$5,TXM!L4720,"")</f>
        <v/>
      </c>
      <c r="N4720" t="str">
        <f>IFERROR(SMALL($M$5:$M$9000,ROWS($M$5:M4720)),"")</f>
        <v/>
      </c>
      <c r="P4720" t="s">
        <v>1639</v>
      </c>
      <c r="S4720" s="388">
        <f>ROWS(R$5:R4720)</f>
        <v>4716</v>
      </c>
      <c r="T4720" s="388" t="str">
        <f>IF(_xlfn.IFNA(VLOOKUP(P4720,$AG$3:$AH$83,2,FALSE),"")='11.1'!$D$5,TXM!S4720,"")</f>
        <v/>
      </c>
      <c r="U4720" t="str">
        <f>IFERROR(SMALL($T$5:$T$9000,ROWS($T$5:T4720)),"")</f>
        <v/>
      </c>
    </row>
    <row r="4721" spans="1:21" ht="14.4" customHeight="1" x14ac:dyDescent="0.3">
      <c r="A4721" t="s">
        <v>1639</v>
      </c>
      <c r="D4721" s="388">
        <f>ROWS(C$5:C4721)</f>
        <v>4717</v>
      </c>
      <c r="E4721" s="388" t="str">
        <f>IF(_xlfn.IFNA(VLOOKUP(A4721,$AG$3:$AH$83,2,FALSE),"")='11.1'!$D$5,TXM!D4721,"")</f>
        <v/>
      </c>
      <c r="F4721" t="str">
        <f>IFERROR(SMALL($E$5:$E$9000,ROWS($E$5:E4721)),"")</f>
        <v/>
      </c>
      <c r="I4721" s="371" t="s">
        <v>61</v>
      </c>
      <c r="J4721" t="s">
        <v>1285</v>
      </c>
      <c r="K4721" s="372">
        <v>2468</v>
      </c>
      <c r="L4721" s="388">
        <f>ROWS(K$5:K4721)</f>
        <v>4717</v>
      </c>
      <c r="M4721" s="388" t="str">
        <f>IF(_xlfn.IFNA(VLOOKUP(I4721,$AG$3:$AH$83,2,FALSE),"")='11.1'!$D$5,TXM!L4721,"")</f>
        <v/>
      </c>
      <c r="N4721" t="str">
        <f>IFERROR(SMALL($M$5:$M$9000,ROWS($M$5:M4721)),"")</f>
        <v/>
      </c>
      <c r="P4721" t="s">
        <v>1639</v>
      </c>
      <c r="S4721" s="388">
        <f>ROWS(R$5:R4721)</f>
        <v>4717</v>
      </c>
      <c r="T4721" s="388" t="str">
        <f>IF(_xlfn.IFNA(VLOOKUP(P4721,$AG$3:$AH$83,2,FALSE),"")='11.1'!$D$5,TXM!S4721,"")</f>
        <v/>
      </c>
      <c r="U4721" t="str">
        <f>IFERROR(SMALL($T$5:$T$9000,ROWS($T$5:T4721)),"")</f>
        <v/>
      </c>
    </row>
    <row r="4722" spans="1:21" ht="14.4" customHeight="1" x14ac:dyDescent="0.3">
      <c r="A4722" t="s">
        <v>1639</v>
      </c>
      <c r="D4722" s="388">
        <f>ROWS(C$5:C4722)</f>
        <v>4718</v>
      </c>
      <c r="E4722" s="388" t="str">
        <f>IF(_xlfn.IFNA(VLOOKUP(A4722,$AG$3:$AH$83,2,FALSE),"")='11.1'!$D$5,TXM!D4722,"")</f>
        <v/>
      </c>
      <c r="F4722" t="str">
        <f>IFERROR(SMALL($E$5:$E$9000,ROWS($E$5:E4722)),"")</f>
        <v/>
      </c>
      <c r="I4722" s="371" t="s">
        <v>61</v>
      </c>
      <c r="J4722" t="s">
        <v>1000</v>
      </c>
      <c r="K4722" s="372">
        <v>1402</v>
      </c>
      <c r="L4722" s="388">
        <f>ROWS(K$5:K4722)</f>
        <v>4718</v>
      </c>
      <c r="M4722" s="388" t="str">
        <f>IF(_xlfn.IFNA(VLOOKUP(I4722,$AG$3:$AH$83,2,FALSE),"")='11.1'!$D$5,TXM!L4722,"")</f>
        <v/>
      </c>
      <c r="N4722" t="str">
        <f>IFERROR(SMALL($M$5:$M$9000,ROWS($M$5:M4722)),"")</f>
        <v/>
      </c>
      <c r="P4722" t="s">
        <v>1639</v>
      </c>
      <c r="S4722" s="388">
        <f>ROWS(R$5:R4722)</f>
        <v>4718</v>
      </c>
      <c r="T4722" s="388" t="str">
        <f>IF(_xlfn.IFNA(VLOOKUP(P4722,$AG$3:$AH$83,2,FALSE),"")='11.1'!$D$5,TXM!S4722,"")</f>
        <v/>
      </c>
      <c r="U4722" t="str">
        <f>IFERROR(SMALL($T$5:$T$9000,ROWS($T$5:T4722)),"")</f>
        <v/>
      </c>
    </row>
    <row r="4723" spans="1:21" ht="14.4" customHeight="1" x14ac:dyDescent="0.3">
      <c r="A4723" t="s">
        <v>1639</v>
      </c>
      <c r="D4723" s="388">
        <f>ROWS(C$5:C4723)</f>
        <v>4719</v>
      </c>
      <c r="E4723" s="388" t="str">
        <f>IF(_xlfn.IFNA(VLOOKUP(A4723,$AG$3:$AH$83,2,FALSE),"")='11.1'!$D$5,TXM!D4723,"")</f>
        <v/>
      </c>
      <c r="F4723" t="str">
        <f>IFERROR(SMALL($E$5:$E$9000,ROWS($E$5:E4723)),"")</f>
        <v/>
      </c>
      <c r="I4723" s="371" t="s">
        <v>61</v>
      </c>
      <c r="J4723" t="s">
        <v>839</v>
      </c>
      <c r="K4723" s="372">
        <v>1125</v>
      </c>
      <c r="L4723" s="388">
        <f>ROWS(K$5:K4723)</f>
        <v>4719</v>
      </c>
      <c r="M4723" s="388" t="str">
        <f>IF(_xlfn.IFNA(VLOOKUP(I4723,$AG$3:$AH$83,2,FALSE),"")='11.1'!$D$5,TXM!L4723,"")</f>
        <v/>
      </c>
      <c r="N4723" t="str">
        <f>IFERROR(SMALL($M$5:$M$9000,ROWS($M$5:M4723)),"")</f>
        <v/>
      </c>
      <c r="P4723" t="s">
        <v>1639</v>
      </c>
      <c r="S4723" s="388">
        <f>ROWS(R$5:R4723)</f>
        <v>4719</v>
      </c>
      <c r="T4723" s="388" t="str">
        <f>IF(_xlfn.IFNA(VLOOKUP(P4723,$AG$3:$AH$83,2,FALSE),"")='11.1'!$D$5,TXM!S4723,"")</f>
        <v/>
      </c>
      <c r="U4723" t="str">
        <f>IFERROR(SMALL($T$5:$T$9000,ROWS($T$5:T4723)),"")</f>
        <v/>
      </c>
    </row>
    <row r="4724" spans="1:21" ht="14.4" customHeight="1" x14ac:dyDescent="0.3">
      <c r="A4724" t="s">
        <v>1639</v>
      </c>
      <c r="D4724" s="388">
        <f>ROWS(C$5:C4724)</f>
        <v>4720</v>
      </c>
      <c r="E4724" s="388" t="str">
        <f>IF(_xlfn.IFNA(VLOOKUP(A4724,$AG$3:$AH$83,2,FALSE),"")='11.1'!$D$5,TXM!D4724,"")</f>
        <v/>
      </c>
      <c r="F4724" t="str">
        <f>IFERROR(SMALL($E$5:$E$9000,ROWS($E$5:E4724)),"")</f>
        <v/>
      </c>
      <c r="I4724" s="371" t="s">
        <v>61</v>
      </c>
      <c r="J4724" t="s">
        <v>1500</v>
      </c>
      <c r="K4724" s="372">
        <v>1056</v>
      </c>
      <c r="L4724" s="388">
        <f>ROWS(K$5:K4724)</f>
        <v>4720</v>
      </c>
      <c r="M4724" s="388" t="str">
        <f>IF(_xlfn.IFNA(VLOOKUP(I4724,$AG$3:$AH$83,2,FALSE),"")='11.1'!$D$5,TXM!L4724,"")</f>
        <v/>
      </c>
      <c r="N4724" t="str">
        <f>IFERROR(SMALL($M$5:$M$9000,ROWS($M$5:M4724)),"")</f>
        <v/>
      </c>
      <c r="P4724" t="s">
        <v>1639</v>
      </c>
      <c r="S4724" s="388">
        <f>ROWS(R$5:R4724)</f>
        <v>4720</v>
      </c>
      <c r="T4724" s="388" t="str">
        <f>IF(_xlfn.IFNA(VLOOKUP(P4724,$AG$3:$AH$83,2,FALSE),"")='11.1'!$D$5,TXM!S4724,"")</f>
        <v/>
      </c>
      <c r="U4724" t="str">
        <f>IFERROR(SMALL($T$5:$T$9000,ROWS($T$5:T4724)),"")</f>
        <v/>
      </c>
    </row>
    <row r="4725" spans="1:21" ht="14.4" customHeight="1" x14ac:dyDescent="0.3">
      <c r="A4725" t="s">
        <v>1639</v>
      </c>
      <c r="D4725" s="388">
        <f>ROWS(C$5:C4725)</f>
        <v>4721</v>
      </c>
      <c r="E4725" s="388" t="str">
        <f>IF(_xlfn.IFNA(VLOOKUP(A4725,$AG$3:$AH$83,2,FALSE),"")='11.1'!$D$5,TXM!D4725,"")</f>
        <v/>
      </c>
      <c r="F4725" t="str">
        <f>IFERROR(SMALL($E$5:$E$9000,ROWS($E$5:E4725)),"")</f>
        <v/>
      </c>
      <c r="I4725" s="371" t="s">
        <v>61</v>
      </c>
      <c r="J4725" t="s">
        <v>1318</v>
      </c>
      <c r="K4725" s="372">
        <v>569</v>
      </c>
      <c r="L4725" s="388">
        <f>ROWS(K$5:K4725)</f>
        <v>4721</v>
      </c>
      <c r="M4725" s="388" t="str">
        <f>IF(_xlfn.IFNA(VLOOKUP(I4725,$AG$3:$AH$83,2,FALSE),"")='11.1'!$D$5,TXM!L4725,"")</f>
        <v/>
      </c>
      <c r="N4725" t="str">
        <f>IFERROR(SMALL($M$5:$M$9000,ROWS($M$5:M4725)),"")</f>
        <v/>
      </c>
      <c r="P4725" t="s">
        <v>1639</v>
      </c>
      <c r="S4725" s="388">
        <f>ROWS(R$5:R4725)</f>
        <v>4721</v>
      </c>
      <c r="T4725" s="388" t="str">
        <f>IF(_xlfn.IFNA(VLOOKUP(P4725,$AG$3:$AH$83,2,FALSE),"")='11.1'!$D$5,TXM!S4725,"")</f>
        <v/>
      </c>
      <c r="U4725" t="str">
        <f>IFERROR(SMALL($T$5:$T$9000,ROWS($T$5:T4725)),"")</f>
        <v/>
      </c>
    </row>
    <row r="4726" spans="1:21" ht="14.4" customHeight="1" x14ac:dyDescent="0.3">
      <c r="A4726" t="s">
        <v>1639</v>
      </c>
      <c r="D4726" s="388">
        <f>ROWS(C$5:C4726)</f>
        <v>4722</v>
      </c>
      <c r="E4726" s="388" t="str">
        <f>IF(_xlfn.IFNA(VLOOKUP(A4726,$AG$3:$AH$83,2,FALSE),"")='11.1'!$D$5,TXM!D4726,"")</f>
        <v/>
      </c>
      <c r="F4726" t="str">
        <f>IFERROR(SMALL($E$5:$E$9000,ROWS($E$5:E4726)),"")</f>
        <v/>
      </c>
      <c r="I4726" s="371" t="s">
        <v>61</v>
      </c>
      <c r="J4726" t="s">
        <v>835</v>
      </c>
      <c r="K4726" s="372">
        <v>535</v>
      </c>
      <c r="L4726" s="388">
        <f>ROWS(K$5:K4726)</f>
        <v>4722</v>
      </c>
      <c r="M4726" s="388" t="str">
        <f>IF(_xlfn.IFNA(VLOOKUP(I4726,$AG$3:$AH$83,2,FALSE),"")='11.1'!$D$5,TXM!L4726,"")</f>
        <v/>
      </c>
      <c r="N4726" t="str">
        <f>IFERROR(SMALL($M$5:$M$9000,ROWS($M$5:M4726)),"")</f>
        <v/>
      </c>
      <c r="P4726" t="s">
        <v>1639</v>
      </c>
      <c r="S4726" s="388">
        <f>ROWS(R$5:R4726)</f>
        <v>4722</v>
      </c>
      <c r="T4726" s="388" t="str">
        <f>IF(_xlfn.IFNA(VLOOKUP(P4726,$AG$3:$AH$83,2,FALSE),"")='11.1'!$D$5,TXM!S4726,"")</f>
        <v/>
      </c>
      <c r="U4726" t="str">
        <f>IFERROR(SMALL($T$5:$T$9000,ROWS($T$5:T4726)),"")</f>
        <v/>
      </c>
    </row>
    <row r="4727" spans="1:21" ht="14.4" customHeight="1" x14ac:dyDescent="0.3">
      <c r="A4727" t="s">
        <v>1639</v>
      </c>
      <c r="D4727" s="388">
        <f>ROWS(C$5:C4727)</f>
        <v>4723</v>
      </c>
      <c r="E4727" s="388" t="str">
        <f>IF(_xlfn.IFNA(VLOOKUP(A4727,$AG$3:$AH$83,2,FALSE),"")='11.1'!$D$5,TXM!D4727,"")</f>
        <v/>
      </c>
      <c r="F4727" t="str">
        <f>IFERROR(SMALL($E$5:$E$9000,ROWS($E$5:E4727)),"")</f>
        <v/>
      </c>
      <c r="I4727" s="371" t="s">
        <v>61</v>
      </c>
      <c r="J4727" t="s">
        <v>859</v>
      </c>
      <c r="K4727" s="372">
        <v>84</v>
      </c>
      <c r="L4727" s="388">
        <f>ROWS(K$5:K4727)</f>
        <v>4723</v>
      </c>
      <c r="M4727" s="388" t="str">
        <f>IF(_xlfn.IFNA(VLOOKUP(I4727,$AG$3:$AH$83,2,FALSE),"")='11.1'!$D$5,TXM!L4727,"")</f>
        <v/>
      </c>
      <c r="N4727" t="str">
        <f>IFERROR(SMALL($M$5:$M$9000,ROWS($M$5:M4727)),"")</f>
        <v/>
      </c>
      <c r="P4727" t="s">
        <v>1639</v>
      </c>
      <c r="S4727" s="388">
        <f>ROWS(R$5:R4727)</f>
        <v>4723</v>
      </c>
      <c r="T4727" s="388" t="str">
        <f>IF(_xlfn.IFNA(VLOOKUP(P4727,$AG$3:$AH$83,2,FALSE),"")='11.1'!$D$5,TXM!S4727,"")</f>
        <v/>
      </c>
      <c r="U4727" t="str">
        <f>IFERROR(SMALL($T$5:$T$9000,ROWS($T$5:T4727)),"")</f>
        <v/>
      </c>
    </row>
    <row r="4728" spans="1:21" ht="14.4" customHeight="1" x14ac:dyDescent="0.3">
      <c r="A4728" t="s">
        <v>1639</v>
      </c>
      <c r="D4728" s="388">
        <f>ROWS(C$5:C4728)</f>
        <v>4724</v>
      </c>
      <c r="E4728" s="388" t="str">
        <f>IF(_xlfn.IFNA(VLOOKUP(A4728,$AG$3:$AH$83,2,FALSE),"")='11.1'!$D$5,TXM!D4728,"")</f>
        <v/>
      </c>
      <c r="F4728" t="str">
        <f>IFERROR(SMALL($E$5:$E$9000,ROWS($E$5:E4728)),"")</f>
        <v/>
      </c>
      <c r="I4728" s="371" t="s">
        <v>61</v>
      </c>
      <c r="J4728" t="s">
        <v>999</v>
      </c>
      <c r="K4728" s="372">
        <v>41</v>
      </c>
      <c r="L4728" s="388">
        <f>ROWS(K$5:K4728)</f>
        <v>4724</v>
      </c>
      <c r="M4728" s="388" t="str">
        <f>IF(_xlfn.IFNA(VLOOKUP(I4728,$AG$3:$AH$83,2,FALSE),"")='11.1'!$D$5,TXM!L4728,"")</f>
        <v/>
      </c>
      <c r="N4728" t="str">
        <f>IFERROR(SMALL($M$5:$M$9000,ROWS($M$5:M4728)),"")</f>
        <v/>
      </c>
      <c r="P4728" t="s">
        <v>1639</v>
      </c>
      <c r="S4728" s="388">
        <f>ROWS(R$5:R4728)</f>
        <v>4724</v>
      </c>
      <c r="T4728" s="388" t="str">
        <f>IF(_xlfn.IFNA(VLOOKUP(P4728,$AG$3:$AH$83,2,FALSE),"")='11.1'!$D$5,TXM!S4728,"")</f>
        <v/>
      </c>
      <c r="U4728" t="str">
        <f>IFERROR(SMALL($T$5:$T$9000,ROWS($T$5:T4728)),"")</f>
        <v/>
      </c>
    </row>
    <row r="4729" spans="1:21" ht="14.4" customHeight="1" x14ac:dyDescent="0.3">
      <c r="A4729" t="s">
        <v>1639</v>
      </c>
      <c r="D4729" s="388">
        <f>ROWS(C$5:C4729)</f>
        <v>4725</v>
      </c>
      <c r="E4729" s="388" t="str">
        <f>IF(_xlfn.IFNA(VLOOKUP(A4729,$AG$3:$AH$83,2,FALSE),"")='11.1'!$D$5,TXM!D4729,"")</f>
        <v/>
      </c>
      <c r="F4729" t="str">
        <f>IFERROR(SMALL($E$5:$E$9000,ROWS($E$5:E4729)),"")</f>
        <v/>
      </c>
      <c r="I4729" s="371" t="s">
        <v>61</v>
      </c>
      <c r="J4729" t="s">
        <v>1332</v>
      </c>
      <c r="K4729" s="372">
        <v>30</v>
      </c>
      <c r="L4729" s="388">
        <f>ROWS(K$5:K4729)</f>
        <v>4725</v>
      </c>
      <c r="M4729" s="388" t="str">
        <f>IF(_xlfn.IFNA(VLOOKUP(I4729,$AG$3:$AH$83,2,FALSE),"")='11.1'!$D$5,TXM!L4729,"")</f>
        <v/>
      </c>
      <c r="N4729" t="str">
        <f>IFERROR(SMALL($M$5:$M$9000,ROWS($M$5:M4729)),"")</f>
        <v/>
      </c>
      <c r="P4729" t="s">
        <v>1639</v>
      </c>
      <c r="S4729" s="388">
        <f>ROWS(R$5:R4729)</f>
        <v>4725</v>
      </c>
      <c r="T4729" s="388" t="str">
        <f>IF(_xlfn.IFNA(VLOOKUP(P4729,$AG$3:$AH$83,2,FALSE),"")='11.1'!$D$5,TXM!S4729,"")</f>
        <v/>
      </c>
      <c r="U4729" t="str">
        <f>IFERROR(SMALL($T$5:$T$9000,ROWS($T$5:T4729)),"")</f>
        <v/>
      </c>
    </row>
    <row r="4730" spans="1:21" ht="14.4" customHeight="1" x14ac:dyDescent="0.3">
      <c r="A4730" t="s">
        <v>1639</v>
      </c>
      <c r="D4730" s="388">
        <f>ROWS(C$5:C4730)</f>
        <v>4726</v>
      </c>
      <c r="E4730" s="388" t="str">
        <f>IF(_xlfn.IFNA(VLOOKUP(A4730,$AG$3:$AH$83,2,FALSE),"")='11.1'!$D$5,TXM!D4730,"")</f>
        <v/>
      </c>
      <c r="F4730" t="str">
        <f>IFERROR(SMALL($E$5:$E$9000,ROWS($E$5:E4730)),"")</f>
        <v/>
      </c>
      <c r="I4730" s="371" t="s">
        <v>61</v>
      </c>
      <c r="J4730" t="s">
        <v>787</v>
      </c>
      <c r="K4730" s="372">
        <v>4</v>
      </c>
      <c r="L4730" s="388">
        <f>ROWS(K$5:K4730)</f>
        <v>4726</v>
      </c>
      <c r="M4730" s="388" t="str">
        <f>IF(_xlfn.IFNA(VLOOKUP(I4730,$AG$3:$AH$83,2,FALSE),"")='11.1'!$D$5,TXM!L4730,"")</f>
        <v/>
      </c>
      <c r="N4730" t="str">
        <f>IFERROR(SMALL($M$5:$M$9000,ROWS($M$5:M4730)),"")</f>
        <v/>
      </c>
      <c r="P4730" t="s">
        <v>1639</v>
      </c>
      <c r="S4730" s="388">
        <f>ROWS(R$5:R4730)</f>
        <v>4726</v>
      </c>
      <c r="T4730" s="388" t="str">
        <f>IF(_xlfn.IFNA(VLOOKUP(P4730,$AG$3:$AH$83,2,FALSE),"")='11.1'!$D$5,TXM!S4730,"")</f>
        <v/>
      </c>
      <c r="U4730" t="str">
        <f>IFERROR(SMALL($T$5:$T$9000,ROWS($T$5:T4730)),"")</f>
        <v/>
      </c>
    </row>
    <row r="4731" spans="1:21" ht="14.4" customHeight="1" x14ac:dyDescent="0.3">
      <c r="A4731" t="s">
        <v>1639</v>
      </c>
      <c r="D4731" s="388">
        <f>ROWS(C$5:C4731)</f>
        <v>4727</v>
      </c>
      <c r="E4731" s="388" t="str">
        <f>IF(_xlfn.IFNA(VLOOKUP(A4731,$AG$3:$AH$83,2,FALSE),"")='11.1'!$D$5,TXM!D4731,"")</f>
        <v/>
      </c>
      <c r="F4731" t="str">
        <f>IFERROR(SMALL($E$5:$E$9000,ROWS($E$5:E4731)),"")</f>
        <v/>
      </c>
      <c r="I4731" s="371" t="s">
        <v>61</v>
      </c>
      <c r="J4731" t="s">
        <v>773</v>
      </c>
      <c r="K4731" s="372">
        <v>4</v>
      </c>
      <c r="L4731" s="388">
        <f>ROWS(K$5:K4731)</f>
        <v>4727</v>
      </c>
      <c r="M4731" s="388" t="str">
        <f>IF(_xlfn.IFNA(VLOOKUP(I4731,$AG$3:$AH$83,2,FALSE),"")='11.1'!$D$5,TXM!L4731,"")</f>
        <v/>
      </c>
      <c r="N4731" t="str">
        <f>IFERROR(SMALL($M$5:$M$9000,ROWS($M$5:M4731)),"")</f>
        <v/>
      </c>
      <c r="P4731" t="s">
        <v>1639</v>
      </c>
      <c r="S4731" s="388">
        <f>ROWS(R$5:R4731)</f>
        <v>4727</v>
      </c>
      <c r="T4731" s="388" t="str">
        <f>IF(_xlfn.IFNA(VLOOKUP(P4731,$AG$3:$AH$83,2,FALSE),"")='11.1'!$D$5,TXM!S4731,"")</f>
        <v/>
      </c>
      <c r="U4731" t="str">
        <f>IFERROR(SMALL($T$5:$T$9000,ROWS($T$5:T4731)),"")</f>
        <v/>
      </c>
    </row>
    <row r="4732" spans="1:21" ht="14.4" customHeight="1" x14ac:dyDescent="0.3">
      <c r="A4732" t="s">
        <v>1639</v>
      </c>
      <c r="D4732" s="388">
        <f>ROWS(C$5:C4732)</f>
        <v>4728</v>
      </c>
      <c r="E4732" s="388" t="str">
        <f>IF(_xlfn.IFNA(VLOOKUP(A4732,$AG$3:$AH$83,2,FALSE),"")='11.1'!$D$5,TXM!D4732,"")</f>
        <v/>
      </c>
      <c r="F4732" t="str">
        <f>IFERROR(SMALL($E$5:$E$9000,ROWS($E$5:E4732)),"")</f>
        <v/>
      </c>
      <c r="I4732" s="371" t="s">
        <v>61</v>
      </c>
      <c r="J4732" t="s">
        <v>791</v>
      </c>
      <c r="K4732" s="372">
        <v>4</v>
      </c>
      <c r="L4732" s="388">
        <f>ROWS(K$5:K4732)</f>
        <v>4728</v>
      </c>
      <c r="M4732" s="388" t="str">
        <f>IF(_xlfn.IFNA(VLOOKUP(I4732,$AG$3:$AH$83,2,FALSE),"")='11.1'!$D$5,TXM!L4732,"")</f>
        <v/>
      </c>
      <c r="N4732" t="str">
        <f>IFERROR(SMALL($M$5:$M$9000,ROWS($M$5:M4732)),"")</f>
        <v/>
      </c>
      <c r="P4732" t="s">
        <v>1639</v>
      </c>
      <c r="S4732" s="388">
        <f>ROWS(R$5:R4732)</f>
        <v>4728</v>
      </c>
      <c r="T4732" s="388" t="str">
        <f>IF(_xlfn.IFNA(VLOOKUP(P4732,$AG$3:$AH$83,2,FALSE),"")='11.1'!$D$5,TXM!S4732,"")</f>
        <v/>
      </c>
      <c r="U4732" t="str">
        <f>IFERROR(SMALL($T$5:$T$9000,ROWS($T$5:T4732)),"")</f>
        <v/>
      </c>
    </row>
    <row r="4733" spans="1:21" ht="14.4" customHeight="1" x14ac:dyDescent="0.3">
      <c r="A4733" t="s">
        <v>1639</v>
      </c>
      <c r="D4733" s="388">
        <f>ROWS(C$5:C4733)</f>
        <v>4729</v>
      </c>
      <c r="E4733" s="388" t="str">
        <f>IF(_xlfn.IFNA(VLOOKUP(A4733,$AG$3:$AH$83,2,FALSE),"")='11.1'!$D$5,TXM!D4733,"")</f>
        <v/>
      </c>
      <c r="F4733" t="str">
        <f>IFERROR(SMALL($E$5:$E$9000,ROWS($E$5:E4733)),"")</f>
        <v/>
      </c>
      <c r="I4733" s="371" t="s">
        <v>61</v>
      </c>
      <c r="J4733" t="s">
        <v>789</v>
      </c>
      <c r="K4733" s="372">
        <v>4</v>
      </c>
      <c r="L4733" s="388">
        <f>ROWS(K$5:K4733)</f>
        <v>4729</v>
      </c>
      <c r="M4733" s="388" t="str">
        <f>IF(_xlfn.IFNA(VLOOKUP(I4733,$AG$3:$AH$83,2,FALSE),"")='11.1'!$D$5,TXM!L4733,"")</f>
        <v/>
      </c>
      <c r="N4733" t="str">
        <f>IFERROR(SMALL($M$5:$M$9000,ROWS($M$5:M4733)),"")</f>
        <v/>
      </c>
      <c r="P4733" t="s">
        <v>1639</v>
      </c>
      <c r="S4733" s="388">
        <f>ROWS(R$5:R4733)</f>
        <v>4729</v>
      </c>
      <c r="T4733" s="388" t="str">
        <f>IF(_xlfn.IFNA(VLOOKUP(P4733,$AG$3:$AH$83,2,FALSE),"")='11.1'!$D$5,TXM!S4733,"")</f>
        <v/>
      </c>
      <c r="U4733" t="str">
        <f>IFERROR(SMALL($T$5:$T$9000,ROWS($T$5:T4733)),"")</f>
        <v/>
      </c>
    </row>
    <row r="4734" spans="1:21" ht="14.4" customHeight="1" x14ac:dyDescent="0.3">
      <c r="A4734" t="s">
        <v>1639</v>
      </c>
      <c r="D4734" s="388">
        <f>ROWS(C$5:C4734)</f>
        <v>4730</v>
      </c>
      <c r="E4734" s="388" t="str">
        <f>IF(_xlfn.IFNA(VLOOKUP(A4734,$AG$3:$AH$83,2,FALSE),"")='11.1'!$D$5,TXM!D4734,"")</f>
        <v/>
      </c>
      <c r="F4734" t="str">
        <f>IFERROR(SMALL($E$5:$E$9000,ROWS($E$5:E4734)),"")</f>
        <v/>
      </c>
      <c r="I4734" s="371" t="s">
        <v>83</v>
      </c>
      <c r="J4734" t="s">
        <v>867</v>
      </c>
      <c r="K4734" s="372">
        <v>61391770</v>
      </c>
      <c r="L4734" s="388">
        <f>ROWS(K$5:K4734)</f>
        <v>4730</v>
      </c>
      <c r="M4734" s="388" t="str">
        <f>IF(_xlfn.IFNA(VLOOKUP(I4734,$AG$3:$AH$83,2,FALSE),"")='11.1'!$D$5,TXM!L4734,"")</f>
        <v/>
      </c>
      <c r="N4734" t="str">
        <f>IFERROR(SMALL($M$5:$M$9000,ROWS($M$5:M4734)),"")</f>
        <v/>
      </c>
      <c r="P4734" t="s">
        <v>1639</v>
      </c>
      <c r="S4734" s="388">
        <f>ROWS(R$5:R4734)</f>
        <v>4730</v>
      </c>
      <c r="T4734" s="388" t="str">
        <f>IF(_xlfn.IFNA(VLOOKUP(P4734,$AG$3:$AH$83,2,FALSE),"")='11.1'!$D$5,TXM!S4734,"")</f>
        <v/>
      </c>
      <c r="U4734" t="str">
        <f>IFERROR(SMALL($T$5:$T$9000,ROWS($T$5:T4734)),"")</f>
        <v/>
      </c>
    </row>
    <row r="4735" spans="1:21" ht="14.4" customHeight="1" x14ac:dyDescent="0.3">
      <c r="A4735" t="s">
        <v>1639</v>
      </c>
      <c r="D4735" s="388">
        <f>ROWS(C$5:C4735)</f>
        <v>4731</v>
      </c>
      <c r="E4735" s="388" t="str">
        <f>IF(_xlfn.IFNA(VLOOKUP(A4735,$AG$3:$AH$83,2,FALSE),"")='11.1'!$D$5,TXM!D4735,"")</f>
        <v/>
      </c>
      <c r="F4735" t="str">
        <f>IFERROR(SMALL($E$5:$E$9000,ROWS($E$5:E4735)),"")</f>
        <v/>
      </c>
      <c r="I4735" s="371" t="s">
        <v>83</v>
      </c>
      <c r="J4735" t="s">
        <v>171</v>
      </c>
      <c r="K4735" s="372">
        <v>36960241</v>
      </c>
      <c r="L4735" s="388">
        <f>ROWS(K$5:K4735)</f>
        <v>4731</v>
      </c>
      <c r="M4735" s="388" t="str">
        <f>IF(_xlfn.IFNA(VLOOKUP(I4735,$AG$3:$AH$83,2,FALSE),"")='11.1'!$D$5,TXM!L4735,"")</f>
        <v/>
      </c>
      <c r="N4735" t="str">
        <f>IFERROR(SMALL($M$5:$M$9000,ROWS($M$5:M4735)),"")</f>
        <v/>
      </c>
      <c r="P4735" t="s">
        <v>1639</v>
      </c>
      <c r="S4735" s="388">
        <f>ROWS(R$5:R4735)</f>
        <v>4731</v>
      </c>
      <c r="T4735" s="388" t="str">
        <f>IF(_xlfn.IFNA(VLOOKUP(P4735,$AG$3:$AH$83,2,FALSE),"")='11.1'!$D$5,TXM!S4735,"")</f>
        <v/>
      </c>
      <c r="U4735" t="str">
        <f>IFERROR(SMALL($T$5:$T$9000,ROWS($T$5:T4735)),"")</f>
        <v/>
      </c>
    </row>
    <row r="4736" spans="1:21" ht="14.4" customHeight="1" x14ac:dyDescent="0.3">
      <c r="A4736" t="s">
        <v>1639</v>
      </c>
      <c r="D4736" s="388">
        <f>ROWS(C$5:C4736)</f>
        <v>4732</v>
      </c>
      <c r="E4736" s="388" t="str">
        <f>IF(_xlfn.IFNA(VLOOKUP(A4736,$AG$3:$AH$83,2,FALSE),"")='11.1'!$D$5,TXM!D4736,"")</f>
        <v/>
      </c>
      <c r="F4736" t="str">
        <f>IFERROR(SMALL($E$5:$E$9000,ROWS($E$5:E4736)),"")</f>
        <v/>
      </c>
      <c r="I4736" s="371" t="s">
        <v>83</v>
      </c>
      <c r="J4736" t="s">
        <v>95</v>
      </c>
      <c r="K4736" s="372">
        <v>12705150</v>
      </c>
      <c r="L4736" s="388">
        <f>ROWS(K$5:K4736)</f>
        <v>4732</v>
      </c>
      <c r="M4736" s="388" t="str">
        <f>IF(_xlfn.IFNA(VLOOKUP(I4736,$AG$3:$AH$83,2,FALSE),"")='11.1'!$D$5,TXM!L4736,"")</f>
        <v/>
      </c>
      <c r="N4736" t="str">
        <f>IFERROR(SMALL($M$5:$M$9000,ROWS($M$5:M4736)),"")</f>
        <v/>
      </c>
      <c r="P4736" t="s">
        <v>1639</v>
      </c>
      <c r="S4736" s="388">
        <f>ROWS(R$5:R4736)</f>
        <v>4732</v>
      </c>
      <c r="T4736" s="388" t="str">
        <f>IF(_xlfn.IFNA(VLOOKUP(P4736,$AG$3:$AH$83,2,FALSE),"")='11.1'!$D$5,TXM!S4736,"")</f>
        <v/>
      </c>
      <c r="U4736" t="str">
        <f>IFERROR(SMALL($T$5:$T$9000,ROWS($T$5:T4736)),"")</f>
        <v/>
      </c>
    </row>
    <row r="4737" spans="1:21" ht="14.4" customHeight="1" x14ac:dyDescent="0.3">
      <c r="A4737" t="s">
        <v>1639</v>
      </c>
      <c r="D4737" s="388">
        <f>ROWS(C$5:C4737)</f>
        <v>4733</v>
      </c>
      <c r="E4737" s="388" t="str">
        <f>IF(_xlfn.IFNA(VLOOKUP(A4737,$AG$3:$AH$83,2,FALSE),"")='11.1'!$D$5,TXM!D4737,"")</f>
        <v/>
      </c>
      <c r="F4737" t="str">
        <f>IFERROR(SMALL($E$5:$E$9000,ROWS($E$5:E4737)),"")</f>
        <v/>
      </c>
      <c r="I4737" s="371" t="s">
        <v>83</v>
      </c>
      <c r="J4737" t="s">
        <v>107</v>
      </c>
      <c r="K4737" s="372">
        <v>8229926</v>
      </c>
      <c r="L4737" s="388">
        <f>ROWS(K$5:K4737)</f>
        <v>4733</v>
      </c>
      <c r="M4737" s="388" t="str">
        <f>IF(_xlfn.IFNA(VLOOKUP(I4737,$AG$3:$AH$83,2,FALSE),"")='11.1'!$D$5,TXM!L4737,"")</f>
        <v/>
      </c>
      <c r="N4737" t="str">
        <f>IFERROR(SMALL($M$5:$M$9000,ROWS($M$5:M4737)),"")</f>
        <v/>
      </c>
      <c r="P4737" t="s">
        <v>1639</v>
      </c>
      <c r="S4737" s="388">
        <f>ROWS(R$5:R4737)</f>
        <v>4733</v>
      </c>
      <c r="T4737" s="388" t="str">
        <f>IF(_xlfn.IFNA(VLOOKUP(P4737,$AG$3:$AH$83,2,FALSE),"")='11.1'!$D$5,TXM!S4737,"")</f>
        <v/>
      </c>
      <c r="U4737" t="str">
        <f>IFERROR(SMALL($T$5:$T$9000,ROWS($T$5:T4737)),"")</f>
        <v/>
      </c>
    </row>
    <row r="4738" spans="1:21" ht="14.4" customHeight="1" x14ac:dyDescent="0.3">
      <c r="A4738" t="s">
        <v>1639</v>
      </c>
      <c r="D4738" s="388">
        <f>ROWS(C$5:C4738)</f>
        <v>4734</v>
      </c>
      <c r="E4738" s="388" t="str">
        <f>IF(_xlfn.IFNA(VLOOKUP(A4738,$AG$3:$AH$83,2,FALSE),"")='11.1'!$D$5,TXM!D4738,"")</f>
        <v/>
      </c>
      <c r="F4738" t="str">
        <f>IFERROR(SMALL($E$5:$E$9000,ROWS($E$5:E4738)),"")</f>
        <v/>
      </c>
      <c r="I4738" s="371" t="s">
        <v>83</v>
      </c>
      <c r="J4738" t="s">
        <v>821</v>
      </c>
      <c r="K4738" s="372">
        <v>7401375</v>
      </c>
      <c r="L4738" s="388">
        <f>ROWS(K$5:K4738)</f>
        <v>4734</v>
      </c>
      <c r="M4738" s="388" t="str">
        <f>IF(_xlfn.IFNA(VLOOKUP(I4738,$AG$3:$AH$83,2,FALSE),"")='11.1'!$D$5,TXM!L4738,"")</f>
        <v/>
      </c>
      <c r="N4738" t="str">
        <f>IFERROR(SMALL($M$5:$M$9000,ROWS($M$5:M4738)),"")</f>
        <v/>
      </c>
      <c r="P4738" t="s">
        <v>1639</v>
      </c>
      <c r="S4738" s="388">
        <f>ROWS(R$5:R4738)</f>
        <v>4734</v>
      </c>
      <c r="T4738" s="388" t="str">
        <f>IF(_xlfn.IFNA(VLOOKUP(P4738,$AG$3:$AH$83,2,FALSE),"")='11.1'!$D$5,TXM!S4738,"")</f>
        <v/>
      </c>
      <c r="U4738" t="str">
        <f>IFERROR(SMALL($T$5:$T$9000,ROWS($T$5:T4738)),"")</f>
        <v/>
      </c>
    </row>
    <row r="4739" spans="1:21" ht="14.4" customHeight="1" x14ac:dyDescent="0.3">
      <c r="A4739" t="s">
        <v>1639</v>
      </c>
      <c r="D4739" s="388">
        <f>ROWS(C$5:C4739)</f>
        <v>4735</v>
      </c>
      <c r="E4739" s="388" t="str">
        <f>IF(_xlfn.IFNA(VLOOKUP(A4739,$AG$3:$AH$83,2,FALSE),"")='11.1'!$D$5,TXM!D4739,"")</f>
        <v/>
      </c>
      <c r="F4739" t="str">
        <f>IFERROR(SMALL($E$5:$E$9000,ROWS($E$5:E4739)),"")</f>
        <v/>
      </c>
      <c r="I4739" s="371" t="s">
        <v>83</v>
      </c>
      <c r="J4739" t="s">
        <v>999</v>
      </c>
      <c r="K4739" s="372">
        <v>6175142</v>
      </c>
      <c r="L4739" s="388">
        <f>ROWS(K$5:K4739)</f>
        <v>4735</v>
      </c>
      <c r="M4739" s="388" t="str">
        <f>IF(_xlfn.IFNA(VLOOKUP(I4739,$AG$3:$AH$83,2,FALSE),"")='11.1'!$D$5,TXM!L4739,"")</f>
        <v/>
      </c>
      <c r="N4739" t="str">
        <f>IFERROR(SMALL($M$5:$M$9000,ROWS($M$5:M4739)),"")</f>
        <v/>
      </c>
      <c r="P4739" t="s">
        <v>1639</v>
      </c>
      <c r="S4739" s="388">
        <f>ROWS(R$5:R4739)</f>
        <v>4735</v>
      </c>
      <c r="T4739" s="388" t="str">
        <f>IF(_xlfn.IFNA(VLOOKUP(P4739,$AG$3:$AH$83,2,FALSE),"")='11.1'!$D$5,TXM!S4739,"")</f>
        <v/>
      </c>
      <c r="U4739" t="str">
        <f>IFERROR(SMALL($T$5:$T$9000,ROWS($T$5:T4739)),"")</f>
        <v/>
      </c>
    </row>
    <row r="4740" spans="1:21" ht="14.4" customHeight="1" x14ac:dyDescent="0.3">
      <c r="A4740" t="s">
        <v>1639</v>
      </c>
      <c r="D4740" s="388">
        <f>ROWS(C$5:C4740)</f>
        <v>4736</v>
      </c>
      <c r="E4740" s="388" t="str">
        <f>IF(_xlfn.IFNA(VLOOKUP(A4740,$AG$3:$AH$83,2,FALSE),"")='11.1'!$D$5,TXM!D4740,"")</f>
        <v/>
      </c>
      <c r="F4740" t="str">
        <f>IFERROR(SMALL($E$5:$E$9000,ROWS($E$5:E4740)),"")</f>
        <v/>
      </c>
      <c r="I4740" s="371" t="s">
        <v>83</v>
      </c>
      <c r="J4740" t="s">
        <v>787</v>
      </c>
      <c r="K4740" s="372">
        <v>3938850</v>
      </c>
      <c r="L4740" s="388">
        <f>ROWS(K$5:K4740)</f>
        <v>4736</v>
      </c>
      <c r="M4740" s="388" t="str">
        <f>IF(_xlfn.IFNA(VLOOKUP(I4740,$AG$3:$AH$83,2,FALSE),"")='11.1'!$D$5,TXM!L4740,"")</f>
        <v/>
      </c>
      <c r="N4740" t="str">
        <f>IFERROR(SMALL($M$5:$M$9000,ROWS($M$5:M4740)),"")</f>
        <v/>
      </c>
      <c r="P4740" t="s">
        <v>1639</v>
      </c>
      <c r="S4740" s="388">
        <f>ROWS(R$5:R4740)</f>
        <v>4736</v>
      </c>
      <c r="T4740" s="388" t="str">
        <f>IF(_xlfn.IFNA(VLOOKUP(P4740,$AG$3:$AH$83,2,FALSE),"")='11.1'!$D$5,TXM!S4740,"")</f>
        <v/>
      </c>
      <c r="U4740" t="str">
        <f>IFERROR(SMALL($T$5:$T$9000,ROWS($T$5:T4740)),"")</f>
        <v/>
      </c>
    </row>
    <row r="4741" spans="1:21" ht="14.4" customHeight="1" x14ac:dyDescent="0.3">
      <c r="A4741" t="s">
        <v>1639</v>
      </c>
      <c r="D4741" s="388">
        <f>ROWS(C$5:C4741)</f>
        <v>4737</v>
      </c>
      <c r="E4741" s="388" t="str">
        <f>IF(_xlfn.IFNA(VLOOKUP(A4741,$AG$3:$AH$83,2,FALSE),"")='11.1'!$D$5,TXM!D4741,"")</f>
        <v/>
      </c>
      <c r="F4741" t="str">
        <f>IFERROR(SMALL($E$5:$E$9000,ROWS($E$5:E4741)),"")</f>
        <v/>
      </c>
      <c r="I4741" s="371" t="s">
        <v>83</v>
      </c>
      <c r="J4741" t="s">
        <v>865</v>
      </c>
      <c r="K4741" s="372">
        <v>3007644</v>
      </c>
      <c r="L4741" s="388">
        <f>ROWS(K$5:K4741)</f>
        <v>4737</v>
      </c>
      <c r="M4741" s="388" t="str">
        <f>IF(_xlfn.IFNA(VLOOKUP(I4741,$AG$3:$AH$83,2,FALSE),"")='11.1'!$D$5,TXM!L4741,"")</f>
        <v/>
      </c>
      <c r="N4741" t="str">
        <f>IFERROR(SMALL($M$5:$M$9000,ROWS($M$5:M4741)),"")</f>
        <v/>
      </c>
      <c r="P4741" t="s">
        <v>1639</v>
      </c>
      <c r="S4741" s="388">
        <f>ROWS(R$5:R4741)</f>
        <v>4737</v>
      </c>
      <c r="T4741" s="388" t="str">
        <f>IF(_xlfn.IFNA(VLOOKUP(P4741,$AG$3:$AH$83,2,FALSE),"")='11.1'!$D$5,TXM!S4741,"")</f>
        <v/>
      </c>
      <c r="U4741" t="str">
        <f>IFERROR(SMALL($T$5:$T$9000,ROWS($T$5:T4741)),"")</f>
        <v/>
      </c>
    </row>
    <row r="4742" spans="1:21" ht="14.4" customHeight="1" x14ac:dyDescent="0.3">
      <c r="A4742" t="s">
        <v>1639</v>
      </c>
      <c r="D4742" s="388">
        <f>ROWS(C$5:C4742)</f>
        <v>4738</v>
      </c>
      <c r="E4742" s="388" t="str">
        <f>IF(_xlfn.IFNA(VLOOKUP(A4742,$AG$3:$AH$83,2,FALSE),"")='11.1'!$D$5,TXM!D4742,"")</f>
        <v/>
      </c>
      <c r="F4742" t="str">
        <f>IFERROR(SMALL($E$5:$E$9000,ROWS($E$5:E4742)),"")</f>
        <v/>
      </c>
      <c r="I4742" s="371" t="s">
        <v>83</v>
      </c>
      <c r="J4742" t="s">
        <v>863</v>
      </c>
      <c r="K4742" s="372">
        <v>2607573</v>
      </c>
      <c r="L4742" s="388">
        <f>ROWS(K$5:K4742)</f>
        <v>4738</v>
      </c>
      <c r="M4742" s="388" t="str">
        <f>IF(_xlfn.IFNA(VLOOKUP(I4742,$AG$3:$AH$83,2,FALSE),"")='11.1'!$D$5,TXM!L4742,"")</f>
        <v/>
      </c>
      <c r="N4742" t="str">
        <f>IFERROR(SMALL($M$5:$M$9000,ROWS($M$5:M4742)),"")</f>
        <v/>
      </c>
      <c r="P4742" t="s">
        <v>1639</v>
      </c>
      <c r="S4742" s="388">
        <f>ROWS(R$5:R4742)</f>
        <v>4738</v>
      </c>
      <c r="T4742" s="388" t="str">
        <f>IF(_xlfn.IFNA(VLOOKUP(P4742,$AG$3:$AH$83,2,FALSE),"")='11.1'!$D$5,TXM!S4742,"")</f>
        <v/>
      </c>
      <c r="U4742" t="str">
        <f>IFERROR(SMALL($T$5:$T$9000,ROWS($T$5:T4742)),"")</f>
        <v/>
      </c>
    </row>
    <row r="4743" spans="1:21" ht="14.4" customHeight="1" x14ac:dyDescent="0.3">
      <c r="A4743" t="s">
        <v>1639</v>
      </c>
      <c r="D4743" s="388">
        <f>ROWS(C$5:C4743)</f>
        <v>4739</v>
      </c>
      <c r="E4743" s="388" t="str">
        <f>IF(_xlfn.IFNA(VLOOKUP(A4743,$AG$3:$AH$83,2,FALSE),"")='11.1'!$D$5,TXM!D4743,"")</f>
        <v/>
      </c>
      <c r="F4743" t="str">
        <f>IFERROR(SMALL($E$5:$E$9000,ROWS($E$5:E4743)),"")</f>
        <v/>
      </c>
      <c r="I4743" s="371" t="s">
        <v>83</v>
      </c>
      <c r="J4743" t="s">
        <v>823</v>
      </c>
      <c r="K4743" s="372">
        <v>1081972</v>
      </c>
      <c r="L4743" s="388">
        <f>ROWS(K$5:K4743)</f>
        <v>4739</v>
      </c>
      <c r="M4743" s="388" t="str">
        <f>IF(_xlfn.IFNA(VLOOKUP(I4743,$AG$3:$AH$83,2,FALSE),"")='11.1'!$D$5,TXM!L4743,"")</f>
        <v/>
      </c>
      <c r="N4743" t="str">
        <f>IFERROR(SMALL($M$5:$M$9000,ROWS($M$5:M4743)),"")</f>
        <v/>
      </c>
      <c r="P4743" t="s">
        <v>1639</v>
      </c>
      <c r="S4743" s="388">
        <f>ROWS(R$5:R4743)</f>
        <v>4739</v>
      </c>
      <c r="T4743" s="388" t="str">
        <f>IF(_xlfn.IFNA(VLOOKUP(P4743,$AG$3:$AH$83,2,FALSE),"")='11.1'!$D$5,TXM!S4743,"")</f>
        <v/>
      </c>
      <c r="U4743" t="str">
        <f>IFERROR(SMALL($T$5:$T$9000,ROWS($T$5:T4743)),"")</f>
        <v/>
      </c>
    </row>
    <row r="4744" spans="1:21" ht="14.4" customHeight="1" x14ac:dyDescent="0.3">
      <c r="A4744" t="s">
        <v>1639</v>
      </c>
      <c r="D4744" s="388">
        <f>ROWS(C$5:C4744)</f>
        <v>4740</v>
      </c>
      <c r="E4744" s="388" t="str">
        <f>IF(_xlfn.IFNA(VLOOKUP(A4744,$AG$3:$AH$83,2,FALSE),"")='11.1'!$D$5,TXM!D4744,"")</f>
        <v/>
      </c>
      <c r="F4744" t="str">
        <f>IFERROR(SMALL($E$5:$E$9000,ROWS($E$5:E4744)),"")</f>
        <v/>
      </c>
      <c r="I4744" s="371" t="s">
        <v>83</v>
      </c>
      <c r="J4744" t="s">
        <v>799</v>
      </c>
      <c r="K4744" s="372">
        <v>568242</v>
      </c>
      <c r="L4744" s="388">
        <f>ROWS(K$5:K4744)</f>
        <v>4740</v>
      </c>
      <c r="M4744" s="388" t="str">
        <f>IF(_xlfn.IFNA(VLOOKUP(I4744,$AG$3:$AH$83,2,FALSE),"")='11.1'!$D$5,TXM!L4744,"")</f>
        <v/>
      </c>
      <c r="N4744" t="str">
        <f>IFERROR(SMALL($M$5:$M$9000,ROWS($M$5:M4744)),"")</f>
        <v/>
      </c>
      <c r="P4744" t="s">
        <v>1639</v>
      </c>
      <c r="S4744" s="388">
        <f>ROWS(R$5:R4744)</f>
        <v>4740</v>
      </c>
      <c r="T4744" s="388" t="str">
        <f>IF(_xlfn.IFNA(VLOOKUP(P4744,$AG$3:$AH$83,2,FALSE),"")='11.1'!$D$5,TXM!S4744,"")</f>
        <v/>
      </c>
      <c r="U4744" t="str">
        <f>IFERROR(SMALL($T$5:$T$9000,ROWS($T$5:T4744)),"")</f>
        <v/>
      </c>
    </row>
    <row r="4745" spans="1:21" ht="14.4" customHeight="1" x14ac:dyDescent="0.3">
      <c r="A4745" t="s">
        <v>1639</v>
      </c>
      <c r="D4745" s="388">
        <f>ROWS(C$5:C4745)</f>
        <v>4741</v>
      </c>
      <c r="E4745" s="388" t="str">
        <f>IF(_xlfn.IFNA(VLOOKUP(A4745,$AG$3:$AH$83,2,FALSE),"")='11.1'!$D$5,TXM!D4745,"")</f>
        <v/>
      </c>
      <c r="F4745" t="str">
        <f>IFERROR(SMALL($E$5:$E$9000,ROWS($E$5:E4745)),"")</f>
        <v/>
      </c>
      <c r="I4745" s="371" t="s">
        <v>83</v>
      </c>
      <c r="J4745" t="s">
        <v>791</v>
      </c>
      <c r="K4745" s="372">
        <v>490825</v>
      </c>
      <c r="L4745" s="388">
        <f>ROWS(K$5:K4745)</f>
        <v>4741</v>
      </c>
      <c r="M4745" s="388" t="str">
        <f>IF(_xlfn.IFNA(VLOOKUP(I4745,$AG$3:$AH$83,2,FALSE),"")='11.1'!$D$5,TXM!L4745,"")</f>
        <v/>
      </c>
      <c r="N4745" t="str">
        <f>IFERROR(SMALL($M$5:$M$9000,ROWS($M$5:M4745)),"")</f>
        <v/>
      </c>
      <c r="P4745" t="s">
        <v>1639</v>
      </c>
      <c r="S4745" s="388">
        <f>ROWS(R$5:R4745)</f>
        <v>4741</v>
      </c>
      <c r="T4745" s="388" t="str">
        <f>IF(_xlfn.IFNA(VLOOKUP(P4745,$AG$3:$AH$83,2,FALSE),"")='11.1'!$D$5,TXM!S4745,"")</f>
        <v/>
      </c>
      <c r="U4745" t="str">
        <f>IFERROR(SMALL($T$5:$T$9000,ROWS($T$5:T4745)),"")</f>
        <v/>
      </c>
    </row>
    <row r="4746" spans="1:21" ht="14.4" customHeight="1" x14ac:dyDescent="0.3">
      <c r="A4746" t="s">
        <v>1639</v>
      </c>
      <c r="D4746" s="388">
        <f>ROWS(C$5:C4746)</f>
        <v>4742</v>
      </c>
      <c r="E4746" s="388" t="str">
        <f>IF(_xlfn.IFNA(VLOOKUP(A4746,$AG$3:$AH$83,2,FALSE),"")='11.1'!$D$5,TXM!D4746,"")</f>
        <v/>
      </c>
      <c r="F4746" t="str">
        <f>IFERROR(SMALL($E$5:$E$9000,ROWS($E$5:E4746)),"")</f>
        <v/>
      </c>
      <c r="I4746" s="371" t="s">
        <v>83</v>
      </c>
      <c r="J4746" t="s">
        <v>785</v>
      </c>
      <c r="K4746" s="372">
        <v>472254</v>
      </c>
      <c r="L4746" s="388">
        <f>ROWS(K$5:K4746)</f>
        <v>4742</v>
      </c>
      <c r="M4746" s="388" t="str">
        <f>IF(_xlfn.IFNA(VLOOKUP(I4746,$AG$3:$AH$83,2,FALSE),"")='11.1'!$D$5,TXM!L4746,"")</f>
        <v/>
      </c>
      <c r="N4746" t="str">
        <f>IFERROR(SMALL($M$5:$M$9000,ROWS($M$5:M4746)),"")</f>
        <v/>
      </c>
      <c r="P4746" t="s">
        <v>1639</v>
      </c>
      <c r="S4746" s="388">
        <f>ROWS(R$5:R4746)</f>
        <v>4742</v>
      </c>
      <c r="T4746" s="388" t="str">
        <f>IF(_xlfn.IFNA(VLOOKUP(P4746,$AG$3:$AH$83,2,FALSE),"")='11.1'!$D$5,TXM!S4746,"")</f>
        <v/>
      </c>
      <c r="U4746" t="str">
        <f>IFERROR(SMALL($T$5:$T$9000,ROWS($T$5:T4746)),"")</f>
        <v/>
      </c>
    </row>
    <row r="4747" spans="1:21" ht="14.4" customHeight="1" x14ac:dyDescent="0.3">
      <c r="A4747" t="s">
        <v>1639</v>
      </c>
      <c r="D4747" s="388">
        <f>ROWS(C$5:C4747)</f>
        <v>4743</v>
      </c>
      <c r="E4747" s="388" t="str">
        <f>IF(_xlfn.IFNA(VLOOKUP(A4747,$AG$3:$AH$83,2,FALSE),"")='11.1'!$D$5,TXM!D4747,"")</f>
        <v/>
      </c>
      <c r="F4747" t="str">
        <f>IFERROR(SMALL($E$5:$E$9000,ROWS($E$5:E4747)),"")</f>
        <v/>
      </c>
      <c r="I4747" s="371" t="s">
        <v>83</v>
      </c>
      <c r="J4747" t="s">
        <v>1265</v>
      </c>
      <c r="K4747" s="372">
        <v>341607</v>
      </c>
      <c r="L4747" s="388">
        <f>ROWS(K$5:K4747)</f>
        <v>4743</v>
      </c>
      <c r="M4747" s="388" t="str">
        <f>IF(_xlfn.IFNA(VLOOKUP(I4747,$AG$3:$AH$83,2,FALSE),"")='11.1'!$D$5,TXM!L4747,"")</f>
        <v/>
      </c>
      <c r="N4747" t="str">
        <f>IFERROR(SMALL($M$5:$M$9000,ROWS($M$5:M4747)),"")</f>
        <v/>
      </c>
      <c r="P4747" t="s">
        <v>1639</v>
      </c>
      <c r="S4747" s="388">
        <f>ROWS(R$5:R4747)</f>
        <v>4743</v>
      </c>
      <c r="T4747" s="388" t="str">
        <f>IF(_xlfn.IFNA(VLOOKUP(P4747,$AG$3:$AH$83,2,FALSE),"")='11.1'!$D$5,TXM!S4747,"")</f>
        <v/>
      </c>
      <c r="U4747" t="str">
        <f>IFERROR(SMALL($T$5:$T$9000,ROWS($T$5:T4747)),"")</f>
        <v/>
      </c>
    </row>
    <row r="4748" spans="1:21" ht="14.4" customHeight="1" x14ac:dyDescent="0.3">
      <c r="A4748" t="s">
        <v>1639</v>
      </c>
      <c r="D4748" s="388">
        <f>ROWS(C$5:C4748)</f>
        <v>4744</v>
      </c>
      <c r="E4748" s="388" t="str">
        <f>IF(_xlfn.IFNA(VLOOKUP(A4748,$AG$3:$AH$83,2,FALSE),"")='11.1'!$D$5,TXM!D4748,"")</f>
        <v/>
      </c>
      <c r="F4748" t="str">
        <f>IFERROR(SMALL($E$5:$E$9000,ROWS($E$5:E4748)),"")</f>
        <v/>
      </c>
      <c r="I4748" s="371" t="s">
        <v>83</v>
      </c>
      <c r="J4748" t="s">
        <v>779</v>
      </c>
      <c r="K4748" s="372">
        <v>200538</v>
      </c>
      <c r="L4748" s="388">
        <f>ROWS(K$5:K4748)</f>
        <v>4744</v>
      </c>
      <c r="M4748" s="388" t="str">
        <f>IF(_xlfn.IFNA(VLOOKUP(I4748,$AG$3:$AH$83,2,FALSE),"")='11.1'!$D$5,TXM!L4748,"")</f>
        <v/>
      </c>
      <c r="N4748" t="str">
        <f>IFERROR(SMALL($M$5:$M$9000,ROWS($M$5:M4748)),"")</f>
        <v/>
      </c>
      <c r="P4748" t="s">
        <v>1639</v>
      </c>
      <c r="S4748" s="388">
        <f>ROWS(R$5:R4748)</f>
        <v>4744</v>
      </c>
      <c r="T4748" s="388" t="str">
        <f>IF(_xlfn.IFNA(VLOOKUP(P4748,$AG$3:$AH$83,2,FALSE),"")='11.1'!$D$5,TXM!S4748,"")</f>
        <v/>
      </c>
      <c r="U4748" t="str">
        <f>IFERROR(SMALL($T$5:$T$9000,ROWS($T$5:T4748)),"")</f>
        <v/>
      </c>
    </row>
    <row r="4749" spans="1:21" ht="14.4" customHeight="1" x14ac:dyDescent="0.3">
      <c r="A4749" t="s">
        <v>1639</v>
      </c>
      <c r="D4749" s="388">
        <f>ROWS(C$5:C4749)</f>
        <v>4745</v>
      </c>
      <c r="E4749" s="388" t="str">
        <f>IF(_xlfn.IFNA(VLOOKUP(A4749,$AG$3:$AH$83,2,FALSE),"")='11.1'!$D$5,TXM!D4749,"")</f>
        <v/>
      </c>
      <c r="F4749" t="str">
        <f>IFERROR(SMALL($E$5:$E$9000,ROWS($E$5:E4749)),"")</f>
        <v/>
      </c>
      <c r="I4749" s="371" t="s">
        <v>83</v>
      </c>
      <c r="J4749" t="s">
        <v>773</v>
      </c>
      <c r="K4749" s="372">
        <v>103939</v>
      </c>
      <c r="L4749" s="388">
        <f>ROWS(K$5:K4749)</f>
        <v>4745</v>
      </c>
      <c r="M4749" s="388" t="str">
        <f>IF(_xlfn.IFNA(VLOOKUP(I4749,$AG$3:$AH$83,2,FALSE),"")='11.1'!$D$5,TXM!L4749,"")</f>
        <v/>
      </c>
      <c r="N4749" t="str">
        <f>IFERROR(SMALL($M$5:$M$9000,ROWS($M$5:M4749)),"")</f>
        <v/>
      </c>
      <c r="P4749" t="s">
        <v>1639</v>
      </c>
      <c r="S4749" s="388">
        <f>ROWS(R$5:R4749)</f>
        <v>4745</v>
      </c>
      <c r="T4749" s="388" t="str">
        <f>IF(_xlfn.IFNA(VLOOKUP(P4749,$AG$3:$AH$83,2,FALSE),"")='11.1'!$D$5,TXM!S4749,"")</f>
        <v/>
      </c>
      <c r="U4749" t="str">
        <f>IFERROR(SMALL($T$5:$T$9000,ROWS($T$5:T4749)),"")</f>
        <v/>
      </c>
    </row>
    <row r="4750" spans="1:21" ht="14.4" customHeight="1" x14ac:dyDescent="0.3">
      <c r="A4750" t="s">
        <v>1639</v>
      </c>
      <c r="D4750" s="388">
        <f>ROWS(C$5:C4750)</f>
        <v>4746</v>
      </c>
      <c r="E4750" s="388" t="str">
        <f>IF(_xlfn.IFNA(VLOOKUP(A4750,$AG$3:$AH$83,2,FALSE),"")='11.1'!$D$5,TXM!D4750,"")</f>
        <v/>
      </c>
      <c r="F4750" t="str">
        <f>IFERROR(SMALL($E$5:$E$9000,ROWS($E$5:E4750)),"")</f>
        <v/>
      </c>
      <c r="I4750" s="371" t="s">
        <v>83</v>
      </c>
      <c r="J4750" t="s">
        <v>1005</v>
      </c>
      <c r="K4750" s="372">
        <v>72754</v>
      </c>
      <c r="L4750" s="388">
        <f>ROWS(K$5:K4750)</f>
        <v>4746</v>
      </c>
      <c r="M4750" s="388" t="str">
        <f>IF(_xlfn.IFNA(VLOOKUP(I4750,$AG$3:$AH$83,2,FALSE),"")='11.1'!$D$5,TXM!L4750,"")</f>
        <v/>
      </c>
      <c r="N4750" t="str">
        <f>IFERROR(SMALL($M$5:$M$9000,ROWS($M$5:M4750)),"")</f>
        <v/>
      </c>
      <c r="P4750" t="s">
        <v>1639</v>
      </c>
      <c r="S4750" s="388">
        <f>ROWS(R$5:R4750)</f>
        <v>4746</v>
      </c>
      <c r="T4750" s="388" t="str">
        <f>IF(_xlfn.IFNA(VLOOKUP(P4750,$AG$3:$AH$83,2,FALSE),"")='11.1'!$D$5,TXM!S4750,"")</f>
        <v/>
      </c>
      <c r="U4750" t="str">
        <f>IFERROR(SMALL($T$5:$T$9000,ROWS($T$5:T4750)),"")</f>
        <v/>
      </c>
    </row>
    <row r="4751" spans="1:21" ht="14.4" customHeight="1" x14ac:dyDescent="0.3">
      <c r="A4751" t="s">
        <v>1639</v>
      </c>
      <c r="D4751" s="388">
        <f>ROWS(C$5:C4751)</f>
        <v>4747</v>
      </c>
      <c r="E4751" s="388" t="str">
        <f>IF(_xlfn.IFNA(VLOOKUP(A4751,$AG$3:$AH$83,2,FALSE),"")='11.1'!$D$5,TXM!D4751,"")</f>
        <v/>
      </c>
      <c r="F4751" t="str">
        <f>IFERROR(SMALL($E$5:$E$9000,ROWS($E$5:E4751)),"")</f>
        <v/>
      </c>
      <c r="I4751" s="371" t="s">
        <v>83</v>
      </c>
      <c r="J4751" t="s">
        <v>843</v>
      </c>
      <c r="K4751" s="372">
        <v>69636</v>
      </c>
      <c r="L4751" s="388">
        <f>ROWS(K$5:K4751)</f>
        <v>4747</v>
      </c>
      <c r="M4751" s="388" t="str">
        <f>IF(_xlfn.IFNA(VLOOKUP(I4751,$AG$3:$AH$83,2,FALSE),"")='11.1'!$D$5,TXM!L4751,"")</f>
        <v/>
      </c>
      <c r="N4751" t="str">
        <f>IFERROR(SMALL($M$5:$M$9000,ROWS($M$5:M4751)),"")</f>
        <v/>
      </c>
      <c r="P4751" t="s">
        <v>1639</v>
      </c>
      <c r="S4751" s="388">
        <f>ROWS(R$5:R4751)</f>
        <v>4747</v>
      </c>
      <c r="T4751" s="388" t="str">
        <f>IF(_xlfn.IFNA(VLOOKUP(P4751,$AG$3:$AH$83,2,FALSE),"")='11.1'!$D$5,TXM!S4751,"")</f>
        <v/>
      </c>
      <c r="U4751" t="str">
        <f>IFERROR(SMALL($T$5:$T$9000,ROWS($T$5:T4751)),"")</f>
        <v/>
      </c>
    </row>
    <row r="4752" spans="1:21" ht="14.4" customHeight="1" x14ac:dyDescent="0.3">
      <c r="A4752" t="s">
        <v>1639</v>
      </c>
      <c r="D4752" s="388">
        <f>ROWS(C$5:C4752)</f>
        <v>4748</v>
      </c>
      <c r="E4752" s="388" t="str">
        <f>IF(_xlfn.IFNA(VLOOKUP(A4752,$AG$3:$AH$83,2,FALSE),"")='11.1'!$D$5,TXM!D4752,"")</f>
        <v/>
      </c>
      <c r="F4752" t="str">
        <f>IFERROR(SMALL($E$5:$E$9000,ROWS($E$5:E4752)),"")</f>
        <v/>
      </c>
      <c r="I4752" s="371" t="s">
        <v>83</v>
      </c>
      <c r="J4752" t="s">
        <v>793</v>
      </c>
      <c r="K4752" s="372">
        <v>67515</v>
      </c>
      <c r="L4752" s="388">
        <f>ROWS(K$5:K4752)</f>
        <v>4748</v>
      </c>
      <c r="M4752" s="388" t="str">
        <f>IF(_xlfn.IFNA(VLOOKUP(I4752,$AG$3:$AH$83,2,FALSE),"")='11.1'!$D$5,TXM!L4752,"")</f>
        <v/>
      </c>
      <c r="N4752" t="str">
        <f>IFERROR(SMALL($M$5:$M$9000,ROWS($M$5:M4752)),"")</f>
        <v/>
      </c>
      <c r="P4752" t="s">
        <v>1639</v>
      </c>
      <c r="S4752" s="388">
        <f>ROWS(R$5:R4752)</f>
        <v>4748</v>
      </c>
      <c r="T4752" s="388" t="str">
        <f>IF(_xlfn.IFNA(VLOOKUP(P4752,$AG$3:$AH$83,2,FALSE),"")='11.1'!$D$5,TXM!S4752,"")</f>
        <v/>
      </c>
      <c r="U4752" t="str">
        <f>IFERROR(SMALL($T$5:$T$9000,ROWS($T$5:T4752)),"")</f>
        <v/>
      </c>
    </row>
    <row r="4753" spans="1:21" ht="14.4" customHeight="1" x14ac:dyDescent="0.3">
      <c r="A4753" t="s">
        <v>1639</v>
      </c>
      <c r="D4753" s="388">
        <f>ROWS(C$5:C4753)</f>
        <v>4749</v>
      </c>
      <c r="E4753" s="388" t="str">
        <f>IF(_xlfn.IFNA(VLOOKUP(A4753,$AG$3:$AH$83,2,FALSE),"")='11.1'!$D$5,TXM!D4753,"")</f>
        <v/>
      </c>
      <c r="F4753" t="str">
        <f>IFERROR(SMALL($E$5:$E$9000,ROWS($E$5:E4753)),"")</f>
        <v/>
      </c>
      <c r="I4753" s="371" t="s">
        <v>83</v>
      </c>
      <c r="J4753" t="s">
        <v>1402</v>
      </c>
      <c r="K4753" s="372">
        <v>50456</v>
      </c>
      <c r="L4753" s="388">
        <f>ROWS(K$5:K4753)</f>
        <v>4749</v>
      </c>
      <c r="M4753" s="388" t="str">
        <f>IF(_xlfn.IFNA(VLOOKUP(I4753,$AG$3:$AH$83,2,FALSE),"")='11.1'!$D$5,TXM!L4753,"")</f>
        <v/>
      </c>
      <c r="N4753" t="str">
        <f>IFERROR(SMALL($M$5:$M$9000,ROWS($M$5:M4753)),"")</f>
        <v/>
      </c>
      <c r="P4753" t="s">
        <v>1639</v>
      </c>
      <c r="S4753" s="388">
        <f>ROWS(R$5:R4753)</f>
        <v>4749</v>
      </c>
      <c r="T4753" s="388" t="str">
        <f>IF(_xlfn.IFNA(VLOOKUP(P4753,$AG$3:$AH$83,2,FALSE),"")='11.1'!$D$5,TXM!S4753,"")</f>
        <v/>
      </c>
      <c r="U4753" t="str">
        <f>IFERROR(SMALL($T$5:$T$9000,ROWS($T$5:T4753)),"")</f>
        <v/>
      </c>
    </row>
    <row r="4754" spans="1:21" ht="14.4" customHeight="1" x14ac:dyDescent="0.3">
      <c r="A4754" t="s">
        <v>1639</v>
      </c>
      <c r="D4754" s="388">
        <f>ROWS(C$5:C4754)</f>
        <v>4750</v>
      </c>
      <c r="E4754" s="388" t="str">
        <f>IF(_xlfn.IFNA(VLOOKUP(A4754,$AG$3:$AH$83,2,FALSE),"")='11.1'!$D$5,TXM!D4754,"")</f>
        <v/>
      </c>
      <c r="F4754" t="str">
        <f>IFERROR(SMALL($E$5:$E$9000,ROWS($E$5:E4754)),"")</f>
        <v/>
      </c>
      <c r="I4754" s="371" t="s">
        <v>83</v>
      </c>
      <c r="J4754" t="s">
        <v>172</v>
      </c>
      <c r="K4754" s="372">
        <v>49526</v>
      </c>
      <c r="L4754" s="388">
        <f>ROWS(K$5:K4754)</f>
        <v>4750</v>
      </c>
      <c r="M4754" s="388" t="str">
        <f>IF(_xlfn.IFNA(VLOOKUP(I4754,$AG$3:$AH$83,2,FALSE),"")='11.1'!$D$5,TXM!L4754,"")</f>
        <v/>
      </c>
      <c r="N4754" t="str">
        <f>IFERROR(SMALL($M$5:$M$9000,ROWS($M$5:M4754)),"")</f>
        <v/>
      </c>
      <c r="P4754" t="s">
        <v>1639</v>
      </c>
      <c r="S4754" s="388">
        <f>ROWS(R$5:R4754)</f>
        <v>4750</v>
      </c>
      <c r="T4754" s="388" t="str">
        <f>IF(_xlfn.IFNA(VLOOKUP(P4754,$AG$3:$AH$83,2,FALSE),"")='11.1'!$D$5,TXM!S4754,"")</f>
        <v/>
      </c>
      <c r="U4754" t="str">
        <f>IFERROR(SMALL($T$5:$T$9000,ROWS($T$5:T4754)),"")</f>
        <v/>
      </c>
    </row>
    <row r="4755" spans="1:21" ht="14.4" customHeight="1" x14ac:dyDescent="0.3">
      <c r="A4755" t="s">
        <v>1639</v>
      </c>
      <c r="D4755" s="388">
        <f>ROWS(C$5:C4755)</f>
        <v>4751</v>
      </c>
      <c r="E4755" s="388" t="str">
        <f>IF(_xlfn.IFNA(VLOOKUP(A4755,$AG$3:$AH$83,2,FALSE),"")='11.1'!$D$5,TXM!D4755,"")</f>
        <v/>
      </c>
      <c r="F4755" t="str">
        <f>IFERROR(SMALL($E$5:$E$9000,ROWS($E$5:E4755)),"")</f>
        <v/>
      </c>
      <c r="I4755" s="371" t="s">
        <v>83</v>
      </c>
      <c r="J4755" t="s">
        <v>1000</v>
      </c>
      <c r="K4755" s="372">
        <v>35924</v>
      </c>
      <c r="L4755" s="388">
        <f>ROWS(K$5:K4755)</f>
        <v>4751</v>
      </c>
      <c r="M4755" s="388" t="str">
        <f>IF(_xlfn.IFNA(VLOOKUP(I4755,$AG$3:$AH$83,2,FALSE),"")='11.1'!$D$5,TXM!L4755,"")</f>
        <v/>
      </c>
      <c r="N4755" t="str">
        <f>IFERROR(SMALL($M$5:$M$9000,ROWS($M$5:M4755)),"")</f>
        <v/>
      </c>
      <c r="P4755" t="s">
        <v>1639</v>
      </c>
      <c r="S4755" s="388">
        <f>ROWS(R$5:R4755)</f>
        <v>4751</v>
      </c>
      <c r="T4755" s="388" t="str">
        <f>IF(_xlfn.IFNA(VLOOKUP(P4755,$AG$3:$AH$83,2,FALSE),"")='11.1'!$D$5,TXM!S4755,"")</f>
        <v/>
      </c>
      <c r="U4755" t="str">
        <f>IFERROR(SMALL($T$5:$T$9000,ROWS($T$5:T4755)),"")</f>
        <v/>
      </c>
    </row>
    <row r="4756" spans="1:21" ht="14.4" customHeight="1" x14ac:dyDescent="0.3">
      <c r="A4756" t="s">
        <v>1639</v>
      </c>
      <c r="D4756" s="388">
        <f>ROWS(C$5:C4756)</f>
        <v>4752</v>
      </c>
      <c r="E4756" s="388" t="str">
        <f>IF(_xlfn.IFNA(VLOOKUP(A4756,$AG$3:$AH$83,2,FALSE),"")='11.1'!$D$5,TXM!D4756,"")</f>
        <v/>
      </c>
      <c r="F4756" t="str">
        <f>IFERROR(SMALL($E$5:$E$9000,ROWS($E$5:E4756)),"")</f>
        <v/>
      </c>
      <c r="I4756" s="371" t="s">
        <v>83</v>
      </c>
      <c r="J4756" t="s">
        <v>827</v>
      </c>
      <c r="K4756" s="372">
        <v>30377</v>
      </c>
      <c r="L4756" s="388">
        <f>ROWS(K$5:K4756)</f>
        <v>4752</v>
      </c>
      <c r="M4756" s="388" t="str">
        <f>IF(_xlfn.IFNA(VLOOKUP(I4756,$AG$3:$AH$83,2,FALSE),"")='11.1'!$D$5,TXM!L4756,"")</f>
        <v/>
      </c>
      <c r="N4756" t="str">
        <f>IFERROR(SMALL($M$5:$M$9000,ROWS($M$5:M4756)),"")</f>
        <v/>
      </c>
      <c r="P4756" t="s">
        <v>1639</v>
      </c>
      <c r="S4756" s="388">
        <f>ROWS(R$5:R4756)</f>
        <v>4752</v>
      </c>
      <c r="T4756" s="388" t="str">
        <f>IF(_xlfn.IFNA(VLOOKUP(P4756,$AG$3:$AH$83,2,FALSE),"")='11.1'!$D$5,TXM!S4756,"")</f>
        <v/>
      </c>
      <c r="U4756" t="str">
        <f>IFERROR(SMALL($T$5:$T$9000,ROWS($T$5:T4756)),"")</f>
        <v/>
      </c>
    </row>
    <row r="4757" spans="1:21" ht="14.4" customHeight="1" x14ac:dyDescent="0.3">
      <c r="A4757" t="s">
        <v>1639</v>
      </c>
      <c r="D4757" s="388">
        <f>ROWS(C$5:C4757)</f>
        <v>4753</v>
      </c>
      <c r="E4757" s="388" t="str">
        <f>IF(_xlfn.IFNA(VLOOKUP(A4757,$AG$3:$AH$83,2,FALSE),"")='11.1'!$D$5,TXM!D4757,"")</f>
        <v/>
      </c>
      <c r="F4757" t="str">
        <f>IFERROR(SMALL($E$5:$E$9000,ROWS($E$5:E4757)),"")</f>
        <v/>
      </c>
      <c r="I4757" s="371" t="s">
        <v>83</v>
      </c>
      <c r="J4757" t="s">
        <v>1285</v>
      </c>
      <c r="K4757" s="372">
        <v>25809</v>
      </c>
      <c r="L4757" s="388">
        <f>ROWS(K$5:K4757)</f>
        <v>4753</v>
      </c>
      <c r="M4757" s="388" t="str">
        <f>IF(_xlfn.IFNA(VLOOKUP(I4757,$AG$3:$AH$83,2,FALSE),"")='11.1'!$D$5,TXM!L4757,"")</f>
        <v/>
      </c>
      <c r="N4757" t="str">
        <f>IFERROR(SMALL($M$5:$M$9000,ROWS($M$5:M4757)),"")</f>
        <v/>
      </c>
      <c r="P4757" t="s">
        <v>1639</v>
      </c>
      <c r="S4757" s="388">
        <f>ROWS(R$5:R4757)</f>
        <v>4753</v>
      </c>
      <c r="T4757" s="388" t="str">
        <f>IF(_xlfn.IFNA(VLOOKUP(P4757,$AG$3:$AH$83,2,FALSE),"")='11.1'!$D$5,TXM!S4757,"")</f>
        <v/>
      </c>
      <c r="U4757" t="str">
        <f>IFERROR(SMALL($T$5:$T$9000,ROWS($T$5:T4757)),"")</f>
        <v/>
      </c>
    </row>
    <row r="4758" spans="1:21" ht="14.4" customHeight="1" x14ac:dyDescent="0.3">
      <c r="A4758" t="s">
        <v>1639</v>
      </c>
      <c r="D4758" s="388">
        <f>ROWS(C$5:C4758)</f>
        <v>4754</v>
      </c>
      <c r="E4758" s="388" t="str">
        <f>IF(_xlfn.IFNA(VLOOKUP(A4758,$AG$3:$AH$83,2,FALSE),"")='11.1'!$D$5,TXM!D4758,"")</f>
        <v/>
      </c>
      <c r="F4758" t="str">
        <f>IFERROR(SMALL($E$5:$E$9000,ROWS($E$5:E4758)),"")</f>
        <v/>
      </c>
      <c r="I4758" s="371" t="s">
        <v>83</v>
      </c>
      <c r="J4758" t="s">
        <v>1332</v>
      </c>
      <c r="K4758" s="372">
        <v>20453</v>
      </c>
      <c r="L4758" s="388">
        <f>ROWS(K$5:K4758)</f>
        <v>4754</v>
      </c>
      <c r="M4758" s="388" t="str">
        <f>IF(_xlfn.IFNA(VLOOKUP(I4758,$AG$3:$AH$83,2,FALSE),"")='11.1'!$D$5,TXM!L4758,"")</f>
        <v/>
      </c>
      <c r="N4758" t="str">
        <f>IFERROR(SMALL($M$5:$M$9000,ROWS($M$5:M4758)),"")</f>
        <v/>
      </c>
      <c r="P4758" t="s">
        <v>1639</v>
      </c>
      <c r="S4758" s="388">
        <f>ROWS(R$5:R4758)</f>
        <v>4754</v>
      </c>
      <c r="T4758" s="388" t="str">
        <f>IF(_xlfn.IFNA(VLOOKUP(P4758,$AG$3:$AH$83,2,FALSE),"")='11.1'!$D$5,TXM!S4758,"")</f>
        <v/>
      </c>
      <c r="U4758" t="str">
        <f>IFERROR(SMALL($T$5:$T$9000,ROWS($T$5:T4758)),"")</f>
        <v/>
      </c>
    </row>
    <row r="4759" spans="1:21" ht="14.4" customHeight="1" x14ac:dyDescent="0.3">
      <c r="A4759" t="s">
        <v>1639</v>
      </c>
      <c r="D4759" s="388">
        <f>ROWS(C$5:C4759)</f>
        <v>4755</v>
      </c>
      <c r="E4759" s="388" t="str">
        <f>IF(_xlfn.IFNA(VLOOKUP(A4759,$AG$3:$AH$83,2,FALSE),"")='11.1'!$D$5,TXM!D4759,"")</f>
        <v/>
      </c>
      <c r="F4759" t="str">
        <f>IFERROR(SMALL($E$5:$E$9000,ROWS($E$5:E4759)),"")</f>
        <v/>
      </c>
      <c r="I4759" s="371" t="s">
        <v>83</v>
      </c>
      <c r="J4759" t="s">
        <v>825</v>
      </c>
      <c r="K4759" s="372">
        <v>18023</v>
      </c>
      <c r="L4759" s="388">
        <f>ROWS(K$5:K4759)</f>
        <v>4755</v>
      </c>
      <c r="M4759" s="388" t="str">
        <f>IF(_xlfn.IFNA(VLOOKUP(I4759,$AG$3:$AH$83,2,FALSE),"")='11.1'!$D$5,TXM!L4759,"")</f>
        <v/>
      </c>
      <c r="N4759" t="str">
        <f>IFERROR(SMALL($M$5:$M$9000,ROWS($M$5:M4759)),"")</f>
        <v/>
      </c>
      <c r="P4759" t="s">
        <v>1639</v>
      </c>
      <c r="S4759" s="388">
        <f>ROWS(R$5:R4759)</f>
        <v>4755</v>
      </c>
      <c r="T4759" s="388" t="str">
        <f>IF(_xlfn.IFNA(VLOOKUP(P4759,$AG$3:$AH$83,2,FALSE),"")='11.1'!$D$5,TXM!S4759,"")</f>
        <v/>
      </c>
      <c r="U4759" t="str">
        <f>IFERROR(SMALL($T$5:$T$9000,ROWS($T$5:T4759)),"")</f>
        <v/>
      </c>
    </row>
    <row r="4760" spans="1:21" ht="14.4" customHeight="1" x14ac:dyDescent="0.3">
      <c r="A4760" t="s">
        <v>1639</v>
      </c>
      <c r="D4760" s="388">
        <f>ROWS(C$5:C4760)</f>
        <v>4756</v>
      </c>
      <c r="E4760" s="388" t="str">
        <f>IF(_xlfn.IFNA(VLOOKUP(A4760,$AG$3:$AH$83,2,FALSE),"")='11.1'!$D$5,TXM!D4760,"")</f>
        <v/>
      </c>
      <c r="F4760" t="str">
        <f>IFERROR(SMALL($E$5:$E$9000,ROWS($E$5:E4760)),"")</f>
        <v/>
      </c>
      <c r="I4760" s="371" t="s">
        <v>83</v>
      </c>
      <c r="J4760" t="s">
        <v>789</v>
      </c>
      <c r="K4760" s="372">
        <v>12091</v>
      </c>
      <c r="L4760" s="388">
        <f>ROWS(K$5:K4760)</f>
        <v>4756</v>
      </c>
      <c r="M4760" s="388" t="str">
        <f>IF(_xlfn.IFNA(VLOOKUP(I4760,$AG$3:$AH$83,2,FALSE),"")='11.1'!$D$5,TXM!L4760,"")</f>
        <v/>
      </c>
      <c r="N4760" t="str">
        <f>IFERROR(SMALL($M$5:$M$9000,ROWS($M$5:M4760)),"")</f>
        <v/>
      </c>
      <c r="P4760" t="s">
        <v>1639</v>
      </c>
      <c r="S4760" s="388">
        <f>ROWS(R$5:R4760)</f>
        <v>4756</v>
      </c>
      <c r="T4760" s="388" t="str">
        <f>IF(_xlfn.IFNA(VLOOKUP(P4760,$AG$3:$AH$83,2,FALSE),"")='11.1'!$D$5,TXM!S4760,"")</f>
        <v/>
      </c>
      <c r="U4760" t="str">
        <f>IFERROR(SMALL($T$5:$T$9000,ROWS($T$5:T4760)),"")</f>
        <v/>
      </c>
    </row>
    <row r="4761" spans="1:21" ht="14.4" customHeight="1" x14ac:dyDescent="0.3">
      <c r="A4761" t="s">
        <v>1639</v>
      </c>
      <c r="D4761" s="388">
        <f>ROWS(C$5:C4761)</f>
        <v>4757</v>
      </c>
      <c r="E4761" s="388" t="str">
        <f>IF(_xlfn.IFNA(VLOOKUP(A4761,$AG$3:$AH$83,2,FALSE),"")='11.1'!$D$5,TXM!D4761,"")</f>
        <v/>
      </c>
      <c r="F4761" t="str">
        <f>IFERROR(SMALL($E$5:$E$9000,ROWS($E$5:E4761)),"")</f>
        <v/>
      </c>
      <c r="I4761" s="371" t="s">
        <v>83</v>
      </c>
      <c r="J4761" t="s">
        <v>1240</v>
      </c>
      <c r="K4761" s="372">
        <v>9556</v>
      </c>
      <c r="L4761" s="388">
        <f>ROWS(K$5:K4761)</f>
        <v>4757</v>
      </c>
      <c r="M4761" s="388" t="str">
        <f>IF(_xlfn.IFNA(VLOOKUP(I4761,$AG$3:$AH$83,2,FALSE),"")='11.1'!$D$5,TXM!L4761,"")</f>
        <v/>
      </c>
      <c r="N4761" t="str">
        <f>IFERROR(SMALL($M$5:$M$9000,ROWS($M$5:M4761)),"")</f>
        <v/>
      </c>
      <c r="P4761" t="s">
        <v>1639</v>
      </c>
      <c r="S4761" s="388">
        <f>ROWS(R$5:R4761)</f>
        <v>4757</v>
      </c>
      <c r="T4761" s="388" t="str">
        <f>IF(_xlfn.IFNA(VLOOKUP(P4761,$AG$3:$AH$83,2,FALSE),"")='11.1'!$D$5,TXM!S4761,"")</f>
        <v/>
      </c>
      <c r="U4761" t="str">
        <f>IFERROR(SMALL($T$5:$T$9000,ROWS($T$5:T4761)),"")</f>
        <v/>
      </c>
    </row>
    <row r="4762" spans="1:21" ht="14.4" customHeight="1" x14ac:dyDescent="0.3">
      <c r="A4762" t="s">
        <v>1639</v>
      </c>
      <c r="D4762" s="388">
        <f>ROWS(C$5:C4762)</f>
        <v>4758</v>
      </c>
      <c r="E4762" s="388" t="str">
        <f>IF(_xlfn.IFNA(VLOOKUP(A4762,$AG$3:$AH$83,2,FALSE),"")='11.1'!$D$5,TXM!D4762,"")</f>
        <v/>
      </c>
      <c r="F4762" t="str">
        <f>IFERROR(SMALL($E$5:$E$9000,ROWS($E$5:E4762)),"")</f>
        <v/>
      </c>
      <c r="I4762" s="371" t="s">
        <v>83</v>
      </c>
      <c r="J4762" t="s">
        <v>859</v>
      </c>
      <c r="K4762" s="372">
        <v>8365</v>
      </c>
      <c r="L4762" s="388">
        <f>ROWS(K$5:K4762)</f>
        <v>4758</v>
      </c>
      <c r="M4762" s="388" t="str">
        <f>IF(_xlfn.IFNA(VLOOKUP(I4762,$AG$3:$AH$83,2,FALSE),"")='11.1'!$D$5,TXM!L4762,"")</f>
        <v/>
      </c>
      <c r="N4762" t="str">
        <f>IFERROR(SMALL($M$5:$M$9000,ROWS($M$5:M4762)),"")</f>
        <v/>
      </c>
      <c r="P4762" t="s">
        <v>1639</v>
      </c>
      <c r="S4762" s="388">
        <f>ROWS(R$5:R4762)</f>
        <v>4758</v>
      </c>
      <c r="T4762" s="388" t="str">
        <f>IF(_xlfn.IFNA(VLOOKUP(P4762,$AG$3:$AH$83,2,FALSE),"")='11.1'!$D$5,TXM!S4762,"")</f>
        <v/>
      </c>
      <c r="U4762" t="str">
        <f>IFERROR(SMALL($T$5:$T$9000,ROWS($T$5:T4762)),"")</f>
        <v/>
      </c>
    </row>
    <row r="4763" spans="1:21" ht="14.4" customHeight="1" x14ac:dyDescent="0.3">
      <c r="A4763" t="s">
        <v>1639</v>
      </c>
      <c r="D4763" s="388">
        <f>ROWS(C$5:C4763)</f>
        <v>4759</v>
      </c>
      <c r="E4763" s="388" t="str">
        <f>IF(_xlfn.IFNA(VLOOKUP(A4763,$AG$3:$AH$83,2,FALSE),"")='11.1'!$D$5,TXM!D4763,"")</f>
        <v/>
      </c>
      <c r="F4763" t="str">
        <f>IFERROR(SMALL($E$5:$E$9000,ROWS($E$5:E4763)),"")</f>
        <v/>
      </c>
      <c r="I4763" s="371" t="s">
        <v>83</v>
      </c>
      <c r="J4763" t="s">
        <v>837</v>
      </c>
      <c r="K4763" s="372">
        <v>3528</v>
      </c>
      <c r="L4763" s="388">
        <f>ROWS(K$5:K4763)</f>
        <v>4759</v>
      </c>
      <c r="M4763" s="388" t="str">
        <f>IF(_xlfn.IFNA(VLOOKUP(I4763,$AG$3:$AH$83,2,FALSE),"")='11.1'!$D$5,TXM!L4763,"")</f>
        <v/>
      </c>
      <c r="N4763" t="str">
        <f>IFERROR(SMALL($M$5:$M$9000,ROWS($M$5:M4763)),"")</f>
        <v/>
      </c>
      <c r="P4763" t="s">
        <v>1639</v>
      </c>
      <c r="S4763" s="388">
        <f>ROWS(R$5:R4763)</f>
        <v>4759</v>
      </c>
      <c r="T4763" s="388" t="str">
        <f>IF(_xlfn.IFNA(VLOOKUP(P4763,$AG$3:$AH$83,2,FALSE),"")='11.1'!$D$5,TXM!S4763,"")</f>
        <v/>
      </c>
      <c r="U4763" t="str">
        <f>IFERROR(SMALL($T$5:$T$9000,ROWS($T$5:T4763)),"")</f>
        <v/>
      </c>
    </row>
    <row r="4764" spans="1:21" ht="14.4" customHeight="1" x14ac:dyDescent="0.3">
      <c r="A4764" t="s">
        <v>1639</v>
      </c>
      <c r="D4764" s="388">
        <f>ROWS(C$5:C4764)</f>
        <v>4760</v>
      </c>
      <c r="E4764" s="388" t="str">
        <f>IF(_xlfn.IFNA(VLOOKUP(A4764,$AG$3:$AH$83,2,FALSE),"")='11.1'!$D$5,TXM!D4764,"")</f>
        <v/>
      </c>
      <c r="F4764" t="str">
        <f>IFERROR(SMALL($E$5:$E$9000,ROWS($E$5:E4764)),"")</f>
        <v/>
      </c>
      <c r="I4764" s="371" t="s">
        <v>83</v>
      </c>
      <c r="J4764" t="s">
        <v>1003</v>
      </c>
      <c r="K4764" s="372">
        <v>3169</v>
      </c>
      <c r="L4764" s="388">
        <f>ROWS(K$5:K4764)</f>
        <v>4760</v>
      </c>
      <c r="M4764" s="388" t="str">
        <f>IF(_xlfn.IFNA(VLOOKUP(I4764,$AG$3:$AH$83,2,FALSE),"")='11.1'!$D$5,TXM!L4764,"")</f>
        <v/>
      </c>
      <c r="N4764" t="str">
        <f>IFERROR(SMALL($M$5:$M$9000,ROWS($M$5:M4764)),"")</f>
        <v/>
      </c>
      <c r="P4764" t="s">
        <v>1639</v>
      </c>
      <c r="S4764" s="388">
        <f>ROWS(R$5:R4764)</f>
        <v>4760</v>
      </c>
      <c r="T4764" s="388" t="str">
        <f>IF(_xlfn.IFNA(VLOOKUP(P4764,$AG$3:$AH$83,2,FALSE),"")='11.1'!$D$5,TXM!S4764,"")</f>
        <v/>
      </c>
      <c r="U4764" t="str">
        <f>IFERROR(SMALL($T$5:$T$9000,ROWS($T$5:T4764)),"")</f>
        <v/>
      </c>
    </row>
    <row r="4765" spans="1:21" ht="14.4" customHeight="1" x14ac:dyDescent="0.3">
      <c r="A4765" t="s">
        <v>1639</v>
      </c>
      <c r="D4765" s="388">
        <f>ROWS(C$5:C4765)</f>
        <v>4761</v>
      </c>
      <c r="E4765" s="388" t="str">
        <f>IF(_xlfn.IFNA(VLOOKUP(A4765,$AG$3:$AH$83,2,FALSE),"")='11.1'!$D$5,TXM!D4765,"")</f>
        <v/>
      </c>
      <c r="F4765" t="str">
        <f>IFERROR(SMALL($E$5:$E$9000,ROWS($E$5:E4765)),"")</f>
        <v/>
      </c>
      <c r="I4765" s="371" t="s">
        <v>83</v>
      </c>
      <c r="J4765" t="s">
        <v>1318</v>
      </c>
      <c r="K4765" s="372">
        <v>2816</v>
      </c>
      <c r="L4765" s="388">
        <f>ROWS(K$5:K4765)</f>
        <v>4761</v>
      </c>
      <c r="M4765" s="388" t="str">
        <f>IF(_xlfn.IFNA(VLOOKUP(I4765,$AG$3:$AH$83,2,FALSE),"")='11.1'!$D$5,TXM!L4765,"")</f>
        <v/>
      </c>
      <c r="N4765" t="str">
        <f>IFERROR(SMALL($M$5:$M$9000,ROWS($M$5:M4765)),"")</f>
        <v/>
      </c>
      <c r="P4765" t="s">
        <v>1639</v>
      </c>
      <c r="S4765" s="388">
        <f>ROWS(R$5:R4765)</f>
        <v>4761</v>
      </c>
      <c r="T4765" s="388" t="str">
        <f>IF(_xlfn.IFNA(VLOOKUP(P4765,$AG$3:$AH$83,2,FALSE),"")='11.1'!$D$5,TXM!S4765,"")</f>
        <v/>
      </c>
      <c r="U4765" t="str">
        <f>IFERROR(SMALL($T$5:$T$9000,ROWS($T$5:T4765)),"")</f>
        <v/>
      </c>
    </row>
    <row r="4766" spans="1:21" ht="14.4" customHeight="1" x14ac:dyDescent="0.3">
      <c r="A4766" t="s">
        <v>1639</v>
      </c>
      <c r="D4766" s="388">
        <f>ROWS(C$5:C4766)</f>
        <v>4762</v>
      </c>
      <c r="E4766" s="388" t="str">
        <f>IF(_xlfn.IFNA(VLOOKUP(A4766,$AG$3:$AH$83,2,FALSE),"")='11.1'!$D$5,TXM!D4766,"")</f>
        <v/>
      </c>
      <c r="F4766" t="str">
        <f>IFERROR(SMALL($E$5:$E$9000,ROWS($E$5:E4766)),"")</f>
        <v/>
      </c>
      <c r="I4766" s="371" t="s">
        <v>83</v>
      </c>
      <c r="J4766" t="s">
        <v>1500</v>
      </c>
      <c r="K4766" s="372">
        <v>2713</v>
      </c>
      <c r="L4766" s="388">
        <f>ROWS(K$5:K4766)</f>
        <v>4762</v>
      </c>
      <c r="M4766" s="388" t="str">
        <f>IF(_xlfn.IFNA(VLOOKUP(I4766,$AG$3:$AH$83,2,FALSE),"")='11.1'!$D$5,TXM!L4766,"")</f>
        <v/>
      </c>
      <c r="N4766" t="str">
        <f>IFERROR(SMALL($M$5:$M$9000,ROWS($M$5:M4766)),"")</f>
        <v/>
      </c>
      <c r="P4766" t="s">
        <v>1639</v>
      </c>
      <c r="S4766" s="388">
        <f>ROWS(R$5:R4766)</f>
        <v>4762</v>
      </c>
      <c r="T4766" s="388" t="str">
        <f>IF(_xlfn.IFNA(VLOOKUP(P4766,$AG$3:$AH$83,2,FALSE),"")='11.1'!$D$5,TXM!S4766,"")</f>
        <v/>
      </c>
      <c r="U4766" t="str">
        <f>IFERROR(SMALL($T$5:$T$9000,ROWS($T$5:T4766)),"")</f>
        <v/>
      </c>
    </row>
    <row r="4767" spans="1:21" ht="14.4" customHeight="1" x14ac:dyDescent="0.3">
      <c r="A4767" t="s">
        <v>1639</v>
      </c>
      <c r="D4767" s="388">
        <f>ROWS(C$5:C4767)</f>
        <v>4763</v>
      </c>
      <c r="E4767" s="388" t="str">
        <f>IF(_xlfn.IFNA(VLOOKUP(A4767,$AG$3:$AH$83,2,FALSE),"")='11.1'!$D$5,TXM!D4767,"")</f>
        <v/>
      </c>
      <c r="F4767" t="str">
        <f>IFERROR(SMALL($E$5:$E$9000,ROWS($E$5:E4767)),"")</f>
        <v/>
      </c>
      <c r="I4767" s="371" t="s">
        <v>83</v>
      </c>
      <c r="J4767" t="s">
        <v>1434</v>
      </c>
      <c r="K4767" s="372">
        <v>2290</v>
      </c>
      <c r="L4767" s="388">
        <f>ROWS(K$5:K4767)</f>
        <v>4763</v>
      </c>
      <c r="M4767" s="388" t="str">
        <f>IF(_xlfn.IFNA(VLOOKUP(I4767,$AG$3:$AH$83,2,FALSE),"")='11.1'!$D$5,TXM!L4767,"")</f>
        <v/>
      </c>
      <c r="N4767" t="str">
        <f>IFERROR(SMALL($M$5:$M$9000,ROWS($M$5:M4767)),"")</f>
        <v/>
      </c>
      <c r="P4767" t="s">
        <v>1639</v>
      </c>
      <c r="S4767" s="388">
        <f>ROWS(R$5:R4767)</f>
        <v>4763</v>
      </c>
      <c r="T4767" s="388" t="str">
        <f>IF(_xlfn.IFNA(VLOOKUP(P4767,$AG$3:$AH$83,2,FALSE),"")='11.1'!$D$5,TXM!S4767,"")</f>
        <v/>
      </c>
      <c r="U4767" t="str">
        <f>IFERROR(SMALL($T$5:$T$9000,ROWS($T$5:T4767)),"")</f>
        <v/>
      </c>
    </row>
    <row r="4768" spans="1:21" ht="14.4" customHeight="1" x14ac:dyDescent="0.3">
      <c r="A4768" t="s">
        <v>1639</v>
      </c>
      <c r="D4768" s="388">
        <f>ROWS(C$5:C4768)</f>
        <v>4764</v>
      </c>
      <c r="E4768" s="388" t="str">
        <f>IF(_xlfn.IFNA(VLOOKUP(A4768,$AG$3:$AH$83,2,FALSE),"")='11.1'!$D$5,TXM!D4768,"")</f>
        <v/>
      </c>
      <c r="F4768" t="str">
        <f>IFERROR(SMALL($E$5:$E$9000,ROWS($E$5:E4768)),"")</f>
        <v/>
      </c>
      <c r="I4768" s="371" t="s">
        <v>83</v>
      </c>
      <c r="J4768" t="s">
        <v>835</v>
      </c>
      <c r="K4768" s="372">
        <v>2239</v>
      </c>
      <c r="L4768" s="388">
        <f>ROWS(K$5:K4768)</f>
        <v>4764</v>
      </c>
      <c r="M4768" s="388" t="str">
        <f>IF(_xlfn.IFNA(VLOOKUP(I4768,$AG$3:$AH$83,2,FALSE),"")='11.1'!$D$5,TXM!L4768,"")</f>
        <v/>
      </c>
      <c r="N4768" t="str">
        <f>IFERROR(SMALL($M$5:$M$9000,ROWS($M$5:M4768)),"")</f>
        <v/>
      </c>
      <c r="P4768" t="s">
        <v>1639</v>
      </c>
      <c r="S4768" s="388">
        <f>ROWS(R$5:R4768)</f>
        <v>4764</v>
      </c>
      <c r="T4768" s="388" t="str">
        <f>IF(_xlfn.IFNA(VLOOKUP(P4768,$AG$3:$AH$83,2,FALSE),"")='11.1'!$D$5,TXM!S4768,"")</f>
        <v/>
      </c>
      <c r="U4768" t="str">
        <f>IFERROR(SMALL($T$5:$T$9000,ROWS($T$5:T4768)),"")</f>
        <v/>
      </c>
    </row>
    <row r="4769" spans="1:21" ht="14.4" customHeight="1" x14ac:dyDescent="0.3">
      <c r="A4769" t="s">
        <v>1639</v>
      </c>
      <c r="D4769" s="388">
        <f>ROWS(C$5:C4769)</f>
        <v>4765</v>
      </c>
      <c r="E4769" s="388" t="str">
        <f>IF(_xlfn.IFNA(VLOOKUP(A4769,$AG$3:$AH$83,2,FALSE),"")='11.1'!$D$5,TXM!D4769,"")</f>
        <v/>
      </c>
      <c r="F4769" t="str">
        <f>IFERROR(SMALL($E$5:$E$9000,ROWS($E$5:E4769)),"")</f>
        <v/>
      </c>
      <c r="I4769" s="371" t="s">
        <v>83</v>
      </c>
      <c r="J4769" t="s">
        <v>805</v>
      </c>
      <c r="K4769" s="372">
        <v>2041</v>
      </c>
      <c r="L4769" s="388">
        <f>ROWS(K$5:K4769)</f>
        <v>4765</v>
      </c>
      <c r="M4769" s="388" t="str">
        <f>IF(_xlfn.IFNA(VLOOKUP(I4769,$AG$3:$AH$83,2,FALSE),"")='11.1'!$D$5,TXM!L4769,"")</f>
        <v/>
      </c>
      <c r="N4769" t="str">
        <f>IFERROR(SMALL($M$5:$M$9000,ROWS($M$5:M4769)),"")</f>
        <v/>
      </c>
      <c r="P4769" t="s">
        <v>1639</v>
      </c>
      <c r="S4769" s="388">
        <f>ROWS(R$5:R4769)</f>
        <v>4765</v>
      </c>
      <c r="T4769" s="388" t="str">
        <f>IF(_xlfn.IFNA(VLOOKUP(P4769,$AG$3:$AH$83,2,FALSE),"")='11.1'!$D$5,TXM!S4769,"")</f>
        <v/>
      </c>
      <c r="U4769" t="str">
        <f>IFERROR(SMALL($T$5:$T$9000,ROWS($T$5:T4769)),"")</f>
        <v/>
      </c>
    </row>
    <row r="4770" spans="1:21" ht="14.4" customHeight="1" x14ac:dyDescent="0.3">
      <c r="A4770" t="s">
        <v>1639</v>
      </c>
      <c r="D4770" s="388">
        <f>ROWS(C$5:C4770)</f>
        <v>4766</v>
      </c>
      <c r="E4770" s="388" t="str">
        <f>IF(_xlfn.IFNA(VLOOKUP(A4770,$AG$3:$AH$83,2,FALSE),"")='11.1'!$D$5,TXM!D4770,"")</f>
        <v/>
      </c>
      <c r="F4770" t="str">
        <f>IFERROR(SMALL($E$5:$E$9000,ROWS($E$5:E4770)),"")</f>
        <v/>
      </c>
      <c r="I4770" s="371" t="s">
        <v>83</v>
      </c>
      <c r="J4770" t="s">
        <v>103</v>
      </c>
      <c r="K4770" s="372">
        <v>1515</v>
      </c>
      <c r="L4770" s="388">
        <f>ROWS(K$5:K4770)</f>
        <v>4766</v>
      </c>
      <c r="M4770" s="388" t="str">
        <f>IF(_xlfn.IFNA(VLOOKUP(I4770,$AG$3:$AH$83,2,FALSE),"")='11.1'!$D$5,TXM!L4770,"")</f>
        <v/>
      </c>
      <c r="N4770" t="str">
        <f>IFERROR(SMALL($M$5:$M$9000,ROWS($M$5:M4770)),"")</f>
        <v/>
      </c>
      <c r="P4770" t="s">
        <v>1639</v>
      </c>
      <c r="S4770" s="388">
        <f>ROWS(R$5:R4770)</f>
        <v>4766</v>
      </c>
      <c r="T4770" s="388" t="str">
        <f>IF(_xlfn.IFNA(VLOOKUP(P4770,$AG$3:$AH$83,2,FALSE),"")='11.1'!$D$5,TXM!S4770,"")</f>
        <v/>
      </c>
      <c r="U4770" t="str">
        <f>IFERROR(SMALL($T$5:$T$9000,ROWS($T$5:T4770)),"")</f>
        <v/>
      </c>
    </row>
    <row r="4771" spans="1:21" ht="14.4" customHeight="1" x14ac:dyDescent="0.3">
      <c r="A4771" t="s">
        <v>1639</v>
      </c>
      <c r="D4771" s="388">
        <f>ROWS(C$5:C4771)</f>
        <v>4767</v>
      </c>
      <c r="E4771" s="388" t="str">
        <f>IF(_xlfn.IFNA(VLOOKUP(A4771,$AG$3:$AH$83,2,FALSE),"")='11.1'!$D$5,TXM!D4771,"")</f>
        <v/>
      </c>
      <c r="F4771" t="str">
        <f>IFERROR(SMALL($E$5:$E$9000,ROWS($E$5:E4771)),"")</f>
        <v/>
      </c>
      <c r="I4771" s="371" t="s">
        <v>83</v>
      </c>
      <c r="J4771" t="s">
        <v>777</v>
      </c>
      <c r="K4771" s="372">
        <v>1110</v>
      </c>
      <c r="L4771" s="388">
        <f>ROWS(K$5:K4771)</f>
        <v>4767</v>
      </c>
      <c r="M4771" s="388" t="str">
        <f>IF(_xlfn.IFNA(VLOOKUP(I4771,$AG$3:$AH$83,2,FALSE),"")='11.1'!$D$5,TXM!L4771,"")</f>
        <v/>
      </c>
      <c r="N4771" t="str">
        <f>IFERROR(SMALL($M$5:$M$9000,ROWS($M$5:M4771)),"")</f>
        <v/>
      </c>
      <c r="P4771" t="s">
        <v>1639</v>
      </c>
      <c r="S4771" s="388">
        <f>ROWS(R$5:R4771)</f>
        <v>4767</v>
      </c>
      <c r="T4771" s="388" t="str">
        <f>IF(_xlfn.IFNA(VLOOKUP(P4771,$AG$3:$AH$83,2,FALSE),"")='11.1'!$D$5,TXM!S4771,"")</f>
        <v/>
      </c>
      <c r="U4771" t="str">
        <f>IFERROR(SMALL($T$5:$T$9000,ROWS($T$5:T4771)),"")</f>
        <v/>
      </c>
    </row>
    <row r="4772" spans="1:21" ht="14.4" customHeight="1" x14ac:dyDescent="0.3">
      <c r="A4772" t="s">
        <v>1639</v>
      </c>
      <c r="D4772" s="388">
        <f>ROWS(C$5:C4772)</f>
        <v>4768</v>
      </c>
      <c r="E4772" s="388" t="str">
        <f>IF(_xlfn.IFNA(VLOOKUP(A4772,$AG$3:$AH$83,2,FALSE),"")='11.1'!$D$5,TXM!D4772,"")</f>
        <v/>
      </c>
      <c r="F4772" t="str">
        <f>IFERROR(SMALL($E$5:$E$9000,ROWS($E$5:E4772)),"")</f>
        <v/>
      </c>
      <c r="I4772" s="371" t="s">
        <v>83</v>
      </c>
      <c r="J4772" t="s">
        <v>845</v>
      </c>
      <c r="K4772" s="372">
        <v>1106</v>
      </c>
      <c r="L4772" s="388">
        <f>ROWS(K$5:K4772)</f>
        <v>4768</v>
      </c>
      <c r="M4772" s="388" t="str">
        <f>IF(_xlfn.IFNA(VLOOKUP(I4772,$AG$3:$AH$83,2,FALSE),"")='11.1'!$D$5,TXM!L4772,"")</f>
        <v/>
      </c>
      <c r="N4772" t="str">
        <f>IFERROR(SMALL($M$5:$M$9000,ROWS($M$5:M4772)),"")</f>
        <v/>
      </c>
      <c r="P4772" t="s">
        <v>1639</v>
      </c>
      <c r="S4772" s="388">
        <f>ROWS(R$5:R4772)</f>
        <v>4768</v>
      </c>
      <c r="T4772" s="388" t="str">
        <f>IF(_xlfn.IFNA(VLOOKUP(P4772,$AG$3:$AH$83,2,FALSE),"")='11.1'!$D$5,TXM!S4772,"")</f>
        <v/>
      </c>
      <c r="U4772" t="str">
        <f>IFERROR(SMALL($T$5:$T$9000,ROWS($T$5:T4772)),"")</f>
        <v/>
      </c>
    </row>
    <row r="4773" spans="1:21" ht="14.4" customHeight="1" x14ac:dyDescent="0.3">
      <c r="A4773" t="s">
        <v>1639</v>
      </c>
      <c r="D4773" s="388">
        <f>ROWS(C$5:C4773)</f>
        <v>4769</v>
      </c>
      <c r="E4773" s="388" t="str">
        <f>IF(_xlfn.IFNA(VLOOKUP(A4773,$AG$3:$AH$83,2,FALSE),"")='11.1'!$D$5,TXM!D4773,"")</f>
        <v/>
      </c>
      <c r="F4773" t="str">
        <f>IFERROR(SMALL($E$5:$E$9000,ROWS($E$5:E4773)),"")</f>
        <v/>
      </c>
      <c r="I4773" s="371" t="s">
        <v>83</v>
      </c>
      <c r="J4773" t="s">
        <v>869</v>
      </c>
      <c r="K4773" s="372">
        <v>1011</v>
      </c>
      <c r="L4773" s="388">
        <f>ROWS(K$5:K4773)</f>
        <v>4769</v>
      </c>
      <c r="M4773" s="388" t="str">
        <f>IF(_xlfn.IFNA(VLOOKUP(I4773,$AG$3:$AH$83,2,FALSE),"")='11.1'!$D$5,TXM!L4773,"")</f>
        <v/>
      </c>
      <c r="N4773" t="str">
        <f>IFERROR(SMALL($M$5:$M$9000,ROWS($M$5:M4773)),"")</f>
        <v/>
      </c>
      <c r="P4773" t="s">
        <v>1639</v>
      </c>
      <c r="S4773" s="388">
        <f>ROWS(R$5:R4773)</f>
        <v>4769</v>
      </c>
      <c r="T4773" s="388" t="str">
        <f>IF(_xlfn.IFNA(VLOOKUP(P4773,$AG$3:$AH$83,2,FALSE),"")='11.1'!$D$5,TXM!S4773,"")</f>
        <v/>
      </c>
      <c r="U4773" t="str">
        <f>IFERROR(SMALL($T$5:$T$9000,ROWS($T$5:T4773)),"")</f>
        <v/>
      </c>
    </row>
    <row r="4774" spans="1:21" ht="14.4" customHeight="1" x14ac:dyDescent="0.3">
      <c r="A4774" t="s">
        <v>1639</v>
      </c>
      <c r="D4774" s="388">
        <f>ROWS(C$5:C4774)</f>
        <v>4770</v>
      </c>
      <c r="E4774" s="388" t="str">
        <f>IF(_xlfn.IFNA(VLOOKUP(A4774,$AG$3:$AH$83,2,FALSE),"")='11.1'!$D$5,TXM!D4774,"")</f>
        <v/>
      </c>
      <c r="F4774" t="str">
        <f>IFERROR(SMALL($E$5:$E$9000,ROWS($E$5:E4774)),"")</f>
        <v/>
      </c>
      <c r="I4774" s="371" t="s">
        <v>83</v>
      </c>
      <c r="J4774" t="s">
        <v>829</v>
      </c>
      <c r="K4774" s="372">
        <v>909</v>
      </c>
      <c r="L4774" s="388">
        <f>ROWS(K$5:K4774)</f>
        <v>4770</v>
      </c>
      <c r="M4774" s="388" t="str">
        <f>IF(_xlfn.IFNA(VLOOKUP(I4774,$AG$3:$AH$83,2,FALSE),"")='11.1'!$D$5,TXM!L4774,"")</f>
        <v/>
      </c>
      <c r="N4774" t="str">
        <f>IFERROR(SMALL($M$5:$M$9000,ROWS($M$5:M4774)),"")</f>
        <v/>
      </c>
      <c r="P4774" t="s">
        <v>1639</v>
      </c>
      <c r="S4774" s="388">
        <f>ROWS(R$5:R4774)</f>
        <v>4770</v>
      </c>
      <c r="T4774" s="388" t="str">
        <f>IF(_xlfn.IFNA(VLOOKUP(P4774,$AG$3:$AH$83,2,FALSE),"")='11.1'!$D$5,TXM!S4774,"")</f>
        <v/>
      </c>
      <c r="U4774" t="str">
        <f>IFERROR(SMALL($T$5:$T$9000,ROWS($T$5:T4774)),"")</f>
        <v/>
      </c>
    </row>
    <row r="4775" spans="1:21" ht="14.4" customHeight="1" x14ac:dyDescent="0.3">
      <c r="A4775" t="s">
        <v>1639</v>
      </c>
      <c r="D4775" s="388">
        <f>ROWS(C$5:C4775)</f>
        <v>4771</v>
      </c>
      <c r="E4775" s="388" t="str">
        <f>IF(_xlfn.IFNA(VLOOKUP(A4775,$AG$3:$AH$83,2,FALSE),"")='11.1'!$D$5,TXM!D4775,"")</f>
        <v/>
      </c>
      <c r="F4775" t="str">
        <f>IFERROR(SMALL($E$5:$E$9000,ROWS($E$5:E4775)),"")</f>
        <v/>
      </c>
      <c r="I4775" s="371" t="s">
        <v>83</v>
      </c>
      <c r="J4775" t="s">
        <v>1275</v>
      </c>
      <c r="K4775" s="372">
        <v>720</v>
      </c>
      <c r="L4775" s="388">
        <f>ROWS(K$5:K4775)</f>
        <v>4771</v>
      </c>
      <c r="M4775" s="388" t="str">
        <f>IF(_xlfn.IFNA(VLOOKUP(I4775,$AG$3:$AH$83,2,FALSE),"")='11.1'!$D$5,TXM!L4775,"")</f>
        <v/>
      </c>
      <c r="N4775" t="str">
        <f>IFERROR(SMALL($M$5:$M$9000,ROWS($M$5:M4775)),"")</f>
        <v/>
      </c>
      <c r="P4775" t="s">
        <v>1639</v>
      </c>
      <c r="S4775" s="388">
        <f>ROWS(R$5:R4775)</f>
        <v>4771</v>
      </c>
      <c r="T4775" s="388" t="str">
        <f>IF(_xlfn.IFNA(VLOOKUP(P4775,$AG$3:$AH$83,2,FALSE),"")='11.1'!$D$5,TXM!S4775,"")</f>
        <v/>
      </c>
      <c r="U4775" t="str">
        <f>IFERROR(SMALL($T$5:$T$9000,ROWS($T$5:T4775)),"")</f>
        <v/>
      </c>
    </row>
    <row r="4776" spans="1:21" ht="14.4" customHeight="1" x14ac:dyDescent="0.3">
      <c r="A4776" t="s">
        <v>1639</v>
      </c>
      <c r="D4776" s="388">
        <f>ROWS(C$5:C4776)</f>
        <v>4772</v>
      </c>
      <c r="E4776" s="388" t="str">
        <f>IF(_xlfn.IFNA(VLOOKUP(A4776,$AG$3:$AH$83,2,FALSE),"")='11.1'!$D$5,TXM!D4776,"")</f>
        <v/>
      </c>
      <c r="F4776" t="str">
        <f>IFERROR(SMALL($E$5:$E$9000,ROWS($E$5:E4776)),"")</f>
        <v/>
      </c>
      <c r="I4776" s="371" t="s">
        <v>83</v>
      </c>
      <c r="J4776" t="s">
        <v>841</v>
      </c>
      <c r="K4776" s="372">
        <v>515</v>
      </c>
      <c r="L4776" s="388">
        <f>ROWS(K$5:K4776)</f>
        <v>4772</v>
      </c>
      <c r="M4776" s="388" t="str">
        <f>IF(_xlfn.IFNA(VLOOKUP(I4776,$AG$3:$AH$83,2,FALSE),"")='11.1'!$D$5,TXM!L4776,"")</f>
        <v/>
      </c>
      <c r="N4776" t="str">
        <f>IFERROR(SMALL($M$5:$M$9000,ROWS($M$5:M4776)),"")</f>
        <v/>
      </c>
      <c r="P4776" t="s">
        <v>1639</v>
      </c>
      <c r="S4776" s="388">
        <f>ROWS(R$5:R4776)</f>
        <v>4772</v>
      </c>
      <c r="T4776" s="388" t="str">
        <f>IF(_xlfn.IFNA(VLOOKUP(P4776,$AG$3:$AH$83,2,FALSE),"")='11.1'!$D$5,TXM!S4776,"")</f>
        <v/>
      </c>
      <c r="U4776" t="str">
        <f>IFERROR(SMALL($T$5:$T$9000,ROWS($T$5:T4776)),"")</f>
        <v/>
      </c>
    </row>
    <row r="4777" spans="1:21" ht="14.4" customHeight="1" x14ac:dyDescent="0.3">
      <c r="A4777" t="s">
        <v>1639</v>
      </c>
      <c r="D4777" s="388">
        <f>ROWS(C$5:C4777)</f>
        <v>4773</v>
      </c>
      <c r="E4777" s="388" t="str">
        <f>IF(_xlfn.IFNA(VLOOKUP(A4777,$AG$3:$AH$83,2,FALSE),"")='11.1'!$D$5,TXM!D4777,"")</f>
        <v/>
      </c>
      <c r="F4777" t="str">
        <f>IFERROR(SMALL($E$5:$E$9000,ROWS($E$5:E4777)),"")</f>
        <v/>
      </c>
      <c r="I4777" s="371" t="s">
        <v>83</v>
      </c>
      <c r="J4777" t="s">
        <v>1001</v>
      </c>
      <c r="K4777" s="372">
        <v>317</v>
      </c>
      <c r="L4777" s="388">
        <f>ROWS(K$5:K4777)</f>
        <v>4773</v>
      </c>
      <c r="M4777" s="388" t="str">
        <f>IF(_xlfn.IFNA(VLOOKUP(I4777,$AG$3:$AH$83,2,FALSE),"")='11.1'!$D$5,TXM!L4777,"")</f>
        <v/>
      </c>
      <c r="N4777" t="str">
        <f>IFERROR(SMALL($M$5:$M$9000,ROWS($M$5:M4777)),"")</f>
        <v/>
      </c>
      <c r="P4777" t="s">
        <v>1639</v>
      </c>
      <c r="S4777" s="388">
        <f>ROWS(R$5:R4777)</f>
        <v>4773</v>
      </c>
      <c r="T4777" s="388" t="str">
        <f>IF(_xlfn.IFNA(VLOOKUP(P4777,$AG$3:$AH$83,2,FALSE),"")='11.1'!$D$5,TXM!S4777,"")</f>
        <v/>
      </c>
      <c r="U4777" t="str">
        <f>IFERROR(SMALL($T$5:$T$9000,ROWS($T$5:T4777)),"")</f>
        <v/>
      </c>
    </row>
    <row r="4778" spans="1:21" ht="14.4" customHeight="1" x14ac:dyDescent="0.3">
      <c r="A4778" t="s">
        <v>1639</v>
      </c>
      <c r="D4778" s="388">
        <f>ROWS(C$5:C4778)</f>
        <v>4774</v>
      </c>
      <c r="E4778" s="388" t="str">
        <f>IF(_xlfn.IFNA(VLOOKUP(A4778,$AG$3:$AH$83,2,FALSE),"")='11.1'!$D$5,TXM!D4778,"")</f>
        <v/>
      </c>
      <c r="F4778" t="str">
        <f>IFERROR(SMALL($E$5:$E$9000,ROWS($E$5:E4778)),"")</f>
        <v/>
      </c>
      <c r="I4778" s="371" t="s">
        <v>83</v>
      </c>
      <c r="J4778" t="s">
        <v>849</v>
      </c>
      <c r="K4778" s="372">
        <v>187</v>
      </c>
      <c r="L4778" s="388">
        <f>ROWS(K$5:K4778)</f>
        <v>4774</v>
      </c>
      <c r="M4778" s="388" t="str">
        <f>IF(_xlfn.IFNA(VLOOKUP(I4778,$AG$3:$AH$83,2,FALSE),"")='11.1'!$D$5,TXM!L4778,"")</f>
        <v/>
      </c>
      <c r="N4778" t="str">
        <f>IFERROR(SMALL($M$5:$M$9000,ROWS($M$5:M4778)),"")</f>
        <v/>
      </c>
      <c r="P4778" t="s">
        <v>1639</v>
      </c>
      <c r="S4778" s="388">
        <f>ROWS(R$5:R4778)</f>
        <v>4774</v>
      </c>
      <c r="T4778" s="388" t="str">
        <f>IF(_xlfn.IFNA(VLOOKUP(P4778,$AG$3:$AH$83,2,FALSE),"")='11.1'!$D$5,TXM!S4778,"")</f>
        <v/>
      </c>
      <c r="U4778" t="str">
        <f>IFERROR(SMALL($T$5:$T$9000,ROWS($T$5:T4778)),"")</f>
        <v/>
      </c>
    </row>
    <row r="4779" spans="1:21" ht="14.4" customHeight="1" x14ac:dyDescent="0.3">
      <c r="A4779" t="s">
        <v>1639</v>
      </c>
      <c r="D4779" s="388">
        <f>ROWS(C$5:C4779)</f>
        <v>4775</v>
      </c>
      <c r="E4779" s="388" t="str">
        <f>IF(_xlfn.IFNA(VLOOKUP(A4779,$AG$3:$AH$83,2,FALSE),"")='11.1'!$D$5,TXM!D4779,"")</f>
        <v/>
      </c>
      <c r="F4779" t="str">
        <f>IFERROR(SMALL($E$5:$E$9000,ROWS($E$5:E4779)),"")</f>
        <v/>
      </c>
      <c r="I4779" s="371" t="s">
        <v>83</v>
      </c>
      <c r="J4779" t="s">
        <v>839</v>
      </c>
      <c r="K4779" s="372">
        <v>103</v>
      </c>
      <c r="L4779" s="388">
        <f>ROWS(K$5:K4779)</f>
        <v>4775</v>
      </c>
      <c r="M4779" s="388" t="str">
        <f>IF(_xlfn.IFNA(VLOOKUP(I4779,$AG$3:$AH$83,2,FALSE),"")='11.1'!$D$5,TXM!L4779,"")</f>
        <v/>
      </c>
      <c r="N4779" t="str">
        <f>IFERROR(SMALL($M$5:$M$9000,ROWS($M$5:M4779)),"")</f>
        <v/>
      </c>
      <c r="P4779" t="s">
        <v>1639</v>
      </c>
      <c r="S4779" s="388">
        <f>ROWS(R$5:R4779)</f>
        <v>4775</v>
      </c>
      <c r="T4779" s="388" t="str">
        <f>IF(_xlfn.IFNA(VLOOKUP(P4779,$AG$3:$AH$83,2,FALSE),"")='11.1'!$D$5,TXM!S4779,"")</f>
        <v/>
      </c>
      <c r="U4779" t="str">
        <f>IFERROR(SMALL($T$5:$T$9000,ROWS($T$5:T4779)),"")</f>
        <v/>
      </c>
    </row>
    <row r="4780" spans="1:21" ht="14.4" customHeight="1" x14ac:dyDescent="0.3">
      <c r="A4780" t="s">
        <v>1639</v>
      </c>
      <c r="D4780" s="388">
        <f>ROWS(C$5:C4780)</f>
        <v>4776</v>
      </c>
      <c r="E4780" s="388" t="str">
        <f>IF(_xlfn.IFNA(VLOOKUP(A4780,$AG$3:$AH$83,2,FALSE),"")='11.1'!$D$5,TXM!D4780,"")</f>
        <v/>
      </c>
      <c r="F4780" t="str">
        <f>IFERROR(SMALL($E$5:$E$9000,ROWS($E$5:E4780)),"")</f>
        <v/>
      </c>
      <c r="I4780" s="371" t="s">
        <v>83</v>
      </c>
      <c r="J4780" t="s">
        <v>990</v>
      </c>
      <c r="K4780" s="372">
        <v>73</v>
      </c>
      <c r="L4780" s="388">
        <f>ROWS(K$5:K4780)</f>
        <v>4776</v>
      </c>
      <c r="M4780" s="388" t="str">
        <f>IF(_xlfn.IFNA(VLOOKUP(I4780,$AG$3:$AH$83,2,FALSE),"")='11.1'!$D$5,TXM!L4780,"")</f>
        <v/>
      </c>
      <c r="N4780" t="str">
        <f>IFERROR(SMALL($M$5:$M$9000,ROWS($M$5:M4780)),"")</f>
        <v/>
      </c>
      <c r="P4780" t="s">
        <v>1639</v>
      </c>
      <c r="S4780" s="388">
        <f>ROWS(R$5:R4780)</f>
        <v>4776</v>
      </c>
      <c r="T4780" s="388" t="str">
        <f>IF(_xlfn.IFNA(VLOOKUP(P4780,$AG$3:$AH$83,2,FALSE),"")='11.1'!$D$5,TXM!S4780,"")</f>
        <v/>
      </c>
      <c r="U4780" t="str">
        <f>IFERROR(SMALL($T$5:$T$9000,ROWS($T$5:T4780)),"")</f>
        <v/>
      </c>
    </row>
    <row r="4781" spans="1:21" ht="14.4" customHeight="1" x14ac:dyDescent="0.3">
      <c r="A4781" t="s">
        <v>1639</v>
      </c>
      <c r="D4781" s="388">
        <f>ROWS(C$5:C4781)</f>
        <v>4777</v>
      </c>
      <c r="E4781" s="388" t="str">
        <f>IF(_xlfn.IFNA(VLOOKUP(A4781,$AG$3:$AH$83,2,FALSE),"")='11.1'!$D$5,TXM!D4781,"")</f>
        <v/>
      </c>
      <c r="F4781" t="str">
        <f>IFERROR(SMALL($E$5:$E$9000,ROWS($E$5:E4781)),"")</f>
        <v/>
      </c>
      <c r="I4781" s="371" t="s">
        <v>44</v>
      </c>
      <c r="J4781" t="s">
        <v>171</v>
      </c>
      <c r="K4781" s="372">
        <v>433261152</v>
      </c>
      <c r="L4781" s="388">
        <f>ROWS(K$5:K4781)</f>
        <v>4777</v>
      </c>
      <c r="M4781" s="388" t="str">
        <f>IF(_xlfn.IFNA(VLOOKUP(I4781,$AG$3:$AH$83,2,FALSE),"")='11.1'!$D$5,TXM!L4781,"")</f>
        <v/>
      </c>
      <c r="N4781" t="str">
        <f>IFERROR(SMALL($M$5:$M$9000,ROWS($M$5:M4781)),"")</f>
        <v/>
      </c>
      <c r="P4781" t="s">
        <v>1639</v>
      </c>
      <c r="S4781" s="388">
        <f>ROWS(R$5:R4781)</f>
        <v>4777</v>
      </c>
      <c r="T4781" s="388" t="str">
        <f>IF(_xlfn.IFNA(VLOOKUP(P4781,$AG$3:$AH$83,2,FALSE),"")='11.1'!$D$5,TXM!S4781,"")</f>
        <v/>
      </c>
      <c r="U4781" t="str">
        <f>IFERROR(SMALL($T$5:$T$9000,ROWS($T$5:T4781)),"")</f>
        <v/>
      </c>
    </row>
    <row r="4782" spans="1:21" ht="14.4" customHeight="1" x14ac:dyDescent="0.3">
      <c r="A4782" t="s">
        <v>1639</v>
      </c>
      <c r="D4782" s="388">
        <f>ROWS(C$5:C4782)</f>
        <v>4778</v>
      </c>
      <c r="E4782" s="388" t="str">
        <f>IF(_xlfn.IFNA(VLOOKUP(A4782,$AG$3:$AH$83,2,FALSE),"")='11.1'!$D$5,TXM!D4782,"")</f>
        <v/>
      </c>
      <c r="F4782" t="str">
        <f>IFERROR(SMALL($E$5:$E$9000,ROWS($E$5:E4782)),"")</f>
        <v/>
      </c>
      <c r="I4782" s="371" t="s">
        <v>44</v>
      </c>
      <c r="J4782" t="s">
        <v>1441</v>
      </c>
      <c r="K4782" s="372">
        <v>19397521</v>
      </c>
      <c r="L4782" s="388">
        <f>ROWS(K$5:K4782)</f>
        <v>4778</v>
      </c>
      <c r="M4782" s="388" t="str">
        <f>IF(_xlfn.IFNA(VLOOKUP(I4782,$AG$3:$AH$83,2,FALSE),"")='11.1'!$D$5,TXM!L4782,"")</f>
        <v/>
      </c>
      <c r="N4782" t="str">
        <f>IFERROR(SMALL($M$5:$M$9000,ROWS($M$5:M4782)),"")</f>
        <v/>
      </c>
      <c r="P4782" t="s">
        <v>1639</v>
      </c>
      <c r="S4782" s="388">
        <f>ROWS(R$5:R4782)</f>
        <v>4778</v>
      </c>
      <c r="T4782" s="388" t="str">
        <f>IF(_xlfn.IFNA(VLOOKUP(P4782,$AG$3:$AH$83,2,FALSE),"")='11.1'!$D$5,TXM!S4782,"")</f>
        <v/>
      </c>
      <c r="U4782" t="str">
        <f>IFERROR(SMALL($T$5:$T$9000,ROWS($T$5:T4782)),"")</f>
        <v/>
      </c>
    </row>
    <row r="4783" spans="1:21" ht="14.4" customHeight="1" x14ac:dyDescent="0.3">
      <c r="A4783" t="s">
        <v>1639</v>
      </c>
      <c r="D4783" s="388">
        <f>ROWS(C$5:C4783)</f>
        <v>4779</v>
      </c>
      <c r="E4783" s="388" t="str">
        <f>IF(_xlfn.IFNA(VLOOKUP(A4783,$AG$3:$AH$83,2,FALSE),"")='11.1'!$D$5,TXM!D4783,"")</f>
        <v/>
      </c>
      <c r="F4783" t="str">
        <f>IFERROR(SMALL($E$5:$E$9000,ROWS($E$5:E4783)),"")</f>
        <v/>
      </c>
      <c r="I4783" s="371" t="s">
        <v>44</v>
      </c>
      <c r="J4783" t="s">
        <v>785</v>
      </c>
      <c r="K4783" s="372">
        <v>9658068</v>
      </c>
      <c r="L4783" s="388">
        <f>ROWS(K$5:K4783)</f>
        <v>4779</v>
      </c>
      <c r="M4783" s="388" t="str">
        <f>IF(_xlfn.IFNA(VLOOKUP(I4783,$AG$3:$AH$83,2,FALSE),"")='11.1'!$D$5,TXM!L4783,"")</f>
        <v/>
      </c>
      <c r="N4783" t="str">
        <f>IFERROR(SMALL($M$5:$M$9000,ROWS($M$5:M4783)),"")</f>
        <v/>
      </c>
      <c r="P4783" t="s">
        <v>1639</v>
      </c>
      <c r="S4783" s="388">
        <f>ROWS(R$5:R4783)</f>
        <v>4779</v>
      </c>
      <c r="T4783" s="388" t="str">
        <f>IF(_xlfn.IFNA(VLOOKUP(P4783,$AG$3:$AH$83,2,FALSE),"")='11.1'!$D$5,TXM!S4783,"")</f>
        <v/>
      </c>
      <c r="U4783" t="str">
        <f>IFERROR(SMALL($T$5:$T$9000,ROWS($T$5:T4783)),"")</f>
        <v/>
      </c>
    </row>
    <row r="4784" spans="1:21" ht="14.4" customHeight="1" x14ac:dyDescent="0.3">
      <c r="A4784" t="s">
        <v>1639</v>
      </c>
      <c r="D4784" s="388">
        <f>ROWS(C$5:C4784)</f>
        <v>4780</v>
      </c>
      <c r="E4784" s="388" t="str">
        <f>IF(_xlfn.IFNA(VLOOKUP(A4784,$AG$3:$AH$83,2,FALSE),"")='11.1'!$D$5,TXM!D4784,"")</f>
        <v/>
      </c>
      <c r="F4784" t="str">
        <f>IFERROR(SMALL($E$5:$E$9000,ROWS($E$5:E4784)),"")</f>
        <v/>
      </c>
      <c r="I4784" s="371" t="s">
        <v>44</v>
      </c>
      <c r="J4784" t="s">
        <v>781</v>
      </c>
      <c r="K4784" s="372">
        <v>1721250</v>
      </c>
      <c r="L4784" s="388">
        <f>ROWS(K$5:K4784)</f>
        <v>4780</v>
      </c>
      <c r="M4784" s="388" t="str">
        <f>IF(_xlfn.IFNA(VLOOKUP(I4784,$AG$3:$AH$83,2,FALSE),"")='11.1'!$D$5,TXM!L4784,"")</f>
        <v/>
      </c>
      <c r="N4784" t="str">
        <f>IFERROR(SMALL($M$5:$M$9000,ROWS($M$5:M4784)),"")</f>
        <v/>
      </c>
      <c r="P4784" t="s">
        <v>1639</v>
      </c>
      <c r="S4784" s="388">
        <f>ROWS(R$5:R4784)</f>
        <v>4780</v>
      </c>
      <c r="T4784" s="388" t="str">
        <f>IF(_xlfn.IFNA(VLOOKUP(P4784,$AG$3:$AH$83,2,FALSE),"")='11.1'!$D$5,TXM!S4784,"")</f>
        <v/>
      </c>
      <c r="U4784" t="str">
        <f>IFERROR(SMALL($T$5:$T$9000,ROWS($T$5:T4784)),"")</f>
        <v/>
      </c>
    </row>
    <row r="4785" spans="1:21" ht="14.4" customHeight="1" x14ac:dyDescent="0.3">
      <c r="A4785" t="s">
        <v>1639</v>
      </c>
      <c r="D4785" s="388">
        <f>ROWS(C$5:C4785)</f>
        <v>4781</v>
      </c>
      <c r="E4785" s="388" t="str">
        <f>IF(_xlfn.IFNA(VLOOKUP(A4785,$AG$3:$AH$83,2,FALSE),"")='11.1'!$D$5,TXM!D4785,"")</f>
        <v/>
      </c>
      <c r="F4785" t="str">
        <f>IFERROR(SMALL($E$5:$E$9000,ROWS($E$5:E4785)),"")</f>
        <v/>
      </c>
      <c r="I4785" s="371" t="s">
        <v>44</v>
      </c>
      <c r="J4785" t="s">
        <v>98</v>
      </c>
      <c r="K4785" s="372">
        <v>1020889</v>
      </c>
      <c r="L4785" s="388">
        <f>ROWS(K$5:K4785)</f>
        <v>4781</v>
      </c>
      <c r="M4785" s="388" t="str">
        <f>IF(_xlfn.IFNA(VLOOKUP(I4785,$AG$3:$AH$83,2,FALSE),"")='11.1'!$D$5,TXM!L4785,"")</f>
        <v/>
      </c>
      <c r="N4785" t="str">
        <f>IFERROR(SMALL($M$5:$M$9000,ROWS($M$5:M4785)),"")</f>
        <v/>
      </c>
      <c r="P4785" t="s">
        <v>1639</v>
      </c>
      <c r="S4785" s="388">
        <f>ROWS(R$5:R4785)</f>
        <v>4781</v>
      </c>
      <c r="T4785" s="388" t="str">
        <f>IF(_xlfn.IFNA(VLOOKUP(P4785,$AG$3:$AH$83,2,FALSE),"")='11.1'!$D$5,TXM!S4785,"")</f>
        <v/>
      </c>
      <c r="U4785" t="str">
        <f>IFERROR(SMALL($T$5:$T$9000,ROWS($T$5:T4785)),"")</f>
        <v/>
      </c>
    </row>
    <row r="4786" spans="1:21" ht="14.4" customHeight="1" x14ac:dyDescent="0.3">
      <c r="A4786" t="s">
        <v>1639</v>
      </c>
      <c r="D4786" s="388">
        <f>ROWS(C$5:C4786)</f>
        <v>4782</v>
      </c>
      <c r="E4786" s="388" t="str">
        <f>IF(_xlfn.IFNA(VLOOKUP(A4786,$AG$3:$AH$83,2,FALSE),"")='11.1'!$D$5,TXM!D4786,"")</f>
        <v/>
      </c>
      <c r="F4786" t="str">
        <f>IFERROR(SMALL($E$5:$E$9000,ROWS($E$5:E4786)),"")</f>
        <v/>
      </c>
      <c r="I4786" s="371" t="s">
        <v>44</v>
      </c>
      <c r="J4786" t="s">
        <v>173</v>
      </c>
      <c r="K4786" s="372">
        <v>756143</v>
      </c>
      <c r="L4786" s="388">
        <f>ROWS(K$5:K4786)</f>
        <v>4782</v>
      </c>
      <c r="M4786" s="388" t="str">
        <f>IF(_xlfn.IFNA(VLOOKUP(I4786,$AG$3:$AH$83,2,FALSE),"")='11.1'!$D$5,TXM!L4786,"")</f>
        <v/>
      </c>
      <c r="N4786" t="str">
        <f>IFERROR(SMALL($M$5:$M$9000,ROWS($M$5:M4786)),"")</f>
        <v/>
      </c>
      <c r="P4786" t="s">
        <v>1639</v>
      </c>
      <c r="S4786" s="388">
        <f>ROWS(R$5:R4786)</f>
        <v>4782</v>
      </c>
      <c r="T4786" s="388" t="str">
        <f>IF(_xlfn.IFNA(VLOOKUP(P4786,$AG$3:$AH$83,2,FALSE),"")='11.1'!$D$5,TXM!S4786,"")</f>
        <v/>
      </c>
      <c r="U4786" t="str">
        <f>IFERROR(SMALL($T$5:$T$9000,ROWS($T$5:T4786)),"")</f>
        <v/>
      </c>
    </row>
    <row r="4787" spans="1:21" ht="14.4" customHeight="1" x14ac:dyDescent="0.3">
      <c r="A4787" t="s">
        <v>1639</v>
      </c>
      <c r="D4787" s="388">
        <f>ROWS(C$5:C4787)</f>
        <v>4783</v>
      </c>
      <c r="E4787" s="388" t="str">
        <f>IF(_xlfn.IFNA(VLOOKUP(A4787,$AG$3:$AH$83,2,FALSE),"")='11.1'!$D$5,TXM!D4787,"")</f>
        <v/>
      </c>
      <c r="F4787" t="str">
        <f>IFERROR(SMALL($E$5:$E$9000,ROWS($E$5:E4787)),"")</f>
        <v/>
      </c>
      <c r="I4787" s="371" t="s">
        <v>44</v>
      </c>
      <c r="J4787" t="s">
        <v>96</v>
      </c>
      <c r="K4787" s="372">
        <v>754409</v>
      </c>
      <c r="L4787" s="388">
        <f>ROWS(K$5:K4787)</f>
        <v>4783</v>
      </c>
      <c r="M4787" s="388" t="str">
        <f>IF(_xlfn.IFNA(VLOOKUP(I4787,$AG$3:$AH$83,2,FALSE),"")='11.1'!$D$5,TXM!L4787,"")</f>
        <v/>
      </c>
      <c r="N4787" t="str">
        <f>IFERROR(SMALL($M$5:$M$9000,ROWS($M$5:M4787)),"")</f>
        <v/>
      </c>
      <c r="P4787" t="s">
        <v>1639</v>
      </c>
      <c r="S4787" s="388">
        <f>ROWS(R$5:R4787)</f>
        <v>4783</v>
      </c>
      <c r="T4787" s="388" t="str">
        <f>IF(_xlfn.IFNA(VLOOKUP(P4787,$AG$3:$AH$83,2,FALSE),"")='11.1'!$D$5,TXM!S4787,"")</f>
        <v/>
      </c>
      <c r="U4787" t="str">
        <f>IFERROR(SMALL($T$5:$T$9000,ROWS($T$5:T4787)),"")</f>
        <v/>
      </c>
    </row>
    <row r="4788" spans="1:21" ht="14.4" customHeight="1" x14ac:dyDescent="0.3">
      <c r="A4788" t="s">
        <v>1639</v>
      </c>
      <c r="D4788" s="388">
        <f>ROWS(C$5:C4788)</f>
        <v>4784</v>
      </c>
      <c r="E4788" s="388" t="str">
        <f>IF(_xlfn.IFNA(VLOOKUP(A4788,$AG$3:$AH$83,2,FALSE),"")='11.1'!$D$5,TXM!D4788,"")</f>
        <v/>
      </c>
      <c r="F4788" t="str">
        <f>IFERROR(SMALL($E$5:$E$9000,ROWS($E$5:E4788)),"")</f>
        <v/>
      </c>
      <c r="I4788" s="371" t="s">
        <v>44</v>
      </c>
      <c r="J4788" t="s">
        <v>102</v>
      </c>
      <c r="K4788" s="372">
        <v>113557</v>
      </c>
      <c r="L4788" s="388">
        <f>ROWS(K$5:K4788)</f>
        <v>4784</v>
      </c>
      <c r="M4788" s="388" t="str">
        <f>IF(_xlfn.IFNA(VLOOKUP(I4788,$AG$3:$AH$83,2,FALSE),"")='11.1'!$D$5,TXM!L4788,"")</f>
        <v/>
      </c>
      <c r="N4788" t="str">
        <f>IFERROR(SMALL($M$5:$M$9000,ROWS($M$5:M4788)),"")</f>
        <v/>
      </c>
      <c r="P4788" t="s">
        <v>1639</v>
      </c>
      <c r="S4788" s="388">
        <f>ROWS(R$5:R4788)</f>
        <v>4784</v>
      </c>
      <c r="T4788" s="388" t="str">
        <f>IF(_xlfn.IFNA(VLOOKUP(P4788,$AG$3:$AH$83,2,FALSE),"")='11.1'!$D$5,TXM!S4788,"")</f>
        <v/>
      </c>
      <c r="U4788" t="str">
        <f>IFERROR(SMALL($T$5:$T$9000,ROWS($T$5:T4788)),"")</f>
        <v/>
      </c>
    </row>
    <row r="4789" spans="1:21" ht="14.4" customHeight="1" x14ac:dyDescent="0.3">
      <c r="A4789" t="s">
        <v>1639</v>
      </c>
      <c r="D4789" s="388">
        <f>ROWS(C$5:C4789)</f>
        <v>4785</v>
      </c>
      <c r="E4789" s="388" t="str">
        <f>IF(_xlfn.IFNA(VLOOKUP(A4789,$AG$3:$AH$83,2,FALSE),"")='11.1'!$D$5,TXM!D4789,"")</f>
        <v/>
      </c>
      <c r="F4789" t="str">
        <f>IFERROR(SMALL($E$5:$E$9000,ROWS($E$5:E4789)),"")</f>
        <v/>
      </c>
      <c r="I4789" s="371" t="s">
        <v>44</v>
      </c>
      <c r="J4789" t="s">
        <v>100</v>
      </c>
      <c r="K4789" s="372">
        <v>53163</v>
      </c>
      <c r="L4789" s="388">
        <f>ROWS(K$5:K4789)</f>
        <v>4785</v>
      </c>
      <c r="M4789" s="388" t="str">
        <f>IF(_xlfn.IFNA(VLOOKUP(I4789,$AG$3:$AH$83,2,FALSE),"")='11.1'!$D$5,TXM!L4789,"")</f>
        <v/>
      </c>
      <c r="N4789" t="str">
        <f>IFERROR(SMALL($M$5:$M$9000,ROWS($M$5:M4789)),"")</f>
        <v/>
      </c>
      <c r="P4789" t="s">
        <v>1639</v>
      </c>
      <c r="S4789" s="388">
        <f>ROWS(R$5:R4789)</f>
        <v>4785</v>
      </c>
      <c r="T4789" s="388" t="str">
        <f>IF(_xlfn.IFNA(VLOOKUP(P4789,$AG$3:$AH$83,2,FALSE),"")='11.1'!$D$5,TXM!S4789,"")</f>
        <v/>
      </c>
      <c r="U4789" t="str">
        <f>IFERROR(SMALL($T$5:$T$9000,ROWS($T$5:T4789)),"")</f>
        <v/>
      </c>
    </row>
    <row r="4790" spans="1:21" ht="14.4" customHeight="1" x14ac:dyDescent="0.3">
      <c r="A4790" t="s">
        <v>1639</v>
      </c>
      <c r="D4790" s="388">
        <f>ROWS(C$5:C4790)</f>
        <v>4786</v>
      </c>
      <c r="E4790" s="388" t="str">
        <f>IF(_xlfn.IFNA(VLOOKUP(A4790,$AG$3:$AH$83,2,FALSE),"")='11.1'!$D$5,TXM!D4790,"")</f>
        <v/>
      </c>
      <c r="F4790" t="str">
        <f>IFERROR(SMALL($E$5:$E$9000,ROWS($E$5:E4790)),"")</f>
        <v/>
      </c>
      <c r="I4790" s="371" t="s">
        <v>44</v>
      </c>
      <c r="J4790" t="s">
        <v>1252</v>
      </c>
      <c r="K4790" s="372">
        <v>45446</v>
      </c>
      <c r="L4790" s="388">
        <f>ROWS(K$5:K4790)</f>
        <v>4786</v>
      </c>
      <c r="M4790" s="388" t="str">
        <f>IF(_xlfn.IFNA(VLOOKUP(I4790,$AG$3:$AH$83,2,FALSE),"")='11.1'!$D$5,TXM!L4790,"")</f>
        <v/>
      </c>
      <c r="N4790" t="str">
        <f>IFERROR(SMALL($M$5:$M$9000,ROWS($M$5:M4790)),"")</f>
        <v/>
      </c>
      <c r="P4790" t="s">
        <v>1639</v>
      </c>
      <c r="S4790" s="388">
        <f>ROWS(R$5:R4790)</f>
        <v>4786</v>
      </c>
      <c r="T4790" s="388" t="str">
        <f>IF(_xlfn.IFNA(VLOOKUP(P4790,$AG$3:$AH$83,2,FALSE),"")='11.1'!$D$5,TXM!S4790,"")</f>
        <v/>
      </c>
      <c r="U4790" t="str">
        <f>IFERROR(SMALL($T$5:$T$9000,ROWS($T$5:T4790)),"")</f>
        <v/>
      </c>
    </row>
    <row r="4791" spans="1:21" ht="14.4" customHeight="1" x14ac:dyDescent="0.3">
      <c r="A4791" t="s">
        <v>1639</v>
      </c>
      <c r="D4791" s="388">
        <f>ROWS(C$5:C4791)</f>
        <v>4787</v>
      </c>
      <c r="E4791" s="388" t="str">
        <f>IF(_xlfn.IFNA(VLOOKUP(A4791,$AG$3:$AH$83,2,FALSE),"")='11.1'!$D$5,TXM!D4791,"")</f>
        <v/>
      </c>
      <c r="F4791" t="str">
        <f>IFERROR(SMALL($E$5:$E$9000,ROWS($E$5:E4791)),"")</f>
        <v/>
      </c>
      <c r="I4791" s="371" t="s">
        <v>44</v>
      </c>
      <c r="J4791" t="s">
        <v>843</v>
      </c>
      <c r="K4791" s="372">
        <v>6619</v>
      </c>
      <c r="L4791" s="388">
        <f>ROWS(K$5:K4791)</f>
        <v>4787</v>
      </c>
      <c r="M4791" s="388" t="str">
        <f>IF(_xlfn.IFNA(VLOOKUP(I4791,$AG$3:$AH$83,2,FALSE),"")='11.1'!$D$5,TXM!L4791,"")</f>
        <v/>
      </c>
      <c r="N4791" t="str">
        <f>IFERROR(SMALL($M$5:$M$9000,ROWS($M$5:M4791)),"")</f>
        <v/>
      </c>
      <c r="P4791" t="s">
        <v>1639</v>
      </c>
      <c r="S4791" s="388">
        <f>ROWS(R$5:R4791)</f>
        <v>4787</v>
      </c>
      <c r="T4791" s="388" t="str">
        <f>IF(_xlfn.IFNA(VLOOKUP(P4791,$AG$3:$AH$83,2,FALSE),"")='11.1'!$D$5,TXM!S4791,"")</f>
        <v/>
      </c>
      <c r="U4791" t="str">
        <f>IFERROR(SMALL($T$5:$T$9000,ROWS($T$5:T4791)),"")</f>
        <v/>
      </c>
    </row>
    <row r="4792" spans="1:21" ht="14.4" customHeight="1" x14ac:dyDescent="0.3">
      <c r="A4792" t="s">
        <v>1639</v>
      </c>
      <c r="D4792" s="388">
        <f>ROWS(C$5:C4792)</f>
        <v>4788</v>
      </c>
      <c r="E4792" s="388" t="str">
        <f>IF(_xlfn.IFNA(VLOOKUP(A4792,$AG$3:$AH$83,2,FALSE),"")='11.1'!$D$5,TXM!D4792,"")</f>
        <v/>
      </c>
      <c r="F4792" t="str">
        <f>IFERROR(SMALL($E$5:$E$9000,ROWS($E$5:E4792)),"")</f>
        <v/>
      </c>
      <c r="I4792" s="371" t="s">
        <v>44</v>
      </c>
      <c r="J4792" t="s">
        <v>1275</v>
      </c>
      <c r="K4792" s="372">
        <v>6426</v>
      </c>
      <c r="L4792" s="388">
        <f>ROWS(K$5:K4792)</f>
        <v>4788</v>
      </c>
      <c r="M4792" s="388" t="str">
        <f>IF(_xlfn.IFNA(VLOOKUP(I4792,$AG$3:$AH$83,2,FALSE),"")='11.1'!$D$5,TXM!L4792,"")</f>
        <v/>
      </c>
      <c r="N4792" t="str">
        <f>IFERROR(SMALL($M$5:$M$9000,ROWS($M$5:M4792)),"")</f>
        <v/>
      </c>
      <c r="P4792" t="s">
        <v>1639</v>
      </c>
      <c r="S4792" s="388">
        <f>ROWS(R$5:R4792)</f>
        <v>4788</v>
      </c>
      <c r="T4792" s="388" t="str">
        <f>IF(_xlfn.IFNA(VLOOKUP(P4792,$AG$3:$AH$83,2,FALSE),"")='11.1'!$D$5,TXM!S4792,"")</f>
        <v/>
      </c>
      <c r="U4792" t="str">
        <f>IFERROR(SMALL($T$5:$T$9000,ROWS($T$5:T4792)),"")</f>
        <v/>
      </c>
    </row>
    <row r="4793" spans="1:21" ht="14.4" customHeight="1" x14ac:dyDescent="0.3">
      <c r="A4793" t="s">
        <v>1639</v>
      </c>
      <c r="D4793" s="388">
        <f>ROWS(C$5:C4793)</f>
        <v>4789</v>
      </c>
      <c r="E4793" s="388" t="str">
        <f>IF(_xlfn.IFNA(VLOOKUP(A4793,$AG$3:$AH$83,2,FALSE),"")='11.1'!$D$5,TXM!D4793,"")</f>
        <v/>
      </c>
      <c r="F4793" t="str">
        <f>IFERROR(SMALL($E$5:$E$9000,ROWS($E$5:E4793)),"")</f>
        <v/>
      </c>
      <c r="I4793" s="371" t="s">
        <v>44</v>
      </c>
      <c r="J4793" t="s">
        <v>1240</v>
      </c>
      <c r="K4793" s="372">
        <v>4040</v>
      </c>
      <c r="L4793" s="388">
        <f>ROWS(K$5:K4793)</f>
        <v>4789</v>
      </c>
      <c r="M4793" s="388" t="str">
        <f>IF(_xlfn.IFNA(VLOOKUP(I4793,$AG$3:$AH$83,2,FALSE),"")='11.1'!$D$5,TXM!L4793,"")</f>
        <v/>
      </c>
      <c r="N4793" t="str">
        <f>IFERROR(SMALL($M$5:$M$9000,ROWS($M$5:M4793)),"")</f>
        <v/>
      </c>
      <c r="P4793" t="s">
        <v>1639</v>
      </c>
      <c r="S4793" s="388">
        <f>ROWS(R$5:R4793)</f>
        <v>4789</v>
      </c>
      <c r="T4793" s="388" t="str">
        <f>IF(_xlfn.IFNA(VLOOKUP(P4793,$AG$3:$AH$83,2,FALSE),"")='11.1'!$D$5,TXM!S4793,"")</f>
        <v/>
      </c>
      <c r="U4793" t="str">
        <f>IFERROR(SMALL($T$5:$T$9000,ROWS($T$5:T4793)),"")</f>
        <v/>
      </c>
    </row>
    <row r="4794" spans="1:21" ht="14.4" customHeight="1" x14ac:dyDescent="0.3">
      <c r="A4794" t="s">
        <v>1639</v>
      </c>
      <c r="D4794" s="388">
        <f>ROWS(C$5:C4794)</f>
        <v>4790</v>
      </c>
      <c r="E4794" s="388" t="str">
        <f>IF(_xlfn.IFNA(VLOOKUP(A4794,$AG$3:$AH$83,2,FALSE),"")='11.1'!$D$5,TXM!D4794,"")</f>
        <v/>
      </c>
      <c r="F4794" t="str">
        <f>IFERROR(SMALL($E$5:$E$9000,ROWS($E$5:E4794)),"")</f>
        <v/>
      </c>
      <c r="I4794" s="371" t="s">
        <v>44</v>
      </c>
      <c r="J4794" t="s">
        <v>1265</v>
      </c>
      <c r="K4794" s="372">
        <v>3061</v>
      </c>
      <c r="L4794" s="388">
        <f>ROWS(K$5:K4794)</f>
        <v>4790</v>
      </c>
      <c r="M4794" s="388" t="str">
        <f>IF(_xlfn.IFNA(VLOOKUP(I4794,$AG$3:$AH$83,2,FALSE),"")='11.1'!$D$5,TXM!L4794,"")</f>
        <v/>
      </c>
      <c r="N4794" t="str">
        <f>IFERROR(SMALL($M$5:$M$9000,ROWS($M$5:M4794)),"")</f>
        <v/>
      </c>
      <c r="P4794" t="s">
        <v>1639</v>
      </c>
      <c r="S4794" s="388">
        <f>ROWS(R$5:R4794)</f>
        <v>4790</v>
      </c>
      <c r="T4794" s="388" t="str">
        <f>IF(_xlfn.IFNA(VLOOKUP(P4794,$AG$3:$AH$83,2,FALSE),"")='11.1'!$D$5,TXM!S4794,"")</f>
        <v/>
      </c>
      <c r="U4794" t="str">
        <f>IFERROR(SMALL($T$5:$T$9000,ROWS($T$5:T4794)),"")</f>
        <v/>
      </c>
    </row>
    <row r="4795" spans="1:21" ht="14.4" customHeight="1" x14ac:dyDescent="0.3">
      <c r="A4795" t="s">
        <v>1639</v>
      </c>
      <c r="D4795" s="388">
        <f>ROWS(C$5:C4795)</f>
        <v>4791</v>
      </c>
      <c r="E4795" s="388" t="str">
        <f>IF(_xlfn.IFNA(VLOOKUP(A4795,$AG$3:$AH$83,2,FALSE),"")='11.1'!$D$5,TXM!D4795,"")</f>
        <v/>
      </c>
      <c r="F4795" t="str">
        <f>IFERROR(SMALL($E$5:$E$9000,ROWS($E$5:E4795)),"")</f>
        <v/>
      </c>
      <c r="I4795" s="371" t="s">
        <v>44</v>
      </c>
      <c r="J4795" t="s">
        <v>867</v>
      </c>
      <c r="K4795" s="372">
        <v>2232</v>
      </c>
      <c r="L4795" s="388">
        <f>ROWS(K$5:K4795)</f>
        <v>4791</v>
      </c>
      <c r="M4795" s="388" t="str">
        <f>IF(_xlfn.IFNA(VLOOKUP(I4795,$AG$3:$AH$83,2,FALSE),"")='11.1'!$D$5,TXM!L4795,"")</f>
        <v/>
      </c>
      <c r="N4795" t="str">
        <f>IFERROR(SMALL($M$5:$M$9000,ROWS($M$5:M4795)),"")</f>
        <v/>
      </c>
      <c r="P4795" t="s">
        <v>1639</v>
      </c>
      <c r="S4795" s="388">
        <f>ROWS(R$5:R4795)</f>
        <v>4791</v>
      </c>
      <c r="T4795" s="388" t="str">
        <f>IF(_xlfn.IFNA(VLOOKUP(P4795,$AG$3:$AH$83,2,FALSE),"")='11.1'!$D$5,TXM!S4795,"")</f>
        <v/>
      </c>
      <c r="U4795" t="str">
        <f>IFERROR(SMALL($T$5:$T$9000,ROWS($T$5:T4795)),"")</f>
        <v/>
      </c>
    </row>
    <row r="4796" spans="1:21" ht="14.4" customHeight="1" x14ac:dyDescent="0.3">
      <c r="A4796" t="s">
        <v>1639</v>
      </c>
      <c r="D4796" s="388">
        <f>ROWS(C$5:C4796)</f>
        <v>4792</v>
      </c>
      <c r="E4796" s="388" t="str">
        <f>IF(_xlfn.IFNA(VLOOKUP(A4796,$AG$3:$AH$83,2,FALSE),"")='11.1'!$D$5,TXM!D4796,"")</f>
        <v/>
      </c>
      <c r="F4796" t="str">
        <f>IFERROR(SMALL($E$5:$E$9000,ROWS($E$5:E4796)),"")</f>
        <v/>
      </c>
      <c r="I4796" s="371" t="s">
        <v>44</v>
      </c>
      <c r="J4796" t="s">
        <v>865</v>
      </c>
      <c r="K4796" s="372">
        <v>1913</v>
      </c>
      <c r="L4796" s="388">
        <f>ROWS(K$5:K4796)</f>
        <v>4792</v>
      </c>
      <c r="M4796" s="388" t="str">
        <f>IF(_xlfn.IFNA(VLOOKUP(I4796,$AG$3:$AH$83,2,FALSE),"")='11.1'!$D$5,TXM!L4796,"")</f>
        <v/>
      </c>
      <c r="N4796" t="str">
        <f>IFERROR(SMALL($M$5:$M$9000,ROWS($M$5:M4796)),"")</f>
        <v/>
      </c>
      <c r="P4796" t="s">
        <v>1639</v>
      </c>
      <c r="S4796" s="388">
        <f>ROWS(R$5:R4796)</f>
        <v>4792</v>
      </c>
      <c r="T4796" s="388" t="str">
        <f>IF(_xlfn.IFNA(VLOOKUP(P4796,$AG$3:$AH$83,2,FALSE),"")='11.1'!$D$5,TXM!S4796,"")</f>
        <v/>
      </c>
      <c r="U4796" t="str">
        <f>IFERROR(SMALL($T$5:$T$9000,ROWS($T$5:T4796)),"")</f>
        <v/>
      </c>
    </row>
    <row r="4797" spans="1:21" ht="14.4" customHeight="1" x14ac:dyDescent="0.3">
      <c r="A4797" t="s">
        <v>1639</v>
      </c>
      <c r="D4797" s="388">
        <f>ROWS(C$5:C4797)</f>
        <v>4793</v>
      </c>
      <c r="E4797" s="388" t="str">
        <f>IF(_xlfn.IFNA(VLOOKUP(A4797,$AG$3:$AH$83,2,FALSE),"")='11.1'!$D$5,TXM!D4797,"")</f>
        <v/>
      </c>
      <c r="F4797" t="str">
        <f>IFERROR(SMALL($E$5:$E$9000,ROWS($E$5:E4797)),"")</f>
        <v/>
      </c>
      <c r="I4797" s="371" t="s">
        <v>44</v>
      </c>
      <c r="J4797" t="s">
        <v>835</v>
      </c>
      <c r="K4797" s="372">
        <v>1205</v>
      </c>
      <c r="L4797" s="388">
        <f>ROWS(K$5:K4797)</f>
        <v>4793</v>
      </c>
      <c r="M4797" s="388" t="str">
        <f>IF(_xlfn.IFNA(VLOOKUP(I4797,$AG$3:$AH$83,2,FALSE),"")='11.1'!$D$5,TXM!L4797,"")</f>
        <v/>
      </c>
      <c r="N4797" t="str">
        <f>IFERROR(SMALL($M$5:$M$9000,ROWS($M$5:M4797)),"")</f>
        <v/>
      </c>
      <c r="P4797" t="s">
        <v>1639</v>
      </c>
      <c r="S4797" s="388">
        <f>ROWS(R$5:R4797)</f>
        <v>4793</v>
      </c>
      <c r="T4797" s="388" t="str">
        <f>IF(_xlfn.IFNA(VLOOKUP(P4797,$AG$3:$AH$83,2,FALSE),"")='11.1'!$D$5,TXM!S4797,"")</f>
        <v/>
      </c>
      <c r="U4797" t="str">
        <f>IFERROR(SMALL($T$5:$T$9000,ROWS($T$5:T4797)),"")</f>
        <v/>
      </c>
    </row>
    <row r="4798" spans="1:21" ht="14.4" customHeight="1" x14ac:dyDescent="0.3">
      <c r="A4798" t="s">
        <v>1639</v>
      </c>
      <c r="D4798" s="388">
        <f>ROWS(C$5:C4798)</f>
        <v>4794</v>
      </c>
      <c r="E4798" s="388" t="str">
        <f>IF(_xlfn.IFNA(VLOOKUP(A4798,$AG$3:$AH$83,2,FALSE),"")='11.1'!$D$5,TXM!D4798,"")</f>
        <v/>
      </c>
      <c r="F4798" t="str">
        <f>IFERROR(SMALL($E$5:$E$9000,ROWS($E$5:E4798)),"")</f>
        <v/>
      </c>
      <c r="I4798" s="371" t="s">
        <v>44</v>
      </c>
      <c r="J4798" t="s">
        <v>1006</v>
      </c>
      <c r="K4798" s="372">
        <v>196</v>
      </c>
      <c r="L4798" s="388">
        <f>ROWS(K$5:K4798)</f>
        <v>4794</v>
      </c>
      <c r="M4798" s="388" t="str">
        <f>IF(_xlfn.IFNA(VLOOKUP(I4798,$AG$3:$AH$83,2,FALSE),"")='11.1'!$D$5,TXM!L4798,"")</f>
        <v/>
      </c>
      <c r="N4798" t="str">
        <f>IFERROR(SMALL($M$5:$M$9000,ROWS($M$5:M4798)),"")</f>
        <v/>
      </c>
      <c r="P4798" t="s">
        <v>1639</v>
      </c>
      <c r="S4798" s="388">
        <f>ROWS(R$5:R4798)</f>
        <v>4794</v>
      </c>
      <c r="T4798" s="388" t="str">
        <f>IF(_xlfn.IFNA(VLOOKUP(P4798,$AG$3:$AH$83,2,FALSE),"")='11.1'!$D$5,TXM!S4798,"")</f>
        <v/>
      </c>
      <c r="U4798" t="str">
        <f>IFERROR(SMALL($T$5:$T$9000,ROWS($T$5:T4798)),"")</f>
        <v/>
      </c>
    </row>
    <row r="4799" spans="1:21" ht="14.4" customHeight="1" x14ac:dyDescent="0.3">
      <c r="A4799" t="s">
        <v>1639</v>
      </c>
      <c r="D4799" s="388">
        <f>ROWS(C$5:C4799)</f>
        <v>4795</v>
      </c>
      <c r="E4799" s="388" t="str">
        <f>IF(_xlfn.IFNA(VLOOKUP(A4799,$AG$3:$AH$83,2,FALSE),"")='11.1'!$D$5,TXM!D4799,"")</f>
        <v/>
      </c>
      <c r="F4799" t="str">
        <f>IFERROR(SMALL($E$5:$E$9000,ROWS($E$5:E4799)),"")</f>
        <v/>
      </c>
      <c r="I4799" s="371" t="s">
        <v>212</v>
      </c>
      <c r="J4799" t="s">
        <v>843</v>
      </c>
      <c r="K4799" s="372">
        <v>182748794</v>
      </c>
      <c r="L4799" s="388">
        <f>ROWS(K$5:K4799)</f>
        <v>4795</v>
      </c>
      <c r="M4799" s="388" t="str">
        <f>IF(_xlfn.IFNA(VLOOKUP(I4799,$AG$3:$AH$83,2,FALSE),"")='11.1'!$D$5,TXM!L4799,"")</f>
        <v/>
      </c>
      <c r="N4799" t="str">
        <f>IFERROR(SMALL($M$5:$M$9000,ROWS($M$5:M4799)),"")</f>
        <v/>
      </c>
      <c r="P4799" t="s">
        <v>1639</v>
      </c>
      <c r="S4799" s="388">
        <f>ROWS(R$5:R4799)</f>
        <v>4795</v>
      </c>
      <c r="T4799" s="388" t="str">
        <f>IF(_xlfn.IFNA(VLOOKUP(P4799,$AG$3:$AH$83,2,FALSE),"")='11.1'!$D$5,TXM!S4799,"")</f>
        <v/>
      </c>
      <c r="U4799" t="str">
        <f>IFERROR(SMALL($T$5:$T$9000,ROWS($T$5:T4799)),"")</f>
        <v/>
      </c>
    </row>
    <row r="4800" spans="1:21" ht="14.4" customHeight="1" x14ac:dyDescent="0.3">
      <c r="A4800" t="s">
        <v>1639</v>
      </c>
      <c r="D4800" s="388">
        <f>ROWS(C$5:C4800)</f>
        <v>4796</v>
      </c>
      <c r="E4800" s="388" t="str">
        <f>IF(_xlfn.IFNA(VLOOKUP(A4800,$AG$3:$AH$83,2,FALSE),"")='11.1'!$D$5,TXM!D4800,"")</f>
        <v/>
      </c>
      <c r="F4800" t="str">
        <f>IFERROR(SMALL($E$5:$E$9000,ROWS($E$5:E4800)),"")</f>
        <v/>
      </c>
      <c r="I4800" s="371" t="s">
        <v>212</v>
      </c>
      <c r="J4800" t="s">
        <v>1005</v>
      </c>
      <c r="K4800" s="372">
        <v>149497751</v>
      </c>
      <c r="L4800" s="388">
        <f>ROWS(K$5:K4800)</f>
        <v>4796</v>
      </c>
      <c r="M4800" s="388" t="str">
        <f>IF(_xlfn.IFNA(VLOOKUP(I4800,$AG$3:$AH$83,2,FALSE),"")='11.1'!$D$5,TXM!L4800,"")</f>
        <v/>
      </c>
      <c r="N4800" t="str">
        <f>IFERROR(SMALL($M$5:$M$9000,ROWS($M$5:M4800)),"")</f>
        <v/>
      </c>
      <c r="P4800" t="s">
        <v>1639</v>
      </c>
      <c r="S4800" s="388">
        <f>ROWS(R$5:R4800)</f>
        <v>4796</v>
      </c>
      <c r="T4800" s="388" t="str">
        <f>IF(_xlfn.IFNA(VLOOKUP(P4800,$AG$3:$AH$83,2,FALSE),"")='11.1'!$D$5,TXM!S4800,"")</f>
        <v/>
      </c>
      <c r="U4800" t="str">
        <f>IFERROR(SMALL($T$5:$T$9000,ROWS($T$5:T4800)),"")</f>
        <v/>
      </c>
    </row>
    <row r="4801" spans="1:21" ht="14.4" customHeight="1" x14ac:dyDescent="0.3">
      <c r="A4801" t="s">
        <v>1639</v>
      </c>
      <c r="D4801" s="388">
        <f>ROWS(C$5:C4801)</f>
        <v>4797</v>
      </c>
      <c r="E4801" s="388" t="str">
        <f>IF(_xlfn.IFNA(VLOOKUP(A4801,$AG$3:$AH$83,2,FALSE),"")='11.1'!$D$5,TXM!D4801,"")</f>
        <v/>
      </c>
      <c r="F4801" t="str">
        <f>IFERROR(SMALL($E$5:$E$9000,ROWS($E$5:E4801)),"")</f>
        <v/>
      </c>
      <c r="I4801" s="371" t="s">
        <v>212</v>
      </c>
      <c r="J4801" t="s">
        <v>1252</v>
      </c>
      <c r="K4801" s="372">
        <v>114553247</v>
      </c>
      <c r="L4801" s="388">
        <f>ROWS(K$5:K4801)</f>
        <v>4797</v>
      </c>
      <c r="M4801" s="388" t="str">
        <f>IF(_xlfn.IFNA(VLOOKUP(I4801,$AG$3:$AH$83,2,FALSE),"")='11.1'!$D$5,TXM!L4801,"")</f>
        <v/>
      </c>
      <c r="N4801" t="str">
        <f>IFERROR(SMALL($M$5:$M$9000,ROWS($M$5:M4801)),"")</f>
        <v/>
      </c>
      <c r="P4801" t="s">
        <v>1639</v>
      </c>
      <c r="S4801" s="388">
        <f>ROWS(R$5:R4801)</f>
        <v>4797</v>
      </c>
      <c r="T4801" s="388" t="str">
        <f>IF(_xlfn.IFNA(VLOOKUP(P4801,$AG$3:$AH$83,2,FALSE),"")='11.1'!$D$5,TXM!S4801,"")</f>
        <v/>
      </c>
      <c r="U4801" t="str">
        <f>IFERROR(SMALL($T$5:$T$9000,ROWS($T$5:T4801)),"")</f>
        <v/>
      </c>
    </row>
    <row r="4802" spans="1:21" ht="14.4" customHeight="1" x14ac:dyDescent="0.3">
      <c r="A4802" t="s">
        <v>1639</v>
      </c>
      <c r="D4802" s="388">
        <f>ROWS(C$5:C4802)</f>
        <v>4798</v>
      </c>
      <c r="E4802" s="388" t="str">
        <f>IF(_xlfn.IFNA(VLOOKUP(A4802,$AG$3:$AH$83,2,FALSE),"")='11.1'!$D$5,TXM!D4802,"")</f>
        <v/>
      </c>
      <c r="F4802" t="str">
        <f>IFERROR(SMALL($E$5:$E$9000,ROWS($E$5:E4802)),"")</f>
        <v/>
      </c>
      <c r="I4802" s="371" t="s">
        <v>212</v>
      </c>
      <c r="J4802" t="s">
        <v>783</v>
      </c>
      <c r="K4802" s="372">
        <v>112192031</v>
      </c>
      <c r="L4802" s="388">
        <f>ROWS(K$5:K4802)</f>
        <v>4798</v>
      </c>
      <c r="M4802" s="388" t="str">
        <f>IF(_xlfn.IFNA(VLOOKUP(I4802,$AG$3:$AH$83,2,FALSE),"")='11.1'!$D$5,TXM!L4802,"")</f>
        <v/>
      </c>
      <c r="N4802" t="str">
        <f>IFERROR(SMALL($M$5:$M$9000,ROWS($M$5:M4802)),"")</f>
        <v/>
      </c>
      <c r="P4802" t="s">
        <v>1639</v>
      </c>
      <c r="S4802" s="388">
        <f>ROWS(R$5:R4802)</f>
        <v>4798</v>
      </c>
      <c r="T4802" s="388" t="str">
        <f>IF(_xlfn.IFNA(VLOOKUP(P4802,$AG$3:$AH$83,2,FALSE),"")='11.1'!$D$5,TXM!S4802,"")</f>
        <v/>
      </c>
      <c r="U4802" t="str">
        <f>IFERROR(SMALL($T$5:$T$9000,ROWS($T$5:T4802)),"")</f>
        <v/>
      </c>
    </row>
    <row r="4803" spans="1:21" ht="14.4" customHeight="1" x14ac:dyDescent="0.3">
      <c r="A4803" t="s">
        <v>1639</v>
      </c>
      <c r="D4803" s="388">
        <f>ROWS(C$5:C4803)</f>
        <v>4799</v>
      </c>
      <c r="E4803" s="388" t="str">
        <f>IF(_xlfn.IFNA(VLOOKUP(A4803,$AG$3:$AH$83,2,FALSE),"")='11.1'!$D$5,TXM!D4803,"")</f>
        <v/>
      </c>
      <c r="F4803" t="str">
        <f>IFERROR(SMALL($E$5:$E$9000,ROWS($E$5:E4803)),"")</f>
        <v/>
      </c>
      <c r="I4803" s="371" t="s">
        <v>212</v>
      </c>
      <c r="J4803" t="s">
        <v>107</v>
      </c>
      <c r="K4803" s="372">
        <v>109049390</v>
      </c>
      <c r="L4803" s="388">
        <f>ROWS(K$5:K4803)</f>
        <v>4799</v>
      </c>
      <c r="M4803" s="388" t="str">
        <f>IF(_xlfn.IFNA(VLOOKUP(I4803,$AG$3:$AH$83,2,FALSE),"")='11.1'!$D$5,TXM!L4803,"")</f>
        <v/>
      </c>
      <c r="N4803" t="str">
        <f>IFERROR(SMALL($M$5:$M$9000,ROWS($M$5:M4803)),"")</f>
        <v/>
      </c>
      <c r="P4803" t="s">
        <v>1639</v>
      </c>
      <c r="S4803" s="388">
        <f>ROWS(R$5:R4803)</f>
        <v>4799</v>
      </c>
      <c r="T4803" s="388" t="str">
        <f>IF(_xlfn.IFNA(VLOOKUP(P4803,$AG$3:$AH$83,2,FALSE),"")='11.1'!$D$5,TXM!S4803,"")</f>
        <v/>
      </c>
      <c r="U4803" t="str">
        <f>IFERROR(SMALL($T$5:$T$9000,ROWS($T$5:T4803)),"")</f>
        <v/>
      </c>
    </row>
    <row r="4804" spans="1:21" ht="14.4" customHeight="1" x14ac:dyDescent="0.3">
      <c r="A4804" t="s">
        <v>1639</v>
      </c>
      <c r="D4804" s="388">
        <f>ROWS(C$5:C4804)</f>
        <v>4800</v>
      </c>
      <c r="E4804" s="388" t="str">
        <f>IF(_xlfn.IFNA(VLOOKUP(A4804,$AG$3:$AH$83,2,FALSE),"")='11.1'!$D$5,TXM!D4804,"")</f>
        <v/>
      </c>
      <c r="F4804" t="str">
        <f>IFERROR(SMALL($E$5:$E$9000,ROWS($E$5:E4804)),"")</f>
        <v/>
      </c>
      <c r="I4804" s="371" t="s">
        <v>212</v>
      </c>
      <c r="J4804" t="s">
        <v>1240</v>
      </c>
      <c r="K4804" s="372">
        <v>103815580</v>
      </c>
      <c r="L4804" s="388">
        <f>ROWS(K$5:K4804)</f>
        <v>4800</v>
      </c>
      <c r="M4804" s="388" t="str">
        <f>IF(_xlfn.IFNA(VLOOKUP(I4804,$AG$3:$AH$83,2,FALSE),"")='11.1'!$D$5,TXM!L4804,"")</f>
        <v/>
      </c>
      <c r="N4804" t="str">
        <f>IFERROR(SMALL($M$5:$M$9000,ROWS($M$5:M4804)),"")</f>
        <v/>
      </c>
      <c r="P4804" t="s">
        <v>1639</v>
      </c>
      <c r="S4804" s="388">
        <f>ROWS(R$5:R4804)</f>
        <v>4800</v>
      </c>
      <c r="T4804" s="388" t="str">
        <f>IF(_xlfn.IFNA(VLOOKUP(P4804,$AG$3:$AH$83,2,FALSE),"")='11.1'!$D$5,TXM!S4804,"")</f>
        <v/>
      </c>
      <c r="U4804" t="str">
        <f>IFERROR(SMALL($T$5:$T$9000,ROWS($T$5:T4804)),"")</f>
        <v/>
      </c>
    </row>
    <row r="4805" spans="1:21" ht="14.4" customHeight="1" x14ac:dyDescent="0.3">
      <c r="A4805" t="s">
        <v>1639</v>
      </c>
      <c r="D4805" s="388">
        <f>ROWS(C$5:C4805)</f>
        <v>4801</v>
      </c>
      <c r="E4805" s="388" t="str">
        <f>IF(_xlfn.IFNA(VLOOKUP(A4805,$AG$3:$AH$83,2,FALSE),"")='11.1'!$D$5,TXM!D4805,"")</f>
        <v/>
      </c>
      <c r="F4805" t="str">
        <f>IFERROR(SMALL($E$5:$E$9000,ROWS($E$5:E4805)),"")</f>
        <v/>
      </c>
      <c r="I4805" s="371" t="s">
        <v>212</v>
      </c>
      <c r="J4805" t="s">
        <v>1275</v>
      </c>
      <c r="K4805" s="372">
        <v>102415373</v>
      </c>
      <c r="L4805" s="388">
        <f>ROWS(K$5:K4805)</f>
        <v>4801</v>
      </c>
      <c r="M4805" s="388" t="str">
        <f>IF(_xlfn.IFNA(VLOOKUP(I4805,$AG$3:$AH$83,2,FALSE),"")='11.1'!$D$5,TXM!L4805,"")</f>
        <v/>
      </c>
      <c r="N4805" t="str">
        <f>IFERROR(SMALL($M$5:$M$9000,ROWS($M$5:M4805)),"")</f>
        <v/>
      </c>
      <c r="P4805" t="s">
        <v>1639</v>
      </c>
      <c r="S4805" s="388">
        <f>ROWS(R$5:R4805)</f>
        <v>4801</v>
      </c>
      <c r="T4805" s="388" t="str">
        <f>IF(_xlfn.IFNA(VLOOKUP(P4805,$AG$3:$AH$83,2,FALSE),"")='11.1'!$D$5,TXM!S4805,"")</f>
        <v/>
      </c>
      <c r="U4805" t="str">
        <f>IFERROR(SMALL($T$5:$T$9000,ROWS($T$5:T4805)),"")</f>
        <v/>
      </c>
    </row>
    <row r="4806" spans="1:21" ht="14.4" customHeight="1" x14ac:dyDescent="0.3">
      <c r="A4806" t="s">
        <v>1639</v>
      </c>
      <c r="D4806" s="388">
        <f>ROWS(C$5:C4806)</f>
        <v>4802</v>
      </c>
      <c r="E4806" s="388" t="str">
        <f>IF(_xlfn.IFNA(VLOOKUP(A4806,$AG$3:$AH$83,2,FALSE),"")='11.1'!$D$5,TXM!D4806,"")</f>
        <v/>
      </c>
      <c r="F4806" t="str">
        <f>IFERROR(SMALL($E$5:$E$9000,ROWS($E$5:E4806)),"")</f>
        <v/>
      </c>
      <c r="I4806" s="371" t="s">
        <v>212</v>
      </c>
      <c r="J4806" t="s">
        <v>106</v>
      </c>
      <c r="K4806" s="372">
        <v>89806734</v>
      </c>
      <c r="L4806" s="388">
        <f>ROWS(K$5:K4806)</f>
        <v>4802</v>
      </c>
      <c r="M4806" s="388" t="str">
        <f>IF(_xlfn.IFNA(VLOOKUP(I4806,$AG$3:$AH$83,2,FALSE),"")='11.1'!$D$5,TXM!L4806,"")</f>
        <v/>
      </c>
      <c r="N4806" t="str">
        <f>IFERROR(SMALL($M$5:$M$9000,ROWS($M$5:M4806)),"")</f>
        <v/>
      </c>
      <c r="P4806" t="s">
        <v>1639</v>
      </c>
      <c r="S4806" s="388">
        <f>ROWS(R$5:R4806)</f>
        <v>4802</v>
      </c>
      <c r="T4806" s="388" t="str">
        <f>IF(_xlfn.IFNA(VLOOKUP(P4806,$AG$3:$AH$83,2,FALSE),"")='11.1'!$D$5,TXM!S4806,"")</f>
        <v/>
      </c>
      <c r="U4806" t="str">
        <f>IFERROR(SMALL($T$5:$T$9000,ROWS($T$5:T4806)),"")</f>
        <v/>
      </c>
    </row>
    <row r="4807" spans="1:21" ht="14.4" customHeight="1" x14ac:dyDescent="0.3">
      <c r="A4807" t="s">
        <v>1639</v>
      </c>
      <c r="D4807" s="388">
        <f>ROWS(C$5:C4807)</f>
        <v>4803</v>
      </c>
      <c r="E4807" s="388" t="str">
        <f>IF(_xlfn.IFNA(VLOOKUP(A4807,$AG$3:$AH$83,2,FALSE),"")='11.1'!$D$5,TXM!D4807,"")</f>
        <v/>
      </c>
      <c r="F4807" t="str">
        <f>IFERROR(SMALL($E$5:$E$9000,ROWS($E$5:E4807)),"")</f>
        <v/>
      </c>
      <c r="I4807" s="371" t="s">
        <v>212</v>
      </c>
      <c r="J4807" t="s">
        <v>98</v>
      </c>
      <c r="K4807" s="372">
        <v>88903033</v>
      </c>
      <c r="L4807" s="388">
        <f>ROWS(K$5:K4807)</f>
        <v>4803</v>
      </c>
      <c r="M4807" s="388" t="str">
        <f>IF(_xlfn.IFNA(VLOOKUP(I4807,$AG$3:$AH$83,2,FALSE),"")='11.1'!$D$5,TXM!L4807,"")</f>
        <v/>
      </c>
      <c r="N4807" t="str">
        <f>IFERROR(SMALL($M$5:$M$9000,ROWS($M$5:M4807)),"")</f>
        <v/>
      </c>
      <c r="P4807" t="s">
        <v>1639</v>
      </c>
      <c r="S4807" s="388">
        <f>ROWS(R$5:R4807)</f>
        <v>4803</v>
      </c>
      <c r="T4807" s="388" t="str">
        <f>IF(_xlfn.IFNA(VLOOKUP(P4807,$AG$3:$AH$83,2,FALSE),"")='11.1'!$D$5,TXM!S4807,"")</f>
        <v/>
      </c>
      <c r="U4807" t="str">
        <f>IFERROR(SMALL($T$5:$T$9000,ROWS($T$5:T4807)),"")</f>
        <v/>
      </c>
    </row>
    <row r="4808" spans="1:21" ht="14.4" customHeight="1" x14ac:dyDescent="0.3">
      <c r="A4808" t="s">
        <v>1639</v>
      </c>
      <c r="D4808" s="388">
        <f>ROWS(C$5:C4808)</f>
        <v>4804</v>
      </c>
      <c r="E4808" s="388" t="str">
        <f>IF(_xlfn.IFNA(VLOOKUP(A4808,$AG$3:$AH$83,2,FALSE),"")='11.1'!$D$5,TXM!D4808,"")</f>
        <v/>
      </c>
      <c r="F4808" t="str">
        <f>IFERROR(SMALL($E$5:$E$9000,ROWS($E$5:E4808)),"")</f>
        <v/>
      </c>
      <c r="I4808" s="371" t="s">
        <v>212</v>
      </c>
      <c r="J4808" t="s">
        <v>103</v>
      </c>
      <c r="K4808" s="372">
        <v>82642142</v>
      </c>
      <c r="L4808" s="388">
        <f>ROWS(K$5:K4808)</f>
        <v>4804</v>
      </c>
      <c r="M4808" s="388" t="str">
        <f>IF(_xlfn.IFNA(VLOOKUP(I4808,$AG$3:$AH$83,2,FALSE),"")='11.1'!$D$5,TXM!L4808,"")</f>
        <v/>
      </c>
      <c r="N4808" t="str">
        <f>IFERROR(SMALL($M$5:$M$9000,ROWS($M$5:M4808)),"")</f>
        <v/>
      </c>
      <c r="P4808" t="s">
        <v>1639</v>
      </c>
      <c r="S4808" s="388">
        <f>ROWS(R$5:R4808)</f>
        <v>4804</v>
      </c>
      <c r="T4808" s="388" t="str">
        <f>IF(_xlfn.IFNA(VLOOKUP(P4808,$AG$3:$AH$83,2,FALSE),"")='11.1'!$D$5,TXM!S4808,"")</f>
        <v/>
      </c>
      <c r="U4808" t="str">
        <f>IFERROR(SMALL($T$5:$T$9000,ROWS($T$5:T4808)),"")</f>
        <v/>
      </c>
    </row>
    <row r="4809" spans="1:21" ht="14.4" customHeight="1" x14ac:dyDescent="0.3">
      <c r="A4809" t="s">
        <v>1639</v>
      </c>
      <c r="D4809" s="388">
        <f>ROWS(C$5:C4809)</f>
        <v>4805</v>
      </c>
      <c r="E4809" s="388" t="str">
        <f>IF(_xlfn.IFNA(VLOOKUP(A4809,$AG$3:$AH$83,2,FALSE),"")='11.1'!$D$5,TXM!D4809,"")</f>
        <v/>
      </c>
      <c r="F4809" t="str">
        <f>IFERROR(SMALL($E$5:$E$9000,ROWS($E$5:E4809)),"")</f>
        <v/>
      </c>
      <c r="I4809" s="371" t="s">
        <v>212</v>
      </c>
      <c r="J4809" t="s">
        <v>1000</v>
      </c>
      <c r="K4809" s="372">
        <v>63330027</v>
      </c>
      <c r="L4809" s="388">
        <f>ROWS(K$5:K4809)</f>
        <v>4805</v>
      </c>
      <c r="M4809" s="388" t="str">
        <f>IF(_xlfn.IFNA(VLOOKUP(I4809,$AG$3:$AH$83,2,FALSE),"")='11.1'!$D$5,TXM!L4809,"")</f>
        <v/>
      </c>
      <c r="N4809" t="str">
        <f>IFERROR(SMALL($M$5:$M$9000,ROWS($M$5:M4809)),"")</f>
        <v/>
      </c>
      <c r="P4809" t="s">
        <v>1639</v>
      </c>
      <c r="S4809" s="388">
        <f>ROWS(R$5:R4809)</f>
        <v>4805</v>
      </c>
      <c r="T4809" s="388" t="str">
        <f>IF(_xlfn.IFNA(VLOOKUP(P4809,$AG$3:$AH$83,2,FALSE),"")='11.1'!$D$5,TXM!S4809,"")</f>
        <v/>
      </c>
      <c r="U4809" t="str">
        <f>IFERROR(SMALL($T$5:$T$9000,ROWS($T$5:T4809)),"")</f>
        <v/>
      </c>
    </row>
    <row r="4810" spans="1:21" ht="14.4" customHeight="1" x14ac:dyDescent="0.3">
      <c r="A4810" t="s">
        <v>1639</v>
      </c>
      <c r="D4810" s="388">
        <f>ROWS(C$5:C4810)</f>
        <v>4806</v>
      </c>
      <c r="E4810" s="388" t="str">
        <f>IF(_xlfn.IFNA(VLOOKUP(A4810,$AG$3:$AH$83,2,FALSE),"")='11.1'!$D$5,TXM!D4810,"")</f>
        <v/>
      </c>
      <c r="F4810" t="str">
        <f>IFERROR(SMALL($E$5:$E$9000,ROWS($E$5:E4810)),"")</f>
        <v/>
      </c>
      <c r="I4810" s="371" t="s">
        <v>212</v>
      </c>
      <c r="J4810" t="s">
        <v>785</v>
      </c>
      <c r="K4810" s="372">
        <v>61885108</v>
      </c>
      <c r="L4810" s="388">
        <f>ROWS(K$5:K4810)</f>
        <v>4806</v>
      </c>
      <c r="M4810" s="388" t="str">
        <f>IF(_xlfn.IFNA(VLOOKUP(I4810,$AG$3:$AH$83,2,FALSE),"")='11.1'!$D$5,TXM!L4810,"")</f>
        <v/>
      </c>
      <c r="N4810" t="str">
        <f>IFERROR(SMALL($M$5:$M$9000,ROWS($M$5:M4810)),"")</f>
        <v/>
      </c>
      <c r="P4810" t="s">
        <v>1639</v>
      </c>
      <c r="S4810" s="388">
        <f>ROWS(R$5:R4810)</f>
        <v>4806</v>
      </c>
      <c r="T4810" s="388" t="str">
        <f>IF(_xlfn.IFNA(VLOOKUP(P4810,$AG$3:$AH$83,2,FALSE),"")='11.1'!$D$5,TXM!S4810,"")</f>
        <v/>
      </c>
      <c r="U4810" t="str">
        <f>IFERROR(SMALL($T$5:$T$9000,ROWS($T$5:T4810)),"")</f>
        <v/>
      </c>
    </row>
    <row r="4811" spans="1:21" ht="14.4" customHeight="1" x14ac:dyDescent="0.3">
      <c r="A4811" t="s">
        <v>1639</v>
      </c>
      <c r="D4811" s="388">
        <f>ROWS(C$5:C4811)</f>
        <v>4807</v>
      </c>
      <c r="E4811" s="388" t="str">
        <f>IF(_xlfn.IFNA(VLOOKUP(A4811,$AG$3:$AH$83,2,FALSE),"")='11.1'!$D$5,TXM!D4811,"")</f>
        <v/>
      </c>
      <c r="F4811" t="str">
        <f>IFERROR(SMALL($E$5:$E$9000,ROWS($E$5:E4811)),"")</f>
        <v/>
      </c>
      <c r="I4811" s="371" t="s">
        <v>212</v>
      </c>
      <c r="J4811" t="s">
        <v>791</v>
      </c>
      <c r="K4811" s="372">
        <v>61634434</v>
      </c>
      <c r="L4811" s="388">
        <f>ROWS(K$5:K4811)</f>
        <v>4807</v>
      </c>
      <c r="M4811" s="388" t="str">
        <f>IF(_xlfn.IFNA(VLOOKUP(I4811,$AG$3:$AH$83,2,FALSE),"")='11.1'!$D$5,TXM!L4811,"")</f>
        <v/>
      </c>
      <c r="N4811" t="str">
        <f>IFERROR(SMALL($M$5:$M$9000,ROWS($M$5:M4811)),"")</f>
        <v/>
      </c>
      <c r="P4811" t="s">
        <v>1639</v>
      </c>
      <c r="S4811" s="388">
        <f>ROWS(R$5:R4811)</f>
        <v>4807</v>
      </c>
      <c r="T4811" s="388" t="str">
        <f>IF(_xlfn.IFNA(VLOOKUP(P4811,$AG$3:$AH$83,2,FALSE),"")='11.1'!$D$5,TXM!S4811,"")</f>
        <v/>
      </c>
      <c r="U4811" t="str">
        <f>IFERROR(SMALL($T$5:$T$9000,ROWS($T$5:T4811)),"")</f>
        <v/>
      </c>
    </row>
    <row r="4812" spans="1:21" ht="14.4" customHeight="1" x14ac:dyDescent="0.3">
      <c r="A4812" t="s">
        <v>1639</v>
      </c>
      <c r="D4812" s="388">
        <f>ROWS(C$5:C4812)</f>
        <v>4808</v>
      </c>
      <c r="E4812" s="388" t="str">
        <f>IF(_xlfn.IFNA(VLOOKUP(A4812,$AG$3:$AH$83,2,FALSE),"")='11.1'!$D$5,TXM!D4812,"")</f>
        <v/>
      </c>
      <c r="F4812" t="str">
        <f>IFERROR(SMALL($E$5:$E$9000,ROWS($E$5:E4812)),"")</f>
        <v/>
      </c>
      <c r="I4812" s="371" t="s">
        <v>212</v>
      </c>
      <c r="J4812" t="s">
        <v>91</v>
      </c>
      <c r="K4812" s="372">
        <v>61044919</v>
      </c>
      <c r="L4812" s="388">
        <f>ROWS(K$5:K4812)</f>
        <v>4808</v>
      </c>
      <c r="M4812" s="388" t="str">
        <f>IF(_xlfn.IFNA(VLOOKUP(I4812,$AG$3:$AH$83,2,FALSE),"")='11.1'!$D$5,TXM!L4812,"")</f>
        <v/>
      </c>
      <c r="N4812" t="str">
        <f>IFERROR(SMALL($M$5:$M$9000,ROWS($M$5:M4812)),"")</f>
        <v/>
      </c>
      <c r="P4812" t="s">
        <v>1639</v>
      </c>
      <c r="S4812" s="388">
        <f>ROWS(R$5:R4812)</f>
        <v>4808</v>
      </c>
      <c r="T4812" s="388" t="str">
        <f>IF(_xlfn.IFNA(VLOOKUP(P4812,$AG$3:$AH$83,2,FALSE),"")='11.1'!$D$5,TXM!S4812,"")</f>
        <v/>
      </c>
      <c r="U4812" t="str">
        <f>IFERROR(SMALL($T$5:$T$9000,ROWS($T$5:T4812)),"")</f>
        <v/>
      </c>
    </row>
    <row r="4813" spans="1:21" ht="14.4" customHeight="1" x14ac:dyDescent="0.3">
      <c r="A4813" t="s">
        <v>1639</v>
      </c>
      <c r="D4813" s="388">
        <f>ROWS(C$5:C4813)</f>
        <v>4809</v>
      </c>
      <c r="E4813" s="388" t="str">
        <f>IF(_xlfn.IFNA(VLOOKUP(A4813,$AG$3:$AH$83,2,FALSE),"")='11.1'!$D$5,TXM!D4813,"")</f>
        <v/>
      </c>
      <c r="F4813" t="str">
        <f>IFERROR(SMALL($E$5:$E$9000,ROWS($E$5:E4813)),"")</f>
        <v/>
      </c>
      <c r="I4813" s="371" t="s">
        <v>212</v>
      </c>
      <c r="J4813" t="s">
        <v>108</v>
      </c>
      <c r="K4813" s="372">
        <v>54465374</v>
      </c>
      <c r="L4813" s="388">
        <f>ROWS(K$5:K4813)</f>
        <v>4809</v>
      </c>
      <c r="M4813" s="388" t="str">
        <f>IF(_xlfn.IFNA(VLOOKUP(I4813,$AG$3:$AH$83,2,FALSE),"")='11.1'!$D$5,TXM!L4813,"")</f>
        <v/>
      </c>
      <c r="N4813" t="str">
        <f>IFERROR(SMALL($M$5:$M$9000,ROWS($M$5:M4813)),"")</f>
        <v/>
      </c>
      <c r="P4813" t="s">
        <v>1639</v>
      </c>
      <c r="S4813" s="388">
        <f>ROWS(R$5:R4813)</f>
        <v>4809</v>
      </c>
      <c r="T4813" s="388" t="str">
        <f>IF(_xlfn.IFNA(VLOOKUP(P4813,$AG$3:$AH$83,2,FALSE),"")='11.1'!$D$5,TXM!S4813,"")</f>
        <v/>
      </c>
      <c r="U4813" t="str">
        <f>IFERROR(SMALL($T$5:$T$9000,ROWS($T$5:T4813)),"")</f>
        <v/>
      </c>
    </row>
    <row r="4814" spans="1:21" ht="14.4" customHeight="1" x14ac:dyDescent="0.3">
      <c r="A4814" t="s">
        <v>1639</v>
      </c>
      <c r="D4814" s="388">
        <f>ROWS(C$5:C4814)</f>
        <v>4810</v>
      </c>
      <c r="E4814" s="388" t="str">
        <f>IF(_xlfn.IFNA(VLOOKUP(A4814,$AG$3:$AH$83,2,FALSE),"")='11.1'!$D$5,TXM!D4814,"")</f>
        <v/>
      </c>
      <c r="F4814" t="str">
        <f>IFERROR(SMALL($E$5:$E$9000,ROWS($E$5:E4814)),"")</f>
        <v/>
      </c>
      <c r="I4814" s="371" t="s">
        <v>212</v>
      </c>
      <c r="J4814" t="s">
        <v>841</v>
      </c>
      <c r="K4814" s="372">
        <v>37660026</v>
      </c>
      <c r="L4814" s="388">
        <f>ROWS(K$5:K4814)</f>
        <v>4810</v>
      </c>
      <c r="M4814" s="388" t="str">
        <f>IF(_xlfn.IFNA(VLOOKUP(I4814,$AG$3:$AH$83,2,FALSE),"")='11.1'!$D$5,TXM!L4814,"")</f>
        <v/>
      </c>
      <c r="N4814" t="str">
        <f>IFERROR(SMALL($M$5:$M$9000,ROWS($M$5:M4814)),"")</f>
        <v/>
      </c>
      <c r="P4814" t="s">
        <v>1639</v>
      </c>
      <c r="S4814" s="388">
        <f>ROWS(R$5:R4814)</f>
        <v>4810</v>
      </c>
      <c r="T4814" s="388" t="str">
        <f>IF(_xlfn.IFNA(VLOOKUP(P4814,$AG$3:$AH$83,2,FALSE),"")='11.1'!$D$5,TXM!S4814,"")</f>
        <v/>
      </c>
      <c r="U4814" t="str">
        <f>IFERROR(SMALL($T$5:$T$9000,ROWS($T$5:T4814)),"")</f>
        <v/>
      </c>
    </row>
    <row r="4815" spans="1:21" ht="14.4" customHeight="1" x14ac:dyDescent="0.3">
      <c r="A4815" t="s">
        <v>1639</v>
      </c>
      <c r="D4815" s="388">
        <f>ROWS(C$5:C4815)</f>
        <v>4811</v>
      </c>
      <c r="E4815" s="388" t="str">
        <f>IF(_xlfn.IFNA(VLOOKUP(A4815,$AG$3:$AH$83,2,FALSE),"")='11.1'!$D$5,TXM!D4815,"")</f>
        <v/>
      </c>
      <c r="F4815" t="str">
        <f>IFERROR(SMALL($E$5:$E$9000,ROWS($E$5:E4815)),"")</f>
        <v/>
      </c>
      <c r="I4815" s="371" t="s">
        <v>212</v>
      </c>
      <c r="J4815" t="s">
        <v>789</v>
      </c>
      <c r="K4815" s="372">
        <v>34036697</v>
      </c>
      <c r="L4815" s="388">
        <f>ROWS(K$5:K4815)</f>
        <v>4811</v>
      </c>
      <c r="M4815" s="388" t="str">
        <f>IF(_xlfn.IFNA(VLOOKUP(I4815,$AG$3:$AH$83,2,FALSE),"")='11.1'!$D$5,TXM!L4815,"")</f>
        <v/>
      </c>
      <c r="N4815" t="str">
        <f>IFERROR(SMALL($M$5:$M$9000,ROWS($M$5:M4815)),"")</f>
        <v/>
      </c>
      <c r="P4815" t="s">
        <v>1639</v>
      </c>
      <c r="S4815" s="388">
        <f>ROWS(R$5:R4815)</f>
        <v>4811</v>
      </c>
      <c r="T4815" s="388" t="str">
        <f>IF(_xlfn.IFNA(VLOOKUP(P4815,$AG$3:$AH$83,2,FALSE),"")='11.1'!$D$5,TXM!S4815,"")</f>
        <v/>
      </c>
      <c r="U4815" t="str">
        <f>IFERROR(SMALL($T$5:$T$9000,ROWS($T$5:T4815)),"")</f>
        <v/>
      </c>
    </row>
    <row r="4816" spans="1:21" ht="14.4" customHeight="1" x14ac:dyDescent="0.3">
      <c r="A4816" t="s">
        <v>1639</v>
      </c>
      <c r="D4816" s="388">
        <f>ROWS(C$5:C4816)</f>
        <v>4812</v>
      </c>
      <c r="E4816" s="388" t="str">
        <f>IF(_xlfn.IFNA(VLOOKUP(A4816,$AG$3:$AH$83,2,FALSE),"")='11.1'!$D$5,TXM!D4816,"")</f>
        <v/>
      </c>
      <c r="F4816" t="str">
        <f>IFERROR(SMALL($E$5:$E$9000,ROWS($E$5:E4816)),"")</f>
        <v/>
      </c>
      <c r="I4816" s="371" t="s">
        <v>212</v>
      </c>
      <c r="J4816" t="s">
        <v>1285</v>
      </c>
      <c r="K4816" s="372">
        <v>22277926</v>
      </c>
      <c r="L4816" s="388">
        <f>ROWS(K$5:K4816)</f>
        <v>4812</v>
      </c>
      <c r="M4816" s="388" t="str">
        <f>IF(_xlfn.IFNA(VLOOKUP(I4816,$AG$3:$AH$83,2,FALSE),"")='11.1'!$D$5,TXM!L4816,"")</f>
        <v/>
      </c>
      <c r="N4816" t="str">
        <f>IFERROR(SMALL($M$5:$M$9000,ROWS($M$5:M4816)),"")</f>
        <v/>
      </c>
      <c r="P4816" t="s">
        <v>1639</v>
      </c>
      <c r="S4816" s="388">
        <f>ROWS(R$5:R4816)</f>
        <v>4812</v>
      </c>
      <c r="T4816" s="388" t="str">
        <f>IF(_xlfn.IFNA(VLOOKUP(P4816,$AG$3:$AH$83,2,FALSE),"")='11.1'!$D$5,TXM!S4816,"")</f>
        <v/>
      </c>
      <c r="U4816" t="str">
        <f>IFERROR(SMALL($T$5:$T$9000,ROWS($T$5:T4816)),"")</f>
        <v/>
      </c>
    </row>
    <row r="4817" spans="1:21" ht="14.4" customHeight="1" x14ac:dyDescent="0.3">
      <c r="A4817" t="s">
        <v>1639</v>
      </c>
      <c r="D4817" s="388">
        <f>ROWS(C$5:C4817)</f>
        <v>4813</v>
      </c>
      <c r="E4817" s="388" t="str">
        <f>IF(_xlfn.IFNA(VLOOKUP(A4817,$AG$3:$AH$83,2,FALSE),"")='11.1'!$D$5,TXM!D4817,"")</f>
        <v/>
      </c>
      <c r="F4817" t="str">
        <f>IFERROR(SMALL($E$5:$E$9000,ROWS($E$5:E4817)),"")</f>
        <v/>
      </c>
      <c r="I4817" s="371" t="s">
        <v>212</v>
      </c>
      <c r="J4817" t="s">
        <v>787</v>
      </c>
      <c r="K4817" s="372">
        <v>17289935</v>
      </c>
      <c r="L4817" s="388">
        <f>ROWS(K$5:K4817)</f>
        <v>4813</v>
      </c>
      <c r="M4817" s="388" t="str">
        <f>IF(_xlfn.IFNA(VLOOKUP(I4817,$AG$3:$AH$83,2,FALSE),"")='11.1'!$D$5,TXM!L4817,"")</f>
        <v/>
      </c>
      <c r="N4817" t="str">
        <f>IFERROR(SMALL($M$5:$M$9000,ROWS($M$5:M4817)),"")</f>
        <v/>
      </c>
      <c r="P4817" t="s">
        <v>1639</v>
      </c>
      <c r="S4817" s="388">
        <f>ROWS(R$5:R4817)</f>
        <v>4813</v>
      </c>
      <c r="T4817" s="388" t="str">
        <f>IF(_xlfn.IFNA(VLOOKUP(P4817,$AG$3:$AH$83,2,FALSE),"")='11.1'!$D$5,TXM!S4817,"")</f>
        <v/>
      </c>
      <c r="U4817" t="str">
        <f>IFERROR(SMALL($T$5:$T$9000,ROWS($T$5:T4817)),"")</f>
        <v/>
      </c>
    </row>
    <row r="4818" spans="1:21" ht="14.4" customHeight="1" x14ac:dyDescent="0.3">
      <c r="A4818" t="s">
        <v>1639</v>
      </c>
      <c r="D4818" s="388">
        <f>ROWS(C$5:C4818)</f>
        <v>4814</v>
      </c>
      <c r="E4818" s="388" t="str">
        <f>IF(_xlfn.IFNA(VLOOKUP(A4818,$AG$3:$AH$83,2,FALSE),"")='11.1'!$D$5,TXM!D4818,"")</f>
        <v/>
      </c>
      <c r="F4818" t="str">
        <f>IFERROR(SMALL($E$5:$E$9000,ROWS($E$5:E4818)),"")</f>
        <v/>
      </c>
      <c r="I4818" s="371" t="s">
        <v>212</v>
      </c>
      <c r="J4818" t="s">
        <v>849</v>
      </c>
      <c r="K4818" s="372">
        <v>13583038</v>
      </c>
      <c r="L4818" s="388">
        <f>ROWS(K$5:K4818)</f>
        <v>4814</v>
      </c>
      <c r="M4818" s="388" t="str">
        <f>IF(_xlfn.IFNA(VLOOKUP(I4818,$AG$3:$AH$83,2,FALSE),"")='11.1'!$D$5,TXM!L4818,"")</f>
        <v/>
      </c>
      <c r="N4818" t="str">
        <f>IFERROR(SMALL($M$5:$M$9000,ROWS($M$5:M4818)),"")</f>
        <v/>
      </c>
      <c r="P4818" t="s">
        <v>1639</v>
      </c>
      <c r="S4818" s="388">
        <f>ROWS(R$5:R4818)</f>
        <v>4814</v>
      </c>
      <c r="T4818" s="388" t="str">
        <f>IF(_xlfn.IFNA(VLOOKUP(P4818,$AG$3:$AH$83,2,FALSE),"")='11.1'!$D$5,TXM!S4818,"")</f>
        <v/>
      </c>
      <c r="U4818" t="str">
        <f>IFERROR(SMALL($T$5:$T$9000,ROWS($T$5:T4818)),"")</f>
        <v/>
      </c>
    </row>
    <row r="4819" spans="1:21" ht="14.4" customHeight="1" x14ac:dyDescent="0.3">
      <c r="A4819" t="s">
        <v>1639</v>
      </c>
      <c r="D4819" s="388">
        <f>ROWS(C$5:C4819)</f>
        <v>4815</v>
      </c>
      <c r="E4819" s="388" t="str">
        <f>IF(_xlfn.IFNA(VLOOKUP(A4819,$AG$3:$AH$83,2,FALSE),"")='11.1'!$D$5,TXM!D4819,"")</f>
        <v/>
      </c>
      <c r="F4819" t="str">
        <f>IFERROR(SMALL($E$5:$E$9000,ROWS($E$5:E4819)),"")</f>
        <v/>
      </c>
      <c r="I4819" s="371" t="s">
        <v>212</v>
      </c>
      <c r="J4819" t="s">
        <v>823</v>
      </c>
      <c r="K4819" s="372">
        <v>13463926</v>
      </c>
      <c r="L4819" s="388">
        <f>ROWS(K$5:K4819)</f>
        <v>4815</v>
      </c>
      <c r="M4819" s="388" t="str">
        <f>IF(_xlfn.IFNA(VLOOKUP(I4819,$AG$3:$AH$83,2,FALSE),"")='11.1'!$D$5,TXM!L4819,"")</f>
        <v/>
      </c>
      <c r="N4819" t="str">
        <f>IFERROR(SMALL($M$5:$M$9000,ROWS($M$5:M4819)),"")</f>
        <v/>
      </c>
      <c r="P4819" t="s">
        <v>1639</v>
      </c>
      <c r="S4819" s="388">
        <f>ROWS(R$5:R4819)</f>
        <v>4815</v>
      </c>
      <c r="T4819" s="388" t="str">
        <f>IF(_xlfn.IFNA(VLOOKUP(P4819,$AG$3:$AH$83,2,FALSE),"")='11.1'!$D$5,TXM!S4819,"")</f>
        <v/>
      </c>
      <c r="U4819" t="str">
        <f>IFERROR(SMALL($T$5:$T$9000,ROWS($T$5:T4819)),"")</f>
        <v/>
      </c>
    </row>
    <row r="4820" spans="1:21" ht="14.4" customHeight="1" x14ac:dyDescent="0.3">
      <c r="A4820" t="s">
        <v>1639</v>
      </c>
      <c r="D4820" s="388">
        <f>ROWS(C$5:C4820)</f>
        <v>4816</v>
      </c>
      <c r="E4820" s="388" t="str">
        <f>IF(_xlfn.IFNA(VLOOKUP(A4820,$AG$3:$AH$83,2,FALSE),"")='11.1'!$D$5,TXM!D4820,"")</f>
        <v/>
      </c>
      <c r="F4820" t="str">
        <f>IFERROR(SMALL($E$5:$E$9000,ROWS($E$5:E4820)),"")</f>
        <v/>
      </c>
      <c r="I4820" s="371" t="s">
        <v>212</v>
      </c>
      <c r="J4820" t="s">
        <v>171</v>
      </c>
      <c r="K4820" s="372">
        <v>10788061</v>
      </c>
      <c r="L4820" s="388">
        <f>ROWS(K$5:K4820)</f>
        <v>4816</v>
      </c>
      <c r="M4820" s="388" t="str">
        <f>IF(_xlfn.IFNA(VLOOKUP(I4820,$AG$3:$AH$83,2,FALSE),"")='11.1'!$D$5,TXM!L4820,"")</f>
        <v/>
      </c>
      <c r="N4820" t="str">
        <f>IFERROR(SMALL($M$5:$M$9000,ROWS($M$5:M4820)),"")</f>
        <v/>
      </c>
      <c r="P4820" t="s">
        <v>1639</v>
      </c>
      <c r="S4820" s="388">
        <f>ROWS(R$5:R4820)</f>
        <v>4816</v>
      </c>
      <c r="T4820" s="388" t="str">
        <f>IF(_xlfn.IFNA(VLOOKUP(P4820,$AG$3:$AH$83,2,FALSE),"")='11.1'!$D$5,TXM!S4820,"")</f>
        <v/>
      </c>
      <c r="U4820" t="str">
        <f>IFERROR(SMALL($T$5:$T$9000,ROWS($T$5:T4820)),"")</f>
        <v/>
      </c>
    </row>
    <row r="4821" spans="1:21" ht="14.4" customHeight="1" x14ac:dyDescent="0.3">
      <c r="A4821" t="s">
        <v>1639</v>
      </c>
      <c r="D4821" s="388">
        <f>ROWS(C$5:C4821)</f>
        <v>4817</v>
      </c>
      <c r="E4821" s="388" t="str">
        <f>IF(_xlfn.IFNA(VLOOKUP(A4821,$AG$3:$AH$83,2,FALSE),"")='11.1'!$D$5,TXM!D4821,"")</f>
        <v/>
      </c>
      <c r="F4821" t="str">
        <f>IFERROR(SMALL($E$5:$E$9000,ROWS($E$5:E4821)),"")</f>
        <v/>
      </c>
      <c r="I4821" s="371" t="s">
        <v>212</v>
      </c>
      <c r="J4821" t="s">
        <v>773</v>
      </c>
      <c r="K4821" s="372">
        <v>9026404</v>
      </c>
      <c r="L4821" s="388">
        <f>ROWS(K$5:K4821)</f>
        <v>4817</v>
      </c>
      <c r="M4821" s="388" t="str">
        <f>IF(_xlfn.IFNA(VLOOKUP(I4821,$AG$3:$AH$83,2,FALSE),"")='11.1'!$D$5,TXM!L4821,"")</f>
        <v/>
      </c>
      <c r="N4821" t="str">
        <f>IFERROR(SMALL($M$5:$M$9000,ROWS($M$5:M4821)),"")</f>
        <v/>
      </c>
      <c r="P4821" t="s">
        <v>1639</v>
      </c>
      <c r="S4821" s="388">
        <f>ROWS(R$5:R4821)</f>
        <v>4817</v>
      </c>
      <c r="T4821" s="388" t="str">
        <f>IF(_xlfn.IFNA(VLOOKUP(P4821,$AG$3:$AH$83,2,FALSE),"")='11.1'!$D$5,TXM!S4821,"")</f>
        <v/>
      </c>
      <c r="U4821" t="str">
        <f>IFERROR(SMALL($T$5:$T$9000,ROWS($T$5:T4821)),"")</f>
        <v/>
      </c>
    </row>
    <row r="4822" spans="1:21" ht="14.4" customHeight="1" x14ac:dyDescent="0.3">
      <c r="A4822" t="s">
        <v>1639</v>
      </c>
      <c r="D4822" s="388">
        <f>ROWS(C$5:C4822)</f>
        <v>4818</v>
      </c>
      <c r="E4822" s="388" t="str">
        <f>IF(_xlfn.IFNA(VLOOKUP(A4822,$AG$3:$AH$83,2,FALSE),"")='11.1'!$D$5,TXM!D4822,"")</f>
        <v/>
      </c>
      <c r="F4822" t="str">
        <f>IFERROR(SMALL($E$5:$E$9000,ROWS($E$5:E4822)),"")</f>
        <v/>
      </c>
      <c r="I4822" s="371" t="s">
        <v>212</v>
      </c>
      <c r="J4822" t="s">
        <v>96</v>
      </c>
      <c r="K4822" s="372">
        <v>5181065</v>
      </c>
      <c r="L4822" s="388">
        <f>ROWS(K$5:K4822)</f>
        <v>4818</v>
      </c>
      <c r="M4822" s="388" t="str">
        <f>IF(_xlfn.IFNA(VLOOKUP(I4822,$AG$3:$AH$83,2,FALSE),"")='11.1'!$D$5,TXM!L4822,"")</f>
        <v/>
      </c>
      <c r="N4822" t="str">
        <f>IFERROR(SMALL($M$5:$M$9000,ROWS($M$5:M4822)),"")</f>
        <v/>
      </c>
      <c r="P4822" t="s">
        <v>1639</v>
      </c>
      <c r="S4822" s="388">
        <f>ROWS(R$5:R4822)</f>
        <v>4818</v>
      </c>
      <c r="T4822" s="388" t="str">
        <f>IF(_xlfn.IFNA(VLOOKUP(P4822,$AG$3:$AH$83,2,FALSE),"")='11.1'!$D$5,TXM!S4822,"")</f>
        <v/>
      </c>
      <c r="U4822" t="str">
        <f>IFERROR(SMALL($T$5:$T$9000,ROWS($T$5:T4822)),"")</f>
        <v/>
      </c>
    </row>
    <row r="4823" spans="1:21" ht="14.4" customHeight="1" x14ac:dyDescent="0.3">
      <c r="A4823" t="s">
        <v>1639</v>
      </c>
      <c r="D4823" s="388">
        <f>ROWS(C$5:C4823)</f>
        <v>4819</v>
      </c>
      <c r="E4823" s="388" t="str">
        <f>IF(_xlfn.IFNA(VLOOKUP(A4823,$AG$3:$AH$83,2,FALSE),"")='11.1'!$D$5,TXM!D4823,"")</f>
        <v/>
      </c>
      <c r="F4823" t="str">
        <f>IFERROR(SMALL($E$5:$E$9000,ROWS($E$5:E4823)),"")</f>
        <v/>
      </c>
      <c r="I4823" s="371" t="s">
        <v>212</v>
      </c>
      <c r="J4823" t="s">
        <v>1434</v>
      </c>
      <c r="K4823" s="372">
        <v>4632376</v>
      </c>
      <c r="L4823" s="388">
        <f>ROWS(K$5:K4823)</f>
        <v>4819</v>
      </c>
      <c r="M4823" s="388" t="str">
        <f>IF(_xlfn.IFNA(VLOOKUP(I4823,$AG$3:$AH$83,2,FALSE),"")='11.1'!$D$5,TXM!L4823,"")</f>
        <v/>
      </c>
      <c r="N4823" t="str">
        <f>IFERROR(SMALL($M$5:$M$9000,ROWS($M$5:M4823)),"")</f>
        <v/>
      </c>
      <c r="P4823" t="s">
        <v>1639</v>
      </c>
      <c r="S4823" s="388">
        <f>ROWS(R$5:R4823)</f>
        <v>4819</v>
      </c>
      <c r="T4823" s="388" t="str">
        <f>IF(_xlfn.IFNA(VLOOKUP(P4823,$AG$3:$AH$83,2,FALSE),"")='11.1'!$D$5,TXM!S4823,"")</f>
        <v/>
      </c>
      <c r="U4823" t="str">
        <f>IFERROR(SMALL($T$5:$T$9000,ROWS($T$5:T4823)),"")</f>
        <v/>
      </c>
    </row>
    <row r="4824" spans="1:21" ht="14.4" customHeight="1" x14ac:dyDescent="0.3">
      <c r="A4824" t="s">
        <v>1639</v>
      </c>
      <c r="D4824" s="388">
        <f>ROWS(C$5:C4824)</f>
        <v>4820</v>
      </c>
      <c r="E4824" s="388" t="str">
        <f>IF(_xlfn.IFNA(VLOOKUP(A4824,$AG$3:$AH$83,2,FALSE),"")='11.1'!$D$5,TXM!D4824,"")</f>
        <v/>
      </c>
      <c r="F4824" t="str">
        <f>IFERROR(SMALL($E$5:$E$9000,ROWS($E$5:E4824)),"")</f>
        <v/>
      </c>
      <c r="I4824" s="371" t="s">
        <v>212</v>
      </c>
      <c r="J4824" t="s">
        <v>825</v>
      </c>
      <c r="K4824" s="372">
        <v>3340530</v>
      </c>
      <c r="L4824" s="388">
        <f>ROWS(K$5:K4824)</f>
        <v>4820</v>
      </c>
      <c r="M4824" s="388" t="str">
        <f>IF(_xlfn.IFNA(VLOOKUP(I4824,$AG$3:$AH$83,2,FALSE),"")='11.1'!$D$5,TXM!L4824,"")</f>
        <v/>
      </c>
      <c r="N4824" t="str">
        <f>IFERROR(SMALL($M$5:$M$9000,ROWS($M$5:M4824)),"")</f>
        <v/>
      </c>
      <c r="P4824" t="s">
        <v>1639</v>
      </c>
      <c r="S4824" s="388">
        <f>ROWS(R$5:R4824)</f>
        <v>4820</v>
      </c>
      <c r="T4824" s="388" t="str">
        <f>IF(_xlfn.IFNA(VLOOKUP(P4824,$AG$3:$AH$83,2,FALSE),"")='11.1'!$D$5,TXM!S4824,"")</f>
        <v/>
      </c>
      <c r="U4824" t="str">
        <f>IFERROR(SMALL($T$5:$T$9000,ROWS($T$5:T4824)),"")</f>
        <v/>
      </c>
    </row>
    <row r="4825" spans="1:21" ht="14.4" customHeight="1" x14ac:dyDescent="0.3">
      <c r="A4825" t="s">
        <v>1639</v>
      </c>
      <c r="D4825" s="388">
        <f>ROWS(C$5:C4825)</f>
        <v>4821</v>
      </c>
      <c r="E4825" s="388" t="str">
        <f>IF(_xlfn.IFNA(VLOOKUP(A4825,$AG$3:$AH$83,2,FALSE),"")='11.1'!$D$5,TXM!D4825,"")</f>
        <v/>
      </c>
      <c r="F4825" t="str">
        <f>IFERROR(SMALL($E$5:$E$9000,ROWS($E$5:E4825)),"")</f>
        <v/>
      </c>
      <c r="I4825" s="371" t="s">
        <v>212</v>
      </c>
      <c r="J4825" t="s">
        <v>863</v>
      </c>
      <c r="K4825" s="372">
        <v>3285282</v>
      </c>
      <c r="L4825" s="388">
        <f>ROWS(K$5:K4825)</f>
        <v>4821</v>
      </c>
      <c r="M4825" s="388" t="str">
        <f>IF(_xlfn.IFNA(VLOOKUP(I4825,$AG$3:$AH$83,2,FALSE),"")='11.1'!$D$5,TXM!L4825,"")</f>
        <v/>
      </c>
      <c r="N4825" t="str">
        <f>IFERROR(SMALL($M$5:$M$9000,ROWS($M$5:M4825)),"")</f>
        <v/>
      </c>
      <c r="P4825" t="s">
        <v>1639</v>
      </c>
      <c r="S4825" s="388">
        <f>ROWS(R$5:R4825)</f>
        <v>4821</v>
      </c>
      <c r="T4825" s="388" t="str">
        <f>IF(_xlfn.IFNA(VLOOKUP(P4825,$AG$3:$AH$83,2,FALSE),"")='11.1'!$D$5,TXM!S4825,"")</f>
        <v/>
      </c>
      <c r="U4825" t="str">
        <f>IFERROR(SMALL($T$5:$T$9000,ROWS($T$5:T4825)),"")</f>
        <v/>
      </c>
    </row>
    <row r="4826" spans="1:21" ht="14.4" customHeight="1" x14ac:dyDescent="0.3">
      <c r="A4826" t="s">
        <v>1639</v>
      </c>
      <c r="D4826" s="388">
        <f>ROWS(C$5:C4826)</f>
        <v>4822</v>
      </c>
      <c r="E4826" s="388" t="str">
        <f>IF(_xlfn.IFNA(VLOOKUP(A4826,$AG$3:$AH$83,2,FALSE),"")='11.1'!$D$5,TXM!D4826,"")</f>
        <v/>
      </c>
      <c r="F4826" t="str">
        <f>IFERROR(SMALL($E$5:$E$9000,ROWS($E$5:E4826)),"")</f>
        <v/>
      </c>
      <c r="I4826" s="371" t="s">
        <v>212</v>
      </c>
      <c r="J4826" t="s">
        <v>793</v>
      </c>
      <c r="K4826" s="372">
        <v>3232334</v>
      </c>
      <c r="L4826" s="388">
        <f>ROWS(K$5:K4826)</f>
        <v>4822</v>
      </c>
      <c r="M4826" s="388" t="str">
        <f>IF(_xlfn.IFNA(VLOOKUP(I4826,$AG$3:$AH$83,2,FALSE),"")='11.1'!$D$5,TXM!L4826,"")</f>
        <v/>
      </c>
      <c r="N4826" t="str">
        <f>IFERROR(SMALL($M$5:$M$9000,ROWS($M$5:M4826)),"")</f>
        <v/>
      </c>
      <c r="P4826" t="s">
        <v>1639</v>
      </c>
      <c r="S4826" s="388">
        <f>ROWS(R$5:R4826)</f>
        <v>4822</v>
      </c>
      <c r="T4826" s="388" t="str">
        <f>IF(_xlfn.IFNA(VLOOKUP(P4826,$AG$3:$AH$83,2,FALSE),"")='11.1'!$D$5,TXM!S4826,"")</f>
        <v/>
      </c>
      <c r="U4826" t="str">
        <f>IFERROR(SMALL($T$5:$T$9000,ROWS($T$5:T4826)),"")</f>
        <v/>
      </c>
    </row>
    <row r="4827" spans="1:21" ht="14.4" customHeight="1" x14ac:dyDescent="0.3">
      <c r="A4827" t="s">
        <v>1639</v>
      </c>
      <c r="D4827" s="388">
        <f>ROWS(C$5:C4827)</f>
        <v>4823</v>
      </c>
      <c r="E4827" s="388" t="str">
        <f>IF(_xlfn.IFNA(VLOOKUP(A4827,$AG$3:$AH$83,2,FALSE),"")='11.1'!$D$5,TXM!D4827,"")</f>
        <v/>
      </c>
      <c r="F4827" t="str">
        <f>IFERROR(SMALL($E$5:$E$9000,ROWS($E$5:E4827)),"")</f>
        <v/>
      </c>
      <c r="I4827" s="371" t="s">
        <v>212</v>
      </c>
      <c r="J4827" t="s">
        <v>1006</v>
      </c>
      <c r="K4827" s="372">
        <v>3187470</v>
      </c>
      <c r="L4827" s="388">
        <f>ROWS(K$5:K4827)</f>
        <v>4823</v>
      </c>
      <c r="M4827" s="388" t="str">
        <f>IF(_xlfn.IFNA(VLOOKUP(I4827,$AG$3:$AH$83,2,FALSE),"")='11.1'!$D$5,TXM!L4827,"")</f>
        <v/>
      </c>
      <c r="N4827" t="str">
        <f>IFERROR(SMALL($M$5:$M$9000,ROWS($M$5:M4827)),"")</f>
        <v/>
      </c>
      <c r="P4827" t="s">
        <v>1639</v>
      </c>
      <c r="S4827" s="388">
        <f>ROWS(R$5:R4827)</f>
        <v>4823</v>
      </c>
      <c r="T4827" s="388" t="str">
        <f>IF(_xlfn.IFNA(VLOOKUP(P4827,$AG$3:$AH$83,2,FALSE),"")='11.1'!$D$5,TXM!S4827,"")</f>
        <v/>
      </c>
      <c r="U4827" t="str">
        <f>IFERROR(SMALL($T$5:$T$9000,ROWS($T$5:T4827)),"")</f>
        <v/>
      </c>
    </row>
    <row r="4828" spans="1:21" ht="14.4" customHeight="1" x14ac:dyDescent="0.3">
      <c r="A4828" t="s">
        <v>1639</v>
      </c>
      <c r="D4828" s="388">
        <f>ROWS(C$5:C4828)</f>
        <v>4824</v>
      </c>
      <c r="E4828" s="388" t="str">
        <f>IF(_xlfn.IFNA(VLOOKUP(A4828,$AG$3:$AH$83,2,FALSE),"")='11.1'!$D$5,TXM!D4828,"")</f>
        <v/>
      </c>
      <c r="F4828" t="str">
        <f>IFERROR(SMALL($E$5:$E$9000,ROWS($E$5:E4828)),"")</f>
        <v/>
      </c>
      <c r="I4828" s="371" t="s">
        <v>212</v>
      </c>
      <c r="J4828" t="s">
        <v>104</v>
      </c>
      <c r="K4828" s="372">
        <v>2568030</v>
      </c>
      <c r="L4828" s="388">
        <f>ROWS(K$5:K4828)</f>
        <v>4824</v>
      </c>
      <c r="M4828" s="388" t="str">
        <f>IF(_xlfn.IFNA(VLOOKUP(I4828,$AG$3:$AH$83,2,FALSE),"")='11.1'!$D$5,TXM!L4828,"")</f>
        <v/>
      </c>
      <c r="N4828" t="str">
        <f>IFERROR(SMALL($M$5:$M$9000,ROWS($M$5:M4828)),"")</f>
        <v/>
      </c>
      <c r="P4828" t="s">
        <v>1639</v>
      </c>
      <c r="S4828" s="388">
        <f>ROWS(R$5:R4828)</f>
        <v>4824</v>
      </c>
      <c r="T4828" s="388" t="str">
        <f>IF(_xlfn.IFNA(VLOOKUP(P4828,$AG$3:$AH$83,2,FALSE),"")='11.1'!$D$5,TXM!S4828,"")</f>
        <v/>
      </c>
      <c r="U4828" t="str">
        <f>IFERROR(SMALL($T$5:$T$9000,ROWS($T$5:T4828)),"")</f>
        <v/>
      </c>
    </row>
    <row r="4829" spans="1:21" ht="14.4" customHeight="1" x14ac:dyDescent="0.3">
      <c r="A4829" t="s">
        <v>1639</v>
      </c>
      <c r="D4829" s="388">
        <f>ROWS(C$5:C4829)</f>
        <v>4825</v>
      </c>
      <c r="E4829" s="388" t="str">
        <f>IF(_xlfn.IFNA(VLOOKUP(A4829,$AG$3:$AH$83,2,FALSE),"")='11.1'!$D$5,TXM!D4829,"")</f>
        <v/>
      </c>
      <c r="F4829" t="str">
        <f>IFERROR(SMALL($E$5:$E$9000,ROWS($E$5:E4829)),"")</f>
        <v/>
      </c>
      <c r="I4829" s="371" t="s">
        <v>212</v>
      </c>
      <c r="J4829" t="s">
        <v>839</v>
      </c>
      <c r="K4829" s="372">
        <v>2383215</v>
      </c>
      <c r="L4829" s="388">
        <f>ROWS(K$5:K4829)</f>
        <v>4825</v>
      </c>
      <c r="M4829" s="388" t="str">
        <f>IF(_xlfn.IFNA(VLOOKUP(I4829,$AG$3:$AH$83,2,FALSE),"")='11.1'!$D$5,TXM!L4829,"")</f>
        <v/>
      </c>
      <c r="N4829" t="str">
        <f>IFERROR(SMALL($M$5:$M$9000,ROWS($M$5:M4829)),"")</f>
        <v/>
      </c>
      <c r="P4829" t="s">
        <v>1639</v>
      </c>
      <c r="S4829" s="388">
        <f>ROWS(R$5:R4829)</f>
        <v>4825</v>
      </c>
      <c r="T4829" s="388" t="str">
        <f>IF(_xlfn.IFNA(VLOOKUP(P4829,$AG$3:$AH$83,2,FALSE),"")='11.1'!$D$5,TXM!S4829,"")</f>
        <v/>
      </c>
      <c r="U4829" t="str">
        <f>IFERROR(SMALL($T$5:$T$9000,ROWS($T$5:T4829)),"")</f>
        <v/>
      </c>
    </row>
    <row r="4830" spans="1:21" ht="14.4" customHeight="1" x14ac:dyDescent="0.3">
      <c r="A4830" t="s">
        <v>1639</v>
      </c>
      <c r="D4830" s="388">
        <f>ROWS(C$5:C4830)</f>
        <v>4826</v>
      </c>
      <c r="E4830" s="388" t="str">
        <f>IF(_xlfn.IFNA(VLOOKUP(A4830,$AG$3:$AH$83,2,FALSE),"")='11.1'!$D$5,TXM!D4830,"")</f>
        <v/>
      </c>
      <c r="F4830" t="str">
        <f>IFERROR(SMALL($E$5:$E$9000,ROWS($E$5:E4830)),"")</f>
        <v/>
      </c>
      <c r="I4830" s="371" t="s">
        <v>212</v>
      </c>
      <c r="J4830" t="s">
        <v>867</v>
      </c>
      <c r="K4830" s="372">
        <v>2290984</v>
      </c>
      <c r="L4830" s="388">
        <f>ROWS(K$5:K4830)</f>
        <v>4826</v>
      </c>
      <c r="M4830" s="388" t="str">
        <f>IF(_xlfn.IFNA(VLOOKUP(I4830,$AG$3:$AH$83,2,FALSE),"")='11.1'!$D$5,TXM!L4830,"")</f>
        <v/>
      </c>
      <c r="N4830" t="str">
        <f>IFERROR(SMALL($M$5:$M$9000,ROWS($M$5:M4830)),"")</f>
        <v/>
      </c>
      <c r="P4830" t="s">
        <v>1639</v>
      </c>
      <c r="S4830" s="388">
        <f>ROWS(R$5:R4830)</f>
        <v>4826</v>
      </c>
      <c r="T4830" s="388" t="str">
        <f>IF(_xlfn.IFNA(VLOOKUP(P4830,$AG$3:$AH$83,2,FALSE),"")='11.1'!$D$5,TXM!S4830,"")</f>
        <v/>
      </c>
      <c r="U4830" t="str">
        <f>IFERROR(SMALL($T$5:$T$9000,ROWS($T$5:T4830)),"")</f>
        <v/>
      </c>
    </row>
    <row r="4831" spans="1:21" ht="14.4" customHeight="1" x14ac:dyDescent="0.3">
      <c r="A4831" t="s">
        <v>1639</v>
      </c>
      <c r="D4831" s="388">
        <f>ROWS(C$5:C4831)</f>
        <v>4827</v>
      </c>
      <c r="E4831" s="388" t="str">
        <f>IF(_xlfn.IFNA(VLOOKUP(A4831,$AG$3:$AH$83,2,FALSE),"")='11.1'!$D$5,TXM!D4831,"")</f>
        <v/>
      </c>
      <c r="F4831" t="str">
        <f>IFERROR(SMALL($E$5:$E$9000,ROWS($E$5:E4831)),"")</f>
        <v/>
      </c>
      <c r="I4831" s="371" t="s">
        <v>212</v>
      </c>
      <c r="J4831" t="s">
        <v>1500</v>
      </c>
      <c r="K4831" s="372">
        <v>2220300</v>
      </c>
      <c r="L4831" s="388">
        <f>ROWS(K$5:K4831)</f>
        <v>4827</v>
      </c>
      <c r="M4831" s="388" t="str">
        <f>IF(_xlfn.IFNA(VLOOKUP(I4831,$AG$3:$AH$83,2,FALSE),"")='11.1'!$D$5,TXM!L4831,"")</f>
        <v/>
      </c>
      <c r="N4831" t="str">
        <f>IFERROR(SMALL($M$5:$M$9000,ROWS($M$5:M4831)),"")</f>
        <v/>
      </c>
      <c r="P4831" t="s">
        <v>1639</v>
      </c>
      <c r="S4831" s="388">
        <f>ROWS(R$5:R4831)</f>
        <v>4827</v>
      </c>
      <c r="T4831" s="388" t="str">
        <f>IF(_xlfn.IFNA(VLOOKUP(P4831,$AG$3:$AH$83,2,FALSE),"")='11.1'!$D$5,TXM!S4831,"")</f>
        <v/>
      </c>
      <c r="U4831" t="str">
        <f>IFERROR(SMALL($T$5:$T$9000,ROWS($T$5:T4831)),"")</f>
        <v/>
      </c>
    </row>
    <row r="4832" spans="1:21" ht="14.4" customHeight="1" x14ac:dyDescent="0.3">
      <c r="A4832" t="s">
        <v>1639</v>
      </c>
      <c r="D4832" s="388">
        <f>ROWS(C$5:C4832)</f>
        <v>4828</v>
      </c>
      <c r="E4832" s="388" t="str">
        <f>IF(_xlfn.IFNA(VLOOKUP(A4832,$AG$3:$AH$83,2,FALSE),"")='11.1'!$D$5,TXM!D4832,"")</f>
        <v/>
      </c>
      <c r="F4832" t="str">
        <f>IFERROR(SMALL($E$5:$E$9000,ROWS($E$5:E4832)),"")</f>
        <v/>
      </c>
      <c r="I4832" s="371" t="s">
        <v>212</v>
      </c>
      <c r="J4832" t="s">
        <v>1001</v>
      </c>
      <c r="K4832" s="372">
        <v>2109610</v>
      </c>
      <c r="L4832" s="388">
        <f>ROWS(K$5:K4832)</f>
        <v>4828</v>
      </c>
      <c r="M4832" s="388" t="str">
        <f>IF(_xlfn.IFNA(VLOOKUP(I4832,$AG$3:$AH$83,2,FALSE),"")='11.1'!$D$5,TXM!L4832,"")</f>
        <v/>
      </c>
      <c r="N4832" t="str">
        <f>IFERROR(SMALL($M$5:$M$9000,ROWS($M$5:M4832)),"")</f>
        <v/>
      </c>
      <c r="P4832" t="s">
        <v>1639</v>
      </c>
      <c r="S4832" s="388">
        <f>ROWS(R$5:R4832)</f>
        <v>4828</v>
      </c>
      <c r="T4832" s="388" t="str">
        <f>IF(_xlfn.IFNA(VLOOKUP(P4832,$AG$3:$AH$83,2,FALSE),"")='11.1'!$D$5,TXM!S4832,"")</f>
        <v/>
      </c>
      <c r="U4832" t="str">
        <f>IFERROR(SMALL($T$5:$T$9000,ROWS($T$5:T4832)),"")</f>
        <v/>
      </c>
    </row>
    <row r="4833" spans="1:21" ht="14.4" customHeight="1" x14ac:dyDescent="0.3">
      <c r="A4833" t="s">
        <v>1639</v>
      </c>
      <c r="D4833" s="388">
        <f>ROWS(C$5:C4833)</f>
        <v>4829</v>
      </c>
      <c r="E4833" s="388" t="str">
        <f>IF(_xlfn.IFNA(VLOOKUP(A4833,$AG$3:$AH$83,2,FALSE),"")='11.1'!$D$5,TXM!D4833,"")</f>
        <v/>
      </c>
      <c r="F4833" t="str">
        <f>IFERROR(SMALL($E$5:$E$9000,ROWS($E$5:E4833)),"")</f>
        <v/>
      </c>
      <c r="I4833" s="371" t="s">
        <v>212</v>
      </c>
      <c r="J4833" t="s">
        <v>1265</v>
      </c>
      <c r="K4833" s="372">
        <v>2067742</v>
      </c>
      <c r="L4833" s="388">
        <f>ROWS(K$5:K4833)</f>
        <v>4829</v>
      </c>
      <c r="M4833" s="388" t="str">
        <f>IF(_xlfn.IFNA(VLOOKUP(I4833,$AG$3:$AH$83,2,FALSE),"")='11.1'!$D$5,TXM!L4833,"")</f>
        <v/>
      </c>
      <c r="N4833" t="str">
        <f>IFERROR(SMALL($M$5:$M$9000,ROWS($M$5:M4833)),"")</f>
        <v/>
      </c>
      <c r="P4833" t="s">
        <v>1639</v>
      </c>
      <c r="S4833" s="388">
        <f>ROWS(R$5:R4833)</f>
        <v>4829</v>
      </c>
      <c r="T4833" s="388" t="str">
        <f>IF(_xlfn.IFNA(VLOOKUP(P4833,$AG$3:$AH$83,2,FALSE),"")='11.1'!$D$5,TXM!S4833,"")</f>
        <v/>
      </c>
      <c r="U4833" t="str">
        <f>IFERROR(SMALL($T$5:$T$9000,ROWS($T$5:T4833)),"")</f>
        <v/>
      </c>
    </row>
    <row r="4834" spans="1:21" ht="14.4" customHeight="1" x14ac:dyDescent="0.3">
      <c r="A4834" t="s">
        <v>1639</v>
      </c>
      <c r="D4834" s="388">
        <f>ROWS(C$5:C4834)</f>
        <v>4830</v>
      </c>
      <c r="E4834" s="388" t="str">
        <f>IF(_xlfn.IFNA(VLOOKUP(A4834,$AG$3:$AH$83,2,FALSE),"")='11.1'!$D$5,TXM!D4834,"")</f>
        <v/>
      </c>
      <c r="F4834" t="str">
        <f>IFERROR(SMALL($E$5:$E$9000,ROWS($E$5:E4834)),"")</f>
        <v/>
      </c>
      <c r="I4834" s="371" t="s">
        <v>212</v>
      </c>
      <c r="J4834" t="s">
        <v>865</v>
      </c>
      <c r="K4834" s="372">
        <v>1923074</v>
      </c>
      <c r="L4834" s="388">
        <f>ROWS(K$5:K4834)</f>
        <v>4830</v>
      </c>
      <c r="M4834" s="388" t="str">
        <f>IF(_xlfn.IFNA(VLOOKUP(I4834,$AG$3:$AH$83,2,FALSE),"")='11.1'!$D$5,TXM!L4834,"")</f>
        <v/>
      </c>
      <c r="N4834" t="str">
        <f>IFERROR(SMALL($M$5:$M$9000,ROWS($M$5:M4834)),"")</f>
        <v/>
      </c>
      <c r="P4834" t="s">
        <v>1639</v>
      </c>
      <c r="S4834" s="388">
        <f>ROWS(R$5:R4834)</f>
        <v>4830</v>
      </c>
      <c r="T4834" s="388" t="str">
        <f>IF(_xlfn.IFNA(VLOOKUP(P4834,$AG$3:$AH$83,2,FALSE),"")='11.1'!$D$5,TXM!S4834,"")</f>
        <v/>
      </c>
      <c r="U4834" t="str">
        <f>IFERROR(SMALL($T$5:$T$9000,ROWS($T$5:T4834)),"")</f>
        <v/>
      </c>
    </row>
    <row r="4835" spans="1:21" ht="14.4" customHeight="1" x14ac:dyDescent="0.3">
      <c r="A4835" t="s">
        <v>1639</v>
      </c>
      <c r="D4835" s="388">
        <f>ROWS(C$5:C4835)</f>
        <v>4831</v>
      </c>
      <c r="E4835" s="388" t="str">
        <f>IF(_xlfn.IFNA(VLOOKUP(A4835,$AG$3:$AH$83,2,FALSE),"")='11.1'!$D$5,TXM!D4835,"")</f>
        <v/>
      </c>
      <c r="F4835" t="str">
        <f>IFERROR(SMALL($E$5:$E$9000,ROWS($E$5:E4835)),"")</f>
        <v/>
      </c>
      <c r="I4835" s="371" t="s">
        <v>212</v>
      </c>
      <c r="J4835" t="s">
        <v>1318</v>
      </c>
      <c r="K4835" s="372">
        <v>1908456</v>
      </c>
      <c r="L4835" s="388">
        <f>ROWS(K$5:K4835)</f>
        <v>4831</v>
      </c>
      <c r="M4835" s="388" t="str">
        <f>IF(_xlfn.IFNA(VLOOKUP(I4835,$AG$3:$AH$83,2,FALSE),"")='11.1'!$D$5,TXM!L4835,"")</f>
        <v/>
      </c>
      <c r="N4835" t="str">
        <f>IFERROR(SMALL($M$5:$M$9000,ROWS($M$5:M4835)),"")</f>
        <v/>
      </c>
      <c r="P4835" t="s">
        <v>1639</v>
      </c>
      <c r="S4835" s="388">
        <f>ROWS(R$5:R4835)</f>
        <v>4831</v>
      </c>
      <c r="T4835" s="388" t="str">
        <f>IF(_xlfn.IFNA(VLOOKUP(P4835,$AG$3:$AH$83,2,FALSE),"")='11.1'!$D$5,TXM!S4835,"")</f>
        <v/>
      </c>
      <c r="U4835" t="str">
        <f>IFERROR(SMALL($T$5:$T$9000,ROWS($T$5:T4835)),"")</f>
        <v/>
      </c>
    </row>
    <row r="4836" spans="1:21" ht="14.4" customHeight="1" x14ac:dyDescent="0.3">
      <c r="A4836" t="s">
        <v>1639</v>
      </c>
      <c r="D4836" s="388">
        <f>ROWS(C$5:C4836)</f>
        <v>4832</v>
      </c>
      <c r="E4836" s="388" t="str">
        <f>IF(_xlfn.IFNA(VLOOKUP(A4836,$AG$3:$AH$83,2,FALSE),"")='11.1'!$D$5,TXM!D4836,"")</f>
        <v/>
      </c>
      <c r="F4836" t="str">
        <f>IFERROR(SMALL($E$5:$E$9000,ROWS($E$5:E4836)),"")</f>
        <v/>
      </c>
      <c r="I4836" s="371" t="s">
        <v>212</v>
      </c>
      <c r="J4836" t="s">
        <v>1002</v>
      </c>
      <c r="K4836" s="372">
        <v>1589327</v>
      </c>
      <c r="L4836" s="388">
        <f>ROWS(K$5:K4836)</f>
        <v>4832</v>
      </c>
      <c r="M4836" s="388" t="str">
        <f>IF(_xlfn.IFNA(VLOOKUP(I4836,$AG$3:$AH$83,2,FALSE),"")='11.1'!$D$5,TXM!L4836,"")</f>
        <v/>
      </c>
      <c r="N4836" t="str">
        <f>IFERROR(SMALL($M$5:$M$9000,ROWS($M$5:M4836)),"")</f>
        <v/>
      </c>
      <c r="P4836" t="s">
        <v>1639</v>
      </c>
      <c r="S4836" s="388">
        <f>ROWS(R$5:R4836)</f>
        <v>4832</v>
      </c>
      <c r="T4836" s="388" t="str">
        <f>IF(_xlfn.IFNA(VLOOKUP(P4836,$AG$3:$AH$83,2,FALSE),"")='11.1'!$D$5,TXM!S4836,"")</f>
        <v/>
      </c>
      <c r="U4836" t="str">
        <f>IFERROR(SMALL($T$5:$T$9000,ROWS($T$5:T4836)),"")</f>
        <v/>
      </c>
    </row>
    <row r="4837" spans="1:21" ht="14.4" customHeight="1" x14ac:dyDescent="0.3">
      <c r="A4837" t="s">
        <v>1639</v>
      </c>
      <c r="D4837" s="388">
        <f>ROWS(C$5:C4837)</f>
        <v>4833</v>
      </c>
      <c r="E4837" s="388" t="str">
        <f>IF(_xlfn.IFNA(VLOOKUP(A4837,$AG$3:$AH$83,2,FALSE),"")='11.1'!$D$5,TXM!D4837,"")</f>
        <v/>
      </c>
      <c r="F4837" t="str">
        <f>IFERROR(SMALL($E$5:$E$9000,ROWS($E$5:E4837)),"")</f>
        <v/>
      </c>
      <c r="I4837" s="371" t="s">
        <v>212</v>
      </c>
      <c r="J4837" t="s">
        <v>835</v>
      </c>
      <c r="K4837" s="372">
        <v>1444868</v>
      </c>
      <c r="L4837" s="388">
        <f>ROWS(K$5:K4837)</f>
        <v>4833</v>
      </c>
      <c r="M4837" s="388" t="str">
        <f>IF(_xlfn.IFNA(VLOOKUP(I4837,$AG$3:$AH$83,2,FALSE),"")='11.1'!$D$5,TXM!L4837,"")</f>
        <v/>
      </c>
      <c r="N4837" t="str">
        <f>IFERROR(SMALL($M$5:$M$9000,ROWS($M$5:M4837)),"")</f>
        <v/>
      </c>
      <c r="P4837" t="s">
        <v>1639</v>
      </c>
      <c r="S4837" s="388">
        <f>ROWS(R$5:R4837)</f>
        <v>4833</v>
      </c>
      <c r="T4837" s="388" t="str">
        <f>IF(_xlfn.IFNA(VLOOKUP(P4837,$AG$3:$AH$83,2,FALSE),"")='11.1'!$D$5,TXM!S4837,"")</f>
        <v/>
      </c>
      <c r="U4837" t="str">
        <f>IFERROR(SMALL($T$5:$T$9000,ROWS($T$5:T4837)),"")</f>
        <v/>
      </c>
    </row>
    <row r="4838" spans="1:21" ht="14.4" customHeight="1" x14ac:dyDescent="0.3">
      <c r="A4838" t="s">
        <v>1639</v>
      </c>
      <c r="D4838" s="388">
        <f>ROWS(C$5:C4838)</f>
        <v>4834</v>
      </c>
      <c r="E4838" s="388" t="str">
        <f>IF(_xlfn.IFNA(VLOOKUP(A4838,$AG$3:$AH$83,2,FALSE),"")='11.1'!$D$5,TXM!D4838,"")</f>
        <v/>
      </c>
      <c r="F4838" t="str">
        <f>IFERROR(SMALL($E$5:$E$9000,ROWS($E$5:E4838)),"")</f>
        <v/>
      </c>
      <c r="I4838" s="371" t="s">
        <v>212</v>
      </c>
      <c r="J4838" t="s">
        <v>105</v>
      </c>
      <c r="K4838" s="372">
        <v>1381919</v>
      </c>
      <c r="L4838" s="388">
        <f>ROWS(K$5:K4838)</f>
        <v>4834</v>
      </c>
      <c r="M4838" s="388" t="str">
        <f>IF(_xlfn.IFNA(VLOOKUP(I4838,$AG$3:$AH$83,2,FALSE),"")='11.1'!$D$5,TXM!L4838,"")</f>
        <v/>
      </c>
      <c r="N4838" t="str">
        <f>IFERROR(SMALL($M$5:$M$9000,ROWS($M$5:M4838)),"")</f>
        <v/>
      </c>
      <c r="P4838" t="s">
        <v>1639</v>
      </c>
      <c r="S4838" s="388">
        <f>ROWS(R$5:R4838)</f>
        <v>4834</v>
      </c>
      <c r="T4838" s="388" t="str">
        <f>IF(_xlfn.IFNA(VLOOKUP(P4838,$AG$3:$AH$83,2,FALSE),"")='11.1'!$D$5,TXM!S4838,"")</f>
        <v/>
      </c>
      <c r="U4838" t="str">
        <f>IFERROR(SMALL($T$5:$T$9000,ROWS($T$5:T4838)),"")</f>
        <v/>
      </c>
    </row>
    <row r="4839" spans="1:21" ht="14.4" customHeight="1" x14ac:dyDescent="0.3">
      <c r="A4839" t="s">
        <v>1639</v>
      </c>
      <c r="D4839" s="388">
        <f>ROWS(C$5:C4839)</f>
        <v>4835</v>
      </c>
      <c r="E4839" s="388" t="str">
        <f>IF(_xlfn.IFNA(VLOOKUP(A4839,$AG$3:$AH$83,2,FALSE),"")='11.1'!$D$5,TXM!D4839,"")</f>
        <v/>
      </c>
      <c r="F4839" t="str">
        <f>IFERROR(SMALL($E$5:$E$9000,ROWS($E$5:E4839)),"")</f>
        <v/>
      </c>
      <c r="I4839" s="371" t="s">
        <v>212</v>
      </c>
      <c r="J4839" t="s">
        <v>829</v>
      </c>
      <c r="K4839" s="372">
        <v>1353786</v>
      </c>
      <c r="L4839" s="388">
        <f>ROWS(K$5:K4839)</f>
        <v>4835</v>
      </c>
      <c r="M4839" s="388" t="str">
        <f>IF(_xlfn.IFNA(VLOOKUP(I4839,$AG$3:$AH$83,2,FALSE),"")='11.1'!$D$5,TXM!L4839,"")</f>
        <v/>
      </c>
      <c r="N4839" t="str">
        <f>IFERROR(SMALL($M$5:$M$9000,ROWS($M$5:M4839)),"")</f>
        <v/>
      </c>
      <c r="P4839" t="s">
        <v>1639</v>
      </c>
      <c r="S4839" s="388">
        <f>ROWS(R$5:R4839)</f>
        <v>4835</v>
      </c>
      <c r="T4839" s="388" t="str">
        <f>IF(_xlfn.IFNA(VLOOKUP(P4839,$AG$3:$AH$83,2,FALSE),"")='11.1'!$D$5,TXM!S4839,"")</f>
        <v/>
      </c>
      <c r="U4839" t="str">
        <f>IFERROR(SMALL($T$5:$T$9000,ROWS($T$5:T4839)),"")</f>
        <v/>
      </c>
    </row>
    <row r="4840" spans="1:21" ht="14.4" customHeight="1" x14ac:dyDescent="0.3">
      <c r="A4840" t="s">
        <v>1639</v>
      </c>
      <c r="D4840" s="388">
        <f>ROWS(C$5:C4840)</f>
        <v>4836</v>
      </c>
      <c r="E4840" s="388" t="str">
        <f>IF(_xlfn.IFNA(VLOOKUP(A4840,$AG$3:$AH$83,2,FALSE),"")='11.1'!$D$5,TXM!D4840,"")</f>
        <v/>
      </c>
      <c r="F4840" t="str">
        <f>IFERROR(SMALL($E$5:$E$9000,ROWS($E$5:E4840)),"")</f>
        <v/>
      </c>
      <c r="I4840" s="371" t="s">
        <v>212</v>
      </c>
      <c r="J4840" t="s">
        <v>861</v>
      </c>
      <c r="K4840" s="372">
        <v>1167271</v>
      </c>
      <c r="L4840" s="388">
        <f>ROWS(K$5:K4840)</f>
        <v>4836</v>
      </c>
      <c r="M4840" s="388" t="str">
        <f>IF(_xlfn.IFNA(VLOOKUP(I4840,$AG$3:$AH$83,2,FALSE),"")='11.1'!$D$5,TXM!L4840,"")</f>
        <v/>
      </c>
      <c r="N4840" t="str">
        <f>IFERROR(SMALL($M$5:$M$9000,ROWS($M$5:M4840)),"")</f>
        <v/>
      </c>
      <c r="P4840" t="s">
        <v>1639</v>
      </c>
      <c r="S4840" s="388">
        <f>ROWS(R$5:R4840)</f>
        <v>4836</v>
      </c>
      <c r="T4840" s="388" t="str">
        <f>IF(_xlfn.IFNA(VLOOKUP(P4840,$AG$3:$AH$83,2,FALSE),"")='11.1'!$D$5,TXM!S4840,"")</f>
        <v/>
      </c>
      <c r="U4840" t="str">
        <f>IFERROR(SMALL($T$5:$T$9000,ROWS($T$5:T4840)),"")</f>
        <v/>
      </c>
    </row>
    <row r="4841" spans="1:21" ht="14.4" customHeight="1" x14ac:dyDescent="0.3">
      <c r="A4841" t="s">
        <v>1639</v>
      </c>
      <c r="D4841" s="388">
        <f>ROWS(C$5:C4841)</f>
        <v>4837</v>
      </c>
      <c r="E4841" s="388" t="str">
        <f>IF(_xlfn.IFNA(VLOOKUP(A4841,$AG$3:$AH$83,2,FALSE),"")='11.1'!$D$5,TXM!D4841,"")</f>
        <v/>
      </c>
      <c r="F4841" t="str">
        <f>IFERROR(SMALL($E$5:$E$9000,ROWS($E$5:E4841)),"")</f>
        <v/>
      </c>
      <c r="I4841" s="371" t="s">
        <v>212</v>
      </c>
      <c r="J4841" t="s">
        <v>997</v>
      </c>
      <c r="K4841" s="372">
        <v>868186</v>
      </c>
      <c r="L4841" s="388">
        <f>ROWS(K$5:K4841)</f>
        <v>4837</v>
      </c>
      <c r="M4841" s="388" t="str">
        <f>IF(_xlfn.IFNA(VLOOKUP(I4841,$AG$3:$AH$83,2,FALSE),"")='11.1'!$D$5,TXM!L4841,"")</f>
        <v/>
      </c>
      <c r="N4841" t="str">
        <f>IFERROR(SMALL($M$5:$M$9000,ROWS($M$5:M4841)),"")</f>
        <v/>
      </c>
      <c r="P4841" t="s">
        <v>1639</v>
      </c>
      <c r="S4841" s="388">
        <f>ROWS(R$5:R4841)</f>
        <v>4837</v>
      </c>
      <c r="T4841" s="388" t="str">
        <f>IF(_xlfn.IFNA(VLOOKUP(P4841,$AG$3:$AH$83,2,FALSE),"")='11.1'!$D$5,TXM!S4841,"")</f>
        <v/>
      </c>
      <c r="U4841" t="str">
        <f>IFERROR(SMALL($T$5:$T$9000,ROWS($T$5:T4841)),"")</f>
        <v/>
      </c>
    </row>
    <row r="4842" spans="1:21" ht="14.4" customHeight="1" x14ac:dyDescent="0.3">
      <c r="A4842" t="s">
        <v>1639</v>
      </c>
      <c r="D4842" s="388">
        <f>ROWS(C$5:C4842)</f>
        <v>4838</v>
      </c>
      <c r="E4842" s="388" t="str">
        <f>IF(_xlfn.IFNA(VLOOKUP(A4842,$AG$3:$AH$83,2,FALSE),"")='11.1'!$D$5,TXM!D4842,"")</f>
        <v/>
      </c>
      <c r="F4842" t="str">
        <f>IFERROR(SMALL($E$5:$E$9000,ROWS($E$5:E4842)),"")</f>
        <v/>
      </c>
      <c r="I4842" s="371" t="s">
        <v>212</v>
      </c>
      <c r="J4842" t="s">
        <v>827</v>
      </c>
      <c r="K4842" s="372">
        <v>805775</v>
      </c>
      <c r="L4842" s="388">
        <f>ROWS(K$5:K4842)</f>
        <v>4838</v>
      </c>
      <c r="M4842" s="388" t="str">
        <f>IF(_xlfn.IFNA(VLOOKUP(I4842,$AG$3:$AH$83,2,FALSE),"")='11.1'!$D$5,TXM!L4842,"")</f>
        <v/>
      </c>
      <c r="N4842" t="str">
        <f>IFERROR(SMALL($M$5:$M$9000,ROWS($M$5:M4842)),"")</f>
        <v/>
      </c>
      <c r="P4842" t="s">
        <v>1639</v>
      </c>
      <c r="S4842" s="388">
        <f>ROWS(R$5:R4842)</f>
        <v>4838</v>
      </c>
      <c r="T4842" s="388" t="str">
        <f>IF(_xlfn.IFNA(VLOOKUP(P4842,$AG$3:$AH$83,2,FALSE),"")='11.1'!$D$5,TXM!S4842,"")</f>
        <v/>
      </c>
      <c r="U4842" t="str">
        <f>IFERROR(SMALL($T$5:$T$9000,ROWS($T$5:T4842)),"")</f>
        <v/>
      </c>
    </row>
    <row r="4843" spans="1:21" ht="14.4" customHeight="1" x14ac:dyDescent="0.3">
      <c r="A4843" t="s">
        <v>1639</v>
      </c>
      <c r="D4843" s="388">
        <f>ROWS(C$5:C4843)</f>
        <v>4839</v>
      </c>
      <c r="E4843" s="388" t="str">
        <f>IF(_xlfn.IFNA(VLOOKUP(A4843,$AG$3:$AH$83,2,FALSE),"")='11.1'!$D$5,TXM!D4843,"")</f>
        <v/>
      </c>
      <c r="F4843" t="str">
        <f>IFERROR(SMALL($E$5:$E$9000,ROWS($E$5:E4843)),"")</f>
        <v/>
      </c>
      <c r="I4843" s="371" t="s">
        <v>212</v>
      </c>
      <c r="J4843" t="s">
        <v>869</v>
      </c>
      <c r="K4843" s="372">
        <v>718610</v>
      </c>
      <c r="L4843" s="388">
        <f>ROWS(K$5:K4843)</f>
        <v>4839</v>
      </c>
      <c r="M4843" s="388" t="str">
        <f>IF(_xlfn.IFNA(VLOOKUP(I4843,$AG$3:$AH$83,2,FALSE),"")='11.1'!$D$5,TXM!L4843,"")</f>
        <v/>
      </c>
      <c r="N4843" t="str">
        <f>IFERROR(SMALL($M$5:$M$9000,ROWS($M$5:M4843)),"")</f>
        <v/>
      </c>
      <c r="P4843" t="s">
        <v>1639</v>
      </c>
      <c r="S4843" s="388">
        <f>ROWS(R$5:R4843)</f>
        <v>4839</v>
      </c>
      <c r="T4843" s="388" t="str">
        <f>IF(_xlfn.IFNA(VLOOKUP(P4843,$AG$3:$AH$83,2,FALSE),"")='11.1'!$D$5,TXM!S4843,"")</f>
        <v/>
      </c>
      <c r="U4843" t="str">
        <f>IFERROR(SMALL($T$5:$T$9000,ROWS($T$5:T4843)),"")</f>
        <v/>
      </c>
    </row>
    <row r="4844" spans="1:21" ht="14.4" customHeight="1" x14ac:dyDescent="0.3">
      <c r="A4844" t="s">
        <v>1639</v>
      </c>
      <c r="D4844" s="388">
        <f>ROWS(C$5:C4844)</f>
        <v>4840</v>
      </c>
      <c r="E4844" s="388" t="str">
        <f>IF(_xlfn.IFNA(VLOOKUP(A4844,$AG$3:$AH$83,2,FALSE),"")='11.1'!$D$5,TXM!D4844,"")</f>
        <v/>
      </c>
      <c r="F4844" t="str">
        <f>IFERROR(SMALL($E$5:$E$9000,ROWS($E$5:E4844)),"")</f>
        <v/>
      </c>
      <c r="I4844" s="371" t="s">
        <v>212</v>
      </c>
      <c r="J4844" t="s">
        <v>821</v>
      </c>
      <c r="K4844" s="372">
        <v>581752</v>
      </c>
      <c r="L4844" s="388">
        <f>ROWS(K$5:K4844)</f>
        <v>4840</v>
      </c>
      <c r="M4844" s="388" t="str">
        <f>IF(_xlfn.IFNA(VLOOKUP(I4844,$AG$3:$AH$83,2,FALSE),"")='11.1'!$D$5,TXM!L4844,"")</f>
        <v/>
      </c>
      <c r="N4844" t="str">
        <f>IFERROR(SMALL($M$5:$M$9000,ROWS($M$5:M4844)),"")</f>
        <v/>
      </c>
      <c r="P4844" t="s">
        <v>1639</v>
      </c>
      <c r="S4844" s="388">
        <f>ROWS(R$5:R4844)</f>
        <v>4840</v>
      </c>
      <c r="T4844" s="388" t="str">
        <f>IF(_xlfn.IFNA(VLOOKUP(P4844,$AG$3:$AH$83,2,FALSE),"")='11.1'!$D$5,TXM!S4844,"")</f>
        <v/>
      </c>
      <c r="U4844" t="str">
        <f>IFERROR(SMALL($T$5:$T$9000,ROWS($T$5:T4844)),"")</f>
        <v/>
      </c>
    </row>
    <row r="4845" spans="1:21" ht="14.4" customHeight="1" x14ac:dyDescent="0.3">
      <c r="A4845" t="s">
        <v>1639</v>
      </c>
      <c r="D4845" s="388">
        <f>ROWS(C$5:C4845)</f>
        <v>4841</v>
      </c>
      <c r="E4845" s="388" t="str">
        <f>IF(_xlfn.IFNA(VLOOKUP(A4845,$AG$3:$AH$83,2,FALSE),"")='11.1'!$D$5,TXM!D4845,"")</f>
        <v/>
      </c>
      <c r="F4845" t="str">
        <f>IFERROR(SMALL($E$5:$E$9000,ROWS($E$5:E4845)),"")</f>
        <v/>
      </c>
      <c r="I4845" s="371" t="s">
        <v>212</v>
      </c>
      <c r="J4845" t="s">
        <v>795</v>
      </c>
      <c r="K4845" s="372">
        <v>517022</v>
      </c>
      <c r="L4845" s="388">
        <f>ROWS(K$5:K4845)</f>
        <v>4841</v>
      </c>
      <c r="M4845" s="388" t="str">
        <f>IF(_xlfn.IFNA(VLOOKUP(I4845,$AG$3:$AH$83,2,FALSE),"")='11.1'!$D$5,TXM!L4845,"")</f>
        <v/>
      </c>
      <c r="N4845" t="str">
        <f>IFERROR(SMALL($M$5:$M$9000,ROWS($M$5:M4845)),"")</f>
        <v/>
      </c>
      <c r="P4845" t="s">
        <v>1639</v>
      </c>
      <c r="S4845" s="388">
        <f>ROWS(R$5:R4845)</f>
        <v>4841</v>
      </c>
      <c r="T4845" s="388" t="str">
        <f>IF(_xlfn.IFNA(VLOOKUP(P4845,$AG$3:$AH$83,2,FALSE),"")='11.1'!$D$5,TXM!S4845,"")</f>
        <v/>
      </c>
      <c r="U4845" t="str">
        <f>IFERROR(SMALL($T$5:$T$9000,ROWS($T$5:T4845)),"")</f>
        <v/>
      </c>
    </row>
    <row r="4846" spans="1:21" ht="14.4" customHeight="1" x14ac:dyDescent="0.3">
      <c r="A4846" t="s">
        <v>1639</v>
      </c>
      <c r="D4846" s="388">
        <f>ROWS(C$5:C4846)</f>
        <v>4842</v>
      </c>
      <c r="E4846" s="388" t="str">
        <f>IF(_xlfn.IFNA(VLOOKUP(A4846,$AG$3:$AH$83,2,FALSE),"")='11.1'!$D$5,TXM!D4846,"")</f>
        <v/>
      </c>
      <c r="F4846" t="str">
        <f>IFERROR(SMALL($E$5:$E$9000,ROWS($E$5:E4846)),"")</f>
        <v/>
      </c>
      <c r="I4846" s="371" t="s">
        <v>212</v>
      </c>
      <c r="J4846" t="s">
        <v>799</v>
      </c>
      <c r="K4846" s="372">
        <v>442422</v>
      </c>
      <c r="L4846" s="388">
        <f>ROWS(K$5:K4846)</f>
        <v>4842</v>
      </c>
      <c r="M4846" s="388" t="str">
        <f>IF(_xlfn.IFNA(VLOOKUP(I4846,$AG$3:$AH$83,2,FALSE),"")='11.1'!$D$5,TXM!L4846,"")</f>
        <v/>
      </c>
      <c r="N4846" t="str">
        <f>IFERROR(SMALL($M$5:$M$9000,ROWS($M$5:M4846)),"")</f>
        <v/>
      </c>
      <c r="P4846" t="s">
        <v>1639</v>
      </c>
      <c r="S4846" s="388">
        <f>ROWS(R$5:R4846)</f>
        <v>4842</v>
      </c>
      <c r="T4846" s="388" t="str">
        <f>IF(_xlfn.IFNA(VLOOKUP(P4846,$AG$3:$AH$83,2,FALSE),"")='11.1'!$D$5,TXM!S4846,"")</f>
        <v/>
      </c>
      <c r="U4846" t="str">
        <f>IFERROR(SMALL($T$5:$T$9000,ROWS($T$5:T4846)),"")</f>
        <v/>
      </c>
    </row>
    <row r="4847" spans="1:21" ht="14.4" customHeight="1" x14ac:dyDescent="0.3">
      <c r="A4847" t="s">
        <v>1639</v>
      </c>
      <c r="D4847" s="388">
        <f>ROWS(C$5:C4847)</f>
        <v>4843</v>
      </c>
      <c r="E4847" s="388" t="str">
        <f>IF(_xlfn.IFNA(VLOOKUP(A4847,$AG$3:$AH$83,2,FALSE),"")='11.1'!$D$5,TXM!D4847,"")</f>
        <v/>
      </c>
      <c r="F4847" t="str">
        <f>IFERROR(SMALL($E$5:$E$9000,ROWS($E$5:E4847)),"")</f>
        <v/>
      </c>
      <c r="I4847" s="371" t="s">
        <v>212</v>
      </c>
      <c r="J4847" t="s">
        <v>999</v>
      </c>
      <c r="K4847" s="372">
        <v>394375</v>
      </c>
      <c r="L4847" s="388">
        <f>ROWS(K$5:K4847)</f>
        <v>4843</v>
      </c>
      <c r="M4847" s="388" t="str">
        <f>IF(_xlfn.IFNA(VLOOKUP(I4847,$AG$3:$AH$83,2,FALSE),"")='11.1'!$D$5,TXM!L4847,"")</f>
        <v/>
      </c>
      <c r="N4847" t="str">
        <f>IFERROR(SMALL($M$5:$M$9000,ROWS($M$5:M4847)),"")</f>
        <v/>
      </c>
      <c r="P4847" t="s">
        <v>1639</v>
      </c>
      <c r="S4847" s="388">
        <f>ROWS(R$5:R4847)</f>
        <v>4843</v>
      </c>
      <c r="T4847" s="388" t="str">
        <f>IF(_xlfn.IFNA(VLOOKUP(P4847,$AG$3:$AH$83,2,FALSE),"")='11.1'!$D$5,TXM!S4847,"")</f>
        <v/>
      </c>
      <c r="U4847" t="str">
        <f>IFERROR(SMALL($T$5:$T$9000,ROWS($T$5:T4847)),"")</f>
        <v/>
      </c>
    </row>
    <row r="4848" spans="1:21" ht="14.4" customHeight="1" x14ac:dyDescent="0.3">
      <c r="A4848" t="s">
        <v>1639</v>
      </c>
      <c r="D4848" s="388">
        <f>ROWS(C$5:C4848)</f>
        <v>4844</v>
      </c>
      <c r="E4848" s="388" t="str">
        <f>IF(_xlfn.IFNA(VLOOKUP(A4848,$AG$3:$AH$83,2,FALSE),"")='11.1'!$D$5,TXM!D4848,"")</f>
        <v/>
      </c>
      <c r="F4848" t="str">
        <f>IFERROR(SMALL($E$5:$E$9000,ROWS($E$5:E4848)),"")</f>
        <v/>
      </c>
      <c r="I4848" s="371" t="s">
        <v>212</v>
      </c>
      <c r="J4848" t="s">
        <v>845</v>
      </c>
      <c r="K4848" s="372">
        <v>384941</v>
      </c>
      <c r="L4848" s="388">
        <f>ROWS(K$5:K4848)</f>
        <v>4844</v>
      </c>
      <c r="M4848" s="388" t="str">
        <f>IF(_xlfn.IFNA(VLOOKUP(I4848,$AG$3:$AH$83,2,FALSE),"")='11.1'!$D$5,TXM!L4848,"")</f>
        <v/>
      </c>
      <c r="N4848" t="str">
        <f>IFERROR(SMALL($M$5:$M$9000,ROWS($M$5:M4848)),"")</f>
        <v/>
      </c>
      <c r="P4848" t="s">
        <v>1639</v>
      </c>
      <c r="S4848" s="388">
        <f>ROWS(R$5:R4848)</f>
        <v>4844</v>
      </c>
      <c r="T4848" s="388" t="str">
        <f>IF(_xlfn.IFNA(VLOOKUP(P4848,$AG$3:$AH$83,2,FALSE),"")='11.1'!$D$5,TXM!S4848,"")</f>
        <v/>
      </c>
      <c r="U4848" t="str">
        <f>IFERROR(SMALL($T$5:$T$9000,ROWS($T$5:T4848)),"")</f>
        <v/>
      </c>
    </row>
    <row r="4849" spans="1:21" ht="14.4" customHeight="1" x14ac:dyDescent="0.3">
      <c r="A4849" t="s">
        <v>1639</v>
      </c>
      <c r="D4849" s="388">
        <f>ROWS(C$5:C4849)</f>
        <v>4845</v>
      </c>
      <c r="E4849" s="388" t="str">
        <f>IF(_xlfn.IFNA(VLOOKUP(A4849,$AG$3:$AH$83,2,FALSE),"")='11.1'!$D$5,TXM!D4849,"")</f>
        <v/>
      </c>
      <c r="F4849" t="str">
        <f>IFERROR(SMALL($E$5:$E$9000,ROWS($E$5:E4849)),"")</f>
        <v/>
      </c>
      <c r="I4849" s="371" t="s">
        <v>212</v>
      </c>
      <c r="J4849" t="s">
        <v>102</v>
      </c>
      <c r="K4849" s="372">
        <v>327896</v>
      </c>
      <c r="L4849" s="388">
        <f>ROWS(K$5:K4849)</f>
        <v>4845</v>
      </c>
      <c r="M4849" s="388" t="str">
        <f>IF(_xlfn.IFNA(VLOOKUP(I4849,$AG$3:$AH$83,2,FALSE),"")='11.1'!$D$5,TXM!L4849,"")</f>
        <v/>
      </c>
      <c r="N4849" t="str">
        <f>IFERROR(SMALL($M$5:$M$9000,ROWS($M$5:M4849)),"")</f>
        <v/>
      </c>
      <c r="P4849" t="s">
        <v>1639</v>
      </c>
      <c r="S4849" s="388">
        <f>ROWS(R$5:R4849)</f>
        <v>4845</v>
      </c>
      <c r="T4849" s="388" t="str">
        <f>IF(_xlfn.IFNA(VLOOKUP(P4849,$AG$3:$AH$83,2,FALSE),"")='11.1'!$D$5,TXM!S4849,"")</f>
        <v/>
      </c>
      <c r="U4849" t="str">
        <f>IFERROR(SMALL($T$5:$T$9000,ROWS($T$5:T4849)),"")</f>
        <v/>
      </c>
    </row>
    <row r="4850" spans="1:21" ht="14.4" customHeight="1" x14ac:dyDescent="0.3">
      <c r="A4850" t="s">
        <v>1639</v>
      </c>
      <c r="D4850" s="388">
        <f>ROWS(C$5:C4850)</f>
        <v>4846</v>
      </c>
      <c r="E4850" s="388" t="str">
        <f>IF(_xlfn.IFNA(VLOOKUP(A4850,$AG$3:$AH$83,2,FALSE),"")='11.1'!$D$5,TXM!D4850,"")</f>
        <v/>
      </c>
      <c r="F4850" t="str">
        <f>IFERROR(SMALL($E$5:$E$9000,ROWS($E$5:E4850)),"")</f>
        <v/>
      </c>
      <c r="I4850" s="371" t="s">
        <v>212</v>
      </c>
      <c r="J4850" t="s">
        <v>1402</v>
      </c>
      <c r="K4850" s="372">
        <v>294458</v>
      </c>
      <c r="L4850" s="388">
        <f>ROWS(K$5:K4850)</f>
        <v>4846</v>
      </c>
      <c r="M4850" s="388" t="str">
        <f>IF(_xlfn.IFNA(VLOOKUP(I4850,$AG$3:$AH$83,2,FALSE),"")='11.1'!$D$5,TXM!L4850,"")</f>
        <v/>
      </c>
      <c r="N4850" t="str">
        <f>IFERROR(SMALL($M$5:$M$9000,ROWS($M$5:M4850)),"")</f>
        <v/>
      </c>
      <c r="P4850" t="s">
        <v>1639</v>
      </c>
      <c r="S4850" s="388">
        <f>ROWS(R$5:R4850)</f>
        <v>4846</v>
      </c>
      <c r="T4850" s="388" t="str">
        <f>IF(_xlfn.IFNA(VLOOKUP(P4850,$AG$3:$AH$83,2,FALSE),"")='11.1'!$D$5,TXM!S4850,"")</f>
        <v/>
      </c>
      <c r="U4850" t="str">
        <f>IFERROR(SMALL($T$5:$T$9000,ROWS($T$5:T4850)),"")</f>
        <v/>
      </c>
    </row>
    <row r="4851" spans="1:21" ht="14.4" customHeight="1" x14ac:dyDescent="0.3">
      <c r="A4851" t="s">
        <v>1639</v>
      </c>
      <c r="D4851" s="388">
        <f>ROWS(C$5:C4851)</f>
        <v>4847</v>
      </c>
      <c r="E4851" s="388" t="str">
        <f>IF(_xlfn.IFNA(VLOOKUP(A4851,$AG$3:$AH$83,2,FALSE),"")='11.1'!$D$5,TXM!D4851,"")</f>
        <v/>
      </c>
      <c r="F4851" t="str">
        <f>IFERROR(SMALL($E$5:$E$9000,ROWS($E$5:E4851)),"")</f>
        <v/>
      </c>
      <c r="I4851" s="371" t="s">
        <v>212</v>
      </c>
      <c r="J4851" t="s">
        <v>990</v>
      </c>
      <c r="K4851" s="372">
        <v>239632</v>
      </c>
      <c r="L4851" s="388">
        <f>ROWS(K$5:K4851)</f>
        <v>4847</v>
      </c>
      <c r="M4851" s="388" t="str">
        <f>IF(_xlfn.IFNA(VLOOKUP(I4851,$AG$3:$AH$83,2,FALSE),"")='11.1'!$D$5,TXM!L4851,"")</f>
        <v/>
      </c>
      <c r="N4851" t="str">
        <f>IFERROR(SMALL($M$5:$M$9000,ROWS($M$5:M4851)),"")</f>
        <v/>
      </c>
      <c r="P4851" t="s">
        <v>1639</v>
      </c>
      <c r="S4851" s="388">
        <f>ROWS(R$5:R4851)</f>
        <v>4847</v>
      </c>
      <c r="T4851" s="388" t="str">
        <f>IF(_xlfn.IFNA(VLOOKUP(P4851,$AG$3:$AH$83,2,FALSE),"")='11.1'!$D$5,TXM!S4851,"")</f>
        <v/>
      </c>
      <c r="U4851" t="str">
        <f>IFERROR(SMALL($T$5:$T$9000,ROWS($T$5:T4851)),"")</f>
        <v/>
      </c>
    </row>
    <row r="4852" spans="1:21" ht="14.4" customHeight="1" x14ac:dyDescent="0.3">
      <c r="A4852" t="s">
        <v>1639</v>
      </c>
      <c r="D4852" s="388">
        <f>ROWS(C$5:C4852)</f>
        <v>4848</v>
      </c>
      <c r="E4852" s="388" t="str">
        <f>IF(_xlfn.IFNA(VLOOKUP(A4852,$AG$3:$AH$83,2,FALSE),"")='11.1'!$D$5,TXM!D4852,"")</f>
        <v/>
      </c>
      <c r="F4852" t="str">
        <f>IFERROR(SMALL($E$5:$E$9000,ROWS($E$5:E4852)),"")</f>
        <v/>
      </c>
      <c r="I4852" s="371" t="s">
        <v>212</v>
      </c>
      <c r="J4852" t="s">
        <v>859</v>
      </c>
      <c r="K4852" s="372">
        <v>216688</v>
      </c>
      <c r="L4852" s="388">
        <f>ROWS(K$5:K4852)</f>
        <v>4848</v>
      </c>
      <c r="M4852" s="388" t="str">
        <f>IF(_xlfn.IFNA(VLOOKUP(I4852,$AG$3:$AH$83,2,FALSE),"")='11.1'!$D$5,TXM!L4852,"")</f>
        <v/>
      </c>
      <c r="N4852" t="str">
        <f>IFERROR(SMALL($M$5:$M$9000,ROWS($M$5:M4852)),"")</f>
        <v/>
      </c>
      <c r="P4852" t="s">
        <v>1639</v>
      </c>
      <c r="S4852" s="388">
        <f>ROWS(R$5:R4852)</f>
        <v>4848</v>
      </c>
      <c r="T4852" s="388" t="str">
        <f>IF(_xlfn.IFNA(VLOOKUP(P4852,$AG$3:$AH$83,2,FALSE),"")='11.1'!$D$5,TXM!S4852,"")</f>
        <v/>
      </c>
      <c r="U4852" t="str">
        <f>IFERROR(SMALL($T$5:$T$9000,ROWS($T$5:T4852)),"")</f>
        <v/>
      </c>
    </row>
    <row r="4853" spans="1:21" ht="14.4" customHeight="1" x14ac:dyDescent="0.3">
      <c r="A4853" t="s">
        <v>1639</v>
      </c>
      <c r="D4853" s="388">
        <f>ROWS(C$5:C4853)</f>
        <v>4849</v>
      </c>
      <c r="E4853" s="388" t="str">
        <f>IF(_xlfn.IFNA(VLOOKUP(A4853,$AG$3:$AH$83,2,FALSE),"")='11.1'!$D$5,TXM!D4853,"")</f>
        <v/>
      </c>
      <c r="F4853" t="str">
        <f>IFERROR(SMALL($E$5:$E$9000,ROWS($E$5:E4853)),"")</f>
        <v/>
      </c>
      <c r="I4853" s="371" t="s">
        <v>212</v>
      </c>
      <c r="J4853" t="s">
        <v>837</v>
      </c>
      <c r="K4853" s="372">
        <v>185084</v>
      </c>
      <c r="L4853" s="388">
        <f>ROWS(K$5:K4853)</f>
        <v>4849</v>
      </c>
      <c r="M4853" s="388" t="str">
        <f>IF(_xlfn.IFNA(VLOOKUP(I4853,$AG$3:$AH$83,2,FALSE),"")='11.1'!$D$5,TXM!L4853,"")</f>
        <v/>
      </c>
      <c r="N4853" t="str">
        <f>IFERROR(SMALL($M$5:$M$9000,ROWS($M$5:M4853)),"")</f>
        <v/>
      </c>
      <c r="P4853" t="s">
        <v>1639</v>
      </c>
      <c r="S4853" s="388">
        <f>ROWS(R$5:R4853)</f>
        <v>4849</v>
      </c>
      <c r="T4853" s="388" t="str">
        <f>IF(_xlfn.IFNA(VLOOKUP(P4853,$AG$3:$AH$83,2,FALSE),"")='11.1'!$D$5,TXM!S4853,"")</f>
        <v/>
      </c>
      <c r="U4853" t="str">
        <f>IFERROR(SMALL($T$5:$T$9000,ROWS($T$5:T4853)),"")</f>
        <v/>
      </c>
    </row>
    <row r="4854" spans="1:21" ht="14.4" customHeight="1" x14ac:dyDescent="0.3">
      <c r="A4854" t="s">
        <v>1639</v>
      </c>
      <c r="D4854" s="388">
        <f>ROWS(C$5:C4854)</f>
        <v>4850</v>
      </c>
      <c r="E4854" s="388" t="str">
        <f>IF(_xlfn.IFNA(VLOOKUP(A4854,$AG$3:$AH$83,2,FALSE),"")='11.1'!$D$5,TXM!D4854,"")</f>
        <v/>
      </c>
      <c r="F4854" t="str">
        <f>IFERROR(SMALL($E$5:$E$9000,ROWS($E$5:E4854)),"")</f>
        <v/>
      </c>
      <c r="I4854" s="371" t="s">
        <v>212</v>
      </c>
      <c r="J4854" t="s">
        <v>847</v>
      </c>
      <c r="K4854" s="372">
        <v>180436</v>
      </c>
      <c r="L4854" s="388">
        <f>ROWS(K$5:K4854)</f>
        <v>4850</v>
      </c>
      <c r="M4854" s="388" t="str">
        <f>IF(_xlfn.IFNA(VLOOKUP(I4854,$AG$3:$AH$83,2,FALSE),"")='11.1'!$D$5,TXM!L4854,"")</f>
        <v/>
      </c>
      <c r="N4854" t="str">
        <f>IFERROR(SMALL($M$5:$M$9000,ROWS($M$5:M4854)),"")</f>
        <v/>
      </c>
      <c r="P4854" t="s">
        <v>1639</v>
      </c>
      <c r="S4854" s="388">
        <f>ROWS(R$5:R4854)</f>
        <v>4850</v>
      </c>
      <c r="T4854" s="388" t="str">
        <f>IF(_xlfn.IFNA(VLOOKUP(P4854,$AG$3:$AH$83,2,FALSE),"")='11.1'!$D$5,TXM!S4854,"")</f>
        <v/>
      </c>
      <c r="U4854" t="str">
        <f>IFERROR(SMALL($T$5:$T$9000,ROWS($T$5:T4854)),"")</f>
        <v/>
      </c>
    </row>
    <row r="4855" spans="1:21" ht="14.4" customHeight="1" x14ac:dyDescent="0.3">
      <c r="A4855" t="s">
        <v>1639</v>
      </c>
      <c r="D4855" s="388">
        <f>ROWS(C$5:C4855)</f>
        <v>4851</v>
      </c>
      <c r="E4855" s="388" t="str">
        <f>IF(_xlfn.IFNA(VLOOKUP(A4855,$AG$3:$AH$83,2,FALSE),"")='11.1'!$D$5,TXM!D4855,"")</f>
        <v/>
      </c>
      <c r="F4855" t="str">
        <f>IFERROR(SMALL($E$5:$E$9000,ROWS($E$5:E4855)),"")</f>
        <v/>
      </c>
      <c r="I4855" s="371" t="s">
        <v>212</v>
      </c>
      <c r="J4855" t="s">
        <v>815</v>
      </c>
      <c r="K4855" s="372">
        <v>165106</v>
      </c>
      <c r="L4855" s="388">
        <f>ROWS(K$5:K4855)</f>
        <v>4851</v>
      </c>
      <c r="M4855" s="388" t="str">
        <f>IF(_xlfn.IFNA(VLOOKUP(I4855,$AG$3:$AH$83,2,FALSE),"")='11.1'!$D$5,TXM!L4855,"")</f>
        <v/>
      </c>
      <c r="N4855" t="str">
        <f>IFERROR(SMALL($M$5:$M$9000,ROWS($M$5:M4855)),"")</f>
        <v/>
      </c>
      <c r="P4855" t="s">
        <v>1639</v>
      </c>
      <c r="S4855" s="388">
        <f>ROWS(R$5:R4855)</f>
        <v>4851</v>
      </c>
      <c r="T4855" s="388" t="str">
        <f>IF(_xlfn.IFNA(VLOOKUP(P4855,$AG$3:$AH$83,2,FALSE),"")='11.1'!$D$5,TXM!S4855,"")</f>
        <v/>
      </c>
      <c r="U4855" t="str">
        <f>IFERROR(SMALL($T$5:$T$9000,ROWS($T$5:T4855)),"")</f>
        <v/>
      </c>
    </row>
    <row r="4856" spans="1:21" ht="14.4" customHeight="1" x14ac:dyDescent="0.3">
      <c r="A4856" t="s">
        <v>1639</v>
      </c>
      <c r="D4856" s="388">
        <f>ROWS(C$5:C4856)</f>
        <v>4852</v>
      </c>
      <c r="E4856" s="388" t="str">
        <f>IF(_xlfn.IFNA(VLOOKUP(A4856,$AG$3:$AH$83,2,FALSE),"")='11.1'!$D$5,TXM!D4856,"")</f>
        <v/>
      </c>
      <c r="F4856" t="str">
        <f>IFERROR(SMALL($E$5:$E$9000,ROWS($E$5:E4856)),"")</f>
        <v/>
      </c>
      <c r="I4856" s="371" t="s">
        <v>212</v>
      </c>
      <c r="J4856" t="s">
        <v>1365</v>
      </c>
      <c r="K4856" s="372">
        <v>122050</v>
      </c>
      <c r="L4856" s="388">
        <f>ROWS(K$5:K4856)</f>
        <v>4852</v>
      </c>
      <c r="M4856" s="388" t="str">
        <f>IF(_xlfn.IFNA(VLOOKUP(I4856,$AG$3:$AH$83,2,FALSE),"")='11.1'!$D$5,TXM!L4856,"")</f>
        <v/>
      </c>
      <c r="N4856" t="str">
        <f>IFERROR(SMALL($M$5:$M$9000,ROWS($M$5:M4856)),"")</f>
        <v/>
      </c>
      <c r="P4856" t="s">
        <v>1639</v>
      </c>
      <c r="S4856" s="388">
        <f>ROWS(R$5:R4856)</f>
        <v>4852</v>
      </c>
      <c r="T4856" s="388" t="str">
        <f>IF(_xlfn.IFNA(VLOOKUP(P4856,$AG$3:$AH$83,2,FALSE),"")='11.1'!$D$5,TXM!S4856,"")</f>
        <v/>
      </c>
      <c r="U4856" t="str">
        <f>IFERROR(SMALL($T$5:$T$9000,ROWS($T$5:T4856)),"")</f>
        <v/>
      </c>
    </row>
    <row r="4857" spans="1:21" ht="14.4" customHeight="1" x14ac:dyDescent="0.3">
      <c r="A4857" t="s">
        <v>1639</v>
      </c>
      <c r="D4857" s="388">
        <f>ROWS(C$5:C4857)</f>
        <v>4853</v>
      </c>
      <c r="E4857" s="388" t="str">
        <f>IF(_xlfn.IFNA(VLOOKUP(A4857,$AG$3:$AH$83,2,FALSE),"")='11.1'!$D$5,TXM!D4857,"")</f>
        <v/>
      </c>
      <c r="F4857" t="str">
        <f>IFERROR(SMALL($E$5:$E$9000,ROWS($E$5:E4857)),"")</f>
        <v/>
      </c>
      <c r="I4857" s="371" t="s">
        <v>212</v>
      </c>
      <c r="J4857" t="s">
        <v>1003</v>
      </c>
      <c r="K4857" s="372">
        <v>120846</v>
      </c>
      <c r="L4857" s="388">
        <f>ROWS(K$5:K4857)</f>
        <v>4853</v>
      </c>
      <c r="M4857" s="388" t="str">
        <f>IF(_xlfn.IFNA(VLOOKUP(I4857,$AG$3:$AH$83,2,FALSE),"")='11.1'!$D$5,TXM!L4857,"")</f>
        <v/>
      </c>
      <c r="N4857" t="str">
        <f>IFERROR(SMALL($M$5:$M$9000,ROWS($M$5:M4857)),"")</f>
        <v/>
      </c>
      <c r="P4857" t="s">
        <v>1639</v>
      </c>
      <c r="S4857" s="388">
        <f>ROWS(R$5:R4857)</f>
        <v>4853</v>
      </c>
      <c r="T4857" s="388" t="str">
        <f>IF(_xlfn.IFNA(VLOOKUP(P4857,$AG$3:$AH$83,2,FALSE),"")='11.1'!$D$5,TXM!S4857,"")</f>
        <v/>
      </c>
      <c r="U4857" t="str">
        <f>IFERROR(SMALL($T$5:$T$9000,ROWS($T$5:T4857)),"")</f>
        <v/>
      </c>
    </row>
    <row r="4858" spans="1:21" ht="14.4" customHeight="1" x14ac:dyDescent="0.3">
      <c r="A4858" t="s">
        <v>1639</v>
      </c>
      <c r="D4858" s="388">
        <f>ROWS(C$5:C4858)</f>
        <v>4854</v>
      </c>
      <c r="E4858" s="388" t="str">
        <f>IF(_xlfn.IFNA(VLOOKUP(A4858,$AG$3:$AH$83,2,FALSE),"")='11.1'!$D$5,TXM!D4858,"")</f>
        <v/>
      </c>
      <c r="F4858" t="str">
        <f>IFERROR(SMALL($E$5:$E$9000,ROWS($E$5:E4858)),"")</f>
        <v/>
      </c>
      <c r="I4858" s="371" t="s">
        <v>212</v>
      </c>
      <c r="J4858" t="s">
        <v>94</v>
      </c>
      <c r="K4858" s="372">
        <v>92870</v>
      </c>
      <c r="L4858" s="388">
        <f>ROWS(K$5:K4858)</f>
        <v>4854</v>
      </c>
      <c r="M4858" s="388" t="str">
        <f>IF(_xlfn.IFNA(VLOOKUP(I4858,$AG$3:$AH$83,2,FALSE),"")='11.1'!$D$5,TXM!L4858,"")</f>
        <v/>
      </c>
      <c r="N4858" t="str">
        <f>IFERROR(SMALL($M$5:$M$9000,ROWS($M$5:M4858)),"")</f>
        <v/>
      </c>
      <c r="P4858" t="s">
        <v>1639</v>
      </c>
      <c r="S4858" s="388">
        <f>ROWS(R$5:R4858)</f>
        <v>4854</v>
      </c>
      <c r="T4858" s="388" t="str">
        <f>IF(_xlfn.IFNA(VLOOKUP(P4858,$AG$3:$AH$83,2,FALSE),"")='11.1'!$D$5,TXM!S4858,"")</f>
        <v/>
      </c>
      <c r="U4858" t="str">
        <f>IFERROR(SMALL($T$5:$T$9000,ROWS($T$5:T4858)),"")</f>
        <v/>
      </c>
    </row>
    <row r="4859" spans="1:21" ht="14.4" customHeight="1" x14ac:dyDescent="0.3">
      <c r="A4859" t="s">
        <v>1639</v>
      </c>
      <c r="D4859" s="388">
        <f>ROWS(C$5:C4859)</f>
        <v>4855</v>
      </c>
      <c r="E4859" s="388" t="str">
        <f>IF(_xlfn.IFNA(VLOOKUP(A4859,$AG$3:$AH$83,2,FALSE),"")='11.1'!$D$5,TXM!D4859,"")</f>
        <v/>
      </c>
      <c r="F4859" t="str">
        <f>IFERROR(SMALL($E$5:$E$9000,ROWS($E$5:E4859)),"")</f>
        <v/>
      </c>
      <c r="I4859" s="371" t="s">
        <v>212</v>
      </c>
      <c r="J4859" t="s">
        <v>173</v>
      </c>
      <c r="K4859" s="372">
        <v>86830</v>
      </c>
      <c r="L4859" s="388">
        <f>ROWS(K$5:K4859)</f>
        <v>4855</v>
      </c>
      <c r="M4859" s="388" t="str">
        <f>IF(_xlfn.IFNA(VLOOKUP(I4859,$AG$3:$AH$83,2,FALSE),"")='11.1'!$D$5,TXM!L4859,"")</f>
        <v/>
      </c>
      <c r="N4859" t="str">
        <f>IFERROR(SMALL($M$5:$M$9000,ROWS($M$5:M4859)),"")</f>
        <v/>
      </c>
      <c r="P4859" t="s">
        <v>1639</v>
      </c>
      <c r="S4859" s="388">
        <f>ROWS(R$5:R4859)</f>
        <v>4855</v>
      </c>
      <c r="T4859" s="388" t="str">
        <f>IF(_xlfn.IFNA(VLOOKUP(P4859,$AG$3:$AH$83,2,FALSE),"")='11.1'!$D$5,TXM!S4859,"")</f>
        <v/>
      </c>
      <c r="U4859" t="str">
        <f>IFERROR(SMALL($T$5:$T$9000,ROWS($T$5:T4859)),"")</f>
        <v/>
      </c>
    </row>
    <row r="4860" spans="1:21" ht="14.4" customHeight="1" x14ac:dyDescent="0.3">
      <c r="A4860" t="s">
        <v>1639</v>
      </c>
      <c r="D4860" s="388">
        <f>ROWS(C$5:C4860)</f>
        <v>4856</v>
      </c>
      <c r="E4860" s="388" t="str">
        <f>IF(_xlfn.IFNA(VLOOKUP(A4860,$AG$3:$AH$83,2,FALSE),"")='11.1'!$D$5,TXM!D4860,"")</f>
        <v/>
      </c>
      <c r="F4860" t="str">
        <f>IFERROR(SMALL($E$5:$E$9000,ROWS($E$5:E4860)),"")</f>
        <v/>
      </c>
      <c r="I4860" s="371" t="s">
        <v>212</v>
      </c>
      <c r="J4860" t="s">
        <v>100</v>
      </c>
      <c r="K4860" s="372">
        <v>62980</v>
      </c>
      <c r="L4860" s="388">
        <f>ROWS(K$5:K4860)</f>
        <v>4856</v>
      </c>
      <c r="M4860" s="388" t="str">
        <f>IF(_xlfn.IFNA(VLOOKUP(I4860,$AG$3:$AH$83,2,FALSE),"")='11.1'!$D$5,TXM!L4860,"")</f>
        <v/>
      </c>
      <c r="N4860" t="str">
        <f>IFERROR(SMALL($M$5:$M$9000,ROWS($M$5:M4860)),"")</f>
        <v/>
      </c>
      <c r="P4860" t="s">
        <v>1639</v>
      </c>
      <c r="S4860" s="388">
        <f>ROWS(R$5:R4860)</f>
        <v>4856</v>
      </c>
      <c r="T4860" s="388" t="str">
        <f>IF(_xlfn.IFNA(VLOOKUP(P4860,$AG$3:$AH$83,2,FALSE),"")='11.1'!$D$5,TXM!S4860,"")</f>
        <v/>
      </c>
      <c r="U4860" t="str">
        <f>IFERROR(SMALL($T$5:$T$9000,ROWS($T$5:T4860)),"")</f>
        <v/>
      </c>
    </row>
    <row r="4861" spans="1:21" ht="14.4" customHeight="1" x14ac:dyDescent="0.3">
      <c r="A4861" t="s">
        <v>1639</v>
      </c>
      <c r="D4861" s="388">
        <f>ROWS(C$5:C4861)</f>
        <v>4857</v>
      </c>
      <c r="E4861" s="388" t="str">
        <f>IF(_xlfn.IFNA(VLOOKUP(A4861,$AG$3:$AH$83,2,FALSE),"")='11.1'!$D$5,TXM!D4861,"")</f>
        <v/>
      </c>
      <c r="F4861" t="str">
        <f>IFERROR(SMALL($E$5:$E$9000,ROWS($E$5:E4861)),"")</f>
        <v/>
      </c>
      <c r="I4861" s="371" t="s">
        <v>212</v>
      </c>
      <c r="J4861" t="s">
        <v>1494</v>
      </c>
      <c r="K4861" s="372">
        <v>38469</v>
      </c>
      <c r="L4861" s="388">
        <f>ROWS(K$5:K4861)</f>
        <v>4857</v>
      </c>
      <c r="M4861" s="388" t="str">
        <f>IF(_xlfn.IFNA(VLOOKUP(I4861,$AG$3:$AH$83,2,FALSE),"")='11.1'!$D$5,TXM!L4861,"")</f>
        <v/>
      </c>
      <c r="N4861" t="str">
        <f>IFERROR(SMALL($M$5:$M$9000,ROWS($M$5:M4861)),"")</f>
        <v/>
      </c>
      <c r="P4861" t="s">
        <v>1639</v>
      </c>
      <c r="S4861" s="388">
        <f>ROWS(R$5:R4861)</f>
        <v>4857</v>
      </c>
      <c r="T4861" s="388" t="str">
        <f>IF(_xlfn.IFNA(VLOOKUP(P4861,$AG$3:$AH$83,2,FALSE),"")='11.1'!$D$5,TXM!S4861,"")</f>
        <v/>
      </c>
      <c r="U4861" t="str">
        <f>IFERROR(SMALL($T$5:$T$9000,ROWS($T$5:T4861)),"")</f>
        <v/>
      </c>
    </row>
    <row r="4862" spans="1:21" ht="14.4" customHeight="1" x14ac:dyDescent="0.3">
      <c r="A4862" t="s">
        <v>1639</v>
      </c>
      <c r="D4862" s="388">
        <f>ROWS(C$5:C4862)</f>
        <v>4858</v>
      </c>
      <c r="E4862" s="388" t="str">
        <f>IF(_xlfn.IFNA(VLOOKUP(A4862,$AG$3:$AH$83,2,FALSE),"")='11.1'!$D$5,TXM!D4862,"")</f>
        <v/>
      </c>
      <c r="F4862" t="str">
        <f>IFERROR(SMALL($E$5:$E$9000,ROWS($E$5:E4862)),"")</f>
        <v/>
      </c>
      <c r="I4862" s="371" t="s">
        <v>212</v>
      </c>
      <c r="J4862" t="s">
        <v>813</v>
      </c>
      <c r="K4862" s="372">
        <v>27125</v>
      </c>
      <c r="L4862" s="388">
        <f>ROWS(K$5:K4862)</f>
        <v>4858</v>
      </c>
      <c r="M4862" s="388" t="str">
        <f>IF(_xlfn.IFNA(VLOOKUP(I4862,$AG$3:$AH$83,2,FALSE),"")='11.1'!$D$5,TXM!L4862,"")</f>
        <v/>
      </c>
      <c r="N4862" t="str">
        <f>IFERROR(SMALL($M$5:$M$9000,ROWS($M$5:M4862)),"")</f>
        <v/>
      </c>
      <c r="P4862" t="s">
        <v>1639</v>
      </c>
      <c r="S4862" s="388">
        <f>ROWS(R$5:R4862)</f>
        <v>4858</v>
      </c>
      <c r="T4862" s="388" t="str">
        <f>IF(_xlfn.IFNA(VLOOKUP(P4862,$AG$3:$AH$83,2,FALSE),"")='11.1'!$D$5,TXM!S4862,"")</f>
        <v/>
      </c>
      <c r="U4862" t="str">
        <f>IFERROR(SMALL($T$5:$T$9000,ROWS($T$5:T4862)),"")</f>
        <v/>
      </c>
    </row>
    <row r="4863" spans="1:21" ht="14.4" customHeight="1" x14ac:dyDescent="0.3">
      <c r="A4863" t="s">
        <v>1639</v>
      </c>
      <c r="D4863" s="388">
        <f>ROWS(C$5:C4863)</f>
        <v>4859</v>
      </c>
      <c r="E4863" s="388" t="str">
        <f>IF(_xlfn.IFNA(VLOOKUP(A4863,$AG$3:$AH$83,2,FALSE),"")='11.1'!$D$5,TXM!D4863,"")</f>
        <v/>
      </c>
      <c r="F4863" t="str">
        <f>IFERROR(SMALL($E$5:$E$9000,ROWS($E$5:E4863)),"")</f>
        <v/>
      </c>
      <c r="I4863" s="371" t="s">
        <v>212</v>
      </c>
      <c r="J4863" t="s">
        <v>99</v>
      </c>
      <c r="K4863" s="372">
        <v>25908</v>
      </c>
      <c r="L4863" s="388">
        <f>ROWS(K$5:K4863)</f>
        <v>4859</v>
      </c>
      <c r="M4863" s="388" t="str">
        <f>IF(_xlfn.IFNA(VLOOKUP(I4863,$AG$3:$AH$83,2,FALSE),"")='11.1'!$D$5,TXM!L4863,"")</f>
        <v/>
      </c>
      <c r="N4863" t="str">
        <f>IFERROR(SMALL($M$5:$M$9000,ROWS($M$5:M4863)),"")</f>
        <v/>
      </c>
      <c r="P4863" t="s">
        <v>1639</v>
      </c>
      <c r="S4863" s="388">
        <f>ROWS(R$5:R4863)</f>
        <v>4859</v>
      </c>
      <c r="T4863" s="388" t="str">
        <f>IF(_xlfn.IFNA(VLOOKUP(P4863,$AG$3:$AH$83,2,FALSE),"")='11.1'!$D$5,TXM!S4863,"")</f>
        <v/>
      </c>
      <c r="U4863" t="str">
        <f>IFERROR(SMALL($T$5:$T$9000,ROWS($T$5:T4863)),"")</f>
        <v/>
      </c>
    </row>
    <row r="4864" spans="1:21" ht="14.4" customHeight="1" x14ac:dyDescent="0.3">
      <c r="A4864" t="s">
        <v>1639</v>
      </c>
      <c r="D4864" s="388">
        <f>ROWS(C$5:C4864)</f>
        <v>4860</v>
      </c>
      <c r="E4864" s="388" t="str">
        <f>IF(_xlfn.IFNA(VLOOKUP(A4864,$AG$3:$AH$83,2,FALSE),"")='11.1'!$D$5,TXM!D4864,"")</f>
        <v/>
      </c>
      <c r="F4864" t="str">
        <f>IFERROR(SMALL($E$5:$E$9000,ROWS($E$5:E4864)),"")</f>
        <v/>
      </c>
      <c r="I4864" s="371" t="s">
        <v>212</v>
      </c>
      <c r="J4864" t="s">
        <v>855</v>
      </c>
      <c r="K4864" s="372">
        <v>19701</v>
      </c>
      <c r="L4864" s="388">
        <f>ROWS(K$5:K4864)</f>
        <v>4860</v>
      </c>
      <c r="M4864" s="388" t="str">
        <f>IF(_xlfn.IFNA(VLOOKUP(I4864,$AG$3:$AH$83,2,FALSE),"")='11.1'!$D$5,TXM!L4864,"")</f>
        <v/>
      </c>
      <c r="N4864" t="str">
        <f>IFERROR(SMALL($M$5:$M$9000,ROWS($M$5:M4864)),"")</f>
        <v/>
      </c>
      <c r="P4864" t="s">
        <v>1639</v>
      </c>
      <c r="S4864" s="388">
        <f>ROWS(R$5:R4864)</f>
        <v>4860</v>
      </c>
      <c r="T4864" s="388" t="str">
        <f>IF(_xlfn.IFNA(VLOOKUP(P4864,$AG$3:$AH$83,2,FALSE),"")='11.1'!$D$5,TXM!S4864,"")</f>
        <v/>
      </c>
      <c r="U4864" t="str">
        <f>IFERROR(SMALL($T$5:$T$9000,ROWS($T$5:T4864)),"")</f>
        <v/>
      </c>
    </row>
    <row r="4865" spans="1:21" ht="14.4" customHeight="1" x14ac:dyDescent="0.3">
      <c r="A4865" t="s">
        <v>1639</v>
      </c>
      <c r="D4865" s="388">
        <f>ROWS(C$5:C4865)</f>
        <v>4861</v>
      </c>
      <c r="E4865" s="388" t="str">
        <f>IF(_xlfn.IFNA(VLOOKUP(A4865,$AG$3:$AH$83,2,FALSE),"")='11.1'!$D$5,TXM!D4865,"")</f>
        <v/>
      </c>
      <c r="F4865" t="str">
        <f>IFERROR(SMALL($E$5:$E$9000,ROWS($E$5:E4865)),"")</f>
        <v/>
      </c>
      <c r="I4865" s="371" t="s">
        <v>212</v>
      </c>
      <c r="J4865" t="s">
        <v>833</v>
      </c>
      <c r="K4865" s="372">
        <v>18269</v>
      </c>
      <c r="L4865" s="388">
        <f>ROWS(K$5:K4865)</f>
        <v>4861</v>
      </c>
      <c r="M4865" s="388" t="str">
        <f>IF(_xlfn.IFNA(VLOOKUP(I4865,$AG$3:$AH$83,2,FALSE),"")='11.1'!$D$5,TXM!L4865,"")</f>
        <v/>
      </c>
      <c r="N4865" t="str">
        <f>IFERROR(SMALL($M$5:$M$9000,ROWS($M$5:M4865)),"")</f>
        <v/>
      </c>
      <c r="P4865" t="s">
        <v>1639</v>
      </c>
      <c r="S4865" s="388">
        <f>ROWS(R$5:R4865)</f>
        <v>4861</v>
      </c>
      <c r="T4865" s="388" t="str">
        <f>IF(_xlfn.IFNA(VLOOKUP(P4865,$AG$3:$AH$83,2,FALSE),"")='11.1'!$D$5,TXM!S4865,"")</f>
        <v/>
      </c>
      <c r="U4865" t="str">
        <f>IFERROR(SMALL($T$5:$T$9000,ROWS($T$5:T4865)),"")</f>
        <v/>
      </c>
    </row>
    <row r="4866" spans="1:21" ht="14.4" customHeight="1" x14ac:dyDescent="0.3">
      <c r="A4866" t="s">
        <v>1639</v>
      </c>
      <c r="D4866" s="388">
        <f>ROWS(C$5:C4866)</f>
        <v>4862</v>
      </c>
      <c r="E4866" s="388" t="str">
        <f>IF(_xlfn.IFNA(VLOOKUP(A4866,$AG$3:$AH$83,2,FALSE),"")='11.1'!$D$5,TXM!D4866,"")</f>
        <v/>
      </c>
      <c r="F4866" t="str">
        <f>IFERROR(SMALL($E$5:$E$9000,ROWS($E$5:E4866)),"")</f>
        <v/>
      </c>
      <c r="I4866" s="371" t="s">
        <v>212</v>
      </c>
      <c r="J4866" t="s">
        <v>779</v>
      </c>
      <c r="K4866" s="372">
        <v>17623</v>
      </c>
      <c r="L4866" s="388">
        <f>ROWS(K$5:K4866)</f>
        <v>4862</v>
      </c>
      <c r="M4866" s="388" t="str">
        <f>IF(_xlfn.IFNA(VLOOKUP(I4866,$AG$3:$AH$83,2,FALSE),"")='11.1'!$D$5,TXM!L4866,"")</f>
        <v/>
      </c>
      <c r="N4866" t="str">
        <f>IFERROR(SMALL($M$5:$M$9000,ROWS($M$5:M4866)),"")</f>
        <v/>
      </c>
      <c r="P4866" t="s">
        <v>1639</v>
      </c>
      <c r="S4866" s="388">
        <f>ROWS(R$5:R4866)</f>
        <v>4862</v>
      </c>
      <c r="T4866" s="388" t="str">
        <f>IF(_xlfn.IFNA(VLOOKUP(P4866,$AG$3:$AH$83,2,FALSE),"")='11.1'!$D$5,TXM!S4866,"")</f>
        <v/>
      </c>
      <c r="U4866" t="str">
        <f>IFERROR(SMALL($T$5:$T$9000,ROWS($T$5:T4866)),"")</f>
        <v/>
      </c>
    </row>
    <row r="4867" spans="1:21" ht="14.4" customHeight="1" x14ac:dyDescent="0.3">
      <c r="A4867" t="s">
        <v>1639</v>
      </c>
      <c r="D4867" s="388">
        <f>ROWS(C$5:C4867)</f>
        <v>4863</v>
      </c>
      <c r="E4867" s="388" t="str">
        <f>IF(_xlfn.IFNA(VLOOKUP(A4867,$AG$3:$AH$83,2,FALSE),"")='11.1'!$D$5,TXM!D4867,"")</f>
        <v/>
      </c>
      <c r="F4867" t="str">
        <f>IFERROR(SMALL($E$5:$E$9000,ROWS($E$5:E4867)),"")</f>
        <v/>
      </c>
      <c r="I4867" s="371" t="s">
        <v>212</v>
      </c>
      <c r="J4867" t="s">
        <v>1441</v>
      </c>
      <c r="K4867" s="372">
        <v>16185</v>
      </c>
      <c r="L4867" s="388">
        <f>ROWS(K$5:K4867)</f>
        <v>4863</v>
      </c>
      <c r="M4867" s="388" t="str">
        <f>IF(_xlfn.IFNA(VLOOKUP(I4867,$AG$3:$AH$83,2,FALSE),"")='11.1'!$D$5,TXM!L4867,"")</f>
        <v/>
      </c>
      <c r="N4867" t="str">
        <f>IFERROR(SMALL($M$5:$M$9000,ROWS($M$5:M4867)),"")</f>
        <v/>
      </c>
      <c r="P4867" t="s">
        <v>1639</v>
      </c>
      <c r="S4867" s="388">
        <f>ROWS(R$5:R4867)</f>
        <v>4863</v>
      </c>
      <c r="T4867" s="388" t="str">
        <f>IF(_xlfn.IFNA(VLOOKUP(P4867,$AG$3:$AH$83,2,FALSE),"")='11.1'!$D$5,TXM!S4867,"")</f>
        <v/>
      </c>
      <c r="U4867" t="str">
        <f>IFERROR(SMALL($T$5:$T$9000,ROWS($T$5:T4867)),"")</f>
        <v/>
      </c>
    </row>
    <row r="4868" spans="1:21" ht="14.4" customHeight="1" x14ac:dyDescent="0.3">
      <c r="A4868" t="s">
        <v>1639</v>
      </c>
      <c r="D4868" s="388">
        <f>ROWS(C$5:C4868)</f>
        <v>4864</v>
      </c>
      <c r="E4868" s="388" t="str">
        <f>IF(_xlfn.IFNA(VLOOKUP(A4868,$AG$3:$AH$83,2,FALSE),"")='11.1'!$D$5,TXM!D4868,"")</f>
        <v/>
      </c>
      <c r="F4868" t="str">
        <f>IFERROR(SMALL($E$5:$E$9000,ROWS($E$5:E4868)),"")</f>
        <v/>
      </c>
      <c r="I4868" s="371" t="s">
        <v>212</v>
      </c>
      <c r="J4868" t="s">
        <v>871</v>
      </c>
      <c r="K4868" s="372">
        <v>14591</v>
      </c>
      <c r="L4868" s="388">
        <f>ROWS(K$5:K4868)</f>
        <v>4864</v>
      </c>
      <c r="M4868" s="388" t="str">
        <f>IF(_xlfn.IFNA(VLOOKUP(I4868,$AG$3:$AH$83,2,FALSE),"")='11.1'!$D$5,TXM!L4868,"")</f>
        <v/>
      </c>
      <c r="N4868" t="str">
        <f>IFERROR(SMALL($M$5:$M$9000,ROWS($M$5:M4868)),"")</f>
        <v/>
      </c>
      <c r="P4868" t="s">
        <v>1639</v>
      </c>
      <c r="S4868" s="388">
        <f>ROWS(R$5:R4868)</f>
        <v>4864</v>
      </c>
      <c r="T4868" s="388" t="str">
        <f>IF(_xlfn.IFNA(VLOOKUP(P4868,$AG$3:$AH$83,2,FALSE),"")='11.1'!$D$5,TXM!S4868,"")</f>
        <v/>
      </c>
      <c r="U4868" t="str">
        <f>IFERROR(SMALL($T$5:$T$9000,ROWS($T$5:T4868)),"")</f>
        <v/>
      </c>
    </row>
    <row r="4869" spans="1:21" ht="14.4" customHeight="1" x14ac:dyDescent="0.3">
      <c r="A4869" t="s">
        <v>1639</v>
      </c>
      <c r="D4869" s="388">
        <f>ROWS(C$5:C4869)</f>
        <v>4865</v>
      </c>
      <c r="E4869" s="388" t="str">
        <f>IF(_xlfn.IFNA(VLOOKUP(A4869,$AG$3:$AH$83,2,FALSE),"")='11.1'!$D$5,TXM!D4869,"")</f>
        <v/>
      </c>
      <c r="F4869" t="str">
        <f>IFERROR(SMALL($E$5:$E$9000,ROWS($E$5:E4869)),"")</f>
        <v/>
      </c>
      <c r="I4869" s="371" t="s">
        <v>212</v>
      </c>
      <c r="J4869" t="s">
        <v>811</v>
      </c>
      <c r="K4869" s="372">
        <v>12404</v>
      </c>
      <c r="L4869" s="388">
        <f>ROWS(K$5:K4869)</f>
        <v>4865</v>
      </c>
      <c r="M4869" s="388" t="str">
        <f>IF(_xlfn.IFNA(VLOOKUP(I4869,$AG$3:$AH$83,2,FALSE),"")='11.1'!$D$5,TXM!L4869,"")</f>
        <v/>
      </c>
      <c r="N4869" t="str">
        <f>IFERROR(SMALL($M$5:$M$9000,ROWS($M$5:M4869)),"")</f>
        <v/>
      </c>
      <c r="P4869" t="s">
        <v>1639</v>
      </c>
      <c r="S4869" s="388">
        <f>ROWS(R$5:R4869)</f>
        <v>4865</v>
      </c>
      <c r="T4869" s="388" t="str">
        <f>IF(_xlfn.IFNA(VLOOKUP(P4869,$AG$3:$AH$83,2,FALSE),"")='11.1'!$D$5,TXM!S4869,"")</f>
        <v/>
      </c>
      <c r="U4869" t="str">
        <f>IFERROR(SMALL($T$5:$T$9000,ROWS($T$5:T4869)),"")</f>
        <v/>
      </c>
    </row>
    <row r="4870" spans="1:21" ht="14.4" customHeight="1" x14ac:dyDescent="0.3">
      <c r="A4870" t="s">
        <v>1639</v>
      </c>
      <c r="D4870" s="388">
        <f>ROWS(C$5:C4870)</f>
        <v>4866</v>
      </c>
      <c r="E4870" s="388" t="str">
        <f>IF(_xlfn.IFNA(VLOOKUP(A4870,$AG$3:$AH$83,2,FALSE),"")='11.1'!$D$5,TXM!D4870,"")</f>
        <v/>
      </c>
      <c r="F4870" t="str">
        <f>IFERROR(SMALL($E$5:$E$9000,ROWS($E$5:E4870)),"")</f>
        <v/>
      </c>
      <c r="I4870" s="371" t="s">
        <v>212</v>
      </c>
      <c r="J4870" t="s">
        <v>95</v>
      </c>
      <c r="K4870" s="372">
        <v>11917</v>
      </c>
      <c r="L4870" s="388">
        <f>ROWS(K$5:K4870)</f>
        <v>4866</v>
      </c>
      <c r="M4870" s="388" t="str">
        <f>IF(_xlfn.IFNA(VLOOKUP(I4870,$AG$3:$AH$83,2,FALSE),"")='11.1'!$D$5,TXM!L4870,"")</f>
        <v/>
      </c>
      <c r="N4870" t="str">
        <f>IFERROR(SMALL($M$5:$M$9000,ROWS($M$5:M4870)),"")</f>
        <v/>
      </c>
      <c r="P4870" t="s">
        <v>1639</v>
      </c>
      <c r="S4870" s="388">
        <f>ROWS(R$5:R4870)</f>
        <v>4866</v>
      </c>
      <c r="T4870" s="388" t="str">
        <f>IF(_xlfn.IFNA(VLOOKUP(P4870,$AG$3:$AH$83,2,FALSE),"")='11.1'!$D$5,TXM!S4870,"")</f>
        <v/>
      </c>
      <c r="U4870" t="str">
        <f>IFERROR(SMALL($T$5:$T$9000,ROWS($T$5:T4870)),"")</f>
        <v/>
      </c>
    </row>
    <row r="4871" spans="1:21" ht="14.4" customHeight="1" x14ac:dyDescent="0.3">
      <c r="A4871" t="s">
        <v>1639</v>
      </c>
      <c r="D4871" s="388">
        <f>ROWS(C$5:C4871)</f>
        <v>4867</v>
      </c>
      <c r="E4871" s="388" t="str">
        <f>IF(_xlfn.IFNA(VLOOKUP(A4871,$AG$3:$AH$83,2,FALSE),"")='11.1'!$D$5,TXM!D4871,"")</f>
        <v/>
      </c>
      <c r="F4871" t="str">
        <f>IFERROR(SMALL($E$5:$E$9000,ROWS($E$5:E4871)),"")</f>
        <v/>
      </c>
      <c r="I4871" s="371" t="s">
        <v>212</v>
      </c>
      <c r="J4871" t="s">
        <v>819</v>
      </c>
      <c r="K4871" s="372">
        <v>11881</v>
      </c>
      <c r="L4871" s="388">
        <f>ROWS(K$5:K4871)</f>
        <v>4867</v>
      </c>
      <c r="M4871" s="388" t="str">
        <f>IF(_xlfn.IFNA(VLOOKUP(I4871,$AG$3:$AH$83,2,FALSE),"")='11.1'!$D$5,TXM!L4871,"")</f>
        <v/>
      </c>
      <c r="N4871" t="str">
        <f>IFERROR(SMALL($M$5:$M$9000,ROWS($M$5:M4871)),"")</f>
        <v/>
      </c>
      <c r="P4871" t="s">
        <v>1639</v>
      </c>
      <c r="S4871" s="388">
        <f>ROWS(R$5:R4871)</f>
        <v>4867</v>
      </c>
      <c r="T4871" s="388" t="str">
        <f>IF(_xlfn.IFNA(VLOOKUP(P4871,$AG$3:$AH$83,2,FALSE),"")='11.1'!$D$5,TXM!S4871,"")</f>
        <v/>
      </c>
      <c r="U4871" t="str">
        <f>IFERROR(SMALL($T$5:$T$9000,ROWS($T$5:T4871)),"")</f>
        <v/>
      </c>
    </row>
    <row r="4872" spans="1:21" ht="14.4" customHeight="1" x14ac:dyDescent="0.3">
      <c r="A4872" t="s">
        <v>1639</v>
      </c>
      <c r="D4872" s="388">
        <f>ROWS(C$5:C4872)</f>
        <v>4868</v>
      </c>
      <c r="E4872" s="388" t="str">
        <f>IF(_xlfn.IFNA(VLOOKUP(A4872,$AG$3:$AH$83,2,FALSE),"")='11.1'!$D$5,TXM!D4872,"")</f>
        <v/>
      </c>
      <c r="F4872" t="str">
        <f>IFERROR(SMALL($E$5:$E$9000,ROWS($E$5:E4872)),"")</f>
        <v/>
      </c>
      <c r="I4872" s="371" t="s">
        <v>212</v>
      </c>
      <c r="J4872" t="s">
        <v>998</v>
      </c>
      <c r="K4872" s="372">
        <v>10270</v>
      </c>
      <c r="L4872" s="388">
        <f>ROWS(K$5:K4872)</f>
        <v>4868</v>
      </c>
      <c r="M4872" s="388" t="str">
        <f>IF(_xlfn.IFNA(VLOOKUP(I4872,$AG$3:$AH$83,2,FALSE),"")='11.1'!$D$5,TXM!L4872,"")</f>
        <v/>
      </c>
      <c r="N4872" t="str">
        <f>IFERROR(SMALL($M$5:$M$9000,ROWS($M$5:M4872)),"")</f>
        <v/>
      </c>
      <c r="P4872" t="s">
        <v>1639</v>
      </c>
      <c r="S4872" s="388">
        <f>ROWS(R$5:R4872)</f>
        <v>4868</v>
      </c>
      <c r="T4872" s="388" t="str">
        <f>IF(_xlfn.IFNA(VLOOKUP(P4872,$AG$3:$AH$83,2,FALSE),"")='11.1'!$D$5,TXM!S4872,"")</f>
        <v/>
      </c>
      <c r="U4872" t="str">
        <f>IFERROR(SMALL($T$5:$T$9000,ROWS($T$5:T4872)),"")</f>
        <v/>
      </c>
    </row>
    <row r="4873" spans="1:21" ht="14.4" customHeight="1" x14ac:dyDescent="0.3">
      <c r="A4873" t="s">
        <v>1639</v>
      </c>
      <c r="D4873" s="388">
        <f>ROWS(C$5:C4873)</f>
        <v>4869</v>
      </c>
      <c r="E4873" s="388" t="str">
        <f>IF(_xlfn.IFNA(VLOOKUP(A4873,$AG$3:$AH$83,2,FALSE),"")='11.1'!$D$5,TXM!D4873,"")</f>
        <v/>
      </c>
      <c r="F4873" t="str">
        <f>IFERROR(SMALL($E$5:$E$9000,ROWS($E$5:E4873)),"")</f>
        <v/>
      </c>
      <c r="I4873" s="371" t="s">
        <v>212</v>
      </c>
      <c r="J4873" t="s">
        <v>1332</v>
      </c>
      <c r="K4873" s="372">
        <v>7110</v>
      </c>
      <c r="L4873" s="388">
        <f>ROWS(K$5:K4873)</f>
        <v>4869</v>
      </c>
      <c r="M4873" s="388" t="str">
        <f>IF(_xlfn.IFNA(VLOOKUP(I4873,$AG$3:$AH$83,2,FALSE),"")='11.1'!$D$5,TXM!L4873,"")</f>
        <v/>
      </c>
      <c r="N4873" t="str">
        <f>IFERROR(SMALL($M$5:$M$9000,ROWS($M$5:M4873)),"")</f>
        <v/>
      </c>
      <c r="P4873" t="s">
        <v>1639</v>
      </c>
      <c r="S4873" s="388">
        <f>ROWS(R$5:R4873)</f>
        <v>4869</v>
      </c>
      <c r="T4873" s="388" t="str">
        <f>IF(_xlfn.IFNA(VLOOKUP(P4873,$AG$3:$AH$83,2,FALSE),"")='11.1'!$D$5,TXM!S4873,"")</f>
        <v/>
      </c>
      <c r="U4873" t="str">
        <f>IFERROR(SMALL($T$5:$T$9000,ROWS($T$5:T4873)),"")</f>
        <v/>
      </c>
    </row>
    <row r="4874" spans="1:21" ht="14.4" customHeight="1" x14ac:dyDescent="0.3">
      <c r="A4874" t="s">
        <v>1639</v>
      </c>
      <c r="D4874" s="388">
        <f>ROWS(C$5:C4874)</f>
        <v>4870</v>
      </c>
      <c r="E4874" s="388" t="str">
        <f>IF(_xlfn.IFNA(VLOOKUP(A4874,$AG$3:$AH$83,2,FALSE),"")='11.1'!$D$5,TXM!D4874,"")</f>
        <v/>
      </c>
      <c r="F4874" t="str">
        <f>IFERROR(SMALL($E$5:$E$9000,ROWS($E$5:E4874)),"")</f>
        <v/>
      </c>
      <c r="I4874" s="371" t="s">
        <v>212</v>
      </c>
      <c r="J4874" t="s">
        <v>805</v>
      </c>
      <c r="K4874" s="372">
        <v>6479</v>
      </c>
      <c r="L4874" s="388">
        <f>ROWS(K$5:K4874)</f>
        <v>4870</v>
      </c>
      <c r="M4874" s="388" t="str">
        <f>IF(_xlfn.IFNA(VLOOKUP(I4874,$AG$3:$AH$83,2,FALSE),"")='11.1'!$D$5,TXM!L4874,"")</f>
        <v/>
      </c>
      <c r="N4874" t="str">
        <f>IFERROR(SMALL($M$5:$M$9000,ROWS($M$5:M4874)),"")</f>
        <v/>
      </c>
      <c r="P4874" t="s">
        <v>1639</v>
      </c>
      <c r="S4874" s="388">
        <f>ROWS(R$5:R4874)</f>
        <v>4870</v>
      </c>
      <c r="T4874" s="388" t="str">
        <f>IF(_xlfn.IFNA(VLOOKUP(P4874,$AG$3:$AH$83,2,FALSE),"")='11.1'!$D$5,TXM!S4874,"")</f>
        <v/>
      </c>
      <c r="U4874" t="str">
        <f>IFERROR(SMALL($T$5:$T$9000,ROWS($T$5:T4874)),"")</f>
        <v/>
      </c>
    </row>
    <row r="4875" spans="1:21" ht="14.4" customHeight="1" x14ac:dyDescent="0.3">
      <c r="A4875" t="s">
        <v>1639</v>
      </c>
      <c r="D4875" s="388">
        <f>ROWS(C$5:C4875)</f>
        <v>4871</v>
      </c>
      <c r="E4875" s="388" t="str">
        <f>IF(_xlfn.IFNA(VLOOKUP(A4875,$AG$3:$AH$83,2,FALSE),"")='11.1'!$D$5,TXM!D4875,"")</f>
        <v/>
      </c>
      <c r="F4875" t="str">
        <f>IFERROR(SMALL($E$5:$E$9000,ROWS($E$5:E4875)),"")</f>
        <v/>
      </c>
      <c r="I4875" s="371" t="s">
        <v>212</v>
      </c>
      <c r="J4875" t="s">
        <v>775</v>
      </c>
      <c r="K4875" s="372">
        <v>6038</v>
      </c>
      <c r="L4875" s="388">
        <f>ROWS(K$5:K4875)</f>
        <v>4871</v>
      </c>
      <c r="M4875" s="388" t="str">
        <f>IF(_xlfn.IFNA(VLOOKUP(I4875,$AG$3:$AH$83,2,FALSE),"")='11.1'!$D$5,TXM!L4875,"")</f>
        <v/>
      </c>
      <c r="N4875" t="str">
        <f>IFERROR(SMALL($M$5:$M$9000,ROWS($M$5:M4875)),"")</f>
        <v/>
      </c>
      <c r="P4875" t="s">
        <v>1639</v>
      </c>
      <c r="S4875" s="388">
        <f>ROWS(R$5:R4875)</f>
        <v>4871</v>
      </c>
      <c r="T4875" s="388" t="str">
        <f>IF(_xlfn.IFNA(VLOOKUP(P4875,$AG$3:$AH$83,2,FALSE),"")='11.1'!$D$5,TXM!S4875,"")</f>
        <v/>
      </c>
      <c r="U4875" t="str">
        <f>IFERROR(SMALL($T$5:$T$9000,ROWS($T$5:T4875)),"")</f>
        <v/>
      </c>
    </row>
    <row r="4876" spans="1:21" ht="14.4" customHeight="1" x14ac:dyDescent="0.3">
      <c r="A4876" t="s">
        <v>1639</v>
      </c>
      <c r="D4876" s="388">
        <f>ROWS(C$5:C4876)</f>
        <v>4872</v>
      </c>
      <c r="E4876" s="388" t="str">
        <f>IF(_xlfn.IFNA(VLOOKUP(A4876,$AG$3:$AH$83,2,FALSE),"")='11.1'!$D$5,TXM!D4876,"")</f>
        <v/>
      </c>
      <c r="F4876" t="str">
        <f>IFERROR(SMALL($E$5:$E$9000,ROWS($E$5:E4876)),"")</f>
        <v/>
      </c>
      <c r="I4876" s="371" t="s">
        <v>212</v>
      </c>
      <c r="J4876" t="s">
        <v>803</v>
      </c>
      <c r="K4876" s="372">
        <v>4420</v>
      </c>
      <c r="L4876" s="388">
        <f>ROWS(K$5:K4876)</f>
        <v>4872</v>
      </c>
      <c r="M4876" s="388" t="str">
        <f>IF(_xlfn.IFNA(VLOOKUP(I4876,$AG$3:$AH$83,2,FALSE),"")='11.1'!$D$5,TXM!L4876,"")</f>
        <v/>
      </c>
      <c r="N4876" t="str">
        <f>IFERROR(SMALL($M$5:$M$9000,ROWS($M$5:M4876)),"")</f>
        <v/>
      </c>
      <c r="P4876" t="s">
        <v>1639</v>
      </c>
      <c r="S4876" s="388">
        <f>ROWS(R$5:R4876)</f>
        <v>4872</v>
      </c>
      <c r="T4876" s="388" t="str">
        <f>IF(_xlfn.IFNA(VLOOKUP(P4876,$AG$3:$AH$83,2,FALSE),"")='11.1'!$D$5,TXM!S4876,"")</f>
        <v/>
      </c>
      <c r="U4876" t="str">
        <f>IFERROR(SMALL($T$5:$T$9000,ROWS($T$5:T4876)),"")</f>
        <v/>
      </c>
    </row>
    <row r="4877" spans="1:21" ht="14.4" customHeight="1" x14ac:dyDescent="0.3">
      <c r="A4877" t="s">
        <v>1639</v>
      </c>
      <c r="D4877" s="388">
        <f>ROWS(C$5:C4877)</f>
        <v>4873</v>
      </c>
      <c r="E4877" s="388" t="str">
        <f>IF(_xlfn.IFNA(VLOOKUP(A4877,$AG$3:$AH$83,2,FALSE),"")='11.1'!$D$5,TXM!D4877,"")</f>
        <v/>
      </c>
      <c r="F4877" t="str">
        <f>IFERROR(SMALL($E$5:$E$9000,ROWS($E$5:E4877)),"")</f>
        <v/>
      </c>
      <c r="I4877" s="371" t="s">
        <v>212</v>
      </c>
      <c r="J4877" t="s">
        <v>777</v>
      </c>
      <c r="K4877" s="372">
        <v>4360</v>
      </c>
      <c r="L4877" s="388">
        <f>ROWS(K$5:K4877)</f>
        <v>4873</v>
      </c>
      <c r="M4877" s="388" t="str">
        <f>IF(_xlfn.IFNA(VLOOKUP(I4877,$AG$3:$AH$83,2,FALSE),"")='11.1'!$D$5,TXM!L4877,"")</f>
        <v/>
      </c>
      <c r="N4877" t="str">
        <f>IFERROR(SMALL($M$5:$M$9000,ROWS($M$5:M4877)),"")</f>
        <v/>
      </c>
      <c r="P4877" t="s">
        <v>1639</v>
      </c>
      <c r="S4877" s="388">
        <f>ROWS(R$5:R4877)</f>
        <v>4873</v>
      </c>
      <c r="T4877" s="388" t="str">
        <f>IF(_xlfn.IFNA(VLOOKUP(P4877,$AG$3:$AH$83,2,FALSE),"")='11.1'!$D$5,TXM!S4877,"")</f>
        <v/>
      </c>
      <c r="U4877" t="str">
        <f>IFERROR(SMALL($T$5:$T$9000,ROWS($T$5:T4877)),"")</f>
        <v/>
      </c>
    </row>
    <row r="4878" spans="1:21" ht="14.4" customHeight="1" x14ac:dyDescent="0.3">
      <c r="A4878" t="s">
        <v>1639</v>
      </c>
      <c r="D4878" s="388">
        <f>ROWS(C$5:C4878)</f>
        <v>4874</v>
      </c>
      <c r="E4878" s="388" t="str">
        <f>IF(_xlfn.IFNA(VLOOKUP(A4878,$AG$3:$AH$83,2,FALSE),"")='11.1'!$D$5,TXM!D4878,"")</f>
        <v/>
      </c>
      <c r="F4878" t="str">
        <f>IFERROR(SMALL($E$5:$E$9000,ROWS($E$5:E4878)),"")</f>
        <v/>
      </c>
      <c r="I4878" s="371" t="s">
        <v>212</v>
      </c>
      <c r="J4878" t="s">
        <v>807</v>
      </c>
      <c r="K4878" s="372">
        <v>3572</v>
      </c>
      <c r="L4878" s="388">
        <f>ROWS(K$5:K4878)</f>
        <v>4874</v>
      </c>
      <c r="M4878" s="388" t="str">
        <f>IF(_xlfn.IFNA(VLOOKUP(I4878,$AG$3:$AH$83,2,FALSE),"")='11.1'!$D$5,TXM!L4878,"")</f>
        <v/>
      </c>
      <c r="N4878" t="str">
        <f>IFERROR(SMALL($M$5:$M$9000,ROWS($M$5:M4878)),"")</f>
        <v/>
      </c>
      <c r="P4878" t="s">
        <v>1639</v>
      </c>
      <c r="S4878" s="388">
        <f>ROWS(R$5:R4878)</f>
        <v>4874</v>
      </c>
      <c r="T4878" s="388" t="str">
        <f>IF(_xlfn.IFNA(VLOOKUP(P4878,$AG$3:$AH$83,2,FALSE),"")='11.1'!$D$5,TXM!S4878,"")</f>
        <v/>
      </c>
      <c r="U4878" t="str">
        <f>IFERROR(SMALL($T$5:$T$9000,ROWS($T$5:T4878)),"")</f>
        <v/>
      </c>
    </row>
    <row r="4879" spans="1:21" ht="14.4" customHeight="1" x14ac:dyDescent="0.3">
      <c r="A4879" t="s">
        <v>1639</v>
      </c>
      <c r="D4879" s="388">
        <f>ROWS(C$5:C4879)</f>
        <v>4875</v>
      </c>
      <c r="E4879" s="388" t="str">
        <f>IF(_xlfn.IFNA(VLOOKUP(A4879,$AG$3:$AH$83,2,FALSE),"")='11.1'!$D$5,TXM!D4879,"")</f>
        <v/>
      </c>
      <c r="F4879" t="str">
        <f>IFERROR(SMALL($E$5:$E$9000,ROWS($E$5:E4879)),"")</f>
        <v/>
      </c>
      <c r="I4879" s="371" t="s">
        <v>212</v>
      </c>
      <c r="J4879" t="s">
        <v>809</v>
      </c>
      <c r="K4879" s="372">
        <v>3282</v>
      </c>
      <c r="L4879" s="388">
        <f>ROWS(K$5:K4879)</f>
        <v>4875</v>
      </c>
      <c r="M4879" s="388" t="str">
        <f>IF(_xlfn.IFNA(VLOOKUP(I4879,$AG$3:$AH$83,2,FALSE),"")='11.1'!$D$5,TXM!L4879,"")</f>
        <v/>
      </c>
      <c r="N4879" t="str">
        <f>IFERROR(SMALL($M$5:$M$9000,ROWS($M$5:M4879)),"")</f>
        <v/>
      </c>
      <c r="P4879" t="s">
        <v>1639</v>
      </c>
      <c r="S4879" s="388">
        <f>ROWS(R$5:R4879)</f>
        <v>4875</v>
      </c>
      <c r="T4879" s="388" t="str">
        <f>IF(_xlfn.IFNA(VLOOKUP(P4879,$AG$3:$AH$83,2,FALSE),"")='11.1'!$D$5,TXM!S4879,"")</f>
        <v/>
      </c>
      <c r="U4879" t="str">
        <f>IFERROR(SMALL($T$5:$T$9000,ROWS($T$5:T4879)),"")</f>
        <v/>
      </c>
    </row>
    <row r="4880" spans="1:21" ht="14.4" customHeight="1" x14ac:dyDescent="0.3">
      <c r="A4880" t="s">
        <v>1639</v>
      </c>
      <c r="D4880" s="388">
        <f>ROWS(C$5:C4880)</f>
        <v>4876</v>
      </c>
      <c r="E4880" s="388" t="str">
        <f>IF(_xlfn.IFNA(VLOOKUP(A4880,$AG$3:$AH$83,2,FALSE),"")='11.1'!$D$5,TXM!D4880,"")</f>
        <v/>
      </c>
      <c r="F4880" t="str">
        <f>IFERROR(SMALL($E$5:$E$9000,ROWS($E$5:E4880)),"")</f>
        <v/>
      </c>
      <c r="I4880" s="371" t="s">
        <v>212</v>
      </c>
      <c r="J4880" t="s">
        <v>1383</v>
      </c>
      <c r="K4880" s="372">
        <v>2963</v>
      </c>
      <c r="L4880" s="388">
        <f>ROWS(K$5:K4880)</f>
        <v>4876</v>
      </c>
      <c r="M4880" s="388" t="str">
        <f>IF(_xlfn.IFNA(VLOOKUP(I4880,$AG$3:$AH$83,2,FALSE),"")='11.1'!$D$5,TXM!L4880,"")</f>
        <v/>
      </c>
      <c r="N4880" t="str">
        <f>IFERROR(SMALL($M$5:$M$9000,ROWS($M$5:M4880)),"")</f>
        <v/>
      </c>
      <c r="P4880" t="s">
        <v>1639</v>
      </c>
      <c r="S4880" s="388">
        <f>ROWS(R$5:R4880)</f>
        <v>4876</v>
      </c>
      <c r="T4880" s="388" t="str">
        <f>IF(_xlfn.IFNA(VLOOKUP(P4880,$AG$3:$AH$83,2,FALSE),"")='11.1'!$D$5,TXM!S4880,"")</f>
        <v/>
      </c>
      <c r="U4880" t="str">
        <f>IFERROR(SMALL($T$5:$T$9000,ROWS($T$5:T4880)),"")</f>
        <v/>
      </c>
    </row>
    <row r="4881" spans="1:21" ht="14.4" customHeight="1" x14ac:dyDescent="0.3">
      <c r="A4881" t="s">
        <v>1639</v>
      </c>
      <c r="D4881" s="388">
        <f>ROWS(C$5:C4881)</f>
        <v>4877</v>
      </c>
      <c r="E4881" s="388" t="str">
        <f>IF(_xlfn.IFNA(VLOOKUP(A4881,$AG$3:$AH$83,2,FALSE),"")='11.1'!$D$5,TXM!D4881,"")</f>
        <v/>
      </c>
      <c r="F4881" t="str">
        <f>IFERROR(SMALL($E$5:$E$9000,ROWS($E$5:E4881)),"")</f>
        <v/>
      </c>
      <c r="I4881" s="371" t="s">
        <v>212</v>
      </c>
      <c r="J4881" t="s">
        <v>831</v>
      </c>
      <c r="K4881" s="372">
        <v>2362</v>
      </c>
      <c r="L4881" s="388">
        <f>ROWS(K$5:K4881)</f>
        <v>4877</v>
      </c>
      <c r="M4881" s="388" t="str">
        <f>IF(_xlfn.IFNA(VLOOKUP(I4881,$AG$3:$AH$83,2,FALSE),"")='11.1'!$D$5,TXM!L4881,"")</f>
        <v/>
      </c>
      <c r="N4881" t="str">
        <f>IFERROR(SMALL($M$5:$M$9000,ROWS($M$5:M4881)),"")</f>
        <v/>
      </c>
      <c r="P4881" t="s">
        <v>1639</v>
      </c>
      <c r="S4881" s="388">
        <f>ROWS(R$5:R4881)</f>
        <v>4877</v>
      </c>
      <c r="T4881" s="388" t="str">
        <f>IF(_xlfn.IFNA(VLOOKUP(P4881,$AG$3:$AH$83,2,FALSE),"")='11.1'!$D$5,TXM!S4881,"")</f>
        <v/>
      </c>
      <c r="U4881" t="str">
        <f>IFERROR(SMALL($T$5:$T$9000,ROWS($T$5:T4881)),"")</f>
        <v/>
      </c>
    </row>
    <row r="4882" spans="1:21" ht="14.4" customHeight="1" x14ac:dyDescent="0.3">
      <c r="A4882" t="s">
        <v>1639</v>
      </c>
      <c r="D4882" s="388">
        <f>ROWS(C$5:C4882)</f>
        <v>4878</v>
      </c>
      <c r="E4882" s="388" t="str">
        <f>IF(_xlfn.IFNA(VLOOKUP(A4882,$AG$3:$AH$83,2,FALSE),"")='11.1'!$D$5,TXM!D4882,"")</f>
        <v/>
      </c>
      <c r="F4882" t="str">
        <f>IFERROR(SMALL($E$5:$E$9000,ROWS($E$5:E4882)),"")</f>
        <v/>
      </c>
      <c r="I4882" s="371" t="s">
        <v>212</v>
      </c>
      <c r="J4882" t="s">
        <v>857</v>
      </c>
      <c r="K4882" s="372">
        <v>2093</v>
      </c>
      <c r="L4882" s="388">
        <f>ROWS(K$5:K4882)</f>
        <v>4878</v>
      </c>
      <c r="M4882" s="388" t="str">
        <f>IF(_xlfn.IFNA(VLOOKUP(I4882,$AG$3:$AH$83,2,FALSE),"")='11.1'!$D$5,TXM!L4882,"")</f>
        <v/>
      </c>
      <c r="N4882" t="str">
        <f>IFERROR(SMALL($M$5:$M$9000,ROWS($M$5:M4882)),"")</f>
        <v/>
      </c>
      <c r="P4882" t="s">
        <v>1639</v>
      </c>
      <c r="S4882" s="388">
        <f>ROWS(R$5:R4882)</f>
        <v>4878</v>
      </c>
      <c r="T4882" s="388" t="str">
        <f>IF(_xlfn.IFNA(VLOOKUP(P4882,$AG$3:$AH$83,2,FALSE),"")='11.1'!$D$5,TXM!S4882,"")</f>
        <v/>
      </c>
      <c r="U4882" t="str">
        <f>IFERROR(SMALL($T$5:$T$9000,ROWS($T$5:T4882)),"")</f>
        <v/>
      </c>
    </row>
    <row r="4883" spans="1:21" ht="14.4" customHeight="1" x14ac:dyDescent="0.3">
      <c r="A4883" t="s">
        <v>1639</v>
      </c>
      <c r="D4883" s="388">
        <f>ROWS(C$5:C4883)</f>
        <v>4879</v>
      </c>
      <c r="E4883" s="388" t="str">
        <f>IF(_xlfn.IFNA(VLOOKUP(A4883,$AG$3:$AH$83,2,FALSE),"")='11.1'!$D$5,TXM!D4883,"")</f>
        <v/>
      </c>
      <c r="F4883" t="str">
        <f>IFERROR(SMALL($E$5:$E$9000,ROWS($E$5:E4883)),"")</f>
        <v/>
      </c>
      <c r="I4883" s="371" t="s">
        <v>212</v>
      </c>
      <c r="J4883" t="s">
        <v>873</v>
      </c>
      <c r="K4883" s="372">
        <v>1386</v>
      </c>
      <c r="L4883" s="388">
        <f>ROWS(K$5:K4883)</f>
        <v>4879</v>
      </c>
      <c r="M4883" s="388" t="str">
        <f>IF(_xlfn.IFNA(VLOOKUP(I4883,$AG$3:$AH$83,2,FALSE),"")='11.1'!$D$5,TXM!L4883,"")</f>
        <v/>
      </c>
      <c r="N4883" t="str">
        <f>IFERROR(SMALL($M$5:$M$9000,ROWS($M$5:M4883)),"")</f>
        <v/>
      </c>
      <c r="P4883" t="s">
        <v>1639</v>
      </c>
      <c r="S4883" s="388">
        <f>ROWS(R$5:R4883)</f>
        <v>4879</v>
      </c>
      <c r="T4883" s="388" t="str">
        <f>IF(_xlfn.IFNA(VLOOKUP(P4883,$AG$3:$AH$83,2,FALSE),"")='11.1'!$D$5,TXM!S4883,"")</f>
        <v/>
      </c>
      <c r="U4883" t="str">
        <f>IFERROR(SMALL($T$5:$T$9000,ROWS($T$5:T4883)),"")</f>
        <v/>
      </c>
    </row>
    <row r="4884" spans="1:21" ht="14.4" customHeight="1" x14ac:dyDescent="0.3">
      <c r="A4884" t="s">
        <v>1639</v>
      </c>
      <c r="D4884" s="388">
        <f>ROWS(C$5:C4884)</f>
        <v>4880</v>
      </c>
      <c r="E4884" s="388" t="str">
        <f>IF(_xlfn.IFNA(VLOOKUP(A4884,$AG$3:$AH$83,2,FALSE),"")='11.1'!$D$5,TXM!D4884,"")</f>
        <v/>
      </c>
      <c r="F4884" t="str">
        <f>IFERROR(SMALL($E$5:$E$9000,ROWS($E$5:E4884)),"")</f>
        <v/>
      </c>
      <c r="I4884" s="371" t="s">
        <v>212</v>
      </c>
      <c r="J4884" t="s">
        <v>817</v>
      </c>
      <c r="K4884" s="372">
        <v>884</v>
      </c>
      <c r="L4884" s="388">
        <f>ROWS(K$5:K4884)</f>
        <v>4880</v>
      </c>
      <c r="M4884" s="388" t="str">
        <f>IF(_xlfn.IFNA(VLOOKUP(I4884,$AG$3:$AH$83,2,FALSE),"")='11.1'!$D$5,TXM!L4884,"")</f>
        <v/>
      </c>
      <c r="N4884" t="str">
        <f>IFERROR(SMALL($M$5:$M$9000,ROWS($M$5:M4884)),"")</f>
        <v/>
      </c>
      <c r="P4884" t="s">
        <v>1639</v>
      </c>
      <c r="S4884" s="388">
        <f>ROWS(R$5:R4884)</f>
        <v>4880</v>
      </c>
      <c r="T4884" s="388" t="str">
        <f>IF(_xlfn.IFNA(VLOOKUP(P4884,$AG$3:$AH$83,2,FALSE),"")='11.1'!$D$5,TXM!S4884,"")</f>
        <v/>
      </c>
      <c r="U4884" t="str">
        <f>IFERROR(SMALL($T$5:$T$9000,ROWS($T$5:T4884)),"")</f>
        <v/>
      </c>
    </row>
    <row r="4885" spans="1:21" ht="14.4" customHeight="1" x14ac:dyDescent="0.3">
      <c r="A4885" t="s">
        <v>1639</v>
      </c>
      <c r="D4885" s="388">
        <f>ROWS(C$5:C4885)</f>
        <v>4881</v>
      </c>
      <c r="E4885" s="388" t="str">
        <f>IF(_xlfn.IFNA(VLOOKUP(A4885,$AG$3:$AH$83,2,FALSE),"")='11.1'!$D$5,TXM!D4885,"")</f>
        <v/>
      </c>
      <c r="F4885" t="str">
        <f>IFERROR(SMALL($E$5:$E$9000,ROWS($E$5:E4885)),"")</f>
        <v/>
      </c>
      <c r="I4885" s="371" t="s">
        <v>212</v>
      </c>
      <c r="J4885" t="s">
        <v>1004</v>
      </c>
      <c r="K4885" s="372">
        <v>619</v>
      </c>
      <c r="L4885" s="388">
        <f>ROWS(K$5:K4885)</f>
        <v>4881</v>
      </c>
      <c r="M4885" s="388" t="str">
        <f>IF(_xlfn.IFNA(VLOOKUP(I4885,$AG$3:$AH$83,2,FALSE),"")='11.1'!$D$5,TXM!L4885,"")</f>
        <v/>
      </c>
      <c r="N4885" t="str">
        <f>IFERROR(SMALL($M$5:$M$9000,ROWS($M$5:M4885)),"")</f>
        <v/>
      </c>
      <c r="P4885" t="s">
        <v>1639</v>
      </c>
      <c r="S4885" s="388">
        <f>ROWS(R$5:R4885)</f>
        <v>4881</v>
      </c>
      <c r="T4885" s="388" t="str">
        <f>IF(_xlfn.IFNA(VLOOKUP(P4885,$AG$3:$AH$83,2,FALSE),"")='11.1'!$D$5,TXM!S4885,"")</f>
        <v/>
      </c>
      <c r="U4885" t="str">
        <f>IFERROR(SMALL($T$5:$T$9000,ROWS($T$5:T4885)),"")</f>
        <v/>
      </c>
    </row>
    <row r="4886" spans="1:21" ht="14.4" customHeight="1" x14ac:dyDescent="0.3">
      <c r="A4886" t="s">
        <v>1639</v>
      </c>
      <c r="D4886" s="388">
        <f>ROWS(C$5:C4886)</f>
        <v>4882</v>
      </c>
      <c r="E4886" s="388" t="str">
        <f>IF(_xlfn.IFNA(VLOOKUP(A4886,$AG$3:$AH$83,2,FALSE),"")='11.1'!$D$5,TXM!D4886,"")</f>
        <v/>
      </c>
      <c r="F4886" t="str">
        <f>IFERROR(SMALL($E$5:$E$9000,ROWS($E$5:E4886)),"")</f>
        <v/>
      </c>
      <c r="I4886" s="371" t="s">
        <v>212</v>
      </c>
      <c r="J4886" t="s">
        <v>853</v>
      </c>
      <c r="K4886" s="372">
        <v>490</v>
      </c>
      <c r="L4886" s="388">
        <f>ROWS(K$5:K4886)</f>
        <v>4882</v>
      </c>
      <c r="M4886" s="388" t="str">
        <f>IF(_xlfn.IFNA(VLOOKUP(I4886,$AG$3:$AH$83,2,FALSE),"")='11.1'!$D$5,TXM!L4886,"")</f>
        <v/>
      </c>
      <c r="N4886" t="str">
        <f>IFERROR(SMALL($M$5:$M$9000,ROWS($M$5:M4886)),"")</f>
        <v/>
      </c>
      <c r="P4886" t="s">
        <v>1639</v>
      </c>
      <c r="S4886" s="388">
        <f>ROWS(R$5:R4886)</f>
        <v>4882</v>
      </c>
      <c r="T4886" s="388" t="str">
        <f>IF(_xlfn.IFNA(VLOOKUP(P4886,$AG$3:$AH$83,2,FALSE),"")='11.1'!$D$5,TXM!S4886,"")</f>
        <v/>
      </c>
      <c r="U4886" t="str">
        <f>IFERROR(SMALL($T$5:$T$9000,ROWS($T$5:T4886)),"")</f>
        <v/>
      </c>
    </row>
    <row r="4887" spans="1:21" ht="14.4" customHeight="1" x14ac:dyDescent="0.3">
      <c r="A4887" t="s">
        <v>1639</v>
      </c>
      <c r="D4887" s="388">
        <f>ROWS(C$5:C4887)</f>
        <v>4883</v>
      </c>
      <c r="E4887" s="388" t="str">
        <f>IF(_xlfn.IFNA(VLOOKUP(A4887,$AG$3:$AH$83,2,FALSE),"")='11.1'!$D$5,TXM!D4887,"")</f>
        <v/>
      </c>
      <c r="F4887" t="str">
        <f>IFERROR(SMALL($E$5:$E$9000,ROWS($E$5:E4887)),"")</f>
        <v/>
      </c>
      <c r="I4887" s="371" t="s">
        <v>212</v>
      </c>
      <c r="J4887" t="s">
        <v>97</v>
      </c>
      <c r="K4887" s="372">
        <v>375</v>
      </c>
      <c r="L4887" s="388">
        <f>ROWS(K$5:K4887)</f>
        <v>4883</v>
      </c>
      <c r="M4887" s="388" t="str">
        <f>IF(_xlfn.IFNA(VLOOKUP(I4887,$AG$3:$AH$83,2,FALSE),"")='11.1'!$D$5,TXM!L4887,"")</f>
        <v/>
      </c>
      <c r="N4887" t="str">
        <f>IFERROR(SMALL($M$5:$M$9000,ROWS($M$5:M4887)),"")</f>
        <v/>
      </c>
      <c r="P4887" t="s">
        <v>1639</v>
      </c>
      <c r="S4887" s="388">
        <f>ROWS(R$5:R4887)</f>
        <v>4883</v>
      </c>
      <c r="T4887" s="388" t="str">
        <f>IF(_xlfn.IFNA(VLOOKUP(P4887,$AG$3:$AH$83,2,FALSE),"")='11.1'!$D$5,TXM!S4887,"")</f>
        <v/>
      </c>
      <c r="U4887" t="str">
        <f>IFERROR(SMALL($T$5:$T$9000,ROWS($T$5:T4887)),"")</f>
        <v/>
      </c>
    </row>
    <row r="4888" spans="1:21" ht="14.4" customHeight="1" x14ac:dyDescent="0.3">
      <c r="A4888" t="s">
        <v>1639</v>
      </c>
      <c r="D4888" s="388">
        <f>ROWS(C$5:C4888)</f>
        <v>4884</v>
      </c>
      <c r="E4888" s="388" t="str">
        <f>IF(_xlfn.IFNA(VLOOKUP(A4888,$AG$3:$AH$83,2,FALSE),"")='11.1'!$D$5,TXM!D4888,"")</f>
        <v/>
      </c>
      <c r="F4888" t="str">
        <f>IFERROR(SMALL($E$5:$E$9000,ROWS($E$5:E4888)),"")</f>
        <v/>
      </c>
      <c r="I4888" s="371" t="s">
        <v>212</v>
      </c>
      <c r="J4888" t="s">
        <v>781</v>
      </c>
      <c r="K4888" s="372">
        <v>4</v>
      </c>
      <c r="L4888" s="388">
        <f>ROWS(K$5:K4888)</f>
        <v>4884</v>
      </c>
      <c r="M4888" s="388" t="str">
        <f>IF(_xlfn.IFNA(VLOOKUP(I4888,$AG$3:$AH$83,2,FALSE),"")='11.1'!$D$5,TXM!L4888,"")</f>
        <v/>
      </c>
      <c r="N4888" t="str">
        <f>IFERROR(SMALL($M$5:$M$9000,ROWS($M$5:M4888)),"")</f>
        <v/>
      </c>
      <c r="P4888" t="s">
        <v>1639</v>
      </c>
      <c r="S4888" s="388">
        <f>ROWS(R$5:R4888)</f>
        <v>4884</v>
      </c>
      <c r="T4888" s="388" t="str">
        <f>IF(_xlfn.IFNA(VLOOKUP(P4888,$AG$3:$AH$83,2,FALSE),"")='11.1'!$D$5,TXM!S4888,"")</f>
        <v/>
      </c>
      <c r="U4888" t="str">
        <f>IFERROR(SMALL($T$5:$T$9000,ROWS($T$5:T4888)),"")</f>
        <v/>
      </c>
    </row>
    <row r="4889" spans="1:21" ht="14.4" customHeight="1" x14ac:dyDescent="0.3">
      <c r="A4889" t="s">
        <v>1639</v>
      </c>
      <c r="D4889" s="388">
        <f>ROWS(C$5:C4889)</f>
        <v>4885</v>
      </c>
      <c r="E4889" s="388" t="str">
        <f>IF(_xlfn.IFNA(VLOOKUP(A4889,$AG$3:$AH$83,2,FALSE),"")='11.1'!$D$5,TXM!D4889,"")</f>
        <v/>
      </c>
      <c r="F4889" t="str">
        <f>IFERROR(SMALL($E$5:$E$9000,ROWS($E$5:E4889)),"")</f>
        <v/>
      </c>
      <c r="I4889" s="371" t="s">
        <v>213</v>
      </c>
      <c r="J4889" t="s">
        <v>783</v>
      </c>
      <c r="K4889" s="372">
        <v>242224549</v>
      </c>
      <c r="L4889" s="388">
        <f>ROWS(K$5:K4889)</f>
        <v>4885</v>
      </c>
      <c r="M4889" s="388" t="str">
        <f>IF(_xlfn.IFNA(VLOOKUP(I4889,$AG$3:$AH$83,2,FALSE),"")='11.1'!$D$5,TXM!L4889,"")</f>
        <v/>
      </c>
      <c r="N4889" t="str">
        <f>IFERROR(SMALL($M$5:$M$9000,ROWS($M$5:M4889)),"")</f>
        <v/>
      </c>
      <c r="P4889" t="s">
        <v>1639</v>
      </c>
      <c r="S4889" s="388">
        <f>ROWS(R$5:R4889)</f>
        <v>4885</v>
      </c>
      <c r="T4889" s="388" t="str">
        <f>IF(_xlfn.IFNA(VLOOKUP(P4889,$AG$3:$AH$83,2,FALSE),"")='11.1'!$D$5,TXM!S4889,"")</f>
        <v/>
      </c>
      <c r="U4889" t="str">
        <f>IFERROR(SMALL($T$5:$T$9000,ROWS($T$5:T4889)),"")</f>
        <v/>
      </c>
    </row>
    <row r="4890" spans="1:21" ht="14.4" customHeight="1" x14ac:dyDescent="0.3">
      <c r="A4890" t="s">
        <v>1639</v>
      </c>
      <c r="D4890" s="388">
        <f>ROWS(C$5:C4890)</f>
        <v>4886</v>
      </c>
      <c r="E4890" s="388" t="str">
        <f>IF(_xlfn.IFNA(VLOOKUP(A4890,$AG$3:$AH$83,2,FALSE),"")='11.1'!$D$5,TXM!D4890,"")</f>
        <v/>
      </c>
      <c r="F4890" t="str">
        <f>IFERROR(SMALL($E$5:$E$9000,ROWS($E$5:E4890)),"")</f>
        <v/>
      </c>
      <c r="I4890" s="371" t="s">
        <v>213</v>
      </c>
      <c r="J4890" t="s">
        <v>841</v>
      </c>
      <c r="K4890" s="372">
        <v>235992134</v>
      </c>
      <c r="L4890" s="388">
        <f>ROWS(K$5:K4890)</f>
        <v>4886</v>
      </c>
      <c r="M4890" s="388" t="str">
        <f>IF(_xlfn.IFNA(VLOOKUP(I4890,$AG$3:$AH$83,2,FALSE),"")='11.1'!$D$5,TXM!L4890,"")</f>
        <v/>
      </c>
      <c r="N4890" t="str">
        <f>IFERROR(SMALL($M$5:$M$9000,ROWS($M$5:M4890)),"")</f>
        <v/>
      </c>
      <c r="P4890" t="s">
        <v>1639</v>
      </c>
      <c r="S4890" s="388">
        <f>ROWS(R$5:R4890)</f>
        <v>4886</v>
      </c>
      <c r="T4890" s="388" t="str">
        <f>IF(_xlfn.IFNA(VLOOKUP(P4890,$AG$3:$AH$83,2,FALSE),"")='11.1'!$D$5,TXM!S4890,"")</f>
        <v/>
      </c>
      <c r="U4890" t="str">
        <f>IFERROR(SMALL($T$5:$T$9000,ROWS($T$5:T4890)),"")</f>
        <v/>
      </c>
    </row>
    <row r="4891" spans="1:21" ht="14.4" customHeight="1" x14ac:dyDescent="0.3">
      <c r="A4891" t="s">
        <v>1639</v>
      </c>
      <c r="D4891" s="388">
        <f>ROWS(C$5:C4891)</f>
        <v>4887</v>
      </c>
      <c r="E4891" s="388" t="str">
        <f>IF(_xlfn.IFNA(VLOOKUP(A4891,$AG$3:$AH$83,2,FALSE),"")='11.1'!$D$5,TXM!D4891,"")</f>
        <v/>
      </c>
      <c r="F4891" t="str">
        <f>IFERROR(SMALL($E$5:$E$9000,ROWS($E$5:E4891)),"")</f>
        <v/>
      </c>
      <c r="I4891" s="371" t="s">
        <v>213</v>
      </c>
      <c r="J4891" t="s">
        <v>843</v>
      </c>
      <c r="K4891" s="372">
        <v>161594919</v>
      </c>
      <c r="L4891" s="388">
        <f>ROWS(K$5:K4891)</f>
        <v>4887</v>
      </c>
      <c r="M4891" s="388" t="str">
        <f>IF(_xlfn.IFNA(VLOOKUP(I4891,$AG$3:$AH$83,2,FALSE),"")='11.1'!$D$5,TXM!L4891,"")</f>
        <v/>
      </c>
      <c r="N4891" t="str">
        <f>IFERROR(SMALL($M$5:$M$9000,ROWS($M$5:M4891)),"")</f>
        <v/>
      </c>
      <c r="P4891" t="s">
        <v>1639</v>
      </c>
      <c r="S4891" s="388">
        <f>ROWS(R$5:R4891)</f>
        <v>4887</v>
      </c>
      <c r="T4891" s="388" t="str">
        <f>IF(_xlfn.IFNA(VLOOKUP(P4891,$AG$3:$AH$83,2,FALSE),"")='11.1'!$D$5,TXM!S4891,"")</f>
        <v/>
      </c>
      <c r="U4891" t="str">
        <f>IFERROR(SMALL($T$5:$T$9000,ROWS($T$5:T4891)),"")</f>
        <v/>
      </c>
    </row>
    <row r="4892" spans="1:21" ht="14.4" customHeight="1" x14ac:dyDescent="0.3">
      <c r="A4892" t="s">
        <v>1639</v>
      </c>
      <c r="D4892" s="388">
        <f>ROWS(C$5:C4892)</f>
        <v>4888</v>
      </c>
      <c r="E4892" s="388" t="str">
        <f>IF(_xlfn.IFNA(VLOOKUP(A4892,$AG$3:$AH$83,2,FALSE),"")='11.1'!$D$5,TXM!D4892,"")</f>
        <v/>
      </c>
      <c r="F4892" t="str">
        <f>IFERROR(SMALL($E$5:$E$9000,ROWS($E$5:E4892)),"")</f>
        <v/>
      </c>
      <c r="I4892" s="371" t="s">
        <v>213</v>
      </c>
      <c r="J4892" t="s">
        <v>1000</v>
      </c>
      <c r="K4892" s="372">
        <v>89649353</v>
      </c>
      <c r="L4892" s="388">
        <f>ROWS(K$5:K4892)</f>
        <v>4888</v>
      </c>
      <c r="M4892" s="388" t="str">
        <f>IF(_xlfn.IFNA(VLOOKUP(I4892,$AG$3:$AH$83,2,FALSE),"")='11.1'!$D$5,TXM!L4892,"")</f>
        <v/>
      </c>
      <c r="N4892" t="str">
        <f>IFERROR(SMALL($M$5:$M$9000,ROWS($M$5:M4892)),"")</f>
        <v/>
      </c>
      <c r="P4892" t="s">
        <v>1639</v>
      </c>
      <c r="S4892" s="388">
        <f>ROWS(R$5:R4892)</f>
        <v>4888</v>
      </c>
      <c r="T4892" s="388" t="str">
        <f>IF(_xlfn.IFNA(VLOOKUP(P4892,$AG$3:$AH$83,2,FALSE),"")='11.1'!$D$5,TXM!S4892,"")</f>
        <v/>
      </c>
      <c r="U4892" t="str">
        <f>IFERROR(SMALL($T$5:$T$9000,ROWS($T$5:T4892)),"")</f>
        <v/>
      </c>
    </row>
    <row r="4893" spans="1:21" ht="14.4" customHeight="1" x14ac:dyDescent="0.3">
      <c r="A4893" t="s">
        <v>1639</v>
      </c>
      <c r="D4893" s="388">
        <f>ROWS(C$5:C4893)</f>
        <v>4889</v>
      </c>
      <c r="E4893" s="388" t="str">
        <f>IF(_xlfn.IFNA(VLOOKUP(A4893,$AG$3:$AH$83,2,FALSE),"")='11.1'!$D$5,TXM!D4893,"")</f>
        <v/>
      </c>
      <c r="F4893" t="str">
        <f>IFERROR(SMALL($E$5:$E$9000,ROWS($E$5:E4893)),"")</f>
        <v/>
      </c>
      <c r="I4893" s="371" t="s">
        <v>213</v>
      </c>
      <c r="J4893" t="s">
        <v>785</v>
      </c>
      <c r="K4893" s="372">
        <v>85876442</v>
      </c>
      <c r="L4893" s="388">
        <f>ROWS(K$5:K4893)</f>
        <v>4889</v>
      </c>
      <c r="M4893" s="388" t="str">
        <f>IF(_xlfn.IFNA(VLOOKUP(I4893,$AG$3:$AH$83,2,FALSE),"")='11.1'!$D$5,TXM!L4893,"")</f>
        <v/>
      </c>
      <c r="N4893" t="str">
        <f>IFERROR(SMALL($M$5:$M$9000,ROWS($M$5:M4893)),"")</f>
        <v/>
      </c>
      <c r="P4893" t="s">
        <v>1639</v>
      </c>
      <c r="S4893" s="388">
        <f>ROWS(R$5:R4893)</f>
        <v>4889</v>
      </c>
      <c r="T4893" s="388" t="str">
        <f>IF(_xlfn.IFNA(VLOOKUP(P4893,$AG$3:$AH$83,2,FALSE),"")='11.1'!$D$5,TXM!S4893,"")</f>
        <v/>
      </c>
      <c r="U4893" t="str">
        <f>IFERROR(SMALL($T$5:$T$9000,ROWS($T$5:T4893)),"")</f>
        <v/>
      </c>
    </row>
    <row r="4894" spans="1:21" ht="14.4" customHeight="1" x14ac:dyDescent="0.3">
      <c r="A4894" t="s">
        <v>1639</v>
      </c>
      <c r="D4894" s="388">
        <f>ROWS(C$5:C4894)</f>
        <v>4890</v>
      </c>
      <c r="E4894" s="388" t="str">
        <f>IF(_xlfn.IFNA(VLOOKUP(A4894,$AG$3:$AH$83,2,FALSE),"")='11.1'!$D$5,TXM!D4894,"")</f>
        <v/>
      </c>
      <c r="F4894" t="str">
        <f>IFERROR(SMALL($E$5:$E$9000,ROWS($E$5:E4894)),"")</f>
        <v/>
      </c>
      <c r="I4894" s="371" t="s">
        <v>213</v>
      </c>
      <c r="J4894" t="s">
        <v>787</v>
      </c>
      <c r="K4894" s="372">
        <v>75339739</v>
      </c>
      <c r="L4894" s="388">
        <f>ROWS(K$5:K4894)</f>
        <v>4890</v>
      </c>
      <c r="M4894" s="388" t="str">
        <f>IF(_xlfn.IFNA(VLOOKUP(I4894,$AG$3:$AH$83,2,FALSE),"")='11.1'!$D$5,TXM!L4894,"")</f>
        <v/>
      </c>
      <c r="N4894" t="str">
        <f>IFERROR(SMALL($M$5:$M$9000,ROWS($M$5:M4894)),"")</f>
        <v/>
      </c>
      <c r="P4894" t="s">
        <v>1639</v>
      </c>
      <c r="S4894" s="388">
        <f>ROWS(R$5:R4894)</f>
        <v>4890</v>
      </c>
      <c r="T4894" s="388" t="str">
        <f>IF(_xlfn.IFNA(VLOOKUP(P4894,$AG$3:$AH$83,2,FALSE),"")='11.1'!$D$5,TXM!S4894,"")</f>
        <v/>
      </c>
      <c r="U4894" t="str">
        <f>IFERROR(SMALL($T$5:$T$9000,ROWS($T$5:T4894)),"")</f>
        <v/>
      </c>
    </row>
    <row r="4895" spans="1:21" ht="14.4" customHeight="1" x14ac:dyDescent="0.3">
      <c r="A4895" t="s">
        <v>1639</v>
      </c>
      <c r="D4895" s="388">
        <f>ROWS(C$5:C4895)</f>
        <v>4891</v>
      </c>
      <c r="E4895" s="388" t="str">
        <f>IF(_xlfn.IFNA(VLOOKUP(A4895,$AG$3:$AH$83,2,FALSE),"")='11.1'!$D$5,TXM!D4895,"")</f>
        <v/>
      </c>
      <c r="F4895" t="str">
        <f>IFERROR(SMALL($E$5:$E$9000,ROWS($E$5:E4895)),"")</f>
        <v/>
      </c>
      <c r="I4895" s="371" t="s">
        <v>213</v>
      </c>
      <c r="J4895" t="s">
        <v>849</v>
      </c>
      <c r="K4895" s="372">
        <v>53752991</v>
      </c>
      <c r="L4895" s="388">
        <f>ROWS(K$5:K4895)</f>
        <v>4891</v>
      </c>
      <c r="M4895" s="388" t="str">
        <f>IF(_xlfn.IFNA(VLOOKUP(I4895,$AG$3:$AH$83,2,FALSE),"")='11.1'!$D$5,TXM!L4895,"")</f>
        <v/>
      </c>
      <c r="N4895" t="str">
        <f>IFERROR(SMALL($M$5:$M$9000,ROWS($M$5:M4895)),"")</f>
        <v/>
      </c>
      <c r="P4895" t="s">
        <v>1639</v>
      </c>
      <c r="S4895" s="388">
        <f>ROWS(R$5:R4895)</f>
        <v>4891</v>
      </c>
      <c r="T4895" s="388" t="str">
        <f>IF(_xlfn.IFNA(VLOOKUP(P4895,$AG$3:$AH$83,2,FALSE),"")='11.1'!$D$5,TXM!S4895,"")</f>
        <v/>
      </c>
      <c r="U4895" t="str">
        <f>IFERROR(SMALL($T$5:$T$9000,ROWS($T$5:T4895)),"")</f>
        <v/>
      </c>
    </row>
    <row r="4896" spans="1:21" ht="14.4" customHeight="1" x14ac:dyDescent="0.3">
      <c r="A4896" t="s">
        <v>1639</v>
      </c>
      <c r="D4896" s="388">
        <f>ROWS(C$5:C4896)</f>
        <v>4892</v>
      </c>
      <c r="E4896" s="388" t="str">
        <f>IF(_xlfn.IFNA(VLOOKUP(A4896,$AG$3:$AH$83,2,FALSE),"")='11.1'!$D$5,TXM!D4896,"")</f>
        <v/>
      </c>
      <c r="F4896" t="str">
        <f>IFERROR(SMALL($E$5:$E$9000,ROWS($E$5:E4896)),"")</f>
        <v/>
      </c>
      <c r="I4896" s="371" t="s">
        <v>213</v>
      </c>
      <c r="J4896" t="s">
        <v>865</v>
      </c>
      <c r="K4896" s="372">
        <v>33100035</v>
      </c>
      <c r="L4896" s="388">
        <f>ROWS(K$5:K4896)</f>
        <v>4892</v>
      </c>
      <c r="M4896" s="388" t="str">
        <f>IF(_xlfn.IFNA(VLOOKUP(I4896,$AG$3:$AH$83,2,FALSE),"")='11.1'!$D$5,TXM!L4896,"")</f>
        <v/>
      </c>
      <c r="N4896" t="str">
        <f>IFERROR(SMALL($M$5:$M$9000,ROWS($M$5:M4896)),"")</f>
        <v/>
      </c>
      <c r="P4896" t="s">
        <v>1639</v>
      </c>
      <c r="S4896" s="388">
        <f>ROWS(R$5:R4896)</f>
        <v>4892</v>
      </c>
      <c r="T4896" s="388" t="str">
        <f>IF(_xlfn.IFNA(VLOOKUP(P4896,$AG$3:$AH$83,2,FALSE),"")='11.1'!$D$5,TXM!S4896,"")</f>
        <v/>
      </c>
      <c r="U4896" t="str">
        <f>IFERROR(SMALL($T$5:$T$9000,ROWS($T$5:T4896)),"")</f>
        <v/>
      </c>
    </row>
    <row r="4897" spans="1:21" ht="14.4" customHeight="1" x14ac:dyDescent="0.3">
      <c r="A4897" t="s">
        <v>1639</v>
      </c>
      <c r="D4897" s="388">
        <f>ROWS(C$5:C4897)</f>
        <v>4893</v>
      </c>
      <c r="E4897" s="388" t="str">
        <f>IF(_xlfn.IFNA(VLOOKUP(A4897,$AG$3:$AH$83,2,FALSE),"")='11.1'!$D$5,TXM!D4897,"")</f>
        <v/>
      </c>
      <c r="F4897" t="str">
        <f>IFERROR(SMALL($E$5:$E$9000,ROWS($E$5:E4897)),"")</f>
        <v/>
      </c>
      <c r="I4897" s="371" t="s">
        <v>213</v>
      </c>
      <c r="J4897" t="s">
        <v>863</v>
      </c>
      <c r="K4897" s="372">
        <v>30894668</v>
      </c>
      <c r="L4897" s="388">
        <f>ROWS(K$5:K4897)</f>
        <v>4893</v>
      </c>
      <c r="M4897" s="388" t="str">
        <f>IF(_xlfn.IFNA(VLOOKUP(I4897,$AG$3:$AH$83,2,FALSE),"")='11.1'!$D$5,TXM!L4897,"")</f>
        <v/>
      </c>
      <c r="N4897" t="str">
        <f>IFERROR(SMALL($M$5:$M$9000,ROWS($M$5:M4897)),"")</f>
        <v/>
      </c>
      <c r="P4897" t="s">
        <v>1639</v>
      </c>
      <c r="S4897" s="388">
        <f>ROWS(R$5:R4897)</f>
        <v>4893</v>
      </c>
      <c r="T4897" s="388" t="str">
        <f>IF(_xlfn.IFNA(VLOOKUP(P4897,$AG$3:$AH$83,2,FALSE),"")='11.1'!$D$5,TXM!S4897,"")</f>
        <v/>
      </c>
      <c r="U4897" t="str">
        <f>IFERROR(SMALL($T$5:$T$9000,ROWS($T$5:T4897)),"")</f>
        <v/>
      </c>
    </row>
    <row r="4898" spans="1:21" ht="14.4" customHeight="1" x14ac:dyDescent="0.3">
      <c r="A4898" t="s">
        <v>1639</v>
      </c>
      <c r="D4898" s="388">
        <f>ROWS(C$5:C4898)</f>
        <v>4894</v>
      </c>
      <c r="E4898" s="388" t="str">
        <f>IF(_xlfn.IFNA(VLOOKUP(A4898,$AG$3:$AH$83,2,FALSE),"")='11.1'!$D$5,TXM!D4898,"")</f>
        <v/>
      </c>
      <c r="F4898" t="str">
        <f>IFERROR(SMALL($E$5:$E$9000,ROWS($E$5:E4898)),"")</f>
        <v/>
      </c>
      <c r="I4898" s="371" t="s">
        <v>213</v>
      </c>
      <c r="J4898" t="s">
        <v>835</v>
      </c>
      <c r="K4898" s="372">
        <v>25741065</v>
      </c>
      <c r="L4898" s="388">
        <f>ROWS(K$5:K4898)</f>
        <v>4894</v>
      </c>
      <c r="M4898" s="388" t="str">
        <f>IF(_xlfn.IFNA(VLOOKUP(I4898,$AG$3:$AH$83,2,FALSE),"")='11.1'!$D$5,TXM!L4898,"")</f>
        <v/>
      </c>
      <c r="N4898" t="str">
        <f>IFERROR(SMALL($M$5:$M$9000,ROWS($M$5:M4898)),"")</f>
        <v/>
      </c>
      <c r="P4898" t="s">
        <v>1639</v>
      </c>
      <c r="S4898" s="388">
        <f>ROWS(R$5:R4898)</f>
        <v>4894</v>
      </c>
      <c r="T4898" s="388" t="str">
        <f>IF(_xlfn.IFNA(VLOOKUP(P4898,$AG$3:$AH$83,2,FALSE),"")='11.1'!$D$5,TXM!S4898,"")</f>
        <v/>
      </c>
      <c r="U4898" t="str">
        <f>IFERROR(SMALL($T$5:$T$9000,ROWS($T$5:T4898)),"")</f>
        <v/>
      </c>
    </row>
    <row r="4899" spans="1:21" ht="14.4" customHeight="1" x14ac:dyDescent="0.3">
      <c r="A4899" t="s">
        <v>1639</v>
      </c>
      <c r="D4899" s="388">
        <f>ROWS(C$5:C4899)</f>
        <v>4895</v>
      </c>
      <c r="E4899" s="388" t="str">
        <f>IF(_xlfn.IFNA(VLOOKUP(A4899,$AG$3:$AH$83,2,FALSE),"")='11.1'!$D$5,TXM!D4899,"")</f>
        <v/>
      </c>
      <c r="F4899" t="str">
        <f>IFERROR(SMALL($E$5:$E$9000,ROWS($E$5:E4899)),"")</f>
        <v/>
      </c>
      <c r="I4899" s="371" t="s">
        <v>213</v>
      </c>
      <c r="J4899" t="s">
        <v>999</v>
      </c>
      <c r="K4899" s="372">
        <v>25276479</v>
      </c>
      <c r="L4899" s="388">
        <f>ROWS(K$5:K4899)</f>
        <v>4895</v>
      </c>
      <c r="M4899" s="388" t="str">
        <f>IF(_xlfn.IFNA(VLOOKUP(I4899,$AG$3:$AH$83,2,FALSE),"")='11.1'!$D$5,TXM!L4899,"")</f>
        <v/>
      </c>
      <c r="N4899" t="str">
        <f>IFERROR(SMALL($M$5:$M$9000,ROWS($M$5:M4899)),"")</f>
        <v/>
      </c>
      <c r="P4899" t="s">
        <v>1639</v>
      </c>
      <c r="S4899" s="388">
        <f>ROWS(R$5:R4899)</f>
        <v>4895</v>
      </c>
      <c r="T4899" s="388" t="str">
        <f>IF(_xlfn.IFNA(VLOOKUP(P4899,$AG$3:$AH$83,2,FALSE),"")='11.1'!$D$5,TXM!S4899,"")</f>
        <v/>
      </c>
      <c r="U4899" t="str">
        <f>IFERROR(SMALL($T$5:$T$9000,ROWS($T$5:T4899)),"")</f>
        <v/>
      </c>
    </row>
    <row r="4900" spans="1:21" ht="14.4" customHeight="1" x14ac:dyDescent="0.3">
      <c r="A4900" t="s">
        <v>1639</v>
      </c>
      <c r="D4900" s="388">
        <f>ROWS(C$5:C4900)</f>
        <v>4896</v>
      </c>
      <c r="E4900" s="388" t="str">
        <f>IF(_xlfn.IFNA(VLOOKUP(A4900,$AG$3:$AH$83,2,FALSE),"")='11.1'!$D$5,TXM!D4900,"")</f>
        <v/>
      </c>
      <c r="F4900" t="str">
        <f>IFERROR(SMALL($E$5:$E$9000,ROWS($E$5:E4900)),"")</f>
        <v/>
      </c>
      <c r="I4900" s="371" t="s">
        <v>213</v>
      </c>
      <c r="J4900" t="s">
        <v>1275</v>
      </c>
      <c r="K4900" s="372">
        <v>25029009</v>
      </c>
      <c r="L4900" s="388">
        <f>ROWS(K$5:K4900)</f>
        <v>4896</v>
      </c>
      <c r="M4900" s="388" t="str">
        <f>IF(_xlfn.IFNA(VLOOKUP(I4900,$AG$3:$AH$83,2,FALSE),"")='11.1'!$D$5,TXM!L4900,"")</f>
        <v/>
      </c>
      <c r="N4900" t="str">
        <f>IFERROR(SMALL($M$5:$M$9000,ROWS($M$5:M4900)),"")</f>
        <v/>
      </c>
      <c r="P4900" t="s">
        <v>1639</v>
      </c>
      <c r="S4900" s="388">
        <f>ROWS(R$5:R4900)</f>
        <v>4896</v>
      </c>
      <c r="T4900" s="388" t="str">
        <f>IF(_xlfn.IFNA(VLOOKUP(P4900,$AG$3:$AH$83,2,FALSE),"")='11.1'!$D$5,TXM!S4900,"")</f>
        <v/>
      </c>
      <c r="U4900" t="str">
        <f>IFERROR(SMALL($T$5:$T$9000,ROWS($T$5:T4900)),"")</f>
        <v/>
      </c>
    </row>
    <row r="4901" spans="1:21" ht="14.4" customHeight="1" x14ac:dyDescent="0.3">
      <c r="A4901" t="s">
        <v>1639</v>
      </c>
      <c r="D4901" s="388">
        <f>ROWS(C$5:C4901)</f>
        <v>4897</v>
      </c>
      <c r="E4901" s="388" t="str">
        <f>IF(_xlfn.IFNA(VLOOKUP(A4901,$AG$3:$AH$83,2,FALSE),"")='11.1'!$D$5,TXM!D4901,"")</f>
        <v/>
      </c>
      <c r="F4901" t="str">
        <f>IFERROR(SMALL($E$5:$E$9000,ROWS($E$5:E4901)),"")</f>
        <v/>
      </c>
      <c r="I4901" s="371" t="s">
        <v>213</v>
      </c>
      <c r="J4901" t="s">
        <v>1005</v>
      </c>
      <c r="K4901" s="372">
        <v>22715406</v>
      </c>
      <c r="L4901" s="388">
        <f>ROWS(K$5:K4901)</f>
        <v>4897</v>
      </c>
      <c r="M4901" s="388" t="str">
        <f>IF(_xlfn.IFNA(VLOOKUP(I4901,$AG$3:$AH$83,2,FALSE),"")='11.1'!$D$5,TXM!L4901,"")</f>
        <v/>
      </c>
      <c r="N4901" t="str">
        <f>IFERROR(SMALL($M$5:$M$9000,ROWS($M$5:M4901)),"")</f>
        <v/>
      </c>
      <c r="P4901" t="s">
        <v>1639</v>
      </c>
      <c r="S4901" s="388">
        <f>ROWS(R$5:R4901)</f>
        <v>4897</v>
      </c>
      <c r="T4901" s="388" t="str">
        <f>IF(_xlfn.IFNA(VLOOKUP(P4901,$AG$3:$AH$83,2,FALSE),"")='11.1'!$D$5,TXM!S4901,"")</f>
        <v/>
      </c>
      <c r="U4901" t="str">
        <f>IFERROR(SMALL($T$5:$T$9000,ROWS($T$5:T4901)),"")</f>
        <v/>
      </c>
    </row>
    <row r="4902" spans="1:21" ht="14.4" customHeight="1" x14ac:dyDescent="0.3">
      <c r="A4902" t="s">
        <v>1639</v>
      </c>
      <c r="D4902" s="388">
        <f>ROWS(C$5:C4902)</f>
        <v>4898</v>
      </c>
      <c r="E4902" s="388" t="str">
        <f>IF(_xlfn.IFNA(VLOOKUP(A4902,$AG$3:$AH$83,2,FALSE),"")='11.1'!$D$5,TXM!D4902,"")</f>
        <v/>
      </c>
      <c r="F4902" t="str">
        <f>IFERROR(SMALL($E$5:$E$9000,ROWS($E$5:E4902)),"")</f>
        <v/>
      </c>
      <c r="I4902" s="371" t="s">
        <v>213</v>
      </c>
      <c r="J4902" t="s">
        <v>171</v>
      </c>
      <c r="K4902" s="372">
        <v>19501930</v>
      </c>
      <c r="L4902" s="388">
        <f>ROWS(K$5:K4902)</f>
        <v>4898</v>
      </c>
      <c r="M4902" s="388" t="str">
        <f>IF(_xlfn.IFNA(VLOOKUP(I4902,$AG$3:$AH$83,2,FALSE),"")='11.1'!$D$5,TXM!L4902,"")</f>
        <v/>
      </c>
      <c r="N4902" t="str">
        <f>IFERROR(SMALL($M$5:$M$9000,ROWS($M$5:M4902)),"")</f>
        <v/>
      </c>
      <c r="P4902" t="s">
        <v>1639</v>
      </c>
      <c r="S4902" s="388">
        <f>ROWS(R$5:R4902)</f>
        <v>4898</v>
      </c>
      <c r="T4902" s="388" t="str">
        <f>IF(_xlfn.IFNA(VLOOKUP(P4902,$AG$3:$AH$83,2,FALSE),"")='11.1'!$D$5,TXM!S4902,"")</f>
        <v/>
      </c>
      <c r="U4902" t="str">
        <f>IFERROR(SMALL($T$5:$T$9000,ROWS($T$5:T4902)),"")</f>
        <v/>
      </c>
    </row>
    <row r="4903" spans="1:21" ht="14.4" customHeight="1" x14ac:dyDescent="0.3">
      <c r="A4903" t="s">
        <v>1639</v>
      </c>
      <c r="D4903" s="388">
        <f>ROWS(C$5:C4903)</f>
        <v>4899</v>
      </c>
      <c r="E4903" s="388" t="str">
        <f>IF(_xlfn.IFNA(VLOOKUP(A4903,$AG$3:$AH$83,2,FALSE),"")='11.1'!$D$5,TXM!D4903,"")</f>
        <v/>
      </c>
      <c r="F4903" t="str">
        <f>IFERROR(SMALL($E$5:$E$9000,ROWS($E$5:E4903)),"")</f>
        <v/>
      </c>
      <c r="I4903" s="371" t="s">
        <v>213</v>
      </c>
      <c r="J4903" t="s">
        <v>1402</v>
      </c>
      <c r="K4903" s="372">
        <v>17347407</v>
      </c>
      <c r="L4903" s="388">
        <f>ROWS(K$5:K4903)</f>
        <v>4899</v>
      </c>
      <c r="M4903" s="388" t="str">
        <f>IF(_xlfn.IFNA(VLOOKUP(I4903,$AG$3:$AH$83,2,FALSE),"")='11.1'!$D$5,TXM!L4903,"")</f>
        <v/>
      </c>
      <c r="N4903" t="str">
        <f>IFERROR(SMALL($M$5:$M$9000,ROWS($M$5:M4903)),"")</f>
        <v/>
      </c>
      <c r="P4903" t="s">
        <v>1639</v>
      </c>
      <c r="S4903" s="388">
        <f>ROWS(R$5:R4903)</f>
        <v>4899</v>
      </c>
      <c r="T4903" s="388" t="str">
        <f>IF(_xlfn.IFNA(VLOOKUP(P4903,$AG$3:$AH$83,2,FALSE),"")='11.1'!$D$5,TXM!S4903,"")</f>
        <v/>
      </c>
      <c r="U4903" t="str">
        <f>IFERROR(SMALL($T$5:$T$9000,ROWS($T$5:T4903)),"")</f>
        <v/>
      </c>
    </row>
    <row r="4904" spans="1:21" ht="14.4" customHeight="1" x14ac:dyDescent="0.3">
      <c r="A4904" t="s">
        <v>1639</v>
      </c>
      <c r="D4904" s="388">
        <f>ROWS(C$5:C4904)</f>
        <v>4900</v>
      </c>
      <c r="E4904" s="388" t="str">
        <f>IF(_xlfn.IFNA(VLOOKUP(A4904,$AG$3:$AH$83,2,FALSE),"")='11.1'!$D$5,TXM!D4904,"")</f>
        <v/>
      </c>
      <c r="F4904" t="str">
        <f>IFERROR(SMALL($E$5:$E$9000,ROWS($E$5:E4904)),"")</f>
        <v/>
      </c>
      <c r="I4904" s="371" t="s">
        <v>213</v>
      </c>
      <c r="J4904" t="s">
        <v>1001</v>
      </c>
      <c r="K4904" s="372">
        <v>14543182</v>
      </c>
      <c r="L4904" s="388">
        <f>ROWS(K$5:K4904)</f>
        <v>4900</v>
      </c>
      <c r="M4904" s="388" t="str">
        <f>IF(_xlfn.IFNA(VLOOKUP(I4904,$AG$3:$AH$83,2,FALSE),"")='11.1'!$D$5,TXM!L4904,"")</f>
        <v/>
      </c>
      <c r="N4904" t="str">
        <f>IFERROR(SMALL($M$5:$M$9000,ROWS($M$5:M4904)),"")</f>
        <v/>
      </c>
      <c r="P4904" t="s">
        <v>1639</v>
      </c>
      <c r="S4904" s="388">
        <f>ROWS(R$5:R4904)</f>
        <v>4900</v>
      </c>
      <c r="T4904" s="388" t="str">
        <f>IF(_xlfn.IFNA(VLOOKUP(P4904,$AG$3:$AH$83,2,FALSE),"")='11.1'!$D$5,TXM!S4904,"")</f>
        <v/>
      </c>
      <c r="U4904" t="str">
        <f>IFERROR(SMALL($T$5:$T$9000,ROWS($T$5:T4904)),"")</f>
        <v/>
      </c>
    </row>
    <row r="4905" spans="1:21" ht="14.4" customHeight="1" x14ac:dyDescent="0.3">
      <c r="A4905" t="s">
        <v>1639</v>
      </c>
      <c r="D4905" s="388">
        <f>ROWS(C$5:C4905)</f>
        <v>4901</v>
      </c>
      <c r="E4905" s="388" t="str">
        <f>IF(_xlfn.IFNA(VLOOKUP(A4905,$AG$3:$AH$83,2,FALSE),"")='11.1'!$D$5,TXM!D4905,"")</f>
        <v/>
      </c>
      <c r="F4905" t="str">
        <f>IFERROR(SMALL($E$5:$E$9000,ROWS($E$5:E4905)),"")</f>
        <v/>
      </c>
      <c r="I4905" s="371" t="s">
        <v>213</v>
      </c>
      <c r="J4905" t="s">
        <v>793</v>
      </c>
      <c r="K4905" s="372">
        <v>9014214</v>
      </c>
      <c r="L4905" s="388">
        <f>ROWS(K$5:K4905)</f>
        <v>4901</v>
      </c>
      <c r="M4905" s="388" t="str">
        <f>IF(_xlfn.IFNA(VLOOKUP(I4905,$AG$3:$AH$83,2,FALSE),"")='11.1'!$D$5,TXM!L4905,"")</f>
        <v/>
      </c>
      <c r="N4905" t="str">
        <f>IFERROR(SMALL($M$5:$M$9000,ROWS($M$5:M4905)),"")</f>
        <v/>
      </c>
      <c r="P4905" t="s">
        <v>1639</v>
      </c>
      <c r="S4905" s="388">
        <f>ROWS(R$5:R4905)</f>
        <v>4901</v>
      </c>
      <c r="T4905" s="388" t="str">
        <f>IF(_xlfn.IFNA(VLOOKUP(P4905,$AG$3:$AH$83,2,FALSE),"")='11.1'!$D$5,TXM!S4905,"")</f>
        <v/>
      </c>
      <c r="U4905" t="str">
        <f>IFERROR(SMALL($T$5:$T$9000,ROWS($T$5:T4905)),"")</f>
        <v/>
      </c>
    </row>
    <row r="4906" spans="1:21" ht="14.4" customHeight="1" x14ac:dyDescent="0.3">
      <c r="A4906" t="s">
        <v>1639</v>
      </c>
      <c r="D4906" s="388">
        <f>ROWS(C$5:C4906)</f>
        <v>4902</v>
      </c>
      <c r="E4906" s="388" t="str">
        <f>IF(_xlfn.IFNA(VLOOKUP(A4906,$AG$3:$AH$83,2,FALSE),"")='11.1'!$D$5,TXM!D4906,"")</f>
        <v/>
      </c>
      <c r="F4906" t="str">
        <f>IFERROR(SMALL($E$5:$E$9000,ROWS($E$5:E4906)),"")</f>
        <v/>
      </c>
      <c r="I4906" s="371" t="s">
        <v>213</v>
      </c>
      <c r="J4906" t="s">
        <v>825</v>
      </c>
      <c r="K4906" s="372">
        <v>8655435</v>
      </c>
      <c r="L4906" s="388">
        <f>ROWS(K$5:K4906)</f>
        <v>4902</v>
      </c>
      <c r="M4906" s="388" t="str">
        <f>IF(_xlfn.IFNA(VLOOKUP(I4906,$AG$3:$AH$83,2,FALSE),"")='11.1'!$D$5,TXM!L4906,"")</f>
        <v/>
      </c>
      <c r="N4906" t="str">
        <f>IFERROR(SMALL($M$5:$M$9000,ROWS($M$5:M4906)),"")</f>
        <v/>
      </c>
      <c r="P4906" t="s">
        <v>1639</v>
      </c>
      <c r="S4906" s="388">
        <f>ROWS(R$5:R4906)</f>
        <v>4902</v>
      </c>
      <c r="T4906" s="388" t="str">
        <f>IF(_xlfn.IFNA(VLOOKUP(P4906,$AG$3:$AH$83,2,FALSE),"")='11.1'!$D$5,TXM!S4906,"")</f>
        <v/>
      </c>
      <c r="U4906" t="str">
        <f>IFERROR(SMALL($T$5:$T$9000,ROWS($T$5:T4906)),"")</f>
        <v/>
      </c>
    </row>
    <row r="4907" spans="1:21" ht="14.4" customHeight="1" x14ac:dyDescent="0.3">
      <c r="A4907" t="s">
        <v>1639</v>
      </c>
      <c r="D4907" s="388">
        <f>ROWS(C$5:C4907)</f>
        <v>4903</v>
      </c>
      <c r="E4907" s="388" t="str">
        <f>IF(_xlfn.IFNA(VLOOKUP(A4907,$AG$3:$AH$83,2,FALSE),"")='11.1'!$D$5,TXM!D4907,"")</f>
        <v/>
      </c>
      <c r="F4907" t="str">
        <f>IFERROR(SMALL($E$5:$E$9000,ROWS($E$5:E4907)),"")</f>
        <v/>
      </c>
      <c r="I4907" s="371" t="s">
        <v>213</v>
      </c>
      <c r="J4907" t="s">
        <v>1285</v>
      </c>
      <c r="K4907" s="372">
        <v>7321084</v>
      </c>
      <c r="L4907" s="388">
        <f>ROWS(K$5:K4907)</f>
        <v>4903</v>
      </c>
      <c r="M4907" s="388" t="str">
        <f>IF(_xlfn.IFNA(VLOOKUP(I4907,$AG$3:$AH$83,2,FALSE),"")='11.1'!$D$5,TXM!L4907,"")</f>
        <v/>
      </c>
      <c r="N4907" t="str">
        <f>IFERROR(SMALL($M$5:$M$9000,ROWS($M$5:M4907)),"")</f>
        <v/>
      </c>
      <c r="P4907" t="s">
        <v>1639</v>
      </c>
      <c r="S4907" s="388">
        <f>ROWS(R$5:R4907)</f>
        <v>4903</v>
      </c>
      <c r="T4907" s="388" t="str">
        <f>IF(_xlfn.IFNA(VLOOKUP(P4907,$AG$3:$AH$83,2,FALSE),"")='11.1'!$D$5,TXM!S4907,"")</f>
        <v/>
      </c>
      <c r="U4907" t="str">
        <f>IFERROR(SMALL($T$5:$T$9000,ROWS($T$5:T4907)),"")</f>
        <v/>
      </c>
    </row>
    <row r="4908" spans="1:21" ht="14.4" customHeight="1" x14ac:dyDescent="0.3">
      <c r="A4908" t="s">
        <v>1639</v>
      </c>
      <c r="D4908" s="388">
        <f>ROWS(C$5:C4908)</f>
        <v>4904</v>
      </c>
      <c r="E4908" s="388" t="str">
        <f>IF(_xlfn.IFNA(VLOOKUP(A4908,$AG$3:$AH$83,2,FALSE),"")='11.1'!$D$5,TXM!D4908,"")</f>
        <v/>
      </c>
      <c r="F4908" t="str">
        <f>IFERROR(SMALL($E$5:$E$9000,ROWS($E$5:E4908)),"")</f>
        <v/>
      </c>
      <c r="I4908" s="371" t="s">
        <v>213</v>
      </c>
      <c r="J4908" t="s">
        <v>779</v>
      </c>
      <c r="K4908" s="372">
        <v>6954036</v>
      </c>
      <c r="L4908" s="388">
        <f>ROWS(K$5:K4908)</f>
        <v>4904</v>
      </c>
      <c r="M4908" s="388" t="str">
        <f>IF(_xlfn.IFNA(VLOOKUP(I4908,$AG$3:$AH$83,2,FALSE),"")='11.1'!$D$5,TXM!L4908,"")</f>
        <v/>
      </c>
      <c r="N4908" t="str">
        <f>IFERROR(SMALL($M$5:$M$9000,ROWS($M$5:M4908)),"")</f>
        <v/>
      </c>
      <c r="P4908" t="s">
        <v>1639</v>
      </c>
      <c r="S4908" s="388">
        <f>ROWS(R$5:R4908)</f>
        <v>4904</v>
      </c>
      <c r="T4908" s="388" t="str">
        <f>IF(_xlfn.IFNA(VLOOKUP(P4908,$AG$3:$AH$83,2,FALSE),"")='11.1'!$D$5,TXM!S4908,"")</f>
        <v/>
      </c>
      <c r="U4908" t="str">
        <f>IFERROR(SMALL($T$5:$T$9000,ROWS($T$5:T4908)),"")</f>
        <v/>
      </c>
    </row>
    <row r="4909" spans="1:21" ht="14.4" customHeight="1" x14ac:dyDescent="0.3">
      <c r="A4909" t="s">
        <v>1639</v>
      </c>
      <c r="D4909" s="388">
        <f>ROWS(C$5:C4909)</f>
        <v>4905</v>
      </c>
      <c r="E4909" s="388" t="str">
        <f>IF(_xlfn.IFNA(VLOOKUP(A4909,$AG$3:$AH$83,2,FALSE),"")='11.1'!$D$5,TXM!D4909,"")</f>
        <v/>
      </c>
      <c r="F4909" t="str">
        <f>IFERROR(SMALL($E$5:$E$9000,ROWS($E$5:E4909)),"")</f>
        <v/>
      </c>
      <c r="I4909" s="371" t="s">
        <v>213</v>
      </c>
      <c r="J4909" t="s">
        <v>108</v>
      </c>
      <c r="K4909" s="372">
        <v>6102351</v>
      </c>
      <c r="L4909" s="388">
        <f>ROWS(K$5:K4909)</f>
        <v>4905</v>
      </c>
      <c r="M4909" s="388" t="str">
        <f>IF(_xlfn.IFNA(VLOOKUP(I4909,$AG$3:$AH$83,2,FALSE),"")='11.1'!$D$5,TXM!L4909,"")</f>
        <v/>
      </c>
      <c r="N4909" t="str">
        <f>IFERROR(SMALL($M$5:$M$9000,ROWS($M$5:M4909)),"")</f>
        <v/>
      </c>
      <c r="P4909" t="s">
        <v>1639</v>
      </c>
      <c r="S4909" s="388">
        <f>ROWS(R$5:R4909)</f>
        <v>4905</v>
      </c>
      <c r="T4909" s="388" t="str">
        <f>IF(_xlfn.IFNA(VLOOKUP(P4909,$AG$3:$AH$83,2,FALSE),"")='11.1'!$D$5,TXM!S4909,"")</f>
        <v/>
      </c>
      <c r="U4909" t="str">
        <f>IFERROR(SMALL($T$5:$T$9000,ROWS($T$5:T4909)),"")</f>
        <v/>
      </c>
    </row>
    <row r="4910" spans="1:21" ht="14.4" customHeight="1" x14ac:dyDescent="0.3">
      <c r="A4910" t="s">
        <v>1639</v>
      </c>
      <c r="D4910" s="388">
        <f>ROWS(C$5:C4910)</f>
        <v>4906</v>
      </c>
      <c r="E4910" s="388" t="str">
        <f>IF(_xlfn.IFNA(VLOOKUP(A4910,$AG$3:$AH$83,2,FALSE),"")='11.1'!$D$5,TXM!D4910,"")</f>
        <v/>
      </c>
      <c r="F4910" t="str">
        <f>IFERROR(SMALL($E$5:$E$9000,ROWS($E$5:E4910)),"")</f>
        <v/>
      </c>
      <c r="I4910" s="371" t="s">
        <v>213</v>
      </c>
      <c r="J4910" t="s">
        <v>106</v>
      </c>
      <c r="K4910" s="372">
        <v>5914891</v>
      </c>
      <c r="L4910" s="388">
        <f>ROWS(K$5:K4910)</f>
        <v>4906</v>
      </c>
      <c r="M4910" s="388" t="str">
        <f>IF(_xlfn.IFNA(VLOOKUP(I4910,$AG$3:$AH$83,2,FALSE),"")='11.1'!$D$5,TXM!L4910,"")</f>
        <v/>
      </c>
      <c r="N4910" t="str">
        <f>IFERROR(SMALL($M$5:$M$9000,ROWS($M$5:M4910)),"")</f>
        <v/>
      </c>
      <c r="P4910" t="s">
        <v>1639</v>
      </c>
      <c r="S4910" s="388">
        <f>ROWS(R$5:R4910)</f>
        <v>4906</v>
      </c>
      <c r="T4910" s="388" t="str">
        <f>IF(_xlfn.IFNA(VLOOKUP(P4910,$AG$3:$AH$83,2,FALSE),"")='11.1'!$D$5,TXM!S4910,"")</f>
        <v/>
      </c>
      <c r="U4910" t="str">
        <f>IFERROR(SMALL($T$5:$T$9000,ROWS($T$5:T4910)),"")</f>
        <v/>
      </c>
    </row>
    <row r="4911" spans="1:21" ht="14.4" customHeight="1" x14ac:dyDescent="0.3">
      <c r="A4911" t="s">
        <v>1639</v>
      </c>
      <c r="D4911" s="388">
        <f>ROWS(C$5:C4911)</f>
        <v>4907</v>
      </c>
      <c r="E4911" s="388" t="str">
        <f>IF(_xlfn.IFNA(VLOOKUP(A4911,$AG$3:$AH$83,2,FALSE),"")='11.1'!$D$5,TXM!D4911,"")</f>
        <v/>
      </c>
      <c r="F4911" t="str">
        <f>IFERROR(SMALL($E$5:$E$9000,ROWS($E$5:E4911)),"")</f>
        <v/>
      </c>
      <c r="I4911" s="371" t="s">
        <v>213</v>
      </c>
      <c r="J4911" t="s">
        <v>107</v>
      </c>
      <c r="K4911" s="372">
        <v>4927791</v>
      </c>
      <c r="L4911" s="388">
        <f>ROWS(K$5:K4911)</f>
        <v>4907</v>
      </c>
      <c r="M4911" s="388" t="str">
        <f>IF(_xlfn.IFNA(VLOOKUP(I4911,$AG$3:$AH$83,2,FALSE),"")='11.1'!$D$5,TXM!L4911,"")</f>
        <v/>
      </c>
      <c r="N4911" t="str">
        <f>IFERROR(SMALL($M$5:$M$9000,ROWS($M$5:M4911)),"")</f>
        <v/>
      </c>
      <c r="P4911" t="s">
        <v>1639</v>
      </c>
      <c r="S4911" s="388">
        <f>ROWS(R$5:R4911)</f>
        <v>4907</v>
      </c>
      <c r="T4911" s="388" t="str">
        <f>IF(_xlfn.IFNA(VLOOKUP(P4911,$AG$3:$AH$83,2,FALSE),"")='11.1'!$D$5,TXM!S4911,"")</f>
        <v/>
      </c>
      <c r="U4911" t="str">
        <f>IFERROR(SMALL($T$5:$T$9000,ROWS($T$5:T4911)),"")</f>
        <v/>
      </c>
    </row>
    <row r="4912" spans="1:21" ht="14.4" customHeight="1" x14ac:dyDescent="0.3">
      <c r="A4912" t="s">
        <v>1639</v>
      </c>
      <c r="D4912" s="388">
        <f>ROWS(C$5:C4912)</f>
        <v>4908</v>
      </c>
      <c r="E4912" s="388" t="str">
        <f>IF(_xlfn.IFNA(VLOOKUP(A4912,$AG$3:$AH$83,2,FALSE),"")='11.1'!$D$5,TXM!D4912,"")</f>
        <v/>
      </c>
      <c r="F4912" t="str">
        <f>IFERROR(SMALL($E$5:$E$9000,ROWS($E$5:E4912)),"")</f>
        <v/>
      </c>
      <c r="I4912" s="371" t="s">
        <v>213</v>
      </c>
      <c r="J4912" t="s">
        <v>837</v>
      </c>
      <c r="K4912" s="372">
        <v>3548064</v>
      </c>
      <c r="L4912" s="388">
        <f>ROWS(K$5:K4912)</f>
        <v>4908</v>
      </c>
      <c r="M4912" s="388" t="str">
        <f>IF(_xlfn.IFNA(VLOOKUP(I4912,$AG$3:$AH$83,2,FALSE),"")='11.1'!$D$5,TXM!L4912,"")</f>
        <v/>
      </c>
      <c r="N4912" t="str">
        <f>IFERROR(SMALL($M$5:$M$9000,ROWS($M$5:M4912)),"")</f>
        <v/>
      </c>
      <c r="P4912" t="s">
        <v>1639</v>
      </c>
      <c r="S4912" s="388">
        <f>ROWS(R$5:R4912)</f>
        <v>4908</v>
      </c>
      <c r="T4912" s="388" t="str">
        <f>IF(_xlfn.IFNA(VLOOKUP(P4912,$AG$3:$AH$83,2,FALSE),"")='11.1'!$D$5,TXM!S4912,"")</f>
        <v/>
      </c>
      <c r="U4912" t="str">
        <f>IFERROR(SMALL($T$5:$T$9000,ROWS($T$5:T4912)),"")</f>
        <v/>
      </c>
    </row>
    <row r="4913" spans="1:21" ht="14.4" customHeight="1" x14ac:dyDescent="0.3">
      <c r="A4913" t="s">
        <v>1639</v>
      </c>
      <c r="D4913" s="388">
        <f>ROWS(C$5:C4913)</f>
        <v>4909</v>
      </c>
      <c r="E4913" s="388" t="str">
        <f>IF(_xlfn.IFNA(VLOOKUP(A4913,$AG$3:$AH$83,2,FALSE),"")='11.1'!$D$5,TXM!D4913,"")</f>
        <v/>
      </c>
      <c r="F4913" t="str">
        <f>IFERROR(SMALL($E$5:$E$9000,ROWS($E$5:E4913)),"")</f>
        <v/>
      </c>
      <c r="I4913" s="371" t="s">
        <v>213</v>
      </c>
      <c r="J4913" t="s">
        <v>1240</v>
      </c>
      <c r="K4913" s="372">
        <v>3077708</v>
      </c>
      <c r="L4913" s="388">
        <f>ROWS(K$5:K4913)</f>
        <v>4909</v>
      </c>
      <c r="M4913" s="388" t="str">
        <f>IF(_xlfn.IFNA(VLOOKUP(I4913,$AG$3:$AH$83,2,FALSE),"")='11.1'!$D$5,TXM!L4913,"")</f>
        <v/>
      </c>
      <c r="N4913" t="str">
        <f>IFERROR(SMALL($M$5:$M$9000,ROWS($M$5:M4913)),"")</f>
        <v/>
      </c>
      <c r="P4913" t="s">
        <v>1639</v>
      </c>
      <c r="S4913" s="388">
        <f>ROWS(R$5:R4913)</f>
        <v>4909</v>
      </c>
      <c r="T4913" s="388" t="str">
        <f>IF(_xlfn.IFNA(VLOOKUP(P4913,$AG$3:$AH$83,2,FALSE),"")='11.1'!$D$5,TXM!S4913,"")</f>
        <v/>
      </c>
      <c r="U4913" t="str">
        <f>IFERROR(SMALL($T$5:$T$9000,ROWS($T$5:T4913)),"")</f>
        <v/>
      </c>
    </row>
    <row r="4914" spans="1:21" ht="14.4" customHeight="1" x14ac:dyDescent="0.3">
      <c r="A4914" t="s">
        <v>1639</v>
      </c>
      <c r="D4914" s="388">
        <f>ROWS(C$5:C4914)</f>
        <v>4910</v>
      </c>
      <c r="E4914" s="388" t="str">
        <f>IF(_xlfn.IFNA(VLOOKUP(A4914,$AG$3:$AH$83,2,FALSE),"")='11.1'!$D$5,TXM!D4914,"")</f>
        <v/>
      </c>
      <c r="F4914" t="str">
        <f>IFERROR(SMALL($E$5:$E$9000,ROWS($E$5:E4914)),"")</f>
        <v/>
      </c>
      <c r="I4914" s="371" t="s">
        <v>213</v>
      </c>
      <c r="J4914" t="s">
        <v>845</v>
      </c>
      <c r="K4914" s="372">
        <v>2904646</v>
      </c>
      <c r="L4914" s="388">
        <f>ROWS(K$5:K4914)</f>
        <v>4910</v>
      </c>
      <c r="M4914" s="388" t="str">
        <f>IF(_xlfn.IFNA(VLOOKUP(I4914,$AG$3:$AH$83,2,FALSE),"")='11.1'!$D$5,TXM!L4914,"")</f>
        <v/>
      </c>
      <c r="N4914" t="str">
        <f>IFERROR(SMALL($M$5:$M$9000,ROWS($M$5:M4914)),"")</f>
        <v/>
      </c>
      <c r="P4914" t="s">
        <v>1639</v>
      </c>
      <c r="S4914" s="388">
        <f>ROWS(R$5:R4914)</f>
        <v>4910</v>
      </c>
      <c r="T4914" s="388" t="str">
        <f>IF(_xlfn.IFNA(VLOOKUP(P4914,$AG$3:$AH$83,2,FALSE),"")='11.1'!$D$5,TXM!S4914,"")</f>
        <v/>
      </c>
      <c r="U4914" t="str">
        <f>IFERROR(SMALL($T$5:$T$9000,ROWS($T$5:T4914)),"")</f>
        <v/>
      </c>
    </row>
    <row r="4915" spans="1:21" ht="14.4" customHeight="1" x14ac:dyDescent="0.3">
      <c r="A4915" t="s">
        <v>1639</v>
      </c>
      <c r="D4915" s="388">
        <f>ROWS(C$5:C4915)</f>
        <v>4911</v>
      </c>
      <c r="E4915" s="388" t="str">
        <f>IF(_xlfn.IFNA(VLOOKUP(A4915,$AG$3:$AH$83,2,FALSE),"")='11.1'!$D$5,TXM!D4915,"")</f>
        <v/>
      </c>
      <c r="F4915" t="str">
        <f>IFERROR(SMALL($E$5:$E$9000,ROWS($E$5:E4915)),"")</f>
        <v/>
      </c>
      <c r="I4915" s="371" t="s">
        <v>213</v>
      </c>
      <c r="J4915" t="s">
        <v>861</v>
      </c>
      <c r="K4915" s="372">
        <v>2385838</v>
      </c>
      <c r="L4915" s="388">
        <f>ROWS(K$5:K4915)</f>
        <v>4911</v>
      </c>
      <c r="M4915" s="388" t="str">
        <f>IF(_xlfn.IFNA(VLOOKUP(I4915,$AG$3:$AH$83,2,FALSE),"")='11.1'!$D$5,TXM!L4915,"")</f>
        <v/>
      </c>
      <c r="N4915" t="str">
        <f>IFERROR(SMALL($M$5:$M$9000,ROWS($M$5:M4915)),"")</f>
        <v/>
      </c>
      <c r="P4915" t="s">
        <v>1639</v>
      </c>
      <c r="S4915" s="388">
        <f>ROWS(R$5:R4915)</f>
        <v>4911</v>
      </c>
      <c r="T4915" s="388" t="str">
        <f>IF(_xlfn.IFNA(VLOOKUP(P4915,$AG$3:$AH$83,2,FALSE),"")='11.1'!$D$5,TXM!S4915,"")</f>
        <v/>
      </c>
      <c r="U4915" t="str">
        <f>IFERROR(SMALL($T$5:$T$9000,ROWS($T$5:T4915)),"")</f>
        <v/>
      </c>
    </row>
    <row r="4916" spans="1:21" ht="14.4" customHeight="1" x14ac:dyDescent="0.3">
      <c r="A4916" t="s">
        <v>1639</v>
      </c>
      <c r="D4916" s="388">
        <f>ROWS(C$5:C4916)</f>
        <v>4912</v>
      </c>
      <c r="E4916" s="388" t="str">
        <f>IF(_xlfn.IFNA(VLOOKUP(A4916,$AG$3:$AH$83,2,FALSE),"")='11.1'!$D$5,TXM!D4916,"")</f>
        <v/>
      </c>
      <c r="F4916" t="str">
        <f>IFERROR(SMALL($E$5:$E$9000,ROWS($E$5:E4916)),"")</f>
        <v/>
      </c>
      <c r="I4916" s="371" t="s">
        <v>213</v>
      </c>
      <c r="J4916" t="s">
        <v>867</v>
      </c>
      <c r="K4916" s="372">
        <v>2278382</v>
      </c>
      <c r="L4916" s="388">
        <f>ROWS(K$5:K4916)</f>
        <v>4912</v>
      </c>
      <c r="M4916" s="388" t="str">
        <f>IF(_xlfn.IFNA(VLOOKUP(I4916,$AG$3:$AH$83,2,FALSE),"")='11.1'!$D$5,TXM!L4916,"")</f>
        <v/>
      </c>
      <c r="N4916" t="str">
        <f>IFERROR(SMALL($M$5:$M$9000,ROWS($M$5:M4916)),"")</f>
        <v/>
      </c>
      <c r="P4916" t="s">
        <v>1639</v>
      </c>
      <c r="S4916" s="388">
        <f>ROWS(R$5:R4916)</f>
        <v>4912</v>
      </c>
      <c r="T4916" s="388" t="str">
        <f>IF(_xlfn.IFNA(VLOOKUP(P4916,$AG$3:$AH$83,2,FALSE),"")='11.1'!$D$5,TXM!S4916,"")</f>
        <v/>
      </c>
      <c r="U4916" t="str">
        <f>IFERROR(SMALL($T$5:$T$9000,ROWS($T$5:T4916)),"")</f>
        <v/>
      </c>
    </row>
    <row r="4917" spans="1:21" ht="14.4" customHeight="1" x14ac:dyDescent="0.3">
      <c r="A4917" t="s">
        <v>1639</v>
      </c>
      <c r="D4917" s="388">
        <f>ROWS(C$5:C4917)</f>
        <v>4913</v>
      </c>
      <c r="E4917" s="388" t="str">
        <f>IF(_xlfn.IFNA(VLOOKUP(A4917,$AG$3:$AH$83,2,FALSE),"")='11.1'!$D$5,TXM!D4917,"")</f>
        <v/>
      </c>
      <c r="F4917" t="str">
        <f>IFERROR(SMALL($E$5:$E$9000,ROWS($E$5:E4917)),"")</f>
        <v/>
      </c>
      <c r="I4917" s="371" t="s">
        <v>213</v>
      </c>
      <c r="J4917" t="s">
        <v>94</v>
      </c>
      <c r="K4917" s="372">
        <v>1654342</v>
      </c>
      <c r="L4917" s="388">
        <f>ROWS(K$5:K4917)</f>
        <v>4913</v>
      </c>
      <c r="M4917" s="388" t="str">
        <f>IF(_xlfn.IFNA(VLOOKUP(I4917,$AG$3:$AH$83,2,FALSE),"")='11.1'!$D$5,TXM!L4917,"")</f>
        <v/>
      </c>
      <c r="N4917" t="str">
        <f>IFERROR(SMALL($M$5:$M$9000,ROWS($M$5:M4917)),"")</f>
        <v/>
      </c>
      <c r="P4917" t="s">
        <v>1639</v>
      </c>
      <c r="S4917" s="388">
        <f>ROWS(R$5:R4917)</f>
        <v>4913</v>
      </c>
      <c r="T4917" s="388" t="str">
        <f>IF(_xlfn.IFNA(VLOOKUP(P4917,$AG$3:$AH$83,2,FALSE),"")='11.1'!$D$5,TXM!S4917,"")</f>
        <v/>
      </c>
      <c r="U4917" t="str">
        <f>IFERROR(SMALL($T$5:$T$9000,ROWS($T$5:T4917)),"")</f>
        <v/>
      </c>
    </row>
    <row r="4918" spans="1:21" ht="14.4" customHeight="1" x14ac:dyDescent="0.3">
      <c r="A4918" t="s">
        <v>1639</v>
      </c>
      <c r="D4918" s="388">
        <f>ROWS(C$5:C4918)</f>
        <v>4914</v>
      </c>
      <c r="E4918" s="388" t="str">
        <f>IF(_xlfn.IFNA(VLOOKUP(A4918,$AG$3:$AH$83,2,FALSE),"")='11.1'!$D$5,TXM!D4918,"")</f>
        <v/>
      </c>
      <c r="F4918" t="str">
        <f>IFERROR(SMALL($E$5:$E$9000,ROWS($E$5:E4918)),"")</f>
        <v/>
      </c>
      <c r="I4918" s="371" t="s">
        <v>213</v>
      </c>
      <c r="J4918" t="s">
        <v>791</v>
      </c>
      <c r="K4918" s="372">
        <v>1564165</v>
      </c>
      <c r="L4918" s="388">
        <f>ROWS(K$5:K4918)</f>
        <v>4914</v>
      </c>
      <c r="M4918" s="388" t="str">
        <f>IF(_xlfn.IFNA(VLOOKUP(I4918,$AG$3:$AH$83,2,FALSE),"")='11.1'!$D$5,TXM!L4918,"")</f>
        <v/>
      </c>
      <c r="N4918" t="str">
        <f>IFERROR(SMALL($M$5:$M$9000,ROWS($M$5:M4918)),"")</f>
        <v/>
      </c>
      <c r="P4918" t="s">
        <v>1639</v>
      </c>
      <c r="S4918" s="388">
        <f>ROWS(R$5:R4918)</f>
        <v>4914</v>
      </c>
      <c r="T4918" s="388" t="str">
        <f>IF(_xlfn.IFNA(VLOOKUP(P4918,$AG$3:$AH$83,2,FALSE),"")='11.1'!$D$5,TXM!S4918,"")</f>
        <v/>
      </c>
      <c r="U4918" t="str">
        <f>IFERROR(SMALL($T$5:$T$9000,ROWS($T$5:T4918)),"")</f>
        <v/>
      </c>
    </row>
    <row r="4919" spans="1:21" ht="14.4" customHeight="1" x14ac:dyDescent="0.3">
      <c r="A4919" t="s">
        <v>1639</v>
      </c>
      <c r="D4919" s="388">
        <f>ROWS(C$5:C4919)</f>
        <v>4915</v>
      </c>
      <c r="E4919" s="388" t="str">
        <f>IF(_xlfn.IFNA(VLOOKUP(A4919,$AG$3:$AH$83,2,FALSE),"")='11.1'!$D$5,TXM!D4919,"")</f>
        <v/>
      </c>
      <c r="F4919" t="str">
        <f>IFERROR(SMALL($E$5:$E$9000,ROWS($E$5:E4919)),"")</f>
        <v/>
      </c>
      <c r="I4919" s="371" t="s">
        <v>213</v>
      </c>
      <c r="J4919" t="s">
        <v>1252</v>
      </c>
      <c r="K4919" s="372">
        <v>1550296</v>
      </c>
      <c r="L4919" s="388">
        <f>ROWS(K$5:K4919)</f>
        <v>4915</v>
      </c>
      <c r="M4919" s="388" t="str">
        <f>IF(_xlfn.IFNA(VLOOKUP(I4919,$AG$3:$AH$83,2,FALSE),"")='11.1'!$D$5,TXM!L4919,"")</f>
        <v/>
      </c>
      <c r="N4919" t="str">
        <f>IFERROR(SMALL($M$5:$M$9000,ROWS($M$5:M4919)),"")</f>
        <v/>
      </c>
      <c r="P4919" t="s">
        <v>1639</v>
      </c>
      <c r="S4919" s="388">
        <f>ROWS(R$5:R4919)</f>
        <v>4915</v>
      </c>
      <c r="T4919" s="388" t="str">
        <f>IF(_xlfn.IFNA(VLOOKUP(P4919,$AG$3:$AH$83,2,FALSE),"")='11.1'!$D$5,TXM!S4919,"")</f>
        <v/>
      </c>
      <c r="U4919" t="str">
        <f>IFERROR(SMALL($T$5:$T$9000,ROWS($T$5:T4919)),"")</f>
        <v/>
      </c>
    </row>
    <row r="4920" spans="1:21" ht="14.4" customHeight="1" x14ac:dyDescent="0.3">
      <c r="A4920" t="s">
        <v>1639</v>
      </c>
      <c r="D4920" s="388">
        <f>ROWS(C$5:C4920)</f>
        <v>4916</v>
      </c>
      <c r="E4920" s="388" t="str">
        <f>IF(_xlfn.IFNA(VLOOKUP(A4920,$AG$3:$AH$83,2,FALSE),"")='11.1'!$D$5,TXM!D4920,"")</f>
        <v/>
      </c>
      <c r="F4920" t="str">
        <f>IFERROR(SMALL($E$5:$E$9000,ROWS($E$5:E4920)),"")</f>
        <v/>
      </c>
      <c r="I4920" s="371" t="s">
        <v>213</v>
      </c>
      <c r="J4920" t="s">
        <v>809</v>
      </c>
      <c r="K4920" s="372">
        <v>1541692</v>
      </c>
      <c r="L4920" s="388">
        <f>ROWS(K$5:K4920)</f>
        <v>4916</v>
      </c>
      <c r="M4920" s="388" t="str">
        <f>IF(_xlfn.IFNA(VLOOKUP(I4920,$AG$3:$AH$83,2,FALSE),"")='11.1'!$D$5,TXM!L4920,"")</f>
        <v/>
      </c>
      <c r="N4920" t="str">
        <f>IFERROR(SMALL($M$5:$M$9000,ROWS($M$5:M4920)),"")</f>
        <v/>
      </c>
      <c r="P4920" t="s">
        <v>1639</v>
      </c>
      <c r="S4920" s="388">
        <f>ROWS(R$5:R4920)</f>
        <v>4916</v>
      </c>
      <c r="T4920" s="388" t="str">
        <f>IF(_xlfn.IFNA(VLOOKUP(P4920,$AG$3:$AH$83,2,FALSE),"")='11.1'!$D$5,TXM!S4920,"")</f>
        <v/>
      </c>
      <c r="U4920" t="str">
        <f>IFERROR(SMALL($T$5:$T$9000,ROWS($T$5:T4920)),"")</f>
        <v/>
      </c>
    </row>
    <row r="4921" spans="1:21" ht="14.4" customHeight="1" x14ac:dyDescent="0.3">
      <c r="A4921" t="s">
        <v>1639</v>
      </c>
      <c r="D4921" s="388">
        <f>ROWS(C$5:C4921)</f>
        <v>4917</v>
      </c>
      <c r="E4921" s="388" t="str">
        <f>IF(_xlfn.IFNA(VLOOKUP(A4921,$AG$3:$AH$83,2,FALSE),"")='11.1'!$D$5,TXM!D4921,"")</f>
        <v/>
      </c>
      <c r="F4921" t="str">
        <f>IFERROR(SMALL($E$5:$E$9000,ROWS($E$5:E4921)),"")</f>
        <v/>
      </c>
      <c r="I4921" s="371" t="s">
        <v>213</v>
      </c>
      <c r="J4921" t="s">
        <v>789</v>
      </c>
      <c r="K4921" s="372">
        <v>1347291</v>
      </c>
      <c r="L4921" s="388">
        <f>ROWS(K$5:K4921)</f>
        <v>4917</v>
      </c>
      <c r="M4921" s="388" t="str">
        <f>IF(_xlfn.IFNA(VLOOKUP(I4921,$AG$3:$AH$83,2,FALSE),"")='11.1'!$D$5,TXM!L4921,"")</f>
        <v/>
      </c>
      <c r="N4921" t="str">
        <f>IFERROR(SMALL($M$5:$M$9000,ROWS($M$5:M4921)),"")</f>
        <v/>
      </c>
      <c r="P4921" t="s">
        <v>1639</v>
      </c>
      <c r="S4921" s="388">
        <f>ROWS(R$5:R4921)</f>
        <v>4917</v>
      </c>
      <c r="T4921" s="388" t="str">
        <f>IF(_xlfn.IFNA(VLOOKUP(P4921,$AG$3:$AH$83,2,FALSE),"")='11.1'!$D$5,TXM!S4921,"")</f>
        <v/>
      </c>
      <c r="U4921" t="str">
        <f>IFERROR(SMALL($T$5:$T$9000,ROWS($T$5:T4921)),"")</f>
        <v/>
      </c>
    </row>
    <row r="4922" spans="1:21" ht="14.4" customHeight="1" x14ac:dyDescent="0.3">
      <c r="A4922" t="s">
        <v>1639</v>
      </c>
      <c r="D4922" s="388">
        <f>ROWS(C$5:C4922)</f>
        <v>4918</v>
      </c>
      <c r="E4922" s="388" t="str">
        <f>IF(_xlfn.IFNA(VLOOKUP(A4922,$AG$3:$AH$83,2,FALSE),"")='11.1'!$D$5,TXM!D4922,"")</f>
        <v/>
      </c>
      <c r="F4922" t="str">
        <f>IFERROR(SMALL($E$5:$E$9000,ROWS($E$5:E4922)),"")</f>
        <v/>
      </c>
      <c r="I4922" s="371" t="s">
        <v>213</v>
      </c>
      <c r="J4922" t="s">
        <v>823</v>
      </c>
      <c r="K4922" s="372">
        <v>1063734</v>
      </c>
      <c r="L4922" s="388">
        <f>ROWS(K$5:K4922)</f>
        <v>4918</v>
      </c>
      <c r="M4922" s="388" t="str">
        <f>IF(_xlfn.IFNA(VLOOKUP(I4922,$AG$3:$AH$83,2,FALSE),"")='11.1'!$D$5,TXM!L4922,"")</f>
        <v/>
      </c>
      <c r="N4922" t="str">
        <f>IFERROR(SMALL($M$5:$M$9000,ROWS($M$5:M4922)),"")</f>
        <v/>
      </c>
      <c r="P4922" t="s">
        <v>1639</v>
      </c>
      <c r="S4922" s="388">
        <f>ROWS(R$5:R4922)</f>
        <v>4918</v>
      </c>
      <c r="T4922" s="388" t="str">
        <f>IF(_xlfn.IFNA(VLOOKUP(P4922,$AG$3:$AH$83,2,FALSE),"")='11.1'!$D$5,TXM!S4922,"")</f>
        <v/>
      </c>
      <c r="U4922" t="str">
        <f>IFERROR(SMALL($T$5:$T$9000,ROWS($T$5:T4922)),"")</f>
        <v/>
      </c>
    </row>
    <row r="4923" spans="1:21" ht="14.4" customHeight="1" x14ac:dyDescent="0.3">
      <c r="A4923" t="s">
        <v>1639</v>
      </c>
      <c r="D4923" s="388">
        <f>ROWS(C$5:C4923)</f>
        <v>4919</v>
      </c>
      <c r="E4923" s="388" t="str">
        <f>IF(_xlfn.IFNA(VLOOKUP(A4923,$AG$3:$AH$83,2,FALSE),"")='11.1'!$D$5,TXM!D4923,"")</f>
        <v/>
      </c>
      <c r="F4923" t="str">
        <f>IFERROR(SMALL($E$5:$E$9000,ROWS($E$5:E4923)),"")</f>
        <v/>
      </c>
      <c r="I4923" s="371" t="s">
        <v>213</v>
      </c>
      <c r="J4923" t="s">
        <v>847</v>
      </c>
      <c r="K4923" s="372">
        <v>898386</v>
      </c>
      <c r="L4923" s="388">
        <f>ROWS(K$5:K4923)</f>
        <v>4919</v>
      </c>
      <c r="M4923" s="388" t="str">
        <f>IF(_xlfn.IFNA(VLOOKUP(I4923,$AG$3:$AH$83,2,FALSE),"")='11.1'!$D$5,TXM!L4923,"")</f>
        <v/>
      </c>
      <c r="N4923" t="str">
        <f>IFERROR(SMALL($M$5:$M$9000,ROWS($M$5:M4923)),"")</f>
        <v/>
      </c>
      <c r="P4923" t="s">
        <v>1639</v>
      </c>
      <c r="S4923" s="388">
        <f>ROWS(R$5:R4923)</f>
        <v>4919</v>
      </c>
      <c r="T4923" s="388" t="str">
        <f>IF(_xlfn.IFNA(VLOOKUP(P4923,$AG$3:$AH$83,2,FALSE),"")='11.1'!$D$5,TXM!S4923,"")</f>
        <v/>
      </c>
      <c r="U4923" t="str">
        <f>IFERROR(SMALL($T$5:$T$9000,ROWS($T$5:T4923)),"")</f>
        <v/>
      </c>
    </row>
    <row r="4924" spans="1:21" ht="14.4" customHeight="1" x14ac:dyDescent="0.3">
      <c r="A4924" t="s">
        <v>1639</v>
      </c>
      <c r="D4924" s="388">
        <f>ROWS(C$5:C4924)</f>
        <v>4920</v>
      </c>
      <c r="E4924" s="388" t="str">
        <f>IF(_xlfn.IFNA(VLOOKUP(A4924,$AG$3:$AH$83,2,FALSE),"")='11.1'!$D$5,TXM!D4924,"")</f>
        <v/>
      </c>
      <c r="F4924" t="str">
        <f>IFERROR(SMALL($E$5:$E$9000,ROWS($E$5:E4924)),"")</f>
        <v/>
      </c>
      <c r="I4924" s="371" t="s">
        <v>213</v>
      </c>
      <c r="J4924" t="s">
        <v>773</v>
      </c>
      <c r="K4924" s="372">
        <v>787817</v>
      </c>
      <c r="L4924" s="388">
        <f>ROWS(K$5:K4924)</f>
        <v>4920</v>
      </c>
      <c r="M4924" s="388" t="str">
        <f>IF(_xlfn.IFNA(VLOOKUP(I4924,$AG$3:$AH$83,2,FALSE),"")='11.1'!$D$5,TXM!L4924,"")</f>
        <v/>
      </c>
      <c r="N4924" t="str">
        <f>IFERROR(SMALL($M$5:$M$9000,ROWS($M$5:M4924)),"")</f>
        <v/>
      </c>
      <c r="P4924" t="s">
        <v>1639</v>
      </c>
      <c r="S4924" s="388">
        <f>ROWS(R$5:R4924)</f>
        <v>4920</v>
      </c>
      <c r="T4924" s="388" t="str">
        <f>IF(_xlfn.IFNA(VLOOKUP(P4924,$AG$3:$AH$83,2,FALSE),"")='11.1'!$D$5,TXM!S4924,"")</f>
        <v/>
      </c>
      <c r="U4924" t="str">
        <f>IFERROR(SMALL($T$5:$T$9000,ROWS($T$5:T4924)),"")</f>
        <v/>
      </c>
    </row>
    <row r="4925" spans="1:21" ht="14.4" customHeight="1" x14ac:dyDescent="0.3">
      <c r="A4925" t="s">
        <v>1639</v>
      </c>
      <c r="D4925" s="388">
        <f>ROWS(C$5:C4925)</f>
        <v>4921</v>
      </c>
      <c r="E4925" s="388" t="str">
        <f>IF(_xlfn.IFNA(VLOOKUP(A4925,$AG$3:$AH$83,2,FALSE),"")='11.1'!$D$5,TXM!D4925,"")</f>
        <v/>
      </c>
      <c r="F4925" t="str">
        <f>IFERROR(SMALL($E$5:$E$9000,ROWS($E$5:E4925)),"")</f>
        <v/>
      </c>
      <c r="I4925" s="371" t="s">
        <v>213</v>
      </c>
      <c r="J4925" t="s">
        <v>1265</v>
      </c>
      <c r="K4925" s="372">
        <v>681446</v>
      </c>
      <c r="L4925" s="388">
        <f>ROWS(K$5:K4925)</f>
        <v>4921</v>
      </c>
      <c r="M4925" s="388" t="str">
        <f>IF(_xlfn.IFNA(VLOOKUP(I4925,$AG$3:$AH$83,2,FALSE),"")='11.1'!$D$5,TXM!L4925,"")</f>
        <v/>
      </c>
      <c r="N4925" t="str">
        <f>IFERROR(SMALL($M$5:$M$9000,ROWS($M$5:M4925)),"")</f>
        <v/>
      </c>
      <c r="P4925" t="s">
        <v>1639</v>
      </c>
      <c r="S4925" s="388">
        <f>ROWS(R$5:R4925)</f>
        <v>4921</v>
      </c>
      <c r="T4925" s="388" t="str">
        <f>IF(_xlfn.IFNA(VLOOKUP(P4925,$AG$3:$AH$83,2,FALSE),"")='11.1'!$D$5,TXM!S4925,"")</f>
        <v/>
      </c>
      <c r="U4925" t="str">
        <f>IFERROR(SMALL($T$5:$T$9000,ROWS($T$5:T4925)),"")</f>
        <v/>
      </c>
    </row>
    <row r="4926" spans="1:21" ht="14.4" customHeight="1" x14ac:dyDescent="0.3">
      <c r="A4926" t="s">
        <v>1639</v>
      </c>
      <c r="D4926" s="388">
        <f>ROWS(C$5:C4926)</f>
        <v>4922</v>
      </c>
      <c r="E4926" s="388" t="str">
        <f>IF(_xlfn.IFNA(VLOOKUP(A4926,$AG$3:$AH$83,2,FALSE),"")='11.1'!$D$5,TXM!D4926,"")</f>
        <v/>
      </c>
      <c r="F4926" t="str">
        <f>IFERROR(SMALL($E$5:$E$9000,ROWS($E$5:E4926)),"")</f>
        <v/>
      </c>
      <c r="I4926" s="371" t="s">
        <v>213</v>
      </c>
      <c r="J4926" t="s">
        <v>857</v>
      </c>
      <c r="K4926" s="372">
        <v>490552</v>
      </c>
      <c r="L4926" s="388">
        <f>ROWS(K$5:K4926)</f>
        <v>4922</v>
      </c>
      <c r="M4926" s="388" t="str">
        <f>IF(_xlfn.IFNA(VLOOKUP(I4926,$AG$3:$AH$83,2,FALSE),"")='11.1'!$D$5,TXM!L4926,"")</f>
        <v/>
      </c>
      <c r="N4926" t="str">
        <f>IFERROR(SMALL($M$5:$M$9000,ROWS($M$5:M4926)),"")</f>
        <v/>
      </c>
      <c r="P4926" t="s">
        <v>1639</v>
      </c>
      <c r="S4926" s="388">
        <f>ROWS(R$5:R4926)</f>
        <v>4922</v>
      </c>
      <c r="T4926" s="388" t="str">
        <f>IF(_xlfn.IFNA(VLOOKUP(P4926,$AG$3:$AH$83,2,FALSE),"")='11.1'!$D$5,TXM!S4926,"")</f>
        <v/>
      </c>
      <c r="U4926" t="str">
        <f>IFERROR(SMALL($T$5:$T$9000,ROWS($T$5:T4926)),"")</f>
        <v/>
      </c>
    </row>
    <row r="4927" spans="1:21" ht="14.4" customHeight="1" x14ac:dyDescent="0.3">
      <c r="A4927" t="s">
        <v>1639</v>
      </c>
      <c r="D4927" s="388">
        <f>ROWS(C$5:C4927)</f>
        <v>4923</v>
      </c>
      <c r="E4927" s="388" t="str">
        <f>IF(_xlfn.IFNA(VLOOKUP(A4927,$AG$3:$AH$83,2,FALSE),"")='11.1'!$D$5,TXM!D4927,"")</f>
        <v/>
      </c>
      <c r="F4927" t="str">
        <f>IFERROR(SMALL($E$5:$E$9000,ROWS($E$5:E4927)),"")</f>
        <v/>
      </c>
      <c r="I4927" s="371" t="s">
        <v>213</v>
      </c>
      <c r="J4927" t="s">
        <v>93</v>
      </c>
      <c r="K4927" s="372">
        <v>413105</v>
      </c>
      <c r="L4927" s="388">
        <f>ROWS(K$5:K4927)</f>
        <v>4923</v>
      </c>
      <c r="M4927" s="388" t="str">
        <f>IF(_xlfn.IFNA(VLOOKUP(I4927,$AG$3:$AH$83,2,FALSE),"")='11.1'!$D$5,TXM!L4927,"")</f>
        <v/>
      </c>
      <c r="N4927" t="str">
        <f>IFERROR(SMALL($M$5:$M$9000,ROWS($M$5:M4927)),"")</f>
        <v/>
      </c>
      <c r="P4927" t="s">
        <v>1639</v>
      </c>
      <c r="S4927" s="388">
        <f>ROWS(R$5:R4927)</f>
        <v>4923</v>
      </c>
      <c r="T4927" s="388" t="str">
        <f>IF(_xlfn.IFNA(VLOOKUP(P4927,$AG$3:$AH$83,2,FALSE),"")='11.1'!$D$5,TXM!S4927,"")</f>
        <v/>
      </c>
      <c r="U4927" t="str">
        <f>IFERROR(SMALL($T$5:$T$9000,ROWS($T$5:T4927)),"")</f>
        <v/>
      </c>
    </row>
    <row r="4928" spans="1:21" ht="14.4" customHeight="1" x14ac:dyDescent="0.3">
      <c r="A4928" t="s">
        <v>1639</v>
      </c>
      <c r="D4928" s="388">
        <f>ROWS(C$5:C4928)</f>
        <v>4924</v>
      </c>
      <c r="E4928" s="388" t="str">
        <f>IF(_xlfn.IFNA(VLOOKUP(A4928,$AG$3:$AH$83,2,FALSE),"")='11.1'!$D$5,TXM!D4928,"")</f>
        <v/>
      </c>
      <c r="F4928" t="str">
        <f>IFERROR(SMALL($E$5:$E$9000,ROWS($E$5:E4928)),"")</f>
        <v/>
      </c>
      <c r="I4928" s="371" t="s">
        <v>213</v>
      </c>
      <c r="J4928" t="s">
        <v>855</v>
      </c>
      <c r="K4928" s="372">
        <v>317819</v>
      </c>
      <c r="L4928" s="388">
        <f>ROWS(K$5:K4928)</f>
        <v>4924</v>
      </c>
      <c r="M4928" s="388" t="str">
        <f>IF(_xlfn.IFNA(VLOOKUP(I4928,$AG$3:$AH$83,2,FALSE),"")='11.1'!$D$5,TXM!L4928,"")</f>
        <v/>
      </c>
      <c r="N4928" t="str">
        <f>IFERROR(SMALL($M$5:$M$9000,ROWS($M$5:M4928)),"")</f>
        <v/>
      </c>
      <c r="P4928" t="s">
        <v>1639</v>
      </c>
      <c r="S4928" s="388">
        <f>ROWS(R$5:R4928)</f>
        <v>4924</v>
      </c>
      <c r="T4928" s="388" t="str">
        <f>IF(_xlfn.IFNA(VLOOKUP(P4928,$AG$3:$AH$83,2,FALSE),"")='11.1'!$D$5,TXM!S4928,"")</f>
        <v/>
      </c>
      <c r="U4928" t="str">
        <f>IFERROR(SMALL($T$5:$T$9000,ROWS($T$5:T4928)),"")</f>
        <v/>
      </c>
    </row>
    <row r="4929" spans="1:21" ht="14.4" customHeight="1" x14ac:dyDescent="0.3">
      <c r="A4929" t="s">
        <v>1639</v>
      </c>
      <c r="D4929" s="388">
        <f>ROWS(C$5:C4929)</f>
        <v>4925</v>
      </c>
      <c r="E4929" s="388" t="str">
        <f>IF(_xlfn.IFNA(VLOOKUP(A4929,$AG$3:$AH$83,2,FALSE),"")='11.1'!$D$5,TXM!D4929,"")</f>
        <v/>
      </c>
      <c r="F4929" t="str">
        <f>IFERROR(SMALL($E$5:$E$9000,ROWS($E$5:E4929)),"")</f>
        <v/>
      </c>
      <c r="I4929" s="371" t="s">
        <v>213</v>
      </c>
      <c r="J4929" t="s">
        <v>827</v>
      </c>
      <c r="K4929" s="372">
        <v>311859</v>
      </c>
      <c r="L4929" s="388">
        <f>ROWS(K$5:K4929)</f>
        <v>4925</v>
      </c>
      <c r="M4929" s="388" t="str">
        <f>IF(_xlfn.IFNA(VLOOKUP(I4929,$AG$3:$AH$83,2,FALSE),"")='11.1'!$D$5,TXM!L4929,"")</f>
        <v/>
      </c>
      <c r="N4929" t="str">
        <f>IFERROR(SMALL($M$5:$M$9000,ROWS($M$5:M4929)),"")</f>
        <v/>
      </c>
      <c r="P4929" t="s">
        <v>1639</v>
      </c>
      <c r="S4929" s="388">
        <f>ROWS(R$5:R4929)</f>
        <v>4925</v>
      </c>
      <c r="T4929" s="388" t="str">
        <f>IF(_xlfn.IFNA(VLOOKUP(P4929,$AG$3:$AH$83,2,FALSE),"")='11.1'!$D$5,TXM!S4929,"")</f>
        <v/>
      </c>
      <c r="U4929" t="str">
        <f>IFERROR(SMALL($T$5:$T$9000,ROWS($T$5:T4929)),"")</f>
        <v/>
      </c>
    </row>
    <row r="4930" spans="1:21" ht="14.4" customHeight="1" x14ac:dyDescent="0.3">
      <c r="A4930" t="s">
        <v>1639</v>
      </c>
      <c r="D4930" s="388">
        <f>ROWS(C$5:C4930)</f>
        <v>4926</v>
      </c>
      <c r="E4930" s="388" t="str">
        <f>IF(_xlfn.IFNA(VLOOKUP(A4930,$AG$3:$AH$83,2,FALSE),"")='11.1'!$D$5,TXM!D4930,"")</f>
        <v/>
      </c>
      <c r="F4930" t="str">
        <f>IFERROR(SMALL($E$5:$E$9000,ROWS($E$5:E4930)),"")</f>
        <v/>
      </c>
      <c r="I4930" s="371" t="s">
        <v>213</v>
      </c>
      <c r="J4930" t="s">
        <v>831</v>
      </c>
      <c r="K4930" s="372">
        <v>305551</v>
      </c>
      <c r="L4930" s="388">
        <f>ROWS(K$5:K4930)</f>
        <v>4926</v>
      </c>
      <c r="M4930" s="388" t="str">
        <f>IF(_xlfn.IFNA(VLOOKUP(I4930,$AG$3:$AH$83,2,FALSE),"")='11.1'!$D$5,TXM!L4930,"")</f>
        <v/>
      </c>
      <c r="N4930" t="str">
        <f>IFERROR(SMALL($M$5:$M$9000,ROWS($M$5:M4930)),"")</f>
        <v/>
      </c>
      <c r="P4930" t="s">
        <v>1639</v>
      </c>
      <c r="S4930" s="388">
        <f>ROWS(R$5:R4930)</f>
        <v>4926</v>
      </c>
      <c r="T4930" s="388" t="str">
        <f>IF(_xlfn.IFNA(VLOOKUP(P4930,$AG$3:$AH$83,2,FALSE),"")='11.1'!$D$5,TXM!S4930,"")</f>
        <v/>
      </c>
      <c r="U4930" t="str">
        <f>IFERROR(SMALL($T$5:$T$9000,ROWS($T$5:T4930)),"")</f>
        <v/>
      </c>
    </row>
    <row r="4931" spans="1:21" ht="14.4" customHeight="1" x14ac:dyDescent="0.3">
      <c r="A4931" t="s">
        <v>1639</v>
      </c>
      <c r="D4931" s="388">
        <f>ROWS(C$5:C4931)</f>
        <v>4927</v>
      </c>
      <c r="E4931" s="388" t="str">
        <f>IF(_xlfn.IFNA(VLOOKUP(A4931,$AG$3:$AH$83,2,FALSE),"")='11.1'!$D$5,TXM!D4931,"")</f>
        <v/>
      </c>
      <c r="F4931" t="str">
        <f>IFERROR(SMALL($E$5:$E$9000,ROWS($E$5:E4931)),"")</f>
        <v/>
      </c>
      <c r="I4931" s="371" t="s">
        <v>213</v>
      </c>
      <c r="J4931" t="s">
        <v>799</v>
      </c>
      <c r="K4931" s="372">
        <v>300201</v>
      </c>
      <c r="L4931" s="388">
        <f>ROWS(K$5:K4931)</f>
        <v>4927</v>
      </c>
      <c r="M4931" s="388" t="str">
        <f>IF(_xlfn.IFNA(VLOOKUP(I4931,$AG$3:$AH$83,2,FALSE),"")='11.1'!$D$5,TXM!L4931,"")</f>
        <v/>
      </c>
      <c r="N4931" t="str">
        <f>IFERROR(SMALL($M$5:$M$9000,ROWS($M$5:M4931)),"")</f>
        <v/>
      </c>
      <c r="P4931" t="s">
        <v>1639</v>
      </c>
      <c r="S4931" s="388">
        <f>ROWS(R$5:R4931)</f>
        <v>4927</v>
      </c>
      <c r="T4931" s="388" t="str">
        <f>IF(_xlfn.IFNA(VLOOKUP(P4931,$AG$3:$AH$83,2,FALSE),"")='11.1'!$D$5,TXM!S4931,"")</f>
        <v/>
      </c>
      <c r="U4931" t="str">
        <f>IFERROR(SMALL($T$5:$T$9000,ROWS($T$5:T4931)),"")</f>
        <v/>
      </c>
    </row>
    <row r="4932" spans="1:21" ht="14.4" customHeight="1" x14ac:dyDescent="0.3">
      <c r="A4932" t="s">
        <v>1639</v>
      </c>
      <c r="D4932" s="388">
        <f>ROWS(C$5:C4932)</f>
        <v>4928</v>
      </c>
      <c r="E4932" s="388" t="str">
        <f>IF(_xlfn.IFNA(VLOOKUP(A4932,$AG$3:$AH$83,2,FALSE),"")='11.1'!$D$5,TXM!D4932,"")</f>
        <v/>
      </c>
      <c r="F4932" t="str">
        <f>IFERROR(SMALL($E$5:$E$9000,ROWS($E$5:E4932)),"")</f>
        <v/>
      </c>
      <c r="I4932" s="371" t="s">
        <v>213</v>
      </c>
      <c r="J4932" t="s">
        <v>839</v>
      </c>
      <c r="K4932" s="372">
        <v>294574</v>
      </c>
      <c r="L4932" s="388">
        <f>ROWS(K$5:K4932)</f>
        <v>4928</v>
      </c>
      <c r="M4932" s="388" t="str">
        <f>IF(_xlfn.IFNA(VLOOKUP(I4932,$AG$3:$AH$83,2,FALSE),"")='11.1'!$D$5,TXM!L4932,"")</f>
        <v/>
      </c>
      <c r="N4932" t="str">
        <f>IFERROR(SMALL($M$5:$M$9000,ROWS($M$5:M4932)),"")</f>
        <v/>
      </c>
      <c r="P4932" t="s">
        <v>1639</v>
      </c>
      <c r="S4932" s="388">
        <f>ROWS(R$5:R4932)</f>
        <v>4928</v>
      </c>
      <c r="T4932" s="388" t="str">
        <f>IF(_xlfn.IFNA(VLOOKUP(P4932,$AG$3:$AH$83,2,FALSE),"")='11.1'!$D$5,TXM!S4932,"")</f>
        <v/>
      </c>
      <c r="U4932" t="str">
        <f>IFERROR(SMALL($T$5:$T$9000,ROWS($T$5:T4932)),"")</f>
        <v/>
      </c>
    </row>
    <row r="4933" spans="1:21" ht="14.4" customHeight="1" x14ac:dyDescent="0.3">
      <c r="A4933" t="s">
        <v>1639</v>
      </c>
      <c r="D4933" s="388">
        <f>ROWS(C$5:C4933)</f>
        <v>4929</v>
      </c>
      <c r="E4933" s="388" t="str">
        <f>IF(_xlfn.IFNA(VLOOKUP(A4933,$AG$3:$AH$83,2,FALSE),"")='11.1'!$D$5,TXM!D4933,"")</f>
        <v/>
      </c>
      <c r="F4933" t="str">
        <f>IFERROR(SMALL($E$5:$E$9000,ROWS($E$5:E4933)),"")</f>
        <v/>
      </c>
      <c r="I4933" s="371" t="s">
        <v>213</v>
      </c>
      <c r="J4933" t="s">
        <v>1002</v>
      </c>
      <c r="K4933" s="372">
        <v>292061</v>
      </c>
      <c r="L4933" s="388">
        <f>ROWS(K$5:K4933)</f>
        <v>4929</v>
      </c>
      <c r="M4933" s="388" t="str">
        <f>IF(_xlfn.IFNA(VLOOKUP(I4933,$AG$3:$AH$83,2,FALSE),"")='11.1'!$D$5,TXM!L4933,"")</f>
        <v/>
      </c>
      <c r="N4933" t="str">
        <f>IFERROR(SMALL($M$5:$M$9000,ROWS($M$5:M4933)),"")</f>
        <v/>
      </c>
      <c r="P4933" t="s">
        <v>1639</v>
      </c>
      <c r="S4933" s="388">
        <f>ROWS(R$5:R4933)</f>
        <v>4929</v>
      </c>
      <c r="T4933" s="388" t="str">
        <f>IF(_xlfn.IFNA(VLOOKUP(P4933,$AG$3:$AH$83,2,FALSE),"")='11.1'!$D$5,TXM!S4933,"")</f>
        <v/>
      </c>
      <c r="U4933" t="str">
        <f>IFERROR(SMALL($T$5:$T$9000,ROWS($T$5:T4933)),"")</f>
        <v/>
      </c>
    </row>
    <row r="4934" spans="1:21" ht="14.4" customHeight="1" x14ac:dyDescent="0.3">
      <c r="A4934" t="s">
        <v>1639</v>
      </c>
      <c r="D4934" s="388">
        <f>ROWS(C$5:C4934)</f>
        <v>4930</v>
      </c>
      <c r="E4934" s="388" t="str">
        <f>IF(_xlfn.IFNA(VLOOKUP(A4934,$AG$3:$AH$83,2,FALSE),"")='11.1'!$D$5,TXM!D4934,"")</f>
        <v/>
      </c>
      <c r="F4934" t="str">
        <f>IFERROR(SMALL($E$5:$E$9000,ROWS($E$5:E4934)),"")</f>
        <v/>
      </c>
      <c r="I4934" s="371" t="s">
        <v>213</v>
      </c>
      <c r="J4934" t="s">
        <v>96</v>
      </c>
      <c r="K4934" s="372">
        <v>276804</v>
      </c>
      <c r="L4934" s="388">
        <f>ROWS(K$5:K4934)</f>
        <v>4930</v>
      </c>
      <c r="M4934" s="388" t="str">
        <f>IF(_xlfn.IFNA(VLOOKUP(I4934,$AG$3:$AH$83,2,FALSE),"")='11.1'!$D$5,TXM!L4934,"")</f>
        <v/>
      </c>
      <c r="N4934" t="str">
        <f>IFERROR(SMALL($M$5:$M$9000,ROWS($M$5:M4934)),"")</f>
        <v/>
      </c>
      <c r="P4934" t="s">
        <v>1639</v>
      </c>
      <c r="S4934" s="388">
        <f>ROWS(R$5:R4934)</f>
        <v>4930</v>
      </c>
      <c r="T4934" s="388" t="str">
        <f>IF(_xlfn.IFNA(VLOOKUP(P4934,$AG$3:$AH$83,2,FALSE),"")='11.1'!$D$5,TXM!S4934,"")</f>
        <v/>
      </c>
      <c r="U4934" t="str">
        <f>IFERROR(SMALL($T$5:$T$9000,ROWS($T$5:T4934)),"")</f>
        <v/>
      </c>
    </row>
    <row r="4935" spans="1:21" ht="14.4" customHeight="1" x14ac:dyDescent="0.3">
      <c r="A4935" t="s">
        <v>1639</v>
      </c>
      <c r="D4935" s="388">
        <f>ROWS(C$5:C4935)</f>
        <v>4931</v>
      </c>
      <c r="E4935" s="388" t="str">
        <f>IF(_xlfn.IFNA(VLOOKUP(A4935,$AG$3:$AH$83,2,FALSE),"")='11.1'!$D$5,TXM!D4935,"")</f>
        <v/>
      </c>
      <c r="F4935" t="str">
        <f>IFERROR(SMALL($E$5:$E$9000,ROWS($E$5:E4935)),"")</f>
        <v/>
      </c>
      <c r="I4935" s="371" t="s">
        <v>213</v>
      </c>
      <c r="J4935" t="s">
        <v>871</v>
      </c>
      <c r="K4935" s="372">
        <v>221437</v>
      </c>
      <c r="L4935" s="388">
        <f>ROWS(K$5:K4935)</f>
        <v>4931</v>
      </c>
      <c r="M4935" s="388" t="str">
        <f>IF(_xlfn.IFNA(VLOOKUP(I4935,$AG$3:$AH$83,2,FALSE),"")='11.1'!$D$5,TXM!L4935,"")</f>
        <v/>
      </c>
      <c r="N4935" t="str">
        <f>IFERROR(SMALL($M$5:$M$9000,ROWS($M$5:M4935)),"")</f>
        <v/>
      </c>
      <c r="P4935" t="s">
        <v>1639</v>
      </c>
      <c r="S4935" s="388">
        <f>ROWS(R$5:R4935)</f>
        <v>4931</v>
      </c>
      <c r="T4935" s="388" t="str">
        <f>IF(_xlfn.IFNA(VLOOKUP(P4935,$AG$3:$AH$83,2,FALSE),"")='11.1'!$D$5,TXM!S4935,"")</f>
        <v/>
      </c>
      <c r="U4935" t="str">
        <f>IFERROR(SMALL($T$5:$T$9000,ROWS($T$5:T4935)),"")</f>
        <v/>
      </c>
    </row>
    <row r="4936" spans="1:21" ht="14.4" customHeight="1" x14ac:dyDescent="0.3">
      <c r="A4936" t="s">
        <v>1639</v>
      </c>
      <c r="D4936" s="388">
        <f>ROWS(C$5:C4936)</f>
        <v>4932</v>
      </c>
      <c r="E4936" s="388" t="str">
        <f>IF(_xlfn.IFNA(VLOOKUP(A4936,$AG$3:$AH$83,2,FALSE),"")='11.1'!$D$5,TXM!D4936,"")</f>
        <v/>
      </c>
      <c r="F4936" t="str">
        <f>IFERROR(SMALL($E$5:$E$9000,ROWS($E$5:E4936)),"")</f>
        <v/>
      </c>
      <c r="I4936" s="371" t="s">
        <v>213</v>
      </c>
      <c r="J4936" t="s">
        <v>873</v>
      </c>
      <c r="K4936" s="372">
        <v>216904</v>
      </c>
      <c r="L4936" s="388">
        <f>ROWS(K$5:K4936)</f>
        <v>4932</v>
      </c>
      <c r="M4936" s="388" t="str">
        <f>IF(_xlfn.IFNA(VLOOKUP(I4936,$AG$3:$AH$83,2,FALSE),"")='11.1'!$D$5,TXM!L4936,"")</f>
        <v/>
      </c>
      <c r="N4936" t="str">
        <f>IFERROR(SMALL($M$5:$M$9000,ROWS($M$5:M4936)),"")</f>
        <v/>
      </c>
      <c r="P4936" t="s">
        <v>1639</v>
      </c>
      <c r="S4936" s="388">
        <f>ROWS(R$5:R4936)</f>
        <v>4932</v>
      </c>
      <c r="T4936" s="388" t="str">
        <f>IF(_xlfn.IFNA(VLOOKUP(P4936,$AG$3:$AH$83,2,FALSE),"")='11.1'!$D$5,TXM!S4936,"")</f>
        <v/>
      </c>
      <c r="U4936" t="str">
        <f>IFERROR(SMALL($T$5:$T$9000,ROWS($T$5:T4936)),"")</f>
        <v/>
      </c>
    </row>
    <row r="4937" spans="1:21" ht="14.4" customHeight="1" x14ac:dyDescent="0.3">
      <c r="A4937" t="s">
        <v>1639</v>
      </c>
      <c r="D4937" s="388">
        <f>ROWS(C$5:C4937)</f>
        <v>4933</v>
      </c>
      <c r="E4937" s="388" t="str">
        <f>IF(_xlfn.IFNA(VLOOKUP(A4937,$AG$3:$AH$83,2,FALSE),"")='11.1'!$D$5,TXM!D4937,"")</f>
        <v/>
      </c>
      <c r="F4937" t="str">
        <f>IFERROR(SMALL($E$5:$E$9000,ROWS($E$5:E4937)),"")</f>
        <v/>
      </c>
      <c r="I4937" s="371" t="s">
        <v>213</v>
      </c>
      <c r="J4937" t="s">
        <v>1318</v>
      </c>
      <c r="K4937" s="372">
        <v>201925</v>
      </c>
      <c r="L4937" s="388">
        <f>ROWS(K$5:K4937)</f>
        <v>4933</v>
      </c>
      <c r="M4937" s="388" t="str">
        <f>IF(_xlfn.IFNA(VLOOKUP(I4937,$AG$3:$AH$83,2,FALSE),"")='11.1'!$D$5,TXM!L4937,"")</f>
        <v/>
      </c>
      <c r="N4937" t="str">
        <f>IFERROR(SMALL($M$5:$M$9000,ROWS($M$5:M4937)),"")</f>
        <v/>
      </c>
      <c r="P4937" t="s">
        <v>1639</v>
      </c>
      <c r="S4937" s="388">
        <f>ROWS(R$5:R4937)</f>
        <v>4933</v>
      </c>
      <c r="T4937" s="388" t="str">
        <f>IF(_xlfn.IFNA(VLOOKUP(P4937,$AG$3:$AH$83,2,FALSE),"")='11.1'!$D$5,TXM!S4937,"")</f>
        <v/>
      </c>
      <c r="U4937" t="str">
        <f>IFERROR(SMALL($T$5:$T$9000,ROWS($T$5:T4937)),"")</f>
        <v/>
      </c>
    </row>
    <row r="4938" spans="1:21" ht="14.4" customHeight="1" x14ac:dyDescent="0.3">
      <c r="A4938" t="s">
        <v>1639</v>
      </c>
      <c r="D4938" s="388">
        <f>ROWS(C$5:C4938)</f>
        <v>4934</v>
      </c>
      <c r="E4938" s="388" t="str">
        <f>IF(_xlfn.IFNA(VLOOKUP(A4938,$AG$3:$AH$83,2,FALSE),"")='11.1'!$D$5,TXM!D4938,"")</f>
        <v/>
      </c>
      <c r="F4938" t="str">
        <f>IFERROR(SMALL($E$5:$E$9000,ROWS($E$5:E4938)),"")</f>
        <v/>
      </c>
      <c r="I4938" s="371" t="s">
        <v>213</v>
      </c>
      <c r="J4938" t="s">
        <v>1500</v>
      </c>
      <c r="K4938" s="372">
        <v>189980</v>
      </c>
      <c r="L4938" s="388">
        <f>ROWS(K$5:K4938)</f>
        <v>4934</v>
      </c>
      <c r="M4938" s="388" t="str">
        <f>IF(_xlfn.IFNA(VLOOKUP(I4938,$AG$3:$AH$83,2,FALSE),"")='11.1'!$D$5,TXM!L4938,"")</f>
        <v/>
      </c>
      <c r="N4938" t="str">
        <f>IFERROR(SMALL($M$5:$M$9000,ROWS($M$5:M4938)),"")</f>
        <v/>
      </c>
      <c r="P4938" t="s">
        <v>1639</v>
      </c>
      <c r="S4938" s="388">
        <f>ROWS(R$5:R4938)</f>
        <v>4934</v>
      </c>
      <c r="T4938" s="388" t="str">
        <f>IF(_xlfn.IFNA(VLOOKUP(P4938,$AG$3:$AH$83,2,FALSE),"")='11.1'!$D$5,TXM!S4938,"")</f>
        <v/>
      </c>
      <c r="U4938" t="str">
        <f>IFERROR(SMALL($T$5:$T$9000,ROWS($T$5:T4938)),"")</f>
        <v/>
      </c>
    </row>
    <row r="4939" spans="1:21" ht="14.4" customHeight="1" x14ac:dyDescent="0.3">
      <c r="A4939" t="s">
        <v>1639</v>
      </c>
      <c r="D4939" s="388">
        <f>ROWS(C$5:C4939)</f>
        <v>4935</v>
      </c>
      <c r="E4939" s="388" t="str">
        <f>IF(_xlfn.IFNA(VLOOKUP(A4939,$AG$3:$AH$83,2,FALSE),"")='11.1'!$D$5,TXM!D4939,"")</f>
        <v/>
      </c>
      <c r="F4939" t="str">
        <f>IFERROR(SMALL($E$5:$E$9000,ROWS($E$5:E4939)),"")</f>
        <v/>
      </c>
      <c r="I4939" s="371" t="s">
        <v>213</v>
      </c>
      <c r="J4939" t="s">
        <v>869</v>
      </c>
      <c r="K4939" s="372">
        <v>117317</v>
      </c>
      <c r="L4939" s="388">
        <f>ROWS(K$5:K4939)</f>
        <v>4935</v>
      </c>
      <c r="M4939" s="388" t="str">
        <f>IF(_xlfn.IFNA(VLOOKUP(I4939,$AG$3:$AH$83,2,FALSE),"")='11.1'!$D$5,TXM!L4939,"")</f>
        <v/>
      </c>
      <c r="N4939" t="str">
        <f>IFERROR(SMALL($M$5:$M$9000,ROWS($M$5:M4939)),"")</f>
        <v/>
      </c>
      <c r="P4939" t="s">
        <v>1639</v>
      </c>
      <c r="S4939" s="388">
        <f>ROWS(R$5:R4939)</f>
        <v>4935</v>
      </c>
      <c r="T4939" s="388" t="str">
        <f>IF(_xlfn.IFNA(VLOOKUP(P4939,$AG$3:$AH$83,2,FALSE),"")='11.1'!$D$5,TXM!S4939,"")</f>
        <v/>
      </c>
      <c r="U4939" t="str">
        <f>IFERROR(SMALL($T$5:$T$9000,ROWS($T$5:T4939)),"")</f>
        <v/>
      </c>
    </row>
    <row r="4940" spans="1:21" ht="14.4" customHeight="1" x14ac:dyDescent="0.3">
      <c r="A4940" t="s">
        <v>1639</v>
      </c>
      <c r="D4940" s="388">
        <f>ROWS(C$5:C4940)</f>
        <v>4936</v>
      </c>
      <c r="E4940" s="388" t="str">
        <f>IF(_xlfn.IFNA(VLOOKUP(A4940,$AG$3:$AH$83,2,FALSE),"")='11.1'!$D$5,TXM!D4940,"")</f>
        <v/>
      </c>
      <c r="F4940" t="str">
        <f>IFERROR(SMALL($E$5:$E$9000,ROWS($E$5:E4940)),"")</f>
        <v/>
      </c>
      <c r="I4940" s="371" t="s">
        <v>213</v>
      </c>
      <c r="J4940" t="s">
        <v>821</v>
      </c>
      <c r="K4940" s="372">
        <v>99910</v>
      </c>
      <c r="L4940" s="388">
        <f>ROWS(K$5:K4940)</f>
        <v>4936</v>
      </c>
      <c r="M4940" s="388" t="str">
        <f>IF(_xlfn.IFNA(VLOOKUP(I4940,$AG$3:$AH$83,2,FALSE),"")='11.1'!$D$5,TXM!L4940,"")</f>
        <v/>
      </c>
      <c r="N4940" t="str">
        <f>IFERROR(SMALL($M$5:$M$9000,ROWS($M$5:M4940)),"")</f>
        <v/>
      </c>
      <c r="P4940" t="s">
        <v>1639</v>
      </c>
      <c r="S4940" s="388">
        <f>ROWS(R$5:R4940)</f>
        <v>4936</v>
      </c>
      <c r="T4940" s="388" t="str">
        <f>IF(_xlfn.IFNA(VLOOKUP(P4940,$AG$3:$AH$83,2,FALSE),"")='11.1'!$D$5,TXM!S4940,"")</f>
        <v/>
      </c>
      <c r="U4940" t="str">
        <f>IFERROR(SMALL($T$5:$T$9000,ROWS($T$5:T4940)),"")</f>
        <v/>
      </c>
    </row>
    <row r="4941" spans="1:21" ht="14.4" customHeight="1" x14ac:dyDescent="0.3">
      <c r="A4941" t="s">
        <v>1639</v>
      </c>
      <c r="D4941" s="388">
        <f>ROWS(C$5:C4941)</f>
        <v>4937</v>
      </c>
      <c r="E4941" s="388" t="str">
        <f>IF(_xlfn.IFNA(VLOOKUP(A4941,$AG$3:$AH$83,2,FALSE),"")='11.1'!$D$5,TXM!D4941,"")</f>
        <v/>
      </c>
      <c r="F4941" t="str">
        <f>IFERROR(SMALL($E$5:$E$9000,ROWS($E$5:E4941)),"")</f>
        <v/>
      </c>
      <c r="I4941" s="371" t="s">
        <v>213</v>
      </c>
      <c r="J4941" t="s">
        <v>105</v>
      </c>
      <c r="K4941" s="372">
        <v>97390</v>
      </c>
      <c r="L4941" s="388">
        <f>ROWS(K$5:K4941)</f>
        <v>4937</v>
      </c>
      <c r="M4941" s="388" t="str">
        <f>IF(_xlfn.IFNA(VLOOKUP(I4941,$AG$3:$AH$83,2,FALSE),"")='11.1'!$D$5,TXM!L4941,"")</f>
        <v/>
      </c>
      <c r="N4941" t="str">
        <f>IFERROR(SMALL($M$5:$M$9000,ROWS($M$5:M4941)),"")</f>
        <v/>
      </c>
      <c r="P4941" t="s">
        <v>1639</v>
      </c>
      <c r="S4941" s="388">
        <f>ROWS(R$5:R4941)</f>
        <v>4937</v>
      </c>
      <c r="T4941" s="388" t="str">
        <f>IF(_xlfn.IFNA(VLOOKUP(P4941,$AG$3:$AH$83,2,FALSE),"")='11.1'!$D$5,TXM!S4941,"")</f>
        <v/>
      </c>
      <c r="U4941" t="str">
        <f>IFERROR(SMALL($T$5:$T$9000,ROWS($T$5:T4941)),"")</f>
        <v/>
      </c>
    </row>
    <row r="4942" spans="1:21" ht="14.4" customHeight="1" x14ac:dyDescent="0.3">
      <c r="A4942" t="s">
        <v>1639</v>
      </c>
      <c r="D4942" s="388">
        <f>ROWS(C$5:C4942)</f>
        <v>4938</v>
      </c>
      <c r="E4942" s="388" t="str">
        <f>IF(_xlfn.IFNA(VLOOKUP(A4942,$AG$3:$AH$83,2,FALSE),"")='11.1'!$D$5,TXM!D4942,"")</f>
        <v/>
      </c>
      <c r="F4942" t="str">
        <f>IFERROR(SMALL($E$5:$E$9000,ROWS($E$5:E4942)),"")</f>
        <v/>
      </c>
      <c r="I4942" s="371" t="s">
        <v>213</v>
      </c>
      <c r="J4942" t="s">
        <v>1434</v>
      </c>
      <c r="K4942" s="372">
        <v>93212</v>
      </c>
      <c r="L4942" s="388">
        <f>ROWS(K$5:K4942)</f>
        <v>4938</v>
      </c>
      <c r="M4942" s="388" t="str">
        <f>IF(_xlfn.IFNA(VLOOKUP(I4942,$AG$3:$AH$83,2,FALSE),"")='11.1'!$D$5,TXM!L4942,"")</f>
        <v/>
      </c>
      <c r="N4942" t="str">
        <f>IFERROR(SMALL($M$5:$M$9000,ROWS($M$5:M4942)),"")</f>
        <v/>
      </c>
      <c r="P4942" t="s">
        <v>1639</v>
      </c>
      <c r="S4942" s="388">
        <f>ROWS(R$5:R4942)</f>
        <v>4938</v>
      </c>
      <c r="T4942" s="388" t="str">
        <f>IF(_xlfn.IFNA(VLOOKUP(P4942,$AG$3:$AH$83,2,FALSE),"")='11.1'!$D$5,TXM!S4942,"")</f>
        <v/>
      </c>
      <c r="U4942" t="str">
        <f>IFERROR(SMALL($T$5:$T$9000,ROWS($T$5:T4942)),"")</f>
        <v/>
      </c>
    </row>
    <row r="4943" spans="1:21" ht="14.4" customHeight="1" x14ac:dyDescent="0.3">
      <c r="A4943" t="s">
        <v>1639</v>
      </c>
      <c r="D4943" s="388">
        <f>ROWS(C$5:C4943)</f>
        <v>4939</v>
      </c>
      <c r="E4943" s="388" t="str">
        <f>IF(_xlfn.IFNA(VLOOKUP(A4943,$AG$3:$AH$83,2,FALSE),"")='11.1'!$D$5,TXM!D4943,"")</f>
        <v/>
      </c>
      <c r="F4943" t="str">
        <f>IFERROR(SMALL($E$5:$E$9000,ROWS($E$5:E4943)),"")</f>
        <v/>
      </c>
      <c r="I4943" s="371" t="s">
        <v>213</v>
      </c>
      <c r="J4943" t="s">
        <v>859</v>
      </c>
      <c r="K4943" s="372">
        <v>80019</v>
      </c>
      <c r="L4943" s="388">
        <f>ROWS(K$5:K4943)</f>
        <v>4939</v>
      </c>
      <c r="M4943" s="388" t="str">
        <f>IF(_xlfn.IFNA(VLOOKUP(I4943,$AG$3:$AH$83,2,FALSE),"")='11.1'!$D$5,TXM!L4943,"")</f>
        <v/>
      </c>
      <c r="N4943" t="str">
        <f>IFERROR(SMALL($M$5:$M$9000,ROWS($M$5:M4943)),"")</f>
        <v/>
      </c>
      <c r="P4943" t="s">
        <v>1639</v>
      </c>
      <c r="S4943" s="388">
        <f>ROWS(R$5:R4943)</f>
        <v>4939</v>
      </c>
      <c r="T4943" s="388" t="str">
        <f>IF(_xlfn.IFNA(VLOOKUP(P4943,$AG$3:$AH$83,2,FALSE),"")='11.1'!$D$5,TXM!S4943,"")</f>
        <v/>
      </c>
      <c r="U4943" t="str">
        <f>IFERROR(SMALL($T$5:$T$9000,ROWS($T$5:T4943)),"")</f>
        <v/>
      </c>
    </row>
    <row r="4944" spans="1:21" ht="14.4" customHeight="1" x14ac:dyDescent="0.3">
      <c r="A4944" t="s">
        <v>1639</v>
      </c>
      <c r="D4944" s="388">
        <f>ROWS(C$5:C4944)</f>
        <v>4940</v>
      </c>
      <c r="E4944" s="388" t="str">
        <f>IF(_xlfn.IFNA(VLOOKUP(A4944,$AG$3:$AH$83,2,FALSE),"")='11.1'!$D$5,TXM!D4944,"")</f>
        <v/>
      </c>
      <c r="F4944" t="str">
        <f>IFERROR(SMALL($E$5:$E$9000,ROWS($E$5:E4944)),"")</f>
        <v/>
      </c>
      <c r="I4944" s="371" t="s">
        <v>213</v>
      </c>
      <c r="J4944" t="s">
        <v>1006</v>
      </c>
      <c r="K4944" s="372">
        <v>68815</v>
      </c>
      <c r="L4944" s="388">
        <f>ROWS(K$5:K4944)</f>
        <v>4940</v>
      </c>
      <c r="M4944" s="388" t="str">
        <f>IF(_xlfn.IFNA(VLOOKUP(I4944,$AG$3:$AH$83,2,FALSE),"")='11.1'!$D$5,TXM!L4944,"")</f>
        <v/>
      </c>
      <c r="N4944" t="str">
        <f>IFERROR(SMALL($M$5:$M$9000,ROWS($M$5:M4944)),"")</f>
        <v/>
      </c>
      <c r="P4944" t="s">
        <v>1639</v>
      </c>
      <c r="S4944" s="388">
        <f>ROWS(R$5:R4944)</f>
        <v>4940</v>
      </c>
      <c r="T4944" s="388" t="str">
        <f>IF(_xlfn.IFNA(VLOOKUP(P4944,$AG$3:$AH$83,2,FALSE),"")='11.1'!$D$5,TXM!S4944,"")</f>
        <v/>
      </c>
      <c r="U4944" t="str">
        <f>IFERROR(SMALL($T$5:$T$9000,ROWS($T$5:T4944)),"")</f>
        <v/>
      </c>
    </row>
    <row r="4945" spans="1:21" ht="14.4" customHeight="1" x14ac:dyDescent="0.3">
      <c r="A4945" t="s">
        <v>1639</v>
      </c>
      <c r="D4945" s="388">
        <f>ROWS(C$5:C4945)</f>
        <v>4941</v>
      </c>
      <c r="E4945" s="388" t="str">
        <f>IF(_xlfn.IFNA(VLOOKUP(A4945,$AG$3:$AH$83,2,FALSE),"")='11.1'!$D$5,TXM!D4945,"")</f>
        <v/>
      </c>
      <c r="F4945" t="str">
        <f>IFERROR(SMALL($E$5:$E$9000,ROWS($E$5:E4945)),"")</f>
        <v/>
      </c>
      <c r="I4945" s="371" t="s">
        <v>213</v>
      </c>
      <c r="J4945" t="s">
        <v>1332</v>
      </c>
      <c r="K4945" s="372">
        <v>66404</v>
      </c>
      <c r="L4945" s="388">
        <f>ROWS(K$5:K4945)</f>
        <v>4941</v>
      </c>
      <c r="M4945" s="388" t="str">
        <f>IF(_xlfn.IFNA(VLOOKUP(I4945,$AG$3:$AH$83,2,FALSE),"")='11.1'!$D$5,TXM!L4945,"")</f>
        <v/>
      </c>
      <c r="N4945" t="str">
        <f>IFERROR(SMALL($M$5:$M$9000,ROWS($M$5:M4945)),"")</f>
        <v/>
      </c>
      <c r="P4945" t="s">
        <v>1639</v>
      </c>
      <c r="S4945" s="388">
        <f>ROWS(R$5:R4945)</f>
        <v>4941</v>
      </c>
      <c r="T4945" s="388" t="str">
        <f>IF(_xlfn.IFNA(VLOOKUP(P4945,$AG$3:$AH$83,2,FALSE),"")='11.1'!$D$5,TXM!S4945,"")</f>
        <v/>
      </c>
      <c r="U4945" t="str">
        <f>IFERROR(SMALL($T$5:$T$9000,ROWS($T$5:T4945)),"")</f>
        <v/>
      </c>
    </row>
    <row r="4946" spans="1:21" ht="14.4" customHeight="1" x14ac:dyDescent="0.3">
      <c r="A4946" t="s">
        <v>1639</v>
      </c>
      <c r="D4946" s="388">
        <f>ROWS(C$5:C4946)</f>
        <v>4942</v>
      </c>
      <c r="E4946" s="388" t="str">
        <f>IF(_xlfn.IFNA(VLOOKUP(A4946,$AG$3:$AH$83,2,FALSE),"")='11.1'!$D$5,TXM!D4946,"")</f>
        <v/>
      </c>
      <c r="F4946" t="str">
        <f>IFERROR(SMALL($E$5:$E$9000,ROWS($E$5:E4946)),"")</f>
        <v/>
      </c>
      <c r="I4946" s="371" t="s">
        <v>213</v>
      </c>
      <c r="J4946" t="s">
        <v>99</v>
      </c>
      <c r="K4946" s="372">
        <v>44380</v>
      </c>
      <c r="L4946" s="388">
        <f>ROWS(K$5:K4946)</f>
        <v>4942</v>
      </c>
      <c r="M4946" s="388" t="str">
        <f>IF(_xlfn.IFNA(VLOOKUP(I4946,$AG$3:$AH$83,2,FALSE),"")='11.1'!$D$5,TXM!L4946,"")</f>
        <v/>
      </c>
      <c r="N4946" t="str">
        <f>IFERROR(SMALL($M$5:$M$9000,ROWS($M$5:M4946)),"")</f>
        <v/>
      </c>
      <c r="P4946" t="s">
        <v>1639</v>
      </c>
      <c r="S4946" s="388">
        <f>ROWS(R$5:R4946)</f>
        <v>4942</v>
      </c>
      <c r="T4946" s="388" t="str">
        <f>IF(_xlfn.IFNA(VLOOKUP(P4946,$AG$3:$AH$83,2,FALSE),"")='11.1'!$D$5,TXM!S4946,"")</f>
        <v/>
      </c>
      <c r="U4946" t="str">
        <f>IFERROR(SMALL($T$5:$T$9000,ROWS($T$5:T4946)),"")</f>
        <v/>
      </c>
    </row>
    <row r="4947" spans="1:21" ht="14.4" customHeight="1" x14ac:dyDescent="0.3">
      <c r="A4947" t="s">
        <v>1639</v>
      </c>
      <c r="D4947" s="388">
        <f>ROWS(C$5:C4947)</f>
        <v>4943</v>
      </c>
      <c r="E4947" s="388" t="str">
        <f>IF(_xlfn.IFNA(VLOOKUP(A4947,$AG$3:$AH$83,2,FALSE),"")='11.1'!$D$5,TXM!D4947,"")</f>
        <v/>
      </c>
      <c r="F4947" t="str">
        <f>IFERROR(SMALL($E$5:$E$9000,ROWS($E$5:E4947)),"")</f>
        <v/>
      </c>
      <c r="I4947" s="371" t="s">
        <v>213</v>
      </c>
      <c r="J4947" t="s">
        <v>829</v>
      </c>
      <c r="K4947" s="372">
        <v>30469</v>
      </c>
      <c r="L4947" s="388">
        <f>ROWS(K$5:K4947)</f>
        <v>4943</v>
      </c>
      <c r="M4947" s="388" t="str">
        <f>IF(_xlfn.IFNA(VLOOKUP(I4947,$AG$3:$AH$83,2,FALSE),"")='11.1'!$D$5,TXM!L4947,"")</f>
        <v/>
      </c>
      <c r="N4947" t="str">
        <f>IFERROR(SMALL($M$5:$M$9000,ROWS($M$5:M4947)),"")</f>
        <v/>
      </c>
      <c r="P4947" t="s">
        <v>1639</v>
      </c>
      <c r="S4947" s="388">
        <f>ROWS(R$5:R4947)</f>
        <v>4943</v>
      </c>
      <c r="T4947" s="388" t="str">
        <f>IF(_xlfn.IFNA(VLOOKUP(P4947,$AG$3:$AH$83,2,FALSE),"")='11.1'!$D$5,TXM!S4947,"")</f>
        <v/>
      </c>
      <c r="U4947" t="str">
        <f>IFERROR(SMALL($T$5:$T$9000,ROWS($T$5:T4947)),"")</f>
        <v/>
      </c>
    </row>
    <row r="4948" spans="1:21" ht="14.4" customHeight="1" x14ac:dyDescent="0.3">
      <c r="A4948" t="s">
        <v>1639</v>
      </c>
      <c r="D4948" s="388">
        <f>ROWS(C$5:C4948)</f>
        <v>4944</v>
      </c>
      <c r="E4948" s="388" t="str">
        <f>IF(_xlfn.IFNA(VLOOKUP(A4948,$AG$3:$AH$83,2,FALSE),"")='11.1'!$D$5,TXM!D4948,"")</f>
        <v/>
      </c>
      <c r="F4948" t="str">
        <f>IFERROR(SMALL($E$5:$E$9000,ROWS($E$5:E4948)),"")</f>
        <v/>
      </c>
      <c r="I4948" s="371" t="s">
        <v>213</v>
      </c>
      <c r="J4948" t="s">
        <v>1441</v>
      </c>
      <c r="K4948" s="372">
        <v>20598</v>
      </c>
      <c r="L4948" s="388">
        <f>ROWS(K$5:K4948)</f>
        <v>4944</v>
      </c>
      <c r="M4948" s="388" t="str">
        <f>IF(_xlfn.IFNA(VLOOKUP(I4948,$AG$3:$AH$83,2,FALSE),"")='11.1'!$D$5,TXM!L4948,"")</f>
        <v/>
      </c>
      <c r="N4948" t="str">
        <f>IFERROR(SMALL($M$5:$M$9000,ROWS($M$5:M4948)),"")</f>
        <v/>
      </c>
      <c r="P4948" t="s">
        <v>1639</v>
      </c>
      <c r="S4948" s="388">
        <f>ROWS(R$5:R4948)</f>
        <v>4944</v>
      </c>
      <c r="T4948" s="388" t="str">
        <f>IF(_xlfn.IFNA(VLOOKUP(P4948,$AG$3:$AH$83,2,FALSE),"")='11.1'!$D$5,TXM!S4948,"")</f>
        <v/>
      </c>
      <c r="U4948" t="str">
        <f>IFERROR(SMALL($T$5:$T$9000,ROWS($T$5:T4948)),"")</f>
        <v/>
      </c>
    </row>
    <row r="4949" spans="1:21" ht="14.4" customHeight="1" x14ac:dyDescent="0.3">
      <c r="A4949" t="s">
        <v>1639</v>
      </c>
      <c r="D4949" s="388">
        <f>ROWS(C$5:C4949)</f>
        <v>4945</v>
      </c>
      <c r="E4949" s="388" t="str">
        <f>IF(_xlfn.IFNA(VLOOKUP(A4949,$AG$3:$AH$83,2,FALSE),"")='11.1'!$D$5,TXM!D4949,"")</f>
        <v/>
      </c>
      <c r="F4949" t="str">
        <f>IFERROR(SMALL($E$5:$E$9000,ROWS($E$5:E4949)),"")</f>
        <v/>
      </c>
      <c r="I4949" s="371" t="s">
        <v>213</v>
      </c>
      <c r="J4949" t="s">
        <v>1003</v>
      </c>
      <c r="K4949" s="372">
        <v>16610</v>
      </c>
      <c r="L4949" s="388">
        <f>ROWS(K$5:K4949)</f>
        <v>4945</v>
      </c>
      <c r="M4949" s="388" t="str">
        <f>IF(_xlfn.IFNA(VLOOKUP(I4949,$AG$3:$AH$83,2,FALSE),"")='11.1'!$D$5,TXM!L4949,"")</f>
        <v/>
      </c>
      <c r="N4949" t="str">
        <f>IFERROR(SMALL($M$5:$M$9000,ROWS($M$5:M4949)),"")</f>
        <v/>
      </c>
      <c r="P4949" t="s">
        <v>1639</v>
      </c>
      <c r="S4949" s="388">
        <f>ROWS(R$5:R4949)</f>
        <v>4945</v>
      </c>
      <c r="T4949" s="388" t="str">
        <f>IF(_xlfn.IFNA(VLOOKUP(P4949,$AG$3:$AH$83,2,FALSE),"")='11.1'!$D$5,TXM!S4949,"")</f>
        <v/>
      </c>
      <c r="U4949" t="str">
        <f>IFERROR(SMALL($T$5:$T$9000,ROWS($T$5:T4949)),"")</f>
        <v/>
      </c>
    </row>
    <row r="4950" spans="1:21" ht="14.4" customHeight="1" x14ac:dyDescent="0.3">
      <c r="A4950" t="s">
        <v>1639</v>
      </c>
      <c r="D4950" s="388">
        <f>ROWS(C$5:C4950)</f>
        <v>4946</v>
      </c>
      <c r="E4950" s="388" t="str">
        <f>IF(_xlfn.IFNA(VLOOKUP(A4950,$AG$3:$AH$83,2,FALSE),"")='11.1'!$D$5,TXM!D4950,"")</f>
        <v/>
      </c>
      <c r="F4950" t="str">
        <f>IFERROR(SMALL($E$5:$E$9000,ROWS($E$5:E4950)),"")</f>
        <v/>
      </c>
      <c r="I4950" s="371" t="s">
        <v>213</v>
      </c>
      <c r="J4950" t="s">
        <v>98</v>
      </c>
      <c r="K4950" s="372">
        <v>15759</v>
      </c>
      <c r="L4950" s="388">
        <f>ROWS(K$5:K4950)</f>
        <v>4946</v>
      </c>
      <c r="M4950" s="388" t="str">
        <f>IF(_xlfn.IFNA(VLOOKUP(I4950,$AG$3:$AH$83,2,FALSE),"")='11.1'!$D$5,TXM!L4950,"")</f>
        <v/>
      </c>
      <c r="N4950" t="str">
        <f>IFERROR(SMALL($M$5:$M$9000,ROWS($M$5:M4950)),"")</f>
        <v/>
      </c>
      <c r="P4950" t="s">
        <v>1639</v>
      </c>
      <c r="S4950" s="388">
        <f>ROWS(R$5:R4950)</f>
        <v>4946</v>
      </c>
      <c r="T4950" s="388" t="str">
        <f>IF(_xlfn.IFNA(VLOOKUP(P4950,$AG$3:$AH$83,2,FALSE),"")='11.1'!$D$5,TXM!S4950,"")</f>
        <v/>
      </c>
      <c r="U4950" t="str">
        <f>IFERROR(SMALL($T$5:$T$9000,ROWS($T$5:T4950)),"")</f>
        <v/>
      </c>
    </row>
    <row r="4951" spans="1:21" ht="14.4" customHeight="1" x14ac:dyDescent="0.3">
      <c r="A4951" t="s">
        <v>1639</v>
      </c>
      <c r="D4951" s="388">
        <f>ROWS(C$5:C4951)</f>
        <v>4947</v>
      </c>
      <c r="E4951" s="388" t="str">
        <f>IF(_xlfn.IFNA(VLOOKUP(A4951,$AG$3:$AH$83,2,FALSE),"")='11.1'!$D$5,TXM!D4951,"")</f>
        <v/>
      </c>
      <c r="F4951" t="str">
        <f>IFERROR(SMALL($E$5:$E$9000,ROWS($E$5:E4951)),"")</f>
        <v/>
      </c>
      <c r="I4951" s="371" t="s">
        <v>213</v>
      </c>
      <c r="J4951" t="s">
        <v>795</v>
      </c>
      <c r="K4951" s="372">
        <v>11180</v>
      </c>
      <c r="L4951" s="388">
        <f>ROWS(K$5:K4951)</f>
        <v>4947</v>
      </c>
      <c r="M4951" s="388" t="str">
        <f>IF(_xlfn.IFNA(VLOOKUP(I4951,$AG$3:$AH$83,2,FALSE),"")='11.1'!$D$5,TXM!L4951,"")</f>
        <v/>
      </c>
      <c r="N4951" t="str">
        <f>IFERROR(SMALL($M$5:$M$9000,ROWS($M$5:M4951)),"")</f>
        <v/>
      </c>
      <c r="P4951" t="s">
        <v>1639</v>
      </c>
      <c r="S4951" s="388">
        <f>ROWS(R$5:R4951)</f>
        <v>4947</v>
      </c>
      <c r="T4951" s="388" t="str">
        <f>IF(_xlfn.IFNA(VLOOKUP(P4951,$AG$3:$AH$83,2,FALSE),"")='11.1'!$D$5,TXM!S4951,"")</f>
        <v/>
      </c>
      <c r="U4951" t="str">
        <f>IFERROR(SMALL($T$5:$T$9000,ROWS($T$5:T4951)),"")</f>
        <v/>
      </c>
    </row>
    <row r="4952" spans="1:21" ht="14.4" customHeight="1" x14ac:dyDescent="0.3">
      <c r="A4952" t="s">
        <v>1639</v>
      </c>
      <c r="D4952" s="388">
        <f>ROWS(C$5:C4952)</f>
        <v>4948</v>
      </c>
      <c r="E4952" s="388" t="str">
        <f>IF(_xlfn.IFNA(VLOOKUP(A4952,$AG$3:$AH$83,2,FALSE),"")='11.1'!$D$5,TXM!D4952,"")</f>
        <v/>
      </c>
      <c r="F4952" t="str">
        <f>IFERROR(SMALL($E$5:$E$9000,ROWS($E$5:E4952)),"")</f>
        <v/>
      </c>
      <c r="I4952" s="371" t="s">
        <v>213</v>
      </c>
      <c r="J4952" t="s">
        <v>95</v>
      </c>
      <c r="K4952" s="372">
        <v>7561</v>
      </c>
      <c r="L4952" s="388">
        <f>ROWS(K$5:K4952)</f>
        <v>4948</v>
      </c>
      <c r="M4952" s="388" t="str">
        <f>IF(_xlfn.IFNA(VLOOKUP(I4952,$AG$3:$AH$83,2,FALSE),"")='11.1'!$D$5,TXM!L4952,"")</f>
        <v/>
      </c>
      <c r="N4952" t="str">
        <f>IFERROR(SMALL($M$5:$M$9000,ROWS($M$5:M4952)),"")</f>
        <v/>
      </c>
      <c r="P4952" t="s">
        <v>1639</v>
      </c>
      <c r="S4952" s="388">
        <f>ROWS(R$5:R4952)</f>
        <v>4948</v>
      </c>
      <c r="T4952" s="388" t="str">
        <f>IF(_xlfn.IFNA(VLOOKUP(P4952,$AG$3:$AH$83,2,FALSE),"")='11.1'!$D$5,TXM!S4952,"")</f>
        <v/>
      </c>
      <c r="U4952" t="str">
        <f>IFERROR(SMALL($T$5:$T$9000,ROWS($T$5:T4952)),"")</f>
        <v/>
      </c>
    </row>
    <row r="4953" spans="1:21" ht="14.4" customHeight="1" x14ac:dyDescent="0.3">
      <c r="A4953" t="s">
        <v>1639</v>
      </c>
      <c r="D4953" s="388">
        <f>ROWS(C$5:C4953)</f>
        <v>4949</v>
      </c>
      <c r="E4953" s="388" t="str">
        <f>IF(_xlfn.IFNA(VLOOKUP(A4953,$AG$3:$AH$83,2,FALSE),"")='11.1'!$D$5,TXM!D4953,"")</f>
        <v/>
      </c>
      <c r="F4953" t="str">
        <f>IFERROR(SMALL($E$5:$E$9000,ROWS($E$5:E4953)),"")</f>
        <v/>
      </c>
      <c r="I4953" s="371" t="s">
        <v>213</v>
      </c>
      <c r="J4953" t="s">
        <v>819</v>
      </c>
      <c r="K4953" s="372">
        <v>6235</v>
      </c>
      <c r="L4953" s="388">
        <f>ROWS(K$5:K4953)</f>
        <v>4949</v>
      </c>
      <c r="M4953" s="388" t="str">
        <f>IF(_xlfn.IFNA(VLOOKUP(I4953,$AG$3:$AH$83,2,FALSE),"")='11.1'!$D$5,TXM!L4953,"")</f>
        <v/>
      </c>
      <c r="N4953" t="str">
        <f>IFERROR(SMALL($M$5:$M$9000,ROWS($M$5:M4953)),"")</f>
        <v/>
      </c>
      <c r="P4953" t="s">
        <v>1639</v>
      </c>
      <c r="S4953" s="388">
        <f>ROWS(R$5:R4953)</f>
        <v>4949</v>
      </c>
      <c r="T4953" s="388" t="str">
        <f>IF(_xlfn.IFNA(VLOOKUP(P4953,$AG$3:$AH$83,2,FALSE),"")='11.1'!$D$5,TXM!S4953,"")</f>
        <v/>
      </c>
      <c r="U4953" t="str">
        <f>IFERROR(SMALL($T$5:$T$9000,ROWS($T$5:T4953)),"")</f>
        <v/>
      </c>
    </row>
    <row r="4954" spans="1:21" ht="14.4" customHeight="1" x14ac:dyDescent="0.3">
      <c r="A4954" t="s">
        <v>1639</v>
      </c>
      <c r="D4954" s="388">
        <f>ROWS(C$5:C4954)</f>
        <v>4950</v>
      </c>
      <c r="E4954" s="388" t="str">
        <f>IF(_xlfn.IFNA(VLOOKUP(A4954,$AG$3:$AH$83,2,FALSE),"")='11.1'!$D$5,TXM!D4954,"")</f>
        <v/>
      </c>
      <c r="F4954" t="str">
        <f>IFERROR(SMALL($E$5:$E$9000,ROWS($E$5:E4954)),"")</f>
        <v/>
      </c>
      <c r="I4954" s="371" t="s">
        <v>213</v>
      </c>
      <c r="J4954" t="s">
        <v>811</v>
      </c>
      <c r="K4954" s="372">
        <v>3368</v>
      </c>
      <c r="L4954" s="388">
        <f>ROWS(K$5:K4954)</f>
        <v>4950</v>
      </c>
      <c r="M4954" s="388" t="str">
        <f>IF(_xlfn.IFNA(VLOOKUP(I4954,$AG$3:$AH$83,2,FALSE),"")='11.1'!$D$5,TXM!L4954,"")</f>
        <v/>
      </c>
      <c r="N4954" t="str">
        <f>IFERROR(SMALL($M$5:$M$9000,ROWS($M$5:M4954)),"")</f>
        <v/>
      </c>
      <c r="P4954" t="s">
        <v>1639</v>
      </c>
      <c r="S4954" s="388">
        <f>ROWS(R$5:R4954)</f>
        <v>4950</v>
      </c>
      <c r="T4954" s="388" t="str">
        <f>IF(_xlfn.IFNA(VLOOKUP(P4954,$AG$3:$AH$83,2,FALSE),"")='11.1'!$D$5,TXM!S4954,"")</f>
        <v/>
      </c>
      <c r="U4954" t="str">
        <f>IFERROR(SMALL($T$5:$T$9000,ROWS($T$5:T4954)),"")</f>
        <v/>
      </c>
    </row>
    <row r="4955" spans="1:21" ht="14.4" customHeight="1" x14ac:dyDescent="0.3">
      <c r="A4955" t="s">
        <v>1639</v>
      </c>
      <c r="D4955" s="388">
        <f>ROWS(C$5:C4955)</f>
        <v>4951</v>
      </c>
      <c r="E4955" s="388" t="str">
        <f>IF(_xlfn.IFNA(VLOOKUP(A4955,$AG$3:$AH$83,2,FALSE),"")='11.1'!$D$5,TXM!D4955,"")</f>
        <v/>
      </c>
      <c r="F4955" t="str">
        <f>IFERROR(SMALL($E$5:$E$9000,ROWS($E$5:E4955)),"")</f>
        <v/>
      </c>
      <c r="I4955" s="371" t="s">
        <v>213</v>
      </c>
      <c r="J4955" t="s">
        <v>815</v>
      </c>
      <c r="K4955" s="372">
        <v>2970</v>
      </c>
      <c r="L4955" s="388">
        <f>ROWS(K$5:K4955)</f>
        <v>4951</v>
      </c>
      <c r="M4955" s="388" t="str">
        <f>IF(_xlfn.IFNA(VLOOKUP(I4955,$AG$3:$AH$83,2,FALSE),"")='11.1'!$D$5,TXM!L4955,"")</f>
        <v/>
      </c>
      <c r="N4955" t="str">
        <f>IFERROR(SMALL($M$5:$M$9000,ROWS($M$5:M4955)),"")</f>
        <v/>
      </c>
      <c r="P4955" t="s">
        <v>1639</v>
      </c>
      <c r="S4955" s="388">
        <f>ROWS(R$5:R4955)</f>
        <v>4951</v>
      </c>
      <c r="T4955" s="388" t="str">
        <f>IF(_xlfn.IFNA(VLOOKUP(P4955,$AG$3:$AH$83,2,FALSE),"")='11.1'!$D$5,TXM!S4955,"")</f>
        <v/>
      </c>
      <c r="U4955" t="str">
        <f>IFERROR(SMALL($T$5:$T$9000,ROWS($T$5:T4955)),"")</f>
        <v/>
      </c>
    </row>
    <row r="4956" spans="1:21" ht="14.4" customHeight="1" x14ac:dyDescent="0.3">
      <c r="A4956" t="s">
        <v>1639</v>
      </c>
      <c r="D4956" s="388">
        <f>ROWS(C$5:C4956)</f>
        <v>4952</v>
      </c>
      <c r="E4956" s="388" t="str">
        <f>IF(_xlfn.IFNA(VLOOKUP(A4956,$AG$3:$AH$83,2,FALSE),"")='11.1'!$D$5,TXM!D4956,"")</f>
        <v/>
      </c>
      <c r="F4956" t="str">
        <f>IFERROR(SMALL($E$5:$E$9000,ROWS($E$5:E4956)),"")</f>
        <v/>
      </c>
      <c r="I4956" s="371" t="s">
        <v>213</v>
      </c>
      <c r="J4956" t="s">
        <v>807</v>
      </c>
      <c r="K4956" s="372">
        <v>2647</v>
      </c>
      <c r="L4956" s="388">
        <f>ROWS(K$5:K4956)</f>
        <v>4952</v>
      </c>
      <c r="M4956" s="388" t="str">
        <f>IF(_xlfn.IFNA(VLOOKUP(I4956,$AG$3:$AH$83,2,FALSE),"")='11.1'!$D$5,TXM!L4956,"")</f>
        <v/>
      </c>
      <c r="N4956" t="str">
        <f>IFERROR(SMALL($M$5:$M$9000,ROWS($M$5:M4956)),"")</f>
        <v/>
      </c>
      <c r="P4956" t="s">
        <v>1639</v>
      </c>
      <c r="S4956" s="388">
        <f>ROWS(R$5:R4956)</f>
        <v>4952</v>
      </c>
      <c r="T4956" s="388" t="str">
        <f>IF(_xlfn.IFNA(VLOOKUP(P4956,$AG$3:$AH$83,2,FALSE),"")='11.1'!$D$5,TXM!S4956,"")</f>
        <v/>
      </c>
      <c r="U4956" t="str">
        <f>IFERROR(SMALL($T$5:$T$9000,ROWS($T$5:T4956)),"")</f>
        <v/>
      </c>
    </row>
    <row r="4957" spans="1:21" ht="14.4" customHeight="1" x14ac:dyDescent="0.3">
      <c r="A4957" t="s">
        <v>1639</v>
      </c>
      <c r="D4957" s="388">
        <f>ROWS(C$5:C4957)</f>
        <v>4953</v>
      </c>
      <c r="E4957" s="388" t="str">
        <f>IF(_xlfn.IFNA(VLOOKUP(A4957,$AG$3:$AH$83,2,FALSE),"")='11.1'!$D$5,TXM!D4957,"")</f>
        <v/>
      </c>
      <c r="F4957" t="str">
        <f>IFERROR(SMALL($E$5:$E$9000,ROWS($E$5:E4957)),"")</f>
        <v/>
      </c>
      <c r="I4957" s="371" t="s">
        <v>213</v>
      </c>
      <c r="J4957" t="s">
        <v>805</v>
      </c>
      <c r="K4957" s="372">
        <v>2376</v>
      </c>
      <c r="L4957" s="388">
        <f>ROWS(K$5:K4957)</f>
        <v>4953</v>
      </c>
      <c r="M4957" s="388" t="str">
        <f>IF(_xlfn.IFNA(VLOOKUP(I4957,$AG$3:$AH$83,2,FALSE),"")='11.1'!$D$5,TXM!L4957,"")</f>
        <v/>
      </c>
      <c r="N4957" t="str">
        <f>IFERROR(SMALL($M$5:$M$9000,ROWS($M$5:M4957)),"")</f>
        <v/>
      </c>
      <c r="P4957" t="s">
        <v>1639</v>
      </c>
      <c r="S4957" s="388">
        <f>ROWS(R$5:R4957)</f>
        <v>4953</v>
      </c>
      <c r="T4957" s="388" t="str">
        <f>IF(_xlfn.IFNA(VLOOKUP(P4957,$AG$3:$AH$83,2,FALSE),"")='11.1'!$D$5,TXM!S4957,"")</f>
        <v/>
      </c>
      <c r="U4957" t="str">
        <f>IFERROR(SMALL($T$5:$T$9000,ROWS($T$5:T4957)),"")</f>
        <v/>
      </c>
    </row>
    <row r="4958" spans="1:21" ht="14.4" customHeight="1" x14ac:dyDescent="0.3">
      <c r="A4958" t="s">
        <v>1639</v>
      </c>
      <c r="D4958" s="388">
        <f>ROWS(C$5:C4958)</f>
        <v>4954</v>
      </c>
      <c r="E4958" s="388" t="str">
        <f>IF(_xlfn.IFNA(VLOOKUP(A4958,$AG$3:$AH$83,2,FALSE),"")='11.1'!$D$5,TXM!D4958,"")</f>
        <v/>
      </c>
      <c r="F4958" t="str">
        <f>IFERROR(SMALL($E$5:$E$9000,ROWS($E$5:E4958)),"")</f>
        <v/>
      </c>
      <c r="I4958" s="371" t="s">
        <v>213</v>
      </c>
      <c r="J4958" t="s">
        <v>1365</v>
      </c>
      <c r="K4958" s="372">
        <v>2312</v>
      </c>
      <c r="L4958" s="388">
        <f>ROWS(K$5:K4958)</f>
        <v>4954</v>
      </c>
      <c r="M4958" s="388" t="str">
        <f>IF(_xlfn.IFNA(VLOOKUP(I4958,$AG$3:$AH$83,2,FALSE),"")='11.1'!$D$5,TXM!L4958,"")</f>
        <v/>
      </c>
      <c r="N4958" t="str">
        <f>IFERROR(SMALL($M$5:$M$9000,ROWS($M$5:M4958)),"")</f>
        <v/>
      </c>
      <c r="P4958" t="s">
        <v>1639</v>
      </c>
      <c r="S4958" s="388">
        <f>ROWS(R$5:R4958)</f>
        <v>4954</v>
      </c>
      <c r="T4958" s="388" t="str">
        <f>IF(_xlfn.IFNA(VLOOKUP(P4958,$AG$3:$AH$83,2,FALSE),"")='11.1'!$D$5,TXM!S4958,"")</f>
        <v/>
      </c>
      <c r="U4958" t="str">
        <f>IFERROR(SMALL($T$5:$T$9000,ROWS($T$5:T4958)),"")</f>
        <v/>
      </c>
    </row>
    <row r="4959" spans="1:21" ht="14.4" customHeight="1" x14ac:dyDescent="0.3">
      <c r="A4959" t="s">
        <v>1639</v>
      </c>
      <c r="D4959" s="388">
        <f>ROWS(C$5:C4959)</f>
        <v>4955</v>
      </c>
      <c r="E4959" s="388" t="str">
        <f>IF(_xlfn.IFNA(VLOOKUP(A4959,$AG$3:$AH$83,2,FALSE),"")='11.1'!$D$5,TXM!D4959,"")</f>
        <v/>
      </c>
      <c r="F4959" t="str">
        <f>IFERROR(SMALL($E$5:$E$9000,ROWS($E$5:E4959)),"")</f>
        <v/>
      </c>
      <c r="I4959" s="371" t="s">
        <v>213</v>
      </c>
      <c r="J4959" t="s">
        <v>833</v>
      </c>
      <c r="K4959" s="372">
        <v>2056</v>
      </c>
      <c r="L4959" s="388">
        <f>ROWS(K$5:K4959)</f>
        <v>4955</v>
      </c>
      <c r="M4959" s="388" t="str">
        <f>IF(_xlfn.IFNA(VLOOKUP(I4959,$AG$3:$AH$83,2,FALSE),"")='11.1'!$D$5,TXM!L4959,"")</f>
        <v/>
      </c>
      <c r="N4959" t="str">
        <f>IFERROR(SMALL($M$5:$M$9000,ROWS($M$5:M4959)),"")</f>
        <v/>
      </c>
      <c r="P4959" t="s">
        <v>1639</v>
      </c>
      <c r="S4959" s="388">
        <f>ROWS(R$5:R4959)</f>
        <v>4955</v>
      </c>
      <c r="T4959" s="388" t="str">
        <f>IF(_xlfn.IFNA(VLOOKUP(P4959,$AG$3:$AH$83,2,FALSE),"")='11.1'!$D$5,TXM!S4959,"")</f>
        <v/>
      </c>
      <c r="U4959" t="str">
        <f>IFERROR(SMALL($T$5:$T$9000,ROWS($T$5:T4959)),"")</f>
        <v/>
      </c>
    </row>
    <row r="4960" spans="1:21" ht="14.4" customHeight="1" x14ac:dyDescent="0.3">
      <c r="A4960" t="s">
        <v>1639</v>
      </c>
      <c r="D4960" s="388">
        <f>ROWS(C$5:C4960)</f>
        <v>4956</v>
      </c>
      <c r="E4960" s="388" t="str">
        <f>IF(_xlfn.IFNA(VLOOKUP(A4960,$AG$3:$AH$83,2,FALSE),"")='11.1'!$D$5,TXM!D4960,"")</f>
        <v/>
      </c>
      <c r="F4960" t="str">
        <f>IFERROR(SMALL($E$5:$E$9000,ROWS($E$5:E4960)),"")</f>
        <v/>
      </c>
      <c r="I4960" s="371" t="s">
        <v>213</v>
      </c>
      <c r="J4960" t="s">
        <v>1383</v>
      </c>
      <c r="K4960" s="372">
        <v>1261</v>
      </c>
      <c r="L4960" s="388">
        <f>ROWS(K$5:K4960)</f>
        <v>4956</v>
      </c>
      <c r="M4960" s="388" t="str">
        <f>IF(_xlfn.IFNA(VLOOKUP(I4960,$AG$3:$AH$83,2,FALSE),"")='11.1'!$D$5,TXM!L4960,"")</f>
        <v/>
      </c>
      <c r="N4960" t="str">
        <f>IFERROR(SMALL($M$5:$M$9000,ROWS($M$5:M4960)),"")</f>
        <v/>
      </c>
      <c r="P4960" t="s">
        <v>1639</v>
      </c>
      <c r="S4960" s="388">
        <f>ROWS(R$5:R4960)</f>
        <v>4956</v>
      </c>
      <c r="T4960" s="388" t="str">
        <f>IF(_xlfn.IFNA(VLOOKUP(P4960,$AG$3:$AH$83,2,FALSE),"")='11.1'!$D$5,TXM!S4960,"")</f>
        <v/>
      </c>
      <c r="U4960" t="str">
        <f>IFERROR(SMALL($T$5:$T$9000,ROWS($T$5:T4960)),"")</f>
        <v/>
      </c>
    </row>
    <row r="4961" spans="1:21" ht="14.4" customHeight="1" x14ac:dyDescent="0.3">
      <c r="A4961" t="s">
        <v>1639</v>
      </c>
      <c r="D4961" s="388">
        <f>ROWS(C$5:C4961)</f>
        <v>4957</v>
      </c>
      <c r="E4961" s="388" t="str">
        <f>IF(_xlfn.IFNA(VLOOKUP(A4961,$AG$3:$AH$83,2,FALSE),"")='11.1'!$D$5,TXM!D4961,"")</f>
        <v/>
      </c>
      <c r="F4961" t="str">
        <f>IFERROR(SMALL($E$5:$E$9000,ROWS($E$5:E4961)),"")</f>
        <v/>
      </c>
      <c r="I4961" s="371" t="s">
        <v>213</v>
      </c>
      <c r="J4961" t="s">
        <v>813</v>
      </c>
      <c r="K4961" s="372">
        <v>402</v>
      </c>
      <c r="L4961" s="388">
        <f>ROWS(K$5:K4961)</f>
        <v>4957</v>
      </c>
      <c r="M4961" s="388" t="str">
        <f>IF(_xlfn.IFNA(VLOOKUP(I4961,$AG$3:$AH$83,2,FALSE),"")='11.1'!$D$5,TXM!L4961,"")</f>
        <v/>
      </c>
      <c r="N4961" t="str">
        <f>IFERROR(SMALL($M$5:$M$9000,ROWS($M$5:M4961)),"")</f>
        <v/>
      </c>
      <c r="P4961" t="s">
        <v>1639</v>
      </c>
      <c r="S4961" s="388">
        <f>ROWS(R$5:R4961)</f>
        <v>4957</v>
      </c>
      <c r="T4961" s="388" t="str">
        <f>IF(_xlfn.IFNA(VLOOKUP(P4961,$AG$3:$AH$83,2,FALSE),"")='11.1'!$D$5,TXM!S4961,"")</f>
        <v/>
      </c>
      <c r="U4961" t="str">
        <f>IFERROR(SMALL($T$5:$T$9000,ROWS($T$5:T4961)),"")</f>
        <v/>
      </c>
    </row>
    <row r="4962" spans="1:21" ht="14.4" customHeight="1" x14ac:dyDescent="0.3">
      <c r="A4962" t="s">
        <v>1639</v>
      </c>
      <c r="D4962" s="388">
        <f>ROWS(C$5:C4962)</f>
        <v>4958</v>
      </c>
      <c r="E4962" s="388" t="str">
        <f>IF(_xlfn.IFNA(VLOOKUP(A4962,$AG$3:$AH$83,2,FALSE),"")='11.1'!$D$5,TXM!D4962,"")</f>
        <v/>
      </c>
      <c r="F4962" t="str">
        <f>IFERROR(SMALL($E$5:$E$9000,ROWS($E$5:E4962)),"")</f>
        <v/>
      </c>
      <c r="I4962" s="371" t="s">
        <v>213</v>
      </c>
      <c r="J4962" t="s">
        <v>104</v>
      </c>
      <c r="K4962" s="372">
        <v>348</v>
      </c>
      <c r="L4962" s="388">
        <f>ROWS(K$5:K4962)</f>
        <v>4958</v>
      </c>
      <c r="M4962" s="388" t="str">
        <f>IF(_xlfn.IFNA(VLOOKUP(I4962,$AG$3:$AH$83,2,FALSE),"")='11.1'!$D$5,TXM!L4962,"")</f>
        <v/>
      </c>
      <c r="N4962" t="str">
        <f>IFERROR(SMALL($M$5:$M$9000,ROWS($M$5:M4962)),"")</f>
        <v/>
      </c>
      <c r="P4962" t="s">
        <v>1639</v>
      </c>
      <c r="S4962" s="388">
        <f>ROWS(R$5:R4962)</f>
        <v>4958</v>
      </c>
      <c r="T4962" s="388" t="str">
        <f>IF(_xlfn.IFNA(VLOOKUP(P4962,$AG$3:$AH$83,2,FALSE),"")='11.1'!$D$5,TXM!S4962,"")</f>
        <v/>
      </c>
      <c r="U4962" t="str">
        <f>IFERROR(SMALL($T$5:$T$9000,ROWS($T$5:T4962)),"")</f>
        <v/>
      </c>
    </row>
    <row r="4963" spans="1:21" ht="14.4" customHeight="1" x14ac:dyDescent="0.3">
      <c r="A4963" t="s">
        <v>1639</v>
      </c>
      <c r="D4963" s="388">
        <f>ROWS(C$5:C4963)</f>
        <v>4959</v>
      </c>
      <c r="E4963" s="388" t="str">
        <f>IF(_xlfn.IFNA(VLOOKUP(A4963,$AG$3:$AH$83,2,FALSE),"")='11.1'!$D$5,TXM!D4963,"")</f>
        <v/>
      </c>
      <c r="F4963" t="str">
        <f>IFERROR(SMALL($E$5:$E$9000,ROWS($E$5:E4963)),"")</f>
        <v/>
      </c>
      <c r="I4963" s="371" t="s">
        <v>213</v>
      </c>
      <c r="J4963" t="s">
        <v>998</v>
      </c>
      <c r="K4963" s="372">
        <v>106</v>
      </c>
      <c r="L4963" s="388">
        <f>ROWS(K$5:K4963)</f>
        <v>4959</v>
      </c>
      <c r="M4963" s="388" t="str">
        <f>IF(_xlfn.IFNA(VLOOKUP(I4963,$AG$3:$AH$83,2,FALSE),"")='11.1'!$D$5,TXM!L4963,"")</f>
        <v/>
      </c>
      <c r="N4963" t="str">
        <f>IFERROR(SMALL($M$5:$M$9000,ROWS($M$5:M4963)),"")</f>
        <v/>
      </c>
      <c r="P4963" t="s">
        <v>1639</v>
      </c>
      <c r="S4963" s="388">
        <f>ROWS(R$5:R4963)</f>
        <v>4959</v>
      </c>
      <c r="T4963" s="388" t="str">
        <f>IF(_xlfn.IFNA(VLOOKUP(P4963,$AG$3:$AH$83,2,FALSE),"")='11.1'!$D$5,TXM!S4963,"")</f>
        <v/>
      </c>
      <c r="U4963" t="str">
        <f>IFERROR(SMALL($T$5:$T$9000,ROWS($T$5:T4963)),"")</f>
        <v/>
      </c>
    </row>
    <row r="4964" spans="1:21" ht="14.4" customHeight="1" x14ac:dyDescent="0.3">
      <c r="A4964" t="s">
        <v>1639</v>
      </c>
      <c r="D4964" s="388">
        <f>ROWS(C$5:C4964)</f>
        <v>4960</v>
      </c>
      <c r="E4964" s="388" t="str">
        <f>IF(_xlfn.IFNA(VLOOKUP(A4964,$AG$3:$AH$83,2,FALSE),"")='11.1'!$D$5,TXM!D4964,"")</f>
        <v/>
      </c>
      <c r="F4964" t="str">
        <f>IFERROR(SMALL($E$5:$E$9000,ROWS($E$5:E4964)),"")</f>
        <v/>
      </c>
      <c r="I4964" s="371" t="s">
        <v>213</v>
      </c>
      <c r="J4964" t="s">
        <v>803</v>
      </c>
      <c r="K4964" s="372">
        <v>103</v>
      </c>
      <c r="L4964" s="388">
        <f>ROWS(K$5:K4964)</f>
        <v>4960</v>
      </c>
      <c r="M4964" s="388" t="str">
        <f>IF(_xlfn.IFNA(VLOOKUP(I4964,$AG$3:$AH$83,2,FALSE),"")='11.1'!$D$5,TXM!L4964,"")</f>
        <v/>
      </c>
      <c r="N4964" t="str">
        <f>IFERROR(SMALL($M$5:$M$9000,ROWS($M$5:M4964)),"")</f>
        <v/>
      </c>
      <c r="P4964" t="s">
        <v>1639</v>
      </c>
      <c r="S4964" s="388">
        <f>ROWS(R$5:R4964)</f>
        <v>4960</v>
      </c>
      <c r="T4964" s="388" t="str">
        <f>IF(_xlfn.IFNA(VLOOKUP(P4964,$AG$3:$AH$83,2,FALSE),"")='11.1'!$D$5,TXM!S4964,"")</f>
        <v/>
      </c>
      <c r="U4964" t="str">
        <f>IFERROR(SMALL($T$5:$T$9000,ROWS($T$5:T4964)),"")</f>
        <v/>
      </c>
    </row>
    <row r="4965" spans="1:21" ht="14.4" customHeight="1" x14ac:dyDescent="0.3">
      <c r="A4965" t="s">
        <v>1639</v>
      </c>
      <c r="D4965" s="388">
        <f>ROWS(C$5:C4965)</f>
        <v>4961</v>
      </c>
      <c r="E4965" s="388" t="str">
        <f>IF(_xlfn.IFNA(VLOOKUP(A4965,$AG$3:$AH$83,2,FALSE),"")='11.1'!$D$5,TXM!D4965,"")</f>
        <v/>
      </c>
      <c r="F4965" t="str">
        <f>IFERROR(SMALL($E$5:$E$9000,ROWS($E$5:E4965)),"")</f>
        <v/>
      </c>
      <c r="I4965" s="371" t="s">
        <v>213</v>
      </c>
      <c r="J4965" t="s">
        <v>103</v>
      </c>
      <c r="K4965" s="372">
        <v>52</v>
      </c>
      <c r="L4965" s="388">
        <f>ROWS(K$5:K4965)</f>
        <v>4961</v>
      </c>
      <c r="M4965" s="388" t="str">
        <f>IF(_xlfn.IFNA(VLOOKUP(I4965,$AG$3:$AH$83,2,FALSE),"")='11.1'!$D$5,TXM!L4965,"")</f>
        <v/>
      </c>
      <c r="N4965" t="str">
        <f>IFERROR(SMALL($M$5:$M$9000,ROWS($M$5:M4965)),"")</f>
        <v/>
      </c>
      <c r="P4965" t="s">
        <v>1639</v>
      </c>
      <c r="S4965" s="388">
        <f>ROWS(R$5:R4965)</f>
        <v>4961</v>
      </c>
      <c r="T4965" s="388" t="str">
        <f>IF(_xlfn.IFNA(VLOOKUP(P4965,$AG$3:$AH$83,2,FALSE),"")='11.1'!$D$5,TXM!S4965,"")</f>
        <v/>
      </c>
      <c r="U4965" t="str">
        <f>IFERROR(SMALL($T$5:$T$9000,ROWS($T$5:T4965)),"")</f>
        <v/>
      </c>
    </row>
    <row r="4966" spans="1:21" ht="14.4" customHeight="1" x14ac:dyDescent="0.3">
      <c r="A4966" t="s">
        <v>1639</v>
      </c>
      <c r="D4966" s="388">
        <f>ROWS(C$5:C4966)</f>
        <v>4962</v>
      </c>
      <c r="E4966" s="388" t="str">
        <f>IF(_xlfn.IFNA(VLOOKUP(A4966,$AG$3:$AH$83,2,FALSE),"")='11.1'!$D$5,TXM!D4966,"")</f>
        <v/>
      </c>
      <c r="F4966" t="str">
        <f>IFERROR(SMALL($E$5:$E$9000,ROWS($E$5:E4966)),"")</f>
        <v/>
      </c>
      <c r="I4966" s="371" t="s">
        <v>666</v>
      </c>
      <c r="J4966" t="s">
        <v>1265</v>
      </c>
      <c r="K4966" s="372">
        <v>2601748</v>
      </c>
      <c r="L4966" s="388">
        <f>ROWS(K$5:K4966)</f>
        <v>4962</v>
      </c>
      <c r="M4966" s="388" t="str">
        <f>IF(_xlfn.IFNA(VLOOKUP(I4966,$AG$3:$AH$83,2,FALSE),"")='11.1'!$D$5,TXM!L4966,"")</f>
        <v/>
      </c>
      <c r="N4966" t="str">
        <f>IFERROR(SMALL($M$5:$M$9000,ROWS($M$5:M4966)),"")</f>
        <v/>
      </c>
      <c r="P4966" t="s">
        <v>1639</v>
      </c>
      <c r="S4966" s="388">
        <f>ROWS(R$5:R4966)</f>
        <v>4962</v>
      </c>
      <c r="T4966" s="388" t="str">
        <f>IF(_xlfn.IFNA(VLOOKUP(P4966,$AG$3:$AH$83,2,FALSE),"")='11.1'!$D$5,TXM!S4966,"")</f>
        <v/>
      </c>
      <c r="U4966" t="str">
        <f>IFERROR(SMALL($T$5:$T$9000,ROWS($T$5:T4966)),"")</f>
        <v/>
      </c>
    </row>
    <row r="4967" spans="1:21" ht="14.4" customHeight="1" x14ac:dyDescent="0.3">
      <c r="A4967" t="s">
        <v>1639</v>
      </c>
      <c r="D4967" s="388">
        <f>ROWS(C$5:C4967)</f>
        <v>4963</v>
      </c>
      <c r="E4967" s="388" t="str">
        <f>IF(_xlfn.IFNA(VLOOKUP(A4967,$AG$3:$AH$83,2,FALSE),"")='11.1'!$D$5,TXM!D4967,"")</f>
        <v/>
      </c>
      <c r="F4967" t="str">
        <f>IFERROR(SMALL($E$5:$E$9000,ROWS($E$5:E4967)),"")</f>
        <v/>
      </c>
      <c r="I4967" s="371" t="s">
        <v>666</v>
      </c>
      <c r="J4967" t="s">
        <v>865</v>
      </c>
      <c r="K4967" s="372">
        <v>2324183</v>
      </c>
      <c r="L4967" s="388">
        <f>ROWS(K$5:K4967)</f>
        <v>4963</v>
      </c>
      <c r="M4967" s="388" t="str">
        <f>IF(_xlfn.IFNA(VLOOKUP(I4967,$AG$3:$AH$83,2,FALSE),"")='11.1'!$D$5,TXM!L4967,"")</f>
        <v/>
      </c>
      <c r="N4967" t="str">
        <f>IFERROR(SMALL($M$5:$M$9000,ROWS($M$5:M4967)),"")</f>
        <v/>
      </c>
      <c r="P4967" t="s">
        <v>1639</v>
      </c>
      <c r="S4967" s="388">
        <f>ROWS(R$5:R4967)</f>
        <v>4963</v>
      </c>
      <c r="T4967" s="388" t="str">
        <f>IF(_xlfn.IFNA(VLOOKUP(P4967,$AG$3:$AH$83,2,FALSE),"")='11.1'!$D$5,TXM!S4967,"")</f>
        <v/>
      </c>
      <c r="U4967" t="str">
        <f>IFERROR(SMALL($T$5:$T$9000,ROWS($T$5:T4967)),"")</f>
        <v/>
      </c>
    </row>
    <row r="4968" spans="1:21" ht="14.4" customHeight="1" x14ac:dyDescent="0.3">
      <c r="A4968" t="s">
        <v>1639</v>
      </c>
      <c r="D4968" s="388">
        <f>ROWS(C$5:C4968)</f>
        <v>4964</v>
      </c>
      <c r="E4968" s="388" t="str">
        <f>IF(_xlfn.IFNA(VLOOKUP(A4968,$AG$3:$AH$83,2,FALSE),"")='11.1'!$D$5,TXM!D4968,"")</f>
        <v/>
      </c>
      <c r="F4968" t="str">
        <f>IFERROR(SMALL($E$5:$E$9000,ROWS($E$5:E4968)),"")</f>
        <v/>
      </c>
      <c r="I4968" s="371" t="s">
        <v>666</v>
      </c>
      <c r="J4968" t="s">
        <v>863</v>
      </c>
      <c r="K4968" s="372">
        <v>434835</v>
      </c>
      <c r="L4968" s="388">
        <f>ROWS(K$5:K4968)</f>
        <v>4964</v>
      </c>
      <c r="M4968" s="388" t="str">
        <f>IF(_xlfn.IFNA(VLOOKUP(I4968,$AG$3:$AH$83,2,FALSE),"")='11.1'!$D$5,TXM!L4968,"")</f>
        <v/>
      </c>
      <c r="N4968" t="str">
        <f>IFERROR(SMALL($M$5:$M$9000,ROWS($M$5:M4968)),"")</f>
        <v/>
      </c>
      <c r="P4968" t="s">
        <v>1639</v>
      </c>
      <c r="S4968" s="388">
        <f>ROWS(R$5:R4968)</f>
        <v>4964</v>
      </c>
      <c r="T4968" s="388" t="str">
        <f>IF(_xlfn.IFNA(VLOOKUP(P4968,$AG$3:$AH$83,2,FALSE),"")='11.1'!$D$5,TXM!S4968,"")</f>
        <v/>
      </c>
      <c r="U4968" t="str">
        <f>IFERROR(SMALL($T$5:$T$9000,ROWS($T$5:T4968)),"")</f>
        <v/>
      </c>
    </row>
    <row r="4969" spans="1:21" ht="14.4" customHeight="1" x14ac:dyDescent="0.3">
      <c r="A4969" t="s">
        <v>1639</v>
      </c>
      <c r="D4969" s="388">
        <f>ROWS(C$5:C4969)</f>
        <v>4965</v>
      </c>
      <c r="E4969" s="388" t="str">
        <f>IF(_xlfn.IFNA(VLOOKUP(A4969,$AG$3:$AH$83,2,FALSE),"")='11.1'!$D$5,TXM!D4969,"")</f>
        <v/>
      </c>
      <c r="F4969" t="str">
        <f>IFERROR(SMALL($E$5:$E$9000,ROWS($E$5:E4969)),"")</f>
        <v/>
      </c>
      <c r="I4969" s="371" t="s">
        <v>666</v>
      </c>
      <c r="J4969" t="s">
        <v>1318</v>
      </c>
      <c r="K4969" s="372">
        <v>407870</v>
      </c>
      <c r="L4969" s="388">
        <f>ROWS(K$5:K4969)</f>
        <v>4965</v>
      </c>
      <c r="M4969" s="388" t="str">
        <f>IF(_xlfn.IFNA(VLOOKUP(I4969,$AG$3:$AH$83,2,FALSE),"")='11.1'!$D$5,TXM!L4969,"")</f>
        <v/>
      </c>
      <c r="N4969" t="str">
        <f>IFERROR(SMALL($M$5:$M$9000,ROWS($M$5:M4969)),"")</f>
        <v/>
      </c>
      <c r="P4969" t="s">
        <v>1639</v>
      </c>
      <c r="S4969" s="388">
        <f>ROWS(R$5:R4969)</f>
        <v>4965</v>
      </c>
      <c r="T4969" s="388" t="str">
        <f>IF(_xlfn.IFNA(VLOOKUP(P4969,$AG$3:$AH$83,2,FALSE),"")='11.1'!$D$5,TXM!S4969,"")</f>
        <v/>
      </c>
      <c r="U4969" t="str">
        <f>IFERROR(SMALL($T$5:$T$9000,ROWS($T$5:T4969)),"")</f>
        <v/>
      </c>
    </row>
    <row r="4970" spans="1:21" ht="14.4" customHeight="1" x14ac:dyDescent="0.3">
      <c r="A4970" t="s">
        <v>1639</v>
      </c>
      <c r="D4970" s="388">
        <f>ROWS(C$5:C4970)</f>
        <v>4966</v>
      </c>
      <c r="E4970" s="388" t="str">
        <f>IF(_xlfn.IFNA(VLOOKUP(A4970,$AG$3:$AH$83,2,FALSE),"")='11.1'!$D$5,TXM!D4970,"")</f>
        <v/>
      </c>
      <c r="F4970" t="str">
        <f>IFERROR(SMALL($E$5:$E$9000,ROWS($E$5:E4970)),"")</f>
        <v/>
      </c>
      <c r="I4970" s="371" t="s">
        <v>666</v>
      </c>
      <c r="J4970" t="s">
        <v>827</v>
      </c>
      <c r="K4970" s="372">
        <v>141181</v>
      </c>
      <c r="L4970" s="388">
        <f>ROWS(K$5:K4970)</f>
        <v>4966</v>
      </c>
      <c r="M4970" s="388" t="str">
        <f>IF(_xlfn.IFNA(VLOOKUP(I4970,$AG$3:$AH$83,2,FALSE),"")='11.1'!$D$5,TXM!L4970,"")</f>
        <v/>
      </c>
      <c r="N4970" t="str">
        <f>IFERROR(SMALL($M$5:$M$9000,ROWS($M$5:M4970)),"")</f>
        <v/>
      </c>
      <c r="P4970" t="s">
        <v>1639</v>
      </c>
      <c r="S4970" s="388">
        <f>ROWS(R$5:R4970)</f>
        <v>4966</v>
      </c>
      <c r="T4970" s="388" t="str">
        <f>IF(_xlfn.IFNA(VLOOKUP(P4970,$AG$3:$AH$83,2,FALSE),"")='11.1'!$D$5,TXM!S4970,"")</f>
        <v/>
      </c>
      <c r="U4970" t="str">
        <f>IFERROR(SMALL($T$5:$T$9000,ROWS($T$5:T4970)),"")</f>
        <v/>
      </c>
    </row>
    <row r="4971" spans="1:21" ht="14.4" customHeight="1" x14ac:dyDescent="0.3">
      <c r="A4971" t="s">
        <v>1639</v>
      </c>
      <c r="D4971" s="388">
        <f>ROWS(C$5:C4971)</f>
        <v>4967</v>
      </c>
      <c r="E4971" s="388" t="str">
        <f>IF(_xlfn.IFNA(VLOOKUP(A4971,$AG$3:$AH$83,2,FALSE),"")='11.1'!$D$5,TXM!D4971,"")</f>
        <v/>
      </c>
      <c r="F4971" t="str">
        <f>IFERROR(SMALL($E$5:$E$9000,ROWS($E$5:E4971)),"")</f>
        <v/>
      </c>
      <c r="I4971" s="371" t="s">
        <v>666</v>
      </c>
      <c r="J4971" t="s">
        <v>843</v>
      </c>
      <c r="K4971" s="372">
        <v>132386</v>
      </c>
      <c r="L4971" s="388">
        <f>ROWS(K$5:K4971)</f>
        <v>4967</v>
      </c>
      <c r="M4971" s="388" t="str">
        <f>IF(_xlfn.IFNA(VLOOKUP(I4971,$AG$3:$AH$83,2,FALSE),"")='11.1'!$D$5,TXM!L4971,"")</f>
        <v/>
      </c>
      <c r="N4971" t="str">
        <f>IFERROR(SMALL($M$5:$M$9000,ROWS($M$5:M4971)),"")</f>
        <v/>
      </c>
      <c r="P4971" t="s">
        <v>1639</v>
      </c>
      <c r="S4971" s="388">
        <f>ROWS(R$5:R4971)</f>
        <v>4967</v>
      </c>
      <c r="T4971" s="388" t="str">
        <f>IF(_xlfn.IFNA(VLOOKUP(P4971,$AG$3:$AH$83,2,FALSE),"")='11.1'!$D$5,TXM!S4971,"")</f>
        <v/>
      </c>
      <c r="U4971" t="str">
        <f>IFERROR(SMALL($T$5:$T$9000,ROWS($T$5:T4971)),"")</f>
        <v/>
      </c>
    </row>
    <row r="4972" spans="1:21" ht="14.4" customHeight="1" x14ac:dyDescent="0.3">
      <c r="A4972" t="s">
        <v>1639</v>
      </c>
      <c r="D4972" s="388">
        <f>ROWS(C$5:C4972)</f>
        <v>4968</v>
      </c>
      <c r="E4972" s="388" t="str">
        <f>IF(_xlfn.IFNA(VLOOKUP(A4972,$AG$3:$AH$83,2,FALSE),"")='11.1'!$D$5,TXM!D4972,"")</f>
        <v/>
      </c>
      <c r="F4972" t="str">
        <f>IFERROR(SMALL($E$5:$E$9000,ROWS($E$5:E4972)),"")</f>
        <v/>
      </c>
      <c r="I4972" s="371" t="s">
        <v>666</v>
      </c>
      <c r="J4972" t="s">
        <v>1000</v>
      </c>
      <c r="K4972" s="372">
        <v>84851</v>
      </c>
      <c r="L4972" s="388">
        <f>ROWS(K$5:K4972)</f>
        <v>4968</v>
      </c>
      <c r="M4972" s="388" t="str">
        <f>IF(_xlfn.IFNA(VLOOKUP(I4972,$AG$3:$AH$83,2,FALSE),"")='11.1'!$D$5,TXM!L4972,"")</f>
        <v/>
      </c>
      <c r="N4972" t="str">
        <f>IFERROR(SMALL($M$5:$M$9000,ROWS($M$5:M4972)),"")</f>
        <v/>
      </c>
      <c r="P4972" t="s">
        <v>1639</v>
      </c>
      <c r="S4972" s="388">
        <f>ROWS(R$5:R4972)</f>
        <v>4968</v>
      </c>
      <c r="T4972" s="388" t="str">
        <f>IF(_xlfn.IFNA(VLOOKUP(P4972,$AG$3:$AH$83,2,FALSE),"")='11.1'!$D$5,TXM!S4972,"")</f>
        <v/>
      </c>
      <c r="U4972" t="str">
        <f>IFERROR(SMALL($T$5:$T$9000,ROWS($T$5:T4972)),"")</f>
        <v/>
      </c>
    </row>
    <row r="4973" spans="1:21" ht="14.4" customHeight="1" x14ac:dyDescent="0.3">
      <c r="A4973" t="s">
        <v>1639</v>
      </c>
      <c r="D4973" s="388">
        <f>ROWS(C$5:C4973)</f>
        <v>4969</v>
      </c>
      <c r="E4973" s="388" t="str">
        <f>IF(_xlfn.IFNA(VLOOKUP(A4973,$AG$3:$AH$83,2,FALSE),"")='11.1'!$D$5,TXM!D4973,"")</f>
        <v/>
      </c>
      <c r="F4973" t="str">
        <f>IFERROR(SMALL($E$5:$E$9000,ROWS($E$5:E4973)),"")</f>
        <v/>
      </c>
      <c r="I4973" s="371" t="s">
        <v>666</v>
      </c>
      <c r="J4973" t="s">
        <v>95</v>
      </c>
      <c r="K4973" s="372">
        <v>39586</v>
      </c>
      <c r="L4973" s="388">
        <f>ROWS(K$5:K4973)</f>
        <v>4969</v>
      </c>
      <c r="M4973" s="388" t="str">
        <f>IF(_xlfn.IFNA(VLOOKUP(I4973,$AG$3:$AH$83,2,FALSE),"")='11.1'!$D$5,TXM!L4973,"")</f>
        <v/>
      </c>
      <c r="N4973" t="str">
        <f>IFERROR(SMALL($M$5:$M$9000,ROWS($M$5:M4973)),"")</f>
        <v/>
      </c>
      <c r="P4973" t="s">
        <v>1639</v>
      </c>
      <c r="S4973" s="388">
        <f>ROWS(R$5:R4973)</f>
        <v>4969</v>
      </c>
      <c r="T4973" s="388" t="str">
        <f>IF(_xlfn.IFNA(VLOOKUP(P4973,$AG$3:$AH$83,2,FALSE),"")='11.1'!$D$5,TXM!S4973,"")</f>
        <v/>
      </c>
      <c r="U4973" t="str">
        <f>IFERROR(SMALL($T$5:$T$9000,ROWS($T$5:T4973)),"")</f>
        <v/>
      </c>
    </row>
    <row r="4974" spans="1:21" ht="14.4" customHeight="1" x14ac:dyDescent="0.3">
      <c r="A4974" t="s">
        <v>1639</v>
      </c>
      <c r="D4974" s="388">
        <f>ROWS(C$5:C4974)</f>
        <v>4970</v>
      </c>
      <c r="E4974" s="388" t="str">
        <f>IF(_xlfn.IFNA(VLOOKUP(A4974,$AG$3:$AH$83,2,FALSE),"")='11.1'!$D$5,TXM!D4974,"")</f>
        <v/>
      </c>
      <c r="F4974" t="str">
        <f>IFERROR(SMALL($E$5:$E$9000,ROWS($E$5:E4974)),"")</f>
        <v/>
      </c>
      <c r="I4974" s="371" t="s">
        <v>666</v>
      </c>
      <c r="J4974" t="s">
        <v>821</v>
      </c>
      <c r="K4974" s="372">
        <v>37620</v>
      </c>
      <c r="L4974" s="388">
        <f>ROWS(K$5:K4974)</f>
        <v>4970</v>
      </c>
      <c r="M4974" s="388" t="str">
        <f>IF(_xlfn.IFNA(VLOOKUP(I4974,$AG$3:$AH$83,2,FALSE),"")='11.1'!$D$5,TXM!L4974,"")</f>
        <v/>
      </c>
      <c r="N4974" t="str">
        <f>IFERROR(SMALL($M$5:$M$9000,ROWS($M$5:M4974)),"")</f>
        <v/>
      </c>
      <c r="P4974" t="s">
        <v>1639</v>
      </c>
      <c r="S4974" s="388">
        <f>ROWS(R$5:R4974)</f>
        <v>4970</v>
      </c>
      <c r="T4974" s="388" t="str">
        <f>IF(_xlfn.IFNA(VLOOKUP(P4974,$AG$3:$AH$83,2,FALSE),"")='11.1'!$D$5,TXM!S4974,"")</f>
        <v/>
      </c>
      <c r="U4974" t="str">
        <f>IFERROR(SMALL($T$5:$T$9000,ROWS($T$5:T4974)),"")</f>
        <v/>
      </c>
    </row>
    <row r="4975" spans="1:21" ht="14.4" customHeight="1" x14ac:dyDescent="0.3">
      <c r="A4975" t="s">
        <v>1639</v>
      </c>
      <c r="D4975" s="388">
        <f>ROWS(C$5:C4975)</f>
        <v>4971</v>
      </c>
      <c r="E4975" s="388" t="str">
        <f>IF(_xlfn.IFNA(VLOOKUP(A4975,$AG$3:$AH$83,2,FALSE),"")='11.1'!$D$5,TXM!D4975,"")</f>
        <v/>
      </c>
      <c r="F4975" t="str">
        <f>IFERROR(SMALL($E$5:$E$9000,ROWS($E$5:E4975)),"")</f>
        <v/>
      </c>
      <c r="I4975" s="371" t="s">
        <v>666</v>
      </c>
      <c r="J4975" t="s">
        <v>91</v>
      </c>
      <c r="K4975" s="372">
        <v>26295</v>
      </c>
      <c r="L4975" s="388">
        <f>ROWS(K$5:K4975)</f>
        <v>4971</v>
      </c>
      <c r="M4975" s="388" t="str">
        <f>IF(_xlfn.IFNA(VLOOKUP(I4975,$AG$3:$AH$83,2,FALSE),"")='11.1'!$D$5,TXM!L4975,"")</f>
        <v/>
      </c>
      <c r="N4975" t="str">
        <f>IFERROR(SMALL($M$5:$M$9000,ROWS($M$5:M4975)),"")</f>
        <v/>
      </c>
      <c r="P4975" t="s">
        <v>1639</v>
      </c>
      <c r="S4975" s="388">
        <f>ROWS(R$5:R4975)</f>
        <v>4971</v>
      </c>
      <c r="T4975" s="388" t="str">
        <f>IF(_xlfn.IFNA(VLOOKUP(P4975,$AG$3:$AH$83,2,FALSE),"")='11.1'!$D$5,TXM!S4975,"")</f>
        <v/>
      </c>
      <c r="U4975" t="str">
        <f>IFERROR(SMALL($T$5:$T$9000,ROWS($T$5:T4975)),"")</f>
        <v/>
      </c>
    </row>
    <row r="4976" spans="1:21" ht="14.4" customHeight="1" x14ac:dyDescent="0.3">
      <c r="A4976" t="s">
        <v>1639</v>
      </c>
      <c r="D4976" s="388">
        <f>ROWS(C$5:C4976)</f>
        <v>4972</v>
      </c>
      <c r="E4976" s="388" t="str">
        <f>IF(_xlfn.IFNA(VLOOKUP(A4976,$AG$3:$AH$83,2,FALSE),"")='11.1'!$D$5,TXM!D4976,"")</f>
        <v/>
      </c>
      <c r="F4976" t="str">
        <f>IFERROR(SMALL($E$5:$E$9000,ROWS($E$5:E4976)),"")</f>
        <v/>
      </c>
      <c r="I4976" s="371" t="s">
        <v>666</v>
      </c>
      <c r="J4976" t="s">
        <v>1285</v>
      </c>
      <c r="K4976" s="372">
        <v>25109</v>
      </c>
      <c r="L4976" s="388">
        <f>ROWS(K$5:K4976)</f>
        <v>4972</v>
      </c>
      <c r="M4976" s="388" t="str">
        <f>IF(_xlfn.IFNA(VLOOKUP(I4976,$AG$3:$AH$83,2,FALSE),"")='11.1'!$D$5,TXM!L4976,"")</f>
        <v/>
      </c>
      <c r="N4976" t="str">
        <f>IFERROR(SMALL($M$5:$M$9000,ROWS($M$5:M4976)),"")</f>
        <v/>
      </c>
      <c r="P4976" t="s">
        <v>1639</v>
      </c>
      <c r="S4976" s="388">
        <f>ROWS(R$5:R4976)</f>
        <v>4972</v>
      </c>
      <c r="T4976" s="388" t="str">
        <f>IF(_xlfn.IFNA(VLOOKUP(P4976,$AG$3:$AH$83,2,FALSE),"")='11.1'!$D$5,TXM!S4976,"")</f>
        <v/>
      </c>
      <c r="U4976" t="str">
        <f>IFERROR(SMALL($T$5:$T$9000,ROWS($T$5:T4976)),"")</f>
        <v/>
      </c>
    </row>
    <row r="4977" spans="1:21" ht="14.4" customHeight="1" x14ac:dyDescent="0.3">
      <c r="A4977" t="s">
        <v>1639</v>
      </c>
      <c r="D4977" s="388">
        <f>ROWS(C$5:C4977)</f>
        <v>4973</v>
      </c>
      <c r="E4977" s="388" t="str">
        <f>IF(_xlfn.IFNA(VLOOKUP(A4977,$AG$3:$AH$83,2,FALSE),"")='11.1'!$D$5,TXM!D4977,"")</f>
        <v/>
      </c>
      <c r="F4977" t="str">
        <f>IFERROR(SMALL($E$5:$E$9000,ROWS($E$5:E4977)),"")</f>
        <v/>
      </c>
      <c r="I4977" s="371" t="s">
        <v>666</v>
      </c>
      <c r="J4977" t="s">
        <v>791</v>
      </c>
      <c r="K4977" s="372">
        <v>24509</v>
      </c>
      <c r="L4977" s="388">
        <f>ROWS(K$5:K4977)</f>
        <v>4973</v>
      </c>
      <c r="M4977" s="388" t="str">
        <f>IF(_xlfn.IFNA(VLOOKUP(I4977,$AG$3:$AH$83,2,FALSE),"")='11.1'!$D$5,TXM!L4977,"")</f>
        <v/>
      </c>
      <c r="N4977" t="str">
        <f>IFERROR(SMALL($M$5:$M$9000,ROWS($M$5:M4977)),"")</f>
        <v/>
      </c>
      <c r="P4977" t="s">
        <v>1639</v>
      </c>
      <c r="S4977" s="388">
        <f>ROWS(R$5:R4977)</f>
        <v>4973</v>
      </c>
      <c r="T4977" s="388" t="str">
        <f>IF(_xlfn.IFNA(VLOOKUP(P4977,$AG$3:$AH$83,2,FALSE),"")='11.1'!$D$5,TXM!S4977,"")</f>
        <v/>
      </c>
      <c r="U4977" t="str">
        <f>IFERROR(SMALL($T$5:$T$9000,ROWS($T$5:T4977)),"")</f>
        <v/>
      </c>
    </row>
    <row r="4978" spans="1:21" ht="14.4" customHeight="1" x14ac:dyDescent="0.3">
      <c r="A4978" t="s">
        <v>1639</v>
      </c>
      <c r="D4978" s="388">
        <f>ROWS(C$5:C4978)</f>
        <v>4974</v>
      </c>
      <c r="E4978" s="388" t="str">
        <f>IF(_xlfn.IFNA(VLOOKUP(A4978,$AG$3:$AH$83,2,FALSE),"")='11.1'!$D$5,TXM!D4978,"")</f>
        <v/>
      </c>
      <c r="F4978" t="str">
        <f>IFERROR(SMALL($E$5:$E$9000,ROWS($E$5:E4978)),"")</f>
        <v/>
      </c>
      <c r="I4978" s="371" t="s">
        <v>666</v>
      </c>
      <c r="J4978" t="s">
        <v>107</v>
      </c>
      <c r="K4978" s="372">
        <v>24429</v>
      </c>
      <c r="L4978" s="388">
        <f>ROWS(K$5:K4978)</f>
        <v>4974</v>
      </c>
      <c r="M4978" s="388" t="str">
        <f>IF(_xlfn.IFNA(VLOOKUP(I4978,$AG$3:$AH$83,2,FALSE),"")='11.1'!$D$5,TXM!L4978,"")</f>
        <v/>
      </c>
      <c r="N4978" t="str">
        <f>IFERROR(SMALL($M$5:$M$9000,ROWS($M$5:M4978)),"")</f>
        <v/>
      </c>
      <c r="P4978" t="s">
        <v>1639</v>
      </c>
      <c r="S4978" s="388">
        <f>ROWS(R$5:R4978)</f>
        <v>4974</v>
      </c>
      <c r="T4978" s="388" t="str">
        <f>IF(_xlfn.IFNA(VLOOKUP(P4978,$AG$3:$AH$83,2,FALSE),"")='11.1'!$D$5,TXM!S4978,"")</f>
        <v/>
      </c>
      <c r="U4978" t="str">
        <f>IFERROR(SMALL($T$5:$T$9000,ROWS($T$5:T4978)),"")</f>
        <v/>
      </c>
    </row>
    <row r="4979" spans="1:21" ht="14.4" customHeight="1" x14ac:dyDescent="0.3">
      <c r="A4979" t="s">
        <v>1639</v>
      </c>
      <c r="D4979" s="388">
        <f>ROWS(C$5:C4979)</f>
        <v>4975</v>
      </c>
      <c r="E4979" s="388" t="str">
        <f>IF(_xlfn.IFNA(VLOOKUP(A4979,$AG$3:$AH$83,2,FALSE),"")='11.1'!$D$5,TXM!D4979,"")</f>
        <v/>
      </c>
      <c r="F4979" t="str">
        <f>IFERROR(SMALL($E$5:$E$9000,ROWS($E$5:E4979)),"")</f>
        <v/>
      </c>
      <c r="I4979" s="371" t="s">
        <v>666</v>
      </c>
      <c r="J4979" t="s">
        <v>861</v>
      </c>
      <c r="K4979" s="372">
        <v>18180</v>
      </c>
      <c r="L4979" s="388">
        <f>ROWS(K$5:K4979)</f>
        <v>4975</v>
      </c>
      <c r="M4979" s="388" t="str">
        <f>IF(_xlfn.IFNA(VLOOKUP(I4979,$AG$3:$AH$83,2,FALSE),"")='11.1'!$D$5,TXM!L4979,"")</f>
        <v/>
      </c>
      <c r="N4979" t="str">
        <f>IFERROR(SMALL($M$5:$M$9000,ROWS($M$5:M4979)),"")</f>
        <v/>
      </c>
      <c r="P4979" t="s">
        <v>1639</v>
      </c>
      <c r="S4979" s="388">
        <f>ROWS(R$5:R4979)</f>
        <v>4975</v>
      </c>
      <c r="T4979" s="388" t="str">
        <f>IF(_xlfn.IFNA(VLOOKUP(P4979,$AG$3:$AH$83,2,FALSE),"")='11.1'!$D$5,TXM!S4979,"")</f>
        <v/>
      </c>
      <c r="U4979" t="str">
        <f>IFERROR(SMALL($T$5:$T$9000,ROWS($T$5:T4979)),"")</f>
        <v/>
      </c>
    </row>
    <row r="4980" spans="1:21" ht="14.4" customHeight="1" x14ac:dyDescent="0.3">
      <c r="A4980" t="s">
        <v>1639</v>
      </c>
      <c r="D4980" s="388">
        <f>ROWS(C$5:C4980)</f>
        <v>4976</v>
      </c>
      <c r="E4980" s="388" t="str">
        <f>IF(_xlfn.IFNA(VLOOKUP(A4980,$AG$3:$AH$83,2,FALSE),"")='11.1'!$D$5,TXM!D4980,"")</f>
        <v/>
      </c>
      <c r="F4980" t="str">
        <f>IFERROR(SMALL($E$5:$E$9000,ROWS($E$5:E4980)),"")</f>
        <v/>
      </c>
      <c r="I4980" s="371" t="s">
        <v>666</v>
      </c>
      <c r="J4980" t="s">
        <v>859</v>
      </c>
      <c r="K4980" s="372">
        <v>15172</v>
      </c>
      <c r="L4980" s="388">
        <f>ROWS(K$5:K4980)</f>
        <v>4976</v>
      </c>
      <c r="M4980" s="388" t="str">
        <f>IF(_xlfn.IFNA(VLOOKUP(I4980,$AG$3:$AH$83,2,FALSE),"")='11.1'!$D$5,TXM!L4980,"")</f>
        <v/>
      </c>
      <c r="N4980" t="str">
        <f>IFERROR(SMALL($M$5:$M$9000,ROWS($M$5:M4980)),"")</f>
        <v/>
      </c>
      <c r="P4980" t="s">
        <v>1639</v>
      </c>
      <c r="S4980" s="388">
        <f>ROWS(R$5:R4980)</f>
        <v>4976</v>
      </c>
      <c r="T4980" s="388" t="str">
        <f>IF(_xlfn.IFNA(VLOOKUP(P4980,$AG$3:$AH$83,2,FALSE),"")='11.1'!$D$5,TXM!S4980,"")</f>
        <v/>
      </c>
      <c r="U4980" t="str">
        <f>IFERROR(SMALL($T$5:$T$9000,ROWS($T$5:T4980)),"")</f>
        <v/>
      </c>
    </row>
    <row r="4981" spans="1:21" ht="14.4" customHeight="1" x14ac:dyDescent="0.3">
      <c r="A4981" t="s">
        <v>1639</v>
      </c>
      <c r="D4981" s="388">
        <f>ROWS(C$5:C4981)</f>
        <v>4977</v>
      </c>
      <c r="E4981" s="388" t="str">
        <f>IF(_xlfn.IFNA(VLOOKUP(A4981,$AG$3:$AH$83,2,FALSE),"")='11.1'!$D$5,TXM!D4981,"")</f>
        <v/>
      </c>
      <c r="F4981" t="str">
        <f>IFERROR(SMALL($E$5:$E$9000,ROWS($E$5:E4981)),"")</f>
        <v/>
      </c>
      <c r="I4981" s="371" t="s">
        <v>666</v>
      </c>
      <c r="J4981" t="s">
        <v>867</v>
      </c>
      <c r="K4981" s="372">
        <v>12208</v>
      </c>
      <c r="L4981" s="388">
        <f>ROWS(K$5:K4981)</f>
        <v>4977</v>
      </c>
      <c r="M4981" s="388" t="str">
        <f>IF(_xlfn.IFNA(VLOOKUP(I4981,$AG$3:$AH$83,2,FALSE),"")='11.1'!$D$5,TXM!L4981,"")</f>
        <v/>
      </c>
      <c r="N4981" t="str">
        <f>IFERROR(SMALL($M$5:$M$9000,ROWS($M$5:M4981)),"")</f>
        <v/>
      </c>
      <c r="P4981" t="s">
        <v>1639</v>
      </c>
      <c r="S4981" s="388">
        <f>ROWS(R$5:R4981)</f>
        <v>4977</v>
      </c>
      <c r="T4981" s="388" t="str">
        <f>IF(_xlfn.IFNA(VLOOKUP(P4981,$AG$3:$AH$83,2,FALSE),"")='11.1'!$D$5,TXM!S4981,"")</f>
        <v/>
      </c>
      <c r="U4981" t="str">
        <f>IFERROR(SMALL($T$5:$T$9000,ROWS($T$5:T4981)),"")</f>
        <v/>
      </c>
    </row>
    <row r="4982" spans="1:21" ht="14.4" customHeight="1" x14ac:dyDescent="0.3">
      <c r="A4982" t="s">
        <v>1639</v>
      </c>
      <c r="D4982" s="388">
        <f>ROWS(C$5:C4982)</f>
        <v>4978</v>
      </c>
      <c r="E4982" s="388" t="str">
        <f>IF(_xlfn.IFNA(VLOOKUP(A4982,$AG$3:$AH$83,2,FALSE),"")='11.1'!$D$5,TXM!D4982,"")</f>
        <v/>
      </c>
      <c r="F4982" t="str">
        <f>IFERROR(SMALL($E$5:$E$9000,ROWS($E$5:E4982)),"")</f>
        <v/>
      </c>
      <c r="I4982" s="371" t="s">
        <v>666</v>
      </c>
      <c r="J4982" t="s">
        <v>825</v>
      </c>
      <c r="K4982" s="372">
        <v>11403</v>
      </c>
      <c r="L4982" s="388">
        <f>ROWS(K$5:K4982)</f>
        <v>4978</v>
      </c>
      <c r="M4982" s="388" t="str">
        <f>IF(_xlfn.IFNA(VLOOKUP(I4982,$AG$3:$AH$83,2,FALSE),"")='11.1'!$D$5,TXM!L4982,"")</f>
        <v/>
      </c>
      <c r="N4982" t="str">
        <f>IFERROR(SMALL($M$5:$M$9000,ROWS($M$5:M4982)),"")</f>
        <v/>
      </c>
      <c r="P4982" t="s">
        <v>1639</v>
      </c>
      <c r="S4982" s="388">
        <f>ROWS(R$5:R4982)</f>
        <v>4978</v>
      </c>
      <c r="T4982" s="388" t="str">
        <f>IF(_xlfn.IFNA(VLOOKUP(P4982,$AG$3:$AH$83,2,FALSE),"")='11.1'!$D$5,TXM!S4982,"")</f>
        <v/>
      </c>
      <c r="U4982" t="str">
        <f>IFERROR(SMALL($T$5:$T$9000,ROWS($T$5:T4982)),"")</f>
        <v/>
      </c>
    </row>
    <row r="4983" spans="1:21" ht="14.4" customHeight="1" x14ac:dyDescent="0.3">
      <c r="A4983" t="s">
        <v>1639</v>
      </c>
      <c r="D4983" s="388">
        <f>ROWS(C$5:C4983)</f>
        <v>4979</v>
      </c>
      <c r="E4983" s="388" t="str">
        <f>IF(_xlfn.IFNA(VLOOKUP(A4983,$AG$3:$AH$83,2,FALSE),"")='11.1'!$D$5,TXM!D4983,"")</f>
        <v/>
      </c>
      <c r="F4983" t="str">
        <f>IFERROR(SMALL($E$5:$E$9000,ROWS($E$5:E4983)),"")</f>
        <v/>
      </c>
      <c r="I4983" s="371" t="s">
        <v>666</v>
      </c>
      <c r="J4983" t="s">
        <v>829</v>
      </c>
      <c r="K4983" s="372">
        <v>11333</v>
      </c>
      <c r="L4983" s="388">
        <f>ROWS(K$5:K4983)</f>
        <v>4979</v>
      </c>
      <c r="M4983" s="388" t="str">
        <f>IF(_xlfn.IFNA(VLOOKUP(I4983,$AG$3:$AH$83,2,FALSE),"")='11.1'!$D$5,TXM!L4983,"")</f>
        <v/>
      </c>
      <c r="N4983" t="str">
        <f>IFERROR(SMALL($M$5:$M$9000,ROWS($M$5:M4983)),"")</f>
        <v/>
      </c>
      <c r="P4983" t="s">
        <v>1639</v>
      </c>
      <c r="S4983" s="388">
        <f>ROWS(R$5:R4983)</f>
        <v>4979</v>
      </c>
      <c r="T4983" s="388" t="str">
        <f>IF(_xlfn.IFNA(VLOOKUP(P4983,$AG$3:$AH$83,2,FALSE),"")='11.1'!$D$5,TXM!S4983,"")</f>
        <v/>
      </c>
      <c r="U4983" t="str">
        <f>IFERROR(SMALL($T$5:$T$9000,ROWS($T$5:T4983)),"")</f>
        <v/>
      </c>
    </row>
    <row r="4984" spans="1:21" ht="14.4" customHeight="1" x14ac:dyDescent="0.3">
      <c r="A4984" t="s">
        <v>1639</v>
      </c>
      <c r="D4984" s="388">
        <f>ROWS(C$5:C4984)</f>
        <v>4980</v>
      </c>
      <c r="E4984" s="388" t="str">
        <f>IF(_xlfn.IFNA(VLOOKUP(A4984,$AG$3:$AH$83,2,FALSE),"")='11.1'!$D$5,TXM!D4984,"")</f>
        <v/>
      </c>
      <c r="F4984" t="str">
        <f>IFERROR(SMALL($E$5:$E$9000,ROWS($E$5:E4984)),"")</f>
        <v/>
      </c>
      <c r="I4984" s="371" t="s">
        <v>666</v>
      </c>
      <c r="J4984" t="s">
        <v>835</v>
      </c>
      <c r="K4984" s="372">
        <v>7240</v>
      </c>
      <c r="L4984" s="388">
        <f>ROWS(K$5:K4984)</f>
        <v>4980</v>
      </c>
      <c r="M4984" s="388" t="str">
        <f>IF(_xlfn.IFNA(VLOOKUP(I4984,$AG$3:$AH$83,2,FALSE),"")='11.1'!$D$5,TXM!L4984,"")</f>
        <v/>
      </c>
      <c r="N4984" t="str">
        <f>IFERROR(SMALL($M$5:$M$9000,ROWS($M$5:M4984)),"")</f>
        <v/>
      </c>
      <c r="P4984" t="s">
        <v>1639</v>
      </c>
      <c r="S4984" s="388">
        <f>ROWS(R$5:R4984)</f>
        <v>4980</v>
      </c>
      <c r="T4984" s="388" t="str">
        <f>IF(_xlfn.IFNA(VLOOKUP(P4984,$AG$3:$AH$83,2,FALSE),"")='11.1'!$D$5,TXM!S4984,"")</f>
        <v/>
      </c>
      <c r="U4984" t="str">
        <f>IFERROR(SMALL($T$5:$T$9000,ROWS($T$5:T4984)),"")</f>
        <v/>
      </c>
    </row>
    <row r="4985" spans="1:21" ht="14.4" customHeight="1" x14ac:dyDescent="0.3">
      <c r="A4985" t="s">
        <v>1639</v>
      </c>
      <c r="D4985" s="388">
        <f>ROWS(C$5:C4985)</f>
        <v>4981</v>
      </c>
      <c r="E4985" s="388" t="str">
        <f>IF(_xlfn.IFNA(VLOOKUP(A4985,$AG$3:$AH$83,2,FALSE),"")='11.1'!$D$5,TXM!D4985,"")</f>
        <v/>
      </c>
      <c r="F4985" t="str">
        <f>IFERROR(SMALL($E$5:$E$9000,ROWS($E$5:E4985)),"")</f>
        <v/>
      </c>
      <c r="I4985" s="371" t="s">
        <v>666</v>
      </c>
      <c r="J4985" t="s">
        <v>795</v>
      </c>
      <c r="K4985" s="372">
        <v>3319</v>
      </c>
      <c r="L4985" s="388">
        <f>ROWS(K$5:K4985)</f>
        <v>4981</v>
      </c>
      <c r="M4985" s="388" t="str">
        <f>IF(_xlfn.IFNA(VLOOKUP(I4985,$AG$3:$AH$83,2,FALSE),"")='11.1'!$D$5,TXM!L4985,"")</f>
        <v/>
      </c>
      <c r="N4985" t="str">
        <f>IFERROR(SMALL($M$5:$M$9000,ROWS($M$5:M4985)),"")</f>
        <v/>
      </c>
      <c r="P4985" t="s">
        <v>1639</v>
      </c>
      <c r="S4985" s="388">
        <f>ROWS(R$5:R4985)</f>
        <v>4981</v>
      </c>
      <c r="T4985" s="388" t="str">
        <f>IF(_xlfn.IFNA(VLOOKUP(P4985,$AG$3:$AH$83,2,FALSE),"")='11.1'!$D$5,TXM!S4985,"")</f>
        <v/>
      </c>
      <c r="U4985" t="str">
        <f>IFERROR(SMALL($T$5:$T$9000,ROWS($T$5:T4985)),"")</f>
        <v/>
      </c>
    </row>
    <row r="4986" spans="1:21" ht="14.4" customHeight="1" x14ac:dyDescent="0.3">
      <c r="A4986" t="s">
        <v>1639</v>
      </c>
      <c r="D4986" s="388">
        <f>ROWS(C$5:C4986)</f>
        <v>4982</v>
      </c>
      <c r="E4986" s="388" t="str">
        <f>IF(_xlfn.IFNA(VLOOKUP(A4986,$AG$3:$AH$83,2,FALSE),"")='11.1'!$D$5,TXM!D4986,"")</f>
        <v/>
      </c>
      <c r="F4986" t="str">
        <f>IFERROR(SMALL($E$5:$E$9000,ROWS($E$5:E4986)),"")</f>
        <v/>
      </c>
      <c r="I4986" s="371" t="s">
        <v>666</v>
      </c>
      <c r="J4986" t="s">
        <v>823</v>
      </c>
      <c r="K4986" s="372">
        <v>1728</v>
      </c>
      <c r="L4986" s="388">
        <f>ROWS(K$5:K4986)</f>
        <v>4982</v>
      </c>
      <c r="M4986" s="388" t="str">
        <f>IF(_xlfn.IFNA(VLOOKUP(I4986,$AG$3:$AH$83,2,FALSE),"")='11.1'!$D$5,TXM!L4986,"")</f>
        <v/>
      </c>
      <c r="N4986" t="str">
        <f>IFERROR(SMALL($M$5:$M$9000,ROWS($M$5:M4986)),"")</f>
        <v/>
      </c>
      <c r="P4986" t="s">
        <v>1639</v>
      </c>
      <c r="S4986" s="388">
        <f>ROWS(R$5:R4986)</f>
        <v>4982</v>
      </c>
      <c r="T4986" s="388" t="str">
        <f>IF(_xlfn.IFNA(VLOOKUP(P4986,$AG$3:$AH$83,2,FALSE),"")='11.1'!$D$5,TXM!S4986,"")</f>
        <v/>
      </c>
      <c r="U4986" t="str">
        <f>IFERROR(SMALL($T$5:$T$9000,ROWS($T$5:T4986)),"")</f>
        <v/>
      </c>
    </row>
    <row r="4987" spans="1:21" ht="14.4" customHeight="1" x14ac:dyDescent="0.3">
      <c r="A4987" t="s">
        <v>1639</v>
      </c>
      <c r="D4987" s="388">
        <f>ROWS(C$5:C4987)</f>
        <v>4983</v>
      </c>
      <c r="E4987" s="388" t="str">
        <f>IF(_xlfn.IFNA(VLOOKUP(A4987,$AG$3:$AH$83,2,FALSE),"")='11.1'!$D$5,TXM!D4987,"")</f>
        <v/>
      </c>
      <c r="F4987" t="str">
        <f>IFERROR(SMALL($E$5:$E$9000,ROWS($E$5:E4987)),"")</f>
        <v/>
      </c>
      <c r="I4987" s="371" t="s">
        <v>666</v>
      </c>
      <c r="J4987" t="s">
        <v>777</v>
      </c>
      <c r="K4987" s="372">
        <v>807</v>
      </c>
      <c r="L4987" s="388">
        <f>ROWS(K$5:K4987)</f>
        <v>4983</v>
      </c>
      <c r="M4987" s="388" t="str">
        <f>IF(_xlfn.IFNA(VLOOKUP(I4987,$AG$3:$AH$83,2,FALSE),"")='11.1'!$D$5,TXM!L4987,"")</f>
        <v/>
      </c>
      <c r="N4987" t="str">
        <f>IFERROR(SMALL($M$5:$M$9000,ROWS($M$5:M4987)),"")</f>
        <v/>
      </c>
      <c r="P4987" t="s">
        <v>1639</v>
      </c>
      <c r="S4987" s="388">
        <f>ROWS(R$5:R4987)</f>
        <v>4983</v>
      </c>
      <c r="T4987" s="388" t="str">
        <f>IF(_xlfn.IFNA(VLOOKUP(P4987,$AG$3:$AH$83,2,FALSE),"")='11.1'!$D$5,TXM!S4987,"")</f>
        <v/>
      </c>
      <c r="U4987" t="str">
        <f>IFERROR(SMALL($T$5:$T$9000,ROWS($T$5:T4987)),"")</f>
        <v/>
      </c>
    </row>
    <row r="4988" spans="1:21" ht="14.4" customHeight="1" x14ac:dyDescent="0.3">
      <c r="A4988" t="s">
        <v>1639</v>
      </c>
      <c r="D4988" s="388">
        <f>ROWS(C$5:C4988)</f>
        <v>4984</v>
      </c>
      <c r="E4988" s="388" t="str">
        <f>IF(_xlfn.IFNA(VLOOKUP(A4988,$AG$3:$AH$83,2,FALSE),"")='11.1'!$D$5,TXM!D4988,"")</f>
        <v/>
      </c>
      <c r="F4988" t="str">
        <f>IFERROR(SMALL($E$5:$E$9000,ROWS($E$5:E4988)),"")</f>
        <v/>
      </c>
      <c r="I4988" s="371" t="s">
        <v>666</v>
      </c>
      <c r="J4988" t="s">
        <v>1252</v>
      </c>
      <c r="K4988" s="372">
        <v>798</v>
      </c>
      <c r="L4988" s="388">
        <f>ROWS(K$5:K4988)</f>
        <v>4984</v>
      </c>
      <c r="M4988" s="388" t="str">
        <f>IF(_xlfn.IFNA(VLOOKUP(I4988,$AG$3:$AH$83,2,FALSE),"")='11.1'!$D$5,TXM!L4988,"")</f>
        <v/>
      </c>
      <c r="N4988" t="str">
        <f>IFERROR(SMALL($M$5:$M$9000,ROWS($M$5:M4988)),"")</f>
        <v/>
      </c>
      <c r="P4988" t="s">
        <v>1639</v>
      </c>
      <c r="S4988" s="388">
        <f>ROWS(R$5:R4988)</f>
        <v>4984</v>
      </c>
      <c r="T4988" s="388" t="str">
        <f>IF(_xlfn.IFNA(VLOOKUP(P4988,$AG$3:$AH$83,2,FALSE),"")='11.1'!$D$5,TXM!S4988,"")</f>
        <v/>
      </c>
      <c r="U4988" t="str">
        <f>IFERROR(SMALL($T$5:$T$9000,ROWS($T$5:T4988)),"")</f>
        <v/>
      </c>
    </row>
    <row r="4989" spans="1:21" ht="14.4" customHeight="1" x14ac:dyDescent="0.3">
      <c r="A4989" t="s">
        <v>1639</v>
      </c>
      <c r="D4989" s="388">
        <f>ROWS(C$5:C4989)</f>
        <v>4985</v>
      </c>
      <c r="E4989" s="388" t="str">
        <f>IF(_xlfn.IFNA(VLOOKUP(A4989,$AG$3:$AH$83,2,FALSE),"")='11.1'!$D$5,TXM!D4989,"")</f>
        <v/>
      </c>
      <c r="F4989" t="str">
        <f>IFERROR(SMALL($E$5:$E$9000,ROWS($E$5:E4989)),"")</f>
        <v/>
      </c>
      <c r="I4989" s="371" t="s">
        <v>165</v>
      </c>
      <c r="J4989" t="s">
        <v>96</v>
      </c>
      <c r="K4989" s="372">
        <v>4275620</v>
      </c>
      <c r="L4989" s="388">
        <f>ROWS(K$5:K4989)</f>
        <v>4985</v>
      </c>
      <c r="M4989" s="388" t="str">
        <f>IF(_xlfn.IFNA(VLOOKUP(I4989,$AG$3:$AH$83,2,FALSE),"")='11.1'!$D$5,TXM!L4989,"")</f>
        <v/>
      </c>
      <c r="N4989" t="str">
        <f>IFERROR(SMALL($M$5:$M$9000,ROWS($M$5:M4989)),"")</f>
        <v/>
      </c>
      <c r="P4989" t="s">
        <v>1639</v>
      </c>
      <c r="S4989" s="388">
        <f>ROWS(R$5:R4989)</f>
        <v>4985</v>
      </c>
      <c r="T4989" s="388" t="str">
        <f>IF(_xlfn.IFNA(VLOOKUP(P4989,$AG$3:$AH$83,2,FALSE),"")='11.1'!$D$5,TXM!S4989,"")</f>
        <v/>
      </c>
      <c r="U4989" t="str">
        <f>IFERROR(SMALL($T$5:$T$9000,ROWS($T$5:T4989)),"")</f>
        <v/>
      </c>
    </row>
    <row r="4990" spans="1:21" ht="14.4" customHeight="1" x14ac:dyDescent="0.3">
      <c r="A4990" t="s">
        <v>1639</v>
      </c>
      <c r="D4990" s="388">
        <f>ROWS(C$5:C4990)</f>
        <v>4986</v>
      </c>
      <c r="E4990" s="388" t="str">
        <f>IF(_xlfn.IFNA(VLOOKUP(A4990,$AG$3:$AH$83,2,FALSE),"")='11.1'!$D$5,TXM!D4990,"")</f>
        <v/>
      </c>
      <c r="F4990" t="str">
        <f>IFERROR(SMALL($E$5:$E$9000,ROWS($E$5:E4990)),"")</f>
        <v/>
      </c>
      <c r="I4990" s="371" t="s">
        <v>165</v>
      </c>
      <c r="J4990" t="s">
        <v>91</v>
      </c>
      <c r="K4990" s="372">
        <v>757540</v>
      </c>
      <c r="L4990" s="388">
        <f>ROWS(K$5:K4990)</f>
        <v>4986</v>
      </c>
      <c r="M4990" s="388" t="str">
        <f>IF(_xlfn.IFNA(VLOOKUP(I4990,$AG$3:$AH$83,2,FALSE),"")='11.1'!$D$5,TXM!L4990,"")</f>
        <v/>
      </c>
      <c r="N4990" t="str">
        <f>IFERROR(SMALL($M$5:$M$9000,ROWS($M$5:M4990)),"")</f>
        <v/>
      </c>
      <c r="P4990" t="s">
        <v>1639</v>
      </c>
      <c r="S4990" s="388">
        <f>ROWS(R$5:R4990)</f>
        <v>4986</v>
      </c>
      <c r="T4990" s="388" t="str">
        <f>IF(_xlfn.IFNA(VLOOKUP(P4990,$AG$3:$AH$83,2,FALSE),"")='11.1'!$D$5,TXM!S4990,"")</f>
        <v/>
      </c>
      <c r="U4990" t="str">
        <f>IFERROR(SMALL($T$5:$T$9000,ROWS($T$5:T4990)),"")</f>
        <v/>
      </c>
    </row>
    <row r="4991" spans="1:21" ht="14.4" customHeight="1" x14ac:dyDescent="0.3">
      <c r="A4991" t="s">
        <v>1639</v>
      </c>
      <c r="D4991" s="388">
        <f>ROWS(C$5:C4991)</f>
        <v>4987</v>
      </c>
      <c r="E4991" s="388" t="str">
        <f>IF(_xlfn.IFNA(VLOOKUP(A4991,$AG$3:$AH$83,2,FALSE),"")='11.1'!$D$5,TXM!D4991,"")</f>
        <v/>
      </c>
      <c r="F4991" t="str">
        <f>IFERROR(SMALL($E$5:$E$9000,ROWS($E$5:E4991)),"")</f>
        <v/>
      </c>
      <c r="I4991" s="371" t="s">
        <v>165</v>
      </c>
      <c r="J4991" t="s">
        <v>95</v>
      </c>
      <c r="K4991" s="372">
        <v>227611</v>
      </c>
      <c r="L4991" s="388">
        <f>ROWS(K$5:K4991)</f>
        <v>4987</v>
      </c>
      <c r="M4991" s="388" t="str">
        <f>IF(_xlfn.IFNA(VLOOKUP(I4991,$AG$3:$AH$83,2,FALSE),"")='11.1'!$D$5,TXM!L4991,"")</f>
        <v/>
      </c>
      <c r="N4991" t="str">
        <f>IFERROR(SMALL($M$5:$M$9000,ROWS($M$5:M4991)),"")</f>
        <v/>
      </c>
      <c r="P4991" t="s">
        <v>1639</v>
      </c>
      <c r="S4991" s="388">
        <f>ROWS(R$5:R4991)</f>
        <v>4987</v>
      </c>
      <c r="T4991" s="388" t="str">
        <f>IF(_xlfn.IFNA(VLOOKUP(P4991,$AG$3:$AH$83,2,FALSE),"")='11.1'!$D$5,TXM!S4991,"")</f>
        <v/>
      </c>
      <c r="U4991" t="str">
        <f>IFERROR(SMALL($T$5:$T$9000,ROWS($T$5:T4991)),"")</f>
        <v/>
      </c>
    </row>
    <row r="4992" spans="1:21" ht="14.4" customHeight="1" x14ac:dyDescent="0.3">
      <c r="A4992" t="s">
        <v>1639</v>
      </c>
      <c r="D4992" s="388">
        <f>ROWS(C$5:C4992)</f>
        <v>4988</v>
      </c>
      <c r="E4992" s="388" t="str">
        <f>IF(_xlfn.IFNA(VLOOKUP(A4992,$AG$3:$AH$83,2,FALSE),"")='11.1'!$D$5,TXM!D4992,"")</f>
        <v/>
      </c>
      <c r="F4992" t="str">
        <f>IFERROR(SMALL($E$5:$E$9000,ROWS($E$5:E4992)),"")</f>
        <v/>
      </c>
      <c r="I4992" s="371" t="s">
        <v>165</v>
      </c>
      <c r="J4992" t="s">
        <v>94</v>
      </c>
      <c r="K4992" s="372">
        <v>121955</v>
      </c>
      <c r="L4992" s="388">
        <f>ROWS(K$5:K4992)</f>
        <v>4988</v>
      </c>
      <c r="M4992" s="388" t="str">
        <f>IF(_xlfn.IFNA(VLOOKUP(I4992,$AG$3:$AH$83,2,FALSE),"")='11.1'!$D$5,TXM!L4992,"")</f>
        <v/>
      </c>
      <c r="N4992" t="str">
        <f>IFERROR(SMALL($M$5:$M$9000,ROWS($M$5:M4992)),"")</f>
        <v/>
      </c>
      <c r="P4992" t="s">
        <v>1639</v>
      </c>
      <c r="S4992" s="388">
        <f>ROWS(R$5:R4992)</f>
        <v>4988</v>
      </c>
      <c r="T4992" s="388" t="str">
        <f>IF(_xlfn.IFNA(VLOOKUP(P4992,$AG$3:$AH$83,2,FALSE),"")='11.1'!$D$5,TXM!S4992,"")</f>
        <v/>
      </c>
      <c r="U4992" t="str">
        <f>IFERROR(SMALL($T$5:$T$9000,ROWS($T$5:T4992)),"")</f>
        <v/>
      </c>
    </row>
    <row r="4993" spans="1:21" ht="14.4" customHeight="1" x14ac:dyDescent="0.3">
      <c r="A4993" t="s">
        <v>1639</v>
      </c>
      <c r="D4993" s="388">
        <f>ROWS(C$5:C4993)</f>
        <v>4989</v>
      </c>
      <c r="E4993" s="388" t="str">
        <f>IF(_xlfn.IFNA(VLOOKUP(A4993,$AG$3:$AH$83,2,FALSE),"")='11.1'!$D$5,TXM!D4993,"")</f>
        <v/>
      </c>
      <c r="F4993" t="str">
        <f>IFERROR(SMALL($E$5:$E$9000,ROWS($E$5:E4993)),"")</f>
        <v/>
      </c>
      <c r="I4993" s="371" t="s">
        <v>165</v>
      </c>
      <c r="J4993" t="s">
        <v>1365</v>
      </c>
      <c r="K4993" s="372">
        <v>31425</v>
      </c>
      <c r="L4993" s="388">
        <f>ROWS(K$5:K4993)</f>
        <v>4989</v>
      </c>
      <c r="M4993" s="388" t="str">
        <f>IF(_xlfn.IFNA(VLOOKUP(I4993,$AG$3:$AH$83,2,FALSE),"")='11.1'!$D$5,TXM!L4993,"")</f>
        <v/>
      </c>
      <c r="N4993" t="str">
        <f>IFERROR(SMALL($M$5:$M$9000,ROWS($M$5:M4993)),"")</f>
        <v/>
      </c>
      <c r="P4993" t="s">
        <v>1639</v>
      </c>
      <c r="S4993" s="388">
        <f>ROWS(R$5:R4993)</f>
        <v>4989</v>
      </c>
      <c r="T4993" s="388" t="str">
        <f>IF(_xlfn.IFNA(VLOOKUP(P4993,$AG$3:$AH$83,2,FALSE),"")='11.1'!$D$5,TXM!S4993,"")</f>
        <v/>
      </c>
      <c r="U4993" t="str">
        <f>IFERROR(SMALL($T$5:$T$9000,ROWS($T$5:T4993)),"")</f>
        <v/>
      </c>
    </row>
    <row r="4994" spans="1:21" ht="14.4" customHeight="1" x14ac:dyDescent="0.3">
      <c r="A4994" t="s">
        <v>1639</v>
      </c>
      <c r="D4994" s="388">
        <f>ROWS(C$5:C4994)</f>
        <v>4990</v>
      </c>
      <c r="E4994" s="388" t="str">
        <f>IF(_xlfn.IFNA(VLOOKUP(A4994,$AG$3:$AH$83,2,FALSE),"")='11.1'!$D$5,TXM!D4994,"")</f>
        <v/>
      </c>
      <c r="F4994" t="str">
        <f>IFERROR(SMALL($E$5:$E$9000,ROWS($E$5:E4994)),"")</f>
        <v/>
      </c>
      <c r="I4994" s="371" t="s">
        <v>165</v>
      </c>
      <c r="J4994" t="s">
        <v>1402</v>
      </c>
      <c r="K4994" s="372">
        <v>7500</v>
      </c>
      <c r="L4994" s="388">
        <f>ROWS(K$5:K4994)</f>
        <v>4990</v>
      </c>
      <c r="M4994" s="388" t="str">
        <f>IF(_xlfn.IFNA(VLOOKUP(I4994,$AG$3:$AH$83,2,FALSE),"")='11.1'!$D$5,TXM!L4994,"")</f>
        <v/>
      </c>
      <c r="N4994" t="str">
        <f>IFERROR(SMALL($M$5:$M$9000,ROWS($M$5:M4994)),"")</f>
        <v/>
      </c>
      <c r="P4994" t="s">
        <v>1639</v>
      </c>
      <c r="S4994" s="388">
        <f>ROWS(R$5:R4994)</f>
        <v>4990</v>
      </c>
      <c r="T4994" s="388" t="str">
        <f>IF(_xlfn.IFNA(VLOOKUP(P4994,$AG$3:$AH$83,2,FALSE),"")='11.1'!$D$5,TXM!S4994,"")</f>
        <v/>
      </c>
      <c r="U4994" t="str">
        <f>IFERROR(SMALL($T$5:$T$9000,ROWS($T$5:T4994)),"")</f>
        <v/>
      </c>
    </row>
    <row r="4995" spans="1:21" ht="14.4" customHeight="1" x14ac:dyDescent="0.3">
      <c r="A4995" t="s">
        <v>1639</v>
      </c>
      <c r="D4995" s="388">
        <f>ROWS(C$5:C4995)</f>
        <v>4991</v>
      </c>
      <c r="E4995" s="388" t="str">
        <f>IF(_xlfn.IFNA(VLOOKUP(A4995,$AG$3:$AH$83,2,FALSE),"")='11.1'!$D$5,TXM!D4995,"")</f>
        <v/>
      </c>
      <c r="F4995" t="str">
        <f>IFERROR(SMALL($E$5:$E$9000,ROWS($E$5:E4995)),"")</f>
        <v/>
      </c>
      <c r="I4995" s="371" t="s">
        <v>165</v>
      </c>
      <c r="J4995" t="s">
        <v>1003</v>
      </c>
      <c r="K4995" s="372">
        <v>6910</v>
      </c>
      <c r="L4995" s="388">
        <f>ROWS(K$5:K4995)</f>
        <v>4991</v>
      </c>
      <c r="M4995" s="388" t="str">
        <f>IF(_xlfn.IFNA(VLOOKUP(I4995,$AG$3:$AH$83,2,FALSE),"")='11.1'!$D$5,TXM!L4995,"")</f>
        <v/>
      </c>
      <c r="N4995" t="str">
        <f>IFERROR(SMALL($M$5:$M$9000,ROWS($M$5:M4995)),"")</f>
        <v/>
      </c>
      <c r="P4995" t="s">
        <v>1639</v>
      </c>
      <c r="S4995" s="388">
        <f>ROWS(R$5:R4995)</f>
        <v>4991</v>
      </c>
      <c r="T4995" s="388" t="str">
        <f>IF(_xlfn.IFNA(VLOOKUP(P4995,$AG$3:$AH$83,2,FALSE),"")='11.1'!$D$5,TXM!S4995,"")</f>
        <v/>
      </c>
      <c r="U4995" t="str">
        <f>IFERROR(SMALL($T$5:$T$9000,ROWS($T$5:T4995)),"")</f>
        <v/>
      </c>
    </row>
    <row r="4996" spans="1:21" ht="14.4" customHeight="1" x14ac:dyDescent="0.3">
      <c r="A4996" t="s">
        <v>1639</v>
      </c>
      <c r="D4996" s="388">
        <f>ROWS(C$5:C4996)</f>
        <v>4992</v>
      </c>
      <c r="E4996" s="388" t="str">
        <f>IF(_xlfn.IFNA(VLOOKUP(A4996,$AG$3:$AH$83,2,FALSE),"")='11.1'!$D$5,TXM!D4996,"")</f>
        <v/>
      </c>
      <c r="F4996" t="str">
        <f>IFERROR(SMALL($E$5:$E$9000,ROWS($E$5:E4996)),"")</f>
        <v/>
      </c>
      <c r="I4996" s="371" t="s">
        <v>165</v>
      </c>
      <c r="J4996" t="s">
        <v>865</v>
      </c>
      <c r="K4996" s="372">
        <v>6292</v>
      </c>
      <c r="L4996" s="388">
        <f>ROWS(K$5:K4996)</f>
        <v>4992</v>
      </c>
      <c r="M4996" s="388" t="str">
        <f>IF(_xlfn.IFNA(VLOOKUP(I4996,$AG$3:$AH$83,2,FALSE),"")='11.1'!$D$5,TXM!L4996,"")</f>
        <v/>
      </c>
      <c r="N4996" t="str">
        <f>IFERROR(SMALL($M$5:$M$9000,ROWS($M$5:M4996)),"")</f>
        <v/>
      </c>
      <c r="P4996" t="s">
        <v>1639</v>
      </c>
      <c r="S4996" s="388">
        <f>ROWS(R$5:R4996)</f>
        <v>4992</v>
      </c>
      <c r="T4996" s="388" t="str">
        <f>IF(_xlfn.IFNA(VLOOKUP(P4996,$AG$3:$AH$83,2,FALSE),"")='11.1'!$D$5,TXM!S4996,"")</f>
        <v/>
      </c>
      <c r="U4996" t="str">
        <f>IFERROR(SMALL($T$5:$T$9000,ROWS($T$5:T4996)),"")</f>
        <v/>
      </c>
    </row>
    <row r="4997" spans="1:21" ht="14.4" customHeight="1" x14ac:dyDescent="0.3">
      <c r="A4997" t="s">
        <v>1639</v>
      </c>
      <c r="D4997" s="388">
        <f>ROWS(C$5:C4997)</f>
        <v>4993</v>
      </c>
      <c r="E4997" s="388" t="str">
        <f>IF(_xlfn.IFNA(VLOOKUP(A4997,$AG$3:$AH$83,2,FALSE),"")='11.1'!$D$5,TXM!D4997,"")</f>
        <v/>
      </c>
      <c r="F4997" t="str">
        <f>IFERROR(SMALL($E$5:$E$9000,ROWS($E$5:E4997)),"")</f>
        <v/>
      </c>
      <c r="I4997" s="371" t="s">
        <v>165</v>
      </c>
      <c r="J4997" t="s">
        <v>108</v>
      </c>
      <c r="K4997" s="372">
        <v>4867</v>
      </c>
      <c r="L4997" s="388">
        <f>ROWS(K$5:K4997)</f>
        <v>4993</v>
      </c>
      <c r="M4997" s="388" t="str">
        <f>IF(_xlfn.IFNA(VLOOKUP(I4997,$AG$3:$AH$83,2,FALSE),"")='11.1'!$D$5,TXM!L4997,"")</f>
        <v/>
      </c>
      <c r="N4997" t="str">
        <f>IFERROR(SMALL($M$5:$M$9000,ROWS($M$5:M4997)),"")</f>
        <v/>
      </c>
      <c r="P4997" t="s">
        <v>1639</v>
      </c>
      <c r="S4997" s="388">
        <f>ROWS(R$5:R4997)</f>
        <v>4993</v>
      </c>
      <c r="T4997" s="388" t="str">
        <f>IF(_xlfn.IFNA(VLOOKUP(P4997,$AG$3:$AH$83,2,FALSE),"")='11.1'!$D$5,TXM!S4997,"")</f>
        <v/>
      </c>
      <c r="U4997" t="str">
        <f>IFERROR(SMALL($T$5:$T$9000,ROWS($T$5:T4997)),"")</f>
        <v/>
      </c>
    </row>
    <row r="4998" spans="1:21" ht="14.4" customHeight="1" x14ac:dyDescent="0.3">
      <c r="A4998" t="s">
        <v>1639</v>
      </c>
      <c r="D4998" s="388">
        <f>ROWS(C$5:C4998)</f>
        <v>4994</v>
      </c>
      <c r="E4998" s="388" t="str">
        <f>IF(_xlfn.IFNA(VLOOKUP(A4998,$AG$3:$AH$83,2,FALSE),"")='11.1'!$D$5,TXM!D4998,"")</f>
        <v/>
      </c>
      <c r="F4998" t="str">
        <f>IFERROR(SMALL($E$5:$E$9000,ROWS($E$5:E4998)),"")</f>
        <v/>
      </c>
      <c r="I4998" s="371" t="s">
        <v>165</v>
      </c>
      <c r="J4998" t="s">
        <v>93</v>
      </c>
      <c r="K4998" s="372">
        <v>2550</v>
      </c>
      <c r="L4998" s="388">
        <f>ROWS(K$5:K4998)</f>
        <v>4994</v>
      </c>
      <c r="M4998" s="388" t="str">
        <f>IF(_xlfn.IFNA(VLOOKUP(I4998,$AG$3:$AH$83,2,FALSE),"")='11.1'!$D$5,TXM!L4998,"")</f>
        <v/>
      </c>
      <c r="N4998" t="str">
        <f>IFERROR(SMALL($M$5:$M$9000,ROWS($M$5:M4998)),"")</f>
        <v/>
      </c>
      <c r="P4998" t="s">
        <v>1639</v>
      </c>
      <c r="S4998" s="388">
        <f>ROWS(R$5:R4998)</f>
        <v>4994</v>
      </c>
      <c r="T4998" s="388" t="str">
        <f>IF(_xlfn.IFNA(VLOOKUP(P4998,$AG$3:$AH$83,2,FALSE),"")='11.1'!$D$5,TXM!S4998,"")</f>
        <v/>
      </c>
      <c r="U4998" t="str">
        <f>IFERROR(SMALL($T$5:$T$9000,ROWS($T$5:T4998)),"")</f>
        <v/>
      </c>
    </row>
    <row r="4999" spans="1:21" ht="14.4" customHeight="1" x14ac:dyDescent="0.3">
      <c r="A4999" t="s">
        <v>1639</v>
      </c>
      <c r="D4999" s="388">
        <f>ROWS(C$5:C4999)</f>
        <v>4995</v>
      </c>
      <c r="E4999" s="388" t="str">
        <f>IF(_xlfn.IFNA(VLOOKUP(A4999,$AG$3:$AH$83,2,FALSE),"")='11.1'!$D$5,TXM!D4999,"")</f>
        <v/>
      </c>
      <c r="F4999" t="str">
        <f>IFERROR(SMALL($E$5:$E$9000,ROWS($E$5:E4999)),"")</f>
        <v/>
      </c>
      <c r="I4999" s="371" t="s">
        <v>165</v>
      </c>
      <c r="J4999" t="s">
        <v>867</v>
      </c>
      <c r="K4999" s="372">
        <v>1579</v>
      </c>
      <c r="L4999" s="388">
        <f>ROWS(K$5:K4999)</f>
        <v>4995</v>
      </c>
      <c r="M4999" s="388" t="str">
        <f>IF(_xlfn.IFNA(VLOOKUP(I4999,$AG$3:$AH$83,2,FALSE),"")='11.1'!$D$5,TXM!L4999,"")</f>
        <v/>
      </c>
      <c r="N4999" t="str">
        <f>IFERROR(SMALL($M$5:$M$9000,ROWS($M$5:M4999)),"")</f>
        <v/>
      </c>
      <c r="P4999" t="s">
        <v>1639</v>
      </c>
      <c r="S4999" s="388">
        <f>ROWS(R$5:R4999)</f>
        <v>4995</v>
      </c>
      <c r="T4999" s="388" t="str">
        <f>IF(_xlfn.IFNA(VLOOKUP(P4999,$AG$3:$AH$83,2,FALSE),"")='11.1'!$D$5,TXM!S4999,"")</f>
        <v/>
      </c>
      <c r="U4999" t="str">
        <f>IFERROR(SMALL($T$5:$T$9000,ROWS($T$5:T4999)),"")</f>
        <v/>
      </c>
    </row>
    <row r="5000" spans="1:21" ht="14.4" customHeight="1" x14ac:dyDescent="0.3">
      <c r="A5000" t="s">
        <v>1639</v>
      </c>
      <c r="D5000" s="388">
        <f>ROWS(C$5:C5000)</f>
        <v>4996</v>
      </c>
      <c r="E5000" s="388" t="str">
        <f>IF(_xlfn.IFNA(VLOOKUP(A5000,$AG$3:$AH$83,2,FALSE),"")='11.1'!$D$5,TXM!D5000,"")</f>
        <v/>
      </c>
      <c r="F5000" t="str">
        <f>IFERROR(SMALL($E$5:$E$9000,ROWS($E$5:E5000)),"")</f>
        <v/>
      </c>
      <c r="I5000" s="371" t="s">
        <v>165</v>
      </c>
      <c r="J5000" t="s">
        <v>855</v>
      </c>
      <c r="K5000" s="372">
        <v>1030</v>
      </c>
      <c r="L5000" s="388">
        <f>ROWS(K$5:K5000)</f>
        <v>4996</v>
      </c>
      <c r="M5000" s="388" t="str">
        <f>IF(_xlfn.IFNA(VLOOKUP(I5000,$AG$3:$AH$83,2,FALSE),"")='11.1'!$D$5,TXM!L5000,"")</f>
        <v/>
      </c>
      <c r="N5000" t="str">
        <f>IFERROR(SMALL($M$5:$M$9000,ROWS($M$5:M5000)),"")</f>
        <v/>
      </c>
      <c r="P5000" t="s">
        <v>1639</v>
      </c>
      <c r="S5000" s="388">
        <f>ROWS(R$5:R5000)</f>
        <v>4996</v>
      </c>
      <c r="T5000" s="388" t="str">
        <f>IF(_xlfn.IFNA(VLOOKUP(P5000,$AG$3:$AH$83,2,FALSE),"")='11.1'!$D$5,TXM!S5000,"")</f>
        <v/>
      </c>
      <c r="U5000" t="str">
        <f>IFERROR(SMALL($T$5:$T$9000,ROWS($T$5:T5000)),"")</f>
        <v/>
      </c>
    </row>
    <row r="5001" spans="1:21" ht="14.4" customHeight="1" x14ac:dyDescent="0.3">
      <c r="A5001" t="s">
        <v>1639</v>
      </c>
      <c r="D5001" s="388">
        <f>ROWS(C$5:C5001)</f>
        <v>4997</v>
      </c>
      <c r="E5001" s="388" t="str">
        <f>IF(_xlfn.IFNA(VLOOKUP(A5001,$AG$3:$AH$83,2,FALSE),"")='11.1'!$D$5,TXM!D5001,"")</f>
        <v/>
      </c>
      <c r="F5001" t="str">
        <f>IFERROR(SMALL($E$5:$E$9000,ROWS($E$5:E5001)),"")</f>
        <v/>
      </c>
      <c r="I5001" s="371" t="s">
        <v>165</v>
      </c>
      <c r="J5001" t="s">
        <v>999</v>
      </c>
      <c r="K5001" s="372">
        <v>24</v>
      </c>
      <c r="L5001" s="388">
        <f>ROWS(K$5:K5001)</f>
        <v>4997</v>
      </c>
      <c r="M5001" s="388" t="str">
        <f>IF(_xlfn.IFNA(VLOOKUP(I5001,$AG$3:$AH$83,2,FALSE),"")='11.1'!$D$5,TXM!L5001,"")</f>
        <v/>
      </c>
      <c r="N5001" t="str">
        <f>IFERROR(SMALL($M$5:$M$9000,ROWS($M$5:M5001)),"")</f>
        <v/>
      </c>
      <c r="P5001" t="s">
        <v>1639</v>
      </c>
      <c r="S5001" s="388">
        <f>ROWS(R$5:R5001)</f>
        <v>4997</v>
      </c>
      <c r="T5001" s="388" t="str">
        <f>IF(_xlfn.IFNA(VLOOKUP(P5001,$AG$3:$AH$83,2,FALSE),"")='11.1'!$D$5,TXM!S5001,"")</f>
        <v/>
      </c>
      <c r="U5001" t="str">
        <f>IFERROR(SMALL($T$5:$T$9000,ROWS($T$5:T5001)),"")</f>
        <v/>
      </c>
    </row>
    <row r="5002" spans="1:21" ht="14.4" customHeight="1" x14ac:dyDescent="0.3">
      <c r="A5002" t="s">
        <v>1639</v>
      </c>
      <c r="D5002" s="388">
        <f>ROWS(C$5:C5002)</f>
        <v>4998</v>
      </c>
      <c r="E5002" s="388" t="str">
        <f>IF(_xlfn.IFNA(VLOOKUP(A5002,$AG$3:$AH$83,2,FALSE),"")='11.1'!$D$5,TXM!D5002,"")</f>
        <v/>
      </c>
      <c r="F5002" t="str">
        <f>IFERROR(SMALL($E$5:$E$9000,ROWS($E$5:E5002)),"")</f>
        <v/>
      </c>
      <c r="I5002" s="371" t="s">
        <v>165</v>
      </c>
      <c r="J5002" t="s">
        <v>107</v>
      </c>
      <c r="K5002" s="372">
        <v>20</v>
      </c>
      <c r="L5002" s="388">
        <f>ROWS(K$5:K5002)</f>
        <v>4998</v>
      </c>
      <c r="M5002" s="388" t="str">
        <f>IF(_xlfn.IFNA(VLOOKUP(I5002,$AG$3:$AH$83,2,FALSE),"")='11.1'!$D$5,TXM!L5002,"")</f>
        <v/>
      </c>
      <c r="N5002" t="str">
        <f>IFERROR(SMALL($M$5:$M$9000,ROWS($M$5:M5002)),"")</f>
        <v/>
      </c>
      <c r="P5002" t="s">
        <v>1639</v>
      </c>
      <c r="S5002" s="388">
        <f>ROWS(R$5:R5002)</f>
        <v>4998</v>
      </c>
      <c r="T5002" s="388" t="str">
        <f>IF(_xlfn.IFNA(VLOOKUP(P5002,$AG$3:$AH$83,2,FALSE),"")='11.1'!$D$5,TXM!S5002,"")</f>
        <v/>
      </c>
      <c r="U5002" t="str">
        <f>IFERROR(SMALL($T$5:$T$9000,ROWS($T$5:T5002)),"")</f>
        <v/>
      </c>
    </row>
    <row r="5003" spans="1:21" ht="14.4" customHeight="1" x14ac:dyDescent="0.3">
      <c r="A5003" t="s">
        <v>1639</v>
      </c>
      <c r="D5003" s="388">
        <f>ROWS(C$5:C5003)</f>
        <v>4999</v>
      </c>
      <c r="E5003" s="388" t="str">
        <f>IF(_xlfn.IFNA(VLOOKUP(A5003,$AG$3:$AH$83,2,FALSE),"")='11.1'!$D$5,TXM!D5003,"")</f>
        <v/>
      </c>
      <c r="F5003" t="str">
        <f>IFERROR(SMALL($E$5:$E$9000,ROWS($E$5:E5003)),"")</f>
        <v/>
      </c>
      <c r="I5003" s="371" t="s">
        <v>165</v>
      </c>
      <c r="J5003" t="s">
        <v>1240</v>
      </c>
      <c r="K5003" s="372">
        <v>12</v>
      </c>
      <c r="L5003" s="388">
        <f>ROWS(K$5:K5003)</f>
        <v>4999</v>
      </c>
      <c r="M5003" s="388" t="str">
        <f>IF(_xlfn.IFNA(VLOOKUP(I5003,$AG$3:$AH$83,2,FALSE),"")='11.1'!$D$5,TXM!L5003,"")</f>
        <v/>
      </c>
      <c r="N5003" t="str">
        <f>IFERROR(SMALL($M$5:$M$9000,ROWS($M$5:M5003)),"")</f>
        <v/>
      </c>
      <c r="P5003" t="s">
        <v>1639</v>
      </c>
      <c r="S5003" s="388">
        <f>ROWS(R$5:R5003)</f>
        <v>4999</v>
      </c>
      <c r="T5003" s="388" t="str">
        <f>IF(_xlfn.IFNA(VLOOKUP(P5003,$AG$3:$AH$83,2,FALSE),"")='11.1'!$D$5,TXM!S5003,"")</f>
        <v/>
      </c>
      <c r="U5003" t="str">
        <f>IFERROR(SMALL($T$5:$T$9000,ROWS($T$5:T5003)),"")</f>
        <v/>
      </c>
    </row>
    <row r="5004" spans="1:21" ht="14.4" customHeight="1" x14ac:dyDescent="0.3">
      <c r="A5004" t="s">
        <v>1639</v>
      </c>
      <c r="D5004" s="388">
        <f>ROWS(C$5:C5004)</f>
        <v>5000</v>
      </c>
      <c r="E5004" s="388" t="str">
        <f>IF(_xlfn.IFNA(VLOOKUP(A5004,$AG$3:$AH$83,2,FALSE),"")='11.1'!$D$5,TXM!D5004,"")</f>
        <v/>
      </c>
      <c r="F5004" t="str">
        <f>IFERROR(SMALL($E$5:$E$9000,ROWS($E$5:E5004)),"")</f>
        <v/>
      </c>
      <c r="I5004" s="371" t="s">
        <v>209</v>
      </c>
      <c r="J5004" t="s">
        <v>783</v>
      </c>
      <c r="K5004" s="372">
        <v>7643728783</v>
      </c>
      <c r="L5004" s="388">
        <f>ROWS(K$5:K5004)</f>
        <v>5000</v>
      </c>
      <c r="M5004" s="388" t="str">
        <f>IF(_xlfn.IFNA(VLOOKUP(I5004,$AG$3:$AH$83,2,FALSE),"")='11.1'!$D$5,TXM!L5004,"")</f>
        <v/>
      </c>
      <c r="N5004" t="str">
        <f>IFERROR(SMALL($M$5:$M$9000,ROWS($M$5:M5004)),"")</f>
        <v/>
      </c>
      <c r="P5004" t="s">
        <v>1639</v>
      </c>
      <c r="S5004" s="388">
        <f>ROWS(R$5:R5004)</f>
        <v>5000</v>
      </c>
      <c r="T5004" s="388" t="str">
        <f>IF(_xlfn.IFNA(VLOOKUP(P5004,$AG$3:$AH$83,2,FALSE),"")='11.1'!$D$5,TXM!S5004,"")</f>
        <v/>
      </c>
      <c r="U5004" t="str">
        <f>IFERROR(SMALL($T$5:$T$9000,ROWS($T$5:T5004)),"")</f>
        <v/>
      </c>
    </row>
    <row r="5005" spans="1:21" ht="14.4" customHeight="1" x14ac:dyDescent="0.3">
      <c r="A5005" t="s">
        <v>1639</v>
      </c>
      <c r="D5005" s="388">
        <f>ROWS(C$5:C5005)</f>
        <v>5001</v>
      </c>
      <c r="E5005" s="388" t="str">
        <f>IF(_xlfn.IFNA(VLOOKUP(A5005,$AG$3:$AH$83,2,FALSE),"")='11.1'!$D$5,TXM!D5005,"")</f>
        <v/>
      </c>
      <c r="F5005" t="str">
        <f>IFERROR(SMALL($E$5:$E$9000,ROWS($E$5:E5005)),"")</f>
        <v/>
      </c>
      <c r="I5005" s="371" t="s">
        <v>209</v>
      </c>
      <c r="J5005" t="s">
        <v>97</v>
      </c>
      <c r="K5005" s="372">
        <v>2103207649</v>
      </c>
      <c r="L5005" s="388">
        <f>ROWS(K$5:K5005)</f>
        <v>5001</v>
      </c>
      <c r="M5005" s="388" t="str">
        <f>IF(_xlfn.IFNA(VLOOKUP(I5005,$AG$3:$AH$83,2,FALSE),"")='11.1'!$D$5,TXM!L5005,"")</f>
        <v/>
      </c>
      <c r="N5005" t="str">
        <f>IFERROR(SMALL($M$5:$M$9000,ROWS($M$5:M5005)),"")</f>
        <v/>
      </c>
      <c r="P5005" t="s">
        <v>1639</v>
      </c>
      <c r="S5005" s="388">
        <f>ROWS(R$5:R5005)</f>
        <v>5001</v>
      </c>
      <c r="T5005" s="388" t="str">
        <f>IF(_xlfn.IFNA(VLOOKUP(P5005,$AG$3:$AH$83,2,FALSE),"")='11.1'!$D$5,TXM!S5005,"")</f>
        <v/>
      </c>
      <c r="U5005" t="str">
        <f>IFERROR(SMALL($T$5:$T$9000,ROWS($T$5:T5005)),"")</f>
        <v/>
      </c>
    </row>
    <row r="5006" spans="1:21" ht="14.4" customHeight="1" x14ac:dyDescent="0.3">
      <c r="A5006" t="s">
        <v>1639</v>
      </c>
      <c r="D5006" s="388">
        <f>ROWS(C$5:C5006)</f>
        <v>5002</v>
      </c>
      <c r="E5006" s="388" t="str">
        <f>IF(_xlfn.IFNA(VLOOKUP(A5006,$AG$3:$AH$83,2,FALSE),"")='11.1'!$D$5,TXM!D5006,"")</f>
        <v/>
      </c>
      <c r="F5006" t="str">
        <f>IFERROR(SMALL($E$5:$E$9000,ROWS($E$5:E5006)),"")</f>
        <v/>
      </c>
      <c r="I5006" s="371" t="s">
        <v>209</v>
      </c>
      <c r="J5006" t="s">
        <v>172</v>
      </c>
      <c r="K5006" s="372">
        <v>991136945</v>
      </c>
      <c r="L5006" s="388">
        <f>ROWS(K$5:K5006)</f>
        <v>5002</v>
      </c>
      <c r="M5006" s="388" t="str">
        <f>IF(_xlfn.IFNA(VLOOKUP(I5006,$AG$3:$AH$83,2,FALSE),"")='11.1'!$D$5,TXM!L5006,"")</f>
        <v/>
      </c>
      <c r="N5006" t="str">
        <f>IFERROR(SMALL($M$5:$M$9000,ROWS($M$5:M5006)),"")</f>
        <v/>
      </c>
      <c r="P5006" t="s">
        <v>1639</v>
      </c>
      <c r="S5006" s="388">
        <f>ROWS(R$5:R5006)</f>
        <v>5002</v>
      </c>
      <c r="T5006" s="388" t="str">
        <f>IF(_xlfn.IFNA(VLOOKUP(P5006,$AG$3:$AH$83,2,FALSE),"")='11.1'!$D$5,TXM!S5006,"")</f>
        <v/>
      </c>
      <c r="U5006" t="str">
        <f>IFERROR(SMALL($T$5:$T$9000,ROWS($T$5:T5006)),"")</f>
        <v/>
      </c>
    </row>
    <row r="5007" spans="1:21" ht="14.4" customHeight="1" x14ac:dyDescent="0.3">
      <c r="A5007" t="s">
        <v>1639</v>
      </c>
      <c r="D5007" s="388">
        <f>ROWS(C$5:C5007)</f>
        <v>5003</v>
      </c>
      <c r="E5007" s="388" t="str">
        <f>IF(_xlfn.IFNA(VLOOKUP(A5007,$AG$3:$AH$83,2,FALSE),"")='11.1'!$D$5,TXM!D5007,"")</f>
        <v/>
      </c>
      <c r="F5007" t="str">
        <f>IFERROR(SMALL($E$5:$E$9000,ROWS($E$5:E5007)),"")</f>
        <v/>
      </c>
      <c r="I5007" s="371" t="s">
        <v>209</v>
      </c>
      <c r="J5007" t="s">
        <v>841</v>
      </c>
      <c r="K5007" s="372">
        <v>687989529</v>
      </c>
      <c r="L5007" s="388">
        <f>ROWS(K$5:K5007)</f>
        <v>5003</v>
      </c>
      <c r="M5007" s="388" t="str">
        <f>IF(_xlfn.IFNA(VLOOKUP(I5007,$AG$3:$AH$83,2,FALSE),"")='11.1'!$D$5,TXM!L5007,"")</f>
        <v/>
      </c>
      <c r="N5007" t="str">
        <f>IFERROR(SMALL($M$5:$M$9000,ROWS($M$5:M5007)),"")</f>
        <v/>
      </c>
      <c r="P5007" t="s">
        <v>1639</v>
      </c>
      <c r="S5007" s="388">
        <f>ROWS(R$5:R5007)</f>
        <v>5003</v>
      </c>
      <c r="T5007" s="388" t="str">
        <f>IF(_xlfn.IFNA(VLOOKUP(P5007,$AG$3:$AH$83,2,FALSE),"")='11.1'!$D$5,TXM!S5007,"")</f>
        <v/>
      </c>
      <c r="U5007" t="str">
        <f>IFERROR(SMALL($T$5:$T$9000,ROWS($T$5:T5007)),"")</f>
        <v/>
      </c>
    </row>
    <row r="5008" spans="1:21" ht="14.4" customHeight="1" x14ac:dyDescent="0.3">
      <c r="A5008" t="s">
        <v>1639</v>
      </c>
      <c r="D5008" s="388">
        <f>ROWS(C$5:C5008)</f>
        <v>5004</v>
      </c>
      <c r="E5008" s="388" t="str">
        <f>IF(_xlfn.IFNA(VLOOKUP(A5008,$AG$3:$AH$83,2,FALSE),"")='11.1'!$D$5,TXM!D5008,"")</f>
        <v/>
      </c>
      <c r="F5008" t="str">
        <f>IFERROR(SMALL($E$5:$E$9000,ROWS($E$5:E5008)),"")</f>
        <v/>
      </c>
      <c r="I5008" s="371" t="s">
        <v>209</v>
      </c>
      <c r="J5008" t="s">
        <v>102</v>
      </c>
      <c r="K5008" s="372">
        <v>272300331</v>
      </c>
      <c r="L5008" s="388">
        <f>ROWS(K$5:K5008)</f>
        <v>5004</v>
      </c>
      <c r="M5008" s="388" t="str">
        <f>IF(_xlfn.IFNA(VLOOKUP(I5008,$AG$3:$AH$83,2,FALSE),"")='11.1'!$D$5,TXM!L5008,"")</f>
        <v/>
      </c>
      <c r="N5008" t="str">
        <f>IFERROR(SMALL($M$5:$M$9000,ROWS($M$5:M5008)),"")</f>
        <v/>
      </c>
      <c r="P5008" t="s">
        <v>1639</v>
      </c>
      <c r="S5008" s="388">
        <f>ROWS(R$5:R5008)</f>
        <v>5004</v>
      </c>
      <c r="T5008" s="388" t="str">
        <f>IF(_xlfn.IFNA(VLOOKUP(P5008,$AG$3:$AH$83,2,FALSE),"")='11.1'!$D$5,TXM!S5008,"")</f>
        <v/>
      </c>
      <c r="U5008" t="str">
        <f>IFERROR(SMALL($T$5:$T$9000,ROWS($T$5:T5008)),"")</f>
        <v/>
      </c>
    </row>
    <row r="5009" spans="1:21" ht="14.4" customHeight="1" x14ac:dyDescent="0.3">
      <c r="A5009" t="s">
        <v>1639</v>
      </c>
      <c r="D5009" s="388">
        <f>ROWS(C$5:C5009)</f>
        <v>5005</v>
      </c>
      <c r="E5009" s="388" t="str">
        <f>IF(_xlfn.IFNA(VLOOKUP(A5009,$AG$3:$AH$83,2,FALSE),"")='11.1'!$D$5,TXM!D5009,"")</f>
        <v/>
      </c>
      <c r="F5009" t="str">
        <f>IFERROR(SMALL($E$5:$E$9000,ROWS($E$5:E5009)),"")</f>
        <v/>
      </c>
      <c r="I5009" s="371" t="s">
        <v>209</v>
      </c>
      <c r="J5009" t="s">
        <v>1005</v>
      </c>
      <c r="K5009" s="372">
        <v>66913534</v>
      </c>
      <c r="L5009" s="388">
        <f>ROWS(K$5:K5009)</f>
        <v>5005</v>
      </c>
      <c r="M5009" s="388" t="str">
        <f>IF(_xlfn.IFNA(VLOOKUP(I5009,$AG$3:$AH$83,2,FALSE),"")='11.1'!$D$5,TXM!L5009,"")</f>
        <v/>
      </c>
      <c r="N5009" t="str">
        <f>IFERROR(SMALL($M$5:$M$9000,ROWS($M$5:M5009)),"")</f>
        <v/>
      </c>
      <c r="P5009" t="s">
        <v>1639</v>
      </c>
      <c r="S5009" s="388">
        <f>ROWS(R$5:R5009)</f>
        <v>5005</v>
      </c>
      <c r="T5009" s="388" t="str">
        <f>IF(_xlfn.IFNA(VLOOKUP(P5009,$AG$3:$AH$83,2,FALSE),"")='11.1'!$D$5,TXM!S5009,"")</f>
        <v/>
      </c>
      <c r="U5009" t="str">
        <f>IFERROR(SMALL($T$5:$T$9000,ROWS($T$5:T5009)),"")</f>
        <v/>
      </c>
    </row>
    <row r="5010" spans="1:21" ht="14.4" customHeight="1" x14ac:dyDescent="0.3">
      <c r="A5010" t="s">
        <v>1639</v>
      </c>
      <c r="D5010" s="388">
        <f>ROWS(C$5:C5010)</f>
        <v>5006</v>
      </c>
      <c r="E5010" s="388" t="str">
        <f>IF(_xlfn.IFNA(VLOOKUP(A5010,$AG$3:$AH$83,2,FALSE),"")='11.1'!$D$5,TXM!D5010,"")</f>
        <v/>
      </c>
      <c r="F5010" t="str">
        <f>IFERROR(SMALL($E$5:$E$9000,ROWS($E$5:E5010)),"")</f>
        <v/>
      </c>
      <c r="I5010" s="371" t="s">
        <v>209</v>
      </c>
      <c r="J5010" t="s">
        <v>94</v>
      </c>
      <c r="K5010" s="372">
        <v>66817678</v>
      </c>
      <c r="L5010" s="388">
        <f>ROWS(K$5:K5010)</f>
        <v>5006</v>
      </c>
      <c r="M5010" s="388" t="str">
        <f>IF(_xlfn.IFNA(VLOOKUP(I5010,$AG$3:$AH$83,2,FALSE),"")='11.1'!$D$5,TXM!L5010,"")</f>
        <v/>
      </c>
      <c r="N5010" t="str">
        <f>IFERROR(SMALL($M$5:$M$9000,ROWS($M$5:M5010)),"")</f>
        <v/>
      </c>
      <c r="P5010" t="s">
        <v>1639</v>
      </c>
      <c r="S5010" s="388">
        <f>ROWS(R$5:R5010)</f>
        <v>5006</v>
      </c>
      <c r="T5010" s="388" t="str">
        <f>IF(_xlfn.IFNA(VLOOKUP(P5010,$AG$3:$AH$83,2,FALSE),"")='11.1'!$D$5,TXM!S5010,"")</f>
        <v/>
      </c>
      <c r="U5010" t="str">
        <f>IFERROR(SMALL($T$5:$T$9000,ROWS($T$5:T5010)),"")</f>
        <v/>
      </c>
    </row>
    <row r="5011" spans="1:21" ht="14.4" customHeight="1" x14ac:dyDescent="0.3">
      <c r="A5011" t="s">
        <v>1639</v>
      </c>
      <c r="D5011" s="388">
        <f>ROWS(C$5:C5011)</f>
        <v>5007</v>
      </c>
      <c r="E5011" s="388" t="str">
        <f>IF(_xlfn.IFNA(VLOOKUP(A5011,$AG$3:$AH$83,2,FALSE),"")='11.1'!$D$5,TXM!D5011,"")</f>
        <v/>
      </c>
      <c r="F5011" t="str">
        <f>IFERROR(SMALL($E$5:$E$9000,ROWS($E$5:E5011)),"")</f>
        <v/>
      </c>
      <c r="I5011" s="371" t="s">
        <v>209</v>
      </c>
      <c r="J5011" t="s">
        <v>865</v>
      </c>
      <c r="K5011" s="372">
        <v>65877287</v>
      </c>
      <c r="L5011" s="388">
        <f>ROWS(K$5:K5011)</f>
        <v>5007</v>
      </c>
      <c r="M5011" s="388" t="str">
        <f>IF(_xlfn.IFNA(VLOOKUP(I5011,$AG$3:$AH$83,2,FALSE),"")='11.1'!$D$5,TXM!L5011,"")</f>
        <v/>
      </c>
      <c r="N5011" t="str">
        <f>IFERROR(SMALL($M$5:$M$9000,ROWS($M$5:M5011)),"")</f>
        <v/>
      </c>
      <c r="P5011" t="s">
        <v>1639</v>
      </c>
      <c r="S5011" s="388">
        <f>ROWS(R$5:R5011)</f>
        <v>5007</v>
      </c>
      <c r="T5011" s="388" t="str">
        <f>IF(_xlfn.IFNA(VLOOKUP(P5011,$AG$3:$AH$83,2,FALSE),"")='11.1'!$D$5,TXM!S5011,"")</f>
        <v/>
      </c>
      <c r="U5011" t="str">
        <f>IFERROR(SMALL($T$5:$T$9000,ROWS($T$5:T5011)),"")</f>
        <v/>
      </c>
    </row>
    <row r="5012" spans="1:21" ht="14.4" customHeight="1" x14ac:dyDescent="0.3">
      <c r="A5012" t="s">
        <v>1639</v>
      </c>
      <c r="D5012" s="388">
        <f>ROWS(C$5:C5012)</f>
        <v>5008</v>
      </c>
      <c r="E5012" s="388" t="str">
        <f>IF(_xlfn.IFNA(VLOOKUP(A5012,$AG$3:$AH$83,2,FALSE),"")='11.1'!$D$5,TXM!D5012,"")</f>
        <v/>
      </c>
      <c r="F5012" t="str">
        <f>IFERROR(SMALL($E$5:$E$9000,ROWS($E$5:E5012)),"")</f>
        <v/>
      </c>
      <c r="I5012" s="371" t="s">
        <v>209</v>
      </c>
      <c r="J5012" t="s">
        <v>1001</v>
      </c>
      <c r="K5012" s="372">
        <v>62555648</v>
      </c>
      <c r="L5012" s="388">
        <f>ROWS(K$5:K5012)</f>
        <v>5008</v>
      </c>
      <c r="M5012" s="388" t="str">
        <f>IF(_xlfn.IFNA(VLOOKUP(I5012,$AG$3:$AH$83,2,FALSE),"")='11.1'!$D$5,TXM!L5012,"")</f>
        <v/>
      </c>
      <c r="N5012" t="str">
        <f>IFERROR(SMALL($M$5:$M$9000,ROWS($M$5:M5012)),"")</f>
        <v/>
      </c>
      <c r="P5012" t="s">
        <v>1639</v>
      </c>
      <c r="S5012" s="388">
        <f>ROWS(R$5:R5012)</f>
        <v>5008</v>
      </c>
      <c r="T5012" s="388" t="str">
        <f>IF(_xlfn.IFNA(VLOOKUP(P5012,$AG$3:$AH$83,2,FALSE),"")='11.1'!$D$5,TXM!S5012,"")</f>
        <v/>
      </c>
      <c r="U5012" t="str">
        <f>IFERROR(SMALL($T$5:$T$9000,ROWS($T$5:T5012)),"")</f>
        <v/>
      </c>
    </row>
    <row r="5013" spans="1:21" ht="14.4" customHeight="1" x14ac:dyDescent="0.3">
      <c r="A5013" t="s">
        <v>1639</v>
      </c>
      <c r="D5013" s="388">
        <f>ROWS(C$5:C5013)</f>
        <v>5009</v>
      </c>
      <c r="E5013" s="388" t="str">
        <f>IF(_xlfn.IFNA(VLOOKUP(A5013,$AG$3:$AH$83,2,FALSE),"")='11.1'!$D$5,TXM!D5013,"")</f>
        <v/>
      </c>
      <c r="F5013" t="str">
        <f>IFERROR(SMALL($E$5:$E$9000,ROWS($E$5:E5013)),"")</f>
        <v/>
      </c>
      <c r="I5013" s="371" t="s">
        <v>209</v>
      </c>
      <c r="J5013" t="s">
        <v>103</v>
      </c>
      <c r="K5013" s="372">
        <v>58774297</v>
      </c>
      <c r="L5013" s="388">
        <f>ROWS(K$5:K5013)</f>
        <v>5009</v>
      </c>
      <c r="M5013" s="388" t="str">
        <f>IF(_xlfn.IFNA(VLOOKUP(I5013,$AG$3:$AH$83,2,FALSE),"")='11.1'!$D$5,TXM!L5013,"")</f>
        <v/>
      </c>
      <c r="N5013" t="str">
        <f>IFERROR(SMALL($M$5:$M$9000,ROWS($M$5:M5013)),"")</f>
        <v/>
      </c>
      <c r="P5013" t="s">
        <v>1639</v>
      </c>
      <c r="S5013" s="388">
        <f>ROWS(R$5:R5013)</f>
        <v>5009</v>
      </c>
      <c r="T5013" s="388" t="str">
        <f>IF(_xlfn.IFNA(VLOOKUP(P5013,$AG$3:$AH$83,2,FALSE),"")='11.1'!$D$5,TXM!S5013,"")</f>
        <v/>
      </c>
      <c r="U5013" t="str">
        <f>IFERROR(SMALL($T$5:$T$9000,ROWS($T$5:T5013)),"")</f>
        <v/>
      </c>
    </row>
    <row r="5014" spans="1:21" ht="14.4" customHeight="1" x14ac:dyDescent="0.3">
      <c r="A5014" t="s">
        <v>1639</v>
      </c>
      <c r="D5014" s="388">
        <f>ROWS(C$5:C5014)</f>
        <v>5010</v>
      </c>
      <c r="E5014" s="388" t="str">
        <f>IF(_xlfn.IFNA(VLOOKUP(A5014,$AG$3:$AH$83,2,FALSE),"")='11.1'!$D$5,TXM!D5014,"")</f>
        <v/>
      </c>
      <c r="F5014" t="str">
        <f>IFERROR(SMALL($E$5:$E$9000,ROWS($E$5:E5014)),"")</f>
        <v/>
      </c>
      <c r="I5014" s="371" t="s">
        <v>209</v>
      </c>
      <c r="J5014" t="s">
        <v>775</v>
      </c>
      <c r="K5014" s="372">
        <v>51694932</v>
      </c>
      <c r="L5014" s="388">
        <f>ROWS(K$5:K5014)</f>
        <v>5010</v>
      </c>
      <c r="M5014" s="388" t="str">
        <f>IF(_xlfn.IFNA(VLOOKUP(I5014,$AG$3:$AH$83,2,FALSE),"")='11.1'!$D$5,TXM!L5014,"")</f>
        <v/>
      </c>
      <c r="N5014" t="str">
        <f>IFERROR(SMALL($M$5:$M$9000,ROWS($M$5:M5014)),"")</f>
        <v/>
      </c>
      <c r="P5014" t="s">
        <v>1639</v>
      </c>
      <c r="S5014" s="388">
        <f>ROWS(R$5:R5014)</f>
        <v>5010</v>
      </c>
      <c r="T5014" s="388" t="str">
        <f>IF(_xlfn.IFNA(VLOOKUP(P5014,$AG$3:$AH$83,2,FALSE),"")='11.1'!$D$5,TXM!S5014,"")</f>
        <v/>
      </c>
      <c r="U5014" t="str">
        <f>IFERROR(SMALL($T$5:$T$9000,ROWS($T$5:T5014)),"")</f>
        <v/>
      </c>
    </row>
    <row r="5015" spans="1:21" ht="14.4" customHeight="1" x14ac:dyDescent="0.3">
      <c r="A5015" t="s">
        <v>1639</v>
      </c>
      <c r="D5015" s="388">
        <f>ROWS(C$5:C5015)</f>
        <v>5011</v>
      </c>
      <c r="E5015" s="388" t="str">
        <f>IF(_xlfn.IFNA(VLOOKUP(A5015,$AG$3:$AH$83,2,FALSE),"")='11.1'!$D$5,TXM!D5015,"")</f>
        <v/>
      </c>
      <c r="F5015" t="str">
        <f>IFERROR(SMALL($E$5:$E$9000,ROWS($E$5:E5015)),"")</f>
        <v/>
      </c>
      <c r="I5015" s="371" t="s">
        <v>209</v>
      </c>
      <c r="J5015" t="s">
        <v>108</v>
      </c>
      <c r="K5015" s="372">
        <v>35244474</v>
      </c>
      <c r="L5015" s="388">
        <f>ROWS(K$5:K5015)</f>
        <v>5011</v>
      </c>
      <c r="M5015" s="388" t="str">
        <f>IF(_xlfn.IFNA(VLOOKUP(I5015,$AG$3:$AH$83,2,FALSE),"")='11.1'!$D$5,TXM!L5015,"")</f>
        <v/>
      </c>
      <c r="N5015" t="str">
        <f>IFERROR(SMALL($M$5:$M$9000,ROWS($M$5:M5015)),"")</f>
        <v/>
      </c>
      <c r="P5015" t="s">
        <v>1639</v>
      </c>
      <c r="S5015" s="388">
        <f>ROWS(R$5:R5015)</f>
        <v>5011</v>
      </c>
      <c r="T5015" s="388" t="str">
        <f>IF(_xlfn.IFNA(VLOOKUP(P5015,$AG$3:$AH$83,2,FALSE),"")='11.1'!$D$5,TXM!S5015,"")</f>
        <v/>
      </c>
      <c r="U5015" t="str">
        <f>IFERROR(SMALL($T$5:$T$9000,ROWS($T$5:T5015)),"")</f>
        <v/>
      </c>
    </row>
    <row r="5016" spans="1:21" ht="14.4" customHeight="1" x14ac:dyDescent="0.3">
      <c r="A5016" t="s">
        <v>1639</v>
      </c>
      <c r="D5016" s="388">
        <f>ROWS(C$5:C5016)</f>
        <v>5012</v>
      </c>
      <c r="E5016" s="388" t="str">
        <f>IF(_xlfn.IFNA(VLOOKUP(A5016,$AG$3:$AH$83,2,FALSE),"")='11.1'!$D$5,TXM!D5016,"")</f>
        <v/>
      </c>
      <c r="F5016" t="str">
        <f>IFERROR(SMALL($E$5:$E$9000,ROWS($E$5:E5016)),"")</f>
        <v/>
      </c>
      <c r="I5016" s="371" t="s">
        <v>209</v>
      </c>
      <c r="J5016" t="s">
        <v>863</v>
      </c>
      <c r="K5016" s="372">
        <v>25083955</v>
      </c>
      <c r="L5016" s="388">
        <f>ROWS(K$5:K5016)</f>
        <v>5012</v>
      </c>
      <c r="M5016" s="388" t="str">
        <f>IF(_xlfn.IFNA(VLOOKUP(I5016,$AG$3:$AH$83,2,FALSE),"")='11.1'!$D$5,TXM!L5016,"")</f>
        <v/>
      </c>
      <c r="N5016" t="str">
        <f>IFERROR(SMALL($M$5:$M$9000,ROWS($M$5:M5016)),"")</f>
        <v/>
      </c>
      <c r="P5016" t="s">
        <v>1639</v>
      </c>
      <c r="S5016" s="388">
        <f>ROWS(R$5:R5016)</f>
        <v>5012</v>
      </c>
      <c r="T5016" s="388" t="str">
        <f>IF(_xlfn.IFNA(VLOOKUP(P5016,$AG$3:$AH$83,2,FALSE),"")='11.1'!$D$5,TXM!S5016,"")</f>
        <v/>
      </c>
      <c r="U5016" t="str">
        <f>IFERROR(SMALL($T$5:$T$9000,ROWS($T$5:T5016)),"")</f>
        <v/>
      </c>
    </row>
    <row r="5017" spans="1:21" ht="14.4" customHeight="1" x14ac:dyDescent="0.3">
      <c r="A5017" t="s">
        <v>1639</v>
      </c>
      <c r="D5017" s="388">
        <f>ROWS(C$5:C5017)</f>
        <v>5013</v>
      </c>
      <c r="E5017" s="388" t="str">
        <f>IF(_xlfn.IFNA(VLOOKUP(A5017,$AG$3:$AH$83,2,FALSE),"")='11.1'!$D$5,TXM!D5017,"")</f>
        <v/>
      </c>
      <c r="F5017" t="str">
        <f>IFERROR(SMALL($E$5:$E$9000,ROWS($E$5:E5017)),"")</f>
        <v/>
      </c>
      <c r="I5017" s="371" t="s">
        <v>209</v>
      </c>
      <c r="J5017" t="s">
        <v>1000</v>
      </c>
      <c r="K5017" s="372">
        <v>23361321</v>
      </c>
      <c r="L5017" s="388">
        <f>ROWS(K$5:K5017)</f>
        <v>5013</v>
      </c>
      <c r="M5017" s="388" t="str">
        <f>IF(_xlfn.IFNA(VLOOKUP(I5017,$AG$3:$AH$83,2,FALSE),"")='11.1'!$D$5,TXM!L5017,"")</f>
        <v/>
      </c>
      <c r="N5017" t="str">
        <f>IFERROR(SMALL($M$5:$M$9000,ROWS($M$5:M5017)),"")</f>
        <v/>
      </c>
      <c r="P5017" t="s">
        <v>1639</v>
      </c>
      <c r="S5017" s="388">
        <f>ROWS(R$5:R5017)</f>
        <v>5013</v>
      </c>
      <c r="T5017" s="388" t="str">
        <f>IF(_xlfn.IFNA(VLOOKUP(P5017,$AG$3:$AH$83,2,FALSE),"")='11.1'!$D$5,TXM!S5017,"")</f>
        <v/>
      </c>
      <c r="U5017" t="str">
        <f>IFERROR(SMALL($T$5:$T$9000,ROWS($T$5:T5017)),"")</f>
        <v/>
      </c>
    </row>
    <row r="5018" spans="1:21" ht="14.4" customHeight="1" x14ac:dyDescent="0.3">
      <c r="A5018" t="s">
        <v>1639</v>
      </c>
      <c r="D5018" s="388">
        <f>ROWS(C$5:C5018)</f>
        <v>5014</v>
      </c>
      <c r="E5018" s="388" t="str">
        <f>IF(_xlfn.IFNA(VLOOKUP(A5018,$AG$3:$AH$83,2,FALSE),"")='11.1'!$D$5,TXM!D5018,"")</f>
        <v/>
      </c>
      <c r="F5018" t="str">
        <f>IFERROR(SMALL($E$5:$E$9000,ROWS($E$5:E5018)),"")</f>
        <v/>
      </c>
      <c r="I5018" s="371" t="s">
        <v>209</v>
      </c>
      <c r="J5018" t="s">
        <v>1285</v>
      </c>
      <c r="K5018" s="372">
        <v>17912446</v>
      </c>
      <c r="L5018" s="388">
        <f>ROWS(K$5:K5018)</f>
        <v>5014</v>
      </c>
      <c r="M5018" s="388" t="str">
        <f>IF(_xlfn.IFNA(VLOOKUP(I5018,$AG$3:$AH$83,2,FALSE),"")='11.1'!$D$5,TXM!L5018,"")</f>
        <v/>
      </c>
      <c r="N5018" t="str">
        <f>IFERROR(SMALL($M$5:$M$9000,ROWS($M$5:M5018)),"")</f>
        <v/>
      </c>
      <c r="P5018" t="s">
        <v>1639</v>
      </c>
      <c r="S5018" s="388">
        <f>ROWS(R$5:R5018)</f>
        <v>5014</v>
      </c>
      <c r="T5018" s="388" t="str">
        <f>IF(_xlfn.IFNA(VLOOKUP(P5018,$AG$3:$AH$83,2,FALSE),"")='11.1'!$D$5,TXM!S5018,"")</f>
        <v/>
      </c>
      <c r="U5018" t="str">
        <f>IFERROR(SMALL($T$5:$T$9000,ROWS($T$5:T5018)),"")</f>
        <v/>
      </c>
    </row>
    <row r="5019" spans="1:21" ht="14.4" customHeight="1" x14ac:dyDescent="0.3">
      <c r="A5019" t="s">
        <v>1639</v>
      </c>
      <c r="D5019" s="388">
        <f>ROWS(C$5:C5019)</f>
        <v>5015</v>
      </c>
      <c r="E5019" s="388" t="str">
        <f>IF(_xlfn.IFNA(VLOOKUP(A5019,$AG$3:$AH$83,2,FALSE),"")='11.1'!$D$5,TXM!D5019,"")</f>
        <v/>
      </c>
      <c r="F5019" t="str">
        <f>IFERROR(SMALL($E$5:$E$9000,ROWS($E$5:E5019)),"")</f>
        <v/>
      </c>
      <c r="I5019" s="371" t="s">
        <v>209</v>
      </c>
      <c r="J5019" t="s">
        <v>996</v>
      </c>
      <c r="K5019" s="372">
        <v>17632340</v>
      </c>
      <c r="L5019" s="388">
        <f>ROWS(K$5:K5019)</f>
        <v>5015</v>
      </c>
      <c r="M5019" s="388" t="str">
        <f>IF(_xlfn.IFNA(VLOOKUP(I5019,$AG$3:$AH$83,2,FALSE),"")='11.1'!$D$5,TXM!L5019,"")</f>
        <v/>
      </c>
      <c r="N5019" t="str">
        <f>IFERROR(SMALL($M$5:$M$9000,ROWS($M$5:M5019)),"")</f>
        <v/>
      </c>
      <c r="P5019" t="s">
        <v>1639</v>
      </c>
      <c r="S5019" s="388">
        <f>ROWS(R$5:R5019)</f>
        <v>5015</v>
      </c>
      <c r="T5019" s="388" t="str">
        <f>IF(_xlfn.IFNA(VLOOKUP(P5019,$AG$3:$AH$83,2,FALSE),"")='11.1'!$D$5,TXM!S5019,"")</f>
        <v/>
      </c>
      <c r="U5019" t="str">
        <f>IFERROR(SMALL($T$5:$T$9000,ROWS($T$5:T5019)),"")</f>
        <v/>
      </c>
    </row>
    <row r="5020" spans="1:21" ht="14.4" customHeight="1" x14ac:dyDescent="0.3">
      <c r="A5020" t="s">
        <v>1639</v>
      </c>
      <c r="D5020" s="388">
        <f>ROWS(C$5:C5020)</f>
        <v>5016</v>
      </c>
      <c r="E5020" s="388" t="str">
        <f>IF(_xlfn.IFNA(VLOOKUP(A5020,$AG$3:$AH$83,2,FALSE),"")='11.1'!$D$5,TXM!D5020,"")</f>
        <v/>
      </c>
      <c r="F5020" t="str">
        <f>IFERROR(SMALL($E$5:$E$9000,ROWS($E$5:E5020)),"")</f>
        <v/>
      </c>
      <c r="I5020" s="371" t="s">
        <v>209</v>
      </c>
      <c r="J5020" t="s">
        <v>785</v>
      </c>
      <c r="K5020" s="372">
        <v>17342299</v>
      </c>
      <c r="L5020" s="388">
        <f>ROWS(K$5:K5020)</f>
        <v>5016</v>
      </c>
      <c r="M5020" s="388" t="str">
        <f>IF(_xlfn.IFNA(VLOOKUP(I5020,$AG$3:$AH$83,2,FALSE),"")='11.1'!$D$5,TXM!L5020,"")</f>
        <v/>
      </c>
      <c r="N5020" t="str">
        <f>IFERROR(SMALL($M$5:$M$9000,ROWS($M$5:M5020)),"")</f>
        <v/>
      </c>
      <c r="P5020" t="s">
        <v>1639</v>
      </c>
      <c r="S5020" s="388">
        <f>ROWS(R$5:R5020)</f>
        <v>5016</v>
      </c>
      <c r="T5020" s="388" t="str">
        <f>IF(_xlfn.IFNA(VLOOKUP(P5020,$AG$3:$AH$83,2,FALSE),"")='11.1'!$D$5,TXM!S5020,"")</f>
        <v/>
      </c>
      <c r="U5020" t="str">
        <f>IFERROR(SMALL($T$5:$T$9000,ROWS($T$5:T5020)),"")</f>
        <v/>
      </c>
    </row>
    <row r="5021" spans="1:21" ht="14.4" customHeight="1" x14ac:dyDescent="0.3">
      <c r="A5021" t="s">
        <v>1639</v>
      </c>
      <c r="D5021" s="388">
        <f>ROWS(C$5:C5021)</f>
        <v>5017</v>
      </c>
      <c r="E5021" s="388" t="str">
        <f>IF(_xlfn.IFNA(VLOOKUP(A5021,$AG$3:$AH$83,2,FALSE),"")='11.1'!$D$5,TXM!D5021,"")</f>
        <v/>
      </c>
      <c r="F5021" t="str">
        <f>IFERROR(SMALL($E$5:$E$9000,ROWS($E$5:E5021)),"")</f>
        <v/>
      </c>
      <c r="I5021" s="371" t="s">
        <v>209</v>
      </c>
      <c r="J5021" t="s">
        <v>1265</v>
      </c>
      <c r="K5021" s="372">
        <v>16018755</v>
      </c>
      <c r="L5021" s="388">
        <f>ROWS(K$5:K5021)</f>
        <v>5017</v>
      </c>
      <c r="M5021" s="388" t="str">
        <f>IF(_xlfn.IFNA(VLOOKUP(I5021,$AG$3:$AH$83,2,FALSE),"")='11.1'!$D$5,TXM!L5021,"")</f>
        <v/>
      </c>
      <c r="N5021" t="str">
        <f>IFERROR(SMALL($M$5:$M$9000,ROWS($M$5:M5021)),"")</f>
        <v/>
      </c>
      <c r="P5021" t="s">
        <v>1639</v>
      </c>
      <c r="S5021" s="388">
        <f>ROWS(R$5:R5021)</f>
        <v>5017</v>
      </c>
      <c r="T5021" s="388" t="str">
        <f>IF(_xlfn.IFNA(VLOOKUP(P5021,$AG$3:$AH$83,2,FALSE),"")='11.1'!$D$5,TXM!S5021,"")</f>
        <v/>
      </c>
      <c r="U5021" t="str">
        <f>IFERROR(SMALL($T$5:$T$9000,ROWS($T$5:T5021)),"")</f>
        <v/>
      </c>
    </row>
    <row r="5022" spans="1:21" ht="14.4" customHeight="1" x14ac:dyDescent="0.3">
      <c r="A5022" t="s">
        <v>1639</v>
      </c>
      <c r="D5022" s="388">
        <f>ROWS(C$5:C5022)</f>
        <v>5018</v>
      </c>
      <c r="E5022" s="388" t="str">
        <f>IF(_xlfn.IFNA(VLOOKUP(A5022,$AG$3:$AH$83,2,FALSE),"")='11.1'!$D$5,TXM!D5022,"")</f>
        <v/>
      </c>
      <c r="F5022" t="str">
        <f>IFERROR(SMALL($E$5:$E$9000,ROWS($E$5:E5022)),"")</f>
        <v/>
      </c>
      <c r="I5022" s="371" t="s">
        <v>209</v>
      </c>
      <c r="J5022" t="s">
        <v>98</v>
      </c>
      <c r="K5022" s="372">
        <v>15881025</v>
      </c>
      <c r="L5022" s="388">
        <f>ROWS(K$5:K5022)</f>
        <v>5018</v>
      </c>
      <c r="M5022" s="388" t="str">
        <f>IF(_xlfn.IFNA(VLOOKUP(I5022,$AG$3:$AH$83,2,FALSE),"")='11.1'!$D$5,TXM!L5022,"")</f>
        <v/>
      </c>
      <c r="N5022" t="str">
        <f>IFERROR(SMALL($M$5:$M$9000,ROWS($M$5:M5022)),"")</f>
        <v/>
      </c>
      <c r="P5022" t="s">
        <v>1639</v>
      </c>
      <c r="S5022" s="388">
        <f>ROWS(R$5:R5022)</f>
        <v>5018</v>
      </c>
      <c r="T5022" s="388" t="str">
        <f>IF(_xlfn.IFNA(VLOOKUP(P5022,$AG$3:$AH$83,2,FALSE),"")='11.1'!$D$5,TXM!S5022,"")</f>
        <v/>
      </c>
      <c r="U5022" t="str">
        <f>IFERROR(SMALL($T$5:$T$9000,ROWS($T$5:T5022)),"")</f>
        <v/>
      </c>
    </row>
    <row r="5023" spans="1:21" ht="14.4" customHeight="1" x14ac:dyDescent="0.3">
      <c r="A5023" t="s">
        <v>1639</v>
      </c>
      <c r="D5023" s="388">
        <f>ROWS(C$5:C5023)</f>
        <v>5019</v>
      </c>
      <c r="E5023" s="388" t="str">
        <f>IF(_xlfn.IFNA(VLOOKUP(A5023,$AG$3:$AH$83,2,FALSE),"")='11.1'!$D$5,TXM!D5023,"")</f>
        <v/>
      </c>
      <c r="F5023" t="str">
        <f>IFERROR(SMALL($E$5:$E$9000,ROWS($E$5:E5023)),"")</f>
        <v/>
      </c>
      <c r="I5023" s="371" t="s">
        <v>209</v>
      </c>
      <c r="J5023" t="s">
        <v>859</v>
      </c>
      <c r="K5023" s="372">
        <v>10620846</v>
      </c>
      <c r="L5023" s="388">
        <f>ROWS(K$5:K5023)</f>
        <v>5019</v>
      </c>
      <c r="M5023" s="388" t="str">
        <f>IF(_xlfn.IFNA(VLOOKUP(I5023,$AG$3:$AH$83,2,FALSE),"")='11.1'!$D$5,TXM!L5023,"")</f>
        <v/>
      </c>
      <c r="N5023" t="str">
        <f>IFERROR(SMALL($M$5:$M$9000,ROWS($M$5:M5023)),"")</f>
        <v/>
      </c>
      <c r="P5023" t="s">
        <v>1639</v>
      </c>
      <c r="S5023" s="388">
        <f>ROWS(R$5:R5023)</f>
        <v>5019</v>
      </c>
      <c r="T5023" s="388" t="str">
        <f>IF(_xlfn.IFNA(VLOOKUP(P5023,$AG$3:$AH$83,2,FALSE),"")='11.1'!$D$5,TXM!S5023,"")</f>
        <v/>
      </c>
      <c r="U5023" t="str">
        <f>IFERROR(SMALL($T$5:$T$9000,ROWS($T$5:T5023)),"")</f>
        <v/>
      </c>
    </row>
    <row r="5024" spans="1:21" ht="14.4" customHeight="1" x14ac:dyDescent="0.3">
      <c r="A5024" t="s">
        <v>1639</v>
      </c>
      <c r="D5024" s="388">
        <f>ROWS(C$5:C5024)</f>
        <v>5020</v>
      </c>
      <c r="E5024" s="388" t="str">
        <f>IF(_xlfn.IFNA(VLOOKUP(A5024,$AG$3:$AH$83,2,FALSE),"")='11.1'!$D$5,TXM!D5024,"")</f>
        <v/>
      </c>
      <c r="F5024" t="str">
        <f>IFERROR(SMALL($E$5:$E$9000,ROWS($E$5:E5024)),"")</f>
        <v/>
      </c>
      <c r="I5024" s="371" t="s">
        <v>209</v>
      </c>
      <c r="J5024" t="s">
        <v>843</v>
      </c>
      <c r="K5024" s="372">
        <v>6767870</v>
      </c>
      <c r="L5024" s="388">
        <f>ROWS(K$5:K5024)</f>
        <v>5020</v>
      </c>
      <c r="M5024" s="388" t="str">
        <f>IF(_xlfn.IFNA(VLOOKUP(I5024,$AG$3:$AH$83,2,FALSE),"")='11.1'!$D$5,TXM!L5024,"")</f>
        <v/>
      </c>
      <c r="N5024" t="str">
        <f>IFERROR(SMALL($M$5:$M$9000,ROWS($M$5:M5024)),"")</f>
        <v/>
      </c>
      <c r="P5024" t="s">
        <v>1639</v>
      </c>
      <c r="S5024" s="388">
        <f>ROWS(R$5:R5024)</f>
        <v>5020</v>
      </c>
      <c r="T5024" s="388" t="str">
        <f>IF(_xlfn.IFNA(VLOOKUP(P5024,$AG$3:$AH$83,2,FALSE),"")='11.1'!$D$5,TXM!S5024,"")</f>
        <v/>
      </c>
      <c r="U5024" t="str">
        <f>IFERROR(SMALL($T$5:$T$9000,ROWS($T$5:T5024)),"")</f>
        <v/>
      </c>
    </row>
    <row r="5025" spans="1:21" ht="14.4" customHeight="1" x14ac:dyDescent="0.3">
      <c r="A5025" t="s">
        <v>1639</v>
      </c>
      <c r="D5025" s="388">
        <f>ROWS(C$5:C5025)</f>
        <v>5021</v>
      </c>
      <c r="E5025" s="388" t="str">
        <f>IF(_xlfn.IFNA(VLOOKUP(A5025,$AG$3:$AH$83,2,FALSE),"")='11.1'!$D$5,TXM!D5025,"")</f>
        <v/>
      </c>
      <c r="F5025" t="str">
        <f>IFERROR(SMALL($E$5:$E$9000,ROWS($E$5:E5025)),"")</f>
        <v/>
      </c>
      <c r="I5025" s="371" t="s">
        <v>209</v>
      </c>
      <c r="J5025" t="s">
        <v>1252</v>
      </c>
      <c r="K5025" s="372">
        <v>6698416</v>
      </c>
      <c r="L5025" s="388">
        <f>ROWS(K$5:K5025)</f>
        <v>5021</v>
      </c>
      <c r="M5025" s="388" t="str">
        <f>IF(_xlfn.IFNA(VLOOKUP(I5025,$AG$3:$AH$83,2,FALSE),"")='11.1'!$D$5,TXM!L5025,"")</f>
        <v/>
      </c>
      <c r="N5025" t="str">
        <f>IFERROR(SMALL($M$5:$M$9000,ROWS($M$5:M5025)),"")</f>
        <v/>
      </c>
      <c r="P5025" t="s">
        <v>1639</v>
      </c>
      <c r="S5025" s="388">
        <f>ROWS(R$5:R5025)</f>
        <v>5021</v>
      </c>
      <c r="T5025" s="388" t="str">
        <f>IF(_xlfn.IFNA(VLOOKUP(P5025,$AG$3:$AH$83,2,FALSE),"")='11.1'!$D$5,TXM!S5025,"")</f>
        <v/>
      </c>
      <c r="U5025" t="str">
        <f>IFERROR(SMALL($T$5:$T$9000,ROWS($T$5:T5025)),"")</f>
        <v/>
      </c>
    </row>
    <row r="5026" spans="1:21" ht="14.4" customHeight="1" x14ac:dyDescent="0.3">
      <c r="A5026" t="s">
        <v>1639</v>
      </c>
      <c r="D5026" s="388">
        <f>ROWS(C$5:C5026)</f>
        <v>5022</v>
      </c>
      <c r="E5026" s="388" t="str">
        <f>IF(_xlfn.IFNA(VLOOKUP(A5026,$AG$3:$AH$83,2,FALSE),"")='11.1'!$D$5,TXM!D5026,"")</f>
        <v/>
      </c>
      <c r="F5026" t="str">
        <f>IFERROR(SMALL($E$5:$E$9000,ROWS($E$5:E5026)),"")</f>
        <v/>
      </c>
      <c r="I5026" s="371" t="s">
        <v>209</v>
      </c>
      <c r="J5026" t="s">
        <v>791</v>
      </c>
      <c r="K5026" s="372">
        <v>6414996</v>
      </c>
      <c r="L5026" s="388">
        <f>ROWS(K$5:K5026)</f>
        <v>5022</v>
      </c>
      <c r="M5026" s="388" t="str">
        <f>IF(_xlfn.IFNA(VLOOKUP(I5026,$AG$3:$AH$83,2,FALSE),"")='11.1'!$D$5,TXM!L5026,"")</f>
        <v/>
      </c>
      <c r="N5026" t="str">
        <f>IFERROR(SMALL($M$5:$M$9000,ROWS($M$5:M5026)),"")</f>
        <v/>
      </c>
      <c r="P5026" t="s">
        <v>1639</v>
      </c>
      <c r="S5026" s="388">
        <f>ROWS(R$5:R5026)</f>
        <v>5022</v>
      </c>
      <c r="T5026" s="388" t="str">
        <f>IF(_xlfn.IFNA(VLOOKUP(P5026,$AG$3:$AH$83,2,FALSE),"")='11.1'!$D$5,TXM!S5026,"")</f>
        <v/>
      </c>
      <c r="U5026" t="str">
        <f>IFERROR(SMALL($T$5:$T$9000,ROWS($T$5:T5026)),"")</f>
        <v/>
      </c>
    </row>
    <row r="5027" spans="1:21" ht="14.4" customHeight="1" x14ac:dyDescent="0.3">
      <c r="A5027" t="s">
        <v>1639</v>
      </c>
      <c r="D5027" s="388">
        <f>ROWS(C$5:C5027)</f>
        <v>5023</v>
      </c>
      <c r="E5027" s="388" t="str">
        <f>IF(_xlfn.IFNA(VLOOKUP(A5027,$AG$3:$AH$83,2,FALSE),"")='11.1'!$D$5,TXM!D5027,"")</f>
        <v/>
      </c>
      <c r="F5027" t="str">
        <f>IFERROR(SMALL($E$5:$E$9000,ROWS($E$5:E5027)),"")</f>
        <v/>
      </c>
      <c r="I5027" s="371" t="s">
        <v>209</v>
      </c>
      <c r="J5027" t="s">
        <v>105</v>
      </c>
      <c r="K5027" s="372">
        <v>5577807</v>
      </c>
      <c r="L5027" s="388">
        <f>ROWS(K$5:K5027)</f>
        <v>5023</v>
      </c>
      <c r="M5027" s="388" t="str">
        <f>IF(_xlfn.IFNA(VLOOKUP(I5027,$AG$3:$AH$83,2,FALSE),"")='11.1'!$D$5,TXM!L5027,"")</f>
        <v/>
      </c>
      <c r="N5027" t="str">
        <f>IFERROR(SMALL($M$5:$M$9000,ROWS($M$5:M5027)),"")</f>
        <v/>
      </c>
      <c r="P5027" t="s">
        <v>1639</v>
      </c>
      <c r="S5027" s="388">
        <f>ROWS(R$5:R5027)</f>
        <v>5023</v>
      </c>
      <c r="T5027" s="388" t="str">
        <f>IF(_xlfn.IFNA(VLOOKUP(P5027,$AG$3:$AH$83,2,FALSE),"")='11.1'!$D$5,TXM!S5027,"")</f>
        <v/>
      </c>
      <c r="U5027" t="str">
        <f>IFERROR(SMALL($T$5:$T$9000,ROWS($T$5:T5027)),"")</f>
        <v/>
      </c>
    </row>
    <row r="5028" spans="1:21" ht="14.4" customHeight="1" x14ac:dyDescent="0.3">
      <c r="A5028" t="s">
        <v>1639</v>
      </c>
      <c r="D5028" s="388">
        <f>ROWS(C$5:C5028)</f>
        <v>5024</v>
      </c>
      <c r="E5028" s="388" t="str">
        <f>IF(_xlfn.IFNA(VLOOKUP(A5028,$AG$3:$AH$83,2,FALSE),"")='11.1'!$D$5,TXM!D5028,"")</f>
        <v/>
      </c>
      <c r="F5028" t="str">
        <f>IFERROR(SMALL($E$5:$E$9000,ROWS($E$5:E5028)),"")</f>
        <v/>
      </c>
      <c r="I5028" s="371" t="s">
        <v>209</v>
      </c>
      <c r="J5028" t="s">
        <v>849</v>
      </c>
      <c r="K5028" s="372">
        <v>5020787</v>
      </c>
      <c r="L5028" s="388">
        <f>ROWS(K$5:K5028)</f>
        <v>5024</v>
      </c>
      <c r="M5028" s="388" t="str">
        <f>IF(_xlfn.IFNA(VLOOKUP(I5028,$AG$3:$AH$83,2,FALSE),"")='11.1'!$D$5,TXM!L5028,"")</f>
        <v/>
      </c>
      <c r="N5028" t="str">
        <f>IFERROR(SMALL($M$5:$M$9000,ROWS($M$5:M5028)),"")</f>
        <v/>
      </c>
      <c r="P5028" t="s">
        <v>1639</v>
      </c>
      <c r="S5028" s="388">
        <f>ROWS(R$5:R5028)</f>
        <v>5024</v>
      </c>
      <c r="T5028" s="388" t="str">
        <f>IF(_xlfn.IFNA(VLOOKUP(P5028,$AG$3:$AH$83,2,FALSE),"")='11.1'!$D$5,TXM!S5028,"")</f>
        <v/>
      </c>
      <c r="U5028" t="str">
        <f>IFERROR(SMALL($T$5:$T$9000,ROWS($T$5:T5028)),"")</f>
        <v/>
      </c>
    </row>
    <row r="5029" spans="1:21" ht="14.4" customHeight="1" x14ac:dyDescent="0.3">
      <c r="A5029" t="s">
        <v>1639</v>
      </c>
      <c r="D5029" s="388">
        <f>ROWS(C$5:C5029)</f>
        <v>5025</v>
      </c>
      <c r="E5029" s="388" t="str">
        <f>IF(_xlfn.IFNA(VLOOKUP(A5029,$AG$3:$AH$83,2,FALSE),"")='11.1'!$D$5,TXM!D5029,"")</f>
        <v/>
      </c>
      <c r="F5029" t="str">
        <f>IFERROR(SMALL($E$5:$E$9000,ROWS($E$5:E5029)),"")</f>
        <v/>
      </c>
      <c r="I5029" s="371" t="s">
        <v>209</v>
      </c>
      <c r="J5029" t="s">
        <v>999</v>
      </c>
      <c r="K5029" s="372">
        <v>3512869</v>
      </c>
      <c r="L5029" s="388">
        <f>ROWS(K$5:K5029)</f>
        <v>5025</v>
      </c>
      <c r="M5029" s="388" t="str">
        <f>IF(_xlfn.IFNA(VLOOKUP(I5029,$AG$3:$AH$83,2,FALSE),"")='11.1'!$D$5,TXM!L5029,"")</f>
        <v/>
      </c>
      <c r="N5029" t="str">
        <f>IFERROR(SMALL($M$5:$M$9000,ROWS($M$5:M5029)),"")</f>
        <v/>
      </c>
      <c r="P5029" t="s">
        <v>1639</v>
      </c>
      <c r="S5029" s="388">
        <f>ROWS(R$5:R5029)</f>
        <v>5025</v>
      </c>
      <c r="T5029" s="388" t="str">
        <f>IF(_xlfn.IFNA(VLOOKUP(P5029,$AG$3:$AH$83,2,FALSE),"")='11.1'!$D$5,TXM!S5029,"")</f>
        <v/>
      </c>
      <c r="U5029" t="str">
        <f>IFERROR(SMALL($T$5:$T$9000,ROWS($T$5:T5029)),"")</f>
        <v/>
      </c>
    </row>
    <row r="5030" spans="1:21" ht="14.4" customHeight="1" x14ac:dyDescent="0.3">
      <c r="A5030" t="s">
        <v>1639</v>
      </c>
      <c r="D5030" s="388">
        <f>ROWS(C$5:C5030)</f>
        <v>5026</v>
      </c>
      <c r="E5030" s="388" t="str">
        <f>IF(_xlfn.IFNA(VLOOKUP(A5030,$AG$3:$AH$83,2,FALSE),"")='11.1'!$D$5,TXM!D5030,"")</f>
        <v/>
      </c>
      <c r="F5030" t="str">
        <f>IFERROR(SMALL($E$5:$E$9000,ROWS($E$5:E5030)),"")</f>
        <v/>
      </c>
      <c r="I5030" s="371" t="s">
        <v>209</v>
      </c>
      <c r="J5030" t="s">
        <v>845</v>
      </c>
      <c r="K5030" s="372">
        <v>3022747</v>
      </c>
      <c r="L5030" s="388">
        <f>ROWS(K$5:K5030)</f>
        <v>5026</v>
      </c>
      <c r="M5030" s="388" t="str">
        <f>IF(_xlfn.IFNA(VLOOKUP(I5030,$AG$3:$AH$83,2,FALSE),"")='11.1'!$D$5,TXM!L5030,"")</f>
        <v/>
      </c>
      <c r="N5030" t="str">
        <f>IFERROR(SMALL($M$5:$M$9000,ROWS($M$5:M5030)),"")</f>
        <v/>
      </c>
      <c r="P5030" t="s">
        <v>1639</v>
      </c>
      <c r="S5030" s="388">
        <f>ROWS(R$5:R5030)</f>
        <v>5026</v>
      </c>
      <c r="T5030" s="388" t="str">
        <f>IF(_xlfn.IFNA(VLOOKUP(P5030,$AG$3:$AH$83,2,FALSE),"")='11.1'!$D$5,TXM!S5030,"")</f>
        <v/>
      </c>
      <c r="U5030" t="str">
        <f>IFERROR(SMALL($T$5:$T$9000,ROWS($T$5:T5030)),"")</f>
        <v/>
      </c>
    </row>
    <row r="5031" spans="1:21" ht="14.4" customHeight="1" x14ac:dyDescent="0.3">
      <c r="A5031" t="s">
        <v>1639</v>
      </c>
      <c r="D5031" s="388">
        <f>ROWS(C$5:C5031)</f>
        <v>5027</v>
      </c>
      <c r="E5031" s="388" t="str">
        <f>IF(_xlfn.IFNA(VLOOKUP(A5031,$AG$3:$AH$83,2,FALSE),"")='11.1'!$D$5,TXM!D5031,"")</f>
        <v/>
      </c>
      <c r="F5031" t="str">
        <f>IFERROR(SMALL($E$5:$E$9000,ROWS($E$5:E5031)),"")</f>
        <v/>
      </c>
      <c r="I5031" s="371" t="s">
        <v>209</v>
      </c>
      <c r="J5031" t="s">
        <v>787</v>
      </c>
      <c r="K5031" s="372">
        <v>2519353</v>
      </c>
      <c r="L5031" s="388">
        <f>ROWS(K$5:K5031)</f>
        <v>5027</v>
      </c>
      <c r="M5031" s="388" t="str">
        <f>IF(_xlfn.IFNA(VLOOKUP(I5031,$AG$3:$AH$83,2,FALSE),"")='11.1'!$D$5,TXM!L5031,"")</f>
        <v/>
      </c>
      <c r="N5031" t="str">
        <f>IFERROR(SMALL($M$5:$M$9000,ROWS($M$5:M5031)),"")</f>
        <v/>
      </c>
      <c r="P5031" t="s">
        <v>1639</v>
      </c>
      <c r="S5031" s="388">
        <f>ROWS(R$5:R5031)</f>
        <v>5027</v>
      </c>
      <c r="T5031" s="388" t="str">
        <f>IF(_xlfn.IFNA(VLOOKUP(P5031,$AG$3:$AH$83,2,FALSE),"")='11.1'!$D$5,TXM!S5031,"")</f>
        <v/>
      </c>
      <c r="U5031" t="str">
        <f>IFERROR(SMALL($T$5:$T$9000,ROWS($T$5:T5031)),"")</f>
        <v/>
      </c>
    </row>
    <row r="5032" spans="1:21" ht="14.4" customHeight="1" x14ac:dyDescent="0.3">
      <c r="A5032" t="s">
        <v>1639</v>
      </c>
      <c r="D5032" s="388">
        <f>ROWS(C$5:C5032)</f>
        <v>5028</v>
      </c>
      <c r="E5032" s="388" t="str">
        <f>IF(_xlfn.IFNA(VLOOKUP(A5032,$AG$3:$AH$83,2,FALSE),"")='11.1'!$D$5,TXM!D5032,"")</f>
        <v/>
      </c>
      <c r="F5032" t="str">
        <f>IFERROR(SMALL($E$5:$E$9000,ROWS($E$5:E5032)),"")</f>
        <v/>
      </c>
      <c r="I5032" s="371" t="s">
        <v>209</v>
      </c>
      <c r="J5032" t="s">
        <v>106</v>
      </c>
      <c r="K5032" s="372">
        <v>2085533</v>
      </c>
      <c r="L5032" s="388">
        <f>ROWS(K$5:K5032)</f>
        <v>5028</v>
      </c>
      <c r="M5032" s="388" t="str">
        <f>IF(_xlfn.IFNA(VLOOKUP(I5032,$AG$3:$AH$83,2,FALSE),"")='11.1'!$D$5,TXM!L5032,"")</f>
        <v/>
      </c>
      <c r="N5032" t="str">
        <f>IFERROR(SMALL($M$5:$M$9000,ROWS($M$5:M5032)),"")</f>
        <v/>
      </c>
      <c r="P5032" t="s">
        <v>1639</v>
      </c>
      <c r="S5032" s="388">
        <f>ROWS(R$5:R5032)</f>
        <v>5028</v>
      </c>
      <c r="T5032" s="388" t="str">
        <f>IF(_xlfn.IFNA(VLOOKUP(P5032,$AG$3:$AH$83,2,FALSE),"")='11.1'!$D$5,TXM!S5032,"")</f>
        <v/>
      </c>
      <c r="U5032" t="str">
        <f>IFERROR(SMALL($T$5:$T$9000,ROWS($T$5:T5032)),"")</f>
        <v/>
      </c>
    </row>
    <row r="5033" spans="1:21" ht="14.4" customHeight="1" x14ac:dyDescent="0.3">
      <c r="A5033" t="s">
        <v>1639</v>
      </c>
      <c r="D5033" s="388">
        <f>ROWS(C$5:C5033)</f>
        <v>5029</v>
      </c>
      <c r="E5033" s="388" t="str">
        <f>IF(_xlfn.IFNA(VLOOKUP(A5033,$AG$3:$AH$83,2,FALSE),"")='11.1'!$D$5,TXM!D5033,"")</f>
        <v/>
      </c>
      <c r="F5033" t="str">
        <f>IFERROR(SMALL($E$5:$E$9000,ROWS($E$5:E5033)),"")</f>
        <v/>
      </c>
      <c r="I5033" s="371" t="s">
        <v>209</v>
      </c>
      <c r="J5033" t="s">
        <v>1240</v>
      </c>
      <c r="K5033" s="372">
        <v>1912295</v>
      </c>
      <c r="L5033" s="388">
        <f>ROWS(K$5:K5033)</f>
        <v>5029</v>
      </c>
      <c r="M5033" s="388" t="str">
        <f>IF(_xlfn.IFNA(VLOOKUP(I5033,$AG$3:$AH$83,2,FALSE),"")='11.1'!$D$5,TXM!L5033,"")</f>
        <v/>
      </c>
      <c r="N5033" t="str">
        <f>IFERROR(SMALL($M$5:$M$9000,ROWS($M$5:M5033)),"")</f>
        <v/>
      </c>
      <c r="P5033" t="s">
        <v>1639</v>
      </c>
      <c r="S5033" s="388">
        <f>ROWS(R$5:R5033)</f>
        <v>5029</v>
      </c>
      <c r="T5033" s="388" t="str">
        <f>IF(_xlfn.IFNA(VLOOKUP(P5033,$AG$3:$AH$83,2,FALSE),"")='11.1'!$D$5,TXM!S5033,"")</f>
        <v/>
      </c>
      <c r="U5033" t="str">
        <f>IFERROR(SMALL($T$5:$T$9000,ROWS($T$5:T5033)),"")</f>
        <v/>
      </c>
    </row>
    <row r="5034" spans="1:21" ht="14.4" customHeight="1" x14ac:dyDescent="0.3">
      <c r="A5034" t="s">
        <v>1639</v>
      </c>
      <c r="D5034" s="388">
        <f>ROWS(C$5:C5034)</f>
        <v>5030</v>
      </c>
      <c r="E5034" s="388" t="str">
        <f>IF(_xlfn.IFNA(VLOOKUP(A5034,$AG$3:$AH$83,2,FALSE),"")='11.1'!$D$5,TXM!D5034,"")</f>
        <v/>
      </c>
      <c r="F5034" t="str">
        <f>IFERROR(SMALL($E$5:$E$9000,ROWS($E$5:E5034)),"")</f>
        <v/>
      </c>
      <c r="I5034" s="371" t="s">
        <v>209</v>
      </c>
      <c r="J5034" t="s">
        <v>96</v>
      </c>
      <c r="K5034" s="372">
        <v>1779601</v>
      </c>
      <c r="L5034" s="388">
        <f>ROWS(K$5:K5034)</f>
        <v>5030</v>
      </c>
      <c r="M5034" s="388" t="str">
        <f>IF(_xlfn.IFNA(VLOOKUP(I5034,$AG$3:$AH$83,2,FALSE),"")='11.1'!$D$5,TXM!L5034,"")</f>
        <v/>
      </c>
      <c r="N5034" t="str">
        <f>IFERROR(SMALL($M$5:$M$9000,ROWS($M$5:M5034)),"")</f>
        <v/>
      </c>
      <c r="P5034" t="s">
        <v>1639</v>
      </c>
      <c r="S5034" s="388">
        <f>ROWS(R$5:R5034)</f>
        <v>5030</v>
      </c>
      <c r="T5034" s="388" t="str">
        <f>IF(_xlfn.IFNA(VLOOKUP(P5034,$AG$3:$AH$83,2,FALSE),"")='11.1'!$D$5,TXM!S5034,"")</f>
        <v/>
      </c>
      <c r="U5034" t="str">
        <f>IFERROR(SMALL($T$5:$T$9000,ROWS($T$5:T5034)),"")</f>
        <v/>
      </c>
    </row>
    <row r="5035" spans="1:21" ht="14.4" customHeight="1" x14ac:dyDescent="0.3">
      <c r="A5035" t="s">
        <v>1639</v>
      </c>
      <c r="D5035" s="388">
        <f>ROWS(C$5:C5035)</f>
        <v>5031</v>
      </c>
      <c r="E5035" s="388" t="str">
        <f>IF(_xlfn.IFNA(VLOOKUP(A5035,$AG$3:$AH$83,2,FALSE),"")='11.1'!$D$5,TXM!D5035,"")</f>
        <v/>
      </c>
      <c r="F5035" t="str">
        <f>IFERROR(SMALL($E$5:$E$9000,ROWS($E$5:E5035)),"")</f>
        <v/>
      </c>
      <c r="I5035" s="371" t="s">
        <v>209</v>
      </c>
      <c r="J5035" t="s">
        <v>823</v>
      </c>
      <c r="K5035" s="372">
        <v>1727138</v>
      </c>
      <c r="L5035" s="388">
        <f>ROWS(K$5:K5035)</f>
        <v>5031</v>
      </c>
      <c r="M5035" s="388" t="str">
        <f>IF(_xlfn.IFNA(VLOOKUP(I5035,$AG$3:$AH$83,2,FALSE),"")='11.1'!$D$5,TXM!L5035,"")</f>
        <v/>
      </c>
      <c r="N5035" t="str">
        <f>IFERROR(SMALL($M$5:$M$9000,ROWS($M$5:M5035)),"")</f>
        <v/>
      </c>
      <c r="P5035" t="s">
        <v>1639</v>
      </c>
      <c r="S5035" s="388">
        <f>ROWS(R$5:R5035)</f>
        <v>5031</v>
      </c>
      <c r="T5035" s="388" t="str">
        <f>IF(_xlfn.IFNA(VLOOKUP(P5035,$AG$3:$AH$83,2,FALSE),"")='11.1'!$D$5,TXM!S5035,"")</f>
        <v/>
      </c>
      <c r="U5035" t="str">
        <f>IFERROR(SMALL($T$5:$T$9000,ROWS($T$5:T5035)),"")</f>
        <v/>
      </c>
    </row>
    <row r="5036" spans="1:21" ht="14.4" customHeight="1" x14ac:dyDescent="0.3">
      <c r="A5036" t="s">
        <v>1639</v>
      </c>
      <c r="D5036" s="388">
        <f>ROWS(C$5:C5036)</f>
        <v>5032</v>
      </c>
      <c r="E5036" s="388" t="str">
        <f>IF(_xlfn.IFNA(VLOOKUP(A5036,$AG$3:$AH$83,2,FALSE),"")='11.1'!$D$5,TXM!D5036,"")</f>
        <v/>
      </c>
      <c r="F5036" t="str">
        <f>IFERROR(SMALL($E$5:$E$9000,ROWS($E$5:E5036)),"")</f>
        <v/>
      </c>
      <c r="I5036" s="371" t="s">
        <v>209</v>
      </c>
      <c r="J5036" t="s">
        <v>91</v>
      </c>
      <c r="K5036" s="372">
        <v>1428333</v>
      </c>
      <c r="L5036" s="388">
        <f>ROWS(K$5:K5036)</f>
        <v>5032</v>
      </c>
      <c r="M5036" s="388" t="str">
        <f>IF(_xlfn.IFNA(VLOOKUP(I5036,$AG$3:$AH$83,2,FALSE),"")='11.1'!$D$5,TXM!L5036,"")</f>
        <v/>
      </c>
      <c r="N5036" t="str">
        <f>IFERROR(SMALL($M$5:$M$9000,ROWS($M$5:M5036)),"")</f>
        <v/>
      </c>
      <c r="P5036" t="s">
        <v>1639</v>
      </c>
      <c r="S5036" s="388">
        <f>ROWS(R$5:R5036)</f>
        <v>5032</v>
      </c>
      <c r="T5036" s="388" t="str">
        <f>IF(_xlfn.IFNA(VLOOKUP(P5036,$AG$3:$AH$83,2,FALSE),"")='11.1'!$D$5,TXM!S5036,"")</f>
        <v/>
      </c>
      <c r="U5036" t="str">
        <f>IFERROR(SMALL($T$5:$T$9000,ROWS($T$5:T5036)),"")</f>
        <v/>
      </c>
    </row>
    <row r="5037" spans="1:21" ht="14.4" customHeight="1" x14ac:dyDescent="0.3">
      <c r="A5037" t="s">
        <v>1639</v>
      </c>
      <c r="D5037" s="388">
        <f>ROWS(C$5:C5037)</f>
        <v>5033</v>
      </c>
      <c r="E5037" s="388" t="str">
        <f>IF(_xlfn.IFNA(VLOOKUP(A5037,$AG$3:$AH$83,2,FALSE),"")='11.1'!$D$5,TXM!D5037,"")</f>
        <v/>
      </c>
      <c r="F5037" t="str">
        <f>IFERROR(SMALL($E$5:$E$9000,ROWS($E$5:E5037)),"")</f>
        <v/>
      </c>
      <c r="I5037" s="371" t="s">
        <v>209</v>
      </c>
      <c r="J5037" t="s">
        <v>873</v>
      </c>
      <c r="K5037" s="372">
        <v>1237400</v>
      </c>
      <c r="L5037" s="388">
        <f>ROWS(K$5:K5037)</f>
        <v>5033</v>
      </c>
      <c r="M5037" s="388" t="str">
        <f>IF(_xlfn.IFNA(VLOOKUP(I5037,$AG$3:$AH$83,2,FALSE),"")='11.1'!$D$5,TXM!L5037,"")</f>
        <v/>
      </c>
      <c r="N5037" t="str">
        <f>IFERROR(SMALL($M$5:$M$9000,ROWS($M$5:M5037)),"")</f>
        <v/>
      </c>
      <c r="P5037" t="s">
        <v>1639</v>
      </c>
      <c r="S5037" s="388">
        <f>ROWS(R$5:R5037)</f>
        <v>5033</v>
      </c>
      <c r="T5037" s="388" t="str">
        <f>IF(_xlfn.IFNA(VLOOKUP(P5037,$AG$3:$AH$83,2,FALSE),"")='11.1'!$D$5,TXM!S5037,"")</f>
        <v/>
      </c>
      <c r="U5037" t="str">
        <f>IFERROR(SMALL($T$5:$T$9000,ROWS($T$5:T5037)),"")</f>
        <v/>
      </c>
    </row>
    <row r="5038" spans="1:21" ht="14.4" customHeight="1" x14ac:dyDescent="0.3">
      <c r="A5038" t="s">
        <v>1639</v>
      </c>
      <c r="D5038" s="388">
        <f>ROWS(C$5:C5038)</f>
        <v>5034</v>
      </c>
      <c r="E5038" s="388" t="str">
        <f>IF(_xlfn.IFNA(VLOOKUP(A5038,$AG$3:$AH$83,2,FALSE),"")='11.1'!$D$5,TXM!D5038,"")</f>
        <v/>
      </c>
      <c r="F5038" t="str">
        <f>IFERROR(SMALL($E$5:$E$9000,ROWS($E$5:E5038)),"")</f>
        <v/>
      </c>
      <c r="I5038" s="371" t="s">
        <v>209</v>
      </c>
      <c r="J5038" t="s">
        <v>99</v>
      </c>
      <c r="K5038" s="372">
        <v>1085213</v>
      </c>
      <c r="L5038" s="388">
        <f>ROWS(K$5:K5038)</f>
        <v>5034</v>
      </c>
      <c r="M5038" s="388" t="str">
        <f>IF(_xlfn.IFNA(VLOOKUP(I5038,$AG$3:$AH$83,2,FALSE),"")='11.1'!$D$5,TXM!L5038,"")</f>
        <v/>
      </c>
      <c r="N5038" t="str">
        <f>IFERROR(SMALL($M$5:$M$9000,ROWS($M$5:M5038)),"")</f>
        <v/>
      </c>
      <c r="P5038" t="s">
        <v>1639</v>
      </c>
      <c r="S5038" s="388">
        <f>ROWS(R$5:R5038)</f>
        <v>5034</v>
      </c>
      <c r="T5038" s="388" t="str">
        <f>IF(_xlfn.IFNA(VLOOKUP(P5038,$AG$3:$AH$83,2,FALSE),"")='11.1'!$D$5,TXM!S5038,"")</f>
        <v/>
      </c>
      <c r="U5038" t="str">
        <f>IFERROR(SMALL($T$5:$T$9000,ROWS($T$5:T5038)),"")</f>
        <v/>
      </c>
    </row>
    <row r="5039" spans="1:21" ht="14.4" customHeight="1" x14ac:dyDescent="0.3">
      <c r="A5039" t="s">
        <v>1639</v>
      </c>
      <c r="D5039" s="388">
        <f>ROWS(C$5:C5039)</f>
        <v>5035</v>
      </c>
      <c r="E5039" s="388" t="str">
        <f>IF(_xlfn.IFNA(VLOOKUP(A5039,$AG$3:$AH$83,2,FALSE),"")='11.1'!$D$5,TXM!D5039,"")</f>
        <v/>
      </c>
      <c r="F5039" t="str">
        <f>IFERROR(SMALL($E$5:$E$9000,ROWS($E$5:E5039)),"")</f>
        <v/>
      </c>
      <c r="I5039" s="371" t="s">
        <v>209</v>
      </c>
      <c r="J5039" t="s">
        <v>847</v>
      </c>
      <c r="K5039" s="372">
        <v>941787</v>
      </c>
      <c r="L5039" s="388">
        <f>ROWS(K$5:K5039)</f>
        <v>5035</v>
      </c>
      <c r="M5039" s="388" t="str">
        <f>IF(_xlfn.IFNA(VLOOKUP(I5039,$AG$3:$AH$83,2,FALSE),"")='11.1'!$D$5,TXM!L5039,"")</f>
        <v/>
      </c>
      <c r="N5039" t="str">
        <f>IFERROR(SMALL($M$5:$M$9000,ROWS($M$5:M5039)),"")</f>
        <v/>
      </c>
      <c r="P5039" t="s">
        <v>1639</v>
      </c>
      <c r="S5039" s="388">
        <f>ROWS(R$5:R5039)</f>
        <v>5035</v>
      </c>
      <c r="T5039" s="388" t="str">
        <f>IF(_xlfn.IFNA(VLOOKUP(P5039,$AG$3:$AH$83,2,FALSE),"")='11.1'!$D$5,TXM!S5039,"")</f>
        <v/>
      </c>
      <c r="U5039" t="str">
        <f>IFERROR(SMALL($T$5:$T$9000,ROWS($T$5:T5039)),"")</f>
        <v/>
      </c>
    </row>
    <row r="5040" spans="1:21" ht="14.4" customHeight="1" x14ac:dyDescent="0.3">
      <c r="A5040" t="s">
        <v>1639</v>
      </c>
      <c r="D5040" s="388">
        <f>ROWS(C$5:C5040)</f>
        <v>5036</v>
      </c>
      <c r="E5040" s="388" t="str">
        <f>IF(_xlfn.IFNA(VLOOKUP(A5040,$AG$3:$AH$83,2,FALSE),"")='11.1'!$D$5,TXM!D5040,"")</f>
        <v/>
      </c>
      <c r="F5040" t="str">
        <f>IFERROR(SMALL($E$5:$E$9000,ROWS($E$5:E5040)),"")</f>
        <v/>
      </c>
      <c r="I5040" s="371" t="s">
        <v>209</v>
      </c>
      <c r="J5040" t="s">
        <v>1006</v>
      </c>
      <c r="K5040" s="372">
        <v>774591</v>
      </c>
      <c r="L5040" s="388">
        <f>ROWS(K$5:K5040)</f>
        <v>5036</v>
      </c>
      <c r="M5040" s="388" t="str">
        <f>IF(_xlfn.IFNA(VLOOKUP(I5040,$AG$3:$AH$83,2,FALSE),"")='11.1'!$D$5,TXM!L5040,"")</f>
        <v/>
      </c>
      <c r="N5040" t="str">
        <f>IFERROR(SMALL($M$5:$M$9000,ROWS($M$5:M5040)),"")</f>
        <v/>
      </c>
      <c r="P5040" t="s">
        <v>1639</v>
      </c>
      <c r="S5040" s="388">
        <f>ROWS(R$5:R5040)</f>
        <v>5036</v>
      </c>
      <c r="T5040" s="388" t="str">
        <f>IF(_xlfn.IFNA(VLOOKUP(P5040,$AG$3:$AH$83,2,FALSE),"")='11.1'!$D$5,TXM!S5040,"")</f>
        <v/>
      </c>
      <c r="U5040" t="str">
        <f>IFERROR(SMALL($T$5:$T$9000,ROWS($T$5:T5040)),"")</f>
        <v/>
      </c>
    </row>
    <row r="5041" spans="1:21" ht="14.4" customHeight="1" x14ac:dyDescent="0.3">
      <c r="A5041" t="s">
        <v>1639</v>
      </c>
      <c r="D5041" s="388">
        <f>ROWS(C$5:C5041)</f>
        <v>5037</v>
      </c>
      <c r="E5041" s="388" t="str">
        <f>IF(_xlfn.IFNA(VLOOKUP(A5041,$AG$3:$AH$83,2,FALSE),"")='11.1'!$D$5,TXM!D5041,"")</f>
        <v/>
      </c>
      <c r="F5041" t="str">
        <f>IFERROR(SMALL($E$5:$E$9000,ROWS($E$5:E5041)),"")</f>
        <v/>
      </c>
      <c r="I5041" s="371" t="s">
        <v>209</v>
      </c>
      <c r="J5041" t="s">
        <v>107</v>
      </c>
      <c r="K5041" s="372">
        <v>768583</v>
      </c>
      <c r="L5041" s="388">
        <f>ROWS(K$5:K5041)</f>
        <v>5037</v>
      </c>
      <c r="M5041" s="388" t="str">
        <f>IF(_xlfn.IFNA(VLOOKUP(I5041,$AG$3:$AH$83,2,FALSE),"")='11.1'!$D$5,TXM!L5041,"")</f>
        <v/>
      </c>
      <c r="N5041" t="str">
        <f>IFERROR(SMALL($M$5:$M$9000,ROWS($M$5:M5041)),"")</f>
        <v/>
      </c>
      <c r="P5041" t="s">
        <v>1639</v>
      </c>
      <c r="S5041" s="388">
        <f>ROWS(R$5:R5041)</f>
        <v>5037</v>
      </c>
      <c r="T5041" s="388" t="str">
        <f>IF(_xlfn.IFNA(VLOOKUP(P5041,$AG$3:$AH$83,2,FALSE),"")='11.1'!$D$5,TXM!S5041,"")</f>
        <v/>
      </c>
      <c r="U5041" t="str">
        <f>IFERROR(SMALL($T$5:$T$9000,ROWS($T$5:T5041)),"")</f>
        <v/>
      </c>
    </row>
    <row r="5042" spans="1:21" ht="14.4" customHeight="1" x14ac:dyDescent="0.3">
      <c r="A5042" t="s">
        <v>1639</v>
      </c>
      <c r="D5042" s="388">
        <f>ROWS(C$5:C5042)</f>
        <v>5038</v>
      </c>
      <c r="E5042" s="388" t="str">
        <f>IF(_xlfn.IFNA(VLOOKUP(A5042,$AG$3:$AH$83,2,FALSE),"")='11.1'!$D$5,TXM!D5042,"")</f>
        <v/>
      </c>
      <c r="F5042" t="str">
        <f>IFERROR(SMALL($E$5:$E$9000,ROWS($E$5:E5042)),"")</f>
        <v/>
      </c>
      <c r="I5042" s="371" t="s">
        <v>209</v>
      </c>
      <c r="J5042" t="s">
        <v>869</v>
      </c>
      <c r="K5042" s="372">
        <v>722157</v>
      </c>
      <c r="L5042" s="388">
        <f>ROWS(K$5:K5042)</f>
        <v>5038</v>
      </c>
      <c r="M5042" s="388" t="str">
        <f>IF(_xlfn.IFNA(VLOOKUP(I5042,$AG$3:$AH$83,2,FALSE),"")='11.1'!$D$5,TXM!L5042,"")</f>
        <v/>
      </c>
      <c r="N5042" t="str">
        <f>IFERROR(SMALL($M$5:$M$9000,ROWS($M$5:M5042)),"")</f>
        <v/>
      </c>
      <c r="P5042" t="s">
        <v>1639</v>
      </c>
      <c r="S5042" s="388">
        <f>ROWS(R$5:R5042)</f>
        <v>5038</v>
      </c>
      <c r="T5042" s="388" t="str">
        <f>IF(_xlfn.IFNA(VLOOKUP(P5042,$AG$3:$AH$83,2,FALSE),"")='11.1'!$D$5,TXM!S5042,"")</f>
        <v/>
      </c>
      <c r="U5042" t="str">
        <f>IFERROR(SMALL($T$5:$T$9000,ROWS($T$5:T5042)),"")</f>
        <v/>
      </c>
    </row>
    <row r="5043" spans="1:21" ht="14.4" customHeight="1" x14ac:dyDescent="0.3">
      <c r="A5043" t="s">
        <v>1639</v>
      </c>
      <c r="D5043" s="388">
        <f>ROWS(C$5:C5043)</f>
        <v>5039</v>
      </c>
      <c r="E5043" s="388" t="str">
        <f>IF(_xlfn.IFNA(VLOOKUP(A5043,$AG$3:$AH$83,2,FALSE),"")='11.1'!$D$5,TXM!D5043,"")</f>
        <v/>
      </c>
      <c r="F5043" t="str">
        <f>IFERROR(SMALL($E$5:$E$9000,ROWS($E$5:E5043)),"")</f>
        <v/>
      </c>
      <c r="I5043" s="371" t="s">
        <v>209</v>
      </c>
      <c r="J5043" t="s">
        <v>1318</v>
      </c>
      <c r="K5043" s="372">
        <v>678034</v>
      </c>
      <c r="L5043" s="388">
        <f>ROWS(K$5:K5043)</f>
        <v>5039</v>
      </c>
      <c r="M5043" s="388" t="str">
        <f>IF(_xlfn.IFNA(VLOOKUP(I5043,$AG$3:$AH$83,2,FALSE),"")='11.1'!$D$5,TXM!L5043,"")</f>
        <v/>
      </c>
      <c r="N5043" t="str">
        <f>IFERROR(SMALL($M$5:$M$9000,ROWS($M$5:M5043)),"")</f>
        <v/>
      </c>
      <c r="P5043" t="s">
        <v>1639</v>
      </c>
      <c r="S5043" s="388">
        <f>ROWS(R$5:R5043)</f>
        <v>5039</v>
      </c>
      <c r="T5043" s="388" t="str">
        <f>IF(_xlfn.IFNA(VLOOKUP(P5043,$AG$3:$AH$83,2,FALSE),"")='11.1'!$D$5,TXM!S5043,"")</f>
        <v/>
      </c>
      <c r="U5043" t="str">
        <f>IFERROR(SMALL($T$5:$T$9000,ROWS($T$5:T5043)),"")</f>
        <v/>
      </c>
    </row>
    <row r="5044" spans="1:21" ht="14.4" customHeight="1" x14ac:dyDescent="0.3">
      <c r="A5044" t="s">
        <v>1639</v>
      </c>
      <c r="D5044" s="388">
        <f>ROWS(C$5:C5044)</f>
        <v>5040</v>
      </c>
      <c r="E5044" s="388" t="str">
        <f>IF(_xlfn.IFNA(VLOOKUP(A5044,$AG$3:$AH$83,2,FALSE),"")='11.1'!$D$5,TXM!D5044,"")</f>
        <v/>
      </c>
      <c r="F5044" t="str">
        <f>IFERROR(SMALL($E$5:$E$9000,ROWS($E$5:E5044)),"")</f>
        <v/>
      </c>
      <c r="I5044" s="371" t="s">
        <v>209</v>
      </c>
      <c r="J5044" t="s">
        <v>861</v>
      </c>
      <c r="K5044" s="372">
        <v>658649</v>
      </c>
      <c r="L5044" s="388">
        <f>ROWS(K$5:K5044)</f>
        <v>5040</v>
      </c>
      <c r="M5044" s="388" t="str">
        <f>IF(_xlfn.IFNA(VLOOKUP(I5044,$AG$3:$AH$83,2,FALSE),"")='11.1'!$D$5,TXM!L5044,"")</f>
        <v/>
      </c>
      <c r="N5044" t="str">
        <f>IFERROR(SMALL($M$5:$M$9000,ROWS($M$5:M5044)),"")</f>
        <v/>
      </c>
      <c r="P5044" t="s">
        <v>1639</v>
      </c>
      <c r="S5044" s="388">
        <f>ROWS(R$5:R5044)</f>
        <v>5040</v>
      </c>
      <c r="T5044" s="388" t="str">
        <f>IF(_xlfn.IFNA(VLOOKUP(P5044,$AG$3:$AH$83,2,FALSE),"")='11.1'!$D$5,TXM!S5044,"")</f>
        <v/>
      </c>
      <c r="U5044" t="str">
        <f>IFERROR(SMALL($T$5:$T$9000,ROWS($T$5:T5044)),"")</f>
        <v/>
      </c>
    </row>
    <row r="5045" spans="1:21" ht="14.4" customHeight="1" x14ac:dyDescent="0.3">
      <c r="A5045" t="s">
        <v>1639</v>
      </c>
      <c r="D5045" s="388">
        <f>ROWS(C$5:C5045)</f>
        <v>5041</v>
      </c>
      <c r="E5045" s="388" t="str">
        <f>IF(_xlfn.IFNA(VLOOKUP(A5045,$AG$3:$AH$83,2,FALSE),"")='11.1'!$D$5,TXM!D5045,"")</f>
        <v/>
      </c>
      <c r="F5045" t="str">
        <f>IFERROR(SMALL($E$5:$E$9000,ROWS($E$5:E5045)),"")</f>
        <v/>
      </c>
      <c r="I5045" s="371" t="s">
        <v>209</v>
      </c>
      <c r="J5045" t="s">
        <v>1500</v>
      </c>
      <c r="K5045" s="372">
        <v>510228</v>
      </c>
      <c r="L5045" s="388">
        <f>ROWS(K$5:K5045)</f>
        <v>5041</v>
      </c>
      <c r="M5045" s="388" t="str">
        <f>IF(_xlfn.IFNA(VLOOKUP(I5045,$AG$3:$AH$83,2,FALSE),"")='11.1'!$D$5,TXM!L5045,"")</f>
        <v/>
      </c>
      <c r="N5045" t="str">
        <f>IFERROR(SMALL($M$5:$M$9000,ROWS($M$5:M5045)),"")</f>
        <v/>
      </c>
      <c r="P5045" t="s">
        <v>1639</v>
      </c>
      <c r="S5045" s="388">
        <f>ROWS(R$5:R5045)</f>
        <v>5041</v>
      </c>
      <c r="T5045" s="388" t="str">
        <f>IF(_xlfn.IFNA(VLOOKUP(P5045,$AG$3:$AH$83,2,FALSE),"")='11.1'!$D$5,TXM!S5045,"")</f>
        <v/>
      </c>
      <c r="U5045" t="str">
        <f>IFERROR(SMALL($T$5:$T$9000,ROWS($T$5:T5045)),"")</f>
        <v/>
      </c>
    </row>
    <row r="5046" spans="1:21" ht="14.4" customHeight="1" x14ac:dyDescent="0.3">
      <c r="A5046" t="s">
        <v>1639</v>
      </c>
      <c r="D5046" s="388">
        <f>ROWS(C$5:C5046)</f>
        <v>5042</v>
      </c>
      <c r="E5046" s="388" t="str">
        <f>IF(_xlfn.IFNA(VLOOKUP(A5046,$AG$3:$AH$83,2,FALSE),"")='11.1'!$D$5,TXM!D5046,"")</f>
        <v/>
      </c>
      <c r="F5046" t="str">
        <f>IFERROR(SMALL($E$5:$E$9000,ROWS($E$5:E5046)),"")</f>
        <v/>
      </c>
      <c r="I5046" s="371" t="s">
        <v>209</v>
      </c>
      <c r="J5046" t="s">
        <v>104</v>
      </c>
      <c r="K5046" s="372">
        <v>480929</v>
      </c>
      <c r="L5046" s="388">
        <f>ROWS(K$5:K5046)</f>
        <v>5042</v>
      </c>
      <c r="M5046" s="388" t="str">
        <f>IF(_xlfn.IFNA(VLOOKUP(I5046,$AG$3:$AH$83,2,FALSE),"")='11.1'!$D$5,TXM!L5046,"")</f>
        <v/>
      </c>
      <c r="N5046" t="str">
        <f>IFERROR(SMALL($M$5:$M$9000,ROWS($M$5:M5046)),"")</f>
        <v/>
      </c>
      <c r="P5046" t="s">
        <v>1639</v>
      </c>
      <c r="S5046" s="388">
        <f>ROWS(R$5:R5046)</f>
        <v>5042</v>
      </c>
      <c r="T5046" s="388" t="str">
        <f>IF(_xlfn.IFNA(VLOOKUP(P5046,$AG$3:$AH$83,2,FALSE),"")='11.1'!$D$5,TXM!S5046,"")</f>
        <v/>
      </c>
      <c r="U5046" t="str">
        <f>IFERROR(SMALL($T$5:$T$9000,ROWS($T$5:T5046)),"")</f>
        <v/>
      </c>
    </row>
    <row r="5047" spans="1:21" ht="14.4" customHeight="1" x14ac:dyDescent="0.3">
      <c r="A5047" t="s">
        <v>1639</v>
      </c>
      <c r="D5047" s="388">
        <f>ROWS(C$5:C5047)</f>
        <v>5043</v>
      </c>
      <c r="E5047" s="388" t="str">
        <f>IF(_xlfn.IFNA(VLOOKUP(A5047,$AG$3:$AH$83,2,FALSE),"")='11.1'!$D$5,TXM!D5047,"")</f>
        <v/>
      </c>
      <c r="F5047" t="str">
        <f>IFERROR(SMALL($E$5:$E$9000,ROWS($E$5:E5047)),"")</f>
        <v/>
      </c>
      <c r="I5047" s="371" t="s">
        <v>209</v>
      </c>
      <c r="J5047" t="s">
        <v>793</v>
      </c>
      <c r="K5047" s="372">
        <v>479787</v>
      </c>
      <c r="L5047" s="388">
        <f>ROWS(K$5:K5047)</f>
        <v>5043</v>
      </c>
      <c r="M5047" s="388" t="str">
        <f>IF(_xlfn.IFNA(VLOOKUP(I5047,$AG$3:$AH$83,2,FALSE),"")='11.1'!$D$5,TXM!L5047,"")</f>
        <v/>
      </c>
      <c r="N5047" t="str">
        <f>IFERROR(SMALL($M$5:$M$9000,ROWS($M$5:M5047)),"")</f>
        <v/>
      </c>
      <c r="P5047" t="s">
        <v>1639</v>
      </c>
      <c r="S5047" s="388">
        <f>ROWS(R$5:R5047)</f>
        <v>5043</v>
      </c>
      <c r="T5047" s="388" t="str">
        <f>IF(_xlfn.IFNA(VLOOKUP(P5047,$AG$3:$AH$83,2,FALSE),"")='11.1'!$D$5,TXM!S5047,"")</f>
        <v/>
      </c>
      <c r="U5047" t="str">
        <f>IFERROR(SMALL($T$5:$T$9000,ROWS($T$5:T5047)),"")</f>
        <v/>
      </c>
    </row>
    <row r="5048" spans="1:21" ht="14.4" customHeight="1" x14ac:dyDescent="0.3">
      <c r="A5048" t="s">
        <v>1639</v>
      </c>
      <c r="D5048" s="388">
        <f>ROWS(C$5:C5048)</f>
        <v>5044</v>
      </c>
      <c r="E5048" s="388" t="str">
        <f>IF(_xlfn.IFNA(VLOOKUP(A5048,$AG$3:$AH$83,2,FALSE),"")='11.1'!$D$5,TXM!D5048,"")</f>
        <v/>
      </c>
      <c r="F5048" t="str">
        <f>IFERROR(SMALL($E$5:$E$9000,ROWS($E$5:E5048)),"")</f>
        <v/>
      </c>
      <c r="I5048" s="371" t="s">
        <v>209</v>
      </c>
      <c r="J5048" t="s">
        <v>990</v>
      </c>
      <c r="K5048" s="372">
        <v>419984</v>
      </c>
      <c r="L5048" s="388">
        <f>ROWS(K$5:K5048)</f>
        <v>5044</v>
      </c>
      <c r="M5048" s="388" t="str">
        <f>IF(_xlfn.IFNA(VLOOKUP(I5048,$AG$3:$AH$83,2,FALSE),"")='11.1'!$D$5,TXM!L5048,"")</f>
        <v/>
      </c>
      <c r="N5048" t="str">
        <f>IFERROR(SMALL($M$5:$M$9000,ROWS($M$5:M5048)),"")</f>
        <v/>
      </c>
      <c r="P5048" t="s">
        <v>1639</v>
      </c>
      <c r="S5048" s="388">
        <f>ROWS(R$5:R5048)</f>
        <v>5044</v>
      </c>
      <c r="T5048" s="388" t="str">
        <f>IF(_xlfn.IFNA(VLOOKUP(P5048,$AG$3:$AH$83,2,FALSE),"")='11.1'!$D$5,TXM!S5048,"")</f>
        <v/>
      </c>
      <c r="U5048" t="str">
        <f>IFERROR(SMALL($T$5:$T$9000,ROWS($T$5:T5048)),"")</f>
        <v/>
      </c>
    </row>
    <row r="5049" spans="1:21" ht="14.4" customHeight="1" x14ac:dyDescent="0.3">
      <c r="A5049" t="s">
        <v>1639</v>
      </c>
      <c r="D5049" s="388">
        <f>ROWS(C$5:C5049)</f>
        <v>5045</v>
      </c>
      <c r="E5049" s="388" t="str">
        <f>IF(_xlfn.IFNA(VLOOKUP(A5049,$AG$3:$AH$83,2,FALSE),"")='11.1'!$D$5,TXM!D5049,"")</f>
        <v/>
      </c>
      <c r="F5049" t="str">
        <f>IFERROR(SMALL($E$5:$E$9000,ROWS($E$5:E5049)),"")</f>
        <v/>
      </c>
      <c r="I5049" s="371" t="s">
        <v>209</v>
      </c>
      <c r="J5049" t="s">
        <v>821</v>
      </c>
      <c r="K5049" s="372">
        <v>353715</v>
      </c>
      <c r="L5049" s="388">
        <f>ROWS(K$5:K5049)</f>
        <v>5045</v>
      </c>
      <c r="M5049" s="388" t="str">
        <f>IF(_xlfn.IFNA(VLOOKUP(I5049,$AG$3:$AH$83,2,FALSE),"")='11.1'!$D$5,TXM!L5049,"")</f>
        <v/>
      </c>
      <c r="N5049" t="str">
        <f>IFERROR(SMALL($M$5:$M$9000,ROWS($M$5:M5049)),"")</f>
        <v/>
      </c>
      <c r="P5049" t="s">
        <v>1639</v>
      </c>
      <c r="S5049" s="388">
        <f>ROWS(R$5:R5049)</f>
        <v>5045</v>
      </c>
      <c r="T5049" s="388" t="str">
        <f>IF(_xlfn.IFNA(VLOOKUP(P5049,$AG$3:$AH$83,2,FALSE),"")='11.1'!$D$5,TXM!S5049,"")</f>
        <v/>
      </c>
      <c r="U5049" t="str">
        <f>IFERROR(SMALL($T$5:$T$9000,ROWS($T$5:T5049)),"")</f>
        <v/>
      </c>
    </row>
    <row r="5050" spans="1:21" ht="14.4" customHeight="1" x14ac:dyDescent="0.3">
      <c r="A5050" t="s">
        <v>1639</v>
      </c>
      <c r="D5050" s="388">
        <f>ROWS(C$5:C5050)</f>
        <v>5046</v>
      </c>
      <c r="E5050" s="388" t="str">
        <f>IF(_xlfn.IFNA(VLOOKUP(A5050,$AG$3:$AH$83,2,FALSE),"")='11.1'!$D$5,TXM!D5050,"")</f>
        <v/>
      </c>
      <c r="F5050" t="str">
        <f>IFERROR(SMALL($E$5:$E$9000,ROWS($E$5:E5050)),"")</f>
        <v/>
      </c>
      <c r="I5050" s="371" t="s">
        <v>209</v>
      </c>
      <c r="J5050" t="s">
        <v>789</v>
      </c>
      <c r="K5050" s="372">
        <v>335700</v>
      </c>
      <c r="L5050" s="388">
        <f>ROWS(K$5:K5050)</f>
        <v>5046</v>
      </c>
      <c r="M5050" s="388" t="str">
        <f>IF(_xlfn.IFNA(VLOOKUP(I5050,$AG$3:$AH$83,2,FALSE),"")='11.1'!$D$5,TXM!L5050,"")</f>
        <v/>
      </c>
      <c r="N5050" t="str">
        <f>IFERROR(SMALL($M$5:$M$9000,ROWS($M$5:M5050)),"")</f>
        <v/>
      </c>
      <c r="P5050" t="s">
        <v>1639</v>
      </c>
      <c r="S5050" s="388">
        <f>ROWS(R$5:R5050)</f>
        <v>5046</v>
      </c>
      <c r="T5050" s="388" t="str">
        <f>IF(_xlfn.IFNA(VLOOKUP(P5050,$AG$3:$AH$83,2,FALSE),"")='11.1'!$D$5,TXM!S5050,"")</f>
        <v/>
      </c>
      <c r="U5050" t="str">
        <f>IFERROR(SMALL($T$5:$T$9000,ROWS($T$5:T5050)),"")</f>
        <v/>
      </c>
    </row>
    <row r="5051" spans="1:21" ht="14.4" customHeight="1" x14ac:dyDescent="0.3">
      <c r="A5051" t="s">
        <v>1639</v>
      </c>
      <c r="D5051" s="388">
        <f>ROWS(C$5:C5051)</f>
        <v>5047</v>
      </c>
      <c r="E5051" s="388" t="str">
        <f>IF(_xlfn.IFNA(VLOOKUP(A5051,$AG$3:$AH$83,2,FALSE),"")='11.1'!$D$5,TXM!D5051,"")</f>
        <v/>
      </c>
      <c r="F5051" t="str">
        <f>IFERROR(SMALL($E$5:$E$9000,ROWS($E$5:E5051)),"")</f>
        <v/>
      </c>
      <c r="I5051" s="371" t="s">
        <v>209</v>
      </c>
      <c r="J5051" t="s">
        <v>779</v>
      </c>
      <c r="K5051" s="372">
        <v>302087</v>
      </c>
      <c r="L5051" s="388">
        <f>ROWS(K$5:K5051)</f>
        <v>5047</v>
      </c>
      <c r="M5051" s="388" t="str">
        <f>IF(_xlfn.IFNA(VLOOKUP(I5051,$AG$3:$AH$83,2,FALSE),"")='11.1'!$D$5,TXM!L5051,"")</f>
        <v/>
      </c>
      <c r="N5051" t="str">
        <f>IFERROR(SMALL($M$5:$M$9000,ROWS($M$5:M5051)),"")</f>
        <v/>
      </c>
      <c r="P5051" t="s">
        <v>1639</v>
      </c>
      <c r="S5051" s="388">
        <f>ROWS(R$5:R5051)</f>
        <v>5047</v>
      </c>
      <c r="T5051" s="388" t="str">
        <f>IF(_xlfn.IFNA(VLOOKUP(P5051,$AG$3:$AH$83,2,FALSE),"")='11.1'!$D$5,TXM!S5051,"")</f>
        <v/>
      </c>
      <c r="U5051" t="str">
        <f>IFERROR(SMALL($T$5:$T$9000,ROWS($T$5:T5051)),"")</f>
        <v/>
      </c>
    </row>
    <row r="5052" spans="1:21" ht="14.4" customHeight="1" x14ac:dyDescent="0.3">
      <c r="A5052" t="s">
        <v>1639</v>
      </c>
      <c r="D5052" s="388">
        <f>ROWS(C$5:C5052)</f>
        <v>5048</v>
      </c>
      <c r="E5052" s="388" t="str">
        <f>IF(_xlfn.IFNA(VLOOKUP(A5052,$AG$3:$AH$83,2,FALSE),"")='11.1'!$D$5,TXM!D5052,"")</f>
        <v/>
      </c>
      <c r="F5052" t="str">
        <f>IFERROR(SMALL($E$5:$E$9000,ROWS($E$5:E5052)),"")</f>
        <v/>
      </c>
      <c r="I5052" s="371" t="s">
        <v>209</v>
      </c>
      <c r="J5052" t="s">
        <v>819</v>
      </c>
      <c r="K5052" s="372">
        <v>277478</v>
      </c>
      <c r="L5052" s="388">
        <f>ROWS(K$5:K5052)</f>
        <v>5048</v>
      </c>
      <c r="M5052" s="388" t="str">
        <f>IF(_xlfn.IFNA(VLOOKUP(I5052,$AG$3:$AH$83,2,FALSE),"")='11.1'!$D$5,TXM!L5052,"")</f>
        <v/>
      </c>
      <c r="N5052" t="str">
        <f>IFERROR(SMALL($M$5:$M$9000,ROWS($M$5:M5052)),"")</f>
        <v/>
      </c>
      <c r="P5052" t="s">
        <v>1639</v>
      </c>
      <c r="S5052" s="388">
        <f>ROWS(R$5:R5052)</f>
        <v>5048</v>
      </c>
      <c r="T5052" s="388" t="str">
        <f>IF(_xlfn.IFNA(VLOOKUP(P5052,$AG$3:$AH$83,2,FALSE),"")='11.1'!$D$5,TXM!S5052,"")</f>
        <v/>
      </c>
      <c r="U5052" t="str">
        <f>IFERROR(SMALL($T$5:$T$9000,ROWS($T$5:T5052)),"")</f>
        <v/>
      </c>
    </row>
    <row r="5053" spans="1:21" ht="14.4" customHeight="1" x14ac:dyDescent="0.3">
      <c r="A5053" t="s">
        <v>1639</v>
      </c>
      <c r="D5053" s="388">
        <f>ROWS(C$5:C5053)</f>
        <v>5049</v>
      </c>
      <c r="E5053" s="388" t="str">
        <f>IF(_xlfn.IFNA(VLOOKUP(A5053,$AG$3:$AH$83,2,FALSE),"")='11.1'!$D$5,TXM!D5053,"")</f>
        <v/>
      </c>
      <c r="F5053" t="str">
        <f>IFERROR(SMALL($E$5:$E$9000,ROWS($E$5:E5053)),"")</f>
        <v/>
      </c>
      <c r="I5053" s="371" t="s">
        <v>209</v>
      </c>
      <c r="J5053" t="s">
        <v>173</v>
      </c>
      <c r="K5053" s="372">
        <v>188010</v>
      </c>
      <c r="L5053" s="388">
        <f>ROWS(K$5:K5053)</f>
        <v>5049</v>
      </c>
      <c r="M5053" s="388" t="str">
        <f>IF(_xlfn.IFNA(VLOOKUP(I5053,$AG$3:$AH$83,2,FALSE),"")='11.1'!$D$5,TXM!L5053,"")</f>
        <v/>
      </c>
      <c r="N5053" t="str">
        <f>IFERROR(SMALL($M$5:$M$9000,ROWS($M$5:M5053)),"")</f>
        <v/>
      </c>
      <c r="P5053" t="s">
        <v>1639</v>
      </c>
      <c r="S5053" s="388">
        <f>ROWS(R$5:R5053)</f>
        <v>5049</v>
      </c>
      <c r="T5053" s="388" t="str">
        <f>IF(_xlfn.IFNA(VLOOKUP(P5053,$AG$3:$AH$83,2,FALSE),"")='11.1'!$D$5,TXM!S5053,"")</f>
        <v/>
      </c>
      <c r="U5053" t="str">
        <f>IFERROR(SMALL($T$5:$T$9000,ROWS($T$5:T5053)),"")</f>
        <v/>
      </c>
    </row>
    <row r="5054" spans="1:21" ht="14.4" customHeight="1" x14ac:dyDescent="0.3">
      <c r="A5054" t="s">
        <v>1639</v>
      </c>
      <c r="D5054" s="388">
        <f>ROWS(C$5:C5054)</f>
        <v>5050</v>
      </c>
      <c r="E5054" s="388" t="str">
        <f>IF(_xlfn.IFNA(VLOOKUP(A5054,$AG$3:$AH$83,2,FALSE),"")='11.1'!$D$5,TXM!D5054,"")</f>
        <v/>
      </c>
      <c r="F5054" t="str">
        <f>IFERROR(SMALL($E$5:$E$9000,ROWS($E$5:E5054)),"")</f>
        <v/>
      </c>
      <c r="I5054" s="371" t="s">
        <v>209</v>
      </c>
      <c r="J5054" t="s">
        <v>833</v>
      </c>
      <c r="K5054" s="372">
        <v>161859</v>
      </c>
      <c r="L5054" s="388">
        <f>ROWS(K$5:K5054)</f>
        <v>5050</v>
      </c>
      <c r="M5054" s="388" t="str">
        <f>IF(_xlfn.IFNA(VLOOKUP(I5054,$AG$3:$AH$83,2,FALSE),"")='11.1'!$D$5,TXM!L5054,"")</f>
        <v/>
      </c>
      <c r="N5054" t="str">
        <f>IFERROR(SMALL($M$5:$M$9000,ROWS($M$5:M5054)),"")</f>
        <v/>
      </c>
      <c r="P5054" t="s">
        <v>1639</v>
      </c>
      <c r="S5054" s="388">
        <f>ROWS(R$5:R5054)</f>
        <v>5050</v>
      </c>
      <c r="T5054" s="388" t="str">
        <f>IF(_xlfn.IFNA(VLOOKUP(P5054,$AG$3:$AH$83,2,FALSE),"")='11.1'!$D$5,TXM!S5054,"")</f>
        <v/>
      </c>
      <c r="U5054" t="str">
        <f>IFERROR(SMALL($T$5:$T$9000,ROWS($T$5:T5054)),"")</f>
        <v/>
      </c>
    </row>
    <row r="5055" spans="1:21" ht="14.4" customHeight="1" x14ac:dyDescent="0.3">
      <c r="A5055" t="s">
        <v>1639</v>
      </c>
      <c r="D5055" s="388">
        <f>ROWS(C$5:C5055)</f>
        <v>5051</v>
      </c>
      <c r="E5055" s="388" t="str">
        <f>IF(_xlfn.IFNA(VLOOKUP(A5055,$AG$3:$AH$83,2,FALSE),"")='11.1'!$D$5,TXM!D5055,"")</f>
        <v/>
      </c>
      <c r="F5055" t="str">
        <f>IFERROR(SMALL($E$5:$E$9000,ROWS($E$5:E5055)),"")</f>
        <v/>
      </c>
      <c r="I5055" s="371" t="s">
        <v>209</v>
      </c>
      <c r="J5055" t="s">
        <v>1441</v>
      </c>
      <c r="K5055" s="372">
        <v>157621</v>
      </c>
      <c r="L5055" s="388">
        <f>ROWS(K$5:K5055)</f>
        <v>5051</v>
      </c>
      <c r="M5055" s="388" t="str">
        <f>IF(_xlfn.IFNA(VLOOKUP(I5055,$AG$3:$AH$83,2,FALSE),"")='11.1'!$D$5,TXM!L5055,"")</f>
        <v/>
      </c>
      <c r="N5055" t="str">
        <f>IFERROR(SMALL($M$5:$M$9000,ROWS($M$5:M5055)),"")</f>
        <v/>
      </c>
      <c r="P5055" t="s">
        <v>1639</v>
      </c>
      <c r="S5055" s="388">
        <f>ROWS(R$5:R5055)</f>
        <v>5051</v>
      </c>
      <c r="T5055" s="388" t="str">
        <f>IF(_xlfn.IFNA(VLOOKUP(P5055,$AG$3:$AH$83,2,FALSE),"")='11.1'!$D$5,TXM!S5055,"")</f>
        <v/>
      </c>
      <c r="U5055" t="str">
        <f>IFERROR(SMALL($T$5:$T$9000,ROWS($T$5:T5055)),"")</f>
        <v/>
      </c>
    </row>
    <row r="5056" spans="1:21" ht="14.4" customHeight="1" x14ac:dyDescent="0.3">
      <c r="A5056" t="s">
        <v>1639</v>
      </c>
      <c r="D5056" s="388">
        <f>ROWS(C$5:C5056)</f>
        <v>5052</v>
      </c>
      <c r="E5056" s="388" t="str">
        <f>IF(_xlfn.IFNA(VLOOKUP(A5056,$AG$3:$AH$83,2,FALSE),"")='11.1'!$D$5,TXM!D5056,"")</f>
        <v/>
      </c>
      <c r="F5056" t="str">
        <f>IFERROR(SMALL($E$5:$E$9000,ROWS($E$5:E5056)),"")</f>
        <v/>
      </c>
      <c r="I5056" s="371" t="s">
        <v>209</v>
      </c>
      <c r="J5056" t="s">
        <v>1434</v>
      </c>
      <c r="K5056" s="372">
        <v>146717</v>
      </c>
      <c r="L5056" s="388">
        <f>ROWS(K$5:K5056)</f>
        <v>5052</v>
      </c>
      <c r="M5056" s="388" t="str">
        <f>IF(_xlfn.IFNA(VLOOKUP(I5056,$AG$3:$AH$83,2,FALSE),"")='11.1'!$D$5,TXM!L5056,"")</f>
        <v/>
      </c>
      <c r="N5056" t="str">
        <f>IFERROR(SMALL($M$5:$M$9000,ROWS($M$5:M5056)),"")</f>
        <v/>
      </c>
      <c r="P5056" t="s">
        <v>1639</v>
      </c>
      <c r="S5056" s="388">
        <f>ROWS(R$5:R5056)</f>
        <v>5052</v>
      </c>
      <c r="T5056" s="388" t="str">
        <f>IF(_xlfn.IFNA(VLOOKUP(P5056,$AG$3:$AH$83,2,FALSE),"")='11.1'!$D$5,TXM!S5056,"")</f>
        <v/>
      </c>
      <c r="U5056" t="str">
        <f>IFERROR(SMALL($T$5:$T$9000,ROWS($T$5:T5056)),"")</f>
        <v/>
      </c>
    </row>
    <row r="5057" spans="1:21" ht="14.4" customHeight="1" x14ac:dyDescent="0.3">
      <c r="A5057" t="s">
        <v>1639</v>
      </c>
      <c r="D5057" s="388">
        <f>ROWS(C$5:C5057)</f>
        <v>5053</v>
      </c>
      <c r="E5057" s="388" t="str">
        <f>IF(_xlfn.IFNA(VLOOKUP(A5057,$AG$3:$AH$83,2,FALSE),"")='11.1'!$D$5,TXM!D5057,"")</f>
        <v/>
      </c>
      <c r="F5057" t="str">
        <f>IFERROR(SMALL($E$5:$E$9000,ROWS($E$5:E5057)),"")</f>
        <v/>
      </c>
      <c r="I5057" s="371" t="s">
        <v>209</v>
      </c>
      <c r="J5057" t="s">
        <v>857</v>
      </c>
      <c r="K5057" s="372">
        <v>134632</v>
      </c>
      <c r="L5057" s="388">
        <f>ROWS(K$5:K5057)</f>
        <v>5053</v>
      </c>
      <c r="M5057" s="388" t="str">
        <f>IF(_xlfn.IFNA(VLOOKUP(I5057,$AG$3:$AH$83,2,FALSE),"")='11.1'!$D$5,TXM!L5057,"")</f>
        <v/>
      </c>
      <c r="N5057" t="str">
        <f>IFERROR(SMALL($M$5:$M$9000,ROWS($M$5:M5057)),"")</f>
        <v/>
      </c>
      <c r="P5057" t="s">
        <v>1639</v>
      </c>
      <c r="S5057" s="388">
        <f>ROWS(R$5:R5057)</f>
        <v>5053</v>
      </c>
      <c r="T5057" s="388" t="str">
        <f>IF(_xlfn.IFNA(VLOOKUP(P5057,$AG$3:$AH$83,2,FALSE),"")='11.1'!$D$5,TXM!S5057,"")</f>
        <v/>
      </c>
      <c r="U5057" t="str">
        <f>IFERROR(SMALL($T$5:$T$9000,ROWS($T$5:T5057)),"")</f>
        <v/>
      </c>
    </row>
    <row r="5058" spans="1:21" ht="14.4" customHeight="1" x14ac:dyDescent="0.3">
      <c r="A5058" t="s">
        <v>1639</v>
      </c>
      <c r="D5058" s="388">
        <f>ROWS(C$5:C5058)</f>
        <v>5054</v>
      </c>
      <c r="E5058" s="388" t="str">
        <f>IF(_xlfn.IFNA(VLOOKUP(A5058,$AG$3:$AH$83,2,FALSE),"")='11.1'!$D$5,TXM!D5058,"")</f>
        <v/>
      </c>
      <c r="F5058" t="str">
        <f>IFERROR(SMALL($E$5:$E$9000,ROWS($E$5:E5058)),"")</f>
        <v/>
      </c>
      <c r="I5058" s="371" t="s">
        <v>209</v>
      </c>
      <c r="J5058" t="s">
        <v>835</v>
      </c>
      <c r="K5058" s="372">
        <v>125058</v>
      </c>
      <c r="L5058" s="388">
        <f>ROWS(K$5:K5058)</f>
        <v>5054</v>
      </c>
      <c r="M5058" s="388" t="str">
        <f>IF(_xlfn.IFNA(VLOOKUP(I5058,$AG$3:$AH$83,2,FALSE),"")='11.1'!$D$5,TXM!L5058,"")</f>
        <v/>
      </c>
      <c r="N5058" t="str">
        <f>IFERROR(SMALL($M$5:$M$9000,ROWS($M$5:M5058)),"")</f>
        <v/>
      </c>
      <c r="P5058" t="s">
        <v>1639</v>
      </c>
      <c r="S5058" s="388">
        <f>ROWS(R$5:R5058)</f>
        <v>5054</v>
      </c>
      <c r="T5058" s="388" t="str">
        <f>IF(_xlfn.IFNA(VLOOKUP(P5058,$AG$3:$AH$83,2,FALSE),"")='11.1'!$D$5,TXM!S5058,"")</f>
        <v/>
      </c>
      <c r="U5058" t="str">
        <f>IFERROR(SMALL($T$5:$T$9000,ROWS($T$5:T5058)),"")</f>
        <v/>
      </c>
    </row>
    <row r="5059" spans="1:21" ht="14.4" customHeight="1" x14ac:dyDescent="0.3">
      <c r="A5059" t="s">
        <v>1639</v>
      </c>
      <c r="D5059" s="388">
        <f>ROWS(C$5:C5059)</f>
        <v>5055</v>
      </c>
      <c r="E5059" s="388" t="str">
        <f>IF(_xlfn.IFNA(VLOOKUP(A5059,$AG$3:$AH$83,2,FALSE),"")='11.1'!$D$5,TXM!D5059,"")</f>
        <v/>
      </c>
      <c r="F5059" t="str">
        <f>IFERROR(SMALL($E$5:$E$9000,ROWS($E$5:E5059)),"")</f>
        <v/>
      </c>
      <c r="I5059" s="371" t="s">
        <v>209</v>
      </c>
      <c r="J5059" t="s">
        <v>867</v>
      </c>
      <c r="K5059" s="372">
        <v>113064</v>
      </c>
      <c r="L5059" s="388">
        <f>ROWS(K$5:K5059)</f>
        <v>5055</v>
      </c>
      <c r="M5059" s="388" t="str">
        <f>IF(_xlfn.IFNA(VLOOKUP(I5059,$AG$3:$AH$83,2,FALSE),"")='11.1'!$D$5,TXM!L5059,"")</f>
        <v/>
      </c>
      <c r="N5059" t="str">
        <f>IFERROR(SMALL($M$5:$M$9000,ROWS($M$5:M5059)),"")</f>
        <v/>
      </c>
      <c r="P5059" t="s">
        <v>1639</v>
      </c>
      <c r="S5059" s="388">
        <f>ROWS(R$5:R5059)</f>
        <v>5055</v>
      </c>
      <c r="T5059" s="388" t="str">
        <f>IF(_xlfn.IFNA(VLOOKUP(P5059,$AG$3:$AH$83,2,FALSE),"")='11.1'!$D$5,TXM!S5059,"")</f>
        <v/>
      </c>
      <c r="U5059" t="str">
        <f>IFERROR(SMALL($T$5:$T$9000,ROWS($T$5:T5059)),"")</f>
        <v/>
      </c>
    </row>
    <row r="5060" spans="1:21" ht="14.4" customHeight="1" x14ac:dyDescent="0.3">
      <c r="A5060" t="s">
        <v>1639</v>
      </c>
      <c r="D5060" s="388">
        <f>ROWS(C$5:C5060)</f>
        <v>5056</v>
      </c>
      <c r="E5060" s="388" t="str">
        <f>IF(_xlfn.IFNA(VLOOKUP(A5060,$AG$3:$AH$83,2,FALSE),"")='11.1'!$D$5,TXM!D5060,"")</f>
        <v/>
      </c>
      <c r="F5060" t="str">
        <f>IFERROR(SMALL($E$5:$E$9000,ROWS($E$5:E5060)),"")</f>
        <v/>
      </c>
      <c r="I5060" s="371" t="s">
        <v>209</v>
      </c>
      <c r="J5060" t="s">
        <v>1332</v>
      </c>
      <c r="K5060" s="372">
        <v>96752</v>
      </c>
      <c r="L5060" s="388">
        <f>ROWS(K$5:K5060)</f>
        <v>5056</v>
      </c>
      <c r="M5060" s="388" t="str">
        <f>IF(_xlfn.IFNA(VLOOKUP(I5060,$AG$3:$AH$83,2,FALSE),"")='11.1'!$D$5,TXM!L5060,"")</f>
        <v/>
      </c>
      <c r="N5060" t="str">
        <f>IFERROR(SMALL($M$5:$M$9000,ROWS($M$5:M5060)),"")</f>
        <v/>
      </c>
      <c r="P5060" t="s">
        <v>1639</v>
      </c>
      <c r="S5060" s="388">
        <f>ROWS(R$5:R5060)</f>
        <v>5056</v>
      </c>
      <c r="T5060" s="388" t="str">
        <f>IF(_xlfn.IFNA(VLOOKUP(P5060,$AG$3:$AH$83,2,FALSE),"")='11.1'!$D$5,TXM!S5060,"")</f>
        <v/>
      </c>
      <c r="U5060" t="str">
        <f>IFERROR(SMALL($T$5:$T$9000,ROWS($T$5:T5060)),"")</f>
        <v/>
      </c>
    </row>
    <row r="5061" spans="1:21" ht="14.4" customHeight="1" x14ac:dyDescent="0.3">
      <c r="A5061" t="s">
        <v>1639</v>
      </c>
      <c r="D5061" s="388">
        <f>ROWS(C$5:C5061)</f>
        <v>5057</v>
      </c>
      <c r="E5061" s="388" t="str">
        <f>IF(_xlfn.IFNA(VLOOKUP(A5061,$AG$3:$AH$83,2,FALSE),"")='11.1'!$D$5,TXM!D5061,"")</f>
        <v/>
      </c>
      <c r="F5061" t="str">
        <f>IFERROR(SMALL($E$5:$E$9000,ROWS($E$5:E5061)),"")</f>
        <v/>
      </c>
      <c r="I5061" s="371" t="s">
        <v>209</v>
      </c>
      <c r="J5061" t="s">
        <v>171</v>
      </c>
      <c r="K5061" s="372">
        <v>74712</v>
      </c>
      <c r="L5061" s="388">
        <f>ROWS(K$5:K5061)</f>
        <v>5057</v>
      </c>
      <c r="M5061" s="388" t="str">
        <f>IF(_xlfn.IFNA(VLOOKUP(I5061,$AG$3:$AH$83,2,FALSE),"")='11.1'!$D$5,TXM!L5061,"")</f>
        <v/>
      </c>
      <c r="N5061" t="str">
        <f>IFERROR(SMALL($M$5:$M$9000,ROWS($M$5:M5061)),"")</f>
        <v/>
      </c>
      <c r="P5061" t="s">
        <v>1639</v>
      </c>
      <c r="S5061" s="388">
        <f>ROWS(R$5:R5061)</f>
        <v>5057</v>
      </c>
      <c r="T5061" s="388" t="str">
        <f>IF(_xlfn.IFNA(VLOOKUP(P5061,$AG$3:$AH$83,2,FALSE),"")='11.1'!$D$5,TXM!S5061,"")</f>
        <v/>
      </c>
      <c r="U5061" t="str">
        <f>IFERROR(SMALL($T$5:$T$9000,ROWS($T$5:T5061)),"")</f>
        <v/>
      </c>
    </row>
    <row r="5062" spans="1:21" ht="14.4" customHeight="1" x14ac:dyDescent="0.3">
      <c r="A5062" t="s">
        <v>1639</v>
      </c>
      <c r="D5062" s="388">
        <f>ROWS(C$5:C5062)</f>
        <v>5058</v>
      </c>
      <c r="E5062" s="388" t="str">
        <f>IF(_xlfn.IFNA(VLOOKUP(A5062,$AG$3:$AH$83,2,FALSE),"")='11.1'!$D$5,TXM!D5062,"")</f>
        <v/>
      </c>
      <c r="F5062" t="str">
        <f>IFERROR(SMALL($E$5:$E$9000,ROWS($E$5:E5062)),"")</f>
        <v/>
      </c>
      <c r="I5062" s="371" t="s">
        <v>209</v>
      </c>
      <c r="J5062" t="s">
        <v>773</v>
      </c>
      <c r="K5062" s="372">
        <v>69142</v>
      </c>
      <c r="L5062" s="388">
        <f>ROWS(K$5:K5062)</f>
        <v>5058</v>
      </c>
      <c r="M5062" s="388" t="str">
        <f>IF(_xlfn.IFNA(VLOOKUP(I5062,$AG$3:$AH$83,2,FALSE),"")='11.1'!$D$5,TXM!L5062,"")</f>
        <v/>
      </c>
      <c r="N5062" t="str">
        <f>IFERROR(SMALL($M$5:$M$9000,ROWS($M$5:M5062)),"")</f>
        <v/>
      </c>
      <c r="P5062" t="s">
        <v>1639</v>
      </c>
      <c r="S5062" s="388">
        <f>ROWS(R$5:R5062)</f>
        <v>5058</v>
      </c>
      <c r="T5062" s="388" t="str">
        <f>IF(_xlfn.IFNA(VLOOKUP(P5062,$AG$3:$AH$83,2,FALSE),"")='11.1'!$D$5,TXM!S5062,"")</f>
        <v/>
      </c>
      <c r="U5062" t="str">
        <f>IFERROR(SMALL($T$5:$T$9000,ROWS($T$5:T5062)),"")</f>
        <v/>
      </c>
    </row>
    <row r="5063" spans="1:21" ht="14.4" customHeight="1" x14ac:dyDescent="0.3">
      <c r="A5063" t="s">
        <v>1639</v>
      </c>
      <c r="D5063" s="388">
        <f>ROWS(C$5:C5063)</f>
        <v>5059</v>
      </c>
      <c r="E5063" s="388" t="str">
        <f>IF(_xlfn.IFNA(VLOOKUP(A5063,$AG$3:$AH$83,2,FALSE),"")='11.1'!$D$5,TXM!D5063,"")</f>
        <v/>
      </c>
      <c r="F5063" t="str">
        <f>IFERROR(SMALL($E$5:$E$9000,ROWS($E$5:E5063)),"")</f>
        <v/>
      </c>
      <c r="I5063" s="371" t="s">
        <v>209</v>
      </c>
      <c r="J5063" t="s">
        <v>1275</v>
      </c>
      <c r="K5063" s="372">
        <v>49623</v>
      </c>
      <c r="L5063" s="388">
        <f>ROWS(K$5:K5063)</f>
        <v>5059</v>
      </c>
      <c r="M5063" s="388" t="str">
        <f>IF(_xlfn.IFNA(VLOOKUP(I5063,$AG$3:$AH$83,2,FALSE),"")='11.1'!$D$5,TXM!L5063,"")</f>
        <v/>
      </c>
      <c r="N5063" t="str">
        <f>IFERROR(SMALL($M$5:$M$9000,ROWS($M$5:M5063)),"")</f>
        <v/>
      </c>
      <c r="P5063" t="s">
        <v>1639</v>
      </c>
      <c r="S5063" s="388">
        <f>ROWS(R$5:R5063)</f>
        <v>5059</v>
      </c>
      <c r="T5063" s="388" t="str">
        <f>IF(_xlfn.IFNA(VLOOKUP(P5063,$AG$3:$AH$83,2,FALSE),"")='11.1'!$D$5,TXM!S5063,"")</f>
        <v/>
      </c>
      <c r="U5063" t="str">
        <f>IFERROR(SMALL($T$5:$T$9000,ROWS($T$5:T5063)),"")</f>
        <v/>
      </c>
    </row>
    <row r="5064" spans="1:21" ht="14.4" customHeight="1" x14ac:dyDescent="0.3">
      <c r="A5064" t="s">
        <v>1639</v>
      </c>
      <c r="D5064" s="388">
        <f>ROWS(C$5:C5064)</f>
        <v>5060</v>
      </c>
      <c r="E5064" s="388" t="str">
        <f>IF(_xlfn.IFNA(VLOOKUP(A5064,$AG$3:$AH$83,2,FALSE),"")='11.1'!$D$5,TXM!D5064,"")</f>
        <v/>
      </c>
      <c r="F5064" t="str">
        <f>IFERROR(SMALL($E$5:$E$9000,ROWS($E$5:E5064)),"")</f>
        <v/>
      </c>
      <c r="I5064" s="371" t="s">
        <v>209</v>
      </c>
      <c r="J5064" t="s">
        <v>827</v>
      </c>
      <c r="K5064" s="372">
        <v>40911</v>
      </c>
      <c r="L5064" s="388">
        <f>ROWS(K$5:K5064)</f>
        <v>5060</v>
      </c>
      <c r="M5064" s="388" t="str">
        <f>IF(_xlfn.IFNA(VLOOKUP(I5064,$AG$3:$AH$83,2,FALSE),"")='11.1'!$D$5,TXM!L5064,"")</f>
        <v/>
      </c>
      <c r="N5064" t="str">
        <f>IFERROR(SMALL($M$5:$M$9000,ROWS($M$5:M5064)),"")</f>
        <v/>
      </c>
      <c r="P5064" t="s">
        <v>1639</v>
      </c>
      <c r="S5064" s="388">
        <f>ROWS(R$5:R5064)</f>
        <v>5060</v>
      </c>
      <c r="T5064" s="388" t="str">
        <f>IF(_xlfn.IFNA(VLOOKUP(P5064,$AG$3:$AH$83,2,FALSE),"")='11.1'!$D$5,TXM!S5064,"")</f>
        <v/>
      </c>
      <c r="U5064" t="str">
        <f>IFERROR(SMALL($T$5:$T$9000,ROWS($T$5:T5064)),"")</f>
        <v/>
      </c>
    </row>
    <row r="5065" spans="1:21" ht="14.4" customHeight="1" x14ac:dyDescent="0.3">
      <c r="A5065" t="s">
        <v>1639</v>
      </c>
      <c r="D5065" s="388">
        <f>ROWS(C$5:C5065)</f>
        <v>5061</v>
      </c>
      <c r="E5065" s="388" t="str">
        <f>IF(_xlfn.IFNA(VLOOKUP(A5065,$AG$3:$AH$83,2,FALSE),"")='11.1'!$D$5,TXM!D5065,"")</f>
        <v/>
      </c>
      <c r="F5065" t="str">
        <f>IFERROR(SMALL($E$5:$E$9000,ROWS($E$5:E5065)),"")</f>
        <v/>
      </c>
      <c r="I5065" s="371" t="s">
        <v>209</v>
      </c>
      <c r="J5065" t="s">
        <v>853</v>
      </c>
      <c r="K5065" s="372">
        <v>27606</v>
      </c>
      <c r="L5065" s="388">
        <f>ROWS(K$5:K5065)</f>
        <v>5061</v>
      </c>
      <c r="M5065" s="388" t="str">
        <f>IF(_xlfn.IFNA(VLOOKUP(I5065,$AG$3:$AH$83,2,FALSE),"")='11.1'!$D$5,TXM!L5065,"")</f>
        <v/>
      </c>
      <c r="N5065" t="str">
        <f>IFERROR(SMALL($M$5:$M$9000,ROWS($M$5:M5065)),"")</f>
        <v/>
      </c>
      <c r="P5065" t="s">
        <v>1639</v>
      </c>
      <c r="S5065" s="388">
        <f>ROWS(R$5:R5065)</f>
        <v>5061</v>
      </c>
      <c r="T5065" s="388" t="str">
        <f>IF(_xlfn.IFNA(VLOOKUP(P5065,$AG$3:$AH$83,2,FALSE),"")='11.1'!$D$5,TXM!S5065,"")</f>
        <v/>
      </c>
      <c r="U5065" t="str">
        <f>IFERROR(SMALL($T$5:$T$9000,ROWS($T$5:T5065)),"")</f>
        <v/>
      </c>
    </row>
    <row r="5066" spans="1:21" ht="14.4" customHeight="1" x14ac:dyDescent="0.3">
      <c r="A5066" t="s">
        <v>1639</v>
      </c>
      <c r="D5066" s="388">
        <f>ROWS(C$5:C5066)</f>
        <v>5062</v>
      </c>
      <c r="E5066" s="388" t="str">
        <f>IF(_xlfn.IFNA(VLOOKUP(A5066,$AG$3:$AH$83,2,FALSE),"")='11.1'!$D$5,TXM!D5066,"")</f>
        <v/>
      </c>
      <c r="F5066" t="str">
        <f>IFERROR(SMALL($E$5:$E$9000,ROWS($E$5:E5066)),"")</f>
        <v/>
      </c>
      <c r="I5066" s="371" t="s">
        <v>209</v>
      </c>
      <c r="J5066" t="s">
        <v>92</v>
      </c>
      <c r="K5066" s="372">
        <v>19119</v>
      </c>
      <c r="L5066" s="388">
        <f>ROWS(K$5:K5066)</f>
        <v>5062</v>
      </c>
      <c r="M5066" s="388" t="str">
        <f>IF(_xlfn.IFNA(VLOOKUP(I5066,$AG$3:$AH$83,2,FALSE),"")='11.1'!$D$5,TXM!L5066,"")</f>
        <v/>
      </c>
      <c r="N5066" t="str">
        <f>IFERROR(SMALL($M$5:$M$9000,ROWS($M$5:M5066)),"")</f>
        <v/>
      </c>
      <c r="P5066" t="s">
        <v>1639</v>
      </c>
      <c r="S5066" s="388">
        <f>ROWS(R$5:R5066)</f>
        <v>5062</v>
      </c>
      <c r="T5066" s="388" t="str">
        <f>IF(_xlfn.IFNA(VLOOKUP(P5066,$AG$3:$AH$83,2,FALSE),"")='11.1'!$D$5,TXM!S5066,"")</f>
        <v/>
      </c>
      <c r="U5066" t="str">
        <f>IFERROR(SMALL($T$5:$T$9000,ROWS($T$5:T5066)),"")</f>
        <v/>
      </c>
    </row>
    <row r="5067" spans="1:21" ht="14.4" customHeight="1" x14ac:dyDescent="0.3">
      <c r="A5067" t="s">
        <v>1639</v>
      </c>
      <c r="D5067" s="388">
        <f>ROWS(C$5:C5067)</f>
        <v>5063</v>
      </c>
      <c r="E5067" s="388" t="str">
        <f>IF(_xlfn.IFNA(VLOOKUP(A5067,$AG$3:$AH$83,2,FALSE),"")='11.1'!$D$5,TXM!D5067,"")</f>
        <v/>
      </c>
      <c r="F5067" t="str">
        <f>IFERROR(SMALL($E$5:$E$9000,ROWS($E$5:E5067)),"")</f>
        <v/>
      </c>
      <c r="I5067" s="371" t="s">
        <v>209</v>
      </c>
      <c r="J5067" t="s">
        <v>100</v>
      </c>
      <c r="K5067" s="372">
        <v>18509</v>
      </c>
      <c r="L5067" s="388">
        <f>ROWS(K$5:K5067)</f>
        <v>5063</v>
      </c>
      <c r="M5067" s="388" t="str">
        <f>IF(_xlfn.IFNA(VLOOKUP(I5067,$AG$3:$AH$83,2,FALSE),"")='11.1'!$D$5,TXM!L5067,"")</f>
        <v/>
      </c>
      <c r="N5067" t="str">
        <f>IFERROR(SMALL($M$5:$M$9000,ROWS($M$5:M5067)),"")</f>
        <v/>
      </c>
      <c r="P5067" t="s">
        <v>1639</v>
      </c>
      <c r="S5067" s="388">
        <f>ROWS(R$5:R5067)</f>
        <v>5063</v>
      </c>
      <c r="T5067" s="388" t="str">
        <f>IF(_xlfn.IFNA(VLOOKUP(P5067,$AG$3:$AH$83,2,FALSE),"")='11.1'!$D$5,TXM!S5067,"")</f>
        <v/>
      </c>
      <c r="U5067" t="str">
        <f>IFERROR(SMALL($T$5:$T$9000,ROWS($T$5:T5067)),"")</f>
        <v/>
      </c>
    </row>
    <row r="5068" spans="1:21" ht="14.4" customHeight="1" x14ac:dyDescent="0.3">
      <c r="A5068" t="s">
        <v>1639</v>
      </c>
      <c r="D5068" s="388">
        <f>ROWS(C$5:C5068)</f>
        <v>5064</v>
      </c>
      <c r="E5068" s="388" t="str">
        <f>IF(_xlfn.IFNA(VLOOKUP(A5068,$AG$3:$AH$83,2,FALSE),"")='11.1'!$D$5,TXM!D5068,"")</f>
        <v/>
      </c>
      <c r="F5068" t="str">
        <f>IFERROR(SMALL($E$5:$E$9000,ROWS($E$5:E5068)),"")</f>
        <v/>
      </c>
      <c r="I5068" s="371" t="s">
        <v>209</v>
      </c>
      <c r="J5068" t="s">
        <v>825</v>
      </c>
      <c r="K5068" s="372">
        <v>16139</v>
      </c>
      <c r="L5068" s="388">
        <f>ROWS(K$5:K5068)</f>
        <v>5064</v>
      </c>
      <c r="M5068" s="388" t="str">
        <f>IF(_xlfn.IFNA(VLOOKUP(I5068,$AG$3:$AH$83,2,FALSE),"")='11.1'!$D$5,TXM!L5068,"")</f>
        <v/>
      </c>
      <c r="N5068" t="str">
        <f>IFERROR(SMALL($M$5:$M$9000,ROWS($M$5:M5068)),"")</f>
        <v/>
      </c>
      <c r="P5068" t="s">
        <v>1639</v>
      </c>
      <c r="S5068" s="388">
        <f>ROWS(R$5:R5068)</f>
        <v>5064</v>
      </c>
      <c r="T5068" s="388" t="str">
        <f>IF(_xlfn.IFNA(VLOOKUP(P5068,$AG$3:$AH$83,2,FALSE),"")='11.1'!$D$5,TXM!S5068,"")</f>
        <v/>
      </c>
      <c r="U5068" t="str">
        <f>IFERROR(SMALL($T$5:$T$9000,ROWS($T$5:T5068)),"")</f>
        <v/>
      </c>
    </row>
    <row r="5069" spans="1:21" ht="14.4" customHeight="1" x14ac:dyDescent="0.3">
      <c r="A5069" t="s">
        <v>1639</v>
      </c>
      <c r="D5069" s="388">
        <f>ROWS(C$5:C5069)</f>
        <v>5065</v>
      </c>
      <c r="E5069" s="388" t="str">
        <f>IF(_xlfn.IFNA(VLOOKUP(A5069,$AG$3:$AH$83,2,FALSE),"")='11.1'!$D$5,TXM!D5069,"")</f>
        <v/>
      </c>
      <c r="F5069" t="str">
        <f>IFERROR(SMALL($E$5:$E$9000,ROWS($E$5:E5069)),"")</f>
        <v/>
      </c>
      <c r="I5069" s="371" t="s">
        <v>209</v>
      </c>
      <c r="J5069" t="s">
        <v>839</v>
      </c>
      <c r="K5069" s="372">
        <v>4703</v>
      </c>
      <c r="L5069" s="388">
        <f>ROWS(K$5:K5069)</f>
        <v>5065</v>
      </c>
      <c r="M5069" s="388" t="str">
        <f>IF(_xlfn.IFNA(VLOOKUP(I5069,$AG$3:$AH$83,2,FALSE),"")='11.1'!$D$5,TXM!L5069,"")</f>
        <v/>
      </c>
      <c r="N5069" t="str">
        <f>IFERROR(SMALL($M$5:$M$9000,ROWS($M$5:M5069)),"")</f>
        <v/>
      </c>
      <c r="P5069" t="s">
        <v>1639</v>
      </c>
      <c r="S5069" s="388">
        <f>ROWS(R$5:R5069)</f>
        <v>5065</v>
      </c>
      <c r="T5069" s="388" t="str">
        <f>IF(_xlfn.IFNA(VLOOKUP(P5069,$AG$3:$AH$83,2,FALSE),"")='11.1'!$D$5,TXM!S5069,"")</f>
        <v/>
      </c>
      <c r="U5069" t="str">
        <f>IFERROR(SMALL($T$5:$T$9000,ROWS($T$5:T5069)),"")</f>
        <v/>
      </c>
    </row>
    <row r="5070" spans="1:21" ht="14.4" customHeight="1" x14ac:dyDescent="0.3">
      <c r="A5070" t="s">
        <v>1639</v>
      </c>
      <c r="D5070" s="388">
        <f>ROWS(C$5:C5070)</f>
        <v>5066</v>
      </c>
      <c r="E5070" s="388" t="str">
        <f>IF(_xlfn.IFNA(VLOOKUP(A5070,$AG$3:$AH$83,2,FALSE),"")='11.1'!$D$5,TXM!D5070,"")</f>
        <v/>
      </c>
      <c r="F5070" t="str">
        <f>IFERROR(SMALL($E$5:$E$9000,ROWS($E$5:E5070)),"")</f>
        <v/>
      </c>
      <c r="I5070" s="371" t="s">
        <v>209</v>
      </c>
      <c r="J5070" t="s">
        <v>829</v>
      </c>
      <c r="K5070" s="372">
        <v>4457</v>
      </c>
      <c r="L5070" s="388">
        <f>ROWS(K$5:K5070)</f>
        <v>5066</v>
      </c>
      <c r="M5070" s="388" t="str">
        <f>IF(_xlfn.IFNA(VLOOKUP(I5070,$AG$3:$AH$83,2,FALSE),"")='11.1'!$D$5,TXM!L5070,"")</f>
        <v/>
      </c>
      <c r="N5070" t="str">
        <f>IFERROR(SMALL($M$5:$M$9000,ROWS($M$5:M5070)),"")</f>
        <v/>
      </c>
      <c r="P5070" t="s">
        <v>1639</v>
      </c>
      <c r="S5070" s="388">
        <f>ROWS(R$5:R5070)</f>
        <v>5066</v>
      </c>
      <c r="T5070" s="388" t="str">
        <f>IF(_xlfn.IFNA(VLOOKUP(P5070,$AG$3:$AH$83,2,FALSE),"")='11.1'!$D$5,TXM!S5070,"")</f>
        <v/>
      </c>
      <c r="U5070" t="str">
        <f>IFERROR(SMALL($T$5:$T$9000,ROWS($T$5:T5070)),"")</f>
        <v/>
      </c>
    </row>
    <row r="5071" spans="1:21" ht="14.4" customHeight="1" x14ac:dyDescent="0.3">
      <c r="A5071" t="s">
        <v>1639</v>
      </c>
      <c r="D5071" s="388">
        <f>ROWS(C$5:C5071)</f>
        <v>5067</v>
      </c>
      <c r="E5071" s="388" t="str">
        <f>IF(_xlfn.IFNA(VLOOKUP(A5071,$AG$3:$AH$83,2,FALSE),"")='11.1'!$D$5,TXM!D5071,"")</f>
        <v/>
      </c>
      <c r="F5071" t="str">
        <f>IFERROR(SMALL($E$5:$E$9000,ROWS($E$5:E5071)),"")</f>
        <v/>
      </c>
      <c r="I5071" s="371" t="s">
        <v>209</v>
      </c>
      <c r="J5071" t="s">
        <v>95</v>
      </c>
      <c r="K5071" s="372">
        <v>4157</v>
      </c>
      <c r="L5071" s="388">
        <f>ROWS(K$5:K5071)</f>
        <v>5067</v>
      </c>
      <c r="M5071" s="388" t="str">
        <f>IF(_xlfn.IFNA(VLOOKUP(I5071,$AG$3:$AH$83,2,FALSE),"")='11.1'!$D$5,TXM!L5071,"")</f>
        <v/>
      </c>
      <c r="N5071" t="str">
        <f>IFERROR(SMALL($M$5:$M$9000,ROWS($M$5:M5071)),"")</f>
        <v/>
      </c>
      <c r="P5071" t="s">
        <v>1639</v>
      </c>
      <c r="S5071" s="388">
        <f>ROWS(R$5:R5071)</f>
        <v>5067</v>
      </c>
      <c r="T5071" s="388" t="str">
        <f>IF(_xlfn.IFNA(VLOOKUP(P5071,$AG$3:$AH$83,2,FALSE),"")='11.1'!$D$5,TXM!S5071,"")</f>
        <v/>
      </c>
      <c r="U5071" t="str">
        <f>IFERROR(SMALL($T$5:$T$9000,ROWS($T$5:T5071)),"")</f>
        <v/>
      </c>
    </row>
    <row r="5072" spans="1:21" ht="14.4" customHeight="1" x14ac:dyDescent="0.3">
      <c r="A5072" t="s">
        <v>1639</v>
      </c>
      <c r="D5072" s="388">
        <f>ROWS(C$5:C5072)</f>
        <v>5068</v>
      </c>
      <c r="E5072" s="388" t="str">
        <f>IF(_xlfn.IFNA(VLOOKUP(A5072,$AG$3:$AH$83,2,FALSE),"")='11.1'!$D$5,TXM!D5072,"")</f>
        <v/>
      </c>
      <c r="F5072" t="str">
        <f>IFERROR(SMALL($E$5:$E$9000,ROWS($E$5:E5072)),"")</f>
        <v/>
      </c>
      <c r="I5072" s="371" t="s">
        <v>209</v>
      </c>
      <c r="J5072" t="s">
        <v>805</v>
      </c>
      <c r="K5072" s="372">
        <v>3585</v>
      </c>
      <c r="L5072" s="388">
        <f>ROWS(K$5:K5072)</f>
        <v>5068</v>
      </c>
      <c r="M5072" s="388" t="str">
        <f>IF(_xlfn.IFNA(VLOOKUP(I5072,$AG$3:$AH$83,2,FALSE),"")='11.1'!$D$5,TXM!L5072,"")</f>
        <v/>
      </c>
      <c r="N5072" t="str">
        <f>IFERROR(SMALL($M$5:$M$9000,ROWS($M$5:M5072)),"")</f>
        <v/>
      </c>
      <c r="P5072" t="s">
        <v>1639</v>
      </c>
      <c r="S5072" s="388">
        <f>ROWS(R$5:R5072)</f>
        <v>5068</v>
      </c>
      <c r="T5072" s="388" t="str">
        <f>IF(_xlfn.IFNA(VLOOKUP(P5072,$AG$3:$AH$83,2,FALSE),"")='11.1'!$D$5,TXM!S5072,"")</f>
        <v/>
      </c>
      <c r="U5072" t="str">
        <f>IFERROR(SMALL($T$5:$T$9000,ROWS($T$5:T5072)),"")</f>
        <v/>
      </c>
    </row>
    <row r="5073" spans="1:21" ht="14.4" customHeight="1" x14ac:dyDescent="0.3">
      <c r="A5073" t="s">
        <v>1639</v>
      </c>
      <c r="D5073" s="388">
        <f>ROWS(C$5:C5073)</f>
        <v>5069</v>
      </c>
      <c r="E5073" s="388" t="str">
        <f>IF(_xlfn.IFNA(VLOOKUP(A5073,$AG$3:$AH$83,2,FALSE),"")='11.1'!$D$5,TXM!D5073,"")</f>
        <v/>
      </c>
      <c r="F5073" t="str">
        <f>IFERROR(SMALL($E$5:$E$9000,ROWS($E$5:E5073)),"")</f>
        <v/>
      </c>
      <c r="I5073" s="371" t="s">
        <v>209</v>
      </c>
      <c r="J5073" t="s">
        <v>809</v>
      </c>
      <c r="K5073" s="372">
        <v>3069</v>
      </c>
      <c r="L5073" s="388">
        <f>ROWS(K$5:K5073)</f>
        <v>5069</v>
      </c>
      <c r="M5073" s="388" t="str">
        <f>IF(_xlfn.IFNA(VLOOKUP(I5073,$AG$3:$AH$83,2,FALSE),"")='11.1'!$D$5,TXM!L5073,"")</f>
        <v/>
      </c>
      <c r="N5073" t="str">
        <f>IFERROR(SMALL($M$5:$M$9000,ROWS($M$5:M5073)),"")</f>
        <v/>
      </c>
      <c r="P5073" t="s">
        <v>1639</v>
      </c>
      <c r="S5073" s="388">
        <f>ROWS(R$5:R5073)</f>
        <v>5069</v>
      </c>
      <c r="T5073" s="388" t="str">
        <f>IF(_xlfn.IFNA(VLOOKUP(P5073,$AG$3:$AH$83,2,FALSE),"")='11.1'!$D$5,TXM!S5073,"")</f>
        <v/>
      </c>
      <c r="U5073" t="str">
        <f>IFERROR(SMALL($T$5:$T$9000,ROWS($T$5:T5073)),"")</f>
        <v/>
      </c>
    </row>
    <row r="5074" spans="1:21" ht="14.4" customHeight="1" x14ac:dyDescent="0.3">
      <c r="A5074" t="s">
        <v>1639</v>
      </c>
      <c r="D5074" s="388">
        <f>ROWS(C$5:C5074)</f>
        <v>5070</v>
      </c>
      <c r="E5074" s="388" t="str">
        <f>IF(_xlfn.IFNA(VLOOKUP(A5074,$AG$3:$AH$83,2,FALSE),"")='11.1'!$D$5,TXM!D5074,"")</f>
        <v/>
      </c>
      <c r="F5074" t="str">
        <f>IFERROR(SMALL($E$5:$E$9000,ROWS($E$5:E5074)),"")</f>
        <v/>
      </c>
      <c r="I5074" s="371" t="s">
        <v>209</v>
      </c>
      <c r="J5074" t="s">
        <v>799</v>
      </c>
      <c r="K5074" s="372">
        <v>2795</v>
      </c>
      <c r="L5074" s="388">
        <f>ROWS(K$5:K5074)</f>
        <v>5070</v>
      </c>
      <c r="M5074" s="388" t="str">
        <f>IF(_xlfn.IFNA(VLOOKUP(I5074,$AG$3:$AH$83,2,FALSE),"")='11.1'!$D$5,TXM!L5074,"")</f>
        <v/>
      </c>
      <c r="N5074" t="str">
        <f>IFERROR(SMALL($M$5:$M$9000,ROWS($M$5:M5074)),"")</f>
        <v/>
      </c>
      <c r="P5074" t="s">
        <v>1639</v>
      </c>
      <c r="S5074" s="388">
        <f>ROWS(R$5:R5074)</f>
        <v>5070</v>
      </c>
      <c r="T5074" s="388" t="str">
        <f>IF(_xlfn.IFNA(VLOOKUP(P5074,$AG$3:$AH$83,2,FALSE),"")='11.1'!$D$5,TXM!S5074,"")</f>
        <v/>
      </c>
      <c r="U5074" t="str">
        <f>IFERROR(SMALL($T$5:$T$9000,ROWS($T$5:T5074)),"")</f>
        <v/>
      </c>
    </row>
    <row r="5075" spans="1:21" ht="14.4" customHeight="1" x14ac:dyDescent="0.3">
      <c r="A5075" t="s">
        <v>1639</v>
      </c>
      <c r="D5075" s="388">
        <f>ROWS(C$5:C5075)</f>
        <v>5071</v>
      </c>
      <c r="E5075" s="388" t="str">
        <f>IF(_xlfn.IFNA(VLOOKUP(A5075,$AG$3:$AH$83,2,FALSE),"")='11.1'!$D$5,TXM!D5075,"")</f>
        <v/>
      </c>
      <c r="F5075" t="str">
        <f>IFERROR(SMALL($E$5:$E$9000,ROWS($E$5:E5075)),"")</f>
        <v/>
      </c>
      <c r="I5075" s="371" t="s">
        <v>209</v>
      </c>
      <c r="J5075" t="s">
        <v>777</v>
      </c>
      <c r="K5075" s="372">
        <v>223</v>
      </c>
      <c r="L5075" s="388">
        <f>ROWS(K$5:K5075)</f>
        <v>5071</v>
      </c>
      <c r="M5075" s="388" t="str">
        <f>IF(_xlfn.IFNA(VLOOKUP(I5075,$AG$3:$AH$83,2,FALSE),"")='11.1'!$D$5,TXM!L5075,"")</f>
        <v/>
      </c>
      <c r="N5075" t="str">
        <f>IFERROR(SMALL($M$5:$M$9000,ROWS($M$5:M5075)),"")</f>
        <v/>
      </c>
      <c r="P5075" t="s">
        <v>1639</v>
      </c>
      <c r="S5075" s="388">
        <f>ROWS(R$5:R5075)</f>
        <v>5071</v>
      </c>
      <c r="T5075" s="388" t="str">
        <f>IF(_xlfn.IFNA(VLOOKUP(P5075,$AG$3:$AH$83,2,FALSE),"")='11.1'!$D$5,TXM!S5075,"")</f>
        <v/>
      </c>
      <c r="U5075" t="str">
        <f>IFERROR(SMALL($T$5:$T$9000,ROWS($T$5:T5075)),"")</f>
        <v/>
      </c>
    </row>
    <row r="5076" spans="1:21" ht="14.4" customHeight="1" x14ac:dyDescent="0.3">
      <c r="A5076" t="s">
        <v>1639</v>
      </c>
      <c r="D5076" s="388">
        <f>ROWS(C$5:C5076)</f>
        <v>5072</v>
      </c>
      <c r="E5076" s="388" t="str">
        <f>IF(_xlfn.IFNA(VLOOKUP(A5076,$AG$3:$AH$83,2,FALSE),"")='11.1'!$D$5,TXM!D5076,"")</f>
        <v/>
      </c>
      <c r="F5076" t="str">
        <f>IFERROR(SMALL($E$5:$E$9000,ROWS($E$5:E5076)),"")</f>
        <v/>
      </c>
      <c r="I5076" s="371" t="s">
        <v>209</v>
      </c>
      <c r="J5076" t="s">
        <v>795</v>
      </c>
      <c r="K5076" s="372">
        <v>212</v>
      </c>
      <c r="L5076" s="388">
        <f>ROWS(K$5:K5076)</f>
        <v>5072</v>
      </c>
      <c r="M5076" s="388" t="str">
        <f>IF(_xlfn.IFNA(VLOOKUP(I5076,$AG$3:$AH$83,2,FALSE),"")='11.1'!$D$5,TXM!L5076,"")</f>
        <v/>
      </c>
      <c r="N5076" t="str">
        <f>IFERROR(SMALL($M$5:$M$9000,ROWS($M$5:M5076)),"")</f>
        <v/>
      </c>
      <c r="P5076" t="s">
        <v>1639</v>
      </c>
      <c r="S5076" s="388">
        <f>ROWS(R$5:R5076)</f>
        <v>5072</v>
      </c>
      <c r="T5076" s="388" t="str">
        <f>IF(_xlfn.IFNA(VLOOKUP(P5076,$AG$3:$AH$83,2,FALSE),"")='11.1'!$D$5,TXM!S5076,"")</f>
        <v/>
      </c>
      <c r="U5076" t="str">
        <f>IFERROR(SMALL($T$5:$T$9000,ROWS($T$5:T5076)),"")</f>
        <v/>
      </c>
    </row>
    <row r="5077" spans="1:21" ht="14.4" customHeight="1" x14ac:dyDescent="0.3">
      <c r="A5077" t="s">
        <v>1639</v>
      </c>
      <c r="D5077" s="388">
        <f>ROWS(C$5:C5077)</f>
        <v>5073</v>
      </c>
      <c r="E5077" s="388" t="str">
        <f>IF(_xlfn.IFNA(VLOOKUP(A5077,$AG$3:$AH$83,2,FALSE),"")='11.1'!$D$5,TXM!D5077,"")</f>
        <v/>
      </c>
      <c r="F5077" t="str">
        <f>IFERROR(SMALL($E$5:$E$9000,ROWS($E$5:E5077)),"")</f>
        <v/>
      </c>
      <c r="I5077" s="371" t="s">
        <v>209</v>
      </c>
      <c r="J5077" t="s">
        <v>1002</v>
      </c>
      <c r="K5077" s="372">
        <v>27</v>
      </c>
      <c r="L5077" s="388">
        <f>ROWS(K$5:K5077)</f>
        <v>5073</v>
      </c>
      <c r="M5077" s="388" t="str">
        <f>IF(_xlfn.IFNA(VLOOKUP(I5077,$AG$3:$AH$83,2,FALSE),"")='11.1'!$D$5,TXM!L5077,"")</f>
        <v/>
      </c>
      <c r="N5077" t="str">
        <f>IFERROR(SMALL($M$5:$M$9000,ROWS($M$5:M5077)),"")</f>
        <v/>
      </c>
      <c r="P5077" t="s">
        <v>1639</v>
      </c>
      <c r="S5077" s="388">
        <f>ROWS(R$5:R5077)</f>
        <v>5073</v>
      </c>
      <c r="T5077" s="388" t="str">
        <f>IF(_xlfn.IFNA(VLOOKUP(P5077,$AG$3:$AH$83,2,FALSE),"")='11.1'!$D$5,TXM!S5077,"")</f>
        <v/>
      </c>
      <c r="U5077" t="str">
        <f>IFERROR(SMALL($T$5:$T$9000,ROWS($T$5:T5077)),"")</f>
        <v/>
      </c>
    </row>
    <row r="5078" spans="1:21" ht="14.4" customHeight="1" x14ac:dyDescent="0.3">
      <c r="A5078" t="s">
        <v>1639</v>
      </c>
      <c r="D5078" s="388">
        <f>ROWS(C$5:C5078)</f>
        <v>5074</v>
      </c>
      <c r="E5078" s="388" t="str">
        <f>IF(_xlfn.IFNA(VLOOKUP(A5078,$AG$3:$AH$83,2,FALSE),"")='11.1'!$D$5,TXM!D5078,"")</f>
        <v/>
      </c>
      <c r="F5078" t="str">
        <f>IFERROR(SMALL($E$5:$E$9000,ROWS($E$5:E5078)),"")</f>
        <v/>
      </c>
      <c r="I5078" s="371" t="s">
        <v>65</v>
      </c>
      <c r="J5078" t="s">
        <v>97</v>
      </c>
      <c r="K5078" s="372">
        <v>1858055418</v>
      </c>
      <c r="L5078" s="388">
        <f>ROWS(K$5:K5078)</f>
        <v>5074</v>
      </c>
      <c r="M5078" s="388" t="str">
        <f>IF(_xlfn.IFNA(VLOOKUP(I5078,$AG$3:$AH$83,2,FALSE),"")='11.1'!$D$5,TXM!L5078,"")</f>
        <v/>
      </c>
      <c r="N5078" t="str">
        <f>IFERROR(SMALL($M$5:$M$9000,ROWS($M$5:M5078)),"")</f>
        <v/>
      </c>
      <c r="P5078" t="s">
        <v>1639</v>
      </c>
      <c r="S5078" s="388">
        <f>ROWS(R$5:R5078)</f>
        <v>5074</v>
      </c>
      <c r="T5078" s="388" t="str">
        <f>IF(_xlfn.IFNA(VLOOKUP(P5078,$AG$3:$AH$83,2,FALSE),"")='11.1'!$D$5,TXM!S5078,"")</f>
        <v/>
      </c>
      <c r="U5078" t="str">
        <f>IFERROR(SMALL($T$5:$T$9000,ROWS($T$5:T5078)),"")</f>
        <v/>
      </c>
    </row>
    <row r="5079" spans="1:21" ht="14.4" customHeight="1" x14ac:dyDescent="0.3">
      <c r="A5079" t="s">
        <v>1639</v>
      </c>
      <c r="D5079" s="388">
        <f>ROWS(C$5:C5079)</f>
        <v>5075</v>
      </c>
      <c r="E5079" s="388" t="str">
        <f>IF(_xlfn.IFNA(VLOOKUP(A5079,$AG$3:$AH$83,2,FALSE),"")='11.1'!$D$5,TXM!D5079,"")</f>
        <v/>
      </c>
      <c r="F5079" t="str">
        <f>IFERROR(SMALL($E$5:$E$9000,ROWS($E$5:E5079)),"")</f>
        <v/>
      </c>
      <c r="I5079" s="371" t="s">
        <v>65</v>
      </c>
      <c r="J5079" t="s">
        <v>863</v>
      </c>
      <c r="K5079" s="372">
        <v>683450655</v>
      </c>
      <c r="L5079" s="388">
        <f>ROWS(K$5:K5079)</f>
        <v>5075</v>
      </c>
      <c r="M5079" s="388" t="str">
        <f>IF(_xlfn.IFNA(VLOOKUP(I5079,$AG$3:$AH$83,2,FALSE),"")='11.1'!$D$5,TXM!L5079,"")</f>
        <v/>
      </c>
      <c r="N5079" t="str">
        <f>IFERROR(SMALL($M$5:$M$9000,ROWS($M$5:M5079)),"")</f>
        <v/>
      </c>
      <c r="P5079" t="s">
        <v>1639</v>
      </c>
      <c r="S5079" s="388">
        <f>ROWS(R$5:R5079)</f>
        <v>5075</v>
      </c>
      <c r="T5079" s="388" t="str">
        <f>IF(_xlfn.IFNA(VLOOKUP(P5079,$AG$3:$AH$83,2,FALSE),"")='11.1'!$D$5,TXM!S5079,"")</f>
        <v/>
      </c>
      <c r="U5079" t="str">
        <f>IFERROR(SMALL($T$5:$T$9000,ROWS($T$5:T5079)),"")</f>
        <v/>
      </c>
    </row>
    <row r="5080" spans="1:21" ht="14.4" customHeight="1" x14ac:dyDescent="0.3">
      <c r="A5080" t="s">
        <v>1639</v>
      </c>
      <c r="D5080" s="388">
        <f>ROWS(C$5:C5080)</f>
        <v>5076</v>
      </c>
      <c r="E5080" s="388" t="str">
        <f>IF(_xlfn.IFNA(VLOOKUP(A5080,$AG$3:$AH$83,2,FALSE),"")='11.1'!$D$5,TXM!D5080,"")</f>
        <v/>
      </c>
      <c r="F5080" t="str">
        <f>IFERROR(SMALL($E$5:$E$9000,ROWS($E$5:E5080)),"")</f>
        <v/>
      </c>
      <c r="I5080" s="371" t="s">
        <v>65</v>
      </c>
      <c r="J5080" t="s">
        <v>865</v>
      </c>
      <c r="K5080" s="372">
        <v>286768948</v>
      </c>
      <c r="L5080" s="388">
        <f>ROWS(K$5:K5080)</f>
        <v>5076</v>
      </c>
      <c r="M5080" s="388" t="str">
        <f>IF(_xlfn.IFNA(VLOOKUP(I5080,$AG$3:$AH$83,2,FALSE),"")='11.1'!$D$5,TXM!L5080,"")</f>
        <v/>
      </c>
      <c r="N5080" t="str">
        <f>IFERROR(SMALL($M$5:$M$9000,ROWS($M$5:M5080)),"")</f>
        <v/>
      </c>
      <c r="P5080" t="s">
        <v>1639</v>
      </c>
      <c r="S5080" s="388">
        <f>ROWS(R$5:R5080)</f>
        <v>5076</v>
      </c>
      <c r="T5080" s="388" t="str">
        <f>IF(_xlfn.IFNA(VLOOKUP(P5080,$AG$3:$AH$83,2,FALSE),"")='11.1'!$D$5,TXM!S5080,"")</f>
        <v/>
      </c>
      <c r="U5080" t="str">
        <f>IFERROR(SMALL($T$5:$T$9000,ROWS($T$5:T5080)),"")</f>
        <v/>
      </c>
    </row>
    <row r="5081" spans="1:21" ht="14.4" customHeight="1" x14ac:dyDescent="0.3">
      <c r="A5081" t="s">
        <v>1639</v>
      </c>
      <c r="D5081" s="388">
        <f>ROWS(C$5:C5081)</f>
        <v>5077</v>
      </c>
      <c r="E5081" s="388" t="str">
        <f>IF(_xlfn.IFNA(VLOOKUP(A5081,$AG$3:$AH$83,2,FALSE),"")='11.1'!$D$5,TXM!D5081,"")</f>
        <v/>
      </c>
      <c r="F5081" t="str">
        <f>IFERROR(SMALL($E$5:$E$9000,ROWS($E$5:E5081)),"")</f>
        <v/>
      </c>
      <c r="I5081" s="371" t="s">
        <v>65</v>
      </c>
      <c r="J5081" t="s">
        <v>1001</v>
      </c>
      <c r="K5081" s="372">
        <v>232026268</v>
      </c>
      <c r="L5081" s="388">
        <f>ROWS(K$5:K5081)</f>
        <v>5077</v>
      </c>
      <c r="M5081" s="388" t="str">
        <f>IF(_xlfn.IFNA(VLOOKUP(I5081,$AG$3:$AH$83,2,FALSE),"")='11.1'!$D$5,TXM!L5081,"")</f>
        <v/>
      </c>
      <c r="N5081" t="str">
        <f>IFERROR(SMALL($M$5:$M$9000,ROWS($M$5:M5081)),"")</f>
        <v/>
      </c>
      <c r="P5081" t="s">
        <v>1639</v>
      </c>
      <c r="S5081" s="388">
        <f>ROWS(R$5:R5081)</f>
        <v>5077</v>
      </c>
      <c r="T5081" s="388" t="str">
        <f>IF(_xlfn.IFNA(VLOOKUP(P5081,$AG$3:$AH$83,2,FALSE),"")='11.1'!$D$5,TXM!S5081,"")</f>
        <v/>
      </c>
      <c r="U5081" t="str">
        <f>IFERROR(SMALL($T$5:$T$9000,ROWS($T$5:T5081)),"")</f>
        <v/>
      </c>
    </row>
    <row r="5082" spans="1:21" ht="14.4" customHeight="1" x14ac:dyDescent="0.3">
      <c r="A5082" t="s">
        <v>1639</v>
      </c>
      <c r="D5082" s="388">
        <f>ROWS(C$5:C5082)</f>
        <v>5078</v>
      </c>
      <c r="E5082" s="388" t="str">
        <f>IF(_xlfn.IFNA(VLOOKUP(A5082,$AG$3:$AH$83,2,FALSE),"")='11.1'!$D$5,TXM!D5082,"")</f>
        <v/>
      </c>
      <c r="F5082" t="str">
        <f>IFERROR(SMALL($E$5:$E$9000,ROWS($E$5:E5082)),"")</f>
        <v/>
      </c>
      <c r="I5082" s="371" t="s">
        <v>65</v>
      </c>
      <c r="J5082" t="s">
        <v>843</v>
      </c>
      <c r="K5082" s="372">
        <v>147148578</v>
      </c>
      <c r="L5082" s="388">
        <f>ROWS(K$5:K5082)</f>
        <v>5078</v>
      </c>
      <c r="M5082" s="388" t="str">
        <f>IF(_xlfn.IFNA(VLOOKUP(I5082,$AG$3:$AH$83,2,FALSE),"")='11.1'!$D$5,TXM!L5082,"")</f>
        <v/>
      </c>
      <c r="N5082" t="str">
        <f>IFERROR(SMALL($M$5:$M$9000,ROWS($M$5:M5082)),"")</f>
        <v/>
      </c>
      <c r="P5082" t="s">
        <v>1639</v>
      </c>
      <c r="S5082" s="388">
        <f>ROWS(R$5:R5082)</f>
        <v>5078</v>
      </c>
      <c r="T5082" s="388" t="str">
        <f>IF(_xlfn.IFNA(VLOOKUP(P5082,$AG$3:$AH$83,2,FALSE),"")='11.1'!$D$5,TXM!S5082,"")</f>
        <v/>
      </c>
      <c r="U5082" t="str">
        <f>IFERROR(SMALL($T$5:$T$9000,ROWS($T$5:T5082)),"")</f>
        <v/>
      </c>
    </row>
    <row r="5083" spans="1:21" ht="14.4" customHeight="1" x14ac:dyDescent="0.3">
      <c r="A5083" t="s">
        <v>1639</v>
      </c>
      <c r="D5083" s="388">
        <f>ROWS(C$5:C5083)</f>
        <v>5079</v>
      </c>
      <c r="E5083" s="388" t="str">
        <f>IF(_xlfn.IFNA(VLOOKUP(A5083,$AG$3:$AH$83,2,FALSE),"")='11.1'!$D$5,TXM!D5083,"")</f>
        <v/>
      </c>
      <c r="F5083" t="str">
        <f>IFERROR(SMALL($E$5:$E$9000,ROWS($E$5:E5083)),"")</f>
        <v/>
      </c>
      <c r="I5083" s="371" t="s">
        <v>65</v>
      </c>
      <c r="J5083" t="s">
        <v>783</v>
      </c>
      <c r="K5083" s="372">
        <v>138900559</v>
      </c>
      <c r="L5083" s="388">
        <f>ROWS(K$5:K5083)</f>
        <v>5079</v>
      </c>
      <c r="M5083" s="388" t="str">
        <f>IF(_xlfn.IFNA(VLOOKUP(I5083,$AG$3:$AH$83,2,FALSE),"")='11.1'!$D$5,TXM!L5083,"")</f>
        <v/>
      </c>
      <c r="N5083" t="str">
        <f>IFERROR(SMALL($M$5:$M$9000,ROWS($M$5:M5083)),"")</f>
        <v/>
      </c>
      <c r="P5083" t="s">
        <v>1639</v>
      </c>
      <c r="S5083" s="388">
        <f>ROWS(R$5:R5083)</f>
        <v>5079</v>
      </c>
      <c r="T5083" s="388" t="str">
        <f>IF(_xlfn.IFNA(VLOOKUP(P5083,$AG$3:$AH$83,2,FALSE),"")='11.1'!$D$5,TXM!S5083,"")</f>
        <v/>
      </c>
      <c r="U5083" t="str">
        <f>IFERROR(SMALL($T$5:$T$9000,ROWS($T$5:T5083)),"")</f>
        <v/>
      </c>
    </row>
    <row r="5084" spans="1:21" ht="14.4" customHeight="1" x14ac:dyDescent="0.3">
      <c r="A5084" t="s">
        <v>1639</v>
      </c>
      <c r="D5084" s="388">
        <f>ROWS(C$5:C5084)</f>
        <v>5080</v>
      </c>
      <c r="E5084" s="388" t="str">
        <f>IF(_xlfn.IFNA(VLOOKUP(A5084,$AG$3:$AH$83,2,FALSE),"")='11.1'!$D$5,TXM!D5084,"")</f>
        <v/>
      </c>
      <c r="F5084" t="str">
        <f>IFERROR(SMALL($E$5:$E$9000,ROWS($E$5:E5084)),"")</f>
        <v/>
      </c>
      <c r="I5084" s="371" t="s">
        <v>65</v>
      </c>
      <c r="J5084" t="s">
        <v>171</v>
      </c>
      <c r="K5084" s="372">
        <v>69462702</v>
      </c>
      <c r="L5084" s="388">
        <f>ROWS(K$5:K5084)</f>
        <v>5080</v>
      </c>
      <c r="M5084" s="388" t="str">
        <f>IF(_xlfn.IFNA(VLOOKUP(I5084,$AG$3:$AH$83,2,FALSE),"")='11.1'!$D$5,TXM!L5084,"")</f>
        <v/>
      </c>
      <c r="N5084" t="str">
        <f>IFERROR(SMALL($M$5:$M$9000,ROWS($M$5:M5084)),"")</f>
        <v/>
      </c>
      <c r="P5084" t="s">
        <v>1639</v>
      </c>
      <c r="S5084" s="388">
        <f>ROWS(R$5:R5084)</f>
        <v>5080</v>
      </c>
      <c r="T5084" s="388" t="str">
        <f>IF(_xlfn.IFNA(VLOOKUP(P5084,$AG$3:$AH$83,2,FALSE),"")='11.1'!$D$5,TXM!S5084,"")</f>
        <v/>
      </c>
      <c r="U5084" t="str">
        <f>IFERROR(SMALL($T$5:$T$9000,ROWS($T$5:T5084)),"")</f>
        <v/>
      </c>
    </row>
    <row r="5085" spans="1:21" ht="14.4" customHeight="1" x14ac:dyDescent="0.3">
      <c r="A5085" t="s">
        <v>1639</v>
      </c>
      <c r="D5085" s="388">
        <f>ROWS(C$5:C5085)</f>
        <v>5081</v>
      </c>
      <c r="E5085" s="388" t="str">
        <f>IF(_xlfn.IFNA(VLOOKUP(A5085,$AG$3:$AH$83,2,FALSE),"")='11.1'!$D$5,TXM!D5085,"")</f>
        <v/>
      </c>
      <c r="F5085" t="str">
        <f>IFERROR(SMALL($E$5:$E$9000,ROWS($E$5:E5085)),"")</f>
        <v/>
      </c>
      <c r="I5085" s="371" t="s">
        <v>65</v>
      </c>
      <c r="J5085" t="s">
        <v>871</v>
      </c>
      <c r="K5085" s="372">
        <v>65604480</v>
      </c>
      <c r="L5085" s="388">
        <f>ROWS(K$5:K5085)</f>
        <v>5081</v>
      </c>
      <c r="M5085" s="388" t="str">
        <f>IF(_xlfn.IFNA(VLOOKUP(I5085,$AG$3:$AH$83,2,FALSE),"")='11.1'!$D$5,TXM!L5085,"")</f>
        <v/>
      </c>
      <c r="N5085" t="str">
        <f>IFERROR(SMALL($M$5:$M$9000,ROWS($M$5:M5085)),"")</f>
        <v/>
      </c>
      <c r="P5085" t="s">
        <v>1639</v>
      </c>
      <c r="S5085" s="388">
        <f>ROWS(R$5:R5085)</f>
        <v>5081</v>
      </c>
      <c r="T5085" s="388" t="str">
        <f>IF(_xlfn.IFNA(VLOOKUP(P5085,$AG$3:$AH$83,2,FALSE),"")='11.1'!$D$5,TXM!S5085,"")</f>
        <v/>
      </c>
      <c r="U5085" t="str">
        <f>IFERROR(SMALL($T$5:$T$9000,ROWS($T$5:T5085)),"")</f>
        <v/>
      </c>
    </row>
    <row r="5086" spans="1:21" ht="14.4" customHeight="1" x14ac:dyDescent="0.3">
      <c r="A5086" t="s">
        <v>1639</v>
      </c>
      <c r="D5086" s="388">
        <f>ROWS(C$5:C5086)</f>
        <v>5082</v>
      </c>
      <c r="E5086" s="388" t="str">
        <f>IF(_xlfn.IFNA(VLOOKUP(A5086,$AG$3:$AH$83,2,FALSE),"")='11.1'!$D$5,TXM!D5086,"")</f>
        <v/>
      </c>
      <c r="F5086" t="str">
        <f>IFERROR(SMALL($E$5:$E$9000,ROWS($E$5:E5086)),"")</f>
        <v/>
      </c>
      <c r="I5086" s="371" t="s">
        <v>65</v>
      </c>
      <c r="J5086" t="s">
        <v>99</v>
      </c>
      <c r="K5086" s="372">
        <v>54673262</v>
      </c>
      <c r="L5086" s="388">
        <f>ROWS(K$5:K5086)</f>
        <v>5082</v>
      </c>
      <c r="M5086" s="388" t="str">
        <f>IF(_xlfn.IFNA(VLOOKUP(I5086,$AG$3:$AH$83,2,FALSE),"")='11.1'!$D$5,TXM!L5086,"")</f>
        <v/>
      </c>
      <c r="N5086" t="str">
        <f>IFERROR(SMALL($M$5:$M$9000,ROWS($M$5:M5086)),"")</f>
        <v/>
      </c>
      <c r="P5086" t="s">
        <v>1639</v>
      </c>
      <c r="S5086" s="388">
        <f>ROWS(R$5:R5086)</f>
        <v>5082</v>
      </c>
      <c r="T5086" s="388" t="str">
        <f>IF(_xlfn.IFNA(VLOOKUP(P5086,$AG$3:$AH$83,2,FALSE),"")='11.1'!$D$5,TXM!S5086,"")</f>
        <v/>
      </c>
      <c r="U5086" t="str">
        <f>IFERROR(SMALL($T$5:$T$9000,ROWS($T$5:T5086)),"")</f>
        <v/>
      </c>
    </row>
    <row r="5087" spans="1:21" ht="14.4" customHeight="1" x14ac:dyDescent="0.3">
      <c r="A5087" t="s">
        <v>1639</v>
      </c>
      <c r="D5087" s="388">
        <f>ROWS(C$5:C5087)</f>
        <v>5083</v>
      </c>
      <c r="E5087" s="388" t="str">
        <f>IF(_xlfn.IFNA(VLOOKUP(A5087,$AG$3:$AH$83,2,FALSE),"")='11.1'!$D$5,TXM!D5087,"")</f>
        <v/>
      </c>
      <c r="F5087" t="str">
        <f>IFERROR(SMALL($E$5:$E$9000,ROWS($E$5:E5087)),"")</f>
        <v/>
      </c>
      <c r="I5087" s="371" t="s">
        <v>65</v>
      </c>
      <c r="J5087" t="s">
        <v>1265</v>
      </c>
      <c r="K5087" s="372">
        <v>50639116</v>
      </c>
      <c r="L5087" s="388">
        <f>ROWS(K$5:K5087)</f>
        <v>5083</v>
      </c>
      <c r="M5087" s="388" t="str">
        <f>IF(_xlfn.IFNA(VLOOKUP(I5087,$AG$3:$AH$83,2,FALSE),"")='11.1'!$D$5,TXM!L5087,"")</f>
        <v/>
      </c>
      <c r="N5087" t="str">
        <f>IFERROR(SMALL($M$5:$M$9000,ROWS($M$5:M5087)),"")</f>
        <v/>
      </c>
      <c r="P5087" t="s">
        <v>1639</v>
      </c>
      <c r="S5087" s="388">
        <f>ROWS(R$5:R5087)</f>
        <v>5083</v>
      </c>
      <c r="T5087" s="388" t="str">
        <f>IF(_xlfn.IFNA(VLOOKUP(P5087,$AG$3:$AH$83,2,FALSE),"")='11.1'!$D$5,TXM!S5087,"")</f>
        <v/>
      </c>
      <c r="U5087" t="str">
        <f>IFERROR(SMALL($T$5:$T$9000,ROWS($T$5:T5087)),"")</f>
        <v/>
      </c>
    </row>
    <row r="5088" spans="1:21" ht="14.4" customHeight="1" x14ac:dyDescent="0.3">
      <c r="A5088" t="s">
        <v>1639</v>
      </c>
      <c r="D5088" s="388">
        <f>ROWS(C$5:C5088)</f>
        <v>5084</v>
      </c>
      <c r="E5088" s="388" t="str">
        <f>IF(_xlfn.IFNA(VLOOKUP(A5088,$AG$3:$AH$83,2,FALSE),"")='11.1'!$D$5,TXM!D5088,"")</f>
        <v/>
      </c>
      <c r="F5088" t="str">
        <f>IFERROR(SMALL($E$5:$E$9000,ROWS($E$5:E5088)),"")</f>
        <v/>
      </c>
      <c r="I5088" s="371" t="s">
        <v>65</v>
      </c>
      <c r="J5088" t="s">
        <v>867</v>
      </c>
      <c r="K5088" s="372">
        <v>50392672</v>
      </c>
      <c r="L5088" s="388">
        <f>ROWS(K$5:K5088)</f>
        <v>5084</v>
      </c>
      <c r="M5088" s="388" t="str">
        <f>IF(_xlfn.IFNA(VLOOKUP(I5088,$AG$3:$AH$83,2,FALSE),"")='11.1'!$D$5,TXM!L5088,"")</f>
        <v/>
      </c>
      <c r="N5088" t="str">
        <f>IFERROR(SMALL($M$5:$M$9000,ROWS($M$5:M5088)),"")</f>
        <v/>
      </c>
      <c r="P5088" t="s">
        <v>1639</v>
      </c>
      <c r="S5088" s="388">
        <f>ROWS(R$5:R5088)</f>
        <v>5084</v>
      </c>
      <c r="T5088" s="388" t="str">
        <f>IF(_xlfn.IFNA(VLOOKUP(P5088,$AG$3:$AH$83,2,FALSE),"")='11.1'!$D$5,TXM!S5088,"")</f>
        <v/>
      </c>
      <c r="U5088" t="str">
        <f>IFERROR(SMALL($T$5:$T$9000,ROWS($T$5:T5088)),"")</f>
        <v/>
      </c>
    </row>
    <row r="5089" spans="1:21" ht="14.4" customHeight="1" x14ac:dyDescent="0.3">
      <c r="A5089" t="s">
        <v>1639</v>
      </c>
      <c r="D5089" s="388">
        <f>ROWS(C$5:C5089)</f>
        <v>5085</v>
      </c>
      <c r="E5089" s="388" t="str">
        <f>IF(_xlfn.IFNA(VLOOKUP(A5089,$AG$3:$AH$83,2,FALSE),"")='11.1'!$D$5,TXM!D5089,"")</f>
        <v/>
      </c>
      <c r="F5089" t="str">
        <f>IFERROR(SMALL($E$5:$E$9000,ROWS($E$5:E5089)),"")</f>
        <v/>
      </c>
      <c r="I5089" s="371" t="s">
        <v>65</v>
      </c>
      <c r="J5089" t="s">
        <v>823</v>
      </c>
      <c r="K5089" s="372">
        <v>37140671</v>
      </c>
      <c r="L5089" s="388">
        <f>ROWS(K$5:K5089)</f>
        <v>5085</v>
      </c>
      <c r="M5089" s="388" t="str">
        <f>IF(_xlfn.IFNA(VLOOKUP(I5089,$AG$3:$AH$83,2,FALSE),"")='11.1'!$D$5,TXM!L5089,"")</f>
        <v/>
      </c>
      <c r="N5089" t="str">
        <f>IFERROR(SMALL($M$5:$M$9000,ROWS($M$5:M5089)),"")</f>
        <v/>
      </c>
      <c r="P5089" t="s">
        <v>1639</v>
      </c>
      <c r="S5089" s="388">
        <f>ROWS(R$5:R5089)</f>
        <v>5085</v>
      </c>
      <c r="T5089" s="388" t="str">
        <f>IF(_xlfn.IFNA(VLOOKUP(P5089,$AG$3:$AH$83,2,FALSE),"")='11.1'!$D$5,TXM!S5089,"")</f>
        <v/>
      </c>
      <c r="U5089" t="str">
        <f>IFERROR(SMALL($T$5:$T$9000,ROWS($T$5:T5089)),"")</f>
        <v/>
      </c>
    </row>
    <row r="5090" spans="1:21" ht="14.4" customHeight="1" x14ac:dyDescent="0.3">
      <c r="A5090" t="s">
        <v>1639</v>
      </c>
      <c r="D5090" s="388">
        <f>ROWS(C$5:C5090)</f>
        <v>5086</v>
      </c>
      <c r="E5090" s="388" t="str">
        <f>IF(_xlfn.IFNA(VLOOKUP(A5090,$AG$3:$AH$83,2,FALSE),"")='11.1'!$D$5,TXM!D5090,"")</f>
        <v/>
      </c>
      <c r="F5090" t="str">
        <f>IFERROR(SMALL($E$5:$E$9000,ROWS($E$5:E5090)),"")</f>
        <v/>
      </c>
      <c r="I5090" s="371" t="s">
        <v>65</v>
      </c>
      <c r="J5090" t="s">
        <v>1285</v>
      </c>
      <c r="K5090" s="372">
        <v>28475402</v>
      </c>
      <c r="L5090" s="388">
        <f>ROWS(K$5:K5090)</f>
        <v>5086</v>
      </c>
      <c r="M5090" s="388" t="str">
        <f>IF(_xlfn.IFNA(VLOOKUP(I5090,$AG$3:$AH$83,2,FALSE),"")='11.1'!$D$5,TXM!L5090,"")</f>
        <v/>
      </c>
      <c r="N5090" t="str">
        <f>IFERROR(SMALL($M$5:$M$9000,ROWS($M$5:M5090)),"")</f>
        <v/>
      </c>
      <c r="P5090" t="s">
        <v>1639</v>
      </c>
      <c r="S5090" s="388">
        <f>ROWS(R$5:R5090)</f>
        <v>5086</v>
      </c>
      <c r="T5090" s="388" t="str">
        <f>IF(_xlfn.IFNA(VLOOKUP(P5090,$AG$3:$AH$83,2,FALSE),"")='11.1'!$D$5,TXM!S5090,"")</f>
        <v/>
      </c>
      <c r="U5090" t="str">
        <f>IFERROR(SMALL($T$5:$T$9000,ROWS($T$5:T5090)),"")</f>
        <v/>
      </c>
    </row>
    <row r="5091" spans="1:21" ht="14.4" customHeight="1" x14ac:dyDescent="0.3">
      <c r="A5091" t="s">
        <v>1639</v>
      </c>
      <c r="D5091" s="388">
        <f>ROWS(C$5:C5091)</f>
        <v>5087</v>
      </c>
      <c r="E5091" s="388" t="str">
        <f>IF(_xlfn.IFNA(VLOOKUP(A5091,$AG$3:$AH$83,2,FALSE),"")='11.1'!$D$5,TXM!D5091,"")</f>
        <v/>
      </c>
      <c r="F5091" t="str">
        <f>IFERROR(SMALL($E$5:$E$9000,ROWS($E$5:E5091)),"")</f>
        <v/>
      </c>
      <c r="I5091" s="371" t="s">
        <v>65</v>
      </c>
      <c r="J5091" t="s">
        <v>1318</v>
      </c>
      <c r="K5091" s="372">
        <v>26840469</v>
      </c>
      <c r="L5091" s="388">
        <f>ROWS(K$5:K5091)</f>
        <v>5087</v>
      </c>
      <c r="M5091" s="388" t="str">
        <f>IF(_xlfn.IFNA(VLOOKUP(I5091,$AG$3:$AH$83,2,FALSE),"")='11.1'!$D$5,TXM!L5091,"")</f>
        <v/>
      </c>
      <c r="N5091" t="str">
        <f>IFERROR(SMALL($M$5:$M$9000,ROWS($M$5:M5091)),"")</f>
        <v/>
      </c>
      <c r="P5091" t="s">
        <v>1639</v>
      </c>
      <c r="S5091" s="388">
        <f>ROWS(R$5:R5091)</f>
        <v>5087</v>
      </c>
      <c r="T5091" s="388" t="str">
        <f>IF(_xlfn.IFNA(VLOOKUP(P5091,$AG$3:$AH$83,2,FALSE),"")='11.1'!$D$5,TXM!S5091,"")</f>
        <v/>
      </c>
      <c r="U5091" t="str">
        <f>IFERROR(SMALL($T$5:$T$9000,ROWS($T$5:T5091)),"")</f>
        <v/>
      </c>
    </row>
    <row r="5092" spans="1:21" ht="14.4" customHeight="1" x14ac:dyDescent="0.3">
      <c r="A5092" t="s">
        <v>1639</v>
      </c>
      <c r="D5092" s="388">
        <f>ROWS(C$5:C5092)</f>
        <v>5088</v>
      </c>
      <c r="E5092" s="388" t="str">
        <f>IF(_xlfn.IFNA(VLOOKUP(A5092,$AG$3:$AH$83,2,FALSE),"")='11.1'!$D$5,TXM!D5092,"")</f>
        <v/>
      </c>
      <c r="F5092" t="str">
        <f>IFERROR(SMALL($E$5:$E$9000,ROWS($E$5:E5092)),"")</f>
        <v/>
      </c>
      <c r="I5092" s="371" t="s">
        <v>65</v>
      </c>
      <c r="J5092" t="s">
        <v>106</v>
      </c>
      <c r="K5092" s="372">
        <v>18917614</v>
      </c>
      <c r="L5092" s="388">
        <f>ROWS(K$5:K5092)</f>
        <v>5088</v>
      </c>
      <c r="M5092" s="388" t="str">
        <f>IF(_xlfn.IFNA(VLOOKUP(I5092,$AG$3:$AH$83,2,FALSE),"")='11.1'!$D$5,TXM!L5092,"")</f>
        <v/>
      </c>
      <c r="N5092" t="str">
        <f>IFERROR(SMALL($M$5:$M$9000,ROWS($M$5:M5092)),"")</f>
        <v/>
      </c>
      <c r="P5092" t="s">
        <v>1639</v>
      </c>
      <c r="S5092" s="388">
        <f>ROWS(R$5:R5092)</f>
        <v>5088</v>
      </c>
      <c r="T5092" s="388" t="str">
        <f>IF(_xlfn.IFNA(VLOOKUP(P5092,$AG$3:$AH$83,2,FALSE),"")='11.1'!$D$5,TXM!S5092,"")</f>
        <v/>
      </c>
      <c r="U5092" t="str">
        <f>IFERROR(SMALL($T$5:$T$9000,ROWS($T$5:T5092)),"")</f>
        <v/>
      </c>
    </row>
    <row r="5093" spans="1:21" ht="14.4" customHeight="1" x14ac:dyDescent="0.3">
      <c r="A5093" t="s">
        <v>1639</v>
      </c>
      <c r="D5093" s="388">
        <f>ROWS(C$5:C5093)</f>
        <v>5089</v>
      </c>
      <c r="E5093" s="388" t="str">
        <f>IF(_xlfn.IFNA(VLOOKUP(A5093,$AG$3:$AH$83,2,FALSE),"")='11.1'!$D$5,TXM!D5093,"")</f>
        <v/>
      </c>
      <c r="F5093" t="str">
        <f>IFERROR(SMALL($E$5:$E$9000,ROWS($E$5:E5093)),"")</f>
        <v/>
      </c>
      <c r="I5093" s="371" t="s">
        <v>65</v>
      </c>
      <c r="J5093" t="s">
        <v>1252</v>
      </c>
      <c r="K5093" s="372">
        <v>16987198</v>
      </c>
      <c r="L5093" s="388">
        <f>ROWS(K$5:K5093)</f>
        <v>5089</v>
      </c>
      <c r="M5093" s="388" t="str">
        <f>IF(_xlfn.IFNA(VLOOKUP(I5093,$AG$3:$AH$83,2,FALSE),"")='11.1'!$D$5,TXM!L5093,"")</f>
        <v/>
      </c>
      <c r="N5093" t="str">
        <f>IFERROR(SMALL($M$5:$M$9000,ROWS($M$5:M5093)),"")</f>
        <v/>
      </c>
      <c r="P5093" t="s">
        <v>1639</v>
      </c>
      <c r="S5093" s="388">
        <f>ROWS(R$5:R5093)</f>
        <v>5089</v>
      </c>
      <c r="T5093" s="388" t="str">
        <f>IF(_xlfn.IFNA(VLOOKUP(P5093,$AG$3:$AH$83,2,FALSE),"")='11.1'!$D$5,TXM!S5093,"")</f>
        <v/>
      </c>
      <c r="U5093" t="str">
        <f>IFERROR(SMALL($T$5:$T$9000,ROWS($T$5:T5093)),"")</f>
        <v/>
      </c>
    </row>
    <row r="5094" spans="1:21" ht="14.4" customHeight="1" x14ac:dyDescent="0.3">
      <c r="A5094" t="s">
        <v>1639</v>
      </c>
      <c r="D5094" s="388">
        <f>ROWS(C$5:C5094)</f>
        <v>5090</v>
      </c>
      <c r="E5094" s="388" t="str">
        <f>IF(_xlfn.IFNA(VLOOKUP(A5094,$AG$3:$AH$83,2,FALSE),"")='11.1'!$D$5,TXM!D5094,"")</f>
        <v/>
      </c>
      <c r="F5094" t="str">
        <f>IFERROR(SMALL($E$5:$E$9000,ROWS($E$5:E5094)),"")</f>
        <v/>
      </c>
      <c r="I5094" s="371" t="s">
        <v>65</v>
      </c>
      <c r="J5094" t="s">
        <v>1000</v>
      </c>
      <c r="K5094" s="372">
        <v>12515130</v>
      </c>
      <c r="L5094" s="388">
        <f>ROWS(K$5:K5094)</f>
        <v>5090</v>
      </c>
      <c r="M5094" s="388" t="str">
        <f>IF(_xlfn.IFNA(VLOOKUP(I5094,$AG$3:$AH$83,2,FALSE),"")='11.1'!$D$5,TXM!L5094,"")</f>
        <v/>
      </c>
      <c r="N5094" t="str">
        <f>IFERROR(SMALL($M$5:$M$9000,ROWS($M$5:M5094)),"")</f>
        <v/>
      </c>
      <c r="P5094" t="s">
        <v>1639</v>
      </c>
      <c r="S5094" s="388">
        <f>ROWS(R$5:R5094)</f>
        <v>5090</v>
      </c>
      <c r="T5094" s="388" t="str">
        <f>IF(_xlfn.IFNA(VLOOKUP(P5094,$AG$3:$AH$83,2,FALSE),"")='11.1'!$D$5,TXM!S5094,"")</f>
        <v/>
      </c>
      <c r="U5094" t="str">
        <f>IFERROR(SMALL($T$5:$T$9000,ROWS($T$5:T5094)),"")</f>
        <v/>
      </c>
    </row>
    <row r="5095" spans="1:21" ht="14.4" customHeight="1" x14ac:dyDescent="0.3">
      <c r="A5095" t="s">
        <v>1639</v>
      </c>
      <c r="D5095" s="388">
        <f>ROWS(C$5:C5095)</f>
        <v>5091</v>
      </c>
      <c r="E5095" s="388" t="str">
        <f>IF(_xlfn.IFNA(VLOOKUP(A5095,$AG$3:$AH$83,2,FALSE),"")='11.1'!$D$5,TXM!D5095,"")</f>
        <v/>
      </c>
      <c r="F5095" t="str">
        <f>IFERROR(SMALL($E$5:$E$9000,ROWS($E$5:E5095)),"")</f>
        <v/>
      </c>
      <c r="I5095" s="371" t="s">
        <v>65</v>
      </c>
      <c r="J5095" t="s">
        <v>845</v>
      </c>
      <c r="K5095" s="372">
        <v>8750558</v>
      </c>
      <c r="L5095" s="388">
        <f>ROWS(K$5:K5095)</f>
        <v>5091</v>
      </c>
      <c r="M5095" s="388" t="str">
        <f>IF(_xlfn.IFNA(VLOOKUP(I5095,$AG$3:$AH$83,2,FALSE),"")='11.1'!$D$5,TXM!L5095,"")</f>
        <v/>
      </c>
      <c r="N5095" t="str">
        <f>IFERROR(SMALL($M$5:$M$9000,ROWS($M$5:M5095)),"")</f>
        <v/>
      </c>
      <c r="P5095" t="s">
        <v>1639</v>
      </c>
      <c r="S5095" s="388">
        <f>ROWS(R$5:R5095)</f>
        <v>5091</v>
      </c>
      <c r="T5095" s="388" t="str">
        <f>IF(_xlfn.IFNA(VLOOKUP(P5095,$AG$3:$AH$83,2,FALSE),"")='11.1'!$D$5,TXM!S5095,"")</f>
        <v/>
      </c>
      <c r="U5095" t="str">
        <f>IFERROR(SMALL($T$5:$T$9000,ROWS($T$5:T5095)),"")</f>
        <v/>
      </c>
    </row>
    <row r="5096" spans="1:21" ht="14.4" customHeight="1" x14ac:dyDescent="0.3">
      <c r="A5096" t="s">
        <v>1639</v>
      </c>
      <c r="D5096" s="388">
        <f>ROWS(C$5:C5096)</f>
        <v>5092</v>
      </c>
      <c r="E5096" s="388" t="str">
        <f>IF(_xlfn.IFNA(VLOOKUP(A5096,$AG$3:$AH$83,2,FALSE),"")='11.1'!$D$5,TXM!D5096,"")</f>
        <v/>
      </c>
      <c r="F5096" t="str">
        <f>IFERROR(SMALL($E$5:$E$9000,ROWS($E$5:E5096)),"")</f>
        <v/>
      </c>
      <c r="I5096" s="371" t="s">
        <v>65</v>
      </c>
      <c r="J5096" t="s">
        <v>821</v>
      </c>
      <c r="K5096" s="372">
        <v>8095346</v>
      </c>
      <c r="L5096" s="388">
        <f>ROWS(K$5:K5096)</f>
        <v>5092</v>
      </c>
      <c r="M5096" s="388" t="str">
        <f>IF(_xlfn.IFNA(VLOOKUP(I5096,$AG$3:$AH$83,2,FALSE),"")='11.1'!$D$5,TXM!L5096,"")</f>
        <v/>
      </c>
      <c r="N5096" t="str">
        <f>IFERROR(SMALL($M$5:$M$9000,ROWS($M$5:M5096)),"")</f>
        <v/>
      </c>
      <c r="P5096" t="s">
        <v>1639</v>
      </c>
      <c r="S5096" s="388">
        <f>ROWS(R$5:R5096)</f>
        <v>5092</v>
      </c>
      <c r="T5096" s="388" t="str">
        <f>IF(_xlfn.IFNA(VLOOKUP(P5096,$AG$3:$AH$83,2,FALSE),"")='11.1'!$D$5,TXM!S5096,"")</f>
        <v/>
      </c>
      <c r="U5096" t="str">
        <f>IFERROR(SMALL($T$5:$T$9000,ROWS($T$5:T5096)),"")</f>
        <v/>
      </c>
    </row>
    <row r="5097" spans="1:21" ht="14.4" customHeight="1" x14ac:dyDescent="0.3">
      <c r="A5097" t="s">
        <v>1639</v>
      </c>
      <c r="D5097" s="388">
        <f>ROWS(C$5:C5097)</f>
        <v>5093</v>
      </c>
      <c r="E5097" s="388" t="str">
        <f>IF(_xlfn.IFNA(VLOOKUP(A5097,$AG$3:$AH$83,2,FALSE),"")='11.1'!$D$5,TXM!D5097,"")</f>
        <v/>
      </c>
      <c r="F5097" t="str">
        <f>IFERROR(SMALL($E$5:$E$9000,ROWS($E$5:E5097)),"")</f>
        <v/>
      </c>
      <c r="I5097" s="371" t="s">
        <v>65</v>
      </c>
      <c r="J5097" t="s">
        <v>777</v>
      </c>
      <c r="K5097" s="372">
        <v>6991005</v>
      </c>
      <c r="L5097" s="388">
        <f>ROWS(K$5:K5097)</f>
        <v>5093</v>
      </c>
      <c r="M5097" s="388" t="str">
        <f>IF(_xlfn.IFNA(VLOOKUP(I5097,$AG$3:$AH$83,2,FALSE),"")='11.1'!$D$5,TXM!L5097,"")</f>
        <v/>
      </c>
      <c r="N5097" t="str">
        <f>IFERROR(SMALL($M$5:$M$9000,ROWS($M$5:M5097)),"")</f>
        <v/>
      </c>
      <c r="P5097" t="s">
        <v>1639</v>
      </c>
      <c r="S5097" s="388">
        <f>ROWS(R$5:R5097)</f>
        <v>5093</v>
      </c>
      <c r="T5097" s="388" t="str">
        <f>IF(_xlfn.IFNA(VLOOKUP(P5097,$AG$3:$AH$83,2,FALSE),"")='11.1'!$D$5,TXM!S5097,"")</f>
        <v/>
      </c>
      <c r="U5097" t="str">
        <f>IFERROR(SMALL($T$5:$T$9000,ROWS($T$5:T5097)),"")</f>
        <v/>
      </c>
    </row>
    <row r="5098" spans="1:21" ht="14.4" customHeight="1" x14ac:dyDescent="0.3">
      <c r="A5098" t="s">
        <v>1639</v>
      </c>
      <c r="D5098" s="388">
        <f>ROWS(C$5:C5098)</f>
        <v>5094</v>
      </c>
      <c r="E5098" s="388" t="str">
        <f>IF(_xlfn.IFNA(VLOOKUP(A5098,$AG$3:$AH$83,2,FALSE),"")='11.1'!$D$5,TXM!D5098,"")</f>
        <v/>
      </c>
      <c r="F5098" t="str">
        <f>IFERROR(SMALL($E$5:$E$9000,ROWS($E$5:E5098)),"")</f>
        <v/>
      </c>
      <c r="I5098" s="371" t="s">
        <v>65</v>
      </c>
      <c r="J5098" t="s">
        <v>861</v>
      </c>
      <c r="K5098" s="372">
        <v>6251090</v>
      </c>
      <c r="L5098" s="388">
        <f>ROWS(K$5:K5098)</f>
        <v>5094</v>
      </c>
      <c r="M5098" s="388" t="str">
        <f>IF(_xlfn.IFNA(VLOOKUP(I5098,$AG$3:$AH$83,2,FALSE),"")='11.1'!$D$5,TXM!L5098,"")</f>
        <v/>
      </c>
      <c r="N5098" t="str">
        <f>IFERROR(SMALL($M$5:$M$9000,ROWS($M$5:M5098)),"")</f>
        <v/>
      </c>
      <c r="P5098" t="s">
        <v>1639</v>
      </c>
      <c r="S5098" s="388">
        <f>ROWS(R$5:R5098)</f>
        <v>5094</v>
      </c>
      <c r="T5098" s="388" t="str">
        <f>IF(_xlfn.IFNA(VLOOKUP(P5098,$AG$3:$AH$83,2,FALSE),"")='11.1'!$D$5,TXM!S5098,"")</f>
        <v/>
      </c>
      <c r="U5098" t="str">
        <f>IFERROR(SMALL($T$5:$T$9000,ROWS($T$5:T5098)),"")</f>
        <v/>
      </c>
    </row>
    <row r="5099" spans="1:21" ht="14.4" customHeight="1" x14ac:dyDescent="0.3">
      <c r="A5099" t="s">
        <v>1639</v>
      </c>
      <c r="D5099" s="388">
        <f>ROWS(C$5:C5099)</f>
        <v>5095</v>
      </c>
      <c r="E5099" s="388" t="str">
        <f>IF(_xlfn.IFNA(VLOOKUP(A5099,$AG$3:$AH$83,2,FALSE),"")='11.1'!$D$5,TXM!D5099,"")</f>
        <v/>
      </c>
      <c r="F5099" t="str">
        <f>IFERROR(SMALL($E$5:$E$9000,ROWS($E$5:E5099)),"")</f>
        <v/>
      </c>
      <c r="I5099" s="371" t="s">
        <v>65</v>
      </c>
      <c r="J5099" t="s">
        <v>91</v>
      </c>
      <c r="K5099" s="372">
        <v>6087362</v>
      </c>
      <c r="L5099" s="388">
        <f>ROWS(K$5:K5099)</f>
        <v>5095</v>
      </c>
      <c r="M5099" s="388" t="str">
        <f>IF(_xlfn.IFNA(VLOOKUP(I5099,$AG$3:$AH$83,2,FALSE),"")='11.1'!$D$5,TXM!L5099,"")</f>
        <v/>
      </c>
      <c r="N5099" t="str">
        <f>IFERROR(SMALL($M$5:$M$9000,ROWS($M$5:M5099)),"")</f>
        <v/>
      </c>
      <c r="P5099" t="s">
        <v>1639</v>
      </c>
      <c r="S5099" s="388">
        <f>ROWS(R$5:R5099)</f>
        <v>5095</v>
      </c>
      <c r="T5099" s="388" t="str">
        <f>IF(_xlfn.IFNA(VLOOKUP(P5099,$AG$3:$AH$83,2,FALSE),"")='11.1'!$D$5,TXM!S5099,"")</f>
        <v/>
      </c>
      <c r="U5099" t="str">
        <f>IFERROR(SMALL($T$5:$T$9000,ROWS($T$5:T5099)),"")</f>
        <v/>
      </c>
    </row>
    <row r="5100" spans="1:21" ht="14.4" customHeight="1" x14ac:dyDescent="0.3">
      <c r="A5100" t="s">
        <v>1639</v>
      </c>
      <c r="D5100" s="388">
        <f>ROWS(C$5:C5100)</f>
        <v>5096</v>
      </c>
      <c r="E5100" s="388" t="str">
        <f>IF(_xlfn.IFNA(VLOOKUP(A5100,$AG$3:$AH$83,2,FALSE),"")='11.1'!$D$5,TXM!D5100,"")</f>
        <v/>
      </c>
      <c r="F5100" t="str">
        <f>IFERROR(SMALL($E$5:$E$9000,ROWS($E$5:E5100)),"")</f>
        <v/>
      </c>
      <c r="I5100" s="371" t="s">
        <v>65</v>
      </c>
      <c r="J5100" t="s">
        <v>793</v>
      </c>
      <c r="K5100" s="372">
        <v>4222549</v>
      </c>
      <c r="L5100" s="388">
        <f>ROWS(K$5:K5100)</f>
        <v>5096</v>
      </c>
      <c r="M5100" s="388" t="str">
        <f>IF(_xlfn.IFNA(VLOOKUP(I5100,$AG$3:$AH$83,2,FALSE),"")='11.1'!$D$5,TXM!L5100,"")</f>
        <v/>
      </c>
      <c r="N5100" t="str">
        <f>IFERROR(SMALL($M$5:$M$9000,ROWS($M$5:M5100)),"")</f>
        <v/>
      </c>
      <c r="P5100" t="s">
        <v>1639</v>
      </c>
      <c r="S5100" s="388">
        <f>ROWS(R$5:R5100)</f>
        <v>5096</v>
      </c>
      <c r="T5100" s="388" t="str">
        <f>IF(_xlfn.IFNA(VLOOKUP(P5100,$AG$3:$AH$83,2,FALSE),"")='11.1'!$D$5,TXM!S5100,"")</f>
        <v/>
      </c>
      <c r="U5100" t="str">
        <f>IFERROR(SMALL($T$5:$T$9000,ROWS($T$5:T5100)),"")</f>
        <v/>
      </c>
    </row>
    <row r="5101" spans="1:21" ht="14.4" customHeight="1" x14ac:dyDescent="0.3">
      <c r="A5101" t="s">
        <v>1639</v>
      </c>
      <c r="D5101" s="388">
        <f>ROWS(C$5:C5101)</f>
        <v>5097</v>
      </c>
      <c r="E5101" s="388" t="str">
        <f>IF(_xlfn.IFNA(VLOOKUP(A5101,$AG$3:$AH$83,2,FALSE),"")='11.1'!$D$5,TXM!D5101,"")</f>
        <v/>
      </c>
      <c r="F5101" t="str">
        <f>IFERROR(SMALL($E$5:$E$9000,ROWS($E$5:E5101)),"")</f>
        <v/>
      </c>
      <c r="I5101" s="371" t="s">
        <v>65</v>
      </c>
      <c r="J5101" t="s">
        <v>1402</v>
      </c>
      <c r="K5101" s="372">
        <v>3988662</v>
      </c>
      <c r="L5101" s="388">
        <f>ROWS(K$5:K5101)</f>
        <v>5097</v>
      </c>
      <c r="M5101" s="388" t="str">
        <f>IF(_xlfn.IFNA(VLOOKUP(I5101,$AG$3:$AH$83,2,FALSE),"")='11.1'!$D$5,TXM!L5101,"")</f>
        <v/>
      </c>
      <c r="N5101" t="str">
        <f>IFERROR(SMALL($M$5:$M$9000,ROWS($M$5:M5101)),"")</f>
        <v/>
      </c>
      <c r="P5101" t="s">
        <v>1639</v>
      </c>
      <c r="S5101" s="388">
        <f>ROWS(R$5:R5101)</f>
        <v>5097</v>
      </c>
      <c r="T5101" s="388" t="str">
        <f>IF(_xlfn.IFNA(VLOOKUP(P5101,$AG$3:$AH$83,2,FALSE),"")='11.1'!$D$5,TXM!S5101,"")</f>
        <v/>
      </c>
      <c r="U5101" t="str">
        <f>IFERROR(SMALL($T$5:$T$9000,ROWS($T$5:T5101)),"")</f>
        <v/>
      </c>
    </row>
    <row r="5102" spans="1:21" ht="14.4" customHeight="1" x14ac:dyDescent="0.3">
      <c r="A5102" t="s">
        <v>1639</v>
      </c>
      <c r="D5102" s="388">
        <f>ROWS(C$5:C5102)</f>
        <v>5098</v>
      </c>
      <c r="E5102" s="388" t="str">
        <f>IF(_xlfn.IFNA(VLOOKUP(A5102,$AG$3:$AH$83,2,FALSE),"")='11.1'!$D$5,TXM!D5102,"")</f>
        <v/>
      </c>
      <c r="F5102" t="str">
        <f>IFERROR(SMALL($E$5:$E$9000,ROWS($E$5:E5102)),"")</f>
        <v/>
      </c>
      <c r="I5102" s="371" t="s">
        <v>65</v>
      </c>
      <c r="J5102" t="s">
        <v>108</v>
      </c>
      <c r="K5102" s="372">
        <v>3815386</v>
      </c>
      <c r="L5102" s="388">
        <f>ROWS(K$5:K5102)</f>
        <v>5098</v>
      </c>
      <c r="M5102" s="388" t="str">
        <f>IF(_xlfn.IFNA(VLOOKUP(I5102,$AG$3:$AH$83,2,FALSE),"")='11.1'!$D$5,TXM!L5102,"")</f>
        <v/>
      </c>
      <c r="N5102" t="str">
        <f>IFERROR(SMALL($M$5:$M$9000,ROWS($M$5:M5102)),"")</f>
        <v/>
      </c>
      <c r="P5102" t="s">
        <v>1639</v>
      </c>
      <c r="S5102" s="388">
        <f>ROWS(R$5:R5102)</f>
        <v>5098</v>
      </c>
      <c r="T5102" s="388" t="str">
        <f>IF(_xlfn.IFNA(VLOOKUP(P5102,$AG$3:$AH$83,2,FALSE),"")='11.1'!$D$5,TXM!S5102,"")</f>
        <v/>
      </c>
      <c r="U5102" t="str">
        <f>IFERROR(SMALL($T$5:$T$9000,ROWS($T$5:T5102)),"")</f>
        <v/>
      </c>
    </row>
    <row r="5103" spans="1:21" ht="14.4" customHeight="1" x14ac:dyDescent="0.3">
      <c r="A5103" t="s">
        <v>1639</v>
      </c>
      <c r="D5103" s="388">
        <f>ROWS(C$5:C5103)</f>
        <v>5099</v>
      </c>
      <c r="E5103" s="388" t="str">
        <f>IF(_xlfn.IFNA(VLOOKUP(A5103,$AG$3:$AH$83,2,FALSE),"")='11.1'!$D$5,TXM!D5103,"")</f>
        <v/>
      </c>
      <c r="F5103" t="str">
        <f>IFERROR(SMALL($E$5:$E$9000,ROWS($E$5:E5103)),"")</f>
        <v/>
      </c>
      <c r="I5103" s="371" t="s">
        <v>65</v>
      </c>
      <c r="J5103" t="s">
        <v>789</v>
      </c>
      <c r="K5103" s="372">
        <v>3456868</v>
      </c>
      <c r="L5103" s="388">
        <f>ROWS(K$5:K5103)</f>
        <v>5099</v>
      </c>
      <c r="M5103" s="388" t="str">
        <f>IF(_xlfn.IFNA(VLOOKUP(I5103,$AG$3:$AH$83,2,FALSE),"")='11.1'!$D$5,TXM!L5103,"")</f>
        <v/>
      </c>
      <c r="N5103" t="str">
        <f>IFERROR(SMALL($M$5:$M$9000,ROWS($M$5:M5103)),"")</f>
        <v/>
      </c>
      <c r="P5103" t="s">
        <v>1639</v>
      </c>
      <c r="S5103" s="388">
        <f>ROWS(R$5:R5103)</f>
        <v>5099</v>
      </c>
      <c r="T5103" s="388" t="str">
        <f>IF(_xlfn.IFNA(VLOOKUP(P5103,$AG$3:$AH$83,2,FALSE),"")='11.1'!$D$5,TXM!S5103,"")</f>
        <v/>
      </c>
      <c r="U5103" t="str">
        <f>IFERROR(SMALL($T$5:$T$9000,ROWS($T$5:T5103)),"")</f>
        <v/>
      </c>
    </row>
    <row r="5104" spans="1:21" ht="14.4" customHeight="1" x14ac:dyDescent="0.3">
      <c r="A5104" t="s">
        <v>1639</v>
      </c>
      <c r="D5104" s="388">
        <f>ROWS(C$5:C5104)</f>
        <v>5100</v>
      </c>
      <c r="E5104" s="388" t="str">
        <f>IF(_xlfn.IFNA(VLOOKUP(A5104,$AG$3:$AH$83,2,FALSE),"")='11.1'!$D$5,TXM!D5104,"")</f>
        <v/>
      </c>
      <c r="F5104" t="str">
        <f>IFERROR(SMALL($E$5:$E$9000,ROWS($E$5:E5104)),"")</f>
        <v/>
      </c>
      <c r="I5104" s="371" t="s">
        <v>65</v>
      </c>
      <c r="J5104" t="s">
        <v>799</v>
      </c>
      <c r="K5104" s="372">
        <v>3204949</v>
      </c>
      <c r="L5104" s="388">
        <f>ROWS(K$5:K5104)</f>
        <v>5100</v>
      </c>
      <c r="M5104" s="388" t="str">
        <f>IF(_xlfn.IFNA(VLOOKUP(I5104,$AG$3:$AH$83,2,FALSE),"")='11.1'!$D$5,TXM!L5104,"")</f>
        <v/>
      </c>
      <c r="N5104" t="str">
        <f>IFERROR(SMALL($M$5:$M$9000,ROWS($M$5:M5104)),"")</f>
        <v/>
      </c>
      <c r="P5104" t="s">
        <v>1639</v>
      </c>
      <c r="S5104" s="388">
        <f>ROWS(R$5:R5104)</f>
        <v>5100</v>
      </c>
      <c r="T5104" s="388" t="str">
        <f>IF(_xlfn.IFNA(VLOOKUP(P5104,$AG$3:$AH$83,2,FALSE),"")='11.1'!$D$5,TXM!S5104,"")</f>
        <v/>
      </c>
      <c r="U5104" t="str">
        <f>IFERROR(SMALL($T$5:$T$9000,ROWS($T$5:T5104)),"")</f>
        <v/>
      </c>
    </row>
    <row r="5105" spans="1:21" ht="14.4" customHeight="1" x14ac:dyDescent="0.3">
      <c r="A5105" t="s">
        <v>1639</v>
      </c>
      <c r="D5105" s="388">
        <f>ROWS(C$5:C5105)</f>
        <v>5101</v>
      </c>
      <c r="E5105" s="388" t="str">
        <f>IF(_xlfn.IFNA(VLOOKUP(A5105,$AG$3:$AH$83,2,FALSE),"")='11.1'!$D$5,TXM!D5105,"")</f>
        <v/>
      </c>
      <c r="F5105" t="str">
        <f>IFERROR(SMALL($E$5:$E$9000,ROWS($E$5:E5105)),"")</f>
        <v/>
      </c>
      <c r="I5105" s="371" t="s">
        <v>65</v>
      </c>
      <c r="J5105" t="s">
        <v>837</v>
      </c>
      <c r="K5105" s="372">
        <v>2926967</v>
      </c>
      <c r="L5105" s="388">
        <f>ROWS(K$5:K5105)</f>
        <v>5101</v>
      </c>
      <c r="M5105" s="388" t="str">
        <f>IF(_xlfn.IFNA(VLOOKUP(I5105,$AG$3:$AH$83,2,FALSE),"")='11.1'!$D$5,TXM!L5105,"")</f>
        <v/>
      </c>
      <c r="N5105" t="str">
        <f>IFERROR(SMALL($M$5:$M$9000,ROWS($M$5:M5105)),"")</f>
        <v/>
      </c>
      <c r="P5105" t="s">
        <v>1639</v>
      </c>
      <c r="S5105" s="388">
        <f>ROWS(R$5:R5105)</f>
        <v>5101</v>
      </c>
      <c r="T5105" s="388" t="str">
        <f>IF(_xlfn.IFNA(VLOOKUP(P5105,$AG$3:$AH$83,2,FALSE),"")='11.1'!$D$5,TXM!S5105,"")</f>
        <v/>
      </c>
      <c r="U5105" t="str">
        <f>IFERROR(SMALL($T$5:$T$9000,ROWS($T$5:T5105)),"")</f>
        <v/>
      </c>
    </row>
    <row r="5106" spans="1:21" ht="14.4" customHeight="1" x14ac:dyDescent="0.3">
      <c r="A5106" t="s">
        <v>1639</v>
      </c>
      <c r="D5106" s="388">
        <f>ROWS(C$5:C5106)</f>
        <v>5102</v>
      </c>
      <c r="E5106" s="388" t="str">
        <f>IF(_xlfn.IFNA(VLOOKUP(A5106,$AG$3:$AH$83,2,FALSE),"")='11.1'!$D$5,TXM!D5106,"")</f>
        <v/>
      </c>
      <c r="F5106" t="str">
        <f>IFERROR(SMALL($E$5:$E$9000,ROWS($E$5:E5106)),"")</f>
        <v/>
      </c>
      <c r="I5106" s="371" t="s">
        <v>65</v>
      </c>
      <c r="J5106" t="s">
        <v>847</v>
      </c>
      <c r="K5106" s="372">
        <v>1895797</v>
      </c>
      <c r="L5106" s="388">
        <f>ROWS(K$5:K5106)</f>
        <v>5102</v>
      </c>
      <c r="M5106" s="388" t="str">
        <f>IF(_xlfn.IFNA(VLOOKUP(I5106,$AG$3:$AH$83,2,FALSE),"")='11.1'!$D$5,TXM!L5106,"")</f>
        <v/>
      </c>
      <c r="N5106" t="str">
        <f>IFERROR(SMALL($M$5:$M$9000,ROWS($M$5:M5106)),"")</f>
        <v/>
      </c>
      <c r="P5106" t="s">
        <v>1639</v>
      </c>
      <c r="S5106" s="388">
        <f>ROWS(R$5:R5106)</f>
        <v>5102</v>
      </c>
      <c r="T5106" s="388" t="str">
        <f>IF(_xlfn.IFNA(VLOOKUP(P5106,$AG$3:$AH$83,2,FALSE),"")='11.1'!$D$5,TXM!S5106,"")</f>
        <v/>
      </c>
      <c r="U5106" t="str">
        <f>IFERROR(SMALL($T$5:$T$9000,ROWS($T$5:T5106)),"")</f>
        <v/>
      </c>
    </row>
    <row r="5107" spans="1:21" ht="14.4" customHeight="1" x14ac:dyDescent="0.3">
      <c r="A5107" t="s">
        <v>1639</v>
      </c>
      <c r="D5107" s="388">
        <f>ROWS(C$5:C5107)</f>
        <v>5103</v>
      </c>
      <c r="E5107" s="388" t="str">
        <f>IF(_xlfn.IFNA(VLOOKUP(A5107,$AG$3:$AH$83,2,FALSE),"")='11.1'!$D$5,TXM!D5107,"")</f>
        <v/>
      </c>
      <c r="F5107" t="str">
        <f>IFERROR(SMALL($E$5:$E$9000,ROWS($E$5:E5107)),"")</f>
        <v/>
      </c>
      <c r="I5107" s="371" t="s">
        <v>65</v>
      </c>
      <c r="J5107" t="s">
        <v>1500</v>
      </c>
      <c r="K5107" s="372">
        <v>1762107</v>
      </c>
      <c r="L5107" s="388">
        <f>ROWS(K$5:K5107)</f>
        <v>5103</v>
      </c>
      <c r="M5107" s="388" t="str">
        <f>IF(_xlfn.IFNA(VLOOKUP(I5107,$AG$3:$AH$83,2,FALSE),"")='11.1'!$D$5,TXM!L5107,"")</f>
        <v/>
      </c>
      <c r="N5107" t="str">
        <f>IFERROR(SMALL($M$5:$M$9000,ROWS($M$5:M5107)),"")</f>
        <v/>
      </c>
      <c r="P5107" t="s">
        <v>1639</v>
      </c>
      <c r="S5107" s="388">
        <f>ROWS(R$5:R5107)</f>
        <v>5103</v>
      </c>
      <c r="T5107" s="388" t="str">
        <f>IF(_xlfn.IFNA(VLOOKUP(P5107,$AG$3:$AH$83,2,FALSE),"")='11.1'!$D$5,TXM!S5107,"")</f>
        <v/>
      </c>
      <c r="U5107" t="str">
        <f>IFERROR(SMALL($T$5:$T$9000,ROWS($T$5:T5107)),"")</f>
        <v/>
      </c>
    </row>
    <row r="5108" spans="1:21" ht="14.4" customHeight="1" x14ac:dyDescent="0.3">
      <c r="A5108" t="s">
        <v>1639</v>
      </c>
      <c r="D5108" s="388">
        <f>ROWS(C$5:C5108)</f>
        <v>5104</v>
      </c>
      <c r="E5108" s="388" t="str">
        <f>IF(_xlfn.IFNA(VLOOKUP(A5108,$AG$3:$AH$83,2,FALSE),"")='11.1'!$D$5,TXM!D5108,"")</f>
        <v/>
      </c>
      <c r="F5108" t="str">
        <f>IFERROR(SMALL($E$5:$E$9000,ROWS($E$5:E5108)),"")</f>
        <v/>
      </c>
      <c r="I5108" s="371" t="s">
        <v>65</v>
      </c>
      <c r="J5108" t="s">
        <v>1441</v>
      </c>
      <c r="K5108" s="372">
        <v>1469483</v>
      </c>
      <c r="L5108" s="388">
        <f>ROWS(K$5:K5108)</f>
        <v>5104</v>
      </c>
      <c r="M5108" s="388" t="str">
        <f>IF(_xlfn.IFNA(VLOOKUP(I5108,$AG$3:$AH$83,2,FALSE),"")='11.1'!$D$5,TXM!L5108,"")</f>
        <v/>
      </c>
      <c r="N5108" t="str">
        <f>IFERROR(SMALL($M$5:$M$9000,ROWS($M$5:M5108)),"")</f>
        <v/>
      </c>
      <c r="P5108" t="s">
        <v>1639</v>
      </c>
      <c r="S5108" s="388">
        <f>ROWS(R$5:R5108)</f>
        <v>5104</v>
      </c>
      <c r="T5108" s="388" t="str">
        <f>IF(_xlfn.IFNA(VLOOKUP(P5108,$AG$3:$AH$83,2,FALSE),"")='11.1'!$D$5,TXM!S5108,"")</f>
        <v/>
      </c>
      <c r="U5108" t="str">
        <f>IFERROR(SMALL($T$5:$T$9000,ROWS($T$5:T5108)),"")</f>
        <v/>
      </c>
    </row>
    <row r="5109" spans="1:21" ht="14.4" customHeight="1" x14ac:dyDescent="0.3">
      <c r="A5109" t="s">
        <v>1639</v>
      </c>
      <c r="D5109" s="388">
        <f>ROWS(C$5:C5109)</f>
        <v>5105</v>
      </c>
      <c r="E5109" s="388" t="str">
        <f>IF(_xlfn.IFNA(VLOOKUP(A5109,$AG$3:$AH$83,2,FALSE),"")='11.1'!$D$5,TXM!D5109,"")</f>
        <v/>
      </c>
      <c r="F5109" t="str">
        <f>IFERROR(SMALL($E$5:$E$9000,ROWS($E$5:E5109)),"")</f>
        <v/>
      </c>
      <c r="I5109" s="371" t="s">
        <v>65</v>
      </c>
      <c r="J5109" t="s">
        <v>1434</v>
      </c>
      <c r="K5109" s="372">
        <v>1438367</v>
      </c>
      <c r="L5109" s="388">
        <f>ROWS(K$5:K5109)</f>
        <v>5105</v>
      </c>
      <c r="M5109" s="388" t="str">
        <f>IF(_xlfn.IFNA(VLOOKUP(I5109,$AG$3:$AH$83,2,FALSE),"")='11.1'!$D$5,TXM!L5109,"")</f>
        <v/>
      </c>
      <c r="N5109" t="str">
        <f>IFERROR(SMALL($M$5:$M$9000,ROWS($M$5:M5109)),"")</f>
        <v/>
      </c>
      <c r="P5109" t="s">
        <v>1639</v>
      </c>
      <c r="S5109" s="388">
        <f>ROWS(R$5:R5109)</f>
        <v>5105</v>
      </c>
      <c r="T5109" s="388" t="str">
        <f>IF(_xlfn.IFNA(VLOOKUP(P5109,$AG$3:$AH$83,2,FALSE),"")='11.1'!$D$5,TXM!S5109,"")</f>
        <v/>
      </c>
      <c r="U5109" t="str">
        <f>IFERROR(SMALL($T$5:$T$9000,ROWS($T$5:T5109)),"")</f>
        <v/>
      </c>
    </row>
    <row r="5110" spans="1:21" ht="14.4" customHeight="1" x14ac:dyDescent="0.3">
      <c r="A5110" t="s">
        <v>1639</v>
      </c>
      <c r="D5110" s="388">
        <f>ROWS(C$5:C5110)</f>
        <v>5106</v>
      </c>
      <c r="E5110" s="388" t="str">
        <f>IF(_xlfn.IFNA(VLOOKUP(A5110,$AG$3:$AH$83,2,FALSE),"")='11.1'!$D$5,TXM!D5110,"")</f>
        <v/>
      </c>
      <c r="F5110" t="str">
        <f>IFERROR(SMALL($E$5:$E$9000,ROWS($E$5:E5110)),"")</f>
        <v/>
      </c>
      <c r="I5110" s="371" t="s">
        <v>65</v>
      </c>
      <c r="J5110" t="s">
        <v>825</v>
      </c>
      <c r="K5110" s="372">
        <v>1278892</v>
      </c>
      <c r="L5110" s="388">
        <f>ROWS(K$5:K5110)</f>
        <v>5106</v>
      </c>
      <c r="M5110" s="388" t="str">
        <f>IF(_xlfn.IFNA(VLOOKUP(I5110,$AG$3:$AH$83,2,FALSE),"")='11.1'!$D$5,TXM!L5110,"")</f>
        <v/>
      </c>
      <c r="N5110" t="str">
        <f>IFERROR(SMALL($M$5:$M$9000,ROWS($M$5:M5110)),"")</f>
        <v/>
      </c>
      <c r="P5110" t="s">
        <v>1639</v>
      </c>
      <c r="S5110" s="388">
        <f>ROWS(R$5:R5110)</f>
        <v>5106</v>
      </c>
      <c r="T5110" s="388" t="str">
        <f>IF(_xlfn.IFNA(VLOOKUP(P5110,$AG$3:$AH$83,2,FALSE),"")='11.1'!$D$5,TXM!S5110,"")</f>
        <v/>
      </c>
      <c r="U5110" t="str">
        <f>IFERROR(SMALL($T$5:$T$9000,ROWS($T$5:T5110)),"")</f>
        <v/>
      </c>
    </row>
    <row r="5111" spans="1:21" ht="14.4" customHeight="1" x14ac:dyDescent="0.3">
      <c r="A5111" t="s">
        <v>1639</v>
      </c>
      <c r="D5111" s="388">
        <f>ROWS(C$5:C5111)</f>
        <v>5107</v>
      </c>
      <c r="E5111" s="388" t="str">
        <f>IF(_xlfn.IFNA(VLOOKUP(A5111,$AG$3:$AH$83,2,FALSE),"")='11.1'!$D$5,TXM!D5111,"")</f>
        <v/>
      </c>
      <c r="F5111" t="str">
        <f>IFERROR(SMALL($E$5:$E$9000,ROWS($E$5:E5111)),"")</f>
        <v/>
      </c>
      <c r="I5111" s="371" t="s">
        <v>65</v>
      </c>
      <c r="J5111" t="s">
        <v>849</v>
      </c>
      <c r="K5111" s="372">
        <v>1218547</v>
      </c>
      <c r="L5111" s="388">
        <f>ROWS(K$5:K5111)</f>
        <v>5107</v>
      </c>
      <c r="M5111" s="388" t="str">
        <f>IF(_xlfn.IFNA(VLOOKUP(I5111,$AG$3:$AH$83,2,FALSE),"")='11.1'!$D$5,TXM!L5111,"")</f>
        <v/>
      </c>
      <c r="N5111" t="str">
        <f>IFERROR(SMALL($M$5:$M$9000,ROWS($M$5:M5111)),"")</f>
        <v/>
      </c>
      <c r="P5111" t="s">
        <v>1639</v>
      </c>
      <c r="S5111" s="388">
        <f>ROWS(R$5:R5111)</f>
        <v>5107</v>
      </c>
      <c r="T5111" s="388" t="str">
        <f>IF(_xlfn.IFNA(VLOOKUP(P5111,$AG$3:$AH$83,2,FALSE),"")='11.1'!$D$5,TXM!S5111,"")</f>
        <v/>
      </c>
      <c r="U5111" t="str">
        <f>IFERROR(SMALL($T$5:$T$9000,ROWS($T$5:T5111)),"")</f>
        <v/>
      </c>
    </row>
    <row r="5112" spans="1:21" ht="14.4" customHeight="1" x14ac:dyDescent="0.3">
      <c r="A5112" t="s">
        <v>1639</v>
      </c>
      <c r="D5112" s="388">
        <f>ROWS(C$5:C5112)</f>
        <v>5108</v>
      </c>
      <c r="E5112" s="388" t="str">
        <f>IF(_xlfn.IFNA(VLOOKUP(A5112,$AG$3:$AH$83,2,FALSE),"")='11.1'!$D$5,TXM!D5112,"")</f>
        <v/>
      </c>
      <c r="F5112" t="str">
        <f>IFERROR(SMALL($E$5:$E$9000,ROWS($E$5:E5112)),"")</f>
        <v/>
      </c>
      <c r="I5112" s="371" t="s">
        <v>65</v>
      </c>
      <c r="J5112" t="s">
        <v>1275</v>
      </c>
      <c r="K5112" s="372">
        <v>1217500</v>
      </c>
      <c r="L5112" s="388">
        <f>ROWS(K$5:K5112)</f>
        <v>5108</v>
      </c>
      <c r="M5112" s="388" t="str">
        <f>IF(_xlfn.IFNA(VLOOKUP(I5112,$AG$3:$AH$83,2,FALSE),"")='11.1'!$D$5,TXM!L5112,"")</f>
        <v/>
      </c>
      <c r="N5112" t="str">
        <f>IFERROR(SMALL($M$5:$M$9000,ROWS($M$5:M5112)),"")</f>
        <v/>
      </c>
      <c r="P5112" t="s">
        <v>1639</v>
      </c>
      <c r="S5112" s="388">
        <f>ROWS(R$5:R5112)</f>
        <v>5108</v>
      </c>
      <c r="T5112" s="388" t="str">
        <f>IF(_xlfn.IFNA(VLOOKUP(P5112,$AG$3:$AH$83,2,FALSE),"")='11.1'!$D$5,TXM!S5112,"")</f>
        <v/>
      </c>
      <c r="U5112" t="str">
        <f>IFERROR(SMALL($T$5:$T$9000,ROWS($T$5:T5112)),"")</f>
        <v/>
      </c>
    </row>
    <row r="5113" spans="1:21" ht="14.4" customHeight="1" x14ac:dyDescent="0.3">
      <c r="A5113" t="s">
        <v>1639</v>
      </c>
      <c r="D5113" s="388">
        <f>ROWS(C$5:C5113)</f>
        <v>5109</v>
      </c>
      <c r="E5113" s="388" t="str">
        <f>IF(_xlfn.IFNA(VLOOKUP(A5113,$AG$3:$AH$83,2,FALSE),"")='11.1'!$D$5,TXM!D5113,"")</f>
        <v/>
      </c>
      <c r="F5113" t="str">
        <f>IFERROR(SMALL($E$5:$E$9000,ROWS($E$5:E5113)),"")</f>
        <v/>
      </c>
      <c r="I5113" s="371" t="s">
        <v>65</v>
      </c>
      <c r="J5113" t="s">
        <v>795</v>
      </c>
      <c r="K5113" s="372">
        <v>1072850</v>
      </c>
      <c r="L5113" s="388">
        <f>ROWS(K$5:K5113)</f>
        <v>5109</v>
      </c>
      <c r="M5113" s="388" t="str">
        <f>IF(_xlfn.IFNA(VLOOKUP(I5113,$AG$3:$AH$83,2,FALSE),"")='11.1'!$D$5,TXM!L5113,"")</f>
        <v/>
      </c>
      <c r="N5113" t="str">
        <f>IFERROR(SMALL($M$5:$M$9000,ROWS($M$5:M5113)),"")</f>
        <v/>
      </c>
      <c r="P5113" t="s">
        <v>1639</v>
      </c>
      <c r="S5113" s="388">
        <f>ROWS(R$5:R5113)</f>
        <v>5109</v>
      </c>
      <c r="T5113" s="388" t="str">
        <f>IF(_xlfn.IFNA(VLOOKUP(P5113,$AG$3:$AH$83,2,FALSE),"")='11.1'!$D$5,TXM!S5113,"")</f>
        <v/>
      </c>
      <c r="U5113" t="str">
        <f>IFERROR(SMALL($T$5:$T$9000,ROWS($T$5:T5113)),"")</f>
        <v/>
      </c>
    </row>
    <row r="5114" spans="1:21" ht="14.4" customHeight="1" x14ac:dyDescent="0.3">
      <c r="A5114" t="s">
        <v>1639</v>
      </c>
      <c r="D5114" s="388">
        <f>ROWS(C$5:C5114)</f>
        <v>5110</v>
      </c>
      <c r="E5114" s="388" t="str">
        <f>IF(_xlfn.IFNA(VLOOKUP(A5114,$AG$3:$AH$83,2,FALSE),"")='11.1'!$D$5,TXM!D5114,"")</f>
        <v/>
      </c>
      <c r="F5114" t="str">
        <f>IFERROR(SMALL($E$5:$E$9000,ROWS($E$5:E5114)),"")</f>
        <v/>
      </c>
      <c r="I5114" s="371" t="s">
        <v>65</v>
      </c>
      <c r="J5114" t="s">
        <v>773</v>
      </c>
      <c r="K5114" s="372">
        <v>916181</v>
      </c>
      <c r="L5114" s="388">
        <f>ROWS(K$5:K5114)</f>
        <v>5110</v>
      </c>
      <c r="M5114" s="388" t="str">
        <f>IF(_xlfn.IFNA(VLOOKUP(I5114,$AG$3:$AH$83,2,FALSE),"")='11.1'!$D$5,TXM!L5114,"")</f>
        <v/>
      </c>
      <c r="N5114" t="str">
        <f>IFERROR(SMALL($M$5:$M$9000,ROWS($M$5:M5114)),"")</f>
        <v/>
      </c>
      <c r="P5114" t="s">
        <v>1639</v>
      </c>
      <c r="S5114" s="388">
        <f>ROWS(R$5:R5114)</f>
        <v>5110</v>
      </c>
      <c r="T5114" s="388" t="str">
        <f>IF(_xlfn.IFNA(VLOOKUP(P5114,$AG$3:$AH$83,2,FALSE),"")='11.1'!$D$5,TXM!S5114,"")</f>
        <v/>
      </c>
      <c r="U5114" t="str">
        <f>IFERROR(SMALL($T$5:$T$9000,ROWS($T$5:T5114)),"")</f>
        <v/>
      </c>
    </row>
    <row r="5115" spans="1:21" ht="14.4" customHeight="1" x14ac:dyDescent="0.3">
      <c r="A5115" t="s">
        <v>1639</v>
      </c>
      <c r="D5115" s="388">
        <f>ROWS(C$5:C5115)</f>
        <v>5111</v>
      </c>
      <c r="E5115" s="388" t="str">
        <f>IF(_xlfn.IFNA(VLOOKUP(A5115,$AG$3:$AH$83,2,FALSE),"")='11.1'!$D$5,TXM!D5115,"")</f>
        <v/>
      </c>
      <c r="F5115" t="str">
        <f>IFERROR(SMALL($E$5:$E$9000,ROWS($E$5:E5115)),"")</f>
        <v/>
      </c>
      <c r="I5115" s="371" t="s">
        <v>65</v>
      </c>
      <c r="J5115" t="s">
        <v>857</v>
      </c>
      <c r="K5115" s="372">
        <v>871046</v>
      </c>
      <c r="L5115" s="388">
        <f>ROWS(K$5:K5115)</f>
        <v>5111</v>
      </c>
      <c r="M5115" s="388" t="str">
        <f>IF(_xlfn.IFNA(VLOOKUP(I5115,$AG$3:$AH$83,2,FALSE),"")='11.1'!$D$5,TXM!L5115,"")</f>
        <v/>
      </c>
      <c r="N5115" t="str">
        <f>IFERROR(SMALL($M$5:$M$9000,ROWS($M$5:M5115)),"")</f>
        <v/>
      </c>
      <c r="P5115" t="s">
        <v>1639</v>
      </c>
      <c r="S5115" s="388">
        <f>ROWS(R$5:R5115)</f>
        <v>5111</v>
      </c>
      <c r="T5115" s="388" t="str">
        <f>IF(_xlfn.IFNA(VLOOKUP(P5115,$AG$3:$AH$83,2,FALSE),"")='11.1'!$D$5,TXM!S5115,"")</f>
        <v/>
      </c>
      <c r="U5115" t="str">
        <f>IFERROR(SMALL($T$5:$T$9000,ROWS($T$5:T5115)),"")</f>
        <v/>
      </c>
    </row>
    <row r="5116" spans="1:21" ht="14.4" customHeight="1" x14ac:dyDescent="0.3">
      <c r="A5116" t="s">
        <v>1639</v>
      </c>
      <c r="D5116" s="388">
        <f>ROWS(C$5:C5116)</f>
        <v>5112</v>
      </c>
      <c r="E5116" s="388" t="str">
        <f>IF(_xlfn.IFNA(VLOOKUP(A5116,$AG$3:$AH$83,2,FALSE),"")='11.1'!$D$5,TXM!D5116,"")</f>
        <v/>
      </c>
      <c r="F5116" t="str">
        <f>IFERROR(SMALL($E$5:$E$9000,ROWS($E$5:E5116)),"")</f>
        <v/>
      </c>
      <c r="I5116" s="371" t="s">
        <v>65</v>
      </c>
      <c r="J5116" t="s">
        <v>827</v>
      </c>
      <c r="K5116" s="372">
        <v>822500</v>
      </c>
      <c r="L5116" s="388">
        <f>ROWS(K$5:K5116)</f>
        <v>5112</v>
      </c>
      <c r="M5116" s="388" t="str">
        <f>IF(_xlfn.IFNA(VLOOKUP(I5116,$AG$3:$AH$83,2,FALSE),"")='11.1'!$D$5,TXM!L5116,"")</f>
        <v/>
      </c>
      <c r="N5116" t="str">
        <f>IFERROR(SMALL($M$5:$M$9000,ROWS($M$5:M5116)),"")</f>
        <v/>
      </c>
      <c r="P5116" t="s">
        <v>1639</v>
      </c>
      <c r="S5116" s="388">
        <f>ROWS(R$5:R5116)</f>
        <v>5112</v>
      </c>
      <c r="T5116" s="388" t="str">
        <f>IF(_xlfn.IFNA(VLOOKUP(P5116,$AG$3:$AH$83,2,FALSE),"")='11.1'!$D$5,TXM!S5116,"")</f>
        <v/>
      </c>
      <c r="U5116" t="str">
        <f>IFERROR(SMALL($T$5:$T$9000,ROWS($T$5:T5116)),"")</f>
        <v/>
      </c>
    </row>
    <row r="5117" spans="1:21" ht="14.4" customHeight="1" x14ac:dyDescent="0.3">
      <c r="A5117" t="s">
        <v>1639</v>
      </c>
      <c r="D5117" s="388">
        <f>ROWS(C$5:C5117)</f>
        <v>5113</v>
      </c>
      <c r="E5117" s="388" t="str">
        <f>IF(_xlfn.IFNA(VLOOKUP(A5117,$AG$3:$AH$83,2,FALSE),"")='11.1'!$D$5,TXM!D5117,"")</f>
        <v/>
      </c>
      <c r="F5117" t="str">
        <f>IFERROR(SMALL($E$5:$E$9000,ROWS($E$5:E5117)),"")</f>
        <v/>
      </c>
      <c r="I5117" s="371" t="s">
        <v>65</v>
      </c>
      <c r="J5117" t="s">
        <v>859</v>
      </c>
      <c r="K5117" s="372">
        <v>806072</v>
      </c>
      <c r="L5117" s="388">
        <f>ROWS(K$5:K5117)</f>
        <v>5113</v>
      </c>
      <c r="M5117" s="388" t="str">
        <f>IF(_xlfn.IFNA(VLOOKUP(I5117,$AG$3:$AH$83,2,FALSE),"")='11.1'!$D$5,TXM!L5117,"")</f>
        <v/>
      </c>
      <c r="N5117" t="str">
        <f>IFERROR(SMALL($M$5:$M$9000,ROWS($M$5:M5117)),"")</f>
        <v/>
      </c>
      <c r="P5117" t="s">
        <v>1639</v>
      </c>
      <c r="S5117" s="388">
        <f>ROWS(R$5:R5117)</f>
        <v>5113</v>
      </c>
      <c r="T5117" s="388" t="str">
        <f>IF(_xlfn.IFNA(VLOOKUP(P5117,$AG$3:$AH$83,2,FALSE),"")='11.1'!$D$5,TXM!S5117,"")</f>
        <v/>
      </c>
      <c r="U5117" t="str">
        <f>IFERROR(SMALL($T$5:$T$9000,ROWS($T$5:T5117)),"")</f>
        <v/>
      </c>
    </row>
    <row r="5118" spans="1:21" ht="14.4" customHeight="1" x14ac:dyDescent="0.3">
      <c r="A5118" t="s">
        <v>1639</v>
      </c>
      <c r="D5118" s="388">
        <f>ROWS(C$5:C5118)</f>
        <v>5114</v>
      </c>
      <c r="E5118" s="388" t="str">
        <f>IF(_xlfn.IFNA(VLOOKUP(A5118,$AG$3:$AH$83,2,FALSE),"")='11.1'!$D$5,TXM!D5118,"")</f>
        <v/>
      </c>
      <c r="F5118" t="str">
        <f>IFERROR(SMALL($E$5:$E$9000,ROWS($E$5:E5118)),"")</f>
        <v/>
      </c>
      <c r="I5118" s="371" t="s">
        <v>65</v>
      </c>
      <c r="J5118" t="s">
        <v>791</v>
      </c>
      <c r="K5118" s="372">
        <v>785162</v>
      </c>
      <c r="L5118" s="388">
        <f>ROWS(K$5:K5118)</f>
        <v>5114</v>
      </c>
      <c r="M5118" s="388" t="str">
        <f>IF(_xlfn.IFNA(VLOOKUP(I5118,$AG$3:$AH$83,2,FALSE),"")='11.1'!$D$5,TXM!L5118,"")</f>
        <v/>
      </c>
      <c r="N5118" t="str">
        <f>IFERROR(SMALL($M$5:$M$9000,ROWS($M$5:M5118)),"")</f>
        <v/>
      </c>
      <c r="P5118" t="s">
        <v>1639</v>
      </c>
      <c r="S5118" s="388">
        <f>ROWS(R$5:R5118)</f>
        <v>5114</v>
      </c>
      <c r="T5118" s="388" t="str">
        <f>IF(_xlfn.IFNA(VLOOKUP(P5118,$AG$3:$AH$83,2,FALSE),"")='11.1'!$D$5,TXM!S5118,"")</f>
        <v/>
      </c>
      <c r="U5118" t="str">
        <f>IFERROR(SMALL($T$5:$T$9000,ROWS($T$5:T5118)),"")</f>
        <v/>
      </c>
    </row>
    <row r="5119" spans="1:21" ht="14.4" customHeight="1" x14ac:dyDescent="0.3">
      <c r="A5119" t="s">
        <v>1639</v>
      </c>
      <c r="D5119" s="388">
        <f>ROWS(C$5:C5119)</f>
        <v>5115</v>
      </c>
      <c r="E5119" s="388" t="str">
        <f>IF(_xlfn.IFNA(VLOOKUP(A5119,$AG$3:$AH$83,2,FALSE),"")='11.1'!$D$5,TXM!D5119,"")</f>
        <v/>
      </c>
      <c r="F5119" t="str">
        <f>IFERROR(SMALL($E$5:$E$9000,ROWS($E$5:E5119)),"")</f>
        <v/>
      </c>
      <c r="I5119" s="371" t="s">
        <v>65</v>
      </c>
      <c r="J5119" t="s">
        <v>105</v>
      </c>
      <c r="K5119" s="372">
        <v>613986</v>
      </c>
      <c r="L5119" s="388">
        <f>ROWS(K$5:K5119)</f>
        <v>5115</v>
      </c>
      <c r="M5119" s="388" t="str">
        <f>IF(_xlfn.IFNA(VLOOKUP(I5119,$AG$3:$AH$83,2,FALSE),"")='11.1'!$D$5,TXM!L5119,"")</f>
        <v/>
      </c>
      <c r="N5119" t="str">
        <f>IFERROR(SMALL($M$5:$M$9000,ROWS($M$5:M5119)),"")</f>
        <v/>
      </c>
      <c r="P5119" t="s">
        <v>1639</v>
      </c>
      <c r="S5119" s="388">
        <f>ROWS(R$5:R5119)</f>
        <v>5115</v>
      </c>
      <c r="T5119" s="388" t="str">
        <f>IF(_xlfn.IFNA(VLOOKUP(P5119,$AG$3:$AH$83,2,FALSE),"")='11.1'!$D$5,TXM!S5119,"")</f>
        <v/>
      </c>
      <c r="U5119" t="str">
        <f>IFERROR(SMALL($T$5:$T$9000,ROWS($T$5:T5119)),"")</f>
        <v/>
      </c>
    </row>
    <row r="5120" spans="1:21" ht="14.4" customHeight="1" x14ac:dyDescent="0.3">
      <c r="A5120" t="s">
        <v>1639</v>
      </c>
      <c r="D5120" s="388">
        <f>ROWS(C$5:C5120)</f>
        <v>5116</v>
      </c>
      <c r="E5120" s="388" t="str">
        <f>IF(_xlfn.IFNA(VLOOKUP(A5120,$AG$3:$AH$83,2,FALSE),"")='11.1'!$D$5,TXM!D5120,"")</f>
        <v/>
      </c>
      <c r="F5120" t="str">
        <f>IFERROR(SMALL($E$5:$E$9000,ROWS($E$5:E5120)),"")</f>
        <v/>
      </c>
      <c r="I5120" s="371" t="s">
        <v>65</v>
      </c>
      <c r="J5120" t="s">
        <v>1005</v>
      </c>
      <c r="K5120" s="372">
        <v>601471</v>
      </c>
      <c r="L5120" s="388">
        <f>ROWS(K$5:K5120)</f>
        <v>5116</v>
      </c>
      <c r="M5120" s="388" t="str">
        <f>IF(_xlfn.IFNA(VLOOKUP(I5120,$AG$3:$AH$83,2,FALSE),"")='11.1'!$D$5,TXM!L5120,"")</f>
        <v/>
      </c>
      <c r="N5120" t="str">
        <f>IFERROR(SMALL($M$5:$M$9000,ROWS($M$5:M5120)),"")</f>
        <v/>
      </c>
      <c r="P5120" t="s">
        <v>1639</v>
      </c>
      <c r="S5120" s="388">
        <f>ROWS(R$5:R5120)</f>
        <v>5116</v>
      </c>
      <c r="T5120" s="388" t="str">
        <f>IF(_xlfn.IFNA(VLOOKUP(P5120,$AG$3:$AH$83,2,FALSE),"")='11.1'!$D$5,TXM!S5120,"")</f>
        <v/>
      </c>
      <c r="U5120" t="str">
        <f>IFERROR(SMALL($T$5:$T$9000,ROWS($T$5:T5120)),"")</f>
        <v/>
      </c>
    </row>
    <row r="5121" spans="1:21" ht="14.4" customHeight="1" x14ac:dyDescent="0.3">
      <c r="A5121" t="s">
        <v>1639</v>
      </c>
      <c r="D5121" s="388">
        <f>ROWS(C$5:C5121)</f>
        <v>5117</v>
      </c>
      <c r="E5121" s="388" t="str">
        <f>IF(_xlfn.IFNA(VLOOKUP(A5121,$AG$3:$AH$83,2,FALSE),"")='11.1'!$D$5,TXM!D5121,"")</f>
        <v/>
      </c>
      <c r="F5121" t="str">
        <f>IFERROR(SMALL($E$5:$E$9000,ROWS($E$5:E5121)),"")</f>
        <v/>
      </c>
      <c r="I5121" s="371" t="s">
        <v>65</v>
      </c>
      <c r="J5121" t="s">
        <v>1002</v>
      </c>
      <c r="K5121" s="372">
        <v>559913</v>
      </c>
      <c r="L5121" s="388">
        <f>ROWS(K$5:K5121)</f>
        <v>5117</v>
      </c>
      <c r="M5121" s="388" t="str">
        <f>IF(_xlfn.IFNA(VLOOKUP(I5121,$AG$3:$AH$83,2,FALSE),"")='11.1'!$D$5,TXM!L5121,"")</f>
        <v/>
      </c>
      <c r="N5121" t="str">
        <f>IFERROR(SMALL($M$5:$M$9000,ROWS($M$5:M5121)),"")</f>
        <v/>
      </c>
      <c r="P5121" t="s">
        <v>1639</v>
      </c>
      <c r="S5121" s="388">
        <f>ROWS(R$5:R5121)</f>
        <v>5117</v>
      </c>
      <c r="T5121" s="388" t="str">
        <f>IF(_xlfn.IFNA(VLOOKUP(P5121,$AG$3:$AH$83,2,FALSE),"")='11.1'!$D$5,TXM!S5121,"")</f>
        <v/>
      </c>
      <c r="U5121" t="str">
        <f>IFERROR(SMALL($T$5:$T$9000,ROWS($T$5:T5121)),"")</f>
        <v/>
      </c>
    </row>
    <row r="5122" spans="1:21" ht="14.4" customHeight="1" x14ac:dyDescent="0.3">
      <c r="A5122" t="s">
        <v>1639</v>
      </c>
      <c r="D5122" s="388">
        <f>ROWS(C$5:C5122)</f>
        <v>5118</v>
      </c>
      <c r="E5122" s="388" t="str">
        <f>IF(_xlfn.IFNA(VLOOKUP(A5122,$AG$3:$AH$83,2,FALSE),"")='11.1'!$D$5,TXM!D5122,"")</f>
        <v/>
      </c>
      <c r="F5122" t="str">
        <f>IFERROR(SMALL($E$5:$E$9000,ROWS($E$5:E5122)),"")</f>
        <v/>
      </c>
      <c r="I5122" s="371" t="s">
        <v>65</v>
      </c>
      <c r="J5122" t="s">
        <v>999</v>
      </c>
      <c r="K5122" s="372">
        <v>536678</v>
      </c>
      <c r="L5122" s="388">
        <f>ROWS(K$5:K5122)</f>
        <v>5118</v>
      </c>
      <c r="M5122" s="388" t="str">
        <f>IF(_xlfn.IFNA(VLOOKUP(I5122,$AG$3:$AH$83,2,FALSE),"")='11.1'!$D$5,TXM!L5122,"")</f>
        <v/>
      </c>
      <c r="N5122" t="str">
        <f>IFERROR(SMALL($M$5:$M$9000,ROWS($M$5:M5122)),"")</f>
        <v/>
      </c>
      <c r="P5122" t="s">
        <v>1639</v>
      </c>
      <c r="S5122" s="388">
        <f>ROWS(R$5:R5122)</f>
        <v>5118</v>
      </c>
      <c r="T5122" s="388" t="str">
        <f>IF(_xlfn.IFNA(VLOOKUP(P5122,$AG$3:$AH$83,2,FALSE),"")='11.1'!$D$5,TXM!S5122,"")</f>
        <v/>
      </c>
      <c r="U5122" t="str">
        <f>IFERROR(SMALL($T$5:$T$9000,ROWS($T$5:T5122)),"")</f>
        <v/>
      </c>
    </row>
    <row r="5123" spans="1:21" ht="14.4" customHeight="1" x14ac:dyDescent="0.3">
      <c r="A5123" t="s">
        <v>1639</v>
      </c>
      <c r="D5123" s="388">
        <f>ROWS(C$5:C5123)</f>
        <v>5119</v>
      </c>
      <c r="E5123" s="388" t="str">
        <f>IF(_xlfn.IFNA(VLOOKUP(A5123,$AG$3:$AH$83,2,FALSE),"")='11.1'!$D$5,TXM!D5123,"")</f>
        <v/>
      </c>
      <c r="F5123" t="str">
        <f>IFERROR(SMALL($E$5:$E$9000,ROWS($E$5:E5123)),"")</f>
        <v/>
      </c>
      <c r="I5123" s="371" t="s">
        <v>65</v>
      </c>
      <c r="J5123" t="s">
        <v>104</v>
      </c>
      <c r="K5123" s="372">
        <v>446506</v>
      </c>
      <c r="L5123" s="388">
        <f>ROWS(K$5:K5123)</f>
        <v>5119</v>
      </c>
      <c r="M5123" s="388" t="str">
        <f>IF(_xlfn.IFNA(VLOOKUP(I5123,$AG$3:$AH$83,2,FALSE),"")='11.1'!$D$5,TXM!L5123,"")</f>
        <v/>
      </c>
      <c r="N5123" t="str">
        <f>IFERROR(SMALL($M$5:$M$9000,ROWS($M$5:M5123)),"")</f>
        <v/>
      </c>
      <c r="P5123" t="s">
        <v>1639</v>
      </c>
      <c r="S5123" s="388">
        <f>ROWS(R$5:R5123)</f>
        <v>5119</v>
      </c>
      <c r="T5123" s="388" t="str">
        <f>IF(_xlfn.IFNA(VLOOKUP(P5123,$AG$3:$AH$83,2,FALSE),"")='11.1'!$D$5,TXM!S5123,"")</f>
        <v/>
      </c>
      <c r="U5123" t="str">
        <f>IFERROR(SMALL($T$5:$T$9000,ROWS($T$5:T5123)),"")</f>
        <v/>
      </c>
    </row>
    <row r="5124" spans="1:21" ht="14.4" customHeight="1" x14ac:dyDescent="0.3">
      <c r="A5124" t="s">
        <v>1639</v>
      </c>
      <c r="D5124" s="388">
        <f>ROWS(C$5:C5124)</f>
        <v>5120</v>
      </c>
      <c r="E5124" s="388" t="str">
        <f>IF(_xlfn.IFNA(VLOOKUP(A5124,$AG$3:$AH$83,2,FALSE),"")='11.1'!$D$5,TXM!D5124,"")</f>
        <v/>
      </c>
      <c r="F5124" t="str">
        <f>IFERROR(SMALL($E$5:$E$9000,ROWS($E$5:E5124)),"")</f>
        <v/>
      </c>
      <c r="I5124" s="371" t="s">
        <v>65</v>
      </c>
      <c r="J5124" t="s">
        <v>869</v>
      </c>
      <c r="K5124" s="372">
        <v>298402</v>
      </c>
      <c r="L5124" s="388">
        <f>ROWS(K$5:K5124)</f>
        <v>5120</v>
      </c>
      <c r="M5124" s="388" t="str">
        <f>IF(_xlfn.IFNA(VLOOKUP(I5124,$AG$3:$AH$83,2,FALSE),"")='11.1'!$D$5,TXM!L5124,"")</f>
        <v/>
      </c>
      <c r="N5124" t="str">
        <f>IFERROR(SMALL($M$5:$M$9000,ROWS($M$5:M5124)),"")</f>
        <v/>
      </c>
      <c r="P5124" t="s">
        <v>1639</v>
      </c>
      <c r="S5124" s="388">
        <f>ROWS(R$5:R5124)</f>
        <v>5120</v>
      </c>
      <c r="T5124" s="388" t="str">
        <f>IF(_xlfn.IFNA(VLOOKUP(P5124,$AG$3:$AH$83,2,FALSE),"")='11.1'!$D$5,TXM!S5124,"")</f>
        <v/>
      </c>
      <c r="U5124" t="str">
        <f>IFERROR(SMALL($T$5:$T$9000,ROWS($T$5:T5124)),"")</f>
        <v/>
      </c>
    </row>
    <row r="5125" spans="1:21" ht="14.4" customHeight="1" x14ac:dyDescent="0.3">
      <c r="A5125" t="s">
        <v>1639</v>
      </c>
      <c r="D5125" s="388">
        <f>ROWS(C$5:C5125)</f>
        <v>5121</v>
      </c>
      <c r="E5125" s="388" t="str">
        <f>IF(_xlfn.IFNA(VLOOKUP(A5125,$AG$3:$AH$83,2,FALSE),"")='11.1'!$D$5,TXM!D5125,"")</f>
        <v/>
      </c>
      <c r="F5125" t="str">
        <f>IFERROR(SMALL($E$5:$E$9000,ROWS($E$5:E5125)),"")</f>
        <v/>
      </c>
      <c r="I5125" s="371" t="s">
        <v>65</v>
      </c>
      <c r="J5125" t="s">
        <v>841</v>
      </c>
      <c r="K5125" s="372">
        <v>208851</v>
      </c>
      <c r="L5125" s="388">
        <f>ROWS(K$5:K5125)</f>
        <v>5121</v>
      </c>
      <c r="M5125" s="388" t="str">
        <f>IF(_xlfn.IFNA(VLOOKUP(I5125,$AG$3:$AH$83,2,FALSE),"")='11.1'!$D$5,TXM!L5125,"")</f>
        <v/>
      </c>
      <c r="N5125" t="str">
        <f>IFERROR(SMALL($M$5:$M$9000,ROWS($M$5:M5125)),"")</f>
        <v/>
      </c>
      <c r="P5125" t="s">
        <v>1639</v>
      </c>
      <c r="S5125" s="388">
        <f>ROWS(R$5:R5125)</f>
        <v>5121</v>
      </c>
      <c r="T5125" s="388" t="str">
        <f>IF(_xlfn.IFNA(VLOOKUP(P5125,$AG$3:$AH$83,2,FALSE),"")='11.1'!$D$5,TXM!S5125,"")</f>
        <v/>
      </c>
      <c r="U5125" t="str">
        <f>IFERROR(SMALL($T$5:$T$9000,ROWS($T$5:T5125)),"")</f>
        <v/>
      </c>
    </row>
    <row r="5126" spans="1:21" ht="14.4" customHeight="1" x14ac:dyDescent="0.3">
      <c r="A5126" t="s">
        <v>1639</v>
      </c>
      <c r="D5126" s="388">
        <f>ROWS(C$5:C5126)</f>
        <v>5122</v>
      </c>
      <c r="E5126" s="388" t="str">
        <f>IF(_xlfn.IFNA(VLOOKUP(A5126,$AG$3:$AH$83,2,FALSE),"")='11.1'!$D$5,TXM!D5126,"")</f>
        <v/>
      </c>
      <c r="F5126" t="str">
        <f>IFERROR(SMALL($E$5:$E$9000,ROWS($E$5:E5126)),"")</f>
        <v/>
      </c>
      <c r="I5126" s="371" t="s">
        <v>65</v>
      </c>
      <c r="J5126" t="s">
        <v>855</v>
      </c>
      <c r="K5126" s="372">
        <v>149426</v>
      </c>
      <c r="L5126" s="388">
        <f>ROWS(K$5:K5126)</f>
        <v>5122</v>
      </c>
      <c r="M5126" s="388" t="str">
        <f>IF(_xlfn.IFNA(VLOOKUP(I5126,$AG$3:$AH$83,2,FALSE),"")='11.1'!$D$5,TXM!L5126,"")</f>
        <v/>
      </c>
      <c r="N5126" t="str">
        <f>IFERROR(SMALL($M$5:$M$9000,ROWS($M$5:M5126)),"")</f>
        <v/>
      </c>
      <c r="P5126" t="s">
        <v>1639</v>
      </c>
      <c r="S5126" s="388">
        <f>ROWS(R$5:R5126)</f>
        <v>5122</v>
      </c>
      <c r="T5126" s="388" t="str">
        <f>IF(_xlfn.IFNA(VLOOKUP(P5126,$AG$3:$AH$83,2,FALSE),"")='11.1'!$D$5,TXM!S5126,"")</f>
        <v/>
      </c>
      <c r="U5126" t="str">
        <f>IFERROR(SMALL($T$5:$T$9000,ROWS($T$5:T5126)),"")</f>
        <v/>
      </c>
    </row>
    <row r="5127" spans="1:21" ht="14.4" customHeight="1" x14ac:dyDescent="0.3">
      <c r="A5127" t="s">
        <v>1639</v>
      </c>
      <c r="D5127" s="388">
        <f>ROWS(C$5:C5127)</f>
        <v>5123</v>
      </c>
      <c r="E5127" s="388" t="str">
        <f>IF(_xlfn.IFNA(VLOOKUP(A5127,$AG$3:$AH$83,2,FALSE),"")='11.1'!$D$5,TXM!D5127,"")</f>
        <v/>
      </c>
      <c r="F5127" t="str">
        <f>IFERROR(SMALL($E$5:$E$9000,ROWS($E$5:E5127)),"")</f>
        <v/>
      </c>
      <c r="I5127" s="371" t="s">
        <v>65</v>
      </c>
      <c r="J5127" t="s">
        <v>96</v>
      </c>
      <c r="K5127" s="372">
        <v>148245</v>
      </c>
      <c r="L5127" s="388">
        <f>ROWS(K$5:K5127)</f>
        <v>5123</v>
      </c>
      <c r="M5127" s="388" t="str">
        <f>IF(_xlfn.IFNA(VLOOKUP(I5127,$AG$3:$AH$83,2,FALSE),"")='11.1'!$D$5,TXM!L5127,"")</f>
        <v/>
      </c>
      <c r="N5127" t="str">
        <f>IFERROR(SMALL($M$5:$M$9000,ROWS($M$5:M5127)),"")</f>
        <v/>
      </c>
      <c r="P5127" t="s">
        <v>1639</v>
      </c>
      <c r="S5127" s="388">
        <f>ROWS(R$5:R5127)</f>
        <v>5123</v>
      </c>
      <c r="T5127" s="388" t="str">
        <f>IF(_xlfn.IFNA(VLOOKUP(P5127,$AG$3:$AH$83,2,FALSE),"")='11.1'!$D$5,TXM!S5127,"")</f>
        <v/>
      </c>
      <c r="U5127" t="str">
        <f>IFERROR(SMALL($T$5:$T$9000,ROWS($T$5:T5127)),"")</f>
        <v/>
      </c>
    </row>
    <row r="5128" spans="1:21" ht="14.4" customHeight="1" x14ac:dyDescent="0.3">
      <c r="A5128" t="s">
        <v>1639</v>
      </c>
      <c r="D5128" s="388">
        <f>ROWS(C$5:C5128)</f>
        <v>5124</v>
      </c>
      <c r="E5128" s="388" t="str">
        <f>IF(_xlfn.IFNA(VLOOKUP(A5128,$AG$3:$AH$83,2,FALSE),"")='11.1'!$D$5,TXM!D5128,"")</f>
        <v/>
      </c>
      <c r="F5128" t="str">
        <f>IFERROR(SMALL($E$5:$E$9000,ROWS($E$5:E5128)),"")</f>
        <v/>
      </c>
      <c r="I5128" s="371" t="s">
        <v>65</v>
      </c>
      <c r="J5128" t="s">
        <v>1006</v>
      </c>
      <c r="K5128" s="372">
        <v>138778</v>
      </c>
      <c r="L5128" s="388">
        <f>ROWS(K$5:K5128)</f>
        <v>5124</v>
      </c>
      <c r="M5128" s="388" t="str">
        <f>IF(_xlfn.IFNA(VLOOKUP(I5128,$AG$3:$AH$83,2,FALSE),"")='11.1'!$D$5,TXM!L5128,"")</f>
        <v/>
      </c>
      <c r="N5128" t="str">
        <f>IFERROR(SMALL($M$5:$M$9000,ROWS($M$5:M5128)),"")</f>
        <v/>
      </c>
      <c r="P5128" t="s">
        <v>1639</v>
      </c>
      <c r="S5128" s="388">
        <f>ROWS(R$5:R5128)</f>
        <v>5124</v>
      </c>
      <c r="T5128" s="388" t="str">
        <f>IF(_xlfn.IFNA(VLOOKUP(P5128,$AG$3:$AH$83,2,FALSE),"")='11.1'!$D$5,TXM!S5128,"")</f>
        <v/>
      </c>
      <c r="U5128" t="str">
        <f>IFERROR(SMALL($T$5:$T$9000,ROWS($T$5:T5128)),"")</f>
        <v/>
      </c>
    </row>
    <row r="5129" spans="1:21" ht="14.4" customHeight="1" x14ac:dyDescent="0.3">
      <c r="A5129" t="s">
        <v>1639</v>
      </c>
      <c r="D5129" s="388">
        <f>ROWS(C$5:C5129)</f>
        <v>5125</v>
      </c>
      <c r="E5129" s="388" t="str">
        <f>IF(_xlfn.IFNA(VLOOKUP(A5129,$AG$3:$AH$83,2,FALSE),"")='11.1'!$D$5,TXM!D5129,"")</f>
        <v/>
      </c>
      <c r="F5129" t="str">
        <f>IFERROR(SMALL($E$5:$E$9000,ROWS($E$5:E5129)),"")</f>
        <v/>
      </c>
      <c r="I5129" s="371" t="s">
        <v>65</v>
      </c>
      <c r="J5129" t="s">
        <v>835</v>
      </c>
      <c r="K5129" s="372">
        <v>109311</v>
      </c>
      <c r="L5129" s="388">
        <f>ROWS(K$5:K5129)</f>
        <v>5125</v>
      </c>
      <c r="M5129" s="388" t="str">
        <f>IF(_xlfn.IFNA(VLOOKUP(I5129,$AG$3:$AH$83,2,FALSE),"")='11.1'!$D$5,TXM!L5129,"")</f>
        <v/>
      </c>
      <c r="N5129" t="str">
        <f>IFERROR(SMALL($M$5:$M$9000,ROWS($M$5:M5129)),"")</f>
        <v/>
      </c>
      <c r="P5129" t="s">
        <v>1639</v>
      </c>
      <c r="S5129" s="388">
        <f>ROWS(R$5:R5129)</f>
        <v>5125</v>
      </c>
      <c r="T5129" s="388" t="str">
        <f>IF(_xlfn.IFNA(VLOOKUP(P5129,$AG$3:$AH$83,2,FALSE),"")='11.1'!$D$5,TXM!S5129,"")</f>
        <v/>
      </c>
      <c r="U5129" t="str">
        <f>IFERROR(SMALL($T$5:$T$9000,ROWS($T$5:T5129)),"")</f>
        <v/>
      </c>
    </row>
    <row r="5130" spans="1:21" ht="14.4" customHeight="1" x14ac:dyDescent="0.3">
      <c r="A5130" t="s">
        <v>1639</v>
      </c>
      <c r="D5130" s="388">
        <f>ROWS(C$5:C5130)</f>
        <v>5126</v>
      </c>
      <c r="E5130" s="388" t="str">
        <f>IF(_xlfn.IFNA(VLOOKUP(A5130,$AG$3:$AH$83,2,FALSE),"")='11.1'!$D$5,TXM!D5130,"")</f>
        <v/>
      </c>
      <c r="F5130" t="str">
        <f>IFERROR(SMALL($E$5:$E$9000,ROWS($E$5:E5130)),"")</f>
        <v/>
      </c>
      <c r="I5130" s="371" t="s">
        <v>65</v>
      </c>
      <c r="J5130" t="s">
        <v>819</v>
      </c>
      <c r="K5130" s="372">
        <v>102313</v>
      </c>
      <c r="L5130" s="388">
        <f>ROWS(K$5:K5130)</f>
        <v>5126</v>
      </c>
      <c r="M5130" s="388" t="str">
        <f>IF(_xlfn.IFNA(VLOOKUP(I5130,$AG$3:$AH$83,2,FALSE),"")='11.1'!$D$5,TXM!L5130,"")</f>
        <v/>
      </c>
      <c r="N5130" t="str">
        <f>IFERROR(SMALL($M$5:$M$9000,ROWS($M$5:M5130)),"")</f>
        <v/>
      </c>
      <c r="P5130" t="s">
        <v>1639</v>
      </c>
      <c r="S5130" s="388">
        <f>ROWS(R$5:R5130)</f>
        <v>5126</v>
      </c>
      <c r="T5130" s="388" t="str">
        <f>IF(_xlfn.IFNA(VLOOKUP(P5130,$AG$3:$AH$83,2,FALSE),"")='11.1'!$D$5,TXM!S5130,"")</f>
        <v/>
      </c>
      <c r="U5130" t="str">
        <f>IFERROR(SMALL($T$5:$T$9000,ROWS($T$5:T5130)),"")</f>
        <v/>
      </c>
    </row>
    <row r="5131" spans="1:21" ht="14.4" customHeight="1" x14ac:dyDescent="0.3">
      <c r="A5131" t="s">
        <v>1639</v>
      </c>
      <c r="D5131" s="388">
        <f>ROWS(C$5:C5131)</f>
        <v>5127</v>
      </c>
      <c r="E5131" s="388" t="str">
        <f>IF(_xlfn.IFNA(VLOOKUP(A5131,$AG$3:$AH$83,2,FALSE),"")='11.1'!$D$5,TXM!D5131,"")</f>
        <v/>
      </c>
      <c r="F5131" t="str">
        <f>IFERROR(SMALL($E$5:$E$9000,ROWS($E$5:E5131)),"")</f>
        <v/>
      </c>
      <c r="I5131" s="371" t="s">
        <v>65</v>
      </c>
      <c r="J5131" t="s">
        <v>787</v>
      </c>
      <c r="K5131" s="372">
        <v>99099</v>
      </c>
      <c r="L5131" s="388">
        <f>ROWS(K$5:K5131)</f>
        <v>5127</v>
      </c>
      <c r="M5131" s="388" t="str">
        <f>IF(_xlfn.IFNA(VLOOKUP(I5131,$AG$3:$AH$83,2,FALSE),"")='11.1'!$D$5,TXM!L5131,"")</f>
        <v/>
      </c>
      <c r="N5131" t="str">
        <f>IFERROR(SMALL($M$5:$M$9000,ROWS($M$5:M5131)),"")</f>
        <v/>
      </c>
      <c r="P5131" t="s">
        <v>1639</v>
      </c>
      <c r="S5131" s="388">
        <f>ROWS(R$5:R5131)</f>
        <v>5127</v>
      </c>
      <c r="T5131" s="388" t="str">
        <f>IF(_xlfn.IFNA(VLOOKUP(P5131,$AG$3:$AH$83,2,FALSE),"")='11.1'!$D$5,TXM!S5131,"")</f>
        <v/>
      </c>
      <c r="U5131" t="str">
        <f>IFERROR(SMALL($T$5:$T$9000,ROWS($T$5:T5131)),"")</f>
        <v/>
      </c>
    </row>
    <row r="5132" spans="1:21" ht="14.4" customHeight="1" x14ac:dyDescent="0.3">
      <c r="A5132" t="s">
        <v>1639</v>
      </c>
      <c r="D5132" s="388">
        <f>ROWS(C$5:C5132)</f>
        <v>5128</v>
      </c>
      <c r="E5132" s="388" t="str">
        <f>IF(_xlfn.IFNA(VLOOKUP(A5132,$AG$3:$AH$83,2,FALSE),"")='11.1'!$D$5,TXM!D5132,"")</f>
        <v/>
      </c>
      <c r="F5132" t="str">
        <f>IFERROR(SMALL($E$5:$E$9000,ROWS($E$5:E5132)),"")</f>
        <v/>
      </c>
      <c r="I5132" s="371" t="s">
        <v>65</v>
      </c>
      <c r="J5132" t="s">
        <v>95</v>
      </c>
      <c r="K5132" s="372">
        <v>87799</v>
      </c>
      <c r="L5132" s="388">
        <f>ROWS(K$5:K5132)</f>
        <v>5128</v>
      </c>
      <c r="M5132" s="388" t="str">
        <f>IF(_xlfn.IFNA(VLOOKUP(I5132,$AG$3:$AH$83,2,FALSE),"")='11.1'!$D$5,TXM!L5132,"")</f>
        <v/>
      </c>
      <c r="N5132" t="str">
        <f>IFERROR(SMALL($M$5:$M$9000,ROWS($M$5:M5132)),"")</f>
        <v/>
      </c>
      <c r="P5132" t="s">
        <v>1639</v>
      </c>
      <c r="S5132" s="388">
        <f>ROWS(R$5:R5132)</f>
        <v>5128</v>
      </c>
      <c r="T5132" s="388" t="str">
        <f>IF(_xlfn.IFNA(VLOOKUP(P5132,$AG$3:$AH$83,2,FALSE),"")='11.1'!$D$5,TXM!S5132,"")</f>
        <v/>
      </c>
      <c r="U5132" t="str">
        <f>IFERROR(SMALL($T$5:$T$9000,ROWS($T$5:T5132)),"")</f>
        <v/>
      </c>
    </row>
    <row r="5133" spans="1:21" ht="14.4" customHeight="1" x14ac:dyDescent="0.3">
      <c r="A5133" t="s">
        <v>1639</v>
      </c>
      <c r="D5133" s="388">
        <f>ROWS(C$5:C5133)</f>
        <v>5129</v>
      </c>
      <c r="E5133" s="388" t="str">
        <f>IF(_xlfn.IFNA(VLOOKUP(A5133,$AG$3:$AH$83,2,FALSE),"")='11.1'!$D$5,TXM!D5133,"")</f>
        <v/>
      </c>
      <c r="F5133" t="str">
        <f>IFERROR(SMALL($E$5:$E$9000,ROWS($E$5:E5133)),"")</f>
        <v/>
      </c>
      <c r="I5133" s="371" t="s">
        <v>65</v>
      </c>
      <c r="J5133" t="s">
        <v>92</v>
      </c>
      <c r="K5133" s="372">
        <v>62752</v>
      </c>
      <c r="L5133" s="388">
        <f>ROWS(K$5:K5133)</f>
        <v>5129</v>
      </c>
      <c r="M5133" s="388" t="str">
        <f>IF(_xlfn.IFNA(VLOOKUP(I5133,$AG$3:$AH$83,2,FALSE),"")='11.1'!$D$5,TXM!L5133,"")</f>
        <v/>
      </c>
      <c r="N5133" t="str">
        <f>IFERROR(SMALL($M$5:$M$9000,ROWS($M$5:M5133)),"")</f>
        <v/>
      </c>
      <c r="P5133" t="s">
        <v>1639</v>
      </c>
      <c r="S5133" s="388">
        <f>ROWS(R$5:R5133)</f>
        <v>5129</v>
      </c>
      <c r="T5133" s="388" t="str">
        <f>IF(_xlfn.IFNA(VLOOKUP(P5133,$AG$3:$AH$83,2,FALSE),"")='11.1'!$D$5,TXM!S5133,"")</f>
        <v/>
      </c>
      <c r="U5133" t="str">
        <f>IFERROR(SMALL($T$5:$T$9000,ROWS($T$5:T5133)),"")</f>
        <v/>
      </c>
    </row>
    <row r="5134" spans="1:21" ht="14.4" customHeight="1" x14ac:dyDescent="0.3">
      <c r="A5134" t="s">
        <v>1639</v>
      </c>
      <c r="D5134" s="388">
        <f>ROWS(C$5:C5134)</f>
        <v>5130</v>
      </c>
      <c r="E5134" s="388" t="str">
        <f>IF(_xlfn.IFNA(VLOOKUP(A5134,$AG$3:$AH$83,2,FALSE),"")='11.1'!$D$5,TXM!D5134,"")</f>
        <v/>
      </c>
      <c r="F5134" t="str">
        <f>IFERROR(SMALL($E$5:$E$9000,ROWS($E$5:E5134)),"")</f>
        <v/>
      </c>
      <c r="I5134" s="371" t="s">
        <v>65</v>
      </c>
      <c r="J5134" t="s">
        <v>990</v>
      </c>
      <c r="K5134" s="372">
        <v>62696</v>
      </c>
      <c r="L5134" s="388">
        <f>ROWS(K$5:K5134)</f>
        <v>5130</v>
      </c>
      <c r="M5134" s="388" t="str">
        <f>IF(_xlfn.IFNA(VLOOKUP(I5134,$AG$3:$AH$83,2,FALSE),"")='11.1'!$D$5,TXM!L5134,"")</f>
        <v/>
      </c>
      <c r="N5134" t="str">
        <f>IFERROR(SMALL($M$5:$M$9000,ROWS($M$5:M5134)),"")</f>
        <v/>
      </c>
      <c r="P5134" t="s">
        <v>1639</v>
      </c>
      <c r="S5134" s="388">
        <f>ROWS(R$5:R5134)</f>
        <v>5130</v>
      </c>
      <c r="T5134" s="388" t="str">
        <f>IF(_xlfn.IFNA(VLOOKUP(P5134,$AG$3:$AH$83,2,FALSE),"")='11.1'!$D$5,TXM!S5134,"")</f>
        <v/>
      </c>
      <c r="U5134" t="str">
        <f>IFERROR(SMALL($T$5:$T$9000,ROWS($T$5:T5134)),"")</f>
        <v/>
      </c>
    </row>
    <row r="5135" spans="1:21" ht="14.4" customHeight="1" x14ac:dyDescent="0.3">
      <c r="A5135" t="s">
        <v>1639</v>
      </c>
      <c r="D5135" s="388">
        <f>ROWS(C$5:C5135)</f>
        <v>5131</v>
      </c>
      <c r="E5135" s="388" t="str">
        <f>IF(_xlfn.IFNA(VLOOKUP(A5135,$AG$3:$AH$83,2,FALSE),"")='11.1'!$D$5,TXM!D5135,"")</f>
        <v/>
      </c>
      <c r="F5135" t="str">
        <f>IFERROR(SMALL($E$5:$E$9000,ROWS($E$5:E5135)),"")</f>
        <v/>
      </c>
      <c r="I5135" s="371" t="s">
        <v>65</v>
      </c>
      <c r="J5135" t="s">
        <v>809</v>
      </c>
      <c r="K5135" s="372">
        <v>55393</v>
      </c>
      <c r="L5135" s="388">
        <f>ROWS(K$5:K5135)</f>
        <v>5131</v>
      </c>
      <c r="M5135" s="388" t="str">
        <f>IF(_xlfn.IFNA(VLOOKUP(I5135,$AG$3:$AH$83,2,FALSE),"")='11.1'!$D$5,TXM!L5135,"")</f>
        <v/>
      </c>
      <c r="N5135" t="str">
        <f>IFERROR(SMALL($M$5:$M$9000,ROWS($M$5:M5135)),"")</f>
        <v/>
      </c>
      <c r="P5135" t="s">
        <v>1639</v>
      </c>
      <c r="S5135" s="388">
        <f>ROWS(R$5:R5135)</f>
        <v>5131</v>
      </c>
      <c r="T5135" s="388" t="str">
        <f>IF(_xlfn.IFNA(VLOOKUP(P5135,$AG$3:$AH$83,2,FALSE),"")='11.1'!$D$5,TXM!S5135,"")</f>
        <v/>
      </c>
      <c r="U5135" t="str">
        <f>IFERROR(SMALL($T$5:$T$9000,ROWS($T$5:T5135)),"")</f>
        <v/>
      </c>
    </row>
    <row r="5136" spans="1:21" ht="14.4" customHeight="1" x14ac:dyDescent="0.3">
      <c r="A5136" t="s">
        <v>1639</v>
      </c>
      <c r="D5136" s="388">
        <f>ROWS(C$5:C5136)</f>
        <v>5132</v>
      </c>
      <c r="E5136" s="388" t="str">
        <f>IF(_xlfn.IFNA(VLOOKUP(A5136,$AG$3:$AH$83,2,FALSE),"")='11.1'!$D$5,TXM!D5136,"")</f>
        <v/>
      </c>
      <c r="F5136" t="str">
        <f>IFERROR(SMALL($E$5:$E$9000,ROWS($E$5:E5136)),"")</f>
        <v/>
      </c>
      <c r="I5136" s="371" t="s">
        <v>65</v>
      </c>
      <c r="J5136" t="s">
        <v>805</v>
      </c>
      <c r="K5136" s="372">
        <v>54596</v>
      </c>
      <c r="L5136" s="388">
        <f>ROWS(K$5:K5136)</f>
        <v>5132</v>
      </c>
      <c r="M5136" s="388" t="str">
        <f>IF(_xlfn.IFNA(VLOOKUP(I5136,$AG$3:$AH$83,2,FALSE),"")='11.1'!$D$5,TXM!L5136,"")</f>
        <v/>
      </c>
      <c r="N5136" t="str">
        <f>IFERROR(SMALL($M$5:$M$9000,ROWS($M$5:M5136)),"")</f>
        <v/>
      </c>
      <c r="P5136" t="s">
        <v>1639</v>
      </c>
      <c r="S5136" s="388">
        <f>ROWS(R$5:R5136)</f>
        <v>5132</v>
      </c>
      <c r="T5136" s="388" t="str">
        <f>IF(_xlfn.IFNA(VLOOKUP(P5136,$AG$3:$AH$83,2,FALSE),"")='11.1'!$D$5,TXM!S5136,"")</f>
        <v/>
      </c>
      <c r="U5136" t="str">
        <f>IFERROR(SMALL($T$5:$T$9000,ROWS($T$5:T5136)),"")</f>
        <v/>
      </c>
    </row>
    <row r="5137" spans="1:21" ht="14.4" customHeight="1" x14ac:dyDescent="0.3">
      <c r="A5137" t="s">
        <v>1639</v>
      </c>
      <c r="D5137" s="388">
        <f>ROWS(C$5:C5137)</f>
        <v>5133</v>
      </c>
      <c r="E5137" s="388" t="str">
        <f>IF(_xlfn.IFNA(VLOOKUP(A5137,$AG$3:$AH$83,2,FALSE),"")='11.1'!$D$5,TXM!D5137,"")</f>
        <v/>
      </c>
      <c r="F5137" t="str">
        <f>IFERROR(SMALL($E$5:$E$9000,ROWS($E$5:E5137)),"")</f>
        <v/>
      </c>
      <c r="I5137" s="371" t="s">
        <v>65</v>
      </c>
      <c r="J5137" t="s">
        <v>1240</v>
      </c>
      <c r="K5137" s="372">
        <v>46017</v>
      </c>
      <c r="L5137" s="388">
        <f>ROWS(K$5:K5137)</f>
        <v>5133</v>
      </c>
      <c r="M5137" s="388" t="str">
        <f>IF(_xlfn.IFNA(VLOOKUP(I5137,$AG$3:$AH$83,2,FALSE),"")='11.1'!$D$5,TXM!L5137,"")</f>
        <v/>
      </c>
      <c r="N5137" t="str">
        <f>IFERROR(SMALL($M$5:$M$9000,ROWS($M$5:M5137)),"")</f>
        <v/>
      </c>
      <c r="P5137" t="s">
        <v>1639</v>
      </c>
      <c r="S5137" s="388">
        <f>ROWS(R$5:R5137)</f>
        <v>5133</v>
      </c>
      <c r="T5137" s="388" t="str">
        <f>IF(_xlfn.IFNA(VLOOKUP(P5137,$AG$3:$AH$83,2,FALSE),"")='11.1'!$D$5,TXM!S5137,"")</f>
        <v/>
      </c>
      <c r="U5137" t="str">
        <f>IFERROR(SMALL($T$5:$T$9000,ROWS($T$5:T5137)),"")</f>
        <v/>
      </c>
    </row>
    <row r="5138" spans="1:21" ht="14.4" customHeight="1" x14ac:dyDescent="0.3">
      <c r="A5138" t="s">
        <v>1639</v>
      </c>
      <c r="D5138" s="388">
        <f>ROWS(C$5:C5138)</f>
        <v>5134</v>
      </c>
      <c r="E5138" s="388" t="str">
        <f>IF(_xlfn.IFNA(VLOOKUP(A5138,$AG$3:$AH$83,2,FALSE),"")='11.1'!$D$5,TXM!D5138,"")</f>
        <v/>
      </c>
      <c r="F5138" t="str">
        <f>IFERROR(SMALL($E$5:$E$9000,ROWS($E$5:E5138)),"")</f>
        <v/>
      </c>
      <c r="I5138" s="371" t="s">
        <v>65</v>
      </c>
      <c r="J5138" t="s">
        <v>785</v>
      </c>
      <c r="K5138" s="372">
        <v>40354</v>
      </c>
      <c r="L5138" s="388">
        <f>ROWS(K$5:K5138)</f>
        <v>5134</v>
      </c>
      <c r="M5138" s="388" t="str">
        <f>IF(_xlfn.IFNA(VLOOKUP(I5138,$AG$3:$AH$83,2,FALSE),"")='11.1'!$D$5,TXM!L5138,"")</f>
        <v/>
      </c>
      <c r="N5138" t="str">
        <f>IFERROR(SMALL($M$5:$M$9000,ROWS($M$5:M5138)),"")</f>
        <v/>
      </c>
      <c r="P5138" t="s">
        <v>1639</v>
      </c>
      <c r="S5138" s="388">
        <f>ROWS(R$5:R5138)</f>
        <v>5134</v>
      </c>
      <c r="T5138" s="388" t="str">
        <f>IF(_xlfn.IFNA(VLOOKUP(P5138,$AG$3:$AH$83,2,FALSE),"")='11.1'!$D$5,TXM!S5138,"")</f>
        <v/>
      </c>
      <c r="U5138" t="str">
        <f>IFERROR(SMALL($T$5:$T$9000,ROWS($T$5:T5138)),"")</f>
        <v/>
      </c>
    </row>
    <row r="5139" spans="1:21" ht="14.4" customHeight="1" x14ac:dyDescent="0.3">
      <c r="A5139" t="s">
        <v>1639</v>
      </c>
      <c r="D5139" s="388">
        <f>ROWS(C$5:C5139)</f>
        <v>5135</v>
      </c>
      <c r="E5139" s="388" t="str">
        <f>IF(_xlfn.IFNA(VLOOKUP(A5139,$AG$3:$AH$83,2,FALSE),"")='11.1'!$D$5,TXM!D5139,"")</f>
        <v/>
      </c>
      <c r="F5139" t="str">
        <f>IFERROR(SMALL($E$5:$E$9000,ROWS($E$5:E5139)),"")</f>
        <v/>
      </c>
      <c r="I5139" s="371" t="s">
        <v>65</v>
      </c>
      <c r="J5139" t="s">
        <v>102</v>
      </c>
      <c r="K5139" s="372">
        <v>34667</v>
      </c>
      <c r="L5139" s="388">
        <f>ROWS(K$5:K5139)</f>
        <v>5135</v>
      </c>
      <c r="M5139" s="388" t="str">
        <f>IF(_xlfn.IFNA(VLOOKUP(I5139,$AG$3:$AH$83,2,FALSE),"")='11.1'!$D$5,TXM!L5139,"")</f>
        <v/>
      </c>
      <c r="N5139" t="str">
        <f>IFERROR(SMALL($M$5:$M$9000,ROWS($M$5:M5139)),"")</f>
        <v/>
      </c>
      <c r="P5139" t="s">
        <v>1639</v>
      </c>
      <c r="S5139" s="388">
        <f>ROWS(R$5:R5139)</f>
        <v>5135</v>
      </c>
      <c r="T5139" s="388" t="str">
        <f>IF(_xlfn.IFNA(VLOOKUP(P5139,$AG$3:$AH$83,2,FALSE),"")='11.1'!$D$5,TXM!S5139,"")</f>
        <v/>
      </c>
      <c r="U5139" t="str">
        <f>IFERROR(SMALL($T$5:$T$9000,ROWS($T$5:T5139)),"")</f>
        <v/>
      </c>
    </row>
    <row r="5140" spans="1:21" ht="14.4" customHeight="1" x14ac:dyDescent="0.3">
      <c r="A5140" t="s">
        <v>1639</v>
      </c>
      <c r="D5140" s="388">
        <f>ROWS(C$5:C5140)</f>
        <v>5136</v>
      </c>
      <c r="E5140" s="388" t="str">
        <f>IF(_xlfn.IFNA(VLOOKUP(A5140,$AG$3:$AH$83,2,FALSE),"")='11.1'!$D$5,TXM!D5140,"")</f>
        <v/>
      </c>
      <c r="F5140" t="str">
        <f>IFERROR(SMALL($E$5:$E$9000,ROWS($E$5:E5140)),"")</f>
        <v/>
      </c>
      <c r="I5140" s="371" t="s">
        <v>65</v>
      </c>
      <c r="J5140" t="s">
        <v>833</v>
      </c>
      <c r="K5140" s="372">
        <v>34048</v>
      </c>
      <c r="L5140" s="388">
        <f>ROWS(K$5:K5140)</f>
        <v>5136</v>
      </c>
      <c r="M5140" s="388" t="str">
        <f>IF(_xlfn.IFNA(VLOOKUP(I5140,$AG$3:$AH$83,2,FALSE),"")='11.1'!$D$5,TXM!L5140,"")</f>
        <v/>
      </c>
      <c r="N5140" t="str">
        <f>IFERROR(SMALL($M$5:$M$9000,ROWS($M$5:M5140)),"")</f>
        <v/>
      </c>
      <c r="P5140" t="s">
        <v>1639</v>
      </c>
      <c r="S5140" s="388">
        <f>ROWS(R$5:R5140)</f>
        <v>5136</v>
      </c>
      <c r="T5140" s="388" t="str">
        <f>IF(_xlfn.IFNA(VLOOKUP(P5140,$AG$3:$AH$83,2,FALSE),"")='11.1'!$D$5,TXM!S5140,"")</f>
        <v/>
      </c>
      <c r="U5140" t="str">
        <f>IFERROR(SMALL($T$5:$T$9000,ROWS($T$5:T5140)),"")</f>
        <v/>
      </c>
    </row>
    <row r="5141" spans="1:21" ht="14.4" customHeight="1" x14ac:dyDescent="0.3">
      <c r="A5141" t="s">
        <v>1639</v>
      </c>
      <c r="D5141" s="388">
        <f>ROWS(C$5:C5141)</f>
        <v>5137</v>
      </c>
      <c r="E5141" s="388" t="str">
        <f>IF(_xlfn.IFNA(VLOOKUP(A5141,$AG$3:$AH$83,2,FALSE),"")='11.1'!$D$5,TXM!D5141,"")</f>
        <v/>
      </c>
      <c r="F5141" t="str">
        <f>IFERROR(SMALL($E$5:$E$9000,ROWS($E$5:E5141)),"")</f>
        <v/>
      </c>
      <c r="I5141" s="371" t="s">
        <v>65</v>
      </c>
      <c r="J5141" t="s">
        <v>801</v>
      </c>
      <c r="K5141" s="372">
        <v>31304</v>
      </c>
      <c r="L5141" s="388">
        <f>ROWS(K$5:K5141)</f>
        <v>5137</v>
      </c>
      <c r="M5141" s="388" t="str">
        <f>IF(_xlfn.IFNA(VLOOKUP(I5141,$AG$3:$AH$83,2,FALSE),"")='11.1'!$D$5,TXM!L5141,"")</f>
        <v/>
      </c>
      <c r="N5141" t="str">
        <f>IFERROR(SMALL($M$5:$M$9000,ROWS($M$5:M5141)),"")</f>
        <v/>
      </c>
      <c r="P5141" t="s">
        <v>1639</v>
      </c>
      <c r="S5141" s="388">
        <f>ROWS(R$5:R5141)</f>
        <v>5137</v>
      </c>
      <c r="T5141" s="388" t="str">
        <f>IF(_xlfn.IFNA(VLOOKUP(P5141,$AG$3:$AH$83,2,FALSE),"")='11.1'!$D$5,TXM!S5141,"")</f>
        <v/>
      </c>
      <c r="U5141" t="str">
        <f>IFERROR(SMALL($T$5:$T$9000,ROWS($T$5:T5141)),"")</f>
        <v/>
      </c>
    </row>
    <row r="5142" spans="1:21" ht="14.4" customHeight="1" x14ac:dyDescent="0.3">
      <c r="A5142" t="s">
        <v>1639</v>
      </c>
      <c r="D5142" s="388">
        <f>ROWS(C$5:C5142)</f>
        <v>5138</v>
      </c>
      <c r="E5142" s="388" t="str">
        <f>IF(_xlfn.IFNA(VLOOKUP(A5142,$AG$3:$AH$83,2,FALSE),"")='11.1'!$D$5,TXM!D5142,"")</f>
        <v/>
      </c>
      <c r="F5142" t="str">
        <f>IFERROR(SMALL($E$5:$E$9000,ROWS($E$5:E5142)),"")</f>
        <v/>
      </c>
      <c r="I5142" s="371" t="s">
        <v>65</v>
      </c>
      <c r="J5142" t="s">
        <v>94</v>
      </c>
      <c r="K5142" s="372">
        <v>29249</v>
      </c>
      <c r="L5142" s="388">
        <f>ROWS(K$5:K5142)</f>
        <v>5138</v>
      </c>
      <c r="M5142" s="388" t="str">
        <f>IF(_xlfn.IFNA(VLOOKUP(I5142,$AG$3:$AH$83,2,FALSE),"")='11.1'!$D$5,TXM!L5142,"")</f>
        <v/>
      </c>
      <c r="N5142" t="str">
        <f>IFERROR(SMALL($M$5:$M$9000,ROWS($M$5:M5142)),"")</f>
        <v/>
      </c>
      <c r="P5142" t="s">
        <v>1639</v>
      </c>
      <c r="S5142" s="388">
        <f>ROWS(R$5:R5142)</f>
        <v>5138</v>
      </c>
      <c r="T5142" s="388" t="str">
        <f>IF(_xlfn.IFNA(VLOOKUP(P5142,$AG$3:$AH$83,2,FALSE),"")='11.1'!$D$5,TXM!S5142,"")</f>
        <v/>
      </c>
      <c r="U5142" t="str">
        <f>IFERROR(SMALL($T$5:$T$9000,ROWS($T$5:T5142)),"")</f>
        <v/>
      </c>
    </row>
    <row r="5143" spans="1:21" ht="14.4" customHeight="1" x14ac:dyDescent="0.3">
      <c r="A5143" t="s">
        <v>1639</v>
      </c>
      <c r="D5143" s="388">
        <f>ROWS(C$5:C5143)</f>
        <v>5139</v>
      </c>
      <c r="E5143" s="388" t="str">
        <f>IF(_xlfn.IFNA(VLOOKUP(A5143,$AG$3:$AH$83,2,FALSE),"")='11.1'!$D$5,TXM!D5143,"")</f>
        <v/>
      </c>
      <c r="F5143" t="str">
        <f>IFERROR(SMALL($E$5:$E$9000,ROWS($E$5:E5143)),"")</f>
        <v/>
      </c>
      <c r="I5143" s="371" t="s">
        <v>65</v>
      </c>
      <c r="J5143" t="s">
        <v>817</v>
      </c>
      <c r="K5143" s="372">
        <v>25914</v>
      </c>
      <c r="L5143" s="388">
        <f>ROWS(K$5:K5143)</f>
        <v>5139</v>
      </c>
      <c r="M5143" s="388" t="str">
        <f>IF(_xlfn.IFNA(VLOOKUP(I5143,$AG$3:$AH$83,2,FALSE),"")='11.1'!$D$5,TXM!L5143,"")</f>
        <v/>
      </c>
      <c r="N5143" t="str">
        <f>IFERROR(SMALL($M$5:$M$9000,ROWS($M$5:M5143)),"")</f>
        <v/>
      </c>
      <c r="P5143" t="s">
        <v>1639</v>
      </c>
      <c r="S5143" s="388">
        <f>ROWS(R$5:R5143)</f>
        <v>5139</v>
      </c>
      <c r="T5143" s="388" t="str">
        <f>IF(_xlfn.IFNA(VLOOKUP(P5143,$AG$3:$AH$83,2,FALSE),"")='11.1'!$D$5,TXM!S5143,"")</f>
        <v/>
      </c>
      <c r="U5143" t="str">
        <f>IFERROR(SMALL($T$5:$T$9000,ROWS($T$5:T5143)),"")</f>
        <v/>
      </c>
    </row>
    <row r="5144" spans="1:21" ht="14.4" customHeight="1" x14ac:dyDescent="0.3">
      <c r="A5144" t="s">
        <v>1639</v>
      </c>
      <c r="D5144" s="388">
        <f>ROWS(C$5:C5144)</f>
        <v>5140</v>
      </c>
      <c r="E5144" s="388" t="str">
        <f>IF(_xlfn.IFNA(VLOOKUP(A5144,$AG$3:$AH$83,2,FALSE),"")='11.1'!$D$5,TXM!D5144,"")</f>
        <v/>
      </c>
      <c r="F5144" t="str">
        <f>IFERROR(SMALL($E$5:$E$9000,ROWS($E$5:E5144)),"")</f>
        <v/>
      </c>
      <c r="I5144" s="371" t="s">
        <v>65</v>
      </c>
      <c r="J5144" t="s">
        <v>829</v>
      </c>
      <c r="K5144" s="372">
        <v>20391</v>
      </c>
      <c r="L5144" s="388">
        <f>ROWS(K$5:K5144)</f>
        <v>5140</v>
      </c>
      <c r="M5144" s="388" t="str">
        <f>IF(_xlfn.IFNA(VLOOKUP(I5144,$AG$3:$AH$83,2,FALSE),"")='11.1'!$D$5,TXM!L5144,"")</f>
        <v/>
      </c>
      <c r="N5144" t="str">
        <f>IFERROR(SMALL($M$5:$M$9000,ROWS($M$5:M5144)),"")</f>
        <v/>
      </c>
      <c r="P5144" t="s">
        <v>1639</v>
      </c>
      <c r="S5144" s="388">
        <f>ROWS(R$5:R5144)</f>
        <v>5140</v>
      </c>
      <c r="T5144" s="388" t="str">
        <f>IF(_xlfn.IFNA(VLOOKUP(P5144,$AG$3:$AH$83,2,FALSE),"")='11.1'!$D$5,TXM!S5144,"")</f>
        <v/>
      </c>
      <c r="U5144" t="str">
        <f>IFERROR(SMALL($T$5:$T$9000,ROWS($T$5:T5144)),"")</f>
        <v/>
      </c>
    </row>
    <row r="5145" spans="1:21" ht="14.4" customHeight="1" x14ac:dyDescent="0.3">
      <c r="A5145" t="s">
        <v>1639</v>
      </c>
      <c r="D5145" s="388">
        <f>ROWS(C$5:C5145)</f>
        <v>5141</v>
      </c>
      <c r="E5145" s="388" t="str">
        <f>IF(_xlfn.IFNA(VLOOKUP(A5145,$AG$3:$AH$83,2,FALSE),"")='11.1'!$D$5,TXM!D5145,"")</f>
        <v/>
      </c>
      <c r="F5145" t="str">
        <f>IFERROR(SMALL($E$5:$E$9000,ROWS($E$5:E5145)),"")</f>
        <v/>
      </c>
      <c r="I5145" s="371" t="s">
        <v>65</v>
      </c>
      <c r="J5145" t="s">
        <v>1003</v>
      </c>
      <c r="K5145" s="372">
        <v>19506</v>
      </c>
      <c r="L5145" s="388">
        <f>ROWS(K$5:K5145)</f>
        <v>5141</v>
      </c>
      <c r="M5145" s="388" t="str">
        <f>IF(_xlfn.IFNA(VLOOKUP(I5145,$AG$3:$AH$83,2,FALSE),"")='11.1'!$D$5,TXM!L5145,"")</f>
        <v/>
      </c>
      <c r="N5145" t="str">
        <f>IFERROR(SMALL($M$5:$M$9000,ROWS($M$5:M5145)),"")</f>
        <v/>
      </c>
      <c r="P5145" t="s">
        <v>1639</v>
      </c>
      <c r="S5145" s="388">
        <f>ROWS(R$5:R5145)</f>
        <v>5141</v>
      </c>
      <c r="T5145" s="388" t="str">
        <f>IF(_xlfn.IFNA(VLOOKUP(P5145,$AG$3:$AH$83,2,FALSE),"")='11.1'!$D$5,TXM!S5145,"")</f>
        <v/>
      </c>
      <c r="U5145" t="str">
        <f>IFERROR(SMALL($T$5:$T$9000,ROWS($T$5:T5145)),"")</f>
        <v/>
      </c>
    </row>
    <row r="5146" spans="1:21" ht="14.4" customHeight="1" x14ac:dyDescent="0.3">
      <c r="A5146" t="s">
        <v>1639</v>
      </c>
      <c r="D5146" s="388">
        <f>ROWS(C$5:C5146)</f>
        <v>5142</v>
      </c>
      <c r="E5146" s="388" t="str">
        <f>IF(_xlfn.IFNA(VLOOKUP(A5146,$AG$3:$AH$83,2,FALSE),"")='11.1'!$D$5,TXM!D5146,"")</f>
        <v/>
      </c>
      <c r="F5146" t="str">
        <f>IFERROR(SMALL($E$5:$E$9000,ROWS($E$5:E5146)),"")</f>
        <v/>
      </c>
      <c r="I5146" s="371" t="s">
        <v>65</v>
      </c>
      <c r="J5146" t="s">
        <v>1494</v>
      </c>
      <c r="K5146" s="372">
        <v>18179</v>
      </c>
      <c r="L5146" s="388">
        <f>ROWS(K$5:K5146)</f>
        <v>5142</v>
      </c>
      <c r="M5146" s="388" t="str">
        <f>IF(_xlfn.IFNA(VLOOKUP(I5146,$AG$3:$AH$83,2,FALSE),"")='11.1'!$D$5,TXM!L5146,"")</f>
        <v/>
      </c>
      <c r="N5146" t="str">
        <f>IFERROR(SMALL($M$5:$M$9000,ROWS($M$5:M5146)),"")</f>
        <v/>
      </c>
      <c r="P5146" t="s">
        <v>1639</v>
      </c>
      <c r="S5146" s="388">
        <f>ROWS(R$5:R5146)</f>
        <v>5142</v>
      </c>
      <c r="T5146" s="388" t="str">
        <f>IF(_xlfn.IFNA(VLOOKUP(P5146,$AG$3:$AH$83,2,FALSE),"")='11.1'!$D$5,TXM!S5146,"")</f>
        <v/>
      </c>
      <c r="U5146" t="str">
        <f>IFERROR(SMALL($T$5:$T$9000,ROWS($T$5:T5146)),"")</f>
        <v/>
      </c>
    </row>
    <row r="5147" spans="1:21" ht="14.4" customHeight="1" x14ac:dyDescent="0.3">
      <c r="A5147" t="s">
        <v>1639</v>
      </c>
      <c r="D5147" s="388">
        <f>ROWS(C$5:C5147)</f>
        <v>5143</v>
      </c>
      <c r="E5147" s="388" t="str">
        <f>IF(_xlfn.IFNA(VLOOKUP(A5147,$AG$3:$AH$83,2,FALSE),"")='11.1'!$D$5,TXM!D5147,"")</f>
        <v/>
      </c>
      <c r="F5147" t="str">
        <f>IFERROR(SMALL($E$5:$E$9000,ROWS($E$5:E5147)),"")</f>
        <v/>
      </c>
      <c r="I5147" s="371" t="s">
        <v>65</v>
      </c>
      <c r="J5147" t="s">
        <v>839</v>
      </c>
      <c r="K5147" s="372">
        <v>17643</v>
      </c>
      <c r="L5147" s="388">
        <f>ROWS(K$5:K5147)</f>
        <v>5143</v>
      </c>
      <c r="M5147" s="388" t="str">
        <f>IF(_xlfn.IFNA(VLOOKUP(I5147,$AG$3:$AH$83,2,FALSE),"")='11.1'!$D$5,TXM!L5147,"")</f>
        <v/>
      </c>
      <c r="N5147" t="str">
        <f>IFERROR(SMALL($M$5:$M$9000,ROWS($M$5:M5147)),"")</f>
        <v/>
      </c>
      <c r="P5147" t="s">
        <v>1639</v>
      </c>
      <c r="S5147" s="388">
        <f>ROWS(R$5:R5147)</f>
        <v>5143</v>
      </c>
      <c r="T5147" s="388" t="str">
        <f>IF(_xlfn.IFNA(VLOOKUP(P5147,$AG$3:$AH$83,2,FALSE),"")='11.1'!$D$5,TXM!S5147,"")</f>
        <v/>
      </c>
      <c r="U5147" t="str">
        <f>IFERROR(SMALL($T$5:$T$9000,ROWS($T$5:T5147)),"")</f>
        <v/>
      </c>
    </row>
    <row r="5148" spans="1:21" ht="14.4" customHeight="1" x14ac:dyDescent="0.3">
      <c r="A5148" t="s">
        <v>1639</v>
      </c>
      <c r="D5148" s="388">
        <f>ROWS(C$5:C5148)</f>
        <v>5144</v>
      </c>
      <c r="E5148" s="388" t="str">
        <f>IF(_xlfn.IFNA(VLOOKUP(A5148,$AG$3:$AH$83,2,FALSE),"")='11.1'!$D$5,TXM!D5148,"")</f>
        <v/>
      </c>
      <c r="F5148" t="str">
        <f>IFERROR(SMALL($E$5:$E$9000,ROWS($E$5:E5148)),"")</f>
        <v/>
      </c>
      <c r="I5148" s="371" t="s">
        <v>65</v>
      </c>
      <c r="J5148" t="s">
        <v>1365</v>
      </c>
      <c r="K5148" s="372">
        <v>12226</v>
      </c>
      <c r="L5148" s="388">
        <f>ROWS(K$5:K5148)</f>
        <v>5144</v>
      </c>
      <c r="M5148" s="388" t="str">
        <f>IF(_xlfn.IFNA(VLOOKUP(I5148,$AG$3:$AH$83,2,FALSE),"")='11.1'!$D$5,TXM!L5148,"")</f>
        <v/>
      </c>
      <c r="N5148" t="str">
        <f>IFERROR(SMALL($M$5:$M$9000,ROWS($M$5:M5148)),"")</f>
        <v/>
      </c>
      <c r="P5148" t="s">
        <v>1639</v>
      </c>
      <c r="S5148" s="388">
        <f>ROWS(R$5:R5148)</f>
        <v>5144</v>
      </c>
      <c r="T5148" s="388" t="str">
        <f>IF(_xlfn.IFNA(VLOOKUP(P5148,$AG$3:$AH$83,2,FALSE),"")='11.1'!$D$5,TXM!S5148,"")</f>
        <v/>
      </c>
      <c r="U5148" t="str">
        <f>IFERROR(SMALL($T$5:$T$9000,ROWS($T$5:T5148)),"")</f>
        <v/>
      </c>
    </row>
    <row r="5149" spans="1:21" ht="14.4" customHeight="1" x14ac:dyDescent="0.3">
      <c r="A5149" t="s">
        <v>1639</v>
      </c>
      <c r="D5149" s="388">
        <f>ROWS(C$5:C5149)</f>
        <v>5145</v>
      </c>
      <c r="E5149" s="388" t="str">
        <f>IF(_xlfn.IFNA(VLOOKUP(A5149,$AG$3:$AH$83,2,FALSE),"")='11.1'!$D$5,TXM!D5149,"")</f>
        <v/>
      </c>
      <c r="F5149" t="str">
        <f>IFERROR(SMALL($E$5:$E$9000,ROWS($E$5:E5149)),"")</f>
        <v/>
      </c>
      <c r="I5149" s="371" t="s">
        <v>65</v>
      </c>
      <c r="J5149" t="s">
        <v>775</v>
      </c>
      <c r="K5149" s="372">
        <v>12019</v>
      </c>
      <c r="L5149" s="388">
        <f>ROWS(K$5:K5149)</f>
        <v>5145</v>
      </c>
      <c r="M5149" s="388" t="str">
        <f>IF(_xlfn.IFNA(VLOOKUP(I5149,$AG$3:$AH$83,2,FALSE),"")='11.1'!$D$5,TXM!L5149,"")</f>
        <v/>
      </c>
      <c r="N5149" t="str">
        <f>IFERROR(SMALL($M$5:$M$9000,ROWS($M$5:M5149)),"")</f>
        <v/>
      </c>
      <c r="P5149" t="s">
        <v>1639</v>
      </c>
      <c r="S5149" s="388">
        <f>ROWS(R$5:R5149)</f>
        <v>5145</v>
      </c>
      <c r="T5149" s="388" t="str">
        <f>IF(_xlfn.IFNA(VLOOKUP(P5149,$AG$3:$AH$83,2,FALSE),"")='11.1'!$D$5,TXM!S5149,"")</f>
        <v/>
      </c>
      <c r="U5149" t="str">
        <f>IFERROR(SMALL($T$5:$T$9000,ROWS($T$5:T5149)),"")</f>
        <v/>
      </c>
    </row>
    <row r="5150" spans="1:21" ht="14.4" customHeight="1" x14ac:dyDescent="0.3">
      <c r="A5150" t="s">
        <v>1639</v>
      </c>
      <c r="D5150" s="388">
        <f>ROWS(C$5:C5150)</f>
        <v>5146</v>
      </c>
      <c r="E5150" s="388" t="str">
        <f>IF(_xlfn.IFNA(VLOOKUP(A5150,$AG$3:$AH$83,2,FALSE),"")='11.1'!$D$5,TXM!D5150,"")</f>
        <v/>
      </c>
      <c r="F5150" t="str">
        <f>IFERROR(SMALL($E$5:$E$9000,ROWS($E$5:E5150)),"")</f>
        <v/>
      </c>
      <c r="I5150" s="371" t="s">
        <v>65</v>
      </c>
      <c r="J5150" t="s">
        <v>107</v>
      </c>
      <c r="K5150" s="372">
        <v>11448</v>
      </c>
      <c r="L5150" s="388">
        <f>ROWS(K$5:K5150)</f>
        <v>5146</v>
      </c>
      <c r="M5150" s="388" t="str">
        <f>IF(_xlfn.IFNA(VLOOKUP(I5150,$AG$3:$AH$83,2,FALSE),"")='11.1'!$D$5,TXM!L5150,"")</f>
        <v/>
      </c>
      <c r="N5150" t="str">
        <f>IFERROR(SMALL($M$5:$M$9000,ROWS($M$5:M5150)),"")</f>
        <v/>
      </c>
      <c r="P5150" t="s">
        <v>1639</v>
      </c>
      <c r="S5150" s="388">
        <f>ROWS(R$5:R5150)</f>
        <v>5146</v>
      </c>
      <c r="T5150" s="388" t="str">
        <f>IF(_xlfn.IFNA(VLOOKUP(P5150,$AG$3:$AH$83,2,FALSE),"")='11.1'!$D$5,TXM!S5150,"")</f>
        <v/>
      </c>
      <c r="U5150" t="str">
        <f>IFERROR(SMALL($T$5:$T$9000,ROWS($T$5:T5150)),"")</f>
        <v/>
      </c>
    </row>
    <row r="5151" spans="1:21" ht="14.4" customHeight="1" x14ac:dyDescent="0.3">
      <c r="A5151" t="s">
        <v>1639</v>
      </c>
      <c r="D5151" s="388">
        <f>ROWS(C$5:C5151)</f>
        <v>5147</v>
      </c>
      <c r="E5151" s="388" t="str">
        <f>IF(_xlfn.IFNA(VLOOKUP(A5151,$AG$3:$AH$83,2,FALSE),"")='11.1'!$D$5,TXM!D5151,"")</f>
        <v/>
      </c>
      <c r="F5151" t="str">
        <f>IFERROR(SMALL($E$5:$E$9000,ROWS($E$5:E5151)),"")</f>
        <v/>
      </c>
      <c r="I5151" s="371" t="s">
        <v>65</v>
      </c>
      <c r="J5151" t="s">
        <v>998</v>
      </c>
      <c r="K5151" s="372">
        <v>11035</v>
      </c>
      <c r="L5151" s="388">
        <f>ROWS(K$5:K5151)</f>
        <v>5147</v>
      </c>
      <c r="M5151" s="388" t="str">
        <f>IF(_xlfn.IFNA(VLOOKUP(I5151,$AG$3:$AH$83,2,FALSE),"")='11.1'!$D$5,TXM!L5151,"")</f>
        <v/>
      </c>
      <c r="N5151" t="str">
        <f>IFERROR(SMALL($M$5:$M$9000,ROWS($M$5:M5151)),"")</f>
        <v/>
      </c>
      <c r="P5151" t="s">
        <v>1639</v>
      </c>
      <c r="S5151" s="388">
        <f>ROWS(R$5:R5151)</f>
        <v>5147</v>
      </c>
      <c r="T5151" s="388" t="str">
        <f>IF(_xlfn.IFNA(VLOOKUP(P5151,$AG$3:$AH$83,2,FALSE),"")='11.1'!$D$5,TXM!S5151,"")</f>
        <v/>
      </c>
      <c r="U5151" t="str">
        <f>IFERROR(SMALL($T$5:$T$9000,ROWS($T$5:T5151)),"")</f>
        <v/>
      </c>
    </row>
    <row r="5152" spans="1:21" ht="14.4" customHeight="1" x14ac:dyDescent="0.3">
      <c r="A5152" t="s">
        <v>1639</v>
      </c>
      <c r="D5152" s="388">
        <f>ROWS(C$5:C5152)</f>
        <v>5148</v>
      </c>
      <c r="E5152" s="388" t="str">
        <f>IF(_xlfn.IFNA(VLOOKUP(A5152,$AG$3:$AH$83,2,FALSE),"")='11.1'!$D$5,TXM!D5152,"")</f>
        <v/>
      </c>
      <c r="F5152" t="str">
        <f>IFERROR(SMALL($E$5:$E$9000,ROWS($E$5:E5152)),"")</f>
        <v/>
      </c>
      <c r="I5152" s="371" t="s">
        <v>65</v>
      </c>
      <c r="J5152" t="s">
        <v>93</v>
      </c>
      <c r="K5152" s="372">
        <v>10568</v>
      </c>
      <c r="L5152" s="388">
        <f>ROWS(K$5:K5152)</f>
        <v>5148</v>
      </c>
      <c r="M5152" s="388" t="str">
        <f>IF(_xlfn.IFNA(VLOOKUP(I5152,$AG$3:$AH$83,2,FALSE),"")='11.1'!$D$5,TXM!L5152,"")</f>
        <v/>
      </c>
      <c r="N5152" t="str">
        <f>IFERROR(SMALL($M$5:$M$9000,ROWS($M$5:M5152)),"")</f>
        <v/>
      </c>
      <c r="P5152" t="s">
        <v>1639</v>
      </c>
      <c r="S5152" s="388">
        <f>ROWS(R$5:R5152)</f>
        <v>5148</v>
      </c>
      <c r="T5152" s="388" t="str">
        <f>IF(_xlfn.IFNA(VLOOKUP(P5152,$AG$3:$AH$83,2,FALSE),"")='11.1'!$D$5,TXM!S5152,"")</f>
        <v/>
      </c>
      <c r="U5152" t="str">
        <f>IFERROR(SMALL($T$5:$T$9000,ROWS($T$5:T5152)),"")</f>
        <v/>
      </c>
    </row>
    <row r="5153" spans="1:21" ht="14.4" customHeight="1" x14ac:dyDescent="0.3">
      <c r="A5153" t="s">
        <v>1639</v>
      </c>
      <c r="D5153" s="388">
        <f>ROWS(C$5:C5153)</f>
        <v>5149</v>
      </c>
      <c r="E5153" s="388" t="str">
        <f>IF(_xlfn.IFNA(VLOOKUP(A5153,$AG$3:$AH$83,2,FALSE),"")='11.1'!$D$5,TXM!D5153,"")</f>
        <v/>
      </c>
      <c r="F5153" t="str">
        <f>IFERROR(SMALL($E$5:$E$9000,ROWS($E$5:E5153)),"")</f>
        <v/>
      </c>
      <c r="I5153" s="371" t="s">
        <v>65</v>
      </c>
      <c r="J5153" t="s">
        <v>807</v>
      </c>
      <c r="K5153" s="372">
        <v>7242</v>
      </c>
      <c r="L5153" s="388">
        <f>ROWS(K$5:K5153)</f>
        <v>5149</v>
      </c>
      <c r="M5153" s="388" t="str">
        <f>IF(_xlfn.IFNA(VLOOKUP(I5153,$AG$3:$AH$83,2,FALSE),"")='11.1'!$D$5,TXM!L5153,"")</f>
        <v/>
      </c>
      <c r="N5153" t="str">
        <f>IFERROR(SMALL($M$5:$M$9000,ROWS($M$5:M5153)),"")</f>
        <v/>
      </c>
      <c r="P5153" t="s">
        <v>1639</v>
      </c>
      <c r="S5153" s="388">
        <f>ROWS(R$5:R5153)</f>
        <v>5149</v>
      </c>
      <c r="T5153" s="388" t="str">
        <f>IF(_xlfn.IFNA(VLOOKUP(P5153,$AG$3:$AH$83,2,FALSE),"")='11.1'!$D$5,TXM!S5153,"")</f>
        <v/>
      </c>
      <c r="U5153" t="str">
        <f>IFERROR(SMALL($T$5:$T$9000,ROWS($T$5:T5153)),"")</f>
        <v/>
      </c>
    </row>
    <row r="5154" spans="1:21" ht="14.4" customHeight="1" x14ac:dyDescent="0.3">
      <c r="A5154" t="s">
        <v>1639</v>
      </c>
      <c r="D5154" s="388">
        <f>ROWS(C$5:C5154)</f>
        <v>5150</v>
      </c>
      <c r="E5154" s="388" t="str">
        <f>IF(_xlfn.IFNA(VLOOKUP(A5154,$AG$3:$AH$83,2,FALSE),"")='11.1'!$D$5,TXM!D5154,"")</f>
        <v/>
      </c>
      <c r="F5154" t="str">
        <f>IFERROR(SMALL($E$5:$E$9000,ROWS($E$5:E5154)),"")</f>
        <v/>
      </c>
      <c r="I5154" s="371" t="s">
        <v>65</v>
      </c>
      <c r="J5154" t="s">
        <v>98</v>
      </c>
      <c r="K5154" s="372">
        <v>3211</v>
      </c>
      <c r="L5154" s="388">
        <f>ROWS(K$5:K5154)</f>
        <v>5150</v>
      </c>
      <c r="M5154" s="388" t="str">
        <f>IF(_xlfn.IFNA(VLOOKUP(I5154,$AG$3:$AH$83,2,FALSE),"")='11.1'!$D$5,TXM!L5154,"")</f>
        <v/>
      </c>
      <c r="N5154" t="str">
        <f>IFERROR(SMALL($M$5:$M$9000,ROWS($M$5:M5154)),"")</f>
        <v/>
      </c>
      <c r="P5154" t="s">
        <v>1639</v>
      </c>
      <c r="S5154" s="388">
        <f>ROWS(R$5:R5154)</f>
        <v>5150</v>
      </c>
      <c r="T5154" s="388" t="str">
        <f>IF(_xlfn.IFNA(VLOOKUP(P5154,$AG$3:$AH$83,2,FALSE),"")='11.1'!$D$5,TXM!S5154,"")</f>
        <v/>
      </c>
      <c r="U5154" t="str">
        <f>IFERROR(SMALL($T$5:$T$9000,ROWS($T$5:T5154)),"")</f>
        <v/>
      </c>
    </row>
    <row r="5155" spans="1:21" ht="14.4" customHeight="1" x14ac:dyDescent="0.3">
      <c r="A5155" t="s">
        <v>1639</v>
      </c>
      <c r="D5155" s="388">
        <f>ROWS(C$5:C5155)</f>
        <v>5151</v>
      </c>
      <c r="E5155" s="388" t="str">
        <f>IF(_xlfn.IFNA(VLOOKUP(A5155,$AG$3:$AH$83,2,FALSE),"")='11.1'!$D$5,TXM!D5155,"")</f>
        <v/>
      </c>
      <c r="F5155" t="str">
        <f>IFERROR(SMALL($E$5:$E$9000,ROWS($E$5:E5155)),"")</f>
        <v/>
      </c>
      <c r="I5155" s="371" t="s">
        <v>65</v>
      </c>
      <c r="J5155" t="s">
        <v>803</v>
      </c>
      <c r="K5155" s="372">
        <v>2410</v>
      </c>
      <c r="L5155" s="388">
        <f>ROWS(K$5:K5155)</f>
        <v>5151</v>
      </c>
      <c r="M5155" s="388" t="str">
        <f>IF(_xlfn.IFNA(VLOOKUP(I5155,$AG$3:$AH$83,2,FALSE),"")='11.1'!$D$5,TXM!L5155,"")</f>
        <v/>
      </c>
      <c r="N5155" t="str">
        <f>IFERROR(SMALL($M$5:$M$9000,ROWS($M$5:M5155)),"")</f>
        <v/>
      </c>
      <c r="P5155" t="s">
        <v>1639</v>
      </c>
      <c r="S5155" s="388">
        <f>ROWS(R$5:R5155)</f>
        <v>5151</v>
      </c>
      <c r="T5155" s="388" t="str">
        <f>IF(_xlfn.IFNA(VLOOKUP(P5155,$AG$3:$AH$83,2,FALSE),"")='11.1'!$D$5,TXM!S5155,"")</f>
        <v/>
      </c>
      <c r="U5155" t="str">
        <f>IFERROR(SMALL($T$5:$T$9000,ROWS($T$5:T5155)),"")</f>
        <v/>
      </c>
    </row>
    <row r="5156" spans="1:21" ht="14.4" customHeight="1" x14ac:dyDescent="0.3">
      <c r="A5156" t="s">
        <v>1639</v>
      </c>
      <c r="D5156" s="388">
        <f>ROWS(C$5:C5156)</f>
        <v>5152</v>
      </c>
      <c r="E5156" s="388" t="str">
        <f>IF(_xlfn.IFNA(VLOOKUP(A5156,$AG$3:$AH$83,2,FALSE),"")='11.1'!$D$5,TXM!D5156,"")</f>
        <v/>
      </c>
      <c r="F5156" t="str">
        <f>IFERROR(SMALL($E$5:$E$9000,ROWS($E$5:E5156)),"")</f>
        <v/>
      </c>
      <c r="I5156" s="371" t="s">
        <v>65</v>
      </c>
      <c r="J5156" t="s">
        <v>797</v>
      </c>
      <c r="K5156" s="372">
        <v>1944</v>
      </c>
      <c r="L5156" s="388">
        <f>ROWS(K$5:K5156)</f>
        <v>5152</v>
      </c>
      <c r="M5156" s="388" t="str">
        <f>IF(_xlfn.IFNA(VLOOKUP(I5156,$AG$3:$AH$83,2,FALSE),"")='11.1'!$D$5,TXM!L5156,"")</f>
        <v/>
      </c>
      <c r="N5156" t="str">
        <f>IFERROR(SMALL($M$5:$M$9000,ROWS($M$5:M5156)),"")</f>
        <v/>
      </c>
      <c r="P5156" t="s">
        <v>1639</v>
      </c>
      <c r="S5156" s="388">
        <f>ROWS(R$5:R5156)</f>
        <v>5152</v>
      </c>
      <c r="T5156" s="388" t="str">
        <f>IF(_xlfn.IFNA(VLOOKUP(P5156,$AG$3:$AH$83,2,FALSE),"")='11.1'!$D$5,TXM!S5156,"")</f>
        <v/>
      </c>
      <c r="U5156" t="str">
        <f>IFERROR(SMALL($T$5:$T$9000,ROWS($T$5:T5156)),"")</f>
        <v/>
      </c>
    </row>
    <row r="5157" spans="1:21" ht="14.4" customHeight="1" x14ac:dyDescent="0.3">
      <c r="A5157" t="s">
        <v>1639</v>
      </c>
      <c r="D5157" s="388">
        <f>ROWS(C$5:C5157)</f>
        <v>5153</v>
      </c>
      <c r="E5157" s="388" t="str">
        <f>IF(_xlfn.IFNA(VLOOKUP(A5157,$AG$3:$AH$83,2,FALSE),"")='11.1'!$D$5,TXM!D5157,"")</f>
        <v/>
      </c>
      <c r="F5157" t="str">
        <f>IFERROR(SMALL($E$5:$E$9000,ROWS($E$5:E5157)),"")</f>
        <v/>
      </c>
      <c r="I5157" s="371" t="s">
        <v>65</v>
      </c>
      <c r="J5157" t="s">
        <v>815</v>
      </c>
      <c r="K5157" s="372">
        <v>1696</v>
      </c>
      <c r="L5157" s="388">
        <f>ROWS(K$5:K5157)</f>
        <v>5153</v>
      </c>
      <c r="M5157" s="388" t="str">
        <f>IF(_xlfn.IFNA(VLOOKUP(I5157,$AG$3:$AH$83,2,FALSE),"")='11.1'!$D$5,TXM!L5157,"")</f>
        <v/>
      </c>
      <c r="N5157" t="str">
        <f>IFERROR(SMALL($M$5:$M$9000,ROWS($M$5:M5157)),"")</f>
        <v/>
      </c>
      <c r="P5157" t="s">
        <v>1639</v>
      </c>
      <c r="S5157" s="388">
        <f>ROWS(R$5:R5157)</f>
        <v>5153</v>
      </c>
      <c r="T5157" s="388" t="str">
        <f>IF(_xlfn.IFNA(VLOOKUP(P5157,$AG$3:$AH$83,2,FALSE),"")='11.1'!$D$5,TXM!S5157,"")</f>
        <v/>
      </c>
      <c r="U5157" t="str">
        <f>IFERROR(SMALL($T$5:$T$9000,ROWS($T$5:T5157)),"")</f>
        <v/>
      </c>
    </row>
    <row r="5158" spans="1:21" ht="14.4" customHeight="1" x14ac:dyDescent="0.3">
      <c r="A5158" t="s">
        <v>1639</v>
      </c>
      <c r="D5158" s="388">
        <f>ROWS(C$5:C5158)</f>
        <v>5154</v>
      </c>
      <c r="E5158" s="388" t="str">
        <f>IF(_xlfn.IFNA(VLOOKUP(A5158,$AG$3:$AH$83,2,FALSE),"")='11.1'!$D$5,TXM!D5158,"")</f>
        <v/>
      </c>
      <c r="F5158" t="str">
        <f>IFERROR(SMALL($E$5:$E$9000,ROWS($E$5:E5158)),"")</f>
        <v/>
      </c>
      <c r="I5158" s="371" t="s">
        <v>65</v>
      </c>
      <c r="J5158" t="s">
        <v>173</v>
      </c>
      <c r="K5158" s="372">
        <v>1459</v>
      </c>
      <c r="L5158" s="388">
        <f>ROWS(K$5:K5158)</f>
        <v>5154</v>
      </c>
      <c r="M5158" s="388" t="str">
        <f>IF(_xlfn.IFNA(VLOOKUP(I5158,$AG$3:$AH$83,2,FALSE),"")='11.1'!$D$5,TXM!L5158,"")</f>
        <v/>
      </c>
      <c r="N5158" t="str">
        <f>IFERROR(SMALL($M$5:$M$9000,ROWS($M$5:M5158)),"")</f>
        <v/>
      </c>
      <c r="P5158" t="s">
        <v>1639</v>
      </c>
      <c r="S5158" s="388">
        <f>ROWS(R$5:R5158)</f>
        <v>5154</v>
      </c>
      <c r="T5158" s="388" t="str">
        <f>IF(_xlfn.IFNA(VLOOKUP(P5158,$AG$3:$AH$83,2,FALSE),"")='11.1'!$D$5,TXM!S5158,"")</f>
        <v/>
      </c>
      <c r="U5158" t="str">
        <f>IFERROR(SMALL($T$5:$T$9000,ROWS($T$5:T5158)),"")</f>
        <v/>
      </c>
    </row>
    <row r="5159" spans="1:21" ht="14.4" customHeight="1" x14ac:dyDescent="0.3">
      <c r="A5159" t="s">
        <v>1639</v>
      </c>
      <c r="D5159" s="388">
        <f>ROWS(C$5:C5159)</f>
        <v>5155</v>
      </c>
      <c r="E5159" s="388" t="str">
        <f>IF(_xlfn.IFNA(VLOOKUP(A5159,$AG$3:$AH$83,2,FALSE),"")='11.1'!$D$5,TXM!D5159,"")</f>
        <v/>
      </c>
      <c r="F5159" t="str">
        <f>IFERROR(SMALL($E$5:$E$9000,ROWS($E$5:E5159)),"")</f>
        <v/>
      </c>
      <c r="I5159" s="371" t="s">
        <v>65</v>
      </c>
      <c r="J5159" t="s">
        <v>1332</v>
      </c>
      <c r="K5159" s="372">
        <v>1344</v>
      </c>
      <c r="L5159" s="388">
        <f>ROWS(K$5:K5159)</f>
        <v>5155</v>
      </c>
      <c r="M5159" s="388" t="str">
        <f>IF(_xlfn.IFNA(VLOOKUP(I5159,$AG$3:$AH$83,2,FALSE),"")='11.1'!$D$5,TXM!L5159,"")</f>
        <v/>
      </c>
      <c r="N5159" t="str">
        <f>IFERROR(SMALL($M$5:$M$9000,ROWS($M$5:M5159)),"")</f>
        <v/>
      </c>
      <c r="P5159" t="s">
        <v>1639</v>
      </c>
      <c r="S5159" s="388">
        <f>ROWS(R$5:R5159)</f>
        <v>5155</v>
      </c>
      <c r="T5159" s="388" t="str">
        <f>IF(_xlfn.IFNA(VLOOKUP(P5159,$AG$3:$AH$83,2,FALSE),"")='11.1'!$D$5,TXM!S5159,"")</f>
        <v/>
      </c>
      <c r="U5159" t="str">
        <f>IFERROR(SMALL($T$5:$T$9000,ROWS($T$5:T5159)),"")</f>
        <v/>
      </c>
    </row>
    <row r="5160" spans="1:21" ht="14.4" customHeight="1" x14ac:dyDescent="0.3">
      <c r="A5160" t="s">
        <v>1639</v>
      </c>
      <c r="D5160" s="388">
        <f>ROWS(C$5:C5160)</f>
        <v>5156</v>
      </c>
      <c r="E5160" s="388" t="str">
        <f>IF(_xlfn.IFNA(VLOOKUP(A5160,$AG$3:$AH$83,2,FALSE),"")='11.1'!$D$5,TXM!D5160,"")</f>
        <v/>
      </c>
      <c r="F5160" t="str">
        <f>IFERROR(SMALL($E$5:$E$9000,ROWS($E$5:E5160)),"")</f>
        <v/>
      </c>
      <c r="I5160" s="371" t="s">
        <v>65</v>
      </c>
      <c r="J5160" t="s">
        <v>811</v>
      </c>
      <c r="K5160" s="372">
        <v>373</v>
      </c>
      <c r="L5160" s="388">
        <f>ROWS(K$5:K5160)</f>
        <v>5156</v>
      </c>
      <c r="M5160" s="388" t="str">
        <f>IF(_xlfn.IFNA(VLOOKUP(I5160,$AG$3:$AH$83,2,FALSE),"")='11.1'!$D$5,TXM!L5160,"")</f>
        <v/>
      </c>
      <c r="N5160" t="str">
        <f>IFERROR(SMALL($M$5:$M$9000,ROWS($M$5:M5160)),"")</f>
        <v/>
      </c>
      <c r="P5160" t="s">
        <v>1639</v>
      </c>
      <c r="S5160" s="388">
        <f>ROWS(R$5:R5160)</f>
        <v>5156</v>
      </c>
      <c r="T5160" s="388" t="str">
        <f>IF(_xlfn.IFNA(VLOOKUP(P5160,$AG$3:$AH$83,2,FALSE),"")='11.1'!$D$5,TXM!S5160,"")</f>
        <v/>
      </c>
      <c r="U5160" t="str">
        <f>IFERROR(SMALL($T$5:$T$9000,ROWS($T$5:T5160)),"")</f>
        <v/>
      </c>
    </row>
    <row r="5161" spans="1:21" ht="14.4" customHeight="1" x14ac:dyDescent="0.3">
      <c r="A5161" t="s">
        <v>1639</v>
      </c>
      <c r="D5161" s="388">
        <f>ROWS(C$5:C5161)</f>
        <v>5157</v>
      </c>
      <c r="E5161" s="388" t="str">
        <f>IF(_xlfn.IFNA(VLOOKUP(A5161,$AG$3:$AH$83,2,FALSE),"")='11.1'!$D$5,TXM!D5161,"")</f>
        <v/>
      </c>
      <c r="F5161" t="str">
        <f>IFERROR(SMALL($E$5:$E$9000,ROWS($E$5:E5161)),"")</f>
        <v/>
      </c>
      <c r="I5161" s="371" t="s">
        <v>207</v>
      </c>
      <c r="J5161" t="s">
        <v>845</v>
      </c>
      <c r="K5161" s="372">
        <v>138012651</v>
      </c>
      <c r="L5161" s="388">
        <f>ROWS(K$5:K5161)</f>
        <v>5157</v>
      </c>
      <c r="M5161" s="388" t="str">
        <f>IF(_xlfn.IFNA(VLOOKUP(I5161,$AG$3:$AH$83,2,FALSE),"")='11.1'!$D$5,TXM!L5161,"")</f>
        <v/>
      </c>
      <c r="N5161" t="str">
        <f>IFERROR(SMALL($M$5:$M$9000,ROWS($M$5:M5161)),"")</f>
        <v/>
      </c>
      <c r="P5161" t="s">
        <v>1639</v>
      </c>
      <c r="S5161" s="388">
        <f>ROWS(R$5:R5161)</f>
        <v>5157</v>
      </c>
      <c r="T5161" s="388" t="str">
        <f>IF(_xlfn.IFNA(VLOOKUP(P5161,$AG$3:$AH$83,2,FALSE),"")='11.1'!$D$5,TXM!S5161,"")</f>
        <v/>
      </c>
      <c r="U5161" t="str">
        <f>IFERROR(SMALL($T$5:$T$9000,ROWS($T$5:T5161)),"")</f>
        <v/>
      </c>
    </row>
    <row r="5162" spans="1:21" ht="14.4" customHeight="1" x14ac:dyDescent="0.3">
      <c r="A5162" t="s">
        <v>1639</v>
      </c>
      <c r="D5162" s="388">
        <f>ROWS(C$5:C5162)</f>
        <v>5158</v>
      </c>
      <c r="E5162" s="388" t="str">
        <f>IF(_xlfn.IFNA(VLOOKUP(A5162,$AG$3:$AH$83,2,FALSE),"")='11.1'!$D$5,TXM!D5162,"")</f>
        <v/>
      </c>
      <c r="F5162" t="str">
        <f>IFERROR(SMALL($E$5:$E$9000,ROWS($E$5:E5162)),"")</f>
        <v/>
      </c>
      <c r="I5162" s="371" t="s">
        <v>207</v>
      </c>
      <c r="J5162" t="s">
        <v>99</v>
      </c>
      <c r="K5162" s="372">
        <v>585925</v>
      </c>
      <c r="L5162" s="388">
        <f>ROWS(K$5:K5162)</f>
        <v>5158</v>
      </c>
      <c r="M5162" s="388" t="str">
        <f>IF(_xlfn.IFNA(VLOOKUP(I5162,$AG$3:$AH$83,2,FALSE),"")='11.1'!$D$5,TXM!L5162,"")</f>
        <v/>
      </c>
      <c r="N5162" t="str">
        <f>IFERROR(SMALL($M$5:$M$9000,ROWS($M$5:M5162)),"")</f>
        <v/>
      </c>
      <c r="P5162" t="s">
        <v>1639</v>
      </c>
      <c r="S5162" s="388">
        <f>ROWS(R$5:R5162)</f>
        <v>5158</v>
      </c>
      <c r="T5162" s="388" t="str">
        <f>IF(_xlfn.IFNA(VLOOKUP(P5162,$AG$3:$AH$83,2,FALSE),"")='11.1'!$D$5,TXM!S5162,"")</f>
        <v/>
      </c>
      <c r="U5162" t="str">
        <f>IFERROR(SMALL($T$5:$T$9000,ROWS($T$5:T5162)),"")</f>
        <v/>
      </c>
    </row>
    <row r="5163" spans="1:21" ht="14.4" customHeight="1" x14ac:dyDescent="0.3">
      <c r="A5163" t="s">
        <v>1639</v>
      </c>
      <c r="D5163" s="388">
        <f>ROWS(C$5:C5163)</f>
        <v>5159</v>
      </c>
      <c r="E5163" s="388" t="str">
        <f>IF(_xlfn.IFNA(VLOOKUP(A5163,$AG$3:$AH$83,2,FALSE),"")='11.1'!$D$5,TXM!D5163,"")</f>
        <v/>
      </c>
      <c r="F5163" t="str">
        <f>IFERROR(SMALL($E$5:$E$9000,ROWS($E$5:E5163)),"")</f>
        <v/>
      </c>
      <c r="I5163" s="371" t="s">
        <v>207</v>
      </c>
      <c r="J5163" t="s">
        <v>849</v>
      </c>
      <c r="K5163" s="372">
        <v>472662</v>
      </c>
      <c r="L5163" s="388">
        <f>ROWS(K$5:K5163)</f>
        <v>5159</v>
      </c>
      <c r="M5163" s="388" t="str">
        <f>IF(_xlfn.IFNA(VLOOKUP(I5163,$AG$3:$AH$83,2,FALSE),"")='11.1'!$D$5,TXM!L5163,"")</f>
        <v/>
      </c>
      <c r="N5163" t="str">
        <f>IFERROR(SMALL($M$5:$M$9000,ROWS($M$5:M5163)),"")</f>
        <v/>
      </c>
      <c r="P5163" t="s">
        <v>1639</v>
      </c>
      <c r="S5163" s="388">
        <f>ROWS(R$5:R5163)</f>
        <v>5159</v>
      </c>
      <c r="T5163" s="388" t="str">
        <f>IF(_xlfn.IFNA(VLOOKUP(P5163,$AG$3:$AH$83,2,FALSE),"")='11.1'!$D$5,TXM!S5163,"")</f>
        <v/>
      </c>
      <c r="U5163" t="str">
        <f>IFERROR(SMALL($T$5:$T$9000,ROWS($T$5:T5163)),"")</f>
        <v/>
      </c>
    </row>
    <row r="5164" spans="1:21" ht="14.4" customHeight="1" x14ac:dyDescent="0.3">
      <c r="A5164" t="s">
        <v>1639</v>
      </c>
      <c r="D5164" s="388">
        <f>ROWS(C$5:C5164)</f>
        <v>5160</v>
      </c>
      <c r="E5164" s="388" t="str">
        <f>IF(_xlfn.IFNA(VLOOKUP(A5164,$AG$3:$AH$83,2,FALSE),"")='11.1'!$D$5,TXM!D5164,"")</f>
        <v/>
      </c>
      <c r="F5164" t="str">
        <f>IFERROR(SMALL($E$5:$E$9000,ROWS($E$5:E5164)),"")</f>
        <v/>
      </c>
      <c r="I5164" s="371" t="s">
        <v>207</v>
      </c>
      <c r="J5164" t="s">
        <v>93</v>
      </c>
      <c r="K5164" s="372">
        <v>23810</v>
      </c>
      <c r="L5164" s="388">
        <f>ROWS(K$5:K5164)</f>
        <v>5160</v>
      </c>
      <c r="M5164" s="388" t="str">
        <f>IF(_xlfn.IFNA(VLOOKUP(I5164,$AG$3:$AH$83,2,FALSE),"")='11.1'!$D$5,TXM!L5164,"")</f>
        <v/>
      </c>
      <c r="N5164" t="str">
        <f>IFERROR(SMALL($M$5:$M$9000,ROWS($M$5:M5164)),"")</f>
        <v/>
      </c>
      <c r="P5164" t="s">
        <v>1639</v>
      </c>
      <c r="S5164" s="388">
        <f>ROWS(R$5:R5164)</f>
        <v>5160</v>
      </c>
      <c r="T5164" s="388" t="str">
        <f>IF(_xlfn.IFNA(VLOOKUP(P5164,$AG$3:$AH$83,2,FALSE),"")='11.1'!$D$5,TXM!S5164,"")</f>
        <v/>
      </c>
      <c r="U5164" t="str">
        <f>IFERROR(SMALL($T$5:$T$9000,ROWS($T$5:T5164)),"")</f>
        <v/>
      </c>
    </row>
    <row r="5165" spans="1:21" ht="14.4" customHeight="1" x14ac:dyDescent="0.3">
      <c r="A5165" t="s">
        <v>1639</v>
      </c>
      <c r="D5165" s="388">
        <f>ROWS(C$5:C5165)</f>
        <v>5161</v>
      </c>
      <c r="E5165" s="388" t="str">
        <f>IF(_xlfn.IFNA(VLOOKUP(A5165,$AG$3:$AH$83,2,FALSE),"")='11.1'!$D$5,TXM!D5165,"")</f>
        <v/>
      </c>
      <c r="F5165" t="str">
        <f>IFERROR(SMALL($E$5:$E$9000,ROWS($E$5:E5165)),"")</f>
        <v/>
      </c>
      <c r="I5165" s="371" t="s">
        <v>207</v>
      </c>
      <c r="J5165" t="s">
        <v>95</v>
      </c>
      <c r="K5165" s="372">
        <v>10235</v>
      </c>
      <c r="L5165" s="388">
        <f>ROWS(K$5:K5165)</f>
        <v>5161</v>
      </c>
      <c r="M5165" s="388" t="str">
        <f>IF(_xlfn.IFNA(VLOOKUP(I5165,$AG$3:$AH$83,2,FALSE),"")='11.1'!$D$5,TXM!L5165,"")</f>
        <v/>
      </c>
      <c r="N5165" t="str">
        <f>IFERROR(SMALL($M$5:$M$9000,ROWS($M$5:M5165)),"")</f>
        <v/>
      </c>
      <c r="P5165" t="s">
        <v>1639</v>
      </c>
      <c r="S5165" s="388">
        <f>ROWS(R$5:R5165)</f>
        <v>5161</v>
      </c>
      <c r="T5165" s="388" t="str">
        <f>IF(_xlfn.IFNA(VLOOKUP(P5165,$AG$3:$AH$83,2,FALSE),"")='11.1'!$D$5,TXM!S5165,"")</f>
        <v/>
      </c>
      <c r="U5165" t="str">
        <f>IFERROR(SMALL($T$5:$T$9000,ROWS($T$5:T5165)),"")</f>
        <v/>
      </c>
    </row>
    <row r="5166" spans="1:21" ht="14.4" customHeight="1" x14ac:dyDescent="0.3">
      <c r="A5166" t="s">
        <v>1639</v>
      </c>
      <c r="D5166" s="388">
        <f>ROWS(C$5:C5166)</f>
        <v>5162</v>
      </c>
      <c r="E5166" s="388" t="str">
        <f>IF(_xlfn.IFNA(VLOOKUP(A5166,$AG$3:$AH$83,2,FALSE),"")='11.1'!$D$5,TXM!D5166,"")</f>
        <v/>
      </c>
      <c r="F5166" t="str">
        <f>IFERROR(SMALL($E$5:$E$9000,ROWS($E$5:E5166)),"")</f>
        <v/>
      </c>
      <c r="I5166" s="371" t="s">
        <v>207</v>
      </c>
      <c r="J5166" t="s">
        <v>96</v>
      </c>
      <c r="K5166" s="372">
        <v>4694</v>
      </c>
      <c r="L5166" s="388">
        <f>ROWS(K$5:K5166)</f>
        <v>5162</v>
      </c>
      <c r="M5166" s="388" t="str">
        <f>IF(_xlfn.IFNA(VLOOKUP(I5166,$AG$3:$AH$83,2,FALSE),"")='11.1'!$D$5,TXM!L5166,"")</f>
        <v/>
      </c>
      <c r="N5166" t="str">
        <f>IFERROR(SMALL($M$5:$M$9000,ROWS($M$5:M5166)),"")</f>
        <v/>
      </c>
      <c r="P5166" t="s">
        <v>1639</v>
      </c>
      <c r="S5166" s="388">
        <f>ROWS(R$5:R5166)</f>
        <v>5162</v>
      </c>
      <c r="T5166" s="388" t="str">
        <f>IF(_xlfn.IFNA(VLOOKUP(P5166,$AG$3:$AH$83,2,FALSE),"")='11.1'!$D$5,TXM!S5166,"")</f>
        <v/>
      </c>
      <c r="U5166" t="str">
        <f>IFERROR(SMALL($T$5:$T$9000,ROWS($T$5:T5166)),"")</f>
        <v/>
      </c>
    </row>
    <row r="5167" spans="1:21" ht="14.4" customHeight="1" x14ac:dyDescent="0.3">
      <c r="A5167" t="s">
        <v>1639</v>
      </c>
      <c r="D5167" s="388">
        <f>ROWS(C$5:C5167)</f>
        <v>5163</v>
      </c>
      <c r="E5167" s="388" t="str">
        <f>IF(_xlfn.IFNA(VLOOKUP(A5167,$AG$3:$AH$83,2,FALSE),"")='11.1'!$D$5,TXM!D5167,"")</f>
        <v/>
      </c>
      <c r="F5167" t="str">
        <f>IFERROR(SMALL($E$5:$E$9000,ROWS($E$5:E5167)),"")</f>
        <v/>
      </c>
      <c r="I5167" s="371" t="s">
        <v>207</v>
      </c>
      <c r="J5167" t="s">
        <v>94</v>
      </c>
      <c r="K5167" s="372">
        <v>4248</v>
      </c>
      <c r="L5167" s="388">
        <f>ROWS(K$5:K5167)</f>
        <v>5163</v>
      </c>
      <c r="M5167" s="388" t="str">
        <f>IF(_xlfn.IFNA(VLOOKUP(I5167,$AG$3:$AH$83,2,FALSE),"")='11.1'!$D$5,TXM!L5167,"")</f>
        <v/>
      </c>
      <c r="N5167" t="str">
        <f>IFERROR(SMALL($M$5:$M$9000,ROWS($M$5:M5167)),"")</f>
        <v/>
      </c>
      <c r="P5167" t="s">
        <v>1639</v>
      </c>
      <c r="S5167" s="388">
        <f>ROWS(R$5:R5167)</f>
        <v>5163</v>
      </c>
      <c r="T5167" s="388" t="str">
        <f>IF(_xlfn.IFNA(VLOOKUP(P5167,$AG$3:$AH$83,2,FALSE),"")='11.1'!$D$5,TXM!S5167,"")</f>
        <v/>
      </c>
      <c r="U5167" t="str">
        <f>IFERROR(SMALL($T$5:$T$9000,ROWS($T$5:T5167)),"")</f>
        <v/>
      </c>
    </row>
    <row r="5168" spans="1:21" ht="14.4" customHeight="1" x14ac:dyDescent="0.3">
      <c r="A5168" t="s">
        <v>1639</v>
      </c>
      <c r="D5168" s="388">
        <f>ROWS(C$5:C5168)</f>
        <v>5164</v>
      </c>
      <c r="E5168" s="388" t="str">
        <f>IF(_xlfn.IFNA(VLOOKUP(A5168,$AG$3:$AH$83,2,FALSE),"")='11.1'!$D$5,TXM!D5168,"")</f>
        <v/>
      </c>
      <c r="F5168" t="str">
        <f>IFERROR(SMALL($E$5:$E$9000,ROWS($E$5:E5168)),"")</f>
        <v/>
      </c>
      <c r="I5168" s="371" t="s">
        <v>207</v>
      </c>
      <c r="J5168" t="s">
        <v>793</v>
      </c>
      <c r="K5168" s="372">
        <v>1816</v>
      </c>
      <c r="L5168" s="388">
        <f>ROWS(K$5:K5168)</f>
        <v>5164</v>
      </c>
      <c r="M5168" s="388" t="str">
        <f>IF(_xlfn.IFNA(VLOOKUP(I5168,$AG$3:$AH$83,2,FALSE),"")='11.1'!$D$5,TXM!L5168,"")</f>
        <v/>
      </c>
      <c r="N5168" t="str">
        <f>IFERROR(SMALL($M$5:$M$9000,ROWS($M$5:M5168)),"")</f>
        <v/>
      </c>
      <c r="P5168" t="s">
        <v>1639</v>
      </c>
      <c r="S5168" s="388">
        <f>ROWS(R$5:R5168)</f>
        <v>5164</v>
      </c>
      <c r="T5168" s="388" t="str">
        <f>IF(_xlfn.IFNA(VLOOKUP(P5168,$AG$3:$AH$83,2,FALSE),"")='11.1'!$D$5,TXM!S5168,"")</f>
        <v/>
      </c>
      <c r="U5168" t="str">
        <f>IFERROR(SMALL($T$5:$T$9000,ROWS($T$5:T5168)),"")</f>
        <v/>
      </c>
    </row>
    <row r="5169" spans="1:21" ht="14.4" customHeight="1" x14ac:dyDescent="0.3">
      <c r="A5169" t="s">
        <v>1639</v>
      </c>
      <c r="D5169" s="388">
        <f>ROWS(C$5:C5169)</f>
        <v>5165</v>
      </c>
      <c r="E5169" s="388" t="str">
        <f>IF(_xlfn.IFNA(VLOOKUP(A5169,$AG$3:$AH$83,2,FALSE),"")='11.1'!$D$5,TXM!D5169,"")</f>
        <v/>
      </c>
      <c r="F5169" t="str">
        <f>IFERROR(SMALL($E$5:$E$9000,ROWS($E$5:E5169)),"")</f>
        <v/>
      </c>
      <c r="I5169" s="371" t="s">
        <v>207</v>
      </c>
      <c r="J5169" t="s">
        <v>865</v>
      </c>
      <c r="K5169" s="372">
        <v>1573</v>
      </c>
      <c r="L5169" s="388">
        <f>ROWS(K$5:K5169)</f>
        <v>5165</v>
      </c>
      <c r="M5169" s="388" t="str">
        <f>IF(_xlfn.IFNA(VLOOKUP(I5169,$AG$3:$AH$83,2,FALSE),"")='11.1'!$D$5,TXM!L5169,"")</f>
        <v/>
      </c>
      <c r="N5169" t="str">
        <f>IFERROR(SMALL($M$5:$M$9000,ROWS($M$5:M5169)),"")</f>
        <v/>
      </c>
      <c r="P5169" t="s">
        <v>1639</v>
      </c>
      <c r="S5169" s="388">
        <f>ROWS(R$5:R5169)</f>
        <v>5165</v>
      </c>
      <c r="T5169" s="388" t="str">
        <f>IF(_xlfn.IFNA(VLOOKUP(P5169,$AG$3:$AH$83,2,FALSE),"")='11.1'!$D$5,TXM!S5169,"")</f>
        <v/>
      </c>
      <c r="U5169" t="str">
        <f>IFERROR(SMALL($T$5:$T$9000,ROWS($T$5:T5169)),"")</f>
        <v/>
      </c>
    </row>
    <row r="5170" spans="1:21" ht="14.4" customHeight="1" x14ac:dyDescent="0.3">
      <c r="A5170" t="s">
        <v>1639</v>
      </c>
      <c r="D5170" s="388">
        <f>ROWS(C$5:C5170)</f>
        <v>5166</v>
      </c>
      <c r="E5170" s="388" t="str">
        <f>IF(_xlfn.IFNA(VLOOKUP(A5170,$AG$3:$AH$83,2,FALSE),"")='11.1'!$D$5,TXM!D5170,"")</f>
        <v/>
      </c>
      <c r="F5170" t="str">
        <f>IFERROR(SMALL($E$5:$E$9000,ROWS($E$5:E5170)),"")</f>
        <v/>
      </c>
      <c r="I5170" s="371" t="s">
        <v>207</v>
      </c>
      <c r="J5170" t="s">
        <v>1265</v>
      </c>
      <c r="K5170" s="372">
        <v>397</v>
      </c>
      <c r="L5170" s="388">
        <f>ROWS(K$5:K5170)</f>
        <v>5166</v>
      </c>
      <c r="M5170" s="388" t="str">
        <f>IF(_xlfn.IFNA(VLOOKUP(I5170,$AG$3:$AH$83,2,FALSE),"")='11.1'!$D$5,TXM!L5170,"")</f>
        <v/>
      </c>
      <c r="N5170" t="str">
        <f>IFERROR(SMALL($M$5:$M$9000,ROWS($M$5:M5170)),"")</f>
        <v/>
      </c>
      <c r="P5170" t="s">
        <v>1639</v>
      </c>
      <c r="S5170" s="388">
        <f>ROWS(R$5:R5170)</f>
        <v>5166</v>
      </c>
      <c r="T5170" s="388" t="str">
        <f>IF(_xlfn.IFNA(VLOOKUP(P5170,$AG$3:$AH$83,2,FALSE),"")='11.1'!$D$5,TXM!S5170,"")</f>
        <v/>
      </c>
      <c r="U5170" t="str">
        <f>IFERROR(SMALL($T$5:$T$9000,ROWS($T$5:T5170)),"")</f>
        <v/>
      </c>
    </row>
    <row r="5171" spans="1:21" ht="14.4" customHeight="1" x14ac:dyDescent="0.3">
      <c r="A5171" t="s">
        <v>1639</v>
      </c>
      <c r="D5171" s="388">
        <f>ROWS(C$5:C5171)</f>
        <v>5167</v>
      </c>
      <c r="E5171" s="388" t="str">
        <f>IF(_xlfn.IFNA(VLOOKUP(A5171,$AG$3:$AH$83,2,FALSE),"")='11.1'!$D$5,TXM!D5171,"")</f>
        <v/>
      </c>
      <c r="F5171" t="str">
        <f>IFERROR(SMALL($E$5:$E$9000,ROWS($E$5:E5171)),"")</f>
        <v/>
      </c>
      <c r="I5171" s="371" t="s">
        <v>207</v>
      </c>
      <c r="J5171" t="s">
        <v>1000</v>
      </c>
      <c r="K5171" s="372">
        <v>129</v>
      </c>
      <c r="L5171" s="388">
        <f>ROWS(K$5:K5171)</f>
        <v>5167</v>
      </c>
      <c r="M5171" s="388" t="str">
        <f>IF(_xlfn.IFNA(VLOOKUP(I5171,$AG$3:$AH$83,2,FALSE),"")='11.1'!$D$5,TXM!L5171,"")</f>
        <v/>
      </c>
      <c r="N5171" t="str">
        <f>IFERROR(SMALL($M$5:$M$9000,ROWS($M$5:M5171)),"")</f>
        <v/>
      </c>
      <c r="P5171" t="s">
        <v>1639</v>
      </c>
      <c r="S5171" s="388">
        <f>ROWS(R$5:R5171)</f>
        <v>5167</v>
      </c>
      <c r="T5171" s="388" t="str">
        <f>IF(_xlfn.IFNA(VLOOKUP(P5171,$AG$3:$AH$83,2,FALSE),"")='11.1'!$D$5,TXM!S5171,"")</f>
        <v/>
      </c>
      <c r="U5171" t="str">
        <f>IFERROR(SMALL($T$5:$T$9000,ROWS($T$5:T5171)),"")</f>
        <v/>
      </c>
    </row>
    <row r="5172" spans="1:21" ht="14.4" customHeight="1" x14ac:dyDescent="0.3">
      <c r="A5172" t="s">
        <v>1639</v>
      </c>
      <c r="D5172" s="388">
        <f>ROWS(C$5:C5172)</f>
        <v>5168</v>
      </c>
      <c r="E5172" s="388" t="str">
        <f>IF(_xlfn.IFNA(VLOOKUP(A5172,$AG$3:$AH$83,2,FALSE),"")='11.1'!$D$5,TXM!D5172,"")</f>
        <v/>
      </c>
      <c r="F5172" t="str">
        <f>IFERROR(SMALL($E$5:$E$9000,ROWS($E$5:E5172)),"")</f>
        <v/>
      </c>
      <c r="I5172" s="371" t="s">
        <v>207</v>
      </c>
      <c r="J5172" t="s">
        <v>1434</v>
      </c>
      <c r="K5172" s="372">
        <v>76</v>
      </c>
      <c r="L5172" s="388">
        <f>ROWS(K$5:K5172)</f>
        <v>5168</v>
      </c>
      <c r="M5172" s="388" t="str">
        <f>IF(_xlfn.IFNA(VLOOKUP(I5172,$AG$3:$AH$83,2,FALSE),"")='11.1'!$D$5,TXM!L5172,"")</f>
        <v/>
      </c>
      <c r="N5172" t="str">
        <f>IFERROR(SMALL($M$5:$M$9000,ROWS($M$5:M5172)),"")</f>
        <v/>
      </c>
      <c r="P5172" t="s">
        <v>1639</v>
      </c>
      <c r="S5172" s="388">
        <f>ROWS(R$5:R5172)</f>
        <v>5168</v>
      </c>
      <c r="T5172" s="388" t="str">
        <f>IF(_xlfn.IFNA(VLOOKUP(P5172,$AG$3:$AH$83,2,FALSE),"")='11.1'!$D$5,TXM!S5172,"")</f>
        <v/>
      </c>
      <c r="U5172" t="str">
        <f>IFERROR(SMALL($T$5:$T$9000,ROWS($T$5:T5172)),"")</f>
        <v/>
      </c>
    </row>
    <row r="5173" spans="1:21" ht="14.4" customHeight="1" x14ac:dyDescent="0.3">
      <c r="A5173" t="s">
        <v>1639</v>
      </c>
      <c r="D5173" s="388">
        <f>ROWS(C$5:C5173)</f>
        <v>5169</v>
      </c>
      <c r="E5173" s="388" t="str">
        <f>IF(_xlfn.IFNA(VLOOKUP(A5173,$AG$3:$AH$83,2,FALSE),"")='11.1'!$D$5,TXM!D5173,"")</f>
        <v/>
      </c>
      <c r="F5173" t="str">
        <f>IFERROR(SMALL($E$5:$E$9000,ROWS($E$5:E5173)),"")</f>
        <v/>
      </c>
      <c r="I5173" s="371" t="s">
        <v>207</v>
      </c>
      <c r="J5173" t="s">
        <v>108</v>
      </c>
      <c r="K5173" s="372">
        <v>45</v>
      </c>
      <c r="L5173" s="388">
        <f>ROWS(K$5:K5173)</f>
        <v>5169</v>
      </c>
      <c r="M5173" s="388" t="str">
        <f>IF(_xlfn.IFNA(VLOOKUP(I5173,$AG$3:$AH$83,2,FALSE),"")='11.1'!$D$5,TXM!L5173,"")</f>
        <v/>
      </c>
      <c r="N5173" t="str">
        <f>IFERROR(SMALL($M$5:$M$9000,ROWS($M$5:M5173)),"")</f>
        <v/>
      </c>
      <c r="P5173" t="s">
        <v>1639</v>
      </c>
      <c r="S5173" s="388">
        <f>ROWS(R$5:R5173)</f>
        <v>5169</v>
      </c>
      <c r="T5173" s="388" t="str">
        <f>IF(_xlfn.IFNA(VLOOKUP(P5173,$AG$3:$AH$83,2,FALSE),"")='11.1'!$D$5,TXM!S5173,"")</f>
        <v/>
      </c>
      <c r="U5173" t="str">
        <f>IFERROR(SMALL($T$5:$T$9000,ROWS($T$5:T5173)),"")</f>
        <v/>
      </c>
    </row>
    <row r="5174" spans="1:21" ht="14.4" customHeight="1" x14ac:dyDescent="0.3">
      <c r="A5174" t="s">
        <v>1639</v>
      </c>
      <c r="D5174" s="388">
        <f>ROWS(C$5:C5174)</f>
        <v>5170</v>
      </c>
      <c r="E5174" s="388" t="str">
        <f>IF(_xlfn.IFNA(VLOOKUP(A5174,$AG$3:$AH$83,2,FALSE),"")='11.1'!$D$5,TXM!D5174,"")</f>
        <v/>
      </c>
      <c r="F5174" t="str">
        <f>IFERROR(SMALL($E$5:$E$9000,ROWS($E$5:E5174)),"")</f>
        <v/>
      </c>
      <c r="I5174" s="371" t="s">
        <v>207</v>
      </c>
      <c r="J5174" t="s">
        <v>1006</v>
      </c>
      <c r="K5174" s="372">
        <v>22</v>
      </c>
      <c r="L5174" s="388">
        <f>ROWS(K$5:K5174)</f>
        <v>5170</v>
      </c>
      <c r="M5174" s="388" t="str">
        <f>IF(_xlfn.IFNA(VLOOKUP(I5174,$AG$3:$AH$83,2,FALSE),"")='11.1'!$D$5,TXM!L5174,"")</f>
        <v/>
      </c>
      <c r="N5174" t="str">
        <f>IFERROR(SMALL($M$5:$M$9000,ROWS($M$5:M5174)),"")</f>
        <v/>
      </c>
      <c r="P5174" t="s">
        <v>1639</v>
      </c>
      <c r="S5174" s="388">
        <f>ROWS(R$5:R5174)</f>
        <v>5170</v>
      </c>
      <c r="T5174" s="388" t="str">
        <f>IF(_xlfn.IFNA(VLOOKUP(P5174,$AG$3:$AH$83,2,FALSE),"")='11.1'!$D$5,TXM!S5174,"")</f>
        <v/>
      </c>
      <c r="U5174" t="str">
        <f>IFERROR(SMALL($T$5:$T$9000,ROWS($T$5:T5174)),"")</f>
        <v/>
      </c>
    </row>
    <row r="5175" spans="1:21" ht="14.4" customHeight="1" x14ac:dyDescent="0.3">
      <c r="A5175" t="s">
        <v>1639</v>
      </c>
      <c r="D5175" s="388">
        <f>ROWS(C$5:C5175)</f>
        <v>5171</v>
      </c>
      <c r="E5175" s="388" t="str">
        <f>IF(_xlfn.IFNA(VLOOKUP(A5175,$AG$3:$AH$83,2,FALSE),"")='11.1'!$D$5,TXM!D5175,"")</f>
        <v/>
      </c>
      <c r="F5175" t="str">
        <f>IFERROR(SMALL($E$5:$E$9000,ROWS($E$5:E5175)),"")</f>
        <v/>
      </c>
      <c r="I5175" s="371" t="s">
        <v>207</v>
      </c>
      <c r="J5175" t="s">
        <v>1005</v>
      </c>
      <c r="K5175" s="372">
        <v>4</v>
      </c>
      <c r="L5175" s="388">
        <f>ROWS(K$5:K5175)</f>
        <v>5171</v>
      </c>
      <c r="M5175" s="388" t="str">
        <f>IF(_xlfn.IFNA(VLOOKUP(I5175,$AG$3:$AH$83,2,FALSE),"")='11.1'!$D$5,TXM!L5175,"")</f>
        <v/>
      </c>
      <c r="N5175" t="str">
        <f>IFERROR(SMALL($M$5:$M$9000,ROWS($M$5:M5175)),"")</f>
        <v/>
      </c>
      <c r="P5175" t="s">
        <v>1639</v>
      </c>
      <c r="S5175" s="388">
        <f>ROWS(R$5:R5175)</f>
        <v>5171</v>
      </c>
      <c r="T5175" s="388" t="str">
        <f>IF(_xlfn.IFNA(VLOOKUP(P5175,$AG$3:$AH$83,2,FALSE),"")='11.1'!$D$5,TXM!S5175,"")</f>
        <v/>
      </c>
      <c r="U5175" t="str">
        <f>IFERROR(SMALL($T$5:$T$9000,ROWS($T$5:T5175)),"")</f>
        <v/>
      </c>
    </row>
    <row r="5176" spans="1:21" ht="14.4" customHeight="1" x14ac:dyDescent="0.3">
      <c r="A5176" t="s">
        <v>1639</v>
      </c>
      <c r="D5176" s="388">
        <f>ROWS(C$5:C5176)</f>
        <v>5172</v>
      </c>
      <c r="E5176" s="388" t="str">
        <f>IF(_xlfn.IFNA(VLOOKUP(A5176,$AG$3:$AH$83,2,FALSE),"")='11.1'!$D$5,TXM!D5176,"")</f>
        <v/>
      </c>
      <c r="F5176" t="str">
        <f>IFERROR(SMALL($E$5:$E$9000,ROWS($E$5:E5176)),"")</f>
        <v/>
      </c>
      <c r="I5176" s="371" t="s">
        <v>642</v>
      </c>
      <c r="J5176" t="s">
        <v>95</v>
      </c>
      <c r="K5176" s="372">
        <v>9004180</v>
      </c>
      <c r="L5176" s="388">
        <f>ROWS(K$5:K5176)</f>
        <v>5172</v>
      </c>
      <c r="M5176" s="388" t="str">
        <f>IF(_xlfn.IFNA(VLOOKUP(I5176,$AG$3:$AH$83,2,FALSE),"")='11.1'!$D$5,TXM!L5176,"")</f>
        <v/>
      </c>
      <c r="N5176" t="str">
        <f>IFERROR(SMALL($M$5:$M$9000,ROWS($M$5:M5176)),"")</f>
        <v/>
      </c>
      <c r="P5176" t="s">
        <v>1639</v>
      </c>
      <c r="S5176" s="388">
        <f>ROWS(R$5:R5176)</f>
        <v>5172</v>
      </c>
      <c r="T5176" s="388" t="str">
        <f>IF(_xlfn.IFNA(VLOOKUP(P5176,$AG$3:$AH$83,2,FALSE),"")='11.1'!$D$5,TXM!S5176,"")</f>
        <v/>
      </c>
      <c r="U5176" t="str">
        <f>IFERROR(SMALL($T$5:$T$9000,ROWS($T$5:T5176)),"")</f>
        <v/>
      </c>
    </row>
    <row r="5177" spans="1:21" ht="14.4" customHeight="1" x14ac:dyDescent="0.3">
      <c r="A5177" t="s">
        <v>1639</v>
      </c>
      <c r="D5177" s="388">
        <f>ROWS(C$5:C5177)</f>
        <v>5173</v>
      </c>
      <c r="E5177" s="388" t="str">
        <f>IF(_xlfn.IFNA(VLOOKUP(A5177,$AG$3:$AH$83,2,FALSE),"")='11.1'!$D$5,TXM!D5177,"")</f>
        <v/>
      </c>
      <c r="F5177" t="str">
        <f>IFERROR(SMALL($E$5:$E$9000,ROWS($E$5:E5177)),"")</f>
        <v/>
      </c>
      <c r="I5177" s="371" t="s">
        <v>642</v>
      </c>
      <c r="J5177" t="s">
        <v>93</v>
      </c>
      <c r="K5177" s="372">
        <v>194632</v>
      </c>
      <c r="L5177" s="388">
        <f>ROWS(K$5:K5177)</f>
        <v>5173</v>
      </c>
      <c r="M5177" s="388" t="str">
        <f>IF(_xlfn.IFNA(VLOOKUP(I5177,$AG$3:$AH$83,2,FALSE),"")='11.1'!$D$5,TXM!L5177,"")</f>
        <v/>
      </c>
      <c r="N5177" t="str">
        <f>IFERROR(SMALL($M$5:$M$9000,ROWS($M$5:M5177)),"")</f>
        <v/>
      </c>
      <c r="P5177" t="s">
        <v>1639</v>
      </c>
      <c r="S5177" s="388">
        <f>ROWS(R$5:R5177)</f>
        <v>5173</v>
      </c>
      <c r="T5177" s="388" t="str">
        <f>IF(_xlfn.IFNA(VLOOKUP(P5177,$AG$3:$AH$83,2,FALSE),"")='11.1'!$D$5,TXM!S5177,"")</f>
        <v/>
      </c>
      <c r="U5177" t="str">
        <f>IFERROR(SMALL($T$5:$T$9000,ROWS($T$5:T5177)),"")</f>
        <v/>
      </c>
    </row>
    <row r="5178" spans="1:21" ht="14.4" customHeight="1" x14ac:dyDescent="0.3">
      <c r="A5178" t="s">
        <v>1639</v>
      </c>
      <c r="D5178" s="388">
        <f>ROWS(C$5:C5178)</f>
        <v>5174</v>
      </c>
      <c r="E5178" s="388" t="str">
        <f>IF(_xlfn.IFNA(VLOOKUP(A5178,$AG$3:$AH$83,2,FALSE),"")='11.1'!$D$5,TXM!D5178,"")</f>
        <v/>
      </c>
      <c r="F5178" t="str">
        <f>IFERROR(SMALL($E$5:$E$9000,ROWS($E$5:E5178)),"")</f>
        <v/>
      </c>
      <c r="I5178" s="371" t="s">
        <v>642</v>
      </c>
      <c r="J5178" t="s">
        <v>779</v>
      </c>
      <c r="K5178" s="372">
        <v>33300</v>
      </c>
      <c r="L5178" s="388">
        <f>ROWS(K$5:K5178)</f>
        <v>5174</v>
      </c>
      <c r="M5178" s="388" t="str">
        <f>IF(_xlfn.IFNA(VLOOKUP(I5178,$AG$3:$AH$83,2,FALSE),"")='11.1'!$D$5,TXM!L5178,"")</f>
        <v/>
      </c>
      <c r="N5178" t="str">
        <f>IFERROR(SMALL($M$5:$M$9000,ROWS($M$5:M5178)),"")</f>
        <v/>
      </c>
      <c r="P5178" t="s">
        <v>1639</v>
      </c>
      <c r="S5178" s="388">
        <f>ROWS(R$5:R5178)</f>
        <v>5174</v>
      </c>
      <c r="T5178" s="388" t="str">
        <f>IF(_xlfn.IFNA(VLOOKUP(P5178,$AG$3:$AH$83,2,FALSE),"")='11.1'!$D$5,TXM!S5178,"")</f>
        <v/>
      </c>
      <c r="U5178" t="str">
        <f>IFERROR(SMALL($T$5:$T$9000,ROWS($T$5:T5178)),"")</f>
        <v/>
      </c>
    </row>
    <row r="5179" spans="1:21" ht="14.4" customHeight="1" x14ac:dyDescent="0.3">
      <c r="A5179" t="s">
        <v>1639</v>
      </c>
      <c r="D5179" s="388">
        <f>ROWS(C$5:C5179)</f>
        <v>5175</v>
      </c>
      <c r="E5179" s="388" t="str">
        <f>IF(_xlfn.IFNA(VLOOKUP(A5179,$AG$3:$AH$83,2,FALSE),"")='11.1'!$D$5,TXM!D5179,"")</f>
        <v/>
      </c>
      <c r="F5179" t="str">
        <f>IFERROR(SMALL($E$5:$E$9000,ROWS($E$5:E5179)),"")</f>
        <v/>
      </c>
      <c r="I5179" s="371" t="s">
        <v>642</v>
      </c>
      <c r="J5179" t="s">
        <v>99</v>
      </c>
      <c r="K5179" s="372">
        <v>29229</v>
      </c>
      <c r="L5179" s="388">
        <f>ROWS(K$5:K5179)</f>
        <v>5175</v>
      </c>
      <c r="M5179" s="388" t="str">
        <f>IF(_xlfn.IFNA(VLOOKUP(I5179,$AG$3:$AH$83,2,FALSE),"")='11.1'!$D$5,TXM!L5179,"")</f>
        <v/>
      </c>
      <c r="N5179" t="str">
        <f>IFERROR(SMALL($M$5:$M$9000,ROWS($M$5:M5179)),"")</f>
        <v/>
      </c>
      <c r="P5179" t="s">
        <v>1639</v>
      </c>
      <c r="S5179" s="388">
        <f>ROWS(R$5:R5179)</f>
        <v>5175</v>
      </c>
      <c r="T5179" s="388" t="str">
        <f>IF(_xlfn.IFNA(VLOOKUP(P5179,$AG$3:$AH$83,2,FALSE),"")='11.1'!$D$5,TXM!S5179,"")</f>
        <v/>
      </c>
      <c r="U5179" t="str">
        <f>IFERROR(SMALL($T$5:$T$9000,ROWS($T$5:T5179)),"")</f>
        <v/>
      </c>
    </row>
    <row r="5180" spans="1:21" ht="14.4" customHeight="1" x14ac:dyDescent="0.3">
      <c r="A5180" t="s">
        <v>1639</v>
      </c>
      <c r="D5180" s="388">
        <f>ROWS(C$5:C5180)</f>
        <v>5176</v>
      </c>
      <c r="E5180" s="388" t="str">
        <f>IF(_xlfn.IFNA(VLOOKUP(A5180,$AG$3:$AH$83,2,FALSE),"")='11.1'!$D$5,TXM!D5180,"")</f>
        <v/>
      </c>
      <c r="F5180" t="str">
        <f>IFERROR(SMALL($E$5:$E$9000,ROWS($E$5:E5180)),"")</f>
        <v/>
      </c>
      <c r="I5180" s="371" t="s">
        <v>642</v>
      </c>
      <c r="J5180" t="s">
        <v>1402</v>
      </c>
      <c r="K5180" s="372">
        <v>17898</v>
      </c>
      <c r="L5180" s="388">
        <f>ROWS(K$5:K5180)</f>
        <v>5176</v>
      </c>
      <c r="M5180" s="388" t="str">
        <f>IF(_xlfn.IFNA(VLOOKUP(I5180,$AG$3:$AH$83,2,FALSE),"")='11.1'!$D$5,TXM!L5180,"")</f>
        <v/>
      </c>
      <c r="N5180" t="str">
        <f>IFERROR(SMALL($M$5:$M$9000,ROWS($M$5:M5180)),"")</f>
        <v/>
      </c>
      <c r="P5180" t="s">
        <v>1639</v>
      </c>
      <c r="S5180" s="388">
        <f>ROWS(R$5:R5180)</f>
        <v>5176</v>
      </c>
      <c r="T5180" s="388" t="str">
        <f>IF(_xlfn.IFNA(VLOOKUP(P5180,$AG$3:$AH$83,2,FALSE),"")='11.1'!$D$5,TXM!S5180,"")</f>
        <v/>
      </c>
      <c r="U5180" t="str">
        <f>IFERROR(SMALL($T$5:$T$9000,ROWS($T$5:T5180)),"")</f>
        <v/>
      </c>
    </row>
    <row r="5181" spans="1:21" ht="14.4" customHeight="1" x14ac:dyDescent="0.3">
      <c r="A5181" t="s">
        <v>1639</v>
      </c>
      <c r="D5181" s="388">
        <f>ROWS(C$5:C5181)</f>
        <v>5177</v>
      </c>
      <c r="E5181" s="388" t="str">
        <f>IF(_xlfn.IFNA(VLOOKUP(A5181,$AG$3:$AH$83,2,FALSE),"")='11.1'!$D$5,TXM!D5181,"")</f>
        <v/>
      </c>
      <c r="F5181" t="str">
        <f>IFERROR(SMALL($E$5:$E$9000,ROWS($E$5:E5181)),"")</f>
        <v/>
      </c>
      <c r="I5181" s="371" t="s">
        <v>642</v>
      </c>
      <c r="J5181" t="s">
        <v>863</v>
      </c>
      <c r="K5181" s="372">
        <v>13107</v>
      </c>
      <c r="L5181" s="388">
        <f>ROWS(K$5:K5181)</f>
        <v>5177</v>
      </c>
      <c r="M5181" s="388" t="str">
        <f>IF(_xlfn.IFNA(VLOOKUP(I5181,$AG$3:$AH$83,2,FALSE),"")='11.1'!$D$5,TXM!L5181,"")</f>
        <v/>
      </c>
      <c r="N5181" t="str">
        <f>IFERROR(SMALL($M$5:$M$9000,ROWS($M$5:M5181)),"")</f>
        <v/>
      </c>
      <c r="P5181" t="s">
        <v>1639</v>
      </c>
      <c r="S5181" s="388">
        <f>ROWS(R$5:R5181)</f>
        <v>5177</v>
      </c>
      <c r="T5181" s="388" t="str">
        <f>IF(_xlfn.IFNA(VLOOKUP(P5181,$AG$3:$AH$83,2,FALSE),"")='11.1'!$D$5,TXM!S5181,"")</f>
        <v/>
      </c>
      <c r="U5181" t="str">
        <f>IFERROR(SMALL($T$5:$T$9000,ROWS($T$5:T5181)),"")</f>
        <v/>
      </c>
    </row>
    <row r="5182" spans="1:21" ht="14.4" customHeight="1" x14ac:dyDescent="0.3">
      <c r="A5182" t="s">
        <v>1639</v>
      </c>
      <c r="D5182" s="388">
        <f>ROWS(C$5:C5182)</f>
        <v>5178</v>
      </c>
      <c r="E5182" s="388" t="str">
        <f>IF(_xlfn.IFNA(VLOOKUP(A5182,$AG$3:$AH$83,2,FALSE),"")='11.1'!$D$5,TXM!D5182,"")</f>
        <v/>
      </c>
      <c r="F5182" t="str">
        <f>IFERROR(SMALL($E$5:$E$9000,ROWS($E$5:E5182)),"")</f>
        <v/>
      </c>
      <c r="I5182" s="371" t="s">
        <v>642</v>
      </c>
      <c r="J5182" t="s">
        <v>94</v>
      </c>
      <c r="K5182" s="372">
        <v>11818</v>
      </c>
      <c r="L5182" s="388">
        <f>ROWS(K$5:K5182)</f>
        <v>5178</v>
      </c>
      <c r="M5182" s="388" t="str">
        <f>IF(_xlfn.IFNA(VLOOKUP(I5182,$AG$3:$AH$83,2,FALSE),"")='11.1'!$D$5,TXM!L5182,"")</f>
        <v/>
      </c>
      <c r="N5182" t="str">
        <f>IFERROR(SMALL($M$5:$M$9000,ROWS($M$5:M5182)),"")</f>
        <v/>
      </c>
      <c r="P5182" t="s">
        <v>1639</v>
      </c>
      <c r="S5182" s="388">
        <f>ROWS(R$5:R5182)</f>
        <v>5178</v>
      </c>
      <c r="T5182" s="388" t="str">
        <f>IF(_xlfn.IFNA(VLOOKUP(P5182,$AG$3:$AH$83,2,FALSE),"")='11.1'!$D$5,TXM!S5182,"")</f>
        <v/>
      </c>
      <c r="U5182" t="str">
        <f>IFERROR(SMALL($T$5:$T$9000,ROWS($T$5:T5182)),"")</f>
        <v/>
      </c>
    </row>
    <row r="5183" spans="1:21" ht="14.4" customHeight="1" x14ac:dyDescent="0.3">
      <c r="A5183" t="s">
        <v>1639</v>
      </c>
      <c r="D5183" s="388">
        <f>ROWS(C$5:C5183)</f>
        <v>5179</v>
      </c>
      <c r="E5183" s="388" t="str">
        <f>IF(_xlfn.IFNA(VLOOKUP(A5183,$AG$3:$AH$83,2,FALSE),"")='11.1'!$D$5,TXM!D5183,"")</f>
        <v/>
      </c>
      <c r="F5183" t="str">
        <f>IFERROR(SMALL($E$5:$E$9000,ROWS($E$5:E5183)),"")</f>
        <v/>
      </c>
      <c r="I5183" s="371" t="s">
        <v>642</v>
      </c>
      <c r="J5183" t="s">
        <v>1265</v>
      </c>
      <c r="K5183" s="372">
        <v>6371</v>
      </c>
      <c r="L5183" s="388">
        <f>ROWS(K$5:K5183)</f>
        <v>5179</v>
      </c>
      <c r="M5183" s="388" t="str">
        <f>IF(_xlfn.IFNA(VLOOKUP(I5183,$AG$3:$AH$83,2,FALSE),"")='11.1'!$D$5,TXM!L5183,"")</f>
        <v/>
      </c>
      <c r="N5183" t="str">
        <f>IFERROR(SMALL($M$5:$M$9000,ROWS($M$5:M5183)),"")</f>
        <v/>
      </c>
      <c r="P5183" t="s">
        <v>1639</v>
      </c>
      <c r="S5183" s="388">
        <f>ROWS(R$5:R5183)</f>
        <v>5179</v>
      </c>
      <c r="T5183" s="388" t="str">
        <f>IF(_xlfn.IFNA(VLOOKUP(P5183,$AG$3:$AH$83,2,FALSE),"")='11.1'!$D$5,TXM!S5183,"")</f>
        <v/>
      </c>
      <c r="U5183" t="str">
        <f>IFERROR(SMALL($T$5:$T$9000,ROWS($T$5:T5183)),"")</f>
        <v/>
      </c>
    </row>
    <row r="5184" spans="1:21" ht="14.4" customHeight="1" x14ac:dyDescent="0.3">
      <c r="A5184" t="s">
        <v>1639</v>
      </c>
      <c r="D5184" s="388">
        <f>ROWS(C$5:C5184)</f>
        <v>5180</v>
      </c>
      <c r="E5184" s="388" t="str">
        <f>IF(_xlfn.IFNA(VLOOKUP(A5184,$AG$3:$AH$83,2,FALSE),"")='11.1'!$D$5,TXM!D5184,"")</f>
        <v/>
      </c>
      <c r="F5184" t="str">
        <f>IFERROR(SMALL($E$5:$E$9000,ROWS($E$5:E5184)),"")</f>
        <v/>
      </c>
      <c r="I5184" s="371" t="s">
        <v>642</v>
      </c>
      <c r="J5184" t="s">
        <v>1285</v>
      </c>
      <c r="K5184" s="372">
        <v>5640</v>
      </c>
      <c r="L5184" s="388">
        <f>ROWS(K$5:K5184)</f>
        <v>5180</v>
      </c>
      <c r="M5184" s="388" t="str">
        <f>IF(_xlfn.IFNA(VLOOKUP(I5184,$AG$3:$AH$83,2,FALSE),"")='11.1'!$D$5,TXM!L5184,"")</f>
        <v/>
      </c>
      <c r="N5184" t="str">
        <f>IFERROR(SMALL($M$5:$M$9000,ROWS($M$5:M5184)),"")</f>
        <v/>
      </c>
      <c r="P5184" t="s">
        <v>1639</v>
      </c>
      <c r="S5184" s="388">
        <f>ROWS(R$5:R5184)</f>
        <v>5180</v>
      </c>
      <c r="T5184" s="388" t="str">
        <f>IF(_xlfn.IFNA(VLOOKUP(P5184,$AG$3:$AH$83,2,FALSE),"")='11.1'!$D$5,TXM!S5184,"")</f>
        <v/>
      </c>
      <c r="U5184" t="str">
        <f>IFERROR(SMALL($T$5:$T$9000,ROWS($T$5:T5184)),"")</f>
        <v/>
      </c>
    </row>
    <row r="5185" spans="1:21" ht="14.4" customHeight="1" x14ac:dyDescent="0.3">
      <c r="A5185" t="s">
        <v>1639</v>
      </c>
      <c r="D5185" s="388">
        <f>ROWS(C$5:C5185)</f>
        <v>5181</v>
      </c>
      <c r="E5185" s="388" t="str">
        <f>IF(_xlfn.IFNA(VLOOKUP(A5185,$AG$3:$AH$83,2,FALSE),"")='11.1'!$D$5,TXM!D5185,"")</f>
        <v/>
      </c>
      <c r="F5185" t="str">
        <f>IFERROR(SMALL($E$5:$E$9000,ROWS($E$5:E5185)),"")</f>
        <v/>
      </c>
      <c r="I5185" s="371" t="s">
        <v>642</v>
      </c>
      <c r="J5185" t="s">
        <v>823</v>
      </c>
      <c r="K5185" s="372">
        <v>5033</v>
      </c>
      <c r="L5185" s="388">
        <f>ROWS(K$5:K5185)</f>
        <v>5181</v>
      </c>
      <c r="M5185" s="388" t="str">
        <f>IF(_xlfn.IFNA(VLOOKUP(I5185,$AG$3:$AH$83,2,FALSE),"")='11.1'!$D$5,TXM!L5185,"")</f>
        <v/>
      </c>
      <c r="N5185" t="str">
        <f>IFERROR(SMALL($M$5:$M$9000,ROWS($M$5:M5185)),"")</f>
        <v/>
      </c>
      <c r="P5185" t="s">
        <v>1639</v>
      </c>
      <c r="S5185" s="388">
        <f>ROWS(R$5:R5185)</f>
        <v>5181</v>
      </c>
      <c r="T5185" s="388" t="str">
        <f>IF(_xlfn.IFNA(VLOOKUP(P5185,$AG$3:$AH$83,2,FALSE),"")='11.1'!$D$5,TXM!S5185,"")</f>
        <v/>
      </c>
      <c r="U5185" t="str">
        <f>IFERROR(SMALL($T$5:$T$9000,ROWS($T$5:T5185)),"")</f>
        <v/>
      </c>
    </row>
    <row r="5186" spans="1:21" ht="14.4" customHeight="1" x14ac:dyDescent="0.3">
      <c r="A5186" t="s">
        <v>1639</v>
      </c>
      <c r="D5186" s="388">
        <f>ROWS(C$5:C5186)</f>
        <v>5182</v>
      </c>
      <c r="E5186" s="388" t="str">
        <f>IF(_xlfn.IFNA(VLOOKUP(A5186,$AG$3:$AH$83,2,FALSE),"")='11.1'!$D$5,TXM!D5186,"")</f>
        <v/>
      </c>
      <c r="F5186" t="str">
        <f>IFERROR(SMALL($E$5:$E$9000,ROWS($E$5:E5186)),"")</f>
        <v/>
      </c>
      <c r="I5186" s="371" t="s">
        <v>642</v>
      </c>
      <c r="J5186" t="s">
        <v>861</v>
      </c>
      <c r="K5186" s="372">
        <v>2377</v>
      </c>
      <c r="L5186" s="388">
        <f>ROWS(K$5:K5186)</f>
        <v>5182</v>
      </c>
      <c r="M5186" s="388" t="str">
        <f>IF(_xlfn.IFNA(VLOOKUP(I5186,$AG$3:$AH$83,2,FALSE),"")='11.1'!$D$5,TXM!L5186,"")</f>
        <v/>
      </c>
      <c r="N5186" t="str">
        <f>IFERROR(SMALL($M$5:$M$9000,ROWS($M$5:M5186)),"")</f>
        <v/>
      </c>
      <c r="P5186" t="s">
        <v>1639</v>
      </c>
      <c r="S5186" s="388">
        <f>ROWS(R$5:R5186)</f>
        <v>5182</v>
      </c>
      <c r="T5186" s="388" t="str">
        <f>IF(_xlfn.IFNA(VLOOKUP(P5186,$AG$3:$AH$83,2,FALSE),"")='11.1'!$D$5,TXM!S5186,"")</f>
        <v/>
      </c>
      <c r="U5186" t="str">
        <f>IFERROR(SMALL($T$5:$T$9000,ROWS($T$5:T5186)),"")</f>
        <v/>
      </c>
    </row>
    <row r="5187" spans="1:21" ht="14.4" customHeight="1" x14ac:dyDescent="0.3">
      <c r="A5187" t="s">
        <v>1639</v>
      </c>
      <c r="D5187" s="388">
        <f>ROWS(C$5:C5187)</f>
        <v>5183</v>
      </c>
      <c r="E5187" s="388" t="str">
        <f>IF(_xlfn.IFNA(VLOOKUP(A5187,$AG$3:$AH$83,2,FALSE),"")='11.1'!$D$5,TXM!D5187,"")</f>
        <v/>
      </c>
      <c r="F5187" t="str">
        <f>IFERROR(SMALL($E$5:$E$9000,ROWS($E$5:E5187)),"")</f>
        <v/>
      </c>
      <c r="I5187" s="371" t="s">
        <v>642</v>
      </c>
      <c r="J5187" t="s">
        <v>827</v>
      </c>
      <c r="K5187" s="372">
        <v>1759</v>
      </c>
      <c r="L5187" s="388">
        <f>ROWS(K$5:K5187)</f>
        <v>5183</v>
      </c>
      <c r="M5187" s="388" t="str">
        <f>IF(_xlfn.IFNA(VLOOKUP(I5187,$AG$3:$AH$83,2,FALSE),"")='11.1'!$D$5,TXM!L5187,"")</f>
        <v/>
      </c>
      <c r="N5187" t="str">
        <f>IFERROR(SMALL($M$5:$M$9000,ROWS($M$5:M5187)),"")</f>
        <v/>
      </c>
      <c r="P5187" t="s">
        <v>1639</v>
      </c>
      <c r="S5187" s="388">
        <f>ROWS(R$5:R5187)</f>
        <v>5183</v>
      </c>
      <c r="T5187" s="388" t="str">
        <f>IF(_xlfn.IFNA(VLOOKUP(P5187,$AG$3:$AH$83,2,FALSE),"")='11.1'!$D$5,TXM!S5187,"")</f>
        <v/>
      </c>
      <c r="U5187" t="str">
        <f>IFERROR(SMALL($T$5:$T$9000,ROWS($T$5:T5187)),"")</f>
        <v/>
      </c>
    </row>
    <row r="5188" spans="1:21" ht="14.4" customHeight="1" x14ac:dyDescent="0.3">
      <c r="A5188" t="s">
        <v>1639</v>
      </c>
      <c r="D5188" s="388">
        <f>ROWS(C$5:C5188)</f>
        <v>5184</v>
      </c>
      <c r="E5188" s="388" t="str">
        <f>IF(_xlfn.IFNA(VLOOKUP(A5188,$AG$3:$AH$83,2,FALSE),"")='11.1'!$D$5,TXM!D5188,"")</f>
        <v/>
      </c>
      <c r="F5188" t="str">
        <f>IFERROR(SMALL($E$5:$E$9000,ROWS($E$5:E5188)),"")</f>
        <v/>
      </c>
      <c r="I5188" s="371" t="s">
        <v>642</v>
      </c>
      <c r="J5188" t="s">
        <v>1000</v>
      </c>
      <c r="K5188" s="372">
        <v>96</v>
      </c>
      <c r="L5188" s="388">
        <f>ROWS(K$5:K5188)</f>
        <v>5184</v>
      </c>
      <c r="M5188" s="388" t="str">
        <f>IF(_xlfn.IFNA(VLOOKUP(I5188,$AG$3:$AH$83,2,FALSE),"")='11.1'!$D$5,TXM!L5188,"")</f>
        <v/>
      </c>
      <c r="N5188" t="str">
        <f>IFERROR(SMALL($M$5:$M$9000,ROWS($M$5:M5188)),"")</f>
        <v/>
      </c>
      <c r="P5188" t="s">
        <v>1639</v>
      </c>
      <c r="S5188" s="388">
        <f>ROWS(R$5:R5188)</f>
        <v>5184</v>
      </c>
      <c r="T5188" s="388" t="str">
        <f>IF(_xlfn.IFNA(VLOOKUP(P5188,$AG$3:$AH$83,2,FALSE),"")='11.1'!$D$5,TXM!S5188,"")</f>
        <v/>
      </c>
      <c r="U5188" t="str">
        <f>IFERROR(SMALL($T$5:$T$9000,ROWS($T$5:T5188)),"")</f>
        <v/>
      </c>
    </row>
    <row r="5189" spans="1:21" ht="14.4" customHeight="1" x14ac:dyDescent="0.3">
      <c r="A5189" t="s">
        <v>1639</v>
      </c>
      <c r="D5189" s="388">
        <f>ROWS(C$5:C5189)</f>
        <v>5185</v>
      </c>
      <c r="E5189" s="388" t="str">
        <f>IF(_xlfn.IFNA(VLOOKUP(A5189,$AG$3:$AH$83,2,FALSE),"")='11.1'!$D$5,TXM!D5189,"")</f>
        <v/>
      </c>
      <c r="F5189" t="str">
        <f>IFERROR(SMALL($E$5:$E$9000,ROWS($E$5:E5189)),"")</f>
        <v/>
      </c>
      <c r="I5189" s="371" t="s">
        <v>144</v>
      </c>
      <c r="J5189" t="s">
        <v>105</v>
      </c>
      <c r="K5189" s="372">
        <v>73742331</v>
      </c>
      <c r="L5189" s="388">
        <f>ROWS(K$5:K5189)</f>
        <v>5185</v>
      </c>
      <c r="M5189" s="388" t="str">
        <f>IF(_xlfn.IFNA(VLOOKUP(I5189,$AG$3:$AH$83,2,FALSE),"")='11.1'!$D$5,TXM!L5189,"")</f>
        <v/>
      </c>
      <c r="N5189" t="str">
        <f>IFERROR(SMALL($M$5:$M$9000,ROWS($M$5:M5189)),"")</f>
        <v/>
      </c>
      <c r="P5189" t="s">
        <v>1639</v>
      </c>
      <c r="S5189" s="388">
        <f>ROWS(R$5:R5189)</f>
        <v>5185</v>
      </c>
      <c r="T5189" s="388" t="str">
        <f>IF(_xlfn.IFNA(VLOOKUP(P5189,$AG$3:$AH$83,2,FALSE),"")='11.1'!$D$5,TXM!S5189,"")</f>
        <v/>
      </c>
      <c r="U5189" t="str">
        <f>IFERROR(SMALL($T$5:$T$9000,ROWS($T$5:T5189)),"")</f>
        <v/>
      </c>
    </row>
    <row r="5190" spans="1:21" ht="14.4" customHeight="1" x14ac:dyDescent="0.3">
      <c r="A5190" t="s">
        <v>1639</v>
      </c>
      <c r="D5190" s="388">
        <f>ROWS(C$5:C5190)</f>
        <v>5186</v>
      </c>
      <c r="E5190" s="388" t="str">
        <f>IF(_xlfn.IFNA(VLOOKUP(A5190,$AG$3:$AH$83,2,FALSE),"")='11.1'!$D$5,TXM!D5190,"")</f>
        <v/>
      </c>
      <c r="F5190" t="str">
        <f>IFERROR(SMALL($E$5:$E$9000,ROWS($E$5:E5190)),"")</f>
        <v/>
      </c>
      <c r="I5190" s="371" t="s">
        <v>144</v>
      </c>
      <c r="J5190" t="s">
        <v>1001</v>
      </c>
      <c r="K5190" s="372">
        <v>11656743</v>
      </c>
      <c r="L5190" s="388">
        <f>ROWS(K$5:K5190)</f>
        <v>5186</v>
      </c>
      <c r="M5190" s="388" t="str">
        <f>IF(_xlfn.IFNA(VLOOKUP(I5190,$AG$3:$AH$83,2,FALSE),"")='11.1'!$D$5,TXM!L5190,"")</f>
        <v/>
      </c>
      <c r="N5190" t="str">
        <f>IFERROR(SMALL($M$5:$M$9000,ROWS($M$5:M5190)),"")</f>
        <v/>
      </c>
      <c r="P5190" t="s">
        <v>1639</v>
      </c>
      <c r="S5190" s="388">
        <f>ROWS(R$5:R5190)</f>
        <v>5186</v>
      </c>
      <c r="T5190" s="388" t="str">
        <f>IF(_xlfn.IFNA(VLOOKUP(P5190,$AG$3:$AH$83,2,FALSE),"")='11.1'!$D$5,TXM!S5190,"")</f>
        <v/>
      </c>
      <c r="U5190" t="str">
        <f>IFERROR(SMALL($T$5:$T$9000,ROWS($T$5:T5190)),"")</f>
        <v/>
      </c>
    </row>
    <row r="5191" spans="1:21" ht="14.4" customHeight="1" x14ac:dyDescent="0.3">
      <c r="A5191" t="s">
        <v>1639</v>
      </c>
      <c r="D5191" s="388">
        <f>ROWS(C$5:C5191)</f>
        <v>5187</v>
      </c>
      <c r="E5191" s="388" t="str">
        <f>IF(_xlfn.IFNA(VLOOKUP(A5191,$AG$3:$AH$83,2,FALSE),"")='11.1'!$D$5,TXM!D5191,"")</f>
        <v/>
      </c>
      <c r="F5191" t="str">
        <f>IFERROR(SMALL($E$5:$E$9000,ROWS($E$5:E5191)),"")</f>
        <v/>
      </c>
      <c r="I5191" s="371" t="s">
        <v>144</v>
      </c>
      <c r="J5191" t="s">
        <v>95</v>
      </c>
      <c r="K5191" s="372">
        <v>7224100</v>
      </c>
      <c r="L5191" s="388">
        <f>ROWS(K$5:K5191)</f>
        <v>5187</v>
      </c>
      <c r="M5191" s="388" t="str">
        <f>IF(_xlfn.IFNA(VLOOKUP(I5191,$AG$3:$AH$83,2,FALSE),"")='11.1'!$D$5,TXM!L5191,"")</f>
        <v/>
      </c>
      <c r="N5191" t="str">
        <f>IFERROR(SMALL($M$5:$M$9000,ROWS($M$5:M5191)),"")</f>
        <v/>
      </c>
      <c r="P5191" t="s">
        <v>1639</v>
      </c>
      <c r="S5191" s="388">
        <f>ROWS(R$5:R5191)</f>
        <v>5187</v>
      </c>
      <c r="T5191" s="388" t="str">
        <f>IF(_xlfn.IFNA(VLOOKUP(P5191,$AG$3:$AH$83,2,FALSE),"")='11.1'!$D$5,TXM!S5191,"")</f>
        <v/>
      </c>
      <c r="U5191" t="str">
        <f>IFERROR(SMALL($T$5:$T$9000,ROWS($T$5:T5191)),"")</f>
        <v/>
      </c>
    </row>
    <row r="5192" spans="1:21" ht="14.4" customHeight="1" x14ac:dyDescent="0.3">
      <c r="A5192" t="s">
        <v>1639</v>
      </c>
      <c r="D5192" s="388">
        <f>ROWS(C$5:C5192)</f>
        <v>5188</v>
      </c>
      <c r="E5192" s="388" t="str">
        <f>IF(_xlfn.IFNA(VLOOKUP(A5192,$AG$3:$AH$83,2,FALSE),"")='11.1'!$D$5,TXM!D5192,"")</f>
        <v/>
      </c>
      <c r="F5192" t="str">
        <f>IFERROR(SMALL($E$5:$E$9000,ROWS($E$5:E5192)),"")</f>
        <v/>
      </c>
      <c r="I5192" s="371" t="s">
        <v>144</v>
      </c>
      <c r="J5192" t="s">
        <v>859</v>
      </c>
      <c r="K5192" s="372">
        <v>386684</v>
      </c>
      <c r="L5192" s="388">
        <f>ROWS(K$5:K5192)</f>
        <v>5188</v>
      </c>
      <c r="M5192" s="388" t="str">
        <f>IF(_xlfn.IFNA(VLOOKUP(I5192,$AG$3:$AH$83,2,FALSE),"")='11.1'!$D$5,TXM!L5192,"")</f>
        <v/>
      </c>
      <c r="N5192" t="str">
        <f>IFERROR(SMALL($M$5:$M$9000,ROWS($M$5:M5192)),"")</f>
        <v/>
      </c>
      <c r="P5192" t="s">
        <v>1639</v>
      </c>
      <c r="S5192" s="388">
        <f>ROWS(R$5:R5192)</f>
        <v>5188</v>
      </c>
      <c r="T5192" s="388" t="str">
        <f>IF(_xlfn.IFNA(VLOOKUP(P5192,$AG$3:$AH$83,2,FALSE),"")='11.1'!$D$5,TXM!S5192,"")</f>
        <v/>
      </c>
      <c r="U5192" t="str">
        <f>IFERROR(SMALL($T$5:$T$9000,ROWS($T$5:T5192)),"")</f>
        <v/>
      </c>
    </row>
    <row r="5193" spans="1:21" ht="14.4" customHeight="1" x14ac:dyDescent="0.3">
      <c r="A5193" t="s">
        <v>1639</v>
      </c>
      <c r="D5193" s="388">
        <f>ROWS(C$5:C5193)</f>
        <v>5189</v>
      </c>
      <c r="E5193" s="388" t="str">
        <f>IF(_xlfn.IFNA(VLOOKUP(A5193,$AG$3:$AH$83,2,FALSE),"")='11.1'!$D$5,TXM!D5193,"")</f>
        <v/>
      </c>
      <c r="F5193" t="str">
        <f>IFERROR(SMALL($E$5:$E$9000,ROWS($E$5:E5193)),"")</f>
        <v/>
      </c>
      <c r="I5193" s="371" t="s">
        <v>144</v>
      </c>
      <c r="J5193" t="s">
        <v>791</v>
      </c>
      <c r="K5193" s="372">
        <v>366850</v>
      </c>
      <c r="L5193" s="388">
        <f>ROWS(K$5:K5193)</f>
        <v>5189</v>
      </c>
      <c r="M5193" s="388" t="str">
        <f>IF(_xlfn.IFNA(VLOOKUP(I5193,$AG$3:$AH$83,2,FALSE),"")='11.1'!$D$5,TXM!L5193,"")</f>
        <v/>
      </c>
      <c r="N5193" t="str">
        <f>IFERROR(SMALL($M$5:$M$9000,ROWS($M$5:M5193)),"")</f>
        <v/>
      </c>
      <c r="P5193" t="s">
        <v>1639</v>
      </c>
      <c r="S5193" s="388">
        <f>ROWS(R$5:R5193)</f>
        <v>5189</v>
      </c>
      <c r="T5193" s="388" t="str">
        <f>IF(_xlfn.IFNA(VLOOKUP(P5193,$AG$3:$AH$83,2,FALSE),"")='11.1'!$D$5,TXM!S5193,"")</f>
        <v/>
      </c>
      <c r="U5193" t="str">
        <f>IFERROR(SMALL($T$5:$T$9000,ROWS($T$5:T5193)),"")</f>
        <v/>
      </c>
    </row>
    <row r="5194" spans="1:21" ht="14.4" customHeight="1" x14ac:dyDescent="0.3">
      <c r="A5194" t="s">
        <v>1639</v>
      </c>
      <c r="D5194" s="388">
        <f>ROWS(C$5:C5194)</f>
        <v>5190</v>
      </c>
      <c r="E5194" s="388" t="str">
        <f>IF(_xlfn.IFNA(VLOOKUP(A5194,$AG$3:$AH$83,2,FALSE),"")='11.1'!$D$5,TXM!D5194,"")</f>
        <v/>
      </c>
      <c r="F5194" t="str">
        <f>IFERROR(SMALL($E$5:$E$9000,ROWS($E$5:E5194)),"")</f>
        <v/>
      </c>
      <c r="I5194" s="371" t="s">
        <v>144</v>
      </c>
      <c r="J5194" t="s">
        <v>1240</v>
      </c>
      <c r="K5194" s="372">
        <v>92140</v>
      </c>
      <c r="L5194" s="388">
        <f>ROWS(K$5:K5194)</f>
        <v>5190</v>
      </c>
      <c r="M5194" s="388" t="str">
        <f>IF(_xlfn.IFNA(VLOOKUP(I5194,$AG$3:$AH$83,2,FALSE),"")='11.1'!$D$5,TXM!L5194,"")</f>
        <v/>
      </c>
      <c r="N5194" t="str">
        <f>IFERROR(SMALL($M$5:$M$9000,ROWS($M$5:M5194)),"")</f>
        <v/>
      </c>
      <c r="P5194" t="s">
        <v>1639</v>
      </c>
      <c r="S5194" s="388">
        <f>ROWS(R$5:R5194)</f>
        <v>5190</v>
      </c>
      <c r="T5194" s="388" t="str">
        <f>IF(_xlfn.IFNA(VLOOKUP(P5194,$AG$3:$AH$83,2,FALSE),"")='11.1'!$D$5,TXM!S5194,"")</f>
        <v/>
      </c>
      <c r="U5194" t="str">
        <f>IFERROR(SMALL($T$5:$T$9000,ROWS($T$5:T5194)),"")</f>
        <v/>
      </c>
    </row>
    <row r="5195" spans="1:21" ht="14.4" customHeight="1" x14ac:dyDescent="0.3">
      <c r="A5195" t="s">
        <v>1639</v>
      </c>
      <c r="D5195" s="388">
        <f>ROWS(C$5:C5195)</f>
        <v>5191</v>
      </c>
      <c r="E5195" s="388" t="str">
        <f>IF(_xlfn.IFNA(VLOOKUP(A5195,$AG$3:$AH$83,2,FALSE),"")='11.1'!$D$5,TXM!D5195,"")</f>
        <v/>
      </c>
      <c r="F5195" t="str">
        <f>IFERROR(SMALL($E$5:$E$9000,ROWS($E$5:E5195)),"")</f>
        <v/>
      </c>
      <c r="I5195" s="371" t="s">
        <v>144</v>
      </c>
      <c r="J5195" t="s">
        <v>1434</v>
      </c>
      <c r="K5195" s="372">
        <v>57528</v>
      </c>
      <c r="L5195" s="388">
        <f>ROWS(K$5:K5195)</f>
        <v>5191</v>
      </c>
      <c r="M5195" s="388" t="str">
        <f>IF(_xlfn.IFNA(VLOOKUP(I5195,$AG$3:$AH$83,2,FALSE),"")='11.1'!$D$5,TXM!L5195,"")</f>
        <v/>
      </c>
      <c r="N5195" t="str">
        <f>IFERROR(SMALL($M$5:$M$9000,ROWS($M$5:M5195)),"")</f>
        <v/>
      </c>
      <c r="P5195" t="s">
        <v>1639</v>
      </c>
      <c r="S5195" s="388">
        <f>ROWS(R$5:R5195)</f>
        <v>5191</v>
      </c>
      <c r="T5195" s="388" t="str">
        <f>IF(_xlfn.IFNA(VLOOKUP(P5195,$AG$3:$AH$83,2,FALSE),"")='11.1'!$D$5,TXM!S5195,"")</f>
        <v/>
      </c>
      <c r="U5195" t="str">
        <f>IFERROR(SMALL($T$5:$T$9000,ROWS($T$5:T5195)),"")</f>
        <v/>
      </c>
    </row>
    <row r="5196" spans="1:21" ht="14.4" customHeight="1" x14ac:dyDescent="0.3">
      <c r="A5196" t="s">
        <v>1639</v>
      </c>
      <c r="D5196" s="388">
        <f>ROWS(C$5:C5196)</f>
        <v>5192</v>
      </c>
      <c r="E5196" s="388" t="str">
        <f>IF(_xlfn.IFNA(VLOOKUP(A5196,$AG$3:$AH$83,2,FALSE),"")='11.1'!$D$5,TXM!D5196,"")</f>
        <v/>
      </c>
      <c r="F5196" t="str">
        <f>IFERROR(SMALL($E$5:$E$9000,ROWS($E$5:E5196)),"")</f>
        <v/>
      </c>
      <c r="I5196" s="371" t="s">
        <v>144</v>
      </c>
      <c r="J5196" t="s">
        <v>1252</v>
      </c>
      <c r="K5196" s="372">
        <v>39265</v>
      </c>
      <c r="L5196" s="388">
        <f>ROWS(K$5:K5196)</f>
        <v>5192</v>
      </c>
      <c r="M5196" s="388" t="str">
        <f>IF(_xlfn.IFNA(VLOOKUP(I5196,$AG$3:$AH$83,2,FALSE),"")='11.1'!$D$5,TXM!L5196,"")</f>
        <v/>
      </c>
      <c r="N5196" t="str">
        <f>IFERROR(SMALL($M$5:$M$9000,ROWS($M$5:M5196)),"")</f>
        <v/>
      </c>
      <c r="P5196" t="s">
        <v>1639</v>
      </c>
      <c r="S5196" s="388">
        <f>ROWS(R$5:R5196)</f>
        <v>5192</v>
      </c>
      <c r="T5196" s="388" t="str">
        <f>IF(_xlfn.IFNA(VLOOKUP(P5196,$AG$3:$AH$83,2,FALSE),"")='11.1'!$D$5,TXM!S5196,"")</f>
        <v/>
      </c>
      <c r="U5196" t="str">
        <f>IFERROR(SMALL($T$5:$T$9000,ROWS($T$5:T5196)),"")</f>
        <v/>
      </c>
    </row>
    <row r="5197" spans="1:21" ht="14.4" customHeight="1" x14ac:dyDescent="0.3">
      <c r="A5197" t="s">
        <v>1639</v>
      </c>
      <c r="D5197" s="388">
        <f>ROWS(C$5:C5197)</f>
        <v>5193</v>
      </c>
      <c r="E5197" s="388" t="str">
        <f>IF(_xlfn.IFNA(VLOOKUP(A5197,$AG$3:$AH$83,2,FALSE),"")='11.1'!$D$5,TXM!D5197,"")</f>
        <v/>
      </c>
      <c r="F5197" t="str">
        <f>IFERROR(SMALL($E$5:$E$9000,ROWS($E$5:E5197)),"")</f>
        <v/>
      </c>
      <c r="I5197" s="371" t="s">
        <v>144</v>
      </c>
      <c r="J5197" t="s">
        <v>823</v>
      </c>
      <c r="K5197" s="372">
        <v>28502</v>
      </c>
      <c r="L5197" s="388">
        <f>ROWS(K$5:K5197)</f>
        <v>5193</v>
      </c>
      <c r="M5197" s="388" t="str">
        <f>IF(_xlfn.IFNA(VLOOKUP(I5197,$AG$3:$AH$83,2,FALSE),"")='11.1'!$D$5,TXM!L5197,"")</f>
        <v/>
      </c>
      <c r="N5197" t="str">
        <f>IFERROR(SMALL($M$5:$M$9000,ROWS($M$5:M5197)),"")</f>
        <v/>
      </c>
      <c r="P5197" t="s">
        <v>1639</v>
      </c>
      <c r="S5197" s="388">
        <f>ROWS(R$5:R5197)</f>
        <v>5193</v>
      </c>
      <c r="T5197" s="388" t="str">
        <f>IF(_xlfn.IFNA(VLOOKUP(P5197,$AG$3:$AH$83,2,FALSE),"")='11.1'!$D$5,TXM!S5197,"")</f>
        <v/>
      </c>
      <c r="U5197" t="str">
        <f>IFERROR(SMALL($T$5:$T$9000,ROWS($T$5:T5197)),"")</f>
        <v/>
      </c>
    </row>
    <row r="5198" spans="1:21" ht="14.4" customHeight="1" x14ac:dyDescent="0.3">
      <c r="A5198" t="s">
        <v>1639</v>
      </c>
      <c r="D5198" s="388">
        <f>ROWS(C$5:C5198)</f>
        <v>5194</v>
      </c>
      <c r="E5198" s="388" t="str">
        <f>IF(_xlfn.IFNA(VLOOKUP(A5198,$AG$3:$AH$83,2,FALSE),"")='11.1'!$D$5,TXM!D5198,"")</f>
        <v/>
      </c>
      <c r="F5198" t="str">
        <f>IFERROR(SMALL($E$5:$E$9000,ROWS($E$5:E5198)),"")</f>
        <v/>
      </c>
      <c r="I5198" s="371" t="s">
        <v>144</v>
      </c>
      <c r="J5198" t="s">
        <v>793</v>
      </c>
      <c r="K5198" s="372">
        <v>26549</v>
      </c>
      <c r="L5198" s="388">
        <f>ROWS(K$5:K5198)</f>
        <v>5194</v>
      </c>
      <c r="M5198" s="388" t="str">
        <f>IF(_xlfn.IFNA(VLOOKUP(I5198,$AG$3:$AH$83,2,FALSE),"")='11.1'!$D$5,TXM!L5198,"")</f>
        <v/>
      </c>
      <c r="N5198" t="str">
        <f>IFERROR(SMALL($M$5:$M$9000,ROWS($M$5:M5198)),"")</f>
        <v/>
      </c>
      <c r="P5198" t="s">
        <v>1639</v>
      </c>
      <c r="S5198" s="388">
        <f>ROWS(R$5:R5198)</f>
        <v>5194</v>
      </c>
      <c r="T5198" s="388" t="str">
        <f>IF(_xlfn.IFNA(VLOOKUP(P5198,$AG$3:$AH$83,2,FALSE),"")='11.1'!$D$5,TXM!S5198,"")</f>
        <v/>
      </c>
      <c r="U5198" t="str">
        <f>IFERROR(SMALL($T$5:$T$9000,ROWS($T$5:T5198)),"")</f>
        <v/>
      </c>
    </row>
    <row r="5199" spans="1:21" ht="14.4" customHeight="1" x14ac:dyDescent="0.3">
      <c r="A5199" t="s">
        <v>1639</v>
      </c>
      <c r="D5199" s="388">
        <f>ROWS(C$5:C5199)</f>
        <v>5195</v>
      </c>
      <c r="E5199" s="388" t="str">
        <f>IF(_xlfn.IFNA(VLOOKUP(A5199,$AG$3:$AH$83,2,FALSE),"")='11.1'!$D$5,TXM!D5199,"")</f>
        <v/>
      </c>
      <c r="F5199" t="str">
        <f>IFERROR(SMALL($E$5:$E$9000,ROWS($E$5:E5199)),"")</f>
        <v/>
      </c>
      <c r="I5199" s="371" t="s">
        <v>144</v>
      </c>
      <c r="J5199" t="s">
        <v>863</v>
      </c>
      <c r="K5199" s="372">
        <v>4685</v>
      </c>
      <c r="L5199" s="388">
        <f>ROWS(K$5:K5199)</f>
        <v>5195</v>
      </c>
      <c r="M5199" s="388" t="str">
        <f>IF(_xlfn.IFNA(VLOOKUP(I5199,$AG$3:$AH$83,2,FALSE),"")='11.1'!$D$5,TXM!L5199,"")</f>
        <v/>
      </c>
      <c r="N5199" t="str">
        <f>IFERROR(SMALL($M$5:$M$9000,ROWS($M$5:M5199)),"")</f>
        <v/>
      </c>
      <c r="P5199" t="s">
        <v>1639</v>
      </c>
      <c r="S5199" s="388">
        <f>ROWS(R$5:R5199)</f>
        <v>5195</v>
      </c>
      <c r="T5199" s="388" t="str">
        <f>IF(_xlfn.IFNA(VLOOKUP(P5199,$AG$3:$AH$83,2,FALSE),"")='11.1'!$D$5,TXM!S5199,"")</f>
        <v/>
      </c>
      <c r="U5199" t="str">
        <f>IFERROR(SMALL($T$5:$T$9000,ROWS($T$5:T5199)),"")</f>
        <v/>
      </c>
    </row>
    <row r="5200" spans="1:21" ht="14.4" customHeight="1" x14ac:dyDescent="0.3">
      <c r="A5200" t="s">
        <v>1639</v>
      </c>
      <c r="D5200" s="388">
        <f>ROWS(C$5:C5200)</f>
        <v>5196</v>
      </c>
      <c r="E5200" s="388" t="str">
        <f>IF(_xlfn.IFNA(VLOOKUP(A5200,$AG$3:$AH$83,2,FALSE),"")='11.1'!$D$5,TXM!D5200,"")</f>
        <v/>
      </c>
      <c r="F5200" t="str">
        <f>IFERROR(SMALL($E$5:$E$9000,ROWS($E$5:E5200)),"")</f>
        <v/>
      </c>
      <c r="I5200" s="371" t="s">
        <v>144</v>
      </c>
      <c r="J5200" t="s">
        <v>865</v>
      </c>
      <c r="K5200" s="372">
        <v>1737</v>
      </c>
      <c r="L5200" s="388">
        <f>ROWS(K$5:K5200)</f>
        <v>5196</v>
      </c>
      <c r="M5200" s="388" t="str">
        <f>IF(_xlfn.IFNA(VLOOKUP(I5200,$AG$3:$AH$83,2,FALSE),"")='11.1'!$D$5,TXM!L5200,"")</f>
        <v/>
      </c>
      <c r="N5200" t="str">
        <f>IFERROR(SMALL($M$5:$M$9000,ROWS($M$5:M5200)),"")</f>
        <v/>
      </c>
      <c r="P5200" t="s">
        <v>1639</v>
      </c>
      <c r="S5200" s="388">
        <f>ROWS(R$5:R5200)</f>
        <v>5196</v>
      </c>
      <c r="T5200" s="388" t="str">
        <f>IF(_xlfn.IFNA(VLOOKUP(P5200,$AG$3:$AH$83,2,FALSE),"")='11.1'!$D$5,TXM!S5200,"")</f>
        <v/>
      </c>
      <c r="U5200" t="str">
        <f>IFERROR(SMALL($T$5:$T$9000,ROWS($T$5:T5200)),"")</f>
        <v/>
      </c>
    </row>
    <row r="5201" spans="1:21" ht="14.4" customHeight="1" x14ac:dyDescent="0.3">
      <c r="A5201" t="s">
        <v>1639</v>
      </c>
      <c r="D5201" s="388">
        <f>ROWS(C$5:C5201)</f>
        <v>5197</v>
      </c>
      <c r="E5201" s="388" t="str">
        <f>IF(_xlfn.IFNA(VLOOKUP(A5201,$AG$3:$AH$83,2,FALSE),"")='11.1'!$D$5,TXM!D5201,"")</f>
        <v/>
      </c>
      <c r="F5201" t="str">
        <f>IFERROR(SMALL($E$5:$E$9000,ROWS($E$5:E5201)),"")</f>
        <v/>
      </c>
      <c r="I5201" s="371" t="s">
        <v>144</v>
      </c>
      <c r="J5201" t="s">
        <v>93</v>
      </c>
      <c r="K5201" s="372">
        <v>1002</v>
      </c>
      <c r="L5201" s="388">
        <f>ROWS(K$5:K5201)</f>
        <v>5197</v>
      </c>
      <c r="M5201" s="388" t="str">
        <f>IF(_xlfn.IFNA(VLOOKUP(I5201,$AG$3:$AH$83,2,FALSE),"")='11.1'!$D$5,TXM!L5201,"")</f>
        <v/>
      </c>
      <c r="N5201" t="str">
        <f>IFERROR(SMALL($M$5:$M$9000,ROWS($M$5:M5201)),"")</f>
        <v/>
      </c>
      <c r="P5201" t="s">
        <v>1639</v>
      </c>
      <c r="S5201" s="388">
        <f>ROWS(R$5:R5201)</f>
        <v>5197</v>
      </c>
      <c r="T5201" s="388" t="str">
        <f>IF(_xlfn.IFNA(VLOOKUP(P5201,$AG$3:$AH$83,2,FALSE),"")='11.1'!$D$5,TXM!S5201,"")</f>
        <v/>
      </c>
      <c r="U5201" t="str">
        <f>IFERROR(SMALL($T$5:$T$9000,ROWS($T$5:T5201)),"")</f>
        <v/>
      </c>
    </row>
    <row r="5202" spans="1:21" ht="14.4" customHeight="1" x14ac:dyDescent="0.3">
      <c r="A5202" t="s">
        <v>1639</v>
      </c>
      <c r="D5202" s="388">
        <f>ROWS(C$5:C5202)</f>
        <v>5198</v>
      </c>
      <c r="E5202" s="388" t="str">
        <f>IF(_xlfn.IFNA(VLOOKUP(A5202,$AG$3:$AH$83,2,FALSE),"")='11.1'!$D$5,TXM!D5202,"")</f>
        <v/>
      </c>
      <c r="F5202" t="str">
        <f>IFERROR(SMALL($E$5:$E$9000,ROWS($E$5:E5202)),"")</f>
        <v/>
      </c>
      <c r="I5202" s="371" t="s">
        <v>144</v>
      </c>
      <c r="J5202" t="s">
        <v>789</v>
      </c>
      <c r="K5202" s="372">
        <v>346</v>
      </c>
      <c r="L5202" s="388">
        <f>ROWS(K$5:K5202)</f>
        <v>5198</v>
      </c>
      <c r="M5202" s="388" t="str">
        <f>IF(_xlfn.IFNA(VLOOKUP(I5202,$AG$3:$AH$83,2,FALSE),"")='11.1'!$D$5,TXM!L5202,"")</f>
        <v/>
      </c>
      <c r="N5202" t="str">
        <f>IFERROR(SMALL($M$5:$M$9000,ROWS($M$5:M5202)),"")</f>
        <v/>
      </c>
      <c r="P5202" t="s">
        <v>1639</v>
      </c>
      <c r="S5202" s="388">
        <f>ROWS(R$5:R5202)</f>
        <v>5198</v>
      </c>
      <c r="T5202" s="388" t="str">
        <f>IF(_xlfn.IFNA(VLOOKUP(P5202,$AG$3:$AH$83,2,FALSE),"")='11.1'!$D$5,TXM!S5202,"")</f>
        <v/>
      </c>
      <c r="U5202" t="str">
        <f>IFERROR(SMALL($T$5:$T$9000,ROWS($T$5:T5202)),"")</f>
        <v/>
      </c>
    </row>
    <row r="5203" spans="1:21" ht="14.4" customHeight="1" x14ac:dyDescent="0.3">
      <c r="A5203" t="s">
        <v>1639</v>
      </c>
      <c r="D5203" s="388">
        <f>ROWS(C$5:C5203)</f>
        <v>5199</v>
      </c>
      <c r="E5203" s="388" t="str">
        <f>IF(_xlfn.IFNA(VLOOKUP(A5203,$AG$3:$AH$83,2,FALSE),"")='11.1'!$D$5,TXM!D5203,"")</f>
        <v/>
      </c>
      <c r="F5203" t="str">
        <f>IFERROR(SMALL($E$5:$E$9000,ROWS($E$5:E5203)),"")</f>
        <v/>
      </c>
      <c r="I5203" s="371" t="s">
        <v>144</v>
      </c>
      <c r="J5203" t="s">
        <v>999</v>
      </c>
      <c r="K5203" s="372">
        <v>77</v>
      </c>
      <c r="L5203" s="388">
        <f>ROWS(K$5:K5203)</f>
        <v>5199</v>
      </c>
      <c r="M5203" s="388" t="str">
        <f>IF(_xlfn.IFNA(VLOOKUP(I5203,$AG$3:$AH$83,2,FALSE),"")='11.1'!$D$5,TXM!L5203,"")</f>
        <v/>
      </c>
      <c r="N5203" t="str">
        <f>IFERROR(SMALL($M$5:$M$9000,ROWS($M$5:M5203)),"")</f>
        <v/>
      </c>
      <c r="P5203" t="s">
        <v>1639</v>
      </c>
      <c r="S5203" s="388">
        <f>ROWS(R$5:R5203)</f>
        <v>5199</v>
      </c>
      <c r="T5203" s="388" t="str">
        <f>IF(_xlfn.IFNA(VLOOKUP(P5203,$AG$3:$AH$83,2,FALSE),"")='11.1'!$D$5,TXM!S5203,"")</f>
        <v/>
      </c>
      <c r="U5203" t="str">
        <f>IFERROR(SMALL($T$5:$T$9000,ROWS($T$5:T5203)),"")</f>
        <v/>
      </c>
    </row>
    <row r="5204" spans="1:21" ht="14.4" customHeight="1" x14ac:dyDescent="0.3">
      <c r="A5204" t="s">
        <v>1639</v>
      </c>
      <c r="D5204" s="388">
        <f>ROWS(C$5:C5204)</f>
        <v>5200</v>
      </c>
      <c r="E5204" s="388" t="str">
        <f>IF(_xlfn.IFNA(VLOOKUP(A5204,$AG$3:$AH$83,2,FALSE),"")='11.1'!$D$5,TXM!D5204,"")</f>
        <v/>
      </c>
      <c r="F5204" t="str">
        <f>IFERROR(SMALL($E$5:$E$9000,ROWS($E$5:E5204)),"")</f>
        <v/>
      </c>
      <c r="I5204" s="371" t="s">
        <v>144</v>
      </c>
      <c r="J5204" t="s">
        <v>106</v>
      </c>
      <c r="K5204" s="372">
        <v>20</v>
      </c>
      <c r="L5204" s="388">
        <f>ROWS(K$5:K5204)</f>
        <v>5200</v>
      </c>
      <c r="M5204" s="388" t="str">
        <f>IF(_xlfn.IFNA(VLOOKUP(I5204,$AG$3:$AH$83,2,FALSE),"")='11.1'!$D$5,TXM!L5204,"")</f>
        <v/>
      </c>
      <c r="N5204" t="str">
        <f>IFERROR(SMALL($M$5:$M$9000,ROWS($M$5:M5204)),"")</f>
        <v/>
      </c>
      <c r="P5204" t="s">
        <v>1639</v>
      </c>
      <c r="S5204" s="388">
        <f>ROWS(R$5:R5204)</f>
        <v>5200</v>
      </c>
      <c r="T5204" s="388" t="str">
        <f>IF(_xlfn.IFNA(VLOOKUP(P5204,$AG$3:$AH$83,2,FALSE),"")='11.1'!$D$5,TXM!S5204,"")</f>
        <v/>
      </c>
      <c r="U5204" t="str">
        <f>IFERROR(SMALL($T$5:$T$9000,ROWS($T$5:T5204)),"")</f>
        <v/>
      </c>
    </row>
    <row r="5205" spans="1:21" ht="14.4" customHeight="1" x14ac:dyDescent="0.3">
      <c r="A5205" t="s">
        <v>1639</v>
      </c>
      <c r="D5205" s="388">
        <f>ROWS(C$5:C5205)</f>
        <v>5201</v>
      </c>
      <c r="E5205" s="388" t="str">
        <f>IF(_xlfn.IFNA(VLOOKUP(A5205,$AG$3:$AH$83,2,FALSE),"")='11.1'!$D$5,TXM!D5205,"")</f>
        <v/>
      </c>
      <c r="F5205" t="str">
        <f>IFERROR(SMALL($E$5:$E$9000,ROWS($E$5:E5205)),"")</f>
        <v/>
      </c>
      <c r="I5205" s="371" t="s">
        <v>144</v>
      </c>
      <c r="J5205" t="s">
        <v>108</v>
      </c>
      <c r="K5205" s="372">
        <v>4</v>
      </c>
      <c r="L5205" s="388">
        <f>ROWS(K$5:K5205)</f>
        <v>5201</v>
      </c>
      <c r="M5205" s="388" t="str">
        <f>IF(_xlfn.IFNA(VLOOKUP(I5205,$AG$3:$AH$83,2,FALSE),"")='11.1'!$D$5,TXM!L5205,"")</f>
        <v/>
      </c>
      <c r="N5205" t="str">
        <f>IFERROR(SMALL($M$5:$M$9000,ROWS($M$5:M5205)),"")</f>
        <v/>
      </c>
      <c r="P5205" t="s">
        <v>1639</v>
      </c>
      <c r="S5205" s="388">
        <f>ROWS(R$5:R5205)</f>
        <v>5201</v>
      </c>
      <c r="T5205" s="388" t="str">
        <f>IF(_xlfn.IFNA(VLOOKUP(P5205,$AG$3:$AH$83,2,FALSE),"")='11.1'!$D$5,TXM!S5205,"")</f>
        <v/>
      </c>
      <c r="U5205" t="str">
        <f>IFERROR(SMALL($T$5:$T$9000,ROWS($T$5:T5205)),"")</f>
        <v/>
      </c>
    </row>
    <row r="5206" spans="1:21" ht="14.4" customHeight="1" x14ac:dyDescent="0.3">
      <c r="A5206" t="s">
        <v>1639</v>
      </c>
      <c r="D5206" s="388">
        <f>ROWS(C$5:C5206)</f>
        <v>5202</v>
      </c>
      <c r="E5206" s="388" t="str">
        <f>IF(_xlfn.IFNA(VLOOKUP(A5206,$AG$3:$AH$83,2,FALSE),"")='11.1'!$D$5,TXM!D5206,"")</f>
        <v/>
      </c>
      <c r="F5206" t="str">
        <f>IFERROR(SMALL($E$5:$E$9000,ROWS($E$5:E5206)),"")</f>
        <v/>
      </c>
      <c r="I5206" s="371" t="s">
        <v>1516</v>
      </c>
      <c r="J5206" t="s">
        <v>865</v>
      </c>
      <c r="K5206" s="372">
        <v>45379</v>
      </c>
      <c r="L5206" s="388">
        <f>ROWS(K$5:K5206)</f>
        <v>5202</v>
      </c>
      <c r="M5206" s="388" t="str">
        <f>IF(_xlfn.IFNA(VLOOKUP(I5206,$AG$3:$AH$83,2,FALSE),"")='11.1'!$D$5,TXM!L5206,"")</f>
        <v/>
      </c>
      <c r="N5206" t="str">
        <f>IFERROR(SMALL($M$5:$M$9000,ROWS($M$5:M5206)),"")</f>
        <v/>
      </c>
      <c r="P5206" t="s">
        <v>1639</v>
      </c>
      <c r="S5206" s="388">
        <f>ROWS(R$5:R5206)</f>
        <v>5202</v>
      </c>
      <c r="T5206" s="388" t="str">
        <f>IF(_xlfn.IFNA(VLOOKUP(P5206,$AG$3:$AH$83,2,FALSE),"")='11.1'!$D$5,TXM!S5206,"")</f>
        <v/>
      </c>
      <c r="U5206" t="str">
        <f>IFERROR(SMALL($T$5:$T$9000,ROWS($T$5:T5206)),"")</f>
        <v/>
      </c>
    </row>
    <row r="5207" spans="1:21" ht="14.4" customHeight="1" x14ac:dyDescent="0.3">
      <c r="A5207" t="s">
        <v>1639</v>
      </c>
      <c r="D5207" s="388">
        <f>ROWS(C$5:C5207)</f>
        <v>5203</v>
      </c>
      <c r="E5207" s="388" t="str">
        <f>IF(_xlfn.IFNA(VLOOKUP(A5207,$AG$3:$AH$83,2,FALSE),"")='11.1'!$D$5,TXM!D5207,"")</f>
        <v/>
      </c>
      <c r="F5207" t="str">
        <f>IFERROR(SMALL($E$5:$E$9000,ROWS($E$5:E5207)),"")</f>
        <v/>
      </c>
      <c r="I5207" s="371" t="s">
        <v>1516</v>
      </c>
      <c r="J5207" t="s">
        <v>1000</v>
      </c>
      <c r="K5207" s="372">
        <v>95</v>
      </c>
      <c r="L5207" s="388">
        <f>ROWS(K$5:K5207)</f>
        <v>5203</v>
      </c>
      <c r="M5207" s="388" t="str">
        <f>IF(_xlfn.IFNA(VLOOKUP(I5207,$AG$3:$AH$83,2,FALSE),"")='11.1'!$D$5,TXM!L5207,"")</f>
        <v/>
      </c>
      <c r="N5207" t="str">
        <f>IFERROR(SMALL($M$5:$M$9000,ROWS($M$5:M5207)),"")</f>
        <v/>
      </c>
      <c r="P5207" t="s">
        <v>1639</v>
      </c>
      <c r="S5207" s="388">
        <f>ROWS(R$5:R5207)</f>
        <v>5203</v>
      </c>
      <c r="T5207" s="388" t="str">
        <f>IF(_xlfn.IFNA(VLOOKUP(P5207,$AG$3:$AH$83,2,FALSE),"")='11.1'!$D$5,TXM!S5207,"")</f>
        <v/>
      </c>
      <c r="U5207" t="str">
        <f>IFERROR(SMALL($T$5:$T$9000,ROWS($T$5:T5207)),"")</f>
        <v/>
      </c>
    </row>
    <row r="5208" spans="1:21" ht="14.4" customHeight="1" x14ac:dyDescent="0.3">
      <c r="A5208" t="s">
        <v>1639</v>
      </c>
      <c r="D5208" s="388">
        <f>ROWS(C$5:C5208)</f>
        <v>5204</v>
      </c>
      <c r="E5208" s="388" t="str">
        <f>IF(_xlfn.IFNA(VLOOKUP(A5208,$AG$3:$AH$83,2,FALSE),"")='11.1'!$D$5,TXM!D5208,"")</f>
        <v/>
      </c>
      <c r="F5208" t="str">
        <f>IFERROR(SMALL($E$5:$E$9000,ROWS($E$5:E5208)),"")</f>
        <v/>
      </c>
      <c r="I5208" s="371" t="s">
        <v>1519</v>
      </c>
      <c r="J5208" t="s">
        <v>105</v>
      </c>
      <c r="K5208" s="372">
        <v>52891</v>
      </c>
      <c r="L5208" s="388">
        <f>ROWS(K$5:K5208)</f>
        <v>5204</v>
      </c>
      <c r="M5208" s="388" t="str">
        <f>IF(_xlfn.IFNA(VLOOKUP(I5208,$AG$3:$AH$83,2,FALSE),"")='11.1'!$D$5,TXM!L5208,"")</f>
        <v/>
      </c>
      <c r="N5208" t="str">
        <f>IFERROR(SMALL($M$5:$M$9000,ROWS($M$5:M5208)),"")</f>
        <v/>
      </c>
      <c r="P5208" t="s">
        <v>1639</v>
      </c>
      <c r="S5208" s="388">
        <f>ROWS(R$5:R5208)</f>
        <v>5204</v>
      </c>
      <c r="T5208" s="388" t="str">
        <f>IF(_xlfn.IFNA(VLOOKUP(P5208,$AG$3:$AH$83,2,FALSE),"")='11.1'!$D$5,TXM!S5208,"")</f>
        <v/>
      </c>
      <c r="U5208" t="str">
        <f>IFERROR(SMALL($T$5:$T$9000,ROWS($T$5:T5208)),"")</f>
        <v/>
      </c>
    </row>
    <row r="5209" spans="1:21" ht="14.4" customHeight="1" x14ac:dyDescent="0.3">
      <c r="A5209" t="s">
        <v>1639</v>
      </c>
      <c r="D5209" s="388">
        <f>ROWS(C$5:C5209)</f>
        <v>5205</v>
      </c>
      <c r="E5209" s="388" t="str">
        <f>IF(_xlfn.IFNA(VLOOKUP(A5209,$AG$3:$AH$83,2,FALSE),"")='11.1'!$D$5,TXM!D5209,"")</f>
        <v/>
      </c>
      <c r="F5209" t="str">
        <f>IFERROR(SMALL($E$5:$E$9000,ROWS($E$5:E5209)),"")</f>
        <v/>
      </c>
      <c r="I5209" s="371" t="s">
        <v>1519</v>
      </c>
      <c r="J5209" t="s">
        <v>863</v>
      </c>
      <c r="K5209" s="372">
        <v>48466</v>
      </c>
      <c r="L5209" s="388">
        <f>ROWS(K$5:K5209)</f>
        <v>5205</v>
      </c>
      <c r="M5209" s="388" t="str">
        <f>IF(_xlfn.IFNA(VLOOKUP(I5209,$AG$3:$AH$83,2,FALSE),"")='11.1'!$D$5,TXM!L5209,"")</f>
        <v/>
      </c>
      <c r="N5209" t="str">
        <f>IFERROR(SMALL($M$5:$M$9000,ROWS($M$5:M5209)),"")</f>
        <v/>
      </c>
      <c r="P5209" t="s">
        <v>1639</v>
      </c>
      <c r="S5209" s="388">
        <f>ROWS(R$5:R5209)</f>
        <v>5205</v>
      </c>
      <c r="T5209" s="388" t="str">
        <f>IF(_xlfn.IFNA(VLOOKUP(P5209,$AG$3:$AH$83,2,FALSE),"")='11.1'!$D$5,TXM!S5209,"")</f>
        <v/>
      </c>
      <c r="U5209" t="str">
        <f>IFERROR(SMALL($T$5:$T$9000,ROWS($T$5:T5209)),"")</f>
        <v/>
      </c>
    </row>
    <row r="5210" spans="1:21" ht="14.4" customHeight="1" x14ac:dyDescent="0.3">
      <c r="A5210" t="s">
        <v>1639</v>
      </c>
      <c r="D5210" s="388">
        <f>ROWS(C$5:C5210)</f>
        <v>5206</v>
      </c>
      <c r="E5210" s="388" t="str">
        <f>IF(_xlfn.IFNA(VLOOKUP(A5210,$AG$3:$AH$83,2,FALSE),"")='11.1'!$D$5,TXM!D5210,"")</f>
        <v/>
      </c>
      <c r="F5210" t="str">
        <f>IFERROR(SMALL($E$5:$E$9000,ROWS($E$5:E5210)),"")</f>
        <v/>
      </c>
      <c r="I5210" s="371" t="s">
        <v>1519</v>
      </c>
      <c r="J5210" t="s">
        <v>1265</v>
      </c>
      <c r="K5210" s="372">
        <v>45800</v>
      </c>
      <c r="L5210" s="388">
        <f>ROWS(K$5:K5210)</f>
        <v>5206</v>
      </c>
      <c r="M5210" s="388" t="str">
        <f>IF(_xlfn.IFNA(VLOOKUP(I5210,$AG$3:$AH$83,2,FALSE),"")='11.1'!$D$5,TXM!L5210,"")</f>
        <v/>
      </c>
      <c r="N5210" t="str">
        <f>IFERROR(SMALL($M$5:$M$9000,ROWS($M$5:M5210)),"")</f>
        <v/>
      </c>
      <c r="P5210" t="s">
        <v>1639</v>
      </c>
      <c r="S5210" s="388">
        <f>ROWS(R$5:R5210)</f>
        <v>5206</v>
      </c>
      <c r="T5210" s="388" t="str">
        <f>IF(_xlfn.IFNA(VLOOKUP(P5210,$AG$3:$AH$83,2,FALSE),"")='11.1'!$D$5,TXM!S5210,"")</f>
        <v/>
      </c>
      <c r="U5210" t="str">
        <f>IFERROR(SMALL($T$5:$T$9000,ROWS($T$5:T5210)),"")</f>
        <v/>
      </c>
    </row>
    <row r="5211" spans="1:21" ht="14.4" customHeight="1" x14ac:dyDescent="0.3">
      <c r="A5211" t="s">
        <v>1639</v>
      </c>
      <c r="D5211" s="388">
        <f>ROWS(C$5:C5211)</f>
        <v>5207</v>
      </c>
      <c r="E5211" s="388" t="str">
        <f>IF(_xlfn.IFNA(VLOOKUP(A5211,$AG$3:$AH$83,2,FALSE),"")='11.1'!$D$5,TXM!D5211,"")</f>
        <v/>
      </c>
      <c r="F5211" t="str">
        <f>IFERROR(SMALL($E$5:$E$9000,ROWS($E$5:E5211)),"")</f>
        <v/>
      </c>
      <c r="I5211" s="371" t="s">
        <v>1519</v>
      </c>
      <c r="J5211" t="s">
        <v>867</v>
      </c>
      <c r="K5211" s="372">
        <v>4720</v>
      </c>
      <c r="L5211" s="388">
        <f>ROWS(K$5:K5211)</f>
        <v>5207</v>
      </c>
      <c r="M5211" s="388" t="str">
        <f>IF(_xlfn.IFNA(VLOOKUP(I5211,$AG$3:$AH$83,2,FALSE),"")='11.1'!$D$5,TXM!L5211,"")</f>
        <v/>
      </c>
      <c r="N5211" t="str">
        <f>IFERROR(SMALL($M$5:$M$9000,ROWS($M$5:M5211)),"")</f>
        <v/>
      </c>
      <c r="P5211" t="s">
        <v>1639</v>
      </c>
      <c r="S5211" s="388">
        <f>ROWS(R$5:R5211)</f>
        <v>5207</v>
      </c>
      <c r="T5211" s="388" t="str">
        <f>IF(_xlfn.IFNA(VLOOKUP(P5211,$AG$3:$AH$83,2,FALSE),"")='11.1'!$D$5,TXM!S5211,"")</f>
        <v/>
      </c>
      <c r="U5211" t="str">
        <f>IFERROR(SMALL($T$5:$T$9000,ROWS($T$5:T5211)),"")</f>
        <v/>
      </c>
    </row>
    <row r="5212" spans="1:21" ht="14.4" customHeight="1" x14ac:dyDescent="0.3">
      <c r="A5212" t="s">
        <v>1639</v>
      </c>
      <c r="D5212" s="388">
        <f>ROWS(C$5:C5212)</f>
        <v>5208</v>
      </c>
      <c r="E5212" s="388" t="str">
        <f>IF(_xlfn.IFNA(VLOOKUP(A5212,$AG$3:$AH$83,2,FALSE),"")='11.1'!$D$5,TXM!D5212,"")</f>
        <v/>
      </c>
      <c r="F5212" t="str">
        <f>IFERROR(SMALL($E$5:$E$9000,ROWS($E$5:E5212)),"")</f>
        <v/>
      </c>
      <c r="I5212" s="371" t="s">
        <v>1519</v>
      </c>
      <c r="J5212" t="s">
        <v>823</v>
      </c>
      <c r="K5212" s="372">
        <v>4151</v>
      </c>
      <c r="L5212" s="388">
        <f>ROWS(K$5:K5212)</f>
        <v>5208</v>
      </c>
      <c r="M5212" s="388" t="str">
        <f>IF(_xlfn.IFNA(VLOOKUP(I5212,$AG$3:$AH$83,2,FALSE),"")='11.1'!$D$5,TXM!L5212,"")</f>
        <v/>
      </c>
      <c r="N5212" t="str">
        <f>IFERROR(SMALL($M$5:$M$9000,ROWS($M$5:M5212)),"")</f>
        <v/>
      </c>
      <c r="P5212" t="s">
        <v>1639</v>
      </c>
      <c r="S5212" s="388">
        <f>ROWS(R$5:R5212)</f>
        <v>5208</v>
      </c>
      <c r="T5212" s="388" t="str">
        <f>IF(_xlfn.IFNA(VLOOKUP(P5212,$AG$3:$AH$83,2,FALSE),"")='11.1'!$D$5,TXM!S5212,"")</f>
        <v/>
      </c>
      <c r="U5212" t="str">
        <f>IFERROR(SMALL($T$5:$T$9000,ROWS($T$5:T5212)),"")</f>
        <v/>
      </c>
    </row>
    <row r="5213" spans="1:21" ht="14.4" customHeight="1" x14ac:dyDescent="0.3">
      <c r="A5213" t="s">
        <v>1639</v>
      </c>
      <c r="D5213" s="388">
        <f>ROWS(C$5:C5213)</f>
        <v>5209</v>
      </c>
      <c r="E5213" s="388" t="str">
        <f>IF(_xlfn.IFNA(VLOOKUP(A5213,$AG$3:$AH$83,2,FALSE),"")='11.1'!$D$5,TXM!D5213,"")</f>
        <v/>
      </c>
      <c r="F5213" t="str">
        <f>IFERROR(SMALL($E$5:$E$9000,ROWS($E$5:E5213)),"")</f>
        <v/>
      </c>
      <c r="I5213" s="371" t="s">
        <v>1519</v>
      </c>
      <c r="J5213" t="s">
        <v>821</v>
      </c>
      <c r="K5213" s="372">
        <v>1895</v>
      </c>
      <c r="L5213" s="388">
        <f>ROWS(K$5:K5213)</f>
        <v>5209</v>
      </c>
      <c r="M5213" s="388" t="str">
        <f>IF(_xlfn.IFNA(VLOOKUP(I5213,$AG$3:$AH$83,2,FALSE),"")='11.1'!$D$5,TXM!L5213,"")</f>
        <v/>
      </c>
      <c r="N5213" t="str">
        <f>IFERROR(SMALL($M$5:$M$9000,ROWS($M$5:M5213)),"")</f>
        <v/>
      </c>
      <c r="P5213" t="s">
        <v>1639</v>
      </c>
      <c r="S5213" s="388">
        <f>ROWS(R$5:R5213)</f>
        <v>5209</v>
      </c>
      <c r="T5213" s="388" t="str">
        <f>IF(_xlfn.IFNA(VLOOKUP(P5213,$AG$3:$AH$83,2,FALSE),"")='11.1'!$D$5,TXM!S5213,"")</f>
        <v/>
      </c>
      <c r="U5213" t="str">
        <f>IFERROR(SMALL($T$5:$T$9000,ROWS($T$5:T5213)),"")</f>
        <v/>
      </c>
    </row>
    <row r="5214" spans="1:21" ht="14.4" customHeight="1" x14ac:dyDescent="0.3">
      <c r="A5214" t="s">
        <v>1639</v>
      </c>
      <c r="D5214" s="388">
        <f>ROWS(C$5:C5214)</f>
        <v>5210</v>
      </c>
      <c r="E5214" s="388" t="str">
        <f>IF(_xlfn.IFNA(VLOOKUP(A5214,$AG$3:$AH$83,2,FALSE),"")='11.1'!$D$5,TXM!D5214,"")</f>
        <v/>
      </c>
      <c r="F5214" t="str">
        <f>IFERROR(SMALL($E$5:$E$9000,ROWS($E$5:E5214)),"")</f>
        <v/>
      </c>
      <c r="I5214" s="371" t="s">
        <v>1519</v>
      </c>
      <c r="J5214" t="s">
        <v>799</v>
      </c>
      <c r="K5214" s="372">
        <v>1800</v>
      </c>
      <c r="L5214" s="388">
        <f>ROWS(K$5:K5214)</f>
        <v>5210</v>
      </c>
      <c r="M5214" s="388" t="str">
        <f>IF(_xlfn.IFNA(VLOOKUP(I5214,$AG$3:$AH$83,2,FALSE),"")='11.1'!$D$5,TXM!L5214,"")</f>
        <v/>
      </c>
      <c r="N5214" t="str">
        <f>IFERROR(SMALL($M$5:$M$9000,ROWS($M$5:M5214)),"")</f>
        <v/>
      </c>
      <c r="P5214" t="s">
        <v>1639</v>
      </c>
      <c r="S5214" s="388">
        <f>ROWS(R$5:R5214)</f>
        <v>5210</v>
      </c>
      <c r="T5214" s="388" t="str">
        <f>IF(_xlfn.IFNA(VLOOKUP(P5214,$AG$3:$AH$83,2,FALSE),"")='11.1'!$D$5,TXM!S5214,"")</f>
        <v/>
      </c>
      <c r="U5214" t="str">
        <f>IFERROR(SMALL($T$5:$T$9000,ROWS($T$5:T5214)),"")</f>
        <v/>
      </c>
    </row>
    <row r="5215" spans="1:21" ht="14.4" customHeight="1" x14ac:dyDescent="0.3">
      <c r="A5215" t="s">
        <v>1639</v>
      </c>
      <c r="D5215" s="388">
        <f>ROWS(C$5:C5215)</f>
        <v>5211</v>
      </c>
      <c r="E5215" s="388" t="str">
        <f>IF(_xlfn.IFNA(VLOOKUP(A5215,$AG$3:$AH$83,2,FALSE),"")='11.1'!$D$5,TXM!D5215,"")</f>
        <v/>
      </c>
      <c r="F5215" t="str">
        <f>IFERROR(SMALL($E$5:$E$9000,ROWS($E$5:E5215)),"")</f>
        <v/>
      </c>
      <c r="I5215" s="371" t="s">
        <v>1519</v>
      </c>
      <c r="J5215" t="s">
        <v>1000</v>
      </c>
      <c r="K5215" s="372">
        <v>1599</v>
      </c>
      <c r="L5215" s="388">
        <f>ROWS(K$5:K5215)</f>
        <v>5211</v>
      </c>
      <c r="M5215" s="388" t="str">
        <f>IF(_xlfn.IFNA(VLOOKUP(I5215,$AG$3:$AH$83,2,FALSE),"")='11.1'!$D$5,TXM!L5215,"")</f>
        <v/>
      </c>
      <c r="N5215" t="str">
        <f>IFERROR(SMALL($M$5:$M$9000,ROWS($M$5:M5215)),"")</f>
        <v/>
      </c>
      <c r="P5215" t="s">
        <v>1639</v>
      </c>
      <c r="S5215" s="388">
        <f>ROWS(R$5:R5215)</f>
        <v>5211</v>
      </c>
      <c r="T5215" s="388" t="str">
        <f>IF(_xlfn.IFNA(VLOOKUP(P5215,$AG$3:$AH$83,2,FALSE),"")='11.1'!$D$5,TXM!S5215,"")</f>
        <v/>
      </c>
      <c r="U5215" t="str">
        <f>IFERROR(SMALL($T$5:$T$9000,ROWS($T$5:T5215)),"")</f>
        <v/>
      </c>
    </row>
    <row r="5216" spans="1:21" ht="14.4" customHeight="1" x14ac:dyDescent="0.3">
      <c r="A5216" t="s">
        <v>1639</v>
      </c>
      <c r="D5216" s="388">
        <f>ROWS(C$5:C5216)</f>
        <v>5212</v>
      </c>
      <c r="E5216" s="388" t="str">
        <f>IF(_xlfn.IFNA(VLOOKUP(A5216,$AG$3:$AH$83,2,FALSE),"")='11.1'!$D$5,TXM!D5216,"")</f>
        <v/>
      </c>
      <c r="F5216" t="str">
        <f>IFERROR(SMALL($E$5:$E$9000,ROWS($E$5:E5216)),"")</f>
        <v/>
      </c>
      <c r="I5216" s="371" t="s">
        <v>1519</v>
      </c>
      <c r="J5216" t="s">
        <v>865</v>
      </c>
      <c r="K5216" s="372">
        <v>26</v>
      </c>
      <c r="L5216" s="388">
        <f>ROWS(K$5:K5216)</f>
        <v>5212</v>
      </c>
      <c r="M5216" s="388" t="str">
        <f>IF(_xlfn.IFNA(VLOOKUP(I5216,$AG$3:$AH$83,2,FALSE),"")='11.1'!$D$5,TXM!L5216,"")</f>
        <v/>
      </c>
      <c r="N5216" t="str">
        <f>IFERROR(SMALL($M$5:$M$9000,ROWS($M$5:M5216)),"")</f>
        <v/>
      </c>
      <c r="P5216" t="s">
        <v>1639</v>
      </c>
      <c r="S5216" s="388">
        <f>ROWS(R$5:R5216)</f>
        <v>5212</v>
      </c>
      <c r="T5216" s="388" t="str">
        <f>IF(_xlfn.IFNA(VLOOKUP(P5216,$AG$3:$AH$83,2,FALSE),"")='11.1'!$D$5,TXM!S5216,"")</f>
        <v/>
      </c>
      <c r="U5216" t="str">
        <f>IFERROR(SMALL($T$5:$T$9000,ROWS($T$5:T5216)),"")</f>
        <v/>
      </c>
    </row>
    <row r="5217" spans="1:21" ht="14.4" customHeight="1" x14ac:dyDescent="0.3">
      <c r="A5217" t="s">
        <v>1639</v>
      </c>
      <c r="D5217" s="388">
        <f>ROWS(C$5:C5217)</f>
        <v>5213</v>
      </c>
      <c r="E5217" s="388" t="str">
        <f>IF(_xlfn.IFNA(VLOOKUP(A5217,$AG$3:$AH$83,2,FALSE),"")='11.1'!$D$5,TXM!D5217,"")</f>
        <v/>
      </c>
      <c r="F5217" t="str">
        <f>IFERROR(SMALL($E$5:$E$9000,ROWS($E$5:E5217)),"")</f>
        <v/>
      </c>
      <c r="I5217" s="371" t="s">
        <v>148</v>
      </c>
      <c r="J5217" t="s">
        <v>96</v>
      </c>
      <c r="K5217" s="372">
        <v>327740146</v>
      </c>
      <c r="L5217" s="388">
        <f>ROWS(K$5:K5217)</f>
        <v>5213</v>
      </c>
      <c r="M5217" s="388" t="str">
        <f>IF(_xlfn.IFNA(VLOOKUP(I5217,$AG$3:$AH$83,2,FALSE),"")='11.1'!$D$5,TXM!L5217,"")</f>
        <v/>
      </c>
      <c r="N5217" t="str">
        <f>IFERROR(SMALL($M$5:$M$9000,ROWS($M$5:M5217)),"")</f>
        <v/>
      </c>
      <c r="P5217" t="s">
        <v>1639</v>
      </c>
      <c r="S5217" s="388">
        <f>ROWS(R$5:R5217)</f>
        <v>5213</v>
      </c>
      <c r="T5217" s="388" t="str">
        <f>IF(_xlfn.IFNA(VLOOKUP(P5217,$AG$3:$AH$83,2,FALSE),"")='11.1'!$D$5,TXM!S5217,"")</f>
        <v/>
      </c>
      <c r="U5217" t="str">
        <f>IFERROR(SMALL($T$5:$T$9000,ROWS($T$5:T5217)),"")</f>
        <v/>
      </c>
    </row>
    <row r="5218" spans="1:21" ht="14.4" customHeight="1" x14ac:dyDescent="0.3">
      <c r="A5218" t="s">
        <v>1639</v>
      </c>
      <c r="D5218" s="388">
        <f>ROWS(C$5:C5218)</f>
        <v>5214</v>
      </c>
      <c r="E5218" s="388" t="str">
        <f>IF(_xlfn.IFNA(VLOOKUP(A5218,$AG$3:$AH$83,2,FALSE),"")='11.1'!$D$5,TXM!D5218,"")</f>
        <v/>
      </c>
      <c r="F5218" t="str">
        <f>IFERROR(SMALL($E$5:$E$9000,ROWS($E$5:E5218)),"")</f>
        <v/>
      </c>
      <c r="I5218" s="371" t="s">
        <v>148</v>
      </c>
      <c r="J5218" t="s">
        <v>821</v>
      </c>
      <c r="K5218" s="372">
        <v>53084367</v>
      </c>
      <c r="L5218" s="388">
        <f>ROWS(K$5:K5218)</f>
        <v>5214</v>
      </c>
      <c r="M5218" s="388" t="str">
        <f>IF(_xlfn.IFNA(VLOOKUP(I5218,$AG$3:$AH$83,2,FALSE),"")='11.1'!$D$5,TXM!L5218,"")</f>
        <v/>
      </c>
      <c r="N5218" t="str">
        <f>IFERROR(SMALL($M$5:$M$9000,ROWS($M$5:M5218)),"")</f>
        <v/>
      </c>
      <c r="P5218" t="s">
        <v>1639</v>
      </c>
      <c r="S5218" s="388">
        <f>ROWS(R$5:R5218)</f>
        <v>5214</v>
      </c>
      <c r="T5218" s="388" t="str">
        <f>IF(_xlfn.IFNA(VLOOKUP(P5218,$AG$3:$AH$83,2,FALSE),"")='11.1'!$D$5,TXM!S5218,"")</f>
        <v/>
      </c>
      <c r="U5218" t="str">
        <f>IFERROR(SMALL($T$5:$T$9000,ROWS($T$5:T5218)),"")</f>
        <v/>
      </c>
    </row>
    <row r="5219" spans="1:21" ht="14.4" customHeight="1" x14ac:dyDescent="0.3">
      <c r="A5219" t="s">
        <v>1639</v>
      </c>
      <c r="D5219" s="388">
        <f>ROWS(C$5:C5219)</f>
        <v>5215</v>
      </c>
      <c r="E5219" s="388" t="str">
        <f>IF(_xlfn.IFNA(VLOOKUP(A5219,$AG$3:$AH$83,2,FALSE),"")='11.1'!$D$5,TXM!D5219,"")</f>
        <v/>
      </c>
      <c r="F5219" t="str">
        <f>IFERROR(SMALL($E$5:$E$9000,ROWS($E$5:E5219)),"")</f>
        <v/>
      </c>
      <c r="I5219" s="371" t="s">
        <v>148</v>
      </c>
      <c r="J5219" t="s">
        <v>1318</v>
      </c>
      <c r="K5219" s="372">
        <v>52337263</v>
      </c>
      <c r="L5219" s="388">
        <f>ROWS(K$5:K5219)</f>
        <v>5215</v>
      </c>
      <c r="M5219" s="388" t="str">
        <f>IF(_xlfn.IFNA(VLOOKUP(I5219,$AG$3:$AH$83,2,FALSE),"")='11.1'!$D$5,TXM!L5219,"")</f>
        <v/>
      </c>
      <c r="N5219" t="str">
        <f>IFERROR(SMALL($M$5:$M$9000,ROWS($M$5:M5219)),"")</f>
        <v/>
      </c>
      <c r="P5219" t="s">
        <v>1639</v>
      </c>
      <c r="S5219" s="388">
        <f>ROWS(R$5:R5219)</f>
        <v>5215</v>
      </c>
      <c r="T5219" s="388" t="str">
        <f>IF(_xlfn.IFNA(VLOOKUP(P5219,$AG$3:$AH$83,2,FALSE),"")='11.1'!$D$5,TXM!S5219,"")</f>
        <v/>
      </c>
      <c r="U5219" t="str">
        <f>IFERROR(SMALL($T$5:$T$9000,ROWS($T$5:T5219)),"")</f>
        <v/>
      </c>
    </row>
    <row r="5220" spans="1:21" ht="14.4" customHeight="1" x14ac:dyDescent="0.3">
      <c r="A5220" t="s">
        <v>1639</v>
      </c>
      <c r="D5220" s="388">
        <f>ROWS(C$5:C5220)</f>
        <v>5216</v>
      </c>
      <c r="E5220" s="388" t="str">
        <f>IF(_xlfn.IFNA(VLOOKUP(A5220,$AG$3:$AH$83,2,FALSE),"")='11.1'!$D$5,TXM!D5220,"")</f>
        <v/>
      </c>
      <c r="F5220" t="str">
        <f>IFERROR(SMALL($E$5:$E$9000,ROWS($E$5:E5220)),"")</f>
        <v/>
      </c>
      <c r="I5220" s="371" t="s">
        <v>148</v>
      </c>
      <c r="J5220" t="s">
        <v>95</v>
      </c>
      <c r="K5220" s="372">
        <v>52061243</v>
      </c>
      <c r="L5220" s="388">
        <f>ROWS(K$5:K5220)</f>
        <v>5216</v>
      </c>
      <c r="M5220" s="388" t="str">
        <f>IF(_xlfn.IFNA(VLOOKUP(I5220,$AG$3:$AH$83,2,FALSE),"")='11.1'!$D$5,TXM!L5220,"")</f>
        <v/>
      </c>
      <c r="N5220" t="str">
        <f>IFERROR(SMALL($M$5:$M$9000,ROWS($M$5:M5220)),"")</f>
        <v/>
      </c>
      <c r="P5220" t="s">
        <v>1639</v>
      </c>
      <c r="S5220" s="388">
        <f>ROWS(R$5:R5220)</f>
        <v>5216</v>
      </c>
      <c r="T5220" s="388" t="str">
        <f>IF(_xlfn.IFNA(VLOOKUP(P5220,$AG$3:$AH$83,2,FALSE),"")='11.1'!$D$5,TXM!S5220,"")</f>
        <v/>
      </c>
      <c r="U5220" t="str">
        <f>IFERROR(SMALL($T$5:$T$9000,ROWS($T$5:T5220)),"")</f>
        <v/>
      </c>
    </row>
    <row r="5221" spans="1:21" ht="14.4" customHeight="1" x14ac:dyDescent="0.3">
      <c r="A5221" t="s">
        <v>1639</v>
      </c>
      <c r="D5221" s="388">
        <f>ROWS(C$5:C5221)</f>
        <v>5217</v>
      </c>
      <c r="E5221" s="388" t="str">
        <f>IF(_xlfn.IFNA(VLOOKUP(A5221,$AG$3:$AH$83,2,FALSE),"")='11.1'!$D$5,TXM!D5221,"")</f>
        <v/>
      </c>
      <c r="F5221" t="str">
        <f>IFERROR(SMALL($E$5:$E$9000,ROWS($E$5:E5221)),"")</f>
        <v/>
      </c>
      <c r="I5221" s="371" t="s">
        <v>148</v>
      </c>
      <c r="J5221" t="s">
        <v>823</v>
      </c>
      <c r="K5221" s="372">
        <v>29188745</v>
      </c>
      <c r="L5221" s="388">
        <f>ROWS(K$5:K5221)</f>
        <v>5217</v>
      </c>
      <c r="M5221" s="388" t="str">
        <f>IF(_xlfn.IFNA(VLOOKUP(I5221,$AG$3:$AH$83,2,FALSE),"")='11.1'!$D$5,TXM!L5221,"")</f>
        <v/>
      </c>
      <c r="N5221" t="str">
        <f>IFERROR(SMALL($M$5:$M$9000,ROWS($M$5:M5221)),"")</f>
        <v/>
      </c>
      <c r="P5221" t="s">
        <v>1639</v>
      </c>
      <c r="S5221" s="388">
        <f>ROWS(R$5:R5221)</f>
        <v>5217</v>
      </c>
      <c r="T5221" s="388" t="str">
        <f>IF(_xlfn.IFNA(VLOOKUP(P5221,$AG$3:$AH$83,2,FALSE),"")='11.1'!$D$5,TXM!S5221,"")</f>
        <v/>
      </c>
      <c r="U5221" t="str">
        <f>IFERROR(SMALL($T$5:$T$9000,ROWS($T$5:T5221)),"")</f>
        <v/>
      </c>
    </row>
    <row r="5222" spans="1:21" ht="14.4" customHeight="1" x14ac:dyDescent="0.3">
      <c r="A5222" t="s">
        <v>1639</v>
      </c>
      <c r="D5222" s="388">
        <f>ROWS(C$5:C5222)</f>
        <v>5218</v>
      </c>
      <c r="E5222" s="388" t="str">
        <f>IF(_xlfn.IFNA(VLOOKUP(A5222,$AG$3:$AH$83,2,FALSE),"")='11.1'!$D$5,TXM!D5222,"")</f>
        <v/>
      </c>
      <c r="F5222" t="str">
        <f>IFERROR(SMALL($E$5:$E$9000,ROWS($E$5:E5222)),"")</f>
        <v/>
      </c>
      <c r="I5222" s="371" t="s">
        <v>148</v>
      </c>
      <c r="J5222" t="s">
        <v>173</v>
      </c>
      <c r="K5222" s="372">
        <v>18821108</v>
      </c>
      <c r="L5222" s="388">
        <f>ROWS(K$5:K5222)</f>
        <v>5218</v>
      </c>
      <c r="M5222" s="388" t="str">
        <f>IF(_xlfn.IFNA(VLOOKUP(I5222,$AG$3:$AH$83,2,FALSE),"")='11.1'!$D$5,TXM!L5222,"")</f>
        <v/>
      </c>
      <c r="N5222" t="str">
        <f>IFERROR(SMALL($M$5:$M$9000,ROWS($M$5:M5222)),"")</f>
        <v/>
      </c>
      <c r="P5222" t="s">
        <v>1639</v>
      </c>
      <c r="S5222" s="388">
        <f>ROWS(R$5:R5222)</f>
        <v>5218</v>
      </c>
      <c r="T5222" s="388" t="str">
        <f>IF(_xlfn.IFNA(VLOOKUP(P5222,$AG$3:$AH$83,2,FALSE),"")='11.1'!$D$5,TXM!S5222,"")</f>
        <v/>
      </c>
      <c r="U5222" t="str">
        <f>IFERROR(SMALL($T$5:$T$9000,ROWS($T$5:T5222)),"")</f>
        <v/>
      </c>
    </row>
    <row r="5223" spans="1:21" ht="14.4" customHeight="1" x14ac:dyDescent="0.3">
      <c r="A5223" t="s">
        <v>1639</v>
      </c>
      <c r="D5223" s="388">
        <f>ROWS(C$5:C5223)</f>
        <v>5219</v>
      </c>
      <c r="E5223" s="388" t="str">
        <f>IF(_xlfn.IFNA(VLOOKUP(A5223,$AG$3:$AH$83,2,FALSE),"")='11.1'!$D$5,TXM!D5223,"")</f>
        <v/>
      </c>
      <c r="F5223" t="str">
        <f>IFERROR(SMALL($E$5:$E$9000,ROWS($E$5:E5223)),"")</f>
        <v/>
      </c>
      <c r="I5223" s="371" t="s">
        <v>148</v>
      </c>
      <c r="J5223" t="s">
        <v>102</v>
      </c>
      <c r="K5223" s="372">
        <v>13350097</v>
      </c>
      <c r="L5223" s="388">
        <f>ROWS(K$5:K5223)</f>
        <v>5219</v>
      </c>
      <c r="M5223" s="388" t="str">
        <f>IF(_xlfn.IFNA(VLOOKUP(I5223,$AG$3:$AH$83,2,FALSE),"")='11.1'!$D$5,TXM!L5223,"")</f>
        <v/>
      </c>
      <c r="N5223" t="str">
        <f>IFERROR(SMALL($M$5:$M$9000,ROWS($M$5:M5223)),"")</f>
        <v/>
      </c>
      <c r="P5223" t="s">
        <v>1639</v>
      </c>
      <c r="S5223" s="388">
        <f>ROWS(R$5:R5223)</f>
        <v>5219</v>
      </c>
      <c r="T5223" s="388" t="str">
        <f>IF(_xlfn.IFNA(VLOOKUP(P5223,$AG$3:$AH$83,2,FALSE),"")='11.1'!$D$5,TXM!S5223,"")</f>
        <v/>
      </c>
      <c r="U5223" t="str">
        <f>IFERROR(SMALL($T$5:$T$9000,ROWS($T$5:T5223)),"")</f>
        <v/>
      </c>
    </row>
    <row r="5224" spans="1:21" ht="14.4" customHeight="1" x14ac:dyDescent="0.3">
      <c r="A5224" t="s">
        <v>1639</v>
      </c>
      <c r="D5224" s="388">
        <f>ROWS(C$5:C5224)</f>
        <v>5220</v>
      </c>
      <c r="E5224" s="388" t="str">
        <f>IF(_xlfn.IFNA(VLOOKUP(A5224,$AG$3:$AH$83,2,FALSE),"")='11.1'!$D$5,TXM!D5224,"")</f>
        <v/>
      </c>
      <c r="F5224" t="str">
        <f>IFERROR(SMALL($E$5:$E$9000,ROWS($E$5:E5224)),"")</f>
        <v/>
      </c>
      <c r="I5224" s="371" t="s">
        <v>148</v>
      </c>
      <c r="J5224" t="s">
        <v>1005</v>
      </c>
      <c r="K5224" s="372">
        <v>10616463</v>
      </c>
      <c r="L5224" s="388">
        <f>ROWS(K$5:K5224)</f>
        <v>5220</v>
      </c>
      <c r="M5224" s="388" t="str">
        <f>IF(_xlfn.IFNA(VLOOKUP(I5224,$AG$3:$AH$83,2,FALSE),"")='11.1'!$D$5,TXM!L5224,"")</f>
        <v/>
      </c>
      <c r="N5224" t="str">
        <f>IFERROR(SMALL($M$5:$M$9000,ROWS($M$5:M5224)),"")</f>
        <v/>
      </c>
      <c r="P5224" t="s">
        <v>1639</v>
      </c>
      <c r="S5224" s="388">
        <f>ROWS(R$5:R5224)</f>
        <v>5220</v>
      </c>
      <c r="T5224" s="388" t="str">
        <f>IF(_xlfn.IFNA(VLOOKUP(P5224,$AG$3:$AH$83,2,FALSE),"")='11.1'!$D$5,TXM!S5224,"")</f>
        <v/>
      </c>
      <c r="U5224" t="str">
        <f>IFERROR(SMALL($T$5:$T$9000,ROWS($T$5:T5224)),"")</f>
        <v/>
      </c>
    </row>
    <row r="5225" spans="1:21" ht="14.4" customHeight="1" x14ac:dyDescent="0.3">
      <c r="A5225" t="s">
        <v>1639</v>
      </c>
      <c r="D5225" s="388">
        <f>ROWS(C$5:C5225)</f>
        <v>5221</v>
      </c>
      <c r="E5225" s="388" t="str">
        <f>IF(_xlfn.IFNA(VLOOKUP(A5225,$AG$3:$AH$83,2,FALSE),"")='11.1'!$D$5,TXM!D5225,"")</f>
        <v/>
      </c>
      <c r="F5225" t="str">
        <f>IFERROR(SMALL($E$5:$E$9000,ROWS($E$5:E5225)),"")</f>
        <v/>
      </c>
      <c r="I5225" s="371" t="s">
        <v>148</v>
      </c>
      <c r="J5225" t="s">
        <v>775</v>
      </c>
      <c r="K5225" s="372">
        <v>10273388</v>
      </c>
      <c r="L5225" s="388">
        <f>ROWS(K$5:K5225)</f>
        <v>5221</v>
      </c>
      <c r="M5225" s="388" t="str">
        <f>IF(_xlfn.IFNA(VLOOKUP(I5225,$AG$3:$AH$83,2,FALSE),"")='11.1'!$D$5,TXM!L5225,"")</f>
        <v/>
      </c>
      <c r="N5225" t="str">
        <f>IFERROR(SMALL($M$5:$M$9000,ROWS($M$5:M5225)),"")</f>
        <v/>
      </c>
      <c r="P5225" t="s">
        <v>1639</v>
      </c>
      <c r="S5225" s="388">
        <f>ROWS(R$5:R5225)</f>
        <v>5221</v>
      </c>
      <c r="T5225" s="388" t="str">
        <f>IF(_xlfn.IFNA(VLOOKUP(P5225,$AG$3:$AH$83,2,FALSE),"")='11.1'!$D$5,TXM!S5225,"")</f>
        <v/>
      </c>
      <c r="U5225" t="str">
        <f>IFERROR(SMALL($T$5:$T$9000,ROWS($T$5:T5225)),"")</f>
        <v/>
      </c>
    </row>
    <row r="5226" spans="1:21" ht="14.4" customHeight="1" x14ac:dyDescent="0.3">
      <c r="A5226" t="s">
        <v>1639</v>
      </c>
      <c r="D5226" s="388">
        <f>ROWS(C$5:C5226)</f>
        <v>5222</v>
      </c>
      <c r="E5226" s="388" t="str">
        <f>IF(_xlfn.IFNA(VLOOKUP(A5226,$AG$3:$AH$83,2,FALSE),"")='11.1'!$D$5,TXM!D5226,"")</f>
        <v/>
      </c>
      <c r="F5226" t="str">
        <f>IFERROR(SMALL($E$5:$E$9000,ROWS($E$5:E5226)),"")</f>
        <v/>
      </c>
      <c r="I5226" s="371" t="s">
        <v>148</v>
      </c>
      <c r="J5226" t="s">
        <v>93</v>
      </c>
      <c r="K5226" s="372">
        <v>4212341</v>
      </c>
      <c r="L5226" s="388">
        <f>ROWS(K$5:K5226)</f>
        <v>5222</v>
      </c>
      <c r="M5226" s="388" t="str">
        <f>IF(_xlfn.IFNA(VLOOKUP(I5226,$AG$3:$AH$83,2,FALSE),"")='11.1'!$D$5,TXM!L5226,"")</f>
        <v/>
      </c>
      <c r="N5226" t="str">
        <f>IFERROR(SMALL($M$5:$M$9000,ROWS($M$5:M5226)),"")</f>
        <v/>
      </c>
      <c r="P5226" t="s">
        <v>1639</v>
      </c>
      <c r="S5226" s="388">
        <f>ROWS(R$5:R5226)</f>
        <v>5222</v>
      </c>
      <c r="T5226" s="388" t="str">
        <f>IF(_xlfn.IFNA(VLOOKUP(P5226,$AG$3:$AH$83,2,FALSE),"")='11.1'!$D$5,TXM!S5226,"")</f>
        <v/>
      </c>
      <c r="U5226" t="str">
        <f>IFERROR(SMALL($T$5:$T$9000,ROWS($T$5:T5226)),"")</f>
        <v/>
      </c>
    </row>
    <row r="5227" spans="1:21" ht="14.4" customHeight="1" x14ac:dyDescent="0.3">
      <c r="A5227" t="s">
        <v>1639</v>
      </c>
      <c r="D5227" s="388">
        <f>ROWS(C$5:C5227)</f>
        <v>5223</v>
      </c>
      <c r="E5227" s="388" t="str">
        <f>IF(_xlfn.IFNA(VLOOKUP(A5227,$AG$3:$AH$83,2,FALSE),"")='11.1'!$D$5,TXM!D5227,"")</f>
        <v/>
      </c>
      <c r="F5227" t="str">
        <f>IFERROR(SMALL($E$5:$E$9000,ROWS($E$5:E5227)),"")</f>
        <v/>
      </c>
      <c r="I5227" s="371" t="s">
        <v>148</v>
      </c>
      <c r="J5227" t="s">
        <v>863</v>
      </c>
      <c r="K5227" s="372">
        <v>4187278</v>
      </c>
      <c r="L5227" s="388">
        <f>ROWS(K$5:K5227)</f>
        <v>5223</v>
      </c>
      <c r="M5227" s="388" t="str">
        <f>IF(_xlfn.IFNA(VLOOKUP(I5227,$AG$3:$AH$83,2,FALSE),"")='11.1'!$D$5,TXM!L5227,"")</f>
        <v/>
      </c>
      <c r="N5227" t="str">
        <f>IFERROR(SMALL($M$5:$M$9000,ROWS($M$5:M5227)),"")</f>
        <v/>
      </c>
      <c r="P5227" t="s">
        <v>1639</v>
      </c>
      <c r="S5227" s="388">
        <f>ROWS(R$5:R5227)</f>
        <v>5223</v>
      </c>
      <c r="T5227" s="388" t="str">
        <f>IF(_xlfn.IFNA(VLOOKUP(P5227,$AG$3:$AH$83,2,FALSE),"")='11.1'!$D$5,TXM!S5227,"")</f>
        <v/>
      </c>
      <c r="U5227" t="str">
        <f>IFERROR(SMALL($T$5:$T$9000,ROWS($T$5:T5227)),"")</f>
        <v/>
      </c>
    </row>
    <row r="5228" spans="1:21" ht="14.4" customHeight="1" x14ac:dyDescent="0.3">
      <c r="A5228" t="s">
        <v>1639</v>
      </c>
      <c r="D5228" s="388">
        <f>ROWS(C$5:C5228)</f>
        <v>5224</v>
      </c>
      <c r="E5228" s="388" t="str">
        <f>IF(_xlfn.IFNA(VLOOKUP(A5228,$AG$3:$AH$83,2,FALSE),"")='11.1'!$D$5,TXM!D5228,"")</f>
        <v/>
      </c>
      <c r="F5228" t="str">
        <f>IFERROR(SMALL($E$5:$E$9000,ROWS($E$5:E5228)),"")</f>
        <v/>
      </c>
      <c r="I5228" s="371" t="s">
        <v>148</v>
      </c>
      <c r="J5228" t="s">
        <v>98</v>
      </c>
      <c r="K5228" s="372">
        <v>3586622</v>
      </c>
      <c r="L5228" s="388">
        <f>ROWS(K$5:K5228)</f>
        <v>5224</v>
      </c>
      <c r="M5228" s="388" t="str">
        <f>IF(_xlfn.IFNA(VLOOKUP(I5228,$AG$3:$AH$83,2,FALSE),"")='11.1'!$D$5,TXM!L5228,"")</f>
        <v/>
      </c>
      <c r="N5228" t="str">
        <f>IFERROR(SMALL($M$5:$M$9000,ROWS($M$5:M5228)),"")</f>
        <v/>
      </c>
      <c r="P5228" t="s">
        <v>1639</v>
      </c>
      <c r="S5228" s="388">
        <f>ROWS(R$5:R5228)</f>
        <v>5224</v>
      </c>
      <c r="T5228" s="388" t="str">
        <f>IF(_xlfn.IFNA(VLOOKUP(P5228,$AG$3:$AH$83,2,FALSE),"")='11.1'!$D$5,TXM!S5228,"")</f>
        <v/>
      </c>
      <c r="U5228" t="str">
        <f>IFERROR(SMALL($T$5:$T$9000,ROWS($T$5:T5228)),"")</f>
        <v/>
      </c>
    </row>
    <row r="5229" spans="1:21" ht="14.4" customHeight="1" x14ac:dyDescent="0.3">
      <c r="A5229" t="s">
        <v>1639</v>
      </c>
      <c r="D5229" s="388">
        <f>ROWS(C$5:C5229)</f>
        <v>5225</v>
      </c>
      <c r="E5229" s="388" t="str">
        <f>IF(_xlfn.IFNA(VLOOKUP(A5229,$AG$3:$AH$83,2,FALSE),"")='11.1'!$D$5,TXM!D5229,"")</f>
        <v/>
      </c>
      <c r="F5229" t="str">
        <f>IFERROR(SMALL($E$5:$E$9000,ROWS($E$5:E5229)),"")</f>
        <v/>
      </c>
      <c r="I5229" s="371" t="s">
        <v>148</v>
      </c>
      <c r="J5229" t="s">
        <v>1434</v>
      </c>
      <c r="K5229" s="372">
        <v>3413462</v>
      </c>
      <c r="L5229" s="388">
        <f>ROWS(K$5:K5229)</f>
        <v>5225</v>
      </c>
      <c r="M5229" s="388" t="str">
        <f>IF(_xlfn.IFNA(VLOOKUP(I5229,$AG$3:$AH$83,2,FALSE),"")='11.1'!$D$5,TXM!L5229,"")</f>
        <v/>
      </c>
      <c r="N5229" t="str">
        <f>IFERROR(SMALL($M$5:$M$9000,ROWS($M$5:M5229)),"")</f>
        <v/>
      </c>
      <c r="P5229" t="s">
        <v>1639</v>
      </c>
      <c r="S5229" s="388">
        <f>ROWS(R$5:R5229)</f>
        <v>5225</v>
      </c>
      <c r="T5229" s="388" t="str">
        <f>IF(_xlfn.IFNA(VLOOKUP(P5229,$AG$3:$AH$83,2,FALSE),"")='11.1'!$D$5,TXM!S5229,"")</f>
        <v/>
      </c>
      <c r="U5229" t="str">
        <f>IFERROR(SMALL($T$5:$T$9000,ROWS($T$5:T5229)),"")</f>
        <v/>
      </c>
    </row>
    <row r="5230" spans="1:21" ht="14.4" customHeight="1" x14ac:dyDescent="0.3">
      <c r="A5230" t="s">
        <v>1639</v>
      </c>
      <c r="D5230" s="388">
        <f>ROWS(C$5:C5230)</f>
        <v>5226</v>
      </c>
      <c r="E5230" s="388" t="str">
        <f>IF(_xlfn.IFNA(VLOOKUP(A5230,$AG$3:$AH$83,2,FALSE),"")='11.1'!$D$5,TXM!D5230,"")</f>
        <v/>
      </c>
      <c r="F5230" t="str">
        <f>IFERROR(SMALL($E$5:$E$9000,ROWS($E$5:E5230)),"")</f>
        <v/>
      </c>
      <c r="I5230" s="371" t="s">
        <v>148</v>
      </c>
      <c r="J5230" t="s">
        <v>94</v>
      </c>
      <c r="K5230" s="372">
        <v>3150487</v>
      </c>
      <c r="L5230" s="388">
        <f>ROWS(K$5:K5230)</f>
        <v>5226</v>
      </c>
      <c r="M5230" s="388" t="str">
        <f>IF(_xlfn.IFNA(VLOOKUP(I5230,$AG$3:$AH$83,2,FALSE),"")='11.1'!$D$5,TXM!L5230,"")</f>
        <v/>
      </c>
      <c r="N5230" t="str">
        <f>IFERROR(SMALL($M$5:$M$9000,ROWS($M$5:M5230)),"")</f>
        <v/>
      </c>
      <c r="P5230" t="s">
        <v>1639</v>
      </c>
      <c r="S5230" s="388">
        <f>ROWS(R$5:R5230)</f>
        <v>5226</v>
      </c>
      <c r="T5230" s="388" t="str">
        <f>IF(_xlfn.IFNA(VLOOKUP(P5230,$AG$3:$AH$83,2,FALSE),"")='11.1'!$D$5,TXM!S5230,"")</f>
        <v/>
      </c>
      <c r="U5230" t="str">
        <f>IFERROR(SMALL($T$5:$T$9000,ROWS($T$5:T5230)),"")</f>
        <v/>
      </c>
    </row>
    <row r="5231" spans="1:21" ht="14.4" customHeight="1" x14ac:dyDescent="0.3">
      <c r="A5231" t="s">
        <v>1639</v>
      </c>
      <c r="D5231" s="388">
        <f>ROWS(C$5:C5231)</f>
        <v>5227</v>
      </c>
      <c r="E5231" s="388" t="str">
        <f>IF(_xlfn.IFNA(VLOOKUP(A5231,$AG$3:$AH$83,2,FALSE),"")='11.1'!$D$5,TXM!D5231,"")</f>
        <v/>
      </c>
      <c r="F5231" t="str">
        <f>IFERROR(SMALL($E$5:$E$9000,ROWS($E$5:E5231)),"")</f>
        <v/>
      </c>
      <c r="I5231" s="371" t="s">
        <v>148</v>
      </c>
      <c r="J5231" t="s">
        <v>108</v>
      </c>
      <c r="K5231" s="372">
        <v>2384741</v>
      </c>
      <c r="L5231" s="388">
        <f>ROWS(K$5:K5231)</f>
        <v>5227</v>
      </c>
      <c r="M5231" s="388" t="str">
        <f>IF(_xlfn.IFNA(VLOOKUP(I5231,$AG$3:$AH$83,2,FALSE),"")='11.1'!$D$5,TXM!L5231,"")</f>
        <v/>
      </c>
      <c r="N5231" t="str">
        <f>IFERROR(SMALL($M$5:$M$9000,ROWS($M$5:M5231)),"")</f>
        <v/>
      </c>
      <c r="P5231" t="s">
        <v>1639</v>
      </c>
      <c r="S5231" s="388">
        <f>ROWS(R$5:R5231)</f>
        <v>5227</v>
      </c>
      <c r="T5231" s="388" t="str">
        <f>IF(_xlfn.IFNA(VLOOKUP(P5231,$AG$3:$AH$83,2,FALSE),"")='11.1'!$D$5,TXM!S5231,"")</f>
        <v/>
      </c>
      <c r="U5231" t="str">
        <f>IFERROR(SMALL($T$5:$T$9000,ROWS($T$5:T5231)),"")</f>
        <v/>
      </c>
    </row>
    <row r="5232" spans="1:21" ht="14.4" customHeight="1" x14ac:dyDescent="0.3">
      <c r="A5232" t="s">
        <v>1639</v>
      </c>
      <c r="D5232" s="388">
        <f>ROWS(C$5:C5232)</f>
        <v>5228</v>
      </c>
      <c r="E5232" s="388" t="str">
        <f>IF(_xlfn.IFNA(VLOOKUP(A5232,$AG$3:$AH$83,2,FALSE),"")='11.1'!$D$5,TXM!D5232,"")</f>
        <v/>
      </c>
      <c r="F5232" t="str">
        <f>IFERROR(SMALL($E$5:$E$9000,ROWS($E$5:E5232)),"")</f>
        <v/>
      </c>
      <c r="I5232" s="371" t="s">
        <v>148</v>
      </c>
      <c r="J5232" t="s">
        <v>865</v>
      </c>
      <c r="K5232" s="372">
        <v>2032478</v>
      </c>
      <c r="L5232" s="388">
        <f>ROWS(K$5:K5232)</f>
        <v>5228</v>
      </c>
      <c r="M5232" s="388" t="str">
        <f>IF(_xlfn.IFNA(VLOOKUP(I5232,$AG$3:$AH$83,2,FALSE),"")='11.1'!$D$5,TXM!L5232,"")</f>
        <v/>
      </c>
      <c r="N5232" t="str">
        <f>IFERROR(SMALL($M$5:$M$9000,ROWS($M$5:M5232)),"")</f>
        <v/>
      </c>
      <c r="P5232" t="s">
        <v>1639</v>
      </c>
      <c r="S5232" s="388">
        <f>ROWS(R$5:R5232)</f>
        <v>5228</v>
      </c>
      <c r="T5232" s="388" t="str">
        <f>IF(_xlfn.IFNA(VLOOKUP(P5232,$AG$3:$AH$83,2,FALSE),"")='11.1'!$D$5,TXM!S5232,"")</f>
        <v/>
      </c>
      <c r="U5232" t="str">
        <f>IFERROR(SMALL($T$5:$T$9000,ROWS($T$5:T5232)),"")</f>
        <v/>
      </c>
    </row>
    <row r="5233" spans="1:21" ht="14.4" customHeight="1" x14ac:dyDescent="0.3">
      <c r="A5233" t="s">
        <v>1639</v>
      </c>
      <c r="D5233" s="388">
        <f>ROWS(C$5:C5233)</f>
        <v>5229</v>
      </c>
      <c r="E5233" s="388" t="str">
        <f>IF(_xlfn.IFNA(VLOOKUP(A5233,$AG$3:$AH$83,2,FALSE),"")='11.1'!$D$5,TXM!D5233,"")</f>
        <v/>
      </c>
      <c r="F5233" t="str">
        <f>IFERROR(SMALL($E$5:$E$9000,ROWS($E$5:E5233)),"")</f>
        <v/>
      </c>
      <c r="I5233" s="371" t="s">
        <v>148</v>
      </c>
      <c r="J5233" t="s">
        <v>107</v>
      </c>
      <c r="K5233" s="372">
        <v>1957579</v>
      </c>
      <c r="L5233" s="388">
        <f>ROWS(K$5:K5233)</f>
        <v>5229</v>
      </c>
      <c r="M5233" s="388" t="str">
        <f>IF(_xlfn.IFNA(VLOOKUP(I5233,$AG$3:$AH$83,2,FALSE),"")='11.1'!$D$5,TXM!L5233,"")</f>
        <v/>
      </c>
      <c r="N5233" t="str">
        <f>IFERROR(SMALL($M$5:$M$9000,ROWS($M$5:M5233)),"")</f>
        <v/>
      </c>
      <c r="P5233" t="s">
        <v>1639</v>
      </c>
      <c r="S5233" s="388">
        <f>ROWS(R$5:R5233)</f>
        <v>5229</v>
      </c>
      <c r="T5233" s="388" t="str">
        <f>IF(_xlfn.IFNA(VLOOKUP(P5233,$AG$3:$AH$83,2,FALSE),"")='11.1'!$D$5,TXM!S5233,"")</f>
        <v/>
      </c>
      <c r="U5233" t="str">
        <f>IFERROR(SMALL($T$5:$T$9000,ROWS($T$5:T5233)),"")</f>
        <v/>
      </c>
    </row>
    <row r="5234" spans="1:21" ht="14.4" customHeight="1" x14ac:dyDescent="0.3">
      <c r="A5234" t="s">
        <v>1639</v>
      </c>
      <c r="D5234" s="388">
        <f>ROWS(C$5:C5234)</f>
        <v>5230</v>
      </c>
      <c r="E5234" s="388" t="str">
        <f>IF(_xlfn.IFNA(VLOOKUP(A5234,$AG$3:$AH$83,2,FALSE),"")='11.1'!$D$5,TXM!D5234,"")</f>
        <v/>
      </c>
      <c r="F5234" t="str">
        <f>IFERROR(SMALL($E$5:$E$9000,ROWS($E$5:E5234)),"")</f>
        <v/>
      </c>
      <c r="I5234" s="371" t="s">
        <v>148</v>
      </c>
      <c r="J5234" t="s">
        <v>849</v>
      </c>
      <c r="K5234" s="372">
        <v>1881953</v>
      </c>
      <c r="L5234" s="388">
        <f>ROWS(K$5:K5234)</f>
        <v>5230</v>
      </c>
      <c r="M5234" s="388" t="str">
        <f>IF(_xlfn.IFNA(VLOOKUP(I5234,$AG$3:$AH$83,2,FALSE),"")='11.1'!$D$5,TXM!L5234,"")</f>
        <v/>
      </c>
      <c r="N5234" t="str">
        <f>IFERROR(SMALL($M$5:$M$9000,ROWS($M$5:M5234)),"")</f>
        <v/>
      </c>
      <c r="P5234" t="s">
        <v>1639</v>
      </c>
      <c r="S5234" s="388">
        <f>ROWS(R$5:R5234)</f>
        <v>5230</v>
      </c>
      <c r="T5234" s="388" t="str">
        <f>IF(_xlfn.IFNA(VLOOKUP(P5234,$AG$3:$AH$83,2,FALSE),"")='11.1'!$D$5,TXM!S5234,"")</f>
        <v/>
      </c>
      <c r="U5234" t="str">
        <f>IFERROR(SMALL($T$5:$T$9000,ROWS($T$5:T5234)),"")</f>
        <v/>
      </c>
    </row>
    <row r="5235" spans="1:21" ht="14.4" customHeight="1" x14ac:dyDescent="0.3">
      <c r="A5235" t="s">
        <v>1639</v>
      </c>
      <c r="D5235" s="388">
        <f>ROWS(C$5:C5235)</f>
        <v>5231</v>
      </c>
      <c r="E5235" s="388" t="str">
        <f>IF(_xlfn.IFNA(VLOOKUP(A5235,$AG$3:$AH$83,2,FALSE),"")='11.1'!$D$5,TXM!D5235,"")</f>
        <v/>
      </c>
      <c r="F5235" t="str">
        <f>IFERROR(SMALL($E$5:$E$9000,ROWS($E$5:E5235)),"")</f>
        <v/>
      </c>
      <c r="I5235" s="371" t="s">
        <v>148</v>
      </c>
      <c r="J5235" t="s">
        <v>837</v>
      </c>
      <c r="K5235" s="372">
        <v>1673776</v>
      </c>
      <c r="L5235" s="388">
        <f>ROWS(K$5:K5235)</f>
        <v>5231</v>
      </c>
      <c r="M5235" s="388" t="str">
        <f>IF(_xlfn.IFNA(VLOOKUP(I5235,$AG$3:$AH$83,2,FALSE),"")='11.1'!$D$5,TXM!L5235,"")</f>
        <v/>
      </c>
      <c r="N5235" t="str">
        <f>IFERROR(SMALL($M$5:$M$9000,ROWS($M$5:M5235)),"")</f>
        <v/>
      </c>
      <c r="P5235" t="s">
        <v>1639</v>
      </c>
      <c r="S5235" s="388">
        <f>ROWS(R$5:R5235)</f>
        <v>5231</v>
      </c>
      <c r="T5235" s="388" t="str">
        <f>IF(_xlfn.IFNA(VLOOKUP(P5235,$AG$3:$AH$83,2,FALSE),"")='11.1'!$D$5,TXM!S5235,"")</f>
        <v/>
      </c>
      <c r="U5235" t="str">
        <f>IFERROR(SMALL($T$5:$T$9000,ROWS($T$5:T5235)),"")</f>
        <v/>
      </c>
    </row>
    <row r="5236" spans="1:21" ht="14.4" customHeight="1" x14ac:dyDescent="0.3">
      <c r="A5236" t="s">
        <v>1639</v>
      </c>
      <c r="D5236" s="388">
        <f>ROWS(C$5:C5236)</f>
        <v>5232</v>
      </c>
      <c r="E5236" s="388" t="str">
        <f>IF(_xlfn.IFNA(VLOOKUP(A5236,$AG$3:$AH$83,2,FALSE),"")='11.1'!$D$5,TXM!D5236,"")</f>
        <v/>
      </c>
      <c r="F5236" t="str">
        <f>IFERROR(SMALL($E$5:$E$9000,ROWS($E$5:E5236)),"")</f>
        <v/>
      </c>
      <c r="I5236" s="371" t="s">
        <v>148</v>
      </c>
      <c r="J5236" t="s">
        <v>999</v>
      </c>
      <c r="K5236" s="372">
        <v>1533104</v>
      </c>
      <c r="L5236" s="388">
        <f>ROWS(K$5:K5236)</f>
        <v>5232</v>
      </c>
      <c r="M5236" s="388" t="str">
        <f>IF(_xlfn.IFNA(VLOOKUP(I5236,$AG$3:$AH$83,2,FALSE),"")='11.1'!$D$5,TXM!L5236,"")</f>
        <v/>
      </c>
      <c r="N5236" t="str">
        <f>IFERROR(SMALL($M$5:$M$9000,ROWS($M$5:M5236)),"")</f>
        <v/>
      </c>
      <c r="P5236" t="s">
        <v>1639</v>
      </c>
      <c r="S5236" s="388">
        <f>ROWS(R$5:R5236)</f>
        <v>5232</v>
      </c>
      <c r="T5236" s="388" t="str">
        <f>IF(_xlfn.IFNA(VLOOKUP(P5236,$AG$3:$AH$83,2,FALSE),"")='11.1'!$D$5,TXM!S5236,"")</f>
        <v/>
      </c>
      <c r="U5236" t="str">
        <f>IFERROR(SMALL($T$5:$T$9000,ROWS($T$5:T5236)),"")</f>
        <v/>
      </c>
    </row>
    <row r="5237" spans="1:21" ht="14.4" customHeight="1" x14ac:dyDescent="0.3">
      <c r="A5237" t="s">
        <v>1639</v>
      </c>
      <c r="D5237" s="388">
        <f>ROWS(C$5:C5237)</f>
        <v>5233</v>
      </c>
      <c r="E5237" s="388" t="str">
        <f>IF(_xlfn.IFNA(VLOOKUP(A5237,$AG$3:$AH$83,2,FALSE),"")='11.1'!$D$5,TXM!D5237,"")</f>
        <v/>
      </c>
      <c r="F5237" t="str">
        <f>IFERROR(SMALL($E$5:$E$9000,ROWS($E$5:E5237)),"")</f>
        <v/>
      </c>
      <c r="I5237" s="371" t="s">
        <v>148</v>
      </c>
      <c r="J5237" t="s">
        <v>843</v>
      </c>
      <c r="K5237" s="372">
        <v>1527567</v>
      </c>
      <c r="L5237" s="388">
        <f>ROWS(K$5:K5237)</f>
        <v>5233</v>
      </c>
      <c r="M5237" s="388" t="str">
        <f>IF(_xlfn.IFNA(VLOOKUP(I5237,$AG$3:$AH$83,2,FALSE),"")='11.1'!$D$5,TXM!L5237,"")</f>
        <v/>
      </c>
      <c r="N5237" t="str">
        <f>IFERROR(SMALL($M$5:$M$9000,ROWS($M$5:M5237)),"")</f>
        <v/>
      </c>
      <c r="P5237" t="s">
        <v>1639</v>
      </c>
      <c r="S5237" s="388">
        <f>ROWS(R$5:R5237)</f>
        <v>5233</v>
      </c>
      <c r="T5237" s="388" t="str">
        <f>IF(_xlfn.IFNA(VLOOKUP(P5237,$AG$3:$AH$83,2,FALSE),"")='11.1'!$D$5,TXM!S5237,"")</f>
        <v/>
      </c>
      <c r="U5237" t="str">
        <f>IFERROR(SMALL($T$5:$T$9000,ROWS($T$5:T5237)),"")</f>
        <v/>
      </c>
    </row>
    <row r="5238" spans="1:21" ht="14.4" customHeight="1" x14ac:dyDescent="0.3">
      <c r="A5238" t="s">
        <v>1639</v>
      </c>
      <c r="D5238" s="388">
        <f>ROWS(C$5:C5238)</f>
        <v>5234</v>
      </c>
      <c r="E5238" s="388" t="str">
        <f>IF(_xlfn.IFNA(VLOOKUP(A5238,$AG$3:$AH$83,2,FALSE),"")='11.1'!$D$5,TXM!D5238,"")</f>
        <v/>
      </c>
      <c r="F5238" t="str">
        <f>IFERROR(SMALL($E$5:$E$9000,ROWS($E$5:E5238)),"")</f>
        <v/>
      </c>
      <c r="I5238" s="371" t="s">
        <v>148</v>
      </c>
      <c r="J5238" t="s">
        <v>97</v>
      </c>
      <c r="K5238" s="372">
        <v>1506450</v>
      </c>
      <c r="L5238" s="388">
        <f>ROWS(K$5:K5238)</f>
        <v>5234</v>
      </c>
      <c r="M5238" s="388" t="str">
        <f>IF(_xlfn.IFNA(VLOOKUP(I5238,$AG$3:$AH$83,2,FALSE),"")='11.1'!$D$5,TXM!L5238,"")</f>
        <v/>
      </c>
      <c r="N5238" t="str">
        <f>IFERROR(SMALL($M$5:$M$9000,ROWS($M$5:M5238)),"")</f>
        <v/>
      </c>
      <c r="P5238" t="s">
        <v>1639</v>
      </c>
      <c r="S5238" s="388">
        <f>ROWS(R$5:R5238)</f>
        <v>5234</v>
      </c>
      <c r="T5238" s="388" t="str">
        <f>IF(_xlfn.IFNA(VLOOKUP(P5238,$AG$3:$AH$83,2,FALSE),"")='11.1'!$D$5,TXM!S5238,"")</f>
        <v/>
      </c>
      <c r="U5238" t="str">
        <f>IFERROR(SMALL($T$5:$T$9000,ROWS($T$5:T5238)),"")</f>
        <v/>
      </c>
    </row>
    <row r="5239" spans="1:21" ht="14.4" customHeight="1" x14ac:dyDescent="0.3">
      <c r="A5239" t="s">
        <v>1639</v>
      </c>
      <c r="D5239" s="388">
        <f>ROWS(C$5:C5239)</f>
        <v>5235</v>
      </c>
      <c r="E5239" s="388" t="str">
        <f>IF(_xlfn.IFNA(VLOOKUP(A5239,$AG$3:$AH$83,2,FALSE),"")='11.1'!$D$5,TXM!D5239,"")</f>
        <v/>
      </c>
      <c r="F5239" t="str">
        <f>IFERROR(SMALL($E$5:$E$9000,ROWS($E$5:E5239)),"")</f>
        <v/>
      </c>
      <c r="I5239" s="371" t="s">
        <v>148</v>
      </c>
      <c r="J5239" t="s">
        <v>1001</v>
      </c>
      <c r="K5239" s="372">
        <v>1267083</v>
      </c>
      <c r="L5239" s="388">
        <f>ROWS(K$5:K5239)</f>
        <v>5235</v>
      </c>
      <c r="M5239" s="388" t="str">
        <f>IF(_xlfn.IFNA(VLOOKUP(I5239,$AG$3:$AH$83,2,FALSE),"")='11.1'!$D$5,TXM!L5239,"")</f>
        <v/>
      </c>
      <c r="N5239" t="str">
        <f>IFERROR(SMALL($M$5:$M$9000,ROWS($M$5:M5239)),"")</f>
        <v/>
      </c>
      <c r="P5239" t="s">
        <v>1639</v>
      </c>
      <c r="S5239" s="388">
        <f>ROWS(R$5:R5239)</f>
        <v>5235</v>
      </c>
      <c r="T5239" s="388" t="str">
        <f>IF(_xlfn.IFNA(VLOOKUP(P5239,$AG$3:$AH$83,2,FALSE),"")='11.1'!$D$5,TXM!S5239,"")</f>
        <v/>
      </c>
      <c r="U5239" t="str">
        <f>IFERROR(SMALL($T$5:$T$9000,ROWS($T$5:T5239)),"")</f>
        <v/>
      </c>
    </row>
    <row r="5240" spans="1:21" ht="14.4" customHeight="1" x14ac:dyDescent="0.3">
      <c r="A5240" t="s">
        <v>1639</v>
      </c>
      <c r="D5240" s="388">
        <f>ROWS(C$5:C5240)</f>
        <v>5236</v>
      </c>
      <c r="E5240" s="388" t="str">
        <f>IF(_xlfn.IFNA(VLOOKUP(A5240,$AG$3:$AH$83,2,FALSE),"")='11.1'!$D$5,TXM!D5240,"")</f>
        <v/>
      </c>
      <c r="F5240" t="str">
        <f>IFERROR(SMALL($E$5:$E$9000,ROWS($E$5:E5240)),"")</f>
        <v/>
      </c>
      <c r="I5240" s="371" t="s">
        <v>148</v>
      </c>
      <c r="J5240" t="s">
        <v>996</v>
      </c>
      <c r="K5240" s="372">
        <v>1168672</v>
      </c>
      <c r="L5240" s="388">
        <f>ROWS(K$5:K5240)</f>
        <v>5236</v>
      </c>
      <c r="M5240" s="388" t="str">
        <f>IF(_xlfn.IFNA(VLOOKUP(I5240,$AG$3:$AH$83,2,FALSE),"")='11.1'!$D$5,TXM!L5240,"")</f>
        <v/>
      </c>
      <c r="N5240" t="str">
        <f>IFERROR(SMALL($M$5:$M$9000,ROWS($M$5:M5240)),"")</f>
        <v/>
      </c>
      <c r="P5240" t="s">
        <v>1639</v>
      </c>
      <c r="S5240" s="388">
        <f>ROWS(R$5:R5240)</f>
        <v>5236</v>
      </c>
      <c r="T5240" s="388" t="str">
        <f>IF(_xlfn.IFNA(VLOOKUP(P5240,$AG$3:$AH$83,2,FALSE),"")='11.1'!$D$5,TXM!S5240,"")</f>
        <v/>
      </c>
      <c r="U5240" t="str">
        <f>IFERROR(SMALL($T$5:$T$9000,ROWS($T$5:T5240)),"")</f>
        <v/>
      </c>
    </row>
    <row r="5241" spans="1:21" ht="14.4" customHeight="1" x14ac:dyDescent="0.3">
      <c r="A5241" t="s">
        <v>1639</v>
      </c>
      <c r="D5241" s="388">
        <f>ROWS(C$5:C5241)</f>
        <v>5237</v>
      </c>
      <c r="E5241" s="388" t="str">
        <f>IF(_xlfn.IFNA(VLOOKUP(A5241,$AG$3:$AH$83,2,FALSE),"")='11.1'!$D$5,TXM!D5241,"")</f>
        <v/>
      </c>
      <c r="F5241" t="str">
        <f>IFERROR(SMALL($E$5:$E$9000,ROWS($E$5:E5241)),"")</f>
        <v/>
      </c>
      <c r="I5241" s="371" t="s">
        <v>148</v>
      </c>
      <c r="J5241" t="s">
        <v>827</v>
      </c>
      <c r="K5241" s="372">
        <v>909246</v>
      </c>
      <c r="L5241" s="388">
        <f>ROWS(K$5:K5241)</f>
        <v>5237</v>
      </c>
      <c r="M5241" s="388" t="str">
        <f>IF(_xlfn.IFNA(VLOOKUP(I5241,$AG$3:$AH$83,2,FALSE),"")='11.1'!$D$5,TXM!L5241,"")</f>
        <v/>
      </c>
      <c r="N5241" t="str">
        <f>IFERROR(SMALL($M$5:$M$9000,ROWS($M$5:M5241)),"")</f>
        <v/>
      </c>
      <c r="P5241" t="s">
        <v>1639</v>
      </c>
      <c r="S5241" s="388">
        <f>ROWS(R$5:R5241)</f>
        <v>5237</v>
      </c>
      <c r="T5241" s="388" t="str">
        <f>IF(_xlfn.IFNA(VLOOKUP(P5241,$AG$3:$AH$83,2,FALSE),"")='11.1'!$D$5,TXM!S5241,"")</f>
        <v/>
      </c>
      <c r="U5241" t="str">
        <f>IFERROR(SMALL($T$5:$T$9000,ROWS($T$5:T5241)),"")</f>
        <v/>
      </c>
    </row>
    <row r="5242" spans="1:21" ht="14.4" customHeight="1" x14ac:dyDescent="0.3">
      <c r="A5242" t="s">
        <v>1639</v>
      </c>
      <c r="D5242" s="388">
        <f>ROWS(C$5:C5242)</f>
        <v>5238</v>
      </c>
      <c r="E5242" s="388" t="str">
        <f>IF(_xlfn.IFNA(VLOOKUP(A5242,$AG$3:$AH$83,2,FALSE),"")='11.1'!$D$5,TXM!D5242,"")</f>
        <v/>
      </c>
      <c r="F5242" t="str">
        <f>IFERROR(SMALL($E$5:$E$9000,ROWS($E$5:E5242)),"")</f>
        <v/>
      </c>
      <c r="I5242" s="371" t="s">
        <v>148</v>
      </c>
      <c r="J5242" t="s">
        <v>861</v>
      </c>
      <c r="K5242" s="372">
        <v>855776</v>
      </c>
      <c r="L5242" s="388">
        <f>ROWS(K$5:K5242)</f>
        <v>5238</v>
      </c>
      <c r="M5242" s="388" t="str">
        <f>IF(_xlfn.IFNA(VLOOKUP(I5242,$AG$3:$AH$83,2,FALSE),"")='11.1'!$D$5,TXM!L5242,"")</f>
        <v/>
      </c>
      <c r="N5242" t="str">
        <f>IFERROR(SMALL($M$5:$M$9000,ROWS($M$5:M5242)),"")</f>
        <v/>
      </c>
      <c r="P5242" t="s">
        <v>1639</v>
      </c>
      <c r="S5242" s="388">
        <f>ROWS(R$5:R5242)</f>
        <v>5238</v>
      </c>
      <c r="T5242" s="388" t="str">
        <f>IF(_xlfn.IFNA(VLOOKUP(P5242,$AG$3:$AH$83,2,FALSE),"")='11.1'!$D$5,TXM!S5242,"")</f>
        <v/>
      </c>
      <c r="U5242" t="str">
        <f>IFERROR(SMALL($T$5:$T$9000,ROWS($T$5:T5242)),"")</f>
        <v/>
      </c>
    </row>
    <row r="5243" spans="1:21" ht="14.4" customHeight="1" x14ac:dyDescent="0.3">
      <c r="A5243" t="s">
        <v>1639</v>
      </c>
      <c r="D5243" s="388">
        <f>ROWS(C$5:C5243)</f>
        <v>5239</v>
      </c>
      <c r="E5243" s="388" t="str">
        <f>IF(_xlfn.IFNA(VLOOKUP(A5243,$AG$3:$AH$83,2,FALSE),"")='11.1'!$D$5,TXM!D5243,"")</f>
        <v/>
      </c>
      <c r="F5243" t="str">
        <f>IFERROR(SMALL($E$5:$E$9000,ROWS($E$5:E5243)),"")</f>
        <v/>
      </c>
      <c r="I5243" s="371" t="s">
        <v>148</v>
      </c>
      <c r="J5243" t="s">
        <v>1000</v>
      </c>
      <c r="K5243" s="372">
        <v>746480</v>
      </c>
      <c r="L5243" s="388">
        <f>ROWS(K$5:K5243)</f>
        <v>5239</v>
      </c>
      <c r="M5243" s="388" t="str">
        <f>IF(_xlfn.IFNA(VLOOKUP(I5243,$AG$3:$AH$83,2,FALSE),"")='11.1'!$D$5,TXM!L5243,"")</f>
        <v/>
      </c>
      <c r="N5243" t="str">
        <f>IFERROR(SMALL($M$5:$M$9000,ROWS($M$5:M5243)),"")</f>
        <v/>
      </c>
      <c r="P5243" t="s">
        <v>1639</v>
      </c>
      <c r="S5243" s="388">
        <f>ROWS(R$5:R5243)</f>
        <v>5239</v>
      </c>
      <c r="T5243" s="388" t="str">
        <f>IF(_xlfn.IFNA(VLOOKUP(P5243,$AG$3:$AH$83,2,FALSE),"")='11.1'!$D$5,TXM!S5243,"")</f>
        <v/>
      </c>
      <c r="U5243" t="str">
        <f>IFERROR(SMALL($T$5:$T$9000,ROWS($T$5:T5243)),"")</f>
        <v/>
      </c>
    </row>
    <row r="5244" spans="1:21" ht="14.4" customHeight="1" x14ac:dyDescent="0.3">
      <c r="A5244" t="s">
        <v>1639</v>
      </c>
      <c r="D5244" s="388">
        <f>ROWS(C$5:C5244)</f>
        <v>5240</v>
      </c>
      <c r="E5244" s="388" t="str">
        <f>IF(_xlfn.IFNA(VLOOKUP(A5244,$AG$3:$AH$83,2,FALSE),"")='11.1'!$D$5,TXM!D5244,"")</f>
        <v/>
      </c>
      <c r="F5244" t="str">
        <f>IFERROR(SMALL($E$5:$E$9000,ROWS($E$5:E5244)),"")</f>
        <v/>
      </c>
      <c r="I5244" s="371" t="s">
        <v>148</v>
      </c>
      <c r="J5244" t="s">
        <v>791</v>
      </c>
      <c r="K5244" s="372">
        <v>631781</v>
      </c>
      <c r="L5244" s="388">
        <f>ROWS(K$5:K5244)</f>
        <v>5240</v>
      </c>
      <c r="M5244" s="388" t="str">
        <f>IF(_xlfn.IFNA(VLOOKUP(I5244,$AG$3:$AH$83,2,FALSE),"")='11.1'!$D$5,TXM!L5244,"")</f>
        <v/>
      </c>
      <c r="N5244" t="str">
        <f>IFERROR(SMALL($M$5:$M$9000,ROWS($M$5:M5244)),"")</f>
        <v/>
      </c>
      <c r="P5244" t="s">
        <v>1639</v>
      </c>
      <c r="S5244" s="388">
        <f>ROWS(R$5:R5244)</f>
        <v>5240</v>
      </c>
      <c r="T5244" s="388" t="str">
        <f>IF(_xlfn.IFNA(VLOOKUP(P5244,$AG$3:$AH$83,2,FALSE),"")='11.1'!$D$5,TXM!S5244,"")</f>
        <v/>
      </c>
      <c r="U5244" t="str">
        <f>IFERROR(SMALL($T$5:$T$9000,ROWS($T$5:T5244)),"")</f>
        <v/>
      </c>
    </row>
    <row r="5245" spans="1:21" ht="14.4" customHeight="1" x14ac:dyDescent="0.3">
      <c r="A5245" t="s">
        <v>1639</v>
      </c>
      <c r="D5245" s="388">
        <f>ROWS(C$5:C5245)</f>
        <v>5241</v>
      </c>
      <c r="E5245" s="388" t="str">
        <f>IF(_xlfn.IFNA(VLOOKUP(A5245,$AG$3:$AH$83,2,FALSE),"")='11.1'!$D$5,TXM!D5245,"")</f>
        <v/>
      </c>
      <c r="F5245" t="str">
        <f>IFERROR(SMALL($E$5:$E$9000,ROWS($E$5:E5245)),"")</f>
        <v/>
      </c>
      <c r="I5245" s="371" t="s">
        <v>148</v>
      </c>
      <c r="J5245" t="s">
        <v>1265</v>
      </c>
      <c r="K5245" s="372">
        <v>626938</v>
      </c>
      <c r="L5245" s="388">
        <f>ROWS(K$5:K5245)</f>
        <v>5241</v>
      </c>
      <c r="M5245" s="388" t="str">
        <f>IF(_xlfn.IFNA(VLOOKUP(I5245,$AG$3:$AH$83,2,FALSE),"")='11.1'!$D$5,TXM!L5245,"")</f>
        <v/>
      </c>
      <c r="N5245" t="str">
        <f>IFERROR(SMALL($M$5:$M$9000,ROWS($M$5:M5245)),"")</f>
        <v/>
      </c>
      <c r="P5245" t="s">
        <v>1639</v>
      </c>
      <c r="S5245" s="388">
        <f>ROWS(R$5:R5245)</f>
        <v>5241</v>
      </c>
      <c r="T5245" s="388" t="str">
        <f>IF(_xlfn.IFNA(VLOOKUP(P5245,$AG$3:$AH$83,2,FALSE),"")='11.1'!$D$5,TXM!S5245,"")</f>
        <v/>
      </c>
      <c r="U5245" t="str">
        <f>IFERROR(SMALL($T$5:$T$9000,ROWS($T$5:T5245)),"")</f>
        <v/>
      </c>
    </row>
    <row r="5246" spans="1:21" ht="14.4" customHeight="1" x14ac:dyDescent="0.3">
      <c r="A5246" t="s">
        <v>1639</v>
      </c>
      <c r="D5246" s="388">
        <f>ROWS(C$5:C5246)</f>
        <v>5242</v>
      </c>
      <c r="E5246" s="388" t="str">
        <f>IF(_xlfn.IFNA(VLOOKUP(A5246,$AG$3:$AH$83,2,FALSE),"")='11.1'!$D$5,TXM!D5246,"")</f>
        <v/>
      </c>
      <c r="F5246" t="str">
        <f>IFERROR(SMALL($E$5:$E$9000,ROWS($E$5:E5246)),"")</f>
        <v/>
      </c>
      <c r="I5246" s="371" t="s">
        <v>148</v>
      </c>
      <c r="J5246" t="s">
        <v>997</v>
      </c>
      <c r="K5246" s="372">
        <v>602855</v>
      </c>
      <c r="L5246" s="388">
        <f>ROWS(K$5:K5246)</f>
        <v>5242</v>
      </c>
      <c r="M5246" s="388" t="str">
        <f>IF(_xlfn.IFNA(VLOOKUP(I5246,$AG$3:$AH$83,2,FALSE),"")='11.1'!$D$5,TXM!L5246,"")</f>
        <v/>
      </c>
      <c r="N5246" t="str">
        <f>IFERROR(SMALL($M$5:$M$9000,ROWS($M$5:M5246)),"")</f>
        <v/>
      </c>
      <c r="P5246" t="s">
        <v>1639</v>
      </c>
      <c r="S5246" s="388">
        <f>ROWS(R$5:R5246)</f>
        <v>5242</v>
      </c>
      <c r="T5246" s="388" t="str">
        <f>IF(_xlfn.IFNA(VLOOKUP(P5246,$AG$3:$AH$83,2,FALSE),"")='11.1'!$D$5,TXM!S5246,"")</f>
        <v/>
      </c>
      <c r="U5246" t="str">
        <f>IFERROR(SMALL($T$5:$T$9000,ROWS($T$5:T5246)),"")</f>
        <v/>
      </c>
    </row>
    <row r="5247" spans="1:21" ht="14.4" customHeight="1" x14ac:dyDescent="0.3">
      <c r="A5247" t="s">
        <v>1639</v>
      </c>
      <c r="D5247" s="388">
        <f>ROWS(C$5:C5247)</f>
        <v>5243</v>
      </c>
      <c r="E5247" s="388" t="str">
        <f>IF(_xlfn.IFNA(VLOOKUP(A5247,$AG$3:$AH$83,2,FALSE),"")='11.1'!$D$5,TXM!D5247,"")</f>
        <v/>
      </c>
      <c r="F5247" t="str">
        <f>IFERROR(SMALL($E$5:$E$9000,ROWS($E$5:E5247)),"")</f>
        <v/>
      </c>
      <c r="I5247" s="371" t="s">
        <v>148</v>
      </c>
      <c r="J5247" t="s">
        <v>867</v>
      </c>
      <c r="K5247" s="372">
        <v>493511</v>
      </c>
      <c r="L5247" s="388">
        <f>ROWS(K$5:K5247)</f>
        <v>5243</v>
      </c>
      <c r="M5247" s="388" t="str">
        <f>IF(_xlfn.IFNA(VLOOKUP(I5247,$AG$3:$AH$83,2,FALSE),"")='11.1'!$D$5,TXM!L5247,"")</f>
        <v/>
      </c>
      <c r="N5247" t="str">
        <f>IFERROR(SMALL($M$5:$M$9000,ROWS($M$5:M5247)),"")</f>
        <v/>
      </c>
      <c r="P5247" t="s">
        <v>1639</v>
      </c>
      <c r="S5247" s="388">
        <f>ROWS(R$5:R5247)</f>
        <v>5243</v>
      </c>
      <c r="T5247" s="388" t="str">
        <f>IF(_xlfn.IFNA(VLOOKUP(P5247,$AG$3:$AH$83,2,FALSE),"")='11.1'!$D$5,TXM!S5247,"")</f>
        <v/>
      </c>
      <c r="U5247" t="str">
        <f>IFERROR(SMALL($T$5:$T$9000,ROWS($T$5:T5247)),"")</f>
        <v/>
      </c>
    </row>
    <row r="5248" spans="1:21" ht="14.4" customHeight="1" x14ac:dyDescent="0.3">
      <c r="A5248" t="s">
        <v>1639</v>
      </c>
      <c r="D5248" s="388">
        <f>ROWS(C$5:C5248)</f>
        <v>5244</v>
      </c>
      <c r="E5248" s="388" t="str">
        <f>IF(_xlfn.IFNA(VLOOKUP(A5248,$AG$3:$AH$83,2,FALSE),"")='11.1'!$D$5,TXM!D5248,"")</f>
        <v/>
      </c>
      <c r="F5248" t="str">
        <f>IFERROR(SMALL($E$5:$E$9000,ROWS($E$5:E5248)),"")</f>
        <v/>
      </c>
      <c r="I5248" s="371" t="s">
        <v>148</v>
      </c>
      <c r="J5248" t="s">
        <v>106</v>
      </c>
      <c r="K5248" s="372">
        <v>484100</v>
      </c>
      <c r="L5248" s="388">
        <f>ROWS(K$5:K5248)</f>
        <v>5244</v>
      </c>
      <c r="M5248" s="388" t="str">
        <f>IF(_xlfn.IFNA(VLOOKUP(I5248,$AG$3:$AH$83,2,FALSE),"")='11.1'!$D$5,TXM!L5248,"")</f>
        <v/>
      </c>
      <c r="N5248" t="str">
        <f>IFERROR(SMALL($M$5:$M$9000,ROWS($M$5:M5248)),"")</f>
        <v/>
      </c>
      <c r="P5248" t="s">
        <v>1639</v>
      </c>
      <c r="S5248" s="388">
        <f>ROWS(R$5:R5248)</f>
        <v>5244</v>
      </c>
      <c r="T5248" s="388" t="str">
        <f>IF(_xlfn.IFNA(VLOOKUP(P5248,$AG$3:$AH$83,2,FALSE),"")='11.1'!$D$5,TXM!S5248,"")</f>
        <v/>
      </c>
      <c r="U5248" t="str">
        <f>IFERROR(SMALL($T$5:$T$9000,ROWS($T$5:T5248)),"")</f>
        <v/>
      </c>
    </row>
    <row r="5249" spans="1:21" ht="14.4" customHeight="1" x14ac:dyDescent="0.3">
      <c r="A5249" t="s">
        <v>1639</v>
      </c>
      <c r="D5249" s="388">
        <f>ROWS(C$5:C5249)</f>
        <v>5245</v>
      </c>
      <c r="E5249" s="388" t="str">
        <f>IF(_xlfn.IFNA(VLOOKUP(A5249,$AG$3:$AH$83,2,FALSE),"")='11.1'!$D$5,TXM!D5249,"")</f>
        <v/>
      </c>
      <c r="F5249" t="str">
        <f>IFERROR(SMALL($E$5:$E$9000,ROWS($E$5:E5249)),"")</f>
        <v/>
      </c>
      <c r="I5249" s="371" t="s">
        <v>148</v>
      </c>
      <c r="J5249" t="s">
        <v>807</v>
      </c>
      <c r="K5249" s="372">
        <v>464933</v>
      </c>
      <c r="L5249" s="388">
        <f>ROWS(K$5:K5249)</f>
        <v>5245</v>
      </c>
      <c r="M5249" s="388" t="str">
        <f>IF(_xlfn.IFNA(VLOOKUP(I5249,$AG$3:$AH$83,2,FALSE),"")='11.1'!$D$5,TXM!L5249,"")</f>
        <v/>
      </c>
      <c r="N5249" t="str">
        <f>IFERROR(SMALL($M$5:$M$9000,ROWS($M$5:M5249)),"")</f>
        <v/>
      </c>
      <c r="P5249" t="s">
        <v>1639</v>
      </c>
      <c r="S5249" s="388">
        <f>ROWS(R$5:R5249)</f>
        <v>5245</v>
      </c>
      <c r="T5249" s="388" t="str">
        <f>IF(_xlfn.IFNA(VLOOKUP(P5249,$AG$3:$AH$83,2,FALSE),"")='11.1'!$D$5,TXM!S5249,"")</f>
        <v/>
      </c>
      <c r="U5249" t="str">
        <f>IFERROR(SMALL($T$5:$T$9000,ROWS($T$5:T5249)),"")</f>
        <v/>
      </c>
    </row>
    <row r="5250" spans="1:21" ht="14.4" customHeight="1" x14ac:dyDescent="0.3">
      <c r="A5250" t="s">
        <v>1639</v>
      </c>
      <c r="D5250" s="388">
        <f>ROWS(C$5:C5250)</f>
        <v>5246</v>
      </c>
      <c r="E5250" s="388" t="str">
        <f>IF(_xlfn.IFNA(VLOOKUP(A5250,$AG$3:$AH$83,2,FALSE),"")='11.1'!$D$5,TXM!D5250,"")</f>
        <v/>
      </c>
      <c r="F5250" t="str">
        <f>IFERROR(SMALL($E$5:$E$9000,ROWS($E$5:E5250)),"")</f>
        <v/>
      </c>
      <c r="I5250" s="371" t="s">
        <v>148</v>
      </c>
      <c r="J5250" t="s">
        <v>845</v>
      </c>
      <c r="K5250" s="372">
        <v>387324</v>
      </c>
      <c r="L5250" s="388">
        <f>ROWS(K$5:K5250)</f>
        <v>5246</v>
      </c>
      <c r="M5250" s="388" t="str">
        <f>IF(_xlfn.IFNA(VLOOKUP(I5250,$AG$3:$AH$83,2,FALSE),"")='11.1'!$D$5,TXM!L5250,"")</f>
        <v/>
      </c>
      <c r="N5250" t="str">
        <f>IFERROR(SMALL($M$5:$M$9000,ROWS($M$5:M5250)),"")</f>
        <v/>
      </c>
      <c r="P5250" t="s">
        <v>1639</v>
      </c>
      <c r="S5250" s="388">
        <f>ROWS(R$5:R5250)</f>
        <v>5246</v>
      </c>
      <c r="T5250" s="388" t="str">
        <f>IF(_xlfn.IFNA(VLOOKUP(P5250,$AG$3:$AH$83,2,FALSE),"")='11.1'!$D$5,TXM!S5250,"")</f>
        <v/>
      </c>
      <c r="U5250" t="str">
        <f>IFERROR(SMALL($T$5:$T$9000,ROWS($T$5:T5250)),"")</f>
        <v/>
      </c>
    </row>
    <row r="5251" spans="1:21" ht="14.4" customHeight="1" x14ac:dyDescent="0.3">
      <c r="A5251" t="s">
        <v>1639</v>
      </c>
      <c r="D5251" s="388">
        <f>ROWS(C$5:C5251)</f>
        <v>5247</v>
      </c>
      <c r="E5251" s="388" t="str">
        <f>IF(_xlfn.IFNA(VLOOKUP(A5251,$AG$3:$AH$83,2,FALSE),"")='11.1'!$D$5,TXM!D5251,"")</f>
        <v/>
      </c>
      <c r="F5251" t="str">
        <f>IFERROR(SMALL($E$5:$E$9000,ROWS($E$5:E5251)),"")</f>
        <v/>
      </c>
      <c r="I5251" s="371" t="s">
        <v>148</v>
      </c>
      <c r="J5251" t="s">
        <v>104</v>
      </c>
      <c r="K5251" s="372">
        <v>345118</v>
      </c>
      <c r="L5251" s="388">
        <f>ROWS(K$5:K5251)</f>
        <v>5247</v>
      </c>
      <c r="M5251" s="388" t="str">
        <f>IF(_xlfn.IFNA(VLOOKUP(I5251,$AG$3:$AH$83,2,FALSE),"")='11.1'!$D$5,TXM!L5251,"")</f>
        <v/>
      </c>
      <c r="N5251" t="str">
        <f>IFERROR(SMALL($M$5:$M$9000,ROWS($M$5:M5251)),"")</f>
        <v/>
      </c>
      <c r="P5251" t="s">
        <v>1639</v>
      </c>
      <c r="S5251" s="388">
        <f>ROWS(R$5:R5251)</f>
        <v>5247</v>
      </c>
      <c r="T5251" s="388" t="str">
        <f>IF(_xlfn.IFNA(VLOOKUP(P5251,$AG$3:$AH$83,2,FALSE),"")='11.1'!$D$5,TXM!S5251,"")</f>
        <v/>
      </c>
      <c r="U5251" t="str">
        <f>IFERROR(SMALL($T$5:$T$9000,ROWS($T$5:T5251)),"")</f>
        <v/>
      </c>
    </row>
    <row r="5252" spans="1:21" ht="14.4" customHeight="1" x14ac:dyDescent="0.3">
      <c r="A5252" t="s">
        <v>1639</v>
      </c>
      <c r="D5252" s="388">
        <f>ROWS(C$5:C5252)</f>
        <v>5248</v>
      </c>
      <c r="E5252" s="388" t="str">
        <f>IF(_xlfn.IFNA(VLOOKUP(A5252,$AG$3:$AH$83,2,FALSE),"")='11.1'!$D$5,TXM!D5252,"")</f>
        <v/>
      </c>
      <c r="F5252" t="str">
        <f>IFERROR(SMALL($E$5:$E$9000,ROWS($E$5:E5252)),"")</f>
        <v/>
      </c>
      <c r="I5252" s="371" t="s">
        <v>148</v>
      </c>
      <c r="J5252" t="s">
        <v>99</v>
      </c>
      <c r="K5252" s="372">
        <v>296147</v>
      </c>
      <c r="L5252" s="388">
        <f>ROWS(K$5:K5252)</f>
        <v>5248</v>
      </c>
      <c r="M5252" s="388" t="str">
        <f>IF(_xlfn.IFNA(VLOOKUP(I5252,$AG$3:$AH$83,2,FALSE),"")='11.1'!$D$5,TXM!L5252,"")</f>
        <v/>
      </c>
      <c r="N5252" t="str">
        <f>IFERROR(SMALL($M$5:$M$9000,ROWS($M$5:M5252)),"")</f>
        <v/>
      </c>
      <c r="P5252" t="s">
        <v>1639</v>
      </c>
      <c r="S5252" s="388">
        <f>ROWS(R$5:R5252)</f>
        <v>5248</v>
      </c>
      <c r="T5252" s="388" t="str">
        <f>IF(_xlfn.IFNA(VLOOKUP(P5252,$AG$3:$AH$83,2,FALSE),"")='11.1'!$D$5,TXM!S5252,"")</f>
        <v/>
      </c>
      <c r="U5252" t="str">
        <f>IFERROR(SMALL($T$5:$T$9000,ROWS($T$5:T5252)),"")</f>
        <v/>
      </c>
    </row>
    <row r="5253" spans="1:21" ht="14.4" customHeight="1" x14ac:dyDescent="0.3">
      <c r="A5253" t="s">
        <v>1639</v>
      </c>
      <c r="D5253" s="388">
        <f>ROWS(C$5:C5253)</f>
        <v>5249</v>
      </c>
      <c r="E5253" s="388" t="str">
        <f>IF(_xlfn.IFNA(VLOOKUP(A5253,$AG$3:$AH$83,2,FALSE),"")='11.1'!$D$5,TXM!D5253,"")</f>
        <v/>
      </c>
      <c r="F5253" t="str">
        <f>IFERROR(SMALL($E$5:$E$9000,ROWS($E$5:E5253)),"")</f>
        <v/>
      </c>
      <c r="I5253" s="371" t="s">
        <v>148</v>
      </c>
      <c r="J5253" t="s">
        <v>831</v>
      </c>
      <c r="K5253" s="372">
        <v>224908</v>
      </c>
      <c r="L5253" s="388">
        <f>ROWS(K$5:K5253)</f>
        <v>5249</v>
      </c>
      <c r="M5253" s="388" t="str">
        <f>IF(_xlfn.IFNA(VLOOKUP(I5253,$AG$3:$AH$83,2,FALSE),"")='11.1'!$D$5,TXM!L5253,"")</f>
        <v/>
      </c>
      <c r="N5253" t="str">
        <f>IFERROR(SMALL($M$5:$M$9000,ROWS($M$5:M5253)),"")</f>
        <v/>
      </c>
      <c r="P5253" t="s">
        <v>1639</v>
      </c>
      <c r="S5253" s="388">
        <f>ROWS(R$5:R5253)</f>
        <v>5249</v>
      </c>
      <c r="T5253" s="388" t="str">
        <f>IF(_xlfn.IFNA(VLOOKUP(P5253,$AG$3:$AH$83,2,FALSE),"")='11.1'!$D$5,TXM!S5253,"")</f>
        <v/>
      </c>
      <c r="U5253" t="str">
        <f>IFERROR(SMALL($T$5:$T$9000,ROWS($T$5:T5253)),"")</f>
        <v/>
      </c>
    </row>
    <row r="5254" spans="1:21" ht="14.4" customHeight="1" x14ac:dyDescent="0.3">
      <c r="A5254" t="s">
        <v>1639</v>
      </c>
      <c r="D5254" s="388">
        <f>ROWS(C$5:C5254)</f>
        <v>5250</v>
      </c>
      <c r="E5254" s="388" t="str">
        <f>IF(_xlfn.IFNA(VLOOKUP(A5254,$AG$3:$AH$83,2,FALSE),"")='11.1'!$D$5,TXM!D5254,"")</f>
        <v/>
      </c>
      <c r="F5254" t="str">
        <f>IFERROR(SMALL($E$5:$E$9000,ROWS($E$5:E5254)),"")</f>
        <v/>
      </c>
      <c r="I5254" s="371" t="s">
        <v>148</v>
      </c>
      <c r="J5254" t="s">
        <v>825</v>
      </c>
      <c r="K5254" s="372">
        <v>210871</v>
      </c>
      <c r="L5254" s="388">
        <f>ROWS(K$5:K5254)</f>
        <v>5250</v>
      </c>
      <c r="M5254" s="388" t="str">
        <f>IF(_xlfn.IFNA(VLOOKUP(I5254,$AG$3:$AH$83,2,FALSE),"")='11.1'!$D$5,TXM!L5254,"")</f>
        <v/>
      </c>
      <c r="N5254" t="str">
        <f>IFERROR(SMALL($M$5:$M$9000,ROWS($M$5:M5254)),"")</f>
        <v/>
      </c>
      <c r="P5254" t="s">
        <v>1639</v>
      </c>
      <c r="S5254" s="388">
        <f>ROWS(R$5:R5254)</f>
        <v>5250</v>
      </c>
      <c r="T5254" s="388" t="str">
        <f>IF(_xlfn.IFNA(VLOOKUP(P5254,$AG$3:$AH$83,2,FALSE),"")='11.1'!$D$5,TXM!S5254,"")</f>
        <v/>
      </c>
      <c r="U5254" t="str">
        <f>IFERROR(SMALL($T$5:$T$9000,ROWS($T$5:T5254)),"")</f>
        <v/>
      </c>
    </row>
    <row r="5255" spans="1:21" ht="14.4" customHeight="1" x14ac:dyDescent="0.3">
      <c r="A5255" t="s">
        <v>1639</v>
      </c>
      <c r="D5255" s="388">
        <f>ROWS(C$5:C5255)</f>
        <v>5251</v>
      </c>
      <c r="E5255" s="388" t="str">
        <f>IF(_xlfn.IFNA(VLOOKUP(A5255,$AG$3:$AH$83,2,FALSE),"")='11.1'!$D$5,TXM!D5255,"")</f>
        <v/>
      </c>
      <c r="F5255" t="str">
        <f>IFERROR(SMALL($E$5:$E$9000,ROWS($E$5:E5255)),"")</f>
        <v/>
      </c>
      <c r="I5255" s="371" t="s">
        <v>148</v>
      </c>
      <c r="J5255" t="s">
        <v>781</v>
      </c>
      <c r="K5255" s="372">
        <v>198713</v>
      </c>
      <c r="L5255" s="388">
        <f>ROWS(K$5:K5255)</f>
        <v>5251</v>
      </c>
      <c r="M5255" s="388" t="str">
        <f>IF(_xlfn.IFNA(VLOOKUP(I5255,$AG$3:$AH$83,2,FALSE),"")='11.1'!$D$5,TXM!L5255,"")</f>
        <v/>
      </c>
      <c r="N5255" t="str">
        <f>IFERROR(SMALL($M$5:$M$9000,ROWS($M$5:M5255)),"")</f>
        <v/>
      </c>
      <c r="P5255" t="s">
        <v>1639</v>
      </c>
      <c r="S5255" s="388">
        <f>ROWS(R$5:R5255)</f>
        <v>5251</v>
      </c>
      <c r="T5255" s="388" t="str">
        <f>IF(_xlfn.IFNA(VLOOKUP(P5255,$AG$3:$AH$83,2,FALSE),"")='11.1'!$D$5,TXM!S5255,"")</f>
        <v/>
      </c>
      <c r="U5255" t="str">
        <f>IFERROR(SMALL($T$5:$T$9000,ROWS($T$5:T5255)),"")</f>
        <v/>
      </c>
    </row>
    <row r="5256" spans="1:21" ht="14.4" customHeight="1" x14ac:dyDescent="0.3">
      <c r="A5256" t="s">
        <v>1639</v>
      </c>
      <c r="D5256" s="388">
        <f>ROWS(C$5:C5256)</f>
        <v>5252</v>
      </c>
      <c r="E5256" s="388" t="str">
        <f>IF(_xlfn.IFNA(VLOOKUP(A5256,$AG$3:$AH$83,2,FALSE),"")='11.1'!$D$5,TXM!D5256,"")</f>
        <v/>
      </c>
      <c r="F5256" t="str">
        <f>IFERROR(SMALL($E$5:$E$9000,ROWS($E$5:E5256)),"")</f>
        <v/>
      </c>
      <c r="I5256" s="371" t="s">
        <v>148</v>
      </c>
      <c r="J5256" t="s">
        <v>1006</v>
      </c>
      <c r="K5256" s="372">
        <v>194894</v>
      </c>
      <c r="L5256" s="388">
        <f>ROWS(K$5:K5256)</f>
        <v>5252</v>
      </c>
      <c r="M5256" s="388" t="str">
        <f>IF(_xlfn.IFNA(VLOOKUP(I5256,$AG$3:$AH$83,2,FALSE),"")='11.1'!$D$5,TXM!L5256,"")</f>
        <v/>
      </c>
      <c r="N5256" t="str">
        <f>IFERROR(SMALL($M$5:$M$9000,ROWS($M$5:M5256)),"")</f>
        <v/>
      </c>
      <c r="P5256" t="s">
        <v>1639</v>
      </c>
      <c r="S5256" s="388">
        <f>ROWS(R$5:R5256)</f>
        <v>5252</v>
      </c>
      <c r="T5256" s="388" t="str">
        <f>IF(_xlfn.IFNA(VLOOKUP(P5256,$AG$3:$AH$83,2,FALSE),"")='11.1'!$D$5,TXM!S5256,"")</f>
        <v/>
      </c>
      <c r="U5256" t="str">
        <f>IFERROR(SMALL($T$5:$T$9000,ROWS($T$5:T5256)),"")</f>
        <v/>
      </c>
    </row>
    <row r="5257" spans="1:21" ht="14.4" customHeight="1" x14ac:dyDescent="0.3">
      <c r="A5257" t="s">
        <v>1639</v>
      </c>
      <c r="D5257" s="388">
        <f>ROWS(C$5:C5257)</f>
        <v>5253</v>
      </c>
      <c r="E5257" s="388" t="str">
        <f>IF(_xlfn.IFNA(VLOOKUP(A5257,$AG$3:$AH$83,2,FALSE),"")='11.1'!$D$5,TXM!D5257,"")</f>
        <v/>
      </c>
      <c r="F5257" t="str">
        <f>IFERROR(SMALL($E$5:$E$9000,ROWS($E$5:E5257)),"")</f>
        <v/>
      </c>
      <c r="I5257" s="371" t="s">
        <v>148</v>
      </c>
      <c r="J5257" t="s">
        <v>1500</v>
      </c>
      <c r="K5257" s="372">
        <v>189645</v>
      </c>
      <c r="L5257" s="388">
        <f>ROWS(K$5:K5257)</f>
        <v>5253</v>
      </c>
      <c r="M5257" s="388" t="str">
        <f>IF(_xlfn.IFNA(VLOOKUP(I5257,$AG$3:$AH$83,2,FALSE),"")='11.1'!$D$5,TXM!L5257,"")</f>
        <v/>
      </c>
      <c r="N5257" t="str">
        <f>IFERROR(SMALL($M$5:$M$9000,ROWS($M$5:M5257)),"")</f>
        <v/>
      </c>
      <c r="P5257" t="s">
        <v>1639</v>
      </c>
      <c r="S5257" s="388">
        <f>ROWS(R$5:R5257)</f>
        <v>5253</v>
      </c>
      <c r="T5257" s="388" t="str">
        <f>IF(_xlfn.IFNA(VLOOKUP(P5257,$AG$3:$AH$83,2,FALSE),"")='11.1'!$D$5,TXM!S5257,"")</f>
        <v/>
      </c>
      <c r="U5257" t="str">
        <f>IFERROR(SMALL($T$5:$T$9000,ROWS($T$5:T5257)),"")</f>
        <v/>
      </c>
    </row>
    <row r="5258" spans="1:21" ht="14.4" customHeight="1" x14ac:dyDescent="0.3">
      <c r="A5258" t="s">
        <v>1639</v>
      </c>
      <c r="D5258" s="388">
        <f>ROWS(C$5:C5258)</f>
        <v>5254</v>
      </c>
      <c r="E5258" s="388" t="str">
        <f>IF(_xlfn.IFNA(VLOOKUP(A5258,$AG$3:$AH$83,2,FALSE),"")='11.1'!$D$5,TXM!D5258,"")</f>
        <v/>
      </c>
      <c r="F5258" t="str">
        <f>IFERROR(SMALL($E$5:$E$9000,ROWS($E$5:E5258)),"")</f>
        <v/>
      </c>
      <c r="I5258" s="371" t="s">
        <v>148</v>
      </c>
      <c r="J5258" t="s">
        <v>813</v>
      </c>
      <c r="K5258" s="372">
        <v>177800</v>
      </c>
      <c r="L5258" s="388">
        <f>ROWS(K$5:K5258)</f>
        <v>5254</v>
      </c>
      <c r="M5258" s="388" t="str">
        <f>IF(_xlfn.IFNA(VLOOKUP(I5258,$AG$3:$AH$83,2,FALSE),"")='11.1'!$D$5,TXM!L5258,"")</f>
        <v/>
      </c>
      <c r="N5258" t="str">
        <f>IFERROR(SMALL($M$5:$M$9000,ROWS($M$5:M5258)),"")</f>
        <v/>
      </c>
      <c r="P5258" t="s">
        <v>1639</v>
      </c>
      <c r="S5258" s="388">
        <f>ROWS(R$5:R5258)</f>
        <v>5254</v>
      </c>
      <c r="T5258" s="388" t="str">
        <f>IF(_xlfn.IFNA(VLOOKUP(P5258,$AG$3:$AH$83,2,FALSE),"")='11.1'!$D$5,TXM!S5258,"")</f>
        <v/>
      </c>
      <c r="U5258" t="str">
        <f>IFERROR(SMALL($T$5:$T$9000,ROWS($T$5:T5258)),"")</f>
        <v/>
      </c>
    </row>
    <row r="5259" spans="1:21" ht="14.4" customHeight="1" x14ac:dyDescent="0.3">
      <c r="A5259" t="s">
        <v>1639</v>
      </c>
      <c r="D5259" s="388">
        <f>ROWS(C$5:C5259)</f>
        <v>5255</v>
      </c>
      <c r="E5259" s="388" t="str">
        <f>IF(_xlfn.IFNA(VLOOKUP(A5259,$AG$3:$AH$83,2,FALSE),"")='11.1'!$D$5,TXM!D5259,"")</f>
        <v/>
      </c>
      <c r="F5259" t="str">
        <f>IFERROR(SMALL($E$5:$E$9000,ROWS($E$5:E5259)),"")</f>
        <v/>
      </c>
      <c r="I5259" s="371" t="s">
        <v>148</v>
      </c>
      <c r="J5259" t="s">
        <v>833</v>
      </c>
      <c r="K5259" s="372">
        <v>166404</v>
      </c>
      <c r="L5259" s="388">
        <f>ROWS(K$5:K5259)</f>
        <v>5255</v>
      </c>
      <c r="M5259" s="388" t="str">
        <f>IF(_xlfn.IFNA(VLOOKUP(I5259,$AG$3:$AH$83,2,FALSE),"")='11.1'!$D$5,TXM!L5259,"")</f>
        <v/>
      </c>
      <c r="N5259" t="str">
        <f>IFERROR(SMALL($M$5:$M$9000,ROWS($M$5:M5259)),"")</f>
        <v/>
      </c>
      <c r="P5259" t="s">
        <v>1639</v>
      </c>
      <c r="S5259" s="388">
        <f>ROWS(R$5:R5259)</f>
        <v>5255</v>
      </c>
      <c r="T5259" s="388" t="str">
        <f>IF(_xlfn.IFNA(VLOOKUP(P5259,$AG$3:$AH$83,2,FALSE),"")='11.1'!$D$5,TXM!S5259,"")</f>
        <v/>
      </c>
      <c r="U5259" t="str">
        <f>IFERROR(SMALL($T$5:$T$9000,ROWS($T$5:T5259)),"")</f>
        <v/>
      </c>
    </row>
    <row r="5260" spans="1:21" ht="14.4" customHeight="1" x14ac:dyDescent="0.3">
      <c r="A5260" t="s">
        <v>1639</v>
      </c>
      <c r="D5260" s="388">
        <f>ROWS(C$5:C5260)</f>
        <v>5256</v>
      </c>
      <c r="E5260" s="388" t="str">
        <f>IF(_xlfn.IFNA(VLOOKUP(A5260,$AG$3:$AH$83,2,FALSE),"")='11.1'!$D$5,TXM!D5260,"")</f>
        <v/>
      </c>
      <c r="F5260" t="str">
        <f>IFERROR(SMALL($E$5:$E$9000,ROWS($E$5:E5260)),"")</f>
        <v/>
      </c>
      <c r="I5260" s="371" t="s">
        <v>148</v>
      </c>
      <c r="J5260" t="s">
        <v>793</v>
      </c>
      <c r="K5260" s="372">
        <v>159030</v>
      </c>
      <c r="L5260" s="388">
        <f>ROWS(K$5:K5260)</f>
        <v>5256</v>
      </c>
      <c r="M5260" s="388" t="str">
        <f>IF(_xlfn.IFNA(VLOOKUP(I5260,$AG$3:$AH$83,2,FALSE),"")='11.1'!$D$5,TXM!L5260,"")</f>
        <v/>
      </c>
      <c r="N5260" t="str">
        <f>IFERROR(SMALL($M$5:$M$9000,ROWS($M$5:M5260)),"")</f>
        <v/>
      </c>
      <c r="P5260" t="s">
        <v>1639</v>
      </c>
      <c r="S5260" s="388">
        <f>ROWS(R$5:R5260)</f>
        <v>5256</v>
      </c>
      <c r="T5260" s="388" t="str">
        <f>IF(_xlfn.IFNA(VLOOKUP(P5260,$AG$3:$AH$83,2,FALSE),"")='11.1'!$D$5,TXM!S5260,"")</f>
        <v/>
      </c>
      <c r="U5260" t="str">
        <f>IFERROR(SMALL($T$5:$T$9000,ROWS($T$5:T5260)),"")</f>
        <v/>
      </c>
    </row>
    <row r="5261" spans="1:21" ht="14.4" customHeight="1" x14ac:dyDescent="0.3">
      <c r="A5261" t="s">
        <v>1639</v>
      </c>
      <c r="D5261" s="388">
        <f>ROWS(C$5:C5261)</f>
        <v>5257</v>
      </c>
      <c r="E5261" s="388" t="str">
        <f>IF(_xlfn.IFNA(VLOOKUP(A5261,$AG$3:$AH$83,2,FALSE),"")='11.1'!$D$5,TXM!D5261,"")</f>
        <v/>
      </c>
      <c r="F5261" t="str">
        <f>IFERROR(SMALL($E$5:$E$9000,ROWS($E$5:E5261)),"")</f>
        <v/>
      </c>
      <c r="I5261" s="371" t="s">
        <v>148</v>
      </c>
      <c r="J5261" t="s">
        <v>789</v>
      </c>
      <c r="K5261" s="372">
        <v>125358</v>
      </c>
      <c r="L5261" s="388">
        <f>ROWS(K$5:K5261)</f>
        <v>5257</v>
      </c>
      <c r="M5261" s="388" t="str">
        <f>IF(_xlfn.IFNA(VLOOKUP(I5261,$AG$3:$AH$83,2,FALSE),"")='11.1'!$D$5,TXM!L5261,"")</f>
        <v/>
      </c>
      <c r="N5261" t="str">
        <f>IFERROR(SMALL($M$5:$M$9000,ROWS($M$5:M5261)),"")</f>
        <v/>
      </c>
      <c r="P5261" t="s">
        <v>1639</v>
      </c>
      <c r="S5261" s="388">
        <f>ROWS(R$5:R5261)</f>
        <v>5257</v>
      </c>
      <c r="T5261" s="388" t="str">
        <f>IF(_xlfn.IFNA(VLOOKUP(P5261,$AG$3:$AH$83,2,FALSE),"")='11.1'!$D$5,TXM!S5261,"")</f>
        <v/>
      </c>
      <c r="U5261" t="str">
        <f>IFERROR(SMALL($T$5:$T$9000,ROWS($T$5:T5261)),"")</f>
        <v/>
      </c>
    </row>
    <row r="5262" spans="1:21" ht="14.4" customHeight="1" x14ac:dyDescent="0.3">
      <c r="A5262" t="s">
        <v>1639</v>
      </c>
      <c r="D5262" s="388">
        <f>ROWS(C$5:C5262)</f>
        <v>5258</v>
      </c>
      <c r="E5262" s="388" t="str">
        <f>IF(_xlfn.IFNA(VLOOKUP(A5262,$AG$3:$AH$83,2,FALSE),"")='11.1'!$D$5,TXM!D5262,"")</f>
        <v/>
      </c>
      <c r="F5262" t="str">
        <f>IFERROR(SMALL($E$5:$E$9000,ROWS($E$5:E5262)),"")</f>
        <v/>
      </c>
      <c r="I5262" s="371" t="s">
        <v>148</v>
      </c>
      <c r="J5262" t="s">
        <v>92</v>
      </c>
      <c r="K5262" s="372">
        <v>121804</v>
      </c>
      <c r="L5262" s="388">
        <f>ROWS(K$5:K5262)</f>
        <v>5258</v>
      </c>
      <c r="M5262" s="388" t="str">
        <f>IF(_xlfn.IFNA(VLOOKUP(I5262,$AG$3:$AH$83,2,FALSE),"")='11.1'!$D$5,TXM!L5262,"")</f>
        <v/>
      </c>
      <c r="N5262" t="str">
        <f>IFERROR(SMALL($M$5:$M$9000,ROWS($M$5:M5262)),"")</f>
        <v/>
      </c>
      <c r="P5262" t="s">
        <v>1639</v>
      </c>
      <c r="S5262" s="388">
        <f>ROWS(R$5:R5262)</f>
        <v>5258</v>
      </c>
      <c r="T5262" s="388" t="str">
        <f>IF(_xlfn.IFNA(VLOOKUP(P5262,$AG$3:$AH$83,2,FALSE),"")='11.1'!$D$5,TXM!S5262,"")</f>
        <v/>
      </c>
      <c r="U5262" t="str">
        <f>IFERROR(SMALL($T$5:$T$9000,ROWS($T$5:T5262)),"")</f>
        <v/>
      </c>
    </row>
    <row r="5263" spans="1:21" ht="14.4" customHeight="1" x14ac:dyDescent="0.3">
      <c r="A5263" t="s">
        <v>1639</v>
      </c>
      <c r="D5263" s="388">
        <f>ROWS(C$5:C5263)</f>
        <v>5259</v>
      </c>
      <c r="E5263" s="388" t="str">
        <f>IF(_xlfn.IFNA(VLOOKUP(A5263,$AG$3:$AH$83,2,FALSE),"")='11.1'!$D$5,TXM!D5263,"")</f>
        <v/>
      </c>
      <c r="F5263" t="str">
        <f>IFERROR(SMALL($E$5:$E$9000,ROWS($E$5:E5263)),"")</f>
        <v/>
      </c>
      <c r="I5263" s="371" t="s">
        <v>148</v>
      </c>
      <c r="J5263" t="s">
        <v>1285</v>
      </c>
      <c r="K5263" s="372">
        <v>112107</v>
      </c>
      <c r="L5263" s="388">
        <f>ROWS(K$5:K5263)</f>
        <v>5259</v>
      </c>
      <c r="M5263" s="388" t="str">
        <f>IF(_xlfn.IFNA(VLOOKUP(I5263,$AG$3:$AH$83,2,FALSE),"")='11.1'!$D$5,TXM!L5263,"")</f>
        <v/>
      </c>
      <c r="N5263" t="str">
        <f>IFERROR(SMALL($M$5:$M$9000,ROWS($M$5:M5263)),"")</f>
        <v/>
      </c>
      <c r="P5263" t="s">
        <v>1639</v>
      </c>
      <c r="S5263" s="388">
        <f>ROWS(R$5:R5263)</f>
        <v>5259</v>
      </c>
      <c r="T5263" s="388" t="str">
        <f>IF(_xlfn.IFNA(VLOOKUP(P5263,$AG$3:$AH$83,2,FALSE),"")='11.1'!$D$5,TXM!S5263,"")</f>
        <v/>
      </c>
      <c r="U5263" t="str">
        <f>IFERROR(SMALL($T$5:$T$9000,ROWS($T$5:T5263)),"")</f>
        <v/>
      </c>
    </row>
    <row r="5264" spans="1:21" ht="14.4" customHeight="1" x14ac:dyDescent="0.3">
      <c r="A5264" t="s">
        <v>1639</v>
      </c>
      <c r="D5264" s="388">
        <f>ROWS(C$5:C5264)</f>
        <v>5260</v>
      </c>
      <c r="E5264" s="388" t="str">
        <f>IF(_xlfn.IFNA(VLOOKUP(A5264,$AG$3:$AH$83,2,FALSE),"")='11.1'!$D$5,TXM!D5264,"")</f>
        <v/>
      </c>
      <c r="F5264" t="str">
        <f>IFERROR(SMALL($E$5:$E$9000,ROWS($E$5:E5264)),"")</f>
        <v/>
      </c>
      <c r="I5264" s="371" t="s">
        <v>148</v>
      </c>
      <c r="J5264" t="s">
        <v>809</v>
      </c>
      <c r="K5264" s="372">
        <v>106892</v>
      </c>
      <c r="L5264" s="388">
        <f>ROWS(K$5:K5264)</f>
        <v>5260</v>
      </c>
      <c r="M5264" s="388" t="str">
        <f>IF(_xlfn.IFNA(VLOOKUP(I5264,$AG$3:$AH$83,2,FALSE),"")='11.1'!$D$5,TXM!L5264,"")</f>
        <v/>
      </c>
      <c r="N5264" t="str">
        <f>IFERROR(SMALL($M$5:$M$9000,ROWS($M$5:M5264)),"")</f>
        <v/>
      </c>
      <c r="P5264" t="s">
        <v>1639</v>
      </c>
      <c r="S5264" s="388">
        <f>ROWS(R$5:R5264)</f>
        <v>5260</v>
      </c>
      <c r="T5264" s="388" t="str">
        <f>IF(_xlfn.IFNA(VLOOKUP(P5264,$AG$3:$AH$83,2,FALSE),"")='11.1'!$D$5,TXM!S5264,"")</f>
        <v/>
      </c>
      <c r="U5264" t="str">
        <f>IFERROR(SMALL($T$5:$T$9000,ROWS($T$5:T5264)),"")</f>
        <v/>
      </c>
    </row>
    <row r="5265" spans="1:21" ht="14.4" customHeight="1" x14ac:dyDescent="0.3">
      <c r="A5265" t="s">
        <v>1639</v>
      </c>
      <c r="D5265" s="388">
        <f>ROWS(C$5:C5265)</f>
        <v>5261</v>
      </c>
      <c r="E5265" s="388" t="str">
        <f>IF(_xlfn.IFNA(VLOOKUP(A5265,$AG$3:$AH$83,2,FALSE),"")='11.1'!$D$5,TXM!D5265,"")</f>
        <v/>
      </c>
      <c r="F5265" t="str">
        <f>IFERROR(SMALL($E$5:$E$9000,ROWS($E$5:E5265)),"")</f>
        <v/>
      </c>
      <c r="I5265" s="371" t="s">
        <v>148</v>
      </c>
      <c r="J5265" t="s">
        <v>835</v>
      </c>
      <c r="K5265" s="372">
        <v>100261</v>
      </c>
      <c r="L5265" s="388">
        <f>ROWS(K$5:K5265)</f>
        <v>5261</v>
      </c>
      <c r="M5265" s="388" t="str">
        <f>IF(_xlfn.IFNA(VLOOKUP(I5265,$AG$3:$AH$83,2,FALSE),"")='11.1'!$D$5,TXM!L5265,"")</f>
        <v/>
      </c>
      <c r="N5265" t="str">
        <f>IFERROR(SMALL($M$5:$M$9000,ROWS($M$5:M5265)),"")</f>
        <v/>
      </c>
      <c r="P5265" t="s">
        <v>1639</v>
      </c>
      <c r="S5265" s="388">
        <f>ROWS(R$5:R5265)</f>
        <v>5261</v>
      </c>
      <c r="T5265" s="388" t="str">
        <f>IF(_xlfn.IFNA(VLOOKUP(P5265,$AG$3:$AH$83,2,FALSE),"")='11.1'!$D$5,TXM!S5265,"")</f>
        <v/>
      </c>
      <c r="U5265" t="str">
        <f>IFERROR(SMALL($T$5:$T$9000,ROWS($T$5:T5265)),"")</f>
        <v/>
      </c>
    </row>
    <row r="5266" spans="1:21" ht="14.4" customHeight="1" x14ac:dyDescent="0.3">
      <c r="A5266" t="s">
        <v>1639</v>
      </c>
      <c r="D5266" s="388">
        <f>ROWS(C$5:C5266)</f>
        <v>5262</v>
      </c>
      <c r="E5266" s="388" t="str">
        <f>IF(_xlfn.IFNA(VLOOKUP(A5266,$AG$3:$AH$83,2,FALSE),"")='11.1'!$D$5,TXM!D5266,"")</f>
        <v/>
      </c>
      <c r="F5266" t="str">
        <f>IFERROR(SMALL($E$5:$E$9000,ROWS($E$5:E5266)),"")</f>
        <v/>
      </c>
      <c r="I5266" s="371" t="s">
        <v>148</v>
      </c>
      <c r="J5266" t="s">
        <v>1240</v>
      </c>
      <c r="K5266" s="372">
        <v>96656</v>
      </c>
      <c r="L5266" s="388">
        <f>ROWS(K$5:K5266)</f>
        <v>5262</v>
      </c>
      <c r="M5266" s="388" t="str">
        <f>IF(_xlfn.IFNA(VLOOKUP(I5266,$AG$3:$AH$83,2,FALSE),"")='11.1'!$D$5,TXM!L5266,"")</f>
        <v/>
      </c>
      <c r="N5266" t="str">
        <f>IFERROR(SMALL($M$5:$M$9000,ROWS($M$5:M5266)),"")</f>
        <v/>
      </c>
      <c r="P5266" t="s">
        <v>1639</v>
      </c>
      <c r="S5266" s="388">
        <f>ROWS(R$5:R5266)</f>
        <v>5262</v>
      </c>
      <c r="T5266" s="388" t="str">
        <f>IF(_xlfn.IFNA(VLOOKUP(P5266,$AG$3:$AH$83,2,FALSE),"")='11.1'!$D$5,TXM!S5266,"")</f>
        <v/>
      </c>
      <c r="U5266" t="str">
        <f>IFERROR(SMALL($T$5:$T$9000,ROWS($T$5:T5266)),"")</f>
        <v/>
      </c>
    </row>
    <row r="5267" spans="1:21" ht="14.4" customHeight="1" x14ac:dyDescent="0.3">
      <c r="A5267" t="s">
        <v>1639</v>
      </c>
      <c r="D5267" s="388">
        <f>ROWS(C$5:C5267)</f>
        <v>5263</v>
      </c>
      <c r="E5267" s="388" t="str">
        <f>IF(_xlfn.IFNA(VLOOKUP(A5267,$AG$3:$AH$83,2,FALSE),"")='11.1'!$D$5,TXM!D5267,"")</f>
        <v/>
      </c>
      <c r="F5267" t="str">
        <f>IFERROR(SMALL($E$5:$E$9000,ROWS($E$5:E5267)),"")</f>
        <v/>
      </c>
      <c r="I5267" s="371" t="s">
        <v>148</v>
      </c>
      <c r="J5267" t="s">
        <v>799</v>
      </c>
      <c r="K5267" s="372">
        <v>82990</v>
      </c>
      <c r="L5267" s="388">
        <f>ROWS(K$5:K5267)</f>
        <v>5263</v>
      </c>
      <c r="M5267" s="388" t="str">
        <f>IF(_xlfn.IFNA(VLOOKUP(I5267,$AG$3:$AH$83,2,FALSE),"")='11.1'!$D$5,TXM!L5267,"")</f>
        <v/>
      </c>
      <c r="N5267" t="str">
        <f>IFERROR(SMALL($M$5:$M$9000,ROWS($M$5:M5267)),"")</f>
        <v/>
      </c>
      <c r="P5267" t="s">
        <v>1639</v>
      </c>
      <c r="S5267" s="388">
        <f>ROWS(R$5:R5267)</f>
        <v>5263</v>
      </c>
      <c r="T5267" s="388" t="str">
        <f>IF(_xlfn.IFNA(VLOOKUP(P5267,$AG$3:$AH$83,2,FALSE),"")='11.1'!$D$5,TXM!S5267,"")</f>
        <v/>
      </c>
      <c r="U5267" t="str">
        <f>IFERROR(SMALL($T$5:$T$9000,ROWS($T$5:T5267)),"")</f>
        <v/>
      </c>
    </row>
    <row r="5268" spans="1:21" ht="14.4" customHeight="1" x14ac:dyDescent="0.3">
      <c r="A5268" t="s">
        <v>1639</v>
      </c>
      <c r="D5268" s="388">
        <f>ROWS(C$5:C5268)</f>
        <v>5264</v>
      </c>
      <c r="E5268" s="388" t="str">
        <f>IF(_xlfn.IFNA(VLOOKUP(A5268,$AG$3:$AH$83,2,FALSE),"")='11.1'!$D$5,TXM!D5268,"")</f>
        <v/>
      </c>
      <c r="F5268" t="str">
        <f>IFERROR(SMALL($E$5:$E$9000,ROWS($E$5:E5268)),"")</f>
        <v/>
      </c>
      <c r="I5268" s="371" t="s">
        <v>148</v>
      </c>
      <c r="J5268" t="s">
        <v>785</v>
      </c>
      <c r="K5268" s="372">
        <v>56131</v>
      </c>
      <c r="L5268" s="388">
        <f>ROWS(K$5:K5268)</f>
        <v>5264</v>
      </c>
      <c r="M5268" s="388" t="str">
        <f>IF(_xlfn.IFNA(VLOOKUP(I5268,$AG$3:$AH$83,2,FALSE),"")='11.1'!$D$5,TXM!L5268,"")</f>
        <v/>
      </c>
      <c r="N5268" t="str">
        <f>IFERROR(SMALL($M$5:$M$9000,ROWS($M$5:M5268)),"")</f>
        <v/>
      </c>
      <c r="P5268" t="s">
        <v>1639</v>
      </c>
      <c r="S5268" s="388">
        <f>ROWS(R$5:R5268)</f>
        <v>5264</v>
      </c>
      <c r="T5268" s="388" t="str">
        <f>IF(_xlfn.IFNA(VLOOKUP(P5268,$AG$3:$AH$83,2,FALSE),"")='11.1'!$D$5,TXM!S5268,"")</f>
        <v/>
      </c>
      <c r="U5268" t="str">
        <f>IFERROR(SMALL($T$5:$T$9000,ROWS($T$5:T5268)),"")</f>
        <v/>
      </c>
    </row>
    <row r="5269" spans="1:21" ht="14.4" customHeight="1" x14ac:dyDescent="0.3">
      <c r="A5269" t="s">
        <v>1639</v>
      </c>
      <c r="D5269" s="388">
        <f>ROWS(C$5:C5269)</f>
        <v>5265</v>
      </c>
      <c r="E5269" s="388" t="str">
        <f>IF(_xlfn.IFNA(VLOOKUP(A5269,$AG$3:$AH$83,2,FALSE),"")='11.1'!$D$5,TXM!D5269,"")</f>
        <v/>
      </c>
      <c r="F5269" t="str">
        <f>IFERROR(SMALL($E$5:$E$9000,ROWS($E$5:E5269)),"")</f>
        <v/>
      </c>
      <c r="I5269" s="371" t="s">
        <v>148</v>
      </c>
      <c r="J5269" t="s">
        <v>805</v>
      </c>
      <c r="K5269" s="372">
        <v>42260</v>
      </c>
      <c r="L5269" s="388">
        <f>ROWS(K$5:K5269)</f>
        <v>5265</v>
      </c>
      <c r="M5269" s="388" t="str">
        <f>IF(_xlfn.IFNA(VLOOKUP(I5269,$AG$3:$AH$83,2,FALSE),"")='11.1'!$D$5,TXM!L5269,"")</f>
        <v/>
      </c>
      <c r="N5269" t="str">
        <f>IFERROR(SMALL($M$5:$M$9000,ROWS($M$5:M5269)),"")</f>
        <v/>
      </c>
      <c r="P5269" t="s">
        <v>1639</v>
      </c>
      <c r="S5269" s="388">
        <f>ROWS(R$5:R5269)</f>
        <v>5265</v>
      </c>
      <c r="T5269" s="388" t="str">
        <f>IF(_xlfn.IFNA(VLOOKUP(P5269,$AG$3:$AH$83,2,FALSE),"")='11.1'!$D$5,TXM!S5269,"")</f>
        <v/>
      </c>
      <c r="U5269" t="str">
        <f>IFERROR(SMALL($T$5:$T$9000,ROWS($T$5:T5269)),"")</f>
        <v/>
      </c>
    </row>
    <row r="5270" spans="1:21" ht="14.4" customHeight="1" x14ac:dyDescent="0.3">
      <c r="A5270" t="s">
        <v>1639</v>
      </c>
      <c r="D5270" s="388">
        <f>ROWS(C$5:C5270)</f>
        <v>5266</v>
      </c>
      <c r="E5270" s="388" t="str">
        <f>IF(_xlfn.IFNA(VLOOKUP(A5270,$AG$3:$AH$83,2,FALSE),"")='11.1'!$D$5,TXM!D5270,"")</f>
        <v/>
      </c>
      <c r="F5270" t="str">
        <f>IFERROR(SMALL($E$5:$E$9000,ROWS($E$5:E5270)),"")</f>
        <v/>
      </c>
      <c r="I5270" s="371" t="s">
        <v>148</v>
      </c>
      <c r="J5270" t="s">
        <v>869</v>
      </c>
      <c r="K5270" s="372">
        <v>38110</v>
      </c>
      <c r="L5270" s="388">
        <f>ROWS(K$5:K5270)</f>
        <v>5266</v>
      </c>
      <c r="M5270" s="388" t="str">
        <f>IF(_xlfn.IFNA(VLOOKUP(I5270,$AG$3:$AH$83,2,FALSE),"")='11.1'!$D$5,TXM!L5270,"")</f>
        <v/>
      </c>
      <c r="N5270" t="str">
        <f>IFERROR(SMALL($M$5:$M$9000,ROWS($M$5:M5270)),"")</f>
        <v/>
      </c>
      <c r="P5270" t="s">
        <v>1639</v>
      </c>
      <c r="S5270" s="388">
        <f>ROWS(R$5:R5270)</f>
        <v>5266</v>
      </c>
      <c r="T5270" s="388" t="str">
        <f>IF(_xlfn.IFNA(VLOOKUP(P5270,$AG$3:$AH$83,2,FALSE),"")='11.1'!$D$5,TXM!S5270,"")</f>
        <v/>
      </c>
      <c r="U5270" t="str">
        <f>IFERROR(SMALL($T$5:$T$9000,ROWS($T$5:T5270)),"")</f>
        <v/>
      </c>
    </row>
    <row r="5271" spans="1:21" ht="14.4" customHeight="1" x14ac:dyDescent="0.3">
      <c r="A5271" t="s">
        <v>1639</v>
      </c>
      <c r="D5271" s="388">
        <f>ROWS(C$5:C5271)</f>
        <v>5267</v>
      </c>
      <c r="E5271" s="388" t="str">
        <f>IF(_xlfn.IFNA(VLOOKUP(A5271,$AG$3:$AH$83,2,FALSE),"")='11.1'!$D$5,TXM!D5271,"")</f>
        <v/>
      </c>
      <c r="F5271" t="str">
        <f>IFERROR(SMALL($E$5:$E$9000,ROWS($E$5:E5271)),"")</f>
        <v/>
      </c>
      <c r="I5271" s="371" t="s">
        <v>148</v>
      </c>
      <c r="J5271" t="s">
        <v>817</v>
      </c>
      <c r="K5271" s="372">
        <v>35952</v>
      </c>
      <c r="L5271" s="388">
        <f>ROWS(K$5:K5271)</f>
        <v>5267</v>
      </c>
      <c r="M5271" s="388" t="str">
        <f>IF(_xlfn.IFNA(VLOOKUP(I5271,$AG$3:$AH$83,2,FALSE),"")='11.1'!$D$5,TXM!L5271,"")</f>
        <v/>
      </c>
      <c r="N5271" t="str">
        <f>IFERROR(SMALL($M$5:$M$9000,ROWS($M$5:M5271)),"")</f>
        <v/>
      </c>
      <c r="P5271" t="s">
        <v>1639</v>
      </c>
      <c r="S5271" s="388">
        <f>ROWS(R$5:R5271)</f>
        <v>5267</v>
      </c>
      <c r="T5271" s="388" t="str">
        <f>IF(_xlfn.IFNA(VLOOKUP(P5271,$AG$3:$AH$83,2,FALSE),"")='11.1'!$D$5,TXM!S5271,"")</f>
        <v/>
      </c>
      <c r="U5271" t="str">
        <f>IFERROR(SMALL($T$5:$T$9000,ROWS($T$5:T5271)),"")</f>
        <v/>
      </c>
    </row>
    <row r="5272" spans="1:21" ht="14.4" customHeight="1" x14ac:dyDescent="0.3">
      <c r="A5272" t="s">
        <v>1639</v>
      </c>
      <c r="D5272" s="388">
        <f>ROWS(C$5:C5272)</f>
        <v>5268</v>
      </c>
      <c r="E5272" s="388" t="str">
        <f>IF(_xlfn.IFNA(VLOOKUP(A5272,$AG$3:$AH$83,2,FALSE),"")='11.1'!$D$5,TXM!D5272,"")</f>
        <v/>
      </c>
      <c r="F5272" t="str">
        <f>IFERROR(SMALL($E$5:$E$9000,ROWS($E$5:E5272)),"")</f>
        <v/>
      </c>
      <c r="I5272" s="371" t="s">
        <v>148</v>
      </c>
      <c r="J5272" t="s">
        <v>829</v>
      </c>
      <c r="K5272" s="372">
        <v>34917</v>
      </c>
      <c r="L5272" s="388">
        <f>ROWS(K$5:K5272)</f>
        <v>5268</v>
      </c>
      <c r="M5272" s="388" t="str">
        <f>IF(_xlfn.IFNA(VLOOKUP(I5272,$AG$3:$AH$83,2,FALSE),"")='11.1'!$D$5,TXM!L5272,"")</f>
        <v/>
      </c>
      <c r="N5272" t="str">
        <f>IFERROR(SMALL($M$5:$M$9000,ROWS($M$5:M5272)),"")</f>
        <v/>
      </c>
      <c r="P5272" t="s">
        <v>1639</v>
      </c>
      <c r="S5272" s="388">
        <f>ROWS(R$5:R5272)</f>
        <v>5268</v>
      </c>
      <c r="T5272" s="388" t="str">
        <f>IF(_xlfn.IFNA(VLOOKUP(P5272,$AG$3:$AH$83,2,FALSE),"")='11.1'!$D$5,TXM!S5272,"")</f>
        <v/>
      </c>
      <c r="U5272" t="str">
        <f>IFERROR(SMALL($T$5:$T$9000,ROWS($T$5:T5272)),"")</f>
        <v/>
      </c>
    </row>
    <row r="5273" spans="1:21" ht="14.4" customHeight="1" x14ac:dyDescent="0.3">
      <c r="A5273" t="s">
        <v>1639</v>
      </c>
      <c r="D5273" s="388">
        <f>ROWS(C$5:C5273)</f>
        <v>5269</v>
      </c>
      <c r="E5273" s="388" t="str">
        <f>IF(_xlfn.IFNA(VLOOKUP(A5273,$AG$3:$AH$83,2,FALSE),"")='11.1'!$D$5,TXM!D5273,"")</f>
        <v/>
      </c>
      <c r="F5273" t="str">
        <f>IFERROR(SMALL($E$5:$E$9000,ROWS($E$5:E5273)),"")</f>
        <v/>
      </c>
      <c r="I5273" s="371" t="s">
        <v>148</v>
      </c>
      <c r="J5273" t="s">
        <v>1275</v>
      </c>
      <c r="K5273" s="372">
        <v>25113</v>
      </c>
      <c r="L5273" s="388">
        <f>ROWS(K$5:K5273)</f>
        <v>5269</v>
      </c>
      <c r="M5273" s="388" t="str">
        <f>IF(_xlfn.IFNA(VLOOKUP(I5273,$AG$3:$AH$83,2,FALSE),"")='11.1'!$D$5,TXM!L5273,"")</f>
        <v/>
      </c>
      <c r="N5273" t="str">
        <f>IFERROR(SMALL($M$5:$M$9000,ROWS($M$5:M5273)),"")</f>
        <v/>
      </c>
      <c r="P5273" t="s">
        <v>1639</v>
      </c>
      <c r="S5273" s="388">
        <f>ROWS(R$5:R5273)</f>
        <v>5269</v>
      </c>
      <c r="T5273" s="388" t="str">
        <f>IF(_xlfn.IFNA(VLOOKUP(P5273,$AG$3:$AH$83,2,FALSE),"")='11.1'!$D$5,TXM!S5273,"")</f>
        <v/>
      </c>
      <c r="U5273" t="str">
        <f>IFERROR(SMALL($T$5:$T$9000,ROWS($T$5:T5273)),"")</f>
        <v/>
      </c>
    </row>
    <row r="5274" spans="1:21" ht="14.4" customHeight="1" x14ac:dyDescent="0.3">
      <c r="A5274" t="s">
        <v>1639</v>
      </c>
      <c r="D5274" s="388">
        <f>ROWS(C$5:C5274)</f>
        <v>5270</v>
      </c>
      <c r="E5274" s="388" t="str">
        <f>IF(_xlfn.IFNA(VLOOKUP(A5274,$AG$3:$AH$83,2,FALSE),"")='11.1'!$D$5,TXM!D5274,"")</f>
        <v/>
      </c>
      <c r="F5274" t="str">
        <f>IFERROR(SMALL($E$5:$E$9000,ROWS($E$5:E5274)),"")</f>
        <v/>
      </c>
      <c r="I5274" s="371" t="s">
        <v>148</v>
      </c>
      <c r="J5274" t="s">
        <v>773</v>
      </c>
      <c r="K5274" s="372">
        <v>22793</v>
      </c>
      <c r="L5274" s="388">
        <f>ROWS(K$5:K5274)</f>
        <v>5270</v>
      </c>
      <c r="M5274" s="388" t="str">
        <f>IF(_xlfn.IFNA(VLOOKUP(I5274,$AG$3:$AH$83,2,FALSE),"")='11.1'!$D$5,TXM!L5274,"")</f>
        <v/>
      </c>
      <c r="N5274" t="str">
        <f>IFERROR(SMALL($M$5:$M$9000,ROWS($M$5:M5274)),"")</f>
        <v/>
      </c>
      <c r="P5274" t="s">
        <v>1639</v>
      </c>
      <c r="S5274" s="388">
        <f>ROWS(R$5:R5274)</f>
        <v>5270</v>
      </c>
      <c r="T5274" s="388" t="str">
        <f>IF(_xlfn.IFNA(VLOOKUP(P5274,$AG$3:$AH$83,2,FALSE),"")='11.1'!$D$5,TXM!S5274,"")</f>
        <v/>
      </c>
      <c r="U5274" t="str">
        <f>IFERROR(SMALL($T$5:$T$9000,ROWS($T$5:T5274)),"")</f>
        <v/>
      </c>
    </row>
    <row r="5275" spans="1:21" ht="14.4" customHeight="1" x14ac:dyDescent="0.3">
      <c r="A5275" t="s">
        <v>1639</v>
      </c>
      <c r="D5275" s="388">
        <f>ROWS(C$5:C5275)</f>
        <v>5271</v>
      </c>
      <c r="E5275" s="388" t="str">
        <f>IF(_xlfn.IFNA(VLOOKUP(A5275,$AG$3:$AH$83,2,FALSE),"")='11.1'!$D$5,TXM!D5275,"")</f>
        <v/>
      </c>
      <c r="F5275" t="str">
        <f>IFERROR(SMALL($E$5:$E$9000,ROWS($E$5:E5275)),"")</f>
        <v/>
      </c>
      <c r="I5275" s="371" t="s">
        <v>148</v>
      </c>
      <c r="J5275" t="s">
        <v>783</v>
      </c>
      <c r="K5275" s="372">
        <v>20860</v>
      </c>
      <c r="L5275" s="388">
        <f>ROWS(K$5:K5275)</f>
        <v>5271</v>
      </c>
      <c r="M5275" s="388" t="str">
        <f>IF(_xlfn.IFNA(VLOOKUP(I5275,$AG$3:$AH$83,2,FALSE),"")='11.1'!$D$5,TXM!L5275,"")</f>
        <v/>
      </c>
      <c r="N5275" t="str">
        <f>IFERROR(SMALL($M$5:$M$9000,ROWS($M$5:M5275)),"")</f>
        <v/>
      </c>
      <c r="P5275" t="s">
        <v>1639</v>
      </c>
      <c r="S5275" s="388">
        <f>ROWS(R$5:R5275)</f>
        <v>5271</v>
      </c>
      <c r="T5275" s="388" t="str">
        <f>IF(_xlfn.IFNA(VLOOKUP(P5275,$AG$3:$AH$83,2,FALSE),"")='11.1'!$D$5,TXM!S5275,"")</f>
        <v/>
      </c>
      <c r="U5275" t="str">
        <f>IFERROR(SMALL($T$5:$T$9000,ROWS($T$5:T5275)),"")</f>
        <v/>
      </c>
    </row>
    <row r="5276" spans="1:21" ht="14.4" customHeight="1" x14ac:dyDescent="0.3">
      <c r="A5276" t="s">
        <v>1639</v>
      </c>
      <c r="D5276" s="388">
        <f>ROWS(C$5:C5276)</f>
        <v>5272</v>
      </c>
      <c r="E5276" s="388" t="str">
        <f>IF(_xlfn.IFNA(VLOOKUP(A5276,$AG$3:$AH$83,2,FALSE),"")='11.1'!$D$5,TXM!D5276,"")</f>
        <v/>
      </c>
      <c r="F5276" t="str">
        <f>IFERROR(SMALL($E$5:$E$9000,ROWS($E$5:E5276)),"")</f>
        <v/>
      </c>
      <c r="I5276" s="371" t="s">
        <v>148</v>
      </c>
      <c r="J5276" t="s">
        <v>1441</v>
      </c>
      <c r="K5276" s="372">
        <v>13772</v>
      </c>
      <c r="L5276" s="388">
        <f>ROWS(K$5:K5276)</f>
        <v>5272</v>
      </c>
      <c r="M5276" s="388" t="str">
        <f>IF(_xlfn.IFNA(VLOOKUP(I5276,$AG$3:$AH$83,2,FALSE),"")='11.1'!$D$5,TXM!L5276,"")</f>
        <v/>
      </c>
      <c r="N5276" t="str">
        <f>IFERROR(SMALL($M$5:$M$9000,ROWS($M$5:M5276)),"")</f>
        <v/>
      </c>
      <c r="P5276" t="s">
        <v>1639</v>
      </c>
      <c r="S5276" s="388">
        <f>ROWS(R$5:R5276)</f>
        <v>5272</v>
      </c>
      <c r="T5276" s="388" t="str">
        <f>IF(_xlfn.IFNA(VLOOKUP(P5276,$AG$3:$AH$83,2,FALSE),"")='11.1'!$D$5,TXM!S5276,"")</f>
        <v/>
      </c>
      <c r="U5276" t="str">
        <f>IFERROR(SMALL($T$5:$T$9000,ROWS($T$5:T5276)),"")</f>
        <v/>
      </c>
    </row>
    <row r="5277" spans="1:21" ht="14.4" customHeight="1" x14ac:dyDescent="0.3">
      <c r="A5277" t="s">
        <v>1639</v>
      </c>
      <c r="D5277" s="388">
        <f>ROWS(C$5:C5277)</f>
        <v>5273</v>
      </c>
      <c r="E5277" s="388" t="str">
        <f>IF(_xlfn.IFNA(VLOOKUP(A5277,$AG$3:$AH$83,2,FALSE),"")='11.1'!$D$5,TXM!D5277,"")</f>
        <v/>
      </c>
      <c r="F5277" t="str">
        <f>IFERROR(SMALL($E$5:$E$9000,ROWS($E$5:E5277)),"")</f>
        <v/>
      </c>
      <c r="I5277" s="371" t="s">
        <v>148</v>
      </c>
      <c r="J5277" t="s">
        <v>841</v>
      </c>
      <c r="K5277" s="372">
        <v>12643</v>
      </c>
      <c r="L5277" s="388">
        <f>ROWS(K$5:K5277)</f>
        <v>5273</v>
      </c>
      <c r="M5277" s="388" t="str">
        <f>IF(_xlfn.IFNA(VLOOKUP(I5277,$AG$3:$AH$83,2,FALSE),"")='11.1'!$D$5,TXM!L5277,"")</f>
        <v/>
      </c>
      <c r="N5277" t="str">
        <f>IFERROR(SMALL($M$5:$M$9000,ROWS($M$5:M5277)),"")</f>
        <v/>
      </c>
      <c r="P5277" t="s">
        <v>1639</v>
      </c>
      <c r="S5277" s="388">
        <f>ROWS(R$5:R5277)</f>
        <v>5273</v>
      </c>
      <c r="T5277" s="388" t="str">
        <f>IF(_xlfn.IFNA(VLOOKUP(P5277,$AG$3:$AH$83,2,FALSE),"")='11.1'!$D$5,TXM!S5277,"")</f>
        <v/>
      </c>
      <c r="U5277" t="str">
        <f>IFERROR(SMALL($T$5:$T$9000,ROWS($T$5:T5277)),"")</f>
        <v/>
      </c>
    </row>
    <row r="5278" spans="1:21" ht="14.4" customHeight="1" x14ac:dyDescent="0.3">
      <c r="A5278" t="s">
        <v>1639</v>
      </c>
      <c r="D5278" s="388">
        <f>ROWS(C$5:C5278)</f>
        <v>5274</v>
      </c>
      <c r="E5278" s="388" t="str">
        <f>IF(_xlfn.IFNA(VLOOKUP(A5278,$AG$3:$AH$83,2,FALSE),"")='11.1'!$D$5,TXM!D5278,"")</f>
        <v/>
      </c>
      <c r="F5278" t="str">
        <f>IFERROR(SMALL($E$5:$E$9000,ROWS($E$5:E5278)),"")</f>
        <v/>
      </c>
      <c r="I5278" s="371" t="s">
        <v>148</v>
      </c>
      <c r="J5278" t="s">
        <v>839</v>
      </c>
      <c r="K5278" s="372">
        <v>12176</v>
      </c>
      <c r="L5278" s="388">
        <f>ROWS(K$5:K5278)</f>
        <v>5274</v>
      </c>
      <c r="M5278" s="388" t="str">
        <f>IF(_xlfn.IFNA(VLOOKUP(I5278,$AG$3:$AH$83,2,FALSE),"")='11.1'!$D$5,TXM!L5278,"")</f>
        <v/>
      </c>
      <c r="N5278" t="str">
        <f>IFERROR(SMALL($M$5:$M$9000,ROWS($M$5:M5278)),"")</f>
        <v/>
      </c>
      <c r="P5278" t="s">
        <v>1639</v>
      </c>
      <c r="S5278" s="388">
        <f>ROWS(R$5:R5278)</f>
        <v>5274</v>
      </c>
      <c r="T5278" s="388" t="str">
        <f>IF(_xlfn.IFNA(VLOOKUP(P5278,$AG$3:$AH$83,2,FALSE),"")='11.1'!$D$5,TXM!S5278,"")</f>
        <v/>
      </c>
      <c r="U5278" t="str">
        <f>IFERROR(SMALL($T$5:$T$9000,ROWS($T$5:T5278)),"")</f>
        <v/>
      </c>
    </row>
    <row r="5279" spans="1:21" ht="14.4" customHeight="1" x14ac:dyDescent="0.3">
      <c r="A5279" t="s">
        <v>1639</v>
      </c>
      <c r="D5279" s="388">
        <f>ROWS(C$5:C5279)</f>
        <v>5275</v>
      </c>
      <c r="E5279" s="388" t="str">
        <f>IF(_xlfn.IFNA(VLOOKUP(A5279,$AG$3:$AH$83,2,FALSE),"")='11.1'!$D$5,TXM!D5279,"")</f>
        <v/>
      </c>
      <c r="F5279" t="str">
        <f>IFERROR(SMALL($E$5:$E$9000,ROWS($E$5:E5279)),"")</f>
        <v/>
      </c>
      <c r="I5279" s="371" t="s">
        <v>148</v>
      </c>
      <c r="J5279" t="s">
        <v>859</v>
      </c>
      <c r="K5279" s="372">
        <v>8351</v>
      </c>
      <c r="L5279" s="388">
        <f>ROWS(K$5:K5279)</f>
        <v>5275</v>
      </c>
      <c r="M5279" s="388" t="str">
        <f>IF(_xlfn.IFNA(VLOOKUP(I5279,$AG$3:$AH$83,2,FALSE),"")='11.1'!$D$5,TXM!L5279,"")</f>
        <v/>
      </c>
      <c r="N5279" t="str">
        <f>IFERROR(SMALL($M$5:$M$9000,ROWS($M$5:M5279)),"")</f>
        <v/>
      </c>
      <c r="P5279" t="s">
        <v>1639</v>
      </c>
      <c r="S5279" s="388">
        <f>ROWS(R$5:R5279)</f>
        <v>5275</v>
      </c>
      <c r="T5279" s="388" t="str">
        <f>IF(_xlfn.IFNA(VLOOKUP(P5279,$AG$3:$AH$83,2,FALSE),"")='11.1'!$D$5,TXM!S5279,"")</f>
        <v/>
      </c>
      <c r="U5279" t="str">
        <f>IFERROR(SMALL($T$5:$T$9000,ROWS($T$5:T5279)),"")</f>
        <v/>
      </c>
    </row>
    <row r="5280" spans="1:21" ht="14.4" customHeight="1" x14ac:dyDescent="0.3">
      <c r="A5280" t="s">
        <v>1639</v>
      </c>
      <c r="D5280" s="388">
        <f>ROWS(C$5:C5280)</f>
        <v>5276</v>
      </c>
      <c r="E5280" s="388" t="str">
        <f>IF(_xlfn.IFNA(VLOOKUP(A5280,$AG$3:$AH$83,2,FALSE),"")='11.1'!$D$5,TXM!D5280,"")</f>
        <v/>
      </c>
      <c r="F5280" t="str">
        <f>IFERROR(SMALL($E$5:$E$9000,ROWS($E$5:E5280)),"")</f>
        <v/>
      </c>
      <c r="I5280" s="371" t="s">
        <v>148</v>
      </c>
      <c r="J5280" t="s">
        <v>855</v>
      </c>
      <c r="K5280" s="372">
        <v>7074</v>
      </c>
      <c r="L5280" s="388">
        <f>ROWS(K$5:K5280)</f>
        <v>5276</v>
      </c>
      <c r="M5280" s="388" t="str">
        <f>IF(_xlfn.IFNA(VLOOKUP(I5280,$AG$3:$AH$83,2,FALSE),"")='11.1'!$D$5,TXM!L5280,"")</f>
        <v/>
      </c>
      <c r="N5280" t="str">
        <f>IFERROR(SMALL($M$5:$M$9000,ROWS($M$5:M5280)),"")</f>
        <v/>
      </c>
      <c r="P5280" t="s">
        <v>1639</v>
      </c>
      <c r="S5280" s="388">
        <f>ROWS(R$5:R5280)</f>
        <v>5276</v>
      </c>
      <c r="T5280" s="388" t="str">
        <f>IF(_xlfn.IFNA(VLOOKUP(P5280,$AG$3:$AH$83,2,FALSE),"")='11.1'!$D$5,TXM!S5280,"")</f>
        <v/>
      </c>
      <c r="U5280" t="str">
        <f>IFERROR(SMALL($T$5:$T$9000,ROWS($T$5:T5280)),"")</f>
        <v/>
      </c>
    </row>
    <row r="5281" spans="1:21" ht="14.4" customHeight="1" x14ac:dyDescent="0.3">
      <c r="A5281" t="s">
        <v>1639</v>
      </c>
      <c r="D5281" s="388">
        <f>ROWS(C$5:C5281)</f>
        <v>5277</v>
      </c>
      <c r="E5281" s="388" t="str">
        <f>IF(_xlfn.IFNA(VLOOKUP(A5281,$AG$3:$AH$83,2,FALSE),"")='11.1'!$D$5,TXM!D5281,"")</f>
        <v/>
      </c>
      <c r="F5281" t="str">
        <f>IFERROR(SMALL($E$5:$E$9000,ROWS($E$5:E5281)),"")</f>
        <v/>
      </c>
      <c r="I5281" s="371" t="s">
        <v>148</v>
      </c>
      <c r="J5281" t="s">
        <v>777</v>
      </c>
      <c r="K5281" s="372">
        <v>1978</v>
      </c>
      <c r="L5281" s="388">
        <f>ROWS(K$5:K5281)</f>
        <v>5277</v>
      </c>
      <c r="M5281" s="388" t="str">
        <f>IF(_xlfn.IFNA(VLOOKUP(I5281,$AG$3:$AH$83,2,FALSE),"")='11.1'!$D$5,TXM!L5281,"")</f>
        <v/>
      </c>
      <c r="N5281" t="str">
        <f>IFERROR(SMALL($M$5:$M$9000,ROWS($M$5:M5281)),"")</f>
        <v/>
      </c>
      <c r="P5281" t="s">
        <v>1639</v>
      </c>
      <c r="S5281" s="388">
        <f>ROWS(R$5:R5281)</f>
        <v>5277</v>
      </c>
      <c r="T5281" s="388" t="str">
        <f>IF(_xlfn.IFNA(VLOOKUP(P5281,$AG$3:$AH$83,2,FALSE),"")='11.1'!$D$5,TXM!S5281,"")</f>
        <v/>
      </c>
      <c r="U5281" t="str">
        <f>IFERROR(SMALL($T$5:$T$9000,ROWS($T$5:T5281)),"")</f>
        <v/>
      </c>
    </row>
    <row r="5282" spans="1:21" ht="14.4" customHeight="1" x14ac:dyDescent="0.3">
      <c r="A5282" t="s">
        <v>1639</v>
      </c>
      <c r="D5282" s="388">
        <f>ROWS(C$5:C5282)</f>
        <v>5278</v>
      </c>
      <c r="E5282" s="388" t="str">
        <f>IF(_xlfn.IFNA(VLOOKUP(A5282,$AG$3:$AH$83,2,FALSE),"")='11.1'!$D$5,TXM!D5282,"")</f>
        <v/>
      </c>
      <c r="F5282" t="str">
        <f>IFERROR(SMALL($E$5:$E$9000,ROWS($E$5:E5282)),"")</f>
        <v/>
      </c>
      <c r="I5282" s="371" t="s">
        <v>148</v>
      </c>
      <c r="J5282" t="s">
        <v>171</v>
      </c>
      <c r="K5282" s="372">
        <v>1015</v>
      </c>
      <c r="L5282" s="388">
        <f>ROWS(K$5:K5282)</f>
        <v>5278</v>
      </c>
      <c r="M5282" s="388" t="str">
        <f>IF(_xlfn.IFNA(VLOOKUP(I5282,$AG$3:$AH$83,2,FALSE),"")='11.1'!$D$5,TXM!L5282,"")</f>
        <v/>
      </c>
      <c r="N5282" t="str">
        <f>IFERROR(SMALL($M$5:$M$9000,ROWS($M$5:M5282)),"")</f>
        <v/>
      </c>
      <c r="P5282" t="s">
        <v>1639</v>
      </c>
      <c r="S5282" s="388">
        <f>ROWS(R$5:R5282)</f>
        <v>5278</v>
      </c>
      <c r="T5282" s="388" t="str">
        <f>IF(_xlfn.IFNA(VLOOKUP(P5282,$AG$3:$AH$83,2,FALSE),"")='11.1'!$D$5,TXM!S5282,"")</f>
        <v/>
      </c>
      <c r="U5282" t="str">
        <f>IFERROR(SMALL($T$5:$T$9000,ROWS($T$5:T5282)),"")</f>
        <v/>
      </c>
    </row>
    <row r="5283" spans="1:21" ht="14.4" customHeight="1" x14ac:dyDescent="0.3">
      <c r="A5283" t="s">
        <v>1639</v>
      </c>
      <c r="D5283" s="388">
        <f>ROWS(C$5:C5283)</f>
        <v>5279</v>
      </c>
      <c r="E5283" s="388" t="str">
        <f>IF(_xlfn.IFNA(VLOOKUP(A5283,$AG$3:$AH$83,2,FALSE),"")='11.1'!$D$5,TXM!D5283,"")</f>
        <v/>
      </c>
      <c r="F5283" t="str">
        <f>IFERROR(SMALL($E$5:$E$9000,ROWS($E$5:E5283)),"")</f>
        <v/>
      </c>
      <c r="I5283" s="371" t="s">
        <v>148</v>
      </c>
      <c r="J5283" t="s">
        <v>811</v>
      </c>
      <c r="K5283" s="372">
        <v>768</v>
      </c>
      <c r="L5283" s="388">
        <f>ROWS(K$5:K5283)</f>
        <v>5279</v>
      </c>
      <c r="M5283" s="388" t="str">
        <f>IF(_xlfn.IFNA(VLOOKUP(I5283,$AG$3:$AH$83,2,FALSE),"")='11.1'!$D$5,TXM!L5283,"")</f>
        <v/>
      </c>
      <c r="N5283" t="str">
        <f>IFERROR(SMALL($M$5:$M$9000,ROWS($M$5:M5283)),"")</f>
        <v/>
      </c>
      <c r="P5283" t="s">
        <v>1639</v>
      </c>
      <c r="S5283" s="388">
        <f>ROWS(R$5:R5283)</f>
        <v>5279</v>
      </c>
      <c r="T5283" s="388" t="str">
        <f>IF(_xlfn.IFNA(VLOOKUP(P5283,$AG$3:$AH$83,2,FALSE),"")='11.1'!$D$5,TXM!S5283,"")</f>
        <v/>
      </c>
      <c r="U5283" t="str">
        <f>IFERROR(SMALL($T$5:$T$9000,ROWS($T$5:T5283)),"")</f>
        <v/>
      </c>
    </row>
    <row r="5284" spans="1:21" ht="14.4" customHeight="1" x14ac:dyDescent="0.3">
      <c r="A5284" t="s">
        <v>1639</v>
      </c>
      <c r="D5284" s="388">
        <f>ROWS(C$5:C5284)</f>
        <v>5280</v>
      </c>
      <c r="E5284" s="388" t="str">
        <f>IF(_xlfn.IFNA(VLOOKUP(A5284,$AG$3:$AH$83,2,FALSE),"")='11.1'!$D$5,TXM!D5284,"")</f>
        <v/>
      </c>
      <c r="F5284" t="str">
        <f>IFERROR(SMALL($E$5:$E$9000,ROWS($E$5:E5284)),"")</f>
        <v/>
      </c>
      <c r="I5284" s="371" t="s">
        <v>148</v>
      </c>
      <c r="J5284" t="s">
        <v>779</v>
      </c>
      <c r="K5284" s="372">
        <v>162</v>
      </c>
      <c r="L5284" s="388">
        <f>ROWS(K$5:K5284)</f>
        <v>5280</v>
      </c>
      <c r="M5284" s="388" t="str">
        <f>IF(_xlfn.IFNA(VLOOKUP(I5284,$AG$3:$AH$83,2,FALSE),"")='11.1'!$D$5,TXM!L5284,"")</f>
        <v/>
      </c>
      <c r="N5284" t="str">
        <f>IFERROR(SMALL($M$5:$M$9000,ROWS($M$5:M5284)),"")</f>
        <v/>
      </c>
      <c r="P5284" t="s">
        <v>1639</v>
      </c>
      <c r="S5284" s="388">
        <f>ROWS(R$5:R5284)</f>
        <v>5280</v>
      </c>
      <c r="T5284" s="388" t="str">
        <f>IF(_xlfn.IFNA(VLOOKUP(P5284,$AG$3:$AH$83,2,FALSE),"")='11.1'!$D$5,TXM!S5284,"")</f>
        <v/>
      </c>
      <c r="U5284" t="str">
        <f>IFERROR(SMALL($T$5:$T$9000,ROWS($T$5:T5284)),"")</f>
        <v/>
      </c>
    </row>
    <row r="5285" spans="1:21" ht="14.4" customHeight="1" x14ac:dyDescent="0.3">
      <c r="A5285" t="s">
        <v>1639</v>
      </c>
      <c r="D5285" s="388">
        <f>ROWS(C$5:C5285)</f>
        <v>5281</v>
      </c>
      <c r="E5285" s="388" t="str">
        <f>IF(_xlfn.IFNA(VLOOKUP(A5285,$AG$3:$AH$83,2,FALSE),"")='11.1'!$D$5,TXM!D5285,"")</f>
        <v/>
      </c>
      <c r="F5285" t="str">
        <f>IFERROR(SMALL($E$5:$E$9000,ROWS($E$5:E5285)),"")</f>
        <v/>
      </c>
      <c r="I5285" s="371" t="s">
        <v>148</v>
      </c>
      <c r="J5285" t="s">
        <v>815</v>
      </c>
      <c r="K5285" s="372">
        <v>141</v>
      </c>
      <c r="L5285" s="388">
        <f>ROWS(K$5:K5285)</f>
        <v>5281</v>
      </c>
      <c r="M5285" s="388" t="str">
        <f>IF(_xlfn.IFNA(VLOOKUP(I5285,$AG$3:$AH$83,2,FALSE),"")='11.1'!$D$5,TXM!L5285,"")</f>
        <v/>
      </c>
      <c r="N5285" t="str">
        <f>IFERROR(SMALL($M$5:$M$9000,ROWS($M$5:M5285)),"")</f>
        <v/>
      </c>
      <c r="P5285" t="s">
        <v>1639</v>
      </c>
      <c r="S5285" s="388">
        <f>ROWS(R$5:R5285)</f>
        <v>5281</v>
      </c>
      <c r="T5285" s="388" t="str">
        <f>IF(_xlfn.IFNA(VLOOKUP(P5285,$AG$3:$AH$83,2,FALSE),"")='11.1'!$D$5,TXM!S5285,"")</f>
        <v/>
      </c>
      <c r="U5285" t="str">
        <f>IFERROR(SMALL($T$5:$T$9000,ROWS($T$5:T5285)),"")</f>
        <v/>
      </c>
    </row>
    <row r="5286" spans="1:21" ht="14.4" customHeight="1" x14ac:dyDescent="0.3">
      <c r="A5286" t="s">
        <v>1639</v>
      </c>
      <c r="D5286" s="388">
        <f>ROWS(C$5:C5286)</f>
        <v>5282</v>
      </c>
      <c r="E5286" s="388" t="str">
        <f>IF(_xlfn.IFNA(VLOOKUP(A5286,$AG$3:$AH$83,2,FALSE),"")='11.1'!$D$5,TXM!D5286,"")</f>
        <v/>
      </c>
      <c r="F5286" t="str">
        <f>IFERROR(SMALL($E$5:$E$9000,ROWS($E$5:E5286)),"")</f>
        <v/>
      </c>
      <c r="I5286" s="371" t="s">
        <v>148</v>
      </c>
      <c r="J5286" t="s">
        <v>91</v>
      </c>
      <c r="K5286" s="372">
        <v>127</v>
      </c>
      <c r="L5286" s="388">
        <f>ROWS(K$5:K5286)</f>
        <v>5282</v>
      </c>
      <c r="M5286" s="388" t="str">
        <f>IF(_xlfn.IFNA(VLOOKUP(I5286,$AG$3:$AH$83,2,FALSE),"")='11.1'!$D$5,TXM!L5286,"")</f>
        <v/>
      </c>
      <c r="N5286" t="str">
        <f>IFERROR(SMALL($M$5:$M$9000,ROWS($M$5:M5286)),"")</f>
        <v/>
      </c>
      <c r="P5286" t="s">
        <v>1639</v>
      </c>
      <c r="S5286" s="388">
        <f>ROWS(R$5:R5286)</f>
        <v>5282</v>
      </c>
      <c r="T5286" s="388" t="str">
        <f>IF(_xlfn.IFNA(VLOOKUP(P5286,$AG$3:$AH$83,2,FALSE),"")='11.1'!$D$5,TXM!S5286,"")</f>
        <v/>
      </c>
      <c r="U5286" t="str">
        <f>IFERROR(SMALL($T$5:$T$9000,ROWS($T$5:T5286)),"")</f>
        <v/>
      </c>
    </row>
    <row r="5287" spans="1:21" ht="14.4" customHeight="1" x14ac:dyDescent="0.3">
      <c r="A5287" t="s">
        <v>1639</v>
      </c>
      <c r="D5287" s="388">
        <f>ROWS(C$5:C5287)</f>
        <v>5283</v>
      </c>
      <c r="E5287" s="388" t="str">
        <f>IF(_xlfn.IFNA(VLOOKUP(A5287,$AG$3:$AH$83,2,FALSE),"")='11.1'!$D$5,TXM!D5287,"")</f>
        <v/>
      </c>
      <c r="F5287" t="str">
        <f>IFERROR(SMALL($E$5:$E$9000,ROWS($E$5:E5287)),"")</f>
        <v/>
      </c>
      <c r="I5287" s="371" t="s">
        <v>148</v>
      </c>
      <c r="J5287" t="s">
        <v>1402</v>
      </c>
      <c r="K5287" s="372">
        <v>67</v>
      </c>
      <c r="L5287" s="388">
        <f>ROWS(K$5:K5287)</f>
        <v>5283</v>
      </c>
      <c r="M5287" s="388" t="str">
        <f>IF(_xlfn.IFNA(VLOOKUP(I5287,$AG$3:$AH$83,2,FALSE),"")='11.1'!$D$5,TXM!L5287,"")</f>
        <v/>
      </c>
      <c r="N5287" t="str">
        <f>IFERROR(SMALL($M$5:$M$9000,ROWS($M$5:M5287)),"")</f>
        <v/>
      </c>
      <c r="P5287" t="s">
        <v>1639</v>
      </c>
      <c r="S5287" s="388">
        <f>ROWS(R$5:R5287)</f>
        <v>5283</v>
      </c>
      <c r="T5287" s="388" t="str">
        <f>IF(_xlfn.IFNA(VLOOKUP(P5287,$AG$3:$AH$83,2,FALSE),"")='11.1'!$D$5,TXM!S5287,"")</f>
        <v/>
      </c>
      <c r="U5287" t="str">
        <f>IFERROR(SMALL($T$5:$T$9000,ROWS($T$5:T5287)),"")</f>
        <v/>
      </c>
    </row>
    <row r="5288" spans="1:21" ht="14.4" customHeight="1" x14ac:dyDescent="0.3">
      <c r="A5288" t="s">
        <v>1639</v>
      </c>
      <c r="D5288" s="388">
        <f>ROWS(C$5:C5288)</f>
        <v>5284</v>
      </c>
      <c r="E5288" s="388" t="str">
        <f>IF(_xlfn.IFNA(VLOOKUP(A5288,$AG$3:$AH$83,2,FALSE),"")='11.1'!$D$5,TXM!D5288,"")</f>
        <v/>
      </c>
      <c r="F5288" t="str">
        <f>IFERROR(SMALL($E$5:$E$9000,ROWS($E$5:E5288)),"")</f>
        <v/>
      </c>
      <c r="I5288" s="371" t="s">
        <v>148</v>
      </c>
      <c r="J5288" t="s">
        <v>1004</v>
      </c>
      <c r="K5288" s="372">
        <v>65</v>
      </c>
      <c r="L5288" s="388">
        <f>ROWS(K$5:K5288)</f>
        <v>5284</v>
      </c>
      <c r="M5288" s="388" t="str">
        <f>IF(_xlfn.IFNA(VLOOKUP(I5288,$AG$3:$AH$83,2,FALSE),"")='11.1'!$D$5,TXM!L5288,"")</f>
        <v/>
      </c>
      <c r="N5288" t="str">
        <f>IFERROR(SMALL($M$5:$M$9000,ROWS($M$5:M5288)),"")</f>
        <v/>
      </c>
      <c r="P5288" t="s">
        <v>1639</v>
      </c>
      <c r="S5288" s="388">
        <f>ROWS(R$5:R5288)</f>
        <v>5284</v>
      </c>
      <c r="T5288" s="388" t="str">
        <f>IF(_xlfn.IFNA(VLOOKUP(P5288,$AG$3:$AH$83,2,FALSE),"")='11.1'!$D$5,TXM!S5288,"")</f>
        <v/>
      </c>
      <c r="U5288" t="str">
        <f>IFERROR(SMALL($T$5:$T$9000,ROWS($T$5:T5288)),"")</f>
        <v/>
      </c>
    </row>
    <row r="5289" spans="1:21" ht="14.4" customHeight="1" x14ac:dyDescent="0.3">
      <c r="A5289" t="s">
        <v>1639</v>
      </c>
      <c r="D5289" s="388">
        <f>ROWS(C$5:C5289)</f>
        <v>5285</v>
      </c>
      <c r="E5289" s="388" t="str">
        <f>IF(_xlfn.IFNA(VLOOKUP(A5289,$AG$3:$AH$83,2,FALSE),"")='11.1'!$D$5,TXM!D5289,"")</f>
        <v/>
      </c>
      <c r="F5289" t="str">
        <f>IFERROR(SMALL($E$5:$E$9000,ROWS($E$5:E5289)),"")</f>
        <v/>
      </c>
      <c r="I5289" s="371" t="s">
        <v>148</v>
      </c>
      <c r="J5289" t="s">
        <v>1252</v>
      </c>
      <c r="K5289" s="372">
        <v>38</v>
      </c>
      <c r="L5289" s="388">
        <f>ROWS(K$5:K5289)</f>
        <v>5285</v>
      </c>
      <c r="M5289" s="388" t="str">
        <f>IF(_xlfn.IFNA(VLOOKUP(I5289,$AG$3:$AH$83,2,FALSE),"")='11.1'!$D$5,TXM!L5289,"")</f>
        <v/>
      </c>
      <c r="N5289" t="str">
        <f>IFERROR(SMALL($M$5:$M$9000,ROWS($M$5:M5289)),"")</f>
        <v/>
      </c>
      <c r="P5289" t="s">
        <v>1639</v>
      </c>
      <c r="S5289" s="388">
        <f>ROWS(R$5:R5289)</f>
        <v>5285</v>
      </c>
      <c r="T5289" s="388" t="str">
        <f>IF(_xlfn.IFNA(VLOOKUP(P5289,$AG$3:$AH$83,2,FALSE),"")='11.1'!$D$5,TXM!S5289,"")</f>
        <v/>
      </c>
      <c r="U5289" t="str">
        <f>IFERROR(SMALL($T$5:$T$9000,ROWS($T$5:T5289)),"")</f>
        <v/>
      </c>
    </row>
    <row r="5290" spans="1:21" ht="14.4" customHeight="1" x14ac:dyDescent="0.3">
      <c r="A5290" t="s">
        <v>1639</v>
      </c>
      <c r="D5290" s="388">
        <f>ROWS(C$5:C5290)</f>
        <v>5286</v>
      </c>
      <c r="E5290" s="388" t="str">
        <f>IF(_xlfn.IFNA(VLOOKUP(A5290,$AG$3:$AH$83,2,FALSE),"")='11.1'!$D$5,TXM!D5290,"")</f>
        <v/>
      </c>
      <c r="F5290" t="str">
        <f>IFERROR(SMALL($E$5:$E$9000,ROWS($E$5:E5290)),"")</f>
        <v/>
      </c>
      <c r="I5290" s="371" t="s">
        <v>148</v>
      </c>
      <c r="J5290" t="s">
        <v>105</v>
      </c>
      <c r="K5290" s="372">
        <v>23</v>
      </c>
      <c r="L5290" s="388">
        <f>ROWS(K$5:K5290)</f>
        <v>5286</v>
      </c>
      <c r="M5290" s="388" t="str">
        <f>IF(_xlfn.IFNA(VLOOKUP(I5290,$AG$3:$AH$83,2,FALSE),"")='11.1'!$D$5,TXM!L5290,"")</f>
        <v/>
      </c>
      <c r="N5290" t="str">
        <f>IFERROR(SMALL($M$5:$M$9000,ROWS($M$5:M5290)),"")</f>
        <v/>
      </c>
      <c r="P5290" t="s">
        <v>1639</v>
      </c>
      <c r="S5290" s="388">
        <f>ROWS(R$5:R5290)</f>
        <v>5286</v>
      </c>
      <c r="T5290" s="388" t="str">
        <f>IF(_xlfn.IFNA(VLOOKUP(P5290,$AG$3:$AH$83,2,FALSE),"")='11.1'!$D$5,TXM!S5290,"")</f>
        <v/>
      </c>
      <c r="U5290" t="str">
        <f>IFERROR(SMALL($T$5:$T$9000,ROWS($T$5:T5290)),"")</f>
        <v/>
      </c>
    </row>
    <row r="5291" spans="1:21" ht="14.4" customHeight="1" x14ac:dyDescent="0.3">
      <c r="A5291" t="s">
        <v>1639</v>
      </c>
      <c r="D5291" s="388">
        <f>ROWS(C$5:C5291)</f>
        <v>5287</v>
      </c>
      <c r="E5291" s="388" t="str">
        <f>IF(_xlfn.IFNA(VLOOKUP(A5291,$AG$3:$AH$83,2,FALSE),"")='11.1'!$D$5,TXM!D5291,"")</f>
        <v/>
      </c>
      <c r="F5291" t="str">
        <f>IFERROR(SMALL($E$5:$E$9000,ROWS($E$5:E5291)),"")</f>
        <v/>
      </c>
      <c r="I5291" s="371" t="s">
        <v>148</v>
      </c>
      <c r="J5291" t="s">
        <v>795</v>
      </c>
      <c r="K5291" s="372">
        <v>20</v>
      </c>
      <c r="L5291" s="388">
        <f>ROWS(K$5:K5291)</f>
        <v>5287</v>
      </c>
      <c r="M5291" s="388" t="str">
        <f>IF(_xlfn.IFNA(VLOOKUP(I5291,$AG$3:$AH$83,2,FALSE),"")='11.1'!$D$5,TXM!L5291,"")</f>
        <v/>
      </c>
      <c r="N5291" t="str">
        <f>IFERROR(SMALL($M$5:$M$9000,ROWS($M$5:M5291)),"")</f>
        <v/>
      </c>
      <c r="P5291" t="s">
        <v>1639</v>
      </c>
      <c r="S5291" s="388">
        <f>ROWS(R$5:R5291)</f>
        <v>5287</v>
      </c>
      <c r="T5291" s="388" t="str">
        <f>IF(_xlfn.IFNA(VLOOKUP(P5291,$AG$3:$AH$83,2,FALSE),"")='11.1'!$D$5,TXM!S5291,"")</f>
        <v/>
      </c>
      <c r="U5291" t="str">
        <f>IFERROR(SMALL($T$5:$T$9000,ROWS($T$5:T5291)),"")</f>
        <v/>
      </c>
    </row>
    <row r="5292" spans="1:21" ht="14.4" customHeight="1" x14ac:dyDescent="0.3">
      <c r="A5292" t="s">
        <v>1639</v>
      </c>
      <c r="D5292" s="388">
        <f>ROWS(C$5:C5292)</f>
        <v>5288</v>
      </c>
      <c r="E5292" s="388" t="str">
        <f>IF(_xlfn.IFNA(VLOOKUP(A5292,$AG$3:$AH$83,2,FALSE),"")='11.1'!$D$5,TXM!D5292,"")</f>
        <v/>
      </c>
      <c r="F5292" t="str">
        <f>IFERROR(SMALL($E$5:$E$9000,ROWS($E$5:E5292)),"")</f>
        <v/>
      </c>
      <c r="I5292" s="371" t="s">
        <v>148</v>
      </c>
      <c r="J5292" t="s">
        <v>819</v>
      </c>
      <c r="K5292" s="372">
        <v>5</v>
      </c>
      <c r="L5292" s="388">
        <f>ROWS(K$5:K5292)</f>
        <v>5288</v>
      </c>
      <c r="M5292" s="388" t="str">
        <f>IF(_xlfn.IFNA(VLOOKUP(I5292,$AG$3:$AH$83,2,FALSE),"")='11.1'!$D$5,TXM!L5292,"")</f>
        <v/>
      </c>
      <c r="N5292" t="str">
        <f>IFERROR(SMALL($M$5:$M$9000,ROWS($M$5:M5292)),"")</f>
        <v/>
      </c>
      <c r="P5292" t="s">
        <v>1639</v>
      </c>
      <c r="S5292" s="388">
        <f>ROWS(R$5:R5292)</f>
        <v>5288</v>
      </c>
      <c r="T5292" s="388" t="str">
        <f>IF(_xlfn.IFNA(VLOOKUP(P5292,$AG$3:$AH$83,2,FALSE),"")='11.1'!$D$5,TXM!S5292,"")</f>
        <v/>
      </c>
      <c r="U5292" t="str">
        <f>IFERROR(SMALL($T$5:$T$9000,ROWS($T$5:T5292)),"")</f>
        <v/>
      </c>
    </row>
    <row r="5293" spans="1:21" ht="14.4" customHeight="1" x14ac:dyDescent="0.3">
      <c r="A5293" t="s">
        <v>1639</v>
      </c>
      <c r="D5293" s="388">
        <f>ROWS(C$5:C5293)</f>
        <v>5289</v>
      </c>
      <c r="E5293" s="388" t="str">
        <f>IF(_xlfn.IFNA(VLOOKUP(A5293,$AG$3:$AH$83,2,FALSE),"")='11.1'!$D$5,TXM!D5293,"")</f>
        <v/>
      </c>
      <c r="F5293" t="str">
        <f>IFERROR(SMALL($E$5:$E$9000,ROWS($E$5:E5293)),"")</f>
        <v/>
      </c>
      <c r="I5293" s="371" t="s">
        <v>139</v>
      </c>
      <c r="J5293" t="s">
        <v>783</v>
      </c>
      <c r="K5293" s="372">
        <v>5496413294</v>
      </c>
      <c r="L5293" s="388">
        <f>ROWS(K$5:K5293)</f>
        <v>5289</v>
      </c>
      <c r="M5293" s="388" t="str">
        <f>IF(_xlfn.IFNA(VLOOKUP(I5293,$AG$3:$AH$83,2,FALSE),"")='11.1'!$D$5,TXM!L5293,"")</f>
        <v/>
      </c>
      <c r="N5293" t="str">
        <f>IFERROR(SMALL($M$5:$M$9000,ROWS($M$5:M5293)),"")</f>
        <v/>
      </c>
      <c r="P5293" t="s">
        <v>1639</v>
      </c>
      <c r="S5293" s="388">
        <f>ROWS(R$5:R5293)</f>
        <v>5289</v>
      </c>
      <c r="T5293" s="388" t="str">
        <f>IF(_xlfn.IFNA(VLOOKUP(P5293,$AG$3:$AH$83,2,FALSE),"")='11.1'!$D$5,TXM!S5293,"")</f>
        <v/>
      </c>
      <c r="U5293" t="str">
        <f>IFERROR(SMALL($T$5:$T$9000,ROWS($T$5:T5293)),"")</f>
        <v/>
      </c>
    </row>
    <row r="5294" spans="1:21" ht="14.4" customHeight="1" x14ac:dyDescent="0.3">
      <c r="A5294" t="s">
        <v>1639</v>
      </c>
      <c r="D5294" s="388">
        <f>ROWS(C$5:C5294)</f>
        <v>5290</v>
      </c>
      <c r="E5294" s="388" t="str">
        <f>IF(_xlfn.IFNA(VLOOKUP(A5294,$AG$3:$AH$83,2,FALSE),"")='11.1'!$D$5,TXM!D5294,"")</f>
        <v/>
      </c>
      <c r="F5294" t="str">
        <f>IFERROR(SMALL($E$5:$E$9000,ROWS($E$5:E5294)),"")</f>
        <v/>
      </c>
      <c r="I5294" s="371" t="s">
        <v>139</v>
      </c>
      <c r="J5294" t="s">
        <v>863</v>
      </c>
      <c r="K5294" s="372">
        <v>3279287882</v>
      </c>
      <c r="L5294" s="388">
        <f>ROWS(K$5:K5294)</f>
        <v>5290</v>
      </c>
      <c r="M5294" s="388" t="str">
        <f>IF(_xlfn.IFNA(VLOOKUP(I5294,$AG$3:$AH$83,2,FALSE),"")='11.1'!$D$5,TXM!L5294,"")</f>
        <v/>
      </c>
      <c r="N5294" t="str">
        <f>IFERROR(SMALL($M$5:$M$9000,ROWS($M$5:M5294)),"")</f>
        <v/>
      </c>
      <c r="P5294" t="s">
        <v>1639</v>
      </c>
      <c r="S5294" s="388">
        <f>ROWS(R$5:R5294)</f>
        <v>5290</v>
      </c>
      <c r="T5294" s="388" t="str">
        <f>IF(_xlfn.IFNA(VLOOKUP(P5294,$AG$3:$AH$83,2,FALSE),"")='11.1'!$D$5,TXM!S5294,"")</f>
        <v/>
      </c>
      <c r="U5294" t="str">
        <f>IFERROR(SMALL($T$5:$T$9000,ROWS($T$5:T5294)),"")</f>
        <v/>
      </c>
    </row>
    <row r="5295" spans="1:21" ht="14.4" customHeight="1" x14ac:dyDescent="0.3">
      <c r="A5295" t="s">
        <v>1639</v>
      </c>
      <c r="D5295" s="388">
        <f>ROWS(C$5:C5295)</f>
        <v>5291</v>
      </c>
      <c r="E5295" s="388" t="str">
        <f>IF(_xlfn.IFNA(VLOOKUP(A5295,$AG$3:$AH$83,2,FALSE),"")='11.1'!$D$5,TXM!D5295,"")</f>
        <v/>
      </c>
      <c r="F5295" t="str">
        <f>IFERROR(SMALL($E$5:$E$9000,ROWS($E$5:E5295)),"")</f>
        <v/>
      </c>
      <c r="I5295" s="371" t="s">
        <v>139</v>
      </c>
      <c r="J5295" t="s">
        <v>841</v>
      </c>
      <c r="K5295" s="372">
        <v>3241368346</v>
      </c>
      <c r="L5295" s="388">
        <f>ROWS(K$5:K5295)</f>
        <v>5291</v>
      </c>
      <c r="M5295" s="388" t="str">
        <f>IF(_xlfn.IFNA(VLOOKUP(I5295,$AG$3:$AH$83,2,FALSE),"")='11.1'!$D$5,TXM!L5295,"")</f>
        <v/>
      </c>
      <c r="N5295" t="str">
        <f>IFERROR(SMALL($M$5:$M$9000,ROWS($M$5:M5295)),"")</f>
        <v/>
      </c>
      <c r="P5295" t="s">
        <v>1639</v>
      </c>
      <c r="S5295" s="388">
        <f>ROWS(R$5:R5295)</f>
        <v>5291</v>
      </c>
      <c r="T5295" s="388" t="str">
        <f>IF(_xlfn.IFNA(VLOOKUP(P5295,$AG$3:$AH$83,2,FALSE),"")='11.1'!$D$5,TXM!S5295,"")</f>
        <v/>
      </c>
      <c r="U5295" t="str">
        <f>IFERROR(SMALL($T$5:$T$9000,ROWS($T$5:T5295)),"")</f>
        <v/>
      </c>
    </row>
    <row r="5296" spans="1:21" ht="14.4" customHeight="1" x14ac:dyDescent="0.3">
      <c r="A5296" t="s">
        <v>1639</v>
      </c>
      <c r="D5296" s="388">
        <f>ROWS(C$5:C5296)</f>
        <v>5292</v>
      </c>
      <c r="E5296" s="388" t="str">
        <f>IF(_xlfn.IFNA(VLOOKUP(A5296,$AG$3:$AH$83,2,FALSE),"")='11.1'!$D$5,TXM!D5296,"")</f>
        <v/>
      </c>
      <c r="F5296" t="str">
        <f>IFERROR(SMALL($E$5:$E$9000,ROWS($E$5:E5296)),"")</f>
        <v/>
      </c>
      <c r="I5296" s="371" t="s">
        <v>139</v>
      </c>
      <c r="J5296" t="s">
        <v>843</v>
      </c>
      <c r="K5296" s="372">
        <v>570973827</v>
      </c>
      <c r="L5296" s="388">
        <f>ROWS(K$5:K5296)</f>
        <v>5292</v>
      </c>
      <c r="M5296" s="388" t="str">
        <f>IF(_xlfn.IFNA(VLOOKUP(I5296,$AG$3:$AH$83,2,FALSE),"")='11.1'!$D$5,TXM!L5296,"")</f>
        <v/>
      </c>
      <c r="N5296" t="str">
        <f>IFERROR(SMALL($M$5:$M$9000,ROWS($M$5:M5296)),"")</f>
        <v/>
      </c>
      <c r="P5296" t="s">
        <v>1639</v>
      </c>
      <c r="S5296" s="388">
        <f>ROWS(R$5:R5296)</f>
        <v>5292</v>
      </c>
      <c r="T5296" s="388" t="str">
        <f>IF(_xlfn.IFNA(VLOOKUP(P5296,$AG$3:$AH$83,2,FALSE),"")='11.1'!$D$5,TXM!S5296,"")</f>
        <v/>
      </c>
      <c r="U5296" t="str">
        <f>IFERROR(SMALL($T$5:$T$9000,ROWS($T$5:T5296)),"")</f>
        <v/>
      </c>
    </row>
    <row r="5297" spans="1:21" ht="14.4" customHeight="1" x14ac:dyDescent="0.3">
      <c r="A5297" t="s">
        <v>1639</v>
      </c>
      <c r="D5297" s="388">
        <f>ROWS(C$5:C5297)</f>
        <v>5293</v>
      </c>
      <c r="E5297" s="388" t="str">
        <f>IF(_xlfn.IFNA(VLOOKUP(A5297,$AG$3:$AH$83,2,FALSE),"")='11.1'!$D$5,TXM!D5297,"")</f>
        <v/>
      </c>
      <c r="F5297" t="str">
        <f>IFERROR(SMALL($E$5:$E$9000,ROWS($E$5:E5297)),"")</f>
        <v/>
      </c>
      <c r="I5297" s="371" t="s">
        <v>139</v>
      </c>
      <c r="J5297" t="s">
        <v>781</v>
      </c>
      <c r="K5297" s="372">
        <v>542036971</v>
      </c>
      <c r="L5297" s="388">
        <f>ROWS(K$5:K5297)</f>
        <v>5293</v>
      </c>
      <c r="M5297" s="388" t="str">
        <f>IF(_xlfn.IFNA(VLOOKUP(I5297,$AG$3:$AH$83,2,FALSE),"")='11.1'!$D$5,TXM!L5297,"")</f>
        <v/>
      </c>
      <c r="N5297" t="str">
        <f>IFERROR(SMALL($M$5:$M$9000,ROWS($M$5:M5297)),"")</f>
        <v/>
      </c>
      <c r="P5297" t="s">
        <v>1639</v>
      </c>
      <c r="S5297" s="388">
        <f>ROWS(R$5:R5297)</f>
        <v>5293</v>
      </c>
      <c r="T5297" s="388" t="str">
        <f>IF(_xlfn.IFNA(VLOOKUP(P5297,$AG$3:$AH$83,2,FALSE),"")='11.1'!$D$5,TXM!S5297,"")</f>
        <v/>
      </c>
      <c r="U5297" t="str">
        <f>IFERROR(SMALL($T$5:$T$9000,ROWS($T$5:T5297)),"")</f>
        <v/>
      </c>
    </row>
    <row r="5298" spans="1:21" ht="14.4" customHeight="1" x14ac:dyDescent="0.3">
      <c r="A5298" t="s">
        <v>1639</v>
      </c>
      <c r="D5298" s="388">
        <f>ROWS(C$5:C5298)</f>
        <v>5294</v>
      </c>
      <c r="E5298" s="388" t="str">
        <f>IF(_xlfn.IFNA(VLOOKUP(A5298,$AG$3:$AH$83,2,FALSE),"")='11.1'!$D$5,TXM!D5298,"")</f>
        <v/>
      </c>
      <c r="F5298" t="str">
        <f>IFERROR(SMALL($E$5:$E$9000,ROWS($E$5:E5298)),"")</f>
        <v/>
      </c>
      <c r="I5298" s="371" t="s">
        <v>139</v>
      </c>
      <c r="J5298" t="s">
        <v>102</v>
      </c>
      <c r="K5298" s="372">
        <v>413658306</v>
      </c>
      <c r="L5298" s="388">
        <f>ROWS(K$5:K5298)</f>
        <v>5294</v>
      </c>
      <c r="M5298" s="388" t="str">
        <f>IF(_xlfn.IFNA(VLOOKUP(I5298,$AG$3:$AH$83,2,FALSE),"")='11.1'!$D$5,TXM!L5298,"")</f>
        <v/>
      </c>
      <c r="N5298" t="str">
        <f>IFERROR(SMALL($M$5:$M$9000,ROWS($M$5:M5298)),"")</f>
        <v/>
      </c>
      <c r="P5298" t="s">
        <v>1639</v>
      </c>
      <c r="S5298" s="388">
        <f>ROWS(R$5:R5298)</f>
        <v>5294</v>
      </c>
      <c r="T5298" s="388" t="str">
        <f>IF(_xlfn.IFNA(VLOOKUP(P5298,$AG$3:$AH$83,2,FALSE),"")='11.1'!$D$5,TXM!S5298,"")</f>
        <v/>
      </c>
      <c r="U5298" t="str">
        <f>IFERROR(SMALL($T$5:$T$9000,ROWS($T$5:T5298)),"")</f>
        <v/>
      </c>
    </row>
    <row r="5299" spans="1:21" ht="14.4" customHeight="1" x14ac:dyDescent="0.3">
      <c r="A5299" t="s">
        <v>1639</v>
      </c>
      <c r="D5299" s="388">
        <f>ROWS(C$5:C5299)</f>
        <v>5295</v>
      </c>
      <c r="E5299" s="388" t="str">
        <f>IF(_xlfn.IFNA(VLOOKUP(A5299,$AG$3:$AH$83,2,FALSE),"")='11.1'!$D$5,TXM!D5299,"")</f>
        <v/>
      </c>
      <c r="F5299" t="str">
        <f>IFERROR(SMALL($E$5:$E$9000,ROWS($E$5:E5299)),"")</f>
        <v/>
      </c>
      <c r="I5299" s="371" t="s">
        <v>139</v>
      </c>
      <c r="J5299" t="s">
        <v>787</v>
      </c>
      <c r="K5299" s="372">
        <v>388984493</v>
      </c>
      <c r="L5299" s="388">
        <f>ROWS(K$5:K5299)</f>
        <v>5295</v>
      </c>
      <c r="M5299" s="388" t="str">
        <f>IF(_xlfn.IFNA(VLOOKUP(I5299,$AG$3:$AH$83,2,FALSE),"")='11.1'!$D$5,TXM!L5299,"")</f>
        <v/>
      </c>
      <c r="N5299" t="str">
        <f>IFERROR(SMALL($M$5:$M$9000,ROWS($M$5:M5299)),"")</f>
        <v/>
      </c>
      <c r="P5299" t="s">
        <v>1639</v>
      </c>
      <c r="S5299" s="388">
        <f>ROWS(R$5:R5299)</f>
        <v>5295</v>
      </c>
      <c r="T5299" s="388" t="str">
        <f>IF(_xlfn.IFNA(VLOOKUP(P5299,$AG$3:$AH$83,2,FALSE),"")='11.1'!$D$5,TXM!S5299,"")</f>
        <v/>
      </c>
      <c r="U5299" t="str">
        <f>IFERROR(SMALL($T$5:$T$9000,ROWS($T$5:T5299)),"")</f>
        <v/>
      </c>
    </row>
    <row r="5300" spans="1:21" ht="14.4" customHeight="1" x14ac:dyDescent="0.3">
      <c r="A5300" t="s">
        <v>1639</v>
      </c>
      <c r="D5300" s="388">
        <f>ROWS(C$5:C5300)</f>
        <v>5296</v>
      </c>
      <c r="E5300" s="388" t="str">
        <f>IF(_xlfn.IFNA(VLOOKUP(A5300,$AG$3:$AH$83,2,FALSE),"")='11.1'!$D$5,TXM!D5300,"")</f>
        <v/>
      </c>
      <c r="F5300" t="str">
        <f>IFERROR(SMALL($E$5:$E$9000,ROWS($E$5:E5300)),"")</f>
        <v/>
      </c>
      <c r="I5300" s="371" t="s">
        <v>139</v>
      </c>
      <c r="J5300" t="s">
        <v>1000</v>
      </c>
      <c r="K5300" s="372">
        <v>243418964</v>
      </c>
      <c r="L5300" s="388">
        <f>ROWS(K$5:K5300)</f>
        <v>5296</v>
      </c>
      <c r="M5300" s="388" t="str">
        <f>IF(_xlfn.IFNA(VLOOKUP(I5300,$AG$3:$AH$83,2,FALSE),"")='11.1'!$D$5,TXM!L5300,"")</f>
        <v/>
      </c>
      <c r="N5300" t="str">
        <f>IFERROR(SMALL($M$5:$M$9000,ROWS($M$5:M5300)),"")</f>
        <v/>
      </c>
      <c r="P5300" t="s">
        <v>1639</v>
      </c>
      <c r="S5300" s="388">
        <f>ROWS(R$5:R5300)</f>
        <v>5296</v>
      </c>
      <c r="T5300" s="388" t="str">
        <f>IF(_xlfn.IFNA(VLOOKUP(P5300,$AG$3:$AH$83,2,FALSE),"")='11.1'!$D$5,TXM!S5300,"")</f>
        <v/>
      </c>
      <c r="U5300" t="str">
        <f>IFERROR(SMALL($T$5:$T$9000,ROWS($T$5:T5300)),"")</f>
        <v/>
      </c>
    </row>
    <row r="5301" spans="1:21" ht="14.4" customHeight="1" x14ac:dyDescent="0.3">
      <c r="A5301" t="s">
        <v>1639</v>
      </c>
      <c r="D5301" s="388">
        <f>ROWS(C$5:C5301)</f>
        <v>5297</v>
      </c>
      <c r="E5301" s="388" t="str">
        <f>IF(_xlfn.IFNA(VLOOKUP(A5301,$AG$3:$AH$83,2,FALSE),"")='11.1'!$D$5,TXM!D5301,"")</f>
        <v/>
      </c>
      <c r="F5301" t="str">
        <f>IFERROR(SMALL($E$5:$E$9000,ROWS($E$5:E5301)),"")</f>
        <v/>
      </c>
      <c r="I5301" s="371" t="s">
        <v>139</v>
      </c>
      <c r="J5301" t="s">
        <v>91</v>
      </c>
      <c r="K5301" s="372">
        <v>239121759</v>
      </c>
      <c r="L5301" s="388">
        <f>ROWS(K$5:K5301)</f>
        <v>5297</v>
      </c>
      <c r="M5301" s="388" t="str">
        <f>IF(_xlfn.IFNA(VLOOKUP(I5301,$AG$3:$AH$83,2,FALSE),"")='11.1'!$D$5,TXM!L5301,"")</f>
        <v/>
      </c>
      <c r="N5301" t="str">
        <f>IFERROR(SMALL($M$5:$M$9000,ROWS($M$5:M5301)),"")</f>
        <v/>
      </c>
      <c r="P5301" t="s">
        <v>1639</v>
      </c>
      <c r="S5301" s="388">
        <f>ROWS(R$5:R5301)</f>
        <v>5297</v>
      </c>
      <c r="T5301" s="388" t="str">
        <f>IF(_xlfn.IFNA(VLOOKUP(P5301,$AG$3:$AH$83,2,FALSE),"")='11.1'!$D$5,TXM!S5301,"")</f>
        <v/>
      </c>
      <c r="U5301" t="str">
        <f>IFERROR(SMALL($T$5:$T$9000,ROWS($T$5:T5301)),"")</f>
        <v/>
      </c>
    </row>
    <row r="5302" spans="1:21" ht="14.4" customHeight="1" x14ac:dyDescent="0.3">
      <c r="A5302" t="s">
        <v>1639</v>
      </c>
      <c r="D5302" s="388">
        <f>ROWS(C$5:C5302)</f>
        <v>5298</v>
      </c>
      <c r="E5302" s="388" t="str">
        <f>IF(_xlfn.IFNA(VLOOKUP(A5302,$AG$3:$AH$83,2,FALSE),"")='11.1'!$D$5,TXM!D5302,"")</f>
        <v/>
      </c>
      <c r="F5302" t="str">
        <f>IFERROR(SMALL($E$5:$E$9000,ROWS($E$5:E5302)),"")</f>
        <v/>
      </c>
      <c r="I5302" s="371" t="s">
        <v>139</v>
      </c>
      <c r="J5302" t="s">
        <v>173</v>
      </c>
      <c r="K5302" s="372">
        <v>202465325</v>
      </c>
      <c r="L5302" s="388">
        <f>ROWS(K$5:K5302)</f>
        <v>5298</v>
      </c>
      <c r="M5302" s="388" t="str">
        <f>IF(_xlfn.IFNA(VLOOKUP(I5302,$AG$3:$AH$83,2,FALSE),"")='11.1'!$D$5,TXM!L5302,"")</f>
        <v/>
      </c>
      <c r="N5302" t="str">
        <f>IFERROR(SMALL($M$5:$M$9000,ROWS($M$5:M5302)),"")</f>
        <v/>
      </c>
      <c r="P5302" t="s">
        <v>1639</v>
      </c>
      <c r="S5302" s="388">
        <f>ROWS(R$5:R5302)</f>
        <v>5298</v>
      </c>
      <c r="T5302" s="388" t="str">
        <f>IF(_xlfn.IFNA(VLOOKUP(P5302,$AG$3:$AH$83,2,FALSE),"")='11.1'!$D$5,TXM!S5302,"")</f>
        <v/>
      </c>
      <c r="U5302" t="str">
        <f>IFERROR(SMALL($T$5:$T$9000,ROWS($T$5:T5302)),"")</f>
        <v/>
      </c>
    </row>
    <row r="5303" spans="1:21" ht="14.4" customHeight="1" x14ac:dyDescent="0.3">
      <c r="A5303" t="s">
        <v>1639</v>
      </c>
      <c r="D5303" s="388">
        <f>ROWS(C$5:C5303)</f>
        <v>5299</v>
      </c>
      <c r="E5303" s="388" t="str">
        <f>IF(_xlfn.IFNA(VLOOKUP(A5303,$AG$3:$AH$83,2,FALSE),"")='11.1'!$D$5,TXM!D5303,"")</f>
        <v/>
      </c>
      <c r="F5303" t="str">
        <f>IFERROR(SMALL($E$5:$E$9000,ROWS($E$5:E5303)),"")</f>
        <v/>
      </c>
      <c r="I5303" s="371" t="s">
        <v>139</v>
      </c>
      <c r="J5303" t="s">
        <v>835</v>
      </c>
      <c r="K5303" s="372">
        <v>191635936</v>
      </c>
      <c r="L5303" s="388">
        <f>ROWS(K$5:K5303)</f>
        <v>5299</v>
      </c>
      <c r="M5303" s="388" t="str">
        <f>IF(_xlfn.IFNA(VLOOKUP(I5303,$AG$3:$AH$83,2,FALSE),"")='11.1'!$D$5,TXM!L5303,"")</f>
        <v/>
      </c>
      <c r="N5303" t="str">
        <f>IFERROR(SMALL($M$5:$M$9000,ROWS($M$5:M5303)),"")</f>
        <v/>
      </c>
      <c r="P5303" t="s">
        <v>1639</v>
      </c>
      <c r="S5303" s="388">
        <f>ROWS(R$5:R5303)</f>
        <v>5299</v>
      </c>
      <c r="T5303" s="388" t="str">
        <f>IF(_xlfn.IFNA(VLOOKUP(P5303,$AG$3:$AH$83,2,FALSE),"")='11.1'!$D$5,TXM!S5303,"")</f>
        <v/>
      </c>
      <c r="U5303" t="str">
        <f>IFERROR(SMALL($T$5:$T$9000,ROWS($T$5:T5303)),"")</f>
        <v/>
      </c>
    </row>
    <row r="5304" spans="1:21" ht="14.4" customHeight="1" x14ac:dyDescent="0.3">
      <c r="A5304" t="s">
        <v>1639</v>
      </c>
      <c r="D5304" s="388">
        <f>ROWS(C$5:C5304)</f>
        <v>5300</v>
      </c>
      <c r="E5304" s="388" t="str">
        <f>IF(_xlfn.IFNA(VLOOKUP(A5304,$AG$3:$AH$83,2,FALSE),"")='11.1'!$D$5,TXM!D5304,"")</f>
        <v/>
      </c>
      <c r="F5304" t="str">
        <f>IFERROR(SMALL($E$5:$E$9000,ROWS($E$5:E5304)),"")</f>
        <v/>
      </c>
      <c r="I5304" s="371" t="s">
        <v>139</v>
      </c>
      <c r="J5304" t="s">
        <v>106</v>
      </c>
      <c r="K5304" s="372">
        <v>160351537</v>
      </c>
      <c r="L5304" s="388">
        <f>ROWS(K$5:K5304)</f>
        <v>5300</v>
      </c>
      <c r="M5304" s="388" t="str">
        <f>IF(_xlfn.IFNA(VLOOKUP(I5304,$AG$3:$AH$83,2,FALSE),"")='11.1'!$D$5,TXM!L5304,"")</f>
        <v/>
      </c>
      <c r="N5304" t="str">
        <f>IFERROR(SMALL($M$5:$M$9000,ROWS($M$5:M5304)),"")</f>
        <v/>
      </c>
      <c r="P5304" t="s">
        <v>1639</v>
      </c>
      <c r="S5304" s="388">
        <f>ROWS(R$5:R5304)</f>
        <v>5300</v>
      </c>
      <c r="T5304" s="388" t="str">
        <f>IF(_xlfn.IFNA(VLOOKUP(P5304,$AG$3:$AH$83,2,FALSE),"")='11.1'!$D$5,TXM!S5304,"")</f>
        <v/>
      </c>
      <c r="U5304" t="str">
        <f>IFERROR(SMALL($T$5:$T$9000,ROWS($T$5:T5304)),"")</f>
        <v/>
      </c>
    </row>
    <row r="5305" spans="1:21" ht="14.4" customHeight="1" x14ac:dyDescent="0.3">
      <c r="A5305" t="s">
        <v>1639</v>
      </c>
      <c r="D5305" s="388">
        <f>ROWS(C$5:C5305)</f>
        <v>5301</v>
      </c>
      <c r="E5305" s="388" t="str">
        <f>IF(_xlfn.IFNA(VLOOKUP(A5305,$AG$3:$AH$83,2,FALSE),"")='11.1'!$D$5,TXM!D5305,"")</f>
        <v/>
      </c>
      <c r="F5305" t="str">
        <f>IFERROR(SMALL($E$5:$E$9000,ROWS($E$5:E5305)),"")</f>
        <v/>
      </c>
      <c r="I5305" s="371" t="s">
        <v>139</v>
      </c>
      <c r="J5305" t="s">
        <v>108</v>
      </c>
      <c r="K5305" s="372">
        <v>150831013</v>
      </c>
      <c r="L5305" s="388">
        <f>ROWS(K$5:K5305)</f>
        <v>5301</v>
      </c>
      <c r="M5305" s="388" t="str">
        <f>IF(_xlfn.IFNA(VLOOKUP(I5305,$AG$3:$AH$83,2,FALSE),"")='11.1'!$D$5,TXM!L5305,"")</f>
        <v/>
      </c>
      <c r="N5305" t="str">
        <f>IFERROR(SMALL($M$5:$M$9000,ROWS($M$5:M5305)),"")</f>
        <v/>
      </c>
      <c r="P5305" t="s">
        <v>1639</v>
      </c>
      <c r="S5305" s="388">
        <f>ROWS(R$5:R5305)</f>
        <v>5301</v>
      </c>
      <c r="T5305" s="388" t="str">
        <f>IF(_xlfn.IFNA(VLOOKUP(P5305,$AG$3:$AH$83,2,FALSE),"")='11.1'!$D$5,TXM!S5305,"")</f>
        <v/>
      </c>
      <c r="U5305" t="str">
        <f>IFERROR(SMALL($T$5:$T$9000,ROWS($T$5:T5305)),"")</f>
        <v/>
      </c>
    </row>
    <row r="5306" spans="1:21" ht="14.4" customHeight="1" x14ac:dyDescent="0.3">
      <c r="A5306" t="s">
        <v>1639</v>
      </c>
      <c r="D5306" s="388">
        <f>ROWS(C$5:C5306)</f>
        <v>5302</v>
      </c>
      <c r="E5306" s="388" t="str">
        <f>IF(_xlfn.IFNA(VLOOKUP(A5306,$AG$3:$AH$83,2,FALSE),"")='11.1'!$D$5,TXM!D5306,"")</f>
        <v/>
      </c>
      <c r="F5306" t="str">
        <f>IFERROR(SMALL($E$5:$E$9000,ROWS($E$5:E5306)),"")</f>
        <v/>
      </c>
      <c r="I5306" s="371" t="s">
        <v>139</v>
      </c>
      <c r="J5306" t="s">
        <v>865</v>
      </c>
      <c r="K5306" s="372">
        <v>134338275</v>
      </c>
      <c r="L5306" s="388">
        <f>ROWS(K$5:K5306)</f>
        <v>5302</v>
      </c>
      <c r="M5306" s="388" t="str">
        <f>IF(_xlfn.IFNA(VLOOKUP(I5306,$AG$3:$AH$83,2,FALSE),"")='11.1'!$D$5,TXM!L5306,"")</f>
        <v/>
      </c>
      <c r="N5306" t="str">
        <f>IFERROR(SMALL($M$5:$M$9000,ROWS($M$5:M5306)),"")</f>
        <v/>
      </c>
      <c r="P5306" t="s">
        <v>1639</v>
      </c>
      <c r="S5306" s="388">
        <f>ROWS(R$5:R5306)</f>
        <v>5302</v>
      </c>
      <c r="T5306" s="388" t="str">
        <f>IF(_xlfn.IFNA(VLOOKUP(P5306,$AG$3:$AH$83,2,FALSE),"")='11.1'!$D$5,TXM!S5306,"")</f>
        <v/>
      </c>
      <c r="U5306" t="str">
        <f>IFERROR(SMALL($T$5:$T$9000,ROWS($T$5:T5306)),"")</f>
        <v/>
      </c>
    </row>
    <row r="5307" spans="1:21" ht="14.4" customHeight="1" x14ac:dyDescent="0.3">
      <c r="A5307" t="s">
        <v>1639</v>
      </c>
      <c r="D5307" s="388">
        <f>ROWS(C$5:C5307)</f>
        <v>5303</v>
      </c>
      <c r="E5307" s="388" t="str">
        <f>IF(_xlfn.IFNA(VLOOKUP(A5307,$AG$3:$AH$83,2,FALSE),"")='11.1'!$D$5,TXM!D5307,"")</f>
        <v/>
      </c>
      <c r="F5307" t="str">
        <f>IFERROR(SMALL($E$5:$E$9000,ROWS($E$5:E5307)),"")</f>
        <v/>
      </c>
      <c r="I5307" s="371" t="s">
        <v>139</v>
      </c>
      <c r="J5307" t="s">
        <v>1252</v>
      </c>
      <c r="K5307" s="372">
        <v>66733108</v>
      </c>
      <c r="L5307" s="388">
        <f>ROWS(K$5:K5307)</f>
        <v>5303</v>
      </c>
      <c r="M5307" s="388" t="str">
        <f>IF(_xlfn.IFNA(VLOOKUP(I5307,$AG$3:$AH$83,2,FALSE),"")='11.1'!$D$5,TXM!L5307,"")</f>
        <v/>
      </c>
      <c r="N5307" t="str">
        <f>IFERROR(SMALL($M$5:$M$9000,ROWS($M$5:M5307)),"")</f>
        <v/>
      </c>
      <c r="P5307" t="s">
        <v>1639</v>
      </c>
      <c r="S5307" s="388">
        <f>ROWS(R$5:R5307)</f>
        <v>5303</v>
      </c>
      <c r="T5307" s="388" t="str">
        <f>IF(_xlfn.IFNA(VLOOKUP(P5307,$AG$3:$AH$83,2,FALSE),"")='11.1'!$D$5,TXM!S5307,"")</f>
        <v/>
      </c>
      <c r="U5307" t="str">
        <f>IFERROR(SMALL($T$5:$T$9000,ROWS($T$5:T5307)),"")</f>
        <v/>
      </c>
    </row>
    <row r="5308" spans="1:21" ht="14.4" customHeight="1" x14ac:dyDescent="0.3">
      <c r="A5308" t="s">
        <v>1639</v>
      </c>
      <c r="D5308" s="388">
        <f>ROWS(C$5:C5308)</f>
        <v>5304</v>
      </c>
      <c r="E5308" s="388" t="str">
        <f>IF(_xlfn.IFNA(VLOOKUP(A5308,$AG$3:$AH$83,2,FALSE),"")='11.1'!$D$5,TXM!D5308,"")</f>
        <v/>
      </c>
      <c r="F5308" t="str">
        <f>IFERROR(SMALL($E$5:$E$9000,ROWS($E$5:E5308)),"")</f>
        <v/>
      </c>
      <c r="I5308" s="371" t="s">
        <v>139</v>
      </c>
      <c r="J5308" t="s">
        <v>775</v>
      </c>
      <c r="K5308" s="372">
        <v>62062273</v>
      </c>
      <c r="L5308" s="388">
        <f>ROWS(K$5:K5308)</f>
        <v>5304</v>
      </c>
      <c r="M5308" s="388" t="str">
        <f>IF(_xlfn.IFNA(VLOOKUP(I5308,$AG$3:$AH$83,2,FALSE),"")='11.1'!$D$5,TXM!L5308,"")</f>
        <v/>
      </c>
      <c r="N5308" t="str">
        <f>IFERROR(SMALL($M$5:$M$9000,ROWS($M$5:M5308)),"")</f>
        <v/>
      </c>
      <c r="P5308" t="s">
        <v>1639</v>
      </c>
      <c r="S5308" s="388">
        <f>ROWS(R$5:R5308)</f>
        <v>5304</v>
      </c>
      <c r="T5308" s="388" t="str">
        <f>IF(_xlfn.IFNA(VLOOKUP(P5308,$AG$3:$AH$83,2,FALSE),"")='11.1'!$D$5,TXM!S5308,"")</f>
        <v/>
      </c>
      <c r="U5308" t="str">
        <f>IFERROR(SMALL($T$5:$T$9000,ROWS($T$5:T5308)),"")</f>
        <v/>
      </c>
    </row>
    <row r="5309" spans="1:21" ht="14.4" customHeight="1" x14ac:dyDescent="0.3">
      <c r="A5309" t="s">
        <v>1639</v>
      </c>
      <c r="D5309" s="388">
        <f>ROWS(C$5:C5309)</f>
        <v>5305</v>
      </c>
      <c r="E5309" s="388" t="str">
        <f>IF(_xlfn.IFNA(VLOOKUP(A5309,$AG$3:$AH$83,2,FALSE),"")='11.1'!$D$5,TXM!D5309,"")</f>
        <v/>
      </c>
      <c r="F5309" t="str">
        <f>IFERROR(SMALL($E$5:$E$9000,ROWS($E$5:E5309)),"")</f>
        <v/>
      </c>
      <c r="I5309" s="371" t="s">
        <v>139</v>
      </c>
      <c r="J5309" t="s">
        <v>1005</v>
      </c>
      <c r="K5309" s="372">
        <v>55195197</v>
      </c>
      <c r="L5309" s="388">
        <f>ROWS(K$5:K5309)</f>
        <v>5305</v>
      </c>
      <c r="M5309" s="388" t="str">
        <f>IF(_xlfn.IFNA(VLOOKUP(I5309,$AG$3:$AH$83,2,FALSE),"")='11.1'!$D$5,TXM!L5309,"")</f>
        <v/>
      </c>
      <c r="N5309" t="str">
        <f>IFERROR(SMALL($M$5:$M$9000,ROWS($M$5:M5309)),"")</f>
        <v/>
      </c>
      <c r="P5309" t="s">
        <v>1639</v>
      </c>
      <c r="S5309" s="388">
        <f>ROWS(R$5:R5309)</f>
        <v>5305</v>
      </c>
      <c r="T5309" s="388" t="str">
        <f>IF(_xlfn.IFNA(VLOOKUP(P5309,$AG$3:$AH$83,2,FALSE),"")='11.1'!$D$5,TXM!S5309,"")</f>
        <v/>
      </c>
      <c r="U5309" t="str">
        <f>IFERROR(SMALL($T$5:$T$9000,ROWS($T$5:T5309)),"")</f>
        <v/>
      </c>
    </row>
    <row r="5310" spans="1:21" ht="14.4" customHeight="1" x14ac:dyDescent="0.3">
      <c r="A5310" t="s">
        <v>1639</v>
      </c>
      <c r="D5310" s="388">
        <f>ROWS(C$5:C5310)</f>
        <v>5306</v>
      </c>
      <c r="E5310" s="388" t="str">
        <f>IF(_xlfn.IFNA(VLOOKUP(A5310,$AG$3:$AH$83,2,FALSE),"")='11.1'!$D$5,TXM!D5310,"")</f>
        <v/>
      </c>
      <c r="F5310" t="str">
        <f>IFERROR(SMALL($E$5:$E$9000,ROWS($E$5:E5310)),"")</f>
        <v/>
      </c>
      <c r="I5310" s="371" t="s">
        <v>139</v>
      </c>
      <c r="J5310" t="s">
        <v>94</v>
      </c>
      <c r="K5310" s="372">
        <v>44816815</v>
      </c>
      <c r="L5310" s="388">
        <f>ROWS(K$5:K5310)</f>
        <v>5306</v>
      </c>
      <c r="M5310" s="388" t="str">
        <f>IF(_xlfn.IFNA(VLOOKUP(I5310,$AG$3:$AH$83,2,FALSE),"")='11.1'!$D$5,TXM!L5310,"")</f>
        <v/>
      </c>
      <c r="N5310" t="str">
        <f>IFERROR(SMALL($M$5:$M$9000,ROWS($M$5:M5310)),"")</f>
        <v/>
      </c>
      <c r="P5310" t="s">
        <v>1639</v>
      </c>
      <c r="S5310" s="388">
        <f>ROWS(R$5:R5310)</f>
        <v>5306</v>
      </c>
      <c r="T5310" s="388" t="str">
        <f>IF(_xlfn.IFNA(VLOOKUP(P5310,$AG$3:$AH$83,2,FALSE),"")='11.1'!$D$5,TXM!S5310,"")</f>
        <v/>
      </c>
      <c r="U5310" t="str">
        <f>IFERROR(SMALL($T$5:$T$9000,ROWS($T$5:T5310)),"")</f>
        <v/>
      </c>
    </row>
    <row r="5311" spans="1:21" ht="14.4" customHeight="1" x14ac:dyDescent="0.3">
      <c r="A5311" t="s">
        <v>1639</v>
      </c>
      <c r="D5311" s="388">
        <f>ROWS(C$5:C5311)</f>
        <v>5307</v>
      </c>
      <c r="E5311" s="388" t="str">
        <f>IF(_xlfn.IFNA(VLOOKUP(A5311,$AG$3:$AH$83,2,FALSE),"")='11.1'!$D$5,TXM!D5311,"")</f>
        <v/>
      </c>
      <c r="F5311" t="str">
        <f>IFERROR(SMALL($E$5:$E$9000,ROWS($E$5:E5311)),"")</f>
        <v/>
      </c>
      <c r="I5311" s="371" t="s">
        <v>139</v>
      </c>
      <c r="J5311" t="s">
        <v>849</v>
      </c>
      <c r="K5311" s="372">
        <v>42434078</v>
      </c>
      <c r="L5311" s="388">
        <f>ROWS(K$5:K5311)</f>
        <v>5307</v>
      </c>
      <c r="M5311" s="388" t="str">
        <f>IF(_xlfn.IFNA(VLOOKUP(I5311,$AG$3:$AH$83,2,FALSE),"")='11.1'!$D$5,TXM!L5311,"")</f>
        <v/>
      </c>
      <c r="N5311" t="str">
        <f>IFERROR(SMALL($M$5:$M$9000,ROWS($M$5:M5311)),"")</f>
        <v/>
      </c>
      <c r="P5311" t="s">
        <v>1639</v>
      </c>
      <c r="S5311" s="388">
        <f>ROWS(R$5:R5311)</f>
        <v>5307</v>
      </c>
      <c r="T5311" s="388" t="str">
        <f>IF(_xlfn.IFNA(VLOOKUP(P5311,$AG$3:$AH$83,2,FALSE),"")='11.1'!$D$5,TXM!S5311,"")</f>
        <v/>
      </c>
      <c r="U5311" t="str">
        <f>IFERROR(SMALL($T$5:$T$9000,ROWS($T$5:T5311)),"")</f>
        <v/>
      </c>
    </row>
    <row r="5312" spans="1:21" ht="14.4" customHeight="1" x14ac:dyDescent="0.3">
      <c r="A5312" t="s">
        <v>1639</v>
      </c>
      <c r="D5312" s="388">
        <f>ROWS(C$5:C5312)</f>
        <v>5308</v>
      </c>
      <c r="E5312" s="388" t="str">
        <f>IF(_xlfn.IFNA(VLOOKUP(A5312,$AG$3:$AH$83,2,FALSE),"")='11.1'!$D$5,TXM!D5312,"")</f>
        <v/>
      </c>
      <c r="F5312" t="str">
        <f>IFERROR(SMALL($E$5:$E$9000,ROWS($E$5:E5312)),"")</f>
        <v/>
      </c>
      <c r="I5312" s="371" t="s">
        <v>139</v>
      </c>
      <c r="J5312" t="s">
        <v>98</v>
      </c>
      <c r="K5312" s="372">
        <v>38984187</v>
      </c>
      <c r="L5312" s="388">
        <f>ROWS(K$5:K5312)</f>
        <v>5308</v>
      </c>
      <c r="M5312" s="388" t="str">
        <f>IF(_xlfn.IFNA(VLOOKUP(I5312,$AG$3:$AH$83,2,FALSE),"")='11.1'!$D$5,TXM!L5312,"")</f>
        <v/>
      </c>
      <c r="N5312" t="str">
        <f>IFERROR(SMALL($M$5:$M$9000,ROWS($M$5:M5312)),"")</f>
        <v/>
      </c>
      <c r="P5312" t="s">
        <v>1639</v>
      </c>
      <c r="S5312" s="388">
        <f>ROWS(R$5:R5312)</f>
        <v>5308</v>
      </c>
      <c r="T5312" s="388" t="str">
        <f>IF(_xlfn.IFNA(VLOOKUP(P5312,$AG$3:$AH$83,2,FALSE),"")='11.1'!$D$5,TXM!S5312,"")</f>
        <v/>
      </c>
      <c r="U5312" t="str">
        <f>IFERROR(SMALL($T$5:$T$9000,ROWS($T$5:T5312)),"")</f>
        <v/>
      </c>
    </row>
    <row r="5313" spans="1:21" ht="14.4" customHeight="1" x14ac:dyDescent="0.3">
      <c r="A5313" t="s">
        <v>1639</v>
      </c>
      <c r="D5313" s="388">
        <f>ROWS(C$5:C5313)</f>
        <v>5309</v>
      </c>
      <c r="E5313" s="388" t="str">
        <f>IF(_xlfn.IFNA(VLOOKUP(A5313,$AG$3:$AH$83,2,FALSE),"")='11.1'!$D$5,TXM!D5313,"")</f>
        <v/>
      </c>
      <c r="F5313" t="str">
        <f>IFERROR(SMALL($E$5:$E$9000,ROWS($E$5:E5313)),"")</f>
        <v/>
      </c>
      <c r="I5313" s="371" t="s">
        <v>139</v>
      </c>
      <c r="J5313" t="s">
        <v>793</v>
      </c>
      <c r="K5313" s="372">
        <v>28759553</v>
      </c>
      <c r="L5313" s="388">
        <f>ROWS(K$5:K5313)</f>
        <v>5309</v>
      </c>
      <c r="M5313" s="388" t="str">
        <f>IF(_xlfn.IFNA(VLOOKUP(I5313,$AG$3:$AH$83,2,FALSE),"")='11.1'!$D$5,TXM!L5313,"")</f>
        <v/>
      </c>
      <c r="N5313" t="str">
        <f>IFERROR(SMALL($M$5:$M$9000,ROWS($M$5:M5313)),"")</f>
        <v/>
      </c>
      <c r="P5313" t="s">
        <v>1639</v>
      </c>
      <c r="S5313" s="388">
        <f>ROWS(R$5:R5313)</f>
        <v>5309</v>
      </c>
      <c r="T5313" s="388" t="str">
        <f>IF(_xlfn.IFNA(VLOOKUP(P5313,$AG$3:$AH$83,2,FALSE),"")='11.1'!$D$5,TXM!S5313,"")</f>
        <v/>
      </c>
      <c r="U5313" t="str">
        <f>IFERROR(SMALL($T$5:$T$9000,ROWS($T$5:T5313)),"")</f>
        <v/>
      </c>
    </row>
    <row r="5314" spans="1:21" ht="14.4" customHeight="1" x14ac:dyDescent="0.3">
      <c r="A5314" t="s">
        <v>1639</v>
      </c>
      <c r="D5314" s="388">
        <f>ROWS(C$5:C5314)</f>
        <v>5310</v>
      </c>
      <c r="E5314" s="388" t="str">
        <f>IF(_xlfn.IFNA(VLOOKUP(A5314,$AG$3:$AH$83,2,FALSE),"")='11.1'!$D$5,TXM!D5314,"")</f>
        <v/>
      </c>
      <c r="F5314" t="str">
        <f>IFERROR(SMALL($E$5:$E$9000,ROWS($E$5:E5314)),"")</f>
        <v/>
      </c>
      <c r="I5314" s="371" t="s">
        <v>139</v>
      </c>
      <c r="J5314" t="s">
        <v>789</v>
      </c>
      <c r="K5314" s="372">
        <v>21579830</v>
      </c>
      <c r="L5314" s="388">
        <f>ROWS(K$5:K5314)</f>
        <v>5310</v>
      </c>
      <c r="M5314" s="388" t="str">
        <f>IF(_xlfn.IFNA(VLOOKUP(I5314,$AG$3:$AH$83,2,FALSE),"")='11.1'!$D$5,TXM!L5314,"")</f>
        <v/>
      </c>
      <c r="N5314" t="str">
        <f>IFERROR(SMALL($M$5:$M$9000,ROWS($M$5:M5314)),"")</f>
        <v/>
      </c>
      <c r="P5314" t="s">
        <v>1639</v>
      </c>
      <c r="S5314" s="388">
        <f>ROWS(R$5:R5314)</f>
        <v>5310</v>
      </c>
      <c r="T5314" s="388" t="str">
        <f>IF(_xlfn.IFNA(VLOOKUP(P5314,$AG$3:$AH$83,2,FALSE),"")='11.1'!$D$5,TXM!S5314,"")</f>
        <v/>
      </c>
      <c r="U5314" t="str">
        <f>IFERROR(SMALL($T$5:$T$9000,ROWS($T$5:T5314)),"")</f>
        <v/>
      </c>
    </row>
    <row r="5315" spans="1:21" ht="14.4" customHeight="1" x14ac:dyDescent="0.3">
      <c r="A5315" t="s">
        <v>1639</v>
      </c>
      <c r="D5315" s="388">
        <f>ROWS(C$5:C5315)</f>
        <v>5311</v>
      </c>
      <c r="E5315" s="388" t="str">
        <f>IF(_xlfn.IFNA(VLOOKUP(A5315,$AG$3:$AH$83,2,FALSE),"")='11.1'!$D$5,TXM!D5315,"")</f>
        <v/>
      </c>
      <c r="F5315" t="str">
        <f>IFERROR(SMALL($E$5:$E$9000,ROWS($E$5:E5315)),"")</f>
        <v/>
      </c>
      <c r="I5315" s="371" t="s">
        <v>139</v>
      </c>
      <c r="J5315" t="s">
        <v>791</v>
      </c>
      <c r="K5315" s="372">
        <v>21306111</v>
      </c>
      <c r="L5315" s="388">
        <f>ROWS(K$5:K5315)</f>
        <v>5311</v>
      </c>
      <c r="M5315" s="388" t="str">
        <f>IF(_xlfn.IFNA(VLOOKUP(I5315,$AG$3:$AH$83,2,FALSE),"")='11.1'!$D$5,TXM!L5315,"")</f>
        <v/>
      </c>
      <c r="N5315" t="str">
        <f>IFERROR(SMALL($M$5:$M$9000,ROWS($M$5:M5315)),"")</f>
        <v/>
      </c>
      <c r="P5315" t="s">
        <v>1639</v>
      </c>
      <c r="S5315" s="388">
        <f>ROWS(R$5:R5315)</f>
        <v>5311</v>
      </c>
      <c r="T5315" s="388" t="str">
        <f>IF(_xlfn.IFNA(VLOOKUP(P5315,$AG$3:$AH$83,2,FALSE),"")='11.1'!$D$5,TXM!S5315,"")</f>
        <v/>
      </c>
      <c r="U5315" t="str">
        <f>IFERROR(SMALL($T$5:$T$9000,ROWS($T$5:T5315)),"")</f>
        <v/>
      </c>
    </row>
    <row r="5316" spans="1:21" ht="14.4" customHeight="1" x14ac:dyDescent="0.3">
      <c r="A5316" t="s">
        <v>1639</v>
      </c>
      <c r="D5316" s="388">
        <f>ROWS(C$5:C5316)</f>
        <v>5312</v>
      </c>
      <c r="E5316" s="388" t="str">
        <f>IF(_xlfn.IFNA(VLOOKUP(A5316,$AG$3:$AH$83,2,FALSE),"")='11.1'!$D$5,TXM!D5316,"")</f>
        <v/>
      </c>
      <c r="F5316" t="str">
        <f>IFERROR(SMALL($E$5:$E$9000,ROWS($E$5:E5316)),"")</f>
        <v/>
      </c>
      <c r="I5316" s="371" t="s">
        <v>139</v>
      </c>
      <c r="J5316" t="s">
        <v>1285</v>
      </c>
      <c r="K5316" s="372">
        <v>20144448</v>
      </c>
      <c r="L5316" s="388">
        <f>ROWS(K$5:K5316)</f>
        <v>5312</v>
      </c>
      <c r="M5316" s="388" t="str">
        <f>IF(_xlfn.IFNA(VLOOKUP(I5316,$AG$3:$AH$83,2,FALSE),"")='11.1'!$D$5,TXM!L5316,"")</f>
        <v/>
      </c>
      <c r="N5316" t="str">
        <f>IFERROR(SMALL($M$5:$M$9000,ROWS($M$5:M5316)),"")</f>
        <v/>
      </c>
      <c r="P5316" t="s">
        <v>1639</v>
      </c>
      <c r="S5316" s="388">
        <f>ROWS(R$5:R5316)</f>
        <v>5312</v>
      </c>
      <c r="T5316" s="388" t="str">
        <f>IF(_xlfn.IFNA(VLOOKUP(P5316,$AG$3:$AH$83,2,FALSE),"")='11.1'!$D$5,TXM!S5316,"")</f>
        <v/>
      </c>
      <c r="U5316" t="str">
        <f>IFERROR(SMALL($T$5:$T$9000,ROWS($T$5:T5316)),"")</f>
        <v/>
      </c>
    </row>
    <row r="5317" spans="1:21" ht="14.4" customHeight="1" x14ac:dyDescent="0.3">
      <c r="A5317" t="s">
        <v>1639</v>
      </c>
      <c r="D5317" s="388">
        <f>ROWS(C$5:C5317)</f>
        <v>5313</v>
      </c>
      <c r="E5317" s="388" t="str">
        <f>IF(_xlfn.IFNA(VLOOKUP(A5317,$AG$3:$AH$83,2,FALSE),"")='11.1'!$D$5,TXM!D5317,"")</f>
        <v/>
      </c>
      <c r="F5317" t="str">
        <f>IFERROR(SMALL($E$5:$E$9000,ROWS($E$5:E5317)),"")</f>
        <v/>
      </c>
      <c r="I5317" s="371" t="s">
        <v>139</v>
      </c>
      <c r="J5317" t="s">
        <v>785</v>
      </c>
      <c r="K5317" s="372">
        <v>19181739</v>
      </c>
      <c r="L5317" s="388">
        <f>ROWS(K$5:K5317)</f>
        <v>5313</v>
      </c>
      <c r="M5317" s="388" t="str">
        <f>IF(_xlfn.IFNA(VLOOKUP(I5317,$AG$3:$AH$83,2,FALSE),"")='11.1'!$D$5,TXM!L5317,"")</f>
        <v/>
      </c>
      <c r="N5317" t="str">
        <f>IFERROR(SMALL($M$5:$M$9000,ROWS($M$5:M5317)),"")</f>
        <v/>
      </c>
      <c r="P5317" t="s">
        <v>1639</v>
      </c>
      <c r="S5317" s="388">
        <f>ROWS(R$5:R5317)</f>
        <v>5313</v>
      </c>
      <c r="T5317" s="388" t="str">
        <f>IF(_xlfn.IFNA(VLOOKUP(P5317,$AG$3:$AH$83,2,FALSE),"")='11.1'!$D$5,TXM!S5317,"")</f>
        <v/>
      </c>
      <c r="U5317" t="str">
        <f>IFERROR(SMALL($T$5:$T$9000,ROWS($T$5:T5317)),"")</f>
        <v/>
      </c>
    </row>
    <row r="5318" spans="1:21" ht="14.4" customHeight="1" x14ac:dyDescent="0.3">
      <c r="A5318" t="s">
        <v>1639</v>
      </c>
      <c r="D5318" s="388">
        <f>ROWS(C$5:C5318)</f>
        <v>5314</v>
      </c>
      <c r="E5318" s="388" t="str">
        <f>IF(_xlfn.IFNA(VLOOKUP(A5318,$AG$3:$AH$83,2,FALSE),"")='11.1'!$D$5,TXM!D5318,"")</f>
        <v/>
      </c>
      <c r="F5318" t="str">
        <f>IFERROR(SMALL($E$5:$E$9000,ROWS($E$5:E5318)),"")</f>
        <v/>
      </c>
      <c r="I5318" s="371" t="s">
        <v>139</v>
      </c>
      <c r="J5318" t="s">
        <v>1240</v>
      </c>
      <c r="K5318" s="372">
        <v>13231827</v>
      </c>
      <c r="L5318" s="388">
        <f>ROWS(K$5:K5318)</f>
        <v>5314</v>
      </c>
      <c r="M5318" s="388" t="str">
        <f>IF(_xlfn.IFNA(VLOOKUP(I5318,$AG$3:$AH$83,2,FALSE),"")='11.1'!$D$5,TXM!L5318,"")</f>
        <v/>
      </c>
      <c r="N5318" t="str">
        <f>IFERROR(SMALL($M$5:$M$9000,ROWS($M$5:M5318)),"")</f>
        <v/>
      </c>
      <c r="P5318" t="s">
        <v>1639</v>
      </c>
      <c r="S5318" s="388">
        <f>ROWS(R$5:R5318)</f>
        <v>5314</v>
      </c>
      <c r="T5318" s="388" t="str">
        <f>IF(_xlfn.IFNA(VLOOKUP(P5318,$AG$3:$AH$83,2,FALSE),"")='11.1'!$D$5,TXM!S5318,"")</f>
        <v/>
      </c>
      <c r="U5318" t="str">
        <f>IFERROR(SMALL($T$5:$T$9000,ROWS($T$5:T5318)),"")</f>
        <v/>
      </c>
    </row>
    <row r="5319" spans="1:21" ht="14.4" customHeight="1" x14ac:dyDescent="0.3">
      <c r="A5319" t="s">
        <v>1639</v>
      </c>
      <c r="D5319" s="388">
        <f>ROWS(C$5:C5319)</f>
        <v>5315</v>
      </c>
      <c r="E5319" s="388" t="str">
        <f>IF(_xlfn.IFNA(VLOOKUP(A5319,$AG$3:$AH$83,2,FALSE),"")='11.1'!$D$5,TXM!D5319,"")</f>
        <v/>
      </c>
      <c r="F5319" t="str">
        <f>IFERROR(SMALL($E$5:$E$9000,ROWS($E$5:E5319)),"")</f>
        <v/>
      </c>
      <c r="I5319" s="371" t="s">
        <v>139</v>
      </c>
      <c r="J5319" t="s">
        <v>1275</v>
      </c>
      <c r="K5319" s="372">
        <v>12064484</v>
      </c>
      <c r="L5319" s="388">
        <f>ROWS(K$5:K5319)</f>
        <v>5315</v>
      </c>
      <c r="M5319" s="388" t="str">
        <f>IF(_xlfn.IFNA(VLOOKUP(I5319,$AG$3:$AH$83,2,FALSE),"")='11.1'!$D$5,TXM!L5319,"")</f>
        <v/>
      </c>
      <c r="N5319" t="str">
        <f>IFERROR(SMALL($M$5:$M$9000,ROWS($M$5:M5319)),"")</f>
        <v/>
      </c>
      <c r="P5319" t="s">
        <v>1639</v>
      </c>
      <c r="S5319" s="388">
        <f>ROWS(R$5:R5319)</f>
        <v>5315</v>
      </c>
      <c r="T5319" s="388" t="str">
        <f>IF(_xlfn.IFNA(VLOOKUP(P5319,$AG$3:$AH$83,2,FALSE),"")='11.1'!$D$5,TXM!S5319,"")</f>
        <v/>
      </c>
      <c r="U5319" t="str">
        <f>IFERROR(SMALL($T$5:$T$9000,ROWS($T$5:T5319)),"")</f>
        <v/>
      </c>
    </row>
    <row r="5320" spans="1:21" ht="14.4" customHeight="1" x14ac:dyDescent="0.3">
      <c r="A5320" t="s">
        <v>1639</v>
      </c>
      <c r="D5320" s="388">
        <f>ROWS(C$5:C5320)</f>
        <v>5316</v>
      </c>
      <c r="E5320" s="388" t="str">
        <f>IF(_xlfn.IFNA(VLOOKUP(A5320,$AG$3:$AH$83,2,FALSE),"")='11.1'!$D$5,TXM!D5320,"")</f>
        <v/>
      </c>
      <c r="F5320" t="str">
        <f>IFERROR(SMALL($E$5:$E$9000,ROWS($E$5:E5320)),"")</f>
        <v/>
      </c>
      <c r="I5320" s="371" t="s">
        <v>139</v>
      </c>
      <c r="J5320" t="s">
        <v>107</v>
      </c>
      <c r="K5320" s="372">
        <v>11984595</v>
      </c>
      <c r="L5320" s="388">
        <f>ROWS(K$5:K5320)</f>
        <v>5316</v>
      </c>
      <c r="M5320" s="388" t="str">
        <f>IF(_xlfn.IFNA(VLOOKUP(I5320,$AG$3:$AH$83,2,FALSE),"")='11.1'!$D$5,TXM!L5320,"")</f>
        <v/>
      </c>
      <c r="N5320" t="str">
        <f>IFERROR(SMALL($M$5:$M$9000,ROWS($M$5:M5320)),"")</f>
        <v/>
      </c>
      <c r="P5320" t="s">
        <v>1639</v>
      </c>
      <c r="S5320" s="388">
        <f>ROWS(R$5:R5320)</f>
        <v>5316</v>
      </c>
      <c r="T5320" s="388" t="str">
        <f>IF(_xlfn.IFNA(VLOOKUP(P5320,$AG$3:$AH$83,2,FALSE),"")='11.1'!$D$5,TXM!S5320,"")</f>
        <v/>
      </c>
      <c r="U5320" t="str">
        <f>IFERROR(SMALL($T$5:$T$9000,ROWS($T$5:T5320)),"")</f>
        <v/>
      </c>
    </row>
    <row r="5321" spans="1:21" ht="14.4" customHeight="1" x14ac:dyDescent="0.3">
      <c r="A5321" t="s">
        <v>1639</v>
      </c>
      <c r="D5321" s="388">
        <f>ROWS(C$5:C5321)</f>
        <v>5317</v>
      </c>
      <c r="E5321" s="388" t="str">
        <f>IF(_xlfn.IFNA(VLOOKUP(A5321,$AG$3:$AH$83,2,FALSE),"")='11.1'!$D$5,TXM!D5321,"")</f>
        <v/>
      </c>
      <c r="F5321" t="str">
        <f>IFERROR(SMALL($E$5:$E$9000,ROWS($E$5:E5321)),"")</f>
        <v/>
      </c>
      <c r="I5321" s="371" t="s">
        <v>139</v>
      </c>
      <c r="J5321" t="s">
        <v>837</v>
      </c>
      <c r="K5321" s="372">
        <v>10507827</v>
      </c>
      <c r="L5321" s="388">
        <f>ROWS(K$5:K5321)</f>
        <v>5317</v>
      </c>
      <c r="M5321" s="388" t="str">
        <f>IF(_xlfn.IFNA(VLOOKUP(I5321,$AG$3:$AH$83,2,FALSE),"")='11.1'!$D$5,TXM!L5321,"")</f>
        <v/>
      </c>
      <c r="N5321" t="str">
        <f>IFERROR(SMALL($M$5:$M$9000,ROWS($M$5:M5321)),"")</f>
        <v/>
      </c>
      <c r="P5321" t="s">
        <v>1639</v>
      </c>
      <c r="S5321" s="388">
        <f>ROWS(R$5:R5321)</f>
        <v>5317</v>
      </c>
      <c r="T5321" s="388" t="str">
        <f>IF(_xlfn.IFNA(VLOOKUP(P5321,$AG$3:$AH$83,2,FALSE),"")='11.1'!$D$5,TXM!S5321,"")</f>
        <v/>
      </c>
      <c r="U5321" t="str">
        <f>IFERROR(SMALL($T$5:$T$9000,ROWS($T$5:T5321)),"")</f>
        <v/>
      </c>
    </row>
    <row r="5322" spans="1:21" ht="14.4" customHeight="1" x14ac:dyDescent="0.3">
      <c r="A5322" t="s">
        <v>1639</v>
      </c>
      <c r="D5322" s="388">
        <f>ROWS(C$5:C5322)</f>
        <v>5318</v>
      </c>
      <c r="E5322" s="388" t="str">
        <f>IF(_xlfn.IFNA(VLOOKUP(A5322,$AG$3:$AH$83,2,FALSE),"")='11.1'!$D$5,TXM!D5322,"")</f>
        <v/>
      </c>
      <c r="F5322" t="str">
        <f>IFERROR(SMALL($E$5:$E$9000,ROWS($E$5:E5322)),"")</f>
        <v/>
      </c>
      <c r="I5322" s="371" t="s">
        <v>139</v>
      </c>
      <c r="J5322" t="s">
        <v>1318</v>
      </c>
      <c r="K5322" s="372">
        <v>9409168</v>
      </c>
      <c r="L5322" s="388">
        <f>ROWS(K$5:K5322)</f>
        <v>5318</v>
      </c>
      <c r="M5322" s="388" t="str">
        <f>IF(_xlfn.IFNA(VLOOKUP(I5322,$AG$3:$AH$83,2,FALSE),"")='11.1'!$D$5,TXM!L5322,"")</f>
        <v/>
      </c>
      <c r="N5322" t="str">
        <f>IFERROR(SMALL($M$5:$M$9000,ROWS($M$5:M5322)),"")</f>
        <v/>
      </c>
      <c r="P5322" t="s">
        <v>1639</v>
      </c>
      <c r="S5322" s="388">
        <f>ROWS(R$5:R5322)</f>
        <v>5318</v>
      </c>
      <c r="T5322" s="388" t="str">
        <f>IF(_xlfn.IFNA(VLOOKUP(P5322,$AG$3:$AH$83,2,FALSE),"")='11.1'!$D$5,TXM!S5322,"")</f>
        <v/>
      </c>
      <c r="U5322" t="str">
        <f>IFERROR(SMALL($T$5:$T$9000,ROWS($T$5:T5322)),"")</f>
        <v/>
      </c>
    </row>
    <row r="5323" spans="1:21" ht="14.4" customHeight="1" x14ac:dyDescent="0.3">
      <c r="A5323" t="s">
        <v>1639</v>
      </c>
      <c r="D5323" s="388">
        <f>ROWS(C$5:C5323)</f>
        <v>5319</v>
      </c>
      <c r="E5323" s="388" t="str">
        <f>IF(_xlfn.IFNA(VLOOKUP(A5323,$AG$3:$AH$83,2,FALSE),"")='11.1'!$D$5,TXM!D5323,"")</f>
        <v/>
      </c>
      <c r="F5323" t="str">
        <f>IFERROR(SMALL($E$5:$E$9000,ROWS($E$5:E5323)),"")</f>
        <v/>
      </c>
      <c r="I5323" s="371" t="s">
        <v>139</v>
      </c>
      <c r="J5323" t="s">
        <v>96</v>
      </c>
      <c r="K5323" s="372">
        <v>5998027</v>
      </c>
      <c r="L5323" s="388">
        <f>ROWS(K$5:K5323)</f>
        <v>5319</v>
      </c>
      <c r="M5323" s="388" t="str">
        <f>IF(_xlfn.IFNA(VLOOKUP(I5323,$AG$3:$AH$83,2,FALSE),"")='11.1'!$D$5,TXM!L5323,"")</f>
        <v/>
      </c>
      <c r="N5323" t="str">
        <f>IFERROR(SMALL($M$5:$M$9000,ROWS($M$5:M5323)),"")</f>
        <v/>
      </c>
      <c r="P5323" t="s">
        <v>1639</v>
      </c>
      <c r="S5323" s="388">
        <f>ROWS(R$5:R5323)</f>
        <v>5319</v>
      </c>
      <c r="T5323" s="388" t="str">
        <f>IF(_xlfn.IFNA(VLOOKUP(P5323,$AG$3:$AH$83,2,FALSE),"")='11.1'!$D$5,TXM!S5323,"")</f>
        <v/>
      </c>
      <c r="U5323" t="str">
        <f>IFERROR(SMALL($T$5:$T$9000,ROWS($T$5:T5323)),"")</f>
        <v/>
      </c>
    </row>
    <row r="5324" spans="1:21" ht="14.4" customHeight="1" x14ac:dyDescent="0.3">
      <c r="A5324" t="s">
        <v>1639</v>
      </c>
      <c r="D5324" s="388">
        <f>ROWS(C$5:C5324)</f>
        <v>5320</v>
      </c>
      <c r="E5324" s="388" t="str">
        <f>IF(_xlfn.IFNA(VLOOKUP(A5324,$AG$3:$AH$83,2,FALSE),"")='11.1'!$D$5,TXM!D5324,"")</f>
        <v/>
      </c>
      <c r="F5324" t="str">
        <f>IFERROR(SMALL($E$5:$E$9000,ROWS($E$5:E5324)),"")</f>
        <v/>
      </c>
      <c r="I5324" s="371" t="s">
        <v>139</v>
      </c>
      <c r="J5324" t="s">
        <v>773</v>
      </c>
      <c r="K5324" s="372">
        <v>5429575</v>
      </c>
      <c r="L5324" s="388">
        <f>ROWS(K$5:K5324)</f>
        <v>5320</v>
      </c>
      <c r="M5324" s="388" t="str">
        <f>IF(_xlfn.IFNA(VLOOKUP(I5324,$AG$3:$AH$83,2,FALSE),"")='11.1'!$D$5,TXM!L5324,"")</f>
        <v/>
      </c>
      <c r="N5324" t="str">
        <f>IFERROR(SMALL($M$5:$M$9000,ROWS($M$5:M5324)),"")</f>
        <v/>
      </c>
      <c r="P5324" t="s">
        <v>1639</v>
      </c>
      <c r="S5324" s="388">
        <f>ROWS(R$5:R5324)</f>
        <v>5320</v>
      </c>
      <c r="T5324" s="388" t="str">
        <f>IF(_xlfn.IFNA(VLOOKUP(P5324,$AG$3:$AH$83,2,FALSE),"")='11.1'!$D$5,TXM!S5324,"")</f>
        <v/>
      </c>
      <c r="U5324" t="str">
        <f>IFERROR(SMALL($T$5:$T$9000,ROWS($T$5:T5324)),"")</f>
        <v/>
      </c>
    </row>
    <row r="5325" spans="1:21" ht="14.4" customHeight="1" x14ac:dyDescent="0.3">
      <c r="A5325" t="s">
        <v>1639</v>
      </c>
      <c r="D5325" s="388">
        <f>ROWS(C$5:C5325)</f>
        <v>5321</v>
      </c>
      <c r="E5325" s="388" t="str">
        <f>IF(_xlfn.IFNA(VLOOKUP(A5325,$AG$3:$AH$83,2,FALSE),"")='11.1'!$D$5,TXM!D5325,"")</f>
        <v/>
      </c>
      <c r="F5325" t="str">
        <f>IFERROR(SMALL($E$5:$E$9000,ROWS($E$5:E5325)),"")</f>
        <v/>
      </c>
      <c r="I5325" s="371" t="s">
        <v>139</v>
      </c>
      <c r="J5325" t="s">
        <v>103</v>
      </c>
      <c r="K5325" s="372">
        <v>5388789</v>
      </c>
      <c r="L5325" s="388">
        <f>ROWS(K$5:K5325)</f>
        <v>5321</v>
      </c>
      <c r="M5325" s="388" t="str">
        <f>IF(_xlfn.IFNA(VLOOKUP(I5325,$AG$3:$AH$83,2,FALSE),"")='11.1'!$D$5,TXM!L5325,"")</f>
        <v/>
      </c>
      <c r="N5325" t="str">
        <f>IFERROR(SMALL($M$5:$M$9000,ROWS($M$5:M5325)),"")</f>
        <v/>
      </c>
      <c r="P5325" t="s">
        <v>1639</v>
      </c>
      <c r="S5325" s="388">
        <f>ROWS(R$5:R5325)</f>
        <v>5321</v>
      </c>
      <c r="T5325" s="388" t="str">
        <f>IF(_xlfn.IFNA(VLOOKUP(P5325,$AG$3:$AH$83,2,FALSE),"")='11.1'!$D$5,TXM!S5325,"")</f>
        <v/>
      </c>
      <c r="U5325" t="str">
        <f>IFERROR(SMALL($T$5:$T$9000,ROWS($T$5:T5325)),"")</f>
        <v/>
      </c>
    </row>
    <row r="5326" spans="1:21" ht="14.4" customHeight="1" x14ac:dyDescent="0.3">
      <c r="A5326" t="s">
        <v>1639</v>
      </c>
      <c r="D5326" s="388">
        <f>ROWS(C$5:C5326)</f>
        <v>5322</v>
      </c>
      <c r="E5326" s="388" t="str">
        <f>IF(_xlfn.IFNA(VLOOKUP(A5326,$AG$3:$AH$83,2,FALSE),"")='11.1'!$D$5,TXM!D5326,"")</f>
        <v/>
      </c>
      <c r="F5326" t="str">
        <f>IFERROR(SMALL($E$5:$E$9000,ROWS($E$5:E5326)),"")</f>
        <v/>
      </c>
      <c r="I5326" s="371" t="s">
        <v>139</v>
      </c>
      <c r="J5326" t="s">
        <v>171</v>
      </c>
      <c r="K5326" s="372">
        <v>4876644</v>
      </c>
      <c r="L5326" s="388">
        <f>ROWS(K$5:K5326)</f>
        <v>5322</v>
      </c>
      <c r="M5326" s="388" t="str">
        <f>IF(_xlfn.IFNA(VLOOKUP(I5326,$AG$3:$AH$83,2,FALSE),"")='11.1'!$D$5,TXM!L5326,"")</f>
        <v/>
      </c>
      <c r="N5326" t="str">
        <f>IFERROR(SMALL($M$5:$M$9000,ROWS($M$5:M5326)),"")</f>
        <v/>
      </c>
      <c r="P5326" t="s">
        <v>1639</v>
      </c>
      <c r="S5326" s="388">
        <f>ROWS(R$5:R5326)</f>
        <v>5322</v>
      </c>
      <c r="T5326" s="388" t="str">
        <f>IF(_xlfn.IFNA(VLOOKUP(P5326,$AG$3:$AH$83,2,FALSE),"")='11.1'!$D$5,TXM!S5326,"")</f>
        <v/>
      </c>
      <c r="U5326" t="str">
        <f>IFERROR(SMALL($T$5:$T$9000,ROWS($T$5:T5326)),"")</f>
        <v/>
      </c>
    </row>
    <row r="5327" spans="1:21" ht="14.4" customHeight="1" x14ac:dyDescent="0.3">
      <c r="A5327" t="s">
        <v>1639</v>
      </c>
      <c r="D5327" s="388">
        <f>ROWS(C$5:C5327)</f>
        <v>5323</v>
      </c>
      <c r="E5327" s="388" t="str">
        <f>IF(_xlfn.IFNA(VLOOKUP(A5327,$AG$3:$AH$83,2,FALSE),"")='11.1'!$D$5,TXM!D5327,"")</f>
        <v/>
      </c>
      <c r="F5327" t="str">
        <f>IFERROR(SMALL($E$5:$E$9000,ROWS($E$5:E5327)),"")</f>
        <v/>
      </c>
      <c r="I5327" s="371" t="s">
        <v>139</v>
      </c>
      <c r="J5327" t="s">
        <v>1265</v>
      </c>
      <c r="K5327" s="372">
        <v>4304995</v>
      </c>
      <c r="L5327" s="388">
        <f>ROWS(K$5:K5327)</f>
        <v>5323</v>
      </c>
      <c r="M5327" s="388" t="str">
        <f>IF(_xlfn.IFNA(VLOOKUP(I5327,$AG$3:$AH$83,2,FALSE),"")='11.1'!$D$5,TXM!L5327,"")</f>
        <v/>
      </c>
      <c r="N5327" t="str">
        <f>IFERROR(SMALL($M$5:$M$9000,ROWS($M$5:M5327)),"")</f>
        <v/>
      </c>
      <c r="P5327" t="s">
        <v>1639</v>
      </c>
      <c r="S5327" s="388">
        <f>ROWS(R$5:R5327)</f>
        <v>5323</v>
      </c>
      <c r="T5327" s="388" t="str">
        <f>IF(_xlfn.IFNA(VLOOKUP(P5327,$AG$3:$AH$83,2,FALSE),"")='11.1'!$D$5,TXM!S5327,"")</f>
        <v/>
      </c>
      <c r="U5327" t="str">
        <f>IFERROR(SMALL($T$5:$T$9000,ROWS($T$5:T5327)),"")</f>
        <v/>
      </c>
    </row>
    <row r="5328" spans="1:21" ht="14.4" customHeight="1" x14ac:dyDescent="0.3">
      <c r="A5328" t="s">
        <v>1639</v>
      </c>
      <c r="D5328" s="388">
        <f>ROWS(C$5:C5328)</f>
        <v>5324</v>
      </c>
      <c r="E5328" s="388" t="str">
        <f>IF(_xlfn.IFNA(VLOOKUP(A5328,$AG$3:$AH$83,2,FALSE),"")='11.1'!$D$5,TXM!D5328,"")</f>
        <v/>
      </c>
      <c r="F5328" t="str">
        <f>IFERROR(SMALL($E$5:$E$9000,ROWS($E$5:E5328)),"")</f>
        <v/>
      </c>
      <c r="I5328" s="371" t="s">
        <v>139</v>
      </c>
      <c r="J5328" t="s">
        <v>1441</v>
      </c>
      <c r="K5328" s="372">
        <v>4297890</v>
      </c>
      <c r="L5328" s="388">
        <f>ROWS(K$5:K5328)</f>
        <v>5324</v>
      </c>
      <c r="M5328" s="388" t="str">
        <f>IF(_xlfn.IFNA(VLOOKUP(I5328,$AG$3:$AH$83,2,FALSE),"")='11.1'!$D$5,TXM!L5328,"")</f>
        <v/>
      </c>
      <c r="N5328" t="str">
        <f>IFERROR(SMALL($M$5:$M$9000,ROWS($M$5:M5328)),"")</f>
        <v/>
      </c>
      <c r="P5328" t="s">
        <v>1639</v>
      </c>
      <c r="S5328" s="388">
        <f>ROWS(R$5:R5328)</f>
        <v>5324</v>
      </c>
      <c r="T5328" s="388" t="str">
        <f>IF(_xlfn.IFNA(VLOOKUP(P5328,$AG$3:$AH$83,2,FALSE),"")='11.1'!$D$5,TXM!S5328,"")</f>
        <v/>
      </c>
      <c r="U5328" t="str">
        <f>IFERROR(SMALL($T$5:$T$9000,ROWS($T$5:T5328)),"")</f>
        <v/>
      </c>
    </row>
    <row r="5329" spans="1:21" ht="14.4" customHeight="1" x14ac:dyDescent="0.3">
      <c r="A5329" t="s">
        <v>1639</v>
      </c>
      <c r="D5329" s="388">
        <f>ROWS(C$5:C5329)</f>
        <v>5325</v>
      </c>
      <c r="E5329" s="388" t="str">
        <f>IF(_xlfn.IFNA(VLOOKUP(A5329,$AG$3:$AH$83,2,FALSE),"")='11.1'!$D$5,TXM!D5329,"")</f>
        <v/>
      </c>
      <c r="F5329" t="str">
        <f>IFERROR(SMALL($E$5:$E$9000,ROWS($E$5:E5329)),"")</f>
        <v/>
      </c>
      <c r="I5329" s="371" t="s">
        <v>139</v>
      </c>
      <c r="J5329" t="s">
        <v>95</v>
      </c>
      <c r="K5329" s="372">
        <v>4181794</v>
      </c>
      <c r="L5329" s="388">
        <f>ROWS(K$5:K5329)</f>
        <v>5325</v>
      </c>
      <c r="M5329" s="388" t="str">
        <f>IF(_xlfn.IFNA(VLOOKUP(I5329,$AG$3:$AH$83,2,FALSE),"")='11.1'!$D$5,TXM!L5329,"")</f>
        <v/>
      </c>
      <c r="N5329" t="str">
        <f>IFERROR(SMALL($M$5:$M$9000,ROWS($M$5:M5329)),"")</f>
        <v/>
      </c>
      <c r="P5329" t="s">
        <v>1639</v>
      </c>
      <c r="S5329" s="388">
        <f>ROWS(R$5:R5329)</f>
        <v>5325</v>
      </c>
      <c r="T5329" s="388" t="str">
        <f>IF(_xlfn.IFNA(VLOOKUP(P5329,$AG$3:$AH$83,2,FALSE),"")='11.1'!$D$5,TXM!S5329,"")</f>
        <v/>
      </c>
      <c r="U5329" t="str">
        <f>IFERROR(SMALL($T$5:$T$9000,ROWS($T$5:T5329)),"")</f>
        <v/>
      </c>
    </row>
    <row r="5330" spans="1:21" ht="14.4" customHeight="1" x14ac:dyDescent="0.3">
      <c r="A5330" t="s">
        <v>1639</v>
      </c>
      <c r="D5330" s="388">
        <f>ROWS(C$5:C5330)</f>
        <v>5326</v>
      </c>
      <c r="E5330" s="388" t="str">
        <f>IF(_xlfn.IFNA(VLOOKUP(A5330,$AG$3:$AH$83,2,FALSE),"")='11.1'!$D$5,TXM!D5330,"")</f>
        <v/>
      </c>
      <c r="F5330" t="str">
        <f>IFERROR(SMALL($E$5:$E$9000,ROWS($E$5:E5330)),"")</f>
        <v/>
      </c>
      <c r="I5330" s="371" t="s">
        <v>139</v>
      </c>
      <c r="J5330" t="s">
        <v>823</v>
      </c>
      <c r="K5330" s="372">
        <v>3487898</v>
      </c>
      <c r="L5330" s="388">
        <f>ROWS(K$5:K5330)</f>
        <v>5326</v>
      </c>
      <c r="M5330" s="388" t="str">
        <f>IF(_xlfn.IFNA(VLOOKUP(I5330,$AG$3:$AH$83,2,FALSE),"")='11.1'!$D$5,TXM!L5330,"")</f>
        <v/>
      </c>
      <c r="N5330" t="str">
        <f>IFERROR(SMALL($M$5:$M$9000,ROWS($M$5:M5330)),"")</f>
        <v/>
      </c>
      <c r="P5330" t="s">
        <v>1639</v>
      </c>
      <c r="S5330" s="388">
        <f>ROWS(R$5:R5330)</f>
        <v>5326</v>
      </c>
      <c r="T5330" s="388" t="str">
        <f>IF(_xlfn.IFNA(VLOOKUP(P5330,$AG$3:$AH$83,2,FALSE),"")='11.1'!$D$5,TXM!S5330,"")</f>
        <v/>
      </c>
      <c r="U5330" t="str">
        <f>IFERROR(SMALL($T$5:$T$9000,ROWS($T$5:T5330)),"")</f>
        <v/>
      </c>
    </row>
    <row r="5331" spans="1:21" ht="14.4" customHeight="1" x14ac:dyDescent="0.3">
      <c r="A5331" t="s">
        <v>1639</v>
      </c>
      <c r="D5331" s="388">
        <f>ROWS(C$5:C5331)</f>
        <v>5327</v>
      </c>
      <c r="E5331" s="388" t="str">
        <f>IF(_xlfn.IFNA(VLOOKUP(A5331,$AG$3:$AH$83,2,FALSE),"")='11.1'!$D$5,TXM!D5331,"")</f>
        <v/>
      </c>
      <c r="F5331" t="str">
        <f>IFERROR(SMALL($E$5:$E$9000,ROWS($E$5:E5331)),"")</f>
        <v/>
      </c>
      <c r="I5331" s="371" t="s">
        <v>139</v>
      </c>
      <c r="J5331" t="s">
        <v>1006</v>
      </c>
      <c r="K5331" s="372">
        <v>3312483</v>
      </c>
      <c r="L5331" s="388">
        <f>ROWS(K$5:K5331)</f>
        <v>5327</v>
      </c>
      <c r="M5331" s="388" t="str">
        <f>IF(_xlfn.IFNA(VLOOKUP(I5331,$AG$3:$AH$83,2,FALSE),"")='11.1'!$D$5,TXM!L5331,"")</f>
        <v/>
      </c>
      <c r="N5331" t="str">
        <f>IFERROR(SMALL($M$5:$M$9000,ROWS($M$5:M5331)),"")</f>
        <v/>
      </c>
      <c r="P5331" t="s">
        <v>1639</v>
      </c>
      <c r="S5331" s="388">
        <f>ROWS(R$5:R5331)</f>
        <v>5327</v>
      </c>
      <c r="T5331" s="388" t="str">
        <f>IF(_xlfn.IFNA(VLOOKUP(P5331,$AG$3:$AH$83,2,FALSE),"")='11.1'!$D$5,TXM!S5331,"")</f>
        <v/>
      </c>
      <c r="U5331" t="str">
        <f>IFERROR(SMALL($T$5:$T$9000,ROWS($T$5:T5331)),"")</f>
        <v/>
      </c>
    </row>
    <row r="5332" spans="1:21" ht="14.4" customHeight="1" x14ac:dyDescent="0.3">
      <c r="A5332" t="s">
        <v>1639</v>
      </c>
      <c r="D5332" s="388">
        <f>ROWS(C$5:C5332)</f>
        <v>5328</v>
      </c>
      <c r="E5332" s="388" t="str">
        <f>IF(_xlfn.IFNA(VLOOKUP(A5332,$AG$3:$AH$83,2,FALSE),"")='11.1'!$D$5,TXM!D5332,"")</f>
        <v/>
      </c>
      <c r="F5332" t="str">
        <f>IFERROR(SMALL($E$5:$E$9000,ROWS($E$5:E5332)),"")</f>
        <v/>
      </c>
      <c r="I5332" s="371" t="s">
        <v>139</v>
      </c>
      <c r="J5332" t="s">
        <v>857</v>
      </c>
      <c r="K5332" s="372">
        <v>2799460</v>
      </c>
      <c r="L5332" s="388">
        <f>ROWS(K$5:K5332)</f>
        <v>5328</v>
      </c>
      <c r="M5332" s="388" t="str">
        <f>IF(_xlfn.IFNA(VLOOKUP(I5332,$AG$3:$AH$83,2,FALSE),"")='11.1'!$D$5,TXM!L5332,"")</f>
        <v/>
      </c>
      <c r="N5332" t="str">
        <f>IFERROR(SMALL($M$5:$M$9000,ROWS($M$5:M5332)),"")</f>
        <v/>
      </c>
      <c r="P5332" t="s">
        <v>1639</v>
      </c>
      <c r="S5332" s="388">
        <f>ROWS(R$5:R5332)</f>
        <v>5328</v>
      </c>
      <c r="T5332" s="388" t="str">
        <f>IF(_xlfn.IFNA(VLOOKUP(P5332,$AG$3:$AH$83,2,FALSE),"")='11.1'!$D$5,TXM!S5332,"")</f>
        <v/>
      </c>
      <c r="U5332" t="str">
        <f>IFERROR(SMALL($T$5:$T$9000,ROWS($T$5:T5332)),"")</f>
        <v/>
      </c>
    </row>
    <row r="5333" spans="1:21" ht="14.4" customHeight="1" x14ac:dyDescent="0.3">
      <c r="A5333" t="s">
        <v>1639</v>
      </c>
      <c r="D5333" s="388">
        <f>ROWS(C$5:C5333)</f>
        <v>5329</v>
      </c>
      <c r="E5333" s="388" t="str">
        <f>IF(_xlfn.IFNA(VLOOKUP(A5333,$AG$3:$AH$83,2,FALSE),"")='11.1'!$D$5,TXM!D5333,"")</f>
        <v/>
      </c>
      <c r="F5333" t="str">
        <f>IFERROR(SMALL($E$5:$E$9000,ROWS($E$5:E5333)),"")</f>
        <v/>
      </c>
      <c r="I5333" s="371" t="s">
        <v>139</v>
      </c>
      <c r="J5333" t="s">
        <v>825</v>
      </c>
      <c r="K5333" s="372">
        <v>2397794</v>
      </c>
      <c r="L5333" s="388">
        <f>ROWS(K$5:K5333)</f>
        <v>5329</v>
      </c>
      <c r="M5333" s="388" t="str">
        <f>IF(_xlfn.IFNA(VLOOKUP(I5333,$AG$3:$AH$83,2,FALSE),"")='11.1'!$D$5,TXM!L5333,"")</f>
        <v/>
      </c>
      <c r="N5333" t="str">
        <f>IFERROR(SMALL($M$5:$M$9000,ROWS($M$5:M5333)),"")</f>
        <v/>
      </c>
      <c r="P5333" t="s">
        <v>1639</v>
      </c>
      <c r="S5333" s="388">
        <f>ROWS(R$5:R5333)</f>
        <v>5329</v>
      </c>
      <c r="T5333" s="388" t="str">
        <f>IF(_xlfn.IFNA(VLOOKUP(P5333,$AG$3:$AH$83,2,FALSE),"")='11.1'!$D$5,TXM!S5333,"")</f>
        <v/>
      </c>
      <c r="U5333" t="str">
        <f>IFERROR(SMALL($T$5:$T$9000,ROWS($T$5:T5333)),"")</f>
        <v/>
      </c>
    </row>
    <row r="5334" spans="1:21" ht="14.4" customHeight="1" x14ac:dyDescent="0.3">
      <c r="A5334" t="s">
        <v>1639</v>
      </c>
      <c r="D5334" s="388">
        <f>ROWS(C$5:C5334)</f>
        <v>5330</v>
      </c>
      <c r="E5334" s="388" t="str">
        <f>IF(_xlfn.IFNA(VLOOKUP(A5334,$AG$3:$AH$83,2,FALSE),"")='11.1'!$D$5,TXM!D5334,"")</f>
        <v/>
      </c>
      <c r="F5334" t="str">
        <f>IFERROR(SMALL($E$5:$E$9000,ROWS($E$5:E5334)),"")</f>
        <v/>
      </c>
      <c r="I5334" s="371" t="s">
        <v>139</v>
      </c>
      <c r="J5334" t="s">
        <v>779</v>
      </c>
      <c r="K5334" s="372">
        <v>2362828</v>
      </c>
      <c r="L5334" s="388">
        <f>ROWS(K$5:K5334)</f>
        <v>5330</v>
      </c>
      <c r="M5334" s="388" t="str">
        <f>IF(_xlfn.IFNA(VLOOKUP(I5334,$AG$3:$AH$83,2,FALSE),"")='11.1'!$D$5,TXM!L5334,"")</f>
        <v/>
      </c>
      <c r="N5334" t="str">
        <f>IFERROR(SMALL($M$5:$M$9000,ROWS($M$5:M5334)),"")</f>
        <v/>
      </c>
      <c r="P5334" t="s">
        <v>1639</v>
      </c>
      <c r="S5334" s="388">
        <f>ROWS(R$5:R5334)</f>
        <v>5330</v>
      </c>
      <c r="T5334" s="388" t="str">
        <f>IF(_xlfn.IFNA(VLOOKUP(P5334,$AG$3:$AH$83,2,FALSE),"")='11.1'!$D$5,TXM!S5334,"")</f>
        <v/>
      </c>
      <c r="U5334" t="str">
        <f>IFERROR(SMALL($T$5:$T$9000,ROWS($T$5:T5334)),"")</f>
        <v/>
      </c>
    </row>
    <row r="5335" spans="1:21" ht="14.4" customHeight="1" x14ac:dyDescent="0.3">
      <c r="A5335" t="s">
        <v>1639</v>
      </c>
      <c r="D5335" s="388">
        <f>ROWS(C$5:C5335)</f>
        <v>5331</v>
      </c>
      <c r="E5335" s="388" t="str">
        <f>IF(_xlfn.IFNA(VLOOKUP(A5335,$AG$3:$AH$83,2,FALSE),"")='11.1'!$D$5,TXM!D5335,"")</f>
        <v/>
      </c>
      <c r="F5335" t="str">
        <f>IFERROR(SMALL($E$5:$E$9000,ROWS($E$5:E5335)),"")</f>
        <v/>
      </c>
      <c r="I5335" s="371" t="s">
        <v>139</v>
      </c>
      <c r="J5335" t="s">
        <v>999</v>
      </c>
      <c r="K5335" s="372">
        <v>1822877</v>
      </c>
      <c r="L5335" s="388">
        <f>ROWS(K$5:K5335)</f>
        <v>5331</v>
      </c>
      <c r="M5335" s="388" t="str">
        <f>IF(_xlfn.IFNA(VLOOKUP(I5335,$AG$3:$AH$83,2,FALSE),"")='11.1'!$D$5,TXM!L5335,"")</f>
        <v/>
      </c>
      <c r="N5335" t="str">
        <f>IFERROR(SMALL($M$5:$M$9000,ROWS($M$5:M5335)),"")</f>
        <v/>
      </c>
      <c r="P5335" t="s">
        <v>1639</v>
      </c>
      <c r="S5335" s="388">
        <f>ROWS(R$5:R5335)</f>
        <v>5331</v>
      </c>
      <c r="T5335" s="388" t="str">
        <f>IF(_xlfn.IFNA(VLOOKUP(P5335,$AG$3:$AH$83,2,FALSE),"")='11.1'!$D$5,TXM!S5335,"")</f>
        <v/>
      </c>
      <c r="U5335" t="str">
        <f>IFERROR(SMALL($T$5:$T$9000,ROWS($T$5:T5335)),"")</f>
        <v/>
      </c>
    </row>
    <row r="5336" spans="1:21" ht="14.4" customHeight="1" x14ac:dyDescent="0.3">
      <c r="A5336" t="s">
        <v>1639</v>
      </c>
      <c r="D5336" s="388">
        <f>ROWS(C$5:C5336)</f>
        <v>5332</v>
      </c>
      <c r="E5336" s="388" t="str">
        <f>IF(_xlfn.IFNA(VLOOKUP(A5336,$AG$3:$AH$83,2,FALSE),"")='11.1'!$D$5,TXM!D5336,"")</f>
        <v/>
      </c>
      <c r="F5336" t="str">
        <f>IFERROR(SMALL($E$5:$E$9000,ROWS($E$5:E5336)),"")</f>
        <v/>
      </c>
      <c r="I5336" s="371" t="s">
        <v>139</v>
      </c>
      <c r="J5336" t="s">
        <v>795</v>
      </c>
      <c r="K5336" s="372">
        <v>1683133</v>
      </c>
      <c r="L5336" s="388">
        <f>ROWS(K$5:K5336)</f>
        <v>5332</v>
      </c>
      <c r="M5336" s="388" t="str">
        <f>IF(_xlfn.IFNA(VLOOKUP(I5336,$AG$3:$AH$83,2,FALSE),"")='11.1'!$D$5,TXM!L5336,"")</f>
        <v/>
      </c>
      <c r="N5336" t="str">
        <f>IFERROR(SMALL($M$5:$M$9000,ROWS($M$5:M5336)),"")</f>
        <v/>
      </c>
      <c r="P5336" t="s">
        <v>1639</v>
      </c>
      <c r="S5336" s="388">
        <f>ROWS(R$5:R5336)</f>
        <v>5332</v>
      </c>
      <c r="T5336" s="388" t="str">
        <f>IF(_xlfn.IFNA(VLOOKUP(P5336,$AG$3:$AH$83,2,FALSE),"")='11.1'!$D$5,TXM!S5336,"")</f>
        <v/>
      </c>
      <c r="U5336" t="str">
        <f>IFERROR(SMALL($T$5:$T$9000,ROWS($T$5:T5336)),"")</f>
        <v/>
      </c>
    </row>
    <row r="5337" spans="1:21" ht="14.4" customHeight="1" x14ac:dyDescent="0.3">
      <c r="A5337" t="s">
        <v>1639</v>
      </c>
      <c r="D5337" s="388">
        <f>ROWS(C$5:C5337)</f>
        <v>5333</v>
      </c>
      <c r="E5337" s="388" t="str">
        <f>IF(_xlfn.IFNA(VLOOKUP(A5337,$AG$3:$AH$83,2,FALSE),"")='11.1'!$D$5,TXM!D5337,"")</f>
        <v/>
      </c>
      <c r="F5337" t="str">
        <f>IFERROR(SMALL($E$5:$E$9000,ROWS($E$5:E5337)),"")</f>
        <v/>
      </c>
      <c r="I5337" s="371" t="s">
        <v>139</v>
      </c>
      <c r="J5337" t="s">
        <v>861</v>
      </c>
      <c r="K5337" s="372">
        <v>1577179</v>
      </c>
      <c r="L5337" s="388">
        <f>ROWS(K$5:K5337)</f>
        <v>5333</v>
      </c>
      <c r="M5337" s="388" t="str">
        <f>IF(_xlfn.IFNA(VLOOKUP(I5337,$AG$3:$AH$83,2,FALSE),"")='11.1'!$D$5,TXM!L5337,"")</f>
        <v/>
      </c>
      <c r="N5337" t="str">
        <f>IFERROR(SMALL($M$5:$M$9000,ROWS($M$5:M5337)),"")</f>
        <v/>
      </c>
      <c r="P5337" t="s">
        <v>1639</v>
      </c>
      <c r="S5337" s="388">
        <f>ROWS(R$5:R5337)</f>
        <v>5333</v>
      </c>
      <c r="T5337" s="388" t="str">
        <f>IF(_xlfn.IFNA(VLOOKUP(P5337,$AG$3:$AH$83,2,FALSE),"")='11.1'!$D$5,TXM!S5337,"")</f>
        <v/>
      </c>
      <c r="U5337" t="str">
        <f>IFERROR(SMALL($T$5:$T$9000,ROWS($T$5:T5337)),"")</f>
        <v/>
      </c>
    </row>
    <row r="5338" spans="1:21" ht="14.4" customHeight="1" x14ac:dyDescent="0.3">
      <c r="A5338" t="s">
        <v>1639</v>
      </c>
      <c r="D5338" s="388">
        <f>ROWS(C$5:C5338)</f>
        <v>5334</v>
      </c>
      <c r="E5338" s="388" t="str">
        <f>IF(_xlfn.IFNA(VLOOKUP(A5338,$AG$3:$AH$83,2,FALSE),"")='11.1'!$D$5,TXM!D5338,"")</f>
        <v/>
      </c>
      <c r="F5338" t="str">
        <f>IFERROR(SMALL($E$5:$E$9000,ROWS($E$5:E5338)),"")</f>
        <v/>
      </c>
      <c r="I5338" s="371" t="s">
        <v>139</v>
      </c>
      <c r="J5338" t="s">
        <v>100</v>
      </c>
      <c r="K5338" s="372">
        <v>1325425</v>
      </c>
      <c r="L5338" s="388">
        <f>ROWS(K$5:K5338)</f>
        <v>5334</v>
      </c>
      <c r="M5338" s="388" t="str">
        <f>IF(_xlfn.IFNA(VLOOKUP(I5338,$AG$3:$AH$83,2,FALSE),"")='11.1'!$D$5,TXM!L5338,"")</f>
        <v/>
      </c>
      <c r="N5338" t="str">
        <f>IFERROR(SMALL($M$5:$M$9000,ROWS($M$5:M5338)),"")</f>
        <v/>
      </c>
      <c r="P5338" t="s">
        <v>1639</v>
      </c>
      <c r="S5338" s="388">
        <f>ROWS(R$5:R5338)</f>
        <v>5334</v>
      </c>
      <c r="T5338" s="388" t="str">
        <f>IF(_xlfn.IFNA(VLOOKUP(P5338,$AG$3:$AH$83,2,FALSE),"")='11.1'!$D$5,TXM!S5338,"")</f>
        <v/>
      </c>
      <c r="U5338" t="str">
        <f>IFERROR(SMALL($T$5:$T$9000,ROWS($T$5:T5338)),"")</f>
        <v/>
      </c>
    </row>
    <row r="5339" spans="1:21" ht="14.4" customHeight="1" x14ac:dyDescent="0.3">
      <c r="A5339" t="s">
        <v>1639</v>
      </c>
      <c r="D5339" s="388">
        <f>ROWS(C$5:C5339)</f>
        <v>5335</v>
      </c>
      <c r="E5339" s="388" t="str">
        <f>IF(_xlfn.IFNA(VLOOKUP(A5339,$AG$3:$AH$83,2,FALSE),"")='11.1'!$D$5,TXM!D5339,"")</f>
        <v/>
      </c>
      <c r="F5339" t="str">
        <f>IFERROR(SMALL($E$5:$E$9000,ROWS($E$5:E5339)),"")</f>
        <v/>
      </c>
      <c r="I5339" s="371" t="s">
        <v>139</v>
      </c>
      <c r="J5339" t="s">
        <v>777</v>
      </c>
      <c r="K5339" s="372">
        <v>1035381</v>
      </c>
      <c r="L5339" s="388">
        <f>ROWS(K$5:K5339)</f>
        <v>5335</v>
      </c>
      <c r="M5339" s="388" t="str">
        <f>IF(_xlfn.IFNA(VLOOKUP(I5339,$AG$3:$AH$83,2,FALSE),"")='11.1'!$D$5,TXM!L5339,"")</f>
        <v/>
      </c>
      <c r="N5339" t="str">
        <f>IFERROR(SMALL($M$5:$M$9000,ROWS($M$5:M5339)),"")</f>
        <v/>
      </c>
      <c r="P5339" t="s">
        <v>1639</v>
      </c>
      <c r="S5339" s="388">
        <f>ROWS(R$5:R5339)</f>
        <v>5335</v>
      </c>
      <c r="T5339" s="388" t="str">
        <f>IF(_xlfn.IFNA(VLOOKUP(P5339,$AG$3:$AH$83,2,FALSE),"")='11.1'!$D$5,TXM!S5339,"")</f>
        <v/>
      </c>
      <c r="U5339" t="str">
        <f>IFERROR(SMALL($T$5:$T$9000,ROWS($T$5:T5339)),"")</f>
        <v/>
      </c>
    </row>
    <row r="5340" spans="1:21" ht="14.4" customHeight="1" x14ac:dyDescent="0.3">
      <c r="A5340" t="s">
        <v>1639</v>
      </c>
      <c r="D5340" s="388">
        <f>ROWS(C$5:C5340)</f>
        <v>5336</v>
      </c>
      <c r="E5340" s="388" t="str">
        <f>IF(_xlfn.IFNA(VLOOKUP(A5340,$AG$3:$AH$83,2,FALSE),"")='11.1'!$D$5,TXM!D5340,"")</f>
        <v/>
      </c>
      <c r="F5340" t="str">
        <f>IFERROR(SMALL($E$5:$E$9000,ROWS($E$5:E5340)),"")</f>
        <v/>
      </c>
      <c r="I5340" s="371" t="s">
        <v>139</v>
      </c>
      <c r="J5340" t="s">
        <v>809</v>
      </c>
      <c r="K5340" s="372">
        <v>991685</v>
      </c>
      <c r="L5340" s="388">
        <f>ROWS(K$5:K5340)</f>
        <v>5336</v>
      </c>
      <c r="M5340" s="388" t="str">
        <f>IF(_xlfn.IFNA(VLOOKUP(I5340,$AG$3:$AH$83,2,FALSE),"")='11.1'!$D$5,TXM!L5340,"")</f>
        <v/>
      </c>
      <c r="N5340" t="str">
        <f>IFERROR(SMALL($M$5:$M$9000,ROWS($M$5:M5340)),"")</f>
        <v/>
      </c>
      <c r="P5340" t="s">
        <v>1639</v>
      </c>
      <c r="S5340" s="388">
        <f>ROWS(R$5:R5340)</f>
        <v>5336</v>
      </c>
      <c r="T5340" s="388" t="str">
        <f>IF(_xlfn.IFNA(VLOOKUP(P5340,$AG$3:$AH$83,2,FALSE),"")='11.1'!$D$5,TXM!S5340,"")</f>
        <v/>
      </c>
      <c r="U5340" t="str">
        <f>IFERROR(SMALL($T$5:$T$9000,ROWS($T$5:T5340)),"")</f>
        <v/>
      </c>
    </row>
    <row r="5341" spans="1:21" ht="14.4" customHeight="1" x14ac:dyDescent="0.3">
      <c r="A5341" t="s">
        <v>1639</v>
      </c>
      <c r="D5341" s="388">
        <f>ROWS(C$5:C5341)</f>
        <v>5337</v>
      </c>
      <c r="E5341" s="388" t="str">
        <f>IF(_xlfn.IFNA(VLOOKUP(A5341,$AG$3:$AH$83,2,FALSE),"")='11.1'!$D$5,TXM!D5341,"")</f>
        <v/>
      </c>
      <c r="F5341" t="str">
        <f>IFERROR(SMALL($E$5:$E$9000,ROWS($E$5:E5341)),"")</f>
        <v/>
      </c>
      <c r="I5341" s="371" t="s">
        <v>139</v>
      </c>
      <c r="J5341" t="s">
        <v>104</v>
      </c>
      <c r="K5341" s="372">
        <v>658639</v>
      </c>
      <c r="L5341" s="388">
        <f>ROWS(K$5:K5341)</f>
        <v>5337</v>
      </c>
      <c r="M5341" s="388" t="str">
        <f>IF(_xlfn.IFNA(VLOOKUP(I5341,$AG$3:$AH$83,2,FALSE),"")='11.1'!$D$5,TXM!L5341,"")</f>
        <v/>
      </c>
      <c r="N5341" t="str">
        <f>IFERROR(SMALL($M$5:$M$9000,ROWS($M$5:M5341)),"")</f>
        <v/>
      </c>
      <c r="P5341" t="s">
        <v>1639</v>
      </c>
      <c r="S5341" s="388">
        <f>ROWS(R$5:R5341)</f>
        <v>5337</v>
      </c>
      <c r="T5341" s="388" t="str">
        <f>IF(_xlfn.IFNA(VLOOKUP(P5341,$AG$3:$AH$83,2,FALSE),"")='11.1'!$D$5,TXM!S5341,"")</f>
        <v/>
      </c>
      <c r="U5341" t="str">
        <f>IFERROR(SMALL($T$5:$T$9000,ROWS($T$5:T5341)),"")</f>
        <v/>
      </c>
    </row>
    <row r="5342" spans="1:21" ht="14.4" customHeight="1" x14ac:dyDescent="0.3">
      <c r="A5342" t="s">
        <v>1639</v>
      </c>
      <c r="D5342" s="388">
        <f>ROWS(C$5:C5342)</f>
        <v>5338</v>
      </c>
      <c r="E5342" s="388" t="str">
        <f>IF(_xlfn.IFNA(VLOOKUP(A5342,$AG$3:$AH$83,2,FALSE),"")='11.1'!$D$5,TXM!D5342,"")</f>
        <v/>
      </c>
      <c r="F5342" t="str">
        <f>IFERROR(SMALL($E$5:$E$9000,ROWS($E$5:E5342)),"")</f>
        <v/>
      </c>
      <c r="I5342" s="371" t="s">
        <v>139</v>
      </c>
      <c r="J5342" t="s">
        <v>996</v>
      </c>
      <c r="K5342" s="372">
        <v>645406</v>
      </c>
      <c r="L5342" s="388">
        <f>ROWS(K$5:K5342)</f>
        <v>5338</v>
      </c>
      <c r="M5342" s="388" t="str">
        <f>IF(_xlfn.IFNA(VLOOKUP(I5342,$AG$3:$AH$83,2,FALSE),"")='11.1'!$D$5,TXM!L5342,"")</f>
        <v/>
      </c>
      <c r="N5342" t="str">
        <f>IFERROR(SMALL($M$5:$M$9000,ROWS($M$5:M5342)),"")</f>
        <v/>
      </c>
      <c r="P5342" t="s">
        <v>1639</v>
      </c>
      <c r="S5342" s="388">
        <f>ROWS(R$5:R5342)</f>
        <v>5338</v>
      </c>
      <c r="T5342" s="388" t="str">
        <f>IF(_xlfn.IFNA(VLOOKUP(P5342,$AG$3:$AH$83,2,FALSE),"")='11.1'!$D$5,TXM!S5342,"")</f>
        <v/>
      </c>
      <c r="U5342" t="str">
        <f>IFERROR(SMALL($T$5:$T$9000,ROWS($T$5:T5342)),"")</f>
        <v/>
      </c>
    </row>
    <row r="5343" spans="1:21" ht="14.4" customHeight="1" x14ac:dyDescent="0.3">
      <c r="A5343" t="s">
        <v>1639</v>
      </c>
      <c r="D5343" s="388">
        <f>ROWS(C$5:C5343)</f>
        <v>5339</v>
      </c>
      <c r="E5343" s="388" t="str">
        <f>IF(_xlfn.IFNA(VLOOKUP(A5343,$AG$3:$AH$83,2,FALSE),"")='11.1'!$D$5,TXM!D5343,"")</f>
        <v/>
      </c>
      <c r="F5343" t="str">
        <f>IFERROR(SMALL($E$5:$E$9000,ROWS($E$5:E5343)),"")</f>
        <v/>
      </c>
      <c r="I5343" s="371" t="s">
        <v>139</v>
      </c>
      <c r="J5343" t="s">
        <v>839</v>
      </c>
      <c r="K5343" s="372">
        <v>571458</v>
      </c>
      <c r="L5343" s="388">
        <f>ROWS(K$5:K5343)</f>
        <v>5339</v>
      </c>
      <c r="M5343" s="388" t="str">
        <f>IF(_xlfn.IFNA(VLOOKUP(I5343,$AG$3:$AH$83,2,FALSE),"")='11.1'!$D$5,TXM!L5343,"")</f>
        <v/>
      </c>
      <c r="N5343" t="str">
        <f>IFERROR(SMALL($M$5:$M$9000,ROWS($M$5:M5343)),"")</f>
        <v/>
      </c>
      <c r="P5343" t="s">
        <v>1639</v>
      </c>
      <c r="S5343" s="388">
        <f>ROWS(R$5:R5343)</f>
        <v>5339</v>
      </c>
      <c r="T5343" s="388" t="str">
        <f>IF(_xlfn.IFNA(VLOOKUP(P5343,$AG$3:$AH$83,2,FALSE),"")='11.1'!$D$5,TXM!S5343,"")</f>
        <v/>
      </c>
      <c r="U5343" t="str">
        <f>IFERROR(SMALL($T$5:$T$9000,ROWS($T$5:T5343)),"")</f>
        <v/>
      </c>
    </row>
    <row r="5344" spans="1:21" ht="14.4" customHeight="1" x14ac:dyDescent="0.3">
      <c r="A5344" t="s">
        <v>1639</v>
      </c>
      <c r="D5344" s="388">
        <f>ROWS(C$5:C5344)</f>
        <v>5340</v>
      </c>
      <c r="E5344" s="388" t="str">
        <f>IF(_xlfn.IFNA(VLOOKUP(A5344,$AG$3:$AH$83,2,FALSE),"")='11.1'!$D$5,TXM!D5344,"")</f>
        <v/>
      </c>
      <c r="F5344" t="str">
        <f>IFERROR(SMALL($E$5:$E$9000,ROWS($E$5:E5344)),"")</f>
        <v/>
      </c>
      <c r="I5344" s="371" t="s">
        <v>139</v>
      </c>
      <c r="J5344" t="s">
        <v>1001</v>
      </c>
      <c r="K5344" s="372">
        <v>501721</v>
      </c>
      <c r="L5344" s="388">
        <f>ROWS(K$5:K5344)</f>
        <v>5340</v>
      </c>
      <c r="M5344" s="388" t="str">
        <f>IF(_xlfn.IFNA(VLOOKUP(I5344,$AG$3:$AH$83,2,FALSE),"")='11.1'!$D$5,TXM!L5344,"")</f>
        <v/>
      </c>
      <c r="N5344" t="str">
        <f>IFERROR(SMALL($M$5:$M$9000,ROWS($M$5:M5344)),"")</f>
        <v/>
      </c>
      <c r="P5344" t="s">
        <v>1639</v>
      </c>
      <c r="S5344" s="388">
        <f>ROWS(R$5:R5344)</f>
        <v>5340</v>
      </c>
      <c r="T5344" s="388" t="str">
        <f>IF(_xlfn.IFNA(VLOOKUP(P5344,$AG$3:$AH$83,2,FALSE),"")='11.1'!$D$5,TXM!S5344,"")</f>
        <v/>
      </c>
      <c r="U5344" t="str">
        <f>IFERROR(SMALL($T$5:$T$9000,ROWS($T$5:T5344)),"")</f>
        <v/>
      </c>
    </row>
    <row r="5345" spans="1:21" ht="14.4" customHeight="1" x14ac:dyDescent="0.3">
      <c r="A5345" t="s">
        <v>1639</v>
      </c>
      <c r="D5345" s="388">
        <f>ROWS(C$5:C5345)</f>
        <v>5341</v>
      </c>
      <c r="E5345" s="388" t="str">
        <f>IF(_xlfn.IFNA(VLOOKUP(A5345,$AG$3:$AH$83,2,FALSE),"")='11.1'!$D$5,TXM!D5345,"")</f>
        <v/>
      </c>
      <c r="F5345" t="str">
        <f>IFERROR(SMALL($E$5:$E$9000,ROWS($E$5:E5345)),"")</f>
        <v/>
      </c>
      <c r="I5345" s="371" t="s">
        <v>139</v>
      </c>
      <c r="J5345" t="s">
        <v>997</v>
      </c>
      <c r="K5345" s="372">
        <v>336204</v>
      </c>
      <c r="L5345" s="388">
        <f>ROWS(K$5:K5345)</f>
        <v>5341</v>
      </c>
      <c r="M5345" s="388" t="str">
        <f>IF(_xlfn.IFNA(VLOOKUP(I5345,$AG$3:$AH$83,2,FALSE),"")='11.1'!$D$5,TXM!L5345,"")</f>
        <v/>
      </c>
      <c r="N5345" t="str">
        <f>IFERROR(SMALL($M$5:$M$9000,ROWS($M$5:M5345)),"")</f>
        <v/>
      </c>
      <c r="P5345" t="s">
        <v>1639</v>
      </c>
      <c r="S5345" s="388">
        <f>ROWS(R$5:R5345)</f>
        <v>5341</v>
      </c>
      <c r="T5345" s="388" t="str">
        <f>IF(_xlfn.IFNA(VLOOKUP(P5345,$AG$3:$AH$83,2,FALSE),"")='11.1'!$D$5,TXM!S5345,"")</f>
        <v/>
      </c>
      <c r="U5345" t="str">
        <f>IFERROR(SMALL($T$5:$T$9000,ROWS($T$5:T5345)),"")</f>
        <v/>
      </c>
    </row>
    <row r="5346" spans="1:21" ht="14.4" customHeight="1" x14ac:dyDescent="0.3">
      <c r="A5346" t="s">
        <v>1639</v>
      </c>
      <c r="D5346" s="388">
        <f>ROWS(C$5:C5346)</f>
        <v>5342</v>
      </c>
      <c r="E5346" s="388" t="str">
        <f>IF(_xlfn.IFNA(VLOOKUP(A5346,$AG$3:$AH$83,2,FALSE),"")='11.1'!$D$5,TXM!D5346,"")</f>
        <v/>
      </c>
      <c r="F5346" t="str">
        <f>IFERROR(SMALL($E$5:$E$9000,ROWS($E$5:E5346)),"")</f>
        <v/>
      </c>
      <c r="I5346" s="371" t="s">
        <v>139</v>
      </c>
      <c r="J5346" t="s">
        <v>99</v>
      </c>
      <c r="K5346" s="372">
        <v>276276</v>
      </c>
      <c r="L5346" s="388">
        <f>ROWS(K$5:K5346)</f>
        <v>5342</v>
      </c>
      <c r="M5346" s="388" t="str">
        <f>IF(_xlfn.IFNA(VLOOKUP(I5346,$AG$3:$AH$83,2,FALSE),"")='11.1'!$D$5,TXM!L5346,"")</f>
        <v/>
      </c>
      <c r="N5346" t="str">
        <f>IFERROR(SMALL($M$5:$M$9000,ROWS($M$5:M5346)),"")</f>
        <v/>
      </c>
      <c r="P5346" t="s">
        <v>1639</v>
      </c>
      <c r="S5346" s="388">
        <f>ROWS(R$5:R5346)</f>
        <v>5342</v>
      </c>
      <c r="T5346" s="388" t="str">
        <f>IF(_xlfn.IFNA(VLOOKUP(P5346,$AG$3:$AH$83,2,FALSE),"")='11.1'!$D$5,TXM!S5346,"")</f>
        <v/>
      </c>
      <c r="U5346" t="str">
        <f>IFERROR(SMALL($T$5:$T$9000,ROWS($T$5:T5346)),"")</f>
        <v/>
      </c>
    </row>
    <row r="5347" spans="1:21" ht="14.4" customHeight="1" x14ac:dyDescent="0.3">
      <c r="A5347" t="s">
        <v>1639</v>
      </c>
      <c r="D5347" s="388">
        <f>ROWS(C$5:C5347)</f>
        <v>5343</v>
      </c>
      <c r="E5347" s="388" t="str">
        <f>IF(_xlfn.IFNA(VLOOKUP(A5347,$AG$3:$AH$83,2,FALSE),"")='11.1'!$D$5,TXM!D5347,"")</f>
        <v/>
      </c>
      <c r="F5347" t="str">
        <f>IFERROR(SMALL($E$5:$E$9000,ROWS($E$5:E5347)),"")</f>
        <v/>
      </c>
      <c r="I5347" s="371" t="s">
        <v>139</v>
      </c>
      <c r="J5347" t="s">
        <v>845</v>
      </c>
      <c r="K5347" s="372">
        <v>257963</v>
      </c>
      <c r="L5347" s="388">
        <f>ROWS(K$5:K5347)</f>
        <v>5343</v>
      </c>
      <c r="M5347" s="388" t="str">
        <f>IF(_xlfn.IFNA(VLOOKUP(I5347,$AG$3:$AH$83,2,FALSE),"")='11.1'!$D$5,TXM!L5347,"")</f>
        <v/>
      </c>
      <c r="N5347" t="str">
        <f>IFERROR(SMALL($M$5:$M$9000,ROWS($M$5:M5347)),"")</f>
        <v/>
      </c>
      <c r="P5347" t="s">
        <v>1639</v>
      </c>
      <c r="S5347" s="388">
        <f>ROWS(R$5:R5347)</f>
        <v>5343</v>
      </c>
      <c r="T5347" s="388" t="str">
        <f>IF(_xlfn.IFNA(VLOOKUP(P5347,$AG$3:$AH$83,2,FALSE),"")='11.1'!$D$5,TXM!S5347,"")</f>
        <v/>
      </c>
      <c r="U5347" t="str">
        <f>IFERROR(SMALL($T$5:$T$9000,ROWS($T$5:T5347)),"")</f>
        <v/>
      </c>
    </row>
    <row r="5348" spans="1:21" ht="14.4" customHeight="1" x14ac:dyDescent="0.3">
      <c r="A5348" t="s">
        <v>1639</v>
      </c>
      <c r="D5348" s="388">
        <f>ROWS(C$5:C5348)</f>
        <v>5344</v>
      </c>
      <c r="E5348" s="388" t="str">
        <f>IF(_xlfn.IFNA(VLOOKUP(A5348,$AG$3:$AH$83,2,FALSE),"")='11.1'!$D$5,TXM!D5348,"")</f>
        <v/>
      </c>
      <c r="F5348" t="str">
        <f>IFERROR(SMALL($E$5:$E$9000,ROWS($E$5:E5348)),"")</f>
        <v/>
      </c>
      <c r="I5348" s="371" t="s">
        <v>139</v>
      </c>
      <c r="J5348" t="s">
        <v>827</v>
      </c>
      <c r="K5348" s="372">
        <v>256707</v>
      </c>
      <c r="L5348" s="388">
        <f>ROWS(K$5:K5348)</f>
        <v>5344</v>
      </c>
      <c r="M5348" s="388" t="str">
        <f>IF(_xlfn.IFNA(VLOOKUP(I5348,$AG$3:$AH$83,2,FALSE),"")='11.1'!$D$5,TXM!L5348,"")</f>
        <v/>
      </c>
      <c r="N5348" t="str">
        <f>IFERROR(SMALL($M$5:$M$9000,ROWS($M$5:M5348)),"")</f>
        <v/>
      </c>
      <c r="P5348" t="s">
        <v>1639</v>
      </c>
      <c r="S5348" s="388">
        <f>ROWS(R$5:R5348)</f>
        <v>5344</v>
      </c>
      <c r="T5348" s="388" t="str">
        <f>IF(_xlfn.IFNA(VLOOKUP(P5348,$AG$3:$AH$83,2,FALSE),"")='11.1'!$D$5,TXM!S5348,"")</f>
        <v/>
      </c>
      <c r="U5348" t="str">
        <f>IFERROR(SMALL($T$5:$T$9000,ROWS($T$5:T5348)),"")</f>
        <v/>
      </c>
    </row>
    <row r="5349" spans="1:21" ht="14.4" customHeight="1" x14ac:dyDescent="0.3">
      <c r="A5349" t="s">
        <v>1639</v>
      </c>
      <c r="D5349" s="388">
        <f>ROWS(C$5:C5349)</f>
        <v>5345</v>
      </c>
      <c r="E5349" s="388" t="str">
        <f>IF(_xlfn.IFNA(VLOOKUP(A5349,$AG$3:$AH$83,2,FALSE),"")='11.1'!$D$5,TXM!D5349,"")</f>
        <v/>
      </c>
      <c r="F5349" t="str">
        <f>IFERROR(SMALL($E$5:$E$9000,ROWS($E$5:E5349)),"")</f>
        <v/>
      </c>
      <c r="I5349" s="371" t="s">
        <v>139</v>
      </c>
      <c r="J5349" t="s">
        <v>867</v>
      </c>
      <c r="K5349" s="372">
        <v>243704</v>
      </c>
      <c r="L5349" s="388">
        <f>ROWS(K$5:K5349)</f>
        <v>5345</v>
      </c>
      <c r="M5349" s="388" t="str">
        <f>IF(_xlfn.IFNA(VLOOKUP(I5349,$AG$3:$AH$83,2,FALSE),"")='11.1'!$D$5,TXM!L5349,"")</f>
        <v/>
      </c>
      <c r="N5349" t="str">
        <f>IFERROR(SMALL($M$5:$M$9000,ROWS($M$5:M5349)),"")</f>
        <v/>
      </c>
      <c r="P5349" t="s">
        <v>1639</v>
      </c>
      <c r="S5349" s="388">
        <f>ROWS(R$5:R5349)</f>
        <v>5345</v>
      </c>
      <c r="T5349" s="388" t="str">
        <f>IF(_xlfn.IFNA(VLOOKUP(P5349,$AG$3:$AH$83,2,FALSE),"")='11.1'!$D$5,TXM!S5349,"")</f>
        <v/>
      </c>
      <c r="U5349" t="str">
        <f>IFERROR(SMALL($T$5:$T$9000,ROWS($T$5:T5349)),"")</f>
        <v/>
      </c>
    </row>
    <row r="5350" spans="1:21" ht="14.4" customHeight="1" x14ac:dyDescent="0.3">
      <c r="A5350" t="s">
        <v>1639</v>
      </c>
      <c r="D5350" s="388">
        <f>ROWS(C$5:C5350)</f>
        <v>5346</v>
      </c>
      <c r="E5350" s="388" t="str">
        <f>IF(_xlfn.IFNA(VLOOKUP(A5350,$AG$3:$AH$83,2,FALSE),"")='11.1'!$D$5,TXM!D5350,"")</f>
        <v/>
      </c>
      <c r="F5350" t="str">
        <f>IFERROR(SMALL($E$5:$E$9000,ROWS($E$5:E5350)),"")</f>
        <v/>
      </c>
      <c r="I5350" s="371" t="s">
        <v>139</v>
      </c>
      <c r="J5350" t="s">
        <v>93</v>
      </c>
      <c r="K5350" s="372">
        <v>237612</v>
      </c>
      <c r="L5350" s="388">
        <f>ROWS(K$5:K5350)</f>
        <v>5346</v>
      </c>
      <c r="M5350" s="388" t="str">
        <f>IF(_xlfn.IFNA(VLOOKUP(I5350,$AG$3:$AH$83,2,FALSE),"")='11.1'!$D$5,TXM!L5350,"")</f>
        <v/>
      </c>
      <c r="N5350" t="str">
        <f>IFERROR(SMALL($M$5:$M$9000,ROWS($M$5:M5350)),"")</f>
        <v/>
      </c>
      <c r="P5350" t="s">
        <v>1639</v>
      </c>
      <c r="S5350" s="388">
        <f>ROWS(R$5:R5350)</f>
        <v>5346</v>
      </c>
      <c r="T5350" s="388" t="str">
        <f>IF(_xlfn.IFNA(VLOOKUP(P5350,$AG$3:$AH$83,2,FALSE),"")='11.1'!$D$5,TXM!S5350,"")</f>
        <v/>
      </c>
      <c r="U5350" t="str">
        <f>IFERROR(SMALL($T$5:$T$9000,ROWS($T$5:T5350)),"")</f>
        <v/>
      </c>
    </row>
    <row r="5351" spans="1:21" ht="14.4" customHeight="1" x14ac:dyDescent="0.3">
      <c r="A5351" t="s">
        <v>1639</v>
      </c>
      <c r="D5351" s="388">
        <f>ROWS(C$5:C5351)</f>
        <v>5347</v>
      </c>
      <c r="E5351" s="388" t="str">
        <f>IF(_xlfn.IFNA(VLOOKUP(A5351,$AG$3:$AH$83,2,FALSE),"")='11.1'!$D$5,TXM!D5351,"")</f>
        <v/>
      </c>
      <c r="F5351" t="str">
        <f>IFERROR(SMALL($E$5:$E$9000,ROWS($E$5:E5351)),"")</f>
        <v/>
      </c>
      <c r="I5351" s="371" t="s">
        <v>139</v>
      </c>
      <c r="J5351" t="s">
        <v>1383</v>
      </c>
      <c r="K5351" s="372">
        <v>235817</v>
      </c>
      <c r="L5351" s="388">
        <f>ROWS(K$5:K5351)</f>
        <v>5347</v>
      </c>
      <c r="M5351" s="388" t="str">
        <f>IF(_xlfn.IFNA(VLOOKUP(I5351,$AG$3:$AH$83,2,FALSE),"")='11.1'!$D$5,TXM!L5351,"")</f>
        <v/>
      </c>
      <c r="N5351" t="str">
        <f>IFERROR(SMALL($M$5:$M$9000,ROWS($M$5:M5351)),"")</f>
        <v/>
      </c>
      <c r="P5351" t="s">
        <v>1639</v>
      </c>
      <c r="S5351" s="388">
        <f>ROWS(R$5:R5351)</f>
        <v>5347</v>
      </c>
      <c r="T5351" s="388" t="str">
        <f>IF(_xlfn.IFNA(VLOOKUP(P5351,$AG$3:$AH$83,2,FALSE),"")='11.1'!$D$5,TXM!S5351,"")</f>
        <v/>
      </c>
      <c r="U5351" t="str">
        <f>IFERROR(SMALL($T$5:$T$9000,ROWS($T$5:T5351)),"")</f>
        <v/>
      </c>
    </row>
    <row r="5352" spans="1:21" ht="14.4" customHeight="1" x14ac:dyDescent="0.3">
      <c r="A5352" t="s">
        <v>1639</v>
      </c>
      <c r="D5352" s="388">
        <f>ROWS(C$5:C5352)</f>
        <v>5348</v>
      </c>
      <c r="E5352" s="388" t="str">
        <f>IF(_xlfn.IFNA(VLOOKUP(A5352,$AG$3:$AH$83,2,FALSE),"")='11.1'!$D$5,TXM!D5352,"")</f>
        <v/>
      </c>
      <c r="F5352" t="str">
        <f>IFERROR(SMALL($E$5:$E$9000,ROWS($E$5:E5352)),"")</f>
        <v/>
      </c>
      <c r="I5352" s="371" t="s">
        <v>139</v>
      </c>
      <c r="J5352" t="s">
        <v>799</v>
      </c>
      <c r="K5352" s="372">
        <v>226252</v>
      </c>
      <c r="L5352" s="388">
        <f>ROWS(K$5:K5352)</f>
        <v>5348</v>
      </c>
      <c r="M5352" s="388" t="str">
        <f>IF(_xlfn.IFNA(VLOOKUP(I5352,$AG$3:$AH$83,2,FALSE),"")='11.1'!$D$5,TXM!L5352,"")</f>
        <v/>
      </c>
      <c r="N5352" t="str">
        <f>IFERROR(SMALL($M$5:$M$9000,ROWS($M$5:M5352)),"")</f>
        <v/>
      </c>
      <c r="P5352" t="s">
        <v>1639</v>
      </c>
      <c r="S5352" s="388">
        <f>ROWS(R$5:R5352)</f>
        <v>5348</v>
      </c>
      <c r="T5352" s="388" t="str">
        <f>IF(_xlfn.IFNA(VLOOKUP(P5352,$AG$3:$AH$83,2,FALSE),"")='11.1'!$D$5,TXM!S5352,"")</f>
        <v/>
      </c>
      <c r="U5352" t="str">
        <f>IFERROR(SMALL($T$5:$T$9000,ROWS($T$5:T5352)),"")</f>
        <v/>
      </c>
    </row>
    <row r="5353" spans="1:21" ht="14.4" customHeight="1" x14ac:dyDescent="0.3">
      <c r="A5353" t="s">
        <v>1639</v>
      </c>
      <c r="D5353" s="388">
        <f>ROWS(C$5:C5353)</f>
        <v>5349</v>
      </c>
      <c r="E5353" s="388" t="str">
        <f>IF(_xlfn.IFNA(VLOOKUP(A5353,$AG$3:$AH$83,2,FALSE),"")='11.1'!$D$5,TXM!D5353,"")</f>
        <v/>
      </c>
      <c r="F5353" t="str">
        <f>IFERROR(SMALL($E$5:$E$9000,ROWS($E$5:E5353)),"")</f>
        <v/>
      </c>
      <c r="I5353" s="371" t="s">
        <v>139</v>
      </c>
      <c r="J5353" t="s">
        <v>821</v>
      </c>
      <c r="K5353" s="372">
        <v>159986</v>
      </c>
      <c r="L5353" s="388">
        <f>ROWS(K$5:K5353)</f>
        <v>5349</v>
      </c>
      <c r="M5353" s="388" t="str">
        <f>IF(_xlfn.IFNA(VLOOKUP(I5353,$AG$3:$AH$83,2,FALSE),"")='11.1'!$D$5,TXM!L5353,"")</f>
        <v/>
      </c>
      <c r="N5353" t="str">
        <f>IFERROR(SMALL($M$5:$M$9000,ROWS($M$5:M5353)),"")</f>
        <v/>
      </c>
      <c r="P5353" t="s">
        <v>1639</v>
      </c>
      <c r="S5353" s="388">
        <f>ROWS(R$5:R5353)</f>
        <v>5349</v>
      </c>
      <c r="T5353" s="388" t="str">
        <f>IF(_xlfn.IFNA(VLOOKUP(P5353,$AG$3:$AH$83,2,FALSE),"")='11.1'!$D$5,TXM!S5353,"")</f>
        <v/>
      </c>
      <c r="U5353" t="str">
        <f>IFERROR(SMALL($T$5:$T$9000,ROWS($T$5:T5353)),"")</f>
        <v/>
      </c>
    </row>
    <row r="5354" spans="1:21" ht="14.4" customHeight="1" x14ac:dyDescent="0.3">
      <c r="A5354" t="s">
        <v>1639</v>
      </c>
      <c r="D5354" s="388">
        <f>ROWS(C$5:C5354)</f>
        <v>5350</v>
      </c>
      <c r="E5354" s="388" t="str">
        <f>IF(_xlfn.IFNA(VLOOKUP(A5354,$AG$3:$AH$83,2,FALSE),"")='11.1'!$D$5,TXM!D5354,"")</f>
        <v/>
      </c>
      <c r="F5354" t="str">
        <f>IFERROR(SMALL($E$5:$E$9000,ROWS($E$5:E5354)),"")</f>
        <v/>
      </c>
      <c r="I5354" s="371" t="s">
        <v>139</v>
      </c>
      <c r="J5354" t="s">
        <v>1434</v>
      </c>
      <c r="K5354" s="372">
        <v>154951</v>
      </c>
      <c r="L5354" s="388">
        <f>ROWS(K$5:K5354)</f>
        <v>5350</v>
      </c>
      <c r="M5354" s="388" t="str">
        <f>IF(_xlfn.IFNA(VLOOKUP(I5354,$AG$3:$AH$83,2,FALSE),"")='11.1'!$D$5,TXM!L5354,"")</f>
        <v/>
      </c>
      <c r="N5354" t="str">
        <f>IFERROR(SMALL($M$5:$M$9000,ROWS($M$5:M5354)),"")</f>
        <v/>
      </c>
      <c r="P5354" t="s">
        <v>1639</v>
      </c>
      <c r="S5354" s="388">
        <f>ROWS(R$5:R5354)</f>
        <v>5350</v>
      </c>
      <c r="T5354" s="388" t="str">
        <f>IF(_xlfn.IFNA(VLOOKUP(P5354,$AG$3:$AH$83,2,FALSE),"")='11.1'!$D$5,TXM!S5354,"")</f>
        <v/>
      </c>
      <c r="U5354" t="str">
        <f>IFERROR(SMALL($T$5:$T$9000,ROWS($T$5:T5354)),"")</f>
        <v/>
      </c>
    </row>
    <row r="5355" spans="1:21" ht="14.4" customHeight="1" x14ac:dyDescent="0.3">
      <c r="A5355" t="s">
        <v>1639</v>
      </c>
      <c r="D5355" s="388">
        <f>ROWS(C$5:C5355)</f>
        <v>5351</v>
      </c>
      <c r="E5355" s="388" t="str">
        <f>IF(_xlfn.IFNA(VLOOKUP(A5355,$AG$3:$AH$83,2,FALSE),"")='11.1'!$D$5,TXM!D5355,"")</f>
        <v/>
      </c>
      <c r="F5355" t="str">
        <f>IFERROR(SMALL($E$5:$E$9000,ROWS($E$5:E5355)),"")</f>
        <v/>
      </c>
      <c r="I5355" s="371" t="s">
        <v>139</v>
      </c>
      <c r="J5355" t="s">
        <v>819</v>
      </c>
      <c r="K5355" s="372">
        <v>107944</v>
      </c>
      <c r="L5355" s="388">
        <f>ROWS(K$5:K5355)</f>
        <v>5351</v>
      </c>
      <c r="M5355" s="388" t="str">
        <f>IF(_xlfn.IFNA(VLOOKUP(I5355,$AG$3:$AH$83,2,FALSE),"")='11.1'!$D$5,TXM!L5355,"")</f>
        <v/>
      </c>
      <c r="N5355" t="str">
        <f>IFERROR(SMALL($M$5:$M$9000,ROWS($M$5:M5355)),"")</f>
        <v/>
      </c>
      <c r="P5355" t="s">
        <v>1639</v>
      </c>
      <c r="S5355" s="388">
        <f>ROWS(R$5:R5355)</f>
        <v>5351</v>
      </c>
      <c r="T5355" s="388" t="str">
        <f>IF(_xlfn.IFNA(VLOOKUP(P5355,$AG$3:$AH$83,2,FALSE),"")='11.1'!$D$5,TXM!S5355,"")</f>
        <v/>
      </c>
      <c r="U5355" t="str">
        <f>IFERROR(SMALL($T$5:$T$9000,ROWS($T$5:T5355)),"")</f>
        <v/>
      </c>
    </row>
    <row r="5356" spans="1:21" ht="14.4" customHeight="1" x14ac:dyDescent="0.3">
      <c r="A5356" t="s">
        <v>1639</v>
      </c>
      <c r="D5356" s="388">
        <f>ROWS(C$5:C5356)</f>
        <v>5352</v>
      </c>
      <c r="E5356" s="388" t="str">
        <f>IF(_xlfn.IFNA(VLOOKUP(A5356,$AG$3:$AH$83,2,FALSE),"")='11.1'!$D$5,TXM!D5356,"")</f>
        <v/>
      </c>
      <c r="F5356" t="str">
        <f>IFERROR(SMALL($E$5:$E$9000,ROWS($E$5:E5356)),"")</f>
        <v/>
      </c>
      <c r="I5356" s="371" t="s">
        <v>139</v>
      </c>
      <c r="J5356" t="s">
        <v>847</v>
      </c>
      <c r="K5356" s="372">
        <v>50100</v>
      </c>
      <c r="L5356" s="388">
        <f>ROWS(K$5:K5356)</f>
        <v>5352</v>
      </c>
      <c r="M5356" s="388" t="str">
        <f>IF(_xlfn.IFNA(VLOOKUP(I5356,$AG$3:$AH$83,2,FALSE),"")='11.1'!$D$5,TXM!L5356,"")</f>
        <v/>
      </c>
      <c r="N5356" t="str">
        <f>IFERROR(SMALL($M$5:$M$9000,ROWS($M$5:M5356)),"")</f>
        <v/>
      </c>
      <c r="P5356" t="s">
        <v>1639</v>
      </c>
      <c r="S5356" s="388">
        <f>ROWS(R$5:R5356)</f>
        <v>5352</v>
      </c>
      <c r="T5356" s="388" t="str">
        <f>IF(_xlfn.IFNA(VLOOKUP(P5356,$AG$3:$AH$83,2,FALSE),"")='11.1'!$D$5,TXM!S5356,"")</f>
        <v/>
      </c>
      <c r="U5356" t="str">
        <f>IFERROR(SMALL($T$5:$T$9000,ROWS($T$5:T5356)),"")</f>
        <v/>
      </c>
    </row>
    <row r="5357" spans="1:21" ht="14.4" customHeight="1" x14ac:dyDescent="0.3">
      <c r="A5357" t="s">
        <v>1639</v>
      </c>
      <c r="D5357" s="388">
        <f>ROWS(C$5:C5357)</f>
        <v>5353</v>
      </c>
      <c r="E5357" s="388" t="str">
        <f>IF(_xlfn.IFNA(VLOOKUP(A5357,$AG$3:$AH$83,2,FALSE),"")='11.1'!$D$5,TXM!D5357,"")</f>
        <v/>
      </c>
      <c r="F5357" t="str">
        <f>IFERROR(SMALL($E$5:$E$9000,ROWS($E$5:E5357)),"")</f>
        <v/>
      </c>
      <c r="I5357" s="371" t="s">
        <v>139</v>
      </c>
      <c r="J5357" t="s">
        <v>1494</v>
      </c>
      <c r="K5357" s="372">
        <v>43088</v>
      </c>
      <c r="L5357" s="388">
        <f>ROWS(K$5:K5357)</f>
        <v>5353</v>
      </c>
      <c r="M5357" s="388" t="str">
        <f>IF(_xlfn.IFNA(VLOOKUP(I5357,$AG$3:$AH$83,2,FALSE),"")='11.1'!$D$5,TXM!L5357,"")</f>
        <v/>
      </c>
      <c r="N5357" t="str">
        <f>IFERROR(SMALL($M$5:$M$9000,ROWS($M$5:M5357)),"")</f>
        <v/>
      </c>
      <c r="P5357" t="s">
        <v>1639</v>
      </c>
      <c r="S5357" s="388">
        <f>ROWS(R$5:R5357)</f>
        <v>5353</v>
      </c>
      <c r="T5357" s="388" t="str">
        <f>IF(_xlfn.IFNA(VLOOKUP(P5357,$AG$3:$AH$83,2,FALSE),"")='11.1'!$D$5,TXM!S5357,"")</f>
        <v/>
      </c>
      <c r="U5357" t="str">
        <f>IFERROR(SMALL($T$5:$T$9000,ROWS($T$5:T5357)),"")</f>
        <v/>
      </c>
    </row>
    <row r="5358" spans="1:21" ht="14.4" customHeight="1" x14ac:dyDescent="0.3">
      <c r="A5358" t="s">
        <v>1639</v>
      </c>
      <c r="D5358" s="388">
        <f>ROWS(C$5:C5358)</f>
        <v>5354</v>
      </c>
      <c r="E5358" s="388" t="str">
        <f>IF(_xlfn.IFNA(VLOOKUP(A5358,$AG$3:$AH$83,2,FALSE),"")='11.1'!$D$5,TXM!D5358,"")</f>
        <v/>
      </c>
      <c r="F5358" t="str">
        <f>IFERROR(SMALL($E$5:$E$9000,ROWS($E$5:E5358)),"")</f>
        <v/>
      </c>
      <c r="I5358" s="371" t="s">
        <v>139</v>
      </c>
      <c r="J5358" t="s">
        <v>815</v>
      </c>
      <c r="K5358" s="372">
        <v>42647</v>
      </c>
      <c r="L5358" s="388">
        <f>ROWS(K$5:K5358)</f>
        <v>5354</v>
      </c>
      <c r="M5358" s="388" t="str">
        <f>IF(_xlfn.IFNA(VLOOKUP(I5358,$AG$3:$AH$83,2,FALSE),"")='11.1'!$D$5,TXM!L5358,"")</f>
        <v/>
      </c>
      <c r="N5358" t="str">
        <f>IFERROR(SMALL($M$5:$M$9000,ROWS($M$5:M5358)),"")</f>
        <v/>
      </c>
      <c r="P5358" t="s">
        <v>1639</v>
      </c>
      <c r="S5358" s="388">
        <f>ROWS(R$5:R5358)</f>
        <v>5354</v>
      </c>
      <c r="T5358" s="388" t="str">
        <f>IF(_xlfn.IFNA(VLOOKUP(P5358,$AG$3:$AH$83,2,FALSE),"")='11.1'!$D$5,TXM!S5358,"")</f>
        <v/>
      </c>
      <c r="U5358" t="str">
        <f>IFERROR(SMALL($T$5:$T$9000,ROWS($T$5:T5358)),"")</f>
        <v/>
      </c>
    </row>
    <row r="5359" spans="1:21" ht="14.4" customHeight="1" x14ac:dyDescent="0.3">
      <c r="A5359" t="s">
        <v>1639</v>
      </c>
      <c r="D5359" s="388">
        <f>ROWS(C$5:C5359)</f>
        <v>5355</v>
      </c>
      <c r="E5359" s="388" t="str">
        <f>IF(_xlfn.IFNA(VLOOKUP(A5359,$AG$3:$AH$83,2,FALSE),"")='11.1'!$D$5,TXM!D5359,"")</f>
        <v/>
      </c>
      <c r="F5359" t="str">
        <f>IFERROR(SMALL($E$5:$E$9000,ROWS($E$5:E5359)),"")</f>
        <v/>
      </c>
      <c r="I5359" s="371" t="s">
        <v>139</v>
      </c>
      <c r="J5359" t="s">
        <v>859</v>
      </c>
      <c r="K5359" s="372">
        <v>32176</v>
      </c>
      <c r="L5359" s="388">
        <f>ROWS(K$5:K5359)</f>
        <v>5355</v>
      </c>
      <c r="M5359" s="388" t="str">
        <f>IF(_xlfn.IFNA(VLOOKUP(I5359,$AG$3:$AH$83,2,FALSE),"")='11.1'!$D$5,TXM!L5359,"")</f>
        <v/>
      </c>
      <c r="N5359" t="str">
        <f>IFERROR(SMALL($M$5:$M$9000,ROWS($M$5:M5359)),"")</f>
        <v/>
      </c>
      <c r="P5359" t="s">
        <v>1639</v>
      </c>
      <c r="S5359" s="388">
        <f>ROWS(R$5:R5359)</f>
        <v>5355</v>
      </c>
      <c r="T5359" s="388" t="str">
        <f>IF(_xlfn.IFNA(VLOOKUP(P5359,$AG$3:$AH$83,2,FALSE),"")='11.1'!$D$5,TXM!S5359,"")</f>
        <v/>
      </c>
      <c r="U5359" t="str">
        <f>IFERROR(SMALL($T$5:$T$9000,ROWS($T$5:T5359)),"")</f>
        <v/>
      </c>
    </row>
    <row r="5360" spans="1:21" ht="14.4" customHeight="1" x14ac:dyDescent="0.3">
      <c r="A5360" t="s">
        <v>1639</v>
      </c>
      <c r="D5360" s="388">
        <f>ROWS(C$5:C5360)</f>
        <v>5356</v>
      </c>
      <c r="E5360" s="388" t="str">
        <f>IF(_xlfn.IFNA(VLOOKUP(A5360,$AG$3:$AH$83,2,FALSE),"")='11.1'!$D$5,TXM!D5360,"")</f>
        <v/>
      </c>
      <c r="F5360" t="str">
        <f>IFERROR(SMALL($E$5:$E$9000,ROWS($E$5:E5360)),"")</f>
        <v/>
      </c>
      <c r="I5360" s="371" t="s">
        <v>139</v>
      </c>
      <c r="J5360" t="s">
        <v>1332</v>
      </c>
      <c r="K5360" s="372">
        <v>30925</v>
      </c>
      <c r="L5360" s="388">
        <f>ROWS(K$5:K5360)</f>
        <v>5356</v>
      </c>
      <c r="M5360" s="388" t="str">
        <f>IF(_xlfn.IFNA(VLOOKUP(I5360,$AG$3:$AH$83,2,FALSE),"")='11.1'!$D$5,TXM!L5360,"")</f>
        <v/>
      </c>
      <c r="N5360" t="str">
        <f>IFERROR(SMALL($M$5:$M$9000,ROWS($M$5:M5360)),"")</f>
        <v/>
      </c>
      <c r="P5360" t="s">
        <v>1639</v>
      </c>
      <c r="S5360" s="388">
        <f>ROWS(R$5:R5360)</f>
        <v>5356</v>
      </c>
      <c r="T5360" s="388" t="str">
        <f>IF(_xlfn.IFNA(VLOOKUP(P5360,$AG$3:$AH$83,2,FALSE),"")='11.1'!$D$5,TXM!S5360,"")</f>
        <v/>
      </c>
      <c r="U5360" t="str">
        <f>IFERROR(SMALL($T$5:$T$9000,ROWS($T$5:T5360)),"")</f>
        <v/>
      </c>
    </row>
    <row r="5361" spans="1:21" ht="14.4" customHeight="1" x14ac:dyDescent="0.3">
      <c r="A5361" t="s">
        <v>1639</v>
      </c>
      <c r="D5361" s="388">
        <f>ROWS(C$5:C5361)</f>
        <v>5357</v>
      </c>
      <c r="E5361" s="388" t="str">
        <f>IF(_xlfn.IFNA(VLOOKUP(A5361,$AG$3:$AH$83,2,FALSE),"")='11.1'!$D$5,TXM!D5361,"")</f>
        <v/>
      </c>
      <c r="F5361" t="str">
        <f>IFERROR(SMALL($E$5:$E$9000,ROWS($E$5:E5361)),"")</f>
        <v/>
      </c>
      <c r="I5361" s="371" t="s">
        <v>139</v>
      </c>
      <c r="J5361" t="s">
        <v>855</v>
      </c>
      <c r="K5361" s="372">
        <v>28301</v>
      </c>
      <c r="L5361" s="388">
        <f>ROWS(K$5:K5361)</f>
        <v>5357</v>
      </c>
      <c r="M5361" s="388" t="str">
        <f>IF(_xlfn.IFNA(VLOOKUP(I5361,$AG$3:$AH$83,2,FALSE),"")='11.1'!$D$5,TXM!L5361,"")</f>
        <v/>
      </c>
      <c r="N5361" t="str">
        <f>IFERROR(SMALL($M$5:$M$9000,ROWS($M$5:M5361)),"")</f>
        <v/>
      </c>
      <c r="P5361" t="s">
        <v>1639</v>
      </c>
      <c r="S5361" s="388">
        <f>ROWS(R$5:R5361)</f>
        <v>5357</v>
      </c>
      <c r="T5361" s="388" t="str">
        <f>IF(_xlfn.IFNA(VLOOKUP(P5361,$AG$3:$AH$83,2,FALSE),"")='11.1'!$D$5,TXM!S5361,"")</f>
        <v/>
      </c>
      <c r="U5361" t="str">
        <f>IFERROR(SMALL($T$5:$T$9000,ROWS($T$5:T5361)),"")</f>
        <v/>
      </c>
    </row>
    <row r="5362" spans="1:21" ht="14.4" customHeight="1" x14ac:dyDescent="0.3">
      <c r="A5362" t="s">
        <v>1639</v>
      </c>
      <c r="D5362" s="388">
        <f>ROWS(C$5:C5362)</f>
        <v>5358</v>
      </c>
      <c r="E5362" s="388" t="str">
        <f>IF(_xlfn.IFNA(VLOOKUP(A5362,$AG$3:$AH$83,2,FALSE),"")='11.1'!$D$5,TXM!D5362,"")</f>
        <v/>
      </c>
      <c r="F5362" t="str">
        <f>IFERROR(SMALL($E$5:$E$9000,ROWS($E$5:E5362)),"")</f>
        <v/>
      </c>
      <c r="I5362" s="371" t="s">
        <v>139</v>
      </c>
      <c r="J5362" t="s">
        <v>1402</v>
      </c>
      <c r="K5362" s="372">
        <v>22370</v>
      </c>
      <c r="L5362" s="388">
        <f>ROWS(K$5:K5362)</f>
        <v>5358</v>
      </c>
      <c r="M5362" s="388" t="str">
        <f>IF(_xlfn.IFNA(VLOOKUP(I5362,$AG$3:$AH$83,2,FALSE),"")='11.1'!$D$5,TXM!L5362,"")</f>
        <v/>
      </c>
      <c r="N5362" t="str">
        <f>IFERROR(SMALL($M$5:$M$9000,ROWS($M$5:M5362)),"")</f>
        <v/>
      </c>
      <c r="P5362" t="s">
        <v>1639</v>
      </c>
      <c r="S5362" s="388">
        <f>ROWS(R$5:R5362)</f>
        <v>5358</v>
      </c>
      <c r="T5362" s="388" t="str">
        <f>IF(_xlfn.IFNA(VLOOKUP(P5362,$AG$3:$AH$83,2,FALSE),"")='11.1'!$D$5,TXM!S5362,"")</f>
        <v/>
      </c>
      <c r="U5362" t="str">
        <f>IFERROR(SMALL($T$5:$T$9000,ROWS($T$5:T5362)),"")</f>
        <v/>
      </c>
    </row>
    <row r="5363" spans="1:21" ht="14.4" customHeight="1" x14ac:dyDescent="0.3">
      <c r="A5363" t="s">
        <v>1639</v>
      </c>
      <c r="D5363" s="388">
        <f>ROWS(C$5:C5363)</f>
        <v>5359</v>
      </c>
      <c r="E5363" s="388" t="str">
        <f>IF(_xlfn.IFNA(VLOOKUP(A5363,$AG$3:$AH$83,2,FALSE),"")='11.1'!$D$5,TXM!D5363,"")</f>
        <v/>
      </c>
      <c r="F5363" t="str">
        <f>IFERROR(SMALL($E$5:$E$9000,ROWS($E$5:E5363)),"")</f>
        <v/>
      </c>
      <c r="I5363" s="371" t="s">
        <v>139</v>
      </c>
      <c r="J5363" t="s">
        <v>1500</v>
      </c>
      <c r="K5363" s="372">
        <v>19661</v>
      </c>
      <c r="L5363" s="388">
        <f>ROWS(K$5:K5363)</f>
        <v>5359</v>
      </c>
      <c r="M5363" s="388" t="str">
        <f>IF(_xlfn.IFNA(VLOOKUP(I5363,$AG$3:$AH$83,2,FALSE),"")='11.1'!$D$5,TXM!L5363,"")</f>
        <v/>
      </c>
      <c r="N5363" t="str">
        <f>IFERROR(SMALL($M$5:$M$9000,ROWS($M$5:M5363)),"")</f>
        <v/>
      </c>
      <c r="P5363" t="s">
        <v>1639</v>
      </c>
      <c r="S5363" s="388">
        <f>ROWS(R$5:R5363)</f>
        <v>5359</v>
      </c>
      <c r="T5363" s="388" t="str">
        <f>IF(_xlfn.IFNA(VLOOKUP(P5363,$AG$3:$AH$83,2,FALSE),"")='11.1'!$D$5,TXM!S5363,"")</f>
        <v/>
      </c>
      <c r="U5363" t="str">
        <f>IFERROR(SMALL($T$5:$T$9000,ROWS($T$5:T5363)),"")</f>
        <v/>
      </c>
    </row>
    <row r="5364" spans="1:21" ht="14.4" customHeight="1" x14ac:dyDescent="0.3">
      <c r="A5364" t="s">
        <v>1639</v>
      </c>
      <c r="D5364" s="388">
        <f>ROWS(C$5:C5364)</f>
        <v>5360</v>
      </c>
      <c r="E5364" s="388" t="str">
        <f>IF(_xlfn.IFNA(VLOOKUP(A5364,$AG$3:$AH$83,2,FALSE),"")='11.1'!$D$5,TXM!D5364,"")</f>
        <v/>
      </c>
      <c r="F5364" t="str">
        <f>IFERROR(SMALL($E$5:$E$9000,ROWS($E$5:E5364)),"")</f>
        <v/>
      </c>
      <c r="I5364" s="371" t="s">
        <v>139</v>
      </c>
      <c r="J5364" t="s">
        <v>1003</v>
      </c>
      <c r="K5364" s="372">
        <v>14231</v>
      </c>
      <c r="L5364" s="388">
        <f>ROWS(K$5:K5364)</f>
        <v>5360</v>
      </c>
      <c r="M5364" s="388" t="str">
        <f>IF(_xlfn.IFNA(VLOOKUP(I5364,$AG$3:$AH$83,2,FALSE),"")='11.1'!$D$5,TXM!L5364,"")</f>
        <v/>
      </c>
      <c r="N5364" t="str">
        <f>IFERROR(SMALL($M$5:$M$9000,ROWS($M$5:M5364)),"")</f>
        <v/>
      </c>
      <c r="P5364" t="s">
        <v>1639</v>
      </c>
      <c r="S5364" s="388">
        <f>ROWS(R$5:R5364)</f>
        <v>5360</v>
      </c>
      <c r="T5364" s="388" t="str">
        <f>IF(_xlfn.IFNA(VLOOKUP(P5364,$AG$3:$AH$83,2,FALSE),"")='11.1'!$D$5,TXM!S5364,"")</f>
        <v/>
      </c>
      <c r="U5364" t="str">
        <f>IFERROR(SMALL($T$5:$T$9000,ROWS($T$5:T5364)),"")</f>
        <v/>
      </c>
    </row>
    <row r="5365" spans="1:21" ht="14.4" customHeight="1" x14ac:dyDescent="0.3">
      <c r="A5365" t="s">
        <v>1639</v>
      </c>
      <c r="D5365" s="388">
        <f>ROWS(C$5:C5365)</f>
        <v>5361</v>
      </c>
      <c r="E5365" s="388" t="str">
        <f>IF(_xlfn.IFNA(VLOOKUP(A5365,$AG$3:$AH$83,2,FALSE),"")='11.1'!$D$5,TXM!D5365,"")</f>
        <v/>
      </c>
      <c r="F5365" t="str">
        <f>IFERROR(SMALL($E$5:$E$9000,ROWS($E$5:E5365)),"")</f>
        <v/>
      </c>
      <c r="I5365" s="371" t="s">
        <v>139</v>
      </c>
      <c r="J5365" t="s">
        <v>813</v>
      </c>
      <c r="K5365" s="372">
        <v>13553</v>
      </c>
      <c r="L5365" s="388">
        <f>ROWS(K$5:K5365)</f>
        <v>5361</v>
      </c>
      <c r="M5365" s="388" t="str">
        <f>IF(_xlfn.IFNA(VLOOKUP(I5365,$AG$3:$AH$83,2,FALSE),"")='11.1'!$D$5,TXM!L5365,"")</f>
        <v/>
      </c>
      <c r="N5365" t="str">
        <f>IFERROR(SMALL($M$5:$M$9000,ROWS($M$5:M5365)),"")</f>
        <v/>
      </c>
      <c r="P5365" t="s">
        <v>1639</v>
      </c>
      <c r="S5365" s="388">
        <f>ROWS(R$5:R5365)</f>
        <v>5361</v>
      </c>
      <c r="T5365" s="388" t="str">
        <f>IF(_xlfn.IFNA(VLOOKUP(P5365,$AG$3:$AH$83,2,FALSE),"")='11.1'!$D$5,TXM!S5365,"")</f>
        <v/>
      </c>
      <c r="U5365" t="str">
        <f>IFERROR(SMALL($T$5:$T$9000,ROWS($T$5:T5365)),"")</f>
        <v/>
      </c>
    </row>
    <row r="5366" spans="1:21" ht="14.4" customHeight="1" x14ac:dyDescent="0.3">
      <c r="A5366" t="s">
        <v>1639</v>
      </c>
      <c r="D5366" s="388">
        <f>ROWS(C$5:C5366)</f>
        <v>5362</v>
      </c>
      <c r="E5366" s="388" t="str">
        <f>IF(_xlfn.IFNA(VLOOKUP(A5366,$AG$3:$AH$83,2,FALSE),"")='11.1'!$D$5,TXM!D5366,"")</f>
        <v/>
      </c>
      <c r="F5366" t="str">
        <f>IFERROR(SMALL($E$5:$E$9000,ROWS($E$5:E5366)),"")</f>
        <v/>
      </c>
      <c r="I5366" s="371" t="s">
        <v>139</v>
      </c>
      <c r="J5366" t="s">
        <v>873</v>
      </c>
      <c r="K5366" s="372">
        <v>13174</v>
      </c>
      <c r="L5366" s="388">
        <f>ROWS(K$5:K5366)</f>
        <v>5362</v>
      </c>
      <c r="M5366" s="388" t="str">
        <f>IF(_xlfn.IFNA(VLOOKUP(I5366,$AG$3:$AH$83,2,FALSE),"")='11.1'!$D$5,TXM!L5366,"")</f>
        <v/>
      </c>
      <c r="N5366" t="str">
        <f>IFERROR(SMALL($M$5:$M$9000,ROWS($M$5:M5366)),"")</f>
        <v/>
      </c>
      <c r="P5366" t="s">
        <v>1639</v>
      </c>
      <c r="S5366" s="388">
        <f>ROWS(R$5:R5366)</f>
        <v>5362</v>
      </c>
      <c r="T5366" s="388" t="str">
        <f>IF(_xlfn.IFNA(VLOOKUP(P5366,$AG$3:$AH$83,2,FALSE),"")='11.1'!$D$5,TXM!S5366,"")</f>
        <v/>
      </c>
      <c r="U5366" t="str">
        <f>IFERROR(SMALL($T$5:$T$9000,ROWS($T$5:T5366)),"")</f>
        <v/>
      </c>
    </row>
    <row r="5367" spans="1:21" ht="14.4" customHeight="1" x14ac:dyDescent="0.3">
      <c r="A5367" t="s">
        <v>1639</v>
      </c>
      <c r="D5367" s="388">
        <f>ROWS(C$5:C5367)</f>
        <v>5363</v>
      </c>
      <c r="E5367" s="388" t="str">
        <f>IF(_xlfn.IFNA(VLOOKUP(A5367,$AG$3:$AH$83,2,FALSE),"")='11.1'!$D$5,TXM!D5367,"")</f>
        <v/>
      </c>
      <c r="F5367" t="str">
        <f>IFERROR(SMALL($E$5:$E$9000,ROWS($E$5:E5367)),"")</f>
        <v/>
      </c>
      <c r="I5367" s="371" t="s">
        <v>139</v>
      </c>
      <c r="J5367" t="s">
        <v>803</v>
      </c>
      <c r="K5367" s="372">
        <v>12714</v>
      </c>
      <c r="L5367" s="388">
        <f>ROWS(K$5:K5367)</f>
        <v>5363</v>
      </c>
      <c r="M5367" s="388" t="str">
        <f>IF(_xlfn.IFNA(VLOOKUP(I5367,$AG$3:$AH$83,2,FALSE),"")='11.1'!$D$5,TXM!L5367,"")</f>
        <v/>
      </c>
      <c r="N5367" t="str">
        <f>IFERROR(SMALL($M$5:$M$9000,ROWS($M$5:M5367)),"")</f>
        <v/>
      </c>
      <c r="P5367" t="s">
        <v>1639</v>
      </c>
      <c r="S5367" s="388">
        <f>ROWS(R$5:R5367)</f>
        <v>5363</v>
      </c>
      <c r="T5367" s="388" t="str">
        <f>IF(_xlfn.IFNA(VLOOKUP(P5367,$AG$3:$AH$83,2,FALSE),"")='11.1'!$D$5,TXM!S5367,"")</f>
        <v/>
      </c>
      <c r="U5367" t="str">
        <f>IFERROR(SMALL($T$5:$T$9000,ROWS($T$5:T5367)),"")</f>
        <v/>
      </c>
    </row>
    <row r="5368" spans="1:21" ht="14.4" customHeight="1" x14ac:dyDescent="0.3">
      <c r="A5368" t="s">
        <v>1639</v>
      </c>
      <c r="D5368" s="388">
        <f>ROWS(C$5:C5368)</f>
        <v>5364</v>
      </c>
      <c r="E5368" s="388" t="str">
        <f>IF(_xlfn.IFNA(VLOOKUP(A5368,$AG$3:$AH$83,2,FALSE),"")='11.1'!$D$5,TXM!D5368,"")</f>
        <v/>
      </c>
      <c r="F5368" t="str">
        <f>IFERROR(SMALL($E$5:$E$9000,ROWS($E$5:E5368)),"")</f>
        <v/>
      </c>
      <c r="I5368" s="371" t="s">
        <v>139</v>
      </c>
      <c r="J5368" t="s">
        <v>869</v>
      </c>
      <c r="K5368" s="372">
        <v>5880</v>
      </c>
      <c r="L5368" s="388">
        <f>ROWS(K$5:K5368)</f>
        <v>5364</v>
      </c>
      <c r="M5368" s="388" t="str">
        <f>IF(_xlfn.IFNA(VLOOKUP(I5368,$AG$3:$AH$83,2,FALSE),"")='11.1'!$D$5,TXM!L5368,"")</f>
        <v/>
      </c>
      <c r="N5368" t="str">
        <f>IFERROR(SMALL($M$5:$M$9000,ROWS($M$5:M5368)),"")</f>
        <v/>
      </c>
      <c r="P5368" t="s">
        <v>1639</v>
      </c>
      <c r="S5368" s="388">
        <f>ROWS(R$5:R5368)</f>
        <v>5364</v>
      </c>
      <c r="T5368" s="388" t="str">
        <f>IF(_xlfn.IFNA(VLOOKUP(P5368,$AG$3:$AH$83,2,FALSE),"")='11.1'!$D$5,TXM!S5368,"")</f>
        <v/>
      </c>
      <c r="U5368" t="str">
        <f>IFERROR(SMALL($T$5:$T$9000,ROWS($T$5:T5368)),"")</f>
        <v/>
      </c>
    </row>
    <row r="5369" spans="1:21" ht="14.4" customHeight="1" x14ac:dyDescent="0.3">
      <c r="A5369" t="s">
        <v>1639</v>
      </c>
      <c r="D5369" s="388">
        <f>ROWS(C$5:C5369)</f>
        <v>5365</v>
      </c>
      <c r="E5369" s="388" t="str">
        <f>IF(_xlfn.IFNA(VLOOKUP(A5369,$AG$3:$AH$83,2,FALSE),"")='11.1'!$D$5,TXM!D5369,"")</f>
        <v/>
      </c>
      <c r="F5369" t="str">
        <f>IFERROR(SMALL($E$5:$E$9000,ROWS($E$5:E5369)),"")</f>
        <v/>
      </c>
      <c r="I5369" s="371" t="s">
        <v>139</v>
      </c>
      <c r="J5369" t="s">
        <v>829</v>
      </c>
      <c r="K5369" s="372">
        <v>4848</v>
      </c>
      <c r="L5369" s="388">
        <f>ROWS(K$5:K5369)</f>
        <v>5365</v>
      </c>
      <c r="M5369" s="388" t="str">
        <f>IF(_xlfn.IFNA(VLOOKUP(I5369,$AG$3:$AH$83,2,FALSE),"")='11.1'!$D$5,TXM!L5369,"")</f>
        <v/>
      </c>
      <c r="N5369" t="str">
        <f>IFERROR(SMALL($M$5:$M$9000,ROWS($M$5:M5369)),"")</f>
        <v/>
      </c>
      <c r="P5369" t="s">
        <v>1639</v>
      </c>
      <c r="S5369" s="388">
        <f>ROWS(R$5:R5369)</f>
        <v>5365</v>
      </c>
      <c r="T5369" s="388" t="str">
        <f>IF(_xlfn.IFNA(VLOOKUP(P5369,$AG$3:$AH$83,2,FALSE),"")='11.1'!$D$5,TXM!S5369,"")</f>
        <v/>
      </c>
      <c r="U5369" t="str">
        <f>IFERROR(SMALL($T$5:$T$9000,ROWS($T$5:T5369)),"")</f>
        <v/>
      </c>
    </row>
    <row r="5370" spans="1:21" ht="14.4" customHeight="1" x14ac:dyDescent="0.3">
      <c r="A5370" t="s">
        <v>1639</v>
      </c>
      <c r="D5370" s="388">
        <f>ROWS(C$5:C5370)</f>
        <v>5366</v>
      </c>
      <c r="E5370" s="388" t="str">
        <f>IF(_xlfn.IFNA(VLOOKUP(A5370,$AG$3:$AH$83,2,FALSE),"")='11.1'!$D$5,TXM!D5370,"")</f>
        <v/>
      </c>
      <c r="F5370" t="str">
        <f>IFERROR(SMALL($E$5:$E$9000,ROWS($E$5:E5370)),"")</f>
        <v/>
      </c>
      <c r="I5370" s="371" t="s">
        <v>139</v>
      </c>
      <c r="J5370" t="s">
        <v>833</v>
      </c>
      <c r="K5370" s="372">
        <v>3555</v>
      </c>
      <c r="L5370" s="388">
        <f>ROWS(K$5:K5370)</f>
        <v>5366</v>
      </c>
      <c r="M5370" s="388" t="str">
        <f>IF(_xlfn.IFNA(VLOOKUP(I5370,$AG$3:$AH$83,2,FALSE),"")='11.1'!$D$5,TXM!L5370,"")</f>
        <v/>
      </c>
      <c r="N5370" t="str">
        <f>IFERROR(SMALL($M$5:$M$9000,ROWS($M$5:M5370)),"")</f>
        <v/>
      </c>
      <c r="P5370" t="s">
        <v>1639</v>
      </c>
      <c r="S5370" s="388">
        <f>ROWS(R$5:R5370)</f>
        <v>5366</v>
      </c>
      <c r="T5370" s="388" t="str">
        <f>IF(_xlfn.IFNA(VLOOKUP(P5370,$AG$3:$AH$83,2,FALSE),"")='11.1'!$D$5,TXM!S5370,"")</f>
        <v/>
      </c>
      <c r="U5370" t="str">
        <f>IFERROR(SMALL($T$5:$T$9000,ROWS($T$5:T5370)),"")</f>
        <v/>
      </c>
    </row>
    <row r="5371" spans="1:21" ht="14.4" customHeight="1" x14ac:dyDescent="0.3">
      <c r="A5371" t="s">
        <v>1639</v>
      </c>
      <c r="D5371" s="388">
        <f>ROWS(C$5:C5371)</f>
        <v>5367</v>
      </c>
      <c r="E5371" s="388" t="str">
        <f>IF(_xlfn.IFNA(VLOOKUP(A5371,$AG$3:$AH$83,2,FALSE),"")='11.1'!$D$5,TXM!D5371,"")</f>
        <v/>
      </c>
      <c r="F5371" t="str">
        <f>IFERROR(SMALL($E$5:$E$9000,ROWS($E$5:E5371)),"")</f>
        <v/>
      </c>
      <c r="I5371" s="371" t="s">
        <v>139</v>
      </c>
      <c r="J5371" t="s">
        <v>990</v>
      </c>
      <c r="K5371" s="372">
        <v>3344</v>
      </c>
      <c r="L5371" s="388">
        <f>ROWS(K$5:K5371)</f>
        <v>5367</v>
      </c>
      <c r="M5371" s="388" t="str">
        <f>IF(_xlfn.IFNA(VLOOKUP(I5371,$AG$3:$AH$83,2,FALSE),"")='11.1'!$D$5,TXM!L5371,"")</f>
        <v/>
      </c>
      <c r="N5371" t="str">
        <f>IFERROR(SMALL($M$5:$M$9000,ROWS($M$5:M5371)),"")</f>
        <v/>
      </c>
      <c r="P5371" t="s">
        <v>1639</v>
      </c>
      <c r="S5371" s="388">
        <f>ROWS(R$5:R5371)</f>
        <v>5367</v>
      </c>
      <c r="T5371" s="388" t="str">
        <f>IF(_xlfn.IFNA(VLOOKUP(P5371,$AG$3:$AH$83,2,FALSE),"")='11.1'!$D$5,TXM!S5371,"")</f>
        <v/>
      </c>
      <c r="U5371" t="str">
        <f>IFERROR(SMALL($T$5:$T$9000,ROWS($T$5:T5371)),"")</f>
        <v/>
      </c>
    </row>
    <row r="5372" spans="1:21" ht="14.4" customHeight="1" x14ac:dyDescent="0.3">
      <c r="A5372" t="s">
        <v>1639</v>
      </c>
      <c r="D5372" s="388">
        <f>ROWS(C$5:C5372)</f>
        <v>5368</v>
      </c>
      <c r="E5372" s="388" t="str">
        <f>IF(_xlfn.IFNA(VLOOKUP(A5372,$AG$3:$AH$83,2,FALSE),"")='11.1'!$D$5,TXM!D5372,"")</f>
        <v/>
      </c>
      <c r="F5372" t="str">
        <f>IFERROR(SMALL($E$5:$E$9000,ROWS($E$5:E5372)),"")</f>
        <v/>
      </c>
      <c r="I5372" s="371" t="s">
        <v>139</v>
      </c>
      <c r="J5372" t="s">
        <v>811</v>
      </c>
      <c r="K5372" s="372">
        <v>1931</v>
      </c>
      <c r="L5372" s="388">
        <f>ROWS(K$5:K5372)</f>
        <v>5368</v>
      </c>
      <c r="M5372" s="388" t="str">
        <f>IF(_xlfn.IFNA(VLOOKUP(I5372,$AG$3:$AH$83,2,FALSE),"")='11.1'!$D$5,TXM!L5372,"")</f>
        <v/>
      </c>
      <c r="N5372" t="str">
        <f>IFERROR(SMALL($M$5:$M$9000,ROWS($M$5:M5372)),"")</f>
        <v/>
      </c>
      <c r="P5372" t="s">
        <v>1639</v>
      </c>
      <c r="S5372" s="388">
        <f>ROWS(R$5:R5372)</f>
        <v>5368</v>
      </c>
      <c r="T5372" s="388" t="str">
        <f>IF(_xlfn.IFNA(VLOOKUP(P5372,$AG$3:$AH$83,2,FALSE),"")='11.1'!$D$5,TXM!S5372,"")</f>
        <v/>
      </c>
      <c r="U5372" t="str">
        <f>IFERROR(SMALL($T$5:$T$9000,ROWS($T$5:T5372)),"")</f>
        <v/>
      </c>
    </row>
    <row r="5373" spans="1:21" ht="14.4" customHeight="1" x14ac:dyDescent="0.3">
      <c r="A5373" t="s">
        <v>1639</v>
      </c>
      <c r="D5373" s="388">
        <f>ROWS(C$5:C5373)</f>
        <v>5369</v>
      </c>
      <c r="E5373" s="388" t="str">
        <f>IF(_xlfn.IFNA(VLOOKUP(A5373,$AG$3:$AH$83,2,FALSE),"")='11.1'!$D$5,TXM!D5373,"")</f>
        <v/>
      </c>
      <c r="F5373" t="str">
        <f>IFERROR(SMALL($E$5:$E$9000,ROWS($E$5:E5373)),"")</f>
        <v/>
      </c>
      <c r="I5373" s="371" t="s">
        <v>139</v>
      </c>
      <c r="J5373" t="s">
        <v>831</v>
      </c>
      <c r="K5373" s="372">
        <v>1461</v>
      </c>
      <c r="L5373" s="388">
        <f>ROWS(K$5:K5373)</f>
        <v>5369</v>
      </c>
      <c r="M5373" s="388" t="str">
        <f>IF(_xlfn.IFNA(VLOOKUP(I5373,$AG$3:$AH$83,2,FALSE),"")='11.1'!$D$5,TXM!L5373,"")</f>
        <v/>
      </c>
      <c r="N5373" t="str">
        <f>IFERROR(SMALL($M$5:$M$9000,ROWS($M$5:M5373)),"")</f>
        <v/>
      </c>
      <c r="P5373" t="s">
        <v>1639</v>
      </c>
      <c r="S5373" s="388">
        <f>ROWS(R$5:R5373)</f>
        <v>5369</v>
      </c>
      <c r="T5373" s="388" t="str">
        <f>IF(_xlfn.IFNA(VLOOKUP(P5373,$AG$3:$AH$83,2,FALSE),"")='11.1'!$D$5,TXM!S5373,"")</f>
        <v/>
      </c>
      <c r="U5373" t="str">
        <f>IFERROR(SMALL($T$5:$T$9000,ROWS($T$5:T5373)),"")</f>
        <v/>
      </c>
    </row>
    <row r="5374" spans="1:21" ht="14.4" customHeight="1" x14ac:dyDescent="0.3">
      <c r="A5374" t="s">
        <v>1639</v>
      </c>
      <c r="D5374" s="388">
        <f>ROWS(C$5:C5374)</f>
        <v>5370</v>
      </c>
      <c r="E5374" s="388" t="str">
        <f>IF(_xlfn.IFNA(VLOOKUP(A5374,$AG$3:$AH$83,2,FALSE),"")='11.1'!$D$5,TXM!D5374,"")</f>
        <v/>
      </c>
      <c r="F5374" t="str">
        <f>IFERROR(SMALL($E$5:$E$9000,ROWS($E$5:E5374)),"")</f>
        <v/>
      </c>
      <c r="I5374" s="371" t="s">
        <v>139</v>
      </c>
      <c r="J5374" t="s">
        <v>998</v>
      </c>
      <c r="K5374" s="372">
        <v>632</v>
      </c>
      <c r="L5374" s="388">
        <f>ROWS(K$5:K5374)</f>
        <v>5370</v>
      </c>
      <c r="M5374" s="388" t="str">
        <f>IF(_xlfn.IFNA(VLOOKUP(I5374,$AG$3:$AH$83,2,FALSE),"")='11.1'!$D$5,TXM!L5374,"")</f>
        <v/>
      </c>
      <c r="N5374" t="str">
        <f>IFERROR(SMALL($M$5:$M$9000,ROWS($M$5:M5374)),"")</f>
        <v/>
      </c>
      <c r="P5374" t="s">
        <v>1639</v>
      </c>
      <c r="S5374" s="388">
        <f>ROWS(R$5:R5374)</f>
        <v>5370</v>
      </c>
      <c r="T5374" s="388" t="str">
        <f>IF(_xlfn.IFNA(VLOOKUP(P5374,$AG$3:$AH$83,2,FALSE),"")='11.1'!$D$5,TXM!S5374,"")</f>
        <v/>
      </c>
      <c r="U5374" t="str">
        <f>IFERROR(SMALL($T$5:$T$9000,ROWS($T$5:T5374)),"")</f>
        <v/>
      </c>
    </row>
    <row r="5375" spans="1:21" ht="14.4" customHeight="1" x14ac:dyDescent="0.3">
      <c r="A5375" t="s">
        <v>1639</v>
      </c>
      <c r="D5375" s="388">
        <f>ROWS(C$5:C5375)</f>
        <v>5371</v>
      </c>
      <c r="E5375" s="388" t="str">
        <f>IF(_xlfn.IFNA(VLOOKUP(A5375,$AG$3:$AH$83,2,FALSE),"")='11.1'!$D$5,TXM!D5375,"")</f>
        <v/>
      </c>
      <c r="F5375" t="str">
        <f>IFERROR(SMALL($E$5:$E$9000,ROWS($E$5:E5375)),"")</f>
        <v/>
      </c>
      <c r="I5375" s="371" t="s">
        <v>139</v>
      </c>
      <c r="J5375" t="s">
        <v>101</v>
      </c>
      <c r="K5375" s="372">
        <v>177</v>
      </c>
      <c r="L5375" s="388">
        <f>ROWS(K$5:K5375)</f>
        <v>5371</v>
      </c>
      <c r="M5375" s="388" t="str">
        <f>IF(_xlfn.IFNA(VLOOKUP(I5375,$AG$3:$AH$83,2,FALSE),"")='11.1'!$D$5,TXM!L5375,"")</f>
        <v/>
      </c>
      <c r="N5375" t="str">
        <f>IFERROR(SMALL($M$5:$M$9000,ROWS($M$5:M5375)),"")</f>
        <v/>
      </c>
      <c r="P5375" t="s">
        <v>1639</v>
      </c>
      <c r="S5375" s="388">
        <f>ROWS(R$5:R5375)</f>
        <v>5371</v>
      </c>
      <c r="T5375" s="388" t="str">
        <f>IF(_xlfn.IFNA(VLOOKUP(P5375,$AG$3:$AH$83,2,FALSE),"")='11.1'!$D$5,TXM!S5375,"")</f>
        <v/>
      </c>
      <c r="U5375" t="str">
        <f>IFERROR(SMALL($T$5:$T$9000,ROWS($T$5:T5375)),"")</f>
        <v/>
      </c>
    </row>
    <row r="5376" spans="1:21" ht="14.4" customHeight="1" x14ac:dyDescent="0.3">
      <c r="A5376" t="s">
        <v>1639</v>
      </c>
      <c r="D5376" s="388">
        <f>ROWS(C$5:C5376)</f>
        <v>5372</v>
      </c>
      <c r="E5376" s="388" t="str">
        <f>IF(_xlfn.IFNA(VLOOKUP(A5376,$AG$3:$AH$83,2,FALSE),"")='11.1'!$D$5,TXM!D5376,"")</f>
        <v/>
      </c>
      <c r="F5376" t="str">
        <f>IFERROR(SMALL($E$5:$E$9000,ROWS($E$5:E5376)),"")</f>
        <v/>
      </c>
      <c r="I5376" s="371" t="s">
        <v>139</v>
      </c>
      <c r="J5376" t="s">
        <v>92</v>
      </c>
      <c r="K5376" s="372">
        <v>122</v>
      </c>
      <c r="L5376" s="388">
        <f>ROWS(K$5:K5376)</f>
        <v>5372</v>
      </c>
      <c r="M5376" s="388" t="str">
        <f>IF(_xlfn.IFNA(VLOOKUP(I5376,$AG$3:$AH$83,2,FALSE),"")='11.1'!$D$5,TXM!L5376,"")</f>
        <v/>
      </c>
      <c r="N5376" t="str">
        <f>IFERROR(SMALL($M$5:$M$9000,ROWS($M$5:M5376)),"")</f>
        <v/>
      </c>
      <c r="P5376" t="s">
        <v>1639</v>
      </c>
      <c r="S5376" s="388">
        <f>ROWS(R$5:R5376)</f>
        <v>5372</v>
      </c>
      <c r="T5376" s="388" t="str">
        <f>IF(_xlfn.IFNA(VLOOKUP(P5376,$AG$3:$AH$83,2,FALSE),"")='11.1'!$D$5,TXM!S5376,"")</f>
        <v/>
      </c>
      <c r="U5376" t="str">
        <f>IFERROR(SMALL($T$5:$T$9000,ROWS($T$5:T5376)),"")</f>
        <v/>
      </c>
    </row>
    <row r="5377" spans="1:21" ht="14.4" customHeight="1" x14ac:dyDescent="0.3">
      <c r="A5377" t="s">
        <v>1639</v>
      </c>
      <c r="D5377" s="388">
        <f>ROWS(C$5:C5377)</f>
        <v>5373</v>
      </c>
      <c r="E5377" s="388" t="str">
        <f>IF(_xlfn.IFNA(VLOOKUP(A5377,$AG$3:$AH$83,2,FALSE),"")='11.1'!$D$5,TXM!D5377,"")</f>
        <v/>
      </c>
      <c r="F5377" t="str">
        <f>IFERROR(SMALL($E$5:$E$9000,ROWS($E$5:E5377)),"")</f>
        <v/>
      </c>
      <c r="I5377" s="371" t="s">
        <v>139</v>
      </c>
      <c r="J5377" t="s">
        <v>817</v>
      </c>
      <c r="K5377" s="372">
        <v>108</v>
      </c>
      <c r="L5377" s="388">
        <f>ROWS(K$5:K5377)</f>
        <v>5373</v>
      </c>
      <c r="M5377" s="388" t="str">
        <f>IF(_xlfn.IFNA(VLOOKUP(I5377,$AG$3:$AH$83,2,FALSE),"")='11.1'!$D$5,TXM!L5377,"")</f>
        <v/>
      </c>
      <c r="N5377" t="str">
        <f>IFERROR(SMALL($M$5:$M$9000,ROWS($M$5:M5377)),"")</f>
        <v/>
      </c>
      <c r="P5377" t="s">
        <v>1639</v>
      </c>
      <c r="S5377" s="388">
        <f>ROWS(R$5:R5377)</f>
        <v>5373</v>
      </c>
      <c r="T5377" s="388" t="str">
        <f>IF(_xlfn.IFNA(VLOOKUP(P5377,$AG$3:$AH$83,2,FALSE),"")='11.1'!$D$5,TXM!S5377,"")</f>
        <v/>
      </c>
      <c r="U5377" t="str">
        <f>IFERROR(SMALL($T$5:$T$9000,ROWS($T$5:T5377)),"")</f>
        <v/>
      </c>
    </row>
    <row r="5378" spans="1:21" ht="14.4" customHeight="1" x14ac:dyDescent="0.3">
      <c r="A5378" t="s">
        <v>1639</v>
      </c>
      <c r="D5378" s="388">
        <f>ROWS(C$5:C5378)</f>
        <v>5374</v>
      </c>
      <c r="E5378" s="388" t="str">
        <f>IF(_xlfn.IFNA(VLOOKUP(A5378,$AG$3:$AH$83,2,FALSE),"")='11.1'!$D$5,TXM!D5378,"")</f>
        <v/>
      </c>
      <c r="F5378" t="str">
        <f>IFERROR(SMALL($E$5:$E$9000,ROWS($E$5:E5378)),"")</f>
        <v/>
      </c>
      <c r="I5378" s="371" t="s">
        <v>139</v>
      </c>
      <c r="J5378" t="s">
        <v>805</v>
      </c>
      <c r="K5378" s="372">
        <v>33</v>
      </c>
      <c r="L5378" s="388">
        <f>ROWS(K$5:K5378)</f>
        <v>5374</v>
      </c>
      <c r="M5378" s="388" t="str">
        <f>IF(_xlfn.IFNA(VLOOKUP(I5378,$AG$3:$AH$83,2,FALSE),"")='11.1'!$D$5,TXM!L5378,"")</f>
        <v/>
      </c>
      <c r="N5378" t="str">
        <f>IFERROR(SMALL($M$5:$M$9000,ROWS($M$5:M5378)),"")</f>
        <v/>
      </c>
      <c r="P5378" t="s">
        <v>1639</v>
      </c>
      <c r="S5378" s="388">
        <f>ROWS(R$5:R5378)</f>
        <v>5374</v>
      </c>
      <c r="T5378" s="388" t="str">
        <f>IF(_xlfn.IFNA(VLOOKUP(P5378,$AG$3:$AH$83,2,FALSE),"")='11.1'!$D$5,TXM!S5378,"")</f>
        <v/>
      </c>
      <c r="U5378" t="str">
        <f>IFERROR(SMALL($T$5:$T$9000,ROWS($T$5:T5378)),"")</f>
        <v/>
      </c>
    </row>
    <row r="5379" spans="1:21" ht="14.4" customHeight="1" x14ac:dyDescent="0.3">
      <c r="A5379" t="s">
        <v>1639</v>
      </c>
      <c r="D5379" s="388">
        <f>ROWS(C$5:C5379)</f>
        <v>5375</v>
      </c>
      <c r="E5379" s="388" t="str">
        <f>IF(_xlfn.IFNA(VLOOKUP(A5379,$AG$3:$AH$83,2,FALSE),"")='11.1'!$D$5,TXM!D5379,"")</f>
        <v/>
      </c>
      <c r="F5379" t="str">
        <f>IFERROR(SMALL($E$5:$E$9000,ROWS($E$5:E5379)),"")</f>
        <v/>
      </c>
      <c r="I5379" s="371" t="s">
        <v>139</v>
      </c>
      <c r="J5379" t="s">
        <v>1365</v>
      </c>
      <c r="K5379" s="372">
        <v>18</v>
      </c>
      <c r="L5379" s="388">
        <f>ROWS(K$5:K5379)</f>
        <v>5375</v>
      </c>
      <c r="M5379" s="388" t="str">
        <f>IF(_xlfn.IFNA(VLOOKUP(I5379,$AG$3:$AH$83,2,FALSE),"")='11.1'!$D$5,TXM!L5379,"")</f>
        <v/>
      </c>
      <c r="N5379" t="str">
        <f>IFERROR(SMALL($M$5:$M$9000,ROWS($M$5:M5379)),"")</f>
        <v/>
      </c>
      <c r="P5379" t="s">
        <v>1639</v>
      </c>
      <c r="S5379" s="388">
        <f>ROWS(R$5:R5379)</f>
        <v>5375</v>
      </c>
      <c r="T5379" s="388" t="str">
        <f>IF(_xlfn.IFNA(VLOOKUP(P5379,$AG$3:$AH$83,2,FALSE),"")='11.1'!$D$5,TXM!S5379,"")</f>
        <v/>
      </c>
      <c r="U5379" t="str">
        <f>IFERROR(SMALL($T$5:$T$9000,ROWS($T$5:T5379)),"")</f>
        <v/>
      </c>
    </row>
    <row r="5380" spans="1:21" ht="14.4" customHeight="1" x14ac:dyDescent="0.3">
      <c r="A5380" t="s">
        <v>1639</v>
      </c>
      <c r="D5380" s="388">
        <f>ROWS(C$5:C5380)</f>
        <v>5376</v>
      </c>
      <c r="E5380" s="388" t="str">
        <f>IF(_xlfn.IFNA(VLOOKUP(A5380,$AG$3:$AH$83,2,FALSE),"")='11.1'!$D$5,TXM!D5380,"")</f>
        <v/>
      </c>
      <c r="F5380" t="str">
        <f>IFERROR(SMALL($E$5:$E$9000,ROWS($E$5:E5380)),"")</f>
        <v/>
      </c>
      <c r="I5380" s="371" t="s">
        <v>139</v>
      </c>
      <c r="J5380" t="s">
        <v>105</v>
      </c>
      <c r="K5380" s="372">
        <v>4</v>
      </c>
      <c r="L5380" s="388">
        <f>ROWS(K$5:K5380)</f>
        <v>5376</v>
      </c>
      <c r="M5380" s="388" t="str">
        <f>IF(_xlfn.IFNA(VLOOKUP(I5380,$AG$3:$AH$83,2,FALSE),"")='11.1'!$D$5,TXM!L5380,"")</f>
        <v/>
      </c>
      <c r="N5380" t="str">
        <f>IFERROR(SMALL($M$5:$M$9000,ROWS($M$5:M5380)),"")</f>
        <v/>
      </c>
      <c r="P5380" t="s">
        <v>1639</v>
      </c>
      <c r="S5380" s="388">
        <f>ROWS(R$5:R5380)</f>
        <v>5376</v>
      </c>
      <c r="T5380" s="388" t="str">
        <f>IF(_xlfn.IFNA(VLOOKUP(P5380,$AG$3:$AH$83,2,FALSE),"")='11.1'!$D$5,TXM!S5380,"")</f>
        <v/>
      </c>
      <c r="U5380" t="str">
        <f>IFERROR(SMALL($T$5:$T$9000,ROWS($T$5:T5380)),"")</f>
        <v/>
      </c>
    </row>
    <row r="5381" spans="1:21" ht="14.4" customHeight="1" x14ac:dyDescent="0.3">
      <c r="A5381" t="s">
        <v>1639</v>
      </c>
      <c r="D5381" s="388">
        <f>ROWS(C$5:C5381)</f>
        <v>5377</v>
      </c>
      <c r="E5381" s="388" t="str">
        <f>IF(_xlfn.IFNA(VLOOKUP(A5381,$AG$3:$AH$83,2,FALSE),"")='11.1'!$D$5,TXM!D5381,"")</f>
        <v/>
      </c>
      <c r="F5381" t="str">
        <f>IFERROR(SMALL($E$5:$E$9000,ROWS($E$5:E5381)),"")</f>
        <v/>
      </c>
      <c r="I5381" s="371" t="s">
        <v>87</v>
      </c>
      <c r="J5381" t="s">
        <v>867</v>
      </c>
      <c r="K5381" s="372">
        <v>1559050463</v>
      </c>
      <c r="L5381" s="388">
        <f>ROWS(K$5:K5381)</f>
        <v>5377</v>
      </c>
      <c r="M5381" s="388" t="str">
        <f>IF(_xlfn.IFNA(VLOOKUP(I5381,$AG$3:$AH$83,2,FALSE),"")='11.1'!$D$5,TXM!L5381,"")</f>
        <v/>
      </c>
      <c r="N5381" t="str">
        <f>IFERROR(SMALL($M$5:$M$9000,ROWS($M$5:M5381)),"")</f>
        <v/>
      </c>
      <c r="P5381" t="s">
        <v>1639</v>
      </c>
      <c r="S5381" s="388">
        <f>ROWS(R$5:R5381)</f>
        <v>5377</v>
      </c>
      <c r="T5381" s="388" t="str">
        <f>IF(_xlfn.IFNA(VLOOKUP(P5381,$AG$3:$AH$83,2,FALSE),"")='11.1'!$D$5,TXM!S5381,"")</f>
        <v/>
      </c>
      <c r="U5381" t="str">
        <f>IFERROR(SMALL($T$5:$T$9000,ROWS($T$5:T5381)),"")</f>
        <v/>
      </c>
    </row>
    <row r="5382" spans="1:21" ht="14.4" customHeight="1" x14ac:dyDescent="0.3">
      <c r="A5382" t="s">
        <v>1639</v>
      </c>
      <c r="D5382" s="388">
        <f>ROWS(C$5:C5382)</f>
        <v>5378</v>
      </c>
      <c r="E5382" s="388" t="str">
        <f>IF(_xlfn.IFNA(VLOOKUP(A5382,$AG$3:$AH$83,2,FALSE),"")='11.1'!$D$5,TXM!D5382,"")</f>
        <v/>
      </c>
      <c r="F5382" t="str">
        <f>IFERROR(SMALL($E$5:$E$9000,ROWS($E$5:E5382)),"")</f>
        <v/>
      </c>
      <c r="I5382" s="371" t="s">
        <v>87</v>
      </c>
      <c r="J5382" t="s">
        <v>863</v>
      </c>
      <c r="K5382" s="372">
        <v>159698916</v>
      </c>
      <c r="L5382" s="388">
        <f>ROWS(K$5:K5382)</f>
        <v>5378</v>
      </c>
      <c r="M5382" s="388" t="str">
        <f>IF(_xlfn.IFNA(VLOOKUP(I5382,$AG$3:$AH$83,2,FALSE),"")='11.1'!$D$5,TXM!L5382,"")</f>
        <v/>
      </c>
      <c r="N5382" t="str">
        <f>IFERROR(SMALL($M$5:$M$9000,ROWS($M$5:M5382)),"")</f>
        <v/>
      </c>
      <c r="P5382" t="s">
        <v>1639</v>
      </c>
      <c r="S5382" s="388">
        <f>ROWS(R$5:R5382)</f>
        <v>5378</v>
      </c>
      <c r="T5382" s="388" t="str">
        <f>IF(_xlfn.IFNA(VLOOKUP(P5382,$AG$3:$AH$83,2,FALSE),"")='11.1'!$D$5,TXM!S5382,"")</f>
        <v/>
      </c>
      <c r="U5382" t="str">
        <f>IFERROR(SMALL($T$5:$T$9000,ROWS($T$5:T5382)),"")</f>
        <v/>
      </c>
    </row>
    <row r="5383" spans="1:21" ht="14.4" customHeight="1" x14ac:dyDescent="0.3">
      <c r="A5383" t="s">
        <v>1639</v>
      </c>
      <c r="D5383" s="388">
        <f>ROWS(C$5:C5383)</f>
        <v>5379</v>
      </c>
      <c r="E5383" s="388" t="str">
        <f>IF(_xlfn.IFNA(VLOOKUP(A5383,$AG$3:$AH$83,2,FALSE),"")='11.1'!$D$5,TXM!D5383,"")</f>
        <v/>
      </c>
      <c r="F5383" t="str">
        <f>IFERROR(SMALL($E$5:$E$9000,ROWS($E$5:E5383)),"")</f>
        <v/>
      </c>
      <c r="I5383" s="371" t="s">
        <v>87</v>
      </c>
      <c r="J5383" t="s">
        <v>865</v>
      </c>
      <c r="K5383" s="372">
        <v>86932985</v>
      </c>
      <c r="L5383" s="388">
        <f>ROWS(K$5:K5383)</f>
        <v>5379</v>
      </c>
      <c r="M5383" s="388" t="str">
        <f>IF(_xlfn.IFNA(VLOOKUP(I5383,$AG$3:$AH$83,2,FALSE),"")='11.1'!$D$5,TXM!L5383,"")</f>
        <v/>
      </c>
      <c r="N5383" t="str">
        <f>IFERROR(SMALL($M$5:$M$9000,ROWS($M$5:M5383)),"")</f>
        <v/>
      </c>
      <c r="P5383" t="s">
        <v>1639</v>
      </c>
      <c r="S5383" s="388">
        <f>ROWS(R$5:R5383)</f>
        <v>5379</v>
      </c>
      <c r="T5383" s="388" t="str">
        <f>IF(_xlfn.IFNA(VLOOKUP(P5383,$AG$3:$AH$83,2,FALSE),"")='11.1'!$D$5,TXM!S5383,"")</f>
        <v/>
      </c>
      <c r="U5383" t="str">
        <f>IFERROR(SMALL($T$5:$T$9000,ROWS($T$5:T5383)),"")</f>
        <v/>
      </c>
    </row>
    <row r="5384" spans="1:21" ht="14.4" customHeight="1" x14ac:dyDescent="0.3">
      <c r="A5384" t="s">
        <v>1639</v>
      </c>
      <c r="D5384" s="388">
        <f>ROWS(C$5:C5384)</f>
        <v>5380</v>
      </c>
      <c r="E5384" s="388" t="str">
        <f>IF(_xlfn.IFNA(VLOOKUP(A5384,$AG$3:$AH$83,2,FALSE),"")='11.1'!$D$5,TXM!D5384,"")</f>
        <v/>
      </c>
      <c r="F5384" t="str">
        <f>IFERROR(SMALL($E$5:$E$9000,ROWS($E$5:E5384)),"")</f>
        <v/>
      </c>
      <c r="I5384" s="371" t="s">
        <v>87</v>
      </c>
      <c r="J5384" t="s">
        <v>843</v>
      </c>
      <c r="K5384" s="372">
        <v>53744189</v>
      </c>
      <c r="L5384" s="388">
        <f>ROWS(K$5:K5384)</f>
        <v>5380</v>
      </c>
      <c r="M5384" s="388" t="str">
        <f>IF(_xlfn.IFNA(VLOOKUP(I5384,$AG$3:$AH$83,2,FALSE),"")='11.1'!$D$5,TXM!L5384,"")</f>
        <v/>
      </c>
      <c r="N5384" t="str">
        <f>IFERROR(SMALL($M$5:$M$9000,ROWS($M$5:M5384)),"")</f>
        <v/>
      </c>
      <c r="P5384" t="s">
        <v>1639</v>
      </c>
      <c r="S5384" s="388">
        <f>ROWS(R$5:R5384)</f>
        <v>5380</v>
      </c>
      <c r="T5384" s="388" t="str">
        <f>IF(_xlfn.IFNA(VLOOKUP(P5384,$AG$3:$AH$83,2,FALSE),"")='11.1'!$D$5,TXM!S5384,"")</f>
        <v/>
      </c>
      <c r="U5384" t="str">
        <f>IFERROR(SMALL($T$5:$T$9000,ROWS($T$5:T5384)),"")</f>
        <v/>
      </c>
    </row>
    <row r="5385" spans="1:21" ht="14.4" customHeight="1" x14ac:dyDescent="0.3">
      <c r="A5385" t="s">
        <v>1639</v>
      </c>
      <c r="D5385" s="388">
        <f>ROWS(C$5:C5385)</f>
        <v>5381</v>
      </c>
      <c r="E5385" s="388" t="str">
        <f>IF(_xlfn.IFNA(VLOOKUP(A5385,$AG$3:$AH$83,2,FALSE),"")='11.1'!$D$5,TXM!D5385,"")</f>
        <v/>
      </c>
      <c r="F5385" t="str">
        <f>IFERROR(SMALL($E$5:$E$9000,ROWS($E$5:E5385)),"")</f>
        <v/>
      </c>
      <c r="I5385" s="371" t="s">
        <v>87</v>
      </c>
      <c r="J5385" t="s">
        <v>873</v>
      </c>
      <c r="K5385" s="372">
        <v>51041377</v>
      </c>
      <c r="L5385" s="388">
        <f>ROWS(K$5:K5385)</f>
        <v>5381</v>
      </c>
      <c r="M5385" s="388" t="str">
        <f>IF(_xlfn.IFNA(VLOOKUP(I5385,$AG$3:$AH$83,2,FALSE),"")='11.1'!$D$5,TXM!L5385,"")</f>
        <v/>
      </c>
      <c r="N5385" t="str">
        <f>IFERROR(SMALL($M$5:$M$9000,ROWS($M$5:M5385)),"")</f>
        <v/>
      </c>
      <c r="P5385" t="s">
        <v>1639</v>
      </c>
      <c r="S5385" s="388">
        <f>ROWS(R$5:R5385)</f>
        <v>5381</v>
      </c>
      <c r="T5385" s="388" t="str">
        <f>IF(_xlfn.IFNA(VLOOKUP(P5385,$AG$3:$AH$83,2,FALSE),"")='11.1'!$D$5,TXM!S5385,"")</f>
        <v/>
      </c>
      <c r="U5385" t="str">
        <f>IFERROR(SMALL($T$5:$T$9000,ROWS($T$5:T5385)),"")</f>
        <v/>
      </c>
    </row>
    <row r="5386" spans="1:21" ht="14.4" customHeight="1" x14ac:dyDescent="0.3">
      <c r="A5386" t="s">
        <v>1639</v>
      </c>
      <c r="D5386" s="388">
        <f>ROWS(C$5:C5386)</f>
        <v>5382</v>
      </c>
      <c r="E5386" s="388" t="str">
        <f>IF(_xlfn.IFNA(VLOOKUP(A5386,$AG$3:$AH$83,2,FALSE),"")='11.1'!$D$5,TXM!D5386,"")</f>
        <v/>
      </c>
      <c r="F5386" t="str">
        <f>IFERROR(SMALL($E$5:$E$9000,ROWS($E$5:E5386)),"")</f>
        <v/>
      </c>
      <c r="I5386" s="371" t="s">
        <v>87</v>
      </c>
      <c r="J5386" t="s">
        <v>1265</v>
      </c>
      <c r="K5386" s="372">
        <v>48695531</v>
      </c>
      <c r="L5386" s="388">
        <f>ROWS(K$5:K5386)</f>
        <v>5382</v>
      </c>
      <c r="M5386" s="388" t="str">
        <f>IF(_xlfn.IFNA(VLOOKUP(I5386,$AG$3:$AH$83,2,FALSE),"")='11.1'!$D$5,TXM!L5386,"")</f>
        <v/>
      </c>
      <c r="N5386" t="str">
        <f>IFERROR(SMALL($M$5:$M$9000,ROWS($M$5:M5386)),"")</f>
        <v/>
      </c>
      <c r="P5386" t="s">
        <v>1639</v>
      </c>
      <c r="S5386" s="388">
        <f>ROWS(R$5:R5386)</f>
        <v>5382</v>
      </c>
      <c r="T5386" s="388" t="str">
        <f>IF(_xlfn.IFNA(VLOOKUP(P5386,$AG$3:$AH$83,2,FALSE),"")='11.1'!$D$5,TXM!S5386,"")</f>
        <v/>
      </c>
      <c r="U5386" t="str">
        <f>IFERROR(SMALL($T$5:$T$9000,ROWS($T$5:T5386)),"")</f>
        <v/>
      </c>
    </row>
    <row r="5387" spans="1:21" ht="14.4" customHeight="1" x14ac:dyDescent="0.3">
      <c r="A5387" t="s">
        <v>1639</v>
      </c>
      <c r="D5387" s="388">
        <f>ROWS(C$5:C5387)</f>
        <v>5383</v>
      </c>
      <c r="E5387" s="388" t="str">
        <f>IF(_xlfn.IFNA(VLOOKUP(A5387,$AG$3:$AH$83,2,FALSE),"")='11.1'!$D$5,TXM!D5387,"")</f>
        <v/>
      </c>
      <c r="F5387" t="str">
        <f>IFERROR(SMALL($E$5:$E$9000,ROWS($E$5:E5387)),"")</f>
        <v/>
      </c>
      <c r="I5387" s="371" t="s">
        <v>87</v>
      </c>
      <c r="J5387" t="s">
        <v>1001</v>
      </c>
      <c r="K5387" s="372">
        <v>40347389</v>
      </c>
      <c r="L5387" s="388">
        <f>ROWS(K$5:K5387)</f>
        <v>5383</v>
      </c>
      <c r="M5387" s="388" t="str">
        <f>IF(_xlfn.IFNA(VLOOKUP(I5387,$AG$3:$AH$83,2,FALSE),"")='11.1'!$D$5,TXM!L5387,"")</f>
        <v/>
      </c>
      <c r="N5387" t="str">
        <f>IFERROR(SMALL($M$5:$M$9000,ROWS($M$5:M5387)),"")</f>
        <v/>
      </c>
      <c r="P5387" t="s">
        <v>1639</v>
      </c>
      <c r="S5387" s="388">
        <f>ROWS(R$5:R5387)</f>
        <v>5383</v>
      </c>
      <c r="T5387" s="388" t="str">
        <f>IF(_xlfn.IFNA(VLOOKUP(P5387,$AG$3:$AH$83,2,FALSE),"")='11.1'!$D$5,TXM!S5387,"")</f>
        <v/>
      </c>
      <c r="U5387" t="str">
        <f>IFERROR(SMALL($T$5:$T$9000,ROWS($T$5:T5387)),"")</f>
        <v/>
      </c>
    </row>
    <row r="5388" spans="1:21" ht="14.4" customHeight="1" x14ac:dyDescent="0.3">
      <c r="A5388" t="s">
        <v>1639</v>
      </c>
      <c r="D5388" s="388">
        <f>ROWS(C$5:C5388)</f>
        <v>5384</v>
      </c>
      <c r="E5388" s="388" t="str">
        <f>IF(_xlfn.IFNA(VLOOKUP(A5388,$AG$3:$AH$83,2,FALSE),"")='11.1'!$D$5,TXM!D5388,"")</f>
        <v/>
      </c>
      <c r="F5388" t="str">
        <f>IFERROR(SMALL($E$5:$E$9000,ROWS($E$5:E5388)),"")</f>
        <v/>
      </c>
      <c r="I5388" s="371" t="s">
        <v>87</v>
      </c>
      <c r="J5388" t="s">
        <v>1500</v>
      </c>
      <c r="K5388" s="372">
        <v>29623772</v>
      </c>
      <c r="L5388" s="388">
        <f>ROWS(K$5:K5388)</f>
        <v>5384</v>
      </c>
      <c r="M5388" s="388" t="str">
        <f>IF(_xlfn.IFNA(VLOOKUP(I5388,$AG$3:$AH$83,2,FALSE),"")='11.1'!$D$5,TXM!L5388,"")</f>
        <v/>
      </c>
      <c r="N5388" t="str">
        <f>IFERROR(SMALL($M$5:$M$9000,ROWS($M$5:M5388)),"")</f>
        <v/>
      </c>
      <c r="P5388" t="s">
        <v>1639</v>
      </c>
      <c r="S5388" s="388">
        <f>ROWS(R$5:R5388)</f>
        <v>5384</v>
      </c>
      <c r="T5388" s="388" t="str">
        <f>IF(_xlfn.IFNA(VLOOKUP(P5388,$AG$3:$AH$83,2,FALSE),"")='11.1'!$D$5,TXM!S5388,"")</f>
        <v/>
      </c>
      <c r="U5388" t="str">
        <f>IFERROR(SMALL($T$5:$T$9000,ROWS($T$5:T5388)),"")</f>
        <v/>
      </c>
    </row>
    <row r="5389" spans="1:21" ht="14.4" customHeight="1" x14ac:dyDescent="0.3">
      <c r="A5389" t="s">
        <v>1639</v>
      </c>
      <c r="D5389" s="388">
        <f>ROWS(C$5:C5389)</f>
        <v>5385</v>
      </c>
      <c r="E5389" s="388" t="str">
        <f>IF(_xlfn.IFNA(VLOOKUP(A5389,$AG$3:$AH$83,2,FALSE),"")='11.1'!$D$5,TXM!D5389,"")</f>
        <v/>
      </c>
      <c r="F5389" t="str">
        <f>IFERROR(SMALL($E$5:$E$9000,ROWS($E$5:E5389)),"")</f>
        <v/>
      </c>
      <c r="I5389" s="371" t="s">
        <v>87</v>
      </c>
      <c r="J5389" t="s">
        <v>791</v>
      </c>
      <c r="K5389" s="372">
        <v>29182635</v>
      </c>
      <c r="L5389" s="388">
        <f>ROWS(K$5:K5389)</f>
        <v>5385</v>
      </c>
      <c r="M5389" s="388" t="str">
        <f>IF(_xlfn.IFNA(VLOOKUP(I5389,$AG$3:$AH$83,2,FALSE),"")='11.1'!$D$5,TXM!L5389,"")</f>
        <v/>
      </c>
      <c r="N5389" t="str">
        <f>IFERROR(SMALL($M$5:$M$9000,ROWS($M$5:M5389)),"")</f>
        <v/>
      </c>
      <c r="P5389" t="s">
        <v>1639</v>
      </c>
      <c r="S5389" s="388">
        <f>ROWS(R$5:R5389)</f>
        <v>5385</v>
      </c>
      <c r="T5389" s="388" t="str">
        <f>IF(_xlfn.IFNA(VLOOKUP(P5389,$AG$3:$AH$83,2,FALSE),"")='11.1'!$D$5,TXM!S5389,"")</f>
        <v/>
      </c>
      <c r="U5389" t="str">
        <f>IFERROR(SMALL($T$5:$T$9000,ROWS($T$5:T5389)),"")</f>
        <v/>
      </c>
    </row>
    <row r="5390" spans="1:21" ht="14.4" customHeight="1" x14ac:dyDescent="0.3">
      <c r="A5390" t="s">
        <v>1639</v>
      </c>
      <c r="D5390" s="388">
        <f>ROWS(C$5:C5390)</f>
        <v>5386</v>
      </c>
      <c r="E5390" s="388" t="str">
        <f>IF(_xlfn.IFNA(VLOOKUP(A5390,$AG$3:$AH$83,2,FALSE),"")='11.1'!$D$5,TXM!D5390,"")</f>
        <v/>
      </c>
      <c r="F5390" t="str">
        <f>IFERROR(SMALL($E$5:$E$9000,ROWS($E$5:E5390)),"")</f>
        <v/>
      </c>
      <c r="I5390" s="371" t="s">
        <v>87</v>
      </c>
      <c r="J5390" t="s">
        <v>1318</v>
      </c>
      <c r="K5390" s="372">
        <v>8788398</v>
      </c>
      <c r="L5390" s="388">
        <f>ROWS(K$5:K5390)</f>
        <v>5386</v>
      </c>
      <c r="M5390" s="388" t="str">
        <f>IF(_xlfn.IFNA(VLOOKUP(I5390,$AG$3:$AH$83,2,FALSE),"")='11.1'!$D$5,TXM!L5390,"")</f>
        <v/>
      </c>
      <c r="N5390" t="str">
        <f>IFERROR(SMALL($M$5:$M$9000,ROWS($M$5:M5390)),"")</f>
        <v/>
      </c>
      <c r="P5390" t="s">
        <v>1639</v>
      </c>
      <c r="S5390" s="388">
        <f>ROWS(R$5:R5390)</f>
        <v>5386</v>
      </c>
      <c r="T5390" s="388" t="str">
        <f>IF(_xlfn.IFNA(VLOOKUP(P5390,$AG$3:$AH$83,2,FALSE),"")='11.1'!$D$5,TXM!S5390,"")</f>
        <v/>
      </c>
      <c r="U5390" t="str">
        <f>IFERROR(SMALL($T$5:$T$9000,ROWS($T$5:T5390)),"")</f>
        <v/>
      </c>
    </row>
    <row r="5391" spans="1:21" ht="14.4" customHeight="1" x14ac:dyDescent="0.3">
      <c r="A5391" t="s">
        <v>1639</v>
      </c>
      <c r="D5391" s="388">
        <f>ROWS(C$5:C5391)</f>
        <v>5387</v>
      </c>
      <c r="E5391" s="388" t="str">
        <f>IF(_xlfn.IFNA(VLOOKUP(A5391,$AG$3:$AH$83,2,FALSE),"")='11.1'!$D$5,TXM!D5391,"")</f>
        <v/>
      </c>
      <c r="F5391" t="str">
        <f>IFERROR(SMALL($E$5:$E$9000,ROWS($E$5:E5391)),"")</f>
        <v/>
      </c>
      <c r="I5391" s="371" t="s">
        <v>87</v>
      </c>
      <c r="J5391" t="s">
        <v>1252</v>
      </c>
      <c r="K5391" s="372">
        <v>8384545</v>
      </c>
      <c r="L5391" s="388">
        <f>ROWS(K$5:K5391)</f>
        <v>5387</v>
      </c>
      <c r="M5391" s="388" t="str">
        <f>IF(_xlfn.IFNA(VLOOKUP(I5391,$AG$3:$AH$83,2,FALSE),"")='11.1'!$D$5,TXM!L5391,"")</f>
        <v/>
      </c>
      <c r="N5391" t="str">
        <f>IFERROR(SMALL($M$5:$M$9000,ROWS($M$5:M5391)),"")</f>
        <v/>
      </c>
      <c r="P5391" t="s">
        <v>1639</v>
      </c>
      <c r="S5391" s="388">
        <f>ROWS(R$5:R5391)</f>
        <v>5387</v>
      </c>
      <c r="T5391" s="388" t="str">
        <f>IF(_xlfn.IFNA(VLOOKUP(P5391,$AG$3:$AH$83,2,FALSE),"")='11.1'!$D$5,TXM!S5391,"")</f>
        <v/>
      </c>
      <c r="U5391" t="str">
        <f>IFERROR(SMALL($T$5:$T$9000,ROWS($T$5:T5391)),"")</f>
        <v/>
      </c>
    </row>
    <row r="5392" spans="1:21" ht="14.4" customHeight="1" x14ac:dyDescent="0.3">
      <c r="A5392" t="s">
        <v>1639</v>
      </c>
      <c r="D5392" s="388">
        <f>ROWS(C$5:C5392)</f>
        <v>5388</v>
      </c>
      <c r="E5392" s="388" t="str">
        <f>IF(_xlfn.IFNA(VLOOKUP(A5392,$AG$3:$AH$83,2,FALSE),"")='11.1'!$D$5,TXM!D5392,"")</f>
        <v/>
      </c>
      <c r="F5392" t="str">
        <f>IFERROR(SMALL($E$5:$E$9000,ROWS($E$5:E5392)),"")</f>
        <v/>
      </c>
      <c r="I5392" s="371" t="s">
        <v>87</v>
      </c>
      <c r="J5392" t="s">
        <v>1285</v>
      </c>
      <c r="K5392" s="372">
        <v>7313181</v>
      </c>
      <c r="L5392" s="388">
        <f>ROWS(K$5:K5392)</f>
        <v>5388</v>
      </c>
      <c r="M5392" s="388" t="str">
        <f>IF(_xlfn.IFNA(VLOOKUP(I5392,$AG$3:$AH$83,2,FALSE),"")='11.1'!$D$5,TXM!L5392,"")</f>
        <v/>
      </c>
      <c r="N5392" t="str">
        <f>IFERROR(SMALL($M$5:$M$9000,ROWS($M$5:M5392)),"")</f>
        <v/>
      </c>
      <c r="P5392" t="s">
        <v>1639</v>
      </c>
      <c r="S5392" s="388">
        <f>ROWS(R$5:R5392)</f>
        <v>5388</v>
      </c>
      <c r="T5392" s="388" t="str">
        <f>IF(_xlfn.IFNA(VLOOKUP(P5392,$AG$3:$AH$83,2,FALSE),"")='11.1'!$D$5,TXM!S5392,"")</f>
        <v/>
      </c>
      <c r="U5392" t="str">
        <f>IFERROR(SMALL($T$5:$T$9000,ROWS($T$5:T5392)),"")</f>
        <v/>
      </c>
    </row>
    <row r="5393" spans="1:21" ht="14.4" customHeight="1" x14ac:dyDescent="0.3">
      <c r="A5393" t="s">
        <v>1639</v>
      </c>
      <c r="D5393" s="388">
        <f>ROWS(C$5:C5393)</f>
        <v>5389</v>
      </c>
      <c r="E5393" s="388" t="str">
        <f>IF(_xlfn.IFNA(VLOOKUP(A5393,$AG$3:$AH$83,2,FALSE),"")='11.1'!$D$5,TXM!D5393,"")</f>
        <v/>
      </c>
      <c r="F5393" t="str">
        <f>IFERROR(SMALL($E$5:$E$9000,ROWS($E$5:E5393)),"")</f>
        <v/>
      </c>
      <c r="I5393" s="371" t="s">
        <v>87</v>
      </c>
      <c r="J5393" t="s">
        <v>104</v>
      </c>
      <c r="K5393" s="372">
        <v>6258491</v>
      </c>
      <c r="L5393" s="388">
        <f>ROWS(K$5:K5393)</f>
        <v>5389</v>
      </c>
      <c r="M5393" s="388" t="str">
        <f>IF(_xlfn.IFNA(VLOOKUP(I5393,$AG$3:$AH$83,2,FALSE),"")='11.1'!$D$5,TXM!L5393,"")</f>
        <v/>
      </c>
      <c r="N5393" t="str">
        <f>IFERROR(SMALL($M$5:$M$9000,ROWS($M$5:M5393)),"")</f>
        <v/>
      </c>
      <c r="P5393" t="s">
        <v>1639</v>
      </c>
      <c r="S5393" s="388">
        <f>ROWS(R$5:R5393)</f>
        <v>5389</v>
      </c>
      <c r="T5393" s="388" t="str">
        <f>IF(_xlfn.IFNA(VLOOKUP(P5393,$AG$3:$AH$83,2,FALSE),"")='11.1'!$D$5,TXM!S5393,"")</f>
        <v/>
      </c>
      <c r="U5393" t="str">
        <f>IFERROR(SMALL($T$5:$T$9000,ROWS($T$5:T5393)),"")</f>
        <v/>
      </c>
    </row>
    <row r="5394" spans="1:21" ht="14.4" customHeight="1" x14ac:dyDescent="0.3">
      <c r="A5394" t="s">
        <v>1639</v>
      </c>
      <c r="D5394" s="388">
        <f>ROWS(C$5:C5394)</f>
        <v>5390</v>
      </c>
      <c r="E5394" s="388" t="str">
        <f>IF(_xlfn.IFNA(VLOOKUP(A5394,$AG$3:$AH$83,2,FALSE),"")='11.1'!$D$5,TXM!D5394,"")</f>
        <v/>
      </c>
      <c r="F5394" t="str">
        <f>IFERROR(SMALL($E$5:$E$9000,ROWS($E$5:E5394)),"")</f>
        <v/>
      </c>
      <c r="I5394" s="371" t="s">
        <v>87</v>
      </c>
      <c r="J5394" t="s">
        <v>1000</v>
      </c>
      <c r="K5394" s="372">
        <v>6150271</v>
      </c>
      <c r="L5394" s="388">
        <f>ROWS(K$5:K5394)</f>
        <v>5390</v>
      </c>
      <c r="M5394" s="388" t="str">
        <f>IF(_xlfn.IFNA(VLOOKUP(I5394,$AG$3:$AH$83,2,FALSE),"")='11.1'!$D$5,TXM!L5394,"")</f>
        <v/>
      </c>
      <c r="N5394" t="str">
        <f>IFERROR(SMALL($M$5:$M$9000,ROWS($M$5:M5394)),"")</f>
        <v/>
      </c>
      <c r="P5394" t="s">
        <v>1639</v>
      </c>
      <c r="S5394" s="388">
        <f>ROWS(R$5:R5394)</f>
        <v>5390</v>
      </c>
      <c r="T5394" s="388" t="str">
        <f>IF(_xlfn.IFNA(VLOOKUP(P5394,$AG$3:$AH$83,2,FALSE),"")='11.1'!$D$5,TXM!S5394,"")</f>
        <v/>
      </c>
      <c r="U5394" t="str">
        <f>IFERROR(SMALL($T$5:$T$9000,ROWS($T$5:T5394)),"")</f>
        <v/>
      </c>
    </row>
    <row r="5395" spans="1:21" ht="14.4" customHeight="1" x14ac:dyDescent="0.3">
      <c r="A5395" t="s">
        <v>1639</v>
      </c>
      <c r="D5395" s="388">
        <f>ROWS(C$5:C5395)</f>
        <v>5391</v>
      </c>
      <c r="E5395" s="388" t="str">
        <f>IF(_xlfn.IFNA(VLOOKUP(A5395,$AG$3:$AH$83,2,FALSE),"")='11.1'!$D$5,TXM!D5395,"")</f>
        <v/>
      </c>
      <c r="F5395" t="str">
        <f>IFERROR(SMALL($E$5:$E$9000,ROWS($E$5:E5395)),"")</f>
        <v/>
      </c>
      <c r="I5395" s="371" t="s">
        <v>87</v>
      </c>
      <c r="J5395" t="s">
        <v>1005</v>
      </c>
      <c r="K5395" s="372">
        <v>6106173</v>
      </c>
      <c r="L5395" s="388">
        <f>ROWS(K$5:K5395)</f>
        <v>5391</v>
      </c>
      <c r="M5395" s="388" t="str">
        <f>IF(_xlfn.IFNA(VLOOKUP(I5395,$AG$3:$AH$83,2,FALSE),"")='11.1'!$D$5,TXM!L5395,"")</f>
        <v/>
      </c>
      <c r="N5395" t="str">
        <f>IFERROR(SMALL($M$5:$M$9000,ROWS($M$5:M5395)),"")</f>
        <v/>
      </c>
      <c r="P5395" t="s">
        <v>1639</v>
      </c>
      <c r="S5395" s="388">
        <f>ROWS(R$5:R5395)</f>
        <v>5391</v>
      </c>
      <c r="T5395" s="388" t="str">
        <f>IF(_xlfn.IFNA(VLOOKUP(P5395,$AG$3:$AH$83,2,FALSE),"")='11.1'!$D$5,TXM!S5395,"")</f>
        <v/>
      </c>
      <c r="U5395" t="str">
        <f>IFERROR(SMALL($T$5:$T$9000,ROWS($T$5:T5395)),"")</f>
        <v/>
      </c>
    </row>
    <row r="5396" spans="1:21" ht="14.4" customHeight="1" x14ac:dyDescent="0.3">
      <c r="A5396" t="s">
        <v>1639</v>
      </c>
      <c r="D5396" s="388">
        <f>ROWS(C$5:C5396)</f>
        <v>5392</v>
      </c>
      <c r="E5396" s="388" t="str">
        <f>IF(_xlfn.IFNA(VLOOKUP(A5396,$AG$3:$AH$83,2,FALSE),"")='11.1'!$D$5,TXM!D5396,"")</f>
        <v/>
      </c>
      <c r="F5396" t="str">
        <f>IFERROR(SMALL($E$5:$E$9000,ROWS($E$5:E5396)),"")</f>
        <v/>
      </c>
      <c r="I5396" s="371" t="s">
        <v>87</v>
      </c>
      <c r="J5396" t="s">
        <v>108</v>
      </c>
      <c r="K5396" s="372">
        <v>6101894</v>
      </c>
      <c r="L5396" s="388">
        <f>ROWS(K$5:K5396)</f>
        <v>5392</v>
      </c>
      <c r="M5396" s="388" t="str">
        <f>IF(_xlfn.IFNA(VLOOKUP(I5396,$AG$3:$AH$83,2,FALSE),"")='11.1'!$D$5,TXM!L5396,"")</f>
        <v/>
      </c>
      <c r="N5396" t="str">
        <f>IFERROR(SMALL($M$5:$M$9000,ROWS($M$5:M5396)),"")</f>
        <v/>
      </c>
      <c r="P5396" t="s">
        <v>1639</v>
      </c>
      <c r="S5396" s="388">
        <f>ROWS(R$5:R5396)</f>
        <v>5392</v>
      </c>
      <c r="T5396" s="388" t="str">
        <f>IF(_xlfn.IFNA(VLOOKUP(P5396,$AG$3:$AH$83,2,FALSE),"")='11.1'!$D$5,TXM!S5396,"")</f>
        <v/>
      </c>
      <c r="U5396" t="str">
        <f>IFERROR(SMALL($T$5:$T$9000,ROWS($T$5:T5396)),"")</f>
        <v/>
      </c>
    </row>
    <row r="5397" spans="1:21" ht="14.4" customHeight="1" x14ac:dyDescent="0.3">
      <c r="A5397" t="s">
        <v>1639</v>
      </c>
      <c r="D5397" s="388">
        <f>ROWS(C$5:C5397)</f>
        <v>5393</v>
      </c>
      <c r="E5397" s="388" t="str">
        <f>IF(_xlfn.IFNA(VLOOKUP(A5397,$AG$3:$AH$83,2,FALSE),"")='11.1'!$D$5,TXM!D5397,"")</f>
        <v/>
      </c>
      <c r="F5397" t="str">
        <f>IFERROR(SMALL($E$5:$E$9000,ROWS($E$5:E5397)),"")</f>
        <v/>
      </c>
      <c r="I5397" s="371" t="s">
        <v>87</v>
      </c>
      <c r="J5397" t="s">
        <v>1275</v>
      </c>
      <c r="K5397" s="372">
        <v>5000680</v>
      </c>
      <c r="L5397" s="388">
        <f>ROWS(K$5:K5397)</f>
        <v>5393</v>
      </c>
      <c r="M5397" s="388" t="str">
        <f>IF(_xlfn.IFNA(VLOOKUP(I5397,$AG$3:$AH$83,2,FALSE),"")='11.1'!$D$5,TXM!L5397,"")</f>
        <v/>
      </c>
      <c r="N5397" t="str">
        <f>IFERROR(SMALL($M$5:$M$9000,ROWS($M$5:M5397)),"")</f>
        <v/>
      </c>
      <c r="P5397" t="s">
        <v>1639</v>
      </c>
      <c r="S5397" s="388">
        <f>ROWS(R$5:R5397)</f>
        <v>5393</v>
      </c>
      <c r="T5397" s="388" t="str">
        <f>IF(_xlfn.IFNA(VLOOKUP(P5397,$AG$3:$AH$83,2,FALSE),"")='11.1'!$D$5,TXM!S5397,"")</f>
        <v/>
      </c>
      <c r="U5397" t="str">
        <f>IFERROR(SMALL($T$5:$T$9000,ROWS($T$5:T5397)),"")</f>
        <v/>
      </c>
    </row>
    <row r="5398" spans="1:21" ht="14.4" customHeight="1" x14ac:dyDescent="0.3">
      <c r="A5398" t="s">
        <v>1639</v>
      </c>
      <c r="D5398" s="388">
        <f>ROWS(C$5:C5398)</f>
        <v>5394</v>
      </c>
      <c r="E5398" s="388" t="str">
        <f>IF(_xlfn.IFNA(VLOOKUP(A5398,$AG$3:$AH$83,2,FALSE),"")='11.1'!$D$5,TXM!D5398,"")</f>
        <v/>
      </c>
      <c r="F5398" t="str">
        <f>IFERROR(SMALL($E$5:$E$9000,ROWS($E$5:E5398)),"")</f>
        <v/>
      </c>
      <c r="I5398" s="371" t="s">
        <v>87</v>
      </c>
      <c r="J5398" t="s">
        <v>787</v>
      </c>
      <c r="K5398" s="372">
        <v>4411056</v>
      </c>
      <c r="L5398" s="388">
        <f>ROWS(K$5:K5398)</f>
        <v>5394</v>
      </c>
      <c r="M5398" s="388" t="str">
        <f>IF(_xlfn.IFNA(VLOOKUP(I5398,$AG$3:$AH$83,2,FALSE),"")='11.1'!$D$5,TXM!L5398,"")</f>
        <v/>
      </c>
      <c r="N5398" t="str">
        <f>IFERROR(SMALL($M$5:$M$9000,ROWS($M$5:M5398)),"")</f>
        <v/>
      </c>
      <c r="P5398" t="s">
        <v>1639</v>
      </c>
      <c r="S5398" s="388">
        <f>ROWS(R$5:R5398)</f>
        <v>5394</v>
      </c>
      <c r="T5398" s="388" t="str">
        <f>IF(_xlfn.IFNA(VLOOKUP(P5398,$AG$3:$AH$83,2,FALSE),"")='11.1'!$D$5,TXM!S5398,"")</f>
        <v/>
      </c>
      <c r="U5398" t="str">
        <f>IFERROR(SMALL($T$5:$T$9000,ROWS($T$5:T5398)),"")</f>
        <v/>
      </c>
    </row>
    <row r="5399" spans="1:21" ht="14.4" customHeight="1" x14ac:dyDescent="0.3">
      <c r="A5399" t="s">
        <v>1639</v>
      </c>
      <c r="D5399" s="388">
        <f>ROWS(C$5:C5399)</f>
        <v>5395</v>
      </c>
      <c r="E5399" s="388" t="str">
        <f>IF(_xlfn.IFNA(VLOOKUP(A5399,$AG$3:$AH$83,2,FALSE),"")='11.1'!$D$5,TXM!D5399,"")</f>
        <v/>
      </c>
      <c r="F5399" t="str">
        <f>IFERROR(SMALL($E$5:$E$9000,ROWS($E$5:E5399)),"")</f>
        <v/>
      </c>
      <c r="I5399" s="371" t="s">
        <v>87</v>
      </c>
      <c r="J5399" t="s">
        <v>861</v>
      </c>
      <c r="K5399" s="372">
        <v>3747446</v>
      </c>
      <c r="L5399" s="388">
        <f>ROWS(K$5:K5399)</f>
        <v>5395</v>
      </c>
      <c r="M5399" s="388" t="str">
        <f>IF(_xlfn.IFNA(VLOOKUP(I5399,$AG$3:$AH$83,2,FALSE),"")='11.1'!$D$5,TXM!L5399,"")</f>
        <v/>
      </c>
      <c r="N5399" t="str">
        <f>IFERROR(SMALL($M$5:$M$9000,ROWS($M$5:M5399)),"")</f>
        <v/>
      </c>
      <c r="P5399" t="s">
        <v>1639</v>
      </c>
      <c r="S5399" s="388">
        <f>ROWS(R$5:R5399)</f>
        <v>5395</v>
      </c>
      <c r="T5399" s="388" t="str">
        <f>IF(_xlfn.IFNA(VLOOKUP(P5399,$AG$3:$AH$83,2,FALSE),"")='11.1'!$D$5,TXM!S5399,"")</f>
        <v/>
      </c>
      <c r="U5399" t="str">
        <f>IFERROR(SMALL($T$5:$T$9000,ROWS($T$5:T5399)),"")</f>
        <v/>
      </c>
    </row>
    <row r="5400" spans="1:21" ht="14.4" customHeight="1" x14ac:dyDescent="0.3">
      <c r="A5400" t="s">
        <v>1639</v>
      </c>
      <c r="D5400" s="388">
        <f>ROWS(C$5:C5400)</f>
        <v>5396</v>
      </c>
      <c r="E5400" s="388" t="str">
        <f>IF(_xlfn.IFNA(VLOOKUP(A5400,$AG$3:$AH$83,2,FALSE),"")='11.1'!$D$5,TXM!D5400,"")</f>
        <v/>
      </c>
      <c r="F5400" t="str">
        <f>IFERROR(SMALL($E$5:$E$9000,ROWS($E$5:E5400)),"")</f>
        <v/>
      </c>
      <c r="I5400" s="371" t="s">
        <v>87</v>
      </c>
      <c r="J5400" t="s">
        <v>785</v>
      </c>
      <c r="K5400" s="372">
        <v>2113892</v>
      </c>
      <c r="L5400" s="388">
        <f>ROWS(K$5:K5400)</f>
        <v>5396</v>
      </c>
      <c r="M5400" s="388" t="str">
        <f>IF(_xlfn.IFNA(VLOOKUP(I5400,$AG$3:$AH$83,2,FALSE),"")='11.1'!$D$5,TXM!L5400,"")</f>
        <v/>
      </c>
      <c r="N5400" t="str">
        <f>IFERROR(SMALL($M$5:$M$9000,ROWS($M$5:M5400)),"")</f>
        <v/>
      </c>
      <c r="P5400" t="s">
        <v>1639</v>
      </c>
      <c r="S5400" s="388">
        <f>ROWS(R$5:R5400)</f>
        <v>5396</v>
      </c>
      <c r="T5400" s="388" t="str">
        <f>IF(_xlfn.IFNA(VLOOKUP(P5400,$AG$3:$AH$83,2,FALSE),"")='11.1'!$D$5,TXM!S5400,"")</f>
        <v/>
      </c>
      <c r="U5400" t="str">
        <f>IFERROR(SMALL($T$5:$T$9000,ROWS($T$5:T5400)),"")</f>
        <v/>
      </c>
    </row>
    <row r="5401" spans="1:21" ht="14.4" customHeight="1" x14ac:dyDescent="0.3">
      <c r="A5401" t="s">
        <v>1639</v>
      </c>
      <c r="D5401" s="388">
        <f>ROWS(C$5:C5401)</f>
        <v>5397</v>
      </c>
      <c r="E5401" s="388" t="str">
        <f>IF(_xlfn.IFNA(VLOOKUP(A5401,$AG$3:$AH$83,2,FALSE),"")='11.1'!$D$5,TXM!D5401,"")</f>
        <v/>
      </c>
      <c r="F5401" t="str">
        <f>IFERROR(SMALL($E$5:$E$9000,ROWS($E$5:E5401)),"")</f>
        <v/>
      </c>
      <c r="I5401" s="371" t="s">
        <v>87</v>
      </c>
      <c r="J5401" t="s">
        <v>105</v>
      </c>
      <c r="K5401" s="372">
        <v>1844893</v>
      </c>
      <c r="L5401" s="388">
        <f>ROWS(K$5:K5401)</f>
        <v>5397</v>
      </c>
      <c r="M5401" s="388" t="str">
        <f>IF(_xlfn.IFNA(VLOOKUP(I5401,$AG$3:$AH$83,2,FALSE),"")='11.1'!$D$5,TXM!L5401,"")</f>
        <v/>
      </c>
      <c r="N5401" t="str">
        <f>IFERROR(SMALL($M$5:$M$9000,ROWS($M$5:M5401)),"")</f>
        <v/>
      </c>
      <c r="P5401" t="s">
        <v>1639</v>
      </c>
      <c r="S5401" s="388">
        <f>ROWS(R$5:R5401)</f>
        <v>5397</v>
      </c>
      <c r="T5401" s="388" t="str">
        <f>IF(_xlfn.IFNA(VLOOKUP(P5401,$AG$3:$AH$83,2,FALSE),"")='11.1'!$D$5,TXM!S5401,"")</f>
        <v/>
      </c>
      <c r="U5401" t="str">
        <f>IFERROR(SMALL($T$5:$T$9000,ROWS($T$5:T5401)),"")</f>
        <v/>
      </c>
    </row>
    <row r="5402" spans="1:21" ht="14.4" customHeight="1" x14ac:dyDescent="0.3">
      <c r="A5402" t="s">
        <v>1639</v>
      </c>
      <c r="D5402" s="388">
        <f>ROWS(C$5:C5402)</f>
        <v>5398</v>
      </c>
      <c r="E5402" s="388" t="str">
        <f>IF(_xlfn.IFNA(VLOOKUP(A5402,$AG$3:$AH$83,2,FALSE),"")='11.1'!$D$5,TXM!D5402,"")</f>
        <v/>
      </c>
      <c r="F5402" t="str">
        <f>IFERROR(SMALL($E$5:$E$9000,ROWS($E$5:E5402)),"")</f>
        <v/>
      </c>
      <c r="I5402" s="371" t="s">
        <v>87</v>
      </c>
      <c r="J5402" t="s">
        <v>823</v>
      </c>
      <c r="K5402" s="372">
        <v>1440115</v>
      </c>
      <c r="L5402" s="388">
        <f>ROWS(K$5:K5402)</f>
        <v>5398</v>
      </c>
      <c r="M5402" s="388" t="str">
        <f>IF(_xlfn.IFNA(VLOOKUP(I5402,$AG$3:$AH$83,2,FALSE),"")='11.1'!$D$5,TXM!L5402,"")</f>
        <v/>
      </c>
      <c r="N5402" t="str">
        <f>IFERROR(SMALL($M$5:$M$9000,ROWS($M$5:M5402)),"")</f>
        <v/>
      </c>
      <c r="P5402" t="s">
        <v>1639</v>
      </c>
      <c r="S5402" s="388">
        <f>ROWS(R$5:R5402)</f>
        <v>5398</v>
      </c>
      <c r="T5402" s="388" t="str">
        <f>IF(_xlfn.IFNA(VLOOKUP(P5402,$AG$3:$AH$83,2,FALSE),"")='11.1'!$D$5,TXM!S5402,"")</f>
        <v/>
      </c>
      <c r="U5402" t="str">
        <f>IFERROR(SMALL($T$5:$T$9000,ROWS($T$5:T5402)),"")</f>
        <v/>
      </c>
    </row>
    <row r="5403" spans="1:21" ht="14.4" customHeight="1" x14ac:dyDescent="0.3">
      <c r="A5403" t="s">
        <v>1639</v>
      </c>
      <c r="D5403" s="388">
        <f>ROWS(C$5:C5403)</f>
        <v>5399</v>
      </c>
      <c r="E5403" s="388" t="str">
        <f>IF(_xlfn.IFNA(VLOOKUP(A5403,$AG$3:$AH$83,2,FALSE),"")='11.1'!$D$5,TXM!D5403,"")</f>
        <v/>
      </c>
      <c r="F5403" t="str">
        <f>IFERROR(SMALL($E$5:$E$9000,ROWS($E$5:E5403)),"")</f>
        <v/>
      </c>
      <c r="I5403" s="371" t="s">
        <v>87</v>
      </c>
      <c r="J5403" t="s">
        <v>793</v>
      </c>
      <c r="K5403" s="372">
        <v>1410860</v>
      </c>
      <c r="L5403" s="388">
        <f>ROWS(K$5:K5403)</f>
        <v>5399</v>
      </c>
      <c r="M5403" s="388" t="str">
        <f>IF(_xlfn.IFNA(VLOOKUP(I5403,$AG$3:$AH$83,2,FALSE),"")='11.1'!$D$5,TXM!L5403,"")</f>
        <v/>
      </c>
      <c r="N5403" t="str">
        <f>IFERROR(SMALL($M$5:$M$9000,ROWS($M$5:M5403)),"")</f>
        <v/>
      </c>
      <c r="P5403" t="s">
        <v>1639</v>
      </c>
      <c r="S5403" s="388">
        <f>ROWS(R$5:R5403)</f>
        <v>5399</v>
      </c>
      <c r="T5403" s="388" t="str">
        <f>IF(_xlfn.IFNA(VLOOKUP(P5403,$AG$3:$AH$83,2,FALSE),"")='11.1'!$D$5,TXM!S5403,"")</f>
        <v/>
      </c>
      <c r="U5403" t="str">
        <f>IFERROR(SMALL($T$5:$T$9000,ROWS($T$5:T5403)),"")</f>
        <v/>
      </c>
    </row>
    <row r="5404" spans="1:21" ht="14.4" customHeight="1" x14ac:dyDescent="0.3">
      <c r="A5404" t="s">
        <v>1639</v>
      </c>
      <c r="D5404" s="388">
        <f>ROWS(C$5:C5404)</f>
        <v>5400</v>
      </c>
      <c r="E5404" s="388" t="str">
        <f>IF(_xlfn.IFNA(VLOOKUP(A5404,$AG$3:$AH$83,2,FALSE),"")='11.1'!$D$5,TXM!D5404,"")</f>
        <v/>
      </c>
      <c r="F5404" t="str">
        <f>IFERROR(SMALL($E$5:$E$9000,ROWS($E$5:E5404)),"")</f>
        <v/>
      </c>
      <c r="I5404" s="371" t="s">
        <v>87</v>
      </c>
      <c r="J5404" t="s">
        <v>827</v>
      </c>
      <c r="K5404" s="372">
        <v>1100126</v>
      </c>
      <c r="L5404" s="388">
        <f>ROWS(K$5:K5404)</f>
        <v>5400</v>
      </c>
      <c r="M5404" s="388" t="str">
        <f>IF(_xlfn.IFNA(VLOOKUP(I5404,$AG$3:$AH$83,2,FALSE),"")='11.1'!$D$5,TXM!L5404,"")</f>
        <v/>
      </c>
      <c r="N5404" t="str">
        <f>IFERROR(SMALL($M$5:$M$9000,ROWS($M$5:M5404)),"")</f>
        <v/>
      </c>
      <c r="P5404" t="s">
        <v>1639</v>
      </c>
      <c r="S5404" s="388">
        <f>ROWS(R$5:R5404)</f>
        <v>5400</v>
      </c>
      <c r="T5404" s="388" t="str">
        <f>IF(_xlfn.IFNA(VLOOKUP(P5404,$AG$3:$AH$83,2,FALSE),"")='11.1'!$D$5,TXM!S5404,"")</f>
        <v/>
      </c>
      <c r="U5404" t="str">
        <f>IFERROR(SMALL($T$5:$T$9000,ROWS($T$5:T5404)),"")</f>
        <v/>
      </c>
    </row>
    <row r="5405" spans="1:21" ht="14.4" customHeight="1" x14ac:dyDescent="0.3">
      <c r="A5405" t="s">
        <v>1639</v>
      </c>
      <c r="D5405" s="388">
        <f>ROWS(C$5:C5405)</f>
        <v>5401</v>
      </c>
      <c r="E5405" s="388" t="str">
        <f>IF(_xlfn.IFNA(VLOOKUP(A5405,$AG$3:$AH$83,2,FALSE),"")='11.1'!$D$5,TXM!D5405,"")</f>
        <v/>
      </c>
      <c r="F5405" t="str">
        <f>IFERROR(SMALL($E$5:$E$9000,ROWS($E$5:E5405)),"")</f>
        <v/>
      </c>
      <c r="I5405" s="371" t="s">
        <v>87</v>
      </c>
      <c r="J5405" t="s">
        <v>859</v>
      </c>
      <c r="K5405" s="372">
        <v>1011400</v>
      </c>
      <c r="L5405" s="388">
        <f>ROWS(K$5:K5405)</f>
        <v>5401</v>
      </c>
      <c r="M5405" s="388" t="str">
        <f>IF(_xlfn.IFNA(VLOOKUP(I5405,$AG$3:$AH$83,2,FALSE),"")='11.1'!$D$5,TXM!L5405,"")</f>
        <v/>
      </c>
      <c r="N5405" t="str">
        <f>IFERROR(SMALL($M$5:$M$9000,ROWS($M$5:M5405)),"")</f>
        <v/>
      </c>
      <c r="P5405" t="s">
        <v>1639</v>
      </c>
      <c r="S5405" s="388">
        <f>ROWS(R$5:R5405)</f>
        <v>5401</v>
      </c>
      <c r="T5405" s="388" t="str">
        <f>IF(_xlfn.IFNA(VLOOKUP(P5405,$AG$3:$AH$83,2,FALSE),"")='11.1'!$D$5,TXM!S5405,"")</f>
        <v/>
      </c>
      <c r="U5405" t="str">
        <f>IFERROR(SMALL($T$5:$T$9000,ROWS($T$5:T5405)),"")</f>
        <v/>
      </c>
    </row>
    <row r="5406" spans="1:21" ht="14.4" customHeight="1" x14ac:dyDescent="0.3">
      <c r="A5406" t="s">
        <v>1639</v>
      </c>
      <c r="D5406" s="388">
        <f>ROWS(C$5:C5406)</f>
        <v>5402</v>
      </c>
      <c r="E5406" s="388" t="str">
        <f>IF(_xlfn.IFNA(VLOOKUP(A5406,$AG$3:$AH$83,2,FALSE),"")='11.1'!$D$5,TXM!D5406,"")</f>
        <v/>
      </c>
      <c r="F5406" t="str">
        <f>IFERROR(SMALL($E$5:$E$9000,ROWS($E$5:E5406)),"")</f>
        <v/>
      </c>
      <c r="I5406" s="371" t="s">
        <v>87</v>
      </c>
      <c r="J5406" t="s">
        <v>999</v>
      </c>
      <c r="K5406" s="372">
        <v>977842</v>
      </c>
      <c r="L5406" s="388">
        <f>ROWS(K$5:K5406)</f>
        <v>5402</v>
      </c>
      <c r="M5406" s="388" t="str">
        <f>IF(_xlfn.IFNA(VLOOKUP(I5406,$AG$3:$AH$83,2,FALSE),"")='11.1'!$D$5,TXM!L5406,"")</f>
        <v/>
      </c>
      <c r="N5406" t="str">
        <f>IFERROR(SMALL($M$5:$M$9000,ROWS($M$5:M5406)),"")</f>
        <v/>
      </c>
      <c r="P5406" t="s">
        <v>1639</v>
      </c>
      <c r="S5406" s="388">
        <f>ROWS(R$5:R5406)</f>
        <v>5402</v>
      </c>
      <c r="T5406" s="388" t="str">
        <f>IF(_xlfn.IFNA(VLOOKUP(P5406,$AG$3:$AH$83,2,FALSE),"")='11.1'!$D$5,TXM!S5406,"")</f>
        <v/>
      </c>
      <c r="U5406" t="str">
        <f>IFERROR(SMALL($T$5:$T$9000,ROWS($T$5:T5406)),"")</f>
        <v/>
      </c>
    </row>
    <row r="5407" spans="1:21" ht="14.4" customHeight="1" x14ac:dyDescent="0.3">
      <c r="A5407" t="s">
        <v>1639</v>
      </c>
      <c r="D5407" s="388">
        <f>ROWS(C$5:C5407)</f>
        <v>5403</v>
      </c>
      <c r="E5407" s="388" t="str">
        <f>IF(_xlfn.IFNA(VLOOKUP(A5407,$AG$3:$AH$83,2,FALSE),"")='11.1'!$D$5,TXM!D5407,"")</f>
        <v/>
      </c>
      <c r="F5407" t="str">
        <f>IFERROR(SMALL($E$5:$E$9000,ROWS($E$5:E5407)),"")</f>
        <v/>
      </c>
      <c r="I5407" s="371" t="s">
        <v>87</v>
      </c>
      <c r="J5407" t="s">
        <v>106</v>
      </c>
      <c r="K5407" s="372">
        <v>933514</v>
      </c>
      <c r="L5407" s="388">
        <f>ROWS(K$5:K5407)</f>
        <v>5403</v>
      </c>
      <c r="M5407" s="388" t="str">
        <f>IF(_xlfn.IFNA(VLOOKUP(I5407,$AG$3:$AH$83,2,FALSE),"")='11.1'!$D$5,TXM!L5407,"")</f>
        <v/>
      </c>
      <c r="N5407" t="str">
        <f>IFERROR(SMALL($M$5:$M$9000,ROWS($M$5:M5407)),"")</f>
        <v/>
      </c>
      <c r="P5407" t="s">
        <v>1639</v>
      </c>
      <c r="S5407" s="388">
        <f>ROWS(R$5:R5407)</f>
        <v>5403</v>
      </c>
      <c r="T5407" s="388" t="str">
        <f>IF(_xlfn.IFNA(VLOOKUP(P5407,$AG$3:$AH$83,2,FALSE),"")='11.1'!$D$5,TXM!S5407,"")</f>
        <v/>
      </c>
      <c r="U5407" t="str">
        <f>IFERROR(SMALL($T$5:$T$9000,ROWS($T$5:T5407)),"")</f>
        <v/>
      </c>
    </row>
    <row r="5408" spans="1:21" ht="14.4" customHeight="1" x14ac:dyDescent="0.3">
      <c r="A5408" t="s">
        <v>1639</v>
      </c>
      <c r="D5408" s="388">
        <f>ROWS(C$5:C5408)</f>
        <v>5404</v>
      </c>
      <c r="E5408" s="388" t="str">
        <f>IF(_xlfn.IFNA(VLOOKUP(A5408,$AG$3:$AH$83,2,FALSE),"")='11.1'!$D$5,TXM!D5408,"")</f>
        <v/>
      </c>
      <c r="F5408" t="str">
        <f>IFERROR(SMALL($E$5:$E$9000,ROWS($E$5:E5408)),"")</f>
        <v/>
      </c>
      <c r="I5408" s="371" t="s">
        <v>87</v>
      </c>
      <c r="J5408" t="s">
        <v>849</v>
      </c>
      <c r="K5408" s="372">
        <v>922148</v>
      </c>
      <c r="L5408" s="388">
        <f>ROWS(K$5:K5408)</f>
        <v>5404</v>
      </c>
      <c r="M5408" s="388" t="str">
        <f>IF(_xlfn.IFNA(VLOOKUP(I5408,$AG$3:$AH$83,2,FALSE),"")='11.1'!$D$5,TXM!L5408,"")</f>
        <v/>
      </c>
      <c r="N5408" t="str">
        <f>IFERROR(SMALL($M$5:$M$9000,ROWS($M$5:M5408)),"")</f>
        <v/>
      </c>
      <c r="P5408" t="s">
        <v>1639</v>
      </c>
      <c r="S5408" s="388">
        <f>ROWS(R$5:R5408)</f>
        <v>5404</v>
      </c>
      <c r="T5408" s="388" t="str">
        <f>IF(_xlfn.IFNA(VLOOKUP(P5408,$AG$3:$AH$83,2,FALSE),"")='11.1'!$D$5,TXM!S5408,"")</f>
        <v/>
      </c>
      <c r="U5408" t="str">
        <f>IFERROR(SMALL($T$5:$T$9000,ROWS($T$5:T5408)),"")</f>
        <v/>
      </c>
    </row>
    <row r="5409" spans="1:21" ht="14.4" customHeight="1" x14ac:dyDescent="0.3">
      <c r="A5409" t="s">
        <v>1639</v>
      </c>
      <c r="D5409" s="388">
        <f>ROWS(C$5:C5409)</f>
        <v>5405</v>
      </c>
      <c r="E5409" s="388" t="str">
        <f>IF(_xlfn.IFNA(VLOOKUP(A5409,$AG$3:$AH$83,2,FALSE),"")='11.1'!$D$5,TXM!D5409,"")</f>
        <v/>
      </c>
      <c r="F5409" t="str">
        <f>IFERROR(SMALL($E$5:$E$9000,ROWS($E$5:E5409)),"")</f>
        <v/>
      </c>
      <c r="I5409" s="371" t="s">
        <v>87</v>
      </c>
      <c r="J5409" t="s">
        <v>1434</v>
      </c>
      <c r="K5409" s="372">
        <v>787371</v>
      </c>
      <c r="L5409" s="388">
        <f>ROWS(K$5:K5409)</f>
        <v>5405</v>
      </c>
      <c r="M5409" s="388" t="str">
        <f>IF(_xlfn.IFNA(VLOOKUP(I5409,$AG$3:$AH$83,2,FALSE),"")='11.1'!$D$5,TXM!L5409,"")</f>
        <v/>
      </c>
      <c r="N5409" t="str">
        <f>IFERROR(SMALL($M$5:$M$9000,ROWS($M$5:M5409)),"")</f>
        <v/>
      </c>
      <c r="P5409" t="s">
        <v>1639</v>
      </c>
      <c r="S5409" s="388">
        <f>ROWS(R$5:R5409)</f>
        <v>5405</v>
      </c>
      <c r="T5409" s="388" t="str">
        <f>IF(_xlfn.IFNA(VLOOKUP(P5409,$AG$3:$AH$83,2,FALSE),"")='11.1'!$D$5,TXM!S5409,"")</f>
        <v/>
      </c>
      <c r="U5409" t="str">
        <f>IFERROR(SMALL($T$5:$T$9000,ROWS($T$5:T5409)),"")</f>
        <v/>
      </c>
    </row>
    <row r="5410" spans="1:21" ht="14.4" customHeight="1" x14ac:dyDescent="0.3">
      <c r="A5410" t="s">
        <v>1639</v>
      </c>
      <c r="D5410" s="388">
        <f>ROWS(C$5:C5410)</f>
        <v>5406</v>
      </c>
      <c r="E5410" s="388" t="str">
        <f>IF(_xlfn.IFNA(VLOOKUP(A5410,$AG$3:$AH$83,2,FALSE),"")='11.1'!$D$5,TXM!D5410,"")</f>
        <v/>
      </c>
      <c r="F5410" t="str">
        <f>IFERROR(SMALL($E$5:$E$9000,ROWS($E$5:E5410)),"")</f>
        <v/>
      </c>
      <c r="I5410" s="371" t="s">
        <v>87</v>
      </c>
      <c r="J5410" t="s">
        <v>95</v>
      </c>
      <c r="K5410" s="372">
        <v>536970</v>
      </c>
      <c r="L5410" s="388">
        <f>ROWS(K$5:K5410)</f>
        <v>5406</v>
      </c>
      <c r="M5410" s="388" t="str">
        <f>IF(_xlfn.IFNA(VLOOKUP(I5410,$AG$3:$AH$83,2,FALSE),"")='11.1'!$D$5,TXM!L5410,"")</f>
        <v/>
      </c>
      <c r="N5410" t="str">
        <f>IFERROR(SMALL($M$5:$M$9000,ROWS($M$5:M5410)),"")</f>
        <v/>
      </c>
      <c r="P5410" t="s">
        <v>1639</v>
      </c>
      <c r="S5410" s="388">
        <f>ROWS(R$5:R5410)</f>
        <v>5406</v>
      </c>
      <c r="T5410" s="388" t="str">
        <f>IF(_xlfn.IFNA(VLOOKUP(P5410,$AG$3:$AH$83,2,FALSE),"")='11.1'!$D$5,TXM!S5410,"")</f>
        <v/>
      </c>
      <c r="U5410" t="str">
        <f>IFERROR(SMALL($T$5:$T$9000,ROWS($T$5:T5410)),"")</f>
        <v/>
      </c>
    </row>
    <row r="5411" spans="1:21" ht="14.4" customHeight="1" x14ac:dyDescent="0.3">
      <c r="A5411" t="s">
        <v>1639</v>
      </c>
      <c r="D5411" s="388">
        <f>ROWS(C$5:C5411)</f>
        <v>5407</v>
      </c>
      <c r="E5411" s="388" t="str">
        <f>IF(_xlfn.IFNA(VLOOKUP(A5411,$AG$3:$AH$83,2,FALSE),"")='11.1'!$D$5,TXM!D5411,"")</f>
        <v/>
      </c>
      <c r="F5411" t="str">
        <f>IFERROR(SMALL($E$5:$E$9000,ROWS($E$5:E5411)),"")</f>
        <v/>
      </c>
      <c r="I5411" s="371" t="s">
        <v>87</v>
      </c>
      <c r="J5411" t="s">
        <v>821</v>
      </c>
      <c r="K5411" s="372">
        <v>489113</v>
      </c>
      <c r="L5411" s="388">
        <f>ROWS(K$5:K5411)</f>
        <v>5407</v>
      </c>
      <c r="M5411" s="388" t="str">
        <f>IF(_xlfn.IFNA(VLOOKUP(I5411,$AG$3:$AH$83,2,FALSE),"")='11.1'!$D$5,TXM!L5411,"")</f>
        <v/>
      </c>
      <c r="N5411" t="str">
        <f>IFERROR(SMALL($M$5:$M$9000,ROWS($M$5:M5411)),"")</f>
        <v/>
      </c>
      <c r="P5411" t="s">
        <v>1639</v>
      </c>
      <c r="S5411" s="388">
        <f>ROWS(R$5:R5411)</f>
        <v>5407</v>
      </c>
      <c r="T5411" s="388" t="str">
        <f>IF(_xlfn.IFNA(VLOOKUP(P5411,$AG$3:$AH$83,2,FALSE),"")='11.1'!$D$5,TXM!S5411,"")</f>
        <v/>
      </c>
      <c r="U5411" t="str">
        <f>IFERROR(SMALL($T$5:$T$9000,ROWS($T$5:T5411)),"")</f>
        <v/>
      </c>
    </row>
    <row r="5412" spans="1:21" ht="14.4" customHeight="1" x14ac:dyDescent="0.3">
      <c r="A5412" t="s">
        <v>1639</v>
      </c>
      <c r="D5412" s="388">
        <f>ROWS(C$5:C5412)</f>
        <v>5408</v>
      </c>
      <c r="E5412" s="388" t="str">
        <f>IF(_xlfn.IFNA(VLOOKUP(A5412,$AG$3:$AH$83,2,FALSE),"")='11.1'!$D$5,TXM!D5412,"")</f>
        <v/>
      </c>
      <c r="F5412" t="str">
        <f>IFERROR(SMALL($E$5:$E$9000,ROWS($E$5:E5412)),"")</f>
        <v/>
      </c>
      <c r="I5412" s="371" t="s">
        <v>87</v>
      </c>
      <c r="J5412" t="s">
        <v>825</v>
      </c>
      <c r="K5412" s="372">
        <v>449908</v>
      </c>
      <c r="L5412" s="388">
        <f>ROWS(K$5:K5412)</f>
        <v>5408</v>
      </c>
      <c r="M5412" s="388" t="str">
        <f>IF(_xlfn.IFNA(VLOOKUP(I5412,$AG$3:$AH$83,2,FALSE),"")='11.1'!$D$5,TXM!L5412,"")</f>
        <v/>
      </c>
      <c r="N5412" t="str">
        <f>IFERROR(SMALL($M$5:$M$9000,ROWS($M$5:M5412)),"")</f>
        <v/>
      </c>
      <c r="P5412" t="s">
        <v>1639</v>
      </c>
      <c r="S5412" s="388">
        <f>ROWS(R$5:R5412)</f>
        <v>5408</v>
      </c>
      <c r="T5412" s="388" t="str">
        <f>IF(_xlfn.IFNA(VLOOKUP(P5412,$AG$3:$AH$83,2,FALSE),"")='11.1'!$D$5,TXM!S5412,"")</f>
        <v/>
      </c>
      <c r="U5412" t="str">
        <f>IFERROR(SMALL($T$5:$T$9000,ROWS($T$5:T5412)),"")</f>
        <v/>
      </c>
    </row>
    <row r="5413" spans="1:21" ht="14.4" customHeight="1" x14ac:dyDescent="0.3">
      <c r="A5413" t="s">
        <v>1639</v>
      </c>
      <c r="D5413" s="388">
        <f>ROWS(C$5:C5413)</f>
        <v>5409</v>
      </c>
      <c r="E5413" s="388" t="str">
        <f>IF(_xlfn.IFNA(VLOOKUP(A5413,$AG$3:$AH$83,2,FALSE),"")='11.1'!$D$5,TXM!D5413,"")</f>
        <v/>
      </c>
      <c r="F5413" t="str">
        <f>IFERROR(SMALL($E$5:$E$9000,ROWS($E$5:E5413)),"")</f>
        <v/>
      </c>
      <c r="I5413" s="371" t="s">
        <v>87</v>
      </c>
      <c r="J5413" t="s">
        <v>1441</v>
      </c>
      <c r="K5413" s="372">
        <v>386771</v>
      </c>
      <c r="L5413" s="388">
        <f>ROWS(K$5:K5413)</f>
        <v>5409</v>
      </c>
      <c r="M5413" s="388" t="str">
        <f>IF(_xlfn.IFNA(VLOOKUP(I5413,$AG$3:$AH$83,2,FALSE),"")='11.1'!$D$5,TXM!L5413,"")</f>
        <v/>
      </c>
      <c r="N5413" t="str">
        <f>IFERROR(SMALL($M$5:$M$9000,ROWS($M$5:M5413)),"")</f>
        <v/>
      </c>
      <c r="P5413" t="s">
        <v>1639</v>
      </c>
      <c r="S5413" s="388">
        <f>ROWS(R$5:R5413)</f>
        <v>5409</v>
      </c>
      <c r="T5413" s="388" t="str">
        <f>IF(_xlfn.IFNA(VLOOKUP(P5413,$AG$3:$AH$83,2,FALSE),"")='11.1'!$D$5,TXM!S5413,"")</f>
        <v/>
      </c>
      <c r="U5413" t="str">
        <f>IFERROR(SMALL($T$5:$T$9000,ROWS($T$5:T5413)),"")</f>
        <v/>
      </c>
    </row>
    <row r="5414" spans="1:21" ht="14.4" customHeight="1" x14ac:dyDescent="0.3">
      <c r="A5414" t="s">
        <v>1639</v>
      </c>
      <c r="D5414" s="388">
        <f>ROWS(C$5:C5414)</f>
        <v>5410</v>
      </c>
      <c r="E5414" s="388" t="str">
        <f>IF(_xlfn.IFNA(VLOOKUP(A5414,$AG$3:$AH$83,2,FALSE),"")='11.1'!$D$5,TXM!D5414,"")</f>
        <v/>
      </c>
      <c r="F5414" t="str">
        <f>IFERROR(SMALL($E$5:$E$9000,ROWS($E$5:E5414)),"")</f>
        <v/>
      </c>
      <c r="I5414" s="371" t="s">
        <v>87</v>
      </c>
      <c r="J5414" t="s">
        <v>813</v>
      </c>
      <c r="K5414" s="372">
        <v>332603</v>
      </c>
      <c r="L5414" s="388">
        <f>ROWS(K$5:K5414)</f>
        <v>5410</v>
      </c>
      <c r="M5414" s="388" t="str">
        <f>IF(_xlfn.IFNA(VLOOKUP(I5414,$AG$3:$AH$83,2,FALSE),"")='11.1'!$D$5,TXM!L5414,"")</f>
        <v/>
      </c>
      <c r="N5414" t="str">
        <f>IFERROR(SMALL($M$5:$M$9000,ROWS($M$5:M5414)),"")</f>
        <v/>
      </c>
      <c r="P5414" t="s">
        <v>1639</v>
      </c>
      <c r="S5414" s="388">
        <f>ROWS(R$5:R5414)</f>
        <v>5410</v>
      </c>
      <c r="T5414" s="388" t="str">
        <f>IF(_xlfn.IFNA(VLOOKUP(P5414,$AG$3:$AH$83,2,FALSE),"")='11.1'!$D$5,TXM!S5414,"")</f>
        <v/>
      </c>
      <c r="U5414" t="str">
        <f>IFERROR(SMALL($T$5:$T$9000,ROWS($T$5:T5414)),"")</f>
        <v/>
      </c>
    </row>
    <row r="5415" spans="1:21" ht="14.4" customHeight="1" x14ac:dyDescent="0.3">
      <c r="A5415" t="s">
        <v>1639</v>
      </c>
      <c r="D5415" s="388">
        <f>ROWS(C$5:C5415)</f>
        <v>5411</v>
      </c>
      <c r="E5415" s="388" t="str">
        <f>IF(_xlfn.IFNA(VLOOKUP(A5415,$AG$3:$AH$83,2,FALSE),"")='11.1'!$D$5,TXM!D5415,"")</f>
        <v/>
      </c>
      <c r="F5415" t="str">
        <f>IFERROR(SMALL($E$5:$E$9000,ROWS($E$5:E5415)),"")</f>
        <v/>
      </c>
      <c r="I5415" s="371" t="s">
        <v>87</v>
      </c>
      <c r="J5415" t="s">
        <v>845</v>
      </c>
      <c r="K5415" s="372">
        <v>312000</v>
      </c>
      <c r="L5415" s="388">
        <f>ROWS(K$5:K5415)</f>
        <v>5411</v>
      </c>
      <c r="M5415" s="388" t="str">
        <f>IF(_xlfn.IFNA(VLOOKUP(I5415,$AG$3:$AH$83,2,FALSE),"")='11.1'!$D$5,TXM!L5415,"")</f>
        <v/>
      </c>
      <c r="N5415" t="str">
        <f>IFERROR(SMALL($M$5:$M$9000,ROWS($M$5:M5415)),"")</f>
        <v/>
      </c>
      <c r="P5415" t="s">
        <v>1639</v>
      </c>
      <c r="S5415" s="388">
        <f>ROWS(R$5:R5415)</f>
        <v>5411</v>
      </c>
      <c r="T5415" s="388" t="str">
        <f>IF(_xlfn.IFNA(VLOOKUP(P5415,$AG$3:$AH$83,2,FALSE),"")='11.1'!$D$5,TXM!S5415,"")</f>
        <v/>
      </c>
      <c r="U5415" t="str">
        <f>IFERROR(SMALL($T$5:$T$9000,ROWS($T$5:T5415)),"")</f>
        <v/>
      </c>
    </row>
    <row r="5416" spans="1:21" ht="14.4" customHeight="1" x14ac:dyDescent="0.3">
      <c r="A5416" t="s">
        <v>1639</v>
      </c>
      <c r="D5416" s="388">
        <f>ROWS(C$5:C5416)</f>
        <v>5412</v>
      </c>
      <c r="E5416" s="388" t="str">
        <f>IF(_xlfn.IFNA(VLOOKUP(A5416,$AG$3:$AH$83,2,FALSE),"")='11.1'!$D$5,TXM!D5416,"")</f>
        <v/>
      </c>
      <c r="F5416" t="str">
        <f>IFERROR(SMALL($E$5:$E$9000,ROWS($E$5:E5416)),"")</f>
        <v/>
      </c>
      <c r="I5416" s="371" t="s">
        <v>87</v>
      </c>
      <c r="J5416" t="s">
        <v>795</v>
      </c>
      <c r="K5416" s="372">
        <v>237584</v>
      </c>
      <c r="L5416" s="388">
        <f>ROWS(K$5:K5416)</f>
        <v>5412</v>
      </c>
      <c r="M5416" s="388" t="str">
        <f>IF(_xlfn.IFNA(VLOOKUP(I5416,$AG$3:$AH$83,2,FALSE),"")='11.1'!$D$5,TXM!L5416,"")</f>
        <v/>
      </c>
      <c r="N5416" t="str">
        <f>IFERROR(SMALL($M$5:$M$9000,ROWS($M$5:M5416)),"")</f>
        <v/>
      </c>
      <c r="P5416" t="s">
        <v>1639</v>
      </c>
      <c r="S5416" s="388">
        <f>ROWS(R$5:R5416)</f>
        <v>5412</v>
      </c>
      <c r="T5416" s="388" t="str">
        <f>IF(_xlfn.IFNA(VLOOKUP(P5416,$AG$3:$AH$83,2,FALSE),"")='11.1'!$D$5,TXM!S5416,"")</f>
        <v/>
      </c>
      <c r="U5416" t="str">
        <f>IFERROR(SMALL($T$5:$T$9000,ROWS($T$5:T5416)),"")</f>
        <v/>
      </c>
    </row>
    <row r="5417" spans="1:21" ht="14.4" customHeight="1" x14ac:dyDescent="0.3">
      <c r="A5417" t="s">
        <v>1639</v>
      </c>
      <c r="D5417" s="388">
        <f>ROWS(C$5:C5417)</f>
        <v>5413</v>
      </c>
      <c r="E5417" s="388" t="str">
        <f>IF(_xlfn.IFNA(VLOOKUP(A5417,$AG$3:$AH$83,2,FALSE),"")='11.1'!$D$5,TXM!D5417,"")</f>
        <v/>
      </c>
      <c r="F5417" t="str">
        <f>IFERROR(SMALL($E$5:$E$9000,ROWS($E$5:E5417)),"")</f>
        <v/>
      </c>
      <c r="I5417" s="371" t="s">
        <v>87</v>
      </c>
      <c r="J5417" t="s">
        <v>819</v>
      </c>
      <c r="K5417" s="372">
        <v>189335</v>
      </c>
      <c r="L5417" s="388">
        <f>ROWS(K$5:K5417)</f>
        <v>5413</v>
      </c>
      <c r="M5417" s="388" t="str">
        <f>IF(_xlfn.IFNA(VLOOKUP(I5417,$AG$3:$AH$83,2,FALSE),"")='11.1'!$D$5,TXM!L5417,"")</f>
        <v/>
      </c>
      <c r="N5417" t="str">
        <f>IFERROR(SMALL($M$5:$M$9000,ROWS($M$5:M5417)),"")</f>
        <v/>
      </c>
      <c r="P5417" t="s">
        <v>1639</v>
      </c>
      <c r="S5417" s="388">
        <f>ROWS(R$5:R5417)</f>
        <v>5413</v>
      </c>
      <c r="T5417" s="388" t="str">
        <f>IF(_xlfn.IFNA(VLOOKUP(P5417,$AG$3:$AH$83,2,FALSE),"")='11.1'!$D$5,TXM!S5417,"")</f>
        <v/>
      </c>
      <c r="U5417" t="str">
        <f>IFERROR(SMALL($T$5:$T$9000,ROWS($T$5:T5417)),"")</f>
        <v/>
      </c>
    </row>
    <row r="5418" spans="1:21" ht="14.4" customHeight="1" x14ac:dyDescent="0.3">
      <c r="A5418" t="s">
        <v>1639</v>
      </c>
      <c r="D5418" s="388">
        <f>ROWS(C$5:C5418)</f>
        <v>5414</v>
      </c>
      <c r="E5418" s="388" t="str">
        <f>IF(_xlfn.IFNA(VLOOKUP(A5418,$AG$3:$AH$83,2,FALSE),"")='11.1'!$D$5,TXM!D5418,"")</f>
        <v/>
      </c>
      <c r="F5418" t="str">
        <f>IFERROR(SMALL($E$5:$E$9000,ROWS($E$5:E5418)),"")</f>
        <v/>
      </c>
      <c r="I5418" s="371" t="s">
        <v>87</v>
      </c>
      <c r="J5418" t="s">
        <v>869</v>
      </c>
      <c r="K5418" s="372">
        <v>164359</v>
      </c>
      <c r="L5418" s="388">
        <f>ROWS(K$5:K5418)</f>
        <v>5414</v>
      </c>
      <c r="M5418" s="388" t="str">
        <f>IF(_xlfn.IFNA(VLOOKUP(I5418,$AG$3:$AH$83,2,FALSE),"")='11.1'!$D$5,TXM!L5418,"")</f>
        <v/>
      </c>
      <c r="N5418" t="str">
        <f>IFERROR(SMALL($M$5:$M$9000,ROWS($M$5:M5418)),"")</f>
        <v/>
      </c>
      <c r="P5418" t="s">
        <v>1639</v>
      </c>
      <c r="S5418" s="388">
        <f>ROWS(R$5:R5418)</f>
        <v>5414</v>
      </c>
      <c r="T5418" s="388" t="str">
        <f>IF(_xlfn.IFNA(VLOOKUP(P5418,$AG$3:$AH$83,2,FALSE),"")='11.1'!$D$5,TXM!S5418,"")</f>
        <v/>
      </c>
      <c r="U5418" t="str">
        <f>IFERROR(SMALL($T$5:$T$9000,ROWS($T$5:T5418)),"")</f>
        <v/>
      </c>
    </row>
    <row r="5419" spans="1:21" ht="14.4" customHeight="1" x14ac:dyDescent="0.3">
      <c r="A5419" t="s">
        <v>1639</v>
      </c>
      <c r="D5419" s="388">
        <f>ROWS(C$5:C5419)</f>
        <v>5415</v>
      </c>
      <c r="E5419" s="388" t="str">
        <f>IF(_xlfn.IFNA(VLOOKUP(A5419,$AG$3:$AH$83,2,FALSE),"")='11.1'!$D$5,TXM!D5419,"")</f>
        <v/>
      </c>
      <c r="F5419" t="str">
        <f>IFERROR(SMALL($E$5:$E$9000,ROWS($E$5:E5419)),"")</f>
        <v/>
      </c>
      <c r="I5419" s="371" t="s">
        <v>87</v>
      </c>
      <c r="J5419" t="s">
        <v>841</v>
      </c>
      <c r="K5419" s="372">
        <v>159619</v>
      </c>
      <c r="L5419" s="388">
        <f>ROWS(K$5:K5419)</f>
        <v>5415</v>
      </c>
      <c r="M5419" s="388" t="str">
        <f>IF(_xlfn.IFNA(VLOOKUP(I5419,$AG$3:$AH$83,2,FALSE),"")='11.1'!$D$5,TXM!L5419,"")</f>
        <v/>
      </c>
      <c r="N5419" t="str">
        <f>IFERROR(SMALL($M$5:$M$9000,ROWS($M$5:M5419)),"")</f>
        <v/>
      </c>
      <c r="P5419" t="s">
        <v>1639</v>
      </c>
      <c r="S5419" s="388">
        <f>ROWS(R$5:R5419)</f>
        <v>5415</v>
      </c>
      <c r="T5419" s="388" t="str">
        <f>IF(_xlfn.IFNA(VLOOKUP(P5419,$AG$3:$AH$83,2,FALSE),"")='11.1'!$D$5,TXM!S5419,"")</f>
        <v/>
      </c>
      <c r="U5419" t="str">
        <f>IFERROR(SMALL($T$5:$T$9000,ROWS($T$5:T5419)),"")</f>
        <v/>
      </c>
    </row>
    <row r="5420" spans="1:21" ht="14.4" customHeight="1" x14ac:dyDescent="0.3">
      <c r="A5420" t="s">
        <v>1639</v>
      </c>
      <c r="D5420" s="388">
        <f>ROWS(C$5:C5420)</f>
        <v>5416</v>
      </c>
      <c r="E5420" s="388" t="str">
        <f>IF(_xlfn.IFNA(VLOOKUP(A5420,$AG$3:$AH$83,2,FALSE),"")='11.1'!$D$5,TXM!D5420,"")</f>
        <v/>
      </c>
      <c r="F5420" t="str">
        <f>IFERROR(SMALL($E$5:$E$9000,ROWS($E$5:E5420)),"")</f>
        <v/>
      </c>
      <c r="I5420" s="371" t="s">
        <v>87</v>
      </c>
      <c r="J5420" t="s">
        <v>799</v>
      </c>
      <c r="K5420" s="372">
        <v>88858</v>
      </c>
      <c r="L5420" s="388">
        <f>ROWS(K$5:K5420)</f>
        <v>5416</v>
      </c>
      <c r="M5420" s="388" t="str">
        <f>IF(_xlfn.IFNA(VLOOKUP(I5420,$AG$3:$AH$83,2,FALSE),"")='11.1'!$D$5,TXM!L5420,"")</f>
        <v/>
      </c>
      <c r="N5420" t="str">
        <f>IFERROR(SMALL($M$5:$M$9000,ROWS($M$5:M5420)),"")</f>
        <v/>
      </c>
      <c r="P5420" t="s">
        <v>1639</v>
      </c>
      <c r="S5420" s="388">
        <f>ROWS(R$5:R5420)</f>
        <v>5416</v>
      </c>
      <c r="T5420" s="388" t="str">
        <f>IF(_xlfn.IFNA(VLOOKUP(P5420,$AG$3:$AH$83,2,FALSE),"")='11.1'!$D$5,TXM!S5420,"")</f>
        <v/>
      </c>
      <c r="U5420" t="str">
        <f>IFERROR(SMALL($T$5:$T$9000,ROWS($T$5:T5420)),"")</f>
        <v/>
      </c>
    </row>
    <row r="5421" spans="1:21" ht="14.4" customHeight="1" x14ac:dyDescent="0.3">
      <c r="A5421" t="s">
        <v>1639</v>
      </c>
      <c r="D5421" s="388">
        <f>ROWS(C$5:C5421)</f>
        <v>5417</v>
      </c>
      <c r="E5421" s="388" t="str">
        <f>IF(_xlfn.IFNA(VLOOKUP(A5421,$AG$3:$AH$83,2,FALSE),"")='11.1'!$D$5,TXM!D5421,"")</f>
        <v/>
      </c>
      <c r="F5421" t="str">
        <f>IFERROR(SMALL($E$5:$E$9000,ROWS($E$5:E5421)),"")</f>
        <v/>
      </c>
      <c r="I5421" s="371" t="s">
        <v>87</v>
      </c>
      <c r="J5421" t="s">
        <v>96</v>
      </c>
      <c r="K5421" s="372">
        <v>82409</v>
      </c>
      <c r="L5421" s="388">
        <f>ROWS(K$5:K5421)</f>
        <v>5417</v>
      </c>
      <c r="M5421" s="388" t="str">
        <f>IF(_xlfn.IFNA(VLOOKUP(I5421,$AG$3:$AH$83,2,FALSE),"")='11.1'!$D$5,TXM!L5421,"")</f>
        <v/>
      </c>
      <c r="N5421" t="str">
        <f>IFERROR(SMALL($M$5:$M$9000,ROWS($M$5:M5421)),"")</f>
        <v/>
      </c>
      <c r="P5421" t="s">
        <v>1639</v>
      </c>
      <c r="S5421" s="388">
        <f>ROWS(R$5:R5421)</f>
        <v>5417</v>
      </c>
      <c r="T5421" s="388" t="str">
        <f>IF(_xlfn.IFNA(VLOOKUP(P5421,$AG$3:$AH$83,2,FALSE),"")='11.1'!$D$5,TXM!S5421,"")</f>
        <v/>
      </c>
      <c r="U5421" t="str">
        <f>IFERROR(SMALL($T$5:$T$9000,ROWS($T$5:T5421)),"")</f>
        <v/>
      </c>
    </row>
    <row r="5422" spans="1:21" ht="14.4" customHeight="1" x14ac:dyDescent="0.3">
      <c r="A5422" t="s">
        <v>1639</v>
      </c>
      <c r="D5422" s="388">
        <f>ROWS(C$5:C5422)</f>
        <v>5418</v>
      </c>
      <c r="E5422" s="388" t="str">
        <f>IF(_xlfn.IFNA(VLOOKUP(A5422,$AG$3:$AH$83,2,FALSE),"")='11.1'!$D$5,TXM!D5422,"")</f>
        <v/>
      </c>
      <c r="F5422" t="str">
        <f>IFERROR(SMALL($E$5:$E$9000,ROWS($E$5:E5422)),"")</f>
        <v/>
      </c>
      <c r="I5422" s="371" t="s">
        <v>87</v>
      </c>
      <c r="J5422" t="s">
        <v>857</v>
      </c>
      <c r="K5422" s="372">
        <v>67943</v>
      </c>
      <c r="L5422" s="388">
        <f>ROWS(K$5:K5422)</f>
        <v>5418</v>
      </c>
      <c r="M5422" s="388" t="str">
        <f>IF(_xlfn.IFNA(VLOOKUP(I5422,$AG$3:$AH$83,2,FALSE),"")='11.1'!$D$5,TXM!L5422,"")</f>
        <v/>
      </c>
      <c r="N5422" t="str">
        <f>IFERROR(SMALL($M$5:$M$9000,ROWS($M$5:M5422)),"")</f>
        <v/>
      </c>
      <c r="P5422" t="s">
        <v>1639</v>
      </c>
      <c r="S5422" s="388">
        <f>ROWS(R$5:R5422)</f>
        <v>5418</v>
      </c>
      <c r="T5422" s="388" t="str">
        <f>IF(_xlfn.IFNA(VLOOKUP(P5422,$AG$3:$AH$83,2,FALSE),"")='11.1'!$D$5,TXM!S5422,"")</f>
        <v/>
      </c>
      <c r="U5422" t="str">
        <f>IFERROR(SMALL($T$5:$T$9000,ROWS($T$5:T5422)),"")</f>
        <v/>
      </c>
    </row>
    <row r="5423" spans="1:21" ht="14.4" customHeight="1" x14ac:dyDescent="0.3">
      <c r="A5423" t="s">
        <v>1639</v>
      </c>
      <c r="D5423" s="388">
        <f>ROWS(C$5:C5423)</f>
        <v>5419</v>
      </c>
      <c r="E5423" s="388" t="str">
        <f>IF(_xlfn.IFNA(VLOOKUP(A5423,$AG$3:$AH$83,2,FALSE),"")='11.1'!$D$5,TXM!D5423,"")</f>
        <v/>
      </c>
      <c r="F5423" t="str">
        <f>IFERROR(SMALL($E$5:$E$9000,ROWS($E$5:E5423)),"")</f>
        <v/>
      </c>
      <c r="I5423" s="371" t="s">
        <v>87</v>
      </c>
      <c r="J5423" t="s">
        <v>835</v>
      </c>
      <c r="K5423" s="372">
        <v>66614</v>
      </c>
      <c r="L5423" s="388">
        <f>ROWS(K$5:K5423)</f>
        <v>5419</v>
      </c>
      <c r="M5423" s="388" t="str">
        <f>IF(_xlfn.IFNA(VLOOKUP(I5423,$AG$3:$AH$83,2,FALSE),"")='11.1'!$D$5,TXM!L5423,"")</f>
        <v/>
      </c>
      <c r="N5423" t="str">
        <f>IFERROR(SMALL($M$5:$M$9000,ROWS($M$5:M5423)),"")</f>
        <v/>
      </c>
      <c r="P5423" t="s">
        <v>1639</v>
      </c>
      <c r="S5423" s="388">
        <f>ROWS(R$5:R5423)</f>
        <v>5419</v>
      </c>
      <c r="T5423" s="388" t="str">
        <f>IF(_xlfn.IFNA(VLOOKUP(P5423,$AG$3:$AH$83,2,FALSE),"")='11.1'!$D$5,TXM!S5423,"")</f>
        <v/>
      </c>
      <c r="U5423" t="str">
        <f>IFERROR(SMALL($T$5:$T$9000,ROWS($T$5:T5423)),"")</f>
        <v/>
      </c>
    </row>
    <row r="5424" spans="1:21" ht="14.4" customHeight="1" x14ac:dyDescent="0.3">
      <c r="A5424" t="s">
        <v>1639</v>
      </c>
      <c r="D5424" s="388">
        <f>ROWS(C$5:C5424)</f>
        <v>5420</v>
      </c>
      <c r="E5424" s="388" t="str">
        <f>IF(_xlfn.IFNA(VLOOKUP(A5424,$AG$3:$AH$83,2,FALSE),"")='11.1'!$D$5,TXM!D5424,"")</f>
        <v/>
      </c>
      <c r="F5424" t="str">
        <f>IFERROR(SMALL($E$5:$E$9000,ROWS($E$5:E5424)),"")</f>
        <v/>
      </c>
      <c r="I5424" s="371" t="s">
        <v>87</v>
      </c>
      <c r="J5424" t="s">
        <v>171</v>
      </c>
      <c r="K5424" s="372">
        <v>48006</v>
      </c>
      <c r="L5424" s="388">
        <f>ROWS(K$5:K5424)</f>
        <v>5420</v>
      </c>
      <c r="M5424" s="388" t="str">
        <f>IF(_xlfn.IFNA(VLOOKUP(I5424,$AG$3:$AH$83,2,FALSE),"")='11.1'!$D$5,TXM!L5424,"")</f>
        <v/>
      </c>
      <c r="N5424" t="str">
        <f>IFERROR(SMALL($M$5:$M$9000,ROWS($M$5:M5424)),"")</f>
        <v/>
      </c>
      <c r="P5424" t="s">
        <v>1639</v>
      </c>
      <c r="S5424" s="388">
        <f>ROWS(R$5:R5424)</f>
        <v>5420</v>
      </c>
      <c r="T5424" s="388" t="str">
        <f>IF(_xlfn.IFNA(VLOOKUP(P5424,$AG$3:$AH$83,2,FALSE),"")='11.1'!$D$5,TXM!S5424,"")</f>
        <v/>
      </c>
      <c r="U5424" t="str">
        <f>IFERROR(SMALL($T$5:$T$9000,ROWS($T$5:T5424)),"")</f>
        <v/>
      </c>
    </row>
    <row r="5425" spans="1:21" ht="14.4" customHeight="1" x14ac:dyDescent="0.3">
      <c r="A5425" t="s">
        <v>1639</v>
      </c>
      <c r="D5425" s="388">
        <f>ROWS(C$5:C5425)</f>
        <v>5421</v>
      </c>
      <c r="E5425" s="388" t="str">
        <f>IF(_xlfn.IFNA(VLOOKUP(A5425,$AG$3:$AH$83,2,FALSE),"")='11.1'!$D$5,TXM!D5425,"")</f>
        <v/>
      </c>
      <c r="F5425" t="str">
        <f>IFERROR(SMALL($E$5:$E$9000,ROWS($E$5:E5425)),"")</f>
        <v/>
      </c>
      <c r="I5425" s="371" t="s">
        <v>87</v>
      </c>
      <c r="J5425" t="s">
        <v>1002</v>
      </c>
      <c r="K5425" s="372">
        <v>42770</v>
      </c>
      <c r="L5425" s="388">
        <f>ROWS(K$5:K5425)</f>
        <v>5421</v>
      </c>
      <c r="M5425" s="388" t="str">
        <f>IF(_xlfn.IFNA(VLOOKUP(I5425,$AG$3:$AH$83,2,FALSE),"")='11.1'!$D$5,TXM!L5425,"")</f>
        <v/>
      </c>
      <c r="N5425" t="str">
        <f>IFERROR(SMALL($M$5:$M$9000,ROWS($M$5:M5425)),"")</f>
        <v/>
      </c>
      <c r="P5425" t="s">
        <v>1639</v>
      </c>
      <c r="S5425" s="388">
        <f>ROWS(R$5:R5425)</f>
        <v>5421</v>
      </c>
      <c r="T5425" s="388" t="str">
        <f>IF(_xlfn.IFNA(VLOOKUP(P5425,$AG$3:$AH$83,2,FALSE),"")='11.1'!$D$5,TXM!S5425,"")</f>
        <v/>
      </c>
      <c r="U5425" t="str">
        <f>IFERROR(SMALL($T$5:$T$9000,ROWS($T$5:T5425)),"")</f>
        <v/>
      </c>
    </row>
    <row r="5426" spans="1:21" ht="14.4" customHeight="1" x14ac:dyDescent="0.3">
      <c r="A5426" t="s">
        <v>1639</v>
      </c>
      <c r="D5426" s="388">
        <f>ROWS(C$5:C5426)</f>
        <v>5422</v>
      </c>
      <c r="E5426" s="388" t="str">
        <f>IF(_xlfn.IFNA(VLOOKUP(A5426,$AG$3:$AH$83,2,FALSE),"")='11.1'!$D$5,TXM!D5426,"")</f>
        <v/>
      </c>
      <c r="F5426" t="str">
        <f>IFERROR(SMALL($E$5:$E$9000,ROWS($E$5:E5426)),"")</f>
        <v/>
      </c>
      <c r="I5426" s="371" t="s">
        <v>87</v>
      </c>
      <c r="J5426" t="s">
        <v>94</v>
      </c>
      <c r="K5426" s="372">
        <v>38222</v>
      </c>
      <c r="L5426" s="388">
        <f>ROWS(K$5:K5426)</f>
        <v>5422</v>
      </c>
      <c r="M5426" s="388" t="str">
        <f>IF(_xlfn.IFNA(VLOOKUP(I5426,$AG$3:$AH$83,2,FALSE),"")='11.1'!$D$5,TXM!L5426,"")</f>
        <v/>
      </c>
      <c r="N5426" t="str">
        <f>IFERROR(SMALL($M$5:$M$9000,ROWS($M$5:M5426)),"")</f>
        <v/>
      </c>
      <c r="P5426" t="s">
        <v>1639</v>
      </c>
      <c r="S5426" s="388">
        <f>ROWS(R$5:R5426)</f>
        <v>5422</v>
      </c>
      <c r="T5426" s="388" t="str">
        <f>IF(_xlfn.IFNA(VLOOKUP(P5426,$AG$3:$AH$83,2,FALSE),"")='11.1'!$D$5,TXM!S5426,"")</f>
        <v/>
      </c>
      <c r="U5426" t="str">
        <f>IFERROR(SMALL($T$5:$T$9000,ROWS($T$5:T5426)),"")</f>
        <v/>
      </c>
    </row>
    <row r="5427" spans="1:21" ht="14.4" customHeight="1" x14ac:dyDescent="0.3">
      <c r="A5427" t="s">
        <v>1639</v>
      </c>
      <c r="D5427" s="388">
        <f>ROWS(C$5:C5427)</f>
        <v>5423</v>
      </c>
      <c r="E5427" s="388" t="str">
        <f>IF(_xlfn.IFNA(VLOOKUP(A5427,$AG$3:$AH$83,2,FALSE),"")='11.1'!$D$5,TXM!D5427,"")</f>
        <v/>
      </c>
      <c r="F5427" t="str">
        <f>IFERROR(SMALL($E$5:$E$9000,ROWS($E$5:E5427)),"")</f>
        <v/>
      </c>
      <c r="I5427" s="371" t="s">
        <v>87</v>
      </c>
      <c r="J5427" t="s">
        <v>829</v>
      </c>
      <c r="K5427" s="372">
        <v>31642</v>
      </c>
      <c r="L5427" s="388">
        <f>ROWS(K$5:K5427)</f>
        <v>5423</v>
      </c>
      <c r="M5427" s="388" t="str">
        <f>IF(_xlfn.IFNA(VLOOKUP(I5427,$AG$3:$AH$83,2,FALSE),"")='11.1'!$D$5,TXM!L5427,"")</f>
        <v/>
      </c>
      <c r="N5427" t="str">
        <f>IFERROR(SMALL($M$5:$M$9000,ROWS($M$5:M5427)),"")</f>
        <v/>
      </c>
      <c r="P5427" t="s">
        <v>1639</v>
      </c>
      <c r="S5427" s="388">
        <f>ROWS(R$5:R5427)</f>
        <v>5423</v>
      </c>
      <c r="T5427" s="388" t="str">
        <f>IF(_xlfn.IFNA(VLOOKUP(P5427,$AG$3:$AH$83,2,FALSE),"")='11.1'!$D$5,TXM!S5427,"")</f>
        <v/>
      </c>
      <c r="U5427" t="str">
        <f>IFERROR(SMALL($T$5:$T$9000,ROWS($T$5:T5427)),"")</f>
        <v/>
      </c>
    </row>
    <row r="5428" spans="1:21" ht="14.4" customHeight="1" x14ac:dyDescent="0.3">
      <c r="A5428" t="s">
        <v>1639</v>
      </c>
      <c r="D5428" s="388">
        <f>ROWS(C$5:C5428)</f>
        <v>5424</v>
      </c>
      <c r="E5428" s="388" t="str">
        <f>IF(_xlfn.IFNA(VLOOKUP(A5428,$AG$3:$AH$83,2,FALSE),"")='11.1'!$D$5,TXM!D5428,"")</f>
        <v/>
      </c>
      <c r="F5428" t="str">
        <f>IFERROR(SMALL($E$5:$E$9000,ROWS($E$5:E5428)),"")</f>
        <v/>
      </c>
      <c r="I5428" s="371" t="s">
        <v>87</v>
      </c>
      <c r="J5428" t="s">
        <v>1006</v>
      </c>
      <c r="K5428" s="372">
        <v>28237</v>
      </c>
      <c r="L5428" s="388">
        <f>ROWS(K$5:K5428)</f>
        <v>5424</v>
      </c>
      <c r="M5428" s="388" t="str">
        <f>IF(_xlfn.IFNA(VLOOKUP(I5428,$AG$3:$AH$83,2,FALSE),"")='11.1'!$D$5,TXM!L5428,"")</f>
        <v/>
      </c>
      <c r="N5428" t="str">
        <f>IFERROR(SMALL($M$5:$M$9000,ROWS($M$5:M5428)),"")</f>
        <v/>
      </c>
      <c r="P5428" t="s">
        <v>1639</v>
      </c>
      <c r="S5428" s="388">
        <f>ROWS(R$5:R5428)</f>
        <v>5424</v>
      </c>
      <c r="T5428" s="388" t="str">
        <f>IF(_xlfn.IFNA(VLOOKUP(P5428,$AG$3:$AH$83,2,FALSE),"")='11.1'!$D$5,TXM!S5428,"")</f>
        <v/>
      </c>
      <c r="U5428" t="str">
        <f>IFERROR(SMALL($T$5:$T$9000,ROWS($T$5:T5428)),"")</f>
        <v/>
      </c>
    </row>
    <row r="5429" spans="1:21" ht="14.4" customHeight="1" x14ac:dyDescent="0.3">
      <c r="A5429" t="s">
        <v>1639</v>
      </c>
      <c r="D5429" s="388">
        <f>ROWS(C$5:C5429)</f>
        <v>5425</v>
      </c>
      <c r="E5429" s="388" t="str">
        <f>IF(_xlfn.IFNA(VLOOKUP(A5429,$AG$3:$AH$83,2,FALSE),"")='11.1'!$D$5,TXM!D5429,"")</f>
        <v/>
      </c>
      <c r="F5429" t="str">
        <f>IFERROR(SMALL($E$5:$E$9000,ROWS($E$5:E5429)),"")</f>
        <v/>
      </c>
      <c r="I5429" s="371" t="s">
        <v>87</v>
      </c>
      <c r="J5429" t="s">
        <v>1332</v>
      </c>
      <c r="K5429" s="372">
        <v>26953</v>
      </c>
      <c r="L5429" s="388">
        <f>ROWS(K$5:K5429)</f>
        <v>5425</v>
      </c>
      <c r="M5429" s="388" t="str">
        <f>IF(_xlfn.IFNA(VLOOKUP(I5429,$AG$3:$AH$83,2,FALSE),"")='11.1'!$D$5,TXM!L5429,"")</f>
        <v/>
      </c>
      <c r="N5429" t="str">
        <f>IFERROR(SMALL($M$5:$M$9000,ROWS($M$5:M5429)),"")</f>
        <v/>
      </c>
      <c r="P5429" t="s">
        <v>1639</v>
      </c>
      <c r="S5429" s="388">
        <f>ROWS(R$5:R5429)</f>
        <v>5425</v>
      </c>
      <c r="T5429" s="388" t="str">
        <f>IF(_xlfn.IFNA(VLOOKUP(P5429,$AG$3:$AH$83,2,FALSE),"")='11.1'!$D$5,TXM!S5429,"")</f>
        <v/>
      </c>
      <c r="U5429" t="str">
        <f>IFERROR(SMALL($T$5:$T$9000,ROWS($T$5:T5429)),"")</f>
        <v/>
      </c>
    </row>
    <row r="5430" spans="1:21" ht="14.4" customHeight="1" x14ac:dyDescent="0.3">
      <c r="A5430" t="s">
        <v>1639</v>
      </c>
      <c r="D5430" s="388">
        <f>ROWS(C$5:C5430)</f>
        <v>5426</v>
      </c>
      <c r="E5430" s="388" t="str">
        <f>IF(_xlfn.IFNA(VLOOKUP(A5430,$AG$3:$AH$83,2,FALSE),"")='11.1'!$D$5,TXM!D5430,"")</f>
        <v/>
      </c>
      <c r="F5430" t="str">
        <f>IFERROR(SMALL($E$5:$E$9000,ROWS($E$5:E5430)),"")</f>
        <v/>
      </c>
      <c r="I5430" s="371" t="s">
        <v>87</v>
      </c>
      <c r="J5430" t="s">
        <v>1240</v>
      </c>
      <c r="K5430" s="372">
        <v>22677</v>
      </c>
      <c r="L5430" s="388">
        <f>ROWS(K$5:K5430)</f>
        <v>5426</v>
      </c>
      <c r="M5430" s="388" t="str">
        <f>IF(_xlfn.IFNA(VLOOKUP(I5430,$AG$3:$AH$83,2,FALSE),"")='11.1'!$D$5,TXM!L5430,"")</f>
        <v/>
      </c>
      <c r="N5430" t="str">
        <f>IFERROR(SMALL($M$5:$M$9000,ROWS($M$5:M5430)),"")</f>
        <v/>
      </c>
      <c r="P5430" t="s">
        <v>1639</v>
      </c>
      <c r="S5430" s="388">
        <f>ROWS(R$5:R5430)</f>
        <v>5426</v>
      </c>
      <c r="T5430" s="388" t="str">
        <f>IF(_xlfn.IFNA(VLOOKUP(P5430,$AG$3:$AH$83,2,FALSE),"")='11.1'!$D$5,TXM!S5430,"")</f>
        <v/>
      </c>
      <c r="U5430" t="str">
        <f>IFERROR(SMALL($T$5:$T$9000,ROWS($T$5:T5430)),"")</f>
        <v/>
      </c>
    </row>
    <row r="5431" spans="1:21" ht="14.4" customHeight="1" x14ac:dyDescent="0.3">
      <c r="A5431" t="s">
        <v>1639</v>
      </c>
      <c r="D5431" s="388">
        <f>ROWS(C$5:C5431)</f>
        <v>5427</v>
      </c>
      <c r="E5431" s="388" t="str">
        <f>IF(_xlfn.IFNA(VLOOKUP(A5431,$AG$3:$AH$83,2,FALSE),"")='11.1'!$D$5,TXM!D5431,"")</f>
        <v/>
      </c>
      <c r="F5431" t="str">
        <f>IFERROR(SMALL($E$5:$E$9000,ROWS($E$5:E5431)),"")</f>
        <v/>
      </c>
      <c r="I5431" s="371" t="s">
        <v>87</v>
      </c>
      <c r="J5431" t="s">
        <v>91</v>
      </c>
      <c r="K5431" s="372">
        <v>9991</v>
      </c>
      <c r="L5431" s="388">
        <f>ROWS(K$5:K5431)</f>
        <v>5427</v>
      </c>
      <c r="M5431" s="388" t="str">
        <f>IF(_xlfn.IFNA(VLOOKUP(I5431,$AG$3:$AH$83,2,FALSE),"")='11.1'!$D$5,TXM!L5431,"")</f>
        <v/>
      </c>
      <c r="N5431" t="str">
        <f>IFERROR(SMALL($M$5:$M$9000,ROWS($M$5:M5431)),"")</f>
        <v/>
      </c>
      <c r="P5431" t="s">
        <v>1639</v>
      </c>
      <c r="S5431" s="388">
        <f>ROWS(R$5:R5431)</f>
        <v>5427</v>
      </c>
      <c r="T5431" s="388" t="str">
        <f>IF(_xlfn.IFNA(VLOOKUP(P5431,$AG$3:$AH$83,2,FALSE),"")='11.1'!$D$5,TXM!S5431,"")</f>
        <v/>
      </c>
      <c r="U5431" t="str">
        <f>IFERROR(SMALL($T$5:$T$9000,ROWS($T$5:T5431)),"")</f>
        <v/>
      </c>
    </row>
    <row r="5432" spans="1:21" ht="14.4" customHeight="1" x14ac:dyDescent="0.3">
      <c r="A5432" t="s">
        <v>1639</v>
      </c>
      <c r="D5432" s="388">
        <f>ROWS(C$5:C5432)</f>
        <v>5428</v>
      </c>
      <c r="E5432" s="388" t="str">
        <f>IF(_xlfn.IFNA(VLOOKUP(A5432,$AG$3:$AH$83,2,FALSE),"")='11.1'!$D$5,TXM!D5432,"")</f>
        <v/>
      </c>
      <c r="F5432" t="str">
        <f>IFERROR(SMALL($E$5:$E$9000,ROWS($E$5:E5432)),"")</f>
        <v/>
      </c>
      <c r="I5432" s="371" t="s">
        <v>87</v>
      </c>
      <c r="J5432" t="s">
        <v>779</v>
      </c>
      <c r="K5432" s="372">
        <v>7119</v>
      </c>
      <c r="L5432" s="388">
        <f>ROWS(K$5:K5432)</f>
        <v>5428</v>
      </c>
      <c r="M5432" s="388" t="str">
        <f>IF(_xlfn.IFNA(VLOOKUP(I5432,$AG$3:$AH$83,2,FALSE),"")='11.1'!$D$5,TXM!L5432,"")</f>
        <v/>
      </c>
      <c r="N5432" t="str">
        <f>IFERROR(SMALL($M$5:$M$9000,ROWS($M$5:M5432)),"")</f>
        <v/>
      </c>
      <c r="P5432" t="s">
        <v>1639</v>
      </c>
      <c r="S5432" s="388">
        <f>ROWS(R$5:R5432)</f>
        <v>5428</v>
      </c>
      <c r="T5432" s="388" t="str">
        <f>IF(_xlfn.IFNA(VLOOKUP(P5432,$AG$3:$AH$83,2,FALSE),"")='11.1'!$D$5,TXM!S5432,"")</f>
        <v/>
      </c>
      <c r="U5432" t="str">
        <f>IFERROR(SMALL($T$5:$T$9000,ROWS($T$5:T5432)),"")</f>
        <v/>
      </c>
    </row>
    <row r="5433" spans="1:21" ht="14.4" customHeight="1" x14ac:dyDescent="0.3">
      <c r="A5433" t="s">
        <v>1639</v>
      </c>
      <c r="D5433" s="388">
        <f>ROWS(C$5:C5433)</f>
        <v>5429</v>
      </c>
      <c r="E5433" s="388" t="str">
        <f>IF(_xlfn.IFNA(VLOOKUP(A5433,$AG$3:$AH$83,2,FALSE),"")='11.1'!$D$5,TXM!D5433,"")</f>
        <v/>
      </c>
      <c r="F5433" t="str">
        <f>IFERROR(SMALL($E$5:$E$9000,ROWS($E$5:E5433)),"")</f>
        <v/>
      </c>
      <c r="I5433" s="371" t="s">
        <v>87</v>
      </c>
      <c r="J5433" t="s">
        <v>990</v>
      </c>
      <c r="K5433" s="372">
        <v>6319</v>
      </c>
      <c r="L5433" s="388">
        <f>ROWS(K$5:K5433)</f>
        <v>5429</v>
      </c>
      <c r="M5433" s="388" t="str">
        <f>IF(_xlfn.IFNA(VLOOKUP(I5433,$AG$3:$AH$83,2,FALSE),"")='11.1'!$D$5,TXM!L5433,"")</f>
        <v/>
      </c>
      <c r="N5433" t="str">
        <f>IFERROR(SMALL($M$5:$M$9000,ROWS($M$5:M5433)),"")</f>
        <v/>
      </c>
      <c r="P5433" t="s">
        <v>1639</v>
      </c>
      <c r="S5433" s="388">
        <f>ROWS(R$5:R5433)</f>
        <v>5429</v>
      </c>
      <c r="T5433" s="388" t="str">
        <f>IF(_xlfn.IFNA(VLOOKUP(P5433,$AG$3:$AH$83,2,FALSE),"")='11.1'!$D$5,TXM!S5433,"")</f>
        <v/>
      </c>
      <c r="U5433" t="str">
        <f>IFERROR(SMALL($T$5:$T$9000,ROWS($T$5:T5433)),"")</f>
        <v/>
      </c>
    </row>
    <row r="5434" spans="1:21" ht="14.4" customHeight="1" x14ac:dyDescent="0.3">
      <c r="A5434" t="s">
        <v>1639</v>
      </c>
      <c r="D5434" s="388">
        <f>ROWS(C$5:C5434)</f>
        <v>5430</v>
      </c>
      <c r="E5434" s="388" t="str">
        <f>IF(_xlfn.IFNA(VLOOKUP(A5434,$AG$3:$AH$83,2,FALSE),"")='11.1'!$D$5,TXM!D5434,"")</f>
        <v/>
      </c>
      <c r="F5434" t="str">
        <f>IFERROR(SMALL($E$5:$E$9000,ROWS($E$5:E5434)),"")</f>
        <v/>
      </c>
      <c r="I5434" s="371" t="s">
        <v>87</v>
      </c>
      <c r="J5434" t="s">
        <v>789</v>
      </c>
      <c r="K5434" s="372">
        <v>6279</v>
      </c>
      <c r="L5434" s="388">
        <f>ROWS(K$5:K5434)</f>
        <v>5430</v>
      </c>
      <c r="M5434" s="388" t="str">
        <f>IF(_xlfn.IFNA(VLOOKUP(I5434,$AG$3:$AH$83,2,FALSE),"")='11.1'!$D$5,TXM!L5434,"")</f>
        <v/>
      </c>
      <c r="N5434" t="str">
        <f>IFERROR(SMALL($M$5:$M$9000,ROWS($M$5:M5434)),"")</f>
        <v/>
      </c>
      <c r="P5434" t="s">
        <v>1639</v>
      </c>
      <c r="S5434" s="388">
        <f>ROWS(R$5:R5434)</f>
        <v>5430</v>
      </c>
      <c r="T5434" s="388" t="str">
        <f>IF(_xlfn.IFNA(VLOOKUP(P5434,$AG$3:$AH$83,2,FALSE),"")='11.1'!$D$5,TXM!S5434,"")</f>
        <v/>
      </c>
      <c r="U5434" t="str">
        <f>IFERROR(SMALL($T$5:$T$9000,ROWS($T$5:T5434)),"")</f>
        <v/>
      </c>
    </row>
    <row r="5435" spans="1:21" ht="14.4" customHeight="1" x14ac:dyDescent="0.3">
      <c r="A5435" t="s">
        <v>1639</v>
      </c>
      <c r="D5435" s="388">
        <f>ROWS(C$5:C5435)</f>
        <v>5431</v>
      </c>
      <c r="E5435" s="388" t="str">
        <f>IF(_xlfn.IFNA(VLOOKUP(A5435,$AG$3:$AH$83,2,FALSE),"")='11.1'!$D$5,TXM!D5435,"")</f>
        <v/>
      </c>
      <c r="F5435" t="str">
        <f>IFERROR(SMALL($E$5:$E$9000,ROWS($E$5:E5435)),"")</f>
        <v/>
      </c>
      <c r="I5435" s="371" t="s">
        <v>87</v>
      </c>
      <c r="J5435" t="s">
        <v>855</v>
      </c>
      <c r="K5435" s="372">
        <v>4710</v>
      </c>
      <c r="L5435" s="388">
        <f>ROWS(K$5:K5435)</f>
        <v>5431</v>
      </c>
      <c r="M5435" s="388" t="str">
        <f>IF(_xlfn.IFNA(VLOOKUP(I5435,$AG$3:$AH$83,2,FALSE),"")='11.1'!$D$5,TXM!L5435,"")</f>
        <v/>
      </c>
      <c r="N5435" t="str">
        <f>IFERROR(SMALL($M$5:$M$9000,ROWS($M$5:M5435)),"")</f>
        <v/>
      </c>
      <c r="P5435" t="s">
        <v>1639</v>
      </c>
      <c r="S5435" s="388">
        <f>ROWS(R$5:R5435)</f>
        <v>5431</v>
      </c>
      <c r="T5435" s="388" t="str">
        <f>IF(_xlfn.IFNA(VLOOKUP(P5435,$AG$3:$AH$83,2,FALSE),"")='11.1'!$D$5,TXM!S5435,"")</f>
        <v/>
      </c>
      <c r="U5435" t="str">
        <f>IFERROR(SMALL($T$5:$T$9000,ROWS($T$5:T5435)),"")</f>
        <v/>
      </c>
    </row>
    <row r="5436" spans="1:21" ht="14.4" customHeight="1" x14ac:dyDescent="0.3">
      <c r="A5436" t="s">
        <v>1639</v>
      </c>
      <c r="D5436" s="388">
        <f>ROWS(C$5:C5436)</f>
        <v>5432</v>
      </c>
      <c r="E5436" s="388" t="str">
        <f>IF(_xlfn.IFNA(VLOOKUP(A5436,$AG$3:$AH$83,2,FALSE),"")='11.1'!$D$5,TXM!D5436,"")</f>
        <v/>
      </c>
      <c r="F5436" t="str">
        <f>IFERROR(SMALL($E$5:$E$9000,ROWS($E$5:E5436)),"")</f>
        <v/>
      </c>
      <c r="I5436" s="371" t="s">
        <v>87</v>
      </c>
      <c r="J5436" t="s">
        <v>837</v>
      </c>
      <c r="K5436" s="372">
        <v>3737</v>
      </c>
      <c r="L5436" s="388">
        <f>ROWS(K$5:K5436)</f>
        <v>5432</v>
      </c>
      <c r="M5436" s="388" t="str">
        <f>IF(_xlfn.IFNA(VLOOKUP(I5436,$AG$3:$AH$83,2,FALSE),"")='11.1'!$D$5,TXM!L5436,"")</f>
        <v/>
      </c>
      <c r="N5436" t="str">
        <f>IFERROR(SMALL($M$5:$M$9000,ROWS($M$5:M5436)),"")</f>
        <v/>
      </c>
      <c r="P5436" t="s">
        <v>1639</v>
      </c>
      <c r="S5436" s="388">
        <f>ROWS(R$5:R5436)</f>
        <v>5432</v>
      </c>
      <c r="T5436" s="388" t="str">
        <f>IF(_xlfn.IFNA(VLOOKUP(P5436,$AG$3:$AH$83,2,FALSE),"")='11.1'!$D$5,TXM!S5436,"")</f>
        <v/>
      </c>
      <c r="U5436" t="str">
        <f>IFERROR(SMALL($T$5:$T$9000,ROWS($T$5:T5436)),"")</f>
        <v/>
      </c>
    </row>
    <row r="5437" spans="1:21" ht="14.4" customHeight="1" x14ac:dyDescent="0.3">
      <c r="A5437" t="s">
        <v>1639</v>
      </c>
      <c r="D5437" s="388">
        <f>ROWS(C$5:C5437)</f>
        <v>5433</v>
      </c>
      <c r="E5437" s="388" t="str">
        <f>IF(_xlfn.IFNA(VLOOKUP(A5437,$AG$3:$AH$83,2,FALSE),"")='11.1'!$D$5,TXM!D5437,"")</f>
        <v/>
      </c>
      <c r="F5437" t="str">
        <f>IFERROR(SMALL($E$5:$E$9000,ROWS($E$5:E5437)),"")</f>
        <v/>
      </c>
      <c r="I5437" s="371" t="s">
        <v>87</v>
      </c>
      <c r="J5437" t="s">
        <v>996</v>
      </c>
      <c r="K5437" s="372">
        <v>2155</v>
      </c>
      <c r="L5437" s="388">
        <f>ROWS(K$5:K5437)</f>
        <v>5433</v>
      </c>
      <c r="M5437" s="388" t="str">
        <f>IF(_xlfn.IFNA(VLOOKUP(I5437,$AG$3:$AH$83,2,FALSE),"")='11.1'!$D$5,TXM!L5437,"")</f>
        <v/>
      </c>
      <c r="N5437" t="str">
        <f>IFERROR(SMALL($M$5:$M$9000,ROWS($M$5:M5437)),"")</f>
        <v/>
      </c>
      <c r="P5437" t="s">
        <v>1639</v>
      </c>
      <c r="S5437" s="388">
        <f>ROWS(R$5:R5437)</f>
        <v>5433</v>
      </c>
      <c r="T5437" s="388" t="str">
        <f>IF(_xlfn.IFNA(VLOOKUP(P5437,$AG$3:$AH$83,2,FALSE),"")='11.1'!$D$5,TXM!S5437,"")</f>
        <v/>
      </c>
      <c r="U5437" t="str">
        <f>IFERROR(SMALL($T$5:$T$9000,ROWS($T$5:T5437)),"")</f>
        <v/>
      </c>
    </row>
    <row r="5438" spans="1:21" ht="14.4" customHeight="1" x14ac:dyDescent="0.3">
      <c r="A5438" t="s">
        <v>1639</v>
      </c>
      <c r="D5438" s="388">
        <f>ROWS(C$5:C5438)</f>
        <v>5434</v>
      </c>
      <c r="E5438" s="388" t="str">
        <f>IF(_xlfn.IFNA(VLOOKUP(A5438,$AG$3:$AH$83,2,FALSE),"")='11.1'!$D$5,TXM!D5438,"")</f>
        <v/>
      </c>
      <c r="F5438" t="str">
        <f>IFERROR(SMALL($E$5:$E$9000,ROWS($E$5:E5438)),"")</f>
        <v/>
      </c>
      <c r="I5438" s="371" t="s">
        <v>87</v>
      </c>
      <c r="J5438" t="s">
        <v>847</v>
      </c>
      <c r="K5438" s="372">
        <v>1760</v>
      </c>
      <c r="L5438" s="388">
        <f>ROWS(K$5:K5438)</f>
        <v>5434</v>
      </c>
      <c r="M5438" s="388" t="str">
        <f>IF(_xlfn.IFNA(VLOOKUP(I5438,$AG$3:$AH$83,2,FALSE),"")='11.1'!$D$5,TXM!L5438,"")</f>
        <v/>
      </c>
      <c r="N5438" t="str">
        <f>IFERROR(SMALL($M$5:$M$9000,ROWS($M$5:M5438)),"")</f>
        <v/>
      </c>
      <c r="P5438" t="s">
        <v>1639</v>
      </c>
      <c r="S5438" s="388">
        <f>ROWS(R$5:R5438)</f>
        <v>5434</v>
      </c>
      <c r="T5438" s="388" t="str">
        <f>IF(_xlfn.IFNA(VLOOKUP(P5438,$AG$3:$AH$83,2,FALSE),"")='11.1'!$D$5,TXM!S5438,"")</f>
        <v/>
      </c>
      <c r="U5438" t="str">
        <f>IFERROR(SMALL($T$5:$T$9000,ROWS($T$5:T5438)),"")</f>
        <v/>
      </c>
    </row>
    <row r="5439" spans="1:21" ht="14.4" customHeight="1" x14ac:dyDescent="0.3">
      <c r="A5439" t="s">
        <v>1639</v>
      </c>
      <c r="D5439" s="388">
        <f>ROWS(C$5:C5439)</f>
        <v>5435</v>
      </c>
      <c r="E5439" s="388" t="str">
        <f>IF(_xlfn.IFNA(VLOOKUP(A5439,$AG$3:$AH$83,2,FALSE),"")='11.1'!$D$5,TXM!D5439,"")</f>
        <v/>
      </c>
      <c r="F5439" t="str">
        <f>IFERROR(SMALL($E$5:$E$9000,ROWS($E$5:E5439)),"")</f>
        <v/>
      </c>
      <c r="I5439" s="371" t="s">
        <v>87</v>
      </c>
      <c r="J5439" t="s">
        <v>1003</v>
      </c>
      <c r="K5439" s="372">
        <v>1523</v>
      </c>
      <c r="L5439" s="388">
        <f>ROWS(K$5:K5439)</f>
        <v>5435</v>
      </c>
      <c r="M5439" s="388" t="str">
        <f>IF(_xlfn.IFNA(VLOOKUP(I5439,$AG$3:$AH$83,2,FALSE),"")='11.1'!$D$5,TXM!L5439,"")</f>
        <v/>
      </c>
      <c r="N5439" t="str">
        <f>IFERROR(SMALL($M$5:$M$9000,ROWS($M$5:M5439)),"")</f>
        <v/>
      </c>
      <c r="P5439" t="s">
        <v>1639</v>
      </c>
      <c r="S5439" s="388">
        <f>ROWS(R$5:R5439)</f>
        <v>5435</v>
      </c>
      <c r="T5439" s="388" t="str">
        <f>IF(_xlfn.IFNA(VLOOKUP(P5439,$AG$3:$AH$83,2,FALSE),"")='11.1'!$D$5,TXM!S5439,"")</f>
        <v/>
      </c>
      <c r="U5439" t="str">
        <f>IFERROR(SMALL($T$5:$T$9000,ROWS($T$5:T5439)),"")</f>
        <v/>
      </c>
    </row>
    <row r="5440" spans="1:21" ht="14.4" customHeight="1" x14ac:dyDescent="0.3">
      <c r="A5440" t="s">
        <v>1639</v>
      </c>
      <c r="D5440" s="388">
        <f>ROWS(C$5:C5440)</f>
        <v>5436</v>
      </c>
      <c r="E5440" s="388" t="str">
        <f>IF(_xlfn.IFNA(VLOOKUP(A5440,$AG$3:$AH$83,2,FALSE),"")='11.1'!$D$5,TXM!D5440,"")</f>
        <v/>
      </c>
      <c r="F5440" t="str">
        <f>IFERROR(SMALL($E$5:$E$9000,ROWS($E$5:E5440)),"")</f>
        <v/>
      </c>
      <c r="I5440" s="371" t="s">
        <v>87</v>
      </c>
      <c r="J5440" t="s">
        <v>805</v>
      </c>
      <c r="K5440" s="372">
        <v>1453</v>
      </c>
      <c r="L5440" s="388">
        <f>ROWS(K$5:K5440)</f>
        <v>5436</v>
      </c>
      <c r="M5440" s="388" t="str">
        <f>IF(_xlfn.IFNA(VLOOKUP(I5440,$AG$3:$AH$83,2,FALSE),"")='11.1'!$D$5,TXM!L5440,"")</f>
        <v/>
      </c>
      <c r="N5440" t="str">
        <f>IFERROR(SMALL($M$5:$M$9000,ROWS($M$5:M5440)),"")</f>
        <v/>
      </c>
      <c r="P5440" t="s">
        <v>1639</v>
      </c>
      <c r="S5440" s="388">
        <f>ROWS(R$5:R5440)</f>
        <v>5436</v>
      </c>
      <c r="T5440" s="388" t="str">
        <f>IF(_xlfn.IFNA(VLOOKUP(P5440,$AG$3:$AH$83,2,FALSE),"")='11.1'!$D$5,TXM!S5440,"")</f>
        <v/>
      </c>
      <c r="U5440" t="str">
        <f>IFERROR(SMALL($T$5:$T$9000,ROWS($T$5:T5440)),"")</f>
        <v/>
      </c>
    </row>
    <row r="5441" spans="1:21" ht="14.4" customHeight="1" x14ac:dyDescent="0.3">
      <c r="A5441" t="s">
        <v>1639</v>
      </c>
      <c r="D5441" s="388">
        <f>ROWS(C$5:C5441)</f>
        <v>5437</v>
      </c>
      <c r="E5441" s="388" t="str">
        <f>IF(_xlfn.IFNA(VLOOKUP(A5441,$AG$3:$AH$83,2,FALSE),"")='11.1'!$D$5,TXM!D5441,"")</f>
        <v/>
      </c>
      <c r="F5441" t="str">
        <f>IFERROR(SMALL($E$5:$E$9000,ROWS($E$5:E5441)),"")</f>
        <v/>
      </c>
      <c r="I5441" s="371" t="s">
        <v>87</v>
      </c>
      <c r="J5441" t="s">
        <v>839</v>
      </c>
      <c r="K5441" s="372">
        <v>1160</v>
      </c>
      <c r="L5441" s="388">
        <f>ROWS(K$5:K5441)</f>
        <v>5437</v>
      </c>
      <c r="M5441" s="388" t="str">
        <f>IF(_xlfn.IFNA(VLOOKUP(I5441,$AG$3:$AH$83,2,FALSE),"")='11.1'!$D$5,TXM!L5441,"")</f>
        <v/>
      </c>
      <c r="N5441" t="str">
        <f>IFERROR(SMALL($M$5:$M$9000,ROWS($M$5:M5441)),"")</f>
        <v/>
      </c>
      <c r="P5441" t="s">
        <v>1639</v>
      </c>
      <c r="S5441" s="388">
        <f>ROWS(R$5:R5441)</f>
        <v>5437</v>
      </c>
      <c r="T5441" s="388" t="str">
        <f>IF(_xlfn.IFNA(VLOOKUP(P5441,$AG$3:$AH$83,2,FALSE),"")='11.1'!$D$5,TXM!S5441,"")</f>
        <v/>
      </c>
      <c r="U5441" t="str">
        <f>IFERROR(SMALL($T$5:$T$9000,ROWS($T$5:T5441)),"")</f>
        <v/>
      </c>
    </row>
    <row r="5442" spans="1:21" ht="14.4" customHeight="1" x14ac:dyDescent="0.3">
      <c r="A5442" t="s">
        <v>1639</v>
      </c>
      <c r="D5442" s="388">
        <f>ROWS(C$5:C5442)</f>
        <v>5438</v>
      </c>
      <c r="E5442" s="388" t="str">
        <f>IF(_xlfn.IFNA(VLOOKUP(A5442,$AG$3:$AH$83,2,FALSE),"")='11.1'!$D$5,TXM!D5442,"")</f>
        <v/>
      </c>
      <c r="F5442" t="str">
        <f>IFERROR(SMALL($E$5:$E$9000,ROWS($E$5:E5442)),"")</f>
        <v/>
      </c>
      <c r="I5442" s="371" t="s">
        <v>87</v>
      </c>
      <c r="J5442" t="s">
        <v>783</v>
      </c>
      <c r="K5442" s="372">
        <v>633</v>
      </c>
      <c r="L5442" s="388">
        <f>ROWS(K$5:K5442)</f>
        <v>5438</v>
      </c>
      <c r="M5442" s="388" t="str">
        <f>IF(_xlfn.IFNA(VLOOKUP(I5442,$AG$3:$AH$83,2,FALSE),"")='11.1'!$D$5,TXM!L5442,"")</f>
        <v/>
      </c>
      <c r="N5442" t="str">
        <f>IFERROR(SMALL($M$5:$M$9000,ROWS($M$5:M5442)),"")</f>
        <v/>
      </c>
      <c r="P5442" t="s">
        <v>1639</v>
      </c>
      <c r="S5442" s="388">
        <f>ROWS(R$5:R5442)</f>
        <v>5438</v>
      </c>
      <c r="T5442" s="388" t="str">
        <f>IF(_xlfn.IFNA(VLOOKUP(P5442,$AG$3:$AH$83,2,FALSE),"")='11.1'!$D$5,TXM!S5442,"")</f>
        <v/>
      </c>
      <c r="U5442" t="str">
        <f>IFERROR(SMALL($T$5:$T$9000,ROWS($T$5:T5442)),"")</f>
        <v/>
      </c>
    </row>
    <row r="5443" spans="1:21" ht="14.4" customHeight="1" x14ac:dyDescent="0.3">
      <c r="A5443" t="s">
        <v>1639</v>
      </c>
      <c r="D5443" s="388">
        <f>ROWS(C$5:C5443)</f>
        <v>5439</v>
      </c>
      <c r="E5443" s="388" t="str">
        <f>IF(_xlfn.IFNA(VLOOKUP(A5443,$AG$3:$AH$83,2,FALSE),"")='11.1'!$D$5,TXM!D5443,"")</f>
        <v/>
      </c>
      <c r="F5443" t="str">
        <f>IFERROR(SMALL($E$5:$E$9000,ROWS($E$5:E5443)),"")</f>
        <v/>
      </c>
      <c r="I5443" s="371" t="s">
        <v>87</v>
      </c>
      <c r="J5443" t="s">
        <v>1004</v>
      </c>
      <c r="K5443" s="372">
        <v>619</v>
      </c>
      <c r="L5443" s="388">
        <f>ROWS(K$5:K5443)</f>
        <v>5439</v>
      </c>
      <c r="M5443" s="388" t="str">
        <f>IF(_xlfn.IFNA(VLOOKUP(I5443,$AG$3:$AH$83,2,FALSE),"")='11.1'!$D$5,TXM!L5443,"")</f>
        <v/>
      </c>
      <c r="N5443" t="str">
        <f>IFERROR(SMALL($M$5:$M$9000,ROWS($M$5:M5443)),"")</f>
        <v/>
      </c>
      <c r="P5443" t="s">
        <v>1639</v>
      </c>
      <c r="S5443" s="388">
        <f>ROWS(R$5:R5443)</f>
        <v>5439</v>
      </c>
      <c r="T5443" s="388" t="str">
        <f>IF(_xlfn.IFNA(VLOOKUP(P5443,$AG$3:$AH$83,2,FALSE),"")='11.1'!$D$5,TXM!S5443,"")</f>
        <v/>
      </c>
      <c r="U5443" t="str">
        <f>IFERROR(SMALL($T$5:$T$9000,ROWS($T$5:T5443)),"")</f>
        <v/>
      </c>
    </row>
    <row r="5444" spans="1:21" ht="14.4" customHeight="1" x14ac:dyDescent="0.3">
      <c r="A5444" t="s">
        <v>1639</v>
      </c>
      <c r="D5444" s="388">
        <f>ROWS(C$5:C5444)</f>
        <v>5440</v>
      </c>
      <c r="E5444" s="388" t="str">
        <f>IF(_xlfn.IFNA(VLOOKUP(A5444,$AG$3:$AH$83,2,FALSE),"")='11.1'!$D$5,TXM!D5444,"")</f>
        <v/>
      </c>
      <c r="F5444" t="str">
        <f>IFERROR(SMALL($E$5:$E$9000,ROWS($E$5:E5444)),"")</f>
        <v/>
      </c>
      <c r="I5444" s="371" t="s">
        <v>87</v>
      </c>
      <c r="J5444" t="s">
        <v>871</v>
      </c>
      <c r="K5444" s="372">
        <v>440</v>
      </c>
      <c r="L5444" s="388">
        <f>ROWS(K$5:K5444)</f>
        <v>5440</v>
      </c>
      <c r="M5444" s="388" t="str">
        <f>IF(_xlfn.IFNA(VLOOKUP(I5444,$AG$3:$AH$83,2,FALSE),"")='11.1'!$D$5,TXM!L5444,"")</f>
        <v/>
      </c>
      <c r="N5444" t="str">
        <f>IFERROR(SMALL($M$5:$M$9000,ROWS($M$5:M5444)),"")</f>
        <v/>
      </c>
      <c r="P5444" t="s">
        <v>1639</v>
      </c>
      <c r="S5444" s="388">
        <f>ROWS(R$5:R5444)</f>
        <v>5440</v>
      </c>
      <c r="T5444" s="388" t="str">
        <f>IF(_xlfn.IFNA(VLOOKUP(P5444,$AG$3:$AH$83,2,FALSE),"")='11.1'!$D$5,TXM!S5444,"")</f>
        <v/>
      </c>
      <c r="U5444" t="str">
        <f>IFERROR(SMALL($T$5:$T$9000,ROWS($T$5:T5444)),"")</f>
        <v/>
      </c>
    </row>
    <row r="5445" spans="1:21" ht="14.4" customHeight="1" x14ac:dyDescent="0.3">
      <c r="A5445" t="s">
        <v>1639</v>
      </c>
      <c r="D5445" s="388">
        <f>ROWS(C$5:C5445)</f>
        <v>5441</v>
      </c>
      <c r="E5445" s="388" t="str">
        <f>IF(_xlfn.IFNA(VLOOKUP(A5445,$AG$3:$AH$83,2,FALSE),"")='11.1'!$D$5,TXM!D5445,"")</f>
        <v/>
      </c>
      <c r="F5445" t="str">
        <f>IFERROR(SMALL($E$5:$E$9000,ROWS($E$5:E5445)),"")</f>
        <v/>
      </c>
      <c r="I5445" s="371" t="s">
        <v>87</v>
      </c>
      <c r="J5445" t="s">
        <v>801</v>
      </c>
      <c r="K5445" s="372">
        <v>201</v>
      </c>
      <c r="L5445" s="388">
        <f>ROWS(K$5:K5445)</f>
        <v>5441</v>
      </c>
      <c r="M5445" s="388" t="str">
        <f>IF(_xlfn.IFNA(VLOOKUP(I5445,$AG$3:$AH$83,2,FALSE),"")='11.1'!$D$5,TXM!L5445,"")</f>
        <v/>
      </c>
      <c r="N5445" t="str">
        <f>IFERROR(SMALL($M$5:$M$9000,ROWS($M$5:M5445)),"")</f>
        <v/>
      </c>
      <c r="P5445" t="s">
        <v>1639</v>
      </c>
      <c r="S5445" s="388">
        <f>ROWS(R$5:R5445)</f>
        <v>5441</v>
      </c>
      <c r="T5445" s="388" t="str">
        <f>IF(_xlfn.IFNA(VLOOKUP(P5445,$AG$3:$AH$83,2,FALSE),"")='11.1'!$D$5,TXM!S5445,"")</f>
        <v/>
      </c>
      <c r="U5445" t="str">
        <f>IFERROR(SMALL($T$5:$T$9000,ROWS($T$5:T5445)),"")</f>
        <v/>
      </c>
    </row>
    <row r="5446" spans="1:21" ht="14.4" customHeight="1" x14ac:dyDescent="0.3">
      <c r="A5446" t="s">
        <v>1639</v>
      </c>
      <c r="D5446" s="388">
        <f>ROWS(C$5:C5446)</f>
        <v>5442</v>
      </c>
      <c r="E5446" s="388" t="str">
        <f>IF(_xlfn.IFNA(VLOOKUP(A5446,$AG$3:$AH$83,2,FALSE),"")='11.1'!$D$5,TXM!D5446,"")</f>
        <v/>
      </c>
      <c r="F5446" t="str">
        <f>IFERROR(SMALL($E$5:$E$9000,ROWS($E$5:E5446)),"")</f>
        <v/>
      </c>
      <c r="I5446" s="371" t="s">
        <v>87</v>
      </c>
      <c r="J5446" t="s">
        <v>1365</v>
      </c>
      <c r="K5446" s="372">
        <v>44</v>
      </c>
      <c r="L5446" s="388">
        <f>ROWS(K$5:K5446)</f>
        <v>5442</v>
      </c>
      <c r="M5446" s="388" t="str">
        <f>IF(_xlfn.IFNA(VLOOKUP(I5446,$AG$3:$AH$83,2,FALSE),"")='11.1'!$D$5,TXM!L5446,"")</f>
        <v/>
      </c>
      <c r="N5446" t="str">
        <f>IFERROR(SMALL($M$5:$M$9000,ROWS($M$5:M5446)),"")</f>
        <v/>
      </c>
      <c r="P5446" t="s">
        <v>1639</v>
      </c>
      <c r="S5446" s="388">
        <f>ROWS(R$5:R5446)</f>
        <v>5442</v>
      </c>
      <c r="T5446" s="388" t="str">
        <f>IF(_xlfn.IFNA(VLOOKUP(P5446,$AG$3:$AH$83,2,FALSE),"")='11.1'!$D$5,TXM!S5446,"")</f>
        <v/>
      </c>
      <c r="U5446" t="str">
        <f>IFERROR(SMALL($T$5:$T$9000,ROWS($T$5:T5446)),"")</f>
        <v/>
      </c>
    </row>
    <row r="5447" spans="1:21" ht="14.4" customHeight="1" x14ac:dyDescent="0.3">
      <c r="A5447" t="s">
        <v>1639</v>
      </c>
      <c r="D5447" s="388">
        <f>ROWS(C$5:C5447)</f>
        <v>5443</v>
      </c>
      <c r="E5447" s="388" t="str">
        <f>IF(_xlfn.IFNA(VLOOKUP(A5447,$AG$3:$AH$83,2,FALSE),"")='11.1'!$D$5,TXM!D5447,"")</f>
        <v/>
      </c>
      <c r="F5447" t="str">
        <f>IFERROR(SMALL($E$5:$E$9000,ROWS($E$5:E5447)),"")</f>
        <v/>
      </c>
      <c r="I5447" s="371" t="s">
        <v>87</v>
      </c>
      <c r="J5447" t="s">
        <v>103</v>
      </c>
      <c r="K5447" s="372">
        <v>17</v>
      </c>
      <c r="L5447" s="388">
        <f>ROWS(K$5:K5447)</f>
        <v>5443</v>
      </c>
      <c r="M5447" s="388" t="str">
        <f>IF(_xlfn.IFNA(VLOOKUP(I5447,$AG$3:$AH$83,2,FALSE),"")='11.1'!$D$5,TXM!L5447,"")</f>
        <v/>
      </c>
      <c r="N5447" t="str">
        <f>IFERROR(SMALL($M$5:$M$9000,ROWS($M$5:M5447)),"")</f>
        <v/>
      </c>
      <c r="P5447" t="s">
        <v>1639</v>
      </c>
      <c r="S5447" s="388">
        <f>ROWS(R$5:R5447)</f>
        <v>5443</v>
      </c>
      <c r="T5447" s="388" t="str">
        <f>IF(_xlfn.IFNA(VLOOKUP(P5447,$AG$3:$AH$83,2,FALSE),"")='11.1'!$D$5,TXM!S5447,"")</f>
        <v/>
      </c>
      <c r="U5447" t="str">
        <f>IFERROR(SMALL($T$5:$T$9000,ROWS($T$5:T5447)),"")</f>
        <v/>
      </c>
    </row>
    <row r="5448" spans="1:21" ht="14.4" customHeight="1" x14ac:dyDescent="0.3">
      <c r="A5448" t="s">
        <v>1639</v>
      </c>
      <c r="D5448" s="388">
        <f>ROWS(C$5:C5448)</f>
        <v>5444</v>
      </c>
      <c r="E5448" s="388" t="str">
        <f>IF(_xlfn.IFNA(VLOOKUP(A5448,$AG$3:$AH$83,2,FALSE),"")='11.1'!$D$5,TXM!D5448,"")</f>
        <v/>
      </c>
      <c r="F5448" t="str">
        <f>IFERROR(SMALL($E$5:$E$9000,ROWS($E$5:E5448)),"")</f>
        <v/>
      </c>
      <c r="I5448" s="371" t="s">
        <v>87</v>
      </c>
      <c r="J5448" t="s">
        <v>102</v>
      </c>
      <c r="K5448" s="372">
        <v>17</v>
      </c>
      <c r="L5448" s="388">
        <f>ROWS(K$5:K5448)</f>
        <v>5444</v>
      </c>
      <c r="M5448" s="388" t="str">
        <f>IF(_xlfn.IFNA(VLOOKUP(I5448,$AG$3:$AH$83,2,FALSE),"")='11.1'!$D$5,TXM!L5448,"")</f>
        <v/>
      </c>
      <c r="N5448" t="str">
        <f>IFERROR(SMALL($M$5:$M$9000,ROWS($M$5:M5448)),"")</f>
        <v/>
      </c>
      <c r="P5448" t="s">
        <v>1639</v>
      </c>
      <c r="S5448" s="388">
        <f>ROWS(R$5:R5448)</f>
        <v>5444</v>
      </c>
      <c r="T5448" s="388" t="str">
        <f>IF(_xlfn.IFNA(VLOOKUP(P5448,$AG$3:$AH$83,2,FALSE),"")='11.1'!$D$5,TXM!S5448,"")</f>
        <v/>
      </c>
      <c r="U5448" t="str">
        <f>IFERROR(SMALL($T$5:$T$9000,ROWS($T$5:T5448)),"")</f>
        <v/>
      </c>
    </row>
    <row r="5449" spans="1:21" ht="14.4" customHeight="1" x14ac:dyDescent="0.3">
      <c r="A5449" t="s">
        <v>1639</v>
      </c>
      <c r="D5449" s="388">
        <f>ROWS(C$5:C5449)</f>
        <v>5445</v>
      </c>
      <c r="E5449" s="388" t="str">
        <f>IF(_xlfn.IFNA(VLOOKUP(A5449,$AG$3:$AH$83,2,FALSE),"")='11.1'!$D$5,TXM!D5449,"")</f>
        <v/>
      </c>
      <c r="F5449" t="str">
        <f>IFERROR(SMALL($E$5:$E$9000,ROWS($E$5:E5449)),"")</f>
        <v/>
      </c>
      <c r="I5449" s="371" t="s">
        <v>87</v>
      </c>
      <c r="J5449" t="s">
        <v>773</v>
      </c>
      <c r="K5449" s="372">
        <v>11</v>
      </c>
      <c r="L5449" s="388">
        <f>ROWS(K$5:K5449)</f>
        <v>5445</v>
      </c>
      <c r="M5449" s="388" t="str">
        <f>IF(_xlfn.IFNA(VLOOKUP(I5449,$AG$3:$AH$83,2,FALSE),"")='11.1'!$D$5,TXM!L5449,"")</f>
        <v/>
      </c>
      <c r="N5449" t="str">
        <f>IFERROR(SMALL($M$5:$M$9000,ROWS($M$5:M5449)),"")</f>
        <v/>
      </c>
      <c r="P5449" t="s">
        <v>1639</v>
      </c>
      <c r="S5449" s="388">
        <f>ROWS(R$5:R5449)</f>
        <v>5445</v>
      </c>
      <c r="T5449" s="388" t="str">
        <f>IF(_xlfn.IFNA(VLOOKUP(P5449,$AG$3:$AH$83,2,FALSE),"")='11.1'!$D$5,TXM!S5449,"")</f>
        <v/>
      </c>
      <c r="U5449" t="str">
        <f>IFERROR(SMALL($T$5:$T$9000,ROWS($T$5:T5449)),"")</f>
        <v/>
      </c>
    </row>
    <row r="5450" spans="1:21" ht="14.4" customHeight="1" x14ac:dyDescent="0.3">
      <c r="A5450" t="s">
        <v>1639</v>
      </c>
      <c r="D5450" s="388">
        <f>ROWS(C$5:C5450)</f>
        <v>5446</v>
      </c>
      <c r="E5450" s="388" t="str">
        <f>IF(_xlfn.IFNA(VLOOKUP(A5450,$AG$3:$AH$83,2,FALSE),"")='11.1'!$D$5,TXM!D5450,"")</f>
        <v/>
      </c>
      <c r="F5450" t="str">
        <f>IFERROR(SMALL($E$5:$E$9000,ROWS($E$5:E5450)),"")</f>
        <v/>
      </c>
      <c r="I5450" s="371" t="s">
        <v>87</v>
      </c>
      <c r="J5450" t="s">
        <v>99</v>
      </c>
      <c r="K5450" s="372">
        <v>8</v>
      </c>
      <c r="L5450" s="388">
        <f>ROWS(K$5:K5450)</f>
        <v>5446</v>
      </c>
      <c r="M5450" s="388" t="str">
        <f>IF(_xlfn.IFNA(VLOOKUP(I5450,$AG$3:$AH$83,2,FALSE),"")='11.1'!$D$5,TXM!L5450,"")</f>
        <v/>
      </c>
      <c r="N5450" t="str">
        <f>IFERROR(SMALL($M$5:$M$9000,ROWS($M$5:M5450)),"")</f>
        <v/>
      </c>
      <c r="P5450" t="s">
        <v>1639</v>
      </c>
      <c r="S5450" s="388">
        <f>ROWS(R$5:R5450)</f>
        <v>5446</v>
      </c>
      <c r="T5450" s="388" t="str">
        <f>IF(_xlfn.IFNA(VLOOKUP(P5450,$AG$3:$AH$83,2,FALSE),"")='11.1'!$D$5,TXM!S5450,"")</f>
        <v/>
      </c>
      <c r="U5450" t="str">
        <f>IFERROR(SMALL($T$5:$T$9000,ROWS($T$5:T5450)),"")</f>
        <v/>
      </c>
    </row>
    <row r="5451" spans="1:21" ht="14.4" customHeight="1" x14ac:dyDescent="0.3">
      <c r="A5451" t="s">
        <v>1639</v>
      </c>
      <c r="D5451" s="388">
        <f>ROWS(C$5:C5451)</f>
        <v>5447</v>
      </c>
      <c r="E5451" s="388" t="str">
        <f>IF(_xlfn.IFNA(VLOOKUP(A5451,$AG$3:$AH$83,2,FALSE),"")='11.1'!$D$5,TXM!D5451,"")</f>
        <v/>
      </c>
      <c r="F5451" t="str">
        <f>IFERROR(SMALL($E$5:$E$9000,ROWS($E$5:E5451)),"")</f>
        <v/>
      </c>
      <c r="I5451" s="371" t="s">
        <v>87</v>
      </c>
      <c r="J5451" t="s">
        <v>775</v>
      </c>
      <c r="K5451" s="372">
        <v>4</v>
      </c>
      <c r="L5451" s="388">
        <f>ROWS(K$5:K5451)</f>
        <v>5447</v>
      </c>
      <c r="M5451" s="388" t="str">
        <f>IF(_xlfn.IFNA(VLOOKUP(I5451,$AG$3:$AH$83,2,FALSE),"")='11.1'!$D$5,TXM!L5451,"")</f>
        <v/>
      </c>
      <c r="N5451" t="str">
        <f>IFERROR(SMALL($M$5:$M$9000,ROWS($M$5:M5451)),"")</f>
        <v/>
      </c>
      <c r="P5451" t="s">
        <v>1639</v>
      </c>
      <c r="S5451" s="388">
        <f>ROWS(R$5:R5451)</f>
        <v>5447</v>
      </c>
      <c r="T5451" s="388" t="str">
        <f>IF(_xlfn.IFNA(VLOOKUP(P5451,$AG$3:$AH$83,2,FALSE),"")='11.1'!$D$5,TXM!S5451,"")</f>
        <v/>
      </c>
      <c r="U5451" t="str">
        <f>IFERROR(SMALL($T$5:$T$9000,ROWS($T$5:T5451)),"")</f>
        <v/>
      </c>
    </row>
    <row r="5452" spans="1:21" ht="14.4" customHeight="1" x14ac:dyDescent="0.3">
      <c r="A5452" t="s">
        <v>1639</v>
      </c>
      <c r="D5452" s="388">
        <f>ROWS(C$5:C5452)</f>
        <v>5448</v>
      </c>
      <c r="E5452" s="388" t="str">
        <f>IF(_xlfn.IFNA(VLOOKUP(A5452,$AG$3:$AH$83,2,FALSE),"")='11.1'!$D$5,TXM!D5452,"")</f>
        <v/>
      </c>
      <c r="F5452" t="str">
        <f>IFERROR(SMALL($E$5:$E$9000,ROWS($E$5:E5452)),"")</f>
        <v/>
      </c>
      <c r="I5452" s="371" t="s">
        <v>77</v>
      </c>
      <c r="J5452" t="s">
        <v>1252</v>
      </c>
      <c r="K5452" s="372">
        <v>290832111</v>
      </c>
      <c r="L5452" s="388">
        <f>ROWS(K$5:K5452)</f>
        <v>5448</v>
      </c>
      <c r="M5452" s="388" t="str">
        <f>IF(_xlfn.IFNA(VLOOKUP(I5452,$AG$3:$AH$83,2,FALSE),"")='11.1'!$D$5,TXM!L5452,"")</f>
        <v/>
      </c>
      <c r="N5452" t="str">
        <f>IFERROR(SMALL($M$5:$M$9000,ROWS($M$5:M5452)),"")</f>
        <v/>
      </c>
      <c r="P5452" t="s">
        <v>1639</v>
      </c>
      <c r="S5452" s="388">
        <f>ROWS(R$5:R5452)</f>
        <v>5448</v>
      </c>
      <c r="T5452" s="388" t="str">
        <f>IF(_xlfn.IFNA(VLOOKUP(P5452,$AG$3:$AH$83,2,FALSE),"")='11.1'!$D$5,TXM!S5452,"")</f>
        <v/>
      </c>
      <c r="U5452" t="str">
        <f>IFERROR(SMALL($T$5:$T$9000,ROWS($T$5:T5452)),"")</f>
        <v/>
      </c>
    </row>
    <row r="5453" spans="1:21" ht="14.4" customHeight="1" x14ac:dyDescent="0.3">
      <c r="A5453" t="s">
        <v>1639</v>
      </c>
      <c r="D5453" s="388">
        <f>ROWS(C$5:C5453)</f>
        <v>5449</v>
      </c>
      <c r="E5453" s="388" t="str">
        <f>IF(_xlfn.IFNA(VLOOKUP(A5453,$AG$3:$AH$83,2,FALSE),"")='11.1'!$D$5,TXM!D5453,"")</f>
        <v/>
      </c>
      <c r="F5453" t="str">
        <f>IFERROR(SMALL($E$5:$E$9000,ROWS($E$5:E5453)),"")</f>
        <v/>
      </c>
      <c r="I5453" s="371" t="s">
        <v>77</v>
      </c>
      <c r="J5453" t="s">
        <v>867</v>
      </c>
      <c r="K5453" s="372">
        <v>138795301</v>
      </c>
      <c r="L5453" s="388">
        <f>ROWS(K$5:K5453)</f>
        <v>5449</v>
      </c>
      <c r="M5453" s="388" t="str">
        <f>IF(_xlfn.IFNA(VLOOKUP(I5453,$AG$3:$AH$83,2,FALSE),"")='11.1'!$D$5,TXM!L5453,"")</f>
        <v/>
      </c>
      <c r="N5453" t="str">
        <f>IFERROR(SMALL($M$5:$M$9000,ROWS($M$5:M5453)),"")</f>
        <v/>
      </c>
      <c r="P5453" t="s">
        <v>1639</v>
      </c>
      <c r="S5453" s="388">
        <f>ROWS(R$5:R5453)</f>
        <v>5449</v>
      </c>
      <c r="T5453" s="388" t="str">
        <f>IF(_xlfn.IFNA(VLOOKUP(P5453,$AG$3:$AH$83,2,FALSE),"")='11.1'!$D$5,TXM!S5453,"")</f>
        <v/>
      </c>
      <c r="U5453" t="str">
        <f>IFERROR(SMALL($T$5:$T$9000,ROWS($T$5:T5453)),"")</f>
        <v/>
      </c>
    </row>
    <row r="5454" spans="1:21" ht="14.4" customHeight="1" x14ac:dyDescent="0.3">
      <c r="A5454" t="s">
        <v>1639</v>
      </c>
      <c r="D5454" s="388">
        <f>ROWS(C$5:C5454)</f>
        <v>5450</v>
      </c>
      <c r="E5454" s="388" t="str">
        <f>IF(_xlfn.IFNA(VLOOKUP(A5454,$AG$3:$AH$83,2,FALSE),"")='11.1'!$D$5,TXM!D5454,"")</f>
        <v/>
      </c>
      <c r="F5454" t="str">
        <f>IFERROR(SMALL($E$5:$E$9000,ROWS($E$5:E5454)),"")</f>
        <v/>
      </c>
      <c r="I5454" s="371" t="s">
        <v>77</v>
      </c>
      <c r="J5454" t="s">
        <v>863</v>
      </c>
      <c r="K5454" s="372">
        <v>132435197</v>
      </c>
      <c r="L5454" s="388">
        <f>ROWS(K$5:K5454)</f>
        <v>5450</v>
      </c>
      <c r="M5454" s="388" t="str">
        <f>IF(_xlfn.IFNA(VLOOKUP(I5454,$AG$3:$AH$83,2,FALSE),"")='11.1'!$D$5,TXM!L5454,"")</f>
        <v/>
      </c>
      <c r="N5454" t="str">
        <f>IFERROR(SMALL($M$5:$M$9000,ROWS($M$5:M5454)),"")</f>
        <v/>
      </c>
      <c r="P5454" t="s">
        <v>1639</v>
      </c>
      <c r="S5454" s="388">
        <f>ROWS(R$5:R5454)</f>
        <v>5450</v>
      </c>
      <c r="T5454" s="388" t="str">
        <f>IF(_xlfn.IFNA(VLOOKUP(P5454,$AG$3:$AH$83,2,FALSE),"")='11.1'!$D$5,TXM!S5454,"")</f>
        <v/>
      </c>
      <c r="U5454" t="str">
        <f>IFERROR(SMALL($T$5:$T$9000,ROWS($T$5:T5454)),"")</f>
        <v/>
      </c>
    </row>
    <row r="5455" spans="1:21" ht="14.4" customHeight="1" x14ac:dyDescent="0.3">
      <c r="A5455" t="s">
        <v>1639</v>
      </c>
      <c r="D5455" s="388">
        <f>ROWS(C$5:C5455)</f>
        <v>5451</v>
      </c>
      <c r="E5455" s="388" t="str">
        <f>IF(_xlfn.IFNA(VLOOKUP(A5455,$AG$3:$AH$83,2,FALSE),"")='11.1'!$D$5,TXM!D5455,"")</f>
        <v/>
      </c>
      <c r="F5455" t="str">
        <f>IFERROR(SMALL($E$5:$E$9000,ROWS($E$5:E5455)),"")</f>
        <v/>
      </c>
      <c r="I5455" s="371" t="s">
        <v>77</v>
      </c>
      <c r="J5455" t="s">
        <v>1265</v>
      </c>
      <c r="K5455" s="372">
        <v>43825743</v>
      </c>
      <c r="L5455" s="388">
        <f>ROWS(K$5:K5455)</f>
        <v>5451</v>
      </c>
      <c r="M5455" s="388" t="str">
        <f>IF(_xlfn.IFNA(VLOOKUP(I5455,$AG$3:$AH$83,2,FALSE),"")='11.1'!$D$5,TXM!L5455,"")</f>
        <v/>
      </c>
      <c r="N5455" t="str">
        <f>IFERROR(SMALL($M$5:$M$9000,ROWS($M$5:M5455)),"")</f>
        <v/>
      </c>
      <c r="P5455" t="s">
        <v>1639</v>
      </c>
      <c r="S5455" s="388">
        <f>ROWS(R$5:R5455)</f>
        <v>5451</v>
      </c>
      <c r="T5455" s="388" t="str">
        <f>IF(_xlfn.IFNA(VLOOKUP(P5455,$AG$3:$AH$83,2,FALSE),"")='11.1'!$D$5,TXM!S5455,"")</f>
        <v/>
      </c>
      <c r="U5455" t="str">
        <f>IFERROR(SMALL($T$5:$T$9000,ROWS($T$5:T5455)),"")</f>
        <v/>
      </c>
    </row>
    <row r="5456" spans="1:21" ht="14.4" customHeight="1" x14ac:dyDescent="0.3">
      <c r="A5456" t="s">
        <v>1639</v>
      </c>
      <c r="D5456" s="388">
        <f>ROWS(C$5:C5456)</f>
        <v>5452</v>
      </c>
      <c r="E5456" s="388" t="str">
        <f>IF(_xlfn.IFNA(VLOOKUP(A5456,$AG$3:$AH$83,2,FALSE),"")='11.1'!$D$5,TXM!D5456,"")</f>
        <v/>
      </c>
      <c r="F5456" t="str">
        <f>IFERROR(SMALL($E$5:$E$9000,ROWS($E$5:E5456)),"")</f>
        <v/>
      </c>
      <c r="I5456" s="371" t="s">
        <v>77</v>
      </c>
      <c r="J5456" t="s">
        <v>108</v>
      </c>
      <c r="K5456" s="372">
        <v>38237676</v>
      </c>
      <c r="L5456" s="388">
        <f>ROWS(K$5:K5456)</f>
        <v>5452</v>
      </c>
      <c r="M5456" s="388" t="str">
        <f>IF(_xlfn.IFNA(VLOOKUP(I5456,$AG$3:$AH$83,2,FALSE),"")='11.1'!$D$5,TXM!L5456,"")</f>
        <v/>
      </c>
      <c r="N5456" t="str">
        <f>IFERROR(SMALL($M$5:$M$9000,ROWS($M$5:M5456)),"")</f>
        <v/>
      </c>
      <c r="P5456" t="s">
        <v>1639</v>
      </c>
      <c r="S5456" s="388">
        <f>ROWS(R$5:R5456)</f>
        <v>5452</v>
      </c>
      <c r="T5456" s="388" t="str">
        <f>IF(_xlfn.IFNA(VLOOKUP(P5456,$AG$3:$AH$83,2,FALSE),"")='11.1'!$D$5,TXM!S5456,"")</f>
        <v/>
      </c>
      <c r="U5456" t="str">
        <f>IFERROR(SMALL($T$5:$T$9000,ROWS($T$5:T5456)),"")</f>
        <v/>
      </c>
    </row>
    <row r="5457" spans="1:21" ht="14.4" customHeight="1" x14ac:dyDescent="0.3">
      <c r="A5457" t="s">
        <v>1639</v>
      </c>
      <c r="D5457" s="388">
        <f>ROWS(C$5:C5457)</f>
        <v>5453</v>
      </c>
      <c r="E5457" s="388" t="str">
        <f>IF(_xlfn.IFNA(VLOOKUP(A5457,$AG$3:$AH$83,2,FALSE),"")='11.1'!$D$5,TXM!D5457,"")</f>
        <v/>
      </c>
      <c r="F5457" t="str">
        <f>IFERROR(SMALL($E$5:$E$9000,ROWS($E$5:E5457)),"")</f>
        <v/>
      </c>
      <c r="I5457" s="371" t="s">
        <v>77</v>
      </c>
      <c r="J5457" t="s">
        <v>865</v>
      </c>
      <c r="K5457" s="372">
        <v>32810009</v>
      </c>
      <c r="L5457" s="388">
        <f>ROWS(K$5:K5457)</f>
        <v>5453</v>
      </c>
      <c r="M5457" s="388" t="str">
        <f>IF(_xlfn.IFNA(VLOOKUP(I5457,$AG$3:$AH$83,2,FALSE),"")='11.1'!$D$5,TXM!L5457,"")</f>
        <v/>
      </c>
      <c r="N5457" t="str">
        <f>IFERROR(SMALL($M$5:$M$9000,ROWS($M$5:M5457)),"")</f>
        <v/>
      </c>
      <c r="P5457" t="s">
        <v>1639</v>
      </c>
      <c r="S5457" s="388">
        <f>ROWS(R$5:R5457)</f>
        <v>5453</v>
      </c>
      <c r="T5457" s="388" t="str">
        <f>IF(_xlfn.IFNA(VLOOKUP(P5457,$AG$3:$AH$83,2,FALSE),"")='11.1'!$D$5,TXM!S5457,"")</f>
        <v/>
      </c>
      <c r="U5457" t="str">
        <f>IFERROR(SMALL($T$5:$T$9000,ROWS($T$5:T5457)),"")</f>
        <v/>
      </c>
    </row>
    <row r="5458" spans="1:21" ht="14.4" customHeight="1" x14ac:dyDescent="0.3">
      <c r="A5458" t="s">
        <v>1639</v>
      </c>
      <c r="D5458" s="388">
        <f>ROWS(C$5:C5458)</f>
        <v>5454</v>
      </c>
      <c r="E5458" s="388" t="str">
        <f>IF(_xlfn.IFNA(VLOOKUP(A5458,$AG$3:$AH$83,2,FALSE),"")='11.1'!$D$5,TXM!D5458,"")</f>
        <v/>
      </c>
      <c r="F5458" t="str">
        <f>IFERROR(SMALL($E$5:$E$9000,ROWS($E$5:E5458)),"")</f>
        <v/>
      </c>
      <c r="I5458" s="371" t="s">
        <v>77</v>
      </c>
      <c r="J5458" t="s">
        <v>1001</v>
      </c>
      <c r="K5458" s="372">
        <v>30155510</v>
      </c>
      <c r="L5458" s="388">
        <f>ROWS(K$5:K5458)</f>
        <v>5454</v>
      </c>
      <c r="M5458" s="388" t="str">
        <f>IF(_xlfn.IFNA(VLOOKUP(I5458,$AG$3:$AH$83,2,FALSE),"")='11.1'!$D$5,TXM!L5458,"")</f>
        <v/>
      </c>
      <c r="N5458" t="str">
        <f>IFERROR(SMALL($M$5:$M$9000,ROWS($M$5:M5458)),"")</f>
        <v/>
      </c>
      <c r="P5458" t="s">
        <v>1639</v>
      </c>
      <c r="S5458" s="388">
        <f>ROWS(R$5:R5458)</f>
        <v>5454</v>
      </c>
      <c r="T5458" s="388" t="str">
        <f>IF(_xlfn.IFNA(VLOOKUP(P5458,$AG$3:$AH$83,2,FALSE),"")='11.1'!$D$5,TXM!S5458,"")</f>
        <v/>
      </c>
      <c r="U5458" t="str">
        <f>IFERROR(SMALL($T$5:$T$9000,ROWS($T$5:T5458)),"")</f>
        <v/>
      </c>
    </row>
    <row r="5459" spans="1:21" ht="14.4" customHeight="1" x14ac:dyDescent="0.3">
      <c r="A5459" t="s">
        <v>1639</v>
      </c>
      <c r="D5459" s="388">
        <f>ROWS(C$5:C5459)</f>
        <v>5455</v>
      </c>
      <c r="E5459" s="388" t="str">
        <f>IF(_xlfn.IFNA(VLOOKUP(A5459,$AG$3:$AH$83,2,FALSE),"")='11.1'!$D$5,TXM!D5459,"")</f>
        <v/>
      </c>
      <c r="F5459" t="str">
        <f>IFERROR(SMALL($E$5:$E$9000,ROWS($E$5:E5459)),"")</f>
        <v/>
      </c>
      <c r="I5459" s="371" t="s">
        <v>77</v>
      </c>
      <c r="J5459" t="s">
        <v>841</v>
      </c>
      <c r="K5459" s="372">
        <v>28750705</v>
      </c>
      <c r="L5459" s="388">
        <f>ROWS(K$5:K5459)</f>
        <v>5455</v>
      </c>
      <c r="M5459" s="388" t="str">
        <f>IF(_xlfn.IFNA(VLOOKUP(I5459,$AG$3:$AH$83,2,FALSE),"")='11.1'!$D$5,TXM!L5459,"")</f>
        <v/>
      </c>
      <c r="N5459" t="str">
        <f>IFERROR(SMALL($M$5:$M$9000,ROWS($M$5:M5459)),"")</f>
        <v/>
      </c>
      <c r="P5459" t="s">
        <v>1639</v>
      </c>
      <c r="S5459" s="388">
        <f>ROWS(R$5:R5459)</f>
        <v>5455</v>
      </c>
      <c r="T5459" s="388" t="str">
        <f>IF(_xlfn.IFNA(VLOOKUP(P5459,$AG$3:$AH$83,2,FALSE),"")='11.1'!$D$5,TXM!S5459,"")</f>
        <v/>
      </c>
      <c r="U5459" t="str">
        <f>IFERROR(SMALL($T$5:$T$9000,ROWS($T$5:T5459)),"")</f>
        <v/>
      </c>
    </row>
    <row r="5460" spans="1:21" ht="14.4" customHeight="1" x14ac:dyDescent="0.3">
      <c r="A5460" t="s">
        <v>1639</v>
      </c>
      <c r="D5460" s="388">
        <f>ROWS(C$5:C5460)</f>
        <v>5456</v>
      </c>
      <c r="E5460" s="388" t="str">
        <f>IF(_xlfn.IFNA(VLOOKUP(A5460,$AG$3:$AH$83,2,FALSE),"")='11.1'!$D$5,TXM!D5460,"")</f>
        <v/>
      </c>
      <c r="F5460" t="str">
        <f>IFERROR(SMALL($E$5:$E$9000,ROWS($E$5:E5460)),"")</f>
        <v/>
      </c>
      <c r="I5460" s="371" t="s">
        <v>77</v>
      </c>
      <c r="J5460" t="s">
        <v>1000</v>
      </c>
      <c r="K5460" s="372">
        <v>25813153</v>
      </c>
      <c r="L5460" s="388">
        <f>ROWS(K$5:K5460)</f>
        <v>5456</v>
      </c>
      <c r="M5460" s="388" t="str">
        <f>IF(_xlfn.IFNA(VLOOKUP(I5460,$AG$3:$AH$83,2,FALSE),"")='11.1'!$D$5,TXM!L5460,"")</f>
        <v/>
      </c>
      <c r="N5460" t="str">
        <f>IFERROR(SMALL($M$5:$M$9000,ROWS($M$5:M5460)),"")</f>
        <v/>
      </c>
      <c r="P5460" t="s">
        <v>1639</v>
      </c>
      <c r="S5460" s="388">
        <f>ROWS(R$5:R5460)</f>
        <v>5456</v>
      </c>
      <c r="T5460" s="388" t="str">
        <f>IF(_xlfn.IFNA(VLOOKUP(P5460,$AG$3:$AH$83,2,FALSE),"")='11.1'!$D$5,TXM!S5460,"")</f>
        <v/>
      </c>
      <c r="U5460" t="str">
        <f>IFERROR(SMALL($T$5:$T$9000,ROWS($T$5:T5460)),"")</f>
        <v/>
      </c>
    </row>
    <row r="5461" spans="1:21" ht="14.4" customHeight="1" x14ac:dyDescent="0.3">
      <c r="A5461" t="s">
        <v>1639</v>
      </c>
      <c r="D5461" s="388">
        <f>ROWS(C$5:C5461)</f>
        <v>5457</v>
      </c>
      <c r="E5461" s="388" t="str">
        <f>IF(_xlfn.IFNA(VLOOKUP(A5461,$AG$3:$AH$83,2,FALSE),"")='11.1'!$D$5,TXM!D5461,"")</f>
        <v/>
      </c>
      <c r="F5461" t="str">
        <f>IFERROR(SMALL($E$5:$E$9000,ROWS($E$5:E5461)),"")</f>
        <v/>
      </c>
      <c r="I5461" s="371" t="s">
        <v>77</v>
      </c>
      <c r="J5461" t="s">
        <v>1318</v>
      </c>
      <c r="K5461" s="372">
        <v>15685426</v>
      </c>
      <c r="L5461" s="388">
        <f>ROWS(K$5:K5461)</f>
        <v>5457</v>
      </c>
      <c r="M5461" s="388" t="str">
        <f>IF(_xlfn.IFNA(VLOOKUP(I5461,$AG$3:$AH$83,2,FALSE),"")='11.1'!$D$5,TXM!L5461,"")</f>
        <v/>
      </c>
      <c r="N5461" t="str">
        <f>IFERROR(SMALL($M$5:$M$9000,ROWS($M$5:M5461)),"")</f>
        <v/>
      </c>
      <c r="P5461" t="s">
        <v>1639</v>
      </c>
      <c r="S5461" s="388">
        <f>ROWS(R$5:R5461)</f>
        <v>5457</v>
      </c>
      <c r="T5461" s="388" t="str">
        <f>IF(_xlfn.IFNA(VLOOKUP(P5461,$AG$3:$AH$83,2,FALSE),"")='11.1'!$D$5,TXM!S5461,"")</f>
        <v/>
      </c>
      <c r="U5461" t="str">
        <f>IFERROR(SMALL($T$5:$T$9000,ROWS($T$5:T5461)),"")</f>
        <v/>
      </c>
    </row>
    <row r="5462" spans="1:21" ht="14.4" customHeight="1" x14ac:dyDescent="0.3">
      <c r="A5462" t="s">
        <v>1639</v>
      </c>
      <c r="D5462" s="388">
        <f>ROWS(C$5:C5462)</f>
        <v>5458</v>
      </c>
      <c r="E5462" s="388" t="str">
        <f>IF(_xlfn.IFNA(VLOOKUP(A5462,$AG$3:$AH$83,2,FALSE),"")='11.1'!$D$5,TXM!D5462,"")</f>
        <v/>
      </c>
      <c r="F5462" t="str">
        <f>IFERROR(SMALL($E$5:$E$9000,ROWS($E$5:E5462)),"")</f>
        <v/>
      </c>
      <c r="I5462" s="371" t="s">
        <v>77</v>
      </c>
      <c r="J5462" t="s">
        <v>843</v>
      </c>
      <c r="K5462" s="372">
        <v>13641204</v>
      </c>
      <c r="L5462" s="388">
        <f>ROWS(K$5:K5462)</f>
        <v>5458</v>
      </c>
      <c r="M5462" s="388" t="str">
        <f>IF(_xlfn.IFNA(VLOOKUP(I5462,$AG$3:$AH$83,2,FALSE),"")='11.1'!$D$5,TXM!L5462,"")</f>
        <v/>
      </c>
      <c r="N5462" t="str">
        <f>IFERROR(SMALL($M$5:$M$9000,ROWS($M$5:M5462)),"")</f>
        <v/>
      </c>
      <c r="P5462" t="s">
        <v>1639</v>
      </c>
      <c r="S5462" s="388">
        <f>ROWS(R$5:R5462)</f>
        <v>5458</v>
      </c>
      <c r="T5462" s="388" t="str">
        <f>IF(_xlfn.IFNA(VLOOKUP(P5462,$AG$3:$AH$83,2,FALSE),"")='11.1'!$D$5,TXM!S5462,"")</f>
        <v/>
      </c>
      <c r="U5462" t="str">
        <f>IFERROR(SMALL($T$5:$T$9000,ROWS($T$5:T5462)),"")</f>
        <v/>
      </c>
    </row>
    <row r="5463" spans="1:21" ht="14.4" customHeight="1" x14ac:dyDescent="0.3">
      <c r="A5463" t="s">
        <v>1639</v>
      </c>
      <c r="D5463" s="388">
        <f>ROWS(C$5:C5463)</f>
        <v>5459</v>
      </c>
      <c r="E5463" s="388" t="str">
        <f>IF(_xlfn.IFNA(VLOOKUP(A5463,$AG$3:$AH$83,2,FALSE),"")='11.1'!$D$5,TXM!D5463,"")</f>
        <v/>
      </c>
      <c r="F5463" t="str">
        <f>IFERROR(SMALL($E$5:$E$9000,ROWS($E$5:E5463)),"")</f>
        <v/>
      </c>
      <c r="I5463" s="371" t="s">
        <v>77</v>
      </c>
      <c r="J5463" t="s">
        <v>791</v>
      </c>
      <c r="K5463" s="372">
        <v>13157493</v>
      </c>
      <c r="L5463" s="388">
        <f>ROWS(K$5:K5463)</f>
        <v>5459</v>
      </c>
      <c r="M5463" s="388" t="str">
        <f>IF(_xlfn.IFNA(VLOOKUP(I5463,$AG$3:$AH$83,2,FALSE),"")='11.1'!$D$5,TXM!L5463,"")</f>
        <v/>
      </c>
      <c r="N5463" t="str">
        <f>IFERROR(SMALL($M$5:$M$9000,ROWS($M$5:M5463)),"")</f>
        <v/>
      </c>
      <c r="P5463" t="s">
        <v>1639</v>
      </c>
      <c r="S5463" s="388">
        <f>ROWS(R$5:R5463)</f>
        <v>5459</v>
      </c>
      <c r="T5463" s="388" t="str">
        <f>IF(_xlfn.IFNA(VLOOKUP(P5463,$AG$3:$AH$83,2,FALSE),"")='11.1'!$D$5,TXM!S5463,"")</f>
        <v/>
      </c>
      <c r="U5463" t="str">
        <f>IFERROR(SMALL($T$5:$T$9000,ROWS($T$5:T5463)),"")</f>
        <v/>
      </c>
    </row>
    <row r="5464" spans="1:21" ht="14.4" customHeight="1" x14ac:dyDescent="0.3">
      <c r="A5464" t="s">
        <v>1639</v>
      </c>
      <c r="D5464" s="388">
        <f>ROWS(C$5:C5464)</f>
        <v>5460</v>
      </c>
      <c r="E5464" s="388" t="str">
        <f>IF(_xlfn.IFNA(VLOOKUP(A5464,$AG$3:$AH$83,2,FALSE),"")='11.1'!$D$5,TXM!D5464,"")</f>
        <v/>
      </c>
      <c r="F5464" t="str">
        <f>IFERROR(SMALL($E$5:$E$9000,ROWS($E$5:E5464)),"")</f>
        <v/>
      </c>
      <c r="I5464" s="371" t="s">
        <v>77</v>
      </c>
      <c r="J5464" t="s">
        <v>859</v>
      </c>
      <c r="K5464" s="372">
        <v>9317205</v>
      </c>
      <c r="L5464" s="388">
        <f>ROWS(K$5:K5464)</f>
        <v>5460</v>
      </c>
      <c r="M5464" s="388" t="str">
        <f>IF(_xlfn.IFNA(VLOOKUP(I5464,$AG$3:$AH$83,2,FALSE),"")='11.1'!$D$5,TXM!L5464,"")</f>
        <v/>
      </c>
      <c r="N5464" t="str">
        <f>IFERROR(SMALL($M$5:$M$9000,ROWS($M$5:M5464)),"")</f>
        <v/>
      </c>
      <c r="P5464" t="s">
        <v>1639</v>
      </c>
      <c r="S5464" s="388">
        <f>ROWS(R$5:R5464)</f>
        <v>5460</v>
      </c>
      <c r="T5464" s="388" t="str">
        <f>IF(_xlfn.IFNA(VLOOKUP(P5464,$AG$3:$AH$83,2,FALSE),"")='11.1'!$D$5,TXM!S5464,"")</f>
        <v/>
      </c>
      <c r="U5464" t="str">
        <f>IFERROR(SMALL($T$5:$T$9000,ROWS($T$5:T5464)),"")</f>
        <v/>
      </c>
    </row>
    <row r="5465" spans="1:21" ht="14.4" customHeight="1" x14ac:dyDescent="0.3">
      <c r="A5465" t="s">
        <v>1639</v>
      </c>
      <c r="D5465" s="388">
        <f>ROWS(C$5:C5465)</f>
        <v>5461</v>
      </c>
      <c r="E5465" s="388" t="str">
        <f>IF(_xlfn.IFNA(VLOOKUP(A5465,$AG$3:$AH$83,2,FALSE),"")='11.1'!$D$5,TXM!D5465,"")</f>
        <v/>
      </c>
      <c r="F5465" t="str">
        <f>IFERROR(SMALL($E$5:$E$9000,ROWS($E$5:E5465)),"")</f>
        <v/>
      </c>
      <c r="I5465" s="371" t="s">
        <v>77</v>
      </c>
      <c r="J5465" t="s">
        <v>785</v>
      </c>
      <c r="K5465" s="372">
        <v>8240777</v>
      </c>
      <c r="L5465" s="388">
        <f>ROWS(K$5:K5465)</f>
        <v>5461</v>
      </c>
      <c r="M5465" s="388" t="str">
        <f>IF(_xlfn.IFNA(VLOOKUP(I5465,$AG$3:$AH$83,2,FALSE),"")='11.1'!$D$5,TXM!L5465,"")</f>
        <v/>
      </c>
      <c r="N5465" t="str">
        <f>IFERROR(SMALL($M$5:$M$9000,ROWS($M$5:M5465)),"")</f>
        <v/>
      </c>
      <c r="P5465" t="s">
        <v>1639</v>
      </c>
      <c r="S5465" s="388">
        <f>ROWS(R$5:R5465)</f>
        <v>5461</v>
      </c>
      <c r="T5465" s="388" t="str">
        <f>IF(_xlfn.IFNA(VLOOKUP(P5465,$AG$3:$AH$83,2,FALSE),"")='11.1'!$D$5,TXM!S5465,"")</f>
        <v/>
      </c>
      <c r="U5465" t="str">
        <f>IFERROR(SMALL($T$5:$T$9000,ROWS($T$5:T5465)),"")</f>
        <v/>
      </c>
    </row>
    <row r="5466" spans="1:21" ht="14.4" customHeight="1" x14ac:dyDescent="0.3">
      <c r="A5466" t="s">
        <v>1639</v>
      </c>
      <c r="D5466" s="388">
        <f>ROWS(C$5:C5466)</f>
        <v>5462</v>
      </c>
      <c r="E5466" s="388" t="str">
        <f>IF(_xlfn.IFNA(VLOOKUP(A5466,$AG$3:$AH$83,2,FALSE),"")='11.1'!$D$5,TXM!D5466,"")</f>
        <v/>
      </c>
      <c r="F5466" t="str">
        <f>IFERROR(SMALL($E$5:$E$9000,ROWS($E$5:E5466)),"")</f>
        <v/>
      </c>
      <c r="I5466" s="371" t="s">
        <v>77</v>
      </c>
      <c r="J5466" t="s">
        <v>835</v>
      </c>
      <c r="K5466" s="372">
        <v>8158500</v>
      </c>
      <c r="L5466" s="388">
        <f>ROWS(K$5:K5466)</f>
        <v>5462</v>
      </c>
      <c r="M5466" s="388" t="str">
        <f>IF(_xlfn.IFNA(VLOOKUP(I5466,$AG$3:$AH$83,2,FALSE),"")='11.1'!$D$5,TXM!L5466,"")</f>
        <v/>
      </c>
      <c r="N5466" t="str">
        <f>IFERROR(SMALL($M$5:$M$9000,ROWS($M$5:M5466)),"")</f>
        <v/>
      </c>
      <c r="P5466" t="s">
        <v>1639</v>
      </c>
      <c r="S5466" s="388">
        <f>ROWS(R$5:R5466)</f>
        <v>5462</v>
      </c>
      <c r="T5466" s="388" t="str">
        <f>IF(_xlfn.IFNA(VLOOKUP(P5466,$AG$3:$AH$83,2,FALSE),"")='11.1'!$D$5,TXM!S5466,"")</f>
        <v/>
      </c>
      <c r="U5466" t="str">
        <f>IFERROR(SMALL($T$5:$T$9000,ROWS($T$5:T5466)),"")</f>
        <v/>
      </c>
    </row>
    <row r="5467" spans="1:21" ht="14.4" customHeight="1" x14ac:dyDescent="0.3">
      <c r="A5467" t="s">
        <v>1639</v>
      </c>
      <c r="D5467" s="388">
        <f>ROWS(C$5:C5467)</f>
        <v>5463</v>
      </c>
      <c r="E5467" s="388" t="str">
        <f>IF(_xlfn.IFNA(VLOOKUP(A5467,$AG$3:$AH$83,2,FALSE),"")='11.1'!$D$5,TXM!D5467,"")</f>
        <v/>
      </c>
      <c r="F5467" t="str">
        <f>IFERROR(SMALL($E$5:$E$9000,ROWS($E$5:E5467)),"")</f>
        <v/>
      </c>
      <c r="I5467" s="371" t="s">
        <v>77</v>
      </c>
      <c r="J5467" t="s">
        <v>1005</v>
      </c>
      <c r="K5467" s="372">
        <v>7777598</v>
      </c>
      <c r="L5467" s="388">
        <f>ROWS(K$5:K5467)</f>
        <v>5463</v>
      </c>
      <c r="M5467" s="388" t="str">
        <f>IF(_xlfn.IFNA(VLOOKUP(I5467,$AG$3:$AH$83,2,FALSE),"")='11.1'!$D$5,TXM!L5467,"")</f>
        <v/>
      </c>
      <c r="N5467" t="str">
        <f>IFERROR(SMALL($M$5:$M$9000,ROWS($M$5:M5467)),"")</f>
        <v/>
      </c>
      <c r="P5467" t="s">
        <v>1639</v>
      </c>
      <c r="S5467" s="388">
        <f>ROWS(R$5:R5467)</f>
        <v>5463</v>
      </c>
      <c r="T5467" s="388" t="str">
        <f>IF(_xlfn.IFNA(VLOOKUP(P5467,$AG$3:$AH$83,2,FALSE),"")='11.1'!$D$5,TXM!S5467,"")</f>
        <v/>
      </c>
      <c r="U5467" t="str">
        <f>IFERROR(SMALL($T$5:$T$9000,ROWS($T$5:T5467)),"")</f>
        <v/>
      </c>
    </row>
    <row r="5468" spans="1:21" ht="14.4" customHeight="1" x14ac:dyDescent="0.3">
      <c r="A5468" t="s">
        <v>1639</v>
      </c>
      <c r="D5468" s="388">
        <f>ROWS(C$5:C5468)</f>
        <v>5464</v>
      </c>
      <c r="E5468" s="388" t="str">
        <f>IF(_xlfn.IFNA(VLOOKUP(A5468,$AG$3:$AH$83,2,FALSE),"")='11.1'!$D$5,TXM!D5468,"")</f>
        <v/>
      </c>
      <c r="F5468" t="str">
        <f>IFERROR(SMALL($E$5:$E$9000,ROWS($E$5:E5468)),"")</f>
        <v/>
      </c>
      <c r="I5468" s="371" t="s">
        <v>77</v>
      </c>
      <c r="J5468" t="s">
        <v>1240</v>
      </c>
      <c r="K5468" s="372">
        <v>6566609</v>
      </c>
      <c r="L5468" s="388">
        <f>ROWS(K$5:K5468)</f>
        <v>5464</v>
      </c>
      <c r="M5468" s="388" t="str">
        <f>IF(_xlfn.IFNA(VLOOKUP(I5468,$AG$3:$AH$83,2,FALSE),"")='11.1'!$D$5,TXM!L5468,"")</f>
        <v/>
      </c>
      <c r="N5468" t="str">
        <f>IFERROR(SMALL($M$5:$M$9000,ROWS($M$5:M5468)),"")</f>
        <v/>
      </c>
      <c r="P5468" t="s">
        <v>1639</v>
      </c>
      <c r="S5468" s="388">
        <f>ROWS(R$5:R5468)</f>
        <v>5464</v>
      </c>
      <c r="T5468" s="388" t="str">
        <f>IF(_xlfn.IFNA(VLOOKUP(P5468,$AG$3:$AH$83,2,FALSE),"")='11.1'!$D$5,TXM!S5468,"")</f>
        <v/>
      </c>
      <c r="U5468" t="str">
        <f>IFERROR(SMALL($T$5:$T$9000,ROWS($T$5:T5468)),"")</f>
        <v/>
      </c>
    </row>
    <row r="5469" spans="1:21" ht="14.4" customHeight="1" x14ac:dyDescent="0.3">
      <c r="A5469" t="s">
        <v>1639</v>
      </c>
      <c r="D5469" s="388">
        <f>ROWS(C$5:C5469)</f>
        <v>5465</v>
      </c>
      <c r="E5469" s="388" t="str">
        <f>IF(_xlfn.IFNA(VLOOKUP(A5469,$AG$3:$AH$83,2,FALSE),"")='11.1'!$D$5,TXM!D5469,"")</f>
        <v/>
      </c>
      <c r="F5469" t="str">
        <f>IFERROR(SMALL($E$5:$E$9000,ROWS($E$5:E5469)),"")</f>
        <v/>
      </c>
      <c r="I5469" s="371" t="s">
        <v>77</v>
      </c>
      <c r="J5469" t="s">
        <v>1275</v>
      </c>
      <c r="K5469" s="372">
        <v>5561489</v>
      </c>
      <c r="L5469" s="388">
        <f>ROWS(K$5:K5469)</f>
        <v>5465</v>
      </c>
      <c r="M5469" s="388" t="str">
        <f>IF(_xlfn.IFNA(VLOOKUP(I5469,$AG$3:$AH$83,2,FALSE),"")='11.1'!$D$5,TXM!L5469,"")</f>
        <v/>
      </c>
      <c r="N5469" t="str">
        <f>IFERROR(SMALL($M$5:$M$9000,ROWS($M$5:M5469)),"")</f>
        <v/>
      </c>
      <c r="P5469" t="s">
        <v>1639</v>
      </c>
      <c r="S5469" s="388">
        <f>ROWS(R$5:R5469)</f>
        <v>5465</v>
      </c>
      <c r="T5469" s="388" t="str">
        <f>IF(_xlfn.IFNA(VLOOKUP(P5469,$AG$3:$AH$83,2,FALSE),"")='11.1'!$D$5,TXM!S5469,"")</f>
        <v/>
      </c>
      <c r="U5469" t="str">
        <f>IFERROR(SMALL($T$5:$T$9000,ROWS($T$5:T5469)),"")</f>
        <v/>
      </c>
    </row>
    <row r="5470" spans="1:21" ht="14.4" customHeight="1" x14ac:dyDescent="0.3">
      <c r="A5470" t="s">
        <v>1639</v>
      </c>
      <c r="D5470" s="388">
        <f>ROWS(C$5:C5470)</f>
        <v>5466</v>
      </c>
      <c r="E5470" s="388" t="str">
        <f>IF(_xlfn.IFNA(VLOOKUP(A5470,$AG$3:$AH$83,2,FALSE),"")='11.1'!$D$5,TXM!D5470,"")</f>
        <v/>
      </c>
      <c r="F5470" t="str">
        <f>IFERROR(SMALL($E$5:$E$9000,ROWS($E$5:E5470)),"")</f>
        <v/>
      </c>
      <c r="I5470" s="371" t="s">
        <v>77</v>
      </c>
      <c r="J5470" t="s">
        <v>1285</v>
      </c>
      <c r="K5470" s="372">
        <v>5057461</v>
      </c>
      <c r="L5470" s="388">
        <f>ROWS(K$5:K5470)</f>
        <v>5466</v>
      </c>
      <c r="M5470" s="388" t="str">
        <f>IF(_xlfn.IFNA(VLOOKUP(I5470,$AG$3:$AH$83,2,FALSE),"")='11.1'!$D$5,TXM!L5470,"")</f>
        <v/>
      </c>
      <c r="N5470" t="str">
        <f>IFERROR(SMALL($M$5:$M$9000,ROWS($M$5:M5470)),"")</f>
        <v/>
      </c>
      <c r="P5470" t="s">
        <v>1639</v>
      </c>
      <c r="S5470" s="388">
        <f>ROWS(R$5:R5470)</f>
        <v>5466</v>
      </c>
      <c r="T5470" s="388" t="str">
        <f>IF(_xlfn.IFNA(VLOOKUP(P5470,$AG$3:$AH$83,2,FALSE),"")='11.1'!$D$5,TXM!S5470,"")</f>
        <v/>
      </c>
      <c r="U5470" t="str">
        <f>IFERROR(SMALL($T$5:$T$9000,ROWS($T$5:T5470)),"")</f>
        <v/>
      </c>
    </row>
    <row r="5471" spans="1:21" ht="14.4" customHeight="1" x14ac:dyDescent="0.3">
      <c r="A5471" t="s">
        <v>1639</v>
      </c>
      <c r="D5471" s="388">
        <f>ROWS(C$5:C5471)</f>
        <v>5467</v>
      </c>
      <c r="E5471" s="388" t="str">
        <f>IF(_xlfn.IFNA(VLOOKUP(A5471,$AG$3:$AH$83,2,FALSE),"")='11.1'!$D$5,TXM!D5471,"")</f>
        <v/>
      </c>
      <c r="F5471" t="str">
        <f>IFERROR(SMALL($E$5:$E$9000,ROWS($E$5:E5471)),"")</f>
        <v/>
      </c>
      <c r="I5471" s="371" t="s">
        <v>77</v>
      </c>
      <c r="J5471" t="s">
        <v>1500</v>
      </c>
      <c r="K5471" s="372">
        <v>4391028</v>
      </c>
      <c r="L5471" s="388">
        <f>ROWS(K$5:K5471)</f>
        <v>5467</v>
      </c>
      <c r="M5471" s="388" t="str">
        <f>IF(_xlfn.IFNA(VLOOKUP(I5471,$AG$3:$AH$83,2,FALSE),"")='11.1'!$D$5,TXM!L5471,"")</f>
        <v/>
      </c>
      <c r="N5471" t="str">
        <f>IFERROR(SMALL($M$5:$M$9000,ROWS($M$5:M5471)),"")</f>
        <v/>
      </c>
      <c r="P5471" t="s">
        <v>1639</v>
      </c>
      <c r="S5471" s="388">
        <f>ROWS(R$5:R5471)</f>
        <v>5467</v>
      </c>
      <c r="T5471" s="388" t="str">
        <f>IF(_xlfn.IFNA(VLOOKUP(P5471,$AG$3:$AH$83,2,FALSE),"")='11.1'!$D$5,TXM!S5471,"")</f>
        <v/>
      </c>
      <c r="U5471" t="str">
        <f>IFERROR(SMALL($T$5:$T$9000,ROWS($T$5:T5471)),"")</f>
        <v/>
      </c>
    </row>
    <row r="5472" spans="1:21" ht="14.4" customHeight="1" x14ac:dyDescent="0.3">
      <c r="A5472" t="s">
        <v>1639</v>
      </c>
      <c r="D5472" s="388">
        <f>ROWS(C$5:C5472)</f>
        <v>5468</v>
      </c>
      <c r="E5472" s="388" t="str">
        <f>IF(_xlfn.IFNA(VLOOKUP(A5472,$AG$3:$AH$83,2,FALSE),"")='11.1'!$D$5,TXM!D5472,"")</f>
        <v/>
      </c>
      <c r="F5472" t="str">
        <f>IFERROR(SMALL($E$5:$E$9000,ROWS($E$5:E5472)),"")</f>
        <v/>
      </c>
      <c r="I5472" s="371" t="s">
        <v>77</v>
      </c>
      <c r="J5472" t="s">
        <v>847</v>
      </c>
      <c r="K5472" s="372">
        <v>3470240</v>
      </c>
      <c r="L5472" s="388">
        <f>ROWS(K$5:K5472)</f>
        <v>5468</v>
      </c>
      <c r="M5472" s="388" t="str">
        <f>IF(_xlfn.IFNA(VLOOKUP(I5472,$AG$3:$AH$83,2,FALSE),"")='11.1'!$D$5,TXM!L5472,"")</f>
        <v/>
      </c>
      <c r="N5472" t="str">
        <f>IFERROR(SMALL($M$5:$M$9000,ROWS($M$5:M5472)),"")</f>
        <v/>
      </c>
      <c r="P5472" t="s">
        <v>1639</v>
      </c>
      <c r="S5472" s="388">
        <f>ROWS(R$5:R5472)</f>
        <v>5468</v>
      </c>
      <c r="T5472" s="388" t="str">
        <f>IF(_xlfn.IFNA(VLOOKUP(P5472,$AG$3:$AH$83,2,FALSE),"")='11.1'!$D$5,TXM!S5472,"")</f>
        <v/>
      </c>
      <c r="U5472" t="str">
        <f>IFERROR(SMALL($T$5:$T$9000,ROWS($T$5:T5472)),"")</f>
        <v/>
      </c>
    </row>
    <row r="5473" spans="1:21" ht="14.4" customHeight="1" x14ac:dyDescent="0.3">
      <c r="A5473" t="s">
        <v>1639</v>
      </c>
      <c r="D5473" s="388">
        <f>ROWS(C$5:C5473)</f>
        <v>5469</v>
      </c>
      <c r="E5473" s="388" t="str">
        <f>IF(_xlfn.IFNA(VLOOKUP(A5473,$AG$3:$AH$83,2,FALSE),"")='11.1'!$D$5,TXM!D5473,"")</f>
        <v/>
      </c>
      <c r="F5473" t="str">
        <f>IFERROR(SMALL($E$5:$E$9000,ROWS($E$5:E5473)),"")</f>
        <v/>
      </c>
      <c r="I5473" s="371" t="s">
        <v>77</v>
      </c>
      <c r="J5473" t="s">
        <v>999</v>
      </c>
      <c r="K5473" s="372">
        <v>3108992</v>
      </c>
      <c r="L5473" s="388">
        <f>ROWS(K$5:K5473)</f>
        <v>5469</v>
      </c>
      <c r="M5473" s="388" t="str">
        <f>IF(_xlfn.IFNA(VLOOKUP(I5473,$AG$3:$AH$83,2,FALSE),"")='11.1'!$D$5,TXM!L5473,"")</f>
        <v/>
      </c>
      <c r="N5473" t="str">
        <f>IFERROR(SMALL($M$5:$M$9000,ROWS($M$5:M5473)),"")</f>
        <v/>
      </c>
      <c r="P5473" t="s">
        <v>1639</v>
      </c>
      <c r="S5473" s="388">
        <f>ROWS(R$5:R5473)</f>
        <v>5469</v>
      </c>
      <c r="T5473" s="388" t="str">
        <f>IF(_xlfn.IFNA(VLOOKUP(P5473,$AG$3:$AH$83,2,FALSE),"")='11.1'!$D$5,TXM!S5473,"")</f>
        <v/>
      </c>
      <c r="U5473" t="str">
        <f>IFERROR(SMALL($T$5:$T$9000,ROWS($T$5:T5473)),"")</f>
        <v/>
      </c>
    </row>
    <row r="5474" spans="1:21" ht="14.4" customHeight="1" x14ac:dyDescent="0.3">
      <c r="A5474" t="s">
        <v>1639</v>
      </c>
      <c r="D5474" s="388">
        <f>ROWS(C$5:C5474)</f>
        <v>5470</v>
      </c>
      <c r="E5474" s="388" t="str">
        <f>IF(_xlfn.IFNA(VLOOKUP(A5474,$AG$3:$AH$83,2,FALSE),"")='11.1'!$D$5,TXM!D5474,"")</f>
        <v/>
      </c>
      <c r="F5474" t="str">
        <f>IFERROR(SMALL($E$5:$E$9000,ROWS($E$5:E5474)),"")</f>
        <v/>
      </c>
      <c r="I5474" s="371" t="s">
        <v>77</v>
      </c>
      <c r="J5474" t="s">
        <v>813</v>
      </c>
      <c r="K5474" s="372">
        <v>3076673</v>
      </c>
      <c r="L5474" s="388">
        <f>ROWS(K$5:K5474)</f>
        <v>5470</v>
      </c>
      <c r="M5474" s="388" t="str">
        <f>IF(_xlfn.IFNA(VLOOKUP(I5474,$AG$3:$AH$83,2,FALSE),"")='11.1'!$D$5,TXM!L5474,"")</f>
        <v/>
      </c>
      <c r="N5474" t="str">
        <f>IFERROR(SMALL($M$5:$M$9000,ROWS($M$5:M5474)),"")</f>
        <v/>
      </c>
      <c r="P5474" t="s">
        <v>1639</v>
      </c>
      <c r="S5474" s="388">
        <f>ROWS(R$5:R5474)</f>
        <v>5470</v>
      </c>
      <c r="T5474" s="388" t="str">
        <f>IF(_xlfn.IFNA(VLOOKUP(P5474,$AG$3:$AH$83,2,FALSE),"")='11.1'!$D$5,TXM!S5474,"")</f>
        <v/>
      </c>
      <c r="U5474" t="str">
        <f>IFERROR(SMALL($T$5:$T$9000,ROWS($T$5:T5474)),"")</f>
        <v/>
      </c>
    </row>
    <row r="5475" spans="1:21" ht="14.4" customHeight="1" x14ac:dyDescent="0.3">
      <c r="A5475" t="s">
        <v>1639</v>
      </c>
      <c r="D5475" s="388">
        <f>ROWS(C$5:C5475)</f>
        <v>5471</v>
      </c>
      <c r="E5475" s="388" t="str">
        <f>IF(_xlfn.IFNA(VLOOKUP(A5475,$AG$3:$AH$83,2,FALSE),"")='11.1'!$D$5,TXM!D5475,"")</f>
        <v/>
      </c>
      <c r="F5475" t="str">
        <f>IFERROR(SMALL($E$5:$E$9000,ROWS($E$5:E5475)),"")</f>
        <v/>
      </c>
      <c r="I5475" s="371" t="s">
        <v>77</v>
      </c>
      <c r="J5475" t="s">
        <v>817</v>
      </c>
      <c r="K5475" s="372">
        <v>2678248</v>
      </c>
      <c r="L5475" s="388">
        <f>ROWS(K$5:K5475)</f>
        <v>5471</v>
      </c>
      <c r="M5475" s="388" t="str">
        <f>IF(_xlfn.IFNA(VLOOKUP(I5475,$AG$3:$AH$83,2,FALSE),"")='11.1'!$D$5,TXM!L5475,"")</f>
        <v/>
      </c>
      <c r="N5475" t="str">
        <f>IFERROR(SMALL($M$5:$M$9000,ROWS($M$5:M5475)),"")</f>
        <v/>
      </c>
      <c r="P5475" t="s">
        <v>1639</v>
      </c>
      <c r="S5475" s="388">
        <f>ROWS(R$5:R5475)</f>
        <v>5471</v>
      </c>
      <c r="T5475" s="388" t="str">
        <f>IF(_xlfn.IFNA(VLOOKUP(P5475,$AG$3:$AH$83,2,FALSE),"")='11.1'!$D$5,TXM!S5475,"")</f>
        <v/>
      </c>
      <c r="U5475" t="str">
        <f>IFERROR(SMALL($T$5:$T$9000,ROWS($T$5:T5475)),"")</f>
        <v/>
      </c>
    </row>
    <row r="5476" spans="1:21" ht="14.4" customHeight="1" x14ac:dyDescent="0.3">
      <c r="A5476" t="s">
        <v>1639</v>
      </c>
      <c r="D5476" s="388">
        <f>ROWS(C$5:C5476)</f>
        <v>5472</v>
      </c>
      <c r="E5476" s="388" t="str">
        <f>IF(_xlfn.IFNA(VLOOKUP(A5476,$AG$3:$AH$83,2,FALSE),"")='11.1'!$D$5,TXM!D5476,"")</f>
        <v/>
      </c>
      <c r="F5476" t="str">
        <f>IFERROR(SMALL($E$5:$E$9000,ROWS($E$5:E5476)),"")</f>
        <v/>
      </c>
      <c r="I5476" s="371" t="s">
        <v>77</v>
      </c>
      <c r="J5476" t="s">
        <v>787</v>
      </c>
      <c r="K5476" s="372">
        <v>2109718</v>
      </c>
      <c r="L5476" s="388">
        <f>ROWS(K$5:K5476)</f>
        <v>5472</v>
      </c>
      <c r="M5476" s="388" t="str">
        <f>IF(_xlfn.IFNA(VLOOKUP(I5476,$AG$3:$AH$83,2,FALSE),"")='11.1'!$D$5,TXM!L5476,"")</f>
        <v/>
      </c>
      <c r="N5476" t="str">
        <f>IFERROR(SMALL($M$5:$M$9000,ROWS($M$5:M5476)),"")</f>
        <v/>
      </c>
      <c r="P5476" t="s">
        <v>1639</v>
      </c>
      <c r="S5476" s="388">
        <f>ROWS(R$5:R5476)</f>
        <v>5472</v>
      </c>
      <c r="T5476" s="388" t="str">
        <f>IF(_xlfn.IFNA(VLOOKUP(P5476,$AG$3:$AH$83,2,FALSE),"")='11.1'!$D$5,TXM!S5476,"")</f>
        <v/>
      </c>
      <c r="U5476" t="str">
        <f>IFERROR(SMALL($T$5:$T$9000,ROWS($T$5:T5476)),"")</f>
        <v/>
      </c>
    </row>
    <row r="5477" spans="1:21" ht="14.4" customHeight="1" x14ac:dyDescent="0.3">
      <c r="A5477" t="s">
        <v>1639</v>
      </c>
      <c r="D5477" s="388">
        <f>ROWS(C$5:C5477)</f>
        <v>5473</v>
      </c>
      <c r="E5477" s="388" t="str">
        <f>IF(_xlfn.IFNA(VLOOKUP(A5477,$AG$3:$AH$83,2,FALSE),"")='11.1'!$D$5,TXM!D5477,"")</f>
        <v/>
      </c>
      <c r="F5477" t="str">
        <f>IFERROR(SMALL($E$5:$E$9000,ROWS($E$5:E5477)),"")</f>
        <v/>
      </c>
      <c r="I5477" s="371" t="s">
        <v>77</v>
      </c>
      <c r="J5477" t="s">
        <v>1441</v>
      </c>
      <c r="K5477" s="372">
        <v>1900568</v>
      </c>
      <c r="L5477" s="388">
        <f>ROWS(K$5:K5477)</f>
        <v>5473</v>
      </c>
      <c r="M5477" s="388" t="str">
        <f>IF(_xlfn.IFNA(VLOOKUP(I5477,$AG$3:$AH$83,2,FALSE),"")='11.1'!$D$5,TXM!L5477,"")</f>
        <v/>
      </c>
      <c r="N5477" t="str">
        <f>IFERROR(SMALL($M$5:$M$9000,ROWS($M$5:M5477)),"")</f>
        <v/>
      </c>
      <c r="P5477" t="s">
        <v>1639</v>
      </c>
      <c r="S5477" s="388">
        <f>ROWS(R$5:R5477)</f>
        <v>5473</v>
      </c>
      <c r="T5477" s="388" t="str">
        <f>IF(_xlfn.IFNA(VLOOKUP(P5477,$AG$3:$AH$83,2,FALSE),"")='11.1'!$D$5,TXM!S5477,"")</f>
        <v/>
      </c>
      <c r="U5477" t="str">
        <f>IFERROR(SMALL($T$5:$T$9000,ROWS($T$5:T5477)),"")</f>
        <v/>
      </c>
    </row>
    <row r="5478" spans="1:21" ht="14.4" customHeight="1" x14ac:dyDescent="0.3">
      <c r="A5478" t="s">
        <v>1639</v>
      </c>
      <c r="D5478" s="388">
        <f>ROWS(C$5:C5478)</f>
        <v>5474</v>
      </c>
      <c r="E5478" s="388" t="str">
        <f>IF(_xlfn.IFNA(VLOOKUP(A5478,$AG$3:$AH$83,2,FALSE),"")='11.1'!$D$5,TXM!D5478,"")</f>
        <v/>
      </c>
      <c r="F5478" t="str">
        <f>IFERROR(SMALL($E$5:$E$9000,ROWS($E$5:E5478)),"")</f>
        <v/>
      </c>
      <c r="I5478" s="371" t="s">
        <v>77</v>
      </c>
      <c r="J5478" t="s">
        <v>1006</v>
      </c>
      <c r="K5478" s="372">
        <v>1730860</v>
      </c>
      <c r="L5478" s="388">
        <f>ROWS(K$5:K5478)</f>
        <v>5474</v>
      </c>
      <c r="M5478" s="388" t="str">
        <f>IF(_xlfn.IFNA(VLOOKUP(I5478,$AG$3:$AH$83,2,FALSE),"")='11.1'!$D$5,TXM!L5478,"")</f>
        <v/>
      </c>
      <c r="N5478" t="str">
        <f>IFERROR(SMALL($M$5:$M$9000,ROWS($M$5:M5478)),"")</f>
        <v/>
      </c>
      <c r="P5478" t="s">
        <v>1639</v>
      </c>
      <c r="S5478" s="388">
        <f>ROWS(R$5:R5478)</f>
        <v>5474</v>
      </c>
      <c r="T5478" s="388" t="str">
        <f>IF(_xlfn.IFNA(VLOOKUP(P5478,$AG$3:$AH$83,2,FALSE),"")='11.1'!$D$5,TXM!S5478,"")</f>
        <v/>
      </c>
      <c r="U5478" t="str">
        <f>IFERROR(SMALL($T$5:$T$9000,ROWS($T$5:T5478)),"")</f>
        <v/>
      </c>
    </row>
    <row r="5479" spans="1:21" ht="14.4" customHeight="1" x14ac:dyDescent="0.3">
      <c r="A5479" t="s">
        <v>1639</v>
      </c>
      <c r="D5479" s="388">
        <f>ROWS(C$5:C5479)</f>
        <v>5475</v>
      </c>
      <c r="E5479" s="388" t="str">
        <f>IF(_xlfn.IFNA(VLOOKUP(A5479,$AG$3:$AH$83,2,FALSE),"")='11.1'!$D$5,TXM!D5479,"")</f>
        <v/>
      </c>
      <c r="F5479" t="str">
        <f>IFERROR(SMALL($E$5:$E$9000,ROWS($E$5:E5479)),"")</f>
        <v/>
      </c>
      <c r="I5479" s="371" t="s">
        <v>77</v>
      </c>
      <c r="J5479" t="s">
        <v>861</v>
      </c>
      <c r="K5479" s="372">
        <v>1638845</v>
      </c>
      <c r="L5479" s="388">
        <f>ROWS(K$5:K5479)</f>
        <v>5475</v>
      </c>
      <c r="M5479" s="388" t="str">
        <f>IF(_xlfn.IFNA(VLOOKUP(I5479,$AG$3:$AH$83,2,FALSE),"")='11.1'!$D$5,TXM!L5479,"")</f>
        <v/>
      </c>
      <c r="N5479" t="str">
        <f>IFERROR(SMALL($M$5:$M$9000,ROWS($M$5:M5479)),"")</f>
        <v/>
      </c>
      <c r="P5479" t="s">
        <v>1639</v>
      </c>
      <c r="S5479" s="388">
        <f>ROWS(R$5:R5479)</f>
        <v>5475</v>
      </c>
      <c r="T5479" s="388" t="str">
        <f>IF(_xlfn.IFNA(VLOOKUP(P5479,$AG$3:$AH$83,2,FALSE),"")='11.1'!$D$5,TXM!S5479,"")</f>
        <v/>
      </c>
      <c r="U5479" t="str">
        <f>IFERROR(SMALL($T$5:$T$9000,ROWS($T$5:T5479)),"")</f>
        <v/>
      </c>
    </row>
    <row r="5480" spans="1:21" ht="14.4" customHeight="1" x14ac:dyDescent="0.3">
      <c r="A5480" t="s">
        <v>1639</v>
      </c>
      <c r="D5480" s="388">
        <f>ROWS(C$5:C5480)</f>
        <v>5476</v>
      </c>
      <c r="E5480" s="388" t="str">
        <f>IF(_xlfn.IFNA(VLOOKUP(A5480,$AG$3:$AH$83,2,FALSE),"")='11.1'!$D$5,TXM!D5480,"")</f>
        <v/>
      </c>
      <c r="F5480" t="str">
        <f>IFERROR(SMALL($E$5:$E$9000,ROWS($E$5:E5480)),"")</f>
        <v/>
      </c>
      <c r="I5480" s="371" t="s">
        <v>77</v>
      </c>
      <c r="J5480" t="s">
        <v>789</v>
      </c>
      <c r="K5480" s="372">
        <v>1370029</v>
      </c>
      <c r="L5480" s="388">
        <f>ROWS(K$5:K5480)</f>
        <v>5476</v>
      </c>
      <c r="M5480" s="388" t="str">
        <f>IF(_xlfn.IFNA(VLOOKUP(I5480,$AG$3:$AH$83,2,FALSE),"")='11.1'!$D$5,TXM!L5480,"")</f>
        <v/>
      </c>
      <c r="N5480" t="str">
        <f>IFERROR(SMALL($M$5:$M$9000,ROWS($M$5:M5480)),"")</f>
        <v/>
      </c>
      <c r="P5480" t="s">
        <v>1639</v>
      </c>
      <c r="S5480" s="388">
        <f>ROWS(R$5:R5480)</f>
        <v>5476</v>
      </c>
      <c r="T5480" s="388" t="str">
        <f>IF(_xlfn.IFNA(VLOOKUP(P5480,$AG$3:$AH$83,2,FALSE),"")='11.1'!$D$5,TXM!S5480,"")</f>
        <v/>
      </c>
      <c r="U5480" t="str">
        <f>IFERROR(SMALL($T$5:$T$9000,ROWS($T$5:T5480)),"")</f>
        <v/>
      </c>
    </row>
    <row r="5481" spans="1:21" ht="14.4" customHeight="1" x14ac:dyDescent="0.3">
      <c r="A5481" t="s">
        <v>1639</v>
      </c>
      <c r="D5481" s="388">
        <f>ROWS(C$5:C5481)</f>
        <v>5477</v>
      </c>
      <c r="E5481" s="388" t="str">
        <f>IF(_xlfn.IFNA(VLOOKUP(A5481,$AG$3:$AH$83,2,FALSE),"")='11.1'!$D$5,TXM!D5481,"")</f>
        <v/>
      </c>
      <c r="F5481" t="str">
        <f>IFERROR(SMALL($E$5:$E$9000,ROWS($E$5:E5481)),"")</f>
        <v/>
      </c>
      <c r="I5481" s="371" t="s">
        <v>77</v>
      </c>
      <c r="J5481" t="s">
        <v>775</v>
      </c>
      <c r="K5481" s="372">
        <v>1177745</v>
      </c>
      <c r="L5481" s="388">
        <f>ROWS(K$5:K5481)</f>
        <v>5477</v>
      </c>
      <c r="M5481" s="388" t="str">
        <f>IF(_xlfn.IFNA(VLOOKUP(I5481,$AG$3:$AH$83,2,FALSE),"")='11.1'!$D$5,TXM!L5481,"")</f>
        <v/>
      </c>
      <c r="N5481" t="str">
        <f>IFERROR(SMALL($M$5:$M$9000,ROWS($M$5:M5481)),"")</f>
        <v/>
      </c>
      <c r="P5481" t="s">
        <v>1639</v>
      </c>
      <c r="S5481" s="388">
        <f>ROWS(R$5:R5481)</f>
        <v>5477</v>
      </c>
      <c r="T5481" s="388" t="str">
        <f>IF(_xlfn.IFNA(VLOOKUP(P5481,$AG$3:$AH$83,2,FALSE),"")='11.1'!$D$5,TXM!S5481,"")</f>
        <v/>
      </c>
      <c r="U5481" t="str">
        <f>IFERROR(SMALL($T$5:$T$9000,ROWS($T$5:T5481)),"")</f>
        <v/>
      </c>
    </row>
    <row r="5482" spans="1:21" ht="14.4" customHeight="1" x14ac:dyDescent="0.3">
      <c r="A5482" t="s">
        <v>1639</v>
      </c>
      <c r="D5482" s="388">
        <f>ROWS(C$5:C5482)</f>
        <v>5478</v>
      </c>
      <c r="E5482" s="388" t="str">
        <f>IF(_xlfn.IFNA(VLOOKUP(A5482,$AG$3:$AH$83,2,FALSE),"")='11.1'!$D$5,TXM!D5482,"")</f>
        <v/>
      </c>
      <c r="F5482" t="str">
        <f>IFERROR(SMALL($E$5:$E$9000,ROWS($E$5:E5482)),"")</f>
        <v/>
      </c>
      <c r="I5482" s="371" t="s">
        <v>77</v>
      </c>
      <c r="J5482" t="s">
        <v>849</v>
      </c>
      <c r="K5482" s="372">
        <v>1073558</v>
      </c>
      <c r="L5482" s="388">
        <f>ROWS(K$5:K5482)</f>
        <v>5478</v>
      </c>
      <c r="M5482" s="388" t="str">
        <f>IF(_xlfn.IFNA(VLOOKUP(I5482,$AG$3:$AH$83,2,FALSE),"")='11.1'!$D$5,TXM!L5482,"")</f>
        <v/>
      </c>
      <c r="N5482" t="str">
        <f>IFERROR(SMALL($M$5:$M$9000,ROWS($M$5:M5482)),"")</f>
        <v/>
      </c>
      <c r="P5482" t="s">
        <v>1639</v>
      </c>
      <c r="S5482" s="388">
        <f>ROWS(R$5:R5482)</f>
        <v>5478</v>
      </c>
      <c r="T5482" s="388" t="str">
        <f>IF(_xlfn.IFNA(VLOOKUP(P5482,$AG$3:$AH$83,2,FALSE),"")='11.1'!$D$5,TXM!S5482,"")</f>
        <v/>
      </c>
      <c r="U5482" t="str">
        <f>IFERROR(SMALL($T$5:$T$9000,ROWS($T$5:T5482)),"")</f>
        <v/>
      </c>
    </row>
    <row r="5483" spans="1:21" ht="14.4" customHeight="1" x14ac:dyDescent="0.3">
      <c r="A5483" t="s">
        <v>1639</v>
      </c>
      <c r="D5483" s="388">
        <f>ROWS(C$5:C5483)</f>
        <v>5479</v>
      </c>
      <c r="E5483" s="388" t="str">
        <f>IF(_xlfn.IFNA(VLOOKUP(A5483,$AG$3:$AH$83,2,FALSE),"")='11.1'!$D$5,TXM!D5483,"")</f>
        <v/>
      </c>
      <c r="F5483" t="str">
        <f>IFERROR(SMALL($E$5:$E$9000,ROWS($E$5:E5483)),"")</f>
        <v/>
      </c>
      <c r="I5483" s="371" t="s">
        <v>77</v>
      </c>
      <c r="J5483" t="s">
        <v>873</v>
      </c>
      <c r="K5483" s="372">
        <v>965429</v>
      </c>
      <c r="L5483" s="388">
        <f>ROWS(K$5:K5483)</f>
        <v>5479</v>
      </c>
      <c r="M5483" s="388" t="str">
        <f>IF(_xlfn.IFNA(VLOOKUP(I5483,$AG$3:$AH$83,2,FALSE),"")='11.1'!$D$5,TXM!L5483,"")</f>
        <v/>
      </c>
      <c r="N5483" t="str">
        <f>IFERROR(SMALL($M$5:$M$9000,ROWS($M$5:M5483)),"")</f>
        <v/>
      </c>
      <c r="P5483" t="s">
        <v>1639</v>
      </c>
      <c r="S5483" s="388">
        <f>ROWS(R$5:R5483)</f>
        <v>5479</v>
      </c>
      <c r="T5483" s="388" t="str">
        <f>IF(_xlfn.IFNA(VLOOKUP(P5483,$AG$3:$AH$83,2,FALSE),"")='11.1'!$D$5,TXM!S5483,"")</f>
        <v/>
      </c>
      <c r="U5483" t="str">
        <f>IFERROR(SMALL($T$5:$T$9000,ROWS($T$5:T5483)),"")</f>
        <v/>
      </c>
    </row>
    <row r="5484" spans="1:21" ht="14.4" customHeight="1" x14ac:dyDescent="0.3">
      <c r="A5484" t="s">
        <v>1639</v>
      </c>
      <c r="D5484" s="388">
        <f>ROWS(C$5:C5484)</f>
        <v>5480</v>
      </c>
      <c r="E5484" s="388" t="str">
        <f>IF(_xlfn.IFNA(VLOOKUP(A5484,$AG$3:$AH$83,2,FALSE),"")='11.1'!$D$5,TXM!D5484,"")</f>
        <v/>
      </c>
      <c r="F5484" t="str">
        <f>IFERROR(SMALL($E$5:$E$9000,ROWS($E$5:E5484)),"")</f>
        <v/>
      </c>
      <c r="I5484" s="371" t="s">
        <v>77</v>
      </c>
      <c r="J5484" t="s">
        <v>793</v>
      </c>
      <c r="K5484" s="372">
        <v>583289</v>
      </c>
      <c r="L5484" s="388">
        <f>ROWS(K$5:K5484)</f>
        <v>5480</v>
      </c>
      <c r="M5484" s="388" t="str">
        <f>IF(_xlfn.IFNA(VLOOKUP(I5484,$AG$3:$AH$83,2,FALSE),"")='11.1'!$D$5,TXM!L5484,"")</f>
        <v/>
      </c>
      <c r="N5484" t="str">
        <f>IFERROR(SMALL($M$5:$M$9000,ROWS($M$5:M5484)),"")</f>
        <v/>
      </c>
      <c r="P5484" t="s">
        <v>1639</v>
      </c>
      <c r="S5484" s="388">
        <f>ROWS(R$5:R5484)</f>
        <v>5480</v>
      </c>
      <c r="T5484" s="388" t="str">
        <f>IF(_xlfn.IFNA(VLOOKUP(P5484,$AG$3:$AH$83,2,FALSE),"")='11.1'!$D$5,TXM!S5484,"")</f>
        <v/>
      </c>
      <c r="U5484" t="str">
        <f>IFERROR(SMALL($T$5:$T$9000,ROWS($T$5:T5484)),"")</f>
        <v/>
      </c>
    </row>
    <row r="5485" spans="1:21" ht="14.4" customHeight="1" x14ac:dyDescent="0.3">
      <c r="A5485" t="s">
        <v>1639</v>
      </c>
      <c r="D5485" s="388">
        <f>ROWS(C$5:C5485)</f>
        <v>5481</v>
      </c>
      <c r="E5485" s="388" t="str">
        <f>IF(_xlfn.IFNA(VLOOKUP(A5485,$AG$3:$AH$83,2,FALSE),"")='11.1'!$D$5,TXM!D5485,"")</f>
        <v/>
      </c>
      <c r="F5485" t="str">
        <f>IFERROR(SMALL($E$5:$E$9000,ROWS($E$5:E5485)),"")</f>
        <v/>
      </c>
      <c r="I5485" s="371" t="s">
        <v>77</v>
      </c>
      <c r="J5485" t="s">
        <v>837</v>
      </c>
      <c r="K5485" s="372">
        <v>249883</v>
      </c>
      <c r="L5485" s="388">
        <f>ROWS(K$5:K5485)</f>
        <v>5481</v>
      </c>
      <c r="M5485" s="388" t="str">
        <f>IF(_xlfn.IFNA(VLOOKUP(I5485,$AG$3:$AH$83,2,FALSE),"")='11.1'!$D$5,TXM!L5485,"")</f>
        <v/>
      </c>
      <c r="N5485" t="str">
        <f>IFERROR(SMALL($M$5:$M$9000,ROWS($M$5:M5485)),"")</f>
        <v/>
      </c>
      <c r="P5485" t="s">
        <v>1639</v>
      </c>
      <c r="S5485" s="388">
        <f>ROWS(R$5:R5485)</f>
        <v>5481</v>
      </c>
      <c r="T5485" s="388" t="str">
        <f>IF(_xlfn.IFNA(VLOOKUP(P5485,$AG$3:$AH$83,2,FALSE),"")='11.1'!$D$5,TXM!S5485,"")</f>
        <v/>
      </c>
      <c r="U5485" t="str">
        <f>IFERROR(SMALL($T$5:$T$9000,ROWS($T$5:T5485)),"")</f>
        <v/>
      </c>
    </row>
    <row r="5486" spans="1:21" ht="14.4" customHeight="1" x14ac:dyDescent="0.3">
      <c r="A5486" t="s">
        <v>1639</v>
      </c>
      <c r="D5486" s="388">
        <f>ROWS(C$5:C5486)</f>
        <v>5482</v>
      </c>
      <c r="E5486" s="388" t="str">
        <f>IF(_xlfn.IFNA(VLOOKUP(A5486,$AG$3:$AH$83,2,FALSE),"")='11.1'!$D$5,TXM!D5486,"")</f>
        <v/>
      </c>
      <c r="F5486" t="str">
        <f>IFERROR(SMALL($E$5:$E$9000,ROWS($E$5:E5486)),"")</f>
        <v/>
      </c>
      <c r="I5486" s="371" t="s">
        <v>77</v>
      </c>
      <c r="J5486" t="s">
        <v>773</v>
      </c>
      <c r="K5486" s="372">
        <v>249612</v>
      </c>
      <c r="L5486" s="388">
        <f>ROWS(K$5:K5486)</f>
        <v>5482</v>
      </c>
      <c r="M5486" s="388" t="str">
        <f>IF(_xlfn.IFNA(VLOOKUP(I5486,$AG$3:$AH$83,2,FALSE),"")='11.1'!$D$5,TXM!L5486,"")</f>
        <v/>
      </c>
      <c r="N5486" t="str">
        <f>IFERROR(SMALL($M$5:$M$9000,ROWS($M$5:M5486)),"")</f>
        <v/>
      </c>
      <c r="P5486" t="s">
        <v>1639</v>
      </c>
      <c r="S5486" s="388">
        <f>ROWS(R$5:R5486)</f>
        <v>5482</v>
      </c>
      <c r="T5486" s="388" t="str">
        <f>IF(_xlfn.IFNA(VLOOKUP(P5486,$AG$3:$AH$83,2,FALSE),"")='11.1'!$D$5,TXM!S5486,"")</f>
        <v/>
      </c>
      <c r="U5486" t="str">
        <f>IFERROR(SMALL($T$5:$T$9000,ROWS($T$5:T5486)),"")</f>
        <v/>
      </c>
    </row>
    <row r="5487" spans="1:21" ht="14.4" customHeight="1" x14ac:dyDescent="0.3">
      <c r="A5487" t="s">
        <v>1639</v>
      </c>
      <c r="D5487" s="388">
        <f>ROWS(C$5:C5487)</f>
        <v>5483</v>
      </c>
      <c r="E5487" s="388" t="str">
        <f>IF(_xlfn.IFNA(VLOOKUP(A5487,$AG$3:$AH$83,2,FALSE),"")='11.1'!$D$5,TXM!D5487,"")</f>
        <v/>
      </c>
      <c r="F5487" t="str">
        <f>IFERROR(SMALL($E$5:$E$9000,ROWS($E$5:E5487)),"")</f>
        <v/>
      </c>
      <c r="I5487" s="371" t="s">
        <v>77</v>
      </c>
      <c r="J5487" t="s">
        <v>845</v>
      </c>
      <c r="K5487" s="372">
        <v>140756</v>
      </c>
      <c r="L5487" s="388">
        <f>ROWS(K$5:K5487)</f>
        <v>5483</v>
      </c>
      <c r="M5487" s="388" t="str">
        <f>IF(_xlfn.IFNA(VLOOKUP(I5487,$AG$3:$AH$83,2,FALSE),"")='11.1'!$D$5,TXM!L5487,"")</f>
        <v/>
      </c>
      <c r="N5487" t="str">
        <f>IFERROR(SMALL($M$5:$M$9000,ROWS($M$5:M5487)),"")</f>
        <v/>
      </c>
      <c r="P5487" t="s">
        <v>1639</v>
      </c>
      <c r="S5487" s="388">
        <f>ROWS(R$5:R5487)</f>
        <v>5483</v>
      </c>
      <c r="T5487" s="388" t="str">
        <f>IF(_xlfn.IFNA(VLOOKUP(P5487,$AG$3:$AH$83,2,FALSE),"")='11.1'!$D$5,TXM!S5487,"")</f>
        <v/>
      </c>
      <c r="U5487" t="str">
        <f>IFERROR(SMALL($T$5:$T$9000,ROWS($T$5:T5487)),"")</f>
        <v/>
      </c>
    </row>
    <row r="5488" spans="1:21" ht="14.4" customHeight="1" x14ac:dyDescent="0.3">
      <c r="A5488" t="s">
        <v>1639</v>
      </c>
      <c r="D5488" s="388">
        <f>ROWS(C$5:C5488)</f>
        <v>5484</v>
      </c>
      <c r="E5488" s="388" t="str">
        <f>IF(_xlfn.IFNA(VLOOKUP(A5488,$AG$3:$AH$83,2,FALSE),"")='11.1'!$D$5,TXM!D5488,"")</f>
        <v/>
      </c>
      <c r="F5488" t="str">
        <f>IFERROR(SMALL($E$5:$E$9000,ROWS($E$5:E5488)),"")</f>
        <v/>
      </c>
      <c r="I5488" s="371" t="s">
        <v>77</v>
      </c>
      <c r="J5488" t="s">
        <v>821</v>
      </c>
      <c r="K5488" s="372">
        <v>136854</v>
      </c>
      <c r="L5488" s="388">
        <f>ROWS(K$5:K5488)</f>
        <v>5484</v>
      </c>
      <c r="M5488" s="388" t="str">
        <f>IF(_xlfn.IFNA(VLOOKUP(I5488,$AG$3:$AH$83,2,FALSE),"")='11.1'!$D$5,TXM!L5488,"")</f>
        <v/>
      </c>
      <c r="N5488" t="str">
        <f>IFERROR(SMALL($M$5:$M$9000,ROWS($M$5:M5488)),"")</f>
        <v/>
      </c>
      <c r="P5488" t="s">
        <v>1639</v>
      </c>
      <c r="S5488" s="388">
        <f>ROWS(R$5:R5488)</f>
        <v>5484</v>
      </c>
      <c r="T5488" s="388" t="str">
        <f>IF(_xlfn.IFNA(VLOOKUP(P5488,$AG$3:$AH$83,2,FALSE),"")='11.1'!$D$5,TXM!S5488,"")</f>
        <v/>
      </c>
      <c r="U5488" t="str">
        <f>IFERROR(SMALL($T$5:$T$9000,ROWS($T$5:T5488)),"")</f>
        <v/>
      </c>
    </row>
    <row r="5489" spans="1:21" ht="14.4" customHeight="1" x14ac:dyDescent="0.3">
      <c r="A5489" t="s">
        <v>1639</v>
      </c>
      <c r="D5489" s="388">
        <f>ROWS(C$5:C5489)</f>
        <v>5485</v>
      </c>
      <c r="E5489" s="388" t="str">
        <f>IF(_xlfn.IFNA(VLOOKUP(A5489,$AG$3:$AH$83,2,FALSE),"")='11.1'!$D$5,TXM!D5489,"")</f>
        <v/>
      </c>
      <c r="F5489" t="str">
        <f>IFERROR(SMALL($E$5:$E$9000,ROWS($E$5:E5489)),"")</f>
        <v/>
      </c>
      <c r="I5489" s="371" t="s">
        <v>77</v>
      </c>
      <c r="J5489" t="s">
        <v>839</v>
      </c>
      <c r="K5489" s="372">
        <v>135350</v>
      </c>
      <c r="L5489" s="388">
        <f>ROWS(K$5:K5489)</f>
        <v>5485</v>
      </c>
      <c r="M5489" s="388" t="str">
        <f>IF(_xlfn.IFNA(VLOOKUP(I5489,$AG$3:$AH$83,2,FALSE),"")='11.1'!$D$5,TXM!L5489,"")</f>
        <v/>
      </c>
      <c r="N5489" t="str">
        <f>IFERROR(SMALL($M$5:$M$9000,ROWS($M$5:M5489)),"")</f>
        <v/>
      </c>
      <c r="P5489" t="s">
        <v>1639</v>
      </c>
      <c r="S5489" s="388">
        <f>ROWS(R$5:R5489)</f>
        <v>5485</v>
      </c>
      <c r="T5489" s="388" t="str">
        <f>IF(_xlfn.IFNA(VLOOKUP(P5489,$AG$3:$AH$83,2,FALSE),"")='11.1'!$D$5,TXM!S5489,"")</f>
        <v/>
      </c>
      <c r="U5489" t="str">
        <f>IFERROR(SMALL($T$5:$T$9000,ROWS($T$5:T5489)),"")</f>
        <v/>
      </c>
    </row>
    <row r="5490" spans="1:21" ht="14.4" customHeight="1" x14ac:dyDescent="0.3">
      <c r="A5490" t="s">
        <v>1639</v>
      </c>
      <c r="D5490" s="388">
        <f>ROWS(C$5:C5490)</f>
        <v>5486</v>
      </c>
      <c r="E5490" s="388" t="str">
        <f>IF(_xlfn.IFNA(VLOOKUP(A5490,$AG$3:$AH$83,2,FALSE),"")='11.1'!$D$5,TXM!D5490,"")</f>
        <v/>
      </c>
      <c r="F5490" t="str">
        <f>IFERROR(SMALL($E$5:$E$9000,ROWS($E$5:E5490)),"")</f>
        <v/>
      </c>
      <c r="I5490" s="371" t="s">
        <v>77</v>
      </c>
      <c r="J5490" t="s">
        <v>1002</v>
      </c>
      <c r="K5490" s="372">
        <v>111644</v>
      </c>
      <c r="L5490" s="388">
        <f>ROWS(K$5:K5490)</f>
        <v>5486</v>
      </c>
      <c r="M5490" s="388" t="str">
        <f>IF(_xlfn.IFNA(VLOOKUP(I5490,$AG$3:$AH$83,2,FALSE),"")='11.1'!$D$5,TXM!L5490,"")</f>
        <v/>
      </c>
      <c r="N5490" t="str">
        <f>IFERROR(SMALL($M$5:$M$9000,ROWS($M$5:M5490)),"")</f>
        <v/>
      </c>
      <c r="P5490" t="s">
        <v>1639</v>
      </c>
      <c r="S5490" s="388">
        <f>ROWS(R$5:R5490)</f>
        <v>5486</v>
      </c>
      <c r="T5490" s="388" t="str">
        <f>IF(_xlfn.IFNA(VLOOKUP(P5490,$AG$3:$AH$83,2,FALSE),"")='11.1'!$D$5,TXM!S5490,"")</f>
        <v/>
      </c>
      <c r="U5490" t="str">
        <f>IFERROR(SMALL($T$5:$T$9000,ROWS($T$5:T5490)),"")</f>
        <v/>
      </c>
    </row>
    <row r="5491" spans="1:21" ht="14.4" customHeight="1" x14ac:dyDescent="0.3">
      <c r="A5491" t="s">
        <v>1639</v>
      </c>
      <c r="D5491" s="388">
        <f>ROWS(C$5:C5491)</f>
        <v>5487</v>
      </c>
      <c r="E5491" s="388" t="str">
        <f>IF(_xlfn.IFNA(VLOOKUP(A5491,$AG$3:$AH$83,2,FALSE),"")='11.1'!$D$5,TXM!D5491,"")</f>
        <v/>
      </c>
      <c r="F5491" t="str">
        <f>IFERROR(SMALL($E$5:$E$9000,ROWS($E$5:E5491)),"")</f>
        <v/>
      </c>
      <c r="I5491" s="371" t="s">
        <v>77</v>
      </c>
      <c r="J5491" t="s">
        <v>105</v>
      </c>
      <c r="K5491" s="372">
        <v>95803</v>
      </c>
      <c r="L5491" s="388">
        <f>ROWS(K$5:K5491)</f>
        <v>5487</v>
      </c>
      <c r="M5491" s="388" t="str">
        <f>IF(_xlfn.IFNA(VLOOKUP(I5491,$AG$3:$AH$83,2,FALSE),"")='11.1'!$D$5,TXM!L5491,"")</f>
        <v/>
      </c>
      <c r="N5491" t="str">
        <f>IFERROR(SMALL($M$5:$M$9000,ROWS($M$5:M5491)),"")</f>
        <v/>
      </c>
      <c r="P5491" t="s">
        <v>1639</v>
      </c>
      <c r="S5491" s="388">
        <f>ROWS(R$5:R5491)</f>
        <v>5487</v>
      </c>
      <c r="T5491" s="388" t="str">
        <f>IF(_xlfn.IFNA(VLOOKUP(P5491,$AG$3:$AH$83,2,FALSE),"")='11.1'!$D$5,TXM!S5491,"")</f>
        <v/>
      </c>
      <c r="U5491" t="str">
        <f>IFERROR(SMALL($T$5:$T$9000,ROWS($T$5:T5491)),"")</f>
        <v/>
      </c>
    </row>
    <row r="5492" spans="1:21" ht="14.4" customHeight="1" x14ac:dyDescent="0.3">
      <c r="A5492" t="s">
        <v>1639</v>
      </c>
      <c r="D5492" s="388">
        <f>ROWS(C$5:C5492)</f>
        <v>5488</v>
      </c>
      <c r="E5492" s="388" t="str">
        <f>IF(_xlfn.IFNA(VLOOKUP(A5492,$AG$3:$AH$83,2,FALSE),"")='11.1'!$D$5,TXM!D5492,"")</f>
        <v/>
      </c>
      <c r="F5492" t="str">
        <f>IFERROR(SMALL($E$5:$E$9000,ROWS($E$5:E5492)),"")</f>
        <v/>
      </c>
      <c r="I5492" s="371" t="s">
        <v>77</v>
      </c>
      <c r="J5492" t="s">
        <v>795</v>
      </c>
      <c r="K5492" s="372">
        <v>83989</v>
      </c>
      <c r="L5492" s="388">
        <f>ROWS(K$5:K5492)</f>
        <v>5488</v>
      </c>
      <c r="M5492" s="388" t="str">
        <f>IF(_xlfn.IFNA(VLOOKUP(I5492,$AG$3:$AH$83,2,FALSE),"")='11.1'!$D$5,TXM!L5492,"")</f>
        <v/>
      </c>
      <c r="N5492" t="str">
        <f>IFERROR(SMALL($M$5:$M$9000,ROWS($M$5:M5492)),"")</f>
        <v/>
      </c>
      <c r="P5492" t="s">
        <v>1639</v>
      </c>
      <c r="S5492" s="388">
        <f>ROWS(R$5:R5492)</f>
        <v>5488</v>
      </c>
      <c r="T5492" s="388" t="str">
        <f>IF(_xlfn.IFNA(VLOOKUP(P5492,$AG$3:$AH$83,2,FALSE),"")='11.1'!$D$5,TXM!S5492,"")</f>
        <v/>
      </c>
      <c r="U5492" t="str">
        <f>IFERROR(SMALL($T$5:$T$9000,ROWS($T$5:T5492)),"")</f>
        <v/>
      </c>
    </row>
    <row r="5493" spans="1:21" ht="14.4" customHeight="1" x14ac:dyDescent="0.3">
      <c r="A5493" t="s">
        <v>1639</v>
      </c>
      <c r="D5493" s="388">
        <f>ROWS(C$5:C5493)</f>
        <v>5489</v>
      </c>
      <c r="E5493" s="388" t="str">
        <f>IF(_xlfn.IFNA(VLOOKUP(A5493,$AG$3:$AH$83,2,FALSE),"")='11.1'!$D$5,TXM!D5493,"")</f>
        <v/>
      </c>
      <c r="F5493" t="str">
        <f>IFERROR(SMALL($E$5:$E$9000,ROWS($E$5:E5493)),"")</f>
        <v/>
      </c>
      <c r="I5493" s="371" t="s">
        <v>77</v>
      </c>
      <c r="J5493" t="s">
        <v>823</v>
      </c>
      <c r="K5493" s="372">
        <v>55650</v>
      </c>
      <c r="L5493" s="388">
        <f>ROWS(K$5:K5493)</f>
        <v>5489</v>
      </c>
      <c r="M5493" s="388" t="str">
        <f>IF(_xlfn.IFNA(VLOOKUP(I5493,$AG$3:$AH$83,2,FALSE),"")='11.1'!$D$5,TXM!L5493,"")</f>
        <v/>
      </c>
      <c r="N5493" t="str">
        <f>IFERROR(SMALL($M$5:$M$9000,ROWS($M$5:M5493)),"")</f>
        <v/>
      </c>
      <c r="P5493" t="s">
        <v>1639</v>
      </c>
      <c r="S5493" s="388">
        <f>ROWS(R$5:R5493)</f>
        <v>5489</v>
      </c>
      <c r="T5493" s="388" t="str">
        <f>IF(_xlfn.IFNA(VLOOKUP(P5493,$AG$3:$AH$83,2,FALSE),"")='11.1'!$D$5,TXM!S5493,"")</f>
        <v/>
      </c>
      <c r="U5493" t="str">
        <f>IFERROR(SMALL($T$5:$T$9000,ROWS($T$5:T5493)),"")</f>
        <v/>
      </c>
    </row>
    <row r="5494" spans="1:21" ht="14.4" customHeight="1" x14ac:dyDescent="0.3">
      <c r="A5494" t="s">
        <v>1639</v>
      </c>
      <c r="D5494" s="388">
        <f>ROWS(C$5:C5494)</f>
        <v>5490</v>
      </c>
      <c r="E5494" s="388" t="str">
        <f>IF(_xlfn.IFNA(VLOOKUP(A5494,$AG$3:$AH$83,2,FALSE),"")='11.1'!$D$5,TXM!D5494,"")</f>
        <v/>
      </c>
      <c r="F5494" t="str">
        <f>IFERROR(SMALL($E$5:$E$9000,ROWS($E$5:E5494)),"")</f>
        <v/>
      </c>
      <c r="I5494" s="371" t="s">
        <v>77</v>
      </c>
      <c r="J5494" t="s">
        <v>1434</v>
      </c>
      <c r="K5494" s="372">
        <v>42603</v>
      </c>
      <c r="L5494" s="388">
        <f>ROWS(K$5:K5494)</f>
        <v>5490</v>
      </c>
      <c r="M5494" s="388" t="str">
        <f>IF(_xlfn.IFNA(VLOOKUP(I5494,$AG$3:$AH$83,2,FALSE),"")='11.1'!$D$5,TXM!L5494,"")</f>
        <v/>
      </c>
      <c r="N5494" t="str">
        <f>IFERROR(SMALL($M$5:$M$9000,ROWS($M$5:M5494)),"")</f>
        <v/>
      </c>
      <c r="P5494" t="s">
        <v>1639</v>
      </c>
      <c r="S5494" s="388">
        <f>ROWS(R$5:R5494)</f>
        <v>5490</v>
      </c>
      <c r="T5494" s="388" t="str">
        <f>IF(_xlfn.IFNA(VLOOKUP(P5494,$AG$3:$AH$83,2,FALSE),"")='11.1'!$D$5,TXM!S5494,"")</f>
        <v/>
      </c>
      <c r="U5494" t="str">
        <f>IFERROR(SMALL($T$5:$T$9000,ROWS($T$5:T5494)),"")</f>
        <v/>
      </c>
    </row>
    <row r="5495" spans="1:21" ht="14.4" customHeight="1" x14ac:dyDescent="0.3">
      <c r="A5495" t="s">
        <v>1639</v>
      </c>
      <c r="D5495" s="388">
        <f>ROWS(C$5:C5495)</f>
        <v>5491</v>
      </c>
      <c r="E5495" s="388" t="str">
        <f>IF(_xlfn.IFNA(VLOOKUP(A5495,$AG$3:$AH$83,2,FALSE),"")='11.1'!$D$5,TXM!D5495,"")</f>
        <v/>
      </c>
      <c r="F5495" t="str">
        <f>IFERROR(SMALL($E$5:$E$9000,ROWS($E$5:E5495)),"")</f>
        <v/>
      </c>
      <c r="I5495" s="371" t="s">
        <v>77</v>
      </c>
      <c r="J5495" t="s">
        <v>106</v>
      </c>
      <c r="K5495" s="372">
        <v>29853</v>
      </c>
      <c r="L5495" s="388">
        <f>ROWS(K$5:K5495)</f>
        <v>5491</v>
      </c>
      <c r="M5495" s="388" t="str">
        <f>IF(_xlfn.IFNA(VLOOKUP(I5495,$AG$3:$AH$83,2,FALSE),"")='11.1'!$D$5,TXM!L5495,"")</f>
        <v/>
      </c>
      <c r="N5495" t="str">
        <f>IFERROR(SMALL($M$5:$M$9000,ROWS($M$5:M5495)),"")</f>
        <v/>
      </c>
      <c r="P5495" t="s">
        <v>1639</v>
      </c>
      <c r="S5495" s="388">
        <f>ROWS(R$5:R5495)</f>
        <v>5491</v>
      </c>
      <c r="T5495" s="388" t="str">
        <f>IF(_xlfn.IFNA(VLOOKUP(P5495,$AG$3:$AH$83,2,FALSE),"")='11.1'!$D$5,TXM!S5495,"")</f>
        <v/>
      </c>
      <c r="U5495" t="str">
        <f>IFERROR(SMALL($T$5:$T$9000,ROWS($T$5:T5495)),"")</f>
        <v/>
      </c>
    </row>
    <row r="5496" spans="1:21" ht="14.4" customHeight="1" x14ac:dyDescent="0.3">
      <c r="A5496" t="s">
        <v>1639</v>
      </c>
      <c r="D5496" s="388">
        <f>ROWS(C$5:C5496)</f>
        <v>5492</v>
      </c>
      <c r="E5496" s="388" t="str">
        <f>IF(_xlfn.IFNA(VLOOKUP(A5496,$AG$3:$AH$83,2,FALSE),"")='11.1'!$D$5,TXM!D5496,"")</f>
        <v/>
      </c>
      <c r="F5496" t="str">
        <f>IFERROR(SMALL($E$5:$E$9000,ROWS($E$5:E5496)),"")</f>
        <v/>
      </c>
      <c r="I5496" s="371" t="s">
        <v>77</v>
      </c>
      <c r="J5496" t="s">
        <v>990</v>
      </c>
      <c r="K5496" s="372">
        <v>22104</v>
      </c>
      <c r="L5496" s="388">
        <f>ROWS(K$5:K5496)</f>
        <v>5492</v>
      </c>
      <c r="M5496" s="388" t="str">
        <f>IF(_xlfn.IFNA(VLOOKUP(I5496,$AG$3:$AH$83,2,FALSE),"")='11.1'!$D$5,TXM!L5496,"")</f>
        <v/>
      </c>
      <c r="N5496" t="str">
        <f>IFERROR(SMALL($M$5:$M$9000,ROWS($M$5:M5496)),"")</f>
        <v/>
      </c>
      <c r="P5496" t="s">
        <v>1639</v>
      </c>
      <c r="S5496" s="388">
        <f>ROWS(R$5:R5496)</f>
        <v>5492</v>
      </c>
      <c r="T5496" s="388" t="str">
        <f>IF(_xlfn.IFNA(VLOOKUP(P5496,$AG$3:$AH$83,2,FALSE),"")='11.1'!$D$5,TXM!S5496,"")</f>
        <v/>
      </c>
      <c r="U5496" t="str">
        <f>IFERROR(SMALL($T$5:$T$9000,ROWS($T$5:T5496)),"")</f>
        <v/>
      </c>
    </row>
    <row r="5497" spans="1:21" ht="14.4" customHeight="1" x14ac:dyDescent="0.3">
      <c r="A5497" t="s">
        <v>1639</v>
      </c>
      <c r="D5497" s="388">
        <f>ROWS(C$5:C5497)</f>
        <v>5493</v>
      </c>
      <c r="E5497" s="388" t="str">
        <f>IF(_xlfn.IFNA(VLOOKUP(A5497,$AG$3:$AH$83,2,FALSE),"")='11.1'!$D$5,TXM!D5497,"")</f>
        <v/>
      </c>
      <c r="F5497" t="str">
        <f>IFERROR(SMALL($E$5:$E$9000,ROWS($E$5:E5497)),"")</f>
        <v/>
      </c>
      <c r="I5497" s="371" t="s">
        <v>77</v>
      </c>
      <c r="J5497" t="s">
        <v>799</v>
      </c>
      <c r="K5497" s="372">
        <v>21427</v>
      </c>
      <c r="L5497" s="388">
        <f>ROWS(K$5:K5497)</f>
        <v>5493</v>
      </c>
      <c r="M5497" s="388" t="str">
        <f>IF(_xlfn.IFNA(VLOOKUP(I5497,$AG$3:$AH$83,2,FALSE),"")='11.1'!$D$5,TXM!L5497,"")</f>
        <v/>
      </c>
      <c r="N5497" t="str">
        <f>IFERROR(SMALL($M$5:$M$9000,ROWS($M$5:M5497)),"")</f>
        <v/>
      </c>
      <c r="P5497" t="s">
        <v>1639</v>
      </c>
      <c r="S5497" s="388">
        <f>ROWS(R$5:R5497)</f>
        <v>5493</v>
      </c>
      <c r="T5497" s="388" t="str">
        <f>IF(_xlfn.IFNA(VLOOKUP(P5497,$AG$3:$AH$83,2,FALSE),"")='11.1'!$D$5,TXM!S5497,"")</f>
        <v/>
      </c>
      <c r="U5497" t="str">
        <f>IFERROR(SMALL($T$5:$T$9000,ROWS($T$5:T5497)),"")</f>
        <v/>
      </c>
    </row>
    <row r="5498" spans="1:21" ht="14.4" customHeight="1" x14ac:dyDescent="0.3">
      <c r="A5498" t="s">
        <v>1639</v>
      </c>
      <c r="D5498" s="388">
        <f>ROWS(C$5:C5498)</f>
        <v>5494</v>
      </c>
      <c r="E5498" s="388" t="str">
        <f>IF(_xlfn.IFNA(VLOOKUP(A5498,$AG$3:$AH$83,2,FALSE),"")='11.1'!$D$5,TXM!D5498,"")</f>
        <v/>
      </c>
      <c r="F5498" t="str">
        <f>IFERROR(SMALL($E$5:$E$9000,ROWS($E$5:E5498)),"")</f>
        <v/>
      </c>
      <c r="I5498" s="371" t="s">
        <v>77</v>
      </c>
      <c r="J5498" t="s">
        <v>869</v>
      </c>
      <c r="K5498" s="372">
        <v>20943</v>
      </c>
      <c r="L5498" s="388">
        <f>ROWS(K$5:K5498)</f>
        <v>5494</v>
      </c>
      <c r="M5498" s="388" t="str">
        <f>IF(_xlfn.IFNA(VLOOKUP(I5498,$AG$3:$AH$83,2,FALSE),"")='11.1'!$D$5,TXM!L5498,"")</f>
        <v/>
      </c>
      <c r="N5498" t="str">
        <f>IFERROR(SMALL($M$5:$M$9000,ROWS($M$5:M5498)),"")</f>
        <v/>
      </c>
      <c r="P5498" t="s">
        <v>1639</v>
      </c>
      <c r="S5498" s="388">
        <f>ROWS(R$5:R5498)</f>
        <v>5494</v>
      </c>
      <c r="T5498" s="388" t="str">
        <f>IF(_xlfn.IFNA(VLOOKUP(P5498,$AG$3:$AH$83,2,FALSE),"")='11.1'!$D$5,TXM!S5498,"")</f>
        <v/>
      </c>
      <c r="U5498" t="str">
        <f>IFERROR(SMALL($T$5:$T$9000,ROWS($T$5:T5498)),"")</f>
        <v/>
      </c>
    </row>
    <row r="5499" spans="1:21" ht="14.4" customHeight="1" x14ac:dyDescent="0.3">
      <c r="A5499" t="s">
        <v>1639</v>
      </c>
      <c r="D5499" s="388">
        <f>ROWS(C$5:C5499)</f>
        <v>5495</v>
      </c>
      <c r="E5499" s="388" t="str">
        <f>IF(_xlfn.IFNA(VLOOKUP(A5499,$AG$3:$AH$83,2,FALSE),"")='11.1'!$D$5,TXM!D5499,"")</f>
        <v/>
      </c>
      <c r="F5499" t="str">
        <f>IFERROR(SMALL($E$5:$E$9000,ROWS($E$5:E5499)),"")</f>
        <v/>
      </c>
      <c r="I5499" s="371" t="s">
        <v>77</v>
      </c>
      <c r="J5499" t="s">
        <v>1003</v>
      </c>
      <c r="K5499" s="372">
        <v>18630</v>
      </c>
      <c r="L5499" s="388">
        <f>ROWS(K$5:K5499)</f>
        <v>5495</v>
      </c>
      <c r="M5499" s="388" t="str">
        <f>IF(_xlfn.IFNA(VLOOKUP(I5499,$AG$3:$AH$83,2,FALSE),"")='11.1'!$D$5,TXM!L5499,"")</f>
        <v/>
      </c>
      <c r="N5499" t="str">
        <f>IFERROR(SMALL($M$5:$M$9000,ROWS($M$5:M5499)),"")</f>
        <v/>
      </c>
      <c r="P5499" t="s">
        <v>1639</v>
      </c>
      <c r="S5499" s="388">
        <f>ROWS(R$5:R5499)</f>
        <v>5495</v>
      </c>
      <c r="T5499" s="388" t="str">
        <f>IF(_xlfn.IFNA(VLOOKUP(P5499,$AG$3:$AH$83,2,FALSE),"")='11.1'!$D$5,TXM!S5499,"")</f>
        <v/>
      </c>
      <c r="U5499" t="str">
        <f>IFERROR(SMALL($T$5:$T$9000,ROWS($T$5:T5499)),"")</f>
        <v/>
      </c>
    </row>
    <row r="5500" spans="1:21" ht="14.4" customHeight="1" x14ac:dyDescent="0.3">
      <c r="A5500" t="s">
        <v>1639</v>
      </c>
      <c r="D5500" s="388">
        <f>ROWS(C$5:C5500)</f>
        <v>5496</v>
      </c>
      <c r="E5500" s="388" t="str">
        <f>IF(_xlfn.IFNA(VLOOKUP(A5500,$AG$3:$AH$83,2,FALSE),"")='11.1'!$D$5,TXM!D5500,"")</f>
        <v/>
      </c>
      <c r="F5500" t="str">
        <f>IFERROR(SMALL($E$5:$E$9000,ROWS($E$5:E5500)),"")</f>
        <v/>
      </c>
      <c r="I5500" s="371" t="s">
        <v>77</v>
      </c>
      <c r="J5500" t="s">
        <v>107</v>
      </c>
      <c r="K5500" s="372">
        <v>17898</v>
      </c>
      <c r="L5500" s="388">
        <f>ROWS(K$5:K5500)</f>
        <v>5496</v>
      </c>
      <c r="M5500" s="388" t="str">
        <f>IF(_xlfn.IFNA(VLOOKUP(I5500,$AG$3:$AH$83,2,FALSE),"")='11.1'!$D$5,TXM!L5500,"")</f>
        <v/>
      </c>
      <c r="N5500" t="str">
        <f>IFERROR(SMALL($M$5:$M$9000,ROWS($M$5:M5500)),"")</f>
        <v/>
      </c>
      <c r="P5500" t="s">
        <v>1639</v>
      </c>
      <c r="S5500" s="388">
        <f>ROWS(R$5:R5500)</f>
        <v>5496</v>
      </c>
      <c r="T5500" s="388" t="str">
        <f>IF(_xlfn.IFNA(VLOOKUP(P5500,$AG$3:$AH$83,2,FALSE),"")='11.1'!$D$5,TXM!S5500,"")</f>
        <v/>
      </c>
      <c r="U5500" t="str">
        <f>IFERROR(SMALL($T$5:$T$9000,ROWS($T$5:T5500)),"")</f>
        <v/>
      </c>
    </row>
    <row r="5501" spans="1:21" ht="14.4" customHeight="1" x14ac:dyDescent="0.3">
      <c r="A5501" t="s">
        <v>1639</v>
      </c>
      <c r="D5501" s="388">
        <f>ROWS(C$5:C5501)</f>
        <v>5497</v>
      </c>
      <c r="E5501" s="388" t="str">
        <f>IF(_xlfn.IFNA(VLOOKUP(A5501,$AG$3:$AH$83,2,FALSE),"")='11.1'!$D$5,TXM!D5501,"")</f>
        <v/>
      </c>
      <c r="F5501" t="str">
        <f>IFERROR(SMALL($E$5:$E$9000,ROWS($E$5:E5501)),"")</f>
        <v/>
      </c>
      <c r="I5501" s="371" t="s">
        <v>77</v>
      </c>
      <c r="J5501" t="s">
        <v>171</v>
      </c>
      <c r="K5501" s="372">
        <v>15170</v>
      </c>
      <c r="L5501" s="388">
        <f>ROWS(K$5:K5501)</f>
        <v>5497</v>
      </c>
      <c r="M5501" s="388" t="str">
        <f>IF(_xlfn.IFNA(VLOOKUP(I5501,$AG$3:$AH$83,2,FALSE),"")='11.1'!$D$5,TXM!L5501,"")</f>
        <v/>
      </c>
      <c r="N5501" t="str">
        <f>IFERROR(SMALL($M$5:$M$9000,ROWS($M$5:M5501)),"")</f>
        <v/>
      </c>
      <c r="P5501" t="s">
        <v>1639</v>
      </c>
      <c r="S5501" s="388">
        <f>ROWS(R$5:R5501)</f>
        <v>5497</v>
      </c>
      <c r="T5501" s="388" t="str">
        <f>IF(_xlfn.IFNA(VLOOKUP(P5501,$AG$3:$AH$83,2,FALSE),"")='11.1'!$D$5,TXM!S5501,"")</f>
        <v/>
      </c>
      <c r="U5501" t="str">
        <f>IFERROR(SMALL($T$5:$T$9000,ROWS($T$5:T5501)),"")</f>
        <v/>
      </c>
    </row>
    <row r="5502" spans="1:21" ht="14.4" customHeight="1" x14ac:dyDescent="0.3">
      <c r="A5502" t="s">
        <v>1639</v>
      </c>
      <c r="D5502" s="388">
        <f>ROWS(C$5:C5502)</f>
        <v>5498</v>
      </c>
      <c r="E5502" s="388" t="str">
        <f>IF(_xlfn.IFNA(VLOOKUP(A5502,$AG$3:$AH$83,2,FALSE),"")='11.1'!$D$5,TXM!D5502,"")</f>
        <v/>
      </c>
      <c r="F5502" t="str">
        <f>IFERROR(SMALL($E$5:$E$9000,ROWS($E$5:E5502)),"")</f>
        <v/>
      </c>
      <c r="I5502" s="371" t="s">
        <v>77</v>
      </c>
      <c r="J5502" t="s">
        <v>100</v>
      </c>
      <c r="K5502" s="372">
        <v>10794</v>
      </c>
      <c r="L5502" s="388">
        <f>ROWS(K$5:K5502)</f>
        <v>5498</v>
      </c>
      <c r="M5502" s="388" t="str">
        <f>IF(_xlfn.IFNA(VLOOKUP(I5502,$AG$3:$AH$83,2,FALSE),"")='11.1'!$D$5,TXM!L5502,"")</f>
        <v/>
      </c>
      <c r="N5502" t="str">
        <f>IFERROR(SMALL($M$5:$M$9000,ROWS($M$5:M5502)),"")</f>
        <v/>
      </c>
      <c r="P5502" t="s">
        <v>1639</v>
      </c>
      <c r="S5502" s="388">
        <f>ROWS(R$5:R5502)</f>
        <v>5498</v>
      </c>
      <c r="T5502" s="388" t="str">
        <f>IF(_xlfn.IFNA(VLOOKUP(P5502,$AG$3:$AH$83,2,FALSE),"")='11.1'!$D$5,TXM!S5502,"")</f>
        <v/>
      </c>
      <c r="U5502" t="str">
        <f>IFERROR(SMALL($T$5:$T$9000,ROWS($T$5:T5502)),"")</f>
        <v/>
      </c>
    </row>
    <row r="5503" spans="1:21" ht="14.4" customHeight="1" x14ac:dyDescent="0.3">
      <c r="A5503" t="s">
        <v>1639</v>
      </c>
      <c r="D5503" s="388">
        <f>ROWS(C$5:C5503)</f>
        <v>5499</v>
      </c>
      <c r="E5503" s="388" t="str">
        <f>IF(_xlfn.IFNA(VLOOKUP(A5503,$AG$3:$AH$83,2,FALSE),"")='11.1'!$D$5,TXM!D5503,"")</f>
        <v/>
      </c>
      <c r="F5503" t="str">
        <f>IFERROR(SMALL($E$5:$E$9000,ROWS($E$5:E5503)),"")</f>
        <v/>
      </c>
      <c r="I5503" s="371" t="s">
        <v>77</v>
      </c>
      <c r="J5503" t="s">
        <v>783</v>
      </c>
      <c r="K5503" s="372">
        <v>10469</v>
      </c>
      <c r="L5503" s="388">
        <f>ROWS(K$5:K5503)</f>
        <v>5499</v>
      </c>
      <c r="M5503" s="388" t="str">
        <f>IF(_xlfn.IFNA(VLOOKUP(I5503,$AG$3:$AH$83,2,FALSE),"")='11.1'!$D$5,TXM!L5503,"")</f>
        <v/>
      </c>
      <c r="N5503" t="str">
        <f>IFERROR(SMALL($M$5:$M$9000,ROWS($M$5:M5503)),"")</f>
        <v/>
      </c>
      <c r="P5503" t="s">
        <v>1639</v>
      </c>
      <c r="S5503" s="388">
        <f>ROWS(R$5:R5503)</f>
        <v>5499</v>
      </c>
      <c r="T5503" s="388" t="str">
        <f>IF(_xlfn.IFNA(VLOOKUP(P5503,$AG$3:$AH$83,2,FALSE),"")='11.1'!$D$5,TXM!S5503,"")</f>
        <v/>
      </c>
      <c r="U5503" t="str">
        <f>IFERROR(SMALL($T$5:$T$9000,ROWS($T$5:T5503)),"")</f>
        <v/>
      </c>
    </row>
    <row r="5504" spans="1:21" ht="14.4" customHeight="1" x14ac:dyDescent="0.3">
      <c r="A5504" t="s">
        <v>1639</v>
      </c>
      <c r="D5504" s="388">
        <f>ROWS(C$5:C5504)</f>
        <v>5500</v>
      </c>
      <c r="E5504" s="388" t="str">
        <f>IF(_xlfn.IFNA(VLOOKUP(A5504,$AG$3:$AH$83,2,FALSE),"")='11.1'!$D$5,TXM!D5504,"")</f>
        <v/>
      </c>
      <c r="F5504" t="str">
        <f>IFERROR(SMALL($E$5:$E$9000,ROWS($E$5:E5504)),"")</f>
        <v/>
      </c>
      <c r="I5504" s="371" t="s">
        <v>77</v>
      </c>
      <c r="J5504" t="s">
        <v>827</v>
      </c>
      <c r="K5504" s="372">
        <v>10045</v>
      </c>
      <c r="L5504" s="388">
        <f>ROWS(K$5:K5504)</f>
        <v>5500</v>
      </c>
      <c r="M5504" s="388" t="str">
        <f>IF(_xlfn.IFNA(VLOOKUP(I5504,$AG$3:$AH$83,2,FALSE),"")='11.1'!$D$5,TXM!L5504,"")</f>
        <v/>
      </c>
      <c r="N5504" t="str">
        <f>IFERROR(SMALL($M$5:$M$9000,ROWS($M$5:M5504)),"")</f>
        <v/>
      </c>
      <c r="P5504" t="s">
        <v>1639</v>
      </c>
      <c r="S5504" s="388">
        <f>ROWS(R$5:R5504)</f>
        <v>5500</v>
      </c>
      <c r="T5504" s="388" t="str">
        <f>IF(_xlfn.IFNA(VLOOKUP(P5504,$AG$3:$AH$83,2,FALSE),"")='11.1'!$D$5,TXM!S5504,"")</f>
        <v/>
      </c>
      <c r="U5504" t="str">
        <f>IFERROR(SMALL($T$5:$T$9000,ROWS($T$5:T5504)),"")</f>
        <v/>
      </c>
    </row>
    <row r="5505" spans="1:21" ht="14.4" customHeight="1" x14ac:dyDescent="0.3">
      <c r="A5505" t="s">
        <v>1639</v>
      </c>
      <c r="D5505" s="388">
        <f>ROWS(C$5:C5505)</f>
        <v>5501</v>
      </c>
      <c r="E5505" s="388" t="str">
        <f>IF(_xlfn.IFNA(VLOOKUP(A5505,$AG$3:$AH$83,2,FALSE),"")='11.1'!$D$5,TXM!D5505,"")</f>
        <v/>
      </c>
      <c r="F5505" t="str">
        <f>IFERROR(SMALL($E$5:$E$9000,ROWS($E$5:E5505)),"")</f>
        <v/>
      </c>
      <c r="I5505" s="371" t="s">
        <v>77</v>
      </c>
      <c r="J5505" t="s">
        <v>95</v>
      </c>
      <c r="K5505" s="372">
        <v>8790</v>
      </c>
      <c r="L5505" s="388">
        <f>ROWS(K$5:K5505)</f>
        <v>5501</v>
      </c>
      <c r="M5505" s="388" t="str">
        <f>IF(_xlfn.IFNA(VLOOKUP(I5505,$AG$3:$AH$83,2,FALSE),"")='11.1'!$D$5,TXM!L5505,"")</f>
        <v/>
      </c>
      <c r="N5505" t="str">
        <f>IFERROR(SMALL($M$5:$M$9000,ROWS($M$5:M5505)),"")</f>
        <v/>
      </c>
      <c r="P5505" t="s">
        <v>1639</v>
      </c>
      <c r="S5505" s="388">
        <f>ROWS(R$5:R5505)</f>
        <v>5501</v>
      </c>
      <c r="T5505" s="388" t="str">
        <f>IF(_xlfn.IFNA(VLOOKUP(P5505,$AG$3:$AH$83,2,FALSE),"")='11.1'!$D$5,TXM!S5505,"")</f>
        <v/>
      </c>
      <c r="U5505" t="str">
        <f>IFERROR(SMALL($T$5:$T$9000,ROWS($T$5:T5505)),"")</f>
        <v/>
      </c>
    </row>
    <row r="5506" spans="1:21" ht="14.4" customHeight="1" x14ac:dyDescent="0.3">
      <c r="A5506" t="s">
        <v>1639</v>
      </c>
      <c r="D5506" s="388">
        <f>ROWS(C$5:C5506)</f>
        <v>5502</v>
      </c>
      <c r="E5506" s="388" t="str">
        <f>IF(_xlfn.IFNA(VLOOKUP(A5506,$AG$3:$AH$83,2,FALSE),"")='11.1'!$D$5,TXM!D5506,"")</f>
        <v/>
      </c>
      <c r="F5506" t="str">
        <f>IFERROR(SMALL($E$5:$E$9000,ROWS($E$5:E5506)),"")</f>
        <v/>
      </c>
      <c r="I5506" s="371" t="s">
        <v>77</v>
      </c>
      <c r="J5506" t="s">
        <v>871</v>
      </c>
      <c r="K5506" s="372">
        <v>5069</v>
      </c>
      <c r="L5506" s="388">
        <f>ROWS(K$5:K5506)</f>
        <v>5502</v>
      </c>
      <c r="M5506" s="388" t="str">
        <f>IF(_xlfn.IFNA(VLOOKUP(I5506,$AG$3:$AH$83,2,FALSE),"")='11.1'!$D$5,TXM!L5506,"")</f>
        <v/>
      </c>
      <c r="N5506" t="str">
        <f>IFERROR(SMALL($M$5:$M$9000,ROWS($M$5:M5506)),"")</f>
        <v/>
      </c>
      <c r="P5506" t="s">
        <v>1639</v>
      </c>
      <c r="S5506" s="388">
        <f>ROWS(R$5:R5506)</f>
        <v>5502</v>
      </c>
      <c r="T5506" s="388" t="str">
        <f>IF(_xlfn.IFNA(VLOOKUP(P5506,$AG$3:$AH$83,2,FALSE),"")='11.1'!$D$5,TXM!S5506,"")</f>
        <v/>
      </c>
      <c r="U5506" t="str">
        <f>IFERROR(SMALL($T$5:$T$9000,ROWS($T$5:T5506)),"")</f>
        <v/>
      </c>
    </row>
    <row r="5507" spans="1:21" ht="14.4" customHeight="1" x14ac:dyDescent="0.3">
      <c r="A5507" t="s">
        <v>1639</v>
      </c>
      <c r="D5507" s="388">
        <f>ROWS(C$5:C5507)</f>
        <v>5503</v>
      </c>
      <c r="E5507" s="388" t="str">
        <f>IF(_xlfn.IFNA(VLOOKUP(A5507,$AG$3:$AH$83,2,FALSE),"")='11.1'!$D$5,TXM!D5507,"")</f>
        <v/>
      </c>
      <c r="F5507" t="str">
        <f>IFERROR(SMALL($E$5:$E$9000,ROWS($E$5:E5507)),"")</f>
        <v/>
      </c>
      <c r="I5507" s="371" t="s">
        <v>77</v>
      </c>
      <c r="J5507" t="s">
        <v>1402</v>
      </c>
      <c r="K5507" s="372">
        <v>4629</v>
      </c>
      <c r="L5507" s="388">
        <f>ROWS(K$5:K5507)</f>
        <v>5503</v>
      </c>
      <c r="M5507" s="388" t="str">
        <f>IF(_xlfn.IFNA(VLOOKUP(I5507,$AG$3:$AH$83,2,FALSE),"")='11.1'!$D$5,TXM!L5507,"")</f>
        <v/>
      </c>
      <c r="N5507" t="str">
        <f>IFERROR(SMALL($M$5:$M$9000,ROWS($M$5:M5507)),"")</f>
        <v/>
      </c>
      <c r="P5507" t="s">
        <v>1639</v>
      </c>
      <c r="S5507" s="388">
        <f>ROWS(R$5:R5507)</f>
        <v>5503</v>
      </c>
      <c r="T5507" s="388" t="str">
        <f>IF(_xlfn.IFNA(VLOOKUP(P5507,$AG$3:$AH$83,2,FALSE),"")='11.1'!$D$5,TXM!S5507,"")</f>
        <v/>
      </c>
      <c r="U5507" t="str">
        <f>IFERROR(SMALL($T$5:$T$9000,ROWS($T$5:T5507)),"")</f>
        <v/>
      </c>
    </row>
    <row r="5508" spans="1:21" ht="14.4" customHeight="1" x14ac:dyDescent="0.3">
      <c r="A5508" t="s">
        <v>1639</v>
      </c>
      <c r="D5508" s="388">
        <f>ROWS(C$5:C5508)</f>
        <v>5504</v>
      </c>
      <c r="E5508" s="388" t="str">
        <f>IF(_xlfn.IFNA(VLOOKUP(A5508,$AG$3:$AH$83,2,FALSE),"")='11.1'!$D$5,TXM!D5508,"")</f>
        <v/>
      </c>
      <c r="F5508" t="str">
        <f>IFERROR(SMALL($E$5:$E$9000,ROWS($E$5:E5508)),"")</f>
        <v/>
      </c>
      <c r="I5508" s="371" t="s">
        <v>77</v>
      </c>
      <c r="J5508" t="s">
        <v>779</v>
      </c>
      <c r="K5508" s="372">
        <v>3452</v>
      </c>
      <c r="L5508" s="388">
        <f>ROWS(K$5:K5508)</f>
        <v>5504</v>
      </c>
      <c r="M5508" s="388" t="str">
        <f>IF(_xlfn.IFNA(VLOOKUP(I5508,$AG$3:$AH$83,2,FALSE),"")='11.1'!$D$5,TXM!L5508,"")</f>
        <v/>
      </c>
      <c r="N5508" t="str">
        <f>IFERROR(SMALL($M$5:$M$9000,ROWS($M$5:M5508)),"")</f>
        <v/>
      </c>
      <c r="P5508" t="s">
        <v>1639</v>
      </c>
      <c r="S5508" s="388">
        <f>ROWS(R$5:R5508)</f>
        <v>5504</v>
      </c>
      <c r="T5508" s="388" t="str">
        <f>IF(_xlfn.IFNA(VLOOKUP(P5508,$AG$3:$AH$83,2,FALSE),"")='11.1'!$D$5,TXM!S5508,"")</f>
        <v/>
      </c>
      <c r="U5508" t="str">
        <f>IFERROR(SMALL($T$5:$T$9000,ROWS($T$5:T5508)),"")</f>
        <v/>
      </c>
    </row>
    <row r="5509" spans="1:21" ht="14.4" customHeight="1" x14ac:dyDescent="0.3">
      <c r="A5509" t="s">
        <v>1639</v>
      </c>
      <c r="D5509" s="388">
        <f>ROWS(C$5:C5509)</f>
        <v>5505</v>
      </c>
      <c r="E5509" s="388" t="str">
        <f>IF(_xlfn.IFNA(VLOOKUP(A5509,$AG$3:$AH$83,2,FALSE),"")='11.1'!$D$5,TXM!D5509,"")</f>
        <v/>
      </c>
      <c r="F5509" t="str">
        <f>IFERROR(SMALL($E$5:$E$9000,ROWS($E$5:E5509)),"")</f>
        <v/>
      </c>
      <c r="I5509" s="371" t="s">
        <v>77</v>
      </c>
      <c r="J5509" t="s">
        <v>855</v>
      </c>
      <c r="K5509" s="372">
        <v>3383</v>
      </c>
      <c r="L5509" s="388">
        <f>ROWS(K$5:K5509)</f>
        <v>5505</v>
      </c>
      <c r="M5509" s="388" t="str">
        <f>IF(_xlfn.IFNA(VLOOKUP(I5509,$AG$3:$AH$83,2,FALSE),"")='11.1'!$D$5,TXM!L5509,"")</f>
        <v/>
      </c>
      <c r="N5509" t="str">
        <f>IFERROR(SMALL($M$5:$M$9000,ROWS($M$5:M5509)),"")</f>
        <v/>
      </c>
      <c r="P5509" t="s">
        <v>1639</v>
      </c>
      <c r="S5509" s="388">
        <f>ROWS(R$5:R5509)</f>
        <v>5505</v>
      </c>
      <c r="T5509" s="388" t="str">
        <f>IF(_xlfn.IFNA(VLOOKUP(P5509,$AG$3:$AH$83,2,FALSE),"")='11.1'!$D$5,TXM!S5509,"")</f>
        <v/>
      </c>
      <c r="U5509" t="str">
        <f>IFERROR(SMALL($T$5:$T$9000,ROWS($T$5:T5509)),"")</f>
        <v/>
      </c>
    </row>
    <row r="5510" spans="1:21" ht="14.4" customHeight="1" x14ac:dyDescent="0.3">
      <c r="A5510" t="s">
        <v>1639</v>
      </c>
      <c r="D5510" s="388">
        <f>ROWS(C$5:C5510)</f>
        <v>5506</v>
      </c>
      <c r="E5510" s="388" t="str">
        <f>IF(_xlfn.IFNA(VLOOKUP(A5510,$AG$3:$AH$83,2,FALSE),"")='11.1'!$D$5,TXM!D5510,"")</f>
        <v/>
      </c>
      <c r="F5510" t="str">
        <f>IFERROR(SMALL($E$5:$E$9000,ROWS($E$5:E5510)),"")</f>
        <v/>
      </c>
      <c r="I5510" s="371" t="s">
        <v>77</v>
      </c>
      <c r="J5510" t="s">
        <v>809</v>
      </c>
      <c r="K5510" s="372">
        <v>3237</v>
      </c>
      <c r="L5510" s="388">
        <f>ROWS(K$5:K5510)</f>
        <v>5506</v>
      </c>
      <c r="M5510" s="388" t="str">
        <f>IF(_xlfn.IFNA(VLOOKUP(I5510,$AG$3:$AH$83,2,FALSE),"")='11.1'!$D$5,TXM!L5510,"")</f>
        <v/>
      </c>
      <c r="N5510" t="str">
        <f>IFERROR(SMALL($M$5:$M$9000,ROWS($M$5:M5510)),"")</f>
        <v/>
      </c>
      <c r="P5510" t="s">
        <v>1639</v>
      </c>
      <c r="S5510" s="388">
        <f>ROWS(R$5:R5510)</f>
        <v>5506</v>
      </c>
      <c r="T5510" s="388" t="str">
        <f>IF(_xlfn.IFNA(VLOOKUP(P5510,$AG$3:$AH$83,2,FALSE),"")='11.1'!$D$5,TXM!S5510,"")</f>
        <v/>
      </c>
      <c r="U5510" t="str">
        <f>IFERROR(SMALL($T$5:$T$9000,ROWS($T$5:T5510)),"")</f>
        <v/>
      </c>
    </row>
    <row r="5511" spans="1:21" ht="14.4" customHeight="1" x14ac:dyDescent="0.3">
      <c r="A5511" t="s">
        <v>1639</v>
      </c>
      <c r="D5511" s="388">
        <f>ROWS(C$5:C5511)</f>
        <v>5507</v>
      </c>
      <c r="E5511" s="388" t="str">
        <f>IF(_xlfn.IFNA(VLOOKUP(A5511,$AG$3:$AH$83,2,FALSE),"")='11.1'!$D$5,TXM!D5511,"")</f>
        <v/>
      </c>
      <c r="F5511" t="str">
        <f>IFERROR(SMALL($E$5:$E$9000,ROWS($E$5:E5511)),"")</f>
        <v/>
      </c>
      <c r="I5511" s="371" t="s">
        <v>77</v>
      </c>
      <c r="J5511" t="s">
        <v>825</v>
      </c>
      <c r="K5511" s="372">
        <v>1511</v>
      </c>
      <c r="L5511" s="388">
        <f>ROWS(K$5:K5511)</f>
        <v>5507</v>
      </c>
      <c r="M5511" s="388" t="str">
        <f>IF(_xlfn.IFNA(VLOOKUP(I5511,$AG$3:$AH$83,2,FALSE),"")='11.1'!$D$5,TXM!L5511,"")</f>
        <v/>
      </c>
      <c r="N5511" t="str">
        <f>IFERROR(SMALL($M$5:$M$9000,ROWS($M$5:M5511)),"")</f>
        <v/>
      </c>
      <c r="P5511" t="s">
        <v>1639</v>
      </c>
      <c r="S5511" s="388">
        <f>ROWS(R$5:R5511)</f>
        <v>5507</v>
      </c>
      <c r="T5511" s="388" t="str">
        <f>IF(_xlfn.IFNA(VLOOKUP(P5511,$AG$3:$AH$83,2,FALSE),"")='11.1'!$D$5,TXM!S5511,"")</f>
        <v/>
      </c>
      <c r="U5511" t="str">
        <f>IFERROR(SMALL($T$5:$T$9000,ROWS($T$5:T5511)),"")</f>
        <v/>
      </c>
    </row>
    <row r="5512" spans="1:21" ht="14.4" customHeight="1" x14ac:dyDescent="0.3">
      <c r="A5512" t="s">
        <v>1639</v>
      </c>
      <c r="D5512" s="388">
        <f>ROWS(C$5:C5512)</f>
        <v>5508</v>
      </c>
      <c r="E5512" s="388" t="str">
        <f>IF(_xlfn.IFNA(VLOOKUP(A5512,$AG$3:$AH$83,2,FALSE),"")='11.1'!$D$5,TXM!D5512,"")</f>
        <v/>
      </c>
      <c r="F5512" t="str">
        <f>IFERROR(SMALL($E$5:$E$9000,ROWS($E$5:E5512)),"")</f>
        <v/>
      </c>
      <c r="I5512" s="371" t="s">
        <v>77</v>
      </c>
      <c r="J5512" t="s">
        <v>829</v>
      </c>
      <c r="K5512" s="372">
        <v>1077</v>
      </c>
      <c r="L5512" s="388">
        <f>ROWS(K$5:K5512)</f>
        <v>5508</v>
      </c>
      <c r="M5512" s="388" t="str">
        <f>IF(_xlfn.IFNA(VLOOKUP(I5512,$AG$3:$AH$83,2,FALSE),"")='11.1'!$D$5,TXM!L5512,"")</f>
        <v/>
      </c>
      <c r="N5512" t="str">
        <f>IFERROR(SMALL($M$5:$M$9000,ROWS($M$5:M5512)),"")</f>
        <v/>
      </c>
      <c r="P5512" t="s">
        <v>1639</v>
      </c>
      <c r="S5512" s="388">
        <f>ROWS(R$5:R5512)</f>
        <v>5508</v>
      </c>
      <c r="T5512" s="388" t="str">
        <f>IF(_xlfn.IFNA(VLOOKUP(P5512,$AG$3:$AH$83,2,FALSE),"")='11.1'!$D$5,TXM!S5512,"")</f>
        <v/>
      </c>
      <c r="U5512" t="str">
        <f>IFERROR(SMALL($T$5:$T$9000,ROWS($T$5:T5512)),"")</f>
        <v/>
      </c>
    </row>
    <row r="5513" spans="1:21" ht="14.4" customHeight="1" x14ac:dyDescent="0.3">
      <c r="A5513" t="s">
        <v>1639</v>
      </c>
      <c r="D5513" s="388">
        <f>ROWS(C$5:C5513)</f>
        <v>5509</v>
      </c>
      <c r="E5513" s="388" t="str">
        <f>IF(_xlfn.IFNA(VLOOKUP(A5513,$AG$3:$AH$83,2,FALSE),"")='11.1'!$D$5,TXM!D5513,"")</f>
        <v/>
      </c>
      <c r="F5513" t="str">
        <f>IFERROR(SMALL($E$5:$E$9000,ROWS($E$5:E5513)),"")</f>
        <v/>
      </c>
      <c r="I5513" s="371" t="s">
        <v>77</v>
      </c>
      <c r="J5513" t="s">
        <v>93</v>
      </c>
      <c r="K5513" s="372">
        <v>1069</v>
      </c>
      <c r="L5513" s="388">
        <f>ROWS(K$5:K5513)</f>
        <v>5509</v>
      </c>
      <c r="M5513" s="388" t="str">
        <f>IF(_xlfn.IFNA(VLOOKUP(I5513,$AG$3:$AH$83,2,FALSE),"")='11.1'!$D$5,TXM!L5513,"")</f>
        <v/>
      </c>
      <c r="N5513" t="str">
        <f>IFERROR(SMALL($M$5:$M$9000,ROWS($M$5:M5513)),"")</f>
        <v/>
      </c>
      <c r="P5513" t="s">
        <v>1639</v>
      </c>
      <c r="S5513" s="388">
        <f>ROWS(R$5:R5513)</f>
        <v>5509</v>
      </c>
      <c r="T5513" s="388" t="str">
        <f>IF(_xlfn.IFNA(VLOOKUP(P5513,$AG$3:$AH$83,2,FALSE),"")='11.1'!$D$5,TXM!S5513,"")</f>
        <v/>
      </c>
      <c r="U5513" t="str">
        <f>IFERROR(SMALL($T$5:$T$9000,ROWS($T$5:T5513)),"")</f>
        <v/>
      </c>
    </row>
    <row r="5514" spans="1:21" ht="14.4" customHeight="1" x14ac:dyDescent="0.3">
      <c r="A5514" t="s">
        <v>1639</v>
      </c>
      <c r="D5514" s="388">
        <f>ROWS(C$5:C5514)</f>
        <v>5510</v>
      </c>
      <c r="E5514" s="388" t="str">
        <f>IF(_xlfn.IFNA(VLOOKUP(A5514,$AG$3:$AH$83,2,FALSE),"")='11.1'!$D$5,TXM!D5514,"")</f>
        <v/>
      </c>
      <c r="F5514" t="str">
        <f>IFERROR(SMALL($E$5:$E$9000,ROWS($E$5:E5514)),"")</f>
        <v/>
      </c>
      <c r="I5514" s="371" t="s">
        <v>77</v>
      </c>
      <c r="J5514" t="s">
        <v>91</v>
      </c>
      <c r="K5514" s="372">
        <v>319</v>
      </c>
      <c r="L5514" s="388">
        <f>ROWS(K$5:K5514)</f>
        <v>5510</v>
      </c>
      <c r="M5514" s="388" t="str">
        <f>IF(_xlfn.IFNA(VLOOKUP(I5514,$AG$3:$AH$83,2,FALSE),"")='11.1'!$D$5,TXM!L5514,"")</f>
        <v/>
      </c>
      <c r="N5514" t="str">
        <f>IFERROR(SMALL($M$5:$M$9000,ROWS($M$5:M5514)),"")</f>
        <v/>
      </c>
      <c r="P5514" t="s">
        <v>1639</v>
      </c>
      <c r="S5514" s="388">
        <f>ROWS(R$5:R5514)</f>
        <v>5510</v>
      </c>
      <c r="T5514" s="388" t="str">
        <f>IF(_xlfn.IFNA(VLOOKUP(P5514,$AG$3:$AH$83,2,FALSE),"")='11.1'!$D$5,TXM!S5514,"")</f>
        <v/>
      </c>
      <c r="U5514" t="str">
        <f>IFERROR(SMALL($T$5:$T$9000,ROWS($T$5:T5514)),"")</f>
        <v/>
      </c>
    </row>
    <row r="5515" spans="1:21" ht="14.4" customHeight="1" x14ac:dyDescent="0.3">
      <c r="A5515" t="s">
        <v>1639</v>
      </c>
      <c r="D5515" s="388">
        <f>ROWS(C$5:C5515)</f>
        <v>5511</v>
      </c>
      <c r="E5515" s="388" t="str">
        <f>IF(_xlfn.IFNA(VLOOKUP(A5515,$AG$3:$AH$83,2,FALSE),"")='11.1'!$D$5,TXM!D5515,"")</f>
        <v/>
      </c>
      <c r="F5515" t="str">
        <f>IFERROR(SMALL($E$5:$E$9000,ROWS($E$5:E5515)),"")</f>
        <v/>
      </c>
      <c r="I5515" s="371" t="s">
        <v>32</v>
      </c>
      <c r="J5515" t="s">
        <v>863</v>
      </c>
      <c r="K5515" s="372">
        <v>1428139648</v>
      </c>
      <c r="L5515" s="388">
        <f>ROWS(K$5:K5515)</f>
        <v>5511</v>
      </c>
      <c r="M5515" s="388" t="str">
        <f>IF(_xlfn.IFNA(VLOOKUP(I5515,$AG$3:$AH$83,2,FALSE),"")='11.1'!$D$5,TXM!L5515,"")</f>
        <v/>
      </c>
      <c r="N5515" t="str">
        <f>IFERROR(SMALL($M$5:$M$9000,ROWS($M$5:M5515)),"")</f>
        <v/>
      </c>
      <c r="P5515" t="s">
        <v>1639</v>
      </c>
      <c r="S5515" s="388">
        <f>ROWS(R$5:R5515)</f>
        <v>5511</v>
      </c>
      <c r="T5515" s="388" t="str">
        <f>IF(_xlfn.IFNA(VLOOKUP(P5515,$AG$3:$AH$83,2,FALSE),"")='11.1'!$D$5,TXM!S5515,"")</f>
        <v/>
      </c>
      <c r="U5515" t="str">
        <f>IFERROR(SMALL($T$5:$T$9000,ROWS($T$5:T5515)),"")</f>
        <v/>
      </c>
    </row>
    <row r="5516" spans="1:21" ht="14.4" customHeight="1" x14ac:dyDescent="0.3">
      <c r="A5516" t="s">
        <v>1639</v>
      </c>
      <c r="D5516" s="388">
        <f>ROWS(C$5:C5516)</f>
        <v>5512</v>
      </c>
      <c r="E5516" s="388" t="str">
        <f>IF(_xlfn.IFNA(VLOOKUP(A5516,$AG$3:$AH$83,2,FALSE),"")='11.1'!$D$5,TXM!D5516,"")</f>
        <v/>
      </c>
      <c r="F5516" t="str">
        <f>IFERROR(SMALL($E$5:$E$9000,ROWS($E$5:E5516)),"")</f>
        <v/>
      </c>
      <c r="I5516" s="371" t="s">
        <v>32</v>
      </c>
      <c r="J5516" t="s">
        <v>871</v>
      </c>
      <c r="K5516" s="372">
        <v>432604238</v>
      </c>
      <c r="L5516" s="388">
        <f>ROWS(K$5:K5516)</f>
        <v>5512</v>
      </c>
      <c r="M5516" s="388" t="str">
        <f>IF(_xlfn.IFNA(VLOOKUP(I5516,$AG$3:$AH$83,2,FALSE),"")='11.1'!$D$5,TXM!L5516,"")</f>
        <v/>
      </c>
      <c r="N5516" t="str">
        <f>IFERROR(SMALL($M$5:$M$9000,ROWS($M$5:M5516)),"")</f>
        <v/>
      </c>
      <c r="P5516" t="s">
        <v>1639</v>
      </c>
      <c r="S5516" s="388">
        <f>ROWS(R$5:R5516)</f>
        <v>5512</v>
      </c>
      <c r="T5516" s="388" t="str">
        <f>IF(_xlfn.IFNA(VLOOKUP(P5516,$AG$3:$AH$83,2,FALSE),"")='11.1'!$D$5,TXM!S5516,"")</f>
        <v/>
      </c>
      <c r="U5516" t="str">
        <f>IFERROR(SMALL($T$5:$T$9000,ROWS($T$5:T5516)),"")</f>
        <v/>
      </c>
    </row>
    <row r="5517" spans="1:21" ht="14.4" customHeight="1" x14ac:dyDescent="0.3">
      <c r="A5517" t="s">
        <v>1639</v>
      </c>
      <c r="D5517" s="388">
        <f>ROWS(C$5:C5517)</f>
        <v>5513</v>
      </c>
      <c r="E5517" s="388" t="str">
        <f>IF(_xlfn.IFNA(VLOOKUP(A5517,$AG$3:$AH$83,2,FALSE),"")='11.1'!$D$5,TXM!D5517,"")</f>
        <v/>
      </c>
      <c r="F5517" t="str">
        <f>IFERROR(SMALL($E$5:$E$9000,ROWS($E$5:E5517)),"")</f>
        <v/>
      </c>
      <c r="I5517" s="371" t="s">
        <v>32</v>
      </c>
      <c r="J5517" t="s">
        <v>1252</v>
      </c>
      <c r="K5517" s="372">
        <v>269931533</v>
      </c>
      <c r="L5517" s="388">
        <f>ROWS(K$5:K5517)</f>
        <v>5513</v>
      </c>
      <c r="M5517" s="388" t="str">
        <f>IF(_xlfn.IFNA(VLOOKUP(I5517,$AG$3:$AH$83,2,FALSE),"")='11.1'!$D$5,TXM!L5517,"")</f>
        <v/>
      </c>
      <c r="N5517" t="str">
        <f>IFERROR(SMALL($M$5:$M$9000,ROWS($M$5:M5517)),"")</f>
        <v/>
      </c>
      <c r="P5517" t="s">
        <v>1639</v>
      </c>
      <c r="S5517" s="388">
        <f>ROWS(R$5:R5517)</f>
        <v>5513</v>
      </c>
      <c r="T5517" s="388" t="str">
        <f>IF(_xlfn.IFNA(VLOOKUP(P5517,$AG$3:$AH$83,2,FALSE),"")='11.1'!$D$5,TXM!S5517,"")</f>
        <v/>
      </c>
      <c r="U5517" t="str">
        <f>IFERROR(SMALL($T$5:$T$9000,ROWS($T$5:T5517)),"")</f>
        <v/>
      </c>
    </row>
    <row r="5518" spans="1:21" ht="14.4" customHeight="1" x14ac:dyDescent="0.3">
      <c r="A5518" t="s">
        <v>1639</v>
      </c>
      <c r="D5518" s="388">
        <f>ROWS(C$5:C5518)</f>
        <v>5514</v>
      </c>
      <c r="E5518" s="388" t="str">
        <f>IF(_xlfn.IFNA(VLOOKUP(A5518,$AG$3:$AH$83,2,FALSE),"")='11.1'!$D$5,TXM!D5518,"")</f>
        <v/>
      </c>
      <c r="F5518" t="str">
        <f>IFERROR(SMALL($E$5:$E$9000,ROWS($E$5:E5518)),"")</f>
        <v/>
      </c>
      <c r="I5518" s="371" t="s">
        <v>32</v>
      </c>
      <c r="J5518" t="s">
        <v>1265</v>
      </c>
      <c r="K5518" s="372">
        <v>266040408</v>
      </c>
      <c r="L5518" s="388">
        <f>ROWS(K$5:K5518)</f>
        <v>5514</v>
      </c>
      <c r="M5518" s="388" t="str">
        <f>IF(_xlfn.IFNA(VLOOKUP(I5518,$AG$3:$AH$83,2,FALSE),"")='11.1'!$D$5,TXM!L5518,"")</f>
        <v/>
      </c>
      <c r="N5518" t="str">
        <f>IFERROR(SMALL($M$5:$M$9000,ROWS($M$5:M5518)),"")</f>
        <v/>
      </c>
      <c r="P5518" t="s">
        <v>1639</v>
      </c>
      <c r="S5518" s="388">
        <f>ROWS(R$5:R5518)</f>
        <v>5514</v>
      </c>
      <c r="T5518" s="388" t="str">
        <f>IF(_xlfn.IFNA(VLOOKUP(P5518,$AG$3:$AH$83,2,FALSE),"")='11.1'!$D$5,TXM!S5518,"")</f>
        <v/>
      </c>
      <c r="U5518" t="str">
        <f>IFERROR(SMALL($T$5:$T$9000,ROWS($T$5:T5518)),"")</f>
        <v/>
      </c>
    </row>
    <row r="5519" spans="1:21" ht="14.4" customHeight="1" x14ac:dyDescent="0.3">
      <c r="A5519" t="s">
        <v>1639</v>
      </c>
      <c r="D5519" s="388">
        <f>ROWS(C$5:C5519)</f>
        <v>5515</v>
      </c>
      <c r="E5519" s="388" t="str">
        <f>IF(_xlfn.IFNA(VLOOKUP(A5519,$AG$3:$AH$83,2,FALSE),"")='11.1'!$D$5,TXM!D5519,"")</f>
        <v/>
      </c>
      <c r="F5519" t="str">
        <f>IFERROR(SMALL($E$5:$E$9000,ROWS($E$5:E5519)),"")</f>
        <v/>
      </c>
      <c r="I5519" s="371" t="s">
        <v>32</v>
      </c>
      <c r="J5519" t="s">
        <v>865</v>
      </c>
      <c r="K5519" s="372">
        <v>261581120</v>
      </c>
      <c r="L5519" s="388">
        <f>ROWS(K$5:K5519)</f>
        <v>5515</v>
      </c>
      <c r="M5519" s="388" t="str">
        <f>IF(_xlfn.IFNA(VLOOKUP(I5519,$AG$3:$AH$83,2,FALSE),"")='11.1'!$D$5,TXM!L5519,"")</f>
        <v/>
      </c>
      <c r="N5519" t="str">
        <f>IFERROR(SMALL($M$5:$M$9000,ROWS($M$5:M5519)),"")</f>
        <v/>
      </c>
      <c r="P5519" t="s">
        <v>1639</v>
      </c>
      <c r="S5519" s="388">
        <f>ROWS(R$5:R5519)</f>
        <v>5515</v>
      </c>
      <c r="T5519" s="388" t="str">
        <f>IF(_xlfn.IFNA(VLOOKUP(P5519,$AG$3:$AH$83,2,FALSE),"")='11.1'!$D$5,TXM!S5519,"")</f>
        <v/>
      </c>
      <c r="U5519" t="str">
        <f>IFERROR(SMALL($T$5:$T$9000,ROWS($T$5:T5519)),"")</f>
        <v/>
      </c>
    </row>
    <row r="5520" spans="1:21" ht="14.4" customHeight="1" x14ac:dyDescent="0.3">
      <c r="A5520" t="s">
        <v>1639</v>
      </c>
      <c r="D5520" s="388">
        <f>ROWS(C$5:C5520)</f>
        <v>5516</v>
      </c>
      <c r="E5520" s="388" t="str">
        <f>IF(_xlfn.IFNA(VLOOKUP(A5520,$AG$3:$AH$83,2,FALSE),"")='11.1'!$D$5,TXM!D5520,"")</f>
        <v/>
      </c>
      <c r="F5520" t="str">
        <f>IFERROR(SMALL($E$5:$E$9000,ROWS($E$5:E5520)),"")</f>
        <v/>
      </c>
      <c r="I5520" s="371" t="s">
        <v>32</v>
      </c>
      <c r="J5520" t="s">
        <v>1000</v>
      </c>
      <c r="K5520" s="372">
        <v>259906801</v>
      </c>
      <c r="L5520" s="388">
        <f>ROWS(K$5:K5520)</f>
        <v>5516</v>
      </c>
      <c r="M5520" s="388" t="str">
        <f>IF(_xlfn.IFNA(VLOOKUP(I5520,$AG$3:$AH$83,2,FALSE),"")='11.1'!$D$5,TXM!L5520,"")</f>
        <v/>
      </c>
      <c r="N5520" t="str">
        <f>IFERROR(SMALL($M$5:$M$9000,ROWS($M$5:M5520)),"")</f>
        <v/>
      </c>
      <c r="P5520" t="s">
        <v>1639</v>
      </c>
      <c r="S5520" s="388">
        <f>ROWS(R$5:R5520)</f>
        <v>5516</v>
      </c>
      <c r="T5520" s="388" t="str">
        <f>IF(_xlfn.IFNA(VLOOKUP(P5520,$AG$3:$AH$83,2,FALSE),"")='11.1'!$D$5,TXM!S5520,"")</f>
        <v/>
      </c>
      <c r="U5520" t="str">
        <f>IFERROR(SMALL($T$5:$T$9000,ROWS($T$5:T5520)),"")</f>
        <v/>
      </c>
    </row>
    <row r="5521" spans="1:21" ht="14.4" customHeight="1" x14ac:dyDescent="0.3">
      <c r="A5521" t="s">
        <v>1639</v>
      </c>
      <c r="D5521" s="388">
        <f>ROWS(C$5:C5521)</f>
        <v>5517</v>
      </c>
      <c r="E5521" s="388" t="str">
        <f>IF(_xlfn.IFNA(VLOOKUP(A5521,$AG$3:$AH$83,2,FALSE),"")='11.1'!$D$5,TXM!D5521,"")</f>
        <v/>
      </c>
      <c r="F5521" t="str">
        <f>IFERROR(SMALL($E$5:$E$9000,ROWS($E$5:E5521)),"")</f>
        <v/>
      </c>
      <c r="I5521" s="371" t="s">
        <v>32</v>
      </c>
      <c r="J5521" t="s">
        <v>999</v>
      </c>
      <c r="K5521" s="372">
        <v>138679238</v>
      </c>
      <c r="L5521" s="388">
        <f>ROWS(K$5:K5521)</f>
        <v>5517</v>
      </c>
      <c r="M5521" s="388" t="str">
        <f>IF(_xlfn.IFNA(VLOOKUP(I5521,$AG$3:$AH$83,2,FALSE),"")='11.1'!$D$5,TXM!L5521,"")</f>
        <v/>
      </c>
      <c r="N5521" t="str">
        <f>IFERROR(SMALL($M$5:$M$9000,ROWS($M$5:M5521)),"")</f>
        <v/>
      </c>
      <c r="P5521" t="s">
        <v>1639</v>
      </c>
      <c r="S5521" s="388">
        <f>ROWS(R$5:R5521)</f>
        <v>5517</v>
      </c>
      <c r="T5521" s="388" t="str">
        <f>IF(_xlfn.IFNA(VLOOKUP(P5521,$AG$3:$AH$83,2,FALSE),"")='11.1'!$D$5,TXM!S5521,"")</f>
        <v/>
      </c>
      <c r="U5521" t="str">
        <f>IFERROR(SMALL($T$5:$T$9000,ROWS($T$5:T5521)),"")</f>
        <v/>
      </c>
    </row>
    <row r="5522" spans="1:21" ht="14.4" customHeight="1" x14ac:dyDescent="0.3">
      <c r="A5522" t="s">
        <v>1639</v>
      </c>
      <c r="D5522" s="388">
        <f>ROWS(C$5:C5522)</f>
        <v>5518</v>
      </c>
      <c r="E5522" s="388" t="str">
        <f>IF(_xlfn.IFNA(VLOOKUP(A5522,$AG$3:$AH$83,2,FALSE),"")='11.1'!$D$5,TXM!D5522,"")</f>
        <v/>
      </c>
      <c r="F5522" t="str">
        <f>IFERROR(SMALL($E$5:$E$9000,ROWS($E$5:E5522)),"")</f>
        <v/>
      </c>
      <c r="I5522" s="371" t="s">
        <v>32</v>
      </c>
      <c r="J5522" t="s">
        <v>787</v>
      </c>
      <c r="K5522" s="372">
        <v>119934708</v>
      </c>
      <c r="L5522" s="388">
        <f>ROWS(K$5:K5522)</f>
        <v>5518</v>
      </c>
      <c r="M5522" s="388" t="str">
        <f>IF(_xlfn.IFNA(VLOOKUP(I5522,$AG$3:$AH$83,2,FALSE),"")='11.1'!$D$5,TXM!L5522,"")</f>
        <v/>
      </c>
      <c r="N5522" t="str">
        <f>IFERROR(SMALL($M$5:$M$9000,ROWS($M$5:M5522)),"")</f>
        <v/>
      </c>
      <c r="P5522" t="s">
        <v>1639</v>
      </c>
      <c r="S5522" s="388">
        <f>ROWS(R$5:R5522)</f>
        <v>5518</v>
      </c>
      <c r="T5522" s="388" t="str">
        <f>IF(_xlfn.IFNA(VLOOKUP(P5522,$AG$3:$AH$83,2,FALSE),"")='11.1'!$D$5,TXM!S5522,"")</f>
        <v/>
      </c>
      <c r="U5522" t="str">
        <f>IFERROR(SMALL($T$5:$T$9000,ROWS($T$5:T5522)),"")</f>
        <v/>
      </c>
    </row>
    <row r="5523" spans="1:21" ht="14.4" customHeight="1" x14ac:dyDescent="0.3">
      <c r="A5523" t="s">
        <v>1639</v>
      </c>
      <c r="D5523" s="388">
        <f>ROWS(C$5:C5523)</f>
        <v>5519</v>
      </c>
      <c r="E5523" s="388" t="str">
        <f>IF(_xlfn.IFNA(VLOOKUP(A5523,$AG$3:$AH$83,2,FALSE),"")='11.1'!$D$5,TXM!D5523,"")</f>
        <v/>
      </c>
      <c r="F5523" t="str">
        <f>IFERROR(SMALL($E$5:$E$9000,ROWS($E$5:E5523)),"")</f>
        <v/>
      </c>
      <c r="I5523" s="371" t="s">
        <v>32</v>
      </c>
      <c r="J5523" t="s">
        <v>839</v>
      </c>
      <c r="K5523" s="372">
        <v>119197268</v>
      </c>
      <c r="L5523" s="388">
        <f>ROWS(K$5:K5523)</f>
        <v>5519</v>
      </c>
      <c r="M5523" s="388" t="str">
        <f>IF(_xlfn.IFNA(VLOOKUP(I5523,$AG$3:$AH$83,2,FALSE),"")='11.1'!$D$5,TXM!L5523,"")</f>
        <v/>
      </c>
      <c r="N5523" t="str">
        <f>IFERROR(SMALL($M$5:$M$9000,ROWS($M$5:M5523)),"")</f>
        <v/>
      </c>
      <c r="P5523" t="s">
        <v>1639</v>
      </c>
      <c r="S5523" s="388">
        <f>ROWS(R$5:R5523)</f>
        <v>5519</v>
      </c>
      <c r="T5523" s="388" t="str">
        <f>IF(_xlfn.IFNA(VLOOKUP(P5523,$AG$3:$AH$83,2,FALSE),"")='11.1'!$D$5,TXM!S5523,"")</f>
        <v/>
      </c>
      <c r="U5523" t="str">
        <f>IFERROR(SMALL($T$5:$T$9000,ROWS($T$5:T5523)),"")</f>
        <v/>
      </c>
    </row>
    <row r="5524" spans="1:21" ht="14.4" customHeight="1" x14ac:dyDescent="0.3">
      <c r="A5524" t="s">
        <v>1639</v>
      </c>
      <c r="D5524" s="388">
        <f>ROWS(C$5:C5524)</f>
        <v>5520</v>
      </c>
      <c r="E5524" s="388" t="str">
        <f>IF(_xlfn.IFNA(VLOOKUP(A5524,$AG$3:$AH$83,2,FALSE),"")='11.1'!$D$5,TXM!D5524,"")</f>
        <v/>
      </c>
      <c r="F5524" t="str">
        <f>IFERROR(SMALL($E$5:$E$9000,ROWS($E$5:E5524)),"")</f>
        <v/>
      </c>
      <c r="I5524" s="371" t="s">
        <v>32</v>
      </c>
      <c r="J5524" t="s">
        <v>843</v>
      </c>
      <c r="K5524" s="372">
        <v>119112035</v>
      </c>
      <c r="L5524" s="388">
        <f>ROWS(K$5:K5524)</f>
        <v>5520</v>
      </c>
      <c r="M5524" s="388" t="str">
        <f>IF(_xlfn.IFNA(VLOOKUP(I5524,$AG$3:$AH$83,2,FALSE),"")='11.1'!$D$5,TXM!L5524,"")</f>
        <v/>
      </c>
      <c r="N5524" t="str">
        <f>IFERROR(SMALL($M$5:$M$9000,ROWS($M$5:M5524)),"")</f>
        <v/>
      </c>
      <c r="P5524" t="s">
        <v>1639</v>
      </c>
      <c r="S5524" s="388">
        <f>ROWS(R$5:R5524)</f>
        <v>5520</v>
      </c>
      <c r="T5524" s="388" t="str">
        <f>IF(_xlfn.IFNA(VLOOKUP(P5524,$AG$3:$AH$83,2,FALSE),"")='11.1'!$D$5,TXM!S5524,"")</f>
        <v/>
      </c>
      <c r="U5524" t="str">
        <f>IFERROR(SMALL($T$5:$T$9000,ROWS($T$5:T5524)),"")</f>
        <v/>
      </c>
    </row>
    <row r="5525" spans="1:21" ht="14.4" customHeight="1" x14ac:dyDescent="0.3">
      <c r="A5525" t="s">
        <v>1639</v>
      </c>
      <c r="D5525" s="388">
        <f>ROWS(C$5:C5525)</f>
        <v>5521</v>
      </c>
      <c r="E5525" s="388" t="str">
        <f>IF(_xlfn.IFNA(VLOOKUP(A5525,$AG$3:$AH$83,2,FALSE),"")='11.1'!$D$5,TXM!D5525,"")</f>
        <v/>
      </c>
      <c r="F5525" t="str">
        <f>IFERROR(SMALL($E$5:$E$9000,ROWS($E$5:E5525)),"")</f>
        <v/>
      </c>
      <c r="I5525" s="371" t="s">
        <v>32</v>
      </c>
      <c r="J5525" t="s">
        <v>105</v>
      </c>
      <c r="K5525" s="372">
        <v>82580419</v>
      </c>
      <c r="L5525" s="388">
        <f>ROWS(K$5:K5525)</f>
        <v>5521</v>
      </c>
      <c r="M5525" s="388" t="str">
        <f>IF(_xlfn.IFNA(VLOOKUP(I5525,$AG$3:$AH$83,2,FALSE),"")='11.1'!$D$5,TXM!L5525,"")</f>
        <v/>
      </c>
      <c r="N5525" t="str">
        <f>IFERROR(SMALL($M$5:$M$9000,ROWS($M$5:M5525)),"")</f>
        <v/>
      </c>
      <c r="P5525" t="s">
        <v>1639</v>
      </c>
      <c r="S5525" s="388">
        <f>ROWS(R$5:R5525)</f>
        <v>5521</v>
      </c>
      <c r="T5525" s="388" t="str">
        <f>IF(_xlfn.IFNA(VLOOKUP(P5525,$AG$3:$AH$83,2,FALSE),"")='11.1'!$D$5,TXM!S5525,"")</f>
        <v/>
      </c>
      <c r="U5525" t="str">
        <f>IFERROR(SMALL($T$5:$T$9000,ROWS($T$5:T5525)),"")</f>
        <v/>
      </c>
    </row>
    <row r="5526" spans="1:21" ht="14.4" customHeight="1" x14ac:dyDescent="0.3">
      <c r="A5526" t="s">
        <v>1639</v>
      </c>
      <c r="D5526" s="388">
        <f>ROWS(C$5:C5526)</f>
        <v>5522</v>
      </c>
      <c r="E5526" s="388" t="str">
        <f>IF(_xlfn.IFNA(VLOOKUP(A5526,$AG$3:$AH$83,2,FALSE),"")='11.1'!$D$5,TXM!D5526,"")</f>
        <v/>
      </c>
      <c r="F5526" t="str">
        <f>IFERROR(SMALL($E$5:$E$9000,ROWS($E$5:E5526)),"")</f>
        <v/>
      </c>
      <c r="I5526" s="371" t="s">
        <v>32</v>
      </c>
      <c r="J5526" t="s">
        <v>108</v>
      </c>
      <c r="K5526" s="372">
        <v>70521111</v>
      </c>
      <c r="L5526" s="388">
        <f>ROWS(K$5:K5526)</f>
        <v>5522</v>
      </c>
      <c r="M5526" s="388" t="str">
        <f>IF(_xlfn.IFNA(VLOOKUP(I5526,$AG$3:$AH$83,2,FALSE),"")='11.1'!$D$5,TXM!L5526,"")</f>
        <v/>
      </c>
      <c r="N5526" t="str">
        <f>IFERROR(SMALL($M$5:$M$9000,ROWS($M$5:M5526)),"")</f>
        <v/>
      </c>
      <c r="P5526" t="s">
        <v>1639</v>
      </c>
      <c r="S5526" s="388">
        <f>ROWS(R$5:R5526)</f>
        <v>5522</v>
      </c>
      <c r="T5526" s="388" t="str">
        <f>IF(_xlfn.IFNA(VLOOKUP(P5526,$AG$3:$AH$83,2,FALSE),"")='11.1'!$D$5,TXM!S5526,"")</f>
        <v/>
      </c>
      <c r="U5526" t="str">
        <f>IFERROR(SMALL($T$5:$T$9000,ROWS($T$5:T5526)),"")</f>
        <v/>
      </c>
    </row>
    <row r="5527" spans="1:21" ht="14.4" customHeight="1" x14ac:dyDescent="0.3">
      <c r="A5527" t="s">
        <v>1639</v>
      </c>
      <c r="D5527" s="388">
        <f>ROWS(C$5:C5527)</f>
        <v>5523</v>
      </c>
      <c r="E5527" s="388" t="str">
        <f>IF(_xlfn.IFNA(VLOOKUP(A5527,$AG$3:$AH$83,2,FALSE),"")='11.1'!$D$5,TXM!D5527,"")</f>
        <v/>
      </c>
      <c r="F5527" t="str">
        <f>IFERROR(SMALL($E$5:$E$9000,ROWS($E$5:E5527)),"")</f>
        <v/>
      </c>
      <c r="I5527" s="371" t="s">
        <v>32</v>
      </c>
      <c r="J5527" t="s">
        <v>783</v>
      </c>
      <c r="K5527" s="372">
        <v>41477833</v>
      </c>
      <c r="L5527" s="388">
        <f>ROWS(K$5:K5527)</f>
        <v>5523</v>
      </c>
      <c r="M5527" s="388" t="str">
        <f>IF(_xlfn.IFNA(VLOOKUP(I5527,$AG$3:$AH$83,2,FALSE),"")='11.1'!$D$5,TXM!L5527,"")</f>
        <v/>
      </c>
      <c r="N5527" t="str">
        <f>IFERROR(SMALL($M$5:$M$9000,ROWS($M$5:M5527)),"")</f>
        <v/>
      </c>
      <c r="P5527" t="s">
        <v>1639</v>
      </c>
      <c r="S5527" s="388">
        <f>ROWS(R$5:R5527)</f>
        <v>5523</v>
      </c>
      <c r="T5527" s="388" t="str">
        <f>IF(_xlfn.IFNA(VLOOKUP(P5527,$AG$3:$AH$83,2,FALSE),"")='11.1'!$D$5,TXM!S5527,"")</f>
        <v/>
      </c>
      <c r="U5527" t="str">
        <f>IFERROR(SMALL($T$5:$T$9000,ROWS($T$5:T5527)),"")</f>
        <v/>
      </c>
    </row>
    <row r="5528" spans="1:21" ht="14.4" customHeight="1" x14ac:dyDescent="0.3">
      <c r="A5528" t="s">
        <v>1639</v>
      </c>
      <c r="D5528" s="388">
        <f>ROWS(C$5:C5528)</f>
        <v>5524</v>
      </c>
      <c r="E5528" s="388" t="str">
        <f>IF(_xlfn.IFNA(VLOOKUP(A5528,$AG$3:$AH$83,2,FALSE),"")='11.1'!$D$5,TXM!D5528,"")</f>
        <v/>
      </c>
      <c r="F5528" t="str">
        <f>IFERROR(SMALL($E$5:$E$9000,ROWS($E$5:E5528)),"")</f>
        <v/>
      </c>
      <c r="I5528" s="371" t="s">
        <v>32</v>
      </c>
      <c r="J5528" t="s">
        <v>102</v>
      </c>
      <c r="K5528" s="372">
        <v>35914777</v>
      </c>
      <c r="L5528" s="388">
        <f>ROWS(K$5:K5528)</f>
        <v>5524</v>
      </c>
      <c r="M5528" s="388" t="str">
        <f>IF(_xlfn.IFNA(VLOOKUP(I5528,$AG$3:$AH$83,2,FALSE),"")='11.1'!$D$5,TXM!L5528,"")</f>
        <v/>
      </c>
      <c r="N5528" t="str">
        <f>IFERROR(SMALL($M$5:$M$9000,ROWS($M$5:M5528)),"")</f>
        <v/>
      </c>
      <c r="P5528" t="s">
        <v>1639</v>
      </c>
      <c r="S5528" s="388">
        <f>ROWS(R$5:R5528)</f>
        <v>5524</v>
      </c>
      <c r="T5528" s="388" t="str">
        <f>IF(_xlfn.IFNA(VLOOKUP(P5528,$AG$3:$AH$83,2,FALSE),"")='11.1'!$D$5,TXM!S5528,"")</f>
        <v/>
      </c>
      <c r="U5528" t="str">
        <f>IFERROR(SMALL($T$5:$T$9000,ROWS($T$5:T5528)),"")</f>
        <v/>
      </c>
    </row>
    <row r="5529" spans="1:21" ht="14.4" customHeight="1" x14ac:dyDescent="0.3">
      <c r="A5529" t="s">
        <v>1639</v>
      </c>
      <c r="D5529" s="388">
        <f>ROWS(C$5:C5529)</f>
        <v>5525</v>
      </c>
      <c r="E5529" s="388" t="str">
        <f>IF(_xlfn.IFNA(VLOOKUP(A5529,$AG$3:$AH$83,2,FALSE),"")='11.1'!$D$5,TXM!D5529,"")</f>
        <v/>
      </c>
      <c r="F5529" t="str">
        <f>IFERROR(SMALL($E$5:$E$9000,ROWS($E$5:E5529)),"")</f>
        <v/>
      </c>
      <c r="I5529" s="371" t="s">
        <v>32</v>
      </c>
      <c r="J5529" t="s">
        <v>791</v>
      </c>
      <c r="K5529" s="372">
        <v>25892348</v>
      </c>
      <c r="L5529" s="388">
        <f>ROWS(K$5:K5529)</f>
        <v>5525</v>
      </c>
      <c r="M5529" s="388" t="str">
        <f>IF(_xlfn.IFNA(VLOOKUP(I5529,$AG$3:$AH$83,2,FALSE),"")='11.1'!$D$5,TXM!L5529,"")</f>
        <v/>
      </c>
      <c r="N5529" t="str">
        <f>IFERROR(SMALL($M$5:$M$9000,ROWS($M$5:M5529)),"")</f>
        <v/>
      </c>
      <c r="P5529" t="s">
        <v>1639</v>
      </c>
      <c r="S5529" s="388">
        <f>ROWS(R$5:R5529)</f>
        <v>5525</v>
      </c>
      <c r="T5529" s="388" t="str">
        <f>IF(_xlfn.IFNA(VLOOKUP(P5529,$AG$3:$AH$83,2,FALSE),"")='11.1'!$D$5,TXM!S5529,"")</f>
        <v/>
      </c>
      <c r="U5529" t="str">
        <f>IFERROR(SMALL($T$5:$T$9000,ROWS($T$5:T5529)),"")</f>
        <v/>
      </c>
    </row>
    <row r="5530" spans="1:21" ht="14.4" customHeight="1" x14ac:dyDescent="0.3">
      <c r="A5530" t="s">
        <v>1639</v>
      </c>
      <c r="D5530" s="388">
        <f>ROWS(C$5:C5530)</f>
        <v>5526</v>
      </c>
      <c r="E5530" s="388" t="str">
        <f>IF(_xlfn.IFNA(VLOOKUP(A5530,$AG$3:$AH$83,2,FALSE),"")='11.1'!$D$5,TXM!D5530,"")</f>
        <v/>
      </c>
      <c r="F5530" t="str">
        <f>IFERROR(SMALL($E$5:$E$9000,ROWS($E$5:E5530)),"")</f>
        <v/>
      </c>
      <c r="I5530" s="371" t="s">
        <v>32</v>
      </c>
      <c r="J5530" t="s">
        <v>793</v>
      </c>
      <c r="K5530" s="372">
        <v>25541869</v>
      </c>
      <c r="L5530" s="388">
        <f>ROWS(K$5:K5530)</f>
        <v>5526</v>
      </c>
      <c r="M5530" s="388" t="str">
        <f>IF(_xlfn.IFNA(VLOOKUP(I5530,$AG$3:$AH$83,2,FALSE),"")='11.1'!$D$5,TXM!L5530,"")</f>
        <v/>
      </c>
      <c r="N5530" t="str">
        <f>IFERROR(SMALL($M$5:$M$9000,ROWS($M$5:M5530)),"")</f>
        <v/>
      </c>
      <c r="P5530" t="s">
        <v>1639</v>
      </c>
      <c r="S5530" s="388">
        <f>ROWS(R$5:R5530)</f>
        <v>5526</v>
      </c>
      <c r="T5530" s="388" t="str">
        <f>IF(_xlfn.IFNA(VLOOKUP(P5530,$AG$3:$AH$83,2,FALSE),"")='11.1'!$D$5,TXM!S5530,"")</f>
        <v/>
      </c>
      <c r="U5530" t="str">
        <f>IFERROR(SMALL($T$5:$T$9000,ROWS($T$5:T5530)),"")</f>
        <v/>
      </c>
    </row>
    <row r="5531" spans="1:21" ht="14.4" customHeight="1" x14ac:dyDescent="0.3">
      <c r="A5531" t="s">
        <v>1639</v>
      </c>
      <c r="D5531" s="388">
        <f>ROWS(C$5:C5531)</f>
        <v>5527</v>
      </c>
      <c r="E5531" s="388" t="str">
        <f>IF(_xlfn.IFNA(VLOOKUP(A5531,$AG$3:$AH$83,2,FALSE),"")='11.1'!$D$5,TXM!D5531,"")</f>
        <v/>
      </c>
      <c r="F5531" t="str">
        <f>IFERROR(SMALL($E$5:$E$9000,ROWS($E$5:E5531)),"")</f>
        <v/>
      </c>
      <c r="I5531" s="371" t="s">
        <v>32</v>
      </c>
      <c r="J5531" t="s">
        <v>91</v>
      </c>
      <c r="K5531" s="372">
        <v>23485551</v>
      </c>
      <c r="L5531" s="388">
        <f>ROWS(K$5:K5531)</f>
        <v>5527</v>
      </c>
      <c r="M5531" s="388" t="str">
        <f>IF(_xlfn.IFNA(VLOOKUP(I5531,$AG$3:$AH$83,2,FALSE),"")='11.1'!$D$5,TXM!L5531,"")</f>
        <v/>
      </c>
      <c r="N5531" t="str">
        <f>IFERROR(SMALL($M$5:$M$9000,ROWS($M$5:M5531)),"")</f>
        <v/>
      </c>
      <c r="P5531" t="s">
        <v>1639</v>
      </c>
      <c r="S5531" s="388">
        <f>ROWS(R$5:R5531)</f>
        <v>5527</v>
      </c>
      <c r="T5531" s="388" t="str">
        <f>IF(_xlfn.IFNA(VLOOKUP(P5531,$AG$3:$AH$83,2,FALSE),"")='11.1'!$D$5,TXM!S5531,"")</f>
        <v/>
      </c>
      <c r="U5531" t="str">
        <f>IFERROR(SMALL($T$5:$T$9000,ROWS($T$5:T5531)),"")</f>
        <v/>
      </c>
    </row>
    <row r="5532" spans="1:21" ht="14.4" customHeight="1" x14ac:dyDescent="0.3">
      <c r="A5532" t="s">
        <v>1639</v>
      </c>
      <c r="D5532" s="388">
        <f>ROWS(C$5:C5532)</f>
        <v>5528</v>
      </c>
      <c r="E5532" s="388" t="str">
        <f>IF(_xlfn.IFNA(VLOOKUP(A5532,$AG$3:$AH$83,2,FALSE),"")='11.1'!$D$5,TXM!D5532,"")</f>
        <v/>
      </c>
      <c r="F5532" t="str">
        <f>IFERROR(SMALL($E$5:$E$9000,ROWS($E$5:E5532)),"")</f>
        <v/>
      </c>
      <c r="I5532" s="371" t="s">
        <v>32</v>
      </c>
      <c r="J5532" t="s">
        <v>847</v>
      </c>
      <c r="K5532" s="372">
        <v>17508724</v>
      </c>
      <c r="L5532" s="388">
        <f>ROWS(K$5:K5532)</f>
        <v>5528</v>
      </c>
      <c r="M5532" s="388" t="str">
        <f>IF(_xlfn.IFNA(VLOOKUP(I5532,$AG$3:$AH$83,2,FALSE),"")='11.1'!$D$5,TXM!L5532,"")</f>
        <v/>
      </c>
      <c r="N5532" t="str">
        <f>IFERROR(SMALL($M$5:$M$9000,ROWS($M$5:M5532)),"")</f>
        <v/>
      </c>
      <c r="P5532" t="s">
        <v>1639</v>
      </c>
      <c r="S5532" s="388">
        <f>ROWS(R$5:R5532)</f>
        <v>5528</v>
      </c>
      <c r="T5532" s="388" t="str">
        <f>IF(_xlfn.IFNA(VLOOKUP(P5532,$AG$3:$AH$83,2,FALSE),"")='11.1'!$D$5,TXM!S5532,"")</f>
        <v/>
      </c>
      <c r="U5532" t="str">
        <f>IFERROR(SMALL($T$5:$T$9000,ROWS($T$5:T5532)),"")</f>
        <v/>
      </c>
    </row>
    <row r="5533" spans="1:21" ht="14.4" customHeight="1" x14ac:dyDescent="0.3">
      <c r="A5533" t="s">
        <v>1639</v>
      </c>
      <c r="D5533" s="388">
        <f>ROWS(C$5:C5533)</f>
        <v>5529</v>
      </c>
      <c r="E5533" s="388" t="str">
        <f>IF(_xlfn.IFNA(VLOOKUP(A5533,$AG$3:$AH$83,2,FALSE),"")='11.1'!$D$5,TXM!D5533,"")</f>
        <v/>
      </c>
      <c r="F5533" t="str">
        <f>IFERROR(SMALL($E$5:$E$9000,ROWS($E$5:E5533)),"")</f>
        <v/>
      </c>
      <c r="I5533" s="371" t="s">
        <v>32</v>
      </c>
      <c r="J5533" t="s">
        <v>1240</v>
      </c>
      <c r="K5533" s="372">
        <v>17417425</v>
      </c>
      <c r="L5533" s="388">
        <f>ROWS(K$5:K5533)</f>
        <v>5529</v>
      </c>
      <c r="M5533" s="388" t="str">
        <f>IF(_xlfn.IFNA(VLOOKUP(I5533,$AG$3:$AH$83,2,FALSE),"")='11.1'!$D$5,TXM!L5533,"")</f>
        <v/>
      </c>
      <c r="N5533" t="str">
        <f>IFERROR(SMALL($M$5:$M$9000,ROWS($M$5:M5533)),"")</f>
        <v/>
      </c>
      <c r="P5533" t="s">
        <v>1639</v>
      </c>
      <c r="S5533" s="388">
        <f>ROWS(R$5:R5533)</f>
        <v>5529</v>
      </c>
      <c r="T5533" s="388" t="str">
        <f>IF(_xlfn.IFNA(VLOOKUP(P5533,$AG$3:$AH$83,2,FALSE),"")='11.1'!$D$5,TXM!S5533,"")</f>
        <v/>
      </c>
      <c r="U5533" t="str">
        <f>IFERROR(SMALL($T$5:$T$9000,ROWS($T$5:T5533)),"")</f>
        <v/>
      </c>
    </row>
    <row r="5534" spans="1:21" ht="14.4" customHeight="1" x14ac:dyDescent="0.3">
      <c r="A5534" t="s">
        <v>1639</v>
      </c>
      <c r="D5534" s="388">
        <f>ROWS(C$5:C5534)</f>
        <v>5530</v>
      </c>
      <c r="E5534" s="388" t="str">
        <f>IF(_xlfn.IFNA(VLOOKUP(A5534,$AG$3:$AH$83,2,FALSE),"")='11.1'!$D$5,TXM!D5534,"")</f>
        <v/>
      </c>
      <c r="F5534" t="str">
        <f>IFERROR(SMALL($E$5:$E$9000,ROWS($E$5:E5534)),"")</f>
        <v/>
      </c>
      <c r="I5534" s="371" t="s">
        <v>32</v>
      </c>
      <c r="J5534" t="s">
        <v>1318</v>
      </c>
      <c r="K5534" s="372">
        <v>13335850</v>
      </c>
      <c r="L5534" s="388">
        <f>ROWS(K$5:K5534)</f>
        <v>5530</v>
      </c>
      <c r="M5534" s="388" t="str">
        <f>IF(_xlfn.IFNA(VLOOKUP(I5534,$AG$3:$AH$83,2,FALSE),"")='11.1'!$D$5,TXM!L5534,"")</f>
        <v/>
      </c>
      <c r="N5534" t="str">
        <f>IFERROR(SMALL($M$5:$M$9000,ROWS($M$5:M5534)),"")</f>
        <v/>
      </c>
      <c r="P5534" t="s">
        <v>1639</v>
      </c>
      <c r="S5534" s="388">
        <f>ROWS(R$5:R5534)</f>
        <v>5530</v>
      </c>
      <c r="T5534" s="388" t="str">
        <f>IF(_xlfn.IFNA(VLOOKUP(P5534,$AG$3:$AH$83,2,FALSE),"")='11.1'!$D$5,TXM!S5534,"")</f>
        <v/>
      </c>
      <c r="U5534" t="str">
        <f>IFERROR(SMALL($T$5:$T$9000,ROWS($T$5:T5534)),"")</f>
        <v/>
      </c>
    </row>
    <row r="5535" spans="1:21" ht="14.4" customHeight="1" x14ac:dyDescent="0.3">
      <c r="A5535" t="s">
        <v>1639</v>
      </c>
      <c r="D5535" s="388">
        <f>ROWS(C$5:C5535)</f>
        <v>5531</v>
      </c>
      <c r="E5535" s="388" t="str">
        <f>IF(_xlfn.IFNA(VLOOKUP(A5535,$AG$3:$AH$83,2,FALSE),"")='11.1'!$D$5,TXM!D5535,"")</f>
        <v/>
      </c>
      <c r="F5535" t="str">
        <f>IFERROR(SMALL($E$5:$E$9000,ROWS($E$5:E5535)),"")</f>
        <v/>
      </c>
      <c r="I5535" s="371" t="s">
        <v>32</v>
      </c>
      <c r="J5535" t="s">
        <v>869</v>
      </c>
      <c r="K5535" s="372">
        <v>13249400</v>
      </c>
      <c r="L5535" s="388">
        <f>ROWS(K$5:K5535)</f>
        <v>5531</v>
      </c>
      <c r="M5535" s="388" t="str">
        <f>IF(_xlfn.IFNA(VLOOKUP(I5535,$AG$3:$AH$83,2,FALSE),"")='11.1'!$D$5,TXM!L5535,"")</f>
        <v/>
      </c>
      <c r="N5535" t="str">
        <f>IFERROR(SMALL($M$5:$M$9000,ROWS($M$5:M5535)),"")</f>
        <v/>
      </c>
      <c r="P5535" t="s">
        <v>1639</v>
      </c>
      <c r="S5535" s="388">
        <f>ROWS(R$5:R5535)</f>
        <v>5531</v>
      </c>
      <c r="T5535" s="388" t="str">
        <f>IF(_xlfn.IFNA(VLOOKUP(P5535,$AG$3:$AH$83,2,FALSE),"")='11.1'!$D$5,TXM!S5535,"")</f>
        <v/>
      </c>
      <c r="U5535" t="str">
        <f>IFERROR(SMALL($T$5:$T$9000,ROWS($T$5:T5535)),"")</f>
        <v/>
      </c>
    </row>
    <row r="5536" spans="1:21" ht="14.4" customHeight="1" x14ac:dyDescent="0.3">
      <c r="A5536" t="s">
        <v>1639</v>
      </c>
      <c r="D5536" s="388">
        <f>ROWS(C$5:C5536)</f>
        <v>5532</v>
      </c>
      <c r="E5536" s="388" t="str">
        <f>IF(_xlfn.IFNA(VLOOKUP(A5536,$AG$3:$AH$83,2,FALSE),"")='11.1'!$D$5,TXM!D5536,"")</f>
        <v/>
      </c>
      <c r="F5536" t="str">
        <f>IFERROR(SMALL($E$5:$E$9000,ROWS($E$5:E5536)),"")</f>
        <v/>
      </c>
      <c r="I5536" s="371" t="s">
        <v>32</v>
      </c>
      <c r="J5536" t="s">
        <v>1285</v>
      </c>
      <c r="K5536" s="372">
        <v>8444745</v>
      </c>
      <c r="L5536" s="388">
        <f>ROWS(K$5:K5536)</f>
        <v>5532</v>
      </c>
      <c r="M5536" s="388" t="str">
        <f>IF(_xlfn.IFNA(VLOOKUP(I5536,$AG$3:$AH$83,2,FALSE),"")='11.1'!$D$5,TXM!L5536,"")</f>
        <v/>
      </c>
      <c r="N5536" t="str">
        <f>IFERROR(SMALL($M$5:$M$9000,ROWS($M$5:M5536)),"")</f>
        <v/>
      </c>
      <c r="P5536" t="s">
        <v>1639</v>
      </c>
      <c r="S5536" s="388">
        <f>ROWS(R$5:R5536)</f>
        <v>5532</v>
      </c>
      <c r="T5536" s="388" t="str">
        <f>IF(_xlfn.IFNA(VLOOKUP(P5536,$AG$3:$AH$83,2,FALSE),"")='11.1'!$D$5,TXM!S5536,"")</f>
        <v/>
      </c>
      <c r="U5536" t="str">
        <f>IFERROR(SMALL($T$5:$T$9000,ROWS($T$5:T5536)),"")</f>
        <v/>
      </c>
    </row>
    <row r="5537" spans="1:21" ht="14.4" customHeight="1" x14ac:dyDescent="0.3">
      <c r="A5537" t="s">
        <v>1639</v>
      </c>
      <c r="D5537" s="388">
        <f>ROWS(C$5:C5537)</f>
        <v>5533</v>
      </c>
      <c r="E5537" s="388" t="str">
        <f>IF(_xlfn.IFNA(VLOOKUP(A5537,$AG$3:$AH$83,2,FALSE),"")='11.1'!$D$5,TXM!D5537,"")</f>
        <v/>
      </c>
      <c r="F5537" t="str">
        <f>IFERROR(SMALL($E$5:$E$9000,ROWS($E$5:E5537)),"")</f>
        <v/>
      </c>
      <c r="I5537" s="371" t="s">
        <v>32</v>
      </c>
      <c r="J5537" t="s">
        <v>855</v>
      </c>
      <c r="K5537" s="372">
        <v>7539269</v>
      </c>
      <c r="L5537" s="388">
        <f>ROWS(K$5:K5537)</f>
        <v>5533</v>
      </c>
      <c r="M5537" s="388" t="str">
        <f>IF(_xlfn.IFNA(VLOOKUP(I5537,$AG$3:$AH$83,2,FALSE),"")='11.1'!$D$5,TXM!L5537,"")</f>
        <v/>
      </c>
      <c r="N5537" t="str">
        <f>IFERROR(SMALL($M$5:$M$9000,ROWS($M$5:M5537)),"")</f>
        <v/>
      </c>
      <c r="P5537" t="s">
        <v>1639</v>
      </c>
      <c r="S5537" s="388">
        <f>ROWS(R$5:R5537)</f>
        <v>5533</v>
      </c>
      <c r="T5537" s="388" t="str">
        <f>IF(_xlfn.IFNA(VLOOKUP(P5537,$AG$3:$AH$83,2,FALSE),"")='11.1'!$D$5,TXM!S5537,"")</f>
        <v/>
      </c>
      <c r="U5537" t="str">
        <f>IFERROR(SMALL($T$5:$T$9000,ROWS($T$5:T5537)),"")</f>
        <v/>
      </c>
    </row>
    <row r="5538" spans="1:21" ht="14.4" customHeight="1" x14ac:dyDescent="0.3">
      <c r="A5538" t="s">
        <v>1639</v>
      </c>
      <c r="D5538" s="388">
        <f>ROWS(C$5:C5538)</f>
        <v>5534</v>
      </c>
      <c r="E5538" s="388" t="str">
        <f>IF(_xlfn.IFNA(VLOOKUP(A5538,$AG$3:$AH$83,2,FALSE),"")='11.1'!$D$5,TXM!D5538,"")</f>
        <v/>
      </c>
      <c r="F5538" t="str">
        <f>IFERROR(SMALL($E$5:$E$9000,ROWS($E$5:E5538)),"")</f>
        <v/>
      </c>
      <c r="I5538" s="371" t="s">
        <v>32</v>
      </c>
      <c r="J5538" t="s">
        <v>106</v>
      </c>
      <c r="K5538" s="372">
        <v>7528625</v>
      </c>
      <c r="L5538" s="388">
        <f>ROWS(K$5:K5538)</f>
        <v>5534</v>
      </c>
      <c r="M5538" s="388" t="str">
        <f>IF(_xlfn.IFNA(VLOOKUP(I5538,$AG$3:$AH$83,2,FALSE),"")='11.1'!$D$5,TXM!L5538,"")</f>
        <v/>
      </c>
      <c r="N5538" t="str">
        <f>IFERROR(SMALL($M$5:$M$9000,ROWS($M$5:M5538)),"")</f>
        <v/>
      </c>
      <c r="P5538" t="s">
        <v>1639</v>
      </c>
      <c r="S5538" s="388">
        <f>ROWS(R$5:R5538)</f>
        <v>5534</v>
      </c>
      <c r="T5538" s="388" t="str">
        <f>IF(_xlfn.IFNA(VLOOKUP(P5538,$AG$3:$AH$83,2,FALSE),"")='11.1'!$D$5,TXM!S5538,"")</f>
        <v/>
      </c>
      <c r="U5538" t="str">
        <f>IFERROR(SMALL($T$5:$T$9000,ROWS($T$5:T5538)),"")</f>
        <v/>
      </c>
    </row>
    <row r="5539" spans="1:21" ht="14.4" customHeight="1" x14ac:dyDescent="0.3">
      <c r="A5539" t="s">
        <v>1639</v>
      </c>
      <c r="D5539" s="388">
        <f>ROWS(C$5:C5539)</f>
        <v>5535</v>
      </c>
      <c r="E5539" s="388" t="str">
        <f>IF(_xlfn.IFNA(VLOOKUP(A5539,$AG$3:$AH$83,2,FALSE),"")='11.1'!$D$5,TXM!D5539,"")</f>
        <v/>
      </c>
      <c r="F5539" t="str">
        <f>IFERROR(SMALL($E$5:$E$9000,ROWS($E$5:E5539)),"")</f>
        <v/>
      </c>
      <c r="I5539" s="371" t="s">
        <v>32</v>
      </c>
      <c r="J5539" t="s">
        <v>789</v>
      </c>
      <c r="K5539" s="372">
        <v>6814321</v>
      </c>
      <c r="L5539" s="388">
        <f>ROWS(K$5:K5539)</f>
        <v>5535</v>
      </c>
      <c r="M5539" s="388" t="str">
        <f>IF(_xlfn.IFNA(VLOOKUP(I5539,$AG$3:$AH$83,2,FALSE),"")='11.1'!$D$5,TXM!L5539,"")</f>
        <v/>
      </c>
      <c r="N5539" t="str">
        <f>IFERROR(SMALL($M$5:$M$9000,ROWS($M$5:M5539)),"")</f>
        <v/>
      </c>
      <c r="P5539" t="s">
        <v>1639</v>
      </c>
      <c r="S5539" s="388">
        <f>ROWS(R$5:R5539)</f>
        <v>5535</v>
      </c>
      <c r="T5539" s="388" t="str">
        <f>IF(_xlfn.IFNA(VLOOKUP(P5539,$AG$3:$AH$83,2,FALSE),"")='11.1'!$D$5,TXM!S5539,"")</f>
        <v/>
      </c>
      <c r="U5539" t="str">
        <f>IFERROR(SMALL($T$5:$T$9000,ROWS($T$5:T5539)),"")</f>
        <v/>
      </c>
    </row>
    <row r="5540" spans="1:21" ht="14.4" customHeight="1" x14ac:dyDescent="0.3">
      <c r="A5540" t="s">
        <v>1639</v>
      </c>
      <c r="D5540" s="388">
        <f>ROWS(C$5:C5540)</f>
        <v>5536</v>
      </c>
      <c r="E5540" s="388" t="str">
        <f>IF(_xlfn.IFNA(VLOOKUP(A5540,$AG$3:$AH$83,2,FALSE),"")='11.1'!$D$5,TXM!D5540,"")</f>
        <v/>
      </c>
      <c r="F5540" t="str">
        <f>IFERROR(SMALL($E$5:$E$9000,ROWS($E$5:E5540)),"")</f>
        <v/>
      </c>
      <c r="I5540" s="371" t="s">
        <v>32</v>
      </c>
      <c r="J5540" t="s">
        <v>827</v>
      </c>
      <c r="K5540" s="372">
        <v>5840091</v>
      </c>
      <c r="L5540" s="388">
        <f>ROWS(K$5:K5540)</f>
        <v>5536</v>
      </c>
      <c r="M5540" s="388" t="str">
        <f>IF(_xlfn.IFNA(VLOOKUP(I5540,$AG$3:$AH$83,2,FALSE),"")='11.1'!$D$5,TXM!L5540,"")</f>
        <v/>
      </c>
      <c r="N5540" t="str">
        <f>IFERROR(SMALL($M$5:$M$9000,ROWS($M$5:M5540)),"")</f>
        <v/>
      </c>
      <c r="P5540" t="s">
        <v>1639</v>
      </c>
      <c r="S5540" s="388">
        <f>ROWS(R$5:R5540)</f>
        <v>5536</v>
      </c>
      <c r="T5540" s="388" t="str">
        <f>IF(_xlfn.IFNA(VLOOKUP(P5540,$AG$3:$AH$83,2,FALSE),"")='11.1'!$D$5,TXM!S5540,"")</f>
        <v/>
      </c>
      <c r="U5540" t="str">
        <f>IFERROR(SMALL($T$5:$T$9000,ROWS($T$5:T5540)),"")</f>
        <v/>
      </c>
    </row>
    <row r="5541" spans="1:21" ht="14.4" customHeight="1" x14ac:dyDescent="0.3">
      <c r="A5541" t="s">
        <v>1639</v>
      </c>
      <c r="D5541" s="388">
        <f>ROWS(C$5:C5541)</f>
        <v>5537</v>
      </c>
      <c r="E5541" s="388" t="str">
        <f>IF(_xlfn.IFNA(VLOOKUP(A5541,$AG$3:$AH$83,2,FALSE),"")='11.1'!$D$5,TXM!D5541,"")</f>
        <v/>
      </c>
      <c r="F5541" t="str">
        <f>IFERROR(SMALL($E$5:$E$9000,ROWS($E$5:E5541)),"")</f>
        <v/>
      </c>
      <c r="I5541" s="371" t="s">
        <v>32</v>
      </c>
      <c r="J5541" t="s">
        <v>861</v>
      </c>
      <c r="K5541" s="372">
        <v>5781266</v>
      </c>
      <c r="L5541" s="388">
        <f>ROWS(K$5:K5541)</f>
        <v>5537</v>
      </c>
      <c r="M5541" s="388" t="str">
        <f>IF(_xlfn.IFNA(VLOOKUP(I5541,$AG$3:$AH$83,2,FALSE),"")='11.1'!$D$5,TXM!L5541,"")</f>
        <v/>
      </c>
      <c r="N5541" t="str">
        <f>IFERROR(SMALL($M$5:$M$9000,ROWS($M$5:M5541)),"")</f>
        <v/>
      </c>
      <c r="P5541" t="s">
        <v>1639</v>
      </c>
      <c r="S5541" s="388">
        <f>ROWS(R$5:R5541)</f>
        <v>5537</v>
      </c>
      <c r="T5541" s="388" t="str">
        <f>IF(_xlfn.IFNA(VLOOKUP(P5541,$AG$3:$AH$83,2,FALSE),"")='11.1'!$D$5,TXM!S5541,"")</f>
        <v/>
      </c>
      <c r="U5541" t="str">
        <f>IFERROR(SMALL($T$5:$T$9000,ROWS($T$5:T5541)),"")</f>
        <v/>
      </c>
    </row>
    <row r="5542" spans="1:21" ht="14.4" customHeight="1" x14ac:dyDescent="0.3">
      <c r="A5542" t="s">
        <v>1639</v>
      </c>
      <c r="D5542" s="388">
        <f>ROWS(C$5:C5542)</f>
        <v>5538</v>
      </c>
      <c r="E5542" s="388" t="str">
        <f>IF(_xlfn.IFNA(VLOOKUP(A5542,$AG$3:$AH$83,2,FALSE),"")='11.1'!$D$5,TXM!D5542,"")</f>
        <v/>
      </c>
      <c r="F5542" t="str">
        <f>IFERROR(SMALL($E$5:$E$9000,ROWS($E$5:E5542)),"")</f>
        <v/>
      </c>
      <c r="I5542" s="371" t="s">
        <v>32</v>
      </c>
      <c r="J5542" t="s">
        <v>799</v>
      </c>
      <c r="K5542" s="372">
        <v>5486991</v>
      </c>
      <c r="L5542" s="388">
        <f>ROWS(K$5:K5542)</f>
        <v>5538</v>
      </c>
      <c r="M5542" s="388" t="str">
        <f>IF(_xlfn.IFNA(VLOOKUP(I5542,$AG$3:$AH$83,2,FALSE),"")='11.1'!$D$5,TXM!L5542,"")</f>
        <v/>
      </c>
      <c r="N5542" t="str">
        <f>IFERROR(SMALL($M$5:$M$9000,ROWS($M$5:M5542)),"")</f>
        <v/>
      </c>
      <c r="P5542" t="s">
        <v>1639</v>
      </c>
      <c r="S5542" s="388">
        <f>ROWS(R$5:R5542)</f>
        <v>5538</v>
      </c>
      <c r="T5542" s="388" t="str">
        <f>IF(_xlfn.IFNA(VLOOKUP(P5542,$AG$3:$AH$83,2,FALSE),"")='11.1'!$D$5,TXM!S5542,"")</f>
        <v/>
      </c>
      <c r="U5542" t="str">
        <f>IFERROR(SMALL($T$5:$T$9000,ROWS($T$5:T5542)),"")</f>
        <v/>
      </c>
    </row>
    <row r="5543" spans="1:21" ht="14.4" customHeight="1" x14ac:dyDescent="0.3">
      <c r="A5543" t="s">
        <v>1639</v>
      </c>
      <c r="D5543" s="388">
        <f>ROWS(C$5:C5543)</f>
        <v>5539</v>
      </c>
      <c r="E5543" s="388" t="str">
        <f>IF(_xlfn.IFNA(VLOOKUP(A5543,$AG$3:$AH$83,2,FALSE),"")='11.1'!$D$5,TXM!D5543,"")</f>
        <v/>
      </c>
      <c r="F5543" t="str">
        <f>IFERROR(SMALL($E$5:$E$9000,ROWS($E$5:E5543)),"")</f>
        <v/>
      </c>
      <c r="I5543" s="371" t="s">
        <v>32</v>
      </c>
      <c r="J5543" t="s">
        <v>785</v>
      </c>
      <c r="K5543" s="372">
        <v>5366986</v>
      </c>
      <c r="L5543" s="388">
        <f>ROWS(K$5:K5543)</f>
        <v>5539</v>
      </c>
      <c r="M5543" s="388" t="str">
        <f>IF(_xlfn.IFNA(VLOOKUP(I5543,$AG$3:$AH$83,2,FALSE),"")='11.1'!$D$5,TXM!L5543,"")</f>
        <v/>
      </c>
      <c r="N5543" t="str">
        <f>IFERROR(SMALL($M$5:$M$9000,ROWS($M$5:M5543)),"")</f>
        <v/>
      </c>
      <c r="P5543" t="s">
        <v>1639</v>
      </c>
      <c r="S5543" s="388">
        <f>ROWS(R$5:R5543)</f>
        <v>5539</v>
      </c>
      <c r="T5543" s="388" t="str">
        <f>IF(_xlfn.IFNA(VLOOKUP(P5543,$AG$3:$AH$83,2,FALSE),"")='11.1'!$D$5,TXM!S5543,"")</f>
        <v/>
      </c>
      <c r="U5543" t="str">
        <f>IFERROR(SMALL($T$5:$T$9000,ROWS($T$5:T5543)),"")</f>
        <v/>
      </c>
    </row>
    <row r="5544" spans="1:21" ht="14.4" customHeight="1" x14ac:dyDescent="0.3">
      <c r="A5544" t="s">
        <v>1639</v>
      </c>
      <c r="D5544" s="388">
        <f>ROWS(C$5:C5544)</f>
        <v>5540</v>
      </c>
      <c r="E5544" s="388" t="str">
        <f>IF(_xlfn.IFNA(VLOOKUP(A5544,$AG$3:$AH$83,2,FALSE),"")='11.1'!$D$5,TXM!D5544,"")</f>
        <v/>
      </c>
      <c r="F5544" t="str">
        <f>IFERROR(SMALL($E$5:$E$9000,ROWS($E$5:E5544)),"")</f>
        <v/>
      </c>
      <c r="I5544" s="371" t="s">
        <v>32</v>
      </c>
      <c r="J5544" t="s">
        <v>809</v>
      </c>
      <c r="K5544" s="372">
        <v>4593354</v>
      </c>
      <c r="L5544" s="388">
        <f>ROWS(K$5:K5544)</f>
        <v>5540</v>
      </c>
      <c r="M5544" s="388" t="str">
        <f>IF(_xlfn.IFNA(VLOOKUP(I5544,$AG$3:$AH$83,2,FALSE),"")='11.1'!$D$5,TXM!L5544,"")</f>
        <v/>
      </c>
      <c r="N5544" t="str">
        <f>IFERROR(SMALL($M$5:$M$9000,ROWS($M$5:M5544)),"")</f>
        <v/>
      </c>
      <c r="P5544" t="s">
        <v>1639</v>
      </c>
      <c r="S5544" s="388">
        <f>ROWS(R$5:R5544)</f>
        <v>5540</v>
      </c>
      <c r="T5544" s="388" t="str">
        <f>IF(_xlfn.IFNA(VLOOKUP(P5544,$AG$3:$AH$83,2,FALSE),"")='11.1'!$D$5,TXM!S5544,"")</f>
        <v/>
      </c>
      <c r="U5544" t="str">
        <f>IFERROR(SMALL($T$5:$T$9000,ROWS($T$5:T5544)),"")</f>
        <v/>
      </c>
    </row>
    <row r="5545" spans="1:21" ht="14.4" customHeight="1" x14ac:dyDescent="0.3">
      <c r="A5545" t="s">
        <v>1639</v>
      </c>
      <c r="D5545" s="388">
        <f>ROWS(C$5:C5545)</f>
        <v>5541</v>
      </c>
      <c r="E5545" s="388" t="str">
        <f>IF(_xlfn.IFNA(VLOOKUP(A5545,$AG$3:$AH$83,2,FALSE),"")='11.1'!$D$5,TXM!D5545,"")</f>
        <v/>
      </c>
      <c r="F5545" t="str">
        <f>IFERROR(SMALL($E$5:$E$9000,ROWS($E$5:E5545)),"")</f>
        <v/>
      </c>
      <c r="I5545" s="371" t="s">
        <v>32</v>
      </c>
      <c r="J5545" t="s">
        <v>859</v>
      </c>
      <c r="K5545" s="372">
        <v>4057309</v>
      </c>
      <c r="L5545" s="388">
        <f>ROWS(K$5:K5545)</f>
        <v>5541</v>
      </c>
      <c r="M5545" s="388" t="str">
        <f>IF(_xlfn.IFNA(VLOOKUP(I5545,$AG$3:$AH$83,2,FALSE),"")='11.1'!$D$5,TXM!L5545,"")</f>
        <v/>
      </c>
      <c r="N5545" t="str">
        <f>IFERROR(SMALL($M$5:$M$9000,ROWS($M$5:M5545)),"")</f>
        <v/>
      </c>
      <c r="P5545" t="s">
        <v>1639</v>
      </c>
      <c r="S5545" s="388">
        <f>ROWS(R$5:R5545)</f>
        <v>5541</v>
      </c>
      <c r="T5545" s="388" t="str">
        <f>IF(_xlfn.IFNA(VLOOKUP(P5545,$AG$3:$AH$83,2,FALSE),"")='11.1'!$D$5,TXM!S5545,"")</f>
        <v/>
      </c>
      <c r="U5545" t="str">
        <f>IFERROR(SMALL($T$5:$T$9000,ROWS($T$5:T5545)),"")</f>
        <v/>
      </c>
    </row>
    <row r="5546" spans="1:21" ht="14.4" customHeight="1" x14ac:dyDescent="0.3">
      <c r="A5546" t="s">
        <v>1639</v>
      </c>
      <c r="D5546" s="388">
        <f>ROWS(C$5:C5546)</f>
        <v>5542</v>
      </c>
      <c r="E5546" s="388" t="str">
        <f>IF(_xlfn.IFNA(VLOOKUP(A5546,$AG$3:$AH$83,2,FALSE),"")='11.1'!$D$5,TXM!D5546,"")</f>
        <v/>
      </c>
      <c r="F5546" t="str">
        <f>IFERROR(SMALL($E$5:$E$9000,ROWS($E$5:E5546)),"")</f>
        <v/>
      </c>
      <c r="I5546" s="371" t="s">
        <v>32</v>
      </c>
      <c r="J5546" t="s">
        <v>823</v>
      </c>
      <c r="K5546" s="372">
        <v>3862617</v>
      </c>
      <c r="L5546" s="388">
        <f>ROWS(K$5:K5546)</f>
        <v>5542</v>
      </c>
      <c r="M5546" s="388" t="str">
        <f>IF(_xlfn.IFNA(VLOOKUP(I5546,$AG$3:$AH$83,2,FALSE),"")='11.1'!$D$5,TXM!L5546,"")</f>
        <v/>
      </c>
      <c r="N5546" t="str">
        <f>IFERROR(SMALL($M$5:$M$9000,ROWS($M$5:M5546)),"")</f>
        <v/>
      </c>
      <c r="P5546" t="s">
        <v>1639</v>
      </c>
      <c r="S5546" s="388">
        <f>ROWS(R$5:R5546)</f>
        <v>5542</v>
      </c>
      <c r="T5546" s="388" t="str">
        <f>IF(_xlfn.IFNA(VLOOKUP(P5546,$AG$3:$AH$83,2,FALSE),"")='11.1'!$D$5,TXM!S5546,"")</f>
        <v/>
      </c>
      <c r="U5546" t="str">
        <f>IFERROR(SMALL($T$5:$T$9000,ROWS($T$5:T5546)),"")</f>
        <v/>
      </c>
    </row>
    <row r="5547" spans="1:21" ht="14.4" customHeight="1" x14ac:dyDescent="0.3">
      <c r="A5547" t="s">
        <v>1639</v>
      </c>
      <c r="D5547" s="388">
        <f>ROWS(C$5:C5547)</f>
        <v>5543</v>
      </c>
      <c r="E5547" s="388" t="str">
        <f>IF(_xlfn.IFNA(VLOOKUP(A5547,$AG$3:$AH$83,2,FALSE),"")='11.1'!$D$5,TXM!D5547,"")</f>
        <v/>
      </c>
      <c r="F5547" t="str">
        <f>IFERROR(SMALL($E$5:$E$9000,ROWS($E$5:E5547)),"")</f>
        <v/>
      </c>
      <c r="I5547" s="371" t="s">
        <v>32</v>
      </c>
      <c r="J5547" t="s">
        <v>835</v>
      </c>
      <c r="K5547" s="372">
        <v>3443825</v>
      </c>
      <c r="L5547" s="388">
        <f>ROWS(K$5:K5547)</f>
        <v>5543</v>
      </c>
      <c r="M5547" s="388" t="str">
        <f>IF(_xlfn.IFNA(VLOOKUP(I5547,$AG$3:$AH$83,2,FALSE),"")='11.1'!$D$5,TXM!L5547,"")</f>
        <v/>
      </c>
      <c r="N5547" t="str">
        <f>IFERROR(SMALL($M$5:$M$9000,ROWS($M$5:M5547)),"")</f>
        <v/>
      </c>
      <c r="P5547" t="s">
        <v>1639</v>
      </c>
      <c r="S5547" s="388">
        <f>ROWS(R$5:R5547)</f>
        <v>5543</v>
      </c>
      <c r="T5547" s="388" t="str">
        <f>IF(_xlfn.IFNA(VLOOKUP(P5547,$AG$3:$AH$83,2,FALSE),"")='11.1'!$D$5,TXM!S5547,"")</f>
        <v/>
      </c>
      <c r="U5547" t="str">
        <f>IFERROR(SMALL($T$5:$T$9000,ROWS($T$5:T5547)),"")</f>
        <v/>
      </c>
    </row>
    <row r="5548" spans="1:21" ht="14.4" customHeight="1" x14ac:dyDescent="0.3">
      <c r="A5548" t="s">
        <v>1639</v>
      </c>
      <c r="D5548" s="388">
        <f>ROWS(C$5:C5548)</f>
        <v>5544</v>
      </c>
      <c r="E5548" s="388" t="str">
        <f>IF(_xlfn.IFNA(VLOOKUP(A5548,$AG$3:$AH$83,2,FALSE),"")='11.1'!$D$5,TXM!D5548,"")</f>
        <v/>
      </c>
      <c r="F5548" t="str">
        <f>IFERROR(SMALL($E$5:$E$9000,ROWS($E$5:E5548)),"")</f>
        <v/>
      </c>
      <c r="I5548" s="371" t="s">
        <v>32</v>
      </c>
      <c r="J5548" t="s">
        <v>99</v>
      </c>
      <c r="K5548" s="372">
        <v>3348567</v>
      </c>
      <c r="L5548" s="388">
        <f>ROWS(K$5:K5548)</f>
        <v>5544</v>
      </c>
      <c r="M5548" s="388" t="str">
        <f>IF(_xlfn.IFNA(VLOOKUP(I5548,$AG$3:$AH$83,2,FALSE),"")='11.1'!$D$5,TXM!L5548,"")</f>
        <v/>
      </c>
      <c r="N5548" t="str">
        <f>IFERROR(SMALL($M$5:$M$9000,ROWS($M$5:M5548)),"")</f>
        <v/>
      </c>
      <c r="P5548" t="s">
        <v>1639</v>
      </c>
      <c r="S5548" s="388">
        <f>ROWS(R$5:R5548)</f>
        <v>5544</v>
      </c>
      <c r="T5548" s="388" t="str">
        <f>IF(_xlfn.IFNA(VLOOKUP(P5548,$AG$3:$AH$83,2,FALSE),"")='11.1'!$D$5,TXM!S5548,"")</f>
        <v/>
      </c>
      <c r="U5548" t="str">
        <f>IFERROR(SMALL($T$5:$T$9000,ROWS($T$5:T5548)),"")</f>
        <v/>
      </c>
    </row>
    <row r="5549" spans="1:21" ht="14.4" customHeight="1" x14ac:dyDescent="0.3">
      <c r="A5549" t="s">
        <v>1639</v>
      </c>
      <c r="D5549" s="388">
        <f>ROWS(C$5:C5549)</f>
        <v>5545</v>
      </c>
      <c r="E5549" s="388" t="str">
        <f>IF(_xlfn.IFNA(VLOOKUP(A5549,$AG$3:$AH$83,2,FALSE),"")='11.1'!$D$5,TXM!D5549,"")</f>
        <v/>
      </c>
      <c r="F5549" t="str">
        <f>IFERROR(SMALL($E$5:$E$9000,ROWS($E$5:E5549)),"")</f>
        <v/>
      </c>
      <c r="I5549" s="371" t="s">
        <v>32</v>
      </c>
      <c r="J5549" t="s">
        <v>795</v>
      </c>
      <c r="K5549" s="372">
        <v>2849478</v>
      </c>
      <c r="L5549" s="388">
        <f>ROWS(K$5:K5549)</f>
        <v>5545</v>
      </c>
      <c r="M5549" s="388" t="str">
        <f>IF(_xlfn.IFNA(VLOOKUP(I5549,$AG$3:$AH$83,2,FALSE),"")='11.1'!$D$5,TXM!L5549,"")</f>
        <v/>
      </c>
      <c r="N5549" t="str">
        <f>IFERROR(SMALL($M$5:$M$9000,ROWS($M$5:M5549)),"")</f>
        <v/>
      </c>
      <c r="P5549" t="s">
        <v>1639</v>
      </c>
      <c r="S5549" s="388">
        <f>ROWS(R$5:R5549)</f>
        <v>5545</v>
      </c>
      <c r="T5549" s="388" t="str">
        <f>IF(_xlfn.IFNA(VLOOKUP(P5549,$AG$3:$AH$83,2,FALSE),"")='11.1'!$D$5,TXM!S5549,"")</f>
        <v/>
      </c>
      <c r="U5549" t="str">
        <f>IFERROR(SMALL($T$5:$T$9000,ROWS($T$5:T5549)),"")</f>
        <v/>
      </c>
    </row>
    <row r="5550" spans="1:21" ht="14.4" customHeight="1" x14ac:dyDescent="0.3">
      <c r="A5550" t="s">
        <v>1639</v>
      </c>
      <c r="D5550" s="388">
        <f>ROWS(C$5:C5550)</f>
        <v>5546</v>
      </c>
      <c r="E5550" s="388" t="str">
        <f>IF(_xlfn.IFNA(VLOOKUP(A5550,$AG$3:$AH$83,2,FALSE),"")='11.1'!$D$5,TXM!D5550,"")</f>
        <v/>
      </c>
      <c r="F5550" t="str">
        <f>IFERROR(SMALL($E$5:$E$9000,ROWS($E$5:E5550)),"")</f>
        <v/>
      </c>
      <c r="I5550" s="371" t="s">
        <v>32</v>
      </c>
      <c r="J5550" t="s">
        <v>775</v>
      </c>
      <c r="K5550" s="372">
        <v>2752773</v>
      </c>
      <c r="L5550" s="388">
        <f>ROWS(K$5:K5550)</f>
        <v>5546</v>
      </c>
      <c r="M5550" s="388" t="str">
        <f>IF(_xlfn.IFNA(VLOOKUP(I5550,$AG$3:$AH$83,2,FALSE),"")='11.1'!$D$5,TXM!L5550,"")</f>
        <v/>
      </c>
      <c r="N5550" t="str">
        <f>IFERROR(SMALL($M$5:$M$9000,ROWS($M$5:M5550)),"")</f>
        <v/>
      </c>
      <c r="P5550" t="s">
        <v>1639</v>
      </c>
      <c r="S5550" s="388">
        <f>ROWS(R$5:R5550)</f>
        <v>5546</v>
      </c>
      <c r="T5550" s="388" t="str">
        <f>IF(_xlfn.IFNA(VLOOKUP(P5550,$AG$3:$AH$83,2,FALSE),"")='11.1'!$D$5,TXM!S5550,"")</f>
        <v/>
      </c>
      <c r="U5550" t="str">
        <f>IFERROR(SMALL($T$5:$T$9000,ROWS($T$5:T5550)),"")</f>
        <v/>
      </c>
    </row>
    <row r="5551" spans="1:21" ht="14.4" customHeight="1" x14ac:dyDescent="0.3">
      <c r="A5551" t="s">
        <v>1639</v>
      </c>
      <c r="D5551" s="388">
        <f>ROWS(C$5:C5551)</f>
        <v>5547</v>
      </c>
      <c r="E5551" s="388" t="str">
        <f>IF(_xlfn.IFNA(VLOOKUP(A5551,$AG$3:$AH$83,2,FALSE),"")='11.1'!$D$5,TXM!D5551,"")</f>
        <v/>
      </c>
      <c r="F5551" t="str">
        <f>IFERROR(SMALL($E$5:$E$9000,ROWS($E$5:E5551)),"")</f>
        <v/>
      </c>
      <c r="I5551" s="371" t="s">
        <v>32</v>
      </c>
      <c r="J5551" t="s">
        <v>841</v>
      </c>
      <c r="K5551" s="372">
        <v>2659426</v>
      </c>
      <c r="L5551" s="388">
        <f>ROWS(K$5:K5551)</f>
        <v>5547</v>
      </c>
      <c r="M5551" s="388" t="str">
        <f>IF(_xlfn.IFNA(VLOOKUP(I5551,$AG$3:$AH$83,2,FALSE),"")='11.1'!$D$5,TXM!L5551,"")</f>
        <v/>
      </c>
      <c r="N5551" t="str">
        <f>IFERROR(SMALL($M$5:$M$9000,ROWS($M$5:M5551)),"")</f>
        <v/>
      </c>
      <c r="P5551" t="s">
        <v>1639</v>
      </c>
      <c r="S5551" s="388">
        <f>ROWS(R$5:R5551)</f>
        <v>5547</v>
      </c>
      <c r="T5551" s="388" t="str">
        <f>IF(_xlfn.IFNA(VLOOKUP(P5551,$AG$3:$AH$83,2,FALSE),"")='11.1'!$D$5,TXM!S5551,"")</f>
        <v/>
      </c>
      <c r="U5551" t="str">
        <f>IFERROR(SMALL($T$5:$T$9000,ROWS($T$5:T5551)),"")</f>
        <v/>
      </c>
    </row>
    <row r="5552" spans="1:21" ht="14.4" customHeight="1" x14ac:dyDescent="0.3">
      <c r="A5552" t="s">
        <v>1639</v>
      </c>
      <c r="D5552" s="388">
        <f>ROWS(C$5:C5552)</f>
        <v>5548</v>
      </c>
      <c r="E5552" s="388" t="str">
        <f>IF(_xlfn.IFNA(VLOOKUP(A5552,$AG$3:$AH$83,2,FALSE),"")='11.1'!$D$5,TXM!D5552,"")</f>
        <v/>
      </c>
      <c r="F5552" t="str">
        <f>IFERROR(SMALL($E$5:$E$9000,ROWS($E$5:E5552)),"")</f>
        <v/>
      </c>
      <c r="I5552" s="371" t="s">
        <v>32</v>
      </c>
      <c r="J5552" t="s">
        <v>873</v>
      </c>
      <c r="K5552" s="372">
        <v>2325000</v>
      </c>
      <c r="L5552" s="388">
        <f>ROWS(K$5:K5552)</f>
        <v>5548</v>
      </c>
      <c r="M5552" s="388" t="str">
        <f>IF(_xlfn.IFNA(VLOOKUP(I5552,$AG$3:$AH$83,2,FALSE),"")='11.1'!$D$5,TXM!L5552,"")</f>
        <v/>
      </c>
      <c r="N5552" t="str">
        <f>IFERROR(SMALL($M$5:$M$9000,ROWS($M$5:M5552)),"")</f>
        <v/>
      </c>
      <c r="P5552" t="s">
        <v>1639</v>
      </c>
      <c r="S5552" s="388">
        <f>ROWS(R$5:R5552)</f>
        <v>5548</v>
      </c>
      <c r="T5552" s="388" t="str">
        <f>IF(_xlfn.IFNA(VLOOKUP(P5552,$AG$3:$AH$83,2,FALSE),"")='11.1'!$D$5,TXM!S5552,"")</f>
        <v/>
      </c>
      <c r="U5552" t="str">
        <f>IFERROR(SMALL($T$5:$T$9000,ROWS($T$5:T5552)),"")</f>
        <v/>
      </c>
    </row>
    <row r="5553" spans="1:21" ht="14.4" customHeight="1" x14ac:dyDescent="0.3">
      <c r="A5553" t="s">
        <v>1639</v>
      </c>
      <c r="D5553" s="388">
        <f>ROWS(C$5:C5553)</f>
        <v>5549</v>
      </c>
      <c r="E5553" s="388" t="str">
        <f>IF(_xlfn.IFNA(VLOOKUP(A5553,$AG$3:$AH$83,2,FALSE),"")='11.1'!$D$5,TXM!D5553,"")</f>
        <v/>
      </c>
      <c r="F5553" t="str">
        <f>IFERROR(SMALL($E$5:$E$9000,ROWS($E$5:E5553)),"")</f>
        <v/>
      </c>
      <c r="I5553" s="371" t="s">
        <v>32</v>
      </c>
      <c r="J5553" t="s">
        <v>96</v>
      </c>
      <c r="K5553" s="372">
        <v>2146174</v>
      </c>
      <c r="L5553" s="388">
        <f>ROWS(K$5:K5553)</f>
        <v>5549</v>
      </c>
      <c r="M5553" s="388" t="str">
        <f>IF(_xlfn.IFNA(VLOOKUP(I5553,$AG$3:$AH$83,2,FALSE),"")='11.1'!$D$5,TXM!L5553,"")</f>
        <v/>
      </c>
      <c r="N5553" t="str">
        <f>IFERROR(SMALL($M$5:$M$9000,ROWS($M$5:M5553)),"")</f>
        <v/>
      </c>
      <c r="P5553" t="s">
        <v>1639</v>
      </c>
      <c r="S5553" s="388">
        <f>ROWS(R$5:R5553)</f>
        <v>5549</v>
      </c>
      <c r="T5553" s="388" t="str">
        <f>IF(_xlfn.IFNA(VLOOKUP(P5553,$AG$3:$AH$83,2,FALSE),"")='11.1'!$D$5,TXM!S5553,"")</f>
        <v/>
      </c>
      <c r="U5553" t="str">
        <f>IFERROR(SMALL($T$5:$T$9000,ROWS($T$5:T5553)),"")</f>
        <v/>
      </c>
    </row>
    <row r="5554" spans="1:21" ht="14.4" customHeight="1" x14ac:dyDescent="0.3">
      <c r="A5554" t="s">
        <v>1639</v>
      </c>
      <c r="D5554" s="388">
        <f>ROWS(C$5:C5554)</f>
        <v>5550</v>
      </c>
      <c r="E5554" s="388" t="str">
        <f>IF(_xlfn.IFNA(VLOOKUP(A5554,$AG$3:$AH$83,2,FALSE),"")='11.1'!$D$5,TXM!D5554,"")</f>
        <v/>
      </c>
      <c r="F5554" t="str">
        <f>IFERROR(SMALL($E$5:$E$9000,ROWS($E$5:E5554)),"")</f>
        <v/>
      </c>
      <c r="I5554" s="371" t="s">
        <v>32</v>
      </c>
      <c r="J5554" t="s">
        <v>104</v>
      </c>
      <c r="K5554" s="372">
        <v>2138654</v>
      </c>
      <c r="L5554" s="388">
        <f>ROWS(K$5:K5554)</f>
        <v>5550</v>
      </c>
      <c r="M5554" s="388" t="str">
        <f>IF(_xlfn.IFNA(VLOOKUP(I5554,$AG$3:$AH$83,2,FALSE),"")='11.1'!$D$5,TXM!L5554,"")</f>
        <v/>
      </c>
      <c r="N5554" t="str">
        <f>IFERROR(SMALL($M$5:$M$9000,ROWS($M$5:M5554)),"")</f>
        <v/>
      </c>
      <c r="P5554" t="s">
        <v>1639</v>
      </c>
      <c r="S5554" s="388">
        <f>ROWS(R$5:R5554)</f>
        <v>5550</v>
      </c>
      <c r="T5554" s="388" t="str">
        <f>IF(_xlfn.IFNA(VLOOKUP(P5554,$AG$3:$AH$83,2,FALSE),"")='11.1'!$D$5,TXM!S5554,"")</f>
        <v/>
      </c>
      <c r="U5554" t="str">
        <f>IFERROR(SMALL($T$5:$T$9000,ROWS($T$5:T5554)),"")</f>
        <v/>
      </c>
    </row>
    <row r="5555" spans="1:21" ht="14.4" customHeight="1" x14ac:dyDescent="0.3">
      <c r="A5555" t="s">
        <v>1639</v>
      </c>
      <c r="D5555" s="388">
        <f>ROWS(C$5:C5555)</f>
        <v>5551</v>
      </c>
      <c r="E5555" s="388" t="str">
        <f>IF(_xlfn.IFNA(VLOOKUP(A5555,$AG$3:$AH$83,2,FALSE),"")='11.1'!$D$5,TXM!D5555,"")</f>
        <v/>
      </c>
      <c r="F5555" t="str">
        <f>IFERROR(SMALL($E$5:$E$9000,ROWS($E$5:E5555)),"")</f>
        <v/>
      </c>
      <c r="I5555" s="371" t="s">
        <v>32</v>
      </c>
      <c r="J5555" t="s">
        <v>1006</v>
      </c>
      <c r="K5555" s="372">
        <v>1851596</v>
      </c>
      <c r="L5555" s="388">
        <f>ROWS(K$5:K5555)</f>
        <v>5551</v>
      </c>
      <c r="M5555" s="388" t="str">
        <f>IF(_xlfn.IFNA(VLOOKUP(I5555,$AG$3:$AH$83,2,FALSE),"")='11.1'!$D$5,TXM!L5555,"")</f>
        <v/>
      </c>
      <c r="N5555" t="str">
        <f>IFERROR(SMALL($M$5:$M$9000,ROWS($M$5:M5555)),"")</f>
        <v/>
      </c>
      <c r="P5555" t="s">
        <v>1639</v>
      </c>
      <c r="S5555" s="388">
        <f>ROWS(R$5:R5555)</f>
        <v>5551</v>
      </c>
      <c r="T5555" s="388" t="str">
        <f>IF(_xlfn.IFNA(VLOOKUP(P5555,$AG$3:$AH$83,2,FALSE),"")='11.1'!$D$5,TXM!S5555,"")</f>
        <v/>
      </c>
      <c r="U5555" t="str">
        <f>IFERROR(SMALL($T$5:$T$9000,ROWS($T$5:T5555)),"")</f>
        <v/>
      </c>
    </row>
    <row r="5556" spans="1:21" ht="14.4" customHeight="1" x14ac:dyDescent="0.3">
      <c r="A5556" t="s">
        <v>1639</v>
      </c>
      <c r="D5556" s="388">
        <f>ROWS(C$5:C5556)</f>
        <v>5552</v>
      </c>
      <c r="E5556" s="388" t="str">
        <f>IF(_xlfn.IFNA(VLOOKUP(A5556,$AG$3:$AH$83,2,FALSE),"")='11.1'!$D$5,TXM!D5556,"")</f>
        <v/>
      </c>
      <c r="F5556" t="str">
        <f>IFERROR(SMALL($E$5:$E$9000,ROWS($E$5:E5556)),"")</f>
        <v/>
      </c>
      <c r="I5556" s="371" t="s">
        <v>32</v>
      </c>
      <c r="J5556" t="s">
        <v>849</v>
      </c>
      <c r="K5556" s="372">
        <v>1787483</v>
      </c>
      <c r="L5556" s="388">
        <f>ROWS(K$5:K5556)</f>
        <v>5552</v>
      </c>
      <c r="M5556" s="388" t="str">
        <f>IF(_xlfn.IFNA(VLOOKUP(I5556,$AG$3:$AH$83,2,FALSE),"")='11.1'!$D$5,TXM!L5556,"")</f>
        <v/>
      </c>
      <c r="N5556" t="str">
        <f>IFERROR(SMALL($M$5:$M$9000,ROWS($M$5:M5556)),"")</f>
        <v/>
      </c>
      <c r="P5556" t="s">
        <v>1639</v>
      </c>
      <c r="S5556" s="388">
        <f>ROWS(R$5:R5556)</f>
        <v>5552</v>
      </c>
      <c r="T5556" s="388" t="str">
        <f>IF(_xlfn.IFNA(VLOOKUP(P5556,$AG$3:$AH$83,2,FALSE),"")='11.1'!$D$5,TXM!S5556,"")</f>
        <v/>
      </c>
      <c r="U5556" t="str">
        <f>IFERROR(SMALL($T$5:$T$9000,ROWS($T$5:T5556)),"")</f>
        <v/>
      </c>
    </row>
    <row r="5557" spans="1:21" ht="14.4" customHeight="1" x14ac:dyDescent="0.3">
      <c r="A5557" t="s">
        <v>1639</v>
      </c>
      <c r="D5557" s="388">
        <f>ROWS(C$5:C5557)</f>
        <v>5553</v>
      </c>
      <c r="E5557" s="388" t="str">
        <f>IF(_xlfn.IFNA(VLOOKUP(A5557,$AG$3:$AH$83,2,FALSE),"")='11.1'!$D$5,TXM!D5557,"")</f>
        <v/>
      </c>
      <c r="F5557" t="str">
        <f>IFERROR(SMALL($E$5:$E$9000,ROWS($E$5:E5557)),"")</f>
        <v/>
      </c>
      <c r="I5557" s="371" t="s">
        <v>32</v>
      </c>
      <c r="J5557" t="s">
        <v>1500</v>
      </c>
      <c r="K5557" s="372">
        <v>1714645</v>
      </c>
      <c r="L5557" s="388">
        <f>ROWS(K$5:K5557)</f>
        <v>5553</v>
      </c>
      <c r="M5557" s="388" t="str">
        <f>IF(_xlfn.IFNA(VLOOKUP(I5557,$AG$3:$AH$83,2,FALSE),"")='11.1'!$D$5,TXM!L5557,"")</f>
        <v/>
      </c>
      <c r="N5557" t="str">
        <f>IFERROR(SMALL($M$5:$M$9000,ROWS($M$5:M5557)),"")</f>
        <v/>
      </c>
      <c r="P5557" t="s">
        <v>1639</v>
      </c>
      <c r="S5557" s="388">
        <f>ROWS(R$5:R5557)</f>
        <v>5553</v>
      </c>
      <c r="T5557" s="388" t="str">
        <f>IF(_xlfn.IFNA(VLOOKUP(P5557,$AG$3:$AH$83,2,FALSE),"")='11.1'!$D$5,TXM!S5557,"")</f>
        <v/>
      </c>
      <c r="U5557" t="str">
        <f>IFERROR(SMALL($T$5:$T$9000,ROWS($T$5:T5557)),"")</f>
        <v/>
      </c>
    </row>
    <row r="5558" spans="1:21" ht="14.4" customHeight="1" x14ac:dyDescent="0.3">
      <c r="A5558" t="s">
        <v>1639</v>
      </c>
      <c r="D5558" s="388">
        <f>ROWS(C$5:C5558)</f>
        <v>5554</v>
      </c>
      <c r="E5558" s="388" t="str">
        <f>IF(_xlfn.IFNA(VLOOKUP(A5558,$AG$3:$AH$83,2,FALSE),"")='11.1'!$D$5,TXM!D5558,"")</f>
        <v/>
      </c>
      <c r="F5558" t="str">
        <f>IFERROR(SMALL($E$5:$E$9000,ROWS($E$5:E5558)),"")</f>
        <v/>
      </c>
      <c r="I5558" s="371" t="s">
        <v>32</v>
      </c>
      <c r="J5558" t="s">
        <v>867</v>
      </c>
      <c r="K5558" s="372">
        <v>1270258</v>
      </c>
      <c r="L5558" s="388">
        <f>ROWS(K$5:K5558)</f>
        <v>5554</v>
      </c>
      <c r="M5558" s="388" t="str">
        <f>IF(_xlfn.IFNA(VLOOKUP(I5558,$AG$3:$AH$83,2,FALSE),"")='11.1'!$D$5,TXM!L5558,"")</f>
        <v/>
      </c>
      <c r="N5558" t="str">
        <f>IFERROR(SMALL($M$5:$M$9000,ROWS($M$5:M5558)),"")</f>
        <v/>
      </c>
      <c r="P5558" t="s">
        <v>1639</v>
      </c>
      <c r="S5558" s="388">
        <f>ROWS(R$5:R5558)</f>
        <v>5554</v>
      </c>
      <c r="T5558" s="388" t="str">
        <f>IF(_xlfn.IFNA(VLOOKUP(P5558,$AG$3:$AH$83,2,FALSE),"")='11.1'!$D$5,TXM!S5558,"")</f>
        <v/>
      </c>
      <c r="U5558" t="str">
        <f>IFERROR(SMALL($T$5:$T$9000,ROWS($T$5:T5558)),"")</f>
        <v/>
      </c>
    </row>
    <row r="5559" spans="1:21" ht="14.4" customHeight="1" x14ac:dyDescent="0.3">
      <c r="A5559" t="s">
        <v>1639</v>
      </c>
      <c r="D5559" s="388">
        <f>ROWS(C$5:C5559)</f>
        <v>5555</v>
      </c>
      <c r="E5559" s="388" t="str">
        <f>IF(_xlfn.IFNA(VLOOKUP(A5559,$AG$3:$AH$83,2,FALSE),"")='11.1'!$D$5,TXM!D5559,"")</f>
        <v/>
      </c>
      <c r="F5559" t="str">
        <f>IFERROR(SMALL($E$5:$E$9000,ROWS($E$5:E5559)),"")</f>
        <v/>
      </c>
      <c r="I5559" s="371" t="s">
        <v>32</v>
      </c>
      <c r="J5559" t="s">
        <v>773</v>
      </c>
      <c r="K5559" s="372">
        <v>1184682</v>
      </c>
      <c r="L5559" s="388">
        <f>ROWS(K$5:K5559)</f>
        <v>5555</v>
      </c>
      <c r="M5559" s="388" t="str">
        <f>IF(_xlfn.IFNA(VLOOKUP(I5559,$AG$3:$AH$83,2,FALSE),"")='11.1'!$D$5,TXM!L5559,"")</f>
        <v/>
      </c>
      <c r="N5559" t="str">
        <f>IFERROR(SMALL($M$5:$M$9000,ROWS($M$5:M5559)),"")</f>
        <v/>
      </c>
      <c r="P5559" t="s">
        <v>1639</v>
      </c>
      <c r="S5559" s="388">
        <f>ROWS(R$5:R5559)</f>
        <v>5555</v>
      </c>
      <c r="T5559" s="388" t="str">
        <f>IF(_xlfn.IFNA(VLOOKUP(P5559,$AG$3:$AH$83,2,FALSE),"")='11.1'!$D$5,TXM!S5559,"")</f>
        <v/>
      </c>
      <c r="U5559" t="str">
        <f>IFERROR(SMALL($T$5:$T$9000,ROWS($T$5:T5559)),"")</f>
        <v/>
      </c>
    </row>
    <row r="5560" spans="1:21" ht="14.4" customHeight="1" x14ac:dyDescent="0.3">
      <c r="A5560" t="s">
        <v>1639</v>
      </c>
      <c r="D5560" s="388">
        <f>ROWS(C$5:C5560)</f>
        <v>5556</v>
      </c>
      <c r="E5560" s="388" t="str">
        <f>IF(_xlfn.IFNA(VLOOKUP(A5560,$AG$3:$AH$83,2,FALSE),"")='11.1'!$D$5,TXM!D5560,"")</f>
        <v/>
      </c>
      <c r="F5560" t="str">
        <f>IFERROR(SMALL($E$5:$E$9000,ROWS($E$5:E5560)),"")</f>
        <v/>
      </c>
      <c r="I5560" s="371" t="s">
        <v>32</v>
      </c>
      <c r="J5560" t="s">
        <v>1441</v>
      </c>
      <c r="K5560" s="372">
        <v>1121319</v>
      </c>
      <c r="L5560" s="388">
        <f>ROWS(K$5:K5560)</f>
        <v>5556</v>
      </c>
      <c r="M5560" s="388" t="str">
        <f>IF(_xlfn.IFNA(VLOOKUP(I5560,$AG$3:$AH$83,2,FALSE),"")='11.1'!$D$5,TXM!L5560,"")</f>
        <v/>
      </c>
      <c r="N5560" t="str">
        <f>IFERROR(SMALL($M$5:$M$9000,ROWS($M$5:M5560)),"")</f>
        <v/>
      </c>
      <c r="P5560" t="s">
        <v>1639</v>
      </c>
      <c r="S5560" s="388">
        <f>ROWS(R$5:R5560)</f>
        <v>5556</v>
      </c>
      <c r="T5560" s="388" t="str">
        <f>IF(_xlfn.IFNA(VLOOKUP(P5560,$AG$3:$AH$83,2,FALSE),"")='11.1'!$D$5,TXM!S5560,"")</f>
        <v/>
      </c>
      <c r="U5560" t="str">
        <f>IFERROR(SMALL($T$5:$T$9000,ROWS($T$5:T5560)),"")</f>
        <v/>
      </c>
    </row>
    <row r="5561" spans="1:21" ht="14.4" customHeight="1" x14ac:dyDescent="0.3">
      <c r="A5561" t="s">
        <v>1639</v>
      </c>
      <c r="D5561" s="388">
        <f>ROWS(C$5:C5561)</f>
        <v>5557</v>
      </c>
      <c r="E5561" s="388" t="str">
        <f>IF(_xlfn.IFNA(VLOOKUP(A5561,$AG$3:$AH$83,2,FALSE),"")='11.1'!$D$5,TXM!D5561,"")</f>
        <v/>
      </c>
      <c r="F5561" t="str">
        <f>IFERROR(SMALL($E$5:$E$9000,ROWS($E$5:E5561)),"")</f>
        <v/>
      </c>
      <c r="I5561" s="371" t="s">
        <v>32</v>
      </c>
      <c r="J5561" t="s">
        <v>100</v>
      </c>
      <c r="K5561" s="372">
        <v>975639</v>
      </c>
      <c r="L5561" s="388">
        <f>ROWS(K$5:K5561)</f>
        <v>5557</v>
      </c>
      <c r="M5561" s="388" t="str">
        <f>IF(_xlfn.IFNA(VLOOKUP(I5561,$AG$3:$AH$83,2,FALSE),"")='11.1'!$D$5,TXM!L5561,"")</f>
        <v/>
      </c>
      <c r="N5561" t="str">
        <f>IFERROR(SMALL($M$5:$M$9000,ROWS($M$5:M5561)),"")</f>
        <v/>
      </c>
      <c r="P5561" t="s">
        <v>1639</v>
      </c>
      <c r="S5561" s="388">
        <f>ROWS(R$5:R5561)</f>
        <v>5557</v>
      </c>
      <c r="T5561" s="388" t="str">
        <f>IF(_xlfn.IFNA(VLOOKUP(P5561,$AG$3:$AH$83,2,FALSE),"")='11.1'!$D$5,TXM!S5561,"")</f>
        <v/>
      </c>
      <c r="U5561" t="str">
        <f>IFERROR(SMALL($T$5:$T$9000,ROWS($T$5:T5561)),"")</f>
        <v/>
      </c>
    </row>
    <row r="5562" spans="1:21" ht="14.4" customHeight="1" x14ac:dyDescent="0.3">
      <c r="A5562" t="s">
        <v>1639</v>
      </c>
      <c r="D5562" s="388">
        <f>ROWS(C$5:C5562)</f>
        <v>5558</v>
      </c>
      <c r="E5562" s="388" t="str">
        <f>IF(_xlfn.IFNA(VLOOKUP(A5562,$AG$3:$AH$83,2,FALSE),"")='11.1'!$D$5,TXM!D5562,"")</f>
        <v/>
      </c>
      <c r="F5562" t="str">
        <f>IFERROR(SMALL($E$5:$E$9000,ROWS($E$5:E5562)),"")</f>
        <v/>
      </c>
      <c r="I5562" s="371" t="s">
        <v>32</v>
      </c>
      <c r="J5562" t="s">
        <v>1005</v>
      </c>
      <c r="K5562" s="372">
        <v>828475</v>
      </c>
      <c r="L5562" s="388">
        <f>ROWS(K$5:K5562)</f>
        <v>5558</v>
      </c>
      <c r="M5562" s="388" t="str">
        <f>IF(_xlfn.IFNA(VLOOKUP(I5562,$AG$3:$AH$83,2,FALSE),"")='11.1'!$D$5,TXM!L5562,"")</f>
        <v/>
      </c>
      <c r="N5562" t="str">
        <f>IFERROR(SMALL($M$5:$M$9000,ROWS($M$5:M5562)),"")</f>
        <v/>
      </c>
      <c r="P5562" t="s">
        <v>1639</v>
      </c>
      <c r="S5562" s="388">
        <f>ROWS(R$5:R5562)</f>
        <v>5558</v>
      </c>
      <c r="T5562" s="388" t="str">
        <f>IF(_xlfn.IFNA(VLOOKUP(P5562,$AG$3:$AH$83,2,FALSE),"")='11.1'!$D$5,TXM!S5562,"")</f>
        <v/>
      </c>
      <c r="U5562" t="str">
        <f>IFERROR(SMALL($T$5:$T$9000,ROWS($T$5:T5562)),"")</f>
        <v/>
      </c>
    </row>
    <row r="5563" spans="1:21" ht="14.4" customHeight="1" x14ac:dyDescent="0.3">
      <c r="A5563" t="s">
        <v>1639</v>
      </c>
      <c r="D5563" s="388">
        <f>ROWS(C$5:C5563)</f>
        <v>5559</v>
      </c>
      <c r="E5563" s="388" t="str">
        <f>IF(_xlfn.IFNA(VLOOKUP(A5563,$AG$3:$AH$83,2,FALSE),"")='11.1'!$D$5,TXM!D5563,"")</f>
        <v/>
      </c>
      <c r="F5563" t="str">
        <f>IFERROR(SMALL($E$5:$E$9000,ROWS($E$5:E5563)),"")</f>
        <v/>
      </c>
      <c r="I5563" s="371" t="s">
        <v>32</v>
      </c>
      <c r="J5563" t="s">
        <v>845</v>
      </c>
      <c r="K5563" s="372">
        <v>760124</v>
      </c>
      <c r="L5563" s="388">
        <f>ROWS(K$5:K5563)</f>
        <v>5559</v>
      </c>
      <c r="M5563" s="388" t="str">
        <f>IF(_xlfn.IFNA(VLOOKUP(I5563,$AG$3:$AH$83,2,FALSE),"")='11.1'!$D$5,TXM!L5563,"")</f>
        <v/>
      </c>
      <c r="N5563" t="str">
        <f>IFERROR(SMALL($M$5:$M$9000,ROWS($M$5:M5563)),"")</f>
        <v/>
      </c>
      <c r="P5563" t="s">
        <v>1639</v>
      </c>
      <c r="S5563" s="388">
        <f>ROWS(R$5:R5563)</f>
        <v>5559</v>
      </c>
      <c r="T5563" s="388" t="str">
        <f>IF(_xlfn.IFNA(VLOOKUP(P5563,$AG$3:$AH$83,2,FALSE),"")='11.1'!$D$5,TXM!S5563,"")</f>
        <v/>
      </c>
      <c r="U5563" t="str">
        <f>IFERROR(SMALL($T$5:$T$9000,ROWS($T$5:T5563)),"")</f>
        <v/>
      </c>
    </row>
    <row r="5564" spans="1:21" ht="14.4" customHeight="1" x14ac:dyDescent="0.3">
      <c r="A5564" t="s">
        <v>1639</v>
      </c>
      <c r="D5564" s="388">
        <f>ROWS(C$5:C5564)</f>
        <v>5560</v>
      </c>
      <c r="E5564" s="388" t="str">
        <f>IF(_xlfn.IFNA(VLOOKUP(A5564,$AG$3:$AH$83,2,FALSE),"")='11.1'!$D$5,TXM!D5564,"")</f>
        <v/>
      </c>
      <c r="F5564" t="str">
        <f>IFERROR(SMALL($E$5:$E$9000,ROWS($E$5:E5564)),"")</f>
        <v/>
      </c>
      <c r="I5564" s="371" t="s">
        <v>32</v>
      </c>
      <c r="J5564" t="s">
        <v>1434</v>
      </c>
      <c r="K5564" s="372">
        <v>610718</v>
      </c>
      <c r="L5564" s="388">
        <f>ROWS(K$5:K5564)</f>
        <v>5560</v>
      </c>
      <c r="M5564" s="388" t="str">
        <f>IF(_xlfn.IFNA(VLOOKUP(I5564,$AG$3:$AH$83,2,FALSE),"")='11.1'!$D$5,TXM!L5564,"")</f>
        <v/>
      </c>
      <c r="N5564" t="str">
        <f>IFERROR(SMALL($M$5:$M$9000,ROWS($M$5:M5564)),"")</f>
        <v/>
      </c>
      <c r="P5564" t="s">
        <v>1639</v>
      </c>
      <c r="S5564" s="388">
        <f>ROWS(R$5:R5564)</f>
        <v>5560</v>
      </c>
      <c r="T5564" s="388" t="str">
        <f>IF(_xlfn.IFNA(VLOOKUP(P5564,$AG$3:$AH$83,2,FALSE),"")='11.1'!$D$5,TXM!S5564,"")</f>
        <v/>
      </c>
      <c r="U5564" t="str">
        <f>IFERROR(SMALL($T$5:$T$9000,ROWS($T$5:T5564)),"")</f>
        <v/>
      </c>
    </row>
    <row r="5565" spans="1:21" ht="14.4" customHeight="1" x14ac:dyDescent="0.3">
      <c r="A5565" t="s">
        <v>1639</v>
      </c>
      <c r="D5565" s="388">
        <f>ROWS(C$5:C5565)</f>
        <v>5561</v>
      </c>
      <c r="E5565" s="388" t="str">
        <f>IF(_xlfn.IFNA(VLOOKUP(A5565,$AG$3:$AH$83,2,FALSE),"")='11.1'!$D$5,TXM!D5565,"")</f>
        <v/>
      </c>
      <c r="F5565" t="str">
        <f>IFERROR(SMALL($E$5:$E$9000,ROWS($E$5:E5565)),"")</f>
        <v/>
      </c>
      <c r="I5565" s="371" t="s">
        <v>32</v>
      </c>
      <c r="J5565" t="s">
        <v>1001</v>
      </c>
      <c r="K5565" s="372">
        <v>550810</v>
      </c>
      <c r="L5565" s="388">
        <f>ROWS(K$5:K5565)</f>
        <v>5561</v>
      </c>
      <c r="M5565" s="388" t="str">
        <f>IF(_xlfn.IFNA(VLOOKUP(I5565,$AG$3:$AH$83,2,FALSE),"")='11.1'!$D$5,TXM!L5565,"")</f>
        <v/>
      </c>
      <c r="N5565" t="str">
        <f>IFERROR(SMALL($M$5:$M$9000,ROWS($M$5:M5565)),"")</f>
        <v/>
      </c>
      <c r="P5565" t="s">
        <v>1639</v>
      </c>
      <c r="S5565" s="388">
        <f>ROWS(R$5:R5565)</f>
        <v>5561</v>
      </c>
      <c r="T5565" s="388" t="str">
        <f>IF(_xlfn.IFNA(VLOOKUP(P5565,$AG$3:$AH$83,2,FALSE),"")='11.1'!$D$5,TXM!S5565,"")</f>
        <v/>
      </c>
      <c r="U5565" t="str">
        <f>IFERROR(SMALL($T$5:$T$9000,ROWS($T$5:T5565)),"")</f>
        <v/>
      </c>
    </row>
    <row r="5566" spans="1:21" ht="14.4" customHeight="1" x14ac:dyDescent="0.3">
      <c r="A5566" t="s">
        <v>1639</v>
      </c>
      <c r="D5566" s="388">
        <f>ROWS(C$5:C5566)</f>
        <v>5562</v>
      </c>
      <c r="E5566" s="388" t="str">
        <f>IF(_xlfn.IFNA(VLOOKUP(A5566,$AG$3:$AH$83,2,FALSE),"")='11.1'!$D$5,TXM!D5566,"")</f>
        <v/>
      </c>
      <c r="F5566" t="str">
        <f>IFERROR(SMALL($E$5:$E$9000,ROWS($E$5:E5566)),"")</f>
        <v/>
      </c>
      <c r="I5566" s="371" t="s">
        <v>32</v>
      </c>
      <c r="J5566" t="s">
        <v>1275</v>
      </c>
      <c r="K5566" s="372">
        <v>485031</v>
      </c>
      <c r="L5566" s="388">
        <f>ROWS(K$5:K5566)</f>
        <v>5562</v>
      </c>
      <c r="M5566" s="388" t="str">
        <f>IF(_xlfn.IFNA(VLOOKUP(I5566,$AG$3:$AH$83,2,FALSE),"")='11.1'!$D$5,TXM!L5566,"")</f>
        <v/>
      </c>
      <c r="N5566" t="str">
        <f>IFERROR(SMALL($M$5:$M$9000,ROWS($M$5:M5566)),"")</f>
        <v/>
      </c>
      <c r="P5566" t="s">
        <v>1639</v>
      </c>
      <c r="S5566" s="388">
        <f>ROWS(R$5:R5566)</f>
        <v>5562</v>
      </c>
      <c r="T5566" s="388" t="str">
        <f>IF(_xlfn.IFNA(VLOOKUP(P5566,$AG$3:$AH$83,2,FALSE),"")='11.1'!$D$5,TXM!S5566,"")</f>
        <v/>
      </c>
      <c r="U5566" t="str">
        <f>IFERROR(SMALL($T$5:$T$9000,ROWS($T$5:T5566)),"")</f>
        <v/>
      </c>
    </row>
    <row r="5567" spans="1:21" ht="14.4" customHeight="1" x14ac:dyDescent="0.3">
      <c r="A5567" t="s">
        <v>1639</v>
      </c>
      <c r="D5567" s="388">
        <f>ROWS(C$5:C5567)</f>
        <v>5563</v>
      </c>
      <c r="E5567" s="388" t="str">
        <f>IF(_xlfn.IFNA(VLOOKUP(A5567,$AG$3:$AH$83,2,FALSE),"")='11.1'!$D$5,TXM!D5567,"")</f>
        <v/>
      </c>
      <c r="F5567" t="str">
        <f>IFERROR(SMALL($E$5:$E$9000,ROWS($E$5:E5567)),"")</f>
        <v/>
      </c>
      <c r="I5567" s="371" t="s">
        <v>32</v>
      </c>
      <c r="J5567" t="s">
        <v>857</v>
      </c>
      <c r="K5567" s="372">
        <v>378683</v>
      </c>
      <c r="L5567" s="388">
        <f>ROWS(K$5:K5567)</f>
        <v>5563</v>
      </c>
      <c r="M5567" s="388" t="str">
        <f>IF(_xlfn.IFNA(VLOOKUP(I5567,$AG$3:$AH$83,2,FALSE),"")='11.1'!$D$5,TXM!L5567,"")</f>
        <v/>
      </c>
      <c r="N5567" t="str">
        <f>IFERROR(SMALL($M$5:$M$9000,ROWS($M$5:M5567)),"")</f>
        <v/>
      </c>
      <c r="P5567" t="s">
        <v>1639</v>
      </c>
      <c r="S5567" s="388">
        <f>ROWS(R$5:R5567)</f>
        <v>5563</v>
      </c>
      <c r="T5567" s="388" t="str">
        <f>IF(_xlfn.IFNA(VLOOKUP(P5567,$AG$3:$AH$83,2,FALSE),"")='11.1'!$D$5,TXM!S5567,"")</f>
        <v/>
      </c>
      <c r="U5567" t="str">
        <f>IFERROR(SMALL($T$5:$T$9000,ROWS($T$5:T5567)),"")</f>
        <v/>
      </c>
    </row>
    <row r="5568" spans="1:21" ht="14.4" customHeight="1" x14ac:dyDescent="0.3">
      <c r="A5568" t="s">
        <v>1639</v>
      </c>
      <c r="D5568" s="388">
        <f>ROWS(C$5:C5568)</f>
        <v>5564</v>
      </c>
      <c r="E5568" s="388" t="str">
        <f>IF(_xlfn.IFNA(VLOOKUP(A5568,$AG$3:$AH$83,2,FALSE),"")='11.1'!$D$5,TXM!D5568,"")</f>
        <v/>
      </c>
      <c r="F5568" t="str">
        <f>IFERROR(SMALL($E$5:$E$9000,ROWS($E$5:E5568)),"")</f>
        <v/>
      </c>
      <c r="I5568" s="371" t="s">
        <v>32</v>
      </c>
      <c r="J5568" t="s">
        <v>990</v>
      </c>
      <c r="K5568" s="372">
        <v>372767</v>
      </c>
      <c r="L5568" s="388">
        <f>ROWS(K$5:K5568)</f>
        <v>5564</v>
      </c>
      <c r="M5568" s="388" t="str">
        <f>IF(_xlfn.IFNA(VLOOKUP(I5568,$AG$3:$AH$83,2,FALSE),"")='11.1'!$D$5,TXM!L5568,"")</f>
        <v/>
      </c>
      <c r="N5568" t="str">
        <f>IFERROR(SMALL($M$5:$M$9000,ROWS($M$5:M5568)),"")</f>
        <v/>
      </c>
      <c r="P5568" t="s">
        <v>1639</v>
      </c>
      <c r="S5568" s="388">
        <f>ROWS(R$5:R5568)</f>
        <v>5564</v>
      </c>
      <c r="T5568" s="388" t="str">
        <f>IF(_xlfn.IFNA(VLOOKUP(P5568,$AG$3:$AH$83,2,FALSE),"")='11.1'!$D$5,TXM!S5568,"")</f>
        <v/>
      </c>
      <c r="U5568" t="str">
        <f>IFERROR(SMALL($T$5:$T$9000,ROWS($T$5:T5568)),"")</f>
        <v/>
      </c>
    </row>
    <row r="5569" spans="1:21" ht="14.4" customHeight="1" x14ac:dyDescent="0.3">
      <c r="A5569" t="s">
        <v>1639</v>
      </c>
      <c r="D5569" s="388">
        <f>ROWS(C$5:C5569)</f>
        <v>5565</v>
      </c>
      <c r="E5569" s="388" t="str">
        <f>IF(_xlfn.IFNA(VLOOKUP(A5569,$AG$3:$AH$83,2,FALSE),"")='11.1'!$D$5,TXM!D5569,"")</f>
        <v/>
      </c>
      <c r="F5569" t="str">
        <f>IFERROR(SMALL($E$5:$E$9000,ROWS($E$5:E5569)),"")</f>
        <v/>
      </c>
      <c r="I5569" s="371" t="s">
        <v>32</v>
      </c>
      <c r="J5569" t="s">
        <v>1003</v>
      </c>
      <c r="K5569" s="372">
        <v>366936</v>
      </c>
      <c r="L5569" s="388">
        <f>ROWS(K$5:K5569)</f>
        <v>5565</v>
      </c>
      <c r="M5569" s="388" t="str">
        <f>IF(_xlfn.IFNA(VLOOKUP(I5569,$AG$3:$AH$83,2,FALSE),"")='11.1'!$D$5,TXM!L5569,"")</f>
        <v/>
      </c>
      <c r="N5569" t="str">
        <f>IFERROR(SMALL($M$5:$M$9000,ROWS($M$5:M5569)),"")</f>
        <v/>
      </c>
      <c r="P5569" t="s">
        <v>1639</v>
      </c>
      <c r="S5569" s="388">
        <f>ROWS(R$5:R5569)</f>
        <v>5565</v>
      </c>
      <c r="T5569" s="388" t="str">
        <f>IF(_xlfn.IFNA(VLOOKUP(P5569,$AG$3:$AH$83,2,FALSE),"")='11.1'!$D$5,TXM!S5569,"")</f>
        <v/>
      </c>
      <c r="U5569" t="str">
        <f>IFERROR(SMALL($T$5:$T$9000,ROWS($T$5:T5569)),"")</f>
        <v/>
      </c>
    </row>
    <row r="5570" spans="1:21" ht="14.4" customHeight="1" x14ac:dyDescent="0.3">
      <c r="A5570" t="s">
        <v>1639</v>
      </c>
      <c r="D5570" s="388">
        <f>ROWS(C$5:C5570)</f>
        <v>5566</v>
      </c>
      <c r="E5570" s="388" t="str">
        <f>IF(_xlfn.IFNA(VLOOKUP(A5570,$AG$3:$AH$83,2,FALSE),"")='11.1'!$D$5,TXM!D5570,"")</f>
        <v/>
      </c>
      <c r="F5570" t="str">
        <f>IFERROR(SMALL($E$5:$E$9000,ROWS($E$5:E5570)),"")</f>
        <v/>
      </c>
      <c r="I5570" s="371" t="s">
        <v>32</v>
      </c>
      <c r="J5570" t="s">
        <v>811</v>
      </c>
      <c r="K5570" s="372">
        <v>337820</v>
      </c>
      <c r="L5570" s="388">
        <f>ROWS(K$5:K5570)</f>
        <v>5566</v>
      </c>
      <c r="M5570" s="388" t="str">
        <f>IF(_xlfn.IFNA(VLOOKUP(I5570,$AG$3:$AH$83,2,FALSE),"")='11.1'!$D$5,TXM!L5570,"")</f>
        <v/>
      </c>
      <c r="N5570" t="str">
        <f>IFERROR(SMALL($M$5:$M$9000,ROWS($M$5:M5570)),"")</f>
        <v/>
      </c>
      <c r="P5570" t="s">
        <v>1639</v>
      </c>
      <c r="S5570" s="388">
        <f>ROWS(R$5:R5570)</f>
        <v>5566</v>
      </c>
      <c r="T5570" s="388" t="str">
        <f>IF(_xlfn.IFNA(VLOOKUP(P5570,$AG$3:$AH$83,2,FALSE),"")='11.1'!$D$5,TXM!S5570,"")</f>
        <v/>
      </c>
      <c r="U5570" t="str">
        <f>IFERROR(SMALL($T$5:$T$9000,ROWS($T$5:T5570)),"")</f>
        <v/>
      </c>
    </row>
    <row r="5571" spans="1:21" ht="14.4" customHeight="1" x14ac:dyDescent="0.3">
      <c r="A5571" t="s">
        <v>1639</v>
      </c>
      <c r="D5571" s="388">
        <f>ROWS(C$5:C5571)</f>
        <v>5567</v>
      </c>
      <c r="E5571" s="388" t="str">
        <f>IF(_xlfn.IFNA(VLOOKUP(A5571,$AG$3:$AH$83,2,FALSE),"")='11.1'!$D$5,TXM!D5571,"")</f>
        <v/>
      </c>
      <c r="F5571" t="str">
        <f>IFERROR(SMALL($E$5:$E$9000,ROWS($E$5:E5571)),"")</f>
        <v/>
      </c>
      <c r="I5571" s="371" t="s">
        <v>32</v>
      </c>
      <c r="J5571" t="s">
        <v>107</v>
      </c>
      <c r="K5571" s="372">
        <v>280278</v>
      </c>
      <c r="L5571" s="388">
        <f>ROWS(K$5:K5571)</f>
        <v>5567</v>
      </c>
      <c r="M5571" s="388" t="str">
        <f>IF(_xlfn.IFNA(VLOOKUP(I5571,$AG$3:$AH$83,2,FALSE),"")='11.1'!$D$5,TXM!L5571,"")</f>
        <v/>
      </c>
      <c r="N5571" t="str">
        <f>IFERROR(SMALL($M$5:$M$9000,ROWS($M$5:M5571)),"")</f>
        <v/>
      </c>
      <c r="P5571" t="s">
        <v>1639</v>
      </c>
      <c r="S5571" s="388">
        <f>ROWS(R$5:R5571)</f>
        <v>5567</v>
      </c>
      <c r="T5571" s="388" t="str">
        <f>IF(_xlfn.IFNA(VLOOKUP(P5571,$AG$3:$AH$83,2,FALSE),"")='11.1'!$D$5,TXM!S5571,"")</f>
        <v/>
      </c>
      <c r="U5571" t="str">
        <f>IFERROR(SMALL($T$5:$T$9000,ROWS($T$5:T5571)),"")</f>
        <v/>
      </c>
    </row>
    <row r="5572" spans="1:21" ht="14.4" customHeight="1" x14ac:dyDescent="0.3">
      <c r="A5572" t="s">
        <v>1639</v>
      </c>
      <c r="D5572" s="388">
        <f>ROWS(C$5:C5572)</f>
        <v>5568</v>
      </c>
      <c r="E5572" s="388" t="str">
        <f>IF(_xlfn.IFNA(VLOOKUP(A5572,$AG$3:$AH$83,2,FALSE),"")='11.1'!$D$5,TXM!D5572,"")</f>
        <v/>
      </c>
      <c r="F5572" t="str">
        <f>IFERROR(SMALL($E$5:$E$9000,ROWS($E$5:E5572)),"")</f>
        <v/>
      </c>
      <c r="I5572" s="371" t="s">
        <v>32</v>
      </c>
      <c r="J5572" t="s">
        <v>1365</v>
      </c>
      <c r="K5572" s="372">
        <v>212758</v>
      </c>
      <c r="L5572" s="388">
        <f>ROWS(K$5:K5572)</f>
        <v>5568</v>
      </c>
      <c r="M5572" s="388" t="str">
        <f>IF(_xlfn.IFNA(VLOOKUP(I5572,$AG$3:$AH$83,2,FALSE),"")='11.1'!$D$5,TXM!L5572,"")</f>
        <v/>
      </c>
      <c r="N5572" t="str">
        <f>IFERROR(SMALL($M$5:$M$9000,ROWS($M$5:M5572)),"")</f>
        <v/>
      </c>
      <c r="P5572" t="s">
        <v>1639</v>
      </c>
      <c r="S5572" s="388">
        <f>ROWS(R$5:R5572)</f>
        <v>5568</v>
      </c>
      <c r="T5572" s="388" t="str">
        <f>IF(_xlfn.IFNA(VLOOKUP(P5572,$AG$3:$AH$83,2,FALSE),"")='11.1'!$D$5,TXM!S5572,"")</f>
        <v/>
      </c>
      <c r="U5572" t="str">
        <f>IFERROR(SMALL($T$5:$T$9000,ROWS($T$5:T5572)),"")</f>
        <v/>
      </c>
    </row>
    <row r="5573" spans="1:21" ht="14.4" customHeight="1" x14ac:dyDescent="0.3">
      <c r="A5573" t="s">
        <v>1639</v>
      </c>
      <c r="D5573" s="388">
        <f>ROWS(C$5:C5573)</f>
        <v>5569</v>
      </c>
      <c r="E5573" s="388" t="str">
        <f>IF(_xlfn.IFNA(VLOOKUP(A5573,$AG$3:$AH$83,2,FALSE),"")='11.1'!$D$5,TXM!D5573,"")</f>
        <v/>
      </c>
      <c r="F5573" t="str">
        <f>IFERROR(SMALL($E$5:$E$9000,ROWS($E$5:E5573)),"")</f>
        <v/>
      </c>
      <c r="I5573" s="371" t="s">
        <v>32</v>
      </c>
      <c r="J5573" t="s">
        <v>825</v>
      </c>
      <c r="K5573" s="372">
        <v>211755</v>
      </c>
      <c r="L5573" s="388">
        <f>ROWS(K$5:K5573)</f>
        <v>5569</v>
      </c>
      <c r="M5573" s="388" t="str">
        <f>IF(_xlfn.IFNA(VLOOKUP(I5573,$AG$3:$AH$83,2,FALSE),"")='11.1'!$D$5,TXM!L5573,"")</f>
        <v/>
      </c>
      <c r="N5573" t="str">
        <f>IFERROR(SMALL($M$5:$M$9000,ROWS($M$5:M5573)),"")</f>
        <v/>
      </c>
      <c r="P5573" t="s">
        <v>1639</v>
      </c>
      <c r="S5573" s="388">
        <f>ROWS(R$5:R5573)</f>
        <v>5569</v>
      </c>
      <c r="T5573" s="388" t="str">
        <f>IF(_xlfn.IFNA(VLOOKUP(P5573,$AG$3:$AH$83,2,FALSE),"")='11.1'!$D$5,TXM!S5573,"")</f>
        <v/>
      </c>
      <c r="U5573" t="str">
        <f>IFERROR(SMALL($T$5:$T$9000,ROWS($T$5:T5573)),"")</f>
        <v/>
      </c>
    </row>
    <row r="5574" spans="1:21" ht="14.4" customHeight="1" x14ac:dyDescent="0.3">
      <c r="A5574" t="s">
        <v>1639</v>
      </c>
      <c r="D5574" s="388">
        <f>ROWS(C$5:C5574)</f>
        <v>5570</v>
      </c>
      <c r="E5574" s="388" t="str">
        <f>IF(_xlfn.IFNA(VLOOKUP(A5574,$AG$3:$AH$83,2,FALSE),"")='11.1'!$D$5,TXM!D5574,"")</f>
        <v/>
      </c>
      <c r="F5574" t="str">
        <f>IFERROR(SMALL($E$5:$E$9000,ROWS($E$5:E5574)),"")</f>
        <v/>
      </c>
      <c r="I5574" s="371" t="s">
        <v>32</v>
      </c>
      <c r="J5574" t="s">
        <v>821</v>
      </c>
      <c r="K5574" s="372">
        <v>191522</v>
      </c>
      <c r="L5574" s="388">
        <f>ROWS(K$5:K5574)</f>
        <v>5570</v>
      </c>
      <c r="M5574" s="388" t="str">
        <f>IF(_xlfn.IFNA(VLOOKUP(I5574,$AG$3:$AH$83,2,FALSE),"")='11.1'!$D$5,TXM!L5574,"")</f>
        <v/>
      </c>
      <c r="N5574" t="str">
        <f>IFERROR(SMALL($M$5:$M$9000,ROWS($M$5:M5574)),"")</f>
        <v/>
      </c>
      <c r="P5574" t="s">
        <v>1639</v>
      </c>
      <c r="S5574" s="388">
        <f>ROWS(R$5:R5574)</f>
        <v>5570</v>
      </c>
      <c r="T5574" s="388" t="str">
        <f>IF(_xlfn.IFNA(VLOOKUP(P5574,$AG$3:$AH$83,2,FALSE),"")='11.1'!$D$5,TXM!S5574,"")</f>
        <v/>
      </c>
      <c r="U5574" t="str">
        <f>IFERROR(SMALL($T$5:$T$9000,ROWS($T$5:T5574)),"")</f>
        <v/>
      </c>
    </row>
    <row r="5575" spans="1:21" ht="14.4" customHeight="1" x14ac:dyDescent="0.3">
      <c r="A5575" t="s">
        <v>1639</v>
      </c>
      <c r="D5575" s="388">
        <f>ROWS(C$5:C5575)</f>
        <v>5571</v>
      </c>
      <c r="E5575" s="388" t="str">
        <f>IF(_xlfn.IFNA(VLOOKUP(A5575,$AG$3:$AH$83,2,FALSE),"")='11.1'!$D$5,TXM!D5575,"")</f>
        <v/>
      </c>
      <c r="F5575" t="str">
        <f>IFERROR(SMALL($E$5:$E$9000,ROWS($E$5:E5575)),"")</f>
        <v/>
      </c>
      <c r="I5575" s="371" t="s">
        <v>32</v>
      </c>
      <c r="J5575" t="s">
        <v>837</v>
      </c>
      <c r="K5575" s="372">
        <v>104821</v>
      </c>
      <c r="L5575" s="388">
        <f>ROWS(K$5:K5575)</f>
        <v>5571</v>
      </c>
      <c r="M5575" s="388" t="str">
        <f>IF(_xlfn.IFNA(VLOOKUP(I5575,$AG$3:$AH$83,2,FALSE),"")='11.1'!$D$5,TXM!L5575,"")</f>
        <v/>
      </c>
      <c r="N5575" t="str">
        <f>IFERROR(SMALL($M$5:$M$9000,ROWS($M$5:M5575)),"")</f>
        <v/>
      </c>
      <c r="P5575" t="s">
        <v>1639</v>
      </c>
      <c r="S5575" s="388">
        <f>ROWS(R$5:R5575)</f>
        <v>5571</v>
      </c>
      <c r="T5575" s="388" t="str">
        <f>IF(_xlfn.IFNA(VLOOKUP(P5575,$AG$3:$AH$83,2,FALSE),"")='11.1'!$D$5,TXM!S5575,"")</f>
        <v/>
      </c>
      <c r="U5575" t="str">
        <f>IFERROR(SMALL($T$5:$T$9000,ROWS($T$5:T5575)),"")</f>
        <v/>
      </c>
    </row>
    <row r="5576" spans="1:21" ht="14.4" customHeight="1" x14ac:dyDescent="0.3">
      <c r="A5576" t="s">
        <v>1639</v>
      </c>
      <c r="D5576" s="388">
        <f>ROWS(C$5:C5576)</f>
        <v>5572</v>
      </c>
      <c r="E5576" s="388" t="str">
        <f>IF(_xlfn.IFNA(VLOOKUP(A5576,$AG$3:$AH$83,2,FALSE),"")='11.1'!$D$5,TXM!D5576,"")</f>
        <v/>
      </c>
      <c r="F5576" t="str">
        <f>IFERROR(SMALL($E$5:$E$9000,ROWS($E$5:E5576)),"")</f>
        <v/>
      </c>
      <c r="I5576" s="371" t="s">
        <v>32</v>
      </c>
      <c r="J5576" t="s">
        <v>813</v>
      </c>
      <c r="K5576" s="372">
        <v>102209</v>
      </c>
      <c r="L5576" s="388">
        <f>ROWS(K$5:K5576)</f>
        <v>5572</v>
      </c>
      <c r="M5576" s="388" t="str">
        <f>IF(_xlfn.IFNA(VLOOKUP(I5576,$AG$3:$AH$83,2,FALSE),"")='11.1'!$D$5,TXM!L5576,"")</f>
        <v/>
      </c>
      <c r="N5576" t="str">
        <f>IFERROR(SMALL($M$5:$M$9000,ROWS($M$5:M5576)),"")</f>
        <v/>
      </c>
      <c r="P5576" t="s">
        <v>1639</v>
      </c>
      <c r="S5576" s="388">
        <f>ROWS(R$5:R5576)</f>
        <v>5572</v>
      </c>
      <c r="T5576" s="388" t="str">
        <f>IF(_xlfn.IFNA(VLOOKUP(P5576,$AG$3:$AH$83,2,FALSE),"")='11.1'!$D$5,TXM!S5576,"")</f>
        <v/>
      </c>
      <c r="U5576" t="str">
        <f>IFERROR(SMALL($T$5:$T$9000,ROWS($T$5:T5576)),"")</f>
        <v/>
      </c>
    </row>
    <row r="5577" spans="1:21" ht="14.4" customHeight="1" x14ac:dyDescent="0.3">
      <c r="A5577" t="s">
        <v>1639</v>
      </c>
      <c r="D5577" s="388">
        <f>ROWS(C$5:C5577)</f>
        <v>5573</v>
      </c>
      <c r="E5577" s="388" t="str">
        <f>IF(_xlfn.IFNA(VLOOKUP(A5577,$AG$3:$AH$83,2,FALSE),"")='11.1'!$D$5,TXM!D5577,"")</f>
        <v/>
      </c>
      <c r="F5577" t="str">
        <f>IFERROR(SMALL($E$5:$E$9000,ROWS($E$5:E5577)),"")</f>
        <v/>
      </c>
      <c r="I5577" s="371" t="s">
        <v>32</v>
      </c>
      <c r="J5577" t="s">
        <v>817</v>
      </c>
      <c r="K5577" s="372">
        <v>95209</v>
      </c>
      <c r="L5577" s="388">
        <f>ROWS(K$5:K5577)</f>
        <v>5573</v>
      </c>
      <c r="M5577" s="388" t="str">
        <f>IF(_xlfn.IFNA(VLOOKUP(I5577,$AG$3:$AH$83,2,FALSE),"")='11.1'!$D$5,TXM!L5577,"")</f>
        <v/>
      </c>
      <c r="N5577" t="str">
        <f>IFERROR(SMALL($M$5:$M$9000,ROWS($M$5:M5577)),"")</f>
        <v/>
      </c>
      <c r="P5577" t="s">
        <v>1639</v>
      </c>
      <c r="S5577" s="388">
        <f>ROWS(R$5:R5577)</f>
        <v>5573</v>
      </c>
      <c r="T5577" s="388" t="str">
        <f>IF(_xlfn.IFNA(VLOOKUP(P5577,$AG$3:$AH$83,2,FALSE),"")='11.1'!$D$5,TXM!S5577,"")</f>
        <v/>
      </c>
      <c r="U5577" t="str">
        <f>IFERROR(SMALL($T$5:$T$9000,ROWS($T$5:T5577)),"")</f>
        <v/>
      </c>
    </row>
    <row r="5578" spans="1:21" ht="14.4" customHeight="1" x14ac:dyDescent="0.3">
      <c r="A5578" t="s">
        <v>1639</v>
      </c>
      <c r="D5578" s="388">
        <f>ROWS(C$5:C5578)</f>
        <v>5574</v>
      </c>
      <c r="E5578" s="388" t="str">
        <f>IF(_xlfn.IFNA(VLOOKUP(A5578,$AG$3:$AH$83,2,FALSE),"")='11.1'!$D$5,TXM!D5578,"")</f>
        <v/>
      </c>
      <c r="F5578" t="str">
        <f>IFERROR(SMALL($E$5:$E$9000,ROWS($E$5:E5578)),"")</f>
        <v/>
      </c>
      <c r="I5578" s="371" t="s">
        <v>32</v>
      </c>
      <c r="J5578" t="s">
        <v>829</v>
      </c>
      <c r="K5578" s="372">
        <v>46513</v>
      </c>
      <c r="L5578" s="388">
        <f>ROWS(K$5:K5578)</f>
        <v>5574</v>
      </c>
      <c r="M5578" s="388" t="str">
        <f>IF(_xlfn.IFNA(VLOOKUP(I5578,$AG$3:$AH$83,2,FALSE),"")='11.1'!$D$5,TXM!L5578,"")</f>
        <v/>
      </c>
      <c r="N5578" t="str">
        <f>IFERROR(SMALL($M$5:$M$9000,ROWS($M$5:M5578)),"")</f>
        <v/>
      </c>
      <c r="P5578" t="s">
        <v>1639</v>
      </c>
      <c r="S5578" s="388">
        <f>ROWS(R$5:R5578)</f>
        <v>5574</v>
      </c>
      <c r="T5578" s="388" t="str">
        <f>IF(_xlfn.IFNA(VLOOKUP(P5578,$AG$3:$AH$83,2,FALSE),"")='11.1'!$D$5,TXM!S5578,"")</f>
        <v/>
      </c>
      <c r="U5578" t="str">
        <f>IFERROR(SMALL($T$5:$T$9000,ROWS($T$5:T5578)),"")</f>
        <v/>
      </c>
    </row>
    <row r="5579" spans="1:21" ht="14.4" customHeight="1" x14ac:dyDescent="0.3">
      <c r="A5579" t="s">
        <v>1639</v>
      </c>
      <c r="D5579" s="388">
        <f>ROWS(C$5:C5579)</f>
        <v>5575</v>
      </c>
      <c r="E5579" s="388" t="str">
        <f>IF(_xlfn.IFNA(VLOOKUP(A5579,$AG$3:$AH$83,2,FALSE),"")='11.1'!$D$5,TXM!D5579,"")</f>
        <v/>
      </c>
      <c r="F5579" t="str">
        <f>IFERROR(SMALL($E$5:$E$9000,ROWS($E$5:E5579)),"")</f>
        <v/>
      </c>
      <c r="I5579" s="371" t="s">
        <v>32</v>
      </c>
      <c r="J5579" t="s">
        <v>1002</v>
      </c>
      <c r="K5579" s="372">
        <v>41928</v>
      </c>
      <c r="L5579" s="388">
        <f>ROWS(K$5:K5579)</f>
        <v>5575</v>
      </c>
      <c r="M5579" s="388" t="str">
        <f>IF(_xlfn.IFNA(VLOOKUP(I5579,$AG$3:$AH$83,2,FALSE),"")='11.1'!$D$5,TXM!L5579,"")</f>
        <v/>
      </c>
      <c r="N5579" t="str">
        <f>IFERROR(SMALL($M$5:$M$9000,ROWS($M$5:M5579)),"")</f>
        <v/>
      </c>
      <c r="P5579" t="s">
        <v>1639</v>
      </c>
      <c r="S5579" s="388">
        <f>ROWS(R$5:R5579)</f>
        <v>5575</v>
      </c>
      <c r="T5579" s="388" t="str">
        <f>IF(_xlfn.IFNA(VLOOKUP(P5579,$AG$3:$AH$83,2,FALSE),"")='11.1'!$D$5,TXM!S5579,"")</f>
        <v/>
      </c>
      <c r="U5579" t="str">
        <f>IFERROR(SMALL($T$5:$T$9000,ROWS($T$5:T5579)),"")</f>
        <v/>
      </c>
    </row>
    <row r="5580" spans="1:21" ht="14.4" customHeight="1" x14ac:dyDescent="0.3">
      <c r="A5580" t="s">
        <v>1639</v>
      </c>
      <c r="D5580" s="388">
        <f>ROWS(C$5:C5580)</f>
        <v>5576</v>
      </c>
      <c r="E5580" s="388" t="str">
        <f>IF(_xlfn.IFNA(VLOOKUP(A5580,$AG$3:$AH$83,2,FALSE),"")='11.1'!$D$5,TXM!D5580,"")</f>
        <v/>
      </c>
      <c r="F5580" t="str">
        <f>IFERROR(SMALL($E$5:$E$9000,ROWS($E$5:E5580)),"")</f>
        <v/>
      </c>
      <c r="I5580" s="371" t="s">
        <v>32</v>
      </c>
      <c r="J5580" t="s">
        <v>998</v>
      </c>
      <c r="K5580" s="372">
        <v>40697</v>
      </c>
      <c r="L5580" s="388">
        <f>ROWS(K$5:K5580)</f>
        <v>5576</v>
      </c>
      <c r="M5580" s="388" t="str">
        <f>IF(_xlfn.IFNA(VLOOKUP(I5580,$AG$3:$AH$83,2,FALSE),"")='11.1'!$D$5,TXM!L5580,"")</f>
        <v/>
      </c>
      <c r="N5580" t="str">
        <f>IFERROR(SMALL($M$5:$M$9000,ROWS($M$5:M5580)),"")</f>
        <v/>
      </c>
      <c r="P5580" t="s">
        <v>1639</v>
      </c>
      <c r="S5580" s="388">
        <f>ROWS(R$5:R5580)</f>
        <v>5576</v>
      </c>
      <c r="T5580" s="388" t="str">
        <f>IF(_xlfn.IFNA(VLOOKUP(P5580,$AG$3:$AH$83,2,FALSE),"")='11.1'!$D$5,TXM!S5580,"")</f>
        <v/>
      </c>
      <c r="U5580" t="str">
        <f>IFERROR(SMALL($T$5:$T$9000,ROWS($T$5:T5580)),"")</f>
        <v/>
      </c>
    </row>
    <row r="5581" spans="1:21" ht="14.4" customHeight="1" x14ac:dyDescent="0.3">
      <c r="A5581" t="s">
        <v>1639</v>
      </c>
      <c r="D5581" s="388">
        <f>ROWS(C$5:C5581)</f>
        <v>5577</v>
      </c>
      <c r="E5581" s="388" t="str">
        <f>IF(_xlfn.IFNA(VLOOKUP(A5581,$AG$3:$AH$83,2,FALSE),"")='11.1'!$D$5,TXM!D5581,"")</f>
        <v/>
      </c>
      <c r="F5581" t="str">
        <f>IFERROR(SMALL($E$5:$E$9000,ROWS($E$5:E5581)),"")</f>
        <v/>
      </c>
      <c r="I5581" s="371" t="s">
        <v>32</v>
      </c>
      <c r="J5581" t="s">
        <v>833</v>
      </c>
      <c r="K5581" s="372">
        <v>31438</v>
      </c>
      <c r="L5581" s="388">
        <f>ROWS(K$5:K5581)</f>
        <v>5577</v>
      </c>
      <c r="M5581" s="388" t="str">
        <f>IF(_xlfn.IFNA(VLOOKUP(I5581,$AG$3:$AH$83,2,FALSE),"")='11.1'!$D$5,TXM!L5581,"")</f>
        <v/>
      </c>
      <c r="N5581" t="str">
        <f>IFERROR(SMALL($M$5:$M$9000,ROWS($M$5:M5581)),"")</f>
        <v/>
      </c>
      <c r="P5581" t="s">
        <v>1639</v>
      </c>
      <c r="S5581" s="388">
        <f>ROWS(R$5:R5581)</f>
        <v>5577</v>
      </c>
      <c r="T5581" s="388" t="str">
        <f>IF(_xlfn.IFNA(VLOOKUP(P5581,$AG$3:$AH$83,2,FALSE),"")='11.1'!$D$5,TXM!S5581,"")</f>
        <v/>
      </c>
      <c r="U5581" t="str">
        <f>IFERROR(SMALL($T$5:$T$9000,ROWS($T$5:T5581)),"")</f>
        <v/>
      </c>
    </row>
    <row r="5582" spans="1:21" ht="14.4" customHeight="1" x14ac:dyDescent="0.3">
      <c r="A5582" t="s">
        <v>1639</v>
      </c>
      <c r="D5582" s="388">
        <f>ROWS(C$5:C5582)</f>
        <v>5578</v>
      </c>
      <c r="E5582" s="388" t="str">
        <f>IF(_xlfn.IFNA(VLOOKUP(A5582,$AG$3:$AH$83,2,FALSE),"")='11.1'!$D$5,TXM!D5582,"")</f>
        <v/>
      </c>
      <c r="F5582" t="str">
        <f>IFERROR(SMALL($E$5:$E$9000,ROWS($E$5:E5582)),"")</f>
        <v/>
      </c>
      <c r="I5582" s="371" t="s">
        <v>32</v>
      </c>
      <c r="J5582" t="s">
        <v>819</v>
      </c>
      <c r="K5582" s="372">
        <v>25341</v>
      </c>
      <c r="L5582" s="388">
        <f>ROWS(K$5:K5582)</f>
        <v>5578</v>
      </c>
      <c r="M5582" s="388" t="str">
        <f>IF(_xlfn.IFNA(VLOOKUP(I5582,$AG$3:$AH$83,2,FALSE),"")='11.1'!$D$5,TXM!L5582,"")</f>
        <v/>
      </c>
      <c r="N5582" t="str">
        <f>IFERROR(SMALL($M$5:$M$9000,ROWS($M$5:M5582)),"")</f>
        <v/>
      </c>
      <c r="P5582" t="s">
        <v>1639</v>
      </c>
      <c r="S5582" s="388">
        <f>ROWS(R$5:R5582)</f>
        <v>5578</v>
      </c>
      <c r="T5582" s="388" t="str">
        <f>IF(_xlfn.IFNA(VLOOKUP(P5582,$AG$3:$AH$83,2,FALSE),"")='11.1'!$D$5,TXM!S5582,"")</f>
        <v/>
      </c>
      <c r="U5582" t="str">
        <f>IFERROR(SMALL($T$5:$T$9000,ROWS($T$5:T5582)),"")</f>
        <v/>
      </c>
    </row>
    <row r="5583" spans="1:21" ht="14.4" customHeight="1" x14ac:dyDescent="0.3">
      <c r="A5583" t="s">
        <v>1639</v>
      </c>
      <c r="D5583" s="388">
        <f>ROWS(C$5:C5583)</f>
        <v>5579</v>
      </c>
      <c r="E5583" s="388" t="str">
        <f>IF(_xlfn.IFNA(VLOOKUP(A5583,$AG$3:$AH$83,2,FALSE),"")='11.1'!$D$5,TXM!D5583,"")</f>
        <v/>
      </c>
      <c r="F5583" t="str">
        <f>IFERROR(SMALL($E$5:$E$9000,ROWS($E$5:E5583)),"")</f>
        <v/>
      </c>
      <c r="I5583" s="371" t="s">
        <v>32</v>
      </c>
      <c r="J5583" t="s">
        <v>173</v>
      </c>
      <c r="K5583" s="372">
        <v>16208</v>
      </c>
      <c r="L5583" s="388">
        <f>ROWS(K$5:K5583)</f>
        <v>5579</v>
      </c>
      <c r="M5583" s="388" t="str">
        <f>IF(_xlfn.IFNA(VLOOKUP(I5583,$AG$3:$AH$83,2,FALSE),"")='11.1'!$D$5,TXM!L5583,"")</f>
        <v/>
      </c>
      <c r="N5583" t="str">
        <f>IFERROR(SMALL($M$5:$M$9000,ROWS($M$5:M5583)),"")</f>
        <v/>
      </c>
      <c r="P5583" t="s">
        <v>1639</v>
      </c>
      <c r="S5583" s="388">
        <f>ROWS(R$5:R5583)</f>
        <v>5579</v>
      </c>
      <c r="T5583" s="388" t="str">
        <f>IF(_xlfn.IFNA(VLOOKUP(P5583,$AG$3:$AH$83,2,FALSE),"")='11.1'!$D$5,TXM!S5583,"")</f>
        <v/>
      </c>
      <c r="U5583" t="str">
        <f>IFERROR(SMALL($T$5:$T$9000,ROWS($T$5:T5583)),"")</f>
        <v/>
      </c>
    </row>
    <row r="5584" spans="1:21" ht="14.4" customHeight="1" x14ac:dyDescent="0.3">
      <c r="A5584" t="s">
        <v>1639</v>
      </c>
      <c r="D5584" s="388">
        <f>ROWS(C$5:C5584)</f>
        <v>5580</v>
      </c>
      <c r="E5584" s="388" t="str">
        <f>IF(_xlfn.IFNA(VLOOKUP(A5584,$AG$3:$AH$83,2,FALSE),"")='11.1'!$D$5,TXM!D5584,"")</f>
        <v/>
      </c>
      <c r="F5584" t="str">
        <f>IFERROR(SMALL($E$5:$E$9000,ROWS($E$5:E5584)),"")</f>
        <v/>
      </c>
      <c r="I5584" s="371" t="s">
        <v>32</v>
      </c>
      <c r="J5584" t="s">
        <v>801</v>
      </c>
      <c r="K5584" s="372">
        <v>15729</v>
      </c>
      <c r="L5584" s="388">
        <f>ROWS(K$5:K5584)</f>
        <v>5580</v>
      </c>
      <c r="M5584" s="388" t="str">
        <f>IF(_xlfn.IFNA(VLOOKUP(I5584,$AG$3:$AH$83,2,FALSE),"")='11.1'!$D$5,TXM!L5584,"")</f>
        <v/>
      </c>
      <c r="N5584" t="str">
        <f>IFERROR(SMALL($M$5:$M$9000,ROWS($M$5:M5584)),"")</f>
        <v/>
      </c>
      <c r="P5584" t="s">
        <v>1639</v>
      </c>
      <c r="S5584" s="388">
        <f>ROWS(R$5:R5584)</f>
        <v>5580</v>
      </c>
      <c r="T5584" s="388" t="str">
        <f>IF(_xlfn.IFNA(VLOOKUP(P5584,$AG$3:$AH$83,2,FALSE),"")='11.1'!$D$5,TXM!S5584,"")</f>
        <v/>
      </c>
      <c r="U5584" t="str">
        <f>IFERROR(SMALL($T$5:$T$9000,ROWS($T$5:T5584)),"")</f>
        <v/>
      </c>
    </row>
    <row r="5585" spans="1:21" ht="14.4" customHeight="1" x14ac:dyDescent="0.3">
      <c r="A5585" t="s">
        <v>1639</v>
      </c>
      <c r="D5585" s="388">
        <f>ROWS(C$5:C5585)</f>
        <v>5581</v>
      </c>
      <c r="E5585" s="388" t="str">
        <f>IF(_xlfn.IFNA(VLOOKUP(A5585,$AG$3:$AH$83,2,FALSE),"")='11.1'!$D$5,TXM!D5585,"")</f>
        <v/>
      </c>
      <c r="F5585" t="str">
        <f>IFERROR(SMALL($E$5:$E$9000,ROWS($E$5:E5585)),"")</f>
        <v/>
      </c>
      <c r="I5585" s="371" t="s">
        <v>32</v>
      </c>
      <c r="J5585" t="s">
        <v>815</v>
      </c>
      <c r="K5585" s="372">
        <v>11736</v>
      </c>
      <c r="L5585" s="388">
        <f>ROWS(K$5:K5585)</f>
        <v>5581</v>
      </c>
      <c r="M5585" s="388" t="str">
        <f>IF(_xlfn.IFNA(VLOOKUP(I5585,$AG$3:$AH$83,2,FALSE),"")='11.1'!$D$5,TXM!L5585,"")</f>
        <v/>
      </c>
      <c r="N5585" t="str">
        <f>IFERROR(SMALL($M$5:$M$9000,ROWS($M$5:M5585)),"")</f>
        <v/>
      </c>
      <c r="P5585" t="s">
        <v>1639</v>
      </c>
      <c r="S5585" s="388">
        <f>ROWS(R$5:R5585)</f>
        <v>5581</v>
      </c>
      <c r="T5585" s="388" t="str">
        <f>IF(_xlfn.IFNA(VLOOKUP(P5585,$AG$3:$AH$83,2,FALSE),"")='11.1'!$D$5,TXM!S5585,"")</f>
        <v/>
      </c>
      <c r="U5585" t="str">
        <f>IFERROR(SMALL($T$5:$T$9000,ROWS($T$5:T5585)),"")</f>
        <v/>
      </c>
    </row>
    <row r="5586" spans="1:21" ht="14.4" customHeight="1" x14ac:dyDescent="0.3">
      <c r="A5586" t="s">
        <v>1639</v>
      </c>
      <c r="D5586" s="388">
        <f>ROWS(C$5:C5586)</f>
        <v>5582</v>
      </c>
      <c r="E5586" s="388" t="str">
        <f>IF(_xlfn.IFNA(VLOOKUP(A5586,$AG$3:$AH$83,2,FALSE),"")='11.1'!$D$5,TXM!D5586,"")</f>
        <v/>
      </c>
      <c r="F5586" t="str">
        <f>IFERROR(SMALL($E$5:$E$9000,ROWS($E$5:E5586)),"")</f>
        <v/>
      </c>
      <c r="I5586" s="371" t="s">
        <v>32</v>
      </c>
      <c r="J5586" t="s">
        <v>1332</v>
      </c>
      <c r="K5586" s="372">
        <v>5835</v>
      </c>
      <c r="L5586" s="388">
        <f>ROWS(K$5:K5586)</f>
        <v>5582</v>
      </c>
      <c r="M5586" s="388" t="str">
        <f>IF(_xlfn.IFNA(VLOOKUP(I5586,$AG$3:$AH$83,2,FALSE),"")='11.1'!$D$5,TXM!L5586,"")</f>
        <v/>
      </c>
      <c r="N5586" t="str">
        <f>IFERROR(SMALL($M$5:$M$9000,ROWS($M$5:M5586)),"")</f>
        <v/>
      </c>
      <c r="P5586" t="s">
        <v>1639</v>
      </c>
      <c r="S5586" s="388">
        <f>ROWS(R$5:R5586)</f>
        <v>5582</v>
      </c>
      <c r="T5586" s="388" t="str">
        <f>IF(_xlfn.IFNA(VLOOKUP(P5586,$AG$3:$AH$83,2,FALSE),"")='11.1'!$D$5,TXM!S5586,"")</f>
        <v/>
      </c>
      <c r="U5586" t="str">
        <f>IFERROR(SMALL($T$5:$T$9000,ROWS($T$5:T5586)),"")</f>
        <v/>
      </c>
    </row>
    <row r="5587" spans="1:21" ht="14.4" customHeight="1" x14ac:dyDescent="0.3">
      <c r="A5587" t="s">
        <v>1639</v>
      </c>
      <c r="D5587" s="388">
        <f>ROWS(C$5:C5587)</f>
        <v>5583</v>
      </c>
      <c r="E5587" s="388" t="str">
        <f>IF(_xlfn.IFNA(VLOOKUP(A5587,$AG$3:$AH$83,2,FALSE),"")='11.1'!$D$5,TXM!D5587,"")</f>
        <v/>
      </c>
      <c r="F5587" t="str">
        <f>IFERROR(SMALL($E$5:$E$9000,ROWS($E$5:E5587)),"")</f>
        <v/>
      </c>
      <c r="I5587" s="371" t="s">
        <v>32</v>
      </c>
      <c r="J5587" t="s">
        <v>779</v>
      </c>
      <c r="K5587" s="372">
        <v>4144</v>
      </c>
      <c r="L5587" s="388">
        <f>ROWS(K$5:K5587)</f>
        <v>5583</v>
      </c>
      <c r="M5587" s="388" t="str">
        <f>IF(_xlfn.IFNA(VLOOKUP(I5587,$AG$3:$AH$83,2,FALSE),"")='11.1'!$D$5,TXM!L5587,"")</f>
        <v/>
      </c>
      <c r="N5587" t="str">
        <f>IFERROR(SMALL($M$5:$M$9000,ROWS($M$5:M5587)),"")</f>
        <v/>
      </c>
      <c r="P5587" t="s">
        <v>1639</v>
      </c>
      <c r="S5587" s="388">
        <f>ROWS(R$5:R5587)</f>
        <v>5583</v>
      </c>
      <c r="T5587" s="388" t="str">
        <f>IF(_xlfn.IFNA(VLOOKUP(P5587,$AG$3:$AH$83,2,FALSE),"")='11.1'!$D$5,TXM!S5587,"")</f>
        <v/>
      </c>
      <c r="U5587" t="str">
        <f>IFERROR(SMALL($T$5:$T$9000,ROWS($T$5:T5587)),"")</f>
        <v/>
      </c>
    </row>
    <row r="5588" spans="1:21" ht="14.4" customHeight="1" x14ac:dyDescent="0.3">
      <c r="A5588" t="s">
        <v>1639</v>
      </c>
      <c r="D5588" s="388">
        <f>ROWS(C$5:C5588)</f>
        <v>5584</v>
      </c>
      <c r="E5588" s="388" t="str">
        <f>IF(_xlfn.IFNA(VLOOKUP(A5588,$AG$3:$AH$83,2,FALSE),"")='11.1'!$D$5,TXM!D5588,"")</f>
        <v/>
      </c>
      <c r="F5588" t="str">
        <f>IFERROR(SMALL($E$5:$E$9000,ROWS($E$5:E5588)),"")</f>
        <v/>
      </c>
      <c r="I5588" s="371" t="s">
        <v>32</v>
      </c>
      <c r="J5588" t="s">
        <v>93</v>
      </c>
      <c r="K5588" s="372">
        <v>3667</v>
      </c>
      <c r="L5588" s="388">
        <f>ROWS(K$5:K5588)</f>
        <v>5584</v>
      </c>
      <c r="M5588" s="388" t="str">
        <f>IF(_xlfn.IFNA(VLOOKUP(I5588,$AG$3:$AH$83,2,FALSE),"")='11.1'!$D$5,TXM!L5588,"")</f>
        <v/>
      </c>
      <c r="N5588" t="str">
        <f>IFERROR(SMALL($M$5:$M$9000,ROWS($M$5:M5588)),"")</f>
        <v/>
      </c>
      <c r="P5588" t="s">
        <v>1639</v>
      </c>
      <c r="S5588" s="388">
        <f>ROWS(R$5:R5588)</f>
        <v>5584</v>
      </c>
      <c r="T5588" s="388" t="str">
        <f>IF(_xlfn.IFNA(VLOOKUP(P5588,$AG$3:$AH$83,2,FALSE),"")='11.1'!$D$5,TXM!S5588,"")</f>
        <v/>
      </c>
      <c r="U5588" t="str">
        <f>IFERROR(SMALL($T$5:$T$9000,ROWS($T$5:T5588)),"")</f>
        <v/>
      </c>
    </row>
    <row r="5589" spans="1:21" ht="14.4" customHeight="1" x14ac:dyDescent="0.3">
      <c r="A5589" t="s">
        <v>1639</v>
      </c>
      <c r="D5589" s="388">
        <f>ROWS(C$5:C5589)</f>
        <v>5585</v>
      </c>
      <c r="E5589" s="388" t="str">
        <f>IF(_xlfn.IFNA(VLOOKUP(A5589,$AG$3:$AH$83,2,FALSE),"")='11.1'!$D$5,TXM!D5589,"")</f>
        <v/>
      </c>
      <c r="F5589" t="str">
        <f>IFERROR(SMALL($E$5:$E$9000,ROWS($E$5:E5589)),"")</f>
        <v/>
      </c>
      <c r="I5589" s="371" t="s">
        <v>32</v>
      </c>
      <c r="J5589" t="s">
        <v>853</v>
      </c>
      <c r="K5589" s="372">
        <v>2181</v>
      </c>
      <c r="L5589" s="388">
        <f>ROWS(K$5:K5589)</f>
        <v>5585</v>
      </c>
      <c r="M5589" s="388" t="str">
        <f>IF(_xlfn.IFNA(VLOOKUP(I5589,$AG$3:$AH$83,2,FALSE),"")='11.1'!$D$5,TXM!L5589,"")</f>
        <v/>
      </c>
      <c r="N5589" t="str">
        <f>IFERROR(SMALL($M$5:$M$9000,ROWS($M$5:M5589)),"")</f>
        <v/>
      </c>
      <c r="P5589" t="s">
        <v>1639</v>
      </c>
      <c r="S5589" s="388">
        <f>ROWS(R$5:R5589)</f>
        <v>5585</v>
      </c>
      <c r="T5589" s="388" t="str">
        <f>IF(_xlfn.IFNA(VLOOKUP(P5589,$AG$3:$AH$83,2,FALSE),"")='11.1'!$D$5,TXM!S5589,"")</f>
        <v/>
      </c>
      <c r="U5589" t="str">
        <f>IFERROR(SMALL($T$5:$T$9000,ROWS($T$5:T5589)),"")</f>
        <v/>
      </c>
    </row>
    <row r="5590" spans="1:21" ht="14.4" customHeight="1" x14ac:dyDescent="0.3">
      <c r="A5590" t="s">
        <v>1639</v>
      </c>
      <c r="D5590" s="388">
        <f>ROWS(C$5:C5590)</f>
        <v>5586</v>
      </c>
      <c r="E5590" s="388" t="str">
        <f>IF(_xlfn.IFNA(VLOOKUP(A5590,$AG$3:$AH$83,2,FALSE),"")='11.1'!$D$5,TXM!D5590,"")</f>
        <v/>
      </c>
      <c r="F5590" t="str">
        <f>IFERROR(SMALL($E$5:$E$9000,ROWS($E$5:E5590)),"")</f>
        <v/>
      </c>
      <c r="I5590" s="371" t="s">
        <v>32</v>
      </c>
      <c r="J5590" t="s">
        <v>98</v>
      </c>
      <c r="K5590" s="372">
        <v>2096</v>
      </c>
      <c r="L5590" s="388">
        <f>ROWS(K$5:K5590)</f>
        <v>5586</v>
      </c>
      <c r="M5590" s="388" t="str">
        <f>IF(_xlfn.IFNA(VLOOKUP(I5590,$AG$3:$AH$83,2,FALSE),"")='11.1'!$D$5,TXM!L5590,"")</f>
        <v/>
      </c>
      <c r="N5590" t="str">
        <f>IFERROR(SMALL($M$5:$M$9000,ROWS($M$5:M5590)),"")</f>
        <v/>
      </c>
      <c r="P5590" t="s">
        <v>1639</v>
      </c>
      <c r="S5590" s="388">
        <f>ROWS(R$5:R5590)</f>
        <v>5586</v>
      </c>
      <c r="T5590" s="388" t="str">
        <f>IF(_xlfn.IFNA(VLOOKUP(P5590,$AG$3:$AH$83,2,FALSE),"")='11.1'!$D$5,TXM!S5590,"")</f>
        <v/>
      </c>
      <c r="U5590" t="str">
        <f>IFERROR(SMALL($T$5:$T$9000,ROWS($T$5:T5590)),"")</f>
        <v/>
      </c>
    </row>
    <row r="5591" spans="1:21" ht="14.4" customHeight="1" x14ac:dyDescent="0.3">
      <c r="A5591" t="s">
        <v>1639</v>
      </c>
      <c r="D5591" s="388">
        <f>ROWS(C$5:C5591)</f>
        <v>5587</v>
      </c>
      <c r="E5591" s="388" t="str">
        <f>IF(_xlfn.IFNA(VLOOKUP(A5591,$AG$3:$AH$83,2,FALSE),"")='11.1'!$D$5,TXM!D5591,"")</f>
        <v/>
      </c>
      <c r="F5591" t="str">
        <f>IFERROR(SMALL($E$5:$E$9000,ROWS($E$5:E5591)),"")</f>
        <v/>
      </c>
      <c r="I5591" s="371" t="s">
        <v>32</v>
      </c>
      <c r="J5591" t="s">
        <v>171</v>
      </c>
      <c r="K5591" s="372">
        <v>2069</v>
      </c>
      <c r="L5591" s="388">
        <f>ROWS(K$5:K5591)</f>
        <v>5587</v>
      </c>
      <c r="M5591" s="388" t="str">
        <f>IF(_xlfn.IFNA(VLOOKUP(I5591,$AG$3:$AH$83,2,FALSE),"")='11.1'!$D$5,TXM!L5591,"")</f>
        <v/>
      </c>
      <c r="N5591" t="str">
        <f>IFERROR(SMALL($M$5:$M$9000,ROWS($M$5:M5591)),"")</f>
        <v/>
      </c>
      <c r="P5591" t="s">
        <v>1639</v>
      </c>
      <c r="S5591" s="388">
        <f>ROWS(R$5:R5591)</f>
        <v>5587</v>
      </c>
      <c r="T5591" s="388" t="str">
        <f>IF(_xlfn.IFNA(VLOOKUP(P5591,$AG$3:$AH$83,2,FALSE),"")='11.1'!$D$5,TXM!S5591,"")</f>
        <v/>
      </c>
      <c r="U5591" t="str">
        <f>IFERROR(SMALL($T$5:$T$9000,ROWS($T$5:T5591)),"")</f>
        <v/>
      </c>
    </row>
    <row r="5592" spans="1:21" ht="14.4" customHeight="1" x14ac:dyDescent="0.3">
      <c r="A5592" t="s">
        <v>1639</v>
      </c>
      <c r="D5592" s="388">
        <f>ROWS(C$5:C5592)</f>
        <v>5588</v>
      </c>
      <c r="E5592" s="388" t="str">
        <f>IF(_xlfn.IFNA(VLOOKUP(A5592,$AG$3:$AH$83,2,FALSE),"")='11.1'!$D$5,TXM!D5592,"")</f>
        <v/>
      </c>
      <c r="F5592" t="str">
        <f>IFERROR(SMALL($E$5:$E$9000,ROWS($E$5:E5592)),"")</f>
        <v/>
      </c>
      <c r="I5592" s="371" t="s">
        <v>32</v>
      </c>
      <c r="J5592" t="s">
        <v>1402</v>
      </c>
      <c r="K5592" s="372">
        <v>1480</v>
      </c>
      <c r="L5592" s="388">
        <f>ROWS(K$5:K5592)</f>
        <v>5588</v>
      </c>
      <c r="M5592" s="388" t="str">
        <f>IF(_xlfn.IFNA(VLOOKUP(I5592,$AG$3:$AH$83,2,FALSE),"")='11.1'!$D$5,TXM!L5592,"")</f>
        <v/>
      </c>
      <c r="N5592" t="str">
        <f>IFERROR(SMALL($M$5:$M$9000,ROWS($M$5:M5592)),"")</f>
        <v/>
      </c>
      <c r="P5592" t="s">
        <v>1639</v>
      </c>
      <c r="S5592" s="388">
        <f>ROWS(R$5:R5592)</f>
        <v>5588</v>
      </c>
      <c r="T5592" s="388" t="str">
        <f>IF(_xlfn.IFNA(VLOOKUP(P5592,$AG$3:$AH$83,2,FALSE),"")='11.1'!$D$5,TXM!S5592,"")</f>
        <v/>
      </c>
      <c r="U5592" t="str">
        <f>IFERROR(SMALL($T$5:$T$9000,ROWS($T$5:T5592)),"")</f>
        <v/>
      </c>
    </row>
    <row r="5593" spans="1:21" ht="14.4" customHeight="1" x14ac:dyDescent="0.3">
      <c r="A5593" t="s">
        <v>1639</v>
      </c>
      <c r="D5593" s="388">
        <f>ROWS(C$5:C5593)</f>
        <v>5589</v>
      </c>
      <c r="E5593" s="388" t="str">
        <f>IF(_xlfn.IFNA(VLOOKUP(A5593,$AG$3:$AH$83,2,FALSE),"")='11.1'!$D$5,TXM!D5593,"")</f>
        <v/>
      </c>
      <c r="F5593" t="str">
        <f>IFERROR(SMALL($E$5:$E$9000,ROWS($E$5:E5593)),"")</f>
        <v/>
      </c>
      <c r="I5593" s="371" t="s">
        <v>32</v>
      </c>
      <c r="J5593" t="s">
        <v>831</v>
      </c>
      <c r="K5593" s="372">
        <v>203</v>
      </c>
      <c r="L5593" s="388">
        <f>ROWS(K$5:K5593)</f>
        <v>5589</v>
      </c>
      <c r="M5593" s="388" t="str">
        <f>IF(_xlfn.IFNA(VLOOKUP(I5593,$AG$3:$AH$83,2,FALSE),"")='11.1'!$D$5,TXM!L5593,"")</f>
        <v/>
      </c>
      <c r="N5593" t="str">
        <f>IFERROR(SMALL($M$5:$M$9000,ROWS($M$5:M5593)),"")</f>
        <v/>
      </c>
      <c r="P5593" t="s">
        <v>1639</v>
      </c>
      <c r="S5593" s="388">
        <f>ROWS(R$5:R5593)</f>
        <v>5589</v>
      </c>
      <c r="T5593" s="388" t="str">
        <f>IF(_xlfn.IFNA(VLOOKUP(P5593,$AG$3:$AH$83,2,FALSE),"")='11.1'!$D$5,TXM!S5593,"")</f>
        <v/>
      </c>
      <c r="U5593" t="str">
        <f>IFERROR(SMALL($T$5:$T$9000,ROWS($T$5:T5593)),"")</f>
        <v/>
      </c>
    </row>
    <row r="5594" spans="1:21" ht="14.4" customHeight="1" x14ac:dyDescent="0.3">
      <c r="A5594" t="s">
        <v>1639</v>
      </c>
      <c r="D5594" s="388">
        <f>ROWS(C$5:C5594)</f>
        <v>5590</v>
      </c>
      <c r="E5594" s="388" t="str">
        <f>IF(_xlfn.IFNA(VLOOKUP(A5594,$AG$3:$AH$83,2,FALSE),"")='11.1'!$D$5,TXM!D5594,"")</f>
        <v/>
      </c>
      <c r="F5594" t="str">
        <f>IFERROR(SMALL($E$5:$E$9000,ROWS($E$5:E5594)),"")</f>
        <v/>
      </c>
      <c r="I5594" s="371" t="s">
        <v>32</v>
      </c>
      <c r="J5594" t="s">
        <v>95</v>
      </c>
      <c r="K5594" s="372">
        <v>155</v>
      </c>
      <c r="L5594" s="388">
        <f>ROWS(K$5:K5594)</f>
        <v>5590</v>
      </c>
      <c r="M5594" s="388" t="str">
        <f>IF(_xlfn.IFNA(VLOOKUP(I5594,$AG$3:$AH$83,2,FALSE),"")='11.1'!$D$5,TXM!L5594,"")</f>
        <v/>
      </c>
      <c r="N5594" t="str">
        <f>IFERROR(SMALL($M$5:$M$9000,ROWS($M$5:M5594)),"")</f>
        <v/>
      </c>
      <c r="P5594" t="s">
        <v>1639</v>
      </c>
      <c r="S5594" s="388">
        <f>ROWS(R$5:R5594)</f>
        <v>5590</v>
      </c>
      <c r="T5594" s="388" t="str">
        <f>IF(_xlfn.IFNA(VLOOKUP(P5594,$AG$3:$AH$83,2,FALSE),"")='11.1'!$D$5,TXM!S5594,"")</f>
        <v/>
      </c>
      <c r="U5594" t="str">
        <f>IFERROR(SMALL($T$5:$T$9000,ROWS($T$5:T5594)),"")</f>
        <v/>
      </c>
    </row>
    <row r="5595" spans="1:21" ht="14.4" customHeight="1" x14ac:dyDescent="0.3">
      <c r="A5595" t="s">
        <v>1639</v>
      </c>
      <c r="D5595" s="388">
        <f>ROWS(C$5:C5595)</f>
        <v>5591</v>
      </c>
      <c r="E5595" s="388" t="str">
        <f>IF(_xlfn.IFNA(VLOOKUP(A5595,$AG$3:$AH$83,2,FALSE),"")='11.1'!$D$5,TXM!D5595,"")</f>
        <v/>
      </c>
      <c r="F5595" t="str">
        <f>IFERROR(SMALL($E$5:$E$9000,ROWS($E$5:E5595)),"")</f>
        <v/>
      </c>
      <c r="I5595" s="371" t="s">
        <v>32</v>
      </c>
      <c r="J5595" t="s">
        <v>805</v>
      </c>
      <c r="K5595" s="372">
        <v>137</v>
      </c>
      <c r="L5595" s="388">
        <f>ROWS(K$5:K5595)</f>
        <v>5591</v>
      </c>
      <c r="M5595" s="388" t="str">
        <f>IF(_xlfn.IFNA(VLOOKUP(I5595,$AG$3:$AH$83,2,FALSE),"")='11.1'!$D$5,TXM!L5595,"")</f>
        <v/>
      </c>
      <c r="N5595" t="str">
        <f>IFERROR(SMALL($M$5:$M$9000,ROWS($M$5:M5595)),"")</f>
        <v/>
      </c>
      <c r="P5595" t="s">
        <v>1639</v>
      </c>
      <c r="S5595" s="388">
        <f>ROWS(R$5:R5595)</f>
        <v>5591</v>
      </c>
      <c r="T5595" s="388" t="str">
        <f>IF(_xlfn.IFNA(VLOOKUP(P5595,$AG$3:$AH$83,2,FALSE),"")='11.1'!$D$5,TXM!S5595,"")</f>
        <v/>
      </c>
      <c r="U5595" t="str">
        <f>IFERROR(SMALL($T$5:$T$9000,ROWS($T$5:T5595)),"")</f>
        <v/>
      </c>
    </row>
    <row r="5596" spans="1:21" ht="14.4" customHeight="1" x14ac:dyDescent="0.3">
      <c r="A5596" t="s">
        <v>1639</v>
      </c>
      <c r="D5596" s="388">
        <f>ROWS(C$5:C5596)</f>
        <v>5592</v>
      </c>
      <c r="E5596" s="388" t="str">
        <f>IF(_xlfn.IFNA(VLOOKUP(A5596,$AG$3:$AH$83,2,FALSE),"")='11.1'!$D$5,TXM!D5596,"")</f>
        <v/>
      </c>
      <c r="F5596" t="str">
        <f>IFERROR(SMALL($E$5:$E$9000,ROWS($E$5:E5596)),"")</f>
        <v/>
      </c>
      <c r="I5596" s="371" t="s">
        <v>32</v>
      </c>
      <c r="J5596" t="s">
        <v>1494</v>
      </c>
      <c r="K5596" s="372">
        <v>113</v>
      </c>
      <c r="L5596" s="388">
        <f>ROWS(K$5:K5596)</f>
        <v>5592</v>
      </c>
      <c r="M5596" s="388" t="str">
        <f>IF(_xlfn.IFNA(VLOOKUP(I5596,$AG$3:$AH$83,2,FALSE),"")='11.1'!$D$5,TXM!L5596,"")</f>
        <v/>
      </c>
      <c r="N5596" t="str">
        <f>IFERROR(SMALL($M$5:$M$9000,ROWS($M$5:M5596)),"")</f>
        <v/>
      </c>
      <c r="P5596" t="s">
        <v>1639</v>
      </c>
      <c r="S5596" s="388">
        <f>ROWS(R$5:R5596)</f>
        <v>5592</v>
      </c>
      <c r="T5596" s="388" t="str">
        <f>IF(_xlfn.IFNA(VLOOKUP(P5596,$AG$3:$AH$83,2,FALSE),"")='11.1'!$D$5,TXM!S5596,"")</f>
        <v/>
      </c>
      <c r="U5596" t="str">
        <f>IFERROR(SMALL($T$5:$T$9000,ROWS($T$5:T5596)),"")</f>
        <v/>
      </c>
    </row>
    <row r="5597" spans="1:21" ht="14.4" customHeight="1" x14ac:dyDescent="0.3">
      <c r="A5597" t="s">
        <v>1639</v>
      </c>
      <c r="D5597" s="388">
        <f>ROWS(C$5:C5597)</f>
        <v>5593</v>
      </c>
      <c r="E5597" s="388" t="str">
        <f>IF(_xlfn.IFNA(VLOOKUP(A5597,$AG$3:$AH$83,2,FALSE),"")='11.1'!$D$5,TXM!D5597,"")</f>
        <v/>
      </c>
      <c r="F5597" t="str">
        <f>IFERROR(SMALL($E$5:$E$9000,ROWS($E$5:E5597)),"")</f>
        <v/>
      </c>
      <c r="I5597" s="371" t="s">
        <v>32</v>
      </c>
      <c r="J5597" t="s">
        <v>777</v>
      </c>
      <c r="K5597" s="372">
        <v>104</v>
      </c>
      <c r="L5597" s="388">
        <f>ROWS(K$5:K5597)</f>
        <v>5593</v>
      </c>
      <c r="M5597" s="388" t="str">
        <f>IF(_xlfn.IFNA(VLOOKUP(I5597,$AG$3:$AH$83,2,FALSE),"")='11.1'!$D$5,TXM!L5597,"")</f>
        <v/>
      </c>
      <c r="N5597" t="str">
        <f>IFERROR(SMALL($M$5:$M$9000,ROWS($M$5:M5597)),"")</f>
        <v/>
      </c>
      <c r="P5597" t="s">
        <v>1639</v>
      </c>
      <c r="S5597" s="388">
        <f>ROWS(R$5:R5597)</f>
        <v>5593</v>
      </c>
      <c r="T5597" s="388" t="str">
        <f>IF(_xlfn.IFNA(VLOOKUP(P5597,$AG$3:$AH$83,2,FALSE),"")='11.1'!$D$5,TXM!S5597,"")</f>
        <v/>
      </c>
      <c r="U5597" t="str">
        <f>IFERROR(SMALL($T$5:$T$9000,ROWS($T$5:T5597)),"")</f>
        <v/>
      </c>
    </row>
    <row r="5598" spans="1:21" ht="14.4" customHeight="1" x14ac:dyDescent="0.3">
      <c r="A5598" t="s">
        <v>1639</v>
      </c>
      <c r="D5598" s="388">
        <f>ROWS(C$5:C5598)</f>
        <v>5594</v>
      </c>
      <c r="E5598" s="388" t="str">
        <f>IF(_xlfn.IFNA(VLOOKUP(A5598,$AG$3:$AH$83,2,FALSE),"")='11.1'!$D$5,TXM!D5598,"")</f>
        <v/>
      </c>
      <c r="F5598" t="str">
        <f>IFERROR(SMALL($E$5:$E$9000,ROWS($E$5:E5598)),"")</f>
        <v/>
      </c>
      <c r="I5598" s="371" t="s">
        <v>32</v>
      </c>
      <c r="J5598" t="s">
        <v>97</v>
      </c>
      <c r="K5598" s="372">
        <v>25</v>
      </c>
      <c r="L5598" s="388">
        <f>ROWS(K$5:K5598)</f>
        <v>5594</v>
      </c>
      <c r="M5598" s="388" t="str">
        <f>IF(_xlfn.IFNA(VLOOKUP(I5598,$AG$3:$AH$83,2,FALSE),"")='11.1'!$D$5,TXM!L5598,"")</f>
        <v/>
      </c>
      <c r="N5598" t="str">
        <f>IFERROR(SMALL($M$5:$M$9000,ROWS($M$5:M5598)),"")</f>
        <v/>
      </c>
      <c r="P5598" t="s">
        <v>1639</v>
      </c>
      <c r="S5598" s="388">
        <f>ROWS(R$5:R5598)</f>
        <v>5594</v>
      </c>
      <c r="T5598" s="388" t="str">
        <f>IF(_xlfn.IFNA(VLOOKUP(P5598,$AG$3:$AH$83,2,FALSE),"")='11.1'!$D$5,TXM!S5598,"")</f>
        <v/>
      </c>
      <c r="U5598" t="str">
        <f>IFERROR(SMALL($T$5:$T$9000,ROWS($T$5:T5598)),"")</f>
        <v/>
      </c>
    </row>
    <row r="5599" spans="1:21" ht="14.4" customHeight="1" x14ac:dyDescent="0.3">
      <c r="A5599" t="s">
        <v>1639</v>
      </c>
      <c r="D5599" s="388">
        <f>ROWS(C$5:C5599)</f>
        <v>5595</v>
      </c>
      <c r="E5599" s="388" t="str">
        <f>IF(_xlfn.IFNA(VLOOKUP(A5599,$AG$3:$AH$83,2,FALSE),"")='11.1'!$D$5,TXM!D5599,"")</f>
        <v/>
      </c>
      <c r="F5599" t="str">
        <f>IFERROR(SMALL($E$5:$E$9000,ROWS($E$5:E5599)),"")</f>
        <v/>
      </c>
      <c r="I5599" s="371" t="s">
        <v>64</v>
      </c>
      <c r="J5599" t="s">
        <v>102</v>
      </c>
      <c r="K5599" s="372">
        <v>152815106</v>
      </c>
      <c r="L5599" s="388">
        <f>ROWS(K$5:K5599)</f>
        <v>5595</v>
      </c>
      <c r="M5599" s="388" t="str">
        <f>IF(_xlfn.IFNA(VLOOKUP(I5599,$AG$3:$AH$83,2,FALSE),"")='11.1'!$D$5,TXM!L5599,"")</f>
        <v/>
      </c>
      <c r="N5599" t="str">
        <f>IFERROR(SMALL($M$5:$M$9000,ROWS($M$5:M5599)),"")</f>
        <v/>
      </c>
      <c r="P5599" t="s">
        <v>1639</v>
      </c>
      <c r="S5599" s="388">
        <f>ROWS(R$5:R5599)</f>
        <v>5595</v>
      </c>
      <c r="T5599" s="388" t="str">
        <f>IF(_xlfn.IFNA(VLOOKUP(P5599,$AG$3:$AH$83,2,FALSE),"")='11.1'!$D$5,TXM!S5599,"")</f>
        <v/>
      </c>
      <c r="U5599" t="str">
        <f>IFERROR(SMALL($T$5:$T$9000,ROWS($T$5:T5599)),"")</f>
        <v/>
      </c>
    </row>
    <row r="5600" spans="1:21" ht="14.4" customHeight="1" x14ac:dyDescent="0.3">
      <c r="A5600" t="s">
        <v>1639</v>
      </c>
      <c r="D5600" s="388">
        <f>ROWS(C$5:C5600)</f>
        <v>5596</v>
      </c>
      <c r="E5600" s="388" t="str">
        <f>IF(_xlfn.IFNA(VLOOKUP(A5600,$AG$3:$AH$83,2,FALSE),"")='11.1'!$D$5,TXM!D5600,"")</f>
        <v/>
      </c>
      <c r="F5600" t="str">
        <f>IFERROR(SMALL($E$5:$E$9000,ROWS($E$5:E5600)),"")</f>
        <v/>
      </c>
      <c r="I5600" s="371" t="s">
        <v>64</v>
      </c>
      <c r="J5600" t="s">
        <v>107</v>
      </c>
      <c r="K5600" s="372">
        <v>143639083</v>
      </c>
      <c r="L5600" s="388">
        <f>ROWS(K$5:K5600)</f>
        <v>5596</v>
      </c>
      <c r="M5600" s="388" t="str">
        <f>IF(_xlfn.IFNA(VLOOKUP(I5600,$AG$3:$AH$83,2,FALSE),"")='11.1'!$D$5,TXM!L5600,"")</f>
        <v/>
      </c>
      <c r="N5600" t="str">
        <f>IFERROR(SMALL($M$5:$M$9000,ROWS($M$5:M5600)),"")</f>
        <v/>
      </c>
      <c r="P5600" t="s">
        <v>1639</v>
      </c>
      <c r="S5600" s="388">
        <f>ROWS(R$5:R5600)</f>
        <v>5596</v>
      </c>
      <c r="T5600" s="388" t="str">
        <f>IF(_xlfn.IFNA(VLOOKUP(P5600,$AG$3:$AH$83,2,FALSE),"")='11.1'!$D$5,TXM!S5600,"")</f>
        <v/>
      </c>
      <c r="U5600" t="str">
        <f>IFERROR(SMALL($T$5:$T$9000,ROWS($T$5:T5600)),"")</f>
        <v/>
      </c>
    </row>
    <row r="5601" spans="1:21" ht="14.4" customHeight="1" x14ac:dyDescent="0.3">
      <c r="A5601" t="s">
        <v>1639</v>
      </c>
      <c r="D5601" s="388">
        <f>ROWS(C$5:C5601)</f>
        <v>5597</v>
      </c>
      <c r="E5601" s="388" t="str">
        <f>IF(_xlfn.IFNA(VLOOKUP(A5601,$AG$3:$AH$83,2,FALSE),"")='11.1'!$D$5,TXM!D5601,"")</f>
        <v/>
      </c>
      <c r="F5601" t="str">
        <f>IFERROR(SMALL($E$5:$E$9000,ROWS($E$5:E5601)),"")</f>
        <v/>
      </c>
      <c r="I5601" s="371" t="s">
        <v>64</v>
      </c>
      <c r="J5601" t="s">
        <v>95</v>
      </c>
      <c r="K5601" s="372">
        <v>114961272</v>
      </c>
      <c r="L5601" s="388">
        <f>ROWS(K$5:K5601)</f>
        <v>5597</v>
      </c>
      <c r="M5601" s="388" t="str">
        <f>IF(_xlfn.IFNA(VLOOKUP(I5601,$AG$3:$AH$83,2,FALSE),"")='11.1'!$D$5,TXM!L5601,"")</f>
        <v/>
      </c>
      <c r="N5601" t="str">
        <f>IFERROR(SMALL($M$5:$M$9000,ROWS($M$5:M5601)),"")</f>
        <v/>
      </c>
      <c r="P5601" t="s">
        <v>1639</v>
      </c>
      <c r="S5601" s="388">
        <f>ROWS(R$5:R5601)</f>
        <v>5597</v>
      </c>
      <c r="T5601" s="388" t="str">
        <f>IF(_xlfn.IFNA(VLOOKUP(P5601,$AG$3:$AH$83,2,FALSE),"")='11.1'!$D$5,TXM!S5601,"")</f>
        <v/>
      </c>
      <c r="U5601" t="str">
        <f>IFERROR(SMALL($T$5:$T$9000,ROWS($T$5:T5601)),"")</f>
        <v/>
      </c>
    </row>
    <row r="5602" spans="1:21" ht="14.4" customHeight="1" x14ac:dyDescent="0.3">
      <c r="A5602" t="s">
        <v>1639</v>
      </c>
      <c r="D5602" s="388">
        <f>ROWS(C$5:C5602)</f>
        <v>5598</v>
      </c>
      <c r="E5602" s="388" t="str">
        <f>IF(_xlfn.IFNA(VLOOKUP(A5602,$AG$3:$AH$83,2,FALSE),"")='11.1'!$D$5,TXM!D5602,"")</f>
        <v/>
      </c>
      <c r="F5602" t="str">
        <f>IFERROR(SMALL($E$5:$E$9000,ROWS($E$5:E5602)),"")</f>
        <v/>
      </c>
      <c r="I5602" s="371" t="s">
        <v>64</v>
      </c>
      <c r="J5602" t="s">
        <v>96</v>
      </c>
      <c r="K5602" s="372">
        <v>106183742</v>
      </c>
      <c r="L5602" s="388">
        <f>ROWS(K$5:K5602)</f>
        <v>5598</v>
      </c>
      <c r="M5602" s="388" t="str">
        <f>IF(_xlfn.IFNA(VLOOKUP(I5602,$AG$3:$AH$83,2,FALSE),"")='11.1'!$D$5,TXM!L5602,"")</f>
        <v/>
      </c>
      <c r="N5602" t="str">
        <f>IFERROR(SMALL($M$5:$M$9000,ROWS($M$5:M5602)),"")</f>
        <v/>
      </c>
      <c r="P5602" t="s">
        <v>1639</v>
      </c>
      <c r="S5602" s="388">
        <f>ROWS(R$5:R5602)</f>
        <v>5598</v>
      </c>
      <c r="T5602" s="388" t="str">
        <f>IF(_xlfn.IFNA(VLOOKUP(P5602,$AG$3:$AH$83,2,FALSE),"")='11.1'!$D$5,TXM!S5602,"")</f>
        <v/>
      </c>
      <c r="U5602" t="str">
        <f>IFERROR(SMALL($T$5:$T$9000,ROWS($T$5:T5602)),"")</f>
        <v/>
      </c>
    </row>
    <row r="5603" spans="1:21" ht="14.4" customHeight="1" x14ac:dyDescent="0.3">
      <c r="A5603" t="s">
        <v>1639</v>
      </c>
      <c r="D5603" s="388">
        <f>ROWS(C$5:C5603)</f>
        <v>5599</v>
      </c>
      <c r="E5603" s="388" t="str">
        <f>IF(_xlfn.IFNA(VLOOKUP(A5603,$AG$3:$AH$83,2,FALSE),"")='11.1'!$D$5,TXM!D5603,"")</f>
        <v/>
      </c>
      <c r="F5603" t="str">
        <f>IFERROR(SMALL($E$5:$E$9000,ROWS($E$5:E5603)),"")</f>
        <v/>
      </c>
      <c r="I5603" s="371" t="s">
        <v>64</v>
      </c>
      <c r="J5603" t="s">
        <v>171</v>
      </c>
      <c r="K5603" s="372">
        <v>61572600</v>
      </c>
      <c r="L5603" s="388">
        <f>ROWS(K$5:K5603)</f>
        <v>5599</v>
      </c>
      <c r="M5603" s="388" t="str">
        <f>IF(_xlfn.IFNA(VLOOKUP(I5603,$AG$3:$AH$83,2,FALSE),"")='11.1'!$D$5,TXM!L5603,"")</f>
        <v/>
      </c>
      <c r="N5603" t="str">
        <f>IFERROR(SMALL($M$5:$M$9000,ROWS($M$5:M5603)),"")</f>
        <v/>
      </c>
      <c r="P5603" t="s">
        <v>1639</v>
      </c>
      <c r="S5603" s="388">
        <f>ROWS(R$5:R5603)</f>
        <v>5599</v>
      </c>
      <c r="T5603" s="388" t="str">
        <f>IF(_xlfn.IFNA(VLOOKUP(P5603,$AG$3:$AH$83,2,FALSE),"")='11.1'!$D$5,TXM!S5603,"")</f>
        <v/>
      </c>
      <c r="U5603" t="str">
        <f>IFERROR(SMALL($T$5:$T$9000,ROWS($T$5:T5603)),"")</f>
        <v/>
      </c>
    </row>
    <row r="5604" spans="1:21" ht="14.4" customHeight="1" x14ac:dyDescent="0.3">
      <c r="A5604" t="s">
        <v>1639</v>
      </c>
      <c r="D5604" s="388">
        <f>ROWS(C$5:C5604)</f>
        <v>5600</v>
      </c>
      <c r="E5604" s="388" t="str">
        <f>IF(_xlfn.IFNA(VLOOKUP(A5604,$AG$3:$AH$83,2,FALSE),"")='11.1'!$D$5,TXM!D5604,"")</f>
        <v/>
      </c>
      <c r="F5604" t="str">
        <f>IFERROR(SMALL($E$5:$E$9000,ROWS($E$5:E5604)),"")</f>
        <v/>
      </c>
      <c r="I5604" s="371" t="s">
        <v>64</v>
      </c>
      <c r="J5604" t="s">
        <v>823</v>
      </c>
      <c r="K5604" s="372">
        <v>33914380</v>
      </c>
      <c r="L5604" s="388">
        <f>ROWS(K$5:K5604)</f>
        <v>5600</v>
      </c>
      <c r="M5604" s="388" t="str">
        <f>IF(_xlfn.IFNA(VLOOKUP(I5604,$AG$3:$AH$83,2,FALSE),"")='11.1'!$D$5,TXM!L5604,"")</f>
        <v/>
      </c>
      <c r="N5604" t="str">
        <f>IFERROR(SMALL($M$5:$M$9000,ROWS($M$5:M5604)),"")</f>
        <v/>
      </c>
      <c r="P5604" t="s">
        <v>1639</v>
      </c>
      <c r="S5604" s="388">
        <f>ROWS(R$5:R5604)</f>
        <v>5600</v>
      </c>
      <c r="T5604" s="388" t="str">
        <f>IF(_xlfn.IFNA(VLOOKUP(P5604,$AG$3:$AH$83,2,FALSE),"")='11.1'!$D$5,TXM!S5604,"")</f>
        <v/>
      </c>
      <c r="U5604" t="str">
        <f>IFERROR(SMALL($T$5:$T$9000,ROWS($T$5:T5604)),"")</f>
        <v/>
      </c>
    </row>
    <row r="5605" spans="1:21" ht="14.4" customHeight="1" x14ac:dyDescent="0.3">
      <c r="A5605" t="s">
        <v>1639</v>
      </c>
      <c r="D5605" s="388">
        <f>ROWS(C$5:C5605)</f>
        <v>5601</v>
      </c>
      <c r="E5605" s="388" t="str">
        <f>IF(_xlfn.IFNA(VLOOKUP(A5605,$AG$3:$AH$83,2,FALSE),"")='11.1'!$D$5,TXM!D5605,"")</f>
        <v/>
      </c>
      <c r="F5605" t="str">
        <f>IFERROR(SMALL($E$5:$E$9000,ROWS($E$5:E5605)),"")</f>
        <v/>
      </c>
      <c r="I5605" s="371" t="s">
        <v>64</v>
      </c>
      <c r="J5605" t="s">
        <v>91</v>
      </c>
      <c r="K5605" s="372">
        <v>28210243</v>
      </c>
      <c r="L5605" s="388">
        <f>ROWS(K$5:K5605)</f>
        <v>5601</v>
      </c>
      <c r="M5605" s="388" t="str">
        <f>IF(_xlfn.IFNA(VLOOKUP(I5605,$AG$3:$AH$83,2,FALSE),"")='11.1'!$D$5,TXM!L5605,"")</f>
        <v/>
      </c>
      <c r="N5605" t="str">
        <f>IFERROR(SMALL($M$5:$M$9000,ROWS($M$5:M5605)),"")</f>
        <v/>
      </c>
      <c r="P5605" t="s">
        <v>1639</v>
      </c>
      <c r="S5605" s="388">
        <f>ROWS(R$5:R5605)</f>
        <v>5601</v>
      </c>
      <c r="T5605" s="388" t="str">
        <f>IF(_xlfn.IFNA(VLOOKUP(P5605,$AG$3:$AH$83,2,FALSE),"")='11.1'!$D$5,TXM!S5605,"")</f>
        <v/>
      </c>
      <c r="U5605" t="str">
        <f>IFERROR(SMALL($T$5:$T$9000,ROWS($T$5:T5605)),"")</f>
        <v/>
      </c>
    </row>
    <row r="5606" spans="1:21" ht="14.4" customHeight="1" x14ac:dyDescent="0.3">
      <c r="A5606" t="s">
        <v>1639</v>
      </c>
      <c r="D5606" s="388">
        <f>ROWS(C$5:C5606)</f>
        <v>5602</v>
      </c>
      <c r="E5606" s="388" t="str">
        <f>IF(_xlfn.IFNA(VLOOKUP(A5606,$AG$3:$AH$83,2,FALSE),"")='11.1'!$D$5,TXM!D5606,"")</f>
        <v/>
      </c>
      <c r="F5606" t="str">
        <f>IFERROR(SMALL($E$5:$E$9000,ROWS($E$5:E5606)),"")</f>
        <v/>
      </c>
      <c r="I5606" s="371" t="s">
        <v>64</v>
      </c>
      <c r="J5606" t="s">
        <v>841</v>
      </c>
      <c r="K5606" s="372">
        <v>25150173</v>
      </c>
      <c r="L5606" s="388">
        <f>ROWS(K$5:K5606)</f>
        <v>5602</v>
      </c>
      <c r="M5606" s="388" t="str">
        <f>IF(_xlfn.IFNA(VLOOKUP(I5606,$AG$3:$AH$83,2,FALSE),"")='11.1'!$D$5,TXM!L5606,"")</f>
        <v/>
      </c>
      <c r="N5606" t="str">
        <f>IFERROR(SMALL($M$5:$M$9000,ROWS($M$5:M5606)),"")</f>
        <v/>
      </c>
      <c r="P5606" t="s">
        <v>1639</v>
      </c>
      <c r="S5606" s="388">
        <f>ROWS(R$5:R5606)</f>
        <v>5602</v>
      </c>
      <c r="T5606" s="388" t="str">
        <f>IF(_xlfn.IFNA(VLOOKUP(P5606,$AG$3:$AH$83,2,FALSE),"")='11.1'!$D$5,TXM!S5606,"")</f>
        <v/>
      </c>
      <c r="U5606" t="str">
        <f>IFERROR(SMALL($T$5:$T$9000,ROWS($T$5:T5606)),"")</f>
        <v/>
      </c>
    </row>
    <row r="5607" spans="1:21" ht="14.4" customHeight="1" x14ac:dyDescent="0.3">
      <c r="A5607" t="s">
        <v>1639</v>
      </c>
      <c r="D5607" s="388">
        <f>ROWS(C$5:C5607)</f>
        <v>5603</v>
      </c>
      <c r="E5607" s="388" t="str">
        <f>IF(_xlfn.IFNA(VLOOKUP(A5607,$AG$3:$AH$83,2,FALSE),"")='11.1'!$D$5,TXM!D5607,"")</f>
        <v/>
      </c>
      <c r="F5607" t="str">
        <f>IFERROR(SMALL($E$5:$E$9000,ROWS($E$5:E5607)),"")</f>
        <v/>
      </c>
      <c r="I5607" s="371" t="s">
        <v>64</v>
      </c>
      <c r="J5607" t="s">
        <v>106</v>
      </c>
      <c r="K5607" s="372">
        <v>23180519</v>
      </c>
      <c r="L5607" s="388">
        <f>ROWS(K$5:K5607)</f>
        <v>5603</v>
      </c>
      <c r="M5607" s="388" t="str">
        <f>IF(_xlfn.IFNA(VLOOKUP(I5607,$AG$3:$AH$83,2,FALSE),"")='11.1'!$D$5,TXM!L5607,"")</f>
        <v/>
      </c>
      <c r="N5607" t="str">
        <f>IFERROR(SMALL($M$5:$M$9000,ROWS($M$5:M5607)),"")</f>
        <v/>
      </c>
      <c r="P5607" t="s">
        <v>1639</v>
      </c>
      <c r="S5607" s="388">
        <f>ROWS(R$5:R5607)</f>
        <v>5603</v>
      </c>
      <c r="T5607" s="388" t="str">
        <f>IF(_xlfn.IFNA(VLOOKUP(P5607,$AG$3:$AH$83,2,FALSE),"")='11.1'!$D$5,TXM!S5607,"")</f>
        <v/>
      </c>
      <c r="U5607" t="str">
        <f>IFERROR(SMALL($T$5:$T$9000,ROWS($T$5:T5607)),"")</f>
        <v/>
      </c>
    </row>
    <row r="5608" spans="1:21" ht="14.4" customHeight="1" x14ac:dyDescent="0.3">
      <c r="A5608" t="s">
        <v>1639</v>
      </c>
      <c r="D5608" s="388">
        <f>ROWS(C$5:C5608)</f>
        <v>5604</v>
      </c>
      <c r="E5608" s="388" t="str">
        <f>IF(_xlfn.IFNA(VLOOKUP(A5608,$AG$3:$AH$83,2,FALSE),"")='11.1'!$D$5,TXM!D5608,"")</f>
        <v/>
      </c>
      <c r="F5608" t="str">
        <f>IFERROR(SMALL($E$5:$E$9000,ROWS($E$5:E5608)),"")</f>
        <v/>
      </c>
      <c r="I5608" s="371" t="s">
        <v>64</v>
      </c>
      <c r="J5608" t="s">
        <v>835</v>
      </c>
      <c r="K5608" s="372">
        <v>19897049</v>
      </c>
      <c r="L5608" s="388">
        <f>ROWS(K$5:K5608)</f>
        <v>5604</v>
      </c>
      <c r="M5608" s="388" t="str">
        <f>IF(_xlfn.IFNA(VLOOKUP(I5608,$AG$3:$AH$83,2,FALSE),"")='11.1'!$D$5,TXM!L5608,"")</f>
        <v/>
      </c>
      <c r="N5608" t="str">
        <f>IFERROR(SMALL($M$5:$M$9000,ROWS($M$5:M5608)),"")</f>
        <v/>
      </c>
      <c r="P5608" t="s">
        <v>1639</v>
      </c>
      <c r="S5608" s="388">
        <f>ROWS(R$5:R5608)</f>
        <v>5604</v>
      </c>
      <c r="T5608" s="388" t="str">
        <f>IF(_xlfn.IFNA(VLOOKUP(P5608,$AG$3:$AH$83,2,FALSE),"")='11.1'!$D$5,TXM!S5608,"")</f>
        <v/>
      </c>
      <c r="U5608" t="str">
        <f>IFERROR(SMALL($T$5:$T$9000,ROWS($T$5:T5608)),"")</f>
        <v/>
      </c>
    </row>
    <row r="5609" spans="1:21" ht="14.4" customHeight="1" x14ac:dyDescent="0.3">
      <c r="A5609" t="s">
        <v>1639</v>
      </c>
      <c r="D5609" s="388">
        <f>ROWS(C$5:C5609)</f>
        <v>5605</v>
      </c>
      <c r="E5609" s="388" t="str">
        <f>IF(_xlfn.IFNA(VLOOKUP(A5609,$AG$3:$AH$83,2,FALSE),"")='11.1'!$D$5,TXM!D5609,"")</f>
        <v/>
      </c>
      <c r="F5609" t="str">
        <f>IFERROR(SMALL($E$5:$E$9000,ROWS($E$5:E5609)),"")</f>
        <v/>
      </c>
      <c r="I5609" s="371" t="s">
        <v>64</v>
      </c>
      <c r="J5609" t="s">
        <v>99</v>
      </c>
      <c r="K5609" s="372">
        <v>19214239</v>
      </c>
      <c r="L5609" s="388">
        <f>ROWS(K$5:K5609)</f>
        <v>5605</v>
      </c>
      <c r="M5609" s="388" t="str">
        <f>IF(_xlfn.IFNA(VLOOKUP(I5609,$AG$3:$AH$83,2,FALSE),"")='11.1'!$D$5,TXM!L5609,"")</f>
        <v/>
      </c>
      <c r="N5609" t="str">
        <f>IFERROR(SMALL($M$5:$M$9000,ROWS($M$5:M5609)),"")</f>
        <v/>
      </c>
      <c r="P5609" t="s">
        <v>1639</v>
      </c>
      <c r="S5609" s="388">
        <f>ROWS(R$5:R5609)</f>
        <v>5605</v>
      </c>
      <c r="T5609" s="388" t="str">
        <f>IF(_xlfn.IFNA(VLOOKUP(P5609,$AG$3:$AH$83,2,FALSE),"")='11.1'!$D$5,TXM!S5609,"")</f>
        <v/>
      </c>
      <c r="U5609" t="str">
        <f>IFERROR(SMALL($T$5:$T$9000,ROWS($T$5:T5609)),"")</f>
        <v/>
      </c>
    </row>
    <row r="5610" spans="1:21" ht="14.4" customHeight="1" x14ac:dyDescent="0.3">
      <c r="A5610" t="s">
        <v>1639</v>
      </c>
      <c r="D5610" s="388">
        <f>ROWS(C$5:C5610)</f>
        <v>5606</v>
      </c>
      <c r="E5610" s="388" t="str">
        <f>IF(_xlfn.IFNA(VLOOKUP(A5610,$AG$3:$AH$83,2,FALSE),"")='11.1'!$D$5,TXM!D5610,"")</f>
        <v/>
      </c>
      <c r="F5610" t="str">
        <f>IFERROR(SMALL($E$5:$E$9000,ROWS($E$5:E5610)),"")</f>
        <v/>
      </c>
      <c r="I5610" s="371" t="s">
        <v>64</v>
      </c>
      <c r="J5610" t="s">
        <v>104</v>
      </c>
      <c r="K5610" s="372">
        <v>14610003</v>
      </c>
      <c r="L5610" s="388">
        <f>ROWS(K$5:K5610)</f>
        <v>5606</v>
      </c>
      <c r="M5610" s="388" t="str">
        <f>IF(_xlfn.IFNA(VLOOKUP(I5610,$AG$3:$AH$83,2,FALSE),"")='11.1'!$D$5,TXM!L5610,"")</f>
        <v/>
      </c>
      <c r="N5610" t="str">
        <f>IFERROR(SMALL($M$5:$M$9000,ROWS($M$5:M5610)),"")</f>
        <v/>
      </c>
      <c r="P5610" t="s">
        <v>1639</v>
      </c>
      <c r="S5610" s="388">
        <f>ROWS(R$5:R5610)</f>
        <v>5606</v>
      </c>
      <c r="T5610" s="388" t="str">
        <f>IF(_xlfn.IFNA(VLOOKUP(P5610,$AG$3:$AH$83,2,FALSE),"")='11.1'!$D$5,TXM!S5610,"")</f>
        <v/>
      </c>
      <c r="U5610" t="str">
        <f>IFERROR(SMALL($T$5:$T$9000,ROWS($T$5:T5610)),"")</f>
        <v/>
      </c>
    </row>
    <row r="5611" spans="1:21" ht="14.4" customHeight="1" x14ac:dyDescent="0.3">
      <c r="A5611" t="s">
        <v>1639</v>
      </c>
      <c r="D5611" s="388">
        <f>ROWS(C$5:C5611)</f>
        <v>5607</v>
      </c>
      <c r="E5611" s="388" t="str">
        <f>IF(_xlfn.IFNA(VLOOKUP(A5611,$AG$3:$AH$83,2,FALSE),"")='11.1'!$D$5,TXM!D5611,"")</f>
        <v/>
      </c>
      <c r="F5611" t="str">
        <f>IFERROR(SMALL($E$5:$E$9000,ROWS($E$5:E5611)),"")</f>
        <v/>
      </c>
      <c r="I5611" s="371" t="s">
        <v>64</v>
      </c>
      <c r="J5611" t="s">
        <v>815</v>
      </c>
      <c r="K5611" s="372">
        <v>13500737</v>
      </c>
      <c r="L5611" s="388">
        <f>ROWS(K$5:K5611)</f>
        <v>5607</v>
      </c>
      <c r="M5611" s="388" t="str">
        <f>IF(_xlfn.IFNA(VLOOKUP(I5611,$AG$3:$AH$83,2,FALSE),"")='11.1'!$D$5,TXM!L5611,"")</f>
        <v/>
      </c>
      <c r="N5611" t="str">
        <f>IFERROR(SMALL($M$5:$M$9000,ROWS($M$5:M5611)),"")</f>
        <v/>
      </c>
      <c r="P5611" t="s">
        <v>1639</v>
      </c>
      <c r="S5611" s="388">
        <f>ROWS(R$5:R5611)</f>
        <v>5607</v>
      </c>
      <c r="T5611" s="388" t="str">
        <f>IF(_xlfn.IFNA(VLOOKUP(P5611,$AG$3:$AH$83,2,FALSE),"")='11.1'!$D$5,TXM!S5611,"")</f>
        <v/>
      </c>
      <c r="U5611" t="str">
        <f>IFERROR(SMALL($T$5:$T$9000,ROWS($T$5:T5611)),"")</f>
        <v/>
      </c>
    </row>
    <row r="5612" spans="1:21" ht="14.4" customHeight="1" x14ac:dyDescent="0.3">
      <c r="A5612" t="s">
        <v>1639</v>
      </c>
      <c r="D5612" s="388">
        <f>ROWS(C$5:C5612)</f>
        <v>5608</v>
      </c>
      <c r="E5612" s="388" t="str">
        <f>IF(_xlfn.IFNA(VLOOKUP(A5612,$AG$3:$AH$83,2,FALSE),"")='11.1'!$D$5,TXM!D5612,"")</f>
        <v/>
      </c>
      <c r="F5612" t="str">
        <f>IFERROR(SMALL($E$5:$E$9000,ROWS($E$5:E5612)),"")</f>
        <v/>
      </c>
      <c r="I5612" s="371" t="s">
        <v>64</v>
      </c>
      <c r="J5612" t="s">
        <v>94</v>
      </c>
      <c r="K5612" s="372">
        <v>5698023</v>
      </c>
      <c r="L5612" s="388">
        <f>ROWS(K$5:K5612)</f>
        <v>5608</v>
      </c>
      <c r="M5612" s="388" t="str">
        <f>IF(_xlfn.IFNA(VLOOKUP(I5612,$AG$3:$AH$83,2,FALSE),"")='11.1'!$D$5,TXM!L5612,"")</f>
        <v/>
      </c>
      <c r="N5612" t="str">
        <f>IFERROR(SMALL($M$5:$M$9000,ROWS($M$5:M5612)),"")</f>
        <v/>
      </c>
      <c r="P5612" t="s">
        <v>1639</v>
      </c>
      <c r="S5612" s="388">
        <f>ROWS(R$5:R5612)</f>
        <v>5608</v>
      </c>
      <c r="T5612" s="388" t="str">
        <f>IF(_xlfn.IFNA(VLOOKUP(P5612,$AG$3:$AH$83,2,FALSE),"")='11.1'!$D$5,TXM!S5612,"")</f>
        <v/>
      </c>
      <c r="U5612" t="str">
        <f>IFERROR(SMALL($T$5:$T$9000,ROWS($T$5:T5612)),"")</f>
        <v/>
      </c>
    </row>
    <row r="5613" spans="1:21" ht="14.4" customHeight="1" x14ac:dyDescent="0.3">
      <c r="A5613" t="s">
        <v>1639</v>
      </c>
      <c r="D5613" s="388">
        <f>ROWS(C$5:C5613)</f>
        <v>5609</v>
      </c>
      <c r="E5613" s="388" t="str">
        <f>IF(_xlfn.IFNA(VLOOKUP(A5613,$AG$3:$AH$83,2,FALSE),"")='11.1'!$D$5,TXM!D5613,"")</f>
        <v/>
      </c>
      <c r="F5613" t="str">
        <f>IFERROR(SMALL($E$5:$E$9000,ROWS($E$5:E5613)),"")</f>
        <v/>
      </c>
      <c r="I5613" s="371" t="s">
        <v>64</v>
      </c>
      <c r="J5613" t="s">
        <v>829</v>
      </c>
      <c r="K5613" s="372">
        <v>5636283</v>
      </c>
      <c r="L5613" s="388">
        <f>ROWS(K$5:K5613)</f>
        <v>5609</v>
      </c>
      <c r="M5613" s="388" t="str">
        <f>IF(_xlfn.IFNA(VLOOKUP(I5613,$AG$3:$AH$83,2,FALSE),"")='11.1'!$D$5,TXM!L5613,"")</f>
        <v/>
      </c>
      <c r="N5613" t="str">
        <f>IFERROR(SMALL($M$5:$M$9000,ROWS($M$5:M5613)),"")</f>
        <v/>
      </c>
      <c r="P5613" t="s">
        <v>1639</v>
      </c>
      <c r="S5613" s="388">
        <f>ROWS(R$5:R5613)</f>
        <v>5609</v>
      </c>
      <c r="T5613" s="388" t="str">
        <f>IF(_xlfn.IFNA(VLOOKUP(P5613,$AG$3:$AH$83,2,FALSE),"")='11.1'!$D$5,TXM!S5613,"")</f>
        <v/>
      </c>
      <c r="U5613" t="str">
        <f>IFERROR(SMALL($T$5:$T$9000,ROWS($T$5:T5613)),"")</f>
        <v/>
      </c>
    </row>
    <row r="5614" spans="1:21" ht="14.4" customHeight="1" x14ac:dyDescent="0.3">
      <c r="A5614" t="s">
        <v>1639</v>
      </c>
      <c r="D5614" s="388">
        <f>ROWS(C$5:C5614)</f>
        <v>5610</v>
      </c>
      <c r="E5614" s="388" t="str">
        <f>IF(_xlfn.IFNA(VLOOKUP(A5614,$AG$3:$AH$83,2,FALSE),"")='11.1'!$D$5,TXM!D5614,"")</f>
        <v/>
      </c>
      <c r="F5614" t="str">
        <f>IFERROR(SMALL($E$5:$E$9000,ROWS($E$5:E5614)),"")</f>
        <v/>
      </c>
      <c r="I5614" s="371" t="s">
        <v>64</v>
      </c>
      <c r="J5614" t="s">
        <v>827</v>
      </c>
      <c r="K5614" s="372">
        <v>4862792</v>
      </c>
      <c r="L5614" s="388">
        <f>ROWS(K$5:K5614)</f>
        <v>5610</v>
      </c>
      <c r="M5614" s="388" t="str">
        <f>IF(_xlfn.IFNA(VLOOKUP(I5614,$AG$3:$AH$83,2,FALSE),"")='11.1'!$D$5,TXM!L5614,"")</f>
        <v/>
      </c>
      <c r="N5614" t="str">
        <f>IFERROR(SMALL($M$5:$M$9000,ROWS($M$5:M5614)),"")</f>
        <v/>
      </c>
      <c r="P5614" t="s">
        <v>1639</v>
      </c>
      <c r="S5614" s="388">
        <f>ROWS(R$5:R5614)</f>
        <v>5610</v>
      </c>
      <c r="T5614" s="388" t="str">
        <f>IF(_xlfn.IFNA(VLOOKUP(P5614,$AG$3:$AH$83,2,FALSE),"")='11.1'!$D$5,TXM!S5614,"")</f>
        <v/>
      </c>
      <c r="U5614" t="str">
        <f>IFERROR(SMALL($T$5:$T$9000,ROWS($T$5:T5614)),"")</f>
        <v/>
      </c>
    </row>
    <row r="5615" spans="1:21" ht="14.4" customHeight="1" x14ac:dyDescent="0.3">
      <c r="A5615" t="s">
        <v>1639</v>
      </c>
      <c r="D5615" s="388">
        <f>ROWS(C$5:C5615)</f>
        <v>5611</v>
      </c>
      <c r="E5615" s="388" t="str">
        <f>IF(_xlfn.IFNA(VLOOKUP(A5615,$AG$3:$AH$83,2,FALSE),"")='11.1'!$D$5,TXM!D5615,"")</f>
        <v/>
      </c>
      <c r="F5615" t="str">
        <f>IFERROR(SMALL($E$5:$E$9000,ROWS($E$5:E5615)),"")</f>
        <v/>
      </c>
      <c r="I5615" s="371" t="s">
        <v>64</v>
      </c>
      <c r="J5615" t="s">
        <v>105</v>
      </c>
      <c r="K5615" s="372">
        <v>4752468</v>
      </c>
      <c r="L5615" s="388">
        <f>ROWS(K$5:K5615)</f>
        <v>5611</v>
      </c>
      <c r="M5615" s="388" t="str">
        <f>IF(_xlfn.IFNA(VLOOKUP(I5615,$AG$3:$AH$83,2,FALSE),"")='11.1'!$D$5,TXM!L5615,"")</f>
        <v/>
      </c>
      <c r="N5615" t="str">
        <f>IFERROR(SMALL($M$5:$M$9000,ROWS($M$5:M5615)),"")</f>
        <v/>
      </c>
      <c r="P5615" t="s">
        <v>1639</v>
      </c>
      <c r="S5615" s="388">
        <f>ROWS(R$5:R5615)</f>
        <v>5611</v>
      </c>
      <c r="T5615" s="388" t="str">
        <f>IF(_xlfn.IFNA(VLOOKUP(P5615,$AG$3:$AH$83,2,FALSE),"")='11.1'!$D$5,TXM!S5615,"")</f>
        <v/>
      </c>
      <c r="U5615" t="str">
        <f>IFERROR(SMALL($T$5:$T$9000,ROWS($T$5:T5615)),"")</f>
        <v/>
      </c>
    </row>
    <row r="5616" spans="1:21" ht="14.4" customHeight="1" x14ac:dyDescent="0.3">
      <c r="A5616" t="s">
        <v>1639</v>
      </c>
      <c r="D5616" s="388">
        <f>ROWS(C$5:C5616)</f>
        <v>5612</v>
      </c>
      <c r="E5616" s="388" t="str">
        <f>IF(_xlfn.IFNA(VLOOKUP(A5616,$AG$3:$AH$83,2,FALSE),"")='11.1'!$D$5,TXM!D5616,"")</f>
        <v/>
      </c>
      <c r="F5616" t="str">
        <f>IFERROR(SMALL($E$5:$E$9000,ROWS($E$5:E5616)),"")</f>
        <v/>
      </c>
      <c r="I5616" s="371" t="s">
        <v>64</v>
      </c>
      <c r="J5616" t="s">
        <v>863</v>
      </c>
      <c r="K5616" s="372">
        <v>4307537</v>
      </c>
      <c r="L5616" s="388">
        <f>ROWS(K$5:K5616)</f>
        <v>5612</v>
      </c>
      <c r="M5616" s="388" t="str">
        <f>IF(_xlfn.IFNA(VLOOKUP(I5616,$AG$3:$AH$83,2,FALSE),"")='11.1'!$D$5,TXM!L5616,"")</f>
        <v/>
      </c>
      <c r="N5616" t="str">
        <f>IFERROR(SMALL($M$5:$M$9000,ROWS($M$5:M5616)),"")</f>
        <v/>
      </c>
      <c r="P5616" t="s">
        <v>1639</v>
      </c>
      <c r="S5616" s="388">
        <f>ROWS(R$5:R5616)</f>
        <v>5612</v>
      </c>
      <c r="T5616" s="388" t="str">
        <f>IF(_xlfn.IFNA(VLOOKUP(P5616,$AG$3:$AH$83,2,FALSE),"")='11.1'!$D$5,TXM!S5616,"")</f>
        <v/>
      </c>
      <c r="U5616" t="str">
        <f>IFERROR(SMALL($T$5:$T$9000,ROWS($T$5:T5616)),"")</f>
        <v/>
      </c>
    </row>
    <row r="5617" spans="1:21" ht="14.4" customHeight="1" x14ac:dyDescent="0.3">
      <c r="A5617" t="s">
        <v>1639</v>
      </c>
      <c r="D5617" s="388">
        <f>ROWS(C$5:C5617)</f>
        <v>5613</v>
      </c>
      <c r="E5617" s="388" t="str">
        <f>IF(_xlfn.IFNA(VLOOKUP(A5617,$AG$3:$AH$83,2,FALSE),"")='11.1'!$D$5,TXM!D5617,"")</f>
        <v/>
      </c>
      <c r="F5617" t="str">
        <f>IFERROR(SMALL($E$5:$E$9000,ROWS($E$5:E5617)),"")</f>
        <v/>
      </c>
      <c r="I5617" s="371" t="s">
        <v>64</v>
      </c>
      <c r="J5617" t="s">
        <v>809</v>
      </c>
      <c r="K5617" s="372">
        <v>3093754</v>
      </c>
      <c r="L5617" s="388">
        <f>ROWS(K$5:K5617)</f>
        <v>5613</v>
      </c>
      <c r="M5617" s="388" t="str">
        <f>IF(_xlfn.IFNA(VLOOKUP(I5617,$AG$3:$AH$83,2,FALSE),"")='11.1'!$D$5,TXM!L5617,"")</f>
        <v/>
      </c>
      <c r="N5617" t="str">
        <f>IFERROR(SMALL($M$5:$M$9000,ROWS($M$5:M5617)),"")</f>
        <v/>
      </c>
      <c r="P5617" t="s">
        <v>1639</v>
      </c>
      <c r="S5617" s="388">
        <f>ROWS(R$5:R5617)</f>
        <v>5613</v>
      </c>
      <c r="T5617" s="388" t="str">
        <f>IF(_xlfn.IFNA(VLOOKUP(P5617,$AG$3:$AH$83,2,FALSE),"")='11.1'!$D$5,TXM!S5617,"")</f>
        <v/>
      </c>
      <c r="U5617" t="str">
        <f>IFERROR(SMALL($T$5:$T$9000,ROWS($T$5:T5617)),"")</f>
        <v/>
      </c>
    </row>
    <row r="5618" spans="1:21" ht="14.4" customHeight="1" x14ac:dyDescent="0.3">
      <c r="A5618" t="s">
        <v>1639</v>
      </c>
      <c r="D5618" s="388">
        <f>ROWS(C$5:C5618)</f>
        <v>5614</v>
      </c>
      <c r="E5618" s="388" t="str">
        <f>IF(_xlfn.IFNA(VLOOKUP(A5618,$AG$3:$AH$83,2,FALSE),"")='11.1'!$D$5,TXM!D5618,"")</f>
        <v/>
      </c>
      <c r="F5618" t="str">
        <f>IFERROR(SMALL($E$5:$E$9000,ROWS($E$5:E5618)),"")</f>
        <v/>
      </c>
      <c r="I5618" s="371" t="s">
        <v>64</v>
      </c>
      <c r="J5618" t="s">
        <v>1000</v>
      </c>
      <c r="K5618" s="372">
        <v>2828108</v>
      </c>
      <c r="L5618" s="388">
        <f>ROWS(K$5:K5618)</f>
        <v>5614</v>
      </c>
      <c r="M5618" s="388" t="str">
        <f>IF(_xlfn.IFNA(VLOOKUP(I5618,$AG$3:$AH$83,2,FALSE),"")='11.1'!$D$5,TXM!L5618,"")</f>
        <v/>
      </c>
      <c r="N5618" t="str">
        <f>IFERROR(SMALL($M$5:$M$9000,ROWS($M$5:M5618)),"")</f>
        <v/>
      </c>
      <c r="P5618" t="s">
        <v>1639</v>
      </c>
      <c r="S5618" s="388">
        <f>ROWS(R$5:R5618)</f>
        <v>5614</v>
      </c>
      <c r="T5618" s="388" t="str">
        <f>IF(_xlfn.IFNA(VLOOKUP(P5618,$AG$3:$AH$83,2,FALSE),"")='11.1'!$D$5,TXM!S5618,"")</f>
        <v/>
      </c>
      <c r="U5618" t="str">
        <f>IFERROR(SMALL($T$5:$T$9000,ROWS($T$5:T5618)),"")</f>
        <v/>
      </c>
    </row>
    <row r="5619" spans="1:21" ht="14.4" customHeight="1" x14ac:dyDescent="0.3">
      <c r="A5619" t="s">
        <v>1639</v>
      </c>
      <c r="D5619" s="388">
        <f>ROWS(C$5:C5619)</f>
        <v>5615</v>
      </c>
      <c r="E5619" s="388" t="str">
        <f>IF(_xlfn.IFNA(VLOOKUP(A5619,$AG$3:$AH$83,2,FALSE),"")='11.1'!$D$5,TXM!D5619,"")</f>
        <v/>
      </c>
      <c r="F5619" t="str">
        <f>IFERROR(SMALL($E$5:$E$9000,ROWS($E$5:E5619)),"")</f>
        <v/>
      </c>
      <c r="I5619" s="371" t="s">
        <v>64</v>
      </c>
      <c r="J5619" t="s">
        <v>789</v>
      </c>
      <c r="K5619" s="372">
        <v>2735769</v>
      </c>
      <c r="L5619" s="388">
        <f>ROWS(K$5:K5619)</f>
        <v>5615</v>
      </c>
      <c r="M5619" s="388" t="str">
        <f>IF(_xlfn.IFNA(VLOOKUP(I5619,$AG$3:$AH$83,2,FALSE),"")='11.1'!$D$5,TXM!L5619,"")</f>
        <v/>
      </c>
      <c r="N5619" t="str">
        <f>IFERROR(SMALL($M$5:$M$9000,ROWS($M$5:M5619)),"")</f>
        <v/>
      </c>
      <c r="P5619" t="s">
        <v>1639</v>
      </c>
      <c r="S5619" s="388">
        <f>ROWS(R$5:R5619)</f>
        <v>5615</v>
      </c>
      <c r="T5619" s="388" t="str">
        <f>IF(_xlfn.IFNA(VLOOKUP(P5619,$AG$3:$AH$83,2,FALSE),"")='11.1'!$D$5,TXM!S5619,"")</f>
        <v/>
      </c>
      <c r="U5619" t="str">
        <f>IFERROR(SMALL($T$5:$T$9000,ROWS($T$5:T5619)),"")</f>
        <v/>
      </c>
    </row>
    <row r="5620" spans="1:21" ht="14.4" customHeight="1" x14ac:dyDescent="0.3">
      <c r="A5620" t="s">
        <v>1639</v>
      </c>
      <c r="D5620" s="388">
        <f>ROWS(C$5:C5620)</f>
        <v>5616</v>
      </c>
      <c r="E5620" s="388" t="str">
        <f>IF(_xlfn.IFNA(VLOOKUP(A5620,$AG$3:$AH$83,2,FALSE),"")='11.1'!$D$5,TXM!D5620,"")</f>
        <v/>
      </c>
      <c r="F5620" t="str">
        <f>IFERROR(SMALL($E$5:$E$9000,ROWS($E$5:E5620)),"")</f>
        <v/>
      </c>
      <c r="I5620" s="371" t="s">
        <v>64</v>
      </c>
      <c r="J5620" t="s">
        <v>108</v>
      </c>
      <c r="K5620" s="372">
        <v>2564690</v>
      </c>
      <c r="L5620" s="388">
        <f>ROWS(K$5:K5620)</f>
        <v>5616</v>
      </c>
      <c r="M5620" s="388" t="str">
        <f>IF(_xlfn.IFNA(VLOOKUP(I5620,$AG$3:$AH$83,2,FALSE),"")='11.1'!$D$5,TXM!L5620,"")</f>
        <v/>
      </c>
      <c r="N5620" t="str">
        <f>IFERROR(SMALL($M$5:$M$9000,ROWS($M$5:M5620)),"")</f>
        <v/>
      </c>
      <c r="P5620" t="s">
        <v>1639</v>
      </c>
      <c r="S5620" s="388">
        <f>ROWS(R$5:R5620)</f>
        <v>5616</v>
      </c>
      <c r="T5620" s="388" t="str">
        <f>IF(_xlfn.IFNA(VLOOKUP(P5620,$AG$3:$AH$83,2,FALSE),"")='11.1'!$D$5,TXM!S5620,"")</f>
        <v/>
      </c>
      <c r="U5620" t="str">
        <f>IFERROR(SMALL($T$5:$T$9000,ROWS($T$5:T5620)),"")</f>
        <v/>
      </c>
    </row>
    <row r="5621" spans="1:21" ht="14.4" customHeight="1" x14ac:dyDescent="0.3">
      <c r="A5621" t="s">
        <v>1639</v>
      </c>
      <c r="D5621" s="388">
        <f>ROWS(C$5:C5621)</f>
        <v>5617</v>
      </c>
      <c r="E5621" s="388" t="str">
        <f>IF(_xlfn.IFNA(VLOOKUP(A5621,$AG$3:$AH$83,2,FALSE),"")='11.1'!$D$5,TXM!D5621,"")</f>
        <v/>
      </c>
      <c r="F5621" t="str">
        <f>IFERROR(SMALL($E$5:$E$9000,ROWS($E$5:E5621)),"")</f>
        <v/>
      </c>
      <c r="I5621" s="371" t="s">
        <v>64</v>
      </c>
      <c r="J5621" t="s">
        <v>1434</v>
      </c>
      <c r="K5621" s="372">
        <v>2142385</v>
      </c>
      <c r="L5621" s="388">
        <f>ROWS(K$5:K5621)</f>
        <v>5617</v>
      </c>
      <c r="M5621" s="388" t="str">
        <f>IF(_xlfn.IFNA(VLOOKUP(I5621,$AG$3:$AH$83,2,FALSE),"")='11.1'!$D$5,TXM!L5621,"")</f>
        <v/>
      </c>
      <c r="N5621" t="str">
        <f>IFERROR(SMALL($M$5:$M$9000,ROWS($M$5:M5621)),"")</f>
        <v/>
      </c>
      <c r="P5621" t="s">
        <v>1639</v>
      </c>
      <c r="S5621" s="388">
        <f>ROWS(R$5:R5621)</f>
        <v>5617</v>
      </c>
      <c r="T5621" s="388" t="str">
        <f>IF(_xlfn.IFNA(VLOOKUP(P5621,$AG$3:$AH$83,2,FALSE),"")='11.1'!$D$5,TXM!S5621,"")</f>
        <v/>
      </c>
      <c r="U5621" t="str">
        <f>IFERROR(SMALL($T$5:$T$9000,ROWS($T$5:T5621)),"")</f>
        <v/>
      </c>
    </row>
    <row r="5622" spans="1:21" ht="14.4" customHeight="1" x14ac:dyDescent="0.3">
      <c r="A5622" t="s">
        <v>1639</v>
      </c>
      <c r="D5622" s="388">
        <f>ROWS(C$5:C5622)</f>
        <v>5618</v>
      </c>
      <c r="E5622" s="388" t="str">
        <f>IF(_xlfn.IFNA(VLOOKUP(A5622,$AG$3:$AH$83,2,FALSE),"")='11.1'!$D$5,TXM!D5622,"")</f>
        <v/>
      </c>
      <c r="F5622" t="str">
        <f>IFERROR(SMALL($E$5:$E$9000,ROWS($E$5:E5622)),"")</f>
        <v/>
      </c>
      <c r="I5622" s="371" t="s">
        <v>64</v>
      </c>
      <c r="J5622" t="s">
        <v>100</v>
      </c>
      <c r="K5622" s="372">
        <v>2089212</v>
      </c>
      <c r="L5622" s="388">
        <f>ROWS(K$5:K5622)</f>
        <v>5618</v>
      </c>
      <c r="M5622" s="388" t="str">
        <f>IF(_xlfn.IFNA(VLOOKUP(I5622,$AG$3:$AH$83,2,FALSE),"")='11.1'!$D$5,TXM!L5622,"")</f>
        <v/>
      </c>
      <c r="N5622" t="str">
        <f>IFERROR(SMALL($M$5:$M$9000,ROWS($M$5:M5622)),"")</f>
        <v/>
      </c>
      <c r="P5622" t="s">
        <v>1639</v>
      </c>
      <c r="S5622" s="388">
        <f>ROWS(R$5:R5622)</f>
        <v>5618</v>
      </c>
      <c r="T5622" s="388" t="str">
        <f>IF(_xlfn.IFNA(VLOOKUP(P5622,$AG$3:$AH$83,2,FALSE),"")='11.1'!$D$5,TXM!S5622,"")</f>
        <v/>
      </c>
      <c r="U5622" t="str">
        <f>IFERROR(SMALL($T$5:$T$9000,ROWS($T$5:T5622)),"")</f>
        <v/>
      </c>
    </row>
    <row r="5623" spans="1:21" ht="14.4" customHeight="1" x14ac:dyDescent="0.3">
      <c r="A5623" t="s">
        <v>1639</v>
      </c>
      <c r="D5623" s="388">
        <f>ROWS(C$5:C5623)</f>
        <v>5619</v>
      </c>
      <c r="E5623" s="388" t="str">
        <f>IF(_xlfn.IFNA(VLOOKUP(A5623,$AG$3:$AH$83,2,FALSE),"")='11.1'!$D$5,TXM!D5623,"")</f>
        <v/>
      </c>
      <c r="F5623" t="str">
        <f>IFERROR(SMALL($E$5:$E$9000,ROWS($E$5:E5623)),"")</f>
        <v/>
      </c>
      <c r="I5623" s="371" t="s">
        <v>64</v>
      </c>
      <c r="J5623" t="s">
        <v>845</v>
      </c>
      <c r="K5623" s="372">
        <v>1992374</v>
      </c>
      <c r="L5623" s="388">
        <f>ROWS(K$5:K5623)</f>
        <v>5619</v>
      </c>
      <c r="M5623" s="388" t="str">
        <f>IF(_xlfn.IFNA(VLOOKUP(I5623,$AG$3:$AH$83,2,FALSE),"")='11.1'!$D$5,TXM!L5623,"")</f>
        <v/>
      </c>
      <c r="N5623" t="str">
        <f>IFERROR(SMALL($M$5:$M$9000,ROWS($M$5:M5623)),"")</f>
        <v/>
      </c>
      <c r="P5623" t="s">
        <v>1639</v>
      </c>
      <c r="S5623" s="388">
        <f>ROWS(R$5:R5623)</f>
        <v>5619</v>
      </c>
      <c r="T5623" s="388" t="str">
        <f>IF(_xlfn.IFNA(VLOOKUP(P5623,$AG$3:$AH$83,2,FALSE),"")='11.1'!$D$5,TXM!S5623,"")</f>
        <v/>
      </c>
      <c r="U5623" t="str">
        <f>IFERROR(SMALL($T$5:$T$9000,ROWS($T$5:T5623)),"")</f>
        <v/>
      </c>
    </row>
    <row r="5624" spans="1:21" ht="14.4" customHeight="1" x14ac:dyDescent="0.3">
      <c r="A5624" t="s">
        <v>1639</v>
      </c>
      <c r="D5624" s="388">
        <f>ROWS(C$5:C5624)</f>
        <v>5620</v>
      </c>
      <c r="E5624" s="388" t="str">
        <f>IF(_xlfn.IFNA(VLOOKUP(A5624,$AG$3:$AH$83,2,FALSE),"")='11.1'!$D$5,TXM!D5624,"")</f>
        <v/>
      </c>
      <c r="F5624" t="str">
        <f>IFERROR(SMALL($E$5:$E$9000,ROWS($E$5:E5624)),"")</f>
        <v/>
      </c>
      <c r="I5624" s="371" t="s">
        <v>64</v>
      </c>
      <c r="J5624" t="s">
        <v>1332</v>
      </c>
      <c r="K5624" s="372">
        <v>1879032</v>
      </c>
      <c r="L5624" s="388">
        <f>ROWS(K$5:K5624)</f>
        <v>5620</v>
      </c>
      <c r="M5624" s="388" t="str">
        <f>IF(_xlfn.IFNA(VLOOKUP(I5624,$AG$3:$AH$83,2,FALSE),"")='11.1'!$D$5,TXM!L5624,"")</f>
        <v/>
      </c>
      <c r="N5624" t="str">
        <f>IFERROR(SMALL($M$5:$M$9000,ROWS($M$5:M5624)),"")</f>
        <v/>
      </c>
      <c r="P5624" t="s">
        <v>1639</v>
      </c>
      <c r="S5624" s="388">
        <f>ROWS(R$5:R5624)</f>
        <v>5620</v>
      </c>
      <c r="T5624" s="388" t="str">
        <f>IF(_xlfn.IFNA(VLOOKUP(P5624,$AG$3:$AH$83,2,FALSE),"")='11.1'!$D$5,TXM!S5624,"")</f>
        <v/>
      </c>
      <c r="U5624" t="str">
        <f>IFERROR(SMALL($T$5:$T$9000,ROWS($T$5:T5624)),"")</f>
        <v/>
      </c>
    </row>
    <row r="5625" spans="1:21" ht="14.4" customHeight="1" x14ac:dyDescent="0.3">
      <c r="A5625" t="s">
        <v>1639</v>
      </c>
      <c r="D5625" s="388">
        <f>ROWS(C$5:C5625)</f>
        <v>5621</v>
      </c>
      <c r="E5625" s="388" t="str">
        <f>IF(_xlfn.IFNA(VLOOKUP(A5625,$AG$3:$AH$83,2,FALSE),"")='11.1'!$D$5,TXM!D5625,"")</f>
        <v/>
      </c>
      <c r="F5625" t="str">
        <f>IFERROR(SMALL($E$5:$E$9000,ROWS($E$5:E5625)),"")</f>
        <v/>
      </c>
      <c r="I5625" s="371" t="s">
        <v>64</v>
      </c>
      <c r="J5625" t="s">
        <v>1275</v>
      </c>
      <c r="K5625" s="372">
        <v>1727224</v>
      </c>
      <c r="L5625" s="388">
        <f>ROWS(K$5:K5625)</f>
        <v>5621</v>
      </c>
      <c r="M5625" s="388" t="str">
        <f>IF(_xlfn.IFNA(VLOOKUP(I5625,$AG$3:$AH$83,2,FALSE),"")='11.1'!$D$5,TXM!L5625,"")</f>
        <v/>
      </c>
      <c r="N5625" t="str">
        <f>IFERROR(SMALL($M$5:$M$9000,ROWS($M$5:M5625)),"")</f>
        <v/>
      </c>
      <c r="P5625" t="s">
        <v>1639</v>
      </c>
      <c r="S5625" s="388">
        <f>ROWS(R$5:R5625)</f>
        <v>5621</v>
      </c>
      <c r="T5625" s="388" t="str">
        <f>IF(_xlfn.IFNA(VLOOKUP(P5625,$AG$3:$AH$83,2,FALSE),"")='11.1'!$D$5,TXM!S5625,"")</f>
        <v/>
      </c>
      <c r="U5625" t="str">
        <f>IFERROR(SMALL($T$5:$T$9000,ROWS($T$5:T5625)),"")</f>
        <v/>
      </c>
    </row>
    <row r="5626" spans="1:21" ht="14.4" customHeight="1" x14ac:dyDescent="0.3">
      <c r="A5626" t="s">
        <v>1639</v>
      </c>
      <c r="D5626" s="388">
        <f>ROWS(C$5:C5626)</f>
        <v>5622</v>
      </c>
      <c r="E5626" s="388" t="str">
        <f>IF(_xlfn.IFNA(VLOOKUP(A5626,$AG$3:$AH$83,2,FALSE),"")='11.1'!$D$5,TXM!D5626,"")</f>
        <v/>
      </c>
      <c r="F5626" t="str">
        <f>IFERROR(SMALL($E$5:$E$9000,ROWS($E$5:E5626)),"")</f>
        <v/>
      </c>
      <c r="I5626" s="371" t="s">
        <v>64</v>
      </c>
      <c r="J5626" t="s">
        <v>821</v>
      </c>
      <c r="K5626" s="372">
        <v>1726070</v>
      </c>
      <c r="L5626" s="388">
        <f>ROWS(K$5:K5626)</f>
        <v>5622</v>
      </c>
      <c r="M5626" s="388" t="str">
        <f>IF(_xlfn.IFNA(VLOOKUP(I5626,$AG$3:$AH$83,2,FALSE),"")='11.1'!$D$5,TXM!L5626,"")</f>
        <v/>
      </c>
      <c r="N5626" t="str">
        <f>IFERROR(SMALL($M$5:$M$9000,ROWS($M$5:M5626)),"")</f>
        <v/>
      </c>
      <c r="P5626" t="s">
        <v>1639</v>
      </c>
      <c r="S5626" s="388">
        <f>ROWS(R$5:R5626)</f>
        <v>5622</v>
      </c>
      <c r="T5626" s="388" t="str">
        <f>IF(_xlfn.IFNA(VLOOKUP(P5626,$AG$3:$AH$83,2,FALSE),"")='11.1'!$D$5,TXM!S5626,"")</f>
        <v/>
      </c>
      <c r="U5626" t="str">
        <f>IFERROR(SMALL($T$5:$T$9000,ROWS($T$5:T5626)),"")</f>
        <v/>
      </c>
    </row>
    <row r="5627" spans="1:21" ht="14.4" customHeight="1" x14ac:dyDescent="0.3">
      <c r="A5627" t="s">
        <v>1639</v>
      </c>
      <c r="D5627" s="388">
        <f>ROWS(C$5:C5627)</f>
        <v>5623</v>
      </c>
      <c r="E5627" s="388" t="str">
        <f>IF(_xlfn.IFNA(VLOOKUP(A5627,$AG$3:$AH$83,2,FALSE),"")='11.1'!$D$5,TXM!D5627,"")</f>
        <v/>
      </c>
      <c r="F5627" t="str">
        <f>IFERROR(SMALL($E$5:$E$9000,ROWS($E$5:E5627)),"")</f>
        <v/>
      </c>
      <c r="I5627" s="371" t="s">
        <v>64</v>
      </c>
      <c r="J5627" t="s">
        <v>793</v>
      </c>
      <c r="K5627" s="372">
        <v>1465096</v>
      </c>
      <c r="L5627" s="388">
        <f>ROWS(K$5:K5627)</f>
        <v>5623</v>
      </c>
      <c r="M5627" s="388" t="str">
        <f>IF(_xlfn.IFNA(VLOOKUP(I5627,$AG$3:$AH$83,2,FALSE),"")='11.1'!$D$5,TXM!L5627,"")</f>
        <v/>
      </c>
      <c r="N5627" t="str">
        <f>IFERROR(SMALL($M$5:$M$9000,ROWS($M$5:M5627)),"")</f>
        <v/>
      </c>
      <c r="P5627" t="s">
        <v>1639</v>
      </c>
      <c r="S5627" s="388">
        <f>ROWS(R$5:R5627)</f>
        <v>5623</v>
      </c>
      <c r="T5627" s="388" t="str">
        <f>IF(_xlfn.IFNA(VLOOKUP(P5627,$AG$3:$AH$83,2,FALSE),"")='11.1'!$D$5,TXM!S5627,"")</f>
        <v/>
      </c>
      <c r="U5627" t="str">
        <f>IFERROR(SMALL($T$5:$T$9000,ROWS($T$5:T5627)),"")</f>
        <v/>
      </c>
    </row>
    <row r="5628" spans="1:21" ht="14.4" customHeight="1" x14ac:dyDescent="0.3">
      <c r="A5628" t="s">
        <v>1639</v>
      </c>
      <c r="D5628" s="388">
        <f>ROWS(C$5:C5628)</f>
        <v>5624</v>
      </c>
      <c r="E5628" s="388" t="str">
        <f>IF(_xlfn.IFNA(VLOOKUP(A5628,$AG$3:$AH$83,2,FALSE),"")='11.1'!$D$5,TXM!D5628,"")</f>
        <v/>
      </c>
      <c r="F5628" t="str">
        <f>IFERROR(SMALL($E$5:$E$9000,ROWS($E$5:E5628)),"")</f>
        <v/>
      </c>
      <c r="I5628" s="371" t="s">
        <v>64</v>
      </c>
      <c r="J5628" t="s">
        <v>98</v>
      </c>
      <c r="K5628" s="372">
        <v>1387465</v>
      </c>
      <c r="L5628" s="388">
        <f>ROWS(K$5:K5628)</f>
        <v>5624</v>
      </c>
      <c r="M5628" s="388" t="str">
        <f>IF(_xlfn.IFNA(VLOOKUP(I5628,$AG$3:$AH$83,2,FALSE),"")='11.1'!$D$5,TXM!L5628,"")</f>
        <v/>
      </c>
      <c r="N5628" t="str">
        <f>IFERROR(SMALL($M$5:$M$9000,ROWS($M$5:M5628)),"")</f>
        <v/>
      </c>
      <c r="P5628" t="s">
        <v>1639</v>
      </c>
      <c r="S5628" s="388">
        <f>ROWS(R$5:R5628)</f>
        <v>5624</v>
      </c>
      <c r="T5628" s="388" t="str">
        <f>IF(_xlfn.IFNA(VLOOKUP(P5628,$AG$3:$AH$83,2,FALSE),"")='11.1'!$D$5,TXM!S5628,"")</f>
        <v/>
      </c>
      <c r="U5628" t="str">
        <f>IFERROR(SMALL($T$5:$T$9000,ROWS($T$5:T5628)),"")</f>
        <v/>
      </c>
    </row>
    <row r="5629" spans="1:21" ht="14.4" customHeight="1" x14ac:dyDescent="0.3">
      <c r="A5629" t="s">
        <v>1639</v>
      </c>
      <c r="D5629" s="388">
        <f>ROWS(C$5:C5629)</f>
        <v>5625</v>
      </c>
      <c r="E5629" s="388" t="str">
        <f>IF(_xlfn.IFNA(VLOOKUP(A5629,$AG$3:$AH$83,2,FALSE),"")='11.1'!$D$5,TXM!D5629,"")</f>
        <v/>
      </c>
      <c r="F5629" t="str">
        <f>IFERROR(SMALL($E$5:$E$9000,ROWS($E$5:E5629)),"")</f>
        <v/>
      </c>
      <c r="I5629" s="371" t="s">
        <v>64</v>
      </c>
      <c r="J5629" t="s">
        <v>1001</v>
      </c>
      <c r="K5629" s="372">
        <v>1330219</v>
      </c>
      <c r="L5629" s="388">
        <f>ROWS(K$5:K5629)</f>
        <v>5625</v>
      </c>
      <c r="M5629" s="388" t="str">
        <f>IF(_xlfn.IFNA(VLOOKUP(I5629,$AG$3:$AH$83,2,FALSE),"")='11.1'!$D$5,TXM!L5629,"")</f>
        <v/>
      </c>
      <c r="N5629" t="str">
        <f>IFERROR(SMALL($M$5:$M$9000,ROWS($M$5:M5629)),"")</f>
        <v/>
      </c>
      <c r="P5629" t="s">
        <v>1639</v>
      </c>
      <c r="S5629" s="388">
        <f>ROWS(R$5:R5629)</f>
        <v>5625</v>
      </c>
      <c r="T5629" s="388" t="str">
        <f>IF(_xlfn.IFNA(VLOOKUP(P5629,$AG$3:$AH$83,2,FALSE),"")='11.1'!$D$5,TXM!S5629,"")</f>
        <v/>
      </c>
      <c r="U5629" t="str">
        <f>IFERROR(SMALL($T$5:$T$9000,ROWS($T$5:T5629)),"")</f>
        <v/>
      </c>
    </row>
    <row r="5630" spans="1:21" ht="14.4" customHeight="1" x14ac:dyDescent="0.3">
      <c r="A5630" t="s">
        <v>1639</v>
      </c>
      <c r="D5630" s="388">
        <f>ROWS(C$5:C5630)</f>
        <v>5626</v>
      </c>
      <c r="E5630" s="388" t="str">
        <f>IF(_xlfn.IFNA(VLOOKUP(A5630,$AG$3:$AH$83,2,FALSE),"")='11.1'!$D$5,TXM!D5630,"")</f>
        <v/>
      </c>
      <c r="F5630" t="str">
        <f>IFERROR(SMALL($E$5:$E$9000,ROWS($E$5:E5630)),"")</f>
        <v/>
      </c>
      <c r="I5630" s="371" t="s">
        <v>64</v>
      </c>
      <c r="J5630" t="s">
        <v>773</v>
      </c>
      <c r="K5630" s="372">
        <v>1297648</v>
      </c>
      <c r="L5630" s="388">
        <f>ROWS(K$5:K5630)</f>
        <v>5626</v>
      </c>
      <c r="M5630" s="388" t="str">
        <f>IF(_xlfn.IFNA(VLOOKUP(I5630,$AG$3:$AH$83,2,FALSE),"")='11.1'!$D$5,TXM!L5630,"")</f>
        <v/>
      </c>
      <c r="N5630" t="str">
        <f>IFERROR(SMALL($M$5:$M$9000,ROWS($M$5:M5630)),"")</f>
        <v/>
      </c>
      <c r="P5630" t="s">
        <v>1639</v>
      </c>
      <c r="S5630" s="388">
        <f>ROWS(R$5:R5630)</f>
        <v>5626</v>
      </c>
      <c r="T5630" s="388" t="str">
        <f>IF(_xlfn.IFNA(VLOOKUP(P5630,$AG$3:$AH$83,2,FALSE),"")='11.1'!$D$5,TXM!S5630,"")</f>
        <v/>
      </c>
      <c r="U5630" t="str">
        <f>IFERROR(SMALL($T$5:$T$9000,ROWS($T$5:T5630)),"")</f>
        <v/>
      </c>
    </row>
    <row r="5631" spans="1:21" ht="14.4" customHeight="1" x14ac:dyDescent="0.3">
      <c r="A5631" t="s">
        <v>1639</v>
      </c>
      <c r="D5631" s="388">
        <f>ROWS(C$5:C5631)</f>
        <v>5627</v>
      </c>
      <c r="E5631" s="388" t="str">
        <f>IF(_xlfn.IFNA(VLOOKUP(A5631,$AG$3:$AH$83,2,FALSE),"")='11.1'!$D$5,TXM!D5631,"")</f>
        <v/>
      </c>
      <c r="F5631" t="str">
        <f>IFERROR(SMALL($E$5:$E$9000,ROWS($E$5:E5631)),"")</f>
        <v/>
      </c>
      <c r="I5631" s="371" t="s">
        <v>64</v>
      </c>
      <c r="J5631" t="s">
        <v>849</v>
      </c>
      <c r="K5631" s="372">
        <v>1264385</v>
      </c>
      <c r="L5631" s="388">
        <f>ROWS(K$5:K5631)</f>
        <v>5627</v>
      </c>
      <c r="M5631" s="388" t="str">
        <f>IF(_xlfn.IFNA(VLOOKUP(I5631,$AG$3:$AH$83,2,FALSE),"")='11.1'!$D$5,TXM!L5631,"")</f>
        <v/>
      </c>
      <c r="N5631" t="str">
        <f>IFERROR(SMALL($M$5:$M$9000,ROWS($M$5:M5631)),"")</f>
        <v/>
      </c>
      <c r="P5631" t="s">
        <v>1639</v>
      </c>
      <c r="S5631" s="388">
        <f>ROWS(R$5:R5631)</f>
        <v>5627</v>
      </c>
      <c r="T5631" s="388" t="str">
        <f>IF(_xlfn.IFNA(VLOOKUP(P5631,$AG$3:$AH$83,2,FALSE),"")='11.1'!$D$5,TXM!S5631,"")</f>
        <v/>
      </c>
      <c r="U5631" t="str">
        <f>IFERROR(SMALL($T$5:$T$9000,ROWS($T$5:T5631)),"")</f>
        <v/>
      </c>
    </row>
    <row r="5632" spans="1:21" ht="14.4" customHeight="1" x14ac:dyDescent="0.3">
      <c r="A5632" t="s">
        <v>1639</v>
      </c>
      <c r="D5632" s="388">
        <f>ROWS(C$5:C5632)</f>
        <v>5628</v>
      </c>
      <c r="E5632" s="388" t="str">
        <f>IF(_xlfn.IFNA(VLOOKUP(A5632,$AG$3:$AH$83,2,FALSE),"")='11.1'!$D$5,TXM!D5632,"")</f>
        <v/>
      </c>
      <c r="F5632" t="str">
        <f>IFERROR(SMALL($E$5:$E$9000,ROWS($E$5:E5632)),"")</f>
        <v/>
      </c>
      <c r="I5632" s="371" t="s">
        <v>64</v>
      </c>
      <c r="J5632" t="s">
        <v>865</v>
      </c>
      <c r="K5632" s="372">
        <v>948371</v>
      </c>
      <c r="L5632" s="388">
        <f>ROWS(K$5:K5632)</f>
        <v>5628</v>
      </c>
      <c r="M5632" s="388" t="str">
        <f>IF(_xlfn.IFNA(VLOOKUP(I5632,$AG$3:$AH$83,2,FALSE),"")='11.1'!$D$5,TXM!L5632,"")</f>
        <v/>
      </c>
      <c r="N5632" t="str">
        <f>IFERROR(SMALL($M$5:$M$9000,ROWS($M$5:M5632)),"")</f>
        <v/>
      </c>
      <c r="P5632" t="s">
        <v>1639</v>
      </c>
      <c r="S5632" s="388">
        <f>ROWS(R$5:R5632)</f>
        <v>5628</v>
      </c>
      <c r="T5632" s="388" t="str">
        <f>IF(_xlfn.IFNA(VLOOKUP(P5632,$AG$3:$AH$83,2,FALSE),"")='11.1'!$D$5,TXM!S5632,"")</f>
        <v/>
      </c>
      <c r="U5632" t="str">
        <f>IFERROR(SMALL($T$5:$T$9000,ROWS($T$5:T5632)),"")</f>
        <v/>
      </c>
    </row>
    <row r="5633" spans="1:21" ht="14.4" customHeight="1" x14ac:dyDescent="0.3">
      <c r="A5633" t="s">
        <v>1639</v>
      </c>
      <c r="D5633" s="388">
        <f>ROWS(C$5:C5633)</f>
        <v>5629</v>
      </c>
      <c r="E5633" s="388" t="str">
        <f>IF(_xlfn.IFNA(VLOOKUP(A5633,$AG$3:$AH$83,2,FALSE),"")='11.1'!$D$5,TXM!D5633,"")</f>
        <v/>
      </c>
      <c r="F5633" t="str">
        <f>IFERROR(SMALL($E$5:$E$9000,ROWS($E$5:E5633)),"")</f>
        <v/>
      </c>
      <c r="I5633" s="371" t="s">
        <v>64</v>
      </c>
      <c r="J5633" t="s">
        <v>1285</v>
      </c>
      <c r="K5633" s="372">
        <v>879086</v>
      </c>
      <c r="L5633" s="388">
        <f>ROWS(K$5:K5633)</f>
        <v>5629</v>
      </c>
      <c r="M5633" s="388" t="str">
        <f>IF(_xlfn.IFNA(VLOOKUP(I5633,$AG$3:$AH$83,2,FALSE),"")='11.1'!$D$5,TXM!L5633,"")</f>
        <v/>
      </c>
      <c r="N5633" t="str">
        <f>IFERROR(SMALL($M$5:$M$9000,ROWS($M$5:M5633)),"")</f>
        <v/>
      </c>
      <c r="P5633" t="s">
        <v>1639</v>
      </c>
      <c r="S5633" s="388">
        <f>ROWS(R$5:R5633)</f>
        <v>5629</v>
      </c>
      <c r="T5633" s="388" t="str">
        <f>IF(_xlfn.IFNA(VLOOKUP(P5633,$AG$3:$AH$83,2,FALSE),"")='11.1'!$D$5,TXM!S5633,"")</f>
        <v/>
      </c>
      <c r="U5633" t="str">
        <f>IFERROR(SMALL($T$5:$T$9000,ROWS($T$5:T5633)),"")</f>
        <v/>
      </c>
    </row>
    <row r="5634" spans="1:21" ht="14.4" customHeight="1" x14ac:dyDescent="0.3">
      <c r="A5634" t="s">
        <v>1639</v>
      </c>
      <c r="D5634" s="388">
        <f>ROWS(C$5:C5634)</f>
        <v>5630</v>
      </c>
      <c r="E5634" s="388" t="str">
        <f>IF(_xlfn.IFNA(VLOOKUP(A5634,$AG$3:$AH$83,2,FALSE),"")='11.1'!$D$5,TXM!D5634,"")</f>
        <v/>
      </c>
      <c r="F5634" t="str">
        <f>IFERROR(SMALL($E$5:$E$9000,ROWS($E$5:E5634)),"")</f>
        <v/>
      </c>
      <c r="I5634" s="371" t="s">
        <v>64</v>
      </c>
      <c r="J5634" t="s">
        <v>867</v>
      </c>
      <c r="K5634" s="372">
        <v>795465</v>
      </c>
      <c r="L5634" s="388">
        <f>ROWS(K$5:K5634)</f>
        <v>5630</v>
      </c>
      <c r="M5634" s="388" t="str">
        <f>IF(_xlfn.IFNA(VLOOKUP(I5634,$AG$3:$AH$83,2,FALSE),"")='11.1'!$D$5,TXM!L5634,"")</f>
        <v/>
      </c>
      <c r="N5634" t="str">
        <f>IFERROR(SMALL($M$5:$M$9000,ROWS($M$5:M5634)),"")</f>
        <v/>
      </c>
      <c r="P5634" t="s">
        <v>1639</v>
      </c>
      <c r="S5634" s="388">
        <f>ROWS(R$5:R5634)</f>
        <v>5630</v>
      </c>
      <c r="T5634" s="388" t="str">
        <f>IF(_xlfn.IFNA(VLOOKUP(P5634,$AG$3:$AH$83,2,FALSE),"")='11.1'!$D$5,TXM!S5634,"")</f>
        <v/>
      </c>
      <c r="U5634" t="str">
        <f>IFERROR(SMALL($T$5:$T$9000,ROWS($T$5:T5634)),"")</f>
        <v/>
      </c>
    </row>
    <row r="5635" spans="1:21" ht="14.4" customHeight="1" x14ac:dyDescent="0.3">
      <c r="A5635" t="s">
        <v>1639</v>
      </c>
      <c r="D5635" s="388">
        <f>ROWS(C$5:C5635)</f>
        <v>5631</v>
      </c>
      <c r="E5635" s="388" t="str">
        <f>IF(_xlfn.IFNA(VLOOKUP(A5635,$AG$3:$AH$83,2,FALSE),"")='11.1'!$D$5,TXM!D5635,"")</f>
        <v/>
      </c>
      <c r="F5635" t="str">
        <f>IFERROR(SMALL($E$5:$E$9000,ROWS($E$5:E5635)),"")</f>
        <v/>
      </c>
      <c r="I5635" s="371" t="s">
        <v>64</v>
      </c>
      <c r="J5635" t="s">
        <v>1003</v>
      </c>
      <c r="K5635" s="372">
        <v>692282</v>
      </c>
      <c r="L5635" s="388">
        <f>ROWS(K$5:K5635)</f>
        <v>5631</v>
      </c>
      <c r="M5635" s="388" t="str">
        <f>IF(_xlfn.IFNA(VLOOKUP(I5635,$AG$3:$AH$83,2,FALSE),"")='11.1'!$D$5,TXM!L5635,"")</f>
        <v/>
      </c>
      <c r="N5635" t="str">
        <f>IFERROR(SMALL($M$5:$M$9000,ROWS($M$5:M5635)),"")</f>
        <v/>
      </c>
      <c r="P5635" t="s">
        <v>1639</v>
      </c>
      <c r="S5635" s="388">
        <f>ROWS(R$5:R5635)</f>
        <v>5631</v>
      </c>
      <c r="T5635" s="388" t="str">
        <f>IF(_xlfn.IFNA(VLOOKUP(P5635,$AG$3:$AH$83,2,FALSE),"")='11.1'!$D$5,TXM!S5635,"")</f>
        <v/>
      </c>
      <c r="U5635" t="str">
        <f>IFERROR(SMALL($T$5:$T$9000,ROWS($T$5:T5635)),"")</f>
        <v/>
      </c>
    </row>
    <row r="5636" spans="1:21" ht="14.4" customHeight="1" x14ac:dyDescent="0.3">
      <c r="A5636" t="s">
        <v>1639</v>
      </c>
      <c r="D5636" s="388">
        <f>ROWS(C$5:C5636)</f>
        <v>5632</v>
      </c>
      <c r="E5636" s="388" t="str">
        <f>IF(_xlfn.IFNA(VLOOKUP(A5636,$AG$3:$AH$83,2,FALSE),"")='11.1'!$D$5,TXM!D5636,"")</f>
        <v/>
      </c>
      <c r="F5636" t="str">
        <f>IFERROR(SMALL($E$5:$E$9000,ROWS($E$5:E5636)),"")</f>
        <v/>
      </c>
      <c r="I5636" s="371" t="s">
        <v>64</v>
      </c>
      <c r="J5636" t="s">
        <v>819</v>
      </c>
      <c r="K5636" s="372">
        <v>658782</v>
      </c>
      <c r="L5636" s="388">
        <f>ROWS(K$5:K5636)</f>
        <v>5632</v>
      </c>
      <c r="M5636" s="388" t="str">
        <f>IF(_xlfn.IFNA(VLOOKUP(I5636,$AG$3:$AH$83,2,FALSE),"")='11.1'!$D$5,TXM!L5636,"")</f>
        <v/>
      </c>
      <c r="N5636" t="str">
        <f>IFERROR(SMALL($M$5:$M$9000,ROWS($M$5:M5636)),"")</f>
        <v/>
      </c>
      <c r="P5636" t="s">
        <v>1639</v>
      </c>
      <c r="S5636" s="388">
        <f>ROWS(R$5:R5636)</f>
        <v>5632</v>
      </c>
      <c r="T5636" s="388" t="str">
        <f>IF(_xlfn.IFNA(VLOOKUP(P5636,$AG$3:$AH$83,2,FALSE),"")='11.1'!$D$5,TXM!S5636,"")</f>
        <v/>
      </c>
      <c r="U5636" t="str">
        <f>IFERROR(SMALL($T$5:$T$9000,ROWS($T$5:T5636)),"")</f>
        <v/>
      </c>
    </row>
    <row r="5637" spans="1:21" ht="14.4" customHeight="1" x14ac:dyDescent="0.3">
      <c r="A5637" t="s">
        <v>1639</v>
      </c>
      <c r="D5637" s="388">
        <f>ROWS(C$5:C5637)</f>
        <v>5633</v>
      </c>
      <c r="E5637" s="388" t="str">
        <f>IF(_xlfn.IFNA(VLOOKUP(A5637,$AG$3:$AH$83,2,FALSE),"")='11.1'!$D$5,TXM!D5637,"")</f>
        <v/>
      </c>
      <c r="F5637" t="str">
        <f>IFERROR(SMALL($E$5:$E$9000,ROWS($E$5:E5637)),"")</f>
        <v/>
      </c>
      <c r="I5637" s="371" t="s">
        <v>64</v>
      </c>
      <c r="J5637" t="s">
        <v>791</v>
      </c>
      <c r="K5637" s="372">
        <v>608295</v>
      </c>
      <c r="L5637" s="388">
        <f>ROWS(K$5:K5637)</f>
        <v>5633</v>
      </c>
      <c r="M5637" s="388" t="str">
        <f>IF(_xlfn.IFNA(VLOOKUP(I5637,$AG$3:$AH$83,2,FALSE),"")='11.1'!$D$5,TXM!L5637,"")</f>
        <v/>
      </c>
      <c r="N5637" t="str">
        <f>IFERROR(SMALL($M$5:$M$9000,ROWS($M$5:M5637)),"")</f>
        <v/>
      </c>
      <c r="P5637" t="s">
        <v>1639</v>
      </c>
      <c r="S5637" s="388">
        <f>ROWS(R$5:R5637)</f>
        <v>5633</v>
      </c>
      <c r="T5637" s="388" t="str">
        <f>IF(_xlfn.IFNA(VLOOKUP(P5637,$AG$3:$AH$83,2,FALSE),"")='11.1'!$D$5,TXM!S5637,"")</f>
        <v/>
      </c>
      <c r="U5637" t="str">
        <f>IFERROR(SMALL($T$5:$T$9000,ROWS($T$5:T5637)),"")</f>
        <v/>
      </c>
    </row>
    <row r="5638" spans="1:21" ht="14.4" customHeight="1" x14ac:dyDescent="0.3">
      <c r="A5638" t="s">
        <v>1639</v>
      </c>
      <c r="D5638" s="388">
        <f>ROWS(C$5:C5638)</f>
        <v>5634</v>
      </c>
      <c r="E5638" s="388" t="str">
        <f>IF(_xlfn.IFNA(VLOOKUP(A5638,$AG$3:$AH$83,2,FALSE),"")='11.1'!$D$5,TXM!D5638,"")</f>
        <v/>
      </c>
      <c r="F5638" t="str">
        <f>IFERROR(SMALL($E$5:$E$9000,ROWS($E$5:E5638)),"")</f>
        <v/>
      </c>
      <c r="I5638" s="371" t="s">
        <v>64</v>
      </c>
      <c r="J5638" t="s">
        <v>1318</v>
      </c>
      <c r="K5638" s="372">
        <v>607339</v>
      </c>
      <c r="L5638" s="388">
        <f>ROWS(K$5:K5638)</f>
        <v>5634</v>
      </c>
      <c r="M5638" s="388" t="str">
        <f>IF(_xlfn.IFNA(VLOOKUP(I5638,$AG$3:$AH$83,2,FALSE),"")='11.1'!$D$5,TXM!L5638,"")</f>
        <v/>
      </c>
      <c r="N5638" t="str">
        <f>IFERROR(SMALL($M$5:$M$9000,ROWS($M$5:M5638)),"")</f>
        <v/>
      </c>
      <c r="P5638" t="s">
        <v>1639</v>
      </c>
      <c r="S5638" s="388">
        <f>ROWS(R$5:R5638)</f>
        <v>5634</v>
      </c>
      <c r="T5638" s="388" t="str">
        <f>IF(_xlfn.IFNA(VLOOKUP(P5638,$AG$3:$AH$83,2,FALSE),"")='11.1'!$D$5,TXM!S5638,"")</f>
        <v/>
      </c>
      <c r="U5638" t="str">
        <f>IFERROR(SMALL($T$5:$T$9000,ROWS($T$5:T5638)),"")</f>
        <v/>
      </c>
    </row>
    <row r="5639" spans="1:21" ht="14.4" customHeight="1" x14ac:dyDescent="0.3">
      <c r="A5639" t="s">
        <v>1639</v>
      </c>
      <c r="D5639" s="388">
        <f>ROWS(C$5:C5639)</f>
        <v>5635</v>
      </c>
      <c r="E5639" s="388" t="str">
        <f>IF(_xlfn.IFNA(VLOOKUP(A5639,$AG$3:$AH$83,2,FALSE),"")='11.1'!$D$5,TXM!D5639,"")</f>
        <v/>
      </c>
      <c r="F5639" t="str">
        <f>IFERROR(SMALL($E$5:$E$9000,ROWS($E$5:E5639)),"")</f>
        <v/>
      </c>
      <c r="I5639" s="371" t="s">
        <v>64</v>
      </c>
      <c r="J5639" t="s">
        <v>843</v>
      </c>
      <c r="K5639" s="372">
        <v>569787</v>
      </c>
      <c r="L5639" s="388">
        <f>ROWS(K$5:K5639)</f>
        <v>5635</v>
      </c>
      <c r="M5639" s="388" t="str">
        <f>IF(_xlfn.IFNA(VLOOKUP(I5639,$AG$3:$AH$83,2,FALSE),"")='11.1'!$D$5,TXM!L5639,"")</f>
        <v/>
      </c>
      <c r="N5639" t="str">
        <f>IFERROR(SMALL($M$5:$M$9000,ROWS($M$5:M5639)),"")</f>
        <v/>
      </c>
      <c r="P5639" t="s">
        <v>1639</v>
      </c>
      <c r="S5639" s="388">
        <f>ROWS(R$5:R5639)</f>
        <v>5635</v>
      </c>
      <c r="T5639" s="388" t="str">
        <f>IF(_xlfn.IFNA(VLOOKUP(P5639,$AG$3:$AH$83,2,FALSE),"")='11.1'!$D$5,TXM!S5639,"")</f>
        <v/>
      </c>
      <c r="U5639" t="str">
        <f>IFERROR(SMALL($T$5:$T$9000,ROWS($T$5:T5639)),"")</f>
        <v/>
      </c>
    </row>
    <row r="5640" spans="1:21" ht="14.4" customHeight="1" x14ac:dyDescent="0.3">
      <c r="A5640" t="s">
        <v>1639</v>
      </c>
      <c r="D5640" s="388">
        <f>ROWS(C$5:C5640)</f>
        <v>5636</v>
      </c>
      <c r="E5640" s="388" t="str">
        <f>IF(_xlfn.IFNA(VLOOKUP(A5640,$AG$3:$AH$83,2,FALSE),"")='11.1'!$D$5,TXM!D5640,"")</f>
        <v/>
      </c>
      <c r="F5640" t="str">
        <f>IFERROR(SMALL($E$5:$E$9000,ROWS($E$5:E5640)),"")</f>
        <v/>
      </c>
      <c r="I5640" s="371" t="s">
        <v>64</v>
      </c>
      <c r="J5640" t="s">
        <v>799</v>
      </c>
      <c r="K5640" s="372">
        <v>348746</v>
      </c>
      <c r="L5640" s="388">
        <f>ROWS(K$5:K5640)</f>
        <v>5636</v>
      </c>
      <c r="M5640" s="388" t="str">
        <f>IF(_xlfn.IFNA(VLOOKUP(I5640,$AG$3:$AH$83,2,FALSE),"")='11.1'!$D$5,TXM!L5640,"")</f>
        <v/>
      </c>
      <c r="N5640" t="str">
        <f>IFERROR(SMALL($M$5:$M$9000,ROWS($M$5:M5640)),"")</f>
        <v/>
      </c>
      <c r="P5640" t="s">
        <v>1639</v>
      </c>
      <c r="S5640" s="388">
        <f>ROWS(R$5:R5640)</f>
        <v>5636</v>
      </c>
      <c r="T5640" s="388" t="str">
        <f>IF(_xlfn.IFNA(VLOOKUP(P5640,$AG$3:$AH$83,2,FALSE),"")='11.1'!$D$5,TXM!S5640,"")</f>
        <v/>
      </c>
      <c r="U5640" t="str">
        <f>IFERROR(SMALL($T$5:$T$9000,ROWS($T$5:T5640)),"")</f>
        <v/>
      </c>
    </row>
    <row r="5641" spans="1:21" ht="14.4" customHeight="1" x14ac:dyDescent="0.3">
      <c r="A5641" t="s">
        <v>1639</v>
      </c>
      <c r="D5641" s="388">
        <f>ROWS(C$5:C5641)</f>
        <v>5637</v>
      </c>
      <c r="E5641" s="388" t="str">
        <f>IF(_xlfn.IFNA(VLOOKUP(A5641,$AG$3:$AH$83,2,FALSE),"")='11.1'!$D$5,TXM!D5641,"")</f>
        <v/>
      </c>
      <c r="F5641" t="str">
        <f>IFERROR(SMALL($E$5:$E$9000,ROWS($E$5:E5641)),"")</f>
        <v/>
      </c>
      <c r="I5641" s="371" t="s">
        <v>64</v>
      </c>
      <c r="J5641" t="s">
        <v>813</v>
      </c>
      <c r="K5641" s="372">
        <v>323279</v>
      </c>
      <c r="L5641" s="388">
        <f>ROWS(K$5:K5641)</f>
        <v>5637</v>
      </c>
      <c r="M5641" s="388" t="str">
        <f>IF(_xlfn.IFNA(VLOOKUP(I5641,$AG$3:$AH$83,2,FALSE),"")='11.1'!$D$5,TXM!L5641,"")</f>
        <v/>
      </c>
      <c r="N5641" t="str">
        <f>IFERROR(SMALL($M$5:$M$9000,ROWS($M$5:M5641)),"")</f>
        <v/>
      </c>
      <c r="P5641" t="s">
        <v>1639</v>
      </c>
      <c r="S5641" s="388">
        <f>ROWS(R$5:R5641)</f>
        <v>5637</v>
      </c>
      <c r="T5641" s="388" t="str">
        <f>IF(_xlfn.IFNA(VLOOKUP(P5641,$AG$3:$AH$83,2,FALSE),"")='11.1'!$D$5,TXM!S5641,"")</f>
        <v/>
      </c>
      <c r="U5641" t="str">
        <f>IFERROR(SMALL($T$5:$T$9000,ROWS($T$5:T5641)),"")</f>
        <v/>
      </c>
    </row>
    <row r="5642" spans="1:21" ht="14.4" customHeight="1" x14ac:dyDescent="0.3">
      <c r="A5642" t="s">
        <v>1639</v>
      </c>
      <c r="D5642" s="388">
        <f>ROWS(C$5:C5642)</f>
        <v>5638</v>
      </c>
      <c r="E5642" s="388" t="str">
        <f>IF(_xlfn.IFNA(VLOOKUP(A5642,$AG$3:$AH$83,2,FALSE),"")='11.1'!$D$5,TXM!D5642,"")</f>
        <v/>
      </c>
      <c r="F5642" t="str">
        <f>IFERROR(SMALL($E$5:$E$9000,ROWS($E$5:E5642)),"")</f>
        <v/>
      </c>
      <c r="I5642" s="371" t="s">
        <v>64</v>
      </c>
      <c r="J5642" t="s">
        <v>1005</v>
      </c>
      <c r="K5642" s="372">
        <v>261752</v>
      </c>
      <c r="L5642" s="388">
        <f>ROWS(K$5:K5642)</f>
        <v>5638</v>
      </c>
      <c r="M5642" s="388" t="str">
        <f>IF(_xlfn.IFNA(VLOOKUP(I5642,$AG$3:$AH$83,2,FALSE),"")='11.1'!$D$5,TXM!L5642,"")</f>
        <v/>
      </c>
      <c r="N5642" t="str">
        <f>IFERROR(SMALL($M$5:$M$9000,ROWS($M$5:M5642)),"")</f>
        <v/>
      </c>
      <c r="P5642" t="s">
        <v>1639</v>
      </c>
      <c r="S5642" s="388">
        <f>ROWS(R$5:R5642)</f>
        <v>5638</v>
      </c>
      <c r="T5642" s="388" t="str">
        <f>IF(_xlfn.IFNA(VLOOKUP(P5642,$AG$3:$AH$83,2,FALSE),"")='11.1'!$D$5,TXM!S5642,"")</f>
        <v/>
      </c>
      <c r="U5642" t="str">
        <f>IFERROR(SMALL($T$5:$T$9000,ROWS($T$5:T5642)),"")</f>
        <v/>
      </c>
    </row>
    <row r="5643" spans="1:21" ht="14.4" customHeight="1" x14ac:dyDescent="0.3">
      <c r="A5643" t="s">
        <v>1639</v>
      </c>
      <c r="D5643" s="388">
        <f>ROWS(C$5:C5643)</f>
        <v>5639</v>
      </c>
      <c r="E5643" s="388" t="str">
        <f>IF(_xlfn.IFNA(VLOOKUP(A5643,$AG$3:$AH$83,2,FALSE),"")='11.1'!$D$5,TXM!D5643,"")</f>
        <v/>
      </c>
      <c r="F5643" t="str">
        <f>IFERROR(SMALL($E$5:$E$9000,ROWS($E$5:E5643)),"")</f>
        <v/>
      </c>
      <c r="I5643" s="371" t="s">
        <v>64</v>
      </c>
      <c r="J5643" t="s">
        <v>1006</v>
      </c>
      <c r="K5643" s="372">
        <v>238399</v>
      </c>
      <c r="L5643" s="388">
        <f>ROWS(K$5:K5643)</f>
        <v>5639</v>
      </c>
      <c r="M5643" s="388" t="str">
        <f>IF(_xlfn.IFNA(VLOOKUP(I5643,$AG$3:$AH$83,2,FALSE),"")='11.1'!$D$5,TXM!L5643,"")</f>
        <v/>
      </c>
      <c r="N5643" t="str">
        <f>IFERROR(SMALL($M$5:$M$9000,ROWS($M$5:M5643)),"")</f>
        <v/>
      </c>
      <c r="P5643" t="s">
        <v>1639</v>
      </c>
      <c r="S5643" s="388">
        <f>ROWS(R$5:R5643)</f>
        <v>5639</v>
      </c>
      <c r="T5643" s="388" t="str">
        <f>IF(_xlfn.IFNA(VLOOKUP(P5643,$AG$3:$AH$83,2,FALSE),"")='11.1'!$D$5,TXM!S5643,"")</f>
        <v/>
      </c>
      <c r="U5643" t="str">
        <f>IFERROR(SMALL($T$5:$T$9000,ROWS($T$5:T5643)),"")</f>
        <v/>
      </c>
    </row>
    <row r="5644" spans="1:21" ht="14.4" customHeight="1" x14ac:dyDescent="0.3">
      <c r="A5644" t="s">
        <v>1639</v>
      </c>
      <c r="D5644" s="388">
        <f>ROWS(C$5:C5644)</f>
        <v>5640</v>
      </c>
      <c r="E5644" s="388" t="str">
        <f>IF(_xlfn.IFNA(VLOOKUP(A5644,$AG$3:$AH$83,2,FALSE),"")='11.1'!$D$5,TXM!D5644,"")</f>
        <v/>
      </c>
      <c r="F5644" t="str">
        <f>IFERROR(SMALL($E$5:$E$9000,ROWS($E$5:E5644)),"")</f>
        <v/>
      </c>
      <c r="I5644" s="371" t="s">
        <v>64</v>
      </c>
      <c r="J5644" t="s">
        <v>861</v>
      </c>
      <c r="K5644" s="372">
        <v>206476</v>
      </c>
      <c r="L5644" s="388">
        <f>ROWS(K$5:K5644)</f>
        <v>5640</v>
      </c>
      <c r="M5644" s="388" t="str">
        <f>IF(_xlfn.IFNA(VLOOKUP(I5644,$AG$3:$AH$83,2,FALSE),"")='11.1'!$D$5,TXM!L5644,"")</f>
        <v/>
      </c>
      <c r="N5644" t="str">
        <f>IFERROR(SMALL($M$5:$M$9000,ROWS($M$5:M5644)),"")</f>
        <v/>
      </c>
      <c r="P5644" t="s">
        <v>1639</v>
      </c>
      <c r="S5644" s="388">
        <f>ROWS(R$5:R5644)</f>
        <v>5640</v>
      </c>
      <c r="T5644" s="388" t="str">
        <f>IF(_xlfn.IFNA(VLOOKUP(P5644,$AG$3:$AH$83,2,FALSE),"")='11.1'!$D$5,TXM!S5644,"")</f>
        <v/>
      </c>
      <c r="U5644" t="str">
        <f>IFERROR(SMALL($T$5:$T$9000,ROWS($T$5:T5644)),"")</f>
        <v/>
      </c>
    </row>
    <row r="5645" spans="1:21" ht="14.4" customHeight="1" x14ac:dyDescent="0.3">
      <c r="A5645" t="s">
        <v>1639</v>
      </c>
      <c r="D5645" s="388">
        <f>ROWS(C$5:C5645)</f>
        <v>5641</v>
      </c>
      <c r="E5645" s="388" t="str">
        <f>IF(_xlfn.IFNA(VLOOKUP(A5645,$AG$3:$AH$83,2,FALSE),"")='11.1'!$D$5,TXM!D5645,"")</f>
        <v/>
      </c>
      <c r="F5645" t="str">
        <f>IFERROR(SMALL($E$5:$E$9000,ROWS($E$5:E5645)),"")</f>
        <v/>
      </c>
      <c r="I5645" s="371" t="s">
        <v>64</v>
      </c>
      <c r="J5645" t="s">
        <v>785</v>
      </c>
      <c r="K5645" s="372">
        <v>205575</v>
      </c>
      <c r="L5645" s="388">
        <f>ROWS(K$5:K5645)</f>
        <v>5641</v>
      </c>
      <c r="M5645" s="388" t="str">
        <f>IF(_xlfn.IFNA(VLOOKUP(I5645,$AG$3:$AH$83,2,FALSE),"")='11.1'!$D$5,TXM!L5645,"")</f>
        <v/>
      </c>
      <c r="N5645" t="str">
        <f>IFERROR(SMALL($M$5:$M$9000,ROWS($M$5:M5645)),"")</f>
        <v/>
      </c>
      <c r="P5645" t="s">
        <v>1639</v>
      </c>
      <c r="S5645" s="388">
        <f>ROWS(R$5:R5645)</f>
        <v>5641</v>
      </c>
      <c r="T5645" s="388" t="str">
        <f>IF(_xlfn.IFNA(VLOOKUP(P5645,$AG$3:$AH$83,2,FALSE),"")='11.1'!$D$5,TXM!S5645,"")</f>
        <v/>
      </c>
      <c r="U5645" t="str">
        <f>IFERROR(SMALL($T$5:$T$9000,ROWS($T$5:T5645)),"")</f>
        <v/>
      </c>
    </row>
    <row r="5646" spans="1:21" ht="14.4" customHeight="1" x14ac:dyDescent="0.3">
      <c r="A5646" t="s">
        <v>1639</v>
      </c>
      <c r="D5646" s="388">
        <f>ROWS(C$5:C5646)</f>
        <v>5642</v>
      </c>
      <c r="E5646" s="388" t="str">
        <f>IF(_xlfn.IFNA(VLOOKUP(A5646,$AG$3:$AH$83,2,FALSE),"")='11.1'!$D$5,TXM!D5646,"")</f>
        <v/>
      </c>
      <c r="F5646" t="str">
        <f>IFERROR(SMALL($E$5:$E$9000,ROWS($E$5:E5646)),"")</f>
        <v/>
      </c>
      <c r="I5646" s="371" t="s">
        <v>64</v>
      </c>
      <c r="J5646" t="s">
        <v>859</v>
      </c>
      <c r="K5646" s="372">
        <v>192551</v>
      </c>
      <c r="L5646" s="388">
        <f>ROWS(K$5:K5646)</f>
        <v>5642</v>
      </c>
      <c r="M5646" s="388" t="str">
        <f>IF(_xlfn.IFNA(VLOOKUP(I5646,$AG$3:$AH$83,2,FALSE),"")='11.1'!$D$5,TXM!L5646,"")</f>
        <v/>
      </c>
      <c r="N5646" t="str">
        <f>IFERROR(SMALL($M$5:$M$9000,ROWS($M$5:M5646)),"")</f>
        <v/>
      </c>
      <c r="P5646" t="s">
        <v>1639</v>
      </c>
      <c r="S5646" s="388">
        <f>ROWS(R$5:R5646)</f>
        <v>5642</v>
      </c>
      <c r="T5646" s="388" t="str">
        <f>IF(_xlfn.IFNA(VLOOKUP(P5646,$AG$3:$AH$83,2,FALSE),"")='11.1'!$D$5,TXM!S5646,"")</f>
        <v/>
      </c>
      <c r="U5646" t="str">
        <f>IFERROR(SMALL($T$5:$T$9000,ROWS($T$5:T5646)),"")</f>
        <v/>
      </c>
    </row>
    <row r="5647" spans="1:21" ht="14.4" customHeight="1" x14ac:dyDescent="0.3">
      <c r="A5647" t="s">
        <v>1639</v>
      </c>
      <c r="D5647" s="388">
        <f>ROWS(C$5:C5647)</f>
        <v>5643</v>
      </c>
      <c r="E5647" s="388" t="str">
        <f>IF(_xlfn.IFNA(VLOOKUP(A5647,$AG$3:$AH$83,2,FALSE),"")='11.1'!$D$5,TXM!D5647,"")</f>
        <v/>
      </c>
      <c r="F5647" t="str">
        <f>IFERROR(SMALL($E$5:$E$9000,ROWS($E$5:E5647)),"")</f>
        <v/>
      </c>
      <c r="I5647" s="371" t="s">
        <v>64</v>
      </c>
      <c r="J5647" t="s">
        <v>1402</v>
      </c>
      <c r="K5647" s="372">
        <v>178993</v>
      </c>
      <c r="L5647" s="388">
        <f>ROWS(K$5:K5647)</f>
        <v>5643</v>
      </c>
      <c r="M5647" s="388" t="str">
        <f>IF(_xlfn.IFNA(VLOOKUP(I5647,$AG$3:$AH$83,2,FALSE),"")='11.1'!$D$5,TXM!L5647,"")</f>
        <v/>
      </c>
      <c r="N5647" t="str">
        <f>IFERROR(SMALL($M$5:$M$9000,ROWS($M$5:M5647)),"")</f>
        <v/>
      </c>
      <c r="P5647" t="s">
        <v>1639</v>
      </c>
      <c r="S5647" s="388">
        <f>ROWS(R$5:R5647)</f>
        <v>5643</v>
      </c>
      <c r="T5647" s="388" t="str">
        <f>IF(_xlfn.IFNA(VLOOKUP(P5647,$AG$3:$AH$83,2,FALSE),"")='11.1'!$D$5,TXM!S5647,"")</f>
        <v/>
      </c>
      <c r="U5647" t="str">
        <f>IFERROR(SMALL($T$5:$T$9000,ROWS($T$5:T5647)),"")</f>
        <v/>
      </c>
    </row>
    <row r="5648" spans="1:21" ht="14.4" customHeight="1" x14ac:dyDescent="0.3">
      <c r="A5648" t="s">
        <v>1639</v>
      </c>
      <c r="D5648" s="388">
        <f>ROWS(C$5:C5648)</f>
        <v>5644</v>
      </c>
      <c r="E5648" s="388" t="str">
        <f>IF(_xlfn.IFNA(VLOOKUP(A5648,$AG$3:$AH$83,2,FALSE),"")='11.1'!$D$5,TXM!D5648,"")</f>
        <v/>
      </c>
      <c r="F5648" t="str">
        <f>IFERROR(SMALL($E$5:$E$9000,ROWS($E$5:E5648)),"")</f>
        <v/>
      </c>
      <c r="I5648" s="371" t="s">
        <v>64</v>
      </c>
      <c r="J5648" t="s">
        <v>1252</v>
      </c>
      <c r="K5648" s="372">
        <v>165721</v>
      </c>
      <c r="L5648" s="388">
        <f>ROWS(K$5:K5648)</f>
        <v>5644</v>
      </c>
      <c r="M5648" s="388" t="str">
        <f>IF(_xlfn.IFNA(VLOOKUP(I5648,$AG$3:$AH$83,2,FALSE),"")='11.1'!$D$5,TXM!L5648,"")</f>
        <v/>
      </c>
      <c r="N5648" t="str">
        <f>IFERROR(SMALL($M$5:$M$9000,ROWS($M$5:M5648)),"")</f>
        <v/>
      </c>
      <c r="P5648" t="s">
        <v>1639</v>
      </c>
      <c r="S5648" s="388">
        <f>ROWS(R$5:R5648)</f>
        <v>5644</v>
      </c>
      <c r="T5648" s="388" t="str">
        <f>IF(_xlfn.IFNA(VLOOKUP(P5648,$AG$3:$AH$83,2,FALSE),"")='11.1'!$D$5,TXM!S5648,"")</f>
        <v/>
      </c>
      <c r="U5648" t="str">
        <f>IFERROR(SMALL($T$5:$T$9000,ROWS($T$5:T5648)),"")</f>
        <v/>
      </c>
    </row>
    <row r="5649" spans="1:21" ht="14.4" customHeight="1" x14ac:dyDescent="0.3">
      <c r="A5649" t="s">
        <v>1639</v>
      </c>
      <c r="D5649" s="388">
        <f>ROWS(C$5:C5649)</f>
        <v>5645</v>
      </c>
      <c r="E5649" s="388" t="str">
        <f>IF(_xlfn.IFNA(VLOOKUP(A5649,$AG$3:$AH$83,2,FALSE),"")='11.1'!$D$5,TXM!D5649,"")</f>
        <v/>
      </c>
      <c r="F5649" t="str">
        <f>IFERROR(SMALL($E$5:$E$9000,ROWS($E$5:E5649)),"")</f>
        <v/>
      </c>
      <c r="I5649" s="371" t="s">
        <v>64</v>
      </c>
      <c r="J5649" t="s">
        <v>97</v>
      </c>
      <c r="K5649" s="372">
        <v>150558</v>
      </c>
      <c r="L5649" s="388">
        <f>ROWS(K$5:K5649)</f>
        <v>5645</v>
      </c>
      <c r="M5649" s="388" t="str">
        <f>IF(_xlfn.IFNA(VLOOKUP(I5649,$AG$3:$AH$83,2,FALSE),"")='11.1'!$D$5,TXM!L5649,"")</f>
        <v/>
      </c>
      <c r="N5649" t="str">
        <f>IFERROR(SMALL($M$5:$M$9000,ROWS($M$5:M5649)),"")</f>
        <v/>
      </c>
      <c r="P5649" t="s">
        <v>1639</v>
      </c>
      <c r="S5649" s="388">
        <f>ROWS(R$5:R5649)</f>
        <v>5645</v>
      </c>
      <c r="T5649" s="388" t="str">
        <f>IF(_xlfn.IFNA(VLOOKUP(P5649,$AG$3:$AH$83,2,FALSE),"")='11.1'!$D$5,TXM!S5649,"")</f>
        <v/>
      </c>
      <c r="U5649" t="str">
        <f>IFERROR(SMALL($T$5:$T$9000,ROWS($T$5:T5649)),"")</f>
        <v/>
      </c>
    </row>
    <row r="5650" spans="1:21" ht="14.4" customHeight="1" x14ac:dyDescent="0.3">
      <c r="A5650" t="s">
        <v>1639</v>
      </c>
      <c r="D5650" s="388">
        <f>ROWS(C$5:C5650)</f>
        <v>5646</v>
      </c>
      <c r="E5650" s="388" t="str">
        <f>IF(_xlfn.IFNA(VLOOKUP(A5650,$AG$3:$AH$83,2,FALSE),"")='11.1'!$D$5,TXM!D5650,"")</f>
        <v/>
      </c>
      <c r="F5650" t="str">
        <f>IFERROR(SMALL($E$5:$E$9000,ROWS($E$5:E5650)),"")</f>
        <v/>
      </c>
      <c r="I5650" s="371" t="s">
        <v>64</v>
      </c>
      <c r="J5650" t="s">
        <v>775</v>
      </c>
      <c r="K5650" s="372">
        <v>139665</v>
      </c>
      <c r="L5650" s="388">
        <f>ROWS(K$5:K5650)</f>
        <v>5646</v>
      </c>
      <c r="M5650" s="388" t="str">
        <f>IF(_xlfn.IFNA(VLOOKUP(I5650,$AG$3:$AH$83,2,FALSE),"")='11.1'!$D$5,TXM!L5650,"")</f>
        <v/>
      </c>
      <c r="N5650" t="str">
        <f>IFERROR(SMALL($M$5:$M$9000,ROWS($M$5:M5650)),"")</f>
        <v/>
      </c>
      <c r="P5650" t="s">
        <v>1639</v>
      </c>
      <c r="S5650" s="388">
        <f>ROWS(R$5:R5650)</f>
        <v>5646</v>
      </c>
      <c r="T5650" s="388" t="str">
        <f>IF(_xlfn.IFNA(VLOOKUP(P5650,$AG$3:$AH$83,2,FALSE),"")='11.1'!$D$5,TXM!S5650,"")</f>
        <v/>
      </c>
      <c r="U5650" t="str">
        <f>IFERROR(SMALL($T$5:$T$9000,ROWS($T$5:T5650)),"")</f>
        <v/>
      </c>
    </row>
    <row r="5651" spans="1:21" ht="14.4" customHeight="1" x14ac:dyDescent="0.3">
      <c r="A5651" t="s">
        <v>1639</v>
      </c>
      <c r="D5651" s="388">
        <f>ROWS(C$5:C5651)</f>
        <v>5647</v>
      </c>
      <c r="E5651" s="388" t="str">
        <f>IF(_xlfn.IFNA(VLOOKUP(A5651,$AG$3:$AH$83,2,FALSE),"")='11.1'!$D$5,TXM!D5651,"")</f>
        <v/>
      </c>
      <c r="F5651" t="str">
        <f>IFERROR(SMALL($E$5:$E$9000,ROWS($E$5:E5651)),"")</f>
        <v/>
      </c>
      <c r="I5651" s="371" t="s">
        <v>64</v>
      </c>
      <c r="J5651" t="s">
        <v>857</v>
      </c>
      <c r="K5651" s="372">
        <v>116453</v>
      </c>
      <c r="L5651" s="388">
        <f>ROWS(K$5:K5651)</f>
        <v>5647</v>
      </c>
      <c r="M5651" s="388" t="str">
        <f>IF(_xlfn.IFNA(VLOOKUP(I5651,$AG$3:$AH$83,2,FALSE),"")='11.1'!$D$5,TXM!L5651,"")</f>
        <v/>
      </c>
      <c r="N5651" t="str">
        <f>IFERROR(SMALL($M$5:$M$9000,ROWS($M$5:M5651)),"")</f>
        <v/>
      </c>
      <c r="P5651" t="s">
        <v>1639</v>
      </c>
      <c r="S5651" s="388">
        <f>ROWS(R$5:R5651)</f>
        <v>5647</v>
      </c>
      <c r="T5651" s="388" t="str">
        <f>IF(_xlfn.IFNA(VLOOKUP(P5651,$AG$3:$AH$83,2,FALSE),"")='11.1'!$D$5,TXM!S5651,"")</f>
        <v/>
      </c>
      <c r="U5651" t="str">
        <f>IFERROR(SMALL($T$5:$T$9000,ROWS($T$5:T5651)),"")</f>
        <v/>
      </c>
    </row>
    <row r="5652" spans="1:21" ht="14.4" customHeight="1" x14ac:dyDescent="0.3">
      <c r="A5652" t="s">
        <v>1639</v>
      </c>
      <c r="D5652" s="388">
        <f>ROWS(C$5:C5652)</f>
        <v>5648</v>
      </c>
      <c r="E5652" s="388" t="str">
        <f>IF(_xlfn.IFNA(VLOOKUP(A5652,$AG$3:$AH$83,2,FALSE),"")='11.1'!$D$5,TXM!D5652,"")</f>
        <v/>
      </c>
      <c r="F5652" t="str">
        <f>IFERROR(SMALL($E$5:$E$9000,ROWS($E$5:E5652)),"")</f>
        <v/>
      </c>
      <c r="I5652" s="371" t="s">
        <v>64</v>
      </c>
      <c r="J5652" t="s">
        <v>779</v>
      </c>
      <c r="K5652" s="372">
        <v>108924</v>
      </c>
      <c r="L5652" s="388">
        <f>ROWS(K$5:K5652)</f>
        <v>5648</v>
      </c>
      <c r="M5652" s="388" t="str">
        <f>IF(_xlfn.IFNA(VLOOKUP(I5652,$AG$3:$AH$83,2,FALSE),"")='11.1'!$D$5,TXM!L5652,"")</f>
        <v/>
      </c>
      <c r="N5652" t="str">
        <f>IFERROR(SMALL($M$5:$M$9000,ROWS($M$5:M5652)),"")</f>
        <v/>
      </c>
      <c r="P5652" t="s">
        <v>1639</v>
      </c>
      <c r="S5652" s="388">
        <f>ROWS(R$5:R5652)</f>
        <v>5648</v>
      </c>
      <c r="T5652" s="388" t="str">
        <f>IF(_xlfn.IFNA(VLOOKUP(P5652,$AG$3:$AH$83,2,FALSE),"")='11.1'!$D$5,TXM!S5652,"")</f>
        <v/>
      </c>
      <c r="U5652" t="str">
        <f>IFERROR(SMALL($T$5:$T$9000,ROWS($T$5:T5652)),"")</f>
        <v/>
      </c>
    </row>
    <row r="5653" spans="1:21" ht="14.4" customHeight="1" x14ac:dyDescent="0.3">
      <c r="A5653" t="s">
        <v>1639</v>
      </c>
      <c r="D5653" s="388">
        <f>ROWS(C$5:C5653)</f>
        <v>5649</v>
      </c>
      <c r="E5653" s="388" t="str">
        <f>IF(_xlfn.IFNA(VLOOKUP(A5653,$AG$3:$AH$83,2,FALSE),"")='11.1'!$D$5,TXM!D5653,"")</f>
        <v/>
      </c>
      <c r="F5653" t="str">
        <f>IFERROR(SMALL($E$5:$E$9000,ROWS($E$5:E5653)),"")</f>
        <v/>
      </c>
      <c r="I5653" s="371" t="s">
        <v>64</v>
      </c>
      <c r="J5653" t="s">
        <v>873</v>
      </c>
      <c r="K5653" s="372">
        <v>108399</v>
      </c>
      <c r="L5653" s="388">
        <f>ROWS(K$5:K5653)</f>
        <v>5649</v>
      </c>
      <c r="M5653" s="388" t="str">
        <f>IF(_xlfn.IFNA(VLOOKUP(I5653,$AG$3:$AH$83,2,FALSE),"")='11.1'!$D$5,TXM!L5653,"")</f>
        <v/>
      </c>
      <c r="N5653" t="str">
        <f>IFERROR(SMALL($M$5:$M$9000,ROWS($M$5:M5653)),"")</f>
        <v/>
      </c>
      <c r="P5653" t="s">
        <v>1639</v>
      </c>
      <c r="S5653" s="388">
        <f>ROWS(R$5:R5653)</f>
        <v>5649</v>
      </c>
      <c r="T5653" s="388" t="str">
        <f>IF(_xlfn.IFNA(VLOOKUP(P5653,$AG$3:$AH$83,2,FALSE),"")='11.1'!$D$5,TXM!S5653,"")</f>
        <v/>
      </c>
      <c r="U5653" t="str">
        <f>IFERROR(SMALL($T$5:$T$9000,ROWS($T$5:T5653)),"")</f>
        <v/>
      </c>
    </row>
    <row r="5654" spans="1:21" ht="14.4" customHeight="1" x14ac:dyDescent="0.3">
      <c r="A5654" t="s">
        <v>1639</v>
      </c>
      <c r="D5654" s="388">
        <f>ROWS(C$5:C5654)</f>
        <v>5650</v>
      </c>
      <c r="E5654" s="388" t="str">
        <f>IF(_xlfn.IFNA(VLOOKUP(A5654,$AG$3:$AH$83,2,FALSE),"")='11.1'!$D$5,TXM!D5654,"")</f>
        <v/>
      </c>
      <c r="F5654" t="str">
        <f>IFERROR(SMALL($E$5:$E$9000,ROWS($E$5:E5654)),"")</f>
        <v/>
      </c>
      <c r="I5654" s="371" t="s">
        <v>64</v>
      </c>
      <c r="J5654" t="s">
        <v>817</v>
      </c>
      <c r="K5654" s="372">
        <v>101469</v>
      </c>
      <c r="L5654" s="388">
        <f>ROWS(K$5:K5654)</f>
        <v>5650</v>
      </c>
      <c r="M5654" s="388" t="str">
        <f>IF(_xlfn.IFNA(VLOOKUP(I5654,$AG$3:$AH$83,2,FALSE),"")='11.1'!$D$5,TXM!L5654,"")</f>
        <v/>
      </c>
      <c r="N5654" t="str">
        <f>IFERROR(SMALL($M$5:$M$9000,ROWS($M$5:M5654)),"")</f>
        <v/>
      </c>
      <c r="P5654" t="s">
        <v>1639</v>
      </c>
      <c r="S5654" s="388">
        <f>ROWS(R$5:R5654)</f>
        <v>5650</v>
      </c>
      <c r="T5654" s="388" t="str">
        <f>IF(_xlfn.IFNA(VLOOKUP(P5654,$AG$3:$AH$83,2,FALSE),"")='11.1'!$D$5,TXM!S5654,"")</f>
        <v/>
      </c>
      <c r="U5654" t="str">
        <f>IFERROR(SMALL($T$5:$T$9000,ROWS($T$5:T5654)),"")</f>
        <v/>
      </c>
    </row>
    <row r="5655" spans="1:21" ht="14.4" customHeight="1" x14ac:dyDescent="0.3">
      <c r="A5655" t="s">
        <v>1639</v>
      </c>
      <c r="D5655" s="388">
        <f>ROWS(C$5:C5655)</f>
        <v>5651</v>
      </c>
      <c r="E5655" s="388" t="str">
        <f>IF(_xlfn.IFNA(VLOOKUP(A5655,$AG$3:$AH$83,2,FALSE),"")='11.1'!$D$5,TXM!D5655,"")</f>
        <v/>
      </c>
      <c r="F5655" t="str">
        <f>IFERROR(SMALL($E$5:$E$9000,ROWS($E$5:E5655)),"")</f>
        <v/>
      </c>
      <c r="I5655" s="371" t="s">
        <v>64</v>
      </c>
      <c r="J5655" t="s">
        <v>837</v>
      </c>
      <c r="K5655" s="372">
        <v>90120</v>
      </c>
      <c r="L5655" s="388">
        <f>ROWS(K$5:K5655)</f>
        <v>5651</v>
      </c>
      <c r="M5655" s="388" t="str">
        <f>IF(_xlfn.IFNA(VLOOKUP(I5655,$AG$3:$AH$83,2,FALSE),"")='11.1'!$D$5,TXM!L5655,"")</f>
        <v/>
      </c>
      <c r="N5655" t="str">
        <f>IFERROR(SMALL($M$5:$M$9000,ROWS($M$5:M5655)),"")</f>
        <v/>
      </c>
      <c r="P5655" t="s">
        <v>1639</v>
      </c>
      <c r="S5655" s="388">
        <f>ROWS(R$5:R5655)</f>
        <v>5651</v>
      </c>
      <c r="T5655" s="388" t="str">
        <f>IF(_xlfn.IFNA(VLOOKUP(P5655,$AG$3:$AH$83,2,FALSE),"")='11.1'!$D$5,TXM!S5655,"")</f>
        <v/>
      </c>
      <c r="U5655" t="str">
        <f>IFERROR(SMALL($T$5:$T$9000,ROWS($T$5:T5655)),"")</f>
        <v/>
      </c>
    </row>
    <row r="5656" spans="1:21" ht="14.4" customHeight="1" x14ac:dyDescent="0.3">
      <c r="A5656" t="s">
        <v>1639</v>
      </c>
      <c r="D5656" s="388">
        <f>ROWS(C$5:C5656)</f>
        <v>5652</v>
      </c>
      <c r="E5656" s="388" t="str">
        <f>IF(_xlfn.IFNA(VLOOKUP(A5656,$AG$3:$AH$83,2,FALSE),"")='11.1'!$D$5,TXM!D5656,"")</f>
        <v/>
      </c>
      <c r="F5656" t="str">
        <f>IFERROR(SMALL($E$5:$E$9000,ROWS($E$5:E5656)),"")</f>
        <v/>
      </c>
      <c r="I5656" s="371" t="s">
        <v>64</v>
      </c>
      <c r="J5656" t="s">
        <v>1494</v>
      </c>
      <c r="K5656" s="372">
        <v>81108</v>
      </c>
      <c r="L5656" s="388">
        <f>ROWS(K$5:K5656)</f>
        <v>5652</v>
      </c>
      <c r="M5656" s="388" t="str">
        <f>IF(_xlfn.IFNA(VLOOKUP(I5656,$AG$3:$AH$83,2,FALSE),"")='11.1'!$D$5,TXM!L5656,"")</f>
        <v/>
      </c>
      <c r="N5656" t="str">
        <f>IFERROR(SMALL($M$5:$M$9000,ROWS($M$5:M5656)),"")</f>
        <v/>
      </c>
      <c r="P5656" t="s">
        <v>1639</v>
      </c>
      <c r="S5656" s="388">
        <f>ROWS(R$5:R5656)</f>
        <v>5652</v>
      </c>
      <c r="T5656" s="388" t="str">
        <f>IF(_xlfn.IFNA(VLOOKUP(P5656,$AG$3:$AH$83,2,FALSE),"")='11.1'!$D$5,TXM!S5656,"")</f>
        <v/>
      </c>
      <c r="U5656" t="str">
        <f>IFERROR(SMALL($T$5:$T$9000,ROWS($T$5:T5656)),"")</f>
        <v/>
      </c>
    </row>
    <row r="5657" spans="1:21" ht="14.4" customHeight="1" x14ac:dyDescent="0.3">
      <c r="A5657" t="s">
        <v>1639</v>
      </c>
      <c r="D5657" s="388">
        <f>ROWS(C$5:C5657)</f>
        <v>5653</v>
      </c>
      <c r="E5657" s="388" t="str">
        <f>IF(_xlfn.IFNA(VLOOKUP(A5657,$AG$3:$AH$83,2,FALSE),"")='11.1'!$D$5,TXM!D5657,"")</f>
        <v/>
      </c>
      <c r="F5657" t="str">
        <f>IFERROR(SMALL($E$5:$E$9000,ROWS($E$5:E5657)),"")</f>
        <v/>
      </c>
      <c r="I5657" s="371" t="s">
        <v>64</v>
      </c>
      <c r="J5657" t="s">
        <v>811</v>
      </c>
      <c r="K5657" s="372">
        <v>72981</v>
      </c>
      <c r="L5657" s="388">
        <f>ROWS(K$5:K5657)</f>
        <v>5653</v>
      </c>
      <c r="M5657" s="388" t="str">
        <f>IF(_xlfn.IFNA(VLOOKUP(I5657,$AG$3:$AH$83,2,FALSE),"")='11.1'!$D$5,TXM!L5657,"")</f>
        <v/>
      </c>
      <c r="N5657" t="str">
        <f>IFERROR(SMALL($M$5:$M$9000,ROWS($M$5:M5657)),"")</f>
        <v/>
      </c>
      <c r="P5657" t="s">
        <v>1639</v>
      </c>
      <c r="S5657" s="388">
        <f>ROWS(R$5:R5657)</f>
        <v>5653</v>
      </c>
      <c r="T5657" s="388" t="str">
        <f>IF(_xlfn.IFNA(VLOOKUP(P5657,$AG$3:$AH$83,2,FALSE),"")='11.1'!$D$5,TXM!S5657,"")</f>
        <v/>
      </c>
      <c r="U5657" t="str">
        <f>IFERROR(SMALL($T$5:$T$9000,ROWS($T$5:T5657)),"")</f>
        <v/>
      </c>
    </row>
    <row r="5658" spans="1:21" ht="14.4" customHeight="1" x14ac:dyDescent="0.3">
      <c r="A5658" t="s">
        <v>1639</v>
      </c>
      <c r="D5658" s="388">
        <f>ROWS(C$5:C5658)</f>
        <v>5654</v>
      </c>
      <c r="E5658" s="388" t="str">
        <f>IF(_xlfn.IFNA(VLOOKUP(A5658,$AG$3:$AH$83,2,FALSE),"")='11.1'!$D$5,TXM!D5658,"")</f>
        <v/>
      </c>
      <c r="F5658" t="str">
        <f>IFERROR(SMALL($E$5:$E$9000,ROWS($E$5:E5658)),"")</f>
        <v/>
      </c>
      <c r="I5658" s="371" t="s">
        <v>64</v>
      </c>
      <c r="J5658" t="s">
        <v>93</v>
      </c>
      <c r="K5658" s="372">
        <v>64770</v>
      </c>
      <c r="L5658" s="388">
        <f>ROWS(K$5:K5658)</f>
        <v>5654</v>
      </c>
      <c r="M5658" s="388" t="str">
        <f>IF(_xlfn.IFNA(VLOOKUP(I5658,$AG$3:$AH$83,2,FALSE),"")='11.1'!$D$5,TXM!L5658,"")</f>
        <v/>
      </c>
      <c r="N5658" t="str">
        <f>IFERROR(SMALL($M$5:$M$9000,ROWS($M$5:M5658)),"")</f>
        <v/>
      </c>
      <c r="P5658" t="s">
        <v>1639</v>
      </c>
      <c r="S5658" s="388">
        <f>ROWS(R$5:R5658)</f>
        <v>5654</v>
      </c>
      <c r="T5658" s="388" t="str">
        <f>IF(_xlfn.IFNA(VLOOKUP(P5658,$AG$3:$AH$83,2,FALSE),"")='11.1'!$D$5,TXM!S5658,"")</f>
        <v/>
      </c>
      <c r="U5658" t="str">
        <f>IFERROR(SMALL($T$5:$T$9000,ROWS($T$5:T5658)),"")</f>
        <v/>
      </c>
    </row>
    <row r="5659" spans="1:21" ht="14.4" customHeight="1" x14ac:dyDescent="0.3">
      <c r="A5659" t="s">
        <v>1639</v>
      </c>
      <c r="D5659" s="388">
        <f>ROWS(C$5:C5659)</f>
        <v>5655</v>
      </c>
      <c r="E5659" s="388" t="str">
        <f>IF(_xlfn.IFNA(VLOOKUP(A5659,$AG$3:$AH$83,2,FALSE),"")='11.1'!$D$5,TXM!D5659,"")</f>
        <v/>
      </c>
      <c r="F5659" t="str">
        <f>IFERROR(SMALL($E$5:$E$9000,ROWS($E$5:E5659)),"")</f>
        <v/>
      </c>
      <c r="I5659" s="371" t="s">
        <v>64</v>
      </c>
      <c r="J5659" t="s">
        <v>801</v>
      </c>
      <c r="K5659" s="372">
        <v>59623</v>
      </c>
      <c r="L5659" s="388">
        <f>ROWS(K$5:K5659)</f>
        <v>5655</v>
      </c>
      <c r="M5659" s="388" t="str">
        <f>IF(_xlfn.IFNA(VLOOKUP(I5659,$AG$3:$AH$83,2,FALSE),"")='11.1'!$D$5,TXM!L5659,"")</f>
        <v/>
      </c>
      <c r="N5659" t="str">
        <f>IFERROR(SMALL($M$5:$M$9000,ROWS($M$5:M5659)),"")</f>
        <v/>
      </c>
      <c r="P5659" t="s">
        <v>1639</v>
      </c>
      <c r="S5659" s="388">
        <f>ROWS(R$5:R5659)</f>
        <v>5655</v>
      </c>
      <c r="T5659" s="388" t="str">
        <f>IF(_xlfn.IFNA(VLOOKUP(P5659,$AG$3:$AH$83,2,FALSE),"")='11.1'!$D$5,TXM!S5659,"")</f>
        <v/>
      </c>
      <c r="U5659" t="str">
        <f>IFERROR(SMALL($T$5:$T$9000,ROWS($T$5:T5659)),"")</f>
        <v/>
      </c>
    </row>
    <row r="5660" spans="1:21" ht="14.4" customHeight="1" x14ac:dyDescent="0.3">
      <c r="A5660" t="s">
        <v>1639</v>
      </c>
      <c r="D5660" s="388">
        <f>ROWS(C$5:C5660)</f>
        <v>5656</v>
      </c>
      <c r="E5660" s="388" t="str">
        <f>IF(_xlfn.IFNA(VLOOKUP(A5660,$AG$3:$AH$83,2,FALSE),"")='11.1'!$D$5,TXM!D5660,"")</f>
        <v/>
      </c>
      <c r="F5660" t="str">
        <f>IFERROR(SMALL($E$5:$E$9000,ROWS($E$5:E5660)),"")</f>
        <v/>
      </c>
      <c r="I5660" s="371" t="s">
        <v>64</v>
      </c>
      <c r="J5660" t="s">
        <v>847</v>
      </c>
      <c r="K5660" s="372">
        <v>55814</v>
      </c>
      <c r="L5660" s="388">
        <f>ROWS(K$5:K5660)</f>
        <v>5656</v>
      </c>
      <c r="M5660" s="388" t="str">
        <f>IF(_xlfn.IFNA(VLOOKUP(I5660,$AG$3:$AH$83,2,FALSE),"")='11.1'!$D$5,TXM!L5660,"")</f>
        <v/>
      </c>
      <c r="N5660" t="str">
        <f>IFERROR(SMALL($M$5:$M$9000,ROWS($M$5:M5660)),"")</f>
        <v/>
      </c>
      <c r="P5660" t="s">
        <v>1639</v>
      </c>
      <c r="S5660" s="388">
        <f>ROWS(R$5:R5660)</f>
        <v>5656</v>
      </c>
      <c r="T5660" s="388" t="str">
        <f>IF(_xlfn.IFNA(VLOOKUP(P5660,$AG$3:$AH$83,2,FALSE),"")='11.1'!$D$5,TXM!S5660,"")</f>
        <v/>
      </c>
      <c r="U5660" t="str">
        <f>IFERROR(SMALL($T$5:$T$9000,ROWS($T$5:T5660)),"")</f>
        <v/>
      </c>
    </row>
    <row r="5661" spans="1:21" ht="14.4" customHeight="1" x14ac:dyDescent="0.3">
      <c r="A5661" t="s">
        <v>1639</v>
      </c>
      <c r="D5661" s="388">
        <f>ROWS(C$5:C5661)</f>
        <v>5657</v>
      </c>
      <c r="E5661" s="388" t="str">
        <f>IF(_xlfn.IFNA(VLOOKUP(A5661,$AG$3:$AH$83,2,FALSE),"")='11.1'!$D$5,TXM!D5661,"")</f>
        <v/>
      </c>
      <c r="F5661" t="str">
        <f>IFERROR(SMALL($E$5:$E$9000,ROWS($E$5:E5661)),"")</f>
        <v/>
      </c>
      <c r="I5661" s="371" t="s">
        <v>64</v>
      </c>
      <c r="J5661" t="s">
        <v>855</v>
      </c>
      <c r="K5661" s="372">
        <v>37506</v>
      </c>
      <c r="L5661" s="388">
        <f>ROWS(K$5:K5661)</f>
        <v>5657</v>
      </c>
      <c r="M5661" s="388" t="str">
        <f>IF(_xlfn.IFNA(VLOOKUP(I5661,$AG$3:$AH$83,2,FALSE),"")='11.1'!$D$5,TXM!L5661,"")</f>
        <v/>
      </c>
      <c r="N5661" t="str">
        <f>IFERROR(SMALL($M$5:$M$9000,ROWS($M$5:M5661)),"")</f>
        <v/>
      </c>
      <c r="P5661" t="s">
        <v>1639</v>
      </c>
      <c r="S5661" s="388">
        <f>ROWS(R$5:R5661)</f>
        <v>5657</v>
      </c>
      <c r="T5661" s="388" t="str">
        <f>IF(_xlfn.IFNA(VLOOKUP(P5661,$AG$3:$AH$83,2,FALSE),"")='11.1'!$D$5,TXM!S5661,"")</f>
        <v/>
      </c>
      <c r="U5661" t="str">
        <f>IFERROR(SMALL($T$5:$T$9000,ROWS($T$5:T5661)),"")</f>
        <v/>
      </c>
    </row>
    <row r="5662" spans="1:21" ht="14.4" customHeight="1" x14ac:dyDescent="0.3">
      <c r="A5662" t="s">
        <v>1639</v>
      </c>
      <c r="D5662" s="388">
        <f>ROWS(C$5:C5662)</f>
        <v>5658</v>
      </c>
      <c r="E5662" s="388" t="str">
        <f>IF(_xlfn.IFNA(VLOOKUP(A5662,$AG$3:$AH$83,2,FALSE),"")='11.1'!$D$5,TXM!D5662,"")</f>
        <v/>
      </c>
      <c r="F5662" t="str">
        <f>IFERROR(SMALL($E$5:$E$9000,ROWS($E$5:E5662)),"")</f>
        <v/>
      </c>
      <c r="I5662" s="371" t="s">
        <v>64</v>
      </c>
      <c r="J5662" t="s">
        <v>853</v>
      </c>
      <c r="K5662" s="372">
        <v>37398</v>
      </c>
      <c r="L5662" s="388">
        <f>ROWS(K$5:K5662)</f>
        <v>5658</v>
      </c>
      <c r="M5662" s="388" t="str">
        <f>IF(_xlfn.IFNA(VLOOKUP(I5662,$AG$3:$AH$83,2,FALSE),"")='11.1'!$D$5,TXM!L5662,"")</f>
        <v/>
      </c>
      <c r="N5662" t="str">
        <f>IFERROR(SMALL($M$5:$M$9000,ROWS($M$5:M5662)),"")</f>
        <v/>
      </c>
      <c r="P5662" t="s">
        <v>1639</v>
      </c>
      <c r="S5662" s="388">
        <f>ROWS(R$5:R5662)</f>
        <v>5658</v>
      </c>
      <c r="T5662" s="388" t="str">
        <f>IF(_xlfn.IFNA(VLOOKUP(P5662,$AG$3:$AH$83,2,FALSE),"")='11.1'!$D$5,TXM!S5662,"")</f>
        <v/>
      </c>
      <c r="U5662" t="str">
        <f>IFERROR(SMALL($T$5:$T$9000,ROWS($T$5:T5662)),"")</f>
        <v/>
      </c>
    </row>
    <row r="5663" spans="1:21" ht="14.4" customHeight="1" x14ac:dyDescent="0.3">
      <c r="A5663" t="s">
        <v>1639</v>
      </c>
      <c r="D5663" s="388">
        <f>ROWS(C$5:C5663)</f>
        <v>5659</v>
      </c>
      <c r="E5663" s="388" t="str">
        <f>IF(_xlfn.IFNA(VLOOKUP(A5663,$AG$3:$AH$83,2,FALSE),"")='11.1'!$D$5,TXM!D5663,"")</f>
        <v/>
      </c>
      <c r="F5663" t="str">
        <f>IFERROR(SMALL($E$5:$E$9000,ROWS($E$5:E5663)),"")</f>
        <v/>
      </c>
      <c r="I5663" s="371" t="s">
        <v>64</v>
      </c>
      <c r="J5663" t="s">
        <v>805</v>
      </c>
      <c r="K5663" s="372">
        <v>34829</v>
      </c>
      <c r="L5663" s="388">
        <f>ROWS(K$5:K5663)</f>
        <v>5659</v>
      </c>
      <c r="M5663" s="388" t="str">
        <f>IF(_xlfn.IFNA(VLOOKUP(I5663,$AG$3:$AH$83,2,FALSE),"")='11.1'!$D$5,TXM!L5663,"")</f>
        <v/>
      </c>
      <c r="N5663" t="str">
        <f>IFERROR(SMALL($M$5:$M$9000,ROWS($M$5:M5663)),"")</f>
        <v/>
      </c>
      <c r="P5663" t="s">
        <v>1639</v>
      </c>
      <c r="S5663" s="388">
        <f>ROWS(R$5:R5663)</f>
        <v>5659</v>
      </c>
      <c r="T5663" s="388" t="str">
        <f>IF(_xlfn.IFNA(VLOOKUP(P5663,$AG$3:$AH$83,2,FALSE),"")='11.1'!$D$5,TXM!S5663,"")</f>
        <v/>
      </c>
      <c r="U5663" t="str">
        <f>IFERROR(SMALL($T$5:$T$9000,ROWS($T$5:T5663)),"")</f>
        <v/>
      </c>
    </row>
    <row r="5664" spans="1:21" ht="14.4" customHeight="1" x14ac:dyDescent="0.3">
      <c r="A5664" t="s">
        <v>1639</v>
      </c>
      <c r="D5664" s="388">
        <f>ROWS(C$5:C5664)</f>
        <v>5660</v>
      </c>
      <c r="E5664" s="388" t="str">
        <f>IF(_xlfn.IFNA(VLOOKUP(A5664,$AG$3:$AH$83,2,FALSE),"")='11.1'!$D$5,TXM!D5664,"")</f>
        <v/>
      </c>
      <c r="F5664" t="str">
        <f>IFERROR(SMALL($E$5:$E$9000,ROWS($E$5:E5664)),"")</f>
        <v/>
      </c>
      <c r="I5664" s="371" t="s">
        <v>64</v>
      </c>
      <c r="J5664" t="s">
        <v>1265</v>
      </c>
      <c r="K5664" s="372">
        <v>16871</v>
      </c>
      <c r="L5664" s="388">
        <f>ROWS(K$5:K5664)</f>
        <v>5660</v>
      </c>
      <c r="M5664" s="388" t="str">
        <f>IF(_xlfn.IFNA(VLOOKUP(I5664,$AG$3:$AH$83,2,FALSE),"")='11.1'!$D$5,TXM!L5664,"")</f>
        <v/>
      </c>
      <c r="N5664" t="str">
        <f>IFERROR(SMALL($M$5:$M$9000,ROWS($M$5:M5664)),"")</f>
        <v/>
      </c>
      <c r="P5664" t="s">
        <v>1639</v>
      </c>
      <c r="S5664" s="388">
        <f>ROWS(R$5:R5664)</f>
        <v>5660</v>
      </c>
      <c r="T5664" s="388" t="str">
        <f>IF(_xlfn.IFNA(VLOOKUP(P5664,$AG$3:$AH$83,2,FALSE),"")='11.1'!$D$5,TXM!S5664,"")</f>
        <v/>
      </c>
      <c r="U5664" t="str">
        <f>IFERROR(SMALL($T$5:$T$9000,ROWS($T$5:T5664)),"")</f>
        <v/>
      </c>
    </row>
    <row r="5665" spans="1:21" ht="14.4" customHeight="1" x14ac:dyDescent="0.3">
      <c r="A5665" t="s">
        <v>1639</v>
      </c>
      <c r="D5665" s="388">
        <f>ROWS(C$5:C5665)</f>
        <v>5661</v>
      </c>
      <c r="E5665" s="388" t="str">
        <f>IF(_xlfn.IFNA(VLOOKUP(A5665,$AG$3:$AH$83,2,FALSE),"")='11.1'!$D$5,TXM!D5665,"")</f>
        <v/>
      </c>
      <c r="F5665" t="str">
        <f>IFERROR(SMALL($E$5:$E$9000,ROWS($E$5:E5665)),"")</f>
        <v/>
      </c>
      <c r="I5665" s="371" t="s">
        <v>64</v>
      </c>
      <c r="J5665" t="s">
        <v>825</v>
      </c>
      <c r="K5665" s="372">
        <v>12433</v>
      </c>
      <c r="L5665" s="388">
        <f>ROWS(K$5:K5665)</f>
        <v>5661</v>
      </c>
      <c r="M5665" s="388" t="str">
        <f>IF(_xlfn.IFNA(VLOOKUP(I5665,$AG$3:$AH$83,2,FALSE),"")='11.1'!$D$5,TXM!L5665,"")</f>
        <v/>
      </c>
      <c r="N5665" t="str">
        <f>IFERROR(SMALL($M$5:$M$9000,ROWS($M$5:M5665)),"")</f>
        <v/>
      </c>
      <c r="P5665" t="s">
        <v>1639</v>
      </c>
      <c r="S5665" s="388">
        <f>ROWS(R$5:R5665)</f>
        <v>5661</v>
      </c>
      <c r="T5665" s="388" t="str">
        <f>IF(_xlfn.IFNA(VLOOKUP(P5665,$AG$3:$AH$83,2,FALSE),"")='11.1'!$D$5,TXM!S5665,"")</f>
        <v/>
      </c>
      <c r="U5665" t="str">
        <f>IFERROR(SMALL($T$5:$T$9000,ROWS($T$5:T5665)),"")</f>
        <v/>
      </c>
    </row>
    <row r="5666" spans="1:21" ht="14.4" customHeight="1" x14ac:dyDescent="0.3">
      <c r="A5666" t="s">
        <v>1639</v>
      </c>
      <c r="D5666" s="388">
        <f>ROWS(C$5:C5666)</f>
        <v>5662</v>
      </c>
      <c r="E5666" s="388" t="str">
        <f>IF(_xlfn.IFNA(VLOOKUP(A5666,$AG$3:$AH$83,2,FALSE),"")='11.1'!$D$5,TXM!D5666,"")</f>
        <v/>
      </c>
      <c r="F5666" t="str">
        <f>IFERROR(SMALL($E$5:$E$9000,ROWS($E$5:E5666)),"")</f>
        <v/>
      </c>
      <c r="I5666" s="371" t="s">
        <v>64</v>
      </c>
      <c r="J5666" t="s">
        <v>1500</v>
      </c>
      <c r="K5666" s="372">
        <v>9105</v>
      </c>
      <c r="L5666" s="388">
        <f>ROWS(K$5:K5666)</f>
        <v>5662</v>
      </c>
      <c r="M5666" s="388" t="str">
        <f>IF(_xlfn.IFNA(VLOOKUP(I5666,$AG$3:$AH$83,2,FALSE),"")='11.1'!$D$5,TXM!L5666,"")</f>
        <v/>
      </c>
      <c r="N5666" t="str">
        <f>IFERROR(SMALL($M$5:$M$9000,ROWS($M$5:M5666)),"")</f>
        <v/>
      </c>
      <c r="P5666" t="s">
        <v>1639</v>
      </c>
      <c r="S5666" s="388">
        <f>ROWS(R$5:R5666)</f>
        <v>5662</v>
      </c>
      <c r="T5666" s="388" t="str">
        <f>IF(_xlfn.IFNA(VLOOKUP(P5666,$AG$3:$AH$83,2,FALSE),"")='11.1'!$D$5,TXM!S5666,"")</f>
        <v/>
      </c>
      <c r="U5666" t="str">
        <f>IFERROR(SMALL($T$5:$T$9000,ROWS($T$5:T5666)),"")</f>
        <v/>
      </c>
    </row>
    <row r="5667" spans="1:21" ht="14.4" customHeight="1" x14ac:dyDescent="0.3">
      <c r="A5667" t="s">
        <v>1639</v>
      </c>
      <c r="D5667" s="388">
        <f>ROWS(C$5:C5667)</f>
        <v>5663</v>
      </c>
      <c r="E5667" s="388" t="str">
        <f>IF(_xlfn.IFNA(VLOOKUP(A5667,$AG$3:$AH$83,2,FALSE),"")='11.1'!$D$5,TXM!D5667,"")</f>
        <v/>
      </c>
      <c r="F5667" t="str">
        <f>IFERROR(SMALL($E$5:$E$9000,ROWS($E$5:E5667)),"")</f>
        <v/>
      </c>
      <c r="I5667" s="371" t="s">
        <v>64</v>
      </c>
      <c r="J5667" t="s">
        <v>999</v>
      </c>
      <c r="K5667" s="372">
        <v>2220</v>
      </c>
      <c r="L5667" s="388">
        <f>ROWS(K$5:K5667)</f>
        <v>5663</v>
      </c>
      <c r="M5667" s="388" t="str">
        <f>IF(_xlfn.IFNA(VLOOKUP(I5667,$AG$3:$AH$83,2,FALSE),"")='11.1'!$D$5,TXM!L5667,"")</f>
        <v/>
      </c>
      <c r="N5667" t="str">
        <f>IFERROR(SMALL($M$5:$M$9000,ROWS($M$5:M5667)),"")</f>
        <v/>
      </c>
      <c r="P5667" t="s">
        <v>1639</v>
      </c>
      <c r="S5667" s="388">
        <f>ROWS(R$5:R5667)</f>
        <v>5663</v>
      </c>
      <c r="T5667" s="388" t="str">
        <f>IF(_xlfn.IFNA(VLOOKUP(P5667,$AG$3:$AH$83,2,FALSE),"")='11.1'!$D$5,TXM!S5667,"")</f>
        <v/>
      </c>
      <c r="U5667" t="str">
        <f>IFERROR(SMALL($T$5:$T$9000,ROWS($T$5:T5667)),"")</f>
        <v/>
      </c>
    </row>
    <row r="5668" spans="1:21" ht="14.4" customHeight="1" x14ac:dyDescent="0.3">
      <c r="A5668" t="s">
        <v>1639</v>
      </c>
      <c r="D5668" s="388">
        <f>ROWS(C$5:C5668)</f>
        <v>5664</v>
      </c>
      <c r="E5668" s="388" t="str">
        <f>IF(_xlfn.IFNA(VLOOKUP(A5668,$AG$3:$AH$83,2,FALSE),"")='11.1'!$D$5,TXM!D5668,"")</f>
        <v/>
      </c>
      <c r="F5668" t="str">
        <f>IFERROR(SMALL($E$5:$E$9000,ROWS($E$5:E5668)),"")</f>
        <v/>
      </c>
      <c r="I5668" s="371" t="s">
        <v>64</v>
      </c>
      <c r="J5668" t="s">
        <v>1240</v>
      </c>
      <c r="K5668" s="372">
        <v>2191</v>
      </c>
      <c r="L5668" s="388">
        <f>ROWS(K$5:K5668)</f>
        <v>5664</v>
      </c>
      <c r="M5668" s="388" t="str">
        <f>IF(_xlfn.IFNA(VLOOKUP(I5668,$AG$3:$AH$83,2,FALSE),"")='11.1'!$D$5,TXM!L5668,"")</f>
        <v/>
      </c>
      <c r="N5668" t="str">
        <f>IFERROR(SMALL($M$5:$M$9000,ROWS($M$5:M5668)),"")</f>
        <v/>
      </c>
      <c r="P5668" t="s">
        <v>1639</v>
      </c>
      <c r="S5668" s="388">
        <f>ROWS(R$5:R5668)</f>
        <v>5664</v>
      </c>
      <c r="T5668" s="388" t="str">
        <f>IF(_xlfn.IFNA(VLOOKUP(P5668,$AG$3:$AH$83,2,FALSE),"")='11.1'!$D$5,TXM!S5668,"")</f>
        <v/>
      </c>
      <c r="U5668" t="str">
        <f>IFERROR(SMALL($T$5:$T$9000,ROWS($T$5:T5668)),"")</f>
        <v/>
      </c>
    </row>
    <row r="5669" spans="1:21" ht="14.4" customHeight="1" x14ac:dyDescent="0.3">
      <c r="A5669" t="s">
        <v>1639</v>
      </c>
      <c r="D5669" s="388">
        <f>ROWS(C$5:C5669)</f>
        <v>5665</v>
      </c>
      <c r="E5669" s="388" t="str">
        <f>IF(_xlfn.IFNA(VLOOKUP(A5669,$AG$3:$AH$83,2,FALSE),"")='11.1'!$D$5,TXM!D5669,"")</f>
        <v/>
      </c>
      <c r="F5669" t="str">
        <f>IFERROR(SMALL($E$5:$E$9000,ROWS($E$5:E5669)),"")</f>
        <v/>
      </c>
      <c r="I5669" s="371" t="s">
        <v>64</v>
      </c>
      <c r="J5669" t="s">
        <v>831</v>
      </c>
      <c r="K5669" s="372">
        <v>2024</v>
      </c>
      <c r="L5669" s="388">
        <f>ROWS(K$5:K5669)</f>
        <v>5665</v>
      </c>
      <c r="M5669" s="388" t="str">
        <f>IF(_xlfn.IFNA(VLOOKUP(I5669,$AG$3:$AH$83,2,FALSE),"")='11.1'!$D$5,TXM!L5669,"")</f>
        <v/>
      </c>
      <c r="N5669" t="str">
        <f>IFERROR(SMALL($M$5:$M$9000,ROWS($M$5:M5669)),"")</f>
        <v/>
      </c>
      <c r="P5669" t="s">
        <v>1639</v>
      </c>
      <c r="S5669" s="388">
        <f>ROWS(R$5:R5669)</f>
        <v>5665</v>
      </c>
      <c r="T5669" s="388" t="str">
        <f>IF(_xlfn.IFNA(VLOOKUP(P5669,$AG$3:$AH$83,2,FALSE),"")='11.1'!$D$5,TXM!S5669,"")</f>
        <v/>
      </c>
      <c r="U5669" t="str">
        <f>IFERROR(SMALL($T$5:$T$9000,ROWS($T$5:T5669)),"")</f>
        <v/>
      </c>
    </row>
    <row r="5670" spans="1:21" ht="14.4" customHeight="1" x14ac:dyDescent="0.3">
      <c r="A5670" t="s">
        <v>1639</v>
      </c>
      <c r="D5670" s="388">
        <f>ROWS(C$5:C5670)</f>
        <v>5666</v>
      </c>
      <c r="E5670" s="388" t="str">
        <f>IF(_xlfn.IFNA(VLOOKUP(A5670,$AG$3:$AH$83,2,FALSE),"")='11.1'!$D$5,TXM!D5670,"")</f>
        <v/>
      </c>
      <c r="F5670" t="str">
        <f>IFERROR(SMALL($E$5:$E$9000,ROWS($E$5:E5670)),"")</f>
        <v/>
      </c>
      <c r="I5670" s="371" t="s">
        <v>64</v>
      </c>
      <c r="J5670" t="s">
        <v>1002</v>
      </c>
      <c r="K5670" s="372">
        <v>500</v>
      </c>
      <c r="L5670" s="388">
        <f>ROWS(K$5:K5670)</f>
        <v>5666</v>
      </c>
      <c r="M5670" s="388" t="str">
        <f>IF(_xlfn.IFNA(VLOOKUP(I5670,$AG$3:$AH$83,2,FALSE),"")='11.1'!$D$5,TXM!L5670,"")</f>
        <v/>
      </c>
      <c r="N5670" t="str">
        <f>IFERROR(SMALL($M$5:$M$9000,ROWS($M$5:M5670)),"")</f>
        <v/>
      </c>
      <c r="P5670" t="s">
        <v>1639</v>
      </c>
      <c r="S5670" s="388">
        <f>ROWS(R$5:R5670)</f>
        <v>5666</v>
      </c>
      <c r="T5670" s="388" t="str">
        <f>IF(_xlfn.IFNA(VLOOKUP(P5670,$AG$3:$AH$83,2,FALSE),"")='11.1'!$D$5,TXM!S5670,"")</f>
        <v/>
      </c>
      <c r="U5670" t="str">
        <f>IFERROR(SMALL($T$5:$T$9000,ROWS($T$5:T5670)),"")</f>
        <v/>
      </c>
    </row>
    <row r="5671" spans="1:21" ht="14.4" customHeight="1" x14ac:dyDescent="0.3">
      <c r="A5671" t="s">
        <v>1639</v>
      </c>
      <c r="D5671" s="388">
        <f>ROWS(C$5:C5671)</f>
        <v>5667</v>
      </c>
      <c r="E5671" s="388" t="str">
        <f>IF(_xlfn.IFNA(VLOOKUP(A5671,$AG$3:$AH$83,2,FALSE),"")='11.1'!$D$5,TXM!D5671,"")</f>
        <v/>
      </c>
      <c r="F5671" t="str">
        <f>IFERROR(SMALL($E$5:$E$9000,ROWS($E$5:E5671)),"")</f>
        <v/>
      </c>
      <c r="I5671" s="371" t="s">
        <v>64</v>
      </c>
      <c r="J5671" t="s">
        <v>777</v>
      </c>
      <c r="K5671" s="372">
        <v>310</v>
      </c>
      <c r="L5671" s="388">
        <f>ROWS(K$5:K5671)</f>
        <v>5667</v>
      </c>
      <c r="M5671" s="388" t="str">
        <f>IF(_xlfn.IFNA(VLOOKUP(I5671,$AG$3:$AH$83,2,FALSE),"")='11.1'!$D$5,TXM!L5671,"")</f>
        <v/>
      </c>
      <c r="N5671" t="str">
        <f>IFERROR(SMALL($M$5:$M$9000,ROWS($M$5:M5671)),"")</f>
        <v/>
      </c>
      <c r="P5671" t="s">
        <v>1639</v>
      </c>
      <c r="S5671" s="388">
        <f>ROWS(R$5:R5671)</f>
        <v>5667</v>
      </c>
      <c r="T5671" s="388" t="str">
        <f>IF(_xlfn.IFNA(VLOOKUP(P5671,$AG$3:$AH$83,2,FALSE),"")='11.1'!$D$5,TXM!S5671,"")</f>
        <v/>
      </c>
      <c r="U5671" t="str">
        <f>IFERROR(SMALL($T$5:$T$9000,ROWS($T$5:T5671)),"")</f>
        <v/>
      </c>
    </row>
    <row r="5672" spans="1:21" ht="14.4" customHeight="1" x14ac:dyDescent="0.3">
      <c r="A5672" t="s">
        <v>1639</v>
      </c>
      <c r="D5672" s="388">
        <f>ROWS(C$5:C5672)</f>
        <v>5668</v>
      </c>
      <c r="E5672" s="388" t="str">
        <f>IF(_xlfn.IFNA(VLOOKUP(A5672,$AG$3:$AH$83,2,FALSE),"")='11.1'!$D$5,TXM!D5672,"")</f>
        <v/>
      </c>
      <c r="F5672" t="str">
        <f>IFERROR(SMALL($E$5:$E$9000,ROWS($E$5:E5672)),"")</f>
        <v/>
      </c>
      <c r="I5672" s="371" t="s">
        <v>694</v>
      </c>
      <c r="J5672" t="s">
        <v>863</v>
      </c>
      <c r="K5672" s="372">
        <v>762361</v>
      </c>
      <c r="L5672" s="388">
        <f>ROWS(K$5:K5672)</f>
        <v>5668</v>
      </c>
      <c r="M5672" s="388" t="str">
        <f>IF(_xlfn.IFNA(VLOOKUP(I5672,$AG$3:$AH$83,2,FALSE),"")='11.1'!$D$5,TXM!L5672,"")</f>
        <v/>
      </c>
      <c r="N5672" t="str">
        <f>IFERROR(SMALL($M$5:$M$9000,ROWS($M$5:M5672)),"")</f>
        <v/>
      </c>
      <c r="P5672" t="s">
        <v>1639</v>
      </c>
      <c r="S5672" s="388">
        <f>ROWS(R$5:R5672)</f>
        <v>5668</v>
      </c>
      <c r="T5672" s="388" t="str">
        <f>IF(_xlfn.IFNA(VLOOKUP(P5672,$AG$3:$AH$83,2,FALSE),"")='11.1'!$D$5,TXM!S5672,"")</f>
        <v/>
      </c>
      <c r="U5672" t="str">
        <f>IFERROR(SMALL($T$5:$T$9000,ROWS($T$5:T5672)),"")</f>
        <v/>
      </c>
    </row>
    <row r="5673" spans="1:21" ht="14.4" customHeight="1" x14ac:dyDescent="0.3">
      <c r="A5673" t="s">
        <v>1639</v>
      </c>
      <c r="D5673" s="388">
        <f>ROWS(C$5:C5673)</f>
        <v>5669</v>
      </c>
      <c r="E5673" s="388" t="str">
        <f>IF(_xlfn.IFNA(VLOOKUP(A5673,$AG$3:$AH$83,2,FALSE),"")='11.1'!$D$5,TXM!D5673,"")</f>
        <v/>
      </c>
      <c r="F5673" t="str">
        <f>IFERROR(SMALL($E$5:$E$9000,ROWS($E$5:E5673)),"")</f>
        <v/>
      </c>
      <c r="I5673" s="371" t="s">
        <v>694</v>
      </c>
      <c r="J5673" t="s">
        <v>1001</v>
      </c>
      <c r="K5673" s="372">
        <v>561107</v>
      </c>
      <c r="L5673" s="388">
        <f>ROWS(K$5:K5673)</f>
        <v>5669</v>
      </c>
      <c r="M5673" s="388" t="str">
        <f>IF(_xlfn.IFNA(VLOOKUP(I5673,$AG$3:$AH$83,2,FALSE),"")='11.1'!$D$5,TXM!L5673,"")</f>
        <v/>
      </c>
      <c r="N5673" t="str">
        <f>IFERROR(SMALL($M$5:$M$9000,ROWS($M$5:M5673)),"")</f>
        <v/>
      </c>
      <c r="P5673" t="s">
        <v>1639</v>
      </c>
      <c r="S5673" s="388">
        <f>ROWS(R$5:R5673)</f>
        <v>5669</v>
      </c>
      <c r="T5673" s="388" t="str">
        <f>IF(_xlfn.IFNA(VLOOKUP(P5673,$AG$3:$AH$83,2,FALSE),"")='11.1'!$D$5,TXM!S5673,"")</f>
        <v/>
      </c>
      <c r="U5673" t="str">
        <f>IFERROR(SMALL($T$5:$T$9000,ROWS($T$5:T5673)),"")</f>
        <v/>
      </c>
    </row>
    <row r="5674" spans="1:21" ht="14.4" customHeight="1" x14ac:dyDescent="0.3">
      <c r="A5674" t="s">
        <v>1639</v>
      </c>
      <c r="D5674" s="388">
        <f>ROWS(C$5:C5674)</f>
        <v>5670</v>
      </c>
      <c r="E5674" s="388" t="str">
        <f>IF(_xlfn.IFNA(VLOOKUP(A5674,$AG$3:$AH$83,2,FALSE),"")='11.1'!$D$5,TXM!D5674,"")</f>
        <v/>
      </c>
      <c r="F5674" t="str">
        <f>IFERROR(SMALL($E$5:$E$9000,ROWS($E$5:E5674)),"")</f>
        <v/>
      </c>
      <c r="I5674" s="371" t="s">
        <v>694</v>
      </c>
      <c r="J5674" t="s">
        <v>93</v>
      </c>
      <c r="K5674" s="372">
        <v>28664</v>
      </c>
      <c r="L5674" s="388">
        <f>ROWS(K$5:K5674)</f>
        <v>5670</v>
      </c>
      <c r="M5674" s="388" t="str">
        <f>IF(_xlfn.IFNA(VLOOKUP(I5674,$AG$3:$AH$83,2,FALSE),"")='11.1'!$D$5,TXM!L5674,"")</f>
        <v/>
      </c>
      <c r="N5674" t="str">
        <f>IFERROR(SMALL($M$5:$M$9000,ROWS($M$5:M5674)),"")</f>
        <v/>
      </c>
      <c r="P5674" t="s">
        <v>1639</v>
      </c>
      <c r="S5674" s="388">
        <f>ROWS(R$5:R5674)</f>
        <v>5670</v>
      </c>
      <c r="T5674" s="388" t="str">
        <f>IF(_xlfn.IFNA(VLOOKUP(P5674,$AG$3:$AH$83,2,FALSE),"")='11.1'!$D$5,TXM!S5674,"")</f>
        <v/>
      </c>
      <c r="U5674" t="str">
        <f>IFERROR(SMALL($T$5:$T$9000,ROWS($T$5:T5674)),"")</f>
        <v/>
      </c>
    </row>
    <row r="5675" spans="1:21" ht="14.4" customHeight="1" x14ac:dyDescent="0.3">
      <c r="A5675" t="s">
        <v>1639</v>
      </c>
      <c r="D5675" s="388">
        <f>ROWS(C$5:C5675)</f>
        <v>5671</v>
      </c>
      <c r="E5675" s="388" t="str">
        <f>IF(_xlfn.IFNA(VLOOKUP(A5675,$AG$3:$AH$83,2,FALSE),"")='11.1'!$D$5,TXM!D5675,"")</f>
        <v/>
      </c>
      <c r="F5675" t="str">
        <f>IFERROR(SMALL($E$5:$E$9000,ROWS($E$5:E5675)),"")</f>
        <v/>
      </c>
      <c r="I5675" s="371" t="s">
        <v>694</v>
      </c>
      <c r="J5675" t="s">
        <v>843</v>
      </c>
      <c r="K5675" s="372">
        <v>13589</v>
      </c>
      <c r="L5675" s="388">
        <f>ROWS(K$5:K5675)</f>
        <v>5671</v>
      </c>
      <c r="M5675" s="388" t="str">
        <f>IF(_xlfn.IFNA(VLOOKUP(I5675,$AG$3:$AH$83,2,FALSE),"")='11.1'!$D$5,TXM!L5675,"")</f>
        <v/>
      </c>
      <c r="N5675" t="str">
        <f>IFERROR(SMALL($M$5:$M$9000,ROWS($M$5:M5675)),"")</f>
        <v/>
      </c>
      <c r="P5675" t="s">
        <v>1639</v>
      </c>
      <c r="S5675" s="388">
        <f>ROWS(R$5:R5675)</f>
        <v>5671</v>
      </c>
      <c r="T5675" s="388" t="str">
        <f>IF(_xlfn.IFNA(VLOOKUP(P5675,$AG$3:$AH$83,2,FALSE),"")='11.1'!$D$5,TXM!S5675,"")</f>
        <v/>
      </c>
      <c r="U5675" t="str">
        <f>IFERROR(SMALL($T$5:$T$9000,ROWS($T$5:T5675)),"")</f>
        <v/>
      </c>
    </row>
    <row r="5676" spans="1:21" ht="14.4" customHeight="1" x14ac:dyDescent="0.3">
      <c r="A5676" t="s">
        <v>1639</v>
      </c>
      <c r="D5676" s="388">
        <f>ROWS(C$5:C5676)</f>
        <v>5672</v>
      </c>
      <c r="E5676" s="388" t="str">
        <f>IF(_xlfn.IFNA(VLOOKUP(A5676,$AG$3:$AH$83,2,FALSE),"")='11.1'!$D$5,TXM!D5676,"")</f>
        <v/>
      </c>
      <c r="F5676" t="str">
        <f>IFERROR(SMALL($E$5:$E$9000,ROWS($E$5:E5676)),"")</f>
        <v/>
      </c>
      <c r="I5676" s="371" t="s">
        <v>694</v>
      </c>
      <c r="J5676" t="s">
        <v>867</v>
      </c>
      <c r="K5676" s="372">
        <v>11265</v>
      </c>
      <c r="L5676" s="388">
        <f>ROWS(K$5:K5676)</f>
        <v>5672</v>
      </c>
      <c r="M5676" s="388" t="str">
        <f>IF(_xlfn.IFNA(VLOOKUP(I5676,$AG$3:$AH$83,2,FALSE),"")='11.1'!$D$5,TXM!L5676,"")</f>
        <v/>
      </c>
      <c r="N5676" t="str">
        <f>IFERROR(SMALL($M$5:$M$9000,ROWS($M$5:M5676)),"")</f>
        <v/>
      </c>
      <c r="P5676" t="s">
        <v>1639</v>
      </c>
      <c r="S5676" s="388">
        <f>ROWS(R$5:R5676)</f>
        <v>5672</v>
      </c>
      <c r="T5676" s="388" t="str">
        <f>IF(_xlfn.IFNA(VLOOKUP(P5676,$AG$3:$AH$83,2,FALSE),"")='11.1'!$D$5,TXM!S5676,"")</f>
        <v/>
      </c>
      <c r="U5676" t="str">
        <f>IFERROR(SMALL($T$5:$T$9000,ROWS($T$5:T5676)),"")</f>
        <v/>
      </c>
    </row>
    <row r="5677" spans="1:21" ht="14.4" customHeight="1" x14ac:dyDescent="0.3">
      <c r="A5677" t="s">
        <v>1639</v>
      </c>
      <c r="D5677" s="388">
        <f>ROWS(C$5:C5677)</f>
        <v>5673</v>
      </c>
      <c r="E5677" s="388" t="str">
        <f>IF(_xlfn.IFNA(VLOOKUP(A5677,$AG$3:$AH$83,2,FALSE),"")='11.1'!$D$5,TXM!D5677,"")</f>
        <v/>
      </c>
      <c r="F5677" t="str">
        <f>IFERROR(SMALL($E$5:$E$9000,ROWS($E$5:E5677)),"")</f>
        <v/>
      </c>
      <c r="I5677" s="371" t="s">
        <v>694</v>
      </c>
      <c r="J5677" t="s">
        <v>1318</v>
      </c>
      <c r="K5677" s="372">
        <v>8005</v>
      </c>
      <c r="L5677" s="388">
        <f>ROWS(K$5:K5677)</f>
        <v>5673</v>
      </c>
      <c r="M5677" s="388" t="str">
        <f>IF(_xlfn.IFNA(VLOOKUP(I5677,$AG$3:$AH$83,2,FALSE),"")='11.1'!$D$5,TXM!L5677,"")</f>
        <v/>
      </c>
      <c r="N5677" t="str">
        <f>IFERROR(SMALL($M$5:$M$9000,ROWS($M$5:M5677)),"")</f>
        <v/>
      </c>
      <c r="P5677" t="s">
        <v>1639</v>
      </c>
      <c r="S5677" s="388">
        <f>ROWS(R$5:R5677)</f>
        <v>5673</v>
      </c>
      <c r="T5677" s="388" t="str">
        <f>IF(_xlfn.IFNA(VLOOKUP(P5677,$AG$3:$AH$83,2,FALSE),"")='11.1'!$D$5,TXM!S5677,"")</f>
        <v/>
      </c>
      <c r="U5677" t="str">
        <f>IFERROR(SMALL($T$5:$T$9000,ROWS($T$5:T5677)),"")</f>
        <v/>
      </c>
    </row>
    <row r="5678" spans="1:21" ht="14.4" customHeight="1" x14ac:dyDescent="0.3">
      <c r="A5678" t="s">
        <v>1639</v>
      </c>
      <c r="D5678" s="388">
        <f>ROWS(C$5:C5678)</f>
        <v>5674</v>
      </c>
      <c r="E5678" s="388" t="str">
        <f>IF(_xlfn.IFNA(VLOOKUP(A5678,$AG$3:$AH$83,2,FALSE),"")='11.1'!$D$5,TXM!D5678,"")</f>
        <v/>
      </c>
      <c r="F5678" t="str">
        <f>IFERROR(SMALL($E$5:$E$9000,ROWS($E$5:E5678)),"")</f>
        <v/>
      </c>
      <c r="I5678" s="371" t="s">
        <v>694</v>
      </c>
      <c r="J5678" t="s">
        <v>1265</v>
      </c>
      <c r="K5678" s="372">
        <v>3569</v>
      </c>
      <c r="L5678" s="388">
        <f>ROWS(K$5:K5678)</f>
        <v>5674</v>
      </c>
      <c r="M5678" s="388" t="str">
        <f>IF(_xlfn.IFNA(VLOOKUP(I5678,$AG$3:$AH$83,2,FALSE),"")='11.1'!$D$5,TXM!L5678,"")</f>
        <v/>
      </c>
      <c r="N5678" t="str">
        <f>IFERROR(SMALL($M$5:$M$9000,ROWS($M$5:M5678)),"")</f>
        <v/>
      </c>
      <c r="P5678" t="s">
        <v>1639</v>
      </c>
      <c r="S5678" s="388">
        <f>ROWS(R$5:R5678)</f>
        <v>5674</v>
      </c>
      <c r="T5678" s="388" t="str">
        <f>IF(_xlfn.IFNA(VLOOKUP(P5678,$AG$3:$AH$83,2,FALSE),"")='11.1'!$D$5,TXM!S5678,"")</f>
        <v/>
      </c>
      <c r="U5678" t="str">
        <f>IFERROR(SMALL($T$5:$T$9000,ROWS($T$5:T5678)),"")</f>
        <v/>
      </c>
    </row>
    <row r="5679" spans="1:21" ht="14.4" customHeight="1" x14ac:dyDescent="0.3">
      <c r="A5679" t="s">
        <v>1639</v>
      </c>
      <c r="D5679" s="388">
        <f>ROWS(C$5:C5679)</f>
        <v>5675</v>
      </c>
      <c r="E5679" s="388" t="str">
        <f>IF(_xlfn.IFNA(VLOOKUP(A5679,$AG$3:$AH$83,2,FALSE),"")='11.1'!$D$5,TXM!D5679,"")</f>
        <v/>
      </c>
      <c r="F5679" t="str">
        <f>IFERROR(SMALL($E$5:$E$9000,ROWS($E$5:E5679)),"")</f>
        <v/>
      </c>
      <c r="I5679" s="371" t="s">
        <v>694</v>
      </c>
      <c r="J5679" t="s">
        <v>823</v>
      </c>
      <c r="K5679" s="372">
        <v>1617</v>
      </c>
      <c r="L5679" s="388">
        <f>ROWS(K$5:K5679)</f>
        <v>5675</v>
      </c>
      <c r="M5679" s="388" t="str">
        <f>IF(_xlfn.IFNA(VLOOKUP(I5679,$AG$3:$AH$83,2,FALSE),"")='11.1'!$D$5,TXM!L5679,"")</f>
        <v/>
      </c>
      <c r="N5679" t="str">
        <f>IFERROR(SMALL($M$5:$M$9000,ROWS($M$5:M5679)),"")</f>
        <v/>
      </c>
      <c r="P5679" t="s">
        <v>1639</v>
      </c>
      <c r="S5679" s="388">
        <f>ROWS(R$5:R5679)</f>
        <v>5675</v>
      </c>
      <c r="T5679" s="388" t="str">
        <f>IF(_xlfn.IFNA(VLOOKUP(P5679,$AG$3:$AH$83,2,FALSE),"")='11.1'!$D$5,TXM!S5679,"")</f>
        <v/>
      </c>
      <c r="U5679" t="str">
        <f>IFERROR(SMALL($T$5:$T$9000,ROWS($T$5:T5679)),"")</f>
        <v/>
      </c>
    </row>
    <row r="5680" spans="1:21" ht="14.4" customHeight="1" x14ac:dyDescent="0.3">
      <c r="A5680" t="s">
        <v>1639</v>
      </c>
      <c r="D5680" s="388">
        <f>ROWS(C$5:C5680)</f>
        <v>5676</v>
      </c>
      <c r="E5680" s="388" t="str">
        <f>IF(_xlfn.IFNA(VLOOKUP(A5680,$AG$3:$AH$83,2,FALSE),"")='11.1'!$D$5,TXM!D5680,"")</f>
        <v/>
      </c>
      <c r="F5680" t="str">
        <f>IFERROR(SMALL($E$5:$E$9000,ROWS($E$5:E5680)),"")</f>
        <v/>
      </c>
      <c r="I5680" s="371" t="s">
        <v>694</v>
      </c>
      <c r="J5680" t="s">
        <v>990</v>
      </c>
      <c r="K5680" s="372">
        <v>1123</v>
      </c>
      <c r="L5680" s="388">
        <f>ROWS(K$5:K5680)</f>
        <v>5676</v>
      </c>
      <c r="M5680" s="388" t="str">
        <f>IF(_xlfn.IFNA(VLOOKUP(I5680,$AG$3:$AH$83,2,FALSE),"")='11.1'!$D$5,TXM!L5680,"")</f>
        <v/>
      </c>
      <c r="N5680" t="str">
        <f>IFERROR(SMALL($M$5:$M$9000,ROWS($M$5:M5680)),"")</f>
        <v/>
      </c>
      <c r="P5680" t="s">
        <v>1639</v>
      </c>
      <c r="S5680" s="388">
        <f>ROWS(R$5:R5680)</f>
        <v>5676</v>
      </c>
      <c r="T5680" s="388" t="str">
        <f>IF(_xlfn.IFNA(VLOOKUP(P5680,$AG$3:$AH$83,2,FALSE),"")='11.1'!$D$5,TXM!S5680,"")</f>
        <v/>
      </c>
      <c r="U5680" t="str">
        <f>IFERROR(SMALL($T$5:$T$9000,ROWS($T$5:T5680)),"")</f>
        <v/>
      </c>
    </row>
    <row r="5681" spans="1:21" ht="14.4" customHeight="1" x14ac:dyDescent="0.3">
      <c r="A5681" t="s">
        <v>1639</v>
      </c>
      <c r="D5681" s="388">
        <f>ROWS(C$5:C5681)</f>
        <v>5677</v>
      </c>
      <c r="E5681" s="388" t="str">
        <f>IF(_xlfn.IFNA(VLOOKUP(A5681,$AG$3:$AH$83,2,FALSE),"")='11.1'!$D$5,TXM!D5681,"")</f>
        <v/>
      </c>
      <c r="F5681" t="str">
        <f>IFERROR(SMALL($E$5:$E$9000,ROWS($E$5:E5681)),"")</f>
        <v/>
      </c>
      <c r="I5681" s="371" t="s">
        <v>694</v>
      </c>
      <c r="J5681" t="s">
        <v>821</v>
      </c>
      <c r="K5681" s="372">
        <v>640</v>
      </c>
      <c r="L5681" s="388">
        <f>ROWS(K$5:K5681)</f>
        <v>5677</v>
      </c>
      <c r="M5681" s="388" t="str">
        <f>IF(_xlfn.IFNA(VLOOKUP(I5681,$AG$3:$AH$83,2,FALSE),"")='11.1'!$D$5,TXM!L5681,"")</f>
        <v/>
      </c>
      <c r="N5681" t="str">
        <f>IFERROR(SMALL($M$5:$M$9000,ROWS($M$5:M5681)),"")</f>
        <v/>
      </c>
      <c r="P5681" t="s">
        <v>1639</v>
      </c>
      <c r="S5681" s="388">
        <f>ROWS(R$5:R5681)</f>
        <v>5677</v>
      </c>
      <c r="T5681" s="388" t="str">
        <f>IF(_xlfn.IFNA(VLOOKUP(P5681,$AG$3:$AH$83,2,FALSE),"")='11.1'!$D$5,TXM!S5681,"")</f>
        <v/>
      </c>
      <c r="U5681" t="str">
        <f>IFERROR(SMALL($T$5:$T$9000,ROWS($T$5:T5681)),"")</f>
        <v/>
      </c>
    </row>
    <row r="5682" spans="1:21" ht="14.4" customHeight="1" x14ac:dyDescent="0.3">
      <c r="A5682" t="s">
        <v>1639</v>
      </c>
      <c r="D5682" s="388">
        <f>ROWS(C$5:C5682)</f>
        <v>5678</v>
      </c>
      <c r="E5682" s="388" t="str">
        <f>IF(_xlfn.IFNA(VLOOKUP(A5682,$AG$3:$AH$83,2,FALSE),"")='11.1'!$D$5,TXM!D5682,"")</f>
        <v/>
      </c>
      <c r="F5682" t="str">
        <f>IFERROR(SMALL($E$5:$E$9000,ROWS($E$5:E5682)),"")</f>
        <v/>
      </c>
      <c r="I5682" s="371" t="s">
        <v>694</v>
      </c>
      <c r="J5682" t="s">
        <v>1000</v>
      </c>
      <c r="K5682" s="372">
        <v>297</v>
      </c>
      <c r="L5682" s="388">
        <f>ROWS(K$5:K5682)</f>
        <v>5678</v>
      </c>
      <c r="M5682" s="388" t="str">
        <f>IF(_xlfn.IFNA(VLOOKUP(I5682,$AG$3:$AH$83,2,FALSE),"")='11.1'!$D$5,TXM!L5682,"")</f>
        <v/>
      </c>
      <c r="N5682" t="str">
        <f>IFERROR(SMALL($M$5:$M$9000,ROWS($M$5:M5682)),"")</f>
        <v/>
      </c>
      <c r="P5682" t="s">
        <v>1639</v>
      </c>
      <c r="S5682" s="388">
        <f>ROWS(R$5:R5682)</f>
        <v>5678</v>
      </c>
      <c r="T5682" s="388" t="str">
        <f>IF(_xlfn.IFNA(VLOOKUP(P5682,$AG$3:$AH$83,2,FALSE),"")='11.1'!$D$5,TXM!S5682,"")</f>
        <v/>
      </c>
      <c r="U5682" t="str">
        <f>IFERROR(SMALL($T$5:$T$9000,ROWS($T$5:T5682)),"")</f>
        <v/>
      </c>
    </row>
    <row r="5683" spans="1:21" ht="14.4" customHeight="1" x14ac:dyDescent="0.3">
      <c r="A5683" t="s">
        <v>1639</v>
      </c>
      <c r="D5683" s="388">
        <f>ROWS(C$5:C5683)</f>
        <v>5679</v>
      </c>
      <c r="E5683" s="388" t="str">
        <f>IF(_xlfn.IFNA(VLOOKUP(A5683,$AG$3:$AH$83,2,FALSE),"")='11.1'!$D$5,TXM!D5683,"")</f>
        <v/>
      </c>
      <c r="F5683" t="str">
        <f>IFERROR(SMALL($E$5:$E$9000,ROWS($E$5:E5683)),"")</f>
        <v/>
      </c>
      <c r="I5683" s="371" t="s">
        <v>694</v>
      </c>
      <c r="J5683" t="s">
        <v>1005</v>
      </c>
      <c r="K5683" s="372">
        <v>17</v>
      </c>
      <c r="L5683" s="388">
        <f>ROWS(K$5:K5683)</f>
        <v>5679</v>
      </c>
      <c r="M5683" s="388" t="str">
        <f>IF(_xlfn.IFNA(VLOOKUP(I5683,$AG$3:$AH$83,2,FALSE),"")='11.1'!$D$5,TXM!L5683,"")</f>
        <v/>
      </c>
      <c r="N5683" t="str">
        <f>IFERROR(SMALL($M$5:$M$9000,ROWS($M$5:M5683)),"")</f>
        <v/>
      </c>
      <c r="P5683" t="s">
        <v>1639</v>
      </c>
      <c r="S5683" s="388">
        <f>ROWS(R$5:R5683)</f>
        <v>5679</v>
      </c>
      <c r="T5683" s="388" t="str">
        <f>IF(_xlfn.IFNA(VLOOKUP(P5683,$AG$3:$AH$83,2,FALSE),"")='11.1'!$D$5,TXM!S5683,"")</f>
        <v/>
      </c>
      <c r="U5683" t="str">
        <f>IFERROR(SMALL($T$5:$T$9000,ROWS($T$5:T5683)),"")</f>
        <v/>
      </c>
    </row>
    <row r="5684" spans="1:21" ht="14.4" customHeight="1" x14ac:dyDescent="0.3">
      <c r="A5684" t="s">
        <v>1639</v>
      </c>
      <c r="D5684" s="388">
        <f>ROWS(C$5:C5684)</f>
        <v>5680</v>
      </c>
      <c r="E5684" s="388" t="str">
        <f>IF(_xlfn.IFNA(VLOOKUP(A5684,$AG$3:$AH$83,2,FALSE),"")='11.1'!$D$5,TXM!D5684,"")</f>
        <v/>
      </c>
      <c r="F5684" t="str">
        <f>IFERROR(SMALL($E$5:$E$9000,ROWS($E$5:E5684)),"")</f>
        <v/>
      </c>
      <c r="I5684" s="371" t="s">
        <v>140</v>
      </c>
      <c r="J5684" t="s">
        <v>839</v>
      </c>
      <c r="K5684" s="372">
        <v>16905968633</v>
      </c>
      <c r="L5684" s="388">
        <f>ROWS(K$5:K5684)</f>
        <v>5680</v>
      </c>
      <c r="M5684" s="388" t="str">
        <f>IF(_xlfn.IFNA(VLOOKUP(I5684,$AG$3:$AH$83,2,FALSE),"")='11.1'!$D$5,TXM!L5684,"")</f>
        <v/>
      </c>
      <c r="N5684" t="str">
        <f>IFERROR(SMALL($M$5:$M$9000,ROWS($M$5:M5684)),"")</f>
        <v/>
      </c>
      <c r="P5684" t="s">
        <v>1639</v>
      </c>
      <c r="S5684" s="388">
        <f>ROWS(R$5:R5684)</f>
        <v>5680</v>
      </c>
      <c r="T5684" s="388" t="str">
        <f>IF(_xlfn.IFNA(VLOOKUP(P5684,$AG$3:$AH$83,2,FALSE),"")='11.1'!$D$5,TXM!S5684,"")</f>
        <v/>
      </c>
      <c r="U5684" t="str">
        <f>IFERROR(SMALL($T$5:$T$9000,ROWS($T$5:T5684)),"")</f>
        <v/>
      </c>
    </row>
    <row r="5685" spans="1:21" ht="14.4" customHeight="1" x14ac:dyDescent="0.3">
      <c r="A5685" t="s">
        <v>1639</v>
      </c>
      <c r="D5685" s="388">
        <f>ROWS(C$5:C5685)</f>
        <v>5681</v>
      </c>
      <c r="E5685" s="388" t="str">
        <f>IF(_xlfn.IFNA(VLOOKUP(A5685,$AG$3:$AH$83,2,FALSE),"")='11.1'!$D$5,TXM!D5685,"")</f>
        <v/>
      </c>
      <c r="F5685" t="str">
        <f>IFERROR(SMALL($E$5:$E$9000,ROWS($E$5:E5685)),"")</f>
        <v/>
      </c>
      <c r="I5685" s="371" t="s">
        <v>140</v>
      </c>
      <c r="J5685" t="s">
        <v>990</v>
      </c>
      <c r="K5685" s="372">
        <v>1898617859</v>
      </c>
      <c r="L5685" s="388">
        <f>ROWS(K$5:K5685)</f>
        <v>5681</v>
      </c>
      <c r="M5685" s="388" t="str">
        <f>IF(_xlfn.IFNA(VLOOKUP(I5685,$AG$3:$AH$83,2,FALSE),"")='11.1'!$D$5,TXM!L5685,"")</f>
        <v/>
      </c>
      <c r="N5685" t="str">
        <f>IFERROR(SMALL($M$5:$M$9000,ROWS($M$5:M5685)),"")</f>
        <v/>
      </c>
      <c r="P5685" t="s">
        <v>1639</v>
      </c>
      <c r="S5685" s="388">
        <f>ROWS(R$5:R5685)</f>
        <v>5681</v>
      </c>
      <c r="T5685" s="388" t="str">
        <f>IF(_xlfn.IFNA(VLOOKUP(P5685,$AG$3:$AH$83,2,FALSE),"")='11.1'!$D$5,TXM!S5685,"")</f>
        <v/>
      </c>
      <c r="U5685" t="str">
        <f>IFERROR(SMALL($T$5:$T$9000,ROWS($T$5:T5685)),"")</f>
        <v/>
      </c>
    </row>
    <row r="5686" spans="1:21" ht="14.4" customHeight="1" x14ac:dyDescent="0.3">
      <c r="A5686" t="s">
        <v>1639</v>
      </c>
      <c r="D5686" s="388">
        <f>ROWS(C$5:C5686)</f>
        <v>5682</v>
      </c>
      <c r="E5686" s="388" t="str">
        <f>IF(_xlfn.IFNA(VLOOKUP(A5686,$AG$3:$AH$83,2,FALSE),"")='11.1'!$D$5,TXM!D5686,"")</f>
        <v/>
      </c>
      <c r="F5686" t="str">
        <f>IFERROR(SMALL($E$5:$E$9000,ROWS($E$5:E5686)),"")</f>
        <v/>
      </c>
      <c r="I5686" s="371" t="s">
        <v>140</v>
      </c>
      <c r="J5686" t="s">
        <v>1252</v>
      </c>
      <c r="K5686" s="372">
        <v>1625774188</v>
      </c>
      <c r="L5686" s="388">
        <f>ROWS(K$5:K5686)</f>
        <v>5682</v>
      </c>
      <c r="M5686" s="388" t="str">
        <f>IF(_xlfn.IFNA(VLOOKUP(I5686,$AG$3:$AH$83,2,FALSE),"")='11.1'!$D$5,TXM!L5686,"")</f>
        <v/>
      </c>
      <c r="N5686" t="str">
        <f>IFERROR(SMALL($M$5:$M$9000,ROWS($M$5:M5686)),"")</f>
        <v/>
      </c>
      <c r="P5686" t="s">
        <v>1639</v>
      </c>
      <c r="S5686" s="388">
        <f>ROWS(R$5:R5686)</f>
        <v>5682</v>
      </c>
      <c r="T5686" s="388" t="str">
        <f>IF(_xlfn.IFNA(VLOOKUP(P5686,$AG$3:$AH$83,2,FALSE),"")='11.1'!$D$5,TXM!S5686,"")</f>
        <v/>
      </c>
      <c r="U5686" t="str">
        <f>IFERROR(SMALL($T$5:$T$9000,ROWS($T$5:T5686)),"")</f>
        <v/>
      </c>
    </row>
    <row r="5687" spans="1:21" ht="14.4" customHeight="1" x14ac:dyDescent="0.3">
      <c r="A5687" t="s">
        <v>1639</v>
      </c>
      <c r="D5687" s="388">
        <f>ROWS(C$5:C5687)</f>
        <v>5683</v>
      </c>
      <c r="E5687" s="388" t="str">
        <f>IF(_xlfn.IFNA(VLOOKUP(A5687,$AG$3:$AH$83,2,FALSE),"")='11.1'!$D$5,TXM!D5687,"")</f>
        <v/>
      </c>
      <c r="F5687" t="str">
        <f>IFERROR(SMALL($E$5:$E$9000,ROWS($E$5:E5687)),"")</f>
        <v/>
      </c>
      <c r="I5687" s="371" t="s">
        <v>140</v>
      </c>
      <c r="J5687" t="s">
        <v>865</v>
      </c>
      <c r="K5687" s="372">
        <v>829655167</v>
      </c>
      <c r="L5687" s="388">
        <f>ROWS(K$5:K5687)</f>
        <v>5683</v>
      </c>
      <c r="M5687" s="388" t="str">
        <f>IF(_xlfn.IFNA(VLOOKUP(I5687,$AG$3:$AH$83,2,FALSE),"")='11.1'!$D$5,TXM!L5687,"")</f>
        <v/>
      </c>
      <c r="N5687" t="str">
        <f>IFERROR(SMALL($M$5:$M$9000,ROWS($M$5:M5687)),"")</f>
        <v/>
      </c>
      <c r="P5687" t="s">
        <v>1639</v>
      </c>
      <c r="S5687" s="388">
        <f>ROWS(R$5:R5687)</f>
        <v>5683</v>
      </c>
      <c r="T5687" s="388" t="str">
        <f>IF(_xlfn.IFNA(VLOOKUP(P5687,$AG$3:$AH$83,2,FALSE),"")='11.1'!$D$5,TXM!S5687,"")</f>
        <v/>
      </c>
      <c r="U5687" t="str">
        <f>IFERROR(SMALL($T$5:$T$9000,ROWS($T$5:T5687)),"")</f>
        <v/>
      </c>
    </row>
    <row r="5688" spans="1:21" ht="14.4" customHeight="1" x14ac:dyDescent="0.3">
      <c r="A5688" t="s">
        <v>1639</v>
      </c>
      <c r="D5688" s="388">
        <f>ROWS(C$5:C5688)</f>
        <v>5684</v>
      </c>
      <c r="E5688" s="388" t="str">
        <f>IF(_xlfn.IFNA(VLOOKUP(A5688,$AG$3:$AH$83,2,FALSE),"")='11.1'!$D$5,TXM!D5688,"")</f>
        <v/>
      </c>
      <c r="F5688" t="str">
        <f>IFERROR(SMALL($E$5:$E$9000,ROWS($E$5:E5688)),"")</f>
        <v/>
      </c>
      <c r="I5688" s="371" t="s">
        <v>140</v>
      </c>
      <c r="J5688" t="s">
        <v>1265</v>
      </c>
      <c r="K5688" s="372">
        <v>687516690</v>
      </c>
      <c r="L5688" s="388">
        <f>ROWS(K$5:K5688)</f>
        <v>5684</v>
      </c>
      <c r="M5688" s="388" t="str">
        <f>IF(_xlfn.IFNA(VLOOKUP(I5688,$AG$3:$AH$83,2,FALSE),"")='11.1'!$D$5,TXM!L5688,"")</f>
        <v/>
      </c>
      <c r="N5688" t="str">
        <f>IFERROR(SMALL($M$5:$M$9000,ROWS($M$5:M5688)),"")</f>
        <v/>
      </c>
      <c r="P5688" t="s">
        <v>1639</v>
      </c>
      <c r="S5688" s="388">
        <f>ROWS(R$5:R5688)</f>
        <v>5684</v>
      </c>
      <c r="T5688" s="388" t="str">
        <f>IF(_xlfn.IFNA(VLOOKUP(P5688,$AG$3:$AH$83,2,FALSE),"")='11.1'!$D$5,TXM!S5688,"")</f>
        <v/>
      </c>
      <c r="U5688" t="str">
        <f>IFERROR(SMALL($T$5:$T$9000,ROWS($T$5:T5688)),"")</f>
        <v/>
      </c>
    </row>
    <row r="5689" spans="1:21" ht="14.4" customHeight="1" x14ac:dyDescent="0.3">
      <c r="A5689" t="s">
        <v>1639</v>
      </c>
      <c r="D5689" s="388">
        <f>ROWS(C$5:C5689)</f>
        <v>5685</v>
      </c>
      <c r="E5689" s="388" t="str">
        <f>IF(_xlfn.IFNA(VLOOKUP(A5689,$AG$3:$AH$83,2,FALSE),"")='11.1'!$D$5,TXM!D5689,"")</f>
        <v/>
      </c>
      <c r="F5689" t="str">
        <f>IFERROR(SMALL($E$5:$E$9000,ROWS($E$5:E5689)),"")</f>
        <v/>
      </c>
      <c r="I5689" s="371" t="s">
        <v>140</v>
      </c>
      <c r="J5689" t="s">
        <v>791</v>
      </c>
      <c r="K5689" s="372">
        <v>631279688</v>
      </c>
      <c r="L5689" s="388">
        <f>ROWS(K$5:K5689)</f>
        <v>5685</v>
      </c>
      <c r="M5689" s="388" t="str">
        <f>IF(_xlfn.IFNA(VLOOKUP(I5689,$AG$3:$AH$83,2,FALSE),"")='11.1'!$D$5,TXM!L5689,"")</f>
        <v/>
      </c>
      <c r="N5689" t="str">
        <f>IFERROR(SMALL($M$5:$M$9000,ROWS($M$5:M5689)),"")</f>
        <v/>
      </c>
      <c r="P5689" t="s">
        <v>1639</v>
      </c>
      <c r="S5689" s="388">
        <f>ROWS(R$5:R5689)</f>
        <v>5685</v>
      </c>
      <c r="T5689" s="388" t="str">
        <f>IF(_xlfn.IFNA(VLOOKUP(P5689,$AG$3:$AH$83,2,FALSE),"")='11.1'!$D$5,TXM!S5689,"")</f>
        <v/>
      </c>
      <c r="U5689" t="str">
        <f>IFERROR(SMALL($T$5:$T$9000,ROWS($T$5:T5689)),"")</f>
        <v/>
      </c>
    </row>
    <row r="5690" spans="1:21" ht="14.4" customHeight="1" x14ac:dyDescent="0.3">
      <c r="A5690" t="s">
        <v>1639</v>
      </c>
      <c r="D5690" s="388">
        <f>ROWS(C$5:C5690)</f>
        <v>5686</v>
      </c>
      <c r="E5690" s="388" t="str">
        <f>IF(_xlfn.IFNA(VLOOKUP(A5690,$AG$3:$AH$83,2,FALSE),"")='11.1'!$D$5,TXM!D5690,"")</f>
        <v/>
      </c>
      <c r="F5690" t="str">
        <f>IFERROR(SMALL($E$5:$E$9000,ROWS($E$5:E5690)),"")</f>
        <v/>
      </c>
      <c r="I5690" s="371" t="s">
        <v>140</v>
      </c>
      <c r="J5690" t="s">
        <v>863</v>
      </c>
      <c r="K5690" s="372">
        <v>570183496</v>
      </c>
      <c r="L5690" s="388">
        <f>ROWS(K$5:K5690)</f>
        <v>5686</v>
      </c>
      <c r="M5690" s="388" t="str">
        <f>IF(_xlfn.IFNA(VLOOKUP(I5690,$AG$3:$AH$83,2,FALSE),"")='11.1'!$D$5,TXM!L5690,"")</f>
        <v/>
      </c>
      <c r="N5690" t="str">
        <f>IFERROR(SMALL($M$5:$M$9000,ROWS($M$5:M5690)),"")</f>
        <v/>
      </c>
      <c r="P5690" t="s">
        <v>1639</v>
      </c>
      <c r="S5690" s="388">
        <f>ROWS(R$5:R5690)</f>
        <v>5686</v>
      </c>
      <c r="T5690" s="388" t="str">
        <f>IF(_xlfn.IFNA(VLOOKUP(P5690,$AG$3:$AH$83,2,FALSE),"")='11.1'!$D$5,TXM!S5690,"")</f>
        <v/>
      </c>
      <c r="U5690" t="str">
        <f>IFERROR(SMALL($T$5:$T$9000,ROWS($T$5:T5690)),"")</f>
        <v/>
      </c>
    </row>
    <row r="5691" spans="1:21" ht="14.4" customHeight="1" x14ac:dyDescent="0.3">
      <c r="A5691" t="s">
        <v>1639</v>
      </c>
      <c r="D5691" s="388">
        <f>ROWS(C$5:C5691)</f>
        <v>5687</v>
      </c>
      <c r="E5691" s="388" t="str">
        <f>IF(_xlfn.IFNA(VLOOKUP(A5691,$AG$3:$AH$83,2,FALSE),"")='11.1'!$D$5,TXM!D5691,"")</f>
        <v/>
      </c>
      <c r="F5691" t="str">
        <f>IFERROR(SMALL($E$5:$E$9000,ROWS($E$5:E5691)),"")</f>
        <v/>
      </c>
      <c r="I5691" s="371" t="s">
        <v>140</v>
      </c>
      <c r="J5691" t="s">
        <v>106</v>
      </c>
      <c r="K5691" s="372">
        <v>489174227</v>
      </c>
      <c r="L5691" s="388">
        <f>ROWS(K$5:K5691)</f>
        <v>5687</v>
      </c>
      <c r="M5691" s="388" t="str">
        <f>IF(_xlfn.IFNA(VLOOKUP(I5691,$AG$3:$AH$83,2,FALSE),"")='11.1'!$D$5,TXM!L5691,"")</f>
        <v/>
      </c>
      <c r="N5691" t="str">
        <f>IFERROR(SMALL($M$5:$M$9000,ROWS($M$5:M5691)),"")</f>
        <v/>
      </c>
      <c r="P5691" t="s">
        <v>1639</v>
      </c>
      <c r="S5691" s="388">
        <f>ROWS(R$5:R5691)</f>
        <v>5687</v>
      </c>
      <c r="T5691" s="388" t="str">
        <f>IF(_xlfn.IFNA(VLOOKUP(P5691,$AG$3:$AH$83,2,FALSE),"")='11.1'!$D$5,TXM!S5691,"")</f>
        <v/>
      </c>
      <c r="U5691" t="str">
        <f>IFERROR(SMALL($T$5:$T$9000,ROWS($T$5:T5691)),"")</f>
        <v/>
      </c>
    </row>
    <row r="5692" spans="1:21" ht="14.4" customHeight="1" x14ac:dyDescent="0.3">
      <c r="A5692" t="s">
        <v>1639</v>
      </c>
      <c r="D5692" s="388">
        <f>ROWS(C$5:C5692)</f>
        <v>5688</v>
      </c>
      <c r="E5692" s="388" t="str">
        <f>IF(_xlfn.IFNA(VLOOKUP(A5692,$AG$3:$AH$83,2,FALSE),"")='11.1'!$D$5,TXM!D5692,"")</f>
        <v/>
      </c>
      <c r="F5692" t="str">
        <f>IFERROR(SMALL($E$5:$E$9000,ROWS($E$5:E5692)),"")</f>
        <v/>
      </c>
      <c r="I5692" s="371" t="s">
        <v>140</v>
      </c>
      <c r="J5692" t="s">
        <v>777</v>
      </c>
      <c r="K5692" s="372">
        <v>240255017</v>
      </c>
      <c r="L5692" s="388">
        <f>ROWS(K$5:K5692)</f>
        <v>5688</v>
      </c>
      <c r="M5692" s="388" t="str">
        <f>IF(_xlfn.IFNA(VLOOKUP(I5692,$AG$3:$AH$83,2,FALSE),"")='11.1'!$D$5,TXM!L5692,"")</f>
        <v/>
      </c>
      <c r="N5692" t="str">
        <f>IFERROR(SMALL($M$5:$M$9000,ROWS($M$5:M5692)),"")</f>
        <v/>
      </c>
      <c r="P5692" t="s">
        <v>1639</v>
      </c>
      <c r="S5692" s="388">
        <f>ROWS(R$5:R5692)</f>
        <v>5688</v>
      </c>
      <c r="T5692" s="388" t="str">
        <f>IF(_xlfn.IFNA(VLOOKUP(P5692,$AG$3:$AH$83,2,FALSE),"")='11.1'!$D$5,TXM!S5692,"")</f>
        <v/>
      </c>
      <c r="U5692" t="str">
        <f>IFERROR(SMALL($T$5:$T$9000,ROWS($T$5:T5692)),"")</f>
        <v/>
      </c>
    </row>
    <row r="5693" spans="1:21" ht="14.4" customHeight="1" x14ac:dyDescent="0.3">
      <c r="A5693" t="s">
        <v>1639</v>
      </c>
      <c r="D5693" s="388">
        <f>ROWS(C$5:C5693)</f>
        <v>5689</v>
      </c>
      <c r="E5693" s="388" t="str">
        <f>IF(_xlfn.IFNA(VLOOKUP(A5693,$AG$3:$AH$83,2,FALSE),"")='11.1'!$D$5,TXM!D5693,"")</f>
        <v/>
      </c>
      <c r="F5693" t="str">
        <f>IFERROR(SMALL($E$5:$E$9000,ROWS($E$5:E5693)),"")</f>
        <v/>
      </c>
      <c r="I5693" s="371" t="s">
        <v>140</v>
      </c>
      <c r="J5693" t="s">
        <v>999</v>
      </c>
      <c r="K5693" s="372">
        <v>154916025</v>
      </c>
      <c r="L5693" s="388">
        <f>ROWS(K$5:K5693)</f>
        <v>5689</v>
      </c>
      <c r="M5693" s="388" t="str">
        <f>IF(_xlfn.IFNA(VLOOKUP(I5693,$AG$3:$AH$83,2,FALSE),"")='11.1'!$D$5,TXM!L5693,"")</f>
        <v/>
      </c>
      <c r="N5693" t="str">
        <f>IFERROR(SMALL($M$5:$M$9000,ROWS($M$5:M5693)),"")</f>
        <v/>
      </c>
      <c r="P5693" t="s">
        <v>1639</v>
      </c>
      <c r="S5693" s="388">
        <f>ROWS(R$5:R5693)</f>
        <v>5689</v>
      </c>
      <c r="T5693" s="388" t="str">
        <f>IF(_xlfn.IFNA(VLOOKUP(P5693,$AG$3:$AH$83,2,FALSE),"")='11.1'!$D$5,TXM!S5693,"")</f>
        <v/>
      </c>
      <c r="U5693" t="str">
        <f>IFERROR(SMALL($T$5:$T$9000,ROWS($T$5:T5693)),"")</f>
        <v/>
      </c>
    </row>
    <row r="5694" spans="1:21" ht="14.4" customHeight="1" x14ac:dyDescent="0.3">
      <c r="A5694" t="s">
        <v>1639</v>
      </c>
      <c r="D5694" s="388">
        <f>ROWS(C$5:C5694)</f>
        <v>5690</v>
      </c>
      <c r="E5694" s="388" t="str">
        <f>IF(_xlfn.IFNA(VLOOKUP(A5694,$AG$3:$AH$83,2,FALSE),"")='11.1'!$D$5,TXM!D5694,"")</f>
        <v/>
      </c>
      <c r="F5694" t="str">
        <f>IFERROR(SMALL($E$5:$E$9000,ROWS($E$5:E5694)),"")</f>
        <v/>
      </c>
      <c r="I5694" s="371" t="s">
        <v>140</v>
      </c>
      <c r="J5694" t="s">
        <v>869</v>
      </c>
      <c r="K5694" s="372">
        <v>134684491</v>
      </c>
      <c r="L5694" s="388">
        <f>ROWS(K$5:K5694)</f>
        <v>5690</v>
      </c>
      <c r="M5694" s="388" t="str">
        <f>IF(_xlfn.IFNA(VLOOKUP(I5694,$AG$3:$AH$83,2,FALSE),"")='11.1'!$D$5,TXM!L5694,"")</f>
        <v/>
      </c>
      <c r="N5694" t="str">
        <f>IFERROR(SMALL($M$5:$M$9000,ROWS($M$5:M5694)),"")</f>
        <v/>
      </c>
      <c r="P5694" t="s">
        <v>1639</v>
      </c>
      <c r="S5694" s="388">
        <f>ROWS(R$5:R5694)</f>
        <v>5690</v>
      </c>
      <c r="T5694" s="388" t="str">
        <f>IF(_xlfn.IFNA(VLOOKUP(P5694,$AG$3:$AH$83,2,FALSE),"")='11.1'!$D$5,TXM!S5694,"")</f>
        <v/>
      </c>
      <c r="U5694" t="str">
        <f>IFERROR(SMALL($T$5:$T$9000,ROWS($T$5:T5694)),"")</f>
        <v/>
      </c>
    </row>
    <row r="5695" spans="1:21" ht="14.4" customHeight="1" x14ac:dyDescent="0.3">
      <c r="A5695" t="s">
        <v>1639</v>
      </c>
      <c r="D5695" s="388">
        <f>ROWS(C$5:C5695)</f>
        <v>5691</v>
      </c>
      <c r="E5695" s="388" t="str">
        <f>IF(_xlfn.IFNA(VLOOKUP(A5695,$AG$3:$AH$83,2,FALSE),"")='11.1'!$D$5,TXM!D5695,"")</f>
        <v/>
      </c>
      <c r="F5695" t="str">
        <f>IFERROR(SMALL($E$5:$E$9000,ROWS($E$5:E5695)),"")</f>
        <v/>
      </c>
      <c r="I5695" s="371" t="s">
        <v>140</v>
      </c>
      <c r="J5695" t="s">
        <v>787</v>
      </c>
      <c r="K5695" s="372">
        <v>111600431</v>
      </c>
      <c r="L5695" s="388">
        <f>ROWS(K$5:K5695)</f>
        <v>5691</v>
      </c>
      <c r="M5695" s="388" t="str">
        <f>IF(_xlfn.IFNA(VLOOKUP(I5695,$AG$3:$AH$83,2,FALSE),"")='11.1'!$D$5,TXM!L5695,"")</f>
        <v/>
      </c>
      <c r="N5695" t="str">
        <f>IFERROR(SMALL($M$5:$M$9000,ROWS($M$5:M5695)),"")</f>
        <v/>
      </c>
      <c r="P5695" t="s">
        <v>1639</v>
      </c>
      <c r="S5695" s="388">
        <f>ROWS(R$5:R5695)</f>
        <v>5691</v>
      </c>
      <c r="T5695" s="388" t="str">
        <f>IF(_xlfn.IFNA(VLOOKUP(P5695,$AG$3:$AH$83,2,FALSE),"")='11.1'!$D$5,TXM!S5695,"")</f>
        <v/>
      </c>
      <c r="U5695" t="str">
        <f>IFERROR(SMALL($T$5:$T$9000,ROWS($T$5:T5695)),"")</f>
        <v/>
      </c>
    </row>
    <row r="5696" spans="1:21" ht="14.4" customHeight="1" x14ac:dyDescent="0.3">
      <c r="A5696" t="s">
        <v>1639</v>
      </c>
      <c r="D5696" s="388">
        <f>ROWS(C$5:C5696)</f>
        <v>5692</v>
      </c>
      <c r="E5696" s="388" t="str">
        <f>IF(_xlfn.IFNA(VLOOKUP(A5696,$AG$3:$AH$83,2,FALSE),"")='11.1'!$D$5,TXM!D5696,"")</f>
        <v/>
      </c>
      <c r="F5696" t="str">
        <f>IFERROR(SMALL($E$5:$E$9000,ROWS($E$5:E5696)),"")</f>
        <v/>
      </c>
      <c r="I5696" s="371" t="s">
        <v>140</v>
      </c>
      <c r="J5696" t="s">
        <v>773</v>
      </c>
      <c r="K5696" s="372">
        <v>97693758</v>
      </c>
      <c r="L5696" s="388">
        <f>ROWS(K$5:K5696)</f>
        <v>5692</v>
      </c>
      <c r="M5696" s="388" t="str">
        <f>IF(_xlfn.IFNA(VLOOKUP(I5696,$AG$3:$AH$83,2,FALSE),"")='11.1'!$D$5,TXM!L5696,"")</f>
        <v/>
      </c>
      <c r="N5696" t="str">
        <f>IFERROR(SMALL($M$5:$M$9000,ROWS($M$5:M5696)),"")</f>
        <v/>
      </c>
      <c r="P5696" t="s">
        <v>1639</v>
      </c>
      <c r="S5696" s="388">
        <f>ROWS(R$5:R5696)</f>
        <v>5692</v>
      </c>
      <c r="T5696" s="388" t="str">
        <f>IF(_xlfn.IFNA(VLOOKUP(P5696,$AG$3:$AH$83,2,FALSE),"")='11.1'!$D$5,TXM!S5696,"")</f>
        <v/>
      </c>
      <c r="U5696" t="str">
        <f>IFERROR(SMALL($T$5:$T$9000,ROWS($T$5:T5696)),"")</f>
        <v/>
      </c>
    </row>
    <row r="5697" spans="1:21" ht="14.4" customHeight="1" x14ac:dyDescent="0.3">
      <c r="A5697" t="s">
        <v>1639</v>
      </c>
      <c r="D5697" s="388">
        <f>ROWS(C$5:C5697)</f>
        <v>5693</v>
      </c>
      <c r="E5697" s="388" t="str">
        <f>IF(_xlfn.IFNA(VLOOKUP(A5697,$AG$3:$AH$83,2,FALSE),"")='11.1'!$D$5,TXM!D5697,"")</f>
        <v/>
      </c>
      <c r="F5697" t="str">
        <f>IFERROR(SMALL($E$5:$E$9000,ROWS($E$5:E5697)),"")</f>
        <v/>
      </c>
      <c r="I5697" s="371" t="s">
        <v>140</v>
      </c>
      <c r="J5697" t="s">
        <v>108</v>
      </c>
      <c r="K5697" s="372">
        <v>77530346</v>
      </c>
      <c r="L5697" s="388">
        <f>ROWS(K$5:K5697)</f>
        <v>5693</v>
      </c>
      <c r="M5697" s="388" t="str">
        <f>IF(_xlfn.IFNA(VLOOKUP(I5697,$AG$3:$AH$83,2,FALSE),"")='11.1'!$D$5,TXM!L5697,"")</f>
        <v/>
      </c>
      <c r="N5697" t="str">
        <f>IFERROR(SMALL($M$5:$M$9000,ROWS($M$5:M5697)),"")</f>
        <v/>
      </c>
      <c r="P5697" t="s">
        <v>1639</v>
      </c>
      <c r="S5697" s="388">
        <f>ROWS(R$5:R5697)</f>
        <v>5693</v>
      </c>
      <c r="T5697" s="388" t="str">
        <f>IF(_xlfn.IFNA(VLOOKUP(P5697,$AG$3:$AH$83,2,FALSE),"")='11.1'!$D$5,TXM!S5697,"")</f>
        <v/>
      </c>
      <c r="U5697" t="str">
        <f>IFERROR(SMALL($T$5:$T$9000,ROWS($T$5:T5697)),"")</f>
        <v/>
      </c>
    </row>
    <row r="5698" spans="1:21" ht="14.4" customHeight="1" x14ac:dyDescent="0.3">
      <c r="A5698" t="s">
        <v>1639</v>
      </c>
      <c r="D5698" s="388">
        <f>ROWS(C$5:C5698)</f>
        <v>5694</v>
      </c>
      <c r="E5698" s="388" t="str">
        <f>IF(_xlfn.IFNA(VLOOKUP(A5698,$AG$3:$AH$83,2,FALSE),"")='11.1'!$D$5,TXM!D5698,"")</f>
        <v/>
      </c>
      <c r="F5698" t="str">
        <f>IFERROR(SMALL($E$5:$E$9000,ROWS($E$5:E5698)),"")</f>
        <v/>
      </c>
      <c r="I5698" s="371" t="s">
        <v>140</v>
      </c>
      <c r="J5698" t="s">
        <v>843</v>
      </c>
      <c r="K5698" s="372">
        <v>75385514</v>
      </c>
      <c r="L5698" s="388">
        <f>ROWS(K$5:K5698)</f>
        <v>5694</v>
      </c>
      <c r="M5698" s="388" t="str">
        <f>IF(_xlfn.IFNA(VLOOKUP(I5698,$AG$3:$AH$83,2,FALSE),"")='11.1'!$D$5,TXM!L5698,"")</f>
        <v/>
      </c>
      <c r="N5698" t="str">
        <f>IFERROR(SMALL($M$5:$M$9000,ROWS($M$5:M5698)),"")</f>
        <v/>
      </c>
      <c r="P5698" t="s">
        <v>1639</v>
      </c>
      <c r="S5698" s="388">
        <f>ROWS(R$5:R5698)</f>
        <v>5694</v>
      </c>
      <c r="T5698" s="388" t="str">
        <f>IF(_xlfn.IFNA(VLOOKUP(P5698,$AG$3:$AH$83,2,FALSE),"")='11.1'!$D$5,TXM!S5698,"")</f>
        <v/>
      </c>
      <c r="U5698" t="str">
        <f>IFERROR(SMALL($T$5:$T$9000,ROWS($T$5:T5698)),"")</f>
        <v/>
      </c>
    </row>
    <row r="5699" spans="1:21" ht="14.4" customHeight="1" x14ac:dyDescent="0.3">
      <c r="A5699" t="s">
        <v>1639</v>
      </c>
      <c r="D5699" s="388">
        <f>ROWS(C$5:C5699)</f>
        <v>5695</v>
      </c>
      <c r="E5699" s="388" t="str">
        <f>IF(_xlfn.IFNA(VLOOKUP(A5699,$AG$3:$AH$83,2,FALSE),"")='11.1'!$D$5,TXM!D5699,"")</f>
        <v/>
      </c>
      <c r="F5699" t="str">
        <f>IFERROR(SMALL($E$5:$E$9000,ROWS($E$5:E5699)),"")</f>
        <v/>
      </c>
      <c r="I5699" s="371" t="s">
        <v>140</v>
      </c>
      <c r="J5699" t="s">
        <v>105</v>
      </c>
      <c r="K5699" s="372">
        <v>74328101</v>
      </c>
      <c r="L5699" s="388">
        <f>ROWS(K$5:K5699)</f>
        <v>5695</v>
      </c>
      <c r="M5699" s="388" t="str">
        <f>IF(_xlfn.IFNA(VLOOKUP(I5699,$AG$3:$AH$83,2,FALSE),"")='11.1'!$D$5,TXM!L5699,"")</f>
        <v/>
      </c>
      <c r="N5699" t="str">
        <f>IFERROR(SMALL($M$5:$M$9000,ROWS($M$5:M5699)),"")</f>
        <v/>
      </c>
      <c r="P5699" t="s">
        <v>1639</v>
      </c>
      <c r="S5699" s="388">
        <f>ROWS(R$5:R5699)</f>
        <v>5695</v>
      </c>
      <c r="T5699" s="388" t="str">
        <f>IF(_xlfn.IFNA(VLOOKUP(P5699,$AG$3:$AH$83,2,FALSE),"")='11.1'!$D$5,TXM!S5699,"")</f>
        <v/>
      </c>
      <c r="U5699" t="str">
        <f>IFERROR(SMALL($T$5:$T$9000,ROWS($T$5:T5699)),"")</f>
        <v/>
      </c>
    </row>
    <row r="5700" spans="1:21" ht="14.4" customHeight="1" x14ac:dyDescent="0.3">
      <c r="A5700" t="s">
        <v>1639</v>
      </c>
      <c r="D5700" s="388">
        <f>ROWS(C$5:C5700)</f>
        <v>5696</v>
      </c>
      <c r="E5700" s="388" t="str">
        <f>IF(_xlfn.IFNA(VLOOKUP(A5700,$AG$3:$AH$83,2,FALSE),"")='11.1'!$D$5,TXM!D5700,"")</f>
        <v/>
      </c>
      <c r="F5700" t="str">
        <f>IFERROR(SMALL($E$5:$E$9000,ROWS($E$5:E5700)),"")</f>
        <v/>
      </c>
      <c r="I5700" s="371" t="s">
        <v>140</v>
      </c>
      <c r="J5700" t="s">
        <v>1000</v>
      </c>
      <c r="K5700" s="372">
        <v>72695405</v>
      </c>
      <c r="L5700" s="388">
        <f>ROWS(K$5:K5700)</f>
        <v>5696</v>
      </c>
      <c r="M5700" s="388" t="str">
        <f>IF(_xlfn.IFNA(VLOOKUP(I5700,$AG$3:$AH$83,2,FALSE),"")='11.1'!$D$5,TXM!L5700,"")</f>
        <v/>
      </c>
      <c r="N5700" t="str">
        <f>IFERROR(SMALL($M$5:$M$9000,ROWS($M$5:M5700)),"")</f>
        <v/>
      </c>
      <c r="P5700" t="s">
        <v>1639</v>
      </c>
      <c r="S5700" s="388">
        <f>ROWS(R$5:R5700)</f>
        <v>5696</v>
      </c>
      <c r="T5700" s="388" t="str">
        <f>IF(_xlfn.IFNA(VLOOKUP(P5700,$AG$3:$AH$83,2,FALSE),"")='11.1'!$D$5,TXM!S5700,"")</f>
        <v/>
      </c>
      <c r="U5700" t="str">
        <f>IFERROR(SMALL($T$5:$T$9000,ROWS($T$5:T5700)),"")</f>
        <v/>
      </c>
    </row>
    <row r="5701" spans="1:21" ht="14.4" customHeight="1" x14ac:dyDescent="0.3">
      <c r="A5701" t="s">
        <v>1639</v>
      </c>
      <c r="D5701" s="388">
        <f>ROWS(C$5:C5701)</f>
        <v>5697</v>
      </c>
      <c r="E5701" s="388" t="str">
        <f>IF(_xlfn.IFNA(VLOOKUP(A5701,$AG$3:$AH$83,2,FALSE),"")='11.1'!$D$5,TXM!D5701,"")</f>
        <v/>
      </c>
      <c r="F5701" t="str">
        <f>IFERROR(SMALL($E$5:$E$9000,ROWS($E$5:E5701)),"")</f>
        <v/>
      </c>
      <c r="I5701" s="371" t="s">
        <v>140</v>
      </c>
      <c r="J5701" t="s">
        <v>867</v>
      </c>
      <c r="K5701" s="372">
        <v>65064521</v>
      </c>
      <c r="L5701" s="388">
        <f>ROWS(K$5:K5701)</f>
        <v>5697</v>
      </c>
      <c r="M5701" s="388" t="str">
        <f>IF(_xlfn.IFNA(VLOOKUP(I5701,$AG$3:$AH$83,2,FALSE),"")='11.1'!$D$5,TXM!L5701,"")</f>
        <v/>
      </c>
      <c r="N5701" t="str">
        <f>IFERROR(SMALL($M$5:$M$9000,ROWS($M$5:M5701)),"")</f>
        <v/>
      </c>
      <c r="P5701" t="s">
        <v>1639</v>
      </c>
      <c r="S5701" s="388">
        <f>ROWS(R$5:R5701)</f>
        <v>5697</v>
      </c>
      <c r="T5701" s="388" t="str">
        <f>IF(_xlfn.IFNA(VLOOKUP(P5701,$AG$3:$AH$83,2,FALSE),"")='11.1'!$D$5,TXM!S5701,"")</f>
        <v/>
      </c>
      <c r="U5701" t="str">
        <f>IFERROR(SMALL($T$5:$T$9000,ROWS($T$5:T5701)),"")</f>
        <v/>
      </c>
    </row>
    <row r="5702" spans="1:21" ht="14.4" customHeight="1" x14ac:dyDescent="0.3">
      <c r="A5702" t="s">
        <v>1639</v>
      </c>
      <c r="D5702" s="388">
        <f>ROWS(C$5:C5702)</f>
        <v>5698</v>
      </c>
      <c r="E5702" s="388" t="str">
        <f>IF(_xlfn.IFNA(VLOOKUP(A5702,$AG$3:$AH$83,2,FALSE),"")='11.1'!$D$5,TXM!D5702,"")</f>
        <v/>
      </c>
      <c r="F5702" t="str">
        <f>IFERROR(SMALL($E$5:$E$9000,ROWS($E$5:E5702)),"")</f>
        <v/>
      </c>
      <c r="I5702" s="371" t="s">
        <v>140</v>
      </c>
      <c r="J5702" t="s">
        <v>96</v>
      </c>
      <c r="K5702" s="372">
        <v>44630076</v>
      </c>
      <c r="L5702" s="388">
        <f>ROWS(K$5:K5702)</f>
        <v>5698</v>
      </c>
      <c r="M5702" s="388" t="str">
        <f>IF(_xlfn.IFNA(VLOOKUP(I5702,$AG$3:$AH$83,2,FALSE),"")='11.1'!$D$5,TXM!L5702,"")</f>
        <v/>
      </c>
      <c r="N5702" t="str">
        <f>IFERROR(SMALL($M$5:$M$9000,ROWS($M$5:M5702)),"")</f>
        <v/>
      </c>
      <c r="P5702" t="s">
        <v>1639</v>
      </c>
      <c r="S5702" s="388">
        <f>ROWS(R$5:R5702)</f>
        <v>5698</v>
      </c>
      <c r="T5702" s="388" t="str">
        <f>IF(_xlfn.IFNA(VLOOKUP(P5702,$AG$3:$AH$83,2,FALSE),"")='11.1'!$D$5,TXM!S5702,"")</f>
        <v/>
      </c>
      <c r="U5702" t="str">
        <f>IFERROR(SMALL($T$5:$T$9000,ROWS($T$5:T5702)),"")</f>
        <v/>
      </c>
    </row>
    <row r="5703" spans="1:21" ht="14.4" customHeight="1" x14ac:dyDescent="0.3">
      <c r="A5703" t="s">
        <v>1639</v>
      </c>
      <c r="D5703" s="388">
        <f>ROWS(C$5:C5703)</f>
        <v>5699</v>
      </c>
      <c r="E5703" s="388" t="str">
        <f>IF(_xlfn.IFNA(VLOOKUP(A5703,$AG$3:$AH$83,2,FALSE),"")='11.1'!$D$5,TXM!D5703,"")</f>
        <v/>
      </c>
      <c r="F5703" t="str">
        <f>IFERROR(SMALL($E$5:$E$9000,ROWS($E$5:E5703)),"")</f>
        <v/>
      </c>
      <c r="I5703" s="371" t="s">
        <v>140</v>
      </c>
      <c r="J5703" t="s">
        <v>845</v>
      </c>
      <c r="K5703" s="372">
        <v>41327674</v>
      </c>
      <c r="L5703" s="388">
        <f>ROWS(K$5:K5703)</f>
        <v>5699</v>
      </c>
      <c r="M5703" s="388" t="str">
        <f>IF(_xlfn.IFNA(VLOOKUP(I5703,$AG$3:$AH$83,2,FALSE),"")='11.1'!$D$5,TXM!L5703,"")</f>
        <v/>
      </c>
      <c r="N5703" t="str">
        <f>IFERROR(SMALL($M$5:$M$9000,ROWS($M$5:M5703)),"")</f>
        <v/>
      </c>
      <c r="P5703" t="s">
        <v>1639</v>
      </c>
      <c r="S5703" s="388">
        <f>ROWS(R$5:R5703)</f>
        <v>5699</v>
      </c>
      <c r="T5703" s="388" t="str">
        <f>IF(_xlfn.IFNA(VLOOKUP(P5703,$AG$3:$AH$83,2,FALSE),"")='11.1'!$D$5,TXM!S5703,"")</f>
        <v/>
      </c>
      <c r="U5703" t="str">
        <f>IFERROR(SMALL($T$5:$T$9000,ROWS($T$5:T5703)),"")</f>
        <v/>
      </c>
    </row>
    <row r="5704" spans="1:21" ht="14.4" customHeight="1" x14ac:dyDescent="0.3">
      <c r="A5704" t="s">
        <v>1639</v>
      </c>
      <c r="D5704" s="388">
        <f>ROWS(C$5:C5704)</f>
        <v>5700</v>
      </c>
      <c r="E5704" s="388" t="str">
        <f>IF(_xlfn.IFNA(VLOOKUP(A5704,$AG$3:$AH$83,2,FALSE),"")='11.1'!$D$5,TXM!D5704,"")</f>
        <v/>
      </c>
      <c r="F5704" t="str">
        <f>IFERROR(SMALL($E$5:$E$9000,ROWS($E$5:E5704)),"")</f>
        <v/>
      </c>
      <c r="I5704" s="371" t="s">
        <v>140</v>
      </c>
      <c r="J5704" t="s">
        <v>789</v>
      </c>
      <c r="K5704" s="372">
        <v>39132494</v>
      </c>
      <c r="L5704" s="388">
        <f>ROWS(K$5:K5704)</f>
        <v>5700</v>
      </c>
      <c r="M5704" s="388" t="str">
        <f>IF(_xlfn.IFNA(VLOOKUP(I5704,$AG$3:$AH$83,2,FALSE),"")='11.1'!$D$5,TXM!L5704,"")</f>
        <v/>
      </c>
      <c r="N5704" t="str">
        <f>IFERROR(SMALL($M$5:$M$9000,ROWS($M$5:M5704)),"")</f>
        <v/>
      </c>
      <c r="P5704" t="s">
        <v>1639</v>
      </c>
      <c r="S5704" s="388">
        <f>ROWS(R$5:R5704)</f>
        <v>5700</v>
      </c>
      <c r="T5704" s="388" t="str">
        <f>IF(_xlfn.IFNA(VLOOKUP(P5704,$AG$3:$AH$83,2,FALSE),"")='11.1'!$D$5,TXM!S5704,"")</f>
        <v/>
      </c>
      <c r="U5704" t="str">
        <f>IFERROR(SMALL($T$5:$T$9000,ROWS($T$5:T5704)),"")</f>
        <v/>
      </c>
    </row>
    <row r="5705" spans="1:21" ht="14.4" customHeight="1" x14ac:dyDescent="0.3">
      <c r="A5705" t="s">
        <v>1639</v>
      </c>
      <c r="D5705" s="388">
        <f>ROWS(C$5:C5705)</f>
        <v>5701</v>
      </c>
      <c r="E5705" s="388" t="str">
        <f>IF(_xlfn.IFNA(VLOOKUP(A5705,$AG$3:$AH$83,2,FALSE),"")='11.1'!$D$5,TXM!D5705,"")</f>
        <v/>
      </c>
      <c r="F5705" t="str">
        <f>IFERROR(SMALL($E$5:$E$9000,ROWS($E$5:E5705)),"")</f>
        <v/>
      </c>
      <c r="I5705" s="371" t="s">
        <v>140</v>
      </c>
      <c r="J5705" t="s">
        <v>873</v>
      </c>
      <c r="K5705" s="372">
        <v>34511101</v>
      </c>
      <c r="L5705" s="388">
        <f>ROWS(K$5:K5705)</f>
        <v>5701</v>
      </c>
      <c r="M5705" s="388" t="str">
        <f>IF(_xlfn.IFNA(VLOOKUP(I5705,$AG$3:$AH$83,2,FALSE),"")='11.1'!$D$5,TXM!L5705,"")</f>
        <v/>
      </c>
      <c r="N5705" t="str">
        <f>IFERROR(SMALL($M$5:$M$9000,ROWS($M$5:M5705)),"")</f>
        <v/>
      </c>
      <c r="P5705" t="s">
        <v>1639</v>
      </c>
      <c r="S5705" s="388">
        <f>ROWS(R$5:R5705)</f>
        <v>5701</v>
      </c>
      <c r="T5705" s="388" t="str">
        <f>IF(_xlfn.IFNA(VLOOKUP(P5705,$AG$3:$AH$83,2,FALSE),"")='11.1'!$D$5,TXM!S5705,"")</f>
        <v/>
      </c>
      <c r="U5705" t="str">
        <f>IFERROR(SMALL($T$5:$T$9000,ROWS($T$5:T5705)),"")</f>
        <v/>
      </c>
    </row>
    <row r="5706" spans="1:21" ht="14.4" customHeight="1" x14ac:dyDescent="0.3">
      <c r="A5706" t="s">
        <v>1639</v>
      </c>
      <c r="D5706" s="388">
        <f>ROWS(C$5:C5706)</f>
        <v>5702</v>
      </c>
      <c r="E5706" s="388" t="str">
        <f>IF(_xlfn.IFNA(VLOOKUP(A5706,$AG$3:$AH$83,2,FALSE),"")='11.1'!$D$5,TXM!D5706,"")</f>
        <v/>
      </c>
      <c r="F5706" t="str">
        <f>IFERROR(SMALL($E$5:$E$9000,ROWS($E$5:E5706)),"")</f>
        <v/>
      </c>
      <c r="I5706" s="371" t="s">
        <v>140</v>
      </c>
      <c r="J5706" t="s">
        <v>859</v>
      </c>
      <c r="K5706" s="372">
        <v>24449886</v>
      </c>
      <c r="L5706" s="388">
        <f>ROWS(K$5:K5706)</f>
        <v>5702</v>
      </c>
      <c r="M5706" s="388" t="str">
        <f>IF(_xlfn.IFNA(VLOOKUP(I5706,$AG$3:$AH$83,2,FALSE),"")='11.1'!$D$5,TXM!L5706,"")</f>
        <v/>
      </c>
      <c r="N5706" t="str">
        <f>IFERROR(SMALL($M$5:$M$9000,ROWS($M$5:M5706)),"")</f>
        <v/>
      </c>
      <c r="P5706" t="s">
        <v>1639</v>
      </c>
      <c r="S5706" s="388">
        <f>ROWS(R$5:R5706)</f>
        <v>5702</v>
      </c>
      <c r="T5706" s="388" t="str">
        <f>IF(_xlfn.IFNA(VLOOKUP(P5706,$AG$3:$AH$83,2,FALSE),"")='11.1'!$D$5,TXM!S5706,"")</f>
        <v/>
      </c>
      <c r="U5706" t="str">
        <f>IFERROR(SMALL($T$5:$T$9000,ROWS($T$5:T5706)),"")</f>
        <v/>
      </c>
    </row>
    <row r="5707" spans="1:21" ht="14.4" customHeight="1" x14ac:dyDescent="0.3">
      <c r="A5707" t="s">
        <v>1639</v>
      </c>
      <c r="D5707" s="388">
        <f>ROWS(C$5:C5707)</f>
        <v>5703</v>
      </c>
      <c r="E5707" s="388" t="str">
        <f>IF(_xlfn.IFNA(VLOOKUP(A5707,$AG$3:$AH$83,2,FALSE),"")='11.1'!$D$5,TXM!D5707,"")</f>
        <v/>
      </c>
      <c r="F5707" t="str">
        <f>IFERROR(SMALL($E$5:$E$9000,ROWS($E$5:E5707)),"")</f>
        <v/>
      </c>
      <c r="I5707" s="371" t="s">
        <v>140</v>
      </c>
      <c r="J5707" t="s">
        <v>1434</v>
      </c>
      <c r="K5707" s="372">
        <v>24128257</v>
      </c>
      <c r="L5707" s="388">
        <f>ROWS(K$5:K5707)</f>
        <v>5703</v>
      </c>
      <c r="M5707" s="388" t="str">
        <f>IF(_xlfn.IFNA(VLOOKUP(I5707,$AG$3:$AH$83,2,FALSE),"")='11.1'!$D$5,TXM!L5707,"")</f>
        <v/>
      </c>
      <c r="N5707" t="str">
        <f>IFERROR(SMALL($M$5:$M$9000,ROWS($M$5:M5707)),"")</f>
        <v/>
      </c>
      <c r="P5707" t="s">
        <v>1639</v>
      </c>
      <c r="S5707" s="388">
        <f>ROWS(R$5:R5707)</f>
        <v>5703</v>
      </c>
      <c r="T5707" s="388" t="str">
        <f>IF(_xlfn.IFNA(VLOOKUP(P5707,$AG$3:$AH$83,2,FALSE),"")='11.1'!$D$5,TXM!S5707,"")</f>
        <v/>
      </c>
      <c r="U5707" t="str">
        <f>IFERROR(SMALL($T$5:$T$9000,ROWS($T$5:T5707)),"")</f>
        <v/>
      </c>
    </row>
    <row r="5708" spans="1:21" ht="14.4" customHeight="1" x14ac:dyDescent="0.3">
      <c r="A5708" t="s">
        <v>1639</v>
      </c>
      <c r="D5708" s="388">
        <f>ROWS(C$5:C5708)</f>
        <v>5704</v>
      </c>
      <c r="E5708" s="388" t="str">
        <f>IF(_xlfn.IFNA(VLOOKUP(A5708,$AG$3:$AH$83,2,FALSE),"")='11.1'!$D$5,TXM!D5708,"")</f>
        <v/>
      </c>
      <c r="F5708" t="str">
        <f>IFERROR(SMALL($E$5:$E$9000,ROWS($E$5:E5708)),"")</f>
        <v/>
      </c>
      <c r="I5708" s="371" t="s">
        <v>140</v>
      </c>
      <c r="J5708" t="s">
        <v>91</v>
      </c>
      <c r="K5708" s="372">
        <v>20197420</v>
      </c>
      <c r="L5708" s="388">
        <f>ROWS(K$5:K5708)</f>
        <v>5704</v>
      </c>
      <c r="M5708" s="388" t="str">
        <f>IF(_xlfn.IFNA(VLOOKUP(I5708,$AG$3:$AH$83,2,FALSE),"")='11.1'!$D$5,TXM!L5708,"")</f>
        <v/>
      </c>
      <c r="N5708" t="str">
        <f>IFERROR(SMALL($M$5:$M$9000,ROWS($M$5:M5708)),"")</f>
        <v/>
      </c>
      <c r="P5708" t="s">
        <v>1639</v>
      </c>
      <c r="S5708" s="388">
        <f>ROWS(R$5:R5708)</f>
        <v>5704</v>
      </c>
      <c r="T5708" s="388" t="str">
        <f>IF(_xlfn.IFNA(VLOOKUP(P5708,$AG$3:$AH$83,2,FALSE),"")='11.1'!$D$5,TXM!S5708,"")</f>
        <v/>
      </c>
      <c r="U5708" t="str">
        <f>IFERROR(SMALL($T$5:$T$9000,ROWS($T$5:T5708)),"")</f>
        <v/>
      </c>
    </row>
    <row r="5709" spans="1:21" ht="14.4" customHeight="1" x14ac:dyDescent="0.3">
      <c r="A5709" t="s">
        <v>1639</v>
      </c>
      <c r="D5709" s="388">
        <f>ROWS(C$5:C5709)</f>
        <v>5705</v>
      </c>
      <c r="E5709" s="388" t="str">
        <f>IF(_xlfn.IFNA(VLOOKUP(A5709,$AG$3:$AH$83,2,FALSE),"")='11.1'!$D$5,TXM!D5709,"")</f>
        <v/>
      </c>
      <c r="F5709" t="str">
        <f>IFERROR(SMALL($E$5:$E$9000,ROWS($E$5:E5709)),"")</f>
        <v/>
      </c>
      <c r="I5709" s="371" t="s">
        <v>140</v>
      </c>
      <c r="J5709" t="s">
        <v>1285</v>
      </c>
      <c r="K5709" s="372">
        <v>19647295</v>
      </c>
      <c r="L5709" s="388">
        <f>ROWS(K$5:K5709)</f>
        <v>5705</v>
      </c>
      <c r="M5709" s="388" t="str">
        <f>IF(_xlfn.IFNA(VLOOKUP(I5709,$AG$3:$AH$83,2,FALSE),"")='11.1'!$D$5,TXM!L5709,"")</f>
        <v/>
      </c>
      <c r="N5709" t="str">
        <f>IFERROR(SMALL($M$5:$M$9000,ROWS($M$5:M5709)),"")</f>
        <v/>
      </c>
      <c r="P5709" t="s">
        <v>1639</v>
      </c>
      <c r="S5709" s="388">
        <f>ROWS(R$5:R5709)</f>
        <v>5705</v>
      </c>
      <c r="T5709" s="388" t="str">
        <f>IF(_xlfn.IFNA(VLOOKUP(P5709,$AG$3:$AH$83,2,FALSE),"")='11.1'!$D$5,TXM!S5709,"")</f>
        <v/>
      </c>
      <c r="U5709" t="str">
        <f>IFERROR(SMALL($T$5:$T$9000,ROWS($T$5:T5709)),"")</f>
        <v/>
      </c>
    </row>
    <row r="5710" spans="1:21" ht="14.4" customHeight="1" x14ac:dyDescent="0.3">
      <c r="A5710" t="s">
        <v>1639</v>
      </c>
      <c r="D5710" s="388">
        <f>ROWS(C$5:C5710)</f>
        <v>5706</v>
      </c>
      <c r="E5710" s="388" t="str">
        <f>IF(_xlfn.IFNA(VLOOKUP(A5710,$AG$3:$AH$83,2,FALSE),"")='11.1'!$D$5,TXM!D5710,"")</f>
        <v/>
      </c>
      <c r="F5710" t="str">
        <f>IFERROR(SMALL($E$5:$E$9000,ROWS($E$5:E5710)),"")</f>
        <v/>
      </c>
      <c r="I5710" s="371" t="s">
        <v>140</v>
      </c>
      <c r="J5710" t="s">
        <v>775</v>
      </c>
      <c r="K5710" s="372">
        <v>17269517</v>
      </c>
      <c r="L5710" s="388">
        <f>ROWS(K$5:K5710)</f>
        <v>5706</v>
      </c>
      <c r="M5710" s="388" t="str">
        <f>IF(_xlfn.IFNA(VLOOKUP(I5710,$AG$3:$AH$83,2,FALSE),"")='11.1'!$D$5,TXM!L5710,"")</f>
        <v/>
      </c>
      <c r="N5710" t="str">
        <f>IFERROR(SMALL($M$5:$M$9000,ROWS($M$5:M5710)),"")</f>
        <v/>
      </c>
      <c r="P5710" t="s">
        <v>1639</v>
      </c>
      <c r="S5710" s="388">
        <f>ROWS(R$5:R5710)</f>
        <v>5706</v>
      </c>
      <c r="T5710" s="388" t="str">
        <f>IF(_xlfn.IFNA(VLOOKUP(P5710,$AG$3:$AH$83,2,FALSE),"")='11.1'!$D$5,TXM!S5710,"")</f>
        <v/>
      </c>
      <c r="U5710" t="str">
        <f>IFERROR(SMALL($T$5:$T$9000,ROWS($T$5:T5710)),"")</f>
        <v/>
      </c>
    </row>
    <row r="5711" spans="1:21" ht="14.4" customHeight="1" x14ac:dyDescent="0.3">
      <c r="A5711" t="s">
        <v>1639</v>
      </c>
      <c r="D5711" s="388">
        <f>ROWS(C$5:C5711)</f>
        <v>5707</v>
      </c>
      <c r="E5711" s="388" t="str">
        <f>IF(_xlfn.IFNA(VLOOKUP(A5711,$AG$3:$AH$83,2,FALSE),"")='11.1'!$D$5,TXM!D5711,"")</f>
        <v/>
      </c>
      <c r="F5711" t="str">
        <f>IFERROR(SMALL($E$5:$E$9000,ROWS($E$5:E5711)),"")</f>
        <v/>
      </c>
      <c r="I5711" s="371" t="s">
        <v>140</v>
      </c>
      <c r="J5711" t="s">
        <v>104</v>
      </c>
      <c r="K5711" s="372">
        <v>14017844</v>
      </c>
      <c r="L5711" s="388">
        <f>ROWS(K$5:K5711)</f>
        <v>5707</v>
      </c>
      <c r="M5711" s="388" t="str">
        <f>IF(_xlfn.IFNA(VLOOKUP(I5711,$AG$3:$AH$83,2,FALSE),"")='11.1'!$D$5,TXM!L5711,"")</f>
        <v/>
      </c>
      <c r="N5711" t="str">
        <f>IFERROR(SMALL($M$5:$M$9000,ROWS($M$5:M5711)),"")</f>
        <v/>
      </c>
      <c r="P5711" t="s">
        <v>1639</v>
      </c>
      <c r="S5711" s="388">
        <f>ROWS(R$5:R5711)</f>
        <v>5707</v>
      </c>
      <c r="T5711" s="388" t="str">
        <f>IF(_xlfn.IFNA(VLOOKUP(P5711,$AG$3:$AH$83,2,FALSE),"")='11.1'!$D$5,TXM!S5711,"")</f>
        <v/>
      </c>
      <c r="U5711" t="str">
        <f>IFERROR(SMALL($T$5:$T$9000,ROWS($T$5:T5711)),"")</f>
        <v/>
      </c>
    </row>
    <row r="5712" spans="1:21" ht="14.4" customHeight="1" x14ac:dyDescent="0.3">
      <c r="A5712" t="s">
        <v>1639</v>
      </c>
      <c r="D5712" s="388">
        <f>ROWS(C$5:C5712)</f>
        <v>5708</v>
      </c>
      <c r="E5712" s="388" t="str">
        <f>IF(_xlfn.IFNA(VLOOKUP(A5712,$AG$3:$AH$83,2,FALSE),"")='11.1'!$D$5,TXM!D5712,"")</f>
        <v/>
      </c>
      <c r="F5712" t="str">
        <f>IFERROR(SMALL($E$5:$E$9000,ROWS($E$5:E5712)),"")</f>
        <v/>
      </c>
      <c r="I5712" s="371" t="s">
        <v>140</v>
      </c>
      <c r="J5712" t="s">
        <v>1500</v>
      </c>
      <c r="K5712" s="372">
        <v>9985249</v>
      </c>
      <c r="L5712" s="388">
        <f>ROWS(K$5:K5712)</f>
        <v>5708</v>
      </c>
      <c r="M5712" s="388" t="str">
        <f>IF(_xlfn.IFNA(VLOOKUP(I5712,$AG$3:$AH$83,2,FALSE),"")='11.1'!$D$5,TXM!L5712,"")</f>
        <v/>
      </c>
      <c r="N5712" t="str">
        <f>IFERROR(SMALL($M$5:$M$9000,ROWS($M$5:M5712)),"")</f>
        <v/>
      </c>
      <c r="P5712" t="s">
        <v>1639</v>
      </c>
      <c r="S5712" s="388">
        <f>ROWS(R$5:R5712)</f>
        <v>5708</v>
      </c>
      <c r="T5712" s="388" t="str">
        <f>IF(_xlfn.IFNA(VLOOKUP(P5712,$AG$3:$AH$83,2,FALSE),"")='11.1'!$D$5,TXM!S5712,"")</f>
        <v/>
      </c>
      <c r="U5712" t="str">
        <f>IFERROR(SMALL($T$5:$T$9000,ROWS($T$5:T5712)),"")</f>
        <v/>
      </c>
    </row>
    <row r="5713" spans="1:21" ht="14.4" customHeight="1" x14ac:dyDescent="0.3">
      <c r="A5713" t="s">
        <v>1639</v>
      </c>
      <c r="D5713" s="388">
        <f>ROWS(C$5:C5713)</f>
        <v>5709</v>
      </c>
      <c r="E5713" s="388" t="str">
        <f>IF(_xlfn.IFNA(VLOOKUP(A5713,$AG$3:$AH$83,2,FALSE),"")='11.1'!$D$5,TXM!D5713,"")</f>
        <v/>
      </c>
      <c r="F5713" t="str">
        <f>IFERROR(SMALL($E$5:$E$9000,ROWS($E$5:E5713)),"")</f>
        <v/>
      </c>
      <c r="I5713" s="371" t="s">
        <v>140</v>
      </c>
      <c r="J5713" t="s">
        <v>997</v>
      </c>
      <c r="K5713" s="372">
        <v>9867510</v>
      </c>
      <c r="L5713" s="388">
        <f>ROWS(K$5:K5713)</f>
        <v>5709</v>
      </c>
      <c r="M5713" s="388" t="str">
        <f>IF(_xlfn.IFNA(VLOOKUP(I5713,$AG$3:$AH$83,2,FALSE),"")='11.1'!$D$5,TXM!L5713,"")</f>
        <v/>
      </c>
      <c r="N5713" t="str">
        <f>IFERROR(SMALL($M$5:$M$9000,ROWS($M$5:M5713)),"")</f>
        <v/>
      </c>
      <c r="P5713" t="s">
        <v>1639</v>
      </c>
      <c r="S5713" s="388">
        <f>ROWS(R$5:R5713)</f>
        <v>5709</v>
      </c>
      <c r="T5713" s="388" t="str">
        <f>IF(_xlfn.IFNA(VLOOKUP(P5713,$AG$3:$AH$83,2,FALSE),"")='11.1'!$D$5,TXM!S5713,"")</f>
        <v/>
      </c>
      <c r="U5713" t="str">
        <f>IFERROR(SMALL($T$5:$T$9000,ROWS($T$5:T5713)),"")</f>
        <v/>
      </c>
    </row>
    <row r="5714" spans="1:21" ht="14.4" customHeight="1" x14ac:dyDescent="0.3">
      <c r="A5714" t="s">
        <v>1639</v>
      </c>
      <c r="D5714" s="388">
        <f>ROWS(C$5:C5714)</f>
        <v>5710</v>
      </c>
      <c r="E5714" s="388" t="str">
        <f>IF(_xlfn.IFNA(VLOOKUP(A5714,$AG$3:$AH$83,2,FALSE),"")='11.1'!$D$5,TXM!D5714,"")</f>
        <v/>
      </c>
      <c r="F5714" t="str">
        <f>IFERROR(SMALL($E$5:$E$9000,ROWS($E$5:E5714)),"")</f>
        <v/>
      </c>
      <c r="I5714" s="371" t="s">
        <v>140</v>
      </c>
      <c r="J5714" t="s">
        <v>849</v>
      </c>
      <c r="K5714" s="372">
        <v>9746568</v>
      </c>
      <c r="L5714" s="388">
        <f>ROWS(K$5:K5714)</f>
        <v>5710</v>
      </c>
      <c r="M5714" s="388" t="str">
        <f>IF(_xlfn.IFNA(VLOOKUP(I5714,$AG$3:$AH$83,2,FALSE),"")='11.1'!$D$5,TXM!L5714,"")</f>
        <v/>
      </c>
      <c r="N5714" t="str">
        <f>IFERROR(SMALL($M$5:$M$9000,ROWS($M$5:M5714)),"")</f>
        <v/>
      </c>
      <c r="P5714" t="s">
        <v>1639</v>
      </c>
      <c r="S5714" s="388">
        <f>ROWS(R$5:R5714)</f>
        <v>5710</v>
      </c>
      <c r="T5714" s="388" t="str">
        <f>IF(_xlfn.IFNA(VLOOKUP(P5714,$AG$3:$AH$83,2,FALSE),"")='11.1'!$D$5,TXM!S5714,"")</f>
        <v/>
      </c>
      <c r="U5714" t="str">
        <f>IFERROR(SMALL($T$5:$T$9000,ROWS($T$5:T5714)),"")</f>
        <v/>
      </c>
    </row>
    <row r="5715" spans="1:21" ht="14.4" customHeight="1" x14ac:dyDescent="0.3">
      <c r="A5715" t="s">
        <v>1639</v>
      </c>
      <c r="D5715" s="388">
        <f>ROWS(C$5:C5715)</f>
        <v>5711</v>
      </c>
      <c r="E5715" s="388" t="str">
        <f>IF(_xlfn.IFNA(VLOOKUP(A5715,$AG$3:$AH$83,2,FALSE),"")='11.1'!$D$5,TXM!D5715,"")</f>
        <v/>
      </c>
      <c r="F5715" t="str">
        <f>IFERROR(SMALL($E$5:$E$9000,ROWS($E$5:E5715)),"")</f>
        <v/>
      </c>
      <c r="I5715" s="371" t="s">
        <v>140</v>
      </c>
      <c r="J5715" t="s">
        <v>799</v>
      </c>
      <c r="K5715" s="372">
        <v>9452781</v>
      </c>
      <c r="L5715" s="388">
        <f>ROWS(K$5:K5715)</f>
        <v>5711</v>
      </c>
      <c r="M5715" s="388" t="str">
        <f>IF(_xlfn.IFNA(VLOOKUP(I5715,$AG$3:$AH$83,2,FALSE),"")='11.1'!$D$5,TXM!L5715,"")</f>
        <v/>
      </c>
      <c r="N5715" t="str">
        <f>IFERROR(SMALL($M$5:$M$9000,ROWS($M$5:M5715)),"")</f>
        <v/>
      </c>
      <c r="P5715" t="s">
        <v>1639</v>
      </c>
      <c r="S5715" s="388">
        <f>ROWS(R$5:R5715)</f>
        <v>5711</v>
      </c>
      <c r="T5715" s="388" t="str">
        <f>IF(_xlfn.IFNA(VLOOKUP(P5715,$AG$3:$AH$83,2,FALSE),"")='11.1'!$D$5,TXM!S5715,"")</f>
        <v/>
      </c>
      <c r="U5715" t="str">
        <f>IFERROR(SMALL($T$5:$T$9000,ROWS($T$5:T5715)),"")</f>
        <v/>
      </c>
    </row>
    <row r="5716" spans="1:21" ht="14.4" customHeight="1" x14ac:dyDescent="0.3">
      <c r="A5716" t="s">
        <v>1639</v>
      </c>
      <c r="D5716" s="388">
        <f>ROWS(C$5:C5716)</f>
        <v>5712</v>
      </c>
      <c r="E5716" s="388" t="str">
        <f>IF(_xlfn.IFNA(VLOOKUP(A5716,$AG$3:$AH$83,2,FALSE),"")='11.1'!$D$5,TXM!D5716,"")</f>
        <v/>
      </c>
      <c r="F5716" t="str">
        <f>IFERROR(SMALL($E$5:$E$9000,ROWS($E$5:E5716)),"")</f>
        <v/>
      </c>
      <c r="I5716" s="371" t="s">
        <v>140</v>
      </c>
      <c r="J5716" t="s">
        <v>823</v>
      </c>
      <c r="K5716" s="372">
        <v>8837274</v>
      </c>
      <c r="L5716" s="388">
        <f>ROWS(K$5:K5716)</f>
        <v>5712</v>
      </c>
      <c r="M5716" s="388" t="str">
        <f>IF(_xlfn.IFNA(VLOOKUP(I5716,$AG$3:$AH$83,2,FALSE),"")='11.1'!$D$5,TXM!L5716,"")</f>
        <v/>
      </c>
      <c r="N5716" t="str">
        <f>IFERROR(SMALL($M$5:$M$9000,ROWS($M$5:M5716)),"")</f>
        <v/>
      </c>
      <c r="P5716" t="s">
        <v>1639</v>
      </c>
      <c r="S5716" s="388">
        <f>ROWS(R$5:R5716)</f>
        <v>5712</v>
      </c>
      <c r="T5716" s="388" t="str">
        <f>IF(_xlfn.IFNA(VLOOKUP(P5716,$AG$3:$AH$83,2,FALSE),"")='11.1'!$D$5,TXM!S5716,"")</f>
        <v/>
      </c>
      <c r="U5716" t="str">
        <f>IFERROR(SMALL($T$5:$T$9000,ROWS($T$5:T5716)),"")</f>
        <v/>
      </c>
    </row>
    <row r="5717" spans="1:21" ht="14.4" customHeight="1" x14ac:dyDescent="0.3">
      <c r="A5717" t="s">
        <v>1639</v>
      </c>
      <c r="D5717" s="388">
        <f>ROWS(C$5:C5717)</f>
        <v>5713</v>
      </c>
      <c r="E5717" s="388" t="str">
        <f>IF(_xlfn.IFNA(VLOOKUP(A5717,$AG$3:$AH$83,2,FALSE),"")='11.1'!$D$5,TXM!D5717,"")</f>
        <v/>
      </c>
      <c r="F5717" t="str">
        <f>IFERROR(SMALL($E$5:$E$9000,ROWS($E$5:E5717)),"")</f>
        <v/>
      </c>
      <c r="I5717" s="371" t="s">
        <v>140</v>
      </c>
      <c r="J5717" t="s">
        <v>1001</v>
      </c>
      <c r="K5717" s="372">
        <v>7955556</v>
      </c>
      <c r="L5717" s="388">
        <f>ROWS(K$5:K5717)</f>
        <v>5713</v>
      </c>
      <c r="M5717" s="388" t="str">
        <f>IF(_xlfn.IFNA(VLOOKUP(I5717,$AG$3:$AH$83,2,FALSE),"")='11.1'!$D$5,TXM!L5717,"")</f>
        <v/>
      </c>
      <c r="N5717" t="str">
        <f>IFERROR(SMALL($M$5:$M$9000,ROWS($M$5:M5717)),"")</f>
        <v/>
      </c>
      <c r="P5717" t="s">
        <v>1639</v>
      </c>
      <c r="S5717" s="388">
        <f>ROWS(R$5:R5717)</f>
        <v>5713</v>
      </c>
      <c r="T5717" s="388" t="str">
        <f>IF(_xlfn.IFNA(VLOOKUP(P5717,$AG$3:$AH$83,2,FALSE),"")='11.1'!$D$5,TXM!S5717,"")</f>
        <v/>
      </c>
      <c r="U5717" t="str">
        <f>IFERROR(SMALL($T$5:$T$9000,ROWS($T$5:T5717)),"")</f>
        <v/>
      </c>
    </row>
    <row r="5718" spans="1:21" ht="14.4" customHeight="1" x14ac:dyDescent="0.3">
      <c r="A5718" t="s">
        <v>1639</v>
      </c>
      <c r="D5718" s="388">
        <f>ROWS(C$5:C5718)</f>
        <v>5714</v>
      </c>
      <c r="E5718" s="388" t="str">
        <f>IF(_xlfn.IFNA(VLOOKUP(A5718,$AG$3:$AH$83,2,FALSE),"")='11.1'!$D$5,TXM!D5718,"")</f>
        <v/>
      </c>
      <c r="F5718" t="str">
        <f>IFERROR(SMALL($E$5:$E$9000,ROWS($E$5:E5718)),"")</f>
        <v/>
      </c>
      <c r="I5718" s="371" t="s">
        <v>140</v>
      </c>
      <c r="J5718" t="s">
        <v>783</v>
      </c>
      <c r="K5718" s="372">
        <v>7118061</v>
      </c>
      <c r="L5718" s="388">
        <f>ROWS(K$5:K5718)</f>
        <v>5714</v>
      </c>
      <c r="M5718" s="388" t="str">
        <f>IF(_xlfn.IFNA(VLOOKUP(I5718,$AG$3:$AH$83,2,FALSE),"")='11.1'!$D$5,TXM!L5718,"")</f>
        <v/>
      </c>
      <c r="N5718" t="str">
        <f>IFERROR(SMALL($M$5:$M$9000,ROWS($M$5:M5718)),"")</f>
        <v/>
      </c>
      <c r="P5718" t="s">
        <v>1639</v>
      </c>
      <c r="S5718" s="388">
        <f>ROWS(R$5:R5718)</f>
        <v>5714</v>
      </c>
      <c r="T5718" s="388" t="str">
        <f>IF(_xlfn.IFNA(VLOOKUP(P5718,$AG$3:$AH$83,2,FALSE),"")='11.1'!$D$5,TXM!S5718,"")</f>
        <v/>
      </c>
      <c r="U5718" t="str">
        <f>IFERROR(SMALL($T$5:$T$9000,ROWS($T$5:T5718)),"")</f>
        <v/>
      </c>
    </row>
    <row r="5719" spans="1:21" ht="14.4" customHeight="1" x14ac:dyDescent="0.3">
      <c r="A5719" t="s">
        <v>1639</v>
      </c>
      <c r="D5719" s="388">
        <f>ROWS(C$5:C5719)</f>
        <v>5715</v>
      </c>
      <c r="E5719" s="388" t="str">
        <f>IF(_xlfn.IFNA(VLOOKUP(A5719,$AG$3:$AH$83,2,FALSE),"")='11.1'!$D$5,TXM!D5719,"")</f>
        <v/>
      </c>
      <c r="F5719" t="str">
        <f>IFERROR(SMALL($E$5:$E$9000,ROWS($E$5:E5719)),"")</f>
        <v/>
      </c>
      <c r="I5719" s="371" t="s">
        <v>140</v>
      </c>
      <c r="J5719" t="s">
        <v>819</v>
      </c>
      <c r="K5719" s="372">
        <v>7082527</v>
      </c>
      <c r="L5719" s="388">
        <f>ROWS(K$5:K5719)</f>
        <v>5715</v>
      </c>
      <c r="M5719" s="388" t="str">
        <f>IF(_xlfn.IFNA(VLOOKUP(I5719,$AG$3:$AH$83,2,FALSE),"")='11.1'!$D$5,TXM!L5719,"")</f>
        <v/>
      </c>
      <c r="N5719" t="str">
        <f>IFERROR(SMALL($M$5:$M$9000,ROWS($M$5:M5719)),"")</f>
        <v/>
      </c>
      <c r="P5719" t="s">
        <v>1639</v>
      </c>
      <c r="S5719" s="388">
        <f>ROWS(R$5:R5719)</f>
        <v>5715</v>
      </c>
      <c r="T5719" s="388" t="str">
        <f>IF(_xlfn.IFNA(VLOOKUP(P5719,$AG$3:$AH$83,2,FALSE),"")='11.1'!$D$5,TXM!S5719,"")</f>
        <v/>
      </c>
      <c r="U5719" t="str">
        <f>IFERROR(SMALL($T$5:$T$9000,ROWS($T$5:T5719)),"")</f>
        <v/>
      </c>
    </row>
    <row r="5720" spans="1:21" ht="14.4" customHeight="1" x14ac:dyDescent="0.3">
      <c r="A5720" t="s">
        <v>1639</v>
      </c>
      <c r="D5720" s="388">
        <f>ROWS(C$5:C5720)</f>
        <v>5716</v>
      </c>
      <c r="E5720" s="388" t="str">
        <f>IF(_xlfn.IFNA(VLOOKUP(A5720,$AG$3:$AH$83,2,FALSE),"")='11.1'!$D$5,TXM!D5720,"")</f>
        <v/>
      </c>
      <c r="F5720" t="str">
        <f>IFERROR(SMALL($E$5:$E$9000,ROWS($E$5:E5720)),"")</f>
        <v/>
      </c>
      <c r="I5720" s="371" t="s">
        <v>140</v>
      </c>
      <c r="J5720" t="s">
        <v>793</v>
      </c>
      <c r="K5720" s="372">
        <v>6850475</v>
      </c>
      <c r="L5720" s="388">
        <f>ROWS(K$5:K5720)</f>
        <v>5716</v>
      </c>
      <c r="M5720" s="388" t="str">
        <f>IF(_xlfn.IFNA(VLOOKUP(I5720,$AG$3:$AH$83,2,FALSE),"")='11.1'!$D$5,TXM!L5720,"")</f>
        <v/>
      </c>
      <c r="N5720" t="str">
        <f>IFERROR(SMALL($M$5:$M$9000,ROWS($M$5:M5720)),"")</f>
        <v/>
      </c>
      <c r="P5720" t="s">
        <v>1639</v>
      </c>
      <c r="S5720" s="388">
        <f>ROWS(R$5:R5720)</f>
        <v>5716</v>
      </c>
      <c r="T5720" s="388" t="str">
        <f>IF(_xlfn.IFNA(VLOOKUP(P5720,$AG$3:$AH$83,2,FALSE),"")='11.1'!$D$5,TXM!S5720,"")</f>
        <v/>
      </c>
      <c r="U5720" t="str">
        <f>IFERROR(SMALL($T$5:$T$9000,ROWS($T$5:T5720)),"")</f>
        <v/>
      </c>
    </row>
    <row r="5721" spans="1:21" ht="14.4" customHeight="1" x14ac:dyDescent="0.3">
      <c r="A5721" t="s">
        <v>1639</v>
      </c>
      <c r="D5721" s="388">
        <f>ROWS(C$5:C5721)</f>
        <v>5717</v>
      </c>
      <c r="E5721" s="388" t="str">
        <f>IF(_xlfn.IFNA(VLOOKUP(A5721,$AG$3:$AH$83,2,FALSE),"")='11.1'!$D$5,TXM!D5721,"")</f>
        <v/>
      </c>
      <c r="F5721" t="str">
        <f>IFERROR(SMALL($E$5:$E$9000,ROWS($E$5:E5721)),"")</f>
        <v/>
      </c>
      <c r="I5721" s="371" t="s">
        <v>140</v>
      </c>
      <c r="J5721" t="s">
        <v>827</v>
      </c>
      <c r="K5721" s="372">
        <v>6449038</v>
      </c>
      <c r="L5721" s="388">
        <f>ROWS(K$5:K5721)</f>
        <v>5717</v>
      </c>
      <c r="M5721" s="388" t="str">
        <f>IF(_xlfn.IFNA(VLOOKUP(I5721,$AG$3:$AH$83,2,FALSE),"")='11.1'!$D$5,TXM!L5721,"")</f>
        <v/>
      </c>
      <c r="N5721" t="str">
        <f>IFERROR(SMALL($M$5:$M$9000,ROWS($M$5:M5721)),"")</f>
        <v/>
      </c>
      <c r="P5721" t="s">
        <v>1639</v>
      </c>
      <c r="S5721" s="388">
        <f>ROWS(R$5:R5721)</f>
        <v>5717</v>
      </c>
      <c r="T5721" s="388" t="str">
        <f>IF(_xlfn.IFNA(VLOOKUP(P5721,$AG$3:$AH$83,2,FALSE),"")='11.1'!$D$5,TXM!S5721,"")</f>
        <v/>
      </c>
      <c r="U5721" t="str">
        <f>IFERROR(SMALL($T$5:$T$9000,ROWS($T$5:T5721)),"")</f>
        <v/>
      </c>
    </row>
    <row r="5722" spans="1:21" ht="14.4" customHeight="1" x14ac:dyDescent="0.3">
      <c r="A5722" t="s">
        <v>1639</v>
      </c>
      <c r="D5722" s="388">
        <f>ROWS(C$5:C5722)</f>
        <v>5718</v>
      </c>
      <c r="E5722" s="388" t="str">
        <f>IF(_xlfn.IFNA(VLOOKUP(A5722,$AG$3:$AH$83,2,FALSE),"")='11.1'!$D$5,TXM!D5722,"")</f>
        <v/>
      </c>
      <c r="F5722" t="str">
        <f>IFERROR(SMALL($E$5:$E$9000,ROWS($E$5:E5722)),"")</f>
        <v/>
      </c>
      <c r="I5722" s="371" t="s">
        <v>140</v>
      </c>
      <c r="J5722" t="s">
        <v>1318</v>
      </c>
      <c r="K5722" s="372">
        <v>6231948</v>
      </c>
      <c r="L5722" s="388">
        <f>ROWS(K$5:K5722)</f>
        <v>5718</v>
      </c>
      <c r="M5722" s="388" t="str">
        <f>IF(_xlfn.IFNA(VLOOKUP(I5722,$AG$3:$AH$83,2,FALSE),"")='11.1'!$D$5,TXM!L5722,"")</f>
        <v/>
      </c>
      <c r="N5722" t="str">
        <f>IFERROR(SMALL($M$5:$M$9000,ROWS($M$5:M5722)),"")</f>
        <v/>
      </c>
      <c r="P5722" t="s">
        <v>1639</v>
      </c>
      <c r="S5722" s="388">
        <f>ROWS(R$5:R5722)</f>
        <v>5718</v>
      </c>
      <c r="T5722" s="388" t="str">
        <f>IF(_xlfn.IFNA(VLOOKUP(P5722,$AG$3:$AH$83,2,FALSE),"")='11.1'!$D$5,TXM!S5722,"")</f>
        <v/>
      </c>
      <c r="U5722" t="str">
        <f>IFERROR(SMALL($T$5:$T$9000,ROWS($T$5:T5722)),"")</f>
        <v/>
      </c>
    </row>
    <row r="5723" spans="1:21" ht="14.4" customHeight="1" x14ac:dyDescent="0.3">
      <c r="A5723" t="s">
        <v>1639</v>
      </c>
      <c r="D5723" s="388">
        <f>ROWS(C$5:C5723)</f>
        <v>5719</v>
      </c>
      <c r="E5723" s="388" t="str">
        <f>IF(_xlfn.IFNA(VLOOKUP(A5723,$AG$3:$AH$83,2,FALSE),"")='11.1'!$D$5,TXM!D5723,"")</f>
        <v/>
      </c>
      <c r="F5723" t="str">
        <f>IFERROR(SMALL($E$5:$E$9000,ROWS($E$5:E5723)),"")</f>
        <v/>
      </c>
      <c r="I5723" s="371" t="s">
        <v>140</v>
      </c>
      <c r="J5723" t="s">
        <v>829</v>
      </c>
      <c r="K5723" s="372">
        <v>5956831</v>
      </c>
      <c r="L5723" s="388">
        <f>ROWS(K$5:K5723)</f>
        <v>5719</v>
      </c>
      <c r="M5723" s="388" t="str">
        <f>IF(_xlfn.IFNA(VLOOKUP(I5723,$AG$3:$AH$83,2,FALSE),"")='11.1'!$D$5,TXM!L5723,"")</f>
        <v/>
      </c>
      <c r="N5723" t="str">
        <f>IFERROR(SMALL($M$5:$M$9000,ROWS($M$5:M5723)),"")</f>
        <v/>
      </c>
      <c r="P5723" t="s">
        <v>1639</v>
      </c>
      <c r="S5723" s="388">
        <f>ROWS(R$5:R5723)</f>
        <v>5719</v>
      </c>
      <c r="T5723" s="388" t="str">
        <f>IF(_xlfn.IFNA(VLOOKUP(P5723,$AG$3:$AH$83,2,FALSE),"")='11.1'!$D$5,TXM!S5723,"")</f>
        <v/>
      </c>
      <c r="U5723" t="str">
        <f>IFERROR(SMALL($T$5:$T$9000,ROWS($T$5:T5723)),"")</f>
        <v/>
      </c>
    </row>
    <row r="5724" spans="1:21" ht="14.4" customHeight="1" x14ac:dyDescent="0.3">
      <c r="A5724" t="s">
        <v>1639</v>
      </c>
      <c r="D5724" s="388">
        <f>ROWS(C$5:C5724)</f>
        <v>5720</v>
      </c>
      <c r="E5724" s="388" t="str">
        <f>IF(_xlfn.IFNA(VLOOKUP(A5724,$AG$3:$AH$83,2,FALSE),"")='11.1'!$D$5,TXM!D5724,"")</f>
        <v/>
      </c>
      <c r="F5724" t="str">
        <f>IFERROR(SMALL($E$5:$E$9000,ROWS($E$5:E5724)),"")</f>
        <v/>
      </c>
      <c r="I5724" s="371" t="s">
        <v>140</v>
      </c>
      <c r="J5724" t="s">
        <v>861</v>
      </c>
      <c r="K5724" s="372">
        <v>5036112</v>
      </c>
      <c r="L5724" s="388">
        <f>ROWS(K$5:K5724)</f>
        <v>5720</v>
      </c>
      <c r="M5724" s="388" t="str">
        <f>IF(_xlfn.IFNA(VLOOKUP(I5724,$AG$3:$AH$83,2,FALSE),"")='11.1'!$D$5,TXM!L5724,"")</f>
        <v/>
      </c>
      <c r="N5724" t="str">
        <f>IFERROR(SMALL($M$5:$M$9000,ROWS($M$5:M5724)),"")</f>
        <v/>
      </c>
      <c r="P5724" t="s">
        <v>1639</v>
      </c>
      <c r="S5724" s="388">
        <f>ROWS(R$5:R5724)</f>
        <v>5720</v>
      </c>
      <c r="T5724" s="388" t="str">
        <f>IF(_xlfn.IFNA(VLOOKUP(P5724,$AG$3:$AH$83,2,FALSE),"")='11.1'!$D$5,TXM!S5724,"")</f>
        <v/>
      </c>
      <c r="U5724" t="str">
        <f>IFERROR(SMALL($T$5:$T$9000,ROWS($T$5:T5724)),"")</f>
        <v/>
      </c>
    </row>
    <row r="5725" spans="1:21" ht="14.4" customHeight="1" x14ac:dyDescent="0.3">
      <c r="A5725" t="s">
        <v>1639</v>
      </c>
      <c r="D5725" s="388">
        <f>ROWS(C$5:C5725)</f>
        <v>5721</v>
      </c>
      <c r="E5725" s="388" t="str">
        <f>IF(_xlfn.IFNA(VLOOKUP(A5725,$AG$3:$AH$83,2,FALSE),"")='11.1'!$D$5,TXM!D5725,"")</f>
        <v/>
      </c>
      <c r="F5725" t="str">
        <f>IFERROR(SMALL($E$5:$E$9000,ROWS($E$5:E5725)),"")</f>
        <v/>
      </c>
      <c r="I5725" s="371" t="s">
        <v>140</v>
      </c>
      <c r="J5725" t="s">
        <v>821</v>
      </c>
      <c r="K5725" s="372">
        <v>4996458</v>
      </c>
      <c r="L5725" s="388">
        <f>ROWS(K$5:K5725)</f>
        <v>5721</v>
      </c>
      <c r="M5725" s="388" t="str">
        <f>IF(_xlfn.IFNA(VLOOKUP(I5725,$AG$3:$AH$83,2,FALSE),"")='11.1'!$D$5,TXM!L5725,"")</f>
        <v/>
      </c>
      <c r="N5725" t="str">
        <f>IFERROR(SMALL($M$5:$M$9000,ROWS($M$5:M5725)),"")</f>
        <v/>
      </c>
      <c r="P5725" t="s">
        <v>1639</v>
      </c>
      <c r="S5725" s="388">
        <f>ROWS(R$5:R5725)</f>
        <v>5721</v>
      </c>
      <c r="T5725" s="388" t="str">
        <f>IF(_xlfn.IFNA(VLOOKUP(P5725,$AG$3:$AH$83,2,FALSE),"")='11.1'!$D$5,TXM!S5725,"")</f>
        <v/>
      </c>
      <c r="U5725" t="str">
        <f>IFERROR(SMALL($T$5:$T$9000,ROWS($T$5:T5725)),"")</f>
        <v/>
      </c>
    </row>
    <row r="5726" spans="1:21" ht="14.4" customHeight="1" x14ac:dyDescent="0.3">
      <c r="A5726" t="s">
        <v>1639</v>
      </c>
      <c r="D5726" s="388">
        <f>ROWS(C$5:C5726)</f>
        <v>5722</v>
      </c>
      <c r="E5726" s="388" t="str">
        <f>IF(_xlfn.IFNA(VLOOKUP(A5726,$AG$3:$AH$83,2,FALSE),"")='11.1'!$D$5,TXM!D5726,"")</f>
        <v/>
      </c>
      <c r="F5726" t="str">
        <f>IFERROR(SMALL($E$5:$E$9000,ROWS($E$5:E5726)),"")</f>
        <v/>
      </c>
      <c r="I5726" s="371" t="s">
        <v>140</v>
      </c>
      <c r="J5726" t="s">
        <v>835</v>
      </c>
      <c r="K5726" s="372">
        <v>4334697</v>
      </c>
      <c r="L5726" s="388">
        <f>ROWS(K$5:K5726)</f>
        <v>5722</v>
      </c>
      <c r="M5726" s="388" t="str">
        <f>IF(_xlfn.IFNA(VLOOKUP(I5726,$AG$3:$AH$83,2,FALSE),"")='11.1'!$D$5,TXM!L5726,"")</f>
        <v/>
      </c>
      <c r="N5726" t="str">
        <f>IFERROR(SMALL($M$5:$M$9000,ROWS($M$5:M5726)),"")</f>
        <v/>
      </c>
      <c r="P5726" t="s">
        <v>1639</v>
      </c>
      <c r="S5726" s="388">
        <f>ROWS(R$5:R5726)</f>
        <v>5722</v>
      </c>
      <c r="T5726" s="388" t="str">
        <f>IF(_xlfn.IFNA(VLOOKUP(P5726,$AG$3:$AH$83,2,FALSE),"")='11.1'!$D$5,TXM!S5726,"")</f>
        <v/>
      </c>
      <c r="U5726" t="str">
        <f>IFERROR(SMALL($T$5:$T$9000,ROWS($T$5:T5726)),"")</f>
        <v/>
      </c>
    </row>
    <row r="5727" spans="1:21" ht="14.4" customHeight="1" x14ac:dyDescent="0.3">
      <c r="A5727" t="s">
        <v>1639</v>
      </c>
      <c r="D5727" s="388">
        <f>ROWS(C$5:C5727)</f>
        <v>5723</v>
      </c>
      <c r="E5727" s="388" t="str">
        <f>IF(_xlfn.IFNA(VLOOKUP(A5727,$AG$3:$AH$83,2,FALSE),"")='11.1'!$D$5,TXM!D5727,"")</f>
        <v/>
      </c>
      <c r="F5727" t="str">
        <f>IFERROR(SMALL($E$5:$E$9000,ROWS($E$5:E5727)),"")</f>
        <v/>
      </c>
      <c r="I5727" s="371" t="s">
        <v>140</v>
      </c>
      <c r="J5727" t="s">
        <v>1275</v>
      </c>
      <c r="K5727" s="372">
        <v>4257805</v>
      </c>
      <c r="L5727" s="388">
        <f>ROWS(K$5:K5727)</f>
        <v>5723</v>
      </c>
      <c r="M5727" s="388" t="str">
        <f>IF(_xlfn.IFNA(VLOOKUP(I5727,$AG$3:$AH$83,2,FALSE),"")='11.1'!$D$5,TXM!L5727,"")</f>
        <v/>
      </c>
      <c r="N5727" t="str">
        <f>IFERROR(SMALL($M$5:$M$9000,ROWS($M$5:M5727)),"")</f>
        <v/>
      </c>
      <c r="P5727" t="s">
        <v>1639</v>
      </c>
      <c r="S5727" s="388">
        <f>ROWS(R$5:R5727)</f>
        <v>5723</v>
      </c>
      <c r="T5727" s="388" t="str">
        <f>IF(_xlfn.IFNA(VLOOKUP(P5727,$AG$3:$AH$83,2,FALSE),"")='11.1'!$D$5,TXM!S5727,"")</f>
        <v/>
      </c>
      <c r="U5727" t="str">
        <f>IFERROR(SMALL($T$5:$T$9000,ROWS($T$5:T5727)),"")</f>
        <v/>
      </c>
    </row>
    <row r="5728" spans="1:21" ht="14.4" customHeight="1" x14ac:dyDescent="0.3">
      <c r="A5728" t="s">
        <v>1639</v>
      </c>
      <c r="D5728" s="388">
        <f>ROWS(C$5:C5728)</f>
        <v>5724</v>
      </c>
      <c r="E5728" s="388" t="str">
        <f>IF(_xlfn.IFNA(VLOOKUP(A5728,$AG$3:$AH$83,2,FALSE),"")='11.1'!$D$5,TXM!D5728,"")</f>
        <v/>
      </c>
      <c r="F5728" t="str">
        <f>IFERROR(SMALL($E$5:$E$9000,ROWS($E$5:E5728)),"")</f>
        <v/>
      </c>
      <c r="I5728" s="371" t="s">
        <v>140</v>
      </c>
      <c r="J5728" t="s">
        <v>837</v>
      </c>
      <c r="K5728" s="372">
        <v>4203339</v>
      </c>
      <c r="L5728" s="388">
        <f>ROWS(K$5:K5728)</f>
        <v>5724</v>
      </c>
      <c r="M5728" s="388" t="str">
        <f>IF(_xlfn.IFNA(VLOOKUP(I5728,$AG$3:$AH$83,2,FALSE),"")='11.1'!$D$5,TXM!L5728,"")</f>
        <v/>
      </c>
      <c r="N5728" t="str">
        <f>IFERROR(SMALL($M$5:$M$9000,ROWS($M$5:M5728)),"")</f>
        <v/>
      </c>
      <c r="P5728" t="s">
        <v>1639</v>
      </c>
      <c r="S5728" s="388">
        <f>ROWS(R$5:R5728)</f>
        <v>5724</v>
      </c>
      <c r="T5728" s="388" t="str">
        <f>IF(_xlfn.IFNA(VLOOKUP(P5728,$AG$3:$AH$83,2,FALSE),"")='11.1'!$D$5,TXM!S5728,"")</f>
        <v/>
      </c>
      <c r="U5728" t="str">
        <f>IFERROR(SMALL($T$5:$T$9000,ROWS($T$5:T5728)),"")</f>
        <v/>
      </c>
    </row>
    <row r="5729" spans="1:21" ht="14.4" customHeight="1" x14ac:dyDescent="0.3">
      <c r="A5729" t="s">
        <v>1639</v>
      </c>
      <c r="D5729" s="388">
        <f>ROWS(C$5:C5729)</f>
        <v>5725</v>
      </c>
      <c r="E5729" s="388" t="str">
        <f>IF(_xlfn.IFNA(VLOOKUP(A5729,$AG$3:$AH$83,2,FALSE),"")='11.1'!$D$5,TXM!D5729,"")</f>
        <v/>
      </c>
      <c r="F5729" t="str">
        <f>IFERROR(SMALL($E$5:$E$9000,ROWS($E$5:E5729)),"")</f>
        <v/>
      </c>
      <c r="I5729" s="371" t="s">
        <v>140</v>
      </c>
      <c r="J5729" t="s">
        <v>1006</v>
      </c>
      <c r="K5729" s="372">
        <v>4064797</v>
      </c>
      <c r="L5729" s="388">
        <f>ROWS(K$5:K5729)</f>
        <v>5725</v>
      </c>
      <c r="M5729" s="388" t="str">
        <f>IF(_xlfn.IFNA(VLOOKUP(I5729,$AG$3:$AH$83,2,FALSE),"")='11.1'!$D$5,TXM!L5729,"")</f>
        <v/>
      </c>
      <c r="N5729" t="str">
        <f>IFERROR(SMALL($M$5:$M$9000,ROWS($M$5:M5729)),"")</f>
        <v/>
      </c>
      <c r="P5729" t="s">
        <v>1639</v>
      </c>
      <c r="S5729" s="388">
        <f>ROWS(R$5:R5729)</f>
        <v>5725</v>
      </c>
      <c r="T5729" s="388" t="str">
        <f>IF(_xlfn.IFNA(VLOOKUP(P5729,$AG$3:$AH$83,2,FALSE),"")='11.1'!$D$5,TXM!S5729,"")</f>
        <v/>
      </c>
      <c r="U5729" t="str">
        <f>IFERROR(SMALL($T$5:$T$9000,ROWS($T$5:T5729)),"")</f>
        <v/>
      </c>
    </row>
    <row r="5730" spans="1:21" ht="14.4" customHeight="1" x14ac:dyDescent="0.3">
      <c r="A5730" t="s">
        <v>1639</v>
      </c>
      <c r="D5730" s="388">
        <f>ROWS(C$5:C5730)</f>
        <v>5726</v>
      </c>
      <c r="E5730" s="388" t="str">
        <f>IF(_xlfn.IFNA(VLOOKUP(A5730,$AG$3:$AH$83,2,FALSE),"")='11.1'!$D$5,TXM!D5730,"")</f>
        <v/>
      </c>
      <c r="F5730" t="str">
        <f>IFERROR(SMALL($E$5:$E$9000,ROWS($E$5:E5730)),"")</f>
        <v/>
      </c>
      <c r="I5730" s="371" t="s">
        <v>140</v>
      </c>
      <c r="J5730" t="s">
        <v>841</v>
      </c>
      <c r="K5730" s="372">
        <v>3228454</v>
      </c>
      <c r="L5730" s="388">
        <f>ROWS(K$5:K5730)</f>
        <v>5726</v>
      </c>
      <c r="M5730" s="388" t="str">
        <f>IF(_xlfn.IFNA(VLOOKUP(I5730,$AG$3:$AH$83,2,FALSE),"")='11.1'!$D$5,TXM!L5730,"")</f>
        <v/>
      </c>
      <c r="N5730" t="str">
        <f>IFERROR(SMALL($M$5:$M$9000,ROWS($M$5:M5730)),"")</f>
        <v/>
      </c>
      <c r="P5730" t="s">
        <v>1639</v>
      </c>
      <c r="S5730" s="388">
        <f>ROWS(R$5:R5730)</f>
        <v>5726</v>
      </c>
      <c r="T5730" s="388" t="str">
        <f>IF(_xlfn.IFNA(VLOOKUP(P5730,$AG$3:$AH$83,2,FALSE),"")='11.1'!$D$5,TXM!S5730,"")</f>
        <v/>
      </c>
      <c r="U5730" t="str">
        <f>IFERROR(SMALL($T$5:$T$9000,ROWS($T$5:T5730)),"")</f>
        <v/>
      </c>
    </row>
    <row r="5731" spans="1:21" ht="14.4" customHeight="1" x14ac:dyDescent="0.3">
      <c r="A5731" t="s">
        <v>1639</v>
      </c>
      <c r="D5731" s="388">
        <f>ROWS(C$5:C5731)</f>
        <v>5727</v>
      </c>
      <c r="E5731" s="388" t="str">
        <f>IF(_xlfn.IFNA(VLOOKUP(A5731,$AG$3:$AH$83,2,FALSE),"")='11.1'!$D$5,TXM!D5731,"")</f>
        <v/>
      </c>
      <c r="F5731" t="str">
        <f>IFERROR(SMALL($E$5:$E$9000,ROWS($E$5:E5731)),"")</f>
        <v/>
      </c>
      <c r="I5731" s="371" t="s">
        <v>140</v>
      </c>
      <c r="J5731" t="s">
        <v>847</v>
      </c>
      <c r="K5731" s="372">
        <v>3215700</v>
      </c>
      <c r="L5731" s="388">
        <f>ROWS(K$5:K5731)</f>
        <v>5727</v>
      </c>
      <c r="M5731" s="388" t="str">
        <f>IF(_xlfn.IFNA(VLOOKUP(I5731,$AG$3:$AH$83,2,FALSE),"")='11.1'!$D$5,TXM!L5731,"")</f>
        <v/>
      </c>
      <c r="N5731" t="str">
        <f>IFERROR(SMALL($M$5:$M$9000,ROWS($M$5:M5731)),"")</f>
        <v/>
      </c>
      <c r="P5731" t="s">
        <v>1639</v>
      </c>
      <c r="S5731" s="388">
        <f>ROWS(R$5:R5731)</f>
        <v>5727</v>
      </c>
      <c r="T5731" s="388" t="str">
        <f>IF(_xlfn.IFNA(VLOOKUP(P5731,$AG$3:$AH$83,2,FALSE),"")='11.1'!$D$5,TXM!S5731,"")</f>
        <v/>
      </c>
      <c r="U5731" t="str">
        <f>IFERROR(SMALL($T$5:$T$9000,ROWS($T$5:T5731)),"")</f>
        <v/>
      </c>
    </row>
    <row r="5732" spans="1:21" ht="14.4" customHeight="1" x14ac:dyDescent="0.3">
      <c r="A5732" t="s">
        <v>1639</v>
      </c>
      <c r="D5732" s="388">
        <f>ROWS(C$5:C5732)</f>
        <v>5728</v>
      </c>
      <c r="E5732" s="388" t="str">
        <f>IF(_xlfn.IFNA(VLOOKUP(A5732,$AG$3:$AH$83,2,FALSE),"")='11.1'!$D$5,TXM!D5732,"")</f>
        <v/>
      </c>
      <c r="F5732" t="str">
        <f>IFERROR(SMALL($E$5:$E$9000,ROWS($E$5:E5732)),"")</f>
        <v/>
      </c>
      <c r="I5732" s="371" t="s">
        <v>140</v>
      </c>
      <c r="J5732" t="s">
        <v>785</v>
      </c>
      <c r="K5732" s="372">
        <v>3024348</v>
      </c>
      <c r="L5732" s="388">
        <f>ROWS(K$5:K5732)</f>
        <v>5728</v>
      </c>
      <c r="M5732" s="388" t="str">
        <f>IF(_xlfn.IFNA(VLOOKUP(I5732,$AG$3:$AH$83,2,FALSE),"")='11.1'!$D$5,TXM!L5732,"")</f>
        <v/>
      </c>
      <c r="N5732" t="str">
        <f>IFERROR(SMALL($M$5:$M$9000,ROWS($M$5:M5732)),"")</f>
        <v/>
      </c>
      <c r="P5732" t="s">
        <v>1639</v>
      </c>
      <c r="S5732" s="388">
        <f>ROWS(R$5:R5732)</f>
        <v>5728</v>
      </c>
      <c r="T5732" s="388" t="str">
        <f>IF(_xlfn.IFNA(VLOOKUP(P5732,$AG$3:$AH$83,2,FALSE),"")='11.1'!$D$5,TXM!S5732,"")</f>
        <v/>
      </c>
      <c r="U5732" t="str">
        <f>IFERROR(SMALL($T$5:$T$9000,ROWS($T$5:T5732)),"")</f>
        <v/>
      </c>
    </row>
    <row r="5733" spans="1:21" ht="14.4" customHeight="1" x14ac:dyDescent="0.3">
      <c r="A5733" t="s">
        <v>1639</v>
      </c>
      <c r="D5733" s="388">
        <f>ROWS(C$5:C5733)</f>
        <v>5729</v>
      </c>
      <c r="E5733" s="388" t="str">
        <f>IF(_xlfn.IFNA(VLOOKUP(A5733,$AG$3:$AH$83,2,FALSE),"")='11.1'!$D$5,TXM!D5733,"")</f>
        <v/>
      </c>
      <c r="F5733" t="str">
        <f>IFERROR(SMALL($E$5:$E$9000,ROWS($E$5:E5733)),"")</f>
        <v/>
      </c>
      <c r="I5733" s="371" t="s">
        <v>140</v>
      </c>
      <c r="J5733" t="s">
        <v>107</v>
      </c>
      <c r="K5733" s="372">
        <v>3009841</v>
      </c>
      <c r="L5733" s="388">
        <f>ROWS(K$5:K5733)</f>
        <v>5729</v>
      </c>
      <c r="M5733" s="388" t="str">
        <f>IF(_xlfn.IFNA(VLOOKUP(I5733,$AG$3:$AH$83,2,FALSE),"")='11.1'!$D$5,TXM!L5733,"")</f>
        <v/>
      </c>
      <c r="N5733" t="str">
        <f>IFERROR(SMALL($M$5:$M$9000,ROWS($M$5:M5733)),"")</f>
        <v/>
      </c>
      <c r="P5733" t="s">
        <v>1639</v>
      </c>
      <c r="S5733" s="388">
        <f>ROWS(R$5:R5733)</f>
        <v>5729</v>
      </c>
      <c r="T5733" s="388" t="str">
        <f>IF(_xlfn.IFNA(VLOOKUP(P5733,$AG$3:$AH$83,2,FALSE),"")='11.1'!$D$5,TXM!S5733,"")</f>
        <v/>
      </c>
      <c r="U5733" t="str">
        <f>IFERROR(SMALL($T$5:$T$9000,ROWS($T$5:T5733)),"")</f>
        <v/>
      </c>
    </row>
    <row r="5734" spans="1:21" ht="14.4" customHeight="1" x14ac:dyDescent="0.3">
      <c r="A5734" t="s">
        <v>1639</v>
      </c>
      <c r="D5734" s="388">
        <f>ROWS(C$5:C5734)</f>
        <v>5730</v>
      </c>
      <c r="E5734" s="388" t="str">
        <f>IF(_xlfn.IFNA(VLOOKUP(A5734,$AG$3:$AH$83,2,FALSE),"")='11.1'!$D$5,TXM!D5734,"")</f>
        <v/>
      </c>
      <c r="F5734" t="str">
        <f>IFERROR(SMALL($E$5:$E$9000,ROWS($E$5:E5734)),"")</f>
        <v/>
      </c>
      <c r="I5734" s="371" t="s">
        <v>140</v>
      </c>
      <c r="J5734" t="s">
        <v>1441</v>
      </c>
      <c r="K5734" s="372">
        <v>2137750</v>
      </c>
      <c r="L5734" s="388">
        <f>ROWS(K$5:K5734)</f>
        <v>5730</v>
      </c>
      <c r="M5734" s="388" t="str">
        <f>IF(_xlfn.IFNA(VLOOKUP(I5734,$AG$3:$AH$83,2,FALSE),"")='11.1'!$D$5,TXM!L5734,"")</f>
        <v/>
      </c>
      <c r="N5734" t="str">
        <f>IFERROR(SMALL($M$5:$M$9000,ROWS($M$5:M5734)),"")</f>
        <v/>
      </c>
      <c r="P5734" t="s">
        <v>1639</v>
      </c>
      <c r="S5734" s="388">
        <f>ROWS(R$5:R5734)</f>
        <v>5730</v>
      </c>
      <c r="T5734" s="388" t="str">
        <f>IF(_xlfn.IFNA(VLOOKUP(P5734,$AG$3:$AH$83,2,FALSE),"")='11.1'!$D$5,TXM!S5734,"")</f>
        <v/>
      </c>
      <c r="U5734" t="str">
        <f>IFERROR(SMALL($T$5:$T$9000,ROWS($T$5:T5734)),"")</f>
        <v/>
      </c>
    </row>
    <row r="5735" spans="1:21" ht="14.4" customHeight="1" x14ac:dyDescent="0.3">
      <c r="A5735" t="s">
        <v>1639</v>
      </c>
      <c r="D5735" s="388">
        <f>ROWS(C$5:C5735)</f>
        <v>5731</v>
      </c>
      <c r="E5735" s="388" t="str">
        <f>IF(_xlfn.IFNA(VLOOKUP(A5735,$AG$3:$AH$83,2,FALSE),"")='11.1'!$D$5,TXM!D5735,"")</f>
        <v/>
      </c>
      <c r="F5735" t="str">
        <f>IFERROR(SMALL($E$5:$E$9000,ROWS($E$5:E5735)),"")</f>
        <v/>
      </c>
      <c r="I5735" s="371" t="s">
        <v>140</v>
      </c>
      <c r="J5735" t="s">
        <v>805</v>
      </c>
      <c r="K5735" s="372">
        <v>1821941</v>
      </c>
      <c r="L5735" s="388">
        <f>ROWS(K$5:K5735)</f>
        <v>5731</v>
      </c>
      <c r="M5735" s="388" t="str">
        <f>IF(_xlfn.IFNA(VLOOKUP(I5735,$AG$3:$AH$83,2,FALSE),"")='11.1'!$D$5,TXM!L5735,"")</f>
        <v/>
      </c>
      <c r="N5735" t="str">
        <f>IFERROR(SMALL($M$5:$M$9000,ROWS($M$5:M5735)),"")</f>
        <v/>
      </c>
      <c r="P5735" t="s">
        <v>1639</v>
      </c>
      <c r="S5735" s="388">
        <f>ROWS(R$5:R5735)</f>
        <v>5731</v>
      </c>
      <c r="T5735" s="388" t="str">
        <f>IF(_xlfn.IFNA(VLOOKUP(P5735,$AG$3:$AH$83,2,FALSE),"")='11.1'!$D$5,TXM!S5735,"")</f>
        <v/>
      </c>
      <c r="U5735" t="str">
        <f>IFERROR(SMALL($T$5:$T$9000,ROWS($T$5:T5735)),"")</f>
        <v/>
      </c>
    </row>
    <row r="5736" spans="1:21" ht="14.4" customHeight="1" x14ac:dyDescent="0.3">
      <c r="A5736" t="s">
        <v>1639</v>
      </c>
      <c r="D5736" s="388">
        <f>ROWS(C$5:C5736)</f>
        <v>5732</v>
      </c>
      <c r="E5736" s="388" t="str">
        <f>IF(_xlfn.IFNA(VLOOKUP(A5736,$AG$3:$AH$83,2,FALSE),"")='11.1'!$D$5,TXM!D5736,"")</f>
        <v/>
      </c>
      <c r="F5736" t="str">
        <f>IFERROR(SMALL($E$5:$E$9000,ROWS($E$5:E5736)),"")</f>
        <v/>
      </c>
      <c r="I5736" s="371" t="s">
        <v>140</v>
      </c>
      <c r="J5736" t="s">
        <v>795</v>
      </c>
      <c r="K5736" s="372">
        <v>1227373</v>
      </c>
      <c r="L5736" s="388">
        <f>ROWS(K$5:K5736)</f>
        <v>5732</v>
      </c>
      <c r="M5736" s="388" t="str">
        <f>IF(_xlfn.IFNA(VLOOKUP(I5736,$AG$3:$AH$83,2,FALSE),"")='11.1'!$D$5,TXM!L5736,"")</f>
        <v/>
      </c>
      <c r="N5736" t="str">
        <f>IFERROR(SMALL($M$5:$M$9000,ROWS($M$5:M5736)),"")</f>
        <v/>
      </c>
      <c r="P5736" t="s">
        <v>1639</v>
      </c>
      <c r="S5736" s="388">
        <f>ROWS(R$5:R5736)</f>
        <v>5732</v>
      </c>
      <c r="T5736" s="388" t="str">
        <f>IF(_xlfn.IFNA(VLOOKUP(P5736,$AG$3:$AH$83,2,FALSE),"")='11.1'!$D$5,TXM!S5736,"")</f>
        <v/>
      </c>
      <c r="U5736" t="str">
        <f>IFERROR(SMALL($T$5:$T$9000,ROWS($T$5:T5736)),"")</f>
        <v/>
      </c>
    </row>
    <row r="5737" spans="1:21" ht="14.4" customHeight="1" x14ac:dyDescent="0.3">
      <c r="A5737" t="s">
        <v>1639</v>
      </c>
      <c r="D5737" s="388">
        <f>ROWS(C$5:C5737)</f>
        <v>5733</v>
      </c>
      <c r="E5737" s="388" t="str">
        <f>IF(_xlfn.IFNA(VLOOKUP(A5737,$AG$3:$AH$83,2,FALSE),"")='11.1'!$D$5,TXM!D5737,"")</f>
        <v/>
      </c>
      <c r="F5737" t="str">
        <f>IFERROR(SMALL($E$5:$E$9000,ROWS($E$5:E5737)),"")</f>
        <v/>
      </c>
      <c r="I5737" s="371" t="s">
        <v>140</v>
      </c>
      <c r="J5737" t="s">
        <v>1402</v>
      </c>
      <c r="K5737" s="372">
        <v>1094463</v>
      </c>
      <c r="L5737" s="388">
        <f>ROWS(K$5:K5737)</f>
        <v>5733</v>
      </c>
      <c r="M5737" s="388" t="str">
        <f>IF(_xlfn.IFNA(VLOOKUP(I5737,$AG$3:$AH$83,2,FALSE),"")='11.1'!$D$5,TXM!L5737,"")</f>
        <v/>
      </c>
      <c r="N5737" t="str">
        <f>IFERROR(SMALL($M$5:$M$9000,ROWS($M$5:M5737)),"")</f>
        <v/>
      </c>
      <c r="P5737" t="s">
        <v>1639</v>
      </c>
      <c r="S5737" s="388">
        <f>ROWS(R$5:R5737)</f>
        <v>5733</v>
      </c>
      <c r="T5737" s="388" t="str">
        <f>IF(_xlfn.IFNA(VLOOKUP(P5737,$AG$3:$AH$83,2,FALSE),"")='11.1'!$D$5,TXM!S5737,"")</f>
        <v/>
      </c>
      <c r="U5737" t="str">
        <f>IFERROR(SMALL($T$5:$T$9000,ROWS($T$5:T5737)),"")</f>
        <v/>
      </c>
    </row>
    <row r="5738" spans="1:21" ht="14.4" customHeight="1" x14ac:dyDescent="0.3">
      <c r="A5738" t="s">
        <v>1639</v>
      </c>
      <c r="D5738" s="388">
        <f>ROWS(C$5:C5738)</f>
        <v>5734</v>
      </c>
      <c r="E5738" s="388" t="str">
        <f>IF(_xlfn.IFNA(VLOOKUP(A5738,$AG$3:$AH$83,2,FALSE),"")='11.1'!$D$5,TXM!D5738,"")</f>
        <v/>
      </c>
      <c r="F5738" t="str">
        <f>IFERROR(SMALL($E$5:$E$9000,ROWS($E$5:E5738)),"")</f>
        <v/>
      </c>
      <c r="I5738" s="371" t="s">
        <v>140</v>
      </c>
      <c r="J5738" t="s">
        <v>1005</v>
      </c>
      <c r="K5738" s="372">
        <v>1067086</v>
      </c>
      <c r="L5738" s="388">
        <f>ROWS(K$5:K5738)</f>
        <v>5734</v>
      </c>
      <c r="M5738" s="388" t="str">
        <f>IF(_xlfn.IFNA(VLOOKUP(I5738,$AG$3:$AH$83,2,FALSE),"")='11.1'!$D$5,TXM!L5738,"")</f>
        <v/>
      </c>
      <c r="N5738" t="str">
        <f>IFERROR(SMALL($M$5:$M$9000,ROWS($M$5:M5738)),"")</f>
        <v/>
      </c>
      <c r="P5738" t="s">
        <v>1639</v>
      </c>
      <c r="S5738" s="388">
        <f>ROWS(R$5:R5738)</f>
        <v>5734</v>
      </c>
      <c r="T5738" s="388" t="str">
        <f>IF(_xlfn.IFNA(VLOOKUP(P5738,$AG$3:$AH$83,2,FALSE),"")='11.1'!$D$5,TXM!S5738,"")</f>
        <v/>
      </c>
      <c r="U5738" t="str">
        <f>IFERROR(SMALL($T$5:$T$9000,ROWS($T$5:T5738)),"")</f>
        <v/>
      </c>
    </row>
    <row r="5739" spans="1:21" ht="14.4" customHeight="1" x14ac:dyDescent="0.3">
      <c r="A5739" t="s">
        <v>1639</v>
      </c>
      <c r="D5739" s="388">
        <f>ROWS(C$5:C5739)</f>
        <v>5735</v>
      </c>
      <c r="E5739" s="388" t="str">
        <f>IF(_xlfn.IFNA(VLOOKUP(A5739,$AG$3:$AH$83,2,FALSE),"")='11.1'!$D$5,TXM!D5739,"")</f>
        <v/>
      </c>
      <c r="F5739" t="str">
        <f>IFERROR(SMALL($E$5:$E$9000,ROWS($E$5:E5739)),"")</f>
        <v/>
      </c>
      <c r="I5739" s="371" t="s">
        <v>140</v>
      </c>
      <c r="J5739" t="s">
        <v>825</v>
      </c>
      <c r="K5739" s="372">
        <v>992768</v>
      </c>
      <c r="L5739" s="388">
        <f>ROWS(K$5:K5739)</f>
        <v>5735</v>
      </c>
      <c r="M5739" s="388" t="str">
        <f>IF(_xlfn.IFNA(VLOOKUP(I5739,$AG$3:$AH$83,2,FALSE),"")='11.1'!$D$5,TXM!L5739,"")</f>
        <v/>
      </c>
      <c r="N5739" t="str">
        <f>IFERROR(SMALL($M$5:$M$9000,ROWS($M$5:M5739)),"")</f>
        <v/>
      </c>
      <c r="P5739" t="s">
        <v>1639</v>
      </c>
      <c r="S5739" s="388">
        <f>ROWS(R$5:R5739)</f>
        <v>5735</v>
      </c>
      <c r="T5739" s="388" t="str">
        <f>IF(_xlfn.IFNA(VLOOKUP(P5739,$AG$3:$AH$83,2,FALSE),"")='11.1'!$D$5,TXM!S5739,"")</f>
        <v/>
      </c>
      <c r="U5739" t="str">
        <f>IFERROR(SMALL($T$5:$T$9000,ROWS($T$5:T5739)),"")</f>
        <v/>
      </c>
    </row>
    <row r="5740" spans="1:21" ht="14.4" customHeight="1" x14ac:dyDescent="0.3">
      <c r="A5740" t="s">
        <v>1639</v>
      </c>
      <c r="D5740" s="388">
        <f>ROWS(C$5:C5740)</f>
        <v>5736</v>
      </c>
      <c r="E5740" s="388" t="str">
        <f>IF(_xlfn.IFNA(VLOOKUP(A5740,$AG$3:$AH$83,2,FALSE),"")='11.1'!$D$5,TXM!D5740,"")</f>
        <v/>
      </c>
      <c r="F5740" t="str">
        <f>IFERROR(SMALL($E$5:$E$9000,ROWS($E$5:E5740)),"")</f>
        <v/>
      </c>
      <c r="I5740" s="371" t="s">
        <v>140</v>
      </c>
      <c r="J5740" t="s">
        <v>1002</v>
      </c>
      <c r="K5740" s="372">
        <v>930561</v>
      </c>
      <c r="L5740" s="388">
        <f>ROWS(K$5:K5740)</f>
        <v>5736</v>
      </c>
      <c r="M5740" s="388" t="str">
        <f>IF(_xlfn.IFNA(VLOOKUP(I5740,$AG$3:$AH$83,2,FALSE),"")='11.1'!$D$5,TXM!L5740,"")</f>
        <v/>
      </c>
      <c r="N5740" t="str">
        <f>IFERROR(SMALL($M$5:$M$9000,ROWS($M$5:M5740)),"")</f>
        <v/>
      </c>
      <c r="P5740" t="s">
        <v>1639</v>
      </c>
      <c r="S5740" s="388">
        <f>ROWS(R$5:R5740)</f>
        <v>5736</v>
      </c>
      <c r="T5740" s="388" t="str">
        <f>IF(_xlfn.IFNA(VLOOKUP(P5740,$AG$3:$AH$83,2,FALSE),"")='11.1'!$D$5,TXM!S5740,"")</f>
        <v/>
      </c>
      <c r="U5740" t="str">
        <f>IFERROR(SMALL($T$5:$T$9000,ROWS($T$5:T5740)),"")</f>
        <v/>
      </c>
    </row>
    <row r="5741" spans="1:21" ht="14.4" customHeight="1" x14ac:dyDescent="0.3">
      <c r="A5741" t="s">
        <v>1639</v>
      </c>
      <c r="D5741" s="388">
        <f>ROWS(C$5:C5741)</f>
        <v>5737</v>
      </c>
      <c r="E5741" s="388" t="str">
        <f>IF(_xlfn.IFNA(VLOOKUP(A5741,$AG$3:$AH$83,2,FALSE),"")='11.1'!$D$5,TXM!D5741,"")</f>
        <v/>
      </c>
      <c r="F5741" t="str">
        <f>IFERROR(SMALL($E$5:$E$9000,ROWS($E$5:E5741)),"")</f>
        <v/>
      </c>
      <c r="I5741" s="371" t="s">
        <v>140</v>
      </c>
      <c r="J5741" t="s">
        <v>1240</v>
      </c>
      <c r="K5741" s="372">
        <v>695985</v>
      </c>
      <c r="L5741" s="388">
        <f>ROWS(K$5:K5741)</f>
        <v>5737</v>
      </c>
      <c r="M5741" s="388" t="str">
        <f>IF(_xlfn.IFNA(VLOOKUP(I5741,$AG$3:$AH$83,2,FALSE),"")='11.1'!$D$5,TXM!L5741,"")</f>
        <v/>
      </c>
      <c r="N5741" t="str">
        <f>IFERROR(SMALL($M$5:$M$9000,ROWS($M$5:M5741)),"")</f>
        <v/>
      </c>
      <c r="P5741" t="s">
        <v>1639</v>
      </c>
      <c r="S5741" s="388">
        <f>ROWS(R$5:R5741)</f>
        <v>5737</v>
      </c>
      <c r="T5741" s="388" t="str">
        <f>IF(_xlfn.IFNA(VLOOKUP(P5741,$AG$3:$AH$83,2,FALSE),"")='11.1'!$D$5,TXM!S5741,"")</f>
        <v/>
      </c>
      <c r="U5741" t="str">
        <f>IFERROR(SMALL($T$5:$T$9000,ROWS($T$5:T5741)),"")</f>
        <v/>
      </c>
    </row>
    <row r="5742" spans="1:21" ht="14.4" customHeight="1" x14ac:dyDescent="0.3">
      <c r="A5742" t="s">
        <v>1639</v>
      </c>
      <c r="D5742" s="388">
        <f>ROWS(C$5:C5742)</f>
        <v>5738</v>
      </c>
      <c r="E5742" s="388" t="str">
        <f>IF(_xlfn.IFNA(VLOOKUP(A5742,$AG$3:$AH$83,2,FALSE),"")='11.1'!$D$5,TXM!D5742,"")</f>
        <v/>
      </c>
      <c r="F5742" t="str">
        <f>IFERROR(SMALL($E$5:$E$9000,ROWS($E$5:E5742)),"")</f>
        <v/>
      </c>
      <c r="I5742" s="371" t="s">
        <v>140</v>
      </c>
      <c r="J5742" t="s">
        <v>100</v>
      </c>
      <c r="K5742" s="372">
        <v>577954</v>
      </c>
      <c r="L5742" s="388">
        <f>ROWS(K$5:K5742)</f>
        <v>5738</v>
      </c>
      <c r="M5742" s="388" t="str">
        <f>IF(_xlfn.IFNA(VLOOKUP(I5742,$AG$3:$AH$83,2,FALSE),"")='11.1'!$D$5,TXM!L5742,"")</f>
        <v/>
      </c>
      <c r="N5742" t="str">
        <f>IFERROR(SMALL($M$5:$M$9000,ROWS($M$5:M5742)),"")</f>
        <v/>
      </c>
      <c r="P5742" t="s">
        <v>1639</v>
      </c>
      <c r="S5742" s="388">
        <f>ROWS(R$5:R5742)</f>
        <v>5738</v>
      </c>
      <c r="T5742" s="388" t="str">
        <f>IF(_xlfn.IFNA(VLOOKUP(P5742,$AG$3:$AH$83,2,FALSE),"")='11.1'!$D$5,TXM!S5742,"")</f>
        <v/>
      </c>
      <c r="U5742" t="str">
        <f>IFERROR(SMALL($T$5:$T$9000,ROWS($T$5:T5742)),"")</f>
        <v/>
      </c>
    </row>
    <row r="5743" spans="1:21" ht="14.4" customHeight="1" x14ac:dyDescent="0.3">
      <c r="A5743" t="s">
        <v>1639</v>
      </c>
      <c r="D5743" s="388">
        <f>ROWS(C$5:C5743)</f>
        <v>5739</v>
      </c>
      <c r="E5743" s="388" t="str">
        <f>IF(_xlfn.IFNA(VLOOKUP(A5743,$AG$3:$AH$83,2,FALSE),"")='11.1'!$D$5,TXM!D5743,"")</f>
        <v/>
      </c>
      <c r="F5743" t="str">
        <f>IFERROR(SMALL($E$5:$E$9000,ROWS($E$5:E5743)),"")</f>
        <v/>
      </c>
      <c r="I5743" s="371" t="s">
        <v>140</v>
      </c>
      <c r="J5743" t="s">
        <v>1494</v>
      </c>
      <c r="K5743" s="372">
        <v>412753</v>
      </c>
      <c r="L5743" s="388">
        <f>ROWS(K$5:K5743)</f>
        <v>5739</v>
      </c>
      <c r="M5743" s="388" t="str">
        <f>IF(_xlfn.IFNA(VLOOKUP(I5743,$AG$3:$AH$83,2,FALSE),"")='11.1'!$D$5,TXM!L5743,"")</f>
        <v/>
      </c>
      <c r="N5743" t="str">
        <f>IFERROR(SMALL($M$5:$M$9000,ROWS($M$5:M5743)),"")</f>
        <v/>
      </c>
      <c r="P5743" t="s">
        <v>1639</v>
      </c>
      <c r="S5743" s="388">
        <f>ROWS(R$5:R5743)</f>
        <v>5739</v>
      </c>
      <c r="T5743" s="388" t="str">
        <f>IF(_xlfn.IFNA(VLOOKUP(P5743,$AG$3:$AH$83,2,FALSE),"")='11.1'!$D$5,TXM!S5743,"")</f>
        <v/>
      </c>
      <c r="U5743" t="str">
        <f>IFERROR(SMALL($T$5:$T$9000,ROWS($T$5:T5743)),"")</f>
        <v/>
      </c>
    </row>
    <row r="5744" spans="1:21" ht="14.4" customHeight="1" x14ac:dyDescent="0.3">
      <c r="A5744" t="s">
        <v>1639</v>
      </c>
      <c r="D5744" s="388">
        <f>ROWS(C$5:C5744)</f>
        <v>5740</v>
      </c>
      <c r="E5744" s="388" t="str">
        <f>IF(_xlfn.IFNA(VLOOKUP(A5744,$AG$3:$AH$83,2,FALSE),"")='11.1'!$D$5,TXM!D5744,"")</f>
        <v/>
      </c>
      <c r="F5744" t="str">
        <f>IFERROR(SMALL($E$5:$E$9000,ROWS($E$5:E5744)),"")</f>
        <v/>
      </c>
      <c r="I5744" s="371" t="s">
        <v>140</v>
      </c>
      <c r="J5744" t="s">
        <v>817</v>
      </c>
      <c r="K5744" s="372">
        <v>268833</v>
      </c>
      <c r="L5744" s="388">
        <f>ROWS(K$5:K5744)</f>
        <v>5740</v>
      </c>
      <c r="M5744" s="388" t="str">
        <f>IF(_xlfn.IFNA(VLOOKUP(I5744,$AG$3:$AH$83,2,FALSE),"")='11.1'!$D$5,TXM!L5744,"")</f>
        <v/>
      </c>
      <c r="N5744" t="str">
        <f>IFERROR(SMALL($M$5:$M$9000,ROWS($M$5:M5744)),"")</f>
        <v/>
      </c>
      <c r="P5744" t="s">
        <v>1639</v>
      </c>
      <c r="S5744" s="388">
        <f>ROWS(R$5:R5744)</f>
        <v>5740</v>
      </c>
      <c r="T5744" s="388" t="str">
        <f>IF(_xlfn.IFNA(VLOOKUP(P5744,$AG$3:$AH$83,2,FALSE),"")='11.1'!$D$5,TXM!S5744,"")</f>
        <v/>
      </c>
      <c r="U5744" t="str">
        <f>IFERROR(SMALL($T$5:$T$9000,ROWS($T$5:T5744)),"")</f>
        <v/>
      </c>
    </row>
    <row r="5745" spans="1:21" ht="14.4" customHeight="1" x14ac:dyDescent="0.3">
      <c r="A5745" t="s">
        <v>1639</v>
      </c>
      <c r="D5745" s="388">
        <f>ROWS(C$5:C5745)</f>
        <v>5741</v>
      </c>
      <c r="E5745" s="388" t="str">
        <f>IF(_xlfn.IFNA(VLOOKUP(A5745,$AG$3:$AH$83,2,FALSE),"")='11.1'!$D$5,TXM!D5745,"")</f>
        <v/>
      </c>
      <c r="F5745" t="str">
        <f>IFERROR(SMALL($E$5:$E$9000,ROWS($E$5:E5745)),"")</f>
        <v/>
      </c>
      <c r="I5745" s="371" t="s">
        <v>140</v>
      </c>
      <c r="J5745" t="s">
        <v>831</v>
      </c>
      <c r="K5745" s="372">
        <v>209464</v>
      </c>
      <c r="L5745" s="388">
        <f>ROWS(K$5:K5745)</f>
        <v>5741</v>
      </c>
      <c r="M5745" s="388" t="str">
        <f>IF(_xlfn.IFNA(VLOOKUP(I5745,$AG$3:$AH$83,2,FALSE),"")='11.1'!$D$5,TXM!L5745,"")</f>
        <v/>
      </c>
      <c r="N5745" t="str">
        <f>IFERROR(SMALL($M$5:$M$9000,ROWS($M$5:M5745)),"")</f>
        <v/>
      </c>
      <c r="P5745" t="s">
        <v>1639</v>
      </c>
      <c r="S5745" s="388">
        <f>ROWS(R$5:R5745)</f>
        <v>5741</v>
      </c>
      <c r="T5745" s="388" t="str">
        <f>IF(_xlfn.IFNA(VLOOKUP(P5745,$AG$3:$AH$83,2,FALSE),"")='11.1'!$D$5,TXM!S5745,"")</f>
        <v/>
      </c>
      <c r="U5745" t="str">
        <f>IFERROR(SMALL($T$5:$T$9000,ROWS($T$5:T5745)),"")</f>
        <v/>
      </c>
    </row>
    <row r="5746" spans="1:21" ht="14.4" customHeight="1" x14ac:dyDescent="0.3">
      <c r="A5746" t="s">
        <v>1639</v>
      </c>
      <c r="D5746" s="388">
        <f>ROWS(C$5:C5746)</f>
        <v>5742</v>
      </c>
      <c r="E5746" s="388" t="str">
        <f>IF(_xlfn.IFNA(VLOOKUP(A5746,$AG$3:$AH$83,2,FALSE),"")='11.1'!$D$5,TXM!D5746,"")</f>
        <v/>
      </c>
      <c r="F5746" t="str">
        <f>IFERROR(SMALL($E$5:$E$9000,ROWS($E$5:E5746)),"")</f>
        <v/>
      </c>
      <c r="I5746" s="371" t="s">
        <v>140</v>
      </c>
      <c r="J5746" t="s">
        <v>1383</v>
      </c>
      <c r="K5746" s="372">
        <v>179602</v>
      </c>
      <c r="L5746" s="388">
        <f>ROWS(K$5:K5746)</f>
        <v>5742</v>
      </c>
      <c r="M5746" s="388" t="str">
        <f>IF(_xlfn.IFNA(VLOOKUP(I5746,$AG$3:$AH$83,2,FALSE),"")='11.1'!$D$5,TXM!L5746,"")</f>
        <v/>
      </c>
      <c r="N5746" t="str">
        <f>IFERROR(SMALL($M$5:$M$9000,ROWS($M$5:M5746)),"")</f>
        <v/>
      </c>
      <c r="P5746" t="s">
        <v>1639</v>
      </c>
      <c r="S5746" s="388">
        <f>ROWS(R$5:R5746)</f>
        <v>5742</v>
      </c>
      <c r="T5746" s="388" t="str">
        <f>IF(_xlfn.IFNA(VLOOKUP(P5746,$AG$3:$AH$83,2,FALSE),"")='11.1'!$D$5,TXM!S5746,"")</f>
        <v/>
      </c>
      <c r="U5746" t="str">
        <f>IFERROR(SMALL($T$5:$T$9000,ROWS($T$5:T5746)),"")</f>
        <v/>
      </c>
    </row>
    <row r="5747" spans="1:21" ht="14.4" customHeight="1" x14ac:dyDescent="0.3">
      <c r="A5747" t="s">
        <v>1639</v>
      </c>
      <c r="D5747" s="388">
        <f>ROWS(C$5:C5747)</f>
        <v>5743</v>
      </c>
      <c r="E5747" s="388" t="str">
        <f>IF(_xlfn.IFNA(VLOOKUP(A5747,$AG$3:$AH$83,2,FALSE),"")='11.1'!$D$5,TXM!D5747,"")</f>
        <v/>
      </c>
      <c r="F5747" t="str">
        <f>IFERROR(SMALL($E$5:$E$9000,ROWS($E$5:E5747)),"")</f>
        <v/>
      </c>
      <c r="I5747" s="371" t="s">
        <v>140</v>
      </c>
      <c r="J5747" t="s">
        <v>779</v>
      </c>
      <c r="K5747" s="372">
        <v>169270</v>
      </c>
      <c r="L5747" s="388">
        <f>ROWS(K$5:K5747)</f>
        <v>5743</v>
      </c>
      <c r="M5747" s="388" t="str">
        <f>IF(_xlfn.IFNA(VLOOKUP(I5747,$AG$3:$AH$83,2,FALSE),"")='11.1'!$D$5,TXM!L5747,"")</f>
        <v/>
      </c>
      <c r="N5747" t="str">
        <f>IFERROR(SMALL($M$5:$M$9000,ROWS($M$5:M5747)),"")</f>
        <v/>
      </c>
      <c r="P5747" t="s">
        <v>1639</v>
      </c>
      <c r="S5747" s="388">
        <f>ROWS(R$5:R5747)</f>
        <v>5743</v>
      </c>
      <c r="T5747" s="388" t="str">
        <f>IF(_xlfn.IFNA(VLOOKUP(P5747,$AG$3:$AH$83,2,FALSE),"")='11.1'!$D$5,TXM!S5747,"")</f>
        <v/>
      </c>
      <c r="U5747" t="str">
        <f>IFERROR(SMALL($T$5:$T$9000,ROWS($T$5:T5747)),"")</f>
        <v/>
      </c>
    </row>
    <row r="5748" spans="1:21" ht="14.4" customHeight="1" x14ac:dyDescent="0.3">
      <c r="A5748" t="s">
        <v>1639</v>
      </c>
      <c r="D5748" s="388">
        <f>ROWS(C$5:C5748)</f>
        <v>5744</v>
      </c>
      <c r="E5748" s="388" t="str">
        <f>IF(_xlfn.IFNA(VLOOKUP(A5748,$AG$3:$AH$83,2,FALSE),"")='11.1'!$D$5,TXM!D5748,"")</f>
        <v/>
      </c>
      <c r="F5748" t="str">
        <f>IFERROR(SMALL($E$5:$E$9000,ROWS($E$5:E5748)),"")</f>
        <v/>
      </c>
      <c r="I5748" s="371" t="s">
        <v>140</v>
      </c>
      <c r="J5748" t="s">
        <v>871</v>
      </c>
      <c r="K5748" s="372">
        <v>165482</v>
      </c>
      <c r="L5748" s="388">
        <f>ROWS(K$5:K5748)</f>
        <v>5744</v>
      </c>
      <c r="M5748" s="388" t="str">
        <f>IF(_xlfn.IFNA(VLOOKUP(I5748,$AG$3:$AH$83,2,FALSE),"")='11.1'!$D$5,TXM!L5748,"")</f>
        <v/>
      </c>
      <c r="N5748" t="str">
        <f>IFERROR(SMALL($M$5:$M$9000,ROWS($M$5:M5748)),"")</f>
        <v/>
      </c>
      <c r="P5748" t="s">
        <v>1639</v>
      </c>
      <c r="S5748" s="388">
        <f>ROWS(R$5:R5748)</f>
        <v>5744</v>
      </c>
      <c r="T5748" s="388" t="str">
        <f>IF(_xlfn.IFNA(VLOOKUP(P5748,$AG$3:$AH$83,2,FALSE),"")='11.1'!$D$5,TXM!S5748,"")</f>
        <v/>
      </c>
      <c r="U5748" t="str">
        <f>IFERROR(SMALL($T$5:$T$9000,ROWS($T$5:T5748)),"")</f>
        <v/>
      </c>
    </row>
    <row r="5749" spans="1:21" ht="14.4" customHeight="1" x14ac:dyDescent="0.3">
      <c r="A5749" t="s">
        <v>1639</v>
      </c>
      <c r="D5749" s="388">
        <f>ROWS(C$5:C5749)</f>
        <v>5745</v>
      </c>
      <c r="E5749" s="388" t="str">
        <f>IF(_xlfn.IFNA(VLOOKUP(A5749,$AG$3:$AH$83,2,FALSE),"")='11.1'!$D$5,TXM!D5749,"")</f>
        <v/>
      </c>
      <c r="F5749" t="str">
        <f>IFERROR(SMALL($E$5:$E$9000,ROWS($E$5:E5749)),"")</f>
        <v/>
      </c>
      <c r="I5749" s="371" t="s">
        <v>140</v>
      </c>
      <c r="J5749" t="s">
        <v>1332</v>
      </c>
      <c r="K5749" s="372">
        <v>101509</v>
      </c>
      <c r="L5749" s="388">
        <f>ROWS(K$5:K5749)</f>
        <v>5745</v>
      </c>
      <c r="M5749" s="388" t="str">
        <f>IF(_xlfn.IFNA(VLOOKUP(I5749,$AG$3:$AH$83,2,FALSE),"")='11.1'!$D$5,TXM!L5749,"")</f>
        <v/>
      </c>
      <c r="N5749" t="str">
        <f>IFERROR(SMALL($M$5:$M$9000,ROWS($M$5:M5749)),"")</f>
        <v/>
      </c>
      <c r="P5749" t="s">
        <v>1639</v>
      </c>
      <c r="S5749" s="388">
        <f>ROWS(R$5:R5749)</f>
        <v>5745</v>
      </c>
      <c r="T5749" s="388" t="str">
        <f>IF(_xlfn.IFNA(VLOOKUP(P5749,$AG$3:$AH$83,2,FALSE),"")='11.1'!$D$5,TXM!S5749,"")</f>
        <v/>
      </c>
      <c r="U5749" t="str">
        <f>IFERROR(SMALL($T$5:$T$9000,ROWS($T$5:T5749)),"")</f>
        <v/>
      </c>
    </row>
    <row r="5750" spans="1:21" ht="14.4" customHeight="1" x14ac:dyDescent="0.3">
      <c r="A5750" t="s">
        <v>1639</v>
      </c>
      <c r="D5750" s="388">
        <f>ROWS(C$5:C5750)</f>
        <v>5746</v>
      </c>
      <c r="E5750" s="388" t="str">
        <f>IF(_xlfn.IFNA(VLOOKUP(A5750,$AG$3:$AH$83,2,FALSE),"")='11.1'!$D$5,TXM!D5750,"")</f>
        <v/>
      </c>
      <c r="F5750" t="str">
        <f>IFERROR(SMALL($E$5:$E$9000,ROWS($E$5:E5750)),"")</f>
        <v/>
      </c>
      <c r="I5750" s="371" t="s">
        <v>140</v>
      </c>
      <c r="J5750" t="s">
        <v>813</v>
      </c>
      <c r="K5750" s="372">
        <v>78720</v>
      </c>
      <c r="L5750" s="388">
        <f>ROWS(K$5:K5750)</f>
        <v>5746</v>
      </c>
      <c r="M5750" s="388" t="str">
        <f>IF(_xlfn.IFNA(VLOOKUP(I5750,$AG$3:$AH$83,2,FALSE),"")='11.1'!$D$5,TXM!L5750,"")</f>
        <v/>
      </c>
      <c r="N5750" t="str">
        <f>IFERROR(SMALL($M$5:$M$9000,ROWS($M$5:M5750)),"")</f>
        <v/>
      </c>
      <c r="P5750" t="s">
        <v>1639</v>
      </c>
      <c r="S5750" s="388">
        <f>ROWS(R$5:R5750)</f>
        <v>5746</v>
      </c>
      <c r="T5750" s="388" t="str">
        <f>IF(_xlfn.IFNA(VLOOKUP(P5750,$AG$3:$AH$83,2,FALSE),"")='11.1'!$D$5,TXM!S5750,"")</f>
        <v/>
      </c>
      <c r="U5750" t="str">
        <f>IFERROR(SMALL($T$5:$T$9000,ROWS($T$5:T5750)),"")</f>
        <v/>
      </c>
    </row>
    <row r="5751" spans="1:21" ht="14.4" customHeight="1" x14ac:dyDescent="0.3">
      <c r="A5751" t="s">
        <v>1639</v>
      </c>
      <c r="D5751" s="388">
        <f>ROWS(C$5:C5751)</f>
        <v>5747</v>
      </c>
      <c r="E5751" s="388" t="str">
        <f>IF(_xlfn.IFNA(VLOOKUP(A5751,$AG$3:$AH$83,2,FALSE),"")='11.1'!$D$5,TXM!D5751,"")</f>
        <v/>
      </c>
      <c r="F5751" t="str">
        <f>IFERROR(SMALL($E$5:$E$9000,ROWS($E$5:E5751)),"")</f>
        <v/>
      </c>
      <c r="I5751" s="371" t="s">
        <v>140</v>
      </c>
      <c r="J5751" t="s">
        <v>1003</v>
      </c>
      <c r="K5751" s="372">
        <v>62460</v>
      </c>
      <c r="L5751" s="388">
        <f>ROWS(K$5:K5751)</f>
        <v>5747</v>
      </c>
      <c r="M5751" s="388" t="str">
        <f>IF(_xlfn.IFNA(VLOOKUP(I5751,$AG$3:$AH$83,2,FALSE),"")='11.1'!$D$5,TXM!L5751,"")</f>
        <v/>
      </c>
      <c r="N5751" t="str">
        <f>IFERROR(SMALL($M$5:$M$9000,ROWS($M$5:M5751)),"")</f>
        <v/>
      </c>
      <c r="P5751" t="s">
        <v>1639</v>
      </c>
      <c r="S5751" s="388">
        <f>ROWS(R$5:R5751)</f>
        <v>5747</v>
      </c>
      <c r="T5751" s="388" t="str">
        <f>IF(_xlfn.IFNA(VLOOKUP(P5751,$AG$3:$AH$83,2,FALSE),"")='11.1'!$D$5,TXM!S5751,"")</f>
        <v/>
      </c>
      <c r="U5751" t="str">
        <f>IFERROR(SMALL($T$5:$T$9000,ROWS($T$5:T5751)),"")</f>
        <v/>
      </c>
    </row>
    <row r="5752" spans="1:21" ht="14.4" customHeight="1" x14ac:dyDescent="0.3">
      <c r="A5752" t="s">
        <v>1639</v>
      </c>
      <c r="D5752" s="388">
        <f>ROWS(C$5:C5752)</f>
        <v>5748</v>
      </c>
      <c r="E5752" s="388" t="str">
        <f>IF(_xlfn.IFNA(VLOOKUP(A5752,$AG$3:$AH$83,2,FALSE),"")='11.1'!$D$5,TXM!D5752,"")</f>
        <v/>
      </c>
      <c r="F5752" t="str">
        <f>IFERROR(SMALL($E$5:$E$9000,ROWS($E$5:E5752)),"")</f>
        <v/>
      </c>
      <c r="I5752" s="371" t="s">
        <v>140</v>
      </c>
      <c r="J5752" t="s">
        <v>93</v>
      </c>
      <c r="K5752" s="372">
        <v>62371</v>
      </c>
      <c r="L5752" s="388">
        <f>ROWS(K$5:K5752)</f>
        <v>5748</v>
      </c>
      <c r="M5752" s="388" t="str">
        <f>IF(_xlfn.IFNA(VLOOKUP(I5752,$AG$3:$AH$83,2,FALSE),"")='11.1'!$D$5,TXM!L5752,"")</f>
        <v/>
      </c>
      <c r="N5752" t="str">
        <f>IFERROR(SMALL($M$5:$M$9000,ROWS($M$5:M5752)),"")</f>
        <v/>
      </c>
      <c r="P5752" t="s">
        <v>1639</v>
      </c>
      <c r="S5752" s="388">
        <f>ROWS(R$5:R5752)</f>
        <v>5748</v>
      </c>
      <c r="T5752" s="388" t="str">
        <f>IF(_xlfn.IFNA(VLOOKUP(P5752,$AG$3:$AH$83,2,FALSE),"")='11.1'!$D$5,TXM!S5752,"")</f>
        <v/>
      </c>
      <c r="U5752" t="str">
        <f>IFERROR(SMALL($T$5:$T$9000,ROWS($T$5:T5752)),"")</f>
        <v/>
      </c>
    </row>
    <row r="5753" spans="1:21" ht="14.4" customHeight="1" x14ac:dyDescent="0.3">
      <c r="A5753" t="s">
        <v>1639</v>
      </c>
      <c r="D5753" s="388">
        <f>ROWS(C$5:C5753)</f>
        <v>5749</v>
      </c>
      <c r="E5753" s="388" t="str">
        <f>IF(_xlfn.IFNA(VLOOKUP(A5753,$AG$3:$AH$83,2,FALSE),"")='11.1'!$D$5,TXM!D5753,"")</f>
        <v/>
      </c>
      <c r="F5753" t="str">
        <f>IFERROR(SMALL($E$5:$E$9000,ROWS($E$5:E5753)),"")</f>
        <v/>
      </c>
      <c r="I5753" s="371" t="s">
        <v>140</v>
      </c>
      <c r="J5753" t="s">
        <v>857</v>
      </c>
      <c r="K5753" s="372">
        <v>57709</v>
      </c>
      <c r="L5753" s="388">
        <f>ROWS(K$5:K5753)</f>
        <v>5749</v>
      </c>
      <c r="M5753" s="388" t="str">
        <f>IF(_xlfn.IFNA(VLOOKUP(I5753,$AG$3:$AH$83,2,FALSE),"")='11.1'!$D$5,TXM!L5753,"")</f>
        <v/>
      </c>
      <c r="N5753" t="str">
        <f>IFERROR(SMALL($M$5:$M$9000,ROWS($M$5:M5753)),"")</f>
        <v/>
      </c>
      <c r="P5753" t="s">
        <v>1639</v>
      </c>
      <c r="S5753" s="388">
        <f>ROWS(R$5:R5753)</f>
        <v>5749</v>
      </c>
      <c r="T5753" s="388" t="str">
        <f>IF(_xlfn.IFNA(VLOOKUP(P5753,$AG$3:$AH$83,2,FALSE),"")='11.1'!$D$5,TXM!S5753,"")</f>
        <v/>
      </c>
      <c r="U5753" t="str">
        <f>IFERROR(SMALL($T$5:$T$9000,ROWS($T$5:T5753)),"")</f>
        <v/>
      </c>
    </row>
    <row r="5754" spans="1:21" ht="14.4" customHeight="1" x14ac:dyDescent="0.3">
      <c r="A5754" t="s">
        <v>1639</v>
      </c>
      <c r="D5754" s="388">
        <f>ROWS(C$5:C5754)</f>
        <v>5750</v>
      </c>
      <c r="E5754" s="388" t="str">
        <f>IF(_xlfn.IFNA(VLOOKUP(A5754,$AG$3:$AH$83,2,FALSE),"")='11.1'!$D$5,TXM!D5754,"")</f>
        <v/>
      </c>
      <c r="F5754" t="str">
        <f>IFERROR(SMALL($E$5:$E$9000,ROWS($E$5:E5754)),"")</f>
        <v/>
      </c>
      <c r="I5754" s="371" t="s">
        <v>140</v>
      </c>
      <c r="J5754" t="s">
        <v>809</v>
      </c>
      <c r="K5754" s="372">
        <v>51087</v>
      </c>
      <c r="L5754" s="388">
        <f>ROWS(K$5:K5754)</f>
        <v>5750</v>
      </c>
      <c r="M5754" s="388" t="str">
        <f>IF(_xlfn.IFNA(VLOOKUP(I5754,$AG$3:$AH$83,2,FALSE),"")='11.1'!$D$5,TXM!L5754,"")</f>
        <v/>
      </c>
      <c r="N5754" t="str">
        <f>IFERROR(SMALL($M$5:$M$9000,ROWS($M$5:M5754)),"")</f>
        <v/>
      </c>
      <c r="P5754" t="s">
        <v>1639</v>
      </c>
      <c r="S5754" s="388">
        <f>ROWS(R$5:R5754)</f>
        <v>5750</v>
      </c>
      <c r="T5754" s="388" t="str">
        <f>IF(_xlfn.IFNA(VLOOKUP(P5754,$AG$3:$AH$83,2,FALSE),"")='11.1'!$D$5,TXM!S5754,"")</f>
        <v/>
      </c>
      <c r="U5754" t="str">
        <f>IFERROR(SMALL($T$5:$T$9000,ROWS($T$5:T5754)),"")</f>
        <v/>
      </c>
    </row>
    <row r="5755" spans="1:21" ht="14.4" customHeight="1" x14ac:dyDescent="0.3">
      <c r="A5755" t="s">
        <v>1639</v>
      </c>
      <c r="D5755" s="388">
        <f>ROWS(C$5:C5755)</f>
        <v>5751</v>
      </c>
      <c r="E5755" s="388" t="str">
        <f>IF(_xlfn.IFNA(VLOOKUP(A5755,$AG$3:$AH$83,2,FALSE),"")='11.1'!$D$5,TXM!D5755,"")</f>
        <v/>
      </c>
      <c r="F5755" t="str">
        <f>IFERROR(SMALL($E$5:$E$9000,ROWS($E$5:E5755)),"")</f>
        <v/>
      </c>
      <c r="I5755" s="371" t="s">
        <v>140</v>
      </c>
      <c r="J5755" t="s">
        <v>998</v>
      </c>
      <c r="K5755" s="372">
        <v>50295</v>
      </c>
      <c r="L5755" s="388">
        <f>ROWS(K$5:K5755)</f>
        <v>5751</v>
      </c>
      <c r="M5755" s="388" t="str">
        <f>IF(_xlfn.IFNA(VLOOKUP(I5755,$AG$3:$AH$83,2,FALSE),"")='11.1'!$D$5,TXM!L5755,"")</f>
        <v/>
      </c>
      <c r="N5755" t="str">
        <f>IFERROR(SMALL($M$5:$M$9000,ROWS($M$5:M5755)),"")</f>
        <v/>
      </c>
      <c r="P5755" t="s">
        <v>1639</v>
      </c>
      <c r="S5755" s="388">
        <f>ROWS(R$5:R5755)</f>
        <v>5751</v>
      </c>
      <c r="T5755" s="388" t="str">
        <f>IF(_xlfn.IFNA(VLOOKUP(P5755,$AG$3:$AH$83,2,FALSE),"")='11.1'!$D$5,TXM!S5755,"")</f>
        <v/>
      </c>
      <c r="U5755" t="str">
        <f>IFERROR(SMALL($T$5:$T$9000,ROWS($T$5:T5755)),"")</f>
        <v/>
      </c>
    </row>
    <row r="5756" spans="1:21" ht="14.4" customHeight="1" x14ac:dyDescent="0.3">
      <c r="A5756" t="s">
        <v>1639</v>
      </c>
      <c r="D5756" s="388">
        <f>ROWS(C$5:C5756)</f>
        <v>5752</v>
      </c>
      <c r="E5756" s="388" t="str">
        <f>IF(_xlfn.IFNA(VLOOKUP(A5756,$AG$3:$AH$83,2,FALSE),"")='11.1'!$D$5,TXM!D5756,"")</f>
        <v/>
      </c>
      <c r="F5756" t="str">
        <f>IFERROR(SMALL($E$5:$E$9000,ROWS($E$5:E5756)),"")</f>
        <v/>
      </c>
      <c r="I5756" s="371" t="s">
        <v>140</v>
      </c>
      <c r="J5756" t="s">
        <v>811</v>
      </c>
      <c r="K5756" s="372">
        <v>49846</v>
      </c>
      <c r="L5756" s="388">
        <f>ROWS(K$5:K5756)</f>
        <v>5752</v>
      </c>
      <c r="M5756" s="388" t="str">
        <f>IF(_xlfn.IFNA(VLOOKUP(I5756,$AG$3:$AH$83,2,FALSE),"")='11.1'!$D$5,TXM!L5756,"")</f>
        <v/>
      </c>
      <c r="N5756" t="str">
        <f>IFERROR(SMALL($M$5:$M$9000,ROWS($M$5:M5756)),"")</f>
        <v/>
      </c>
      <c r="P5756" t="s">
        <v>1639</v>
      </c>
      <c r="S5756" s="388">
        <f>ROWS(R$5:R5756)</f>
        <v>5752</v>
      </c>
      <c r="T5756" s="388" t="str">
        <f>IF(_xlfn.IFNA(VLOOKUP(P5756,$AG$3:$AH$83,2,FALSE),"")='11.1'!$D$5,TXM!S5756,"")</f>
        <v/>
      </c>
      <c r="U5756" t="str">
        <f>IFERROR(SMALL($T$5:$T$9000,ROWS($T$5:T5756)),"")</f>
        <v/>
      </c>
    </row>
    <row r="5757" spans="1:21" ht="14.4" customHeight="1" x14ac:dyDescent="0.3">
      <c r="A5757" t="s">
        <v>1639</v>
      </c>
      <c r="D5757" s="388">
        <f>ROWS(C$5:C5757)</f>
        <v>5753</v>
      </c>
      <c r="E5757" s="388" t="str">
        <f>IF(_xlfn.IFNA(VLOOKUP(A5757,$AG$3:$AH$83,2,FALSE),"")='11.1'!$D$5,TXM!D5757,"")</f>
        <v/>
      </c>
      <c r="F5757" t="str">
        <f>IFERROR(SMALL($E$5:$E$9000,ROWS($E$5:E5757)),"")</f>
        <v/>
      </c>
      <c r="I5757" s="371" t="s">
        <v>140</v>
      </c>
      <c r="J5757" t="s">
        <v>815</v>
      </c>
      <c r="K5757" s="372">
        <v>24423</v>
      </c>
      <c r="L5757" s="388">
        <f>ROWS(K$5:K5757)</f>
        <v>5753</v>
      </c>
      <c r="M5757" s="388" t="str">
        <f>IF(_xlfn.IFNA(VLOOKUP(I5757,$AG$3:$AH$83,2,FALSE),"")='11.1'!$D$5,TXM!L5757,"")</f>
        <v/>
      </c>
      <c r="N5757" t="str">
        <f>IFERROR(SMALL($M$5:$M$9000,ROWS($M$5:M5757)),"")</f>
        <v/>
      </c>
      <c r="P5757" t="s">
        <v>1639</v>
      </c>
      <c r="S5757" s="388">
        <f>ROWS(R$5:R5757)</f>
        <v>5753</v>
      </c>
      <c r="T5757" s="388" t="str">
        <f>IF(_xlfn.IFNA(VLOOKUP(P5757,$AG$3:$AH$83,2,FALSE),"")='11.1'!$D$5,TXM!S5757,"")</f>
        <v/>
      </c>
      <c r="U5757" t="str">
        <f>IFERROR(SMALL($T$5:$T$9000,ROWS($T$5:T5757)),"")</f>
        <v/>
      </c>
    </row>
    <row r="5758" spans="1:21" ht="14.4" customHeight="1" x14ac:dyDescent="0.3">
      <c r="A5758" t="s">
        <v>1639</v>
      </c>
      <c r="D5758" s="388">
        <f>ROWS(C$5:C5758)</f>
        <v>5754</v>
      </c>
      <c r="E5758" s="388" t="str">
        <f>IF(_xlfn.IFNA(VLOOKUP(A5758,$AG$3:$AH$83,2,FALSE),"")='11.1'!$D$5,TXM!D5758,"")</f>
        <v/>
      </c>
      <c r="F5758" t="str">
        <f>IFERROR(SMALL($E$5:$E$9000,ROWS($E$5:E5758)),"")</f>
        <v/>
      </c>
      <c r="I5758" s="371" t="s">
        <v>140</v>
      </c>
      <c r="J5758" t="s">
        <v>855</v>
      </c>
      <c r="K5758" s="372">
        <v>19540</v>
      </c>
      <c r="L5758" s="388">
        <f>ROWS(K$5:K5758)</f>
        <v>5754</v>
      </c>
      <c r="M5758" s="388" t="str">
        <f>IF(_xlfn.IFNA(VLOOKUP(I5758,$AG$3:$AH$83,2,FALSE),"")='11.1'!$D$5,TXM!L5758,"")</f>
        <v/>
      </c>
      <c r="N5758" t="str">
        <f>IFERROR(SMALL($M$5:$M$9000,ROWS($M$5:M5758)),"")</f>
        <v/>
      </c>
      <c r="P5758" t="s">
        <v>1639</v>
      </c>
      <c r="S5758" s="388">
        <f>ROWS(R$5:R5758)</f>
        <v>5754</v>
      </c>
      <c r="T5758" s="388" t="str">
        <f>IF(_xlfn.IFNA(VLOOKUP(P5758,$AG$3:$AH$83,2,FALSE),"")='11.1'!$D$5,TXM!S5758,"")</f>
        <v/>
      </c>
      <c r="U5758" t="str">
        <f>IFERROR(SMALL($T$5:$T$9000,ROWS($T$5:T5758)),"")</f>
        <v/>
      </c>
    </row>
    <row r="5759" spans="1:21" ht="14.4" customHeight="1" x14ac:dyDescent="0.3">
      <c r="A5759" t="s">
        <v>1639</v>
      </c>
      <c r="D5759" s="388">
        <f>ROWS(C$5:C5759)</f>
        <v>5755</v>
      </c>
      <c r="E5759" s="388" t="str">
        <f>IF(_xlfn.IFNA(VLOOKUP(A5759,$AG$3:$AH$83,2,FALSE),"")='11.1'!$D$5,TXM!D5759,"")</f>
        <v/>
      </c>
      <c r="F5759" t="str">
        <f>IFERROR(SMALL($E$5:$E$9000,ROWS($E$5:E5759)),"")</f>
        <v/>
      </c>
      <c r="I5759" s="371" t="s">
        <v>140</v>
      </c>
      <c r="J5759" t="s">
        <v>98</v>
      </c>
      <c r="K5759" s="372">
        <v>12744</v>
      </c>
      <c r="L5759" s="388">
        <f>ROWS(K$5:K5759)</f>
        <v>5755</v>
      </c>
      <c r="M5759" s="388" t="str">
        <f>IF(_xlfn.IFNA(VLOOKUP(I5759,$AG$3:$AH$83,2,FALSE),"")='11.1'!$D$5,TXM!L5759,"")</f>
        <v/>
      </c>
      <c r="N5759" t="str">
        <f>IFERROR(SMALL($M$5:$M$9000,ROWS($M$5:M5759)),"")</f>
        <v/>
      </c>
      <c r="P5759" t="s">
        <v>1639</v>
      </c>
      <c r="S5759" s="388">
        <f>ROWS(R$5:R5759)</f>
        <v>5755</v>
      </c>
      <c r="T5759" s="388" t="str">
        <f>IF(_xlfn.IFNA(VLOOKUP(P5759,$AG$3:$AH$83,2,FALSE),"")='11.1'!$D$5,TXM!S5759,"")</f>
        <v/>
      </c>
      <c r="U5759" t="str">
        <f>IFERROR(SMALL($T$5:$T$9000,ROWS($T$5:T5759)),"")</f>
        <v/>
      </c>
    </row>
    <row r="5760" spans="1:21" ht="14.4" customHeight="1" x14ac:dyDescent="0.3">
      <c r="A5760" t="s">
        <v>1639</v>
      </c>
      <c r="D5760" s="388">
        <f>ROWS(C$5:C5760)</f>
        <v>5756</v>
      </c>
      <c r="E5760" s="388" t="str">
        <f>IF(_xlfn.IFNA(VLOOKUP(A5760,$AG$3:$AH$83,2,FALSE),"")='11.1'!$D$5,TXM!D5760,"")</f>
        <v/>
      </c>
      <c r="F5760" t="str">
        <f>IFERROR(SMALL($E$5:$E$9000,ROWS($E$5:E5760)),"")</f>
        <v/>
      </c>
      <c r="I5760" s="371" t="s">
        <v>140</v>
      </c>
      <c r="J5760" t="s">
        <v>797</v>
      </c>
      <c r="K5760" s="372">
        <v>11465</v>
      </c>
      <c r="L5760" s="388">
        <f>ROWS(K$5:K5760)</f>
        <v>5756</v>
      </c>
      <c r="M5760" s="388" t="str">
        <f>IF(_xlfn.IFNA(VLOOKUP(I5760,$AG$3:$AH$83,2,FALSE),"")='11.1'!$D$5,TXM!L5760,"")</f>
        <v/>
      </c>
      <c r="N5760" t="str">
        <f>IFERROR(SMALL($M$5:$M$9000,ROWS($M$5:M5760)),"")</f>
        <v/>
      </c>
      <c r="P5760" t="s">
        <v>1639</v>
      </c>
      <c r="S5760" s="388">
        <f>ROWS(R$5:R5760)</f>
        <v>5756</v>
      </c>
      <c r="T5760" s="388" t="str">
        <f>IF(_xlfn.IFNA(VLOOKUP(P5760,$AG$3:$AH$83,2,FALSE),"")='11.1'!$D$5,TXM!S5760,"")</f>
        <v/>
      </c>
      <c r="U5760" t="str">
        <f>IFERROR(SMALL($T$5:$T$9000,ROWS($T$5:T5760)),"")</f>
        <v/>
      </c>
    </row>
    <row r="5761" spans="1:21" ht="14.4" customHeight="1" x14ac:dyDescent="0.3">
      <c r="A5761" t="s">
        <v>1639</v>
      </c>
      <c r="D5761" s="388">
        <f>ROWS(C$5:C5761)</f>
        <v>5757</v>
      </c>
      <c r="E5761" s="388" t="str">
        <f>IF(_xlfn.IFNA(VLOOKUP(A5761,$AG$3:$AH$83,2,FALSE),"")='11.1'!$D$5,TXM!D5761,"")</f>
        <v/>
      </c>
      <c r="F5761" t="str">
        <f>IFERROR(SMALL($E$5:$E$9000,ROWS($E$5:E5761)),"")</f>
        <v/>
      </c>
      <c r="I5761" s="371" t="s">
        <v>140</v>
      </c>
      <c r="J5761" t="s">
        <v>102</v>
      </c>
      <c r="K5761" s="372">
        <v>8652</v>
      </c>
      <c r="L5761" s="388">
        <f>ROWS(K$5:K5761)</f>
        <v>5757</v>
      </c>
      <c r="M5761" s="388" t="str">
        <f>IF(_xlfn.IFNA(VLOOKUP(I5761,$AG$3:$AH$83,2,FALSE),"")='11.1'!$D$5,TXM!L5761,"")</f>
        <v/>
      </c>
      <c r="N5761" t="str">
        <f>IFERROR(SMALL($M$5:$M$9000,ROWS($M$5:M5761)),"")</f>
        <v/>
      </c>
      <c r="P5761" t="s">
        <v>1639</v>
      </c>
      <c r="S5761" s="388">
        <f>ROWS(R$5:R5761)</f>
        <v>5757</v>
      </c>
      <c r="T5761" s="388" t="str">
        <f>IF(_xlfn.IFNA(VLOOKUP(P5761,$AG$3:$AH$83,2,FALSE),"")='11.1'!$D$5,TXM!S5761,"")</f>
        <v/>
      </c>
      <c r="U5761" t="str">
        <f>IFERROR(SMALL($T$5:$T$9000,ROWS($T$5:T5761)),"")</f>
        <v/>
      </c>
    </row>
    <row r="5762" spans="1:21" ht="14.4" customHeight="1" x14ac:dyDescent="0.3">
      <c r="A5762" t="s">
        <v>1639</v>
      </c>
      <c r="D5762" s="388">
        <f>ROWS(C$5:C5762)</f>
        <v>5758</v>
      </c>
      <c r="E5762" s="388" t="str">
        <f>IF(_xlfn.IFNA(VLOOKUP(A5762,$AG$3:$AH$83,2,FALSE),"")='11.1'!$D$5,TXM!D5762,"")</f>
        <v/>
      </c>
      <c r="F5762" t="str">
        <f>IFERROR(SMALL($E$5:$E$9000,ROWS($E$5:E5762)),"")</f>
        <v/>
      </c>
      <c r="I5762" s="371" t="s">
        <v>140</v>
      </c>
      <c r="J5762" t="s">
        <v>171</v>
      </c>
      <c r="K5762" s="372">
        <v>7703</v>
      </c>
      <c r="L5762" s="388">
        <f>ROWS(K$5:K5762)</f>
        <v>5758</v>
      </c>
      <c r="M5762" s="388" t="str">
        <f>IF(_xlfn.IFNA(VLOOKUP(I5762,$AG$3:$AH$83,2,FALSE),"")='11.1'!$D$5,TXM!L5762,"")</f>
        <v/>
      </c>
      <c r="N5762" t="str">
        <f>IFERROR(SMALL($M$5:$M$9000,ROWS($M$5:M5762)),"")</f>
        <v/>
      </c>
      <c r="P5762" t="s">
        <v>1639</v>
      </c>
      <c r="S5762" s="388">
        <f>ROWS(R$5:R5762)</f>
        <v>5758</v>
      </c>
      <c r="T5762" s="388" t="str">
        <f>IF(_xlfn.IFNA(VLOOKUP(P5762,$AG$3:$AH$83,2,FALSE),"")='11.1'!$D$5,TXM!S5762,"")</f>
        <v/>
      </c>
      <c r="U5762" t="str">
        <f>IFERROR(SMALL($T$5:$T$9000,ROWS($T$5:T5762)),"")</f>
        <v/>
      </c>
    </row>
    <row r="5763" spans="1:21" ht="14.4" customHeight="1" x14ac:dyDescent="0.3">
      <c r="A5763" t="s">
        <v>1639</v>
      </c>
      <c r="D5763" s="388">
        <f>ROWS(C$5:C5763)</f>
        <v>5759</v>
      </c>
      <c r="E5763" s="388" t="str">
        <f>IF(_xlfn.IFNA(VLOOKUP(A5763,$AG$3:$AH$83,2,FALSE),"")='11.1'!$D$5,TXM!D5763,"")</f>
        <v/>
      </c>
      <c r="F5763" t="str">
        <f>IFERROR(SMALL($E$5:$E$9000,ROWS($E$5:E5763)),"")</f>
        <v/>
      </c>
      <c r="I5763" s="371" t="s">
        <v>140</v>
      </c>
      <c r="J5763" t="s">
        <v>95</v>
      </c>
      <c r="K5763" s="372">
        <v>6707</v>
      </c>
      <c r="L5763" s="388">
        <f>ROWS(K$5:K5763)</f>
        <v>5759</v>
      </c>
      <c r="M5763" s="388" t="str">
        <f>IF(_xlfn.IFNA(VLOOKUP(I5763,$AG$3:$AH$83,2,FALSE),"")='11.1'!$D$5,TXM!L5763,"")</f>
        <v/>
      </c>
      <c r="N5763" t="str">
        <f>IFERROR(SMALL($M$5:$M$9000,ROWS($M$5:M5763)),"")</f>
        <v/>
      </c>
      <c r="P5763" t="s">
        <v>1639</v>
      </c>
      <c r="S5763" s="388">
        <f>ROWS(R$5:R5763)</f>
        <v>5759</v>
      </c>
      <c r="T5763" s="388" t="str">
        <f>IF(_xlfn.IFNA(VLOOKUP(P5763,$AG$3:$AH$83,2,FALSE),"")='11.1'!$D$5,TXM!S5763,"")</f>
        <v/>
      </c>
      <c r="U5763" t="str">
        <f>IFERROR(SMALL($T$5:$T$9000,ROWS($T$5:T5763)),"")</f>
        <v/>
      </c>
    </row>
    <row r="5764" spans="1:21" ht="14.4" customHeight="1" x14ac:dyDescent="0.3">
      <c r="A5764" t="s">
        <v>1639</v>
      </c>
      <c r="D5764" s="388">
        <f>ROWS(C$5:C5764)</f>
        <v>5760</v>
      </c>
      <c r="E5764" s="388" t="str">
        <f>IF(_xlfn.IFNA(VLOOKUP(A5764,$AG$3:$AH$83,2,FALSE),"")='11.1'!$D$5,TXM!D5764,"")</f>
        <v/>
      </c>
      <c r="F5764" t="str">
        <f>IFERROR(SMALL($E$5:$E$9000,ROWS($E$5:E5764)),"")</f>
        <v/>
      </c>
      <c r="I5764" s="371" t="s">
        <v>140</v>
      </c>
      <c r="J5764" t="s">
        <v>173</v>
      </c>
      <c r="K5764" s="372">
        <v>4286</v>
      </c>
      <c r="L5764" s="388">
        <f>ROWS(K$5:K5764)</f>
        <v>5760</v>
      </c>
      <c r="M5764" s="388" t="str">
        <f>IF(_xlfn.IFNA(VLOOKUP(I5764,$AG$3:$AH$83,2,FALSE),"")='11.1'!$D$5,TXM!L5764,"")</f>
        <v/>
      </c>
      <c r="N5764" t="str">
        <f>IFERROR(SMALL($M$5:$M$9000,ROWS($M$5:M5764)),"")</f>
        <v/>
      </c>
      <c r="P5764" t="s">
        <v>1639</v>
      </c>
      <c r="S5764" s="388">
        <f>ROWS(R$5:R5764)</f>
        <v>5760</v>
      </c>
      <c r="T5764" s="388" t="str">
        <f>IF(_xlfn.IFNA(VLOOKUP(P5764,$AG$3:$AH$83,2,FALSE),"")='11.1'!$D$5,TXM!S5764,"")</f>
        <v/>
      </c>
      <c r="U5764" t="str">
        <f>IFERROR(SMALL($T$5:$T$9000,ROWS($T$5:T5764)),"")</f>
        <v/>
      </c>
    </row>
    <row r="5765" spans="1:21" ht="14.4" customHeight="1" x14ac:dyDescent="0.3">
      <c r="A5765" t="s">
        <v>1639</v>
      </c>
      <c r="D5765" s="388">
        <f>ROWS(C$5:C5765)</f>
        <v>5761</v>
      </c>
      <c r="E5765" s="388" t="str">
        <f>IF(_xlfn.IFNA(VLOOKUP(A5765,$AG$3:$AH$83,2,FALSE),"")='11.1'!$D$5,TXM!D5765,"")</f>
        <v/>
      </c>
      <c r="F5765" t="str">
        <f>IFERROR(SMALL($E$5:$E$9000,ROWS($E$5:E5765)),"")</f>
        <v/>
      </c>
      <c r="I5765" s="371" t="s">
        <v>140</v>
      </c>
      <c r="J5765" t="s">
        <v>1004</v>
      </c>
      <c r="K5765" s="372">
        <v>3990</v>
      </c>
      <c r="L5765" s="388">
        <f>ROWS(K$5:K5765)</f>
        <v>5761</v>
      </c>
      <c r="M5765" s="388" t="str">
        <f>IF(_xlfn.IFNA(VLOOKUP(I5765,$AG$3:$AH$83,2,FALSE),"")='11.1'!$D$5,TXM!L5765,"")</f>
        <v/>
      </c>
      <c r="N5765" t="str">
        <f>IFERROR(SMALL($M$5:$M$9000,ROWS($M$5:M5765)),"")</f>
        <v/>
      </c>
      <c r="P5765" t="s">
        <v>1639</v>
      </c>
      <c r="S5765" s="388">
        <f>ROWS(R$5:R5765)</f>
        <v>5761</v>
      </c>
      <c r="T5765" s="388" t="str">
        <f>IF(_xlfn.IFNA(VLOOKUP(P5765,$AG$3:$AH$83,2,FALSE),"")='11.1'!$D$5,TXM!S5765,"")</f>
        <v/>
      </c>
      <c r="U5765" t="str">
        <f>IFERROR(SMALL($T$5:$T$9000,ROWS($T$5:T5765)),"")</f>
        <v/>
      </c>
    </row>
    <row r="5766" spans="1:21" ht="14.4" customHeight="1" x14ac:dyDescent="0.3">
      <c r="A5766" t="s">
        <v>1639</v>
      </c>
      <c r="D5766" s="388">
        <f>ROWS(C$5:C5766)</f>
        <v>5762</v>
      </c>
      <c r="E5766" s="388" t="str">
        <f>IF(_xlfn.IFNA(VLOOKUP(A5766,$AG$3:$AH$83,2,FALSE),"")='11.1'!$D$5,TXM!D5766,"")</f>
        <v/>
      </c>
      <c r="F5766" t="str">
        <f>IFERROR(SMALL($E$5:$E$9000,ROWS($E$5:E5766)),"")</f>
        <v/>
      </c>
      <c r="I5766" s="371" t="s">
        <v>140</v>
      </c>
      <c r="J5766" t="s">
        <v>1365</v>
      </c>
      <c r="K5766" s="372">
        <v>2883</v>
      </c>
      <c r="L5766" s="388">
        <f>ROWS(K$5:K5766)</f>
        <v>5762</v>
      </c>
      <c r="M5766" s="388" t="str">
        <f>IF(_xlfn.IFNA(VLOOKUP(I5766,$AG$3:$AH$83,2,FALSE),"")='11.1'!$D$5,TXM!L5766,"")</f>
        <v/>
      </c>
      <c r="N5766" t="str">
        <f>IFERROR(SMALL($M$5:$M$9000,ROWS($M$5:M5766)),"")</f>
        <v/>
      </c>
      <c r="P5766" t="s">
        <v>1639</v>
      </c>
      <c r="S5766" s="388">
        <f>ROWS(R$5:R5766)</f>
        <v>5762</v>
      </c>
      <c r="T5766" s="388" t="str">
        <f>IF(_xlfn.IFNA(VLOOKUP(P5766,$AG$3:$AH$83,2,FALSE),"")='11.1'!$D$5,TXM!S5766,"")</f>
        <v/>
      </c>
      <c r="U5766" t="str">
        <f>IFERROR(SMALL($T$5:$T$9000,ROWS($T$5:T5766)),"")</f>
        <v/>
      </c>
    </row>
    <row r="5767" spans="1:21" ht="14.4" customHeight="1" x14ac:dyDescent="0.3">
      <c r="A5767" t="s">
        <v>1639</v>
      </c>
      <c r="D5767" s="388">
        <f>ROWS(C$5:C5767)</f>
        <v>5763</v>
      </c>
      <c r="E5767" s="388" t="str">
        <f>IF(_xlfn.IFNA(VLOOKUP(A5767,$AG$3:$AH$83,2,FALSE),"")='11.1'!$D$5,TXM!D5767,"")</f>
        <v/>
      </c>
      <c r="F5767" t="str">
        <f>IFERROR(SMALL($E$5:$E$9000,ROWS($E$5:E5767)),"")</f>
        <v/>
      </c>
      <c r="I5767" s="371" t="s">
        <v>140</v>
      </c>
      <c r="J5767" t="s">
        <v>781</v>
      </c>
      <c r="K5767" s="372">
        <v>1686</v>
      </c>
      <c r="L5767" s="388">
        <f>ROWS(K$5:K5767)</f>
        <v>5763</v>
      </c>
      <c r="M5767" s="388" t="str">
        <f>IF(_xlfn.IFNA(VLOOKUP(I5767,$AG$3:$AH$83,2,FALSE),"")='11.1'!$D$5,TXM!L5767,"")</f>
        <v/>
      </c>
      <c r="N5767" t="str">
        <f>IFERROR(SMALL($M$5:$M$9000,ROWS($M$5:M5767)),"")</f>
        <v/>
      </c>
      <c r="P5767" t="s">
        <v>1639</v>
      </c>
      <c r="S5767" s="388">
        <f>ROWS(R$5:R5767)</f>
        <v>5763</v>
      </c>
      <c r="T5767" s="388" t="str">
        <f>IF(_xlfn.IFNA(VLOOKUP(P5767,$AG$3:$AH$83,2,FALSE),"")='11.1'!$D$5,TXM!S5767,"")</f>
        <v/>
      </c>
      <c r="U5767" t="str">
        <f>IFERROR(SMALL($T$5:$T$9000,ROWS($T$5:T5767)),"")</f>
        <v/>
      </c>
    </row>
    <row r="5768" spans="1:21" ht="14.4" customHeight="1" x14ac:dyDescent="0.3">
      <c r="A5768" t="s">
        <v>1639</v>
      </c>
      <c r="D5768" s="388">
        <f>ROWS(C$5:C5768)</f>
        <v>5764</v>
      </c>
      <c r="E5768" s="388" t="str">
        <f>IF(_xlfn.IFNA(VLOOKUP(A5768,$AG$3:$AH$83,2,FALSE),"")='11.1'!$D$5,TXM!D5768,"")</f>
        <v/>
      </c>
      <c r="F5768" t="str">
        <f>IFERROR(SMALL($E$5:$E$9000,ROWS($E$5:E5768)),"")</f>
        <v/>
      </c>
      <c r="I5768" s="371" t="s">
        <v>140</v>
      </c>
      <c r="J5768" t="s">
        <v>833</v>
      </c>
      <c r="K5768" s="372">
        <v>913</v>
      </c>
      <c r="L5768" s="388">
        <f>ROWS(K$5:K5768)</f>
        <v>5764</v>
      </c>
      <c r="M5768" s="388" t="str">
        <f>IF(_xlfn.IFNA(VLOOKUP(I5768,$AG$3:$AH$83,2,FALSE),"")='11.1'!$D$5,TXM!L5768,"")</f>
        <v/>
      </c>
      <c r="N5768" t="str">
        <f>IFERROR(SMALL($M$5:$M$9000,ROWS($M$5:M5768)),"")</f>
        <v/>
      </c>
      <c r="P5768" t="s">
        <v>1639</v>
      </c>
      <c r="S5768" s="388">
        <f>ROWS(R$5:R5768)</f>
        <v>5764</v>
      </c>
      <c r="T5768" s="388" t="str">
        <f>IF(_xlfn.IFNA(VLOOKUP(P5768,$AG$3:$AH$83,2,FALSE),"")='11.1'!$D$5,TXM!S5768,"")</f>
        <v/>
      </c>
      <c r="U5768" t="str">
        <f>IFERROR(SMALL($T$5:$T$9000,ROWS($T$5:T5768)),"")</f>
        <v/>
      </c>
    </row>
    <row r="5769" spans="1:21" ht="14.4" customHeight="1" x14ac:dyDescent="0.3">
      <c r="A5769" t="s">
        <v>1639</v>
      </c>
      <c r="D5769" s="388">
        <f>ROWS(C$5:C5769)</f>
        <v>5765</v>
      </c>
      <c r="E5769" s="388" t="str">
        <f>IF(_xlfn.IFNA(VLOOKUP(A5769,$AG$3:$AH$83,2,FALSE),"")='11.1'!$D$5,TXM!D5769,"")</f>
        <v/>
      </c>
      <c r="F5769" t="str">
        <f>IFERROR(SMALL($E$5:$E$9000,ROWS($E$5:E5769)),"")</f>
        <v/>
      </c>
      <c r="I5769" s="371" t="s">
        <v>140</v>
      </c>
      <c r="J5769" t="s">
        <v>94</v>
      </c>
      <c r="K5769" s="372">
        <v>513</v>
      </c>
      <c r="L5769" s="388">
        <f>ROWS(K$5:K5769)</f>
        <v>5765</v>
      </c>
      <c r="M5769" s="388" t="str">
        <f>IF(_xlfn.IFNA(VLOOKUP(I5769,$AG$3:$AH$83,2,FALSE),"")='11.1'!$D$5,TXM!L5769,"")</f>
        <v/>
      </c>
      <c r="N5769" t="str">
        <f>IFERROR(SMALL($M$5:$M$9000,ROWS($M$5:M5769)),"")</f>
        <v/>
      </c>
      <c r="P5769" t="s">
        <v>1639</v>
      </c>
      <c r="S5769" s="388">
        <f>ROWS(R$5:R5769)</f>
        <v>5765</v>
      </c>
      <c r="T5769" s="388" t="str">
        <f>IF(_xlfn.IFNA(VLOOKUP(P5769,$AG$3:$AH$83,2,FALSE),"")='11.1'!$D$5,TXM!S5769,"")</f>
        <v/>
      </c>
      <c r="U5769" t="str">
        <f>IFERROR(SMALL($T$5:$T$9000,ROWS($T$5:T5769)),"")</f>
        <v/>
      </c>
    </row>
    <row r="5770" spans="1:21" ht="14.4" customHeight="1" x14ac:dyDescent="0.3">
      <c r="A5770" t="s">
        <v>1639</v>
      </c>
      <c r="D5770" s="388">
        <f>ROWS(C$5:C5770)</f>
        <v>5766</v>
      </c>
      <c r="E5770" s="388" t="str">
        <f>IF(_xlfn.IFNA(VLOOKUP(A5770,$AG$3:$AH$83,2,FALSE),"")='11.1'!$D$5,TXM!D5770,"")</f>
        <v/>
      </c>
      <c r="F5770" t="str">
        <f>IFERROR(SMALL($E$5:$E$9000,ROWS($E$5:E5770)),"")</f>
        <v/>
      </c>
      <c r="I5770" s="371" t="s">
        <v>140</v>
      </c>
      <c r="J5770" t="s">
        <v>99</v>
      </c>
      <c r="K5770" s="372">
        <v>30</v>
      </c>
      <c r="L5770" s="388">
        <f>ROWS(K$5:K5770)</f>
        <v>5766</v>
      </c>
      <c r="M5770" s="388" t="str">
        <f>IF(_xlfn.IFNA(VLOOKUP(I5770,$AG$3:$AH$83,2,FALSE),"")='11.1'!$D$5,TXM!L5770,"")</f>
        <v/>
      </c>
      <c r="N5770" t="str">
        <f>IFERROR(SMALL($M$5:$M$9000,ROWS($M$5:M5770)),"")</f>
        <v/>
      </c>
      <c r="P5770" t="s">
        <v>1639</v>
      </c>
      <c r="S5770" s="388">
        <f>ROWS(R$5:R5770)</f>
        <v>5766</v>
      </c>
      <c r="T5770" s="388" t="str">
        <f>IF(_xlfn.IFNA(VLOOKUP(P5770,$AG$3:$AH$83,2,FALSE),"")='11.1'!$D$5,TXM!S5770,"")</f>
        <v/>
      </c>
      <c r="U5770" t="str">
        <f>IFERROR(SMALL($T$5:$T$9000,ROWS($T$5:T5770)),"")</f>
        <v/>
      </c>
    </row>
    <row r="5771" spans="1:21" ht="14.4" customHeight="1" x14ac:dyDescent="0.3">
      <c r="A5771" t="s">
        <v>1639</v>
      </c>
      <c r="D5771" s="388">
        <f>ROWS(C$5:C5771)</f>
        <v>5767</v>
      </c>
      <c r="E5771" s="388" t="str">
        <f>IF(_xlfn.IFNA(VLOOKUP(A5771,$AG$3:$AH$83,2,FALSE),"")='11.1'!$D$5,TXM!D5771,"")</f>
        <v/>
      </c>
      <c r="F5771" t="str">
        <f>IFERROR(SMALL($E$5:$E$9000,ROWS($E$5:E5771)),"")</f>
        <v/>
      </c>
      <c r="I5771" s="371" t="s">
        <v>210</v>
      </c>
      <c r="J5771" t="s">
        <v>781</v>
      </c>
      <c r="K5771" s="372">
        <v>24789188</v>
      </c>
      <c r="L5771" s="388">
        <f>ROWS(K$5:K5771)</f>
        <v>5767</v>
      </c>
      <c r="M5771" s="388" t="str">
        <f>IF(_xlfn.IFNA(VLOOKUP(I5771,$AG$3:$AH$83,2,FALSE),"")='11.1'!$D$5,TXM!L5771,"")</f>
        <v/>
      </c>
      <c r="N5771" t="str">
        <f>IFERROR(SMALL($M$5:$M$9000,ROWS($M$5:M5771)),"")</f>
        <v/>
      </c>
      <c r="P5771" t="s">
        <v>1639</v>
      </c>
      <c r="S5771" s="388">
        <f>ROWS(R$5:R5771)</f>
        <v>5767</v>
      </c>
      <c r="T5771" s="388" t="str">
        <f>IF(_xlfn.IFNA(VLOOKUP(P5771,$AG$3:$AH$83,2,FALSE),"")='11.1'!$D$5,TXM!S5771,"")</f>
        <v/>
      </c>
      <c r="U5771" t="str">
        <f>IFERROR(SMALL($T$5:$T$9000,ROWS($T$5:T5771)),"")</f>
        <v/>
      </c>
    </row>
    <row r="5772" spans="1:21" ht="14.4" customHeight="1" x14ac:dyDescent="0.3">
      <c r="A5772" t="s">
        <v>1639</v>
      </c>
      <c r="D5772" s="388">
        <f>ROWS(C$5:C5772)</f>
        <v>5768</v>
      </c>
      <c r="E5772" s="388" t="str">
        <f>IF(_xlfn.IFNA(VLOOKUP(A5772,$AG$3:$AH$83,2,FALSE),"")='11.1'!$D$5,TXM!D5772,"")</f>
        <v/>
      </c>
      <c r="F5772" t="str">
        <f>IFERROR(SMALL($E$5:$E$9000,ROWS($E$5:E5772)),"")</f>
        <v/>
      </c>
      <c r="I5772" s="371" t="s">
        <v>210</v>
      </c>
      <c r="J5772" t="s">
        <v>1001</v>
      </c>
      <c r="K5772" s="372">
        <v>3604551</v>
      </c>
      <c r="L5772" s="388">
        <f>ROWS(K$5:K5772)</f>
        <v>5768</v>
      </c>
      <c r="M5772" s="388" t="str">
        <f>IF(_xlfn.IFNA(VLOOKUP(I5772,$AG$3:$AH$83,2,FALSE),"")='11.1'!$D$5,TXM!L5772,"")</f>
        <v/>
      </c>
      <c r="N5772" t="str">
        <f>IFERROR(SMALL($M$5:$M$9000,ROWS($M$5:M5772)),"")</f>
        <v/>
      </c>
      <c r="P5772" t="s">
        <v>1639</v>
      </c>
      <c r="S5772" s="388">
        <f>ROWS(R$5:R5772)</f>
        <v>5768</v>
      </c>
      <c r="T5772" s="388" t="str">
        <f>IF(_xlfn.IFNA(VLOOKUP(P5772,$AG$3:$AH$83,2,FALSE),"")='11.1'!$D$5,TXM!S5772,"")</f>
        <v/>
      </c>
      <c r="U5772" t="str">
        <f>IFERROR(SMALL($T$5:$T$9000,ROWS($T$5:T5772)),"")</f>
        <v/>
      </c>
    </row>
    <row r="5773" spans="1:21" ht="14.4" customHeight="1" x14ac:dyDescent="0.3">
      <c r="A5773" t="s">
        <v>1639</v>
      </c>
      <c r="D5773" s="388">
        <f>ROWS(C$5:C5773)</f>
        <v>5769</v>
      </c>
      <c r="E5773" s="388" t="str">
        <f>IF(_xlfn.IFNA(VLOOKUP(A5773,$AG$3:$AH$83,2,FALSE),"")='11.1'!$D$5,TXM!D5773,"")</f>
        <v/>
      </c>
      <c r="F5773" t="str">
        <f>IFERROR(SMALL($E$5:$E$9000,ROWS($E$5:E5773)),"")</f>
        <v/>
      </c>
      <c r="I5773" s="371" t="s">
        <v>210</v>
      </c>
      <c r="J5773" t="s">
        <v>849</v>
      </c>
      <c r="K5773" s="372">
        <v>2753426</v>
      </c>
      <c r="L5773" s="388">
        <f>ROWS(K$5:K5773)</f>
        <v>5769</v>
      </c>
      <c r="M5773" s="388" t="str">
        <f>IF(_xlfn.IFNA(VLOOKUP(I5773,$AG$3:$AH$83,2,FALSE),"")='11.1'!$D$5,TXM!L5773,"")</f>
        <v/>
      </c>
      <c r="N5773" t="str">
        <f>IFERROR(SMALL($M$5:$M$9000,ROWS($M$5:M5773)),"")</f>
        <v/>
      </c>
      <c r="P5773" t="s">
        <v>1639</v>
      </c>
      <c r="S5773" s="388">
        <f>ROWS(R$5:R5773)</f>
        <v>5769</v>
      </c>
      <c r="T5773" s="388" t="str">
        <f>IF(_xlfn.IFNA(VLOOKUP(P5773,$AG$3:$AH$83,2,FALSE),"")='11.1'!$D$5,TXM!S5773,"")</f>
        <v/>
      </c>
      <c r="U5773" t="str">
        <f>IFERROR(SMALL($T$5:$T$9000,ROWS($T$5:T5773)),"")</f>
        <v/>
      </c>
    </row>
    <row r="5774" spans="1:21" ht="14.4" customHeight="1" x14ac:dyDescent="0.3">
      <c r="A5774" t="s">
        <v>1639</v>
      </c>
      <c r="D5774" s="388">
        <f>ROWS(C$5:C5774)</f>
        <v>5770</v>
      </c>
      <c r="E5774" s="388" t="str">
        <f>IF(_xlfn.IFNA(VLOOKUP(A5774,$AG$3:$AH$83,2,FALSE),"")='11.1'!$D$5,TXM!D5774,"")</f>
        <v/>
      </c>
      <c r="F5774" t="str">
        <f>IFERROR(SMALL($E$5:$E$9000,ROWS($E$5:E5774)),"")</f>
        <v/>
      </c>
      <c r="I5774" s="371" t="s">
        <v>210</v>
      </c>
      <c r="J5774" t="s">
        <v>863</v>
      </c>
      <c r="K5774" s="372">
        <v>141749</v>
      </c>
      <c r="L5774" s="388">
        <f>ROWS(K$5:K5774)</f>
        <v>5770</v>
      </c>
      <c r="M5774" s="388" t="str">
        <f>IF(_xlfn.IFNA(VLOOKUP(I5774,$AG$3:$AH$83,2,FALSE),"")='11.1'!$D$5,TXM!L5774,"")</f>
        <v/>
      </c>
      <c r="N5774" t="str">
        <f>IFERROR(SMALL($M$5:$M$9000,ROWS($M$5:M5774)),"")</f>
        <v/>
      </c>
      <c r="P5774" t="s">
        <v>1639</v>
      </c>
      <c r="S5774" s="388">
        <f>ROWS(R$5:R5774)</f>
        <v>5770</v>
      </c>
      <c r="T5774" s="388" t="str">
        <f>IF(_xlfn.IFNA(VLOOKUP(P5774,$AG$3:$AH$83,2,FALSE),"")='11.1'!$D$5,TXM!S5774,"")</f>
        <v/>
      </c>
      <c r="U5774" t="str">
        <f>IFERROR(SMALL($T$5:$T$9000,ROWS($T$5:T5774)),"")</f>
        <v/>
      </c>
    </row>
    <row r="5775" spans="1:21" ht="14.4" customHeight="1" x14ac:dyDescent="0.3">
      <c r="A5775" t="s">
        <v>1639</v>
      </c>
      <c r="D5775" s="388">
        <f>ROWS(C$5:C5775)</f>
        <v>5771</v>
      </c>
      <c r="E5775" s="388" t="str">
        <f>IF(_xlfn.IFNA(VLOOKUP(A5775,$AG$3:$AH$83,2,FALSE),"")='11.1'!$D$5,TXM!D5775,"")</f>
        <v/>
      </c>
      <c r="F5775" t="str">
        <f>IFERROR(SMALL($E$5:$E$9000,ROWS($E$5:E5775)),"")</f>
        <v/>
      </c>
      <c r="I5775" s="371" t="s">
        <v>210</v>
      </c>
      <c r="J5775" t="s">
        <v>793</v>
      </c>
      <c r="K5775" s="372">
        <v>52380</v>
      </c>
      <c r="L5775" s="388">
        <f>ROWS(K$5:K5775)</f>
        <v>5771</v>
      </c>
      <c r="M5775" s="388" t="str">
        <f>IF(_xlfn.IFNA(VLOOKUP(I5775,$AG$3:$AH$83,2,FALSE),"")='11.1'!$D$5,TXM!L5775,"")</f>
        <v/>
      </c>
      <c r="N5775" t="str">
        <f>IFERROR(SMALL($M$5:$M$9000,ROWS($M$5:M5775)),"")</f>
        <v/>
      </c>
      <c r="P5775" t="s">
        <v>1639</v>
      </c>
      <c r="S5775" s="388">
        <f>ROWS(R$5:R5775)</f>
        <v>5771</v>
      </c>
      <c r="T5775" s="388" t="str">
        <f>IF(_xlfn.IFNA(VLOOKUP(P5775,$AG$3:$AH$83,2,FALSE),"")='11.1'!$D$5,TXM!S5775,"")</f>
        <v/>
      </c>
      <c r="U5775" t="str">
        <f>IFERROR(SMALL($T$5:$T$9000,ROWS($T$5:T5775)),"")</f>
        <v/>
      </c>
    </row>
    <row r="5776" spans="1:21" ht="14.4" customHeight="1" x14ac:dyDescent="0.3">
      <c r="A5776" t="s">
        <v>1639</v>
      </c>
      <c r="D5776" s="388">
        <f>ROWS(C$5:C5776)</f>
        <v>5772</v>
      </c>
      <c r="E5776" s="388" t="str">
        <f>IF(_xlfn.IFNA(VLOOKUP(A5776,$AG$3:$AH$83,2,FALSE),"")='11.1'!$D$5,TXM!D5776,"")</f>
        <v/>
      </c>
      <c r="F5776" t="str">
        <f>IFERROR(SMALL($E$5:$E$9000,ROWS($E$5:E5776)),"")</f>
        <v/>
      </c>
      <c r="I5776" s="371" t="s">
        <v>210</v>
      </c>
      <c r="J5776" t="s">
        <v>839</v>
      </c>
      <c r="K5776" s="372">
        <v>29411</v>
      </c>
      <c r="L5776" s="388">
        <f>ROWS(K$5:K5776)</f>
        <v>5772</v>
      </c>
      <c r="M5776" s="388" t="str">
        <f>IF(_xlfn.IFNA(VLOOKUP(I5776,$AG$3:$AH$83,2,FALSE),"")='11.1'!$D$5,TXM!L5776,"")</f>
        <v/>
      </c>
      <c r="N5776" t="str">
        <f>IFERROR(SMALL($M$5:$M$9000,ROWS($M$5:M5776)),"")</f>
        <v/>
      </c>
      <c r="P5776" t="s">
        <v>1639</v>
      </c>
      <c r="S5776" s="388">
        <f>ROWS(R$5:R5776)</f>
        <v>5772</v>
      </c>
      <c r="T5776" s="388" t="str">
        <f>IF(_xlfn.IFNA(VLOOKUP(P5776,$AG$3:$AH$83,2,FALSE),"")='11.1'!$D$5,TXM!S5776,"")</f>
        <v/>
      </c>
      <c r="U5776" t="str">
        <f>IFERROR(SMALL($T$5:$T$9000,ROWS($T$5:T5776)),"")</f>
        <v/>
      </c>
    </row>
    <row r="5777" spans="1:21" ht="14.4" customHeight="1" x14ac:dyDescent="0.3">
      <c r="A5777" t="s">
        <v>1639</v>
      </c>
      <c r="D5777" s="388">
        <f>ROWS(C$5:C5777)</f>
        <v>5773</v>
      </c>
      <c r="E5777" s="388" t="str">
        <f>IF(_xlfn.IFNA(VLOOKUP(A5777,$AG$3:$AH$83,2,FALSE),"")='11.1'!$D$5,TXM!D5777,"")</f>
        <v/>
      </c>
      <c r="F5777" t="str">
        <f>IFERROR(SMALL($E$5:$E$9000,ROWS($E$5:E5777)),"")</f>
        <v/>
      </c>
      <c r="I5777" s="371" t="s">
        <v>210</v>
      </c>
      <c r="J5777" t="s">
        <v>1000</v>
      </c>
      <c r="K5777" s="372">
        <v>20587</v>
      </c>
      <c r="L5777" s="388">
        <f>ROWS(K$5:K5777)</f>
        <v>5773</v>
      </c>
      <c r="M5777" s="388" t="str">
        <f>IF(_xlfn.IFNA(VLOOKUP(I5777,$AG$3:$AH$83,2,FALSE),"")='11.1'!$D$5,TXM!L5777,"")</f>
        <v/>
      </c>
      <c r="N5777" t="str">
        <f>IFERROR(SMALL($M$5:$M$9000,ROWS($M$5:M5777)),"")</f>
        <v/>
      </c>
      <c r="P5777" t="s">
        <v>1639</v>
      </c>
      <c r="S5777" s="388">
        <f>ROWS(R$5:R5777)</f>
        <v>5773</v>
      </c>
      <c r="T5777" s="388" t="str">
        <f>IF(_xlfn.IFNA(VLOOKUP(P5777,$AG$3:$AH$83,2,FALSE),"")='11.1'!$D$5,TXM!S5777,"")</f>
        <v/>
      </c>
      <c r="U5777" t="str">
        <f>IFERROR(SMALL($T$5:$T$9000,ROWS($T$5:T5777)),"")</f>
        <v/>
      </c>
    </row>
    <row r="5778" spans="1:21" ht="14.4" customHeight="1" x14ac:dyDescent="0.3">
      <c r="A5778" t="s">
        <v>1639</v>
      </c>
      <c r="D5778" s="388">
        <f>ROWS(C$5:C5778)</f>
        <v>5774</v>
      </c>
      <c r="E5778" s="388" t="str">
        <f>IF(_xlfn.IFNA(VLOOKUP(A5778,$AG$3:$AH$83,2,FALSE),"")='11.1'!$D$5,TXM!D5778,"")</f>
        <v/>
      </c>
      <c r="F5778" t="str">
        <f>IFERROR(SMALL($E$5:$E$9000,ROWS($E$5:E5778)),"")</f>
        <v/>
      </c>
      <c r="I5778" s="371" t="s">
        <v>210</v>
      </c>
      <c r="J5778" t="s">
        <v>791</v>
      </c>
      <c r="K5778" s="372">
        <v>19525</v>
      </c>
      <c r="L5778" s="388">
        <f>ROWS(K$5:K5778)</f>
        <v>5774</v>
      </c>
      <c r="M5778" s="388" t="str">
        <f>IF(_xlfn.IFNA(VLOOKUP(I5778,$AG$3:$AH$83,2,FALSE),"")='11.1'!$D$5,TXM!L5778,"")</f>
        <v/>
      </c>
      <c r="N5778" t="str">
        <f>IFERROR(SMALL($M$5:$M$9000,ROWS($M$5:M5778)),"")</f>
        <v/>
      </c>
      <c r="P5778" t="s">
        <v>1639</v>
      </c>
      <c r="S5778" s="388">
        <f>ROWS(R$5:R5778)</f>
        <v>5774</v>
      </c>
      <c r="T5778" s="388" t="str">
        <f>IF(_xlfn.IFNA(VLOOKUP(P5778,$AG$3:$AH$83,2,FALSE),"")='11.1'!$D$5,TXM!S5778,"")</f>
        <v/>
      </c>
      <c r="U5778" t="str">
        <f>IFERROR(SMALL($T$5:$T$9000,ROWS($T$5:T5778)),"")</f>
        <v/>
      </c>
    </row>
    <row r="5779" spans="1:21" ht="14.4" customHeight="1" x14ac:dyDescent="0.3">
      <c r="A5779" t="s">
        <v>1639</v>
      </c>
      <c r="D5779" s="388">
        <f>ROWS(C$5:C5779)</f>
        <v>5775</v>
      </c>
      <c r="E5779" s="388" t="str">
        <f>IF(_xlfn.IFNA(VLOOKUP(A5779,$AG$3:$AH$83,2,FALSE),"")='11.1'!$D$5,TXM!D5779,"")</f>
        <v/>
      </c>
      <c r="F5779" t="str">
        <f>IFERROR(SMALL($E$5:$E$9000,ROWS($E$5:E5779)),"")</f>
        <v/>
      </c>
      <c r="I5779" s="371" t="s">
        <v>210</v>
      </c>
      <c r="J5779" t="s">
        <v>867</v>
      </c>
      <c r="K5779" s="372">
        <v>19192</v>
      </c>
      <c r="L5779" s="388">
        <f>ROWS(K$5:K5779)</f>
        <v>5775</v>
      </c>
      <c r="M5779" s="388" t="str">
        <f>IF(_xlfn.IFNA(VLOOKUP(I5779,$AG$3:$AH$83,2,FALSE),"")='11.1'!$D$5,TXM!L5779,"")</f>
        <v/>
      </c>
      <c r="N5779" t="str">
        <f>IFERROR(SMALL($M$5:$M$9000,ROWS($M$5:M5779)),"")</f>
        <v/>
      </c>
      <c r="P5779" t="s">
        <v>1639</v>
      </c>
      <c r="S5779" s="388">
        <f>ROWS(R$5:R5779)</f>
        <v>5775</v>
      </c>
      <c r="T5779" s="388" t="str">
        <f>IF(_xlfn.IFNA(VLOOKUP(P5779,$AG$3:$AH$83,2,FALSE),"")='11.1'!$D$5,TXM!S5779,"")</f>
        <v/>
      </c>
      <c r="U5779" t="str">
        <f>IFERROR(SMALL($T$5:$T$9000,ROWS($T$5:T5779)),"")</f>
        <v/>
      </c>
    </row>
    <row r="5780" spans="1:21" ht="14.4" customHeight="1" x14ac:dyDescent="0.3">
      <c r="A5780" t="s">
        <v>1639</v>
      </c>
      <c r="D5780" s="388">
        <f>ROWS(C$5:C5780)</f>
        <v>5776</v>
      </c>
      <c r="E5780" s="388" t="str">
        <f>IF(_xlfn.IFNA(VLOOKUP(A5780,$AG$3:$AH$83,2,FALSE),"")='11.1'!$D$5,TXM!D5780,"")</f>
        <v/>
      </c>
      <c r="F5780" t="str">
        <f>IFERROR(SMALL($E$5:$E$9000,ROWS($E$5:E5780)),"")</f>
        <v/>
      </c>
      <c r="I5780" s="371" t="s">
        <v>210</v>
      </c>
      <c r="J5780" t="s">
        <v>865</v>
      </c>
      <c r="K5780" s="372">
        <v>12104</v>
      </c>
      <c r="L5780" s="388">
        <f>ROWS(K$5:K5780)</f>
        <v>5776</v>
      </c>
      <c r="M5780" s="388" t="str">
        <f>IF(_xlfn.IFNA(VLOOKUP(I5780,$AG$3:$AH$83,2,FALSE),"")='11.1'!$D$5,TXM!L5780,"")</f>
        <v/>
      </c>
      <c r="N5780" t="str">
        <f>IFERROR(SMALL($M$5:$M$9000,ROWS($M$5:M5780)),"")</f>
        <v/>
      </c>
      <c r="P5780" t="s">
        <v>1639</v>
      </c>
      <c r="S5780" s="388">
        <f>ROWS(R$5:R5780)</f>
        <v>5776</v>
      </c>
      <c r="T5780" s="388" t="str">
        <f>IF(_xlfn.IFNA(VLOOKUP(P5780,$AG$3:$AH$83,2,FALSE),"")='11.1'!$D$5,TXM!S5780,"")</f>
        <v/>
      </c>
      <c r="U5780" t="str">
        <f>IFERROR(SMALL($T$5:$T$9000,ROWS($T$5:T5780)),"")</f>
        <v/>
      </c>
    </row>
    <row r="5781" spans="1:21" ht="14.4" customHeight="1" x14ac:dyDescent="0.3">
      <c r="A5781" t="s">
        <v>1639</v>
      </c>
      <c r="D5781" s="388">
        <f>ROWS(C$5:C5781)</f>
        <v>5777</v>
      </c>
      <c r="E5781" s="388" t="str">
        <f>IF(_xlfn.IFNA(VLOOKUP(A5781,$AG$3:$AH$83,2,FALSE),"")='11.1'!$D$5,TXM!D5781,"")</f>
        <v/>
      </c>
      <c r="F5781" t="str">
        <f>IFERROR(SMALL($E$5:$E$9000,ROWS($E$5:E5781)),"")</f>
        <v/>
      </c>
      <c r="I5781" s="371" t="s">
        <v>210</v>
      </c>
      <c r="J5781" t="s">
        <v>1318</v>
      </c>
      <c r="K5781" s="372">
        <v>9595</v>
      </c>
      <c r="L5781" s="388">
        <f>ROWS(K$5:K5781)</f>
        <v>5777</v>
      </c>
      <c r="M5781" s="388" t="str">
        <f>IF(_xlfn.IFNA(VLOOKUP(I5781,$AG$3:$AH$83,2,FALSE),"")='11.1'!$D$5,TXM!L5781,"")</f>
        <v/>
      </c>
      <c r="N5781" t="str">
        <f>IFERROR(SMALL($M$5:$M$9000,ROWS($M$5:M5781)),"")</f>
        <v/>
      </c>
      <c r="P5781" t="s">
        <v>1639</v>
      </c>
      <c r="S5781" s="388">
        <f>ROWS(R$5:R5781)</f>
        <v>5777</v>
      </c>
      <c r="T5781" s="388" t="str">
        <f>IF(_xlfn.IFNA(VLOOKUP(P5781,$AG$3:$AH$83,2,FALSE),"")='11.1'!$D$5,TXM!S5781,"")</f>
        <v/>
      </c>
      <c r="U5781" t="str">
        <f>IFERROR(SMALL($T$5:$T$9000,ROWS($T$5:T5781)),"")</f>
        <v/>
      </c>
    </row>
    <row r="5782" spans="1:21" ht="14.4" customHeight="1" x14ac:dyDescent="0.3">
      <c r="A5782" t="s">
        <v>1639</v>
      </c>
      <c r="D5782" s="388">
        <f>ROWS(C$5:C5782)</f>
        <v>5778</v>
      </c>
      <c r="E5782" s="388" t="str">
        <f>IF(_xlfn.IFNA(VLOOKUP(A5782,$AG$3:$AH$83,2,FALSE),"")='11.1'!$D$5,TXM!D5782,"")</f>
        <v/>
      </c>
      <c r="F5782" t="str">
        <f>IFERROR(SMALL($E$5:$E$9000,ROWS($E$5:E5782)),"")</f>
        <v/>
      </c>
      <c r="I5782" s="371" t="s">
        <v>210</v>
      </c>
      <c r="J5782" t="s">
        <v>1275</v>
      </c>
      <c r="K5782" s="372">
        <v>6611</v>
      </c>
      <c r="L5782" s="388">
        <f>ROWS(K$5:K5782)</f>
        <v>5778</v>
      </c>
      <c r="M5782" s="388" t="str">
        <f>IF(_xlfn.IFNA(VLOOKUP(I5782,$AG$3:$AH$83,2,FALSE),"")='11.1'!$D$5,TXM!L5782,"")</f>
        <v/>
      </c>
      <c r="N5782" t="str">
        <f>IFERROR(SMALL($M$5:$M$9000,ROWS($M$5:M5782)),"")</f>
        <v/>
      </c>
      <c r="P5782" t="s">
        <v>1639</v>
      </c>
      <c r="S5782" s="388">
        <f>ROWS(R$5:R5782)</f>
        <v>5778</v>
      </c>
      <c r="T5782" s="388" t="str">
        <f>IF(_xlfn.IFNA(VLOOKUP(P5782,$AG$3:$AH$83,2,FALSE),"")='11.1'!$D$5,TXM!S5782,"")</f>
        <v/>
      </c>
      <c r="U5782" t="str">
        <f>IFERROR(SMALL($T$5:$T$9000,ROWS($T$5:T5782)),"")</f>
        <v/>
      </c>
    </row>
    <row r="5783" spans="1:21" ht="14.4" customHeight="1" x14ac:dyDescent="0.3">
      <c r="A5783" t="s">
        <v>1639</v>
      </c>
      <c r="D5783" s="388">
        <f>ROWS(C$5:C5783)</f>
        <v>5779</v>
      </c>
      <c r="E5783" s="388" t="str">
        <f>IF(_xlfn.IFNA(VLOOKUP(A5783,$AG$3:$AH$83,2,FALSE),"")='11.1'!$D$5,TXM!D5783,"")</f>
        <v/>
      </c>
      <c r="F5783" t="str">
        <f>IFERROR(SMALL($E$5:$E$9000,ROWS($E$5:E5783)),"")</f>
        <v/>
      </c>
      <c r="I5783" s="371" t="s">
        <v>210</v>
      </c>
      <c r="J5783" t="s">
        <v>821</v>
      </c>
      <c r="K5783" s="372">
        <v>3776</v>
      </c>
      <c r="L5783" s="388">
        <f>ROWS(K$5:K5783)</f>
        <v>5779</v>
      </c>
      <c r="M5783" s="388" t="str">
        <f>IF(_xlfn.IFNA(VLOOKUP(I5783,$AG$3:$AH$83,2,FALSE),"")='11.1'!$D$5,TXM!L5783,"")</f>
        <v/>
      </c>
      <c r="N5783" t="str">
        <f>IFERROR(SMALL($M$5:$M$9000,ROWS($M$5:M5783)),"")</f>
        <v/>
      </c>
      <c r="P5783" t="s">
        <v>1639</v>
      </c>
      <c r="S5783" s="388">
        <f>ROWS(R$5:R5783)</f>
        <v>5779</v>
      </c>
      <c r="T5783" s="388" t="str">
        <f>IF(_xlfn.IFNA(VLOOKUP(P5783,$AG$3:$AH$83,2,FALSE),"")='11.1'!$D$5,TXM!S5783,"")</f>
        <v/>
      </c>
      <c r="U5783" t="str">
        <f>IFERROR(SMALL($T$5:$T$9000,ROWS($T$5:T5783)),"")</f>
        <v/>
      </c>
    </row>
    <row r="5784" spans="1:21" ht="14.4" customHeight="1" x14ac:dyDescent="0.3">
      <c r="A5784" t="s">
        <v>1639</v>
      </c>
      <c r="D5784" s="388">
        <f>ROWS(C$5:C5784)</f>
        <v>5780</v>
      </c>
      <c r="E5784" s="388" t="str">
        <f>IF(_xlfn.IFNA(VLOOKUP(A5784,$AG$3:$AH$83,2,FALSE),"")='11.1'!$D$5,TXM!D5784,"")</f>
        <v/>
      </c>
      <c r="F5784" t="str">
        <f>IFERROR(SMALL($E$5:$E$9000,ROWS($E$5:E5784)),"")</f>
        <v/>
      </c>
      <c r="I5784" s="371" t="s">
        <v>210</v>
      </c>
      <c r="J5784" t="s">
        <v>823</v>
      </c>
      <c r="K5784" s="372">
        <v>2773</v>
      </c>
      <c r="L5784" s="388">
        <f>ROWS(K$5:K5784)</f>
        <v>5780</v>
      </c>
      <c r="M5784" s="388" t="str">
        <f>IF(_xlfn.IFNA(VLOOKUP(I5784,$AG$3:$AH$83,2,FALSE),"")='11.1'!$D$5,TXM!L5784,"")</f>
        <v/>
      </c>
      <c r="N5784" t="str">
        <f>IFERROR(SMALL($M$5:$M$9000,ROWS($M$5:M5784)),"")</f>
        <v/>
      </c>
      <c r="P5784" t="s">
        <v>1639</v>
      </c>
      <c r="S5784" s="388">
        <f>ROWS(R$5:R5784)</f>
        <v>5780</v>
      </c>
      <c r="T5784" s="388" t="str">
        <f>IF(_xlfn.IFNA(VLOOKUP(P5784,$AG$3:$AH$83,2,FALSE),"")='11.1'!$D$5,TXM!S5784,"")</f>
        <v/>
      </c>
      <c r="U5784" t="str">
        <f>IFERROR(SMALL($T$5:$T$9000,ROWS($T$5:T5784)),"")</f>
        <v/>
      </c>
    </row>
    <row r="5785" spans="1:21" ht="14.4" customHeight="1" x14ac:dyDescent="0.3">
      <c r="A5785" t="s">
        <v>1639</v>
      </c>
      <c r="D5785" s="388">
        <f>ROWS(C$5:C5785)</f>
        <v>5781</v>
      </c>
      <c r="E5785" s="388" t="str">
        <f>IF(_xlfn.IFNA(VLOOKUP(A5785,$AG$3:$AH$83,2,FALSE),"")='11.1'!$D$5,TXM!D5785,"")</f>
        <v/>
      </c>
      <c r="F5785" t="str">
        <f>IFERROR(SMALL($E$5:$E$9000,ROWS($E$5:E5785)),"")</f>
        <v/>
      </c>
      <c r="I5785" s="371" t="s">
        <v>210</v>
      </c>
      <c r="J5785" t="s">
        <v>827</v>
      </c>
      <c r="K5785" s="372">
        <v>2205</v>
      </c>
      <c r="L5785" s="388">
        <f>ROWS(K$5:K5785)</f>
        <v>5781</v>
      </c>
      <c r="M5785" s="388" t="str">
        <f>IF(_xlfn.IFNA(VLOOKUP(I5785,$AG$3:$AH$83,2,FALSE),"")='11.1'!$D$5,TXM!L5785,"")</f>
        <v/>
      </c>
      <c r="N5785" t="str">
        <f>IFERROR(SMALL($M$5:$M$9000,ROWS($M$5:M5785)),"")</f>
        <v/>
      </c>
      <c r="P5785" t="s">
        <v>1639</v>
      </c>
      <c r="S5785" s="388">
        <f>ROWS(R$5:R5785)</f>
        <v>5781</v>
      </c>
      <c r="T5785" s="388" t="str">
        <f>IF(_xlfn.IFNA(VLOOKUP(P5785,$AG$3:$AH$83,2,FALSE),"")='11.1'!$D$5,TXM!S5785,"")</f>
        <v/>
      </c>
      <c r="U5785" t="str">
        <f>IFERROR(SMALL($T$5:$T$9000,ROWS($T$5:T5785)),"")</f>
        <v/>
      </c>
    </row>
    <row r="5786" spans="1:21" ht="14.4" customHeight="1" x14ac:dyDescent="0.3">
      <c r="A5786" t="s">
        <v>1639</v>
      </c>
      <c r="D5786" s="388">
        <f>ROWS(C$5:C5786)</f>
        <v>5782</v>
      </c>
      <c r="E5786" s="388" t="str">
        <f>IF(_xlfn.IFNA(VLOOKUP(A5786,$AG$3:$AH$83,2,FALSE),"")='11.1'!$D$5,TXM!D5786,"")</f>
        <v/>
      </c>
      <c r="F5786" t="str">
        <f>IFERROR(SMALL($E$5:$E$9000,ROWS($E$5:E5786)),"")</f>
        <v/>
      </c>
      <c r="I5786" s="371" t="s">
        <v>210</v>
      </c>
      <c r="J5786" t="s">
        <v>843</v>
      </c>
      <c r="K5786" s="372">
        <v>1590</v>
      </c>
      <c r="L5786" s="388">
        <f>ROWS(K$5:K5786)</f>
        <v>5782</v>
      </c>
      <c r="M5786" s="388" t="str">
        <f>IF(_xlfn.IFNA(VLOOKUP(I5786,$AG$3:$AH$83,2,FALSE),"")='11.1'!$D$5,TXM!L5786,"")</f>
        <v/>
      </c>
      <c r="N5786" t="str">
        <f>IFERROR(SMALL($M$5:$M$9000,ROWS($M$5:M5786)),"")</f>
        <v/>
      </c>
      <c r="P5786" t="s">
        <v>1639</v>
      </c>
      <c r="S5786" s="388">
        <f>ROWS(R$5:R5786)</f>
        <v>5782</v>
      </c>
      <c r="T5786" s="388" t="str">
        <f>IF(_xlfn.IFNA(VLOOKUP(P5786,$AG$3:$AH$83,2,FALSE),"")='11.1'!$D$5,TXM!S5786,"")</f>
        <v/>
      </c>
      <c r="U5786" t="str">
        <f>IFERROR(SMALL($T$5:$T$9000,ROWS($T$5:T5786)),"")</f>
        <v/>
      </c>
    </row>
    <row r="5787" spans="1:21" ht="14.4" customHeight="1" x14ac:dyDescent="0.3">
      <c r="A5787" t="s">
        <v>1639</v>
      </c>
      <c r="D5787" s="388">
        <f>ROWS(C$5:C5787)</f>
        <v>5783</v>
      </c>
      <c r="E5787" s="388" t="str">
        <f>IF(_xlfn.IFNA(VLOOKUP(A5787,$AG$3:$AH$83,2,FALSE),"")='11.1'!$D$5,TXM!D5787,"")</f>
        <v/>
      </c>
      <c r="F5787" t="str">
        <f>IFERROR(SMALL($E$5:$E$9000,ROWS($E$5:E5787)),"")</f>
        <v/>
      </c>
      <c r="I5787" s="371" t="s">
        <v>210</v>
      </c>
      <c r="J5787" t="s">
        <v>859</v>
      </c>
      <c r="K5787" s="372">
        <v>1355</v>
      </c>
      <c r="L5787" s="388">
        <f>ROWS(K$5:K5787)</f>
        <v>5783</v>
      </c>
      <c r="M5787" s="388" t="str">
        <f>IF(_xlfn.IFNA(VLOOKUP(I5787,$AG$3:$AH$83,2,FALSE),"")='11.1'!$D$5,TXM!L5787,"")</f>
        <v/>
      </c>
      <c r="N5787" t="str">
        <f>IFERROR(SMALL($M$5:$M$9000,ROWS($M$5:M5787)),"")</f>
        <v/>
      </c>
      <c r="P5787" t="s">
        <v>1639</v>
      </c>
      <c r="S5787" s="388">
        <f>ROWS(R$5:R5787)</f>
        <v>5783</v>
      </c>
      <c r="T5787" s="388" t="str">
        <f>IF(_xlfn.IFNA(VLOOKUP(P5787,$AG$3:$AH$83,2,FALSE),"")='11.1'!$D$5,TXM!S5787,"")</f>
        <v/>
      </c>
      <c r="U5787" t="str">
        <f>IFERROR(SMALL($T$5:$T$9000,ROWS($T$5:T5787)),"")</f>
        <v/>
      </c>
    </row>
    <row r="5788" spans="1:21" ht="14.4" customHeight="1" x14ac:dyDescent="0.3">
      <c r="A5788" t="s">
        <v>1639</v>
      </c>
      <c r="D5788" s="388">
        <f>ROWS(C$5:C5788)</f>
        <v>5784</v>
      </c>
      <c r="E5788" s="388" t="str">
        <f>IF(_xlfn.IFNA(VLOOKUP(A5788,$AG$3:$AH$83,2,FALSE),"")='11.1'!$D$5,TXM!D5788,"")</f>
        <v/>
      </c>
      <c r="F5788" t="str">
        <f>IFERROR(SMALL($E$5:$E$9000,ROWS($E$5:E5788)),"")</f>
        <v/>
      </c>
      <c r="I5788" s="371" t="s">
        <v>210</v>
      </c>
      <c r="J5788" t="s">
        <v>1285</v>
      </c>
      <c r="K5788" s="372">
        <v>1074</v>
      </c>
      <c r="L5788" s="388">
        <f>ROWS(K$5:K5788)</f>
        <v>5784</v>
      </c>
      <c r="M5788" s="388" t="str">
        <f>IF(_xlfn.IFNA(VLOOKUP(I5788,$AG$3:$AH$83,2,FALSE),"")='11.1'!$D$5,TXM!L5788,"")</f>
        <v/>
      </c>
      <c r="N5788" t="str">
        <f>IFERROR(SMALL($M$5:$M$9000,ROWS($M$5:M5788)),"")</f>
        <v/>
      </c>
      <c r="P5788" t="s">
        <v>1639</v>
      </c>
      <c r="S5788" s="388">
        <f>ROWS(R$5:R5788)</f>
        <v>5784</v>
      </c>
      <c r="T5788" s="388" t="str">
        <f>IF(_xlfn.IFNA(VLOOKUP(P5788,$AG$3:$AH$83,2,FALSE),"")='11.1'!$D$5,TXM!S5788,"")</f>
        <v/>
      </c>
      <c r="U5788" t="str">
        <f>IFERROR(SMALL($T$5:$T$9000,ROWS($T$5:T5788)),"")</f>
        <v/>
      </c>
    </row>
    <row r="5789" spans="1:21" ht="14.4" customHeight="1" x14ac:dyDescent="0.3">
      <c r="A5789" t="s">
        <v>1639</v>
      </c>
      <c r="D5789" s="388">
        <f>ROWS(C$5:C5789)</f>
        <v>5785</v>
      </c>
      <c r="E5789" s="388" t="str">
        <f>IF(_xlfn.IFNA(VLOOKUP(A5789,$AG$3:$AH$83,2,FALSE),"")='11.1'!$D$5,TXM!D5789,"")</f>
        <v/>
      </c>
      <c r="F5789" t="str">
        <f>IFERROR(SMALL($E$5:$E$9000,ROWS($E$5:E5789)),"")</f>
        <v/>
      </c>
      <c r="I5789" s="371" t="s">
        <v>210</v>
      </c>
      <c r="J5789" t="s">
        <v>1005</v>
      </c>
      <c r="K5789" s="372">
        <v>335</v>
      </c>
      <c r="L5789" s="388">
        <f>ROWS(K$5:K5789)</f>
        <v>5785</v>
      </c>
      <c r="M5789" s="388" t="str">
        <f>IF(_xlfn.IFNA(VLOOKUP(I5789,$AG$3:$AH$83,2,FALSE),"")='11.1'!$D$5,TXM!L5789,"")</f>
        <v/>
      </c>
      <c r="N5789" t="str">
        <f>IFERROR(SMALL($M$5:$M$9000,ROWS($M$5:M5789)),"")</f>
        <v/>
      </c>
      <c r="P5789" t="s">
        <v>1639</v>
      </c>
      <c r="S5789" s="388">
        <f>ROWS(R$5:R5789)</f>
        <v>5785</v>
      </c>
      <c r="T5789" s="388" t="str">
        <f>IF(_xlfn.IFNA(VLOOKUP(P5789,$AG$3:$AH$83,2,FALSE),"")='11.1'!$D$5,TXM!S5789,"")</f>
        <v/>
      </c>
      <c r="U5789" t="str">
        <f>IFERROR(SMALL($T$5:$T$9000,ROWS($T$5:T5789)),"")</f>
        <v/>
      </c>
    </row>
    <row r="5790" spans="1:21" ht="14.4" customHeight="1" x14ac:dyDescent="0.3">
      <c r="A5790" t="s">
        <v>1639</v>
      </c>
      <c r="D5790" s="388">
        <f>ROWS(C$5:C5790)</f>
        <v>5786</v>
      </c>
      <c r="E5790" s="388" t="str">
        <f>IF(_xlfn.IFNA(VLOOKUP(A5790,$AG$3:$AH$83,2,FALSE),"")='11.1'!$D$5,TXM!D5790,"")</f>
        <v/>
      </c>
      <c r="F5790" t="str">
        <f>IFERROR(SMALL($E$5:$E$9000,ROWS($E$5:E5790)),"")</f>
        <v/>
      </c>
      <c r="I5790" s="371" t="s">
        <v>210</v>
      </c>
      <c r="J5790" t="s">
        <v>108</v>
      </c>
      <c r="K5790" s="372">
        <v>256</v>
      </c>
      <c r="L5790" s="388">
        <f>ROWS(K$5:K5790)</f>
        <v>5786</v>
      </c>
      <c r="M5790" s="388" t="str">
        <f>IF(_xlfn.IFNA(VLOOKUP(I5790,$AG$3:$AH$83,2,FALSE),"")='11.1'!$D$5,TXM!L5790,"")</f>
        <v/>
      </c>
      <c r="N5790" t="str">
        <f>IFERROR(SMALL($M$5:$M$9000,ROWS($M$5:M5790)),"")</f>
        <v/>
      </c>
      <c r="P5790" t="s">
        <v>1639</v>
      </c>
      <c r="S5790" s="388">
        <f>ROWS(R$5:R5790)</f>
        <v>5786</v>
      </c>
      <c r="T5790" s="388" t="str">
        <f>IF(_xlfn.IFNA(VLOOKUP(P5790,$AG$3:$AH$83,2,FALSE),"")='11.1'!$D$5,TXM!S5790,"")</f>
        <v/>
      </c>
      <c r="U5790" t="str">
        <f>IFERROR(SMALL($T$5:$T$9000,ROWS($T$5:T5790)),"")</f>
        <v/>
      </c>
    </row>
    <row r="5791" spans="1:21" ht="14.4" customHeight="1" x14ac:dyDescent="0.3">
      <c r="A5791" t="s">
        <v>1639</v>
      </c>
      <c r="D5791" s="388">
        <f>ROWS(C$5:C5791)</f>
        <v>5787</v>
      </c>
      <c r="E5791" s="388" t="str">
        <f>IF(_xlfn.IFNA(VLOOKUP(A5791,$AG$3:$AH$83,2,FALSE),"")='11.1'!$D$5,TXM!D5791,"")</f>
        <v/>
      </c>
      <c r="F5791" t="str">
        <f>IFERROR(SMALL($E$5:$E$9000,ROWS($E$5:E5791)),"")</f>
        <v/>
      </c>
      <c r="I5791" s="371" t="s">
        <v>210</v>
      </c>
      <c r="J5791" t="s">
        <v>96</v>
      </c>
      <c r="K5791" s="372">
        <v>147</v>
      </c>
      <c r="L5791" s="388">
        <f>ROWS(K$5:K5791)</f>
        <v>5787</v>
      </c>
      <c r="M5791" s="388" t="str">
        <f>IF(_xlfn.IFNA(VLOOKUP(I5791,$AG$3:$AH$83,2,FALSE),"")='11.1'!$D$5,TXM!L5791,"")</f>
        <v/>
      </c>
      <c r="N5791" t="str">
        <f>IFERROR(SMALL($M$5:$M$9000,ROWS($M$5:M5791)),"")</f>
        <v/>
      </c>
      <c r="P5791" t="s">
        <v>1639</v>
      </c>
      <c r="S5791" s="388">
        <f>ROWS(R$5:R5791)</f>
        <v>5787</v>
      </c>
      <c r="T5791" s="388" t="str">
        <f>IF(_xlfn.IFNA(VLOOKUP(P5791,$AG$3:$AH$83,2,FALSE),"")='11.1'!$D$5,TXM!S5791,"")</f>
        <v/>
      </c>
      <c r="U5791" t="str">
        <f>IFERROR(SMALL($T$5:$T$9000,ROWS($T$5:T5791)),"")</f>
        <v/>
      </c>
    </row>
    <row r="5792" spans="1:21" ht="14.4" customHeight="1" x14ac:dyDescent="0.3">
      <c r="A5792" t="s">
        <v>1639</v>
      </c>
      <c r="D5792" s="388">
        <f>ROWS(C$5:C5792)</f>
        <v>5788</v>
      </c>
      <c r="E5792" s="388" t="str">
        <f>IF(_xlfn.IFNA(VLOOKUP(A5792,$AG$3:$AH$83,2,FALSE),"")='11.1'!$D$5,TXM!D5792,"")</f>
        <v/>
      </c>
      <c r="F5792" t="str">
        <f>IFERROR(SMALL($E$5:$E$9000,ROWS($E$5:E5792)),"")</f>
        <v/>
      </c>
      <c r="I5792" s="371" t="s">
        <v>210</v>
      </c>
      <c r="J5792" t="s">
        <v>861</v>
      </c>
      <c r="K5792" s="372">
        <v>120</v>
      </c>
      <c r="L5792" s="388">
        <f>ROWS(K$5:K5792)</f>
        <v>5788</v>
      </c>
      <c r="M5792" s="388" t="str">
        <f>IF(_xlfn.IFNA(VLOOKUP(I5792,$AG$3:$AH$83,2,FALSE),"")='11.1'!$D$5,TXM!L5792,"")</f>
        <v/>
      </c>
      <c r="N5792" t="str">
        <f>IFERROR(SMALL($M$5:$M$9000,ROWS($M$5:M5792)),"")</f>
        <v/>
      </c>
      <c r="P5792" t="s">
        <v>1639</v>
      </c>
      <c r="S5792" s="388">
        <f>ROWS(R$5:R5792)</f>
        <v>5788</v>
      </c>
      <c r="T5792" s="388" t="str">
        <f>IF(_xlfn.IFNA(VLOOKUP(P5792,$AG$3:$AH$83,2,FALSE),"")='11.1'!$D$5,TXM!S5792,"")</f>
        <v/>
      </c>
      <c r="U5792" t="str">
        <f>IFERROR(SMALL($T$5:$T$9000,ROWS($T$5:T5792)),"")</f>
        <v/>
      </c>
    </row>
    <row r="5793" spans="1:21" ht="14.4" customHeight="1" x14ac:dyDescent="0.3">
      <c r="A5793" t="s">
        <v>1639</v>
      </c>
      <c r="D5793" s="388">
        <f>ROWS(C$5:C5793)</f>
        <v>5789</v>
      </c>
      <c r="E5793" s="388" t="str">
        <f>IF(_xlfn.IFNA(VLOOKUP(A5793,$AG$3:$AH$83,2,FALSE),"")='11.1'!$D$5,TXM!D5793,"")</f>
        <v/>
      </c>
      <c r="F5793" t="str">
        <f>IFERROR(SMALL($E$5:$E$9000,ROWS($E$5:E5793)),"")</f>
        <v/>
      </c>
      <c r="I5793" s="371" t="s">
        <v>210</v>
      </c>
      <c r="J5793" t="s">
        <v>787</v>
      </c>
      <c r="K5793" s="372">
        <v>5</v>
      </c>
      <c r="L5793" s="388">
        <f>ROWS(K$5:K5793)</f>
        <v>5789</v>
      </c>
      <c r="M5793" s="388" t="str">
        <f>IF(_xlfn.IFNA(VLOOKUP(I5793,$AG$3:$AH$83,2,FALSE),"")='11.1'!$D$5,TXM!L5793,"")</f>
        <v/>
      </c>
      <c r="N5793" t="str">
        <f>IFERROR(SMALL($M$5:$M$9000,ROWS($M$5:M5793)),"")</f>
        <v/>
      </c>
      <c r="P5793" t="s">
        <v>1639</v>
      </c>
      <c r="S5793" s="388">
        <f>ROWS(R$5:R5793)</f>
        <v>5789</v>
      </c>
      <c r="T5793" s="388" t="str">
        <f>IF(_xlfn.IFNA(VLOOKUP(P5793,$AG$3:$AH$83,2,FALSE),"")='11.1'!$D$5,TXM!S5793,"")</f>
        <v/>
      </c>
      <c r="U5793" t="str">
        <f>IFERROR(SMALL($T$5:$T$9000,ROWS($T$5:T5793)),"")</f>
        <v/>
      </c>
    </row>
    <row r="5794" spans="1:21" ht="14.4" customHeight="1" x14ac:dyDescent="0.3">
      <c r="A5794" t="s">
        <v>1639</v>
      </c>
      <c r="D5794" s="388">
        <f>ROWS(C$5:C5794)</f>
        <v>5790</v>
      </c>
      <c r="E5794" s="388" t="str">
        <f>IF(_xlfn.IFNA(VLOOKUP(A5794,$AG$3:$AH$83,2,FALSE),"")='11.1'!$D$5,TXM!D5794,"")</f>
        <v/>
      </c>
      <c r="F5794" t="str">
        <f>IFERROR(SMALL($E$5:$E$9000,ROWS($E$5:E5794)),"")</f>
        <v/>
      </c>
      <c r="I5794" s="371" t="s">
        <v>693</v>
      </c>
      <c r="J5794" t="s">
        <v>823</v>
      </c>
      <c r="K5794" s="372">
        <v>588</v>
      </c>
      <c r="L5794" s="388">
        <f>ROWS(K$5:K5794)</f>
        <v>5790</v>
      </c>
      <c r="M5794" s="388" t="str">
        <f>IF(_xlfn.IFNA(VLOOKUP(I5794,$AG$3:$AH$83,2,FALSE),"")='11.1'!$D$5,TXM!L5794,"")</f>
        <v/>
      </c>
      <c r="N5794" t="str">
        <f>IFERROR(SMALL($M$5:$M$9000,ROWS($M$5:M5794)),"")</f>
        <v/>
      </c>
      <c r="P5794" t="s">
        <v>1639</v>
      </c>
      <c r="S5794" s="388">
        <f>ROWS(R$5:R5794)</f>
        <v>5790</v>
      </c>
      <c r="T5794" s="388" t="str">
        <f>IF(_xlfn.IFNA(VLOOKUP(P5794,$AG$3:$AH$83,2,FALSE),"")='11.1'!$D$5,TXM!S5794,"")</f>
        <v/>
      </c>
      <c r="U5794" t="str">
        <f>IFERROR(SMALL($T$5:$T$9000,ROWS($T$5:T5794)),"")</f>
        <v/>
      </c>
    </row>
    <row r="5795" spans="1:21" ht="14.4" customHeight="1" x14ac:dyDescent="0.3">
      <c r="A5795" t="s">
        <v>1639</v>
      </c>
      <c r="D5795" s="388">
        <f>ROWS(C$5:C5795)</f>
        <v>5791</v>
      </c>
      <c r="E5795" s="388" t="str">
        <f>IF(_xlfn.IFNA(VLOOKUP(A5795,$AG$3:$AH$83,2,FALSE),"")='11.1'!$D$5,TXM!D5795,"")</f>
        <v/>
      </c>
      <c r="F5795" t="str">
        <f>IFERROR(SMALL($E$5:$E$9000,ROWS($E$5:E5795)),"")</f>
        <v/>
      </c>
      <c r="I5795" s="371" t="s">
        <v>693</v>
      </c>
      <c r="J5795" t="s">
        <v>1001</v>
      </c>
      <c r="K5795" s="372">
        <v>381</v>
      </c>
      <c r="L5795" s="388">
        <f>ROWS(K$5:K5795)</f>
        <v>5791</v>
      </c>
      <c r="M5795" s="388" t="str">
        <f>IF(_xlfn.IFNA(VLOOKUP(I5795,$AG$3:$AH$83,2,FALSE),"")='11.1'!$D$5,TXM!L5795,"")</f>
        <v/>
      </c>
      <c r="N5795" t="str">
        <f>IFERROR(SMALL($M$5:$M$9000,ROWS($M$5:M5795)),"")</f>
        <v/>
      </c>
      <c r="P5795" t="s">
        <v>1639</v>
      </c>
      <c r="S5795" s="388">
        <f>ROWS(R$5:R5795)</f>
        <v>5791</v>
      </c>
      <c r="T5795" s="388" t="str">
        <f>IF(_xlfn.IFNA(VLOOKUP(P5795,$AG$3:$AH$83,2,FALSE),"")='11.1'!$D$5,TXM!S5795,"")</f>
        <v/>
      </c>
      <c r="U5795" t="str">
        <f>IFERROR(SMALL($T$5:$T$9000,ROWS($T$5:T5795)),"")</f>
        <v/>
      </c>
    </row>
    <row r="5796" spans="1:21" ht="14.4" customHeight="1" x14ac:dyDescent="0.3">
      <c r="A5796" t="s">
        <v>1639</v>
      </c>
      <c r="D5796" s="388">
        <f>ROWS(C$5:C5796)</f>
        <v>5792</v>
      </c>
      <c r="E5796" s="388" t="str">
        <f>IF(_xlfn.IFNA(VLOOKUP(A5796,$AG$3:$AH$83,2,FALSE),"")='11.1'!$D$5,TXM!D5796,"")</f>
        <v/>
      </c>
      <c r="F5796" t="str">
        <f>IFERROR(SMALL($E$5:$E$9000,ROWS($E$5:E5796)),"")</f>
        <v/>
      </c>
      <c r="I5796" s="371" t="s">
        <v>693</v>
      </c>
      <c r="J5796" t="s">
        <v>827</v>
      </c>
      <c r="K5796" s="372">
        <v>381</v>
      </c>
      <c r="L5796" s="388">
        <f>ROWS(K$5:K5796)</f>
        <v>5792</v>
      </c>
      <c r="M5796" s="388" t="str">
        <f>IF(_xlfn.IFNA(VLOOKUP(I5796,$AG$3:$AH$83,2,FALSE),"")='11.1'!$D$5,TXM!L5796,"")</f>
        <v/>
      </c>
      <c r="N5796" t="str">
        <f>IFERROR(SMALL($M$5:$M$9000,ROWS($M$5:M5796)),"")</f>
        <v/>
      </c>
      <c r="P5796" t="s">
        <v>1639</v>
      </c>
      <c r="S5796" s="388">
        <f>ROWS(R$5:R5796)</f>
        <v>5792</v>
      </c>
      <c r="T5796" s="388" t="str">
        <f>IF(_xlfn.IFNA(VLOOKUP(P5796,$AG$3:$AH$83,2,FALSE),"")='11.1'!$D$5,TXM!S5796,"")</f>
        <v/>
      </c>
      <c r="U5796" t="str">
        <f>IFERROR(SMALL($T$5:$T$9000,ROWS($T$5:T5796)),"")</f>
        <v/>
      </c>
    </row>
    <row r="5797" spans="1:21" ht="14.4" customHeight="1" x14ac:dyDescent="0.3">
      <c r="A5797" t="s">
        <v>1639</v>
      </c>
      <c r="D5797" s="388">
        <f>ROWS(C$5:C5797)</f>
        <v>5793</v>
      </c>
      <c r="E5797" s="388" t="str">
        <f>IF(_xlfn.IFNA(VLOOKUP(A5797,$AG$3:$AH$83,2,FALSE),"")='11.1'!$D$5,TXM!D5797,"")</f>
        <v/>
      </c>
      <c r="F5797" t="str">
        <f>IFERROR(SMALL($E$5:$E$9000,ROWS($E$5:E5797)),"")</f>
        <v/>
      </c>
      <c r="I5797" s="371" t="s">
        <v>693</v>
      </c>
      <c r="J5797" t="s">
        <v>1402</v>
      </c>
      <c r="K5797" s="372">
        <v>380</v>
      </c>
      <c r="L5797" s="388">
        <f>ROWS(K$5:K5797)</f>
        <v>5793</v>
      </c>
      <c r="M5797" s="388" t="str">
        <f>IF(_xlfn.IFNA(VLOOKUP(I5797,$AG$3:$AH$83,2,FALSE),"")='11.1'!$D$5,TXM!L5797,"")</f>
        <v/>
      </c>
      <c r="N5797" t="str">
        <f>IFERROR(SMALL($M$5:$M$9000,ROWS($M$5:M5797)),"")</f>
        <v/>
      </c>
      <c r="P5797" t="s">
        <v>1639</v>
      </c>
      <c r="S5797" s="388">
        <f>ROWS(R$5:R5797)</f>
        <v>5793</v>
      </c>
      <c r="T5797" s="388" t="str">
        <f>IF(_xlfn.IFNA(VLOOKUP(P5797,$AG$3:$AH$83,2,FALSE),"")='11.1'!$D$5,TXM!S5797,"")</f>
        <v/>
      </c>
      <c r="U5797" t="str">
        <f>IFERROR(SMALL($T$5:$T$9000,ROWS($T$5:T5797)),"")</f>
        <v/>
      </c>
    </row>
    <row r="5798" spans="1:21" ht="14.4" customHeight="1" x14ac:dyDescent="0.3">
      <c r="A5798" t="s">
        <v>1639</v>
      </c>
      <c r="D5798" s="388">
        <f>ROWS(C$5:C5798)</f>
        <v>5794</v>
      </c>
      <c r="E5798" s="388" t="str">
        <f>IF(_xlfn.IFNA(VLOOKUP(A5798,$AG$3:$AH$83,2,FALSE),"")='11.1'!$D$5,TXM!D5798,"")</f>
        <v/>
      </c>
      <c r="F5798" t="str">
        <f>IFERROR(SMALL($E$5:$E$9000,ROWS($E$5:E5798)),"")</f>
        <v/>
      </c>
      <c r="I5798" s="371" t="s">
        <v>693</v>
      </c>
      <c r="J5798" t="s">
        <v>1003</v>
      </c>
      <c r="K5798" s="372">
        <v>362</v>
      </c>
      <c r="L5798" s="388">
        <f>ROWS(K$5:K5798)</f>
        <v>5794</v>
      </c>
      <c r="M5798" s="388" t="str">
        <f>IF(_xlfn.IFNA(VLOOKUP(I5798,$AG$3:$AH$83,2,FALSE),"")='11.1'!$D$5,TXM!L5798,"")</f>
        <v/>
      </c>
      <c r="N5798" t="str">
        <f>IFERROR(SMALL($M$5:$M$9000,ROWS($M$5:M5798)),"")</f>
        <v/>
      </c>
      <c r="P5798" t="s">
        <v>1639</v>
      </c>
      <c r="S5798" s="388">
        <f>ROWS(R$5:R5798)</f>
        <v>5794</v>
      </c>
      <c r="T5798" s="388" t="str">
        <f>IF(_xlfn.IFNA(VLOOKUP(P5798,$AG$3:$AH$83,2,FALSE),"")='11.1'!$D$5,TXM!S5798,"")</f>
        <v/>
      </c>
      <c r="U5798" t="str">
        <f>IFERROR(SMALL($T$5:$T$9000,ROWS($T$5:T5798)),"")</f>
        <v/>
      </c>
    </row>
    <row r="5799" spans="1:21" ht="14.4" customHeight="1" x14ac:dyDescent="0.3">
      <c r="A5799" t="s">
        <v>1639</v>
      </c>
      <c r="D5799" s="388">
        <f>ROWS(C$5:C5799)</f>
        <v>5795</v>
      </c>
      <c r="E5799" s="388" t="str">
        <f>IF(_xlfn.IFNA(VLOOKUP(A5799,$AG$3:$AH$83,2,FALSE),"")='11.1'!$D$5,TXM!D5799,"")</f>
        <v/>
      </c>
      <c r="F5799" t="str">
        <f>IFERROR(SMALL($E$5:$E$9000,ROWS($E$5:E5799)),"")</f>
        <v/>
      </c>
      <c r="I5799" s="371" t="s">
        <v>693</v>
      </c>
      <c r="J5799" t="s">
        <v>843</v>
      </c>
      <c r="K5799" s="372">
        <v>12</v>
      </c>
      <c r="L5799" s="388">
        <f>ROWS(K$5:K5799)</f>
        <v>5795</v>
      </c>
      <c r="M5799" s="388" t="str">
        <f>IF(_xlfn.IFNA(VLOOKUP(I5799,$AG$3:$AH$83,2,FALSE),"")='11.1'!$D$5,TXM!L5799,"")</f>
        <v/>
      </c>
      <c r="N5799" t="str">
        <f>IFERROR(SMALL($M$5:$M$9000,ROWS($M$5:M5799)),"")</f>
        <v/>
      </c>
      <c r="P5799" t="s">
        <v>1639</v>
      </c>
      <c r="S5799" s="388">
        <f>ROWS(R$5:R5799)</f>
        <v>5795</v>
      </c>
      <c r="T5799" s="388" t="str">
        <f>IF(_xlfn.IFNA(VLOOKUP(P5799,$AG$3:$AH$83,2,FALSE),"")='11.1'!$D$5,TXM!S5799,"")</f>
        <v/>
      </c>
      <c r="U5799" t="str">
        <f>IFERROR(SMALL($T$5:$T$9000,ROWS($T$5:T5799)),"")</f>
        <v/>
      </c>
    </row>
    <row r="5800" spans="1:21" ht="14.4" customHeight="1" x14ac:dyDescent="0.3">
      <c r="A5800" t="s">
        <v>1639</v>
      </c>
      <c r="D5800" s="388">
        <f>ROWS(C$5:C5800)</f>
        <v>5796</v>
      </c>
      <c r="E5800" s="388" t="str">
        <f>IF(_xlfn.IFNA(VLOOKUP(A5800,$AG$3:$AH$83,2,FALSE),"")='11.1'!$D$5,TXM!D5800,"")</f>
        <v/>
      </c>
      <c r="F5800" t="str">
        <f>IFERROR(SMALL($E$5:$E$9000,ROWS($E$5:E5800)),"")</f>
        <v/>
      </c>
      <c r="I5800" s="371" t="s">
        <v>89</v>
      </c>
      <c r="J5800" t="s">
        <v>95</v>
      </c>
      <c r="K5800" s="372">
        <v>73957595</v>
      </c>
      <c r="L5800" s="388">
        <f>ROWS(K$5:K5800)</f>
        <v>5796</v>
      </c>
      <c r="M5800" s="388" t="str">
        <f>IF(_xlfn.IFNA(VLOOKUP(I5800,$AG$3:$AH$83,2,FALSE),"")='11.1'!$D$5,TXM!L5800,"")</f>
        <v/>
      </c>
      <c r="N5800" t="str">
        <f>IFERROR(SMALL($M$5:$M$9000,ROWS($M$5:M5800)),"")</f>
        <v/>
      </c>
      <c r="P5800" t="s">
        <v>1639</v>
      </c>
      <c r="S5800" s="388">
        <f>ROWS(R$5:R5800)</f>
        <v>5796</v>
      </c>
      <c r="T5800" s="388" t="str">
        <f>IF(_xlfn.IFNA(VLOOKUP(P5800,$AG$3:$AH$83,2,FALSE),"")='11.1'!$D$5,TXM!S5800,"")</f>
        <v/>
      </c>
      <c r="U5800" t="str">
        <f>IFERROR(SMALL($T$5:$T$9000,ROWS($T$5:T5800)),"")</f>
        <v/>
      </c>
    </row>
    <row r="5801" spans="1:21" ht="14.4" customHeight="1" x14ac:dyDescent="0.3">
      <c r="A5801" t="s">
        <v>1639</v>
      </c>
      <c r="D5801" s="388">
        <f>ROWS(C$5:C5801)</f>
        <v>5797</v>
      </c>
      <c r="E5801" s="388" t="str">
        <f>IF(_xlfn.IFNA(VLOOKUP(A5801,$AG$3:$AH$83,2,FALSE),"")='11.1'!$D$5,TXM!D5801,"")</f>
        <v/>
      </c>
      <c r="F5801" t="str">
        <f>IFERROR(SMALL($E$5:$E$9000,ROWS($E$5:E5801)),"")</f>
        <v/>
      </c>
      <c r="I5801" s="371" t="s">
        <v>89</v>
      </c>
      <c r="J5801" t="s">
        <v>1252</v>
      </c>
      <c r="K5801" s="372">
        <v>47228173</v>
      </c>
      <c r="L5801" s="388">
        <f>ROWS(K$5:K5801)</f>
        <v>5797</v>
      </c>
      <c r="M5801" s="388" t="str">
        <f>IF(_xlfn.IFNA(VLOOKUP(I5801,$AG$3:$AH$83,2,FALSE),"")='11.1'!$D$5,TXM!L5801,"")</f>
        <v/>
      </c>
      <c r="N5801" t="str">
        <f>IFERROR(SMALL($M$5:$M$9000,ROWS($M$5:M5801)),"")</f>
        <v/>
      </c>
      <c r="P5801" t="s">
        <v>1639</v>
      </c>
      <c r="S5801" s="388">
        <f>ROWS(R$5:R5801)</f>
        <v>5797</v>
      </c>
      <c r="T5801" s="388" t="str">
        <f>IF(_xlfn.IFNA(VLOOKUP(P5801,$AG$3:$AH$83,2,FALSE),"")='11.1'!$D$5,TXM!S5801,"")</f>
        <v/>
      </c>
      <c r="U5801" t="str">
        <f>IFERROR(SMALL($T$5:$T$9000,ROWS($T$5:T5801)),"")</f>
        <v/>
      </c>
    </row>
    <row r="5802" spans="1:21" ht="14.4" customHeight="1" x14ac:dyDescent="0.3">
      <c r="A5802" t="s">
        <v>1639</v>
      </c>
      <c r="D5802" s="388">
        <f>ROWS(C$5:C5802)</f>
        <v>5798</v>
      </c>
      <c r="E5802" s="388" t="str">
        <f>IF(_xlfn.IFNA(VLOOKUP(A5802,$AG$3:$AH$83,2,FALSE),"")='11.1'!$D$5,TXM!D5802,"")</f>
        <v/>
      </c>
      <c r="F5802" t="str">
        <f>IFERROR(SMALL($E$5:$E$9000,ROWS($E$5:E5802)),"")</f>
        <v/>
      </c>
      <c r="I5802" s="371" t="s">
        <v>89</v>
      </c>
      <c r="J5802" t="s">
        <v>863</v>
      </c>
      <c r="K5802" s="372">
        <v>44495776</v>
      </c>
      <c r="L5802" s="388">
        <f>ROWS(K$5:K5802)</f>
        <v>5798</v>
      </c>
      <c r="M5802" s="388" t="str">
        <f>IF(_xlfn.IFNA(VLOOKUP(I5802,$AG$3:$AH$83,2,FALSE),"")='11.1'!$D$5,TXM!L5802,"")</f>
        <v/>
      </c>
      <c r="N5802" t="str">
        <f>IFERROR(SMALL($M$5:$M$9000,ROWS($M$5:M5802)),"")</f>
        <v/>
      </c>
      <c r="P5802" t="s">
        <v>1639</v>
      </c>
      <c r="S5802" s="388">
        <f>ROWS(R$5:R5802)</f>
        <v>5798</v>
      </c>
      <c r="T5802" s="388" t="str">
        <f>IF(_xlfn.IFNA(VLOOKUP(P5802,$AG$3:$AH$83,2,FALSE),"")='11.1'!$D$5,TXM!S5802,"")</f>
        <v/>
      </c>
      <c r="U5802" t="str">
        <f>IFERROR(SMALL($T$5:$T$9000,ROWS($T$5:T5802)),"")</f>
        <v/>
      </c>
    </row>
    <row r="5803" spans="1:21" ht="14.4" customHeight="1" x14ac:dyDescent="0.3">
      <c r="A5803" t="s">
        <v>1639</v>
      </c>
      <c r="D5803" s="388">
        <f>ROWS(C$5:C5803)</f>
        <v>5799</v>
      </c>
      <c r="E5803" s="388" t="str">
        <f>IF(_xlfn.IFNA(VLOOKUP(A5803,$AG$3:$AH$83,2,FALSE),"")='11.1'!$D$5,TXM!D5803,"")</f>
        <v/>
      </c>
      <c r="F5803" t="str">
        <f>IFERROR(SMALL($E$5:$E$9000,ROWS($E$5:E5803)),"")</f>
        <v/>
      </c>
      <c r="I5803" s="371" t="s">
        <v>89</v>
      </c>
      <c r="J5803" t="s">
        <v>1318</v>
      </c>
      <c r="K5803" s="372">
        <v>31264827</v>
      </c>
      <c r="L5803" s="388">
        <f>ROWS(K$5:K5803)</f>
        <v>5799</v>
      </c>
      <c r="M5803" s="388" t="str">
        <f>IF(_xlfn.IFNA(VLOOKUP(I5803,$AG$3:$AH$83,2,FALSE),"")='11.1'!$D$5,TXM!L5803,"")</f>
        <v/>
      </c>
      <c r="N5803" t="str">
        <f>IFERROR(SMALL($M$5:$M$9000,ROWS($M$5:M5803)),"")</f>
        <v/>
      </c>
      <c r="P5803" t="s">
        <v>1639</v>
      </c>
      <c r="S5803" s="388">
        <f>ROWS(R$5:R5803)</f>
        <v>5799</v>
      </c>
      <c r="T5803" s="388" t="str">
        <f>IF(_xlfn.IFNA(VLOOKUP(P5803,$AG$3:$AH$83,2,FALSE),"")='11.1'!$D$5,TXM!S5803,"")</f>
        <v/>
      </c>
      <c r="U5803" t="str">
        <f>IFERROR(SMALL($T$5:$T$9000,ROWS($T$5:T5803)),"")</f>
        <v/>
      </c>
    </row>
    <row r="5804" spans="1:21" ht="14.4" customHeight="1" x14ac:dyDescent="0.3">
      <c r="A5804" t="s">
        <v>1639</v>
      </c>
      <c r="D5804" s="388">
        <f>ROWS(C$5:C5804)</f>
        <v>5800</v>
      </c>
      <c r="E5804" s="388" t="str">
        <f>IF(_xlfn.IFNA(VLOOKUP(A5804,$AG$3:$AH$83,2,FALSE),"")='11.1'!$D$5,TXM!D5804,"")</f>
        <v/>
      </c>
      <c r="F5804" t="str">
        <f>IFERROR(SMALL($E$5:$E$9000,ROWS($E$5:E5804)),"")</f>
        <v/>
      </c>
      <c r="I5804" s="371" t="s">
        <v>89</v>
      </c>
      <c r="J5804" t="s">
        <v>1000</v>
      </c>
      <c r="K5804" s="372">
        <v>24162829</v>
      </c>
      <c r="L5804" s="388">
        <f>ROWS(K$5:K5804)</f>
        <v>5800</v>
      </c>
      <c r="M5804" s="388" t="str">
        <f>IF(_xlfn.IFNA(VLOOKUP(I5804,$AG$3:$AH$83,2,FALSE),"")='11.1'!$D$5,TXM!L5804,"")</f>
        <v/>
      </c>
      <c r="N5804" t="str">
        <f>IFERROR(SMALL($M$5:$M$9000,ROWS($M$5:M5804)),"")</f>
        <v/>
      </c>
      <c r="P5804" t="s">
        <v>1639</v>
      </c>
      <c r="S5804" s="388">
        <f>ROWS(R$5:R5804)</f>
        <v>5800</v>
      </c>
      <c r="T5804" s="388" t="str">
        <f>IF(_xlfn.IFNA(VLOOKUP(P5804,$AG$3:$AH$83,2,FALSE),"")='11.1'!$D$5,TXM!S5804,"")</f>
        <v/>
      </c>
      <c r="U5804" t="str">
        <f>IFERROR(SMALL($T$5:$T$9000,ROWS($T$5:T5804)),"")</f>
        <v/>
      </c>
    </row>
    <row r="5805" spans="1:21" ht="14.4" customHeight="1" x14ac:dyDescent="0.3">
      <c r="A5805" t="s">
        <v>1639</v>
      </c>
      <c r="D5805" s="388">
        <f>ROWS(C$5:C5805)</f>
        <v>5801</v>
      </c>
      <c r="E5805" s="388" t="str">
        <f>IF(_xlfn.IFNA(VLOOKUP(A5805,$AG$3:$AH$83,2,FALSE),"")='11.1'!$D$5,TXM!D5805,"")</f>
        <v/>
      </c>
      <c r="F5805" t="str">
        <f>IFERROR(SMALL($E$5:$E$9000,ROWS($E$5:E5805)),"")</f>
        <v/>
      </c>
      <c r="I5805" s="371" t="s">
        <v>89</v>
      </c>
      <c r="J5805" t="s">
        <v>865</v>
      </c>
      <c r="K5805" s="372">
        <v>22423246</v>
      </c>
      <c r="L5805" s="388">
        <f>ROWS(K$5:K5805)</f>
        <v>5801</v>
      </c>
      <c r="M5805" s="388" t="str">
        <f>IF(_xlfn.IFNA(VLOOKUP(I5805,$AG$3:$AH$83,2,FALSE),"")='11.1'!$D$5,TXM!L5805,"")</f>
        <v/>
      </c>
      <c r="N5805" t="str">
        <f>IFERROR(SMALL($M$5:$M$9000,ROWS($M$5:M5805)),"")</f>
        <v/>
      </c>
      <c r="P5805" t="s">
        <v>1639</v>
      </c>
      <c r="S5805" s="388">
        <f>ROWS(R$5:R5805)</f>
        <v>5801</v>
      </c>
      <c r="T5805" s="388" t="str">
        <f>IF(_xlfn.IFNA(VLOOKUP(P5805,$AG$3:$AH$83,2,FALSE),"")='11.1'!$D$5,TXM!S5805,"")</f>
        <v/>
      </c>
      <c r="U5805" t="str">
        <f>IFERROR(SMALL($T$5:$T$9000,ROWS($T$5:T5805)),"")</f>
        <v/>
      </c>
    </row>
    <row r="5806" spans="1:21" ht="14.4" customHeight="1" x14ac:dyDescent="0.3">
      <c r="A5806" t="s">
        <v>1639</v>
      </c>
      <c r="D5806" s="388">
        <f>ROWS(C$5:C5806)</f>
        <v>5802</v>
      </c>
      <c r="E5806" s="388" t="str">
        <f>IF(_xlfn.IFNA(VLOOKUP(A5806,$AG$3:$AH$83,2,FALSE),"")='11.1'!$D$5,TXM!D5806,"")</f>
        <v/>
      </c>
      <c r="F5806" t="str">
        <f>IFERROR(SMALL($E$5:$E$9000,ROWS($E$5:E5806)),"")</f>
        <v/>
      </c>
      <c r="I5806" s="371" t="s">
        <v>89</v>
      </c>
      <c r="J5806" t="s">
        <v>843</v>
      </c>
      <c r="K5806" s="372">
        <v>20340775</v>
      </c>
      <c r="L5806" s="388">
        <f>ROWS(K$5:K5806)</f>
        <v>5802</v>
      </c>
      <c r="M5806" s="388" t="str">
        <f>IF(_xlfn.IFNA(VLOOKUP(I5806,$AG$3:$AH$83,2,FALSE),"")='11.1'!$D$5,TXM!L5806,"")</f>
        <v/>
      </c>
      <c r="N5806" t="str">
        <f>IFERROR(SMALL($M$5:$M$9000,ROWS($M$5:M5806)),"")</f>
        <v/>
      </c>
      <c r="P5806" t="s">
        <v>1639</v>
      </c>
      <c r="S5806" s="388">
        <f>ROWS(R$5:R5806)</f>
        <v>5802</v>
      </c>
      <c r="T5806" s="388" t="str">
        <f>IF(_xlfn.IFNA(VLOOKUP(P5806,$AG$3:$AH$83,2,FALSE),"")='11.1'!$D$5,TXM!S5806,"")</f>
        <v/>
      </c>
      <c r="U5806" t="str">
        <f>IFERROR(SMALL($T$5:$T$9000,ROWS($T$5:T5806)),"")</f>
        <v/>
      </c>
    </row>
    <row r="5807" spans="1:21" ht="14.4" customHeight="1" x14ac:dyDescent="0.3">
      <c r="A5807" t="s">
        <v>1639</v>
      </c>
      <c r="D5807" s="388">
        <f>ROWS(C$5:C5807)</f>
        <v>5803</v>
      </c>
      <c r="E5807" s="388" t="str">
        <f>IF(_xlfn.IFNA(VLOOKUP(A5807,$AG$3:$AH$83,2,FALSE),"")='11.1'!$D$5,TXM!D5807,"")</f>
        <v/>
      </c>
      <c r="F5807" t="str">
        <f>IFERROR(SMALL($E$5:$E$9000,ROWS($E$5:E5807)),"")</f>
        <v/>
      </c>
      <c r="I5807" s="371" t="s">
        <v>89</v>
      </c>
      <c r="J5807" t="s">
        <v>791</v>
      </c>
      <c r="K5807" s="372">
        <v>19960146</v>
      </c>
      <c r="L5807" s="388">
        <f>ROWS(K$5:K5807)</f>
        <v>5803</v>
      </c>
      <c r="M5807" s="388" t="str">
        <f>IF(_xlfn.IFNA(VLOOKUP(I5807,$AG$3:$AH$83,2,FALSE),"")='11.1'!$D$5,TXM!L5807,"")</f>
        <v/>
      </c>
      <c r="N5807" t="str">
        <f>IFERROR(SMALL($M$5:$M$9000,ROWS($M$5:M5807)),"")</f>
        <v/>
      </c>
      <c r="P5807" t="s">
        <v>1639</v>
      </c>
      <c r="S5807" s="388">
        <f>ROWS(R$5:R5807)</f>
        <v>5803</v>
      </c>
      <c r="T5807" s="388" t="str">
        <f>IF(_xlfn.IFNA(VLOOKUP(P5807,$AG$3:$AH$83,2,FALSE),"")='11.1'!$D$5,TXM!S5807,"")</f>
        <v/>
      </c>
      <c r="U5807" t="str">
        <f>IFERROR(SMALL($T$5:$T$9000,ROWS($T$5:T5807)),"")</f>
        <v/>
      </c>
    </row>
    <row r="5808" spans="1:21" ht="14.4" customHeight="1" x14ac:dyDescent="0.3">
      <c r="A5808" t="s">
        <v>1639</v>
      </c>
      <c r="D5808" s="388">
        <f>ROWS(C$5:C5808)</f>
        <v>5804</v>
      </c>
      <c r="E5808" s="388" t="str">
        <f>IF(_xlfn.IFNA(VLOOKUP(A5808,$AG$3:$AH$83,2,FALSE),"")='11.1'!$D$5,TXM!D5808,"")</f>
        <v/>
      </c>
      <c r="F5808" t="str">
        <f>IFERROR(SMALL($E$5:$E$9000,ROWS($E$5:E5808)),"")</f>
        <v/>
      </c>
      <c r="I5808" s="371" t="s">
        <v>89</v>
      </c>
      <c r="J5808" t="s">
        <v>1265</v>
      </c>
      <c r="K5808" s="372">
        <v>16020845</v>
      </c>
      <c r="L5808" s="388">
        <f>ROWS(K$5:K5808)</f>
        <v>5804</v>
      </c>
      <c r="M5808" s="388" t="str">
        <f>IF(_xlfn.IFNA(VLOOKUP(I5808,$AG$3:$AH$83,2,FALSE),"")='11.1'!$D$5,TXM!L5808,"")</f>
        <v/>
      </c>
      <c r="N5808" t="str">
        <f>IFERROR(SMALL($M$5:$M$9000,ROWS($M$5:M5808)),"")</f>
        <v/>
      </c>
      <c r="P5808" t="s">
        <v>1639</v>
      </c>
      <c r="S5808" s="388">
        <f>ROWS(R$5:R5808)</f>
        <v>5804</v>
      </c>
      <c r="T5808" s="388" t="str">
        <f>IF(_xlfn.IFNA(VLOOKUP(P5808,$AG$3:$AH$83,2,FALSE),"")='11.1'!$D$5,TXM!S5808,"")</f>
        <v/>
      </c>
      <c r="U5808" t="str">
        <f>IFERROR(SMALL($T$5:$T$9000,ROWS($T$5:T5808)),"")</f>
        <v/>
      </c>
    </row>
    <row r="5809" spans="1:21" ht="14.4" customHeight="1" x14ac:dyDescent="0.3">
      <c r="A5809" t="s">
        <v>1639</v>
      </c>
      <c r="D5809" s="388">
        <f>ROWS(C$5:C5809)</f>
        <v>5805</v>
      </c>
      <c r="E5809" s="388" t="str">
        <f>IF(_xlfn.IFNA(VLOOKUP(A5809,$AG$3:$AH$83,2,FALSE),"")='11.1'!$D$5,TXM!D5809,"")</f>
        <v/>
      </c>
      <c r="F5809" t="str">
        <f>IFERROR(SMALL($E$5:$E$9000,ROWS($E$5:E5809)),"")</f>
        <v/>
      </c>
      <c r="I5809" s="371" t="s">
        <v>89</v>
      </c>
      <c r="J5809" t="s">
        <v>1001</v>
      </c>
      <c r="K5809" s="372">
        <v>11270668</v>
      </c>
      <c r="L5809" s="388">
        <f>ROWS(K$5:K5809)</f>
        <v>5805</v>
      </c>
      <c r="M5809" s="388" t="str">
        <f>IF(_xlfn.IFNA(VLOOKUP(I5809,$AG$3:$AH$83,2,FALSE),"")='11.1'!$D$5,TXM!L5809,"")</f>
        <v/>
      </c>
      <c r="N5809" t="str">
        <f>IFERROR(SMALL($M$5:$M$9000,ROWS($M$5:M5809)),"")</f>
        <v/>
      </c>
      <c r="P5809" t="s">
        <v>1639</v>
      </c>
      <c r="S5809" s="388">
        <f>ROWS(R$5:R5809)</f>
        <v>5805</v>
      </c>
      <c r="T5809" s="388" t="str">
        <f>IF(_xlfn.IFNA(VLOOKUP(P5809,$AG$3:$AH$83,2,FALSE),"")='11.1'!$D$5,TXM!S5809,"")</f>
        <v/>
      </c>
      <c r="U5809" t="str">
        <f>IFERROR(SMALL($T$5:$T$9000,ROWS($T$5:T5809)),"")</f>
        <v/>
      </c>
    </row>
    <row r="5810" spans="1:21" ht="14.4" customHeight="1" x14ac:dyDescent="0.3">
      <c r="A5810" t="s">
        <v>1639</v>
      </c>
      <c r="D5810" s="388">
        <f>ROWS(C$5:C5810)</f>
        <v>5806</v>
      </c>
      <c r="E5810" s="388" t="str">
        <f>IF(_xlfn.IFNA(VLOOKUP(A5810,$AG$3:$AH$83,2,FALSE),"")='11.1'!$D$5,TXM!D5810,"")</f>
        <v/>
      </c>
      <c r="F5810" t="str">
        <f>IFERROR(SMALL($E$5:$E$9000,ROWS($E$5:E5810)),"")</f>
        <v/>
      </c>
      <c r="I5810" s="371" t="s">
        <v>89</v>
      </c>
      <c r="J5810" t="s">
        <v>1285</v>
      </c>
      <c r="K5810" s="372">
        <v>7544830</v>
      </c>
      <c r="L5810" s="388">
        <f>ROWS(K$5:K5810)</f>
        <v>5806</v>
      </c>
      <c r="M5810" s="388" t="str">
        <f>IF(_xlfn.IFNA(VLOOKUP(I5810,$AG$3:$AH$83,2,FALSE),"")='11.1'!$D$5,TXM!L5810,"")</f>
        <v/>
      </c>
      <c r="N5810" t="str">
        <f>IFERROR(SMALL($M$5:$M$9000,ROWS($M$5:M5810)),"")</f>
        <v/>
      </c>
      <c r="P5810" t="s">
        <v>1639</v>
      </c>
      <c r="S5810" s="388">
        <f>ROWS(R$5:R5810)</f>
        <v>5806</v>
      </c>
      <c r="T5810" s="388" t="str">
        <f>IF(_xlfn.IFNA(VLOOKUP(P5810,$AG$3:$AH$83,2,FALSE),"")='11.1'!$D$5,TXM!S5810,"")</f>
        <v/>
      </c>
      <c r="U5810" t="str">
        <f>IFERROR(SMALL($T$5:$T$9000,ROWS($T$5:T5810)),"")</f>
        <v/>
      </c>
    </row>
    <row r="5811" spans="1:21" ht="14.4" customHeight="1" x14ac:dyDescent="0.3">
      <c r="A5811" t="s">
        <v>1639</v>
      </c>
      <c r="D5811" s="388">
        <f>ROWS(C$5:C5811)</f>
        <v>5807</v>
      </c>
      <c r="E5811" s="388" t="str">
        <f>IF(_xlfn.IFNA(VLOOKUP(A5811,$AG$3:$AH$83,2,FALSE),"")='11.1'!$D$5,TXM!D5811,"")</f>
        <v/>
      </c>
      <c r="F5811" t="str">
        <f>IFERROR(SMALL($E$5:$E$9000,ROWS($E$5:E5811)),"")</f>
        <v/>
      </c>
      <c r="I5811" s="371" t="s">
        <v>89</v>
      </c>
      <c r="J5811" t="s">
        <v>773</v>
      </c>
      <c r="K5811" s="372">
        <v>6824886</v>
      </c>
      <c r="L5811" s="388">
        <f>ROWS(K$5:K5811)</f>
        <v>5807</v>
      </c>
      <c r="M5811" s="388" t="str">
        <f>IF(_xlfn.IFNA(VLOOKUP(I5811,$AG$3:$AH$83,2,FALSE),"")='11.1'!$D$5,TXM!L5811,"")</f>
        <v/>
      </c>
      <c r="N5811" t="str">
        <f>IFERROR(SMALL($M$5:$M$9000,ROWS($M$5:M5811)),"")</f>
        <v/>
      </c>
      <c r="P5811" t="s">
        <v>1639</v>
      </c>
      <c r="S5811" s="388">
        <f>ROWS(R$5:R5811)</f>
        <v>5807</v>
      </c>
      <c r="T5811" s="388" t="str">
        <f>IF(_xlfn.IFNA(VLOOKUP(P5811,$AG$3:$AH$83,2,FALSE),"")='11.1'!$D$5,TXM!S5811,"")</f>
        <v/>
      </c>
      <c r="U5811" t="str">
        <f>IFERROR(SMALL($T$5:$T$9000,ROWS($T$5:T5811)),"")</f>
        <v/>
      </c>
    </row>
    <row r="5812" spans="1:21" ht="14.4" customHeight="1" x14ac:dyDescent="0.3">
      <c r="A5812" t="s">
        <v>1639</v>
      </c>
      <c r="D5812" s="388">
        <f>ROWS(C$5:C5812)</f>
        <v>5808</v>
      </c>
      <c r="E5812" s="388" t="str">
        <f>IF(_xlfn.IFNA(VLOOKUP(A5812,$AG$3:$AH$83,2,FALSE),"")='11.1'!$D$5,TXM!D5812,"")</f>
        <v/>
      </c>
      <c r="F5812" t="str">
        <f>IFERROR(SMALL($E$5:$E$9000,ROWS($E$5:E5812)),"")</f>
        <v/>
      </c>
      <c r="I5812" s="371" t="s">
        <v>89</v>
      </c>
      <c r="J5812" t="s">
        <v>793</v>
      </c>
      <c r="K5812" s="372">
        <v>6624320</v>
      </c>
      <c r="L5812" s="388">
        <f>ROWS(K$5:K5812)</f>
        <v>5808</v>
      </c>
      <c r="M5812" s="388" t="str">
        <f>IF(_xlfn.IFNA(VLOOKUP(I5812,$AG$3:$AH$83,2,FALSE),"")='11.1'!$D$5,TXM!L5812,"")</f>
        <v/>
      </c>
      <c r="N5812" t="str">
        <f>IFERROR(SMALL($M$5:$M$9000,ROWS($M$5:M5812)),"")</f>
        <v/>
      </c>
      <c r="P5812" t="s">
        <v>1639</v>
      </c>
      <c r="S5812" s="388">
        <f>ROWS(R$5:R5812)</f>
        <v>5808</v>
      </c>
      <c r="T5812" s="388" t="str">
        <f>IF(_xlfn.IFNA(VLOOKUP(P5812,$AG$3:$AH$83,2,FALSE),"")='11.1'!$D$5,TXM!S5812,"")</f>
        <v/>
      </c>
      <c r="U5812" t="str">
        <f>IFERROR(SMALL($T$5:$T$9000,ROWS($T$5:T5812)),"")</f>
        <v/>
      </c>
    </row>
    <row r="5813" spans="1:21" ht="14.4" customHeight="1" x14ac:dyDescent="0.3">
      <c r="A5813" t="s">
        <v>1639</v>
      </c>
      <c r="D5813" s="388">
        <f>ROWS(C$5:C5813)</f>
        <v>5809</v>
      </c>
      <c r="E5813" s="388" t="str">
        <f>IF(_xlfn.IFNA(VLOOKUP(A5813,$AG$3:$AH$83,2,FALSE),"")='11.1'!$D$5,TXM!D5813,"")</f>
        <v/>
      </c>
      <c r="F5813" t="str">
        <f>IFERROR(SMALL($E$5:$E$9000,ROWS($E$5:E5813)),"")</f>
        <v/>
      </c>
      <c r="I5813" s="371" t="s">
        <v>89</v>
      </c>
      <c r="J5813" t="s">
        <v>1005</v>
      </c>
      <c r="K5813" s="372">
        <v>2569639</v>
      </c>
      <c r="L5813" s="388">
        <f>ROWS(K$5:K5813)</f>
        <v>5809</v>
      </c>
      <c r="M5813" s="388" t="str">
        <f>IF(_xlfn.IFNA(VLOOKUP(I5813,$AG$3:$AH$83,2,FALSE),"")='11.1'!$D$5,TXM!L5813,"")</f>
        <v/>
      </c>
      <c r="N5813" t="str">
        <f>IFERROR(SMALL($M$5:$M$9000,ROWS($M$5:M5813)),"")</f>
        <v/>
      </c>
      <c r="P5813" t="s">
        <v>1639</v>
      </c>
      <c r="S5813" s="388">
        <f>ROWS(R$5:R5813)</f>
        <v>5809</v>
      </c>
      <c r="T5813" s="388" t="str">
        <f>IF(_xlfn.IFNA(VLOOKUP(P5813,$AG$3:$AH$83,2,FALSE),"")='11.1'!$D$5,TXM!S5813,"")</f>
        <v/>
      </c>
      <c r="U5813" t="str">
        <f>IFERROR(SMALL($T$5:$T$9000,ROWS($T$5:T5813)),"")</f>
        <v/>
      </c>
    </row>
    <row r="5814" spans="1:21" ht="14.4" customHeight="1" x14ac:dyDescent="0.3">
      <c r="A5814" t="s">
        <v>1639</v>
      </c>
      <c r="D5814" s="388">
        <f>ROWS(C$5:C5814)</f>
        <v>5810</v>
      </c>
      <c r="E5814" s="388" t="str">
        <f>IF(_xlfn.IFNA(VLOOKUP(A5814,$AG$3:$AH$83,2,FALSE),"")='11.1'!$D$5,TXM!D5814,"")</f>
        <v/>
      </c>
      <c r="F5814" t="str">
        <f>IFERROR(SMALL($E$5:$E$9000,ROWS($E$5:E5814)),"")</f>
        <v/>
      </c>
      <c r="I5814" s="371" t="s">
        <v>89</v>
      </c>
      <c r="J5814" t="s">
        <v>102</v>
      </c>
      <c r="K5814" s="372">
        <v>1955531</v>
      </c>
      <c r="L5814" s="388">
        <f>ROWS(K$5:K5814)</f>
        <v>5810</v>
      </c>
      <c r="M5814" s="388" t="str">
        <f>IF(_xlfn.IFNA(VLOOKUP(I5814,$AG$3:$AH$83,2,FALSE),"")='11.1'!$D$5,TXM!L5814,"")</f>
        <v/>
      </c>
      <c r="N5814" t="str">
        <f>IFERROR(SMALL($M$5:$M$9000,ROWS($M$5:M5814)),"")</f>
        <v/>
      </c>
      <c r="P5814" t="s">
        <v>1639</v>
      </c>
      <c r="S5814" s="388">
        <f>ROWS(R$5:R5814)</f>
        <v>5810</v>
      </c>
      <c r="T5814" s="388" t="str">
        <f>IF(_xlfn.IFNA(VLOOKUP(P5814,$AG$3:$AH$83,2,FALSE),"")='11.1'!$D$5,TXM!S5814,"")</f>
        <v/>
      </c>
      <c r="U5814" t="str">
        <f>IFERROR(SMALL($T$5:$T$9000,ROWS($T$5:T5814)),"")</f>
        <v/>
      </c>
    </row>
    <row r="5815" spans="1:21" ht="14.4" customHeight="1" x14ac:dyDescent="0.3">
      <c r="A5815" t="s">
        <v>1639</v>
      </c>
      <c r="D5815" s="388">
        <f>ROWS(C$5:C5815)</f>
        <v>5811</v>
      </c>
      <c r="E5815" s="388" t="str">
        <f>IF(_xlfn.IFNA(VLOOKUP(A5815,$AG$3:$AH$83,2,FALSE),"")='11.1'!$D$5,TXM!D5815,"")</f>
        <v/>
      </c>
      <c r="F5815" t="str">
        <f>IFERROR(SMALL($E$5:$E$9000,ROWS($E$5:E5815)),"")</f>
        <v/>
      </c>
      <c r="I5815" s="371" t="s">
        <v>89</v>
      </c>
      <c r="J5815" t="s">
        <v>835</v>
      </c>
      <c r="K5815" s="372">
        <v>1919018</v>
      </c>
      <c r="L5815" s="388">
        <f>ROWS(K$5:K5815)</f>
        <v>5811</v>
      </c>
      <c r="M5815" s="388" t="str">
        <f>IF(_xlfn.IFNA(VLOOKUP(I5815,$AG$3:$AH$83,2,FALSE),"")='11.1'!$D$5,TXM!L5815,"")</f>
        <v/>
      </c>
      <c r="N5815" t="str">
        <f>IFERROR(SMALL($M$5:$M$9000,ROWS($M$5:M5815)),"")</f>
        <v/>
      </c>
      <c r="P5815" t="s">
        <v>1639</v>
      </c>
      <c r="S5815" s="388">
        <f>ROWS(R$5:R5815)</f>
        <v>5811</v>
      </c>
      <c r="T5815" s="388" t="str">
        <f>IF(_xlfn.IFNA(VLOOKUP(P5815,$AG$3:$AH$83,2,FALSE),"")='11.1'!$D$5,TXM!S5815,"")</f>
        <v/>
      </c>
      <c r="U5815" t="str">
        <f>IFERROR(SMALL($T$5:$T$9000,ROWS($T$5:T5815)),"")</f>
        <v/>
      </c>
    </row>
    <row r="5816" spans="1:21" ht="14.4" customHeight="1" x14ac:dyDescent="0.3">
      <c r="A5816" t="s">
        <v>1639</v>
      </c>
      <c r="D5816" s="388">
        <f>ROWS(C$5:C5816)</f>
        <v>5812</v>
      </c>
      <c r="E5816" s="388" t="str">
        <f>IF(_xlfn.IFNA(VLOOKUP(A5816,$AG$3:$AH$83,2,FALSE),"")='11.1'!$D$5,TXM!D5816,"")</f>
        <v/>
      </c>
      <c r="F5816" t="str">
        <f>IFERROR(SMALL($E$5:$E$9000,ROWS($E$5:E5816)),"")</f>
        <v/>
      </c>
      <c r="I5816" s="371" t="s">
        <v>89</v>
      </c>
      <c r="J5816" t="s">
        <v>106</v>
      </c>
      <c r="K5816" s="372">
        <v>1762856</v>
      </c>
      <c r="L5816" s="388">
        <f>ROWS(K$5:K5816)</f>
        <v>5812</v>
      </c>
      <c r="M5816" s="388" t="str">
        <f>IF(_xlfn.IFNA(VLOOKUP(I5816,$AG$3:$AH$83,2,FALSE),"")='11.1'!$D$5,TXM!L5816,"")</f>
        <v/>
      </c>
      <c r="N5816" t="str">
        <f>IFERROR(SMALL($M$5:$M$9000,ROWS($M$5:M5816)),"")</f>
        <v/>
      </c>
      <c r="P5816" t="s">
        <v>1639</v>
      </c>
      <c r="S5816" s="388">
        <f>ROWS(R$5:R5816)</f>
        <v>5812</v>
      </c>
      <c r="T5816" s="388" t="str">
        <f>IF(_xlfn.IFNA(VLOOKUP(P5816,$AG$3:$AH$83,2,FALSE),"")='11.1'!$D$5,TXM!S5816,"")</f>
        <v/>
      </c>
      <c r="U5816" t="str">
        <f>IFERROR(SMALL($T$5:$T$9000,ROWS($T$5:T5816)),"")</f>
        <v/>
      </c>
    </row>
    <row r="5817" spans="1:21" ht="14.4" customHeight="1" x14ac:dyDescent="0.3">
      <c r="A5817" t="s">
        <v>1639</v>
      </c>
      <c r="D5817" s="388">
        <f>ROWS(C$5:C5817)</f>
        <v>5813</v>
      </c>
      <c r="E5817" s="388" t="str">
        <f>IF(_xlfn.IFNA(VLOOKUP(A5817,$AG$3:$AH$83,2,FALSE),"")='11.1'!$D$5,TXM!D5817,"")</f>
        <v/>
      </c>
      <c r="F5817" t="str">
        <f>IFERROR(SMALL($E$5:$E$9000,ROWS($E$5:E5817)),"")</f>
        <v/>
      </c>
      <c r="I5817" s="371" t="s">
        <v>89</v>
      </c>
      <c r="J5817" t="s">
        <v>1275</v>
      </c>
      <c r="K5817" s="372">
        <v>1609636</v>
      </c>
      <c r="L5817" s="388">
        <f>ROWS(K$5:K5817)</f>
        <v>5813</v>
      </c>
      <c r="M5817" s="388" t="str">
        <f>IF(_xlfn.IFNA(VLOOKUP(I5817,$AG$3:$AH$83,2,FALSE),"")='11.1'!$D$5,TXM!L5817,"")</f>
        <v/>
      </c>
      <c r="N5817" t="str">
        <f>IFERROR(SMALL($M$5:$M$9000,ROWS($M$5:M5817)),"")</f>
        <v/>
      </c>
      <c r="P5817" t="s">
        <v>1639</v>
      </c>
      <c r="S5817" s="388">
        <f>ROWS(R$5:R5817)</f>
        <v>5813</v>
      </c>
      <c r="T5817" s="388" t="str">
        <f>IF(_xlfn.IFNA(VLOOKUP(P5817,$AG$3:$AH$83,2,FALSE),"")='11.1'!$D$5,TXM!S5817,"")</f>
        <v/>
      </c>
      <c r="U5817" t="str">
        <f>IFERROR(SMALL($T$5:$T$9000,ROWS($T$5:T5817)),"")</f>
        <v/>
      </c>
    </row>
    <row r="5818" spans="1:21" ht="14.4" customHeight="1" x14ac:dyDescent="0.3">
      <c r="A5818" t="s">
        <v>1639</v>
      </c>
      <c r="D5818" s="388">
        <f>ROWS(C$5:C5818)</f>
        <v>5814</v>
      </c>
      <c r="E5818" s="388" t="str">
        <f>IF(_xlfn.IFNA(VLOOKUP(A5818,$AG$3:$AH$83,2,FALSE),"")='11.1'!$D$5,TXM!D5818,"")</f>
        <v/>
      </c>
      <c r="F5818" t="str">
        <f>IFERROR(SMALL($E$5:$E$9000,ROWS($E$5:E5818)),"")</f>
        <v/>
      </c>
      <c r="I5818" s="371" t="s">
        <v>89</v>
      </c>
      <c r="J5818" t="s">
        <v>107</v>
      </c>
      <c r="K5818" s="372">
        <v>1574522</v>
      </c>
      <c r="L5818" s="388">
        <f>ROWS(K$5:K5818)</f>
        <v>5814</v>
      </c>
      <c r="M5818" s="388" t="str">
        <f>IF(_xlfn.IFNA(VLOOKUP(I5818,$AG$3:$AH$83,2,FALSE),"")='11.1'!$D$5,TXM!L5818,"")</f>
        <v/>
      </c>
      <c r="N5818" t="str">
        <f>IFERROR(SMALL($M$5:$M$9000,ROWS($M$5:M5818)),"")</f>
        <v/>
      </c>
      <c r="P5818" t="s">
        <v>1639</v>
      </c>
      <c r="S5818" s="388">
        <f>ROWS(R$5:R5818)</f>
        <v>5814</v>
      </c>
      <c r="T5818" s="388" t="str">
        <f>IF(_xlfn.IFNA(VLOOKUP(P5818,$AG$3:$AH$83,2,FALSE),"")='11.1'!$D$5,TXM!S5818,"")</f>
        <v/>
      </c>
      <c r="U5818" t="str">
        <f>IFERROR(SMALL($T$5:$T$9000,ROWS($T$5:T5818)),"")</f>
        <v/>
      </c>
    </row>
    <row r="5819" spans="1:21" ht="14.4" customHeight="1" x14ac:dyDescent="0.3">
      <c r="A5819" t="s">
        <v>1639</v>
      </c>
      <c r="D5819" s="388">
        <f>ROWS(C$5:C5819)</f>
        <v>5815</v>
      </c>
      <c r="E5819" s="388" t="str">
        <f>IF(_xlfn.IFNA(VLOOKUP(A5819,$AG$3:$AH$83,2,FALSE),"")='11.1'!$D$5,TXM!D5819,"")</f>
        <v/>
      </c>
      <c r="F5819" t="str">
        <f>IFERROR(SMALL($E$5:$E$9000,ROWS($E$5:E5819)),"")</f>
        <v/>
      </c>
      <c r="I5819" s="371" t="s">
        <v>89</v>
      </c>
      <c r="J5819" t="s">
        <v>821</v>
      </c>
      <c r="K5819" s="372">
        <v>1304397</v>
      </c>
      <c r="L5819" s="388">
        <f>ROWS(K$5:K5819)</f>
        <v>5815</v>
      </c>
      <c r="M5819" s="388" t="str">
        <f>IF(_xlfn.IFNA(VLOOKUP(I5819,$AG$3:$AH$83,2,FALSE),"")='11.1'!$D$5,TXM!L5819,"")</f>
        <v/>
      </c>
      <c r="N5819" t="str">
        <f>IFERROR(SMALL($M$5:$M$9000,ROWS($M$5:M5819)),"")</f>
        <v/>
      </c>
      <c r="P5819" t="s">
        <v>1639</v>
      </c>
      <c r="S5819" s="388">
        <f>ROWS(R$5:R5819)</f>
        <v>5815</v>
      </c>
      <c r="T5819" s="388" t="str">
        <f>IF(_xlfn.IFNA(VLOOKUP(P5819,$AG$3:$AH$83,2,FALSE),"")='11.1'!$D$5,TXM!S5819,"")</f>
        <v/>
      </c>
      <c r="U5819" t="str">
        <f>IFERROR(SMALL($T$5:$T$9000,ROWS($T$5:T5819)),"")</f>
        <v/>
      </c>
    </row>
    <row r="5820" spans="1:21" ht="14.4" customHeight="1" x14ac:dyDescent="0.3">
      <c r="A5820" t="s">
        <v>1639</v>
      </c>
      <c r="D5820" s="388">
        <f>ROWS(C$5:C5820)</f>
        <v>5816</v>
      </c>
      <c r="E5820" s="388" t="str">
        <f>IF(_xlfn.IFNA(VLOOKUP(A5820,$AG$3:$AH$83,2,FALSE),"")='11.1'!$D$5,TXM!D5820,"")</f>
        <v/>
      </c>
      <c r="F5820" t="str">
        <f>IFERROR(SMALL($E$5:$E$9000,ROWS($E$5:E5820)),"")</f>
        <v/>
      </c>
      <c r="I5820" s="371" t="s">
        <v>89</v>
      </c>
      <c r="J5820" t="s">
        <v>859</v>
      </c>
      <c r="K5820" s="372">
        <v>1169932</v>
      </c>
      <c r="L5820" s="388">
        <f>ROWS(K$5:K5820)</f>
        <v>5816</v>
      </c>
      <c r="M5820" s="388" t="str">
        <f>IF(_xlfn.IFNA(VLOOKUP(I5820,$AG$3:$AH$83,2,FALSE),"")='11.1'!$D$5,TXM!L5820,"")</f>
        <v/>
      </c>
      <c r="N5820" t="str">
        <f>IFERROR(SMALL($M$5:$M$9000,ROWS($M$5:M5820)),"")</f>
        <v/>
      </c>
      <c r="P5820" t="s">
        <v>1639</v>
      </c>
      <c r="S5820" s="388">
        <f>ROWS(R$5:R5820)</f>
        <v>5816</v>
      </c>
      <c r="T5820" s="388" t="str">
        <f>IF(_xlfn.IFNA(VLOOKUP(P5820,$AG$3:$AH$83,2,FALSE),"")='11.1'!$D$5,TXM!S5820,"")</f>
        <v/>
      </c>
      <c r="U5820" t="str">
        <f>IFERROR(SMALL($T$5:$T$9000,ROWS($T$5:T5820)),"")</f>
        <v/>
      </c>
    </row>
    <row r="5821" spans="1:21" ht="14.4" customHeight="1" x14ac:dyDescent="0.3">
      <c r="A5821" t="s">
        <v>1639</v>
      </c>
      <c r="D5821" s="388">
        <f>ROWS(C$5:C5821)</f>
        <v>5817</v>
      </c>
      <c r="E5821" s="388" t="str">
        <f>IF(_xlfn.IFNA(VLOOKUP(A5821,$AG$3:$AH$83,2,FALSE),"")='11.1'!$D$5,TXM!D5821,"")</f>
        <v/>
      </c>
      <c r="F5821" t="str">
        <f>IFERROR(SMALL($E$5:$E$9000,ROWS($E$5:E5821)),"")</f>
        <v/>
      </c>
      <c r="I5821" s="371" t="s">
        <v>89</v>
      </c>
      <c r="J5821" t="s">
        <v>823</v>
      </c>
      <c r="K5821" s="372">
        <v>1124796</v>
      </c>
      <c r="L5821" s="388">
        <f>ROWS(K$5:K5821)</f>
        <v>5817</v>
      </c>
      <c r="M5821" s="388" t="str">
        <f>IF(_xlfn.IFNA(VLOOKUP(I5821,$AG$3:$AH$83,2,FALSE),"")='11.1'!$D$5,TXM!L5821,"")</f>
        <v/>
      </c>
      <c r="N5821" t="str">
        <f>IFERROR(SMALL($M$5:$M$9000,ROWS($M$5:M5821)),"")</f>
        <v/>
      </c>
      <c r="P5821" t="s">
        <v>1639</v>
      </c>
      <c r="S5821" s="388">
        <f>ROWS(R$5:R5821)</f>
        <v>5817</v>
      </c>
      <c r="T5821" s="388" t="str">
        <f>IF(_xlfn.IFNA(VLOOKUP(P5821,$AG$3:$AH$83,2,FALSE),"")='11.1'!$D$5,TXM!S5821,"")</f>
        <v/>
      </c>
      <c r="U5821" t="str">
        <f>IFERROR(SMALL($T$5:$T$9000,ROWS($T$5:T5821)),"")</f>
        <v/>
      </c>
    </row>
    <row r="5822" spans="1:21" ht="14.4" customHeight="1" x14ac:dyDescent="0.3">
      <c r="A5822" t="s">
        <v>1639</v>
      </c>
      <c r="D5822" s="388">
        <f>ROWS(C$5:C5822)</f>
        <v>5818</v>
      </c>
      <c r="E5822" s="388" t="str">
        <f>IF(_xlfn.IFNA(VLOOKUP(A5822,$AG$3:$AH$83,2,FALSE),"")='11.1'!$D$5,TXM!D5822,"")</f>
        <v/>
      </c>
      <c r="F5822" t="str">
        <f>IFERROR(SMALL($E$5:$E$9000,ROWS($E$5:E5822)),"")</f>
        <v/>
      </c>
      <c r="I5822" s="371" t="s">
        <v>89</v>
      </c>
      <c r="J5822" t="s">
        <v>861</v>
      </c>
      <c r="K5822" s="372">
        <v>1059020</v>
      </c>
      <c r="L5822" s="388">
        <f>ROWS(K$5:K5822)</f>
        <v>5818</v>
      </c>
      <c r="M5822" s="388" t="str">
        <f>IF(_xlfn.IFNA(VLOOKUP(I5822,$AG$3:$AH$83,2,FALSE),"")='11.1'!$D$5,TXM!L5822,"")</f>
        <v/>
      </c>
      <c r="N5822" t="str">
        <f>IFERROR(SMALL($M$5:$M$9000,ROWS($M$5:M5822)),"")</f>
        <v/>
      </c>
      <c r="P5822" t="s">
        <v>1639</v>
      </c>
      <c r="S5822" s="388">
        <f>ROWS(R$5:R5822)</f>
        <v>5818</v>
      </c>
      <c r="T5822" s="388" t="str">
        <f>IF(_xlfn.IFNA(VLOOKUP(P5822,$AG$3:$AH$83,2,FALSE),"")='11.1'!$D$5,TXM!S5822,"")</f>
        <v/>
      </c>
      <c r="U5822" t="str">
        <f>IFERROR(SMALL($T$5:$T$9000,ROWS($T$5:T5822)),"")</f>
        <v/>
      </c>
    </row>
    <row r="5823" spans="1:21" ht="14.4" customHeight="1" x14ac:dyDescent="0.3">
      <c r="A5823" t="s">
        <v>1639</v>
      </c>
      <c r="D5823" s="388">
        <f>ROWS(C$5:C5823)</f>
        <v>5819</v>
      </c>
      <c r="E5823" s="388" t="str">
        <f>IF(_xlfn.IFNA(VLOOKUP(A5823,$AG$3:$AH$83,2,FALSE),"")='11.1'!$D$5,TXM!D5823,"")</f>
        <v/>
      </c>
      <c r="F5823" t="str">
        <f>IFERROR(SMALL($E$5:$E$9000,ROWS($E$5:E5823)),"")</f>
        <v/>
      </c>
      <c r="I5823" s="371" t="s">
        <v>89</v>
      </c>
      <c r="J5823" t="s">
        <v>108</v>
      </c>
      <c r="K5823" s="372">
        <v>1042322</v>
      </c>
      <c r="L5823" s="388">
        <f>ROWS(K$5:K5823)</f>
        <v>5819</v>
      </c>
      <c r="M5823" s="388" t="str">
        <f>IF(_xlfn.IFNA(VLOOKUP(I5823,$AG$3:$AH$83,2,FALSE),"")='11.1'!$D$5,TXM!L5823,"")</f>
        <v/>
      </c>
      <c r="N5823" t="str">
        <f>IFERROR(SMALL($M$5:$M$9000,ROWS($M$5:M5823)),"")</f>
        <v/>
      </c>
      <c r="P5823" t="s">
        <v>1639</v>
      </c>
      <c r="S5823" s="388">
        <f>ROWS(R$5:R5823)</f>
        <v>5819</v>
      </c>
      <c r="T5823" s="388" t="str">
        <f>IF(_xlfn.IFNA(VLOOKUP(P5823,$AG$3:$AH$83,2,FALSE),"")='11.1'!$D$5,TXM!S5823,"")</f>
        <v/>
      </c>
      <c r="U5823" t="str">
        <f>IFERROR(SMALL($T$5:$T$9000,ROWS($T$5:T5823)),"")</f>
        <v/>
      </c>
    </row>
    <row r="5824" spans="1:21" ht="14.4" customHeight="1" x14ac:dyDescent="0.3">
      <c r="A5824" t="s">
        <v>1639</v>
      </c>
      <c r="D5824" s="388">
        <f>ROWS(C$5:C5824)</f>
        <v>5820</v>
      </c>
      <c r="E5824" s="388" t="str">
        <f>IF(_xlfn.IFNA(VLOOKUP(A5824,$AG$3:$AH$83,2,FALSE),"")='11.1'!$D$5,TXM!D5824,"")</f>
        <v/>
      </c>
      <c r="F5824" t="str">
        <f>IFERROR(SMALL($E$5:$E$9000,ROWS($E$5:E5824)),"")</f>
        <v/>
      </c>
      <c r="I5824" s="371" t="s">
        <v>89</v>
      </c>
      <c r="J5824" t="s">
        <v>867</v>
      </c>
      <c r="K5824" s="372">
        <v>711156</v>
      </c>
      <c r="L5824" s="388">
        <f>ROWS(K$5:K5824)</f>
        <v>5820</v>
      </c>
      <c r="M5824" s="388" t="str">
        <f>IF(_xlfn.IFNA(VLOOKUP(I5824,$AG$3:$AH$83,2,FALSE),"")='11.1'!$D$5,TXM!L5824,"")</f>
        <v/>
      </c>
      <c r="N5824" t="str">
        <f>IFERROR(SMALL($M$5:$M$9000,ROWS($M$5:M5824)),"")</f>
        <v/>
      </c>
      <c r="P5824" t="s">
        <v>1639</v>
      </c>
      <c r="S5824" s="388">
        <f>ROWS(R$5:R5824)</f>
        <v>5820</v>
      </c>
      <c r="T5824" s="388" t="str">
        <f>IF(_xlfn.IFNA(VLOOKUP(P5824,$AG$3:$AH$83,2,FALSE),"")='11.1'!$D$5,TXM!S5824,"")</f>
        <v/>
      </c>
      <c r="U5824" t="str">
        <f>IFERROR(SMALL($T$5:$T$9000,ROWS($T$5:T5824)),"")</f>
        <v/>
      </c>
    </row>
    <row r="5825" spans="1:21" ht="14.4" customHeight="1" x14ac:dyDescent="0.3">
      <c r="A5825" t="s">
        <v>1639</v>
      </c>
      <c r="D5825" s="388">
        <f>ROWS(C$5:C5825)</f>
        <v>5821</v>
      </c>
      <c r="E5825" s="388" t="str">
        <f>IF(_xlfn.IFNA(VLOOKUP(A5825,$AG$3:$AH$83,2,FALSE),"")='11.1'!$D$5,TXM!D5825,"")</f>
        <v/>
      </c>
      <c r="F5825" t="str">
        <f>IFERROR(SMALL($E$5:$E$9000,ROWS($E$5:E5825)),"")</f>
        <v/>
      </c>
      <c r="I5825" s="371" t="s">
        <v>89</v>
      </c>
      <c r="J5825" t="s">
        <v>996</v>
      </c>
      <c r="K5825" s="372">
        <v>709200</v>
      </c>
      <c r="L5825" s="388">
        <f>ROWS(K$5:K5825)</f>
        <v>5821</v>
      </c>
      <c r="M5825" s="388" t="str">
        <f>IF(_xlfn.IFNA(VLOOKUP(I5825,$AG$3:$AH$83,2,FALSE),"")='11.1'!$D$5,TXM!L5825,"")</f>
        <v/>
      </c>
      <c r="N5825" t="str">
        <f>IFERROR(SMALL($M$5:$M$9000,ROWS($M$5:M5825)),"")</f>
        <v/>
      </c>
      <c r="P5825" t="s">
        <v>1639</v>
      </c>
      <c r="S5825" s="388">
        <f>ROWS(R$5:R5825)</f>
        <v>5821</v>
      </c>
      <c r="T5825" s="388" t="str">
        <f>IF(_xlfn.IFNA(VLOOKUP(P5825,$AG$3:$AH$83,2,FALSE),"")='11.1'!$D$5,TXM!S5825,"")</f>
        <v/>
      </c>
      <c r="U5825" t="str">
        <f>IFERROR(SMALL($T$5:$T$9000,ROWS($T$5:T5825)),"")</f>
        <v/>
      </c>
    </row>
    <row r="5826" spans="1:21" ht="14.4" customHeight="1" x14ac:dyDescent="0.3">
      <c r="A5826" t="s">
        <v>1639</v>
      </c>
      <c r="D5826" s="388">
        <f>ROWS(C$5:C5826)</f>
        <v>5822</v>
      </c>
      <c r="E5826" s="388" t="str">
        <f>IF(_xlfn.IFNA(VLOOKUP(A5826,$AG$3:$AH$83,2,FALSE),"")='11.1'!$D$5,TXM!D5826,"")</f>
        <v/>
      </c>
      <c r="F5826" t="str">
        <f>IFERROR(SMALL($E$5:$E$9000,ROWS($E$5:E5826)),"")</f>
        <v/>
      </c>
      <c r="I5826" s="371" t="s">
        <v>89</v>
      </c>
      <c r="J5826" t="s">
        <v>775</v>
      </c>
      <c r="K5826" s="372">
        <v>656729</v>
      </c>
      <c r="L5826" s="388">
        <f>ROWS(K$5:K5826)</f>
        <v>5822</v>
      </c>
      <c r="M5826" s="388" t="str">
        <f>IF(_xlfn.IFNA(VLOOKUP(I5826,$AG$3:$AH$83,2,FALSE),"")='11.1'!$D$5,TXM!L5826,"")</f>
        <v/>
      </c>
      <c r="N5826" t="str">
        <f>IFERROR(SMALL($M$5:$M$9000,ROWS($M$5:M5826)),"")</f>
        <v/>
      </c>
      <c r="P5826" t="s">
        <v>1639</v>
      </c>
      <c r="S5826" s="388">
        <f>ROWS(R$5:R5826)</f>
        <v>5822</v>
      </c>
      <c r="T5826" s="388" t="str">
        <f>IF(_xlfn.IFNA(VLOOKUP(P5826,$AG$3:$AH$83,2,FALSE),"")='11.1'!$D$5,TXM!S5826,"")</f>
        <v/>
      </c>
      <c r="U5826" t="str">
        <f>IFERROR(SMALL($T$5:$T$9000,ROWS($T$5:T5826)),"")</f>
        <v/>
      </c>
    </row>
    <row r="5827" spans="1:21" ht="14.4" customHeight="1" x14ac:dyDescent="0.3">
      <c r="A5827" t="s">
        <v>1639</v>
      </c>
      <c r="D5827" s="388">
        <f>ROWS(C$5:C5827)</f>
        <v>5823</v>
      </c>
      <c r="E5827" s="388" t="str">
        <f>IF(_xlfn.IFNA(VLOOKUP(A5827,$AG$3:$AH$83,2,FALSE),"")='11.1'!$D$5,TXM!D5827,"")</f>
        <v/>
      </c>
      <c r="F5827" t="str">
        <f>IFERROR(SMALL($E$5:$E$9000,ROWS($E$5:E5827)),"")</f>
        <v/>
      </c>
      <c r="I5827" s="371" t="s">
        <v>89</v>
      </c>
      <c r="J5827" t="s">
        <v>94</v>
      </c>
      <c r="K5827" s="372">
        <v>584345</v>
      </c>
      <c r="L5827" s="388">
        <f>ROWS(K$5:K5827)</f>
        <v>5823</v>
      </c>
      <c r="M5827" s="388" t="str">
        <f>IF(_xlfn.IFNA(VLOOKUP(I5827,$AG$3:$AH$83,2,FALSE),"")='11.1'!$D$5,TXM!L5827,"")</f>
        <v/>
      </c>
      <c r="N5827" t="str">
        <f>IFERROR(SMALL($M$5:$M$9000,ROWS($M$5:M5827)),"")</f>
        <v/>
      </c>
      <c r="P5827" t="s">
        <v>1639</v>
      </c>
      <c r="S5827" s="388">
        <f>ROWS(R$5:R5827)</f>
        <v>5823</v>
      </c>
      <c r="T5827" s="388" t="str">
        <f>IF(_xlfn.IFNA(VLOOKUP(P5827,$AG$3:$AH$83,2,FALSE),"")='11.1'!$D$5,TXM!S5827,"")</f>
        <v/>
      </c>
      <c r="U5827" t="str">
        <f>IFERROR(SMALL($T$5:$T$9000,ROWS($T$5:T5827)),"")</f>
        <v/>
      </c>
    </row>
    <row r="5828" spans="1:21" ht="14.4" customHeight="1" x14ac:dyDescent="0.3">
      <c r="A5828" t="s">
        <v>1639</v>
      </c>
      <c r="D5828" s="388">
        <f>ROWS(C$5:C5828)</f>
        <v>5824</v>
      </c>
      <c r="E5828" s="388" t="str">
        <f>IF(_xlfn.IFNA(VLOOKUP(A5828,$AG$3:$AH$83,2,FALSE),"")='11.1'!$D$5,TXM!D5828,"")</f>
        <v/>
      </c>
      <c r="F5828" t="str">
        <f>IFERROR(SMALL($E$5:$E$9000,ROWS($E$5:E5828)),"")</f>
        <v/>
      </c>
      <c r="I5828" s="371" t="s">
        <v>89</v>
      </c>
      <c r="J5828" t="s">
        <v>873</v>
      </c>
      <c r="K5828" s="372">
        <v>393545</v>
      </c>
      <c r="L5828" s="388">
        <f>ROWS(K$5:K5828)</f>
        <v>5824</v>
      </c>
      <c r="M5828" s="388" t="str">
        <f>IF(_xlfn.IFNA(VLOOKUP(I5828,$AG$3:$AH$83,2,FALSE),"")='11.1'!$D$5,TXM!L5828,"")</f>
        <v/>
      </c>
      <c r="N5828" t="str">
        <f>IFERROR(SMALL($M$5:$M$9000,ROWS($M$5:M5828)),"")</f>
        <v/>
      </c>
      <c r="P5828" t="s">
        <v>1639</v>
      </c>
      <c r="S5828" s="388">
        <f>ROWS(R$5:R5828)</f>
        <v>5824</v>
      </c>
      <c r="T5828" s="388" t="str">
        <f>IF(_xlfn.IFNA(VLOOKUP(P5828,$AG$3:$AH$83,2,FALSE),"")='11.1'!$D$5,TXM!S5828,"")</f>
        <v/>
      </c>
      <c r="U5828" t="str">
        <f>IFERROR(SMALL($T$5:$T$9000,ROWS($T$5:T5828)),"")</f>
        <v/>
      </c>
    </row>
    <row r="5829" spans="1:21" ht="14.4" customHeight="1" x14ac:dyDescent="0.3">
      <c r="A5829" t="s">
        <v>1639</v>
      </c>
      <c r="D5829" s="388">
        <f>ROWS(C$5:C5829)</f>
        <v>5825</v>
      </c>
      <c r="E5829" s="388" t="str">
        <f>IF(_xlfn.IFNA(VLOOKUP(A5829,$AG$3:$AH$83,2,FALSE),"")='11.1'!$D$5,TXM!D5829,"")</f>
        <v/>
      </c>
      <c r="F5829" t="str">
        <f>IFERROR(SMALL($E$5:$E$9000,ROWS($E$5:E5829)),"")</f>
        <v/>
      </c>
      <c r="I5829" s="371" t="s">
        <v>89</v>
      </c>
      <c r="J5829" t="s">
        <v>813</v>
      </c>
      <c r="K5829" s="372">
        <v>343224</v>
      </c>
      <c r="L5829" s="388">
        <f>ROWS(K$5:K5829)</f>
        <v>5825</v>
      </c>
      <c r="M5829" s="388" t="str">
        <f>IF(_xlfn.IFNA(VLOOKUP(I5829,$AG$3:$AH$83,2,FALSE),"")='11.1'!$D$5,TXM!L5829,"")</f>
        <v/>
      </c>
      <c r="N5829" t="str">
        <f>IFERROR(SMALL($M$5:$M$9000,ROWS($M$5:M5829)),"")</f>
        <v/>
      </c>
      <c r="P5829" t="s">
        <v>1639</v>
      </c>
      <c r="S5829" s="388">
        <f>ROWS(R$5:R5829)</f>
        <v>5825</v>
      </c>
      <c r="T5829" s="388" t="str">
        <f>IF(_xlfn.IFNA(VLOOKUP(P5829,$AG$3:$AH$83,2,FALSE),"")='11.1'!$D$5,TXM!S5829,"")</f>
        <v/>
      </c>
      <c r="U5829" t="str">
        <f>IFERROR(SMALL($T$5:$T$9000,ROWS($T$5:T5829)),"")</f>
        <v/>
      </c>
    </row>
    <row r="5830" spans="1:21" ht="14.4" customHeight="1" x14ac:dyDescent="0.3">
      <c r="A5830" t="s">
        <v>1639</v>
      </c>
      <c r="D5830" s="388">
        <f>ROWS(C$5:C5830)</f>
        <v>5826</v>
      </c>
      <c r="E5830" s="388" t="str">
        <f>IF(_xlfn.IFNA(VLOOKUP(A5830,$AG$3:$AH$83,2,FALSE),"")='11.1'!$D$5,TXM!D5830,"")</f>
        <v/>
      </c>
      <c r="F5830" t="str">
        <f>IFERROR(SMALL($E$5:$E$9000,ROWS($E$5:E5830)),"")</f>
        <v/>
      </c>
      <c r="I5830" s="371" t="s">
        <v>89</v>
      </c>
      <c r="J5830" t="s">
        <v>785</v>
      </c>
      <c r="K5830" s="372">
        <v>310280</v>
      </c>
      <c r="L5830" s="388">
        <f>ROWS(K$5:K5830)</f>
        <v>5826</v>
      </c>
      <c r="M5830" s="388" t="str">
        <f>IF(_xlfn.IFNA(VLOOKUP(I5830,$AG$3:$AH$83,2,FALSE),"")='11.1'!$D$5,TXM!L5830,"")</f>
        <v/>
      </c>
      <c r="N5830" t="str">
        <f>IFERROR(SMALL($M$5:$M$9000,ROWS($M$5:M5830)),"")</f>
        <v/>
      </c>
      <c r="P5830" t="s">
        <v>1639</v>
      </c>
      <c r="S5830" s="388">
        <f>ROWS(R$5:R5830)</f>
        <v>5826</v>
      </c>
      <c r="T5830" s="388" t="str">
        <f>IF(_xlfn.IFNA(VLOOKUP(P5830,$AG$3:$AH$83,2,FALSE),"")='11.1'!$D$5,TXM!S5830,"")</f>
        <v/>
      </c>
      <c r="U5830" t="str">
        <f>IFERROR(SMALL($T$5:$T$9000,ROWS($T$5:T5830)),"")</f>
        <v/>
      </c>
    </row>
    <row r="5831" spans="1:21" ht="14.4" customHeight="1" x14ac:dyDescent="0.3">
      <c r="A5831" t="s">
        <v>1639</v>
      </c>
      <c r="D5831" s="388">
        <f>ROWS(C$5:C5831)</f>
        <v>5827</v>
      </c>
      <c r="E5831" s="388" t="str">
        <f>IF(_xlfn.IFNA(VLOOKUP(A5831,$AG$3:$AH$83,2,FALSE),"")='11.1'!$D$5,TXM!D5831,"")</f>
        <v/>
      </c>
      <c r="F5831" t="str">
        <f>IFERROR(SMALL($E$5:$E$9000,ROWS($E$5:E5831)),"")</f>
        <v/>
      </c>
      <c r="I5831" s="371" t="s">
        <v>89</v>
      </c>
      <c r="J5831" t="s">
        <v>845</v>
      </c>
      <c r="K5831" s="372">
        <v>245570</v>
      </c>
      <c r="L5831" s="388">
        <f>ROWS(K$5:K5831)</f>
        <v>5827</v>
      </c>
      <c r="M5831" s="388" t="str">
        <f>IF(_xlfn.IFNA(VLOOKUP(I5831,$AG$3:$AH$83,2,FALSE),"")='11.1'!$D$5,TXM!L5831,"")</f>
        <v/>
      </c>
      <c r="N5831" t="str">
        <f>IFERROR(SMALL($M$5:$M$9000,ROWS($M$5:M5831)),"")</f>
        <v/>
      </c>
      <c r="P5831" t="s">
        <v>1639</v>
      </c>
      <c r="S5831" s="388">
        <f>ROWS(R$5:R5831)</f>
        <v>5827</v>
      </c>
      <c r="T5831" s="388" t="str">
        <f>IF(_xlfn.IFNA(VLOOKUP(P5831,$AG$3:$AH$83,2,FALSE),"")='11.1'!$D$5,TXM!S5831,"")</f>
        <v/>
      </c>
      <c r="U5831" t="str">
        <f>IFERROR(SMALL($T$5:$T$9000,ROWS($T$5:T5831)),"")</f>
        <v/>
      </c>
    </row>
    <row r="5832" spans="1:21" ht="14.4" customHeight="1" x14ac:dyDescent="0.3">
      <c r="A5832" t="s">
        <v>1639</v>
      </c>
      <c r="D5832" s="388">
        <f>ROWS(C$5:C5832)</f>
        <v>5828</v>
      </c>
      <c r="E5832" s="388" t="str">
        <f>IF(_xlfn.IFNA(VLOOKUP(A5832,$AG$3:$AH$83,2,FALSE),"")='11.1'!$D$5,TXM!D5832,"")</f>
        <v/>
      </c>
      <c r="F5832" t="str">
        <f>IFERROR(SMALL($E$5:$E$9000,ROWS($E$5:E5832)),"")</f>
        <v/>
      </c>
      <c r="I5832" s="371" t="s">
        <v>89</v>
      </c>
      <c r="J5832" t="s">
        <v>99</v>
      </c>
      <c r="K5832" s="372">
        <v>162022</v>
      </c>
      <c r="L5832" s="388">
        <f>ROWS(K$5:K5832)</f>
        <v>5828</v>
      </c>
      <c r="M5832" s="388" t="str">
        <f>IF(_xlfn.IFNA(VLOOKUP(I5832,$AG$3:$AH$83,2,FALSE),"")='11.1'!$D$5,TXM!L5832,"")</f>
        <v/>
      </c>
      <c r="N5832" t="str">
        <f>IFERROR(SMALL($M$5:$M$9000,ROWS($M$5:M5832)),"")</f>
        <v/>
      </c>
      <c r="P5832" t="s">
        <v>1639</v>
      </c>
      <c r="S5832" s="388">
        <f>ROWS(R$5:R5832)</f>
        <v>5828</v>
      </c>
      <c r="T5832" s="388" t="str">
        <f>IF(_xlfn.IFNA(VLOOKUP(P5832,$AG$3:$AH$83,2,FALSE),"")='11.1'!$D$5,TXM!S5832,"")</f>
        <v/>
      </c>
      <c r="U5832" t="str">
        <f>IFERROR(SMALL($T$5:$T$9000,ROWS($T$5:T5832)),"")</f>
        <v/>
      </c>
    </row>
    <row r="5833" spans="1:21" ht="14.4" customHeight="1" x14ac:dyDescent="0.3">
      <c r="A5833" t="s">
        <v>1639</v>
      </c>
      <c r="D5833" s="388">
        <f>ROWS(C$5:C5833)</f>
        <v>5829</v>
      </c>
      <c r="E5833" s="388" t="str">
        <f>IF(_xlfn.IFNA(VLOOKUP(A5833,$AG$3:$AH$83,2,FALSE),"")='11.1'!$D$5,TXM!D5833,"")</f>
        <v/>
      </c>
      <c r="F5833" t="str">
        <f>IFERROR(SMALL($E$5:$E$9000,ROWS($E$5:E5833)),"")</f>
        <v/>
      </c>
      <c r="I5833" s="371" t="s">
        <v>89</v>
      </c>
      <c r="J5833" t="s">
        <v>781</v>
      </c>
      <c r="K5833" s="372">
        <v>102155</v>
      </c>
      <c r="L5833" s="388">
        <f>ROWS(K$5:K5833)</f>
        <v>5829</v>
      </c>
      <c r="M5833" s="388" t="str">
        <f>IF(_xlfn.IFNA(VLOOKUP(I5833,$AG$3:$AH$83,2,FALSE),"")='11.1'!$D$5,TXM!L5833,"")</f>
        <v/>
      </c>
      <c r="N5833" t="str">
        <f>IFERROR(SMALL($M$5:$M$9000,ROWS($M$5:M5833)),"")</f>
        <v/>
      </c>
      <c r="P5833" t="s">
        <v>1639</v>
      </c>
      <c r="S5833" s="388">
        <f>ROWS(R$5:R5833)</f>
        <v>5829</v>
      </c>
      <c r="T5833" s="388" t="str">
        <f>IF(_xlfn.IFNA(VLOOKUP(P5833,$AG$3:$AH$83,2,FALSE),"")='11.1'!$D$5,TXM!S5833,"")</f>
        <v/>
      </c>
      <c r="U5833" t="str">
        <f>IFERROR(SMALL($T$5:$T$9000,ROWS($T$5:T5833)),"")</f>
        <v/>
      </c>
    </row>
    <row r="5834" spans="1:21" ht="14.4" customHeight="1" x14ac:dyDescent="0.3">
      <c r="A5834" t="s">
        <v>1639</v>
      </c>
      <c r="D5834" s="388">
        <f>ROWS(C$5:C5834)</f>
        <v>5830</v>
      </c>
      <c r="E5834" s="388" t="str">
        <f>IF(_xlfn.IFNA(VLOOKUP(A5834,$AG$3:$AH$83,2,FALSE),"")='11.1'!$D$5,TXM!D5834,"")</f>
        <v/>
      </c>
      <c r="F5834" t="str">
        <f>IFERROR(SMALL($E$5:$E$9000,ROWS($E$5:E5834)),"")</f>
        <v/>
      </c>
      <c r="I5834" s="371" t="s">
        <v>89</v>
      </c>
      <c r="J5834" t="s">
        <v>869</v>
      </c>
      <c r="K5834" s="372">
        <v>99004</v>
      </c>
      <c r="L5834" s="388">
        <f>ROWS(K$5:K5834)</f>
        <v>5830</v>
      </c>
      <c r="M5834" s="388" t="str">
        <f>IF(_xlfn.IFNA(VLOOKUP(I5834,$AG$3:$AH$83,2,FALSE),"")='11.1'!$D$5,TXM!L5834,"")</f>
        <v/>
      </c>
      <c r="N5834" t="str">
        <f>IFERROR(SMALL($M$5:$M$9000,ROWS($M$5:M5834)),"")</f>
        <v/>
      </c>
      <c r="P5834" t="s">
        <v>1639</v>
      </c>
      <c r="S5834" s="388">
        <f>ROWS(R$5:R5834)</f>
        <v>5830</v>
      </c>
      <c r="T5834" s="388" t="str">
        <f>IF(_xlfn.IFNA(VLOOKUP(P5834,$AG$3:$AH$83,2,FALSE),"")='11.1'!$D$5,TXM!S5834,"")</f>
        <v/>
      </c>
      <c r="U5834" t="str">
        <f>IFERROR(SMALL($T$5:$T$9000,ROWS($T$5:T5834)),"")</f>
        <v/>
      </c>
    </row>
    <row r="5835" spans="1:21" ht="14.4" customHeight="1" x14ac:dyDescent="0.3">
      <c r="A5835" t="s">
        <v>1639</v>
      </c>
      <c r="D5835" s="388">
        <f>ROWS(C$5:C5835)</f>
        <v>5831</v>
      </c>
      <c r="E5835" s="388" t="str">
        <f>IF(_xlfn.IFNA(VLOOKUP(A5835,$AG$3:$AH$83,2,FALSE),"")='11.1'!$D$5,TXM!D5835,"")</f>
        <v/>
      </c>
      <c r="F5835" t="str">
        <f>IFERROR(SMALL($E$5:$E$9000,ROWS($E$5:E5835)),"")</f>
        <v/>
      </c>
      <c r="I5835" s="371" t="s">
        <v>89</v>
      </c>
      <c r="J5835" t="s">
        <v>825</v>
      </c>
      <c r="K5835" s="372">
        <v>98436</v>
      </c>
      <c r="L5835" s="388">
        <f>ROWS(K$5:K5835)</f>
        <v>5831</v>
      </c>
      <c r="M5835" s="388" t="str">
        <f>IF(_xlfn.IFNA(VLOOKUP(I5835,$AG$3:$AH$83,2,FALSE),"")='11.1'!$D$5,TXM!L5835,"")</f>
        <v/>
      </c>
      <c r="N5835" t="str">
        <f>IFERROR(SMALL($M$5:$M$9000,ROWS($M$5:M5835)),"")</f>
        <v/>
      </c>
      <c r="P5835" t="s">
        <v>1639</v>
      </c>
      <c r="S5835" s="388">
        <f>ROWS(R$5:R5835)</f>
        <v>5831</v>
      </c>
      <c r="T5835" s="388" t="str">
        <f>IF(_xlfn.IFNA(VLOOKUP(P5835,$AG$3:$AH$83,2,FALSE),"")='11.1'!$D$5,TXM!S5835,"")</f>
        <v/>
      </c>
      <c r="U5835" t="str">
        <f>IFERROR(SMALL($T$5:$T$9000,ROWS($T$5:T5835)),"")</f>
        <v/>
      </c>
    </row>
    <row r="5836" spans="1:21" ht="14.4" customHeight="1" x14ac:dyDescent="0.3">
      <c r="A5836" t="s">
        <v>1639</v>
      </c>
      <c r="D5836" s="388">
        <f>ROWS(C$5:C5836)</f>
        <v>5832</v>
      </c>
      <c r="E5836" s="388" t="str">
        <f>IF(_xlfn.IFNA(VLOOKUP(A5836,$AG$3:$AH$83,2,FALSE),"")='11.1'!$D$5,TXM!D5836,"")</f>
        <v/>
      </c>
      <c r="F5836" t="str">
        <f>IFERROR(SMALL($E$5:$E$9000,ROWS($E$5:E5836)),"")</f>
        <v/>
      </c>
      <c r="I5836" s="371" t="s">
        <v>89</v>
      </c>
      <c r="J5836" t="s">
        <v>104</v>
      </c>
      <c r="K5836" s="372">
        <v>88748</v>
      </c>
      <c r="L5836" s="388">
        <f>ROWS(K$5:K5836)</f>
        <v>5832</v>
      </c>
      <c r="M5836" s="388" t="str">
        <f>IF(_xlfn.IFNA(VLOOKUP(I5836,$AG$3:$AH$83,2,FALSE),"")='11.1'!$D$5,TXM!L5836,"")</f>
        <v/>
      </c>
      <c r="N5836" t="str">
        <f>IFERROR(SMALL($M$5:$M$9000,ROWS($M$5:M5836)),"")</f>
        <v/>
      </c>
      <c r="P5836" t="s">
        <v>1639</v>
      </c>
      <c r="S5836" s="388">
        <f>ROWS(R$5:R5836)</f>
        <v>5832</v>
      </c>
      <c r="T5836" s="388" t="str">
        <f>IF(_xlfn.IFNA(VLOOKUP(P5836,$AG$3:$AH$83,2,FALSE),"")='11.1'!$D$5,TXM!S5836,"")</f>
        <v/>
      </c>
      <c r="U5836" t="str">
        <f>IFERROR(SMALL($T$5:$T$9000,ROWS($T$5:T5836)),"")</f>
        <v/>
      </c>
    </row>
    <row r="5837" spans="1:21" ht="14.4" customHeight="1" x14ac:dyDescent="0.3">
      <c r="A5837" t="s">
        <v>1639</v>
      </c>
      <c r="D5837" s="388">
        <f>ROWS(C$5:C5837)</f>
        <v>5833</v>
      </c>
      <c r="E5837" s="388" t="str">
        <f>IF(_xlfn.IFNA(VLOOKUP(A5837,$AG$3:$AH$83,2,FALSE),"")='11.1'!$D$5,TXM!D5837,"")</f>
        <v/>
      </c>
      <c r="F5837" t="str">
        <f>IFERROR(SMALL($E$5:$E$9000,ROWS($E$5:E5837)),"")</f>
        <v/>
      </c>
      <c r="I5837" s="371" t="s">
        <v>89</v>
      </c>
      <c r="J5837" t="s">
        <v>1500</v>
      </c>
      <c r="K5837" s="372">
        <v>84488</v>
      </c>
      <c r="L5837" s="388">
        <f>ROWS(K$5:K5837)</f>
        <v>5833</v>
      </c>
      <c r="M5837" s="388" t="str">
        <f>IF(_xlfn.IFNA(VLOOKUP(I5837,$AG$3:$AH$83,2,FALSE),"")='11.1'!$D$5,TXM!L5837,"")</f>
        <v/>
      </c>
      <c r="N5837" t="str">
        <f>IFERROR(SMALL($M$5:$M$9000,ROWS($M$5:M5837)),"")</f>
        <v/>
      </c>
      <c r="P5837" t="s">
        <v>1639</v>
      </c>
      <c r="S5837" s="388">
        <f>ROWS(R$5:R5837)</f>
        <v>5833</v>
      </c>
      <c r="T5837" s="388" t="str">
        <f>IF(_xlfn.IFNA(VLOOKUP(P5837,$AG$3:$AH$83,2,FALSE),"")='11.1'!$D$5,TXM!S5837,"")</f>
        <v/>
      </c>
      <c r="U5837" t="str">
        <f>IFERROR(SMALL($T$5:$T$9000,ROWS($T$5:T5837)),"")</f>
        <v/>
      </c>
    </row>
    <row r="5838" spans="1:21" ht="14.4" customHeight="1" x14ac:dyDescent="0.3">
      <c r="A5838" t="s">
        <v>1639</v>
      </c>
      <c r="D5838" s="388">
        <f>ROWS(C$5:C5838)</f>
        <v>5834</v>
      </c>
      <c r="E5838" s="388" t="str">
        <f>IF(_xlfn.IFNA(VLOOKUP(A5838,$AG$3:$AH$83,2,FALSE),"")='11.1'!$D$5,TXM!D5838,"")</f>
        <v/>
      </c>
      <c r="F5838" t="str">
        <f>IFERROR(SMALL($E$5:$E$9000,ROWS($E$5:E5838)),"")</f>
        <v/>
      </c>
      <c r="I5838" s="371" t="s">
        <v>89</v>
      </c>
      <c r="J5838" t="s">
        <v>837</v>
      </c>
      <c r="K5838" s="372">
        <v>47927</v>
      </c>
      <c r="L5838" s="388">
        <f>ROWS(K$5:K5838)</f>
        <v>5834</v>
      </c>
      <c r="M5838" s="388" t="str">
        <f>IF(_xlfn.IFNA(VLOOKUP(I5838,$AG$3:$AH$83,2,FALSE),"")='11.1'!$D$5,TXM!L5838,"")</f>
        <v/>
      </c>
      <c r="N5838" t="str">
        <f>IFERROR(SMALL($M$5:$M$9000,ROWS($M$5:M5838)),"")</f>
        <v/>
      </c>
      <c r="P5838" t="s">
        <v>1639</v>
      </c>
      <c r="S5838" s="388">
        <f>ROWS(R$5:R5838)</f>
        <v>5834</v>
      </c>
      <c r="T5838" s="388" t="str">
        <f>IF(_xlfn.IFNA(VLOOKUP(P5838,$AG$3:$AH$83,2,FALSE),"")='11.1'!$D$5,TXM!S5838,"")</f>
        <v/>
      </c>
      <c r="U5838" t="str">
        <f>IFERROR(SMALL($T$5:$T$9000,ROWS($T$5:T5838)),"")</f>
        <v/>
      </c>
    </row>
    <row r="5839" spans="1:21" ht="14.4" customHeight="1" x14ac:dyDescent="0.3">
      <c r="A5839" t="s">
        <v>1639</v>
      </c>
      <c r="D5839" s="388">
        <f>ROWS(C$5:C5839)</f>
        <v>5835</v>
      </c>
      <c r="E5839" s="388" t="str">
        <f>IF(_xlfn.IFNA(VLOOKUP(A5839,$AG$3:$AH$83,2,FALSE),"")='11.1'!$D$5,TXM!D5839,"")</f>
        <v/>
      </c>
      <c r="F5839" t="str">
        <f>IFERROR(SMALL($E$5:$E$9000,ROWS($E$5:E5839)),"")</f>
        <v/>
      </c>
      <c r="I5839" s="371" t="s">
        <v>89</v>
      </c>
      <c r="J5839" t="s">
        <v>827</v>
      </c>
      <c r="K5839" s="372">
        <v>33316</v>
      </c>
      <c r="L5839" s="388">
        <f>ROWS(K$5:K5839)</f>
        <v>5835</v>
      </c>
      <c r="M5839" s="388" t="str">
        <f>IF(_xlfn.IFNA(VLOOKUP(I5839,$AG$3:$AH$83,2,FALSE),"")='11.1'!$D$5,TXM!L5839,"")</f>
        <v/>
      </c>
      <c r="N5839" t="str">
        <f>IFERROR(SMALL($M$5:$M$9000,ROWS($M$5:M5839)),"")</f>
        <v/>
      </c>
      <c r="P5839" t="s">
        <v>1639</v>
      </c>
      <c r="S5839" s="388">
        <f>ROWS(R$5:R5839)</f>
        <v>5835</v>
      </c>
      <c r="T5839" s="388" t="str">
        <f>IF(_xlfn.IFNA(VLOOKUP(P5839,$AG$3:$AH$83,2,FALSE),"")='11.1'!$D$5,TXM!S5839,"")</f>
        <v/>
      </c>
      <c r="U5839" t="str">
        <f>IFERROR(SMALL($T$5:$T$9000,ROWS($T$5:T5839)),"")</f>
        <v/>
      </c>
    </row>
    <row r="5840" spans="1:21" ht="14.4" customHeight="1" x14ac:dyDescent="0.3">
      <c r="A5840" t="s">
        <v>1639</v>
      </c>
      <c r="D5840" s="388">
        <f>ROWS(C$5:C5840)</f>
        <v>5836</v>
      </c>
      <c r="E5840" s="388" t="str">
        <f>IF(_xlfn.IFNA(VLOOKUP(A5840,$AG$3:$AH$83,2,FALSE),"")='11.1'!$D$5,TXM!D5840,"")</f>
        <v/>
      </c>
      <c r="F5840" t="str">
        <f>IFERROR(SMALL($E$5:$E$9000,ROWS($E$5:E5840)),"")</f>
        <v/>
      </c>
      <c r="I5840" s="371" t="s">
        <v>89</v>
      </c>
      <c r="J5840" t="s">
        <v>795</v>
      </c>
      <c r="K5840" s="372">
        <v>21673</v>
      </c>
      <c r="L5840" s="388">
        <f>ROWS(K$5:K5840)</f>
        <v>5836</v>
      </c>
      <c r="M5840" s="388" t="str">
        <f>IF(_xlfn.IFNA(VLOOKUP(I5840,$AG$3:$AH$83,2,FALSE),"")='11.1'!$D$5,TXM!L5840,"")</f>
        <v/>
      </c>
      <c r="N5840" t="str">
        <f>IFERROR(SMALL($M$5:$M$9000,ROWS($M$5:M5840)),"")</f>
        <v/>
      </c>
      <c r="P5840" t="s">
        <v>1639</v>
      </c>
      <c r="S5840" s="388">
        <f>ROWS(R$5:R5840)</f>
        <v>5836</v>
      </c>
      <c r="T5840" s="388" t="str">
        <f>IF(_xlfn.IFNA(VLOOKUP(P5840,$AG$3:$AH$83,2,FALSE),"")='11.1'!$D$5,TXM!S5840,"")</f>
        <v/>
      </c>
      <c r="U5840" t="str">
        <f>IFERROR(SMALL($T$5:$T$9000,ROWS($T$5:T5840)),"")</f>
        <v/>
      </c>
    </row>
    <row r="5841" spans="1:21" ht="14.4" customHeight="1" x14ac:dyDescent="0.3">
      <c r="A5841" t="s">
        <v>1639</v>
      </c>
      <c r="D5841" s="388">
        <f>ROWS(C$5:C5841)</f>
        <v>5837</v>
      </c>
      <c r="E5841" s="388" t="str">
        <f>IF(_xlfn.IFNA(VLOOKUP(A5841,$AG$3:$AH$83,2,FALSE),"")='11.1'!$D$5,TXM!D5841,"")</f>
        <v/>
      </c>
      <c r="F5841" t="str">
        <f>IFERROR(SMALL($E$5:$E$9000,ROWS($E$5:E5841)),"")</f>
        <v/>
      </c>
      <c r="I5841" s="371" t="s">
        <v>89</v>
      </c>
      <c r="J5841" t="s">
        <v>805</v>
      </c>
      <c r="K5841" s="372">
        <v>17258</v>
      </c>
      <c r="L5841" s="388">
        <f>ROWS(K$5:K5841)</f>
        <v>5837</v>
      </c>
      <c r="M5841" s="388" t="str">
        <f>IF(_xlfn.IFNA(VLOOKUP(I5841,$AG$3:$AH$83,2,FALSE),"")='11.1'!$D$5,TXM!L5841,"")</f>
        <v/>
      </c>
      <c r="N5841" t="str">
        <f>IFERROR(SMALL($M$5:$M$9000,ROWS($M$5:M5841)),"")</f>
        <v/>
      </c>
      <c r="P5841" t="s">
        <v>1639</v>
      </c>
      <c r="S5841" s="388">
        <f>ROWS(R$5:R5841)</f>
        <v>5837</v>
      </c>
      <c r="T5841" s="388" t="str">
        <f>IF(_xlfn.IFNA(VLOOKUP(P5841,$AG$3:$AH$83,2,FALSE),"")='11.1'!$D$5,TXM!S5841,"")</f>
        <v/>
      </c>
      <c r="U5841" t="str">
        <f>IFERROR(SMALL($T$5:$T$9000,ROWS($T$5:T5841)),"")</f>
        <v/>
      </c>
    </row>
    <row r="5842" spans="1:21" ht="14.4" customHeight="1" x14ac:dyDescent="0.3">
      <c r="A5842" t="s">
        <v>1639</v>
      </c>
      <c r="D5842" s="388">
        <f>ROWS(C$5:C5842)</f>
        <v>5838</v>
      </c>
      <c r="E5842" s="388" t="str">
        <f>IF(_xlfn.IFNA(VLOOKUP(A5842,$AG$3:$AH$83,2,FALSE),"")='11.1'!$D$5,TXM!D5842,"")</f>
        <v/>
      </c>
      <c r="F5842" t="str">
        <f>IFERROR(SMALL($E$5:$E$9000,ROWS($E$5:E5842)),"")</f>
        <v/>
      </c>
      <c r="I5842" s="371" t="s">
        <v>89</v>
      </c>
      <c r="J5842" t="s">
        <v>829</v>
      </c>
      <c r="K5842" s="372">
        <v>15946</v>
      </c>
      <c r="L5842" s="388">
        <f>ROWS(K$5:K5842)</f>
        <v>5838</v>
      </c>
      <c r="M5842" s="388" t="str">
        <f>IF(_xlfn.IFNA(VLOOKUP(I5842,$AG$3:$AH$83,2,FALSE),"")='11.1'!$D$5,TXM!L5842,"")</f>
        <v/>
      </c>
      <c r="N5842" t="str">
        <f>IFERROR(SMALL($M$5:$M$9000,ROWS($M$5:M5842)),"")</f>
        <v/>
      </c>
      <c r="P5842" t="s">
        <v>1639</v>
      </c>
      <c r="S5842" s="388">
        <f>ROWS(R$5:R5842)</f>
        <v>5838</v>
      </c>
      <c r="T5842" s="388" t="str">
        <f>IF(_xlfn.IFNA(VLOOKUP(P5842,$AG$3:$AH$83,2,FALSE),"")='11.1'!$D$5,TXM!S5842,"")</f>
        <v/>
      </c>
      <c r="U5842" t="str">
        <f>IFERROR(SMALL($T$5:$T$9000,ROWS($T$5:T5842)),"")</f>
        <v/>
      </c>
    </row>
    <row r="5843" spans="1:21" ht="14.4" customHeight="1" x14ac:dyDescent="0.3">
      <c r="A5843" t="s">
        <v>1639</v>
      </c>
      <c r="D5843" s="388">
        <f>ROWS(C$5:C5843)</f>
        <v>5839</v>
      </c>
      <c r="E5843" s="388" t="str">
        <f>IF(_xlfn.IFNA(VLOOKUP(A5843,$AG$3:$AH$83,2,FALSE),"")='11.1'!$D$5,TXM!D5843,"")</f>
        <v/>
      </c>
      <c r="F5843" t="str">
        <f>IFERROR(SMALL($E$5:$E$9000,ROWS($E$5:E5843)),"")</f>
        <v/>
      </c>
      <c r="I5843" s="371" t="s">
        <v>89</v>
      </c>
      <c r="J5843" t="s">
        <v>849</v>
      </c>
      <c r="K5843" s="372">
        <v>12678</v>
      </c>
      <c r="L5843" s="388">
        <f>ROWS(K$5:K5843)</f>
        <v>5839</v>
      </c>
      <c r="M5843" s="388" t="str">
        <f>IF(_xlfn.IFNA(VLOOKUP(I5843,$AG$3:$AH$83,2,FALSE),"")='11.1'!$D$5,TXM!L5843,"")</f>
        <v/>
      </c>
      <c r="N5843" t="str">
        <f>IFERROR(SMALL($M$5:$M$9000,ROWS($M$5:M5843)),"")</f>
        <v/>
      </c>
      <c r="P5843" t="s">
        <v>1639</v>
      </c>
      <c r="S5843" s="388">
        <f>ROWS(R$5:R5843)</f>
        <v>5839</v>
      </c>
      <c r="T5843" s="388" t="str">
        <f>IF(_xlfn.IFNA(VLOOKUP(P5843,$AG$3:$AH$83,2,FALSE),"")='11.1'!$D$5,TXM!S5843,"")</f>
        <v/>
      </c>
      <c r="U5843" t="str">
        <f>IFERROR(SMALL($T$5:$T$9000,ROWS($T$5:T5843)),"")</f>
        <v/>
      </c>
    </row>
    <row r="5844" spans="1:21" ht="14.4" customHeight="1" x14ac:dyDescent="0.3">
      <c r="A5844" t="s">
        <v>1639</v>
      </c>
      <c r="D5844" s="388">
        <f>ROWS(C$5:C5844)</f>
        <v>5840</v>
      </c>
      <c r="E5844" s="388" t="str">
        <f>IF(_xlfn.IFNA(VLOOKUP(A5844,$AG$3:$AH$83,2,FALSE),"")='11.1'!$D$5,TXM!D5844,"")</f>
        <v/>
      </c>
      <c r="F5844" t="str">
        <f>IFERROR(SMALL($E$5:$E$9000,ROWS($E$5:E5844)),"")</f>
        <v/>
      </c>
      <c r="I5844" s="371" t="s">
        <v>89</v>
      </c>
      <c r="J5844" t="s">
        <v>999</v>
      </c>
      <c r="K5844" s="372">
        <v>11060</v>
      </c>
      <c r="L5844" s="388">
        <f>ROWS(K$5:K5844)</f>
        <v>5840</v>
      </c>
      <c r="M5844" s="388" t="str">
        <f>IF(_xlfn.IFNA(VLOOKUP(I5844,$AG$3:$AH$83,2,FALSE),"")='11.1'!$D$5,TXM!L5844,"")</f>
        <v/>
      </c>
      <c r="N5844" t="str">
        <f>IFERROR(SMALL($M$5:$M$9000,ROWS($M$5:M5844)),"")</f>
        <v/>
      </c>
      <c r="P5844" t="s">
        <v>1639</v>
      </c>
      <c r="S5844" s="388">
        <f>ROWS(R$5:R5844)</f>
        <v>5840</v>
      </c>
      <c r="T5844" s="388" t="str">
        <f>IF(_xlfn.IFNA(VLOOKUP(P5844,$AG$3:$AH$83,2,FALSE),"")='11.1'!$D$5,TXM!S5844,"")</f>
        <v/>
      </c>
      <c r="U5844" t="str">
        <f>IFERROR(SMALL($T$5:$T$9000,ROWS($T$5:T5844)),"")</f>
        <v/>
      </c>
    </row>
    <row r="5845" spans="1:21" ht="14.4" customHeight="1" x14ac:dyDescent="0.3">
      <c r="A5845" t="s">
        <v>1639</v>
      </c>
      <c r="D5845" s="388">
        <f>ROWS(C$5:C5845)</f>
        <v>5841</v>
      </c>
      <c r="E5845" s="388" t="str">
        <f>IF(_xlfn.IFNA(VLOOKUP(A5845,$AG$3:$AH$83,2,FALSE),"")='11.1'!$D$5,TXM!D5845,"")</f>
        <v/>
      </c>
      <c r="F5845" t="str">
        <f>IFERROR(SMALL($E$5:$E$9000,ROWS($E$5:E5845)),"")</f>
        <v/>
      </c>
      <c r="I5845" s="371" t="s">
        <v>89</v>
      </c>
      <c r="J5845" t="s">
        <v>1002</v>
      </c>
      <c r="K5845" s="372">
        <v>10801</v>
      </c>
      <c r="L5845" s="388">
        <f>ROWS(K$5:K5845)</f>
        <v>5841</v>
      </c>
      <c r="M5845" s="388" t="str">
        <f>IF(_xlfn.IFNA(VLOOKUP(I5845,$AG$3:$AH$83,2,FALSE),"")='11.1'!$D$5,TXM!L5845,"")</f>
        <v/>
      </c>
      <c r="N5845" t="str">
        <f>IFERROR(SMALL($M$5:$M$9000,ROWS($M$5:M5845)),"")</f>
        <v/>
      </c>
      <c r="P5845" t="s">
        <v>1639</v>
      </c>
      <c r="S5845" s="388">
        <f>ROWS(R$5:R5845)</f>
        <v>5841</v>
      </c>
      <c r="T5845" s="388" t="str">
        <f>IF(_xlfn.IFNA(VLOOKUP(P5845,$AG$3:$AH$83,2,FALSE),"")='11.1'!$D$5,TXM!S5845,"")</f>
        <v/>
      </c>
      <c r="U5845" t="str">
        <f>IFERROR(SMALL($T$5:$T$9000,ROWS($T$5:T5845)),"")</f>
        <v/>
      </c>
    </row>
    <row r="5846" spans="1:21" ht="14.4" customHeight="1" x14ac:dyDescent="0.3">
      <c r="A5846" t="s">
        <v>1639</v>
      </c>
      <c r="D5846" s="388">
        <f>ROWS(C$5:C5846)</f>
        <v>5842</v>
      </c>
      <c r="E5846" s="388" t="str">
        <f>IF(_xlfn.IFNA(VLOOKUP(A5846,$AG$3:$AH$83,2,FALSE),"")='11.1'!$D$5,TXM!D5846,"")</f>
        <v/>
      </c>
      <c r="F5846" t="str">
        <f>IFERROR(SMALL($E$5:$E$9000,ROWS($E$5:E5846)),"")</f>
        <v/>
      </c>
      <c r="I5846" s="371" t="s">
        <v>89</v>
      </c>
      <c r="J5846" t="s">
        <v>811</v>
      </c>
      <c r="K5846" s="372">
        <v>9514</v>
      </c>
      <c r="L5846" s="388">
        <f>ROWS(K$5:K5846)</f>
        <v>5842</v>
      </c>
      <c r="M5846" s="388" t="str">
        <f>IF(_xlfn.IFNA(VLOOKUP(I5846,$AG$3:$AH$83,2,FALSE),"")='11.1'!$D$5,TXM!L5846,"")</f>
        <v/>
      </c>
      <c r="N5846" t="str">
        <f>IFERROR(SMALL($M$5:$M$9000,ROWS($M$5:M5846)),"")</f>
        <v/>
      </c>
      <c r="P5846" t="s">
        <v>1639</v>
      </c>
      <c r="S5846" s="388">
        <f>ROWS(R$5:R5846)</f>
        <v>5842</v>
      </c>
      <c r="T5846" s="388" t="str">
        <f>IF(_xlfn.IFNA(VLOOKUP(P5846,$AG$3:$AH$83,2,FALSE),"")='11.1'!$D$5,TXM!S5846,"")</f>
        <v/>
      </c>
      <c r="U5846" t="str">
        <f>IFERROR(SMALL($T$5:$T$9000,ROWS($T$5:T5846)),"")</f>
        <v/>
      </c>
    </row>
    <row r="5847" spans="1:21" ht="14.4" customHeight="1" x14ac:dyDescent="0.3">
      <c r="A5847" t="s">
        <v>1639</v>
      </c>
      <c r="D5847" s="388">
        <f>ROWS(C$5:C5847)</f>
        <v>5843</v>
      </c>
      <c r="E5847" s="388" t="str">
        <f>IF(_xlfn.IFNA(VLOOKUP(A5847,$AG$3:$AH$83,2,FALSE),"")='11.1'!$D$5,TXM!D5847,"")</f>
        <v/>
      </c>
      <c r="F5847" t="str">
        <f>IFERROR(SMALL($E$5:$E$9000,ROWS($E$5:E5847)),"")</f>
        <v/>
      </c>
      <c r="I5847" s="371" t="s">
        <v>89</v>
      </c>
      <c r="J5847" t="s">
        <v>1402</v>
      </c>
      <c r="K5847" s="372">
        <v>9027</v>
      </c>
      <c r="L5847" s="388">
        <f>ROWS(K$5:K5847)</f>
        <v>5843</v>
      </c>
      <c r="M5847" s="388" t="str">
        <f>IF(_xlfn.IFNA(VLOOKUP(I5847,$AG$3:$AH$83,2,FALSE),"")='11.1'!$D$5,TXM!L5847,"")</f>
        <v/>
      </c>
      <c r="N5847" t="str">
        <f>IFERROR(SMALL($M$5:$M$9000,ROWS($M$5:M5847)),"")</f>
        <v/>
      </c>
      <c r="P5847" t="s">
        <v>1639</v>
      </c>
      <c r="S5847" s="388">
        <f>ROWS(R$5:R5847)</f>
        <v>5843</v>
      </c>
      <c r="T5847" s="388" t="str">
        <f>IF(_xlfn.IFNA(VLOOKUP(P5847,$AG$3:$AH$83,2,FALSE),"")='11.1'!$D$5,TXM!S5847,"")</f>
        <v/>
      </c>
      <c r="U5847" t="str">
        <f>IFERROR(SMALL($T$5:$T$9000,ROWS($T$5:T5847)),"")</f>
        <v/>
      </c>
    </row>
    <row r="5848" spans="1:21" ht="14.4" customHeight="1" x14ac:dyDescent="0.3">
      <c r="A5848" t="s">
        <v>1639</v>
      </c>
      <c r="D5848" s="388">
        <f>ROWS(C$5:C5848)</f>
        <v>5844</v>
      </c>
      <c r="E5848" s="388" t="str">
        <f>IF(_xlfn.IFNA(VLOOKUP(A5848,$AG$3:$AH$83,2,FALSE),"")='11.1'!$D$5,TXM!D5848,"")</f>
        <v/>
      </c>
      <c r="F5848" t="str">
        <f>IFERROR(SMALL($E$5:$E$9000,ROWS($E$5:E5848)),"")</f>
        <v/>
      </c>
      <c r="I5848" s="371" t="s">
        <v>89</v>
      </c>
      <c r="J5848" t="s">
        <v>1434</v>
      </c>
      <c r="K5848" s="372">
        <v>8017</v>
      </c>
      <c r="L5848" s="388">
        <f>ROWS(K$5:K5848)</f>
        <v>5844</v>
      </c>
      <c r="M5848" s="388" t="str">
        <f>IF(_xlfn.IFNA(VLOOKUP(I5848,$AG$3:$AH$83,2,FALSE),"")='11.1'!$D$5,TXM!L5848,"")</f>
        <v/>
      </c>
      <c r="N5848" t="str">
        <f>IFERROR(SMALL($M$5:$M$9000,ROWS($M$5:M5848)),"")</f>
        <v/>
      </c>
      <c r="P5848" t="s">
        <v>1639</v>
      </c>
      <c r="S5848" s="388">
        <f>ROWS(R$5:R5848)</f>
        <v>5844</v>
      </c>
      <c r="T5848" s="388" t="str">
        <f>IF(_xlfn.IFNA(VLOOKUP(P5848,$AG$3:$AH$83,2,FALSE),"")='11.1'!$D$5,TXM!S5848,"")</f>
        <v/>
      </c>
      <c r="U5848" t="str">
        <f>IFERROR(SMALL($T$5:$T$9000,ROWS($T$5:T5848)),"")</f>
        <v/>
      </c>
    </row>
    <row r="5849" spans="1:21" ht="14.4" customHeight="1" x14ac:dyDescent="0.3">
      <c r="A5849" t="s">
        <v>1639</v>
      </c>
      <c r="D5849" s="388">
        <f>ROWS(C$5:C5849)</f>
        <v>5845</v>
      </c>
      <c r="E5849" s="388" t="str">
        <f>IF(_xlfn.IFNA(VLOOKUP(A5849,$AG$3:$AH$83,2,FALSE),"")='11.1'!$D$5,TXM!D5849,"")</f>
        <v/>
      </c>
      <c r="F5849" t="str">
        <f>IFERROR(SMALL($E$5:$E$9000,ROWS($E$5:E5849)),"")</f>
        <v/>
      </c>
      <c r="I5849" s="371" t="s">
        <v>89</v>
      </c>
      <c r="J5849" t="s">
        <v>98</v>
      </c>
      <c r="K5849" s="372">
        <v>7434</v>
      </c>
      <c r="L5849" s="388">
        <f>ROWS(K$5:K5849)</f>
        <v>5845</v>
      </c>
      <c r="M5849" s="388" t="str">
        <f>IF(_xlfn.IFNA(VLOOKUP(I5849,$AG$3:$AH$83,2,FALSE),"")='11.1'!$D$5,TXM!L5849,"")</f>
        <v/>
      </c>
      <c r="N5849" t="str">
        <f>IFERROR(SMALL($M$5:$M$9000,ROWS($M$5:M5849)),"")</f>
        <v/>
      </c>
      <c r="P5849" t="s">
        <v>1639</v>
      </c>
      <c r="S5849" s="388">
        <f>ROWS(R$5:R5849)</f>
        <v>5845</v>
      </c>
      <c r="T5849" s="388" t="str">
        <f>IF(_xlfn.IFNA(VLOOKUP(P5849,$AG$3:$AH$83,2,FALSE),"")='11.1'!$D$5,TXM!S5849,"")</f>
        <v/>
      </c>
      <c r="U5849" t="str">
        <f>IFERROR(SMALL($T$5:$T$9000,ROWS($T$5:T5849)),"")</f>
        <v/>
      </c>
    </row>
    <row r="5850" spans="1:21" ht="14.4" customHeight="1" x14ac:dyDescent="0.3">
      <c r="A5850" t="s">
        <v>1639</v>
      </c>
      <c r="D5850" s="388">
        <f>ROWS(C$5:C5850)</f>
        <v>5846</v>
      </c>
      <c r="E5850" s="388" t="str">
        <f>IF(_xlfn.IFNA(VLOOKUP(A5850,$AG$3:$AH$83,2,FALSE),"")='11.1'!$D$5,TXM!D5850,"")</f>
        <v/>
      </c>
      <c r="F5850" t="str">
        <f>IFERROR(SMALL($E$5:$E$9000,ROWS($E$5:E5850)),"")</f>
        <v/>
      </c>
      <c r="I5850" s="371" t="s">
        <v>89</v>
      </c>
      <c r="J5850" t="s">
        <v>799</v>
      </c>
      <c r="K5850" s="372">
        <v>7383</v>
      </c>
      <c r="L5850" s="388">
        <f>ROWS(K$5:K5850)</f>
        <v>5846</v>
      </c>
      <c r="M5850" s="388" t="str">
        <f>IF(_xlfn.IFNA(VLOOKUP(I5850,$AG$3:$AH$83,2,FALSE),"")='11.1'!$D$5,TXM!L5850,"")</f>
        <v/>
      </c>
      <c r="N5850" t="str">
        <f>IFERROR(SMALL($M$5:$M$9000,ROWS($M$5:M5850)),"")</f>
        <v/>
      </c>
      <c r="P5850" t="s">
        <v>1639</v>
      </c>
      <c r="S5850" s="388">
        <f>ROWS(R$5:R5850)</f>
        <v>5846</v>
      </c>
      <c r="T5850" s="388" t="str">
        <f>IF(_xlfn.IFNA(VLOOKUP(P5850,$AG$3:$AH$83,2,FALSE),"")='11.1'!$D$5,TXM!S5850,"")</f>
        <v/>
      </c>
      <c r="U5850" t="str">
        <f>IFERROR(SMALL($T$5:$T$9000,ROWS($T$5:T5850)),"")</f>
        <v/>
      </c>
    </row>
    <row r="5851" spans="1:21" ht="14.4" customHeight="1" x14ac:dyDescent="0.3">
      <c r="A5851" t="s">
        <v>1639</v>
      </c>
      <c r="D5851" s="388">
        <f>ROWS(C$5:C5851)</f>
        <v>5847</v>
      </c>
      <c r="E5851" s="388" t="str">
        <f>IF(_xlfn.IFNA(VLOOKUP(A5851,$AG$3:$AH$83,2,FALSE),"")='11.1'!$D$5,TXM!D5851,"")</f>
        <v/>
      </c>
      <c r="F5851" t="str">
        <f>IFERROR(SMALL($E$5:$E$9000,ROWS($E$5:E5851)),"")</f>
        <v/>
      </c>
      <c r="I5851" s="371" t="s">
        <v>89</v>
      </c>
      <c r="J5851" t="s">
        <v>105</v>
      </c>
      <c r="K5851" s="372">
        <v>6713</v>
      </c>
      <c r="L5851" s="388">
        <f>ROWS(K$5:K5851)</f>
        <v>5847</v>
      </c>
      <c r="M5851" s="388" t="str">
        <f>IF(_xlfn.IFNA(VLOOKUP(I5851,$AG$3:$AH$83,2,FALSE),"")='11.1'!$D$5,TXM!L5851,"")</f>
        <v/>
      </c>
      <c r="N5851" t="str">
        <f>IFERROR(SMALL($M$5:$M$9000,ROWS($M$5:M5851)),"")</f>
        <v/>
      </c>
      <c r="P5851" t="s">
        <v>1639</v>
      </c>
      <c r="S5851" s="388">
        <f>ROWS(R$5:R5851)</f>
        <v>5847</v>
      </c>
      <c r="T5851" s="388" t="str">
        <f>IF(_xlfn.IFNA(VLOOKUP(P5851,$AG$3:$AH$83,2,FALSE),"")='11.1'!$D$5,TXM!S5851,"")</f>
        <v/>
      </c>
      <c r="U5851" t="str">
        <f>IFERROR(SMALL($T$5:$T$9000,ROWS($T$5:T5851)),"")</f>
        <v/>
      </c>
    </row>
    <row r="5852" spans="1:21" ht="14.4" customHeight="1" x14ac:dyDescent="0.3">
      <c r="A5852" t="s">
        <v>1639</v>
      </c>
      <c r="D5852" s="388">
        <f>ROWS(C$5:C5852)</f>
        <v>5848</v>
      </c>
      <c r="E5852" s="388" t="str">
        <f>IF(_xlfn.IFNA(VLOOKUP(A5852,$AG$3:$AH$83,2,FALSE),"")='11.1'!$D$5,TXM!D5852,"")</f>
        <v/>
      </c>
      <c r="F5852" t="str">
        <f>IFERROR(SMALL($E$5:$E$9000,ROWS($E$5:E5852)),"")</f>
        <v/>
      </c>
      <c r="I5852" s="371" t="s">
        <v>89</v>
      </c>
      <c r="J5852" t="s">
        <v>1006</v>
      </c>
      <c r="K5852" s="372">
        <v>6208</v>
      </c>
      <c r="L5852" s="388">
        <f>ROWS(K$5:K5852)</f>
        <v>5848</v>
      </c>
      <c r="M5852" s="388" t="str">
        <f>IF(_xlfn.IFNA(VLOOKUP(I5852,$AG$3:$AH$83,2,FALSE),"")='11.1'!$D$5,TXM!L5852,"")</f>
        <v/>
      </c>
      <c r="N5852" t="str">
        <f>IFERROR(SMALL($M$5:$M$9000,ROWS($M$5:M5852)),"")</f>
        <v/>
      </c>
      <c r="P5852" t="s">
        <v>1639</v>
      </c>
      <c r="S5852" s="388">
        <f>ROWS(R$5:R5852)</f>
        <v>5848</v>
      </c>
      <c r="T5852" s="388" t="str">
        <f>IF(_xlfn.IFNA(VLOOKUP(P5852,$AG$3:$AH$83,2,FALSE),"")='11.1'!$D$5,TXM!S5852,"")</f>
        <v/>
      </c>
      <c r="U5852" t="str">
        <f>IFERROR(SMALL($T$5:$T$9000,ROWS($T$5:T5852)),"")</f>
        <v/>
      </c>
    </row>
    <row r="5853" spans="1:21" ht="14.4" customHeight="1" x14ac:dyDescent="0.3">
      <c r="A5853" t="s">
        <v>1639</v>
      </c>
      <c r="D5853" s="388">
        <f>ROWS(C$5:C5853)</f>
        <v>5849</v>
      </c>
      <c r="E5853" s="388" t="str">
        <f>IF(_xlfn.IFNA(VLOOKUP(A5853,$AG$3:$AH$83,2,FALSE),"")='11.1'!$D$5,TXM!D5853,"")</f>
        <v/>
      </c>
      <c r="F5853" t="str">
        <f>IFERROR(SMALL($E$5:$E$9000,ROWS($E$5:E5853)),"")</f>
        <v/>
      </c>
      <c r="I5853" s="371" t="s">
        <v>89</v>
      </c>
      <c r="J5853" t="s">
        <v>171</v>
      </c>
      <c r="K5853" s="372">
        <v>5014</v>
      </c>
      <c r="L5853" s="388">
        <f>ROWS(K$5:K5853)</f>
        <v>5849</v>
      </c>
      <c r="M5853" s="388" t="str">
        <f>IF(_xlfn.IFNA(VLOOKUP(I5853,$AG$3:$AH$83,2,FALSE),"")='11.1'!$D$5,TXM!L5853,"")</f>
        <v/>
      </c>
      <c r="N5853" t="str">
        <f>IFERROR(SMALL($M$5:$M$9000,ROWS($M$5:M5853)),"")</f>
        <v/>
      </c>
      <c r="P5853" t="s">
        <v>1639</v>
      </c>
      <c r="S5853" s="388">
        <f>ROWS(R$5:R5853)</f>
        <v>5849</v>
      </c>
      <c r="T5853" s="388" t="str">
        <f>IF(_xlfn.IFNA(VLOOKUP(P5853,$AG$3:$AH$83,2,FALSE),"")='11.1'!$D$5,TXM!S5853,"")</f>
        <v/>
      </c>
      <c r="U5853" t="str">
        <f>IFERROR(SMALL($T$5:$T$9000,ROWS($T$5:T5853)),"")</f>
        <v/>
      </c>
    </row>
    <row r="5854" spans="1:21" ht="14.4" customHeight="1" x14ac:dyDescent="0.3">
      <c r="A5854" t="s">
        <v>1639</v>
      </c>
      <c r="D5854" s="388">
        <f>ROWS(C$5:C5854)</f>
        <v>5850</v>
      </c>
      <c r="E5854" s="388" t="str">
        <f>IF(_xlfn.IFNA(VLOOKUP(A5854,$AG$3:$AH$83,2,FALSE),"")='11.1'!$D$5,TXM!D5854,"")</f>
        <v/>
      </c>
      <c r="F5854" t="str">
        <f>IFERROR(SMALL($E$5:$E$9000,ROWS($E$5:E5854)),"")</f>
        <v/>
      </c>
      <c r="I5854" s="371" t="s">
        <v>89</v>
      </c>
      <c r="J5854" t="s">
        <v>93</v>
      </c>
      <c r="K5854" s="372">
        <v>3475</v>
      </c>
      <c r="L5854" s="388">
        <f>ROWS(K$5:K5854)</f>
        <v>5850</v>
      </c>
      <c r="M5854" s="388" t="str">
        <f>IF(_xlfn.IFNA(VLOOKUP(I5854,$AG$3:$AH$83,2,FALSE),"")='11.1'!$D$5,TXM!L5854,"")</f>
        <v/>
      </c>
      <c r="N5854" t="str">
        <f>IFERROR(SMALL($M$5:$M$9000,ROWS($M$5:M5854)),"")</f>
        <v/>
      </c>
      <c r="P5854" t="s">
        <v>1639</v>
      </c>
      <c r="S5854" s="388">
        <f>ROWS(R$5:R5854)</f>
        <v>5850</v>
      </c>
      <c r="T5854" s="388" t="str">
        <f>IF(_xlfn.IFNA(VLOOKUP(P5854,$AG$3:$AH$83,2,FALSE),"")='11.1'!$D$5,TXM!S5854,"")</f>
        <v/>
      </c>
      <c r="U5854" t="str">
        <f>IFERROR(SMALL($T$5:$T$9000,ROWS($T$5:T5854)),"")</f>
        <v/>
      </c>
    </row>
    <row r="5855" spans="1:21" ht="14.4" customHeight="1" x14ac:dyDescent="0.3">
      <c r="A5855" t="s">
        <v>1639</v>
      </c>
      <c r="D5855" s="388">
        <f>ROWS(C$5:C5855)</f>
        <v>5851</v>
      </c>
      <c r="E5855" s="388" t="str">
        <f>IF(_xlfn.IFNA(VLOOKUP(A5855,$AG$3:$AH$83,2,FALSE),"")='11.1'!$D$5,TXM!D5855,"")</f>
        <v/>
      </c>
      <c r="F5855" t="str">
        <f>IFERROR(SMALL($E$5:$E$9000,ROWS($E$5:E5855)),"")</f>
        <v/>
      </c>
      <c r="I5855" s="371" t="s">
        <v>89</v>
      </c>
      <c r="J5855" t="s">
        <v>789</v>
      </c>
      <c r="K5855" s="372">
        <v>2775</v>
      </c>
      <c r="L5855" s="388">
        <f>ROWS(K$5:K5855)</f>
        <v>5851</v>
      </c>
      <c r="M5855" s="388" t="str">
        <f>IF(_xlfn.IFNA(VLOOKUP(I5855,$AG$3:$AH$83,2,FALSE),"")='11.1'!$D$5,TXM!L5855,"")</f>
        <v/>
      </c>
      <c r="N5855" t="str">
        <f>IFERROR(SMALL($M$5:$M$9000,ROWS($M$5:M5855)),"")</f>
        <v/>
      </c>
      <c r="P5855" t="s">
        <v>1639</v>
      </c>
      <c r="S5855" s="388">
        <f>ROWS(R$5:R5855)</f>
        <v>5851</v>
      </c>
      <c r="T5855" s="388" t="str">
        <f>IF(_xlfn.IFNA(VLOOKUP(P5855,$AG$3:$AH$83,2,FALSE),"")='11.1'!$D$5,TXM!S5855,"")</f>
        <v/>
      </c>
      <c r="U5855" t="str">
        <f>IFERROR(SMALL($T$5:$T$9000,ROWS($T$5:T5855)),"")</f>
        <v/>
      </c>
    </row>
    <row r="5856" spans="1:21" ht="14.4" customHeight="1" x14ac:dyDescent="0.3">
      <c r="A5856" t="s">
        <v>1639</v>
      </c>
      <c r="D5856" s="388">
        <f>ROWS(C$5:C5856)</f>
        <v>5852</v>
      </c>
      <c r="E5856" s="388" t="str">
        <f>IF(_xlfn.IFNA(VLOOKUP(A5856,$AG$3:$AH$83,2,FALSE),"")='11.1'!$D$5,TXM!D5856,"")</f>
        <v/>
      </c>
      <c r="F5856" t="str">
        <f>IFERROR(SMALL($E$5:$E$9000,ROWS($E$5:E5856)),"")</f>
        <v/>
      </c>
      <c r="I5856" s="371" t="s">
        <v>89</v>
      </c>
      <c r="J5856" t="s">
        <v>1240</v>
      </c>
      <c r="K5856" s="372">
        <v>1698</v>
      </c>
      <c r="L5856" s="388">
        <f>ROWS(K$5:K5856)</f>
        <v>5852</v>
      </c>
      <c r="M5856" s="388" t="str">
        <f>IF(_xlfn.IFNA(VLOOKUP(I5856,$AG$3:$AH$83,2,FALSE),"")='11.1'!$D$5,TXM!L5856,"")</f>
        <v/>
      </c>
      <c r="N5856" t="str">
        <f>IFERROR(SMALL($M$5:$M$9000,ROWS($M$5:M5856)),"")</f>
        <v/>
      </c>
      <c r="P5856" t="s">
        <v>1639</v>
      </c>
      <c r="S5856" s="388">
        <f>ROWS(R$5:R5856)</f>
        <v>5852</v>
      </c>
      <c r="T5856" s="388" t="str">
        <f>IF(_xlfn.IFNA(VLOOKUP(P5856,$AG$3:$AH$83,2,FALSE),"")='11.1'!$D$5,TXM!S5856,"")</f>
        <v/>
      </c>
      <c r="U5856" t="str">
        <f>IFERROR(SMALL($T$5:$T$9000,ROWS($T$5:T5856)),"")</f>
        <v/>
      </c>
    </row>
    <row r="5857" spans="1:21" ht="14.4" customHeight="1" x14ac:dyDescent="0.3">
      <c r="A5857" t="s">
        <v>1639</v>
      </c>
      <c r="D5857" s="388">
        <f>ROWS(C$5:C5857)</f>
        <v>5853</v>
      </c>
      <c r="E5857" s="388" t="str">
        <f>IF(_xlfn.IFNA(VLOOKUP(A5857,$AG$3:$AH$83,2,FALSE),"")='11.1'!$D$5,TXM!D5857,"")</f>
        <v/>
      </c>
      <c r="F5857" t="str">
        <f>IFERROR(SMALL($E$5:$E$9000,ROWS($E$5:E5857)),"")</f>
        <v/>
      </c>
      <c r="I5857" s="371" t="s">
        <v>89</v>
      </c>
      <c r="J5857" t="s">
        <v>1332</v>
      </c>
      <c r="K5857" s="372">
        <v>1364</v>
      </c>
      <c r="L5857" s="388">
        <f>ROWS(K$5:K5857)</f>
        <v>5853</v>
      </c>
      <c r="M5857" s="388" t="str">
        <f>IF(_xlfn.IFNA(VLOOKUP(I5857,$AG$3:$AH$83,2,FALSE),"")='11.1'!$D$5,TXM!L5857,"")</f>
        <v/>
      </c>
      <c r="N5857" t="str">
        <f>IFERROR(SMALL($M$5:$M$9000,ROWS($M$5:M5857)),"")</f>
        <v/>
      </c>
      <c r="P5857" t="s">
        <v>1639</v>
      </c>
      <c r="S5857" s="388">
        <f>ROWS(R$5:R5857)</f>
        <v>5853</v>
      </c>
      <c r="T5857" s="388" t="str">
        <f>IF(_xlfn.IFNA(VLOOKUP(P5857,$AG$3:$AH$83,2,FALSE),"")='11.1'!$D$5,TXM!S5857,"")</f>
        <v/>
      </c>
      <c r="U5857" t="str">
        <f>IFERROR(SMALL($T$5:$T$9000,ROWS($T$5:T5857)),"")</f>
        <v/>
      </c>
    </row>
    <row r="5858" spans="1:21" ht="14.4" customHeight="1" x14ac:dyDescent="0.3">
      <c r="A5858" t="s">
        <v>1639</v>
      </c>
      <c r="D5858" s="388">
        <f>ROWS(C$5:C5858)</f>
        <v>5854</v>
      </c>
      <c r="E5858" s="388" t="str">
        <f>IF(_xlfn.IFNA(VLOOKUP(A5858,$AG$3:$AH$83,2,FALSE),"")='11.1'!$D$5,TXM!D5858,"")</f>
        <v/>
      </c>
      <c r="F5858" t="str">
        <f>IFERROR(SMALL($E$5:$E$9000,ROWS($E$5:E5858)),"")</f>
        <v/>
      </c>
      <c r="I5858" s="371" t="s">
        <v>89</v>
      </c>
      <c r="J5858" t="s">
        <v>1441</v>
      </c>
      <c r="K5858" s="372">
        <v>1072</v>
      </c>
      <c r="L5858" s="388">
        <f>ROWS(K$5:K5858)</f>
        <v>5854</v>
      </c>
      <c r="M5858" s="388" t="str">
        <f>IF(_xlfn.IFNA(VLOOKUP(I5858,$AG$3:$AH$83,2,FALSE),"")='11.1'!$D$5,TXM!L5858,"")</f>
        <v/>
      </c>
      <c r="N5858" t="str">
        <f>IFERROR(SMALL($M$5:$M$9000,ROWS($M$5:M5858)),"")</f>
        <v/>
      </c>
      <c r="P5858" t="s">
        <v>1639</v>
      </c>
      <c r="S5858" s="388">
        <f>ROWS(R$5:R5858)</f>
        <v>5854</v>
      </c>
      <c r="T5858" s="388" t="str">
        <f>IF(_xlfn.IFNA(VLOOKUP(P5858,$AG$3:$AH$83,2,FALSE),"")='11.1'!$D$5,TXM!S5858,"")</f>
        <v/>
      </c>
      <c r="U5858" t="str">
        <f>IFERROR(SMALL($T$5:$T$9000,ROWS($T$5:T5858)),"")</f>
        <v/>
      </c>
    </row>
    <row r="5859" spans="1:21" ht="14.4" customHeight="1" x14ac:dyDescent="0.3">
      <c r="A5859" t="s">
        <v>1639</v>
      </c>
      <c r="D5859" s="388">
        <f>ROWS(C$5:C5859)</f>
        <v>5855</v>
      </c>
      <c r="E5859" s="388" t="str">
        <f>IF(_xlfn.IFNA(VLOOKUP(A5859,$AG$3:$AH$83,2,FALSE),"")='11.1'!$D$5,TXM!D5859,"")</f>
        <v/>
      </c>
      <c r="F5859" t="str">
        <f>IFERROR(SMALL($E$5:$E$9000,ROWS($E$5:E5859)),"")</f>
        <v/>
      </c>
      <c r="I5859" s="371" t="s">
        <v>89</v>
      </c>
      <c r="J5859" t="s">
        <v>809</v>
      </c>
      <c r="K5859" s="372">
        <v>342</v>
      </c>
      <c r="L5859" s="388">
        <f>ROWS(K$5:K5859)</f>
        <v>5855</v>
      </c>
      <c r="M5859" s="388" t="str">
        <f>IF(_xlfn.IFNA(VLOOKUP(I5859,$AG$3:$AH$83,2,FALSE),"")='11.1'!$D$5,TXM!L5859,"")</f>
        <v/>
      </c>
      <c r="N5859" t="str">
        <f>IFERROR(SMALL($M$5:$M$9000,ROWS($M$5:M5859)),"")</f>
        <v/>
      </c>
      <c r="P5859" t="s">
        <v>1639</v>
      </c>
      <c r="S5859" s="388">
        <f>ROWS(R$5:R5859)</f>
        <v>5855</v>
      </c>
      <c r="T5859" s="388" t="str">
        <f>IF(_xlfn.IFNA(VLOOKUP(P5859,$AG$3:$AH$83,2,FALSE),"")='11.1'!$D$5,TXM!S5859,"")</f>
        <v/>
      </c>
      <c r="U5859" t="str">
        <f>IFERROR(SMALL($T$5:$T$9000,ROWS($T$5:T5859)),"")</f>
        <v/>
      </c>
    </row>
    <row r="5860" spans="1:21" ht="14.4" customHeight="1" x14ac:dyDescent="0.3">
      <c r="A5860" t="s">
        <v>1639</v>
      </c>
      <c r="D5860" s="388">
        <f>ROWS(C$5:C5860)</f>
        <v>5856</v>
      </c>
      <c r="E5860" s="388" t="str">
        <f>IF(_xlfn.IFNA(VLOOKUP(A5860,$AG$3:$AH$83,2,FALSE),"")='11.1'!$D$5,TXM!D5860,"")</f>
        <v/>
      </c>
      <c r="F5860" t="str">
        <f>IFERROR(SMALL($E$5:$E$9000,ROWS($E$5:E5860)),"")</f>
        <v/>
      </c>
      <c r="I5860" s="371" t="s">
        <v>89</v>
      </c>
      <c r="J5860" t="s">
        <v>91</v>
      </c>
      <c r="K5860" s="372">
        <v>209</v>
      </c>
      <c r="L5860" s="388">
        <f>ROWS(K$5:K5860)</f>
        <v>5856</v>
      </c>
      <c r="M5860" s="388" t="str">
        <f>IF(_xlfn.IFNA(VLOOKUP(I5860,$AG$3:$AH$83,2,FALSE),"")='11.1'!$D$5,TXM!L5860,"")</f>
        <v/>
      </c>
      <c r="N5860" t="str">
        <f>IFERROR(SMALL($M$5:$M$9000,ROWS($M$5:M5860)),"")</f>
        <v/>
      </c>
      <c r="P5860" t="s">
        <v>1639</v>
      </c>
      <c r="S5860" s="388">
        <f>ROWS(R$5:R5860)</f>
        <v>5856</v>
      </c>
      <c r="T5860" s="388" t="str">
        <f>IF(_xlfn.IFNA(VLOOKUP(P5860,$AG$3:$AH$83,2,FALSE),"")='11.1'!$D$5,TXM!S5860,"")</f>
        <v/>
      </c>
      <c r="U5860" t="str">
        <f>IFERROR(SMALL($T$5:$T$9000,ROWS($T$5:T5860)),"")</f>
        <v/>
      </c>
    </row>
    <row r="5861" spans="1:21" ht="14.4" customHeight="1" x14ac:dyDescent="0.3">
      <c r="A5861" t="s">
        <v>1639</v>
      </c>
      <c r="D5861" s="388">
        <f>ROWS(C$5:C5861)</f>
        <v>5857</v>
      </c>
      <c r="E5861" s="388" t="str">
        <f>IF(_xlfn.IFNA(VLOOKUP(A5861,$AG$3:$AH$83,2,FALSE),"")='11.1'!$D$5,TXM!D5861,"")</f>
        <v/>
      </c>
      <c r="F5861" t="str">
        <f>IFERROR(SMALL($E$5:$E$9000,ROWS($E$5:E5861)),"")</f>
        <v/>
      </c>
      <c r="I5861" s="371" t="s">
        <v>89</v>
      </c>
      <c r="J5861" t="s">
        <v>997</v>
      </c>
      <c r="K5861" s="372">
        <v>57</v>
      </c>
      <c r="L5861" s="388">
        <f>ROWS(K$5:K5861)</f>
        <v>5857</v>
      </c>
      <c r="M5861" s="388" t="str">
        <f>IF(_xlfn.IFNA(VLOOKUP(I5861,$AG$3:$AH$83,2,FALSE),"")='11.1'!$D$5,TXM!L5861,"")</f>
        <v/>
      </c>
      <c r="N5861" t="str">
        <f>IFERROR(SMALL($M$5:$M$9000,ROWS($M$5:M5861)),"")</f>
        <v/>
      </c>
      <c r="P5861" t="s">
        <v>1639</v>
      </c>
      <c r="S5861" s="388">
        <f>ROWS(R$5:R5861)</f>
        <v>5857</v>
      </c>
      <c r="T5861" s="388" t="str">
        <f>IF(_xlfn.IFNA(VLOOKUP(P5861,$AG$3:$AH$83,2,FALSE),"")='11.1'!$D$5,TXM!S5861,"")</f>
        <v/>
      </c>
      <c r="U5861" t="str">
        <f>IFERROR(SMALL($T$5:$T$9000,ROWS($T$5:T5861)),"")</f>
        <v/>
      </c>
    </row>
    <row r="5862" spans="1:21" ht="14.4" customHeight="1" x14ac:dyDescent="0.3">
      <c r="A5862" t="s">
        <v>1639</v>
      </c>
      <c r="D5862" s="388">
        <f>ROWS(C$5:C5862)</f>
        <v>5858</v>
      </c>
      <c r="E5862" s="388" t="str">
        <f>IF(_xlfn.IFNA(VLOOKUP(A5862,$AG$3:$AH$83,2,FALSE),"")='11.1'!$D$5,TXM!D5862,"")</f>
        <v/>
      </c>
      <c r="F5862" t="str">
        <f>IFERROR(SMALL($E$5:$E$9000,ROWS($E$5:E5862)),"")</f>
        <v/>
      </c>
      <c r="I5862" s="371" t="s">
        <v>89</v>
      </c>
      <c r="J5862" t="s">
        <v>819</v>
      </c>
      <c r="K5862" s="372">
        <v>21</v>
      </c>
      <c r="L5862" s="388">
        <f>ROWS(K$5:K5862)</f>
        <v>5858</v>
      </c>
      <c r="M5862" s="388" t="str">
        <f>IF(_xlfn.IFNA(VLOOKUP(I5862,$AG$3:$AH$83,2,FALSE),"")='11.1'!$D$5,TXM!L5862,"")</f>
        <v/>
      </c>
      <c r="N5862" t="str">
        <f>IFERROR(SMALL($M$5:$M$9000,ROWS($M$5:M5862)),"")</f>
        <v/>
      </c>
      <c r="P5862" t="s">
        <v>1639</v>
      </c>
      <c r="S5862" s="388">
        <f>ROWS(R$5:R5862)</f>
        <v>5858</v>
      </c>
      <c r="T5862" s="388" t="str">
        <f>IF(_xlfn.IFNA(VLOOKUP(P5862,$AG$3:$AH$83,2,FALSE),"")='11.1'!$D$5,TXM!S5862,"")</f>
        <v/>
      </c>
      <c r="U5862" t="str">
        <f>IFERROR(SMALL($T$5:$T$9000,ROWS($T$5:T5862)),"")</f>
        <v/>
      </c>
    </row>
    <row r="5863" spans="1:21" ht="14.4" customHeight="1" x14ac:dyDescent="0.3">
      <c r="A5863" t="s">
        <v>1639</v>
      </c>
      <c r="D5863" s="388">
        <f>ROWS(C$5:C5863)</f>
        <v>5859</v>
      </c>
      <c r="E5863" s="388" t="str">
        <f>IF(_xlfn.IFNA(VLOOKUP(A5863,$AG$3:$AH$83,2,FALSE),"")='11.1'!$D$5,TXM!D5863,"")</f>
        <v/>
      </c>
      <c r="F5863" t="str">
        <f>IFERROR(SMALL($E$5:$E$9000,ROWS($E$5:E5863)),"")</f>
        <v/>
      </c>
      <c r="I5863" s="371" t="s">
        <v>706</v>
      </c>
      <c r="J5863" t="s">
        <v>99</v>
      </c>
      <c r="K5863" s="372">
        <v>394792</v>
      </c>
      <c r="L5863" s="388">
        <f>ROWS(K$5:K5863)</f>
        <v>5859</v>
      </c>
      <c r="M5863" s="388" t="str">
        <f>IF(_xlfn.IFNA(VLOOKUP(I5863,$AG$3:$AH$83,2,FALSE),"")='11.1'!$D$5,TXM!L5863,"")</f>
        <v/>
      </c>
      <c r="N5863" t="str">
        <f>IFERROR(SMALL($M$5:$M$9000,ROWS($M$5:M5863)),"")</f>
        <v/>
      </c>
      <c r="P5863" t="s">
        <v>1639</v>
      </c>
      <c r="S5863" s="388">
        <f>ROWS(R$5:R5863)</f>
        <v>5859</v>
      </c>
      <c r="T5863" s="388" t="str">
        <f>IF(_xlfn.IFNA(VLOOKUP(P5863,$AG$3:$AH$83,2,FALSE),"")='11.1'!$D$5,TXM!S5863,"")</f>
        <v/>
      </c>
      <c r="U5863" t="str">
        <f>IFERROR(SMALL($T$5:$T$9000,ROWS($T$5:T5863)),"")</f>
        <v/>
      </c>
    </row>
    <row r="5864" spans="1:21" ht="14.4" customHeight="1" x14ac:dyDescent="0.3">
      <c r="A5864" t="s">
        <v>1639</v>
      </c>
      <c r="D5864" s="388">
        <f>ROWS(C$5:C5864)</f>
        <v>5860</v>
      </c>
      <c r="E5864" s="388" t="str">
        <f>IF(_xlfn.IFNA(VLOOKUP(A5864,$AG$3:$AH$83,2,FALSE),"")='11.1'!$D$5,TXM!D5864,"")</f>
        <v/>
      </c>
      <c r="F5864" t="str">
        <f>IFERROR(SMALL($E$5:$E$9000,ROWS($E$5:E5864)),"")</f>
        <v/>
      </c>
      <c r="I5864" s="371" t="s">
        <v>706</v>
      </c>
      <c r="J5864" t="s">
        <v>95</v>
      </c>
      <c r="K5864" s="372">
        <v>370705</v>
      </c>
      <c r="L5864" s="388">
        <f>ROWS(K$5:K5864)</f>
        <v>5860</v>
      </c>
      <c r="M5864" s="388" t="str">
        <f>IF(_xlfn.IFNA(VLOOKUP(I5864,$AG$3:$AH$83,2,FALSE),"")='11.1'!$D$5,TXM!L5864,"")</f>
        <v/>
      </c>
      <c r="N5864" t="str">
        <f>IFERROR(SMALL($M$5:$M$9000,ROWS($M$5:M5864)),"")</f>
        <v/>
      </c>
      <c r="P5864" t="s">
        <v>1639</v>
      </c>
      <c r="S5864" s="388">
        <f>ROWS(R$5:R5864)</f>
        <v>5860</v>
      </c>
      <c r="T5864" s="388" t="str">
        <f>IF(_xlfn.IFNA(VLOOKUP(P5864,$AG$3:$AH$83,2,FALSE),"")='11.1'!$D$5,TXM!S5864,"")</f>
        <v/>
      </c>
      <c r="U5864" t="str">
        <f>IFERROR(SMALL($T$5:$T$9000,ROWS($T$5:T5864)),"")</f>
        <v/>
      </c>
    </row>
    <row r="5865" spans="1:21" ht="14.4" customHeight="1" x14ac:dyDescent="0.3">
      <c r="A5865" t="s">
        <v>1639</v>
      </c>
      <c r="D5865" s="388">
        <f>ROWS(C$5:C5865)</f>
        <v>5861</v>
      </c>
      <c r="E5865" s="388" t="str">
        <f>IF(_xlfn.IFNA(VLOOKUP(A5865,$AG$3:$AH$83,2,FALSE),"")='11.1'!$D$5,TXM!D5865,"")</f>
        <v/>
      </c>
      <c r="F5865" t="str">
        <f>IFERROR(SMALL($E$5:$E$9000,ROWS($E$5:E5865)),"")</f>
        <v/>
      </c>
      <c r="I5865" s="371" t="s">
        <v>706</v>
      </c>
      <c r="J5865" t="s">
        <v>823</v>
      </c>
      <c r="K5865" s="372">
        <v>7318</v>
      </c>
      <c r="L5865" s="388">
        <f>ROWS(K$5:K5865)</f>
        <v>5861</v>
      </c>
      <c r="M5865" s="388" t="str">
        <f>IF(_xlfn.IFNA(VLOOKUP(I5865,$AG$3:$AH$83,2,FALSE),"")='11.1'!$D$5,TXM!L5865,"")</f>
        <v/>
      </c>
      <c r="N5865" t="str">
        <f>IFERROR(SMALL($M$5:$M$9000,ROWS($M$5:M5865)),"")</f>
        <v/>
      </c>
      <c r="P5865" t="s">
        <v>1639</v>
      </c>
      <c r="S5865" s="388">
        <f>ROWS(R$5:R5865)</f>
        <v>5861</v>
      </c>
      <c r="T5865" s="388" t="str">
        <f>IF(_xlfn.IFNA(VLOOKUP(P5865,$AG$3:$AH$83,2,FALSE),"")='11.1'!$D$5,TXM!S5865,"")</f>
        <v/>
      </c>
      <c r="U5865" t="str">
        <f>IFERROR(SMALL($T$5:$T$9000,ROWS($T$5:T5865)),"")</f>
        <v/>
      </c>
    </row>
    <row r="5866" spans="1:21" ht="14.4" customHeight="1" x14ac:dyDescent="0.3">
      <c r="A5866" t="s">
        <v>1639</v>
      </c>
      <c r="D5866" s="388">
        <f>ROWS(C$5:C5866)</f>
        <v>5862</v>
      </c>
      <c r="E5866" s="388" t="str">
        <f>IF(_xlfn.IFNA(VLOOKUP(A5866,$AG$3:$AH$83,2,FALSE),"")='11.1'!$D$5,TXM!D5866,"")</f>
        <v/>
      </c>
      <c r="F5866" t="str">
        <f>IFERROR(SMALL($E$5:$E$9000,ROWS($E$5:E5866)),"")</f>
        <v/>
      </c>
      <c r="I5866" s="371" t="s">
        <v>706</v>
      </c>
      <c r="J5866" t="s">
        <v>1252</v>
      </c>
      <c r="K5866" s="372">
        <v>1698</v>
      </c>
      <c r="L5866" s="388">
        <f>ROWS(K$5:K5866)</f>
        <v>5862</v>
      </c>
      <c r="M5866" s="388" t="str">
        <f>IF(_xlfn.IFNA(VLOOKUP(I5866,$AG$3:$AH$83,2,FALSE),"")='11.1'!$D$5,TXM!L5866,"")</f>
        <v/>
      </c>
      <c r="N5866" t="str">
        <f>IFERROR(SMALL($M$5:$M$9000,ROWS($M$5:M5866)),"")</f>
        <v/>
      </c>
      <c r="P5866" t="s">
        <v>1639</v>
      </c>
      <c r="S5866" s="388">
        <f>ROWS(R$5:R5866)</f>
        <v>5862</v>
      </c>
      <c r="T5866" s="388" t="str">
        <f>IF(_xlfn.IFNA(VLOOKUP(P5866,$AG$3:$AH$83,2,FALSE),"")='11.1'!$D$5,TXM!S5866,"")</f>
        <v/>
      </c>
      <c r="U5866" t="str">
        <f>IFERROR(SMALL($T$5:$T$9000,ROWS($T$5:T5866)),"")</f>
        <v/>
      </c>
    </row>
    <row r="5867" spans="1:21" ht="14.4" customHeight="1" x14ac:dyDescent="0.3">
      <c r="A5867" t="s">
        <v>1639</v>
      </c>
      <c r="D5867" s="388">
        <f>ROWS(C$5:C5867)</f>
        <v>5863</v>
      </c>
      <c r="E5867" s="388" t="str">
        <f>IF(_xlfn.IFNA(VLOOKUP(A5867,$AG$3:$AH$83,2,FALSE),"")='11.1'!$D$5,TXM!D5867,"")</f>
        <v/>
      </c>
      <c r="F5867" t="str">
        <f>IFERROR(SMALL($E$5:$E$9000,ROWS($E$5:E5867)),"")</f>
        <v/>
      </c>
      <c r="I5867" s="371" t="s">
        <v>706</v>
      </c>
      <c r="J5867" t="s">
        <v>827</v>
      </c>
      <c r="K5867" s="372">
        <v>1543</v>
      </c>
      <c r="L5867" s="388">
        <f>ROWS(K$5:K5867)</f>
        <v>5863</v>
      </c>
      <c r="M5867" s="388" t="str">
        <f>IF(_xlfn.IFNA(VLOOKUP(I5867,$AG$3:$AH$83,2,FALSE),"")='11.1'!$D$5,TXM!L5867,"")</f>
        <v/>
      </c>
      <c r="N5867" t="str">
        <f>IFERROR(SMALL($M$5:$M$9000,ROWS($M$5:M5867)),"")</f>
        <v/>
      </c>
      <c r="P5867" t="s">
        <v>1639</v>
      </c>
      <c r="S5867" s="388">
        <f>ROWS(R$5:R5867)</f>
        <v>5863</v>
      </c>
      <c r="T5867" s="388" t="str">
        <f>IF(_xlfn.IFNA(VLOOKUP(P5867,$AG$3:$AH$83,2,FALSE),"")='11.1'!$D$5,TXM!S5867,"")</f>
        <v/>
      </c>
      <c r="U5867" t="str">
        <f>IFERROR(SMALL($T$5:$T$9000,ROWS($T$5:T5867)),"")</f>
        <v/>
      </c>
    </row>
    <row r="5868" spans="1:21" ht="14.4" customHeight="1" x14ac:dyDescent="0.3">
      <c r="A5868" t="s">
        <v>1639</v>
      </c>
      <c r="D5868" s="388">
        <f>ROWS(C$5:C5868)</f>
        <v>5864</v>
      </c>
      <c r="E5868" s="388" t="str">
        <f>IF(_xlfn.IFNA(VLOOKUP(A5868,$AG$3:$AH$83,2,FALSE),"")='11.1'!$D$5,TXM!D5868,"")</f>
        <v/>
      </c>
      <c r="F5868" t="str">
        <f>IFERROR(SMALL($E$5:$E$9000,ROWS($E$5:E5868)),"")</f>
        <v/>
      </c>
      <c r="I5868" s="371" t="s">
        <v>706</v>
      </c>
      <c r="J5868" t="s">
        <v>1240</v>
      </c>
      <c r="K5868" s="372">
        <v>1371</v>
      </c>
      <c r="L5868" s="388">
        <f>ROWS(K$5:K5868)</f>
        <v>5864</v>
      </c>
      <c r="M5868" s="388" t="str">
        <f>IF(_xlfn.IFNA(VLOOKUP(I5868,$AG$3:$AH$83,2,FALSE),"")='11.1'!$D$5,TXM!L5868,"")</f>
        <v/>
      </c>
      <c r="N5868" t="str">
        <f>IFERROR(SMALL($M$5:$M$9000,ROWS($M$5:M5868)),"")</f>
        <v/>
      </c>
      <c r="P5868" t="s">
        <v>1639</v>
      </c>
      <c r="S5868" s="388">
        <f>ROWS(R$5:R5868)</f>
        <v>5864</v>
      </c>
      <c r="T5868" s="388" t="str">
        <f>IF(_xlfn.IFNA(VLOOKUP(P5868,$AG$3:$AH$83,2,FALSE),"")='11.1'!$D$5,TXM!S5868,"")</f>
        <v/>
      </c>
      <c r="U5868" t="str">
        <f>IFERROR(SMALL($T$5:$T$9000,ROWS($T$5:T5868)),"")</f>
        <v/>
      </c>
    </row>
    <row r="5869" spans="1:21" ht="14.4" customHeight="1" x14ac:dyDescent="0.3">
      <c r="A5869" t="s">
        <v>1639</v>
      </c>
      <c r="D5869" s="388">
        <f>ROWS(C$5:C5869)</f>
        <v>5865</v>
      </c>
      <c r="E5869" s="388" t="str">
        <f>IF(_xlfn.IFNA(VLOOKUP(A5869,$AG$3:$AH$83,2,FALSE),"")='11.1'!$D$5,TXM!D5869,"")</f>
        <v/>
      </c>
      <c r="F5869" t="str">
        <f>IFERROR(SMALL($E$5:$E$9000,ROWS($E$5:E5869)),"")</f>
        <v/>
      </c>
      <c r="I5869" s="371" t="s">
        <v>706</v>
      </c>
      <c r="J5869" t="s">
        <v>91</v>
      </c>
      <c r="K5869" s="372">
        <v>545</v>
      </c>
      <c r="L5869" s="388">
        <f>ROWS(K$5:K5869)</f>
        <v>5865</v>
      </c>
      <c r="M5869" s="388" t="str">
        <f>IF(_xlfn.IFNA(VLOOKUP(I5869,$AG$3:$AH$83,2,FALSE),"")='11.1'!$D$5,TXM!L5869,"")</f>
        <v/>
      </c>
      <c r="N5869" t="str">
        <f>IFERROR(SMALL($M$5:$M$9000,ROWS($M$5:M5869)),"")</f>
        <v/>
      </c>
      <c r="P5869" t="s">
        <v>1639</v>
      </c>
      <c r="S5869" s="388">
        <f>ROWS(R$5:R5869)</f>
        <v>5865</v>
      </c>
      <c r="T5869" s="388" t="str">
        <f>IF(_xlfn.IFNA(VLOOKUP(P5869,$AG$3:$AH$83,2,FALSE),"")='11.1'!$D$5,TXM!S5869,"")</f>
        <v/>
      </c>
      <c r="U5869" t="str">
        <f>IFERROR(SMALL($T$5:$T$9000,ROWS($T$5:T5869)),"")</f>
        <v/>
      </c>
    </row>
    <row r="5870" spans="1:21" ht="14.4" customHeight="1" x14ac:dyDescent="0.3">
      <c r="A5870" t="s">
        <v>1639</v>
      </c>
      <c r="D5870" s="388">
        <f>ROWS(C$5:C5870)</f>
        <v>5866</v>
      </c>
      <c r="E5870" s="388" t="str">
        <f>IF(_xlfn.IFNA(VLOOKUP(A5870,$AG$3:$AH$83,2,FALSE),"")='11.1'!$D$5,TXM!D5870,"")</f>
        <v/>
      </c>
      <c r="F5870" t="str">
        <f>IFERROR(SMALL($E$5:$E$9000,ROWS($E$5:E5870)),"")</f>
        <v/>
      </c>
      <c r="I5870" s="371" t="s">
        <v>706</v>
      </c>
      <c r="J5870" t="s">
        <v>821</v>
      </c>
      <c r="K5870" s="372">
        <v>191</v>
      </c>
      <c r="L5870" s="388">
        <f>ROWS(K$5:K5870)</f>
        <v>5866</v>
      </c>
      <c r="M5870" s="388" t="str">
        <f>IF(_xlfn.IFNA(VLOOKUP(I5870,$AG$3:$AH$83,2,FALSE),"")='11.1'!$D$5,TXM!L5870,"")</f>
        <v/>
      </c>
      <c r="N5870" t="str">
        <f>IFERROR(SMALL($M$5:$M$9000,ROWS($M$5:M5870)),"")</f>
        <v/>
      </c>
      <c r="P5870" t="s">
        <v>1639</v>
      </c>
      <c r="S5870" s="388">
        <f>ROWS(R$5:R5870)</f>
        <v>5866</v>
      </c>
      <c r="T5870" s="388" t="str">
        <f>IF(_xlfn.IFNA(VLOOKUP(P5870,$AG$3:$AH$83,2,FALSE),"")='11.1'!$D$5,TXM!S5870,"")</f>
        <v/>
      </c>
      <c r="U5870" t="str">
        <f>IFERROR(SMALL($T$5:$T$9000,ROWS($T$5:T5870)),"")</f>
        <v/>
      </c>
    </row>
    <row r="5871" spans="1:21" ht="14.4" customHeight="1" x14ac:dyDescent="0.3">
      <c r="A5871" t="s">
        <v>1639</v>
      </c>
      <c r="D5871" s="388">
        <f>ROWS(C$5:C5871)</f>
        <v>5867</v>
      </c>
      <c r="E5871" s="388" t="str">
        <f>IF(_xlfn.IFNA(VLOOKUP(A5871,$AG$3:$AH$83,2,FALSE),"")='11.1'!$D$5,TXM!D5871,"")</f>
        <v/>
      </c>
      <c r="F5871" t="str">
        <f>IFERROR(SMALL($E$5:$E$9000,ROWS($E$5:E5871)),"")</f>
        <v/>
      </c>
      <c r="I5871" s="371" t="s">
        <v>706</v>
      </c>
      <c r="J5871" t="s">
        <v>793</v>
      </c>
      <c r="K5871" s="372">
        <v>141</v>
      </c>
      <c r="L5871" s="388">
        <f>ROWS(K$5:K5871)</f>
        <v>5867</v>
      </c>
      <c r="M5871" s="388" t="str">
        <f>IF(_xlfn.IFNA(VLOOKUP(I5871,$AG$3:$AH$83,2,FALSE),"")='11.1'!$D$5,TXM!L5871,"")</f>
        <v/>
      </c>
      <c r="N5871" t="str">
        <f>IFERROR(SMALL($M$5:$M$9000,ROWS($M$5:M5871)),"")</f>
        <v/>
      </c>
      <c r="P5871" t="s">
        <v>1639</v>
      </c>
      <c r="S5871" s="388">
        <f>ROWS(R$5:R5871)</f>
        <v>5867</v>
      </c>
      <c r="T5871" s="388" t="str">
        <f>IF(_xlfn.IFNA(VLOOKUP(P5871,$AG$3:$AH$83,2,FALSE),"")='11.1'!$D$5,TXM!S5871,"")</f>
        <v/>
      </c>
      <c r="U5871" t="str">
        <f>IFERROR(SMALL($T$5:$T$9000,ROWS($T$5:T5871)),"")</f>
        <v/>
      </c>
    </row>
    <row r="5872" spans="1:21" ht="14.4" customHeight="1" x14ac:dyDescent="0.3">
      <c r="A5872" t="s">
        <v>1639</v>
      </c>
      <c r="D5872" s="388">
        <f>ROWS(C$5:C5872)</f>
        <v>5868</v>
      </c>
      <c r="E5872" s="388" t="str">
        <f>IF(_xlfn.IFNA(VLOOKUP(A5872,$AG$3:$AH$83,2,FALSE),"")='11.1'!$D$5,TXM!D5872,"")</f>
        <v/>
      </c>
      <c r="F5872" t="str">
        <f>IFERROR(SMALL($E$5:$E$9000,ROWS($E$5:E5872)),"")</f>
        <v/>
      </c>
      <c r="I5872" s="371" t="s">
        <v>59</v>
      </c>
      <c r="J5872" t="s">
        <v>105</v>
      </c>
      <c r="K5872" s="372">
        <v>15444741</v>
      </c>
      <c r="L5872" s="388">
        <f>ROWS(K$5:K5872)</f>
        <v>5868</v>
      </c>
      <c r="M5872" s="388" t="str">
        <f>IF(_xlfn.IFNA(VLOOKUP(I5872,$AG$3:$AH$83,2,FALSE),"")='11.1'!$D$5,TXM!L5872,"")</f>
        <v/>
      </c>
      <c r="N5872" t="str">
        <f>IFERROR(SMALL($M$5:$M$9000,ROWS($M$5:M5872)),"")</f>
        <v/>
      </c>
      <c r="P5872" t="s">
        <v>1639</v>
      </c>
      <c r="S5872" s="388">
        <f>ROWS(R$5:R5872)</f>
        <v>5868</v>
      </c>
      <c r="T5872" s="388" t="str">
        <f>IF(_xlfn.IFNA(VLOOKUP(P5872,$AG$3:$AH$83,2,FALSE),"")='11.1'!$D$5,TXM!S5872,"")</f>
        <v/>
      </c>
      <c r="U5872" t="str">
        <f>IFERROR(SMALL($T$5:$T$9000,ROWS($T$5:T5872)),"")</f>
        <v/>
      </c>
    </row>
    <row r="5873" spans="1:21" ht="14.4" customHeight="1" x14ac:dyDescent="0.3">
      <c r="A5873" t="s">
        <v>1639</v>
      </c>
      <c r="D5873" s="388">
        <f>ROWS(C$5:C5873)</f>
        <v>5869</v>
      </c>
      <c r="E5873" s="388" t="str">
        <f>IF(_xlfn.IFNA(VLOOKUP(A5873,$AG$3:$AH$83,2,FALSE),"")='11.1'!$D$5,TXM!D5873,"")</f>
        <v/>
      </c>
      <c r="F5873" t="str">
        <f>IFERROR(SMALL($E$5:$E$9000,ROWS($E$5:E5873)),"")</f>
        <v/>
      </c>
      <c r="I5873" s="371" t="s">
        <v>59</v>
      </c>
      <c r="J5873" t="s">
        <v>1001</v>
      </c>
      <c r="K5873" s="372">
        <v>7512876</v>
      </c>
      <c r="L5873" s="388">
        <f>ROWS(K$5:K5873)</f>
        <v>5869</v>
      </c>
      <c r="M5873" s="388" t="str">
        <f>IF(_xlfn.IFNA(VLOOKUP(I5873,$AG$3:$AH$83,2,FALSE),"")='11.1'!$D$5,TXM!L5873,"")</f>
        <v/>
      </c>
      <c r="N5873" t="str">
        <f>IFERROR(SMALL($M$5:$M$9000,ROWS($M$5:M5873)),"")</f>
        <v/>
      </c>
      <c r="P5873" t="s">
        <v>1639</v>
      </c>
      <c r="S5873" s="388">
        <f>ROWS(R$5:R5873)</f>
        <v>5869</v>
      </c>
      <c r="T5873" s="388" t="str">
        <f>IF(_xlfn.IFNA(VLOOKUP(P5873,$AG$3:$AH$83,2,FALSE),"")='11.1'!$D$5,TXM!S5873,"")</f>
        <v/>
      </c>
      <c r="U5873" t="str">
        <f>IFERROR(SMALL($T$5:$T$9000,ROWS($T$5:T5873)),"")</f>
        <v/>
      </c>
    </row>
    <row r="5874" spans="1:21" ht="14.4" customHeight="1" x14ac:dyDescent="0.3">
      <c r="A5874" t="s">
        <v>1639</v>
      </c>
      <c r="D5874" s="388">
        <f>ROWS(C$5:C5874)</f>
        <v>5870</v>
      </c>
      <c r="E5874" s="388" t="str">
        <f>IF(_xlfn.IFNA(VLOOKUP(A5874,$AG$3:$AH$83,2,FALSE),"")='11.1'!$D$5,TXM!D5874,"")</f>
        <v/>
      </c>
      <c r="F5874" t="str">
        <f>IFERROR(SMALL($E$5:$E$9000,ROWS($E$5:E5874)),"")</f>
        <v/>
      </c>
      <c r="I5874" s="371" t="s">
        <v>59</v>
      </c>
      <c r="J5874" t="s">
        <v>849</v>
      </c>
      <c r="K5874" s="372">
        <v>4003060</v>
      </c>
      <c r="L5874" s="388">
        <f>ROWS(K$5:K5874)</f>
        <v>5870</v>
      </c>
      <c r="M5874" s="388" t="str">
        <f>IF(_xlfn.IFNA(VLOOKUP(I5874,$AG$3:$AH$83,2,FALSE),"")='11.1'!$D$5,TXM!L5874,"")</f>
        <v/>
      </c>
      <c r="N5874" t="str">
        <f>IFERROR(SMALL($M$5:$M$9000,ROWS($M$5:M5874)),"")</f>
        <v/>
      </c>
      <c r="P5874" t="s">
        <v>1639</v>
      </c>
      <c r="S5874" s="388">
        <f>ROWS(R$5:R5874)</f>
        <v>5870</v>
      </c>
      <c r="T5874" s="388" t="str">
        <f>IF(_xlfn.IFNA(VLOOKUP(P5874,$AG$3:$AH$83,2,FALSE),"")='11.1'!$D$5,TXM!S5874,"")</f>
        <v/>
      </c>
      <c r="U5874" t="str">
        <f>IFERROR(SMALL($T$5:$T$9000,ROWS($T$5:T5874)),"")</f>
        <v/>
      </c>
    </row>
    <row r="5875" spans="1:21" ht="14.4" customHeight="1" x14ac:dyDescent="0.3">
      <c r="A5875" t="s">
        <v>1639</v>
      </c>
      <c r="D5875" s="388">
        <f>ROWS(C$5:C5875)</f>
        <v>5871</v>
      </c>
      <c r="E5875" s="388" t="str">
        <f>IF(_xlfn.IFNA(VLOOKUP(A5875,$AG$3:$AH$83,2,FALSE),"")='11.1'!$D$5,TXM!D5875,"")</f>
        <v/>
      </c>
      <c r="F5875" t="str">
        <f>IFERROR(SMALL($E$5:$E$9000,ROWS($E$5:E5875)),"")</f>
        <v/>
      </c>
      <c r="I5875" s="371" t="s">
        <v>59</v>
      </c>
      <c r="J5875" t="s">
        <v>791</v>
      </c>
      <c r="K5875" s="372">
        <v>707011</v>
      </c>
      <c r="L5875" s="388">
        <f>ROWS(K$5:K5875)</f>
        <v>5871</v>
      </c>
      <c r="M5875" s="388" t="str">
        <f>IF(_xlfn.IFNA(VLOOKUP(I5875,$AG$3:$AH$83,2,FALSE),"")='11.1'!$D$5,TXM!L5875,"")</f>
        <v/>
      </c>
      <c r="N5875" t="str">
        <f>IFERROR(SMALL($M$5:$M$9000,ROWS($M$5:M5875)),"")</f>
        <v/>
      </c>
      <c r="P5875" t="s">
        <v>1639</v>
      </c>
      <c r="S5875" s="388">
        <f>ROWS(R$5:R5875)</f>
        <v>5871</v>
      </c>
      <c r="T5875" s="388" t="str">
        <f>IF(_xlfn.IFNA(VLOOKUP(P5875,$AG$3:$AH$83,2,FALSE),"")='11.1'!$D$5,TXM!S5875,"")</f>
        <v/>
      </c>
      <c r="U5875" t="str">
        <f>IFERROR(SMALL($T$5:$T$9000,ROWS($T$5:T5875)),"")</f>
        <v/>
      </c>
    </row>
    <row r="5876" spans="1:21" ht="14.4" customHeight="1" x14ac:dyDescent="0.3">
      <c r="A5876" t="s">
        <v>1639</v>
      </c>
      <c r="D5876" s="388">
        <f>ROWS(C$5:C5876)</f>
        <v>5872</v>
      </c>
      <c r="E5876" s="388" t="str">
        <f>IF(_xlfn.IFNA(VLOOKUP(A5876,$AG$3:$AH$83,2,FALSE),"")='11.1'!$D$5,TXM!D5876,"")</f>
        <v/>
      </c>
      <c r="F5876" t="str">
        <f>IFERROR(SMALL($E$5:$E$9000,ROWS($E$5:E5876)),"")</f>
        <v/>
      </c>
      <c r="I5876" s="371" t="s">
        <v>59</v>
      </c>
      <c r="J5876" t="s">
        <v>95</v>
      </c>
      <c r="K5876" s="372">
        <v>264323</v>
      </c>
      <c r="L5876" s="388">
        <f>ROWS(K$5:K5876)</f>
        <v>5872</v>
      </c>
      <c r="M5876" s="388" t="str">
        <f>IF(_xlfn.IFNA(VLOOKUP(I5876,$AG$3:$AH$83,2,FALSE),"")='11.1'!$D$5,TXM!L5876,"")</f>
        <v/>
      </c>
      <c r="N5876" t="str">
        <f>IFERROR(SMALL($M$5:$M$9000,ROWS($M$5:M5876)),"")</f>
        <v/>
      </c>
      <c r="P5876" t="s">
        <v>1639</v>
      </c>
      <c r="S5876" s="388">
        <f>ROWS(R$5:R5876)</f>
        <v>5872</v>
      </c>
      <c r="T5876" s="388" t="str">
        <f>IF(_xlfn.IFNA(VLOOKUP(P5876,$AG$3:$AH$83,2,FALSE),"")='11.1'!$D$5,TXM!S5876,"")</f>
        <v/>
      </c>
      <c r="U5876" t="str">
        <f>IFERROR(SMALL($T$5:$T$9000,ROWS($T$5:T5876)),"")</f>
        <v/>
      </c>
    </row>
    <row r="5877" spans="1:21" ht="14.4" customHeight="1" x14ac:dyDescent="0.3">
      <c r="A5877" t="s">
        <v>1639</v>
      </c>
      <c r="D5877" s="388">
        <f>ROWS(C$5:C5877)</f>
        <v>5873</v>
      </c>
      <c r="E5877" s="388" t="str">
        <f>IF(_xlfn.IFNA(VLOOKUP(A5877,$AG$3:$AH$83,2,FALSE),"")='11.1'!$D$5,TXM!D5877,"")</f>
        <v/>
      </c>
      <c r="F5877" t="str">
        <f>IFERROR(SMALL($E$5:$E$9000,ROWS($E$5:E5877)),"")</f>
        <v/>
      </c>
      <c r="I5877" s="371" t="s">
        <v>59</v>
      </c>
      <c r="J5877" t="s">
        <v>102</v>
      </c>
      <c r="K5877" s="372">
        <v>213979</v>
      </c>
      <c r="L5877" s="388">
        <f>ROWS(K$5:K5877)</f>
        <v>5873</v>
      </c>
      <c r="M5877" s="388" t="str">
        <f>IF(_xlfn.IFNA(VLOOKUP(I5877,$AG$3:$AH$83,2,FALSE),"")='11.1'!$D$5,TXM!L5877,"")</f>
        <v/>
      </c>
      <c r="N5877" t="str">
        <f>IFERROR(SMALL($M$5:$M$9000,ROWS($M$5:M5877)),"")</f>
        <v/>
      </c>
      <c r="P5877" t="s">
        <v>1639</v>
      </c>
      <c r="S5877" s="388">
        <f>ROWS(R$5:R5877)</f>
        <v>5873</v>
      </c>
      <c r="T5877" s="388" t="str">
        <f>IF(_xlfn.IFNA(VLOOKUP(P5877,$AG$3:$AH$83,2,FALSE),"")='11.1'!$D$5,TXM!S5877,"")</f>
        <v/>
      </c>
      <c r="U5877" t="str">
        <f>IFERROR(SMALL($T$5:$T$9000,ROWS($T$5:T5877)),"")</f>
        <v/>
      </c>
    </row>
    <row r="5878" spans="1:21" ht="14.4" customHeight="1" x14ac:dyDescent="0.3">
      <c r="A5878" t="s">
        <v>1639</v>
      </c>
      <c r="D5878" s="388">
        <f>ROWS(C$5:C5878)</f>
        <v>5874</v>
      </c>
      <c r="E5878" s="388" t="str">
        <f>IF(_xlfn.IFNA(VLOOKUP(A5878,$AG$3:$AH$83,2,FALSE),"")='11.1'!$D$5,TXM!D5878,"")</f>
        <v/>
      </c>
      <c r="F5878" t="str">
        <f>IFERROR(SMALL($E$5:$E$9000,ROWS($E$5:E5878)),"")</f>
        <v/>
      </c>
      <c r="I5878" s="371" t="s">
        <v>59</v>
      </c>
      <c r="J5878" t="s">
        <v>94</v>
      </c>
      <c r="K5878" s="372">
        <v>84869</v>
      </c>
      <c r="L5878" s="388">
        <f>ROWS(K$5:K5878)</f>
        <v>5874</v>
      </c>
      <c r="M5878" s="388" t="str">
        <f>IF(_xlfn.IFNA(VLOOKUP(I5878,$AG$3:$AH$83,2,FALSE),"")='11.1'!$D$5,TXM!L5878,"")</f>
        <v/>
      </c>
      <c r="N5878" t="str">
        <f>IFERROR(SMALL($M$5:$M$9000,ROWS($M$5:M5878)),"")</f>
        <v/>
      </c>
      <c r="P5878" t="s">
        <v>1639</v>
      </c>
      <c r="S5878" s="388">
        <f>ROWS(R$5:R5878)</f>
        <v>5874</v>
      </c>
      <c r="T5878" s="388" t="str">
        <f>IF(_xlfn.IFNA(VLOOKUP(P5878,$AG$3:$AH$83,2,FALSE),"")='11.1'!$D$5,TXM!S5878,"")</f>
        <v/>
      </c>
      <c r="U5878" t="str">
        <f>IFERROR(SMALL($T$5:$T$9000,ROWS($T$5:T5878)),"")</f>
        <v/>
      </c>
    </row>
    <row r="5879" spans="1:21" ht="14.4" customHeight="1" x14ac:dyDescent="0.3">
      <c r="A5879" t="s">
        <v>1639</v>
      </c>
      <c r="D5879" s="388">
        <f>ROWS(C$5:C5879)</f>
        <v>5875</v>
      </c>
      <c r="E5879" s="388" t="str">
        <f>IF(_xlfn.IFNA(VLOOKUP(A5879,$AG$3:$AH$83,2,FALSE),"")='11.1'!$D$5,TXM!D5879,"")</f>
        <v/>
      </c>
      <c r="F5879" t="str">
        <f>IFERROR(SMALL($E$5:$E$9000,ROWS($E$5:E5879)),"")</f>
        <v/>
      </c>
      <c r="I5879" s="371" t="s">
        <v>59</v>
      </c>
      <c r="J5879" t="s">
        <v>793</v>
      </c>
      <c r="K5879" s="372">
        <v>45612</v>
      </c>
      <c r="L5879" s="388">
        <f>ROWS(K$5:K5879)</f>
        <v>5875</v>
      </c>
      <c r="M5879" s="388" t="str">
        <f>IF(_xlfn.IFNA(VLOOKUP(I5879,$AG$3:$AH$83,2,FALSE),"")='11.1'!$D$5,TXM!L5879,"")</f>
        <v/>
      </c>
      <c r="N5879" t="str">
        <f>IFERROR(SMALL($M$5:$M$9000,ROWS($M$5:M5879)),"")</f>
        <v/>
      </c>
      <c r="P5879" t="s">
        <v>1639</v>
      </c>
      <c r="S5879" s="388">
        <f>ROWS(R$5:R5879)</f>
        <v>5875</v>
      </c>
      <c r="T5879" s="388" t="str">
        <f>IF(_xlfn.IFNA(VLOOKUP(P5879,$AG$3:$AH$83,2,FALSE),"")='11.1'!$D$5,TXM!S5879,"")</f>
        <v/>
      </c>
      <c r="U5879" t="str">
        <f>IFERROR(SMALL($T$5:$T$9000,ROWS($T$5:T5879)),"")</f>
        <v/>
      </c>
    </row>
    <row r="5880" spans="1:21" ht="14.4" customHeight="1" x14ac:dyDescent="0.3">
      <c r="A5880" t="s">
        <v>1639</v>
      </c>
      <c r="D5880" s="388">
        <f>ROWS(C$5:C5880)</f>
        <v>5876</v>
      </c>
      <c r="E5880" s="388" t="str">
        <f>IF(_xlfn.IFNA(VLOOKUP(A5880,$AG$3:$AH$83,2,FALSE),"")='11.1'!$D$5,TXM!D5880,"")</f>
        <v/>
      </c>
      <c r="F5880" t="str">
        <f>IFERROR(SMALL($E$5:$E$9000,ROWS($E$5:E5880)),"")</f>
        <v/>
      </c>
      <c r="I5880" s="371" t="s">
        <v>59</v>
      </c>
      <c r="J5880" t="s">
        <v>93</v>
      </c>
      <c r="K5880" s="372">
        <v>43103</v>
      </c>
      <c r="L5880" s="388">
        <f>ROWS(K$5:K5880)</f>
        <v>5876</v>
      </c>
      <c r="M5880" s="388" t="str">
        <f>IF(_xlfn.IFNA(VLOOKUP(I5880,$AG$3:$AH$83,2,FALSE),"")='11.1'!$D$5,TXM!L5880,"")</f>
        <v/>
      </c>
      <c r="N5880" t="str">
        <f>IFERROR(SMALL($M$5:$M$9000,ROWS($M$5:M5880)),"")</f>
        <v/>
      </c>
      <c r="P5880" t="s">
        <v>1639</v>
      </c>
      <c r="S5880" s="388">
        <f>ROWS(R$5:R5880)</f>
        <v>5876</v>
      </c>
      <c r="T5880" s="388" t="str">
        <f>IF(_xlfn.IFNA(VLOOKUP(P5880,$AG$3:$AH$83,2,FALSE),"")='11.1'!$D$5,TXM!S5880,"")</f>
        <v/>
      </c>
      <c r="U5880" t="str">
        <f>IFERROR(SMALL($T$5:$T$9000,ROWS($T$5:T5880)),"")</f>
        <v/>
      </c>
    </row>
    <row r="5881" spans="1:21" ht="14.4" customHeight="1" x14ac:dyDescent="0.3">
      <c r="A5881" t="s">
        <v>1639</v>
      </c>
      <c r="D5881" s="388">
        <f>ROWS(C$5:C5881)</f>
        <v>5877</v>
      </c>
      <c r="E5881" s="388" t="str">
        <f>IF(_xlfn.IFNA(VLOOKUP(A5881,$AG$3:$AH$83,2,FALSE),"")='11.1'!$D$5,TXM!D5881,"")</f>
        <v/>
      </c>
      <c r="F5881" t="str">
        <f>IFERROR(SMALL($E$5:$E$9000,ROWS($E$5:E5881)),"")</f>
        <v/>
      </c>
      <c r="I5881" s="371" t="s">
        <v>59</v>
      </c>
      <c r="J5881" t="s">
        <v>1252</v>
      </c>
      <c r="K5881" s="372">
        <v>39885</v>
      </c>
      <c r="L5881" s="388">
        <f>ROWS(K$5:K5881)</f>
        <v>5877</v>
      </c>
      <c r="M5881" s="388" t="str">
        <f>IF(_xlfn.IFNA(VLOOKUP(I5881,$AG$3:$AH$83,2,FALSE),"")='11.1'!$D$5,TXM!L5881,"")</f>
        <v/>
      </c>
      <c r="N5881" t="str">
        <f>IFERROR(SMALL($M$5:$M$9000,ROWS($M$5:M5881)),"")</f>
        <v/>
      </c>
      <c r="P5881" t="s">
        <v>1639</v>
      </c>
      <c r="S5881" s="388">
        <f>ROWS(R$5:R5881)</f>
        <v>5877</v>
      </c>
      <c r="T5881" s="388" t="str">
        <f>IF(_xlfn.IFNA(VLOOKUP(P5881,$AG$3:$AH$83,2,FALSE),"")='11.1'!$D$5,TXM!S5881,"")</f>
        <v/>
      </c>
      <c r="U5881" t="str">
        <f>IFERROR(SMALL($T$5:$T$9000,ROWS($T$5:T5881)),"")</f>
        <v/>
      </c>
    </row>
    <row r="5882" spans="1:21" ht="14.4" customHeight="1" x14ac:dyDescent="0.3">
      <c r="A5882" t="s">
        <v>1639</v>
      </c>
      <c r="D5882" s="388">
        <f>ROWS(C$5:C5882)</f>
        <v>5878</v>
      </c>
      <c r="E5882" s="388" t="str">
        <f>IF(_xlfn.IFNA(VLOOKUP(A5882,$AG$3:$AH$83,2,FALSE),"")='11.1'!$D$5,TXM!D5882,"")</f>
        <v/>
      </c>
      <c r="F5882" t="str">
        <f>IFERROR(SMALL($E$5:$E$9000,ROWS($E$5:E5882)),"")</f>
        <v/>
      </c>
      <c r="I5882" s="371" t="s">
        <v>59</v>
      </c>
      <c r="J5882" t="s">
        <v>823</v>
      </c>
      <c r="K5882" s="372">
        <v>30591</v>
      </c>
      <c r="L5882" s="388">
        <f>ROWS(K$5:K5882)</f>
        <v>5878</v>
      </c>
      <c r="M5882" s="388" t="str">
        <f>IF(_xlfn.IFNA(VLOOKUP(I5882,$AG$3:$AH$83,2,FALSE),"")='11.1'!$D$5,TXM!L5882,"")</f>
        <v/>
      </c>
      <c r="N5882" t="str">
        <f>IFERROR(SMALL($M$5:$M$9000,ROWS($M$5:M5882)),"")</f>
        <v/>
      </c>
      <c r="P5882" t="s">
        <v>1639</v>
      </c>
      <c r="S5882" s="388">
        <f>ROWS(R$5:R5882)</f>
        <v>5878</v>
      </c>
      <c r="T5882" s="388" t="str">
        <f>IF(_xlfn.IFNA(VLOOKUP(P5882,$AG$3:$AH$83,2,FALSE),"")='11.1'!$D$5,TXM!S5882,"")</f>
        <v/>
      </c>
      <c r="U5882" t="str">
        <f>IFERROR(SMALL($T$5:$T$9000,ROWS($T$5:T5882)),"")</f>
        <v/>
      </c>
    </row>
    <row r="5883" spans="1:21" ht="14.4" customHeight="1" x14ac:dyDescent="0.3">
      <c r="A5883" t="s">
        <v>1639</v>
      </c>
      <c r="D5883" s="388">
        <f>ROWS(C$5:C5883)</f>
        <v>5879</v>
      </c>
      <c r="E5883" s="388" t="str">
        <f>IF(_xlfn.IFNA(VLOOKUP(A5883,$AG$3:$AH$83,2,FALSE),"")='11.1'!$D$5,TXM!D5883,"")</f>
        <v/>
      </c>
      <c r="F5883" t="str">
        <f>IFERROR(SMALL($E$5:$E$9000,ROWS($E$5:E5883)),"")</f>
        <v/>
      </c>
      <c r="I5883" s="371" t="s">
        <v>59</v>
      </c>
      <c r="J5883" t="s">
        <v>865</v>
      </c>
      <c r="K5883" s="372">
        <v>27810</v>
      </c>
      <c r="L5883" s="388">
        <f>ROWS(K$5:K5883)</f>
        <v>5879</v>
      </c>
      <c r="M5883" s="388" t="str">
        <f>IF(_xlfn.IFNA(VLOOKUP(I5883,$AG$3:$AH$83,2,FALSE),"")='11.1'!$D$5,TXM!L5883,"")</f>
        <v/>
      </c>
      <c r="N5883" t="str">
        <f>IFERROR(SMALL($M$5:$M$9000,ROWS($M$5:M5883)),"")</f>
        <v/>
      </c>
      <c r="P5883" t="s">
        <v>1639</v>
      </c>
      <c r="S5883" s="388">
        <f>ROWS(R$5:R5883)</f>
        <v>5879</v>
      </c>
      <c r="T5883" s="388" t="str">
        <f>IF(_xlfn.IFNA(VLOOKUP(P5883,$AG$3:$AH$83,2,FALSE),"")='11.1'!$D$5,TXM!S5883,"")</f>
        <v/>
      </c>
      <c r="U5883" t="str">
        <f>IFERROR(SMALL($T$5:$T$9000,ROWS($T$5:T5883)),"")</f>
        <v/>
      </c>
    </row>
    <row r="5884" spans="1:21" ht="14.4" customHeight="1" x14ac:dyDescent="0.3">
      <c r="A5884" t="s">
        <v>1639</v>
      </c>
      <c r="D5884" s="388">
        <f>ROWS(C$5:C5884)</f>
        <v>5880</v>
      </c>
      <c r="E5884" s="388" t="str">
        <f>IF(_xlfn.IFNA(VLOOKUP(A5884,$AG$3:$AH$83,2,FALSE),"")='11.1'!$D$5,TXM!D5884,"")</f>
        <v/>
      </c>
      <c r="F5884" t="str">
        <f>IFERROR(SMALL($E$5:$E$9000,ROWS($E$5:E5884)),"")</f>
        <v/>
      </c>
      <c r="I5884" s="371" t="s">
        <v>59</v>
      </c>
      <c r="J5884" t="s">
        <v>91</v>
      </c>
      <c r="K5884" s="372">
        <v>17186</v>
      </c>
      <c r="L5884" s="388">
        <f>ROWS(K$5:K5884)</f>
        <v>5880</v>
      </c>
      <c r="M5884" s="388" t="str">
        <f>IF(_xlfn.IFNA(VLOOKUP(I5884,$AG$3:$AH$83,2,FALSE),"")='11.1'!$D$5,TXM!L5884,"")</f>
        <v/>
      </c>
      <c r="N5884" t="str">
        <f>IFERROR(SMALL($M$5:$M$9000,ROWS($M$5:M5884)),"")</f>
        <v/>
      </c>
      <c r="P5884" t="s">
        <v>1639</v>
      </c>
      <c r="S5884" s="388">
        <f>ROWS(R$5:R5884)</f>
        <v>5880</v>
      </c>
      <c r="T5884" s="388" t="str">
        <f>IF(_xlfn.IFNA(VLOOKUP(P5884,$AG$3:$AH$83,2,FALSE),"")='11.1'!$D$5,TXM!S5884,"")</f>
        <v/>
      </c>
      <c r="U5884" t="str">
        <f>IFERROR(SMALL($T$5:$T$9000,ROWS($T$5:T5884)),"")</f>
        <v/>
      </c>
    </row>
    <row r="5885" spans="1:21" ht="14.4" customHeight="1" x14ac:dyDescent="0.3">
      <c r="A5885" t="s">
        <v>1639</v>
      </c>
      <c r="D5885" s="388">
        <f>ROWS(C$5:C5885)</f>
        <v>5881</v>
      </c>
      <c r="E5885" s="388" t="str">
        <f>IF(_xlfn.IFNA(VLOOKUP(A5885,$AG$3:$AH$83,2,FALSE),"")='11.1'!$D$5,TXM!D5885,"")</f>
        <v/>
      </c>
      <c r="F5885" t="str">
        <f>IFERROR(SMALL($E$5:$E$9000,ROWS($E$5:E5885)),"")</f>
        <v/>
      </c>
      <c r="I5885" s="371" t="s">
        <v>59</v>
      </c>
      <c r="J5885" t="s">
        <v>869</v>
      </c>
      <c r="K5885" s="372">
        <v>10161</v>
      </c>
      <c r="L5885" s="388">
        <f>ROWS(K$5:K5885)</f>
        <v>5881</v>
      </c>
      <c r="M5885" s="388" t="str">
        <f>IF(_xlfn.IFNA(VLOOKUP(I5885,$AG$3:$AH$83,2,FALSE),"")='11.1'!$D$5,TXM!L5885,"")</f>
        <v/>
      </c>
      <c r="N5885" t="str">
        <f>IFERROR(SMALL($M$5:$M$9000,ROWS($M$5:M5885)),"")</f>
        <v/>
      </c>
      <c r="P5885" t="s">
        <v>1639</v>
      </c>
      <c r="S5885" s="388">
        <f>ROWS(R$5:R5885)</f>
        <v>5881</v>
      </c>
      <c r="T5885" s="388" t="str">
        <f>IF(_xlfn.IFNA(VLOOKUP(P5885,$AG$3:$AH$83,2,FALSE),"")='11.1'!$D$5,TXM!S5885,"")</f>
        <v/>
      </c>
      <c r="U5885" t="str">
        <f>IFERROR(SMALL($T$5:$T$9000,ROWS($T$5:T5885)),"")</f>
        <v/>
      </c>
    </row>
    <row r="5886" spans="1:21" ht="14.4" customHeight="1" x14ac:dyDescent="0.3">
      <c r="A5886" t="s">
        <v>1639</v>
      </c>
      <c r="D5886" s="388">
        <f>ROWS(C$5:C5886)</f>
        <v>5882</v>
      </c>
      <c r="E5886" s="388" t="str">
        <f>IF(_xlfn.IFNA(VLOOKUP(A5886,$AG$3:$AH$83,2,FALSE),"")='11.1'!$D$5,TXM!D5886,"")</f>
        <v/>
      </c>
      <c r="F5886" t="str">
        <f>IFERROR(SMALL($E$5:$E$9000,ROWS($E$5:E5886)),"")</f>
        <v/>
      </c>
      <c r="I5886" s="371" t="s">
        <v>59</v>
      </c>
      <c r="J5886" t="s">
        <v>1003</v>
      </c>
      <c r="K5886" s="372">
        <v>7632</v>
      </c>
      <c r="L5886" s="388">
        <f>ROWS(K$5:K5886)</f>
        <v>5882</v>
      </c>
      <c r="M5886" s="388" t="str">
        <f>IF(_xlfn.IFNA(VLOOKUP(I5886,$AG$3:$AH$83,2,FALSE),"")='11.1'!$D$5,TXM!L5886,"")</f>
        <v/>
      </c>
      <c r="N5886" t="str">
        <f>IFERROR(SMALL($M$5:$M$9000,ROWS($M$5:M5886)),"")</f>
        <v/>
      </c>
      <c r="P5886" t="s">
        <v>1639</v>
      </c>
      <c r="S5886" s="388">
        <f>ROWS(R$5:R5886)</f>
        <v>5882</v>
      </c>
      <c r="T5886" s="388" t="str">
        <f>IF(_xlfn.IFNA(VLOOKUP(P5886,$AG$3:$AH$83,2,FALSE),"")='11.1'!$D$5,TXM!S5886,"")</f>
        <v/>
      </c>
      <c r="U5886" t="str">
        <f>IFERROR(SMALL($T$5:$T$9000,ROWS($T$5:T5886)),"")</f>
        <v/>
      </c>
    </row>
    <row r="5887" spans="1:21" ht="14.4" customHeight="1" x14ac:dyDescent="0.3">
      <c r="A5887" t="s">
        <v>1639</v>
      </c>
      <c r="D5887" s="388">
        <f>ROWS(C$5:C5887)</f>
        <v>5883</v>
      </c>
      <c r="E5887" s="388" t="str">
        <f>IF(_xlfn.IFNA(VLOOKUP(A5887,$AG$3:$AH$83,2,FALSE),"")='11.1'!$D$5,TXM!D5887,"")</f>
        <v/>
      </c>
      <c r="F5887" t="str">
        <f>IFERROR(SMALL($E$5:$E$9000,ROWS($E$5:E5887)),"")</f>
        <v/>
      </c>
      <c r="I5887" s="371" t="s">
        <v>59</v>
      </c>
      <c r="J5887" t="s">
        <v>821</v>
      </c>
      <c r="K5887" s="372">
        <v>5069</v>
      </c>
      <c r="L5887" s="388">
        <f>ROWS(K$5:K5887)</f>
        <v>5883</v>
      </c>
      <c r="M5887" s="388" t="str">
        <f>IF(_xlfn.IFNA(VLOOKUP(I5887,$AG$3:$AH$83,2,FALSE),"")='11.1'!$D$5,TXM!L5887,"")</f>
        <v/>
      </c>
      <c r="N5887" t="str">
        <f>IFERROR(SMALL($M$5:$M$9000,ROWS($M$5:M5887)),"")</f>
        <v/>
      </c>
      <c r="P5887" t="s">
        <v>1639</v>
      </c>
      <c r="S5887" s="388">
        <f>ROWS(R$5:R5887)</f>
        <v>5883</v>
      </c>
      <c r="T5887" s="388" t="str">
        <f>IF(_xlfn.IFNA(VLOOKUP(P5887,$AG$3:$AH$83,2,FALSE),"")='11.1'!$D$5,TXM!S5887,"")</f>
        <v/>
      </c>
      <c r="U5887" t="str">
        <f>IFERROR(SMALL($T$5:$T$9000,ROWS($T$5:T5887)),"")</f>
        <v/>
      </c>
    </row>
    <row r="5888" spans="1:21" ht="14.4" customHeight="1" x14ac:dyDescent="0.3">
      <c r="A5888" t="s">
        <v>1639</v>
      </c>
      <c r="D5888" s="388">
        <f>ROWS(C$5:C5888)</f>
        <v>5884</v>
      </c>
      <c r="E5888" s="388" t="str">
        <f>IF(_xlfn.IFNA(VLOOKUP(A5888,$AG$3:$AH$83,2,FALSE),"")='11.1'!$D$5,TXM!D5888,"")</f>
        <v/>
      </c>
      <c r="F5888" t="str">
        <f>IFERROR(SMALL($E$5:$E$9000,ROWS($E$5:E5888)),"")</f>
        <v/>
      </c>
      <c r="I5888" s="371" t="s">
        <v>59</v>
      </c>
      <c r="J5888" t="s">
        <v>1000</v>
      </c>
      <c r="K5888" s="372">
        <v>4088</v>
      </c>
      <c r="L5888" s="388">
        <f>ROWS(K$5:K5888)</f>
        <v>5884</v>
      </c>
      <c r="M5888" s="388" t="str">
        <f>IF(_xlfn.IFNA(VLOOKUP(I5888,$AG$3:$AH$83,2,FALSE),"")='11.1'!$D$5,TXM!L5888,"")</f>
        <v/>
      </c>
      <c r="N5888" t="str">
        <f>IFERROR(SMALL($M$5:$M$9000,ROWS($M$5:M5888)),"")</f>
        <v/>
      </c>
      <c r="P5888" t="s">
        <v>1639</v>
      </c>
      <c r="S5888" s="388">
        <f>ROWS(R$5:R5888)</f>
        <v>5884</v>
      </c>
      <c r="T5888" s="388" t="str">
        <f>IF(_xlfn.IFNA(VLOOKUP(P5888,$AG$3:$AH$83,2,FALSE),"")='11.1'!$D$5,TXM!S5888,"")</f>
        <v/>
      </c>
      <c r="U5888" t="str">
        <f>IFERROR(SMALL($T$5:$T$9000,ROWS($T$5:T5888)),"")</f>
        <v/>
      </c>
    </row>
    <row r="5889" spans="1:21" ht="14.4" customHeight="1" x14ac:dyDescent="0.3">
      <c r="A5889" t="s">
        <v>1639</v>
      </c>
      <c r="D5889" s="388">
        <f>ROWS(C$5:C5889)</f>
        <v>5885</v>
      </c>
      <c r="E5889" s="388" t="str">
        <f>IF(_xlfn.IFNA(VLOOKUP(A5889,$AG$3:$AH$83,2,FALSE),"")='11.1'!$D$5,TXM!D5889,"")</f>
        <v/>
      </c>
      <c r="F5889" t="str">
        <f>IFERROR(SMALL($E$5:$E$9000,ROWS($E$5:E5889)),"")</f>
        <v/>
      </c>
      <c r="I5889" s="371" t="s">
        <v>59</v>
      </c>
      <c r="J5889" t="s">
        <v>1285</v>
      </c>
      <c r="K5889" s="372">
        <v>4010</v>
      </c>
      <c r="L5889" s="388">
        <f>ROWS(K$5:K5889)</f>
        <v>5885</v>
      </c>
      <c r="M5889" s="388" t="str">
        <f>IF(_xlfn.IFNA(VLOOKUP(I5889,$AG$3:$AH$83,2,FALSE),"")='11.1'!$D$5,TXM!L5889,"")</f>
        <v/>
      </c>
      <c r="N5889" t="str">
        <f>IFERROR(SMALL($M$5:$M$9000,ROWS($M$5:M5889)),"")</f>
        <v/>
      </c>
      <c r="P5889" t="s">
        <v>1639</v>
      </c>
      <c r="S5889" s="388">
        <f>ROWS(R$5:R5889)</f>
        <v>5885</v>
      </c>
      <c r="T5889" s="388" t="str">
        <f>IF(_xlfn.IFNA(VLOOKUP(P5889,$AG$3:$AH$83,2,FALSE),"")='11.1'!$D$5,TXM!S5889,"")</f>
        <v/>
      </c>
      <c r="U5889" t="str">
        <f>IFERROR(SMALL($T$5:$T$9000,ROWS($T$5:T5889)),"")</f>
        <v/>
      </c>
    </row>
    <row r="5890" spans="1:21" ht="14.4" customHeight="1" x14ac:dyDescent="0.3">
      <c r="A5890" t="s">
        <v>1639</v>
      </c>
      <c r="D5890" s="388">
        <f>ROWS(C$5:C5890)</f>
        <v>5886</v>
      </c>
      <c r="E5890" s="388" t="str">
        <f>IF(_xlfn.IFNA(VLOOKUP(A5890,$AG$3:$AH$83,2,FALSE),"")='11.1'!$D$5,TXM!D5890,"")</f>
        <v/>
      </c>
      <c r="F5890" t="str">
        <f>IFERROR(SMALL($E$5:$E$9000,ROWS($E$5:E5890)),"")</f>
        <v/>
      </c>
      <c r="I5890" s="371" t="s">
        <v>59</v>
      </c>
      <c r="J5890" t="s">
        <v>1434</v>
      </c>
      <c r="K5890" s="372">
        <v>3063</v>
      </c>
      <c r="L5890" s="388">
        <f>ROWS(K$5:K5890)</f>
        <v>5886</v>
      </c>
      <c r="M5890" s="388" t="str">
        <f>IF(_xlfn.IFNA(VLOOKUP(I5890,$AG$3:$AH$83,2,FALSE),"")='11.1'!$D$5,TXM!L5890,"")</f>
        <v/>
      </c>
      <c r="N5890" t="str">
        <f>IFERROR(SMALL($M$5:$M$9000,ROWS($M$5:M5890)),"")</f>
        <v/>
      </c>
      <c r="P5890" t="s">
        <v>1639</v>
      </c>
      <c r="S5890" s="388">
        <f>ROWS(R$5:R5890)</f>
        <v>5886</v>
      </c>
      <c r="T5890" s="388" t="str">
        <f>IF(_xlfn.IFNA(VLOOKUP(P5890,$AG$3:$AH$83,2,FALSE),"")='11.1'!$D$5,TXM!S5890,"")</f>
        <v/>
      </c>
      <c r="U5890" t="str">
        <f>IFERROR(SMALL($T$5:$T$9000,ROWS($T$5:T5890)),"")</f>
        <v/>
      </c>
    </row>
    <row r="5891" spans="1:21" ht="14.4" customHeight="1" x14ac:dyDescent="0.3">
      <c r="A5891" t="s">
        <v>1639</v>
      </c>
      <c r="D5891" s="388">
        <f>ROWS(C$5:C5891)</f>
        <v>5887</v>
      </c>
      <c r="E5891" s="388" t="str">
        <f>IF(_xlfn.IFNA(VLOOKUP(A5891,$AG$3:$AH$83,2,FALSE),"")='11.1'!$D$5,TXM!D5891,"")</f>
        <v/>
      </c>
      <c r="F5891" t="str">
        <f>IFERROR(SMALL($E$5:$E$9000,ROWS($E$5:E5891)),"")</f>
        <v/>
      </c>
      <c r="I5891" s="371" t="s">
        <v>59</v>
      </c>
      <c r="J5891" t="s">
        <v>799</v>
      </c>
      <c r="K5891" s="372">
        <v>3051</v>
      </c>
      <c r="L5891" s="388">
        <f>ROWS(K$5:K5891)</f>
        <v>5887</v>
      </c>
      <c r="M5891" s="388" t="str">
        <f>IF(_xlfn.IFNA(VLOOKUP(I5891,$AG$3:$AH$83,2,FALSE),"")='11.1'!$D$5,TXM!L5891,"")</f>
        <v/>
      </c>
      <c r="N5891" t="str">
        <f>IFERROR(SMALL($M$5:$M$9000,ROWS($M$5:M5891)),"")</f>
        <v/>
      </c>
      <c r="P5891" t="s">
        <v>1639</v>
      </c>
      <c r="S5891" s="388">
        <f>ROWS(R$5:R5891)</f>
        <v>5887</v>
      </c>
      <c r="T5891" s="388" t="str">
        <f>IF(_xlfn.IFNA(VLOOKUP(P5891,$AG$3:$AH$83,2,FALSE),"")='11.1'!$D$5,TXM!S5891,"")</f>
        <v/>
      </c>
      <c r="U5891" t="str">
        <f>IFERROR(SMALL($T$5:$T$9000,ROWS($T$5:T5891)),"")</f>
        <v/>
      </c>
    </row>
    <row r="5892" spans="1:21" ht="14.4" customHeight="1" x14ac:dyDescent="0.3">
      <c r="A5892" t="s">
        <v>1639</v>
      </c>
      <c r="D5892" s="388">
        <f>ROWS(C$5:C5892)</f>
        <v>5888</v>
      </c>
      <c r="E5892" s="388" t="str">
        <f>IF(_xlfn.IFNA(VLOOKUP(A5892,$AG$3:$AH$83,2,FALSE),"")='11.1'!$D$5,TXM!D5892,"")</f>
        <v/>
      </c>
      <c r="F5892" t="str">
        <f>IFERROR(SMALL($E$5:$E$9000,ROWS($E$5:E5892)),"")</f>
        <v/>
      </c>
      <c r="I5892" s="371" t="s">
        <v>59</v>
      </c>
      <c r="J5892" t="s">
        <v>863</v>
      </c>
      <c r="K5892" s="372">
        <v>3019</v>
      </c>
      <c r="L5892" s="388">
        <f>ROWS(K$5:K5892)</f>
        <v>5888</v>
      </c>
      <c r="M5892" s="388" t="str">
        <f>IF(_xlfn.IFNA(VLOOKUP(I5892,$AG$3:$AH$83,2,FALSE),"")='11.1'!$D$5,TXM!L5892,"")</f>
        <v/>
      </c>
      <c r="N5892" t="str">
        <f>IFERROR(SMALL($M$5:$M$9000,ROWS($M$5:M5892)),"")</f>
        <v/>
      </c>
      <c r="P5892" t="s">
        <v>1639</v>
      </c>
      <c r="S5892" s="388">
        <f>ROWS(R$5:R5892)</f>
        <v>5888</v>
      </c>
      <c r="T5892" s="388" t="str">
        <f>IF(_xlfn.IFNA(VLOOKUP(P5892,$AG$3:$AH$83,2,FALSE),"")='11.1'!$D$5,TXM!S5892,"")</f>
        <v/>
      </c>
      <c r="U5892" t="str">
        <f>IFERROR(SMALL($T$5:$T$9000,ROWS($T$5:T5892)),"")</f>
        <v/>
      </c>
    </row>
    <row r="5893" spans="1:21" ht="14.4" customHeight="1" x14ac:dyDescent="0.3">
      <c r="A5893" t="s">
        <v>1639</v>
      </c>
      <c r="D5893" s="388">
        <f>ROWS(C$5:C5893)</f>
        <v>5889</v>
      </c>
      <c r="E5893" s="388" t="str">
        <f>IF(_xlfn.IFNA(VLOOKUP(A5893,$AG$3:$AH$83,2,FALSE),"")='11.1'!$D$5,TXM!D5893,"")</f>
        <v/>
      </c>
      <c r="F5893" t="str">
        <f>IFERROR(SMALL($E$5:$E$9000,ROWS($E$5:E5893)),"")</f>
        <v/>
      </c>
      <c r="I5893" s="371" t="s">
        <v>59</v>
      </c>
      <c r="J5893" t="s">
        <v>867</v>
      </c>
      <c r="K5893" s="372">
        <v>2441</v>
      </c>
      <c r="L5893" s="388">
        <f>ROWS(K$5:K5893)</f>
        <v>5889</v>
      </c>
      <c r="M5893" s="388" t="str">
        <f>IF(_xlfn.IFNA(VLOOKUP(I5893,$AG$3:$AH$83,2,FALSE),"")='11.1'!$D$5,TXM!L5893,"")</f>
        <v/>
      </c>
      <c r="N5893" t="str">
        <f>IFERROR(SMALL($M$5:$M$9000,ROWS($M$5:M5893)),"")</f>
        <v/>
      </c>
      <c r="P5893" t="s">
        <v>1639</v>
      </c>
      <c r="S5893" s="388">
        <f>ROWS(R$5:R5893)</f>
        <v>5889</v>
      </c>
      <c r="T5893" s="388" t="str">
        <f>IF(_xlfn.IFNA(VLOOKUP(P5893,$AG$3:$AH$83,2,FALSE),"")='11.1'!$D$5,TXM!S5893,"")</f>
        <v/>
      </c>
      <c r="U5893" t="str">
        <f>IFERROR(SMALL($T$5:$T$9000,ROWS($T$5:T5893)),"")</f>
        <v/>
      </c>
    </row>
    <row r="5894" spans="1:21" ht="14.4" customHeight="1" x14ac:dyDescent="0.3">
      <c r="A5894" t="s">
        <v>1639</v>
      </c>
      <c r="D5894" s="388">
        <f>ROWS(C$5:C5894)</f>
        <v>5890</v>
      </c>
      <c r="E5894" s="388" t="str">
        <f>IF(_xlfn.IFNA(VLOOKUP(A5894,$AG$3:$AH$83,2,FALSE),"")='11.1'!$D$5,TXM!D5894,"")</f>
        <v/>
      </c>
      <c r="F5894" t="str">
        <f>IFERROR(SMALL($E$5:$E$9000,ROWS($E$5:E5894)),"")</f>
        <v/>
      </c>
      <c r="I5894" s="371" t="s">
        <v>59</v>
      </c>
      <c r="J5894" t="s">
        <v>1402</v>
      </c>
      <c r="K5894" s="372">
        <v>1572</v>
      </c>
      <c r="L5894" s="388">
        <f>ROWS(K$5:K5894)</f>
        <v>5890</v>
      </c>
      <c r="M5894" s="388" t="str">
        <f>IF(_xlfn.IFNA(VLOOKUP(I5894,$AG$3:$AH$83,2,FALSE),"")='11.1'!$D$5,TXM!L5894,"")</f>
        <v/>
      </c>
      <c r="N5894" t="str">
        <f>IFERROR(SMALL($M$5:$M$9000,ROWS($M$5:M5894)),"")</f>
        <v/>
      </c>
      <c r="P5894" t="s">
        <v>1639</v>
      </c>
      <c r="S5894" s="388">
        <f>ROWS(R$5:R5894)</f>
        <v>5890</v>
      </c>
      <c r="T5894" s="388" t="str">
        <f>IF(_xlfn.IFNA(VLOOKUP(P5894,$AG$3:$AH$83,2,FALSE),"")='11.1'!$D$5,TXM!S5894,"")</f>
        <v/>
      </c>
      <c r="U5894" t="str">
        <f>IFERROR(SMALL($T$5:$T$9000,ROWS($T$5:T5894)),"")</f>
        <v/>
      </c>
    </row>
    <row r="5895" spans="1:21" ht="14.4" customHeight="1" x14ac:dyDescent="0.3">
      <c r="A5895" t="s">
        <v>1639</v>
      </c>
      <c r="D5895" s="388">
        <f>ROWS(C$5:C5895)</f>
        <v>5891</v>
      </c>
      <c r="E5895" s="388" t="str">
        <f>IF(_xlfn.IFNA(VLOOKUP(A5895,$AG$3:$AH$83,2,FALSE),"")='11.1'!$D$5,TXM!D5895,"")</f>
        <v/>
      </c>
      <c r="F5895" t="str">
        <f>IFERROR(SMALL($E$5:$E$9000,ROWS($E$5:E5895)),"")</f>
        <v/>
      </c>
      <c r="I5895" s="371" t="s">
        <v>59</v>
      </c>
      <c r="J5895" t="s">
        <v>171</v>
      </c>
      <c r="K5895" s="372">
        <v>1097</v>
      </c>
      <c r="L5895" s="388">
        <f>ROWS(K$5:K5895)</f>
        <v>5891</v>
      </c>
      <c r="M5895" s="388" t="str">
        <f>IF(_xlfn.IFNA(VLOOKUP(I5895,$AG$3:$AH$83,2,FALSE),"")='11.1'!$D$5,TXM!L5895,"")</f>
        <v/>
      </c>
      <c r="N5895" t="str">
        <f>IFERROR(SMALL($M$5:$M$9000,ROWS($M$5:M5895)),"")</f>
        <v/>
      </c>
      <c r="P5895" t="s">
        <v>1639</v>
      </c>
      <c r="S5895" s="388">
        <f>ROWS(R$5:R5895)</f>
        <v>5891</v>
      </c>
      <c r="T5895" s="388" t="str">
        <f>IF(_xlfn.IFNA(VLOOKUP(P5895,$AG$3:$AH$83,2,FALSE),"")='11.1'!$D$5,TXM!S5895,"")</f>
        <v/>
      </c>
      <c r="U5895" t="str">
        <f>IFERROR(SMALL($T$5:$T$9000,ROWS($T$5:T5895)),"")</f>
        <v/>
      </c>
    </row>
    <row r="5896" spans="1:21" ht="14.4" customHeight="1" x14ac:dyDescent="0.3">
      <c r="A5896" t="s">
        <v>1639</v>
      </c>
      <c r="D5896" s="388">
        <f>ROWS(C$5:C5896)</f>
        <v>5892</v>
      </c>
      <c r="E5896" s="388" t="str">
        <f>IF(_xlfn.IFNA(VLOOKUP(A5896,$AG$3:$AH$83,2,FALSE),"")='11.1'!$D$5,TXM!D5896,"")</f>
        <v/>
      </c>
      <c r="F5896" t="str">
        <f>IFERROR(SMALL($E$5:$E$9000,ROWS($E$5:E5896)),"")</f>
        <v/>
      </c>
      <c r="I5896" s="371" t="s">
        <v>59</v>
      </c>
      <c r="J5896" t="s">
        <v>827</v>
      </c>
      <c r="K5896" s="372">
        <v>698</v>
      </c>
      <c r="L5896" s="388">
        <f>ROWS(K$5:K5896)</f>
        <v>5892</v>
      </c>
      <c r="M5896" s="388" t="str">
        <f>IF(_xlfn.IFNA(VLOOKUP(I5896,$AG$3:$AH$83,2,FALSE),"")='11.1'!$D$5,TXM!L5896,"")</f>
        <v/>
      </c>
      <c r="N5896" t="str">
        <f>IFERROR(SMALL($M$5:$M$9000,ROWS($M$5:M5896)),"")</f>
        <v/>
      </c>
      <c r="P5896" t="s">
        <v>1639</v>
      </c>
      <c r="S5896" s="388">
        <f>ROWS(R$5:R5896)</f>
        <v>5892</v>
      </c>
      <c r="T5896" s="388" t="str">
        <f>IF(_xlfn.IFNA(VLOOKUP(P5896,$AG$3:$AH$83,2,FALSE),"")='11.1'!$D$5,TXM!S5896,"")</f>
        <v/>
      </c>
      <c r="U5896" t="str">
        <f>IFERROR(SMALL($T$5:$T$9000,ROWS($T$5:T5896)),"")</f>
        <v/>
      </c>
    </row>
    <row r="5897" spans="1:21" ht="14.4" customHeight="1" x14ac:dyDescent="0.3">
      <c r="A5897" t="s">
        <v>1639</v>
      </c>
      <c r="D5897" s="388">
        <f>ROWS(C$5:C5897)</f>
        <v>5893</v>
      </c>
      <c r="E5897" s="388" t="str">
        <f>IF(_xlfn.IFNA(VLOOKUP(A5897,$AG$3:$AH$83,2,FALSE),"")='11.1'!$D$5,TXM!D5897,"")</f>
        <v/>
      </c>
      <c r="F5897" t="str">
        <f>IFERROR(SMALL($E$5:$E$9000,ROWS($E$5:E5897)),"")</f>
        <v/>
      </c>
      <c r="I5897" s="371" t="s">
        <v>59</v>
      </c>
      <c r="J5897" t="s">
        <v>1240</v>
      </c>
      <c r="K5897" s="372">
        <v>302</v>
      </c>
      <c r="L5897" s="388">
        <f>ROWS(K$5:K5897)</f>
        <v>5893</v>
      </c>
      <c r="M5897" s="388" t="str">
        <f>IF(_xlfn.IFNA(VLOOKUP(I5897,$AG$3:$AH$83,2,FALSE),"")='11.1'!$D$5,TXM!L5897,"")</f>
        <v/>
      </c>
      <c r="N5897" t="str">
        <f>IFERROR(SMALL($M$5:$M$9000,ROWS($M$5:M5897)),"")</f>
        <v/>
      </c>
      <c r="P5897" t="s">
        <v>1639</v>
      </c>
      <c r="S5897" s="388">
        <f>ROWS(R$5:R5897)</f>
        <v>5893</v>
      </c>
      <c r="T5897" s="388" t="str">
        <f>IF(_xlfn.IFNA(VLOOKUP(P5897,$AG$3:$AH$83,2,FALSE),"")='11.1'!$D$5,TXM!S5897,"")</f>
        <v/>
      </c>
      <c r="U5897" t="str">
        <f>IFERROR(SMALL($T$5:$T$9000,ROWS($T$5:T5897)),"")</f>
        <v/>
      </c>
    </row>
    <row r="5898" spans="1:21" ht="14.4" customHeight="1" x14ac:dyDescent="0.3">
      <c r="A5898" t="s">
        <v>1639</v>
      </c>
      <c r="D5898" s="388">
        <f>ROWS(C$5:C5898)</f>
        <v>5894</v>
      </c>
      <c r="E5898" s="388" t="str">
        <f>IF(_xlfn.IFNA(VLOOKUP(A5898,$AG$3:$AH$83,2,FALSE),"")='11.1'!$D$5,TXM!D5898,"")</f>
        <v/>
      </c>
      <c r="F5898" t="str">
        <f>IFERROR(SMALL($E$5:$E$9000,ROWS($E$5:E5898)),"")</f>
        <v/>
      </c>
      <c r="I5898" s="371" t="s">
        <v>59</v>
      </c>
      <c r="J5898" t="s">
        <v>1318</v>
      </c>
      <c r="K5898" s="372">
        <v>127</v>
      </c>
      <c r="L5898" s="388">
        <f>ROWS(K$5:K5898)</f>
        <v>5894</v>
      </c>
      <c r="M5898" s="388" t="str">
        <f>IF(_xlfn.IFNA(VLOOKUP(I5898,$AG$3:$AH$83,2,FALSE),"")='11.1'!$D$5,TXM!L5898,"")</f>
        <v/>
      </c>
      <c r="N5898" t="str">
        <f>IFERROR(SMALL($M$5:$M$9000,ROWS($M$5:M5898)),"")</f>
        <v/>
      </c>
      <c r="P5898" t="s">
        <v>1639</v>
      </c>
      <c r="S5898" s="388">
        <f>ROWS(R$5:R5898)</f>
        <v>5894</v>
      </c>
      <c r="T5898" s="388" t="str">
        <f>IF(_xlfn.IFNA(VLOOKUP(P5898,$AG$3:$AH$83,2,FALSE),"")='11.1'!$D$5,TXM!S5898,"")</f>
        <v/>
      </c>
      <c r="U5898" t="str">
        <f>IFERROR(SMALL($T$5:$T$9000,ROWS($T$5:T5898)),"")</f>
        <v/>
      </c>
    </row>
    <row r="5899" spans="1:21" ht="14.4" customHeight="1" x14ac:dyDescent="0.3">
      <c r="A5899" t="s">
        <v>1639</v>
      </c>
      <c r="D5899" s="388">
        <f>ROWS(C$5:C5899)</f>
        <v>5895</v>
      </c>
      <c r="E5899" s="388" t="str">
        <f>IF(_xlfn.IFNA(VLOOKUP(A5899,$AG$3:$AH$83,2,FALSE),"")='11.1'!$D$5,TXM!D5899,"")</f>
        <v/>
      </c>
      <c r="F5899" t="str">
        <f>IFERROR(SMALL($E$5:$E$9000,ROWS($E$5:E5899)),"")</f>
        <v/>
      </c>
      <c r="I5899" s="371" t="s">
        <v>59</v>
      </c>
      <c r="J5899" t="s">
        <v>108</v>
      </c>
      <c r="K5899" s="372">
        <v>38</v>
      </c>
      <c r="L5899" s="388">
        <f>ROWS(K$5:K5899)</f>
        <v>5895</v>
      </c>
      <c r="M5899" s="388" t="str">
        <f>IF(_xlfn.IFNA(VLOOKUP(I5899,$AG$3:$AH$83,2,FALSE),"")='11.1'!$D$5,TXM!L5899,"")</f>
        <v/>
      </c>
      <c r="N5899" t="str">
        <f>IFERROR(SMALL($M$5:$M$9000,ROWS($M$5:M5899)),"")</f>
        <v/>
      </c>
      <c r="P5899" t="s">
        <v>1639</v>
      </c>
      <c r="S5899" s="388">
        <f>ROWS(R$5:R5899)</f>
        <v>5895</v>
      </c>
      <c r="T5899" s="388" t="str">
        <f>IF(_xlfn.IFNA(VLOOKUP(P5899,$AG$3:$AH$83,2,FALSE),"")='11.1'!$D$5,TXM!S5899,"")</f>
        <v/>
      </c>
      <c r="U5899" t="str">
        <f>IFERROR(SMALL($T$5:$T$9000,ROWS($T$5:T5899)),"")</f>
        <v/>
      </c>
    </row>
    <row r="5900" spans="1:21" ht="14.4" customHeight="1" x14ac:dyDescent="0.3">
      <c r="A5900" t="s">
        <v>1639</v>
      </c>
      <c r="D5900" s="388">
        <f>ROWS(C$5:C5900)</f>
        <v>5896</v>
      </c>
      <c r="E5900" s="388" t="str">
        <f>IF(_xlfn.IFNA(VLOOKUP(A5900,$AG$3:$AH$83,2,FALSE),"")='11.1'!$D$5,TXM!D5900,"")</f>
        <v/>
      </c>
      <c r="F5900" t="str">
        <f>IFERROR(SMALL($E$5:$E$9000,ROWS($E$5:E5900)),"")</f>
        <v/>
      </c>
      <c r="I5900" s="371" t="s">
        <v>684</v>
      </c>
      <c r="J5900" t="s">
        <v>171</v>
      </c>
      <c r="K5900" s="372">
        <v>94469</v>
      </c>
      <c r="L5900" s="388">
        <f>ROWS(K$5:K5900)</f>
        <v>5896</v>
      </c>
      <c r="M5900" s="388" t="str">
        <f>IF(_xlfn.IFNA(VLOOKUP(I5900,$AG$3:$AH$83,2,FALSE),"")='11.1'!$D$5,TXM!L5900,"")</f>
        <v/>
      </c>
      <c r="N5900" t="str">
        <f>IFERROR(SMALL($M$5:$M$9000,ROWS($M$5:M5900)),"")</f>
        <v/>
      </c>
      <c r="P5900" t="s">
        <v>1639</v>
      </c>
      <c r="S5900" s="388">
        <f>ROWS(R$5:R5900)</f>
        <v>5896</v>
      </c>
      <c r="T5900" s="388" t="str">
        <f>IF(_xlfn.IFNA(VLOOKUP(P5900,$AG$3:$AH$83,2,FALSE),"")='11.1'!$D$5,TXM!S5900,"")</f>
        <v/>
      </c>
      <c r="U5900" t="str">
        <f>IFERROR(SMALL($T$5:$T$9000,ROWS($T$5:T5900)),"")</f>
        <v/>
      </c>
    </row>
    <row r="5901" spans="1:21" ht="14.4" customHeight="1" x14ac:dyDescent="0.3">
      <c r="A5901" t="s">
        <v>1639</v>
      </c>
      <c r="D5901" s="388">
        <f>ROWS(C$5:C5901)</f>
        <v>5897</v>
      </c>
      <c r="E5901" s="388" t="str">
        <f>IF(_xlfn.IFNA(VLOOKUP(A5901,$AG$3:$AH$83,2,FALSE),"")='11.1'!$D$5,TXM!D5901,"")</f>
        <v/>
      </c>
      <c r="F5901" t="str">
        <f>IFERROR(SMALL($E$5:$E$9000,ROWS($E$5:E5901)),"")</f>
        <v/>
      </c>
      <c r="I5901" s="371" t="s">
        <v>684</v>
      </c>
      <c r="J5901" t="s">
        <v>863</v>
      </c>
      <c r="K5901" s="372">
        <v>91694</v>
      </c>
      <c r="L5901" s="388">
        <f>ROWS(K$5:K5901)</f>
        <v>5897</v>
      </c>
      <c r="M5901" s="388" t="str">
        <f>IF(_xlfn.IFNA(VLOOKUP(I5901,$AG$3:$AH$83,2,FALSE),"")='11.1'!$D$5,TXM!L5901,"")</f>
        <v/>
      </c>
      <c r="N5901" t="str">
        <f>IFERROR(SMALL($M$5:$M$9000,ROWS($M$5:M5901)),"")</f>
        <v/>
      </c>
      <c r="P5901" t="s">
        <v>1639</v>
      </c>
      <c r="S5901" s="388">
        <f>ROWS(R$5:R5901)</f>
        <v>5897</v>
      </c>
      <c r="T5901" s="388" t="str">
        <f>IF(_xlfn.IFNA(VLOOKUP(P5901,$AG$3:$AH$83,2,FALSE),"")='11.1'!$D$5,TXM!S5901,"")</f>
        <v/>
      </c>
      <c r="U5901" t="str">
        <f>IFERROR(SMALL($T$5:$T$9000,ROWS($T$5:T5901)),"")</f>
        <v/>
      </c>
    </row>
    <row r="5902" spans="1:21" ht="14.4" customHeight="1" x14ac:dyDescent="0.3">
      <c r="A5902" t="s">
        <v>1639</v>
      </c>
      <c r="D5902" s="388">
        <f>ROWS(C$5:C5902)</f>
        <v>5898</v>
      </c>
      <c r="E5902" s="388" t="str">
        <f>IF(_xlfn.IFNA(VLOOKUP(A5902,$AG$3:$AH$83,2,FALSE),"")='11.1'!$D$5,TXM!D5902,"")</f>
        <v/>
      </c>
      <c r="F5902" t="str">
        <f>IFERROR(SMALL($E$5:$E$9000,ROWS($E$5:E5902)),"")</f>
        <v/>
      </c>
      <c r="I5902" s="371" t="s">
        <v>684</v>
      </c>
      <c r="J5902" t="s">
        <v>785</v>
      </c>
      <c r="K5902" s="372">
        <v>35772</v>
      </c>
      <c r="L5902" s="388">
        <f>ROWS(K$5:K5902)</f>
        <v>5898</v>
      </c>
      <c r="M5902" s="388" t="str">
        <f>IF(_xlfn.IFNA(VLOOKUP(I5902,$AG$3:$AH$83,2,FALSE),"")='11.1'!$D$5,TXM!L5902,"")</f>
        <v/>
      </c>
      <c r="N5902" t="str">
        <f>IFERROR(SMALL($M$5:$M$9000,ROWS($M$5:M5902)),"")</f>
        <v/>
      </c>
      <c r="P5902" t="s">
        <v>1639</v>
      </c>
      <c r="S5902" s="388">
        <f>ROWS(R$5:R5902)</f>
        <v>5898</v>
      </c>
      <c r="T5902" s="388" t="str">
        <f>IF(_xlfn.IFNA(VLOOKUP(P5902,$AG$3:$AH$83,2,FALSE),"")='11.1'!$D$5,TXM!S5902,"")</f>
        <v/>
      </c>
      <c r="U5902" t="str">
        <f>IFERROR(SMALL($T$5:$T$9000,ROWS($T$5:T5902)),"")</f>
        <v/>
      </c>
    </row>
    <row r="5903" spans="1:21" ht="14.4" customHeight="1" x14ac:dyDescent="0.3">
      <c r="A5903" t="s">
        <v>1639</v>
      </c>
      <c r="D5903" s="388">
        <f>ROWS(C$5:C5903)</f>
        <v>5899</v>
      </c>
      <c r="E5903" s="388" t="str">
        <f>IF(_xlfn.IFNA(VLOOKUP(A5903,$AG$3:$AH$83,2,FALSE),"")='11.1'!$D$5,TXM!D5903,"")</f>
        <v/>
      </c>
      <c r="F5903" t="str">
        <f>IFERROR(SMALL($E$5:$E$9000,ROWS($E$5:E5903)),"")</f>
        <v/>
      </c>
      <c r="I5903" s="371" t="s">
        <v>684</v>
      </c>
      <c r="J5903" t="s">
        <v>867</v>
      </c>
      <c r="K5903" s="372">
        <v>30465</v>
      </c>
      <c r="L5903" s="388">
        <f>ROWS(K$5:K5903)</f>
        <v>5899</v>
      </c>
      <c r="M5903" s="388" t="str">
        <f>IF(_xlfn.IFNA(VLOOKUP(I5903,$AG$3:$AH$83,2,FALSE),"")='11.1'!$D$5,TXM!L5903,"")</f>
        <v/>
      </c>
      <c r="N5903" t="str">
        <f>IFERROR(SMALL($M$5:$M$9000,ROWS($M$5:M5903)),"")</f>
        <v/>
      </c>
      <c r="P5903" t="s">
        <v>1639</v>
      </c>
      <c r="S5903" s="388">
        <f>ROWS(R$5:R5903)</f>
        <v>5899</v>
      </c>
      <c r="T5903" s="388" t="str">
        <f>IF(_xlfn.IFNA(VLOOKUP(P5903,$AG$3:$AH$83,2,FALSE),"")='11.1'!$D$5,TXM!S5903,"")</f>
        <v/>
      </c>
      <c r="U5903" t="str">
        <f>IFERROR(SMALL($T$5:$T$9000,ROWS($T$5:T5903)),"")</f>
        <v/>
      </c>
    </row>
    <row r="5904" spans="1:21" ht="14.4" customHeight="1" x14ac:dyDescent="0.3">
      <c r="A5904" t="s">
        <v>1639</v>
      </c>
      <c r="D5904" s="388">
        <f>ROWS(C$5:C5904)</f>
        <v>5900</v>
      </c>
      <c r="E5904" s="388" t="str">
        <f>IF(_xlfn.IFNA(VLOOKUP(A5904,$AG$3:$AH$83,2,FALSE),"")='11.1'!$D$5,TXM!D5904,"")</f>
        <v/>
      </c>
      <c r="F5904" t="str">
        <f>IFERROR(SMALL($E$5:$E$9000,ROWS($E$5:E5904)),"")</f>
        <v/>
      </c>
      <c r="I5904" s="371" t="s">
        <v>684</v>
      </c>
      <c r="J5904" t="s">
        <v>821</v>
      </c>
      <c r="K5904" s="372">
        <v>7643</v>
      </c>
      <c r="L5904" s="388">
        <f>ROWS(K$5:K5904)</f>
        <v>5900</v>
      </c>
      <c r="M5904" s="388" t="str">
        <f>IF(_xlfn.IFNA(VLOOKUP(I5904,$AG$3:$AH$83,2,FALSE),"")='11.1'!$D$5,TXM!L5904,"")</f>
        <v/>
      </c>
      <c r="N5904" t="str">
        <f>IFERROR(SMALL($M$5:$M$9000,ROWS($M$5:M5904)),"")</f>
        <v/>
      </c>
      <c r="P5904" t="s">
        <v>1639</v>
      </c>
      <c r="S5904" s="388">
        <f>ROWS(R$5:R5904)</f>
        <v>5900</v>
      </c>
      <c r="T5904" s="388" t="str">
        <f>IF(_xlfn.IFNA(VLOOKUP(P5904,$AG$3:$AH$83,2,FALSE),"")='11.1'!$D$5,TXM!S5904,"")</f>
        <v/>
      </c>
      <c r="U5904" t="str">
        <f>IFERROR(SMALL($T$5:$T$9000,ROWS($T$5:T5904)),"")</f>
        <v/>
      </c>
    </row>
    <row r="5905" spans="1:21" ht="14.4" customHeight="1" x14ac:dyDescent="0.3">
      <c r="A5905" t="s">
        <v>1639</v>
      </c>
      <c r="D5905" s="388">
        <f>ROWS(C$5:C5905)</f>
        <v>5901</v>
      </c>
      <c r="E5905" s="388" t="str">
        <f>IF(_xlfn.IFNA(VLOOKUP(A5905,$AG$3:$AH$83,2,FALSE),"")='11.1'!$D$5,TXM!D5905,"")</f>
        <v/>
      </c>
      <c r="F5905" t="str">
        <f>IFERROR(SMALL($E$5:$E$9000,ROWS($E$5:E5905)),"")</f>
        <v/>
      </c>
      <c r="I5905" s="371" t="s">
        <v>684</v>
      </c>
      <c r="J5905" t="s">
        <v>107</v>
      </c>
      <c r="K5905" s="372">
        <v>3477</v>
      </c>
      <c r="L5905" s="388">
        <f>ROWS(K$5:K5905)</f>
        <v>5901</v>
      </c>
      <c r="M5905" s="388" t="str">
        <f>IF(_xlfn.IFNA(VLOOKUP(I5905,$AG$3:$AH$83,2,FALSE),"")='11.1'!$D$5,TXM!L5905,"")</f>
        <v/>
      </c>
      <c r="N5905" t="str">
        <f>IFERROR(SMALL($M$5:$M$9000,ROWS($M$5:M5905)),"")</f>
        <v/>
      </c>
      <c r="P5905" t="s">
        <v>1639</v>
      </c>
      <c r="S5905" s="388">
        <f>ROWS(R$5:R5905)</f>
        <v>5901</v>
      </c>
      <c r="T5905" s="388" t="str">
        <f>IF(_xlfn.IFNA(VLOOKUP(P5905,$AG$3:$AH$83,2,FALSE),"")='11.1'!$D$5,TXM!S5905,"")</f>
        <v/>
      </c>
      <c r="U5905" t="str">
        <f>IFERROR(SMALL($T$5:$T$9000,ROWS($T$5:T5905)),"")</f>
        <v/>
      </c>
    </row>
    <row r="5906" spans="1:21" ht="14.4" customHeight="1" x14ac:dyDescent="0.3">
      <c r="A5906" t="s">
        <v>1639</v>
      </c>
      <c r="D5906" s="388">
        <f>ROWS(C$5:C5906)</f>
        <v>5902</v>
      </c>
      <c r="E5906" s="388" t="str">
        <f>IF(_xlfn.IFNA(VLOOKUP(A5906,$AG$3:$AH$83,2,FALSE),"")='11.1'!$D$5,TXM!D5906,"")</f>
        <v/>
      </c>
      <c r="F5906" t="str">
        <f>IFERROR(SMALL($E$5:$E$9000,ROWS($E$5:E5906)),"")</f>
        <v/>
      </c>
      <c r="I5906" s="371" t="s">
        <v>684</v>
      </c>
      <c r="J5906" t="s">
        <v>827</v>
      </c>
      <c r="K5906" s="372">
        <v>3005</v>
      </c>
      <c r="L5906" s="388">
        <f>ROWS(K$5:K5906)</f>
        <v>5902</v>
      </c>
      <c r="M5906" s="388" t="str">
        <f>IF(_xlfn.IFNA(VLOOKUP(I5906,$AG$3:$AH$83,2,FALSE),"")='11.1'!$D$5,TXM!L5906,"")</f>
        <v/>
      </c>
      <c r="N5906" t="str">
        <f>IFERROR(SMALL($M$5:$M$9000,ROWS($M$5:M5906)),"")</f>
        <v/>
      </c>
      <c r="P5906" t="s">
        <v>1639</v>
      </c>
      <c r="S5906" s="388">
        <f>ROWS(R$5:R5906)</f>
        <v>5902</v>
      </c>
      <c r="T5906" s="388" t="str">
        <f>IF(_xlfn.IFNA(VLOOKUP(P5906,$AG$3:$AH$83,2,FALSE),"")='11.1'!$D$5,TXM!S5906,"")</f>
        <v/>
      </c>
      <c r="U5906" t="str">
        <f>IFERROR(SMALL($T$5:$T$9000,ROWS($T$5:T5906)),"")</f>
        <v/>
      </c>
    </row>
    <row r="5907" spans="1:21" ht="14.4" customHeight="1" x14ac:dyDescent="0.3">
      <c r="A5907" t="s">
        <v>1639</v>
      </c>
      <c r="D5907" s="388">
        <f>ROWS(C$5:C5907)</f>
        <v>5903</v>
      </c>
      <c r="E5907" s="388" t="str">
        <f>IF(_xlfn.IFNA(VLOOKUP(A5907,$AG$3:$AH$83,2,FALSE),"")='11.1'!$D$5,TXM!D5907,"")</f>
        <v/>
      </c>
      <c r="F5907" t="str">
        <f>IFERROR(SMALL($E$5:$E$9000,ROWS($E$5:E5907)),"")</f>
        <v/>
      </c>
      <c r="I5907" s="371" t="s">
        <v>684</v>
      </c>
      <c r="J5907" t="s">
        <v>823</v>
      </c>
      <c r="K5907" s="372">
        <v>51</v>
      </c>
      <c r="L5907" s="388">
        <f>ROWS(K$5:K5907)</f>
        <v>5903</v>
      </c>
      <c r="M5907" s="388" t="str">
        <f>IF(_xlfn.IFNA(VLOOKUP(I5907,$AG$3:$AH$83,2,FALSE),"")='11.1'!$D$5,TXM!L5907,"")</f>
        <v/>
      </c>
      <c r="N5907" t="str">
        <f>IFERROR(SMALL($M$5:$M$9000,ROWS($M$5:M5907)),"")</f>
        <v/>
      </c>
      <c r="P5907" t="s">
        <v>1639</v>
      </c>
      <c r="S5907" s="388">
        <f>ROWS(R$5:R5907)</f>
        <v>5903</v>
      </c>
      <c r="T5907" s="388" t="str">
        <f>IF(_xlfn.IFNA(VLOOKUP(P5907,$AG$3:$AH$83,2,FALSE),"")='11.1'!$D$5,TXM!S5907,"")</f>
        <v/>
      </c>
      <c r="U5907" t="str">
        <f>IFERROR(SMALL($T$5:$T$9000,ROWS($T$5:T5907)),"")</f>
        <v/>
      </c>
    </row>
    <row r="5908" spans="1:21" ht="14.4" customHeight="1" x14ac:dyDescent="0.3">
      <c r="A5908" t="s">
        <v>1639</v>
      </c>
      <c r="D5908" s="388">
        <f>ROWS(C$5:C5908)</f>
        <v>5904</v>
      </c>
      <c r="E5908" s="388" t="str">
        <f>IF(_xlfn.IFNA(VLOOKUP(A5908,$AG$3:$AH$83,2,FALSE),"")='11.1'!$D$5,TXM!D5908,"")</f>
        <v/>
      </c>
      <c r="F5908" t="str">
        <f>IFERROR(SMALL($E$5:$E$9000,ROWS($E$5:E5908)),"")</f>
        <v/>
      </c>
      <c r="I5908" s="371" t="s">
        <v>2322</v>
      </c>
      <c r="J5908" t="s">
        <v>1240</v>
      </c>
      <c r="K5908" s="372">
        <v>3911765</v>
      </c>
      <c r="L5908" s="388">
        <f>ROWS(K$5:K5908)</f>
        <v>5904</v>
      </c>
      <c r="M5908" s="388" t="str">
        <f>IF(_xlfn.IFNA(VLOOKUP(I5908,$AG$3:$AH$83,2,FALSE),"")='11.1'!$D$5,TXM!L5908,"")</f>
        <v/>
      </c>
      <c r="N5908" t="str">
        <f>IFERROR(SMALL($M$5:$M$9000,ROWS($M$5:M5908)),"")</f>
        <v/>
      </c>
      <c r="P5908" t="s">
        <v>1639</v>
      </c>
      <c r="S5908" s="388">
        <f>ROWS(R$5:R5908)</f>
        <v>5904</v>
      </c>
      <c r="T5908" s="388" t="str">
        <f>IF(_xlfn.IFNA(VLOOKUP(P5908,$AG$3:$AH$83,2,FALSE),"")='11.1'!$D$5,TXM!S5908,"")</f>
        <v/>
      </c>
      <c r="U5908" t="str">
        <f>IFERROR(SMALL($T$5:$T$9000,ROWS($T$5:T5908)),"")</f>
        <v/>
      </c>
    </row>
    <row r="5909" spans="1:21" ht="14.4" customHeight="1" x14ac:dyDescent="0.3">
      <c r="A5909" t="s">
        <v>1639</v>
      </c>
      <c r="D5909" s="388">
        <f>ROWS(C$5:C5909)</f>
        <v>5905</v>
      </c>
      <c r="E5909" s="388" t="str">
        <f>IF(_xlfn.IFNA(VLOOKUP(A5909,$AG$3:$AH$83,2,FALSE),"")='11.1'!$D$5,TXM!D5909,"")</f>
        <v/>
      </c>
      <c r="F5909" t="str">
        <f>IFERROR(SMALL($E$5:$E$9000,ROWS($E$5:E5909)),"")</f>
        <v/>
      </c>
      <c r="I5909" s="371" t="s">
        <v>2322</v>
      </c>
      <c r="J5909" t="s">
        <v>839</v>
      </c>
      <c r="K5909" s="372">
        <v>3886160</v>
      </c>
      <c r="L5909" s="388">
        <f>ROWS(K$5:K5909)</f>
        <v>5905</v>
      </c>
      <c r="M5909" s="388" t="str">
        <f>IF(_xlfn.IFNA(VLOOKUP(I5909,$AG$3:$AH$83,2,FALSE),"")='11.1'!$D$5,TXM!L5909,"")</f>
        <v/>
      </c>
      <c r="N5909" t="str">
        <f>IFERROR(SMALL($M$5:$M$9000,ROWS($M$5:M5909)),"")</f>
        <v/>
      </c>
      <c r="P5909" t="s">
        <v>1639</v>
      </c>
      <c r="S5909" s="388">
        <f>ROWS(R$5:R5909)</f>
        <v>5905</v>
      </c>
      <c r="T5909" s="388" t="str">
        <f>IF(_xlfn.IFNA(VLOOKUP(P5909,$AG$3:$AH$83,2,FALSE),"")='11.1'!$D$5,TXM!S5909,"")</f>
        <v/>
      </c>
      <c r="U5909" t="str">
        <f>IFERROR(SMALL($T$5:$T$9000,ROWS($T$5:T5909)),"")</f>
        <v/>
      </c>
    </row>
    <row r="5910" spans="1:21" ht="14.4" customHeight="1" x14ac:dyDescent="0.3">
      <c r="A5910" t="s">
        <v>1639</v>
      </c>
      <c r="D5910" s="388">
        <f>ROWS(C$5:C5910)</f>
        <v>5906</v>
      </c>
      <c r="E5910" s="388" t="str">
        <f>IF(_xlfn.IFNA(VLOOKUP(A5910,$AG$3:$AH$83,2,FALSE),"")='11.1'!$D$5,TXM!D5910,"")</f>
        <v/>
      </c>
      <c r="F5910" t="str">
        <f>IFERROR(SMALL($E$5:$E$9000,ROWS($E$5:E5910)),"")</f>
        <v/>
      </c>
      <c r="I5910" s="371" t="s">
        <v>2322</v>
      </c>
      <c r="J5910" t="s">
        <v>777</v>
      </c>
      <c r="K5910" s="372">
        <v>1131906</v>
      </c>
      <c r="L5910" s="388">
        <f>ROWS(K$5:K5910)</f>
        <v>5906</v>
      </c>
      <c r="M5910" s="388" t="str">
        <f>IF(_xlfn.IFNA(VLOOKUP(I5910,$AG$3:$AH$83,2,FALSE),"")='11.1'!$D$5,TXM!L5910,"")</f>
        <v/>
      </c>
      <c r="N5910" t="str">
        <f>IFERROR(SMALL($M$5:$M$9000,ROWS($M$5:M5910)),"")</f>
        <v/>
      </c>
      <c r="P5910" t="s">
        <v>1639</v>
      </c>
      <c r="S5910" s="388">
        <f>ROWS(R$5:R5910)</f>
        <v>5906</v>
      </c>
      <c r="T5910" s="388" t="str">
        <f>IF(_xlfn.IFNA(VLOOKUP(P5910,$AG$3:$AH$83,2,FALSE),"")='11.1'!$D$5,TXM!S5910,"")</f>
        <v/>
      </c>
      <c r="U5910" t="str">
        <f>IFERROR(SMALL($T$5:$T$9000,ROWS($T$5:T5910)),"")</f>
        <v/>
      </c>
    </row>
    <row r="5911" spans="1:21" ht="14.4" customHeight="1" x14ac:dyDescent="0.3">
      <c r="A5911" t="s">
        <v>1639</v>
      </c>
      <c r="D5911" s="388">
        <f>ROWS(C$5:C5911)</f>
        <v>5907</v>
      </c>
      <c r="E5911" s="388" t="str">
        <f>IF(_xlfn.IFNA(VLOOKUP(A5911,$AG$3:$AH$83,2,FALSE),"")='11.1'!$D$5,TXM!D5911,"")</f>
        <v/>
      </c>
      <c r="F5911" t="str">
        <f>IFERROR(SMALL($E$5:$E$9000,ROWS($E$5:E5911)),"")</f>
        <v/>
      </c>
      <c r="I5911" s="371" t="s">
        <v>2322</v>
      </c>
      <c r="J5911" t="s">
        <v>799</v>
      </c>
      <c r="K5911" s="372">
        <v>682538</v>
      </c>
      <c r="L5911" s="388">
        <f>ROWS(K$5:K5911)</f>
        <v>5907</v>
      </c>
      <c r="M5911" s="388" t="str">
        <f>IF(_xlfn.IFNA(VLOOKUP(I5911,$AG$3:$AH$83,2,FALSE),"")='11.1'!$D$5,TXM!L5911,"")</f>
        <v/>
      </c>
      <c r="N5911" t="str">
        <f>IFERROR(SMALL($M$5:$M$9000,ROWS($M$5:M5911)),"")</f>
        <v/>
      </c>
      <c r="P5911" t="s">
        <v>1639</v>
      </c>
      <c r="S5911" s="388">
        <f>ROWS(R$5:R5911)</f>
        <v>5907</v>
      </c>
      <c r="T5911" s="388" t="str">
        <f>IF(_xlfn.IFNA(VLOOKUP(P5911,$AG$3:$AH$83,2,FALSE),"")='11.1'!$D$5,TXM!S5911,"")</f>
        <v/>
      </c>
      <c r="U5911" t="str">
        <f>IFERROR(SMALL($T$5:$T$9000,ROWS($T$5:T5911)),"")</f>
        <v/>
      </c>
    </row>
    <row r="5912" spans="1:21" ht="14.4" customHeight="1" x14ac:dyDescent="0.3">
      <c r="A5912" t="s">
        <v>1639</v>
      </c>
      <c r="D5912" s="388">
        <f>ROWS(C$5:C5912)</f>
        <v>5908</v>
      </c>
      <c r="E5912" s="388" t="str">
        <f>IF(_xlfn.IFNA(VLOOKUP(A5912,$AG$3:$AH$83,2,FALSE),"")='11.1'!$D$5,TXM!D5912,"")</f>
        <v/>
      </c>
      <c r="F5912" t="str">
        <f>IFERROR(SMALL($E$5:$E$9000,ROWS($E$5:E5912)),"")</f>
        <v/>
      </c>
      <c r="I5912" s="371" t="s">
        <v>2322</v>
      </c>
      <c r="J5912" t="s">
        <v>990</v>
      </c>
      <c r="K5912" s="372">
        <v>300325</v>
      </c>
      <c r="L5912" s="388">
        <f>ROWS(K$5:K5912)</f>
        <v>5908</v>
      </c>
      <c r="M5912" s="388" t="str">
        <f>IF(_xlfn.IFNA(VLOOKUP(I5912,$AG$3:$AH$83,2,FALSE),"")='11.1'!$D$5,TXM!L5912,"")</f>
        <v/>
      </c>
      <c r="N5912" t="str">
        <f>IFERROR(SMALL($M$5:$M$9000,ROWS($M$5:M5912)),"")</f>
        <v/>
      </c>
      <c r="P5912" t="s">
        <v>1639</v>
      </c>
      <c r="S5912" s="388">
        <f>ROWS(R$5:R5912)</f>
        <v>5908</v>
      </c>
      <c r="T5912" s="388" t="str">
        <f>IF(_xlfn.IFNA(VLOOKUP(P5912,$AG$3:$AH$83,2,FALSE),"")='11.1'!$D$5,TXM!S5912,"")</f>
        <v/>
      </c>
      <c r="U5912" t="str">
        <f>IFERROR(SMALL($T$5:$T$9000,ROWS($T$5:T5912)),"")</f>
        <v/>
      </c>
    </row>
    <row r="5913" spans="1:21" ht="14.4" customHeight="1" x14ac:dyDescent="0.3">
      <c r="A5913" t="s">
        <v>1639</v>
      </c>
      <c r="D5913" s="388">
        <f>ROWS(C$5:C5913)</f>
        <v>5909</v>
      </c>
      <c r="E5913" s="388" t="str">
        <f>IF(_xlfn.IFNA(VLOOKUP(A5913,$AG$3:$AH$83,2,FALSE),"")='11.1'!$D$5,TXM!D5913,"")</f>
        <v/>
      </c>
      <c r="F5913" t="str">
        <f>IFERROR(SMALL($E$5:$E$9000,ROWS($E$5:E5913)),"")</f>
        <v/>
      </c>
      <c r="I5913" s="371" t="s">
        <v>2322</v>
      </c>
      <c r="J5913" t="s">
        <v>1005</v>
      </c>
      <c r="K5913" s="372">
        <v>263127</v>
      </c>
      <c r="L5913" s="388">
        <f>ROWS(K$5:K5913)</f>
        <v>5909</v>
      </c>
      <c r="M5913" s="388" t="str">
        <f>IF(_xlfn.IFNA(VLOOKUP(I5913,$AG$3:$AH$83,2,FALSE),"")='11.1'!$D$5,TXM!L5913,"")</f>
        <v/>
      </c>
      <c r="N5913" t="str">
        <f>IFERROR(SMALL($M$5:$M$9000,ROWS($M$5:M5913)),"")</f>
        <v/>
      </c>
      <c r="P5913" t="s">
        <v>1639</v>
      </c>
      <c r="S5913" s="388">
        <f>ROWS(R$5:R5913)</f>
        <v>5909</v>
      </c>
      <c r="T5913" s="388" t="str">
        <f>IF(_xlfn.IFNA(VLOOKUP(P5913,$AG$3:$AH$83,2,FALSE),"")='11.1'!$D$5,TXM!S5913,"")</f>
        <v/>
      </c>
      <c r="U5913" t="str">
        <f>IFERROR(SMALL($T$5:$T$9000,ROWS($T$5:T5913)),"")</f>
        <v/>
      </c>
    </row>
    <row r="5914" spans="1:21" ht="14.4" customHeight="1" x14ac:dyDescent="0.3">
      <c r="A5914" t="s">
        <v>1639</v>
      </c>
      <c r="D5914" s="388">
        <f>ROWS(C$5:C5914)</f>
        <v>5910</v>
      </c>
      <c r="E5914" s="388" t="str">
        <f>IF(_xlfn.IFNA(VLOOKUP(A5914,$AG$3:$AH$83,2,FALSE),"")='11.1'!$D$5,TXM!D5914,"")</f>
        <v/>
      </c>
      <c r="F5914" t="str">
        <f>IFERROR(SMALL($E$5:$E$9000,ROWS($E$5:E5914)),"")</f>
        <v/>
      </c>
      <c r="I5914" s="371" t="s">
        <v>2322</v>
      </c>
      <c r="J5914" t="s">
        <v>863</v>
      </c>
      <c r="K5914" s="372">
        <v>151691</v>
      </c>
      <c r="L5914" s="388">
        <f>ROWS(K$5:K5914)</f>
        <v>5910</v>
      </c>
      <c r="M5914" s="388" t="str">
        <f>IF(_xlfn.IFNA(VLOOKUP(I5914,$AG$3:$AH$83,2,FALSE),"")='11.1'!$D$5,TXM!L5914,"")</f>
        <v/>
      </c>
      <c r="N5914" t="str">
        <f>IFERROR(SMALL($M$5:$M$9000,ROWS($M$5:M5914)),"")</f>
        <v/>
      </c>
      <c r="P5914" t="s">
        <v>1639</v>
      </c>
      <c r="S5914" s="388">
        <f>ROWS(R$5:R5914)</f>
        <v>5910</v>
      </c>
      <c r="T5914" s="388" t="str">
        <f>IF(_xlfn.IFNA(VLOOKUP(P5914,$AG$3:$AH$83,2,FALSE),"")='11.1'!$D$5,TXM!S5914,"")</f>
        <v/>
      </c>
      <c r="U5914" t="str">
        <f>IFERROR(SMALL($T$5:$T$9000,ROWS($T$5:T5914)),"")</f>
        <v/>
      </c>
    </row>
    <row r="5915" spans="1:21" ht="14.4" customHeight="1" x14ac:dyDescent="0.3">
      <c r="A5915" t="s">
        <v>1639</v>
      </c>
      <c r="D5915" s="388">
        <f>ROWS(C$5:C5915)</f>
        <v>5911</v>
      </c>
      <c r="E5915" s="388" t="str">
        <f>IF(_xlfn.IFNA(VLOOKUP(A5915,$AG$3:$AH$83,2,FALSE),"")='11.1'!$D$5,TXM!D5915,"")</f>
        <v/>
      </c>
      <c r="F5915" t="str">
        <f>IFERROR(SMALL($E$5:$E$9000,ROWS($E$5:E5915)),"")</f>
        <v/>
      </c>
      <c r="I5915" s="371" t="s">
        <v>2322</v>
      </c>
      <c r="J5915" t="s">
        <v>827</v>
      </c>
      <c r="K5915" s="372">
        <v>119938</v>
      </c>
      <c r="L5915" s="388">
        <f>ROWS(K$5:K5915)</f>
        <v>5911</v>
      </c>
      <c r="M5915" s="388" t="str">
        <f>IF(_xlfn.IFNA(VLOOKUP(I5915,$AG$3:$AH$83,2,FALSE),"")='11.1'!$D$5,TXM!L5915,"")</f>
        <v/>
      </c>
      <c r="N5915" t="str">
        <f>IFERROR(SMALL($M$5:$M$9000,ROWS($M$5:M5915)),"")</f>
        <v/>
      </c>
      <c r="P5915" t="s">
        <v>1639</v>
      </c>
      <c r="S5915" s="388">
        <f>ROWS(R$5:R5915)</f>
        <v>5911</v>
      </c>
      <c r="T5915" s="388" t="str">
        <f>IF(_xlfn.IFNA(VLOOKUP(P5915,$AG$3:$AH$83,2,FALSE),"")='11.1'!$D$5,TXM!S5915,"")</f>
        <v/>
      </c>
      <c r="U5915" t="str">
        <f>IFERROR(SMALL($T$5:$T$9000,ROWS($T$5:T5915)),"")</f>
        <v/>
      </c>
    </row>
    <row r="5916" spans="1:21" ht="14.4" customHeight="1" x14ac:dyDescent="0.3">
      <c r="A5916" t="s">
        <v>1639</v>
      </c>
      <c r="D5916" s="388">
        <f>ROWS(C$5:C5916)</f>
        <v>5912</v>
      </c>
      <c r="E5916" s="388" t="str">
        <f>IF(_xlfn.IFNA(VLOOKUP(A5916,$AG$3:$AH$83,2,FALSE),"")='11.1'!$D$5,TXM!D5916,"")</f>
        <v/>
      </c>
      <c r="F5916" t="str">
        <f>IFERROR(SMALL($E$5:$E$9000,ROWS($E$5:E5916)),"")</f>
        <v/>
      </c>
      <c r="I5916" s="371" t="s">
        <v>2322</v>
      </c>
      <c r="J5916" t="s">
        <v>821</v>
      </c>
      <c r="K5916" s="372">
        <v>85989</v>
      </c>
      <c r="L5916" s="388">
        <f>ROWS(K$5:K5916)</f>
        <v>5912</v>
      </c>
      <c r="M5916" s="388" t="str">
        <f>IF(_xlfn.IFNA(VLOOKUP(I5916,$AG$3:$AH$83,2,FALSE),"")='11.1'!$D$5,TXM!L5916,"")</f>
        <v/>
      </c>
      <c r="N5916" t="str">
        <f>IFERROR(SMALL($M$5:$M$9000,ROWS($M$5:M5916)),"")</f>
        <v/>
      </c>
      <c r="P5916" t="s">
        <v>1639</v>
      </c>
      <c r="S5916" s="388">
        <f>ROWS(R$5:R5916)</f>
        <v>5912</v>
      </c>
      <c r="T5916" s="388" t="str">
        <f>IF(_xlfn.IFNA(VLOOKUP(P5916,$AG$3:$AH$83,2,FALSE),"")='11.1'!$D$5,TXM!S5916,"")</f>
        <v/>
      </c>
      <c r="U5916" t="str">
        <f>IFERROR(SMALL($T$5:$T$9000,ROWS($T$5:T5916)),"")</f>
        <v/>
      </c>
    </row>
    <row r="5917" spans="1:21" ht="14.4" customHeight="1" x14ac:dyDescent="0.3">
      <c r="A5917" t="s">
        <v>1639</v>
      </c>
      <c r="D5917" s="388">
        <f>ROWS(C$5:C5917)</f>
        <v>5913</v>
      </c>
      <c r="E5917" s="388" t="str">
        <f>IF(_xlfn.IFNA(VLOOKUP(A5917,$AG$3:$AH$83,2,FALSE),"")='11.1'!$D$5,TXM!D5917,"")</f>
        <v/>
      </c>
      <c r="F5917" t="str">
        <f>IFERROR(SMALL($E$5:$E$9000,ROWS($E$5:E5917)),"")</f>
        <v/>
      </c>
      <c r="I5917" s="371" t="s">
        <v>2322</v>
      </c>
      <c r="J5917" t="s">
        <v>865</v>
      </c>
      <c r="K5917" s="372">
        <v>16946</v>
      </c>
      <c r="L5917" s="388">
        <f>ROWS(K$5:K5917)</f>
        <v>5913</v>
      </c>
      <c r="M5917" s="388" t="str">
        <f>IF(_xlfn.IFNA(VLOOKUP(I5917,$AG$3:$AH$83,2,FALSE),"")='11.1'!$D$5,TXM!L5917,"")</f>
        <v/>
      </c>
      <c r="N5917" t="str">
        <f>IFERROR(SMALL($M$5:$M$9000,ROWS($M$5:M5917)),"")</f>
        <v/>
      </c>
      <c r="P5917" t="s">
        <v>1639</v>
      </c>
      <c r="S5917" s="388">
        <f>ROWS(R$5:R5917)</f>
        <v>5913</v>
      </c>
      <c r="T5917" s="388" t="str">
        <f>IF(_xlfn.IFNA(VLOOKUP(P5917,$AG$3:$AH$83,2,FALSE),"")='11.1'!$D$5,TXM!S5917,"")</f>
        <v/>
      </c>
      <c r="U5917" t="str">
        <f>IFERROR(SMALL($T$5:$T$9000,ROWS($T$5:T5917)),"")</f>
        <v/>
      </c>
    </row>
    <row r="5918" spans="1:21" ht="14.4" customHeight="1" x14ac:dyDescent="0.3">
      <c r="A5918" t="s">
        <v>1639</v>
      </c>
      <c r="D5918" s="388">
        <f>ROWS(C$5:C5918)</f>
        <v>5914</v>
      </c>
      <c r="E5918" s="388" t="str">
        <f>IF(_xlfn.IFNA(VLOOKUP(A5918,$AG$3:$AH$83,2,FALSE),"")='11.1'!$D$5,TXM!D5918,"")</f>
        <v/>
      </c>
      <c r="F5918" t="str">
        <f>IFERROR(SMALL($E$5:$E$9000,ROWS($E$5:E5918)),"")</f>
        <v/>
      </c>
      <c r="I5918" s="371" t="s">
        <v>2322</v>
      </c>
      <c r="J5918" t="s">
        <v>1434</v>
      </c>
      <c r="K5918" s="372">
        <v>1694</v>
      </c>
      <c r="L5918" s="388">
        <f>ROWS(K$5:K5918)</f>
        <v>5914</v>
      </c>
      <c r="M5918" s="388" t="str">
        <f>IF(_xlfn.IFNA(VLOOKUP(I5918,$AG$3:$AH$83,2,FALSE),"")='11.1'!$D$5,TXM!L5918,"")</f>
        <v/>
      </c>
      <c r="N5918" t="str">
        <f>IFERROR(SMALL($M$5:$M$9000,ROWS($M$5:M5918)),"")</f>
        <v/>
      </c>
      <c r="P5918" t="s">
        <v>1639</v>
      </c>
      <c r="S5918" s="388">
        <f>ROWS(R$5:R5918)</f>
        <v>5914</v>
      </c>
      <c r="T5918" s="388" t="str">
        <f>IF(_xlfn.IFNA(VLOOKUP(P5918,$AG$3:$AH$83,2,FALSE),"")='11.1'!$D$5,TXM!S5918,"")</f>
        <v/>
      </c>
      <c r="U5918" t="str">
        <f>IFERROR(SMALL($T$5:$T$9000,ROWS($T$5:T5918)),"")</f>
        <v/>
      </c>
    </row>
    <row r="5919" spans="1:21" ht="14.4" customHeight="1" x14ac:dyDescent="0.3">
      <c r="A5919" t="s">
        <v>1639</v>
      </c>
      <c r="D5919" s="388">
        <f>ROWS(C$5:C5919)</f>
        <v>5915</v>
      </c>
      <c r="E5919" s="388" t="str">
        <f>IF(_xlfn.IFNA(VLOOKUP(A5919,$AG$3:$AH$83,2,FALSE),"")='11.1'!$D$5,TXM!D5919,"")</f>
        <v/>
      </c>
      <c r="F5919" t="str">
        <f>IFERROR(SMALL($E$5:$E$9000,ROWS($E$5:E5919)),"")</f>
        <v/>
      </c>
      <c r="I5919" s="371" t="s">
        <v>2322</v>
      </c>
      <c r="J5919" t="s">
        <v>791</v>
      </c>
      <c r="K5919" s="372">
        <v>360</v>
      </c>
      <c r="L5919" s="388">
        <f>ROWS(K$5:K5919)</f>
        <v>5915</v>
      </c>
      <c r="M5919" s="388" t="str">
        <f>IF(_xlfn.IFNA(VLOOKUP(I5919,$AG$3:$AH$83,2,FALSE),"")='11.1'!$D$5,TXM!L5919,"")</f>
        <v/>
      </c>
      <c r="N5919" t="str">
        <f>IFERROR(SMALL($M$5:$M$9000,ROWS($M$5:M5919)),"")</f>
        <v/>
      </c>
      <c r="P5919" t="s">
        <v>1639</v>
      </c>
      <c r="S5919" s="388">
        <f>ROWS(R$5:R5919)</f>
        <v>5915</v>
      </c>
      <c r="T5919" s="388" t="str">
        <f>IF(_xlfn.IFNA(VLOOKUP(P5919,$AG$3:$AH$83,2,FALSE),"")='11.1'!$D$5,TXM!S5919,"")</f>
        <v/>
      </c>
      <c r="U5919" t="str">
        <f>IFERROR(SMALL($T$5:$T$9000,ROWS($T$5:T5919)),"")</f>
        <v/>
      </c>
    </row>
    <row r="5920" spans="1:21" ht="14.4" customHeight="1" x14ac:dyDescent="0.3">
      <c r="A5920" t="s">
        <v>1639</v>
      </c>
      <c r="D5920" s="388">
        <f>ROWS(C$5:C5920)</f>
        <v>5916</v>
      </c>
      <c r="E5920" s="388" t="str">
        <f>IF(_xlfn.IFNA(VLOOKUP(A5920,$AG$3:$AH$83,2,FALSE),"")='11.1'!$D$5,TXM!D5920,"")</f>
        <v/>
      </c>
      <c r="F5920" t="str">
        <f>IFERROR(SMALL($E$5:$E$9000,ROWS($E$5:E5920)),"")</f>
        <v/>
      </c>
      <c r="I5920" s="371" t="s">
        <v>72</v>
      </c>
      <c r="J5920" t="s">
        <v>867</v>
      </c>
      <c r="K5920" s="372">
        <v>415445</v>
      </c>
      <c r="L5920" s="388">
        <f>ROWS(K$5:K5920)</f>
        <v>5916</v>
      </c>
      <c r="M5920" s="388" t="str">
        <f>IF(_xlfn.IFNA(VLOOKUP(I5920,$AG$3:$AH$83,2,FALSE),"")='11.1'!$D$5,TXM!L5920,"")</f>
        <v/>
      </c>
      <c r="N5920" t="str">
        <f>IFERROR(SMALL($M$5:$M$9000,ROWS($M$5:M5920)),"")</f>
        <v/>
      </c>
      <c r="P5920" t="s">
        <v>1639</v>
      </c>
      <c r="S5920" s="388">
        <f>ROWS(R$5:R5920)</f>
        <v>5916</v>
      </c>
      <c r="T5920" s="388" t="str">
        <f>IF(_xlfn.IFNA(VLOOKUP(P5920,$AG$3:$AH$83,2,FALSE),"")='11.1'!$D$5,TXM!S5920,"")</f>
        <v/>
      </c>
      <c r="U5920" t="str">
        <f>IFERROR(SMALL($T$5:$T$9000,ROWS($T$5:T5920)),"")</f>
        <v/>
      </c>
    </row>
    <row r="5921" spans="1:21" ht="14.4" customHeight="1" x14ac:dyDescent="0.3">
      <c r="A5921" t="s">
        <v>1639</v>
      </c>
      <c r="D5921" s="388">
        <f>ROWS(C$5:C5921)</f>
        <v>5917</v>
      </c>
      <c r="E5921" s="388" t="str">
        <f>IF(_xlfn.IFNA(VLOOKUP(A5921,$AG$3:$AH$83,2,FALSE),"")='11.1'!$D$5,TXM!D5921,"")</f>
        <v/>
      </c>
      <c r="F5921" t="str">
        <f>IFERROR(SMALL($E$5:$E$9000,ROWS($E$5:E5921)),"")</f>
        <v/>
      </c>
      <c r="I5921" s="371" t="s">
        <v>72</v>
      </c>
      <c r="J5921" t="s">
        <v>1001</v>
      </c>
      <c r="K5921" s="372">
        <v>305796</v>
      </c>
      <c r="L5921" s="388">
        <f>ROWS(K$5:K5921)</f>
        <v>5917</v>
      </c>
      <c r="M5921" s="388" t="str">
        <f>IF(_xlfn.IFNA(VLOOKUP(I5921,$AG$3:$AH$83,2,FALSE),"")='11.1'!$D$5,TXM!L5921,"")</f>
        <v/>
      </c>
      <c r="N5921" t="str">
        <f>IFERROR(SMALL($M$5:$M$9000,ROWS($M$5:M5921)),"")</f>
        <v/>
      </c>
      <c r="P5921" t="s">
        <v>1639</v>
      </c>
      <c r="S5921" s="388">
        <f>ROWS(R$5:R5921)</f>
        <v>5917</v>
      </c>
      <c r="T5921" s="388" t="str">
        <f>IF(_xlfn.IFNA(VLOOKUP(P5921,$AG$3:$AH$83,2,FALSE),"")='11.1'!$D$5,TXM!S5921,"")</f>
        <v/>
      </c>
      <c r="U5921" t="str">
        <f>IFERROR(SMALL($T$5:$T$9000,ROWS($T$5:T5921)),"")</f>
        <v/>
      </c>
    </row>
    <row r="5922" spans="1:21" ht="14.4" customHeight="1" x14ac:dyDescent="0.3">
      <c r="A5922" t="s">
        <v>1639</v>
      </c>
      <c r="D5922" s="388">
        <f>ROWS(C$5:C5922)</f>
        <v>5918</v>
      </c>
      <c r="E5922" s="388" t="str">
        <f>IF(_xlfn.IFNA(VLOOKUP(A5922,$AG$3:$AH$83,2,FALSE),"")='11.1'!$D$5,TXM!D5922,"")</f>
        <v/>
      </c>
      <c r="F5922" t="str">
        <f>IFERROR(SMALL($E$5:$E$9000,ROWS($E$5:E5922)),"")</f>
        <v/>
      </c>
      <c r="I5922" s="371" t="s">
        <v>72</v>
      </c>
      <c r="J5922" t="s">
        <v>863</v>
      </c>
      <c r="K5922" s="372">
        <v>179738</v>
      </c>
      <c r="L5922" s="388">
        <f>ROWS(K$5:K5922)</f>
        <v>5918</v>
      </c>
      <c r="M5922" s="388" t="str">
        <f>IF(_xlfn.IFNA(VLOOKUP(I5922,$AG$3:$AH$83,2,FALSE),"")='11.1'!$D$5,TXM!L5922,"")</f>
        <v/>
      </c>
      <c r="N5922" t="str">
        <f>IFERROR(SMALL($M$5:$M$9000,ROWS($M$5:M5922)),"")</f>
        <v/>
      </c>
      <c r="P5922" t="s">
        <v>1639</v>
      </c>
      <c r="S5922" s="388">
        <f>ROWS(R$5:R5922)</f>
        <v>5918</v>
      </c>
      <c r="T5922" s="388" t="str">
        <f>IF(_xlfn.IFNA(VLOOKUP(P5922,$AG$3:$AH$83,2,FALSE),"")='11.1'!$D$5,TXM!S5922,"")</f>
        <v/>
      </c>
      <c r="U5922" t="str">
        <f>IFERROR(SMALL($T$5:$T$9000,ROWS($T$5:T5922)),"")</f>
        <v/>
      </c>
    </row>
    <row r="5923" spans="1:21" ht="14.4" customHeight="1" x14ac:dyDescent="0.3">
      <c r="A5923" t="s">
        <v>1639</v>
      </c>
      <c r="D5923" s="388">
        <f>ROWS(C$5:C5923)</f>
        <v>5919</v>
      </c>
      <c r="E5923" s="388" t="str">
        <f>IF(_xlfn.IFNA(VLOOKUP(A5923,$AG$3:$AH$83,2,FALSE),"")='11.1'!$D$5,TXM!D5923,"")</f>
        <v/>
      </c>
      <c r="F5923" t="str">
        <f>IFERROR(SMALL($E$5:$E$9000,ROWS($E$5:E5923)),"")</f>
        <v/>
      </c>
      <c r="I5923" s="371" t="s">
        <v>72</v>
      </c>
      <c r="J5923" t="s">
        <v>779</v>
      </c>
      <c r="K5923" s="372">
        <v>150326</v>
      </c>
      <c r="L5923" s="388">
        <f>ROWS(K$5:K5923)</f>
        <v>5919</v>
      </c>
      <c r="M5923" s="388" t="str">
        <f>IF(_xlfn.IFNA(VLOOKUP(I5923,$AG$3:$AH$83,2,FALSE),"")='11.1'!$D$5,TXM!L5923,"")</f>
        <v/>
      </c>
      <c r="N5923" t="str">
        <f>IFERROR(SMALL($M$5:$M$9000,ROWS($M$5:M5923)),"")</f>
        <v/>
      </c>
      <c r="P5923" t="s">
        <v>1639</v>
      </c>
      <c r="S5923" s="388">
        <f>ROWS(R$5:R5923)</f>
        <v>5919</v>
      </c>
      <c r="T5923" s="388" t="str">
        <f>IF(_xlfn.IFNA(VLOOKUP(P5923,$AG$3:$AH$83,2,FALSE),"")='11.1'!$D$5,TXM!S5923,"")</f>
        <v/>
      </c>
      <c r="U5923" t="str">
        <f>IFERROR(SMALL($T$5:$T$9000,ROWS($T$5:T5923)),"")</f>
        <v/>
      </c>
    </row>
    <row r="5924" spans="1:21" ht="14.4" customHeight="1" x14ac:dyDescent="0.3">
      <c r="A5924" t="s">
        <v>1639</v>
      </c>
      <c r="D5924" s="388">
        <f>ROWS(C$5:C5924)</f>
        <v>5920</v>
      </c>
      <c r="E5924" s="388" t="str">
        <f>IF(_xlfn.IFNA(VLOOKUP(A5924,$AG$3:$AH$83,2,FALSE),"")='11.1'!$D$5,TXM!D5924,"")</f>
        <v/>
      </c>
      <c r="F5924" t="str">
        <f>IFERROR(SMALL($E$5:$E$9000,ROWS($E$5:E5924)),"")</f>
        <v/>
      </c>
      <c r="I5924" s="371" t="s">
        <v>72</v>
      </c>
      <c r="J5924" t="s">
        <v>1240</v>
      </c>
      <c r="K5924" s="372">
        <v>47497</v>
      </c>
      <c r="L5924" s="388">
        <f>ROWS(K$5:K5924)</f>
        <v>5920</v>
      </c>
      <c r="M5924" s="388" t="str">
        <f>IF(_xlfn.IFNA(VLOOKUP(I5924,$AG$3:$AH$83,2,FALSE),"")='11.1'!$D$5,TXM!L5924,"")</f>
        <v/>
      </c>
      <c r="N5924" t="str">
        <f>IFERROR(SMALL($M$5:$M$9000,ROWS($M$5:M5924)),"")</f>
        <v/>
      </c>
      <c r="P5924" t="s">
        <v>1639</v>
      </c>
      <c r="S5924" s="388">
        <f>ROWS(R$5:R5924)</f>
        <v>5920</v>
      </c>
      <c r="T5924" s="388" t="str">
        <f>IF(_xlfn.IFNA(VLOOKUP(P5924,$AG$3:$AH$83,2,FALSE),"")='11.1'!$D$5,TXM!S5924,"")</f>
        <v/>
      </c>
      <c r="U5924" t="str">
        <f>IFERROR(SMALL($T$5:$T$9000,ROWS($T$5:T5924)),"")</f>
        <v/>
      </c>
    </row>
    <row r="5925" spans="1:21" ht="14.4" customHeight="1" x14ac:dyDescent="0.3">
      <c r="A5925" t="s">
        <v>1639</v>
      </c>
      <c r="D5925" s="388">
        <f>ROWS(C$5:C5925)</f>
        <v>5921</v>
      </c>
      <c r="E5925" s="388" t="str">
        <f>IF(_xlfn.IFNA(VLOOKUP(A5925,$AG$3:$AH$83,2,FALSE),"")='11.1'!$D$5,TXM!D5925,"")</f>
        <v/>
      </c>
      <c r="F5925" t="str">
        <f>IFERROR(SMALL($E$5:$E$9000,ROWS($E$5:E5925)),"")</f>
        <v/>
      </c>
      <c r="I5925" s="371" t="s">
        <v>72</v>
      </c>
      <c r="J5925" t="s">
        <v>1252</v>
      </c>
      <c r="K5925" s="372">
        <v>36109</v>
      </c>
      <c r="L5925" s="388">
        <f>ROWS(K$5:K5925)</f>
        <v>5921</v>
      </c>
      <c r="M5925" s="388" t="str">
        <f>IF(_xlfn.IFNA(VLOOKUP(I5925,$AG$3:$AH$83,2,FALSE),"")='11.1'!$D$5,TXM!L5925,"")</f>
        <v/>
      </c>
      <c r="N5925" t="str">
        <f>IFERROR(SMALL($M$5:$M$9000,ROWS($M$5:M5925)),"")</f>
        <v/>
      </c>
      <c r="P5925" t="s">
        <v>1639</v>
      </c>
      <c r="S5925" s="388">
        <f>ROWS(R$5:R5925)</f>
        <v>5921</v>
      </c>
      <c r="T5925" s="388" t="str">
        <f>IF(_xlfn.IFNA(VLOOKUP(P5925,$AG$3:$AH$83,2,FALSE),"")='11.1'!$D$5,TXM!S5925,"")</f>
        <v/>
      </c>
      <c r="U5925" t="str">
        <f>IFERROR(SMALL($T$5:$T$9000,ROWS($T$5:T5925)),"")</f>
        <v/>
      </c>
    </row>
    <row r="5926" spans="1:21" ht="14.4" customHeight="1" x14ac:dyDescent="0.3">
      <c r="A5926" t="s">
        <v>1639</v>
      </c>
      <c r="D5926" s="388">
        <f>ROWS(C$5:C5926)</f>
        <v>5922</v>
      </c>
      <c r="E5926" s="388" t="str">
        <f>IF(_xlfn.IFNA(VLOOKUP(A5926,$AG$3:$AH$83,2,FALSE),"")='11.1'!$D$5,TXM!D5926,"")</f>
        <v/>
      </c>
      <c r="F5926" t="str">
        <f>IFERROR(SMALL($E$5:$E$9000,ROWS($E$5:E5926)),"")</f>
        <v/>
      </c>
      <c r="I5926" s="371" t="s">
        <v>72</v>
      </c>
      <c r="J5926" t="s">
        <v>843</v>
      </c>
      <c r="K5926" s="372">
        <v>6880</v>
      </c>
      <c r="L5926" s="388">
        <f>ROWS(K$5:K5926)</f>
        <v>5922</v>
      </c>
      <c r="M5926" s="388" t="str">
        <f>IF(_xlfn.IFNA(VLOOKUP(I5926,$AG$3:$AH$83,2,FALSE),"")='11.1'!$D$5,TXM!L5926,"")</f>
        <v/>
      </c>
      <c r="N5926" t="str">
        <f>IFERROR(SMALL($M$5:$M$9000,ROWS($M$5:M5926)),"")</f>
        <v/>
      </c>
      <c r="P5926" t="s">
        <v>1639</v>
      </c>
      <c r="S5926" s="388">
        <f>ROWS(R$5:R5926)</f>
        <v>5922</v>
      </c>
      <c r="T5926" s="388" t="str">
        <f>IF(_xlfn.IFNA(VLOOKUP(P5926,$AG$3:$AH$83,2,FALSE),"")='11.1'!$D$5,TXM!S5926,"")</f>
        <v/>
      </c>
      <c r="U5926" t="str">
        <f>IFERROR(SMALL($T$5:$T$9000,ROWS($T$5:T5926)),"")</f>
        <v/>
      </c>
    </row>
    <row r="5927" spans="1:21" ht="14.4" customHeight="1" x14ac:dyDescent="0.3">
      <c r="A5927" t="s">
        <v>1639</v>
      </c>
      <c r="D5927" s="388">
        <f>ROWS(C$5:C5927)</f>
        <v>5923</v>
      </c>
      <c r="E5927" s="388" t="str">
        <f>IF(_xlfn.IFNA(VLOOKUP(A5927,$AG$3:$AH$83,2,FALSE),"")='11.1'!$D$5,TXM!D5927,"")</f>
        <v/>
      </c>
      <c r="F5927" t="str">
        <f>IFERROR(SMALL($E$5:$E$9000,ROWS($E$5:E5927)),"")</f>
        <v/>
      </c>
      <c r="I5927" s="371" t="s">
        <v>72</v>
      </c>
      <c r="J5927" t="s">
        <v>1318</v>
      </c>
      <c r="K5927" s="372">
        <v>6622</v>
      </c>
      <c r="L5927" s="388">
        <f>ROWS(K$5:K5927)</f>
        <v>5923</v>
      </c>
      <c r="M5927" s="388" t="str">
        <f>IF(_xlfn.IFNA(VLOOKUP(I5927,$AG$3:$AH$83,2,FALSE),"")='11.1'!$D$5,TXM!L5927,"")</f>
        <v/>
      </c>
      <c r="N5927" t="str">
        <f>IFERROR(SMALL($M$5:$M$9000,ROWS($M$5:M5927)),"")</f>
        <v/>
      </c>
      <c r="P5927" t="s">
        <v>1639</v>
      </c>
      <c r="S5927" s="388">
        <f>ROWS(R$5:R5927)</f>
        <v>5923</v>
      </c>
      <c r="T5927" s="388" t="str">
        <f>IF(_xlfn.IFNA(VLOOKUP(P5927,$AG$3:$AH$83,2,FALSE),"")='11.1'!$D$5,TXM!S5927,"")</f>
        <v/>
      </c>
      <c r="U5927" t="str">
        <f>IFERROR(SMALL($T$5:$T$9000,ROWS($T$5:T5927)),"")</f>
        <v/>
      </c>
    </row>
    <row r="5928" spans="1:21" ht="14.4" customHeight="1" x14ac:dyDescent="0.3">
      <c r="A5928" t="s">
        <v>1639</v>
      </c>
      <c r="D5928" s="388">
        <f>ROWS(C$5:C5928)</f>
        <v>5924</v>
      </c>
      <c r="E5928" s="388" t="str">
        <f>IF(_xlfn.IFNA(VLOOKUP(A5928,$AG$3:$AH$83,2,FALSE),"")='11.1'!$D$5,TXM!D5928,"")</f>
        <v/>
      </c>
      <c r="F5928" t="str">
        <f>IFERROR(SMALL($E$5:$E$9000,ROWS($E$5:E5928)),"")</f>
        <v/>
      </c>
      <c r="I5928" s="371" t="s">
        <v>72</v>
      </c>
      <c r="J5928" t="s">
        <v>1265</v>
      </c>
      <c r="K5928" s="372">
        <v>6253</v>
      </c>
      <c r="L5928" s="388">
        <f>ROWS(K$5:K5928)</f>
        <v>5924</v>
      </c>
      <c r="M5928" s="388" t="str">
        <f>IF(_xlfn.IFNA(VLOOKUP(I5928,$AG$3:$AH$83,2,FALSE),"")='11.1'!$D$5,TXM!L5928,"")</f>
        <v/>
      </c>
      <c r="N5928" t="str">
        <f>IFERROR(SMALL($M$5:$M$9000,ROWS($M$5:M5928)),"")</f>
        <v/>
      </c>
      <c r="P5928" t="s">
        <v>1639</v>
      </c>
      <c r="S5928" s="388">
        <f>ROWS(R$5:R5928)</f>
        <v>5924</v>
      </c>
      <c r="T5928" s="388" t="str">
        <f>IF(_xlfn.IFNA(VLOOKUP(P5928,$AG$3:$AH$83,2,FALSE),"")='11.1'!$D$5,TXM!S5928,"")</f>
        <v/>
      </c>
      <c r="U5928" t="str">
        <f>IFERROR(SMALL($T$5:$T$9000,ROWS($T$5:T5928)),"")</f>
        <v/>
      </c>
    </row>
    <row r="5929" spans="1:21" ht="14.4" customHeight="1" x14ac:dyDescent="0.3">
      <c r="A5929" t="s">
        <v>1639</v>
      </c>
      <c r="D5929" s="388">
        <f>ROWS(C$5:C5929)</f>
        <v>5925</v>
      </c>
      <c r="E5929" s="388" t="str">
        <f>IF(_xlfn.IFNA(VLOOKUP(A5929,$AG$3:$AH$83,2,FALSE),"")='11.1'!$D$5,TXM!D5929,"")</f>
        <v/>
      </c>
      <c r="F5929" t="str">
        <f>IFERROR(SMALL($E$5:$E$9000,ROWS($E$5:E5929)),"")</f>
        <v/>
      </c>
      <c r="I5929" s="371" t="s">
        <v>72</v>
      </c>
      <c r="J5929" t="s">
        <v>1006</v>
      </c>
      <c r="K5929" s="372">
        <v>6034</v>
      </c>
      <c r="L5929" s="388">
        <f>ROWS(K$5:K5929)</f>
        <v>5925</v>
      </c>
      <c r="M5929" s="388" t="str">
        <f>IF(_xlfn.IFNA(VLOOKUP(I5929,$AG$3:$AH$83,2,FALSE),"")='11.1'!$D$5,TXM!L5929,"")</f>
        <v/>
      </c>
      <c r="N5929" t="str">
        <f>IFERROR(SMALL($M$5:$M$9000,ROWS($M$5:M5929)),"")</f>
        <v/>
      </c>
      <c r="P5929" t="s">
        <v>1639</v>
      </c>
      <c r="S5929" s="388">
        <f>ROWS(R$5:R5929)</f>
        <v>5925</v>
      </c>
      <c r="T5929" s="388" t="str">
        <f>IF(_xlfn.IFNA(VLOOKUP(P5929,$AG$3:$AH$83,2,FALSE),"")='11.1'!$D$5,TXM!S5929,"")</f>
        <v/>
      </c>
      <c r="U5929" t="str">
        <f>IFERROR(SMALL($T$5:$T$9000,ROWS($T$5:T5929)),"")</f>
        <v/>
      </c>
    </row>
    <row r="5930" spans="1:21" ht="14.4" customHeight="1" x14ac:dyDescent="0.3">
      <c r="A5930" t="s">
        <v>1639</v>
      </c>
      <c r="D5930" s="388">
        <f>ROWS(C$5:C5930)</f>
        <v>5926</v>
      </c>
      <c r="E5930" s="388" t="str">
        <f>IF(_xlfn.IFNA(VLOOKUP(A5930,$AG$3:$AH$83,2,FALSE),"")='11.1'!$D$5,TXM!D5930,"")</f>
        <v/>
      </c>
      <c r="F5930" t="str">
        <f>IFERROR(SMALL($E$5:$E$9000,ROWS($E$5:E5930)),"")</f>
        <v/>
      </c>
      <c r="I5930" s="371" t="s">
        <v>72</v>
      </c>
      <c r="J5930" t="s">
        <v>799</v>
      </c>
      <c r="K5930" s="372">
        <v>3063</v>
      </c>
      <c r="L5930" s="388">
        <f>ROWS(K$5:K5930)</f>
        <v>5926</v>
      </c>
      <c r="M5930" s="388" t="str">
        <f>IF(_xlfn.IFNA(VLOOKUP(I5930,$AG$3:$AH$83,2,FALSE),"")='11.1'!$D$5,TXM!L5930,"")</f>
        <v/>
      </c>
      <c r="N5930" t="str">
        <f>IFERROR(SMALL($M$5:$M$9000,ROWS($M$5:M5930)),"")</f>
        <v/>
      </c>
      <c r="P5930" t="s">
        <v>1639</v>
      </c>
      <c r="S5930" s="388">
        <f>ROWS(R$5:R5930)</f>
        <v>5926</v>
      </c>
      <c r="T5930" s="388" t="str">
        <f>IF(_xlfn.IFNA(VLOOKUP(P5930,$AG$3:$AH$83,2,FALSE),"")='11.1'!$D$5,TXM!S5930,"")</f>
        <v/>
      </c>
      <c r="U5930" t="str">
        <f>IFERROR(SMALL($T$5:$T$9000,ROWS($T$5:T5930)),"")</f>
        <v/>
      </c>
    </row>
    <row r="5931" spans="1:21" ht="14.4" customHeight="1" x14ac:dyDescent="0.3">
      <c r="A5931" t="s">
        <v>1639</v>
      </c>
      <c r="D5931" s="388">
        <f>ROWS(C$5:C5931)</f>
        <v>5927</v>
      </c>
      <c r="E5931" s="388" t="str">
        <f>IF(_xlfn.IFNA(VLOOKUP(A5931,$AG$3:$AH$83,2,FALSE),"")='11.1'!$D$5,TXM!D5931,"")</f>
        <v/>
      </c>
      <c r="F5931" t="str">
        <f>IFERROR(SMALL($E$5:$E$9000,ROWS($E$5:E5931)),"")</f>
        <v/>
      </c>
      <c r="I5931" s="371" t="s">
        <v>72</v>
      </c>
      <c r="J5931" t="s">
        <v>865</v>
      </c>
      <c r="K5931" s="372">
        <v>2119</v>
      </c>
      <c r="L5931" s="388">
        <f>ROWS(K$5:K5931)</f>
        <v>5927</v>
      </c>
      <c r="M5931" s="388" t="str">
        <f>IF(_xlfn.IFNA(VLOOKUP(I5931,$AG$3:$AH$83,2,FALSE),"")='11.1'!$D$5,TXM!L5931,"")</f>
        <v/>
      </c>
      <c r="N5931" t="str">
        <f>IFERROR(SMALL($M$5:$M$9000,ROWS($M$5:M5931)),"")</f>
        <v/>
      </c>
      <c r="P5931" t="s">
        <v>1639</v>
      </c>
      <c r="S5931" s="388">
        <f>ROWS(R$5:R5931)</f>
        <v>5927</v>
      </c>
      <c r="T5931" s="388" t="str">
        <f>IF(_xlfn.IFNA(VLOOKUP(P5931,$AG$3:$AH$83,2,FALSE),"")='11.1'!$D$5,TXM!S5931,"")</f>
        <v/>
      </c>
      <c r="U5931" t="str">
        <f>IFERROR(SMALL($T$5:$T$9000,ROWS($T$5:T5931)),"")</f>
        <v/>
      </c>
    </row>
    <row r="5932" spans="1:21" ht="14.4" customHeight="1" x14ac:dyDescent="0.3">
      <c r="A5932" t="s">
        <v>1639</v>
      </c>
      <c r="D5932" s="388">
        <f>ROWS(C$5:C5932)</f>
        <v>5928</v>
      </c>
      <c r="E5932" s="388" t="str">
        <f>IF(_xlfn.IFNA(VLOOKUP(A5932,$AG$3:$AH$83,2,FALSE),"")='11.1'!$D$5,TXM!D5932,"")</f>
        <v/>
      </c>
      <c r="F5932" t="str">
        <f>IFERROR(SMALL($E$5:$E$9000,ROWS($E$5:E5932)),"")</f>
        <v/>
      </c>
      <c r="I5932" s="371" t="s">
        <v>72</v>
      </c>
      <c r="J5932" t="s">
        <v>823</v>
      </c>
      <c r="K5932" s="372">
        <v>1141</v>
      </c>
      <c r="L5932" s="388">
        <f>ROWS(K$5:K5932)</f>
        <v>5928</v>
      </c>
      <c r="M5932" s="388" t="str">
        <f>IF(_xlfn.IFNA(VLOOKUP(I5932,$AG$3:$AH$83,2,FALSE),"")='11.1'!$D$5,TXM!L5932,"")</f>
        <v/>
      </c>
      <c r="N5932" t="str">
        <f>IFERROR(SMALL($M$5:$M$9000,ROWS($M$5:M5932)),"")</f>
        <v/>
      </c>
      <c r="P5932" t="s">
        <v>1639</v>
      </c>
      <c r="S5932" s="388">
        <f>ROWS(R$5:R5932)</f>
        <v>5928</v>
      </c>
      <c r="T5932" s="388" t="str">
        <f>IF(_xlfn.IFNA(VLOOKUP(P5932,$AG$3:$AH$83,2,FALSE),"")='11.1'!$D$5,TXM!S5932,"")</f>
        <v/>
      </c>
      <c r="U5932" t="str">
        <f>IFERROR(SMALL($T$5:$T$9000,ROWS($T$5:T5932)),"")</f>
        <v/>
      </c>
    </row>
    <row r="5933" spans="1:21" ht="14.4" customHeight="1" x14ac:dyDescent="0.3">
      <c r="A5933" t="s">
        <v>1639</v>
      </c>
      <c r="D5933" s="388">
        <f>ROWS(C$5:C5933)</f>
        <v>5929</v>
      </c>
      <c r="E5933" s="388" t="str">
        <f>IF(_xlfn.IFNA(VLOOKUP(A5933,$AG$3:$AH$83,2,FALSE),"")='11.1'!$D$5,TXM!D5933,"")</f>
        <v/>
      </c>
      <c r="F5933" t="str">
        <f>IFERROR(SMALL($E$5:$E$9000,ROWS($E$5:E5933)),"")</f>
        <v/>
      </c>
      <c r="I5933" s="371" t="s">
        <v>72</v>
      </c>
      <c r="J5933" t="s">
        <v>93</v>
      </c>
      <c r="K5933" s="372">
        <v>60</v>
      </c>
      <c r="L5933" s="388">
        <f>ROWS(K$5:K5933)</f>
        <v>5929</v>
      </c>
      <c r="M5933" s="388" t="str">
        <f>IF(_xlfn.IFNA(VLOOKUP(I5933,$AG$3:$AH$83,2,FALSE),"")='11.1'!$D$5,TXM!L5933,"")</f>
        <v/>
      </c>
      <c r="N5933" t="str">
        <f>IFERROR(SMALL($M$5:$M$9000,ROWS($M$5:M5933)),"")</f>
        <v/>
      </c>
      <c r="P5933" t="s">
        <v>1639</v>
      </c>
      <c r="S5933" s="388">
        <f>ROWS(R$5:R5933)</f>
        <v>5929</v>
      </c>
      <c r="T5933" s="388" t="str">
        <f>IF(_xlfn.IFNA(VLOOKUP(P5933,$AG$3:$AH$83,2,FALSE),"")='11.1'!$D$5,TXM!S5933,"")</f>
        <v/>
      </c>
      <c r="U5933" t="str">
        <f>IFERROR(SMALL($T$5:$T$9000,ROWS($T$5:T5933)),"")</f>
        <v/>
      </c>
    </row>
    <row r="5934" spans="1:21" ht="14.4" customHeight="1" x14ac:dyDescent="0.3">
      <c r="A5934" t="s">
        <v>1639</v>
      </c>
      <c r="D5934" s="388">
        <f>ROWS(C$5:C5934)</f>
        <v>5930</v>
      </c>
      <c r="E5934" s="388" t="str">
        <f>IF(_xlfn.IFNA(VLOOKUP(A5934,$AG$3:$AH$83,2,FALSE),"")='11.1'!$D$5,TXM!D5934,"")</f>
        <v/>
      </c>
      <c r="F5934" t="str">
        <f>IFERROR(SMALL($E$5:$E$9000,ROWS($E$5:E5934)),"")</f>
        <v/>
      </c>
      <c r="I5934" s="371" t="s">
        <v>699</v>
      </c>
      <c r="J5934" t="s">
        <v>1001</v>
      </c>
      <c r="K5934" s="372">
        <v>2262984</v>
      </c>
      <c r="L5934" s="388">
        <f>ROWS(K$5:K5934)</f>
        <v>5930</v>
      </c>
      <c r="M5934" s="388" t="str">
        <f>IF(_xlfn.IFNA(VLOOKUP(I5934,$AG$3:$AH$83,2,FALSE),"")='11.1'!$D$5,TXM!L5934,"")</f>
        <v/>
      </c>
      <c r="N5934" t="str">
        <f>IFERROR(SMALL($M$5:$M$9000,ROWS($M$5:M5934)),"")</f>
        <v/>
      </c>
      <c r="P5934" t="s">
        <v>1639</v>
      </c>
      <c r="S5934" s="388">
        <f>ROWS(R$5:R5934)</f>
        <v>5930</v>
      </c>
      <c r="T5934" s="388" t="str">
        <f>IF(_xlfn.IFNA(VLOOKUP(P5934,$AG$3:$AH$83,2,FALSE),"")='11.1'!$D$5,TXM!S5934,"")</f>
        <v/>
      </c>
      <c r="U5934" t="str">
        <f>IFERROR(SMALL($T$5:$T$9000,ROWS($T$5:T5934)),"")</f>
        <v/>
      </c>
    </row>
    <row r="5935" spans="1:21" ht="14.4" customHeight="1" x14ac:dyDescent="0.3">
      <c r="A5935" t="s">
        <v>1639</v>
      </c>
      <c r="D5935" s="388">
        <f>ROWS(C$5:C5935)</f>
        <v>5931</v>
      </c>
      <c r="E5935" s="388" t="str">
        <f>IF(_xlfn.IFNA(VLOOKUP(A5935,$AG$3:$AH$83,2,FALSE),"")='11.1'!$D$5,TXM!D5935,"")</f>
        <v/>
      </c>
      <c r="F5935" t="str">
        <f>IFERROR(SMALL($E$5:$E$9000,ROWS($E$5:E5935)),"")</f>
        <v/>
      </c>
      <c r="I5935" s="371" t="s">
        <v>699</v>
      </c>
      <c r="J5935" t="s">
        <v>863</v>
      </c>
      <c r="K5935" s="372">
        <v>4278</v>
      </c>
      <c r="L5935" s="388">
        <f>ROWS(K$5:K5935)</f>
        <v>5931</v>
      </c>
      <c r="M5935" s="388" t="str">
        <f>IF(_xlfn.IFNA(VLOOKUP(I5935,$AG$3:$AH$83,2,FALSE),"")='11.1'!$D$5,TXM!L5935,"")</f>
        <v/>
      </c>
      <c r="N5935" t="str">
        <f>IFERROR(SMALL($M$5:$M$9000,ROWS($M$5:M5935)),"")</f>
        <v/>
      </c>
      <c r="P5935" t="s">
        <v>1639</v>
      </c>
      <c r="S5935" s="388">
        <f>ROWS(R$5:R5935)</f>
        <v>5931</v>
      </c>
      <c r="T5935" s="388" t="str">
        <f>IF(_xlfn.IFNA(VLOOKUP(P5935,$AG$3:$AH$83,2,FALSE),"")='11.1'!$D$5,TXM!S5935,"")</f>
        <v/>
      </c>
      <c r="U5935" t="str">
        <f>IFERROR(SMALL($T$5:$T$9000,ROWS($T$5:T5935)),"")</f>
        <v/>
      </c>
    </row>
    <row r="5936" spans="1:21" ht="14.4" customHeight="1" x14ac:dyDescent="0.3">
      <c r="A5936" t="s">
        <v>1639</v>
      </c>
      <c r="D5936" s="388">
        <f>ROWS(C$5:C5936)</f>
        <v>5932</v>
      </c>
      <c r="E5936" s="388" t="str">
        <f>IF(_xlfn.IFNA(VLOOKUP(A5936,$AG$3:$AH$83,2,FALSE),"")='11.1'!$D$5,TXM!D5936,"")</f>
        <v/>
      </c>
      <c r="F5936" t="str">
        <f>IFERROR(SMALL($E$5:$E$9000,ROWS($E$5:E5936)),"")</f>
        <v/>
      </c>
      <c r="I5936" s="371" t="s">
        <v>1201</v>
      </c>
      <c r="J5936" t="s">
        <v>105</v>
      </c>
      <c r="K5936" s="372">
        <v>415396</v>
      </c>
      <c r="L5936" s="388">
        <f>ROWS(K$5:K5936)</f>
        <v>5932</v>
      </c>
      <c r="M5936" s="388" t="str">
        <f>IF(_xlfn.IFNA(VLOOKUP(I5936,$AG$3:$AH$83,2,FALSE),"")='11.1'!$D$5,TXM!L5936,"")</f>
        <v/>
      </c>
      <c r="N5936" t="str">
        <f>IFERROR(SMALL($M$5:$M$9000,ROWS($M$5:M5936)),"")</f>
        <v/>
      </c>
      <c r="P5936" t="s">
        <v>1639</v>
      </c>
      <c r="S5936" s="388">
        <f>ROWS(R$5:R5936)</f>
        <v>5932</v>
      </c>
      <c r="T5936" s="388" t="str">
        <f>IF(_xlfn.IFNA(VLOOKUP(P5936,$AG$3:$AH$83,2,FALSE),"")='11.1'!$D$5,TXM!S5936,"")</f>
        <v/>
      </c>
      <c r="U5936" t="str">
        <f>IFERROR(SMALL($T$5:$T$9000,ROWS($T$5:T5936)),"")</f>
        <v/>
      </c>
    </row>
    <row r="5937" spans="1:21" ht="14.4" customHeight="1" x14ac:dyDescent="0.3">
      <c r="A5937" t="s">
        <v>1639</v>
      </c>
      <c r="D5937" s="388">
        <f>ROWS(C$5:C5937)</f>
        <v>5933</v>
      </c>
      <c r="E5937" s="388" t="str">
        <f>IF(_xlfn.IFNA(VLOOKUP(A5937,$AG$3:$AH$83,2,FALSE),"")='11.1'!$D$5,TXM!D5937,"")</f>
        <v/>
      </c>
      <c r="F5937" t="str">
        <f>IFERROR(SMALL($E$5:$E$9000,ROWS($E$5:E5937)),"")</f>
        <v/>
      </c>
      <c r="I5937" s="371" t="s">
        <v>1201</v>
      </c>
      <c r="J5937" t="s">
        <v>865</v>
      </c>
      <c r="K5937" s="372">
        <v>381861</v>
      </c>
      <c r="L5937" s="388">
        <f>ROWS(K$5:K5937)</f>
        <v>5933</v>
      </c>
      <c r="M5937" s="388" t="str">
        <f>IF(_xlfn.IFNA(VLOOKUP(I5937,$AG$3:$AH$83,2,FALSE),"")='11.1'!$D$5,TXM!L5937,"")</f>
        <v/>
      </c>
      <c r="N5937" t="str">
        <f>IFERROR(SMALL($M$5:$M$9000,ROWS($M$5:M5937)),"")</f>
        <v/>
      </c>
      <c r="P5937" t="s">
        <v>1639</v>
      </c>
      <c r="S5937" s="388">
        <f>ROWS(R$5:R5937)</f>
        <v>5933</v>
      </c>
      <c r="T5937" s="388" t="str">
        <f>IF(_xlfn.IFNA(VLOOKUP(P5937,$AG$3:$AH$83,2,FALSE),"")='11.1'!$D$5,TXM!S5937,"")</f>
        <v/>
      </c>
      <c r="U5937" t="str">
        <f>IFERROR(SMALL($T$5:$T$9000,ROWS($T$5:T5937)),"")</f>
        <v/>
      </c>
    </row>
    <row r="5938" spans="1:21" ht="14.4" customHeight="1" x14ac:dyDescent="0.3">
      <c r="A5938" t="s">
        <v>1639</v>
      </c>
      <c r="D5938" s="388">
        <f>ROWS(C$5:C5938)</f>
        <v>5934</v>
      </c>
      <c r="E5938" s="388" t="str">
        <f>IF(_xlfn.IFNA(VLOOKUP(A5938,$AG$3:$AH$83,2,FALSE),"")='11.1'!$D$5,TXM!D5938,"")</f>
        <v/>
      </c>
      <c r="F5938" t="str">
        <f>IFERROR(SMALL($E$5:$E$9000,ROWS($E$5:E5938)),"")</f>
        <v/>
      </c>
      <c r="I5938" s="371" t="s">
        <v>1201</v>
      </c>
      <c r="J5938" t="s">
        <v>861</v>
      </c>
      <c r="K5938" s="372">
        <v>96886</v>
      </c>
      <c r="L5938" s="388">
        <f>ROWS(K$5:K5938)</f>
        <v>5934</v>
      </c>
      <c r="M5938" s="388" t="str">
        <f>IF(_xlfn.IFNA(VLOOKUP(I5938,$AG$3:$AH$83,2,FALSE),"")='11.1'!$D$5,TXM!L5938,"")</f>
        <v/>
      </c>
      <c r="N5938" t="str">
        <f>IFERROR(SMALL($M$5:$M$9000,ROWS($M$5:M5938)),"")</f>
        <v/>
      </c>
      <c r="P5938" t="s">
        <v>1639</v>
      </c>
      <c r="S5938" s="388">
        <f>ROWS(R$5:R5938)</f>
        <v>5934</v>
      </c>
      <c r="T5938" s="388" t="str">
        <f>IF(_xlfn.IFNA(VLOOKUP(P5938,$AG$3:$AH$83,2,FALSE),"")='11.1'!$D$5,TXM!S5938,"")</f>
        <v/>
      </c>
      <c r="U5938" t="str">
        <f>IFERROR(SMALL($T$5:$T$9000,ROWS($T$5:T5938)),"")</f>
        <v/>
      </c>
    </row>
    <row r="5939" spans="1:21" ht="14.4" customHeight="1" x14ac:dyDescent="0.3">
      <c r="A5939" t="s">
        <v>1639</v>
      </c>
      <c r="D5939" s="388">
        <f>ROWS(C$5:C5939)</f>
        <v>5935</v>
      </c>
      <c r="E5939" s="388" t="str">
        <f>IF(_xlfn.IFNA(VLOOKUP(A5939,$AG$3:$AH$83,2,FALSE),"")='11.1'!$D$5,TXM!D5939,"")</f>
        <v/>
      </c>
      <c r="F5939" t="str">
        <f>IFERROR(SMALL($E$5:$E$9000,ROWS($E$5:E5939)),"")</f>
        <v/>
      </c>
      <c r="I5939" s="371" t="s">
        <v>1201</v>
      </c>
      <c r="J5939" t="s">
        <v>863</v>
      </c>
      <c r="K5939" s="372">
        <v>76392</v>
      </c>
      <c r="L5939" s="388">
        <f>ROWS(K$5:K5939)</f>
        <v>5935</v>
      </c>
      <c r="M5939" s="388" t="str">
        <f>IF(_xlfn.IFNA(VLOOKUP(I5939,$AG$3:$AH$83,2,FALSE),"")='11.1'!$D$5,TXM!L5939,"")</f>
        <v/>
      </c>
      <c r="N5939" t="str">
        <f>IFERROR(SMALL($M$5:$M$9000,ROWS($M$5:M5939)),"")</f>
        <v/>
      </c>
      <c r="P5939" t="s">
        <v>1639</v>
      </c>
      <c r="S5939" s="388">
        <f>ROWS(R$5:R5939)</f>
        <v>5935</v>
      </c>
      <c r="T5939" s="388" t="str">
        <f>IF(_xlfn.IFNA(VLOOKUP(P5939,$AG$3:$AH$83,2,FALSE),"")='11.1'!$D$5,TXM!S5939,"")</f>
        <v/>
      </c>
      <c r="U5939" t="str">
        <f>IFERROR(SMALL($T$5:$T$9000,ROWS($T$5:T5939)),"")</f>
        <v/>
      </c>
    </row>
    <row r="5940" spans="1:21" ht="14.4" customHeight="1" x14ac:dyDescent="0.3">
      <c r="A5940" t="s">
        <v>1639</v>
      </c>
      <c r="D5940" s="388">
        <f>ROWS(C$5:C5940)</f>
        <v>5936</v>
      </c>
      <c r="E5940" s="388" t="str">
        <f>IF(_xlfn.IFNA(VLOOKUP(A5940,$AG$3:$AH$83,2,FALSE),"")='11.1'!$D$5,TXM!D5940,"")</f>
        <v/>
      </c>
      <c r="F5940" t="str">
        <f>IFERROR(SMALL($E$5:$E$9000,ROWS($E$5:E5940)),"")</f>
        <v/>
      </c>
      <c r="I5940" s="371" t="s">
        <v>1201</v>
      </c>
      <c r="J5940" t="s">
        <v>791</v>
      </c>
      <c r="K5940" s="372">
        <v>3396</v>
      </c>
      <c r="L5940" s="388">
        <f>ROWS(K$5:K5940)</f>
        <v>5936</v>
      </c>
      <c r="M5940" s="388" t="str">
        <f>IF(_xlfn.IFNA(VLOOKUP(I5940,$AG$3:$AH$83,2,FALSE),"")='11.1'!$D$5,TXM!L5940,"")</f>
        <v/>
      </c>
      <c r="N5940" t="str">
        <f>IFERROR(SMALL($M$5:$M$9000,ROWS($M$5:M5940)),"")</f>
        <v/>
      </c>
      <c r="P5940" t="s">
        <v>1639</v>
      </c>
      <c r="S5940" s="388">
        <f>ROWS(R$5:R5940)</f>
        <v>5936</v>
      </c>
      <c r="T5940" s="388" t="str">
        <f>IF(_xlfn.IFNA(VLOOKUP(P5940,$AG$3:$AH$83,2,FALSE),"")='11.1'!$D$5,TXM!S5940,"")</f>
        <v/>
      </c>
      <c r="U5940" t="str">
        <f>IFERROR(SMALL($T$5:$T$9000,ROWS($T$5:T5940)),"")</f>
        <v/>
      </c>
    </row>
    <row r="5941" spans="1:21" ht="14.4" customHeight="1" x14ac:dyDescent="0.3">
      <c r="A5941" t="s">
        <v>1639</v>
      </c>
      <c r="D5941" s="388">
        <f>ROWS(C$5:C5941)</f>
        <v>5937</v>
      </c>
      <c r="E5941" s="388" t="str">
        <f>IF(_xlfn.IFNA(VLOOKUP(A5941,$AG$3:$AH$83,2,FALSE),"")='11.1'!$D$5,TXM!D5941,"")</f>
        <v/>
      </c>
      <c r="F5941" t="str">
        <f>IFERROR(SMALL($E$5:$E$9000,ROWS($E$5:E5941)),"")</f>
        <v/>
      </c>
      <c r="I5941" s="371" t="s">
        <v>1201</v>
      </c>
      <c r="J5941" t="s">
        <v>867</v>
      </c>
      <c r="K5941" s="372">
        <v>2415</v>
      </c>
      <c r="L5941" s="388">
        <f>ROWS(K$5:K5941)</f>
        <v>5937</v>
      </c>
      <c r="M5941" s="388" t="str">
        <f>IF(_xlfn.IFNA(VLOOKUP(I5941,$AG$3:$AH$83,2,FALSE),"")='11.1'!$D$5,TXM!L5941,"")</f>
        <v/>
      </c>
      <c r="N5941" t="str">
        <f>IFERROR(SMALL($M$5:$M$9000,ROWS($M$5:M5941)),"")</f>
        <v/>
      </c>
      <c r="P5941" t="s">
        <v>1639</v>
      </c>
      <c r="S5941" s="388">
        <f>ROWS(R$5:R5941)</f>
        <v>5937</v>
      </c>
      <c r="T5941" s="388" t="str">
        <f>IF(_xlfn.IFNA(VLOOKUP(P5941,$AG$3:$AH$83,2,FALSE),"")='11.1'!$D$5,TXM!S5941,"")</f>
        <v/>
      </c>
      <c r="U5941" t="str">
        <f>IFERROR(SMALL($T$5:$T$9000,ROWS($T$5:T5941)),"")</f>
        <v/>
      </c>
    </row>
    <row r="5942" spans="1:21" ht="14.4" customHeight="1" x14ac:dyDescent="0.3">
      <c r="A5942" t="s">
        <v>1639</v>
      </c>
      <c r="D5942" s="388">
        <f>ROWS(C$5:C5942)</f>
        <v>5938</v>
      </c>
      <c r="E5942" s="388" t="str">
        <f>IF(_xlfn.IFNA(VLOOKUP(A5942,$AG$3:$AH$83,2,FALSE),"")='11.1'!$D$5,TXM!D5942,"")</f>
        <v/>
      </c>
      <c r="F5942" t="str">
        <f>IFERROR(SMALL($E$5:$E$9000,ROWS($E$5:E5942)),"")</f>
        <v/>
      </c>
      <c r="I5942" s="371" t="s">
        <v>1201</v>
      </c>
      <c r="J5942" t="s">
        <v>799</v>
      </c>
      <c r="K5942" s="372">
        <v>741</v>
      </c>
      <c r="L5942" s="388">
        <f>ROWS(K$5:K5942)</f>
        <v>5938</v>
      </c>
      <c r="M5942" s="388" t="str">
        <f>IF(_xlfn.IFNA(VLOOKUP(I5942,$AG$3:$AH$83,2,FALSE),"")='11.1'!$D$5,TXM!L5942,"")</f>
        <v/>
      </c>
      <c r="N5942" t="str">
        <f>IFERROR(SMALL($M$5:$M$9000,ROWS($M$5:M5942)),"")</f>
        <v/>
      </c>
      <c r="P5942" t="s">
        <v>1639</v>
      </c>
      <c r="S5942" s="388">
        <f>ROWS(R$5:R5942)</f>
        <v>5938</v>
      </c>
      <c r="T5942" s="388" t="str">
        <f>IF(_xlfn.IFNA(VLOOKUP(P5942,$AG$3:$AH$83,2,FALSE),"")='11.1'!$D$5,TXM!S5942,"")</f>
        <v/>
      </c>
      <c r="U5942" t="str">
        <f>IFERROR(SMALL($T$5:$T$9000,ROWS($T$5:T5942)),"")</f>
        <v/>
      </c>
    </row>
    <row r="5943" spans="1:21" ht="14.4" customHeight="1" x14ac:dyDescent="0.3">
      <c r="A5943" t="s">
        <v>1639</v>
      </c>
      <c r="D5943" s="388">
        <f>ROWS(C$5:C5943)</f>
        <v>5939</v>
      </c>
      <c r="E5943" s="388" t="str">
        <f>IF(_xlfn.IFNA(VLOOKUP(A5943,$AG$3:$AH$83,2,FALSE),"")='11.1'!$D$5,TXM!D5943,"")</f>
        <v/>
      </c>
      <c r="F5943" t="str">
        <f>IFERROR(SMALL($E$5:$E$9000,ROWS($E$5:E5943)),"")</f>
        <v/>
      </c>
      <c r="I5943" s="371" t="s">
        <v>1201</v>
      </c>
      <c r="J5943" t="s">
        <v>1005</v>
      </c>
      <c r="K5943" s="372">
        <v>558</v>
      </c>
      <c r="L5943" s="388">
        <f>ROWS(K$5:K5943)</f>
        <v>5939</v>
      </c>
      <c r="M5943" s="388" t="str">
        <f>IF(_xlfn.IFNA(VLOOKUP(I5943,$AG$3:$AH$83,2,FALSE),"")='11.1'!$D$5,TXM!L5943,"")</f>
        <v/>
      </c>
      <c r="N5943" t="str">
        <f>IFERROR(SMALL($M$5:$M$9000,ROWS($M$5:M5943)),"")</f>
        <v/>
      </c>
      <c r="P5943" t="s">
        <v>1639</v>
      </c>
      <c r="S5943" s="388">
        <f>ROWS(R$5:R5943)</f>
        <v>5939</v>
      </c>
      <c r="T5943" s="388" t="str">
        <f>IF(_xlfn.IFNA(VLOOKUP(P5943,$AG$3:$AH$83,2,FALSE),"")='11.1'!$D$5,TXM!S5943,"")</f>
        <v/>
      </c>
      <c r="U5943" t="str">
        <f>IFERROR(SMALL($T$5:$T$9000,ROWS($T$5:T5943)),"")</f>
        <v/>
      </c>
    </row>
    <row r="5944" spans="1:21" ht="14.4" customHeight="1" x14ac:dyDescent="0.3">
      <c r="A5944" t="s">
        <v>1639</v>
      </c>
      <c r="D5944" s="388">
        <f>ROWS(C$5:C5944)</f>
        <v>5940</v>
      </c>
      <c r="E5944" s="388" t="str">
        <f>IF(_xlfn.IFNA(VLOOKUP(A5944,$AG$3:$AH$83,2,FALSE),"")='11.1'!$D$5,TXM!D5944,"")</f>
        <v/>
      </c>
      <c r="F5944" t="str">
        <f>IFERROR(SMALL($E$5:$E$9000,ROWS($E$5:E5944)),"")</f>
        <v/>
      </c>
      <c r="I5944" s="371" t="s">
        <v>1201</v>
      </c>
      <c r="J5944" t="s">
        <v>827</v>
      </c>
      <c r="K5944" s="372">
        <v>432</v>
      </c>
      <c r="L5944" s="388">
        <f>ROWS(K$5:K5944)</f>
        <v>5940</v>
      </c>
      <c r="M5944" s="388" t="str">
        <f>IF(_xlfn.IFNA(VLOOKUP(I5944,$AG$3:$AH$83,2,FALSE),"")='11.1'!$D$5,TXM!L5944,"")</f>
        <v/>
      </c>
      <c r="N5944" t="str">
        <f>IFERROR(SMALL($M$5:$M$9000,ROWS($M$5:M5944)),"")</f>
        <v/>
      </c>
      <c r="P5944" t="s">
        <v>1639</v>
      </c>
      <c r="S5944" s="388">
        <f>ROWS(R$5:R5944)</f>
        <v>5940</v>
      </c>
      <c r="T5944" s="388" t="str">
        <f>IF(_xlfn.IFNA(VLOOKUP(P5944,$AG$3:$AH$83,2,FALSE),"")='11.1'!$D$5,TXM!S5944,"")</f>
        <v/>
      </c>
      <c r="U5944" t="str">
        <f>IFERROR(SMALL($T$5:$T$9000,ROWS($T$5:T5944)),"")</f>
        <v/>
      </c>
    </row>
    <row r="5945" spans="1:21" ht="14.4" customHeight="1" x14ac:dyDescent="0.3">
      <c r="A5945" t="s">
        <v>1639</v>
      </c>
      <c r="D5945" s="388">
        <f>ROWS(C$5:C5945)</f>
        <v>5941</v>
      </c>
      <c r="E5945" s="388" t="str">
        <f>IF(_xlfn.IFNA(VLOOKUP(A5945,$AG$3:$AH$83,2,FALSE),"")='11.1'!$D$5,TXM!D5945,"")</f>
        <v/>
      </c>
      <c r="F5945" t="str">
        <f>IFERROR(SMALL($E$5:$E$9000,ROWS($E$5:E5945)),"")</f>
        <v/>
      </c>
      <c r="I5945" s="371" t="s">
        <v>1201</v>
      </c>
      <c r="J5945" t="s">
        <v>859</v>
      </c>
      <c r="K5945" s="372">
        <v>282</v>
      </c>
      <c r="L5945" s="388">
        <f>ROWS(K$5:K5945)</f>
        <v>5941</v>
      </c>
      <c r="M5945" s="388" t="str">
        <f>IF(_xlfn.IFNA(VLOOKUP(I5945,$AG$3:$AH$83,2,FALSE),"")='11.1'!$D$5,TXM!L5945,"")</f>
        <v/>
      </c>
      <c r="N5945" t="str">
        <f>IFERROR(SMALL($M$5:$M$9000,ROWS($M$5:M5945)),"")</f>
        <v/>
      </c>
      <c r="P5945" t="s">
        <v>1639</v>
      </c>
      <c r="S5945" s="388">
        <f>ROWS(R$5:R5945)</f>
        <v>5941</v>
      </c>
      <c r="T5945" s="388" t="str">
        <f>IF(_xlfn.IFNA(VLOOKUP(P5945,$AG$3:$AH$83,2,FALSE),"")='11.1'!$D$5,TXM!S5945,"")</f>
        <v/>
      </c>
      <c r="U5945" t="str">
        <f>IFERROR(SMALL($T$5:$T$9000,ROWS($T$5:T5945)),"")</f>
        <v/>
      </c>
    </row>
    <row r="5946" spans="1:21" ht="14.4" customHeight="1" x14ac:dyDescent="0.3">
      <c r="A5946" t="s">
        <v>1639</v>
      </c>
      <c r="D5946" s="388">
        <f>ROWS(C$5:C5946)</f>
        <v>5942</v>
      </c>
      <c r="E5946" s="388" t="str">
        <f>IF(_xlfn.IFNA(VLOOKUP(A5946,$AG$3:$AH$83,2,FALSE),"")='11.1'!$D$5,TXM!D5946,"")</f>
        <v/>
      </c>
      <c r="F5946" t="str">
        <f>IFERROR(SMALL($E$5:$E$9000,ROWS($E$5:E5946)),"")</f>
        <v/>
      </c>
      <c r="I5946" s="371" t="s">
        <v>34</v>
      </c>
      <c r="J5946" t="s">
        <v>863</v>
      </c>
      <c r="K5946" s="372">
        <v>9634817074</v>
      </c>
      <c r="L5946" s="388">
        <f>ROWS(K$5:K5946)</f>
        <v>5942</v>
      </c>
      <c r="M5946" s="388" t="str">
        <f>IF(_xlfn.IFNA(VLOOKUP(I5946,$AG$3:$AH$83,2,FALSE),"")='11.1'!$D$5,TXM!L5946,"")</f>
        <v/>
      </c>
      <c r="N5946" t="str">
        <f>IFERROR(SMALL($M$5:$M$9000,ROWS($M$5:M5946)),"")</f>
        <v/>
      </c>
      <c r="P5946" t="s">
        <v>1639</v>
      </c>
      <c r="S5946" s="388">
        <f>ROWS(R$5:R5946)</f>
        <v>5942</v>
      </c>
      <c r="T5946" s="388" t="str">
        <f>IF(_xlfn.IFNA(VLOOKUP(P5946,$AG$3:$AH$83,2,FALSE),"")='11.1'!$D$5,TXM!S5946,"")</f>
        <v/>
      </c>
      <c r="U5946" t="str">
        <f>IFERROR(SMALL($T$5:$T$9000,ROWS($T$5:T5946)),"")</f>
        <v/>
      </c>
    </row>
    <row r="5947" spans="1:21" ht="14.4" customHeight="1" x14ac:dyDescent="0.3">
      <c r="A5947" t="s">
        <v>1639</v>
      </c>
      <c r="D5947" s="388">
        <f>ROWS(C$5:C5947)</f>
        <v>5943</v>
      </c>
      <c r="E5947" s="388" t="str">
        <f>IF(_xlfn.IFNA(VLOOKUP(A5947,$AG$3:$AH$83,2,FALSE),"")='11.1'!$D$5,TXM!D5947,"")</f>
        <v/>
      </c>
      <c r="F5947" t="str">
        <f>IFERROR(SMALL($E$5:$E$9000,ROWS($E$5:E5947)),"")</f>
        <v/>
      </c>
      <c r="I5947" s="371" t="s">
        <v>34</v>
      </c>
      <c r="J5947" t="s">
        <v>1252</v>
      </c>
      <c r="K5947" s="372">
        <v>2794111385</v>
      </c>
      <c r="L5947" s="388">
        <f>ROWS(K$5:K5947)</f>
        <v>5943</v>
      </c>
      <c r="M5947" s="388" t="str">
        <f>IF(_xlfn.IFNA(VLOOKUP(I5947,$AG$3:$AH$83,2,FALSE),"")='11.1'!$D$5,TXM!L5947,"")</f>
        <v/>
      </c>
      <c r="N5947" t="str">
        <f>IFERROR(SMALL($M$5:$M$9000,ROWS($M$5:M5947)),"")</f>
        <v/>
      </c>
      <c r="P5947" t="s">
        <v>1639</v>
      </c>
      <c r="S5947" s="388">
        <f>ROWS(R$5:R5947)</f>
        <v>5943</v>
      </c>
      <c r="T5947" s="388" t="str">
        <f>IF(_xlfn.IFNA(VLOOKUP(P5947,$AG$3:$AH$83,2,FALSE),"")='11.1'!$D$5,TXM!S5947,"")</f>
        <v/>
      </c>
      <c r="U5947" t="str">
        <f>IFERROR(SMALL($T$5:$T$9000,ROWS($T$5:T5947)),"")</f>
        <v/>
      </c>
    </row>
    <row r="5948" spans="1:21" ht="14.4" customHeight="1" x14ac:dyDescent="0.3">
      <c r="A5948" t="s">
        <v>1639</v>
      </c>
      <c r="D5948" s="388">
        <f>ROWS(C$5:C5948)</f>
        <v>5944</v>
      </c>
      <c r="E5948" s="388" t="str">
        <f>IF(_xlfn.IFNA(VLOOKUP(A5948,$AG$3:$AH$83,2,FALSE),"")='11.1'!$D$5,TXM!D5948,"")</f>
        <v/>
      </c>
      <c r="F5948" t="str">
        <f>IFERROR(SMALL($E$5:$E$9000,ROWS($E$5:E5948)),"")</f>
        <v/>
      </c>
      <c r="I5948" s="371" t="s">
        <v>34</v>
      </c>
      <c r="J5948" t="s">
        <v>791</v>
      </c>
      <c r="K5948" s="372">
        <v>1905149177</v>
      </c>
      <c r="L5948" s="388">
        <f>ROWS(K$5:K5948)</f>
        <v>5944</v>
      </c>
      <c r="M5948" s="388" t="str">
        <f>IF(_xlfn.IFNA(VLOOKUP(I5948,$AG$3:$AH$83,2,FALSE),"")='11.1'!$D$5,TXM!L5948,"")</f>
        <v/>
      </c>
      <c r="N5948" t="str">
        <f>IFERROR(SMALL($M$5:$M$9000,ROWS($M$5:M5948)),"")</f>
        <v/>
      </c>
      <c r="P5948" t="s">
        <v>1639</v>
      </c>
      <c r="S5948" s="388">
        <f>ROWS(R$5:R5948)</f>
        <v>5944</v>
      </c>
      <c r="T5948" s="388" t="str">
        <f>IF(_xlfn.IFNA(VLOOKUP(P5948,$AG$3:$AH$83,2,FALSE),"")='11.1'!$D$5,TXM!S5948,"")</f>
        <v/>
      </c>
      <c r="U5948" t="str">
        <f>IFERROR(SMALL($T$5:$T$9000,ROWS($T$5:T5948)),"")</f>
        <v/>
      </c>
    </row>
    <row r="5949" spans="1:21" ht="14.4" customHeight="1" x14ac:dyDescent="0.3">
      <c r="A5949" t="s">
        <v>1639</v>
      </c>
      <c r="D5949" s="388">
        <f>ROWS(C$5:C5949)</f>
        <v>5945</v>
      </c>
      <c r="E5949" s="388" t="str">
        <f>IF(_xlfn.IFNA(VLOOKUP(A5949,$AG$3:$AH$83,2,FALSE),"")='11.1'!$D$5,TXM!D5949,"")</f>
        <v/>
      </c>
      <c r="F5949" t="str">
        <f>IFERROR(SMALL($E$5:$E$9000,ROWS($E$5:E5949)),"")</f>
        <v/>
      </c>
      <c r="I5949" s="371" t="s">
        <v>34</v>
      </c>
      <c r="J5949" t="s">
        <v>865</v>
      </c>
      <c r="K5949" s="372">
        <v>1454929982</v>
      </c>
      <c r="L5949" s="388">
        <f>ROWS(K$5:K5949)</f>
        <v>5945</v>
      </c>
      <c r="M5949" s="388" t="str">
        <f>IF(_xlfn.IFNA(VLOOKUP(I5949,$AG$3:$AH$83,2,FALSE),"")='11.1'!$D$5,TXM!L5949,"")</f>
        <v/>
      </c>
      <c r="N5949" t="str">
        <f>IFERROR(SMALL($M$5:$M$9000,ROWS($M$5:M5949)),"")</f>
        <v/>
      </c>
      <c r="P5949" t="s">
        <v>1639</v>
      </c>
      <c r="S5949" s="388">
        <f>ROWS(R$5:R5949)</f>
        <v>5945</v>
      </c>
      <c r="T5949" s="388" t="str">
        <f>IF(_xlfn.IFNA(VLOOKUP(P5949,$AG$3:$AH$83,2,FALSE),"")='11.1'!$D$5,TXM!S5949,"")</f>
        <v/>
      </c>
      <c r="U5949" t="str">
        <f>IFERROR(SMALL($T$5:$T$9000,ROWS($T$5:T5949)),"")</f>
        <v/>
      </c>
    </row>
    <row r="5950" spans="1:21" ht="14.4" customHeight="1" x14ac:dyDescent="0.3">
      <c r="A5950" t="s">
        <v>1639</v>
      </c>
      <c r="D5950" s="388">
        <f>ROWS(C$5:C5950)</f>
        <v>5946</v>
      </c>
      <c r="E5950" s="388" t="str">
        <f>IF(_xlfn.IFNA(VLOOKUP(A5950,$AG$3:$AH$83,2,FALSE),"")='11.1'!$D$5,TXM!D5950,"")</f>
        <v/>
      </c>
      <c r="F5950" t="str">
        <f>IFERROR(SMALL($E$5:$E$9000,ROWS($E$5:E5950)),"")</f>
        <v/>
      </c>
      <c r="I5950" s="371" t="s">
        <v>34</v>
      </c>
      <c r="J5950" t="s">
        <v>1265</v>
      </c>
      <c r="K5950" s="372">
        <v>1128910029</v>
      </c>
      <c r="L5950" s="388">
        <f>ROWS(K$5:K5950)</f>
        <v>5946</v>
      </c>
      <c r="M5950" s="388" t="str">
        <f>IF(_xlfn.IFNA(VLOOKUP(I5950,$AG$3:$AH$83,2,FALSE),"")='11.1'!$D$5,TXM!L5950,"")</f>
        <v/>
      </c>
      <c r="N5950" t="str">
        <f>IFERROR(SMALL($M$5:$M$9000,ROWS($M$5:M5950)),"")</f>
        <v/>
      </c>
      <c r="P5950" t="s">
        <v>1639</v>
      </c>
      <c r="S5950" s="388">
        <f>ROWS(R$5:R5950)</f>
        <v>5946</v>
      </c>
      <c r="T5950" s="388" t="str">
        <f>IF(_xlfn.IFNA(VLOOKUP(P5950,$AG$3:$AH$83,2,FALSE),"")='11.1'!$D$5,TXM!S5950,"")</f>
        <v/>
      </c>
      <c r="U5950" t="str">
        <f>IFERROR(SMALL($T$5:$T$9000,ROWS($T$5:T5950)),"")</f>
        <v/>
      </c>
    </row>
    <row r="5951" spans="1:21" ht="14.4" customHeight="1" x14ac:dyDescent="0.3">
      <c r="A5951" t="s">
        <v>1639</v>
      </c>
      <c r="D5951" s="388">
        <f>ROWS(C$5:C5951)</f>
        <v>5947</v>
      </c>
      <c r="E5951" s="388" t="str">
        <f>IF(_xlfn.IFNA(VLOOKUP(A5951,$AG$3:$AH$83,2,FALSE),"")='11.1'!$D$5,TXM!D5951,"")</f>
        <v/>
      </c>
      <c r="F5951" t="str">
        <f>IFERROR(SMALL($E$5:$E$9000,ROWS($E$5:E5951)),"")</f>
        <v/>
      </c>
      <c r="I5951" s="371" t="s">
        <v>34</v>
      </c>
      <c r="J5951" t="s">
        <v>873</v>
      </c>
      <c r="K5951" s="372">
        <v>896606145</v>
      </c>
      <c r="L5951" s="388">
        <f>ROWS(K$5:K5951)</f>
        <v>5947</v>
      </c>
      <c r="M5951" s="388" t="str">
        <f>IF(_xlfn.IFNA(VLOOKUP(I5951,$AG$3:$AH$83,2,FALSE),"")='11.1'!$D$5,TXM!L5951,"")</f>
        <v/>
      </c>
      <c r="N5951" t="str">
        <f>IFERROR(SMALL($M$5:$M$9000,ROWS($M$5:M5951)),"")</f>
        <v/>
      </c>
      <c r="P5951" t="s">
        <v>1639</v>
      </c>
      <c r="S5951" s="388">
        <f>ROWS(R$5:R5951)</f>
        <v>5947</v>
      </c>
      <c r="T5951" s="388" t="str">
        <f>IF(_xlfn.IFNA(VLOOKUP(P5951,$AG$3:$AH$83,2,FALSE),"")='11.1'!$D$5,TXM!S5951,"")</f>
        <v/>
      </c>
      <c r="U5951" t="str">
        <f>IFERROR(SMALL($T$5:$T$9000,ROWS($T$5:T5951)),"")</f>
        <v/>
      </c>
    </row>
    <row r="5952" spans="1:21" ht="14.4" customHeight="1" x14ac:dyDescent="0.3">
      <c r="A5952" t="s">
        <v>1639</v>
      </c>
      <c r="D5952" s="388">
        <f>ROWS(C$5:C5952)</f>
        <v>5948</v>
      </c>
      <c r="E5952" s="388" t="str">
        <f>IF(_xlfn.IFNA(VLOOKUP(A5952,$AG$3:$AH$83,2,FALSE),"")='11.1'!$D$5,TXM!D5952,"")</f>
        <v/>
      </c>
      <c r="F5952" t="str">
        <f>IFERROR(SMALL($E$5:$E$9000,ROWS($E$5:E5952)),"")</f>
        <v/>
      </c>
      <c r="I5952" s="371" t="s">
        <v>34</v>
      </c>
      <c r="J5952" t="s">
        <v>97</v>
      </c>
      <c r="K5952" s="372">
        <v>755567723</v>
      </c>
      <c r="L5952" s="388">
        <f>ROWS(K$5:K5952)</f>
        <v>5948</v>
      </c>
      <c r="M5952" s="388" t="str">
        <f>IF(_xlfn.IFNA(VLOOKUP(I5952,$AG$3:$AH$83,2,FALSE),"")='11.1'!$D$5,TXM!L5952,"")</f>
        <v/>
      </c>
      <c r="N5952" t="str">
        <f>IFERROR(SMALL($M$5:$M$9000,ROWS($M$5:M5952)),"")</f>
        <v/>
      </c>
      <c r="P5952" t="s">
        <v>1639</v>
      </c>
      <c r="S5952" s="388">
        <f>ROWS(R$5:R5952)</f>
        <v>5948</v>
      </c>
      <c r="T5952" s="388" t="str">
        <f>IF(_xlfn.IFNA(VLOOKUP(P5952,$AG$3:$AH$83,2,FALSE),"")='11.1'!$D$5,TXM!S5952,"")</f>
        <v/>
      </c>
      <c r="U5952" t="str">
        <f>IFERROR(SMALL($T$5:$T$9000,ROWS($T$5:T5952)),"")</f>
        <v/>
      </c>
    </row>
    <row r="5953" spans="1:21" ht="14.4" customHeight="1" x14ac:dyDescent="0.3">
      <c r="A5953" t="s">
        <v>1639</v>
      </c>
      <c r="D5953" s="388">
        <f>ROWS(C$5:C5953)</f>
        <v>5949</v>
      </c>
      <c r="E5953" s="388" t="str">
        <f>IF(_xlfn.IFNA(VLOOKUP(A5953,$AG$3:$AH$83,2,FALSE),"")='11.1'!$D$5,TXM!D5953,"")</f>
        <v/>
      </c>
      <c r="F5953" t="str">
        <f>IFERROR(SMALL($E$5:$E$9000,ROWS($E$5:E5953)),"")</f>
        <v/>
      </c>
      <c r="I5953" s="371" t="s">
        <v>34</v>
      </c>
      <c r="J5953" t="s">
        <v>867</v>
      </c>
      <c r="K5953" s="372">
        <v>728256395</v>
      </c>
      <c r="L5953" s="388">
        <f>ROWS(K$5:K5953)</f>
        <v>5949</v>
      </c>
      <c r="M5953" s="388" t="str">
        <f>IF(_xlfn.IFNA(VLOOKUP(I5953,$AG$3:$AH$83,2,FALSE),"")='11.1'!$D$5,TXM!L5953,"")</f>
        <v/>
      </c>
      <c r="N5953" t="str">
        <f>IFERROR(SMALL($M$5:$M$9000,ROWS($M$5:M5953)),"")</f>
        <v/>
      </c>
      <c r="P5953" t="s">
        <v>1639</v>
      </c>
      <c r="S5953" s="388">
        <f>ROWS(R$5:R5953)</f>
        <v>5949</v>
      </c>
      <c r="T5953" s="388" t="str">
        <f>IF(_xlfn.IFNA(VLOOKUP(P5953,$AG$3:$AH$83,2,FALSE),"")='11.1'!$D$5,TXM!S5953,"")</f>
        <v/>
      </c>
      <c r="U5953" t="str">
        <f>IFERROR(SMALL($T$5:$T$9000,ROWS($T$5:T5953)),"")</f>
        <v/>
      </c>
    </row>
    <row r="5954" spans="1:21" ht="14.4" customHeight="1" x14ac:dyDescent="0.3">
      <c r="A5954" t="s">
        <v>1639</v>
      </c>
      <c r="D5954" s="388">
        <f>ROWS(C$5:C5954)</f>
        <v>5950</v>
      </c>
      <c r="E5954" s="388" t="str">
        <f>IF(_xlfn.IFNA(VLOOKUP(A5954,$AG$3:$AH$83,2,FALSE),"")='11.1'!$D$5,TXM!D5954,"")</f>
        <v/>
      </c>
      <c r="F5954" t="str">
        <f>IFERROR(SMALL($E$5:$E$9000,ROWS($E$5:E5954)),"")</f>
        <v/>
      </c>
      <c r="I5954" s="371" t="s">
        <v>34</v>
      </c>
      <c r="J5954" t="s">
        <v>869</v>
      </c>
      <c r="K5954" s="372">
        <v>704608994</v>
      </c>
      <c r="L5954" s="388">
        <f>ROWS(K$5:K5954)</f>
        <v>5950</v>
      </c>
      <c r="M5954" s="388" t="str">
        <f>IF(_xlfn.IFNA(VLOOKUP(I5954,$AG$3:$AH$83,2,FALSE),"")='11.1'!$D$5,TXM!L5954,"")</f>
        <v/>
      </c>
      <c r="N5954" t="str">
        <f>IFERROR(SMALL($M$5:$M$9000,ROWS($M$5:M5954)),"")</f>
        <v/>
      </c>
      <c r="P5954" t="s">
        <v>1639</v>
      </c>
      <c r="S5954" s="388">
        <f>ROWS(R$5:R5954)</f>
        <v>5950</v>
      </c>
      <c r="T5954" s="388" t="str">
        <f>IF(_xlfn.IFNA(VLOOKUP(P5954,$AG$3:$AH$83,2,FALSE),"")='11.1'!$D$5,TXM!S5954,"")</f>
        <v/>
      </c>
      <c r="U5954" t="str">
        <f>IFERROR(SMALL($T$5:$T$9000,ROWS($T$5:T5954)),"")</f>
        <v/>
      </c>
    </row>
    <row r="5955" spans="1:21" ht="14.4" customHeight="1" x14ac:dyDescent="0.3">
      <c r="A5955" t="s">
        <v>1639</v>
      </c>
      <c r="D5955" s="388">
        <f>ROWS(C$5:C5955)</f>
        <v>5951</v>
      </c>
      <c r="E5955" s="388" t="str">
        <f>IF(_xlfn.IFNA(VLOOKUP(A5955,$AG$3:$AH$83,2,FALSE),"")='11.1'!$D$5,TXM!D5955,"")</f>
        <v/>
      </c>
      <c r="F5955" t="str">
        <f>IFERROR(SMALL($E$5:$E$9000,ROWS($E$5:E5955)),"")</f>
        <v/>
      </c>
      <c r="I5955" s="371" t="s">
        <v>34</v>
      </c>
      <c r="J5955" t="s">
        <v>106</v>
      </c>
      <c r="K5955" s="372">
        <v>505294343</v>
      </c>
      <c r="L5955" s="388">
        <f>ROWS(K$5:K5955)</f>
        <v>5951</v>
      </c>
      <c r="M5955" s="388" t="str">
        <f>IF(_xlfn.IFNA(VLOOKUP(I5955,$AG$3:$AH$83,2,FALSE),"")='11.1'!$D$5,TXM!L5955,"")</f>
        <v/>
      </c>
      <c r="N5955" t="str">
        <f>IFERROR(SMALL($M$5:$M$9000,ROWS($M$5:M5955)),"")</f>
        <v/>
      </c>
      <c r="P5955" t="s">
        <v>1639</v>
      </c>
      <c r="S5955" s="388">
        <f>ROWS(R$5:R5955)</f>
        <v>5951</v>
      </c>
      <c r="T5955" s="388" t="str">
        <f>IF(_xlfn.IFNA(VLOOKUP(P5955,$AG$3:$AH$83,2,FALSE),"")='11.1'!$D$5,TXM!S5955,"")</f>
        <v/>
      </c>
      <c r="U5955" t="str">
        <f>IFERROR(SMALL($T$5:$T$9000,ROWS($T$5:T5955)),"")</f>
        <v/>
      </c>
    </row>
    <row r="5956" spans="1:21" ht="14.4" customHeight="1" x14ac:dyDescent="0.3">
      <c r="A5956" t="s">
        <v>1639</v>
      </c>
      <c r="D5956" s="388">
        <f>ROWS(C$5:C5956)</f>
        <v>5952</v>
      </c>
      <c r="E5956" s="388" t="str">
        <f>IF(_xlfn.IFNA(VLOOKUP(A5956,$AG$3:$AH$83,2,FALSE),"")='11.1'!$D$5,TXM!D5956,"")</f>
        <v/>
      </c>
      <c r="F5956" t="str">
        <f>IFERROR(SMALL($E$5:$E$9000,ROWS($E$5:E5956)),"")</f>
        <v/>
      </c>
      <c r="I5956" s="371" t="s">
        <v>34</v>
      </c>
      <c r="J5956" t="s">
        <v>839</v>
      </c>
      <c r="K5956" s="372">
        <v>486618645</v>
      </c>
      <c r="L5956" s="388">
        <f>ROWS(K$5:K5956)</f>
        <v>5952</v>
      </c>
      <c r="M5956" s="388" t="str">
        <f>IF(_xlfn.IFNA(VLOOKUP(I5956,$AG$3:$AH$83,2,FALSE),"")='11.1'!$D$5,TXM!L5956,"")</f>
        <v/>
      </c>
      <c r="N5956" t="str">
        <f>IFERROR(SMALL($M$5:$M$9000,ROWS($M$5:M5956)),"")</f>
        <v/>
      </c>
      <c r="P5956" t="s">
        <v>1639</v>
      </c>
      <c r="S5956" s="388">
        <f>ROWS(R$5:R5956)</f>
        <v>5952</v>
      </c>
      <c r="T5956" s="388" t="str">
        <f>IF(_xlfn.IFNA(VLOOKUP(P5956,$AG$3:$AH$83,2,FALSE),"")='11.1'!$D$5,TXM!S5956,"")</f>
        <v/>
      </c>
      <c r="U5956" t="str">
        <f>IFERROR(SMALL($T$5:$T$9000,ROWS($T$5:T5956)),"")</f>
        <v/>
      </c>
    </row>
    <row r="5957" spans="1:21" ht="14.4" customHeight="1" x14ac:dyDescent="0.3">
      <c r="A5957" t="s">
        <v>1639</v>
      </c>
      <c r="D5957" s="388">
        <f>ROWS(C$5:C5957)</f>
        <v>5953</v>
      </c>
      <c r="E5957" s="388" t="str">
        <f>IF(_xlfn.IFNA(VLOOKUP(A5957,$AG$3:$AH$83,2,FALSE),"")='11.1'!$D$5,TXM!D5957,"")</f>
        <v/>
      </c>
      <c r="F5957" t="str">
        <f>IFERROR(SMALL($E$5:$E$9000,ROWS($E$5:E5957)),"")</f>
        <v/>
      </c>
      <c r="I5957" s="371" t="s">
        <v>34</v>
      </c>
      <c r="J5957" t="s">
        <v>999</v>
      </c>
      <c r="K5957" s="372">
        <v>476602853</v>
      </c>
      <c r="L5957" s="388">
        <f>ROWS(K$5:K5957)</f>
        <v>5953</v>
      </c>
      <c r="M5957" s="388" t="str">
        <f>IF(_xlfn.IFNA(VLOOKUP(I5957,$AG$3:$AH$83,2,FALSE),"")='11.1'!$D$5,TXM!L5957,"")</f>
        <v/>
      </c>
      <c r="N5957" t="str">
        <f>IFERROR(SMALL($M$5:$M$9000,ROWS($M$5:M5957)),"")</f>
        <v/>
      </c>
      <c r="P5957" t="s">
        <v>1639</v>
      </c>
      <c r="S5957" s="388">
        <f>ROWS(R$5:R5957)</f>
        <v>5953</v>
      </c>
      <c r="T5957" s="388" t="str">
        <f>IF(_xlfn.IFNA(VLOOKUP(P5957,$AG$3:$AH$83,2,FALSE),"")='11.1'!$D$5,TXM!S5957,"")</f>
        <v/>
      </c>
      <c r="U5957" t="str">
        <f>IFERROR(SMALL($T$5:$T$9000,ROWS($T$5:T5957)),"")</f>
        <v/>
      </c>
    </row>
    <row r="5958" spans="1:21" ht="14.4" customHeight="1" x14ac:dyDescent="0.3">
      <c r="A5958" t="s">
        <v>1639</v>
      </c>
      <c r="D5958" s="388">
        <f>ROWS(C$5:C5958)</f>
        <v>5954</v>
      </c>
      <c r="E5958" s="388" t="str">
        <f>IF(_xlfn.IFNA(VLOOKUP(A5958,$AG$3:$AH$83,2,FALSE),"")='11.1'!$D$5,TXM!D5958,"")</f>
        <v/>
      </c>
      <c r="F5958" t="str">
        <f>IFERROR(SMALL($E$5:$E$9000,ROWS($E$5:E5958)),"")</f>
        <v/>
      </c>
      <c r="I5958" s="371" t="s">
        <v>34</v>
      </c>
      <c r="J5958" t="s">
        <v>172</v>
      </c>
      <c r="K5958" s="372">
        <v>434384535</v>
      </c>
      <c r="L5958" s="388">
        <f>ROWS(K$5:K5958)</f>
        <v>5954</v>
      </c>
      <c r="M5958" s="388" t="str">
        <f>IF(_xlfn.IFNA(VLOOKUP(I5958,$AG$3:$AH$83,2,FALSE),"")='11.1'!$D$5,TXM!L5958,"")</f>
        <v/>
      </c>
      <c r="N5958" t="str">
        <f>IFERROR(SMALL($M$5:$M$9000,ROWS($M$5:M5958)),"")</f>
        <v/>
      </c>
      <c r="P5958" t="s">
        <v>1639</v>
      </c>
      <c r="S5958" s="388">
        <f>ROWS(R$5:R5958)</f>
        <v>5954</v>
      </c>
      <c r="T5958" s="388" t="str">
        <f>IF(_xlfn.IFNA(VLOOKUP(P5958,$AG$3:$AH$83,2,FALSE),"")='11.1'!$D$5,TXM!S5958,"")</f>
        <v/>
      </c>
      <c r="U5958" t="str">
        <f>IFERROR(SMALL($T$5:$T$9000,ROWS($T$5:T5958)),"")</f>
        <v/>
      </c>
    </row>
    <row r="5959" spans="1:21" ht="14.4" customHeight="1" x14ac:dyDescent="0.3">
      <c r="A5959" t="s">
        <v>1639</v>
      </c>
      <c r="D5959" s="388">
        <f>ROWS(C$5:C5959)</f>
        <v>5955</v>
      </c>
      <c r="E5959" s="388" t="str">
        <f>IF(_xlfn.IFNA(VLOOKUP(A5959,$AG$3:$AH$83,2,FALSE),"")='11.1'!$D$5,TXM!D5959,"")</f>
        <v/>
      </c>
      <c r="F5959" t="str">
        <f>IFERROR(SMALL($E$5:$E$9000,ROWS($E$5:E5959)),"")</f>
        <v/>
      </c>
      <c r="I5959" s="371" t="s">
        <v>34</v>
      </c>
      <c r="J5959" t="s">
        <v>91</v>
      </c>
      <c r="K5959" s="372">
        <v>342260433</v>
      </c>
      <c r="L5959" s="388">
        <f>ROWS(K$5:K5959)</f>
        <v>5955</v>
      </c>
      <c r="M5959" s="388" t="str">
        <f>IF(_xlfn.IFNA(VLOOKUP(I5959,$AG$3:$AH$83,2,FALSE),"")='11.1'!$D$5,TXM!L5959,"")</f>
        <v/>
      </c>
      <c r="N5959" t="str">
        <f>IFERROR(SMALL($M$5:$M$9000,ROWS($M$5:M5959)),"")</f>
        <v/>
      </c>
      <c r="P5959" t="s">
        <v>1639</v>
      </c>
      <c r="S5959" s="388">
        <f>ROWS(R$5:R5959)</f>
        <v>5955</v>
      </c>
      <c r="T5959" s="388" t="str">
        <f>IF(_xlfn.IFNA(VLOOKUP(P5959,$AG$3:$AH$83,2,FALSE),"")='11.1'!$D$5,TXM!S5959,"")</f>
        <v/>
      </c>
      <c r="U5959" t="str">
        <f>IFERROR(SMALL($T$5:$T$9000,ROWS($T$5:T5959)),"")</f>
        <v/>
      </c>
    </row>
    <row r="5960" spans="1:21" ht="14.4" customHeight="1" x14ac:dyDescent="0.3">
      <c r="A5960" t="s">
        <v>1639</v>
      </c>
      <c r="D5960" s="388">
        <f>ROWS(C$5:C5960)</f>
        <v>5956</v>
      </c>
      <c r="E5960" s="388" t="str">
        <f>IF(_xlfn.IFNA(VLOOKUP(A5960,$AG$3:$AH$83,2,FALSE),"")='11.1'!$D$5,TXM!D5960,"")</f>
        <v/>
      </c>
      <c r="F5960" t="str">
        <f>IFERROR(SMALL($E$5:$E$9000,ROWS($E$5:E5960)),"")</f>
        <v/>
      </c>
      <c r="I5960" s="371" t="s">
        <v>34</v>
      </c>
      <c r="J5960" t="s">
        <v>871</v>
      </c>
      <c r="K5960" s="372">
        <v>294688794</v>
      </c>
      <c r="L5960" s="388">
        <f>ROWS(K$5:K5960)</f>
        <v>5956</v>
      </c>
      <c r="M5960" s="388" t="str">
        <f>IF(_xlfn.IFNA(VLOOKUP(I5960,$AG$3:$AH$83,2,FALSE),"")='11.1'!$D$5,TXM!L5960,"")</f>
        <v/>
      </c>
      <c r="N5960" t="str">
        <f>IFERROR(SMALL($M$5:$M$9000,ROWS($M$5:M5960)),"")</f>
        <v/>
      </c>
      <c r="P5960" t="s">
        <v>1639</v>
      </c>
      <c r="S5960" s="388">
        <f>ROWS(R$5:R5960)</f>
        <v>5956</v>
      </c>
      <c r="T5960" s="388" t="str">
        <f>IF(_xlfn.IFNA(VLOOKUP(P5960,$AG$3:$AH$83,2,FALSE),"")='11.1'!$D$5,TXM!S5960,"")</f>
        <v/>
      </c>
      <c r="U5960" t="str">
        <f>IFERROR(SMALL($T$5:$T$9000,ROWS($T$5:T5960)),"")</f>
        <v/>
      </c>
    </row>
    <row r="5961" spans="1:21" ht="14.4" customHeight="1" x14ac:dyDescent="0.3">
      <c r="A5961" t="s">
        <v>1639</v>
      </c>
      <c r="D5961" s="388">
        <f>ROWS(C$5:C5961)</f>
        <v>5957</v>
      </c>
      <c r="E5961" s="388" t="str">
        <f>IF(_xlfn.IFNA(VLOOKUP(A5961,$AG$3:$AH$83,2,FALSE),"")='11.1'!$D$5,TXM!D5961,"")</f>
        <v/>
      </c>
      <c r="F5961" t="str">
        <f>IFERROR(SMALL($E$5:$E$9000,ROWS($E$5:E5961)),"")</f>
        <v/>
      </c>
      <c r="I5961" s="371" t="s">
        <v>34</v>
      </c>
      <c r="J5961" t="s">
        <v>107</v>
      </c>
      <c r="K5961" s="372">
        <v>270829917</v>
      </c>
      <c r="L5961" s="388">
        <f>ROWS(K$5:K5961)</f>
        <v>5957</v>
      </c>
      <c r="M5961" s="388" t="str">
        <f>IF(_xlfn.IFNA(VLOOKUP(I5961,$AG$3:$AH$83,2,FALSE),"")='11.1'!$D$5,TXM!L5961,"")</f>
        <v/>
      </c>
      <c r="N5961" t="str">
        <f>IFERROR(SMALL($M$5:$M$9000,ROWS($M$5:M5961)),"")</f>
        <v/>
      </c>
      <c r="P5961" t="s">
        <v>1639</v>
      </c>
      <c r="S5961" s="388">
        <f>ROWS(R$5:R5961)</f>
        <v>5957</v>
      </c>
      <c r="T5961" s="388" t="str">
        <f>IF(_xlfn.IFNA(VLOOKUP(P5961,$AG$3:$AH$83,2,FALSE),"")='11.1'!$D$5,TXM!S5961,"")</f>
        <v/>
      </c>
      <c r="U5961" t="str">
        <f>IFERROR(SMALL($T$5:$T$9000,ROWS($T$5:T5961)),"")</f>
        <v/>
      </c>
    </row>
    <row r="5962" spans="1:21" ht="14.4" customHeight="1" x14ac:dyDescent="0.3">
      <c r="A5962" t="s">
        <v>1639</v>
      </c>
      <c r="D5962" s="388">
        <f>ROWS(C$5:C5962)</f>
        <v>5958</v>
      </c>
      <c r="E5962" s="388" t="str">
        <f>IF(_xlfn.IFNA(VLOOKUP(A5962,$AG$3:$AH$83,2,FALSE),"")='11.1'!$D$5,TXM!D5962,"")</f>
        <v/>
      </c>
      <c r="F5962" t="str">
        <f>IFERROR(SMALL($E$5:$E$9000,ROWS($E$5:E5962)),"")</f>
        <v/>
      </c>
      <c r="I5962" s="371" t="s">
        <v>34</v>
      </c>
      <c r="J5962" t="s">
        <v>1000</v>
      </c>
      <c r="K5962" s="372">
        <v>242577690</v>
      </c>
      <c r="L5962" s="388">
        <f>ROWS(K$5:K5962)</f>
        <v>5958</v>
      </c>
      <c r="M5962" s="388" t="str">
        <f>IF(_xlfn.IFNA(VLOOKUP(I5962,$AG$3:$AH$83,2,FALSE),"")='11.1'!$D$5,TXM!L5962,"")</f>
        <v/>
      </c>
      <c r="N5962" t="str">
        <f>IFERROR(SMALL($M$5:$M$9000,ROWS($M$5:M5962)),"")</f>
        <v/>
      </c>
      <c r="P5962" t="s">
        <v>1639</v>
      </c>
      <c r="S5962" s="388">
        <f>ROWS(R$5:R5962)</f>
        <v>5958</v>
      </c>
      <c r="T5962" s="388" t="str">
        <f>IF(_xlfn.IFNA(VLOOKUP(P5962,$AG$3:$AH$83,2,FALSE),"")='11.1'!$D$5,TXM!S5962,"")</f>
        <v/>
      </c>
      <c r="U5962" t="str">
        <f>IFERROR(SMALL($T$5:$T$9000,ROWS($T$5:T5962)),"")</f>
        <v/>
      </c>
    </row>
    <row r="5963" spans="1:21" ht="14.4" customHeight="1" x14ac:dyDescent="0.3">
      <c r="A5963" t="s">
        <v>1639</v>
      </c>
      <c r="D5963" s="388">
        <f>ROWS(C$5:C5963)</f>
        <v>5959</v>
      </c>
      <c r="E5963" s="388" t="str">
        <f>IF(_xlfn.IFNA(VLOOKUP(A5963,$AG$3:$AH$83,2,FALSE),"")='11.1'!$D$5,TXM!D5963,"")</f>
        <v/>
      </c>
      <c r="F5963" t="str">
        <f>IFERROR(SMALL($E$5:$E$9000,ROWS($E$5:E5963)),"")</f>
        <v/>
      </c>
      <c r="I5963" s="371" t="s">
        <v>34</v>
      </c>
      <c r="J5963" t="s">
        <v>843</v>
      </c>
      <c r="K5963" s="372">
        <v>240207528</v>
      </c>
      <c r="L5963" s="388">
        <f>ROWS(K$5:K5963)</f>
        <v>5959</v>
      </c>
      <c r="M5963" s="388" t="str">
        <f>IF(_xlfn.IFNA(VLOOKUP(I5963,$AG$3:$AH$83,2,FALSE),"")='11.1'!$D$5,TXM!L5963,"")</f>
        <v/>
      </c>
      <c r="N5963" t="str">
        <f>IFERROR(SMALL($M$5:$M$9000,ROWS($M$5:M5963)),"")</f>
        <v/>
      </c>
      <c r="P5963" t="s">
        <v>1639</v>
      </c>
      <c r="S5963" s="388">
        <f>ROWS(R$5:R5963)</f>
        <v>5959</v>
      </c>
      <c r="T5963" s="388" t="str">
        <f>IF(_xlfn.IFNA(VLOOKUP(P5963,$AG$3:$AH$83,2,FALSE),"")='11.1'!$D$5,TXM!S5963,"")</f>
        <v/>
      </c>
      <c r="U5963" t="str">
        <f>IFERROR(SMALL($T$5:$T$9000,ROWS($T$5:T5963)),"")</f>
        <v/>
      </c>
    </row>
    <row r="5964" spans="1:21" ht="14.4" customHeight="1" x14ac:dyDescent="0.3">
      <c r="A5964" t="s">
        <v>1639</v>
      </c>
      <c r="D5964" s="388">
        <f>ROWS(C$5:C5964)</f>
        <v>5960</v>
      </c>
      <c r="E5964" s="388" t="str">
        <f>IF(_xlfn.IFNA(VLOOKUP(A5964,$AG$3:$AH$83,2,FALSE),"")='11.1'!$D$5,TXM!D5964,"")</f>
        <v/>
      </c>
      <c r="F5964" t="str">
        <f>IFERROR(SMALL($E$5:$E$9000,ROWS($E$5:E5964)),"")</f>
        <v/>
      </c>
      <c r="I5964" s="371" t="s">
        <v>34</v>
      </c>
      <c r="J5964" t="s">
        <v>108</v>
      </c>
      <c r="K5964" s="372">
        <v>232326121</v>
      </c>
      <c r="L5964" s="388">
        <f>ROWS(K$5:K5964)</f>
        <v>5960</v>
      </c>
      <c r="M5964" s="388" t="str">
        <f>IF(_xlfn.IFNA(VLOOKUP(I5964,$AG$3:$AH$83,2,FALSE),"")='11.1'!$D$5,TXM!L5964,"")</f>
        <v/>
      </c>
      <c r="N5964" t="str">
        <f>IFERROR(SMALL($M$5:$M$9000,ROWS($M$5:M5964)),"")</f>
        <v/>
      </c>
      <c r="P5964" t="s">
        <v>1639</v>
      </c>
      <c r="S5964" s="388">
        <f>ROWS(R$5:R5964)</f>
        <v>5960</v>
      </c>
      <c r="T5964" s="388" t="str">
        <f>IF(_xlfn.IFNA(VLOOKUP(P5964,$AG$3:$AH$83,2,FALSE),"")='11.1'!$D$5,TXM!S5964,"")</f>
        <v/>
      </c>
      <c r="U5964" t="str">
        <f>IFERROR(SMALL($T$5:$T$9000,ROWS($T$5:T5964)),"")</f>
        <v/>
      </c>
    </row>
    <row r="5965" spans="1:21" ht="14.4" customHeight="1" x14ac:dyDescent="0.3">
      <c r="A5965" t="s">
        <v>1639</v>
      </c>
      <c r="D5965" s="388">
        <f>ROWS(C$5:C5965)</f>
        <v>5961</v>
      </c>
      <c r="E5965" s="388" t="str">
        <f>IF(_xlfn.IFNA(VLOOKUP(A5965,$AG$3:$AH$83,2,FALSE),"")='11.1'!$D$5,TXM!D5965,"")</f>
        <v/>
      </c>
      <c r="F5965" t="str">
        <f>IFERROR(SMALL($E$5:$E$9000,ROWS($E$5:E5965)),"")</f>
        <v/>
      </c>
      <c r="I5965" s="371" t="s">
        <v>34</v>
      </c>
      <c r="J5965" t="s">
        <v>785</v>
      </c>
      <c r="K5965" s="372">
        <v>156779512</v>
      </c>
      <c r="L5965" s="388">
        <f>ROWS(K$5:K5965)</f>
        <v>5961</v>
      </c>
      <c r="M5965" s="388" t="str">
        <f>IF(_xlfn.IFNA(VLOOKUP(I5965,$AG$3:$AH$83,2,FALSE),"")='11.1'!$D$5,TXM!L5965,"")</f>
        <v/>
      </c>
      <c r="N5965" t="str">
        <f>IFERROR(SMALL($M$5:$M$9000,ROWS($M$5:M5965)),"")</f>
        <v/>
      </c>
      <c r="P5965" t="s">
        <v>1639</v>
      </c>
      <c r="S5965" s="388">
        <f>ROWS(R$5:R5965)</f>
        <v>5961</v>
      </c>
      <c r="T5965" s="388" t="str">
        <f>IF(_xlfn.IFNA(VLOOKUP(P5965,$AG$3:$AH$83,2,FALSE),"")='11.1'!$D$5,TXM!S5965,"")</f>
        <v/>
      </c>
      <c r="U5965" t="str">
        <f>IFERROR(SMALL($T$5:$T$9000,ROWS($T$5:T5965)),"")</f>
        <v/>
      </c>
    </row>
    <row r="5966" spans="1:21" ht="14.4" customHeight="1" x14ac:dyDescent="0.3">
      <c r="A5966" t="s">
        <v>1639</v>
      </c>
      <c r="D5966" s="388">
        <f>ROWS(C$5:C5966)</f>
        <v>5962</v>
      </c>
      <c r="E5966" s="388" t="str">
        <f>IF(_xlfn.IFNA(VLOOKUP(A5966,$AG$3:$AH$83,2,FALSE),"")='11.1'!$D$5,TXM!D5966,"")</f>
        <v/>
      </c>
      <c r="F5966" t="str">
        <f>IFERROR(SMALL($E$5:$E$9000,ROWS($E$5:E5966)),"")</f>
        <v/>
      </c>
      <c r="I5966" s="371" t="s">
        <v>34</v>
      </c>
      <c r="J5966" t="s">
        <v>773</v>
      </c>
      <c r="K5966" s="372">
        <v>128463974</v>
      </c>
      <c r="L5966" s="388">
        <f>ROWS(K$5:K5966)</f>
        <v>5962</v>
      </c>
      <c r="M5966" s="388" t="str">
        <f>IF(_xlfn.IFNA(VLOOKUP(I5966,$AG$3:$AH$83,2,FALSE),"")='11.1'!$D$5,TXM!L5966,"")</f>
        <v/>
      </c>
      <c r="N5966" t="str">
        <f>IFERROR(SMALL($M$5:$M$9000,ROWS($M$5:M5966)),"")</f>
        <v/>
      </c>
      <c r="P5966" t="s">
        <v>1639</v>
      </c>
      <c r="S5966" s="388">
        <f>ROWS(R$5:R5966)</f>
        <v>5962</v>
      </c>
      <c r="T5966" s="388" t="str">
        <f>IF(_xlfn.IFNA(VLOOKUP(P5966,$AG$3:$AH$83,2,FALSE),"")='11.1'!$D$5,TXM!S5966,"")</f>
        <v/>
      </c>
      <c r="U5966" t="str">
        <f>IFERROR(SMALL($T$5:$T$9000,ROWS($T$5:T5966)),"")</f>
        <v/>
      </c>
    </row>
    <row r="5967" spans="1:21" ht="14.4" customHeight="1" x14ac:dyDescent="0.3">
      <c r="A5967" t="s">
        <v>1639</v>
      </c>
      <c r="D5967" s="388">
        <f>ROWS(C$5:C5967)</f>
        <v>5963</v>
      </c>
      <c r="E5967" s="388" t="str">
        <f>IF(_xlfn.IFNA(VLOOKUP(A5967,$AG$3:$AH$83,2,FALSE),"")='11.1'!$D$5,TXM!D5967,"")</f>
        <v/>
      </c>
      <c r="F5967" t="str">
        <f>IFERROR(SMALL($E$5:$E$9000,ROWS($E$5:E5967)),"")</f>
        <v/>
      </c>
      <c r="I5967" s="371" t="s">
        <v>34</v>
      </c>
      <c r="J5967" t="s">
        <v>775</v>
      </c>
      <c r="K5967" s="372">
        <v>118825617</v>
      </c>
      <c r="L5967" s="388">
        <f>ROWS(K$5:K5967)</f>
        <v>5963</v>
      </c>
      <c r="M5967" s="388" t="str">
        <f>IF(_xlfn.IFNA(VLOOKUP(I5967,$AG$3:$AH$83,2,FALSE),"")='11.1'!$D$5,TXM!L5967,"")</f>
        <v/>
      </c>
      <c r="N5967" t="str">
        <f>IFERROR(SMALL($M$5:$M$9000,ROWS($M$5:M5967)),"")</f>
        <v/>
      </c>
      <c r="P5967" t="s">
        <v>1639</v>
      </c>
      <c r="S5967" s="388">
        <f>ROWS(R$5:R5967)</f>
        <v>5963</v>
      </c>
      <c r="T5967" s="388" t="str">
        <f>IF(_xlfn.IFNA(VLOOKUP(P5967,$AG$3:$AH$83,2,FALSE),"")='11.1'!$D$5,TXM!S5967,"")</f>
        <v/>
      </c>
      <c r="U5967" t="str">
        <f>IFERROR(SMALL($T$5:$T$9000,ROWS($T$5:T5967)),"")</f>
        <v/>
      </c>
    </row>
    <row r="5968" spans="1:21" ht="14.4" customHeight="1" x14ac:dyDescent="0.3">
      <c r="A5968" t="s">
        <v>1639</v>
      </c>
      <c r="D5968" s="388">
        <f>ROWS(C$5:C5968)</f>
        <v>5964</v>
      </c>
      <c r="E5968" s="388" t="str">
        <f>IF(_xlfn.IFNA(VLOOKUP(A5968,$AG$3:$AH$83,2,FALSE),"")='11.1'!$D$5,TXM!D5968,"")</f>
        <v/>
      </c>
      <c r="F5968" t="str">
        <f>IFERROR(SMALL($E$5:$E$9000,ROWS($E$5:E5968)),"")</f>
        <v/>
      </c>
      <c r="I5968" s="371" t="s">
        <v>34</v>
      </c>
      <c r="J5968" t="s">
        <v>1005</v>
      </c>
      <c r="K5968" s="372">
        <v>113471697</v>
      </c>
      <c r="L5968" s="388">
        <f>ROWS(K$5:K5968)</f>
        <v>5964</v>
      </c>
      <c r="M5968" s="388" t="str">
        <f>IF(_xlfn.IFNA(VLOOKUP(I5968,$AG$3:$AH$83,2,FALSE),"")='11.1'!$D$5,TXM!L5968,"")</f>
        <v/>
      </c>
      <c r="N5968" t="str">
        <f>IFERROR(SMALL($M$5:$M$9000,ROWS($M$5:M5968)),"")</f>
        <v/>
      </c>
      <c r="P5968" t="s">
        <v>1639</v>
      </c>
      <c r="S5968" s="388">
        <f>ROWS(R$5:R5968)</f>
        <v>5964</v>
      </c>
      <c r="T5968" s="388" t="str">
        <f>IF(_xlfn.IFNA(VLOOKUP(P5968,$AG$3:$AH$83,2,FALSE),"")='11.1'!$D$5,TXM!S5968,"")</f>
        <v/>
      </c>
      <c r="U5968" t="str">
        <f>IFERROR(SMALL($T$5:$T$9000,ROWS($T$5:T5968)),"")</f>
        <v/>
      </c>
    </row>
    <row r="5969" spans="1:21" ht="14.4" customHeight="1" x14ac:dyDescent="0.3">
      <c r="A5969" t="s">
        <v>1639</v>
      </c>
      <c r="D5969" s="388">
        <f>ROWS(C$5:C5969)</f>
        <v>5965</v>
      </c>
      <c r="E5969" s="388" t="str">
        <f>IF(_xlfn.IFNA(VLOOKUP(A5969,$AG$3:$AH$83,2,FALSE),"")='11.1'!$D$5,TXM!D5969,"")</f>
        <v/>
      </c>
      <c r="F5969" t="str">
        <f>IFERROR(SMALL($E$5:$E$9000,ROWS($E$5:E5969)),"")</f>
        <v/>
      </c>
      <c r="I5969" s="371" t="s">
        <v>34</v>
      </c>
      <c r="J5969" t="s">
        <v>793</v>
      </c>
      <c r="K5969" s="372">
        <v>102662689</v>
      </c>
      <c r="L5969" s="388">
        <f>ROWS(K$5:K5969)</f>
        <v>5965</v>
      </c>
      <c r="M5969" s="388" t="str">
        <f>IF(_xlfn.IFNA(VLOOKUP(I5969,$AG$3:$AH$83,2,FALSE),"")='11.1'!$D$5,TXM!L5969,"")</f>
        <v/>
      </c>
      <c r="N5969" t="str">
        <f>IFERROR(SMALL($M$5:$M$9000,ROWS($M$5:M5969)),"")</f>
        <v/>
      </c>
      <c r="P5969" t="s">
        <v>1639</v>
      </c>
      <c r="S5969" s="388">
        <f>ROWS(R$5:R5969)</f>
        <v>5965</v>
      </c>
      <c r="T5969" s="388" t="str">
        <f>IF(_xlfn.IFNA(VLOOKUP(P5969,$AG$3:$AH$83,2,FALSE),"")='11.1'!$D$5,TXM!S5969,"")</f>
        <v/>
      </c>
      <c r="U5969" t="str">
        <f>IFERROR(SMALL($T$5:$T$9000,ROWS($T$5:T5969)),"")</f>
        <v/>
      </c>
    </row>
    <row r="5970" spans="1:21" ht="14.4" customHeight="1" x14ac:dyDescent="0.3">
      <c r="A5970" t="s">
        <v>1639</v>
      </c>
      <c r="D5970" s="388">
        <f>ROWS(C$5:C5970)</f>
        <v>5966</v>
      </c>
      <c r="E5970" s="388" t="str">
        <f>IF(_xlfn.IFNA(VLOOKUP(A5970,$AG$3:$AH$83,2,FALSE),"")='11.1'!$D$5,TXM!D5970,"")</f>
        <v/>
      </c>
      <c r="F5970" t="str">
        <f>IFERROR(SMALL($E$5:$E$9000,ROWS($E$5:E5970)),"")</f>
        <v/>
      </c>
      <c r="I5970" s="371" t="s">
        <v>34</v>
      </c>
      <c r="J5970" t="s">
        <v>1285</v>
      </c>
      <c r="K5970" s="372">
        <v>100962656</v>
      </c>
      <c r="L5970" s="388">
        <f>ROWS(K$5:K5970)</f>
        <v>5966</v>
      </c>
      <c r="M5970" s="388" t="str">
        <f>IF(_xlfn.IFNA(VLOOKUP(I5970,$AG$3:$AH$83,2,FALSE),"")='11.1'!$D$5,TXM!L5970,"")</f>
        <v/>
      </c>
      <c r="N5970" t="str">
        <f>IFERROR(SMALL($M$5:$M$9000,ROWS($M$5:M5970)),"")</f>
        <v/>
      </c>
      <c r="P5970" t="s">
        <v>1639</v>
      </c>
      <c r="S5970" s="388">
        <f>ROWS(R$5:R5970)</f>
        <v>5966</v>
      </c>
      <c r="T5970" s="388" t="str">
        <f>IF(_xlfn.IFNA(VLOOKUP(P5970,$AG$3:$AH$83,2,FALSE),"")='11.1'!$D$5,TXM!S5970,"")</f>
        <v/>
      </c>
      <c r="U5970" t="str">
        <f>IFERROR(SMALL($T$5:$T$9000,ROWS($T$5:T5970)),"")</f>
        <v/>
      </c>
    </row>
    <row r="5971" spans="1:21" ht="14.4" customHeight="1" x14ac:dyDescent="0.3">
      <c r="A5971" t="s">
        <v>1639</v>
      </c>
      <c r="D5971" s="388">
        <f>ROWS(C$5:C5971)</f>
        <v>5967</v>
      </c>
      <c r="E5971" s="388" t="str">
        <f>IF(_xlfn.IFNA(VLOOKUP(A5971,$AG$3:$AH$83,2,FALSE),"")='11.1'!$D$5,TXM!D5971,"")</f>
        <v/>
      </c>
      <c r="F5971" t="str">
        <f>IFERROR(SMALL($E$5:$E$9000,ROWS($E$5:E5971)),"")</f>
        <v/>
      </c>
      <c r="I5971" s="371" t="s">
        <v>34</v>
      </c>
      <c r="J5971" t="s">
        <v>787</v>
      </c>
      <c r="K5971" s="372">
        <v>100759234</v>
      </c>
      <c r="L5971" s="388">
        <f>ROWS(K$5:K5971)</f>
        <v>5967</v>
      </c>
      <c r="M5971" s="388" t="str">
        <f>IF(_xlfn.IFNA(VLOOKUP(I5971,$AG$3:$AH$83,2,FALSE),"")='11.1'!$D$5,TXM!L5971,"")</f>
        <v/>
      </c>
      <c r="N5971" t="str">
        <f>IFERROR(SMALL($M$5:$M$9000,ROWS($M$5:M5971)),"")</f>
        <v/>
      </c>
      <c r="P5971" t="s">
        <v>1639</v>
      </c>
      <c r="S5971" s="388">
        <f>ROWS(R$5:R5971)</f>
        <v>5967</v>
      </c>
      <c r="T5971" s="388" t="str">
        <f>IF(_xlfn.IFNA(VLOOKUP(P5971,$AG$3:$AH$83,2,FALSE),"")='11.1'!$D$5,TXM!S5971,"")</f>
        <v/>
      </c>
      <c r="U5971" t="str">
        <f>IFERROR(SMALL($T$5:$T$9000,ROWS($T$5:T5971)),"")</f>
        <v/>
      </c>
    </row>
    <row r="5972" spans="1:21" ht="14.4" customHeight="1" x14ac:dyDescent="0.3">
      <c r="A5972" t="s">
        <v>1639</v>
      </c>
      <c r="D5972" s="388">
        <f>ROWS(C$5:C5972)</f>
        <v>5968</v>
      </c>
      <c r="E5972" s="388" t="str">
        <f>IF(_xlfn.IFNA(VLOOKUP(A5972,$AG$3:$AH$83,2,FALSE),"")='11.1'!$D$5,TXM!D5972,"")</f>
        <v/>
      </c>
      <c r="F5972" t="str">
        <f>IFERROR(SMALL($E$5:$E$9000,ROWS($E$5:E5972)),"")</f>
        <v/>
      </c>
      <c r="I5972" s="371" t="s">
        <v>34</v>
      </c>
      <c r="J5972" t="s">
        <v>1434</v>
      </c>
      <c r="K5972" s="372">
        <v>89917334</v>
      </c>
      <c r="L5972" s="388">
        <f>ROWS(K$5:K5972)</f>
        <v>5968</v>
      </c>
      <c r="M5972" s="388" t="str">
        <f>IF(_xlfn.IFNA(VLOOKUP(I5972,$AG$3:$AH$83,2,FALSE),"")='11.1'!$D$5,TXM!L5972,"")</f>
        <v/>
      </c>
      <c r="N5972" t="str">
        <f>IFERROR(SMALL($M$5:$M$9000,ROWS($M$5:M5972)),"")</f>
        <v/>
      </c>
      <c r="P5972" t="s">
        <v>1639</v>
      </c>
      <c r="S5972" s="388">
        <f>ROWS(R$5:R5972)</f>
        <v>5968</v>
      </c>
      <c r="T5972" s="388" t="str">
        <f>IF(_xlfn.IFNA(VLOOKUP(P5972,$AG$3:$AH$83,2,FALSE),"")='11.1'!$D$5,TXM!S5972,"")</f>
        <v/>
      </c>
      <c r="U5972" t="str">
        <f>IFERROR(SMALL($T$5:$T$9000,ROWS($T$5:T5972)),"")</f>
        <v/>
      </c>
    </row>
    <row r="5973" spans="1:21" ht="14.4" customHeight="1" x14ac:dyDescent="0.3">
      <c r="A5973" t="s">
        <v>1639</v>
      </c>
      <c r="D5973" s="388">
        <f>ROWS(C$5:C5973)</f>
        <v>5969</v>
      </c>
      <c r="E5973" s="388" t="str">
        <f>IF(_xlfn.IFNA(VLOOKUP(A5973,$AG$3:$AH$83,2,FALSE),"")='11.1'!$D$5,TXM!D5973,"")</f>
        <v/>
      </c>
      <c r="F5973" t="str">
        <f>IFERROR(SMALL($E$5:$E$9000,ROWS($E$5:E5973)),"")</f>
        <v/>
      </c>
      <c r="I5973" s="371" t="s">
        <v>34</v>
      </c>
      <c r="J5973" t="s">
        <v>105</v>
      </c>
      <c r="K5973" s="372">
        <v>87386427</v>
      </c>
      <c r="L5973" s="388">
        <f>ROWS(K$5:K5973)</f>
        <v>5969</v>
      </c>
      <c r="M5973" s="388" t="str">
        <f>IF(_xlfn.IFNA(VLOOKUP(I5973,$AG$3:$AH$83,2,FALSE),"")='11.1'!$D$5,TXM!L5973,"")</f>
        <v/>
      </c>
      <c r="N5973" t="str">
        <f>IFERROR(SMALL($M$5:$M$9000,ROWS($M$5:M5973)),"")</f>
        <v/>
      </c>
      <c r="P5973" t="s">
        <v>1639</v>
      </c>
      <c r="S5973" s="388">
        <f>ROWS(R$5:R5973)</f>
        <v>5969</v>
      </c>
      <c r="T5973" s="388" t="str">
        <f>IF(_xlfn.IFNA(VLOOKUP(P5973,$AG$3:$AH$83,2,FALSE),"")='11.1'!$D$5,TXM!S5973,"")</f>
        <v/>
      </c>
      <c r="U5973" t="str">
        <f>IFERROR(SMALL($T$5:$T$9000,ROWS($T$5:T5973)),"")</f>
        <v/>
      </c>
    </row>
    <row r="5974" spans="1:21" ht="14.4" customHeight="1" x14ac:dyDescent="0.3">
      <c r="A5974" t="s">
        <v>1639</v>
      </c>
      <c r="D5974" s="388">
        <f>ROWS(C$5:C5974)</f>
        <v>5970</v>
      </c>
      <c r="E5974" s="388" t="str">
        <f>IF(_xlfn.IFNA(VLOOKUP(A5974,$AG$3:$AH$83,2,FALSE),"")='11.1'!$D$5,TXM!D5974,"")</f>
        <v/>
      </c>
      <c r="F5974" t="str">
        <f>IFERROR(SMALL($E$5:$E$9000,ROWS($E$5:E5974)),"")</f>
        <v/>
      </c>
      <c r="I5974" s="371" t="s">
        <v>34</v>
      </c>
      <c r="J5974" t="s">
        <v>1318</v>
      </c>
      <c r="K5974" s="372">
        <v>73232279</v>
      </c>
      <c r="L5974" s="388">
        <f>ROWS(K$5:K5974)</f>
        <v>5970</v>
      </c>
      <c r="M5974" s="388" t="str">
        <f>IF(_xlfn.IFNA(VLOOKUP(I5974,$AG$3:$AH$83,2,FALSE),"")='11.1'!$D$5,TXM!L5974,"")</f>
        <v/>
      </c>
      <c r="N5974" t="str">
        <f>IFERROR(SMALL($M$5:$M$9000,ROWS($M$5:M5974)),"")</f>
        <v/>
      </c>
      <c r="P5974" t="s">
        <v>1639</v>
      </c>
      <c r="S5974" s="388">
        <f>ROWS(R$5:R5974)</f>
        <v>5970</v>
      </c>
      <c r="T5974" s="388" t="str">
        <f>IF(_xlfn.IFNA(VLOOKUP(P5974,$AG$3:$AH$83,2,FALSE),"")='11.1'!$D$5,TXM!S5974,"")</f>
        <v/>
      </c>
      <c r="U5974" t="str">
        <f>IFERROR(SMALL($T$5:$T$9000,ROWS($T$5:T5974)),"")</f>
        <v/>
      </c>
    </row>
    <row r="5975" spans="1:21" ht="14.4" customHeight="1" x14ac:dyDescent="0.3">
      <c r="A5975" t="s">
        <v>1639</v>
      </c>
      <c r="D5975" s="388">
        <f>ROWS(C$5:C5975)</f>
        <v>5971</v>
      </c>
      <c r="E5975" s="388" t="str">
        <f>IF(_xlfn.IFNA(VLOOKUP(A5975,$AG$3:$AH$83,2,FALSE),"")='11.1'!$D$5,TXM!D5975,"")</f>
        <v/>
      </c>
      <c r="F5975" t="str">
        <f>IFERROR(SMALL($E$5:$E$9000,ROWS($E$5:E5975)),"")</f>
        <v/>
      </c>
      <c r="I5975" s="371" t="s">
        <v>34</v>
      </c>
      <c r="J5975" t="s">
        <v>849</v>
      </c>
      <c r="K5975" s="372">
        <v>70075486</v>
      </c>
      <c r="L5975" s="388">
        <f>ROWS(K$5:K5975)</f>
        <v>5971</v>
      </c>
      <c r="M5975" s="388" t="str">
        <f>IF(_xlfn.IFNA(VLOOKUP(I5975,$AG$3:$AH$83,2,FALSE),"")='11.1'!$D$5,TXM!L5975,"")</f>
        <v/>
      </c>
      <c r="N5975" t="str">
        <f>IFERROR(SMALL($M$5:$M$9000,ROWS($M$5:M5975)),"")</f>
        <v/>
      </c>
      <c r="P5975" t="s">
        <v>1639</v>
      </c>
      <c r="S5975" s="388">
        <f>ROWS(R$5:R5975)</f>
        <v>5971</v>
      </c>
      <c r="T5975" s="388" t="str">
        <f>IF(_xlfn.IFNA(VLOOKUP(P5975,$AG$3:$AH$83,2,FALSE),"")='11.1'!$D$5,TXM!S5975,"")</f>
        <v/>
      </c>
      <c r="U5975" t="str">
        <f>IFERROR(SMALL($T$5:$T$9000,ROWS($T$5:T5975)),"")</f>
        <v/>
      </c>
    </row>
    <row r="5976" spans="1:21" ht="14.4" customHeight="1" x14ac:dyDescent="0.3">
      <c r="A5976" t="s">
        <v>1639</v>
      </c>
      <c r="D5976" s="388">
        <f>ROWS(C$5:C5976)</f>
        <v>5972</v>
      </c>
      <c r="E5976" s="388" t="str">
        <f>IF(_xlfn.IFNA(VLOOKUP(A5976,$AG$3:$AH$83,2,FALSE),"")='11.1'!$D$5,TXM!D5976,"")</f>
        <v/>
      </c>
      <c r="F5976" t="str">
        <f>IFERROR(SMALL($E$5:$E$9000,ROWS($E$5:E5976)),"")</f>
        <v/>
      </c>
      <c r="I5976" s="371" t="s">
        <v>34</v>
      </c>
      <c r="J5976" t="s">
        <v>799</v>
      </c>
      <c r="K5976" s="372">
        <v>69981179</v>
      </c>
      <c r="L5976" s="388">
        <f>ROWS(K$5:K5976)</f>
        <v>5972</v>
      </c>
      <c r="M5976" s="388" t="str">
        <f>IF(_xlfn.IFNA(VLOOKUP(I5976,$AG$3:$AH$83,2,FALSE),"")='11.1'!$D$5,TXM!L5976,"")</f>
        <v/>
      </c>
      <c r="N5976" t="str">
        <f>IFERROR(SMALL($M$5:$M$9000,ROWS($M$5:M5976)),"")</f>
        <v/>
      </c>
      <c r="P5976" t="s">
        <v>1639</v>
      </c>
      <c r="S5976" s="388">
        <f>ROWS(R$5:R5976)</f>
        <v>5972</v>
      </c>
      <c r="T5976" s="388" t="str">
        <f>IF(_xlfn.IFNA(VLOOKUP(P5976,$AG$3:$AH$83,2,FALSE),"")='11.1'!$D$5,TXM!S5976,"")</f>
        <v/>
      </c>
      <c r="U5976" t="str">
        <f>IFERROR(SMALL($T$5:$T$9000,ROWS($T$5:T5976)),"")</f>
        <v/>
      </c>
    </row>
    <row r="5977" spans="1:21" ht="14.4" customHeight="1" x14ac:dyDescent="0.3">
      <c r="A5977" t="s">
        <v>1639</v>
      </c>
      <c r="D5977" s="388">
        <f>ROWS(C$5:C5977)</f>
        <v>5973</v>
      </c>
      <c r="E5977" s="388" t="str">
        <f>IF(_xlfn.IFNA(VLOOKUP(A5977,$AG$3:$AH$83,2,FALSE),"")='11.1'!$D$5,TXM!D5977,"")</f>
        <v/>
      </c>
      <c r="F5977" t="str">
        <f>IFERROR(SMALL($E$5:$E$9000,ROWS($E$5:E5977)),"")</f>
        <v/>
      </c>
      <c r="I5977" s="371" t="s">
        <v>34</v>
      </c>
      <c r="J5977" t="s">
        <v>789</v>
      </c>
      <c r="K5977" s="372">
        <v>67653611</v>
      </c>
      <c r="L5977" s="388">
        <f>ROWS(K$5:K5977)</f>
        <v>5973</v>
      </c>
      <c r="M5977" s="388" t="str">
        <f>IF(_xlfn.IFNA(VLOOKUP(I5977,$AG$3:$AH$83,2,FALSE),"")='11.1'!$D$5,TXM!L5977,"")</f>
        <v/>
      </c>
      <c r="N5977" t="str">
        <f>IFERROR(SMALL($M$5:$M$9000,ROWS($M$5:M5977)),"")</f>
        <v/>
      </c>
      <c r="P5977" t="s">
        <v>1639</v>
      </c>
      <c r="S5977" s="388">
        <f>ROWS(R$5:R5977)</f>
        <v>5973</v>
      </c>
      <c r="T5977" s="388" t="str">
        <f>IF(_xlfn.IFNA(VLOOKUP(P5977,$AG$3:$AH$83,2,FALSE),"")='11.1'!$D$5,TXM!S5977,"")</f>
        <v/>
      </c>
      <c r="U5977" t="str">
        <f>IFERROR(SMALL($T$5:$T$9000,ROWS($T$5:T5977)),"")</f>
        <v/>
      </c>
    </row>
    <row r="5978" spans="1:21" ht="14.4" customHeight="1" x14ac:dyDescent="0.3">
      <c r="A5978" t="s">
        <v>1639</v>
      </c>
      <c r="D5978" s="388">
        <f>ROWS(C$5:C5978)</f>
        <v>5974</v>
      </c>
      <c r="E5978" s="388" t="str">
        <f>IF(_xlfn.IFNA(VLOOKUP(A5978,$AG$3:$AH$83,2,FALSE),"")='11.1'!$D$5,TXM!D5978,"")</f>
        <v/>
      </c>
      <c r="F5978" t="str">
        <f>IFERROR(SMALL($E$5:$E$9000,ROWS($E$5:E5978)),"")</f>
        <v/>
      </c>
      <c r="I5978" s="371" t="s">
        <v>34</v>
      </c>
      <c r="J5978" t="s">
        <v>1402</v>
      </c>
      <c r="K5978" s="372">
        <v>66050134</v>
      </c>
      <c r="L5978" s="388">
        <f>ROWS(K$5:K5978)</f>
        <v>5974</v>
      </c>
      <c r="M5978" s="388" t="str">
        <f>IF(_xlfn.IFNA(VLOOKUP(I5978,$AG$3:$AH$83,2,FALSE),"")='11.1'!$D$5,TXM!L5978,"")</f>
        <v/>
      </c>
      <c r="N5978" t="str">
        <f>IFERROR(SMALL($M$5:$M$9000,ROWS($M$5:M5978)),"")</f>
        <v/>
      </c>
      <c r="P5978" t="s">
        <v>1639</v>
      </c>
      <c r="S5978" s="388">
        <f>ROWS(R$5:R5978)</f>
        <v>5974</v>
      </c>
      <c r="T5978" s="388" t="str">
        <f>IF(_xlfn.IFNA(VLOOKUP(P5978,$AG$3:$AH$83,2,FALSE),"")='11.1'!$D$5,TXM!S5978,"")</f>
        <v/>
      </c>
      <c r="U5978" t="str">
        <f>IFERROR(SMALL($T$5:$T$9000,ROWS($T$5:T5978)),"")</f>
        <v/>
      </c>
    </row>
    <row r="5979" spans="1:21" ht="14.4" customHeight="1" x14ac:dyDescent="0.3">
      <c r="A5979" t="s">
        <v>1639</v>
      </c>
      <c r="D5979" s="388">
        <f>ROWS(C$5:C5979)</f>
        <v>5975</v>
      </c>
      <c r="E5979" s="388" t="str">
        <f>IF(_xlfn.IFNA(VLOOKUP(A5979,$AG$3:$AH$83,2,FALSE),"")='11.1'!$D$5,TXM!D5979,"")</f>
        <v/>
      </c>
      <c r="F5979" t="str">
        <f>IFERROR(SMALL($E$5:$E$9000,ROWS($E$5:E5979)),"")</f>
        <v/>
      </c>
      <c r="I5979" s="371" t="s">
        <v>34</v>
      </c>
      <c r="J5979" t="s">
        <v>859</v>
      </c>
      <c r="K5979" s="372">
        <v>64640076</v>
      </c>
      <c r="L5979" s="388">
        <f>ROWS(K$5:K5979)</f>
        <v>5975</v>
      </c>
      <c r="M5979" s="388" t="str">
        <f>IF(_xlfn.IFNA(VLOOKUP(I5979,$AG$3:$AH$83,2,FALSE),"")='11.1'!$D$5,TXM!L5979,"")</f>
        <v/>
      </c>
      <c r="N5979" t="str">
        <f>IFERROR(SMALL($M$5:$M$9000,ROWS($M$5:M5979)),"")</f>
        <v/>
      </c>
      <c r="P5979" t="s">
        <v>1639</v>
      </c>
      <c r="S5979" s="388">
        <f>ROWS(R$5:R5979)</f>
        <v>5975</v>
      </c>
      <c r="T5979" s="388" t="str">
        <f>IF(_xlfn.IFNA(VLOOKUP(P5979,$AG$3:$AH$83,2,FALSE),"")='11.1'!$D$5,TXM!S5979,"")</f>
        <v/>
      </c>
      <c r="U5979" t="str">
        <f>IFERROR(SMALL($T$5:$T$9000,ROWS($T$5:T5979)),"")</f>
        <v/>
      </c>
    </row>
    <row r="5980" spans="1:21" ht="14.4" customHeight="1" x14ac:dyDescent="0.3">
      <c r="A5980" t="s">
        <v>1639</v>
      </c>
      <c r="D5980" s="388">
        <f>ROWS(C$5:C5980)</f>
        <v>5976</v>
      </c>
      <c r="E5980" s="388" t="str">
        <f>IF(_xlfn.IFNA(VLOOKUP(A5980,$AG$3:$AH$83,2,FALSE),"")='11.1'!$D$5,TXM!D5980,"")</f>
        <v/>
      </c>
      <c r="F5980" t="str">
        <f>IFERROR(SMALL($E$5:$E$9000,ROWS($E$5:E5980)),"")</f>
        <v/>
      </c>
      <c r="I5980" s="371" t="s">
        <v>34</v>
      </c>
      <c r="J5980" t="s">
        <v>855</v>
      </c>
      <c r="K5980" s="372">
        <v>62995266</v>
      </c>
      <c r="L5980" s="388">
        <f>ROWS(K$5:K5980)</f>
        <v>5976</v>
      </c>
      <c r="M5980" s="388" t="str">
        <f>IF(_xlfn.IFNA(VLOOKUP(I5980,$AG$3:$AH$83,2,FALSE),"")='11.1'!$D$5,TXM!L5980,"")</f>
        <v/>
      </c>
      <c r="N5980" t="str">
        <f>IFERROR(SMALL($M$5:$M$9000,ROWS($M$5:M5980)),"")</f>
        <v/>
      </c>
      <c r="P5980" t="s">
        <v>1639</v>
      </c>
      <c r="S5980" s="388">
        <f>ROWS(R$5:R5980)</f>
        <v>5976</v>
      </c>
      <c r="T5980" s="388" t="str">
        <f>IF(_xlfn.IFNA(VLOOKUP(P5980,$AG$3:$AH$83,2,FALSE),"")='11.1'!$D$5,TXM!S5980,"")</f>
        <v/>
      </c>
      <c r="U5980" t="str">
        <f>IFERROR(SMALL($T$5:$T$9000,ROWS($T$5:T5980)),"")</f>
        <v/>
      </c>
    </row>
    <row r="5981" spans="1:21" ht="14.4" customHeight="1" x14ac:dyDescent="0.3">
      <c r="A5981" t="s">
        <v>1639</v>
      </c>
      <c r="D5981" s="388">
        <f>ROWS(C$5:C5981)</f>
        <v>5977</v>
      </c>
      <c r="E5981" s="388" t="str">
        <f>IF(_xlfn.IFNA(VLOOKUP(A5981,$AG$3:$AH$83,2,FALSE),"")='11.1'!$D$5,TXM!D5981,"")</f>
        <v/>
      </c>
      <c r="F5981" t="str">
        <f>IFERROR(SMALL($E$5:$E$9000,ROWS($E$5:E5981)),"")</f>
        <v/>
      </c>
      <c r="I5981" s="371" t="s">
        <v>34</v>
      </c>
      <c r="J5981" t="s">
        <v>861</v>
      </c>
      <c r="K5981" s="372">
        <v>62378150</v>
      </c>
      <c r="L5981" s="388">
        <f>ROWS(K$5:K5981)</f>
        <v>5977</v>
      </c>
      <c r="M5981" s="388" t="str">
        <f>IF(_xlfn.IFNA(VLOOKUP(I5981,$AG$3:$AH$83,2,FALSE),"")='11.1'!$D$5,TXM!L5981,"")</f>
        <v/>
      </c>
      <c r="N5981" t="str">
        <f>IFERROR(SMALL($M$5:$M$9000,ROWS($M$5:M5981)),"")</f>
        <v/>
      </c>
      <c r="P5981" t="s">
        <v>1639</v>
      </c>
      <c r="S5981" s="388">
        <f>ROWS(R$5:R5981)</f>
        <v>5977</v>
      </c>
      <c r="T5981" s="388" t="str">
        <f>IF(_xlfn.IFNA(VLOOKUP(P5981,$AG$3:$AH$83,2,FALSE),"")='11.1'!$D$5,TXM!S5981,"")</f>
        <v/>
      </c>
      <c r="U5981" t="str">
        <f>IFERROR(SMALL($T$5:$T$9000,ROWS($T$5:T5981)),"")</f>
        <v/>
      </c>
    </row>
    <row r="5982" spans="1:21" ht="14.4" customHeight="1" x14ac:dyDescent="0.3">
      <c r="A5982" t="s">
        <v>1639</v>
      </c>
      <c r="D5982" s="388">
        <f>ROWS(C$5:C5982)</f>
        <v>5978</v>
      </c>
      <c r="E5982" s="388" t="str">
        <f>IF(_xlfn.IFNA(VLOOKUP(A5982,$AG$3:$AH$83,2,FALSE),"")='11.1'!$D$5,TXM!D5982,"")</f>
        <v/>
      </c>
      <c r="F5982" t="str">
        <f>IFERROR(SMALL($E$5:$E$9000,ROWS($E$5:E5982)),"")</f>
        <v/>
      </c>
      <c r="I5982" s="371" t="s">
        <v>34</v>
      </c>
      <c r="J5982" t="s">
        <v>1275</v>
      </c>
      <c r="K5982" s="372">
        <v>54515663</v>
      </c>
      <c r="L5982" s="388">
        <f>ROWS(K$5:K5982)</f>
        <v>5978</v>
      </c>
      <c r="M5982" s="388" t="str">
        <f>IF(_xlfn.IFNA(VLOOKUP(I5982,$AG$3:$AH$83,2,FALSE),"")='11.1'!$D$5,TXM!L5982,"")</f>
        <v/>
      </c>
      <c r="N5982" t="str">
        <f>IFERROR(SMALL($M$5:$M$9000,ROWS($M$5:M5982)),"")</f>
        <v/>
      </c>
      <c r="P5982" t="s">
        <v>1639</v>
      </c>
      <c r="S5982" s="388">
        <f>ROWS(R$5:R5982)</f>
        <v>5978</v>
      </c>
      <c r="T5982" s="388" t="str">
        <f>IF(_xlfn.IFNA(VLOOKUP(P5982,$AG$3:$AH$83,2,FALSE),"")='11.1'!$D$5,TXM!S5982,"")</f>
        <v/>
      </c>
      <c r="U5982" t="str">
        <f>IFERROR(SMALL($T$5:$T$9000,ROWS($T$5:T5982)),"")</f>
        <v/>
      </c>
    </row>
    <row r="5983" spans="1:21" ht="14.4" customHeight="1" x14ac:dyDescent="0.3">
      <c r="A5983" t="s">
        <v>1639</v>
      </c>
      <c r="D5983" s="388">
        <f>ROWS(C$5:C5983)</f>
        <v>5979</v>
      </c>
      <c r="E5983" s="388" t="str">
        <f>IF(_xlfn.IFNA(VLOOKUP(A5983,$AG$3:$AH$83,2,FALSE),"")='11.1'!$D$5,TXM!D5983,"")</f>
        <v/>
      </c>
      <c r="F5983" t="str">
        <f>IFERROR(SMALL($E$5:$E$9000,ROWS($E$5:E5983)),"")</f>
        <v/>
      </c>
      <c r="I5983" s="371" t="s">
        <v>34</v>
      </c>
      <c r="J5983" t="s">
        <v>783</v>
      </c>
      <c r="K5983" s="372">
        <v>52497646</v>
      </c>
      <c r="L5983" s="388">
        <f>ROWS(K$5:K5983)</f>
        <v>5979</v>
      </c>
      <c r="M5983" s="388" t="str">
        <f>IF(_xlfn.IFNA(VLOOKUP(I5983,$AG$3:$AH$83,2,FALSE),"")='11.1'!$D$5,TXM!L5983,"")</f>
        <v/>
      </c>
      <c r="N5983" t="str">
        <f>IFERROR(SMALL($M$5:$M$9000,ROWS($M$5:M5983)),"")</f>
        <v/>
      </c>
      <c r="P5983" t="s">
        <v>1639</v>
      </c>
      <c r="S5983" s="388">
        <f>ROWS(R$5:R5983)</f>
        <v>5979</v>
      </c>
      <c r="T5983" s="388" t="str">
        <f>IF(_xlfn.IFNA(VLOOKUP(P5983,$AG$3:$AH$83,2,FALSE),"")='11.1'!$D$5,TXM!S5983,"")</f>
        <v/>
      </c>
      <c r="U5983" t="str">
        <f>IFERROR(SMALL($T$5:$T$9000,ROWS($T$5:T5983)),"")</f>
        <v/>
      </c>
    </row>
    <row r="5984" spans="1:21" ht="14.4" customHeight="1" x14ac:dyDescent="0.3">
      <c r="A5984" t="s">
        <v>1639</v>
      </c>
      <c r="D5984" s="388">
        <f>ROWS(C$5:C5984)</f>
        <v>5980</v>
      </c>
      <c r="E5984" s="388" t="str">
        <f>IF(_xlfn.IFNA(VLOOKUP(A5984,$AG$3:$AH$83,2,FALSE),"")='11.1'!$D$5,TXM!D5984,"")</f>
        <v/>
      </c>
      <c r="F5984" t="str">
        <f>IFERROR(SMALL($E$5:$E$9000,ROWS($E$5:E5984)),"")</f>
        <v/>
      </c>
      <c r="I5984" s="371" t="s">
        <v>34</v>
      </c>
      <c r="J5984" t="s">
        <v>96</v>
      </c>
      <c r="K5984" s="372">
        <v>50747433</v>
      </c>
      <c r="L5984" s="388">
        <f>ROWS(K$5:K5984)</f>
        <v>5980</v>
      </c>
      <c r="M5984" s="388" t="str">
        <f>IF(_xlfn.IFNA(VLOOKUP(I5984,$AG$3:$AH$83,2,FALSE),"")='11.1'!$D$5,TXM!L5984,"")</f>
        <v/>
      </c>
      <c r="N5984" t="str">
        <f>IFERROR(SMALL($M$5:$M$9000,ROWS($M$5:M5984)),"")</f>
        <v/>
      </c>
      <c r="P5984" t="s">
        <v>1639</v>
      </c>
      <c r="S5984" s="388">
        <f>ROWS(R$5:R5984)</f>
        <v>5980</v>
      </c>
      <c r="T5984" s="388" t="str">
        <f>IF(_xlfn.IFNA(VLOOKUP(P5984,$AG$3:$AH$83,2,FALSE),"")='11.1'!$D$5,TXM!S5984,"")</f>
        <v/>
      </c>
      <c r="U5984" t="str">
        <f>IFERROR(SMALL($T$5:$T$9000,ROWS($T$5:T5984)),"")</f>
        <v/>
      </c>
    </row>
    <row r="5985" spans="1:21" ht="14.4" customHeight="1" x14ac:dyDescent="0.3">
      <c r="A5985" t="s">
        <v>1639</v>
      </c>
      <c r="D5985" s="388">
        <f>ROWS(C$5:C5985)</f>
        <v>5981</v>
      </c>
      <c r="E5985" s="388" t="str">
        <f>IF(_xlfn.IFNA(VLOOKUP(A5985,$AG$3:$AH$83,2,FALSE),"")='11.1'!$D$5,TXM!D5985,"")</f>
        <v/>
      </c>
      <c r="F5985" t="str">
        <f>IFERROR(SMALL($E$5:$E$9000,ROWS($E$5:E5985)),"")</f>
        <v/>
      </c>
      <c r="I5985" s="371" t="s">
        <v>34</v>
      </c>
      <c r="J5985" t="s">
        <v>841</v>
      </c>
      <c r="K5985" s="372">
        <v>50337394</v>
      </c>
      <c r="L5985" s="388">
        <f>ROWS(K$5:K5985)</f>
        <v>5981</v>
      </c>
      <c r="M5985" s="388" t="str">
        <f>IF(_xlfn.IFNA(VLOOKUP(I5985,$AG$3:$AH$83,2,FALSE),"")='11.1'!$D$5,TXM!L5985,"")</f>
        <v/>
      </c>
      <c r="N5985" t="str">
        <f>IFERROR(SMALL($M$5:$M$9000,ROWS($M$5:M5985)),"")</f>
        <v/>
      </c>
      <c r="P5985" t="s">
        <v>1639</v>
      </c>
      <c r="S5985" s="388">
        <f>ROWS(R$5:R5985)</f>
        <v>5981</v>
      </c>
      <c r="T5985" s="388" t="str">
        <f>IF(_xlfn.IFNA(VLOOKUP(P5985,$AG$3:$AH$83,2,FALSE),"")='11.1'!$D$5,TXM!S5985,"")</f>
        <v/>
      </c>
      <c r="U5985" t="str">
        <f>IFERROR(SMALL($T$5:$T$9000,ROWS($T$5:T5985)),"")</f>
        <v/>
      </c>
    </row>
    <row r="5986" spans="1:21" ht="14.4" customHeight="1" x14ac:dyDescent="0.3">
      <c r="A5986" t="s">
        <v>1639</v>
      </c>
      <c r="D5986" s="388">
        <f>ROWS(C$5:C5986)</f>
        <v>5982</v>
      </c>
      <c r="E5986" s="388" t="str">
        <f>IF(_xlfn.IFNA(VLOOKUP(A5986,$AG$3:$AH$83,2,FALSE),"")='11.1'!$D$5,TXM!D5986,"")</f>
        <v/>
      </c>
      <c r="F5986" t="str">
        <f>IFERROR(SMALL($E$5:$E$9000,ROWS($E$5:E5986)),"")</f>
        <v/>
      </c>
      <c r="I5986" s="371" t="s">
        <v>34</v>
      </c>
      <c r="J5986" t="s">
        <v>795</v>
      </c>
      <c r="K5986" s="372">
        <v>49100359</v>
      </c>
      <c r="L5986" s="388">
        <f>ROWS(K$5:K5986)</f>
        <v>5982</v>
      </c>
      <c r="M5986" s="388" t="str">
        <f>IF(_xlfn.IFNA(VLOOKUP(I5986,$AG$3:$AH$83,2,FALSE),"")='11.1'!$D$5,TXM!L5986,"")</f>
        <v/>
      </c>
      <c r="N5986" t="str">
        <f>IFERROR(SMALL($M$5:$M$9000,ROWS($M$5:M5986)),"")</f>
        <v/>
      </c>
      <c r="P5986" t="s">
        <v>1639</v>
      </c>
      <c r="S5986" s="388">
        <f>ROWS(R$5:R5986)</f>
        <v>5982</v>
      </c>
      <c r="T5986" s="388" t="str">
        <f>IF(_xlfn.IFNA(VLOOKUP(P5986,$AG$3:$AH$83,2,FALSE),"")='11.1'!$D$5,TXM!S5986,"")</f>
        <v/>
      </c>
      <c r="U5986" t="str">
        <f>IFERROR(SMALL($T$5:$T$9000,ROWS($T$5:T5986)),"")</f>
        <v/>
      </c>
    </row>
    <row r="5987" spans="1:21" ht="14.4" customHeight="1" x14ac:dyDescent="0.3">
      <c r="A5987" t="s">
        <v>1639</v>
      </c>
      <c r="D5987" s="388">
        <f>ROWS(C$5:C5987)</f>
        <v>5983</v>
      </c>
      <c r="E5987" s="388" t="str">
        <f>IF(_xlfn.IFNA(VLOOKUP(A5987,$AG$3:$AH$83,2,FALSE),"")='11.1'!$D$5,TXM!D5987,"")</f>
        <v/>
      </c>
      <c r="F5987" t="str">
        <f>IFERROR(SMALL($E$5:$E$9000,ROWS($E$5:E5987)),"")</f>
        <v/>
      </c>
      <c r="I5987" s="371" t="s">
        <v>34</v>
      </c>
      <c r="J5987" t="s">
        <v>1500</v>
      </c>
      <c r="K5987" s="372">
        <v>48033990</v>
      </c>
      <c r="L5987" s="388">
        <f>ROWS(K$5:K5987)</f>
        <v>5983</v>
      </c>
      <c r="M5987" s="388" t="str">
        <f>IF(_xlfn.IFNA(VLOOKUP(I5987,$AG$3:$AH$83,2,FALSE),"")='11.1'!$D$5,TXM!L5987,"")</f>
        <v/>
      </c>
      <c r="N5987" t="str">
        <f>IFERROR(SMALL($M$5:$M$9000,ROWS($M$5:M5987)),"")</f>
        <v/>
      </c>
      <c r="P5987" t="s">
        <v>1639</v>
      </c>
      <c r="S5987" s="388">
        <f>ROWS(R$5:R5987)</f>
        <v>5983</v>
      </c>
      <c r="T5987" s="388" t="str">
        <f>IF(_xlfn.IFNA(VLOOKUP(P5987,$AG$3:$AH$83,2,FALSE),"")='11.1'!$D$5,TXM!S5987,"")</f>
        <v/>
      </c>
      <c r="U5987" t="str">
        <f>IFERROR(SMALL($T$5:$T$9000,ROWS($T$5:T5987)),"")</f>
        <v/>
      </c>
    </row>
    <row r="5988" spans="1:21" ht="14.4" customHeight="1" x14ac:dyDescent="0.3">
      <c r="A5988" t="s">
        <v>1639</v>
      </c>
      <c r="D5988" s="388">
        <f>ROWS(C$5:C5988)</f>
        <v>5984</v>
      </c>
      <c r="E5988" s="388" t="str">
        <f>IF(_xlfn.IFNA(VLOOKUP(A5988,$AG$3:$AH$83,2,FALSE),"")='11.1'!$D$5,TXM!D5988,"")</f>
        <v/>
      </c>
      <c r="F5988" t="str">
        <f>IFERROR(SMALL($E$5:$E$9000,ROWS($E$5:E5988)),"")</f>
        <v/>
      </c>
      <c r="I5988" s="371" t="s">
        <v>34</v>
      </c>
      <c r="J5988" t="s">
        <v>1001</v>
      </c>
      <c r="K5988" s="372">
        <v>39645612</v>
      </c>
      <c r="L5988" s="388">
        <f>ROWS(K$5:K5988)</f>
        <v>5984</v>
      </c>
      <c r="M5988" s="388" t="str">
        <f>IF(_xlfn.IFNA(VLOOKUP(I5988,$AG$3:$AH$83,2,FALSE),"")='11.1'!$D$5,TXM!L5988,"")</f>
        <v/>
      </c>
      <c r="N5988" t="str">
        <f>IFERROR(SMALL($M$5:$M$9000,ROWS($M$5:M5988)),"")</f>
        <v/>
      </c>
      <c r="P5988" t="s">
        <v>1639</v>
      </c>
      <c r="S5988" s="388">
        <f>ROWS(R$5:R5988)</f>
        <v>5984</v>
      </c>
      <c r="T5988" s="388" t="str">
        <f>IF(_xlfn.IFNA(VLOOKUP(P5988,$AG$3:$AH$83,2,FALSE),"")='11.1'!$D$5,TXM!S5988,"")</f>
        <v/>
      </c>
      <c r="U5988" t="str">
        <f>IFERROR(SMALL($T$5:$T$9000,ROWS($T$5:T5988)),"")</f>
        <v/>
      </c>
    </row>
    <row r="5989" spans="1:21" ht="14.4" customHeight="1" x14ac:dyDescent="0.3">
      <c r="A5989" t="s">
        <v>1639</v>
      </c>
      <c r="D5989" s="388">
        <f>ROWS(C$5:C5989)</f>
        <v>5985</v>
      </c>
      <c r="E5989" s="388" t="str">
        <f>IF(_xlfn.IFNA(VLOOKUP(A5989,$AG$3:$AH$83,2,FALSE),"")='11.1'!$D$5,TXM!D5989,"")</f>
        <v/>
      </c>
      <c r="F5989" t="str">
        <f>IFERROR(SMALL($E$5:$E$9000,ROWS($E$5:E5989)),"")</f>
        <v/>
      </c>
      <c r="I5989" s="371" t="s">
        <v>34</v>
      </c>
      <c r="J5989" t="s">
        <v>813</v>
      </c>
      <c r="K5989" s="372">
        <v>38642623</v>
      </c>
      <c r="L5989" s="388">
        <f>ROWS(K$5:K5989)</f>
        <v>5985</v>
      </c>
      <c r="M5989" s="388" t="str">
        <f>IF(_xlfn.IFNA(VLOOKUP(I5989,$AG$3:$AH$83,2,FALSE),"")='11.1'!$D$5,TXM!L5989,"")</f>
        <v/>
      </c>
      <c r="N5989" t="str">
        <f>IFERROR(SMALL($M$5:$M$9000,ROWS($M$5:M5989)),"")</f>
        <v/>
      </c>
      <c r="P5989" t="s">
        <v>1639</v>
      </c>
      <c r="S5989" s="388">
        <f>ROWS(R$5:R5989)</f>
        <v>5985</v>
      </c>
      <c r="T5989" s="388" t="str">
        <f>IF(_xlfn.IFNA(VLOOKUP(P5989,$AG$3:$AH$83,2,FALSE),"")='11.1'!$D$5,TXM!S5989,"")</f>
        <v/>
      </c>
      <c r="U5989" t="str">
        <f>IFERROR(SMALL($T$5:$T$9000,ROWS($T$5:T5989)),"")</f>
        <v/>
      </c>
    </row>
    <row r="5990" spans="1:21" ht="14.4" customHeight="1" x14ac:dyDescent="0.3">
      <c r="A5990" t="s">
        <v>1639</v>
      </c>
      <c r="D5990" s="388">
        <f>ROWS(C$5:C5990)</f>
        <v>5986</v>
      </c>
      <c r="E5990" s="388" t="str">
        <f>IF(_xlfn.IFNA(VLOOKUP(A5990,$AG$3:$AH$83,2,FALSE),"")='11.1'!$D$5,TXM!D5990,"")</f>
        <v/>
      </c>
      <c r="F5990" t="str">
        <f>IFERROR(SMALL($E$5:$E$9000,ROWS($E$5:E5990)),"")</f>
        <v/>
      </c>
      <c r="I5990" s="371" t="s">
        <v>34</v>
      </c>
      <c r="J5990" t="s">
        <v>104</v>
      </c>
      <c r="K5990" s="372">
        <v>33495411</v>
      </c>
      <c r="L5990" s="388">
        <f>ROWS(K$5:K5990)</f>
        <v>5986</v>
      </c>
      <c r="M5990" s="388" t="str">
        <f>IF(_xlfn.IFNA(VLOOKUP(I5990,$AG$3:$AH$83,2,FALSE),"")='11.1'!$D$5,TXM!L5990,"")</f>
        <v/>
      </c>
      <c r="N5990" t="str">
        <f>IFERROR(SMALL($M$5:$M$9000,ROWS($M$5:M5990)),"")</f>
        <v/>
      </c>
      <c r="P5990" t="s">
        <v>1639</v>
      </c>
      <c r="S5990" s="388">
        <f>ROWS(R$5:R5990)</f>
        <v>5986</v>
      </c>
      <c r="T5990" s="388" t="str">
        <f>IF(_xlfn.IFNA(VLOOKUP(P5990,$AG$3:$AH$83,2,FALSE),"")='11.1'!$D$5,TXM!S5990,"")</f>
        <v/>
      </c>
      <c r="U5990" t="str">
        <f>IFERROR(SMALL($T$5:$T$9000,ROWS($T$5:T5990)),"")</f>
        <v/>
      </c>
    </row>
    <row r="5991" spans="1:21" ht="14.4" customHeight="1" x14ac:dyDescent="0.3">
      <c r="A5991" t="s">
        <v>1639</v>
      </c>
      <c r="D5991" s="388">
        <f>ROWS(C$5:C5991)</f>
        <v>5987</v>
      </c>
      <c r="E5991" s="388" t="str">
        <f>IF(_xlfn.IFNA(VLOOKUP(A5991,$AG$3:$AH$83,2,FALSE),"")='11.1'!$D$5,TXM!D5991,"")</f>
        <v/>
      </c>
      <c r="F5991" t="str">
        <f>IFERROR(SMALL($E$5:$E$9000,ROWS($E$5:E5991)),"")</f>
        <v/>
      </c>
      <c r="I5991" s="371" t="s">
        <v>34</v>
      </c>
      <c r="J5991" t="s">
        <v>95</v>
      </c>
      <c r="K5991" s="372">
        <v>32465349</v>
      </c>
      <c r="L5991" s="388">
        <f>ROWS(K$5:K5991)</f>
        <v>5987</v>
      </c>
      <c r="M5991" s="388" t="str">
        <f>IF(_xlfn.IFNA(VLOOKUP(I5991,$AG$3:$AH$83,2,FALSE),"")='11.1'!$D$5,TXM!L5991,"")</f>
        <v/>
      </c>
      <c r="N5991" t="str">
        <f>IFERROR(SMALL($M$5:$M$9000,ROWS($M$5:M5991)),"")</f>
        <v/>
      </c>
      <c r="P5991" t="s">
        <v>1639</v>
      </c>
      <c r="S5991" s="388">
        <f>ROWS(R$5:R5991)</f>
        <v>5987</v>
      </c>
      <c r="T5991" s="388" t="str">
        <f>IF(_xlfn.IFNA(VLOOKUP(P5991,$AG$3:$AH$83,2,FALSE),"")='11.1'!$D$5,TXM!S5991,"")</f>
        <v/>
      </c>
      <c r="U5991" t="str">
        <f>IFERROR(SMALL($T$5:$T$9000,ROWS($T$5:T5991)),"")</f>
        <v/>
      </c>
    </row>
    <row r="5992" spans="1:21" ht="14.4" customHeight="1" x14ac:dyDescent="0.3">
      <c r="A5992" t="s">
        <v>1639</v>
      </c>
      <c r="D5992" s="388">
        <f>ROWS(C$5:C5992)</f>
        <v>5988</v>
      </c>
      <c r="E5992" s="388" t="str">
        <f>IF(_xlfn.IFNA(VLOOKUP(A5992,$AG$3:$AH$83,2,FALSE),"")='11.1'!$D$5,TXM!D5992,"")</f>
        <v/>
      </c>
      <c r="F5992" t="str">
        <f>IFERROR(SMALL($E$5:$E$9000,ROWS($E$5:E5992)),"")</f>
        <v/>
      </c>
      <c r="I5992" s="371" t="s">
        <v>34</v>
      </c>
      <c r="J5992" t="s">
        <v>94</v>
      </c>
      <c r="K5992" s="372">
        <v>31173302</v>
      </c>
      <c r="L5992" s="388">
        <f>ROWS(K$5:K5992)</f>
        <v>5988</v>
      </c>
      <c r="M5992" s="388" t="str">
        <f>IF(_xlfn.IFNA(VLOOKUP(I5992,$AG$3:$AH$83,2,FALSE),"")='11.1'!$D$5,TXM!L5992,"")</f>
        <v/>
      </c>
      <c r="N5992" t="str">
        <f>IFERROR(SMALL($M$5:$M$9000,ROWS($M$5:M5992)),"")</f>
        <v/>
      </c>
      <c r="P5992" t="s">
        <v>1639</v>
      </c>
      <c r="S5992" s="388">
        <f>ROWS(R$5:R5992)</f>
        <v>5988</v>
      </c>
      <c r="T5992" s="388" t="str">
        <f>IF(_xlfn.IFNA(VLOOKUP(P5992,$AG$3:$AH$83,2,FALSE),"")='11.1'!$D$5,TXM!S5992,"")</f>
        <v/>
      </c>
      <c r="U5992" t="str">
        <f>IFERROR(SMALL($T$5:$T$9000,ROWS($T$5:T5992)),"")</f>
        <v/>
      </c>
    </row>
    <row r="5993" spans="1:21" ht="14.4" customHeight="1" x14ac:dyDescent="0.3">
      <c r="A5993" t="s">
        <v>1639</v>
      </c>
      <c r="D5993" s="388">
        <f>ROWS(C$5:C5993)</f>
        <v>5989</v>
      </c>
      <c r="E5993" s="388" t="str">
        <f>IF(_xlfn.IFNA(VLOOKUP(A5993,$AG$3:$AH$83,2,FALSE),"")='11.1'!$D$5,TXM!D5993,"")</f>
        <v/>
      </c>
      <c r="F5993" t="str">
        <f>IFERROR(SMALL($E$5:$E$9000,ROWS($E$5:E5993)),"")</f>
        <v/>
      </c>
      <c r="I5993" s="371" t="s">
        <v>34</v>
      </c>
      <c r="J5993" t="s">
        <v>779</v>
      </c>
      <c r="K5993" s="372">
        <v>31000303</v>
      </c>
      <c r="L5993" s="388">
        <f>ROWS(K$5:K5993)</f>
        <v>5989</v>
      </c>
      <c r="M5993" s="388" t="str">
        <f>IF(_xlfn.IFNA(VLOOKUP(I5993,$AG$3:$AH$83,2,FALSE),"")='11.1'!$D$5,TXM!L5993,"")</f>
        <v/>
      </c>
      <c r="N5993" t="str">
        <f>IFERROR(SMALL($M$5:$M$9000,ROWS($M$5:M5993)),"")</f>
        <v/>
      </c>
      <c r="P5993" t="s">
        <v>1639</v>
      </c>
      <c r="S5993" s="388">
        <f>ROWS(R$5:R5993)</f>
        <v>5989</v>
      </c>
      <c r="T5993" s="388" t="str">
        <f>IF(_xlfn.IFNA(VLOOKUP(P5993,$AG$3:$AH$83,2,FALSE),"")='11.1'!$D$5,TXM!S5993,"")</f>
        <v/>
      </c>
      <c r="U5993" t="str">
        <f>IFERROR(SMALL($T$5:$T$9000,ROWS($T$5:T5993)),"")</f>
        <v/>
      </c>
    </row>
    <row r="5994" spans="1:21" ht="14.4" customHeight="1" x14ac:dyDescent="0.3">
      <c r="A5994" t="s">
        <v>1639</v>
      </c>
      <c r="D5994" s="388">
        <f>ROWS(C$5:C5994)</f>
        <v>5990</v>
      </c>
      <c r="E5994" s="388" t="str">
        <f>IF(_xlfn.IFNA(VLOOKUP(A5994,$AG$3:$AH$83,2,FALSE),"")='11.1'!$D$5,TXM!D5994,"")</f>
        <v/>
      </c>
      <c r="F5994" t="str">
        <f>IFERROR(SMALL($E$5:$E$9000,ROWS($E$5:E5994)),"")</f>
        <v/>
      </c>
      <c r="I5994" s="371" t="s">
        <v>34</v>
      </c>
      <c r="J5994" t="s">
        <v>823</v>
      </c>
      <c r="K5994" s="372">
        <v>28486863</v>
      </c>
      <c r="L5994" s="388">
        <f>ROWS(K$5:K5994)</f>
        <v>5990</v>
      </c>
      <c r="M5994" s="388" t="str">
        <f>IF(_xlfn.IFNA(VLOOKUP(I5994,$AG$3:$AH$83,2,FALSE),"")='11.1'!$D$5,TXM!L5994,"")</f>
        <v/>
      </c>
      <c r="N5994" t="str">
        <f>IFERROR(SMALL($M$5:$M$9000,ROWS($M$5:M5994)),"")</f>
        <v/>
      </c>
      <c r="P5994" t="s">
        <v>1639</v>
      </c>
      <c r="S5994" s="388">
        <f>ROWS(R$5:R5994)</f>
        <v>5990</v>
      </c>
      <c r="T5994" s="388" t="str">
        <f>IF(_xlfn.IFNA(VLOOKUP(P5994,$AG$3:$AH$83,2,FALSE),"")='11.1'!$D$5,TXM!S5994,"")</f>
        <v/>
      </c>
      <c r="U5994" t="str">
        <f>IFERROR(SMALL($T$5:$T$9000,ROWS($T$5:T5994)),"")</f>
        <v/>
      </c>
    </row>
    <row r="5995" spans="1:21" ht="14.4" customHeight="1" x14ac:dyDescent="0.3">
      <c r="A5995" t="s">
        <v>1639</v>
      </c>
      <c r="D5995" s="388">
        <f>ROWS(C$5:C5995)</f>
        <v>5991</v>
      </c>
      <c r="E5995" s="388" t="str">
        <f>IF(_xlfn.IFNA(VLOOKUP(A5995,$AG$3:$AH$83,2,FALSE),"")='11.1'!$D$5,TXM!D5995,"")</f>
        <v/>
      </c>
      <c r="F5995" t="str">
        <f>IFERROR(SMALL($E$5:$E$9000,ROWS($E$5:E5995)),"")</f>
        <v/>
      </c>
      <c r="I5995" s="371" t="s">
        <v>34</v>
      </c>
      <c r="J5995" t="s">
        <v>847</v>
      </c>
      <c r="K5995" s="372">
        <v>25074995</v>
      </c>
      <c r="L5995" s="388">
        <f>ROWS(K$5:K5995)</f>
        <v>5991</v>
      </c>
      <c r="M5995" s="388" t="str">
        <f>IF(_xlfn.IFNA(VLOOKUP(I5995,$AG$3:$AH$83,2,FALSE),"")='11.1'!$D$5,TXM!L5995,"")</f>
        <v/>
      </c>
      <c r="N5995" t="str">
        <f>IFERROR(SMALL($M$5:$M$9000,ROWS($M$5:M5995)),"")</f>
        <v/>
      </c>
      <c r="P5995" t="s">
        <v>1639</v>
      </c>
      <c r="S5995" s="388">
        <f>ROWS(R$5:R5995)</f>
        <v>5991</v>
      </c>
      <c r="T5995" s="388" t="str">
        <f>IF(_xlfn.IFNA(VLOOKUP(P5995,$AG$3:$AH$83,2,FALSE),"")='11.1'!$D$5,TXM!S5995,"")</f>
        <v/>
      </c>
      <c r="U5995" t="str">
        <f>IFERROR(SMALL($T$5:$T$9000,ROWS($T$5:T5995)),"")</f>
        <v/>
      </c>
    </row>
    <row r="5996" spans="1:21" ht="14.4" customHeight="1" x14ac:dyDescent="0.3">
      <c r="A5996" t="s">
        <v>1639</v>
      </c>
      <c r="D5996" s="388">
        <f>ROWS(C$5:C5996)</f>
        <v>5992</v>
      </c>
      <c r="E5996" s="388" t="str">
        <f>IF(_xlfn.IFNA(VLOOKUP(A5996,$AG$3:$AH$83,2,FALSE),"")='11.1'!$D$5,TXM!D5996,"")</f>
        <v/>
      </c>
      <c r="F5996" t="str">
        <f>IFERROR(SMALL($E$5:$E$9000,ROWS($E$5:E5996)),"")</f>
        <v/>
      </c>
      <c r="I5996" s="371" t="s">
        <v>34</v>
      </c>
      <c r="J5996" t="s">
        <v>103</v>
      </c>
      <c r="K5996" s="372">
        <v>22768809</v>
      </c>
      <c r="L5996" s="388">
        <f>ROWS(K$5:K5996)</f>
        <v>5992</v>
      </c>
      <c r="M5996" s="388" t="str">
        <f>IF(_xlfn.IFNA(VLOOKUP(I5996,$AG$3:$AH$83,2,FALSE),"")='11.1'!$D$5,TXM!L5996,"")</f>
        <v/>
      </c>
      <c r="N5996" t="str">
        <f>IFERROR(SMALL($M$5:$M$9000,ROWS($M$5:M5996)),"")</f>
        <v/>
      </c>
      <c r="P5996" t="s">
        <v>1639</v>
      </c>
      <c r="S5996" s="388">
        <f>ROWS(R$5:R5996)</f>
        <v>5992</v>
      </c>
      <c r="T5996" s="388" t="str">
        <f>IF(_xlfn.IFNA(VLOOKUP(P5996,$AG$3:$AH$83,2,FALSE),"")='11.1'!$D$5,TXM!S5996,"")</f>
        <v/>
      </c>
      <c r="U5996" t="str">
        <f>IFERROR(SMALL($T$5:$T$9000,ROWS($T$5:T5996)),"")</f>
        <v/>
      </c>
    </row>
    <row r="5997" spans="1:21" ht="14.4" customHeight="1" x14ac:dyDescent="0.3">
      <c r="A5997" t="s">
        <v>1639</v>
      </c>
      <c r="D5997" s="388">
        <f>ROWS(C$5:C5997)</f>
        <v>5993</v>
      </c>
      <c r="E5997" s="388" t="str">
        <f>IF(_xlfn.IFNA(VLOOKUP(A5997,$AG$3:$AH$83,2,FALSE),"")='11.1'!$D$5,TXM!D5997,"")</f>
        <v/>
      </c>
      <c r="F5997" t="str">
        <f>IFERROR(SMALL($E$5:$E$9000,ROWS($E$5:E5997)),"")</f>
        <v/>
      </c>
      <c r="I5997" s="371" t="s">
        <v>34</v>
      </c>
      <c r="J5997" t="s">
        <v>1004</v>
      </c>
      <c r="K5997" s="372">
        <v>20442781</v>
      </c>
      <c r="L5997" s="388">
        <f>ROWS(K$5:K5997)</f>
        <v>5993</v>
      </c>
      <c r="M5997" s="388" t="str">
        <f>IF(_xlfn.IFNA(VLOOKUP(I5997,$AG$3:$AH$83,2,FALSE),"")='11.1'!$D$5,TXM!L5997,"")</f>
        <v/>
      </c>
      <c r="N5997" t="str">
        <f>IFERROR(SMALL($M$5:$M$9000,ROWS($M$5:M5997)),"")</f>
        <v/>
      </c>
      <c r="P5997" t="s">
        <v>1639</v>
      </c>
      <c r="S5997" s="388">
        <f>ROWS(R$5:R5997)</f>
        <v>5993</v>
      </c>
      <c r="T5997" s="388" t="str">
        <f>IF(_xlfn.IFNA(VLOOKUP(P5997,$AG$3:$AH$83,2,FALSE),"")='11.1'!$D$5,TXM!S5997,"")</f>
        <v/>
      </c>
      <c r="U5997" t="str">
        <f>IFERROR(SMALL($T$5:$T$9000,ROWS($T$5:T5997)),"")</f>
        <v/>
      </c>
    </row>
    <row r="5998" spans="1:21" ht="14.4" customHeight="1" x14ac:dyDescent="0.3">
      <c r="A5998" t="s">
        <v>1639</v>
      </c>
      <c r="D5998" s="388">
        <f>ROWS(C$5:C5998)</f>
        <v>5994</v>
      </c>
      <c r="E5998" s="388" t="str">
        <f>IF(_xlfn.IFNA(VLOOKUP(A5998,$AG$3:$AH$83,2,FALSE),"")='11.1'!$D$5,TXM!D5998,"")</f>
        <v/>
      </c>
      <c r="F5998" t="str">
        <f>IFERROR(SMALL($E$5:$E$9000,ROWS($E$5:E5998)),"")</f>
        <v/>
      </c>
      <c r="I5998" s="371" t="s">
        <v>34</v>
      </c>
      <c r="J5998" t="s">
        <v>1006</v>
      </c>
      <c r="K5998" s="372">
        <v>19765436</v>
      </c>
      <c r="L5998" s="388">
        <f>ROWS(K$5:K5998)</f>
        <v>5994</v>
      </c>
      <c r="M5998" s="388" t="str">
        <f>IF(_xlfn.IFNA(VLOOKUP(I5998,$AG$3:$AH$83,2,FALSE),"")='11.1'!$D$5,TXM!L5998,"")</f>
        <v/>
      </c>
      <c r="N5998" t="str">
        <f>IFERROR(SMALL($M$5:$M$9000,ROWS($M$5:M5998)),"")</f>
        <v/>
      </c>
      <c r="P5998" t="s">
        <v>1639</v>
      </c>
      <c r="S5998" s="388">
        <f>ROWS(R$5:R5998)</f>
        <v>5994</v>
      </c>
      <c r="T5998" s="388" t="str">
        <f>IF(_xlfn.IFNA(VLOOKUP(P5998,$AG$3:$AH$83,2,FALSE),"")='11.1'!$D$5,TXM!S5998,"")</f>
        <v/>
      </c>
      <c r="U5998" t="str">
        <f>IFERROR(SMALL($T$5:$T$9000,ROWS($T$5:T5998)),"")</f>
        <v/>
      </c>
    </row>
    <row r="5999" spans="1:21" ht="14.4" customHeight="1" x14ac:dyDescent="0.3">
      <c r="A5999" t="s">
        <v>1639</v>
      </c>
      <c r="D5999" s="388">
        <f>ROWS(C$5:C5999)</f>
        <v>5995</v>
      </c>
      <c r="E5999" s="388" t="str">
        <f>IF(_xlfn.IFNA(VLOOKUP(A5999,$AG$3:$AH$83,2,FALSE),"")='11.1'!$D$5,TXM!D5999,"")</f>
        <v/>
      </c>
      <c r="F5999" t="str">
        <f>IFERROR(SMALL($E$5:$E$9000,ROWS($E$5:E5999)),"")</f>
        <v/>
      </c>
      <c r="I5999" s="371" t="s">
        <v>34</v>
      </c>
      <c r="J5999" t="s">
        <v>171</v>
      </c>
      <c r="K5999" s="372">
        <v>18775938</v>
      </c>
      <c r="L5999" s="388">
        <f>ROWS(K$5:K5999)</f>
        <v>5995</v>
      </c>
      <c r="M5999" s="388" t="str">
        <f>IF(_xlfn.IFNA(VLOOKUP(I5999,$AG$3:$AH$83,2,FALSE),"")='11.1'!$D$5,TXM!L5999,"")</f>
        <v/>
      </c>
      <c r="N5999" t="str">
        <f>IFERROR(SMALL($M$5:$M$9000,ROWS($M$5:M5999)),"")</f>
        <v/>
      </c>
      <c r="P5999" t="s">
        <v>1639</v>
      </c>
      <c r="S5999" s="388">
        <f>ROWS(R$5:R5999)</f>
        <v>5995</v>
      </c>
      <c r="T5999" s="388" t="str">
        <f>IF(_xlfn.IFNA(VLOOKUP(P5999,$AG$3:$AH$83,2,FALSE),"")='11.1'!$D$5,TXM!S5999,"")</f>
        <v/>
      </c>
      <c r="U5999" t="str">
        <f>IFERROR(SMALL($T$5:$T$9000,ROWS($T$5:T5999)),"")</f>
        <v/>
      </c>
    </row>
    <row r="6000" spans="1:21" ht="14.4" customHeight="1" x14ac:dyDescent="0.3">
      <c r="A6000" t="s">
        <v>1639</v>
      </c>
      <c r="D6000" s="388">
        <f>ROWS(C$5:C6000)</f>
        <v>5996</v>
      </c>
      <c r="E6000" s="388" t="str">
        <f>IF(_xlfn.IFNA(VLOOKUP(A6000,$AG$3:$AH$83,2,FALSE),"")='11.1'!$D$5,TXM!D6000,"")</f>
        <v/>
      </c>
      <c r="F6000" t="str">
        <f>IFERROR(SMALL($E$5:$E$9000,ROWS($E$5:E6000)),"")</f>
        <v/>
      </c>
      <c r="I6000" s="371" t="s">
        <v>34</v>
      </c>
      <c r="J6000" t="s">
        <v>837</v>
      </c>
      <c r="K6000" s="372">
        <v>18288021</v>
      </c>
      <c r="L6000" s="388">
        <f>ROWS(K$5:K6000)</f>
        <v>5996</v>
      </c>
      <c r="M6000" s="388" t="str">
        <f>IF(_xlfn.IFNA(VLOOKUP(I6000,$AG$3:$AH$83,2,FALSE),"")='11.1'!$D$5,TXM!L6000,"")</f>
        <v/>
      </c>
      <c r="N6000" t="str">
        <f>IFERROR(SMALL($M$5:$M$9000,ROWS($M$5:M6000)),"")</f>
        <v/>
      </c>
      <c r="P6000" t="s">
        <v>1639</v>
      </c>
      <c r="S6000" s="388">
        <f>ROWS(R$5:R6000)</f>
        <v>5996</v>
      </c>
      <c r="T6000" s="388" t="str">
        <f>IF(_xlfn.IFNA(VLOOKUP(P6000,$AG$3:$AH$83,2,FALSE),"")='11.1'!$D$5,TXM!S6000,"")</f>
        <v/>
      </c>
      <c r="U6000" t="str">
        <f>IFERROR(SMALL($T$5:$T$9000,ROWS($T$5:T6000)),"")</f>
        <v/>
      </c>
    </row>
    <row r="6001" spans="1:21" ht="14.4" customHeight="1" x14ac:dyDescent="0.3">
      <c r="A6001" t="s">
        <v>1639</v>
      </c>
      <c r="D6001" s="388">
        <f>ROWS(C$5:C6001)</f>
        <v>5997</v>
      </c>
      <c r="E6001" s="388" t="str">
        <f>IF(_xlfn.IFNA(VLOOKUP(A6001,$AG$3:$AH$83,2,FALSE),"")='11.1'!$D$5,TXM!D6001,"")</f>
        <v/>
      </c>
      <c r="F6001" t="str">
        <f>IFERROR(SMALL($E$5:$E$9000,ROWS($E$5:E6001)),"")</f>
        <v/>
      </c>
      <c r="I6001" s="371" t="s">
        <v>34</v>
      </c>
      <c r="J6001" t="s">
        <v>98</v>
      </c>
      <c r="K6001" s="372">
        <v>17050014</v>
      </c>
      <c r="L6001" s="388">
        <f>ROWS(K$5:K6001)</f>
        <v>5997</v>
      </c>
      <c r="M6001" s="388" t="str">
        <f>IF(_xlfn.IFNA(VLOOKUP(I6001,$AG$3:$AH$83,2,FALSE),"")='11.1'!$D$5,TXM!L6001,"")</f>
        <v/>
      </c>
      <c r="N6001" t="str">
        <f>IFERROR(SMALL($M$5:$M$9000,ROWS($M$5:M6001)),"")</f>
        <v/>
      </c>
      <c r="P6001" t="s">
        <v>1639</v>
      </c>
      <c r="S6001" s="388">
        <f>ROWS(R$5:R6001)</f>
        <v>5997</v>
      </c>
      <c r="T6001" s="388" t="str">
        <f>IF(_xlfn.IFNA(VLOOKUP(P6001,$AG$3:$AH$83,2,FALSE),"")='11.1'!$D$5,TXM!S6001,"")</f>
        <v/>
      </c>
      <c r="U6001" t="str">
        <f>IFERROR(SMALL($T$5:$T$9000,ROWS($T$5:T6001)),"")</f>
        <v/>
      </c>
    </row>
    <row r="6002" spans="1:21" ht="14.4" customHeight="1" x14ac:dyDescent="0.3">
      <c r="A6002" t="s">
        <v>1639</v>
      </c>
      <c r="D6002" s="388">
        <f>ROWS(C$5:C6002)</f>
        <v>5998</v>
      </c>
      <c r="E6002" s="388" t="str">
        <f>IF(_xlfn.IFNA(VLOOKUP(A6002,$AG$3:$AH$83,2,FALSE),"")='11.1'!$D$5,TXM!D6002,"")</f>
        <v/>
      </c>
      <c r="F6002" t="str">
        <f>IFERROR(SMALL($E$5:$E$9000,ROWS($E$5:E6002)),"")</f>
        <v/>
      </c>
      <c r="I6002" s="371" t="s">
        <v>34</v>
      </c>
      <c r="J6002" t="s">
        <v>990</v>
      </c>
      <c r="K6002" s="372">
        <v>15465876</v>
      </c>
      <c r="L6002" s="388">
        <f>ROWS(K$5:K6002)</f>
        <v>5998</v>
      </c>
      <c r="M6002" s="388" t="str">
        <f>IF(_xlfn.IFNA(VLOOKUP(I6002,$AG$3:$AH$83,2,FALSE),"")='11.1'!$D$5,TXM!L6002,"")</f>
        <v/>
      </c>
      <c r="N6002" t="str">
        <f>IFERROR(SMALL($M$5:$M$9000,ROWS($M$5:M6002)),"")</f>
        <v/>
      </c>
      <c r="P6002" t="s">
        <v>1639</v>
      </c>
      <c r="S6002" s="388">
        <f>ROWS(R$5:R6002)</f>
        <v>5998</v>
      </c>
      <c r="T6002" s="388" t="str">
        <f>IF(_xlfn.IFNA(VLOOKUP(P6002,$AG$3:$AH$83,2,FALSE),"")='11.1'!$D$5,TXM!S6002,"")</f>
        <v/>
      </c>
      <c r="U6002" t="str">
        <f>IFERROR(SMALL($T$5:$T$9000,ROWS($T$5:T6002)),"")</f>
        <v/>
      </c>
    </row>
    <row r="6003" spans="1:21" ht="14.4" customHeight="1" x14ac:dyDescent="0.3">
      <c r="A6003" t="s">
        <v>1639</v>
      </c>
      <c r="D6003" s="388">
        <f>ROWS(C$5:C6003)</f>
        <v>5999</v>
      </c>
      <c r="E6003" s="388" t="str">
        <f>IF(_xlfn.IFNA(VLOOKUP(A6003,$AG$3:$AH$83,2,FALSE),"")='11.1'!$D$5,TXM!D6003,"")</f>
        <v/>
      </c>
      <c r="F6003" t="str">
        <f>IFERROR(SMALL($E$5:$E$9000,ROWS($E$5:E6003)),"")</f>
        <v/>
      </c>
      <c r="I6003" s="371" t="s">
        <v>34</v>
      </c>
      <c r="J6003" t="s">
        <v>819</v>
      </c>
      <c r="K6003" s="372">
        <v>13730225</v>
      </c>
      <c r="L6003" s="388">
        <f>ROWS(K$5:K6003)</f>
        <v>5999</v>
      </c>
      <c r="M6003" s="388" t="str">
        <f>IF(_xlfn.IFNA(VLOOKUP(I6003,$AG$3:$AH$83,2,FALSE),"")='11.1'!$D$5,TXM!L6003,"")</f>
        <v/>
      </c>
      <c r="N6003" t="str">
        <f>IFERROR(SMALL($M$5:$M$9000,ROWS($M$5:M6003)),"")</f>
        <v/>
      </c>
      <c r="P6003" t="s">
        <v>1639</v>
      </c>
      <c r="S6003" s="388">
        <f>ROWS(R$5:R6003)</f>
        <v>5999</v>
      </c>
      <c r="T6003" s="388" t="str">
        <f>IF(_xlfn.IFNA(VLOOKUP(P6003,$AG$3:$AH$83,2,FALSE),"")='11.1'!$D$5,TXM!S6003,"")</f>
        <v/>
      </c>
      <c r="U6003" t="str">
        <f>IFERROR(SMALL($T$5:$T$9000,ROWS($T$5:T6003)),"")</f>
        <v/>
      </c>
    </row>
    <row r="6004" spans="1:21" ht="14.4" customHeight="1" x14ac:dyDescent="0.3">
      <c r="A6004" t="s">
        <v>1639</v>
      </c>
      <c r="D6004" s="388">
        <f>ROWS(C$5:C6004)</f>
        <v>6000</v>
      </c>
      <c r="E6004" s="388" t="str">
        <f>IF(_xlfn.IFNA(VLOOKUP(A6004,$AG$3:$AH$83,2,FALSE),"")='11.1'!$D$5,TXM!D6004,"")</f>
        <v/>
      </c>
      <c r="F6004" t="str">
        <f>IFERROR(SMALL($E$5:$E$9000,ROWS($E$5:E6004)),"")</f>
        <v/>
      </c>
      <c r="I6004" s="371" t="s">
        <v>34</v>
      </c>
      <c r="J6004" t="s">
        <v>845</v>
      </c>
      <c r="K6004" s="372">
        <v>13535705</v>
      </c>
      <c r="L6004" s="388">
        <f>ROWS(K$5:K6004)</f>
        <v>6000</v>
      </c>
      <c r="M6004" s="388" t="str">
        <f>IF(_xlfn.IFNA(VLOOKUP(I6004,$AG$3:$AH$83,2,FALSE),"")='11.1'!$D$5,TXM!L6004,"")</f>
        <v/>
      </c>
      <c r="N6004" t="str">
        <f>IFERROR(SMALL($M$5:$M$9000,ROWS($M$5:M6004)),"")</f>
        <v/>
      </c>
      <c r="P6004" t="s">
        <v>1639</v>
      </c>
      <c r="S6004" s="388">
        <f>ROWS(R$5:R6004)</f>
        <v>6000</v>
      </c>
      <c r="T6004" s="388" t="str">
        <f>IF(_xlfn.IFNA(VLOOKUP(P6004,$AG$3:$AH$83,2,FALSE),"")='11.1'!$D$5,TXM!S6004,"")</f>
        <v/>
      </c>
      <c r="U6004" t="str">
        <f>IFERROR(SMALL($T$5:$T$9000,ROWS($T$5:T6004)),"")</f>
        <v/>
      </c>
    </row>
    <row r="6005" spans="1:21" ht="14.4" customHeight="1" x14ac:dyDescent="0.3">
      <c r="A6005" t="s">
        <v>1639</v>
      </c>
      <c r="D6005" s="388">
        <f>ROWS(C$5:C6005)</f>
        <v>6001</v>
      </c>
      <c r="E6005" s="388" t="str">
        <f>IF(_xlfn.IFNA(VLOOKUP(A6005,$AG$3:$AH$83,2,FALSE),"")='11.1'!$D$5,TXM!D6005,"")</f>
        <v/>
      </c>
      <c r="F6005" t="str">
        <f>IFERROR(SMALL($E$5:$E$9000,ROWS($E$5:E6005)),"")</f>
        <v/>
      </c>
      <c r="I6005" s="371" t="s">
        <v>34</v>
      </c>
      <c r="J6005" t="s">
        <v>835</v>
      </c>
      <c r="K6005" s="372">
        <v>12896411</v>
      </c>
      <c r="L6005" s="388">
        <f>ROWS(K$5:K6005)</f>
        <v>6001</v>
      </c>
      <c r="M6005" s="388" t="str">
        <f>IF(_xlfn.IFNA(VLOOKUP(I6005,$AG$3:$AH$83,2,FALSE),"")='11.1'!$D$5,TXM!L6005,"")</f>
        <v/>
      </c>
      <c r="N6005" t="str">
        <f>IFERROR(SMALL($M$5:$M$9000,ROWS($M$5:M6005)),"")</f>
        <v/>
      </c>
      <c r="P6005" t="s">
        <v>1639</v>
      </c>
      <c r="S6005" s="388">
        <f>ROWS(R$5:R6005)</f>
        <v>6001</v>
      </c>
      <c r="T6005" s="388" t="str">
        <f>IF(_xlfn.IFNA(VLOOKUP(P6005,$AG$3:$AH$83,2,FALSE),"")='11.1'!$D$5,TXM!S6005,"")</f>
        <v/>
      </c>
      <c r="U6005" t="str">
        <f>IFERROR(SMALL($T$5:$T$9000,ROWS($T$5:T6005)),"")</f>
        <v/>
      </c>
    </row>
    <row r="6006" spans="1:21" ht="14.4" customHeight="1" x14ac:dyDescent="0.3">
      <c r="A6006" t="s">
        <v>1639</v>
      </c>
      <c r="D6006" s="388">
        <f>ROWS(C$5:C6006)</f>
        <v>6002</v>
      </c>
      <c r="E6006" s="388" t="str">
        <f>IF(_xlfn.IFNA(VLOOKUP(A6006,$AG$3:$AH$83,2,FALSE),"")='11.1'!$D$5,TXM!D6006,"")</f>
        <v/>
      </c>
      <c r="F6006" t="str">
        <f>IFERROR(SMALL($E$5:$E$9000,ROWS($E$5:E6006)),"")</f>
        <v/>
      </c>
      <c r="I6006" s="371" t="s">
        <v>34</v>
      </c>
      <c r="J6006" t="s">
        <v>1441</v>
      </c>
      <c r="K6006" s="372">
        <v>11947527</v>
      </c>
      <c r="L6006" s="388">
        <f>ROWS(K$5:K6006)</f>
        <v>6002</v>
      </c>
      <c r="M6006" s="388" t="str">
        <f>IF(_xlfn.IFNA(VLOOKUP(I6006,$AG$3:$AH$83,2,FALSE),"")='11.1'!$D$5,TXM!L6006,"")</f>
        <v/>
      </c>
      <c r="N6006" t="str">
        <f>IFERROR(SMALL($M$5:$M$9000,ROWS($M$5:M6006)),"")</f>
        <v/>
      </c>
      <c r="P6006" t="s">
        <v>1639</v>
      </c>
      <c r="S6006" s="388">
        <f>ROWS(R$5:R6006)</f>
        <v>6002</v>
      </c>
      <c r="T6006" s="388" t="str">
        <f>IF(_xlfn.IFNA(VLOOKUP(P6006,$AG$3:$AH$83,2,FALSE),"")='11.1'!$D$5,TXM!S6006,"")</f>
        <v/>
      </c>
      <c r="U6006" t="str">
        <f>IFERROR(SMALL($T$5:$T$9000,ROWS($T$5:T6006)),"")</f>
        <v/>
      </c>
    </row>
    <row r="6007" spans="1:21" ht="14.4" customHeight="1" x14ac:dyDescent="0.3">
      <c r="A6007" t="s">
        <v>1639</v>
      </c>
      <c r="D6007" s="388">
        <f>ROWS(C$5:C6007)</f>
        <v>6003</v>
      </c>
      <c r="E6007" s="388" t="str">
        <f>IF(_xlfn.IFNA(VLOOKUP(A6007,$AG$3:$AH$83,2,FALSE),"")='11.1'!$D$5,TXM!D6007,"")</f>
        <v/>
      </c>
      <c r="F6007" t="str">
        <f>IFERROR(SMALL($E$5:$E$9000,ROWS($E$5:E6007)),"")</f>
        <v/>
      </c>
      <c r="I6007" s="371" t="s">
        <v>34</v>
      </c>
      <c r="J6007" t="s">
        <v>817</v>
      </c>
      <c r="K6007" s="372">
        <v>9696374</v>
      </c>
      <c r="L6007" s="388">
        <f>ROWS(K$5:K6007)</f>
        <v>6003</v>
      </c>
      <c r="M6007" s="388" t="str">
        <f>IF(_xlfn.IFNA(VLOOKUP(I6007,$AG$3:$AH$83,2,FALSE),"")='11.1'!$D$5,TXM!L6007,"")</f>
        <v/>
      </c>
      <c r="N6007" t="str">
        <f>IFERROR(SMALL($M$5:$M$9000,ROWS($M$5:M6007)),"")</f>
        <v/>
      </c>
      <c r="P6007" t="s">
        <v>1639</v>
      </c>
      <c r="S6007" s="388">
        <f>ROWS(R$5:R6007)</f>
        <v>6003</v>
      </c>
      <c r="T6007" s="388" t="str">
        <f>IF(_xlfn.IFNA(VLOOKUP(P6007,$AG$3:$AH$83,2,FALSE),"")='11.1'!$D$5,TXM!S6007,"")</f>
        <v/>
      </c>
      <c r="U6007" t="str">
        <f>IFERROR(SMALL($T$5:$T$9000,ROWS($T$5:T6007)),"")</f>
        <v/>
      </c>
    </row>
    <row r="6008" spans="1:21" ht="14.4" customHeight="1" x14ac:dyDescent="0.3">
      <c r="A6008" t="s">
        <v>1639</v>
      </c>
      <c r="D6008" s="388">
        <f>ROWS(C$5:C6008)</f>
        <v>6004</v>
      </c>
      <c r="E6008" s="388" t="str">
        <f>IF(_xlfn.IFNA(VLOOKUP(A6008,$AG$3:$AH$83,2,FALSE),"")='11.1'!$D$5,TXM!D6008,"")</f>
        <v/>
      </c>
      <c r="F6008" t="str">
        <f>IFERROR(SMALL($E$5:$E$9000,ROWS($E$5:E6008)),"")</f>
        <v/>
      </c>
      <c r="I6008" s="371" t="s">
        <v>34</v>
      </c>
      <c r="J6008" t="s">
        <v>99</v>
      </c>
      <c r="K6008" s="372">
        <v>8738005</v>
      </c>
      <c r="L6008" s="388">
        <f>ROWS(K$5:K6008)</f>
        <v>6004</v>
      </c>
      <c r="M6008" s="388" t="str">
        <f>IF(_xlfn.IFNA(VLOOKUP(I6008,$AG$3:$AH$83,2,FALSE),"")='11.1'!$D$5,TXM!L6008,"")</f>
        <v/>
      </c>
      <c r="N6008" t="str">
        <f>IFERROR(SMALL($M$5:$M$9000,ROWS($M$5:M6008)),"")</f>
        <v/>
      </c>
      <c r="P6008" t="s">
        <v>1639</v>
      </c>
      <c r="S6008" s="388">
        <f>ROWS(R$5:R6008)</f>
        <v>6004</v>
      </c>
      <c r="T6008" s="388" t="str">
        <f>IF(_xlfn.IFNA(VLOOKUP(P6008,$AG$3:$AH$83,2,FALSE),"")='11.1'!$D$5,TXM!S6008,"")</f>
        <v/>
      </c>
      <c r="U6008" t="str">
        <f>IFERROR(SMALL($T$5:$T$9000,ROWS($T$5:T6008)),"")</f>
        <v/>
      </c>
    </row>
    <row r="6009" spans="1:21" ht="14.4" customHeight="1" x14ac:dyDescent="0.3">
      <c r="A6009" t="s">
        <v>1639</v>
      </c>
      <c r="D6009" s="388">
        <f>ROWS(C$5:C6009)</f>
        <v>6005</v>
      </c>
      <c r="E6009" s="388" t="str">
        <f>IF(_xlfn.IFNA(VLOOKUP(A6009,$AG$3:$AH$83,2,FALSE),"")='11.1'!$D$5,TXM!D6009,"")</f>
        <v/>
      </c>
      <c r="F6009" t="str">
        <f>IFERROR(SMALL($E$5:$E$9000,ROWS($E$5:E6009)),"")</f>
        <v/>
      </c>
      <c r="I6009" s="371" t="s">
        <v>34</v>
      </c>
      <c r="J6009" t="s">
        <v>825</v>
      </c>
      <c r="K6009" s="372">
        <v>7960466</v>
      </c>
      <c r="L6009" s="388">
        <f>ROWS(K$5:K6009)</f>
        <v>6005</v>
      </c>
      <c r="M6009" s="388" t="str">
        <f>IF(_xlfn.IFNA(VLOOKUP(I6009,$AG$3:$AH$83,2,FALSE),"")='11.1'!$D$5,TXM!L6009,"")</f>
        <v/>
      </c>
      <c r="N6009" t="str">
        <f>IFERROR(SMALL($M$5:$M$9000,ROWS($M$5:M6009)),"")</f>
        <v/>
      </c>
      <c r="P6009" t="s">
        <v>1639</v>
      </c>
      <c r="S6009" s="388">
        <f>ROWS(R$5:R6009)</f>
        <v>6005</v>
      </c>
      <c r="T6009" s="388" t="str">
        <f>IF(_xlfn.IFNA(VLOOKUP(P6009,$AG$3:$AH$83,2,FALSE),"")='11.1'!$D$5,TXM!S6009,"")</f>
        <v/>
      </c>
      <c r="U6009" t="str">
        <f>IFERROR(SMALL($T$5:$T$9000,ROWS($T$5:T6009)),"")</f>
        <v/>
      </c>
    </row>
    <row r="6010" spans="1:21" ht="14.4" customHeight="1" x14ac:dyDescent="0.3">
      <c r="A6010" t="s">
        <v>1639</v>
      </c>
      <c r="D6010" s="388">
        <f>ROWS(C$5:C6010)</f>
        <v>6006</v>
      </c>
      <c r="E6010" s="388" t="str">
        <f>IF(_xlfn.IFNA(VLOOKUP(A6010,$AG$3:$AH$83,2,FALSE),"")='11.1'!$D$5,TXM!D6010,"")</f>
        <v/>
      </c>
      <c r="F6010" t="str">
        <f>IFERROR(SMALL($E$5:$E$9000,ROWS($E$5:E6010)),"")</f>
        <v/>
      </c>
      <c r="I6010" s="371" t="s">
        <v>34</v>
      </c>
      <c r="J6010" t="s">
        <v>1002</v>
      </c>
      <c r="K6010" s="372">
        <v>7100054</v>
      </c>
      <c r="L6010" s="388">
        <f>ROWS(K$5:K6010)</f>
        <v>6006</v>
      </c>
      <c r="M6010" s="388" t="str">
        <f>IF(_xlfn.IFNA(VLOOKUP(I6010,$AG$3:$AH$83,2,FALSE),"")='11.1'!$D$5,TXM!L6010,"")</f>
        <v/>
      </c>
      <c r="N6010" t="str">
        <f>IFERROR(SMALL($M$5:$M$9000,ROWS($M$5:M6010)),"")</f>
        <v/>
      </c>
      <c r="P6010" t="s">
        <v>1639</v>
      </c>
      <c r="S6010" s="388">
        <f>ROWS(R$5:R6010)</f>
        <v>6006</v>
      </c>
      <c r="T6010" s="388" t="str">
        <f>IF(_xlfn.IFNA(VLOOKUP(P6010,$AG$3:$AH$83,2,FALSE),"")='11.1'!$D$5,TXM!S6010,"")</f>
        <v/>
      </c>
      <c r="U6010" t="str">
        <f>IFERROR(SMALL($T$5:$T$9000,ROWS($T$5:T6010)),"")</f>
        <v/>
      </c>
    </row>
    <row r="6011" spans="1:21" ht="14.4" customHeight="1" x14ac:dyDescent="0.3">
      <c r="A6011" t="s">
        <v>1639</v>
      </c>
      <c r="D6011" s="388">
        <f>ROWS(C$5:C6011)</f>
        <v>6007</v>
      </c>
      <c r="E6011" s="388" t="str">
        <f>IF(_xlfn.IFNA(VLOOKUP(A6011,$AG$3:$AH$83,2,FALSE),"")='11.1'!$D$5,TXM!D6011,"")</f>
        <v/>
      </c>
      <c r="F6011" t="str">
        <f>IFERROR(SMALL($E$5:$E$9000,ROWS($E$5:E6011)),"")</f>
        <v/>
      </c>
      <c r="I6011" s="371" t="s">
        <v>34</v>
      </c>
      <c r="J6011" t="s">
        <v>173</v>
      </c>
      <c r="K6011" s="372">
        <v>6953883</v>
      </c>
      <c r="L6011" s="388">
        <f>ROWS(K$5:K6011)</f>
        <v>6007</v>
      </c>
      <c r="M6011" s="388" t="str">
        <f>IF(_xlfn.IFNA(VLOOKUP(I6011,$AG$3:$AH$83,2,FALSE),"")='11.1'!$D$5,TXM!L6011,"")</f>
        <v/>
      </c>
      <c r="N6011" t="str">
        <f>IFERROR(SMALL($M$5:$M$9000,ROWS($M$5:M6011)),"")</f>
        <v/>
      </c>
      <c r="P6011" t="s">
        <v>1639</v>
      </c>
      <c r="S6011" s="388">
        <f>ROWS(R$5:R6011)</f>
        <v>6007</v>
      </c>
      <c r="T6011" s="388" t="str">
        <f>IF(_xlfn.IFNA(VLOOKUP(P6011,$AG$3:$AH$83,2,FALSE),"")='11.1'!$D$5,TXM!S6011,"")</f>
        <v/>
      </c>
      <c r="U6011" t="str">
        <f>IFERROR(SMALL($T$5:$T$9000,ROWS($T$5:T6011)),"")</f>
        <v/>
      </c>
    </row>
    <row r="6012" spans="1:21" ht="14.4" customHeight="1" x14ac:dyDescent="0.3">
      <c r="A6012" t="s">
        <v>1639</v>
      </c>
      <c r="D6012" s="388">
        <f>ROWS(C$5:C6012)</f>
        <v>6008</v>
      </c>
      <c r="E6012" s="388" t="str">
        <f>IF(_xlfn.IFNA(VLOOKUP(A6012,$AG$3:$AH$83,2,FALSE),"")='11.1'!$D$5,TXM!D6012,"")</f>
        <v/>
      </c>
      <c r="F6012" t="str">
        <f>IFERROR(SMALL($E$5:$E$9000,ROWS($E$5:E6012)),"")</f>
        <v/>
      </c>
      <c r="I6012" s="371" t="s">
        <v>34</v>
      </c>
      <c r="J6012" t="s">
        <v>821</v>
      </c>
      <c r="K6012" s="372">
        <v>6806271</v>
      </c>
      <c r="L6012" s="388">
        <f>ROWS(K$5:K6012)</f>
        <v>6008</v>
      </c>
      <c r="M6012" s="388" t="str">
        <f>IF(_xlfn.IFNA(VLOOKUP(I6012,$AG$3:$AH$83,2,FALSE),"")='11.1'!$D$5,TXM!L6012,"")</f>
        <v/>
      </c>
      <c r="N6012" t="str">
        <f>IFERROR(SMALL($M$5:$M$9000,ROWS($M$5:M6012)),"")</f>
        <v/>
      </c>
      <c r="P6012" t="s">
        <v>1639</v>
      </c>
      <c r="S6012" s="388">
        <f>ROWS(R$5:R6012)</f>
        <v>6008</v>
      </c>
      <c r="T6012" s="388" t="str">
        <f>IF(_xlfn.IFNA(VLOOKUP(P6012,$AG$3:$AH$83,2,FALSE),"")='11.1'!$D$5,TXM!S6012,"")</f>
        <v/>
      </c>
      <c r="U6012" t="str">
        <f>IFERROR(SMALL($T$5:$T$9000,ROWS($T$5:T6012)),"")</f>
        <v/>
      </c>
    </row>
    <row r="6013" spans="1:21" ht="14.4" customHeight="1" x14ac:dyDescent="0.3">
      <c r="A6013" t="s">
        <v>1639</v>
      </c>
      <c r="D6013" s="388">
        <f>ROWS(C$5:C6013)</f>
        <v>6009</v>
      </c>
      <c r="E6013" s="388" t="str">
        <f>IF(_xlfn.IFNA(VLOOKUP(A6013,$AG$3:$AH$83,2,FALSE),"")='11.1'!$D$5,TXM!D6013,"")</f>
        <v/>
      </c>
      <c r="F6013" t="str">
        <f>IFERROR(SMALL($E$5:$E$9000,ROWS($E$5:E6013)),"")</f>
        <v/>
      </c>
      <c r="I6013" s="371" t="s">
        <v>34</v>
      </c>
      <c r="J6013" t="s">
        <v>827</v>
      </c>
      <c r="K6013" s="372">
        <v>6455747</v>
      </c>
      <c r="L6013" s="388">
        <f>ROWS(K$5:K6013)</f>
        <v>6009</v>
      </c>
      <c r="M6013" s="388" t="str">
        <f>IF(_xlfn.IFNA(VLOOKUP(I6013,$AG$3:$AH$83,2,FALSE),"")='11.1'!$D$5,TXM!L6013,"")</f>
        <v/>
      </c>
      <c r="N6013" t="str">
        <f>IFERROR(SMALL($M$5:$M$9000,ROWS($M$5:M6013)),"")</f>
        <v/>
      </c>
      <c r="P6013" t="s">
        <v>1639</v>
      </c>
      <c r="S6013" s="388">
        <f>ROWS(R$5:R6013)</f>
        <v>6009</v>
      </c>
      <c r="T6013" s="388" t="str">
        <f>IF(_xlfn.IFNA(VLOOKUP(P6013,$AG$3:$AH$83,2,FALSE),"")='11.1'!$D$5,TXM!S6013,"")</f>
        <v/>
      </c>
      <c r="U6013" t="str">
        <f>IFERROR(SMALL($T$5:$T$9000,ROWS($T$5:T6013)),"")</f>
        <v/>
      </c>
    </row>
    <row r="6014" spans="1:21" ht="14.4" customHeight="1" x14ac:dyDescent="0.3">
      <c r="A6014" t="s">
        <v>1639</v>
      </c>
      <c r="D6014" s="388">
        <f>ROWS(C$5:C6014)</f>
        <v>6010</v>
      </c>
      <c r="E6014" s="388" t="str">
        <f>IF(_xlfn.IFNA(VLOOKUP(A6014,$AG$3:$AH$83,2,FALSE),"")='11.1'!$D$5,TXM!D6014,"")</f>
        <v/>
      </c>
      <c r="F6014" t="str">
        <f>IFERROR(SMALL($E$5:$E$9000,ROWS($E$5:E6014)),"")</f>
        <v/>
      </c>
      <c r="I6014" s="371" t="s">
        <v>34</v>
      </c>
      <c r="J6014" t="s">
        <v>1365</v>
      </c>
      <c r="K6014" s="372">
        <v>5570429</v>
      </c>
      <c r="L6014" s="388">
        <f>ROWS(K$5:K6014)</f>
        <v>6010</v>
      </c>
      <c r="M6014" s="388" t="str">
        <f>IF(_xlfn.IFNA(VLOOKUP(I6014,$AG$3:$AH$83,2,FALSE),"")='11.1'!$D$5,TXM!L6014,"")</f>
        <v/>
      </c>
      <c r="N6014" t="str">
        <f>IFERROR(SMALL($M$5:$M$9000,ROWS($M$5:M6014)),"")</f>
        <v/>
      </c>
      <c r="P6014" t="s">
        <v>1639</v>
      </c>
      <c r="S6014" s="388">
        <f>ROWS(R$5:R6014)</f>
        <v>6010</v>
      </c>
      <c r="T6014" s="388" t="str">
        <f>IF(_xlfn.IFNA(VLOOKUP(P6014,$AG$3:$AH$83,2,FALSE),"")='11.1'!$D$5,TXM!S6014,"")</f>
        <v/>
      </c>
      <c r="U6014" t="str">
        <f>IFERROR(SMALL($T$5:$T$9000,ROWS($T$5:T6014)),"")</f>
        <v/>
      </c>
    </row>
    <row r="6015" spans="1:21" ht="14.4" customHeight="1" x14ac:dyDescent="0.3">
      <c r="A6015" t="s">
        <v>1639</v>
      </c>
      <c r="D6015" s="388">
        <f>ROWS(C$5:C6015)</f>
        <v>6011</v>
      </c>
      <c r="E6015" s="388" t="str">
        <f>IF(_xlfn.IFNA(VLOOKUP(A6015,$AG$3:$AH$83,2,FALSE),"")='11.1'!$D$5,TXM!D6015,"")</f>
        <v/>
      </c>
      <c r="F6015" t="str">
        <f>IFERROR(SMALL($E$5:$E$9000,ROWS($E$5:E6015)),"")</f>
        <v/>
      </c>
      <c r="I6015" s="371" t="s">
        <v>34</v>
      </c>
      <c r="J6015" t="s">
        <v>1240</v>
      </c>
      <c r="K6015" s="372">
        <v>5362691</v>
      </c>
      <c r="L6015" s="388">
        <f>ROWS(K$5:K6015)</f>
        <v>6011</v>
      </c>
      <c r="M6015" s="388" t="str">
        <f>IF(_xlfn.IFNA(VLOOKUP(I6015,$AG$3:$AH$83,2,FALSE),"")='11.1'!$D$5,TXM!L6015,"")</f>
        <v/>
      </c>
      <c r="N6015" t="str">
        <f>IFERROR(SMALL($M$5:$M$9000,ROWS($M$5:M6015)),"")</f>
        <v/>
      </c>
      <c r="P6015" t="s">
        <v>1639</v>
      </c>
      <c r="S6015" s="388">
        <f>ROWS(R$5:R6015)</f>
        <v>6011</v>
      </c>
      <c r="T6015" s="388" t="str">
        <f>IF(_xlfn.IFNA(VLOOKUP(P6015,$AG$3:$AH$83,2,FALSE),"")='11.1'!$D$5,TXM!S6015,"")</f>
        <v/>
      </c>
      <c r="U6015" t="str">
        <f>IFERROR(SMALL($T$5:$T$9000,ROWS($T$5:T6015)),"")</f>
        <v/>
      </c>
    </row>
    <row r="6016" spans="1:21" ht="14.4" customHeight="1" x14ac:dyDescent="0.3">
      <c r="A6016" t="s">
        <v>1639</v>
      </c>
      <c r="D6016" s="388">
        <f>ROWS(C$5:C6016)</f>
        <v>6012</v>
      </c>
      <c r="E6016" s="388" t="str">
        <f>IF(_xlfn.IFNA(VLOOKUP(A6016,$AG$3:$AH$83,2,FALSE),"")='11.1'!$D$5,TXM!D6016,"")</f>
        <v/>
      </c>
      <c r="F6016" t="str">
        <f>IFERROR(SMALL($E$5:$E$9000,ROWS($E$5:E6016)),"")</f>
        <v/>
      </c>
      <c r="I6016" s="371" t="s">
        <v>34</v>
      </c>
      <c r="J6016" t="s">
        <v>996</v>
      </c>
      <c r="K6016" s="372">
        <v>5188856</v>
      </c>
      <c r="L6016" s="388">
        <f>ROWS(K$5:K6016)</f>
        <v>6012</v>
      </c>
      <c r="M6016" s="388" t="str">
        <f>IF(_xlfn.IFNA(VLOOKUP(I6016,$AG$3:$AH$83,2,FALSE),"")='11.1'!$D$5,TXM!L6016,"")</f>
        <v/>
      </c>
      <c r="N6016" t="str">
        <f>IFERROR(SMALL($M$5:$M$9000,ROWS($M$5:M6016)),"")</f>
        <v/>
      </c>
      <c r="P6016" t="s">
        <v>1639</v>
      </c>
      <c r="S6016" s="388">
        <f>ROWS(R$5:R6016)</f>
        <v>6012</v>
      </c>
      <c r="T6016" s="388" t="str">
        <f>IF(_xlfn.IFNA(VLOOKUP(P6016,$AG$3:$AH$83,2,FALSE),"")='11.1'!$D$5,TXM!S6016,"")</f>
        <v/>
      </c>
      <c r="U6016" t="str">
        <f>IFERROR(SMALL($T$5:$T$9000,ROWS($T$5:T6016)),"")</f>
        <v/>
      </c>
    </row>
    <row r="6017" spans="1:21" ht="14.4" customHeight="1" x14ac:dyDescent="0.3">
      <c r="A6017" t="s">
        <v>1639</v>
      </c>
      <c r="D6017" s="388">
        <f>ROWS(C$5:C6017)</f>
        <v>6013</v>
      </c>
      <c r="E6017" s="388" t="str">
        <f>IF(_xlfn.IFNA(VLOOKUP(A6017,$AG$3:$AH$83,2,FALSE),"")='11.1'!$D$5,TXM!D6017,"")</f>
        <v/>
      </c>
      <c r="F6017" t="str">
        <f>IFERROR(SMALL($E$5:$E$9000,ROWS($E$5:E6017)),"")</f>
        <v/>
      </c>
      <c r="I6017" s="371" t="s">
        <v>34</v>
      </c>
      <c r="J6017" t="s">
        <v>815</v>
      </c>
      <c r="K6017" s="372">
        <v>4444233</v>
      </c>
      <c r="L6017" s="388">
        <f>ROWS(K$5:K6017)</f>
        <v>6013</v>
      </c>
      <c r="M6017" s="388" t="str">
        <f>IF(_xlfn.IFNA(VLOOKUP(I6017,$AG$3:$AH$83,2,FALSE),"")='11.1'!$D$5,TXM!L6017,"")</f>
        <v/>
      </c>
      <c r="N6017" t="str">
        <f>IFERROR(SMALL($M$5:$M$9000,ROWS($M$5:M6017)),"")</f>
        <v/>
      </c>
      <c r="P6017" t="s">
        <v>1639</v>
      </c>
      <c r="S6017" s="388">
        <f>ROWS(R$5:R6017)</f>
        <v>6013</v>
      </c>
      <c r="T6017" s="388" t="str">
        <f>IF(_xlfn.IFNA(VLOOKUP(P6017,$AG$3:$AH$83,2,FALSE),"")='11.1'!$D$5,TXM!S6017,"")</f>
        <v/>
      </c>
      <c r="U6017" t="str">
        <f>IFERROR(SMALL($T$5:$T$9000,ROWS($T$5:T6017)),"")</f>
        <v/>
      </c>
    </row>
    <row r="6018" spans="1:21" ht="14.4" customHeight="1" x14ac:dyDescent="0.3">
      <c r="A6018" t="s">
        <v>1639</v>
      </c>
      <c r="D6018" s="388">
        <f>ROWS(C$5:C6018)</f>
        <v>6014</v>
      </c>
      <c r="E6018" s="388" t="str">
        <f>IF(_xlfn.IFNA(VLOOKUP(A6018,$AG$3:$AH$83,2,FALSE),"")='11.1'!$D$5,TXM!D6018,"")</f>
        <v/>
      </c>
      <c r="F6018" t="str">
        <f>IFERROR(SMALL($E$5:$E$9000,ROWS($E$5:E6018)),"")</f>
        <v/>
      </c>
      <c r="I6018" s="371" t="s">
        <v>34</v>
      </c>
      <c r="J6018" t="s">
        <v>100</v>
      </c>
      <c r="K6018" s="372">
        <v>3863139</v>
      </c>
      <c r="L6018" s="388">
        <f>ROWS(K$5:K6018)</f>
        <v>6014</v>
      </c>
      <c r="M6018" s="388" t="str">
        <f>IF(_xlfn.IFNA(VLOOKUP(I6018,$AG$3:$AH$83,2,FALSE),"")='11.1'!$D$5,TXM!L6018,"")</f>
        <v/>
      </c>
      <c r="N6018" t="str">
        <f>IFERROR(SMALL($M$5:$M$9000,ROWS($M$5:M6018)),"")</f>
        <v/>
      </c>
      <c r="P6018" t="s">
        <v>1639</v>
      </c>
      <c r="S6018" s="388">
        <f>ROWS(R$5:R6018)</f>
        <v>6014</v>
      </c>
      <c r="T6018" s="388" t="str">
        <f>IF(_xlfn.IFNA(VLOOKUP(P6018,$AG$3:$AH$83,2,FALSE),"")='11.1'!$D$5,TXM!S6018,"")</f>
        <v/>
      </c>
      <c r="U6018" t="str">
        <f>IFERROR(SMALL($T$5:$T$9000,ROWS($T$5:T6018)),"")</f>
        <v/>
      </c>
    </row>
    <row r="6019" spans="1:21" ht="14.4" customHeight="1" x14ac:dyDescent="0.3">
      <c r="A6019" t="s">
        <v>1639</v>
      </c>
      <c r="D6019" s="388">
        <f>ROWS(C$5:C6019)</f>
        <v>6015</v>
      </c>
      <c r="E6019" s="388" t="str">
        <f>IF(_xlfn.IFNA(VLOOKUP(A6019,$AG$3:$AH$83,2,FALSE),"")='11.1'!$D$5,TXM!D6019,"")</f>
        <v/>
      </c>
      <c r="F6019" t="str">
        <f>IFERROR(SMALL($E$5:$E$9000,ROWS($E$5:E6019)),"")</f>
        <v/>
      </c>
      <c r="I6019" s="371" t="s">
        <v>34</v>
      </c>
      <c r="J6019" t="s">
        <v>811</v>
      </c>
      <c r="K6019" s="372">
        <v>3845295</v>
      </c>
      <c r="L6019" s="388">
        <f>ROWS(K$5:K6019)</f>
        <v>6015</v>
      </c>
      <c r="M6019" s="388" t="str">
        <f>IF(_xlfn.IFNA(VLOOKUP(I6019,$AG$3:$AH$83,2,FALSE),"")='11.1'!$D$5,TXM!L6019,"")</f>
        <v/>
      </c>
      <c r="N6019" t="str">
        <f>IFERROR(SMALL($M$5:$M$9000,ROWS($M$5:M6019)),"")</f>
        <v/>
      </c>
      <c r="P6019" t="s">
        <v>1639</v>
      </c>
      <c r="S6019" s="388">
        <f>ROWS(R$5:R6019)</f>
        <v>6015</v>
      </c>
      <c r="T6019" s="388" t="str">
        <f>IF(_xlfn.IFNA(VLOOKUP(P6019,$AG$3:$AH$83,2,FALSE),"")='11.1'!$D$5,TXM!S6019,"")</f>
        <v/>
      </c>
      <c r="U6019" t="str">
        <f>IFERROR(SMALL($T$5:$T$9000,ROWS($T$5:T6019)),"")</f>
        <v/>
      </c>
    </row>
    <row r="6020" spans="1:21" ht="14.4" customHeight="1" x14ac:dyDescent="0.3">
      <c r="A6020" t="s">
        <v>1639</v>
      </c>
      <c r="D6020" s="388">
        <f>ROWS(C$5:C6020)</f>
        <v>6016</v>
      </c>
      <c r="E6020" s="388" t="str">
        <f>IF(_xlfn.IFNA(VLOOKUP(A6020,$AG$3:$AH$83,2,FALSE),"")='11.1'!$D$5,TXM!D6020,"")</f>
        <v/>
      </c>
      <c r="F6020" t="str">
        <f>IFERROR(SMALL($E$5:$E$9000,ROWS($E$5:E6020)),"")</f>
        <v/>
      </c>
      <c r="I6020" s="371" t="s">
        <v>34</v>
      </c>
      <c r="J6020" t="s">
        <v>801</v>
      </c>
      <c r="K6020" s="372">
        <v>3233814</v>
      </c>
      <c r="L6020" s="388">
        <f>ROWS(K$5:K6020)</f>
        <v>6016</v>
      </c>
      <c r="M6020" s="388" t="str">
        <f>IF(_xlfn.IFNA(VLOOKUP(I6020,$AG$3:$AH$83,2,FALSE),"")='11.1'!$D$5,TXM!L6020,"")</f>
        <v/>
      </c>
      <c r="N6020" t="str">
        <f>IFERROR(SMALL($M$5:$M$9000,ROWS($M$5:M6020)),"")</f>
        <v/>
      </c>
      <c r="P6020" t="s">
        <v>1639</v>
      </c>
      <c r="S6020" s="388">
        <f>ROWS(R$5:R6020)</f>
        <v>6016</v>
      </c>
      <c r="T6020" s="388" t="str">
        <f>IF(_xlfn.IFNA(VLOOKUP(P6020,$AG$3:$AH$83,2,FALSE),"")='11.1'!$D$5,TXM!S6020,"")</f>
        <v/>
      </c>
      <c r="U6020" t="str">
        <f>IFERROR(SMALL($T$5:$T$9000,ROWS($T$5:T6020)),"")</f>
        <v/>
      </c>
    </row>
    <row r="6021" spans="1:21" ht="14.4" customHeight="1" x14ac:dyDescent="0.3">
      <c r="A6021" t="s">
        <v>1639</v>
      </c>
      <c r="D6021" s="388">
        <f>ROWS(C$5:C6021)</f>
        <v>6017</v>
      </c>
      <c r="E6021" s="388" t="str">
        <f>IF(_xlfn.IFNA(VLOOKUP(A6021,$AG$3:$AH$83,2,FALSE),"")='11.1'!$D$5,TXM!D6021,"")</f>
        <v/>
      </c>
      <c r="F6021" t="str">
        <f>IFERROR(SMALL($E$5:$E$9000,ROWS($E$5:E6021)),"")</f>
        <v/>
      </c>
      <c r="I6021" s="371" t="s">
        <v>34</v>
      </c>
      <c r="J6021" t="s">
        <v>809</v>
      </c>
      <c r="K6021" s="372">
        <v>3038457</v>
      </c>
      <c r="L6021" s="388">
        <f>ROWS(K$5:K6021)</f>
        <v>6017</v>
      </c>
      <c r="M6021" s="388" t="str">
        <f>IF(_xlfn.IFNA(VLOOKUP(I6021,$AG$3:$AH$83,2,FALSE),"")='11.1'!$D$5,TXM!L6021,"")</f>
        <v/>
      </c>
      <c r="N6021" t="str">
        <f>IFERROR(SMALL($M$5:$M$9000,ROWS($M$5:M6021)),"")</f>
        <v/>
      </c>
      <c r="P6021" t="s">
        <v>1639</v>
      </c>
      <c r="S6021" s="388">
        <f>ROWS(R$5:R6021)</f>
        <v>6017</v>
      </c>
      <c r="T6021" s="388" t="str">
        <f>IF(_xlfn.IFNA(VLOOKUP(P6021,$AG$3:$AH$83,2,FALSE),"")='11.1'!$D$5,TXM!S6021,"")</f>
        <v/>
      </c>
      <c r="U6021" t="str">
        <f>IFERROR(SMALL($T$5:$T$9000,ROWS($T$5:T6021)),"")</f>
        <v/>
      </c>
    </row>
    <row r="6022" spans="1:21" ht="14.4" customHeight="1" x14ac:dyDescent="0.3">
      <c r="A6022" t="s">
        <v>1639</v>
      </c>
      <c r="D6022" s="388">
        <f>ROWS(C$5:C6022)</f>
        <v>6018</v>
      </c>
      <c r="E6022" s="388" t="str">
        <f>IF(_xlfn.IFNA(VLOOKUP(A6022,$AG$3:$AH$83,2,FALSE),"")='11.1'!$D$5,TXM!D6022,"")</f>
        <v/>
      </c>
      <c r="F6022" t="str">
        <f>IFERROR(SMALL($E$5:$E$9000,ROWS($E$5:E6022)),"")</f>
        <v/>
      </c>
      <c r="I6022" s="371" t="s">
        <v>34</v>
      </c>
      <c r="J6022" t="s">
        <v>102</v>
      </c>
      <c r="K6022" s="372">
        <v>2778635</v>
      </c>
      <c r="L6022" s="388">
        <f>ROWS(K$5:K6022)</f>
        <v>6018</v>
      </c>
      <c r="M6022" s="388" t="str">
        <f>IF(_xlfn.IFNA(VLOOKUP(I6022,$AG$3:$AH$83,2,FALSE),"")='11.1'!$D$5,TXM!L6022,"")</f>
        <v/>
      </c>
      <c r="N6022" t="str">
        <f>IFERROR(SMALL($M$5:$M$9000,ROWS($M$5:M6022)),"")</f>
        <v/>
      </c>
      <c r="P6022" t="s">
        <v>1639</v>
      </c>
      <c r="S6022" s="388">
        <f>ROWS(R$5:R6022)</f>
        <v>6018</v>
      </c>
      <c r="T6022" s="388" t="str">
        <f>IF(_xlfn.IFNA(VLOOKUP(P6022,$AG$3:$AH$83,2,FALSE),"")='11.1'!$D$5,TXM!S6022,"")</f>
        <v/>
      </c>
      <c r="U6022" t="str">
        <f>IFERROR(SMALL($T$5:$T$9000,ROWS($T$5:T6022)),"")</f>
        <v/>
      </c>
    </row>
    <row r="6023" spans="1:21" ht="14.4" customHeight="1" x14ac:dyDescent="0.3">
      <c r="A6023" t="s">
        <v>1639</v>
      </c>
      <c r="D6023" s="388">
        <f>ROWS(C$5:C6023)</f>
        <v>6019</v>
      </c>
      <c r="E6023" s="388" t="str">
        <f>IF(_xlfn.IFNA(VLOOKUP(A6023,$AG$3:$AH$83,2,FALSE),"")='11.1'!$D$5,TXM!D6023,"")</f>
        <v/>
      </c>
      <c r="F6023" t="str">
        <f>IFERROR(SMALL($E$5:$E$9000,ROWS($E$5:E6023)),"")</f>
        <v/>
      </c>
      <c r="I6023" s="371" t="s">
        <v>34</v>
      </c>
      <c r="J6023" t="s">
        <v>857</v>
      </c>
      <c r="K6023" s="372">
        <v>2441942</v>
      </c>
      <c r="L6023" s="388">
        <f>ROWS(K$5:K6023)</f>
        <v>6019</v>
      </c>
      <c r="M6023" s="388" t="str">
        <f>IF(_xlfn.IFNA(VLOOKUP(I6023,$AG$3:$AH$83,2,FALSE),"")='11.1'!$D$5,TXM!L6023,"")</f>
        <v/>
      </c>
      <c r="N6023" t="str">
        <f>IFERROR(SMALL($M$5:$M$9000,ROWS($M$5:M6023)),"")</f>
        <v/>
      </c>
      <c r="P6023" t="s">
        <v>1639</v>
      </c>
      <c r="S6023" s="388">
        <f>ROWS(R$5:R6023)</f>
        <v>6019</v>
      </c>
      <c r="T6023" s="388" t="str">
        <f>IF(_xlfn.IFNA(VLOOKUP(P6023,$AG$3:$AH$83,2,FALSE),"")='11.1'!$D$5,TXM!S6023,"")</f>
        <v/>
      </c>
      <c r="U6023" t="str">
        <f>IFERROR(SMALL($T$5:$T$9000,ROWS($T$5:T6023)),"")</f>
        <v/>
      </c>
    </row>
    <row r="6024" spans="1:21" ht="14.4" customHeight="1" x14ac:dyDescent="0.3">
      <c r="A6024" t="s">
        <v>1639</v>
      </c>
      <c r="D6024" s="388">
        <f>ROWS(C$5:C6024)</f>
        <v>6020</v>
      </c>
      <c r="E6024" s="388" t="str">
        <f>IF(_xlfn.IFNA(VLOOKUP(A6024,$AG$3:$AH$83,2,FALSE),"")='11.1'!$D$5,TXM!D6024,"")</f>
        <v/>
      </c>
      <c r="F6024" t="str">
        <f>IFERROR(SMALL($E$5:$E$9000,ROWS($E$5:E6024)),"")</f>
        <v/>
      </c>
      <c r="I6024" s="371" t="s">
        <v>34</v>
      </c>
      <c r="J6024" t="s">
        <v>1003</v>
      </c>
      <c r="K6024" s="372">
        <v>2135345</v>
      </c>
      <c r="L6024" s="388">
        <f>ROWS(K$5:K6024)</f>
        <v>6020</v>
      </c>
      <c r="M6024" s="388" t="str">
        <f>IF(_xlfn.IFNA(VLOOKUP(I6024,$AG$3:$AH$83,2,FALSE),"")='11.1'!$D$5,TXM!L6024,"")</f>
        <v/>
      </c>
      <c r="N6024" t="str">
        <f>IFERROR(SMALL($M$5:$M$9000,ROWS($M$5:M6024)),"")</f>
        <v/>
      </c>
      <c r="P6024" t="s">
        <v>1639</v>
      </c>
      <c r="S6024" s="388">
        <f>ROWS(R$5:R6024)</f>
        <v>6020</v>
      </c>
      <c r="T6024" s="388" t="str">
        <f>IF(_xlfn.IFNA(VLOOKUP(P6024,$AG$3:$AH$83,2,FALSE),"")='11.1'!$D$5,TXM!S6024,"")</f>
        <v/>
      </c>
      <c r="U6024" t="str">
        <f>IFERROR(SMALL($T$5:$T$9000,ROWS($T$5:T6024)),"")</f>
        <v/>
      </c>
    </row>
    <row r="6025" spans="1:21" ht="14.4" customHeight="1" x14ac:dyDescent="0.3">
      <c r="A6025" t="s">
        <v>1639</v>
      </c>
      <c r="D6025" s="388">
        <f>ROWS(C$5:C6025)</f>
        <v>6021</v>
      </c>
      <c r="E6025" s="388" t="str">
        <f>IF(_xlfn.IFNA(VLOOKUP(A6025,$AG$3:$AH$83,2,FALSE),"")='11.1'!$D$5,TXM!D6025,"")</f>
        <v/>
      </c>
      <c r="F6025" t="str">
        <f>IFERROR(SMALL($E$5:$E$9000,ROWS($E$5:E6025)),"")</f>
        <v/>
      </c>
      <c r="I6025" s="371" t="s">
        <v>34</v>
      </c>
      <c r="J6025" t="s">
        <v>1332</v>
      </c>
      <c r="K6025" s="372">
        <v>2016228</v>
      </c>
      <c r="L6025" s="388">
        <f>ROWS(K$5:K6025)</f>
        <v>6021</v>
      </c>
      <c r="M6025" s="388" t="str">
        <f>IF(_xlfn.IFNA(VLOOKUP(I6025,$AG$3:$AH$83,2,FALSE),"")='11.1'!$D$5,TXM!L6025,"")</f>
        <v/>
      </c>
      <c r="N6025" t="str">
        <f>IFERROR(SMALL($M$5:$M$9000,ROWS($M$5:M6025)),"")</f>
        <v/>
      </c>
      <c r="P6025" t="s">
        <v>1639</v>
      </c>
      <c r="S6025" s="388">
        <f>ROWS(R$5:R6025)</f>
        <v>6021</v>
      </c>
      <c r="T6025" s="388" t="str">
        <f>IF(_xlfn.IFNA(VLOOKUP(P6025,$AG$3:$AH$83,2,FALSE),"")='11.1'!$D$5,TXM!S6025,"")</f>
        <v/>
      </c>
      <c r="U6025" t="str">
        <f>IFERROR(SMALL($T$5:$T$9000,ROWS($T$5:T6025)),"")</f>
        <v/>
      </c>
    </row>
    <row r="6026" spans="1:21" ht="14.4" customHeight="1" x14ac:dyDescent="0.3">
      <c r="A6026" t="s">
        <v>1639</v>
      </c>
      <c r="D6026" s="388">
        <f>ROWS(C$5:C6026)</f>
        <v>6022</v>
      </c>
      <c r="E6026" s="388" t="str">
        <f>IF(_xlfn.IFNA(VLOOKUP(A6026,$AG$3:$AH$83,2,FALSE),"")='11.1'!$D$5,TXM!D6026,"")</f>
        <v/>
      </c>
      <c r="F6026" t="str">
        <f>IFERROR(SMALL($E$5:$E$9000,ROWS($E$5:E6026)),"")</f>
        <v/>
      </c>
      <c r="I6026" s="371" t="s">
        <v>34</v>
      </c>
      <c r="J6026" t="s">
        <v>997</v>
      </c>
      <c r="K6026" s="372">
        <v>1733230</v>
      </c>
      <c r="L6026" s="388">
        <f>ROWS(K$5:K6026)</f>
        <v>6022</v>
      </c>
      <c r="M6026" s="388" t="str">
        <f>IF(_xlfn.IFNA(VLOOKUP(I6026,$AG$3:$AH$83,2,FALSE),"")='11.1'!$D$5,TXM!L6026,"")</f>
        <v/>
      </c>
      <c r="N6026" t="str">
        <f>IFERROR(SMALL($M$5:$M$9000,ROWS($M$5:M6026)),"")</f>
        <v/>
      </c>
      <c r="P6026" t="s">
        <v>1639</v>
      </c>
      <c r="S6026" s="388">
        <f>ROWS(R$5:R6026)</f>
        <v>6022</v>
      </c>
      <c r="T6026" s="388" t="str">
        <f>IF(_xlfn.IFNA(VLOOKUP(P6026,$AG$3:$AH$83,2,FALSE),"")='11.1'!$D$5,TXM!S6026,"")</f>
        <v/>
      </c>
      <c r="U6026" t="str">
        <f>IFERROR(SMALL($T$5:$T$9000,ROWS($T$5:T6026)),"")</f>
        <v/>
      </c>
    </row>
    <row r="6027" spans="1:21" ht="14.4" customHeight="1" x14ac:dyDescent="0.3">
      <c r="A6027" t="s">
        <v>1639</v>
      </c>
      <c r="D6027" s="388">
        <f>ROWS(C$5:C6027)</f>
        <v>6023</v>
      </c>
      <c r="E6027" s="388" t="str">
        <f>IF(_xlfn.IFNA(VLOOKUP(A6027,$AG$3:$AH$83,2,FALSE),"")='11.1'!$D$5,TXM!D6027,"")</f>
        <v/>
      </c>
      <c r="F6027" t="str">
        <f>IFERROR(SMALL($E$5:$E$9000,ROWS($E$5:E6027)),"")</f>
        <v/>
      </c>
      <c r="I6027" s="371" t="s">
        <v>34</v>
      </c>
      <c r="J6027" t="s">
        <v>805</v>
      </c>
      <c r="K6027" s="372">
        <v>1560357</v>
      </c>
      <c r="L6027" s="388">
        <f>ROWS(K$5:K6027)</f>
        <v>6023</v>
      </c>
      <c r="M6027" s="388" t="str">
        <f>IF(_xlfn.IFNA(VLOOKUP(I6027,$AG$3:$AH$83,2,FALSE),"")='11.1'!$D$5,TXM!L6027,"")</f>
        <v/>
      </c>
      <c r="N6027" t="str">
        <f>IFERROR(SMALL($M$5:$M$9000,ROWS($M$5:M6027)),"")</f>
        <v/>
      </c>
      <c r="P6027" t="s">
        <v>1639</v>
      </c>
      <c r="S6027" s="388">
        <f>ROWS(R$5:R6027)</f>
        <v>6023</v>
      </c>
      <c r="T6027" s="388" t="str">
        <f>IF(_xlfn.IFNA(VLOOKUP(P6027,$AG$3:$AH$83,2,FALSE),"")='11.1'!$D$5,TXM!S6027,"")</f>
        <v/>
      </c>
      <c r="U6027" t="str">
        <f>IFERROR(SMALL($T$5:$T$9000,ROWS($T$5:T6027)),"")</f>
        <v/>
      </c>
    </row>
    <row r="6028" spans="1:21" ht="14.4" customHeight="1" x14ac:dyDescent="0.3">
      <c r="A6028" t="s">
        <v>1639</v>
      </c>
      <c r="D6028" s="388">
        <f>ROWS(C$5:C6028)</f>
        <v>6024</v>
      </c>
      <c r="E6028" s="388" t="str">
        <f>IF(_xlfn.IFNA(VLOOKUP(A6028,$AG$3:$AH$83,2,FALSE),"")='11.1'!$D$5,TXM!D6028,"")</f>
        <v/>
      </c>
      <c r="F6028" t="str">
        <f>IFERROR(SMALL($E$5:$E$9000,ROWS($E$5:E6028)),"")</f>
        <v/>
      </c>
      <c r="I6028" s="371" t="s">
        <v>34</v>
      </c>
      <c r="J6028" t="s">
        <v>807</v>
      </c>
      <c r="K6028" s="372">
        <v>717122</v>
      </c>
      <c r="L6028" s="388">
        <f>ROWS(K$5:K6028)</f>
        <v>6024</v>
      </c>
      <c r="M6028" s="388" t="str">
        <f>IF(_xlfn.IFNA(VLOOKUP(I6028,$AG$3:$AH$83,2,FALSE),"")='11.1'!$D$5,TXM!L6028,"")</f>
        <v/>
      </c>
      <c r="N6028" t="str">
        <f>IFERROR(SMALL($M$5:$M$9000,ROWS($M$5:M6028)),"")</f>
        <v/>
      </c>
      <c r="P6028" t="s">
        <v>1639</v>
      </c>
      <c r="S6028" s="388">
        <f>ROWS(R$5:R6028)</f>
        <v>6024</v>
      </c>
      <c r="T6028" s="388" t="str">
        <f>IF(_xlfn.IFNA(VLOOKUP(P6028,$AG$3:$AH$83,2,FALSE),"")='11.1'!$D$5,TXM!S6028,"")</f>
        <v/>
      </c>
      <c r="U6028" t="str">
        <f>IFERROR(SMALL($T$5:$T$9000,ROWS($T$5:T6028)),"")</f>
        <v/>
      </c>
    </row>
    <row r="6029" spans="1:21" ht="14.4" customHeight="1" x14ac:dyDescent="0.3">
      <c r="A6029" t="s">
        <v>1639</v>
      </c>
      <c r="D6029" s="388">
        <f>ROWS(C$5:C6029)</f>
        <v>6025</v>
      </c>
      <c r="E6029" s="388" t="str">
        <f>IF(_xlfn.IFNA(VLOOKUP(A6029,$AG$3:$AH$83,2,FALSE),"")='11.1'!$D$5,TXM!D6029,"")</f>
        <v/>
      </c>
      <c r="F6029" t="str">
        <f>IFERROR(SMALL($E$5:$E$9000,ROWS($E$5:E6029)),"")</f>
        <v/>
      </c>
      <c r="I6029" s="371" t="s">
        <v>34</v>
      </c>
      <c r="J6029" t="s">
        <v>829</v>
      </c>
      <c r="K6029" s="372">
        <v>662028</v>
      </c>
      <c r="L6029" s="388">
        <f>ROWS(K$5:K6029)</f>
        <v>6025</v>
      </c>
      <c r="M6029" s="388" t="str">
        <f>IF(_xlfn.IFNA(VLOOKUP(I6029,$AG$3:$AH$83,2,FALSE),"")='11.1'!$D$5,TXM!L6029,"")</f>
        <v/>
      </c>
      <c r="N6029" t="str">
        <f>IFERROR(SMALL($M$5:$M$9000,ROWS($M$5:M6029)),"")</f>
        <v/>
      </c>
      <c r="P6029" t="s">
        <v>1639</v>
      </c>
      <c r="S6029" s="388">
        <f>ROWS(R$5:R6029)</f>
        <v>6025</v>
      </c>
      <c r="T6029" s="388" t="str">
        <f>IF(_xlfn.IFNA(VLOOKUP(P6029,$AG$3:$AH$83,2,FALSE),"")='11.1'!$D$5,TXM!S6029,"")</f>
        <v/>
      </c>
      <c r="U6029" t="str">
        <f>IFERROR(SMALL($T$5:$T$9000,ROWS($T$5:T6029)),"")</f>
        <v/>
      </c>
    </row>
    <row r="6030" spans="1:21" ht="14.4" customHeight="1" x14ac:dyDescent="0.3">
      <c r="A6030" t="s">
        <v>1639</v>
      </c>
      <c r="D6030" s="388">
        <f>ROWS(C$5:C6030)</f>
        <v>6026</v>
      </c>
      <c r="E6030" s="388" t="str">
        <f>IF(_xlfn.IFNA(VLOOKUP(A6030,$AG$3:$AH$83,2,FALSE),"")='11.1'!$D$5,TXM!D6030,"")</f>
        <v/>
      </c>
      <c r="F6030" t="str">
        <f>IFERROR(SMALL($E$5:$E$9000,ROWS($E$5:E6030)),"")</f>
        <v/>
      </c>
      <c r="I6030" s="371" t="s">
        <v>34</v>
      </c>
      <c r="J6030" t="s">
        <v>998</v>
      </c>
      <c r="K6030" s="372">
        <v>640279</v>
      </c>
      <c r="L6030" s="388">
        <f>ROWS(K$5:K6030)</f>
        <v>6026</v>
      </c>
      <c r="M6030" s="388" t="str">
        <f>IF(_xlfn.IFNA(VLOOKUP(I6030,$AG$3:$AH$83,2,FALSE),"")='11.1'!$D$5,TXM!L6030,"")</f>
        <v/>
      </c>
      <c r="N6030" t="str">
        <f>IFERROR(SMALL($M$5:$M$9000,ROWS($M$5:M6030)),"")</f>
        <v/>
      </c>
      <c r="P6030" t="s">
        <v>1639</v>
      </c>
      <c r="S6030" s="388">
        <f>ROWS(R$5:R6030)</f>
        <v>6026</v>
      </c>
      <c r="T6030" s="388" t="str">
        <f>IF(_xlfn.IFNA(VLOOKUP(P6030,$AG$3:$AH$83,2,FALSE),"")='11.1'!$D$5,TXM!S6030,"")</f>
        <v/>
      </c>
      <c r="U6030" t="str">
        <f>IFERROR(SMALL($T$5:$T$9000,ROWS($T$5:T6030)),"")</f>
        <v/>
      </c>
    </row>
    <row r="6031" spans="1:21" ht="14.4" customHeight="1" x14ac:dyDescent="0.3">
      <c r="A6031" t="s">
        <v>1639</v>
      </c>
      <c r="D6031" s="388">
        <f>ROWS(C$5:C6031)</f>
        <v>6027</v>
      </c>
      <c r="E6031" s="388" t="str">
        <f>IF(_xlfn.IFNA(VLOOKUP(A6031,$AG$3:$AH$83,2,FALSE),"")='11.1'!$D$5,TXM!D6031,"")</f>
        <v/>
      </c>
      <c r="F6031" t="str">
        <f>IFERROR(SMALL($E$5:$E$9000,ROWS($E$5:E6031)),"")</f>
        <v/>
      </c>
      <c r="I6031" s="371" t="s">
        <v>34</v>
      </c>
      <c r="J6031" t="s">
        <v>1383</v>
      </c>
      <c r="K6031" s="372">
        <v>567925</v>
      </c>
      <c r="L6031" s="388">
        <f>ROWS(K$5:K6031)</f>
        <v>6027</v>
      </c>
      <c r="M6031" s="388" t="str">
        <f>IF(_xlfn.IFNA(VLOOKUP(I6031,$AG$3:$AH$83,2,FALSE),"")='11.1'!$D$5,TXM!L6031,"")</f>
        <v/>
      </c>
      <c r="N6031" t="str">
        <f>IFERROR(SMALL($M$5:$M$9000,ROWS($M$5:M6031)),"")</f>
        <v/>
      </c>
      <c r="P6031" t="s">
        <v>1639</v>
      </c>
      <c r="S6031" s="388">
        <f>ROWS(R$5:R6031)</f>
        <v>6027</v>
      </c>
      <c r="T6031" s="388" t="str">
        <f>IF(_xlfn.IFNA(VLOOKUP(P6031,$AG$3:$AH$83,2,FALSE),"")='11.1'!$D$5,TXM!S6031,"")</f>
        <v/>
      </c>
      <c r="U6031" t="str">
        <f>IFERROR(SMALL($T$5:$T$9000,ROWS($T$5:T6031)),"")</f>
        <v/>
      </c>
    </row>
    <row r="6032" spans="1:21" ht="14.4" customHeight="1" x14ac:dyDescent="0.3">
      <c r="A6032" t="s">
        <v>1639</v>
      </c>
      <c r="D6032" s="388">
        <f>ROWS(C$5:C6032)</f>
        <v>6028</v>
      </c>
      <c r="E6032" s="388" t="str">
        <f>IF(_xlfn.IFNA(VLOOKUP(A6032,$AG$3:$AH$83,2,FALSE),"")='11.1'!$D$5,TXM!D6032,"")</f>
        <v/>
      </c>
      <c r="F6032" t="str">
        <f>IFERROR(SMALL($E$5:$E$9000,ROWS($E$5:E6032)),"")</f>
        <v/>
      </c>
      <c r="I6032" s="371" t="s">
        <v>34</v>
      </c>
      <c r="J6032" t="s">
        <v>803</v>
      </c>
      <c r="K6032" s="372">
        <v>483991</v>
      </c>
      <c r="L6032" s="388">
        <f>ROWS(K$5:K6032)</f>
        <v>6028</v>
      </c>
      <c r="M6032" s="388" t="str">
        <f>IF(_xlfn.IFNA(VLOOKUP(I6032,$AG$3:$AH$83,2,FALSE),"")='11.1'!$D$5,TXM!L6032,"")</f>
        <v/>
      </c>
      <c r="N6032" t="str">
        <f>IFERROR(SMALL($M$5:$M$9000,ROWS($M$5:M6032)),"")</f>
        <v/>
      </c>
      <c r="P6032" t="s">
        <v>1639</v>
      </c>
      <c r="S6032" s="388">
        <f>ROWS(R$5:R6032)</f>
        <v>6028</v>
      </c>
      <c r="T6032" s="388" t="str">
        <f>IF(_xlfn.IFNA(VLOOKUP(P6032,$AG$3:$AH$83,2,FALSE),"")='11.1'!$D$5,TXM!S6032,"")</f>
        <v/>
      </c>
      <c r="U6032" t="str">
        <f>IFERROR(SMALL($T$5:$T$9000,ROWS($T$5:T6032)),"")</f>
        <v/>
      </c>
    </row>
    <row r="6033" spans="1:21" ht="14.4" customHeight="1" x14ac:dyDescent="0.3">
      <c r="A6033" t="s">
        <v>1639</v>
      </c>
      <c r="D6033" s="388">
        <f>ROWS(C$5:C6033)</f>
        <v>6029</v>
      </c>
      <c r="E6033" s="388" t="str">
        <f>IF(_xlfn.IFNA(VLOOKUP(A6033,$AG$3:$AH$83,2,FALSE),"")='11.1'!$D$5,TXM!D6033,"")</f>
        <v/>
      </c>
      <c r="F6033" t="str">
        <f>IFERROR(SMALL($E$5:$E$9000,ROWS($E$5:E6033)),"")</f>
        <v/>
      </c>
      <c r="I6033" s="371" t="s">
        <v>34</v>
      </c>
      <c r="J6033" t="s">
        <v>781</v>
      </c>
      <c r="K6033" s="372">
        <v>354782</v>
      </c>
      <c r="L6033" s="388">
        <f>ROWS(K$5:K6033)</f>
        <v>6029</v>
      </c>
      <c r="M6033" s="388" t="str">
        <f>IF(_xlfn.IFNA(VLOOKUP(I6033,$AG$3:$AH$83,2,FALSE),"")='11.1'!$D$5,TXM!L6033,"")</f>
        <v/>
      </c>
      <c r="N6033" t="str">
        <f>IFERROR(SMALL($M$5:$M$9000,ROWS($M$5:M6033)),"")</f>
        <v/>
      </c>
      <c r="P6033" t="s">
        <v>1639</v>
      </c>
      <c r="S6033" s="388">
        <f>ROWS(R$5:R6033)</f>
        <v>6029</v>
      </c>
      <c r="T6033" s="388" t="str">
        <f>IF(_xlfn.IFNA(VLOOKUP(P6033,$AG$3:$AH$83,2,FALSE),"")='11.1'!$D$5,TXM!S6033,"")</f>
        <v/>
      </c>
      <c r="U6033" t="str">
        <f>IFERROR(SMALL($T$5:$T$9000,ROWS($T$5:T6033)),"")</f>
        <v/>
      </c>
    </row>
    <row r="6034" spans="1:21" ht="14.4" customHeight="1" x14ac:dyDescent="0.3">
      <c r="A6034" t="s">
        <v>1639</v>
      </c>
      <c r="D6034" s="388">
        <f>ROWS(C$5:C6034)</f>
        <v>6030</v>
      </c>
      <c r="E6034" s="388" t="str">
        <f>IF(_xlfn.IFNA(VLOOKUP(A6034,$AG$3:$AH$83,2,FALSE),"")='11.1'!$D$5,TXM!D6034,"")</f>
        <v/>
      </c>
      <c r="F6034" t="str">
        <f>IFERROR(SMALL($E$5:$E$9000,ROWS($E$5:E6034)),"")</f>
        <v/>
      </c>
      <c r="I6034" s="371" t="s">
        <v>34</v>
      </c>
      <c r="J6034" t="s">
        <v>93</v>
      </c>
      <c r="K6034" s="372">
        <v>313147</v>
      </c>
      <c r="L6034" s="388">
        <f>ROWS(K$5:K6034)</f>
        <v>6030</v>
      </c>
      <c r="M6034" s="388" t="str">
        <f>IF(_xlfn.IFNA(VLOOKUP(I6034,$AG$3:$AH$83,2,FALSE),"")='11.1'!$D$5,TXM!L6034,"")</f>
        <v/>
      </c>
      <c r="N6034" t="str">
        <f>IFERROR(SMALL($M$5:$M$9000,ROWS($M$5:M6034)),"")</f>
        <v/>
      </c>
      <c r="P6034" t="s">
        <v>1639</v>
      </c>
      <c r="S6034" s="388">
        <f>ROWS(R$5:R6034)</f>
        <v>6030</v>
      </c>
      <c r="T6034" s="388" t="str">
        <f>IF(_xlfn.IFNA(VLOOKUP(P6034,$AG$3:$AH$83,2,FALSE),"")='11.1'!$D$5,TXM!S6034,"")</f>
        <v/>
      </c>
      <c r="U6034" t="str">
        <f>IFERROR(SMALL($T$5:$T$9000,ROWS($T$5:T6034)),"")</f>
        <v/>
      </c>
    </row>
    <row r="6035" spans="1:21" ht="14.4" customHeight="1" x14ac:dyDescent="0.3">
      <c r="A6035" t="s">
        <v>1639</v>
      </c>
      <c r="D6035" s="388">
        <f>ROWS(C$5:C6035)</f>
        <v>6031</v>
      </c>
      <c r="E6035" s="388" t="str">
        <f>IF(_xlfn.IFNA(VLOOKUP(A6035,$AG$3:$AH$83,2,FALSE),"")='11.1'!$D$5,TXM!D6035,"")</f>
        <v/>
      </c>
      <c r="F6035" t="str">
        <f>IFERROR(SMALL($E$5:$E$9000,ROWS($E$5:E6035)),"")</f>
        <v/>
      </c>
      <c r="I6035" s="371" t="s">
        <v>34</v>
      </c>
      <c r="J6035" t="s">
        <v>833</v>
      </c>
      <c r="K6035" s="372">
        <v>163198</v>
      </c>
      <c r="L6035" s="388">
        <f>ROWS(K$5:K6035)</f>
        <v>6031</v>
      </c>
      <c r="M6035" s="388" t="str">
        <f>IF(_xlfn.IFNA(VLOOKUP(I6035,$AG$3:$AH$83,2,FALSE),"")='11.1'!$D$5,TXM!L6035,"")</f>
        <v/>
      </c>
      <c r="N6035" t="str">
        <f>IFERROR(SMALL($M$5:$M$9000,ROWS($M$5:M6035)),"")</f>
        <v/>
      </c>
      <c r="P6035" t="s">
        <v>1639</v>
      </c>
      <c r="S6035" s="388">
        <f>ROWS(R$5:R6035)</f>
        <v>6031</v>
      </c>
      <c r="T6035" s="388" t="str">
        <f>IF(_xlfn.IFNA(VLOOKUP(P6035,$AG$3:$AH$83,2,FALSE),"")='11.1'!$D$5,TXM!S6035,"")</f>
        <v/>
      </c>
      <c r="U6035" t="str">
        <f>IFERROR(SMALL($T$5:$T$9000,ROWS($T$5:T6035)),"")</f>
        <v/>
      </c>
    </row>
    <row r="6036" spans="1:21" ht="14.4" customHeight="1" x14ac:dyDescent="0.3">
      <c r="A6036" t="s">
        <v>1639</v>
      </c>
      <c r="D6036" s="388">
        <f>ROWS(C$5:C6036)</f>
        <v>6032</v>
      </c>
      <c r="E6036" s="388" t="str">
        <f>IF(_xlfn.IFNA(VLOOKUP(A6036,$AG$3:$AH$83,2,FALSE),"")='11.1'!$D$5,TXM!D6036,"")</f>
        <v/>
      </c>
      <c r="F6036" t="str">
        <f>IFERROR(SMALL($E$5:$E$9000,ROWS($E$5:E6036)),"")</f>
        <v/>
      </c>
      <c r="I6036" s="371" t="s">
        <v>34</v>
      </c>
      <c r="J6036" t="s">
        <v>1494</v>
      </c>
      <c r="K6036" s="372">
        <v>92094</v>
      </c>
      <c r="L6036" s="388">
        <f>ROWS(K$5:K6036)</f>
        <v>6032</v>
      </c>
      <c r="M6036" s="388" t="str">
        <f>IF(_xlfn.IFNA(VLOOKUP(I6036,$AG$3:$AH$83,2,FALSE),"")='11.1'!$D$5,TXM!L6036,"")</f>
        <v/>
      </c>
      <c r="N6036" t="str">
        <f>IFERROR(SMALL($M$5:$M$9000,ROWS($M$5:M6036)),"")</f>
        <v/>
      </c>
      <c r="P6036" t="s">
        <v>1639</v>
      </c>
      <c r="S6036" s="388">
        <f>ROWS(R$5:R6036)</f>
        <v>6032</v>
      </c>
      <c r="T6036" s="388" t="str">
        <f>IF(_xlfn.IFNA(VLOOKUP(P6036,$AG$3:$AH$83,2,FALSE),"")='11.1'!$D$5,TXM!S6036,"")</f>
        <v/>
      </c>
      <c r="U6036" t="str">
        <f>IFERROR(SMALL($T$5:$T$9000,ROWS($T$5:T6036)),"")</f>
        <v/>
      </c>
    </row>
    <row r="6037" spans="1:21" ht="14.4" customHeight="1" x14ac:dyDescent="0.3">
      <c r="A6037" t="s">
        <v>1639</v>
      </c>
      <c r="D6037" s="388">
        <f>ROWS(C$5:C6037)</f>
        <v>6033</v>
      </c>
      <c r="E6037" s="388" t="str">
        <f>IF(_xlfn.IFNA(VLOOKUP(A6037,$AG$3:$AH$83,2,FALSE),"")='11.1'!$D$5,TXM!D6037,"")</f>
        <v/>
      </c>
      <c r="F6037" t="str">
        <f>IFERROR(SMALL($E$5:$E$9000,ROWS($E$5:E6037)),"")</f>
        <v/>
      </c>
      <c r="I6037" s="371" t="s">
        <v>34</v>
      </c>
      <c r="J6037" t="s">
        <v>797</v>
      </c>
      <c r="K6037" s="372">
        <v>46385</v>
      </c>
      <c r="L6037" s="388">
        <f>ROWS(K$5:K6037)</f>
        <v>6033</v>
      </c>
      <c r="M6037" s="388" t="str">
        <f>IF(_xlfn.IFNA(VLOOKUP(I6037,$AG$3:$AH$83,2,FALSE),"")='11.1'!$D$5,TXM!L6037,"")</f>
        <v/>
      </c>
      <c r="N6037" t="str">
        <f>IFERROR(SMALL($M$5:$M$9000,ROWS($M$5:M6037)),"")</f>
        <v/>
      </c>
      <c r="P6037" t="s">
        <v>1639</v>
      </c>
      <c r="S6037" s="388">
        <f>ROWS(R$5:R6037)</f>
        <v>6033</v>
      </c>
      <c r="T6037" s="388" t="str">
        <f>IF(_xlfn.IFNA(VLOOKUP(P6037,$AG$3:$AH$83,2,FALSE),"")='11.1'!$D$5,TXM!S6037,"")</f>
        <v/>
      </c>
      <c r="U6037" t="str">
        <f>IFERROR(SMALL($T$5:$T$9000,ROWS($T$5:T6037)),"")</f>
        <v/>
      </c>
    </row>
    <row r="6038" spans="1:21" ht="14.4" customHeight="1" x14ac:dyDescent="0.3">
      <c r="A6038" t="s">
        <v>1639</v>
      </c>
      <c r="D6038" s="388">
        <f>ROWS(C$5:C6038)</f>
        <v>6034</v>
      </c>
      <c r="E6038" s="388" t="str">
        <f>IF(_xlfn.IFNA(VLOOKUP(A6038,$AG$3:$AH$83,2,FALSE),"")='11.1'!$D$5,TXM!D6038,"")</f>
        <v/>
      </c>
      <c r="F6038" t="str">
        <f>IFERROR(SMALL($E$5:$E$9000,ROWS($E$5:E6038)),"")</f>
        <v/>
      </c>
      <c r="I6038" s="371" t="s">
        <v>34</v>
      </c>
      <c r="J6038" t="s">
        <v>853</v>
      </c>
      <c r="K6038" s="372">
        <v>41803</v>
      </c>
      <c r="L6038" s="388">
        <f>ROWS(K$5:K6038)</f>
        <v>6034</v>
      </c>
      <c r="M6038" s="388" t="str">
        <f>IF(_xlfn.IFNA(VLOOKUP(I6038,$AG$3:$AH$83,2,FALSE),"")='11.1'!$D$5,TXM!L6038,"")</f>
        <v/>
      </c>
      <c r="N6038" t="str">
        <f>IFERROR(SMALL($M$5:$M$9000,ROWS($M$5:M6038)),"")</f>
        <v/>
      </c>
      <c r="P6038" t="s">
        <v>1639</v>
      </c>
      <c r="S6038" s="388">
        <f>ROWS(R$5:R6038)</f>
        <v>6034</v>
      </c>
      <c r="T6038" s="388" t="str">
        <f>IF(_xlfn.IFNA(VLOOKUP(P6038,$AG$3:$AH$83,2,FALSE),"")='11.1'!$D$5,TXM!S6038,"")</f>
        <v/>
      </c>
      <c r="U6038" t="str">
        <f>IFERROR(SMALL($T$5:$T$9000,ROWS($T$5:T6038)),"")</f>
        <v/>
      </c>
    </row>
    <row r="6039" spans="1:21" ht="14.4" customHeight="1" x14ac:dyDescent="0.3">
      <c r="A6039" t="s">
        <v>1639</v>
      </c>
      <c r="D6039" s="388">
        <f>ROWS(C$5:C6039)</f>
        <v>6035</v>
      </c>
      <c r="E6039" s="388" t="str">
        <f>IF(_xlfn.IFNA(VLOOKUP(A6039,$AG$3:$AH$83,2,FALSE),"")='11.1'!$D$5,TXM!D6039,"")</f>
        <v/>
      </c>
      <c r="F6039" t="str">
        <f>IFERROR(SMALL($E$5:$E$9000,ROWS($E$5:E6039)),"")</f>
        <v/>
      </c>
      <c r="I6039" s="371" t="s">
        <v>34</v>
      </c>
      <c r="J6039" t="s">
        <v>831</v>
      </c>
      <c r="K6039" s="372">
        <v>40400</v>
      </c>
      <c r="L6039" s="388">
        <f>ROWS(K$5:K6039)</f>
        <v>6035</v>
      </c>
      <c r="M6039" s="388" t="str">
        <f>IF(_xlfn.IFNA(VLOOKUP(I6039,$AG$3:$AH$83,2,FALSE),"")='11.1'!$D$5,TXM!L6039,"")</f>
        <v/>
      </c>
      <c r="N6039" t="str">
        <f>IFERROR(SMALL($M$5:$M$9000,ROWS($M$5:M6039)),"")</f>
        <v/>
      </c>
      <c r="P6039" t="s">
        <v>1639</v>
      </c>
      <c r="S6039" s="388">
        <f>ROWS(R$5:R6039)</f>
        <v>6035</v>
      </c>
      <c r="T6039" s="388" t="str">
        <f>IF(_xlfn.IFNA(VLOOKUP(P6039,$AG$3:$AH$83,2,FALSE),"")='11.1'!$D$5,TXM!S6039,"")</f>
        <v/>
      </c>
      <c r="U6039" t="str">
        <f>IFERROR(SMALL($T$5:$T$9000,ROWS($T$5:T6039)),"")</f>
        <v/>
      </c>
    </row>
    <row r="6040" spans="1:21" ht="14.4" customHeight="1" x14ac:dyDescent="0.3">
      <c r="A6040" t="s">
        <v>1639</v>
      </c>
      <c r="D6040" s="388">
        <f>ROWS(C$5:C6040)</f>
        <v>6036</v>
      </c>
      <c r="E6040" s="388" t="str">
        <f>IF(_xlfn.IFNA(VLOOKUP(A6040,$AG$3:$AH$83,2,FALSE),"")='11.1'!$D$5,TXM!D6040,"")</f>
        <v/>
      </c>
      <c r="F6040" t="str">
        <f>IFERROR(SMALL($E$5:$E$9000,ROWS($E$5:E6040)),"")</f>
        <v/>
      </c>
      <c r="I6040" s="371" t="s">
        <v>34</v>
      </c>
      <c r="J6040" t="s">
        <v>92</v>
      </c>
      <c r="K6040" s="372">
        <v>27266</v>
      </c>
      <c r="L6040" s="388">
        <f>ROWS(K$5:K6040)</f>
        <v>6036</v>
      </c>
      <c r="M6040" s="388" t="str">
        <f>IF(_xlfn.IFNA(VLOOKUP(I6040,$AG$3:$AH$83,2,FALSE),"")='11.1'!$D$5,TXM!L6040,"")</f>
        <v/>
      </c>
      <c r="N6040" t="str">
        <f>IFERROR(SMALL($M$5:$M$9000,ROWS($M$5:M6040)),"")</f>
        <v/>
      </c>
      <c r="P6040" t="s">
        <v>1639</v>
      </c>
      <c r="S6040" s="388">
        <f>ROWS(R$5:R6040)</f>
        <v>6036</v>
      </c>
      <c r="T6040" s="388" t="str">
        <f>IF(_xlfn.IFNA(VLOOKUP(P6040,$AG$3:$AH$83,2,FALSE),"")='11.1'!$D$5,TXM!S6040,"")</f>
        <v/>
      </c>
      <c r="U6040" t="str">
        <f>IFERROR(SMALL($T$5:$T$9000,ROWS($T$5:T6040)),"")</f>
        <v/>
      </c>
    </row>
    <row r="6041" spans="1:21" ht="14.4" customHeight="1" x14ac:dyDescent="0.3">
      <c r="A6041" t="s">
        <v>1639</v>
      </c>
      <c r="D6041" s="388">
        <f>ROWS(C$5:C6041)</f>
        <v>6037</v>
      </c>
      <c r="E6041" s="388" t="str">
        <f>IF(_xlfn.IFNA(VLOOKUP(A6041,$AG$3:$AH$83,2,FALSE),"")='11.1'!$D$5,TXM!D6041,"")</f>
        <v/>
      </c>
      <c r="F6041" t="str">
        <f>IFERROR(SMALL($E$5:$E$9000,ROWS($E$5:E6041)),"")</f>
        <v/>
      </c>
      <c r="I6041" s="371" t="s">
        <v>34</v>
      </c>
      <c r="J6041" t="s">
        <v>777</v>
      </c>
      <c r="K6041" s="372">
        <v>677</v>
      </c>
      <c r="L6041" s="388">
        <f>ROWS(K$5:K6041)</f>
        <v>6037</v>
      </c>
      <c r="M6041" s="388" t="str">
        <f>IF(_xlfn.IFNA(VLOOKUP(I6041,$AG$3:$AH$83,2,FALSE),"")='11.1'!$D$5,TXM!L6041,"")</f>
        <v/>
      </c>
      <c r="N6041" t="str">
        <f>IFERROR(SMALL($M$5:$M$9000,ROWS($M$5:M6041)),"")</f>
        <v/>
      </c>
      <c r="P6041" t="s">
        <v>1639</v>
      </c>
      <c r="S6041" s="388">
        <f>ROWS(R$5:R6041)</f>
        <v>6037</v>
      </c>
      <c r="T6041" s="388" t="str">
        <f>IF(_xlfn.IFNA(VLOOKUP(P6041,$AG$3:$AH$83,2,FALSE),"")='11.1'!$D$5,TXM!S6041,"")</f>
        <v/>
      </c>
      <c r="U6041" t="str">
        <f>IFERROR(SMALL($T$5:$T$9000,ROWS($T$5:T6041)),"")</f>
        <v/>
      </c>
    </row>
    <row r="6042" spans="1:21" ht="14.4" customHeight="1" x14ac:dyDescent="0.3">
      <c r="A6042" t="s">
        <v>1639</v>
      </c>
      <c r="D6042" s="388">
        <f>ROWS(C$5:C6042)</f>
        <v>6038</v>
      </c>
      <c r="E6042" s="388" t="str">
        <f>IF(_xlfn.IFNA(VLOOKUP(A6042,$AG$3:$AH$83,2,FALSE),"")='11.1'!$D$5,TXM!D6042,"")</f>
        <v/>
      </c>
      <c r="F6042" t="str">
        <f>IFERROR(SMALL($E$5:$E$9000,ROWS($E$5:E6042)),"")</f>
        <v/>
      </c>
      <c r="I6042" s="371" t="s">
        <v>34</v>
      </c>
      <c r="J6042" t="s">
        <v>101</v>
      </c>
      <c r="K6042" s="372">
        <v>54</v>
      </c>
      <c r="L6042" s="388">
        <f>ROWS(K$5:K6042)</f>
        <v>6038</v>
      </c>
      <c r="M6042" s="388" t="str">
        <f>IF(_xlfn.IFNA(VLOOKUP(I6042,$AG$3:$AH$83,2,FALSE),"")='11.1'!$D$5,TXM!L6042,"")</f>
        <v/>
      </c>
      <c r="N6042" t="str">
        <f>IFERROR(SMALL($M$5:$M$9000,ROWS($M$5:M6042)),"")</f>
        <v/>
      </c>
      <c r="P6042" t="s">
        <v>1639</v>
      </c>
      <c r="S6042" s="388">
        <f>ROWS(R$5:R6042)</f>
        <v>6038</v>
      </c>
      <c r="T6042" s="388" t="str">
        <f>IF(_xlfn.IFNA(VLOOKUP(P6042,$AG$3:$AH$83,2,FALSE),"")='11.1'!$D$5,TXM!S6042,"")</f>
        <v/>
      </c>
      <c r="U6042" t="str">
        <f>IFERROR(SMALL($T$5:$T$9000,ROWS($T$5:T6042)),"")</f>
        <v/>
      </c>
    </row>
    <row r="6043" spans="1:21" ht="14.4" customHeight="1" x14ac:dyDescent="0.3">
      <c r="A6043" t="s">
        <v>1639</v>
      </c>
      <c r="D6043" s="388">
        <f>ROWS(C$5:C6043)</f>
        <v>6039</v>
      </c>
      <c r="E6043" s="388" t="str">
        <f>IF(_xlfn.IFNA(VLOOKUP(A6043,$AG$3:$AH$83,2,FALSE),"")='11.1'!$D$5,TXM!D6043,"")</f>
        <v/>
      </c>
      <c r="F6043" t="str">
        <f>IFERROR(SMALL($E$5:$E$9000,ROWS($E$5:E6043)),"")</f>
        <v/>
      </c>
      <c r="I6043" s="371" t="s">
        <v>67</v>
      </c>
      <c r="J6043" t="s">
        <v>835</v>
      </c>
      <c r="K6043" s="372">
        <v>8289083</v>
      </c>
      <c r="L6043" s="388">
        <f>ROWS(K$5:K6043)</f>
        <v>6039</v>
      </c>
      <c r="M6043" s="388" t="str">
        <f>IF(_xlfn.IFNA(VLOOKUP(I6043,$AG$3:$AH$83,2,FALSE),"")='11.1'!$D$5,TXM!L6043,"")</f>
        <v/>
      </c>
      <c r="N6043" t="str">
        <f>IFERROR(SMALL($M$5:$M$9000,ROWS($M$5:M6043)),"")</f>
        <v/>
      </c>
      <c r="P6043" t="s">
        <v>1639</v>
      </c>
      <c r="S6043" s="388">
        <f>ROWS(R$5:R6043)</f>
        <v>6039</v>
      </c>
      <c r="T6043" s="388" t="str">
        <f>IF(_xlfn.IFNA(VLOOKUP(P6043,$AG$3:$AH$83,2,FALSE),"")='11.1'!$D$5,TXM!S6043,"")</f>
        <v/>
      </c>
      <c r="U6043" t="str">
        <f>IFERROR(SMALL($T$5:$T$9000,ROWS($T$5:T6043)),"")</f>
        <v/>
      </c>
    </row>
    <row r="6044" spans="1:21" ht="14.4" customHeight="1" x14ac:dyDescent="0.3">
      <c r="A6044" t="s">
        <v>1639</v>
      </c>
      <c r="D6044" s="388">
        <f>ROWS(C$5:C6044)</f>
        <v>6040</v>
      </c>
      <c r="E6044" s="388" t="str">
        <f>IF(_xlfn.IFNA(VLOOKUP(A6044,$AG$3:$AH$83,2,FALSE),"")='11.1'!$D$5,TXM!D6044,"")</f>
        <v/>
      </c>
      <c r="F6044" t="str">
        <f>IFERROR(SMALL($E$5:$E$9000,ROWS($E$5:E6044)),"")</f>
        <v/>
      </c>
      <c r="I6044" s="371" t="s">
        <v>67</v>
      </c>
      <c r="J6044" t="s">
        <v>102</v>
      </c>
      <c r="K6044" s="372">
        <v>8102857</v>
      </c>
      <c r="L6044" s="388">
        <f>ROWS(K$5:K6044)</f>
        <v>6040</v>
      </c>
      <c r="M6044" s="388" t="str">
        <f>IF(_xlfn.IFNA(VLOOKUP(I6044,$AG$3:$AH$83,2,FALSE),"")='11.1'!$D$5,TXM!L6044,"")</f>
        <v/>
      </c>
      <c r="N6044" t="str">
        <f>IFERROR(SMALL($M$5:$M$9000,ROWS($M$5:M6044)),"")</f>
        <v/>
      </c>
      <c r="P6044" t="s">
        <v>1639</v>
      </c>
      <c r="S6044" s="388">
        <f>ROWS(R$5:R6044)</f>
        <v>6040</v>
      </c>
      <c r="T6044" s="388" t="str">
        <f>IF(_xlfn.IFNA(VLOOKUP(P6044,$AG$3:$AH$83,2,FALSE),"")='11.1'!$D$5,TXM!S6044,"")</f>
        <v/>
      </c>
      <c r="U6044" t="str">
        <f>IFERROR(SMALL($T$5:$T$9000,ROWS($T$5:T6044)),"")</f>
        <v/>
      </c>
    </row>
    <row r="6045" spans="1:21" ht="14.4" customHeight="1" x14ac:dyDescent="0.3">
      <c r="A6045" t="s">
        <v>1639</v>
      </c>
      <c r="D6045" s="388">
        <f>ROWS(C$5:C6045)</f>
        <v>6041</v>
      </c>
      <c r="E6045" s="388" t="str">
        <f>IF(_xlfn.IFNA(VLOOKUP(A6045,$AG$3:$AH$83,2,FALSE),"")='11.1'!$D$5,TXM!D6045,"")</f>
        <v/>
      </c>
      <c r="F6045" t="str">
        <f>IFERROR(SMALL($E$5:$E$9000,ROWS($E$5:E6045)),"")</f>
        <v/>
      </c>
      <c r="I6045" s="371" t="s">
        <v>67</v>
      </c>
      <c r="J6045" t="s">
        <v>96</v>
      </c>
      <c r="K6045" s="372">
        <v>4445256</v>
      </c>
      <c r="L6045" s="388">
        <f>ROWS(K$5:K6045)</f>
        <v>6041</v>
      </c>
      <c r="M6045" s="388" t="str">
        <f>IF(_xlfn.IFNA(VLOOKUP(I6045,$AG$3:$AH$83,2,FALSE),"")='11.1'!$D$5,TXM!L6045,"")</f>
        <v/>
      </c>
      <c r="N6045" t="str">
        <f>IFERROR(SMALL($M$5:$M$9000,ROWS($M$5:M6045)),"")</f>
        <v/>
      </c>
      <c r="P6045" t="s">
        <v>1639</v>
      </c>
      <c r="S6045" s="388">
        <f>ROWS(R$5:R6045)</f>
        <v>6041</v>
      </c>
      <c r="T6045" s="388" t="str">
        <f>IF(_xlfn.IFNA(VLOOKUP(P6045,$AG$3:$AH$83,2,FALSE),"")='11.1'!$D$5,TXM!S6045,"")</f>
        <v/>
      </c>
      <c r="U6045" t="str">
        <f>IFERROR(SMALL($T$5:$T$9000,ROWS($T$5:T6045)),"")</f>
        <v/>
      </c>
    </row>
    <row r="6046" spans="1:21" ht="14.4" customHeight="1" x14ac:dyDescent="0.3">
      <c r="A6046" t="s">
        <v>1639</v>
      </c>
      <c r="D6046" s="388">
        <f>ROWS(C$5:C6046)</f>
        <v>6042</v>
      </c>
      <c r="E6046" s="388" t="str">
        <f>IF(_xlfn.IFNA(VLOOKUP(A6046,$AG$3:$AH$83,2,FALSE),"")='11.1'!$D$5,TXM!D6046,"")</f>
        <v/>
      </c>
      <c r="F6046" t="str">
        <f>IFERROR(SMALL($E$5:$E$9000,ROWS($E$5:E6046)),"")</f>
        <v/>
      </c>
      <c r="I6046" s="371" t="s">
        <v>67</v>
      </c>
      <c r="J6046" t="s">
        <v>779</v>
      </c>
      <c r="K6046" s="372">
        <v>4170312</v>
      </c>
      <c r="L6046" s="388">
        <f>ROWS(K$5:K6046)</f>
        <v>6042</v>
      </c>
      <c r="M6046" s="388" t="str">
        <f>IF(_xlfn.IFNA(VLOOKUP(I6046,$AG$3:$AH$83,2,FALSE),"")='11.1'!$D$5,TXM!L6046,"")</f>
        <v/>
      </c>
      <c r="N6046" t="str">
        <f>IFERROR(SMALL($M$5:$M$9000,ROWS($M$5:M6046)),"")</f>
        <v/>
      </c>
      <c r="P6046" t="s">
        <v>1639</v>
      </c>
      <c r="S6046" s="388">
        <f>ROWS(R$5:R6046)</f>
        <v>6042</v>
      </c>
      <c r="T6046" s="388" t="str">
        <f>IF(_xlfn.IFNA(VLOOKUP(P6046,$AG$3:$AH$83,2,FALSE),"")='11.1'!$D$5,TXM!S6046,"")</f>
        <v/>
      </c>
      <c r="U6046" t="str">
        <f>IFERROR(SMALL($T$5:$T$9000,ROWS($T$5:T6046)),"")</f>
        <v/>
      </c>
    </row>
    <row r="6047" spans="1:21" ht="14.4" customHeight="1" x14ac:dyDescent="0.3">
      <c r="A6047" t="s">
        <v>1639</v>
      </c>
      <c r="D6047" s="388">
        <f>ROWS(C$5:C6047)</f>
        <v>6043</v>
      </c>
      <c r="E6047" s="388" t="str">
        <f>IF(_xlfn.IFNA(VLOOKUP(A6047,$AG$3:$AH$83,2,FALSE),"")='11.1'!$D$5,TXM!D6047,"")</f>
        <v/>
      </c>
      <c r="F6047" t="str">
        <f>IFERROR(SMALL($E$5:$E$9000,ROWS($E$5:E6047)),"")</f>
        <v/>
      </c>
      <c r="I6047" s="371" t="s">
        <v>67</v>
      </c>
      <c r="J6047" t="s">
        <v>827</v>
      </c>
      <c r="K6047" s="372">
        <v>1220924</v>
      </c>
      <c r="L6047" s="388">
        <f>ROWS(K$5:K6047)</f>
        <v>6043</v>
      </c>
      <c r="M6047" s="388" t="str">
        <f>IF(_xlfn.IFNA(VLOOKUP(I6047,$AG$3:$AH$83,2,FALSE),"")='11.1'!$D$5,TXM!L6047,"")</f>
        <v/>
      </c>
      <c r="N6047" t="str">
        <f>IFERROR(SMALL($M$5:$M$9000,ROWS($M$5:M6047)),"")</f>
        <v/>
      </c>
      <c r="P6047" t="s">
        <v>1639</v>
      </c>
      <c r="S6047" s="388">
        <f>ROWS(R$5:R6047)</f>
        <v>6043</v>
      </c>
      <c r="T6047" s="388" t="str">
        <f>IF(_xlfn.IFNA(VLOOKUP(P6047,$AG$3:$AH$83,2,FALSE),"")='11.1'!$D$5,TXM!S6047,"")</f>
        <v/>
      </c>
      <c r="U6047" t="str">
        <f>IFERROR(SMALL($T$5:$T$9000,ROWS($T$5:T6047)),"")</f>
        <v/>
      </c>
    </row>
    <row r="6048" spans="1:21" ht="14.4" customHeight="1" x14ac:dyDescent="0.3">
      <c r="A6048" t="s">
        <v>1639</v>
      </c>
      <c r="D6048" s="388">
        <f>ROWS(C$5:C6048)</f>
        <v>6044</v>
      </c>
      <c r="E6048" s="388" t="str">
        <f>IF(_xlfn.IFNA(VLOOKUP(A6048,$AG$3:$AH$83,2,FALSE),"")='11.1'!$D$5,TXM!D6048,"")</f>
        <v/>
      </c>
      <c r="F6048" t="str">
        <f>IFERROR(SMALL($E$5:$E$9000,ROWS($E$5:E6048)),"")</f>
        <v/>
      </c>
      <c r="I6048" s="371" t="s">
        <v>67</v>
      </c>
      <c r="J6048" t="s">
        <v>107</v>
      </c>
      <c r="K6048" s="372">
        <v>1018426</v>
      </c>
      <c r="L6048" s="388">
        <f>ROWS(K$5:K6048)</f>
        <v>6044</v>
      </c>
      <c r="M6048" s="388" t="str">
        <f>IF(_xlfn.IFNA(VLOOKUP(I6048,$AG$3:$AH$83,2,FALSE),"")='11.1'!$D$5,TXM!L6048,"")</f>
        <v/>
      </c>
      <c r="N6048" t="str">
        <f>IFERROR(SMALL($M$5:$M$9000,ROWS($M$5:M6048)),"")</f>
        <v/>
      </c>
      <c r="P6048" t="s">
        <v>1639</v>
      </c>
      <c r="S6048" s="388">
        <f>ROWS(R$5:R6048)</f>
        <v>6044</v>
      </c>
      <c r="T6048" s="388" t="str">
        <f>IF(_xlfn.IFNA(VLOOKUP(P6048,$AG$3:$AH$83,2,FALSE),"")='11.1'!$D$5,TXM!S6048,"")</f>
        <v/>
      </c>
      <c r="U6048" t="str">
        <f>IFERROR(SMALL($T$5:$T$9000,ROWS($T$5:T6048)),"")</f>
        <v/>
      </c>
    </row>
    <row r="6049" spans="1:21" ht="14.4" customHeight="1" x14ac:dyDescent="0.3">
      <c r="A6049" t="s">
        <v>1639</v>
      </c>
      <c r="D6049" s="388">
        <f>ROWS(C$5:C6049)</f>
        <v>6045</v>
      </c>
      <c r="E6049" s="388" t="str">
        <f>IF(_xlfn.IFNA(VLOOKUP(A6049,$AG$3:$AH$83,2,FALSE),"")='11.1'!$D$5,TXM!D6049,"")</f>
        <v/>
      </c>
      <c r="F6049" t="str">
        <f>IFERROR(SMALL($E$5:$E$9000,ROWS($E$5:E6049)),"")</f>
        <v/>
      </c>
      <c r="I6049" s="371" t="s">
        <v>67</v>
      </c>
      <c r="J6049" t="s">
        <v>99</v>
      </c>
      <c r="K6049" s="372">
        <v>414148</v>
      </c>
      <c r="L6049" s="388">
        <f>ROWS(K$5:K6049)</f>
        <v>6045</v>
      </c>
      <c r="M6049" s="388" t="str">
        <f>IF(_xlfn.IFNA(VLOOKUP(I6049,$AG$3:$AH$83,2,FALSE),"")='11.1'!$D$5,TXM!L6049,"")</f>
        <v/>
      </c>
      <c r="N6049" t="str">
        <f>IFERROR(SMALL($M$5:$M$9000,ROWS($M$5:M6049)),"")</f>
        <v/>
      </c>
      <c r="P6049" t="s">
        <v>1639</v>
      </c>
      <c r="S6049" s="388">
        <f>ROWS(R$5:R6049)</f>
        <v>6045</v>
      </c>
      <c r="T6049" s="388" t="str">
        <f>IF(_xlfn.IFNA(VLOOKUP(P6049,$AG$3:$AH$83,2,FALSE),"")='11.1'!$D$5,TXM!S6049,"")</f>
        <v/>
      </c>
      <c r="U6049" t="str">
        <f>IFERROR(SMALL($T$5:$T$9000,ROWS($T$5:T6049)),"")</f>
        <v/>
      </c>
    </row>
    <row r="6050" spans="1:21" ht="14.4" customHeight="1" x14ac:dyDescent="0.3">
      <c r="A6050" t="s">
        <v>1639</v>
      </c>
      <c r="D6050" s="388">
        <f>ROWS(C$5:C6050)</f>
        <v>6046</v>
      </c>
      <c r="E6050" s="388" t="str">
        <f>IF(_xlfn.IFNA(VLOOKUP(A6050,$AG$3:$AH$83,2,FALSE),"")='11.1'!$D$5,TXM!D6050,"")</f>
        <v/>
      </c>
      <c r="F6050" t="str">
        <f>IFERROR(SMALL($E$5:$E$9000,ROWS($E$5:E6050)),"")</f>
        <v/>
      </c>
      <c r="I6050" s="371" t="s">
        <v>67</v>
      </c>
      <c r="J6050" t="s">
        <v>106</v>
      </c>
      <c r="K6050" s="372">
        <v>345869</v>
      </c>
      <c r="L6050" s="388">
        <f>ROWS(K$5:K6050)</f>
        <v>6046</v>
      </c>
      <c r="M6050" s="388" t="str">
        <f>IF(_xlfn.IFNA(VLOOKUP(I6050,$AG$3:$AH$83,2,FALSE),"")='11.1'!$D$5,TXM!L6050,"")</f>
        <v/>
      </c>
      <c r="N6050" t="str">
        <f>IFERROR(SMALL($M$5:$M$9000,ROWS($M$5:M6050)),"")</f>
        <v/>
      </c>
      <c r="P6050" t="s">
        <v>1639</v>
      </c>
      <c r="S6050" s="388">
        <f>ROWS(R$5:R6050)</f>
        <v>6046</v>
      </c>
      <c r="T6050" s="388" t="str">
        <f>IF(_xlfn.IFNA(VLOOKUP(P6050,$AG$3:$AH$83,2,FALSE),"")='11.1'!$D$5,TXM!S6050,"")</f>
        <v/>
      </c>
      <c r="U6050" t="str">
        <f>IFERROR(SMALL($T$5:$T$9000,ROWS($T$5:T6050)),"")</f>
        <v/>
      </c>
    </row>
    <row r="6051" spans="1:21" ht="14.4" customHeight="1" x14ac:dyDescent="0.3">
      <c r="A6051" t="s">
        <v>1639</v>
      </c>
      <c r="D6051" s="388">
        <f>ROWS(C$5:C6051)</f>
        <v>6047</v>
      </c>
      <c r="E6051" s="388" t="str">
        <f>IF(_xlfn.IFNA(VLOOKUP(A6051,$AG$3:$AH$83,2,FALSE),"")='11.1'!$D$5,TXM!D6051,"")</f>
        <v/>
      </c>
      <c r="F6051" t="str">
        <f>IFERROR(SMALL($E$5:$E$9000,ROWS($E$5:E6051)),"")</f>
        <v/>
      </c>
      <c r="I6051" s="371" t="s">
        <v>67</v>
      </c>
      <c r="J6051" t="s">
        <v>103</v>
      </c>
      <c r="K6051" s="372">
        <v>287065</v>
      </c>
      <c r="L6051" s="388">
        <f>ROWS(K$5:K6051)</f>
        <v>6047</v>
      </c>
      <c r="M6051" s="388" t="str">
        <f>IF(_xlfn.IFNA(VLOOKUP(I6051,$AG$3:$AH$83,2,FALSE),"")='11.1'!$D$5,TXM!L6051,"")</f>
        <v/>
      </c>
      <c r="N6051" t="str">
        <f>IFERROR(SMALL($M$5:$M$9000,ROWS($M$5:M6051)),"")</f>
        <v/>
      </c>
      <c r="P6051" t="s">
        <v>1639</v>
      </c>
      <c r="S6051" s="388">
        <f>ROWS(R$5:R6051)</f>
        <v>6047</v>
      </c>
      <c r="T6051" s="388" t="str">
        <f>IF(_xlfn.IFNA(VLOOKUP(P6051,$AG$3:$AH$83,2,FALSE),"")='11.1'!$D$5,TXM!S6051,"")</f>
        <v/>
      </c>
      <c r="U6051" t="str">
        <f>IFERROR(SMALL($T$5:$T$9000,ROWS($T$5:T6051)),"")</f>
        <v/>
      </c>
    </row>
    <row r="6052" spans="1:21" ht="14.4" customHeight="1" x14ac:dyDescent="0.3">
      <c r="A6052" t="s">
        <v>1639</v>
      </c>
      <c r="D6052" s="388">
        <f>ROWS(C$5:C6052)</f>
        <v>6048</v>
      </c>
      <c r="E6052" s="388" t="str">
        <f>IF(_xlfn.IFNA(VLOOKUP(A6052,$AG$3:$AH$83,2,FALSE),"")='11.1'!$D$5,TXM!D6052,"")</f>
        <v/>
      </c>
      <c r="F6052" t="str">
        <f>IFERROR(SMALL($E$5:$E$9000,ROWS($E$5:E6052)),"")</f>
        <v/>
      </c>
      <c r="I6052" s="371" t="s">
        <v>67</v>
      </c>
      <c r="J6052" t="s">
        <v>91</v>
      </c>
      <c r="K6052" s="372">
        <v>197700</v>
      </c>
      <c r="L6052" s="388">
        <f>ROWS(K$5:K6052)</f>
        <v>6048</v>
      </c>
      <c r="M6052" s="388" t="str">
        <f>IF(_xlfn.IFNA(VLOOKUP(I6052,$AG$3:$AH$83,2,FALSE),"")='11.1'!$D$5,TXM!L6052,"")</f>
        <v/>
      </c>
      <c r="N6052" t="str">
        <f>IFERROR(SMALL($M$5:$M$9000,ROWS($M$5:M6052)),"")</f>
        <v/>
      </c>
      <c r="P6052" t="s">
        <v>1639</v>
      </c>
      <c r="S6052" s="388">
        <f>ROWS(R$5:R6052)</f>
        <v>6048</v>
      </c>
      <c r="T6052" s="388" t="str">
        <f>IF(_xlfn.IFNA(VLOOKUP(P6052,$AG$3:$AH$83,2,FALSE),"")='11.1'!$D$5,TXM!S6052,"")</f>
        <v/>
      </c>
      <c r="U6052" t="str">
        <f>IFERROR(SMALL($T$5:$T$9000,ROWS($T$5:T6052)),"")</f>
        <v/>
      </c>
    </row>
    <row r="6053" spans="1:21" ht="14.4" customHeight="1" x14ac:dyDescent="0.3">
      <c r="A6053" t="s">
        <v>1639</v>
      </c>
      <c r="D6053" s="388">
        <f>ROWS(C$5:C6053)</f>
        <v>6049</v>
      </c>
      <c r="E6053" s="388" t="str">
        <f>IF(_xlfn.IFNA(VLOOKUP(A6053,$AG$3:$AH$83,2,FALSE),"")='11.1'!$D$5,TXM!D6053,"")</f>
        <v/>
      </c>
      <c r="F6053" t="str">
        <f>IFERROR(SMALL($E$5:$E$9000,ROWS($E$5:E6053)),"")</f>
        <v/>
      </c>
      <c r="I6053" s="371" t="s">
        <v>67</v>
      </c>
      <c r="J6053" t="s">
        <v>1005</v>
      </c>
      <c r="K6053" s="372">
        <v>67332</v>
      </c>
      <c r="L6053" s="388">
        <f>ROWS(K$5:K6053)</f>
        <v>6049</v>
      </c>
      <c r="M6053" s="388" t="str">
        <f>IF(_xlfn.IFNA(VLOOKUP(I6053,$AG$3:$AH$83,2,FALSE),"")='11.1'!$D$5,TXM!L6053,"")</f>
        <v/>
      </c>
      <c r="N6053" t="str">
        <f>IFERROR(SMALL($M$5:$M$9000,ROWS($M$5:M6053)),"")</f>
        <v/>
      </c>
      <c r="P6053" t="s">
        <v>1639</v>
      </c>
      <c r="S6053" s="388">
        <f>ROWS(R$5:R6053)</f>
        <v>6049</v>
      </c>
      <c r="T6053" s="388" t="str">
        <f>IF(_xlfn.IFNA(VLOOKUP(P6053,$AG$3:$AH$83,2,FALSE),"")='11.1'!$D$5,TXM!S6053,"")</f>
        <v/>
      </c>
      <c r="U6053" t="str">
        <f>IFERROR(SMALL($T$5:$T$9000,ROWS($T$5:T6053)),"")</f>
        <v/>
      </c>
    </row>
    <row r="6054" spans="1:21" ht="14.4" customHeight="1" x14ac:dyDescent="0.3">
      <c r="A6054" t="s">
        <v>1639</v>
      </c>
      <c r="D6054" s="388">
        <f>ROWS(C$5:C6054)</f>
        <v>6050</v>
      </c>
      <c r="E6054" s="388" t="str">
        <f>IF(_xlfn.IFNA(VLOOKUP(A6054,$AG$3:$AH$83,2,FALSE),"")='11.1'!$D$5,TXM!D6054,"")</f>
        <v/>
      </c>
      <c r="F6054" t="str">
        <f>IFERROR(SMALL($E$5:$E$9000,ROWS($E$5:E6054)),"")</f>
        <v/>
      </c>
      <c r="I6054" s="371" t="s">
        <v>67</v>
      </c>
      <c r="J6054" t="s">
        <v>108</v>
      </c>
      <c r="K6054" s="372">
        <v>26460</v>
      </c>
      <c r="L6054" s="388">
        <f>ROWS(K$5:K6054)</f>
        <v>6050</v>
      </c>
      <c r="M6054" s="388" t="str">
        <f>IF(_xlfn.IFNA(VLOOKUP(I6054,$AG$3:$AH$83,2,FALSE),"")='11.1'!$D$5,TXM!L6054,"")</f>
        <v/>
      </c>
      <c r="N6054" t="str">
        <f>IFERROR(SMALL($M$5:$M$9000,ROWS($M$5:M6054)),"")</f>
        <v/>
      </c>
      <c r="P6054" t="s">
        <v>1639</v>
      </c>
      <c r="S6054" s="388">
        <f>ROWS(R$5:R6054)</f>
        <v>6050</v>
      </c>
      <c r="T6054" s="388" t="str">
        <f>IF(_xlfn.IFNA(VLOOKUP(P6054,$AG$3:$AH$83,2,FALSE),"")='11.1'!$D$5,TXM!S6054,"")</f>
        <v/>
      </c>
      <c r="U6054" t="str">
        <f>IFERROR(SMALL($T$5:$T$9000,ROWS($T$5:T6054)),"")</f>
        <v/>
      </c>
    </row>
    <row r="6055" spans="1:21" ht="14.4" customHeight="1" x14ac:dyDescent="0.3">
      <c r="A6055" t="s">
        <v>1639</v>
      </c>
      <c r="D6055" s="388">
        <f>ROWS(C$5:C6055)</f>
        <v>6051</v>
      </c>
      <c r="E6055" s="388" t="str">
        <f>IF(_xlfn.IFNA(VLOOKUP(A6055,$AG$3:$AH$83,2,FALSE),"")='11.1'!$D$5,TXM!D6055,"")</f>
        <v/>
      </c>
      <c r="F6055" t="str">
        <f>IFERROR(SMALL($E$5:$E$9000,ROWS($E$5:E6055)),"")</f>
        <v/>
      </c>
      <c r="I6055" s="371" t="s">
        <v>67</v>
      </c>
      <c r="J6055" t="s">
        <v>837</v>
      </c>
      <c r="K6055" s="372">
        <v>14817</v>
      </c>
      <c r="L6055" s="388">
        <f>ROWS(K$5:K6055)</f>
        <v>6051</v>
      </c>
      <c r="M6055" s="388" t="str">
        <f>IF(_xlfn.IFNA(VLOOKUP(I6055,$AG$3:$AH$83,2,FALSE),"")='11.1'!$D$5,TXM!L6055,"")</f>
        <v/>
      </c>
      <c r="N6055" t="str">
        <f>IFERROR(SMALL($M$5:$M$9000,ROWS($M$5:M6055)),"")</f>
        <v/>
      </c>
      <c r="P6055" t="s">
        <v>1639</v>
      </c>
      <c r="S6055" s="388">
        <f>ROWS(R$5:R6055)</f>
        <v>6051</v>
      </c>
      <c r="T6055" s="388" t="str">
        <f>IF(_xlfn.IFNA(VLOOKUP(P6055,$AG$3:$AH$83,2,FALSE),"")='11.1'!$D$5,TXM!S6055,"")</f>
        <v/>
      </c>
      <c r="U6055" t="str">
        <f>IFERROR(SMALL($T$5:$T$9000,ROWS($T$5:T6055)),"")</f>
        <v/>
      </c>
    </row>
    <row r="6056" spans="1:21" ht="14.4" customHeight="1" x14ac:dyDescent="0.3">
      <c r="A6056" t="s">
        <v>1639</v>
      </c>
      <c r="D6056" s="388">
        <f>ROWS(C$5:C6056)</f>
        <v>6052</v>
      </c>
      <c r="E6056" s="388" t="str">
        <f>IF(_xlfn.IFNA(VLOOKUP(A6056,$AG$3:$AH$83,2,FALSE),"")='11.1'!$D$5,TXM!D6056,"")</f>
        <v/>
      </c>
      <c r="F6056" t="str">
        <f>IFERROR(SMALL($E$5:$E$9000,ROWS($E$5:E6056)),"")</f>
        <v/>
      </c>
      <c r="I6056" s="371" t="s">
        <v>67</v>
      </c>
      <c r="J6056" t="s">
        <v>98</v>
      </c>
      <c r="K6056" s="372">
        <v>4475</v>
      </c>
      <c r="L6056" s="388">
        <f>ROWS(K$5:K6056)</f>
        <v>6052</v>
      </c>
      <c r="M6056" s="388" t="str">
        <f>IF(_xlfn.IFNA(VLOOKUP(I6056,$AG$3:$AH$83,2,FALSE),"")='11.1'!$D$5,TXM!L6056,"")</f>
        <v/>
      </c>
      <c r="N6056" t="str">
        <f>IFERROR(SMALL($M$5:$M$9000,ROWS($M$5:M6056)),"")</f>
        <v/>
      </c>
      <c r="P6056" t="s">
        <v>1639</v>
      </c>
      <c r="S6056" s="388">
        <f>ROWS(R$5:R6056)</f>
        <v>6052</v>
      </c>
      <c r="T6056" s="388" t="str">
        <f>IF(_xlfn.IFNA(VLOOKUP(P6056,$AG$3:$AH$83,2,FALSE),"")='11.1'!$D$5,TXM!S6056,"")</f>
        <v/>
      </c>
      <c r="U6056" t="str">
        <f>IFERROR(SMALL($T$5:$T$9000,ROWS($T$5:T6056)),"")</f>
        <v/>
      </c>
    </row>
    <row r="6057" spans="1:21" ht="14.4" customHeight="1" x14ac:dyDescent="0.3">
      <c r="A6057" t="s">
        <v>1639</v>
      </c>
      <c r="D6057" s="388">
        <f>ROWS(C$5:C6057)</f>
        <v>6053</v>
      </c>
      <c r="E6057" s="388" t="str">
        <f>IF(_xlfn.IFNA(VLOOKUP(A6057,$AG$3:$AH$83,2,FALSE),"")='11.1'!$D$5,TXM!D6057,"")</f>
        <v/>
      </c>
      <c r="F6057" t="str">
        <f>IFERROR(SMALL($E$5:$E$9000,ROWS($E$5:E6057)),"")</f>
        <v/>
      </c>
      <c r="I6057" s="371" t="s">
        <v>67</v>
      </c>
      <c r="J6057" t="s">
        <v>1000</v>
      </c>
      <c r="K6057" s="372">
        <v>4029</v>
      </c>
      <c r="L6057" s="388">
        <f>ROWS(K$5:K6057)</f>
        <v>6053</v>
      </c>
      <c r="M6057" s="388" t="str">
        <f>IF(_xlfn.IFNA(VLOOKUP(I6057,$AG$3:$AH$83,2,FALSE),"")='11.1'!$D$5,TXM!L6057,"")</f>
        <v/>
      </c>
      <c r="N6057" t="str">
        <f>IFERROR(SMALL($M$5:$M$9000,ROWS($M$5:M6057)),"")</f>
        <v/>
      </c>
      <c r="P6057" t="s">
        <v>1639</v>
      </c>
      <c r="S6057" s="388">
        <f>ROWS(R$5:R6057)</f>
        <v>6053</v>
      </c>
      <c r="T6057" s="388" t="str">
        <f>IF(_xlfn.IFNA(VLOOKUP(P6057,$AG$3:$AH$83,2,FALSE),"")='11.1'!$D$5,TXM!S6057,"")</f>
        <v/>
      </c>
      <c r="U6057" t="str">
        <f>IFERROR(SMALL($T$5:$T$9000,ROWS($T$5:T6057)),"")</f>
        <v/>
      </c>
    </row>
    <row r="6058" spans="1:21" ht="14.4" customHeight="1" x14ac:dyDescent="0.3">
      <c r="A6058" t="s">
        <v>1639</v>
      </c>
      <c r="D6058" s="388">
        <f>ROWS(C$5:C6058)</f>
        <v>6054</v>
      </c>
      <c r="E6058" s="388" t="str">
        <f>IF(_xlfn.IFNA(VLOOKUP(A6058,$AG$3:$AH$83,2,FALSE),"")='11.1'!$D$5,TXM!D6058,"")</f>
        <v/>
      </c>
      <c r="F6058" t="str">
        <f>IFERROR(SMALL($E$5:$E$9000,ROWS($E$5:E6058)),"")</f>
        <v/>
      </c>
      <c r="I6058" s="371" t="s">
        <v>67</v>
      </c>
      <c r="J6058" t="s">
        <v>100</v>
      </c>
      <c r="K6058" s="372">
        <v>3422</v>
      </c>
      <c r="L6058" s="388">
        <f>ROWS(K$5:K6058)</f>
        <v>6054</v>
      </c>
      <c r="M6058" s="388" t="str">
        <f>IF(_xlfn.IFNA(VLOOKUP(I6058,$AG$3:$AH$83,2,FALSE),"")='11.1'!$D$5,TXM!L6058,"")</f>
        <v/>
      </c>
      <c r="N6058" t="str">
        <f>IFERROR(SMALL($M$5:$M$9000,ROWS($M$5:M6058)),"")</f>
        <v/>
      </c>
      <c r="P6058" t="s">
        <v>1639</v>
      </c>
      <c r="S6058" s="388">
        <f>ROWS(R$5:R6058)</f>
        <v>6054</v>
      </c>
      <c r="T6058" s="388" t="str">
        <f>IF(_xlfn.IFNA(VLOOKUP(P6058,$AG$3:$AH$83,2,FALSE),"")='11.1'!$D$5,TXM!S6058,"")</f>
        <v/>
      </c>
      <c r="U6058" t="str">
        <f>IFERROR(SMALL($T$5:$T$9000,ROWS($T$5:T6058)),"")</f>
        <v/>
      </c>
    </row>
    <row r="6059" spans="1:21" ht="14.4" customHeight="1" x14ac:dyDescent="0.3">
      <c r="A6059" t="s">
        <v>1639</v>
      </c>
      <c r="D6059" s="388">
        <f>ROWS(C$5:C6059)</f>
        <v>6055</v>
      </c>
      <c r="E6059" s="388" t="str">
        <f>IF(_xlfn.IFNA(VLOOKUP(A6059,$AG$3:$AH$83,2,FALSE),"")='11.1'!$D$5,TXM!D6059,"")</f>
        <v/>
      </c>
      <c r="F6059" t="str">
        <f>IFERROR(SMALL($E$5:$E$9000,ROWS($E$5:E6059)),"")</f>
        <v/>
      </c>
      <c r="I6059" s="371" t="s">
        <v>67</v>
      </c>
      <c r="J6059" t="s">
        <v>1240</v>
      </c>
      <c r="K6059" s="372">
        <v>3178</v>
      </c>
      <c r="L6059" s="388">
        <f>ROWS(K$5:K6059)</f>
        <v>6055</v>
      </c>
      <c r="M6059" s="388" t="str">
        <f>IF(_xlfn.IFNA(VLOOKUP(I6059,$AG$3:$AH$83,2,FALSE),"")='11.1'!$D$5,TXM!L6059,"")</f>
        <v/>
      </c>
      <c r="N6059" t="str">
        <f>IFERROR(SMALL($M$5:$M$9000,ROWS($M$5:M6059)),"")</f>
        <v/>
      </c>
      <c r="P6059" t="s">
        <v>1639</v>
      </c>
      <c r="S6059" s="388">
        <f>ROWS(R$5:R6059)</f>
        <v>6055</v>
      </c>
      <c r="T6059" s="388" t="str">
        <f>IF(_xlfn.IFNA(VLOOKUP(P6059,$AG$3:$AH$83,2,FALSE),"")='11.1'!$D$5,TXM!S6059,"")</f>
        <v/>
      </c>
      <c r="U6059" t="str">
        <f>IFERROR(SMALL($T$5:$T$9000,ROWS($T$5:T6059)),"")</f>
        <v/>
      </c>
    </row>
    <row r="6060" spans="1:21" ht="14.4" customHeight="1" x14ac:dyDescent="0.3">
      <c r="A6060" t="s">
        <v>1639</v>
      </c>
      <c r="D6060" s="388">
        <f>ROWS(C$5:C6060)</f>
        <v>6056</v>
      </c>
      <c r="E6060" s="388" t="str">
        <f>IF(_xlfn.IFNA(VLOOKUP(A6060,$AG$3:$AH$83,2,FALSE),"")='11.1'!$D$5,TXM!D6060,"")</f>
        <v/>
      </c>
      <c r="F6060" t="str">
        <f>IFERROR(SMALL($E$5:$E$9000,ROWS($E$5:E6060)),"")</f>
        <v/>
      </c>
      <c r="I6060" s="371" t="s">
        <v>67</v>
      </c>
      <c r="J6060" t="s">
        <v>1434</v>
      </c>
      <c r="K6060" s="372">
        <v>1877</v>
      </c>
      <c r="L6060" s="388">
        <f>ROWS(K$5:K6060)</f>
        <v>6056</v>
      </c>
      <c r="M6060" s="388" t="str">
        <f>IF(_xlfn.IFNA(VLOOKUP(I6060,$AG$3:$AH$83,2,FALSE),"")='11.1'!$D$5,TXM!L6060,"")</f>
        <v/>
      </c>
      <c r="N6060" t="str">
        <f>IFERROR(SMALL($M$5:$M$9000,ROWS($M$5:M6060)),"")</f>
        <v/>
      </c>
      <c r="P6060" t="s">
        <v>1639</v>
      </c>
      <c r="S6060" s="388">
        <f>ROWS(R$5:R6060)</f>
        <v>6056</v>
      </c>
      <c r="T6060" s="388" t="str">
        <f>IF(_xlfn.IFNA(VLOOKUP(P6060,$AG$3:$AH$83,2,FALSE),"")='11.1'!$D$5,TXM!S6060,"")</f>
        <v/>
      </c>
      <c r="U6060" t="str">
        <f>IFERROR(SMALL($T$5:$T$9000,ROWS($T$5:T6060)),"")</f>
        <v/>
      </c>
    </row>
    <row r="6061" spans="1:21" ht="14.4" customHeight="1" x14ac:dyDescent="0.3">
      <c r="A6061" t="s">
        <v>1639</v>
      </c>
      <c r="D6061" s="388">
        <f>ROWS(C$5:C6061)</f>
        <v>6057</v>
      </c>
      <c r="E6061" s="388" t="str">
        <f>IF(_xlfn.IFNA(VLOOKUP(A6061,$AG$3:$AH$83,2,FALSE),"")='11.1'!$D$5,TXM!D6061,"")</f>
        <v/>
      </c>
      <c r="F6061" t="str">
        <f>IFERROR(SMALL($E$5:$E$9000,ROWS($E$5:E6061)),"")</f>
        <v/>
      </c>
      <c r="I6061" s="371" t="s">
        <v>67</v>
      </c>
      <c r="J6061" t="s">
        <v>823</v>
      </c>
      <c r="K6061" s="372">
        <v>1314</v>
      </c>
      <c r="L6061" s="388">
        <f>ROWS(K$5:K6061)</f>
        <v>6057</v>
      </c>
      <c r="M6061" s="388" t="str">
        <f>IF(_xlfn.IFNA(VLOOKUP(I6061,$AG$3:$AH$83,2,FALSE),"")='11.1'!$D$5,TXM!L6061,"")</f>
        <v/>
      </c>
      <c r="N6061" t="str">
        <f>IFERROR(SMALL($M$5:$M$9000,ROWS($M$5:M6061)),"")</f>
        <v/>
      </c>
      <c r="P6061" t="s">
        <v>1639</v>
      </c>
      <c r="S6061" s="388">
        <f>ROWS(R$5:R6061)</f>
        <v>6057</v>
      </c>
      <c r="T6061" s="388" t="str">
        <f>IF(_xlfn.IFNA(VLOOKUP(P6061,$AG$3:$AH$83,2,FALSE),"")='11.1'!$D$5,TXM!S6061,"")</f>
        <v/>
      </c>
      <c r="U6061" t="str">
        <f>IFERROR(SMALL($T$5:$T$9000,ROWS($T$5:T6061)),"")</f>
        <v/>
      </c>
    </row>
    <row r="6062" spans="1:21" ht="14.4" customHeight="1" x14ac:dyDescent="0.3">
      <c r="A6062" t="s">
        <v>1639</v>
      </c>
      <c r="D6062" s="388">
        <f>ROWS(C$5:C6062)</f>
        <v>6058</v>
      </c>
      <c r="E6062" s="388" t="str">
        <f>IF(_xlfn.IFNA(VLOOKUP(A6062,$AG$3:$AH$83,2,FALSE),"")='11.1'!$D$5,TXM!D6062,"")</f>
        <v/>
      </c>
      <c r="F6062" t="str">
        <f>IFERROR(SMALL($E$5:$E$9000,ROWS($E$5:E6062)),"")</f>
        <v/>
      </c>
      <c r="I6062" s="371" t="s">
        <v>67</v>
      </c>
      <c r="J6062" t="s">
        <v>843</v>
      </c>
      <c r="K6062" s="372">
        <v>1197</v>
      </c>
      <c r="L6062" s="388">
        <f>ROWS(K$5:K6062)</f>
        <v>6058</v>
      </c>
      <c r="M6062" s="388" t="str">
        <f>IF(_xlfn.IFNA(VLOOKUP(I6062,$AG$3:$AH$83,2,FALSE),"")='11.1'!$D$5,TXM!L6062,"")</f>
        <v/>
      </c>
      <c r="N6062" t="str">
        <f>IFERROR(SMALL($M$5:$M$9000,ROWS($M$5:M6062)),"")</f>
        <v/>
      </c>
      <c r="P6062" t="s">
        <v>1639</v>
      </c>
      <c r="S6062" s="388">
        <f>ROWS(R$5:R6062)</f>
        <v>6058</v>
      </c>
      <c r="T6062" s="388" t="str">
        <f>IF(_xlfn.IFNA(VLOOKUP(P6062,$AG$3:$AH$83,2,FALSE),"")='11.1'!$D$5,TXM!S6062,"")</f>
        <v/>
      </c>
      <c r="U6062" t="str">
        <f>IFERROR(SMALL($T$5:$T$9000,ROWS($T$5:T6062)),"")</f>
        <v/>
      </c>
    </row>
    <row r="6063" spans="1:21" ht="14.4" customHeight="1" x14ac:dyDescent="0.3">
      <c r="A6063" t="s">
        <v>1639</v>
      </c>
      <c r="D6063" s="388">
        <f>ROWS(C$5:C6063)</f>
        <v>6059</v>
      </c>
      <c r="E6063" s="388" t="str">
        <f>IF(_xlfn.IFNA(VLOOKUP(A6063,$AG$3:$AH$83,2,FALSE),"")='11.1'!$D$5,TXM!D6063,"")</f>
        <v/>
      </c>
      <c r="F6063" t="str">
        <f>IFERROR(SMALL($E$5:$E$9000,ROWS($E$5:E6063)),"")</f>
        <v/>
      </c>
      <c r="I6063" s="371" t="s">
        <v>67</v>
      </c>
      <c r="J6063" t="s">
        <v>817</v>
      </c>
      <c r="K6063" s="372">
        <v>961</v>
      </c>
      <c r="L6063" s="388">
        <f>ROWS(K$5:K6063)</f>
        <v>6059</v>
      </c>
      <c r="M6063" s="388" t="str">
        <f>IF(_xlfn.IFNA(VLOOKUP(I6063,$AG$3:$AH$83,2,FALSE),"")='11.1'!$D$5,TXM!L6063,"")</f>
        <v/>
      </c>
      <c r="N6063" t="str">
        <f>IFERROR(SMALL($M$5:$M$9000,ROWS($M$5:M6063)),"")</f>
        <v/>
      </c>
      <c r="P6063" t="s">
        <v>1639</v>
      </c>
      <c r="S6063" s="388">
        <f>ROWS(R$5:R6063)</f>
        <v>6059</v>
      </c>
      <c r="T6063" s="388" t="str">
        <f>IF(_xlfn.IFNA(VLOOKUP(P6063,$AG$3:$AH$83,2,FALSE),"")='11.1'!$D$5,TXM!S6063,"")</f>
        <v/>
      </c>
      <c r="U6063" t="str">
        <f>IFERROR(SMALL($T$5:$T$9000,ROWS($T$5:T6063)),"")</f>
        <v/>
      </c>
    </row>
    <row r="6064" spans="1:21" ht="14.4" customHeight="1" x14ac:dyDescent="0.3">
      <c r="A6064" t="s">
        <v>1639</v>
      </c>
      <c r="D6064" s="388">
        <f>ROWS(C$5:C6064)</f>
        <v>6060</v>
      </c>
      <c r="E6064" s="388" t="str">
        <f>IF(_xlfn.IFNA(VLOOKUP(A6064,$AG$3:$AH$83,2,FALSE),"")='11.1'!$D$5,TXM!D6064,"")</f>
        <v/>
      </c>
      <c r="F6064" t="str">
        <f>IFERROR(SMALL($E$5:$E$9000,ROWS($E$5:E6064)),"")</f>
        <v/>
      </c>
      <c r="I6064" s="371" t="s">
        <v>67</v>
      </c>
      <c r="J6064" t="s">
        <v>863</v>
      </c>
      <c r="K6064" s="372">
        <v>584</v>
      </c>
      <c r="L6064" s="388">
        <f>ROWS(K$5:K6064)</f>
        <v>6060</v>
      </c>
      <c r="M6064" s="388" t="str">
        <f>IF(_xlfn.IFNA(VLOOKUP(I6064,$AG$3:$AH$83,2,FALSE),"")='11.1'!$D$5,TXM!L6064,"")</f>
        <v/>
      </c>
      <c r="N6064" t="str">
        <f>IFERROR(SMALL($M$5:$M$9000,ROWS($M$5:M6064)),"")</f>
        <v/>
      </c>
      <c r="P6064" t="s">
        <v>1639</v>
      </c>
      <c r="S6064" s="388">
        <f>ROWS(R$5:R6064)</f>
        <v>6060</v>
      </c>
      <c r="T6064" s="388" t="str">
        <f>IF(_xlfn.IFNA(VLOOKUP(P6064,$AG$3:$AH$83,2,FALSE),"")='11.1'!$D$5,TXM!S6064,"")</f>
        <v/>
      </c>
      <c r="U6064" t="str">
        <f>IFERROR(SMALL($T$5:$T$9000,ROWS($T$5:T6064)),"")</f>
        <v/>
      </c>
    </row>
    <row r="6065" spans="1:21" ht="14.4" customHeight="1" x14ac:dyDescent="0.3">
      <c r="A6065" t="s">
        <v>1639</v>
      </c>
      <c r="D6065" s="388">
        <f>ROWS(C$5:C6065)</f>
        <v>6061</v>
      </c>
      <c r="E6065" s="388" t="str">
        <f>IF(_xlfn.IFNA(VLOOKUP(A6065,$AG$3:$AH$83,2,FALSE),"")='11.1'!$D$5,TXM!D6065,"")</f>
        <v/>
      </c>
      <c r="F6065" t="str">
        <f>IFERROR(SMALL($E$5:$E$9000,ROWS($E$5:E6065)),"")</f>
        <v/>
      </c>
      <c r="I6065" s="371" t="s">
        <v>67</v>
      </c>
      <c r="J6065" t="s">
        <v>839</v>
      </c>
      <c r="K6065" s="372">
        <v>535</v>
      </c>
      <c r="L6065" s="388">
        <f>ROWS(K$5:K6065)</f>
        <v>6061</v>
      </c>
      <c r="M6065" s="388" t="str">
        <f>IF(_xlfn.IFNA(VLOOKUP(I6065,$AG$3:$AH$83,2,FALSE),"")='11.1'!$D$5,TXM!L6065,"")</f>
        <v/>
      </c>
      <c r="N6065" t="str">
        <f>IFERROR(SMALL($M$5:$M$9000,ROWS($M$5:M6065)),"")</f>
        <v/>
      </c>
      <c r="P6065" t="s">
        <v>1639</v>
      </c>
      <c r="S6065" s="388">
        <f>ROWS(R$5:R6065)</f>
        <v>6061</v>
      </c>
      <c r="T6065" s="388" t="str">
        <f>IF(_xlfn.IFNA(VLOOKUP(P6065,$AG$3:$AH$83,2,FALSE),"")='11.1'!$D$5,TXM!S6065,"")</f>
        <v/>
      </c>
      <c r="U6065" t="str">
        <f>IFERROR(SMALL($T$5:$T$9000,ROWS($T$5:T6065)),"")</f>
        <v/>
      </c>
    </row>
    <row r="6066" spans="1:21" ht="14.4" customHeight="1" x14ac:dyDescent="0.3">
      <c r="A6066" t="s">
        <v>1639</v>
      </c>
      <c r="D6066" s="388">
        <f>ROWS(C$5:C6066)</f>
        <v>6062</v>
      </c>
      <c r="E6066" s="388" t="str">
        <f>IF(_xlfn.IFNA(VLOOKUP(A6066,$AG$3:$AH$83,2,FALSE),"")='11.1'!$D$5,TXM!D6066,"")</f>
        <v/>
      </c>
      <c r="F6066" t="str">
        <f>IFERROR(SMALL($E$5:$E$9000,ROWS($E$5:E6066)),"")</f>
        <v/>
      </c>
      <c r="I6066" s="371" t="s">
        <v>67</v>
      </c>
      <c r="J6066" t="s">
        <v>1265</v>
      </c>
      <c r="K6066" s="372">
        <v>305</v>
      </c>
      <c r="L6066" s="388">
        <f>ROWS(K$5:K6066)</f>
        <v>6062</v>
      </c>
      <c r="M6066" s="388" t="str">
        <f>IF(_xlfn.IFNA(VLOOKUP(I6066,$AG$3:$AH$83,2,FALSE),"")='11.1'!$D$5,TXM!L6066,"")</f>
        <v/>
      </c>
      <c r="N6066" t="str">
        <f>IFERROR(SMALL($M$5:$M$9000,ROWS($M$5:M6066)),"")</f>
        <v/>
      </c>
      <c r="P6066" t="s">
        <v>1639</v>
      </c>
      <c r="S6066" s="388">
        <f>ROWS(R$5:R6066)</f>
        <v>6062</v>
      </c>
      <c r="T6066" s="388" t="str">
        <f>IF(_xlfn.IFNA(VLOOKUP(P6066,$AG$3:$AH$83,2,FALSE),"")='11.1'!$D$5,TXM!S6066,"")</f>
        <v/>
      </c>
      <c r="U6066" t="str">
        <f>IFERROR(SMALL($T$5:$T$9000,ROWS($T$5:T6066)),"")</f>
        <v/>
      </c>
    </row>
    <row r="6067" spans="1:21" ht="14.4" customHeight="1" x14ac:dyDescent="0.3">
      <c r="A6067" t="s">
        <v>1639</v>
      </c>
      <c r="D6067" s="388">
        <f>ROWS(C$5:C6067)</f>
        <v>6063</v>
      </c>
      <c r="E6067" s="388" t="str">
        <f>IF(_xlfn.IFNA(VLOOKUP(A6067,$AG$3:$AH$83,2,FALSE),"")='11.1'!$D$5,TXM!D6067,"")</f>
        <v/>
      </c>
      <c r="F6067" t="str">
        <f>IFERROR(SMALL($E$5:$E$9000,ROWS($E$5:E6067)),"")</f>
        <v/>
      </c>
      <c r="I6067" s="371" t="s">
        <v>67</v>
      </c>
      <c r="J6067" t="s">
        <v>865</v>
      </c>
      <c r="K6067" s="372">
        <v>270</v>
      </c>
      <c r="L6067" s="388">
        <f>ROWS(K$5:K6067)</f>
        <v>6063</v>
      </c>
      <c r="M6067" s="388" t="str">
        <f>IF(_xlfn.IFNA(VLOOKUP(I6067,$AG$3:$AH$83,2,FALSE),"")='11.1'!$D$5,TXM!L6067,"")</f>
        <v/>
      </c>
      <c r="N6067" t="str">
        <f>IFERROR(SMALL($M$5:$M$9000,ROWS($M$5:M6067)),"")</f>
        <v/>
      </c>
      <c r="P6067" t="s">
        <v>1639</v>
      </c>
      <c r="S6067" s="388">
        <f>ROWS(R$5:R6067)</f>
        <v>6063</v>
      </c>
      <c r="T6067" s="388" t="str">
        <f>IF(_xlfn.IFNA(VLOOKUP(P6067,$AG$3:$AH$83,2,FALSE),"")='11.1'!$D$5,TXM!S6067,"")</f>
        <v/>
      </c>
      <c r="U6067" t="str">
        <f>IFERROR(SMALL($T$5:$T$9000,ROWS($T$5:T6067)),"")</f>
        <v/>
      </c>
    </row>
    <row r="6068" spans="1:21" ht="14.4" customHeight="1" x14ac:dyDescent="0.3">
      <c r="A6068" t="s">
        <v>1639</v>
      </c>
      <c r="D6068" s="388">
        <f>ROWS(C$5:C6068)</f>
        <v>6064</v>
      </c>
      <c r="E6068" s="388" t="str">
        <f>IF(_xlfn.IFNA(VLOOKUP(A6068,$AG$3:$AH$83,2,FALSE),"")='11.1'!$D$5,TXM!D6068,"")</f>
        <v/>
      </c>
      <c r="F6068" t="str">
        <f>IFERROR(SMALL($E$5:$E$9000,ROWS($E$5:E6068)),"")</f>
        <v/>
      </c>
      <c r="I6068" s="371" t="s">
        <v>67</v>
      </c>
      <c r="J6068" t="s">
        <v>805</v>
      </c>
      <c r="K6068" s="372">
        <v>163</v>
      </c>
      <c r="L6068" s="388">
        <f>ROWS(K$5:K6068)</f>
        <v>6064</v>
      </c>
      <c r="M6068" s="388" t="str">
        <f>IF(_xlfn.IFNA(VLOOKUP(I6068,$AG$3:$AH$83,2,FALSE),"")='11.1'!$D$5,TXM!L6068,"")</f>
        <v/>
      </c>
      <c r="N6068" t="str">
        <f>IFERROR(SMALL($M$5:$M$9000,ROWS($M$5:M6068)),"")</f>
        <v/>
      </c>
      <c r="P6068" t="s">
        <v>1639</v>
      </c>
      <c r="S6068" s="388">
        <f>ROWS(R$5:R6068)</f>
        <v>6064</v>
      </c>
      <c r="T6068" s="388" t="str">
        <f>IF(_xlfn.IFNA(VLOOKUP(P6068,$AG$3:$AH$83,2,FALSE),"")='11.1'!$D$5,TXM!S6068,"")</f>
        <v/>
      </c>
      <c r="U6068" t="str">
        <f>IFERROR(SMALL($T$5:$T$9000,ROWS($T$5:T6068)),"")</f>
        <v/>
      </c>
    </row>
    <row r="6069" spans="1:21" ht="14.4" customHeight="1" x14ac:dyDescent="0.3">
      <c r="A6069" t="s">
        <v>1639</v>
      </c>
      <c r="D6069" s="388">
        <f>ROWS(C$5:C6069)</f>
        <v>6065</v>
      </c>
      <c r="E6069" s="388" t="str">
        <f>IF(_xlfn.IFNA(VLOOKUP(A6069,$AG$3:$AH$83,2,FALSE),"")='11.1'!$D$5,TXM!D6069,"")</f>
        <v/>
      </c>
      <c r="F6069" t="str">
        <f>IFERROR(SMALL($E$5:$E$9000,ROWS($E$5:E6069)),"")</f>
        <v/>
      </c>
      <c r="I6069" s="371" t="s">
        <v>67</v>
      </c>
      <c r="J6069" t="s">
        <v>999</v>
      </c>
      <c r="K6069" s="372">
        <v>8</v>
      </c>
      <c r="L6069" s="388">
        <f>ROWS(K$5:K6069)</f>
        <v>6065</v>
      </c>
      <c r="M6069" s="388" t="str">
        <f>IF(_xlfn.IFNA(VLOOKUP(I6069,$AG$3:$AH$83,2,FALSE),"")='11.1'!$D$5,TXM!L6069,"")</f>
        <v/>
      </c>
      <c r="N6069" t="str">
        <f>IFERROR(SMALL($M$5:$M$9000,ROWS($M$5:M6069)),"")</f>
        <v/>
      </c>
      <c r="P6069" t="s">
        <v>1639</v>
      </c>
      <c r="S6069" s="388">
        <f>ROWS(R$5:R6069)</f>
        <v>6065</v>
      </c>
      <c r="T6069" s="388" t="str">
        <f>IF(_xlfn.IFNA(VLOOKUP(P6069,$AG$3:$AH$83,2,FALSE),"")='11.1'!$D$5,TXM!S6069,"")</f>
        <v/>
      </c>
      <c r="U6069" t="str">
        <f>IFERROR(SMALL($T$5:$T$9000,ROWS($T$5:T6069)),"")</f>
        <v/>
      </c>
    </row>
    <row r="6070" spans="1:21" ht="14.4" customHeight="1" x14ac:dyDescent="0.3">
      <c r="A6070" t="s">
        <v>1639</v>
      </c>
      <c r="D6070" s="388">
        <f>ROWS(C$5:C6070)</f>
        <v>6066</v>
      </c>
      <c r="E6070" s="388" t="str">
        <f>IF(_xlfn.IFNA(VLOOKUP(A6070,$AG$3:$AH$83,2,FALSE),"")='11.1'!$D$5,TXM!D6070,"")</f>
        <v/>
      </c>
      <c r="F6070" t="str">
        <f>IFERROR(SMALL($E$5:$E$9000,ROWS($E$5:E6070)),"")</f>
        <v/>
      </c>
      <c r="I6070" s="371" t="s">
        <v>67</v>
      </c>
      <c r="J6070" t="s">
        <v>861</v>
      </c>
      <c r="K6070" s="372">
        <v>4</v>
      </c>
      <c r="L6070" s="388">
        <f>ROWS(K$5:K6070)</f>
        <v>6066</v>
      </c>
      <c r="M6070" s="388" t="str">
        <f>IF(_xlfn.IFNA(VLOOKUP(I6070,$AG$3:$AH$83,2,FALSE),"")='11.1'!$D$5,TXM!L6070,"")</f>
        <v/>
      </c>
      <c r="N6070" t="str">
        <f>IFERROR(SMALL($M$5:$M$9000,ROWS($M$5:M6070)),"")</f>
        <v/>
      </c>
      <c r="P6070" t="s">
        <v>1639</v>
      </c>
      <c r="S6070" s="388">
        <f>ROWS(R$5:R6070)</f>
        <v>6066</v>
      </c>
      <c r="T6070" s="388" t="str">
        <f>IF(_xlfn.IFNA(VLOOKUP(P6070,$AG$3:$AH$83,2,FALSE),"")='11.1'!$D$5,TXM!S6070,"")</f>
        <v/>
      </c>
      <c r="U6070" t="str">
        <f>IFERROR(SMALL($T$5:$T$9000,ROWS($T$5:T6070)),"")</f>
        <v/>
      </c>
    </row>
    <row r="6071" spans="1:21" ht="14.4" customHeight="1" x14ac:dyDescent="0.3">
      <c r="A6071" t="s">
        <v>1639</v>
      </c>
      <c r="D6071" s="388">
        <f>ROWS(C$5:C6071)</f>
        <v>6067</v>
      </c>
      <c r="E6071" s="388" t="str">
        <f>IF(_xlfn.IFNA(VLOOKUP(A6071,$AG$3:$AH$83,2,FALSE),"")='11.1'!$D$5,TXM!D6071,"")</f>
        <v/>
      </c>
      <c r="F6071" t="str">
        <f>IFERROR(SMALL($E$5:$E$9000,ROWS($E$5:E6071)),"")</f>
        <v/>
      </c>
      <c r="I6071" s="371" t="s">
        <v>688</v>
      </c>
      <c r="J6071" t="s">
        <v>1001</v>
      </c>
      <c r="K6071" s="372">
        <v>2034739</v>
      </c>
      <c r="L6071" s="388">
        <f>ROWS(K$5:K6071)</f>
        <v>6067</v>
      </c>
      <c r="M6071" s="388" t="str">
        <f>IF(_xlfn.IFNA(VLOOKUP(I6071,$AG$3:$AH$83,2,FALSE),"")='11.1'!$D$5,TXM!L6071,"")</f>
        <v/>
      </c>
      <c r="N6071" t="str">
        <f>IFERROR(SMALL($M$5:$M$9000,ROWS($M$5:M6071)),"")</f>
        <v/>
      </c>
      <c r="P6071" t="s">
        <v>1639</v>
      </c>
      <c r="S6071" s="388">
        <f>ROWS(R$5:R6071)</f>
        <v>6067</v>
      </c>
      <c r="T6071" s="388" t="str">
        <f>IF(_xlfn.IFNA(VLOOKUP(P6071,$AG$3:$AH$83,2,FALSE),"")='11.1'!$D$5,TXM!S6071,"")</f>
        <v/>
      </c>
      <c r="U6071" t="str">
        <f>IFERROR(SMALL($T$5:$T$9000,ROWS($T$5:T6071)),"")</f>
        <v/>
      </c>
    </row>
    <row r="6072" spans="1:21" ht="14.4" customHeight="1" x14ac:dyDescent="0.3">
      <c r="A6072" t="s">
        <v>1639</v>
      </c>
      <c r="D6072" s="388">
        <f>ROWS(C$5:C6072)</f>
        <v>6068</v>
      </c>
      <c r="E6072" s="388" t="str">
        <f>IF(_xlfn.IFNA(VLOOKUP(A6072,$AG$3:$AH$83,2,FALSE),"")='11.1'!$D$5,TXM!D6072,"")</f>
        <v/>
      </c>
      <c r="F6072" t="str">
        <f>IFERROR(SMALL($E$5:$E$9000,ROWS($E$5:E6072)),"")</f>
        <v/>
      </c>
      <c r="I6072" s="371" t="s">
        <v>688</v>
      </c>
      <c r="J6072" t="s">
        <v>1318</v>
      </c>
      <c r="K6072" s="372">
        <v>432995</v>
      </c>
      <c r="L6072" s="388">
        <f>ROWS(K$5:K6072)</f>
        <v>6068</v>
      </c>
      <c r="M6072" s="388" t="str">
        <f>IF(_xlfn.IFNA(VLOOKUP(I6072,$AG$3:$AH$83,2,FALSE),"")='11.1'!$D$5,TXM!L6072,"")</f>
        <v/>
      </c>
      <c r="N6072" t="str">
        <f>IFERROR(SMALL($M$5:$M$9000,ROWS($M$5:M6072)),"")</f>
        <v/>
      </c>
      <c r="P6072" t="s">
        <v>1639</v>
      </c>
      <c r="S6072" s="388">
        <f>ROWS(R$5:R6072)</f>
        <v>6068</v>
      </c>
      <c r="T6072" s="388" t="str">
        <f>IF(_xlfn.IFNA(VLOOKUP(P6072,$AG$3:$AH$83,2,FALSE),"")='11.1'!$D$5,TXM!S6072,"")</f>
        <v/>
      </c>
      <c r="U6072" t="str">
        <f>IFERROR(SMALL($T$5:$T$9000,ROWS($T$5:T6072)),"")</f>
        <v/>
      </c>
    </row>
    <row r="6073" spans="1:21" ht="14.4" customHeight="1" x14ac:dyDescent="0.3">
      <c r="A6073" t="s">
        <v>1639</v>
      </c>
      <c r="D6073" s="388">
        <f>ROWS(C$5:C6073)</f>
        <v>6069</v>
      </c>
      <c r="E6073" s="388" t="str">
        <f>IF(_xlfn.IFNA(VLOOKUP(A6073,$AG$3:$AH$83,2,FALSE),"")='11.1'!$D$5,TXM!D6073,"")</f>
        <v/>
      </c>
      <c r="F6073" t="str">
        <f>IFERROR(SMALL($E$5:$E$9000,ROWS($E$5:E6073)),"")</f>
        <v/>
      </c>
      <c r="I6073" s="371" t="s">
        <v>688</v>
      </c>
      <c r="J6073" t="s">
        <v>99</v>
      </c>
      <c r="K6073" s="372">
        <v>409050</v>
      </c>
      <c r="L6073" s="388">
        <f>ROWS(K$5:K6073)</f>
        <v>6069</v>
      </c>
      <c r="M6073" s="388" t="str">
        <f>IF(_xlfn.IFNA(VLOOKUP(I6073,$AG$3:$AH$83,2,FALSE),"")='11.1'!$D$5,TXM!L6073,"")</f>
        <v/>
      </c>
      <c r="N6073" t="str">
        <f>IFERROR(SMALL($M$5:$M$9000,ROWS($M$5:M6073)),"")</f>
        <v/>
      </c>
      <c r="P6073" t="s">
        <v>1639</v>
      </c>
      <c r="S6073" s="388">
        <f>ROWS(R$5:R6073)</f>
        <v>6069</v>
      </c>
      <c r="T6073" s="388" t="str">
        <f>IF(_xlfn.IFNA(VLOOKUP(P6073,$AG$3:$AH$83,2,FALSE),"")='11.1'!$D$5,TXM!S6073,"")</f>
        <v/>
      </c>
      <c r="U6073" t="str">
        <f>IFERROR(SMALL($T$5:$T$9000,ROWS($T$5:T6073)),"")</f>
        <v/>
      </c>
    </row>
    <row r="6074" spans="1:21" ht="14.4" customHeight="1" x14ac:dyDescent="0.3">
      <c r="A6074" t="s">
        <v>1639</v>
      </c>
      <c r="D6074" s="388">
        <f>ROWS(C$5:C6074)</f>
        <v>6070</v>
      </c>
      <c r="E6074" s="388" t="str">
        <f>IF(_xlfn.IFNA(VLOOKUP(A6074,$AG$3:$AH$83,2,FALSE),"")='11.1'!$D$5,TXM!D6074,"")</f>
        <v/>
      </c>
      <c r="F6074" t="str">
        <f>IFERROR(SMALL($E$5:$E$9000,ROWS($E$5:E6074)),"")</f>
        <v/>
      </c>
      <c r="I6074" s="371" t="s">
        <v>688</v>
      </c>
      <c r="J6074" t="s">
        <v>827</v>
      </c>
      <c r="K6074" s="372">
        <v>75427</v>
      </c>
      <c r="L6074" s="388">
        <f>ROWS(K$5:K6074)</f>
        <v>6070</v>
      </c>
      <c r="M6074" s="388" t="str">
        <f>IF(_xlfn.IFNA(VLOOKUP(I6074,$AG$3:$AH$83,2,FALSE),"")='11.1'!$D$5,TXM!L6074,"")</f>
        <v/>
      </c>
      <c r="N6074" t="str">
        <f>IFERROR(SMALL($M$5:$M$9000,ROWS($M$5:M6074)),"")</f>
        <v/>
      </c>
      <c r="P6074" t="s">
        <v>1639</v>
      </c>
      <c r="S6074" s="388">
        <f>ROWS(R$5:R6074)</f>
        <v>6070</v>
      </c>
      <c r="T6074" s="388" t="str">
        <f>IF(_xlfn.IFNA(VLOOKUP(P6074,$AG$3:$AH$83,2,FALSE),"")='11.1'!$D$5,TXM!S6074,"")</f>
        <v/>
      </c>
      <c r="U6074" t="str">
        <f>IFERROR(SMALL($T$5:$T$9000,ROWS($T$5:T6074)),"")</f>
        <v/>
      </c>
    </row>
    <row r="6075" spans="1:21" ht="14.4" customHeight="1" x14ac:dyDescent="0.3">
      <c r="A6075" t="s">
        <v>1639</v>
      </c>
      <c r="D6075" s="388">
        <f>ROWS(C$5:C6075)</f>
        <v>6071</v>
      </c>
      <c r="E6075" s="388" t="str">
        <f>IF(_xlfn.IFNA(VLOOKUP(A6075,$AG$3:$AH$83,2,FALSE),"")='11.1'!$D$5,TXM!D6075,"")</f>
        <v/>
      </c>
      <c r="F6075" t="str">
        <f>IFERROR(SMALL($E$5:$E$9000,ROWS($E$5:E6075)),"")</f>
        <v/>
      </c>
      <c r="I6075" s="371" t="s">
        <v>688</v>
      </c>
      <c r="J6075" t="s">
        <v>96</v>
      </c>
      <c r="K6075" s="372">
        <v>61457</v>
      </c>
      <c r="L6075" s="388">
        <f>ROWS(K$5:K6075)</f>
        <v>6071</v>
      </c>
      <c r="M6075" s="388" t="str">
        <f>IF(_xlfn.IFNA(VLOOKUP(I6075,$AG$3:$AH$83,2,FALSE),"")='11.1'!$D$5,TXM!L6075,"")</f>
        <v/>
      </c>
      <c r="N6075" t="str">
        <f>IFERROR(SMALL($M$5:$M$9000,ROWS($M$5:M6075)),"")</f>
        <v/>
      </c>
      <c r="P6075" t="s">
        <v>1639</v>
      </c>
      <c r="S6075" s="388">
        <f>ROWS(R$5:R6075)</f>
        <v>6071</v>
      </c>
      <c r="T6075" s="388" t="str">
        <f>IF(_xlfn.IFNA(VLOOKUP(P6075,$AG$3:$AH$83,2,FALSE),"")='11.1'!$D$5,TXM!S6075,"")</f>
        <v/>
      </c>
      <c r="U6075" t="str">
        <f>IFERROR(SMALL($T$5:$T$9000,ROWS($T$5:T6075)),"")</f>
        <v/>
      </c>
    </row>
    <row r="6076" spans="1:21" ht="14.4" customHeight="1" x14ac:dyDescent="0.3">
      <c r="A6076" t="s">
        <v>1639</v>
      </c>
      <c r="D6076" s="388">
        <f>ROWS(C$5:C6076)</f>
        <v>6072</v>
      </c>
      <c r="E6076" s="388" t="str">
        <f>IF(_xlfn.IFNA(VLOOKUP(A6076,$AG$3:$AH$83,2,FALSE),"")='11.1'!$D$5,TXM!D6076,"")</f>
        <v/>
      </c>
      <c r="F6076" t="str">
        <f>IFERROR(SMALL($E$5:$E$9000,ROWS($E$5:E6076)),"")</f>
        <v/>
      </c>
      <c r="I6076" s="371" t="s">
        <v>688</v>
      </c>
      <c r="J6076" t="s">
        <v>865</v>
      </c>
      <c r="K6076" s="372">
        <v>59900</v>
      </c>
      <c r="L6076" s="388">
        <f>ROWS(K$5:K6076)</f>
        <v>6072</v>
      </c>
      <c r="M6076" s="388" t="str">
        <f>IF(_xlfn.IFNA(VLOOKUP(I6076,$AG$3:$AH$83,2,FALSE),"")='11.1'!$D$5,TXM!L6076,"")</f>
        <v/>
      </c>
      <c r="N6076" t="str">
        <f>IFERROR(SMALL($M$5:$M$9000,ROWS($M$5:M6076)),"")</f>
        <v/>
      </c>
      <c r="P6076" t="s">
        <v>1639</v>
      </c>
      <c r="S6076" s="388">
        <f>ROWS(R$5:R6076)</f>
        <v>6072</v>
      </c>
      <c r="T6076" s="388" t="str">
        <f>IF(_xlfn.IFNA(VLOOKUP(P6076,$AG$3:$AH$83,2,FALSE),"")='11.1'!$D$5,TXM!S6076,"")</f>
        <v/>
      </c>
      <c r="U6076" t="str">
        <f>IFERROR(SMALL($T$5:$T$9000,ROWS($T$5:T6076)),"")</f>
        <v/>
      </c>
    </row>
    <row r="6077" spans="1:21" ht="14.4" customHeight="1" x14ac:dyDescent="0.3">
      <c r="A6077" t="s">
        <v>1639</v>
      </c>
      <c r="D6077" s="388">
        <f>ROWS(C$5:C6077)</f>
        <v>6073</v>
      </c>
      <c r="E6077" s="388" t="str">
        <f>IF(_xlfn.IFNA(VLOOKUP(A6077,$AG$3:$AH$83,2,FALSE),"")='11.1'!$D$5,TXM!D6077,"")</f>
        <v/>
      </c>
      <c r="F6077" t="str">
        <f>IFERROR(SMALL($E$5:$E$9000,ROWS($E$5:E6077)),"")</f>
        <v/>
      </c>
      <c r="I6077" s="371" t="s">
        <v>688</v>
      </c>
      <c r="J6077" t="s">
        <v>105</v>
      </c>
      <c r="K6077" s="372">
        <v>44585</v>
      </c>
      <c r="L6077" s="388">
        <f>ROWS(K$5:K6077)</f>
        <v>6073</v>
      </c>
      <c r="M6077" s="388" t="str">
        <f>IF(_xlfn.IFNA(VLOOKUP(I6077,$AG$3:$AH$83,2,FALSE),"")='11.1'!$D$5,TXM!L6077,"")</f>
        <v/>
      </c>
      <c r="N6077" t="str">
        <f>IFERROR(SMALL($M$5:$M$9000,ROWS($M$5:M6077)),"")</f>
        <v/>
      </c>
      <c r="P6077" t="s">
        <v>1639</v>
      </c>
      <c r="S6077" s="388">
        <f>ROWS(R$5:R6077)</f>
        <v>6073</v>
      </c>
      <c r="T6077" s="388" t="str">
        <f>IF(_xlfn.IFNA(VLOOKUP(P6077,$AG$3:$AH$83,2,FALSE),"")='11.1'!$D$5,TXM!S6077,"")</f>
        <v/>
      </c>
      <c r="U6077" t="str">
        <f>IFERROR(SMALL($T$5:$T$9000,ROWS($T$5:T6077)),"")</f>
        <v/>
      </c>
    </row>
    <row r="6078" spans="1:21" ht="14.4" customHeight="1" x14ac:dyDescent="0.3">
      <c r="A6078" t="s">
        <v>1639</v>
      </c>
      <c r="D6078" s="388">
        <f>ROWS(C$5:C6078)</f>
        <v>6074</v>
      </c>
      <c r="E6078" s="388" t="str">
        <f>IF(_xlfn.IFNA(VLOOKUP(A6078,$AG$3:$AH$83,2,FALSE),"")='11.1'!$D$5,TXM!D6078,"")</f>
        <v/>
      </c>
      <c r="F6078" t="str">
        <f>IFERROR(SMALL($E$5:$E$9000,ROWS($E$5:E6078)),"")</f>
        <v/>
      </c>
      <c r="I6078" s="371" t="s">
        <v>688</v>
      </c>
      <c r="J6078" t="s">
        <v>1240</v>
      </c>
      <c r="K6078" s="372">
        <v>17500</v>
      </c>
      <c r="L6078" s="388">
        <f>ROWS(K$5:K6078)</f>
        <v>6074</v>
      </c>
      <c r="M6078" s="388" t="str">
        <f>IF(_xlfn.IFNA(VLOOKUP(I6078,$AG$3:$AH$83,2,FALSE),"")='11.1'!$D$5,TXM!L6078,"")</f>
        <v/>
      </c>
      <c r="N6078" t="str">
        <f>IFERROR(SMALL($M$5:$M$9000,ROWS($M$5:M6078)),"")</f>
        <v/>
      </c>
      <c r="P6078" t="s">
        <v>1639</v>
      </c>
      <c r="S6078" s="388">
        <f>ROWS(R$5:R6078)</f>
        <v>6074</v>
      </c>
      <c r="T6078" s="388" t="str">
        <f>IF(_xlfn.IFNA(VLOOKUP(P6078,$AG$3:$AH$83,2,FALSE),"")='11.1'!$D$5,TXM!S6078,"")</f>
        <v/>
      </c>
      <c r="U6078" t="str">
        <f>IFERROR(SMALL($T$5:$T$9000,ROWS($T$5:T6078)),"")</f>
        <v/>
      </c>
    </row>
    <row r="6079" spans="1:21" ht="14.4" customHeight="1" x14ac:dyDescent="0.3">
      <c r="A6079" t="s">
        <v>1639</v>
      </c>
      <c r="D6079" s="388">
        <f>ROWS(C$5:C6079)</f>
        <v>6075</v>
      </c>
      <c r="E6079" s="388" t="str">
        <f>IF(_xlfn.IFNA(VLOOKUP(A6079,$AG$3:$AH$83,2,FALSE),"")='11.1'!$D$5,TXM!D6079,"")</f>
        <v/>
      </c>
      <c r="F6079" t="str">
        <f>IFERROR(SMALL($E$5:$E$9000,ROWS($E$5:E6079)),"")</f>
        <v/>
      </c>
      <c r="I6079" s="371" t="s">
        <v>688</v>
      </c>
      <c r="J6079" t="s">
        <v>823</v>
      </c>
      <c r="K6079" s="372">
        <v>10564</v>
      </c>
      <c r="L6079" s="388">
        <f>ROWS(K$5:K6079)</f>
        <v>6075</v>
      </c>
      <c r="M6079" s="388" t="str">
        <f>IF(_xlfn.IFNA(VLOOKUP(I6079,$AG$3:$AH$83,2,FALSE),"")='11.1'!$D$5,TXM!L6079,"")</f>
        <v/>
      </c>
      <c r="N6079" t="str">
        <f>IFERROR(SMALL($M$5:$M$9000,ROWS($M$5:M6079)),"")</f>
        <v/>
      </c>
      <c r="P6079" t="s">
        <v>1639</v>
      </c>
      <c r="S6079" s="388">
        <f>ROWS(R$5:R6079)</f>
        <v>6075</v>
      </c>
      <c r="T6079" s="388" t="str">
        <f>IF(_xlfn.IFNA(VLOOKUP(P6079,$AG$3:$AH$83,2,FALSE),"")='11.1'!$D$5,TXM!S6079,"")</f>
        <v/>
      </c>
      <c r="U6079" t="str">
        <f>IFERROR(SMALL($T$5:$T$9000,ROWS($T$5:T6079)),"")</f>
        <v/>
      </c>
    </row>
    <row r="6080" spans="1:21" ht="14.4" customHeight="1" x14ac:dyDescent="0.3">
      <c r="A6080" t="s">
        <v>1639</v>
      </c>
      <c r="D6080" s="388">
        <f>ROWS(C$5:C6080)</f>
        <v>6076</v>
      </c>
      <c r="E6080" s="388" t="str">
        <f>IF(_xlfn.IFNA(VLOOKUP(A6080,$AG$3:$AH$83,2,FALSE),"")='11.1'!$D$5,TXM!D6080,"")</f>
        <v/>
      </c>
      <c r="F6080" t="str">
        <f>IFERROR(SMALL($E$5:$E$9000,ROWS($E$5:E6080)),"")</f>
        <v/>
      </c>
      <c r="I6080" s="371" t="s">
        <v>688</v>
      </c>
      <c r="J6080" t="s">
        <v>863</v>
      </c>
      <c r="K6080" s="372">
        <v>6006</v>
      </c>
      <c r="L6080" s="388">
        <f>ROWS(K$5:K6080)</f>
        <v>6076</v>
      </c>
      <c r="M6080" s="388" t="str">
        <f>IF(_xlfn.IFNA(VLOOKUP(I6080,$AG$3:$AH$83,2,FALSE),"")='11.1'!$D$5,TXM!L6080,"")</f>
        <v/>
      </c>
      <c r="N6080" t="str">
        <f>IFERROR(SMALL($M$5:$M$9000,ROWS($M$5:M6080)),"")</f>
        <v/>
      </c>
      <c r="P6080" t="s">
        <v>1639</v>
      </c>
      <c r="S6080" s="388">
        <f>ROWS(R$5:R6080)</f>
        <v>6076</v>
      </c>
      <c r="T6080" s="388" t="str">
        <f>IF(_xlfn.IFNA(VLOOKUP(P6080,$AG$3:$AH$83,2,FALSE),"")='11.1'!$D$5,TXM!S6080,"")</f>
        <v/>
      </c>
      <c r="U6080" t="str">
        <f>IFERROR(SMALL($T$5:$T$9000,ROWS($T$5:T6080)),"")</f>
        <v/>
      </c>
    </row>
    <row r="6081" spans="1:21" ht="14.4" customHeight="1" x14ac:dyDescent="0.3">
      <c r="A6081" t="s">
        <v>1639</v>
      </c>
      <c r="D6081" s="388">
        <f>ROWS(C$5:C6081)</f>
        <v>6077</v>
      </c>
      <c r="E6081" s="388" t="str">
        <f>IF(_xlfn.IFNA(VLOOKUP(A6081,$AG$3:$AH$83,2,FALSE),"")='11.1'!$D$5,TXM!D6081,"")</f>
        <v/>
      </c>
      <c r="F6081" t="str">
        <f>IFERROR(SMALL($E$5:$E$9000,ROWS($E$5:E6081)),"")</f>
        <v/>
      </c>
      <c r="I6081" s="371" t="s">
        <v>688</v>
      </c>
      <c r="J6081" t="s">
        <v>821</v>
      </c>
      <c r="K6081" s="372">
        <v>3843</v>
      </c>
      <c r="L6081" s="388">
        <f>ROWS(K$5:K6081)</f>
        <v>6077</v>
      </c>
      <c r="M6081" s="388" t="str">
        <f>IF(_xlfn.IFNA(VLOOKUP(I6081,$AG$3:$AH$83,2,FALSE),"")='11.1'!$D$5,TXM!L6081,"")</f>
        <v/>
      </c>
      <c r="N6081" t="str">
        <f>IFERROR(SMALL($M$5:$M$9000,ROWS($M$5:M6081)),"")</f>
        <v/>
      </c>
      <c r="P6081" t="s">
        <v>1639</v>
      </c>
      <c r="S6081" s="388">
        <f>ROWS(R$5:R6081)</f>
        <v>6077</v>
      </c>
      <c r="T6081" s="388" t="str">
        <f>IF(_xlfn.IFNA(VLOOKUP(P6081,$AG$3:$AH$83,2,FALSE),"")='11.1'!$D$5,TXM!S6081,"")</f>
        <v/>
      </c>
      <c r="U6081" t="str">
        <f>IFERROR(SMALL($T$5:$T$9000,ROWS($T$5:T6081)),"")</f>
        <v/>
      </c>
    </row>
    <row r="6082" spans="1:21" ht="14.4" customHeight="1" x14ac:dyDescent="0.3">
      <c r="A6082" t="s">
        <v>1639</v>
      </c>
      <c r="D6082" s="388">
        <f>ROWS(C$5:C6082)</f>
        <v>6078</v>
      </c>
      <c r="E6082" s="388" t="str">
        <f>IF(_xlfn.IFNA(VLOOKUP(A6082,$AG$3:$AH$83,2,FALSE),"")='11.1'!$D$5,TXM!D6082,"")</f>
        <v/>
      </c>
      <c r="F6082" t="str">
        <f>IFERROR(SMALL($E$5:$E$9000,ROWS($E$5:E6082)),"")</f>
        <v/>
      </c>
      <c r="I6082" s="371" t="s">
        <v>688</v>
      </c>
      <c r="J6082" t="s">
        <v>108</v>
      </c>
      <c r="K6082" s="372">
        <v>3214</v>
      </c>
      <c r="L6082" s="388">
        <f>ROWS(K$5:K6082)</f>
        <v>6078</v>
      </c>
      <c r="M6082" s="388" t="str">
        <f>IF(_xlfn.IFNA(VLOOKUP(I6082,$AG$3:$AH$83,2,FALSE),"")='11.1'!$D$5,TXM!L6082,"")</f>
        <v/>
      </c>
      <c r="N6082" t="str">
        <f>IFERROR(SMALL($M$5:$M$9000,ROWS($M$5:M6082)),"")</f>
        <v/>
      </c>
      <c r="P6082" t="s">
        <v>1639</v>
      </c>
      <c r="S6082" s="388">
        <f>ROWS(R$5:R6082)</f>
        <v>6078</v>
      </c>
      <c r="T6082" s="388" t="str">
        <f>IF(_xlfn.IFNA(VLOOKUP(P6082,$AG$3:$AH$83,2,FALSE),"")='11.1'!$D$5,TXM!S6082,"")</f>
        <v/>
      </c>
      <c r="U6082" t="str">
        <f>IFERROR(SMALL($T$5:$T$9000,ROWS($T$5:T6082)),"")</f>
        <v/>
      </c>
    </row>
    <row r="6083" spans="1:21" ht="14.4" customHeight="1" x14ac:dyDescent="0.3">
      <c r="A6083" t="s">
        <v>1639</v>
      </c>
      <c r="D6083" s="388">
        <f>ROWS(C$5:C6083)</f>
        <v>6079</v>
      </c>
      <c r="E6083" s="388" t="str">
        <f>IF(_xlfn.IFNA(VLOOKUP(A6083,$AG$3:$AH$83,2,FALSE),"")='11.1'!$D$5,TXM!D6083,"")</f>
        <v/>
      </c>
      <c r="F6083" t="str">
        <f>IFERROR(SMALL($E$5:$E$9000,ROWS($E$5:E6083)),"")</f>
        <v/>
      </c>
      <c r="I6083" s="371" t="s">
        <v>688</v>
      </c>
      <c r="J6083" t="s">
        <v>839</v>
      </c>
      <c r="K6083" s="372">
        <v>1128</v>
      </c>
      <c r="L6083" s="388">
        <f>ROWS(K$5:K6083)</f>
        <v>6079</v>
      </c>
      <c r="M6083" s="388" t="str">
        <f>IF(_xlfn.IFNA(VLOOKUP(I6083,$AG$3:$AH$83,2,FALSE),"")='11.1'!$D$5,TXM!L6083,"")</f>
        <v/>
      </c>
      <c r="N6083" t="str">
        <f>IFERROR(SMALL($M$5:$M$9000,ROWS($M$5:M6083)),"")</f>
        <v/>
      </c>
      <c r="P6083" t="s">
        <v>1639</v>
      </c>
      <c r="S6083" s="388">
        <f>ROWS(R$5:R6083)</f>
        <v>6079</v>
      </c>
      <c r="T6083" s="388" t="str">
        <f>IF(_xlfn.IFNA(VLOOKUP(P6083,$AG$3:$AH$83,2,FALSE),"")='11.1'!$D$5,TXM!S6083,"")</f>
        <v/>
      </c>
      <c r="U6083" t="str">
        <f>IFERROR(SMALL($T$5:$T$9000,ROWS($T$5:T6083)),"")</f>
        <v/>
      </c>
    </row>
    <row r="6084" spans="1:21" ht="14.4" customHeight="1" x14ac:dyDescent="0.3">
      <c r="A6084" t="s">
        <v>1639</v>
      </c>
      <c r="D6084" s="388">
        <f>ROWS(C$5:C6084)</f>
        <v>6080</v>
      </c>
      <c r="E6084" s="388" t="str">
        <f>IF(_xlfn.IFNA(VLOOKUP(A6084,$AG$3:$AH$83,2,FALSE),"")='11.1'!$D$5,TXM!D6084,"")</f>
        <v/>
      </c>
      <c r="F6084" t="str">
        <f>IFERROR(SMALL($E$5:$E$9000,ROWS($E$5:E6084)),"")</f>
        <v/>
      </c>
      <c r="I6084" s="371" t="s">
        <v>688</v>
      </c>
      <c r="J6084" t="s">
        <v>107</v>
      </c>
      <c r="K6084" s="372">
        <v>676</v>
      </c>
      <c r="L6084" s="388">
        <f>ROWS(K$5:K6084)</f>
        <v>6080</v>
      </c>
      <c r="M6084" s="388" t="str">
        <f>IF(_xlfn.IFNA(VLOOKUP(I6084,$AG$3:$AH$83,2,FALSE),"")='11.1'!$D$5,TXM!L6084,"")</f>
        <v/>
      </c>
      <c r="N6084" t="str">
        <f>IFERROR(SMALL($M$5:$M$9000,ROWS($M$5:M6084)),"")</f>
        <v/>
      </c>
      <c r="P6084" t="s">
        <v>1639</v>
      </c>
      <c r="S6084" s="388">
        <f>ROWS(R$5:R6084)</f>
        <v>6080</v>
      </c>
      <c r="T6084" s="388" t="str">
        <f>IF(_xlfn.IFNA(VLOOKUP(P6084,$AG$3:$AH$83,2,FALSE),"")='11.1'!$D$5,TXM!S6084,"")</f>
        <v/>
      </c>
      <c r="U6084" t="str">
        <f>IFERROR(SMALL($T$5:$T$9000,ROWS($T$5:T6084)),"")</f>
        <v/>
      </c>
    </row>
    <row r="6085" spans="1:21" ht="14.4" customHeight="1" x14ac:dyDescent="0.3">
      <c r="A6085" t="s">
        <v>1639</v>
      </c>
      <c r="D6085" s="388">
        <f>ROWS(C$5:C6085)</f>
        <v>6081</v>
      </c>
      <c r="E6085" s="388" t="str">
        <f>IF(_xlfn.IFNA(VLOOKUP(A6085,$AG$3:$AH$83,2,FALSE),"")='11.1'!$D$5,TXM!D6085,"")</f>
        <v/>
      </c>
      <c r="F6085" t="str">
        <f>IFERROR(SMALL($E$5:$E$9000,ROWS($E$5:E6085)),"")</f>
        <v/>
      </c>
      <c r="I6085" s="371" t="s">
        <v>688</v>
      </c>
      <c r="J6085" t="s">
        <v>843</v>
      </c>
      <c r="K6085" s="372">
        <v>454</v>
      </c>
      <c r="L6085" s="388">
        <f>ROWS(K$5:K6085)</f>
        <v>6081</v>
      </c>
      <c r="M6085" s="388" t="str">
        <f>IF(_xlfn.IFNA(VLOOKUP(I6085,$AG$3:$AH$83,2,FALSE),"")='11.1'!$D$5,TXM!L6085,"")</f>
        <v/>
      </c>
      <c r="N6085" t="str">
        <f>IFERROR(SMALL($M$5:$M$9000,ROWS($M$5:M6085)),"")</f>
        <v/>
      </c>
      <c r="P6085" t="s">
        <v>1639</v>
      </c>
      <c r="S6085" s="388">
        <f>ROWS(R$5:R6085)</f>
        <v>6081</v>
      </c>
      <c r="T6085" s="388" t="str">
        <f>IF(_xlfn.IFNA(VLOOKUP(P6085,$AG$3:$AH$83,2,FALSE),"")='11.1'!$D$5,TXM!S6085,"")</f>
        <v/>
      </c>
      <c r="U6085" t="str">
        <f>IFERROR(SMALL($T$5:$T$9000,ROWS($T$5:T6085)),"")</f>
        <v/>
      </c>
    </row>
    <row r="6086" spans="1:21" ht="14.4" customHeight="1" x14ac:dyDescent="0.3">
      <c r="A6086" t="s">
        <v>1639</v>
      </c>
      <c r="D6086" s="388">
        <f>ROWS(C$5:C6086)</f>
        <v>6082</v>
      </c>
      <c r="E6086" s="388" t="str">
        <f>IF(_xlfn.IFNA(VLOOKUP(A6086,$AG$3:$AH$83,2,FALSE),"")='11.1'!$D$5,TXM!D6086,"")</f>
        <v/>
      </c>
      <c r="F6086" t="str">
        <f>IFERROR(SMALL($E$5:$E$9000,ROWS($E$5:E6086)),"")</f>
        <v/>
      </c>
      <c r="I6086" s="371" t="s">
        <v>688</v>
      </c>
      <c r="J6086" t="s">
        <v>1000</v>
      </c>
      <c r="K6086" s="372">
        <v>142</v>
      </c>
      <c r="L6086" s="388">
        <f>ROWS(K$5:K6086)</f>
        <v>6082</v>
      </c>
      <c r="M6086" s="388" t="str">
        <f>IF(_xlfn.IFNA(VLOOKUP(I6086,$AG$3:$AH$83,2,FALSE),"")='11.1'!$D$5,TXM!L6086,"")</f>
        <v/>
      </c>
      <c r="N6086" t="str">
        <f>IFERROR(SMALL($M$5:$M$9000,ROWS($M$5:M6086)),"")</f>
        <v/>
      </c>
      <c r="P6086" t="s">
        <v>1639</v>
      </c>
      <c r="S6086" s="388">
        <f>ROWS(R$5:R6086)</f>
        <v>6082</v>
      </c>
      <c r="T6086" s="388" t="str">
        <f>IF(_xlfn.IFNA(VLOOKUP(P6086,$AG$3:$AH$83,2,FALSE),"")='11.1'!$D$5,TXM!S6086,"")</f>
        <v/>
      </c>
      <c r="U6086" t="str">
        <f>IFERROR(SMALL($T$5:$T$9000,ROWS($T$5:T6086)),"")</f>
        <v/>
      </c>
    </row>
    <row r="6087" spans="1:21" ht="14.4" customHeight="1" x14ac:dyDescent="0.3">
      <c r="A6087" t="s">
        <v>1639</v>
      </c>
      <c r="D6087" s="388">
        <f>ROWS(C$5:C6087)</f>
        <v>6083</v>
      </c>
      <c r="E6087" s="388" t="str">
        <f>IF(_xlfn.IFNA(VLOOKUP(A6087,$AG$3:$AH$83,2,FALSE),"")='11.1'!$D$5,TXM!D6087,"")</f>
        <v/>
      </c>
      <c r="F6087" t="str">
        <f>IFERROR(SMALL($E$5:$E$9000,ROWS($E$5:E6087)),"")</f>
        <v/>
      </c>
      <c r="I6087" s="371" t="s">
        <v>688</v>
      </c>
      <c r="J6087" t="s">
        <v>1265</v>
      </c>
      <c r="K6087" s="372">
        <v>52</v>
      </c>
      <c r="L6087" s="388">
        <f>ROWS(K$5:K6087)</f>
        <v>6083</v>
      </c>
      <c r="M6087" s="388" t="str">
        <f>IF(_xlfn.IFNA(VLOOKUP(I6087,$AG$3:$AH$83,2,FALSE),"")='11.1'!$D$5,TXM!L6087,"")</f>
        <v/>
      </c>
      <c r="N6087" t="str">
        <f>IFERROR(SMALL($M$5:$M$9000,ROWS($M$5:M6087)),"")</f>
        <v/>
      </c>
      <c r="P6087" t="s">
        <v>1639</v>
      </c>
      <c r="S6087" s="388">
        <f>ROWS(R$5:R6087)</f>
        <v>6083</v>
      </c>
      <c r="T6087" s="388" t="str">
        <f>IF(_xlfn.IFNA(VLOOKUP(P6087,$AG$3:$AH$83,2,FALSE),"")='11.1'!$D$5,TXM!S6087,"")</f>
        <v/>
      </c>
      <c r="U6087" t="str">
        <f>IFERROR(SMALL($T$5:$T$9000,ROWS($T$5:T6087)),"")</f>
        <v/>
      </c>
    </row>
    <row r="6088" spans="1:21" ht="14.4" customHeight="1" x14ac:dyDescent="0.3">
      <c r="A6088" t="s">
        <v>1639</v>
      </c>
      <c r="D6088" s="388">
        <f>ROWS(C$5:C6088)</f>
        <v>6084</v>
      </c>
      <c r="E6088" s="388" t="str">
        <f>IF(_xlfn.IFNA(VLOOKUP(A6088,$AG$3:$AH$83,2,FALSE),"")='11.1'!$D$5,TXM!D6088,"")</f>
        <v/>
      </c>
      <c r="F6088" t="str">
        <f>IFERROR(SMALL($E$5:$E$9000,ROWS($E$5:E6088)),"")</f>
        <v/>
      </c>
      <c r="I6088" s="371" t="s">
        <v>688</v>
      </c>
      <c r="J6088" t="s">
        <v>829</v>
      </c>
      <c r="K6088" s="372">
        <v>51</v>
      </c>
      <c r="L6088" s="388">
        <f>ROWS(K$5:K6088)</f>
        <v>6084</v>
      </c>
      <c r="M6088" s="388" t="str">
        <f>IF(_xlfn.IFNA(VLOOKUP(I6088,$AG$3:$AH$83,2,FALSE),"")='11.1'!$D$5,TXM!L6088,"")</f>
        <v/>
      </c>
      <c r="N6088" t="str">
        <f>IFERROR(SMALL($M$5:$M$9000,ROWS($M$5:M6088)),"")</f>
        <v/>
      </c>
      <c r="P6088" t="s">
        <v>1639</v>
      </c>
      <c r="S6088" s="388">
        <f>ROWS(R$5:R6088)</f>
        <v>6084</v>
      </c>
      <c r="T6088" s="388" t="str">
        <f>IF(_xlfn.IFNA(VLOOKUP(P6088,$AG$3:$AH$83,2,FALSE),"")='11.1'!$D$5,TXM!S6088,"")</f>
        <v/>
      </c>
      <c r="U6088" t="str">
        <f>IFERROR(SMALL($T$5:$T$9000,ROWS($T$5:T6088)),"")</f>
        <v/>
      </c>
    </row>
    <row r="6089" spans="1:21" ht="14.4" customHeight="1" x14ac:dyDescent="0.3">
      <c r="A6089" t="s">
        <v>1639</v>
      </c>
      <c r="D6089" s="388">
        <f>ROWS(C$5:C6089)</f>
        <v>6085</v>
      </c>
      <c r="E6089" s="388" t="str">
        <f>IF(_xlfn.IFNA(VLOOKUP(A6089,$AG$3:$AH$83,2,FALSE),"")='11.1'!$D$5,TXM!D6089,"")</f>
        <v/>
      </c>
      <c r="F6089" t="str">
        <f>IFERROR(SMALL($E$5:$E$9000,ROWS($E$5:E6089)),"")</f>
        <v/>
      </c>
      <c r="I6089" s="371" t="s">
        <v>84</v>
      </c>
      <c r="J6089" t="s">
        <v>865</v>
      </c>
      <c r="K6089" s="372">
        <v>540728263</v>
      </c>
      <c r="L6089" s="388">
        <f>ROWS(K$5:K6089)</f>
        <v>6085</v>
      </c>
      <c r="M6089" s="388" t="str">
        <f>IF(_xlfn.IFNA(VLOOKUP(I6089,$AG$3:$AH$83,2,FALSE),"")='11.1'!$D$5,TXM!L6089,"")</f>
        <v/>
      </c>
      <c r="N6089" t="str">
        <f>IFERROR(SMALL($M$5:$M$9000,ROWS($M$5:M6089)),"")</f>
        <v/>
      </c>
      <c r="P6089" t="s">
        <v>1639</v>
      </c>
      <c r="S6089" s="388">
        <f>ROWS(R$5:R6089)</f>
        <v>6085</v>
      </c>
      <c r="T6089" s="388" t="str">
        <f>IF(_xlfn.IFNA(VLOOKUP(P6089,$AG$3:$AH$83,2,FALSE),"")='11.1'!$D$5,TXM!S6089,"")</f>
        <v/>
      </c>
      <c r="U6089" t="str">
        <f>IFERROR(SMALL($T$5:$T$9000,ROWS($T$5:T6089)),"")</f>
        <v/>
      </c>
    </row>
    <row r="6090" spans="1:21" ht="14.4" customHeight="1" x14ac:dyDescent="0.3">
      <c r="A6090" t="s">
        <v>1639</v>
      </c>
      <c r="D6090" s="388">
        <f>ROWS(C$5:C6090)</f>
        <v>6086</v>
      </c>
      <c r="E6090" s="388" t="str">
        <f>IF(_xlfn.IFNA(VLOOKUP(A6090,$AG$3:$AH$83,2,FALSE),"")='11.1'!$D$5,TXM!D6090,"")</f>
        <v/>
      </c>
      <c r="F6090" t="str">
        <f>IFERROR(SMALL($E$5:$E$9000,ROWS($E$5:E6090)),"")</f>
        <v/>
      </c>
      <c r="I6090" s="371" t="s">
        <v>84</v>
      </c>
      <c r="J6090" t="s">
        <v>863</v>
      </c>
      <c r="K6090" s="372">
        <v>510425970</v>
      </c>
      <c r="L6090" s="388">
        <f>ROWS(K$5:K6090)</f>
        <v>6086</v>
      </c>
      <c r="M6090" s="388" t="str">
        <f>IF(_xlfn.IFNA(VLOOKUP(I6090,$AG$3:$AH$83,2,FALSE),"")='11.1'!$D$5,TXM!L6090,"")</f>
        <v/>
      </c>
      <c r="N6090" t="str">
        <f>IFERROR(SMALL($M$5:$M$9000,ROWS($M$5:M6090)),"")</f>
        <v/>
      </c>
      <c r="P6090" t="s">
        <v>1639</v>
      </c>
      <c r="S6090" s="388">
        <f>ROWS(R$5:R6090)</f>
        <v>6086</v>
      </c>
      <c r="T6090" s="388" t="str">
        <f>IF(_xlfn.IFNA(VLOOKUP(P6090,$AG$3:$AH$83,2,FALSE),"")='11.1'!$D$5,TXM!S6090,"")</f>
        <v/>
      </c>
      <c r="U6090" t="str">
        <f>IFERROR(SMALL($T$5:$T$9000,ROWS($T$5:T6090)),"")</f>
        <v/>
      </c>
    </row>
    <row r="6091" spans="1:21" ht="14.4" customHeight="1" x14ac:dyDescent="0.3">
      <c r="A6091" t="s">
        <v>1639</v>
      </c>
      <c r="D6091" s="388">
        <f>ROWS(C$5:C6091)</f>
        <v>6087</v>
      </c>
      <c r="E6091" s="388" t="str">
        <f>IF(_xlfn.IFNA(VLOOKUP(A6091,$AG$3:$AH$83,2,FALSE),"")='11.1'!$D$5,TXM!D6091,"")</f>
        <v/>
      </c>
      <c r="F6091" t="str">
        <f>IFERROR(SMALL($E$5:$E$9000,ROWS($E$5:E6091)),"")</f>
        <v/>
      </c>
      <c r="I6091" s="371" t="s">
        <v>84</v>
      </c>
      <c r="J6091" t="s">
        <v>1001</v>
      </c>
      <c r="K6091" s="372">
        <v>486872905</v>
      </c>
      <c r="L6091" s="388">
        <f>ROWS(K$5:K6091)</f>
        <v>6087</v>
      </c>
      <c r="M6091" s="388" t="str">
        <f>IF(_xlfn.IFNA(VLOOKUP(I6091,$AG$3:$AH$83,2,FALSE),"")='11.1'!$D$5,TXM!L6091,"")</f>
        <v/>
      </c>
      <c r="N6091" t="str">
        <f>IFERROR(SMALL($M$5:$M$9000,ROWS($M$5:M6091)),"")</f>
        <v/>
      </c>
      <c r="P6091" t="s">
        <v>1639</v>
      </c>
      <c r="S6091" s="388">
        <f>ROWS(R$5:R6091)</f>
        <v>6087</v>
      </c>
      <c r="T6091" s="388" t="str">
        <f>IF(_xlfn.IFNA(VLOOKUP(P6091,$AG$3:$AH$83,2,FALSE),"")='11.1'!$D$5,TXM!S6091,"")</f>
        <v/>
      </c>
      <c r="U6091" t="str">
        <f>IFERROR(SMALL($T$5:$T$9000,ROWS($T$5:T6091)),"")</f>
        <v/>
      </c>
    </row>
    <row r="6092" spans="1:21" ht="14.4" customHeight="1" x14ac:dyDescent="0.3">
      <c r="A6092" t="s">
        <v>1639</v>
      </c>
      <c r="D6092" s="388">
        <f>ROWS(C$5:C6092)</f>
        <v>6088</v>
      </c>
      <c r="E6092" s="388" t="str">
        <f>IF(_xlfn.IFNA(VLOOKUP(A6092,$AG$3:$AH$83,2,FALSE),"")='11.1'!$D$5,TXM!D6092,"")</f>
        <v/>
      </c>
      <c r="F6092" t="str">
        <f>IFERROR(SMALL($E$5:$E$9000,ROWS($E$5:E6092)),"")</f>
        <v/>
      </c>
      <c r="I6092" s="371" t="s">
        <v>84</v>
      </c>
      <c r="J6092" t="s">
        <v>1005</v>
      </c>
      <c r="K6092" s="372">
        <v>207762976</v>
      </c>
      <c r="L6092" s="388">
        <f>ROWS(K$5:K6092)</f>
        <v>6088</v>
      </c>
      <c r="M6092" s="388" t="str">
        <f>IF(_xlfn.IFNA(VLOOKUP(I6092,$AG$3:$AH$83,2,FALSE),"")='11.1'!$D$5,TXM!L6092,"")</f>
        <v/>
      </c>
      <c r="N6092" t="str">
        <f>IFERROR(SMALL($M$5:$M$9000,ROWS($M$5:M6092)),"")</f>
        <v/>
      </c>
      <c r="P6092" t="s">
        <v>1639</v>
      </c>
      <c r="S6092" s="388">
        <f>ROWS(R$5:R6092)</f>
        <v>6088</v>
      </c>
      <c r="T6092" s="388" t="str">
        <f>IF(_xlfn.IFNA(VLOOKUP(P6092,$AG$3:$AH$83,2,FALSE),"")='11.1'!$D$5,TXM!S6092,"")</f>
        <v/>
      </c>
      <c r="U6092" t="str">
        <f>IFERROR(SMALL($T$5:$T$9000,ROWS($T$5:T6092)),"")</f>
        <v/>
      </c>
    </row>
    <row r="6093" spans="1:21" ht="14.4" customHeight="1" x14ac:dyDescent="0.3">
      <c r="A6093" t="s">
        <v>1639</v>
      </c>
      <c r="D6093" s="388">
        <f>ROWS(C$5:C6093)</f>
        <v>6089</v>
      </c>
      <c r="E6093" s="388" t="str">
        <f>IF(_xlfn.IFNA(VLOOKUP(A6093,$AG$3:$AH$83,2,FALSE),"")='11.1'!$D$5,TXM!D6093,"")</f>
        <v/>
      </c>
      <c r="F6093" t="str">
        <f>IFERROR(SMALL($E$5:$E$9000,ROWS($E$5:E6093)),"")</f>
        <v/>
      </c>
      <c r="I6093" s="371" t="s">
        <v>84</v>
      </c>
      <c r="J6093" t="s">
        <v>1252</v>
      </c>
      <c r="K6093" s="372">
        <v>145707798</v>
      </c>
      <c r="L6093" s="388">
        <f>ROWS(K$5:K6093)</f>
        <v>6089</v>
      </c>
      <c r="M6093" s="388" t="str">
        <f>IF(_xlfn.IFNA(VLOOKUP(I6093,$AG$3:$AH$83,2,FALSE),"")='11.1'!$D$5,TXM!L6093,"")</f>
        <v/>
      </c>
      <c r="N6093" t="str">
        <f>IFERROR(SMALL($M$5:$M$9000,ROWS($M$5:M6093)),"")</f>
        <v/>
      </c>
      <c r="P6093" t="s">
        <v>1639</v>
      </c>
      <c r="S6093" s="388">
        <f>ROWS(R$5:R6093)</f>
        <v>6089</v>
      </c>
      <c r="T6093" s="388" t="str">
        <f>IF(_xlfn.IFNA(VLOOKUP(P6093,$AG$3:$AH$83,2,FALSE),"")='11.1'!$D$5,TXM!S6093,"")</f>
        <v/>
      </c>
      <c r="U6093" t="str">
        <f>IFERROR(SMALL($T$5:$T$9000,ROWS($T$5:T6093)),"")</f>
        <v/>
      </c>
    </row>
    <row r="6094" spans="1:21" ht="14.4" customHeight="1" x14ac:dyDescent="0.3">
      <c r="A6094" t="s">
        <v>1639</v>
      </c>
      <c r="D6094" s="388">
        <f>ROWS(C$5:C6094)</f>
        <v>6090</v>
      </c>
      <c r="E6094" s="388" t="str">
        <f>IF(_xlfn.IFNA(VLOOKUP(A6094,$AG$3:$AH$83,2,FALSE),"")='11.1'!$D$5,TXM!D6094,"")</f>
        <v/>
      </c>
      <c r="F6094" t="str">
        <f>IFERROR(SMALL($E$5:$E$9000,ROWS($E$5:E6094)),"")</f>
        <v/>
      </c>
      <c r="I6094" s="371" t="s">
        <v>84</v>
      </c>
      <c r="J6094" t="s">
        <v>999</v>
      </c>
      <c r="K6094" s="372">
        <v>130121169</v>
      </c>
      <c r="L6094" s="388">
        <f>ROWS(K$5:K6094)</f>
        <v>6090</v>
      </c>
      <c r="M6094" s="388" t="str">
        <f>IF(_xlfn.IFNA(VLOOKUP(I6094,$AG$3:$AH$83,2,FALSE),"")='11.1'!$D$5,TXM!L6094,"")</f>
        <v/>
      </c>
      <c r="N6094" t="str">
        <f>IFERROR(SMALL($M$5:$M$9000,ROWS($M$5:M6094)),"")</f>
        <v/>
      </c>
      <c r="P6094" t="s">
        <v>1639</v>
      </c>
      <c r="S6094" s="388">
        <f>ROWS(R$5:R6094)</f>
        <v>6090</v>
      </c>
      <c r="T6094" s="388" t="str">
        <f>IF(_xlfn.IFNA(VLOOKUP(P6094,$AG$3:$AH$83,2,FALSE),"")='11.1'!$D$5,TXM!S6094,"")</f>
        <v/>
      </c>
      <c r="U6094" t="str">
        <f>IFERROR(SMALL($T$5:$T$9000,ROWS($T$5:T6094)),"")</f>
        <v/>
      </c>
    </row>
    <row r="6095" spans="1:21" ht="14.4" customHeight="1" x14ac:dyDescent="0.3">
      <c r="A6095" t="s">
        <v>1639</v>
      </c>
      <c r="D6095" s="388">
        <f>ROWS(C$5:C6095)</f>
        <v>6091</v>
      </c>
      <c r="E6095" s="388" t="str">
        <f>IF(_xlfn.IFNA(VLOOKUP(A6095,$AG$3:$AH$83,2,FALSE),"")='11.1'!$D$5,TXM!D6095,"")</f>
        <v/>
      </c>
      <c r="F6095" t="str">
        <f>IFERROR(SMALL($E$5:$E$9000,ROWS($E$5:E6095)),"")</f>
        <v/>
      </c>
      <c r="I6095" s="371" t="s">
        <v>84</v>
      </c>
      <c r="J6095" t="s">
        <v>1265</v>
      </c>
      <c r="K6095" s="372">
        <v>102110556</v>
      </c>
      <c r="L6095" s="388">
        <f>ROWS(K$5:K6095)</f>
        <v>6091</v>
      </c>
      <c r="M6095" s="388" t="str">
        <f>IF(_xlfn.IFNA(VLOOKUP(I6095,$AG$3:$AH$83,2,FALSE),"")='11.1'!$D$5,TXM!L6095,"")</f>
        <v/>
      </c>
      <c r="N6095" t="str">
        <f>IFERROR(SMALL($M$5:$M$9000,ROWS($M$5:M6095)),"")</f>
        <v/>
      </c>
      <c r="P6095" t="s">
        <v>1639</v>
      </c>
      <c r="S6095" s="388">
        <f>ROWS(R$5:R6095)</f>
        <v>6091</v>
      </c>
      <c r="T6095" s="388" t="str">
        <f>IF(_xlfn.IFNA(VLOOKUP(P6095,$AG$3:$AH$83,2,FALSE),"")='11.1'!$D$5,TXM!S6095,"")</f>
        <v/>
      </c>
      <c r="U6095" t="str">
        <f>IFERROR(SMALL($T$5:$T$9000,ROWS($T$5:T6095)),"")</f>
        <v/>
      </c>
    </row>
    <row r="6096" spans="1:21" ht="14.4" customHeight="1" x14ac:dyDescent="0.3">
      <c r="A6096" t="s">
        <v>1639</v>
      </c>
      <c r="D6096" s="388">
        <f>ROWS(C$5:C6096)</f>
        <v>6092</v>
      </c>
      <c r="E6096" s="388" t="str">
        <f>IF(_xlfn.IFNA(VLOOKUP(A6096,$AG$3:$AH$83,2,FALSE),"")='11.1'!$D$5,TXM!D6096,"")</f>
        <v/>
      </c>
      <c r="F6096" t="str">
        <f>IFERROR(SMALL($E$5:$E$9000,ROWS($E$5:E6096)),"")</f>
        <v/>
      </c>
      <c r="I6096" s="371" t="s">
        <v>84</v>
      </c>
      <c r="J6096" t="s">
        <v>1004</v>
      </c>
      <c r="K6096" s="372">
        <v>82115662</v>
      </c>
      <c r="L6096" s="388">
        <f>ROWS(K$5:K6096)</f>
        <v>6092</v>
      </c>
      <c r="M6096" s="388" t="str">
        <f>IF(_xlfn.IFNA(VLOOKUP(I6096,$AG$3:$AH$83,2,FALSE),"")='11.1'!$D$5,TXM!L6096,"")</f>
        <v/>
      </c>
      <c r="N6096" t="str">
        <f>IFERROR(SMALL($M$5:$M$9000,ROWS($M$5:M6096)),"")</f>
        <v/>
      </c>
      <c r="P6096" t="s">
        <v>1639</v>
      </c>
      <c r="S6096" s="388">
        <f>ROWS(R$5:R6096)</f>
        <v>6092</v>
      </c>
      <c r="T6096" s="388" t="str">
        <f>IF(_xlfn.IFNA(VLOOKUP(P6096,$AG$3:$AH$83,2,FALSE),"")='11.1'!$D$5,TXM!S6096,"")</f>
        <v/>
      </c>
      <c r="U6096" t="str">
        <f>IFERROR(SMALL($T$5:$T$9000,ROWS($T$5:T6096)),"")</f>
        <v/>
      </c>
    </row>
    <row r="6097" spans="1:21" ht="14.4" customHeight="1" x14ac:dyDescent="0.3">
      <c r="A6097" t="s">
        <v>1639</v>
      </c>
      <c r="D6097" s="388">
        <f>ROWS(C$5:C6097)</f>
        <v>6093</v>
      </c>
      <c r="E6097" s="388" t="str">
        <f>IF(_xlfn.IFNA(VLOOKUP(A6097,$AG$3:$AH$83,2,FALSE),"")='11.1'!$D$5,TXM!D6097,"")</f>
        <v/>
      </c>
      <c r="F6097" t="str">
        <f>IFERROR(SMALL($E$5:$E$9000,ROWS($E$5:E6097)),"")</f>
        <v/>
      </c>
      <c r="I6097" s="371" t="s">
        <v>84</v>
      </c>
      <c r="J6097" t="s">
        <v>867</v>
      </c>
      <c r="K6097" s="372">
        <v>34344349</v>
      </c>
      <c r="L6097" s="388">
        <f>ROWS(K$5:K6097)</f>
        <v>6093</v>
      </c>
      <c r="M6097" s="388" t="str">
        <f>IF(_xlfn.IFNA(VLOOKUP(I6097,$AG$3:$AH$83,2,FALSE),"")='11.1'!$D$5,TXM!L6097,"")</f>
        <v/>
      </c>
      <c r="N6097" t="str">
        <f>IFERROR(SMALL($M$5:$M$9000,ROWS($M$5:M6097)),"")</f>
        <v/>
      </c>
      <c r="P6097" t="s">
        <v>1639</v>
      </c>
      <c r="S6097" s="388">
        <f>ROWS(R$5:R6097)</f>
        <v>6093</v>
      </c>
      <c r="T6097" s="388" t="str">
        <f>IF(_xlfn.IFNA(VLOOKUP(P6097,$AG$3:$AH$83,2,FALSE),"")='11.1'!$D$5,TXM!S6097,"")</f>
        <v/>
      </c>
      <c r="U6097" t="str">
        <f>IFERROR(SMALL($T$5:$T$9000,ROWS($T$5:T6097)),"")</f>
        <v/>
      </c>
    </row>
    <row r="6098" spans="1:21" ht="14.4" customHeight="1" x14ac:dyDescent="0.3">
      <c r="A6098" t="s">
        <v>1639</v>
      </c>
      <c r="D6098" s="388">
        <f>ROWS(C$5:C6098)</f>
        <v>6094</v>
      </c>
      <c r="E6098" s="388" t="str">
        <f>IF(_xlfn.IFNA(VLOOKUP(A6098,$AG$3:$AH$83,2,FALSE),"")='11.1'!$D$5,TXM!D6098,"")</f>
        <v/>
      </c>
      <c r="F6098" t="str">
        <f>IFERROR(SMALL($E$5:$E$9000,ROWS($E$5:E6098)),"")</f>
        <v/>
      </c>
      <c r="I6098" s="371" t="s">
        <v>84</v>
      </c>
      <c r="J6098" t="s">
        <v>1285</v>
      </c>
      <c r="K6098" s="372">
        <v>32964443</v>
      </c>
      <c r="L6098" s="388">
        <f>ROWS(K$5:K6098)</f>
        <v>6094</v>
      </c>
      <c r="M6098" s="388" t="str">
        <f>IF(_xlfn.IFNA(VLOOKUP(I6098,$AG$3:$AH$83,2,FALSE),"")='11.1'!$D$5,TXM!L6098,"")</f>
        <v/>
      </c>
      <c r="N6098" t="str">
        <f>IFERROR(SMALL($M$5:$M$9000,ROWS($M$5:M6098)),"")</f>
        <v/>
      </c>
      <c r="P6098" t="s">
        <v>1639</v>
      </c>
      <c r="S6098" s="388">
        <f>ROWS(R$5:R6098)</f>
        <v>6094</v>
      </c>
      <c r="T6098" s="388" t="str">
        <f>IF(_xlfn.IFNA(VLOOKUP(P6098,$AG$3:$AH$83,2,FALSE),"")='11.1'!$D$5,TXM!S6098,"")</f>
        <v/>
      </c>
      <c r="U6098" t="str">
        <f>IFERROR(SMALL($T$5:$T$9000,ROWS($T$5:T6098)),"")</f>
        <v/>
      </c>
    </row>
    <row r="6099" spans="1:21" ht="14.4" customHeight="1" x14ac:dyDescent="0.3">
      <c r="A6099" t="s">
        <v>1639</v>
      </c>
      <c r="D6099" s="388">
        <f>ROWS(C$5:C6099)</f>
        <v>6095</v>
      </c>
      <c r="E6099" s="388" t="str">
        <f>IF(_xlfn.IFNA(VLOOKUP(A6099,$AG$3:$AH$83,2,FALSE),"")='11.1'!$D$5,TXM!D6099,"")</f>
        <v/>
      </c>
      <c r="F6099" t="str">
        <f>IFERROR(SMALL($E$5:$E$9000,ROWS($E$5:E6099)),"")</f>
        <v/>
      </c>
      <c r="I6099" s="371" t="s">
        <v>84</v>
      </c>
      <c r="J6099" t="s">
        <v>1000</v>
      </c>
      <c r="K6099" s="372">
        <v>32788679</v>
      </c>
      <c r="L6099" s="388">
        <f>ROWS(K$5:K6099)</f>
        <v>6095</v>
      </c>
      <c r="M6099" s="388" t="str">
        <f>IF(_xlfn.IFNA(VLOOKUP(I6099,$AG$3:$AH$83,2,FALSE),"")='11.1'!$D$5,TXM!L6099,"")</f>
        <v/>
      </c>
      <c r="N6099" t="str">
        <f>IFERROR(SMALL($M$5:$M$9000,ROWS($M$5:M6099)),"")</f>
        <v/>
      </c>
      <c r="P6099" t="s">
        <v>1639</v>
      </c>
      <c r="S6099" s="388">
        <f>ROWS(R$5:R6099)</f>
        <v>6095</v>
      </c>
      <c r="T6099" s="388" t="str">
        <f>IF(_xlfn.IFNA(VLOOKUP(P6099,$AG$3:$AH$83,2,FALSE),"")='11.1'!$D$5,TXM!S6099,"")</f>
        <v/>
      </c>
      <c r="U6099" t="str">
        <f>IFERROR(SMALL($T$5:$T$9000,ROWS($T$5:T6099)),"")</f>
        <v/>
      </c>
    </row>
    <row r="6100" spans="1:21" ht="14.4" customHeight="1" x14ac:dyDescent="0.3">
      <c r="A6100" t="s">
        <v>1639</v>
      </c>
      <c r="D6100" s="388">
        <f>ROWS(C$5:C6100)</f>
        <v>6096</v>
      </c>
      <c r="E6100" s="388" t="str">
        <f>IF(_xlfn.IFNA(VLOOKUP(A6100,$AG$3:$AH$83,2,FALSE),"")='11.1'!$D$5,TXM!D6100,"")</f>
        <v/>
      </c>
      <c r="F6100" t="str">
        <f>IFERROR(SMALL($E$5:$E$9000,ROWS($E$5:E6100)),"")</f>
        <v/>
      </c>
      <c r="I6100" s="371" t="s">
        <v>84</v>
      </c>
      <c r="J6100" t="s">
        <v>843</v>
      </c>
      <c r="K6100" s="372">
        <v>29384986</v>
      </c>
      <c r="L6100" s="388">
        <f>ROWS(K$5:K6100)</f>
        <v>6096</v>
      </c>
      <c r="M6100" s="388" t="str">
        <f>IF(_xlfn.IFNA(VLOOKUP(I6100,$AG$3:$AH$83,2,FALSE),"")='11.1'!$D$5,TXM!L6100,"")</f>
        <v/>
      </c>
      <c r="N6100" t="str">
        <f>IFERROR(SMALL($M$5:$M$9000,ROWS($M$5:M6100)),"")</f>
        <v/>
      </c>
      <c r="P6100" t="s">
        <v>1639</v>
      </c>
      <c r="S6100" s="388">
        <f>ROWS(R$5:R6100)</f>
        <v>6096</v>
      </c>
      <c r="T6100" s="388" t="str">
        <f>IF(_xlfn.IFNA(VLOOKUP(P6100,$AG$3:$AH$83,2,FALSE),"")='11.1'!$D$5,TXM!S6100,"")</f>
        <v/>
      </c>
      <c r="U6100" t="str">
        <f>IFERROR(SMALL($T$5:$T$9000,ROWS($T$5:T6100)),"")</f>
        <v/>
      </c>
    </row>
    <row r="6101" spans="1:21" ht="14.4" customHeight="1" x14ac:dyDescent="0.3">
      <c r="A6101" t="s">
        <v>1639</v>
      </c>
      <c r="D6101" s="388">
        <f>ROWS(C$5:C6101)</f>
        <v>6097</v>
      </c>
      <c r="E6101" s="388" t="str">
        <f>IF(_xlfn.IFNA(VLOOKUP(A6101,$AG$3:$AH$83,2,FALSE),"")='11.1'!$D$5,TXM!D6101,"")</f>
        <v/>
      </c>
      <c r="F6101" t="str">
        <f>IFERROR(SMALL($E$5:$E$9000,ROWS($E$5:E6101)),"")</f>
        <v/>
      </c>
      <c r="I6101" s="371" t="s">
        <v>84</v>
      </c>
      <c r="J6101" t="s">
        <v>91</v>
      </c>
      <c r="K6101" s="372">
        <v>27773630</v>
      </c>
      <c r="L6101" s="388">
        <f>ROWS(K$5:K6101)</f>
        <v>6097</v>
      </c>
      <c r="M6101" s="388" t="str">
        <f>IF(_xlfn.IFNA(VLOOKUP(I6101,$AG$3:$AH$83,2,FALSE),"")='11.1'!$D$5,TXM!L6101,"")</f>
        <v/>
      </c>
      <c r="N6101" t="str">
        <f>IFERROR(SMALL($M$5:$M$9000,ROWS($M$5:M6101)),"")</f>
        <v/>
      </c>
      <c r="P6101" t="s">
        <v>1639</v>
      </c>
      <c r="S6101" s="388">
        <f>ROWS(R$5:R6101)</f>
        <v>6097</v>
      </c>
      <c r="T6101" s="388" t="str">
        <f>IF(_xlfn.IFNA(VLOOKUP(P6101,$AG$3:$AH$83,2,FALSE),"")='11.1'!$D$5,TXM!S6101,"")</f>
        <v/>
      </c>
      <c r="U6101" t="str">
        <f>IFERROR(SMALL($T$5:$T$9000,ROWS($T$5:T6101)),"")</f>
        <v/>
      </c>
    </row>
    <row r="6102" spans="1:21" ht="14.4" customHeight="1" x14ac:dyDescent="0.3">
      <c r="A6102" t="s">
        <v>1639</v>
      </c>
      <c r="D6102" s="388">
        <f>ROWS(C$5:C6102)</f>
        <v>6098</v>
      </c>
      <c r="E6102" s="388" t="str">
        <f>IF(_xlfn.IFNA(VLOOKUP(A6102,$AG$3:$AH$83,2,FALSE),"")='11.1'!$D$5,TXM!D6102,"")</f>
        <v/>
      </c>
      <c r="F6102" t="str">
        <f>IFERROR(SMALL($E$5:$E$9000,ROWS($E$5:E6102)),"")</f>
        <v/>
      </c>
      <c r="I6102" s="371" t="s">
        <v>84</v>
      </c>
      <c r="J6102" t="s">
        <v>841</v>
      </c>
      <c r="K6102" s="372">
        <v>18037961</v>
      </c>
      <c r="L6102" s="388">
        <f>ROWS(K$5:K6102)</f>
        <v>6098</v>
      </c>
      <c r="M6102" s="388" t="str">
        <f>IF(_xlfn.IFNA(VLOOKUP(I6102,$AG$3:$AH$83,2,FALSE),"")='11.1'!$D$5,TXM!L6102,"")</f>
        <v/>
      </c>
      <c r="N6102" t="str">
        <f>IFERROR(SMALL($M$5:$M$9000,ROWS($M$5:M6102)),"")</f>
        <v/>
      </c>
      <c r="P6102" t="s">
        <v>1639</v>
      </c>
      <c r="S6102" s="388">
        <f>ROWS(R$5:R6102)</f>
        <v>6098</v>
      </c>
      <c r="T6102" s="388" t="str">
        <f>IF(_xlfn.IFNA(VLOOKUP(P6102,$AG$3:$AH$83,2,FALSE),"")='11.1'!$D$5,TXM!S6102,"")</f>
        <v/>
      </c>
      <c r="U6102" t="str">
        <f>IFERROR(SMALL($T$5:$T$9000,ROWS($T$5:T6102)),"")</f>
        <v/>
      </c>
    </row>
    <row r="6103" spans="1:21" ht="14.4" customHeight="1" x14ac:dyDescent="0.3">
      <c r="A6103" t="s">
        <v>1639</v>
      </c>
      <c r="D6103" s="388">
        <f>ROWS(C$5:C6103)</f>
        <v>6099</v>
      </c>
      <c r="E6103" s="388" t="str">
        <f>IF(_xlfn.IFNA(VLOOKUP(A6103,$AG$3:$AH$83,2,FALSE),"")='11.1'!$D$5,TXM!D6103,"")</f>
        <v/>
      </c>
      <c r="F6103" t="str">
        <f>IFERROR(SMALL($E$5:$E$9000,ROWS($E$5:E6103)),"")</f>
        <v/>
      </c>
      <c r="I6103" s="371" t="s">
        <v>84</v>
      </c>
      <c r="J6103" t="s">
        <v>859</v>
      </c>
      <c r="K6103" s="372">
        <v>15361402</v>
      </c>
      <c r="L6103" s="388">
        <f>ROWS(K$5:K6103)</f>
        <v>6099</v>
      </c>
      <c r="M6103" s="388" t="str">
        <f>IF(_xlfn.IFNA(VLOOKUP(I6103,$AG$3:$AH$83,2,FALSE),"")='11.1'!$D$5,TXM!L6103,"")</f>
        <v/>
      </c>
      <c r="N6103" t="str">
        <f>IFERROR(SMALL($M$5:$M$9000,ROWS($M$5:M6103)),"")</f>
        <v/>
      </c>
      <c r="P6103" t="s">
        <v>1639</v>
      </c>
      <c r="S6103" s="388">
        <f>ROWS(R$5:R6103)</f>
        <v>6099</v>
      </c>
      <c r="T6103" s="388" t="str">
        <f>IF(_xlfn.IFNA(VLOOKUP(P6103,$AG$3:$AH$83,2,FALSE),"")='11.1'!$D$5,TXM!S6103,"")</f>
        <v/>
      </c>
      <c r="U6103" t="str">
        <f>IFERROR(SMALL($T$5:$T$9000,ROWS($T$5:T6103)),"")</f>
        <v/>
      </c>
    </row>
    <row r="6104" spans="1:21" ht="14.4" customHeight="1" x14ac:dyDescent="0.3">
      <c r="A6104" t="s">
        <v>1639</v>
      </c>
      <c r="D6104" s="388">
        <f>ROWS(C$5:C6104)</f>
        <v>6100</v>
      </c>
      <c r="E6104" s="388" t="str">
        <f>IF(_xlfn.IFNA(VLOOKUP(A6104,$AG$3:$AH$83,2,FALSE),"")='11.1'!$D$5,TXM!D6104,"")</f>
        <v/>
      </c>
      <c r="F6104" t="str">
        <f>IFERROR(SMALL($E$5:$E$9000,ROWS($E$5:E6104)),"")</f>
        <v/>
      </c>
      <c r="I6104" s="371" t="s">
        <v>84</v>
      </c>
      <c r="J6104" t="s">
        <v>1002</v>
      </c>
      <c r="K6104" s="372">
        <v>12796499</v>
      </c>
      <c r="L6104" s="388">
        <f>ROWS(K$5:K6104)</f>
        <v>6100</v>
      </c>
      <c r="M6104" s="388" t="str">
        <f>IF(_xlfn.IFNA(VLOOKUP(I6104,$AG$3:$AH$83,2,FALSE),"")='11.1'!$D$5,TXM!L6104,"")</f>
        <v/>
      </c>
      <c r="N6104" t="str">
        <f>IFERROR(SMALL($M$5:$M$9000,ROWS($M$5:M6104)),"")</f>
        <v/>
      </c>
      <c r="P6104" t="s">
        <v>1639</v>
      </c>
      <c r="S6104" s="388">
        <f>ROWS(R$5:R6104)</f>
        <v>6100</v>
      </c>
      <c r="T6104" s="388" t="str">
        <f>IF(_xlfn.IFNA(VLOOKUP(P6104,$AG$3:$AH$83,2,FALSE),"")='11.1'!$D$5,TXM!S6104,"")</f>
        <v/>
      </c>
      <c r="U6104" t="str">
        <f>IFERROR(SMALL($T$5:$T$9000,ROWS($T$5:T6104)),"")</f>
        <v/>
      </c>
    </row>
    <row r="6105" spans="1:21" ht="14.4" customHeight="1" x14ac:dyDescent="0.3">
      <c r="A6105" t="s">
        <v>1639</v>
      </c>
      <c r="D6105" s="388">
        <f>ROWS(C$5:C6105)</f>
        <v>6101</v>
      </c>
      <c r="E6105" s="388" t="str">
        <f>IF(_xlfn.IFNA(VLOOKUP(A6105,$AG$3:$AH$83,2,FALSE),"")='11.1'!$D$5,TXM!D6105,"")</f>
        <v/>
      </c>
      <c r="F6105" t="str">
        <f>IFERROR(SMALL($E$5:$E$9000,ROWS($E$5:E6105)),"")</f>
        <v/>
      </c>
      <c r="I6105" s="371" t="s">
        <v>84</v>
      </c>
      <c r="J6105" t="s">
        <v>795</v>
      </c>
      <c r="K6105" s="372">
        <v>11928508</v>
      </c>
      <c r="L6105" s="388">
        <f>ROWS(K$5:K6105)</f>
        <v>6101</v>
      </c>
      <c r="M6105" s="388" t="str">
        <f>IF(_xlfn.IFNA(VLOOKUP(I6105,$AG$3:$AH$83,2,FALSE),"")='11.1'!$D$5,TXM!L6105,"")</f>
        <v/>
      </c>
      <c r="N6105" t="str">
        <f>IFERROR(SMALL($M$5:$M$9000,ROWS($M$5:M6105)),"")</f>
        <v/>
      </c>
      <c r="P6105" t="s">
        <v>1639</v>
      </c>
      <c r="S6105" s="388">
        <f>ROWS(R$5:R6105)</f>
        <v>6101</v>
      </c>
      <c r="T6105" s="388" t="str">
        <f>IF(_xlfn.IFNA(VLOOKUP(P6105,$AG$3:$AH$83,2,FALSE),"")='11.1'!$D$5,TXM!S6105,"")</f>
        <v/>
      </c>
      <c r="U6105" t="str">
        <f>IFERROR(SMALL($T$5:$T$9000,ROWS($T$5:T6105)),"")</f>
        <v/>
      </c>
    </row>
    <row r="6106" spans="1:21" ht="14.4" customHeight="1" x14ac:dyDescent="0.3">
      <c r="A6106" t="s">
        <v>1639</v>
      </c>
      <c r="D6106" s="388">
        <f>ROWS(C$5:C6106)</f>
        <v>6102</v>
      </c>
      <c r="E6106" s="388" t="str">
        <f>IF(_xlfn.IFNA(VLOOKUP(A6106,$AG$3:$AH$83,2,FALSE),"")='11.1'!$D$5,TXM!D6106,"")</f>
        <v/>
      </c>
      <c r="F6106" t="str">
        <f>IFERROR(SMALL($E$5:$E$9000,ROWS($E$5:E6106)),"")</f>
        <v/>
      </c>
      <c r="I6106" s="371" t="s">
        <v>84</v>
      </c>
      <c r="J6106" t="s">
        <v>845</v>
      </c>
      <c r="K6106" s="372">
        <v>11101006</v>
      </c>
      <c r="L6106" s="388">
        <f>ROWS(K$5:K6106)</f>
        <v>6102</v>
      </c>
      <c r="M6106" s="388" t="str">
        <f>IF(_xlfn.IFNA(VLOOKUP(I6106,$AG$3:$AH$83,2,FALSE),"")='11.1'!$D$5,TXM!L6106,"")</f>
        <v/>
      </c>
      <c r="N6106" t="str">
        <f>IFERROR(SMALL($M$5:$M$9000,ROWS($M$5:M6106)),"")</f>
        <v/>
      </c>
      <c r="P6106" t="s">
        <v>1639</v>
      </c>
      <c r="S6106" s="388">
        <f>ROWS(R$5:R6106)</f>
        <v>6102</v>
      </c>
      <c r="T6106" s="388" t="str">
        <f>IF(_xlfn.IFNA(VLOOKUP(P6106,$AG$3:$AH$83,2,FALSE),"")='11.1'!$D$5,TXM!S6106,"")</f>
        <v/>
      </c>
      <c r="U6106" t="str">
        <f>IFERROR(SMALL($T$5:$T$9000,ROWS($T$5:T6106)),"")</f>
        <v/>
      </c>
    </row>
    <row r="6107" spans="1:21" ht="14.4" customHeight="1" x14ac:dyDescent="0.3">
      <c r="A6107" t="s">
        <v>1639</v>
      </c>
      <c r="D6107" s="388">
        <f>ROWS(C$5:C6107)</f>
        <v>6103</v>
      </c>
      <c r="E6107" s="388" t="str">
        <f>IF(_xlfn.IFNA(VLOOKUP(A6107,$AG$3:$AH$83,2,FALSE),"")='11.1'!$D$5,TXM!D6107,"")</f>
        <v/>
      </c>
      <c r="F6107" t="str">
        <f>IFERROR(SMALL($E$5:$E$9000,ROWS($E$5:E6107)),"")</f>
        <v/>
      </c>
      <c r="I6107" s="371" t="s">
        <v>84</v>
      </c>
      <c r="J6107" t="s">
        <v>835</v>
      </c>
      <c r="K6107" s="372">
        <v>9153270</v>
      </c>
      <c r="L6107" s="388">
        <f>ROWS(K$5:K6107)</f>
        <v>6103</v>
      </c>
      <c r="M6107" s="388" t="str">
        <f>IF(_xlfn.IFNA(VLOOKUP(I6107,$AG$3:$AH$83,2,FALSE),"")='11.1'!$D$5,TXM!L6107,"")</f>
        <v/>
      </c>
      <c r="N6107" t="str">
        <f>IFERROR(SMALL($M$5:$M$9000,ROWS($M$5:M6107)),"")</f>
        <v/>
      </c>
      <c r="P6107" t="s">
        <v>1639</v>
      </c>
      <c r="S6107" s="388">
        <f>ROWS(R$5:R6107)</f>
        <v>6103</v>
      </c>
      <c r="T6107" s="388" t="str">
        <f>IF(_xlfn.IFNA(VLOOKUP(P6107,$AG$3:$AH$83,2,FALSE),"")='11.1'!$D$5,TXM!S6107,"")</f>
        <v/>
      </c>
      <c r="U6107" t="str">
        <f>IFERROR(SMALL($T$5:$T$9000,ROWS($T$5:T6107)),"")</f>
        <v/>
      </c>
    </row>
    <row r="6108" spans="1:21" ht="14.4" customHeight="1" x14ac:dyDescent="0.3">
      <c r="A6108" t="s">
        <v>1639</v>
      </c>
      <c r="D6108" s="388">
        <f>ROWS(C$5:C6108)</f>
        <v>6104</v>
      </c>
      <c r="E6108" s="388" t="str">
        <f>IF(_xlfn.IFNA(VLOOKUP(A6108,$AG$3:$AH$83,2,FALSE),"")='11.1'!$D$5,TXM!D6108,"")</f>
        <v/>
      </c>
      <c r="F6108" t="str">
        <f>IFERROR(SMALL($E$5:$E$9000,ROWS($E$5:E6108)),"")</f>
        <v/>
      </c>
      <c r="I6108" s="371" t="s">
        <v>84</v>
      </c>
      <c r="J6108" t="s">
        <v>1500</v>
      </c>
      <c r="K6108" s="372">
        <v>7955991</v>
      </c>
      <c r="L6108" s="388">
        <f>ROWS(K$5:K6108)</f>
        <v>6104</v>
      </c>
      <c r="M6108" s="388" t="str">
        <f>IF(_xlfn.IFNA(VLOOKUP(I6108,$AG$3:$AH$83,2,FALSE),"")='11.1'!$D$5,TXM!L6108,"")</f>
        <v/>
      </c>
      <c r="N6108" t="str">
        <f>IFERROR(SMALL($M$5:$M$9000,ROWS($M$5:M6108)),"")</f>
        <v/>
      </c>
      <c r="P6108" t="s">
        <v>1639</v>
      </c>
      <c r="S6108" s="388">
        <f>ROWS(R$5:R6108)</f>
        <v>6104</v>
      </c>
      <c r="T6108" s="388" t="str">
        <f>IF(_xlfn.IFNA(VLOOKUP(P6108,$AG$3:$AH$83,2,FALSE),"")='11.1'!$D$5,TXM!S6108,"")</f>
        <v/>
      </c>
      <c r="U6108" t="str">
        <f>IFERROR(SMALL($T$5:$T$9000,ROWS($T$5:T6108)),"")</f>
        <v/>
      </c>
    </row>
    <row r="6109" spans="1:21" ht="14.4" customHeight="1" x14ac:dyDescent="0.3">
      <c r="A6109" t="s">
        <v>1639</v>
      </c>
      <c r="D6109" s="388">
        <f>ROWS(C$5:C6109)</f>
        <v>6105</v>
      </c>
      <c r="E6109" s="388" t="str">
        <f>IF(_xlfn.IFNA(VLOOKUP(A6109,$AG$3:$AH$83,2,FALSE),"")='11.1'!$D$5,TXM!D6109,"")</f>
        <v/>
      </c>
      <c r="F6109" t="str">
        <f>IFERROR(SMALL($E$5:$E$9000,ROWS($E$5:E6109)),"")</f>
        <v/>
      </c>
      <c r="I6109" s="371" t="s">
        <v>84</v>
      </c>
      <c r="J6109" t="s">
        <v>1318</v>
      </c>
      <c r="K6109" s="372">
        <v>6722158</v>
      </c>
      <c r="L6109" s="388">
        <f>ROWS(K$5:K6109)</f>
        <v>6105</v>
      </c>
      <c r="M6109" s="388" t="str">
        <f>IF(_xlfn.IFNA(VLOOKUP(I6109,$AG$3:$AH$83,2,FALSE),"")='11.1'!$D$5,TXM!L6109,"")</f>
        <v/>
      </c>
      <c r="N6109" t="str">
        <f>IFERROR(SMALL($M$5:$M$9000,ROWS($M$5:M6109)),"")</f>
        <v/>
      </c>
      <c r="P6109" t="s">
        <v>1639</v>
      </c>
      <c r="S6109" s="388">
        <f>ROWS(R$5:R6109)</f>
        <v>6105</v>
      </c>
      <c r="T6109" s="388" t="str">
        <f>IF(_xlfn.IFNA(VLOOKUP(P6109,$AG$3:$AH$83,2,FALSE),"")='11.1'!$D$5,TXM!S6109,"")</f>
        <v/>
      </c>
      <c r="U6109" t="str">
        <f>IFERROR(SMALL($T$5:$T$9000,ROWS($T$5:T6109)),"")</f>
        <v/>
      </c>
    </row>
    <row r="6110" spans="1:21" ht="14.4" customHeight="1" x14ac:dyDescent="0.3">
      <c r="A6110" t="s">
        <v>1639</v>
      </c>
      <c r="D6110" s="388">
        <f>ROWS(C$5:C6110)</f>
        <v>6106</v>
      </c>
      <c r="E6110" s="388" t="str">
        <f>IF(_xlfn.IFNA(VLOOKUP(A6110,$AG$3:$AH$83,2,FALSE),"")='11.1'!$D$5,TXM!D6110,"")</f>
        <v/>
      </c>
      <c r="F6110" t="str">
        <f>IFERROR(SMALL($E$5:$E$9000,ROWS($E$5:E6110)),"")</f>
        <v/>
      </c>
      <c r="I6110" s="371" t="s">
        <v>84</v>
      </c>
      <c r="J6110" t="s">
        <v>775</v>
      </c>
      <c r="K6110" s="372">
        <v>6703218</v>
      </c>
      <c r="L6110" s="388">
        <f>ROWS(K$5:K6110)</f>
        <v>6106</v>
      </c>
      <c r="M6110" s="388" t="str">
        <f>IF(_xlfn.IFNA(VLOOKUP(I6110,$AG$3:$AH$83,2,FALSE),"")='11.1'!$D$5,TXM!L6110,"")</f>
        <v/>
      </c>
      <c r="N6110" t="str">
        <f>IFERROR(SMALL($M$5:$M$9000,ROWS($M$5:M6110)),"")</f>
        <v/>
      </c>
      <c r="P6110" t="s">
        <v>1639</v>
      </c>
      <c r="S6110" s="388">
        <f>ROWS(R$5:R6110)</f>
        <v>6106</v>
      </c>
      <c r="T6110" s="388" t="str">
        <f>IF(_xlfn.IFNA(VLOOKUP(P6110,$AG$3:$AH$83,2,FALSE),"")='11.1'!$D$5,TXM!S6110,"")</f>
        <v/>
      </c>
      <c r="U6110" t="str">
        <f>IFERROR(SMALL($T$5:$T$9000,ROWS($T$5:T6110)),"")</f>
        <v/>
      </c>
    </row>
    <row r="6111" spans="1:21" ht="14.4" customHeight="1" x14ac:dyDescent="0.3">
      <c r="A6111" t="s">
        <v>1639</v>
      </c>
      <c r="D6111" s="388">
        <f>ROWS(C$5:C6111)</f>
        <v>6107</v>
      </c>
      <c r="E6111" s="388" t="str">
        <f>IF(_xlfn.IFNA(VLOOKUP(A6111,$AG$3:$AH$83,2,FALSE),"")='11.1'!$D$5,TXM!D6111,"")</f>
        <v/>
      </c>
      <c r="F6111" t="str">
        <f>IFERROR(SMALL($E$5:$E$9000,ROWS($E$5:E6111)),"")</f>
        <v/>
      </c>
      <c r="I6111" s="371" t="s">
        <v>84</v>
      </c>
      <c r="J6111" t="s">
        <v>861</v>
      </c>
      <c r="K6111" s="372">
        <v>4117201</v>
      </c>
      <c r="L6111" s="388">
        <f>ROWS(K$5:K6111)</f>
        <v>6107</v>
      </c>
      <c r="M6111" s="388" t="str">
        <f>IF(_xlfn.IFNA(VLOOKUP(I6111,$AG$3:$AH$83,2,FALSE),"")='11.1'!$D$5,TXM!L6111,"")</f>
        <v/>
      </c>
      <c r="N6111" t="str">
        <f>IFERROR(SMALL($M$5:$M$9000,ROWS($M$5:M6111)),"")</f>
        <v/>
      </c>
      <c r="P6111" t="s">
        <v>1639</v>
      </c>
      <c r="S6111" s="388">
        <f>ROWS(R$5:R6111)</f>
        <v>6107</v>
      </c>
      <c r="T6111" s="388" t="str">
        <f>IF(_xlfn.IFNA(VLOOKUP(P6111,$AG$3:$AH$83,2,FALSE),"")='11.1'!$D$5,TXM!S6111,"")</f>
        <v/>
      </c>
      <c r="U6111" t="str">
        <f>IFERROR(SMALL($T$5:$T$9000,ROWS($T$5:T6111)),"")</f>
        <v/>
      </c>
    </row>
    <row r="6112" spans="1:21" ht="14.4" customHeight="1" x14ac:dyDescent="0.3">
      <c r="A6112" t="s">
        <v>1639</v>
      </c>
      <c r="D6112" s="388">
        <f>ROWS(C$5:C6112)</f>
        <v>6108</v>
      </c>
      <c r="E6112" s="388" t="str">
        <f>IF(_xlfn.IFNA(VLOOKUP(A6112,$AG$3:$AH$83,2,FALSE),"")='11.1'!$D$5,TXM!D6112,"")</f>
        <v/>
      </c>
      <c r="F6112" t="str">
        <f>IFERROR(SMALL($E$5:$E$9000,ROWS($E$5:E6112)),"")</f>
        <v/>
      </c>
      <c r="I6112" s="371" t="s">
        <v>84</v>
      </c>
      <c r="J6112" t="s">
        <v>102</v>
      </c>
      <c r="K6112" s="372">
        <v>3289982</v>
      </c>
      <c r="L6112" s="388">
        <f>ROWS(K$5:K6112)</f>
        <v>6108</v>
      </c>
      <c r="M6112" s="388" t="str">
        <f>IF(_xlfn.IFNA(VLOOKUP(I6112,$AG$3:$AH$83,2,FALSE),"")='11.1'!$D$5,TXM!L6112,"")</f>
        <v/>
      </c>
      <c r="N6112" t="str">
        <f>IFERROR(SMALL($M$5:$M$9000,ROWS($M$5:M6112)),"")</f>
        <v/>
      </c>
      <c r="P6112" t="s">
        <v>1639</v>
      </c>
      <c r="S6112" s="388">
        <f>ROWS(R$5:R6112)</f>
        <v>6108</v>
      </c>
      <c r="T6112" s="388" t="str">
        <f>IF(_xlfn.IFNA(VLOOKUP(P6112,$AG$3:$AH$83,2,FALSE),"")='11.1'!$D$5,TXM!S6112,"")</f>
        <v/>
      </c>
      <c r="U6112" t="str">
        <f>IFERROR(SMALL($T$5:$T$9000,ROWS($T$5:T6112)),"")</f>
        <v/>
      </c>
    </row>
    <row r="6113" spans="1:21" ht="14.4" customHeight="1" x14ac:dyDescent="0.3">
      <c r="A6113" t="s">
        <v>1639</v>
      </c>
      <c r="D6113" s="388">
        <f>ROWS(C$5:C6113)</f>
        <v>6109</v>
      </c>
      <c r="E6113" s="388" t="str">
        <f>IF(_xlfn.IFNA(VLOOKUP(A6113,$AG$3:$AH$83,2,FALSE),"")='11.1'!$D$5,TXM!D6113,"")</f>
        <v/>
      </c>
      <c r="F6113" t="str">
        <f>IFERROR(SMALL($E$5:$E$9000,ROWS($E$5:E6113)),"")</f>
        <v/>
      </c>
      <c r="I6113" s="371" t="s">
        <v>84</v>
      </c>
      <c r="J6113" t="s">
        <v>871</v>
      </c>
      <c r="K6113" s="372">
        <v>2152266</v>
      </c>
      <c r="L6113" s="388">
        <f>ROWS(K$5:K6113)</f>
        <v>6109</v>
      </c>
      <c r="M6113" s="388" t="str">
        <f>IF(_xlfn.IFNA(VLOOKUP(I6113,$AG$3:$AH$83,2,FALSE),"")='11.1'!$D$5,TXM!L6113,"")</f>
        <v/>
      </c>
      <c r="N6113" t="str">
        <f>IFERROR(SMALL($M$5:$M$9000,ROWS($M$5:M6113)),"")</f>
        <v/>
      </c>
      <c r="P6113" t="s">
        <v>1639</v>
      </c>
      <c r="S6113" s="388">
        <f>ROWS(R$5:R6113)</f>
        <v>6109</v>
      </c>
      <c r="T6113" s="388" t="str">
        <f>IF(_xlfn.IFNA(VLOOKUP(P6113,$AG$3:$AH$83,2,FALSE),"")='11.1'!$D$5,TXM!S6113,"")</f>
        <v/>
      </c>
      <c r="U6113" t="str">
        <f>IFERROR(SMALL($T$5:$T$9000,ROWS($T$5:T6113)),"")</f>
        <v/>
      </c>
    </row>
    <row r="6114" spans="1:21" ht="14.4" customHeight="1" x14ac:dyDescent="0.3">
      <c r="A6114" t="s">
        <v>1639</v>
      </c>
      <c r="D6114" s="388">
        <f>ROWS(C$5:C6114)</f>
        <v>6110</v>
      </c>
      <c r="E6114" s="388" t="str">
        <f>IF(_xlfn.IFNA(VLOOKUP(A6114,$AG$3:$AH$83,2,FALSE),"")='11.1'!$D$5,TXM!D6114,"")</f>
        <v/>
      </c>
      <c r="F6114" t="str">
        <f>IFERROR(SMALL($E$5:$E$9000,ROWS($E$5:E6114)),"")</f>
        <v/>
      </c>
      <c r="I6114" s="371" t="s">
        <v>84</v>
      </c>
      <c r="J6114" t="s">
        <v>785</v>
      </c>
      <c r="K6114" s="372">
        <v>1859046</v>
      </c>
      <c r="L6114" s="388">
        <f>ROWS(K$5:K6114)</f>
        <v>6110</v>
      </c>
      <c r="M6114" s="388" t="str">
        <f>IF(_xlfn.IFNA(VLOOKUP(I6114,$AG$3:$AH$83,2,FALSE),"")='11.1'!$D$5,TXM!L6114,"")</f>
        <v/>
      </c>
      <c r="N6114" t="str">
        <f>IFERROR(SMALL($M$5:$M$9000,ROWS($M$5:M6114)),"")</f>
        <v/>
      </c>
      <c r="P6114" t="s">
        <v>1639</v>
      </c>
      <c r="S6114" s="388">
        <f>ROWS(R$5:R6114)</f>
        <v>6110</v>
      </c>
      <c r="T6114" s="388" t="str">
        <f>IF(_xlfn.IFNA(VLOOKUP(P6114,$AG$3:$AH$83,2,FALSE),"")='11.1'!$D$5,TXM!S6114,"")</f>
        <v/>
      </c>
      <c r="U6114" t="str">
        <f>IFERROR(SMALL($T$5:$T$9000,ROWS($T$5:T6114)),"")</f>
        <v/>
      </c>
    </row>
    <row r="6115" spans="1:21" ht="14.4" customHeight="1" x14ac:dyDescent="0.3">
      <c r="A6115" t="s">
        <v>1639</v>
      </c>
      <c r="D6115" s="388">
        <f>ROWS(C$5:C6115)</f>
        <v>6111</v>
      </c>
      <c r="E6115" s="388" t="str">
        <f>IF(_xlfn.IFNA(VLOOKUP(A6115,$AG$3:$AH$83,2,FALSE),"")='11.1'!$D$5,TXM!D6115,"")</f>
        <v/>
      </c>
      <c r="F6115" t="str">
        <f>IFERROR(SMALL($E$5:$E$9000,ROWS($E$5:E6115)),"")</f>
        <v/>
      </c>
      <c r="I6115" s="371" t="s">
        <v>84</v>
      </c>
      <c r="J6115" t="s">
        <v>791</v>
      </c>
      <c r="K6115" s="372">
        <v>1550560</v>
      </c>
      <c r="L6115" s="388">
        <f>ROWS(K$5:K6115)</f>
        <v>6111</v>
      </c>
      <c r="M6115" s="388" t="str">
        <f>IF(_xlfn.IFNA(VLOOKUP(I6115,$AG$3:$AH$83,2,FALSE),"")='11.1'!$D$5,TXM!L6115,"")</f>
        <v/>
      </c>
      <c r="N6115" t="str">
        <f>IFERROR(SMALL($M$5:$M$9000,ROWS($M$5:M6115)),"")</f>
        <v/>
      </c>
      <c r="P6115" t="s">
        <v>1639</v>
      </c>
      <c r="S6115" s="388">
        <f>ROWS(R$5:R6115)</f>
        <v>6111</v>
      </c>
      <c r="T6115" s="388" t="str">
        <f>IF(_xlfn.IFNA(VLOOKUP(P6115,$AG$3:$AH$83,2,FALSE),"")='11.1'!$D$5,TXM!S6115,"")</f>
        <v/>
      </c>
      <c r="U6115" t="str">
        <f>IFERROR(SMALL($T$5:$T$9000,ROWS($T$5:T6115)),"")</f>
        <v/>
      </c>
    </row>
    <row r="6116" spans="1:21" ht="14.4" customHeight="1" x14ac:dyDescent="0.3">
      <c r="A6116" t="s">
        <v>1639</v>
      </c>
      <c r="D6116" s="388">
        <f>ROWS(C$5:C6116)</f>
        <v>6112</v>
      </c>
      <c r="E6116" s="388" t="str">
        <f>IF(_xlfn.IFNA(VLOOKUP(A6116,$AG$3:$AH$83,2,FALSE),"")='11.1'!$D$5,TXM!D6116,"")</f>
        <v/>
      </c>
      <c r="F6116" t="str">
        <f>IFERROR(SMALL($E$5:$E$9000,ROWS($E$5:E6116)),"")</f>
        <v/>
      </c>
      <c r="I6116" s="371" t="s">
        <v>84</v>
      </c>
      <c r="J6116" t="s">
        <v>847</v>
      </c>
      <c r="K6116" s="372">
        <v>1518925</v>
      </c>
      <c r="L6116" s="388">
        <f>ROWS(K$5:K6116)</f>
        <v>6112</v>
      </c>
      <c r="M6116" s="388" t="str">
        <f>IF(_xlfn.IFNA(VLOOKUP(I6116,$AG$3:$AH$83,2,FALSE),"")='11.1'!$D$5,TXM!L6116,"")</f>
        <v/>
      </c>
      <c r="N6116" t="str">
        <f>IFERROR(SMALL($M$5:$M$9000,ROWS($M$5:M6116)),"")</f>
        <v/>
      </c>
      <c r="P6116" t="s">
        <v>1639</v>
      </c>
      <c r="S6116" s="388">
        <f>ROWS(R$5:R6116)</f>
        <v>6112</v>
      </c>
      <c r="T6116" s="388" t="str">
        <f>IF(_xlfn.IFNA(VLOOKUP(P6116,$AG$3:$AH$83,2,FALSE),"")='11.1'!$D$5,TXM!S6116,"")</f>
        <v/>
      </c>
      <c r="U6116" t="str">
        <f>IFERROR(SMALL($T$5:$T$9000,ROWS($T$5:T6116)),"")</f>
        <v/>
      </c>
    </row>
    <row r="6117" spans="1:21" ht="14.4" customHeight="1" x14ac:dyDescent="0.3">
      <c r="A6117" t="s">
        <v>1639</v>
      </c>
      <c r="D6117" s="388">
        <f>ROWS(C$5:C6117)</f>
        <v>6113</v>
      </c>
      <c r="E6117" s="388" t="str">
        <f>IF(_xlfn.IFNA(VLOOKUP(A6117,$AG$3:$AH$83,2,FALSE),"")='11.1'!$D$5,TXM!D6117,"")</f>
        <v/>
      </c>
      <c r="F6117" t="str">
        <f>IFERROR(SMALL($E$5:$E$9000,ROWS($E$5:E6117)),"")</f>
        <v/>
      </c>
      <c r="I6117" s="371" t="s">
        <v>84</v>
      </c>
      <c r="J6117" t="s">
        <v>827</v>
      </c>
      <c r="K6117" s="372">
        <v>1206048</v>
      </c>
      <c r="L6117" s="388">
        <f>ROWS(K$5:K6117)</f>
        <v>6113</v>
      </c>
      <c r="M6117" s="388" t="str">
        <f>IF(_xlfn.IFNA(VLOOKUP(I6117,$AG$3:$AH$83,2,FALSE),"")='11.1'!$D$5,TXM!L6117,"")</f>
        <v/>
      </c>
      <c r="N6117" t="str">
        <f>IFERROR(SMALL($M$5:$M$9000,ROWS($M$5:M6117)),"")</f>
        <v/>
      </c>
      <c r="P6117" t="s">
        <v>1639</v>
      </c>
      <c r="S6117" s="388">
        <f>ROWS(R$5:R6117)</f>
        <v>6113</v>
      </c>
      <c r="T6117" s="388" t="str">
        <f>IF(_xlfn.IFNA(VLOOKUP(P6117,$AG$3:$AH$83,2,FALSE),"")='11.1'!$D$5,TXM!S6117,"")</f>
        <v/>
      </c>
      <c r="U6117" t="str">
        <f>IFERROR(SMALL($T$5:$T$9000,ROWS($T$5:T6117)),"")</f>
        <v/>
      </c>
    </row>
    <row r="6118" spans="1:21" ht="14.4" customHeight="1" x14ac:dyDescent="0.3">
      <c r="A6118" t="s">
        <v>1639</v>
      </c>
      <c r="D6118" s="388">
        <f>ROWS(C$5:C6118)</f>
        <v>6114</v>
      </c>
      <c r="E6118" s="388" t="str">
        <f>IF(_xlfn.IFNA(VLOOKUP(A6118,$AG$3:$AH$83,2,FALSE),"")='11.1'!$D$5,TXM!D6118,"")</f>
        <v/>
      </c>
      <c r="F6118" t="str">
        <f>IFERROR(SMALL($E$5:$E$9000,ROWS($E$5:E6118)),"")</f>
        <v/>
      </c>
      <c r="I6118" s="371" t="s">
        <v>84</v>
      </c>
      <c r="J6118" t="s">
        <v>1275</v>
      </c>
      <c r="K6118" s="372">
        <v>1119476</v>
      </c>
      <c r="L6118" s="388">
        <f>ROWS(K$5:K6118)</f>
        <v>6114</v>
      </c>
      <c r="M6118" s="388" t="str">
        <f>IF(_xlfn.IFNA(VLOOKUP(I6118,$AG$3:$AH$83,2,FALSE),"")='11.1'!$D$5,TXM!L6118,"")</f>
        <v/>
      </c>
      <c r="N6118" t="str">
        <f>IFERROR(SMALL($M$5:$M$9000,ROWS($M$5:M6118)),"")</f>
        <v/>
      </c>
      <c r="P6118" t="s">
        <v>1639</v>
      </c>
      <c r="S6118" s="388">
        <f>ROWS(R$5:R6118)</f>
        <v>6114</v>
      </c>
      <c r="T6118" s="388" t="str">
        <f>IF(_xlfn.IFNA(VLOOKUP(P6118,$AG$3:$AH$83,2,FALSE),"")='11.1'!$D$5,TXM!S6118,"")</f>
        <v/>
      </c>
      <c r="U6118" t="str">
        <f>IFERROR(SMALL($T$5:$T$9000,ROWS($T$5:T6118)),"")</f>
        <v/>
      </c>
    </row>
    <row r="6119" spans="1:21" ht="14.4" customHeight="1" x14ac:dyDescent="0.3">
      <c r="A6119" t="s">
        <v>1639</v>
      </c>
      <c r="D6119" s="388">
        <f>ROWS(C$5:C6119)</f>
        <v>6115</v>
      </c>
      <c r="E6119" s="388" t="str">
        <f>IF(_xlfn.IFNA(VLOOKUP(A6119,$AG$3:$AH$83,2,FALSE),"")='11.1'!$D$5,TXM!D6119,"")</f>
        <v/>
      </c>
      <c r="F6119" t="str">
        <f>IFERROR(SMALL($E$5:$E$9000,ROWS($E$5:E6119)),"")</f>
        <v/>
      </c>
      <c r="I6119" s="371" t="s">
        <v>84</v>
      </c>
      <c r="J6119" t="s">
        <v>855</v>
      </c>
      <c r="K6119" s="372">
        <v>1102707</v>
      </c>
      <c r="L6119" s="388">
        <f>ROWS(K$5:K6119)</f>
        <v>6115</v>
      </c>
      <c r="M6119" s="388" t="str">
        <f>IF(_xlfn.IFNA(VLOOKUP(I6119,$AG$3:$AH$83,2,FALSE),"")='11.1'!$D$5,TXM!L6119,"")</f>
        <v/>
      </c>
      <c r="N6119" t="str">
        <f>IFERROR(SMALL($M$5:$M$9000,ROWS($M$5:M6119)),"")</f>
        <v/>
      </c>
      <c r="P6119" t="s">
        <v>1639</v>
      </c>
      <c r="S6119" s="388">
        <f>ROWS(R$5:R6119)</f>
        <v>6115</v>
      </c>
      <c r="T6119" s="388" t="str">
        <f>IF(_xlfn.IFNA(VLOOKUP(P6119,$AG$3:$AH$83,2,FALSE),"")='11.1'!$D$5,TXM!S6119,"")</f>
        <v/>
      </c>
      <c r="U6119" t="str">
        <f>IFERROR(SMALL($T$5:$T$9000,ROWS($T$5:T6119)),"")</f>
        <v/>
      </c>
    </row>
    <row r="6120" spans="1:21" ht="14.4" customHeight="1" x14ac:dyDescent="0.3">
      <c r="A6120" t="s">
        <v>1639</v>
      </c>
      <c r="D6120" s="388">
        <f>ROWS(C$5:C6120)</f>
        <v>6116</v>
      </c>
      <c r="E6120" s="388" t="str">
        <f>IF(_xlfn.IFNA(VLOOKUP(A6120,$AG$3:$AH$83,2,FALSE),"")='11.1'!$D$5,TXM!D6120,"")</f>
        <v/>
      </c>
      <c r="F6120" t="str">
        <f>IFERROR(SMALL($E$5:$E$9000,ROWS($E$5:E6120)),"")</f>
        <v/>
      </c>
      <c r="I6120" s="371" t="s">
        <v>84</v>
      </c>
      <c r="J6120" t="s">
        <v>104</v>
      </c>
      <c r="K6120" s="372">
        <v>1082703</v>
      </c>
      <c r="L6120" s="388">
        <f>ROWS(K$5:K6120)</f>
        <v>6116</v>
      </c>
      <c r="M6120" s="388" t="str">
        <f>IF(_xlfn.IFNA(VLOOKUP(I6120,$AG$3:$AH$83,2,FALSE),"")='11.1'!$D$5,TXM!L6120,"")</f>
        <v/>
      </c>
      <c r="N6120" t="str">
        <f>IFERROR(SMALL($M$5:$M$9000,ROWS($M$5:M6120)),"")</f>
        <v/>
      </c>
      <c r="P6120" t="s">
        <v>1639</v>
      </c>
      <c r="S6120" s="388">
        <f>ROWS(R$5:R6120)</f>
        <v>6116</v>
      </c>
      <c r="T6120" s="388" t="str">
        <f>IF(_xlfn.IFNA(VLOOKUP(P6120,$AG$3:$AH$83,2,FALSE),"")='11.1'!$D$5,TXM!S6120,"")</f>
        <v/>
      </c>
      <c r="U6120" t="str">
        <f>IFERROR(SMALL($T$5:$T$9000,ROWS($T$5:T6120)),"")</f>
        <v/>
      </c>
    </row>
    <row r="6121" spans="1:21" ht="14.4" customHeight="1" x14ac:dyDescent="0.3">
      <c r="A6121" t="s">
        <v>1639</v>
      </c>
      <c r="D6121" s="388">
        <f>ROWS(C$5:C6121)</f>
        <v>6117</v>
      </c>
      <c r="E6121" s="388" t="str">
        <f>IF(_xlfn.IFNA(VLOOKUP(A6121,$AG$3:$AH$83,2,FALSE),"")='11.1'!$D$5,TXM!D6121,"")</f>
        <v/>
      </c>
      <c r="F6121" t="str">
        <f>IFERROR(SMALL($E$5:$E$9000,ROWS($E$5:E6121)),"")</f>
        <v/>
      </c>
      <c r="I6121" s="371" t="s">
        <v>84</v>
      </c>
      <c r="J6121" t="s">
        <v>108</v>
      </c>
      <c r="K6121" s="372">
        <v>1019610</v>
      </c>
      <c r="L6121" s="388">
        <f>ROWS(K$5:K6121)</f>
        <v>6117</v>
      </c>
      <c r="M6121" s="388" t="str">
        <f>IF(_xlfn.IFNA(VLOOKUP(I6121,$AG$3:$AH$83,2,FALSE),"")='11.1'!$D$5,TXM!L6121,"")</f>
        <v/>
      </c>
      <c r="N6121" t="str">
        <f>IFERROR(SMALL($M$5:$M$9000,ROWS($M$5:M6121)),"")</f>
        <v/>
      </c>
      <c r="P6121" t="s">
        <v>1639</v>
      </c>
      <c r="S6121" s="388">
        <f>ROWS(R$5:R6121)</f>
        <v>6117</v>
      </c>
      <c r="T6121" s="388" t="str">
        <f>IF(_xlfn.IFNA(VLOOKUP(P6121,$AG$3:$AH$83,2,FALSE),"")='11.1'!$D$5,TXM!S6121,"")</f>
        <v/>
      </c>
      <c r="U6121" t="str">
        <f>IFERROR(SMALL($T$5:$T$9000,ROWS($T$5:T6121)),"")</f>
        <v/>
      </c>
    </row>
    <row r="6122" spans="1:21" ht="14.4" customHeight="1" x14ac:dyDescent="0.3">
      <c r="A6122" t="s">
        <v>1639</v>
      </c>
      <c r="D6122" s="388">
        <f>ROWS(C$5:C6122)</f>
        <v>6118</v>
      </c>
      <c r="E6122" s="388" t="str">
        <f>IF(_xlfn.IFNA(VLOOKUP(A6122,$AG$3:$AH$83,2,FALSE),"")='11.1'!$D$5,TXM!D6122,"")</f>
        <v/>
      </c>
      <c r="F6122" t="str">
        <f>IFERROR(SMALL($E$5:$E$9000,ROWS($E$5:E6122)),"")</f>
        <v/>
      </c>
      <c r="I6122" s="371" t="s">
        <v>84</v>
      </c>
      <c r="J6122" t="s">
        <v>789</v>
      </c>
      <c r="K6122" s="372">
        <v>975475</v>
      </c>
      <c r="L6122" s="388">
        <f>ROWS(K$5:K6122)</f>
        <v>6118</v>
      </c>
      <c r="M6122" s="388" t="str">
        <f>IF(_xlfn.IFNA(VLOOKUP(I6122,$AG$3:$AH$83,2,FALSE),"")='11.1'!$D$5,TXM!L6122,"")</f>
        <v/>
      </c>
      <c r="N6122" t="str">
        <f>IFERROR(SMALL($M$5:$M$9000,ROWS($M$5:M6122)),"")</f>
        <v/>
      </c>
      <c r="P6122" t="s">
        <v>1639</v>
      </c>
      <c r="S6122" s="388">
        <f>ROWS(R$5:R6122)</f>
        <v>6118</v>
      </c>
      <c r="T6122" s="388" t="str">
        <f>IF(_xlfn.IFNA(VLOOKUP(P6122,$AG$3:$AH$83,2,FALSE),"")='11.1'!$D$5,TXM!S6122,"")</f>
        <v/>
      </c>
      <c r="U6122" t="str">
        <f>IFERROR(SMALL($T$5:$T$9000,ROWS($T$5:T6122)),"")</f>
        <v/>
      </c>
    </row>
    <row r="6123" spans="1:21" ht="14.4" customHeight="1" x14ac:dyDescent="0.3">
      <c r="A6123" t="s">
        <v>1639</v>
      </c>
      <c r="D6123" s="388">
        <f>ROWS(C$5:C6123)</f>
        <v>6119</v>
      </c>
      <c r="E6123" s="388" t="str">
        <f>IF(_xlfn.IFNA(VLOOKUP(A6123,$AG$3:$AH$83,2,FALSE),"")='11.1'!$D$5,TXM!D6123,"")</f>
        <v/>
      </c>
      <c r="F6123" t="str">
        <f>IFERROR(SMALL($E$5:$E$9000,ROWS($E$5:E6123)),"")</f>
        <v/>
      </c>
      <c r="I6123" s="371" t="s">
        <v>84</v>
      </c>
      <c r="J6123" t="s">
        <v>98</v>
      </c>
      <c r="K6123" s="372">
        <v>927689</v>
      </c>
      <c r="L6123" s="388">
        <f>ROWS(K$5:K6123)</f>
        <v>6119</v>
      </c>
      <c r="M6123" s="388" t="str">
        <f>IF(_xlfn.IFNA(VLOOKUP(I6123,$AG$3:$AH$83,2,FALSE),"")='11.1'!$D$5,TXM!L6123,"")</f>
        <v/>
      </c>
      <c r="N6123" t="str">
        <f>IFERROR(SMALL($M$5:$M$9000,ROWS($M$5:M6123)),"")</f>
        <v/>
      </c>
      <c r="P6123" t="s">
        <v>1639</v>
      </c>
      <c r="S6123" s="388">
        <f>ROWS(R$5:R6123)</f>
        <v>6119</v>
      </c>
      <c r="T6123" s="388" t="str">
        <f>IF(_xlfn.IFNA(VLOOKUP(P6123,$AG$3:$AH$83,2,FALSE),"")='11.1'!$D$5,TXM!S6123,"")</f>
        <v/>
      </c>
      <c r="U6123" t="str">
        <f>IFERROR(SMALL($T$5:$T$9000,ROWS($T$5:T6123)),"")</f>
        <v/>
      </c>
    </row>
    <row r="6124" spans="1:21" ht="14.4" customHeight="1" x14ac:dyDescent="0.3">
      <c r="A6124" t="s">
        <v>1639</v>
      </c>
      <c r="D6124" s="388">
        <f>ROWS(C$5:C6124)</f>
        <v>6120</v>
      </c>
      <c r="E6124" s="388" t="str">
        <f>IF(_xlfn.IFNA(VLOOKUP(A6124,$AG$3:$AH$83,2,FALSE),"")='11.1'!$D$5,TXM!D6124,"")</f>
        <v/>
      </c>
      <c r="F6124" t="str">
        <f>IFERROR(SMALL($E$5:$E$9000,ROWS($E$5:E6124)),"")</f>
        <v/>
      </c>
      <c r="I6124" s="371" t="s">
        <v>84</v>
      </c>
      <c r="J6124" t="s">
        <v>849</v>
      </c>
      <c r="K6124" s="372">
        <v>891487</v>
      </c>
      <c r="L6124" s="388">
        <f>ROWS(K$5:K6124)</f>
        <v>6120</v>
      </c>
      <c r="M6124" s="388" t="str">
        <f>IF(_xlfn.IFNA(VLOOKUP(I6124,$AG$3:$AH$83,2,FALSE),"")='11.1'!$D$5,TXM!L6124,"")</f>
        <v/>
      </c>
      <c r="N6124" t="str">
        <f>IFERROR(SMALL($M$5:$M$9000,ROWS($M$5:M6124)),"")</f>
        <v/>
      </c>
      <c r="P6124" t="s">
        <v>1639</v>
      </c>
      <c r="S6124" s="388">
        <f>ROWS(R$5:R6124)</f>
        <v>6120</v>
      </c>
      <c r="T6124" s="388" t="str">
        <f>IF(_xlfn.IFNA(VLOOKUP(P6124,$AG$3:$AH$83,2,FALSE),"")='11.1'!$D$5,TXM!S6124,"")</f>
        <v/>
      </c>
      <c r="U6124" t="str">
        <f>IFERROR(SMALL($T$5:$T$9000,ROWS($T$5:T6124)),"")</f>
        <v/>
      </c>
    </row>
    <row r="6125" spans="1:21" ht="14.4" customHeight="1" x14ac:dyDescent="0.3">
      <c r="A6125" t="s">
        <v>1639</v>
      </c>
      <c r="D6125" s="388">
        <f>ROWS(C$5:C6125)</f>
        <v>6121</v>
      </c>
      <c r="E6125" s="388" t="str">
        <f>IF(_xlfn.IFNA(VLOOKUP(A6125,$AG$3:$AH$83,2,FALSE),"")='11.1'!$D$5,TXM!D6125,"")</f>
        <v/>
      </c>
      <c r="F6125" t="str">
        <f>IFERROR(SMALL($E$5:$E$9000,ROWS($E$5:E6125)),"")</f>
        <v/>
      </c>
      <c r="I6125" s="371" t="s">
        <v>84</v>
      </c>
      <c r="J6125" t="s">
        <v>779</v>
      </c>
      <c r="K6125" s="372">
        <v>851881</v>
      </c>
      <c r="L6125" s="388">
        <f>ROWS(K$5:K6125)</f>
        <v>6121</v>
      </c>
      <c r="M6125" s="388" t="str">
        <f>IF(_xlfn.IFNA(VLOOKUP(I6125,$AG$3:$AH$83,2,FALSE),"")='11.1'!$D$5,TXM!L6125,"")</f>
        <v/>
      </c>
      <c r="N6125" t="str">
        <f>IFERROR(SMALL($M$5:$M$9000,ROWS($M$5:M6125)),"")</f>
        <v/>
      </c>
      <c r="P6125" t="s">
        <v>1639</v>
      </c>
      <c r="S6125" s="388">
        <f>ROWS(R$5:R6125)</f>
        <v>6121</v>
      </c>
      <c r="T6125" s="388" t="str">
        <f>IF(_xlfn.IFNA(VLOOKUP(P6125,$AG$3:$AH$83,2,FALSE),"")='11.1'!$D$5,TXM!S6125,"")</f>
        <v/>
      </c>
      <c r="U6125" t="str">
        <f>IFERROR(SMALL($T$5:$T$9000,ROWS($T$5:T6125)),"")</f>
        <v/>
      </c>
    </row>
    <row r="6126" spans="1:21" ht="14.4" customHeight="1" x14ac:dyDescent="0.3">
      <c r="A6126" t="s">
        <v>1639</v>
      </c>
      <c r="D6126" s="388">
        <f>ROWS(C$5:C6126)</f>
        <v>6122</v>
      </c>
      <c r="E6126" s="388" t="str">
        <f>IF(_xlfn.IFNA(VLOOKUP(A6126,$AG$3:$AH$83,2,FALSE),"")='11.1'!$D$5,TXM!D6126,"")</f>
        <v/>
      </c>
      <c r="F6126" t="str">
        <f>IFERROR(SMALL($E$5:$E$9000,ROWS($E$5:E6126)),"")</f>
        <v/>
      </c>
      <c r="I6126" s="371" t="s">
        <v>84</v>
      </c>
      <c r="J6126" t="s">
        <v>787</v>
      </c>
      <c r="K6126" s="372">
        <v>847607</v>
      </c>
      <c r="L6126" s="388">
        <f>ROWS(K$5:K6126)</f>
        <v>6122</v>
      </c>
      <c r="M6126" s="388" t="str">
        <f>IF(_xlfn.IFNA(VLOOKUP(I6126,$AG$3:$AH$83,2,FALSE),"")='11.1'!$D$5,TXM!L6126,"")</f>
        <v/>
      </c>
      <c r="N6126" t="str">
        <f>IFERROR(SMALL($M$5:$M$9000,ROWS($M$5:M6126)),"")</f>
        <v/>
      </c>
      <c r="P6126" t="s">
        <v>1639</v>
      </c>
      <c r="S6126" s="388">
        <f>ROWS(R$5:R6126)</f>
        <v>6122</v>
      </c>
      <c r="T6126" s="388" t="str">
        <f>IF(_xlfn.IFNA(VLOOKUP(P6126,$AG$3:$AH$83,2,FALSE),"")='11.1'!$D$5,TXM!S6126,"")</f>
        <v/>
      </c>
      <c r="U6126" t="str">
        <f>IFERROR(SMALL($T$5:$T$9000,ROWS($T$5:T6126)),"")</f>
        <v/>
      </c>
    </row>
    <row r="6127" spans="1:21" ht="14.4" customHeight="1" x14ac:dyDescent="0.3">
      <c r="A6127" t="s">
        <v>1639</v>
      </c>
      <c r="D6127" s="388">
        <f>ROWS(C$5:C6127)</f>
        <v>6123</v>
      </c>
      <c r="E6127" s="388" t="str">
        <f>IF(_xlfn.IFNA(VLOOKUP(A6127,$AG$3:$AH$83,2,FALSE),"")='11.1'!$D$5,TXM!D6127,"")</f>
        <v/>
      </c>
      <c r="F6127" t="str">
        <f>IFERROR(SMALL($E$5:$E$9000,ROWS($E$5:E6127)),"")</f>
        <v/>
      </c>
      <c r="I6127" s="371" t="s">
        <v>84</v>
      </c>
      <c r="J6127" t="s">
        <v>823</v>
      </c>
      <c r="K6127" s="372">
        <v>829301</v>
      </c>
      <c r="L6127" s="388">
        <f>ROWS(K$5:K6127)</f>
        <v>6123</v>
      </c>
      <c r="M6127" s="388" t="str">
        <f>IF(_xlfn.IFNA(VLOOKUP(I6127,$AG$3:$AH$83,2,FALSE),"")='11.1'!$D$5,TXM!L6127,"")</f>
        <v/>
      </c>
      <c r="N6127" t="str">
        <f>IFERROR(SMALL($M$5:$M$9000,ROWS($M$5:M6127)),"")</f>
        <v/>
      </c>
      <c r="P6127" t="s">
        <v>1639</v>
      </c>
      <c r="S6127" s="388">
        <f>ROWS(R$5:R6127)</f>
        <v>6123</v>
      </c>
      <c r="T6127" s="388" t="str">
        <f>IF(_xlfn.IFNA(VLOOKUP(P6127,$AG$3:$AH$83,2,FALSE),"")='11.1'!$D$5,TXM!S6127,"")</f>
        <v/>
      </c>
      <c r="U6127" t="str">
        <f>IFERROR(SMALL($T$5:$T$9000,ROWS($T$5:T6127)),"")</f>
        <v/>
      </c>
    </row>
    <row r="6128" spans="1:21" ht="14.4" customHeight="1" x14ac:dyDescent="0.3">
      <c r="A6128" t="s">
        <v>1639</v>
      </c>
      <c r="D6128" s="388">
        <f>ROWS(C$5:C6128)</f>
        <v>6124</v>
      </c>
      <c r="E6128" s="388" t="str">
        <f>IF(_xlfn.IFNA(VLOOKUP(A6128,$AG$3:$AH$83,2,FALSE),"")='11.1'!$D$5,TXM!D6128,"")</f>
        <v/>
      </c>
      <c r="F6128" t="str">
        <f>IFERROR(SMALL($E$5:$E$9000,ROWS($E$5:E6128)),"")</f>
        <v/>
      </c>
      <c r="I6128" s="371" t="s">
        <v>84</v>
      </c>
      <c r="J6128" t="s">
        <v>819</v>
      </c>
      <c r="K6128" s="372">
        <v>652564</v>
      </c>
      <c r="L6128" s="388">
        <f>ROWS(K$5:K6128)</f>
        <v>6124</v>
      </c>
      <c r="M6128" s="388" t="str">
        <f>IF(_xlfn.IFNA(VLOOKUP(I6128,$AG$3:$AH$83,2,FALSE),"")='11.1'!$D$5,TXM!L6128,"")</f>
        <v/>
      </c>
      <c r="N6128" t="str">
        <f>IFERROR(SMALL($M$5:$M$9000,ROWS($M$5:M6128)),"")</f>
        <v/>
      </c>
      <c r="P6128" t="s">
        <v>1639</v>
      </c>
      <c r="S6128" s="388">
        <f>ROWS(R$5:R6128)</f>
        <v>6124</v>
      </c>
      <c r="T6128" s="388" t="str">
        <f>IF(_xlfn.IFNA(VLOOKUP(P6128,$AG$3:$AH$83,2,FALSE),"")='11.1'!$D$5,TXM!S6128,"")</f>
        <v/>
      </c>
      <c r="U6128" t="str">
        <f>IFERROR(SMALL($T$5:$T$9000,ROWS($T$5:T6128)),"")</f>
        <v/>
      </c>
    </row>
    <row r="6129" spans="1:21" ht="14.4" customHeight="1" x14ac:dyDescent="0.3">
      <c r="A6129" t="s">
        <v>1639</v>
      </c>
      <c r="D6129" s="388">
        <f>ROWS(C$5:C6129)</f>
        <v>6125</v>
      </c>
      <c r="E6129" s="388" t="str">
        <f>IF(_xlfn.IFNA(VLOOKUP(A6129,$AG$3:$AH$83,2,FALSE),"")='11.1'!$D$5,TXM!D6129,"")</f>
        <v/>
      </c>
      <c r="F6129" t="str">
        <f>IFERROR(SMALL($E$5:$E$9000,ROWS($E$5:E6129)),"")</f>
        <v/>
      </c>
      <c r="I6129" s="371" t="s">
        <v>84</v>
      </c>
      <c r="J6129" t="s">
        <v>1441</v>
      </c>
      <c r="K6129" s="372">
        <v>569623</v>
      </c>
      <c r="L6129" s="388">
        <f>ROWS(K$5:K6129)</f>
        <v>6125</v>
      </c>
      <c r="M6129" s="388" t="str">
        <f>IF(_xlfn.IFNA(VLOOKUP(I6129,$AG$3:$AH$83,2,FALSE),"")='11.1'!$D$5,TXM!L6129,"")</f>
        <v/>
      </c>
      <c r="N6129" t="str">
        <f>IFERROR(SMALL($M$5:$M$9000,ROWS($M$5:M6129)),"")</f>
        <v/>
      </c>
      <c r="P6129" t="s">
        <v>1639</v>
      </c>
      <c r="S6129" s="388">
        <f>ROWS(R$5:R6129)</f>
        <v>6125</v>
      </c>
      <c r="T6129" s="388" t="str">
        <f>IF(_xlfn.IFNA(VLOOKUP(P6129,$AG$3:$AH$83,2,FALSE),"")='11.1'!$D$5,TXM!S6129,"")</f>
        <v/>
      </c>
      <c r="U6129" t="str">
        <f>IFERROR(SMALL($T$5:$T$9000,ROWS($T$5:T6129)),"")</f>
        <v/>
      </c>
    </row>
    <row r="6130" spans="1:21" ht="14.4" customHeight="1" x14ac:dyDescent="0.3">
      <c r="A6130" t="s">
        <v>1639</v>
      </c>
      <c r="D6130" s="388">
        <f>ROWS(C$5:C6130)</f>
        <v>6126</v>
      </c>
      <c r="E6130" s="388" t="str">
        <f>IF(_xlfn.IFNA(VLOOKUP(A6130,$AG$3:$AH$83,2,FALSE),"")='11.1'!$D$5,TXM!D6130,"")</f>
        <v/>
      </c>
      <c r="F6130" t="str">
        <f>IFERROR(SMALL($E$5:$E$9000,ROWS($E$5:E6130)),"")</f>
        <v/>
      </c>
      <c r="I6130" s="371" t="s">
        <v>84</v>
      </c>
      <c r="J6130" t="s">
        <v>1006</v>
      </c>
      <c r="K6130" s="372">
        <v>493393</v>
      </c>
      <c r="L6130" s="388">
        <f>ROWS(K$5:K6130)</f>
        <v>6126</v>
      </c>
      <c r="M6130" s="388" t="str">
        <f>IF(_xlfn.IFNA(VLOOKUP(I6130,$AG$3:$AH$83,2,FALSE),"")='11.1'!$D$5,TXM!L6130,"")</f>
        <v/>
      </c>
      <c r="N6130" t="str">
        <f>IFERROR(SMALL($M$5:$M$9000,ROWS($M$5:M6130)),"")</f>
        <v/>
      </c>
      <c r="P6130" t="s">
        <v>1639</v>
      </c>
      <c r="S6130" s="388">
        <f>ROWS(R$5:R6130)</f>
        <v>6126</v>
      </c>
      <c r="T6130" s="388" t="str">
        <f>IF(_xlfn.IFNA(VLOOKUP(P6130,$AG$3:$AH$83,2,FALSE),"")='11.1'!$D$5,TXM!S6130,"")</f>
        <v/>
      </c>
      <c r="U6130" t="str">
        <f>IFERROR(SMALL($T$5:$T$9000,ROWS($T$5:T6130)),"")</f>
        <v/>
      </c>
    </row>
    <row r="6131" spans="1:21" ht="14.4" customHeight="1" x14ac:dyDescent="0.3">
      <c r="A6131" t="s">
        <v>1639</v>
      </c>
      <c r="D6131" s="388">
        <f>ROWS(C$5:C6131)</f>
        <v>6127</v>
      </c>
      <c r="E6131" s="388" t="str">
        <f>IF(_xlfn.IFNA(VLOOKUP(A6131,$AG$3:$AH$83,2,FALSE),"")='11.1'!$D$5,TXM!D6131,"")</f>
        <v/>
      </c>
      <c r="F6131" t="str">
        <f>IFERROR(SMALL($E$5:$E$9000,ROWS($E$5:E6131)),"")</f>
        <v/>
      </c>
      <c r="I6131" s="371" t="s">
        <v>84</v>
      </c>
      <c r="J6131" t="s">
        <v>821</v>
      </c>
      <c r="K6131" s="372">
        <v>437098</v>
      </c>
      <c r="L6131" s="388">
        <f>ROWS(K$5:K6131)</f>
        <v>6127</v>
      </c>
      <c r="M6131" s="388" t="str">
        <f>IF(_xlfn.IFNA(VLOOKUP(I6131,$AG$3:$AH$83,2,FALSE),"")='11.1'!$D$5,TXM!L6131,"")</f>
        <v/>
      </c>
      <c r="N6131" t="str">
        <f>IFERROR(SMALL($M$5:$M$9000,ROWS($M$5:M6131)),"")</f>
        <v/>
      </c>
      <c r="P6131" t="s">
        <v>1639</v>
      </c>
      <c r="S6131" s="388">
        <f>ROWS(R$5:R6131)</f>
        <v>6127</v>
      </c>
      <c r="T6131" s="388" t="str">
        <f>IF(_xlfn.IFNA(VLOOKUP(P6131,$AG$3:$AH$83,2,FALSE),"")='11.1'!$D$5,TXM!S6131,"")</f>
        <v/>
      </c>
      <c r="U6131" t="str">
        <f>IFERROR(SMALL($T$5:$T$9000,ROWS($T$5:T6131)),"")</f>
        <v/>
      </c>
    </row>
    <row r="6132" spans="1:21" ht="14.4" customHeight="1" x14ac:dyDescent="0.3">
      <c r="A6132" t="s">
        <v>1639</v>
      </c>
      <c r="D6132" s="388">
        <f>ROWS(C$5:C6132)</f>
        <v>6128</v>
      </c>
      <c r="E6132" s="388" t="str">
        <f>IF(_xlfn.IFNA(VLOOKUP(A6132,$AG$3:$AH$83,2,FALSE),"")='11.1'!$D$5,TXM!D6132,"")</f>
        <v/>
      </c>
      <c r="F6132" t="str">
        <f>IFERROR(SMALL($E$5:$E$9000,ROWS($E$5:E6132)),"")</f>
        <v/>
      </c>
      <c r="I6132" s="371" t="s">
        <v>84</v>
      </c>
      <c r="J6132" t="s">
        <v>809</v>
      </c>
      <c r="K6132" s="372">
        <v>390908</v>
      </c>
      <c r="L6132" s="388">
        <f>ROWS(K$5:K6132)</f>
        <v>6128</v>
      </c>
      <c r="M6132" s="388" t="str">
        <f>IF(_xlfn.IFNA(VLOOKUP(I6132,$AG$3:$AH$83,2,FALSE),"")='11.1'!$D$5,TXM!L6132,"")</f>
        <v/>
      </c>
      <c r="N6132" t="str">
        <f>IFERROR(SMALL($M$5:$M$9000,ROWS($M$5:M6132)),"")</f>
        <v/>
      </c>
      <c r="P6132" t="s">
        <v>1639</v>
      </c>
      <c r="S6132" s="388">
        <f>ROWS(R$5:R6132)</f>
        <v>6128</v>
      </c>
      <c r="T6132" s="388" t="str">
        <f>IF(_xlfn.IFNA(VLOOKUP(P6132,$AG$3:$AH$83,2,FALSE),"")='11.1'!$D$5,TXM!S6132,"")</f>
        <v/>
      </c>
      <c r="U6132" t="str">
        <f>IFERROR(SMALL($T$5:$T$9000,ROWS($T$5:T6132)),"")</f>
        <v/>
      </c>
    </row>
    <row r="6133" spans="1:21" ht="14.4" customHeight="1" x14ac:dyDescent="0.3">
      <c r="A6133" t="s">
        <v>1639</v>
      </c>
      <c r="D6133" s="388">
        <f>ROWS(C$5:C6133)</f>
        <v>6129</v>
      </c>
      <c r="E6133" s="388" t="str">
        <f>IF(_xlfn.IFNA(VLOOKUP(A6133,$AG$3:$AH$83,2,FALSE),"")='11.1'!$D$5,TXM!D6133,"")</f>
        <v/>
      </c>
      <c r="F6133" t="str">
        <f>IFERROR(SMALL($E$5:$E$9000,ROWS($E$5:E6133)),"")</f>
        <v/>
      </c>
      <c r="I6133" s="371" t="s">
        <v>84</v>
      </c>
      <c r="J6133" t="s">
        <v>106</v>
      </c>
      <c r="K6133" s="372">
        <v>387065</v>
      </c>
      <c r="L6133" s="388">
        <f>ROWS(K$5:K6133)</f>
        <v>6129</v>
      </c>
      <c r="M6133" s="388" t="str">
        <f>IF(_xlfn.IFNA(VLOOKUP(I6133,$AG$3:$AH$83,2,FALSE),"")='11.1'!$D$5,TXM!L6133,"")</f>
        <v/>
      </c>
      <c r="N6133" t="str">
        <f>IFERROR(SMALL($M$5:$M$9000,ROWS($M$5:M6133)),"")</f>
        <v/>
      </c>
      <c r="P6133" t="s">
        <v>1639</v>
      </c>
      <c r="S6133" s="388">
        <f>ROWS(R$5:R6133)</f>
        <v>6129</v>
      </c>
      <c r="T6133" s="388" t="str">
        <f>IF(_xlfn.IFNA(VLOOKUP(P6133,$AG$3:$AH$83,2,FALSE),"")='11.1'!$D$5,TXM!S6133,"")</f>
        <v/>
      </c>
      <c r="U6133" t="str">
        <f>IFERROR(SMALL($T$5:$T$9000,ROWS($T$5:T6133)),"")</f>
        <v/>
      </c>
    </row>
    <row r="6134" spans="1:21" ht="14.4" customHeight="1" x14ac:dyDescent="0.3">
      <c r="A6134" t="s">
        <v>1639</v>
      </c>
      <c r="D6134" s="388">
        <f>ROWS(C$5:C6134)</f>
        <v>6130</v>
      </c>
      <c r="E6134" s="388" t="str">
        <f>IF(_xlfn.IFNA(VLOOKUP(A6134,$AG$3:$AH$83,2,FALSE),"")='11.1'!$D$5,TXM!D6134,"")</f>
        <v/>
      </c>
      <c r="F6134" t="str">
        <f>IFERROR(SMALL($E$5:$E$9000,ROWS($E$5:E6134)),"")</f>
        <v/>
      </c>
      <c r="I6134" s="371" t="s">
        <v>84</v>
      </c>
      <c r="J6134" t="s">
        <v>105</v>
      </c>
      <c r="K6134" s="372">
        <v>331031</v>
      </c>
      <c r="L6134" s="388">
        <f>ROWS(K$5:K6134)</f>
        <v>6130</v>
      </c>
      <c r="M6134" s="388" t="str">
        <f>IF(_xlfn.IFNA(VLOOKUP(I6134,$AG$3:$AH$83,2,FALSE),"")='11.1'!$D$5,TXM!L6134,"")</f>
        <v/>
      </c>
      <c r="N6134" t="str">
        <f>IFERROR(SMALL($M$5:$M$9000,ROWS($M$5:M6134)),"")</f>
        <v/>
      </c>
      <c r="P6134" t="s">
        <v>1639</v>
      </c>
      <c r="S6134" s="388">
        <f>ROWS(R$5:R6134)</f>
        <v>6130</v>
      </c>
      <c r="T6134" s="388" t="str">
        <f>IF(_xlfn.IFNA(VLOOKUP(P6134,$AG$3:$AH$83,2,FALSE),"")='11.1'!$D$5,TXM!S6134,"")</f>
        <v/>
      </c>
      <c r="U6134" t="str">
        <f>IFERROR(SMALL($T$5:$T$9000,ROWS($T$5:T6134)),"")</f>
        <v/>
      </c>
    </row>
    <row r="6135" spans="1:21" ht="14.4" customHeight="1" x14ac:dyDescent="0.3">
      <c r="A6135" t="s">
        <v>1639</v>
      </c>
      <c r="D6135" s="388">
        <f>ROWS(C$5:C6135)</f>
        <v>6131</v>
      </c>
      <c r="E6135" s="388" t="str">
        <f>IF(_xlfn.IFNA(VLOOKUP(A6135,$AG$3:$AH$83,2,FALSE),"")='11.1'!$D$5,TXM!D6135,"")</f>
        <v/>
      </c>
      <c r="F6135" t="str">
        <f>IFERROR(SMALL($E$5:$E$9000,ROWS($E$5:E6135)),"")</f>
        <v/>
      </c>
      <c r="I6135" s="371" t="s">
        <v>84</v>
      </c>
      <c r="J6135" t="s">
        <v>1434</v>
      </c>
      <c r="K6135" s="372">
        <v>289976</v>
      </c>
      <c r="L6135" s="388">
        <f>ROWS(K$5:K6135)</f>
        <v>6131</v>
      </c>
      <c r="M6135" s="388" t="str">
        <f>IF(_xlfn.IFNA(VLOOKUP(I6135,$AG$3:$AH$83,2,FALSE),"")='11.1'!$D$5,TXM!L6135,"")</f>
        <v/>
      </c>
      <c r="N6135" t="str">
        <f>IFERROR(SMALL($M$5:$M$9000,ROWS($M$5:M6135)),"")</f>
        <v/>
      </c>
      <c r="P6135" t="s">
        <v>1639</v>
      </c>
      <c r="S6135" s="388">
        <f>ROWS(R$5:R6135)</f>
        <v>6131</v>
      </c>
      <c r="T6135" s="388" t="str">
        <f>IF(_xlfn.IFNA(VLOOKUP(P6135,$AG$3:$AH$83,2,FALSE),"")='11.1'!$D$5,TXM!S6135,"")</f>
        <v/>
      </c>
      <c r="U6135" t="str">
        <f>IFERROR(SMALL($T$5:$T$9000,ROWS($T$5:T6135)),"")</f>
        <v/>
      </c>
    </row>
    <row r="6136" spans="1:21" ht="14.4" customHeight="1" x14ac:dyDescent="0.3">
      <c r="A6136" t="s">
        <v>1639</v>
      </c>
      <c r="D6136" s="388">
        <f>ROWS(C$5:C6136)</f>
        <v>6132</v>
      </c>
      <c r="E6136" s="388" t="str">
        <f>IF(_xlfn.IFNA(VLOOKUP(A6136,$AG$3:$AH$83,2,FALSE),"")='11.1'!$D$5,TXM!D6136,"")</f>
        <v/>
      </c>
      <c r="F6136" t="str">
        <f>IFERROR(SMALL($E$5:$E$9000,ROWS($E$5:E6136)),"")</f>
        <v/>
      </c>
      <c r="I6136" s="371" t="s">
        <v>84</v>
      </c>
      <c r="J6136" t="s">
        <v>873</v>
      </c>
      <c r="K6136" s="372">
        <v>225547</v>
      </c>
      <c r="L6136" s="388">
        <f>ROWS(K$5:K6136)</f>
        <v>6132</v>
      </c>
      <c r="M6136" s="388" t="str">
        <f>IF(_xlfn.IFNA(VLOOKUP(I6136,$AG$3:$AH$83,2,FALSE),"")='11.1'!$D$5,TXM!L6136,"")</f>
        <v/>
      </c>
      <c r="N6136" t="str">
        <f>IFERROR(SMALL($M$5:$M$9000,ROWS($M$5:M6136)),"")</f>
        <v/>
      </c>
      <c r="P6136" t="s">
        <v>1639</v>
      </c>
      <c r="S6136" s="388">
        <f>ROWS(R$5:R6136)</f>
        <v>6132</v>
      </c>
      <c r="T6136" s="388" t="str">
        <f>IF(_xlfn.IFNA(VLOOKUP(P6136,$AG$3:$AH$83,2,FALSE),"")='11.1'!$D$5,TXM!S6136,"")</f>
        <v/>
      </c>
      <c r="U6136" t="str">
        <f>IFERROR(SMALL($T$5:$T$9000,ROWS($T$5:T6136)),"")</f>
        <v/>
      </c>
    </row>
    <row r="6137" spans="1:21" ht="14.4" customHeight="1" x14ac:dyDescent="0.3">
      <c r="A6137" t="s">
        <v>1639</v>
      </c>
      <c r="D6137" s="388">
        <f>ROWS(C$5:C6137)</f>
        <v>6133</v>
      </c>
      <c r="E6137" s="388" t="str">
        <f>IF(_xlfn.IFNA(VLOOKUP(A6137,$AG$3:$AH$83,2,FALSE),"")='11.1'!$D$5,TXM!D6137,"")</f>
        <v/>
      </c>
      <c r="F6137" t="str">
        <f>IFERROR(SMALL($E$5:$E$9000,ROWS($E$5:E6137)),"")</f>
        <v/>
      </c>
      <c r="I6137" s="371" t="s">
        <v>84</v>
      </c>
      <c r="J6137" t="s">
        <v>813</v>
      </c>
      <c r="K6137" s="372">
        <v>219533</v>
      </c>
      <c r="L6137" s="388">
        <f>ROWS(K$5:K6137)</f>
        <v>6133</v>
      </c>
      <c r="M6137" s="388" t="str">
        <f>IF(_xlfn.IFNA(VLOOKUP(I6137,$AG$3:$AH$83,2,FALSE),"")='11.1'!$D$5,TXM!L6137,"")</f>
        <v/>
      </c>
      <c r="N6137" t="str">
        <f>IFERROR(SMALL($M$5:$M$9000,ROWS($M$5:M6137)),"")</f>
        <v/>
      </c>
      <c r="P6137" t="s">
        <v>1639</v>
      </c>
      <c r="S6137" s="388">
        <f>ROWS(R$5:R6137)</f>
        <v>6133</v>
      </c>
      <c r="T6137" s="388" t="str">
        <f>IF(_xlfn.IFNA(VLOOKUP(P6137,$AG$3:$AH$83,2,FALSE),"")='11.1'!$D$5,TXM!S6137,"")</f>
        <v/>
      </c>
      <c r="U6137" t="str">
        <f>IFERROR(SMALL($T$5:$T$9000,ROWS($T$5:T6137)),"")</f>
        <v/>
      </c>
    </row>
    <row r="6138" spans="1:21" ht="14.4" customHeight="1" x14ac:dyDescent="0.3">
      <c r="A6138" t="s">
        <v>1639</v>
      </c>
      <c r="D6138" s="388">
        <f>ROWS(C$5:C6138)</f>
        <v>6134</v>
      </c>
      <c r="E6138" s="388" t="str">
        <f>IF(_xlfn.IFNA(VLOOKUP(A6138,$AG$3:$AH$83,2,FALSE),"")='11.1'!$D$5,TXM!D6138,"")</f>
        <v/>
      </c>
      <c r="F6138" t="str">
        <f>IFERROR(SMALL($E$5:$E$9000,ROWS($E$5:E6138)),"")</f>
        <v/>
      </c>
      <c r="I6138" s="371" t="s">
        <v>84</v>
      </c>
      <c r="J6138" t="s">
        <v>793</v>
      </c>
      <c r="K6138" s="372">
        <v>217395</v>
      </c>
      <c r="L6138" s="388">
        <f>ROWS(K$5:K6138)</f>
        <v>6134</v>
      </c>
      <c r="M6138" s="388" t="str">
        <f>IF(_xlfn.IFNA(VLOOKUP(I6138,$AG$3:$AH$83,2,FALSE),"")='11.1'!$D$5,TXM!L6138,"")</f>
        <v/>
      </c>
      <c r="N6138" t="str">
        <f>IFERROR(SMALL($M$5:$M$9000,ROWS($M$5:M6138)),"")</f>
        <v/>
      </c>
      <c r="P6138" t="s">
        <v>1639</v>
      </c>
      <c r="S6138" s="388">
        <f>ROWS(R$5:R6138)</f>
        <v>6134</v>
      </c>
      <c r="T6138" s="388" t="str">
        <f>IF(_xlfn.IFNA(VLOOKUP(P6138,$AG$3:$AH$83,2,FALSE),"")='11.1'!$D$5,TXM!S6138,"")</f>
        <v/>
      </c>
      <c r="U6138" t="str">
        <f>IFERROR(SMALL($T$5:$T$9000,ROWS($T$5:T6138)),"")</f>
        <v/>
      </c>
    </row>
    <row r="6139" spans="1:21" ht="14.4" customHeight="1" x14ac:dyDescent="0.3">
      <c r="A6139" t="s">
        <v>1639</v>
      </c>
      <c r="D6139" s="388">
        <f>ROWS(C$5:C6139)</f>
        <v>6135</v>
      </c>
      <c r="E6139" s="388" t="str">
        <f>IF(_xlfn.IFNA(VLOOKUP(A6139,$AG$3:$AH$83,2,FALSE),"")='11.1'!$D$5,TXM!D6139,"")</f>
        <v/>
      </c>
      <c r="F6139" t="str">
        <f>IFERROR(SMALL($E$5:$E$9000,ROWS($E$5:E6139)),"")</f>
        <v/>
      </c>
      <c r="I6139" s="371" t="s">
        <v>84</v>
      </c>
      <c r="J6139" t="s">
        <v>825</v>
      </c>
      <c r="K6139" s="372">
        <v>187707</v>
      </c>
      <c r="L6139" s="388">
        <f>ROWS(K$5:K6139)</f>
        <v>6135</v>
      </c>
      <c r="M6139" s="388" t="str">
        <f>IF(_xlfn.IFNA(VLOOKUP(I6139,$AG$3:$AH$83,2,FALSE),"")='11.1'!$D$5,TXM!L6139,"")</f>
        <v/>
      </c>
      <c r="N6139" t="str">
        <f>IFERROR(SMALL($M$5:$M$9000,ROWS($M$5:M6139)),"")</f>
        <v/>
      </c>
      <c r="P6139" t="s">
        <v>1639</v>
      </c>
      <c r="S6139" s="388">
        <f>ROWS(R$5:R6139)</f>
        <v>6135</v>
      </c>
      <c r="T6139" s="388" t="str">
        <f>IF(_xlfn.IFNA(VLOOKUP(P6139,$AG$3:$AH$83,2,FALSE),"")='11.1'!$D$5,TXM!S6139,"")</f>
        <v/>
      </c>
      <c r="U6139" t="str">
        <f>IFERROR(SMALL($T$5:$T$9000,ROWS($T$5:T6139)),"")</f>
        <v/>
      </c>
    </row>
    <row r="6140" spans="1:21" ht="14.4" customHeight="1" x14ac:dyDescent="0.3">
      <c r="A6140" t="s">
        <v>1639</v>
      </c>
      <c r="D6140" s="388">
        <f>ROWS(C$5:C6140)</f>
        <v>6136</v>
      </c>
      <c r="E6140" s="388" t="str">
        <f>IF(_xlfn.IFNA(VLOOKUP(A6140,$AG$3:$AH$83,2,FALSE),"")='11.1'!$D$5,TXM!D6140,"")</f>
        <v/>
      </c>
      <c r="F6140" t="str">
        <f>IFERROR(SMALL($E$5:$E$9000,ROWS($E$5:E6140)),"")</f>
        <v/>
      </c>
      <c r="I6140" s="371" t="s">
        <v>84</v>
      </c>
      <c r="J6140" t="s">
        <v>783</v>
      </c>
      <c r="K6140" s="372">
        <v>127081</v>
      </c>
      <c r="L6140" s="388">
        <f>ROWS(K$5:K6140)</f>
        <v>6136</v>
      </c>
      <c r="M6140" s="388" t="str">
        <f>IF(_xlfn.IFNA(VLOOKUP(I6140,$AG$3:$AH$83,2,FALSE),"")='11.1'!$D$5,TXM!L6140,"")</f>
        <v/>
      </c>
      <c r="N6140" t="str">
        <f>IFERROR(SMALL($M$5:$M$9000,ROWS($M$5:M6140)),"")</f>
        <v/>
      </c>
      <c r="P6140" t="s">
        <v>1639</v>
      </c>
      <c r="S6140" s="388">
        <f>ROWS(R$5:R6140)</f>
        <v>6136</v>
      </c>
      <c r="T6140" s="388" t="str">
        <f>IF(_xlfn.IFNA(VLOOKUP(P6140,$AG$3:$AH$83,2,FALSE),"")='11.1'!$D$5,TXM!S6140,"")</f>
        <v/>
      </c>
      <c r="U6140" t="str">
        <f>IFERROR(SMALL($T$5:$T$9000,ROWS($T$5:T6140)),"")</f>
        <v/>
      </c>
    </row>
    <row r="6141" spans="1:21" ht="14.4" customHeight="1" x14ac:dyDescent="0.3">
      <c r="A6141" t="s">
        <v>1639</v>
      </c>
      <c r="D6141" s="388">
        <f>ROWS(C$5:C6141)</f>
        <v>6137</v>
      </c>
      <c r="E6141" s="388" t="str">
        <f>IF(_xlfn.IFNA(VLOOKUP(A6141,$AG$3:$AH$83,2,FALSE),"")='11.1'!$D$5,TXM!D6141,"")</f>
        <v/>
      </c>
      <c r="F6141" t="str">
        <f>IFERROR(SMALL($E$5:$E$9000,ROWS($E$5:E6141)),"")</f>
        <v/>
      </c>
      <c r="I6141" s="371" t="s">
        <v>84</v>
      </c>
      <c r="J6141" t="s">
        <v>829</v>
      </c>
      <c r="K6141" s="372">
        <v>60818</v>
      </c>
      <c r="L6141" s="388">
        <f>ROWS(K$5:K6141)</f>
        <v>6137</v>
      </c>
      <c r="M6141" s="388" t="str">
        <f>IF(_xlfn.IFNA(VLOOKUP(I6141,$AG$3:$AH$83,2,FALSE),"")='11.1'!$D$5,TXM!L6141,"")</f>
        <v/>
      </c>
      <c r="N6141" t="str">
        <f>IFERROR(SMALL($M$5:$M$9000,ROWS($M$5:M6141)),"")</f>
        <v/>
      </c>
      <c r="P6141" t="s">
        <v>1639</v>
      </c>
      <c r="S6141" s="388">
        <f>ROWS(R$5:R6141)</f>
        <v>6137</v>
      </c>
      <c r="T6141" s="388" t="str">
        <f>IF(_xlfn.IFNA(VLOOKUP(P6141,$AG$3:$AH$83,2,FALSE),"")='11.1'!$D$5,TXM!S6141,"")</f>
        <v/>
      </c>
      <c r="U6141" t="str">
        <f>IFERROR(SMALL($T$5:$T$9000,ROWS($T$5:T6141)),"")</f>
        <v/>
      </c>
    </row>
    <row r="6142" spans="1:21" ht="14.4" customHeight="1" x14ac:dyDescent="0.3">
      <c r="A6142" t="s">
        <v>1639</v>
      </c>
      <c r="D6142" s="388">
        <f>ROWS(C$5:C6142)</f>
        <v>6138</v>
      </c>
      <c r="E6142" s="388" t="str">
        <f>IF(_xlfn.IFNA(VLOOKUP(A6142,$AG$3:$AH$83,2,FALSE),"")='11.1'!$D$5,TXM!D6142,"")</f>
        <v/>
      </c>
      <c r="F6142" t="str">
        <f>IFERROR(SMALL($E$5:$E$9000,ROWS($E$5:E6142)),"")</f>
        <v/>
      </c>
      <c r="I6142" s="371" t="s">
        <v>84</v>
      </c>
      <c r="J6142" t="s">
        <v>93</v>
      </c>
      <c r="K6142" s="372">
        <v>57200</v>
      </c>
      <c r="L6142" s="388">
        <f>ROWS(K$5:K6142)</f>
        <v>6138</v>
      </c>
      <c r="M6142" s="388" t="str">
        <f>IF(_xlfn.IFNA(VLOOKUP(I6142,$AG$3:$AH$83,2,FALSE),"")='11.1'!$D$5,TXM!L6142,"")</f>
        <v/>
      </c>
      <c r="N6142" t="str">
        <f>IFERROR(SMALL($M$5:$M$9000,ROWS($M$5:M6142)),"")</f>
        <v/>
      </c>
      <c r="P6142" t="s">
        <v>1639</v>
      </c>
      <c r="S6142" s="388">
        <f>ROWS(R$5:R6142)</f>
        <v>6138</v>
      </c>
      <c r="T6142" s="388" t="str">
        <f>IF(_xlfn.IFNA(VLOOKUP(P6142,$AG$3:$AH$83,2,FALSE),"")='11.1'!$D$5,TXM!S6142,"")</f>
        <v/>
      </c>
      <c r="U6142" t="str">
        <f>IFERROR(SMALL($T$5:$T$9000,ROWS($T$5:T6142)),"")</f>
        <v/>
      </c>
    </row>
    <row r="6143" spans="1:21" ht="14.4" customHeight="1" x14ac:dyDescent="0.3">
      <c r="A6143" t="s">
        <v>1639</v>
      </c>
      <c r="D6143" s="388">
        <f>ROWS(C$5:C6143)</f>
        <v>6139</v>
      </c>
      <c r="E6143" s="388" t="str">
        <f>IF(_xlfn.IFNA(VLOOKUP(A6143,$AG$3:$AH$83,2,FALSE),"")='11.1'!$D$5,TXM!D6143,"")</f>
        <v/>
      </c>
      <c r="F6143" t="str">
        <f>IFERROR(SMALL($E$5:$E$9000,ROWS($E$5:E6143)),"")</f>
        <v/>
      </c>
      <c r="I6143" s="371" t="s">
        <v>84</v>
      </c>
      <c r="J6143" t="s">
        <v>773</v>
      </c>
      <c r="K6143" s="372">
        <v>47985</v>
      </c>
      <c r="L6143" s="388">
        <f>ROWS(K$5:K6143)</f>
        <v>6139</v>
      </c>
      <c r="M6143" s="388" t="str">
        <f>IF(_xlfn.IFNA(VLOOKUP(I6143,$AG$3:$AH$83,2,FALSE),"")='11.1'!$D$5,TXM!L6143,"")</f>
        <v/>
      </c>
      <c r="N6143" t="str">
        <f>IFERROR(SMALL($M$5:$M$9000,ROWS($M$5:M6143)),"")</f>
        <v/>
      </c>
      <c r="P6143" t="s">
        <v>1639</v>
      </c>
      <c r="S6143" s="388">
        <f>ROWS(R$5:R6143)</f>
        <v>6139</v>
      </c>
      <c r="T6143" s="388" t="str">
        <f>IF(_xlfn.IFNA(VLOOKUP(P6143,$AG$3:$AH$83,2,FALSE),"")='11.1'!$D$5,TXM!S6143,"")</f>
        <v/>
      </c>
      <c r="U6143" t="str">
        <f>IFERROR(SMALL($T$5:$T$9000,ROWS($T$5:T6143)),"")</f>
        <v/>
      </c>
    </row>
    <row r="6144" spans="1:21" ht="14.4" customHeight="1" x14ac:dyDescent="0.3">
      <c r="A6144" t="s">
        <v>1639</v>
      </c>
      <c r="D6144" s="388">
        <f>ROWS(C$5:C6144)</f>
        <v>6140</v>
      </c>
      <c r="E6144" s="388" t="str">
        <f>IF(_xlfn.IFNA(VLOOKUP(A6144,$AG$3:$AH$83,2,FALSE),"")='11.1'!$D$5,TXM!D6144,"")</f>
        <v/>
      </c>
      <c r="F6144" t="str">
        <f>IFERROR(SMALL($E$5:$E$9000,ROWS($E$5:E6144)),"")</f>
        <v/>
      </c>
      <c r="I6144" s="371" t="s">
        <v>84</v>
      </c>
      <c r="J6144" t="s">
        <v>801</v>
      </c>
      <c r="K6144" s="372">
        <v>45801</v>
      </c>
      <c r="L6144" s="388">
        <f>ROWS(K$5:K6144)</f>
        <v>6140</v>
      </c>
      <c r="M6144" s="388" t="str">
        <f>IF(_xlfn.IFNA(VLOOKUP(I6144,$AG$3:$AH$83,2,FALSE),"")='11.1'!$D$5,TXM!L6144,"")</f>
        <v/>
      </c>
      <c r="N6144" t="str">
        <f>IFERROR(SMALL($M$5:$M$9000,ROWS($M$5:M6144)),"")</f>
        <v/>
      </c>
      <c r="P6144" t="s">
        <v>1639</v>
      </c>
      <c r="S6144" s="388">
        <f>ROWS(R$5:R6144)</f>
        <v>6140</v>
      </c>
      <c r="T6144" s="388" t="str">
        <f>IF(_xlfn.IFNA(VLOOKUP(P6144,$AG$3:$AH$83,2,FALSE),"")='11.1'!$D$5,TXM!S6144,"")</f>
        <v/>
      </c>
      <c r="U6144" t="str">
        <f>IFERROR(SMALL($T$5:$T$9000,ROWS($T$5:T6144)),"")</f>
        <v/>
      </c>
    </row>
    <row r="6145" spans="1:21" ht="14.4" customHeight="1" x14ac:dyDescent="0.3">
      <c r="A6145" t="s">
        <v>1639</v>
      </c>
      <c r="D6145" s="388">
        <f>ROWS(C$5:C6145)</f>
        <v>6141</v>
      </c>
      <c r="E6145" s="388" t="str">
        <f>IF(_xlfn.IFNA(VLOOKUP(A6145,$AG$3:$AH$83,2,FALSE),"")='11.1'!$D$5,TXM!D6145,"")</f>
        <v/>
      </c>
      <c r="F6145" t="str">
        <f>IFERROR(SMALL($E$5:$E$9000,ROWS($E$5:E6145)),"")</f>
        <v/>
      </c>
      <c r="I6145" s="371" t="s">
        <v>84</v>
      </c>
      <c r="J6145" t="s">
        <v>837</v>
      </c>
      <c r="K6145" s="372">
        <v>40588</v>
      </c>
      <c r="L6145" s="388">
        <f>ROWS(K$5:K6145)</f>
        <v>6141</v>
      </c>
      <c r="M6145" s="388" t="str">
        <f>IF(_xlfn.IFNA(VLOOKUP(I6145,$AG$3:$AH$83,2,FALSE),"")='11.1'!$D$5,TXM!L6145,"")</f>
        <v/>
      </c>
      <c r="N6145" t="str">
        <f>IFERROR(SMALL($M$5:$M$9000,ROWS($M$5:M6145)),"")</f>
        <v/>
      </c>
      <c r="P6145" t="s">
        <v>1639</v>
      </c>
      <c r="S6145" s="388">
        <f>ROWS(R$5:R6145)</f>
        <v>6141</v>
      </c>
      <c r="T6145" s="388" t="str">
        <f>IF(_xlfn.IFNA(VLOOKUP(P6145,$AG$3:$AH$83,2,FALSE),"")='11.1'!$D$5,TXM!S6145,"")</f>
        <v/>
      </c>
      <c r="U6145" t="str">
        <f>IFERROR(SMALL($T$5:$T$9000,ROWS($T$5:T6145)),"")</f>
        <v/>
      </c>
    </row>
    <row r="6146" spans="1:21" ht="14.4" customHeight="1" x14ac:dyDescent="0.3">
      <c r="A6146" t="s">
        <v>1639</v>
      </c>
      <c r="D6146" s="388">
        <f>ROWS(C$5:C6146)</f>
        <v>6142</v>
      </c>
      <c r="E6146" s="388" t="str">
        <f>IF(_xlfn.IFNA(VLOOKUP(A6146,$AG$3:$AH$83,2,FALSE),"")='11.1'!$D$5,TXM!D6146,"")</f>
        <v/>
      </c>
      <c r="F6146" t="str">
        <f>IFERROR(SMALL($E$5:$E$9000,ROWS($E$5:E6146)),"")</f>
        <v/>
      </c>
      <c r="I6146" s="371" t="s">
        <v>84</v>
      </c>
      <c r="J6146" t="s">
        <v>107</v>
      </c>
      <c r="K6146" s="372">
        <v>38314</v>
      </c>
      <c r="L6146" s="388">
        <f>ROWS(K$5:K6146)</f>
        <v>6142</v>
      </c>
      <c r="M6146" s="388" t="str">
        <f>IF(_xlfn.IFNA(VLOOKUP(I6146,$AG$3:$AH$83,2,FALSE),"")='11.1'!$D$5,TXM!L6146,"")</f>
        <v/>
      </c>
      <c r="N6146" t="str">
        <f>IFERROR(SMALL($M$5:$M$9000,ROWS($M$5:M6146)),"")</f>
        <v/>
      </c>
      <c r="P6146" t="s">
        <v>1639</v>
      </c>
      <c r="S6146" s="388">
        <f>ROWS(R$5:R6146)</f>
        <v>6142</v>
      </c>
      <c r="T6146" s="388" t="str">
        <f>IF(_xlfn.IFNA(VLOOKUP(P6146,$AG$3:$AH$83,2,FALSE),"")='11.1'!$D$5,TXM!S6146,"")</f>
        <v/>
      </c>
      <c r="U6146" t="str">
        <f>IFERROR(SMALL($T$5:$T$9000,ROWS($T$5:T6146)),"")</f>
        <v/>
      </c>
    </row>
    <row r="6147" spans="1:21" ht="14.4" customHeight="1" x14ac:dyDescent="0.3">
      <c r="A6147" t="s">
        <v>1639</v>
      </c>
      <c r="D6147" s="388">
        <f>ROWS(C$5:C6147)</f>
        <v>6143</v>
      </c>
      <c r="E6147" s="388" t="str">
        <f>IF(_xlfn.IFNA(VLOOKUP(A6147,$AG$3:$AH$83,2,FALSE),"")='11.1'!$D$5,TXM!D6147,"")</f>
        <v/>
      </c>
      <c r="F6147" t="str">
        <f>IFERROR(SMALL($E$5:$E$9000,ROWS($E$5:E6147)),"")</f>
        <v/>
      </c>
      <c r="I6147" s="371" t="s">
        <v>84</v>
      </c>
      <c r="J6147" t="s">
        <v>96</v>
      </c>
      <c r="K6147" s="372">
        <v>24638</v>
      </c>
      <c r="L6147" s="388">
        <f>ROWS(K$5:K6147)</f>
        <v>6143</v>
      </c>
      <c r="M6147" s="388" t="str">
        <f>IF(_xlfn.IFNA(VLOOKUP(I6147,$AG$3:$AH$83,2,FALSE),"")='11.1'!$D$5,TXM!L6147,"")</f>
        <v/>
      </c>
      <c r="N6147" t="str">
        <f>IFERROR(SMALL($M$5:$M$9000,ROWS($M$5:M6147)),"")</f>
        <v/>
      </c>
      <c r="P6147" t="s">
        <v>1639</v>
      </c>
      <c r="S6147" s="388">
        <f>ROWS(R$5:R6147)</f>
        <v>6143</v>
      </c>
      <c r="T6147" s="388" t="str">
        <f>IF(_xlfn.IFNA(VLOOKUP(P6147,$AG$3:$AH$83,2,FALSE),"")='11.1'!$D$5,TXM!S6147,"")</f>
        <v/>
      </c>
      <c r="U6147" t="str">
        <f>IFERROR(SMALL($T$5:$T$9000,ROWS($T$5:T6147)),"")</f>
        <v/>
      </c>
    </row>
    <row r="6148" spans="1:21" ht="14.4" customHeight="1" x14ac:dyDescent="0.3">
      <c r="A6148" t="s">
        <v>1639</v>
      </c>
      <c r="D6148" s="388">
        <f>ROWS(C$5:C6148)</f>
        <v>6144</v>
      </c>
      <c r="E6148" s="388" t="str">
        <f>IF(_xlfn.IFNA(VLOOKUP(A6148,$AG$3:$AH$83,2,FALSE),"")='11.1'!$D$5,TXM!D6148,"")</f>
        <v/>
      </c>
      <c r="F6148" t="str">
        <f>IFERROR(SMALL($E$5:$E$9000,ROWS($E$5:E6148)),"")</f>
        <v/>
      </c>
      <c r="I6148" s="371" t="s">
        <v>84</v>
      </c>
      <c r="J6148" t="s">
        <v>799</v>
      </c>
      <c r="K6148" s="372">
        <v>24632</v>
      </c>
      <c r="L6148" s="388">
        <f>ROWS(K$5:K6148)</f>
        <v>6144</v>
      </c>
      <c r="M6148" s="388" t="str">
        <f>IF(_xlfn.IFNA(VLOOKUP(I6148,$AG$3:$AH$83,2,FALSE),"")='11.1'!$D$5,TXM!L6148,"")</f>
        <v/>
      </c>
      <c r="N6148" t="str">
        <f>IFERROR(SMALL($M$5:$M$9000,ROWS($M$5:M6148)),"")</f>
        <v/>
      </c>
      <c r="P6148" t="s">
        <v>1639</v>
      </c>
      <c r="S6148" s="388">
        <f>ROWS(R$5:R6148)</f>
        <v>6144</v>
      </c>
      <c r="T6148" s="388" t="str">
        <f>IF(_xlfn.IFNA(VLOOKUP(P6148,$AG$3:$AH$83,2,FALSE),"")='11.1'!$D$5,TXM!S6148,"")</f>
        <v/>
      </c>
      <c r="U6148" t="str">
        <f>IFERROR(SMALL($T$5:$T$9000,ROWS($T$5:T6148)),"")</f>
        <v/>
      </c>
    </row>
    <row r="6149" spans="1:21" ht="14.4" customHeight="1" x14ac:dyDescent="0.3">
      <c r="A6149" t="s">
        <v>1639</v>
      </c>
      <c r="D6149" s="388">
        <f>ROWS(C$5:C6149)</f>
        <v>6145</v>
      </c>
      <c r="E6149" s="388" t="str">
        <f>IF(_xlfn.IFNA(VLOOKUP(A6149,$AG$3:$AH$83,2,FALSE),"")='11.1'!$D$5,TXM!D6149,"")</f>
        <v/>
      </c>
      <c r="F6149" t="str">
        <f>IFERROR(SMALL($E$5:$E$9000,ROWS($E$5:E6149)),"")</f>
        <v/>
      </c>
      <c r="I6149" s="371" t="s">
        <v>84</v>
      </c>
      <c r="J6149" t="s">
        <v>99</v>
      </c>
      <c r="K6149" s="372">
        <v>18117</v>
      </c>
      <c r="L6149" s="388">
        <f>ROWS(K$5:K6149)</f>
        <v>6145</v>
      </c>
      <c r="M6149" s="388" t="str">
        <f>IF(_xlfn.IFNA(VLOOKUP(I6149,$AG$3:$AH$83,2,FALSE),"")='11.1'!$D$5,TXM!L6149,"")</f>
        <v/>
      </c>
      <c r="N6149" t="str">
        <f>IFERROR(SMALL($M$5:$M$9000,ROWS($M$5:M6149)),"")</f>
        <v/>
      </c>
      <c r="P6149" t="s">
        <v>1639</v>
      </c>
      <c r="S6149" s="388">
        <f>ROWS(R$5:R6149)</f>
        <v>6145</v>
      </c>
      <c r="T6149" s="388" t="str">
        <f>IF(_xlfn.IFNA(VLOOKUP(P6149,$AG$3:$AH$83,2,FALSE),"")='11.1'!$D$5,TXM!S6149,"")</f>
        <v/>
      </c>
      <c r="U6149" t="str">
        <f>IFERROR(SMALL($T$5:$T$9000,ROWS($T$5:T6149)),"")</f>
        <v/>
      </c>
    </row>
    <row r="6150" spans="1:21" ht="14.4" customHeight="1" x14ac:dyDescent="0.3">
      <c r="A6150" t="s">
        <v>1639</v>
      </c>
      <c r="D6150" s="388">
        <f>ROWS(C$5:C6150)</f>
        <v>6146</v>
      </c>
      <c r="E6150" s="388" t="str">
        <f>IF(_xlfn.IFNA(VLOOKUP(A6150,$AG$3:$AH$83,2,FALSE),"")='11.1'!$D$5,TXM!D6150,"")</f>
        <v/>
      </c>
      <c r="F6150" t="str">
        <f>IFERROR(SMALL($E$5:$E$9000,ROWS($E$5:E6150)),"")</f>
        <v/>
      </c>
      <c r="I6150" s="371" t="s">
        <v>84</v>
      </c>
      <c r="J6150" t="s">
        <v>990</v>
      </c>
      <c r="K6150" s="372">
        <v>8830</v>
      </c>
      <c r="L6150" s="388">
        <f>ROWS(K$5:K6150)</f>
        <v>6146</v>
      </c>
      <c r="M6150" s="388" t="str">
        <f>IF(_xlfn.IFNA(VLOOKUP(I6150,$AG$3:$AH$83,2,FALSE),"")='11.1'!$D$5,TXM!L6150,"")</f>
        <v/>
      </c>
      <c r="N6150" t="str">
        <f>IFERROR(SMALL($M$5:$M$9000,ROWS($M$5:M6150)),"")</f>
        <v/>
      </c>
      <c r="P6150" t="s">
        <v>1639</v>
      </c>
      <c r="S6150" s="388">
        <f>ROWS(R$5:R6150)</f>
        <v>6146</v>
      </c>
      <c r="T6150" s="388" t="str">
        <f>IF(_xlfn.IFNA(VLOOKUP(P6150,$AG$3:$AH$83,2,FALSE),"")='11.1'!$D$5,TXM!S6150,"")</f>
        <v/>
      </c>
      <c r="U6150" t="str">
        <f>IFERROR(SMALL($T$5:$T$9000,ROWS($T$5:T6150)),"")</f>
        <v/>
      </c>
    </row>
    <row r="6151" spans="1:21" ht="14.4" customHeight="1" x14ac:dyDescent="0.3">
      <c r="A6151" t="s">
        <v>1639</v>
      </c>
      <c r="D6151" s="388">
        <f>ROWS(C$5:C6151)</f>
        <v>6147</v>
      </c>
      <c r="E6151" s="388" t="str">
        <f>IF(_xlfn.IFNA(VLOOKUP(A6151,$AG$3:$AH$83,2,FALSE),"")='11.1'!$D$5,TXM!D6151,"")</f>
        <v/>
      </c>
      <c r="F6151" t="str">
        <f>IFERROR(SMALL($E$5:$E$9000,ROWS($E$5:E6151)),"")</f>
        <v/>
      </c>
      <c r="I6151" s="371" t="s">
        <v>84</v>
      </c>
      <c r="J6151" t="s">
        <v>1402</v>
      </c>
      <c r="K6151" s="372">
        <v>8549</v>
      </c>
      <c r="L6151" s="388">
        <f>ROWS(K$5:K6151)</f>
        <v>6147</v>
      </c>
      <c r="M6151" s="388" t="str">
        <f>IF(_xlfn.IFNA(VLOOKUP(I6151,$AG$3:$AH$83,2,FALSE),"")='11.1'!$D$5,TXM!L6151,"")</f>
        <v/>
      </c>
      <c r="N6151" t="str">
        <f>IFERROR(SMALL($M$5:$M$9000,ROWS($M$5:M6151)),"")</f>
        <v/>
      </c>
      <c r="P6151" t="s">
        <v>1639</v>
      </c>
      <c r="S6151" s="388">
        <f>ROWS(R$5:R6151)</f>
        <v>6147</v>
      </c>
      <c r="T6151" s="388" t="str">
        <f>IF(_xlfn.IFNA(VLOOKUP(P6151,$AG$3:$AH$83,2,FALSE),"")='11.1'!$D$5,TXM!S6151,"")</f>
        <v/>
      </c>
      <c r="U6151" t="str">
        <f>IFERROR(SMALL($T$5:$T$9000,ROWS($T$5:T6151)),"")</f>
        <v/>
      </c>
    </row>
    <row r="6152" spans="1:21" ht="14.4" customHeight="1" x14ac:dyDescent="0.3">
      <c r="A6152" t="s">
        <v>1639</v>
      </c>
      <c r="D6152" s="388">
        <f>ROWS(C$5:C6152)</f>
        <v>6148</v>
      </c>
      <c r="E6152" s="388" t="str">
        <f>IF(_xlfn.IFNA(VLOOKUP(A6152,$AG$3:$AH$83,2,FALSE),"")='11.1'!$D$5,TXM!D6152,"")</f>
        <v/>
      </c>
      <c r="F6152" t="str">
        <f>IFERROR(SMALL($E$5:$E$9000,ROWS($E$5:E6152)),"")</f>
        <v/>
      </c>
      <c r="I6152" s="371" t="s">
        <v>84</v>
      </c>
      <c r="J6152" t="s">
        <v>1240</v>
      </c>
      <c r="K6152" s="372">
        <v>8281</v>
      </c>
      <c r="L6152" s="388">
        <f>ROWS(K$5:K6152)</f>
        <v>6148</v>
      </c>
      <c r="M6152" s="388" t="str">
        <f>IF(_xlfn.IFNA(VLOOKUP(I6152,$AG$3:$AH$83,2,FALSE),"")='11.1'!$D$5,TXM!L6152,"")</f>
        <v/>
      </c>
      <c r="N6152" t="str">
        <f>IFERROR(SMALL($M$5:$M$9000,ROWS($M$5:M6152)),"")</f>
        <v/>
      </c>
      <c r="P6152" t="s">
        <v>1639</v>
      </c>
      <c r="S6152" s="388">
        <f>ROWS(R$5:R6152)</f>
        <v>6148</v>
      </c>
      <c r="T6152" s="388" t="str">
        <f>IF(_xlfn.IFNA(VLOOKUP(P6152,$AG$3:$AH$83,2,FALSE),"")='11.1'!$D$5,TXM!S6152,"")</f>
        <v/>
      </c>
      <c r="U6152" t="str">
        <f>IFERROR(SMALL($T$5:$T$9000,ROWS($T$5:T6152)),"")</f>
        <v/>
      </c>
    </row>
    <row r="6153" spans="1:21" ht="14.4" customHeight="1" x14ac:dyDescent="0.3">
      <c r="A6153" t="s">
        <v>1639</v>
      </c>
      <c r="D6153" s="388">
        <f>ROWS(C$5:C6153)</f>
        <v>6149</v>
      </c>
      <c r="E6153" s="388" t="str">
        <f>IF(_xlfn.IFNA(VLOOKUP(A6153,$AG$3:$AH$83,2,FALSE),"")='11.1'!$D$5,TXM!D6153,"")</f>
        <v/>
      </c>
      <c r="F6153" t="str">
        <f>IFERROR(SMALL($E$5:$E$9000,ROWS($E$5:E6153)),"")</f>
        <v/>
      </c>
      <c r="I6153" s="371" t="s">
        <v>84</v>
      </c>
      <c r="J6153" t="s">
        <v>817</v>
      </c>
      <c r="K6153" s="372">
        <v>7449</v>
      </c>
      <c r="L6153" s="388">
        <f>ROWS(K$5:K6153)</f>
        <v>6149</v>
      </c>
      <c r="M6153" s="388" t="str">
        <f>IF(_xlfn.IFNA(VLOOKUP(I6153,$AG$3:$AH$83,2,FALSE),"")='11.1'!$D$5,TXM!L6153,"")</f>
        <v/>
      </c>
      <c r="N6153" t="str">
        <f>IFERROR(SMALL($M$5:$M$9000,ROWS($M$5:M6153)),"")</f>
        <v/>
      </c>
      <c r="P6153" t="s">
        <v>1639</v>
      </c>
      <c r="S6153" s="388">
        <f>ROWS(R$5:R6153)</f>
        <v>6149</v>
      </c>
      <c r="T6153" s="388" t="str">
        <f>IF(_xlfn.IFNA(VLOOKUP(P6153,$AG$3:$AH$83,2,FALSE),"")='11.1'!$D$5,TXM!S6153,"")</f>
        <v/>
      </c>
      <c r="U6153" t="str">
        <f>IFERROR(SMALL($T$5:$T$9000,ROWS($T$5:T6153)),"")</f>
        <v/>
      </c>
    </row>
    <row r="6154" spans="1:21" ht="14.4" customHeight="1" x14ac:dyDescent="0.3">
      <c r="A6154" t="s">
        <v>1639</v>
      </c>
      <c r="D6154" s="388">
        <f>ROWS(C$5:C6154)</f>
        <v>6150</v>
      </c>
      <c r="E6154" s="388" t="str">
        <f>IF(_xlfn.IFNA(VLOOKUP(A6154,$AG$3:$AH$83,2,FALSE),"")='11.1'!$D$5,TXM!D6154,"")</f>
        <v/>
      </c>
      <c r="F6154" t="str">
        <f>IFERROR(SMALL($E$5:$E$9000,ROWS($E$5:E6154)),"")</f>
        <v/>
      </c>
      <c r="I6154" s="371" t="s">
        <v>84</v>
      </c>
      <c r="J6154" t="s">
        <v>1003</v>
      </c>
      <c r="K6154" s="372">
        <v>2871</v>
      </c>
      <c r="L6154" s="388">
        <f>ROWS(K$5:K6154)</f>
        <v>6150</v>
      </c>
      <c r="M6154" s="388" t="str">
        <f>IF(_xlfn.IFNA(VLOOKUP(I6154,$AG$3:$AH$83,2,FALSE),"")='11.1'!$D$5,TXM!L6154,"")</f>
        <v/>
      </c>
      <c r="N6154" t="str">
        <f>IFERROR(SMALL($M$5:$M$9000,ROWS($M$5:M6154)),"")</f>
        <v/>
      </c>
      <c r="P6154" t="s">
        <v>1639</v>
      </c>
      <c r="S6154" s="388">
        <f>ROWS(R$5:R6154)</f>
        <v>6150</v>
      </c>
      <c r="T6154" s="388" t="str">
        <f>IF(_xlfn.IFNA(VLOOKUP(P6154,$AG$3:$AH$83,2,FALSE),"")='11.1'!$D$5,TXM!S6154,"")</f>
        <v/>
      </c>
      <c r="U6154" t="str">
        <f>IFERROR(SMALL($T$5:$T$9000,ROWS($T$5:T6154)),"")</f>
        <v/>
      </c>
    </row>
    <row r="6155" spans="1:21" ht="14.4" customHeight="1" x14ac:dyDescent="0.3">
      <c r="A6155" t="s">
        <v>1639</v>
      </c>
      <c r="D6155" s="388">
        <f>ROWS(C$5:C6155)</f>
        <v>6151</v>
      </c>
      <c r="E6155" s="388" t="str">
        <f>IF(_xlfn.IFNA(VLOOKUP(A6155,$AG$3:$AH$83,2,FALSE),"")='11.1'!$D$5,TXM!D6155,"")</f>
        <v/>
      </c>
      <c r="F6155" t="str">
        <f>IFERROR(SMALL($E$5:$E$9000,ROWS($E$5:E6155)),"")</f>
        <v/>
      </c>
      <c r="I6155" s="371" t="s">
        <v>84</v>
      </c>
      <c r="J6155" t="s">
        <v>998</v>
      </c>
      <c r="K6155" s="372">
        <v>1915</v>
      </c>
      <c r="L6155" s="388">
        <f>ROWS(K$5:K6155)</f>
        <v>6151</v>
      </c>
      <c r="M6155" s="388" t="str">
        <f>IF(_xlfn.IFNA(VLOOKUP(I6155,$AG$3:$AH$83,2,FALSE),"")='11.1'!$D$5,TXM!L6155,"")</f>
        <v/>
      </c>
      <c r="N6155" t="str">
        <f>IFERROR(SMALL($M$5:$M$9000,ROWS($M$5:M6155)),"")</f>
        <v/>
      </c>
      <c r="P6155" t="s">
        <v>1639</v>
      </c>
      <c r="S6155" s="388">
        <f>ROWS(R$5:R6155)</f>
        <v>6151</v>
      </c>
      <c r="T6155" s="388" t="str">
        <f>IF(_xlfn.IFNA(VLOOKUP(P6155,$AG$3:$AH$83,2,FALSE),"")='11.1'!$D$5,TXM!S6155,"")</f>
        <v/>
      </c>
      <c r="U6155" t="str">
        <f>IFERROR(SMALL($T$5:$T$9000,ROWS($T$5:T6155)),"")</f>
        <v/>
      </c>
    </row>
    <row r="6156" spans="1:21" ht="14.4" customHeight="1" x14ac:dyDescent="0.3">
      <c r="A6156" t="s">
        <v>1639</v>
      </c>
      <c r="D6156" s="388">
        <f>ROWS(C$5:C6156)</f>
        <v>6152</v>
      </c>
      <c r="E6156" s="388" t="str">
        <f>IF(_xlfn.IFNA(VLOOKUP(A6156,$AG$3:$AH$83,2,FALSE),"")='11.1'!$D$5,TXM!D6156,"")</f>
        <v/>
      </c>
      <c r="F6156" t="str">
        <f>IFERROR(SMALL($E$5:$E$9000,ROWS($E$5:E6156)),"")</f>
        <v/>
      </c>
      <c r="I6156" s="371" t="s">
        <v>84</v>
      </c>
      <c r="J6156" t="s">
        <v>839</v>
      </c>
      <c r="K6156" s="372">
        <v>1719</v>
      </c>
      <c r="L6156" s="388">
        <f>ROWS(K$5:K6156)</f>
        <v>6152</v>
      </c>
      <c r="M6156" s="388" t="str">
        <f>IF(_xlfn.IFNA(VLOOKUP(I6156,$AG$3:$AH$83,2,FALSE),"")='11.1'!$D$5,TXM!L6156,"")</f>
        <v/>
      </c>
      <c r="N6156" t="str">
        <f>IFERROR(SMALL($M$5:$M$9000,ROWS($M$5:M6156)),"")</f>
        <v/>
      </c>
      <c r="P6156" t="s">
        <v>1639</v>
      </c>
      <c r="S6156" s="388">
        <f>ROWS(R$5:R6156)</f>
        <v>6152</v>
      </c>
      <c r="T6156" s="388" t="str">
        <f>IF(_xlfn.IFNA(VLOOKUP(P6156,$AG$3:$AH$83,2,FALSE),"")='11.1'!$D$5,TXM!S6156,"")</f>
        <v/>
      </c>
      <c r="U6156" t="str">
        <f>IFERROR(SMALL($T$5:$T$9000,ROWS($T$5:T6156)),"")</f>
        <v/>
      </c>
    </row>
    <row r="6157" spans="1:21" ht="14.4" customHeight="1" x14ac:dyDescent="0.3">
      <c r="A6157" t="s">
        <v>1639</v>
      </c>
      <c r="D6157" s="388">
        <f>ROWS(C$5:C6157)</f>
        <v>6153</v>
      </c>
      <c r="E6157" s="388" t="str">
        <f>IF(_xlfn.IFNA(VLOOKUP(A6157,$AG$3:$AH$83,2,FALSE),"")='11.1'!$D$5,TXM!D6157,"")</f>
        <v/>
      </c>
      <c r="F6157" t="str">
        <f>IFERROR(SMALL($E$5:$E$9000,ROWS($E$5:E6157)),"")</f>
        <v/>
      </c>
      <c r="I6157" s="371" t="s">
        <v>84</v>
      </c>
      <c r="J6157" t="s">
        <v>833</v>
      </c>
      <c r="K6157" s="372">
        <v>972</v>
      </c>
      <c r="L6157" s="388">
        <f>ROWS(K$5:K6157)</f>
        <v>6153</v>
      </c>
      <c r="M6157" s="388" t="str">
        <f>IF(_xlfn.IFNA(VLOOKUP(I6157,$AG$3:$AH$83,2,FALSE),"")='11.1'!$D$5,TXM!L6157,"")</f>
        <v/>
      </c>
      <c r="N6157" t="str">
        <f>IFERROR(SMALL($M$5:$M$9000,ROWS($M$5:M6157)),"")</f>
        <v/>
      </c>
      <c r="P6157" t="s">
        <v>1639</v>
      </c>
      <c r="S6157" s="388">
        <f>ROWS(R$5:R6157)</f>
        <v>6153</v>
      </c>
      <c r="T6157" s="388" t="str">
        <f>IF(_xlfn.IFNA(VLOOKUP(P6157,$AG$3:$AH$83,2,FALSE),"")='11.1'!$D$5,TXM!S6157,"")</f>
        <v/>
      </c>
      <c r="U6157" t="str">
        <f>IFERROR(SMALL($T$5:$T$9000,ROWS($T$5:T6157)),"")</f>
        <v/>
      </c>
    </row>
    <row r="6158" spans="1:21" ht="14.4" customHeight="1" x14ac:dyDescent="0.3">
      <c r="A6158" t="s">
        <v>1639</v>
      </c>
      <c r="D6158" s="388">
        <f>ROWS(C$5:C6158)</f>
        <v>6154</v>
      </c>
      <c r="E6158" s="388" t="str">
        <f>IF(_xlfn.IFNA(VLOOKUP(A6158,$AG$3:$AH$83,2,FALSE),"")='11.1'!$D$5,TXM!D6158,"")</f>
        <v/>
      </c>
      <c r="F6158" t="str">
        <f>IFERROR(SMALL($E$5:$E$9000,ROWS($E$5:E6158)),"")</f>
        <v/>
      </c>
      <c r="I6158" s="371" t="s">
        <v>84</v>
      </c>
      <c r="J6158" t="s">
        <v>853</v>
      </c>
      <c r="K6158" s="372">
        <v>568</v>
      </c>
      <c r="L6158" s="388">
        <f>ROWS(K$5:K6158)</f>
        <v>6154</v>
      </c>
      <c r="M6158" s="388" t="str">
        <f>IF(_xlfn.IFNA(VLOOKUP(I6158,$AG$3:$AH$83,2,FALSE),"")='11.1'!$D$5,TXM!L6158,"")</f>
        <v/>
      </c>
      <c r="N6158" t="str">
        <f>IFERROR(SMALL($M$5:$M$9000,ROWS($M$5:M6158)),"")</f>
        <v/>
      </c>
      <c r="P6158" t="s">
        <v>1639</v>
      </c>
      <c r="S6158" s="388">
        <f>ROWS(R$5:R6158)</f>
        <v>6154</v>
      </c>
      <c r="T6158" s="388" t="str">
        <f>IF(_xlfn.IFNA(VLOOKUP(P6158,$AG$3:$AH$83,2,FALSE),"")='11.1'!$D$5,TXM!S6158,"")</f>
        <v/>
      </c>
      <c r="U6158" t="str">
        <f>IFERROR(SMALL($T$5:$T$9000,ROWS($T$5:T6158)),"")</f>
        <v/>
      </c>
    </row>
    <row r="6159" spans="1:21" ht="14.4" customHeight="1" x14ac:dyDescent="0.3">
      <c r="A6159" t="s">
        <v>1639</v>
      </c>
      <c r="D6159" s="388">
        <f>ROWS(C$5:C6159)</f>
        <v>6155</v>
      </c>
      <c r="E6159" s="388" t="str">
        <f>IF(_xlfn.IFNA(VLOOKUP(A6159,$AG$3:$AH$83,2,FALSE),"")='11.1'!$D$5,TXM!D6159,"")</f>
        <v/>
      </c>
      <c r="F6159" t="str">
        <f>IFERROR(SMALL($E$5:$E$9000,ROWS($E$5:E6159)),"")</f>
        <v/>
      </c>
      <c r="I6159" s="371" t="s">
        <v>84</v>
      </c>
      <c r="J6159" t="s">
        <v>815</v>
      </c>
      <c r="K6159" s="372">
        <v>533</v>
      </c>
      <c r="L6159" s="388">
        <f>ROWS(K$5:K6159)</f>
        <v>6155</v>
      </c>
      <c r="M6159" s="388" t="str">
        <f>IF(_xlfn.IFNA(VLOOKUP(I6159,$AG$3:$AH$83,2,FALSE),"")='11.1'!$D$5,TXM!L6159,"")</f>
        <v/>
      </c>
      <c r="N6159" t="str">
        <f>IFERROR(SMALL($M$5:$M$9000,ROWS($M$5:M6159)),"")</f>
        <v/>
      </c>
      <c r="P6159" t="s">
        <v>1639</v>
      </c>
      <c r="S6159" s="388">
        <f>ROWS(R$5:R6159)</f>
        <v>6155</v>
      </c>
      <c r="T6159" s="388" t="str">
        <f>IF(_xlfn.IFNA(VLOOKUP(P6159,$AG$3:$AH$83,2,FALSE),"")='11.1'!$D$5,TXM!S6159,"")</f>
        <v/>
      </c>
      <c r="U6159" t="str">
        <f>IFERROR(SMALL($T$5:$T$9000,ROWS($T$5:T6159)),"")</f>
        <v/>
      </c>
    </row>
    <row r="6160" spans="1:21" ht="14.4" customHeight="1" x14ac:dyDescent="0.3">
      <c r="A6160" t="s">
        <v>1639</v>
      </c>
      <c r="D6160" s="388">
        <f>ROWS(C$5:C6160)</f>
        <v>6156</v>
      </c>
      <c r="E6160" s="388" t="str">
        <f>IF(_xlfn.IFNA(VLOOKUP(A6160,$AG$3:$AH$83,2,FALSE),"")='11.1'!$D$5,TXM!D6160,"")</f>
        <v/>
      </c>
      <c r="F6160" t="str">
        <f>IFERROR(SMALL($E$5:$E$9000,ROWS($E$5:E6160)),"")</f>
        <v/>
      </c>
      <c r="I6160" s="371" t="s">
        <v>84</v>
      </c>
      <c r="J6160" t="s">
        <v>996</v>
      </c>
      <c r="K6160" s="372">
        <v>190</v>
      </c>
      <c r="L6160" s="388">
        <f>ROWS(K$5:K6160)</f>
        <v>6156</v>
      </c>
      <c r="M6160" s="388" t="str">
        <f>IF(_xlfn.IFNA(VLOOKUP(I6160,$AG$3:$AH$83,2,FALSE),"")='11.1'!$D$5,TXM!L6160,"")</f>
        <v/>
      </c>
      <c r="N6160" t="str">
        <f>IFERROR(SMALL($M$5:$M$9000,ROWS($M$5:M6160)),"")</f>
        <v/>
      </c>
      <c r="P6160" t="s">
        <v>1639</v>
      </c>
      <c r="S6160" s="388">
        <f>ROWS(R$5:R6160)</f>
        <v>6156</v>
      </c>
      <c r="T6160" s="388" t="str">
        <f>IF(_xlfn.IFNA(VLOOKUP(P6160,$AG$3:$AH$83,2,FALSE),"")='11.1'!$D$5,TXM!S6160,"")</f>
        <v/>
      </c>
      <c r="U6160" t="str">
        <f>IFERROR(SMALL($T$5:$T$9000,ROWS($T$5:T6160)),"")</f>
        <v/>
      </c>
    </row>
    <row r="6161" spans="1:21" ht="14.4" customHeight="1" x14ac:dyDescent="0.3">
      <c r="A6161" t="s">
        <v>1639</v>
      </c>
      <c r="D6161" s="388">
        <f>ROWS(C$5:C6161)</f>
        <v>6157</v>
      </c>
      <c r="E6161" s="388" t="str">
        <f>IF(_xlfn.IFNA(VLOOKUP(A6161,$AG$3:$AH$83,2,FALSE),"")='11.1'!$D$5,TXM!D6161,"")</f>
        <v/>
      </c>
      <c r="F6161" t="str">
        <f>IFERROR(SMALL($E$5:$E$9000,ROWS($E$5:E6161)),"")</f>
        <v/>
      </c>
      <c r="I6161" s="371" t="s">
        <v>84</v>
      </c>
      <c r="J6161" t="s">
        <v>857</v>
      </c>
      <c r="K6161" s="372">
        <v>84</v>
      </c>
      <c r="L6161" s="388">
        <f>ROWS(K$5:K6161)</f>
        <v>6157</v>
      </c>
      <c r="M6161" s="388" t="str">
        <f>IF(_xlfn.IFNA(VLOOKUP(I6161,$AG$3:$AH$83,2,FALSE),"")='11.1'!$D$5,TXM!L6161,"")</f>
        <v/>
      </c>
      <c r="N6161" t="str">
        <f>IFERROR(SMALL($M$5:$M$9000,ROWS($M$5:M6161)),"")</f>
        <v/>
      </c>
      <c r="P6161" t="s">
        <v>1639</v>
      </c>
      <c r="S6161" s="388">
        <f>ROWS(R$5:R6161)</f>
        <v>6157</v>
      </c>
      <c r="T6161" s="388" t="str">
        <f>IF(_xlfn.IFNA(VLOOKUP(P6161,$AG$3:$AH$83,2,FALSE),"")='11.1'!$D$5,TXM!S6161,"")</f>
        <v/>
      </c>
      <c r="U6161" t="str">
        <f>IFERROR(SMALL($T$5:$T$9000,ROWS($T$5:T6161)),"")</f>
        <v/>
      </c>
    </row>
    <row r="6162" spans="1:21" ht="14.4" customHeight="1" x14ac:dyDescent="0.3">
      <c r="A6162" t="s">
        <v>1639</v>
      </c>
      <c r="D6162" s="388">
        <f>ROWS(C$5:C6162)</f>
        <v>6158</v>
      </c>
      <c r="E6162" s="388" t="str">
        <f>IF(_xlfn.IFNA(VLOOKUP(A6162,$AG$3:$AH$83,2,FALSE),"")='11.1'!$D$5,TXM!D6162,"")</f>
        <v/>
      </c>
      <c r="F6162" t="str">
        <f>IFERROR(SMALL($E$5:$E$9000,ROWS($E$5:E6162)),"")</f>
        <v/>
      </c>
      <c r="I6162" s="371" t="s">
        <v>84</v>
      </c>
      <c r="J6162" t="s">
        <v>1332</v>
      </c>
      <c r="K6162" s="372">
        <v>7</v>
      </c>
      <c r="L6162" s="388">
        <f>ROWS(K$5:K6162)</f>
        <v>6158</v>
      </c>
      <c r="M6162" s="388" t="str">
        <f>IF(_xlfn.IFNA(VLOOKUP(I6162,$AG$3:$AH$83,2,FALSE),"")='11.1'!$D$5,TXM!L6162,"")</f>
        <v/>
      </c>
      <c r="N6162" t="str">
        <f>IFERROR(SMALL($M$5:$M$9000,ROWS($M$5:M6162)),"")</f>
        <v/>
      </c>
      <c r="P6162" t="s">
        <v>1639</v>
      </c>
      <c r="S6162" s="388">
        <f>ROWS(R$5:R6162)</f>
        <v>6158</v>
      </c>
      <c r="T6162" s="388" t="str">
        <f>IF(_xlfn.IFNA(VLOOKUP(P6162,$AG$3:$AH$83,2,FALSE),"")='11.1'!$D$5,TXM!S6162,"")</f>
        <v/>
      </c>
      <c r="U6162" t="str">
        <f>IFERROR(SMALL($T$5:$T$9000,ROWS($T$5:T6162)),"")</f>
        <v/>
      </c>
    </row>
    <row r="6163" spans="1:21" ht="14.4" customHeight="1" x14ac:dyDescent="0.3">
      <c r="A6163" t="s">
        <v>1639</v>
      </c>
      <c r="D6163" s="388">
        <f>ROWS(C$5:C6163)</f>
        <v>6159</v>
      </c>
      <c r="E6163" s="388" t="str">
        <f>IF(_xlfn.IFNA(VLOOKUP(A6163,$AG$3:$AH$83,2,FALSE),"")='11.1'!$D$5,TXM!D6163,"")</f>
        <v/>
      </c>
      <c r="F6163" t="str">
        <f>IFERROR(SMALL($E$5:$E$9000,ROWS($E$5:E6163)),"")</f>
        <v/>
      </c>
      <c r="I6163" s="371" t="s">
        <v>50</v>
      </c>
      <c r="J6163" t="s">
        <v>865</v>
      </c>
      <c r="K6163" s="372">
        <v>11820834848</v>
      </c>
      <c r="L6163" s="388">
        <f>ROWS(K$5:K6163)</f>
        <v>6159</v>
      </c>
      <c r="M6163" s="388" t="str">
        <f>IF(_xlfn.IFNA(VLOOKUP(I6163,$AG$3:$AH$83,2,FALSE),"")='11.1'!$D$5,TXM!L6163,"")</f>
        <v/>
      </c>
      <c r="N6163" t="str">
        <f>IFERROR(SMALL($M$5:$M$9000,ROWS($M$5:M6163)),"")</f>
        <v/>
      </c>
      <c r="P6163" t="s">
        <v>1639</v>
      </c>
      <c r="S6163" s="388">
        <f>ROWS(R$5:R6163)</f>
        <v>6159</v>
      </c>
      <c r="T6163" s="388" t="str">
        <f>IF(_xlfn.IFNA(VLOOKUP(P6163,$AG$3:$AH$83,2,FALSE),"")='11.1'!$D$5,TXM!S6163,"")</f>
        <v/>
      </c>
      <c r="U6163" t="str">
        <f>IFERROR(SMALL($T$5:$T$9000,ROWS($T$5:T6163)),"")</f>
        <v/>
      </c>
    </row>
    <row r="6164" spans="1:21" ht="14.4" customHeight="1" x14ac:dyDescent="0.3">
      <c r="A6164" t="s">
        <v>1639</v>
      </c>
      <c r="D6164" s="388">
        <f>ROWS(C$5:C6164)</f>
        <v>6160</v>
      </c>
      <c r="E6164" s="388" t="str">
        <f>IF(_xlfn.IFNA(VLOOKUP(A6164,$AG$3:$AH$83,2,FALSE),"")='11.1'!$D$5,TXM!D6164,"")</f>
        <v/>
      </c>
      <c r="F6164" t="str">
        <f>IFERROR(SMALL($E$5:$E$9000,ROWS($E$5:E6164)),"")</f>
        <v/>
      </c>
      <c r="I6164" s="371" t="s">
        <v>50</v>
      </c>
      <c r="J6164" t="s">
        <v>863</v>
      </c>
      <c r="K6164" s="372">
        <v>1442476692</v>
      </c>
      <c r="L6164" s="388">
        <f>ROWS(K$5:K6164)</f>
        <v>6160</v>
      </c>
      <c r="M6164" s="388" t="str">
        <f>IF(_xlfn.IFNA(VLOOKUP(I6164,$AG$3:$AH$83,2,FALSE),"")='11.1'!$D$5,TXM!L6164,"")</f>
        <v/>
      </c>
      <c r="N6164" t="str">
        <f>IFERROR(SMALL($M$5:$M$9000,ROWS($M$5:M6164)),"")</f>
        <v/>
      </c>
      <c r="P6164" t="s">
        <v>1639</v>
      </c>
      <c r="S6164" s="388">
        <f>ROWS(R$5:R6164)</f>
        <v>6160</v>
      </c>
      <c r="T6164" s="388" t="str">
        <f>IF(_xlfn.IFNA(VLOOKUP(P6164,$AG$3:$AH$83,2,FALSE),"")='11.1'!$D$5,TXM!S6164,"")</f>
        <v/>
      </c>
      <c r="U6164" t="str">
        <f>IFERROR(SMALL($T$5:$T$9000,ROWS($T$5:T6164)),"")</f>
        <v/>
      </c>
    </row>
    <row r="6165" spans="1:21" ht="14.4" customHeight="1" x14ac:dyDescent="0.3">
      <c r="A6165" t="s">
        <v>1639</v>
      </c>
      <c r="D6165" s="388">
        <f>ROWS(C$5:C6165)</f>
        <v>6161</v>
      </c>
      <c r="E6165" s="388" t="str">
        <f>IF(_xlfn.IFNA(VLOOKUP(A6165,$AG$3:$AH$83,2,FALSE),"")='11.1'!$D$5,TXM!D6165,"")</f>
        <v/>
      </c>
      <c r="F6165" t="str">
        <f>IFERROR(SMALL($E$5:$E$9000,ROWS($E$5:E6165)),"")</f>
        <v/>
      </c>
      <c r="I6165" s="371" t="s">
        <v>50</v>
      </c>
      <c r="J6165" t="s">
        <v>827</v>
      </c>
      <c r="K6165" s="372">
        <v>671073164</v>
      </c>
      <c r="L6165" s="388">
        <f>ROWS(K$5:K6165)</f>
        <v>6161</v>
      </c>
      <c r="M6165" s="388" t="str">
        <f>IF(_xlfn.IFNA(VLOOKUP(I6165,$AG$3:$AH$83,2,FALSE),"")='11.1'!$D$5,TXM!L6165,"")</f>
        <v/>
      </c>
      <c r="N6165" t="str">
        <f>IFERROR(SMALL($M$5:$M$9000,ROWS($M$5:M6165)),"")</f>
        <v/>
      </c>
      <c r="P6165" t="s">
        <v>1639</v>
      </c>
      <c r="S6165" s="388">
        <f>ROWS(R$5:R6165)</f>
        <v>6161</v>
      </c>
      <c r="T6165" s="388" t="str">
        <f>IF(_xlfn.IFNA(VLOOKUP(P6165,$AG$3:$AH$83,2,FALSE),"")='11.1'!$D$5,TXM!S6165,"")</f>
        <v/>
      </c>
      <c r="U6165" t="str">
        <f>IFERROR(SMALL($T$5:$T$9000,ROWS($T$5:T6165)),"")</f>
        <v/>
      </c>
    </row>
    <row r="6166" spans="1:21" ht="14.4" customHeight="1" x14ac:dyDescent="0.3">
      <c r="A6166" t="s">
        <v>1639</v>
      </c>
      <c r="D6166" s="388">
        <f>ROWS(C$5:C6166)</f>
        <v>6162</v>
      </c>
      <c r="E6166" s="388" t="str">
        <f>IF(_xlfn.IFNA(VLOOKUP(A6166,$AG$3:$AH$83,2,FALSE),"")='11.1'!$D$5,TXM!D6166,"")</f>
        <v/>
      </c>
      <c r="F6166" t="str">
        <f>IFERROR(SMALL($E$5:$E$9000,ROWS($E$5:E6166)),"")</f>
        <v/>
      </c>
      <c r="I6166" s="371" t="s">
        <v>50</v>
      </c>
      <c r="J6166" t="s">
        <v>841</v>
      </c>
      <c r="K6166" s="372">
        <v>604039624</v>
      </c>
      <c r="L6166" s="388">
        <f>ROWS(K$5:K6166)</f>
        <v>6162</v>
      </c>
      <c r="M6166" s="388" t="str">
        <f>IF(_xlfn.IFNA(VLOOKUP(I6166,$AG$3:$AH$83,2,FALSE),"")='11.1'!$D$5,TXM!L6166,"")</f>
        <v/>
      </c>
      <c r="N6166" t="str">
        <f>IFERROR(SMALL($M$5:$M$9000,ROWS($M$5:M6166)),"")</f>
        <v/>
      </c>
      <c r="P6166" t="s">
        <v>1639</v>
      </c>
      <c r="S6166" s="388">
        <f>ROWS(R$5:R6166)</f>
        <v>6162</v>
      </c>
      <c r="T6166" s="388" t="str">
        <f>IF(_xlfn.IFNA(VLOOKUP(P6166,$AG$3:$AH$83,2,FALSE),"")='11.1'!$D$5,TXM!S6166,"")</f>
        <v/>
      </c>
      <c r="U6166" t="str">
        <f>IFERROR(SMALL($T$5:$T$9000,ROWS($T$5:T6166)),"")</f>
        <v/>
      </c>
    </row>
    <row r="6167" spans="1:21" ht="14.4" customHeight="1" x14ac:dyDescent="0.3">
      <c r="A6167" t="s">
        <v>1639</v>
      </c>
      <c r="D6167" s="388">
        <f>ROWS(C$5:C6167)</f>
        <v>6163</v>
      </c>
      <c r="E6167" s="388" t="str">
        <f>IF(_xlfn.IFNA(VLOOKUP(A6167,$AG$3:$AH$83,2,FALSE),"")='11.1'!$D$5,TXM!D6167,"")</f>
        <v/>
      </c>
      <c r="F6167" t="str">
        <f>IFERROR(SMALL($E$5:$E$9000,ROWS($E$5:E6167)),"")</f>
        <v/>
      </c>
      <c r="I6167" s="371" t="s">
        <v>50</v>
      </c>
      <c r="J6167" t="s">
        <v>95</v>
      </c>
      <c r="K6167" s="372">
        <v>507066064</v>
      </c>
      <c r="L6167" s="388">
        <f>ROWS(K$5:K6167)</f>
        <v>6163</v>
      </c>
      <c r="M6167" s="388" t="str">
        <f>IF(_xlfn.IFNA(VLOOKUP(I6167,$AG$3:$AH$83,2,FALSE),"")='11.1'!$D$5,TXM!L6167,"")</f>
        <v/>
      </c>
      <c r="N6167" t="str">
        <f>IFERROR(SMALL($M$5:$M$9000,ROWS($M$5:M6167)),"")</f>
        <v/>
      </c>
      <c r="P6167" t="s">
        <v>1639</v>
      </c>
      <c r="S6167" s="388">
        <f>ROWS(R$5:R6167)</f>
        <v>6163</v>
      </c>
      <c r="T6167" s="388" t="str">
        <f>IF(_xlfn.IFNA(VLOOKUP(P6167,$AG$3:$AH$83,2,FALSE),"")='11.1'!$D$5,TXM!S6167,"")</f>
        <v/>
      </c>
      <c r="U6167" t="str">
        <f>IFERROR(SMALL($T$5:$T$9000,ROWS($T$5:T6167)),"")</f>
        <v/>
      </c>
    </row>
    <row r="6168" spans="1:21" ht="14.4" customHeight="1" x14ac:dyDescent="0.3">
      <c r="A6168" t="s">
        <v>1639</v>
      </c>
      <c r="D6168" s="388">
        <f>ROWS(C$5:C6168)</f>
        <v>6164</v>
      </c>
      <c r="E6168" s="388" t="str">
        <f>IF(_xlfn.IFNA(VLOOKUP(A6168,$AG$3:$AH$83,2,FALSE),"")='11.1'!$D$5,TXM!D6168,"")</f>
        <v/>
      </c>
      <c r="F6168" t="str">
        <f>IFERROR(SMALL($E$5:$E$9000,ROWS($E$5:E6168)),"")</f>
        <v/>
      </c>
      <c r="I6168" s="371" t="s">
        <v>50</v>
      </c>
      <c r="J6168" t="s">
        <v>1285</v>
      </c>
      <c r="K6168" s="372">
        <v>400345576</v>
      </c>
      <c r="L6168" s="388">
        <f>ROWS(K$5:K6168)</f>
        <v>6164</v>
      </c>
      <c r="M6168" s="388" t="str">
        <f>IF(_xlfn.IFNA(VLOOKUP(I6168,$AG$3:$AH$83,2,FALSE),"")='11.1'!$D$5,TXM!L6168,"")</f>
        <v/>
      </c>
      <c r="N6168" t="str">
        <f>IFERROR(SMALL($M$5:$M$9000,ROWS($M$5:M6168)),"")</f>
        <v/>
      </c>
      <c r="P6168" t="s">
        <v>1639</v>
      </c>
      <c r="S6168" s="388">
        <f>ROWS(R$5:R6168)</f>
        <v>6164</v>
      </c>
      <c r="T6168" s="388" t="str">
        <f>IF(_xlfn.IFNA(VLOOKUP(P6168,$AG$3:$AH$83,2,FALSE),"")='11.1'!$D$5,TXM!S6168,"")</f>
        <v/>
      </c>
      <c r="U6168" t="str">
        <f>IFERROR(SMALL($T$5:$T$9000,ROWS($T$5:T6168)),"")</f>
        <v/>
      </c>
    </row>
    <row r="6169" spans="1:21" ht="14.4" customHeight="1" x14ac:dyDescent="0.3">
      <c r="A6169" t="s">
        <v>1639</v>
      </c>
      <c r="D6169" s="388">
        <f>ROWS(C$5:C6169)</f>
        <v>6165</v>
      </c>
      <c r="E6169" s="388" t="str">
        <f>IF(_xlfn.IFNA(VLOOKUP(A6169,$AG$3:$AH$83,2,FALSE),"")='11.1'!$D$5,TXM!D6169,"")</f>
        <v/>
      </c>
      <c r="F6169" t="str">
        <f>IFERROR(SMALL($E$5:$E$9000,ROWS($E$5:E6169)),"")</f>
        <v/>
      </c>
      <c r="I6169" s="371" t="s">
        <v>50</v>
      </c>
      <c r="J6169" t="s">
        <v>173</v>
      </c>
      <c r="K6169" s="372">
        <v>308823076</v>
      </c>
      <c r="L6169" s="388">
        <f>ROWS(K$5:K6169)</f>
        <v>6165</v>
      </c>
      <c r="M6169" s="388" t="str">
        <f>IF(_xlfn.IFNA(VLOOKUP(I6169,$AG$3:$AH$83,2,FALSE),"")='11.1'!$D$5,TXM!L6169,"")</f>
        <v/>
      </c>
      <c r="N6169" t="str">
        <f>IFERROR(SMALL($M$5:$M$9000,ROWS($M$5:M6169)),"")</f>
        <v/>
      </c>
      <c r="P6169" t="s">
        <v>1639</v>
      </c>
      <c r="S6169" s="388">
        <f>ROWS(R$5:R6169)</f>
        <v>6165</v>
      </c>
      <c r="T6169" s="388" t="str">
        <f>IF(_xlfn.IFNA(VLOOKUP(P6169,$AG$3:$AH$83,2,FALSE),"")='11.1'!$D$5,TXM!S6169,"")</f>
        <v/>
      </c>
      <c r="U6169" t="str">
        <f>IFERROR(SMALL($T$5:$T$9000,ROWS($T$5:T6169)),"")</f>
        <v/>
      </c>
    </row>
    <row r="6170" spans="1:21" ht="14.4" customHeight="1" x14ac:dyDescent="0.3">
      <c r="A6170" t="s">
        <v>1639</v>
      </c>
      <c r="D6170" s="388">
        <f>ROWS(C$5:C6170)</f>
        <v>6166</v>
      </c>
      <c r="E6170" s="388" t="str">
        <f>IF(_xlfn.IFNA(VLOOKUP(A6170,$AG$3:$AH$83,2,FALSE),"")='11.1'!$D$5,TXM!D6170,"")</f>
        <v/>
      </c>
      <c r="F6170" t="str">
        <f>IFERROR(SMALL($E$5:$E$9000,ROWS($E$5:E6170)),"")</f>
        <v/>
      </c>
      <c r="I6170" s="371" t="s">
        <v>50</v>
      </c>
      <c r="J6170" t="s">
        <v>823</v>
      </c>
      <c r="K6170" s="372">
        <v>224184185</v>
      </c>
      <c r="L6170" s="388">
        <f>ROWS(K$5:K6170)</f>
        <v>6166</v>
      </c>
      <c r="M6170" s="388" t="str">
        <f>IF(_xlfn.IFNA(VLOOKUP(I6170,$AG$3:$AH$83,2,FALSE),"")='11.1'!$D$5,TXM!L6170,"")</f>
        <v/>
      </c>
      <c r="N6170" t="str">
        <f>IFERROR(SMALL($M$5:$M$9000,ROWS($M$5:M6170)),"")</f>
        <v/>
      </c>
      <c r="P6170" t="s">
        <v>1639</v>
      </c>
      <c r="S6170" s="388">
        <f>ROWS(R$5:R6170)</f>
        <v>6166</v>
      </c>
      <c r="T6170" s="388" t="str">
        <f>IF(_xlfn.IFNA(VLOOKUP(P6170,$AG$3:$AH$83,2,FALSE),"")='11.1'!$D$5,TXM!S6170,"")</f>
        <v/>
      </c>
      <c r="U6170" t="str">
        <f>IFERROR(SMALL($T$5:$T$9000,ROWS($T$5:T6170)),"")</f>
        <v/>
      </c>
    </row>
    <row r="6171" spans="1:21" ht="14.4" customHeight="1" x14ac:dyDescent="0.3">
      <c r="A6171" t="s">
        <v>1639</v>
      </c>
      <c r="D6171" s="388">
        <f>ROWS(C$5:C6171)</f>
        <v>6167</v>
      </c>
      <c r="E6171" s="388" t="str">
        <f>IF(_xlfn.IFNA(VLOOKUP(A6171,$AG$3:$AH$83,2,FALSE),"")='11.1'!$D$5,TXM!D6171,"")</f>
        <v/>
      </c>
      <c r="F6171" t="str">
        <f>IFERROR(SMALL($E$5:$E$9000,ROWS($E$5:E6171)),"")</f>
        <v/>
      </c>
      <c r="I6171" s="371" t="s">
        <v>50</v>
      </c>
      <c r="J6171" t="s">
        <v>1265</v>
      </c>
      <c r="K6171" s="372">
        <v>212070508</v>
      </c>
      <c r="L6171" s="388">
        <f>ROWS(K$5:K6171)</f>
        <v>6167</v>
      </c>
      <c r="M6171" s="388" t="str">
        <f>IF(_xlfn.IFNA(VLOOKUP(I6171,$AG$3:$AH$83,2,FALSE),"")='11.1'!$D$5,TXM!L6171,"")</f>
        <v/>
      </c>
      <c r="N6171" t="str">
        <f>IFERROR(SMALL($M$5:$M$9000,ROWS($M$5:M6171)),"")</f>
        <v/>
      </c>
      <c r="P6171" t="s">
        <v>1639</v>
      </c>
      <c r="S6171" s="388">
        <f>ROWS(R$5:R6171)</f>
        <v>6167</v>
      </c>
      <c r="T6171" s="388" t="str">
        <f>IF(_xlfn.IFNA(VLOOKUP(P6171,$AG$3:$AH$83,2,FALSE),"")='11.1'!$D$5,TXM!S6171,"")</f>
        <v/>
      </c>
      <c r="U6171" t="str">
        <f>IFERROR(SMALL($T$5:$T$9000,ROWS($T$5:T6171)),"")</f>
        <v/>
      </c>
    </row>
    <row r="6172" spans="1:21" ht="14.4" customHeight="1" x14ac:dyDescent="0.3">
      <c r="A6172" t="s">
        <v>1639</v>
      </c>
      <c r="D6172" s="388">
        <f>ROWS(C$5:C6172)</f>
        <v>6168</v>
      </c>
      <c r="E6172" s="388" t="str">
        <f>IF(_xlfn.IFNA(VLOOKUP(A6172,$AG$3:$AH$83,2,FALSE),"")='11.1'!$D$5,TXM!D6172,"")</f>
        <v/>
      </c>
      <c r="F6172" t="str">
        <f>IFERROR(SMALL($E$5:$E$9000,ROWS($E$5:E6172)),"")</f>
        <v/>
      </c>
      <c r="I6172" s="371" t="s">
        <v>50</v>
      </c>
      <c r="J6172" t="s">
        <v>843</v>
      </c>
      <c r="K6172" s="372">
        <v>207332931</v>
      </c>
      <c r="L6172" s="388">
        <f>ROWS(K$5:K6172)</f>
        <v>6168</v>
      </c>
      <c r="M6172" s="388" t="str">
        <f>IF(_xlfn.IFNA(VLOOKUP(I6172,$AG$3:$AH$83,2,FALSE),"")='11.1'!$D$5,TXM!L6172,"")</f>
        <v/>
      </c>
      <c r="N6172" t="str">
        <f>IFERROR(SMALL($M$5:$M$9000,ROWS($M$5:M6172)),"")</f>
        <v/>
      </c>
      <c r="P6172" t="s">
        <v>1639</v>
      </c>
      <c r="S6172" s="388">
        <f>ROWS(R$5:R6172)</f>
        <v>6168</v>
      </c>
      <c r="T6172" s="388" t="str">
        <f>IF(_xlfn.IFNA(VLOOKUP(P6172,$AG$3:$AH$83,2,FALSE),"")='11.1'!$D$5,TXM!S6172,"")</f>
        <v/>
      </c>
      <c r="U6172" t="str">
        <f>IFERROR(SMALL($T$5:$T$9000,ROWS($T$5:T6172)),"")</f>
        <v/>
      </c>
    </row>
    <row r="6173" spans="1:21" ht="14.4" customHeight="1" x14ac:dyDescent="0.3">
      <c r="A6173" t="s">
        <v>1639</v>
      </c>
      <c r="D6173" s="388">
        <f>ROWS(C$5:C6173)</f>
        <v>6169</v>
      </c>
      <c r="E6173" s="388" t="str">
        <f>IF(_xlfn.IFNA(VLOOKUP(A6173,$AG$3:$AH$83,2,FALSE),"")='11.1'!$D$5,TXM!D6173,"")</f>
        <v/>
      </c>
      <c r="F6173" t="str">
        <f>IFERROR(SMALL($E$5:$E$9000,ROWS($E$5:E6173)),"")</f>
        <v/>
      </c>
      <c r="I6173" s="371" t="s">
        <v>50</v>
      </c>
      <c r="J6173" t="s">
        <v>96</v>
      </c>
      <c r="K6173" s="372">
        <v>183407693</v>
      </c>
      <c r="L6173" s="388">
        <f>ROWS(K$5:K6173)</f>
        <v>6169</v>
      </c>
      <c r="M6173" s="388" t="str">
        <f>IF(_xlfn.IFNA(VLOOKUP(I6173,$AG$3:$AH$83,2,FALSE),"")='11.1'!$D$5,TXM!L6173,"")</f>
        <v/>
      </c>
      <c r="N6173" t="str">
        <f>IFERROR(SMALL($M$5:$M$9000,ROWS($M$5:M6173)),"")</f>
        <v/>
      </c>
      <c r="P6173" t="s">
        <v>1639</v>
      </c>
      <c r="S6173" s="388">
        <f>ROWS(R$5:R6173)</f>
        <v>6169</v>
      </c>
      <c r="T6173" s="388" t="str">
        <f>IF(_xlfn.IFNA(VLOOKUP(P6173,$AG$3:$AH$83,2,FALSE),"")='11.1'!$D$5,TXM!S6173,"")</f>
        <v/>
      </c>
      <c r="U6173" t="str">
        <f>IFERROR(SMALL($T$5:$T$9000,ROWS($T$5:T6173)),"")</f>
        <v/>
      </c>
    </row>
    <row r="6174" spans="1:21" ht="14.4" customHeight="1" x14ac:dyDescent="0.3">
      <c r="A6174" t="s">
        <v>1639</v>
      </c>
      <c r="D6174" s="388">
        <f>ROWS(C$5:C6174)</f>
        <v>6170</v>
      </c>
      <c r="E6174" s="388" t="str">
        <f>IF(_xlfn.IFNA(VLOOKUP(A6174,$AG$3:$AH$83,2,FALSE),"")='11.1'!$D$5,TXM!D6174,"")</f>
        <v/>
      </c>
      <c r="F6174" t="str">
        <f>IFERROR(SMALL($E$5:$E$9000,ROWS($E$5:E6174)),"")</f>
        <v/>
      </c>
      <c r="I6174" s="371" t="s">
        <v>50</v>
      </c>
      <c r="J6174" t="s">
        <v>821</v>
      </c>
      <c r="K6174" s="372">
        <v>179979939</v>
      </c>
      <c r="L6174" s="388">
        <f>ROWS(K$5:K6174)</f>
        <v>6170</v>
      </c>
      <c r="M6174" s="388" t="str">
        <f>IF(_xlfn.IFNA(VLOOKUP(I6174,$AG$3:$AH$83,2,FALSE),"")='11.1'!$D$5,TXM!L6174,"")</f>
        <v/>
      </c>
      <c r="N6174" t="str">
        <f>IFERROR(SMALL($M$5:$M$9000,ROWS($M$5:M6174)),"")</f>
        <v/>
      </c>
      <c r="P6174" t="s">
        <v>1639</v>
      </c>
      <c r="S6174" s="388">
        <f>ROWS(R$5:R6174)</f>
        <v>6170</v>
      </c>
      <c r="T6174" s="388" t="str">
        <f>IF(_xlfn.IFNA(VLOOKUP(P6174,$AG$3:$AH$83,2,FALSE),"")='11.1'!$D$5,TXM!S6174,"")</f>
        <v/>
      </c>
      <c r="U6174" t="str">
        <f>IFERROR(SMALL($T$5:$T$9000,ROWS($T$5:T6174)),"")</f>
        <v/>
      </c>
    </row>
    <row r="6175" spans="1:21" ht="14.4" customHeight="1" x14ac:dyDescent="0.3">
      <c r="A6175" t="s">
        <v>1639</v>
      </c>
      <c r="D6175" s="388">
        <f>ROWS(C$5:C6175)</f>
        <v>6171</v>
      </c>
      <c r="E6175" s="388" t="str">
        <f>IF(_xlfn.IFNA(VLOOKUP(A6175,$AG$3:$AH$83,2,FALSE),"")='11.1'!$D$5,TXM!D6175,"")</f>
        <v/>
      </c>
      <c r="F6175" t="str">
        <f>IFERROR(SMALL($E$5:$E$9000,ROWS($E$5:E6175)),"")</f>
        <v/>
      </c>
      <c r="I6175" s="371" t="s">
        <v>50</v>
      </c>
      <c r="J6175" t="s">
        <v>781</v>
      </c>
      <c r="K6175" s="372">
        <v>123828548</v>
      </c>
      <c r="L6175" s="388">
        <f>ROWS(K$5:K6175)</f>
        <v>6171</v>
      </c>
      <c r="M6175" s="388" t="str">
        <f>IF(_xlfn.IFNA(VLOOKUP(I6175,$AG$3:$AH$83,2,FALSE),"")='11.1'!$D$5,TXM!L6175,"")</f>
        <v/>
      </c>
      <c r="N6175" t="str">
        <f>IFERROR(SMALL($M$5:$M$9000,ROWS($M$5:M6175)),"")</f>
        <v/>
      </c>
      <c r="P6175" t="s">
        <v>1639</v>
      </c>
      <c r="S6175" s="388">
        <f>ROWS(R$5:R6175)</f>
        <v>6171</v>
      </c>
      <c r="T6175" s="388" t="str">
        <f>IF(_xlfn.IFNA(VLOOKUP(P6175,$AG$3:$AH$83,2,FALSE),"")='11.1'!$D$5,TXM!S6175,"")</f>
        <v/>
      </c>
      <c r="U6175" t="str">
        <f>IFERROR(SMALL($T$5:$T$9000,ROWS($T$5:T6175)),"")</f>
        <v/>
      </c>
    </row>
    <row r="6176" spans="1:21" ht="14.4" customHeight="1" x14ac:dyDescent="0.3">
      <c r="A6176" t="s">
        <v>1639</v>
      </c>
      <c r="D6176" s="388">
        <f>ROWS(C$5:C6176)</f>
        <v>6172</v>
      </c>
      <c r="E6176" s="388" t="str">
        <f>IF(_xlfn.IFNA(VLOOKUP(A6176,$AG$3:$AH$83,2,FALSE),"")='11.1'!$D$5,TXM!D6176,"")</f>
        <v/>
      </c>
      <c r="F6176" t="str">
        <f>IFERROR(SMALL($E$5:$E$9000,ROWS($E$5:E6176)),"")</f>
        <v/>
      </c>
      <c r="I6176" s="371" t="s">
        <v>50</v>
      </c>
      <c r="J6176" t="s">
        <v>871</v>
      </c>
      <c r="K6176" s="372">
        <v>108753912</v>
      </c>
      <c r="L6176" s="388">
        <f>ROWS(K$5:K6176)</f>
        <v>6172</v>
      </c>
      <c r="M6176" s="388" t="str">
        <f>IF(_xlfn.IFNA(VLOOKUP(I6176,$AG$3:$AH$83,2,FALSE),"")='11.1'!$D$5,TXM!L6176,"")</f>
        <v/>
      </c>
      <c r="N6176" t="str">
        <f>IFERROR(SMALL($M$5:$M$9000,ROWS($M$5:M6176)),"")</f>
        <v/>
      </c>
      <c r="P6176" t="s">
        <v>1639</v>
      </c>
      <c r="S6176" s="388">
        <f>ROWS(R$5:R6176)</f>
        <v>6172</v>
      </c>
      <c r="T6176" s="388" t="str">
        <f>IF(_xlfn.IFNA(VLOOKUP(P6176,$AG$3:$AH$83,2,FALSE),"")='11.1'!$D$5,TXM!S6176,"")</f>
        <v/>
      </c>
      <c r="U6176" t="str">
        <f>IFERROR(SMALL($T$5:$T$9000,ROWS($T$5:T6176)),"")</f>
        <v/>
      </c>
    </row>
    <row r="6177" spans="1:21" ht="14.4" customHeight="1" x14ac:dyDescent="0.3">
      <c r="A6177" t="s">
        <v>1639</v>
      </c>
      <c r="D6177" s="388">
        <f>ROWS(C$5:C6177)</f>
        <v>6173</v>
      </c>
      <c r="E6177" s="388" t="str">
        <f>IF(_xlfn.IFNA(VLOOKUP(A6177,$AG$3:$AH$83,2,FALSE),"")='11.1'!$D$5,TXM!D6177,"")</f>
        <v/>
      </c>
      <c r="F6177" t="str">
        <f>IFERROR(SMALL($E$5:$E$9000,ROWS($E$5:E6177)),"")</f>
        <v/>
      </c>
      <c r="I6177" s="371" t="s">
        <v>50</v>
      </c>
      <c r="J6177" t="s">
        <v>97</v>
      </c>
      <c r="K6177" s="372">
        <v>99076023</v>
      </c>
      <c r="L6177" s="388">
        <f>ROWS(K$5:K6177)</f>
        <v>6173</v>
      </c>
      <c r="M6177" s="388" t="str">
        <f>IF(_xlfn.IFNA(VLOOKUP(I6177,$AG$3:$AH$83,2,FALSE),"")='11.1'!$D$5,TXM!L6177,"")</f>
        <v/>
      </c>
      <c r="N6177" t="str">
        <f>IFERROR(SMALL($M$5:$M$9000,ROWS($M$5:M6177)),"")</f>
        <v/>
      </c>
      <c r="P6177" t="s">
        <v>1639</v>
      </c>
      <c r="S6177" s="388">
        <f>ROWS(R$5:R6177)</f>
        <v>6173</v>
      </c>
      <c r="T6177" s="388" t="str">
        <f>IF(_xlfn.IFNA(VLOOKUP(P6177,$AG$3:$AH$83,2,FALSE),"")='11.1'!$D$5,TXM!S6177,"")</f>
        <v/>
      </c>
      <c r="U6177" t="str">
        <f>IFERROR(SMALL($T$5:$T$9000,ROWS($T$5:T6177)),"")</f>
        <v/>
      </c>
    </row>
    <row r="6178" spans="1:21" ht="14.4" customHeight="1" x14ac:dyDescent="0.3">
      <c r="A6178" t="s">
        <v>1639</v>
      </c>
      <c r="D6178" s="388">
        <f>ROWS(C$5:C6178)</f>
        <v>6174</v>
      </c>
      <c r="E6178" s="388" t="str">
        <f>IF(_xlfn.IFNA(VLOOKUP(A6178,$AG$3:$AH$83,2,FALSE),"")='11.1'!$D$5,TXM!D6178,"")</f>
        <v/>
      </c>
      <c r="F6178" t="str">
        <f>IFERROR(SMALL($E$5:$E$9000,ROWS($E$5:E6178)),"")</f>
        <v/>
      </c>
      <c r="I6178" s="371" t="s">
        <v>50</v>
      </c>
      <c r="J6178" t="s">
        <v>1001</v>
      </c>
      <c r="K6178" s="372">
        <v>92977689</v>
      </c>
      <c r="L6178" s="388">
        <f>ROWS(K$5:K6178)</f>
        <v>6174</v>
      </c>
      <c r="M6178" s="388" t="str">
        <f>IF(_xlfn.IFNA(VLOOKUP(I6178,$AG$3:$AH$83,2,FALSE),"")='11.1'!$D$5,TXM!L6178,"")</f>
        <v/>
      </c>
      <c r="N6178" t="str">
        <f>IFERROR(SMALL($M$5:$M$9000,ROWS($M$5:M6178)),"")</f>
        <v/>
      </c>
      <c r="P6178" t="s">
        <v>1639</v>
      </c>
      <c r="S6178" s="388">
        <f>ROWS(R$5:R6178)</f>
        <v>6174</v>
      </c>
      <c r="T6178" s="388" t="str">
        <f>IF(_xlfn.IFNA(VLOOKUP(P6178,$AG$3:$AH$83,2,FALSE),"")='11.1'!$D$5,TXM!S6178,"")</f>
        <v/>
      </c>
      <c r="U6178" t="str">
        <f>IFERROR(SMALL($T$5:$T$9000,ROWS($T$5:T6178)),"")</f>
        <v/>
      </c>
    </row>
    <row r="6179" spans="1:21" ht="14.4" customHeight="1" x14ac:dyDescent="0.3">
      <c r="A6179" t="s">
        <v>1639</v>
      </c>
      <c r="D6179" s="388">
        <f>ROWS(C$5:C6179)</f>
        <v>6175</v>
      </c>
      <c r="E6179" s="388" t="str">
        <f>IF(_xlfn.IFNA(VLOOKUP(A6179,$AG$3:$AH$83,2,FALSE),"")='11.1'!$D$5,TXM!D6179,"")</f>
        <v/>
      </c>
      <c r="F6179" t="str">
        <f>IFERROR(SMALL($E$5:$E$9000,ROWS($E$5:E6179)),"")</f>
        <v/>
      </c>
      <c r="I6179" s="371" t="s">
        <v>50</v>
      </c>
      <c r="J6179" t="s">
        <v>99</v>
      </c>
      <c r="K6179" s="372">
        <v>89623553</v>
      </c>
      <c r="L6179" s="388">
        <f>ROWS(K$5:K6179)</f>
        <v>6175</v>
      </c>
      <c r="M6179" s="388" t="str">
        <f>IF(_xlfn.IFNA(VLOOKUP(I6179,$AG$3:$AH$83,2,FALSE),"")='11.1'!$D$5,TXM!L6179,"")</f>
        <v/>
      </c>
      <c r="N6179" t="str">
        <f>IFERROR(SMALL($M$5:$M$9000,ROWS($M$5:M6179)),"")</f>
        <v/>
      </c>
      <c r="P6179" t="s">
        <v>1639</v>
      </c>
      <c r="S6179" s="388">
        <f>ROWS(R$5:R6179)</f>
        <v>6175</v>
      </c>
      <c r="T6179" s="388" t="str">
        <f>IF(_xlfn.IFNA(VLOOKUP(P6179,$AG$3:$AH$83,2,FALSE),"")='11.1'!$D$5,TXM!S6179,"")</f>
        <v/>
      </c>
      <c r="U6179" t="str">
        <f>IFERROR(SMALL($T$5:$T$9000,ROWS($T$5:T6179)),"")</f>
        <v/>
      </c>
    </row>
    <row r="6180" spans="1:21" ht="14.4" customHeight="1" x14ac:dyDescent="0.3">
      <c r="A6180" t="s">
        <v>1639</v>
      </c>
      <c r="D6180" s="388">
        <f>ROWS(C$5:C6180)</f>
        <v>6176</v>
      </c>
      <c r="E6180" s="388" t="str">
        <f>IF(_xlfn.IFNA(VLOOKUP(A6180,$AG$3:$AH$83,2,FALSE),"")='11.1'!$D$5,TXM!D6180,"")</f>
        <v/>
      </c>
      <c r="F6180" t="str">
        <f>IFERROR(SMALL($E$5:$E$9000,ROWS($E$5:E6180)),"")</f>
        <v/>
      </c>
      <c r="I6180" s="371" t="s">
        <v>50</v>
      </c>
      <c r="J6180" t="s">
        <v>1318</v>
      </c>
      <c r="K6180" s="372">
        <v>84769438</v>
      </c>
      <c r="L6180" s="388">
        <f>ROWS(K$5:K6180)</f>
        <v>6176</v>
      </c>
      <c r="M6180" s="388" t="str">
        <f>IF(_xlfn.IFNA(VLOOKUP(I6180,$AG$3:$AH$83,2,FALSE),"")='11.1'!$D$5,TXM!L6180,"")</f>
        <v/>
      </c>
      <c r="N6180" t="str">
        <f>IFERROR(SMALL($M$5:$M$9000,ROWS($M$5:M6180)),"")</f>
        <v/>
      </c>
      <c r="P6180" t="s">
        <v>1639</v>
      </c>
      <c r="S6180" s="388">
        <f>ROWS(R$5:R6180)</f>
        <v>6176</v>
      </c>
      <c r="T6180" s="388" t="str">
        <f>IF(_xlfn.IFNA(VLOOKUP(P6180,$AG$3:$AH$83,2,FALSE),"")='11.1'!$D$5,TXM!S6180,"")</f>
        <v/>
      </c>
      <c r="U6180" t="str">
        <f>IFERROR(SMALL($T$5:$T$9000,ROWS($T$5:T6180)),"")</f>
        <v/>
      </c>
    </row>
    <row r="6181" spans="1:21" ht="14.4" customHeight="1" x14ac:dyDescent="0.3">
      <c r="A6181" t="s">
        <v>1639</v>
      </c>
      <c r="D6181" s="388">
        <f>ROWS(C$5:C6181)</f>
        <v>6177</v>
      </c>
      <c r="E6181" s="388" t="str">
        <f>IF(_xlfn.IFNA(VLOOKUP(A6181,$AG$3:$AH$83,2,FALSE),"")='11.1'!$D$5,TXM!D6181,"")</f>
        <v/>
      </c>
      <c r="F6181" t="str">
        <f>IFERROR(SMALL($E$5:$E$9000,ROWS($E$5:E6181)),"")</f>
        <v/>
      </c>
      <c r="I6181" s="371" t="s">
        <v>50</v>
      </c>
      <c r="J6181" t="s">
        <v>799</v>
      </c>
      <c r="K6181" s="372">
        <v>81005872</v>
      </c>
      <c r="L6181" s="388">
        <f>ROWS(K$5:K6181)</f>
        <v>6177</v>
      </c>
      <c r="M6181" s="388" t="str">
        <f>IF(_xlfn.IFNA(VLOOKUP(I6181,$AG$3:$AH$83,2,FALSE),"")='11.1'!$D$5,TXM!L6181,"")</f>
        <v/>
      </c>
      <c r="N6181" t="str">
        <f>IFERROR(SMALL($M$5:$M$9000,ROWS($M$5:M6181)),"")</f>
        <v/>
      </c>
      <c r="P6181" t="s">
        <v>1639</v>
      </c>
      <c r="S6181" s="388">
        <f>ROWS(R$5:R6181)</f>
        <v>6177</v>
      </c>
      <c r="T6181" s="388" t="str">
        <f>IF(_xlfn.IFNA(VLOOKUP(P6181,$AG$3:$AH$83,2,FALSE),"")='11.1'!$D$5,TXM!S6181,"")</f>
        <v/>
      </c>
      <c r="U6181" t="str">
        <f>IFERROR(SMALL($T$5:$T$9000,ROWS($T$5:T6181)),"")</f>
        <v/>
      </c>
    </row>
    <row r="6182" spans="1:21" ht="14.4" customHeight="1" x14ac:dyDescent="0.3">
      <c r="A6182" t="s">
        <v>1639</v>
      </c>
      <c r="D6182" s="388">
        <f>ROWS(C$5:C6182)</f>
        <v>6178</v>
      </c>
      <c r="E6182" s="388" t="str">
        <f>IF(_xlfn.IFNA(VLOOKUP(A6182,$AG$3:$AH$83,2,FALSE),"")='11.1'!$D$5,TXM!D6182,"")</f>
        <v/>
      </c>
      <c r="F6182" t="str">
        <f>IFERROR(SMALL($E$5:$E$9000,ROWS($E$5:E6182)),"")</f>
        <v/>
      </c>
      <c r="I6182" s="371" t="s">
        <v>50</v>
      </c>
      <c r="J6182" t="s">
        <v>1000</v>
      </c>
      <c r="K6182" s="372">
        <v>68519684</v>
      </c>
      <c r="L6182" s="388">
        <f>ROWS(K$5:K6182)</f>
        <v>6178</v>
      </c>
      <c r="M6182" s="388" t="str">
        <f>IF(_xlfn.IFNA(VLOOKUP(I6182,$AG$3:$AH$83,2,FALSE),"")='11.1'!$D$5,TXM!L6182,"")</f>
        <v/>
      </c>
      <c r="N6182" t="str">
        <f>IFERROR(SMALL($M$5:$M$9000,ROWS($M$5:M6182)),"")</f>
        <v/>
      </c>
      <c r="P6182" t="s">
        <v>1639</v>
      </c>
      <c r="S6182" s="388">
        <f>ROWS(R$5:R6182)</f>
        <v>6178</v>
      </c>
      <c r="T6182" s="388" t="str">
        <f>IF(_xlfn.IFNA(VLOOKUP(P6182,$AG$3:$AH$83,2,FALSE),"")='11.1'!$D$5,TXM!S6182,"")</f>
        <v/>
      </c>
      <c r="U6182" t="str">
        <f>IFERROR(SMALL($T$5:$T$9000,ROWS($T$5:T6182)),"")</f>
        <v/>
      </c>
    </row>
    <row r="6183" spans="1:21" ht="14.4" customHeight="1" x14ac:dyDescent="0.3">
      <c r="A6183" t="s">
        <v>1639</v>
      </c>
      <c r="D6183" s="388">
        <f>ROWS(C$5:C6183)</f>
        <v>6179</v>
      </c>
      <c r="E6183" s="388" t="str">
        <f>IF(_xlfn.IFNA(VLOOKUP(A6183,$AG$3:$AH$83,2,FALSE),"")='11.1'!$D$5,TXM!D6183,"")</f>
        <v/>
      </c>
      <c r="F6183" t="str">
        <f>IFERROR(SMALL($E$5:$E$9000,ROWS($E$5:E6183)),"")</f>
        <v/>
      </c>
      <c r="I6183" s="371" t="s">
        <v>50</v>
      </c>
      <c r="J6183" t="s">
        <v>783</v>
      </c>
      <c r="K6183" s="372">
        <v>68037778</v>
      </c>
      <c r="L6183" s="388">
        <f>ROWS(K$5:K6183)</f>
        <v>6179</v>
      </c>
      <c r="M6183" s="388" t="str">
        <f>IF(_xlfn.IFNA(VLOOKUP(I6183,$AG$3:$AH$83,2,FALSE),"")='11.1'!$D$5,TXM!L6183,"")</f>
        <v/>
      </c>
      <c r="N6183" t="str">
        <f>IFERROR(SMALL($M$5:$M$9000,ROWS($M$5:M6183)),"")</f>
        <v/>
      </c>
      <c r="P6183" t="s">
        <v>1639</v>
      </c>
      <c r="S6183" s="388">
        <f>ROWS(R$5:R6183)</f>
        <v>6179</v>
      </c>
      <c r="T6183" s="388" t="str">
        <f>IF(_xlfn.IFNA(VLOOKUP(P6183,$AG$3:$AH$83,2,FALSE),"")='11.1'!$D$5,TXM!S6183,"")</f>
        <v/>
      </c>
      <c r="U6183" t="str">
        <f>IFERROR(SMALL($T$5:$T$9000,ROWS($T$5:T6183)),"")</f>
        <v/>
      </c>
    </row>
    <row r="6184" spans="1:21" ht="14.4" customHeight="1" x14ac:dyDescent="0.3">
      <c r="A6184" t="s">
        <v>1639</v>
      </c>
      <c r="D6184" s="388">
        <f>ROWS(C$5:C6184)</f>
        <v>6180</v>
      </c>
      <c r="E6184" s="388" t="str">
        <f>IF(_xlfn.IFNA(VLOOKUP(A6184,$AG$3:$AH$83,2,FALSE),"")='11.1'!$D$5,TXM!D6184,"")</f>
        <v/>
      </c>
      <c r="F6184" t="str">
        <f>IFERROR(SMALL($E$5:$E$9000,ROWS($E$5:E6184)),"")</f>
        <v/>
      </c>
      <c r="I6184" s="371" t="s">
        <v>50</v>
      </c>
      <c r="J6184" t="s">
        <v>104</v>
      </c>
      <c r="K6184" s="372">
        <v>56667290</v>
      </c>
      <c r="L6184" s="388">
        <f>ROWS(K$5:K6184)</f>
        <v>6180</v>
      </c>
      <c r="M6184" s="388" t="str">
        <f>IF(_xlfn.IFNA(VLOOKUP(I6184,$AG$3:$AH$83,2,FALSE),"")='11.1'!$D$5,TXM!L6184,"")</f>
        <v/>
      </c>
      <c r="N6184" t="str">
        <f>IFERROR(SMALL($M$5:$M$9000,ROWS($M$5:M6184)),"")</f>
        <v/>
      </c>
      <c r="P6184" t="s">
        <v>1639</v>
      </c>
      <c r="S6184" s="388">
        <f>ROWS(R$5:R6184)</f>
        <v>6180</v>
      </c>
      <c r="T6184" s="388" t="str">
        <f>IF(_xlfn.IFNA(VLOOKUP(P6184,$AG$3:$AH$83,2,FALSE),"")='11.1'!$D$5,TXM!S6184,"")</f>
        <v/>
      </c>
      <c r="U6184" t="str">
        <f>IFERROR(SMALL($T$5:$T$9000,ROWS($T$5:T6184)),"")</f>
        <v/>
      </c>
    </row>
    <row r="6185" spans="1:21" ht="14.4" customHeight="1" x14ac:dyDescent="0.3">
      <c r="A6185" t="s">
        <v>1639</v>
      </c>
      <c r="D6185" s="388">
        <f>ROWS(C$5:C6185)</f>
        <v>6181</v>
      </c>
      <c r="E6185" s="388" t="str">
        <f>IF(_xlfn.IFNA(VLOOKUP(A6185,$AG$3:$AH$83,2,FALSE),"")='11.1'!$D$5,TXM!D6185,"")</f>
        <v/>
      </c>
      <c r="F6185" t="str">
        <f>IFERROR(SMALL($E$5:$E$9000,ROWS($E$5:E6185)),"")</f>
        <v/>
      </c>
      <c r="I6185" s="371" t="s">
        <v>50</v>
      </c>
      <c r="J6185" t="s">
        <v>1252</v>
      </c>
      <c r="K6185" s="372">
        <v>48052381</v>
      </c>
      <c r="L6185" s="388">
        <f>ROWS(K$5:K6185)</f>
        <v>6181</v>
      </c>
      <c r="M6185" s="388" t="str">
        <f>IF(_xlfn.IFNA(VLOOKUP(I6185,$AG$3:$AH$83,2,FALSE),"")='11.1'!$D$5,TXM!L6185,"")</f>
        <v/>
      </c>
      <c r="N6185" t="str">
        <f>IFERROR(SMALL($M$5:$M$9000,ROWS($M$5:M6185)),"")</f>
        <v/>
      </c>
      <c r="P6185" t="s">
        <v>1639</v>
      </c>
      <c r="S6185" s="388">
        <f>ROWS(R$5:R6185)</f>
        <v>6181</v>
      </c>
      <c r="T6185" s="388" t="str">
        <f>IF(_xlfn.IFNA(VLOOKUP(P6185,$AG$3:$AH$83,2,FALSE),"")='11.1'!$D$5,TXM!S6185,"")</f>
        <v/>
      </c>
      <c r="U6185" t="str">
        <f>IFERROR(SMALL($T$5:$T$9000,ROWS($T$5:T6185)),"")</f>
        <v/>
      </c>
    </row>
    <row r="6186" spans="1:21" ht="14.4" customHeight="1" x14ac:dyDescent="0.3">
      <c r="A6186" t="s">
        <v>1639</v>
      </c>
      <c r="D6186" s="388">
        <f>ROWS(C$5:C6186)</f>
        <v>6182</v>
      </c>
      <c r="E6186" s="388" t="str">
        <f>IF(_xlfn.IFNA(VLOOKUP(A6186,$AG$3:$AH$83,2,FALSE),"")='11.1'!$D$5,TXM!D6186,"")</f>
        <v/>
      </c>
      <c r="F6186" t="str">
        <f>IFERROR(SMALL($E$5:$E$9000,ROWS($E$5:E6186)),"")</f>
        <v/>
      </c>
      <c r="I6186" s="371" t="s">
        <v>50</v>
      </c>
      <c r="J6186" t="s">
        <v>107</v>
      </c>
      <c r="K6186" s="372">
        <v>42961501</v>
      </c>
      <c r="L6186" s="388">
        <f>ROWS(K$5:K6186)</f>
        <v>6182</v>
      </c>
      <c r="M6186" s="388" t="str">
        <f>IF(_xlfn.IFNA(VLOOKUP(I6186,$AG$3:$AH$83,2,FALSE),"")='11.1'!$D$5,TXM!L6186,"")</f>
        <v/>
      </c>
      <c r="N6186" t="str">
        <f>IFERROR(SMALL($M$5:$M$9000,ROWS($M$5:M6186)),"")</f>
        <v/>
      </c>
      <c r="P6186" t="s">
        <v>1639</v>
      </c>
      <c r="S6186" s="388">
        <f>ROWS(R$5:R6186)</f>
        <v>6182</v>
      </c>
      <c r="T6186" s="388" t="str">
        <f>IF(_xlfn.IFNA(VLOOKUP(P6186,$AG$3:$AH$83,2,FALSE),"")='11.1'!$D$5,TXM!S6186,"")</f>
        <v/>
      </c>
      <c r="U6186" t="str">
        <f>IFERROR(SMALL($T$5:$T$9000,ROWS($T$5:T6186)),"")</f>
        <v/>
      </c>
    </row>
    <row r="6187" spans="1:21" ht="14.4" customHeight="1" x14ac:dyDescent="0.3">
      <c r="A6187" t="s">
        <v>1639</v>
      </c>
      <c r="D6187" s="388">
        <f>ROWS(C$5:C6187)</f>
        <v>6183</v>
      </c>
      <c r="E6187" s="388" t="str">
        <f>IF(_xlfn.IFNA(VLOOKUP(A6187,$AG$3:$AH$83,2,FALSE),"")='11.1'!$D$5,TXM!D6187,"")</f>
        <v/>
      </c>
      <c r="F6187" t="str">
        <f>IFERROR(SMALL($E$5:$E$9000,ROWS($E$5:E6187)),"")</f>
        <v/>
      </c>
      <c r="I6187" s="371" t="s">
        <v>50</v>
      </c>
      <c r="J6187" t="s">
        <v>999</v>
      </c>
      <c r="K6187" s="372">
        <v>36219500</v>
      </c>
      <c r="L6187" s="388">
        <f>ROWS(K$5:K6187)</f>
        <v>6183</v>
      </c>
      <c r="M6187" s="388" t="str">
        <f>IF(_xlfn.IFNA(VLOOKUP(I6187,$AG$3:$AH$83,2,FALSE),"")='11.1'!$D$5,TXM!L6187,"")</f>
        <v/>
      </c>
      <c r="N6187" t="str">
        <f>IFERROR(SMALL($M$5:$M$9000,ROWS($M$5:M6187)),"")</f>
        <v/>
      </c>
      <c r="P6187" t="s">
        <v>1639</v>
      </c>
      <c r="S6187" s="388">
        <f>ROWS(R$5:R6187)</f>
        <v>6183</v>
      </c>
      <c r="T6187" s="388" t="str">
        <f>IF(_xlfn.IFNA(VLOOKUP(P6187,$AG$3:$AH$83,2,FALSE),"")='11.1'!$D$5,TXM!S6187,"")</f>
        <v/>
      </c>
      <c r="U6187" t="str">
        <f>IFERROR(SMALL($T$5:$T$9000,ROWS($T$5:T6187)),"")</f>
        <v/>
      </c>
    </row>
    <row r="6188" spans="1:21" ht="14.4" customHeight="1" x14ac:dyDescent="0.3">
      <c r="A6188" t="s">
        <v>1639</v>
      </c>
      <c r="D6188" s="388">
        <f>ROWS(C$5:C6188)</f>
        <v>6184</v>
      </c>
      <c r="E6188" s="388" t="str">
        <f>IF(_xlfn.IFNA(VLOOKUP(A6188,$AG$3:$AH$83,2,FALSE),"")='11.1'!$D$5,TXM!D6188,"")</f>
        <v/>
      </c>
      <c r="F6188" t="str">
        <f>IFERROR(SMALL($E$5:$E$9000,ROWS($E$5:E6188)),"")</f>
        <v/>
      </c>
      <c r="I6188" s="371" t="s">
        <v>50</v>
      </c>
      <c r="J6188" t="s">
        <v>809</v>
      </c>
      <c r="K6188" s="372">
        <v>33265577</v>
      </c>
      <c r="L6188" s="388">
        <f>ROWS(K$5:K6188)</f>
        <v>6184</v>
      </c>
      <c r="M6188" s="388" t="str">
        <f>IF(_xlfn.IFNA(VLOOKUP(I6188,$AG$3:$AH$83,2,FALSE),"")='11.1'!$D$5,TXM!L6188,"")</f>
        <v/>
      </c>
      <c r="N6188" t="str">
        <f>IFERROR(SMALL($M$5:$M$9000,ROWS($M$5:M6188)),"")</f>
        <v/>
      </c>
      <c r="P6188" t="s">
        <v>1639</v>
      </c>
      <c r="S6188" s="388">
        <f>ROWS(R$5:R6188)</f>
        <v>6184</v>
      </c>
      <c r="T6188" s="388" t="str">
        <f>IF(_xlfn.IFNA(VLOOKUP(P6188,$AG$3:$AH$83,2,FALSE),"")='11.1'!$D$5,TXM!S6188,"")</f>
        <v/>
      </c>
      <c r="U6188" t="str">
        <f>IFERROR(SMALL($T$5:$T$9000,ROWS($T$5:T6188)),"")</f>
        <v/>
      </c>
    </row>
    <row r="6189" spans="1:21" ht="14.4" customHeight="1" x14ac:dyDescent="0.3">
      <c r="A6189" t="s">
        <v>1639</v>
      </c>
      <c r="D6189" s="388">
        <f>ROWS(C$5:C6189)</f>
        <v>6185</v>
      </c>
      <c r="E6189" s="388" t="str">
        <f>IF(_xlfn.IFNA(VLOOKUP(A6189,$AG$3:$AH$83,2,FALSE),"")='11.1'!$D$5,TXM!D6189,"")</f>
        <v/>
      </c>
      <c r="F6189" t="str">
        <f>IFERROR(SMALL($E$5:$E$9000,ROWS($E$5:E6189)),"")</f>
        <v/>
      </c>
      <c r="I6189" s="371" t="s">
        <v>50</v>
      </c>
      <c r="J6189" t="s">
        <v>1500</v>
      </c>
      <c r="K6189" s="372">
        <v>31217127</v>
      </c>
      <c r="L6189" s="388">
        <f>ROWS(K$5:K6189)</f>
        <v>6185</v>
      </c>
      <c r="M6189" s="388" t="str">
        <f>IF(_xlfn.IFNA(VLOOKUP(I6189,$AG$3:$AH$83,2,FALSE),"")='11.1'!$D$5,TXM!L6189,"")</f>
        <v/>
      </c>
      <c r="N6189" t="str">
        <f>IFERROR(SMALL($M$5:$M$9000,ROWS($M$5:M6189)),"")</f>
        <v/>
      </c>
      <c r="P6189" t="s">
        <v>1639</v>
      </c>
      <c r="S6189" s="388">
        <f>ROWS(R$5:R6189)</f>
        <v>6185</v>
      </c>
      <c r="T6189" s="388" t="str">
        <f>IF(_xlfn.IFNA(VLOOKUP(P6189,$AG$3:$AH$83,2,FALSE),"")='11.1'!$D$5,TXM!S6189,"")</f>
        <v/>
      </c>
      <c r="U6189" t="str">
        <f>IFERROR(SMALL($T$5:$T$9000,ROWS($T$5:T6189)),"")</f>
        <v/>
      </c>
    </row>
    <row r="6190" spans="1:21" ht="14.4" customHeight="1" x14ac:dyDescent="0.3">
      <c r="A6190" t="s">
        <v>1639</v>
      </c>
      <c r="D6190" s="388">
        <f>ROWS(C$5:C6190)</f>
        <v>6186</v>
      </c>
      <c r="E6190" s="388" t="str">
        <f>IF(_xlfn.IFNA(VLOOKUP(A6190,$AG$3:$AH$83,2,FALSE),"")='11.1'!$D$5,TXM!D6190,"")</f>
        <v/>
      </c>
      <c r="F6190" t="str">
        <f>IFERROR(SMALL($E$5:$E$9000,ROWS($E$5:E6190)),"")</f>
        <v/>
      </c>
      <c r="I6190" s="371" t="s">
        <v>50</v>
      </c>
      <c r="J6190" t="s">
        <v>108</v>
      </c>
      <c r="K6190" s="372">
        <v>25606151</v>
      </c>
      <c r="L6190" s="388">
        <f>ROWS(K$5:K6190)</f>
        <v>6186</v>
      </c>
      <c r="M6190" s="388" t="str">
        <f>IF(_xlfn.IFNA(VLOOKUP(I6190,$AG$3:$AH$83,2,FALSE),"")='11.1'!$D$5,TXM!L6190,"")</f>
        <v/>
      </c>
      <c r="N6190" t="str">
        <f>IFERROR(SMALL($M$5:$M$9000,ROWS($M$5:M6190)),"")</f>
        <v/>
      </c>
      <c r="P6190" t="s">
        <v>1639</v>
      </c>
      <c r="S6190" s="388">
        <f>ROWS(R$5:R6190)</f>
        <v>6186</v>
      </c>
      <c r="T6190" s="388" t="str">
        <f>IF(_xlfn.IFNA(VLOOKUP(P6190,$AG$3:$AH$83,2,FALSE),"")='11.1'!$D$5,TXM!S6190,"")</f>
        <v/>
      </c>
      <c r="U6190" t="str">
        <f>IFERROR(SMALL($T$5:$T$9000,ROWS($T$5:T6190)),"")</f>
        <v/>
      </c>
    </row>
    <row r="6191" spans="1:21" ht="14.4" customHeight="1" x14ac:dyDescent="0.3">
      <c r="A6191" t="s">
        <v>1639</v>
      </c>
      <c r="D6191" s="388">
        <f>ROWS(C$5:C6191)</f>
        <v>6187</v>
      </c>
      <c r="E6191" s="388" t="str">
        <f>IF(_xlfn.IFNA(VLOOKUP(A6191,$AG$3:$AH$83,2,FALSE),"")='11.1'!$D$5,TXM!D6191,"")</f>
        <v/>
      </c>
      <c r="F6191" t="str">
        <f>IFERROR(SMALL($E$5:$E$9000,ROWS($E$5:E6191)),"")</f>
        <v/>
      </c>
      <c r="I6191" s="371" t="s">
        <v>50</v>
      </c>
      <c r="J6191" t="s">
        <v>1434</v>
      </c>
      <c r="K6191" s="372">
        <v>24201815</v>
      </c>
      <c r="L6191" s="388">
        <f>ROWS(K$5:K6191)</f>
        <v>6187</v>
      </c>
      <c r="M6191" s="388" t="str">
        <f>IF(_xlfn.IFNA(VLOOKUP(I6191,$AG$3:$AH$83,2,FALSE),"")='11.1'!$D$5,TXM!L6191,"")</f>
        <v/>
      </c>
      <c r="N6191" t="str">
        <f>IFERROR(SMALL($M$5:$M$9000,ROWS($M$5:M6191)),"")</f>
        <v/>
      </c>
      <c r="P6191" t="s">
        <v>1639</v>
      </c>
      <c r="S6191" s="388">
        <f>ROWS(R$5:R6191)</f>
        <v>6187</v>
      </c>
      <c r="T6191" s="388" t="str">
        <f>IF(_xlfn.IFNA(VLOOKUP(P6191,$AG$3:$AH$83,2,FALSE),"")='11.1'!$D$5,TXM!S6191,"")</f>
        <v/>
      </c>
      <c r="U6191" t="str">
        <f>IFERROR(SMALL($T$5:$T$9000,ROWS($T$5:T6191)),"")</f>
        <v/>
      </c>
    </row>
    <row r="6192" spans="1:21" ht="14.4" customHeight="1" x14ac:dyDescent="0.3">
      <c r="A6192" t="s">
        <v>1639</v>
      </c>
      <c r="D6192" s="388">
        <f>ROWS(C$5:C6192)</f>
        <v>6188</v>
      </c>
      <c r="E6192" s="388" t="str">
        <f>IF(_xlfn.IFNA(VLOOKUP(A6192,$AG$3:$AH$83,2,FALSE),"")='11.1'!$D$5,TXM!D6192,"")</f>
        <v/>
      </c>
      <c r="F6192" t="str">
        <f>IFERROR(SMALL($E$5:$E$9000,ROWS($E$5:E6192)),"")</f>
        <v/>
      </c>
      <c r="I6192" s="371" t="s">
        <v>50</v>
      </c>
      <c r="J6192" t="s">
        <v>815</v>
      </c>
      <c r="K6192" s="372">
        <v>19910656</v>
      </c>
      <c r="L6192" s="388">
        <f>ROWS(K$5:K6192)</f>
        <v>6188</v>
      </c>
      <c r="M6192" s="388" t="str">
        <f>IF(_xlfn.IFNA(VLOOKUP(I6192,$AG$3:$AH$83,2,FALSE),"")='11.1'!$D$5,TXM!L6192,"")</f>
        <v/>
      </c>
      <c r="N6192" t="str">
        <f>IFERROR(SMALL($M$5:$M$9000,ROWS($M$5:M6192)),"")</f>
        <v/>
      </c>
      <c r="P6192" t="s">
        <v>1639</v>
      </c>
      <c r="S6192" s="388">
        <f>ROWS(R$5:R6192)</f>
        <v>6188</v>
      </c>
      <c r="T6192" s="388" t="str">
        <f>IF(_xlfn.IFNA(VLOOKUP(P6192,$AG$3:$AH$83,2,FALSE),"")='11.1'!$D$5,TXM!S6192,"")</f>
        <v/>
      </c>
      <c r="U6192" t="str">
        <f>IFERROR(SMALL($T$5:$T$9000,ROWS($T$5:T6192)),"")</f>
        <v/>
      </c>
    </row>
    <row r="6193" spans="1:21" ht="14.4" customHeight="1" x14ac:dyDescent="0.3">
      <c r="A6193" t="s">
        <v>1639</v>
      </c>
      <c r="D6193" s="388">
        <f>ROWS(C$5:C6193)</f>
        <v>6189</v>
      </c>
      <c r="E6193" s="388" t="str">
        <f>IF(_xlfn.IFNA(VLOOKUP(A6193,$AG$3:$AH$83,2,FALSE),"")='11.1'!$D$5,TXM!D6193,"")</f>
        <v/>
      </c>
      <c r="F6193" t="str">
        <f>IFERROR(SMALL($E$5:$E$9000,ROWS($E$5:E6193)),"")</f>
        <v/>
      </c>
      <c r="I6193" s="371" t="s">
        <v>50</v>
      </c>
      <c r="J6193" t="s">
        <v>785</v>
      </c>
      <c r="K6193" s="372">
        <v>17224982</v>
      </c>
      <c r="L6193" s="388">
        <f>ROWS(K$5:K6193)</f>
        <v>6189</v>
      </c>
      <c r="M6193" s="388" t="str">
        <f>IF(_xlfn.IFNA(VLOOKUP(I6193,$AG$3:$AH$83,2,FALSE),"")='11.1'!$D$5,TXM!L6193,"")</f>
        <v/>
      </c>
      <c r="N6193" t="str">
        <f>IFERROR(SMALL($M$5:$M$9000,ROWS($M$5:M6193)),"")</f>
        <v/>
      </c>
      <c r="P6193" t="s">
        <v>1639</v>
      </c>
      <c r="S6193" s="388">
        <f>ROWS(R$5:R6193)</f>
        <v>6189</v>
      </c>
      <c r="T6193" s="388" t="str">
        <f>IF(_xlfn.IFNA(VLOOKUP(P6193,$AG$3:$AH$83,2,FALSE),"")='11.1'!$D$5,TXM!S6193,"")</f>
        <v/>
      </c>
      <c r="U6193" t="str">
        <f>IFERROR(SMALL($T$5:$T$9000,ROWS($T$5:T6193)),"")</f>
        <v/>
      </c>
    </row>
    <row r="6194" spans="1:21" ht="14.4" customHeight="1" x14ac:dyDescent="0.3">
      <c r="A6194" t="s">
        <v>1639</v>
      </c>
      <c r="D6194" s="388">
        <f>ROWS(C$5:C6194)</f>
        <v>6190</v>
      </c>
      <c r="E6194" s="388" t="str">
        <f>IF(_xlfn.IFNA(VLOOKUP(A6194,$AG$3:$AH$83,2,FALSE),"")='11.1'!$D$5,TXM!D6194,"")</f>
        <v/>
      </c>
      <c r="F6194" t="str">
        <f>IFERROR(SMALL($E$5:$E$9000,ROWS($E$5:E6194)),"")</f>
        <v/>
      </c>
      <c r="I6194" s="371" t="s">
        <v>50</v>
      </c>
      <c r="J6194" t="s">
        <v>1441</v>
      </c>
      <c r="K6194" s="372">
        <v>16981680</v>
      </c>
      <c r="L6194" s="388">
        <f>ROWS(K$5:K6194)</f>
        <v>6190</v>
      </c>
      <c r="M6194" s="388" t="str">
        <f>IF(_xlfn.IFNA(VLOOKUP(I6194,$AG$3:$AH$83,2,FALSE),"")='11.1'!$D$5,TXM!L6194,"")</f>
        <v/>
      </c>
      <c r="N6194" t="str">
        <f>IFERROR(SMALL($M$5:$M$9000,ROWS($M$5:M6194)),"")</f>
        <v/>
      </c>
      <c r="P6194" t="s">
        <v>1639</v>
      </c>
      <c r="S6194" s="388">
        <f>ROWS(R$5:R6194)</f>
        <v>6190</v>
      </c>
      <c r="T6194" s="388" t="str">
        <f>IF(_xlfn.IFNA(VLOOKUP(P6194,$AG$3:$AH$83,2,FALSE),"")='11.1'!$D$5,TXM!S6194,"")</f>
        <v/>
      </c>
      <c r="U6194" t="str">
        <f>IFERROR(SMALL($T$5:$T$9000,ROWS($T$5:T6194)),"")</f>
        <v/>
      </c>
    </row>
    <row r="6195" spans="1:21" ht="14.4" customHeight="1" x14ac:dyDescent="0.3">
      <c r="A6195" t="s">
        <v>1639</v>
      </c>
      <c r="D6195" s="388">
        <f>ROWS(C$5:C6195)</f>
        <v>6191</v>
      </c>
      <c r="E6195" s="388" t="str">
        <f>IF(_xlfn.IFNA(VLOOKUP(A6195,$AG$3:$AH$83,2,FALSE),"")='11.1'!$D$5,TXM!D6195,"")</f>
        <v/>
      </c>
      <c r="F6195" t="str">
        <f>IFERROR(SMALL($E$5:$E$9000,ROWS($E$5:E6195)),"")</f>
        <v/>
      </c>
      <c r="I6195" s="371" t="s">
        <v>50</v>
      </c>
      <c r="J6195" t="s">
        <v>1005</v>
      </c>
      <c r="K6195" s="372">
        <v>15869132</v>
      </c>
      <c r="L6195" s="388">
        <f>ROWS(K$5:K6195)</f>
        <v>6191</v>
      </c>
      <c r="M6195" s="388" t="str">
        <f>IF(_xlfn.IFNA(VLOOKUP(I6195,$AG$3:$AH$83,2,FALSE),"")='11.1'!$D$5,TXM!L6195,"")</f>
        <v/>
      </c>
      <c r="N6195" t="str">
        <f>IFERROR(SMALL($M$5:$M$9000,ROWS($M$5:M6195)),"")</f>
        <v/>
      </c>
      <c r="P6195" t="s">
        <v>1639</v>
      </c>
      <c r="S6195" s="388">
        <f>ROWS(R$5:R6195)</f>
        <v>6191</v>
      </c>
      <c r="T6195" s="388" t="str">
        <f>IF(_xlfn.IFNA(VLOOKUP(P6195,$AG$3:$AH$83,2,FALSE),"")='11.1'!$D$5,TXM!S6195,"")</f>
        <v/>
      </c>
      <c r="U6195" t="str">
        <f>IFERROR(SMALL($T$5:$T$9000,ROWS($T$5:T6195)),"")</f>
        <v/>
      </c>
    </row>
    <row r="6196" spans="1:21" ht="14.4" customHeight="1" x14ac:dyDescent="0.3">
      <c r="A6196" t="s">
        <v>1639</v>
      </c>
      <c r="D6196" s="388">
        <f>ROWS(C$5:C6196)</f>
        <v>6192</v>
      </c>
      <c r="E6196" s="388" t="str">
        <f>IF(_xlfn.IFNA(VLOOKUP(A6196,$AG$3:$AH$83,2,FALSE),"")='11.1'!$D$5,TXM!D6196,"")</f>
        <v/>
      </c>
      <c r="F6196" t="str">
        <f>IFERROR(SMALL($E$5:$E$9000,ROWS($E$5:E6196)),"")</f>
        <v/>
      </c>
      <c r="I6196" s="371" t="s">
        <v>50</v>
      </c>
      <c r="J6196" t="s">
        <v>839</v>
      </c>
      <c r="K6196" s="372">
        <v>15609259</v>
      </c>
      <c r="L6196" s="388">
        <f>ROWS(K$5:K6196)</f>
        <v>6192</v>
      </c>
      <c r="M6196" s="388" t="str">
        <f>IF(_xlfn.IFNA(VLOOKUP(I6196,$AG$3:$AH$83,2,FALSE),"")='11.1'!$D$5,TXM!L6196,"")</f>
        <v/>
      </c>
      <c r="N6196" t="str">
        <f>IFERROR(SMALL($M$5:$M$9000,ROWS($M$5:M6196)),"")</f>
        <v/>
      </c>
      <c r="P6196" t="s">
        <v>1639</v>
      </c>
      <c r="S6196" s="388">
        <f>ROWS(R$5:R6196)</f>
        <v>6192</v>
      </c>
      <c r="T6196" s="388" t="str">
        <f>IF(_xlfn.IFNA(VLOOKUP(P6196,$AG$3:$AH$83,2,FALSE),"")='11.1'!$D$5,TXM!S6196,"")</f>
        <v/>
      </c>
      <c r="U6196" t="str">
        <f>IFERROR(SMALL($T$5:$T$9000,ROWS($T$5:T6196)),"")</f>
        <v/>
      </c>
    </row>
    <row r="6197" spans="1:21" ht="14.4" customHeight="1" x14ac:dyDescent="0.3">
      <c r="A6197" t="s">
        <v>1639</v>
      </c>
      <c r="D6197" s="388">
        <f>ROWS(C$5:C6197)</f>
        <v>6193</v>
      </c>
      <c r="E6197" s="388" t="str">
        <f>IF(_xlfn.IFNA(VLOOKUP(A6197,$AG$3:$AH$83,2,FALSE),"")='11.1'!$D$5,TXM!D6197,"")</f>
        <v/>
      </c>
      <c r="F6197" t="str">
        <f>IFERROR(SMALL($E$5:$E$9000,ROWS($E$5:E6197)),"")</f>
        <v/>
      </c>
      <c r="I6197" s="371" t="s">
        <v>50</v>
      </c>
      <c r="J6197" t="s">
        <v>861</v>
      </c>
      <c r="K6197" s="372">
        <v>14429955</v>
      </c>
      <c r="L6197" s="388">
        <f>ROWS(K$5:K6197)</f>
        <v>6193</v>
      </c>
      <c r="M6197" s="388" t="str">
        <f>IF(_xlfn.IFNA(VLOOKUP(I6197,$AG$3:$AH$83,2,FALSE),"")='11.1'!$D$5,TXM!L6197,"")</f>
        <v/>
      </c>
      <c r="N6197" t="str">
        <f>IFERROR(SMALL($M$5:$M$9000,ROWS($M$5:M6197)),"")</f>
        <v/>
      </c>
      <c r="P6197" t="s">
        <v>1639</v>
      </c>
      <c r="S6197" s="388">
        <f>ROWS(R$5:R6197)</f>
        <v>6193</v>
      </c>
      <c r="T6197" s="388" t="str">
        <f>IF(_xlfn.IFNA(VLOOKUP(P6197,$AG$3:$AH$83,2,FALSE),"")='11.1'!$D$5,TXM!S6197,"")</f>
        <v/>
      </c>
      <c r="U6197" t="str">
        <f>IFERROR(SMALL($T$5:$T$9000,ROWS($T$5:T6197)),"")</f>
        <v/>
      </c>
    </row>
    <row r="6198" spans="1:21" ht="14.4" customHeight="1" x14ac:dyDescent="0.3">
      <c r="A6198" t="s">
        <v>1639</v>
      </c>
      <c r="D6198" s="388">
        <f>ROWS(C$5:C6198)</f>
        <v>6194</v>
      </c>
      <c r="E6198" s="388" t="str">
        <f>IF(_xlfn.IFNA(VLOOKUP(A6198,$AG$3:$AH$83,2,FALSE),"")='11.1'!$D$5,TXM!D6198,"")</f>
        <v/>
      </c>
      <c r="F6198" t="str">
        <f>IFERROR(SMALL($E$5:$E$9000,ROWS($E$5:E6198)),"")</f>
        <v/>
      </c>
      <c r="I6198" s="371" t="s">
        <v>50</v>
      </c>
      <c r="J6198" t="s">
        <v>793</v>
      </c>
      <c r="K6198" s="372">
        <v>14337150</v>
      </c>
      <c r="L6198" s="388">
        <f>ROWS(K$5:K6198)</f>
        <v>6194</v>
      </c>
      <c r="M6198" s="388" t="str">
        <f>IF(_xlfn.IFNA(VLOOKUP(I6198,$AG$3:$AH$83,2,FALSE),"")='11.1'!$D$5,TXM!L6198,"")</f>
        <v/>
      </c>
      <c r="N6198" t="str">
        <f>IFERROR(SMALL($M$5:$M$9000,ROWS($M$5:M6198)),"")</f>
        <v/>
      </c>
      <c r="P6198" t="s">
        <v>1639</v>
      </c>
      <c r="S6198" s="388">
        <f>ROWS(R$5:R6198)</f>
        <v>6194</v>
      </c>
      <c r="T6198" s="388" t="str">
        <f>IF(_xlfn.IFNA(VLOOKUP(P6198,$AG$3:$AH$83,2,FALSE),"")='11.1'!$D$5,TXM!S6198,"")</f>
        <v/>
      </c>
      <c r="U6198" t="str">
        <f>IFERROR(SMALL($T$5:$T$9000,ROWS($T$5:T6198)),"")</f>
        <v/>
      </c>
    </row>
    <row r="6199" spans="1:21" ht="14.4" customHeight="1" x14ac:dyDescent="0.3">
      <c r="A6199" t="s">
        <v>1639</v>
      </c>
      <c r="D6199" s="388">
        <f>ROWS(C$5:C6199)</f>
        <v>6195</v>
      </c>
      <c r="E6199" s="388" t="str">
        <f>IF(_xlfn.IFNA(VLOOKUP(A6199,$AG$3:$AH$83,2,FALSE),"")='11.1'!$D$5,TXM!D6199,"")</f>
        <v/>
      </c>
      <c r="F6199" t="str">
        <f>IFERROR(SMALL($E$5:$E$9000,ROWS($E$5:E6199)),"")</f>
        <v/>
      </c>
      <c r="I6199" s="371" t="s">
        <v>50</v>
      </c>
      <c r="J6199" t="s">
        <v>835</v>
      </c>
      <c r="K6199" s="372">
        <v>14109005</v>
      </c>
      <c r="L6199" s="388">
        <f>ROWS(K$5:K6199)</f>
        <v>6195</v>
      </c>
      <c r="M6199" s="388" t="str">
        <f>IF(_xlfn.IFNA(VLOOKUP(I6199,$AG$3:$AH$83,2,FALSE),"")='11.1'!$D$5,TXM!L6199,"")</f>
        <v/>
      </c>
      <c r="N6199" t="str">
        <f>IFERROR(SMALL($M$5:$M$9000,ROWS($M$5:M6199)),"")</f>
        <v/>
      </c>
      <c r="P6199" t="s">
        <v>1639</v>
      </c>
      <c r="S6199" s="388">
        <f>ROWS(R$5:R6199)</f>
        <v>6195</v>
      </c>
      <c r="T6199" s="388" t="str">
        <f>IF(_xlfn.IFNA(VLOOKUP(P6199,$AG$3:$AH$83,2,FALSE),"")='11.1'!$D$5,TXM!S6199,"")</f>
        <v/>
      </c>
      <c r="U6199" t="str">
        <f>IFERROR(SMALL($T$5:$T$9000,ROWS($T$5:T6199)),"")</f>
        <v/>
      </c>
    </row>
    <row r="6200" spans="1:21" ht="14.4" customHeight="1" x14ac:dyDescent="0.3">
      <c r="A6200" t="s">
        <v>1639</v>
      </c>
      <c r="D6200" s="388">
        <f>ROWS(C$5:C6200)</f>
        <v>6196</v>
      </c>
      <c r="E6200" s="388" t="str">
        <f>IF(_xlfn.IFNA(VLOOKUP(A6200,$AG$3:$AH$83,2,FALSE),"")='11.1'!$D$5,TXM!D6200,"")</f>
        <v/>
      </c>
      <c r="F6200" t="str">
        <f>IFERROR(SMALL($E$5:$E$9000,ROWS($E$5:E6200)),"")</f>
        <v/>
      </c>
      <c r="I6200" s="371" t="s">
        <v>50</v>
      </c>
      <c r="J6200" t="s">
        <v>791</v>
      </c>
      <c r="K6200" s="372">
        <v>13262614</v>
      </c>
      <c r="L6200" s="388">
        <f>ROWS(K$5:K6200)</f>
        <v>6196</v>
      </c>
      <c r="M6200" s="388" t="str">
        <f>IF(_xlfn.IFNA(VLOOKUP(I6200,$AG$3:$AH$83,2,FALSE),"")='11.1'!$D$5,TXM!L6200,"")</f>
        <v/>
      </c>
      <c r="N6200" t="str">
        <f>IFERROR(SMALL($M$5:$M$9000,ROWS($M$5:M6200)),"")</f>
        <v/>
      </c>
      <c r="P6200" t="s">
        <v>1639</v>
      </c>
      <c r="S6200" s="388">
        <f>ROWS(R$5:R6200)</f>
        <v>6196</v>
      </c>
      <c r="T6200" s="388" t="str">
        <f>IF(_xlfn.IFNA(VLOOKUP(P6200,$AG$3:$AH$83,2,FALSE),"")='11.1'!$D$5,TXM!S6200,"")</f>
        <v/>
      </c>
      <c r="U6200" t="str">
        <f>IFERROR(SMALL($T$5:$T$9000,ROWS($T$5:T6200)),"")</f>
        <v/>
      </c>
    </row>
    <row r="6201" spans="1:21" ht="14.4" customHeight="1" x14ac:dyDescent="0.3">
      <c r="A6201" t="s">
        <v>1639</v>
      </c>
      <c r="D6201" s="388">
        <f>ROWS(C$5:C6201)</f>
        <v>6197</v>
      </c>
      <c r="E6201" s="388" t="str">
        <f>IF(_xlfn.IFNA(VLOOKUP(A6201,$AG$3:$AH$83,2,FALSE),"")='11.1'!$D$5,TXM!D6201,"")</f>
        <v/>
      </c>
      <c r="F6201" t="str">
        <f>IFERROR(SMALL($E$5:$E$9000,ROWS($E$5:E6201)),"")</f>
        <v/>
      </c>
      <c r="I6201" s="371" t="s">
        <v>50</v>
      </c>
      <c r="J6201" t="s">
        <v>825</v>
      </c>
      <c r="K6201" s="372">
        <v>13256091</v>
      </c>
      <c r="L6201" s="388">
        <f>ROWS(K$5:K6201)</f>
        <v>6197</v>
      </c>
      <c r="M6201" s="388" t="str">
        <f>IF(_xlfn.IFNA(VLOOKUP(I6201,$AG$3:$AH$83,2,FALSE),"")='11.1'!$D$5,TXM!L6201,"")</f>
        <v/>
      </c>
      <c r="N6201" t="str">
        <f>IFERROR(SMALL($M$5:$M$9000,ROWS($M$5:M6201)),"")</f>
        <v/>
      </c>
      <c r="P6201" t="s">
        <v>1639</v>
      </c>
      <c r="S6201" s="388">
        <f>ROWS(R$5:R6201)</f>
        <v>6197</v>
      </c>
      <c r="T6201" s="388" t="str">
        <f>IF(_xlfn.IFNA(VLOOKUP(P6201,$AG$3:$AH$83,2,FALSE),"")='11.1'!$D$5,TXM!S6201,"")</f>
        <v/>
      </c>
      <c r="U6201" t="str">
        <f>IFERROR(SMALL($T$5:$T$9000,ROWS($T$5:T6201)),"")</f>
        <v/>
      </c>
    </row>
    <row r="6202" spans="1:21" ht="14.4" customHeight="1" x14ac:dyDescent="0.3">
      <c r="A6202" t="s">
        <v>1639</v>
      </c>
      <c r="D6202" s="388">
        <f>ROWS(C$5:C6202)</f>
        <v>6198</v>
      </c>
      <c r="E6202" s="388" t="str">
        <f>IF(_xlfn.IFNA(VLOOKUP(A6202,$AG$3:$AH$83,2,FALSE),"")='11.1'!$D$5,TXM!D6202,"")</f>
        <v/>
      </c>
      <c r="F6202" t="str">
        <f>IFERROR(SMALL($E$5:$E$9000,ROWS($E$5:E6202)),"")</f>
        <v/>
      </c>
      <c r="I6202" s="371" t="s">
        <v>50</v>
      </c>
      <c r="J6202" t="s">
        <v>845</v>
      </c>
      <c r="K6202" s="372">
        <v>13084020</v>
      </c>
      <c r="L6202" s="388">
        <f>ROWS(K$5:K6202)</f>
        <v>6198</v>
      </c>
      <c r="M6202" s="388" t="str">
        <f>IF(_xlfn.IFNA(VLOOKUP(I6202,$AG$3:$AH$83,2,FALSE),"")='11.1'!$D$5,TXM!L6202,"")</f>
        <v/>
      </c>
      <c r="N6202" t="str">
        <f>IFERROR(SMALL($M$5:$M$9000,ROWS($M$5:M6202)),"")</f>
        <v/>
      </c>
      <c r="P6202" t="s">
        <v>1639</v>
      </c>
      <c r="S6202" s="388">
        <f>ROWS(R$5:R6202)</f>
        <v>6198</v>
      </c>
      <c r="T6202" s="388" t="str">
        <f>IF(_xlfn.IFNA(VLOOKUP(P6202,$AG$3:$AH$83,2,FALSE),"")='11.1'!$D$5,TXM!S6202,"")</f>
        <v/>
      </c>
      <c r="U6202" t="str">
        <f>IFERROR(SMALL($T$5:$T$9000,ROWS($T$5:T6202)),"")</f>
        <v/>
      </c>
    </row>
    <row r="6203" spans="1:21" ht="14.4" customHeight="1" x14ac:dyDescent="0.3">
      <c r="A6203" t="s">
        <v>1639</v>
      </c>
      <c r="D6203" s="388">
        <f>ROWS(C$5:C6203)</f>
        <v>6199</v>
      </c>
      <c r="E6203" s="388" t="str">
        <f>IF(_xlfn.IFNA(VLOOKUP(A6203,$AG$3:$AH$83,2,FALSE),"")='11.1'!$D$5,TXM!D6203,"")</f>
        <v/>
      </c>
      <c r="F6203" t="str">
        <f>IFERROR(SMALL($E$5:$E$9000,ROWS($E$5:E6203)),"")</f>
        <v/>
      </c>
      <c r="I6203" s="371" t="s">
        <v>50</v>
      </c>
      <c r="J6203" t="s">
        <v>106</v>
      </c>
      <c r="K6203" s="372">
        <v>11494070</v>
      </c>
      <c r="L6203" s="388">
        <f>ROWS(K$5:K6203)</f>
        <v>6199</v>
      </c>
      <c r="M6203" s="388" t="str">
        <f>IF(_xlfn.IFNA(VLOOKUP(I6203,$AG$3:$AH$83,2,FALSE),"")='11.1'!$D$5,TXM!L6203,"")</f>
        <v/>
      </c>
      <c r="N6203" t="str">
        <f>IFERROR(SMALL($M$5:$M$9000,ROWS($M$5:M6203)),"")</f>
        <v/>
      </c>
      <c r="P6203" t="s">
        <v>1639</v>
      </c>
      <c r="S6203" s="388">
        <f>ROWS(R$5:R6203)</f>
        <v>6199</v>
      </c>
      <c r="T6203" s="388" t="str">
        <f>IF(_xlfn.IFNA(VLOOKUP(P6203,$AG$3:$AH$83,2,FALSE),"")='11.1'!$D$5,TXM!S6203,"")</f>
        <v/>
      </c>
      <c r="U6203" t="str">
        <f>IFERROR(SMALL($T$5:$T$9000,ROWS($T$5:T6203)),"")</f>
        <v/>
      </c>
    </row>
    <row r="6204" spans="1:21" ht="14.4" customHeight="1" x14ac:dyDescent="0.3">
      <c r="A6204" t="s">
        <v>1639</v>
      </c>
      <c r="D6204" s="388">
        <f>ROWS(C$5:C6204)</f>
        <v>6200</v>
      </c>
      <c r="E6204" s="388" t="str">
        <f>IF(_xlfn.IFNA(VLOOKUP(A6204,$AG$3:$AH$83,2,FALSE),"")='11.1'!$D$5,TXM!D6204,"")</f>
        <v/>
      </c>
      <c r="F6204" t="str">
        <f>IFERROR(SMALL($E$5:$E$9000,ROWS($E$5:E6204)),"")</f>
        <v/>
      </c>
      <c r="I6204" s="371" t="s">
        <v>50</v>
      </c>
      <c r="J6204" t="s">
        <v>867</v>
      </c>
      <c r="K6204" s="372">
        <v>10002812</v>
      </c>
      <c r="L6204" s="388">
        <f>ROWS(K$5:K6204)</f>
        <v>6200</v>
      </c>
      <c r="M6204" s="388" t="str">
        <f>IF(_xlfn.IFNA(VLOOKUP(I6204,$AG$3:$AH$83,2,FALSE),"")='11.1'!$D$5,TXM!L6204,"")</f>
        <v/>
      </c>
      <c r="N6204" t="str">
        <f>IFERROR(SMALL($M$5:$M$9000,ROWS($M$5:M6204)),"")</f>
        <v/>
      </c>
      <c r="P6204" t="s">
        <v>1639</v>
      </c>
      <c r="S6204" s="388">
        <f>ROWS(R$5:R6204)</f>
        <v>6200</v>
      </c>
      <c r="T6204" s="388" t="str">
        <f>IF(_xlfn.IFNA(VLOOKUP(P6204,$AG$3:$AH$83,2,FALSE),"")='11.1'!$D$5,TXM!S6204,"")</f>
        <v/>
      </c>
      <c r="U6204" t="str">
        <f>IFERROR(SMALL($T$5:$T$9000,ROWS($T$5:T6204)),"")</f>
        <v/>
      </c>
    </row>
    <row r="6205" spans="1:21" ht="14.4" customHeight="1" x14ac:dyDescent="0.3">
      <c r="A6205" t="s">
        <v>1639</v>
      </c>
      <c r="D6205" s="388">
        <f>ROWS(C$5:C6205)</f>
        <v>6201</v>
      </c>
      <c r="E6205" s="388" t="str">
        <f>IF(_xlfn.IFNA(VLOOKUP(A6205,$AG$3:$AH$83,2,FALSE),"")='11.1'!$D$5,TXM!D6205,"")</f>
        <v/>
      </c>
      <c r="F6205" t="str">
        <f>IFERROR(SMALL($E$5:$E$9000,ROWS($E$5:E6205)),"")</f>
        <v/>
      </c>
      <c r="I6205" s="371" t="s">
        <v>50</v>
      </c>
      <c r="J6205" t="s">
        <v>859</v>
      </c>
      <c r="K6205" s="372">
        <v>9505147</v>
      </c>
      <c r="L6205" s="388">
        <f>ROWS(K$5:K6205)</f>
        <v>6201</v>
      </c>
      <c r="M6205" s="388" t="str">
        <f>IF(_xlfn.IFNA(VLOOKUP(I6205,$AG$3:$AH$83,2,FALSE),"")='11.1'!$D$5,TXM!L6205,"")</f>
        <v/>
      </c>
      <c r="N6205" t="str">
        <f>IFERROR(SMALL($M$5:$M$9000,ROWS($M$5:M6205)),"")</f>
        <v/>
      </c>
      <c r="P6205" t="s">
        <v>1639</v>
      </c>
      <c r="S6205" s="388">
        <f>ROWS(R$5:R6205)</f>
        <v>6201</v>
      </c>
      <c r="T6205" s="388" t="str">
        <f>IF(_xlfn.IFNA(VLOOKUP(P6205,$AG$3:$AH$83,2,FALSE),"")='11.1'!$D$5,TXM!S6205,"")</f>
        <v/>
      </c>
      <c r="U6205" t="str">
        <f>IFERROR(SMALL($T$5:$T$9000,ROWS($T$5:T6205)),"")</f>
        <v/>
      </c>
    </row>
    <row r="6206" spans="1:21" ht="14.4" customHeight="1" x14ac:dyDescent="0.3">
      <c r="A6206" t="s">
        <v>1639</v>
      </c>
      <c r="D6206" s="388">
        <f>ROWS(C$5:C6206)</f>
        <v>6202</v>
      </c>
      <c r="E6206" s="388" t="str">
        <f>IF(_xlfn.IFNA(VLOOKUP(A6206,$AG$3:$AH$83,2,FALSE),"")='11.1'!$D$5,TXM!D6206,"")</f>
        <v/>
      </c>
      <c r="F6206" t="str">
        <f>IFERROR(SMALL($E$5:$E$9000,ROWS($E$5:E6206)),"")</f>
        <v/>
      </c>
      <c r="I6206" s="371" t="s">
        <v>50</v>
      </c>
      <c r="J6206" t="s">
        <v>775</v>
      </c>
      <c r="K6206" s="372">
        <v>9215126</v>
      </c>
      <c r="L6206" s="388">
        <f>ROWS(K$5:K6206)</f>
        <v>6202</v>
      </c>
      <c r="M6206" s="388" t="str">
        <f>IF(_xlfn.IFNA(VLOOKUP(I6206,$AG$3:$AH$83,2,FALSE),"")='11.1'!$D$5,TXM!L6206,"")</f>
        <v/>
      </c>
      <c r="N6206" t="str">
        <f>IFERROR(SMALL($M$5:$M$9000,ROWS($M$5:M6206)),"")</f>
        <v/>
      </c>
      <c r="P6206" t="s">
        <v>1639</v>
      </c>
      <c r="S6206" s="388">
        <f>ROWS(R$5:R6206)</f>
        <v>6202</v>
      </c>
      <c r="T6206" s="388" t="str">
        <f>IF(_xlfn.IFNA(VLOOKUP(P6206,$AG$3:$AH$83,2,FALSE),"")='11.1'!$D$5,TXM!S6206,"")</f>
        <v/>
      </c>
      <c r="U6206" t="str">
        <f>IFERROR(SMALL($T$5:$T$9000,ROWS($T$5:T6206)),"")</f>
        <v/>
      </c>
    </row>
    <row r="6207" spans="1:21" ht="14.4" customHeight="1" x14ac:dyDescent="0.3">
      <c r="A6207" t="s">
        <v>1639</v>
      </c>
      <c r="D6207" s="388">
        <f>ROWS(C$5:C6207)</f>
        <v>6203</v>
      </c>
      <c r="E6207" s="388" t="str">
        <f>IF(_xlfn.IFNA(VLOOKUP(A6207,$AG$3:$AH$83,2,FALSE),"")='11.1'!$D$5,TXM!D6207,"")</f>
        <v/>
      </c>
      <c r="F6207" t="str">
        <f>IFERROR(SMALL($E$5:$E$9000,ROWS($E$5:E6207)),"")</f>
        <v/>
      </c>
      <c r="I6207" s="371" t="s">
        <v>50</v>
      </c>
      <c r="J6207" t="s">
        <v>837</v>
      </c>
      <c r="K6207" s="372">
        <v>8807767</v>
      </c>
      <c r="L6207" s="388">
        <f>ROWS(K$5:K6207)</f>
        <v>6203</v>
      </c>
      <c r="M6207" s="388" t="str">
        <f>IF(_xlfn.IFNA(VLOOKUP(I6207,$AG$3:$AH$83,2,FALSE),"")='11.1'!$D$5,TXM!L6207,"")</f>
        <v/>
      </c>
      <c r="N6207" t="str">
        <f>IFERROR(SMALL($M$5:$M$9000,ROWS($M$5:M6207)),"")</f>
        <v/>
      </c>
      <c r="P6207" t="s">
        <v>1639</v>
      </c>
      <c r="S6207" s="388">
        <f>ROWS(R$5:R6207)</f>
        <v>6203</v>
      </c>
      <c r="T6207" s="388" t="str">
        <f>IF(_xlfn.IFNA(VLOOKUP(P6207,$AG$3:$AH$83,2,FALSE),"")='11.1'!$D$5,TXM!S6207,"")</f>
        <v/>
      </c>
      <c r="U6207" t="str">
        <f>IFERROR(SMALL($T$5:$T$9000,ROWS($T$5:T6207)),"")</f>
        <v/>
      </c>
    </row>
    <row r="6208" spans="1:21" ht="14.4" customHeight="1" x14ac:dyDescent="0.3">
      <c r="A6208" t="s">
        <v>1639</v>
      </c>
      <c r="D6208" s="388">
        <f>ROWS(C$5:C6208)</f>
        <v>6204</v>
      </c>
      <c r="E6208" s="388" t="str">
        <f>IF(_xlfn.IFNA(VLOOKUP(A6208,$AG$3:$AH$83,2,FALSE),"")='11.1'!$D$5,TXM!D6208,"")</f>
        <v/>
      </c>
      <c r="F6208" t="str">
        <f>IFERROR(SMALL($E$5:$E$9000,ROWS($E$5:E6208)),"")</f>
        <v/>
      </c>
      <c r="I6208" s="371" t="s">
        <v>50</v>
      </c>
      <c r="J6208" t="s">
        <v>789</v>
      </c>
      <c r="K6208" s="372">
        <v>6665710</v>
      </c>
      <c r="L6208" s="388">
        <f>ROWS(K$5:K6208)</f>
        <v>6204</v>
      </c>
      <c r="M6208" s="388" t="str">
        <f>IF(_xlfn.IFNA(VLOOKUP(I6208,$AG$3:$AH$83,2,FALSE),"")='11.1'!$D$5,TXM!L6208,"")</f>
        <v/>
      </c>
      <c r="N6208" t="str">
        <f>IFERROR(SMALL($M$5:$M$9000,ROWS($M$5:M6208)),"")</f>
        <v/>
      </c>
      <c r="P6208" t="s">
        <v>1639</v>
      </c>
      <c r="S6208" s="388">
        <f>ROWS(R$5:R6208)</f>
        <v>6204</v>
      </c>
      <c r="T6208" s="388" t="str">
        <f>IF(_xlfn.IFNA(VLOOKUP(P6208,$AG$3:$AH$83,2,FALSE),"")='11.1'!$D$5,TXM!S6208,"")</f>
        <v/>
      </c>
      <c r="U6208" t="str">
        <f>IFERROR(SMALL($T$5:$T$9000,ROWS($T$5:T6208)),"")</f>
        <v/>
      </c>
    </row>
    <row r="6209" spans="1:21" ht="14.4" customHeight="1" x14ac:dyDescent="0.3">
      <c r="A6209" t="s">
        <v>1639</v>
      </c>
      <c r="D6209" s="388">
        <f>ROWS(C$5:C6209)</f>
        <v>6205</v>
      </c>
      <c r="E6209" s="388" t="str">
        <f>IF(_xlfn.IFNA(VLOOKUP(A6209,$AG$3:$AH$83,2,FALSE),"")='11.1'!$D$5,TXM!D6209,"")</f>
        <v/>
      </c>
      <c r="F6209" t="str">
        <f>IFERROR(SMALL($E$5:$E$9000,ROWS($E$5:E6209)),"")</f>
        <v/>
      </c>
      <c r="I6209" s="371" t="s">
        <v>50</v>
      </c>
      <c r="J6209" t="s">
        <v>103</v>
      </c>
      <c r="K6209" s="372">
        <v>6572770</v>
      </c>
      <c r="L6209" s="388">
        <f>ROWS(K$5:K6209)</f>
        <v>6205</v>
      </c>
      <c r="M6209" s="388" t="str">
        <f>IF(_xlfn.IFNA(VLOOKUP(I6209,$AG$3:$AH$83,2,FALSE),"")='11.1'!$D$5,TXM!L6209,"")</f>
        <v/>
      </c>
      <c r="N6209" t="str">
        <f>IFERROR(SMALL($M$5:$M$9000,ROWS($M$5:M6209)),"")</f>
        <v/>
      </c>
      <c r="P6209" t="s">
        <v>1639</v>
      </c>
      <c r="S6209" s="388">
        <f>ROWS(R$5:R6209)</f>
        <v>6205</v>
      </c>
      <c r="T6209" s="388" t="str">
        <f>IF(_xlfn.IFNA(VLOOKUP(P6209,$AG$3:$AH$83,2,FALSE),"")='11.1'!$D$5,TXM!S6209,"")</f>
        <v/>
      </c>
      <c r="U6209" t="str">
        <f>IFERROR(SMALL($T$5:$T$9000,ROWS($T$5:T6209)),"")</f>
        <v/>
      </c>
    </row>
    <row r="6210" spans="1:21" ht="14.4" customHeight="1" x14ac:dyDescent="0.3">
      <c r="A6210" t="s">
        <v>1639</v>
      </c>
      <c r="D6210" s="388">
        <f>ROWS(C$5:C6210)</f>
        <v>6206</v>
      </c>
      <c r="E6210" s="388" t="str">
        <f>IF(_xlfn.IFNA(VLOOKUP(A6210,$AG$3:$AH$83,2,FALSE),"")='11.1'!$D$5,TXM!D6210,"")</f>
        <v/>
      </c>
      <c r="F6210" t="str">
        <f>IFERROR(SMALL($E$5:$E$9000,ROWS($E$5:E6210)),"")</f>
        <v/>
      </c>
      <c r="I6210" s="371" t="s">
        <v>50</v>
      </c>
      <c r="J6210" t="s">
        <v>1003</v>
      </c>
      <c r="K6210" s="372">
        <v>6524624</v>
      </c>
      <c r="L6210" s="388">
        <f>ROWS(K$5:K6210)</f>
        <v>6206</v>
      </c>
      <c r="M6210" s="388" t="str">
        <f>IF(_xlfn.IFNA(VLOOKUP(I6210,$AG$3:$AH$83,2,FALSE),"")='11.1'!$D$5,TXM!L6210,"")</f>
        <v/>
      </c>
      <c r="N6210" t="str">
        <f>IFERROR(SMALL($M$5:$M$9000,ROWS($M$5:M6210)),"")</f>
        <v/>
      </c>
      <c r="P6210" t="s">
        <v>1639</v>
      </c>
      <c r="S6210" s="388">
        <f>ROWS(R$5:R6210)</f>
        <v>6206</v>
      </c>
      <c r="T6210" s="388" t="str">
        <f>IF(_xlfn.IFNA(VLOOKUP(P6210,$AG$3:$AH$83,2,FALSE),"")='11.1'!$D$5,TXM!S6210,"")</f>
        <v/>
      </c>
      <c r="U6210" t="str">
        <f>IFERROR(SMALL($T$5:$T$9000,ROWS($T$5:T6210)),"")</f>
        <v/>
      </c>
    </row>
    <row r="6211" spans="1:21" ht="14.4" customHeight="1" x14ac:dyDescent="0.3">
      <c r="A6211" t="s">
        <v>1639</v>
      </c>
      <c r="D6211" s="388">
        <f>ROWS(C$5:C6211)</f>
        <v>6207</v>
      </c>
      <c r="E6211" s="388" t="str">
        <f>IF(_xlfn.IFNA(VLOOKUP(A6211,$AG$3:$AH$83,2,FALSE),"")='11.1'!$D$5,TXM!D6211,"")</f>
        <v/>
      </c>
      <c r="F6211" t="str">
        <f>IFERROR(SMALL($E$5:$E$9000,ROWS($E$5:E6211)),"")</f>
        <v/>
      </c>
      <c r="I6211" s="371" t="s">
        <v>50</v>
      </c>
      <c r="J6211" t="s">
        <v>829</v>
      </c>
      <c r="K6211" s="372">
        <v>5504985</v>
      </c>
      <c r="L6211" s="388">
        <f>ROWS(K$5:K6211)</f>
        <v>6207</v>
      </c>
      <c r="M6211" s="388" t="str">
        <f>IF(_xlfn.IFNA(VLOOKUP(I6211,$AG$3:$AH$83,2,FALSE),"")='11.1'!$D$5,TXM!L6211,"")</f>
        <v/>
      </c>
      <c r="N6211" t="str">
        <f>IFERROR(SMALL($M$5:$M$9000,ROWS($M$5:M6211)),"")</f>
        <v/>
      </c>
      <c r="P6211" t="s">
        <v>1639</v>
      </c>
      <c r="S6211" s="388">
        <f>ROWS(R$5:R6211)</f>
        <v>6207</v>
      </c>
      <c r="T6211" s="388" t="str">
        <f>IF(_xlfn.IFNA(VLOOKUP(P6211,$AG$3:$AH$83,2,FALSE),"")='11.1'!$D$5,TXM!S6211,"")</f>
        <v/>
      </c>
      <c r="U6211" t="str">
        <f>IFERROR(SMALL($T$5:$T$9000,ROWS($T$5:T6211)),"")</f>
        <v/>
      </c>
    </row>
    <row r="6212" spans="1:21" ht="14.4" customHeight="1" x14ac:dyDescent="0.3">
      <c r="A6212" t="s">
        <v>1639</v>
      </c>
      <c r="D6212" s="388">
        <f>ROWS(C$5:C6212)</f>
        <v>6208</v>
      </c>
      <c r="E6212" s="388" t="str">
        <f>IF(_xlfn.IFNA(VLOOKUP(A6212,$AG$3:$AH$83,2,FALSE),"")='11.1'!$D$5,TXM!D6212,"")</f>
        <v/>
      </c>
      <c r="F6212" t="str">
        <f>IFERROR(SMALL($E$5:$E$9000,ROWS($E$5:E6212)),"")</f>
        <v/>
      </c>
      <c r="I6212" s="371" t="s">
        <v>50</v>
      </c>
      <c r="J6212" t="s">
        <v>1275</v>
      </c>
      <c r="K6212" s="372">
        <v>4374670</v>
      </c>
      <c r="L6212" s="388">
        <f>ROWS(K$5:K6212)</f>
        <v>6208</v>
      </c>
      <c r="M6212" s="388" t="str">
        <f>IF(_xlfn.IFNA(VLOOKUP(I6212,$AG$3:$AH$83,2,FALSE),"")='11.1'!$D$5,TXM!L6212,"")</f>
        <v/>
      </c>
      <c r="N6212" t="str">
        <f>IFERROR(SMALL($M$5:$M$9000,ROWS($M$5:M6212)),"")</f>
        <v/>
      </c>
      <c r="P6212" t="s">
        <v>1639</v>
      </c>
      <c r="S6212" s="388">
        <f>ROWS(R$5:R6212)</f>
        <v>6208</v>
      </c>
      <c r="T6212" s="388" t="str">
        <f>IF(_xlfn.IFNA(VLOOKUP(P6212,$AG$3:$AH$83,2,FALSE),"")='11.1'!$D$5,TXM!S6212,"")</f>
        <v/>
      </c>
      <c r="U6212" t="str">
        <f>IFERROR(SMALL($T$5:$T$9000,ROWS($T$5:T6212)),"")</f>
        <v/>
      </c>
    </row>
    <row r="6213" spans="1:21" ht="14.4" customHeight="1" x14ac:dyDescent="0.3">
      <c r="A6213" t="s">
        <v>1639</v>
      </c>
      <c r="D6213" s="388">
        <f>ROWS(C$5:C6213)</f>
        <v>6209</v>
      </c>
      <c r="E6213" s="388" t="str">
        <f>IF(_xlfn.IFNA(VLOOKUP(A6213,$AG$3:$AH$83,2,FALSE),"")='11.1'!$D$5,TXM!D6213,"")</f>
        <v/>
      </c>
      <c r="F6213" t="str">
        <f>IFERROR(SMALL($E$5:$E$9000,ROWS($E$5:E6213)),"")</f>
        <v/>
      </c>
      <c r="I6213" s="371" t="s">
        <v>50</v>
      </c>
      <c r="J6213" t="s">
        <v>98</v>
      </c>
      <c r="K6213" s="372">
        <v>4206918</v>
      </c>
      <c r="L6213" s="388">
        <f>ROWS(K$5:K6213)</f>
        <v>6209</v>
      </c>
      <c r="M6213" s="388" t="str">
        <f>IF(_xlfn.IFNA(VLOOKUP(I6213,$AG$3:$AH$83,2,FALSE),"")='11.1'!$D$5,TXM!L6213,"")</f>
        <v/>
      </c>
      <c r="N6213" t="str">
        <f>IFERROR(SMALL($M$5:$M$9000,ROWS($M$5:M6213)),"")</f>
        <v/>
      </c>
      <c r="P6213" t="s">
        <v>1639</v>
      </c>
      <c r="S6213" s="388">
        <f>ROWS(R$5:R6213)</f>
        <v>6209</v>
      </c>
      <c r="T6213" s="388" t="str">
        <f>IF(_xlfn.IFNA(VLOOKUP(P6213,$AG$3:$AH$83,2,FALSE),"")='11.1'!$D$5,TXM!S6213,"")</f>
        <v/>
      </c>
      <c r="U6213" t="str">
        <f>IFERROR(SMALL($T$5:$T$9000,ROWS($T$5:T6213)),"")</f>
        <v/>
      </c>
    </row>
    <row r="6214" spans="1:21" ht="14.4" customHeight="1" x14ac:dyDescent="0.3">
      <c r="A6214" t="s">
        <v>1639</v>
      </c>
      <c r="D6214" s="388">
        <f>ROWS(C$5:C6214)</f>
        <v>6210</v>
      </c>
      <c r="E6214" s="388" t="str">
        <f>IF(_xlfn.IFNA(VLOOKUP(A6214,$AG$3:$AH$83,2,FALSE),"")='11.1'!$D$5,TXM!D6214,"")</f>
        <v/>
      </c>
      <c r="F6214" t="str">
        <f>IFERROR(SMALL($E$5:$E$9000,ROWS($E$5:E6214)),"")</f>
        <v/>
      </c>
      <c r="I6214" s="371" t="s">
        <v>50</v>
      </c>
      <c r="J6214" t="s">
        <v>787</v>
      </c>
      <c r="K6214" s="372">
        <v>3592048</v>
      </c>
      <c r="L6214" s="388">
        <f>ROWS(K$5:K6214)</f>
        <v>6210</v>
      </c>
      <c r="M6214" s="388" t="str">
        <f>IF(_xlfn.IFNA(VLOOKUP(I6214,$AG$3:$AH$83,2,FALSE),"")='11.1'!$D$5,TXM!L6214,"")</f>
        <v/>
      </c>
      <c r="N6214" t="str">
        <f>IFERROR(SMALL($M$5:$M$9000,ROWS($M$5:M6214)),"")</f>
        <v/>
      </c>
      <c r="P6214" t="s">
        <v>1639</v>
      </c>
      <c r="S6214" s="388">
        <f>ROWS(R$5:R6214)</f>
        <v>6210</v>
      </c>
      <c r="T6214" s="388" t="str">
        <f>IF(_xlfn.IFNA(VLOOKUP(P6214,$AG$3:$AH$83,2,FALSE),"")='11.1'!$D$5,TXM!S6214,"")</f>
        <v/>
      </c>
      <c r="U6214" t="str">
        <f>IFERROR(SMALL($T$5:$T$9000,ROWS($T$5:T6214)),"")</f>
        <v/>
      </c>
    </row>
    <row r="6215" spans="1:21" ht="14.4" customHeight="1" x14ac:dyDescent="0.3">
      <c r="A6215" t="s">
        <v>1639</v>
      </c>
      <c r="D6215" s="388">
        <f>ROWS(C$5:C6215)</f>
        <v>6211</v>
      </c>
      <c r="E6215" s="388" t="str">
        <f>IF(_xlfn.IFNA(VLOOKUP(A6215,$AG$3:$AH$83,2,FALSE),"")='11.1'!$D$5,TXM!D6215,"")</f>
        <v/>
      </c>
      <c r="F6215" t="str">
        <f>IFERROR(SMALL($E$5:$E$9000,ROWS($E$5:E6215)),"")</f>
        <v/>
      </c>
      <c r="I6215" s="371" t="s">
        <v>50</v>
      </c>
      <c r="J6215" t="s">
        <v>813</v>
      </c>
      <c r="K6215" s="372">
        <v>3352650</v>
      </c>
      <c r="L6215" s="388">
        <f>ROWS(K$5:K6215)</f>
        <v>6211</v>
      </c>
      <c r="M6215" s="388" t="str">
        <f>IF(_xlfn.IFNA(VLOOKUP(I6215,$AG$3:$AH$83,2,FALSE),"")='11.1'!$D$5,TXM!L6215,"")</f>
        <v/>
      </c>
      <c r="N6215" t="str">
        <f>IFERROR(SMALL($M$5:$M$9000,ROWS($M$5:M6215)),"")</f>
        <v/>
      </c>
      <c r="P6215" t="s">
        <v>1639</v>
      </c>
      <c r="S6215" s="388">
        <f>ROWS(R$5:R6215)</f>
        <v>6211</v>
      </c>
      <c r="T6215" s="388" t="str">
        <f>IF(_xlfn.IFNA(VLOOKUP(P6215,$AG$3:$AH$83,2,FALSE),"")='11.1'!$D$5,TXM!S6215,"")</f>
        <v/>
      </c>
      <c r="U6215" t="str">
        <f>IFERROR(SMALL($T$5:$T$9000,ROWS($T$5:T6215)),"")</f>
        <v/>
      </c>
    </row>
    <row r="6216" spans="1:21" ht="14.4" customHeight="1" x14ac:dyDescent="0.3">
      <c r="A6216" t="s">
        <v>1639</v>
      </c>
      <c r="D6216" s="388">
        <f>ROWS(C$5:C6216)</f>
        <v>6212</v>
      </c>
      <c r="E6216" s="388" t="str">
        <f>IF(_xlfn.IFNA(VLOOKUP(A6216,$AG$3:$AH$83,2,FALSE),"")='11.1'!$D$5,TXM!D6216,"")</f>
        <v/>
      </c>
      <c r="F6216" t="str">
        <f>IFERROR(SMALL($E$5:$E$9000,ROWS($E$5:E6216)),"")</f>
        <v/>
      </c>
      <c r="I6216" s="371" t="s">
        <v>50</v>
      </c>
      <c r="J6216" t="s">
        <v>773</v>
      </c>
      <c r="K6216" s="372">
        <v>2573633</v>
      </c>
      <c r="L6216" s="388">
        <f>ROWS(K$5:K6216)</f>
        <v>6212</v>
      </c>
      <c r="M6216" s="388" t="str">
        <f>IF(_xlfn.IFNA(VLOOKUP(I6216,$AG$3:$AH$83,2,FALSE),"")='11.1'!$D$5,TXM!L6216,"")</f>
        <v/>
      </c>
      <c r="N6216" t="str">
        <f>IFERROR(SMALL($M$5:$M$9000,ROWS($M$5:M6216)),"")</f>
        <v/>
      </c>
      <c r="P6216" t="s">
        <v>1639</v>
      </c>
      <c r="S6216" s="388">
        <f>ROWS(R$5:R6216)</f>
        <v>6212</v>
      </c>
      <c r="T6216" s="388" t="str">
        <f>IF(_xlfn.IFNA(VLOOKUP(P6216,$AG$3:$AH$83,2,FALSE),"")='11.1'!$D$5,TXM!S6216,"")</f>
        <v/>
      </c>
      <c r="U6216" t="str">
        <f>IFERROR(SMALL($T$5:$T$9000,ROWS($T$5:T6216)),"")</f>
        <v/>
      </c>
    </row>
    <row r="6217" spans="1:21" ht="14.4" customHeight="1" x14ac:dyDescent="0.3">
      <c r="A6217" t="s">
        <v>1639</v>
      </c>
      <c r="D6217" s="388">
        <f>ROWS(C$5:C6217)</f>
        <v>6213</v>
      </c>
      <c r="E6217" s="388" t="str">
        <f>IF(_xlfn.IFNA(VLOOKUP(A6217,$AG$3:$AH$83,2,FALSE),"")='11.1'!$D$5,TXM!D6217,"")</f>
        <v/>
      </c>
      <c r="F6217" t="str">
        <f>IFERROR(SMALL($E$5:$E$9000,ROWS($E$5:E6217)),"")</f>
        <v/>
      </c>
      <c r="I6217" s="371" t="s">
        <v>50</v>
      </c>
      <c r="J6217" t="s">
        <v>805</v>
      </c>
      <c r="K6217" s="372">
        <v>2420233</v>
      </c>
      <c r="L6217" s="388">
        <f>ROWS(K$5:K6217)</f>
        <v>6213</v>
      </c>
      <c r="M6217" s="388" t="str">
        <f>IF(_xlfn.IFNA(VLOOKUP(I6217,$AG$3:$AH$83,2,FALSE),"")='11.1'!$D$5,TXM!L6217,"")</f>
        <v/>
      </c>
      <c r="N6217" t="str">
        <f>IFERROR(SMALL($M$5:$M$9000,ROWS($M$5:M6217)),"")</f>
        <v/>
      </c>
      <c r="P6217" t="s">
        <v>1639</v>
      </c>
      <c r="S6217" s="388">
        <f>ROWS(R$5:R6217)</f>
        <v>6213</v>
      </c>
      <c r="T6217" s="388" t="str">
        <f>IF(_xlfn.IFNA(VLOOKUP(P6217,$AG$3:$AH$83,2,FALSE),"")='11.1'!$D$5,TXM!S6217,"")</f>
        <v/>
      </c>
      <c r="U6217" t="str">
        <f>IFERROR(SMALL($T$5:$T$9000,ROWS($T$5:T6217)),"")</f>
        <v/>
      </c>
    </row>
    <row r="6218" spans="1:21" ht="14.4" customHeight="1" x14ac:dyDescent="0.3">
      <c r="A6218" t="s">
        <v>1639</v>
      </c>
      <c r="D6218" s="388">
        <f>ROWS(C$5:C6218)</f>
        <v>6214</v>
      </c>
      <c r="E6218" s="388" t="str">
        <f>IF(_xlfn.IFNA(VLOOKUP(A6218,$AG$3:$AH$83,2,FALSE),"")='11.1'!$D$5,TXM!D6218,"")</f>
        <v/>
      </c>
      <c r="F6218" t="str">
        <f>IFERROR(SMALL($E$5:$E$9000,ROWS($E$5:E6218)),"")</f>
        <v/>
      </c>
      <c r="I6218" s="371" t="s">
        <v>50</v>
      </c>
      <c r="J6218" t="s">
        <v>819</v>
      </c>
      <c r="K6218" s="372">
        <v>2402570</v>
      </c>
      <c r="L6218" s="388">
        <f>ROWS(K$5:K6218)</f>
        <v>6214</v>
      </c>
      <c r="M6218" s="388" t="str">
        <f>IF(_xlfn.IFNA(VLOOKUP(I6218,$AG$3:$AH$83,2,FALSE),"")='11.1'!$D$5,TXM!L6218,"")</f>
        <v/>
      </c>
      <c r="N6218" t="str">
        <f>IFERROR(SMALL($M$5:$M$9000,ROWS($M$5:M6218)),"")</f>
        <v/>
      </c>
      <c r="P6218" t="s">
        <v>1639</v>
      </c>
      <c r="S6218" s="388">
        <f>ROWS(R$5:R6218)</f>
        <v>6214</v>
      </c>
      <c r="T6218" s="388" t="str">
        <f>IF(_xlfn.IFNA(VLOOKUP(P6218,$AG$3:$AH$83,2,FALSE),"")='11.1'!$D$5,TXM!S6218,"")</f>
        <v/>
      </c>
      <c r="U6218" t="str">
        <f>IFERROR(SMALL($T$5:$T$9000,ROWS($T$5:T6218)),"")</f>
        <v/>
      </c>
    </row>
    <row r="6219" spans="1:21" ht="14.4" customHeight="1" x14ac:dyDescent="0.3">
      <c r="A6219" t="s">
        <v>1639</v>
      </c>
      <c r="D6219" s="388">
        <f>ROWS(C$5:C6219)</f>
        <v>6215</v>
      </c>
      <c r="E6219" s="388" t="str">
        <f>IF(_xlfn.IFNA(VLOOKUP(A6219,$AG$3:$AH$83,2,FALSE),"")='11.1'!$D$5,TXM!D6219,"")</f>
        <v/>
      </c>
      <c r="F6219" t="str">
        <f>IFERROR(SMALL($E$5:$E$9000,ROWS($E$5:E6219)),"")</f>
        <v/>
      </c>
      <c r="I6219" s="371" t="s">
        <v>50</v>
      </c>
      <c r="J6219" t="s">
        <v>105</v>
      </c>
      <c r="K6219" s="372">
        <v>2261626</v>
      </c>
      <c r="L6219" s="388">
        <f>ROWS(K$5:K6219)</f>
        <v>6215</v>
      </c>
      <c r="M6219" s="388" t="str">
        <f>IF(_xlfn.IFNA(VLOOKUP(I6219,$AG$3:$AH$83,2,FALSE),"")='11.1'!$D$5,TXM!L6219,"")</f>
        <v/>
      </c>
      <c r="N6219" t="str">
        <f>IFERROR(SMALL($M$5:$M$9000,ROWS($M$5:M6219)),"")</f>
        <v/>
      </c>
      <c r="P6219" t="s">
        <v>1639</v>
      </c>
      <c r="S6219" s="388">
        <f>ROWS(R$5:R6219)</f>
        <v>6215</v>
      </c>
      <c r="T6219" s="388" t="str">
        <f>IF(_xlfn.IFNA(VLOOKUP(P6219,$AG$3:$AH$83,2,FALSE),"")='11.1'!$D$5,TXM!S6219,"")</f>
        <v/>
      </c>
      <c r="U6219" t="str">
        <f>IFERROR(SMALL($T$5:$T$9000,ROWS($T$5:T6219)),"")</f>
        <v/>
      </c>
    </row>
    <row r="6220" spans="1:21" ht="14.4" customHeight="1" x14ac:dyDescent="0.3">
      <c r="A6220" t="s">
        <v>1639</v>
      </c>
      <c r="D6220" s="388">
        <f>ROWS(C$5:C6220)</f>
        <v>6216</v>
      </c>
      <c r="E6220" s="388" t="str">
        <f>IF(_xlfn.IFNA(VLOOKUP(A6220,$AG$3:$AH$83,2,FALSE),"")='11.1'!$D$5,TXM!D6220,"")</f>
        <v/>
      </c>
      <c r="F6220" t="str">
        <f>IFERROR(SMALL($E$5:$E$9000,ROWS($E$5:E6220)),"")</f>
        <v/>
      </c>
      <c r="I6220" s="371" t="s">
        <v>50</v>
      </c>
      <c r="J6220" t="s">
        <v>849</v>
      </c>
      <c r="K6220" s="372">
        <v>1821375</v>
      </c>
      <c r="L6220" s="388">
        <f>ROWS(K$5:K6220)</f>
        <v>6216</v>
      </c>
      <c r="M6220" s="388" t="str">
        <f>IF(_xlfn.IFNA(VLOOKUP(I6220,$AG$3:$AH$83,2,FALSE),"")='11.1'!$D$5,TXM!L6220,"")</f>
        <v/>
      </c>
      <c r="N6220" t="str">
        <f>IFERROR(SMALL($M$5:$M$9000,ROWS($M$5:M6220)),"")</f>
        <v/>
      </c>
      <c r="P6220" t="s">
        <v>1639</v>
      </c>
      <c r="S6220" s="388">
        <f>ROWS(R$5:R6220)</f>
        <v>6216</v>
      </c>
      <c r="T6220" s="388" t="str">
        <f>IF(_xlfn.IFNA(VLOOKUP(P6220,$AG$3:$AH$83,2,FALSE),"")='11.1'!$D$5,TXM!S6220,"")</f>
        <v/>
      </c>
      <c r="U6220" t="str">
        <f>IFERROR(SMALL($T$5:$T$9000,ROWS($T$5:T6220)),"")</f>
        <v/>
      </c>
    </row>
    <row r="6221" spans="1:21" ht="14.4" customHeight="1" x14ac:dyDescent="0.3">
      <c r="A6221" t="s">
        <v>1639</v>
      </c>
      <c r="D6221" s="388">
        <f>ROWS(C$5:C6221)</f>
        <v>6217</v>
      </c>
      <c r="E6221" s="388" t="str">
        <f>IF(_xlfn.IFNA(VLOOKUP(A6221,$AG$3:$AH$83,2,FALSE),"")='11.1'!$D$5,TXM!D6221,"")</f>
        <v/>
      </c>
      <c r="F6221" t="str">
        <f>IFERROR(SMALL($E$5:$E$9000,ROWS($E$5:E6221)),"")</f>
        <v/>
      </c>
      <c r="I6221" s="371" t="s">
        <v>50</v>
      </c>
      <c r="J6221" t="s">
        <v>779</v>
      </c>
      <c r="K6221" s="372">
        <v>1584659</v>
      </c>
      <c r="L6221" s="388">
        <f>ROWS(K$5:K6221)</f>
        <v>6217</v>
      </c>
      <c r="M6221" s="388" t="str">
        <f>IF(_xlfn.IFNA(VLOOKUP(I6221,$AG$3:$AH$83,2,FALSE),"")='11.1'!$D$5,TXM!L6221,"")</f>
        <v/>
      </c>
      <c r="N6221" t="str">
        <f>IFERROR(SMALL($M$5:$M$9000,ROWS($M$5:M6221)),"")</f>
        <v/>
      </c>
      <c r="P6221" t="s">
        <v>1639</v>
      </c>
      <c r="S6221" s="388">
        <f>ROWS(R$5:R6221)</f>
        <v>6217</v>
      </c>
      <c r="T6221" s="388" t="str">
        <f>IF(_xlfn.IFNA(VLOOKUP(P6221,$AG$3:$AH$83,2,FALSE),"")='11.1'!$D$5,TXM!S6221,"")</f>
        <v/>
      </c>
      <c r="U6221" t="str">
        <f>IFERROR(SMALL($T$5:$T$9000,ROWS($T$5:T6221)),"")</f>
        <v/>
      </c>
    </row>
    <row r="6222" spans="1:21" ht="14.4" customHeight="1" x14ac:dyDescent="0.3">
      <c r="A6222" t="s">
        <v>1639</v>
      </c>
      <c r="D6222" s="388">
        <f>ROWS(C$5:C6222)</f>
        <v>6218</v>
      </c>
      <c r="E6222" s="388" t="str">
        <f>IF(_xlfn.IFNA(VLOOKUP(A6222,$AG$3:$AH$83,2,FALSE),"")='11.1'!$D$5,TXM!D6222,"")</f>
        <v/>
      </c>
      <c r="F6222" t="str">
        <f>IFERROR(SMALL($E$5:$E$9000,ROWS($E$5:E6222)),"")</f>
        <v/>
      </c>
      <c r="I6222" s="371" t="s">
        <v>50</v>
      </c>
      <c r="J6222" t="s">
        <v>811</v>
      </c>
      <c r="K6222" s="372">
        <v>1248754</v>
      </c>
      <c r="L6222" s="388">
        <f>ROWS(K$5:K6222)</f>
        <v>6218</v>
      </c>
      <c r="M6222" s="388" t="str">
        <f>IF(_xlfn.IFNA(VLOOKUP(I6222,$AG$3:$AH$83,2,FALSE),"")='11.1'!$D$5,TXM!L6222,"")</f>
        <v/>
      </c>
      <c r="N6222" t="str">
        <f>IFERROR(SMALL($M$5:$M$9000,ROWS($M$5:M6222)),"")</f>
        <v/>
      </c>
      <c r="P6222" t="s">
        <v>1639</v>
      </c>
      <c r="S6222" s="388">
        <f>ROWS(R$5:R6222)</f>
        <v>6218</v>
      </c>
      <c r="T6222" s="388" t="str">
        <f>IF(_xlfn.IFNA(VLOOKUP(P6222,$AG$3:$AH$83,2,FALSE),"")='11.1'!$D$5,TXM!S6222,"")</f>
        <v/>
      </c>
      <c r="U6222" t="str">
        <f>IFERROR(SMALL($T$5:$T$9000,ROWS($T$5:T6222)),"")</f>
        <v/>
      </c>
    </row>
    <row r="6223" spans="1:21" ht="14.4" customHeight="1" x14ac:dyDescent="0.3">
      <c r="A6223" t="s">
        <v>1639</v>
      </c>
      <c r="D6223" s="388">
        <f>ROWS(C$5:C6223)</f>
        <v>6219</v>
      </c>
      <c r="E6223" s="388" t="str">
        <f>IF(_xlfn.IFNA(VLOOKUP(A6223,$AG$3:$AH$83,2,FALSE),"")='11.1'!$D$5,TXM!D6223,"")</f>
        <v/>
      </c>
      <c r="F6223" t="str">
        <f>IFERROR(SMALL($E$5:$E$9000,ROWS($E$5:E6223)),"")</f>
        <v/>
      </c>
      <c r="I6223" s="371" t="s">
        <v>50</v>
      </c>
      <c r="J6223" t="s">
        <v>94</v>
      </c>
      <c r="K6223" s="372">
        <v>1052955</v>
      </c>
      <c r="L6223" s="388">
        <f>ROWS(K$5:K6223)</f>
        <v>6219</v>
      </c>
      <c r="M6223" s="388" t="str">
        <f>IF(_xlfn.IFNA(VLOOKUP(I6223,$AG$3:$AH$83,2,FALSE),"")='11.1'!$D$5,TXM!L6223,"")</f>
        <v/>
      </c>
      <c r="N6223" t="str">
        <f>IFERROR(SMALL($M$5:$M$9000,ROWS($M$5:M6223)),"")</f>
        <v/>
      </c>
      <c r="P6223" t="s">
        <v>1639</v>
      </c>
      <c r="S6223" s="388">
        <f>ROWS(R$5:R6223)</f>
        <v>6219</v>
      </c>
      <c r="T6223" s="388" t="str">
        <f>IF(_xlfn.IFNA(VLOOKUP(P6223,$AG$3:$AH$83,2,FALSE),"")='11.1'!$D$5,TXM!S6223,"")</f>
        <v/>
      </c>
      <c r="U6223" t="str">
        <f>IFERROR(SMALL($T$5:$T$9000,ROWS($T$5:T6223)),"")</f>
        <v/>
      </c>
    </row>
    <row r="6224" spans="1:21" ht="14.4" customHeight="1" x14ac:dyDescent="0.3">
      <c r="A6224" t="s">
        <v>1639</v>
      </c>
      <c r="D6224" s="388">
        <f>ROWS(C$5:C6224)</f>
        <v>6220</v>
      </c>
      <c r="E6224" s="388" t="str">
        <f>IF(_xlfn.IFNA(VLOOKUP(A6224,$AG$3:$AH$83,2,FALSE),"")='11.1'!$D$5,TXM!D6224,"")</f>
        <v/>
      </c>
      <c r="F6224" t="str">
        <f>IFERROR(SMALL($E$5:$E$9000,ROWS($E$5:E6224)),"")</f>
        <v/>
      </c>
      <c r="I6224" s="371" t="s">
        <v>50</v>
      </c>
      <c r="J6224" t="s">
        <v>831</v>
      </c>
      <c r="K6224" s="372">
        <v>746680</v>
      </c>
      <c r="L6224" s="388">
        <f>ROWS(K$5:K6224)</f>
        <v>6220</v>
      </c>
      <c r="M6224" s="388" t="str">
        <f>IF(_xlfn.IFNA(VLOOKUP(I6224,$AG$3:$AH$83,2,FALSE),"")='11.1'!$D$5,TXM!L6224,"")</f>
        <v/>
      </c>
      <c r="N6224" t="str">
        <f>IFERROR(SMALL($M$5:$M$9000,ROWS($M$5:M6224)),"")</f>
        <v/>
      </c>
      <c r="P6224" t="s">
        <v>1639</v>
      </c>
      <c r="S6224" s="388">
        <f>ROWS(R$5:R6224)</f>
        <v>6220</v>
      </c>
      <c r="T6224" s="388" t="str">
        <f>IF(_xlfn.IFNA(VLOOKUP(P6224,$AG$3:$AH$83,2,FALSE),"")='11.1'!$D$5,TXM!S6224,"")</f>
        <v/>
      </c>
      <c r="U6224" t="str">
        <f>IFERROR(SMALL($T$5:$T$9000,ROWS($T$5:T6224)),"")</f>
        <v/>
      </c>
    </row>
    <row r="6225" spans="1:21" ht="14.4" customHeight="1" x14ac:dyDescent="0.3">
      <c r="A6225" t="s">
        <v>1639</v>
      </c>
      <c r="D6225" s="388">
        <f>ROWS(C$5:C6225)</f>
        <v>6221</v>
      </c>
      <c r="E6225" s="388" t="str">
        <f>IF(_xlfn.IFNA(VLOOKUP(A6225,$AG$3:$AH$83,2,FALSE),"")='11.1'!$D$5,TXM!D6225,"")</f>
        <v/>
      </c>
      <c r="F6225" t="str">
        <f>IFERROR(SMALL($E$5:$E$9000,ROWS($E$5:E6225)),"")</f>
        <v/>
      </c>
      <c r="I6225" s="371" t="s">
        <v>50</v>
      </c>
      <c r="J6225" t="s">
        <v>855</v>
      </c>
      <c r="K6225" s="372">
        <v>530734</v>
      </c>
      <c r="L6225" s="388">
        <f>ROWS(K$5:K6225)</f>
        <v>6221</v>
      </c>
      <c r="M6225" s="388" t="str">
        <f>IF(_xlfn.IFNA(VLOOKUP(I6225,$AG$3:$AH$83,2,FALSE),"")='11.1'!$D$5,TXM!L6225,"")</f>
        <v/>
      </c>
      <c r="N6225" t="str">
        <f>IFERROR(SMALL($M$5:$M$9000,ROWS($M$5:M6225)),"")</f>
        <v/>
      </c>
      <c r="P6225" t="s">
        <v>1639</v>
      </c>
      <c r="S6225" s="388">
        <f>ROWS(R$5:R6225)</f>
        <v>6221</v>
      </c>
      <c r="T6225" s="388" t="str">
        <f>IF(_xlfn.IFNA(VLOOKUP(P6225,$AG$3:$AH$83,2,FALSE),"")='11.1'!$D$5,TXM!S6225,"")</f>
        <v/>
      </c>
      <c r="U6225" t="str">
        <f>IFERROR(SMALL($T$5:$T$9000,ROWS($T$5:T6225)),"")</f>
        <v/>
      </c>
    </row>
    <row r="6226" spans="1:21" ht="14.4" customHeight="1" x14ac:dyDescent="0.3">
      <c r="A6226" t="s">
        <v>1639</v>
      </c>
      <c r="D6226" s="388">
        <f>ROWS(C$5:C6226)</f>
        <v>6222</v>
      </c>
      <c r="E6226" s="388" t="str">
        <f>IF(_xlfn.IFNA(VLOOKUP(A6226,$AG$3:$AH$83,2,FALSE),"")='11.1'!$D$5,TXM!D6226,"")</f>
        <v/>
      </c>
      <c r="F6226" t="str">
        <f>IFERROR(SMALL($E$5:$E$9000,ROWS($E$5:E6226)),"")</f>
        <v/>
      </c>
      <c r="I6226" s="371" t="s">
        <v>50</v>
      </c>
      <c r="J6226" t="s">
        <v>93</v>
      </c>
      <c r="K6226" s="372">
        <v>335786</v>
      </c>
      <c r="L6226" s="388">
        <f>ROWS(K$5:K6226)</f>
        <v>6222</v>
      </c>
      <c r="M6226" s="388" t="str">
        <f>IF(_xlfn.IFNA(VLOOKUP(I6226,$AG$3:$AH$83,2,FALSE),"")='11.1'!$D$5,TXM!L6226,"")</f>
        <v/>
      </c>
      <c r="N6226" t="str">
        <f>IFERROR(SMALL($M$5:$M$9000,ROWS($M$5:M6226)),"")</f>
        <v/>
      </c>
      <c r="P6226" t="s">
        <v>1639</v>
      </c>
      <c r="S6226" s="388">
        <f>ROWS(R$5:R6226)</f>
        <v>6222</v>
      </c>
      <c r="T6226" s="388" t="str">
        <f>IF(_xlfn.IFNA(VLOOKUP(P6226,$AG$3:$AH$83,2,FALSE),"")='11.1'!$D$5,TXM!S6226,"")</f>
        <v/>
      </c>
      <c r="U6226" t="str">
        <f>IFERROR(SMALL($T$5:$T$9000,ROWS($T$5:T6226)),"")</f>
        <v/>
      </c>
    </row>
    <row r="6227" spans="1:21" ht="14.4" customHeight="1" x14ac:dyDescent="0.3">
      <c r="A6227" t="s">
        <v>1639</v>
      </c>
      <c r="D6227" s="388">
        <f>ROWS(C$5:C6227)</f>
        <v>6223</v>
      </c>
      <c r="E6227" s="388" t="str">
        <f>IF(_xlfn.IFNA(VLOOKUP(A6227,$AG$3:$AH$83,2,FALSE),"")='11.1'!$D$5,TXM!D6227,"")</f>
        <v/>
      </c>
      <c r="F6227" t="str">
        <f>IFERROR(SMALL($E$5:$E$9000,ROWS($E$5:E6227)),"")</f>
        <v/>
      </c>
      <c r="I6227" s="371" t="s">
        <v>50</v>
      </c>
      <c r="J6227" t="s">
        <v>1002</v>
      </c>
      <c r="K6227" s="372">
        <v>275716</v>
      </c>
      <c r="L6227" s="388">
        <f>ROWS(K$5:K6227)</f>
        <v>6223</v>
      </c>
      <c r="M6227" s="388" t="str">
        <f>IF(_xlfn.IFNA(VLOOKUP(I6227,$AG$3:$AH$83,2,FALSE),"")='11.1'!$D$5,TXM!L6227,"")</f>
        <v/>
      </c>
      <c r="N6227" t="str">
        <f>IFERROR(SMALL($M$5:$M$9000,ROWS($M$5:M6227)),"")</f>
        <v/>
      </c>
      <c r="P6227" t="s">
        <v>1639</v>
      </c>
      <c r="S6227" s="388">
        <f>ROWS(R$5:R6227)</f>
        <v>6223</v>
      </c>
      <c r="T6227" s="388" t="str">
        <f>IF(_xlfn.IFNA(VLOOKUP(P6227,$AG$3:$AH$83,2,FALSE),"")='11.1'!$D$5,TXM!S6227,"")</f>
        <v/>
      </c>
      <c r="U6227" t="str">
        <f>IFERROR(SMALL($T$5:$T$9000,ROWS($T$5:T6227)),"")</f>
        <v/>
      </c>
    </row>
    <row r="6228" spans="1:21" ht="14.4" customHeight="1" x14ac:dyDescent="0.3">
      <c r="A6228" t="s">
        <v>1639</v>
      </c>
      <c r="D6228" s="388">
        <f>ROWS(C$5:C6228)</f>
        <v>6224</v>
      </c>
      <c r="E6228" s="388" t="str">
        <f>IF(_xlfn.IFNA(VLOOKUP(A6228,$AG$3:$AH$83,2,FALSE),"")='11.1'!$D$5,TXM!D6228,"")</f>
        <v/>
      </c>
      <c r="F6228" t="str">
        <f>IFERROR(SMALL($E$5:$E$9000,ROWS($E$5:E6228)),"")</f>
        <v/>
      </c>
      <c r="I6228" s="371" t="s">
        <v>50</v>
      </c>
      <c r="J6228" t="s">
        <v>817</v>
      </c>
      <c r="K6228" s="372">
        <v>235965</v>
      </c>
      <c r="L6228" s="388">
        <f>ROWS(K$5:K6228)</f>
        <v>6224</v>
      </c>
      <c r="M6228" s="388" t="str">
        <f>IF(_xlfn.IFNA(VLOOKUP(I6228,$AG$3:$AH$83,2,FALSE),"")='11.1'!$D$5,TXM!L6228,"")</f>
        <v/>
      </c>
      <c r="N6228" t="str">
        <f>IFERROR(SMALL($M$5:$M$9000,ROWS($M$5:M6228)),"")</f>
        <v/>
      </c>
      <c r="P6228" t="s">
        <v>1639</v>
      </c>
      <c r="S6228" s="388">
        <f>ROWS(R$5:R6228)</f>
        <v>6224</v>
      </c>
      <c r="T6228" s="388" t="str">
        <f>IF(_xlfn.IFNA(VLOOKUP(P6228,$AG$3:$AH$83,2,FALSE),"")='11.1'!$D$5,TXM!S6228,"")</f>
        <v/>
      </c>
      <c r="U6228" t="str">
        <f>IFERROR(SMALL($T$5:$T$9000,ROWS($T$5:T6228)),"")</f>
        <v/>
      </c>
    </row>
    <row r="6229" spans="1:21" ht="14.4" customHeight="1" x14ac:dyDescent="0.3">
      <c r="A6229" t="s">
        <v>1639</v>
      </c>
      <c r="D6229" s="388">
        <f>ROWS(C$5:C6229)</f>
        <v>6225</v>
      </c>
      <c r="E6229" s="388" t="str">
        <f>IF(_xlfn.IFNA(VLOOKUP(A6229,$AG$3:$AH$83,2,FALSE),"")='11.1'!$D$5,TXM!D6229,"")</f>
        <v/>
      </c>
      <c r="F6229" t="str">
        <f>IFERROR(SMALL($E$5:$E$9000,ROWS($E$5:E6229)),"")</f>
        <v/>
      </c>
      <c r="I6229" s="371" t="s">
        <v>50</v>
      </c>
      <c r="J6229" t="s">
        <v>91</v>
      </c>
      <c r="K6229" s="372">
        <v>219737</v>
      </c>
      <c r="L6229" s="388">
        <f>ROWS(K$5:K6229)</f>
        <v>6225</v>
      </c>
      <c r="M6229" s="388" t="str">
        <f>IF(_xlfn.IFNA(VLOOKUP(I6229,$AG$3:$AH$83,2,FALSE),"")='11.1'!$D$5,TXM!L6229,"")</f>
        <v/>
      </c>
      <c r="N6229" t="str">
        <f>IFERROR(SMALL($M$5:$M$9000,ROWS($M$5:M6229)),"")</f>
        <v/>
      </c>
      <c r="P6229" t="s">
        <v>1639</v>
      </c>
      <c r="S6229" s="388">
        <f>ROWS(R$5:R6229)</f>
        <v>6225</v>
      </c>
      <c r="T6229" s="388" t="str">
        <f>IF(_xlfn.IFNA(VLOOKUP(P6229,$AG$3:$AH$83,2,FALSE),"")='11.1'!$D$5,TXM!S6229,"")</f>
        <v/>
      </c>
      <c r="U6229" t="str">
        <f>IFERROR(SMALL($T$5:$T$9000,ROWS($T$5:T6229)),"")</f>
        <v/>
      </c>
    </row>
    <row r="6230" spans="1:21" ht="14.4" customHeight="1" x14ac:dyDescent="0.3">
      <c r="A6230" t="s">
        <v>1639</v>
      </c>
      <c r="D6230" s="388">
        <f>ROWS(C$5:C6230)</f>
        <v>6226</v>
      </c>
      <c r="E6230" s="388" t="str">
        <f>IF(_xlfn.IFNA(VLOOKUP(A6230,$AG$3:$AH$83,2,FALSE),"")='11.1'!$D$5,TXM!D6230,"")</f>
        <v/>
      </c>
      <c r="F6230" t="str">
        <f>IFERROR(SMALL($E$5:$E$9000,ROWS($E$5:E6230)),"")</f>
        <v/>
      </c>
      <c r="I6230" s="371" t="s">
        <v>50</v>
      </c>
      <c r="J6230" t="s">
        <v>833</v>
      </c>
      <c r="K6230" s="372">
        <v>216873</v>
      </c>
      <c r="L6230" s="388">
        <f>ROWS(K$5:K6230)</f>
        <v>6226</v>
      </c>
      <c r="M6230" s="388" t="str">
        <f>IF(_xlfn.IFNA(VLOOKUP(I6230,$AG$3:$AH$83,2,FALSE),"")='11.1'!$D$5,TXM!L6230,"")</f>
        <v/>
      </c>
      <c r="N6230" t="str">
        <f>IFERROR(SMALL($M$5:$M$9000,ROWS($M$5:M6230)),"")</f>
        <v/>
      </c>
      <c r="P6230" t="s">
        <v>1639</v>
      </c>
      <c r="S6230" s="388">
        <f>ROWS(R$5:R6230)</f>
        <v>6226</v>
      </c>
      <c r="T6230" s="388" t="str">
        <f>IF(_xlfn.IFNA(VLOOKUP(P6230,$AG$3:$AH$83,2,FALSE),"")='11.1'!$D$5,TXM!S6230,"")</f>
        <v/>
      </c>
      <c r="U6230" t="str">
        <f>IFERROR(SMALL($T$5:$T$9000,ROWS($T$5:T6230)),"")</f>
        <v/>
      </c>
    </row>
    <row r="6231" spans="1:21" ht="14.4" customHeight="1" x14ac:dyDescent="0.3">
      <c r="A6231" t="s">
        <v>1639</v>
      </c>
      <c r="D6231" s="388">
        <f>ROWS(C$5:C6231)</f>
        <v>6227</v>
      </c>
      <c r="E6231" s="388" t="str">
        <f>IF(_xlfn.IFNA(VLOOKUP(A6231,$AG$3:$AH$83,2,FALSE),"")='11.1'!$D$5,TXM!D6231,"")</f>
        <v/>
      </c>
      <c r="F6231" t="str">
        <f>IFERROR(SMALL($E$5:$E$9000,ROWS($E$5:E6231)),"")</f>
        <v/>
      </c>
      <c r="I6231" s="371" t="s">
        <v>50</v>
      </c>
      <c r="J6231" t="s">
        <v>990</v>
      </c>
      <c r="K6231" s="372">
        <v>163253</v>
      </c>
      <c r="L6231" s="388">
        <f>ROWS(K$5:K6231)</f>
        <v>6227</v>
      </c>
      <c r="M6231" s="388" t="str">
        <f>IF(_xlfn.IFNA(VLOOKUP(I6231,$AG$3:$AH$83,2,FALSE),"")='11.1'!$D$5,TXM!L6231,"")</f>
        <v/>
      </c>
      <c r="N6231" t="str">
        <f>IFERROR(SMALL($M$5:$M$9000,ROWS($M$5:M6231)),"")</f>
        <v/>
      </c>
      <c r="P6231" t="s">
        <v>1639</v>
      </c>
      <c r="S6231" s="388">
        <f>ROWS(R$5:R6231)</f>
        <v>6227</v>
      </c>
      <c r="T6231" s="388" t="str">
        <f>IF(_xlfn.IFNA(VLOOKUP(P6231,$AG$3:$AH$83,2,FALSE),"")='11.1'!$D$5,TXM!S6231,"")</f>
        <v/>
      </c>
      <c r="U6231" t="str">
        <f>IFERROR(SMALL($T$5:$T$9000,ROWS($T$5:T6231)),"")</f>
        <v/>
      </c>
    </row>
    <row r="6232" spans="1:21" ht="14.4" customHeight="1" x14ac:dyDescent="0.3">
      <c r="A6232" t="s">
        <v>1639</v>
      </c>
      <c r="D6232" s="388">
        <f>ROWS(C$5:C6232)</f>
        <v>6228</v>
      </c>
      <c r="E6232" s="388" t="str">
        <f>IF(_xlfn.IFNA(VLOOKUP(A6232,$AG$3:$AH$83,2,FALSE),"")='11.1'!$D$5,TXM!D6232,"")</f>
        <v/>
      </c>
      <c r="F6232" t="str">
        <f>IFERROR(SMALL($E$5:$E$9000,ROWS($E$5:E6232)),"")</f>
        <v/>
      </c>
      <c r="I6232" s="371" t="s">
        <v>50</v>
      </c>
      <c r="J6232" t="s">
        <v>795</v>
      </c>
      <c r="K6232" s="372">
        <v>146356</v>
      </c>
      <c r="L6232" s="388">
        <f>ROWS(K$5:K6232)</f>
        <v>6228</v>
      </c>
      <c r="M6232" s="388" t="str">
        <f>IF(_xlfn.IFNA(VLOOKUP(I6232,$AG$3:$AH$83,2,FALSE),"")='11.1'!$D$5,TXM!L6232,"")</f>
        <v/>
      </c>
      <c r="N6232" t="str">
        <f>IFERROR(SMALL($M$5:$M$9000,ROWS($M$5:M6232)),"")</f>
        <v/>
      </c>
      <c r="P6232" t="s">
        <v>1639</v>
      </c>
      <c r="S6232" s="388">
        <f>ROWS(R$5:R6232)</f>
        <v>6228</v>
      </c>
      <c r="T6232" s="388" t="str">
        <f>IF(_xlfn.IFNA(VLOOKUP(P6232,$AG$3:$AH$83,2,FALSE),"")='11.1'!$D$5,TXM!S6232,"")</f>
        <v/>
      </c>
      <c r="U6232" t="str">
        <f>IFERROR(SMALL($T$5:$T$9000,ROWS($T$5:T6232)),"")</f>
        <v/>
      </c>
    </row>
    <row r="6233" spans="1:21" ht="14.4" customHeight="1" x14ac:dyDescent="0.3">
      <c r="A6233" t="s">
        <v>1639</v>
      </c>
      <c r="D6233" s="388">
        <f>ROWS(C$5:C6233)</f>
        <v>6229</v>
      </c>
      <c r="E6233" s="388" t="str">
        <f>IF(_xlfn.IFNA(VLOOKUP(A6233,$AG$3:$AH$83,2,FALSE),"")='11.1'!$D$5,TXM!D6233,"")</f>
        <v/>
      </c>
      <c r="F6233" t="str">
        <f>IFERROR(SMALL($E$5:$E$9000,ROWS($E$5:E6233)),"")</f>
        <v/>
      </c>
      <c r="I6233" s="371" t="s">
        <v>50</v>
      </c>
      <c r="J6233" t="s">
        <v>101</v>
      </c>
      <c r="K6233" s="372">
        <v>141170</v>
      </c>
      <c r="L6233" s="388">
        <f>ROWS(K$5:K6233)</f>
        <v>6229</v>
      </c>
      <c r="M6233" s="388" t="str">
        <f>IF(_xlfn.IFNA(VLOOKUP(I6233,$AG$3:$AH$83,2,FALSE),"")='11.1'!$D$5,TXM!L6233,"")</f>
        <v/>
      </c>
      <c r="N6233" t="str">
        <f>IFERROR(SMALL($M$5:$M$9000,ROWS($M$5:M6233)),"")</f>
        <v/>
      </c>
      <c r="P6233" t="s">
        <v>1639</v>
      </c>
      <c r="S6233" s="388">
        <f>ROWS(R$5:R6233)</f>
        <v>6229</v>
      </c>
      <c r="T6233" s="388" t="str">
        <f>IF(_xlfn.IFNA(VLOOKUP(P6233,$AG$3:$AH$83,2,FALSE),"")='11.1'!$D$5,TXM!S6233,"")</f>
        <v/>
      </c>
      <c r="U6233" t="str">
        <f>IFERROR(SMALL($T$5:$T$9000,ROWS($T$5:T6233)),"")</f>
        <v/>
      </c>
    </row>
    <row r="6234" spans="1:21" ht="14.4" customHeight="1" x14ac:dyDescent="0.3">
      <c r="A6234" t="s">
        <v>1639</v>
      </c>
      <c r="D6234" s="388">
        <f>ROWS(C$5:C6234)</f>
        <v>6230</v>
      </c>
      <c r="E6234" s="388" t="str">
        <f>IF(_xlfn.IFNA(VLOOKUP(A6234,$AG$3:$AH$83,2,FALSE),"")='11.1'!$D$5,TXM!D6234,"")</f>
        <v/>
      </c>
      <c r="F6234" t="str">
        <f>IFERROR(SMALL($E$5:$E$9000,ROWS($E$5:E6234)),"")</f>
        <v/>
      </c>
      <c r="I6234" s="371" t="s">
        <v>50</v>
      </c>
      <c r="J6234" t="s">
        <v>1006</v>
      </c>
      <c r="K6234" s="372">
        <v>123423</v>
      </c>
      <c r="L6234" s="388">
        <f>ROWS(K$5:K6234)</f>
        <v>6230</v>
      </c>
      <c r="M6234" s="388" t="str">
        <f>IF(_xlfn.IFNA(VLOOKUP(I6234,$AG$3:$AH$83,2,FALSE),"")='11.1'!$D$5,TXM!L6234,"")</f>
        <v/>
      </c>
      <c r="N6234" t="str">
        <f>IFERROR(SMALL($M$5:$M$9000,ROWS($M$5:M6234)),"")</f>
        <v/>
      </c>
      <c r="P6234" t="s">
        <v>1639</v>
      </c>
      <c r="S6234" s="388">
        <f>ROWS(R$5:R6234)</f>
        <v>6230</v>
      </c>
      <c r="T6234" s="388" t="str">
        <f>IF(_xlfn.IFNA(VLOOKUP(P6234,$AG$3:$AH$83,2,FALSE),"")='11.1'!$D$5,TXM!S6234,"")</f>
        <v/>
      </c>
      <c r="U6234" t="str">
        <f>IFERROR(SMALL($T$5:$T$9000,ROWS($T$5:T6234)),"")</f>
        <v/>
      </c>
    </row>
    <row r="6235" spans="1:21" ht="14.4" customHeight="1" x14ac:dyDescent="0.3">
      <c r="A6235" t="s">
        <v>1639</v>
      </c>
      <c r="D6235" s="388">
        <f>ROWS(C$5:C6235)</f>
        <v>6231</v>
      </c>
      <c r="E6235" s="388" t="str">
        <f>IF(_xlfn.IFNA(VLOOKUP(A6235,$AG$3:$AH$83,2,FALSE),"")='11.1'!$D$5,TXM!D6235,"")</f>
        <v/>
      </c>
      <c r="F6235" t="str">
        <f>IFERROR(SMALL($E$5:$E$9000,ROWS($E$5:E6235)),"")</f>
        <v/>
      </c>
      <c r="I6235" s="371" t="s">
        <v>50</v>
      </c>
      <c r="J6235" t="s">
        <v>1240</v>
      </c>
      <c r="K6235" s="372">
        <v>117517</v>
      </c>
      <c r="L6235" s="388">
        <f>ROWS(K$5:K6235)</f>
        <v>6231</v>
      </c>
      <c r="M6235" s="388" t="str">
        <f>IF(_xlfn.IFNA(VLOOKUP(I6235,$AG$3:$AH$83,2,FALSE),"")='11.1'!$D$5,TXM!L6235,"")</f>
        <v/>
      </c>
      <c r="N6235" t="str">
        <f>IFERROR(SMALL($M$5:$M$9000,ROWS($M$5:M6235)),"")</f>
        <v/>
      </c>
      <c r="P6235" t="s">
        <v>1639</v>
      </c>
      <c r="S6235" s="388">
        <f>ROWS(R$5:R6235)</f>
        <v>6231</v>
      </c>
      <c r="T6235" s="388" t="str">
        <f>IF(_xlfn.IFNA(VLOOKUP(P6235,$AG$3:$AH$83,2,FALSE),"")='11.1'!$D$5,TXM!S6235,"")</f>
        <v/>
      </c>
      <c r="U6235" t="str">
        <f>IFERROR(SMALL($T$5:$T$9000,ROWS($T$5:T6235)),"")</f>
        <v/>
      </c>
    </row>
    <row r="6236" spans="1:21" ht="14.4" customHeight="1" x14ac:dyDescent="0.3">
      <c r="A6236" t="s">
        <v>1639</v>
      </c>
      <c r="D6236" s="388">
        <f>ROWS(C$5:C6236)</f>
        <v>6232</v>
      </c>
      <c r="E6236" s="388" t="str">
        <f>IF(_xlfn.IFNA(VLOOKUP(A6236,$AG$3:$AH$83,2,FALSE),"")='11.1'!$D$5,TXM!D6236,"")</f>
        <v/>
      </c>
      <c r="F6236" t="str">
        <f>IFERROR(SMALL($E$5:$E$9000,ROWS($E$5:E6236)),"")</f>
        <v/>
      </c>
      <c r="I6236" s="371" t="s">
        <v>50</v>
      </c>
      <c r="J6236" t="s">
        <v>847</v>
      </c>
      <c r="K6236" s="372">
        <v>109715</v>
      </c>
      <c r="L6236" s="388">
        <f>ROWS(K$5:K6236)</f>
        <v>6232</v>
      </c>
      <c r="M6236" s="388" t="str">
        <f>IF(_xlfn.IFNA(VLOOKUP(I6236,$AG$3:$AH$83,2,FALSE),"")='11.1'!$D$5,TXM!L6236,"")</f>
        <v/>
      </c>
      <c r="N6236" t="str">
        <f>IFERROR(SMALL($M$5:$M$9000,ROWS($M$5:M6236)),"")</f>
        <v/>
      </c>
      <c r="P6236" t="s">
        <v>1639</v>
      </c>
      <c r="S6236" s="388">
        <f>ROWS(R$5:R6236)</f>
        <v>6232</v>
      </c>
      <c r="T6236" s="388" t="str">
        <f>IF(_xlfn.IFNA(VLOOKUP(P6236,$AG$3:$AH$83,2,FALSE),"")='11.1'!$D$5,TXM!S6236,"")</f>
        <v/>
      </c>
      <c r="U6236" t="str">
        <f>IFERROR(SMALL($T$5:$T$9000,ROWS($T$5:T6236)),"")</f>
        <v/>
      </c>
    </row>
    <row r="6237" spans="1:21" ht="14.4" customHeight="1" x14ac:dyDescent="0.3">
      <c r="A6237" t="s">
        <v>1639</v>
      </c>
      <c r="D6237" s="388">
        <f>ROWS(C$5:C6237)</f>
        <v>6233</v>
      </c>
      <c r="E6237" s="388" t="str">
        <f>IF(_xlfn.IFNA(VLOOKUP(A6237,$AG$3:$AH$83,2,FALSE),"")='11.1'!$D$5,TXM!D6237,"")</f>
        <v/>
      </c>
      <c r="F6237" t="str">
        <f>IFERROR(SMALL($E$5:$E$9000,ROWS($E$5:E6237)),"")</f>
        <v/>
      </c>
      <c r="I6237" s="371" t="s">
        <v>50</v>
      </c>
      <c r="J6237" t="s">
        <v>801</v>
      </c>
      <c r="K6237" s="372">
        <v>101616</v>
      </c>
      <c r="L6237" s="388">
        <f>ROWS(K$5:K6237)</f>
        <v>6233</v>
      </c>
      <c r="M6237" s="388" t="str">
        <f>IF(_xlfn.IFNA(VLOOKUP(I6237,$AG$3:$AH$83,2,FALSE),"")='11.1'!$D$5,TXM!L6237,"")</f>
        <v/>
      </c>
      <c r="N6237" t="str">
        <f>IFERROR(SMALL($M$5:$M$9000,ROWS($M$5:M6237)),"")</f>
        <v/>
      </c>
      <c r="P6237" t="s">
        <v>1639</v>
      </c>
      <c r="S6237" s="388">
        <f>ROWS(R$5:R6237)</f>
        <v>6233</v>
      </c>
      <c r="T6237" s="388" t="str">
        <f>IF(_xlfn.IFNA(VLOOKUP(P6237,$AG$3:$AH$83,2,FALSE),"")='11.1'!$D$5,TXM!S6237,"")</f>
        <v/>
      </c>
      <c r="U6237" t="str">
        <f>IFERROR(SMALL($T$5:$T$9000,ROWS($T$5:T6237)),"")</f>
        <v/>
      </c>
    </row>
    <row r="6238" spans="1:21" ht="14.4" customHeight="1" x14ac:dyDescent="0.3">
      <c r="A6238" t="s">
        <v>1639</v>
      </c>
      <c r="D6238" s="388">
        <f>ROWS(C$5:C6238)</f>
        <v>6234</v>
      </c>
      <c r="E6238" s="388" t="str">
        <f>IF(_xlfn.IFNA(VLOOKUP(A6238,$AG$3:$AH$83,2,FALSE),"")='11.1'!$D$5,TXM!D6238,"")</f>
        <v/>
      </c>
      <c r="F6238" t="str">
        <f>IFERROR(SMALL($E$5:$E$9000,ROWS($E$5:E6238)),"")</f>
        <v/>
      </c>
      <c r="I6238" s="371" t="s">
        <v>50</v>
      </c>
      <c r="J6238" t="s">
        <v>102</v>
      </c>
      <c r="K6238" s="372">
        <v>95411</v>
      </c>
      <c r="L6238" s="388">
        <f>ROWS(K$5:K6238)</f>
        <v>6234</v>
      </c>
      <c r="M6238" s="388" t="str">
        <f>IF(_xlfn.IFNA(VLOOKUP(I6238,$AG$3:$AH$83,2,FALSE),"")='11.1'!$D$5,TXM!L6238,"")</f>
        <v/>
      </c>
      <c r="N6238" t="str">
        <f>IFERROR(SMALL($M$5:$M$9000,ROWS($M$5:M6238)),"")</f>
        <v/>
      </c>
      <c r="P6238" t="s">
        <v>1639</v>
      </c>
      <c r="S6238" s="388">
        <f>ROWS(R$5:R6238)</f>
        <v>6234</v>
      </c>
      <c r="T6238" s="388" t="str">
        <f>IF(_xlfn.IFNA(VLOOKUP(P6238,$AG$3:$AH$83,2,FALSE),"")='11.1'!$D$5,TXM!S6238,"")</f>
        <v/>
      </c>
      <c r="U6238" t="str">
        <f>IFERROR(SMALL($T$5:$T$9000,ROWS($T$5:T6238)),"")</f>
        <v/>
      </c>
    </row>
    <row r="6239" spans="1:21" ht="14.4" customHeight="1" x14ac:dyDescent="0.3">
      <c r="A6239" t="s">
        <v>1639</v>
      </c>
      <c r="D6239" s="388">
        <f>ROWS(C$5:C6239)</f>
        <v>6235</v>
      </c>
      <c r="E6239" s="388" t="str">
        <f>IF(_xlfn.IFNA(VLOOKUP(A6239,$AG$3:$AH$83,2,FALSE),"")='11.1'!$D$5,TXM!D6239,"")</f>
        <v/>
      </c>
      <c r="F6239" t="str">
        <f>IFERROR(SMALL($E$5:$E$9000,ROWS($E$5:E6239)),"")</f>
        <v/>
      </c>
      <c r="I6239" s="371" t="s">
        <v>50</v>
      </c>
      <c r="J6239" t="s">
        <v>1402</v>
      </c>
      <c r="K6239" s="372">
        <v>89048</v>
      </c>
      <c r="L6239" s="388">
        <f>ROWS(K$5:K6239)</f>
        <v>6235</v>
      </c>
      <c r="M6239" s="388" t="str">
        <f>IF(_xlfn.IFNA(VLOOKUP(I6239,$AG$3:$AH$83,2,FALSE),"")='11.1'!$D$5,TXM!L6239,"")</f>
        <v/>
      </c>
      <c r="N6239" t="str">
        <f>IFERROR(SMALL($M$5:$M$9000,ROWS($M$5:M6239)),"")</f>
        <v/>
      </c>
      <c r="P6239" t="s">
        <v>1639</v>
      </c>
      <c r="S6239" s="388">
        <f>ROWS(R$5:R6239)</f>
        <v>6235</v>
      </c>
      <c r="T6239" s="388" t="str">
        <f>IF(_xlfn.IFNA(VLOOKUP(P6239,$AG$3:$AH$83,2,FALSE),"")='11.1'!$D$5,TXM!S6239,"")</f>
        <v/>
      </c>
      <c r="U6239" t="str">
        <f>IFERROR(SMALL($T$5:$T$9000,ROWS($T$5:T6239)),"")</f>
        <v/>
      </c>
    </row>
    <row r="6240" spans="1:21" ht="14.4" customHeight="1" x14ac:dyDescent="0.3">
      <c r="A6240" t="s">
        <v>1639</v>
      </c>
      <c r="D6240" s="388">
        <f>ROWS(C$5:C6240)</f>
        <v>6236</v>
      </c>
      <c r="E6240" s="388" t="str">
        <f>IF(_xlfn.IFNA(VLOOKUP(A6240,$AG$3:$AH$83,2,FALSE),"")='11.1'!$D$5,TXM!D6240,"")</f>
        <v/>
      </c>
      <c r="F6240" t="str">
        <f>IFERROR(SMALL($E$5:$E$9000,ROWS($E$5:E6240)),"")</f>
        <v/>
      </c>
      <c r="I6240" s="371" t="s">
        <v>50</v>
      </c>
      <c r="J6240" t="s">
        <v>857</v>
      </c>
      <c r="K6240" s="372">
        <v>46935</v>
      </c>
      <c r="L6240" s="388">
        <f>ROWS(K$5:K6240)</f>
        <v>6236</v>
      </c>
      <c r="M6240" s="388" t="str">
        <f>IF(_xlfn.IFNA(VLOOKUP(I6240,$AG$3:$AH$83,2,FALSE),"")='11.1'!$D$5,TXM!L6240,"")</f>
        <v/>
      </c>
      <c r="N6240" t="str">
        <f>IFERROR(SMALL($M$5:$M$9000,ROWS($M$5:M6240)),"")</f>
        <v/>
      </c>
      <c r="P6240" t="s">
        <v>1639</v>
      </c>
      <c r="S6240" s="388">
        <f>ROWS(R$5:R6240)</f>
        <v>6236</v>
      </c>
      <c r="T6240" s="388" t="str">
        <f>IF(_xlfn.IFNA(VLOOKUP(P6240,$AG$3:$AH$83,2,FALSE),"")='11.1'!$D$5,TXM!S6240,"")</f>
        <v/>
      </c>
      <c r="U6240" t="str">
        <f>IFERROR(SMALL($T$5:$T$9000,ROWS($T$5:T6240)),"")</f>
        <v/>
      </c>
    </row>
    <row r="6241" spans="1:21" ht="14.4" customHeight="1" x14ac:dyDescent="0.3">
      <c r="A6241" t="s">
        <v>1639</v>
      </c>
      <c r="D6241" s="388">
        <f>ROWS(C$5:C6241)</f>
        <v>6237</v>
      </c>
      <c r="E6241" s="388" t="str">
        <f>IF(_xlfn.IFNA(VLOOKUP(A6241,$AG$3:$AH$83,2,FALSE),"")='11.1'!$D$5,TXM!D6241,"")</f>
        <v/>
      </c>
      <c r="F6241" t="str">
        <f>IFERROR(SMALL($E$5:$E$9000,ROWS($E$5:E6241)),"")</f>
        <v/>
      </c>
      <c r="I6241" s="371" t="s">
        <v>50</v>
      </c>
      <c r="J6241" t="s">
        <v>998</v>
      </c>
      <c r="K6241" s="372">
        <v>45358</v>
      </c>
      <c r="L6241" s="388">
        <f>ROWS(K$5:K6241)</f>
        <v>6237</v>
      </c>
      <c r="M6241" s="388" t="str">
        <f>IF(_xlfn.IFNA(VLOOKUP(I6241,$AG$3:$AH$83,2,FALSE),"")='11.1'!$D$5,TXM!L6241,"")</f>
        <v/>
      </c>
      <c r="N6241" t="str">
        <f>IFERROR(SMALL($M$5:$M$9000,ROWS($M$5:M6241)),"")</f>
        <v/>
      </c>
      <c r="P6241" t="s">
        <v>1639</v>
      </c>
      <c r="S6241" s="388">
        <f>ROWS(R$5:R6241)</f>
        <v>6237</v>
      </c>
      <c r="T6241" s="388" t="str">
        <f>IF(_xlfn.IFNA(VLOOKUP(P6241,$AG$3:$AH$83,2,FALSE),"")='11.1'!$D$5,TXM!S6241,"")</f>
        <v/>
      </c>
      <c r="U6241" t="str">
        <f>IFERROR(SMALL($T$5:$T$9000,ROWS($T$5:T6241)),"")</f>
        <v/>
      </c>
    </row>
    <row r="6242" spans="1:21" ht="14.4" customHeight="1" x14ac:dyDescent="0.3">
      <c r="A6242" t="s">
        <v>1639</v>
      </c>
      <c r="D6242" s="388">
        <f>ROWS(C$5:C6242)</f>
        <v>6238</v>
      </c>
      <c r="E6242" s="388" t="str">
        <f>IF(_xlfn.IFNA(VLOOKUP(A6242,$AG$3:$AH$83,2,FALSE),"")='11.1'!$D$5,TXM!D6242,"")</f>
        <v/>
      </c>
      <c r="F6242" t="str">
        <f>IFERROR(SMALL($E$5:$E$9000,ROWS($E$5:E6242)),"")</f>
        <v/>
      </c>
      <c r="I6242" s="371" t="s">
        <v>50</v>
      </c>
      <c r="J6242" t="s">
        <v>1004</v>
      </c>
      <c r="K6242" s="372">
        <v>41024</v>
      </c>
      <c r="L6242" s="388">
        <f>ROWS(K$5:K6242)</f>
        <v>6238</v>
      </c>
      <c r="M6242" s="388" t="str">
        <f>IF(_xlfn.IFNA(VLOOKUP(I6242,$AG$3:$AH$83,2,FALSE),"")='11.1'!$D$5,TXM!L6242,"")</f>
        <v/>
      </c>
      <c r="N6242" t="str">
        <f>IFERROR(SMALL($M$5:$M$9000,ROWS($M$5:M6242)),"")</f>
        <v/>
      </c>
      <c r="P6242" t="s">
        <v>1639</v>
      </c>
      <c r="S6242" s="388">
        <f>ROWS(R$5:R6242)</f>
        <v>6238</v>
      </c>
      <c r="T6242" s="388" t="str">
        <f>IF(_xlfn.IFNA(VLOOKUP(P6242,$AG$3:$AH$83,2,FALSE),"")='11.1'!$D$5,TXM!S6242,"")</f>
        <v/>
      </c>
      <c r="U6242" t="str">
        <f>IFERROR(SMALL($T$5:$T$9000,ROWS($T$5:T6242)),"")</f>
        <v/>
      </c>
    </row>
    <row r="6243" spans="1:21" ht="14.4" customHeight="1" x14ac:dyDescent="0.3">
      <c r="A6243" t="s">
        <v>1639</v>
      </c>
      <c r="D6243" s="388">
        <f>ROWS(C$5:C6243)</f>
        <v>6239</v>
      </c>
      <c r="E6243" s="388" t="str">
        <f>IF(_xlfn.IFNA(VLOOKUP(A6243,$AG$3:$AH$83,2,FALSE),"")='11.1'!$D$5,TXM!D6243,"")</f>
        <v/>
      </c>
      <c r="F6243" t="str">
        <f>IFERROR(SMALL($E$5:$E$9000,ROWS($E$5:E6243)),"")</f>
        <v/>
      </c>
      <c r="I6243" s="371" t="s">
        <v>50</v>
      </c>
      <c r="J6243" t="s">
        <v>1365</v>
      </c>
      <c r="K6243" s="372">
        <v>36730</v>
      </c>
      <c r="L6243" s="388">
        <f>ROWS(K$5:K6243)</f>
        <v>6239</v>
      </c>
      <c r="M6243" s="388" t="str">
        <f>IF(_xlfn.IFNA(VLOOKUP(I6243,$AG$3:$AH$83,2,FALSE),"")='11.1'!$D$5,TXM!L6243,"")</f>
        <v/>
      </c>
      <c r="N6243" t="str">
        <f>IFERROR(SMALL($M$5:$M$9000,ROWS($M$5:M6243)),"")</f>
        <v/>
      </c>
      <c r="P6243" t="s">
        <v>1639</v>
      </c>
      <c r="S6243" s="388">
        <f>ROWS(R$5:R6243)</f>
        <v>6239</v>
      </c>
      <c r="T6243" s="388" t="str">
        <f>IF(_xlfn.IFNA(VLOOKUP(P6243,$AG$3:$AH$83,2,FALSE),"")='11.1'!$D$5,TXM!S6243,"")</f>
        <v/>
      </c>
      <c r="U6243" t="str">
        <f>IFERROR(SMALL($T$5:$T$9000,ROWS($T$5:T6243)),"")</f>
        <v/>
      </c>
    </row>
    <row r="6244" spans="1:21" ht="14.4" customHeight="1" x14ac:dyDescent="0.3">
      <c r="A6244" t="s">
        <v>1639</v>
      </c>
      <c r="D6244" s="388">
        <f>ROWS(C$5:C6244)</f>
        <v>6240</v>
      </c>
      <c r="E6244" s="388" t="str">
        <f>IF(_xlfn.IFNA(VLOOKUP(A6244,$AG$3:$AH$83,2,FALSE),"")='11.1'!$D$5,TXM!D6244,"")</f>
        <v/>
      </c>
      <c r="F6244" t="str">
        <f>IFERROR(SMALL($E$5:$E$9000,ROWS($E$5:E6244)),"")</f>
        <v/>
      </c>
      <c r="I6244" s="371" t="s">
        <v>50</v>
      </c>
      <c r="J6244" t="s">
        <v>1494</v>
      </c>
      <c r="K6244" s="372">
        <v>31230</v>
      </c>
      <c r="L6244" s="388">
        <f>ROWS(K$5:K6244)</f>
        <v>6240</v>
      </c>
      <c r="M6244" s="388" t="str">
        <f>IF(_xlfn.IFNA(VLOOKUP(I6244,$AG$3:$AH$83,2,FALSE),"")='11.1'!$D$5,TXM!L6244,"")</f>
        <v/>
      </c>
      <c r="N6244" t="str">
        <f>IFERROR(SMALL($M$5:$M$9000,ROWS($M$5:M6244)),"")</f>
        <v/>
      </c>
      <c r="P6244" t="s">
        <v>1639</v>
      </c>
      <c r="S6244" s="388">
        <f>ROWS(R$5:R6244)</f>
        <v>6240</v>
      </c>
      <c r="T6244" s="388" t="str">
        <f>IF(_xlfn.IFNA(VLOOKUP(P6244,$AG$3:$AH$83,2,FALSE),"")='11.1'!$D$5,TXM!S6244,"")</f>
        <v/>
      </c>
      <c r="U6244" t="str">
        <f>IFERROR(SMALL($T$5:$T$9000,ROWS($T$5:T6244)),"")</f>
        <v/>
      </c>
    </row>
    <row r="6245" spans="1:21" ht="14.4" customHeight="1" x14ac:dyDescent="0.3">
      <c r="A6245" t="s">
        <v>1639</v>
      </c>
      <c r="D6245" s="388">
        <f>ROWS(C$5:C6245)</f>
        <v>6241</v>
      </c>
      <c r="E6245" s="388" t="str">
        <f>IF(_xlfn.IFNA(VLOOKUP(A6245,$AG$3:$AH$83,2,FALSE),"")='11.1'!$D$5,TXM!D6245,"")</f>
        <v/>
      </c>
      <c r="F6245" t="str">
        <f>IFERROR(SMALL($E$5:$E$9000,ROWS($E$5:E6245)),"")</f>
        <v/>
      </c>
      <c r="I6245" s="371" t="s">
        <v>50</v>
      </c>
      <c r="J6245" t="s">
        <v>100</v>
      </c>
      <c r="K6245" s="372">
        <v>22544</v>
      </c>
      <c r="L6245" s="388">
        <f>ROWS(K$5:K6245)</f>
        <v>6241</v>
      </c>
      <c r="M6245" s="388" t="str">
        <f>IF(_xlfn.IFNA(VLOOKUP(I6245,$AG$3:$AH$83,2,FALSE),"")='11.1'!$D$5,TXM!L6245,"")</f>
        <v/>
      </c>
      <c r="N6245" t="str">
        <f>IFERROR(SMALL($M$5:$M$9000,ROWS($M$5:M6245)),"")</f>
        <v/>
      </c>
      <c r="P6245" t="s">
        <v>1639</v>
      </c>
      <c r="S6245" s="388">
        <f>ROWS(R$5:R6245)</f>
        <v>6241</v>
      </c>
      <c r="T6245" s="388" t="str">
        <f>IF(_xlfn.IFNA(VLOOKUP(P6245,$AG$3:$AH$83,2,FALSE),"")='11.1'!$D$5,TXM!S6245,"")</f>
        <v/>
      </c>
      <c r="U6245" t="str">
        <f>IFERROR(SMALL($T$5:$T$9000,ROWS($T$5:T6245)),"")</f>
        <v/>
      </c>
    </row>
    <row r="6246" spans="1:21" ht="14.4" customHeight="1" x14ac:dyDescent="0.3">
      <c r="A6246" t="s">
        <v>1639</v>
      </c>
      <c r="D6246" s="388">
        <f>ROWS(C$5:C6246)</f>
        <v>6242</v>
      </c>
      <c r="E6246" s="388" t="str">
        <f>IF(_xlfn.IFNA(VLOOKUP(A6246,$AG$3:$AH$83,2,FALSE),"")='11.1'!$D$5,TXM!D6246,"")</f>
        <v/>
      </c>
      <c r="F6246" t="str">
        <f>IFERROR(SMALL($E$5:$E$9000,ROWS($E$5:E6246)),"")</f>
        <v/>
      </c>
      <c r="I6246" s="371" t="s">
        <v>50</v>
      </c>
      <c r="J6246" t="s">
        <v>92</v>
      </c>
      <c r="K6246" s="372">
        <v>14172</v>
      </c>
      <c r="L6246" s="388">
        <f>ROWS(K$5:K6246)</f>
        <v>6242</v>
      </c>
      <c r="M6246" s="388" t="str">
        <f>IF(_xlfn.IFNA(VLOOKUP(I6246,$AG$3:$AH$83,2,FALSE),"")='11.1'!$D$5,TXM!L6246,"")</f>
        <v/>
      </c>
      <c r="N6246" t="str">
        <f>IFERROR(SMALL($M$5:$M$9000,ROWS($M$5:M6246)),"")</f>
        <v/>
      </c>
      <c r="P6246" t="s">
        <v>1639</v>
      </c>
      <c r="S6246" s="388">
        <f>ROWS(R$5:R6246)</f>
        <v>6242</v>
      </c>
      <c r="T6246" s="388" t="str">
        <f>IF(_xlfn.IFNA(VLOOKUP(P6246,$AG$3:$AH$83,2,FALSE),"")='11.1'!$D$5,TXM!S6246,"")</f>
        <v/>
      </c>
      <c r="U6246" t="str">
        <f>IFERROR(SMALL($T$5:$T$9000,ROWS($T$5:T6246)),"")</f>
        <v/>
      </c>
    </row>
    <row r="6247" spans="1:21" ht="14.4" customHeight="1" x14ac:dyDescent="0.3">
      <c r="A6247" t="s">
        <v>1639</v>
      </c>
      <c r="D6247" s="388">
        <f>ROWS(C$5:C6247)</f>
        <v>6243</v>
      </c>
      <c r="E6247" s="388" t="str">
        <f>IF(_xlfn.IFNA(VLOOKUP(A6247,$AG$3:$AH$83,2,FALSE),"")='11.1'!$D$5,TXM!D6247,"")</f>
        <v/>
      </c>
      <c r="F6247" t="str">
        <f>IFERROR(SMALL($E$5:$E$9000,ROWS($E$5:E6247)),"")</f>
        <v/>
      </c>
      <c r="I6247" s="371" t="s">
        <v>50</v>
      </c>
      <c r="J6247" t="s">
        <v>171</v>
      </c>
      <c r="K6247" s="372">
        <v>6642</v>
      </c>
      <c r="L6247" s="388">
        <f>ROWS(K$5:K6247)</f>
        <v>6243</v>
      </c>
      <c r="M6247" s="388" t="str">
        <f>IF(_xlfn.IFNA(VLOOKUP(I6247,$AG$3:$AH$83,2,FALSE),"")='11.1'!$D$5,TXM!L6247,"")</f>
        <v/>
      </c>
      <c r="N6247" t="str">
        <f>IFERROR(SMALL($M$5:$M$9000,ROWS($M$5:M6247)),"")</f>
        <v/>
      </c>
      <c r="P6247" t="s">
        <v>1639</v>
      </c>
      <c r="S6247" s="388">
        <f>ROWS(R$5:R6247)</f>
        <v>6243</v>
      </c>
      <c r="T6247" s="388" t="str">
        <f>IF(_xlfn.IFNA(VLOOKUP(P6247,$AG$3:$AH$83,2,FALSE),"")='11.1'!$D$5,TXM!S6247,"")</f>
        <v/>
      </c>
      <c r="U6247" t="str">
        <f>IFERROR(SMALL($T$5:$T$9000,ROWS($T$5:T6247)),"")</f>
        <v/>
      </c>
    </row>
    <row r="6248" spans="1:21" ht="14.4" customHeight="1" x14ac:dyDescent="0.3">
      <c r="A6248" t="s">
        <v>1639</v>
      </c>
      <c r="D6248" s="388">
        <f>ROWS(C$5:C6248)</f>
        <v>6244</v>
      </c>
      <c r="E6248" s="388" t="str">
        <f>IF(_xlfn.IFNA(VLOOKUP(A6248,$AG$3:$AH$83,2,FALSE),"")='11.1'!$D$5,TXM!D6248,"")</f>
        <v/>
      </c>
      <c r="F6248" t="str">
        <f>IFERROR(SMALL($E$5:$E$9000,ROWS($E$5:E6248)),"")</f>
        <v/>
      </c>
      <c r="I6248" s="371" t="s">
        <v>50</v>
      </c>
      <c r="J6248" t="s">
        <v>869</v>
      </c>
      <c r="K6248" s="372">
        <v>6210</v>
      </c>
      <c r="L6248" s="388">
        <f>ROWS(K$5:K6248)</f>
        <v>6244</v>
      </c>
      <c r="M6248" s="388" t="str">
        <f>IF(_xlfn.IFNA(VLOOKUP(I6248,$AG$3:$AH$83,2,FALSE),"")='11.1'!$D$5,TXM!L6248,"")</f>
        <v/>
      </c>
      <c r="N6248" t="str">
        <f>IFERROR(SMALL($M$5:$M$9000,ROWS($M$5:M6248)),"")</f>
        <v/>
      </c>
      <c r="P6248" t="s">
        <v>1639</v>
      </c>
      <c r="S6248" s="388">
        <f>ROWS(R$5:R6248)</f>
        <v>6244</v>
      </c>
      <c r="T6248" s="388" t="str">
        <f>IF(_xlfn.IFNA(VLOOKUP(P6248,$AG$3:$AH$83,2,FALSE),"")='11.1'!$D$5,TXM!S6248,"")</f>
        <v/>
      </c>
      <c r="U6248" t="str">
        <f>IFERROR(SMALL($T$5:$T$9000,ROWS($T$5:T6248)),"")</f>
        <v/>
      </c>
    </row>
    <row r="6249" spans="1:21" ht="14.4" customHeight="1" x14ac:dyDescent="0.3">
      <c r="A6249" t="s">
        <v>1639</v>
      </c>
      <c r="D6249" s="388">
        <f>ROWS(C$5:C6249)</f>
        <v>6245</v>
      </c>
      <c r="E6249" s="388" t="str">
        <f>IF(_xlfn.IFNA(VLOOKUP(A6249,$AG$3:$AH$83,2,FALSE),"")='11.1'!$D$5,TXM!D6249,"")</f>
        <v/>
      </c>
      <c r="F6249" t="str">
        <f>IFERROR(SMALL($E$5:$E$9000,ROWS($E$5:E6249)),"")</f>
        <v/>
      </c>
      <c r="I6249" s="371" t="s">
        <v>50</v>
      </c>
      <c r="J6249" t="s">
        <v>1332</v>
      </c>
      <c r="K6249" s="372">
        <v>5513</v>
      </c>
      <c r="L6249" s="388">
        <f>ROWS(K$5:K6249)</f>
        <v>6245</v>
      </c>
      <c r="M6249" s="388" t="str">
        <f>IF(_xlfn.IFNA(VLOOKUP(I6249,$AG$3:$AH$83,2,FALSE),"")='11.1'!$D$5,TXM!L6249,"")</f>
        <v/>
      </c>
      <c r="N6249" t="str">
        <f>IFERROR(SMALL($M$5:$M$9000,ROWS($M$5:M6249)),"")</f>
        <v/>
      </c>
      <c r="P6249" t="s">
        <v>1639</v>
      </c>
      <c r="S6249" s="388">
        <f>ROWS(R$5:R6249)</f>
        <v>6245</v>
      </c>
      <c r="T6249" s="388" t="str">
        <f>IF(_xlfn.IFNA(VLOOKUP(P6249,$AG$3:$AH$83,2,FALSE),"")='11.1'!$D$5,TXM!S6249,"")</f>
        <v/>
      </c>
      <c r="U6249" t="str">
        <f>IFERROR(SMALL($T$5:$T$9000,ROWS($T$5:T6249)),"")</f>
        <v/>
      </c>
    </row>
    <row r="6250" spans="1:21" ht="14.4" customHeight="1" x14ac:dyDescent="0.3">
      <c r="A6250" t="s">
        <v>1639</v>
      </c>
      <c r="D6250" s="388">
        <f>ROWS(C$5:C6250)</f>
        <v>6246</v>
      </c>
      <c r="E6250" s="388" t="str">
        <f>IF(_xlfn.IFNA(VLOOKUP(A6250,$AG$3:$AH$83,2,FALSE),"")='11.1'!$D$5,TXM!D6250,"")</f>
        <v/>
      </c>
      <c r="F6250" t="str">
        <f>IFERROR(SMALL($E$5:$E$9000,ROWS($E$5:E6250)),"")</f>
        <v/>
      </c>
      <c r="I6250" s="371" t="s">
        <v>50</v>
      </c>
      <c r="J6250" t="s">
        <v>803</v>
      </c>
      <c r="K6250" s="372">
        <v>2399</v>
      </c>
      <c r="L6250" s="388">
        <f>ROWS(K$5:K6250)</f>
        <v>6246</v>
      </c>
      <c r="M6250" s="388" t="str">
        <f>IF(_xlfn.IFNA(VLOOKUP(I6250,$AG$3:$AH$83,2,FALSE),"")='11.1'!$D$5,TXM!L6250,"")</f>
        <v/>
      </c>
      <c r="N6250" t="str">
        <f>IFERROR(SMALL($M$5:$M$9000,ROWS($M$5:M6250)),"")</f>
        <v/>
      </c>
      <c r="P6250" t="s">
        <v>1639</v>
      </c>
      <c r="S6250" s="388">
        <f>ROWS(R$5:R6250)</f>
        <v>6246</v>
      </c>
      <c r="T6250" s="388" t="str">
        <f>IF(_xlfn.IFNA(VLOOKUP(P6250,$AG$3:$AH$83,2,FALSE),"")='11.1'!$D$5,TXM!S6250,"")</f>
        <v/>
      </c>
      <c r="U6250" t="str">
        <f>IFERROR(SMALL($T$5:$T$9000,ROWS($T$5:T6250)),"")</f>
        <v/>
      </c>
    </row>
    <row r="6251" spans="1:21" ht="14.4" customHeight="1" x14ac:dyDescent="0.3">
      <c r="A6251" t="s">
        <v>1639</v>
      </c>
      <c r="D6251" s="388">
        <f>ROWS(C$5:C6251)</f>
        <v>6247</v>
      </c>
      <c r="E6251" s="388" t="str">
        <f>IF(_xlfn.IFNA(VLOOKUP(A6251,$AG$3:$AH$83,2,FALSE),"")='11.1'!$D$5,TXM!D6251,"")</f>
        <v/>
      </c>
      <c r="F6251" t="str">
        <f>IFERROR(SMALL($E$5:$E$9000,ROWS($E$5:E6251)),"")</f>
        <v/>
      </c>
      <c r="I6251" s="371" t="s">
        <v>50</v>
      </c>
      <c r="J6251" t="s">
        <v>797</v>
      </c>
      <c r="K6251" s="372">
        <v>2085</v>
      </c>
      <c r="L6251" s="388">
        <f>ROWS(K$5:K6251)</f>
        <v>6247</v>
      </c>
      <c r="M6251" s="388" t="str">
        <f>IF(_xlfn.IFNA(VLOOKUP(I6251,$AG$3:$AH$83,2,FALSE),"")='11.1'!$D$5,TXM!L6251,"")</f>
        <v/>
      </c>
      <c r="N6251" t="str">
        <f>IFERROR(SMALL($M$5:$M$9000,ROWS($M$5:M6251)),"")</f>
        <v/>
      </c>
      <c r="P6251" t="s">
        <v>1639</v>
      </c>
      <c r="S6251" s="388">
        <f>ROWS(R$5:R6251)</f>
        <v>6247</v>
      </c>
      <c r="T6251" s="388" t="str">
        <f>IF(_xlfn.IFNA(VLOOKUP(P6251,$AG$3:$AH$83,2,FALSE),"")='11.1'!$D$5,TXM!S6251,"")</f>
        <v/>
      </c>
      <c r="U6251" t="str">
        <f>IFERROR(SMALL($T$5:$T$9000,ROWS($T$5:T6251)),"")</f>
        <v/>
      </c>
    </row>
    <row r="6252" spans="1:21" ht="14.4" customHeight="1" x14ac:dyDescent="0.3">
      <c r="A6252" t="s">
        <v>1639</v>
      </c>
      <c r="D6252" s="388">
        <f>ROWS(C$5:C6252)</f>
        <v>6248</v>
      </c>
      <c r="E6252" s="388" t="str">
        <f>IF(_xlfn.IFNA(VLOOKUP(A6252,$AG$3:$AH$83,2,FALSE),"")='11.1'!$D$5,TXM!D6252,"")</f>
        <v/>
      </c>
      <c r="F6252" t="str">
        <f>IFERROR(SMALL($E$5:$E$9000,ROWS($E$5:E6252)),"")</f>
        <v/>
      </c>
      <c r="I6252" s="371" t="s">
        <v>50</v>
      </c>
      <c r="J6252" t="s">
        <v>853</v>
      </c>
      <c r="K6252" s="372">
        <v>791</v>
      </c>
      <c r="L6252" s="388">
        <f>ROWS(K$5:K6252)</f>
        <v>6248</v>
      </c>
      <c r="M6252" s="388" t="str">
        <f>IF(_xlfn.IFNA(VLOOKUP(I6252,$AG$3:$AH$83,2,FALSE),"")='11.1'!$D$5,TXM!L6252,"")</f>
        <v/>
      </c>
      <c r="N6252" t="str">
        <f>IFERROR(SMALL($M$5:$M$9000,ROWS($M$5:M6252)),"")</f>
        <v/>
      </c>
      <c r="P6252" t="s">
        <v>1639</v>
      </c>
      <c r="S6252" s="388">
        <f>ROWS(R$5:R6252)</f>
        <v>6248</v>
      </c>
      <c r="T6252" s="388" t="str">
        <f>IF(_xlfn.IFNA(VLOOKUP(P6252,$AG$3:$AH$83,2,FALSE),"")='11.1'!$D$5,TXM!S6252,"")</f>
        <v/>
      </c>
      <c r="U6252" t="str">
        <f>IFERROR(SMALL($T$5:$T$9000,ROWS($T$5:T6252)),"")</f>
        <v/>
      </c>
    </row>
    <row r="6253" spans="1:21" ht="14.4" customHeight="1" x14ac:dyDescent="0.3">
      <c r="A6253" t="s">
        <v>1639</v>
      </c>
      <c r="D6253" s="388">
        <f>ROWS(C$5:C6253)</f>
        <v>6249</v>
      </c>
      <c r="E6253" s="388" t="str">
        <f>IF(_xlfn.IFNA(VLOOKUP(A6253,$AG$3:$AH$83,2,FALSE),"")='11.1'!$D$5,TXM!D6253,"")</f>
        <v/>
      </c>
      <c r="F6253" t="str">
        <f>IFERROR(SMALL($E$5:$E$9000,ROWS($E$5:E6253)),"")</f>
        <v/>
      </c>
      <c r="I6253" s="371" t="s">
        <v>50</v>
      </c>
      <c r="J6253" t="s">
        <v>807</v>
      </c>
      <c r="K6253" s="372">
        <v>294</v>
      </c>
      <c r="L6253" s="388">
        <f>ROWS(K$5:K6253)</f>
        <v>6249</v>
      </c>
      <c r="M6253" s="388" t="str">
        <f>IF(_xlfn.IFNA(VLOOKUP(I6253,$AG$3:$AH$83,2,FALSE),"")='11.1'!$D$5,TXM!L6253,"")</f>
        <v/>
      </c>
      <c r="N6253" t="str">
        <f>IFERROR(SMALL($M$5:$M$9000,ROWS($M$5:M6253)),"")</f>
        <v/>
      </c>
      <c r="P6253" t="s">
        <v>1639</v>
      </c>
      <c r="S6253" s="388">
        <f>ROWS(R$5:R6253)</f>
        <v>6249</v>
      </c>
      <c r="T6253" s="388" t="str">
        <f>IF(_xlfn.IFNA(VLOOKUP(P6253,$AG$3:$AH$83,2,FALSE),"")='11.1'!$D$5,TXM!S6253,"")</f>
        <v/>
      </c>
      <c r="U6253" t="str">
        <f>IFERROR(SMALL($T$5:$T$9000,ROWS($T$5:T6253)),"")</f>
        <v/>
      </c>
    </row>
    <row r="6254" spans="1:21" ht="14.4" customHeight="1" x14ac:dyDescent="0.3">
      <c r="A6254" t="s">
        <v>1639</v>
      </c>
      <c r="D6254" s="388">
        <f>ROWS(C$5:C6254)</f>
        <v>6250</v>
      </c>
      <c r="E6254" s="388" t="str">
        <f>IF(_xlfn.IFNA(VLOOKUP(A6254,$AG$3:$AH$83,2,FALSE),"")='11.1'!$D$5,TXM!D6254,"")</f>
        <v/>
      </c>
      <c r="F6254" t="str">
        <f>IFERROR(SMALL($E$5:$E$9000,ROWS($E$5:E6254)),"")</f>
        <v/>
      </c>
      <c r="I6254" s="371" t="s">
        <v>50</v>
      </c>
      <c r="J6254" t="s">
        <v>1383</v>
      </c>
      <c r="K6254" s="372">
        <v>47</v>
      </c>
      <c r="L6254" s="388">
        <f>ROWS(K$5:K6254)</f>
        <v>6250</v>
      </c>
      <c r="M6254" s="388" t="str">
        <f>IF(_xlfn.IFNA(VLOOKUP(I6254,$AG$3:$AH$83,2,FALSE),"")='11.1'!$D$5,TXM!L6254,"")</f>
        <v/>
      </c>
      <c r="N6254" t="str">
        <f>IFERROR(SMALL($M$5:$M$9000,ROWS($M$5:M6254)),"")</f>
        <v/>
      </c>
      <c r="P6254" t="s">
        <v>1639</v>
      </c>
      <c r="S6254" s="388">
        <f>ROWS(R$5:R6254)</f>
        <v>6250</v>
      </c>
      <c r="T6254" s="388" t="str">
        <f>IF(_xlfn.IFNA(VLOOKUP(P6254,$AG$3:$AH$83,2,FALSE),"")='11.1'!$D$5,TXM!S6254,"")</f>
        <v/>
      </c>
      <c r="U6254" t="str">
        <f>IFERROR(SMALL($T$5:$T$9000,ROWS($T$5:T6254)),"")</f>
        <v/>
      </c>
    </row>
    <row r="6255" spans="1:21" ht="14.4" customHeight="1" x14ac:dyDescent="0.3">
      <c r="A6255" t="s">
        <v>1639</v>
      </c>
      <c r="D6255" s="388">
        <f>ROWS(C$5:C6255)</f>
        <v>6251</v>
      </c>
      <c r="E6255" s="388" t="str">
        <f>IF(_xlfn.IFNA(VLOOKUP(A6255,$AG$3:$AH$83,2,FALSE),"")='11.1'!$D$5,TXM!D6255,"")</f>
        <v/>
      </c>
      <c r="F6255" t="str">
        <f>IFERROR(SMALL($E$5:$E$9000,ROWS($E$5:E6255)),"")</f>
        <v/>
      </c>
      <c r="I6255" s="371" t="s">
        <v>80</v>
      </c>
      <c r="J6255" t="s">
        <v>783</v>
      </c>
      <c r="K6255" s="372">
        <v>766165398</v>
      </c>
      <c r="L6255" s="388">
        <f>ROWS(K$5:K6255)</f>
        <v>6251</v>
      </c>
      <c r="M6255" s="388" t="str">
        <f>IF(_xlfn.IFNA(VLOOKUP(I6255,$AG$3:$AH$83,2,FALSE),"")='11.1'!$D$5,TXM!L6255,"")</f>
        <v/>
      </c>
      <c r="N6255" t="str">
        <f>IFERROR(SMALL($M$5:$M$9000,ROWS($M$5:M6255)),"")</f>
        <v/>
      </c>
      <c r="P6255" t="s">
        <v>1639</v>
      </c>
      <c r="S6255" s="388">
        <f>ROWS(R$5:R6255)</f>
        <v>6251</v>
      </c>
      <c r="T6255" s="388" t="str">
        <f>IF(_xlfn.IFNA(VLOOKUP(P6255,$AG$3:$AH$83,2,FALSE),"")='11.1'!$D$5,TXM!S6255,"")</f>
        <v/>
      </c>
      <c r="U6255" t="str">
        <f>IFERROR(SMALL($T$5:$T$9000,ROWS($T$5:T6255)),"")</f>
        <v/>
      </c>
    </row>
    <row r="6256" spans="1:21" ht="14.4" customHeight="1" x14ac:dyDescent="0.3">
      <c r="A6256" t="s">
        <v>1639</v>
      </c>
      <c r="D6256" s="388">
        <f>ROWS(C$5:C6256)</f>
        <v>6252</v>
      </c>
      <c r="E6256" s="388" t="str">
        <f>IF(_xlfn.IFNA(VLOOKUP(A6256,$AG$3:$AH$83,2,FALSE),"")='11.1'!$D$5,TXM!D6256,"")</f>
        <v/>
      </c>
      <c r="F6256" t="str">
        <f>IFERROR(SMALL($E$5:$E$9000,ROWS($E$5:E6256)),"")</f>
        <v/>
      </c>
      <c r="I6256" s="371" t="s">
        <v>80</v>
      </c>
      <c r="J6256" t="s">
        <v>91</v>
      </c>
      <c r="K6256" s="372">
        <v>136681995</v>
      </c>
      <c r="L6256" s="388">
        <f>ROWS(K$5:K6256)</f>
        <v>6252</v>
      </c>
      <c r="M6256" s="388" t="str">
        <f>IF(_xlfn.IFNA(VLOOKUP(I6256,$AG$3:$AH$83,2,FALSE),"")='11.1'!$D$5,TXM!L6256,"")</f>
        <v/>
      </c>
      <c r="N6256" t="str">
        <f>IFERROR(SMALL($M$5:$M$9000,ROWS($M$5:M6256)),"")</f>
        <v/>
      </c>
      <c r="P6256" t="s">
        <v>1639</v>
      </c>
      <c r="S6256" s="388">
        <f>ROWS(R$5:R6256)</f>
        <v>6252</v>
      </c>
      <c r="T6256" s="388" t="str">
        <f>IF(_xlfn.IFNA(VLOOKUP(P6256,$AG$3:$AH$83,2,FALSE),"")='11.1'!$D$5,TXM!S6256,"")</f>
        <v/>
      </c>
      <c r="U6256" t="str">
        <f>IFERROR(SMALL($T$5:$T$9000,ROWS($T$5:T6256)),"")</f>
        <v/>
      </c>
    </row>
    <row r="6257" spans="1:21" ht="14.4" customHeight="1" x14ac:dyDescent="0.3">
      <c r="A6257" t="s">
        <v>1639</v>
      </c>
      <c r="D6257" s="388">
        <f>ROWS(C$5:C6257)</f>
        <v>6253</v>
      </c>
      <c r="E6257" s="388" t="str">
        <f>IF(_xlfn.IFNA(VLOOKUP(A6257,$AG$3:$AH$83,2,FALSE),"")='11.1'!$D$5,TXM!D6257,"")</f>
        <v/>
      </c>
      <c r="F6257" t="str">
        <f>IFERROR(SMALL($E$5:$E$9000,ROWS($E$5:E6257)),"")</f>
        <v/>
      </c>
      <c r="I6257" s="371" t="s">
        <v>80</v>
      </c>
      <c r="J6257" t="s">
        <v>1252</v>
      </c>
      <c r="K6257" s="372">
        <v>33580928</v>
      </c>
      <c r="L6257" s="388">
        <f>ROWS(K$5:K6257)</f>
        <v>6253</v>
      </c>
      <c r="M6257" s="388" t="str">
        <f>IF(_xlfn.IFNA(VLOOKUP(I6257,$AG$3:$AH$83,2,FALSE),"")='11.1'!$D$5,TXM!L6257,"")</f>
        <v/>
      </c>
      <c r="N6257" t="str">
        <f>IFERROR(SMALL($M$5:$M$9000,ROWS($M$5:M6257)),"")</f>
        <v/>
      </c>
      <c r="P6257" t="s">
        <v>1639</v>
      </c>
      <c r="S6257" s="388">
        <f>ROWS(R$5:R6257)</f>
        <v>6253</v>
      </c>
      <c r="T6257" s="388" t="str">
        <f>IF(_xlfn.IFNA(VLOOKUP(P6257,$AG$3:$AH$83,2,FALSE),"")='11.1'!$D$5,TXM!S6257,"")</f>
        <v/>
      </c>
      <c r="U6257" t="str">
        <f>IFERROR(SMALL($T$5:$T$9000,ROWS($T$5:T6257)),"")</f>
        <v/>
      </c>
    </row>
    <row r="6258" spans="1:21" ht="14.4" customHeight="1" x14ac:dyDescent="0.3">
      <c r="A6258" t="s">
        <v>1639</v>
      </c>
      <c r="D6258" s="388">
        <f>ROWS(C$5:C6258)</f>
        <v>6254</v>
      </c>
      <c r="E6258" s="388" t="str">
        <f>IF(_xlfn.IFNA(VLOOKUP(A6258,$AG$3:$AH$83,2,FALSE),"")='11.1'!$D$5,TXM!D6258,"")</f>
        <v/>
      </c>
      <c r="F6258" t="str">
        <f>IFERROR(SMALL($E$5:$E$9000,ROWS($E$5:E6258)),"")</f>
        <v/>
      </c>
      <c r="I6258" s="371" t="s">
        <v>80</v>
      </c>
      <c r="J6258" t="s">
        <v>96</v>
      </c>
      <c r="K6258" s="372">
        <v>9012957</v>
      </c>
      <c r="L6258" s="388">
        <f>ROWS(K$5:K6258)</f>
        <v>6254</v>
      </c>
      <c r="M6258" s="388" t="str">
        <f>IF(_xlfn.IFNA(VLOOKUP(I6258,$AG$3:$AH$83,2,FALSE),"")='11.1'!$D$5,TXM!L6258,"")</f>
        <v/>
      </c>
      <c r="N6258" t="str">
        <f>IFERROR(SMALL($M$5:$M$9000,ROWS($M$5:M6258)),"")</f>
        <v/>
      </c>
      <c r="P6258" t="s">
        <v>1639</v>
      </c>
      <c r="S6258" s="388">
        <f>ROWS(R$5:R6258)</f>
        <v>6254</v>
      </c>
      <c r="T6258" s="388" t="str">
        <f>IF(_xlfn.IFNA(VLOOKUP(P6258,$AG$3:$AH$83,2,FALSE),"")='11.1'!$D$5,TXM!S6258,"")</f>
        <v/>
      </c>
      <c r="U6258" t="str">
        <f>IFERROR(SMALL($T$5:$T$9000,ROWS($T$5:T6258)),"")</f>
        <v/>
      </c>
    </row>
    <row r="6259" spans="1:21" ht="14.4" customHeight="1" x14ac:dyDescent="0.3">
      <c r="A6259" t="s">
        <v>1639</v>
      </c>
      <c r="D6259" s="388">
        <f>ROWS(C$5:C6259)</f>
        <v>6255</v>
      </c>
      <c r="E6259" s="388" t="str">
        <f>IF(_xlfn.IFNA(VLOOKUP(A6259,$AG$3:$AH$83,2,FALSE),"")='11.1'!$D$5,TXM!D6259,"")</f>
        <v/>
      </c>
      <c r="F6259" t="str">
        <f>IFERROR(SMALL($E$5:$E$9000,ROWS($E$5:E6259)),"")</f>
        <v/>
      </c>
      <c r="I6259" s="371" t="s">
        <v>80</v>
      </c>
      <c r="J6259" t="s">
        <v>873</v>
      </c>
      <c r="K6259" s="372">
        <v>6227022</v>
      </c>
      <c r="L6259" s="388">
        <f>ROWS(K$5:K6259)</f>
        <v>6255</v>
      </c>
      <c r="M6259" s="388" t="str">
        <f>IF(_xlfn.IFNA(VLOOKUP(I6259,$AG$3:$AH$83,2,FALSE),"")='11.1'!$D$5,TXM!L6259,"")</f>
        <v/>
      </c>
      <c r="N6259" t="str">
        <f>IFERROR(SMALL($M$5:$M$9000,ROWS($M$5:M6259)),"")</f>
        <v/>
      </c>
      <c r="P6259" t="s">
        <v>1639</v>
      </c>
      <c r="S6259" s="388">
        <f>ROWS(R$5:R6259)</f>
        <v>6255</v>
      </c>
      <c r="T6259" s="388" t="str">
        <f>IF(_xlfn.IFNA(VLOOKUP(P6259,$AG$3:$AH$83,2,FALSE),"")='11.1'!$D$5,TXM!S6259,"")</f>
        <v/>
      </c>
      <c r="U6259" t="str">
        <f>IFERROR(SMALL($T$5:$T$9000,ROWS($T$5:T6259)),"")</f>
        <v/>
      </c>
    </row>
    <row r="6260" spans="1:21" ht="14.4" customHeight="1" x14ac:dyDescent="0.3">
      <c r="A6260" t="s">
        <v>1639</v>
      </c>
      <c r="D6260" s="388">
        <f>ROWS(C$5:C6260)</f>
        <v>6256</v>
      </c>
      <c r="E6260" s="388" t="str">
        <f>IF(_xlfn.IFNA(VLOOKUP(A6260,$AG$3:$AH$83,2,FALSE),"")='11.1'!$D$5,TXM!D6260,"")</f>
        <v/>
      </c>
      <c r="F6260" t="str">
        <f>IFERROR(SMALL($E$5:$E$9000,ROWS($E$5:E6260)),"")</f>
        <v/>
      </c>
      <c r="I6260" s="371" t="s">
        <v>80</v>
      </c>
      <c r="J6260" t="s">
        <v>863</v>
      </c>
      <c r="K6260" s="372">
        <v>5992551</v>
      </c>
      <c r="L6260" s="388">
        <f>ROWS(K$5:K6260)</f>
        <v>6256</v>
      </c>
      <c r="M6260" s="388" t="str">
        <f>IF(_xlfn.IFNA(VLOOKUP(I6260,$AG$3:$AH$83,2,FALSE),"")='11.1'!$D$5,TXM!L6260,"")</f>
        <v/>
      </c>
      <c r="N6260" t="str">
        <f>IFERROR(SMALL($M$5:$M$9000,ROWS($M$5:M6260)),"")</f>
        <v/>
      </c>
      <c r="P6260" t="s">
        <v>1639</v>
      </c>
      <c r="S6260" s="388">
        <f>ROWS(R$5:R6260)</f>
        <v>6256</v>
      </c>
      <c r="T6260" s="388" t="str">
        <f>IF(_xlfn.IFNA(VLOOKUP(P6260,$AG$3:$AH$83,2,FALSE),"")='11.1'!$D$5,TXM!S6260,"")</f>
        <v/>
      </c>
      <c r="U6260" t="str">
        <f>IFERROR(SMALL($T$5:$T$9000,ROWS($T$5:T6260)),"")</f>
        <v/>
      </c>
    </row>
    <row r="6261" spans="1:21" ht="14.4" customHeight="1" x14ac:dyDescent="0.3">
      <c r="A6261" t="s">
        <v>1639</v>
      </c>
      <c r="D6261" s="388">
        <f>ROWS(C$5:C6261)</f>
        <v>6257</v>
      </c>
      <c r="E6261" s="388" t="str">
        <f>IF(_xlfn.IFNA(VLOOKUP(A6261,$AG$3:$AH$83,2,FALSE),"")='11.1'!$D$5,TXM!D6261,"")</f>
        <v/>
      </c>
      <c r="F6261" t="str">
        <f>IFERROR(SMALL($E$5:$E$9000,ROWS($E$5:E6261)),"")</f>
        <v/>
      </c>
      <c r="I6261" s="371" t="s">
        <v>80</v>
      </c>
      <c r="J6261" t="s">
        <v>1000</v>
      </c>
      <c r="K6261" s="372">
        <v>4334109</v>
      </c>
      <c r="L6261" s="388">
        <f>ROWS(K$5:K6261)</f>
        <v>6257</v>
      </c>
      <c r="M6261" s="388" t="str">
        <f>IF(_xlfn.IFNA(VLOOKUP(I6261,$AG$3:$AH$83,2,FALSE),"")='11.1'!$D$5,TXM!L6261,"")</f>
        <v/>
      </c>
      <c r="N6261" t="str">
        <f>IFERROR(SMALL($M$5:$M$9000,ROWS($M$5:M6261)),"")</f>
        <v/>
      </c>
      <c r="P6261" t="s">
        <v>1639</v>
      </c>
      <c r="S6261" s="388">
        <f>ROWS(R$5:R6261)</f>
        <v>6257</v>
      </c>
      <c r="T6261" s="388" t="str">
        <f>IF(_xlfn.IFNA(VLOOKUP(P6261,$AG$3:$AH$83,2,FALSE),"")='11.1'!$D$5,TXM!S6261,"")</f>
        <v/>
      </c>
      <c r="U6261" t="str">
        <f>IFERROR(SMALL($T$5:$T$9000,ROWS($T$5:T6261)),"")</f>
        <v/>
      </c>
    </row>
    <row r="6262" spans="1:21" ht="14.4" customHeight="1" x14ac:dyDescent="0.3">
      <c r="A6262" t="s">
        <v>1639</v>
      </c>
      <c r="D6262" s="388">
        <f>ROWS(C$5:C6262)</f>
        <v>6258</v>
      </c>
      <c r="E6262" s="388" t="str">
        <f>IF(_xlfn.IFNA(VLOOKUP(A6262,$AG$3:$AH$83,2,FALSE),"")='11.1'!$D$5,TXM!D6262,"")</f>
        <v/>
      </c>
      <c r="F6262" t="str">
        <f>IFERROR(SMALL($E$5:$E$9000,ROWS($E$5:E6262)),"")</f>
        <v/>
      </c>
      <c r="I6262" s="371" t="s">
        <v>80</v>
      </c>
      <c r="J6262" t="s">
        <v>865</v>
      </c>
      <c r="K6262" s="372">
        <v>3572217</v>
      </c>
      <c r="L6262" s="388">
        <f>ROWS(K$5:K6262)</f>
        <v>6258</v>
      </c>
      <c r="M6262" s="388" t="str">
        <f>IF(_xlfn.IFNA(VLOOKUP(I6262,$AG$3:$AH$83,2,FALSE),"")='11.1'!$D$5,TXM!L6262,"")</f>
        <v/>
      </c>
      <c r="N6262" t="str">
        <f>IFERROR(SMALL($M$5:$M$9000,ROWS($M$5:M6262)),"")</f>
        <v/>
      </c>
      <c r="P6262" t="s">
        <v>1639</v>
      </c>
      <c r="S6262" s="388">
        <f>ROWS(R$5:R6262)</f>
        <v>6258</v>
      </c>
      <c r="T6262" s="388" t="str">
        <f>IF(_xlfn.IFNA(VLOOKUP(P6262,$AG$3:$AH$83,2,FALSE),"")='11.1'!$D$5,TXM!S6262,"")</f>
        <v/>
      </c>
      <c r="U6262" t="str">
        <f>IFERROR(SMALL($T$5:$T$9000,ROWS($T$5:T6262)),"")</f>
        <v/>
      </c>
    </row>
    <row r="6263" spans="1:21" ht="14.4" customHeight="1" x14ac:dyDescent="0.3">
      <c r="A6263" t="s">
        <v>1639</v>
      </c>
      <c r="D6263" s="388">
        <f>ROWS(C$5:C6263)</f>
        <v>6259</v>
      </c>
      <c r="E6263" s="388" t="str">
        <f>IF(_xlfn.IFNA(VLOOKUP(A6263,$AG$3:$AH$83,2,FALSE),"")='11.1'!$D$5,TXM!D6263,"")</f>
        <v/>
      </c>
      <c r="F6263" t="str">
        <f>IFERROR(SMALL($E$5:$E$9000,ROWS($E$5:E6263)),"")</f>
        <v/>
      </c>
      <c r="I6263" s="371" t="s">
        <v>80</v>
      </c>
      <c r="J6263" t="s">
        <v>108</v>
      </c>
      <c r="K6263" s="372">
        <v>1176691</v>
      </c>
      <c r="L6263" s="388">
        <f>ROWS(K$5:K6263)</f>
        <v>6259</v>
      </c>
      <c r="M6263" s="388" t="str">
        <f>IF(_xlfn.IFNA(VLOOKUP(I6263,$AG$3:$AH$83,2,FALSE),"")='11.1'!$D$5,TXM!L6263,"")</f>
        <v/>
      </c>
      <c r="N6263" t="str">
        <f>IFERROR(SMALL($M$5:$M$9000,ROWS($M$5:M6263)),"")</f>
        <v/>
      </c>
      <c r="P6263" t="s">
        <v>1639</v>
      </c>
      <c r="S6263" s="388">
        <f>ROWS(R$5:R6263)</f>
        <v>6259</v>
      </c>
      <c r="T6263" s="388" t="str">
        <f>IF(_xlfn.IFNA(VLOOKUP(P6263,$AG$3:$AH$83,2,FALSE),"")='11.1'!$D$5,TXM!S6263,"")</f>
        <v/>
      </c>
      <c r="U6263" t="str">
        <f>IFERROR(SMALL($T$5:$T$9000,ROWS($T$5:T6263)),"")</f>
        <v/>
      </c>
    </row>
    <row r="6264" spans="1:21" ht="14.4" customHeight="1" x14ac:dyDescent="0.3">
      <c r="A6264" t="s">
        <v>1639</v>
      </c>
      <c r="D6264" s="388">
        <f>ROWS(C$5:C6264)</f>
        <v>6260</v>
      </c>
      <c r="E6264" s="388" t="str">
        <f>IF(_xlfn.IFNA(VLOOKUP(A6264,$AG$3:$AH$83,2,FALSE),"")='11.1'!$D$5,TXM!D6264,"")</f>
        <v/>
      </c>
      <c r="F6264" t="str">
        <f>IFERROR(SMALL($E$5:$E$9000,ROWS($E$5:E6264)),"")</f>
        <v/>
      </c>
      <c r="I6264" s="371" t="s">
        <v>80</v>
      </c>
      <c r="J6264" t="s">
        <v>849</v>
      </c>
      <c r="K6264" s="372">
        <v>1026083</v>
      </c>
      <c r="L6264" s="388">
        <f>ROWS(K$5:K6264)</f>
        <v>6260</v>
      </c>
      <c r="M6264" s="388" t="str">
        <f>IF(_xlfn.IFNA(VLOOKUP(I6264,$AG$3:$AH$83,2,FALSE),"")='11.1'!$D$5,TXM!L6264,"")</f>
        <v/>
      </c>
      <c r="N6264" t="str">
        <f>IFERROR(SMALL($M$5:$M$9000,ROWS($M$5:M6264)),"")</f>
        <v/>
      </c>
      <c r="P6264" t="s">
        <v>1639</v>
      </c>
      <c r="S6264" s="388">
        <f>ROWS(R$5:R6264)</f>
        <v>6260</v>
      </c>
      <c r="T6264" s="388" t="str">
        <f>IF(_xlfn.IFNA(VLOOKUP(P6264,$AG$3:$AH$83,2,FALSE),"")='11.1'!$D$5,TXM!S6264,"")</f>
        <v/>
      </c>
      <c r="U6264" t="str">
        <f>IFERROR(SMALL($T$5:$T$9000,ROWS($T$5:T6264)),"")</f>
        <v/>
      </c>
    </row>
    <row r="6265" spans="1:21" ht="14.4" customHeight="1" x14ac:dyDescent="0.3">
      <c r="A6265" t="s">
        <v>1639</v>
      </c>
      <c r="D6265" s="388">
        <f>ROWS(C$5:C6265)</f>
        <v>6261</v>
      </c>
      <c r="E6265" s="388" t="str">
        <f>IF(_xlfn.IFNA(VLOOKUP(A6265,$AG$3:$AH$83,2,FALSE),"")='11.1'!$D$5,TXM!D6265,"")</f>
        <v/>
      </c>
      <c r="F6265" t="str">
        <f>IFERROR(SMALL($E$5:$E$9000,ROWS($E$5:E6265)),"")</f>
        <v/>
      </c>
      <c r="I6265" s="371" t="s">
        <v>80</v>
      </c>
      <c r="J6265" t="s">
        <v>98</v>
      </c>
      <c r="K6265" s="372">
        <v>995351</v>
      </c>
      <c r="L6265" s="388">
        <f>ROWS(K$5:K6265)</f>
        <v>6261</v>
      </c>
      <c r="M6265" s="388" t="str">
        <f>IF(_xlfn.IFNA(VLOOKUP(I6265,$AG$3:$AH$83,2,FALSE),"")='11.1'!$D$5,TXM!L6265,"")</f>
        <v/>
      </c>
      <c r="N6265" t="str">
        <f>IFERROR(SMALL($M$5:$M$9000,ROWS($M$5:M6265)),"")</f>
        <v/>
      </c>
      <c r="P6265" t="s">
        <v>1639</v>
      </c>
      <c r="S6265" s="388">
        <f>ROWS(R$5:R6265)</f>
        <v>6261</v>
      </c>
      <c r="T6265" s="388" t="str">
        <f>IF(_xlfn.IFNA(VLOOKUP(P6265,$AG$3:$AH$83,2,FALSE),"")='11.1'!$D$5,TXM!S6265,"")</f>
        <v/>
      </c>
      <c r="U6265" t="str">
        <f>IFERROR(SMALL($T$5:$T$9000,ROWS($T$5:T6265)),"")</f>
        <v/>
      </c>
    </row>
    <row r="6266" spans="1:21" ht="14.4" customHeight="1" x14ac:dyDescent="0.3">
      <c r="A6266" t="s">
        <v>1639</v>
      </c>
      <c r="D6266" s="388">
        <f>ROWS(C$5:C6266)</f>
        <v>6262</v>
      </c>
      <c r="E6266" s="388" t="str">
        <f>IF(_xlfn.IFNA(VLOOKUP(A6266,$AG$3:$AH$83,2,FALSE),"")='11.1'!$D$5,TXM!D6266,"")</f>
        <v/>
      </c>
      <c r="F6266" t="str">
        <f>IFERROR(SMALL($E$5:$E$9000,ROWS($E$5:E6266)),"")</f>
        <v/>
      </c>
      <c r="I6266" s="371" t="s">
        <v>80</v>
      </c>
      <c r="J6266" t="s">
        <v>773</v>
      </c>
      <c r="K6266" s="372">
        <v>819293</v>
      </c>
      <c r="L6266" s="388">
        <f>ROWS(K$5:K6266)</f>
        <v>6262</v>
      </c>
      <c r="M6266" s="388" t="str">
        <f>IF(_xlfn.IFNA(VLOOKUP(I6266,$AG$3:$AH$83,2,FALSE),"")='11.1'!$D$5,TXM!L6266,"")</f>
        <v/>
      </c>
      <c r="N6266" t="str">
        <f>IFERROR(SMALL($M$5:$M$9000,ROWS($M$5:M6266)),"")</f>
        <v/>
      </c>
      <c r="P6266" t="s">
        <v>1639</v>
      </c>
      <c r="S6266" s="388">
        <f>ROWS(R$5:R6266)</f>
        <v>6262</v>
      </c>
      <c r="T6266" s="388" t="str">
        <f>IF(_xlfn.IFNA(VLOOKUP(P6266,$AG$3:$AH$83,2,FALSE),"")='11.1'!$D$5,TXM!S6266,"")</f>
        <v/>
      </c>
      <c r="U6266" t="str">
        <f>IFERROR(SMALL($T$5:$T$9000,ROWS($T$5:T6266)),"")</f>
        <v/>
      </c>
    </row>
    <row r="6267" spans="1:21" ht="14.4" customHeight="1" x14ac:dyDescent="0.3">
      <c r="A6267" t="s">
        <v>1639</v>
      </c>
      <c r="D6267" s="388">
        <f>ROWS(C$5:C6267)</f>
        <v>6263</v>
      </c>
      <c r="E6267" s="388" t="str">
        <f>IF(_xlfn.IFNA(VLOOKUP(A6267,$AG$3:$AH$83,2,FALSE),"")='11.1'!$D$5,TXM!D6267,"")</f>
        <v/>
      </c>
      <c r="F6267" t="str">
        <f>IFERROR(SMALL($E$5:$E$9000,ROWS($E$5:E6267)),"")</f>
        <v/>
      </c>
      <c r="I6267" s="371" t="s">
        <v>80</v>
      </c>
      <c r="J6267" t="s">
        <v>779</v>
      </c>
      <c r="K6267" s="372">
        <v>576714</v>
      </c>
      <c r="L6267" s="388">
        <f>ROWS(K$5:K6267)</f>
        <v>6263</v>
      </c>
      <c r="M6267" s="388" t="str">
        <f>IF(_xlfn.IFNA(VLOOKUP(I6267,$AG$3:$AH$83,2,FALSE),"")='11.1'!$D$5,TXM!L6267,"")</f>
        <v/>
      </c>
      <c r="N6267" t="str">
        <f>IFERROR(SMALL($M$5:$M$9000,ROWS($M$5:M6267)),"")</f>
        <v/>
      </c>
      <c r="P6267" t="s">
        <v>1639</v>
      </c>
      <c r="S6267" s="388">
        <f>ROWS(R$5:R6267)</f>
        <v>6263</v>
      </c>
      <c r="T6267" s="388" t="str">
        <f>IF(_xlfn.IFNA(VLOOKUP(P6267,$AG$3:$AH$83,2,FALSE),"")='11.1'!$D$5,TXM!S6267,"")</f>
        <v/>
      </c>
      <c r="U6267" t="str">
        <f>IFERROR(SMALL($T$5:$T$9000,ROWS($T$5:T6267)),"")</f>
        <v/>
      </c>
    </row>
    <row r="6268" spans="1:21" ht="14.4" customHeight="1" x14ac:dyDescent="0.3">
      <c r="A6268" t="s">
        <v>1639</v>
      </c>
      <c r="D6268" s="388">
        <f>ROWS(C$5:C6268)</f>
        <v>6264</v>
      </c>
      <c r="E6268" s="388" t="str">
        <f>IF(_xlfn.IFNA(VLOOKUP(A6268,$AG$3:$AH$83,2,FALSE),"")='11.1'!$D$5,TXM!D6268,"")</f>
        <v/>
      </c>
      <c r="F6268" t="str">
        <f>IFERROR(SMALL($E$5:$E$9000,ROWS($E$5:E6268)),"")</f>
        <v/>
      </c>
      <c r="I6268" s="371" t="s">
        <v>80</v>
      </c>
      <c r="J6268" t="s">
        <v>107</v>
      </c>
      <c r="K6268" s="372">
        <v>437474</v>
      </c>
      <c r="L6268" s="388">
        <f>ROWS(K$5:K6268)</f>
        <v>6264</v>
      </c>
      <c r="M6268" s="388" t="str">
        <f>IF(_xlfn.IFNA(VLOOKUP(I6268,$AG$3:$AH$83,2,FALSE),"")='11.1'!$D$5,TXM!L6268,"")</f>
        <v/>
      </c>
      <c r="N6268" t="str">
        <f>IFERROR(SMALL($M$5:$M$9000,ROWS($M$5:M6268)),"")</f>
        <v/>
      </c>
      <c r="P6268" t="s">
        <v>1639</v>
      </c>
      <c r="S6268" s="388">
        <f>ROWS(R$5:R6268)</f>
        <v>6264</v>
      </c>
      <c r="T6268" s="388" t="str">
        <f>IF(_xlfn.IFNA(VLOOKUP(P6268,$AG$3:$AH$83,2,FALSE),"")='11.1'!$D$5,TXM!S6268,"")</f>
        <v/>
      </c>
      <c r="U6268" t="str">
        <f>IFERROR(SMALL($T$5:$T$9000,ROWS($T$5:T6268)),"")</f>
        <v/>
      </c>
    </row>
    <row r="6269" spans="1:21" ht="14.4" customHeight="1" x14ac:dyDescent="0.3">
      <c r="A6269" t="s">
        <v>1639</v>
      </c>
      <c r="D6269" s="388">
        <f>ROWS(C$5:C6269)</f>
        <v>6265</v>
      </c>
      <c r="E6269" s="388" t="str">
        <f>IF(_xlfn.IFNA(VLOOKUP(A6269,$AG$3:$AH$83,2,FALSE),"")='11.1'!$D$5,TXM!D6269,"")</f>
        <v/>
      </c>
      <c r="F6269" t="str">
        <f>IFERROR(SMALL($E$5:$E$9000,ROWS($E$5:E6269)),"")</f>
        <v/>
      </c>
      <c r="I6269" s="371" t="s">
        <v>80</v>
      </c>
      <c r="J6269" t="s">
        <v>1265</v>
      </c>
      <c r="K6269" s="372">
        <v>419230</v>
      </c>
      <c r="L6269" s="388">
        <f>ROWS(K$5:K6269)</f>
        <v>6265</v>
      </c>
      <c r="M6269" s="388" t="str">
        <f>IF(_xlfn.IFNA(VLOOKUP(I6269,$AG$3:$AH$83,2,FALSE),"")='11.1'!$D$5,TXM!L6269,"")</f>
        <v/>
      </c>
      <c r="N6269" t="str">
        <f>IFERROR(SMALL($M$5:$M$9000,ROWS($M$5:M6269)),"")</f>
        <v/>
      </c>
      <c r="P6269" t="s">
        <v>1639</v>
      </c>
      <c r="S6269" s="388">
        <f>ROWS(R$5:R6269)</f>
        <v>6265</v>
      </c>
      <c r="T6269" s="388" t="str">
        <f>IF(_xlfn.IFNA(VLOOKUP(P6269,$AG$3:$AH$83,2,FALSE),"")='11.1'!$D$5,TXM!S6269,"")</f>
        <v/>
      </c>
      <c r="U6269" t="str">
        <f>IFERROR(SMALL($T$5:$T$9000,ROWS($T$5:T6269)),"")</f>
        <v/>
      </c>
    </row>
    <row r="6270" spans="1:21" ht="14.4" customHeight="1" x14ac:dyDescent="0.3">
      <c r="A6270" t="s">
        <v>1639</v>
      </c>
      <c r="D6270" s="388">
        <f>ROWS(C$5:C6270)</f>
        <v>6266</v>
      </c>
      <c r="E6270" s="388" t="str">
        <f>IF(_xlfn.IFNA(VLOOKUP(A6270,$AG$3:$AH$83,2,FALSE),"")='11.1'!$D$5,TXM!D6270,"")</f>
        <v/>
      </c>
      <c r="F6270" t="str">
        <f>IFERROR(SMALL($E$5:$E$9000,ROWS($E$5:E6270)),"")</f>
        <v/>
      </c>
      <c r="I6270" s="371" t="s">
        <v>80</v>
      </c>
      <c r="J6270" t="s">
        <v>1001</v>
      </c>
      <c r="K6270" s="372">
        <v>290423</v>
      </c>
      <c r="L6270" s="388">
        <f>ROWS(K$5:K6270)</f>
        <v>6266</v>
      </c>
      <c r="M6270" s="388" t="str">
        <f>IF(_xlfn.IFNA(VLOOKUP(I6270,$AG$3:$AH$83,2,FALSE),"")='11.1'!$D$5,TXM!L6270,"")</f>
        <v/>
      </c>
      <c r="N6270" t="str">
        <f>IFERROR(SMALL($M$5:$M$9000,ROWS($M$5:M6270)),"")</f>
        <v/>
      </c>
      <c r="P6270" t="s">
        <v>1639</v>
      </c>
      <c r="S6270" s="388">
        <f>ROWS(R$5:R6270)</f>
        <v>6266</v>
      </c>
      <c r="T6270" s="388" t="str">
        <f>IF(_xlfn.IFNA(VLOOKUP(P6270,$AG$3:$AH$83,2,FALSE),"")='11.1'!$D$5,TXM!S6270,"")</f>
        <v/>
      </c>
      <c r="U6270" t="str">
        <f>IFERROR(SMALL($T$5:$T$9000,ROWS($T$5:T6270)),"")</f>
        <v/>
      </c>
    </row>
    <row r="6271" spans="1:21" ht="14.4" customHeight="1" x14ac:dyDescent="0.3">
      <c r="A6271" t="s">
        <v>1639</v>
      </c>
      <c r="D6271" s="388">
        <f>ROWS(C$5:C6271)</f>
        <v>6267</v>
      </c>
      <c r="E6271" s="388" t="str">
        <f>IF(_xlfn.IFNA(VLOOKUP(A6271,$AG$3:$AH$83,2,FALSE),"")='11.1'!$D$5,TXM!D6271,"")</f>
        <v/>
      </c>
      <c r="F6271" t="str">
        <f>IFERROR(SMALL($E$5:$E$9000,ROWS($E$5:E6271)),"")</f>
        <v/>
      </c>
      <c r="I6271" s="371" t="s">
        <v>80</v>
      </c>
      <c r="J6271" t="s">
        <v>855</v>
      </c>
      <c r="K6271" s="372">
        <v>265642</v>
      </c>
      <c r="L6271" s="388">
        <f>ROWS(K$5:K6271)</f>
        <v>6267</v>
      </c>
      <c r="M6271" s="388" t="str">
        <f>IF(_xlfn.IFNA(VLOOKUP(I6271,$AG$3:$AH$83,2,FALSE),"")='11.1'!$D$5,TXM!L6271,"")</f>
        <v/>
      </c>
      <c r="N6271" t="str">
        <f>IFERROR(SMALL($M$5:$M$9000,ROWS($M$5:M6271)),"")</f>
        <v/>
      </c>
      <c r="P6271" t="s">
        <v>1639</v>
      </c>
      <c r="S6271" s="388">
        <f>ROWS(R$5:R6271)</f>
        <v>6267</v>
      </c>
      <c r="T6271" s="388" t="str">
        <f>IF(_xlfn.IFNA(VLOOKUP(P6271,$AG$3:$AH$83,2,FALSE),"")='11.1'!$D$5,TXM!S6271,"")</f>
        <v/>
      </c>
      <c r="U6271" t="str">
        <f>IFERROR(SMALL($T$5:$T$9000,ROWS($T$5:T6271)),"")</f>
        <v/>
      </c>
    </row>
    <row r="6272" spans="1:21" ht="14.4" customHeight="1" x14ac:dyDescent="0.3">
      <c r="A6272" t="s">
        <v>1639</v>
      </c>
      <c r="D6272" s="388">
        <f>ROWS(C$5:C6272)</f>
        <v>6268</v>
      </c>
      <c r="E6272" s="388" t="str">
        <f>IF(_xlfn.IFNA(VLOOKUP(A6272,$AG$3:$AH$83,2,FALSE),"")='11.1'!$D$5,TXM!D6272,"")</f>
        <v/>
      </c>
      <c r="F6272" t="str">
        <f>IFERROR(SMALL($E$5:$E$9000,ROWS($E$5:E6272)),"")</f>
        <v/>
      </c>
      <c r="I6272" s="371" t="s">
        <v>80</v>
      </c>
      <c r="J6272" t="s">
        <v>1285</v>
      </c>
      <c r="K6272" s="372">
        <v>210032</v>
      </c>
      <c r="L6272" s="388">
        <f>ROWS(K$5:K6272)</f>
        <v>6268</v>
      </c>
      <c r="M6272" s="388" t="str">
        <f>IF(_xlfn.IFNA(VLOOKUP(I6272,$AG$3:$AH$83,2,FALSE),"")='11.1'!$D$5,TXM!L6272,"")</f>
        <v/>
      </c>
      <c r="N6272" t="str">
        <f>IFERROR(SMALL($M$5:$M$9000,ROWS($M$5:M6272)),"")</f>
        <v/>
      </c>
      <c r="P6272" t="s">
        <v>1639</v>
      </c>
      <c r="S6272" s="388">
        <f>ROWS(R$5:R6272)</f>
        <v>6268</v>
      </c>
      <c r="T6272" s="388" t="str">
        <f>IF(_xlfn.IFNA(VLOOKUP(P6272,$AG$3:$AH$83,2,FALSE),"")='11.1'!$D$5,TXM!S6272,"")</f>
        <v/>
      </c>
      <c r="U6272" t="str">
        <f>IFERROR(SMALL($T$5:$T$9000,ROWS($T$5:T6272)),"")</f>
        <v/>
      </c>
    </row>
    <row r="6273" spans="1:21" ht="14.4" customHeight="1" x14ac:dyDescent="0.3">
      <c r="A6273" t="s">
        <v>1639</v>
      </c>
      <c r="D6273" s="388">
        <f>ROWS(C$5:C6273)</f>
        <v>6269</v>
      </c>
      <c r="E6273" s="388" t="str">
        <f>IF(_xlfn.IFNA(VLOOKUP(A6273,$AG$3:$AH$83,2,FALSE),"")='11.1'!$D$5,TXM!D6273,"")</f>
        <v/>
      </c>
      <c r="F6273" t="str">
        <f>IFERROR(SMALL($E$5:$E$9000,ROWS($E$5:E6273)),"")</f>
        <v/>
      </c>
      <c r="I6273" s="371" t="s">
        <v>80</v>
      </c>
      <c r="J6273" t="s">
        <v>171</v>
      </c>
      <c r="K6273" s="372">
        <v>166423</v>
      </c>
      <c r="L6273" s="388">
        <f>ROWS(K$5:K6273)</f>
        <v>6269</v>
      </c>
      <c r="M6273" s="388" t="str">
        <f>IF(_xlfn.IFNA(VLOOKUP(I6273,$AG$3:$AH$83,2,FALSE),"")='11.1'!$D$5,TXM!L6273,"")</f>
        <v/>
      </c>
      <c r="N6273" t="str">
        <f>IFERROR(SMALL($M$5:$M$9000,ROWS($M$5:M6273)),"")</f>
        <v/>
      </c>
      <c r="P6273" t="s">
        <v>1639</v>
      </c>
      <c r="S6273" s="388">
        <f>ROWS(R$5:R6273)</f>
        <v>6269</v>
      </c>
      <c r="T6273" s="388" t="str">
        <f>IF(_xlfn.IFNA(VLOOKUP(P6273,$AG$3:$AH$83,2,FALSE),"")='11.1'!$D$5,TXM!S6273,"")</f>
        <v/>
      </c>
      <c r="U6273" t="str">
        <f>IFERROR(SMALL($T$5:$T$9000,ROWS($T$5:T6273)),"")</f>
        <v/>
      </c>
    </row>
    <row r="6274" spans="1:21" ht="14.4" customHeight="1" x14ac:dyDescent="0.3">
      <c r="A6274" t="s">
        <v>1639</v>
      </c>
      <c r="D6274" s="388">
        <f>ROWS(C$5:C6274)</f>
        <v>6270</v>
      </c>
      <c r="E6274" s="388" t="str">
        <f>IF(_xlfn.IFNA(VLOOKUP(A6274,$AG$3:$AH$83,2,FALSE),"")='11.1'!$D$5,TXM!D6274,"")</f>
        <v/>
      </c>
      <c r="F6274" t="str">
        <f>IFERROR(SMALL($E$5:$E$9000,ROWS($E$5:E6274)),"")</f>
        <v/>
      </c>
      <c r="I6274" s="371" t="s">
        <v>80</v>
      </c>
      <c r="J6274" t="s">
        <v>791</v>
      </c>
      <c r="K6274" s="372">
        <v>159064</v>
      </c>
      <c r="L6274" s="388">
        <f>ROWS(K$5:K6274)</f>
        <v>6270</v>
      </c>
      <c r="M6274" s="388" t="str">
        <f>IF(_xlfn.IFNA(VLOOKUP(I6274,$AG$3:$AH$83,2,FALSE),"")='11.1'!$D$5,TXM!L6274,"")</f>
        <v/>
      </c>
      <c r="N6274" t="str">
        <f>IFERROR(SMALL($M$5:$M$9000,ROWS($M$5:M6274)),"")</f>
        <v/>
      </c>
      <c r="P6274" t="s">
        <v>1639</v>
      </c>
      <c r="S6274" s="388">
        <f>ROWS(R$5:R6274)</f>
        <v>6270</v>
      </c>
      <c r="T6274" s="388" t="str">
        <f>IF(_xlfn.IFNA(VLOOKUP(P6274,$AG$3:$AH$83,2,FALSE),"")='11.1'!$D$5,TXM!S6274,"")</f>
        <v/>
      </c>
      <c r="U6274" t="str">
        <f>IFERROR(SMALL($T$5:$T$9000,ROWS($T$5:T6274)),"")</f>
        <v/>
      </c>
    </row>
    <row r="6275" spans="1:21" ht="14.4" customHeight="1" x14ac:dyDescent="0.3">
      <c r="A6275" t="s">
        <v>1639</v>
      </c>
      <c r="D6275" s="388">
        <f>ROWS(C$5:C6275)</f>
        <v>6271</v>
      </c>
      <c r="E6275" s="388" t="str">
        <f>IF(_xlfn.IFNA(VLOOKUP(A6275,$AG$3:$AH$83,2,FALSE),"")='11.1'!$D$5,TXM!D6275,"")</f>
        <v/>
      </c>
      <c r="F6275" t="str">
        <f>IFERROR(SMALL($E$5:$E$9000,ROWS($E$5:E6275)),"")</f>
        <v/>
      </c>
      <c r="I6275" s="371" t="s">
        <v>80</v>
      </c>
      <c r="J6275" t="s">
        <v>861</v>
      </c>
      <c r="K6275" s="372">
        <v>147900</v>
      </c>
      <c r="L6275" s="388">
        <f>ROWS(K$5:K6275)</f>
        <v>6271</v>
      </c>
      <c r="M6275" s="388" t="str">
        <f>IF(_xlfn.IFNA(VLOOKUP(I6275,$AG$3:$AH$83,2,FALSE),"")='11.1'!$D$5,TXM!L6275,"")</f>
        <v/>
      </c>
      <c r="N6275" t="str">
        <f>IFERROR(SMALL($M$5:$M$9000,ROWS($M$5:M6275)),"")</f>
        <v/>
      </c>
      <c r="P6275" t="s">
        <v>1639</v>
      </c>
      <c r="S6275" s="388">
        <f>ROWS(R$5:R6275)</f>
        <v>6271</v>
      </c>
      <c r="T6275" s="388" t="str">
        <f>IF(_xlfn.IFNA(VLOOKUP(P6275,$AG$3:$AH$83,2,FALSE),"")='11.1'!$D$5,TXM!S6275,"")</f>
        <v/>
      </c>
      <c r="U6275" t="str">
        <f>IFERROR(SMALL($T$5:$T$9000,ROWS($T$5:T6275)),"")</f>
        <v/>
      </c>
    </row>
    <row r="6276" spans="1:21" ht="14.4" customHeight="1" x14ac:dyDescent="0.3">
      <c r="A6276" t="s">
        <v>1639</v>
      </c>
      <c r="D6276" s="388">
        <f>ROWS(C$5:C6276)</f>
        <v>6272</v>
      </c>
      <c r="E6276" s="388" t="str">
        <f>IF(_xlfn.IFNA(VLOOKUP(A6276,$AG$3:$AH$83,2,FALSE),"")='11.1'!$D$5,TXM!D6276,"")</f>
        <v/>
      </c>
      <c r="F6276" t="str">
        <f>IFERROR(SMALL($E$5:$E$9000,ROWS($E$5:E6276)),"")</f>
        <v/>
      </c>
      <c r="I6276" s="371" t="s">
        <v>80</v>
      </c>
      <c r="J6276" t="s">
        <v>823</v>
      </c>
      <c r="K6276" s="372">
        <v>84866</v>
      </c>
      <c r="L6276" s="388">
        <f>ROWS(K$5:K6276)</f>
        <v>6272</v>
      </c>
      <c r="M6276" s="388" t="str">
        <f>IF(_xlfn.IFNA(VLOOKUP(I6276,$AG$3:$AH$83,2,FALSE),"")='11.1'!$D$5,TXM!L6276,"")</f>
        <v/>
      </c>
      <c r="N6276" t="str">
        <f>IFERROR(SMALL($M$5:$M$9000,ROWS($M$5:M6276)),"")</f>
        <v/>
      </c>
      <c r="P6276" t="s">
        <v>1639</v>
      </c>
      <c r="S6276" s="388">
        <f>ROWS(R$5:R6276)</f>
        <v>6272</v>
      </c>
      <c r="T6276" s="388" t="str">
        <f>IF(_xlfn.IFNA(VLOOKUP(P6276,$AG$3:$AH$83,2,FALSE),"")='11.1'!$D$5,TXM!S6276,"")</f>
        <v/>
      </c>
      <c r="U6276" t="str">
        <f>IFERROR(SMALL($T$5:$T$9000,ROWS($T$5:T6276)),"")</f>
        <v/>
      </c>
    </row>
    <row r="6277" spans="1:21" ht="14.4" customHeight="1" x14ac:dyDescent="0.3">
      <c r="A6277" t="s">
        <v>1639</v>
      </c>
      <c r="D6277" s="388">
        <f>ROWS(C$5:C6277)</f>
        <v>6273</v>
      </c>
      <c r="E6277" s="388" t="str">
        <f>IF(_xlfn.IFNA(VLOOKUP(A6277,$AG$3:$AH$83,2,FALSE),"")='11.1'!$D$5,TXM!D6277,"")</f>
        <v/>
      </c>
      <c r="F6277" t="str">
        <f>IFERROR(SMALL($E$5:$E$9000,ROWS($E$5:E6277)),"")</f>
        <v/>
      </c>
      <c r="I6277" s="371" t="s">
        <v>80</v>
      </c>
      <c r="J6277" t="s">
        <v>843</v>
      </c>
      <c r="K6277" s="372">
        <v>67764</v>
      </c>
      <c r="L6277" s="388">
        <f>ROWS(K$5:K6277)</f>
        <v>6273</v>
      </c>
      <c r="M6277" s="388" t="str">
        <f>IF(_xlfn.IFNA(VLOOKUP(I6277,$AG$3:$AH$83,2,FALSE),"")='11.1'!$D$5,TXM!L6277,"")</f>
        <v/>
      </c>
      <c r="N6277" t="str">
        <f>IFERROR(SMALL($M$5:$M$9000,ROWS($M$5:M6277)),"")</f>
        <v/>
      </c>
      <c r="P6277" t="s">
        <v>1639</v>
      </c>
      <c r="S6277" s="388">
        <f>ROWS(R$5:R6277)</f>
        <v>6273</v>
      </c>
      <c r="T6277" s="388" t="str">
        <f>IF(_xlfn.IFNA(VLOOKUP(P6277,$AG$3:$AH$83,2,FALSE),"")='11.1'!$D$5,TXM!S6277,"")</f>
        <v/>
      </c>
      <c r="U6277" t="str">
        <f>IFERROR(SMALL($T$5:$T$9000,ROWS($T$5:T6277)),"")</f>
        <v/>
      </c>
    </row>
    <row r="6278" spans="1:21" ht="14.4" customHeight="1" x14ac:dyDescent="0.3">
      <c r="A6278" t="s">
        <v>1639</v>
      </c>
      <c r="D6278" s="388">
        <f>ROWS(C$5:C6278)</f>
        <v>6274</v>
      </c>
      <c r="E6278" s="388" t="str">
        <f>IF(_xlfn.IFNA(VLOOKUP(A6278,$AG$3:$AH$83,2,FALSE),"")='11.1'!$D$5,TXM!D6278,"")</f>
        <v/>
      </c>
      <c r="F6278" t="str">
        <f>IFERROR(SMALL($E$5:$E$9000,ROWS($E$5:E6278)),"")</f>
        <v/>
      </c>
      <c r="I6278" s="371" t="s">
        <v>80</v>
      </c>
      <c r="J6278" t="s">
        <v>827</v>
      </c>
      <c r="K6278" s="372">
        <v>67029</v>
      </c>
      <c r="L6278" s="388">
        <f>ROWS(K$5:K6278)</f>
        <v>6274</v>
      </c>
      <c r="M6278" s="388" t="str">
        <f>IF(_xlfn.IFNA(VLOOKUP(I6278,$AG$3:$AH$83,2,FALSE),"")='11.1'!$D$5,TXM!L6278,"")</f>
        <v/>
      </c>
      <c r="N6278" t="str">
        <f>IFERROR(SMALL($M$5:$M$9000,ROWS($M$5:M6278)),"")</f>
        <v/>
      </c>
      <c r="P6278" t="s">
        <v>1639</v>
      </c>
      <c r="S6278" s="388">
        <f>ROWS(R$5:R6278)</f>
        <v>6274</v>
      </c>
      <c r="T6278" s="388" t="str">
        <f>IF(_xlfn.IFNA(VLOOKUP(P6278,$AG$3:$AH$83,2,FALSE),"")='11.1'!$D$5,TXM!S6278,"")</f>
        <v/>
      </c>
      <c r="U6278" t="str">
        <f>IFERROR(SMALL($T$5:$T$9000,ROWS($T$5:T6278)),"")</f>
        <v/>
      </c>
    </row>
    <row r="6279" spans="1:21" ht="14.4" customHeight="1" x14ac:dyDescent="0.3">
      <c r="A6279" t="s">
        <v>1639</v>
      </c>
      <c r="D6279" s="388">
        <f>ROWS(C$5:C6279)</f>
        <v>6275</v>
      </c>
      <c r="E6279" s="388" t="str">
        <f>IF(_xlfn.IFNA(VLOOKUP(A6279,$AG$3:$AH$83,2,FALSE),"")='11.1'!$D$5,TXM!D6279,"")</f>
        <v/>
      </c>
      <c r="F6279" t="str">
        <f>IFERROR(SMALL($E$5:$E$9000,ROWS($E$5:E6279)),"")</f>
        <v/>
      </c>
      <c r="I6279" s="371" t="s">
        <v>80</v>
      </c>
      <c r="J6279" t="s">
        <v>1240</v>
      </c>
      <c r="K6279" s="372">
        <v>54262</v>
      </c>
      <c r="L6279" s="388">
        <f>ROWS(K$5:K6279)</f>
        <v>6275</v>
      </c>
      <c r="M6279" s="388" t="str">
        <f>IF(_xlfn.IFNA(VLOOKUP(I6279,$AG$3:$AH$83,2,FALSE),"")='11.1'!$D$5,TXM!L6279,"")</f>
        <v/>
      </c>
      <c r="N6279" t="str">
        <f>IFERROR(SMALL($M$5:$M$9000,ROWS($M$5:M6279)),"")</f>
        <v/>
      </c>
      <c r="P6279" t="s">
        <v>1639</v>
      </c>
      <c r="S6279" s="388">
        <f>ROWS(R$5:R6279)</f>
        <v>6275</v>
      </c>
      <c r="T6279" s="388" t="str">
        <f>IF(_xlfn.IFNA(VLOOKUP(P6279,$AG$3:$AH$83,2,FALSE),"")='11.1'!$D$5,TXM!S6279,"")</f>
        <v/>
      </c>
      <c r="U6279" t="str">
        <f>IFERROR(SMALL($T$5:$T$9000,ROWS($T$5:T6279)),"")</f>
        <v/>
      </c>
    </row>
    <row r="6280" spans="1:21" ht="14.4" customHeight="1" x14ac:dyDescent="0.3">
      <c r="A6280" t="s">
        <v>1639</v>
      </c>
      <c r="D6280" s="388">
        <f>ROWS(C$5:C6280)</f>
        <v>6276</v>
      </c>
      <c r="E6280" s="388" t="str">
        <f>IF(_xlfn.IFNA(VLOOKUP(A6280,$AG$3:$AH$83,2,FALSE),"")='11.1'!$D$5,TXM!D6280,"")</f>
        <v/>
      </c>
      <c r="F6280" t="str">
        <f>IFERROR(SMALL($E$5:$E$9000,ROWS($E$5:E6280)),"")</f>
        <v/>
      </c>
      <c r="I6280" s="371" t="s">
        <v>80</v>
      </c>
      <c r="J6280" t="s">
        <v>789</v>
      </c>
      <c r="K6280" s="372">
        <v>49012</v>
      </c>
      <c r="L6280" s="388">
        <f>ROWS(K$5:K6280)</f>
        <v>6276</v>
      </c>
      <c r="M6280" s="388" t="str">
        <f>IF(_xlfn.IFNA(VLOOKUP(I6280,$AG$3:$AH$83,2,FALSE),"")='11.1'!$D$5,TXM!L6280,"")</f>
        <v/>
      </c>
      <c r="N6280" t="str">
        <f>IFERROR(SMALL($M$5:$M$9000,ROWS($M$5:M6280)),"")</f>
        <v/>
      </c>
      <c r="P6280" t="s">
        <v>1639</v>
      </c>
      <c r="S6280" s="388">
        <f>ROWS(R$5:R6280)</f>
        <v>6276</v>
      </c>
      <c r="T6280" s="388" t="str">
        <f>IF(_xlfn.IFNA(VLOOKUP(P6280,$AG$3:$AH$83,2,FALSE),"")='11.1'!$D$5,TXM!S6280,"")</f>
        <v/>
      </c>
      <c r="U6280" t="str">
        <f>IFERROR(SMALL($T$5:$T$9000,ROWS($T$5:T6280)),"")</f>
        <v/>
      </c>
    </row>
    <row r="6281" spans="1:21" ht="14.4" customHeight="1" x14ac:dyDescent="0.3">
      <c r="A6281" t="s">
        <v>1639</v>
      </c>
      <c r="D6281" s="388">
        <f>ROWS(C$5:C6281)</f>
        <v>6277</v>
      </c>
      <c r="E6281" s="388" t="str">
        <f>IF(_xlfn.IFNA(VLOOKUP(A6281,$AG$3:$AH$83,2,FALSE),"")='11.1'!$D$5,TXM!D6281,"")</f>
        <v/>
      </c>
      <c r="F6281" t="str">
        <f>IFERROR(SMALL($E$5:$E$9000,ROWS($E$5:E6281)),"")</f>
        <v/>
      </c>
      <c r="I6281" s="371" t="s">
        <v>80</v>
      </c>
      <c r="J6281" t="s">
        <v>1434</v>
      </c>
      <c r="K6281" s="372">
        <v>42579</v>
      </c>
      <c r="L6281" s="388">
        <f>ROWS(K$5:K6281)</f>
        <v>6277</v>
      </c>
      <c r="M6281" s="388" t="str">
        <f>IF(_xlfn.IFNA(VLOOKUP(I6281,$AG$3:$AH$83,2,FALSE),"")='11.1'!$D$5,TXM!L6281,"")</f>
        <v/>
      </c>
      <c r="N6281" t="str">
        <f>IFERROR(SMALL($M$5:$M$9000,ROWS($M$5:M6281)),"")</f>
        <v/>
      </c>
      <c r="P6281" t="s">
        <v>1639</v>
      </c>
      <c r="S6281" s="388">
        <f>ROWS(R$5:R6281)</f>
        <v>6277</v>
      </c>
      <c r="T6281" s="388" t="str">
        <f>IF(_xlfn.IFNA(VLOOKUP(P6281,$AG$3:$AH$83,2,FALSE),"")='11.1'!$D$5,TXM!S6281,"")</f>
        <v/>
      </c>
      <c r="U6281" t="str">
        <f>IFERROR(SMALL($T$5:$T$9000,ROWS($T$5:T6281)),"")</f>
        <v/>
      </c>
    </row>
    <row r="6282" spans="1:21" ht="14.4" customHeight="1" x14ac:dyDescent="0.3">
      <c r="A6282" t="s">
        <v>1639</v>
      </c>
      <c r="D6282" s="388">
        <f>ROWS(C$5:C6282)</f>
        <v>6278</v>
      </c>
      <c r="E6282" s="388" t="str">
        <f>IF(_xlfn.IFNA(VLOOKUP(A6282,$AG$3:$AH$83,2,FALSE),"")='11.1'!$D$5,TXM!D6282,"")</f>
        <v/>
      </c>
      <c r="F6282" t="str">
        <f>IFERROR(SMALL($E$5:$E$9000,ROWS($E$5:E6282)),"")</f>
        <v/>
      </c>
      <c r="I6282" s="371" t="s">
        <v>80</v>
      </c>
      <c r="J6282" t="s">
        <v>821</v>
      </c>
      <c r="K6282" s="372">
        <v>18949</v>
      </c>
      <c r="L6282" s="388">
        <f>ROWS(K$5:K6282)</f>
        <v>6278</v>
      </c>
      <c r="M6282" s="388" t="str">
        <f>IF(_xlfn.IFNA(VLOOKUP(I6282,$AG$3:$AH$83,2,FALSE),"")='11.1'!$D$5,TXM!L6282,"")</f>
        <v/>
      </c>
      <c r="N6282" t="str">
        <f>IFERROR(SMALL($M$5:$M$9000,ROWS($M$5:M6282)),"")</f>
        <v/>
      </c>
      <c r="P6282" t="s">
        <v>1639</v>
      </c>
      <c r="S6282" s="388">
        <f>ROWS(R$5:R6282)</f>
        <v>6278</v>
      </c>
      <c r="T6282" s="388" t="str">
        <f>IF(_xlfn.IFNA(VLOOKUP(P6282,$AG$3:$AH$83,2,FALSE),"")='11.1'!$D$5,TXM!S6282,"")</f>
        <v/>
      </c>
      <c r="U6282" t="str">
        <f>IFERROR(SMALL($T$5:$T$9000,ROWS($T$5:T6282)),"")</f>
        <v/>
      </c>
    </row>
    <row r="6283" spans="1:21" ht="14.4" customHeight="1" x14ac:dyDescent="0.3">
      <c r="A6283" t="s">
        <v>1639</v>
      </c>
      <c r="D6283" s="388">
        <f>ROWS(C$5:C6283)</f>
        <v>6279</v>
      </c>
      <c r="E6283" s="388" t="str">
        <f>IF(_xlfn.IFNA(VLOOKUP(A6283,$AG$3:$AH$83,2,FALSE),"")='11.1'!$D$5,TXM!D6283,"")</f>
        <v/>
      </c>
      <c r="F6283" t="str">
        <f>IFERROR(SMALL($E$5:$E$9000,ROWS($E$5:E6283)),"")</f>
        <v/>
      </c>
      <c r="I6283" s="371" t="s">
        <v>80</v>
      </c>
      <c r="J6283" t="s">
        <v>1318</v>
      </c>
      <c r="K6283" s="372">
        <v>16458</v>
      </c>
      <c r="L6283" s="388">
        <f>ROWS(K$5:K6283)</f>
        <v>6279</v>
      </c>
      <c r="M6283" s="388" t="str">
        <f>IF(_xlfn.IFNA(VLOOKUP(I6283,$AG$3:$AH$83,2,FALSE),"")='11.1'!$D$5,TXM!L6283,"")</f>
        <v/>
      </c>
      <c r="N6283" t="str">
        <f>IFERROR(SMALL($M$5:$M$9000,ROWS($M$5:M6283)),"")</f>
        <v/>
      </c>
      <c r="P6283" t="s">
        <v>1639</v>
      </c>
      <c r="S6283" s="388">
        <f>ROWS(R$5:R6283)</f>
        <v>6279</v>
      </c>
      <c r="T6283" s="388" t="str">
        <f>IF(_xlfn.IFNA(VLOOKUP(P6283,$AG$3:$AH$83,2,FALSE),"")='11.1'!$D$5,TXM!S6283,"")</f>
        <v/>
      </c>
      <c r="U6283" t="str">
        <f>IFERROR(SMALL($T$5:$T$9000,ROWS($T$5:T6283)),"")</f>
        <v/>
      </c>
    </row>
    <row r="6284" spans="1:21" ht="14.4" customHeight="1" x14ac:dyDescent="0.3">
      <c r="A6284" t="s">
        <v>1639</v>
      </c>
      <c r="D6284" s="388">
        <f>ROWS(C$5:C6284)</f>
        <v>6280</v>
      </c>
      <c r="E6284" s="388" t="str">
        <f>IF(_xlfn.IFNA(VLOOKUP(A6284,$AG$3:$AH$83,2,FALSE),"")='11.1'!$D$5,TXM!D6284,"")</f>
        <v/>
      </c>
      <c r="F6284" t="str">
        <f>IFERROR(SMALL($E$5:$E$9000,ROWS($E$5:E6284)),"")</f>
        <v/>
      </c>
      <c r="I6284" s="371" t="s">
        <v>80</v>
      </c>
      <c r="J6284" t="s">
        <v>1005</v>
      </c>
      <c r="K6284" s="372">
        <v>14650</v>
      </c>
      <c r="L6284" s="388">
        <f>ROWS(K$5:K6284)</f>
        <v>6280</v>
      </c>
      <c r="M6284" s="388" t="str">
        <f>IF(_xlfn.IFNA(VLOOKUP(I6284,$AG$3:$AH$83,2,FALSE),"")='11.1'!$D$5,TXM!L6284,"")</f>
        <v/>
      </c>
      <c r="N6284" t="str">
        <f>IFERROR(SMALL($M$5:$M$9000,ROWS($M$5:M6284)),"")</f>
        <v/>
      </c>
      <c r="P6284" t="s">
        <v>1639</v>
      </c>
      <c r="S6284" s="388">
        <f>ROWS(R$5:R6284)</f>
        <v>6280</v>
      </c>
      <c r="T6284" s="388" t="str">
        <f>IF(_xlfn.IFNA(VLOOKUP(P6284,$AG$3:$AH$83,2,FALSE),"")='11.1'!$D$5,TXM!S6284,"")</f>
        <v/>
      </c>
      <c r="U6284" t="str">
        <f>IFERROR(SMALL($T$5:$T$9000,ROWS($T$5:T6284)),"")</f>
        <v/>
      </c>
    </row>
    <row r="6285" spans="1:21" ht="14.4" customHeight="1" x14ac:dyDescent="0.3">
      <c r="A6285" t="s">
        <v>1639</v>
      </c>
      <c r="D6285" s="388">
        <f>ROWS(C$5:C6285)</f>
        <v>6281</v>
      </c>
      <c r="E6285" s="388" t="str">
        <f>IF(_xlfn.IFNA(VLOOKUP(A6285,$AG$3:$AH$83,2,FALSE),"")='11.1'!$D$5,TXM!D6285,"")</f>
        <v/>
      </c>
      <c r="F6285" t="str">
        <f>IFERROR(SMALL($E$5:$E$9000,ROWS($E$5:E6285)),"")</f>
        <v/>
      </c>
      <c r="I6285" s="371" t="s">
        <v>80</v>
      </c>
      <c r="J6285" t="s">
        <v>92</v>
      </c>
      <c r="K6285" s="372">
        <v>12813</v>
      </c>
      <c r="L6285" s="388">
        <f>ROWS(K$5:K6285)</f>
        <v>6281</v>
      </c>
      <c r="M6285" s="388" t="str">
        <f>IF(_xlfn.IFNA(VLOOKUP(I6285,$AG$3:$AH$83,2,FALSE),"")='11.1'!$D$5,TXM!L6285,"")</f>
        <v/>
      </c>
      <c r="N6285" t="str">
        <f>IFERROR(SMALL($M$5:$M$9000,ROWS($M$5:M6285)),"")</f>
        <v/>
      </c>
      <c r="P6285" t="s">
        <v>1639</v>
      </c>
      <c r="S6285" s="388">
        <f>ROWS(R$5:R6285)</f>
        <v>6281</v>
      </c>
      <c r="T6285" s="388" t="str">
        <f>IF(_xlfn.IFNA(VLOOKUP(P6285,$AG$3:$AH$83,2,FALSE),"")='11.1'!$D$5,TXM!S6285,"")</f>
        <v/>
      </c>
      <c r="U6285" t="str">
        <f>IFERROR(SMALL($T$5:$T$9000,ROWS($T$5:T6285)),"")</f>
        <v/>
      </c>
    </row>
    <row r="6286" spans="1:21" ht="14.4" customHeight="1" x14ac:dyDescent="0.3">
      <c r="A6286" t="s">
        <v>1639</v>
      </c>
      <c r="D6286" s="388">
        <f>ROWS(C$5:C6286)</f>
        <v>6282</v>
      </c>
      <c r="E6286" s="388" t="str">
        <f>IF(_xlfn.IFNA(VLOOKUP(A6286,$AG$3:$AH$83,2,FALSE),"")='11.1'!$D$5,TXM!D6286,"")</f>
        <v/>
      </c>
      <c r="F6286" t="str">
        <f>IFERROR(SMALL($E$5:$E$9000,ROWS($E$5:E6286)),"")</f>
        <v/>
      </c>
      <c r="I6286" s="371" t="s">
        <v>80</v>
      </c>
      <c r="J6286" t="s">
        <v>799</v>
      </c>
      <c r="K6286" s="372">
        <v>8965</v>
      </c>
      <c r="L6286" s="388">
        <f>ROWS(K$5:K6286)</f>
        <v>6282</v>
      </c>
      <c r="M6286" s="388" t="str">
        <f>IF(_xlfn.IFNA(VLOOKUP(I6286,$AG$3:$AH$83,2,FALSE),"")='11.1'!$D$5,TXM!L6286,"")</f>
        <v/>
      </c>
      <c r="N6286" t="str">
        <f>IFERROR(SMALL($M$5:$M$9000,ROWS($M$5:M6286)),"")</f>
        <v/>
      </c>
      <c r="P6286" t="s">
        <v>1639</v>
      </c>
      <c r="S6286" s="388">
        <f>ROWS(R$5:R6286)</f>
        <v>6282</v>
      </c>
      <c r="T6286" s="388" t="str">
        <f>IF(_xlfn.IFNA(VLOOKUP(P6286,$AG$3:$AH$83,2,FALSE),"")='11.1'!$D$5,TXM!S6286,"")</f>
        <v/>
      </c>
      <c r="U6286" t="str">
        <f>IFERROR(SMALL($T$5:$T$9000,ROWS($T$5:T6286)),"")</f>
        <v/>
      </c>
    </row>
    <row r="6287" spans="1:21" ht="14.4" customHeight="1" x14ac:dyDescent="0.3">
      <c r="A6287" t="s">
        <v>1639</v>
      </c>
      <c r="D6287" s="388">
        <f>ROWS(C$5:C6287)</f>
        <v>6283</v>
      </c>
      <c r="E6287" s="388" t="str">
        <f>IF(_xlfn.IFNA(VLOOKUP(A6287,$AG$3:$AH$83,2,FALSE),"")='11.1'!$D$5,TXM!D6287,"")</f>
        <v/>
      </c>
      <c r="F6287" t="str">
        <f>IFERROR(SMALL($E$5:$E$9000,ROWS($E$5:E6287)),"")</f>
        <v/>
      </c>
      <c r="I6287" s="371" t="s">
        <v>80</v>
      </c>
      <c r="J6287" t="s">
        <v>95</v>
      </c>
      <c r="K6287" s="372">
        <v>8570</v>
      </c>
      <c r="L6287" s="388">
        <f>ROWS(K$5:K6287)</f>
        <v>6283</v>
      </c>
      <c r="M6287" s="388" t="str">
        <f>IF(_xlfn.IFNA(VLOOKUP(I6287,$AG$3:$AH$83,2,FALSE),"")='11.1'!$D$5,TXM!L6287,"")</f>
        <v/>
      </c>
      <c r="N6287" t="str">
        <f>IFERROR(SMALL($M$5:$M$9000,ROWS($M$5:M6287)),"")</f>
        <v/>
      </c>
      <c r="P6287" t="s">
        <v>1639</v>
      </c>
      <c r="S6287" s="388">
        <f>ROWS(R$5:R6287)</f>
        <v>6283</v>
      </c>
      <c r="T6287" s="388" t="str">
        <f>IF(_xlfn.IFNA(VLOOKUP(P6287,$AG$3:$AH$83,2,FALSE),"")='11.1'!$D$5,TXM!S6287,"")</f>
        <v/>
      </c>
      <c r="U6287" t="str">
        <f>IFERROR(SMALL($T$5:$T$9000,ROWS($T$5:T6287)),"")</f>
        <v/>
      </c>
    </row>
    <row r="6288" spans="1:21" ht="14.4" customHeight="1" x14ac:dyDescent="0.3">
      <c r="A6288" t="s">
        <v>1639</v>
      </c>
      <c r="D6288" s="388">
        <f>ROWS(C$5:C6288)</f>
        <v>6284</v>
      </c>
      <c r="E6288" s="388" t="str">
        <f>IF(_xlfn.IFNA(VLOOKUP(A6288,$AG$3:$AH$83,2,FALSE),"")='11.1'!$D$5,TXM!D6288,"")</f>
        <v/>
      </c>
      <c r="F6288" t="str">
        <f>IFERROR(SMALL($E$5:$E$9000,ROWS($E$5:E6288)),"")</f>
        <v/>
      </c>
      <c r="I6288" s="371" t="s">
        <v>80</v>
      </c>
      <c r="J6288" t="s">
        <v>1500</v>
      </c>
      <c r="K6288" s="372">
        <v>7787</v>
      </c>
      <c r="L6288" s="388">
        <f>ROWS(K$5:K6288)</f>
        <v>6284</v>
      </c>
      <c r="M6288" s="388" t="str">
        <f>IF(_xlfn.IFNA(VLOOKUP(I6288,$AG$3:$AH$83,2,FALSE),"")='11.1'!$D$5,TXM!L6288,"")</f>
        <v/>
      </c>
      <c r="N6288" t="str">
        <f>IFERROR(SMALL($M$5:$M$9000,ROWS($M$5:M6288)),"")</f>
        <v/>
      </c>
      <c r="P6288" t="s">
        <v>1639</v>
      </c>
      <c r="S6288" s="388">
        <f>ROWS(R$5:R6288)</f>
        <v>6284</v>
      </c>
      <c r="T6288" s="388" t="str">
        <f>IF(_xlfn.IFNA(VLOOKUP(P6288,$AG$3:$AH$83,2,FALSE),"")='11.1'!$D$5,TXM!S6288,"")</f>
        <v/>
      </c>
      <c r="U6288" t="str">
        <f>IFERROR(SMALL($T$5:$T$9000,ROWS($T$5:T6288)),"")</f>
        <v/>
      </c>
    </row>
    <row r="6289" spans="1:21" ht="14.4" customHeight="1" x14ac:dyDescent="0.3">
      <c r="A6289" t="s">
        <v>1639</v>
      </c>
      <c r="D6289" s="388">
        <f>ROWS(C$5:C6289)</f>
        <v>6285</v>
      </c>
      <c r="E6289" s="388" t="str">
        <f>IF(_xlfn.IFNA(VLOOKUP(A6289,$AG$3:$AH$83,2,FALSE),"")='11.1'!$D$5,TXM!D6289,"")</f>
        <v/>
      </c>
      <c r="F6289" t="str">
        <f>IFERROR(SMALL($E$5:$E$9000,ROWS($E$5:E6289)),"")</f>
        <v/>
      </c>
      <c r="I6289" s="371" t="s">
        <v>80</v>
      </c>
      <c r="J6289" t="s">
        <v>793</v>
      </c>
      <c r="K6289" s="372">
        <v>6889</v>
      </c>
      <c r="L6289" s="388">
        <f>ROWS(K$5:K6289)</f>
        <v>6285</v>
      </c>
      <c r="M6289" s="388" t="str">
        <f>IF(_xlfn.IFNA(VLOOKUP(I6289,$AG$3:$AH$83,2,FALSE),"")='11.1'!$D$5,TXM!L6289,"")</f>
        <v/>
      </c>
      <c r="N6289" t="str">
        <f>IFERROR(SMALL($M$5:$M$9000,ROWS($M$5:M6289)),"")</f>
        <v/>
      </c>
      <c r="P6289" t="s">
        <v>1639</v>
      </c>
      <c r="S6289" s="388">
        <f>ROWS(R$5:R6289)</f>
        <v>6285</v>
      </c>
      <c r="T6289" s="388" t="str">
        <f>IF(_xlfn.IFNA(VLOOKUP(P6289,$AG$3:$AH$83,2,FALSE),"")='11.1'!$D$5,TXM!S6289,"")</f>
        <v/>
      </c>
      <c r="U6289" t="str">
        <f>IFERROR(SMALL($T$5:$T$9000,ROWS($T$5:T6289)),"")</f>
        <v/>
      </c>
    </row>
    <row r="6290" spans="1:21" ht="14.4" customHeight="1" x14ac:dyDescent="0.3">
      <c r="A6290" t="s">
        <v>1639</v>
      </c>
      <c r="D6290" s="388">
        <f>ROWS(C$5:C6290)</f>
        <v>6286</v>
      </c>
      <c r="E6290" s="388" t="str">
        <f>IF(_xlfn.IFNA(VLOOKUP(A6290,$AG$3:$AH$83,2,FALSE),"")='11.1'!$D$5,TXM!D6290,"")</f>
        <v/>
      </c>
      <c r="F6290" t="str">
        <f>IFERROR(SMALL($E$5:$E$9000,ROWS($E$5:E6290)),"")</f>
        <v/>
      </c>
      <c r="I6290" s="371" t="s">
        <v>80</v>
      </c>
      <c r="J6290" t="s">
        <v>825</v>
      </c>
      <c r="K6290" s="372">
        <v>6719</v>
      </c>
      <c r="L6290" s="388">
        <f>ROWS(K$5:K6290)</f>
        <v>6286</v>
      </c>
      <c r="M6290" s="388" t="str">
        <f>IF(_xlfn.IFNA(VLOOKUP(I6290,$AG$3:$AH$83,2,FALSE),"")='11.1'!$D$5,TXM!L6290,"")</f>
        <v/>
      </c>
      <c r="N6290" t="str">
        <f>IFERROR(SMALL($M$5:$M$9000,ROWS($M$5:M6290)),"")</f>
        <v/>
      </c>
      <c r="P6290" t="s">
        <v>1639</v>
      </c>
      <c r="S6290" s="388">
        <f>ROWS(R$5:R6290)</f>
        <v>6286</v>
      </c>
      <c r="T6290" s="388" t="str">
        <f>IF(_xlfn.IFNA(VLOOKUP(P6290,$AG$3:$AH$83,2,FALSE),"")='11.1'!$D$5,TXM!S6290,"")</f>
        <v/>
      </c>
      <c r="U6290" t="str">
        <f>IFERROR(SMALL($T$5:$T$9000,ROWS($T$5:T6290)),"")</f>
        <v/>
      </c>
    </row>
    <row r="6291" spans="1:21" ht="14.4" customHeight="1" x14ac:dyDescent="0.3">
      <c r="A6291" t="s">
        <v>1639</v>
      </c>
      <c r="D6291" s="388">
        <f>ROWS(C$5:C6291)</f>
        <v>6287</v>
      </c>
      <c r="E6291" s="388" t="str">
        <f>IF(_xlfn.IFNA(VLOOKUP(A6291,$AG$3:$AH$83,2,FALSE),"")='11.1'!$D$5,TXM!D6291,"")</f>
        <v/>
      </c>
      <c r="F6291" t="str">
        <f>IFERROR(SMALL($E$5:$E$9000,ROWS($E$5:E6291)),"")</f>
        <v/>
      </c>
      <c r="I6291" s="371" t="s">
        <v>80</v>
      </c>
      <c r="J6291" t="s">
        <v>797</v>
      </c>
      <c r="K6291" s="372">
        <v>6338</v>
      </c>
      <c r="L6291" s="388">
        <f>ROWS(K$5:K6291)</f>
        <v>6287</v>
      </c>
      <c r="M6291" s="388" t="str">
        <f>IF(_xlfn.IFNA(VLOOKUP(I6291,$AG$3:$AH$83,2,FALSE),"")='11.1'!$D$5,TXM!L6291,"")</f>
        <v/>
      </c>
      <c r="N6291" t="str">
        <f>IFERROR(SMALL($M$5:$M$9000,ROWS($M$5:M6291)),"")</f>
        <v/>
      </c>
      <c r="P6291" t="s">
        <v>1639</v>
      </c>
      <c r="S6291" s="388">
        <f>ROWS(R$5:R6291)</f>
        <v>6287</v>
      </c>
      <c r="T6291" s="388" t="str">
        <f>IF(_xlfn.IFNA(VLOOKUP(P6291,$AG$3:$AH$83,2,FALSE),"")='11.1'!$D$5,TXM!S6291,"")</f>
        <v/>
      </c>
      <c r="U6291" t="str">
        <f>IFERROR(SMALL($T$5:$T$9000,ROWS($T$5:T6291)),"")</f>
        <v/>
      </c>
    </row>
    <row r="6292" spans="1:21" ht="14.4" customHeight="1" x14ac:dyDescent="0.3">
      <c r="A6292" t="s">
        <v>1639</v>
      </c>
      <c r="D6292" s="388">
        <f>ROWS(C$5:C6292)</f>
        <v>6288</v>
      </c>
      <c r="E6292" s="388" t="str">
        <f>IF(_xlfn.IFNA(VLOOKUP(A6292,$AG$3:$AH$83,2,FALSE),"")='11.1'!$D$5,TXM!D6292,"")</f>
        <v/>
      </c>
      <c r="F6292" t="str">
        <f>IFERROR(SMALL($E$5:$E$9000,ROWS($E$5:E6292)),"")</f>
        <v/>
      </c>
      <c r="I6292" s="371" t="s">
        <v>80</v>
      </c>
      <c r="J6292" t="s">
        <v>859</v>
      </c>
      <c r="K6292" s="372">
        <v>6036</v>
      </c>
      <c r="L6292" s="388">
        <f>ROWS(K$5:K6292)</f>
        <v>6288</v>
      </c>
      <c r="M6292" s="388" t="str">
        <f>IF(_xlfn.IFNA(VLOOKUP(I6292,$AG$3:$AH$83,2,FALSE),"")='11.1'!$D$5,TXM!L6292,"")</f>
        <v/>
      </c>
      <c r="N6292" t="str">
        <f>IFERROR(SMALL($M$5:$M$9000,ROWS($M$5:M6292)),"")</f>
        <v/>
      </c>
      <c r="P6292" t="s">
        <v>1639</v>
      </c>
      <c r="S6292" s="388">
        <f>ROWS(R$5:R6292)</f>
        <v>6288</v>
      </c>
      <c r="T6292" s="388" t="str">
        <f>IF(_xlfn.IFNA(VLOOKUP(P6292,$AG$3:$AH$83,2,FALSE),"")='11.1'!$D$5,TXM!S6292,"")</f>
        <v/>
      </c>
      <c r="U6292" t="str">
        <f>IFERROR(SMALL($T$5:$T$9000,ROWS($T$5:T6292)),"")</f>
        <v/>
      </c>
    </row>
    <row r="6293" spans="1:21" ht="14.4" customHeight="1" x14ac:dyDescent="0.3">
      <c r="A6293" t="s">
        <v>1639</v>
      </c>
      <c r="D6293" s="388">
        <f>ROWS(C$5:C6293)</f>
        <v>6289</v>
      </c>
      <c r="E6293" s="388" t="str">
        <f>IF(_xlfn.IFNA(VLOOKUP(A6293,$AG$3:$AH$83,2,FALSE),"")='11.1'!$D$5,TXM!D6293,"")</f>
        <v/>
      </c>
      <c r="F6293" t="str">
        <f>IFERROR(SMALL($E$5:$E$9000,ROWS($E$5:E6293)),"")</f>
        <v/>
      </c>
      <c r="I6293" s="371" t="s">
        <v>80</v>
      </c>
      <c r="J6293" t="s">
        <v>106</v>
      </c>
      <c r="K6293" s="372">
        <v>5554</v>
      </c>
      <c r="L6293" s="388">
        <f>ROWS(K$5:K6293)</f>
        <v>6289</v>
      </c>
      <c r="M6293" s="388" t="str">
        <f>IF(_xlfn.IFNA(VLOOKUP(I6293,$AG$3:$AH$83,2,FALSE),"")='11.1'!$D$5,TXM!L6293,"")</f>
        <v/>
      </c>
      <c r="N6293" t="str">
        <f>IFERROR(SMALL($M$5:$M$9000,ROWS($M$5:M6293)),"")</f>
        <v/>
      </c>
      <c r="P6293" t="s">
        <v>1639</v>
      </c>
      <c r="S6293" s="388">
        <f>ROWS(R$5:R6293)</f>
        <v>6289</v>
      </c>
      <c r="T6293" s="388" t="str">
        <f>IF(_xlfn.IFNA(VLOOKUP(P6293,$AG$3:$AH$83,2,FALSE),"")='11.1'!$D$5,TXM!S6293,"")</f>
        <v/>
      </c>
      <c r="U6293" t="str">
        <f>IFERROR(SMALL($T$5:$T$9000,ROWS($T$5:T6293)),"")</f>
        <v/>
      </c>
    </row>
    <row r="6294" spans="1:21" ht="14.4" customHeight="1" x14ac:dyDescent="0.3">
      <c r="A6294" t="s">
        <v>1639</v>
      </c>
      <c r="D6294" s="388">
        <f>ROWS(C$5:C6294)</f>
        <v>6290</v>
      </c>
      <c r="E6294" s="388" t="str">
        <f>IF(_xlfn.IFNA(VLOOKUP(A6294,$AG$3:$AH$83,2,FALSE),"")='11.1'!$D$5,TXM!D6294,"")</f>
        <v/>
      </c>
      <c r="F6294" t="str">
        <f>IFERROR(SMALL($E$5:$E$9000,ROWS($E$5:E6294)),"")</f>
        <v/>
      </c>
      <c r="I6294" s="371" t="s">
        <v>80</v>
      </c>
      <c r="J6294" t="s">
        <v>1275</v>
      </c>
      <c r="K6294" s="372">
        <v>3783</v>
      </c>
      <c r="L6294" s="388">
        <f>ROWS(K$5:K6294)</f>
        <v>6290</v>
      </c>
      <c r="M6294" s="388" t="str">
        <f>IF(_xlfn.IFNA(VLOOKUP(I6294,$AG$3:$AH$83,2,FALSE),"")='11.1'!$D$5,TXM!L6294,"")</f>
        <v/>
      </c>
      <c r="N6294" t="str">
        <f>IFERROR(SMALL($M$5:$M$9000,ROWS($M$5:M6294)),"")</f>
        <v/>
      </c>
      <c r="P6294" t="s">
        <v>1639</v>
      </c>
      <c r="S6294" s="388">
        <f>ROWS(R$5:R6294)</f>
        <v>6290</v>
      </c>
      <c r="T6294" s="388" t="str">
        <f>IF(_xlfn.IFNA(VLOOKUP(P6294,$AG$3:$AH$83,2,FALSE),"")='11.1'!$D$5,TXM!S6294,"")</f>
        <v/>
      </c>
      <c r="U6294" t="str">
        <f>IFERROR(SMALL($T$5:$T$9000,ROWS($T$5:T6294)),"")</f>
        <v/>
      </c>
    </row>
    <row r="6295" spans="1:21" ht="14.4" customHeight="1" x14ac:dyDescent="0.3">
      <c r="A6295" t="s">
        <v>1639</v>
      </c>
      <c r="D6295" s="388">
        <f>ROWS(C$5:C6295)</f>
        <v>6291</v>
      </c>
      <c r="E6295" s="388" t="str">
        <f>IF(_xlfn.IFNA(VLOOKUP(A6295,$AG$3:$AH$83,2,FALSE),"")='11.1'!$D$5,TXM!D6295,"")</f>
        <v/>
      </c>
      <c r="F6295" t="str">
        <f>IFERROR(SMALL($E$5:$E$9000,ROWS($E$5:E6295)),"")</f>
        <v/>
      </c>
      <c r="I6295" s="371" t="s">
        <v>80</v>
      </c>
      <c r="J6295" t="s">
        <v>813</v>
      </c>
      <c r="K6295" s="372">
        <v>2574</v>
      </c>
      <c r="L6295" s="388">
        <f>ROWS(K$5:K6295)</f>
        <v>6291</v>
      </c>
      <c r="M6295" s="388" t="str">
        <f>IF(_xlfn.IFNA(VLOOKUP(I6295,$AG$3:$AH$83,2,FALSE),"")='11.1'!$D$5,TXM!L6295,"")</f>
        <v/>
      </c>
      <c r="N6295" t="str">
        <f>IFERROR(SMALL($M$5:$M$9000,ROWS($M$5:M6295)),"")</f>
        <v/>
      </c>
      <c r="P6295" t="s">
        <v>1639</v>
      </c>
      <c r="S6295" s="388">
        <f>ROWS(R$5:R6295)</f>
        <v>6291</v>
      </c>
      <c r="T6295" s="388" t="str">
        <f>IF(_xlfn.IFNA(VLOOKUP(P6295,$AG$3:$AH$83,2,FALSE),"")='11.1'!$D$5,TXM!S6295,"")</f>
        <v/>
      </c>
      <c r="U6295" t="str">
        <f>IFERROR(SMALL($T$5:$T$9000,ROWS($T$5:T6295)),"")</f>
        <v/>
      </c>
    </row>
    <row r="6296" spans="1:21" ht="14.4" customHeight="1" x14ac:dyDescent="0.3">
      <c r="A6296" t="s">
        <v>1639</v>
      </c>
      <c r="D6296" s="388">
        <f>ROWS(C$5:C6296)</f>
        <v>6292</v>
      </c>
      <c r="E6296" s="388" t="str">
        <f>IF(_xlfn.IFNA(VLOOKUP(A6296,$AG$3:$AH$83,2,FALSE),"")='11.1'!$D$5,TXM!D6296,"")</f>
        <v/>
      </c>
      <c r="F6296" t="str">
        <f>IFERROR(SMALL($E$5:$E$9000,ROWS($E$5:E6296)),"")</f>
        <v/>
      </c>
      <c r="I6296" s="371" t="s">
        <v>80</v>
      </c>
      <c r="J6296" t="s">
        <v>102</v>
      </c>
      <c r="K6296" s="372">
        <v>1641</v>
      </c>
      <c r="L6296" s="388">
        <f>ROWS(K$5:K6296)</f>
        <v>6292</v>
      </c>
      <c r="M6296" s="388" t="str">
        <f>IF(_xlfn.IFNA(VLOOKUP(I6296,$AG$3:$AH$83,2,FALSE),"")='11.1'!$D$5,TXM!L6296,"")</f>
        <v/>
      </c>
      <c r="N6296" t="str">
        <f>IFERROR(SMALL($M$5:$M$9000,ROWS($M$5:M6296)),"")</f>
        <v/>
      </c>
      <c r="P6296" t="s">
        <v>1639</v>
      </c>
      <c r="S6296" s="388">
        <f>ROWS(R$5:R6296)</f>
        <v>6292</v>
      </c>
      <c r="T6296" s="388" t="str">
        <f>IF(_xlfn.IFNA(VLOOKUP(P6296,$AG$3:$AH$83,2,FALSE),"")='11.1'!$D$5,TXM!S6296,"")</f>
        <v/>
      </c>
      <c r="U6296" t="str">
        <f>IFERROR(SMALL($T$5:$T$9000,ROWS($T$5:T6296)),"")</f>
        <v/>
      </c>
    </row>
    <row r="6297" spans="1:21" ht="14.4" customHeight="1" x14ac:dyDescent="0.3">
      <c r="A6297" t="s">
        <v>1639</v>
      </c>
      <c r="D6297" s="388">
        <f>ROWS(C$5:C6297)</f>
        <v>6293</v>
      </c>
      <c r="E6297" s="388" t="str">
        <f>IF(_xlfn.IFNA(VLOOKUP(A6297,$AG$3:$AH$83,2,FALSE),"")='11.1'!$D$5,TXM!D6297,"")</f>
        <v/>
      </c>
      <c r="F6297" t="str">
        <f>IFERROR(SMALL($E$5:$E$9000,ROWS($E$5:E6297)),"")</f>
        <v/>
      </c>
      <c r="I6297" s="371" t="s">
        <v>80</v>
      </c>
      <c r="J6297" t="s">
        <v>1003</v>
      </c>
      <c r="K6297" s="372">
        <v>1303</v>
      </c>
      <c r="L6297" s="388">
        <f>ROWS(K$5:K6297)</f>
        <v>6293</v>
      </c>
      <c r="M6297" s="388" t="str">
        <f>IF(_xlfn.IFNA(VLOOKUP(I6297,$AG$3:$AH$83,2,FALSE),"")='11.1'!$D$5,TXM!L6297,"")</f>
        <v/>
      </c>
      <c r="N6297" t="str">
        <f>IFERROR(SMALL($M$5:$M$9000,ROWS($M$5:M6297)),"")</f>
        <v/>
      </c>
      <c r="P6297" t="s">
        <v>1639</v>
      </c>
      <c r="S6297" s="388">
        <f>ROWS(R$5:R6297)</f>
        <v>6293</v>
      </c>
      <c r="T6297" s="388" t="str">
        <f>IF(_xlfn.IFNA(VLOOKUP(P6297,$AG$3:$AH$83,2,FALSE),"")='11.1'!$D$5,TXM!S6297,"")</f>
        <v/>
      </c>
      <c r="U6297" t="str">
        <f>IFERROR(SMALL($T$5:$T$9000,ROWS($T$5:T6297)),"")</f>
        <v/>
      </c>
    </row>
    <row r="6298" spans="1:21" ht="14.4" customHeight="1" x14ac:dyDescent="0.3">
      <c r="A6298" t="s">
        <v>1639</v>
      </c>
      <c r="D6298" s="388">
        <f>ROWS(C$5:C6298)</f>
        <v>6294</v>
      </c>
      <c r="E6298" s="388" t="str">
        <f>IF(_xlfn.IFNA(VLOOKUP(A6298,$AG$3:$AH$83,2,FALSE),"")='11.1'!$D$5,TXM!D6298,"")</f>
        <v/>
      </c>
      <c r="F6298" t="str">
        <f>IFERROR(SMALL($E$5:$E$9000,ROWS($E$5:E6298)),"")</f>
        <v/>
      </c>
      <c r="I6298" s="371" t="s">
        <v>80</v>
      </c>
      <c r="J6298" t="s">
        <v>1006</v>
      </c>
      <c r="K6298" s="372">
        <v>1299</v>
      </c>
      <c r="L6298" s="388">
        <f>ROWS(K$5:K6298)</f>
        <v>6294</v>
      </c>
      <c r="M6298" s="388" t="str">
        <f>IF(_xlfn.IFNA(VLOOKUP(I6298,$AG$3:$AH$83,2,FALSE),"")='11.1'!$D$5,TXM!L6298,"")</f>
        <v/>
      </c>
      <c r="N6298" t="str">
        <f>IFERROR(SMALL($M$5:$M$9000,ROWS($M$5:M6298)),"")</f>
        <v/>
      </c>
      <c r="P6298" t="s">
        <v>1639</v>
      </c>
      <c r="S6298" s="388">
        <f>ROWS(R$5:R6298)</f>
        <v>6294</v>
      </c>
      <c r="T6298" s="388" t="str">
        <f>IF(_xlfn.IFNA(VLOOKUP(P6298,$AG$3:$AH$83,2,FALSE),"")='11.1'!$D$5,TXM!S6298,"")</f>
        <v/>
      </c>
      <c r="U6298" t="str">
        <f>IFERROR(SMALL($T$5:$T$9000,ROWS($T$5:T6298)),"")</f>
        <v/>
      </c>
    </row>
    <row r="6299" spans="1:21" ht="14.4" customHeight="1" x14ac:dyDescent="0.3">
      <c r="A6299" t="s">
        <v>1639</v>
      </c>
      <c r="D6299" s="388">
        <f>ROWS(C$5:C6299)</f>
        <v>6295</v>
      </c>
      <c r="E6299" s="388" t="str">
        <f>IF(_xlfn.IFNA(VLOOKUP(A6299,$AG$3:$AH$83,2,FALSE),"")='11.1'!$D$5,TXM!D6299,"")</f>
        <v/>
      </c>
      <c r="F6299" t="str">
        <f>IFERROR(SMALL($E$5:$E$9000,ROWS($E$5:E6299)),"")</f>
        <v/>
      </c>
      <c r="I6299" s="371" t="s">
        <v>80</v>
      </c>
      <c r="J6299" t="s">
        <v>835</v>
      </c>
      <c r="K6299" s="372">
        <v>1292</v>
      </c>
      <c r="L6299" s="388">
        <f>ROWS(K$5:K6299)</f>
        <v>6295</v>
      </c>
      <c r="M6299" s="388" t="str">
        <f>IF(_xlfn.IFNA(VLOOKUP(I6299,$AG$3:$AH$83,2,FALSE),"")='11.1'!$D$5,TXM!L6299,"")</f>
        <v/>
      </c>
      <c r="N6299" t="str">
        <f>IFERROR(SMALL($M$5:$M$9000,ROWS($M$5:M6299)),"")</f>
        <v/>
      </c>
      <c r="P6299" t="s">
        <v>1639</v>
      </c>
      <c r="S6299" s="388">
        <f>ROWS(R$5:R6299)</f>
        <v>6295</v>
      </c>
      <c r="T6299" s="388" t="str">
        <f>IF(_xlfn.IFNA(VLOOKUP(P6299,$AG$3:$AH$83,2,FALSE),"")='11.1'!$D$5,TXM!S6299,"")</f>
        <v/>
      </c>
      <c r="U6299" t="str">
        <f>IFERROR(SMALL($T$5:$T$9000,ROWS($T$5:T6299)),"")</f>
        <v/>
      </c>
    </row>
    <row r="6300" spans="1:21" ht="14.4" customHeight="1" x14ac:dyDescent="0.3">
      <c r="A6300" t="s">
        <v>1639</v>
      </c>
      <c r="D6300" s="388">
        <f>ROWS(C$5:C6300)</f>
        <v>6296</v>
      </c>
      <c r="E6300" s="388" t="str">
        <f>IF(_xlfn.IFNA(VLOOKUP(A6300,$AG$3:$AH$83,2,FALSE),"")='11.1'!$D$5,TXM!D6300,"")</f>
        <v/>
      </c>
      <c r="F6300" t="str">
        <f>IFERROR(SMALL($E$5:$E$9000,ROWS($E$5:E6300)),"")</f>
        <v/>
      </c>
      <c r="I6300" s="371" t="s">
        <v>80</v>
      </c>
      <c r="J6300" t="s">
        <v>837</v>
      </c>
      <c r="K6300" s="372">
        <v>1170</v>
      </c>
      <c r="L6300" s="388">
        <f>ROWS(K$5:K6300)</f>
        <v>6296</v>
      </c>
      <c r="M6300" s="388" t="str">
        <f>IF(_xlfn.IFNA(VLOOKUP(I6300,$AG$3:$AH$83,2,FALSE),"")='11.1'!$D$5,TXM!L6300,"")</f>
        <v/>
      </c>
      <c r="N6300" t="str">
        <f>IFERROR(SMALL($M$5:$M$9000,ROWS($M$5:M6300)),"")</f>
        <v/>
      </c>
      <c r="P6300" t="s">
        <v>1639</v>
      </c>
      <c r="S6300" s="388">
        <f>ROWS(R$5:R6300)</f>
        <v>6296</v>
      </c>
      <c r="T6300" s="388" t="str">
        <f>IF(_xlfn.IFNA(VLOOKUP(P6300,$AG$3:$AH$83,2,FALSE),"")='11.1'!$D$5,TXM!S6300,"")</f>
        <v/>
      </c>
      <c r="U6300" t="str">
        <f>IFERROR(SMALL($T$5:$T$9000,ROWS($T$5:T6300)),"")</f>
        <v/>
      </c>
    </row>
    <row r="6301" spans="1:21" ht="14.4" customHeight="1" x14ac:dyDescent="0.3">
      <c r="A6301" t="s">
        <v>1639</v>
      </c>
      <c r="D6301" s="388">
        <f>ROWS(C$5:C6301)</f>
        <v>6297</v>
      </c>
      <c r="E6301" s="388" t="str">
        <f>IF(_xlfn.IFNA(VLOOKUP(A6301,$AG$3:$AH$83,2,FALSE),"")='11.1'!$D$5,TXM!D6301,"")</f>
        <v/>
      </c>
      <c r="F6301" t="str">
        <f>IFERROR(SMALL($E$5:$E$9000,ROWS($E$5:E6301)),"")</f>
        <v/>
      </c>
      <c r="I6301" s="371" t="s">
        <v>80</v>
      </c>
      <c r="J6301" t="s">
        <v>805</v>
      </c>
      <c r="K6301" s="372">
        <v>1138</v>
      </c>
      <c r="L6301" s="388">
        <f>ROWS(K$5:K6301)</f>
        <v>6297</v>
      </c>
      <c r="M6301" s="388" t="str">
        <f>IF(_xlfn.IFNA(VLOOKUP(I6301,$AG$3:$AH$83,2,FALSE),"")='11.1'!$D$5,TXM!L6301,"")</f>
        <v/>
      </c>
      <c r="N6301" t="str">
        <f>IFERROR(SMALL($M$5:$M$9000,ROWS($M$5:M6301)),"")</f>
        <v/>
      </c>
      <c r="P6301" t="s">
        <v>1639</v>
      </c>
      <c r="S6301" s="388">
        <f>ROWS(R$5:R6301)</f>
        <v>6297</v>
      </c>
      <c r="T6301" s="388" t="str">
        <f>IF(_xlfn.IFNA(VLOOKUP(P6301,$AG$3:$AH$83,2,FALSE),"")='11.1'!$D$5,TXM!S6301,"")</f>
        <v/>
      </c>
      <c r="U6301" t="str">
        <f>IFERROR(SMALL($T$5:$T$9000,ROWS($T$5:T6301)),"")</f>
        <v/>
      </c>
    </row>
    <row r="6302" spans="1:21" ht="14.4" customHeight="1" x14ac:dyDescent="0.3">
      <c r="A6302" t="s">
        <v>1639</v>
      </c>
      <c r="D6302" s="388">
        <f>ROWS(C$5:C6302)</f>
        <v>6298</v>
      </c>
      <c r="E6302" s="388" t="str">
        <f>IF(_xlfn.IFNA(VLOOKUP(A6302,$AG$3:$AH$83,2,FALSE),"")='11.1'!$D$5,TXM!D6302,"")</f>
        <v/>
      </c>
      <c r="F6302" t="str">
        <f>IFERROR(SMALL($E$5:$E$9000,ROWS($E$5:E6302)),"")</f>
        <v/>
      </c>
      <c r="I6302" s="371" t="s">
        <v>80</v>
      </c>
      <c r="J6302" t="s">
        <v>869</v>
      </c>
      <c r="K6302" s="372">
        <v>1091</v>
      </c>
      <c r="L6302" s="388">
        <f>ROWS(K$5:K6302)</f>
        <v>6298</v>
      </c>
      <c r="M6302" s="388" t="str">
        <f>IF(_xlfn.IFNA(VLOOKUP(I6302,$AG$3:$AH$83,2,FALSE),"")='11.1'!$D$5,TXM!L6302,"")</f>
        <v/>
      </c>
      <c r="N6302" t="str">
        <f>IFERROR(SMALL($M$5:$M$9000,ROWS($M$5:M6302)),"")</f>
        <v/>
      </c>
      <c r="P6302" t="s">
        <v>1639</v>
      </c>
      <c r="S6302" s="388">
        <f>ROWS(R$5:R6302)</f>
        <v>6298</v>
      </c>
      <c r="T6302" s="388" t="str">
        <f>IF(_xlfn.IFNA(VLOOKUP(P6302,$AG$3:$AH$83,2,FALSE),"")='11.1'!$D$5,TXM!S6302,"")</f>
        <v/>
      </c>
      <c r="U6302" t="str">
        <f>IFERROR(SMALL($T$5:$T$9000,ROWS($T$5:T6302)),"")</f>
        <v/>
      </c>
    </row>
    <row r="6303" spans="1:21" ht="14.4" customHeight="1" x14ac:dyDescent="0.3">
      <c r="A6303" t="s">
        <v>1639</v>
      </c>
      <c r="D6303" s="388">
        <f>ROWS(C$5:C6303)</f>
        <v>6299</v>
      </c>
      <c r="E6303" s="388" t="str">
        <f>IF(_xlfn.IFNA(VLOOKUP(A6303,$AG$3:$AH$83,2,FALSE),"")='11.1'!$D$5,TXM!D6303,"")</f>
        <v/>
      </c>
      <c r="F6303" t="str">
        <f>IFERROR(SMALL($E$5:$E$9000,ROWS($E$5:E6303)),"")</f>
        <v/>
      </c>
      <c r="I6303" s="371" t="s">
        <v>80</v>
      </c>
      <c r="J6303" t="s">
        <v>990</v>
      </c>
      <c r="K6303" s="372">
        <v>727</v>
      </c>
      <c r="L6303" s="388">
        <f>ROWS(K$5:K6303)</f>
        <v>6299</v>
      </c>
      <c r="M6303" s="388" t="str">
        <f>IF(_xlfn.IFNA(VLOOKUP(I6303,$AG$3:$AH$83,2,FALSE),"")='11.1'!$D$5,TXM!L6303,"")</f>
        <v/>
      </c>
      <c r="N6303" t="str">
        <f>IFERROR(SMALL($M$5:$M$9000,ROWS($M$5:M6303)),"")</f>
        <v/>
      </c>
      <c r="P6303" t="s">
        <v>1639</v>
      </c>
      <c r="S6303" s="388">
        <f>ROWS(R$5:R6303)</f>
        <v>6299</v>
      </c>
      <c r="T6303" s="388" t="str">
        <f>IF(_xlfn.IFNA(VLOOKUP(P6303,$AG$3:$AH$83,2,FALSE),"")='11.1'!$D$5,TXM!S6303,"")</f>
        <v/>
      </c>
      <c r="U6303" t="str">
        <f>IFERROR(SMALL($T$5:$T$9000,ROWS($T$5:T6303)),"")</f>
        <v/>
      </c>
    </row>
    <row r="6304" spans="1:21" ht="14.4" customHeight="1" x14ac:dyDescent="0.3">
      <c r="A6304" t="s">
        <v>1639</v>
      </c>
      <c r="D6304" s="388">
        <f>ROWS(C$5:C6304)</f>
        <v>6300</v>
      </c>
      <c r="E6304" s="388" t="str">
        <f>IF(_xlfn.IFNA(VLOOKUP(A6304,$AG$3:$AH$83,2,FALSE),"")='11.1'!$D$5,TXM!D6304,"")</f>
        <v/>
      </c>
      <c r="F6304" t="str">
        <f>IFERROR(SMALL($E$5:$E$9000,ROWS($E$5:E6304)),"")</f>
        <v/>
      </c>
      <c r="I6304" s="371" t="s">
        <v>80</v>
      </c>
      <c r="J6304" t="s">
        <v>867</v>
      </c>
      <c r="K6304" s="372">
        <v>435</v>
      </c>
      <c r="L6304" s="388">
        <f>ROWS(K$5:K6304)</f>
        <v>6300</v>
      </c>
      <c r="M6304" s="388" t="str">
        <f>IF(_xlfn.IFNA(VLOOKUP(I6304,$AG$3:$AH$83,2,FALSE),"")='11.1'!$D$5,TXM!L6304,"")</f>
        <v/>
      </c>
      <c r="N6304" t="str">
        <f>IFERROR(SMALL($M$5:$M$9000,ROWS($M$5:M6304)),"")</f>
        <v/>
      </c>
      <c r="P6304" t="s">
        <v>1639</v>
      </c>
      <c r="S6304" s="388">
        <f>ROWS(R$5:R6304)</f>
        <v>6300</v>
      </c>
      <c r="T6304" s="388" t="str">
        <f>IF(_xlfn.IFNA(VLOOKUP(P6304,$AG$3:$AH$83,2,FALSE),"")='11.1'!$D$5,TXM!S6304,"")</f>
        <v/>
      </c>
      <c r="U6304" t="str">
        <f>IFERROR(SMALL($T$5:$T$9000,ROWS($T$5:T6304)),"")</f>
        <v/>
      </c>
    </row>
    <row r="6305" spans="1:21" ht="14.4" customHeight="1" x14ac:dyDescent="0.3">
      <c r="A6305" t="s">
        <v>1639</v>
      </c>
      <c r="D6305" s="388">
        <f>ROWS(C$5:C6305)</f>
        <v>6301</v>
      </c>
      <c r="E6305" s="388" t="str">
        <f>IF(_xlfn.IFNA(VLOOKUP(A6305,$AG$3:$AH$83,2,FALSE),"")='11.1'!$D$5,TXM!D6305,"")</f>
        <v/>
      </c>
      <c r="F6305" t="str">
        <f>IFERROR(SMALL($E$5:$E$9000,ROWS($E$5:E6305)),"")</f>
        <v/>
      </c>
      <c r="I6305" s="371" t="s">
        <v>80</v>
      </c>
      <c r="J6305" t="s">
        <v>829</v>
      </c>
      <c r="K6305" s="372">
        <v>367</v>
      </c>
      <c r="L6305" s="388">
        <f>ROWS(K$5:K6305)</f>
        <v>6301</v>
      </c>
      <c r="M6305" s="388" t="str">
        <f>IF(_xlfn.IFNA(VLOOKUP(I6305,$AG$3:$AH$83,2,FALSE),"")='11.1'!$D$5,TXM!L6305,"")</f>
        <v/>
      </c>
      <c r="N6305" t="str">
        <f>IFERROR(SMALL($M$5:$M$9000,ROWS($M$5:M6305)),"")</f>
        <v/>
      </c>
      <c r="P6305" t="s">
        <v>1639</v>
      </c>
      <c r="S6305" s="388">
        <f>ROWS(R$5:R6305)</f>
        <v>6301</v>
      </c>
      <c r="T6305" s="388" t="str">
        <f>IF(_xlfn.IFNA(VLOOKUP(P6305,$AG$3:$AH$83,2,FALSE),"")='11.1'!$D$5,TXM!S6305,"")</f>
        <v/>
      </c>
      <c r="U6305" t="str">
        <f>IFERROR(SMALL($T$5:$T$9000,ROWS($T$5:T6305)),"")</f>
        <v/>
      </c>
    </row>
    <row r="6306" spans="1:21" ht="14.4" customHeight="1" x14ac:dyDescent="0.3">
      <c r="A6306" t="s">
        <v>1639</v>
      </c>
      <c r="D6306" s="388">
        <f>ROWS(C$5:C6306)</f>
        <v>6302</v>
      </c>
      <c r="E6306" s="388" t="str">
        <f>IF(_xlfn.IFNA(VLOOKUP(A6306,$AG$3:$AH$83,2,FALSE),"")='11.1'!$D$5,TXM!D6306,"")</f>
        <v/>
      </c>
      <c r="F6306" t="str">
        <f>IFERROR(SMALL($E$5:$E$9000,ROWS($E$5:E6306)),"")</f>
        <v/>
      </c>
      <c r="I6306" s="371" t="s">
        <v>80</v>
      </c>
      <c r="J6306" t="s">
        <v>815</v>
      </c>
      <c r="K6306" s="372">
        <v>240</v>
      </c>
      <c r="L6306" s="388">
        <f>ROWS(K$5:K6306)</f>
        <v>6302</v>
      </c>
      <c r="M6306" s="388" t="str">
        <f>IF(_xlfn.IFNA(VLOOKUP(I6306,$AG$3:$AH$83,2,FALSE),"")='11.1'!$D$5,TXM!L6306,"")</f>
        <v/>
      </c>
      <c r="N6306" t="str">
        <f>IFERROR(SMALL($M$5:$M$9000,ROWS($M$5:M6306)),"")</f>
        <v/>
      </c>
      <c r="P6306" t="s">
        <v>1639</v>
      </c>
      <c r="S6306" s="388">
        <f>ROWS(R$5:R6306)</f>
        <v>6302</v>
      </c>
      <c r="T6306" s="388" t="str">
        <f>IF(_xlfn.IFNA(VLOOKUP(P6306,$AG$3:$AH$83,2,FALSE),"")='11.1'!$D$5,TXM!S6306,"")</f>
        <v/>
      </c>
      <c r="U6306" t="str">
        <f>IFERROR(SMALL($T$5:$T$9000,ROWS($T$5:T6306)),"")</f>
        <v/>
      </c>
    </row>
    <row r="6307" spans="1:21" ht="14.4" customHeight="1" x14ac:dyDescent="0.3">
      <c r="A6307" t="s">
        <v>1639</v>
      </c>
      <c r="D6307" s="388">
        <f>ROWS(C$5:C6307)</f>
        <v>6303</v>
      </c>
      <c r="E6307" s="388" t="str">
        <f>IF(_xlfn.IFNA(VLOOKUP(A6307,$AG$3:$AH$83,2,FALSE),"")='11.1'!$D$5,TXM!D6307,"")</f>
        <v/>
      </c>
      <c r="F6307" t="str">
        <f>IFERROR(SMALL($E$5:$E$9000,ROWS($E$5:E6307)),"")</f>
        <v/>
      </c>
      <c r="I6307" s="371" t="s">
        <v>80</v>
      </c>
      <c r="J6307" t="s">
        <v>819</v>
      </c>
      <c r="K6307" s="372">
        <v>118</v>
      </c>
      <c r="L6307" s="388">
        <f>ROWS(K$5:K6307)</f>
        <v>6303</v>
      </c>
      <c r="M6307" s="388" t="str">
        <f>IF(_xlfn.IFNA(VLOOKUP(I6307,$AG$3:$AH$83,2,FALSE),"")='11.1'!$D$5,TXM!L6307,"")</f>
        <v/>
      </c>
      <c r="N6307" t="str">
        <f>IFERROR(SMALL($M$5:$M$9000,ROWS($M$5:M6307)),"")</f>
        <v/>
      </c>
      <c r="P6307" t="s">
        <v>1639</v>
      </c>
      <c r="S6307" s="388">
        <f>ROWS(R$5:R6307)</f>
        <v>6303</v>
      </c>
      <c r="T6307" s="388" t="str">
        <f>IF(_xlfn.IFNA(VLOOKUP(P6307,$AG$3:$AH$83,2,FALSE),"")='11.1'!$D$5,TXM!S6307,"")</f>
        <v/>
      </c>
      <c r="U6307" t="str">
        <f>IFERROR(SMALL($T$5:$T$9000,ROWS($T$5:T6307)),"")</f>
        <v/>
      </c>
    </row>
    <row r="6308" spans="1:21" ht="14.4" customHeight="1" x14ac:dyDescent="0.3">
      <c r="A6308" t="s">
        <v>1639</v>
      </c>
      <c r="D6308" s="388">
        <f>ROWS(C$5:C6308)</f>
        <v>6304</v>
      </c>
      <c r="E6308" s="388" t="str">
        <f>IF(_xlfn.IFNA(VLOOKUP(A6308,$AG$3:$AH$83,2,FALSE),"")='11.1'!$D$5,TXM!D6308,"")</f>
        <v/>
      </c>
      <c r="F6308" t="str">
        <f>IFERROR(SMALL($E$5:$E$9000,ROWS($E$5:E6308)),"")</f>
        <v/>
      </c>
      <c r="I6308" s="371" t="s">
        <v>80</v>
      </c>
      <c r="J6308" t="s">
        <v>999</v>
      </c>
      <c r="K6308" s="372">
        <v>88</v>
      </c>
      <c r="L6308" s="388">
        <f>ROWS(K$5:K6308)</f>
        <v>6304</v>
      </c>
      <c r="M6308" s="388" t="str">
        <f>IF(_xlfn.IFNA(VLOOKUP(I6308,$AG$3:$AH$83,2,FALSE),"")='11.1'!$D$5,TXM!L6308,"")</f>
        <v/>
      </c>
      <c r="N6308" t="str">
        <f>IFERROR(SMALL($M$5:$M$9000,ROWS($M$5:M6308)),"")</f>
        <v/>
      </c>
      <c r="P6308" t="s">
        <v>1639</v>
      </c>
      <c r="S6308" s="388">
        <f>ROWS(R$5:R6308)</f>
        <v>6304</v>
      </c>
      <c r="T6308" s="388" t="str">
        <f>IF(_xlfn.IFNA(VLOOKUP(P6308,$AG$3:$AH$83,2,FALSE),"")='11.1'!$D$5,TXM!S6308,"")</f>
        <v/>
      </c>
      <c r="U6308" t="str">
        <f>IFERROR(SMALL($T$5:$T$9000,ROWS($T$5:T6308)),"")</f>
        <v/>
      </c>
    </row>
    <row r="6309" spans="1:21" ht="14.4" customHeight="1" x14ac:dyDescent="0.3">
      <c r="A6309" t="s">
        <v>1639</v>
      </c>
      <c r="D6309" s="388">
        <f>ROWS(C$5:C6309)</f>
        <v>6305</v>
      </c>
      <c r="E6309" s="388" t="str">
        <f>IF(_xlfn.IFNA(VLOOKUP(A6309,$AG$3:$AH$83,2,FALSE),"")='11.1'!$D$5,TXM!D6309,"")</f>
        <v/>
      </c>
      <c r="F6309" t="str">
        <f>IFERROR(SMALL($E$5:$E$9000,ROWS($E$5:E6309)),"")</f>
        <v/>
      </c>
      <c r="I6309" s="371" t="s">
        <v>692</v>
      </c>
      <c r="J6309" t="s">
        <v>171</v>
      </c>
      <c r="K6309" s="372">
        <v>1414000</v>
      </c>
      <c r="L6309" s="388">
        <f>ROWS(K$5:K6309)</f>
        <v>6305</v>
      </c>
      <c r="M6309" s="388" t="str">
        <f>IF(_xlfn.IFNA(VLOOKUP(I6309,$AG$3:$AH$83,2,FALSE),"")='11.1'!$D$5,TXM!L6309,"")</f>
        <v/>
      </c>
      <c r="N6309" t="str">
        <f>IFERROR(SMALL($M$5:$M$9000,ROWS($M$5:M6309)),"")</f>
        <v/>
      </c>
      <c r="P6309" t="s">
        <v>1639</v>
      </c>
      <c r="S6309" s="388">
        <f>ROWS(R$5:R6309)</f>
        <v>6305</v>
      </c>
      <c r="T6309" s="388" t="str">
        <f>IF(_xlfn.IFNA(VLOOKUP(P6309,$AG$3:$AH$83,2,FALSE),"")='11.1'!$D$5,TXM!S6309,"")</f>
        <v/>
      </c>
      <c r="U6309" t="str">
        <f>IFERROR(SMALL($T$5:$T$9000,ROWS($T$5:T6309)),"")</f>
        <v/>
      </c>
    </row>
    <row r="6310" spans="1:21" ht="14.4" customHeight="1" x14ac:dyDescent="0.3">
      <c r="A6310" t="s">
        <v>1639</v>
      </c>
      <c r="D6310" s="388">
        <f>ROWS(C$5:C6310)</f>
        <v>6306</v>
      </c>
      <c r="E6310" s="388" t="str">
        <f>IF(_xlfn.IFNA(VLOOKUP(A6310,$AG$3:$AH$83,2,FALSE),"")='11.1'!$D$5,TXM!D6310,"")</f>
        <v/>
      </c>
      <c r="F6310" t="str">
        <f>IFERROR(SMALL($E$5:$E$9000,ROWS($E$5:E6310)),"")</f>
        <v/>
      </c>
      <c r="I6310" s="371" t="s">
        <v>692</v>
      </c>
      <c r="J6310" t="s">
        <v>96</v>
      </c>
      <c r="K6310" s="372">
        <v>656812</v>
      </c>
      <c r="L6310" s="388">
        <f>ROWS(K$5:K6310)</f>
        <v>6306</v>
      </c>
      <c r="M6310" s="388" t="str">
        <f>IF(_xlfn.IFNA(VLOOKUP(I6310,$AG$3:$AH$83,2,FALSE),"")='11.1'!$D$5,TXM!L6310,"")</f>
        <v/>
      </c>
      <c r="N6310" t="str">
        <f>IFERROR(SMALL($M$5:$M$9000,ROWS($M$5:M6310)),"")</f>
        <v/>
      </c>
      <c r="P6310" t="s">
        <v>1639</v>
      </c>
      <c r="S6310" s="388">
        <f>ROWS(R$5:R6310)</f>
        <v>6306</v>
      </c>
      <c r="T6310" s="388" t="str">
        <f>IF(_xlfn.IFNA(VLOOKUP(P6310,$AG$3:$AH$83,2,FALSE),"")='11.1'!$D$5,TXM!S6310,"")</f>
        <v/>
      </c>
      <c r="U6310" t="str">
        <f>IFERROR(SMALL($T$5:$T$9000,ROWS($T$5:T6310)),"")</f>
        <v/>
      </c>
    </row>
    <row r="6311" spans="1:21" ht="14.4" customHeight="1" x14ac:dyDescent="0.3">
      <c r="A6311" t="s">
        <v>1639</v>
      </c>
      <c r="D6311" s="388">
        <f>ROWS(C$5:C6311)</f>
        <v>6307</v>
      </c>
      <c r="E6311" s="388" t="str">
        <f>IF(_xlfn.IFNA(VLOOKUP(A6311,$AG$3:$AH$83,2,FALSE),"")='11.1'!$D$5,TXM!D6311,"")</f>
        <v/>
      </c>
      <c r="F6311" t="str">
        <f>IFERROR(SMALL($E$5:$E$9000,ROWS($E$5:E6311)),"")</f>
        <v/>
      </c>
      <c r="I6311" s="371" t="s">
        <v>692</v>
      </c>
      <c r="J6311" t="s">
        <v>95</v>
      </c>
      <c r="K6311" s="372">
        <v>514327</v>
      </c>
      <c r="L6311" s="388">
        <f>ROWS(K$5:K6311)</f>
        <v>6307</v>
      </c>
      <c r="M6311" s="388" t="str">
        <f>IF(_xlfn.IFNA(VLOOKUP(I6311,$AG$3:$AH$83,2,FALSE),"")='11.1'!$D$5,TXM!L6311,"")</f>
        <v/>
      </c>
      <c r="N6311" t="str">
        <f>IFERROR(SMALL($M$5:$M$9000,ROWS($M$5:M6311)),"")</f>
        <v/>
      </c>
      <c r="P6311" t="s">
        <v>1639</v>
      </c>
      <c r="S6311" s="388">
        <f>ROWS(R$5:R6311)</f>
        <v>6307</v>
      </c>
      <c r="T6311" s="388" t="str">
        <f>IF(_xlfn.IFNA(VLOOKUP(P6311,$AG$3:$AH$83,2,FALSE),"")='11.1'!$D$5,TXM!S6311,"")</f>
        <v/>
      </c>
      <c r="U6311" t="str">
        <f>IFERROR(SMALL($T$5:$T$9000,ROWS($T$5:T6311)),"")</f>
        <v/>
      </c>
    </row>
    <row r="6312" spans="1:21" ht="14.4" customHeight="1" x14ac:dyDescent="0.3">
      <c r="A6312" t="s">
        <v>1639</v>
      </c>
      <c r="D6312" s="388">
        <f>ROWS(C$5:C6312)</f>
        <v>6308</v>
      </c>
      <c r="E6312" s="388" t="str">
        <f>IF(_xlfn.IFNA(VLOOKUP(A6312,$AG$3:$AH$83,2,FALSE),"")='11.1'!$D$5,TXM!D6312,"")</f>
        <v/>
      </c>
      <c r="F6312" t="str">
        <f>IFERROR(SMALL($E$5:$E$9000,ROWS($E$5:E6312)),"")</f>
        <v/>
      </c>
      <c r="I6312" s="371" t="s">
        <v>692</v>
      </c>
      <c r="J6312" t="s">
        <v>843</v>
      </c>
      <c r="K6312" s="372">
        <v>241929</v>
      </c>
      <c r="L6312" s="388">
        <f>ROWS(K$5:K6312)</f>
        <v>6308</v>
      </c>
      <c r="M6312" s="388" t="str">
        <f>IF(_xlfn.IFNA(VLOOKUP(I6312,$AG$3:$AH$83,2,FALSE),"")='11.1'!$D$5,TXM!L6312,"")</f>
        <v/>
      </c>
      <c r="N6312" t="str">
        <f>IFERROR(SMALL($M$5:$M$9000,ROWS($M$5:M6312)),"")</f>
        <v/>
      </c>
      <c r="P6312" t="s">
        <v>1639</v>
      </c>
      <c r="S6312" s="388">
        <f>ROWS(R$5:R6312)</f>
        <v>6308</v>
      </c>
      <c r="T6312" s="388" t="str">
        <f>IF(_xlfn.IFNA(VLOOKUP(P6312,$AG$3:$AH$83,2,FALSE),"")='11.1'!$D$5,TXM!S6312,"")</f>
        <v/>
      </c>
      <c r="U6312" t="str">
        <f>IFERROR(SMALL($T$5:$T$9000,ROWS($T$5:T6312)),"")</f>
        <v/>
      </c>
    </row>
    <row r="6313" spans="1:21" ht="14.4" customHeight="1" x14ac:dyDescent="0.3">
      <c r="A6313" t="s">
        <v>1639</v>
      </c>
      <c r="D6313" s="388">
        <f>ROWS(C$5:C6313)</f>
        <v>6309</v>
      </c>
      <c r="E6313" s="388" t="str">
        <f>IF(_xlfn.IFNA(VLOOKUP(A6313,$AG$3:$AH$83,2,FALSE),"")='11.1'!$D$5,TXM!D6313,"")</f>
        <v/>
      </c>
      <c r="F6313" t="str">
        <f>IFERROR(SMALL($E$5:$E$9000,ROWS($E$5:E6313)),"")</f>
        <v/>
      </c>
      <c r="I6313" s="371" t="s">
        <v>692</v>
      </c>
      <c r="J6313" t="s">
        <v>785</v>
      </c>
      <c r="K6313" s="372">
        <v>178670</v>
      </c>
      <c r="L6313" s="388">
        <f>ROWS(K$5:K6313)</f>
        <v>6309</v>
      </c>
      <c r="M6313" s="388" t="str">
        <f>IF(_xlfn.IFNA(VLOOKUP(I6313,$AG$3:$AH$83,2,FALSE),"")='11.1'!$D$5,TXM!L6313,"")</f>
        <v/>
      </c>
      <c r="N6313" t="str">
        <f>IFERROR(SMALL($M$5:$M$9000,ROWS($M$5:M6313)),"")</f>
        <v/>
      </c>
      <c r="P6313" t="s">
        <v>1639</v>
      </c>
      <c r="S6313" s="388">
        <f>ROWS(R$5:R6313)</f>
        <v>6309</v>
      </c>
      <c r="T6313" s="388" t="str">
        <f>IF(_xlfn.IFNA(VLOOKUP(P6313,$AG$3:$AH$83,2,FALSE),"")='11.1'!$D$5,TXM!S6313,"")</f>
        <v/>
      </c>
      <c r="U6313" t="str">
        <f>IFERROR(SMALL($T$5:$T$9000,ROWS($T$5:T6313)),"")</f>
        <v/>
      </c>
    </row>
    <row r="6314" spans="1:21" ht="14.4" customHeight="1" x14ac:dyDescent="0.3">
      <c r="A6314" t="s">
        <v>1639</v>
      </c>
      <c r="D6314" s="388">
        <f>ROWS(C$5:C6314)</f>
        <v>6310</v>
      </c>
      <c r="E6314" s="388" t="str">
        <f>IF(_xlfn.IFNA(VLOOKUP(A6314,$AG$3:$AH$83,2,FALSE),"")='11.1'!$D$5,TXM!D6314,"")</f>
        <v/>
      </c>
      <c r="F6314" t="str">
        <f>IFERROR(SMALL($E$5:$E$9000,ROWS($E$5:E6314)),"")</f>
        <v/>
      </c>
      <c r="I6314" s="371" t="s">
        <v>692</v>
      </c>
      <c r="J6314" t="s">
        <v>865</v>
      </c>
      <c r="K6314" s="372">
        <v>81991</v>
      </c>
      <c r="L6314" s="388">
        <f>ROWS(K$5:K6314)</f>
        <v>6310</v>
      </c>
      <c r="M6314" s="388" t="str">
        <f>IF(_xlfn.IFNA(VLOOKUP(I6314,$AG$3:$AH$83,2,FALSE),"")='11.1'!$D$5,TXM!L6314,"")</f>
        <v/>
      </c>
      <c r="N6314" t="str">
        <f>IFERROR(SMALL($M$5:$M$9000,ROWS($M$5:M6314)),"")</f>
        <v/>
      </c>
      <c r="P6314" t="s">
        <v>1639</v>
      </c>
      <c r="S6314" s="388">
        <f>ROWS(R$5:R6314)</f>
        <v>6310</v>
      </c>
      <c r="T6314" s="388" t="str">
        <f>IF(_xlfn.IFNA(VLOOKUP(P6314,$AG$3:$AH$83,2,FALSE),"")='11.1'!$D$5,TXM!S6314,"")</f>
        <v/>
      </c>
      <c r="U6314" t="str">
        <f>IFERROR(SMALL($T$5:$T$9000,ROWS($T$5:T6314)),"")</f>
        <v/>
      </c>
    </row>
    <row r="6315" spans="1:21" ht="14.4" customHeight="1" x14ac:dyDescent="0.3">
      <c r="A6315" t="s">
        <v>1639</v>
      </c>
      <c r="D6315" s="388">
        <f>ROWS(C$5:C6315)</f>
        <v>6311</v>
      </c>
      <c r="E6315" s="388" t="str">
        <f>IF(_xlfn.IFNA(VLOOKUP(A6315,$AG$3:$AH$83,2,FALSE),"")='11.1'!$D$5,TXM!D6315,"")</f>
        <v/>
      </c>
      <c r="F6315" t="str">
        <f>IFERROR(SMALL($E$5:$E$9000,ROWS($E$5:E6315)),"")</f>
        <v/>
      </c>
      <c r="I6315" s="371" t="s">
        <v>692</v>
      </c>
      <c r="J6315" t="s">
        <v>825</v>
      </c>
      <c r="K6315" s="372">
        <v>45000</v>
      </c>
      <c r="L6315" s="388">
        <f>ROWS(K$5:K6315)</f>
        <v>6311</v>
      </c>
      <c r="M6315" s="388" t="str">
        <f>IF(_xlfn.IFNA(VLOOKUP(I6315,$AG$3:$AH$83,2,FALSE),"")='11.1'!$D$5,TXM!L6315,"")</f>
        <v/>
      </c>
      <c r="N6315" t="str">
        <f>IFERROR(SMALL($M$5:$M$9000,ROWS($M$5:M6315)),"")</f>
        <v/>
      </c>
      <c r="P6315" t="s">
        <v>1639</v>
      </c>
      <c r="S6315" s="388">
        <f>ROWS(R$5:R6315)</f>
        <v>6311</v>
      </c>
      <c r="T6315" s="388" t="str">
        <f>IF(_xlfn.IFNA(VLOOKUP(P6315,$AG$3:$AH$83,2,FALSE),"")='11.1'!$D$5,TXM!S6315,"")</f>
        <v/>
      </c>
      <c r="U6315" t="str">
        <f>IFERROR(SMALL($T$5:$T$9000,ROWS($T$5:T6315)),"")</f>
        <v/>
      </c>
    </row>
    <row r="6316" spans="1:21" ht="14.4" customHeight="1" x14ac:dyDescent="0.3">
      <c r="A6316" t="s">
        <v>1639</v>
      </c>
      <c r="D6316" s="388">
        <f>ROWS(C$5:C6316)</f>
        <v>6312</v>
      </c>
      <c r="E6316" s="388" t="str">
        <f>IF(_xlfn.IFNA(VLOOKUP(A6316,$AG$3:$AH$83,2,FALSE),"")='11.1'!$D$5,TXM!D6316,"")</f>
        <v/>
      </c>
      <c r="F6316" t="str">
        <f>IFERROR(SMALL($E$5:$E$9000,ROWS($E$5:E6316)),"")</f>
        <v/>
      </c>
      <c r="I6316" s="371" t="s">
        <v>692</v>
      </c>
      <c r="J6316" t="s">
        <v>91</v>
      </c>
      <c r="K6316" s="372">
        <v>11291</v>
      </c>
      <c r="L6316" s="388">
        <f>ROWS(K$5:K6316)</f>
        <v>6312</v>
      </c>
      <c r="M6316" s="388" t="str">
        <f>IF(_xlfn.IFNA(VLOOKUP(I6316,$AG$3:$AH$83,2,FALSE),"")='11.1'!$D$5,TXM!L6316,"")</f>
        <v/>
      </c>
      <c r="N6316" t="str">
        <f>IFERROR(SMALL($M$5:$M$9000,ROWS($M$5:M6316)),"")</f>
        <v/>
      </c>
      <c r="P6316" t="s">
        <v>1639</v>
      </c>
      <c r="S6316" s="388">
        <f>ROWS(R$5:R6316)</f>
        <v>6312</v>
      </c>
      <c r="T6316" s="388" t="str">
        <f>IF(_xlfn.IFNA(VLOOKUP(P6316,$AG$3:$AH$83,2,FALSE),"")='11.1'!$D$5,TXM!S6316,"")</f>
        <v/>
      </c>
      <c r="U6316" t="str">
        <f>IFERROR(SMALL($T$5:$T$9000,ROWS($T$5:T6316)),"")</f>
        <v/>
      </c>
    </row>
    <row r="6317" spans="1:21" ht="14.4" customHeight="1" x14ac:dyDescent="0.3">
      <c r="A6317" t="s">
        <v>1639</v>
      </c>
      <c r="D6317" s="388">
        <f>ROWS(C$5:C6317)</f>
        <v>6313</v>
      </c>
      <c r="E6317" s="388" t="str">
        <f>IF(_xlfn.IFNA(VLOOKUP(A6317,$AG$3:$AH$83,2,FALSE),"")='11.1'!$D$5,TXM!D6317,"")</f>
        <v/>
      </c>
      <c r="F6317" t="str">
        <f>IFERROR(SMALL($E$5:$E$9000,ROWS($E$5:E6317)),"")</f>
        <v/>
      </c>
      <c r="I6317" s="371" t="s">
        <v>692</v>
      </c>
      <c r="J6317" t="s">
        <v>1240</v>
      </c>
      <c r="K6317" s="372">
        <v>6181</v>
      </c>
      <c r="L6317" s="388">
        <f>ROWS(K$5:K6317)</f>
        <v>6313</v>
      </c>
      <c r="M6317" s="388" t="str">
        <f>IF(_xlfn.IFNA(VLOOKUP(I6317,$AG$3:$AH$83,2,FALSE),"")='11.1'!$D$5,TXM!L6317,"")</f>
        <v/>
      </c>
      <c r="N6317" t="str">
        <f>IFERROR(SMALL($M$5:$M$9000,ROWS($M$5:M6317)),"")</f>
        <v/>
      </c>
      <c r="P6317" t="s">
        <v>1639</v>
      </c>
      <c r="S6317" s="388">
        <f>ROWS(R$5:R6317)</f>
        <v>6313</v>
      </c>
      <c r="T6317" s="388" t="str">
        <f>IF(_xlfn.IFNA(VLOOKUP(P6317,$AG$3:$AH$83,2,FALSE),"")='11.1'!$D$5,TXM!S6317,"")</f>
        <v/>
      </c>
      <c r="U6317" t="str">
        <f>IFERROR(SMALL($T$5:$T$9000,ROWS($T$5:T6317)),"")</f>
        <v/>
      </c>
    </row>
    <row r="6318" spans="1:21" ht="14.4" customHeight="1" x14ac:dyDescent="0.3">
      <c r="A6318" t="s">
        <v>1639</v>
      </c>
      <c r="D6318" s="388">
        <f>ROWS(C$5:C6318)</f>
        <v>6314</v>
      </c>
      <c r="E6318" s="388" t="str">
        <f>IF(_xlfn.IFNA(VLOOKUP(A6318,$AG$3:$AH$83,2,FALSE),"")='11.1'!$D$5,TXM!D6318,"")</f>
        <v/>
      </c>
      <c r="F6318" t="str">
        <f>IFERROR(SMALL($E$5:$E$9000,ROWS($E$5:E6318)),"")</f>
        <v/>
      </c>
      <c r="I6318" s="371" t="s">
        <v>692</v>
      </c>
      <c r="J6318" t="s">
        <v>813</v>
      </c>
      <c r="K6318" s="372">
        <v>4488</v>
      </c>
      <c r="L6318" s="388">
        <f>ROWS(K$5:K6318)</f>
        <v>6314</v>
      </c>
      <c r="M6318" s="388" t="str">
        <f>IF(_xlfn.IFNA(VLOOKUP(I6318,$AG$3:$AH$83,2,FALSE),"")='11.1'!$D$5,TXM!L6318,"")</f>
        <v/>
      </c>
      <c r="N6318" t="str">
        <f>IFERROR(SMALL($M$5:$M$9000,ROWS($M$5:M6318)),"")</f>
        <v/>
      </c>
      <c r="P6318" t="s">
        <v>1639</v>
      </c>
      <c r="S6318" s="388">
        <f>ROWS(R$5:R6318)</f>
        <v>6314</v>
      </c>
      <c r="T6318" s="388" t="str">
        <f>IF(_xlfn.IFNA(VLOOKUP(P6318,$AG$3:$AH$83,2,FALSE),"")='11.1'!$D$5,TXM!S6318,"")</f>
        <v/>
      </c>
      <c r="U6318" t="str">
        <f>IFERROR(SMALL($T$5:$T$9000,ROWS($T$5:T6318)),"")</f>
        <v/>
      </c>
    </row>
    <row r="6319" spans="1:21" ht="14.4" customHeight="1" x14ac:dyDescent="0.3">
      <c r="A6319" t="s">
        <v>1639</v>
      </c>
      <c r="D6319" s="388">
        <f>ROWS(C$5:C6319)</f>
        <v>6315</v>
      </c>
      <c r="E6319" s="388" t="str">
        <f>IF(_xlfn.IFNA(VLOOKUP(A6319,$AG$3:$AH$83,2,FALSE),"")='11.1'!$D$5,TXM!D6319,"")</f>
        <v/>
      </c>
      <c r="F6319" t="str">
        <f>IFERROR(SMALL($E$5:$E$9000,ROWS($E$5:E6319)),"")</f>
        <v/>
      </c>
      <c r="I6319" s="371" t="s">
        <v>692</v>
      </c>
      <c r="J6319" t="s">
        <v>1285</v>
      </c>
      <c r="K6319" s="372">
        <v>2356</v>
      </c>
      <c r="L6319" s="388">
        <f>ROWS(K$5:K6319)</f>
        <v>6315</v>
      </c>
      <c r="M6319" s="388" t="str">
        <f>IF(_xlfn.IFNA(VLOOKUP(I6319,$AG$3:$AH$83,2,FALSE),"")='11.1'!$D$5,TXM!L6319,"")</f>
        <v/>
      </c>
      <c r="N6319" t="str">
        <f>IFERROR(SMALL($M$5:$M$9000,ROWS($M$5:M6319)),"")</f>
        <v/>
      </c>
      <c r="P6319" t="s">
        <v>1639</v>
      </c>
      <c r="S6319" s="388">
        <f>ROWS(R$5:R6319)</f>
        <v>6315</v>
      </c>
      <c r="T6319" s="388" t="str">
        <f>IF(_xlfn.IFNA(VLOOKUP(P6319,$AG$3:$AH$83,2,FALSE),"")='11.1'!$D$5,TXM!S6319,"")</f>
        <v/>
      </c>
      <c r="U6319" t="str">
        <f>IFERROR(SMALL($T$5:$T$9000,ROWS($T$5:T6319)),"")</f>
        <v/>
      </c>
    </row>
    <row r="6320" spans="1:21" ht="14.4" customHeight="1" x14ac:dyDescent="0.3">
      <c r="A6320" t="s">
        <v>1639</v>
      </c>
      <c r="D6320" s="388">
        <f>ROWS(C$5:C6320)</f>
        <v>6316</v>
      </c>
      <c r="E6320" s="388" t="str">
        <f>IF(_xlfn.IFNA(VLOOKUP(A6320,$AG$3:$AH$83,2,FALSE),"")='11.1'!$D$5,TXM!D6320,"")</f>
        <v/>
      </c>
      <c r="F6320" t="str">
        <f>IFERROR(SMALL($E$5:$E$9000,ROWS($E$5:E6320)),"")</f>
        <v/>
      </c>
      <c r="I6320" s="371" t="s">
        <v>692</v>
      </c>
      <c r="J6320" t="s">
        <v>827</v>
      </c>
      <c r="K6320" s="372">
        <v>2125</v>
      </c>
      <c r="L6320" s="388">
        <f>ROWS(K$5:K6320)</f>
        <v>6316</v>
      </c>
      <c r="M6320" s="388" t="str">
        <f>IF(_xlfn.IFNA(VLOOKUP(I6320,$AG$3:$AH$83,2,FALSE),"")='11.1'!$D$5,TXM!L6320,"")</f>
        <v/>
      </c>
      <c r="N6320" t="str">
        <f>IFERROR(SMALL($M$5:$M$9000,ROWS($M$5:M6320)),"")</f>
        <v/>
      </c>
      <c r="P6320" t="s">
        <v>1639</v>
      </c>
      <c r="S6320" s="388">
        <f>ROWS(R$5:R6320)</f>
        <v>6316</v>
      </c>
      <c r="T6320" s="388" t="str">
        <f>IF(_xlfn.IFNA(VLOOKUP(P6320,$AG$3:$AH$83,2,FALSE),"")='11.1'!$D$5,TXM!S6320,"")</f>
        <v/>
      </c>
      <c r="U6320" t="str">
        <f>IFERROR(SMALL($T$5:$T$9000,ROWS($T$5:T6320)),"")</f>
        <v/>
      </c>
    </row>
    <row r="6321" spans="1:21" ht="14.4" customHeight="1" x14ac:dyDescent="0.3">
      <c r="A6321" t="s">
        <v>1639</v>
      </c>
      <c r="D6321" s="388">
        <f>ROWS(C$5:C6321)</f>
        <v>6317</v>
      </c>
      <c r="E6321" s="388" t="str">
        <f>IF(_xlfn.IFNA(VLOOKUP(A6321,$AG$3:$AH$83,2,FALSE),"")='11.1'!$D$5,TXM!D6321,"")</f>
        <v/>
      </c>
      <c r="F6321" t="str">
        <f>IFERROR(SMALL($E$5:$E$9000,ROWS($E$5:E6321)),"")</f>
        <v/>
      </c>
      <c r="I6321" s="371" t="s">
        <v>692</v>
      </c>
      <c r="J6321" t="s">
        <v>94</v>
      </c>
      <c r="K6321" s="372">
        <v>155</v>
      </c>
      <c r="L6321" s="388">
        <f>ROWS(K$5:K6321)</f>
        <v>6317</v>
      </c>
      <c r="M6321" s="388" t="str">
        <f>IF(_xlfn.IFNA(VLOOKUP(I6321,$AG$3:$AH$83,2,FALSE),"")='11.1'!$D$5,TXM!L6321,"")</f>
        <v/>
      </c>
      <c r="N6321" t="str">
        <f>IFERROR(SMALL($M$5:$M$9000,ROWS($M$5:M6321)),"")</f>
        <v/>
      </c>
      <c r="P6321" t="s">
        <v>1639</v>
      </c>
      <c r="S6321" s="388">
        <f>ROWS(R$5:R6321)</f>
        <v>6317</v>
      </c>
      <c r="T6321" s="388" t="str">
        <f>IF(_xlfn.IFNA(VLOOKUP(P6321,$AG$3:$AH$83,2,FALSE),"")='11.1'!$D$5,TXM!S6321,"")</f>
        <v/>
      </c>
      <c r="U6321" t="str">
        <f>IFERROR(SMALL($T$5:$T$9000,ROWS($T$5:T6321)),"")</f>
        <v/>
      </c>
    </row>
    <row r="6322" spans="1:21" ht="14.4" customHeight="1" x14ac:dyDescent="0.3">
      <c r="A6322" t="s">
        <v>1639</v>
      </c>
      <c r="D6322" s="388">
        <f>ROWS(C$5:C6322)</f>
        <v>6318</v>
      </c>
      <c r="E6322" s="388" t="str">
        <f>IF(_xlfn.IFNA(VLOOKUP(A6322,$AG$3:$AH$83,2,FALSE),"")='11.1'!$D$5,TXM!D6322,"")</f>
        <v/>
      </c>
      <c r="F6322" t="str">
        <f>IFERROR(SMALL($E$5:$E$9000,ROWS($E$5:E6322)),"")</f>
        <v/>
      </c>
      <c r="I6322" s="371" t="s">
        <v>169</v>
      </c>
      <c r="J6322" t="s">
        <v>845</v>
      </c>
      <c r="K6322" s="372">
        <v>25054644</v>
      </c>
      <c r="L6322" s="388">
        <f>ROWS(K$5:K6322)</f>
        <v>6318</v>
      </c>
      <c r="M6322" s="388" t="str">
        <f>IF(_xlfn.IFNA(VLOOKUP(I6322,$AG$3:$AH$83,2,FALSE),"")='11.1'!$D$5,TXM!L6322,"")</f>
        <v/>
      </c>
      <c r="N6322" t="str">
        <f>IFERROR(SMALL($M$5:$M$9000,ROWS($M$5:M6322)),"")</f>
        <v/>
      </c>
      <c r="P6322" t="s">
        <v>1639</v>
      </c>
      <c r="S6322" s="388">
        <f>ROWS(R$5:R6322)</f>
        <v>6318</v>
      </c>
      <c r="T6322" s="388" t="str">
        <f>IF(_xlfn.IFNA(VLOOKUP(P6322,$AG$3:$AH$83,2,FALSE),"")='11.1'!$D$5,TXM!S6322,"")</f>
        <v/>
      </c>
      <c r="U6322" t="str">
        <f>IFERROR(SMALL($T$5:$T$9000,ROWS($T$5:T6322)),"")</f>
        <v/>
      </c>
    </row>
    <row r="6323" spans="1:21" ht="14.4" customHeight="1" x14ac:dyDescent="0.3">
      <c r="A6323" t="s">
        <v>1639</v>
      </c>
      <c r="D6323" s="388">
        <f>ROWS(C$5:C6323)</f>
        <v>6319</v>
      </c>
      <c r="E6323" s="388" t="str">
        <f>IF(_xlfn.IFNA(VLOOKUP(A6323,$AG$3:$AH$83,2,FALSE),"")='11.1'!$D$5,TXM!D6323,"")</f>
        <v/>
      </c>
      <c r="F6323" t="str">
        <f>IFERROR(SMALL($E$5:$E$9000,ROWS($E$5:E6323)),"")</f>
        <v/>
      </c>
      <c r="I6323" s="371" t="s">
        <v>169</v>
      </c>
      <c r="J6323" t="s">
        <v>863</v>
      </c>
      <c r="K6323" s="372">
        <v>4824896</v>
      </c>
      <c r="L6323" s="388">
        <f>ROWS(K$5:K6323)</f>
        <v>6319</v>
      </c>
      <c r="M6323" s="388" t="str">
        <f>IF(_xlfn.IFNA(VLOOKUP(I6323,$AG$3:$AH$83,2,FALSE),"")='11.1'!$D$5,TXM!L6323,"")</f>
        <v/>
      </c>
      <c r="N6323" t="str">
        <f>IFERROR(SMALL($M$5:$M$9000,ROWS($M$5:M6323)),"")</f>
        <v/>
      </c>
      <c r="P6323" t="s">
        <v>1639</v>
      </c>
      <c r="S6323" s="388">
        <f>ROWS(R$5:R6323)</f>
        <v>6319</v>
      </c>
      <c r="T6323" s="388" t="str">
        <f>IF(_xlfn.IFNA(VLOOKUP(P6323,$AG$3:$AH$83,2,FALSE),"")='11.1'!$D$5,TXM!S6323,"")</f>
        <v/>
      </c>
      <c r="U6323" t="str">
        <f>IFERROR(SMALL($T$5:$T$9000,ROWS($T$5:T6323)),"")</f>
        <v/>
      </c>
    </row>
    <row r="6324" spans="1:21" ht="14.4" customHeight="1" x14ac:dyDescent="0.3">
      <c r="A6324" t="s">
        <v>1639</v>
      </c>
      <c r="D6324" s="388">
        <f>ROWS(C$5:C6324)</f>
        <v>6320</v>
      </c>
      <c r="E6324" s="388" t="str">
        <f>IF(_xlfn.IFNA(VLOOKUP(A6324,$AG$3:$AH$83,2,FALSE),"")='11.1'!$D$5,TXM!D6324,"")</f>
        <v/>
      </c>
      <c r="F6324" t="str">
        <f>IFERROR(SMALL($E$5:$E$9000,ROWS($E$5:E6324)),"")</f>
        <v/>
      </c>
      <c r="I6324" s="371" t="s">
        <v>169</v>
      </c>
      <c r="J6324" t="s">
        <v>94</v>
      </c>
      <c r="K6324" s="372">
        <v>2574282</v>
      </c>
      <c r="L6324" s="388">
        <f>ROWS(K$5:K6324)</f>
        <v>6320</v>
      </c>
      <c r="M6324" s="388" t="str">
        <f>IF(_xlfn.IFNA(VLOOKUP(I6324,$AG$3:$AH$83,2,FALSE),"")='11.1'!$D$5,TXM!L6324,"")</f>
        <v/>
      </c>
      <c r="N6324" t="str">
        <f>IFERROR(SMALL($M$5:$M$9000,ROWS($M$5:M6324)),"")</f>
        <v/>
      </c>
      <c r="P6324" t="s">
        <v>1639</v>
      </c>
      <c r="S6324" s="388">
        <f>ROWS(R$5:R6324)</f>
        <v>6320</v>
      </c>
      <c r="T6324" s="388" t="str">
        <f>IF(_xlfn.IFNA(VLOOKUP(P6324,$AG$3:$AH$83,2,FALSE),"")='11.1'!$D$5,TXM!S6324,"")</f>
        <v/>
      </c>
      <c r="U6324" t="str">
        <f>IFERROR(SMALL($T$5:$T$9000,ROWS($T$5:T6324)),"")</f>
        <v/>
      </c>
    </row>
    <row r="6325" spans="1:21" ht="14.4" customHeight="1" x14ac:dyDescent="0.3">
      <c r="A6325" t="s">
        <v>1639</v>
      </c>
      <c r="D6325" s="388">
        <f>ROWS(C$5:C6325)</f>
        <v>6321</v>
      </c>
      <c r="E6325" s="388" t="str">
        <f>IF(_xlfn.IFNA(VLOOKUP(A6325,$AG$3:$AH$83,2,FALSE),"")='11.1'!$D$5,TXM!D6325,"")</f>
        <v/>
      </c>
      <c r="F6325" t="str">
        <f>IFERROR(SMALL($E$5:$E$9000,ROWS($E$5:E6325)),"")</f>
        <v/>
      </c>
      <c r="I6325" s="371" t="s">
        <v>169</v>
      </c>
      <c r="J6325" t="s">
        <v>98</v>
      </c>
      <c r="K6325" s="372">
        <v>1831724</v>
      </c>
      <c r="L6325" s="388">
        <f>ROWS(K$5:K6325)</f>
        <v>6321</v>
      </c>
      <c r="M6325" s="388" t="str">
        <f>IF(_xlfn.IFNA(VLOOKUP(I6325,$AG$3:$AH$83,2,FALSE),"")='11.1'!$D$5,TXM!L6325,"")</f>
        <v/>
      </c>
      <c r="N6325" t="str">
        <f>IFERROR(SMALL($M$5:$M$9000,ROWS($M$5:M6325)),"")</f>
        <v/>
      </c>
      <c r="P6325" t="s">
        <v>1639</v>
      </c>
      <c r="S6325" s="388">
        <f>ROWS(R$5:R6325)</f>
        <v>6321</v>
      </c>
      <c r="T6325" s="388" t="str">
        <f>IF(_xlfn.IFNA(VLOOKUP(P6325,$AG$3:$AH$83,2,FALSE),"")='11.1'!$D$5,TXM!S6325,"")</f>
        <v/>
      </c>
      <c r="U6325" t="str">
        <f>IFERROR(SMALL($T$5:$T$9000,ROWS($T$5:T6325)),"")</f>
        <v/>
      </c>
    </row>
    <row r="6326" spans="1:21" ht="14.4" customHeight="1" x14ac:dyDescent="0.3">
      <c r="A6326" t="s">
        <v>1639</v>
      </c>
      <c r="D6326" s="388">
        <f>ROWS(C$5:C6326)</f>
        <v>6322</v>
      </c>
      <c r="E6326" s="388" t="str">
        <f>IF(_xlfn.IFNA(VLOOKUP(A6326,$AG$3:$AH$83,2,FALSE),"")='11.1'!$D$5,TXM!D6326,"")</f>
        <v/>
      </c>
      <c r="F6326" t="str">
        <f>IFERROR(SMALL($E$5:$E$9000,ROWS($E$5:E6326)),"")</f>
        <v/>
      </c>
      <c r="I6326" s="371" t="s">
        <v>169</v>
      </c>
      <c r="J6326" t="s">
        <v>1000</v>
      </c>
      <c r="K6326" s="372">
        <v>504368</v>
      </c>
      <c r="L6326" s="388">
        <f>ROWS(K$5:K6326)</f>
        <v>6322</v>
      </c>
      <c r="M6326" s="388" t="str">
        <f>IF(_xlfn.IFNA(VLOOKUP(I6326,$AG$3:$AH$83,2,FALSE),"")='11.1'!$D$5,TXM!L6326,"")</f>
        <v/>
      </c>
      <c r="N6326" t="str">
        <f>IFERROR(SMALL($M$5:$M$9000,ROWS($M$5:M6326)),"")</f>
        <v/>
      </c>
      <c r="P6326" t="s">
        <v>1639</v>
      </c>
      <c r="S6326" s="388">
        <f>ROWS(R$5:R6326)</f>
        <v>6322</v>
      </c>
      <c r="T6326" s="388" t="str">
        <f>IF(_xlfn.IFNA(VLOOKUP(P6326,$AG$3:$AH$83,2,FALSE),"")='11.1'!$D$5,TXM!S6326,"")</f>
        <v/>
      </c>
      <c r="U6326" t="str">
        <f>IFERROR(SMALL($T$5:$T$9000,ROWS($T$5:T6326)),"")</f>
        <v/>
      </c>
    </row>
    <row r="6327" spans="1:21" ht="14.4" customHeight="1" x14ac:dyDescent="0.3">
      <c r="A6327" t="s">
        <v>1639</v>
      </c>
      <c r="D6327" s="388">
        <f>ROWS(C$5:C6327)</f>
        <v>6323</v>
      </c>
      <c r="E6327" s="388" t="str">
        <f>IF(_xlfn.IFNA(VLOOKUP(A6327,$AG$3:$AH$83,2,FALSE),"")='11.1'!$D$5,TXM!D6327,"")</f>
        <v/>
      </c>
      <c r="F6327" t="str">
        <f>IFERROR(SMALL($E$5:$E$9000,ROWS($E$5:E6327)),"")</f>
        <v/>
      </c>
      <c r="I6327" s="371" t="s">
        <v>169</v>
      </c>
      <c r="J6327" t="s">
        <v>1285</v>
      </c>
      <c r="K6327" s="372">
        <v>397232</v>
      </c>
      <c r="L6327" s="388">
        <f>ROWS(K$5:K6327)</f>
        <v>6323</v>
      </c>
      <c r="M6327" s="388" t="str">
        <f>IF(_xlfn.IFNA(VLOOKUP(I6327,$AG$3:$AH$83,2,FALSE),"")='11.1'!$D$5,TXM!L6327,"")</f>
        <v/>
      </c>
      <c r="N6327" t="str">
        <f>IFERROR(SMALL($M$5:$M$9000,ROWS($M$5:M6327)),"")</f>
        <v/>
      </c>
      <c r="P6327" t="s">
        <v>1639</v>
      </c>
      <c r="S6327" s="388">
        <f>ROWS(R$5:R6327)</f>
        <v>6323</v>
      </c>
      <c r="T6327" s="388" t="str">
        <f>IF(_xlfn.IFNA(VLOOKUP(P6327,$AG$3:$AH$83,2,FALSE),"")='11.1'!$D$5,TXM!S6327,"")</f>
        <v/>
      </c>
      <c r="U6327" t="str">
        <f>IFERROR(SMALL($T$5:$T$9000,ROWS($T$5:T6327)),"")</f>
        <v/>
      </c>
    </row>
    <row r="6328" spans="1:21" ht="14.4" customHeight="1" x14ac:dyDescent="0.3">
      <c r="A6328" t="s">
        <v>1639</v>
      </c>
      <c r="D6328" s="388">
        <f>ROWS(C$5:C6328)</f>
        <v>6324</v>
      </c>
      <c r="E6328" s="388" t="str">
        <f>IF(_xlfn.IFNA(VLOOKUP(A6328,$AG$3:$AH$83,2,FALSE),"")='11.1'!$D$5,TXM!D6328,"")</f>
        <v/>
      </c>
      <c r="F6328" t="str">
        <f>IFERROR(SMALL($E$5:$E$9000,ROWS($E$5:E6328)),"")</f>
        <v/>
      </c>
      <c r="I6328" s="371" t="s">
        <v>169</v>
      </c>
      <c r="J6328" t="s">
        <v>841</v>
      </c>
      <c r="K6328" s="372">
        <v>316331</v>
      </c>
      <c r="L6328" s="388">
        <f>ROWS(K$5:K6328)</f>
        <v>6324</v>
      </c>
      <c r="M6328" s="388" t="str">
        <f>IF(_xlfn.IFNA(VLOOKUP(I6328,$AG$3:$AH$83,2,FALSE),"")='11.1'!$D$5,TXM!L6328,"")</f>
        <v/>
      </c>
      <c r="N6328" t="str">
        <f>IFERROR(SMALL($M$5:$M$9000,ROWS($M$5:M6328)),"")</f>
        <v/>
      </c>
      <c r="P6328" t="s">
        <v>1639</v>
      </c>
      <c r="S6328" s="388">
        <f>ROWS(R$5:R6328)</f>
        <v>6324</v>
      </c>
      <c r="T6328" s="388" t="str">
        <f>IF(_xlfn.IFNA(VLOOKUP(P6328,$AG$3:$AH$83,2,FALSE),"")='11.1'!$D$5,TXM!S6328,"")</f>
        <v/>
      </c>
      <c r="U6328" t="str">
        <f>IFERROR(SMALL($T$5:$T$9000,ROWS($T$5:T6328)),"")</f>
        <v/>
      </c>
    </row>
    <row r="6329" spans="1:21" ht="14.4" customHeight="1" x14ac:dyDescent="0.3">
      <c r="A6329" t="s">
        <v>1639</v>
      </c>
      <c r="D6329" s="388">
        <f>ROWS(C$5:C6329)</f>
        <v>6325</v>
      </c>
      <c r="E6329" s="388" t="str">
        <f>IF(_xlfn.IFNA(VLOOKUP(A6329,$AG$3:$AH$83,2,FALSE),"")='11.1'!$D$5,TXM!D6329,"")</f>
        <v/>
      </c>
      <c r="F6329" t="str">
        <f>IFERROR(SMALL($E$5:$E$9000,ROWS($E$5:E6329)),"")</f>
        <v/>
      </c>
      <c r="I6329" s="371" t="s">
        <v>169</v>
      </c>
      <c r="J6329" t="s">
        <v>1265</v>
      </c>
      <c r="K6329" s="372">
        <v>305865</v>
      </c>
      <c r="L6329" s="388">
        <f>ROWS(K$5:K6329)</f>
        <v>6325</v>
      </c>
      <c r="M6329" s="388" t="str">
        <f>IF(_xlfn.IFNA(VLOOKUP(I6329,$AG$3:$AH$83,2,FALSE),"")='11.1'!$D$5,TXM!L6329,"")</f>
        <v/>
      </c>
      <c r="N6329" t="str">
        <f>IFERROR(SMALL($M$5:$M$9000,ROWS($M$5:M6329)),"")</f>
        <v/>
      </c>
      <c r="P6329" t="s">
        <v>1639</v>
      </c>
      <c r="S6329" s="388">
        <f>ROWS(R$5:R6329)</f>
        <v>6325</v>
      </c>
      <c r="T6329" s="388" t="str">
        <f>IF(_xlfn.IFNA(VLOOKUP(P6329,$AG$3:$AH$83,2,FALSE),"")='11.1'!$D$5,TXM!S6329,"")</f>
        <v/>
      </c>
      <c r="U6329" t="str">
        <f>IFERROR(SMALL($T$5:$T$9000,ROWS($T$5:T6329)),"")</f>
        <v/>
      </c>
    </row>
    <row r="6330" spans="1:21" ht="14.4" customHeight="1" x14ac:dyDescent="0.3">
      <c r="A6330" t="s">
        <v>1639</v>
      </c>
      <c r="D6330" s="388">
        <f>ROWS(C$5:C6330)</f>
        <v>6326</v>
      </c>
      <c r="E6330" s="388" t="str">
        <f>IF(_xlfn.IFNA(VLOOKUP(A6330,$AG$3:$AH$83,2,FALSE),"")='11.1'!$D$5,TXM!D6330,"")</f>
        <v/>
      </c>
      <c r="F6330" t="str">
        <f>IFERROR(SMALL($E$5:$E$9000,ROWS($E$5:E6330)),"")</f>
        <v/>
      </c>
      <c r="I6330" s="371" t="s">
        <v>169</v>
      </c>
      <c r="J6330" t="s">
        <v>865</v>
      </c>
      <c r="K6330" s="372">
        <v>203542</v>
      </c>
      <c r="L6330" s="388">
        <f>ROWS(K$5:K6330)</f>
        <v>6326</v>
      </c>
      <c r="M6330" s="388" t="str">
        <f>IF(_xlfn.IFNA(VLOOKUP(I6330,$AG$3:$AH$83,2,FALSE),"")='11.1'!$D$5,TXM!L6330,"")</f>
        <v/>
      </c>
      <c r="N6330" t="str">
        <f>IFERROR(SMALL($M$5:$M$9000,ROWS($M$5:M6330)),"")</f>
        <v/>
      </c>
      <c r="P6330" t="s">
        <v>1639</v>
      </c>
      <c r="S6330" s="388">
        <f>ROWS(R$5:R6330)</f>
        <v>6326</v>
      </c>
      <c r="T6330" s="388" t="str">
        <f>IF(_xlfn.IFNA(VLOOKUP(P6330,$AG$3:$AH$83,2,FALSE),"")='11.1'!$D$5,TXM!S6330,"")</f>
        <v/>
      </c>
      <c r="U6330" t="str">
        <f>IFERROR(SMALL($T$5:$T$9000,ROWS($T$5:T6330)),"")</f>
        <v/>
      </c>
    </row>
    <row r="6331" spans="1:21" ht="14.4" customHeight="1" x14ac:dyDescent="0.3">
      <c r="A6331" t="s">
        <v>1639</v>
      </c>
      <c r="D6331" s="388">
        <f>ROWS(C$5:C6331)</f>
        <v>6327</v>
      </c>
      <c r="E6331" s="388" t="str">
        <f>IF(_xlfn.IFNA(VLOOKUP(A6331,$AG$3:$AH$83,2,FALSE),"")='11.1'!$D$5,TXM!D6331,"")</f>
        <v/>
      </c>
      <c r="F6331" t="str">
        <f>IFERROR(SMALL($E$5:$E$9000,ROWS($E$5:E6331)),"")</f>
        <v/>
      </c>
      <c r="I6331" s="371" t="s">
        <v>169</v>
      </c>
      <c r="J6331" t="s">
        <v>172</v>
      </c>
      <c r="K6331" s="372">
        <v>203478</v>
      </c>
      <c r="L6331" s="388">
        <f>ROWS(K$5:K6331)</f>
        <v>6327</v>
      </c>
      <c r="M6331" s="388" t="str">
        <f>IF(_xlfn.IFNA(VLOOKUP(I6331,$AG$3:$AH$83,2,FALSE),"")='11.1'!$D$5,TXM!L6331,"")</f>
        <v/>
      </c>
      <c r="N6331" t="str">
        <f>IFERROR(SMALL($M$5:$M$9000,ROWS($M$5:M6331)),"")</f>
        <v/>
      </c>
      <c r="P6331" t="s">
        <v>1639</v>
      </c>
      <c r="S6331" s="388">
        <f>ROWS(R$5:R6331)</f>
        <v>6327</v>
      </c>
      <c r="T6331" s="388" t="str">
        <f>IF(_xlfn.IFNA(VLOOKUP(P6331,$AG$3:$AH$83,2,FALSE),"")='11.1'!$D$5,TXM!S6331,"")</f>
        <v/>
      </c>
      <c r="U6331" t="str">
        <f>IFERROR(SMALL($T$5:$T$9000,ROWS($T$5:T6331)),"")</f>
        <v/>
      </c>
    </row>
    <row r="6332" spans="1:21" ht="14.4" customHeight="1" x14ac:dyDescent="0.3">
      <c r="A6332" t="s">
        <v>1639</v>
      </c>
      <c r="D6332" s="388">
        <f>ROWS(C$5:C6332)</f>
        <v>6328</v>
      </c>
      <c r="E6332" s="388" t="str">
        <f>IF(_xlfn.IFNA(VLOOKUP(A6332,$AG$3:$AH$83,2,FALSE),"")='11.1'!$D$5,TXM!D6332,"")</f>
        <v/>
      </c>
      <c r="F6332" t="str">
        <f>IFERROR(SMALL($E$5:$E$9000,ROWS($E$5:E6332)),"")</f>
        <v/>
      </c>
      <c r="I6332" s="371" t="s">
        <v>169</v>
      </c>
      <c r="J6332" t="s">
        <v>99</v>
      </c>
      <c r="K6332" s="372">
        <v>171307</v>
      </c>
      <c r="L6332" s="388">
        <f>ROWS(K$5:K6332)</f>
        <v>6328</v>
      </c>
      <c r="M6332" s="388" t="str">
        <f>IF(_xlfn.IFNA(VLOOKUP(I6332,$AG$3:$AH$83,2,FALSE),"")='11.1'!$D$5,TXM!L6332,"")</f>
        <v/>
      </c>
      <c r="N6332" t="str">
        <f>IFERROR(SMALL($M$5:$M$9000,ROWS($M$5:M6332)),"")</f>
        <v/>
      </c>
      <c r="P6332" t="s">
        <v>1639</v>
      </c>
      <c r="S6332" s="388">
        <f>ROWS(R$5:R6332)</f>
        <v>6328</v>
      </c>
      <c r="T6332" s="388" t="str">
        <f>IF(_xlfn.IFNA(VLOOKUP(P6332,$AG$3:$AH$83,2,FALSE),"")='11.1'!$D$5,TXM!S6332,"")</f>
        <v/>
      </c>
      <c r="U6332" t="str">
        <f>IFERROR(SMALL($T$5:$T$9000,ROWS($T$5:T6332)),"")</f>
        <v/>
      </c>
    </row>
    <row r="6333" spans="1:21" ht="14.4" customHeight="1" x14ac:dyDescent="0.3">
      <c r="A6333" t="s">
        <v>1639</v>
      </c>
      <c r="D6333" s="388">
        <f>ROWS(C$5:C6333)</f>
        <v>6329</v>
      </c>
      <c r="E6333" s="388" t="str">
        <f>IF(_xlfn.IFNA(VLOOKUP(A6333,$AG$3:$AH$83,2,FALSE),"")='11.1'!$D$5,TXM!D6333,"")</f>
        <v/>
      </c>
      <c r="F6333" t="str">
        <f>IFERROR(SMALL($E$5:$E$9000,ROWS($E$5:E6333)),"")</f>
        <v/>
      </c>
      <c r="I6333" s="371" t="s">
        <v>169</v>
      </c>
      <c r="J6333" t="s">
        <v>91</v>
      </c>
      <c r="K6333" s="372">
        <v>155856</v>
      </c>
      <c r="L6333" s="388">
        <f>ROWS(K$5:K6333)</f>
        <v>6329</v>
      </c>
      <c r="M6333" s="388" t="str">
        <f>IF(_xlfn.IFNA(VLOOKUP(I6333,$AG$3:$AH$83,2,FALSE),"")='11.1'!$D$5,TXM!L6333,"")</f>
        <v/>
      </c>
      <c r="N6333" t="str">
        <f>IFERROR(SMALL($M$5:$M$9000,ROWS($M$5:M6333)),"")</f>
        <v/>
      </c>
      <c r="P6333" t="s">
        <v>1639</v>
      </c>
      <c r="S6333" s="388">
        <f>ROWS(R$5:R6333)</f>
        <v>6329</v>
      </c>
      <c r="T6333" s="388" t="str">
        <f>IF(_xlfn.IFNA(VLOOKUP(P6333,$AG$3:$AH$83,2,FALSE),"")='11.1'!$D$5,TXM!S6333,"")</f>
        <v/>
      </c>
      <c r="U6333" t="str">
        <f>IFERROR(SMALL($T$5:$T$9000,ROWS($T$5:T6333)),"")</f>
        <v/>
      </c>
    </row>
    <row r="6334" spans="1:21" ht="14.4" customHeight="1" x14ac:dyDescent="0.3">
      <c r="A6334" t="s">
        <v>1639</v>
      </c>
      <c r="D6334" s="388">
        <f>ROWS(C$5:C6334)</f>
        <v>6330</v>
      </c>
      <c r="E6334" s="388" t="str">
        <f>IF(_xlfn.IFNA(VLOOKUP(A6334,$AG$3:$AH$83,2,FALSE),"")='11.1'!$D$5,TXM!D6334,"")</f>
        <v/>
      </c>
      <c r="F6334" t="str">
        <f>IFERROR(SMALL($E$5:$E$9000,ROWS($E$5:E6334)),"")</f>
        <v/>
      </c>
      <c r="I6334" s="371" t="s">
        <v>169</v>
      </c>
      <c r="J6334" t="s">
        <v>171</v>
      </c>
      <c r="K6334" s="372">
        <v>64220</v>
      </c>
      <c r="L6334" s="388">
        <f>ROWS(K$5:K6334)</f>
        <v>6330</v>
      </c>
      <c r="M6334" s="388" t="str">
        <f>IF(_xlfn.IFNA(VLOOKUP(I6334,$AG$3:$AH$83,2,FALSE),"")='11.1'!$D$5,TXM!L6334,"")</f>
        <v/>
      </c>
      <c r="N6334" t="str">
        <f>IFERROR(SMALL($M$5:$M$9000,ROWS($M$5:M6334)),"")</f>
        <v/>
      </c>
      <c r="P6334" t="s">
        <v>1639</v>
      </c>
      <c r="S6334" s="388">
        <f>ROWS(R$5:R6334)</f>
        <v>6330</v>
      </c>
      <c r="T6334" s="388" t="str">
        <f>IF(_xlfn.IFNA(VLOOKUP(P6334,$AG$3:$AH$83,2,FALSE),"")='11.1'!$D$5,TXM!S6334,"")</f>
        <v/>
      </c>
      <c r="U6334" t="str">
        <f>IFERROR(SMALL($T$5:$T$9000,ROWS($T$5:T6334)),"")</f>
        <v/>
      </c>
    </row>
    <row r="6335" spans="1:21" ht="14.4" customHeight="1" x14ac:dyDescent="0.3">
      <c r="A6335" t="s">
        <v>1639</v>
      </c>
      <c r="D6335" s="388">
        <f>ROWS(C$5:C6335)</f>
        <v>6331</v>
      </c>
      <c r="E6335" s="388" t="str">
        <f>IF(_xlfn.IFNA(VLOOKUP(A6335,$AG$3:$AH$83,2,FALSE),"")='11.1'!$D$5,TXM!D6335,"")</f>
        <v/>
      </c>
      <c r="F6335" t="str">
        <f>IFERROR(SMALL($E$5:$E$9000,ROWS($E$5:E6335)),"")</f>
        <v/>
      </c>
      <c r="I6335" s="371" t="s">
        <v>169</v>
      </c>
      <c r="J6335" t="s">
        <v>1006</v>
      </c>
      <c r="K6335" s="372">
        <v>52794</v>
      </c>
      <c r="L6335" s="388">
        <f>ROWS(K$5:K6335)</f>
        <v>6331</v>
      </c>
      <c r="M6335" s="388" t="str">
        <f>IF(_xlfn.IFNA(VLOOKUP(I6335,$AG$3:$AH$83,2,FALSE),"")='11.1'!$D$5,TXM!L6335,"")</f>
        <v/>
      </c>
      <c r="N6335" t="str">
        <f>IFERROR(SMALL($M$5:$M$9000,ROWS($M$5:M6335)),"")</f>
        <v/>
      </c>
      <c r="P6335" t="s">
        <v>1639</v>
      </c>
      <c r="S6335" s="388">
        <f>ROWS(R$5:R6335)</f>
        <v>6331</v>
      </c>
      <c r="T6335" s="388" t="str">
        <f>IF(_xlfn.IFNA(VLOOKUP(P6335,$AG$3:$AH$83,2,FALSE),"")='11.1'!$D$5,TXM!S6335,"")</f>
        <v/>
      </c>
      <c r="U6335" t="str">
        <f>IFERROR(SMALL($T$5:$T$9000,ROWS($T$5:T6335)),"")</f>
        <v/>
      </c>
    </row>
    <row r="6336" spans="1:21" ht="14.4" customHeight="1" x14ac:dyDescent="0.3">
      <c r="A6336" t="s">
        <v>1639</v>
      </c>
      <c r="D6336" s="388">
        <f>ROWS(C$5:C6336)</f>
        <v>6332</v>
      </c>
      <c r="E6336" s="388" t="str">
        <f>IF(_xlfn.IFNA(VLOOKUP(A6336,$AG$3:$AH$83,2,FALSE),"")='11.1'!$D$5,TXM!D6336,"")</f>
        <v/>
      </c>
      <c r="F6336" t="str">
        <f>IFERROR(SMALL($E$5:$E$9000,ROWS($E$5:E6336)),"")</f>
        <v/>
      </c>
      <c r="I6336" s="371" t="s">
        <v>169</v>
      </c>
      <c r="J6336" t="s">
        <v>785</v>
      </c>
      <c r="K6336" s="372">
        <v>33138</v>
      </c>
      <c r="L6336" s="388">
        <f>ROWS(K$5:K6336)</f>
        <v>6332</v>
      </c>
      <c r="M6336" s="388" t="str">
        <f>IF(_xlfn.IFNA(VLOOKUP(I6336,$AG$3:$AH$83,2,FALSE),"")='11.1'!$D$5,TXM!L6336,"")</f>
        <v/>
      </c>
      <c r="N6336" t="str">
        <f>IFERROR(SMALL($M$5:$M$9000,ROWS($M$5:M6336)),"")</f>
        <v/>
      </c>
      <c r="P6336" t="s">
        <v>1639</v>
      </c>
      <c r="S6336" s="388">
        <f>ROWS(R$5:R6336)</f>
        <v>6332</v>
      </c>
      <c r="T6336" s="388" t="str">
        <f>IF(_xlfn.IFNA(VLOOKUP(P6336,$AG$3:$AH$83,2,FALSE),"")='11.1'!$D$5,TXM!S6336,"")</f>
        <v/>
      </c>
      <c r="U6336" t="str">
        <f>IFERROR(SMALL($T$5:$T$9000,ROWS($T$5:T6336)),"")</f>
        <v/>
      </c>
    </row>
    <row r="6337" spans="1:21" ht="14.4" customHeight="1" x14ac:dyDescent="0.3">
      <c r="A6337" t="s">
        <v>1639</v>
      </c>
      <c r="D6337" s="388">
        <f>ROWS(C$5:C6337)</f>
        <v>6333</v>
      </c>
      <c r="E6337" s="388" t="str">
        <f>IF(_xlfn.IFNA(VLOOKUP(A6337,$AG$3:$AH$83,2,FALSE),"")='11.1'!$D$5,TXM!D6337,"")</f>
        <v/>
      </c>
      <c r="F6337" t="str">
        <f>IFERROR(SMALL($E$5:$E$9000,ROWS($E$5:E6337)),"")</f>
        <v/>
      </c>
      <c r="I6337" s="371" t="s">
        <v>169</v>
      </c>
      <c r="J6337" t="s">
        <v>869</v>
      </c>
      <c r="K6337" s="372">
        <v>31818</v>
      </c>
      <c r="L6337" s="388">
        <f>ROWS(K$5:K6337)</f>
        <v>6333</v>
      </c>
      <c r="M6337" s="388" t="str">
        <f>IF(_xlfn.IFNA(VLOOKUP(I6337,$AG$3:$AH$83,2,FALSE),"")='11.1'!$D$5,TXM!L6337,"")</f>
        <v/>
      </c>
      <c r="N6337" t="str">
        <f>IFERROR(SMALL($M$5:$M$9000,ROWS($M$5:M6337)),"")</f>
        <v/>
      </c>
      <c r="P6337" t="s">
        <v>1639</v>
      </c>
      <c r="S6337" s="388">
        <f>ROWS(R$5:R6337)</f>
        <v>6333</v>
      </c>
      <c r="T6337" s="388" t="str">
        <f>IF(_xlfn.IFNA(VLOOKUP(P6337,$AG$3:$AH$83,2,FALSE),"")='11.1'!$D$5,TXM!S6337,"")</f>
        <v/>
      </c>
      <c r="U6337" t="str">
        <f>IFERROR(SMALL($T$5:$T$9000,ROWS($T$5:T6337)),"")</f>
        <v/>
      </c>
    </row>
    <row r="6338" spans="1:21" ht="14.4" customHeight="1" x14ac:dyDescent="0.3">
      <c r="A6338" t="s">
        <v>1639</v>
      </c>
      <c r="D6338" s="388">
        <f>ROWS(C$5:C6338)</f>
        <v>6334</v>
      </c>
      <c r="E6338" s="388" t="str">
        <f>IF(_xlfn.IFNA(VLOOKUP(A6338,$AG$3:$AH$83,2,FALSE),"")='11.1'!$D$5,TXM!D6338,"")</f>
        <v/>
      </c>
      <c r="F6338" t="str">
        <f>IFERROR(SMALL($E$5:$E$9000,ROWS($E$5:E6338)),"")</f>
        <v/>
      </c>
      <c r="I6338" s="371" t="s">
        <v>169</v>
      </c>
      <c r="J6338" t="s">
        <v>827</v>
      </c>
      <c r="K6338" s="372">
        <v>31142</v>
      </c>
      <c r="L6338" s="388">
        <f>ROWS(K$5:K6338)</f>
        <v>6334</v>
      </c>
      <c r="M6338" s="388" t="str">
        <f>IF(_xlfn.IFNA(VLOOKUP(I6338,$AG$3:$AH$83,2,FALSE),"")='11.1'!$D$5,TXM!L6338,"")</f>
        <v/>
      </c>
      <c r="N6338" t="str">
        <f>IFERROR(SMALL($M$5:$M$9000,ROWS($M$5:M6338)),"")</f>
        <v/>
      </c>
      <c r="P6338" t="s">
        <v>1639</v>
      </c>
      <c r="S6338" s="388">
        <f>ROWS(R$5:R6338)</f>
        <v>6334</v>
      </c>
      <c r="T6338" s="388" t="str">
        <f>IF(_xlfn.IFNA(VLOOKUP(P6338,$AG$3:$AH$83,2,FALSE),"")='11.1'!$D$5,TXM!S6338,"")</f>
        <v/>
      </c>
      <c r="U6338" t="str">
        <f>IFERROR(SMALL($T$5:$T$9000,ROWS($T$5:T6338)),"")</f>
        <v/>
      </c>
    </row>
    <row r="6339" spans="1:21" ht="14.4" customHeight="1" x14ac:dyDescent="0.3">
      <c r="A6339" t="s">
        <v>1639</v>
      </c>
      <c r="D6339" s="388">
        <f>ROWS(C$5:C6339)</f>
        <v>6335</v>
      </c>
      <c r="E6339" s="388" t="str">
        <f>IF(_xlfn.IFNA(VLOOKUP(A6339,$AG$3:$AH$83,2,FALSE),"")='11.1'!$D$5,TXM!D6339,"")</f>
        <v/>
      </c>
      <c r="F6339" t="str">
        <f>IFERROR(SMALL($E$5:$E$9000,ROWS($E$5:E6339)),"")</f>
        <v/>
      </c>
      <c r="I6339" s="371" t="s">
        <v>169</v>
      </c>
      <c r="J6339" t="s">
        <v>843</v>
      </c>
      <c r="K6339" s="372">
        <v>27593</v>
      </c>
      <c r="L6339" s="388">
        <f>ROWS(K$5:K6339)</f>
        <v>6335</v>
      </c>
      <c r="M6339" s="388" t="str">
        <f>IF(_xlfn.IFNA(VLOOKUP(I6339,$AG$3:$AH$83,2,FALSE),"")='11.1'!$D$5,TXM!L6339,"")</f>
        <v/>
      </c>
      <c r="N6339" t="str">
        <f>IFERROR(SMALL($M$5:$M$9000,ROWS($M$5:M6339)),"")</f>
        <v/>
      </c>
      <c r="P6339" t="s">
        <v>1639</v>
      </c>
      <c r="S6339" s="388">
        <f>ROWS(R$5:R6339)</f>
        <v>6335</v>
      </c>
      <c r="T6339" s="388" t="str">
        <f>IF(_xlfn.IFNA(VLOOKUP(P6339,$AG$3:$AH$83,2,FALSE),"")='11.1'!$D$5,TXM!S6339,"")</f>
        <v/>
      </c>
      <c r="U6339" t="str">
        <f>IFERROR(SMALL($T$5:$T$9000,ROWS($T$5:T6339)),"")</f>
        <v/>
      </c>
    </row>
    <row r="6340" spans="1:21" ht="14.4" customHeight="1" x14ac:dyDescent="0.3">
      <c r="A6340" t="s">
        <v>1639</v>
      </c>
      <c r="D6340" s="388">
        <f>ROWS(C$5:C6340)</f>
        <v>6336</v>
      </c>
      <c r="E6340" s="388" t="str">
        <f>IF(_xlfn.IFNA(VLOOKUP(A6340,$AG$3:$AH$83,2,FALSE),"")='11.1'!$D$5,TXM!D6340,"")</f>
        <v/>
      </c>
      <c r="F6340" t="str">
        <f>IFERROR(SMALL($E$5:$E$9000,ROWS($E$5:E6340)),"")</f>
        <v/>
      </c>
      <c r="I6340" s="371" t="s">
        <v>169</v>
      </c>
      <c r="J6340" t="s">
        <v>102</v>
      </c>
      <c r="K6340" s="372">
        <v>26372</v>
      </c>
      <c r="L6340" s="388">
        <f>ROWS(K$5:K6340)</f>
        <v>6336</v>
      </c>
      <c r="M6340" s="388" t="str">
        <f>IF(_xlfn.IFNA(VLOOKUP(I6340,$AG$3:$AH$83,2,FALSE),"")='11.1'!$D$5,TXM!L6340,"")</f>
        <v/>
      </c>
      <c r="N6340" t="str">
        <f>IFERROR(SMALL($M$5:$M$9000,ROWS($M$5:M6340)),"")</f>
        <v/>
      </c>
      <c r="P6340" t="s">
        <v>1639</v>
      </c>
      <c r="S6340" s="388">
        <f>ROWS(R$5:R6340)</f>
        <v>6336</v>
      </c>
      <c r="T6340" s="388" t="str">
        <f>IF(_xlfn.IFNA(VLOOKUP(P6340,$AG$3:$AH$83,2,FALSE),"")='11.1'!$D$5,TXM!S6340,"")</f>
        <v/>
      </c>
      <c r="U6340" t="str">
        <f>IFERROR(SMALL($T$5:$T$9000,ROWS($T$5:T6340)),"")</f>
        <v/>
      </c>
    </row>
    <row r="6341" spans="1:21" ht="14.4" customHeight="1" x14ac:dyDescent="0.3">
      <c r="A6341" t="s">
        <v>1639</v>
      </c>
      <c r="D6341" s="388">
        <f>ROWS(C$5:C6341)</f>
        <v>6337</v>
      </c>
      <c r="E6341" s="388" t="str">
        <f>IF(_xlfn.IFNA(VLOOKUP(A6341,$AG$3:$AH$83,2,FALSE),"")='11.1'!$D$5,TXM!D6341,"")</f>
        <v/>
      </c>
      <c r="F6341" t="str">
        <f>IFERROR(SMALL($E$5:$E$9000,ROWS($E$5:E6341)),"")</f>
        <v/>
      </c>
      <c r="I6341" s="371" t="s">
        <v>169</v>
      </c>
      <c r="J6341" t="s">
        <v>823</v>
      </c>
      <c r="K6341" s="372">
        <v>24511</v>
      </c>
      <c r="L6341" s="388">
        <f>ROWS(K$5:K6341)</f>
        <v>6337</v>
      </c>
      <c r="M6341" s="388" t="str">
        <f>IF(_xlfn.IFNA(VLOOKUP(I6341,$AG$3:$AH$83,2,FALSE),"")='11.1'!$D$5,TXM!L6341,"")</f>
        <v/>
      </c>
      <c r="N6341" t="str">
        <f>IFERROR(SMALL($M$5:$M$9000,ROWS($M$5:M6341)),"")</f>
        <v/>
      </c>
      <c r="P6341" t="s">
        <v>1639</v>
      </c>
      <c r="S6341" s="388">
        <f>ROWS(R$5:R6341)</f>
        <v>6337</v>
      </c>
      <c r="T6341" s="388" t="str">
        <f>IF(_xlfn.IFNA(VLOOKUP(P6341,$AG$3:$AH$83,2,FALSE),"")='11.1'!$D$5,TXM!S6341,"")</f>
        <v/>
      </c>
      <c r="U6341" t="str">
        <f>IFERROR(SMALL($T$5:$T$9000,ROWS($T$5:T6341)),"")</f>
        <v/>
      </c>
    </row>
    <row r="6342" spans="1:21" ht="14.4" customHeight="1" x14ac:dyDescent="0.3">
      <c r="A6342" t="s">
        <v>1639</v>
      </c>
      <c r="D6342" s="388">
        <f>ROWS(C$5:C6342)</f>
        <v>6338</v>
      </c>
      <c r="E6342" s="388" t="str">
        <f>IF(_xlfn.IFNA(VLOOKUP(A6342,$AG$3:$AH$83,2,FALSE),"")='11.1'!$D$5,TXM!D6342,"")</f>
        <v/>
      </c>
      <c r="F6342" t="str">
        <f>IFERROR(SMALL($E$5:$E$9000,ROWS($E$5:E6342)),"")</f>
        <v/>
      </c>
      <c r="I6342" s="371" t="s">
        <v>169</v>
      </c>
      <c r="J6342" t="s">
        <v>1240</v>
      </c>
      <c r="K6342" s="372">
        <v>19695</v>
      </c>
      <c r="L6342" s="388">
        <f>ROWS(K$5:K6342)</f>
        <v>6338</v>
      </c>
      <c r="M6342" s="388" t="str">
        <f>IF(_xlfn.IFNA(VLOOKUP(I6342,$AG$3:$AH$83,2,FALSE),"")='11.1'!$D$5,TXM!L6342,"")</f>
        <v/>
      </c>
      <c r="N6342" t="str">
        <f>IFERROR(SMALL($M$5:$M$9000,ROWS($M$5:M6342)),"")</f>
        <v/>
      </c>
      <c r="P6342" t="s">
        <v>1639</v>
      </c>
      <c r="S6342" s="388">
        <f>ROWS(R$5:R6342)</f>
        <v>6338</v>
      </c>
      <c r="T6342" s="388" t="str">
        <f>IF(_xlfn.IFNA(VLOOKUP(P6342,$AG$3:$AH$83,2,FALSE),"")='11.1'!$D$5,TXM!S6342,"")</f>
        <v/>
      </c>
      <c r="U6342" t="str">
        <f>IFERROR(SMALL($T$5:$T$9000,ROWS($T$5:T6342)),"")</f>
        <v/>
      </c>
    </row>
    <row r="6343" spans="1:21" ht="14.4" customHeight="1" x14ac:dyDescent="0.3">
      <c r="A6343" t="s">
        <v>1639</v>
      </c>
      <c r="D6343" s="388">
        <f>ROWS(C$5:C6343)</f>
        <v>6339</v>
      </c>
      <c r="E6343" s="388" t="str">
        <f>IF(_xlfn.IFNA(VLOOKUP(A6343,$AG$3:$AH$83,2,FALSE),"")='11.1'!$D$5,TXM!D6343,"")</f>
        <v/>
      </c>
      <c r="F6343" t="str">
        <f>IFERROR(SMALL($E$5:$E$9000,ROWS($E$5:E6343)),"")</f>
        <v/>
      </c>
      <c r="I6343" s="371" t="s">
        <v>169</v>
      </c>
      <c r="J6343" t="s">
        <v>1005</v>
      </c>
      <c r="K6343" s="372">
        <v>9267</v>
      </c>
      <c r="L6343" s="388">
        <f>ROWS(K$5:K6343)</f>
        <v>6339</v>
      </c>
      <c r="M6343" s="388" t="str">
        <f>IF(_xlfn.IFNA(VLOOKUP(I6343,$AG$3:$AH$83,2,FALSE),"")='11.1'!$D$5,TXM!L6343,"")</f>
        <v/>
      </c>
      <c r="N6343" t="str">
        <f>IFERROR(SMALL($M$5:$M$9000,ROWS($M$5:M6343)),"")</f>
        <v/>
      </c>
      <c r="P6343" t="s">
        <v>1639</v>
      </c>
      <c r="S6343" s="388">
        <f>ROWS(R$5:R6343)</f>
        <v>6339</v>
      </c>
      <c r="T6343" s="388" t="str">
        <f>IF(_xlfn.IFNA(VLOOKUP(P6343,$AG$3:$AH$83,2,FALSE),"")='11.1'!$D$5,TXM!S6343,"")</f>
        <v/>
      </c>
      <c r="U6343" t="str">
        <f>IFERROR(SMALL($T$5:$T$9000,ROWS($T$5:T6343)),"")</f>
        <v/>
      </c>
    </row>
    <row r="6344" spans="1:21" ht="14.4" customHeight="1" x14ac:dyDescent="0.3">
      <c r="A6344" t="s">
        <v>1639</v>
      </c>
      <c r="D6344" s="388">
        <f>ROWS(C$5:C6344)</f>
        <v>6340</v>
      </c>
      <c r="E6344" s="388" t="str">
        <f>IF(_xlfn.IFNA(VLOOKUP(A6344,$AG$3:$AH$83,2,FALSE),"")='11.1'!$D$5,TXM!D6344,"")</f>
        <v/>
      </c>
      <c r="F6344" t="str">
        <f>IFERROR(SMALL($E$5:$E$9000,ROWS($E$5:E6344)),"")</f>
        <v/>
      </c>
      <c r="I6344" s="371" t="s">
        <v>169</v>
      </c>
      <c r="J6344" t="s">
        <v>821</v>
      </c>
      <c r="K6344" s="372">
        <v>7946</v>
      </c>
      <c r="L6344" s="388">
        <f>ROWS(K$5:K6344)</f>
        <v>6340</v>
      </c>
      <c r="M6344" s="388" t="str">
        <f>IF(_xlfn.IFNA(VLOOKUP(I6344,$AG$3:$AH$83,2,FALSE),"")='11.1'!$D$5,TXM!L6344,"")</f>
        <v/>
      </c>
      <c r="N6344" t="str">
        <f>IFERROR(SMALL($M$5:$M$9000,ROWS($M$5:M6344)),"")</f>
        <v/>
      </c>
      <c r="P6344" t="s">
        <v>1639</v>
      </c>
      <c r="S6344" s="388">
        <f>ROWS(R$5:R6344)</f>
        <v>6340</v>
      </c>
      <c r="T6344" s="388" t="str">
        <f>IF(_xlfn.IFNA(VLOOKUP(P6344,$AG$3:$AH$83,2,FALSE),"")='11.1'!$D$5,TXM!S6344,"")</f>
        <v/>
      </c>
      <c r="U6344" t="str">
        <f>IFERROR(SMALL($T$5:$T$9000,ROWS($T$5:T6344)),"")</f>
        <v/>
      </c>
    </row>
    <row r="6345" spans="1:21" ht="14.4" customHeight="1" x14ac:dyDescent="0.3">
      <c r="A6345" t="s">
        <v>1639</v>
      </c>
      <c r="D6345" s="388">
        <f>ROWS(C$5:C6345)</f>
        <v>6341</v>
      </c>
      <c r="E6345" s="388" t="str">
        <f>IF(_xlfn.IFNA(VLOOKUP(A6345,$AG$3:$AH$83,2,FALSE),"")='11.1'!$D$5,TXM!D6345,"")</f>
        <v/>
      </c>
      <c r="F6345" t="str">
        <f>IFERROR(SMALL($E$5:$E$9000,ROWS($E$5:E6345)),"")</f>
        <v/>
      </c>
      <c r="I6345" s="371" t="s">
        <v>169</v>
      </c>
      <c r="J6345" t="s">
        <v>799</v>
      </c>
      <c r="K6345" s="372">
        <v>4636</v>
      </c>
      <c r="L6345" s="388">
        <f>ROWS(K$5:K6345)</f>
        <v>6341</v>
      </c>
      <c r="M6345" s="388" t="str">
        <f>IF(_xlfn.IFNA(VLOOKUP(I6345,$AG$3:$AH$83,2,FALSE),"")='11.1'!$D$5,TXM!L6345,"")</f>
        <v/>
      </c>
      <c r="N6345" t="str">
        <f>IFERROR(SMALL($M$5:$M$9000,ROWS($M$5:M6345)),"")</f>
        <v/>
      </c>
      <c r="P6345" t="s">
        <v>1639</v>
      </c>
      <c r="S6345" s="388">
        <f>ROWS(R$5:R6345)</f>
        <v>6341</v>
      </c>
      <c r="T6345" s="388" t="str">
        <f>IF(_xlfn.IFNA(VLOOKUP(P6345,$AG$3:$AH$83,2,FALSE),"")='11.1'!$D$5,TXM!S6345,"")</f>
        <v/>
      </c>
      <c r="U6345" t="str">
        <f>IFERROR(SMALL($T$5:$T$9000,ROWS($T$5:T6345)),"")</f>
        <v/>
      </c>
    </row>
    <row r="6346" spans="1:21" ht="14.4" customHeight="1" x14ac:dyDescent="0.3">
      <c r="A6346" t="s">
        <v>1639</v>
      </c>
      <c r="D6346" s="388">
        <f>ROWS(C$5:C6346)</f>
        <v>6342</v>
      </c>
      <c r="E6346" s="388" t="str">
        <f>IF(_xlfn.IFNA(VLOOKUP(A6346,$AG$3:$AH$83,2,FALSE),"")='11.1'!$D$5,TXM!D6346,"")</f>
        <v/>
      </c>
      <c r="F6346" t="str">
        <f>IFERROR(SMALL($E$5:$E$9000,ROWS($E$5:E6346)),"")</f>
        <v/>
      </c>
      <c r="I6346" s="371" t="s">
        <v>169</v>
      </c>
      <c r="J6346" t="s">
        <v>867</v>
      </c>
      <c r="K6346" s="372">
        <v>3267</v>
      </c>
      <c r="L6346" s="388">
        <f>ROWS(K$5:K6346)</f>
        <v>6342</v>
      </c>
      <c r="M6346" s="388" t="str">
        <f>IF(_xlfn.IFNA(VLOOKUP(I6346,$AG$3:$AH$83,2,FALSE),"")='11.1'!$D$5,TXM!L6346,"")</f>
        <v/>
      </c>
      <c r="N6346" t="str">
        <f>IFERROR(SMALL($M$5:$M$9000,ROWS($M$5:M6346)),"")</f>
        <v/>
      </c>
      <c r="P6346" t="s">
        <v>1639</v>
      </c>
      <c r="S6346" s="388">
        <f>ROWS(R$5:R6346)</f>
        <v>6342</v>
      </c>
      <c r="T6346" s="388" t="str">
        <f>IF(_xlfn.IFNA(VLOOKUP(P6346,$AG$3:$AH$83,2,FALSE),"")='11.1'!$D$5,TXM!S6346,"")</f>
        <v/>
      </c>
      <c r="U6346" t="str">
        <f>IFERROR(SMALL($T$5:$T$9000,ROWS($T$5:T6346)),"")</f>
        <v/>
      </c>
    </row>
    <row r="6347" spans="1:21" ht="14.4" customHeight="1" x14ac:dyDescent="0.3">
      <c r="A6347" t="s">
        <v>1639</v>
      </c>
      <c r="D6347" s="388">
        <f>ROWS(C$5:C6347)</f>
        <v>6343</v>
      </c>
      <c r="E6347" s="388" t="str">
        <f>IF(_xlfn.IFNA(VLOOKUP(A6347,$AG$3:$AH$83,2,FALSE),"")='11.1'!$D$5,TXM!D6347,"")</f>
        <v/>
      </c>
      <c r="F6347" t="str">
        <f>IFERROR(SMALL($E$5:$E$9000,ROWS($E$5:E6347)),"")</f>
        <v/>
      </c>
      <c r="I6347" s="371" t="s">
        <v>169</v>
      </c>
      <c r="J6347" t="s">
        <v>837</v>
      </c>
      <c r="K6347" s="372">
        <v>1759</v>
      </c>
      <c r="L6347" s="388">
        <f>ROWS(K$5:K6347)</f>
        <v>6343</v>
      </c>
      <c r="M6347" s="388" t="str">
        <f>IF(_xlfn.IFNA(VLOOKUP(I6347,$AG$3:$AH$83,2,FALSE),"")='11.1'!$D$5,TXM!L6347,"")</f>
        <v/>
      </c>
      <c r="N6347" t="str">
        <f>IFERROR(SMALL($M$5:$M$9000,ROWS($M$5:M6347)),"")</f>
        <v/>
      </c>
      <c r="P6347" t="s">
        <v>1639</v>
      </c>
      <c r="S6347" s="388">
        <f>ROWS(R$5:R6347)</f>
        <v>6343</v>
      </c>
      <c r="T6347" s="388" t="str">
        <f>IF(_xlfn.IFNA(VLOOKUP(P6347,$AG$3:$AH$83,2,FALSE),"")='11.1'!$D$5,TXM!S6347,"")</f>
        <v/>
      </c>
      <c r="U6347" t="str">
        <f>IFERROR(SMALL($T$5:$T$9000,ROWS($T$5:T6347)),"")</f>
        <v/>
      </c>
    </row>
    <row r="6348" spans="1:21" ht="14.4" customHeight="1" x14ac:dyDescent="0.3">
      <c r="A6348" t="s">
        <v>1639</v>
      </c>
      <c r="D6348" s="388">
        <f>ROWS(C$5:C6348)</f>
        <v>6344</v>
      </c>
      <c r="E6348" s="388" t="str">
        <f>IF(_xlfn.IFNA(VLOOKUP(A6348,$AG$3:$AH$83,2,FALSE),"")='11.1'!$D$5,TXM!D6348,"")</f>
        <v/>
      </c>
      <c r="F6348" t="str">
        <f>IFERROR(SMALL($E$5:$E$9000,ROWS($E$5:E6348)),"")</f>
        <v/>
      </c>
      <c r="I6348" s="371" t="s">
        <v>169</v>
      </c>
      <c r="J6348" t="s">
        <v>1402</v>
      </c>
      <c r="K6348" s="372">
        <v>1738</v>
      </c>
      <c r="L6348" s="388">
        <f>ROWS(K$5:K6348)</f>
        <v>6344</v>
      </c>
      <c r="M6348" s="388" t="str">
        <f>IF(_xlfn.IFNA(VLOOKUP(I6348,$AG$3:$AH$83,2,FALSE),"")='11.1'!$D$5,TXM!L6348,"")</f>
        <v/>
      </c>
      <c r="N6348" t="str">
        <f>IFERROR(SMALL($M$5:$M$9000,ROWS($M$5:M6348)),"")</f>
        <v/>
      </c>
      <c r="P6348" t="s">
        <v>1639</v>
      </c>
      <c r="S6348" s="388">
        <f>ROWS(R$5:R6348)</f>
        <v>6344</v>
      </c>
      <c r="T6348" s="388" t="str">
        <f>IF(_xlfn.IFNA(VLOOKUP(P6348,$AG$3:$AH$83,2,FALSE),"")='11.1'!$D$5,TXM!S6348,"")</f>
        <v/>
      </c>
      <c r="U6348" t="str">
        <f>IFERROR(SMALL($T$5:$T$9000,ROWS($T$5:T6348)),"")</f>
        <v/>
      </c>
    </row>
    <row r="6349" spans="1:21" ht="14.4" customHeight="1" x14ac:dyDescent="0.3">
      <c r="A6349" t="s">
        <v>1639</v>
      </c>
      <c r="D6349" s="388">
        <f>ROWS(C$5:C6349)</f>
        <v>6345</v>
      </c>
      <c r="E6349" s="388" t="str">
        <f>IF(_xlfn.IFNA(VLOOKUP(A6349,$AG$3:$AH$83,2,FALSE),"")='11.1'!$D$5,TXM!D6349,"")</f>
        <v/>
      </c>
      <c r="F6349" t="str">
        <f>IFERROR(SMALL($E$5:$E$9000,ROWS($E$5:E6349)),"")</f>
        <v/>
      </c>
      <c r="I6349" s="371" t="s">
        <v>169</v>
      </c>
      <c r="J6349" t="s">
        <v>999</v>
      </c>
      <c r="K6349" s="372">
        <v>1266</v>
      </c>
      <c r="L6349" s="388">
        <f>ROWS(K$5:K6349)</f>
        <v>6345</v>
      </c>
      <c r="M6349" s="388" t="str">
        <f>IF(_xlfn.IFNA(VLOOKUP(I6349,$AG$3:$AH$83,2,FALSE),"")='11.1'!$D$5,TXM!L6349,"")</f>
        <v/>
      </c>
      <c r="N6349" t="str">
        <f>IFERROR(SMALL($M$5:$M$9000,ROWS($M$5:M6349)),"")</f>
        <v/>
      </c>
      <c r="P6349" t="s">
        <v>1639</v>
      </c>
      <c r="S6349" s="388">
        <f>ROWS(R$5:R6349)</f>
        <v>6345</v>
      </c>
      <c r="T6349" s="388" t="str">
        <f>IF(_xlfn.IFNA(VLOOKUP(P6349,$AG$3:$AH$83,2,FALSE),"")='11.1'!$D$5,TXM!S6349,"")</f>
        <v/>
      </c>
      <c r="U6349" t="str">
        <f>IFERROR(SMALL($T$5:$T$9000,ROWS($T$5:T6349)),"")</f>
        <v/>
      </c>
    </row>
    <row r="6350" spans="1:21" ht="14.4" customHeight="1" x14ac:dyDescent="0.3">
      <c r="A6350" t="s">
        <v>1639</v>
      </c>
      <c r="D6350" s="388">
        <f>ROWS(C$5:C6350)</f>
        <v>6346</v>
      </c>
      <c r="E6350" s="388" t="str">
        <f>IF(_xlfn.IFNA(VLOOKUP(A6350,$AG$3:$AH$83,2,FALSE),"")='11.1'!$D$5,TXM!D6350,"")</f>
        <v/>
      </c>
      <c r="F6350" t="str">
        <f>IFERROR(SMALL($E$5:$E$9000,ROWS($E$5:E6350)),"")</f>
        <v/>
      </c>
      <c r="I6350" s="371" t="s">
        <v>169</v>
      </c>
      <c r="J6350" t="s">
        <v>805</v>
      </c>
      <c r="K6350" s="372">
        <v>1263</v>
      </c>
      <c r="L6350" s="388">
        <f>ROWS(K$5:K6350)</f>
        <v>6346</v>
      </c>
      <c r="M6350" s="388" t="str">
        <f>IF(_xlfn.IFNA(VLOOKUP(I6350,$AG$3:$AH$83,2,FALSE),"")='11.1'!$D$5,TXM!L6350,"")</f>
        <v/>
      </c>
      <c r="N6350" t="str">
        <f>IFERROR(SMALL($M$5:$M$9000,ROWS($M$5:M6350)),"")</f>
        <v/>
      </c>
      <c r="P6350" t="s">
        <v>1639</v>
      </c>
      <c r="S6350" s="388">
        <f>ROWS(R$5:R6350)</f>
        <v>6346</v>
      </c>
      <c r="T6350" s="388" t="str">
        <f>IF(_xlfn.IFNA(VLOOKUP(P6350,$AG$3:$AH$83,2,FALSE),"")='11.1'!$D$5,TXM!S6350,"")</f>
        <v/>
      </c>
      <c r="U6350" t="str">
        <f>IFERROR(SMALL($T$5:$T$9000,ROWS($T$5:T6350)),"")</f>
        <v/>
      </c>
    </row>
    <row r="6351" spans="1:21" ht="14.4" customHeight="1" x14ac:dyDescent="0.3">
      <c r="A6351" t="s">
        <v>1639</v>
      </c>
      <c r="D6351" s="388">
        <f>ROWS(C$5:C6351)</f>
        <v>6347</v>
      </c>
      <c r="E6351" s="388" t="str">
        <f>IF(_xlfn.IFNA(VLOOKUP(A6351,$AG$3:$AH$83,2,FALSE),"")='11.1'!$D$5,TXM!D6351,"")</f>
        <v/>
      </c>
      <c r="F6351" t="str">
        <f>IFERROR(SMALL($E$5:$E$9000,ROWS($E$5:E6351)),"")</f>
        <v/>
      </c>
      <c r="I6351" s="371" t="s">
        <v>169</v>
      </c>
      <c r="J6351" t="s">
        <v>1001</v>
      </c>
      <c r="K6351" s="372">
        <v>655</v>
      </c>
      <c r="L6351" s="388">
        <f>ROWS(K$5:K6351)</f>
        <v>6347</v>
      </c>
      <c r="M6351" s="388" t="str">
        <f>IF(_xlfn.IFNA(VLOOKUP(I6351,$AG$3:$AH$83,2,FALSE),"")='11.1'!$D$5,TXM!L6351,"")</f>
        <v/>
      </c>
      <c r="N6351" t="str">
        <f>IFERROR(SMALL($M$5:$M$9000,ROWS($M$5:M6351)),"")</f>
        <v/>
      </c>
      <c r="P6351" t="s">
        <v>1639</v>
      </c>
      <c r="S6351" s="388">
        <f>ROWS(R$5:R6351)</f>
        <v>6347</v>
      </c>
      <c r="T6351" s="388" t="str">
        <f>IF(_xlfn.IFNA(VLOOKUP(P6351,$AG$3:$AH$83,2,FALSE),"")='11.1'!$D$5,TXM!S6351,"")</f>
        <v/>
      </c>
      <c r="U6351" t="str">
        <f>IFERROR(SMALL($T$5:$T$9000,ROWS($T$5:T6351)),"")</f>
        <v/>
      </c>
    </row>
    <row r="6352" spans="1:21" ht="14.4" customHeight="1" x14ac:dyDescent="0.3">
      <c r="A6352" t="s">
        <v>1639</v>
      </c>
      <c r="D6352" s="388">
        <f>ROWS(C$5:C6352)</f>
        <v>6348</v>
      </c>
      <c r="E6352" s="388" t="str">
        <f>IF(_xlfn.IFNA(VLOOKUP(A6352,$AG$3:$AH$83,2,FALSE),"")='11.1'!$D$5,TXM!D6352,"")</f>
        <v/>
      </c>
      <c r="F6352" t="str">
        <f>IFERROR(SMALL($E$5:$E$9000,ROWS($E$5:E6352)),"")</f>
        <v/>
      </c>
      <c r="I6352" s="371" t="s">
        <v>169</v>
      </c>
      <c r="J6352" t="s">
        <v>1318</v>
      </c>
      <c r="K6352" s="372">
        <v>643</v>
      </c>
      <c r="L6352" s="388">
        <f>ROWS(K$5:K6352)</f>
        <v>6348</v>
      </c>
      <c r="M6352" s="388" t="str">
        <f>IF(_xlfn.IFNA(VLOOKUP(I6352,$AG$3:$AH$83,2,FALSE),"")='11.1'!$D$5,TXM!L6352,"")</f>
        <v/>
      </c>
      <c r="N6352" t="str">
        <f>IFERROR(SMALL($M$5:$M$9000,ROWS($M$5:M6352)),"")</f>
        <v/>
      </c>
      <c r="P6352" t="s">
        <v>1639</v>
      </c>
      <c r="S6352" s="388">
        <f>ROWS(R$5:R6352)</f>
        <v>6348</v>
      </c>
      <c r="T6352" s="388" t="str">
        <f>IF(_xlfn.IFNA(VLOOKUP(P6352,$AG$3:$AH$83,2,FALSE),"")='11.1'!$D$5,TXM!S6352,"")</f>
        <v/>
      </c>
      <c r="U6352" t="str">
        <f>IFERROR(SMALL($T$5:$T$9000,ROWS($T$5:T6352)),"")</f>
        <v/>
      </c>
    </row>
    <row r="6353" spans="1:21" ht="14.4" customHeight="1" x14ac:dyDescent="0.3">
      <c r="A6353" t="s">
        <v>1639</v>
      </c>
      <c r="D6353" s="388">
        <f>ROWS(C$5:C6353)</f>
        <v>6349</v>
      </c>
      <c r="E6353" s="388" t="str">
        <f>IF(_xlfn.IFNA(VLOOKUP(A6353,$AG$3:$AH$83,2,FALSE),"")='11.1'!$D$5,TXM!D6353,"")</f>
        <v/>
      </c>
      <c r="F6353" t="str">
        <f>IFERROR(SMALL($E$5:$E$9000,ROWS($E$5:E6353)),"")</f>
        <v/>
      </c>
      <c r="I6353" s="371" t="s">
        <v>169</v>
      </c>
      <c r="J6353" t="s">
        <v>1500</v>
      </c>
      <c r="K6353" s="372">
        <v>615</v>
      </c>
      <c r="L6353" s="388">
        <f>ROWS(K$5:K6353)</f>
        <v>6349</v>
      </c>
      <c r="M6353" s="388" t="str">
        <f>IF(_xlfn.IFNA(VLOOKUP(I6353,$AG$3:$AH$83,2,FALSE),"")='11.1'!$D$5,TXM!L6353,"")</f>
        <v/>
      </c>
      <c r="N6353" t="str">
        <f>IFERROR(SMALL($M$5:$M$9000,ROWS($M$5:M6353)),"")</f>
        <v/>
      </c>
      <c r="P6353" t="s">
        <v>1639</v>
      </c>
      <c r="S6353" s="388">
        <f>ROWS(R$5:R6353)</f>
        <v>6349</v>
      </c>
      <c r="T6353" s="388" t="str">
        <f>IF(_xlfn.IFNA(VLOOKUP(P6353,$AG$3:$AH$83,2,FALSE),"")='11.1'!$D$5,TXM!S6353,"")</f>
        <v/>
      </c>
      <c r="U6353" t="str">
        <f>IFERROR(SMALL($T$5:$T$9000,ROWS($T$5:T6353)),"")</f>
        <v/>
      </c>
    </row>
    <row r="6354" spans="1:21" ht="14.4" customHeight="1" x14ac:dyDescent="0.3">
      <c r="A6354" t="s">
        <v>1639</v>
      </c>
      <c r="D6354" s="388">
        <f>ROWS(C$5:C6354)</f>
        <v>6350</v>
      </c>
      <c r="E6354" s="388" t="str">
        <f>IF(_xlfn.IFNA(VLOOKUP(A6354,$AG$3:$AH$83,2,FALSE),"")='11.1'!$D$5,TXM!D6354,"")</f>
        <v/>
      </c>
      <c r="F6354" t="str">
        <f>IFERROR(SMALL($E$5:$E$9000,ROWS($E$5:E6354)),"")</f>
        <v/>
      </c>
      <c r="I6354" s="371" t="s">
        <v>169</v>
      </c>
      <c r="J6354" t="s">
        <v>815</v>
      </c>
      <c r="K6354" s="372">
        <v>379</v>
      </c>
      <c r="L6354" s="388">
        <f>ROWS(K$5:K6354)</f>
        <v>6350</v>
      </c>
      <c r="M6354" s="388" t="str">
        <f>IF(_xlfn.IFNA(VLOOKUP(I6354,$AG$3:$AH$83,2,FALSE),"")='11.1'!$D$5,TXM!L6354,"")</f>
        <v/>
      </c>
      <c r="N6354" t="str">
        <f>IFERROR(SMALL($M$5:$M$9000,ROWS($M$5:M6354)),"")</f>
        <v/>
      </c>
      <c r="P6354" t="s">
        <v>1639</v>
      </c>
      <c r="S6354" s="388">
        <f>ROWS(R$5:R6354)</f>
        <v>6350</v>
      </c>
      <c r="T6354" s="388" t="str">
        <f>IF(_xlfn.IFNA(VLOOKUP(P6354,$AG$3:$AH$83,2,FALSE),"")='11.1'!$D$5,TXM!S6354,"")</f>
        <v/>
      </c>
      <c r="U6354" t="str">
        <f>IFERROR(SMALL($T$5:$T$9000,ROWS($T$5:T6354)),"")</f>
        <v/>
      </c>
    </row>
    <row r="6355" spans="1:21" ht="14.4" customHeight="1" x14ac:dyDescent="0.3">
      <c r="A6355" t="s">
        <v>1639</v>
      </c>
      <c r="D6355" s="388">
        <f>ROWS(C$5:C6355)</f>
        <v>6351</v>
      </c>
      <c r="E6355" s="388" t="str">
        <f>IF(_xlfn.IFNA(VLOOKUP(A6355,$AG$3:$AH$83,2,FALSE),"")='11.1'!$D$5,TXM!D6355,"")</f>
        <v/>
      </c>
      <c r="F6355" t="str">
        <f>IFERROR(SMALL($E$5:$E$9000,ROWS($E$5:E6355)),"")</f>
        <v/>
      </c>
      <c r="I6355" s="371" t="s">
        <v>169</v>
      </c>
      <c r="J6355" t="s">
        <v>793</v>
      </c>
      <c r="K6355" s="372">
        <v>325</v>
      </c>
      <c r="L6355" s="388">
        <f>ROWS(K$5:K6355)</f>
        <v>6351</v>
      </c>
      <c r="M6355" s="388" t="str">
        <f>IF(_xlfn.IFNA(VLOOKUP(I6355,$AG$3:$AH$83,2,FALSE),"")='11.1'!$D$5,TXM!L6355,"")</f>
        <v/>
      </c>
      <c r="N6355" t="str">
        <f>IFERROR(SMALL($M$5:$M$9000,ROWS($M$5:M6355)),"")</f>
        <v/>
      </c>
      <c r="P6355" t="s">
        <v>1639</v>
      </c>
      <c r="S6355" s="388">
        <f>ROWS(R$5:R6355)</f>
        <v>6351</v>
      </c>
      <c r="T6355" s="388" t="str">
        <f>IF(_xlfn.IFNA(VLOOKUP(P6355,$AG$3:$AH$83,2,FALSE),"")='11.1'!$D$5,TXM!S6355,"")</f>
        <v/>
      </c>
      <c r="U6355" t="str">
        <f>IFERROR(SMALL($T$5:$T$9000,ROWS($T$5:T6355)),"")</f>
        <v/>
      </c>
    </row>
    <row r="6356" spans="1:21" ht="14.4" customHeight="1" x14ac:dyDescent="0.3">
      <c r="A6356" t="s">
        <v>1639</v>
      </c>
      <c r="D6356" s="388">
        <f>ROWS(C$5:C6356)</f>
        <v>6352</v>
      </c>
      <c r="E6356" s="388" t="str">
        <f>IF(_xlfn.IFNA(VLOOKUP(A6356,$AG$3:$AH$83,2,FALSE),"")='11.1'!$D$5,TXM!D6356,"")</f>
        <v/>
      </c>
      <c r="F6356" t="str">
        <f>IFERROR(SMALL($E$5:$E$9000,ROWS($E$5:E6356)),"")</f>
        <v/>
      </c>
      <c r="I6356" s="371" t="s">
        <v>169</v>
      </c>
      <c r="J6356" t="s">
        <v>861</v>
      </c>
      <c r="K6356" s="372">
        <v>150</v>
      </c>
      <c r="L6356" s="388">
        <f>ROWS(K$5:K6356)</f>
        <v>6352</v>
      </c>
      <c r="M6356" s="388" t="str">
        <f>IF(_xlfn.IFNA(VLOOKUP(I6356,$AG$3:$AH$83,2,FALSE),"")='11.1'!$D$5,TXM!L6356,"")</f>
        <v/>
      </c>
      <c r="N6356" t="str">
        <f>IFERROR(SMALL($M$5:$M$9000,ROWS($M$5:M6356)),"")</f>
        <v/>
      </c>
      <c r="P6356" t="s">
        <v>1639</v>
      </c>
      <c r="S6356" s="388">
        <f>ROWS(R$5:R6356)</f>
        <v>6352</v>
      </c>
      <c r="T6356" s="388" t="str">
        <f>IF(_xlfn.IFNA(VLOOKUP(P6356,$AG$3:$AH$83,2,FALSE),"")='11.1'!$D$5,TXM!S6356,"")</f>
        <v/>
      </c>
      <c r="U6356" t="str">
        <f>IFERROR(SMALL($T$5:$T$9000,ROWS($T$5:T6356)),"")</f>
        <v/>
      </c>
    </row>
    <row r="6357" spans="1:21" ht="14.4" customHeight="1" x14ac:dyDescent="0.3">
      <c r="A6357" t="s">
        <v>1639</v>
      </c>
      <c r="D6357" s="388">
        <f>ROWS(C$5:C6357)</f>
        <v>6353</v>
      </c>
      <c r="E6357" s="388" t="str">
        <f>IF(_xlfn.IFNA(VLOOKUP(A6357,$AG$3:$AH$83,2,FALSE),"")='11.1'!$D$5,TXM!D6357,"")</f>
        <v/>
      </c>
      <c r="F6357" t="str">
        <f>IFERROR(SMALL($E$5:$E$9000,ROWS($E$5:E6357)),"")</f>
        <v/>
      </c>
      <c r="I6357" s="371" t="s">
        <v>169</v>
      </c>
      <c r="J6357" t="s">
        <v>96</v>
      </c>
      <c r="K6357" s="372">
        <v>83</v>
      </c>
      <c r="L6357" s="388">
        <f>ROWS(K$5:K6357)</f>
        <v>6353</v>
      </c>
      <c r="M6357" s="388" t="str">
        <f>IF(_xlfn.IFNA(VLOOKUP(I6357,$AG$3:$AH$83,2,FALSE),"")='11.1'!$D$5,TXM!L6357,"")</f>
        <v/>
      </c>
      <c r="N6357" t="str">
        <f>IFERROR(SMALL($M$5:$M$9000,ROWS($M$5:M6357)),"")</f>
        <v/>
      </c>
      <c r="P6357" t="s">
        <v>1639</v>
      </c>
      <c r="S6357" s="388">
        <f>ROWS(R$5:R6357)</f>
        <v>6353</v>
      </c>
      <c r="T6357" s="388" t="str">
        <f>IF(_xlfn.IFNA(VLOOKUP(P6357,$AG$3:$AH$83,2,FALSE),"")='11.1'!$D$5,TXM!S6357,"")</f>
        <v/>
      </c>
      <c r="U6357" t="str">
        <f>IFERROR(SMALL($T$5:$T$9000,ROWS($T$5:T6357)),"")</f>
        <v/>
      </c>
    </row>
    <row r="6358" spans="1:21" ht="14.4" customHeight="1" x14ac:dyDescent="0.3">
      <c r="A6358" t="s">
        <v>1639</v>
      </c>
      <c r="D6358" s="388">
        <f>ROWS(C$5:C6358)</f>
        <v>6354</v>
      </c>
      <c r="E6358" s="388" t="str">
        <f>IF(_xlfn.IFNA(VLOOKUP(A6358,$AG$3:$AH$83,2,FALSE),"")='11.1'!$D$5,TXM!D6358,"")</f>
        <v/>
      </c>
      <c r="F6358" t="str">
        <f>IFERROR(SMALL($E$5:$E$9000,ROWS($E$5:E6358)),"")</f>
        <v/>
      </c>
      <c r="I6358" s="371" t="s">
        <v>169</v>
      </c>
      <c r="J6358" t="s">
        <v>1275</v>
      </c>
      <c r="K6358" s="372">
        <v>38</v>
      </c>
      <c r="L6358" s="388">
        <f>ROWS(K$5:K6358)</f>
        <v>6354</v>
      </c>
      <c r="M6358" s="388" t="str">
        <f>IF(_xlfn.IFNA(VLOOKUP(I6358,$AG$3:$AH$83,2,FALSE),"")='11.1'!$D$5,TXM!L6358,"")</f>
        <v/>
      </c>
      <c r="N6358" t="str">
        <f>IFERROR(SMALL($M$5:$M$9000,ROWS($M$5:M6358)),"")</f>
        <v/>
      </c>
      <c r="P6358" t="s">
        <v>1639</v>
      </c>
      <c r="S6358" s="388">
        <f>ROWS(R$5:R6358)</f>
        <v>6354</v>
      </c>
      <c r="T6358" s="388" t="str">
        <f>IF(_xlfn.IFNA(VLOOKUP(P6358,$AG$3:$AH$83,2,FALSE),"")='11.1'!$D$5,TXM!S6358,"")</f>
        <v/>
      </c>
      <c r="U6358" t="str">
        <f>IFERROR(SMALL($T$5:$T$9000,ROWS($T$5:T6358)),"")</f>
        <v/>
      </c>
    </row>
    <row r="6359" spans="1:21" ht="14.4" customHeight="1" x14ac:dyDescent="0.3">
      <c r="A6359" t="s">
        <v>1639</v>
      </c>
      <c r="D6359" s="388">
        <f>ROWS(C$5:C6359)</f>
        <v>6355</v>
      </c>
      <c r="E6359" s="388" t="str">
        <f>IF(_xlfn.IFNA(VLOOKUP(A6359,$AG$3:$AH$83,2,FALSE),"")='11.1'!$D$5,TXM!D6359,"")</f>
        <v/>
      </c>
      <c r="F6359" t="str">
        <f>IFERROR(SMALL($E$5:$E$9000,ROWS($E$5:E6359)),"")</f>
        <v/>
      </c>
      <c r="I6359" s="371" t="s">
        <v>169</v>
      </c>
      <c r="J6359" t="s">
        <v>108</v>
      </c>
      <c r="K6359" s="372">
        <v>5</v>
      </c>
      <c r="L6359" s="388">
        <f>ROWS(K$5:K6359)</f>
        <v>6355</v>
      </c>
      <c r="M6359" s="388" t="str">
        <f>IF(_xlfn.IFNA(VLOOKUP(I6359,$AG$3:$AH$83,2,FALSE),"")='11.1'!$D$5,TXM!L6359,"")</f>
        <v/>
      </c>
      <c r="N6359" t="str">
        <f>IFERROR(SMALL($M$5:$M$9000,ROWS($M$5:M6359)),"")</f>
        <v/>
      </c>
      <c r="P6359" t="s">
        <v>1639</v>
      </c>
      <c r="S6359" s="388">
        <f>ROWS(R$5:R6359)</f>
        <v>6355</v>
      </c>
      <c r="T6359" s="388" t="str">
        <f>IF(_xlfn.IFNA(VLOOKUP(P6359,$AG$3:$AH$83,2,FALSE),"")='11.1'!$D$5,TXM!S6359,"")</f>
        <v/>
      </c>
      <c r="U6359" t="str">
        <f>IFERROR(SMALL($T$5:$T$9000,ROWS($T$5:T6359)),"")</f>
        <v/>
      </c>
    </row>
    <row r="6360" spans="1:21" ht="14.4" customHeight="1" x14ac:dyDescent="0.3">
      <c r="A6360" t="s">
        <v>1639</v>
      </c>
      <c r="D6360" s="388">
        <f>ROWS(C$5:C6360)</f>
        <v>6356</v>
      </c>
      <c r="E6360" s="388" t="str">
        <f>IF(_xlfn.IFNA(VLOOKUP(A6360,$AG$3:$AH$83,2,FALSE),"")='11.1'!$D$5,TXM!D6360,"")</f>
        <v/>
      </c>
      <c r="F6360" t="str">
        <f>IFERROR(SMALL($E$5:$E$9000,ROWS($E$5:E6360)),"")</f>
        <v/>
      </c>
      <c r="I6360" s="371" t="s">
        <v>81</v>
      </c>
      <c r="J6360" t="s">
        <v>821</v>
      </c>
      <c r="K6360" s="372">
        <v>139627270</v>
      </c>
      <c r="L6360" s="388">
        <f>ROWS(K$5:K6360)</f>
        <v>6356</v>
      </c>
      <c r="M6360" s="388" t="str">
        <f>IF(_xlfn.IFNA(VLOOKUP(I6360,$AG$3:$AH$83,2,FALSE),"")='11.1'!$D$5,TXM!L6360,"")</f>
        <v/>
      </c>
      <c r="N6360" t="str">
        <f>IFERROR(SMALL($M$5:$M$9000,ROWS($M$5:M6360)),"")</f>
        <v/>
      </c>
      <c r="P6360" t="s">
        <v>1639</v>
      </c>
      <c r="S6360" s="388">
        <f>ROWS(R$5:R6360)</f>
        <v>6356</v>
      </c>
      <c r="T6360" s="388" t="str">
        <f>IF(_xlfn.IFNA(VLOOKUP(P6360,$AG$3:$AH$83,2,FALSE),"")='11.1'!$D$5,TXM!S6360,"")</f>
        <v/>
      </c>
      <c r="U6360" t="str">
        <f>IFERROR(SMALL($T$5:$T$9000,ROWS($T$5:T6360)),"")</f>
        <v/>
      </c>
    </row>
    <row r="6361" spans="1:21" ht="14.4" customHeight="1" x14ac:dyDescent="0.3">
      <c r="A6361" t="s">
        <v>1639</v>
      </c>
      <c r="D6361" s="388">
        <f>ROWS(C$5:C6361)</f>
        <v>6357</v>
      </c>
      <c r="E6361" s="388" t="str">
        <f>IF(_xlfn.IFNA(VLOOKUP(A6361,$AG$3:$AH$83,2,FALSE),"")='11.1'!$D$5,TXM!D6361,"")</f>
        <v/>
      </c>
      <c r="F6361" t="str">
        <f>IFERROR(SMALL($E$5:$E$9000,ROWS($E$5:E6361)),"")</f>
        <v/>
      </c>
      <c r="I6361" s="371" t="s">
        <v>81</v>
      </c>
      <c r="J6361" t="s">
        <v>823</v>
      </c>
      <c r="K6361" s="372">
        <v>106592348</v>
      </c>
      <c r="L6361" s="388">
        <f>ROWS(K$5:K6361)</f>
        <v>6357</v>
      </c>
      <c r="M6361" s="388" t="str">
        <f>IF(_xlfn.IFNA(VLOOKUP(I6361,$AG$3:$AH$83,2,FALSE),"")='11.1'!$D$5,TXM!L6361,"")</f>
        <v/>
      </c>
      <c r="N6361" t="str">
        <f>IFERROR(SMALL($M$5:$M$9000,ROWS($M$5:M6361)),"")</f>
        <v/>
      </c>
      <c r="P6361" t="s">
        <v>1639</v>
      </c>
      <c r="S6361" s="388">
        <f>ROWS(R$5:R6361)</f>
        <v>6357</v>
      </c>
      <c r="T6361" s="388" t="str">
        <f>IF(_xlfn.IFNA(VLOOKUP(P6361,$AG$3:$AH$83,2,FALSE),"")='11.1'!$D$5,TXM!S6361,"")</f>
        <v/>
      </c>
      <c r="U6361" t="str">
        <f>IFERROR(SMALL($T$5:$T$9000,ROWS($T$5:T6361)),"")</f>
        <v/>
      </c>
    </row>
    <row r="6362" spans="1:21" ht="14.4" customHeight="1" x14ac:dyDescent="0.3">
      <c r="A6362" t="s">
        <v>1639</v>
      </c>
      <c r="D6362" s="388">
        <f>ROWS(C$5:C6362)</f>
        <v>6358</v>
      </c>
      <c r="E6362" s="388" t="str">
        <f>IF(_xlfn.IFNA(VLOOKUP(A6362,$AG$3:$AH$83,2,FALSE),"")='11.1'!$D$5,TXM!D6362,"")</f>
        <v/>
      </c>
      <c r="F6362" t="str">
        <f>IFERROR(SMALL($E$5:$E$9000,ROWS($E$5:E6362)),"")</f>
        <v/>
      </c>
      <c r="I6362" s="371" t="s">
        <v>81</v>
      </c>
      <c r="J6362" t="s">
        <v>799</v>
      </c>
      <c r="K6362" s="372">
        <v>74624871</v>
      </c>
      <c r="L6362" s="388">
        <f>ROWS(K$5:K6362)</f>
        <v>6358</v>
      </c>
      <c r="M6362" s="388" t="str">
        <f>IF(_xlfn.IFNA(VLOOKUP(I6362,$AG$3:$AH$83,2,FALSE),"")='11.1'!$D$5,TXM!L6362,"")</f>
        <v/>
      </c>
      <c r="N6362" t="str">
        <f>IFERROR(SMALL($M$5:$M$9000,ROWS($M$5:M6362)),"")</f>
        <v/>
      </c>
      <c r="P6362" t="s">
        <v>1639</v>
      </c>
      <c r="S6362" s="388">
        <f>ROWS(R$5:R6362)</f>
        <v>6358</v>
      </c>
      <c r="T6362" s="388" t="str">
        <f>IF(_xlfn.IFNA(VLOOKUP(P6362,$AG$3:$AH$83,2,FALSE),"")='11.1'!$D$5,TXM!S6362,"")</f>
        <v/>
      </c>
      <c r="U6362" t="str">
        <f>IFERROR(SMALL($T$5:$T$9000,ROWS($T$5:T6362)),"")</f>
        <v/>
      </c>
    </row>
    <row r="6363" spans="1:21" ht="14.4" customHeight="1" x14ac:dyDescent="0.3">
      <c r="A6363" t="s">
        <v>1639</v>
      </c>
      <c r="D6363" s="388">
        <f>ROWS(C$5:C6363)</f>
        <v>6359</v>
      </c>
      <c r="E6363" s="388" t="str">
        <f>IF(_xlfn.IFNA(VLOOKUP(A6363,$AG$3:$AH$83,2,FALSE),"")='11.1'!$D$5,TXM!D6363,"")</f>
        <v/>
      </c>
      <c r="F6363" t="str">
        <f>IFERROR(SMALL($E$5:$E$9000,ROWS($E$5:E6363)),"")</f>
        <v/>
      </c>
      <c r="I6363" s="371" t="s">
        <v>81</v>
      </c>
      <c r="J6363" t="s">
        <v>827</v>
      </c>
      <c r="K6363" s="372">
        <v>50142997</v>
      </c>
      <c r="L6363" s="388">
        <f>ROWS(K$5:K6363)</f>
        <v>6359</v>
      </c>
      <c r="M6363" s="388" t="str">
        <f>IF(_xlfn.IFNA(VLOOKUP(I6363,$AG$3:$AH$83,2,FALSE),"")='11.1'!$D$5,TXM!L6363,"")</f>
        <v/>
      </c>
      <c r="N6363" t="str">
        <f>IFERROR(SMALL($M$5:$M$9000,ROWS($M$5:M6363)),"")</f>
        <v/>
      </c>
      <c r="P6363" t="s">
        <v>1639</v>
      </c>
      <c r="S6363" s="388">
        <f>ROWS(R$5:R6363)</f>
        <v>6359</v>
      </c>
      <c r="T6363" s="388" t="str">
        <f>IF(_xlfn.IFNA(VLOOKUP(P6363,$AG$3:$AH$83,2,FALSE),"")='11.1'!$D$5,TXM!S6363,"")</f>
        <v/>
      </c>
      <c r="U6363" t="str">
        <f>IFERROR(SMALL($T$5:$T$9000,ROWS($T$5:T6363)),"")</f>
        <v/>
      </c>
    </row>
    <row r="6364" spans="1:21" ht="14.4" customHeight="1" x14ac:dyDescent="0.3">
      <c r="A6364" t="s">
        <v>1639</v>
      </c>
      <c r="D6364" s="388">
        <f>ROWS(C$5:C6364)</f>
        <v>6360</v>
      </c>
      <c r="E6364" s="388" t="str">
        <f>IF(_xlfn.IFNA(VLOOKUP(A6364,$AG$3:$AH$83,2,FALSE),"")='11.1'!$D$5,TXM!D6364,"")</f>
        <v/>
      </c>
      <c r="F6364" t="str">
        <f>IFERROR(SMALL($E$5:$E$9000,ROWS($E$5:E6364)),"")</f>
        <v/>
      </c>
      <c r="I6364" s="371" t="s">
        <v>81</v>
      </c>
      <c r="J6364" t="s">
        <v>97</v>
      </c>
      <c r="K6364" s="372">
        <v>18544024</v>
      </c>
      <c r="L6364" s="388">
        <f>ROWS(K$5:K6364)</f>
        <v>6360</v>
      </c>
      <c r="M6364" s="388" t="str">
        <f>IF(_xlfn.IFNA(VLOOKUP(I6364,$AG$3:$AH$83,2,FALSE),"")='11.1'!$D$5,TXM!L6364,"")</f>
        <v/>
      </c>
      <c r="N6364" t="str">
        <f>IFERROR(SMALL($M$5:$M$9000,ROWS($M$5:M6364)),"")</f>
        <v/>
      </c>
      <c r="P6364" t="s">
        <v>1639</v>
      </c>
      <c r="S6364" s="388">
        <f>ROWS(R$5:R6364)</f>
        <v>6360</v>
      </c>
      <c r="T6364" s="388" t="str">
        <f>IF(_xlfn.IFNA(VLOOKUP(P6364,$AG$3:$AH$83,2,FALSE),"")='11.1'!$D$5,TXM!S6364,"")</f>
        <v/>
      </c>
      <c r="U6364" t="str">
        <f>IFERROR(SMALL($T$5:$T$9000,ROWS($T$5:T6364)),"")</f>
        <v/>
      </c>
    </row>
    <row r="6365" spans="1:21" ht="14.4" customHeight="1" x14ac:dyDescent="0.3">
      <c r="A6365" t="s">
        <v>1639</v>
      </c>
      <c r="D6365" s="388">
        <f>ROWS(C$5:C6365)</f>
        <v>6361</v>
      </c>
      <c r="E6365" s="388" t="str">
        <f>IF(_xlfn.IFNA(VLOOKUP(A6365,$AG$3:$AH$83,2,FALSE),"")='11.1'!$D$5,TXM!D6365,"")</f>
        <v/>
      </c>
      <c r="F6365" t="str">
        <f>IFERROR(SMALL($E$5:$E$9000,ROWS($E$5:E6365)),"")</f>
        <v/>
      </c>
      <c r="I6365" s="371" t="s">
        <v>81</v>
      </c>
      <c r="J6365" t="s">
        <v>865</v>
      </c>
      <c r="K6365" s="372">
        <v>5987518</v>
      </c>
      <c r="L6365" s="388">
        <f>ROWS(K$5:K6365)</f>
        <v>6361</v>
      </c>
      <c r="M6365" s="388" t="str">
        <f>IF(_xlfn.IFNA(VLOOKUP(I6365,$AG$3:$AH$83,2,FALSE),"")='11.1'!$D$5,TXM!L6365,"")</f>
        <v/>
      </c>
      <c r="N6365" t="str">
        <f>IFERROR(SMALL($M$5:$M$9000,ROWS($M$5:M6365)),"")</f>
        <v/>
      </c>
      <c r="P6365" t="s">
        <v>1639</v>
      </c>
      <c r="S6365" s="388">
        <f>ROWS(R$5:R6365)</f>
        <v>6361</v>
      </c>
      <c r="T6365" s="388" t="str">
        <f>IF(_xlfn.IFNA(VLOOKUP(P6365,$AG$3:$AH$83,2,FALSE),"")='11.1'!$D$5,TXM!S6365,"")</f>
        <v/>
      </c>
      <c r="U6365" t="str">
        <f>IFERROR(SMALL($T$5:$T$9000,ROWS($T$5:T6365)),"")</f>
        <v/>
      </c>
    </row>
    <row r="6366" spans="1:21" ht="14.4" customHeight="1" x14ac:dyDescent="0.3">
      <c r="A6366" t="s">
        <v>1639</v>
      </c>
      <c r="D6366" s="388">
        <f>ROWS(C$5:C6366)</f>
        <v>6362</v>
      </c>
      <c r="E6366" s="388" t="str">
        <f>IF(_xlfn.IFNA(VLOOKUP(A6366,$AG$3:$AH$83,2,FALSE),"")='11.1'!$D$5,TXM!D6366,"")</f>
        <v/>
      </c>
      <c r="F6366" t="str">
        <f>IFERROR(SMALL($E$5:$E$9000,ROWS($E$5:E6366)),"")</f>
        <v/>
      </c>
      <c r="I6366" s="371" t="s">
        <v>81</v>
      </c>
      <c r="J6366" t="s">
        <v>1285</v>
      </c>
      <c r="K6366" s="372">
        <v>5601318</v>
      </c>
      <c r="L6366" s="388">
        <f>ROWS(K$5:K6366)</f>
        <v>6362</v>
      </c>
      <c r="M6366" s="388" t="str">
        <f>IF(_xlfn.IFNA(VLOOKUP(I6366,$AG$3:$AH$83,2,FALSE),"")='11.1'!$D$5,TXM!L6366,"")</f>
        <v/>
      </c>
      <c r="N6366" t="str">
        <f>IFERROR(SMALL($M$5:$M$9000,ROWS($M$5:M6366)),"")</f>
        <v/>
      </c>
      <c r="P6366" t="s">
        <v>1639</v>
      </c>
      <c r="S6366" s="388">
        <f>ROWS(R$5:R6366)</f>
        <v>6362</v>
      </c>
      <c r="T6366" s="388" t="str">
        <f>IF(_xlfn.IFNA(VLOOKUP(P6366,$AG$3:$AH$83,2,FALSE),"")='11.1'!$D$5,TXM!S6366,"")</f>
        <v/>
      </c>
      <c r="U6366" t="str">
        <f>IFERROR(SMALL($T$5:$T$9000,ROWS($T$5:T6366)),"")</f>
        <v/>
      </c>
    </row>
    <row r="6367" spans="1:21" ht="14.4" customHeight="1" x14ac:dyDescent="0.3">
      <c r="A6367" t="s">
        <v>1639</v>
      </c>
      <c r="D6367" s="388">
        <f>ROWS(C$5:C6367)</f>
        <v>6363</v>
      </c>
      <c r="E6367" s="388" t="str">
        <f>IF(_xlfn.IFNA(VLOOKUP(A6367,$AG$3:$AH$83,2,FALSE),"")='11.1'!$D$5,TXM!D6367,"")</f>
        <v/>
      </c>
      <c r="F6367" t="str">
        <f>IFERROR(SMALL($E$5:$E$9000,ROWS($E$5:E6367)),"")</f>
        <v/>
      </c>
      <c r="I6367" s="371" t="s">
        <v>81</v>
      </c>
      <c r="J6367" t="s">
        <v>1240</v>
      </c>
      <c r="K6367" s="372">
        <v>4435334</v>
      </c>
      <c r="L6367" s="388">
        <f>ROWS(K$5:K6367)</f>
        <v>6363</v>
      </c>
      <c r="M6367" s="388" t="str">
        <f>IF(_xlfn.IFNA(VLOOKUP(I6367,$AG$3:$AH$83,2,FALSE),"")='11.1'!$D$5,TXM!L6367,"")</f>
        <v/>
      </c>
      <c r="N6367" t="str">
        <f>IFERROR(SMALL($M$5:$M$9000,ROWS($M$5:M6367)),"")</f>
        <v/>
      </c>
      <c r="P6367" t="s">
        <v>1639</v>
      </c>
      <c r="S6367" s="388">
        <f>ROWS(R$5:R6367)</f>
        <v>6363</v>
      </c>
      <c r="T6367" s="388" t="str">
        <f>IF(_xlfn.IFNA(VLOOKUP(P6367,$AG$3:$AH$83,2,FALSE),"")='11.1'!$D$5,TXM!S6367,"")</f>
        <v/>
      </c>
      <c r="U6367" t="str">
        <f>IFERROR(SMALL($T$5:$T$9000,ROWS($T$5:T6367)),"")</f>
        <v/>
      </c>
    </row>
    <row r="6368" spans="1:21" ht="14.4" customHeight="1" x14ac:dyDescent="0.3">
      <c r="A6368" t="s">
        <v>1639</v>
      </c>
      <c r="D6368" s="388">
        <f>ROWS(C$5:C6368)</f>
        <v>6364</v>
      </c>
      <c r="E6368" s="388" t="str">
        <f>IF(_xlfn.IFNA(VLOOKUP(A6368,$AG$3:$AH$83,2,FALSE),"")='11.1'!$D$5,TXM!D6368,"")</f>
        <v/>
      </c>
      <c r="F6368" t="str">
        <f>IFERROR(SMALL($E$5:$E$9000,ROWS($E$5:E6368)),"")</f>
        <v/>
      </c>
      <c r="I6368" s="371" t="s">
        <v>81</v>
      </c>
      <c r="J6368" t="s">
        <v>829</v>
      </c>
      <c r="K6368" s="372">
        <v>2199128</v>
      </c>
      <c r="L6368" s="388">
        <f>ROWS(K$5:K6368)</f>
        <v>6364</v>
      </c>
      <c r="M6368" s="388" t="str">
        <f>IF(_xlfn.IFNA(VLOOKUP(I6368,$AG$3:$AH$83,2,FALSE),"")='11.1'!$D$5,TXM!L6368,"")</f>
        <v/>
      </c>
      <c r="N6368" t="str">
        <f>IFERROR(SMALL($M$5:$M$9000,ROWS($M$5:M6368)),"")</f>
        <v/>
      </c>
      <c r="P6368" t="s">
        <v>1639</v>
      </c>
      <c r="S6368" s="388">
        <f>ROWS(R$5:R6368)</f>
        <v>6364</v>
      </c>
      <c r="T6368" s="388" t="str">
        <f>IF(_xlfn.IFNA(VLOOKUP(P6368,$AG$3:$AH$83,2,FALSE),"")='11.1'!$D$5,TXM!S6368,"")</f>
        <v/>
      </c>
      <c r="U6368" t="str">
        <f>IFERROR(SMALL($T$5:$T$9000,ROWS($T$5:T6368)),"")</f>
        <v/>
      </c>
    </row>
    <row r="6369" spans="1:21" ht="14.4" customHeight="1" x14ac:dyDescent="0.3">
      <c r="A6369" t="s">
        <v>1639</v>
      </c>
      <c r="D6369" s="388">
        <f>ROWS(C$5:C6369)</f>
        <v>6365</v>
      </c>
      <c r="E6369" s="388" t="str">
        <f>IF(_xlfn.IFNA(VLOOKUP(A6369,$AG$3:$AH$83,2,FALSE),"")='11.1'!$D$5,TXM!D6369,"")</f>
        <v/>
      </c>
      <c r="F6369" t="str">
        <f>IFERROR(SMALL($E$5:$E$9000,ROWS($E$5:E6369)),"")</f>
        <v/>
      </c>
      <c r="I6369" s="371" t="s">
        <v>81</v>
      </c>
      <c r="J6369" t="s">
        <v>863</v>
      </c>
      <c r="K6369" s="372">
        <v>1182248</v>
      </c>
      <c r="L6369" s="388">
        <f>ROWS(K$5:K6369)</f>
        <v>6365</v>
      </c>
      <c r="M6369" s="388" t="str">
        <f>IF(_xlfn.IFNA(VLOOKUP(I6369,$AG$3:$AH$83,2,FALSE),"")='11.1'!$D$5,TXM!L6369,"")</f>
        <v/>
      </c>
      <c r="N6369" t="str">
        <f>IFERROR(SMALL($M$5:$M$9000,ROWS($M$5:M6369)),"")</f>
        <v/>
      </c>
      <c r="P6369" t="s">
        <v>1639</v>
      </c>
      <c r="S6369" s="388">
        <f>ROWS(R$5:R6369)</f>
        <v>6365</v>
      </c>
      <c r="T6369" s="388" t="str">
        <f>IF(_xlfn.IFNA(VLOOKUP(P6369,$AG$3:$AH$83,2,FALSE),"")='11.1'!$D$5,TXM!S6369,"")</f>
        <v/>
      </c>
      <c r="U6369" t="str">
        <f>IFERROR(SMALL($T$5:$T$9000,ROWS($T$5:T6369)),"")</f>
        <v/>
      </c>
    </row>
    <row r="6370" spans="1:21" ht="14.4" customHeight="1" x14ac:dyDescent="0.3">
      <c r="A6370" t="s">
        <v>1639</v>
      </c>
      <c r="D6370" s="388">
        <f>ROWS(C$5:C6370)</f>
        <v>6366</v>
      </c>
      <c r="E6370" s="388" t="str">
        <f>IF(_xlfn.IFNA(VLOOKUP(A6370,$AG$3:$AH$83,2,FALSE),"")='11.1'!$D$5,TXM!D6370,"")</f>
        <v/>
      </c>
      <c r="F6370" t="str">
        <f>IFERROR(SMALL($E$5:$E$9000,ROWS($E$5:E6370)),"")</f>
        <v/>
      </c>
      <c r="I6370" s="371" t="s">
        <v>81</v>
      </c>
      <c r="J6370" t="s">
        <v>105</v>
      </c>
      <c r="K6370" s="372">
        <v>1135934</v>
      </c>
      <c r="L6370" s="388">
        <f>ROWS(K$5:K6370)</f>
        <v>6366</v>
      </c>
      <c r="M6370" s="388" t="str">
        <f>IF(_xlfn.IFNA(VLOOKUP(I6370,$AG$3:$AH$83,2,FALSE),"")='11.1'!$D$5,TXM!L6370,"")</f>
        <v/>
      </c>
      <c r="N6370" t="str">
        <f>IFERROR(SMALL($M$5:$M$9000,ROWS($M$5:M6370)),"")</f>
        <v/>
      </c>
      <c r="P6370" t="s">
        <v>1639</v>
      </c>
      <c r="S6370" s="388">
        <f>ROWS(R$5:R6370)</f>
        <v>6366</v>
      </c>
      <c r="T6370" s="388" t="str">
        <f>IF(_xlfn.IFNA(VLOOKUP(P6370,$AG$3:$AH$83,2,FALSE),"")='11.1'!$D$5,TXM!S6370,"")</f>
        <v/>
      </c>
      <c r="U6370" t="str">
        <f>IFERROR(SMALL($T$5:$T$9000,ROWS($T$5:T6370)),"")</f>
        <v/>
      </c>
    </row>
    <row r="6371" spans="1:21" ht="14.4" customHeight="1" x14ac:dyDescent="0.3">
      <c r="A6371" t="s">
        <v>1639</v>
      </c>
      <c r="D6371" s="388">
        <f>ROWS(C$5:C6371)</f>
        <v>6367</v>
      </c>
      <c r="E6371" s="388" t="str">
        <f>IF(_xlfn.IFNA(VLOOKUP(A6371,$AG$3:$AH$83,2,FALSE),"")='11.1'!$D$5,TXM!D6371,"")</f>
        <v/>
      </c>
      <c r="F6371" t="str">
        <f>IFERROR(SMALL($E$5:$E$9000,ROWS($E$5:E6371)),"")</f>
        <v/>
      </c>
      <c r="I6371" s="371" t="s">
        <v>81</v>
      </c>
      <c r="J6371" t="s">
        <v>867</v>
      </c>
      <c r="K6371" s="372">
        <v>1131383</v>
      </c>
      <c r="L6371" s="388">
        <f>ROWS(K$5:K6371)</f>
        <v>6367</v>
      </c>
      <c r="M6371" s="388" t="str">
        <f>IF(_xlfn.IFNA(VLOOKUP(I6371,$AG$3:$AH$83,2,FALSE),"")='11.1'!$D$5,TXM!L6371,"")</f>
        <v/>
      </c>
      <c r="N6371" t="str">
        <f>IFERROR(SMALL($M$5:$M$9000,ROWS($M$5:M6371)),"")</f>
        <v/>
      </c>
      <c r="P6371" t="s">
        <v>1639</v>
      </c>
      <c r="S6371" s="388">
        <f>ROWS(R$5:R6371)</f>
        <v>6367</v>
      </c>
      <c r="T6371" s="388" t="str">
        <f>IF(_xlfn.IFNA(VLOOKUP(P6371,$AG$3:$AH$83,2,FALSE),"")='11.1'!$D$5,TXM!S6371,"")</f>
        <v/>
      </c>
      <c r="U6371" t="str">
        <f>IFERROR(SMALL($T$5:$T$9000,ROWS($T$5:T6371)),"")</f>
        <v/>
      </c>
    </row>
    <row r="6372" spans="1:21" ht="14.4" customHeight="1" x14ac:dyDescent="0.3">
      <c r="A6372" t="s">
        <v>1639</v>
      </c>
      <c r="D6372" s="388">
        <f>ROWS(C$5:C6372)</f>
        <v>6368</v>
      </c>
      <c r="E6372" s="388" t="str">
        <f>IF(_xlfn.IFNA(VLOOKUP(A6372,$AG$3:$AH$83,2,FALSE),"")='11.1'!$D$5,TXM!D6372,"")</f>
        <v/>
      </c>
      <c r="F6372" t="str">
        <f>IFERROR(SMALL($E$5:$E$9000,ROWS($E$5:E6372)),"")</f>
        <v/>
      </c>
      <c r="I6372" s="371" t="s">
        <v>81</v>
      </c>
      <c r="J6372" t="s">
        <v>825</v>
      </c>
      <c r="K6372" s="372">
        <v>942356</v>
      </c>
      <c r="L6372" s="388">
        <f>ROWS(K$5:K6372)</f>
        <v>6368</v>
      </c>
      <c r="M6372" s="388" t="str">
        <f>IF(_xlfn.IFNA(VLOOKUP(I6372,$AG$3:$AH$83,2,FALSE),"")='11.1'!$D$5,TXM!L6372,"")</f>
        <v/>
      </c>
      <c r="N6372" t="str">
        <f>IFERROR(SMALL($M$5:$M$9000,ROWS($M$5:M6372)),"")</f>
        <v/>
      </c>
      <c r="P6372" t="s">
        <v>1639</v>
      </c>
      <c r="S6372" s="388">
        <f>ROWS(R$5:R6372)</f>
        <v>6368</v>
      </c>
      <c r="T6372" s="388" t="str">
        <f>IF(_xlfn.IFNA(VLOOKUP(P6372,$AG$3:$AH$83,2,FALSE),"")='11.1'!$D$5,TXM!S6372,"")</f>
        <v/>
      </c>
      <c r="U6372" t="str">
        <f>IFERROR(SMALL($T$5:$T$9000,ROWS($T$5:T6372)),"")</f>
        <v/>
      </c>
    </row>
    <row r="6373" spans="1:21" ht="14.4" customHeight="1" x14ac:dyDescent="0.3">
      <c r="A6373" t="s">
        <v>1639</v>
      </c>
      <c r="D6373" s="388">
        <f>ROWS(C$5:C6373)</f>
        <v>6369</v>
      </c>
      <c r="E6373" s="388" t="str">
        <f>IF(_xlfn.IFNA(VLOOKUP(A6373,$AG$3:$AH$83,2,FALSE),"")='11.1'!$D$5,TXM!D6373,"")</f>
        <v/>
      </c>
      <c r="F6373" t="str">
        <f>IFERROR(SMALL($E$5:$E$9000,ROWS($E$5:E6373)),"")</f>
        <v/>
      </c>
      <c r="I6373" s="371" t="s">
        <v>81</v>
      </c>
      <c r="J6373" t="s">
        <v>95</v>
      </c>
      <c r="K6373" s="372">
        <v>875415</v>
      </c>
      <c r="L6373" s="388">
        <f>ROWS(K$5:K6373)</f>
        <v>6369</v>
      </c>
      <c r="M6373" s="388" t="str">
        <f>IF(_xlfn.IFNA(VLOOKUP(I6373,$AG$3:$AH$83,2,FALSE),"")='11.1'!$D$5,TXM!L6373,"")</f>
        <v/>
      </c>
      <c r="N6373" t="str">
        <f>IFERROR(SMALL($M$5:$M$9000,ROWS($M$5:M6373)),"")</f>
        <v/>
      </c>
      <c r="P6373" t="s">
        <v>1639</v>
      </c>
      <c r="S6373" s="388">
        <f>ROWS(R$5:R6373)</f>
        <v>6369</v>
      </c>
      <c r="T6373" s="388" t="str">
        <f>IF(_xlfn.IFNA(VLOOKUP(P6373,$AG$3:$AH$83,2,FALSE),"")='11.1'!$D$5,TXM!S6373,"")</f>
        <v/>
      </c>
      <c r="U6373" t="str">
        <f>IFERROR(SMALL($T$5:$T$9000,ROWS($T$5:T6373)),"")</f>
        <v/>
      </c>
    </row>
    <row r="6374" spans="1:21" ht="14.4" customHeight="1" x14ac:dyDescent="0.3">
      <c r="A6374" t="s">
        <v>1639</v>
      </c>
      <c r="D6374" s="388">
        <f>ROWS(C$5:C6374)</f>
        <v>6370</v>
      </c>
      <c r="E6374" s="388" t="str">
        <f>IF(_xlfn.IFNA(VLOOKUP(A6374,$AG$3:$AH$83,2,FALSE),"")='11.1'!$D$5,TXM!D6374,"")</f>
        <v/>
      </c>
      <c r="F6374" t="str">
        <f>IFERROR(SMALL($E$5:$E$9000,ROWS($E$5:E6374)),"")</f>
        <v/>
      </c>
      <c r="I6374" s="371" t="s">
        <v>81</v>
      </c>
      <c r="J6374" t="s">
        <v>1000</v>
      </c>
      <c r="K6374" s="372">
        <v>678716</v>
      </c>
      <c r="L6374" s="388">
        <f>ROWS(K$5:K6374)</f>
        <v>6370</v>
      </c>
      <c r="M6374" s="388" t="str">
        <f>IF(_xlfn.IFNA(VLOOKUP(I6374,$AG$3:$AH$83,2,FALSE),"")='11.1'!$D$5,TXM!L6374,"")</f>
        <v/>
      </c>
      <c r="N6374" t="str">
        <f>IFERROR(SMALL($M$5:$M$9000,ROWS($M$5:M6374)),"")</f>
        <v/>
      </c>
      <c r="P6374" t="s">
        <v>1639</v>
      </c>
      <c r="S6374" s="388">
        <f>ROWS(R$5:R6374)</f>
        <v>6370</v>
      </c>
      <c r="T6374" s="388" t="str">
        <f>IF(_xlfn.IFNA(VLOOKUP(P6374,$AG$3:$AH$83,2,FALSE),"")='11.1'!$D$5,TXM!S6374,"")</f>
        <v/>
      </c>
      <c r="U6374" t="str">
        <f>IFERROR(SMALL($T$5:$T$9000,ROWS($T$5:T6374)),"")</f>
        <v/>
      </c>
    </row>
    <row r="6375" spans="1:21" ht="14.4" customHeight="1" x14ac:dyDescent="0.3">
      <c r="A6375" t="s">
        <v>1639</v>
      </c>
      <c r="D6375" s="388">
        <f>ROWS(C$5:C6375)</f>
        <v>6371</v>
      </c>
      <c r="E6375" s="388" t="str">
        <f>IF(_xlfn.IFNA(VLOOKUP(A6375,$AG$3:$AH$83,2,FALSE),"")='11.1'!$D$5,TXM!D6375,"")</f>
        <v/>
      </c>
      <c r="F6375" t="str">
        <f>IFERROR(SMALL($E$5:$E$9000,ROWS($E$5:E6375)),"")</f>
        <v/>
      </c>
      <c r="I6375" s="371" t="s">
        <v>81</v>
      </c>
      <c r="J6375" t="s">
        <v>791</v>
      </c>
      <c r="K6375" s="372">
        <v>532394</v>
      </c>
      <c r="L6375" s="388">
        <f>ROWS(K$5:K6375)</f>
        <v>6371</v>
      </c>
      <c r="M6375" s="388" t="str">
        <f>IF(_xlfn.IFNA(VLOOKUP(I6375,$AG$3:$AH$83,2,FALSE),"")='11.1'!$D$5,TXM!L6375,"")</f>
        <v/>
      </c>
      <c r="N6375" t="str">
        <f>IFERROR(SMALL($M$5:$M$9000,ROWS($M$5:M6375)),"")</f>
        <v/>
      </c>
      <c r="P6375" t="s">
        <v>1639</v>
      </c>
      <c r="S6375" s="388">
        <f>ROWS(R$5:R6375)</f>
        <v>6371</v>
      </c>
      <c r="T6375" s="388" t="str">
        <f>IF(_xlfn.IFNA(VLOOKUP(P6375,$AG$3:$AH$83,2,FALSE),"")='11.1'!$D$5,TXM!S6375,"")</f>
        <v/>
      </c>
      <c r="U6375" t="str">
        <f>IFERROR(SMALL($T$5:$T$9000,ROWS($T$5:T6375)),"")</f>
        <v/>
      </c>
    </row>
    <row r="6376" spans="1:21" ht="14.4" customHeight="1" x14ac:dyDescent="0.3">
      <c r="A6376" t="s">
        <v>1639</v>
      </c>
      <c r="D6376" s="388">
        <f>ROWS(C$5:C6376)</f>
        <v>6372</v>
      </c>
      <c r="E6376" s="388" t="str">
        <f>IF(_xlfn.IFNA(VLOOKUP(A6376,$AG$3:$AH$83,2,FALSE),"")='11.1'!$D$5,TXM!D6376,"")</f>
        <v/>
      </c>
      <c r="F6376" t="str">
        <f>IFERROR(SMALL($E$5:$E$9000,ROWS($E$5:E6376)),"")</f>
        <v/>
      </c>
      <c r="I6376" s="371" t="s">
        <v>81</v>
      </c>
      <c r="J6376" t="s">
        <v>1500</v>
      </c>
      <c r="K6376" s="372">
        <v>392884</v>
      </c>
      <c r="L6376" s="388">
        <f>ROWS(K$5:K6376)</f>
        <v>6372</v>
      </c>
      <c r="M6376" s="388" t="str">
        <f>IF(_xlfn.IFNA(VLOOKUP(I6376,$AG$3:$AH$83,2,FALSE),"")='11.1'!$D$5,TXM!L6376,"")</f>
        <v/>
      </c>
      <c r="N6376" t="str">
        <f>IFERROR(SMALL($M$5:$M$9000,ROWS($M$5:M6376)),"")</f>
        <v/>
      </c>
      <c r="P6376" t="s">
        <v>1639</v>
      </c>
      <c r="S6376" s="388">
        <f>ROWS(R$5:R6376)</f>
        <v>6372</v>
      </c>
      <c r="T6376" s="388" t="str">
        <f>IF(_xlfn.IFNA(VLOOKUP(P6376,$AG$3:$AH$83,2,FALSE),"")='11.1'!$D$5,TXM!S6376,"")</f>
        <v/>
      </c>
      <c r="U6376" t="str">
        <f>IFERROR(SMALL($T$5:$T$9000,ROWS($T$5:T6376)),"")</f>
        <v/>
      </c>
    </row>
    <row r="6377" spans="1:21" ht="14.4" customHeight="1" x14ac:dyDescent="0.3">
      <c r="A6377" t="s">
        <v>1639</v>
      </c>
      <c r="D6377" s="388">
        <f>ROWS(C$5:C6377)</f>
        <v>6373</v>
      </c>
      <c r="E6377" s="388" t="str">
        <f>IF(_xlfn.IFNA(VLOOKUP(A6377,$AG$3:$AH$83,2,FALSE),"")='11.1'!$D$5,TXM!D6377,"")</f>
        <v/>
      </c>
      <c r="F6377" t="str">
        <f>IFERROR(SMALL($E$5:$E$9000,ROWS($E$5:E6377)),"")</f>
        <v/>
      </c>
      <c r="I6377" s="371" t="s">
        <v>81</v>
      </c>
      <c r="J6377" t="s">
        <v>1265</v>
      </c>
      <c r="K6377" s="372">
        <v>373550</v>
      </c>
      <c r="L6377" s="388">
        <f>ROWS(K$5:K6377)</f>
        <v>6373</v>
      </c>
      <c r="M6377" s="388" t="str">
        <f>IF(_xlfn.IFNA(VLOOKUP(I6377,$AG$3:$AH$83,2,FALSE),"")='11.1'!$D$5,TXM!L6377,"")</f>
        <v/>
      </c>
      <c r="N6377" t="str">
        <f>IFERROR(SMALL($M$5:$M$9000,ROWS($M$5:M6377)),"")</f>
        <v/>
      </c>
      <c r="P6377" t="s">
        <v>1639</v>
      </c>
      <c r="S6377" s="388">
        <f>ROWS(R$5:R6377)</f>
        <v>6373</v>
      </c>
      <c r="T6377" s="388" t="str">
        <f>IF(_xlfn.IFNA(VLOOKUP(P6377,$AG$3:$AH$83,2,FALSE),"")='11.1'!$D$5,TXM!S6377,"")</f>
        <v/>
      </c>
      <c r="U6377" t="str">
        <f>IFERROR(SMALL($T$5:$T$9000,ROWS($T$5:T6377)),"")</f>
        <v/>
      </c>
    </row>
    <row r="6378" spans="1:21" ht="14.4" customHeight="1" x14ac:dyDescent="0.3">
      <c r="A6378" t="s">
        <v>1639</v>
      </c>
      <c r="D6378" s="388">
        <f>ROWS(C$5:C6378)</f>
        <v>6374</v>
      </c>
      <c r="E6378" s="388" t="str">
        <f>IF(_xlfn.IFNA(VLOOKUP(A6378,$AG$3:$AH$83,2,FALSE),"")='11.1'!$D$5,TXM!D6378,"")</f>
        <v/>
      </c>
      <c r="F6378" t="str">
        <f>IFERROR(SMALL($E$5:$E$9000,ROWS($E$5:E6378)),"")</f>
        <v/>
      </c>
      <c r="I6378" s="371" t="s">
        <v>81</v>
      </c>
      <c r="J6378" t="s">
        <v>1003</v>
      </c>
      <c r="K6378" s="372">
        <v>324492</v>
      </c>
      <c r="L6378" s="388">
        <f>ROWS(K$5:K6378)</f>
        <v>6374</v>
      </c>
      <c r="M6378" s="388" t="str">
        <f>IF(_xlfn.IFNA(VLOOKUP(I6378,$AG$3:$AH$83,2,FALSE),"")='11.1'!$D$5,TXM!L6378,"")</f>
        <v/>
      </c>
      <c r="N6378" t="str">
        <f>IFERROR(SMALL($M$5:$M$9000,ROWS($M$5:M6378)),"")</f>
        <v/>
      </c>
      <c r="P6378" t="s">
        <v>1639</v>
      </c>
      <c r="S6378" s="388">
        <f>ROWS(R$5:R6378)</f>
        <v>6374</v>
      </c>
      <c r="T6378" s="388" t="str">
        <f>IF(_xlfn.IFNA(VLOOKUP(P6378,$AG$3:$AH$83,2,FALSE),"")='11.1'!$D$5,TXM!S6378,"")</f>
        <v/>
      </c>
      <c r="U6378" t="str">
        <f>IFERROR(SMALL($T$5:$T$9000,ROWS($T$5:T6378)),"")</f>
        <v/>
      </c>
    </row>
    <row r="6379" spans="1:21" ht="14.4" customHeight="1" x14ac:dyDescent="0.3">
      <c r="A6379" t="s">
        <v>1639</v>
      </c>
      <c r="D6379" s="388">
        <f>ROWS(C$5:C6379)</f>
        <v>6375</v>
      </c>
      <c r="E6379" s="388" t="str">
        <f>IF(_xlfn.IFNA(VLOOKUP(A6379,$AG$3:$AH$83,2,FALSE),"")='11.1'!$D$5,TXM!D6379,"")</f>
        <v/>
      </c>
      <c r="F6379" t="str">
        <f>IFERROR(SMALL($E$5:$E$9000,ROWS($E$5:E6379)),"")</f>
        <v/>
      </c>
      <c r="I6379" s="371" t="s">
        <v>81</v>
      </c>
      <c r="J6379" t="s">
        <v>96</v>
      </c>
      <c r="K6379" s="372">
        <v>244037</v>
      </c>
      <c r="L6379" s="388">
        <f>ROWS(K$5:K6379)</f>
        <v>6375</v>
      </c>
      <c r="M6379" s="388" t="str">
        <f>IF(_xlfn.IFNA(VLOOKUP(I6379,$AG$3:$AH$83,2,FALSE),"")='11.1'!$D$5,TXM!L6379,"")</f>
        <v/>
      </c>
      <c r="N6379" t="str">
        <f>IFERROR(SMALL($M$5:$M$9000,ROWS($M$5:M6379)),"")</f>
        <v/>
      </c>
      <c r="P6379" t="s">
        <v>1639</v>
      </c>
      <c r="S6379" s="388">
        <f>ROWS(R$5:R6379)</f>
        <v>6375</v>
      </c>
      <c r="T6379" s="388" t="str">
        <f>IF(_xlfn.IFNA(VLOOKUP(P6379,$AG$3:$AH$83,2,FALSE),"")='11.1'!$D$5,TXM!S6379,"")</f>
        <v/>
      </c>
      <c r="U6379" t="str">
        <f>IFERROR(SMALL($T$5:$T$9000,ROWS($T$5:T6379)),"")</f>
        <v/>
      </c>
    </row>
    <row r="6380" spans="1:21" ht="14.4" customHeight="1" x14ac:dyDescent="0.3">
      <c r="A6380" t="s">
        <v>1639</v>
      </c>
      <c r="D6380" s="388">
        <f>ROWS(C$5:C6380)</f>
        <v>6376</v>
      </c>
      <c r="E6380" s="388" t="str">
        <f>IF(_xlfn.IFNA(VLOOKUP(A6380,$AG$3:$AH$83,2,FALSE),"")='11.1'!$D$5,TXM!D6380,"")</f>
        <v/>
      </c>
      <c r="F6380" t="str">
        <f>IFERROR(SMALL($E$5:$E$9000,ROWS($E$5:E6380)),"")</f>
        <v/>
      </c>
      <c r="I6380" s="371" t="s">
        <v>81</v>
      </c>
      <c r="J6380" t="s">
        <v>1318</v>
      </c>
      <c r="K6380" s="372">
        <v>206983</v>
      </c>
      <c r="L6380" s="388">
        <f>ROWS(K$5:K6380)</f>
        <v>6376</v>
      </c>
      <c r="M6380" s="388" t="str">
        <f>IF(_xlfn.IFNA(VLOOKUP(I6380,$AG$3:$AH$83,2,FALSE),"")='11.1'!$D$5,TXM!L6380,"")</f>
        <v/>
      </c>
      <c r="N6380" t="str">
        <f>IFERROR(SMALL($M$5:$M$9000,ROWS($M$5:M6380)),"")</f>
        <v/>
      </c>
      <c r="P6380" t="s">
        <v>1639</v>
      </c>
      <c r="S6380" s="388">
        <f>ROWS(R$5:R6380)</f>
        <v>6376</v>
      </c>
      <c r="T6380" s="388" t="str">
        <f>IF(_xlfn.IFNA(VLOOKUP(P6380,$AG$3:$AH$83,2,FALSE),"")='11.1'!$D$5,TXM!S6380,"")</f>
        <v/>
      </c>
      <c r="U6380" t="str">
        <f>IFERROR(SMALL($T$5:$T$9000,ROWS($T$5:T6380)),"")</f>
        <v/>
      </c>
    </row>
    <row r="6381" spans="1:21" ht="14.4" customHeight="1" x14ac:dyDescent="0.3">
      <c r="A6381" t="s">
        <v>1639</v>
      </c>
      <c r="D6381" s="388">
        <f>ROWS(C$5:C6381)</f>
        <v>6377</v>
      </c>
      <c r="E6381" s="388" t="str">
        <f>IF(_xlfn.IFNA(VLOOKUP(A6381,$AG$3:$AH$83,2,FALSE),"")='11.1'!$D$5,TXM!D6381,"")</f>
        <v/>
      </c>
      <c r="F6381" t="str">
        <f>IFERROR(SMALL($E$5:$E$9000,ROWS($E$5:E6381)),"")</f>
        <v/>
      </c>
      <c r="I6381" s="371" t="s">
        <v>81</v>
      </c>
      <c r="J6381" t="s">
        <v>839</v>
      </c>
      <c r="K6381" s="372">
        <v>184305</v>
      </c>
      <c r="L6381" s="388">
        <f>ROWS(K$5:K6381)</f>
        <v>6377</v>
      </c>
      <c r="M6381" s="388" t="str">
        <f>IF(_xlfn.IFNA(VLOOKUP(I6381,$AG$3:$AH$83,2,FALSE),"")='11.1'!$D$5,TXM!L6381,"")</f>
        <v/>
      </c>
      <c r="N6381" t="str">
        <f>IFERROR(SMALL($M$5:$M$9000,ROWS($M$5:M6381)),"")</f>
        <v/>
      </c>
      <c r="P6381" t="s">
        <v>1639</v>
      </c>
      <c r="S6381" s="388">
        <f>ROWS(R$5:R6381)</f>
        <v>6377</v>
      </c>
      <c r="T6381" s="388" t="str">
        <f>IF(_xlfn.IFNA(VLOOKUP(P6381,$AG$3:$AH$83,2,FALSE),"")='11.1'!$D$5,TXM!S6381,"")</f>
        <v/>
      </c>
      <c r="U6381" t="str">
        <f>IFERROR(SMALL($T$5:$T$9000,ROWS($T$5:T6381)),"")</f>
        <v/>
      </c>
    </row>
    <row r="6382" spans="1:21" ht="14.4" customHeight="1" x14ac:dyDescent="0.3">
      <c r="A6382" t="s">
        <v>1639</v>
      </c>
      <c r="D6382" s="388">
        <f>ROWS(C$5:C6382)</f>
        <v>6378</v>
      </c>
      <c r="E6382" s="388" t="str">
        <f>IF(_xlfn.IFNA(VLOOKUP(A6382,$AG$3:$AH$83,2,FALSE),"")='11.1'!$D$5,TXM!D6382,"")</f>
        <v/>
      </c>
      <c r="F6382" t="str">
        <f>IFERROR(SMALL($E$5:$E$9000,ROWS($E$5:E6382)),"")</f>
        <v/>
      </c>
      <c r="I6382" s="371" t="s">
        <v>81</v>
      </c>
      <c r="J6382" t="s">
        <v>859</v>
      </c>
      <c r="K6382" s="372">
        <v>150385</v>
      </c>
      <c r="L6382" s="388">
        <f>ROWS(K$5:K6382)</f>
        <v>6378</v>
      </c>
      <c r="M6382" s="388" t="str">
        <f>IF(_xlfn.IFNA(VLOOKUP(I6382,$AG$3:$AH$83,2,FALSE),"")='11.1'!$D$5,TXM!L6382,"")</f>
        <v/>
      </c>
      <c r="N6382" t="str">
        <f>IFERROR(SMALL($M$5:$M$9000,ROWS($M$5:M6382)),"")</f>
        <v/>
      </c>
      <c r="P6382" t="s">
        <v>1639</v>
      </c>
      <c r="S6382" s="388">
        <f>ROWS(R$5:R6382)</f>
        <v>6378</v>
      </c>
      <c r="T6382" s="388" t="str">
        <f>IF(_xlfn.IFNA(VLOOKUP(P6382,$AG$3:$AH$83,2,FALSE),"")='11.1'!$D$5,TXM!S6382,"")</f>
        <v/>
      </c>
      <c r="U6382" t="str">
        <f>IFERROR(SMALL($T$5:$T$9000,ROWS($T$5:T6382)),"")</f>
        <v/>
      </c>
    </row>
    <row r="6383" spans="1:21" ht="14.4" customHeight="1" x14ac:dyDescent="0.3">
      <c r="A6383" t="s">
        <v>1639</v>
      </c>
      <c r="D6383" s="388">
        <f>ROWS(C$5:C6383)</f>
        <v>6379</v>
      </c>
      <c r="E6383" s="388" t="str">
        <f>IF(_xlfn.IFNA(VLOOKUP(A6383,$AG$3:$AH$83,2,FALSE),"")='11.1'!$D$5,TXM!D6383,"")</f>
        <v/>
      </c>
      <c r="F6383" t="str">
        <f>IFERROR(SMALL($E$5:$E$9000,ROWS($E$5:E6383)),"")</f>
        <v/>
      </c>
      <c r="I6383" s="371" t="s">
        <v>81</v>
      </c>
      <c r="J6383" t="s">
        <v>1005</v>
      </c>
      <c r="K6383" s="372">
        <v>127149</v>
      </c>
      <c r="L6383" s="388">
        <f>ROWS(K$5:K6383)</f>
        <v>6379</v>
      </c>
      <c r="M6383" s="388" t="str">
        <f>IF(_xlfn.IFNA(VLOOKUP(I6383,$AG$3:$AH$83,2,FALSE),"")='11.1'!$D$5,TXM!L6383,"")</f>
        <v/>
      </c>
      <c r="N6383" t="str">
        <f>IFERROR(SMALL($M$5:$M$9000,ROWS($M$5:M6383)),"")</f>
        <v/>
      </c>
      <c r="P6383" t="s">
        <v>1639</v>
      </c>
      <c r="S6383" s="388">
        <f>ROWS(R$5:R6383)</f>
        <v>6379</v>
      </c>
      <c r="T6383" s="388" t="str">
        <f>IF(_xlfn.IFNA(VLOOKUP(P6383,$AG$3:$AH$83,2,FALSE),"")='11.1'!$D$5,TXM!S6383,"")</f>
        <v/>
      </c>
      <c r="U6383" t="str">
        <f>IFERROR(SMALL($T$5:$T$9000,ROWS($T$5:T6383)),"")</f>
        <v/>
      </c>
    </row>
    <row r="6384" spans="1:21" ht="14.4" customHeight="1" x14ac:dyDescent="0.3">
      <c r="A6384" t="s">
        <v>1639</v>
      </c>
      <c r="D6384" s="388">
        <f>ROWS(C$5:C6384)</f>
        <v>6380</v>
      </c>
      <c r="E6384" s="388" t="str">
        <f>IF(_xlfn.IFNA(VLOOKUP(A6384,$AG$3:$AH$83,2,FALSE),"")='11.1'!$D$5,TXM!D6384,"")</f>
        <v/>
      </c>
      <c r="F6384" t="str">
        <f>IFERROR(SMALL($E$5:$E$9000,ROWS($E$5:E6384)),"")</f>
        <v/>
      </c>
      <c r="I6384" s="371" t="s">
        <v>81</v>
      </c>
      <c r="J6384" t="s">
        <v>837</v>
      </c>
      <c r="K6384" s="372">
        <v>41691</v>
      </c>
      <c r="L6384" s="388">
        <f>ROWS(K$5:K6384)</f>
        <v>6380</v>
      </c>
      <c r="M6384" s="388" t="str">
        <f>IF(_xlfn.IFNA(VLOOKUP(I6384,$AG$3:$AH$83,2,FALSE),"")='11.1'!$D$5,TXM!L6384,"")</f>
        <v/>
      </c>
      <c r="N6384" t="str">
        <f>IFERROR(SMALL($M$5:$M$9000,ROWS($M$5:M6384)),"")</f>
        <v/>
      </c>
      <c r="P6384" t="s">
        <v>1639</v>
      </c>
      <c r="S6384" s="388">
        <f>ROWS(R$5:R6384)</f>
        <v>6380</v>
      </c>
      <c r="T6384" s="388" t="str">
        <f>IF(_xlfn.IFNA(VLOOKUP(P6384,$AG$3:$AH$83,2,FALSE),"")='11.1'!$D$5,TXM!S6384,"")</f>
        <v/>
      </c>
      <c r="U6384" t="str">
        <f>IFERROR(SMALL($T$5:$T$9000,ROWS($T$5:T6384)),"")</f>
        <v/>
      </c>
    </row>
    <row r="6385" spans="1:21" ht="14.4" customHeight="1" x14ac:dyDescent="0.3">
      <c r="A6385" t="s">
        <v>1639</v>
      </c>
      <c r="D6385" s="388">
        <f>ROWS(C$5:C6385)</f>
        <v>6381</v>
      </c>
      <c r="E6385" s="388" t="str">
        <f>IF(_xlfn.IFNA(VLOOKUP(A6385,$AG$3:$AH$83,2,FALSE),"")='11.1'!$D$5,TXM!D6385,"")</f>
        <v/>
      </c>
      <c r="F6385" t="str">
        <f>IFERROR(SMALL($E$5:$E$9000,ROWS($E$5:E6385)),"")</f>
        <v/>
      </c>
      <c r="I6385" s="371" t="s">
        <v>81</v>
      </c>
      <c r="J6385" t="s">
        <v>1434</v>
      </c>
      <c r="K6385" s="372">
        <v>25868</v>
      </c>
      <c r="L6385" s="388">
        <f>ROWS(K$5:K6385)</f>
        <v>6381</v>
      </c>
      <c r="M6385" s="388" t="str">
        <f>IF(_xlfn.IFNA(VLOOKUP(I6385,$AG$3:$AH$83,2,FALSE),"")='11.1'!$D$5,TXM!L6385,"")</f>
        <v/>
      </c>
      <c r="N6385" t="str">
        <f>IFERROR(SMALL($M$5:$M$9000,ROWS($M$5:M6385)),"")</f>
        <v/>
      </c>
      <c r="P6385" t="s">
        <v>1639</v>
      </c>
      <c r="S6385" s="388">
        <f>ROWS(R$5:R6385)</f>
        <v>6381</v>
      </c>
      <c r="T6385" s="388" t="str">
        <f>IF(_xlfn.IFNA(VLOOKUP(P6385,$AG$3:$AH$83,2,FALSE),"")='11.1'!$D$5,TXM!S6385,"")</f>
        <v/>
      </c>
      <c r="U6385" t="str">
        <f>IFERROR(SMALL($T$5:$T$9000,ROWS($T$5:T6385)),"")</f>
        <v/>
      </c>
    </row>
    <row r="6386" spans="1:21" ht="14.4" customHeight="1" x14ac:dyDescent="0.3">
      <c r="A6386" t="s">
        <v>1639</v>
      </c>
      <c r="D6386" s="388">
        <f>ROWS(C$5:C6386)</f>
        <v>6382</v>
      </c>
      <c r="E6386" s="388" t="str">
        <f>IF(_xlfn.IFNA(VLOOKUP(A6386,$AG$3:$AH$83,2,FALSE),"")='11.1'!$D$5,TXM!D6386,"")</f>
        <v/>
      </c>
      <c r="F6386" t="str">
        <f>IFERROR(SMALL($E$5:$E$9000,ROWS($E$5:E6386)),"")</f>
        <v/>
      </c>
      <c r="I6386" s="371" t="s">
        <v>81</v>
      </c>
      <c r="J6386" t="s">
        <v>805</v>
      </c>
      <c r="K6386" s="372">
        <v>19946</v>
      </c>
      <c r="L6386" s="388">
        <f>ROWS(K$5:K6386)</f>
        <v>6382</v>
      </c>
      <c r="M6386" s="388" t="str">
        <f>IF(_xlfn.IFNA(VLOOKUP(I6386,$AG$3:$AH$83,2,FALSE),"")='11.1'!$D$5,TXM!L6386,"")</f>
        <v/>
      </c>
      <c r="N6386" t="str">
        <f>IFERROR(SMALL($M$5:$M$9000,ROWS($M$5:M6386)),"")</f>
        <v/>
      </c>
      <c r="P6386" t="s">
        <v>1639</v>
      </c>
      <c r="S6386" s="388">
        <f>ROWS(R$5:R6386)</f>
        <v>6382</v>
      </c>
      <c r="T6386" s="388" t="str">
        <f>IF(_xlfn.IFNA(VLOOKUP(P6386,$AG$3:$AH$83,2,FALSE),"")='11.1'!$D$5,TXM!S6386,"")</f>
        <v/>
      </c>
      <c r="U6386" t="str">
        <f>IFERROR(SMALL($T$5:$T$9000,ROWS($T$5:T6386)),"")</f>
        <v/>
      </c>
    </row>
    <row r="6387" spans="1:21" ht="14.4" customHeight="1" x14ac:dyDescent="0.3">
      <c r="A6387" t="s">
        <v>1639</v>
      </c>
      <c r="D6387" s="388">
        <f>ROWS(C$5:C6387)</f>
        <v>6383</v>
      </c>
      <c r="E6387" s="388" t="str">
        <f>IF(_xlfn.IFNA(VLOOKUP(A6387,$AG$3:$AH$83,2,FALSE),"")='11.1'!$D$5,TXM!D6387,"")</f>
        <v/>
      </c>
      <c r="F6387" t="str">
        <f>IFERROR(SMALL($E$5:$E$9000,ROWS($E$5:E6387)),"")</f>
        <v/>
      </c>
      <c r="I6387" s="371" t="s">
        <v>81</v>
      </c>
      <c r="J6387" t="s">
        <v>843</v>
      </c>
      <c r="K6387" s="372">
        <v>18439</v>
      </c>
      <c r="L6387" s="388">
        <f>ROWS(K$5:K6387)</f>
        <v>6383</v>
      </c>
      <c r="M6387" s="388" t="str">
        <f>IF(_xlfn.IFNA(VLOOKUP(I6387,$AG$3:$AH$83,2,FALSE),"")='11.1'!$D$5,TXM!L6387,"")</f>
        <v/>
      </c>
      <c r="N6387" t="str">
        <f>IFERROR(SMALL($M$5:$M$9000,ROWS($M$5:M6387)),"")</f>
        <v/>
      </c>
      <c r="P6387" t="s">
        <v>1639</v>
      </c>
      <c r="S6387" s="388">
        <f>ROWS(R$5:R6387)</f>
        <v>6383</v>
      </c>
      <c r="T6387" s="388" t="str">
        <f>IF(_xlfn.IFNA(VLOOKUP(P6387,$AG$3:$AH$83,2,FALSE),"")='11.1'!$D$5,TXM!S6387,"")</f>
        <v/>
      </c>
      <c r="U6387" t="str">
        <f>IFERROR(SMALL($T$5:$T$9000,ROWS($T$5:T6387)),"")</f>
        <v/>
      </c>
    </row>
    <row r="6388" spans="1:21" ht="14.4" customHeight="1" x14ac:dyDescent="0.3">
      <c r="A6388" t="s">
        <v>1639</v>
      </c>
      <c r="D6388" s="388">
        <f>ROWS(C$5:C6388)</f>
        <v>6384</v>
      </c>
      <c r="E6388" s="388" t="str">
        <f>IF(_xlfn.IFNA(VLOOKUP(A6388,$AG$3:$AH$83,2,FALSE),"")='11.1'!$D$5,TXM!D6388,"")</f>
        <v/>
      </c>
      <c r="F6388" t="str">
        <f>IFERROR(SMALL($E$5:$E$9000,ROWS($E$5:E6388)),"")</f>
        <v/>
      </c>
      <c r="I6388" s="371" t="s">
        <v>81</v>
      </c>
      <c r="J6388" t="s">
        <v>1275</v>
      </c>
      <c r="K6388" s="372">
        <v>10787</v>
      </c>
      <c r="L6388" s="388">
        <f>ROWS(K$5:K6388)</f>
        <v>6384</v>
      </c>
      <c r="M6388" s="388" t="str">
        <f>IF(_xlfn.IFNA(VLOOKUP(I6388,$AG$3:$AH$83,2,FALSE),"")='11.1'!$D$5,TXM!L6388,"")</f>
        <v/>
      </c>
      <c r="N6388" t="str">
        <f>IFERROR(SMALL($M$5:$M$9000,ROWS($M$5:M6388)),"")</f>
        <v/>
      </c>
      <c r="P6388" t="s">
        <v>1639</v>
      </c>
      <c r="S6388" s="388">
        <f>ROWS(R$5:R6388)</f>
        <v>6384</v>
      </c>
      <c r="T6388" s="388" t="str">
        <f>IF(_xlfn.IFNA(VLOOKUP(P6388,$AG$3:$AH$83,2,FALSE),"")='11.1'!$D$5,TXM!S6388,"")</f>
        <v/>
      </c>
      <c r="U6388" t="str">
        <f>IFERROR(SMALL($T$5:$T$9000,ROWS($T$5:T6388)),"")</f>
        <v/>
      </c>
    </row>
    <row r="6389" spans="1:21" ht="14.4" customHeight="1" x14ac:dyDescent="0.3">
      <c r="A6389" t="s">
        <v>1639</v>
      </c>
      <c r="D6389" s="388">
        <f>ROWS(C$5:C6389)</f>
        <v>6385</v>
      </c>
      <c r="E6389" s="388" t="str">
        <f>IF(_xlfn.IFNA(VLOOKUP(A6389,$AG$3:$AH$83,2,FALSE),"")='11.1'!$D$5,TXM!D6389,"")</f>
        <v/>
      </c>
      <c r="F6389" t="str">
        <f>IFERROR(SMALL($E$5:$E$9000,ROWS($E$5:E6389)),"")</f>
        <v/>
      </c>
      <c r="I6389" s="371" t="s">
        <v>81</v>
      </c>
      <c r="J6389" t="s">
        <v>861</v>
      </c>
      <c r="K6389" s="372">
        <v>9982</v>
      </c>
      <c r="L6389" s="388">
        <f>ROWS(K$5:K6389)</f>
        <v>6385</v>
      </c>
      <c r="M6389" s="388" t="str">
        <f>IF(_xlfn.IFNA(VLOOKUP(I6389,$AG$3:$AH$83,2,FALSE),"")='11.1'!$D$5,TXM!L6389,"")</f>
        <v/>
      </c>
      <c r="N6389" t="str">
        <f>IFERROR(SMALL($M$5:$M$9000,ROWS($M$5:M6389)),"")</f>
        <v/>
      </c>
      <c r="P6389" t="s">
        <v>1639</v>
      </c>
      <c r="S6389" s="388">
        <f>ROWS(R$5:R6389)</f>
        <v>6385</v>
      </c>
      <c r="T6389" s="388" t="str">
        <f>IF(_xlfn.IFNA(VLOOKUP(P6389,$AG$3:$AH$83,2,FALSE),"")='11.1'!$D$5,TXM!S6389,"")</f>
        <v/>
      </c>
      <c r="U6389" t="str">
        <f>IFERROR(SMALL($T$5:$T$9000,ROWS($T$5:T6389)),"")</f>
        <v/>
      </c>
    </row>
    <row r="6390" spans="1:21" ht="14.4" customHeight="1" x14ac:dyDescent="0.3">
      <c r="A6390" t="s">
        <v>1639</v>
      </c>
      <c r="D6390" s="388">
        <f>ROWS(C$5:C6390)</f>
        <v>6386</v>
      </c>
      <c r="E6390" s="388" t="str">
        <f>IF(_xlfn.IFNA(VLOOKUP(A6390,$AG$3:$AH$83,2,FALSE),"")='11.1'!$D$5,TXM!D6390,"")</f>
        <v/>
      </c>
      <c r="F6390" t="str">
        <f>IFERROR(SMALL($E$5:$E$9000,ROWS($E$5:E6390)),"")</f>
        <v/>
      </c>
      <c r="I6390" s="371" t="s">
        <v>81</v>
      </c>
      <c r="J6390" t="s">
        <v>817</v>
      </c>
      <c r="K6390" s="372">
        <v>6865</v>
      </c>
      <c r="L6390" s="388">
        <f>ROWS(K$5:K6390)</f>
        <v>6386</v>
      </c>
      <c r="M6390" s="388" t="str">
        <f>IF(_xlfn.IFNA(VLOOKUP(I6390,$AG$3:$AH$83,2,FALSE),"")='11.1'!$D$5,TXM!L6390,"")</f>
        <v/>
      </c>
      <c r="N6390" t="str">
        <f>IFERROR(SMALL($M$5:$M$9000,ROWS($M$5:M6390)),"")</f>
        <v/>
      </c>
      <c r="P6390" t="s">
        <v>1639</v>
      </c>
      <c r="S6390" s="388">
        <f>ROWS(R$5:R6390)</f>
        <v>6386</v>
      </c>
      <c r="T6390" s="388" t="str">
        <f>IF(_xlfn.IFNA(VLOOKUP(P6390,$AG$3:$AH$83,2,FALSE),"")='11.1'!$D$5,TXM!S6390,"")</f>
        <v/>
      </c>
      <c r="U6390" t="str">
        <f>IFERROR(SMALL($T$5:$T$9000,ROWS($T$5:T6390)),"")</f>
        <v/>
      </c>
    </row>
    <row r="6391" spans="1:21" ht="14.4" customHeight="1" x14ac:dyDescent="0.3">
      <c r="A6391" t="s">
        <v>1639</v>
      </c>
      <c r="D6391" s="388">
        <f>ROWS(C$5:C6391)</f>
        <v>6387</v>
      </c>
      <c r="E6391" s="388" t="str">
        <f>IF(_xlfn.IFNA(VLOOKUP(A6391,$AG$3:$AH$83,2,FALSE),"")='11.1'!$D$5,TXM!D6391,"")</f>
        <v/>
      </c>
      <c r="F6391" t="str">
        <f>IFERROR(SMALL($E$5:$E$9000,ROWS($E$5:E6391)),"")</f>
        <v/>
      </c>
      <c r="I6391" s="371" t="s">
        <v>81</v>
      </c>
      <c r="J6391" t="s">
        <v>801</v>
      </c>
      <c r="K6391" s="372">
        <v>4263</v>
      </c>
      <c r="L6391" s="388">
        <f>ROWS(K$5:K6391)</f>
        <v>6387</v>
      </c>
      <c r="M6391" s="388" t="str">
        <f>IF(_xlfn.IFNA(VLOOKUP(I6391,$AG$3:$AH$83,2,FALSE),"")='11.1'!$D$5,TXM!L6391,"")</f>
        <v/>
      </c>
      <c r="N6391" t="str">
        <f>IFERROR(SMALL($M$5:$M$9000,ROWS($M$5:M6391)),"")</f>
        <v/>
      </c>
      <c r="P6391" t="s">
        <v>1639</v>
      </c>
      <c r="S6391" s="388">
        <f>ROWS(R$5:R6391)</f>
        <v>6387</v>
      </c>
      <c r="T6391" s="388" t="str">
        <f>IF(_xlfn.IFNA(VLOOKUP(P6391,$AG$3:$AH$83,2,FALSE),"")='11.1'!$D$5,TXM!S6391,"")</f>
        <v/>
      </c>
      <c r="U6391" t="str">
        <f>IFERROR(SMALL($T$5:$T$9000,ROWS($T$5:T6391)),"")</f>
        <v/>
      </c>
    </row>
    <row r="6392" spans="1:21" ht="14.4" customHeight="1" x14ac:dyDescent="0.3">
      <c r="A6392" t="s">
        <v>1639</v>
      </c>
      <c r="D6392" s="388">
        <f>ROWS(C$5:C6392)</f>
        <v>6388</v>
      </c>
      <c r="E6392" s="388" t="str">
        <f>IF(_xlfn.IFNA(VLOOKUP(A6392,$AG$3:$AH$83,2,FALSE),"")='11.1'!$D$5,TXM!D6392,"")</f>
        <v/>
      </c>
      <c r="F6392" t="str">
        <f>IFERROR(SMALL($E$5:$E$9000,ROWS($E$5:E6392)),"")</f>
        <v/>
      </c>
      <c r="I6392" s="371" t="s">
        <v>81</v>
      </c>
      <c r="J6392" t="s">
        <v>1001</v>
      </c>
      <c r="K6392" s="372">
        <v>4091</v>
      </c>
      <c r="L6392" s="388">
        <f>ROWS(K$5:K6392)</f>
        <v>6388</v>
      </c>
      <c r="M6392" s="388" t="str">
        <f>IF(_xlfn.IFNA(VLOOKUP(I6392,$AG$3:$AH$83,2,FALSE),"")='11.1'!$D$5,TXM!L6392,"")</f>
        <v/>
      </c>
      <c r="N6392" t="str">
        <f>IFERROR(SMALL($M$5:$M$9000,ROWS($M$5:M6392)),"")</f>
        <v/>
      </c>
      <c r="P6392" t="s">
        <v>1639</v>
      </c>
      <c r="S6392" s="388">
        <f>ROWS(R$5:R6392)</f>
        <v>6388</v>
      </c>
      <c r="T6392" s="388" t="str">
        <f>IF(_xlfn.IFNA(VLOOKUP(P6392,$AG$3:$AH$83,2,FALSE),"")='11.1'!$D$5,TXM!S6392,"")</f>
        <v/>
      </c>
      <c r="U6392" t="str">
        <f>IFERROR(SMALL($T$5:$T$9000,ROWS($T$5:T6392)),"")</f>
        <v/>
      </c>
    </row>
    <row r="6393" spans="1:21" ht="14.4" customHeight="1" x14ac:dyDescent="0.3">
      <c r="A6393" t="s">
        <v>1639</v>
      </c>
      <c r="D6393" s="388">
        <f>ROWS(C$5:C6393)</f>
        <v>6389</v>
      </c>
      <c r="E6393" s="388" t="str">
        <f>IF(_xlfn.IFNA(VLOOKUP(A6393,$AG$3:$AH$83,2,FALSE),"")='11.1'!$D$5,TXM!D6393,"")</f>
        <v/>
      </c>
      <c r="F6393" t="str">
        <f>IFERROR(SMALL($E$5:$E$9000,ROWS($E$5:E6393)),"")</f>
        <v/>
      </c>
      <c r="I6393" s="371" t="s">
        <v>81</v>
      </c>
      <c r="J6393" t="s">
        <v>990</v>
      </c>
      <c r="K6393" s="372">
        <v>4040</v>
      </c>
      <c r="L6393" s="388">
        <f>ROWS(K$5:K6393)</f>
        <v>6389</v>
      </c>
      <c r="M6393" s="388" t="str">
        <f>IF(_xlfn.IFNA(VLOOKUP(I6393,$AG$3:$AH$83,2,FALSE),"")='11.1'!$D$5,TXM!L6393,"")</f>
        <v/>
      </c>
      <c r="N6393" t="str">
        <f>IFERROR(SMALL($M$5:$M$9000,ROWS($M$5:M6393)),"")</f>
        <v/>
      </c>
      <c r="P6393" t="s">
        <v>1639</v>
      </c>
      <c r="S6393" s="388">
        <f>ROWS(R$5:R6393)</f>
        <v>6389</v>
      </c>
      <c r="T6393" s="388" t="str">
        <f>IF(_xlfn.IFNA(VLOOKUP(P6393,$AG$3:$AH$83,2,FALSE),"")='11.1'!$D$5,TXM!S6393,"")</f>
        <v/>
      </c>
      <c r="U6393" t="str">
        <f>IFERROR(SMALL($T$5:$T$9000,ROWS($T$5:T6393)),"")</f>
        <v/>
      </c>
    </row>
    <row r="6394" spans="1:21" ht="14.4" customHeight="1" x14ac:dyDescent="0.3">
      <c r="A6394" t="s">
        <v>1639</v>
      </c>
      <c r="D6394" s="388">
        <f>ROWS(C$5:C6394)</f>
        <v>6390</v>
      </c>
      <c r="E6394" s="388" t="str">
        <f>IF(_xlfn.IFNA(VLOOKUP(A6394,$AG$3:$AH$83,2,FALSE),"")='11.1'!$D$5,TXM!D6394,"")</f>
        <v/>
      </c>
      <c r="F6394" t="str">
        <f>IFERROR(SMALL($E$5:$E$9000,ROWS($E$5:E6394)),"")</f>
        <v/>
      </c>
      <c r="I6394" s="371" t="s">
        <v>81</v>
      </c>
      <c r="J6394" t="s">
        <v>855</v>
      </c>
      <c r="K6394" s="372">
        <v>3908</v>
      </c>
      <c r="L6394" s="388">
        <f>ROWS(K$5:K6394)</f>
        <v>6390</v>
      </c>
      <c r="M6394" s="388" t="str">
        <f>IF(_xlfn.IFNA(VLOOKUP(I6394,$AG$3:$AH$83,2,FALSE),"")='11.1'!$D$5,TXM!L6394,"")</f>
        <v/>
      </c>
      <c r="N6394" t="str">
        <f>IFERROR(SMALL($M$5:$M$9000,ROWS($M$5:M6394)),"")</f>
        <v/>
      </c>
      <c r="P6394" t="s">
        <v>1639</v>
      </c>
      <c r="S6394" s="388">
        <f>ROWS(R$5:R6394)</f>
        <v>6390</v>
      </c>
      <c r="T6394" s="388" t="str">
        <f>IF(_xlfn.IFNA(VLOOKUP(P6394,$AG$3:$AH$83,2,FALSE),"")='11.1'!$D$5,TXM!S6394,"")</f>
        <v/>
      </c>
      <c r="U6394" t="str">
        <f>IFERROR(SMALL($T$5:$T$9000,ROWS($T$5:T6394)),"")</f>
        <v/>
      </c>
    </row>
    <row r="6395" spans="1:21" ht="14.4" customHeight="1" x14ac:dyDescent="0.3">
      <c r="A6395" t="s">
        <v>1639</v>
      </c>
      <c r="D6395" s="388">
        <f>ROWS(C$5:C6395)</f>
        <v>6391</v>
      </c>
      <c r="E6395" s="388" t="str">
        <f>IF(_xlfn.IFNA(VLOOKUP(A6395,$AG$3:$AH$83,2,FALSE),"")='11.1'!$D$5,TXM!D6395,"")</f>
        <v/>
      </c>
      <c r="F6395" t="str">
        <f>IFERROR(SMALL($E$5:$E$9000,ROWS($E$5:E6395)),"")</f>
        <v/>
      </c>
      <c r="I6395" s="371" t="s">
        <v>81</v>
      </c>
      <c r="J6395" t="s">
        <v>815</v>
      </c>
      <c r="K6395" s="372">
        <v>3892</v>
      </c>
      <c r="L6395" s="388">
        <f>ROWS(K$5:K6395)</f>
        <v>6391</v>
      </c>
      <c r="M6395" s="388" t="str">
        <f>IF(_xlfn.IFNA(VLOOKUP(I6395,$AG$3:$AH$83,2,FALSE),"")='11.1'!$D$5,TXM!L6395,"")</f>
        <v/>
      </c>
      <c r="N6395" t="str">
        <f>IFERROR(SMALL($M$5:$M$9000,ROWS($M$5:M6395)),"")</f>
        <v/>
      </c>
      <c r="P6395" t="s">
        <v>1639</v>
      </c>
      <c r="S6395" s="388">
        <f>ROWS(R$5:R6395)</f>
        <v>6391</v>
      </c>
      <c r="T6395" s="388" t="str">
        <f>IF(_xlfn.IFNA(VLOOKUP(P6395,$AG$3:$AH$83,2,FALSE),"")='11.1'!$D$5,TXM!S6395,"")</f>
        <v/>
      </c>
      <c r="U6395" t="str">
        <f>IFERROR(SMALL($T$5:$T$9000,ROWS($T$5:T6395)),"")</f>
        <v/>
      </c>
    </row>
    <row r="6396" spans="1:21" ht="14.4" customHeight="1" x14ac:dyDescent="0.3">
      <c r="A6396" t="s">
        <v>1639</v>
      </c>
      <c r="D6396" s="388">
        <f>ROWS(C$5:C6396)</f>
        <v>6392</v>
      </c>
      <c r="E6396" s="388" t="str">
        <f>IF(_xlfn.IFNA(VLOOKUP(A6396,$AG$3:$AH$83,2,FALSE),"")='11.1'!$D$5,TXM!D6396,"")</f>
        <v/>
      </c>
      <c r="F6396" t="str">
        <f>IFERROR(SMALL($E$5:$E$9000,ROWS($E$5:E6396)),"")</f>
        <v/>
      </c>
      <c r="I6396" s="371" t="s">
        <v>81</v>
      </c>
      <c r="J6396" t="s">
        <v>845</v>
      </c>
      <c r="K6396" s="372">
        <v>3490</v>
      </c>
      <c r="L6396" s="388">
        <f>ROWS(K$5:K6396)</f>
        <v>6392</v>
      </c>
      <c r="M6396" s="388" t="str">
        <f>IF(_xlfn.IFNA(VLOOKUP(I6396,$AG$3:$AH$83,2,FALSE),"")='11.1'!$D$5,TXM!L6396,"")</f>
        <v/>
      </c>
      <c r="N6396" t="str">
        <f>IFERROR(SMALL($M$5:$M$9000,ROWS($M$5:M6396)),"")</f>
        <v/>
      </c>
      <c r="P6396" t="s">
        <v>1639</v>
      </c>
      <c r="S6396" s="388">
        <f>ROWS(R$5:R6396)</f>
        <v>6392</v>
      </c>
      <c r="T6396" s="388" t="str">
        <f>IF(_xlfn.IFNA(VLOOKUP(P6396,$AG$3:$AH$83,2,FALSE),"")='11.1'!$D$5,TXM!S6396,"")</f>
        <v/>
      </c>
      <c r="U6396" t="str">
        <f>IFERROR(SMALL($T$5:$T$9000,ROWS($T$5:T6396)),"")</f>
        <v/>
      </c>
    </row>
    <row r="6397" spans="1:21" ht="14.4" customHeight="1" x14ac:dyDescent="0.3">
      <c r="A6397" t="s">
        <v>1639</v>
      </c>
      <c r="D6397" s="388">
        <f>ROWS(C$5:C6397)</f>
        <v>6393</v>
      </c>
      <c r="E6397" s="388" t="str">
        <f>IF(_xlfn.IFNA(VLOOKUP(A6397,$AG$3:$AH$83,2,FALSE),"")='11.1'!$D$5,TXM!D6397,"")</f>
        <v/>
      </c>
      <c r="F6397" t="str">
        <f>IFERROR(SMALL($E$5:$E$9000,ROWS($E$5:E6397)),"")</f>
        <v/>
      </c>
      <c r="I6397" s="371" t="s">
        <v>81</v>
      </c>
      <c r="J6397" t="s">
        <v>797</v>
      </c>
      <c r="K6397" s="372">
        <v>2876</v>
      </c>
      <c r="L6397" s="388">
        <f>ROWS(K$5:K6397)</f>
        <v>6393</v>
      </c>
      <c r="M6397" s="388" t="str">
        <f>IF(_xlfn.IFNA(VLOOKUP(I6397,$AG$3:$AH$83,2,FALSE),"")='11.1'!$D$5,TXM!L6397,"")</f>
        <v/>
      </c>
      <c r="N6397" t="str">
        <f>IFERROR(SMALL($M$5:$M$9000,ROWS($M$5:M6397)),"")</f>
        <v/>
      </c>
      <c r="P6397" t="s">
        <v>1639</v>
      </c>
      <c r="S6397" s="388">
        <f>ROWS(R$5:R6397)</f>
        <v>6393</v>
      </c>
      <c r="T6397" s="388" t="str">
        <f>IF(_xlfn.IFNA(VLOOKUP(P6397,$AG$3:$AH$83,2,FALSE),"")='11.1'!$D$5,TXM!S6397,"")</f>
        <v/>
      </c>
      <c r="U6397" t="str">
        <f>IFERROR(SMALL($T$5:$T$9000,ROWS($T$5:T6397)),"")</f>
        <v/>
      </c>
    </row>
    <row r="6398" spans="1:21" ht="14.4" customHeight="1" x14ac:dyDescent="0.3">
      <c r="A6398" t="s">
        <v>1639</v>
      </c>
      <c r="D6398" s="388">
        <f>ROWS(C$5:C6398)</f>
        <v>6394</v>
      </c>
      <c r="E6398" s="388" t="str">
        <f>IF(_xlfn.IFNA(VLOOKUP(A6398,$AG$3:$AH$83,2,FALSE),"")='11.1'!$D$5,TXM!D6398,"")</f>
        <v/>
      </c>
      <c r="F6398" t="str">
        <f>IFERROR(SMALL($E$5:$E$9000,ROWS($E$5:E6398)),"")</f>
        <v/>
      </c>
      <c r="I6398" s="371" t="s">
        <v>81</v>
      </c>
      <c r="J6398" t="s">
        <v>108</v>
      </c>
      <c r="K6398" s="372">
        <v>1767</v>
      </c>
      <c r="L6398" s="388">
        <f>ROWS(K$5:K6398)</f>
        <v>6394</v>
      </c>
      <c r="M6398" s="388" t="str">
        <f>IF(_xlfn.IFNA(VLOOKUP(I6398,$AG$3:$AH$83,2,FALSE),"")='11.1'!$D$5,TXM!L6398,"")</f>
        <v/>
      </c>
      <c r="N6398" t="str">
        <f>IFERROR(SMALL($M$5:$M$9000,ROWS($M$5:M6398)),"")</f>
        <v/>
      </c>
      <c r="P6398" t="s">
        <v>1639</v>
      </c>
      <c r="S6398" s="388">
        <f>ROWS(R$5:R6398)</f>
        <v>6394</v>
      </c>
      <c r="T6398" s="388" t="str">
        <f>IF(_xlfn.IFNA(VLOOKUP(P6398,$AG$3:$AH$83,2,FALSE),"")='11.1'!$D$5,TXM!S6398,"")</f>
        <v/>
      </c>
      <c r="U6398" t="str">
        <f>IFERROR(SMALL($T$5:$T$9000,ROWS($T$5:T6398)),"")</f>
        <v/>
      </c>
    </row>
    <row r="6399" spans="1:21" ht="14.4" customHeight="1" x14ac:dyDescent="0.3">
      <c r="A6399" t="s">
        <v>1639</v>
      </c>
      <c r="D6399" s="388">
        <f>ROWS(C$5:C6399)</f>
        <v>6395</v>
      </c>
      <c r="E6399" s="388" t="str">
        <f>IF(_xlfn.IFNA(VLOOKUP(A6399,$AG$3:$AH$83,2,FALSE),"")='11.1'!$D$5,TXM!D6399,"")</f>
        <v/>
      </c>
      <c r="F6399" t="str">
        <f>IFERROR(SMALL($E$5:$E$9000,ROWS($E$5:E6399)),"")</f>
        <v/>
      </c>
      <c r="I6399" s="371" t="s">
        <v>81</v>
      </c>
      <c r="J6399" t="s">
        <v>789</v>
      </c>
      <c r="K6399" s="372">
        <v>1378</v>
      </c>
      <c r="L6399" s="388">
        <f>ROWS(K$5:K6399)</f>
        <v>6395</v>
      </c>
      <c r="M6399" s="388" t="str">
        <f>IF(_xlfn.IFNA(VLOOKUP(I6399,$AG$3:$AH$83,2,FALSE),"")='11.1'!$D$5,TXM!L6399,"")</f>
        <v/>
      </c>
      <c r="N6399" t="str">
        <f>IFERROR(SMALL($M$5:$M$9000,ROWS($M$5:M6399)),"")</f>
        <v/>
      </c>
      <c r="P6399" t="s">
        <v>1639</v>
      </c>
      <c r="S6399" s="388">
        <f>ROWS(R$5:R6399)</f>
        <v>6395</v>
      </c>
      <c r="T6399" s="388" t="str">
        <f>IF(_xlfn.IFNA(VLOOKUP(P6399,$AG$3:$AH$83,2,FALSE),"")='11.1'!$D$5,TXM!S6399,"")</f>
        <v/>
      </c>
      <c r="U6399" t="str">
        <f>IFERROR(SMALL($T$5:$T$9000,ROWS($T$5:T6399)),"")</f>
        <v/>
      </c>
    </row>
    <row r="6400" spans="1:21" ht="14.4" customHeight="1" x14ac:dyDescent="0.3">
      <c r="A6400" t="s">
        <v>1639</v>
      </c>
      <c r="D6400" s="388">
        <f>ROWS(C$5:C6400)</f>
        <v>6396</v>
      </c>
      <c r="E6400" s="388" t="str">
        <f>IF(_xlfn.IFNA(VLOOKUP(A6400,$AG$3:$AH$83,2,FALSE),"")='11.1'!$D$5,TXM!D6400,"")</f>
        <v/>
      </c>
      <c r="F6400" t="str">
        <f>IFERROR(SMALL($E$5:$E$9000,ROWS($E$5:E6400)),"")</f>
        <v/>
      </c>
      <c r="I6400" s="371" t="s">
        <v>81</v>
      </c>
      <c r="J6400" t="s">
        <v>793</v>
      </c>
      <c r="K6400" s="372">
        <v>1242</v>
      </c>
      <c r="L6400" s="388">
        <f>ROWS(K$5:K6400)</f>
        <v>6396</v>
      </c>
      <c r="M6400" s="388" t="str">
        <f>IF(_xlfn.IFNA(VLOOKUP(I6400,$AG$3:$AH$83,2,FALSE),"")='11.1'!$D$5,TXM!L6400,"")</f>
        <v/>
      </c>
      <c r="N6400" t="str">
        <f>IFERROR(SMALL($M$5:$M$9000,ROWS($M$5:M6400)),"")</f>
        <v/>
      </c>
      <c r="P6400" t="s">
        <v>1639</v>
      </c>
      <c r="S6400" s="388">
        <f>ROWS(R$5:R6400)</f>
        <v>6396</v>
      </c>
      <c r="T6400" s="388" t="str">
        <f>IF(_xlfn.IFNA(VLOOKUP(P6400,$AG$3:$AH$83,2,FALSE),"")='11.1'!$D$5,TXM!S6400,"")</f>
        <v/>
      </c>
      <c r="U6400" t="str">
        <f>IFERROR(SMALL($T$5:$T$9000,ROWS($T$5:T6400)),"")</f>
        <v/>
      </c>
    </row>
    <row r="6401" spans="1:21" ht="14.4" customHeight="1" x14ac:dyDescent="0.3">
      <c r="A6401" t="s">
        <v>1639</v>
      </c>
      <c r="D6401" s="388">
        <f>ROWS(C$5:C6401)</f>
        <v>6397</v>
      </c>
      <c r="E6401" s="388" t="str">
        <f>IF(_xlfn.IFNA(VLOOKUP(A6401,$AG$3:$AH$83,2,FALSE),"")='11.1'!$D$5,TXM!D6401,"")</f>
        <v/>
      </c>
      <c r="F6401" t="str">
        <f>IFERROR(SMALL($E$5:$E$9000,ROWS($E$5:E6401)),"")</f>
        <v/>
      </c>
      <c r="I6401" s="371" t="s">
        <v>81</v>
      </c>
      <c r="J6401" t="s">
        <v>93</v>
      </c>
      <c r="K6401" s="372">
        <v>515</v>
      </c>
      <c r="L6401" s="388">
        <f>ROWS(K$5:K6401)</f>
        <v>6397</v>
      </c>
      <c r="M6401" s="388" t="str">
        <f>IF(_xlfn.IFNA(VLOOKUP(I6401,$AG$3:$AH$83,2,FALSE),"")='11.1'!$D$5,TXM!L6401,"")</f>
        <v/>
      </c>
      <c r="N6401" t="str">
        <f>IFERROR(SMALL($M$5:$M$9000,ROWS($M$5:M6401)),"")</f>
        <v/>
      </c>
      <c r="P6401" t="s">
        <v>1639</v>
      </c>
      <c r="S6401" s="388">
        <f>ROWS(R$5:R6401)</f>
        <v>6397</v>
      </c>
      <c r="T6401" s="388" t="str">
        <f>IF(_xlfn.IFNA(VLOOKUP(P6401,$AG$3:$AH$83,2,FALSE),"")='11.1'!$D$5,TXM!S6401,"")</f>
        <v/>
      </c>
      <c r="U6401" t="str">
        <f>IFERROR(SMALL($T$5:$T$9000,ROWS($T$5:T6401)),"")</f>
        <v/>
      </c>
    </row>
    <row r="6402" spans="1:21" ht="14.4" customHeight="1" x14ac:dyDescent="0.3">
      <c r="A6402" t="s">
        <v>1639</v>
      </c>
      <c r="D6402" s="388">
        <f>ROWS(C$5:C6402)</f>
        <v>6398</v>
      </c>
      <c r="E6402" s="388" t="str">
        <f>IF(_xlfn.IFNA(VLOOKUP(A6402,$AG$3:$AH$83,2,FALSE),"")='11.1'!$D$5,TXM!D6402,"")</f>
        <v/>
      </c>
      <c r="F6402" t="str">
        <f>IFERROR(SMALL($E$5:$E$9000,ROWS($E$5:E6402)),"")</f>
        <v/>
      </c>
      <c r="I6402" s="371" t="s">
        <v>81</v>
      </c>
      <c r="J6402" t="s">
        <v>835</v>
      </c>
      <c r="K6402" s="372">
        <v>259</v>
      </c>
      <c r="L6402" s="388">
        <f>ROWS(K$5:K6402)</f>
        <v>6398</v>
      </c>
      <c r="M6402" s="388" t="str">
        <f>IF(_xlfn.IFNA(VLOOKUP(I6402,$AG$3:$AH$83,2,FALSE),"")='11.1'!$D$5,TXM!L6402,"")</f>
        <v/>
      </c>
      <c r="N6402" t="str">
        <f>IFERROR(SMALL($M$5:$M$9000,ROWS($M$5:M6402)),"")</f>
        <v/>
      </c>
      <c r="P6402" t="s">
        <v>1639</v>
      </c>
      <c r="S6402" s="388">
        <f>ROWS(R$5:R6402)</f>
        <v>6398</v>
      </c>
      <c r="T6402" s="388" t="str">
        <f>IF(_xlfn.IFNA(VLOOKUP(P6402,$AG$3:$AH$83,2,FALSE),"")='11.1'!$D$5,TXM!S6402,"")</f>
        <v/>
      </c>
      <c r="U6402" t="str">
        <f>IFERROR(SMALL($T$5:$T$9000,ROWS($T$5:T6402)),"")</f>
        <v/>
      </c>
    </row>
    <row r="6403" spans="1:21" ht="14.4" customHeight="1" x14ac:dyDescent="0.3">
      <c r="A6403" t="s">
        <v>1639</v>
      </c>
      <c r="D6403" s="388">
        <f>ROWS(C$5:C6403)</f>
        <v>6399</v>
      </c>
      <c r="E6403" s="388" t="str">
        <f>IF(_xlfn.IFNA(VLOOKUP(A6403,$AG$3:$AH$83,2,FALSE),"")='11.1'!$D$5,TXM!D6403,"")</f>
        <v/>
      </c>
      <c r="F6403" t="str">
        <f>IFERROR(SMALL($E$5:$E$9000,ROWS($E$5:E6403)),"")</f>
        <v/>
      </c>
      <c r="I6403" s="371" t="s">
        <v>81</v>
      </c>
      <c r="J6403" t="s">
        <v>813</v>
      </c>
      <c r="K6403" s="372">
        <v>245</v>
      </c>
      <c r="L6403" s="388">
        <f>ROWS(K$5:K6403)</f>
        <v>6399</v>
      </c>
      <c r="M6403" s="388" t="str">
        <f>IF(_xlfn.IFNA(VLOOKUP(I6403,$AG$3:$AH$83,2,FALSE),"")='11.1'!$D$5,TXM!L6403,"")</f>
        <v/>
      </c>
      <c r="N6403" t="str">
        <f>IFERROR(SMALL($M$5:$M$9000,ROWS($M$5:M6403)),"")</f>
        <v/>
      </c>
      <c r="P6403" t="s">
        <v>1639</v>
      </c>
      <c r="S6403" s="388">
        <f>ROWS(R$5:R6403)</f>
        <v>6399</v>
      </c>
      <c r="T6403" s="388" t="str">
        <f>IF(_xlfn.IFNA(VLOOKUP(P6403,$AG$3:$AH$83,2,FALSE),"")='11.1'!$D$5,TXM!S6403,"")</f>
        <v/>
      </c>
      <c r="U6403" t="str">
        <f>IFERROR(SMALL($T$5:$T$9000,ROWS($T$5:T6403)),"")</f>
        <v/>
      </c>
    </row>
    <row r="6404" spans="1:21" ht="14.4" customHeight="1" x14ac:dyDescent="0.3">
      <c r="A6404" t="s">
        <v>1639</v>
      </c>
      <c r="D6404" s="388">
        <f>ROWS(C$5:C6404)</f>
        <v>6400</v>
      </c>
      <c r="E6404" s="388" t="str">
        <f>IF(_xlfn.IFNA(VLOOKUP(A6404,$AG$3:$AH$83,2,FALSE),"")='11.1'!$D$5,TXM!D6404,"")</f>
        <v/>
      </c>
      <c r="F6404" t="str">
        <f>IFERROR(SMALL($E$5:$E$9000,ROWS($E$5:E6404)),"")</f>
        <v/>
      </c>
      <c r="I6404" s="371" t="s">
        <v>81</v>
      </c>
      <c r="J6404" t="s">
        <v>1332</v>
      </c>
      <c r="K6404" s="372">
        <v>110</v>
      </c>
      <c r="L6404" s="388">
        <f>ROWS(K$5:K6404)</f>
        <v>6400</v>
      </c>
      <c r="M6404" s="388" t="str">
        <f>IF(_xlfn.IFNA(VLOOKUP(I6404,$AG$3:$AH$83,2,FALSE),"")='11.1'!$D$5,TXM!L6404,"")</f>
        <v/>
      </c>
      <c r="N6404" t="str">
        <f>IFERROR(SMALL($M$5:$M$9000,ROWS($M$5:M6404)),"")</f>
        <v/>
      </c>
      <c r="P6404" t="s">
        <v>1639</v>
      </c>
      <c r="S6404" s="388">
        <f>ROWS(R$5:R6404)</f>
        <v>6400</v>
      </c>
      <c r="T6404" s="388" t="str">
        <f>IF(_xlfn.IFNA(VLOOKUP(P6404,$AG$3:$AH$83,2,FALSE),"")='11.1'!$D$5,TXM!S6404,"")</f>
        <v/>
      </c>
      <c r="U6404" t="str">
        <f>IFERROR(SMALL($T$5:$T$9000,ROWS($T$5:T6404)),"")</f>
        <v/>
      </c>
    </row>
    <row r="6405" spans="1:21" ht="14.4" customHeight="1" x14ac:dyDescent="0.3">
      <c r="A6405" t="s">
        <v>1639</v>
      </c>
      <c r="D6405" s="388">
        <f>ROWS(C$5:C6405)</f>
        <v>6401</v>
      </c>
      <c r="E6405" s="388" t="str">
        <f>IF(_xlfn.IFNA(VLOOKUP(A6405,$AG$3:$AH$83,2,FALSE),"")='11.1'!$D$5,TXM!D6405,"")</f>
        <v/>
      </c>
      <c r="F6405" t="str">
        <f>IFERROR(SMALL($E$5:$E$9000,ROWS($E$5:E6405)),"")</f>
        <v/>
      </c>
      <c r="I6405" s="371" t="s">
        <v>81</v>
      </c>
      <c r="J6405" t="s">
        <v>106</v>
      </c>
      <c r="K6405" s="372">
        <v>71</v>
      </c>
      <c r="L6405" s="388">
        <f>ROWS(K$5:K6405)</f>
        <v>6401</v>
      </c>
      <c r="M6405" s="388" t="str">
        <f>IF(_xlfn.IFNA(VLOOKUP(I6405,$AG$3:$AH$83,2,FALSE),"")='11.1'!$D$5,TXM!L6405,"")</f>
        <v/>
      </c>
      <c r="N6405" t="str">
        <f>IFERROR(SMALL($M$5:$M$9000,ROWS($M$5:M6405)),"")</f>
        <v/>
      </c>
      <c r="P6405" t="s">
        <v>1639</v>
      </c>
      <c r="S6405" s="388">
        <f>ROWS(R$5:R6405)</f>
        <v>6401</v>
      </c>
      <c r="T6405" s="388" t="str">
        <f>IF(_xlfn.IFNA(VLOOKUP(P6405,$AG$3:$AH$83,2,FALSE),"")='11.1'!$D$5,TXM!S6405,"")</f>
        <v/>
      </c>
      <c r="U6405" t="str">
        <f>IFERROR(SMALL($T$5:$T$9000,ROWS($T$5:T6405)),"")</f>
        <v/>
      </c>
    </row>
    <row r="6406" spans="1:21" ht="14.4" customHeight="1" x14ac:dyDescent="0.3">
      <c r="A6406" t="s">
        <v>1639</v>
      </c>
      <c r="D6406" s="388">
        <f>ROWS(C$5:C6406)</f>
        <v>6402</v>
      </c>
      <c r="E6406" s="388" t="str">
        <f>IF(_xlfn.IFNA(VLOOKUP(A6406,$AG$3:$AH$83,2,FALSE),"")='11.1'!$D$5,TXM!D6406,"")</f>
        <v/>
      </c>
      <c r="F6406" t="str">
        <f>IFERROR(SMALL($E$5:$E$9000,ROWS($E$5:E6406)),"")</f>
        <v/>
      </c>
      <c r="I6406" s="371" t="s">
        <v>81</v>
      </c>
      <c r="J6406" t="s">
        <v>1006</v>
      </c>
      <c r="K6406" s="372">
        <v>71</v>
      </c>
      <c r="L6406" s="388">
        <f>ROWS(K$5:K6406)</f>
        <v>6402</v>
      </c>
      <c r="M6406" s="388" t="str">
        <f>IF(_xlfn.IFNA(VLOOKUP(I6406,$AG$3:$AH$83,2,FALSE),"")='11.1'!$D$5,TXM!L6406,"")</f>
        <v/>
      </c>
      <c r="N6406" t="str">
        <f>IFERROR(SMALL($M$5:$M$9000,ROWS($M$5:M6406)),"")</f>
        <v/>
      </c>
      <c r="P6406" t="s">
        <v>1639</v>
      </c>
      <c r="S6406" s="388">
        <f>ROWS(R$5:R6406)</f>
        <v>6402</v>
      </c>
      <c r="T6406" s="388" t="str">
        <f>IF(_xlfn.IFNA(VLOOKUP(P6406,$AG$3:$AH$83,2,FALSE),"")='11.1'!$D$5,TXM!S6406,"")</f>
        <v/>
      </c>
      <c r="U6406" t="str">
        <f>IFERROR(SMALL($T$5:$T$9000,ROWS($T$5:T6406)),"")</f>
        <v/>
      </c>
    </row>
    <row r="6407" spans="1:21" ht="14.4" customHeight="1" x14ac:dyDescent="0.3">
      <c r="A6407" t="s">
        <v>1639</v>
      </c>
      <c r="D6407" s="388">
        <f>ROWS(C$5:C6407)</f>
        <v>6403</v>
      </c>
      <c r="E6407" s="388" t="str">
        <f>IF(_xlfn.IFNA(VLOOKUP(A6407,$AG$3:$AH$83,2,FALSE),"")='11.1'!$D$5,TXM!D6407,"")</f>
        <v/>
      </c>
      <c r="F6407" t="str">
        <f>IFERROR(SMALL($E$5:$E$9000,ROWS($E$5:E6407)),"")</f>
        <v/>
      </c>
      <c r="I6407" s="371" t="s">
        <v>81</v>
      </c>
      <c r="J6407" t="s">
        <v>1494</v>
      </c>
      <c r="K6407" s="372">
        <v>47</v>
      </c>
      <c r="L6407" s="388">
        <f>ROWS(K$5:K6407)</f>
        <v>6403</v>
      </c>
      <c r="M6407" s="388" t="str">
        <f>IF(_xlfn.IFNA(VLOOKUP(I6407,$AG$3:$AH$83,2,FALSE),"")='11.1'!$D$5,TXM!L6407,"")</f>
        <v/>
      </c>
      <c r="N6407" t="str">
        <f>IFERROR(SMALL($M$5:$M$9000,ROWS($M$5:M6407)),"")</f>
        <v/>
      </c>
      <c r="P6407" t="s">
        <v>1639</v>
      </c>
      <c r="S6407" s="388">
        <f>ROWS(R$5:R6407)</f>
        <v>6403</v>
      </c>
      <c r="T6407" s="388" t="str">
        <f>IF(_xlfn.IFNA(VLOOKUP(P6407,$AG$3:$AH$83,2,FALSE),"")='11.1'!$D$5,TXM!S6407,"")</f>
        <v/>
      </c>
      <c r="U6407" t="str">
        <f>IFERROR(SMALL($T$5:$T$9000,ROWS($T$5:T6407)),"")</f>
        <v/>
      </c>
    </row>
    <row r="6408" spans="1:21" ht="14.4" customHeight="1" x14ac:dyDescent="0.3">
      <c r="A6408" t="s">
        <v>1639</v>
      </c>
      <c r="D6408" s="388">
        <f>ROWS(C$5:C6408)</f>
        <v>6404</v>
      </c>
      <c r="E6408" s="388" t="str">
        <f>IF(_xlfn.IFNA(VLOOKUP(A6408,$AG$3:$AH$83,2,FALSE),"")='11.1'!$D$5,TXM!D6408,"")</f>
        <v/>
      </c>
      <c r="F6408" t="str">
        <f>IFERROR(SMALL($E$5:$E$9000,ROWS($E$5:E6408)),"")</f>
        <v/>
      </c>
      <c r="I6408" s="371" t="s">
        <v>81</v>
      </c>
      <c r="J6408" t="s">
        <v>1252</v>
      </c>
      <c r="K6408" s="372">
        <v>46</v>
      </c>
      <c r="L6408" s="388">
        <f>ROWS(K$5:K6408)</f>
        <v>6404</v>
      </c>
      <c r="M6408" s="388" t="str">
        <f>IF(_xlfn.IFNA(VLOOKUP(I6408,$AG$3:$AH$83,2,FALSE),"")='11.1'!$D$5,TXM!L6408,"")</f>
        <v/>
      </c>
      <c r="N6408" t="str">
        <f>IFERROR(SMALL($M$5:$M$9000,ROWS($M$5:M6408)),"")</f>
        <v/>
      </c>
      <c r="P6408" t="s">
        <v>1639</v>
      </c>
      <c r="S6408" s="388">
        <f>ROWS(R$5:R6408)</f>
        <v>6404</v>
      </c>
      <c r="T6408" s="388" t="str">
        <f>IF(_xlfn.IFNA(VLOOKUP(P6408,$AG$3:$AH$83,2,FALSE),"")='11.1'!$D$5,TXM!S6408,"")</f>
        <v/>
      </c>
      <c r="U6408" t="str">
        <f>IFERROR(SMALL($T$5:$T$9000,ROWS($T$5:T6408)),"")</f>
        <v/>
      </c>
    </row>
    <row r="6409" spans="1:21" ht="14.4" customHeight="1" x14ac:dyDescent="0.3">
      <c r="A6409" t="s">
        <v>1639</v>
      </c>
      <c r="D6409" s="388">
        <f>ROWS(C$5:C6409)</f>
        <v>6405</v>
      </c>
      <c r="E6409" s="388" t="str">
        <f>IF(_xlfn.IFNA(VLOOKUP(A6409,$AG$3:$AH$83,2,FALSE),"")='11.1'!$D$5,TXM!D6409,"")</f>
        <v/>
      </c>
      <c r="F6409" t="str">
        <f>IFERROR(SMALL($E$5:$E$9000,ROWS($E$5:E6409)),"")</f>
        <v/>
      </c>
      <c r="I6409" s="371" t="s">
        <v>81</v>
      </c>
      <c r="J6409" t="s">
        <v>94</v>
      </c>
      <c r="K6409" s="372">
        <v>15</v>
      </c>
      <c r="L6409" s="388">
        <f>ROWS(K$5:K6409)</f>
        <v>6405</v>
      </c>
      <c r="M6409" s="388" t="str">
        <f>IF(_xlfn.IFNA(VLOOKUP(I6409,$AG$3:$AH$83,2,FALSE),"")='11.1'!$D$5,TXM!L6409,"")</f>
        <v/>
      </c>
      <c r="N6409" t="str">
        <f>IFERROR(SMALL($M$5:$M$9000,ROWS($M$5:M6409)),"")</f>
        <v/>
      </c>
      <c r="P6409" t="s">
        <v>1639</v>
      </c>
      <c r="S6409" s="388">
        <f>ROWS(R$5:R6409)</f>
        <v>6405</v>
      </c>
      <c r="T6409" s="388" t="str">
        <f>IF(_xlfn.IFNA(VLOOKUP(P6409,$AG$3:$AH$83,2,FALSE),"")='11.1'!$D$5,TXM!S6409,"")</f>
        <v/>
      </c>
      <c r="U6409" t="str">
        <f>IFERROR(SMALL($T$5:$T$9000,ROWS($T$5:T6409)),"")</f>
        <v/>
      </c>
    </row>
    <row r="6410" spans="1:21" ht="14.4" customHeight="1" x14ac:dyDescent="0.3">
      <c r="A6410" t="s">
        <v>1639</v>
      </c>
      <c r="D6410" s="388">
        <f>ROWS(C$5:C6410)</f>
        <v>6406</v>
      </c>
      <c r="E6410" s="388" t="str">
        <f>IF(_xlfn.IFNA(VLOOKUP(A6410,$AG$3:$AH$83,2,FALSE),"")='11.1'!$D$5,TXM!D6410,"")</f>
        <v/>
      </c>
      <c r="F6410" t="str">
        <f>IFERROR(SMALL($E$5:$E$9000,ROWS($E$5:E6410)),"")</f>
        <v/>
      </c>
      <c r="I6410" s="371" t="s">
        <v>81</v>
      </c>
      <c r="J6410" t="s">
        <v>783</v>
      </c>
      <c r="K6410" s="372">
        <v>4</v>
      </c>
      <c r="L6410" s="388">
        <f>ROWS(K$5:K6410)</f>
        <v>6406</v>
      </c>
      <c r="M6410" s="388" t="str">
        <f>IF(_xlfn.IFNA(VLOOKUP(I6410,$AG$3:$AH$83,2,FALSE),"")='11.1'!$D$5,TXM!L6410,"")</f>
        <v/>
      </c>
      <c r="N6410" t="str">
        <f>IFERROR(SMALL($M$5:$M$9000,ROWS($M$5:M6410)),"")</f>
        <v/>
      </c>
      <c r="P6410" t="s">
        <v>1639</v>
      </c>
      <c r="S6410" s="388">
        <f>ROWS(R$5:R6410)</f>
        <v>6406</v>
      </c>
      <c r="T6410" s="388" t="str">
        <f>IF(_xlfn.IFNA(VLOOKUP(P6410,$AG$3:$AH$83,2,FALSE),"")='11.1'!$D$5,TXM!S6410,"")</f>
        <v/>
      </c>
      <c r="U6410" t="str">
        <f>IFERROR(SMALL($T$5:$T$9000,ROWS($T$5:T6410)),"")</f>
        <v/>
      </c>
    </row>
    <row r="6411" spans="1:21" ht="14.4" customHeight="1" x14ac:dyDescent="0.3">
      <c r="A6411" t="s">
        <v>1639</v>
      </c>
      <c r="D6411" s="388">
        <f>ROWS(C$5:C6411)</f>
        <v>6407</v>
      </c>
      <c r="E6411" s="388" t="str">
        <f>IF(_xlfn.IFNA(VLOOKUP(A6411,$AG$3:$AH$83,2,FALSE),"")='11.1'!$D$5,TXM!D6411,"")</f>
        <v/>
      </c>
      <c r="F6411" t="str">
        <f>IFERROR(SMALL($E$5:$E$9000,ROWS($E$5:E6411)),"")</f>
        <v/>
      </c>
      <c r="I6411" s="371" t="s">
        <v>78</v>
      </c>
      <c r="J6411" t="s">
        <v>865</v>
      </c>
      <c r="K6411" s="372">
        <v>103959870</v>
      </c>
      <c r="L6411" s="388">
        <f>ROWS(K$5:K6411)</f>
        <v>6407</v>
      </c>
      <c r="M6411" s="388" t="str">
        <f>IF(_xlfn.IFNA(VLOOKUP(I6411,$AG$3:$AH$83,2,FALSE),"")='11.1'!$D$5,TXM!L6411,"")</f>
        <v/>
      </c>
      <c r="N6411" t="str">
        <f>IFERROR(SMALL($M$5:$M$9000,ROWS($M$5:M6411)),"")</f>
        <v/>
      </c>
      <c r="P6411" t="s">
        <v>1639</v>
      </c>
      <c r="S6411" s="388">
        <f>ROWS(R$5:R6411)</f>
        <v>6407</v>
      </c>
      <c r="T6411" s="388" t="str">
        <f>IF(_xlfn.IFNA(VLOOKUP(P6411,$AG$3:$AH$83,2,FALSE),"")='11.1'!$D$5,TXM!S6411,"")</f>
        <v/>
      </c>
      <c r="U6411" t="str">
        <f>IFERROR(SMALL($T$5:$T$9000,ROWS($T$5:T6411)),"")</f>
        <v/>
      </c>
    </row>
    <row r="6412" spans="1:21" ht="14.4" customHeight="1" x14ac:dyDescent="0.3">
      <c r="A6412" t="s">
        <v>1639</v>
      </c>
      <c r="D6412" s="388">
        <f>ROWS(C$5:C6412)</f>
        <v>6408</v>
      </c>
      <c r="E6412" s="388" t="str">
        <f>IF(_xlfn.IFNA(VLOOKUP(A6412,$AG$3:$AH$83,2,FALSE),"")='11.1'!$D$5,TXM!D6412,"")</f>
        <v/>
      </c>
      <c r="F6412" t="str">
        <f>IFERROR(SMALL($E$5:$E$9000,ROWS($E$5:E6412)),"")</f>
        <v/>
      </c>
      <c r="I6412" s="371" t="s">
        <v>78</v>
      </c>
      <c r="J6412" t="s">
        <v>1285</v>
      </c>
      <c r="K6412" s="372">
        <v>80001622</v>
      </c>
      <c r="L6412" s="388">
        <f>ROWS(K$5:K6412)</f>
        <v>6408</v>
      </c>
      <c r="M6412" s="388" t="str">
        <f>IF(_xlfn.IFNA(VLOOKUP(I6412,$AG$3:$AH$83,2,FALSE),"")='11.1'!$D$5,TXM!L6412,"")</f>
        <v/>
      </c>
      <c r="N6412" t="str">
        <f>IFERROR(SMALL($M$5:$M$9000,ROWS($M$5:M6412)),"")</f>
        <v/>
      </c>
      <c r="P6412" t="s">
        <v>1639</v>
      </c>
      <c r="S6412" s="388">
        <f>ROWS(R$5:R6412)</f>
        <v>6408</v>
      </c>
      <c r="T6412" s="388" t="str">
        <f>IF(_xlfn.IFNA(VLOOKUP(P6412,$AG$3:$AH$83,2,FALSE),"")='11.1'!$D$5,TXM!S6412,"")</f>
        <v/>
      </c>
      <c r="U6412" t="str">
        <f>IFERROR(SMALL($T$5:$T$9000,ROWS($T$5:T6412)),"")</f>
        <v/>
      </c>
    </row>
    <row r="6413" spans="1:21" ht="14.4" customHeight="1" x14ac:dyDescent="0.3">
      <c r="A6413" t="s">
        <v>1639</v>
      </c>
      <c r="D6413" s="388">
        <f>ROWS(C$5:C6413)</f>
        <v>6409</v>
      </c>
      <c r="E6413" s="388" t="str">
        <f>IF(_xlfn.IFNA(VLOOKUP(A6413,$AG$3:$AH$83,2,FALSE),"")='11.1'!$D$5,TXM!D6413,"")</f>
        <v/>
      </c>
      <c r="F6413" t="str">
        <f>IFERROR(SMALL($E$5:$E$9000,ROWS($E$5:E6413)),"")</f>
        <v/>
      </c>
      <c r="I6413" s="371" t="s">
        <v>78</v>
      </c>
      <c r="J6413" t="s">
        <v>787</v>
      </c>
      <c r="K6413" s="372">
        <v>35576795</v>
      </c>
      <c r="L6413" s="388">
        <f>ROWS(K$5:K6413)</f>
        <v>6409</v>
      </c>
      <c r="M6413" s="388" t="str">
        <f>IF(_xlfn.IFNA(VLOOKUP(I6413,$AG$3:$AH$83,2,FALSE),"")='11.1'!$D$5,TXM!L6413,"")</f>
        <v/>
      </c>
      <c r="N6413" t="str">
        <f>IFERROR(SMALL($M$5:$M$9000,ROWS($M$5:M6413)),"")</f>
        <v/>
      </c>
      <c r="P6413" t="s">
        <v>1639</v>
      </c>
      <c r="S6413" s="388">
        <f>ROWS(R$5:R6413)</f>
        <v>6409</v>
      </c>
      <c r="T6413" s="388" t="str">
        <f>IF(_xlfn.IFNA(VLOOKUP(P6413,$AG$3:$AH$83,2,FALSE),"")='11.1'!$D$5,TXM!S6413,"")</f>
        <v/>
      </c>
      <c r="U6413" t="str">
        <f>IFERROR(SMALL($T$5:$T$9000,ROWS($T$5:T6413)),"")</f>
        <v/>
      </c>
    </row>
    <row r="6414" spans="1:21" ht="14.4" customHeight="1" x14ac:dyDescent="0.3">
      <c r="A6414" t="s">
        <v>1639</v>
      </c>
      <c r="D6414" s="388">
        <f>ROWS(C$5:C6414)</f>
        <v>6410</v>
      </c>
      <c r="E6414" s="388" t="str">
        <f>IF(_xlfn.IFNA(VLOOKUP(A6414,$AG$3:$AH$83,2,FALSE),"")='11.1'!$D$5,TXM!D6414,"")</f>
        <v/>
      </c>
      <c r="F6414" t="str">
        <f>IFERROR(SMALL($E$5:$E$9000,ROWS($E$5:E6414)),"")</f>
        <v/>
      </c>
      <c r="I6414" s="371" t="s">
        <v>78</v>
      </c>
      <c r="J6414" t="s">
        <v>106</v>
      </c>
      <c r="K6414" s="372">
        <v>28690078</v>
      </c>
      <c r="L6414" s="388">
        <f>ROWS(K$5:K6414)</f>
        <v>6410</v>
      </c>
      <c r="M6414" s="388" t="str">
        <f>IF(_xlfn.IFNA(VLOOKUP(I6414,$AG$3:$AH$83,2,FALSE),"")='11.1'!$D$5,TXM!L6414,"")</f>
        <v/>
      </c>
      <c r="N6414" t="str">
        <f>IFERROR(SMALL($M$5:$M$9000,ROWS($M$5:M6414)),"")</f>
        <v/>
      </c>
      <c r="P6414" t="s">
        <v>1639</v>
      </c>
      <c r="S6414" s="388">
        <f>ROWS(R$5:R6414)</f>
        <v>6410</v>
      </c>
      <c r="T6414" s="388" t="str">
        <f>IF(_xlfn.IFNA(VLOOKUP(P6414,$AG$3:$AH$83,2,FALSE),"")='11.1'!$D$5,TXM!S6414,"")</f>
        <v/>
      </c>
      <c r="U6414" t="str">
        <f>IFERROR(SMALL($T$5:$T$9000,ROWS($T$5:T6414)),"")</f>
        <v/>
      </c>
    </row>
    <row r="6415" spans="1:21" ht="14.4" customHeight="1" x14ac:dyDescent="0.3">
      <c r="A6415" t="s">
        <v>1639</v>
      </c>
      <c r="D6415" s="388">
        <f>ROWS(C$5:C6415)</f>
        <v>6411</v>
      </c>
      <c r="E6415" s="388" t="str">
        <f>IF(_xlfn.IFNA(VLOOKUP(A6415,$AG$3:$AH$83,2,FALSE),"")='11.1'!$D$5,TXM!D6415,"")</f>
        <v/>
      </c>
      <c r="F6415" t="str">
        <f>IFERROR(SMALL($E$5:$E$9000,ROWS($E$5:E6415)),"")</f>
        <v/>
      </c>
      <c r="I6415" s="371" t="s">
        <v>78</v>
      </c>
      <c r="J6415" t="s">
        <v>843</v>
      </c>
      <c r="K6415" s="372">
        <v>19630874</v>
      </c>
      <c r="L6415" s="388">
        <f>ROWS(K$5:K6415)</f>
        <v>6411</v>
      </c>
      <c r="M6415" s="388" t="str">
        <f>IF(_xlfn.IFNA(VLOOKUP(I6415,$AG$3:$AH$83,2,FALSE),"")='11.1'!$D$5,TXM!L6415,"")</f>
        <v/>
      </c>
      <c r="N6415" t="str">
        <f>IFERROR(SMALL($M$5:$M$9000,ROWS($M$5:M6415)),"")</f>
        <v/>
      </c>
      <c r="P6415" t="s">
        <v>1639</v>
      </c>
      <c r="S6415" s="388">
        <f>ROWS(R$5:R6415)</f>
        <v>6411</v>
      </c>
      <c r="T6415" s="388" t="str">
        <f>IF(_xlfn.IFNA(VLOOKUP(P6415,$AG$3:$AH$83,2,FALSE),"")='11.1'!$D$5,TXM!S6415,"")</f>
        <v/>
      </c>
      <c r="U6415" t="str">
        <f>IFERROR(SMALL($T$5:$T$9000,ROWS($T$5:T6415)),"")</f>
        <v/>
      </c>
    </row>
    <row r="6416" spans="1:21" ht="14.4" customHeight="1" x14ac:dyDescent="0.3">
      <c r="A6416" t="s">
        <v>1639</v>
      </c>
      <c r="D6416" s="388">
        <f>ROWS(C$5:C6416)</f>
        <v>6412</v>
      </c>
      <c r="E6416" s="388" t="str">
        <f>IF(_xlfn.IFNA(VLOOKUP(A6416,$AG$3:$AH$83,2,FALSE),"")='11.1'!$D$5,TXM!D6416,"")</f>
        <v/>
      </c>
      <c r="F6416" t="str">
        <f>IFERROR(SMALL($E$5:$E$9000,ROWS($E$5:E6416)),"")</f>
        <v/>
      </c>
      <c r="I6416" s="371" t="s">
        <v>78</v>
      </c>
      <c r="J6416" t="s">
        <v>863</v>
      </c>
      <c r="K6416" s="372">
        <v>16340133</v>
      </c>
      <c r="L6416" s="388">
        <f>ROWS(K$5:K6416)</f>
        <v>6412</v>
      </c>
      <c r="M6416" s="388" t="str">
        <f>IF(_xlfn.IFNA(VLOOKUP(I6416,$AG$3:$AH$83,2,FALSE),"")='11.1'!$D$5,TXM!L6416,"")</f>
        <v/>
      </c>
      <c r="N6416" t="str">
        <f>IFERROR(SMALL($M$5:$M$9000,ROWS($M$5:M6416)),"")</f>
        <v/>
      </c>
      <c r="P6416" t="s">
        <v>1639</v>
      </c>
      <c r="S6416" s="388">
        <f>ROWS(R$5:R6416)</f>
        <v>6412</v>
      </c>
      <c r="T6416" s="388" t="str">
        <f>IF(_xlfn.IFNA(VLOOKUP(P6416,$AG$3:$AH$83,2,FALSE),"")='11.1'!$D$5,TXM!S6416,"")</f>
        <v/>
      </c>
      <c r="U6416" t="str">
        <f>IFERROR(SMALL($T$5:$T$9000,ROWS($T$5:T6416)),"")</f>
        <v/>
      </c>
    </row>
    <row r="6417" spans="1:21" ht="14.4" customHeight="1" x14ac:dyDescent="0.3">
      <c r="A6417" t="s">
        <v>1639</v>
      </c>
      <c r="D6417" s="388">
        <f>ROWS(C$5:C6417)</f>
        <v>6413</v>
      </c>
      <c r="E6417" s="388" t="str">
        <f>IF(_xlfn.IFNA(VLOOKUP(A6417,$AG$3:$AH$83,2,FALSE),"")='11.1'!$D$5,TXM!D6417,"")</f>
        <v/>
      </c>
      <c r="F6417" t="str">
        <f>IFERROR(SMALL($E$5:$E$9000,ROWS($E$5:E6417)),"")</f>
        <v/>
      </c>
      <c r="I6417" s="371" t="s">
        <v>78</v>
      </c>
      <c r="J6417" t="s">
        <v>1252</v>
      </c>
      <c r="K6417" s="372">
        <v>14559448</v>
      </c>
      <c r="L6417" s="388">
        <f>ROWS(K$5:K6417)</f>
        <v>6413</v>
      </c>
      <c r="M6417" s="388" t="str">
        <f>IF(_xlfn.IFNA(VLOOKUP(I6417,$AG$3:$AH$83,2,FALSE),"")='11.1'!$D$5,TXM!L6417,"")</f>
        <v/>
      </c>
      <c r="N6417" t="str">
        <f>IFERROR(SMALL($M$5:$M$9000,ROWS($M$5:M6417)),"")</f>
        <v/>
      </c>
      <c r="P6417" t="s">
        <v>1639</v>
      </c>
      <c r="S6417" s="388">
        <f>ROWS(R$5:R6417)</f>
        <v>6413</v>
      </c>
      <c r="T6417" s="388" t="str">
        <f>IF(_xlfn.IFNA(VLOOKUP(P6417,$AG$3:$AH$83,2,FALSE),"")='11.1'!$D$5,TXM!S6417,"")</f>
        <v/>
      </c>
      <c r="U6417" t="str">
        <f>IFERROR(SMALL($T$5:$T$9000,ROWS($T$5:T6417)),"")</f>
        <v/>
      </c>
    </row>
    <row r="6418" spans="1:21" ht="14.4" customHeight="1" x14ac:dyDescent="0.3">
      <c r="A6418" t="s">
        <v>1639</v>
      </c>
      <c r="D6418" s="388">
        <f>ROWS(C$5:C6418)</f>
        <v>6414</v>
      </c>
      <c r="E6418" s="388" t="str">
        <f>IF(_xlfn.IFNA(VLOOKUP(A6418,$AG$3:$AH$83,2,FALSE),"")='11.1'!$D$5,TXM!D6418,"")</f>
        <v/>
      </c>
      <c r="F6418" t="str">
        <f>IFERROR(SMALL($E$5:$E$9000,ROWS($E$5:E6418)),"")</f>
        <v/>
      </c>
      <c r="I6418" s="371" t="s">
        <v>78</v>
      </c>
      <c r="J6418" t="s">
        <v>829</v>
      </c>
      <c r="K6418" s="372">
        <v>11346408</v>
      </c>
      <c r="L6418" s="388">
        <f>ROWS(K$5:K6418)</f>
        <v>6414</v>
      </c>
      <c r="M6418" s="388" t="str">
        <f>IF(_xlfn.IFNA(VLOOKUP(I6418,$AG$3:$AH$83,2,FALSE),"")='11.1'!$D$5,TXM!L6418,"")</f>
        <v/>
      </c>
      <c r="N6418" t="str">
        <f>IFERROR(SMALL($M$5:$M$9000,ROWS($M$5:M6418)),"")</f>
        <v/>
      </c>
      <c r="P6418" t="s">
        <v>1639</v>
      </c>
      <c r="S6418" s="388">
        <f>ROWS(R$5:R6418)</f>
        <v>6414</v>
      </c>
      <c r="T6418" s="388" t="str">
        <f>IF(_xlfn.IFNA(VLOOKUP(P6418,$AG$3:$AH$83,2,FALSE),"")='11.1'!$D$5,TXM!S6418,"")</f>
        <v/>
      </c>
      <c r="U6418" t="str">
        <f>IFERROR(SMALL($T$5:$T$9000,ROWS($T$5:T6418)),"")</f>
        <v/>
      </c>
    </row>
    <row r="6419" spans="1:21" ht="14.4" customHeight="1" x14ac:dyDescent="0.3">
      <c r="A6419" t="s">
        <v>1639</v>
      </c>
      <c r="D6419" s="388">
        <f>ROWS(C$5:C6419)</f>
        <v>6415</v>
      </c>
      <c r="E6419" s="388" t="str">
        <f>IF(_xlfn.IFNA(VLOOKUP(A6419,$AG$3:$AH$83,2,FALSE),"")='11.1'!$D$5,TXM!D6419,"")</f>
        <v/>
      </c>
      <c r="F6419" t="str">
        <f>IFERROR(SMALL($E$5:$E$9000,ROWS($E$5:E6419)),"")</f>
        <v/>
      </c>
      <c r="I6419" s="371" t="s">
        <v>78</v>
      </c>
      <c r="J6419" t="s">
        <v>1265</v>
      </c>
      <c r="K6419" s="372">
        <v>9245383</v>
      </c>
      <c r="L6419" s="388">
        <f>ROWS(K$5:K6419)</f>
        <v>6415</v>
      </c>
      <c r="M6419" s="388" t="str">
        <f>IF(_xlfn.IFNA(VLOOKUP(I6419,$AG$3:$AH$83,2,FALSE),"")='11.1'!$D$5,TXM!L6419,"")</f>
        <v/>
      </c>
      <c r="N6419" t="str">
        <f>IFERROR(SMALL($M$5:$M$9000,ROWS($M$5:M6419)),"")</f>
        <v/>
      </c>
      <c r="P6419" t="s">
        <v>1639</v>
      </c>
      <c r="S6419" s="388">
        <f>ROWS(R$5:R6419)</f>
        <v>6415</v>
      </c>
      <c r="T6419" s="388" t="str">
        <f>IF(_xlfn.IFNA(VLOOKUP(P6419,$AG$3:$AH$83,2,FALSE),"")='11.1'!$D$5,TXM!S6419,"")</f>
        <v/>
      </c>
      <c r="U6419" t="str">
        <f>IFERROR(SMALL($T$5:$T$9000,ROWS($T$5:T6419)),"")</f>
        <v/>
      </c>
    </row>
    <row r="6420" spans="1:21" ht="14.4" customHeight="1" x14ac:dyDescent="0.3">
      <c r="A6420" t="s">
        <v>1639</v>
      </c>
      <c r="D6420" s="388">
        <f>ROWS(C$5:C6420)</f>
        <v>6416</v>
      </c>
      <c r="E6420" s="388" t="str">
        <f>IF(_xlfn.IFNA(VLOOKUP(A6420,$AG$3:$AH$83,2,FALSE),"")='11.1'!$D$5,TXM!D6420,"")</f>
        <v/>
      </c>
      <c r="F6420" t="str">
        <f>IFERROR(SMALL($E$5:$E$9000,ROWS($E$5:E6420)),"")</f>
        <v/>
      </c>
      <c r="I6420" s="371" t="s">
        <v>78</v>
      </c>
      <c r="J6420" t="s">
        <v>1275</v>
      </c>
      <c r="K6420" s="372">
        <v>7150201</v>
      </c>
      <c r="L6420" s="388">
        <f>ROWS(K$5:K6420)</f>
        <v>6416</v>
      </c>
      <c r="M6420" s="388" t="str">
        <f>IF(_xlfn.IFNA(VLOOKUP(I6420,$AG$3:$AH$83,2,FALSE),"")='11.1'!$D$5,TXM!L6420,"")</f>
        <v/>
      </c>
      <c r="N6420" t="str">
        <f>IFERROR(SMALL($M$5:$M$9000,ROWS($M$5:M6420)),"")</f>
        <v/>
      </c>
      <c r="P6420" t="s">
        <v>1639</v>
      </c>
      <c r="S6420" s="388">
        <f>ROWS(R$5:R6420)</f>
        <v>6416</v>
      </c>
      <c r="T6420" s="388" t="str">
        <f>IF(_xlfn.IFNA(VLOOKUP(P6420,$AG$3:$AH$83,2,FALSE),"")='11.1'!$D$5,TXM!S6420,"")</f>
        <v/>
      </c>
      <c r="U6420" t="str">
        <f>IFERROR(SMALL($T$5:$T$9000,ROWS($T$5:T6420)),"")</f>
        <v/>
      </c>
    </row>
    <row r="6421" spans="1:21" ht="14.4" customHeight="1" x14ac:dyDescent="0.3">
      <c r="A6421" t="s">
        <v>1639</v>
      </c>
      <c r="D6421" s="388">
        <f>ROWS(C$5:C6421)</f>
        <v>6417</v>
      </c>
      <c r="E6421" s="388" t="str">
        <f>IF(_xlfn.IFNA(VLOOKUP(A6421,$AG$3:$AH$83,2,FALSE),"")='11.1'!$D$5,TXM!D6421,"")</f>
        <v/>
      </c>
      <c r="F6421" t="str">
        <f>IFERROR(SMALL($E$5:$E$9000,ROWS($E$5:E6421)),"")</f>
        <v/>
      </c>
      <c r="I6421" s="371" t="s">
        <v>78</v>
      </c>
      <c r="J6421" t="s">
        <v>849</v>
      </c>
      <c r="K6421" s="372">
        <v>3844254</v>
      </c>
      <c r="L6421" s="388">
        <f>ROWS(K$5:K6421)</f>
        <v>6417</v>
      </c>
      <c r="M6421" s="388" t="str">
        <f>IF(_xlfn.IFNA(VLOOKUP(I6421,$AG$3:$AH$83,2,FALSE),"")='11.1'!$D$5,TXM!L6421,"")</f>
        <v/>
      </c>
      <c r="N6421" t="str">
        <f>IFERROR(SMALL($M$5:$M$9000,ROWS($M$5:M6421)),"")</f>
        <v/>
      </c>
      <c r="P6421" t="s">
        <v>1639</v>
      </c>
      <c r="S6421" s="388">
        <f>ROWS(R$5:R6421)</f>
        <v>6417</v>
      </c>
      <c r="T6421" s="388" t="str">
        <f>IF(_xlfn.IFNA(VLOOKUP(P6421,$AG$3:$AH$83,2,FALSE),"")='11.1'!$D$5,TXM!S6421,"")</f>
        <v/>
      </c>
      <c r="U6421" t="str">
        <f>IFERROR(SMALL($T$5:$T$9000,ROWS($T$5:T6421)),"")</f>
        <v/>
      </c>
    </row>
    <row r="6422" spans="1:21" ht="14.4" customHeight="1" x14ac:dyDescent="0.3">
      <c r="A6422" t="s">
        <v>1639</v>
      </c>
      <c r="D6422" s="388">
        <f>ROWS(C$5:C6422)</f>
        <v>6418</v>
      </c>
      <c r="E6422" s="388" t="str">
        <f>IF(_xlfn.IFNA(VLOOKUP(A6422,$AG$3:$AH$83,2,FALSE),"")='11.1'!$D$5,TXM!D6422,"")</f>
        <v/>
      </c>
      <c r="F6422" t="str">
        <f>IFERROR(SMALL($E$5:$E$9000,ROWS($E$5:E6422)),"")</f>
        <v/>
      </c>
      <c r="I6422" s="371" t="s">
        <v>78</v>
      </c>
      <c r="J6422" t="s">
        <v>108</v>
      </c>
      <c r="K6422" s="372">
        <v>2685486</v>
      </c>
      <c r="L6422" s="388">
        <f>ROWS(K$5:K6422)</f>
        <v>6418</v>
      </c>
      <c r="M6422" s="388" t="str">
        <f>IF(_xlfn.IFNA(VLOOKUP(I6422,$AG$3:$AH$83,2,FALSE),"")='11.1'!$D$5,TXM!L6422,"")</f>
        <v/>
      </c>
      <c r="N6422" t="str">
        <f>IFERROR(SMALL($M$5:$M$9000,ROWS($M$5:M6422)),"")</f>
        <v/>
      </c>
      <c r="P6422" t="s">
        <v>1639</v>
      </c>
      <c r="S6422" s="388">
        <f>ROWS(R$5:R6422)</f>
        <v>6418</v>
      </c>
      <c r="T6422" s="388" t="str">
        <f>IF(_xlfn.IFNA(VLOOKUP(P6422,$AG$3:$AH$83,2,FALSE),"")='11.1'!$D$5,TXM!S6422,"")</f>
        <v/>
      </c>
      <c r="U6422" t="str">
        <f>IFERROR(SMALL($T$5:$T$9000,ROWS($T$5:T6422)),"")</f>
        <v/>
      </c>
    </row>
    <row r="6423" spans="1:21" ht="14.4" customHeight="1" x14ac:dyDescent="0.3">
      <c r="A6423" t="s">
        <v>1639</v>
      </c>
      <c r="D6423" s="388">
        <f>ROWS(C$5:C6423)</f>
        <v>6419</v>
      </c>
      <c r="E6423" s="388" t="str">
        <f>IF(_xlfn.IFNA(VLOOKUP(A6423,$AG$3:$AH$83,2,FALSE),"")='11.1'!$D$5,TXM!D6423,"")</f>
        <v/>
      </c>
      <c r="F6423" t="str">
        <f>IFERROR(SMALL($E$5:$E$9000,ROWS($E$5:E6423)),"")</f>
        <v/>
      </c>
      <c r="I6423" s="371" t="s">
        <v>78</v>
      </c>
      <c r="J6423" t="s">
        <v>1001</v>
      </c>
      <c r="K6423" s="372">
        <v>2448951</v>
      </c>
      <c r="L6423" s="388">
        <f>ROWS(K$5:K6423)</f>
        <v>6419</v>
      </c>
      <c r="M6423" s="388" t="str">
        <f>IF(_xlfn.IFNA(VLOOKUP(I6423,$AG$3:$AH$83,2,FALSE),"")='11.1'!$D$5,TXM!L6423,"")</f>
        <v/>
      </c>
      <c r="N6423" t="str">
        <f>IFERROR(SMALL($M$5:$M$9000,ROWS($M$5:M6423)),"")</f>
        <v/>
      </c>
      <c r="P6423" t="s">
        <v>1639</v>
      </c>
      <c r="S6423" s="388">
        <f>ROWS(R$5:R6423)</f>
        <v>6419</v>
      </c>
      <c r="T6423" s="388" t="str">
        <f>IF(_xlfn.IFNA(VLOOKUP(P6423,$AG$3:$AH$83,2,FALSE),"")='11.1'!$D$5,TXM!S6423,"")</f>
        <v/>
      </c>
      <c r="U6423" t="str">
        <f>IFERROR(SMALL($T$5:$T$9000,ROWS($T$5:T6423)),"")</f>
        <v/>
      </c>
    </row>
    <row r="6424" spans="1:21" ht="14.4" customHeight="1" x14ac:dyDescent="0.3">
      <c r="A6424" t="s">
        <v>1639</v>
      </c>
      <c r="D6424" s="388">
        <f>ROWS(C$5:C6424)</f>
        <v>6420</v>
      </c>
      <c r="E6424" s="388" t="str">
        <f>IF(_xlfn.IFNA(VLOOKUP(A6424,$AG$3:$AH$83,2,FALSE),"")='11.1'!$D$5,TXM!D6424,"")</f>
        <v/>
      </c>
      <c r="F6424" t="str">
        <f>IFERROR(SMALL($E$5:$E$9000,ROWS($E$5:E6424)),"")</f>
        <v/>
      </c>
      <c r="I6424" s="371" t="s">
        <v>78</v>
      </c>
      <c r="J6424" t="s">
        <v>873</v>
      </c>
      <c r="K6424" s="372">
        <v>2270508</v>
      </c>
      <c r="L6424" s="388">
        <f>ROWS(K$5:K6424)</f>
        <v>6420</v>
      </c>
      <c r="M6424" s="388" t="str">
        <f>IF(_xlfn.IFNA(VLOOKUP(I6424,$AG$3:$AH$83,2,FALSE),"")='11.1'!$D$5,TXM!L6424,"")</f>
        <v/>
      </c>
      <c r="N6424" t="str">
        <f>IFERROR(SMALL($M$5:$M$9000,ROWS($M$5:M6424)),"")</f>
        <v/>
      </c>
      <c r="P6424" t="s">
        <v>1639</v>
      </c>
      <c r="S6424" s="388">
        <f>ROWS(R$5:R6424)</f>
        <v>6420</v>
      </c>
      <c r="T6424" s="388" t="str">
        <f>IF(_xlfn.IFNA(VLOOKUP(P6424,$AG$3:$AH$83,2,FALSE),"")='11.1'!$D$5,TXM!S6424,"")</f>
        <v/>
      </c>
      <c r="U6424" t="str">
        <f>IFERROR(SMALL($T$5:$T$9000,ROWS($T$5:T6424)),"")</f>
        <v/>
      </c>
    </row>
    <row r="6425" spans="1:21" ht="14.4" customHeight="1" x14ac:dyDescent="0.3">
      <c r="A6425" t="s">
        <v>1639</v>
      </c>
      <c r="D6425" s="388">
        <f>ROWS(C$5:C6425)</f>
        <v>6421</v>
      </c>
      <c r="E6425" s="388" t="str">
        <f>IF(_xlfn.IFNA(VLOOKUP(A6425,$AG$3:$AH$83,2,FALSE),"")='11.1'!$D$5,TXM!D6425,"")</f>
        <v/>
      </c>
      <c r="F6425" t="str">
        <f>IFERROR(SMALL($E$5:$E$9000,ROWS($E$5:E6425)),"")</f>
        <v/>
      </c>
      <c r="I6425" s="371" t="s">
        <v>78</v>
      </c>
      <c r="J6425" t="s">
        <v>791</v>
      </c>
      <c r="K6425" s="372">
        <v>2135226</v>
      </c>
      <c r="L6425" s="388">
        <f>ROWS(K$5:K6425)</f>
        <v>6421</v>
      </c>
      <c r="M6425" s="388" t="str">
        <f>IF(_xlfn.IFNA(VLOOKUP(I6425,$AG$3:$AH$83,2,FALSE),"")='11.1'!$D$5,TXM!L6425,"")</f>
        <v/>
      </c>
      <c r="N6425" t="str">
        <f>IFERROR(SMALL($M$5:$M$9000,ROWS($M$5:M6425)),"")</f>
        <v/>
      </c>
      <c r="P6425" t="s">
        <v>1639</v>
      </c>
      <c r="S6425" s="388">
        <f>ROWS(R$5:R6425)</f>
        <v>6421</v>
      </c>
      <c r="T6425" s="388" t="str">
        <f>IF(_xlfn.IFNA(VLOOKUP(P6425,$AG$3:$AH$83,2,FALSE),"")='11.1'!$D$5,TXM!S6425,"")</f>
        <v/>
      </c>
      <c r="U6425" t="str">
        <f>IFERROR(SMALL($T$5:$T$9000,ROWS($T$5:T6425)),"")</f>
        <v/>
      </c>
    </row>
    <row r="6426" spans="1:21" ht="14.4" customHeight="1" x14ac:dyDescent="0.3">
      <c r="A6426" t="s">
        <v>1639</v>
      </c>
      <c r="D6426" s="388">
        <f>ROWS(C$5:C6426)</f>
        <v>6422</v>
      </c>
      <c r="E6426" s="388" t="str">
        <f>IF(_xlfn.IFNA(VLOOKUP(A6426,$AG$3:$AH$83,2,FALSE),"")='11.1'!$D$5,TXM!D6426,"")</f>
        <v/>
      </c>
      <c r="F6426" t="str">
        <f>IFERROR(SMALL($E$5:$E$9000,ROWS($E$5:E6426)),"")</f>
        <v/>
      </c>
      <c r="I6426" s="371" t="s">
        <v>78</v>
      </c>
      <c r="J6426" t="s">
        <v>105</v>
      </c>
      <c r="K6426" s="372">
        <v>1880492</v>
      </c>
      <c r="L6426" s="388">
        <f>ROWS(K$5:K6426)</f>
        <v>6422</v>
      </c>
      <c r="M6426" s="388" t="str">
        <f>IF(_xlfn.IFNA(VLOOKUP(I6426,$AG$3:$AH$83,2,FALSE),"")='11.1'!$D$5,TXM!L6426,"")</f>
        <v/>
      </c>
      <c r="N6426" t="str">
        <f>IFERROR(SMALL($M$5:$M$9000,ROWS($M$5:M6426)),"")</f>
        <v/>
      </c>
      <c r="P6426" t="s">
        <v>1639</v>
      </c>
      <c r="S6426" s="388">
        <f>ROWS(R$5:R6426)</f>
        <v>6422</v>
      </c>
      <c r="T6426" s="388" t="str">
        <f>IF(_xlfn.IFNA(VLOOKUP(P6426,$AG$3:$AH$83,2,FALSE),"")='11.1'!$D$5,TXM!S6426,"")</f>
        <v/>
      </c>
      <c r="U6426" t="str">
        <f>IFERROR(SMALL($T$5:$T$9000,ROWS($T$5:T6426)),"")</f>
        <v/>
      </c>
    </row>
    <row r="6427" spans="1:21" ht="14.4" customHeight="1" x14ac:dyDescent="0.3">
      <c r="A6427" t="s">
        <v>1639</v>
      </c>
      <c r="D6427" s="388">
        <f>ROWS(C$5:C6427)</f>
        <v>6423</v>
      </c>
      <c r="E6427" s="388" t="str">
        <f>IF(_xlfn.IFNA(VLOOKUP(A6427,$AG$3:$AH$83,2,FALSE),"")='11.1'!$D$5,TXM!D6427,"")</f>
        <v/>
      </c>
      <c r="F6427" t="str">
        <f>IFERROR(SMALL($E$5:$E$9000,ROWS($E$5:E6427)),"")</f>
        <v/>
      </c>
      <c r="I6427" s="371" t="s">
        <v>78</v>
      </c>
      <c r="J6427" t="s">
        <v>867</v>
      </c>
      <c r="K6427" s="372">
        <v>1598962</v>
      </c>
      <c r="L6427" s="388">
        <f>ROWS(K$5:K6427)</f>
        <v>6423</v>
      </c>
      <c r="M6427" s="388" t="str">
        <f>IF(_xlfn.IFNA(VLOOKUP(I6427,$AG$3:$AH$83,2,FALSE),"")='11.1'!$D$5,TXM!L6427,"")</f>
        <v/>
      </c>
      <c r="N6427" t="str">
        <f>IFERROR(SMALL($M$5:$M$9000,ROWS($M$5:M6427)),"")</f>
        <v/>
      </c>
      <c r="P6427" t="s">
        <v>1639</v>
      </c>
      <c r="S6427" s="388">
        <f>ROWS(R$5:R6427)</f>
        <v>6423</v>
      </c>
      <c r="T6427" s="388" t="str">
        <f>IF(_xlfn.IFNA(VLOOKUP(P6427,$AG$3:$AH$83,2,FALSE),"")='11.1'!$D$5,TXM!S6427,"")</f>
        <v/>
      </c>
      <c r="U6427" t="str">
        <f>IFERROR(SMALL($T$5:$T$9000,ROWS($T$5:T6427)),"")</f>
        <v/>
      </c>
    </row>
    <row r="6428" spans="1:21" ht="14.4" customHeight="1" x14ac:dyDescent="0.3">
      <c r="A6428" t="s">
        <v>1639</v>
      </c>
      <c r="D6428" s="388">
        <f>ROWS(C$5:C6428)</f>
        <v>6424</v>
      </c>
      <c r="E6428" s="388" t="str">
        <f>IF(_xlfn.IFNA(VLOOKUP(A6428,$AG$3:$AH$83,2,FALSE),"")='11.1'!$D$5,TXM!D6428,"")</f>
        <v/>
      </c>
      <c r="F6428" t="str">
        <f>IFERROR(SMALL($E$5:$E$9000,ROWS($E$5:E6428)),"")</f>
        <v/>
      </c>
      <c r="I6428" s="371" t="s">
        <v>78</v>
      </c>
      <c r="J6428" t="s">
        <v>827</v>
      </c>
      <c r="K6428" s="372">
        <v>1276221</v>
      </c>
      <c r="L6428" s="388">
        <f>ROWS(K$5:K6428)</f>
        <v>6424</v>
      </c>
      <c r="M6428" s="388" t="str">
        <f>IF(_xlfn.IFNA(VLOOKUP(I6428,$AG$3:$AH$83,2,FALSE),"")='11.1'!$D$5,TXM!L6428,"")</f>
        <v/>
      </c>
      <c r="N6428" t="str">
        <f>IFERROR(SMALL($M$5:$M$9000,ROWS($M$5:M6428)),"")</f>
        <v/>
      </c>
      <c r="P6428" t="s">
        <v>1639</v>
      </c>
      <c r="S6428" s="388">
        <f>ROWS(R$5:R6428)</f>
        <v>6424</v>
      </c>
      <c r="T6428" s="388" t="str">
        <f>IF(_xlfn.IFNA(VLOOKUP(P6428,$AG$3:$AH$83,2,FALSE),"")='11.1'!$D$5,TXM!S6428,"")</f>
        <v/>
      </c>
      <c r="U6428" t="str">
        <f>IFERROR(SMALL($T$5:$T$9000,ROWS($T$5:T6428)),"")</f>
        <v/>
      </c>
    </row>
    <row r="6429" spans="1:21" ht="14.4" customHeight="1" x14ac:dyDescent="0.3">
      <c r="A6429" t="s">
        <v>1639</v>
      </c>
      <c r="D6429" s="388">
        <f>ROWS(C$5:C6429)</f>
        <v>6425</v>
      </c>
      <c r="E6429" s="388" t="str">
        <f>IF(_xlfn.IFNA(VLOOKUP(A6429,$AG$3:$AH$83,2,FALSE),"")='11.1'!$D$5,TXM!D6429,"")</f>
        <v/>
      </c>
      <c r="F6429" t="str">
        <f>IFERROR(SMALL($E$5:$E$9000,ROWS($E$5:E6429)),"")</f>
        <v/>
      </c>
      <c r="I6429" s="371" t="s">
        <v>78</v>
      </c>
      <c r="J6429" t="s">
        <v>1000</v>
      </c>
      <c r="K6429" s="372">
        <v>959489</v>
      </c>
      <c r="L6429" s="388">
        <f>ROWS(K$5:K6429)</f>
        <v>6425</v>
      </c>
      <c r="M6429" s="388" t="str">
        <f>IF(_xlfn.IFNA(VLOOKUP(I6429,$AG$3:$AH$83,2,FALSE),"")='11.1'!$D$5,TXM!L6429,"")</f>
        <v/>
      </c>
      <c r="N6429" t="str">
        <f>IFERROR(SMALL($M$5:$M$9000,ROWS($M$5:M6429)),"")</f>
        <v/>
      </c>
      <c r="P6429" t="s">
        <v>1639</v>
      </c>
      <c r="S6429" s="388">
        <f>ROWS(R$5:R6429)</f>
        <v>6425</v>
      </c>
      <c r="T6429" s="388" t="str">
        <f>IF(_xlfn.IFNA(VLOOKUP(P6429,$AG$3:$AH$83,2,FALSE),"")='11.1'!$D$5,TXM!S6429,"")</f>
        <v/>
      </c>
      <c r="U6429" t="str">
        <f>IFERROR(SMALL($T$5:$T$9000,ROWS($T$5:T6429)),"")</f>
        <v/>
      </c>
    </row>
    <row r="6430" spans="1:21" ht="14.4" customHeight="1" x14ac:dyDescent="0.3">
      <c r="A6430" t="s">
        <v>1639</v>
      </c>
      <c r="D6430" s="388">
        <f>ROWS(C$5:C6430)</f>
        <v>6426</v>
      </c>
      <c r="E6430" s="388" t="str">
        <f>IF(_xlfn.IFNA(VLOOKUP(A6430,$AG$3:$AH$83,2,FALSE),"")='11.1'!$D$5,TXM!D6430,"")</f>
        <v/>
      </c>
      <c r="F6430" t="str">
        <f>IFERROR(SMALL($E$5:$E$9000,ROWS($E$5:E6430)),"")</f>
        <v/>
      </c>
      <c r="I6430" s="371" t="s">
        <v>78</v>
      </c>
      <c r="J6430" t="s">
        <v>775</v>
      </c>
      <c r="K6430" s="372">
        <v>954450</v>
      </c>
      <c r="L6430" s="388">
        <f>ROWS(K$5:K6430)</f>
        <v>6426</v>
      </c>
      <c r="M6430" s="388" t="str">
        <f>IF(_xlfn.IFNA(VLOOKUP(I6430,$AG$3:$AH$83,2,FALSE),"")='11.1'!$D$5,TXM!L6430,"")</f>
        <v/>
      </c>
      <c r="N6430" t="str">
        <f>IFERROR(SMALL($M$5:$M$9000,ROWS($M$5:M6430)),"")</f>
        <v/>
      </c>
      <c r="P6430" t="s">
        <v>1639</v>
      </c>
      <c r="S6430" s="388">
        <f>ROWS(R$5:R6430)</f>
        <v>6426</v>
      </c>
      <c r="T6430" s="388" t="str">
        <f>IF(_xlfn.IFNA(VLOOKUP(P6430,$AG$3:$AH$83,2,FALSE),"")='11.1'!$D$5,TXM!S6430,"")</f>
        <v/>
      </c>
      <c r="U6430" t="str">
        <f>IFERROR(SMALL($T$5:$T$9000,ROWS($T$5:T6430)),"")</f>
        <v/>
      </c>
    </row>
    <row r="6431" spans="1:21" ht="14.4" customHeight="1" x14ac:dyDescent="0.3">
      <c r="A6431" t="s">
        <v>1639</v>
      </c>
      <c r="D6431" s="388">
        <f>ROWS(C$5:C6431)</f>
        <v>6427</v>
      </c>
      <c r="E6431" s="388" t="str">
        <f>IF(_xlfn.IFNA(VLOOKUP(A6431,$AG$3:$AH$83,2,FALSE),"")='11.1'!$D$5,TXM!D6431,"")</f>
        <v/>
      </c>
      <c r="F6431" t="str">
        <f>IFERROR(SMALL($E$5:$E$9000,ROWS($E$5:E6431)),"")</f>
        <v/>
      </c>
      <c r="I6431" s="371" t="s">
        <v>78</v>
      </c>
      <c r="J6431" t="s">
        <v>107</v>
      </c>
      <c r="K6431" s="372">
        <v>854706</v>
      </c>
      <c r="L6431" s="388">
        <f>ROWS(K$5:K6431)</f>
        <v>6427</v>
      </c>
      <c r="M6431" s="388" t="str">
        <f>IF(_xlfn.IFNA(VLOOKUP(I6431,$AG$3:$AH$83,2,FALSE),"")='11.1'!$D$5,TXM!L6431,"")</f>
        <v/>
      </c>
      <c r="N6431" t="str">
        <f>IFERROR(SMALL($M$5:$M$9000,ROWS($M$5:M6431)),"")</f>
        <v/>
      </c>
      <c r="P6431" t="s">
        <v>1639</v>
      </c>
      <c r="S6431" s="388">
        <f>ROWS(R$5:R6431)</f>
        <v>6427</v>
      </c>
      <c r="T6431" s="388" t="str">
        <f>IF(_xlfn.IFNA(VLOOKUP(P6431,$AG$3:$AH$83,2,FALSE),"")='11.1'!$D$5,TXM!S6431,"")</f>
        <v/>
      </c>
      <c r="U6431" t="str">
        <f>IFERROR(SMALL($T$5:$T$9000,ROWS($T$5:T6431)),"")</f>
        <v/>
      </c>
    </row>
    <row r="6432" spans="1:21" ht="14.4" customHeight="1" x14ac:dyDescent="0.3">
      <c r="A6432" t="s">
        <v>1639</v>
      </c>
      <c r="D6432" s="388">
        <f>ROWS(C$5:C6432)</f>
        <v>6428</v>
      </c>
      <c r="E6432" s="388" t="str">
        <f>IF(_xlfn.IFNA(VLOOKUP(A6432,$AG$3:$AH$83,2,FALSE),"")='11.1'!$D$5,TXM!D6432,"")</f>
        <v/>
      </c>
      <c r="F6432" t="str">
        <f>IFERROR(SMALL($E$5:$E$9000,ROWS($E$5:E6432)),"")</f>
        <v/>
      </c>
      <c r="I6432" s="371" t="s">
        <v>78</v>
      </c>
      <c r="J6432" t="s">
        <v>95</v>
      </c>
      <c r="K6432" s="372">
        <v>746196</v>
      </c>
      <c r="L6432" s="388">
        <f>ROWS(K$5:K6432)</f>
        <v>6428</v>
      </c>
      <c r="M6432" s="388" t="str">
        <f>IF(_xlfn.IFNA(VLOOKUP(I6432,$AG$3:$AH$83,2,FALSE),"")='11.1'!$D$5,TXM!L6432,"")</f>
        <v/>
      </c>
      <c r="N6432" t="str">
        <f>IFERROR(SMALL($M$5:$M$9000,ROWS($M$5:M6432)),"")</f>
        <v/>
      </c>
      <c r="P6432" t="s">
        <v>1639</v>
      </c>
      <c r="S6432" s="388">
        <f>ROWS(R$5:R6432)</f>
        <v>6428</v>
      </c>
      <c r="T6432" s="388" t="str">
        <f>IF(_xlfn.IFNA(VLOOKUP(P6432,$AG$3:$AH$83,2,FALSE),"")='11.1'!$D$5,TXM!S6432,"")</f>
        <v/>
      </c>
      <c r="U6432" t="str">
        <f>IFERROR(SMALL($T$5:$T$9000,ROWS($T$5:T6432)),"")</f>
        <v/>
      </c>
    </row>
    <row r="6433" spans="1:21" ht="14.4" customHeight="1" x14ac:dyDescent="0.3">
      <c r="A6433" t="s">
        <v>1639</v>
      </c>
      <c r="D6433" s="388">
        <f>ROWS(C$5:C6433)</f>
        <v>6429</v>
      </c>
      <c r="E6433" s="388" t="str">
        <f>IF(_xlfn.IFNA(VLOOKUP(A6433,$AG$3:$AH$83,2,FALSE),"")='11.1'!$D$5,TXM!D6433,"")</f>
        <v/>
      </c>
      <c r="F6433" t="str">
        <f>IFERROR(SMALL($E$5:$E$9000,ROWS($E$5:E6433)),"")</f>
        <v/>
      </c>
      <c r="I6433" s="371" t="s">
        <v>78</v>
      </c>
      <c r="J6433" t="s">
        <v>1441</v>
      </c>
      <c r="K6433" s="372">
        <v>459069</v>
      </c>
      <c r="L6433" s="388">
        <f>ROWS(K$5:K6433)</f>
        <v>6429</v>
      </c>
      <c r="M6433" s="388" t="str">
        <f>IF(_xlfn.IFNA(VLOOKUP(I6433,$AG$3:$AH$83,2,FALSE),"")='11.1'!$D$5,TXM!L6433,"")</f>
        <v/>
      </c>
      <c r="N6433" t="str">
        <f>IFERROR(SMALL($M$5:$M$9000,ROWS($M$5:M6433)),"")</f>
        <v/>
      </c>
      <c r="P6433" t="s">
        <v>1639</v>
      </c>
      <c r="S6433" s="388">
        <f>ROWS(R$5:R6433)</f>
        <v>6429</v>
      </c>
      <c r="T6433" s="388" t="str">
        <f>IF(_xlfn.IFNA(VLOOKUP(P6433,$AG$3:$AH$83,2,FALSE),"")='11.1'!$D$5,TXM!S6433,"")</f>
        <v/>
      </c>
      <c r="U6433" t="str">
        <f>IFERROR(SMALL($T$5:$T$9000,ROWS($T$5:T6433)),"")</f>
        <v/>
      </c>
    </row>
    <row r="6434" spans="1:21" ht="14.4" customHeight="1" x14ac:dyDescent="0.3">
      <c r="A6434" t="s">
        <v>1639</v>
      </c>
      <c r="D6434" s="388">
        <f>ROWS(C$5:C6434)</f>
        <v>6430</v>
      </c>
      <c r="E6434" s="388" t="str">
        <f>IF(_xlfn.IFNA(VLOOKUP(A6434,$AG$3:$AH$83,2,FALSE),"")='11.1'!$D$5,TXM!D6434,"")</f>
        <v/>
      </c>
      <c r="F6434" t="str">
        <f>IFERROR(SMALL($E$5:$E$9000,ROWS($E$5:E6434)),"")</f>
        <v/>
      </c>
      <c r="I6434" s="371" t="s">
        <v>78</v>
      </c>
      <c r="J6434" t="s">
        <v>1500</v>
      </c>
      <c r="K6434" s="372">
        <v>450283</v>
      </c>
      <c r="L6434" s="388">
        <f>ROWS(K$5:K6434)</f>
        <v>6430</v>
      </c>
      <c r="M6434" s="388" t="str">
        <f>IF(_xlfn.IFNA(VLOOKUP(I6434,$AG$3:$AH$83,2,FALSE),"")='11.1'!$D$5,TXM!L6434,"")</f>
        <v/>
      </c>
      <c r="N6434" t="str">
        <f>IFERROR(SMALL($M$5:$M$9000,ROWS($M$5:M6434)),"")</f>
        <v/>
      </c>
      <c r="P6434" t="s">
        <v>1639</v>
      </c>
      <c r="S6434" s="388">
        <f>ROWS(R$5:R6434)</f>
        <v>6430</v>
      </c>
      <c r="T6434" s="388" t="str">
        <f>IF(_xlfn.IFNA(VLOOKUP(P6434,$AG$3:$AH$83,2,FALSE),"")='11.1'!$D$5,TXM!S6434,"")</f>
        <v/>
      </c>
      <c r="U6434" t="str">
        <f>IFERROR(SMALL($T$5:$T$9000,ROWS($T$5:T6434)),"")</f>
        <v/>
      </c>
    </row>
    <row r="6435" spans="1:21" ht="14.4" customHeight="1" x14ac:dyDescent="0.3">
      <c r="A6435" t="s">
        <v>1639</v>
      </c>
      <c r="D6435" s="388">
        <f>ROWS(C$5:C6435)</f>
        <v>6431</v>
      </c>
      <c r="E6435" s="388" t="str">
        <f>IF(_xlfn.IFNA(VLOOKUP(A6435,$AG$3:$AH$83,2,FALSE),"")='11.1'!$D$5,TXM!D6435,"")</f>
        <v/>
      </c>
      <c r="F6435" t="str">
        <f>IFERROR(SMALL($E$5:$E$9000,ROWS($E$5:E6435)),"")</f>
        <v/>
      </c>
      <c r="I6435" s="371" t="s">
        <v>78</v>
      </c>
      <c r="J6435" t="s">
        <v>1005</v>
      </c>
      <c r="K6435" s="372">
        <v>411665</v>
      </c>
      <c r="L6435" s="388">
        <f>ROWS(K$5:K6435)</f>
        <v>6431</v>
      </c>
      <c r="M6435" s="388" t="str">
        <f>IF(_xlfn.IFNA(VLOOKUP(I6435,$AG$3:$AH$83,2,FALSE),"")='11.1'!$D$5,TXM!L6435,"")</f>
        <v/>
      </c>
      <c r="N6435" t="str">
        <f>IFERROR(SMALL($M$5:$M$9000,ROWS($M$5:M6435)),"")</f>
        <v/>
      </c>
      <c r="P6435" t="s">
        <v>1639</v>
      </c>
      <c r="S6435" s="388">
        <f>ROWS(R$5:R6435)</f>
        <v>6431</v>
      </c>
      <c r="T6435" s="388" t="str">
        <f>IF(_xlfn.IFNA(VLOOKUP(P6435,$AG$3:$AH$83,2,FALSE),"")='11.1'!$D$5,TXM!S6435,"")</f>
        <v/>
      </c>
      <c r="U6435" t="str">
        <f>IFERROR(SMALL($T$5:$T$9000,ROWS($T$5:T6435)),"")</f>
        <v/>
      </c>
    </row>
    <row r="6436" spans="1:21" ht="14.4" customHeight="1" x14ac:dyDescent="0.3">
      <c r="A6436" t="s">
        <v>1639</v>
      </c>
      <c r="D6436" s="388">
        <f>ROWS(C$5:C6436)</f>
        <v>6432</v>
      </c>
      <c r="E6436" s="388" t="str">
        <f>IF(_xlfn.IFNA(VLOOKUP(A6436,$AG$3:$AH$83,2,FALSE),"")='11.1'!$D$5,TXM!D6436,"")</f>
        <v/>
      </c>
      <c r="F6436" t="str">
        <f>IFERROR(SMALL($E$5:$E$9000,ROWS($E$5:E6436)),"")</f>
        <v/>
      </c>
      <c r="I6436" s="371" t="s">
        <v>78</v>
      </c>
      <c r="J6436" t="s">
        <v>773</v>
      </c>
      <c r="K6436" s="372">
        <v>263620</v>
      </c>
      <c r="L6436" s="388">
        <f>ROWS(K$5:K6436)</f>
        <v>6432</v>
      </c>
      <c r="M6436" s="388" t="str">
        <f>IF(_xlfn.IFNA(VLOOKUP(I6436,$AG$3:$AH$83,2,FALSE),"")='11.1'!$D$5,TXM!L6436,"")</f>
        <v/>
      </c>
      <c r="N6436" t="str">
        <f>IFERROR(SMALL($M$5:$M$9000,ROWS($M$5:M6436)),"")</f>
        <v/>
      </c>
      <c r="P6436" t="s">
        <v>1639</v>
      </c>
      <c r="S6436" s="388">
        <f>ROWS(R$5:R6436)</f>
        <v>6432</v>
      </c>
      <c r="T6436" s="388" t="str">
        <f>IF(_xlfn.IFNA(VLOOKUP(P6436,$AG$3:$AH$83,2,FALSE),"")='11.1'!$D$5,TXM!S6436,"")</f>
        <v/>
      </c>
      <c r="U6436" t="str">
        <f>IFERROR(SMALL($T$5:$T$9000,ROWS($T$5:T6436)),"")</f>
        <v/>
      </c>
    </row>
    <row r="6437" spans="1:21" ht="14.4" customHeight="1" x14ac:dyDescent="0.3">
      <c r="A6437" t="s">
        <v>1639</v>
      </c>
      <c r="D6437" s="388">
        <f>ROWS(C$5:C6437)</f>
        <v>6433</v>
      </c>
      <c r="E6437" s="388" t="str">
        <f>IF(_xlfn.IFNA(VLOOKUP(A6437,$AG$3:$AH$83,2,FALSE),"")='11.1'!$D$5,TXM!D6437,"")</f>
        <v/>
      </c>
      <c r="F6437" t="str">
        <f>IFERROR(SMALL($E$5:$E$9000,ROWS($E$5:E6437)),"")</f>
        <v/>
      </c>
      <c r="I6437" s="371" t="s">
        <v>78</v>
      </c>
      <c r="J6437" t="s">
        <v>999</v>
      </c>
      <c r="K6437" s="372">
        <v>206004</v>
      </c>
      <c r="L6437" s="388">
        <f>ROWS(K$5:K6437)</f>
        <v>6433</v>
      </c>
      <c r="M6437" s="388" t="str">
        <f>IF(_xlfn.IFNA(VLOOKUP(I6437,$AG$3:$AH$83,2,FALSE),"")='11.1'!$D$5,TXM!L6437,"")</f>
        <v/>
      </c>
      <c r="N6437" t="str">
        <f>IFERROR(SMALL($M$5:$M$9000,ROWS($M$5:M6437)),"")</f>
        <v/>
      </c>
      <c r="P6437" t="s">
        <v>1639</v>
      </c>
      <c r="S6437" s="388">
        <f>ROWS(R$5:R6437)</f>
        <v>6433</v>
      </c>
      <c r="T6437" s="388" t="str">
        <f>IF(_xlfn.IFNA(VLOOKUP(P6437,$AG$3:$AH$83,2,FALSE),"")='11.1'!$D$5,TXM!S6437,"")</f>
        <v/>
      </c>
      <c r="U6437" t="str">
        <f>IFERROR(SMALL($T$5:$T$9000,ROWS($T$5:T6437)),"")</f>
        <v/>
      </c>
    </row>
    <row r="6438" spans="1:21" ht="14.4" customHeight="1" x14ac:dyDescent="0.3">
      <c r="A6438" t="s">
        <v>1639</v>
      </c>
      <c r="D6438" s="388">
        <f>ROWS(C$5:C6438)</f>
        <v>6434</v>
      </c>
      <c r="E6438" s="388" t="str">
        <f>IF(_xlfn.IFNA(VLOOKUP(A6438,$AG$3:$AH$83,2,FALSE),"")='11.1'!$D$5,TXM!D6438,"")</f>
        <v/>
      </c>
      <c r="F6438" t="str">
        <f>IFERROR(SMALL($E$5:$E$9000,ROWS($E$5:E6438)),"")</f>
        <v/>
      </c>
      <c r="I6438" s="371" t="s">
        <v>78</v>
      </c>
      <c r="J6438" t="s">
        <v>821</v>
      </c>
      <c r="K6438" s="372">
        <v>191857</v>
      </c>
      <c r="L6438" s="388">
        <f>ROWS(K$5:K6438)</f>
        <v>6434</v>
      </c>
      <c r="M6438" s="388" t="str">
        <f>IF(_xlfn.IFNA(VLOOKUP(I6438,$AG$3:$AH$83,2,FALSE),"")='11.1'!$D$5,TXM!L6438,"")</f>
        <v/>
      </c>
      <c r="N6438" t="str">
        <f>IFERROR(SMALL($M$5:$M$9000,ROWS($M$5:M6438)),"")</f>
        <v/>
      </c>
      <c r="P6438" t="s">
        <v>1639</v>
      </c>
      <c r="S6438" s="388">
        <f>ROWS(R$5:R6438)</f>
        <v>6434</v>
      </c>
      <c r="T6438" s="388" t="str">
        <f>IF(_xlfn.IFNA(VLOOKUP(P6438,$AG$3:$AH$83,2,FALSE),"")='11.1'!$D$5,TXM!S6438,"")</f>
        <v/>
      </c>
      <c r="U6438" t="str">
        <f>IFERROR(SMALL($T$5:$T$9000,ROWS($T$5:T6438)),"")</f>
        <v/>
      </c>
    </row>
    <row r="6439" spans="1:21" ht="14.4" customHeight="1" x14ac:dyDescent="0.3">
      <c r="A6439" t="s">
        <v>1639</v>
      </c>
      <c r="D6439" s="388">
        <f>ROWS(C$5:C6439)</f>
        <v>6435</v>
      </c>
      <c r="E6439" s="388" t="str">
        <f>IF(_xlfn.IFNA(VLOOKUP(A6439,$AG$3:$AH$83,2,FALSE),"")='11.1'!$D$5,TXM!D6439,"")</f>
        <v/>
      </c>
      <c r="F6439" t="str">
        <f>IFERROR(SMALL($E$5:$E$9000,ROWS($E$5:E6439)),"")</f>
        <v/>
      </c>
      <c r="I6439" s="371" t="s">
        <v>78</v>
      </c>
      <c r="J6439" t="s">
        <v>783</v>
      </c>
      <c r="K6439" s="372">
        <v>190827</v>
      </c>
      <c r="L6439" s="388">
        <f>ROWS(K$5:K6439)</f>
        <v>6435</v>
      </c>
      <c r="M6439" s="388" t="str">
        <f>IF(_xlfn.IFNA(VLOOKUP(I6439,$AG$3:$AH$83,2,FALSE),"")='11.1'!$D$5,TXM!L6439,"")</f>
        <v/>
      </c>
      <c r="N6439" t="str">
        <f>IFERROR(SMALL($M$5:$M$9000,ROWS($M$5:M6439)),"")</f>
        <v/>
      </c>
      <c r="P6439" t="s">
        <v>1639</v>
      </c>
      <c r="S6439" s="388">
        <f>ROWS(R$5:R6439)</f>
        <v>6435</v>
      </c>
      <c r="T6439" s="388" t="str">
        <f>IF(_xlfn.IFNA(VLOOKUP(P6439,$AG$3:$AH$83,2,FALSE),"")='11.1'!$D$5,TXM!S6439,"")</f>
        <v/>
      </c>
      <c r="U6439" t="str">
        <f>IFERROR(SMALL($T$5:$T$9000,ROWS($T$5:T6439)),"")</f>
        <v/>
      </c>
    </row>
    <row r="6440" spans="1:21" ht="14.4" customHeight="1" x14ac:dyDescent="0.3">
      <c r="A6440" t="s">
        <v>1639</v>
      </c>
      <c r="D6440" s="388">
        <f>ROWS(C$5:C6440)</f>
        <v>6436</v>
      </c>
      <c r="E6440" s="388" t="str">
        <f>IF(_xlfn.IFNA(VLOOKUP(A6440,$AG$3:$AH$83,2,FALSE),"")='11.1'!$D$5,TXM!D6440,"")</f>
        <v/>
      </c>
      <c r="F6440" t="str">
        <f>IFERROR(SMALL($E$5:$E$9000,ROWS($E$5:E6440)),"")</f>
        <v/>
      </c>
      <c r="I6440" s="371" t="s">
        <v>78</v>
      </c>
      <c r="J6440" t="s">
        <v>859</v>
      </c>
      <c r="K6440" s="372">
        <v>151072</v>
      </c>
      <c r="L6440" s="388">
        <f>ROWS(K$5:K6440)</f>
        <v>6436</v>
      </c>
      <c r="M6440" s="388" t="str">
        <f>IF(_xlfn.IFNA(VLOOKUP(I6440,$AG$3:$AH$83,2,FALSE),"")='11.1'!$D$5,TXM!L6440,"")</f>
        <v/>
      </c>
      <c r="N6440" t="str">
        <f>IFERROR(SMALL($M$5:$M$9000,ROWS($M$5:M6440)),"")</f>
        <v/>
      </c>
      <c r="P6440" t="s">
        <v>1639</v>
      </c>
      <c r="S6440" s="388">
        <f>ROWS(R$5:R6440)</f>
        <v>6436</v>
      </c>
      <c r="T6440" s="388" t="str">
        <f>IF(_xlfn.IFNA(VLOOKUP(P6440,$AG$3:$AH$83,2,FALSE),"")='11.1'!$D$5,TXM!S6440,"")</f>
        <v/>
      </c>
      <c r="U6440" t="str">
        <f>IFERROR(SMALL($T$5:$T$9000,ROWS($T$5:T6440)),"")</f>
        <v/>
      </c>
    </row>
    <row r="6441" spans="1:21" ht="14.4" customHeight="1" x14ac:dyDescent="0.3">
      <c r="A6441" t="s">
        <v>1639</v>
      </c>
      <c r="D6441" s="388">
        <f>ROWS(C$5:C6441)</f>
        <v>6437</v>
      </c>
      <c r="E6441" s="388" t="str">
        <f>IF(_xlfn.IFNA(VLOOKUP(A6441,$AG$3:$AH$83,2,FALSE),"")='11.1'!$D$5,TXM!D6441,"")</f>
        <v/>
      </c>
      <c r="F6441" t="str">
        <f>IFERROR(SMALL($E$5:$E$9000,ROWS($E$5:E6441)),"")</f>
        <v/>
      </c>
      <c r="I6441" s="371" t="s">
        <v>78</v>
      </c>
      <c r="J6441" t="s">
        <v>793</v>
      </c>
      <c r="K6441" s="372">
        <v>120308</v>
      </c>
      <c r="L6441" s="388">
        <f>ROWS(K$5:K6441)</f>
        <v>6437</v>
      </c>
      <c r="M6441" s="388" t="str">
        <f>IF(_xlfn.IFNA(VLOOKUP(I6441,$AG$3:$AH$83,2,FALSE),"")='11.1'!$D$5,TXM!L6441,"")</f>
        <v/>
      </c>
      <c r="N6441" t="str">
        <f>IFERROR(SMALL($M$5:$M$9000,ROWS($M$5:M6441)),"")</f>
        <v/>
      </c>
      <c r="P6441" t="s">
        <v>1639</v>
      </c>
      <c r="S6441" s="388">
        <f>ROWS(R$5:R6441)</f>
        <v>6437</v>
      </c>
      <c r="T6441" s="388" t="str">
        <f>IF(_xlfn.IFNA(VLOOKUP(P6441,$AG$3:$AH$83,2,FALSE),"")='11.1'!$D$5,TXM!S6441,"")</f>
        <v/>
      </c>
      <c r="U6441" t="str">
        <f>IFERROR(SMALL($T$5:$T$9000,ROWS($T$5:T6441)),"")</f>
        <v/>
      </c>
    </row>
    <row r="6442" spans="1:21" ht="14.4" customHeight="1" x14ac:dyDescent="0.3">
      <c r="A6442" t="s">
        <v>1639</v>
      </c>
      <c r="D6442" s="388">
        <f>ROWS(C$5:C6442)</f>
        <v>6438</v>
      </c>
      <c r="E6442" s="388" t="str">
        <f>IF(_xlfn.IFNA(VLOOKUP(A6442,$AG$3:$AH$83,2,FALSE),"")='11.1'!$D$5,TXM!D6442,"")</f>
        <v/>
      </c>
      <c r="F6442" t="str">
        <f>IFERROR(SMALL($E$5:$E$9000,ROWS($E$5:E6442)),"")</f>
        <v/>
      </c>
      <c r="I6442" s="371" t="s">
        <v>78</v>
      </c>
      <c r="J6442" t="s">
        <v>1318</v>
      </c>
      <c r="K6442" s="372">
        <v>105138</v>
      </c>
      <c r="L6442" s="388">
        <f>ROWS(K$5:K6442)</f>
        <v>6438</v>
      </c>
      <c r="M6442" s="388" t="str">
        <f>IF(_xlfn.IFNA(VLOOKUP(I6442,$AG$3:$AH$83,2,FALSE),"")='11.1'!$D$5,TXM!L6442,"")</f>
        <v/>
      </c>
      <c r="N6442" t="str">
        <f>IFERROR(SMALL($M$5:$M$9000,ROWS($M$5:M6442)),"")</f>
        <v/>
      </c>
      <c r="P6442" t="s">
        <v>1639</v>
      </c>
      <c r="S6442" s="388">
        <f>ROWS(R$5:R6442)</f>
        <v>6438</v>
      </c>
      <c r="T6442" s="388" t="str">
        <f>IF(_xlfn.IFNA(VLOOKUP(P6442,$AG$3:$AH$83,2,FALSE),"")='11.1'!$D$5,TXM!S6442,"")</f>
        <v/>
      </c>
      <c r="U6442" t="str">
        <f>IFERROR(SMALL($T$5:$T$9000,ROWS($T$5:T6442)),"")</f>
        <v/>
      </c>
    </row>
    <row r="6443" spans="1:21" ht="14.4" customHeight="1" x14ac:dyDescent="0.3">
      <c r="A6443" t="s">
        <v>1639</v>
      </c>
      <c r="D6443" s="388">
        <f>ROWS(C$5:C6443)</f>
        <v>6439</v>
      </c>
      <c r="E6443" s="388" t="str">
        <f>IF(_xlfn.IFNA(VLOOKUP(A6443,$AG$3:$AH$83,2,FALSE),"")='11.1'!$D$5,TXM!D6443,"")</f>
        <v/>
      </c>
      <c r="F6443" t="str">
        <f>IFERROR(SMALL($E$5:$E$9000,ROWS($E$5:E6443)),"")</f>
        <v/>
      </c>
      <c r="I6443" s="371" t="s">
        <v>78</v>
      </c>
      <c r="J6443" t="s">
        <v>779</v>
      </c>
      <c r="K6443" s="372">
        <v>85839</v>
      </c>
      <c r="L6443" s="388">
        <f>ROWS(K$5:K6443)</f>
        <v>6439</v>
      </c>
      <c r="M6443" s="388" t="str">
        <f>IF(_xlfn.IFNA(VLOOKUP(I6443,$AG$3:$AH$83,2,FALSE),"")='11.1'!$D$5,TXM!L6443,"")</f>
        <v/>
      </c>
      <c r="N6443" t="str">
        <f>IFERROR(SMALL($M$5:$M$9000,ROWS($M$5:M6443)),"")</f>
        <v/>
      </c>
      <c r="P6443" t="s">
        <v>1639</v>
      </c>
      <c r="S6443" s="388">
        <f>ROWS(R$5:R6443)</f>
        <v>6439</v>
      </c>
      <c r="T6443" s="388" t="str">
        <f>IF(_xlfn.IFNA(VLOOKUP(P6443,$AG$3:$AH$83,2,FALSE),"")='11.1'!$D$5,TXM!S6443,"")</f>
        <v/>
      </c>
      <c r="U6443" t="str">
        <f>IFERROR(SMALL($T$5:$T$9000,ROWS($T$5:T6443)),"")</f>
        <v/>
      </c>
    </row>
    <row r="6444" spans="1:21" ht="14.4" customHeight="1" x14ac:dyDescent="0.3">
      <c r="A6444" t="s">
        <v>1639</v>
      </c>
      <c r="D6444" s="388">
        <f>ROWS(C$5:C6444)</f>
        <v>6440</v>
      </c>
      <c r="E6444" s="388" t="str">
        <f>IF(_xlfn.IFNA(VLOOKUP(A6444,$AG$3:$AH$83,2,FALSE),"")='11.1'!$D$5,TXM!D6444,"")</f>
        <v/>
      </c>
      <c r="F6444" t="str">
        <f>IFERROR(SMALL($E$5:$E$9000,ROWS($E$5:E6444)),"")</f>
        <v/>
      </c>
      <c r="I6444" s="371" t="s">
        <v>78</v>
      </c>
      <c r="J6444" t="s">
        <v>823</v>
      </c>
      <c r="K6444" s="372">
        <v>71454</v>
      </c>
      <c r="L6444" s="388">
        <f>ROWS(K$5:K6444)</f>
        <v>6440</v>
      </c>
      <c r="M6444" s="388" t="str">
        <f>IF(_xlfn.IFNA(VLOOKUP(I6444,$AG$3:$AH$83,2,FALSE),"")='11.1'!$D$5,TXM!L6444,"")</f>
        <v/>
      </c>
      <c r="N6444" t="str">
        <f>IFERROR(SMALL($M$5:$M$9000,ROWS($M$5:M6444)),"")</f>
        <v/>
      </c>
      <c r="P6444" t="s">
        <v>1639</v>
      </c>
      <c r="S6444" s="388">
        <f>ROWS(R$5:R6444)</f>
        <v>6440</v>
      </c>
      <c r="T6444" s="388" t="str">
        <f>IF(_xlfn.IFNA(VLOOKUP(P6444,$AG$3:$AH$83,2,FALSE),"")='11.1'!$D$5,TXM!S6444,"")</f>
        <v/>
      </c>
      <c r="U6444" t="str">
        <f>IFERROR(SMALL($T$5:$T$9000,ROWS($T$5:T6444)),"")</f>
        <v/>
      </c>
    </row>
    <row r="6445" spans="1:21" ht="14.4" customHeight="1" x14ac:dyDescent="0.3">
      <c r="A6445" t="s">
        <v>1639</v>
      </c>
      <c r="D6445" s="388">
        <f>ROWS(C$5:C6445)</f>
        <v>6441</v>
      </c>
      <c r="E6445" s="388" t="str">
        <f>IF(_xlfn.IFNA(VLOOKUP(A6445,$AG$3:$AH$83,2,FALSE),"")='11.1'!$D$5,TXM!D6445,"")</f>
        <v/>
      </c>
      <c r="F6445" t="str">
        <f>IFERROR(SMALL($E$5:$E$9000,ROWS($E$5:E6445)),"")</f>
        <v/>
      </c>
      <c r="I6445" s="371" t="s">
        <v>78</v>
      </c>
      <c r="J6445" t="s">
        <v>99</v>
      </c>
      <c r="K6445" s="372">
        <v>62270</v>
      </c>
      <c r="L6445" s="388">
        <f>ROWS(K$5:K6445)</f>
        <v>6441</v>
      </c>
      <c r="M6445" s="388" t="str">
        <f>IF(_xlfn.IFNA(VLOOKUP(I6445,$AG$3:$AH$83,2,FALSE),"")='11.1'!$D$5,TXM!L6445,"")</f>
        <v/>
      </c>
      <c r="N6445" t="str">
        <f>IFERROR(SMALL($M$5:$M$9000,ROWS($M$5:M6445)),"")</f>
        <v/>
      </c>
      <c r="P6445" t="s">
        <v>1639</v>
      </c>
      <c r="S6445" s="388">
        <f>ROWS(R$5:R6445)</f>
        <v>6441</v>
      </c>
      <c r="T6445" s="388" t="str">
        <f>IF(_xlfn.IFNA(VLOOKUP(P6445,$AG$3:$AH$83,2,FALSE),"")='11.1'!$D$5,TXM!S6445,"")</f>
        <v/>
      </c>
      <c r="U6445" t="str">
        <f>IFERROR(SMALL($T$5:$T$9000,ROWS($T$5:T6445)),"")</f>
        <v/>
      </c>
    </row>
    <row r="6446" spans="1:21" ht="14.4" customHeight="1" x14ac:dyDescent="0.3">
      <c r="A6446" t="s">
        <v>1639</v>
      </c>
      <c r="D6446" s="388">
        <f>ROWS(C$5:C6446)</f>
        <v>6442</v>
      </c>
      <c r="E6446" s="388" t="str">
        <f>IF(_xlfn.IFNA(VLOOKUP(A6446,$AG$3:$AH$83,2,FALSE),"")='11.1'!$D$5,TXM!D6446,"")</f>
        <v/>
      </c>
      <c r="F6446" t="str">
        <f>IFERROR(SMALL($E$5:$E$9000,ROWS($E$5:E6446)),"")</f>
        <v/>
      </c>
      <c r="I6446" s="371" t="s">
        <v>78</v>
      </c>
      <c r="J6446" t="s">
        <v>835</v>
      </c>
      <c r="K6446" s="372">
        <v>52767</v>
      </c>
      <c r="L6446" s="388">
        <f>ROWS(K$5:K6446)</f>
        <v>6442</v>
      </c>
      <c r="M6446" s="388" t="str">
        <f>IF(_xlfn.IFNA(VLOOKUP(I6446,$AG$3:$AH$83,2,FALSE),"")='11.1'!$D$5,TXM!L6446,"")</f>
        <v/>
      </c>
      <c r="N6446" t="str">
        <f>IFERROR(SMALL($M$5:$M$9000,ROWS($M$5:M6446)),"")</f>
        <v/>
      </c>
      <c r="P6446" t="s">
        <v>1639</v>
      </c>
      <c r="S6446" s="388">
        <f>ROWS(R$5:R6446)</f>
        <v>6442</v>
      </c>
      <c r="T6446" s="388" t="str">
        <f>IF(_xlfn.IFNA(VLOOKUP(P6446,$AG$3:$AH$83,2,FALSE),"")='11.1'!$D$5,TXM!S6446,"")</f>
        <v/>
      </c>
      <c r="U6446" t="str">
        <f>IFERROR(SMALL($T$5:$T$9000,ROWS($T$5:T6446)),"")</f>
        <v/>
      </c>
    </row>
    <row r="6447" spans="1:21" ht="14.4" customHeight="1" x14ac:dyDescent="0.3">
      <c r="A6447" t="s">
        <v>1639</v>
      </c>
      <c r="D6447" s="388">
        <f>ROWS(C$5:C6447)</f>
        <v>6443</v>
      </c>
      <c r="E6447" s="388" t="str">
        <f>IF(_xlfn.IFNA(VLOOKUP(A6447,$AG$3:$AH$83,2,FALSE),"")='11.1'!$D$5,TXM!D6447,"")</f>
        <v/>
      </c>
      <c r="F6447" t="str">
        <f>IFERROR(SMALL($E$5:$E$9000,ROWS($E$5:E6447)),"")</f>
        <v/>
      </c>
      <c r="I6447" s="371" t="s">
        <v>78</v>
      </c>
      <c r="J6447" t="s">
        <v>831</v>
      </c>
      <c r="K6447" s="372">
        <v>35902</v>
      </c>
      <c r="L6447" s="388">
        <f>ROWS(K$5:K6447)</f>
        <v>6443</v>
      </c>
      <c r="M6447" s="388" t="str">
        <f>IF(_xlfn.IFNA(VLOOKUP(I6447,$AG$3:$AH$83,2,FALSE),"")='11.1'!$D$5,TXM!L6447,"")</f>
        <v/>
      </c>
      <c r="N6447" t="str">
        <f>IFERROR(SMALL($M$5:$M$9000,ROWS($M$5:M6447)),"")</f>
        <v/>
      </c>
      <c r="P6447" t="s">
        <v>1639</v>
      </c>
      <c r="S6447" s="388">
        <f>ROWS(R$5:R6447)</f>
        <v>6443</v>
      </c>
      <c r="T6447" s="388" t="str">
        <f>IF(_xlfn.IFNA(VLOOKUP(P6447,$AG$3:$AH$83,2,FALSE),"")='11.1'!$D$5,TXM!S6447,"")</f>
        <v/>
      </c>
      <c r="U6447" t="str">
        <f>IFERROR(SMALL($T$5:$T$9000,ROWS($T$5:T6447)),"")</f>
        <v/>
      </c>
    </row>
    <row r="6448" spans="1:21" ht="14.4" customHeight="1" x14ac:dyDescent="0.3">
      <c r="A6448" t="s">
        <v>1639</v>
      </c>
      <c r="D6448" s="388">
        <f>ROWS(C$5:C6448)</f>
        <v>6444</v>
      </c>
      <c r="E6448" s="388" t="str">
        <f>IF(_xlfn.IFNA(VLOOKUP(A6448,$AG$3:$AH$83,2,FALSE),"")='11.1'!$D$5,TXM!D6448,"")</f>
        <v/>
      </c>
      <c r="F6448" t="str">
        <f>IFERROR(SMALL($E$5:$E$9000,ROWS($E$5:E6448)),"")</f>
        <v/>
      </c>
      <c r="I6448" s="371" t="s">
        <v>78</v>
      </c>
      <c r="J6448" t="s">
        <v>845</v>
      </c>
      <c r="K6448" s="372">
        <v>28995</v>
      </c>
      <c r="L6448" s="388">
        <f>ROWS(K$5:K6448)</f>
        <v>6444</v>
      </c>
      <c r="M6448" s="388" t="str">
        <f>IF(_xlfn.IFNA(VLOOKUP(I6448,$AG$3:$AH$83,2,FALSE),"")='11.1'!$D$5,TXM!L6448,"")</f>
        <v/>
      </c>
      <c r="N6448" t="str">
        <f>IFERROR(SMALL($M$5:$M$9000,ROWS($M$5:M6448)),"")</f>
        <v/>
      </c>
      <c r="P6448" t="s">
        <v>1639</v>
      </c>
      <c r="S6448" s="388">
        <f>ROWS(R$5:R6448)</f>
        <v>6444</v>
      </c>
      <c r="T6448" s="388" t="str">
        <f>IF(_xlfn.IFNA(VLOOKUP(P6448,$AG$3:$AH$83,2,FALSE),"")='11.1'!$D$5,TXM!S6448,"")</f>
        <v/>
      </c>
      <c r="U6448" t="str">
        <f>IFERROR(SMALL($T$5:$T$9000,ROWS($T$5:T6448)),"")</f>
        <v/>
      </c>
    </row>
    <row r="6449" spans="1:21" ht="14.4" customHeight="1" x14ac:dyDescent="0.3">
      <c r="A6449" t="s">
        <v>1639</v>
      </c>
      <c r="D6449" s="388">
        <f>ROWS(C$5:C6449)</f>
        <v>6445</v>
      </c>
      <c r="E6449" s="388" t="str">
        <f>IF(_xlfn.IFNA(VLOOKUP(A6449,$AG$3:$AH$83,2,FALSE),"")='11.1'!$D$5,TXM!D6449,"")</f>
        <v/>
      </c>
      <c r="F6449" t="str">
        <f>IFERROR(SMALL($E$5:$E$9000,ROWS($E$5:E6449)),"")</f>
        <v/>
      </c>
      <c r="I6449" s="371" t="s">
        <v>78</v>
      </c>
      <c r="J6449" t="s">
        <v>861</v>
      </c>
      <c r="K6449" s="372">
        <v>21413</v>
      </c>
      <c r="L6449" s="388">
        <f>ROWS(K$5:K6449)</f>
        <v>6445</v>
      </c>
      <c r="M6449" s="388" t="str">
        <f>IF(_xlfn.IFNA(VLOOKUP(I6449,$AG$3:$AH$83,2,FALSE),"")='11.1'!$D$5,TXM!L6449,"")</f>
        <v/>
      </c>
      <c r="N6449" t="str">
        <f>IFERROR(SMALL($M$5:$M$9000,ROWS($M$5:M6449)),"")</f>
        <v/>
      </c>
      <c r="P6449" t="s">
        <v>1639</v>
      </c>
      <c r="S6449" s="388">
        <f>ROWS(R$5:R6449)</f>
        <v>6445</v>
      </c>
      <c r="T6449" s="388" t="str">
        <f>IF(_xlfn.IFNA(VLOOKUP(P6449,$AG$3:$AH$83,2,FALSE),"")='11.1'!$D$5,TXM!S6449,"")</f>
        <v/>
      </c>
      <c r="U6449" t="str">
        <f>IFERROR(SMALL($T$5:$T$9000,ROWS($T$5:T6449)),"")</f>
        <v/>
      </c>
    </row>
    <row r="6450" spans="1:21" ht="14.4" customHeight="1" x14ac:dyDescent="0.3">
      <c r="A6450" t="s">
        <v>1639</v>
      </c>
      <c r="D6450" s="388">
        <f>ROWS(C$5:C6450)</f>
        <v>6446</v>
      </c>
      <c r="E6450" s="388" t="str">
        <f>IF(_xlfn.IFNA(VLOOKUP(A6450,$AG$3:$AH$83,2,FALSE),"")='11.1'!$D$5,TXM!D6450,"")</f>
        <v/>
      </c>
      <c r="F6450" t="str">
        <f>IFERROR(SMALL($E$5:$E$9000,ROWS($E$5:E6450)),"")</f>
        <v/>
      </c>
      <c r="I6450" s="371" t="s">
        <v>78</v>
      </c>
      <c r="J6450" t="s">
        <v>819</v>
      </c>
      <c r="K6450" s="372">
        <v>15614</v>
      </c>
      <c r="L6450" s="388">
        <f>ROWS(K$5:K6450)</f>
        <v>6446</v>
      </c>
      <c r="M6450" s="388" t="str">
        <f>IF(_xlfn.IFNA(VLOOKUP(I6450,$AG$3:$AH$83,2,FALSE),"")='11.1'!$D$5,TXM!L6450,"")</f>
        <v/>
      </c>
      <c r="N6450" t="str">
        <f>IFERROR(SMALL($M$5:$M$9000,ROWS($M$5:M6450)),"")</f>
        <v/>
      </c>
      <c r="P6450" t="s">
        <v>1639</v>
      </c>
      <c r="S6450" s="388">
        <f>ROWS(R$5:R6450)</f>
        <v>6446</v>
      </c>
      <c r="T6450" s="388" t="str">
        <f>IF(_xlfn.IFNA(VLOOKUP(P6450,$AG$3:$AH$83,2,FALSE),"")='11.1'!$D$5,TXM!S6450,"")</f>
        <v/>
      </c>
      <c r="U6450" t="str">
        <f>IFERROR(SMALL($T$5:$T$9000,ROWS($T$5:T6450)),"")</f>
        <v/>
      </c>
    </row>
    <row r="6451" spans="1:21" ht="14.4" customHeight="1" x14ac:dyDescent="0.3">
      <c r="A6451" t="s">
        <v>1639</v>
      </c>
      <c r="D6451" s="388">
        <f>ROWS(C$5:C6451)</f>
        <v>6447</v>
      </c>
      <c r="E6451" s="388" t="str">
        <f>IF(_xlfn.IFNA(VLOOKUP(A6451,$AG$3:$AH$83,2,FALSE),"")='11.1'!$D$5,TXM!D6451,"")</f>
        <v/>
      </c>
      <c r="F6451" t="str">
        <f>IFERROR(SMALL($E$5:$E$9000,ROWS($E$5:E6451)),"")</f>
        <v/>
      </c>
      <c r="I6451" s="371" t="s">
        <v>78</v>
      </c>
      <c r="J6451" t="s">
        <v>94</v>
      </c>
      <c r="K6451" s="372">
        <v>15323</v>
      </c>
      <c r="L6451" s="388">
        <f>ROWS(K$5:K6451)</f>
        <v>6447</v>
      </c>
      <c r="M6451" s="388" t="str">
        <f>IF(_xlfn.IFNA(VLOOKUP(I6451,$AG$3:$AH$83,2,FALSE),"")='11.1'!$D$5,TXM!L6451,"")</f>
        <v/>
      </c>
      <c r="N6451" t="str">
        <f>IFERROR(SMALL($M$5:$M$9000,ROWS($M$5:M6451)),"")</f>
        <v/>
      </c>
      <c r="P6451" t="s">
        <v>1639</v>
      </c>
      <c r="S6451" s="388">
        <f>ROWS(R$5:R6451)</f>
        <v>6447</v>
      </c>
      <c r="T6451" s="388" t="str">
        <f>IF(_xlfn.IFNA(VLOOKUP(P6451,$AG$3:$AH$83,2,FALSE),"")='11.1'!$D$5,TXM!S6451,"")</f>
        <v/>
      </c>
      <c r="U6451" t="str">
        <f>IFERROR(SMALL($T$5:$T$9000,ROWS($T$5:T6451)),"")</f>
        <v/>
      </c>
    </row>
    <row r="6452" spans="1:21" ht="14.4" customHeight="1" x14ac:dyDescent="0.3">
      <c r="A6452" t="s">
        <v>1639</v>
      </c>
      <c r="D6452" s="388">
        <f>ROWS(C$5:C6452)</f>
        <v>6448</v>
      </c>
      <c r="E6452" s="388" t="str">
        <f>IF(_xlfn.IFNA(VLOOKUP(A6452,$AG$3:$AH$83,2,FALSE),"")='11.1'!$D$5,TXM!D6452,"")</f>
        <v/>
      </c>
      <c r="F6452" t="str">
        <f>IFERROR(SMALL($E$5:$E$9000,ROWS($E$5:E6452)),"")</f>
        <v/>
      </c>
      <c r="I6452" s="371" t="s">
        <v>78</v>
      </c>
      <c r="J6452" t="s">
        <v>825</v>
      </c>
      <c r="K6452" s="372">
        <v>14556</v>
      </c>
      <c r="L6452" s="388">
        <f>ROWS(K$5:K6452)</f>
        <v>6448</v>
      </c>
      <c r="M6452" s="388" t="str">
        <f>IF(_xlfn.IFNA(VLOOKUP(I6452,$AG$3:$AH$83,2,FALSE),"")='11.1'!$D$5,TXM!L6452,"")</f>
        <v/>
      </c>
      <c r="N6452" t="str">
        <f>IFERROR(SMALL($M$5:$M$9000,ROWS($M$5:M6452)),"")</f>
        <v/>
      </c>
      <c r="P6452" t="s">
        <v>1639</v>
      </c>
      <c r="S6452" s="388">
        <f>ROWS(R$5:R6452)</f>
        <v>6448</v>
      </c>
      <c r="T6452" s="388" t="str">
        <f>IF(_xlfn.IFNA(VLOOKUP(P6452,$AG$3:$AH$83,2,FALSE),"")='11.1'!$D$5,TXM!S6452,"")</f>
        <v/>
      </c>
      <c r="U6452" t="str">
        <f>IFERROR(SMALL($T$5:$T$9000,ROWS($T$5:T6452)),"")</f>
        <v/>
      </c>
    </row>
    <row r="6453" spans="1:21" ht="14.4" customHeight="1" x14ac:dyDescent="0.3">
      <c r="A6453" t="s">
        <v>1639</v>
      </c>
      <c r="D6453" s="388">
        <f>ROWS(C$5:C6453)</f>
        <v>6449</v>
      </c>
      <c r="E6453" s="388" t="str">
        <f>IF(_xlfn.IFNA(VLOOKUP(A6453,$AG$3:$AH$83,2,FALSE),"")='11.1'!$D$5,TXM!D6453,"")</f>
        <v/>
      </c>
      <c r="F6453" t="str">
        <f>IFERROR(SMALL($E$5:$E$9000,ROWS($E$5:E6453)),"")</f>
        <v/>
      </c>
      <c r="I6453" s="371" t="s">
        <v>78</v>
      </c>
      <c r="J6453" t="s">
        <v>1434</v>
      </c>
      <c r="K6453" s="372">
        <v>13220</v>
      </c>
      <c r="L6453" s="388">
        <f>ROWS(K$5:K6453)</f>
        <v>6449</v>
      </c>
      <c r="M6453" s="388" t="str">
        <f>IF(_xlfn.IFNA(VLOOKUP(I6453,$AG$3:$AH$83,2,FALSE),"")='11.1'!$D$5,TXM!L6453,"")</f>
        <v/>
      </c>
      <c r="N6453" t="str">
        <f>IFERROR(SMALL($M$5:$M$9000,ROWS($M$5:M6453)),"")</f>
        <v/>
      </c>
      <c r="P6453" t="s">
        <v>1639</v>
      </c>
      <c r="S6453" s="388">
        <f>ROWS(R$5:R6453)</f>
        <v>6449</v>
      </c>
      <c r="T6453" s="388" t="str">
        <f>IF(_xlfn.IFNA(VLOOKUP(P6453,$AG$3:$AH$83,2,FALSE),"")='11.1'!$D$5,TXM!S6453,"")</f>
        <v/>
      </c>
      <c r="U6453" t="str">
        <f>IFERROR(SMALL($T$5:$T$9000,ROWS($T$5:T6453)),"")</f>
        <v/>
      </c>
    </row>
    <row r="6454" spans="1:21" ht="14.4" customHeight="1" x14ac:dyDescent="0.3">
      <c r="A6454" t="s">
        <v>1639</v>
      </c>
      <c r="D6454" s="388">
        <f>ROWS(C$5:C6454)</f>
        <v>6450</v>
      </c>
      <c r="E6454" s="388" t="str">
        <f>IF(_xlfn.IFNA(VLOOKUP(A6454,$AG$3:$AH$83,2,FALSE),"")='11.1'!$D$5,TXM!D6454,"")</f>
        <v/>
      </c>
      <c r="F6454" t="str">
        <f>IFERROR(SMALL($E$5:$E$9000,ROWS($E$5:E6454)),"")</f>
        <v/>
      </c>
      <c r="I6454" s="371" t="s">
        <v>78</v>
      </c>
      <c r="J6454" t="s">
        <v>96</v>
      </c>
      <c r="K6454" s="372">
        <v>9017</v>
      </c>
      <c r="L6454" s="388">
        <f>ROWS(K$5:K6454)</f>
        <v>6450</v>
      </c>
      <c r="M6454" s="388" t="str">
        <f>IF(_xlfn.IFNA(VLOOKUP(I6454,$AG$3:$AH$83,2,FALSE),"")='11.1'!$D$5,TXM!L6454,"")</f>
        <v/>
      </c>
      <c r="N6454" t="str">
        <f>IFERROR(SMALL($M$5:$M$9000,ROWS($M$5:M6454)),"")</f>
        <v/>
      </c>
      <c r="P6454" t="s">
        <v>1639</v>
      </c>
      <c r="S6454" s="388">
        <f>ROWS(R$5:R6454)</f>
        <v>6450</v>
      </c>
      <c r="T6454" s="388" t="str">
        <f>IF(_xlfn.IFNA(VLOOKUP(P6454,$AG$3:$AH$83,2,FALSE),"")='11.1'!$D$5,TXM!S6454,"")</f>
        <v/>
      </c>
      <c r="U6454" t="str">
        <f>IFERROR(SMALL($T$5:$T$9000,ROWS($T$5:T6454)),"")</f>
        <v/>
      </c>
    </row>
    <row r="6455" spans="1:21" ht="14.4" customHeight="1" x14ac:dyDescent="0.3">
      <c r="A6455" t="s">
        <v>1639</v>
      </c>
      <c r="D6455" s="388">
        <f>ROWS(C$5:C6455)</f>
        <v>6451</v>
      </c>
      <c r="E6455" s="388" t="str">
        <f>IF(_xlfn.IFNA(VLOOKUP(A6455,$AG$3:$AH$83,2,FALSE),"")='11.1'!$D$5,TXM!D6455,"")</f>
        <v/>
      </c>
      <c r="F6455" t="str">
        <f>IFERROR(SMALL($E$5:$E$9000,ROWS($E$5:E6455)),"")</f>
        <v/>
      </c>
      <c r="I6455" s="371" t="s">
        <v>78</v>
      </c>
      <c r="J6455" t="s">
        <v>869</v>
      </c>
      <c r="K6455" s="372">
        <v>6557</v>
      </c>
      <c r="L6455" s="388">
        <f>ROWS(K$5:K6455)</f>
        <v>6451</v>
      </c>
      <c r="M6455" s="388" t="str">
        <f>IF(_xlfn.IFNA(VLOOKUP(I6455,$AG$3:$AH$83,2,FALSE),"")='11.1'!$D$5,TXM!L6455,"")</f>
        <v/>
      </c>
      <c r="N6455" t="str">
        <f>IFERROR(SMALL($M$5:$M$9000,ROWS($M$5:M6455)),"")</f>
        <v/>
      </c>
      <c r="P6455" t="s">
        <v>1639</v>
      </c>
      <c r="S6455" s="388">
        <f>ROWS(R$5:R6455)</f>
        <v>6451</v>
      </c>
      <c r="T6455" s="388" t="str">
        <f>IF(_xlfn.IFNA(VLOOKUP(P6455,$AG$3:$AH$83,2,FALSE),"")='11.1'!$D$5,TXM!S6455,"")</f>
        <v/>
      </c>
      <c r="U6455" t="str">
        <f>IFERROR(SMALL($T$5:$T$9000,ROWS($T$5:T6455)),"")</f>
        <v/>
      </c>
    </row>
    <row r="6456" spans="1:21" ht="14.4" customHeight="1" x14ac:dyDescent="0.3">
      <c r="A6456" t="s">
        <v>1639</v>
      </c>
      <c r="D6456" s="388">
        <f>ROWS(C$5:C6456)</f>
        <v>6452</v>
      </c>
      <c r="E6456" s="388" t="str">
        <f>IF(_xlfn.IFNA(VLOOKUP(A6456,$AG$3:$AH$83,2,FALSE),"")='11.1'!$D$5,TXM!D6456,"")</f>
        <v/>
      </c>
      <c r="F6456" t="str">
        <f>IFERROR(SMALL($E$5:$E$9000,ROWS($E$5:E6456)),"")</f>
        <v/>
      </c>
      <c r="I6456" s="371" t="s">
        <v>78</v>
      </c>
      <c r="J6456" t="s">
        <v>857</v>
      </c>
      <c r="K6456" s="372">
        <v>5559</v>
      </c>
      <c r="L6456" s="388">
        <f>ROWS(K$5:K6456)</f>
        <v>6452</v>
      </c>
      <c r="M6456" s="388" t="str">
        <f>IF(_xlfn.IFNA(VLOOKUP(I6456,$AG$3:$AH$83,2,FALSE),"")='11.1'!$D$5,TXM!L6456,"")</f>
        <v/>
      </c>
      <c r="N6456" t="str">
        <f>IFERROR(SMALL($M$5:$M$9000,ROWS($M$5:M6456)),"")</f>
        <v/>
      </c>
      <c r="P6456" t="s">
        <v>1639</v>
      </c>
      <c r="S6456" s="388">
        <f>ROWS(R$5:R6456)</f>
        <v>6452</v>
      </c>
      <c r="T6456" s="388" t="str">
        <f>IF(_xlfn.IFNA(VLOOKUP(P6456,$AG$3:$AH$83,2,FALSE),"")='11.1'!$D$5,TXM!S6456,"")</f>
        <v/>
      </c>
      <c r="U6456" t="str">
        <f>IFERROR(SMALL($T$5:$T$9000,ROWS($T$5:T6456)),"")</f>
        <v/>
      </c>
    </row>
    <row r="6457" spans="1:21" ht="14.4" customHeight="1" x14ac:dyDescent="0.3">
      <c r="A6457" t="s">
        <v>1639</v>
      </c>
      <c r="D6457" s="388">
        <f>ROWS(C$5:C6457)</f>
        <v>6453</v>
      </c>
      <c r="E6457" s="388" t="str">
        <f>IF(_xlfn.IFNA(VLOOKUP(A6457,$AG$3:$AH$83,2,FALSE),"")='11.1'!$D$5,TXM!D6457,"")</f>
        <v/>
      </c>
      <c r="F6457" t="str">
        <f>IFERROR(SMALL($E$5:$E$9000,ROWS($E$5:E6457)),"")</f>
        <v/>
      </c>
      <c r="I6457" s="371" t="s">
        <v>78</v>
      </c>
      <c r="J6457" t="s">
        <v>839</v>
      </c>
      <c r="K6457" s="372">
        <v>3218</v>
      </c>
      <c r="L6457" s="388">
        <f>ROWS(K$5:K6457)</f>
        <v>6453</v>
      </c>
      <c r="M6457" s="388" t="str">
        <f>IF(_xlfn.IFNA(VLOOKUP(I6457,$AG$3:$AH$83,2,FALSE),"")='11.1'!$D$5,TXM!L6457,"")</f>
        <v/>
      </c>
      <c r="N6457" t="str">
        <f>IFERROR(SMALL($M$5:$M$9000,ROWS($M$5:M6457)),"")</f>
        <v/>
      </c>
      <c r="P6457" t="s">
        <v>1639</v>
      </c>
      <c r="S6457" s="388">
        <f>ROWS(R$5:R6457)</f>
        <v>6453</v>
      </c>
      <c r="T6457" s="388" t="str">
        <f>IF(_xlfn.IFNA(VLOOKUP(P6457,$AG$3:$AH$83,2,FALSE),"")='11.1'!$D$5,TXM!S6457,"")</f>
        <v/>
      </c>
      <c r="U6457" t="str">
        <f>IFERROR(SMALL($T$5:$T$9000,ROWS($T$5:T6457)),"")</f>
        <v/>
      </c>
    </row>
    <row r="6458" spans="1:21" ht="14.4" customHeight="1" x14ac:dyDescent="0.3">
      <c r="A6458" t="s">
        <v>1639</v>
      </c>
      <c r="D6458" s="388">
        <f>ROWS(C$5:C6458)</f>
        <v>6454</v>
      </c>
      <c r="E6458" s="388" t="str">
        <f>IF(_xlfn.IFNA(VLOOKUP(A6458,$AG$3:$AH$83,2,FALSE),"")='11.1'!$D$5,TXM!D6458,"")</f>
        <v/>
      </c>
      <c r="F6458" t="str">
        <f>IFERROR(SMALL($E$5:$E$9000,ROWS($E$5:E6458)),"")</f>
        <v/>
      </c>
      <c r="I6458" s="371" t="s">
        <v>78</v>
      </c>
      <c r="J6458" t="s">
        <v>1006</v>
      </c>
      <c r="K6458" s="372">
        <v>3098</v>
      </c>
      <c r="L6458" s="388">
        <f>ROWS(K$5:K6458)</f>
        <v>6454</v>
      </c>
      <c r="M6458" s="388" t="str">
        <f>IF(_xlfn.IFNA(VLOOKUP(I6458,$AG$3:$AH$83,2,FALSE),"")='11.1'!$D$5,TXM!L6458,"")</f>
        <v/>
      </c>
      <c r="N6458" t="str">
        <f>IFERROR(SMALL($M$5:$M$9000,ROWS($M$5:M6458)),"")</f>
        <v/>
      </c>
      <c r="P6458" t="s">
        <v>1639</v>
      </c>
      <c r="S6458" s="388">
        <f>ROWS(R$5:R6458)</f>
        <v>6454</v>
      </c>
      <c r="T6458" s="388" t="str">
        <f>IF(_xlfn.IFNA(VLOOKUP(P6458,$AG$3:$AH$83,2,FALSE),"")='11.1'!$D$5,TXM!S6458,"")</f>
        <v/>
      </c>
      <c r="U6458" t="str">
        <f>IFERROR(SMALL($T$5:$T$9000,ROWS($T$5:T6458)),"")</f>
        <v/>
      </c>
    </row>
    <row r="6459" spans="1:21" ht="14.4" customHeight="1" x14ac:dyDescent="0.3">
      <c r="A6459" t="s">
        <v>1639</v>
      </c>
      <c r="D6459" s="388">
        <f>ROWS(C$5:C6459)</f>
        <v>6455</v>
      </c>
      <c r="E6459" s="388" t="str">
        <f>IF(_xlfn.IFNA(VLOOKUP(A6459,$AG$3:$AH$83,2,FALSE),"")='11.1'!$D$5,TXM!D6459,"")</f>
        <v/>
      </c>
      <c r="F6459" t="str">
        <f>IFERROR(SMALL($E$5:$E$9000,ROWS($E$5:E6459)),"")</f>
        <v/>
      </c>
      <c r="I6459" s="371" t="s">
        <v>78</v>
      </c>
      <c r="J6459" t="s">
        <v>805</v>
      </c>
      <c r="K6459" s="372">
        <v>2321</v>
      </c>
      <c r="L6459" s="388">
        <f>ROWS(K$5:K6459)</f>
        <v>6455</v>
      </c>
      <c r="M6459" s="388" t="str">
        <f>IF(_xlfn.IFNA(VLOOKUP(I6459,$AG$3:$AH$83,2,FALSE),"")='11.1'!$D$5,TXM!L6459,"")</f>
        <v/>
      </c>
      <c r="N6459" t="str">
        <f>IFERROR(SMALL($M$5:$M$9000,ROWS($M$5:M6459)),"")</f>
        <v/>
      </c>
      <c r="P6459" t="s">
        <v>1639</v>
      </c>
      <c r="S6459" s="388">
        <f>ROWS(R$5:R6459)</f>
        <v>6455</v>
      </c>
      <c r="T6459" s="388" t="str">
        <f>IF(_xlfn.IFNA(VLOOKUP(P6459,$AG$3:$AH$83,2,FALSE),"")='11.1'!$D$5,TXM!S6459,"")</f>
        <v/>
      </c>
      <c r="U6459" t="str">
        <f>IFERROR(SMALL($T$5:$T$9000,ROWS($T$5:T6459)),"")</f>
        <v/>
      </c>
    </row>
    <row r="6460" spans="1:21" ht="14.4" customHeight="1" x14ac:dyDescent="0.3">
      <c r="A6460" t="s">
        <v>1639</v>
      </c>
      <c r="D6460" s="388">
        <f>ROWS(C$5:C6460)</f>
        <v>6456</v>
      </c>
      <c r="E6460" s="388" t="str">
        <f>IF(_xlfn.IFNA(VLOOKUP(A6460,$AG$3:$AH$83,2,FALSE),"")='11.1'!$D$5,TXM!D6460,"")</f>
        <v/>
      </c>
      <c r="F6460" t="str">
        <f>IFERROR(SMALL($E$5:$E$9000,ROWS($E$5:E6460)),"")</f>
        <v/>
      </c>
      <c r="I6460" s="371" t="s">
        <v>78</v>
      </c>
      <c r="J6460" t="s">
        <v>799</v>
      </c>
      <c r="K6460" s="372">
        <v>2048</v>
      </c>
      <c r="L6460" s="388">
        <f>ROWS(K$5:K6460)</f>
        <v>6456</v>
      </c>
      <c r="M6460" s="388" t="str">
        <f>IF(_xlfn.IFNA(VLOOKUP(I6460,$AG$3:$AH$83,2,FALSE),"")='11.1'!$D$5,TXM!L6460,"")</f>
        <v/>
      </c>
      <c r="N6460" t="str">
        <f>IFERROR(SMALL($M$5:$M$9000,ROWS($M$5:M6460)),"")</f>
        <v/>
      </c>
      <c r="P6460" t="s">
        <v>1639</v>
      </c>
      <c r="S6460" s="388">
        <f>ROWS(R$5:R6460)</f>
        <v>6456</v>
      </c>
      <c r="T6460" s="388" t="str">
        <f>IF(_xlfn.IFNA(VLOOKUP(P6460,$AG$3:$AH$83,2,FALSE),"")='11.1'!$D$5,TXM!S6460,"")</f>
        <v/>
      </c>
      <c r="U6460" t="str">
        <f>IFERROR(SMALL($T$5:$T$9000,ROWS($T$5:T6460)),"")</f>
        <v/>
      </c>
    </row>
    <row r="6461" spans="1:21" ht="14.4" customHeight="1" x14ac:dyDescent="0.3">
      <c r="A6461" t="s">
        <v>1639</v>
      </c>
      <c r="D6461" s="388">
        <f>ROWS(C$5:C6461)</f>
        <v>6457</v>
      </c>
      <c r="E6461" s="388" t="str">
        <f>IF(_xlfn.IFNA(VLOOKUP(A6461,$AG$3:$AH$83,2,FALSE),"")='11.1'!$D$5,TXM!D6461,"")</f>
        <v/>
      </c>
      <c r="F6461" t="str">
        <f>IFERROR(SMALL($E$5:$E$9000,ROWS($E$5:E6461)),"")</f>
        <v/>
      </c>
      <c r="I6461" s="371" t="s">
        <v>78</v>
      </c>
      <c r="J6461" t="s">
        <v>1002</v>
      </c>
      <c r="K6461" s="372">
        <v>1791</v>
      </c>
      <c r="L6461" s="388">
        <f>ROWS(K$5:K6461)</f>
        <v>6457</v>
      </c>
      <c r="M6461" s="388" t="str">
        <f>IF(_xlfn.IFNA(VLOOKUP(I6461,$AG$3:$AH$83,2,FALSE),"")='11.1'!$D$5,TXM!L6461,"")</f>
        <v/>
      </c>
      <c r="N6461" t="str">
        <f>IFERROR(SMALL($M$5:$M$9000,ROWS($M$5:M6461)),"")</f>
        <v/>
      </c>
      <c r="P6461" t="s">
        <v>1639</v>
      </c>
      <c r="S6461" s="388">
        <f>ROWS(R$5:R6461)</f>
        <v>6457</v>
      </c>
      <c r="T6461" s="388" t="str">
        <f>IF(_xlfn.IFNA(VLOOKUP(P6461,$AG$3:$AH$83,2,FALSE),"")='11.1'!$D$5,TXM!S6461,"")</f>
        <v/>
      </c>
      <c r="U6461" t="str">
        <f>IFERROR(SMALL($T$5:$T$9000,ROWS($T$5:T6461)),"")</f>
        <v/>
      </c>
    </row>
    <row r="6462" spans="1:21" ht="14.4" customHeight="1" x14ac:dyDescent="0.3">
      <c r="A6462" t="s">
        <v>1639</v>
      </c>
      <c r="D6462" s="388">
        <f>ROWS(C$5:C6462)</f>
        <v>6458</v>
      </c>
      <c r="E6462" s="388" t="str">
        <f>IF(_xlfn.IFNA(VLOOKUP(A6462,$AG$3:$AH$83,2,FALSE),"")='11.1'!$D$5,TXM!D6462,"")</f>
        <v/>
      </c>
      <c r="F6462" t="str">
        <f>IFERROR(SMALL($E$5:$E$9000,ROWS($E$5:E6462)),"")</f>
        <v/>
      </c>
      <c r="I6462" s="371" t="s">
        <v>78</v>
      </c>
      <c r="J6462" t="s">
        <v>837</v>
      </c>
      <c r="K6462" s="372">
        <v>1752</v>
      </c>
      <c r="L6462" s="388">
        <f>ROWS(K$5:K6462)</f>
        <v>6458</v>
      </c>
      <c r="M6462" s="388" t="str">
        <f>IF(_xlfn.IFNA(VLOOKUP(I6462,$AG$3:$AH$83,2,FALSE),"")='11.1'!$D$5,TXM!L6462,"")</f>
        <v/>
      </c>
      <c r="N6462" t="str">
        <f>IFERROR(SMALL($M$5:$M$9000,ROWS($M$5:M6462)),"")</f>
        <v/>
      </c>
      <c r="P6462" t="s">
        <v>1639</v>
      </c>
      <c r="S6462" s="388">
        <f>ROWS(R$5:R6462)</f>
        <v>6458</v>
      </c>
      <c r="T6462" s="388" t="str">
        <f>IF(_xlfn.IFNA(VLOOKUP(P6462,$AG$3:$AH$83,2,FALSE),"")='11.1'!$D$5,TXM!S6462,"")</f>
        <v/>
      </c>
      <c r="U6462" t="str">
        <f>IFERROR(SMALL($T$5:$T$9000,ROWS($T$5:T6462)),"")</f>
        <v/>
      </c>
    </row>
    <row r="6463" spans="1:21" ht="14.4" customHeight="1" x14ac:dyDescent="0.3">
      <c r="A6463" t="s">
        <v>1639</v>
      </c>
      <c r="D6463" s="388">
        <f>ROWS(C$5:C6463)</f>
        <v>6459</v>
      </c>
      <c r="E6463" s="388" t="str">
        <f>IF(_xlfn.IFNA(VLOOKUP(A6463,$AG$3:$AH$83,2,FALSE),"")='11.1'!$D$5,TXM!D6463,"")</f>
        <v/>
      </c>
      <c r="F6463" t="str">
        <f>IFERROR(SMALL($E$5:$E$9000,ROWS($E$5:E6463)),"")</f>
        <v/>
      </c>
      <c r="I6463" s="371" t="s">
        <v>78</v>
      </c>
      <c r="J6463" t="s">
        <v>102</v>
      </c>
      <c r="K6463" s="372">
        <v>1733</v>
      </c>
      <c r="L6463" s="388">
        <f>ROWS(K$5:K6463)</f>
        <v>6459</v>
      </c>
      <c r="M6463" s="388" t="str">
        <f>IF(_xlfn.IFNA(VLOOKUP(I6463,$AG$3:$AH$83,2,FALSE),"")='11.1'!$D$5,TXM!L6463,"")</f>
        <v/>
      </c>
      <c r="N6463" t="str">
        <f>IFERROR(SMALL($M$5:$M$9000,ROWS($M$5:M6463)),"")</f>
        <v/>
      </c>
      <c r="P6463" t="s">
        <v>1639</v>
      </c>
      <c r="S6463" s="388">
        <f>ROWS(R$5:R6463)</f>
        <v>6459</v>
      </c>
      <c r="T6463" s="388" t="str">
        <f>IF(_xlfn.IFNA(VLOOKUP(P6463,$AG$3:$AH$83,2,FALSE),"")='11.1'!$D$5,TXM!S6463,"")</f>
        <v/>
      </c>
      <c r="U6463" t="str">
        <f>IFERROR(SMALL($T$5:$T$9000,ROWS($T$5:T6463)),"")</f>
        <v/>
      </c>
    </row>
    <row r="6464" spans="1:21" ht="14.4" customHeight="1" x14ac:dyDescent="0.3">
      <c r="A6464" t="s">
        <v>1639</v>
      </c>
      <c r="D6464" s="388">
        <f>ROWS(C$5:C6464)</f>
        <v>6460</v>
      </c>
      <c r="E6464" s="388" t="str">
        <f>IF(_xlfn.IFNA(VLOOKUP(A6464,$AG$3:$AH$83,2,FALSE),"")='11.1'!$D$5,TXM!D6464,"")</f>
        <v/>
      </c>
      <c r="F6464" t="str">
        <f>IFERROR(SMALL($E$5:$E$9000,ROWS($E$5:E6464)),"")</f>
        <v/>
      </c>
      <c r="I6464" s="371" t="s">
        <v>78</v>
      </c>
      <c r="J6464" t="s">
        <v>789</v>
      </c>
      <c r="K6464" s="372">
        <v>1435</v>
      </c>
      <c r="L6464" s="388">
        <f>ROWS(K$5:K6464)</f>
        <v>6460</v>
      </c>
      <c r="M6464" s="388" t="str">
        <f>IF(_xlfn.IFNA(VLOOKUP(I6464,$AG$3:$AH$83,2,FALSE),"")='11.1'!$D$5,TXM!L6464,"")</f>
        <v/>
      </c>
      <c r="N6464" t="str">
        <f>IFERROR(SMALL($M$5:$M$9000,ROWS($M$5:M6464)),"")</f>
        <v/>
      </c>
      <c r="P6464" t="s">
        <v>1639</v>
      </c>
      <c r="S6464" s="388">
        <f>ROWS(R$5:R6464)</f>
        <v>6460</v>
      </c>
      <c r="T6464" s="388" t="str">
        <f>IF(_xlfn.IFNA(VLOOKUP(P6464,$AG$3:$AH$83,2,FALSE),"")='11.1'!$D$5,TXM!S6464,"")</f>
        <v/>
      </c>
      <c r="U6464" t="str">
        <f>IFERROR(SMALL($T$5:$T$9000,ROWS($T$5:T6464)),"")</f>
        <v/>
      </c>
    </row>
    <row r="6465" spans="1:21" ht="14.4" customHeight="1" x14ac:dyDescent="0.3">
      <c r="A6465" t="s">
        <v>1639</v>
      </c>
      <c r="D6465" s="388">
        <f>ROWS(C$5:C6465)</f>
        <v>6461</v>
      </c>
      <c r="E6465" s="388" t="str">
        <f>IF(_xlfn.IFNA(VLOOKUP(A6465,$AG$3:$AH$83,2,FALSE),"")='11.1'!$D$5,TXM!D6465,"")</f>
        <v/>
      </c>
      <c r="F6465" t="str">
        <f>IFERROR(SMALL($E$5:$E$9000,ROWS($E$5:E6465)),"")</f>
        <v/>
      </c>
      <c r="I6465" s="371" t="s">
        <v>78</v>
      </c>
      <c r="J6465" t="s">
        <v>853</v>
      </c>
      <c r="K6465" s="372">
        <v>839</v>
      </c>
      <c r="L6465" s="388">
        <f>ROWS(K$5:K6465)</f>
        <v>6461</v>
      </c>
      <c r="M6465" s="388" t="str">
        <f>IF(_xlfn.IFNA(VLOOKUP(I6465,$AG$3:$AH$83,2,FALSE),"")='11.1'!$D$5,TXM!L6465,"")</f>
        <v/>
      </c>
      <c r="N6465" t="str">
        <f>IFERROR(SMALL($M$5:$M$9000,ROWS($M$5:M6465)),"")</f>
        <v/>
      </c>
      <c r="P6465" t="s">
        <v>1639</v>
      </c>
      <c r="S6465" s="388">
        <f>ROWS(R$5:R6465)</f>
        <v>6461</v>
      </c>
      <c r="T6465" s="388" t="str">
        <f>IF(_xlfn.IFNA(VLOOKUP(P6465,$AG$3:$AH$83,2,FALSE),"")='11.1'!$D$5,TXM!S6465,"")</f>
        <v/>
      </c>
      <c r="U6465" t="str">
        <f>IFERROR(SMALL($T$5:$T$9000,ROWS($T$5:T6465)),"")</f>
        <v/>
      </c>
    </row>
    <row r="6466" spans="1:21" ht="14.4" customHeight="1" x14ac:dyDescent="0.3">
      <c r="A6466" t="s">
        <v>1639</v>
      </c>
      <c r="D6466" s="388">
        <f>ROWS(C$5:C6466)</f>
        <v>6462</v>
      </c>
      <c r="E6466" s="388" t="str">
        <f>IF(_xlfn.IFNA(VLOOKUP(A6466,$AG$3:$AH$83,2,FALSE),"")='11.1'!$D$5,TXM!D6466,"")</f>
        <v/>
      </c>
      <c r="F6466" t="str">
        <f>IFERROR(SMALL($E$5:$E$9000,ROWS($E$5:E6466)),"")</f>
        <v/>
      </c>
      <c r="I6466" s="371" t="s">
        <v>78</v>
      </c>
      <c r="J6466" t="s">
        <v>841</v>
      </c>
      <c r="K6466" s="372">
        <v>540</v>
      </c>
      <c r="L6466" s="388">
        <f>ROWS(K$5:K6466)</f>
        <v>6462</v>
      </c>
      <c r="M6466" s="388" t="str">
        <f>IF(_xlfn.IFNA(VLOOKUP(I6466,$AG$3:$AH$83,2,FALSE),"")='11.1'!$D$5,TXM!L6466,"")</f>
        <v/>
      </c>
      <c r="N6466" t="str">
        <f>IFERROR(SMALL($M$5:$M$9000,ROWS($M$5:M6466)),"")</f>
        <v/>
      </c>
      <c r="P6466" t="s">
        <v>1639</v>
      </c>
      <c r="S6466" s="388">
        <f>ROWS(R$5:R6466)</f>
        <v>6462</v>
      </c>
      <c r="T6466" s="388" t="str">
        <f>IF(_xlfn.IFNA(VLOOKUP(P6466,$AG$3:$AH$83,2,FALSE),"")='11.1'!$D$5,TXM!S6466,"")</f>
        <v/>
      </c>
      <c r="U6466" t="str">
        <f>IFERROR(SMALL($T$5:$T$9000,ROWS($T$5:T6466)),"")</f>
        <v/>
      </c>
    </row>
    <row r="6467" spans="1:21" ht="14.4" customHeight="1" x14ac:dyDescent="0.3">
      <c r="A6467" t="s">
        <v>1639</v>
      </c>
      <c r="D6467" s="388">
        <f>ROWS(C$5:C6467)</f>
        <v>6463</v>
      </c>
      <c r="E6467" s="388" t="str">
        <f>IF(_xlfn.IFNA(VLOOKUP(A6467,$AG$3:$AH$83,2,FALSE),"")='11.1'!$D$5,TXM!D6467,"")</f>
        <v/>
      </c>
      <c r="F6467" t="str">
        <f>IFERROR(SMALL($E$5:$E$9000,ROWS($E$5:E6467)),"")</f>
        <v/>
      </c>
      <c r="I6467" s="371" t="s">
        <v>78</v>
      </c>
      <c r="J6467" t="s">
        <v>171</v>
      </c>
      <c r="K6467" s="372">
        <v>399</v>
      </c>
      <c r="L6467" s="388">
        <f>ROWS(K$5:K6467)</f>
        <v>6463</v>
      </c>
      <c r="M6467" s="388" t="str">
        <f>IF(_xlfn.IFNA(VLOOKUP(I6467,$AG$3:$AH$83,2,FALSE),"")='11.1'!$D$5,TXM!L6467,"")</f>
        <v/>
      </c>
      <c r="N6467" t="str">
        <f>IFERROR(SMALL($M$5:$M$9000,ROWS($M$5:M6467)),"")</f>
        <v/>
      </c>
      <c r="P6467" t="s">
        <v>1639</v>
      </c>
      <c r="S6467" s="388">
        <f>ROWS(R$5:R6467)</f>
        <v>6463</v>
      </c>
      <c r="T6467" s="388" t="str">
        <f>IF(_xlfn.IFNA(VLOOKUP(P6467,$AG$3:$AH$83,2,FALSE),"")='11.1'!$D$5,TXM!S6467,"")</f>
        <v/>
      </c>
      <c r="U6467" t="str">
        <f>IFERROR(SMALL($T$5:$T$9000,ROWS($T$5:T6467)),"")</f>
        <v/>
      </c>
    </row>
    <row r="6468" spans="1:21" ht="14.4" customHeight="1" x14ac:dyDescent="0.3">
      <c r="A6468" t="s">
        <v>1639</v>
      </c>
      <c r="D6468" s="388">
        <f>ROWS(C$5:C6468)</f>
        <v>6464</v>
      </c>
      <c r="E6468" s="388" t="str">
        <f>IF(_xlfn.IFNA(VLOOKUP(A6468,$AG$3:$AH$83,2,FALSE),"")='11.1'!$D$5,TXM!D6468,"")</f>
        <v/>
      </c>
      <c r="F6468" t="str">
        <f>IFERROR(SMALL($E$5:$E$9000,ROWS($E$5:E6468)),"")</f>
        <v/>
      </c>
      <c r="I6468" s="371" t="s">
        <v>78</v>
      </c>
      <c r="J6468" t="s">
        <v>1003</v>
      </c>
      <c r="K6468" s="372">
        <v>368</v>
      </c>
      <c r="L6468" s="388">
        <f>ROWS(K$5:K6468)</f>
        <v>6464</v>
      </c>
      <c r="M6468" s="388" t="str">
        <f>IF(_xlfn.IFNA(VLOOKUP(I6468,$AG$3:$AH$83,2,FALSE),"")='11.1'!$D$5,TXM!L6468,"")</f>
        <v/>
      </c>
      <c r="N6468" t="str">
        <f>IFERROR(SMALL($M$5:$M$9000,ROWS($M$5:M6468)),"")</f>
        <v/>
      </c>
      <c r="P6468" t="s">
        <v>1639</v>
      </c>
      <c r="S6468" s="388">
        <f>ROWS(R$5:R6468)</f>
        <v>6464</v>
      </c>
      <c r="T6468" s="388" t="str">
        <f>IF(_xlfn.IFNA(VLOOKUP(P6468,$AG$3:$AH$83,2,FALSE),"")='11.1'!$D$5,TXM!S6468,"")</f>
        <v/>
      </c>
      <c r="U6468" t="str">
        <f>IFERROR(SMALL($T$5:$T$9000,ROWS($T$5:T6468)),"")</f>
        <v/>
      </c>
    </row>
    <row r="6469" spans="1:21" ht="14.4" customHeight="1" x14ac:dyDescent="0.3">
      <c r="A6469" t="s">
        <v>1639</v>
      </c>
      <c r="D6469" s="388">
        <f>ROWS(C$5:C6469)</f>
        <v>6465</v>
      </c>
      <c r="E6469" s="388" t="str">
        <f>IF(_xlfn.IFNA(VLOOKUP(A6469,$AG$3:$AH$83,2,FALSE),"")='11.1'!$D$5,TXM!D6469,"")</f>
        <v/>
      </c>
      <c r="F6469" t="str">
        <f>IFERROR(SMALL($E$5:$E$9000,ROWS($E$5:E6469)),"")</f>
        <v/>
      </c>
      <c r="I6469" s="371" t="s">
        <v>78</v>
      </c>
      <c r="J6469" t="s">
        <v>795</v>
      </c>
      <c r="K6469" s="372">
        <v>360</v>
      </c>
      <c r="L6469" s="388">
        <f>ROWS(K$5:K6469)</f>
        <v>6465</v>
      </c>
      <c r="M6469" s="388" t="str">
        <f>IF(_xlfn.IFNA(VLOOKUP(I6469,$AG$3:$AH$83,2,FALSE),"")='11.1'!$D$5,TXM!L6469,"")</f>
        <v/>
      </c>
      <c r="N6469" t="str">
        <f>IFERROR(SMALL($M$5:$M$9000,ROWS($M$5:M6469)),"")</f>
        <v/>
      </c>
      <c r="P6469" t="s">
        <v>1639</v>
      </c>
      <c r="S6469" s="388">
        <f>ROWS(R$5:R6469)</f>
        <v>6465</v>
      </c>
      <c r="T6469" s="388" t="str">
        <f>IF(_xlfn.IFNA(VLOOKUP(P6469,$AG$3:$AH$83,2,FALSE),"")='11.1'!$D$5,TXM!S6469,"")</f>
        <v/>
      </c>
      <c r="U6469" t="str">
        <f>IFERROR(SMALL($T$5:$T$9000,ROWS($T$5:T6469)),"")</f>
        <v/>
      </c>
    </row>
    <row r="6470" spans="1:21" ht="14.4" customHeight="1" x14ac:dyDescent="0.3">
      <c r="A6470" t="s">
        <v>1639</v>
      </c>
      <c r="D6470" s="388">
        <f>ROWS(C$5:C6470)</f>
        <v>6466</v>
      </c>
      <c r="E6470" s="388" t="str">
        <f>IF(_xlfn.IFNA(VLOOKUP(A6470,$AG$3:$AH$83,2,FALSE),"")='11.1'!$D$5,TXM!D6470,"")</f>
        <v/>
      </c>
      <c r="F6470" t="str">
        <f>IFERROR(SMALL($E$5:$E$9000,ROWS($E$5:E6470)),"")</f>
        <v/>
      </c>
      <c r="I6470" s="371" t="s">
        <v>78</v>
      </c>
      <c r="J6470" t="s">
        <v>809</v>
      </c>
      <c r="K6470" s="372">
        <v>113</v>
      </c>
      <c r="L6470" s="388">
        <f>ROWS(K$5:K6470)</f>
        <v>6466</v>
      </c>
      <c r="M6470" s="388" t="str">
        <f>IF(_xlfn.IFNA(VLOOKUP(I6470,$AG$3:$AH$83,2,FALSE),"")='11.1'!$D$5,TXM!L6470,"")</f>
        <v/>
      </c>
      <c r="N6470" t="str">
        <f>IFERROR(SMALL($M$5:$M$9000,ROWS($M$5:M6470)),"")</f>
        <v/>
      </c>
      <c r="P6470" t="s">
        <v>1639</v>
      </c>
      <c r="S6470" s="388">
        <f>ROWS(R$5:R6470)</f>
        <v>6466</v>
      </c>
      <c r="T6470" s="388" t="str">
        <f>IF(_xlfn.IFNA(VLOOKUP(P6470,$AG$3:$AH$83,2,FALSE),"")='11.1'!$D$5,TXM!S6470,"")</f>
        <v/>
      </c>
      <c r="U6470" t="str">
        <f>IFERROR(SMALL($T$5:$T$9000,ROWS($T$5:T6470)),"")</f>
        <v/>
      </c>
    </row>
    <row r="6471" spans="1:21" ht="14.4" customHeight="1" x14ac:dyDescent="0.3">
      <c r="A6471" t="s">
        <v>1639</v>
      </c>
      <c r="D6471" s="388">
        <f>ROWS(C$5:C6471)</f>
        <v>6467</v>
      </c>
      <c r="E6471" s="388" t="str">
        <f>IF(_xlfn.IFNA(VLOOKUP(A6471,$AG$3:$AH$83,2,FALSE),"")='11.1'!$D$5,TXM!D6471,"")</f>
        <v/>
      </c>
      <c r="F6471" t="str">
        <f>IFERROR(SMALL($E$5:$E$9000,ROWS($E$5:E6471)),"")</f>
        <v/>
      </c>
      <c r="I6471" s="371" t="s">
        <v>78</v>
      </c>
      <c r="J6471" t="s">
        <v>91</v>
      </c>
      <c r="K6471" s="372">
        <v>85</v>
      </c>
      <c r="L6471" s="388">
        <f>ROWS(K$5:K6471)</f>
        <v>6467</v>
      </c>
      <c r="M6471" s="388" t="str">
        <f>IF(_xlfn.IFNA(VLOOKUP(I6471,$AG$3:$AH$83,2,FALSE),"")='11.1'!$D$5,TXM!L6471,"")</f>
        <v/>
      </c>
      <c r="N6471" t="str">
        <f>IFERROR(SMALL($M$5:$M$9000,ROWS($M$5:M6471)),"")</f>
        <v/>
      </c>
      <c r="P6471" t="s">
        <v>1639</v>
      </c>
      <c r="S6471" s="388">
        <f>ROWS(R$5:R6471)</f>
        <v>6467</v>
      </c>
      <c r="T6471" s="388" t="str">
        <f>IF(_xlfn.IFNA(VLOOKUP(P6471,$AG$3:$AH$83,2,FALSE),"")='11.1'!$D$5,TXM!S6471,"")</f>
        <v/>
      </c>
      <c r="U6471" t="str">
        <f>IFERROR(SMALL($T$5:$T$9000,ROWS($T$5:T6471)),"")</f>
        <v/>
      </c>
    </row>
    <row r="6472" spans="1:21" ht="14.4" customHeight="1" x14ac:dyDescent="0.3">
      <c r="A6472" t="s">
        <v>1639</v>
      </c>
      <c r="D6472" s="388">
        <f>ROWS(C$5:C6472)</f>
        <v>6468</v>
      </c>
      <c r="E6472" s="388" t="str">
        <f>IF(_xlfn.IFNA(VLOOKUP(A6472,$AG$3:$AH$83,2,FALSE),"")='11.1'!$D$5,TXM!D6472,"")</f>
        <v/>
      </c>
      <c r="F6472" t="str">
        <f>IFERROR(SMALL($E$5:$E$9000,ROWS($E$5:E6472)),"")</f>
        <v/>
      </c>
      <c r="I6472" s="371" t="s">
        <v>40</v>
      </c>
      <c r="J6472" t="s">
        <v>867</v>
      </c>
      <c r="K6472" s="372">
        <v>1324502518</v>
      </c>
      <c r="L6472" s="388">
        <f>ROWS(K$5:K6472)</f>
        <v>6468</v>
      </c>
      <c r="M6472" s="388" t="str">
        <f>IF(_xlfn.IFNA(VLOOKUP(I6472,$AG$3:$AH$83,2,FALSE),"")='11.1'!$D$5,TXM!L6472,"")</f>
        <v/>
      </c>
      <c r="N6472" t="str">
        <f>IFERROR(SMALL($M$5:$M$9000,ROWS($M$5:M6472)),"")</f>
        <v/>
      </c>
      <c r="P6472" t="s">
        <v>1639</v>
      </c>
      <c r="S6472" s="388">
        <f>ROWS(R$5:R6472)</f>
        <v>6468</v>
      </c>
      <c r="T6472" s="388" t="str">
        <f>IF(_xlfn.IFNA(VLOOKUP(P6472,$AG$3:$AH$83,2,FALSE),"")='11.1'!$D$5,TXM!S6472,"")</f>
        <v/>
      </c>
      <c r="U6472" t="str">
        <f>IFERROR(SMALL($T$5:$T$9000,ROWS($T$5:T6472)),"")</f>
        <v/>
      </c>
    </row>
    <row r="6473" spans="1:21" ht="14.4" customHeight="1" x14ac:dyDescent="0.3">
      <c r="A6473" t="s">
        <v>1639</v>
      </c>
      <c r="D6473" s="388">
        <f>ROWS(C$5:C6473)</f>
        <v>6469</v>
      </c>
      <c r="E6473" s="388" t="str">
        <f>IF(_xlfn.IFNA(VLOOKUP(A6473,$AG$3:$AH$83,2,FALSE),"")='11.1'!$D$5,TXM!D6473,"")</f>
        <v/>
      </c>
      <c r="F6473" t="str">
        <f>IFERROR(SMALL($E$5:$E$9000,ROWS($E$5:E6473)),"")</f>
        <v/>
      </c>
      <c r="I6473" s="371" t="s">
        <v>40</v>
      </c>
      <c r="J6473" t="s">
        <v>863</v>
      </c>
      <c r="K6473" s="372">
        <v>735454762</v>
      </c>
      <c r="L6473" s="388">
        <f>ROWS(K$5:K6473)</f>
        <v>6469</v>
      </c>
      <c r="M6473" s="388" t="str">
        <f>IF(_xlfn.IFNA(VLOOKUP(I6473,$AG$3:$AH$83,2,FALSE),"")='11.1'!$D$5,TXM!L6473,"")</f>
        <v/>
      </c>
      <c r="N6473" t="str">
        <f>IFERROR(SMALL($M$5:$M$9000,ROWS($M$5:M6473)),"")</f>
        <v/>
      </c>
      <c r="P6473" t="s">
        <v>1639</v>
      </c>
      <c r="S6473" s="388">
        <f>ROWS(R$5:R6473)</f>
        <v>6469</v>
      </c>
      <c r="T6473" s="388" t="str">
        <f>IF(_xlfn.IFNA(VLOOKUP(P6473,$AG$3:$AH$83,2,FALSE),"")='11.1'!$D$5,TXM!S6473,"")</f>
        <v/>
      </c>
      <c r="U6473" t="str">
        <f>IFERROR(SMALL($T$5:$T$9000,ROWS($T$5:T6473)),"")</f>
        <v/>
      </c>
    </row>
    <row r="6474" spans="1:21" ht="14.4" customHeight="1" x14ac:dyDescent="0.3">
      <c r="A6474" t="s">
        <v>1639</v>
      </c>
      <c r="D6474" s="388">
        <f>ROWS(C$5:C6474)</f>
        <v>6470</v>
      </c>
      <c r="E6474" s="388" t="str">
        <f>IF(_xlfn.IFNA(VLOOKUP(A6474,$AG$3:$AH$83,2,FALSE),"")='11.1'!$D$5,TXM!D6474,"")</f>
        <v/>
      </c>
      <c r="F6474" t="str">
        <f>IFERROR(SMALL($E$5:$E$9000,ROWS($E$5:E6474)),"")</f>
        <v/>
      </c>
      <c r="I6474" s="371" t="s">
        <v>40</v>
      </c>
      <c r="J6474" t="s">
        <v>1252</v>
      </c>
      <c r="K6474" s="372">
        <v>462128072</v>
      </c>
      <c r="L6474" s="388">
        <f>ROWS(K$5:K6474)</f>
        <v>6470</v>
      </c>
      <c r="M6474" s="388" t="str">
        <f>IF(_xlfn.IFNA(VLOOKUP(I6474,$AG$3:$AH$83,2,FALSE),"")='11.1'!$D$5,TXM!L6474,"")</f>
        <v/>
      </c>
      <c r="N6474" t="str">
        <f>IFERROR(SMALL($M$5:$M$9000,ROWS($M$5:M6474)),"")</f>
        <v/>
      </c>
      <c r="P6474" t="s">
        <v>1639</v>
      </c>
      <c r="S6474" s="388">
        <f>ROWS(R$5:R6474)</f>
        <v>6470</v>
      </c>
      <c r="T6474" s="388" t="str">
        <f>IF(_xlfn.IFNA(VLOOKUP(P6474,$AG$3:$AH$83,2,FALSE),"")='11.1'!$D$5,TXM!S6474,"")</f>
        <v/>
      </c>
      <c r="U6474" t="str">
        <f>IFERROR(SMALL($T$5:$T$9000,ROWS($T$5:T6474)),"")</f>
        <v/>
      </c>
    </row>
    <row r="6475" spans="1:21" ht="14.4" customHeight="1" x14ac:dyDescent="0.3">
      <c r="A6475" t="s">
        <v>1639</v>
      </c>
      <c r="D6475" s="388">
        <f>ROWS(C$5:C6475)</f>
        <v>6471</v>
      </c>
      <c r="E6475" s="388" t="str">
        <f>IF(_xlfn.IFNA(VLOOKUP(A6475,$AG$3:$AH$83,2,FALSE),"")='11.1'!$D$5,TXM!D6475,"")</f>
        <v/>
      </c>
      <c r="F6475" t="str">
        <f>IFERROR(SMALL($E$5:$E$9000,ROWS($E$5:E6475)),"")</f>
        <v/>
      </c>
      <c r="I6475" s="371" t="s">
        <v>40</v>
      </c>
      <c r="J6475" t="s">
        <v>1265</v>
      </c>
      <c r="K6475" s="372">
        <v>329366165</v>
      </c>
      <c r="L6475" s="388">
        <f>ROWS(K$5:K6475)</f>
        <v>6471</v>
      </c>
      <c r="M6475" s="388" t="str">
        <f>IF(_xlfn.IFNA(VLOOKUP(I6475,$AG$3:$AH$83,2,FALSE),"")='11.1'!$D$5,TXM!L6475,"")</f>
        <v/>
      </c>
      <c r="N6475" t="str">
        <f>IFERROR(SMALL($M$5:$M$9000,ROWS($M$5:M6475)),"")</f>
        <v/>
      </c>
      <c r="P6475" t="s">
        <v>1639</v>
      </c>
      <c r="S6475" s="388">
        <f>ROWS(R$5:R6475)</f>
        <v>6471</v>
      </c>
      <c r="T6475" s="388" t="str">
        <f>IF(_xlfn.IFNA(VLOOKUP(P6475,$AG$3:$AH$83,2,FALSE),"")='11.1'!$D$5,TXM!S6475,"")</f>
        <v/>
      </c>
      <c r="U6475" t="str">
        <f>IFERROR(SMALL($T$5:$T$9000,ROWS($T$5:T6475)),"")</f>
        <v/>
      </c>
    </row>
    <row r="6476" spans="1:21" ht="14.4" customHeight="1" x14ac:dyDescent="0.3">
      <c r="A6476" t="s">
        <v>1639</v>
      </c>
      <c r="D6476" s="388">
        <f>ROWS(C$5:C6476)</f>
        <v>6472</v>
      </c>
      <c r="E6476" s="388" t="str">
        <f>IF(_xlfn.IFNA(VLOOKUP(A6476,$AG$3:$AH$83,2,FALSE),"")='11.1'!$D$5,TXM!D6476,"")</f>
        <v/>
      </c>
      <c r="F6476" t="str">
        <f>IFERROR(SMALL($E$5:$E$9000,ROWS($E$5:E6476)),"")</f>
        <v/>
      </c>
      <c r="I6476" s="371" t="s">
        <v>40</v>
      </c>
      <c r="J6476" t="s">
        <v>865</v>
      </c>
      <c r="K6476" s="372">
        <v>238558784</v>
      </c>
      <c r="L6476" s="388">
        <f>ROWS(K$5:K6476)</f>
        <v>6472</v>
      </c>
      <c r="M6476" s="388" t="str">
        <f>IF(_xlfn.IFNA(VLOOKUP(I6476,$AG$3:$AH$83,2,FALSE),"")='11.1'!$D$5,TXM!L6476,"")</f>
        <v/>
      </c>
      <c r="N6476" t="str">
        <f>IFERROR(SMALL($M$5:$M$9000,ROWS($M$5:M6476)),"")</f>
        <v/>
      </c>
      <c r="P6476" t="s">
        <v>1639</v>
      </c>
      <c r="S6476" s="388">
        <f>ROWS(R$5:R6476)</f>
        <v>6472</v>
      </c>
      <c r="T6476" s="388" t="str">
        <f>IF(_xlfn.IFNA(VLOOKUP(P6476,$AG$3:$AH$83,2,FALSE),"")='11.1'!$D$5,TXM!S6476,"")</f>
        <v/>
      </c>
      <c r="U6476" t="str">
        <f>IFERROR(SMALL($T$5:$T$9000,ROWS($T$5:T6476)),"")</f>
        <v/>
      </c>
    </row>
    <row r="6477" spans="1:21" ht="14.4" customHeight="1" x14ac:dyDescent="0.3">
      <c r="A6477" t="s">
        <v>1639</v>
      </c>
      <c r="D6477" s="388">
        <f>ROWS(C$5:C6477)</f>
        <v>6473</v>
      </c>
      <c r="E6477" s="388" t="str">
        <f>IF(_xlfn.IFNA(VLOOKUP(A6477,$AG$3:$AH$83,2,FALSE),"")='11.1'!$D$5,TXM!D6477,"")</f>
        <v/>
      </c>
      <c r="F6477" t="str">
        <f>IFERROR(SMALL($E$5:$E$9000,ROWS($E$5:E6477)),"")</f>
        <v/>
      </c>
      <c r="I6477" s="371" t="s">
        <v>40</v>
      </c>
      <c r="J6477" t="s">
        <v>97</v>
      </c>
      <c r="K6477" s="372">
        <v>192684819</v>
      </c>
      <c r="L6477" s="388">
        <f>ROWS(K$5:K6477)</f>
        <v>6473</v>
      </c>
      <c r="M6477" s="388" t="str">
        <f>IF(_xlfn.IFNA(VLOOKUP(I6477,$AG$3:$AH$83,2,FALSE),"")='11.1'!$D$5,TXM!L6477,"")</f>
        <v/>
      </c>
      <c r="N6477" t="str">
        <f>IFERROR(SMALL($M$5:$M$9000,ROWS($M$5:M6477)),"")</f>
        <v/>
      </c>
      <c r="P6477" t="s">
        <v>1639</v>
      </c>
      <c r="S6477" s="388">
        <f>ROWS(R$5:R6477)</f>
        <v>6473</v>
      </c>
      <c r="T6477" s="388" t="str">
        <f>IF(_xlfn.IFNA(VLOOKUP(P6477,$AG$3:$AH$83,2,FALSE),"")='11.1'!$D$5,TXM!S6477,"")</f>
        <v/>
      </c>
      <c r="U6477" t="str">
        <f>IFERROR(SMALL($T$5:$T$9000,ROWS($T$5:T6477)),"")</f>
        <v/>
      </c>
    </row>
    <row r="6478" spans="1:21" ht="14.4" customHeight="1" x14ac:dyDescent="0.3">
      <c r="A6478" t="s">
        <v>1639</v>
      </c>
      <c r="D6478" s="388">
        <f>ROWS(C$5:C6478)</f>
        <v>6474</v>
      </c>
      <c r="E6478" s="388" t="str">
        <f>IF(_xlfn.IFNA(VLOOKUP(A6478,$AG$3:$AH$83,2,FALSE),"")='11.1'!$D$5,TXM!D6478,"")</f>
        <v/>
      </c>
      <c r="F6478" t="str">
        <f>IFERROR(SMALL($E$5:$E$9000,ROWS($E$5:E6478)),"")</f>
        <v/>
      </c>
      <c r="I6478" s="371" t="s">
        <v>40</v>
      </c>
      <c r="J6478" t="s">
        <v>999</v>
      </c>
      <c r="K6478" s="372">
        <v>138050430</v>
      </c>
      <c r="L6478" s="388">
        <f>ROWS(K$5:K6478)</f>
        <v>6474</v>
      </c>
      <c r="M6478" s="388" t="str">
        <f>IF(_xlfn.IFNA(VLOOKUP(I6478,$AG$3:$AH$83,2,FALSE),"")='11.1'!$D$5,TXM!L6478,"")</f>
        <v/>
      </c>
      <c r="N6478" t="str">
        <f>IFERROR(SMALL($M$5:$M$9000,ROWS($M$5:M6478)),"")</f>
        <v/>
      </c>
      <c r="P6478" t="s">
        <v>1639</v>
      </c>
      <c r="S6478" s="388">
        <f>ROWS(R$5:R6478)</f>
        <v>6474</v>
      </c>
      <c r="T6478" s="388" t="str">
        <f>IF(_xlfn.IFNA(VLOOKUP(P6478,$AG$3:$AH$83,2,FALSE),"")='11.1'!$D$5,TXM!S6478,"")</f>
        <v/>
      </c>
      <c r="U6478" t="str">
        <f>IFERROR(SMALL($T$5:$T$9000,ROWS($T$5:T6478)),"")</f>
        <v/>
      </c>
    </row>
    <row r="6479" spans="1:21" ht="14.4" customHeight="1" x14ac:dyDescent="0.3">
      <c r="A6479" t="s">
        <v>1639</v>
      </c>
      <c r="D6479" s="388">
        <f>ROWS(C$5:C6479)</f>
        <v>6475</v>
      </c>
      <c r="E6479" s="388" t="str">
        <f>IF(_xlfn.IFNA(VLOOKUP(A6479,$AG$3:$AH$83,2,FALSE),"")='11.1'!$D$5,TXM!D6479,"")</f>
        <v/>
      </c>
      <c r="F6479" t="str">
        <f>IFERROR(SMALL($E$5:$E$9000,ROWS($E$5:E6479)),"")</f>
        <v/>
      </c>
      <c r="I6479" s="371" t="s">
        <v>40</v>
      </c>
      <c r="J6479" t="s">
        <v>94</v>
      </c>
      <c r="K6479" s="372">
        <v>121430069</v>
      </c>
      <c r="L6479" s="388">
        <f>ROWS(K$5:K6479)</f>
        <v>6475</v>
      </c>
      <c r="M6479" s="388" t="str">
        <f>IF(_xlfn.IFNA(VLOOKUP(I6479,$AG$3:$AH$83,2,FALSE),"")='11.1'!$D$5,TXM!L6479,"")</f>
        <v/>
      </c>
      <c r="N6479" t="str">
        <f>IFERROR(SMALL($M$5:$M$9000,ROWS($M$5:M6479)),"")</f>
        <v/>
      </c>
      <c r="P6479" t="s">
        <v>1639</v>
      </c>
      <c r="S6479" s="388">
        <f>ROWS(R$5:R6479)</f>
        <v>6475</v>
      </c>
      <c r="T6479" s="388" t="str">
        <f>IF(_xlfn.IFNA(VLOOKUP(P6479,$AG$3:$AH$83,2,FALSE),"")='11.1'!$D$5,TXM!S6479,"")</f>
        <v/>
      </c>
      <c r="U6479" t="str">
        <f>IFERROR(SMALL($T$5:$T$9000,ROWS($T$5:T6479)),"")</f>
        <v/>
      </c>
    </row>
    <row r="6480" spans="1:21" ht="14.4" customHeight="1" x14ac:dyDescent="0.3">
      <c r="A6480" t="s">
        <v>1639</v>
      </c>
      <c r="D6480" s="388">
        <f>ROWS(C$5:C6480)</f>
        <v>6476</v>
      </c>
      <c r="E6480" s="388" t="str">
        <f>IF(_xlfn.IFNA(VLOOKUP(A6480,$AG$3:$AH$83,2,FALSE),"")='11.1'!$D$5,TXM!D6480,"")</f>
        <v/>
      </c>
      <c r="F6480" t="str">
        <f>IFERROR(SMALL($E$5:$E$9000,ROWS($E$5:E6480)),"")</f>
        <v/>
      </c>
      <c r="I6480" s="371" t="s">
        <v>40</v>
      </c>
      <c r="J6480" t="s">
        <v>96</v>
      </c>
      <c r="K6480" s="372">
        <v>114436334</v>
      </c>
      <c r="L6480" s="388">
        <f>ROWS(K$5:K6480)</f>
        <v>6476</v>
      </c>
      <c r="M6480" s="388" t="str">
        <f>IF(_xlfn.IFNA(VLOOKUP(I6480,$AG$3:$AH$83,2,FALSE),"")='11.1'!$D$5,TXM!L6480,"")</f>
        <v/>
      </c>
      <c r="N6480" t="str">
        <f>IFERROR(SMALL($M$5:$M$9000,ROWS($M$5:M6480)),"")</f>
        <v/>
      </c>
      <c r="P6480" t="s">
        <v>1639</v>
      </c>
      <c r="S6480" s="388">
        <f>ROWS(R$5:R6480)</f>
        <v>6476</v>
      </c>
      <c r="T6480" s="388" t="str">
        <f>IF(_xlfn.IFNA(VLOOKUP(P6480,$AG$3:$AH$83,2,FALSE),"")='11.1'!$D$5,TXM!S6480,"")</f>
        <v/>
      </c>
      <c r="U6480" t="str">
        <f>IFERROR(SMALL($T$5:$T$9000,ROWS($T$5:T6480)),"")</f>
        <v/>
      </c>
    </row>
    <row r="6481" spans="1:21" ht="14.4" customHeight="1" x14ac:dyDescent="0.3">
      <c r="A6481" t="s">
        <v>1639</v>
      </c>
      <c r="D6481" s="388">
        <f>ROWS(C$5:C6481)</f>
        <v>6477</v>
      </c>
      <c r="E6481" s="388" t="str">
        <f>IF(_xlfn.IFNA(VLOOKUP(A6481,$AG$3:$AH$83,2,FALSE),"")='11.1'!$D$5,TXM!D6481,"")</f>
        <v/>
      </c>
      <c r="F6481" t="str">
        <f>IFERROR(SMALL($E$5:$E$9000,ROWS($E$5:E6481)),"")</f>
        <v/>
      </c>
      <c r="I6481" s="371" t="s">
        <v>40</v>
      </c>
      <c r="J6481" t="s">
        <v>1000</v>
      </c>
      <c r="K6481" s="372">
        <v>65201409</v>
      </c>
      <c r="L6481" s="388">
        <f>ROWS(K$5:K6481)</f>
        <v>6477</v>
      </c>
      <c r="M6481" s="388" t="str">
        <f>IF(_xlfn.IFNA(VLOOKUP(I6481,$AG$3:$AH$83,2,FALSE),"")='11.1'!$D$5,TXM!L6481,"")</f>
        <v/>
      </c>
      <c r="N6481" t="str">
        <f>IFERROR(SMALL($M$5:$M$9000,ROWS($M$5:M6481)),"")</f>
        <v/>
      </c>
      <c r="P6481" t="s">
        <v>1639</v>
      </c>
      <c r="S6481" s="388">
        <f>ROWS(R$5:R6481)</f>
        <v>6477</v>
      </c>
      <c r="T6481" s="388" t="str">
        <f>IF(_xlfn.IFNA(VLOOKUP(P6481,$AG$3:$AH$83,2,FALSE),"")='11.1'!$D$5,TXM!S6481,"")</f>
        <v/>
      </c>
      <c r="U6481" t="str">
        <f>IFERROR(SMALL($T$5:$T$9000,ROWS($T$5:T6481)),"")</f>
        <v/>
      </c>
    </row>
    <row r="6482" spans="1:21" ht="14.4" customHeight="1" x14ac:dyDescent="0.3">
      <c r="A6482" t="s">
        <v>1639</v>
      </c>
      <c r="D6482" s="388">
        <f>ROWS(C$5:C6482)</f>
        <v>6478</v>
      </c>
      <c r="E6482" s="388" t="str">
        <f>IF(_xlfn.IFNA(VLOOKUP(A6482,$AG$3:$AH$83,2,FALSE),"")='11.1'!$D$5,TXM!D6482,"")</f>
        <v/>
      </c>
      <c r="F6482" t="str">
        <f>IFERROR(SMALL($E$5:$E$9000,ROWS($E$5:E6482)),"")</f>
        <v/>
      </c>
      <c r="I6482" s="371" t="s">
        <v>40</v>
      </c>
      <c r="J6482" t="s">
        <v>781</v>
      </c>
      <c r="K6482" s="372">
        <v>64367536</v>
      </c>
      <c r="L6482" s="388">
        <f>ROWS(K$5:K6482)</f>
        <v>6478</v>
      </c>
      <c r="M6482" s="388" t="str">
        <f>IF(_xlfn.IFNA(VLOOKUP(I6482,$AG$3:$AH$83,2,FALSE),"")='11.1'!$D$5,TXM!L6482,"")</f>
        <v/>
      </c>
      <c r="N6482" t="str">
        <f>IFERROR(SMALL($M$5:$M$9000,ROWS($M$5:M6482)),"")</f>
        <v/>
      </c>
      <c r="P6482" t="s">
        <v>1639</v>
      </c>
      <c r="S6482" s="388">
        <f>ROWS(R$5:R6482)</f>
        <v>6478</v>
      </c>
      <c r="T6482" s="388" t="str">
        <f>IF(_xlfn.IFNA(VLOOKUP(P6482,$AG$3:$AH$83,2,FALSE),"")='11.1'!$D$5,TXM!S6482,"")</f>
        <v/>
      </c>
      <c r="U6482" t="str">
        <f>IFERROR(SMALL($T$5:$T$9000,ROWS($T$5:T6482)),"")</f>
        <v/>
      </c>
    </row>
    <row r="6483" spans="1:21" ht="14.4" customHeight="1" x14ac:dyDescent="0.3">
      <c r="A6483" t="s">
        <v>1639</v>
      </c>
      <c r="D6483" s="388">
        <f>ROWS(C$5:C6483)</f>
        <v>6479</v>
      </c>
      <c r="E6483" s="388" t="str">
        <f>IF(_xlfn.IFNA(VLOOKUP(A6483,$AG$3:$AH$83,2,FALSE),"")='11.1'!$D$5,TXM!D6483,"")</f>
        <v/>
      </c>
      <c r="F6483" t="str">
        <f>IFERROR(SMALL($E$5:$E$9000,ROWS($E$5:E6483)),"")</f>
        <v/>
      </c>
      <c r="I6483" s="371" t="s">
        <v>40</v>
      </c>
      <c r="J6483" t="s">
        <v>107</v>
      </c>
      <c r="K6483" s="372">
        <v>63204670</v>
      </c>
      <c r="L6483" s="388">
        <f>ROWS(K$5:K6483)</f>
        <v>6479</v>
      </c>
      <c r="M6483" s="388" t="str">
        <f>IF(_xlfn.IFNA(VLOOKUP(I6483,$AG$3:$AH$83,2,FALSE),"")='11.1'!$D$5,TXM!L6483,"")</f>
        <v/>
      </c>
      <c r="N6483" t="str">
        <f>IFERROR(SMALL($M$5:$M$9000,ROWS($M$5:M6483)),"")</f>
        <v/>
      </c>
      <c r="P6483" t="s">
        <v>1639</v>
      </c>
      <c r="S6483" s="388">
        <f>ROWS(R$5:R6483)</f>
        <v>6479</v>
      </c>
      <c r="T6483" s="388" t="str">
        <f>IF(_xlfn.IFNA(VLOOKUP(P6483,$AG$3:$AH$83,2,FALSE),"")='11.1'!$D$5,TXM!S6483,"")</f>
        <v/>
      </c>
      <c r="U6483" t="str">
        <f>IFERROR(SMALL($T$5:$T$9000,ROWS($T$5:T6483)),"")</f>
        <v/>
      </c>
    </row>
    <row r="6484" spans="1:21" ht="14.4" customHeight="1" x14ac:dyDescent="0.3">
      <c r="A6484" t="s">
        <v>1639</v>
      </c>
      <c r="D6484" s="388">
        <f>ROWS(C$5:C6484)</f>
        <v>6480</v>
      </c>
      <c r="E6484" s="388" t="str">
        <f>IF(_xlfn.IFNA(VLOOKUP(A6484,$AG$3:$AH$83,2,FALSE),"")='11.1'!$D$5,TXM!D6484,"")</f>
        <v/>
      </c>
      <c r="F6484" t="str">
        <f>IFERROR(SMALL($E$5:$E$9000,ROWS($E$5:E6484)),"")</f>
        <v/>
      </c>
      <c r="I6484" s="371" t="s">
        <v>40</v>
      </c>
      <c r="J6484" t="s">
        <v>108</v>
      </c>
      <c r="K6484" s="372">
        <v>50686540</v>
      </c>
      <c r="L6484" s="388">
        <f>ROWS(K$5:K6484)</f>
        <v>6480</v>
      </c>
      <c r="M6484" s="388" t="str">
        <f>IF(_xlfn.IFNA(VLOOKUP(I6484,$AG$3:$AH$83,2,FALSE),"")='11.1'!$D$5,TXM!L6484,"")</f>
        <v/>
      </c>
      <c r="N6484" t="str">
        <f>IFERROR(SMALL($M$5:$M$9000,ROWS($M$5:M6484)),"")</f>
        <v/>
      </c>
      <c r="P6484" t="s">
        <v>1639</v>
      </c>
      <c r="S6484" s="388">
        <f>ROWS(R$5:R6484)</f>
        <v>6480</v>
      </c>
      <c r="T6484" s="388" t="str">
        <f>IF(_xlfn.IFNA(VLOOKUP(P6484,$AG$3:$AH$83,2,FALSE),"")='11.1'!$D$5,TXM!S6484,"")</f>
        <v/>
      </c>
      <c r="U6484" t="str">
        <f>IFERROR(SMALL($T$5:$T$9000,ROWS($T$5:T6484)),"")</f>
        <v/>
      </c>
    </row>
    <row r="6485" spans="1:21" ht="14.4" customHeight="1" x14ac:dyDescent="0.3">
      <c r="A6485" t="s">
        <v>1639</v>
      </c>
      <c r="D6485" s="388">
        <f>ROWS(C$5:C6485)</f>
        <v>6481</v>
      </c>
      <c r="E6485" s="388" t="str">
        <f>IF(_xlfn.IFNA(VLOOKUP(A6485,$AG$3:$AH$83,2,FALSE),"")='11.1'!$D$5,TXM!D6485,"")</f>
        <v/>
      </c>
      <c r="F6485" t="str">
        <f>IFERROR(SMALL($E$5:$E$9000,ROWS($E$5:E6485)),"")</f>
        <v/>
      </c>
      <c r="I6485" s="371" t="s">
        <v>40</v>
      </c>
      <c r="J6485" t="s">
        <v>1500</v>
      </c>
      <c r="K6485" s="372">
        <v>49784795</v>
      </c>
      <c r="L6485" s="388">
        <f>ROWS(K$5:K6485)</f>
        <v>6481</v>
      </c>
      <c r="M6485" s="388" t="str">
        <f>IF(_xlfn.IFNA(VLOOKUP(I6485,$AG$3:$AH$83,2,FALSE),"")='11.1'!$D$5,TXM!L6485,"")</f>
        <v/>
      </c>
      <c r="N6485" t="str">
        <f>IFERROR(SMALL($M$5:$M$9000,ROWS($M$5:M6485)),"")</f>
        <v/>
      </c>
      <c r="P6485" t="s">
        <v>1639</v>
      </c>
      <c r="S6485" s="388">
        <f>ROWS(R$5:R6485)</f>
        <v>6481</v>
      </c>
      <c r="T6485" s="388" t="str">
        <f>IF(_xlfn.IFNA(VLOOKUP(P6485,$AG$3:$AH$83,2,FALSE),"")='11.1'!$D$5,TXM!S6485,"")</f>
        <v/>
      </c>
      <c r="U6485" t="str">
        <f>IFERROR(SMALL($T$5:$T$9000,ROWS($T$5:T6485)),"")</f>
        <v/>
      </c>
    </row>
    <row r="6486" spans="1:21" ht="14.4" customHeight="1" x14ac:dyDescent="0.3">
      <c r="A6486" t="s">
        <v>1639</v>
      </c>
      <c r="D6486" s="388">
        <f>ROWS(C$5:C6486)</f>
        <v>6482</v>
      </c>
      <c r="E6486" s="388" t="str">
        <f>IF(_xlfn.IFNA(VLOOKUP(A6486,$AG$3:$AH$83,2,FALSE),"")='11.1'!$D$5,TXM!D6486,"")</f>
        <v/>
      </c>
      <c r="F6486" t="str">
        <f>IFERROR(SMALL($E$5:$E$9000,ROWS($E$5:E6486)),"")</f>
        <v/>
      </c>
      <c r="I6486" s="371" t="s">
        <v>40</v>
      </c>
      <c r="J6486" t="s">
        <v>791</v>
      </c>
      <c r="K6486" s="372">
        <v>44433248</v>
      </c>
      <c r="L6486" s="388">
        <f>ROWS(K$5:K6486)</f>
        <v>6482</v>
      </c>
      <c r="M6486" s="388" t="str">
        <f>IF(_xlfn.IFNA(VLOOKUP(I6486,$AG$3:$AH$83,2,FALSE),"")='11.1'!$D$5,TXM!L6486,"")</f>
        <v/>
      </c>
      <c r="N6486" t="str">
        <f>IFERROR(SMALL($M$5:$M$9000,ROWS($M$5:M6486)),"")</f>
        <v/>
      </c>
      <c r="P6486" t="s">
        <v>1639</v>
      </c>
      <c r="S6486" s="388">
        <f>ROWS(R$5:R6486)</f>
        <v>6482</v>
      </c>
      <c r="T6486" s="388" t="str">
        <f>IF(_xlfn.IFNA(VLOOKUP(P6486,$AG$3:$AH$83,2,FALSE),"")='11.1'!$D$5,TXM!S6486,"")</f>
        <v/>
      </c>
      <c r="U6486" t="str">
        <f>IFERROR(SMALL($T$5:$T$9000,ROWS($T$5:T6486)),"")</f>
        <v/>
      </c>
    </row>
    <row r="6487" spans="1:21" ht="14.4" customHeight="1" x14ac:dyDescent="0.3">
      <c r="A6487" t="s">
        <v>1639</v>
      </c>
      <c r="D6487" s="388">
        <f>ROWS(C$5:C6487)</f>
        <v>6483</v>
      </c>
      <c r="E6487" s="388" t="str">
        <f>IF(_xlfn.IFNA(VLOOKUP(A6487,$AG$3:$AH$83,2,FALSE),"")='11.1'!$D$5,TXM!D6487,"")</f>
        <v/>
      </c>
      <c r="F6487" t="str">
        <f>IFERROR(SMALL($E$5:$E$9000,ROWS($E$5:E6487)),"")</f>
        <v/>
      </c>
      <c r="I6487" s="371" t="s">
        <v>40</v>
      </c>
      <c r="J6487" t="s">
        <v>1285</v>
      </c>
      <c r="K6487" s="372">
        <v>40038713</v>
      </c>
      <c r="L6487" s="388">
        <f>ROWS(K$5:K6487)</f>
        <v>6483</v>
      </c>
      <c r="M6487" s="388" t="str">
        <f>IF(_xlfn.IFNA(VLOOKUP(I6487,$AG$3:$AH$83,2,FALSE),"")='11.1'!$D$5,TXM!L6487,"")</f>
        <v/>
      </c>
      <c r="N6487" t="str">
        <f>IFERROR(SMALL($M$5:$M$9000,ROWS($M$5:M6487)),"")</f>
        <v/>
      </c>
      <c r="P6487" t="s">
        <v>1639</v>
      </c>
      <c r="S6487" s="388">
        <f>ROWS(R$5:R6487)</f>
        <v>6483</v>
      </c>
      <c r="T6487" s="388" t="str">
        <f>IF(_xlfn.IFNA(VLOOKUP(P6487,$AG$3:$AH$83,2,FALSE),"")='11.1'!$D$5,TXM!S6487,"")</f>
        <v/>
      </c>
      <c r="U6487" t="str">
        <f>IFERROR(SMALL($T$5:$T$9000,ROWS($T$5:T6487)),"")</f>
        <v/>
      </c>
    </row>
    <row r="6488" spans="1:21" ht="14.4" customHeight="1" x14ac:dyDescent="0.3">
      <c r="A6488" t="s">
        <v>1639</v>
      </c>
      <c r="D6488" s="388">
        <f>ROWS(C$5:C6488)</f>
        <v>6484</v>
      </c>
      <c r="E6488" s="388" t="str">
        <f>IF(_xlfn.IFNA(VLOOKUP(A6488,$AG$3:$AH$83,2,FALSE),"")='11.1'!$D$5,TXM!D6488,"")</f>
        <v/>
      </c>
      <c r="F6488" t="str">
        <f>IFERROR(SMALL($E$5:$E$9000,ROWS($E$5:E6488)),"")</f>
        <v/>
      </c>
      <c r="I6488" s="371" t="s">
        <v>40</v>
      </c>
      <c r="J6488" t="s">
        <v>172</v>
      </c>
      <c r="K6488" s="372">
        <v>37761948</v>
      </c>
      <c r="L6488" s="388">
        <f>ROWS(K$5:K6488)</f>
        <v>6484</v>
      </c>
      <c r="M6488" s="388" t="str">
        <f>IF(_xlfn.IFNA(VLOOKUP(I6488,$AG$3:$AH$83,2,FALSE),"")='11.1'!$D$5,TXM!L6488,"")</f>
        <v/>
      </c>
      <c r="N6488" t="str">
        <f>IFERROR(SMALL($M$5:$M$9000,ROWS($M$5:M6488)),"")</f>
        <v/>
      </c>
      <c r="P6488" t="s">
        <v>1639</v>
      </c>
      <c r="S6488" s="388">
        <f>ROWS(R$5:R6488)</f>
        <v>6484</v>
      </c>
      <c r="T6488" s="388" t="str">
        <f>IF(_xlfn.IFNA(VLOOKUP(P6488,$AG$3:$AH$83,2,FALSE),"")='11.1'!$D$5,TXM!S6488,"")</f>
        <v/>
      </c>
      <c r="U6488" t="str">
        <f>IFERROR(SMALL($T$5:$T$9000,ROWS($T$5:T6488)),"")</f>
        <v/>
      </c>
    </row>
    <row r="6489" spans="1:21" ht="14.4" customHeight="1" x14ac:dyDescent="0.3">
      <c r="A6489" t="s">
        <v>1639</v>
      </c>
      <c r="D6489" s="388">
        <f>ROWS(C$5:C6489)</f>
        <v>6485</v>
      </c>
      <c r="E6489" s="388" t="str">
        <f>IF(_xlfn.IFNA(VLOOKUP(A6489,$AG$3:$AH$83,2,FALSE),"")='11.1'!$D$5,TXM!D6489,"")</f>
        <v/>
      </c>
      <c r="F6489" t="str">
        <f>IFERROR(SMALL($E$5:$E$9000,ROWS($E$5:E6489)),"")</f>
        <v/>
      </c>
      <c r="I6489" s="371" t="s">
        <v>40</v>
      </c>
      <c r="J6489" t="s">
        <v>843</v>
      </c>
      <c r="K6489" s="372">
        <v>37249613</v>
      </c>
      <c r="L6489" s="388">
        <f>ROWS(K$5:K6489)</f>
        <v>6485</v>
      </c>
      <c r="M6489" s="388" t="str">
        <f>IF(_xlfn.IFNA(VLOOKUP(I6489,$AG$3:$AH$83,2,FALSE),"")='11.1'!$D$5,TXM!L6489,"")</f>
        <v/>
      </c>
      <c r="N6489" t="str">
        <f>IFERROR(SMALL($M$5:$M$9000,ROWS($M$5:M6489)),"")</f>
        <v/>
      </c>
      <c r="P6489" t="s">
        <v>1639</v>
      </c>
      <c r="S6489" s="388">
        <f>ROWS(R$5:R6489)</f>
        <v>6485</v>
      </c>
      <c r="T6489" s="388" t="str">
        <f>IF(_xlfn.IFNA(VLOOKUP(P6489,$AG$3:$AH$83,2,FALSE),"")='11.1'!$D$5,TXM!S6489,"")</f>
        <v/>
      </c>
      <c r="U6489" t="str">
        <f>IFERROR(SMALL($T$5:$T$9000,ROWS($T$5:T6489)),"")</f>
        <v/>
      </c>
    </row>
    <row r="6490" spans="1:21" ht="14.4" customHeight="1" x14ac:dyDescent="0.3">
      <c r="A6490" t="s">
        <v>1639</v>
      </c>
      <c r="D6490" s="388">
        <f>ROWS(C$5:C6490)</f>
        <v>6486</v>
      </c>
      <c r="E6490" s="388" t="str">
        <f>IF(_xlfn.IFNA(VLOOKUP(A6490,$AG$3:$AH$83,2,FALSE),"")='11.1'!$D$5,TXM!D6490,"")</f>
        <v/>
      </c>
      <c r="F6490" t="str">
        <f>IFERROR(SMALL($E$5:$E$9000,ROWS($E$5:E6490)),"")</f>
        <v/>
      </c>
      <c r="I6490" s="371" t="s">
        <v>40</v>
      </c>
      <c r="J6490" t="s">
        <v>1001</v>
      </c>
      <c r="K6490" s="372">
        <v>34941723</v>
      </c>
      <c r="L6490" s="388">
        <f>ROWS(K$5:K6490)</f>
        <v>6486</v>
      </c>
      <c r="M6490" s="388" t="str">
        <f>IF(_xlfn.IFNA(VLOOKUP(I6490,$AG$3:$AH$83,2,FALSE),"")='11.1'!$D$5,TXM!L6490,"")</f>
        <v/>
      </c>
      <c r="N6490" t="str">
        <f>IFERROR(SMALL($M$5:$M$9000,ROWS($M$5:M6490)),"")</f>
        <v/>
      </c>
      <c r="P6490" t="s">
        <v>1639</v>
      </c>
      <c r="S6490" s="388">
        <f>ROWS(R$5:R6490)</f>
        <v>6486</v>
      </c>
      <c r="T6490" s="388" t="str">
        <f>IF(_xlfn.IFNA(VLOOKUP(P6490,$AG$3:$AH$83,2,FALSE),"")='11.1'!$D$5,TXM!S6490,"")</f>
        <v/>
      </c>
      <c r="U6490" t="str">
        <f>IFERROR(SMALL($T$5:$T$9000,ROWS($T$5:T6490)),"")</f>
        <v/>
      </c>
    </row>
    <row r="6491" spans="1:21" ht="14.4" customHeight="1" x14ac:dyDescent="0.3">
      <c r="A6491" t="s">
        <v>1639</v>
      </c>
      <c r="D6491" s="388">
        <f>ROWS(C$5:C6491)</f>
        <v>6487</v>
      </c>
      <c r="E6491" s="388" t="str">
        <f>IF(_xlfn.IFNA(VLOOKUP(A6491,$AG$3:$AH$83,2,FALSE),"")='11.1'!$D$5,TXM!D6491,"")</f>
        <v/>
      </c>
      <c r="F6491" t="str">
        <f>IFERROR(SMALL($E$5:$E$9000,ROWS($E$5:E6491)),"")</f>
        <v/>
      </c>
      <c r="I6491" s="371" t="s">
        <v>40</v>
      </c>
      <c r="J6491" t="s">
        <v>869</v>
      </c>
      <c r="K6491" s="372">
        <v>34670522</v>
      </c>
      <c r="L6491" s="388">
        <f>ROWS(K$5:K6491)</f>
        <v>6487</v>
      </c>
      <c r="M6491" s="388" t="str">
        <f>IF(_xlfn.IFNA(VLOOKUP(I6491,$AG$3:$AH$83,2,FALSE),"")='11.1'!$D$5,TXM!L6491,"")</f>
        <v/>
      </c>
      <c r="N6491" t="str">
        <f>IFERROR(SMALL($M$5:$M$9000,ROWS($M$5:M6491)),"")</f>
        <v/>
      </c>
      <c r="P6491" t="s">
        <v>1639</v>
      </c>
      <c r="S6491" s="388">
        <f>ROWS(R$5:R6491)</f>
        <v>6487</v>
      </c>
      <c r="T6491" s="388" t="str">
        <f>IF(_xlfn.IFNA(VLOOKUP(P6491,$AG$3:$AH$83,2,FALSE),"")='11.1'!$D$5,TXM!S6491,"")</f>
        <v/>
      </c>
      <c r="U6491" t="str">
        <f>IFERROR(SMALL($T$5:$T$9000,ROWS($T$5:T6491)),"")</f>
        <v/>
      </c>
    </row>
    <row r="6492" spans="1:21" ht="14.4" customHeight="1" x14ac:dyDescent="0.3">
      <c r="A6492" t="s">
        <v>1639</v>
      </c>
      <c r="D6492" s="388">
        <f>ROWS(C$5:C6492)</f>
        <v>6488</v>
      </c>
      <c r="E6492" s="388" t="str">
        <f>IF(_xlfn.IFNA(VLOOKUP(A6492,$AG$3:$AH$83,2,FALSE),"")='11.1'!$D$5,TXM!D6492,"")</f>
        <v/>
      </c>
      <c r="F6492" t="str">
        <f>IFERROR(SMALL($E$5:$E$9000,ROWS($E$5:E6492)),"")</f>
        <v/>
      </c>
      <c r="I6492" s="371" t="s">
        <v>40</v>
      </c>
      <c r="J6492" t="s">
        <v>1318</v>
      </c>
      <c r="K6492" s="372">
        <v>25624270</v>
      </c>
      <c r="L6492" s="388">
        <f>ROWS(K$5:K6492)</f>
        <v>6488</v>
      </c>
      <c r="M6492" s="388" t="str">
        <f>IF(_xlfn.IFNA(VLOOKUP(I6492,$AG$3:$AH$83,2,FALSE),"")='11.1'!$D$5,TXM!L6492,"")</f>
        <v/>
      </c>
      <c r="N6492" t="str">
        <f>IFERROR(SMALL($M$5:$M$9000,ROWS($M$5:M6492)),"")</f>
        <v/>
      </c>
      <c r="P6492" t="s">
        <v>1639</v>
      </c>
      <c r="S6492" s="388">
        <f>ROWS(R$5:R6492)</f>
        <v>6488</v>
      </c>
      <c r="T6492" s="388" t="str">
        <f>IF(_xlfn.IFNA(VLOOKUP(P6492,$AG$3:$AH$83,2,FALSE),"")='11.1'!$D$5,TXM!S6492,"")</f>
        <v/>
      </c>
      <c r="U6492" t="str">
        <f>IFERROR(SMALL($T$5:$T$9000,ROWS($T$5:T6492)),"")</f>
        <v/>
      </c>
    </row>
    <row r="6493" spans="1:21" ht="14.4" customHeight="1" x14ac:dyDescent="0.3">
      <c r="A6493" t="s">
        <v>1639</v>
      </c>
      <c r="D6493" s="388">
        <f>ROWS(C$5:C6493)</f>
        <v>6489</v>
      </c>
      <c r="E6493" s="388" t="str">
        <f>IF(_xlfn.IFNA(VLOOKUP(A6493,$AG$3:$AH$83,2,FALSE),"")='11.1'!$D$5,TXM!D6493,"")</f>
        <v/>
      </c>
      <c r="F6493" t="str">
        <f>IFERROR(SMALL($E$5:$E$9000,ROWS($E$5:E6493)),"")</f>
        <v/>
      </c>
      <c r="I6493" s="371" t="s">
        <v>40</v>
      </c>
      <c r="J6493" t="s">
        <v>859</v>
      </c>
      <c r="K6493" s="372">
        <v>23436145</v>
      </c>
      <c r="L6493" s="388">
        <f>ROWS(K$5:K6493)</f>
        <v>6489</v>
      </c>
      <c r="M6493" s="388" t="str">
        <f>IF(_xlfn.IFNA(VLOOKUP(I6493,$AG$3:$AH$83,2,FALSE),"")='11.1'!$D$5,TXM!L6493,"")</f>
        <v/>
      </c>
      <c r="N6493" t="str">
        <f>IFERROR(SMALL($M$5:$M$9000,ROWS($M$5:M6493)),"")</f>
        <v/>
      </c>
      <c r="P6493" t="s">
        <v>1639</v>
      </c>
      <c r="S6493" s="388">
        <f>ROWS(R$5:R6493)</f>
        <v>6489</v>
      </c>
      <c r="T6493" s="388" t="str">
        <f>IF(_xlfn.IFNA(VLOOKUP(P6493,$AG$3:$AH$83,2,FALSE),"")='11.1'!$D$5,TXM!S6493,"")</f>
        <v/>
      </c>
      <c r="U6493" t="str">
        <f>IFERROR(SMALL($T$5:$T$9000,ROWS($T$5:T6493)),"")</f>
        <v/>
      </c>
    </row>
    <row r="6494" spans="1:21" ht="14.4" customHeight="1" x14ac:dyDescent="0.3">
      <c r="A6494" t="s">
        <v>1639</v>
      </c>
      <c r="D6494" s="388">
        <f>ROWS(C$5:C6494)</f>
        <v>6490</v>
      </c>
      <c r="E6494" s="388" t="str">
        <f>IF(_xlfn.IFNA(VLOOKUP(A6494,$AG$3:$AH$83,2,FALSE),"")='11.1'!$D$5,TXM!D6494,"")</f>
        <v/>
      </c>
      <c r="F6494" t="str">
        <f>IFERROR(SMALL($E$5:$E$9000,ROWS($E$5:E6494)),"")</f>
        <v/>
      </c>
      <c r="I6494" s="371" t="s">
        <v>40</v>
      </c>
      <c r="J6494" t="s">
        <v>793</v>
      </c>
      <c r="K6494" s="372">
        <v>20966970</v>
      </c>
      <c r="L6494" s="388">
        <f>ROWS(K$5:K6494)</f>
        <v>6490</v>
      </c>
      <c r="M6494" s="388" t="str">
        <f>IF(_xlfn.IFNA(VLOOKUP(I6494,$AG$3:$AH$83,2,FALSE),"")='11.1'!$D$5,TXM!L6494,"")</f>
        <v/>
      </c>
      <c r="N6494" t="str">
        <f>IFERROR(SMALL($M$5:$M$9000,ROWS($M$5:M6494)),"")</f>
        <v/>
      </c>
      <c r="P6494" t="s">
        <v>1639</v>
      </c>
      <c r="S6494" s="388">
        <f>ROWS(R$5:R6494)</f>
        <v>6490</v>
      </c>
      <c r="T6494" s="388" t="str">
        <f>IF(_xlfn.IFNA(VLOOKUP(P6494,$AG$3:$AH$83,2,FALSE),"")='11.1'!$D$5,TXM!S6494,"")</f>
        <v/>
      </c>
      <c r="U6494" t="str">
        <f>IFERROR(SMALL($T$5:$T$9000,ROWS($T$5:T6494)),"")</f>
        <v/>
      </c>
    </row>
    <row r="6495" spans="1:21" ht="14.4" customHeight="1" x14ac:dyDescent="0.3">
      <c r="A6495" t="s">
        <v>1639</v>
      </c>
      <c r="D6495" s="388">
        <f>ROWS(C$5:C6495)</f>
        <v>6491</v>
      </c>
      <c r="E6495" s="388" t="str">
        <f>IF(_xlfn.IFNA(VLOOKUP(A6495,$AG$3:$AH$83,2,FALSE),"")='11.1'!$D$5,TXM!D6495,"")</f>
        <v/>
      </c>
      <c r="F6495" t="str">
        <f>IFERROR(SMALL($E$5:$E$9000,ROWS($E$5:E6495)),"")</f>
        <v/>
      </c>
      <c r="I6495" s="371" t="s">
        <v>40</v>
      </c>
      <c r="J6495" t="s">
        <v>91</v>
      </c>
      <c r="K6495" s="372">
        <v>16207912</v>
      </c>
      <c r="L6495" s="388">
        <f>ROWS(K$5:K6495)</f>
        <v>6491</v>
      </c>
      <c r="M6495" s="388" t="str">
        <f>IF(_xlfn.IFNA(VLOOKUP(I6495,$AG$3:$AH$83,2,FALSE),"")='11.1'!$D$5,TXM!L6495,"")</f>
        <v/>
      </c>
      <c r="N6495" t="str">
        <f>IFERROR(SMALL($M$5:$M$9000,ROWS($M$5:M6495)),"")</f>
        <v/>
      </c>
      <c r="P6495" t="s">
        <v>1639</v>
      </c>
      <c r="S6495" s="388">
        <f>ROWS(R$5:R6495)</f>
        <v>6491</v>
      </c>
      <c r="T6495" s="388" t="str">
        <f>IF(_xlfn.IFNA(VLOOKUP(P6495,$AG$3:$AH$83,2,FALSE),"")='11.1'!$D$5,TXM!S6495,"")</f>
        <v/>
      </c>
      <c r="U6495" t="str">
        <f>IFERROR(SMALL($T$5:$T$9000,ROWS($T$5:T6495)),"")</f>
        <v/>
      </c>
    </row>
    <row r="6496" spans="1:21" ht="14.4" customHeight="1" x14ac:dyDescent="0.3">
      <c r="A6496" t="s">
        <v>1639</v>
      </c>
      <c r="D6496" s="388">
        <f>ROWS(C$5:C6496)</f>
        <v>6492</v>
      </c>
      <c r="E6496" s="388" t="str">
        <f>IF(_xlfn.IFNA(VLOOKUP(A6496,$AG$3:$AH$83,2,FALSE),"")='11.1'!$D$5,TXM!D6496,"")</f>
        <v/>
      </c>
      <c r="F6496" t="str">
        <f>IFERROR(SMALL($E$5:$E$9000,ROWS($E$5:E6496)),"")</f>
        <v/>
      </c>
      <c r="I6496" s="371" t="s">
        <v>40</v>
      </c>
      <c r="J6496" t="s">
        <v>775</v>
      </c>
      <c r="K6496" s="372">
        <v>13317575</v>
      </c>
      <c r="L6496" s="388">
        <f>ROWS(K$5:K6496)</f>
        <v>6492</v>
      </c>
      <c r="M6496" s="388" t="str">
        <f>IF(_xlfn.IFNA(VLOOKUP(I6496,$AG$3:$AH$83,2,FALSE),"")='11.1'!$D$5,TXM!L6496,"")</f>
        <v/>
      </c>
      <c r="N6496" t="str">
        <f>IFERROR(SMALL($M$5:$M$9000,ROWS($M$5:M6496)),"")</f>
        <v/>
      </c>
      <c r="P6496" t="s">
        <v>1639</v>
      </c>
      <c r="S6496" s="388">
        <f>ROWS(R$5:R6496)</f>
        <v>6492</v>
      </c>
      <c r="T6496" s="388" t="str">
        <f>IF(_xlfn.IFNA(VLOOKUP(P6496,$AG$3:$AH$83,2,FALSE),"")='11.1'!$D$5,TXM!S6496,"")</f>
        <v/>
      </c>
      <c r="U6496" t="str">
        <f>IFERROR(SMALL($T$5:$T$9000,ROWS($T$5:T6496)),"")</f>
        <v/>
      </c>
    </row>
    <row r="6497" spans="1:21" ht="14.4" customHeight="1" x14ac:dyDescent="0.3">
      <c r="A6497" t="s">
        <v>1639</v>
      </c>
      <c r="D6497" s="388">
        <f>ROWS(C$5:C6497)</f>
        <v>6493</v>
      </c>
      <c r="E6497" s="388" t="str">
        <f>IF(_xlfn.IFNA(VLOOKUP(A6497,$AG$3:$AH$83,2,FALSE),"")='11.1'!$D$5,TXM!D6497,"")</f>
        <v/>
      </c>
      <c r="F6497" t="str">
        <f>IFERROR(SMALL($E$5:$E$9000,ROWS($E$5:E6497)),"")</f>
        <v/>
      </c>
      <c r="I6497" s="371" t="s">
        <v>40</v>
      </c>
      <c r="J6497" t="s">
        <v>102</v>
      </c>
      <c r="K6497" s="372">
        <v>11387639</v>
      </c>
      <c r="L6497" s="388">
        <f>ROWS(K$5:K6497)</f>
        <v>6493</v>
      </c>
      <c r="M6497" s="388" t="str">
        <f>IF(_xlfn.IFNA(VLOOKUP(I6497,$AG$3:$AH$83,2,FALSE),"")='11.1'!$D$5,TXM!L6497,"")</f>
        <v/>
      </c>
      <c r="N6497" t="str">
        <f>IFERROR(SMALL($M$5:$M$9000,ROWS($M$5:M6497)),"")</f>
        <v/>
      </c>
      <c r="P6497" t="s">
        <v>1639</v>
      </c>
      <c r="S6497" s="388">
        <f>ROWS(R$5:R6497)</f>
        <v>6493</v>
      </c>
      <c r="T6497" s="388" t="str">
        <f>IF(_xlfn.IFNA(VLOOKUP(P6497,$AG$3:$AH$83,2,FALSE),"")='11.1'!$D$5,TXM!S6497,"")</f>
        <v/>
      </c>
      <c r="U6497" t="str">
        <f>IFERROR(SMALL($T$5:$T$9000,ROWS($T$5:T6497)),"")</f>
        <v/>
      </c>
    </row>
    <row r="6498" spans="1:21" ht="14.4" customHeight="1" x14ac:dyDescent="0.3">
      <c r="A6498" t="s">
        <v>1639</v>
      </c>
      <c r="D6498" s="388">
        <f>ROWS(C$5:C6498)</f>
        <v>6494</v>
      </c>
      <c r="E6498" s="388" t="str">
        <f>IF(_xlfn.IFNA(VLOOKUP(A6498,$AG$3:$AH$83,2,FALSE),"")='11.1'!$D$5,TXM!D6498,"")</f>
        <v/>
      </c>
      <c r="F6498" t="str">
        <f>IFERROR(SMALL($E$5:$E$9000,ROWS($E$5:E6498)),"")</f>
        <v/>
      </c>
      <c r="I6498" s="371" t="s">
        <v>40</v>
      </c>
      <c r="J6498" t="s">
        <v>837</v>
      </c>
      <c r="K6498" s="372">
        <v>10790764</v>
      </c>
      <c r="L6498" s="388">
        <f>ROWS(K$5:K6498)</f>
        <v>6494</v>
      </c>
      <c r="M6498" s="388" t="str">
        <f>IF(_xlfn.IFNA(VLOOKUP(I6498,$AG$3:$AH$83,2,FALSE),"")='11.1'!$D$5,TXM!L6498,"")</f>
        <v/>
      </c>
      <c r="N6498" t="str">
        <f>IFERROR(SMALL($M$5:$M$9000,ROWS($M$5:M6498)),"")</f>
        <v/>
      </c>
      <c r="P6498" t="s">
        <v>1639</v>
      </c>
      <c r="S6498" s="388">
        <f>ROWS(R$5:R6498)</f>
        <v>6494</v>
      </c>
      <c r="T6498" s="388" t="str">
        <f>IF(_xlfn.IFNA(VLOOKUP(P6498,$AG$3:$AH$83,2,FALSE),"")='11.1'!$D$5,TXM!S6498,"")</f>
        <v/>
      </c>
      <c r="U6498" t="str">
        <f>IFERROR(SMALL($T$5:$T$9000,ROWS($T$5:T6498)),"")</f>
        <v/>
      </c>
    </row>
    <row r="6499" spans="1:21" ht="14.4" customHeight="1" x14ac:dyDescent="0.3">
      <c r="A6499" t="s">
        <v>1639</v>
      </c>
      <c r="D6499" s="388">
        <f>ROWS(C$5:C6499)</f>
        <v>6495</v>
      </c>
      <c r="E6499" s="388" t="str">
        <f>IF(_xlfn.IFNA(VLOOKUP(A6499,$AG$3:$AH$83,2,FALSE),"")='11.1'!$D$5,TXM!D6499,"")</f>
        <v/>
      </c>
      <c r="F6499" t="str">
        <f>IFERROR(SMALL($E$5:$E$9000,ROWS($E$5:E6499)),"")</f>
        <v/>
      </c>
      <c r="I6499" s="371" t="s">
        <v>40</v>
      </c>
      <c r="J6499" t="s">
        <v>1005</v>
      </c>
      <c r="K6499" s="372">
        <v>10683280</v>
      </c>
      <c r="L6499" s="388">
        <f>ROWS(K$5:K6499)</f>
        <v>6495</v>
      </c>
      <c r="M6499" s="388" t="str">
        <f>IF(_xlfn.IFNA(VLOOKUP(I6499,$AG$3:$AH$83,2,FALSE),"")='11.1'!$D$5,TXM!L6499,"")</f>
        <v/>
      </c>
      <c r="N6499" t="str">
        <f>IFERROR(SMALL($M$5:$M$9000,ROWS($M$5:M6499)),"")</f>
        <v/>
      </c>
      <c r="P6499" t="s">
        <v>1639</v>
      </c>
      <c r="S6499" s="388">
        <f>ROWS(R$5:R6499)</f>
        <v>6495</v>
      </c>
      <c r="T6499" s="388" t="str">
        <f>IF(_xlfn.IFNA(VLOOKUP(P6499,$AG$3:$AH$83,2,FALSE),"")='11.1'!$D$5,TXM!S6499,"")</f>
        <v/>
      </c>
      <c r="U6499" t="str">
        <f>IFERROR(SMALL($T$5:$T$9000,ROWS($T$5:T6499)),"")</f>
        <v/>
      </c>
    </row>
    <row r="6500" spans="1:21" ht="14.4" customHeight="1" x14ac:dyDescent="0.3">
      <c r="A6500" t="s">
        <v>1639</v>
      </c>
      <c r="D6500" s="388">
        <f>ROWS(C$5:C6500)</f>
        <v>6496</v>
      </c>
      <c r="E6500" s="388" t="str">
        <f>IF(_xlfn.IFNA(VLOOKUP(A6500,$AG$3:$AH$83,2,FALSE),"")='11.1'!$D$5,TXM!D6500,"")</f>
        <v/>
      </c>
      <c r="F6500" t="str">
        <f>IFERROR(SMALL($E$5:$E$9000,ROWS($E$5:E6500)),"")</f>
        <v/>
      </c>
      <c r="I6500" s="371" t="s">
        <v>40</v>
      </c>
      <c r="J6500" t="s">
        <v>106</v>
      </c>
      <c r="K6500" s="372">
        <v>10393787</v>
      </c>
      <c r="L6500" s="388">
        <f>ROWS(K$5:K6500)</f>
        <v>6496</v>
      </c>
      <c r="M6500" s="388" t="str">
        <f>IF(_xlfn.IFNA(VLOOKUP(I6500,$AG$3:$AH$83,2,FALSE),"")='11.1'!$D$5,TXM!L6500,"")</f>
        <v/>
      </c>
      <c r="N6500" t="str">
        <f>IFERROR(SMALL($M$5:$M$9000,ROWS($M$5:M6500)),"")</f>
        <v/>
      </c>
      <c r="P6500" t="s">
        <v>1639</v>
      </c>
      <c r="S6500" s="388">
        <f>ROWS(R$5:R6500)</f>
        <v>6496</v>
      </c>
      <c r="T6500" s="388" t="str">
        <f>IF(_xlfn.IFNA(VLOOKUP(P6500,$AG$3:$AH$83,2,FALSE),"")='11.1'!$D$5,TXM!S6500,"")</f>
        <v/>
      </c>
      <c r="U6500" t="str">
        <f>IFERROR(SMALL($T$5:$T$9000,ROWS($T$5:T6500)),"")</f>
        <v/>
      </c>
    </row>
    <row r="6501" spans="1:21" ht="14.4" customHeight="1" x14ac:dyDescent="0.3">
      <c r="A6501" t="s">
        <v>1639</v>
      </c>
      <c r="D6501" s="388">
        <f>ROWS(C$5:C6501)</f>
        <v>6497</v>
      </c>
      <c r="E6501" s="388" t="str">
        <f>IF(_xlfn.IFNA(VLOOKUP(A6501,$AG$3:$AH$83,2,FALSE),"")='11.1'!$D$5,TXM!D6501,"")</f>
        <v/>
      </c>
      <c r="F6501" t="str">
        <f>IFERROR(SMALL($E$5:$E$9000,ROWS($E$5:E6501)),"")</f>
        <v/>
      </c>
      <c r="I6501" s="371" t="s">
        <v>40</v>
      </c>
      <c r="J6501" t="s">
        <v>861</v>
      </c>
      <c r="K6501" s="372">
        <v>9815331</v>
      </c>
      <c r="L6501" s="388">
        <f>ROWS(K$5:K6501)</f>
        <v>6497</v>
      </c>
      <c r="M6501" s="388" t="str">
        <f>IF(_xlfn.IFNA(VLOOKUP(I6501,$AG$3:$AH$83,2,FALSE),"")='11.1'!$D$5,TXM!L6501,"")</f>
        <v/>
      </c>
      <c r="N6501" t="str">
        <f>IFERROR(SMALL($M$5:$M$9000,ROWS($M$5:M6501)),"")</f>
        <v/>
      </c>
      <c r="P6501" t="s">
        <v>1639</v>
      </c>
      <c r="S6501" s="388">
        <f>ROWS(R$5:R6501)</f>
        <v>6497</v>
      </c>
      <c r="T6501" s="388" t="str">
        <f>IF(_xlfn.IFNA(VLOOKUP(P6501,$AG$3:$AH$83,2,FALSE),"")='11.1'!$D$5,TXM!S6501,"")</f>
        <v/>
      </c>
      <c r="U6501" t="str">
        <f>IFERROR(SMALL($T$5:$T$9000,ROWS($T$5:T6501)),"")</f>
        <v/>
      </c>
    </row>
    <row r="6502" spans="1:21" ht="14.4" customHeight="1" x14ac:dyDescent="0.3">
      <c r="A6502" t="s">
        <v>1639</v>
      </c>
      <c r="D6502" s="388">
        <f>ROWS(C$5:C6502)</f>
        <v>6498</v>
      </c>
      <c r="E6502" s="388" t="str">
        <f>IF(_xlfn.IFNA(VLOOKUP(A6502,$AG$3:$AH$83,2,FALSE),"")='11.1'!$D$5,TXM!D6502,"")</f>
        <v/>
      </c>
      <c r="F6502" t="str">
        <f>IFERROR(SMALL($E$5:$E$9000,ROWS($E$5:E6502)),"")</f>
        <v/>
      </c>
      <c r="I6502" s="371" t="s">
        <v>40</v>
      </c>
      <c r="J6502" t="s">
        <v>99</v>
      </c>
      <c r="K6502" s="372">
        <v>9786854</v>
      </c>
      <c r="L6502" s="388">
        <f>ROWS(K$5:K6502)</f>
        <v>6498</v>
      </c>
      <c r="M6502" s="388" t="str">
        <f>IF(_xlfn.IFNA(VLOOKUP(I6502,$AG$3:$AH$83,2,FALSE),"")='11.1'!$D$5,TXM!L6502,"")</f>
        <v/>
      </c>
      <c r="N6502" t="str">
        <f>IFERROR(SMALL($M$5:$M$9000,ROWS($M$5:M6502)),"")</f>
        <v/>
      </c>
      <c r="P6502" t="s">
        <v>1639</v>
      </c>
      <c r="S6502" s="388">
        <f>ROWS(R$5:R6502)</f>
        <v>6498</v>
      </c>
      <c r="T6502" s="388" t="str">
        <f>IF(_xlfn.IFNA(VLOOKUP(P6502,$AG$3:$AH$83,2,FALSE),"")='11.1'!$D$5,TXM!S6502,"")</f>
        <v/>
      </c>
      <c r="U6502" t="str">
        <f>IFERROR(SMALL($T$5:$T$9000,ROWS($T$5:T6502)),"")</f>
        <v/>
      </c>
    </row>
    <row r="6503" spans="1:21" ht="14.4" customHeight="1" x14ac:dyDescent="0.3">
      <c r="A6503" t="s">
        <v>1639</v>
      </c>
      <c r="D6503" s="388">
        <f>ROWS(C$5:C6503)</f>
        <v>6499</v>
      </c>
      <c r="E6503" s="388" t="str">
        <f>IF(_xlfn.IFNA(VLOOKUP(A6503,$AG$3:$AH$83,2,FALSE),"")='11.1'!$D$5,TXM!D6503,"")</f>
        <v/>
      </c>
      <c r="F6503" t="str">
        <f>IFERROR(SMALL($E$5:$E$9000,ROWS($E$5:E6503)),"")</f>
        <v/>
      </c>
      <c r="I6503" s="371" t="s">
        <v>40</v>
      </c>
      <c r="J6503" t="s">
        <v>785</v>
      </c>
      <c r="K6503" s="372">
        <v>9772028</v>
      </c>
      <c r="L6503" s="388">
        <f>ROWS(K$5:K6503)</f>
        <v>6499</v>
      </c>
      <c r="M6503" s="388" t="str">
        <f>IF(_xlfn.IFNA(VLOOKUP(I6503,$AG$3:$AH$83,2,FALSE),"")='11.1'!$D$5,TXM!L6503,"")</f>
        <v/>
      </c>
      <c r="N6503" t="str">
        <f>IFERROR(SMALL($M$5:$M$9000,ROWS($M$5:M6503)),"")</f>
        <v/>
      </c>
      <c r="P6503" t="s">
        <v>1639</v>
      </c>
      <c r="S6503" s="388">
        <f>ROWS(R$5:R6503)</f>
        <v>6499</v>
      </c>
      <c r="T6503" s="388" t="str">
        <f>IF(_xlfn.IFNA(VLOOKUP(P6503,$AG$3:$AH$83,2,FALSE),"")='11.1'!$D$5,TXM!S6503,"")</f>
        <v/>
      </c>
      <c r="U6503" t="str">
        <f>IFERROR(SMALL($T$5:$T$9000,ROWS($T$5:T6503)),"")</f>
        <v/>
      </c>
    </row>
    <row r="6504" spans="1:21" ht="14.4" customHeight="1" x14ac:dyDescent="0.3">
      <c r="A6504" t="s">
        <v>1639</v>
      </c>
      <c r="D6504" s="388">
        <f>ROWS(C$5:C6504)</f>
        <v>6500</v>
      </c>
      <c r="E6504" s="388" t="str">
        <f>IF(_xlfn.IFNA(VLOOKUP(A6504,$AG$3:$AH$83,2,FALSE),"")='11.1'!$D$5,TXM!D6504,"")</f>
        <v/>
      </c>
      <c r="F6504" t="str">
        <f>IFERROR(SMALL($E$5:$E$9000,ROWS($E$5:E6504)),"")</f>
        <v/>
      </c>
      <c r="I6504" s="371" t="s">
        <v>40</v>
      </c>
      <c r="J6504" t="s">
        <v>1434</v>
      </c>
      <c r="K6504" s="372">
        <v>8367219</v>
      </c>
      <c r="L6504" s="388">
        <f>ROWS(K$5:K6504)</f>
        <v>6500</v>
      </c>
      <c r="M6504" s="388" t="str">
        <f>IF(_xlfn.IFNA(VLOOKUP(I6504,$AG$3:$AH$83,2,FALSE),"")='11.1'!$D$5,TXM!L6504,"")</f>
        <v/>
      </c>
      <c r="N6504" t="str">
        <f>IFERROR(SMALL($M$5:$M$9000,ROWS($M$5:M6504)),"")</f>
        <v/>
      </c>
      <c r="P6504" t="s">
        <v>1639</v>
      </c>
      <c r="S6504" s="388">
        <f>ROWS(R$5:R6504)</f>
        <v>6500</v>
      </c>
      <c r="T6504" s="388" t="str">
        <f>IF(_xlfn.IFNA(VLOOKUP(P6504,$AG$3:$AH$83,2,FALSE),"")='11.1'!$D$5,TXM!S6504,"")</f>
        <v/>
      </c>
      <c r="U6504" t="str">
        <f>IFERROR(SMALL($T$5:$T$9000,ROWS($T$5:T6504)),"")</f>
        <v/>
      </c>
    </row>
    <row r="6505" spans="1:21" ht="14.4" customHeight="1" x14ac:dyDescent="0.3">
      <c r="A6505" t="s">
        <v>1639</v>
      </c>
      <c r="D6505" s="388">
        <f>ROWS(C$5:C6505)</f>
        <v>6501</v>
      </c>
      <c r="E6505" s="388" t="str">
        <f>IF(_xlfn.IFNA(VLOOKUP(A6505,$AG$3:$AH$83,2,FALSE),"")='11.1'!$D$5,TXM!D6505,"")</f>
        <v/>
      </c>
      <c r="F6505" t="str">
        <f>IFERROR(SMALL($E$5:$E$9000,ROWS($E$5:E6505)),"")</f>
        <v/>
      </c>
      <c r="I6505" s="371" t="s">
        <v>40</v>
      </c>
      <c r="J6505" t="s">
        <v>839</v>
      </c>
      <c r="K6505" s="372">
        <v>8093243</v>
      </c>
      <c r="L6505" s="388">
        <f>ROWS(K$5:K6505)</f>
        <v>6501</v>
      </c>
      <c r="M6505" s="388" t="str">
        <f>IF(_xlfn.IFNA(VLOOKUP(I6505,$AG$3:$AH$83,2,FALSE),"")='11.1'!$D$5,TXM!L6505,"")</f>
        <v/>
      </c>
      <c r="N6505" t="str">
        <f>IFERROR(SMALL($M$5:$M$9000,ROWS($M$5:M6505)),"")</f>
        <v/>
      </c>
      <c r="P6505" t="s">
        <v>1639</v>
      </c>
      <c r="S6505" s="388">
        <f>ROWS(R$5:R6505)</f>
        <v>6501</v>
      </c>
      <c r="T6505" s="388" t="str">
        <f>IF(_xlfn.IFNA(VLOOKUP(P6505,$AG$3:$AH$83,2,FALSE),"")='11.1'!$D$5,TXM!S6505,"")</f>
        <v/>
      </c>
      <c r="U6505" t="str">
        <f>IFERROR(SMALL($T$5:$T$9000,ROWS($T$5:T6505)),"")</f>
        <v/>
      </c>
    </row>
    <row r="6506" spans="1:21" ht="14.4" customHeight="1" x14ac:dyDescent="0.3">
      <c r="A6506" t="s">
        <v>1639</v>
      </c>
      <c r="D6506" s="388">
        <f>ROWS(C$5:C6506)</f>
        <v>6502</v>
      </c>
      <c r="E6506" s="388" t="str">
        <f>IF(_xlfn.IFNA(VLOOKUP(A6506,$AG$3:$AH$83,2,FALSE),"")='11.1'!$D$5,TXM!D6506,"")</f>
        <v/>
      </c>
      <c r="F6506" t="str">
        <f>IFERROR(SMALL($E$5:$E$9000,ROWS($E$5:E6506)),"")</f>
        <v/>
      </c>
      <c r="I6506" s="371" t="s">
        <v>40</v>
      </c>
      <c r="J6506" t="s">
        <v>783</v>
      </c>
      <c r="K6506" s="372">
        <v>7798546</v>
      </c>
      <c r="L6506" s="388">
        <f>ROWS(K$5:K6506)</f>
        <v>6502</v>
      </c>
      <c r="M6506" s="388" t="str">
        <f>IF(_xlfn.IFNA(VLOOKUP(I6506,$AG$3:$AH$83,2,FALSE),"")='11.1'!$D$5,TXM!L6506,"")</f>
        <v/>
      </c>
      <c r="N6506" t="str">
        <f>IFERROR(SMALL($M$5:$M$9000,ROWS($M$5:M6506)),"")</f>
        <v/>
      </c>
      <c r="P6506" t="s">
        <v>1639</v>
      </c>
      <c r="S6506" s="388">
        <f>ROWS(R$5:R6506)</f>
        <v>6502</v>
      </c>
      <c r="T6506" s="388" t="str">
        <f>IF(_xlfn.IFNA(VLOOKUP(P6506,$AG$3:$AH$83,2,FALSE),"")='11.1'!$D$5,TXM!S6506,"")</f>
        <v/>
      </c>
      <c r="U6506" t="str">
        <f>IFERROR(SMALL($T$5:$T$9000,ROWS($T$5:T6506)),"")</f>
        <v/>
      </c>
    </row>
    <row r="6507" spans="1:21" ht="14.4" customHeight="1" x14ac:dyDescent="0.3">
      <c r="A6507" t="s">
        <v>1639</v>
      </c>
      <c r="D6507" s="388">
        <f>ROWS(C$5:C6507)</f>
        <v>6503</v>
      </c>
      <c r="E6507" s="388" t="str">
        <f>IF(_xlfn.IFNA(VLOOKUP(A6507,$AG$3:$AH$83,2,FALSE),"")='11.1'!$D$5,TXM!D6507,"")</f>
        <v/>
      </c>
      <c r="F6507" t="str">
        <f>IFERROR(SMALL($E$5:$E$9000,ROWS($E$5:E6507)),"")</f>
        <v/>
      </c>
      <c r="I6507" s="371" t="s">
        <v>40</v>
      </c>
      <c r="J6507" t="s">
        <v>104</v>
      </c>
      <c r="K6507" s="372">
        <v>7699666</v>
      </c>
      <c r="L6507" s="388">
        <f>ROWS(K$5:K6507)</f>
        <v>6503</v>
      </c>
      <c r="M6507" s="388" t="str">
        <f>IF(_xlfn.IFNA(VLOOKUP(I6507,$AG$3:$AH$83,2,FALSE),"")='11.1'!$D$5,TXM!L6507,"")</f>
        <v/>
      </c>
      <c r="N6507" t="str">
        <f>IFERROR(SMALL($M$5:$M$9000,ROWS($M$5:M6507)),"")</f>
        <v/>
      </c>
      <c r="P6507" t="s">
        <v>1639</v>
      </c>
      <c r="S6507" s="388">
        <f>ROWS(R$5:R6507)</f>
        <v>6503</v>
      </c>
      <c r="T6507" s="388" t="str">
        <f>IF(_xlfn.IFNA(VLOOKUP(P6507,$AG$3:$AH$83,2,FALSE),"")='11.1'!$D$5,TXM!S6507,"")</f>
        <v/>
      </c>
      <c r="U6507" t="str">
        <f>IFERROR(SMALL($T$5:$T$9000,ROWS($T$5:T6507)),"")</f>
        <v/>
      </c>
    </row>
    <row r="6508" spans="1:21" ht="14.4" customHeight="1" x14ac:dyDescent="0.3">
      <c r="A6508" t="s">
        <v>1639</v>
      </c>
      <c r="D6508" s="388">
        <f>ROWS(C$5:C6508)</f>
        <v>6504</v>
      </c>
      <c r="E6508" s="388" t="str">
        <f>IF(_xlfn.IFNA(VLOOKUP(A6508,$AG$3:$AH$83,2,FALSE),"")='11.1'!$D$5,TXM!D6508,"")</f>
        <v/>
      </c>
      <c r="F6508" t="str">
        <f>IFERROR(SMALL($E$5:$E$9000,ROWS($E$5:E6508)),"")</f>
        <v/>
      </c>
      <c r="I6508" s="371" t="s">
        <v>40</v>
      </c>
      <c r="J6508" t="s">
        <v>1441</v>
      </c>
      <c r="K6508" s="372">
        <v>7110863</v>
      </c>
      <c r="L6508" s="388">
        <f>ROWS(K$5:K6508)</f>
        <v>6504</v>
      </c>
      <c r="M6508" s="388" t="str">
        <f>IF(_xlfn.IFNA(VLOOKUP(I6508,$AG$3:$AH$83,2,FALSE),"")='11.1'!$D$5,TXM!L6508,"")</f>
        <v/>
      </c>
      <c r="N6508" t="str">
        <f>IFERROR(SMALL($M$5:$M$9000,ROWS($M$5:M6508)),"")</f>
        <v/>
      </c>
      <c r="P6508" t="s">
        <v>1639</v>
      </c>
      <c r="S6508" s="388">
        <f>ROWS(R$5:R6508)</f>
        <v>6504</v>
      </c>
      <c r="T6508" s="388" t="str">
        <f>IF(_xlfn.IFNA(VLOOKUP(P6508,$AG$3:$AH$83,2,FALSE),"")='11.1'!$D$5,TXM!S6508,"")</f>
        <v/>
      </c>
      <c r="U6508" t="str">
        <f>IFERROR(SMALL($T$5:$T$9000,ROWS($T$5:T6508)),"")</f>
        <v/>
      </c>
    </row>
    <row r="6509" spans="1:21" ht="14.4" customHeight="1" x14ac:dyDescent="0.3">
      <c r="A6509" t="s">
        <v>1639</v>
      </c>
      <c r="D6509" s="388">
        <f>ROWS(C$5:C6509)</f>
        <v>6505</v>
      </c>
      <c r="E6509" s="388" t="str">
        <f>IF(_xlfn.IFNA(VLOOKUP(A6509,$AG$3:$AH$83,2,FALSE),"")='11.1'!$D$5,TXM!D6509,"")</f>
        <v/>
      </c>
      <c r="F6509" t="str">
        <f>IFERROR(SMALL($E$5:$E$9000,ROWS($E$5:E6509)),"")</f>
        <v/>
      </c>
      <c r="I6509" s="371" t="s">
        <v>40</v>
      </c>
      <c r="J6509" t="s">
        <v>841</v>
      </c>
      <c r="K6509" s="372">
        <v>6644681</v>
      </c>
      <c r="L6509" s="388">
        <f>ROWS(K$5:K6509)</f>
        <v>6505</v>
      </c>
      <c r="M6509" s="388" t="str">
        <f>IF(_xlfn.IFNA(VLOOKUP(I6509,$AG$3:$AH$83,2,FALSE),"")='11.1'!$D$5,TXM!L6509,"")</f>
        <v/>
      </c>
      <c r="N6509" t="str">
        <f>IFERROR(SMALL($M$5:$M$9000,ROWS($M$5:M6509)),"")</f>
        <v/>
      </c>
      <c r="P6509" t="s">
        <v>1639</v>
      </c>
      <c r="S6509" s="388">
        <f>ROWS(R$5:R6509)</f>
        <v>6505</v>
      </c>
      <c r="T6509" s="388" t="str">
        <f>IF(_xlfn.IFNA(VLOOKUP(P6509,$AG$3:$AH$83,2,FALSE),"")='11.1'!$D$5,TXM!S6509,"")</f>
        <v/>
      </c>
      <c r="U6509" t="str">
        <f>IFERROR(SMALL($T$5:$T$9000,ROWS($T$5:T6509)),"")</f>
        <v/>
      </c>
    </row>
    <row r="6510" spans="1:21" ht="14.4" customHeight="1" x14ac:dyDescent="0.3">
      <c r="A6510" t="s">
        <v>1639</v>
      </c>
      <c r="D6510" s="388">
        <f>ROWS(C$5:C6510)</f>
        <v>6506</v>
      </c>
      <c r="E6510" s="388" t="str">
        <f>IF(_xlfn.IFNA(VLOOKUP(A6510,$AG$3:$AH$83,2,FALSE),"")='11.1'!$D$5,TXM!D6510,"")</f>
        <v/>
      </c>
      <c r="F6510" t="str">
        <f>IFERROR(SMALL($E$5:$E$9000,ROWS($E$5:E6510)),"")</f>
        <v/>
      </c>
      <c r="I6510" s="371" t="s">
        <v>40</v>
      </c>
      <c r="J6510" t="s">
        <v>997</v>
      </c>
      <c r="K6510" s="372">
        <v>6603664</v>
      </c>
      <c r="L6510" s="388">
        <f>ROWS(K$5:K6510)</f>
        <v>6506</v>
      </c>
      <c r="M6510" s="388" t="str">
        <f>IF(_xlfn.IFNA(VLOOKUP(I6510,$AG$3:$AH$83,2,FALSE),"")='11.1'!$D$5,TXM!L6510,"")</f>
        <v/>
      </c>
      <c r="N6510" t="str">
        <f>IFERROR(SMALL($M$5:$M$9000,ROWS($M$5:M6510)),"")</f>
        <v/>
      </c>
      <c r="P6510" t="s">
        <v>1639</v>
      </c>
      <c r="S6510" s="388">
        <f>ROWS(R$5:R6510)</f>
        <v>6506</v>
      </c>
      <c r="T6510" s="388" t="str">
        <f>IF(_xlfn.IFNA(VLOOKUP(P6510,$AG$3:$AH$83,2,FALSE),"")='11.1'!$D$5,TXM!S6510,"")</f>
        <v/>
      </c>
      <c r="U6510" t="str">
        <f>IFERROR(SMALL($T$5:$T$9000,ROWS($T$5:T6510)),"")</f>
        <v/>
      </c>
    </row>
    <row r="6511" spans="1:21" ht="14.4" customHeight="1" x14ac:dyDescent="0.3">
      <c r="A6511" t="s">
        <v>1639</v>
      </c>
      <c r="D6511" s="388">
        <f>ROWS(C$5:C6511)</f>
        <v>6507</v>
      </c>
      <c r="E6511" s="388" t="str">
        <f>IF(_xlfn.IFNA(VLOOKUP(A6511,$AG$3:$AH$83,2,FALSE),"")='11.1'!$D$5,TXM!D6511,"")</f>
        <v/>
      </c>
      <c r="F6511" t="str">
        <f>IFERROR(SMALL($E$5:$E$9000,ROWS($E$5:E6511)),"")</f>
        <v/>
      </c>
      <c r="I6511" s="371" t="s">
        <v>40</v>
      </c>
      <c r="J6511" t="s">
        <v>849</v>
      </c>
      <c r="K6511" s="372">
        <v>5402906</v>
      </c>
      <c r="L6511" s="388">
        <f>ROWS(K$5:K6511)</f>
        <v>6507</v>
      </c>
      <c r="M6511" s="388" t="str">
        <f>IF(_xlfn.IFNA(VLOOKUP(I6511,$AG$3:$AH$83,2,FALSE),"")='11.1'!$D$5,TXM!L6511,"")</f>
        <v/>
      </c>
      <c r="N6511" t="str">
        <f>IFERROR(SMALL($M$5:$M$9000,ROWS($M$5:M6511)),"")</f>
        <v/>
      </c>
      <c r="P6511" t="s">
        <v>1639</v>
      </c>
      <c r="S6511" s="388">
        <f>ROWS(R$5:R6511)</f>
        <v>6507</v>
      </c>
      <c r="T6511" s="388" t="str">
        <f>IF(_xlfn.IFNA(VLOOKUP(P6511,$AG$3:$AH$83,2,FALSE),"")='11.1'!$D$5,TXM!S6511,"")</f>
        <v/>
      </c>
      <c r="U6511" t="str">
        <f>IFERROR(SMALL($T$5:$T$9000,ROWS($T$5:T6511)),"")</f>
        <v/>
      </c>
    </row>
    <row r="6512" spans="1:21" ht="14.4" customHeight="1" x14ac:dyDescent="0.3">
      <c r="A6512" t="s">
        <v>1639</v>
      </c>
      <c r="D6512" s="388">
        <f>ROWS(C$5:C6512)</f>
        <v>6508</v>
      </c>
      <c r="E6512" s="388" t="str">
        <f>IF(_xlfn.IFNA(VLOOKUP(A6512,$AG$3:$AH$83,2,FALSE),"")='11.1'!$D$5,TXM!D6512,"")</f>
        <v/>
      </c>
      <c r="F6512" t="str">
        <f>IFERROR(SMALL($E$5:$E$9000,ROWS($E$5:E6512)),"")</f>
        <v/>
      </c>
      <c r="I6512" s="371" t="s">
        <v>40</v>
      </c>
      <c r="J6512" t="s">
        <v>857</v>
      </c>
      <c r="K6512" s="372">
        <v>4760481</v>
      </c>
      <c r="L6512" s="388">
        <f>ROWS(K$5:K6512)</f>
        <v>6508</v>
      </c>
      <c r="M6512" s="388" t="str">
        <f>IF(_xlfn.IFNA(VLOOKUP(I6512,$AG$3:$AH$83,2,FALSE),"")='11.1'!$D$5,TXM!L6512,"")</f>
        <v/>
      </c>
      <c r="N6512" t="str">
        <f>IFERROR(SMALL($M$5:$M$9000,ROWS($M$5:M6512)),"")</f>
        <v/>
      </c>
      <c r="P6512" t="s">
        <v>1639</v>
      </c>
      <c r="S6512" s="388">
        <f>ROWS(R$5:R6512)</f>
        <v>6508</v>
      </c>
      <c r="T6512" s="388" t="str">
        <f>IF(_xlfn.IFNA(VLOOKUP(P6512,$AG$3:$AH$83,2,FALSE),"")='11.1'!$D$5,TXM!S6512,"")</f>
        <v/>
      </c>
      <c r="U6512" t="str">
        <f>IFERROR(SMALL($T$5:$T$9000,ROWS($T$5:T6512)),"")</f>
        <v/>
      </c>
    </row>
    <row r="6513" spans="1:21" ht="14.4" customHeight="1" x14ac:dyDescent="0.3">
      <c r="A6513" t="s">
        <v>1639</v>
      </c>
      <c r="D6513" s="388">
        <f>ROWS(C$5:C6513)</f>
        <v>6509</v>
      </c>
      <c r="E6513" s="388" t="str">
        <f>IF(_xlfn.IFNA(VLOOKUP(A6513,$AG$3:$AH$83,2,FALSE),"")='11.1'!$D$5,TXM!D6513,"")</f>
        <v/>
      </c>
      <c r="F6513" t="str">
        <f>IFERROR(SMALL($E$5:$E$9000,ROWS($E$5:E6513)),"")</f>
        <v/>
      </c>
      <c r="I6513" s="371" t="s">
        <v>40</v>
      </c>
      <c r="J6513" t="s">
        <v>990</v>
      </c>
      <c r="K6513" s="372">
        <v>4436279</v>
      </c>
      <c r="L6513" s="388">
        <f>ROWS(K$5:K6513)</f>
        <v>6509</v>
      </c>
      <c r="M6513" s="388" t="str">
        <f>IF(_xlfn.IFNA(VLOOKUP(I6513,$AG$3:$AH$83,2,FALSE),"")='11.1'!$D$5,TXM!L6513,"")</f>
        <v/>
      </c>
      <c r="N6513" t="str">
        <f>IFERROR(SMALL($M$5:$M$9000,ROWS($M$5:M6513)),"")</f>
        <v/>
      </c>
      <c r="P6513" t="s">
        <v>1639</v>
      </c>
      <c r="S6513" s="388">
        <f>ROWS(R$5:R6513)</f>
        <v>6509</v>
      </c>
      <c r="T6513" s="388" t="str">
        <f>IF(_xlfn.IFNA(VLOOKUP(P6513,$AG$3:$AH$83,2,FALSE),"")='11.1'!$D$5,TXM!S6513,"")</f>
        <v/>
      </c>
      <c r="U6513" t="str">
        <f>IFERROR(SMALL($T$5:$T$9000,ROWS($T$5:T6513)),"")</f>
        <v/>
      </c>
    </row>
    <row r="6514" spans="1:21" ht="14.4" customHeight="1" x14ac:dyDescent="0.3">
      <c r="A6514" t="s">
        <v>1639</v>
      </c>
      <c r="D6514" s="388">
        <f>ROWS(C$5:C6514)</f>
        <v>6510</v>
      </c>
      <c r="E6514" s="388" t="str">
        <f>IF(_xlfn.IFNA(VLOOKUP(A6514,$AG$3:$AH$83,2,FALSE),"")='11.1'!$D$5,TXM!D6514,"")</f>
        <v/>
      </c>
      <c r="F6514" t="str">
        <f>IFERROR(SMALL($E$5:$E$9000,ROWS($E$5:E6514)),"")</f>
        <v/>
      </c>
      <c r="I6514" s="371" t="s">
        <v>40</v>
      </c>
      <c r="J6514" t="s">
        <v>845</v>
      </c>
      <c r="K6514" s="372">
        <v>3675752</v>
      </c>
      <c r="L6514" s="388">
        <f>ROWS(K$5:K6514)</f>
        <v>6510</v>
      </c>
      <c r="M6514" s="388" t="str">
        <f>IF(_xlfn.IFNA(VLOOKUP(I6514,$AG$3:$AH$83,2,FALSE),"")='11.1'!$D$5,TXM!L6514,"")</f>
        <v/>
      </c>
      <c r="N6514" t="str">
        <f>IFERROR(SMALL($M$5:$M$9000,ROWS($M$5:M6514)),"")</f>
        <v/>
      </c>
      <c r="P6514" t="s">
        <v>1639</v>
      </c>
      <c r="S6514" s="388">
        <f>ROWS(R$5:R6514)</f>
        <v>6510</v>
      </c>
      <c r="T6514" s="388" t="str">
        <f>IF(_xlfn.IFNA(VLOOKUP(P6514,$AG$3:$AH$83,2,FALSE),"")='11.1'!$D$5,TXM!S6514,"")</f>
        <v/>
      </c>
      <c r="U6514" t="str">
        <f>IFERROR(SMALL($T$5:$T$9000,ROWS($T$5:T6514)),"")</f>
        <v/>
      </c>
    </row>
    <row r="6515" spans="1:21" ht="14.4" customHeight="1" x14ac:dyDescent="0.3">
      <c r="A6515" t="s">
        <v>1639</v>
      </c>
      <c r="D6515" s="388">
        <f>ROWS(C$5:C6515)</f>
        <v>6511</v>
      </c>
      <c r="E6515" s="388" t="str">
        <f>IF(_xlfn.IFNA(VLOOKUP(A6515,$AG$3:$AH$83,2,FALSE),"")='11.1'!$D$5,TXM!D6515,"")</f>
        <v/>
      </c>
      <c r="F6515" t="str">
        <f>IFERROR(SMALL($E$5:$E$9000,ROWS($E$5:E6515)),"")</f>
        <v/>
      </c>
      <c r="I6515" s="371" t="s">
        <v>40</v>
      </c>
      <c r="J6515" t="s">
        <v>1006</v>
      </c>
      <c r="K6515" s="372">
        <v>3263497</v>
      </c>
      <c r="L6515" s="388">
        <f>ROWS(K$5:K6515)</f>
        <v>6511</v>
      </c>
      <c r="M6515" s="388" t="str">
        <f>IF(_xlfn.IFNA(VLOOKUP(I6515,$AG$3:$AH$83,2,FALSE),"")='11.1'!$D$5,TXM!L6515,"")</f>
        <v/>
      </c>
      <c r="N6515" t="str">
        <f>IFERROR(SMALL($M$5:$M$9000,ROWS($M$5:M6515)),"")</f>
        <v/>
      </c>
      <c r="P6515" t="s">
        <v>1639</v>
      </c>
      <c r="S6515" s="388">
        <f>ROWS(R$5:R6515)</f>
        <v>6511</v>
      </c>
      <c r="T6515" s="388" t="str">
        <f>IF(_xlfn.IFNA(VLOOKUP(P6515,$AG$3:$AH$83,2,FALSE),"")='11.1'!$D$5,TXM!S6515,"")</f>
        <v/>
      </c>
      <c r="U6515" t="str">
        <f>IFERROR(SMALL($T$5:$T$9000,ROWS($T$5:T6515)),"")</f>
        <v/>
      </c>
    </row>
    <row r="6516" spans="1:21" ht="14.4" customHeight="1" x14ac:dyDescent="0.3">
      <c r="A6516" t="s">
        <v>1639</v>
      </c>
      <c r="D6516" s="388">
        <f>ROWS(C$5:C6516)</f>
        <v>6512</v>
      </c>
      <c r="E6516" s="388" t="str">
        <f>IF(_xlfn.IFNA(VLOOKUP(A6516,$AG$3:$AH$83,2,FALSE),"")='11.1'!$D$5,TXM!D6516,"")</f>
        <v/>
      </c>
      <c r="F6516" t="str">
        <f>IFERROR(SMALL($E$5:$E$9000,ROWS($E$5:E6516)),"")</f>
        <v/>
      </c>
      <c r="I6516" s="371" t="s">
        <v>40</v>
      </c>
      <c r="J6516" t="s">
        <v>871</v>
      </c>
      <c r="K6516" s="372">
        <v>3257592</v>
      </c>
      <c r="L6516" s="388">
        <f>ROWS(K$5:K6516)</f>
        <v>6512</v>
      </c>
      <c r="M6516" s="388" t="str">
        <f>IF(_xlfn.IFNA(VLOOKUP(I6516,$AG$3:$AH$83,2,FALSE),"")='11.1'!$D$5,TXM!L6516,"")</f>
        <v/>
      </c>
      <c r="N6516" t="str">
        <f>IFERROR(SMALL($M$5:$M$9000,ROWS($M$5:M6516)),"")</f>
        <v/>
      </c>
      <c r="P6516" t="s">
        <v>1639</v>
      </c>
      <c r="S6516" s="388">
        <f>ROWS(R$5:R6516)</f>
        <v>6512</v>
      </c>
      <c r="T6516" s="388" t="str">
        <f>IF(_xlfn.IFNA(VLOOKUP(P6516,$AG$3:$AH$83,2,FALSE),"")='11.1'!$D$5,TXM!S6516,"")</f>
        <v/>
      </c>
      <c r="U6516" t="str">
        <f>IFERROR(SMALL($T$5:$T$9000,ROWS($T$5:T6516)),"")</f>
        <v/>
      </c>
    </row>
    <row r="6517" spans="1:21" ht="14.4" customHeight="1" x14ac:dyDescent="0.3">
      <c r="A6517" t="s">
        <v>1639</v>
      </c>
      <c r="D6517" s="388">
        <f>ROWS(C$5:C6517)</f>
        <v>6513</v>
      </c>
      <c r="E6517" s="388" t="str">
        <f>IF(_xlfn.IFNA(VLOOKUP(A6517,$AG$3:$AH$83,2,FALSE),"")='11.1'!$D$5,TXM!D6517,"")</f>
        <v/>
      </c>
      <c r="F6517" t="str">
        <f>IFERROR(SMALL($E$5:$E$9000,ROWS($E$5:E6517)),"")</f>
        <v/>
      </c>
      <c r="I6517" s="371" t="s">
        <v>40</v>
      </c>
      <c r="J6517" t="s">
        <v>105</v>
      </c>
      <c r="K6517" s="372">
        <v>2932882</v>
      </c>
      <c r="L6517" s="388">
        <f>ROWS(K$5:K6517)</f>
        <v>6513</v>
      </c>
      <c r="M6517" s="388" t="str">
        <f>IF(_xlfn.IFNA(VLOOKUP(I6517,$AG$3:$AH$83,2,FALSE),"")='11.1'!$D$5,TXM!L6517,"")</f>
        <v/>
      </c>
      <c r="N6517" t="str">
        <f>IFERROR(SMALL($M$5:$M$9000,ROWS($M$5:M6517)),"")</f>
        <v/>
      </c>
      <c r="P6517" t="s">
        <v>1639</v>
      </c>
      <c r="S6517" s="388">
        <f>ROWS(R$5:R6517)</f>
        <v>6513</v>
      </c>
      <c r="T6517" s="388" t="str">
        <f>IF(_xlfn.IFNA(VLOOKUP(P6517,$AG$3:$AH$83,2,FALSE),"")='11.1'!$D$5,TXM!S6517,"")</f>
        <v/>
      </c>
      <c r="U6517" t="str">
        <f>IFERROR(SMALL($T$5:$T$9000,ROWS($T$5:T6517)),"")</f>
        <v/>
      </c>
    </row>
    <row r="6518" spans="1:21" ht="14.4" customHeight="1" x14ac:dyDescent="0.3">
      <c r="A6518" t="s">
        <v>1639</v>
      </c>
      <c r="D6518" s="388">
        <f>ROWS(C$5:C6518)</f>
        <v>6514</v>
      </c>
      <c r="E6518" s="388" t="str">
        <f>IF(_xlfn.IFNA(VLOOKUP(A6518,$AG$3:$AH$83,2,FALSE),"")='11.1'!$D$5,TXM!D6518,"")</f>
        <v/>
      </c>
      <c r="F6518" t="str">
        <f>IFERROR(SMALL($E$5:$E$9000,ROWS($E$5:E6518)),"")</f>
        <v/>
      </c>
      <c r="I6518" s="371" t="s">
        <v>40</v>
      </c>
      <c r="J6518" t="s">
        <v>773</v>
      </c>
      <c r="K6518" s="372">
        <v>2732109</v>
      </c>
      <c r="L6518" s="388">
        <f>ROWS(K$5:K6518)</f>
        <v>6514</v>
      </c>
      <c r="M6518" s="388" t="str">
        <f>IF(_xlfn.IFNA(VLOOKUP(I6518,$AG$3:$AH$83,2,FALSE),"")='11.1'!$D$5,TXM!L6518,"")</f>
        <v/>
      </c>
      <c r="N6518" t="str">
        <f>IFERROR(SMALL($M$5:$M$9000,ROWS($M$5:M6518)),"")</f>
        <v/>
      </c>
      <c r="P6518" t="s">
        <v>1639</v>
      </c>
      <c r="S6518" s="388">
        <f>ROWS(R$5:R6518)</f>
        <v>6514</v>
      </c>
      <c r="T6518" s="388" t="str">
        <f>IF(_xlfn.IFNA(VLOOKUP(P6518,$AG$3:$AH$83,2,FALSE),"")='11.1'!$D$5,TXM!S6518,"")</f>
        <v/>
      </c>
      <c r="U6518" t="str">
        <f>IFERROR(SMALL($T$5:$T$9000,ROWS($T$5:T6518)),"")</f>
        <v/>
      </c>
    </row>
    <row r="6519" spans="1:21" ht="14.4" customHeight="1" x14ac:dyDescent="0.3">
      <c r="A6519" t="s">
        <v>1639</v>
      </c>
      <c r="D6519" s="388">
        <f>ROWS(C$5:C6519)</f>
        <v>6515</v>
      </c>
      <c r="E6519" s="388" t="str">
        <f>IF(_xlfn.IFNA(VLOOKUP(A6519,$AG$3:$AH$83,2,FALSE),"")='11.1'!$D$5,TXM!D6519,"")</f>
        <v/>
      </c>
      <c r="F6519" t="str">
        <f>IFERROR(SMALL($E$5:$E$9000,ROWS($E$5:E6519)),"")</f>
        <v/>
      </c>
      <c r="I6519" s="371" t="s">
        <v>40</v>
      </c>
      <c r="J6519" t="s">
        <v>823</v>
      </c>
      <c r="K6519" s="372">
        <v>2462876</v>
      </c>
      <c r="L6519" s="388">
        <f>ROWS(K$5:K6519)</f>
        <v>6515</v>
      </c>
      <c r="M6519" s="388" t="str">
        <f>IF(_xlfn.IFNA(VLOOKUP(I6519,$AG$3:$AH$83,2,FALSE),"")='11.1'!$D$5,TXM!L6519,"")</f>
        <v/>
      </c>
      <c r="N6519" t="str">
        <f>IFERROR(SMALL($M$5:$M$9000,ROWS($M$5:M6519)),"")</f>
        <v/>
      </c>
      <c r="P6519" t="s">
        <v>1639</v>
      </c>
      <c r="S6519" s="388">
        <f>ROWS(R$5:R6519)</f>
        <v>6515</v>
      </c>
      <c r="T6519" s="388" t="str">
        <f>IF(_xlfn.IFNA(VLOOKUP(P6519,$AG$3:$AH$83,2,FALSE),"")='11.1'!$D$5,TXM!S6519,"")</f>
        <v/>
      </c>
      <c r="U6519" t="str">
        <f>IFERROR(SMALL($T$5:$T$9000,ROWS($T$5:T6519)),"")</f>
        <v/>
      </c>
    </row>
    <row r="6520" spans="1:21" ht="14.4" customHeight="1" x14ac:dyDescent="0.3">
      <c r="A6520" t="s">
        <v>1639</v>
      </c>
      <c r="D6520" s="388">
        <f>ROWS(C$5:C6520)</f>
        <v>6516</v>
      </c>
      <c r="E6520" s="388" t="str">
        <f>IF(_xlfn.IFNA(VLOOKUP(A6520,$AG$3:$AH$83,2,FALSE),"")='11.1'!$D$5,TXM!D6520,"")</f>
        <v/>
      </c>
      <c r="F6520" t="str">
        <f>IFERROR(SMALL($E$5:$E$9000,ROWS($E$5:E6520)),"")</f>
        <v/>
      </c>
      <c r="I6520" s="371" t="s">
        <v>40</v>
      </c>
      <c r="J6520" t="s">
        <v>795</v>
      </c>
      <c r="K6520" s="372">
        <v>2418739</v>
      </c>
      <c r="L6520" s="388">
        <f>ROWS(K$5:K6520)</f>
        <v>6516</v>
      </c>
      <c r="M6520" s="388" t="str">
        <f>IF(_xlfn.IFNA(VLOOKUP(I6520,$AG$3:$AH$83,2,FALSE),"")='11.1'!$D$5,TXM!L6520,"")</f>
        <v/>
      </c>
      <c r="N6520" t="str">
        <f>IFERROR(SMALL($M$5:$M$9000,ROWS($M$5:M6520)),"")</f>
        <v/>
      </c>
      <c r="P6520" t="s">
        <v>1639</v>
      </c>
      <c r="S6520" s="388">
        <f>ROWS(R$5:R6520)</f>
        <v>6516</v>
      </c>
      <c r="T6520" s="388" t="str">
        <f>IF(_xlfn.IFNA(VLOOKUP(P6520,$AG$3:$AH$83,2,FALSE),"")='11.1'!$D$5,TXM!S6520,"")</f>
        <v/>
      </c>
      <c r="U6520" t="str">
        <f>IFERROR(SMALL($T$5:$T$9000,ROWS($T$5:T6520)),"")</f>
        <v/>
      </c>
    </row>
    <row r="6521" spans="1:21" ht="14.4" customHeight="1" x14ac:dyDescent="0.3">
      <c r="A6521" t="s">
        <v>1639</v>
      </c>
      <c r="D6521" s="388">
        <f>ROWS(C$5:C6521)</f>
        <v>6517</v>
      </c>
      <c r="E6521" s="388" t="str">
        <f>IF(_xlfn.IFNA(VLOOKUP(A6521,$AG$3:$AH$83,2,FALSE),"")='11.1'!$D$5,TXM!D6521,"")</f>
        <v/>
      </c>
      <c r="F6521" t="str">
        <f>IFERROR(SMALL($E$5:$E$9000,ROWS($E$5:E6521)),"")</f>
        <v/>
      </c>
      <c r="I6521" s="371" t="s">
        <v>40</v>
      </c>
      <c r="J6521" t="s">
        <v>1240</v>
      </c>
      <c r="K6521" s="372">
        <v>2362451</v>
      </c>
      <c r="L6521" s="388">
        <f>ROWS(K$5:K6521)</f>
        <v>6517</v>
      </c>
      <c r="M6521" s="388" t="str">
        <f>IF(_xlfn.IFNA(VLOOKUP(I6521,$AG$3:$AH$83,2,FALSE),"")='11.1'!$D$5,TXM!L6521,"")</f>
        <v/>
      </c>
      <c r="N6521" t="str">
        <f>IFERROR(SMALL($M$5:$M$9000,ROWS($M$5:M6521)),"")</f>
        <v/>
      </c>
      <c r="P6521" t="s">
        <v>1639</v>
      </c>
      <c r="S6521" s="388">
        <f>ROWS(R$5:R6521)</f>
        <v>6517</v>
      </c>
      <c r="T6521" s="388" t="str">
        <f>IF(_xlfn.IFNA(VLOOKUP(P6521,$AG$3:$AH$83,2,FALSE),"")='11.1'!$D$5,TXM!S6521,"")</f>
        <v/>
      </c>
      <c r="U6521" t="str">
        <f>IFERROR(SMALL($T$5:$T$9000,ROWS($T$5:T6521)),"")</f>
        <v/>
      </c>
    </row>
    <row r="6522" spans="1:21" ht="14.4" customHeight="1" x14ac:dyDescent="0.3">
      <c r="A6522" t="s">
        <v>1639</v>
      </c>
      <c r="D6522" s="388">
        <f>ROWS(C$5:C6522)</f>
        <v>6518</v>
      </c>
      <c r="E6522" s="388" t="str">
        <f>IF(_xlfn.IFNA(VLOOKUP(A6522,$AG$3:$AH$83,2,FALSE),"")='11.1'!$D$5,TXM!D6522,"")</f>
        <v/>
      </c>
      <c r="F6522" t="str">
        <f>IFERROR(SMALL($E$5:$E$9000,ROWS($E$5:E6522)),"")</f>
        <v/>
      </c>
      <c r="I6522" s="371" t="s">
        <v>40</v>
      </c>
      <c r="J6522" t="s">
        <v>996</v>
      </c>
      <c r="K6522" s="372">
        <v>2135361</v>
      </c>
      <c r="L6522" s="388">
        <f>ROWS(K$5:K6522)</f>
        <v>6518</v>
      </c>
      <c r="M6522" s="388" t="str">
        <f>IF(_xlfn.IFNA(VLOOKUP(I6522,$AG$3:$AH$83,2,FALSE),"")='11.1'!$D$5,TXM!L6522,"")</f>
        <v/>
      </c>
      <c r="N6522" t="str">
        <f>IFERROR(SMALL($M$5:$M$9000,ROWS($M$5:M6522)),"")</f>
        <v/>
      </c>
      <c r="P6522" t="s">
        <v>1639</v>
      </c>
      <c r="S6522" s="388">
        <f>ROWS(R$5:R6522)</f>
        <v>6518</v>
      </c>
      <c r="T6522" s="388" t="str">
        <f>IF(_xlfn.IFNA(VLOOKUP(P6522,$AG$3:$AH$83,2,FALSE),"")='11.1'!$D$5,TXM!S6522,"")</f>
        <v/>
      </c>
      <c r="U6522" t="str">
        <f>IFERROR(SMALL($T$5:$T$9000,ROWS($T$5:T6522)),"")</f>
        <v/>
      </c>
    </row>
    <row r="6523" spans="1:21" ht="14.4" customHeight="1" x14ac:dyDescent="0.3">
      <c r="A6523" t="s">
        <v>1639</v>
      </c>
      <c r="D6523" s="388">
        <f>ROWS(C$5:C6523)</f>
        <v>6519</v>
      </c>
      <c r="E6523" s="388" t="str">
        <f>IF(_xlfn.IFNA(VLOOKUP(A6523,$AG$3:$AH$83,2,FALSE),"")='11.1'!$D$5,TXM!D6523,"")</f>
        <v/>
      </c>
      <c r="F6523" t="str">
        <f>IFERROR(SMALL($E$5:$E$9000,ROWS($E$5:E6523)),"")</f>
        <v/>
      </c>
      <c r="I6523" s="371" t="s">
        <v>40</v>
      </c>
      <c r="J6523" t="s">
        <v>789</v>
      </c>
      <c r="K6523" s="372">
        <v>1926246</v>
      </c>
      <c r="L6523" s="388">
        <f>ROWS(K$5:K6523)</f>
        <v>6519</v>
      </c>
      <c r="M6523" s="388" t="str">
        <f>IF(_xlfn.IFNA(VLOOKUP(I6523,$AG$3:$AH$83,2,FALSE),"")='11.1'!$D$5,TXM!L6523,"")</f>
        <v/>
      </c>
      <c r="N6523" t="str">
        <f>IFERROR(SMALL($M$5:$M$9000,ROWS($M$5:M6523)),"")</f>
        <v/>
      </c>
      <c r="P6523" t="s">
        <v>1639</v>
      </c>
      <c r="S6523" s="388">
        <f>ROWS(R$5:R6523)</f>
        <v>6519</v>
      </c>
      <c r="T6523" s="388" t="str">
        <f>IF(_xlfn.IFNA(VLOOKUP(P6523,$AG$3:$AH$83,2,FALSE),"")='11.1'!$D$5,TXM!S6523,"")</f>
        <v/>
      </c>
      <c r="U6523" t="str">
        <f>IFERROR(SMALL($T$5:$T$9000,ROWS($T$5:T6523)),"")</f>
        <v/>
      </c>
    </row>
    <row r="6524" spans="1:21" ht="14.4" customHeight="1" x14ac:dyDescent="0.3">
      <c r="A6524" t="s">
        <v>1639</v>
      </c>
      <c r="D6524" s="388">
        <f>ROWS(C$5:C6524)</f>
        <v>6520</v>
      </c>
      <c r="E6524" s="388" t="str">
        <f>IF(_xlfn.IFNA(VLOOKUP(A6524,$AG$3:$AH$83,2,FALSE),"")='11.1'!$D$5,TXM!D6524,"")</f>
        <v/>
      </c>
      <c r="F6524" t="str">
        <f>IFERROR(SMALL($E$5:$E$9000,ROWS($E$5:E6524)),"")</f>
        <v/>
      </c>
      <c r="I6524" s="371" t="s">
        <v>40</v>
      </c>
      <c r="J6524" t="s">
        <v>95</v>
      </c>
      <c r="K6524" s="372">
        <v>1720887</v>
      </c>
      <c r="L6524" s="388">
        <f>ROWS(K$5:K6524)</f>
        <v>6520</v>
      </c>
      <c r="M6524" s="388" t="str">
        <f>IF(_xlfn.IFNA(VLOOKUP(I6524,$AG$3:$AH$83,2,FALSE),"")='11.1'!$D$5,TXM!L6524,"")</f>
        <v/>
      </c>
      <c r="N6524" t="str">
        <f>IFERROR(SMALL($M$5:$M$9000,ROWS($M$5:M6524)),"")</f>
        <v/>
      </c>
      <c r="P6524" t="s">
        <v>1639</v>
      </c>
      <c r="S6524" s="388">
        <f>ROWS(R$5:R6524)</f>
        <v>6520</v>
      </c>
      <c r="T6524" s="388" t="str">
        <f>IF(_xlfn.IFNA(VLOOKUP(P6524,$AG$3:$AH$83,2,FALSE),"")='11.1'!$D$5,TXM!S6524,"")</f>
        <v/>
      </c>
      <c r="U6524" t="str">
        <f>IFERROR(SMALL($T$5:$T$9000,ROWS($T$5:T6524)),"")</f>
        <v/>
      </c>
    </row>
    <row r="6525" spans="1:21" ht="14.4" customHeight="1" x14ac:dyDescent="0.3">
      <c r="A6525" t="s">
        <v>1639</v>
      </c>
      <c r="D6525" s="388">
        <f>ROWS(C$5:C6525)</f>
        <v>6521</v>
      </c>
      <c r="E6525" s="388" t="str">
        <f>IF(_xlfn.IFNA(VLOOKUP(A6525,$AG$3:$AH$83,2,FALSE),"")='11.1'!$D$5,TXM!D6525,"")</f>
        <v/>
      </c>
      <c r="F6525" t="str">
        <f>IFERROR(SMALL($E$5:$E$9000,ROWS($E$5:E6525)),"")</f>
        <v/>
      </c>
      <c r="I6525" s="371" t="s">
        <v>40</v>
      </c>
      <c r="J6525" t="s">
        <v>835</v>
      </c>
      <c r="K6525" s="372">
        <v>1490202</v>
      </c>
      <c r="L6525" s="388">
        <f>ROWS(K$5:K6525)</f>
        <v>6521</v>
      </c>
      <c r="M6525" s="388" t="str">
        <f>IF(_xlfn.IFNA(VLOOKUP(I6525,$AG$3:$AH$83,2,FALSE),"")='11.1'!$D$5,TXM!L6525,"")</f>
        <v/>
      </c>
      <c r="N6525" t="str">
        <f>IFERROR(SMALL($M$5:$M$9000,ROWS($M$5:M6525)),"")</f>
        <v/>
      </c>
      <c r="P6525" t="s">
        <v>1639</v>
      </c>
      <c r="S6525" s="388">
        <f>ROWS(R$5:R6525)</f>
        <v>6521</v>
      </c>
      <c r="T6525" s="388" t="str">
        <f>IF(_xlfn.IFNA(VLOOKUP(P6525,$AG$3:$AH$83,2,FALSE),"")='11.1'!$D$5,TXM!S6525,"")</f>
        <v/>
      </c>
      <c r="U6525" t="str">
        <f>IFERROR(SMALL($T$5:$T$9000,ROWS($T$5:T6525)),"")</f>
        <v/>
      </c>
    </row>
    <row r="6526" spans="1:21" ht="14.4" customHeight="1" x14ac:dyDescent="0.3">
      <c r="A6526" t="s">
        <v>1639</v>
      </c>
      <c r="D6526" s="388">
        <f>ROWS(C$5:C6526)</f>
        <v>6522</v>
      </c>
      <c r="E6526" s="388" t="str">
        <f>IF(_xlfn.IFNA(VLOOKUP(A6526,$AG$3:$AH$83,2,FALSE),"")='11.1'!$D$5,TXM!D6526,"")</f>
        <v/>
      </c>
      <c r="F6526" t="str">
        <f>IFERROR(SMALL($E$5:$E$9000,ROWS($E$5:E6526)),"")</f>
        <v/>
      </c>
      <c r="I6526" s="371" t="s">
        <v>40</v>
      </c>
      <c r="J6526" t="s">
        <v>827</v>
      </c>
      <c r="K6526" s="372">
        <v>1248499</v>
      </c>
      <c r="L6526" s="388">
        <f>ROWS(K$5:K6526)</f>
        <v>6522</v>
      </c>
      <c r="M6526" s="388" t="str">
        <f>IF(_xlfn.IFNA(VLOOKUP(I6526,$AG$3:$AH$83,2,FALSE),"")='11.1'!$D$5,TXM!L6526,"")</f>
        <v/>
      </c>
      <c r="N6526" t="str">
        <f>IFERROR(SMALL($M$5:$M$9000,ROWS($M$5:M6526)),"")</f>
        <v/>
      </c>
      <c r="P6526" t="s">
        <v>1639</v>
      </c>
      <c r="S6526" s="388">
        <f>ROWS(R$5:R6526)</f>
        <v>6522</v>
      </c>
      <c r="T6526" s="388" t="str">
        <f>IF(_xlfn.IFNA(VLOOKUP(P6526,$AG$3:$AH$83,2,FALSE),"")='11.1'!$D$5,TXM!S6526,"")</f>
        <v/>
      </c>
      <c r="U6526" t="str">
        <f>IFERROR(SMALL($T$5:$T$9000,ROWS($T$5:T6526)),"")</f>
        <v/>
      </c>
    </row>
    <row r="6527" spans="1:21" ht="14.4" customHeight="1" x14ac:dyDescent="0.3">
      <c r="A6527" t="s">
        <v>1639</v>
      </c>
      <c r="D6527" s="388">
        <f>ROWS(C$5:C6527)</f>
        <v>6523</v>
      </c>
      <c r="E6527" s="388" t="str">
        <f>IF(_xlfn.IFNA(VLOOKUP(A6527,$AG$3:$AH$83,2,FALSE),"")='11.1'!$D$5,TXM!D6527,"")</f>
        <v/>
      </c>
      <c r="F6527" t="str">
        <f>IFERROR(SMALL($E$5:$E$9000,ROWS($E$5:E6527)),"")</f>
        <v/>
      </c>
      <c r="I6527" s="371" t="s">
        <v>40</v>
      </c>
      <c r="J6527" t="s">
        <v>1004</v>
      </c>
      <c r="K6527" s="372">
        <v>1248320</v>
      </c>
      <c r="L6527" s="388">
        <f>ROWS(K$5:K6527)</f>
        <v>6523</v>
      </c>
      <c r="M6527" s="388" t="str">
        <f>IF(_xlfn.IFNA(VLOOKUP(I6527,$AG$3:$AH$83,2,FALSE),"")='11.1'!$D$5,TXM!L6527,"")</f>
        <v/>
      </c>
      <c r="N6527" t="str">
        <f>IFERROR(SMALL($M$5:$M$9000,ROWS($M$5:M6527)),"")</f>
        <v/>
      </c>
      <c r="P6527" t="s">
        <v>1639</v>
      </c>
      <c r="S6527" s="388">
        <f>ROWS(R$5:R6527)</f>
        <v>6523</v>
      </c>
      <c r="T6527" s="388" t="str">
        <f>IF(_xlfn.IFNA(VLOOKUP(P6527,$AG$3:$AH$83,2,FALSE),"")='11.1'!$D$5,TXM!S6527,"")</f>
        <v/>
      </c>
      <c r="U6527" t="str">
        <f>IFERROR(SMALL($T$5:$T$9000,ROWS($T$5:T6527)),"")</f>
        <v/>
      </c>
    </row>
    <row r="6528" spans="1:21" ht="14.4" customHeight="1" x14ac:dyDescent="0.3">
      <c r="A6528" t="s">
        <v>1639</v>
      </c>
      <c r="D6528" s="388">
        <f>ROWS(C$5:C6528)</f>
        <v>6524</v>
      </c>
      <c r="E6528" s="388" t="str">
        <f>IF(_xlfn.IFNA(VLOOKUP(A6528,$AG$3:$AH$83,2,FALSE),"")='11.1'!$D$5,TXM!D6528,"")</f>
        <v/>
      </c>
      <c r="F6528" t="str">
        <f>IFERROR(SMALL($E$5:$E$9000,ROWS($E$5:E6528)),"")</f>
        <v/>
      </c>
      <c r="I6528" s="371" t="s">
        <v>40</v>
      </c>
      <c r="J6528" t="s">
        <v>173</v>
      </c>
      <c r="K6528" s="372">
        <v>1214948</v>
      </c>
      <c r="L6528" s="388">
        <f>ROWS(K$5:K6528)</f>
        <v>6524</v>
      </c>
      <c r="M6528" s="388" t="str">
        <f>IF(_xlfn.IFNA(VLOOKUP(I6528,$AG$3:$AH$83,2,FALSE),"")='11.1'!$D$5,TXM!L6528,"")</f>
        <v/>
      </c>
      <c r="N6528" t="str">
        <f>IFERROR(SMALL($M$5:$M$9000,ROWS($M$5:M6528)),"")</f>
        <v/>
      </c>
      <c r="P6528" t="s">
        <v>1639</v>
      </c>
      <c r="S6528" s="388">
        <f>ROWS(R$5:R6528)</f>
        <v>6524</v>
      </c>
      <c r="T6528" s="388" t="str">
        <f>IF(_xlfn.IFNA(VLOOKUP(P6528,$AG$3:$AH$83,2,FALSE),"")='11.1'!$D$5,TXM!S6528,"")</f>
        <v/>
      </c>
      <c r="U6528" t="str">
        <f>IFERROR(SMALL($T$5:$T$9000,ROWS($T$5:T6528)),"")</f>
        <v/>
      </c>
    </row>
    <row r="6529" spans="1:21" ht="14.4" customHeight="1" x14ac:dyDescent="0.3">
      <c r="A6529" t="s">
        <v>1639</v>
      </c>
      <c r="D6529" s="388">
        <f>ROWS(C$5:C6529)</f>
        <v>6525</v>
      </c>
      <c r="E6529" s="388" t="str">
        <f>IF(_xlfn.IFNA(VLOOKUP(A6529,$AG$3:$AH$83,2,FALSE),"")='11.1'!$D$5,TXM!D6529,"")</f>
        <v/>
      </c>
      <c r="F6529" t="str">
        <f>IFERROR(SMALL($E$5:$E$9000,ROWS($E$5:E6529)),"")</f>
        <v/>
      </c>
      <c r="I6529" s="371" t="s">
        <v>40</v>
      </c>
      <c r="J6529" t="s">
        <v>847</v>
      </c>
      <c r="K6529" s="372">
        <v>1171927</v>
      </c>
      <c r="L6529" s="388">
        <f>ROWS(K$5:K6529)</f>
        <v>6525</v>
      </c>
      <c r="M6529" s="388" t="str">
        <f>IF(_xlfn.IFNA(VLOOKUP(I6529,$AG$3:$AH$83,2,FALSE),"")='11.1'!$D$5,TXM!L6529,"")</f>
        <v/>
      </c>
      <c r="N6529" t="str">
        <f>IFERROR(SMALL($M$5:$M$9000,ROWS($M$5:M6529)),"")</f>
        <v/>
      </c>
      <c r="P6529" t="s">
        <v>1639</v>
      </c>
      <c r="S6529" s="388">
        <f>ROWS(R$5:R6529)</f>
        <v>6525</v>
      </c>
      <c r="T6529" s="388" t="str">
        <f>IF(_xlfn.IFNA(VLOOKUP(P6529,$AG$3:$AH$83,2,FALSE),"")='11.1'!$D$5,TXM!S6529,"")</f>
        <v/>
      </c>
      <c r="U6529" t="str">
        <f>IFERROR(SMALL($T$5:$T$9000,ROWS($T$5:T6529)),"")</f>
        <v/>
      </c>
    </row>
    <row r="6530" spans="1:21" ht="14.4" customHeight="1" x14ac:dyDescent="0.3">
      <c r="A6530" t="s">
        <v>1639</v>
      </c>
      <c r="D6530" s="388">
        <f>ROWS(C$5:C6530)</f>
        <v>6526</v>
      </c>
      <c r="E6530" s="388" t="str">
        <f>IF(_xlfn.IFNA(VLOOKUP(A6530,$AG$3:$AH$83,2,FALSE),"")='11.1'!$D$5,TXM!D6530,"")</f>
        <v/>
      </c>
      <c r="F6530" t="str">
        <f>IFERROR(SMALL($E$5:$E$9000,ROWS($E$5:E6530)),"")</f>
        <v/>
      </c>
      <c r="I6530" s="371" t="s">
        <v>40</v>
      </c>
      <c r="J6530" t="s">
        <v>821</v>
      </c>
      <c r="K6530" s="372">
        <v>1117135</v>
      </c>
      <c r="L6530" s="388">
        <f>ROWS(K$5:K6530)</f>
        <v>6526</v>
      </c>
      <c r="M6530" s="388" t="str">
        <f>IF(_xlfn.IFNA(VLOOKUP(I6530,$AG$3:$AH$83,2,FALSE),"")='11.1'!$D$5,TXM!L6530,"")</f>
        <v/>
      </c>
      <c r="N6530" t="str">
        <f>IFERROR(SMALL($M$5:$M$9000,ROWS($M$5:M6530)),"")</f>
        <v/>
      </c>
      <c r="P6530" t="s">
        <v>1639</v>
      </c>
      <c r="S6530" s="388">
        <f>ROWS(R$5:R6530)</f>
        <v>6526</v>
      </c>
      <c r="T6530" s="388" t="str">
        <f>IF(_xlfn.IFNA(VLOOKUP(P6530,$AG$3:$AH$83,2,FALSE),"")='11.1'!$D$5,TXM!S6530,"")</f>
        <v/>
      </c>
      <c r="U6530" t="str">
        <f>IFERROR(SMALL($T$5:$T$9000,ROWS($T$5:T6530)),"")</f>
        <v/>
      </c>
    </row>
    <row r="6531" spans="1:21" ht="14.4" customHeight="1" x14ac:dyDescent="0.3">
      <c r="A6531" t="s">
        <v>1639</v>
      </c>
      <c r="D6531" s="388">
        <f>ROWS(C$5:C6531)</f>
        <v>6527</v>
      </c>
      <c r="E6531" s="388" t="str">
        <f>IF(_xlfn.IFNA(VLOOKUP(A6531,$AG$3:$AH$83,2,FALSE),"")='11.1'!$D$5,TXM!D6531,"")</f>
        <v/>
      </c>
      <c r="F6531" t="str">
        <f>IFERROR(SMALL($E$5:$E$9000,ROWS($E$5:E6531)),"")</f>
        <v/>
      </c>
      <c r="I6531" s="371" t="s">
        <v>40</v>
      </c>
      <c r="J6531" t="s">
        <v>1275</v>
      </c>
      <c r="K6531" s="372">
        <v>1031691</v>
      </c>
      <c r="L6531" s="388">
        <f>ROWS(K$5:K6531)</f>
        <v>6527</v>
      </c>
      <c r="M6531" s="388" t="str">
        <f>IF(_xlfn.IFNA(VLOOKUP(I6531,$AG$3:$AH$83,2,FALSE),"")='11.1'!$D$5,TXM!L6531,"")</f>
        <v/>
      </c>
      <c r="N6531" t="str">
        <f>IFERROR(SMALL($M$5:$M$9000,ROWS($M$5:M6531)),"")</f>
        <v/>
      </c>
      <c r="P6531" t="s">
        <v>1639</v>
      </c>
      <c r="S6531" s="388">
        <f>ROWS(R$5:R6531)</f>
        <v>6527</v>
      </c>
      <c r="T6531" s="388" t="str">
        <f>IF(_xlfn.IFNA(VLOOKUP(P6531,$AG$3:$AH$83,2,FALSE),"")='11.1'!$D$5,TXM!S6531,"")</f>
        <v/>
      </c>
      <c r="U6531" t="str">
        <f>IFERROR(SMALL($T$5:$T$9000,ROWS($T$5:T6531)),"")</f>
        <v/>
      </c>
    </row>
    <row r="6532" spans="1:21" ht="14.4" customHeight="1" x14ac:dyDescent="0.3">
      <c r="A6532" t="s">
        <v>1639</v>
      </c>
      <c r="D6532" s="388">
        <f>ROWS(C$5:C6532)</f>
        <v>6528</v>
      </c>
      <c r="E6532" s="388" t="str">
        <f>IF(_xlfn.IFNA(VLOOKUP(A6532,$AG$3:$AH$83,2,FALSE),"")='11.1'!$D$5,TXM!D6532,"")</f>
        <v/>
      </c>
      <c r="F6532" t="str">
        <f>IFERROR(SMALL($E$5:$E$9000,ROWS($E$5:E6532)),"")</f>
        <v/>
      </c>
      <c r="I6532" s="371" t="s">
        <v>40</v>
      </c>
      <c r="J6532" t="s">
        <v>819</v>
      </c>
      <c r="K6532" s="372">
        <v>1021287</v>
      </c>
      <c r="L6532" s="388">
        <f>ROWS(K$5:K6532)</f>
        <v>6528</v>
      </c>
      <c r="M6532" s="388" t="str">
        <f>IF(_xlfn.IFNA(VLOOKUP(I6532,$AG$3:$AH$83,2,FALSE),"")='11.1'!$D$5,TXM!L6532,"")</f>
        <v/>
      </c>
      <c r="N6532" t="str">
        <f>IFERROR(SMALL($M$5:$M$9000,ROWS($M$5:M6532)),"")</f>
        <v/>
      </c>
      <c r="P6532" t="s">
        <v>1639</v>
      </c>
      <c r="S6532" s="388">
        <f>ROWS(R$5:R6532)</f>
        <v>6528</v>
      </c>
      <c r="T6532" s="388" t="str">
        <f>IF(_xlfn.IFNA(VLOOKUP(P6532,$AG$3:$AH$83,2,FALSE),"")='11.1'!$D$5,TXM!S6532,"")</f>
        <v/>
      </c>
      <c r="U6532" t="str">
        <f>IFERROR(SMALL($T$5:$T$9000,ROWS($T$5:T6532)),"")</f>
        <v/>
      </c>
    </row>
    <row r="6533" spans="1:21" ht="14.4" customHeight="1" x14ac:dyDescent="0.3">
      <c r="A6533" t="s">
        <v>1639</v>
      </c>
      <c r="D6533" s="388">
        <f>ROWS(C$5:C6533)</f>
        <v>6529</v>
      </c>
      <c r="E6533" s="388" t="str">
        <f>IF(_xlfn.IFNA(VLOOKUP(A6533,$AG$3:$AH$83,2,FALSE),"")='11.1'!$D$5,TXM!D6533,"")</f>
        <v/>
      </c>
      <c r="F6533" t="str">
        <f>IFERROR(SMALL($E$5:$E$9000,ROWS($E$5:E6533)),"")</f>
        <v/>
      </c>
      <c r="I6533" s="371" t="s">
        <v>40</v>
      </c>
      <c r="J6533" t="s">
        <v>873</v>
      </c>
      <c r="K6533" s="372">
        <v>1010278</v>
      </c>
      <c r="L6533" s="388">
        <f>ROWS(K$5:K6533)</f>
        <v>6529</v>
      </c>
      <c r="M6533" s="388" t="str">
        <f>IF(_xlfn.IFNA(VLOOKUP(I6533,$AG$3:$AH$83,2,FALSE),"")='11.1'!$D$5,TXM!L6533,"")</f>
        <v/>
      </c>
      <c r="N6533" t="str">
        <f>IFERROR(SMALL($M$5:$M$9000,ROWS($M$5:M6533)),"")</f>
        <v/>
      </c>
      <c r="P6533" t="s">
        <v>1639</v>
      </c>
      <c r="S6533" s="388">
        <f>ROWS(R$5:R6533)</f>
        <v>6529</v>
      </c>
      <c r="T6533" s="388" t="str">
        <f>IF(_xlfn.IFNA(VLOOKUP(P6533,$AG$3:$AH$83,2,FALSE),"")='11.1'!$D$5,TXM!S6533,"")</f>
        <v/>
      </c>
      <c r="U6533" t="str">
        <f>IFERROR(SMALL($T$5:$T$9000,ROWS($T$5:T6533)),"")</f>
        <v/>
      </c>
    </row>
    <row r="6534" spans="1:21" ht="14.4" customHeight="1" x14ac:dyDescent="0.3">
      <c r="A6534" t="s">
        <v>1639</v>
      </c>
      <c r="D6534" s="388">
        <f>ROWS(C$5:C6534)</f>
        <v>6530</v>
      </c>
      <c r="E6534" s="388" t="str">
        <f>IF(_xlfn.IFNA(VLOOKUP(A6534,$AG$3:$AH$83,2,FALSE),"")='11.1'!$D$5,TXM!D6534,"")</f>
        <v/>
      </c>
      <c r="F6534" t="str">
        <f>IFERROR(SMALL($E$5:$E$9000,ROWS($E$5:E6534)),"")</f>
        <v/>
      </c>
      <c r="I6534" s="371" t="s">
        <v>40</v>
      </c>
      <c r="J6534" t="s">
        <v>1402</v>
      </c>
      <c r="K6534" s="372">
        <v>857630</v>
      </c>
      <c r="L6534" s="388">
        <f>ROWS(K$5:K6534)</f>
        <v>6530</v>
      </c>
      <c r="M6534" s="388" t="str">
        <f>IF(_xlfn.IFNA(VLOOKUP(I6534,$AG$3:$AH$83,2,FALSE),"")='11.1'!$D$5,TXM!L6534,"")</f>
        <v/>
      </c>
      <c r="N6534" t="str">
        <f>IFERROR(SMALL($M$5:$M$9000,ROWS($M$5:M6534)),"")</f>
        <v/>
      </c>
      <c r="P6534" t="s">
        <v>1639</v>
      </c>
      <c r="S6534" s="388">
        <f>ROWS(R$5:R6534)</f>
        <v>6530</v>
      </c>
      <c r="T6534" s="388" t="str">
        <f>IF(_xlfn.IFNA(VLOOKUP(P6534,$AG$3:$AH$83,2,FALSE),"")='11.1'!$D$5,TXM!S6534,"")</f>
        <v/>
      </c>
      <c r="U6534" t="str">
        <f>IFERROR(SMALL($T$5:$T$9000,ROWS($T$5:T6534)),"")</f>
        <v/>
      </c>
    </row>
    <row r="6535" spans="1:21" ht="14.4" customHeight="1" x14ac:dyDescent="0.3">
      <c r="A6535" t="s">
        <v>1639</v>
      </c>
      <c r="D6535" s="388">
        <f>ROWS(C$5:C6535)</f>
        <v>6531</v>
      </c>
      <c r="E6535" s="388" t="str">
        <f>IF(_xlfn.IFNA(VLOOKUP(A6535,$AG$3:$AH$83,2,FALSE),"")='11.1'!$D$5,TXM!D6535,"")</f>
        <v/>
      </c>
      <c r="F6535" t="str">
        <f>IFERROR(SMALL($E$5:$E$9000,ROWS($E$5:E6535)),"")</f>
        <v/>
      </c>
      <c r="I6535" s="371" t="s">
        <v>40</v>
      </c>
      <c r="J6535" t="s">
        <v>1002</v>
      </c>
      <c r="K6535" s="372">
        <v>783790</v>
      </c>
      <c r="L6535" s="388">
        <f>ROWS(K$5:K6535)</f>
        <v>6531</v>
      </c>
      <c r="M6535" s="388" t="str">
        <f>IF(_xlfn.IFNA(VLOOKUP(I6535,$AG$3:$AH$83,2,FALSE),"")='11.1'!$D$5,TXM!L6535,"")</f>
        <v/>
      </c>
      <c r="N6535" t="str">
        <f>IFERROR(SMALL($M$5:$M$9000,ROWS($M$5:M6535)),"")</f>
        <v/>
      </c>
      <c r="P6535" t="s">
        <v>1639</v>
      </c>
      <c r="S6535" s="388">
        <f>ROWS(R$5:R6535)</f>
        <v>6531</v>
      </c>
      <c r="T6535" s="388" t="str">
        <f>IF(_xlfn.IFNA(VLOOKUP(P6535,$AG$3:$AH$83,2,FALSE),"")='11.1'!$D$5,TXM!S6535,"")</f>
        <v/>
      </c>
      <c r="U6535" t="str">
        <f>IFERROR(SMALL($T$5:$T$9000,ROWS($T$5:T6535)),"")</f>
        <v/>
      </c>
    </row>
    <row r="6536" spans="1:21" ht="14.4" customHeight="1" x14ac:dyDescent="0.3">
      <c r="A6536" t="s">
        <v>1639</v>
      </c>
      <c r="D6536" s="388">
        <f>ROWS(C$5:C6536)</f>
        <v>6532</v>
      </c>
      <c r="E6536" s="388" t="str">
        <f>IF(_xlfn.IFNA(VLOOKUP(A6536,$AG$3:$AH$83,2,FALSE),"")='11.1'!$D$5,TXM!D6536,"")</f>
        <v/>
      </c>
      <c r="F6536" t="str">
        <f>IFERROR(SMALL($E$5:$E$9000,ROWS($E$5:E6536)),"")</f>
        <v/>
      </c>
      <c r="I6536" s="371" t="s">
        <v>40</v>
      </c>
      <c r="J6536" t="s">
        <v>787</v>
      </c>
      <c r="K6536" s="372">
        <v>759726</v>
      </c>
      <c r="L6536" s="388">
        <f>ROWS(K$5:K6536)</f>
        <v>6532</v>
      </c>
      <c r="M6536" s="388" t="str">
        <f>IF(_xlfn.IFNA(VLOOKUP(I6536,$AG$3:$AH$83,2,FALSE),"")='11.1'!$D$5,TXM!L6536,"")</f>
        <v/>
      </c>
      <c r="N6536" t="str">
        <f>IFERROR(SMALL($M$5:$M$9000,ROWS($M$5:M6536)),"")</f>
        <v/>
      </c>
      <c r="P6536" t="s">
        <v>1639</v>
      </c>
      <c r="S6536" s="388">
        <f>ROWS(R$5:R6536)</f>
        <v>6532</v>
      </c>
      <c r="T6536" s="388" t="str">
        <f>IF(_xlfn.IFNA(VLOOKUP(P6536,$AG$3:$AH$83,2,FALSE),"")='11.1'!$D$5,TXM!S6536,"")</f>
        <v/>
      </c>
      <c r="U6536" t="str">
        <f>IFERROR(SMALL($T$5:$T$9000,ROWS($T$5:T6536)),"")</f>
        <v/>
      </c>
    </row>
    <row r="6537" spans="1:21" ht="14.4" customHeight="1" x14ac:dyDescent="0.3">
      <c r="A6537" t="s">
        <v>1639</v>
      </c>
      <c r="D6537" s="388">
        <f>ROWS(C$5:C6537)</f>
        <v>6533</v>
      </c>
      <c r="E6537" s="388" t="str">
        <f>IF(_xlfn.IFNA(VLOOKUP(A6537,$AG$3:$AH$83,2,FALSE),"")='11.1'!$D$5,TXM!D6537,"")</f>
        <v/>
      </c>
      <c r="F6537" t="str">
        <f>IFERROR(SMALL($E$5:$E$9000,ROWS($E$5:E6537)),"")</f>
        <v/>
      </c>
      <c r="I6537" s="371" t="s">
        <v>40</v>
      </c>
      <c r="J6537" t="s">
        <v>799</v>
      </c>
      <c r="K6537" s="372">
        <v>717780</v>
      </c>
      <c r="L6537" s="388">
        <f>ROWS(K$5:K6537)</f>
        <v>6533</v>
      </c>
      <c r="M6537" s="388" t="str">
        <f>IF(_xlfn.IFNA(VLOOKUP(I6537,$AG$3:$AH$83,2,FALSE),"")='11.1'!$D$5,TXM!L6537,"")</f>
        <v/>
      </c>
      <c r="N6537" t="str">
        <f>IFERROR(SMALL($M$5:$M$9000,ROWS($M$5:M6537)),"")</f>
        <v/>
      </c>
      <c r="P6537" t="s">
        <v>1639</v>
      </c>
      <c r="S6537" s="388">
        <f>ROWS(R$5:R6537)</f>
        <v>6533</v>
      </c>
      <c r="T6537" s="388" t="str">
        <f>IF(_xlfn.IFNA(VLOOKUP(P6537,$AG$3:$AH$83,2,FALSE),"")='11.1'!$D$5,TXM!S6537,"")</f>
        <v/>
      </c>
      <c r="U6537" t="str">
        <f>IFERROR(SMALL($T$5:$T$9000,ROWS($T$5:T6537)),"")</f>
        <v/>
      </c>
    </row>
    <row r="6538" spans="1:21" ht="14.4" customHeight="1" x14ac:dyDescent="0.3">
      <c r="A6538" t="s">
        <v>1639</v>
      </c>
      <c r="D6538" s="388">
        <f>ROWS(C$5:C6538)</f>
        <v>6534</v>
      </c>
      <c r="E6538" s="388" t="str">
        <f>IF(_xlfn.IFNA(VLOOKUP(A6538,$AG$3:$AH$83,2,FALSE),"")='11.1'!$D$5,TXM!D6538,"")</f>
        <v/>
      </c>
      <c r="F6538" t="str">
        <f>IFERROR(SMALL($E$5:$E$9000,ROWS($E$5:E6538)),"")</f>
        <v/>
      </c>
      <c r="I6538" s="371" t="s">
        <v>40</v>
      </c>
      <c r="J6538" t="s">
        <v>92</v>
      </c>
      <c r="K6538" s="372">
        <v>647462</v>
      </c>
      <c r="L6538" s="388">
        <f>ROWS(K$5:K6538)</f>
        <v>6534</v>
      </c>
      <c r="M6538" s="388" t="str">
        <f>IF(_xlfn.IFNA(VLOOKUP(I6538,$AG$3:$AH$83,2,FALSE),"")='11.1'!$D$5,TXM!L6538,"")</f>
        <v/>
      </c>
      <c r="N6538" t="str">
        <f>IFERROR(SMALL($M$5:$M$9000,ROWS($M$5:M6538)),"")</f>
        <v/>
      </c>
      <c r="P6538" t="s">
        <v>1639</v>
      </c>
      <c r="S6538" s="388">
        <f>ROWS(R$5:R6538)</f>
        <v>6534</v>
      </c>
      <c r="T6538" s="388" t="str">
        <f>IF(_xlfn.IFNA(VLOOKUP(P6538,$AG$3:$AH$83,2,FALSE),"")='11.1'!$D$5,TXM!S6538,"")</f>
        <v/>
      </c>
      <c r="U6538" t="str">
        <f>IFERROR(SMALL($T$5:$T$9000,ROWS($T$5:T6538)),"")</f>
        <v/>
      </c>
    </row>
    <row r="6539" spans="1:21" ht="14.4" customHeight="1" x14ac:dyDescent="0.3">
      <c r="A6539" t="s">
        <v>1639</v>
      </c>
      <c r="D6539" s="388">
        <f>ROWS(C$5:C6539)</f>
        <v>6535</v>
      </c>
      <c r="E6539" s="388" t="str">
        <f>IF(_xlfn.IFNA(VLOOKUP(A6539,$AG$3:$AH$83,2,FALSE),"")='11.1'!$D$5,TXM!D6539,"")</f>
        <v/>
      </c>
      <c r="F6539" t="str">
        <f>IFERROR(SMALL($E$5:$E$9000,ROWS($E$5:E6539)),"")</f>
        <v/>
      </c>
      <c r="I6539" s="371" t="s">
        <v>40</v>
      </c>
      <c r="J6539" t="s">
        <v>998</v>
      </c>
      <c r="K6539" s="372">
        <v>560472</v>
      </c>
      <c r="L6539" s="388">
        <f>ROWS(K$5:K6539)</f>
        <v>6535</v>
      </c>
      <c r="M6539" s="388" t="str">
        <f>IF(_xlfn.IFNA(VLOOKUP(I6539,$AG$3:$AH$83,2,FALSE),"")='11.1'!$D$5,TXM!L6539,"")</f>
        <v/>
      </c>
      <c r="N6539" t="str">
        <f>IFERROR(SMALL($M$5:$M$9000,ROWS($M$5:M6539)),"")</f>
        <v/>
      </c>
      <c r="P6539" t="s">
        <v>1639</v>
      </c>
      <c r="S6539" s="388">
        <f>ROWS(R$5:R6539)</f>
        <v>6535</v>
      </c>
      <c r="T6539" s="388" t="str">
        <f>IF(_xlfn.IFNA(VLOOKUP(P6539,$AG$3:$AH$83,2,FALSE),"")='11.1'!$D$5,TXM!S6539,"")</f>
        <v/>
      </c>
      <c r="U6539" t="str">
        <f>IFERROR(SMALL($T$5:$T$9000,ROWS($T$5:T6539)),"")</f>
        <v/>
      </c>
    </row>
    <row r="6540" spans="1:21" ht="14.4" customHeight="1" x14ac:dyDescent="0.3">
      <c r="A6540" t="s">
        <v>1639</v>
      </c>
      <c r="D6540" s="388">
        <f>ROWS(C$5:C6540)</f>
        <v>6536</v>
      </c>
      <c r="E6540" s="388" t="str">
        <f>IF(_xlfn.IFNA(VLOOKUP(A6540,$AG$3:$AH$83,2,FALSE),"")='11.1'!$D$5,TXM!D6540,"")</f>
        <v/>
      </c>
      <c r="F6540" t="str">
        <f>IFERROR(SMALL($E$5:$E$9000,ROWS($E$5:E6540)),"")</f>
        <v/>
      </c>
      <c r="I6540" s="371" t="s">
        <v>40</v>
      </c>
      <c r="J6540" t="s">
        <v>779</v>
      </c>
      <c r="K6540" s="372">
        <v>542413</v>
      </c>
      <c r="L6540" s="388">
        <f>ROWS(K$5:K6540)</f>
        <v>6536</v>
      </c>
      <c r="M6540" s="388" t="str">
        <f>IF(_xlfn.IFNA(VLOOKUP(I6540,$AG$3:$AH$83,2,FALSE),"")='11.1'!$D$5,TXM!L6540,"")</f>
        <v/>
      </c>
      <c r="N6540" t="str">
        <f>IFERROR(SMALL($M$5:$M$9000,ROWS($M$5:M6540)),"")</f>
        <v/>
      </c>
      <c r="P6540" t="s">
        <v>1639</v>
      </c>
      <c r="S6540" s="388">
        <f>ROWS(R$5:R6540)</f>
        <v>6536</v>
      </c>
      <c r="T6540" s="388" t="str">
        <f>IF(_xlfn.IFNA(VLOOKUP(P6540,$AG$3:$AH$83,2,FALSE),"")='11.1'!$D$5,TXM!S6540,"")</f>
        <v/>
      </c>
      <c r="U6540" t="str">
        <f>IFERROR(SMALL($T$5:$T$9000,ROWS($T$5:T6540)),"")</f>
        <v/>
      </c>
    </row>
    <row r="6541" spans="1:21" ht="14.4" customHeight="1" x14ac:dyDescent="0.3">
      <c r="A6541" t="s">
        <v>1639</v>
      </c>
      <c r="D6541" s="388">
        <f>ROWS(C$5:C6541)</f>
        <v>6537</v>
      </c>
      <c r="E6541" s="388" t="str">
        <f>IF(_xlfn.IFNA(VLOOKUP(A6541,$AG$3:$AH$83,2,FALSE),"")='11.1'!$D$5,TXM!D6541,"")</f>
        <v/>
      </c>
      <c r="F6541" t="str">
        <f>IFERROR(SMALL($E$5:$E$9000,ROWS($E$5:E6541)),"")</f>
        <v/>
      </c>
      <c r="I6541" s="371" t="s">
        <v>40</v>
      </c>
      <c r="J6541" t="s">
        <v>1003</v>
      </c>
      <c r="K6541" s="372">
        <v>309727</v>
      </c>
      <c r="L6541" s="388">
        <f>ROWS(K$5:K6541)</f>
        <v>6537</v>
      </c>
      <c r="M6541" s="388" t="str">
        <f>IF(_xlfn.IFNA(VLOOKUP(I6541,$AG$3:$AH$83,2,FALSE),"")='11.1'!$D$5,TXM!L6541,"")</f>
        <v/>
      </c>
      <c r="N6541" t="str">
        <f>IFERROR(SMALL($M$5:$M$9000,ROWS($M$5:M6541)),"")</f>
        <v/>
      </c>
      <c r="P6541" t="s">
        <v>1639</v>
      </c>
      <c r="S6541" s="388">
        <f>ROWS(R$5:R6541)</f>
        <v>6537</v>
      </c>
      <c r="T6541" s="388" t="str">
        <f>IF(_xlfn.IFNA(VLOOKUP(P6541,$AG$3:$AH$83,2,FALSE),"")='11.1'!$D$5,TXM!S6541,"")</f>
        <v/>
      </c>
      <c r="U6541" t="str">
        <f>IFERROR(SMALL($T$5:$T$9000,ROWS($T$5:T6541)),"")</f>
        <v/>
      </c>
    </row>
    <row r="6542" spans="1:21" ht="14.4" customHeight="1" x14ac:dyDescent="0.3">
      <c r="A6542" t="s">
        <v>1639</v>
      </c>
      <c r="D6542" s="388">
        <f>ROWS(C$5:C6542)</f>
        <v>6538</v>
      </c>
      <c r="E6542" s="388" t="str">
        <f>IF(_xlfn.IFNA(VLOOKUP(A6542,$AG$3:$AH$83,2,FALSE),"")='11.1'!$D$5,TXM!D6542,"")</f>
        <v/>
      </c>
      <c r="F6542" t="str">
        <f>IFERROR(SMALL($E$5:$E$9000,ROWS($E$5:E6542)),"")</f>
        <v/>
      </c>
      <c r="I6542" s="371" t="s">
        <v>40</v>
      </c>
      <c r="J6542" t="s">
        <v>825</v>
      </c>
      <c r="K6542" s="372">
        <v>233405</v>
      </c>
      <c r="L6542" s="388">
        <f>ROWS(K$5:K6542)</f>
        <v>6538</v>
      </c>
      <c r="M6542" s="388" t="str">
        <f>IF(_xlfn.IFNA(VLOOKUP(I6542,$AG$3:$AH$83,2,FALSE),"")='11.1'!$D$5,TXM!L6542,"")</f>
        <v/>
      </c>
      <c r="N6542" t="str">
        <f>IFERROR(SMALL($M$5:$M$9000,ROWS($M$5:M6542)),"")</f>
        <v/>
      </c>
      <c r="P6542" t="s">
        <v>1639</v>
      </c>
      <c r="S6542" s="388">
        <f>ROWS(R$5:R6542)</f>
        <v>6538</v>
      </c>
      <c r="T6542" s="388" t="str">
        <f>IF(_xlfn.IFNA(VLOOKUP(P6542,$AG$3:$AH$83,2,FALSE),"")='11.1'!$D$5,TXM!S6542,"")</f>
        <v/>
      </c>
      <c r="U6542" t="str">
        <f>IFERROR(SMALL($T$5:$T$9000,ROWS($T$5:T6542)),"")</f>
        <v/>
      </c>
    </row>
    <row r="6543" spans="1:21" ht="14.4" customHeight="1" x14ac:dyDescent="0.3">
      <c r="A6543" t="s">
        <v>1639</v>
      </c>
      <c r="D6543" s="388">
        <f>ROWS(C$5:C6543)</f>
        <v>6539</v>
      </c>
      <c r="E6543" s="388" t="str">
        <f>IF(_xlfn.IFNA(VLOOKUP(A6543,$AG$3:$AH$83,2,FALSE),"")='11.1'!$D$5,TXM!D6543,"")</f>
        <v/>
      </c>
      <c r="F6543" t="str">
        <f>IFERROR(SMALL($E$5:$E$9000,ROWS($E$5:E6543)),"")</f>
        <v/>
      </c>
      <c r="I6543" s="371" t="s">
        <v>40</v>
      </c>
      <c r="J6543" t="s">
        <v>98</v>
      </c>
      <c r="K6543" s="372">
        <v>188140</v>
      </c>
      <c r="L6543" s="388">
        <f>ROWS(K$5:K6543)</f>
        <v>6539</v>
      </c>
      <c r="M6543" s="388" t="str">
        <f>IF(_xlfn.IFNA(VLOOKUP(I6543,$AG$3:$AH$83,2,FALSE),"")='11.1'!$D$5,TXM!L6543,"")</f>
        <v/>
      </c>
      <c r="N6543" t="str">
        <f>IFERROR(SMALL($M$5:$M$9000,ROWS($M$5:M6543)),"")</f>
        <v/>
      </c>
      <c r="P6543" t="s">
        <v>1639</v>
      </c>
      <c r="S6543" s="388">
        <f>ROWS(R$5:R6543)</f>
        <v>6539</v>
      </c>
      <c r="T6543" s="388" t="str">
        <f>IF(_xlfn.IFNA(VLOOKUP(P6543,$AG$3:$AH$83,2,FALSE),"")='11.1'!$D$5,TXM!S6543,"")</f>
        <v/>
      </c>
      <c r="U6543" t="str">
        <f>IFERROR(SMALL($T$5:$T$9000,ROWS($T$5:T6543)),"")</f>
        <v/>
      </c>
    </row>
    <row r="6544" spans="1:21" ht="14.4" customHeight="1" x14ac:dyDescent="0.3">
      <c r="A6544" t="s">
        <v>1639</v>
      </c>
      <c r="D6544" s="388">
        <f>ROWS(C$5:C6544)</f>
        <v>6540</v>
      </c>
      <c r="E6544" s="388" t="str">
        <f>IF(_xlfn.IFNA(VLOOKUP(A6544,$AG$3:$AH$83,2,FALSE),"")='11.1'!$D$5,TXM!D6544,"")</f>
        <v/>
      </c>
      <c r="F6544" t="str">
        <f>IFERROR(SMALL($E$5:$E$9000,ROWS($E$5:E6544)),"")</f>
        <v/>
      </c>
      <c r="I6544" s="371" t="s">
        <v>40</v>
      </c>
      <c r="J6544" t="s">
        <v>171</v>
      </c>
      <c r="K6544" s="372">
        <v>184208</v>
      </c>
      <c r="L6544" s="388">
        <f>ROWS(K$5:K6544)</f>
        <v>6540</v>
      </c>
      <c r="M6544" s="388" t="str">
        <f>IF(_xlfn.IFNA(VLOOKUP(I6544,$AG$3:$AH$83,2,FALSE),"")='11.1'!$D$5,TXM!L6544,"")</f>
        <v/>
      </c>
      <c r="N6544" t="str">
        <f>IFERROR(SMALL($M$5:$M$9000,ROWS($M$5:M6544)),"")</f>
        <v/>
      </c>
      <c r="P6544" t="s">
        <v>1639</v>
      </c>
      <c r="S6544" s="388">
        <f>ROWS(R$5:R6544)</f>
        <v>6540</v>
      </c>
      <c r="T6544" s="388" t="str">
        <f>IF(_xlfn.IFNA(VLOOKUP(P6544,$AG$3:$AH$83,2,FALSE),"")='11.1'!$D$5,TXM!S6544,"")</f>
        <v/>
      </c>
      <c r="U6544" t="str">
        <f>IFERROR(SMALL($T$5:$T$9000,ROWS($T$5:T6544)),"")</f>
        <v/>
      </c>
    </row>
    <row r="6545" spans="1:21" ht="14.4" customHeight="1" x14ac:dyDescent="0.3">
      <c r="A6545" t="s">
        <v>1639</v>
      </c>
      <c r="D6545" s="388">
        <f>ROWS(C$5:C6545)</f>
        <v>6541</v>
      </c>
      <c r="E6545" s="388" t="str">
        <f>IF(_xlfn.IFNA(VLOOKUP(A6545,$AG$3:$AH$83,2,FALSE),"")='11.1'!$D$5,TXM!D6545,"")</f>
        <v/>
      </c>
      <c r="F6545" t="str">
        <f>IFERROR(SMALL($E$5:$E$9000,ROWS($E$5:E6545)),"")</f>
        <v/>
      </c>
      <c r="I6545" s="371" t="s">
        <v>40</v>
      </c>
      <c r="J6545" t="s">
        <v>811</v>
      </c>
      <c r="K6545" s="372">
        <v>183415</v>
      </c>
      <c r="L6545" s="388">
        <f>ROWS(K$5:K6545)</f>
        <v>6541</v>
      </c>
      <c r="M6545" s="388" t="str">
        <f>IF(_xlfn.IFNA(VLOOKUP(I6545,$AG$3:$AH$83,2,FALSE),"")='11.1'!$D$5,TXM!L6545,"")</f>
        <v/>
      </c>
      <c r="N6545" t="str">
        <f>IFERROR(SMALL($M$5:$M$9000,ROWS($M$5:M6545)),"")</f>
        <v/>
      </c>
      <c r="P6545" t="s">
        <v>1639</v>
      </c>
      <c r="S6545" s="388">
        <f>ROWS(R$5:R6545)</f>
        <v>6541</v>
      </c>
      <c r="T6545" s="388" t="str">
        <f>IF(_xlfn.IFNA(VLOOKUP(P6545,$AG$3:$AH$83,2,FALSE),"")='11.1'!$D$5,TXM!S6545,"")</f>
        <v/>
      </c>
      <c r="U6545" t="str">
        <f>IFERROR(SMALL($T$5:$T$9000,ROWS($T$5:T6545)),"")</f>
        <v/>
      </c>
    </row>
    <row r="6546" spans="1:21" ht="14.4" customHeight="1" x14ac:dyDescent="0.3">
      <c r="A6546" t="s">
        <v>1639</v>
      </c>
      <c r="D6546" s="388">
        <f>ROWS(C$5:C6546)</f>
        <v>6542</v>
      </c>
      <c r="E6546" s="388" t="str">
        <f>IF(_xlfn.IFNA(VLOOKUP(A6546,$AG$3:$AH$83,2,FALSE),"")='11.1'!$D$5,TXM!D6546,"")</f>
        <v/>
      </c>
      <c r="F6546" t="str">
        <f>IFERROR(SMALL($E$5:$E$9000,ROWS($E$5:E6546)),"")</f>
        <v/>
      </c>
      <c r="I6546" s="371" t="s">
        <v>40</v>
      </c>
      <c r="J6546" t="s">
        <v>817</v>
      </c>
      <c r="K6546" s="372">
        <v>139392</v>
      </c>
      <c r="L6546" s="388">
        <f>ROWS(K$5:K6546)</f>
        <v>6542</v>
      </c>
      <c r="M6546" s="388" t="str">
        <f>IF(_xlfn.IFNA(VLOOKUP(I6546,$AG$3:$AH$83,2,FALSE),"")='11.1'!$D$5,TXM!L6546,"")</f>
        <v/>
      </c>
      <c r="N6546" t="str">
        <f>IFERROR(SMALL($M$5:$M$9000,ROWS($M$5:M6546)),"")</f>
        <v/>
      </c>
      <c r="P6546" t="s">
        <v>1639</v>
      </c>
      <c r="S6546" s="388">
        <f>ROWS(R$5:R6546)</f>
        <v>6542</v>
      </c>
      <c r="T6546" s="388" t="str">
        <f>IF(_xlfn.IFNA(VLOOKUP(P6546,$AG$3:$AH$83,2,FALSE),"")='11.1'!$D$5,TXM!S6546,"")</f>
        <v/>
      </c>
      <c r="U6546" t="str">
        <f>IFERROR(SMALL($T$5:$T$9000,ROWS($T$5:T6546)),"")</f>
        <v/>
      </c>
    </row>
    <row r="6547" spans="1:21" ht="14.4" customHeight="1" x14ac:dyDescent="0.3">
      <c r="A6547" t="s">
        <v>1639</v>
      </c>
      <c r="D6547" s="388">
        <f>ROWS(C$5:C6547)</f>
        <v>6543</v>
      </c>
      <c r="E6547" s="388" t="str">
        <f>IF(_xlfn.IFNA(VLOOKUP(A6547,$AG$3:$AH$83,2,FALSE),"")='11.1'!$D$5,TXM!D6547,"")</f>
        <v/>
      </c>
      <c r="F6547" t="str">
        <f>IFERROR(SMALL($E$5:$E$9000,ROWS($E$5:E6547)),"")</f>
        <v/>
      </c>
      <c r="I6547" s="371" t="s">
        <v>40</v>
      </c>
      <c r="J6547" t="s">
        <v>809</v>
      </c>
      <c r="K6547" s="372">
        <v>125265</v>
      </c>
      <c r="L6547" s="388">
        <f>ROWS(K$5:K6547)</f>
        <v>6543</v>
      </c>
      <c r="M6547" s="388" t="str">
        <f>IF(_xlfn.IFNA(VLOOKUP(I6547,$AG$3:$AH$83,2,FALSE),"")='11.1'!$D$5,TXM!L6547,"")</f>
        <v/>
      </c>
      <c r="N6547" t="str">
        <f>IFERROR(SMALL($M$5:$M$9000,ROWS($M$5:M6547)),"")</f>
        <v/>
      </c>
      <c r="P6547" t="s">
        <v>1639</v>
      </c>
      <c r="S6547" s="388">
        <f>ROWS(R$5:R6547)</f>
        <v>6543</v>
      </c>
      <c r="T6547" s="388" t="str">
        <f>IF(_xlfn.IFNA(VLOOKUP(P6547,$AG$3:$AH$83,2,FALSE),"")='11.1'!$D$5,TXM!S6547,"")</f>
        <v/>
      </c>
      <c r="U6547" t="str">
        <f>IFERROR(SMALL($T$5:$T$9000,ROWS($T$5:T6547)),"")</f>
        <v/>
      </c>
    </row>
    <row r="6548" spans="1:21" ht="14.4" customHeight="1" x14ac:dyDescent="0.3">
      <c r="A6548" t="s">
        <v>1639</v>
      </c>
      <c r="D6548" s="388">
        <f>ROWS(C$5:C6548)</f>
        <v>6544</v>
      </c>
      <c r="E6548" s="388" t="str">
        <f>IF(_xlfn.IFNA(VLOOKUP(A6548,$AG$3:$AH$83,2,FALSE),"")='11.1'!$D$5,TXM!D6548,"")</f>
        <v/>
      </c>
      <c r="F6548" t="str">
        <f>IFERROR(SMALL($E$5:$E$9000,ROWS($E$5:E6548)),"")</f>
        <v/>
      </c>
      <c r="I6548" s="371" t="s">
        <v>40</v>
      </c>
      <c r="J6548" t="s">
        <v>829</v>
      </c>
      <c r="K6548" s="372">
        <v>124404</v>
      </c>
      <c r="L6548" s="388">
        <f>ROWS(K$5:K6548)</f>
        <v>6544</v>
      </c>
      <c r="M6548" s="388" t="str">
        <f>IF(_xlfn.IFNA(VLOOKUP(I6548,$AG$3:$AH$83,2,FALSE),"")='11.1'!$D$5,TXM!L6548,"")</f>
        <v/>
      </c>
      <c r="N6548" t="str">
        <f>IFERROR(SMALL($M$5:$M$9000,ROWS($M$5:M6548)),"")</f>
        <v/>
      </c>
      <c r="P6548" t="s">
        <v>1639</v>
      </c>
      <c r="S6548" s="388">
        <f>ROWS(R$5:R6548)</f>
        <v>6544</v>
      </c>
      <c r="T6548" s="388" t="str">
        <f>IF(_xlfn.IFNA(VLOOKUP(P6548,$AG$3:$AH$83,2,FALSE),"")='11.1'!$D$5,TXM!S6548,"")</f>
        <v/>
      </c>
      <c r="U6548" t="str">
        <f>IFERROR(SMALL($T$5:$T$9000,ROWS($T$5:T6548)),"")</f>
        <v/>
      </c>
    </row>
    <row r="6549" spans="1:21" ht="14.4" customHeight="1" x14ac:dyDescent="0.3">
      <c r="A6549" t="s">
        <v>1639</v>
      </c>
      <c r="D6549" s="388">
        <f>ROWS(C$5:C6549)</f>
        <v>6545</v>
      </c>
      <c r="E6549" s="388" t="str">
        <f>IF(_xlfn.IFNA(VLOOKUP(A6549,$AG$3:$AH$83,2,FALSE),"")='11.1'!$D$5,TXM!D6549,"")</f>
        <v/>
      </c>
      <c r="F6549" t="str">
        <f>IFERROR(SMALL($E$5:$E$9000,ROWS($E$5:E6549)),"")</f>
        <v/>
      </c>
      <c r="I6549" s="371" t="s">
        <v>40</v>
      </c>
      <c r="J6549" t="s">
        <v>1494</v>
      </c>
      <c r="K6549" s="372">
        <v>94393</v>
      </c>
      <c r="L6549" s="388">
        <f>ROWS(K$5:K6549)</f>
        <v>6545</v>
      </c>
      <c r="M6549" s="388" t="str">
        <f>IF(_xlfn.IFNA(VLOOKUP(I6549,$AG$3:$AH$83,2,FALSE),"")='11.1'!$D$5,TXM!L6549,"")</f>
        <v/>
      </c>
      <c r="N6549" t="str">
        <f>IFERROR(SMALL($M$5:$M$9000,ROWS($M$5:M6549)),"")</f>
        <v/>
      </c>
      <c r="P6549" t="s">
        <v>1639</v>
      </c>
      <c r="S6549" s="388">
        <f>ROWS(R$5:R6549)</f>
        <v>6545</v>
      </c>
      <c r="T6549" s="388" t="str">
        <f>IF(_xlfn.IFNA(VLOOKUP(P6549,$AG$3:$AH$83,2,FALSE),"")='11.1'!$D$5,TXM!S6549,"")</f>
        <v/>
      </c>
      <c r="U6549" t="str">
        <f>IFERROR(SMALL($T$5:$T$9000,ROWS($T$5:T6549)),"")</f>
        <v/>
      </c>
    </row>
    <row r="6550" spans="1:21" ht="14.4" customHeight="1" x14ac:dyDescent="0.3">
      <c r="A6550" t="s">
        <v>1639</v>
      </c>
      <c r="D6550" s="388">
        <f>ROWS(C$5:C6550)</f>
        <v>6546</v>
      </c>
      <c r="E6550" s="388" t="str">
        <f>IF(_xlfn.IFNA(VLOOKUP(A6550,$AG$3:$AH$83,2,FALSE),"")='11.1'!$D$5,TXM!D6550,"")</f>
        <v/>
      </c>
      <c r="F6550" t="str">
        <f>IFERROR(SMALL($E$5:$E$9000,ROWS($E$5:E6550)),"")</f>
        <v/>
      </c>
      <c r="I6550" s="371" t="s">
        <v>40</v>
      </c>
      <c r="J6550" t="s">
        <v>813</v>
      </c>
      <c r="K6550" s="372">
        <v>85377</v>
      </c>
      <c r="L6550" s="388">
        <f>ROWS(K$5:K6550)</f>
        <v>6546</v>
      </c>
      <c r="M6550" s="388" t="str">
        <f>IF(_xlfn.IFNA(VLOOKUP(I6550,$AG$3:$AH$83,2,FALSE),"")='11.1'!$D$5,TXM!L6550,"")</f>
        <v/>
      </c>
      <c r="N6550" t="str">
        <f>IFERROR(SMALL($M$5:$M$9000,ROWS($M$5:M6550)),"")</f>
        <v/>
      </c>
      <c r="P6550" t="s">
        <v>1639</v>
      </c>
      <c r="S6550" s="388">
        <f>ROWS(R$5:R6550)</f>
        <v>6546</v>
      </c>
      <c r="T6550" s="388" t="str">
        <f>IF(_xlfn.IFNA(VLOOKUP(P6550,$AG$3:$AH$83,2,FALSE),"")='11.1'!$D$5,TXM!S6550,"")</f>
        <v/>
      </c>
      <c r="U6550" t="str">
        <f>IFERROR(SMALL($T$5:$T$9000,ROWS($T$5:T6550)),"")</f>
        <v/>
      </c>
    </row>
    <row r="6551" spans="1:21" ht="14.4" customHeight="1" x14ac:dyDescent="0.3">
      <c r="A6551" t="s">
        <v>1639</v>
      </c>
      <c r="D6551" s="388">
        <f>ROWS(C$5:C6551)</f>
        <v>6547</v>
      </c>
      <c r="E6551" s="388" t="str">
        <f>IF(_xlfn.IFNA(VLOOKUP(A6551,$AG$3:$AH$83,2,FALSE),"")='11.1'!$D$5,TXM!D6551,"")</f>
        <v/>
      </c>
      <c r="F6551" t="str">
        <f>IFERROR(SMALL($E$5:$E$9000,ROWS($E$5:E6551)),"")</f>
        <v/>
      </c>
      <c r="I6551" s="371" t="s">
        <v>40</v>
      </c>
      <c r="J6551" t="s">
        <v>100</v>
      </c>
      <c r="K6551" s="372">
        <v>66101</v>
      </c>
      <c r="L6551" s="388">
        <f>ROWS(K$5:K6551)</f>
        <v>6547</v>
      </c>
      <c r="M6551" s="388" t="str">
        <f>IF(_xlfn.IFNA(VLOOKUP(I6551,$AG$3:$AH$83,2,FALSE),"")='11.1'!$D$5,TXM!L6551,"")</f>
        <v/>
      </c>
      <c r="N6551" t="str">
        <f>IFERROR(SMALL($M$5:$M$9000,ROWS($M$5:M6551)),"")</f>
        <v/>
      </c>
      <c r="P6551" t="s">
        <v>1639</v>
      </c>
      <c r="S6551" s="388">
        <f>ROWS(R$5:R6551)</f>
        <v>6547</v>
      </c>
      <c r="T6551" s="388" t="str">
        <f>IF(_xlfn.IFNA(VLOOKUP(P6551,$AG$3:$AH$83,2,FALSE),"")='11.1'!$D$5,TXM!S6551,"")</f>
        <v/>
      </c>
      <c r="U6551" t="str">
        <f>IFERROR(SMALL($T$5:$T$9000,ROWS($T$5:T6551)),"")</f>
        <v/>
      </c>
    </row>
    <row r="6552" spans="1:21" ht="14.4" customHeight="1" x14ac:dyDescent="0.3">
      <c r="A6552" t="s">
        <v>1639</v>
      </c>
      <c r="D6552" s="388">
        <f>ROWS(C$5:C6552)</f>
        <v>6548</v>
      </c>
      <c r="E6552" s="388" t="str">
        <f>IF(_xlfn.IFNA(VLOOKUP(A6552,$AG$3:$AH$83,2,FALSE),"")='11.1'!$D$5,TXM!D6552,"")</f>
        <v/>
      </c>
      <c r="F6552" t="str">
        <f>IFERROR(SMALL($E$5:$E$9000,ROWS($E$5:E6552)),"")</f>
        <v/>
      </c>
      <c r="I6552" s="371" t="s">
        <v>40</v>
      </c>
      <c r="J6552" t="s">
        <v>855</v>
      </c>
      <c r="K6552" s="372">
        <v>59003</v>
      </c>
      <c r="L6552" s="388">
        <f>ROWS(K$5:K6552)</f>
        <v>6548</v>
      </c>
      <c r="M6552" s="388" t="str">
        <f>IF(_xlfn.IFNA(VLOOKUP(I6552,$AG$3:$AH$83,2,FALSE),"")='11.1'!$D$5,TXM!L6552,"")</f>
        <v/>
      </c>
      <c r="N6552" t="str">
        <f>IFERROR(SMALL($M$5:$M$9000,ROWS($M$5:M6552)),"")</f>
        <v/>
      </c>
      <c r="P6552" t="s">
        <v>1639</v>
      </c>
      <c r="S6552" s="388">
        <f>ROWS(R$5:R6552)</f>
        <v>6548</v>
      </c>
      <c r="T6552" s="388" t="str">
        <f>IF(_xlfn.IFNA(VLOOKUP(P6552,$AG$3:$AH$83,2,FALSE),"")='11.1'!$D$5,TXM!S6552,"")</f>
        <v/>
      </c>
      <c r="U6552" t="str">
        <f>IFERROR(SMALL($T$5:$T$9000,ROWS($T$5:T6552)),"")</f>
        <v/>
      </c>
    </row>
    <row r="6553" spans="1:21" ht="14.4" customHeight="1" x14ac:dyDescent="0.3">
      <c r="A6553" t="s">
        <v>1639</v>
      </c>
      <c r="D6553" s="388">
        <f>ROWS(C$5:C6553)</f>
        <v>6549</v>
      </c>
      <c r="E6553" s="388" t="str">
        <f>IF(_xlfn.IFNA(VLOOKUP(A6553,$AG$3:$AH$83,2,FALSE),"")='11.1'!$D$5,TXM!D6553,"")</f>
        <v/>
      </c>
      <c r="F6553" t="str">
        <f>IFERROR(SMALL($E$5:$E$9000,ROWS($E$5:E6553)),"")</f>
        <v/>
      </c>
      <c r="I6553" s="371" t="s">
        <v>40</v>
      </c>
      <c r="J6553" t="s">
        <v>815</v>
      </c>
      <c r="K6553" s="372">
        <v>45645</v>
      </c>
      <c r="L6553" s="388">
        <f>ROWS(K$5:K6553)</f>
        <v>6549</v>
      </c>
      <c r="M6553" s="388" t="str">
        <f>IF(_xlfn.IFNA(VLOOKUP(I6553,$AG$3:$AH$83,2,FALSE),"")='11.1'!$D$5,TXM!L6553,"")</f>
        <v/>
      </c>
      <c r="N6553" t="str">
        <f>IFERROR(SMALL($M$5:$M$9000,ROWS($M$5:M6553)),"")</f>
        <v/>
      </c>
      <c r="P6553" t="s">
        <v>1639</v>
      </c>
      <c r="S6553" s="388">
        <f>ROWS(R$5:R6553)</f>
        <v>6549</v>
      </c>
      <c r="T6553" s="388" t="str">
        <f>IF(_xlfn.IFNA(VLOOKUP(P6553,$AG$3:$AH$83,2,FALSE),"")='11.1'!$D$5,TXM!S6553,"")</f>
        <v/>
      </c>
      <c r="U6553" t="str">
        <f>IFERROR(SMALL($T$5:$T$9000,ROWS($T$5:T6553)),"")</f>
        <v/>
      </c>
    </row>
    <row r="6554" spans="1:21" ht="14.4" customHeight="1" x14ac:dyDescent="0.3">
      <c r="A6554" t="s">
        <v>1639</v>
      </c>
      <c r="D6554" s="388">
        <f>ROWS(C$5:C6554)</f>
        <v>6550</v>
      </c>
      <c r="E6554" s="388" t="str">
        <f>IF(_xlfn.IFNA(VLOOKUP(A6554,$AG$3:$AH$83,2,FALSE),"")='11.1'!$D$5,TXM!D6554,"")</f>
        <v/>
      </c>
      <c r="F6554" t="str">
        <f>IFERROR(SMALL($E$5:$E$9000,ROWS($E$5:E6554)),"")</f>
        <v/>
      </c>
      <c r="I6554" s="371" t="s">
        <v>40</v>
      </c>
      <c r="J6554" t="s">
        <v>853</v>
      </c>
      <c r="K6554" s="372">
        <v>37960</v>
      </c>
      <c r="L6554" s="388">
        <f>ROWS(K$5:K6554)</f>
        <v>6550</v>
      </c>
      <c r="M6554" s="388" t="str">
        <f>IF(_xlfn.IFNA(VLOOKUP(I6554,$AG$3:$AH$83,2,FALSE),"")='11.1'!$D$5,TXM!L6554,"")</f>
        <v/>
      </c>
      <c r="N6554" t="str">
        <f>IFERROR(SMALL($M$5:$M$9000,ROWS($M$5:M6554)),"")</f>
        <v/>
      </c>
      <c r="P6554" t="s">
        <v>1639</v>
      </c>
      <c r="S6554" s="388">
        <f>ROWS(R$5:R6554)</f>
        <v>6550</v>
      </c>
      <c r="T6554" s="388" t="str">
        <f>IF(_xlfn.IFNA(VLOOKUP(P6554,$AG$3:$AH$83,2,FALSE),"")='11.1'!$D$5,TXM!S6554,"")</f>
        <v/>
      </c>
      <c r="U6554" t="str">
        <f>IFERROR(SMALL($T$5:$T$9000,ROWS($T$5:T6554)),"")</f>
        <v/>
      </c>
    </row>
    <row r="6555" spans="1:21" ht="14.4" customHeight="1" x14ac:dyDescent="0.3">
      <c r="A6555" t="s">
        <v>1639</v>
      </c>
      <c r="D6555" s="388">
        <f>ROWS(C$5:C6555)</f>
        <v>6551</v>
      </c>
      <c r="E6555" s="388" t="str">
        <f>IF(_xlfn.IFNA(VLOOKUP(A6555,$AG$3:$AH$83,2,FALSE),"")='11.1'!$D$5,TXM!D6555,"")</f>
        <v/>
      </c>
      <c r="F6555" t="str">
        <f>IFERROR(SMALL($E$5:$E$9000,ROWS($E$5:E6555)),"")</f>
        <v/>
      </c>
      <c r="I6555" s="371" t="s">
        <v>40</v>
      </c>
      <c r="J6555" t="s">
        <v>833</v>
      </c>
      <c r="K6555" s="372">
        <v>33857</v>
      </c>
      <c r="L6555" s="388">
        <f>ROWS(K$5:K6555)</f>
        <v>6551</v>
      </c>
      <c r="M6555" s="388" t="str">
        <f>IF(_xlfn.IFNA(VLOOKUP(I6555,$AG$3:$AH$83,2,FALSE),"")='11.1'!$D$5,TXM!L6555,"")</f>
        <v/>
      </c>
      <c r="N6555" t="str">
        <f>IFERROR(SMALL($M$5:$M$9000,ROWS($M$5:M6555)),"")</f>
        <v/>
      </c>
      <c r="P6555" t="s">
        <v>1639</v>
      </c>
      <c r="S6555" s="388">
        <f>ROWS(R$5:R6555)</f>
        <v>6551</v>
      </c>
      <c r="T6555" s="388" t="str">
        <f>IF(_xlfn.IFNA(VLOOKUP(P6555,$AG$3:$AH$83,2,FALSE),"")='11.1'!$D$5,TXM!S6555,"")</f>
        <v/>
      </c>
      <c r="U6555" t="str">
        <f>IFERROR(SMALL($T$5:$T$9000,ROWS($T$5:T6555)),"")</f>
        <v/>
      </c>
    </row>
    <row r="6556" spans="1:21" ht="14.4" customHeight="1" x14ac:dyDescent="0.3">
      <c r="A6556" t="s">
        <v>1639</v>
      </c>
      <c r="D6556" s="388">
        <f>ROWS(C$5:C6556)</f>
        <v>6552</v>
      </c>
      <c r="E6556" s="388" t="str">
        <f>IF(_xlfn.IFNA(VLOOKUP(A6556,$AG$3:$AH$83,2,FALSE),"")='11.1'!$D$5,TXM!D6556,"")</f>
        <v/>
      </c>
      <c r="F6556" t="str">
        <f>IFERROR(SMALL($E$5:$E$9000,ROWS($E$5:E6556)),"")</f>
        <v/>
      </c>
      <c r="I6556" s="371" t="s">
        <v>40</v>
      </c>
      <c r="J6556" t="s">
        <v>1332</v>
      </c>
      <c r="K6556" s="372">
        <v>17832</v>
      </c>
      <c r="L6556" s="388">
        <f>ROWS(K$5:K6556)</f>
        <v>6552</v>
      </c>
      <c r="M6556" s="388" t="str">
        <f>IF(_xlfn.IFNA(VLOOKUP(I6556,$AG$3:$AH$83,2,FALSE),"")='11.1'!$D$5,TXM!L6556,"")</f>
        <v/>
      </c>
      <c r="N6556" t="str">
        <f>IFERROR(SMALL($M$5:$M$9000,ROWS($M$5:M6556)),"")</f>
        <v/>
      </c>
      <c r="P6556" t="s">
        <v>1639</v>
      </c>
      <c r="S6556" s="388">
        <f>ROWS(R$5:R6556)</f>
        <v>6552</v>
      </c>
      <c r="T6556" s="388" t="str">
        <f>IF(_xlfn.IFNA(VLOOKUP(P6556,$AG$3:$AH$83,2,FALSE),"")='11.1'!$D$5,TXM!S6556,"")</f>
        <v/>
      </c>
      <c r="U6556" t="str">
        <f>IFERROR(SMALL($T$5:$T$9000,ROWS($T$5:T6556)),"")</f>
        <v/>
      </c>
    </row>
    <row r="6557" spans="1:21" ht="14.4" customHeight="1" x14ac:dyDescent="0.3">
      <c r="A6557" t="s">
        <v>1639</v>
      </c>
      <c r="D6557" s="388">
        <f>ROWS(C$5:C6557)</f>
        <v>6553</v>
      </c>
      <c r="E6557" s="388" t="str">
        <f>IF(_xlfn.IFNA(VLOOKUP(A6557,$AG$3:$AH$83,2,FALSE),"")='11.1'!$D$5,TXM!D6557,"")</f>
        <v/>
      </c>
      <c r="F6557" t="str">
        <f>IFERROR(SMALL($E$5:$E$9000,ROWS($E$5:E6557)),"")</f>
        <v/>
      </c>
      <c r="I6557" s="371" t="s">
        <v>40</v>
      </c>
      <c r="J6557" t="s">
        <v>831</v>
      </c>
      <c r="K6557" s="372">
        <v>13771</v>
      </c>
      <c r="L6557" s="388">
        <f>ROWS(K$5:K6557)</f>
        <v>6553</v>
      </c>
      <c r="M6557" s="388" t="str">
        <f>IF(_xlfn.IFNA(VLOOKUP(I6557,$AG$3:$AH$83,2,FALSE),"")='11.1'!$D$5,TXM!L6557,"")</f>
        <v/>
      </c>
      <c r="N6557" t="str">
        <f>IFERROR(SMALL($M$5:$M$9000,ROWS($M$5:M6557)),"")</f>
        <v/>
      </c>
      <c r="P6557" t="s">
        <v>1639</v>
      </c>
      <c r="S6557" s="388">
        <f>ROWS(R$5:R6557)</f>
        <v>6553</v>
      </c>
      <c r="T6557" s="388" t="str">
        <f>IF(_xlfn.IFNA(VLOOKUP(P6557,$AG$3:$AH$83,2,FALSE),"")='11.1'!$D$5,TXM!S6557,"")</f>
        <v/>
      </c>
      <c r="U6557" t="str">
        <f>IFERROR(SMALL($T$5:$T$9000,ROWS($T$5:T6557)),"")</f>
        <v/>
      </c>
    </row>
    <row r="6558" spans="1:21" ht="14.4" customHeight="1" x14ac:dyDescent="0.3">
      <c r="A6558" t="s">
        <v>1639</v>
      </c>
      <c r="D6558" s="388">
        <f>ROWS(C$5:C6558)</f>
        <v>6554</v>
      </c>
      <c r="E6558" s="388" t="str">
        <f>IF(_xlfn.IFNA(VLOOKUP(A6558,$AG$3:$AH$83,2,FALSE),"")='11.1'!$D$5,TXM!D6558,"")</f>
        <v/>
      </c>
      <c r="F6558" t="str">
        <f>IFERROR(SMALL($E$5:$E$9000,ROWS($E$5:E6558)),"")</f>
        <v/>
      </c>
      <c r="I6558" s="371" t="s">
        <v>40</v>
      </c>
      <c r="J6558" t="s">
        <v>1365</v>
      </c>
      <c r="K6558" s="372">
        <v>9511</v>
      </c>
      <c r="L6558" s="388">
        <f>ROWS(K$5:K6558)</f>
        <v>6554</v>
      </c>
      <c r="M6558" s="388" t="str">
        <f>IF(_xlfn.IFNA(VLOOKUP(I6558,$AG$3:$AH$83,2,FALSE),"")='11.1'!$D$5,TXM!L6558,"")</f>
        <v/>
      </c>
      <c r="N6558" t="str">
        <f>IFERROR(SMALL($M$5:$M$9000,ROWS($M$5:M6558)),"")</f>
        <v/>
      </c>
      <c r="P6558" t="s">
        <v>1639</v>
      </c>
      <c r="S6558" s="388">
        <f>ROWS(R$5:R6558)</f>
        <v>6554</v>
      </c>
      <c r="T6558" s="388" t="str">
        <f>IF(_xlfn.IFNA(VLOOKUP(P6558,$AG$3:$AH$83,2,FALSE),"")='11.1'!$D$5,TXM!S6558,"")</f>
        <v/>
      </c>
      <c r="U6558" t="str">
        <f>IFERROR(SMALL($T$5:$T$9000,ROWS($T$5:T6558)),"")</f>
        <v/>
      </c>
    </row>
    <row r="6559" spans="1:21" ht="14.4" customHeight="1" x14ac:dyDescent="0.3">
      <c r="A6559" t="s">
        <v>1639</v>
      </c>
      <c r="D6559" s="388">
        <f>ROWS(C$5:C6559)</f>
        <v>6555</v>
      </c>
      <c r="E6559" s="388" t="str">
        <f>IF(_xlfn.IFNA(VLOOKUP(A6559,$AG$3:$AH$83,2,FALSE),"")='11.1'!$D$5,TXM!D6559,"")</f>
        <v/>
      </c>
      <c r="F6559" t="str">
        <f>IFERROR(SMALL($E$5:$E$9000,ROWS($E$5:E6559)),"")</f>
        <v/>
      </c>
      <c r="I6559" s="371" t="s">
        <v>40</v>
      </c>
      <c r="J6559" t="s">
        <v>805</v>
      </c>
      <c r="K6559" s="372">
        <v>7536</v>
      </c>
      <c r="L6559" s="388">
        <f>ROWS(K$5:K6559)</f>
        <v>6555</v>
      </c>
      <c r="M6559" s="388" t="str">
        <f>IF(_xlfn.IFNA(VLOOKUP(I6559,$AG$3:$AH$83,2,FALSE),"")='11.1'!$D$5,TXM!L6559,"")</f>
        <v/>
      </c>
      <c r="N6559" t="str">
        <f>IFERROR(SMALL($M$5:$M$9000,ROWS($M$5:M6559)),"")</f>
        <v/>
      </c>
      <c r="P6559" t="s">
        <v>1639</v>
      </c>
      <c r="S6559" s="388">
        <f>ROWS(R$5:R6559)</f>
        <v>6555</v>
      </c>
      <c r="T6559" s="388" t="str">
        <f>IF(_xlfn.IFNA(VLOOKUP(P6559,$AG$3:$AH$83,2,FALSE),"")='11.1'!$D$5,TXM!S6559,"")</f>
        <v/>
      </c>
      <c r="U6559" t="str">
        <f>IFERROR(SMALL($T$5:$T$9000,ROWS($T$5:T6559)),"")</f>
        <v/>
      </c>
    </row>
    <row r="6560" spans="1:21" ht="14.4" customHeight="1" x14ac:dyDescent="0.3">
      <c r="A6560" t="s">
        <v>1639</v>
      </c>
      <c r="D6560" s="388">
        <f>ROWS(C$5:C6560)</f>
        <v>6556</v>
      </c>
      <c r="E6560" s="388" t="str">
        <f>IF(_xlfn.IFNA(VLOOKUP(A6560,$AG$3:$AH$83,2,FALSE),"")='11.1'!$D$5,TXM!D6560,"")</f>
        <v/>
      </c>
      <c r="F6560" t="str">
        <f>IFERROR(SMALL($E$5:$E$9000,ROWS($E$5:E6560)),"")</f>
        <v/>
      </c>
      <c r="I6560" s="371" t="s">
        <v>40</v>
      </c>
      <c r="J6560" t="s">
        <v>777</v>
      </c>
      <c r="K6560" s="372">
        <v>6724</v>
      </c>
      <c r="L6560" s="388">
        <f>ROWS(K$5:K6560)</f>
        <v>6556</v>
      </c>
      <c r="M6560" s="388" t="str">
        <f>IF(_xlfn.IFNA(VLOOKUP(I6560,$AG$3:$AH$83,2,FALSE),"")='11.1'!$D$5,TXM!L6560,"")</f>
        <v/>
      </c>
      <c r="N6560" t="str">
        <f>IFERROR(SMALL($M$5:$M$9000,ROWS($M$5:M6560)),"")</f>
        <v/>
      </c>
      <c r="P6560" t="s">
        <v>1639</v>
      </c>
      <c r="S6560" s="388">
        <f>ROWS(R$5:R6560)</f>
        <v>6556</v>
      </c>
      <c r="T6560" s="388" t="str">
        <f>IF(_xlfn.IFNA(VLOOKUP(P6560,$AG$3:$AH$83,2,FALSE),"")='11.1'!$D$5,TXM!S6560,"")</f>
        <v/>
      </c>
      <c r="U6560" t="str">
        <f>IFERROR(SMALL($T$5:$T$9000,ROWS($T$5:T6560)),"")</f>
        <v/>
      </c>
    </row>
    <row r="6561" spans="1:21" ht="14.4" customHeight="1" x14ac:dyDescent="0.3">
      <c r="A6561" t="s">
        <v>1639</v>
      </c>
      <c r="D6561" s="388">
        <f>ROWS(C$5:C6561)</f>
        <v>6557</v>
      </c>
      <c r="E6561" s="388" t="str">
        <f>IF(_xlfn.IFNA(VLOOKUP(A6561,$AG$3:$AH$83,2,FALSE),"")='11.1'!$D$5,TXM!D6561,"")</f>
        <v/>
      </c>
      <c r="F6561" t="str">
        <f>IFERROR(SMALL($E$5:$E$9000,ROWS($E$5:E6561)),"")</f>
        <v/>
      </c>
      <c r="I6561" s="371" t="s">
        <v>40</v>
      </c>
      <c r="J6561" t="s">
        <v>93</v>
      </c>
      <c r="K6561" s="372">
        <v>6301</v>
      </c>
      <c r="L6561" s="388">
        <f>ROWS(K$5:K6561)</f>
        <v>6557</v>
      </c>
      <c r="M6561" s="388" t="str">
        <f>IF(_xlfn.IFNA(VLOOKUP(I6561,$AG$3:$AH$83,2,FALSE),"")='11.1'!$D$5,TXM!L6561,"")</f>
        <v/>
      </c>
      <c r="N6561" t="str">
        <f>IFERROR(SMALL($M$5:$M$9000,ROWS($M$5:M6561)),"")</f>
        <v/>
      </c>
      <c r="P6561" t="s">
        <v>1639</v>
      </c>
      <c r="S6561" s="388">
        <f>ROWS(R$5:R6561)</f>
        <v>6557</v>
      </c>
      <c r="T6561" s="388" t="str">
        <f>IF(_xlfn.IFNA(VLOOKUP(P6561,$AG$3:$AH$83,2,FALSE),"")='11.1'!$D$5,TXM!S6561,"")</f>
        <v/>
      </c>
      <c r="U6561" t="str">
        <f>IFERROR(SMALL($T$5:$T$9000,ROWS($T$5:T6561)),"")</f>
        <v/>
      </c>
    </row>
    <row r="6562" spans="1:21" ht="14.4" customHeight="1" x14ac:dyDescent="0.3">
      <c r="A6562" t="s">
        <v>1639</v>
      </c>
      <c r="D6562" s="388">
        <f>ROWS(C$5:C6562)</f>
        <v>6558</v>
      </c>
      <c r="E6562" s="388" t="str">
        <f>IF(_xlfn.IFNA(VLOOKUP(A6562,$AG$3:$AH$83,2,FALSE),"")='11.1'!$D$5,TXM!D6562,"")</f>
        <v/>
      </c>
      <c r="F6562" t="str">
        <f>IFERROR(SMALL($E$5:$E$9000,ROWS($E$5:E6562)),"")</f>
        <v/>
      </c>
      <c r="I6562" s="371" t="s">
        <v>40</v>
      </c>
      <c r="J6562" t="s">
        <v>807</v>
      </c>
      <c r="K6562" s="372">
        <v>1451</v>
      </c>
      <c r="L6562" s="388">
        <f>ROWS(K$5:K6562)</f>
        <v>6558</v>
      </c>
      <c r="M6562" s="388" t="str">
        <f>IF(_xlfn.IFNA(VLOOKUP(I6562,$AG$3:$AH$83,2,FALSE),"")='11.1'!$D$5,TXM!L6562,"")</f>
        <v/>
      </c>
      <c r="N6562" t="str">
        <f>IFERROR(SMALL($M$5:$M$9000,ROWS($M$5:M6562)),"")</f>
        <v/>
      </c>
      <c r="P6562" t="s">
        <v>1639</v>
      </c>
      <c r="S6562" s="388">
        <f>ROWS(R$5:R6562)</f>
        <v>6558</v>
      </c>
      <c r="T6562" s="388" t="str">
        <f>IF(_xlfn.IFNA(VLOOKUP(P6562,$AG$3:$AH$83,2,FALSE),"")='11.1'!$D$5,TXM!S6562,"")</f>
        <v/>
      </c>
      <c r="U6562" t="str">
        <f>IFERROR(SMALL($T$5:$T$9000,ROWS($T$5:T6562)),"")</f>
        <v/>
      </c>
    </row>
    <row r="6563" spans="1:21" ht="14.4" customHeight="1" x14ac:dyDescent="0.3">
      <c r="A6563" t="s">
        <v>1639</v>
      </c>
      <c r="D6563" s="388">
        <f>ROWS(C$5:C6563)</f>
        <v>6559</v>
      </c>
      <c r="E6563" s="388" t="str">
        <f>IF(_xlfn.IFNA(VLOOKUP(A6563,$AG$3:$AH$83,2,FALSE),"")='11.1'!$D$5,TXM!D6563,"")</f>
        <v/>
      </c>
      <c r="F6563" t="str">
        <f>IFERROR(SMALL($E$5:$E$9000,ROWS($E$5:E6563)),"")</f>
        <v/>
      </c>
      <c r="I6563" s="371" t="s">
        <v>40</v>
      </c>
      <c r="J6563" t="s">
        <v>803</v>
      </c>
      <c r="K6563" s="372">
        <v>601</v>
      </c>
      <c r="L6563" s="388">
        <f>ROWS(K$5:K6563)</f>
        <v>6559</v>
      </c>
      <c r="M6563" s="388" t="str">
        <f>IF(_xlfn.IFNA(VLOOKUP(I6563,$AG$3:$AH$83,2,FALSE),"")='11.1'!$D$5,TXM!L6563,"")</f>
        <v/>
      </c>
      <c r="N6563" t="str">
        <f>IFERROR(SMALL($M$5:$M$9000,ROWS($M$5:M6563)),"")</f>
        <v/>
      </c>
      <c r="P6563" t="s">
        <v>1639</v>
      </c>
      <c r="S6563" s="388">
        <f>ROWS(R$5:R6563)</f>
        <v>6559</v>
      </c>
      <c r="T6563" s="388" t="str">
        <f>IF(_xlfn.IFNA(VLOOKUP(P6563,$AG$3:$AH$83,2,FALSE),"")='11.1'!$D$5,TXM!S6563,"")</f>
        <v/>
      </c>
      <c r="U6563" t="str">
        <f>IFERROR(SMALL($T$5:$T$9000,ROWS($T$5:T6563)),"")</f>
        <v/>
      </c>
    </row>
    <row r="6564" spans="1:21" ht="14.4" customHeight="1" x14ac:dyDescent="0.3">
      <c r="A6564" t="s">
        <v>1639</v>
      </c>
      <c r="D6564" s="388">
        <f>ROWS(C$5:C6564)</f>
        <v>6560</v>
      </c>
      <c r="E6564" s="388" t="str">
        <f>IF(_xlfn.IFNA(VLOOKUP(A6564,$AG$3:$AH$83,2,FALSE),"")='11.1'!$D$5,TXM!D6564,"")</f>
        <v/>
      </c>
      <c r="F6564" t="str">
        <f>IFERROR(SMALL($E$5:$E$9000,ROWS($E$5:E6564)),"")</f>
        <v/>
      </c>
      <c r="I6564" s="371" t="s">
        <v>690</v>
      </c>
      <c r="J6564" t="s">
        <v>777</v>
      </c>
      <c r="K6564" s="372">
        <v>1314531</v>
      </c>
      <c r="L6564" s="388">
        <f>ROWS(K$5:K6564)</f>
        <v>6560</v>
      </c>
      <c r="M6564" s="388" t="str">
        <f>IF(_xlfn.IFNA(VLOOKUP(I6564,$AG$3:$AH$83,2,FALSE),"")='11.1'!$D$5,TXM!L6564,"")</f>
        <v/>
      </c>
      <c r="N6564" t="str">
        <f>IFERROR(SMALL($M$5:$M$9000,ROWS($M$5:M6564)),"")</f>
        <v/>
      </c>
      <c r="P6564" t="s">
        <v>1639</v>
      </c>
      <c r="S6564" s="388">
        <f>ROWS(R$5:R6564)</f>
        <v>6560</v>
      </c>
      <c r="T6564" s="388" t="str">
        <f>IF(_xlfn.IFNA(VLOOKUP(P6564,$AG$3:$AH$83,2,FALSE),"")='11.1'!$D$5,TXM!S6564,"")</f>
        <v/>
      </c>
      <c r="U6564" t="str">
        <f>IFERROR(SMALL($T$5:$T$9000,ROWS($T$5:T6564)),"")</f>
        <v/>
      </c>
    </row>
    <row r="6565" spans="1:21" ht="14.4" customHeight="1" x14ac:dyDescent="0.3">
      <c r="A6565" t="s">
        <v>1639</v>
      </c>
      <c r="D6565" s="388">
        <f>ROWS(C$5:C6565)</f>
        <v>6561</v>
      </c>
      <c r="E6565" s="388" t="str">
        <f>IF(_xlfn.IFNA(VLOOKUP(A6565,$AG$3:$AH$83,2,FALSE),"")='11.1'!$D$5,TXM!D6565,"")</f>
        <v/>
      </c>
      <c r="F6565" t="str">
        <f>IFERROR(SMALL($E$5:$E$9000,ROWS($E$5:E6565)),"")</f>
        <v/>
      </c>
      <c r="I6565" s="371" t="s">
        <v>690</v>
      </c>
      <c r="J6565" t="s">
        <v>1240</v>
      </c>
      <c r="K6565" s="372">
        <v>36534</v>
      </c>
      <c r="L6565" s="388">
        <f>ROWS(K$5:K6565)</f>
        <v>6561</v>
      </c>
      <c r="M6565" s="388" t="str">
        <f>IF(_xlfn.IFNA(VLOOKUP(I6565,$AG$3:$AH$83,2,FALSE),"")='11.1'!$D$5,TXM!L6565,"")</f>
        <v/>
      </c>
      <c r="N6565" t="str">
        <f>IFERROR(SMALL($M$5:$M$9000,ROWS($M$5:M6565)),"")</f>
        <v/>
      </c>
      <c r="P6565" t="s">
        <v>1639</v>
      </c>
      <c r="S6565" s="388">
        <f>ROWS(R$5:R6565)</f>
        <v>6561</v>
      </c>
      <c r="T6565" s="388" t="str">
        <f>IF(_xlfn.IFNA(VLOOKUP(P6565,$AG$3:$AH$83,2,FALSE),"")='11.1'!$D$5,TXM!S6565,"")</f>
        <v/>
      </c>
      <c r="U6565" t="str">
        <f>IFERROR(SMALL($T$5:$T$9000,ROWS($T$5:T6565)),"")</f>
        <v/>
      </c>
    </row>
    <row r="6566" spans="1:21" ht="14.4" customHeight="1" x14ac:dyDescent="0.3">
      <c r="A6566" t="s">
        <v>1639</v>
      </c>
      <c r="D6566" s="388">
        <f>ROWS(C$5:C6566)</f>
        <v>6562</v>
      </c>
      <c r="E6566" s="388" t="str">
        <f>IF(_xlfn.IFNA(VLOOKUP(A6566,$AG$3:$AH$83,2,FALSE),"")='11.1'!$D$5,TXM!D6566,"")</f>
        <v/>
      </c>
      <c r="F6566" t="str">
        <f>IFERROR(SMALL($E$5:$E$9000,ROWS($E$5:E6566)),"")</f>
        <v/>
      </c>
      <c r="I6566" s="371" t="s">
        <v>690</v>
      </c>
      <c r="J6566" t="s">
        <v>791</v>
      </c>
      <c r="K6566" s="372">
        <v>8999</v>
      </c>
      <c r="L6566" s="388">
        <f>ROWS(K$5:K6566)</f>
        <v>6562</v>
      </c>
      <c r="M6566" s="388" t="str">
        <f>IF(_xlfn.IFNA(VLOOKUP(I6566,$AG$3:$AH$83,2,FALSE),"")='11.1'!$D$5,TXM!L6566,"")</f>
        <v/>
      </c>
      <c r="N6566" t="str">
        <f>IFERROR(SMALL($M$5:$M$9000,ROWS($M$5:M6566)),"")</f>
        <v/>
      </c>
      <c r="P6566" t="s">
        <v>1639</v>
      </c>
      <c r="S6566" s="388">
        <f>ROWS(R$5:R6566)</f>
        <v>6562</v>
      </c>
      <c r="T6566" s="388" t="str">
        <f>IF(_xlfn.IFNA(VLOOKUP(P6566,$AG$3:$AH$83,2,FALSE),"")='11.1'!$D$5,TXM!S6566,"")</f>
        <v/>
      </c>
      <c r="U6566" t="str">
        <f>IFERROR(SMALL($T$5:$T$9000,ROWS($T$5:T6566)),"")</f>
        <v/>
      </c>
    </row>
    <row r="6567" spans="1:21" ht="14.4" customHeight="1" x14ac:dyDescent="0.3">
      <c r="A6567" t="s">
        <v>1639</v>
      </c>
      <c r="D6567" s="388">
        <f>ROWS(C$5:C6567)</f>
        <v>6563</v>
      </c>
      <c r="E6567" s="388" t="str">
        <f>IF(_xlfn.IFNA(VLOOKUP(A6567,$AG$3:$AH$83,2,FALSE),"")='11.1'!$D$5,TXM!D6567,"")</f>
        <v/>
      </c>
      <c r="F6567" t="str">
        <f>IFERROR(SMALL($E$5:$E$9000,ROWS($E$5:E6567)),"")</f>
        <v/>
      </c>
      <c r="I6567" s="371" t="s">
        <v>690</v>
      </c>
      <c r="J6567" t="s">
        <v>1402</v>
      </c>
      <c r="K6567" s="372">
        <v>5207</v>
      </c>
      <c r="L6567" s="388">
        <f>ROWS(K$5:K6567)</f>
        <v>6563</v>
      </c>
      <c r="M6567" s="388" t="str">
        <f>IF(_xlfn.IFNA(VLOOKUP(I6567,$AG$3:$AH$83,2,FALSE),"")='11.1'!$D$5,TXM!L6567,"")</f>
        <v/>
      </c>
      <c r="N6567" t="str">
        <f>IFERROR(SMALL($M$5:$M$9000,ROWS($M$5:M6567)),"")</f>
        <v/>
      </c>
      <c r="P6567" t="s">
        <v>1639</v>
      </c>
      <c r="S6567" s="388">
        <f>ROWS(R$5:R6567)</f>
        <v>6563</v>
      </c>
      <c r="T6567" s="388" t="str">
        <f>IF(_xlfn.IFNA(VLOOKUP(P6567,$AG$3:$AH$83,2,FALSE),"")='11.1'!$D$5,TXM!S6567,"")</f>
        <v/>
      </c>
      <c r="U6567" t="str">
        <f>IFERROR(SMALL($T$5:$T$9000,ROWS($T$5:T6567)),"")</f>
        <v/>
      </c>
    </row>
    <row r="6568" spans="1:21" ht="14.4" customHeight="1" x14ac:dyDescent="0.3">
      <c r="A6568" t="s">
        <v>1639</v>
      </c>
      <c r="D6568" s="388">
        <f>ROWS(C$5:C6568)</f>
        <v>6564</v>
      </c>
      <c r="E6568" s="388" t="str">
        <f>IF(_xlfn.IFNA(VLOOKUP(A6568,$AG$3:$AH$83,2,FALSE),"")='11.1'!$D$5,TXM!D6568,"")</f>
        <v/>
      </c>
      <c r="F6568" t="str">
        <f>IFERROR(SMALL($E$5:$E$9000,ROWS($E$5:E6568)),"")</f>
        <v/>
      </c>
      <c r="I6568" s="371" t="s">
        <v>690</v>
      </c>
      <c r="J6568" t="s">
        <v>1000</v>
      </c>
      <c r="K6568" s="372">
        <v>3243</v>
      </c>
      <c r="L6568" s="388">
        <f>ROWS(K$5:K6568)</f>
        <v>6564</v>
      </c>
      <c r="M6568" s="388" t="str">
        <f>IF(_xlfn.IFNA(VLOOKUP(I6568,$AG$3:$AH$83,2,FALSE),"")='11.1'!$D$5,TXM!L6568,"")</f>
        <v/>
      </c>
      <c r="N6568" t="str">
        <f>IFERROR(SMALL($M$5:$M$9000,ROWS($M$5:M6568)),"")</f>
        <v/>
      </c>
      <c r="P6568" t="s">
        <v>1639</v>
      </c>
      <c r="S6568" s="388">
        <f>ROWS(R$5:R6568)</f>
        <v>6564</v>
      </c>
      <c r="T6568" s="388" t="str">
        <f>IF(_xlfn.IFNA(VLOOKUP(P6568,$AG$3:$AH$83,2,FALSE),"")='11.1'!$D$5,TXM!S6568,"")</f>
        <v/>
      </c>
      <c r="U6568" t="str">
        <f>IFERROR(SMALL($T$5:$T$9000,ROWS($T$5:T6568)),"")</f>
        <v/>
      </c>
    </row>
    <row r="6569" spans="1:21" ht="14.4" customHeight="1" x14ac:dyDescent="0.3">
      <c r="A6569" t="s">
        <v>1639</v>
      </c>
      <c r="D6569" s="388">
        <f>ROWS(C$5:C6569)</f>
        <v>6565</v>
      </c>
      <c r="E6569" s="388" t="str">
        <f>IF(_xlfn.IFNA(VLOOKUP(A6569,$AG$3:$AH$83,2,FALSE),"")='11.1'!$D$5,TXM!D6569,"")</f>
        <v/>
      </c>
      <c r="F6569" t="str">
        <f>IFERROR(SMALL($E$5:$E$9000,ROWS($E$5:E6569)),"")</f>
        <v/>
      </c>
      <c r="I6569" s="371" t="s">
        <v>690</v>
      </c>
      <c r="J6569" t="s">
        <v>865</v>
      </c>
      <c r="K6569" s="372">
        <v>2619</v>
      </c>
      <c r="L6569" s="388">
        <f>ROWS(K$5:K6569)</f>
        <v>6565</v>
      </c>
      <c r="M6569" s="388" t="str">
        <f>IF(_xlfn.IFNA(VLOOKUP(I6569,$AG$3:$AH$83,2,FALSE),"")='11.1'!$D$5,TXM!L6569,"")</f>
        <v/>
      </c>
      <c r="N6569" t="str">
        <f>IFERROR(SMALL($M$5:$M$9000,ROWS($M$5:M6569)),"")</f>
        <v/>
      </c>
      <c r="P6569" t="s">
        <v>1639</v>
      </c>
      <c r="S6569" s="388">
        <f>ROWS(R$5:R6569)</f>
        <v>6565</v>
      </c>
      <c r="T6569" s="388" t="str">
        <f>IF(_xlfn.IFNA(VLOOKUP(P6569,$AG$3:$AH$83,2,FALSE),"")='11.1'!$D$5,TXM!S6569,"")</f>
        <v/>
      </c>
      <c r="U6569" t="str">
        <f>IFERROR(SMALL($T$5:$T$9000,ROWS($T$5:T6569)),"")</f>
        <v/>
      </c>
    </row>
    <row r="6570" spans="1:21" ht="14.4" customHeight="1" x14ac:dyDescent="0.3">
      <c r="A6570" t="s">
        <v>1639</v>
      </c>
      <c r="D6570" s="388">
        <f>ROWS(C$5:C6570)</f>
        <v>6566</v>
      </c>
      <c r="E6570" s="388" t="str">
        <f>IF(_xlfn.IFNA(VLOOKUP(A6570,$AG$3:$AH$83,2,FALSE),"")='11.1'!$D$5,TXM!D6570,"")</f>
        <v/>
      </c>
      <c r="F6570" t="str">
        <f>IFERROR(SMALL($E$5:$E$9000,ROWS($E$5:E6570)),"")</f>
        <v/>
      </c>
      <c r="I6570" s="371" t="s">
        <v>690</v>
      </c>
      <c r="J6570" t="s">
        <v>867</v>
      </c>
      <c r="K6570" s="372">
        <v>44</v>
      </c>
      <c r="L6570" s="388">
        <f>ROWS(K$5:K6570)</f>
        <v>6566</v>
      </c>
      <c r="M6570" s="388" t="str">
        <f>IF(_xlfn.IFNA(VLOOKUP(I6570,$AG$3:$AH$83,2,FALSE),"")='11.1'!$D$5,TXM!L6570,"")</f>
        <v/>
      </c>
      <c r="N6570" t="str">
        <f>IFERROR(SMALL($M$5:$M$9000,ROWS($M$5:M6570)),"")</f>
        <v/>
      </c>
      <c r="P6570" t="s">
        <v>1639</v>
      </c>
      <c r="S6570" s="388">
        <f>ROWS(R$5:R6570)</f>
        <v>6566</v>
      </c>
      <c r="T6570" s="388" t="str">
        <f>IF(_xlfn.IFNA(VLOOKUP(P6570,$AG$3:$AH$83,2,FALSE),"")='11.1'!$D$5,TXM!S6570,"")</f>
        <v/>
      </c>
      <c r="U6570" t="str">
        <f>IFERROR(SMALL($T$5:$T$9000,ROWS($T$5:T6570)),"")</f>
        <v/>
      </c>
    </row>
    <row r="6571" spans="1:21" ht="14.4" customHeight="1" x14ac:dyDescent="0.3">
      <c r="A6571" t="s">
        <v>1639</v>
      </c>
      <c r="D6571" s="388">
        <f>ROWS(C$5:C6571)</f>
        <v>6567</v>
      </c>
      <c r="E6571" s="388" t="str">
        <f>IF(_xlfn.IFNA(VLOOKUP(A6571,$AG$3:$AH$83,2,FALSE),"")='11.1'!$D$5,TXM!D6571,"")</f>
        <v/>
      </c>
      <c r="F6571" t="str">
        <f>IFERROR(SMALL($E$5:$E$9000,ROWS($E$5:E6571)),"")</f>
        <v/>
      </c>
      <c r="I6571" s="371" t="s">
        <v>29</v>
      </c>
      <c r="J6571" t="s">
        <v>867</v>
      </c>
      <c r="K6571" s="372">
        <v>6358561031</v>
      </c>
      <c r="L6571" s="388">
        <f>ROWS(K$5:K6571)</f>
        <v>6567</v>
      </c>
      <c r="M6571" s="388" t="str">
        <f>IF(_xlfn.IFNA(VLOOKUP(I6571,$AG$3:$AH$83,2,FALSE),"")='11.1'!$D$5,TXM!L6571,"")</f>
        <v/>
      </c>
      <c r="N6571" t="str">
        <f>IFERROR(SMALL($M$5:$M$9000,ROWS($M$5:M6571)),"")</f>
        <v/>
      </c>
      <c r="P6571" t="s">
        <v>1639</v>
      </c>
      <c r="S6571" s="388">
        <f>ROWS(R$5:R6571)</f>
        <v>6567</v>
      </c>
      <c r="T6571" s="388" t="str">
        <f>IF(_xlfn.IFNA(VLOOKUP(P6571,$AG$3:$AH$83,2,FALSE),"")='11.1'!$D$5,TXM!S6571,"")</f>
        <v/>
      </c>
      <c r="U6571" t="str">
        <f>IFERROR(SMALL($T$5:$T$9000,ROWS($T$5:T6571)),"")</f>
        <v/>
      </c>
    </row>
    <row r="6572" spans="1:21" ht="14.4" customHeight="1" x14ac:dyDescent="0.3">
      <c r="A6572" t="s">
        <v>1639</v>
      </c>
      <c r="D6572" s="388">
        <f>ROWS(C$5:C6572)</f>
        <v>6568</v>
      </c>
      <c r="E6572" s="388" t="str">
        <f>IF(_xlfn.IFNA(VLOOKUP(A6572,$AG$3:$AH$83,2,FALSE),"")='11.1'!$D$5,TXM!D6572,"")</f>
        <v/>
      </c>
      <c r="F6572" t="str">
        <f>IFERROR(SMALL($E$5:$E$9000,ROWS($E$5:E6572)),"")</f>
        <v/>
      </c>
      <c r="I6572" s="371" t="s">
        <v>29</v>
      </c>
      <c r="J6572" t="s">
        <v>863</v>
      </c>
      <c r="K6572" s="372">
        <v>4131701721</v>
      </c>
      <c r="L6572" s="388">
        <f>ROWS(K$5:K6572)</f>
        <v>6568</v>
      </c>
      <c r="M6572" s="388" t="str">
        <f>IF(_xlfn.IFNA(VLOOKUP(I6572,$AG$3:$AH$83,2,FALSE),"")='11.1'!$D$5,TXM!L6572,"")</f>
        <v/>
      </c>
      <c r="N6572" t="str">
        <f>IFERROR(SMALL($M$5:$M$9000,ROWS($M$5:M6572)),"")</f>
        <v/>
      </c>
      <c r="P6572" t="s">
        <v>1639</v>
      </c>
      <c r="S6572" s="388">
        <f>ROWS(R$5:R6572)</f>
        <v>6568</v>
      </c>
      <c r="T6572" s="388" t="str">
        <f>IF(_xlfn.IFNA(VLOOKUP(P6572,$AG$3:$AH$83,2,FALSE),"")='11.1'!$D$5,TXM!S6572,"")</f>
        <v/>
      </c>
      <c r="U6572" t="str">
        <f>IFERROR(SMALL($T$5:$T$9000,ROWS($T$5:T6572)),"")</f>
        <v/>
      </c>
    </row>
    <row r="6573" spans="1:21" ht="14.4" customHeight="1" x14ac:dyDescent="0.3">
      <c r="A6573" t="s">
        <v>1639</v>
      </c>
      <c r="D6573" s="388">
        <f>ROWS(C$5:C6573)</f>
        <v>6569</v>
      </c>
      <c r="E6573" s="388" t="str">
        <f>IF(_xlfn.IFNA(VLOOKUP(A6573,$AG$3:$AH$83,2,FALSE),"")='11.1'!$D$5,TXM!D6573,"")</f>
        <v/>
      </c>
      <c r="F6573" t="str">
        <f>IFERROR(SMALL($E$5:$E$9000,ROWS($E$5:E6573)),"")</f>
        <v/>
      </c>
      <c r="I6573" s="371" t="s">
        <v>29</v>
      </c>
      <c r="J6573" t="s">
        <v>865</v>
      </c>
      <c r="K6573" s="372">
        <v>2463464088</v>
      </c>
      <c r="L6573" s="388">
        <f>ROWS(K$5:K6573)</f>
        <v>6569</v>
      </c>
      <c r="M6573" s="388" t="str">
        <f>IF(_xlfn.IFNA(VLOOKUP(I6573,$AG$3:$AH$83,2,FALSE),"")='11.1'!$D$5,TXM!L6573,"")</f>
        <v/>
      </c>
      <c r="N6573" t="str">
        <f>IFERROR(SMALL($M$5:$M$9000,ROWS($M$5:M6573)),"")</f>
        <v/>
      </c>
      <c r="P6573" t="s">
        <v>1639</v>
      </c>
      <c r="S6573" s="388">
        <f>ROWS(R$5:R6573)</f>
        <v>6569</v>
      </c>
      <c r="T6573" s="388" t="str">
        <f>IF(_xlfn.IFNA(VLOOKUP(P6573,$AG$3:$AH$83,2,FALSE),"")='11.1'!$D$5,TXM!S6573,"")</f>
        <v/>
      </c>
      <c r="U6573" t="str">
        <f>IFERROR(SMALL($T$5:$T$9000,ROWS($T$5:T6573)),"")</f>
        <v/>
      </c>
    </row>
    <row r="6574" spans="1:21" ht="14.4" customHeight="1" x14ac:dyDescent="0.3">
      <c r="A6574" t="s">
        <v>1639</v>
      </c>
      <c r="D6574" s="388">
        <f>ROWS(C$5:C6574)</f>
        <v>6570</v>
      </c>
      <c r="E6574" s="388" t="str">
        <f>IF(_xlfn.IFNA(VLOOKUP(A6574,$AG$3:$AH$83,2,FALSE),"")='11.1'!$D$5,TXM!D6574,"")</f>
        <v/>
      </c>
      <c r="F6574" t="str">
        <f>IFERROR(SMALL($E$5:$E$9000,ROWS($E$5:E6574)),"")</f>
        <v/>
      </c>
      <c r="I6574" s="371" t="s">
        <v>29</v>
      </c>
      <c r="J6574" t="s">
        <v>843</v>
      </c>
      <c r="K6574" s="372">
        <v>1388161026</v>
      </c>
      <c r="L6574" s="388">
        <f>ROWS(K$5:K6574)</f>
        <v>6570</v>
      </c>
      <c r="M6574" s="388" t="str">
        <f>IF(_xlfn.IFNA(VLOOKUP(I6574,$AG$3:$AH$83,2,FALSE),"")='11.1'!$D$5,TXM!L6574,"")</f>
        <v/>
      </c>
      <c r="N6574" t="str">
        <f>IFERROR(SMALL($M$5:$M$9000,ROWS($M$5:M6574)),"")</f>
        <v/>
      </c>
      <c r="P6574" t="s">
        <v>1639</v>
      </c>
      <c r="S6574" s="388">
        <f>ROWS(R$5:R6574)</f>
        <v>6570</v>
      </c>
      <c r="T6574" s="388" t="str">
        <f>IF(_xlfn.IFNA(VLOOKUP(P6574,$AG$3:$AH$83,2,FALSE),"")='11.1'!$D$5,TXM!S6574,"")</f>
        <v/>
      </c>
      <c r="U6574" t="str">
        <f>IFERROR(SMALL($T$5:$T$9000,ROWS($T$5:T6574)),"")</f>
        <v/>
      </c>
    </row>
    <row r="6575" spans="1:21" ht="14.4" customHeight="1" x14ac:dyDescent="0.3">
      <c r="A6575" t="s">
        <v>1639</v>
      </c>
      <c r="D6575" s="388">
        <f>ROWS(C$5:C6575)</f>
        <v>6571</v>
      </c>
      <c r="E6575" s="388" t="str">
        <f>IF(_xlfn.IFNA(VLOOKUP(A6575,$AG$3:$AH$83,2,FALSE),"")='11.1'!$D$5,TXM!D6575,"")</f>
        <v/>
      </c>
      <c r="F6575" t="str">
        <f>IFERROR(SMALL($E$5:$E$9000,ROWS($E$5:E6575)),"")</f>
        <v/>
      </c>
      <c r="I6575" s="371" t="s">
        <v>29</v>
      </c>
      <c r="J6575" t="s">
        <v>1000</v>
      </c>
      <c r="K6575" s="372">
        <v>730049575</v>
      </c>
      <c r="L6575" s="388">
        <f>ROWS(K$5:K6575)</f>
        <v>6571</v>
      </c>
      <c r="M6575" s="388" t="str">
        <f>IF(_xlfn.IFNA(VLOOKUP(I6575,$AG$3:$AH$83,2,FALSE),"")='11.1'!$D$5,TXM!L6575,"")</f>
        <v/>
      </c>
      <c r="N6575" t="str">
        <f>IFERROR(SMALL($M$5:$M$9000,ROWS($M$5:M6575)),"")</f>
        <v/>
      </c>
      <c r="P6575" t="s">
        <v>1639</v>
      </c>
      <c r="S6575" s="388">
        <f>ROWS(R$5:R6575)</f>
        <v>6571</v>
      </c>
      <c r="T6575" s="388" t="str">
        <f>IF(_xlfn.IFNA(VLOOKUP(P6575,$AG$3:$AH$83,2,FALSE),"")='11.1'!$D$5,TXM!S6575,"")</f>
        <v/>
      </c>
      <c r="U6575" t="str">
        <f>IFERROR(SMALL($T$5:$T$9000,ROWS($T$5:T6575)),"")</f>
        <v/>
      </c>
    </row>
    <row r="6576" spans="1:21" ht="14.4" customHeight="1" x14ac:dyDescent="0.3">
      <c r="A6576" t="s">
        <v>1639</v>
      </c>
      <c r="D6576" s="388">
        <f>ROWS(C$5:C6576)</f>
        <v>6572</v>
      </c>
      <c r="E6576" s="388" t="str">
        <f>IF(_xlfn.IFNA(VLOOKUP(A6576,$AG$3:$AH$83,2,FALSE),"")='11.1'!$D$5,TXM!D6576,"")</f>
        <v/>
      </c>
      <c r="F6576" t="str">
        <f>IFERROR(SMALL($E$5:$E$9000,ROWS($E$5:E6576)),"")</f>
        <v/>
      </c>
      <c r="I6576" s="371" t="s">
        <v>29</v>
      </c>
      <c r="J6576" t="s">
        <v>841</v>
      </c>
      <c r="K6576" s="372">
        <v>715028972</v>
      </c>
      <c r="L6576" s="388">
        <f>ROWS(K$5:K6576)</f>
        <v>6572</v>
      </c>
      <c r="M6576" s="388" t="str">
        <f>IF(_xlfn.IFNA(VLOOKUP(I6576,$AG$3:$AH$83,2,FALSE),"")='11.1'!$D$5,TXM!L6576,"")</f>
        <v/>
      </c>
      <c r="N6576" t="str">
        <f>IFERROR(SMALL($M$5:$M$9000,ROWS($M$5:M6576)),"")</f>
        <v/>
      </c>
      <c r="P6576" t="s">
        <v>1639</v>
      </c>
      <c r="S6576" s="388">
        <f>ROWS(R$5:R6576)</f>
        <v>6572</v>
      </c>
      <c r="T6576" s="388" t="str">
        <f>IF(_xlfn.IFNA(VLOOKUP(P6576,$AG$3:$AH$83,2,FALSE),"")='11.1'!$D$5,TXM!S6576,"")</f>
        <v/>
      </c>
      <c r="U6576" t="str">
        <f>IFERROR(SMALL($T$5:$T$9000,ROWS($T$5:T6576)),"")</f>
        <v/>
      </c>
    </row>
    <row r="6577" spans="1:21" ht="14.4" customHeight="1" x14ac:dyDescent="0.3">
      <c r="A6577" t="s">
        <v>1639</v>
      </c>
      <c r="D6577" s="388">
        <f>ROWS(C$5:C6577)</f>
        <v>6573</v>
      </c>
      <c r="E6577" s="388" t="str">
        <f>IF(_xlfn.IFNA(VLOOKUP(A6577,$AG$3:$AH$83,2,FALSE),"")='11.1'!$D$5,TXM!D6577,"")</f>
        <v/>
      </c>
      <c r="F6577" t="str">
        <f>IFERROR(SMALL($E$5:$E$9000,ROWS($E$5:E6577)),"")</f>
        <v/>
      </c>
      <c r="I6577" s="371" t="s">
        <v>29</v>
      </c>
      <c r="J6577" t="s">
        <v>1318</v>
      </c>
      <c r="K6577" s="372">
        <v>640532813</v>
      </c>
      <c r="L6577" s="388">
        <f>ROWS(K$5:K6577)</f>
        <v>6573</v>
      </c>
      <c r="M6577" s="388" t="str">
        <f>IF(_xlfn.IFNA(VLOOKUP(I6577,$AG$3:$AH$83,2,FALSE),"")='11.1'!$D$5,TXM!L6577,"")</f>
        <v/>
      </c>
      <c r="N6577" t="str">
        <f>IFERROR(SMALL($M$5:$M$9000,ROWS($M$5:M6577)),"")</f>
        <v/>
      </c>
      <c r="P6577" t="s">
        <v>1639</v>
      </c>
      <c r="S6577" s="388">
        <f>ROWS(R$5:R6577)</f>
        <v>6573</v>
      </c>
      <c r="T6577" s="388" t="str">
        <f>IF(_xlfn.IFNA(VLOOKUP(P6577,$AG$3:$AH$83,2,FALSE),"")='11.1'!$D$5,TXM!S6577,"")</f>
        <v/>
      </c>
      <c r="U6577" t="str">
        <f>IFERROR(SMALL($T$5:$T$9000,ROWS($T$5:T6577)),"")</f>
        <v/>
      </c>
    </row>
    <row r="6578" spans="1:21" ht="14.4" customHeight="1" x14ac:dyDescent="0.3">
      <c r="A6578" t="s">
        <v>1639</v>
      </c>
      <c r="D6578" s="388">
        <f>ROWS(C$5:C6578)</f>
        <v>6574</v>
      </c>
      <c r="E6578" s="388" t="str">
        <f>IF(_xlfn.IFNA(VLOOKUP(A6578,$AG$3:$AH$83,2,FALSE),"")='11.1'!$D$5,TXM!D6578,"")</f>
        <v/>
      </c>
      <c r="F6578" t="str">
        <f>IFERROR(SMALL($E$5:$E$9000,ROWS($E$5:E6578)),"")</f>
        <v/>
      </c>
      <c r="I6578" s="371" t="s">
        <v>29</v>
      </c>
      <c r="J6578" t="s">
        <v>1265</v>
      </c>
      <c r="K6578" s="372">
        <v>629126141</v>
      </c>
      <c r="L6578" s="388">
        <f>ROWS(K$5:K6578)</f>
        <v>6574</v>
      </c>
      <c r="M6578" s="388" t="str">
        <f>IF(_xlfn.IFNA(VLOOKUP(I6578,$AG$3:$AH$83,2,FALSE),"")='11.1'!$D$5,TXM!L6578,"")</f>
        <v/>
      </c>
      <c r="N6578" t="str">
        <f>IFERROR(SMALL($M$5:$M$9000,ROWS($M$5:M6578)),"")</f>
        <v/>
      </c>
      <c r="P6578" t="s">
        <v>1639</v>
      </c>
      <c r="S6578" s="388">
        <f>ROWS(R$5:R6578)</f>
        <v>6574</v>
      </c>
      <c r="T6578" s="388" t="str">
        <f>IF(_xlfn.IFNA(VLOOKUP(P6578,$AG$3:$AH$83,2,FALSE),"")='11.1'!$D$5,TXM!S6578,"")</f>
        <v/>
      </c>
      <c r="U6578" t="str">
        <f>IFERROR(SMALL($T$5:$T$9000,ROWS($T$5:T6578)),"")</f>
        <v/>
      </c>
    </row>
    <row r="6579" spans="1:21" ht="14.4" customHeight="1" x14ac:dyDescent="0.3">
      <c r="A6579" t="s">
        <v>1639</v>
      </c>
      <c r="D6579" s="388">
        <f>ROWS(C$5:C6579)</f>
        <v>6575</v>
      </c>
      <c r="E6579" s="388" t="str">
        <f>IF(_xlfn.IFNA(VLOOKUP(A6579,$AG$3:$AH$83,2,FALSE),"")='11.1'!$D$5,TXM!D6579,"")</f>
        <v/>
      </c>
      <c r="F6579" t="str">
        <f>IFERROR(SMALL($E$5:$E$9000,ROWS($E$5:E6579)),"")</f>
        <v/>
      </c>
      <c r="I6579" s="371" t="s">
        <v>29</v>
      </c>
      <c r="J6579" t="s">
        <v>873</v>
      </c>
      <c r="K6579" s="372">
        <v>540965633</v>
      </c>
      <c r="L6579" s="388">
        <f>ROWS(K$5:K6579)</f>
        <v>6575</v>
      </c>
      <c r="M6579" s="388" t="str">
        <f>IF(_xlfn.IFNA(VLOOKUP(I6579,$AG$3:$AH$83,2,FALSE),"")='11.1'!$D$5,TXM!L6579,"")</f>
        <v/>
      </c>
      <c r="N6579" t="str">
        <f>IFERROR(SMALL($M$5:$M$9000,ROWS($M$5:M6579)),"")</f>
        <v/>
      </c>
      <c r="P6579" t="s">
        <v>1639</v>
      </c>
      <c r="S6579" s="388">
        <f>ROWS(R$5:R6579)</f>
        <v>6575</v>
      </c>
      <c r="T6579" s="388" t="str">
        <f>IF(_xlfn.IFNA(VLOOKUP(P6579,$AG$3:$AH$83,2,FALSE),"")='11.1'!$D$5,TXM!S6579,"")</f>
        <v/>
      </c>
      <c r="U6579" t="str">
        <f>IFERROR(SMALL($T$5:$T$9000,ROWS($T$5:T6579)),"")</f>
        <v/>
      </c>
    </row>
    <row r="6580" spans="1:21" ht="14.4" customHeight="1" x14ac:dyDescent="0.3">
      <c r="A6580" t="s">
        <v>1639</v>
      </c>
      <c r="D6580" s="388">
        <f>ROWS(C$5:C6580)</f>
        <v>6576</v>
      </c>
      <c r="E6580" s="388" t="str">
        <f>IF(_xlfn.IFNA(VLOOKUP(A6580,$AG$3:$AH$83,2,FALSE),"")='11.1'!$D$5,TXM!D6580,"")</f>
        <v/>
      </c>
      <c r="F6580" t="str">
        <f>IFERROR(SMALL($E$5:$E$9000,ROWS($E$5:E6580)),"")</f>
        <v/>
      </c>
      <c r="I6580" s="371" t="s">
        <v>29</v>
      </c>
      <c r="J6580" t="s">
        <v>791</v>
      </c>
      <c r="K6580" s="372">
        <v>423278623</v>
      </c>
      <c r="L6580" s="388">
        <f>ROWS(K$5:K6580)</f>
        <v>6576</v>
      </c>
      <c r="M6580" s="388" t="str">
        <f>IF(_xlfn.IFNA(VLOOKUP(I6580,$AG$3:$AH$83,2,FALSE),"")='11.1'!$D$5,TXM!L6580,"")</f>
        <v/>
      </c>
      <c r="N6580" t="str">
        <f>IFERROR(SMALL($M$5:$M$9000,ROWS($M$5:M6580)),"")</f>
        <v/>
      </c>
      <c r="P6580" t="s">
        <v>1639</v>
      </c>
      <c r="S6580" s="388">
        <f>ROWS(R$5:R6580)</f>
        <v>6576</v>
      </c>
      <c r="T6580" s="388" t="str">
        <f>IF(_xlfn.IFNA(VLOOKUP(P6580,$AG$3:$AH$83,2,FALSE),"")='11.1'!$D$5,TXM!S6580,"")</f>
        <v/>
      </c>
      <c r="U6580" t="str">
        <f>IFERROR(SMALL($T$5:$T$9000,ROWS($T$5:T6580)),"")</f>
        <v/>
      </c>
    </row>
    <row r="6581" spans="1:21" ht="14.4" customHeight="1" x14ac:dyDescent="0.3">
      <c r="A6581" t="s">
        <v>1639</v>
      </c>
      <c r="D6581" s="388">
        <f>ROWS(C$5:C6581)</f>
        <v>6577</v>
      </c>
      <c r="E6581" s="388" t="str">
        <f>IF(_xlfn.IFNA(VLOOKUP(A6581,$AG$3:$AH$83,2,FALSE),"")='11.1'!$D$5,TXM!D6581,"")</f>
        <v/>
      </c>
      <c r="F6581" t="str">
        <f>IFERROR(SMALL($E$5:$E$9000,ROWS($E$5:E6581)),"")</f>
        <v/>
      </c>
      <c r="I6581" s="371" t="s">
        <v>29</v>
      </c>
      <c r="J6581" t="s">
        <v>783</v>
      </c>
      <c r="K6581" s="372">
        <v>350460193</v>
      </c>
      <c r="L6581" s="388">
        <f>ROWS(K$5:K6581)</f>
        <v>6577</v>
      </c>
      <c r="M6581" s="388" t="str">
        <f>IF(_xlfn.IFNA(VLOOKUP(I6581,$AG$3:$AH$83,2,FALSE),"")='11.1'!$D$5,TXM!L6581,"")</f>
        <v/>
      </c>
      <c r="N6581" t="str">
        <f>IFERROR(SMALL($M$5:$M$9000,ROWS($M$5:M6581)),"")</f>
        <v/>
      </c>
      <c r="P6581" t="s">
        <v>1639</v>
      </c>
      <c r="S6581" s="388">
        <f>ROWS(R$5:R6581)</f>
        <v>6577</v>
      </c>
      <c r="T6581" s="388" t="str">
        <f>IF(_xlfn.IFNA(VLOOKUP(P6581,$AG$3:$AH$83,2,FALSE),"")='11.1'!$D$5,TXM!S6581,"")</f>
        <v/>
      </c>
      <c r="U6581" t="str">
        <f>IFERROR(SMALL($T$5:$T$9000,ROWS($T$5:T6581)),"")</f>
        <v/>
      </c>
    </row>
    <row r="6582" spans="1:21" ht="14.4" customHeight="1" x14ac:dyDescent="0.3">
      <c r="A6582" t="s">
        <v>1639</v>
      </c>
      <c r="D6582" s="388">
        <f>ROWS(C$5:C6582)</f>
        <v>6578</v>
      </c>
      <c r="E6582" s="388" t="str">
        <f>IF(_xlfn.IFNA(VLOOKUP(A6582,$AG$3:$AH$83,2,FALSE),"")='11.1'!$D$5,TXM!D6582,"")</f>
        <v/>
      </c>
      <c r="F6582" t="str">
        <f>IFERROR(SMALL($E$5:$E$9000,ROWS($E$5:E6582)),"")</f>
        <v/>
      </c>
      <c r="I6582" s="371" t="s">
        <v>29</v>
      </c>
      <c r="J6582" t="s">
        <v>1252</v>
      </c>
      <c r="K6582" s="372">
        <v>271547627</v>
      </c>
      <c r="L6582" s="388">
        <f>ROWS(K$5:K6582)</f>
        <v>6578</v>
      </c>
      <c r="M6582" s="388" t="str">
        <f>IF(_xlfn.IFNA(VLOOKUP(I6582,$AG$3:$AH$83,2,FALSE),"")='11.1'!$D$5,TXM!L6582,"")</f>
        <v/>
      </c>
      <c r="N6582" t="str">
        <f>IFERROR(SMALL($M$5:$M$9000,ROWS($M$5:M6582)),"")</f>
        <v/>
      </c>
      <c r="P6582" t="s">
        <v>1639</v>
      </c>
      <c r="S6582" s="388">
        <f>ROWS(R$5:R6582)</f>
        <v>6578</v>
      </c>
      <c r="T6582" s="388" t="str">
        <f>IF(_xlfn.IFNA(VLOOKUP(P6582,$AG$3:$AH$83,2,FALSE),"")='11.1'!$D$5,TXM!S6582,"")</f>
        <v/>
      </c>
      <c r="U6582" t="str">
        <f>IFERROR(SMALL($T$5:$T$9000,ROWS($T$5:T6582)),"")</f>
        <v/>
      </c>
    </row>
    <row r="6583" spans="1:21" ht="14.4" customHeight="1" x14ac:dyDescent="0.3">
      <c r="A6583" t="s">
        <v>1639</v>
      </c>
      <c r="D6583" s="388">
        <f>ROWS(C$5:C6583)</f>
        <v>6579</v>
      </c>
      <c r="E6583" s="388" t="str">
        <f>IF(_xlfn.IFNA(VLOOKUP(A6583,$AG$3:$AH$83,2,FALSE),"")='11.1'!$D$5,TXM!D6583,"")</f>
        <v/>
      </c>
      <c r="F6583" t="str">
        <f>IFERROR(SMALL($E$5:$E$9000,ROWS($E$5:E6583)),"")</f>
        <v/>
      </c>
      <c r="I6583" s="371" t="s">
        <v>29</v>
      </c>
      <c r="J6583" t="s">
        <v>849</v>
      </c>
      <c r="K6583" s="372">
        <v>262297261</v>
      </c>
      <c r="L6583" s="388">
        <f>ROWS(K$5:K6583)</f>
        <v>6579</v>
      </c>
      <c r="M6583" s="388" t="str">
        <f>IF(_xlfn.IFNA(VLOOKUP(I6583,$AG$3:$AH$83,2,FALSE),"")='11.1'!$D$5,TXM!L6583,"")</f>
        <v/>
      </c>
      <c r="N6583" t="str">
        <f>IFERROR(SMALL($M$5:$M$9000,ROWS($M$5:M6583)),"")</f>
        <v/>
      </c>
      <c r="P6583" t="s">
        <v>1639</v>
      </c>
      <c r="S6583" s="388">
        <f>ROWS(R$5:R6583)</f>
        <v>6579</v>
      </c>
      <c r="T6583" s="388" t="str">
        <f>IF(_xlfn.IFNA(VLOOKUP(P6583,$AG$3:$AH$83,2,FALSE),"")='11.1'!$D$5,TXM!S6583,"")</f>
        <v/>
      </c>
      <c r="U6583" t="str">
        <f>IFERROR(SMALL($T$5:$T$9000,ROWS($T$5:T6583)),"")</f>
        <v/>
      </c>
    </row>
    <row r="6584" spans="1:21" ht="14.4" customHeight="1" x14ac:dyDescent="0.3">
      <c r="A6584" t="s">
        <v>1639</v>
      </c>
      <c r="D6584" s="388">
        <f>ROWS(C$5:C6584)</f>
        <v>6580</v>
      </c>
      <c r="E6584" s="388" t="str">
        <f>IF(_xlfn.IFNA(VLOOKUP(A6584,$AG$3:$AH$83,2,FALSE),"")='11.1'!$D$5,TXM!D6584,"")</f>
        <v/>
      </c>
      <c r="F6584" t="str">
        <f>IFERROR(SMALL($E$5:$E$9000,ROWS($E$5:E6584)),"")</f>
        <v/>
      </c>
      <c r="I6584" s="371" t="s">
        <v>29</v>
      </c>
      <c r="J6584" t="s">
        <v>787</v>
      </c>
      <c r="K6584" s="372">
        <v>257734510</v>
      </c>
      <c r="L6584" s="388">
        <f>ROWS(K$5:K6584)</f>
        <v>6580</v>
      </c>
      <c r="M6584" s="388" t="str">
        <f>IF(_xlfn.IFNA(VLOOKUP(I6584,$AG$3:$AH$83,2,FALSE),"")='11.1'!$D$5,TXM!L6584,"")</f>
        <v/>
      </c>
      <c r="N6584" t="str">
        <f>IFERROR(SMALL($M$5:$M$9000,ROWS($M$5:M6584)),"")</f>
        <v/>
      </c>
      <c r="P6584" t="s">
        <v>1639</v>
      </c>
      <c r="S6584" s="388">
        <f>ROWS(R$5:R6584)</f>
        <v>6580</v>
      </c>
      <c r="T6584" s="388" t="str">
        <f>IF(_xlfn.IFNA(VLOOKUP(P6584,$AG$3:$AH$83,2,FALSE),"")='11.1'!$D$5,TXM!S6584,"")</f>
        <v/>
      </c>
      <c r="U6584" t="str">
        <f>IFERROR(SMALL($T$5:$T$9000,ROWS($T$5:T6584)),"")</f>
        <v/>
      </c>
    </row>
    <row r="6585" spans="1:21" ht="14.4" customHeight="1" x14ac:dyDescent="0.3">
      <c r="A6585" t="s">
        <v>1639</v>
      </c>
      <c r="D6585" s="388">
        <f>ROWS(C$5:C6585)</f>
        <v>6581</v>
      </c>
      <c r="E6585" s="388" t="str">
        <f>IF(_xlfn.IFNA(VLOOKUP(A6585,$AG$3:$AH$83,2,FALSE),"")='11.1'!$D$5,TXM!D6585,"")</f>
        <v/>
      </c>
      <c r="F6585" t="str">
        <f>IFERROR(SMALL($E$5:$E$9000,ROWS($E$5:E6585)),"")</f>
        <v/>
      </c>
      <c r="I6585" s="371" t="s">
        <v>29</v>
      </c>
      <c r="J6585" t="s">
        <v>809</v>
      </c>
      <c r="K6585" s="372">
        <v>172907049</v>
      </c>
      <c r="L6585" s="388">
        <f>ROWS(K$5:K6585)</f>
        <v>6581</v>
      </c>
      <c r="M6585" s="388" t="str">
        <f>IF(_xlfn.IFNA(VLOOKUP(I6585,$AG$3:$AH$83,2,FALSE),"")='11.1'!$D$5,TXM!L6585,"")</f>
        <v/>
      </c>
      <c r="N6585" t="str">
        <f>IFERROR(SMALL($M$5:$M$9000,ROWS($M$5:M6585)),"")</f>
        <v/>
      </c>
      <c r="P6585" t="s">
        <v>1639</v>
      </c>
      <c r="S6585" s="388">
        <f>ROWS(R$5:R6585)</f>
        <v>6581</v>
      </c>
      <c r="T6585" s="388" t="str">
        <f>IF(_xlfn.IFNA(VLOOKUP(P6585,$AG$3:$AH$83,2,FALSE),"")='11.1'!$D$5,TXM!S6585,"")</f>
        <v/>
      </c>
      <c r="U6585" t="str">
        <f>IFERROR(SMALL($T$5:$T$9000,ROWS($T$5:T6585)),"")</f>
        <v/>
      </c>
    </row>
    <row r="6586" spans="1:21" ht="14.4" customHeight="1" x14ac:dyDescent="0.3">
      <c r="A6586" t="s">
        <v>1639</v>
      </c>
      <c r="D6586" s="388">
        <f>ROWS(C$5:C6586)</f>
        <v>6582</v>
      </c>
      <c r="E6586" s="388" t="str">
        <f>IF(_xlfn.IFNA(VLOOKUP(A6586,$AG$3:$AH$83,2,FALSE),"")='11.1'!$D$5,TXM!D6586,"")</f>
        <v/>
      </c>
      <c r="F6586" t="str">
        <f>IFERROR(SMALL($E$5:$E$9000,ROWS($E$5:E6586)),"")</f>
        <v/>
      </c>
      <c r="I6586" s="371" t="s">
        <v>29</v>
      </c>
      <c r="J6586" t="s">
        <v>845</v>
      </c>
      <c r="K6586" s="372">
        <v>169934615</v>
      </c>
      <c r="L6586" s="388">
        <f>ROWS(K$5:K6586)</f>
        <v>6582</v>
      </c>
      <c r="M6586" s="388" t="str">
        <f>IF(_xlfn.IFNA(VLOOKUP(I6586,$AG$3:$AH$83,2,FALSE),"")='11.1'!$D$5,TXM!L6586,"")</f>
        <v/>
      </c>
      <c r="N6586" t="str">
        <f>IFERROR(SMALL($M$5:$M$9000,ROWS($M$5:M6586)),"")</f>
        <v/>
      </c>
      <c r="P6586" t="s">
        <v>1639</v>
      </c>
      <c r="S6586" s="388">
        <f>ROWS(R$5:R6586)</f>
        <v>6582</v>
      </c>
      <c r="T6586" s="388" t="str">
        <f>IF(_xlfn.IFNA(VLOOKUP(P6586,$AG$3:$AH$83,2,FALSE),"")='11.1'!$D$5,TXM!S6586,"")</f>
        <v/>
      </c>
      <c r="U6586" t="str">
        <f>IFERROR(SMALL($T$5:$T$9000,ROWS($T$5:T6586)),"")</f>
        <v/>
      </c>
    </row>
    <row r="6587" spans="1:21" ht="14.4" customHeight="1" x14ac:dyDescent="0.3">
      <c r="A6587" t="s">
        <v>1639</v>
      </c>
      <c r="D6587" s="388">
        <f>ROWS(C$5:C6587)</f>
        <v>6583</v>
      </c>
      <c r="E6587" s="388" t="str">
        <f>IF(_xlfn.IFNA(VLOOKUP(A6587,$AG$3:$AH$83,2,FALSE),"")='11.1'!$D$5,TXM!D6587,"")</f>
        <v/>
      </c>
      <c r="F6587" t="str">
        <f>IFERROR(SMALL($E$5:$E$9000,ROWS($E$5:E6587)),"")</f>
        <v/>
      </c>
      <c r="I6587" s="371" t="s">
        <v>29</v>
      </c>
      <c r="J6587" t="s">
        <v>106</v>
      </c>
      <c r="K6587" s="372">
        <v>105568151</v>
      </c>
      <c r="L6587" s="388">
        <f>ROWS(K$5:K6587)</f>
        <v>6583</v>
      </c>
      <c r="M6587" s="388" t="str">
        <f>IF(_xlfn.IFNA(VLOOKUP(I6587,$AG$3:$AH$83,2,FALSE),"")='11.1'!$D$5,TXM!L6587,"")</f>
        <v/>
      </c>
      <c r="N6587" t="str">
        <f>IFERROR(SMALL($M$5:$M$9000,ROWS($M$5:M6587)),"")</f>
        <v/>
      </c>
      <c r="P6587" t="s">
        <v>1639</v>
      </c>
      <c r="S6587" s="388">
        <f>ROWS(R$5:R6587)</f>
        <v>6583</v>
      </c>
      <c r="T6587" s="388" t="str">
        <f>IF(_xlfn.IFNA(VLOOKUP(P6587,$AG$3:$AH$83,2,FALSE),"")='11.1'!$D$5,TXM!S6587,"")</f>
        <v/>
      </c>
      <c r="U6587" t="str">
        <f>IFERROR(SMALL($T$5:$T$9000,ROWS($T$5:T6587)),"")</f>
        <v/>
      </c>
    </row>
    <row r="6588" spans="1:21" ht="14.4" customHeight="1" x14ac:dyDescent="0.3">
      <c r="A6588" t="s">
        <v>1639</v>
      </c>
      <c r="D6588" s="388">
        <f>ROWS(C$5:C6588)</f>
        <v>6584</v>
      </c>
      <c r="E6588" s="388" t="str">
        <f>IF(_xlfn.IFNA(VLOOKUP(A6588,$AG$3:$AH$83,2,FALSE),"")='11.1'!$D$5,TXM!D6588,"")</f>
        <v/>
      </c>
      <c r="F6588" t="str">
        <f>IFERROR(SMALL($E$5:$E$9000,ROWS($E$5:E6588)),"")</f>
        <v/>
      </c>
      <c r="I6588" s="371" t="s">
        <v>29</v>
      </c>
      <c r="J6588" t="s">
        <v>789</v>
      </c>
      <c r="K6588" s="372">
        <v>105299110</v>
      </c>
      <c r="L6588" s="388">
        <f>ROWS(K$5:K6588)</f>
        <v>6584</v>
      </c>
      <c r="M6588" s="388" t="str">
        <f>IF(_xlfn.IFNA(VLOOKUP(I6588,$AG$3:$AH$83,2,FALSE),"")='11.1'!$D$5,TXM!L6588,"")</f>
        <v/>
      </c>
      <c r="N6588" t="str">
        <f>IFERROR(SMALL($M$5:$M$9000,ROWS($M$5:M6588)),"")</f>
        <v/>
      </c>
      <c r="P6588" t="s">
        <v>1639</v>
      </c>
      <c r="S6588" s="388">
        <f>ROWS(R$5:R6588)</f>
        <v>6584</v>
      </c>
      <c r="T6588" s="388" t="str">
        <f>IF(_xlfn.IFNA(VLOOKUP(P6588,$AG$3:$AH$83,2,FALSE),"")='11.1'!$D$5,TXM!S6588,"")</f>
        <v/>
      </c>
      <c r="U6588" t="str">
        <f>IFERROR(SMALL($T$5:$T$9000,ROWS($T$5:T6588)),"")</f>
        <v/>
      </c>
    </row>
    <row r="6589" spans="1:21" ht="14.4" customHeight="1" x14ac:dyDescent="0.3">
      <c r="A6589" t="s">
        <v>1639</v>
      </c>
      <c r="D6589" s="388">
        <f>ROWS(C$5:C6589)</f>
        <v>6585</v>
      </c>
      <c r="E6589" s="388" t="str">
        <f>IF(_xlfn.IFNA(VLOOKUP(A6589,$AG$3:$AH$83,2,FALSE),"")='11.1'!$D$5,TXM!D6589,"")</f>
        <v/>
      </c>
      <c r="F6589" t="str">
        <f>IFERROR(SMALL($E$5:$E$9000,ROWS($E$5:E6589)),"")</f>
        <v/>
      </c>
      <c r="I6589" s="371" t="s">
        <v>29</v>
      </c>
      <c r="J6589" t="s">
        <v>861</v>
      </c>
      <c r="K6589" s="372">
        <v>81881158</v>
      </c>
      <c r="L6589" s="388">
        <f>ROWS(K$5:K6589)</f>
        <v>6585</v>
      </c>
      <c r="M6589" s="388" t="str">
        <f>IF(_xlfn.IFNA(VLOOKUP(I6589,$AG$3:$AH$83,2,FALSE),"")='11.1'!$D$5,TXM!L6589,"")</f>
        <v/>
      </c>
      <c r="N6589" t="str">
        <f>IFERROR(SMALL($M$5:$M$9000,ROWS($M$5:M6589)),"")</f>
        <v/>
      </c>
      <c r="P6589" t="s">
        <v>1639</v>
      </c>
      <c r="S6589" s="388">
        <f>ROWS(R$5:R6589)</f>
        <v>6585</v>
      </c>
      <c r="T6589" s="388" t="str">
        <f>IF(_xlfn.IFNA(VLOOKUP(P6589,$AG$3:$AH$83,2,FALSE),"")='11.1'!$D$5,TXM!S6589,"")</f>
        <v/>
      </c>
      <c r="U6589" t="str">
        <f>IFERROR(SMALL($T$5:$T$9000,ROWS($T$5:T6589)),"")</f>
        <v/>
      </c>
    </row>
    <row r="6590" spans="1:21" ht="14.4" customHeight="1" x14ac:dyDescent="0.3">
      <c r="A6590" t="s">
        <v>1639</v>
      </c>
      <c r="D6590" s="388">
        <f>ROWS(C$5:C6590)</f>
        <v>6586</v>
      </c>
      <c r="E6590" s="388" t="str">
        <f>IF(_xlfn.IFNA(VLOOKUP(A6590,$AG$3:$AH$83,2,FALSE),"")='11.1'!$D$5,TXM!D6590,"")</f>
        <v/>
      </c>
      <c r="F6590" t="str">
        <f>IFERROR(SMALL($E$5:$E$9000,ROWS($E$5:E6590)),"")</f>
        <v/>
      </c>
      <c r="I6590" s="371" t="s">
        <v>29</v>
      </c>
      <c r="J6590" t="s">
        <v>811</v>
      </c>
      <c r="K6590" s="372">
        <v>76007568</v>
      </c>
      <c r="L6590" s="388">
        <f>ROWS(K$5:K6590)</f>
        <v>6586</v>
      </c>
      <c r="M6590" s="388" t="str">
        <f>IF(_xlfn.IFNA(VLOOKUP(I6590,$AG$3:$AH$83,2,FALSE),"")='11.1'!$D$5,TXM!L6590,"")</f>
        <v/>
      </c>
      <c r="N6590" t="str">
        <f>IFERROR(SMALL($M$5:$M$9000,ROWS($M$5:M6590)),"")</f>
        <v/>
      </c>
      <c r="P6590" t="s">
        <v>1639</v>
      </c>
      <c r="S6590" s="388">
        <f>ROWS(R$5:R6590)</f>
        <v>6586</v>
      </c>
      <c r="T6590" s="388" t="str">
        <f>IF(_xlfn.IFNA(VLOOKUP(P6590,$AG$3:$AH$83,2,FALSE),"")='11.1'!$D$5,TXM!S6590,"")</f>
        <v/>
      </c>
      <c r="U6590" t="str">
        <f>IFERROR(SMALL($T$5:$T$9000,ROWS($T$5:T6590)),"")</f>
        <v/>
      </c>
    </row>
    <row r="6591" spans="1:21" ht="14.4" customHeight="1" x14ac:dyDescent="0.3">
      <c r="A6591" t="s">
        <v>1639</v>
      </c>
      <c r="D6591" s="388">
        <f>ROWS(C$5:C6591)</f>
        <v>6587</v>
      </c>
      <c r="E6591" s="388" t="str">
        <f>IF(_xlfn.IFNA(VLOOKUP(A6591,$AG$3:$AH$83,2,FALSE),"")='11.1'!$D$5,TXM!D6591,"")</f>
        <v/>
      </c>
      <c r="F6591" t="str">
        <f>IFERROR(SMALL($E$5:$E$9000,ROWS($E$5:E6591)),"")</f>
        <v/>
      </c>
      <c r="I6591" s="371" t="s">
        <v>29</v>
      </c>
      <c r="J6591" t="s">
        <v>999</v>
      </c>
      <c r="K6591" s="372">
        <v>64292393</v>
      </c>
      <c r="L6591" s="388">
        <f>ROWS(K$5:K6591)</f>
        <v>6587</v>
      </c>
      <c r="M6591" s="388" t="str">
        <f>IF(_xlfn.IFNA(VLOOKUP(I6591,$AG$3:$AH$83,2,FALSE),"")='11.1'!$D$5,TXM!L6591,"")</f>
        <v/>
      </c>
      <c r="N6591" t="str">
        <f>IFERROR(SMALL($M$5:$M$9000,ROWS($M$5:M6591)),"")</f>
        <v/>
      </c>
      <c r="P6591" t="s">
        <v>1639</v>
      </c>
      <c r="S6591" s="388">
        <f>ROWS(R$5:R6591)</f>
        <v>6587</v>
      </c>
      <c r="T6591" s="388" t="str">
        <f>IF(_xlfn.IFNA(VLOOKUP(P6591,$AG$3:$AH$83,2,FALSE),"")='11.1'!$D$5,TXM!S6591,"")</f>
        <v/>
      </c>
      <c r="U6591" t="str">
        <f>IFERROR(SMALL($T$5:$T$9000,ROWS($T$5:T6591)),"")</f>
        <v/>
      </c>
    </row>
    <row r="6592" spans="1:21" ht="14.4" customHeight="1" x14ac:dyDescent="0.3">
      <c r="A6592" t="s">
        <v>1639</v>
      </c>
      <c r="D6592" s="388">
        <f>ROWS(C$5:C6592)</f>
        <v>6588</v>
      </c>
      <c r="E6592" s="388" t="str">
        <f>IF(_xlfn.IFNA(VLOOKUP(A6592,$AG$3:$AH$83,2,FALSE),"")='11.1'!$D$5,TXM!D6592,"")</f>
        <v/>
      </c>
      <c r="F6592" t="str">
        <f>IFERROR(SMALL($E$5:$E$9000,ROWS($E$5:E6592)),"")</f>
        <v/>
      </c>
      <c r="I6592" s="371" t="s">
        <v>29</v>
      </c>
      <c r="J6592" t="s">
        <v>1005</v>
      </c>
      <c r="K6592" s="372">
        <v>63566045</v>
      </c>
      <c r="L6592" s="388">
        <f>ROWS(K$5:K6592)</f>
        <v>6588</v>
      </c>
      <c r="M6592" s="388" t="str">
        <f>IF(_xlfn.IFNA(VLOOKUP(I6592,$AG$3:$AH$83,2,FALSE),"")='11.1'!$D$5,TXM!L6592,"")</f>
        <v/>
      </c>
      <c r="N6592" t="str">
        <f>IFERROR(SMALL($M$5:$M$9000,ROWS($M$5:M6592)),"")</f>
        <v/>
      </c>
      <c r="P6592" t="s">
        <v>1639</v>
      </c>
      <c r="S6592" s="388">
        <f>ROWS(R$5:R6592)</f>
        <v>6588</v>
      </c>
      <c r="T6592" s="388" t="str">
        <f>IF(_xlfn.IFNA(VLOOKUP(P6592,$AG$3:$AH$83,2,FALSE),"")='11.1'!$D$5,TXM!S6592,"")</f>
        <v/>
      </c>
      <c r="U6592" t="str">
        <f>IFERROR(SMALL($T$5:$T$9000,ROWS($T$5:T6592)),"")</f>
        <v/>
      </c>
    </row>
    <row r="6593" spans="1:21" ht="14.4" customHeight="1" x14ac:dyDescent="0.3">
      <c r="A6593" t="s">
        <v>1639</v>
      </c>
      <c r="D6593" s="388">
        <f>ROWS(C$5:C6593)</f>
        <v>6589</v>
      </c>
      <c r="E6593" s="388" t="str">
        <f>IF(_xlfn.IFNA(VLOOKUP(A6593,$AG$3:$AH$83,2,FALSE),"")='11.1'!$D$5,TXM!D6593,"")</f>
        <v/>
      </c>
      <c r="F6593" t="str">
        <f>IFERROR(SMALL($E$5:$E$9000,ROWS($E$5:E6593)),"")</f>
        <v/>
      </c>
      <c r="I6593" s="371" t="s">
        <v>29</v>
      </c>
      <c r="J6593" t="s">
        <v>785</v>
      </c>
      <c r="K6593" s="372">
        <v>60498938</v>
      </c>
      <c r="L6593" s="388">
        <f>ROWS(K$5:K6593)</f>
        <v>6589</v>
      </c>
      <c r="M6593" s="388" t="str">
        <f>IF(_xlfn.IFNA(VLOOKUP(I6593,$AG$3:$AH$83,2,FALSE),"")='11.1'!$D$5,TXM!L6593,"")</f>
        <v/>
      </c>
      <c r="N6593" t="str">
        <f>IFERROR(SMALL($M$5:$M$9000,ROWS($M$5:M6593)),"")</f>
        <v/>
      </c>
      <c r="P6593" t="s">
        <v>1639</v>
      </c>
      <c r="S6593" s="388">
        <f>ROWS(R$5:R6593)</f>
        <v>6589</v>
      </c>
      <c r="T6593" s="388" t="str">
        <f>IF(_xlfn.IFNA(VLOOKUP(P6593,$AG$3:$AH$83,2,FALSE),"")='11.1'!$D$5,TXM!S6593,"")</f>
        <v/>
      </c>
      <c r="U6593" t="str">
        <f>IFERROR(SMALL($T$5:$T$9000,ROWS($T$5:T6593)),"")</f>
        <v/>
      </c>
    </row>
    <row r="6594" spans="1:21" ht="14.4" customHeight="1" x14ac:dyDescent="0.3">
      <c r="A6594" t="s">
        <v>1639</v>
      </c>
      <c r="D6594" s="388">
        <f>ROWS(C$5:C6594)</f>
        <v>6590</v>
      </c>
      <c r="E6594" s="388" t="str">
        <f>IF(_xlfn.IFNA(VLOOKUP(A6594,$AG$3:$AH$83,2,FALSE),"")='11.1'!$D$5,TXM!D6594,"")</f>
        <v/>
      </c>
      <c r="F6594" t="str">
        <f>IFERROR(SMALL($E$5:$E$9000,ROWS($E$5:E6594)),"")</f>
        <v/>
      </c>
      <c r="I6594" s="371" t="s">
        <v>29</v>
      </c>
      <c r="J6594" t="s">
        <v>859</v>
      </c>
      <c r="K6594" s="372">
        <v>51388031</v>
      </c>
      <c r="L6594" s="388">
        <f>ROWS(K$5:K6594)</f>
        <v>6590</v>
      </c>
      <c r="M6594" s="388" t="str">
        <f>IF(_xlfn.IFNA(VLOOKUP(I6594,$AG$3:$AH$83,2,FALSE),"")='11.1'!$D$5,TXM!L6594,"")</f>
        <v/>
      </c>
      <c r="N6594" t="str">
        <f>IFERROR(SMALL($M$5:$M$9000,ROWS($M$5:M6594)),"")</f>
        <v/>
      </c>
      <c r="P6594" t="s">
        <v>1639</v>
      </c>
      <c r="S6594" s="388">
        <f>ROWS(R$5:R6594)</f>
        <v>6590</v>
      </c>
      <c r="T6594" s="388" t="str">
        <f>IF(_xlfn.IFNA(VLOOKUP(P6594,$AG$3:$AH$83,2,FALSE),"")='11.1'!$D$5,TXM!S6594,"")</f>
        <v/>
      </c>
      <c r="U6594" t="str">
        <f>IFERROR(SMALL($T$5:$T$9000,ROWS($T$5:T6594)),"")</f>
        <v/>
      </c>
    </row>
    <row r="6595" spans="1:21" ht="14.4" customHeight="1" x14ac:dyDescent="0.3">
      <c r="A6595" t="s">
        <v>1639</v>
      </c>
      <c r="D6595" s="388">
        <f>ROWS(C$5:C6595)</f>
        <v>6591</v>
      </c>
      <c r="E6595" s="388" t="str">
        <f>IF(_xlfn.IFNA(VLOOKUP(A6595,$AG$3:$AH$83,2,FALSE),"")='11.1'!$D$5,TXM!D6595,"")</f>
        <v/>
      </c>
      <c r="F6595" t="str">
        <f>IFERROR(SMALL($E$5:$E$9000,ROWS($E$5:E6595)),"")</f>
        <v/>
      </c>
      <c r="I6595" s="371" t="s">
        <v>29</v>
      </c>
      <c r="J6595" t="s">
        <v>777</v>
      </c>
      <c r="K6595" s="372">
        <v>44312259</v>
      </c>
      <c r="L6595" s="388">
        <f>ROWS(K$5:K6595)</f>
        <v>6591</v>
      </c>
      <c r="M6595" s="388" t="str">
        <f>IF(_xlfn.IFNA(VLOOKUP(I6595,$AG$3:$AH$83,2,FALSE),"")='11.1'!$D$5,TXM!L6595,"")</f>
        <v/>
      </c>
      <c r="N6595" t="str">
        <f>IFERROR(SMALL($M$5:$M$9000,ROWS($M$5:M6595)),"")</f>
        <v/>
      </c>
      <c r="P6595" t="s">
        <v>1639</v>
      </c>
      <c r="S6595" s="388">
        <f>ROWS(R$5:R6595)</f>
        <v>6591</v>
      </c>
      <c r="T6595" s="388" t="str">
        <f>IF(_xlfn.IFNA(VLOOKUP(P6595,$AG$3:$AH$83,2,FALSE),"")='11.1'!$D$5,TXM!S6595,"")</f>
        <v/>
      </c>
      <c r="U6595" t="str">
        <f>IFERROR(SMALL($T$5:$T$9000,ROWS($T$5:T6595)),"")</f>
        <v/>
      </c>
    </row>
    <row r="6596" spans="1:21" ht="14.4" customHeight="1" x14ac:dyDescent="0.3">
      <c r="A6596" t="s">
        <v>1639</v>
      </c>
      <c r="D6596" s="388">
        <f>ROWS(C$5:C6596)</f>
        <v>6592</v>
      </c>
      <c r="E6596" s="388" t="str">
        <f>IF(_xlfn.IFNA(VLOOKUP(A6596,$AG$3:$AH$83,2,FALSE),"")='11.1'!$D$5,TXM!D6596,"")</f>
        <v/>
      </c>
      <c r="F6596" t="str">
        <f>IFERROR(SMALL($E$5:$E$9000,ROWS($E$5:E6596)),"")</f>
        <v/>
      </c>
      <c r="I6596" s="371" t="s">
        <v>29</v>
      </c>
      <c r="J6596" t="s">
        <v>1285</v>
      </c>
      <c r="K6596" s="372">
        <v>37006884</v>
      </c>
      <c r="L6596" s="388">
        <f>ROWS(K$5:K6596)</f>
        <v>6592</v>
      </c>
      <c r="M6596" s="388" t="str">
        <f>IF(_xlfn.IFNA(VLOOKUP(I6596,$AG$3:$AH$83,2,FALSE),"")='11.1'!$D$5,TXM!L6596,"")</f>
        <v/>
      </c>
      <c r="N6596" t="str">
        <f>IFERROR(SMALL($M$5:$M$9000,ROWS($M$5:M6596)),"")</f>
        <v/>
      </c>
      <c r="P6596" t="s">
        <v>1639</v>
      </c>
      <c r="S6596" s="388">
        <f>ROWS(R$5:R6596)</f>
        <v>6592</v>
      </c>
      <c r="T6596" s="388" t="str">
        <f>IF(_xlfn.IFNA(VLOOKUP(P6596,$AG$3:$AH$83,2,FALSE),"")='11.1'!$D$5,TXM!S6596,"")</f>
        <v/>
      </c>
      <c r="U6596" t="str">
        <f>IFERROR(SMALL($T$5:$T$9000,ROWS($T$5:T6596)),"")</f>
        <v/>
      </c>
    </row>
    <row r="6597" spans="1:21" ht="14.4" customHeight="1" x14ac:dyDescent="0.3">
      <c r="A6597" t="s">
        <v>1639</v>
      </c>
      <c r="D6597" s="388">
        <f>ROWS(C$5:C6597)</f>
        <v>6593</v>
      </c>
      <c r="E6597" s="388" t="str">
        <f>IF(_xlfn.IFNA(VLOOKUP(A6597,$AG$3:$AH$83,2,FALSE),"")='11.1'!$D$5,TXM!D6597,"")</f>
        <v/>
      </c>
      <c r="F6597" t="str">
        <f>IFERROR(SMALL($E$5:$E$9000,ROWS($E$5:E6597)),"")</f>
        <v/>
      </c>
      <c r="I6597" s="371" t="s">
        <v>29</v>
      </c>
      <c r="J6597" t="s">
        <v>108</v>
      </c>
      <c r="K6597" s="372">
        <v>33756296</v>
      </c>
      <c r="L6597" s="388">
        <f>ROWS(K$5:K6597)</f>
        <v>6593</v>
      </c>
      <c r="M6597" s="388" t="str">
        <f>IF(_xlfn.IFNA(VLOOKUP(I6597,$AG$3:$AH$83,2,FALSE),"")='11.1'!$D$5,TXM!L6597,"")</f>
        <v/>
      </c>
      <c r="N6597" t="str">
        <f>IFERROR(SMALL($M$5:$M$9000,ROWS($M$5:M6597)),"")</f>
        <v/>
      </c>
      <c r="P6597" t="s">
        <v>1639</v>
      </c>
      <c r="S6597" s="388">
        <f>ROWS(R$5:R6597)</f>
        <v>6593</v>
      </c>
      <c r="T6597" s="388" t="str">
        <f>IF(_xlfn.IFNA(VLOOKUP(P6597,$AG$3:$AH$83,2,FALSE),"")='11.1'!$D$5,TXM!S6597,"")</f>
        <v/>
      </c>
      <c r="U6597" t="str">
        <f>IFERROR(SMALL($T$5:$T$9000,ROWS($T$5:T6597)),"")</f>
        <v/>
      </c>
    </row>
    <row r="6598" spans="1:21" ht="14.4" customHeight="1" x14ac:dyDescent="0.3">
      <c r="A6598" t="s">
        <v>1639</v>
      </c>
      <c r="D6598" s="388">
        <f>ROWS(C$5:C6598)</f>
        <v>6594</v>
      </c>
      <c r="E6598" s="388" t="str">
        <f>IF(_xlfn.IFNA(VLOOKUP(A6598,$AG$3:$AH$83,2,FALSE),"")='11.1'!$D$5,TXM!D6598,"")</f>
        <v/>
      </c>
      <c r="F6598" t="str">
        <f>IFERROR(SMALL($E$5:$E$9000,ROWS($E$5:E6598)),"")</f>
        <v/>
      </c>
      <c r="I6598" s="371" t="s">
        <v>29</v>
      </c>
      <c r="J6598" t="s">
        <v>855</v>
      </c>
      <c r="K6598" s="372">
        <v>25488127</v>
      </c>
      <c r="L6598" s="388">
        <f>ROWS(K$5:K6598)</f>
        <v>6594</v>
      </c>
      <c r="M6598" s="388" t="str">
        <f>IF(_xlfn.IFNA(VLOOKUP(I6598,$AG$3:$AH$83,2,FALSE),"")='11.1'!$D$5,TXM!L6598,"")</f>
        <v/>
      </c>
      <c r="N6598" t="str">
        <f>IFERROR(SMALL($M$5:$M$9000,ROWS($M$5:M6598)),"")</f>
        <v/>
      </c>
      <c r="P6598" t="s">
        <v>1639</v>
      </c>
      <c r="S6598" s="388">
        <f>ROWS(R$5:R6598)</f>
        <v>6594</v>
      </c>
      <c r="T6598" s="388" t="str">
        <f>IF(_xlfn.IFNA(VLOOKUP(P6598,$AG$3:$AH$83,2,FALSE),"")='11.1'!$D$5,TXM!S6598,"")</f>
        <v/>
      </c>
      <c r="U6598" t="str">
        <f>IFERROR(SMALL($T$5:$T$9000,ROWS($T$5:T6598)),"")</f>
        <v/>
      </c>
    </row>
    <row r="6599" spans="1:21" ht="14.4" customHeight="1" x14ac:dyDescent="0.3">
      <c r="A6599" t="s">
        <v>1639</v>
      </c>
      <c r="D6599" s="388">
        <f>ROWS(C$5:C6599)</f>
        <v>6595</v>
      </c>
      <c r="E6599" s="388" t="str">
        <f>IF(_xlfn.IFNA(VLOOKUP(A6599,$AG$3:$AH$83,2,FALSE),"")='11.1'!$D$5,TXM!D6599,"")</f>
        <v/>
      </c>
      <c r="F6599" t="str">
        <f>IFERROR(SMALL($E$5:$E$9000,ROWS($E$5:E6599)),"")</f>
        <v/>
      </c>
      <c r="I6599" s="371" t="s">
        <v>29</v>
      </c>
      <c r="J6599" t="s">
        <v>793</v>
      </c>
      <c r="K6599" s="372">
        <v>24846121</v>
      </c>
      <c r="L6599" s="388">
        <f>ROWS(K$5:K6599)</f>
        <v>6595</v>
      </c>
      <c r="M6599" s="388" t="str">
        <f>IF(_xlfn.IFNA(VLOOKUP(I6599,$AG$3:$AH$83,2,FALSE),"")='11.1'!$D$5,TXM!L6599,"")</f>
        <v/>
      </c>
      <c r="N6599" t="str">
        <f>IFERROR(SMALL($M$5:$M$9000,ROWS($M$5:M6599)),"")</f>
        <v/>
      </c>
      <c r="P6599" t="s">
        <v>1639</v>
      </c>
      <c r="S6599" s="388">
        <f>ROWS(R$5:R6599)</f>
        <v>6595</v>
      </c>
      <c r="T6599" s="388" t="str">
        <f>IF(_xlfn.IFNA(VLOOKUP(P6599,$AG$3:$AH$83,2,FALSE),"")='11.1'!$D$5,TXM!S6599,"")</f>
        <v/>
      </c>
      <c r="U6599" t="str">
        <f>IFERROR(SMALL($T$5:$T$9000,ROWS($T$5:T6599)),"")</f>
        <v/>
      </c>
    </row>
    <row r="6600" spans="1:21" ht="14.4" customHeight="1" x14ac:dyDescent="0.3">
      <c r="A6600" t="s">
        <v>1639</v>
      </c>
      <c r="D6600" s="388">
        <f>ROWS(C$5:C6600)</f>
        <v>6596</v>
      </c>
      <c r="E6600" s="388" t="str">
        <f>IF(_xlfn.IFNA(VLOOKUP(A6600,$AG$3:$AH$83,2,FALSE),"")='11.1'!$D$5,TXM!D6600,"")</f>
        <v/>
      </c>
      <c r="F6600" t="str">
        <f>IFERROR(SMALL($E$5:$E$9000,ROWS($E$5:E6600)),"")</f>
        <v/>
      </c>
      <c r="I6600" s="371" t="s">
        <v>29</v>
      </c>
      <c r="J6600" t="s">
        <v>847</v>
      </c>
      <c r="K6600" s="372">
        <v>18027242</v>
      </c>
      <c r="L6600" s="388">
        <f>ROWS(K$5:K6600)</f>
        <v>6596</v>
      </c>
      <c r="M6600" s="388" t="str">
        <f>IF(_xlfn.IFNA(VLOOKUP(I6600,$AG$3:$AH$83,2,FALSE),"")='11.1'!$D$5,TXM!L6600,"")</f>
        <v/>
      </c>
      <c r="N6600" t="str">
        <f>IFERROR(SMALL($M$5:$M$9000,ROWS($M$5:M6600)),"")</f>
        <v/>
      </c>
      <c r="P6600" t="s">
        <v>1639</v>
      </c>
      <c r="S6600" s="388">
        <f>ROWS(R$5:R6600)</f>
        <v>6596</v>
      </c>
      <c r="T6600" s="388" t="str">
        <f>IF(_xlfn.IFNA(VLOOKUP(P6600,$AG$3:$AH$83,2,FALSE),"")='11.1'!$D$5,TXM!S6600,"")</f>
        <v/>
      </c>
      <c r="U6600" t="str">
        <f>IFERROR(SMALL($T$5:$T$9000,ROWS($T$5:T6600)),"")</f>
        <v/>
      </c>
    </row>
    <row r="6601" spans="1:21" ht="14.4" customHeight="1" x14ac:dyDescent="0.3">
      <c r="A6601" t="s">
        <v>1639</v>
      </c>
      <c r="D6601" s="388">
        <f>ROWS(C$5:C6601)</f>
        <v>6597</v>
      </c>
      <c r="E6601" s="388" t="str">
        <f>IF(_xlfn.IFNA(VLOOKUP(A6601,$AG$3:$AH$83,2,FALSE),"")='11.1'!$D$5,TXM!D6601,"")</f>
        <v/>
      </c>
      <c r="F6601" t="str">
        <f>IFERROR(SMALL($E$5:$E$9000,ROWS($E$5:E6601)),"")</f>
        <v/>
      </c>
      <c r="I6601" s="371" t="s">
        <v>29</v>
      </c>
      <c r="J6601" t="s">
        <v>1500</v>
      </c>
      <c r="K6601" s="372">
        <v>16717243</v>
      </c>
      <c r="L6601" s="388">
        <f>ROWS(K$5:K6601)</f>
        <v>6597</v>
      </c>
      <c r="M6601" s="388" t="str">
        <f>IF(_xlfn.IFNA(VLOOKUP(I6601,$AG$3:$AH$83,2,FALSE),"")='11.1'!$D$5,TXM!L6601,"")</f>
        <v/>
      </c>
      <c r="N6601" t="str">
        <f>IFERROR(SMALL($M$5:$M$9000,ROWS($M$5:M6601)),"")</f>
        <v/>
      </c>
      <c r="P6601" t="s">
        <v>1639</v>
      </c>
      <c r="S6601" s="388">
        <f>ROWS(R$5:R6601)</f>
        <v>6597</v>
      </c>
      <c r="T6601" s="388" t="str">
        <f>IF(_xlfn.IFNA(VLOOKUP(P6601,$AG$3:$AH$83,2,FALSE),"")='11.1'!$D$5,TXM!S6601,"")</f>
        <v/>
      </c>
      <c r="U6601" t="str">
        <f>IFERROR(SMALL($T$5:$T$9000,ROWS($T$5:T6601)),"")</f>
        <v/>
      </c>
    </row>
    <row r="6602" spans="1:21" ht="14.4" customHeight="1" x14ac:dyDescent="0.3">
      <c r="A6602" t="s">
        <v>1639</v>
      </c>
      <c r="D6602" s="388">
        <f>ROWS(C$5:C6602)</f>
        <v>6598</v>
      </c>
      <c r="E6602" s="388" t="str">
        <f>IF(_xlfn.IFNA(VLOOKUP(A6602,$AG$3:$AH$83,2,FALSE),"")='11.1'!$D$5,TXM!D6602,"")</f>
        <v/>
      </c>
      <c r="F6602" t="str">
        <f>IFERROR(SMALL($E$5:$E$9000,ROWS($E$5:E6602)),"")</f>
        <v/>
      </c>
      <c r="I6602" s="371" t="s">
        <v>29</v>
      </c>
      <c r="J6602" t="s">
        <v>1434</v>
      </c>
      <c r="K6602" s="372">
        <v>14386370</v>
      </c>
      <c r="L6602" s="388">
        <f>ROWS(K$5:K6602)</f>
        <v>6598</v>
      </c>
      <c r="M6602" s="388" t="str">
        <f>IF(_xlfn.IFNA(VLOOKUP(I6602,$AG$3:$AH$83,2,FALSE),"")='11.1'!$D$5,TXM!L6602,"")</f>
        <v/>
      </c>
      <c r="N6602" t="str">
        <f>IFERROR(SMALL($M$5:$M$9000,ROWS($M$5:M6602)),"")</f>
        <v/>
      </c>
      <c r="P6602" t="s">
        <v>1639</v>
      </c>
      <c r="S6602" s="388">
        <f>ROWS(R$5:R6602)</f>
        <v>6598</v>
      </c>
      <c r="T6602" s="388" t="str">
        <f>IF(_xlfn.IFNA(VLOOKUP(P6602,$AG$3:$AH$83,2,FALSE),"")='11.1'!$D$5,TXM!S6602,"")</f>
        <v/>
      </c>
      <c r="U6602" t="str">
        <f>IFERROR(SMALL($T$5:$T$9000,ROWS($T$5:T6602)),"")</f>
        <v/>
      </c>
    </row>
    <row r="6603" spans="1:21" ht="14.4" customHeight="1" x14ac:dyDescent="0.3">
      <c r="A6603" t="s">
        <v>1639</v>
      </c>
      <c r="D6603" s="388">
        <f>ROWS(C$5:C6603)</f>
        <v>6599</v>
      </c>
      <c r="E6603" s="388" t="str">
        <f>IF(_xlfn.IFNA(VLOOKUP(A6603,$AG$3:$AH$83,2,FALSE),"")='11.1'!$D$5,TXM!D6603,"")</f>
        <v/>
      </c>
      <c r="F6603" t="str">
        <f>IFERROR(SMALL($E$5:$E$9000,ROWS($E$5:E6603)),"")</f>
        <v/>
      </c>
      <c r="I6603" s="371" t="s">
        <v>29</v>
      </c>
      <c r="J6603" t="s">
        <v>1275</v>
      </c>
      <c r="K6603" s="372">
        <v>13769705</v>
      </c>
      <c r="L6603" s="388">
        <f>ROWS(K$5:K6603)</f>
        <v>6599</v>
      </c>
      <c r="M6603" s="388" t="str">
        <f>IF(_xlfn.IFNA(VLOOKUP(I6603,$AG$3:$AH$83,2,FALSE),"")='11.1'!$D$5,TXM!L6603,"")</f>
        <v/>
      </c>
      <c r="N6603" t="str">
        <f>IFERROR(SMALL($M$5:$M$9000,ROWS($M$5:M6603)),"")</f>
        <v/>
      </c>
      <c r="P6603" t="s">
        <v>1639</v>
      </c>
      <c r="S6603" s="388">
        <f>ROWS(R$5:R6603)</f>
        <v>6599</v>
      </c>
      <c r="T6603" s="388" t="str">
        <f>IF(_xlfn.IFNA(VLOOKUP(P6603,$AG$3:$AH$83,2,FALSE),"")='11.1'!$D$5,TXM!S6603,"")</f>
        <v/>
      </c>
      <c r="U6603" t="str">
        <f>IFERROR(SMALL($T$5:$T$9000,ROWS($T$5:T6603)),"")</f>
        <v/>
      </c>
    </row>
    <row r="6604" spans="1:21" ht="14.4" customHeight="1" x14ac:dyDescent="0.3">
      <c r="A6604" t="s">
        <v>1639</v>
      </c>
      <c r="D6604" s="388">
        <f>ROWS(C$5:C6604)</f>
        <v>6600</v>
      </c>
      <c r="E6604" s="388" t="str">
        <f>IF(_xlfn.IFNA(VLOOKUP(A6604,$AG$3:$AH$83,2,FALSE),"")='11.1'!$D$5,TXM!D6604,"")</f>
        <v/>
      </c>
      <c r="F6604" t="str">
        <f>IFERROR(SMALL($E$5:$E$9000,ROWS($E$5:E6604)),"")</f>
        <v/>
      </c>
      <c r="I6604" s="371" t="s">
        <v>29</v>
      </c>
      <c r="J6604" t="s">
        <v>835</v>
      </c>
      <c r="K6604" s="372">
        <v>10467190</v>
      </c>
      <c r="L6604" s="388">
        <f>ROWS(K$5:K6604)</f>
        <v>6600</v>
      </c>
      <c r="M6604" s="388" t="str">
        <f>IF(_xlfn.IFNA(VLOOKUP(I6604,$AG$3:$AH$83,2,FALSE),"")='11.1'!$D$5,TXM!L6604,"")</f>
        <v/>
      </c>
      <c r="N6604" t="str">
        <f>IFERROR(SMALL($M$5:$M$9000,ROWS($M$5:M6604)),"")</f>
        <v/>
      </c>
      <c r="P6604" t="s">
        <v>1639</v>
      </c>
      <c r="S6604" s="388">
        <f>ROWS(R$5:R6604)</f>
        <v>6600</v>
      </c>
      <c r="T6604" s="388" t="str">
        <f>IF(_xlfn.IFNA(VLOOKUP(P6604,$AG$3:$AH$83,2,FALSE),"")='11.1'!$D$5,TXM!S6604,"")</f>
        <v/>
      </c>
      <c r="U6604" t="str">
        <f>IFERROR(SMALL($T$5:$T$9000,ROWS($T$5:T6604)),"")</f>
        <v/>
      </c>
    </row>
    <row r="6605" spans="1:21" ht="14.4" customHeight="1" x14ac:dyDescent="0.3">
      <c r="A6605" t="s">
        <v>1639</v>
      </c>
      <c r="D6605" s="388">
        <f>ROWS(C$5:C6605)</f>
        <v>6601</v>
      </c>
      <c r="E6605" s="388" t="str">
        <f>IF(_xlfn.IFNA(VLOOKUP(A6605,$AG$3:$AH$83,2,FALSE),"")='11.1'!$D$5,TXM!D6605,"")</f>
        <v/>
      </c>
      <c r="F6605" t="str">
        <f>IFERROR(SMALL($E$5:$E$9000,ROWS($E$5:E6605)),"")</f>
        <v/>
      </c>
      <c r="I6605" s="371" t="s">
        <v>29</v>
      </c>
      <c r="J6605" t="s">
        <v>813</v>
      </c>
      <c r="K6605" s="372">
        <v>10402646</v>
      </c>
      <c r="L6605" s="388">
        <f>ROWS(K$5:K6605)</f>
        <v>6601</v>
      </c>
      <c r="M6605" s="388" t="str">
        <f>IF(_xlfn.IFNA(VLOOKUP(I6605,$AG$3:$AH$83,2,FALSE),"")='11.1'!$D$5,TXM!L6605,"")</f>
        <v/>
      </c>
      <c r="N6605" t="str">
        <f>IFERROR(SMALL($M$5:$M$9000,ROWS($M$5:M6605)),"")</f>
        <v/>
      </c>
      <c r="P6605" t="s">
        <v>1639</v>
      </c>
      <c r="S6605" s="388">
        <f>ROWS(R$5:R6605)</f>
        <v>6601</v>
      </c>
      <c r="T6605" s="388" t="str">
        <f>IF(_xlfn.IFNA(VLOOKUP(P6605,$AG$3:$AH$83,2,FALSE),"")='11.1'!$D$5,TXM!S6605,"")</f>
        <v/>
      </c>
      <c r="U6605" t="str">
        <f>IFERROR(SMALL($T$5:$T$9000,ROWS($T$5:T6605)),"")</f>
        <v/>
      </c>
    </row>
    <row r="6606" spans="1:21" ht="14.4" customHeight="1" x14ac:dyDescent="0.3">
      <c r="A6606" t="s">
        <v>1639</v>
      </c>
      <c r="D6606" s="388">
        <f>ROWS(C$5:C6606)</f>
        <v>6602</v>
      </c>
      <c r="E6606" s="388" t="str">
        <f>IF(_xlfn.IFNA(VLOOKUP(A6606,$AG$3:$AH$83,2,FALSE),"")='11.1'!$D$5,TXM!D6606,"")</f>
        <v/>
      </c>
      <c r="F6606" t="str">
        <f>IFERROR(SMALL($E$5:$E$9000,ROWS($E$5:E6606)),"")</f>
        <v/>
      </c>
      <c r="I6606" s="371" t="s">
        <v>29</v>
      </c>
      <c r="J6606" t="s">
        <v>779</v>
      </c>
      <c r="K6606" s="372">
        <v>9960706</v>
      </c>
      <c r="L6606" s="388">
        <f>ROWS(K$5:K6606)</f>
        <v>6602</v>
      </c>
      <c r="M6606" s="388" t="str">
        <f>IF(_xlfn.IFNA(VLOOKUP(I6606,$AG$3:$AH$83,2,FALSE),"")='11.1'!$D$5,TXM!L6606,"")</f>
        <v/>
      </c>
      <c r="N6606" t="str">
        <f>IFERROR(SMALL($M$5:$M$9000,ROWS($M$5:M6606)),"")</f>
        <v/>
      </c>
      <c r="P6606" t="s">
        <v>1639</v>
      </c>
      <c r="S6606" s="388">
        <f>ROWS(R$5:R6606)</f>
        <v>6602</v>
      </c>
      <c r="T6606" s="388" t="str">
        <f>IF(_xlfn.IFNA(VLOOKUP(P6606,$AG$3:$AH$83,2,FALSE),"")='11.1'!$D$5,TXM!S6606,"")</f>
        <v/>
      </c>
      <c r="U6606" t="str">
        <f>IFERROR(SMALL($T$5:$T$9000,ROWS($T$5:T6606)),"")</f>
        <v/>
      </c>
    </row>
    <row r="6607" spans="1:21" ht="14.4" customHeight="1" x14ac:dyDescent="0.3">
      <c r="A6607" t="s">
        <v>1639</v>
      </c>
      <c r="D6607" s="388">
        <f>ROWS(C$5:C6607)</f>
        <v>6603</v>
      </c>
      <c r="E6607" s="388" t="str">
        <f>IF(_xlfn.IFNA(VLOOKUP(A6607,$AG$3:$AH$83,2,FALSE),"")='11.1'!$D$5,TXM!D6607,"")</f>
        <v/>
      </c>
      <c r="F6607" t="str">
        <f>IFERROR(SMALL($E$5:$E$9000,ROWS($E$5:E6607)),"")</f>
        <v/>
      </c>
      <c r="I6607" s="371" t="s">
        <v>29</v>
      </c>
      <c r="J6607" t="s">
        <v>1332</v>
      </c>
      <c r="K6607" s="372">
        <v>9525947</v>
      </c>
      <c r="L6607" s="388">
        <f>ROWS(K$5:K6607)</f>
        <v>6603</v>
      </c>
      <c r="M6607" s="388" t="str">
        <f>IF(_xlfn.IFNA(VLOOKUP(I6607,$AG$3:$AH$83,2,FALSE),"")='11.1'!$D$5,TXM!L6607,"")</f>
        <v/>
      </c>
      <c r="N6607" t="str">
        <f>IFERROR(SMALL($M$5:$M$9000,ROWS($M$5:M6607)),"")</f>
        <v/>
      </c>
      <c r="P6607" t="s">
        <v>1639</v>
      </c>
      <c r="S6607" s="388">
        <f>ROWS(R$5:R6607)</f>
        <v>6603</v>
      </c>
      <c r="T6607" s="388" t="str">
        <f>IF(_xlfn.IFNA(VLOOKUP(P6607,$AG$3:$AH$83,2,FALSE),"")='11.1'!$D$5,TXM!S6607,"")</f>
        <v/>
      </c>
      <c r="U6607" t="str">
        <f>IFERROR(SMALL($T$5:$T$9000,ROWS($T$5:T6607)),"")</f>
        <v/>
      </c>
    </row>
    <row r="6608" spans="1:21" ht="14.4" customHeight="1" x14ac:dyDescent="0.3">
      <c r="A6608" t="s">
        <v>1639</v>
      </c>
      <c r="D6608" s="388">
        <f>ROWS(C$5:C6608)</f>
        <v>6604</v>
      </c>
      <c r="E6608" s="388" t="str">
        <f>IF(_xlfn.IFNA(VLOOKUP(A6608,$AG$3:$AH$83,2,FALSE),"")='11.1'!$D$5,TXM!D6608,"")</f>
        <v/>
      </c>
      <c r="F6608" t="str">
        <f>IFERROR(SMALL($E$5:$E$9000,ROWS($E$5:E6608)),"")</f>
        <v/>
      </c>
      <c r="I6608" s="371" t="s">
        <v>29</v>
      </c>
      <c r="J6608" t="s">
        <v>775</v>
      </c>
      <c r="K6608" s="372">
        <v>9269950</v>
      </c>
      <c r="L6608" s="388">
        <f>ROWS(K$5:K6608)</f>
        <v>6604</v>
      </c>
      <c r="M6608" s="388" t="str">
        <f>IF(_xlfn.IFNA(VLOOKUP(I6608,$AG$3:$AH$83,2,FALSE),"")='11.1'!$D$5,TXM!L6608,"")</f>
        <v/>
      </c>
      <c r="N6608" t="str">
        <f>IFERROR(SMALL($M$5:$M$9000,ROWS($M$5:M6608)),"")</f>
        <v/>
      </c>
      <c r="P6608" t="s">
        <v>1639</v>
      </c>
      <c r="S6608" s="388">
        <f>ROWS(R$5:R6608)</f>
        <v>6604</v>
      </c>
      <c r="T6608" s="388" t="str">
        <f>IF(_xlfn.IFNA(VLOOKUP(P6608,$AG$3:$AH$83,2,FALSE),"")='11.1'!$D$5,TXM!S6608,"")</f>
        <v/>
      </c>
      <c r="U6608" t="str">
        <f>IFERROR(SMALL($T$5:$T$9000,ROWS($T$5:T6608)),"")</f>
        <v/>
      </c>
    </row>
    <row r="6609" spans="1:21" ht="14.4" customHeight="1" x14ac:dyDescent="0.3">
      <c r="A6609" t="s">
        <v>1639</v>
      </c>
      <c r="D6609" s="388">
        <f>ROWS(C$5:C6609)</f>
        <v>6605</v>
      </c>
      <c r="E6609" s="388" t="str">
        <f>IF(_xlfn.IFNA(VLOOKUP(A6609,$AG$3:$AH$83,2,FALSE),"")='11.1'!$D$5,TXM!D6609,"")</f>
        <v/>
      </c>
      <c r="F6609" t="str">
        <f>IFERROR(SMALL($E$5:$E$9000,ROWS($E$5:E6609)),"")</f>
        <v/>
      </c>
      <c r="I6609" s="371" t="s">
        <v>29</v>
      </c>
      <c r="J6609" t="s">
        <v>817</v>
      </c>
      <c r="K6609" s="372">
        <v>8139636</v>
      </c>
      <c r="L6609" s="388">
        <f>ROWS(K$5:K6609)</f>
        <v>6605</v>
      </c>
      <c r="M6609" s="388" t="str">
        <f>IF(_xlfn.IFNA(VLOOKUP(I6609,$AG$3:$AH$83,2,FALSE),"")='11.1'!$D$5,TXM!L6609,"")</f>
        <v/>
      </c>
      <c r="N6609" t="str">
        <f>IFERROR(SMALL($M$5:$M$9000,ROWS($M$5:M6609)),"")</f>
        <v/>
      </c>
      <c r="P6609" t="s">
        <v>1639</v>
      </c>
      <c r="S6609" s="388">
        <f>ROWS(R$5:R6609)</f>
        <v>6605</v>
      </c>
      <c r="T6609" s="388" t="str">
        <f>IF(_xlfn.IFNA(VLOOKUP(P6609,$AG$3:$AH$83,2,FALSE),"")='11.1'!$D$5,TXM!S6609,"")</f>
        <v/>
      </c>
      <c r="U6609" t="str">
        <f>IFERROR(SMALL($T$5:$T$9000,ROWS($T$5:T6609)),"")</f>
        <v/>
      </c>
    </row>
    <row r="6610" spans="1:21" ht="14.4" customHeight="1" x14ac:dyDescent="0.3">
      <c r="A6610" t="s">
        <v>1639</v>
      </c>
      <c r="D6610" s="388">
        <f>ROWS(C$5:C6610)</f>
        <v>6606</v>
      </c>
      <c r="E6610" s="388" t="str">
        <f>IF(_xlfn.IFNA(VLOOKUP(A6610,$AG$3:$AH$83,2,FALSE),"")='11.1'!$D$5,TXM!D6610,"")</f>
        <v/>
      </c>
      <c r="F6610" t="str">
        <f>IFERROR(SMALL($E$5:$E$9000,ROWS($E$5:E6610)),"")</f>
        <v/>
      </c>
      <c r="I6610" s="371" t="s">
        <v>29</v>
      </c>
      <c r="J6610" t="s">
        <v>857</v>
      </c>
      <c r="K6610" s="372">
        <v>7390809</v>
      </c>
      <c r="L6610" s="388">
        <f>ROWS(K$5:K6610)</f>
        <v>6606</v>
      </c>
      <c r="M6610" s="388" t="str">
        <f>IF(_xlfn.IFNA(VLOOKUP(I6610,$AG$3:$AH$83,2,FALSE),"")='11.1'!$D$5,TXM!L6610,"")</f>
        <v/>
      </c>
      <c r="N6610" t="str">
        <f>IFERROR(SMALL($M$5:$M$9000,ROWS($M$5:M6610)),"")</f>
        <v/>
      </c>
      <c r="P6610" t="s">
        <v>1639</v>
      </c>
      <c r="S6610" s="388">
        <f>ROWS(R$5:R6610)</f>
        <v>6606</v>
      </c>
      <c r="T6610" s="388" t="str">
        <f>IF(_xlfn.IFNA(VLOOKUP(P6610,$AG$3:$AH$83,2,FALSE),"")='11.1'!$D$5,TXM!S6610,"")</f>
        <v/>
      </c>
      <c r="U6610" t="str">
        <f>IFERROR(SMALL($T$5:$T$9000,ROWS($T$5:T6610)),"")</f>
        <v/>
      </c>
    </row>
    <row r="6611" spans="1:21" ht="14.4" customHeight="1" x14ac:dyDescent="0.3">
      <c r="A6611" t="s">
        <v>1639</v>
      </c>
      <c r="D6611" s="388">
        <f>ROWS(C$5:C6611)</f>
        <v>6607</v>
      </c>
      <c r="E6611" s="388" t="str">
        <f>IF(_xlfn.IFNA(VLOOKUP(A6611,$AG$3:$AH$83,2,FALSE),"")='11.1'!$D$5,TXM!D6611,"")</f>
        <v/>
      </c>
      <c r="F6611" t="str">
        <f>IFERROR(SMALL($E$5:$E$9000,ROWS($E$5:E6611)),"")</f>
        <v/>
      </c>
      <c r="I6611" s="371" t="s">
        <v>29</v>
      </c>
      <c r="J6611" t="s">
        <v>825</v>
      </c>
      <c r="K6611" s="372">
        <v>7363652</v>
      </c>
      <c r="L6611" s="388">
        <f>ROWS(K$5:K6611)</f>
        <v>6607</v>
      </c>
      <c r="M6611" s="388" t="str">
        <f>IF(_xlfn.IFNA(VLOOKUP(I6611,$AG$3:$AH$83,2,FALSE),"")='11.1'!$D$5,TXM!L6611,"")</f>
        <v/>
      </c>
      <c r="N6611" t="str">
        <f>IFERROR(SMALL($M$5:$M$9000,ROWS($M$5:M6611)),"")</f>
        <v/>
      </c>
      <c r="P6611" t="s">
        <v>1639</v>
      </c>
      <c r="S6611" s="388">
        <f>ROWS(R$5:R6611)</f>
        <v>6607</v>
      </c>
      <c r="T6611" s="388" t="str">
        <f>IF(_xlfn.IFNA(VLOOKUP(P6611,$AG$3:$AH$83,2,FALSE),"")='11.1'!$D$5,TXM!S6611,"")</f>
        <v/>
      </c>
      <c r="U6611" t="str">
        <f>IFERROR(SMALL($T$5:$T$9000,ROWS($T$5:T6611)),"")</f>
        <v/>
      </c>
    </row>
    <row r="6612" spans="1:21" ht="14.4" customHeight="1" x14ac:dyDescent="0.3">
      <c r="A6612" t="s">
        <v>1639</v>
      </c>
      <c r="D6612" s="388">
        <f>ROWS(C$5:C6612)</f>
        <v>6608</v>
      </c>
      <c r="E6612" s="388" t="str">
        <f>IF(_xlfn.IFNA(VLOOKUP(A6612,$AG$3:$AH$83,2,FALSE),"")='11.1'!$D$5,TXM!D6612,"")</f>
        <v/>
      </c>
      <c r="F6612" t="str">
        <f>IFERROR(SMALL($E$5:$E$9000,ROWS($E$5:E6612)),"")</f>
        <v/>
      </c>
      <c r="I6612" s="371" t="s">
        <v>29</v>
      </c>
      <c r="J6612" t="s">
        <v>823</v>
      </c>
      <c r="K6612" s="372">
        <v>6717036</v>
      </c>
      <c r="L6612" s="388">
        <f>ROWS(K$5:K6612)</f>
        <v>6608</v>
      </c>
      <c r="M6612" s="388" t="str">
        <f>IF(_xlfn.IFNA(VLOOKUP(I6612,$AG$3:$AH$83,2,FALSE),"")='11.1'!$D$5,TXM!L6612,"")</f>
        <v/>
      </c>
      <c r="N6612" t="str">
        <f>IFERROR(SMALL($M$5:$M$9000,ROWS($M$5:M6612)),"")</f>
        <v/>
      </c>
      <c r="P6612" t="s">
        <v>1639</v>
      </c>
      <c r="S6612" s="388">
        <f>ROWS(R$5:R6612)</f>
        <v>6608</v>
      </c>
      <c r="T6612" s="388" t="str">
        <f>IF(_xlfn.IFNA(VLOOKUP(P6612,$AG$3:$AH$83,2,FALSE),"")='11.1'!$D$5,TXM!S6612,"")</f>
        <v/>
      </c>
      <c r="U6612" t="str">
        <f>IFERROR(SMALL($T$5:$T$9000,ROWS($T$5:T6612)),"")</f>
        <v/>
      </c>
    </row>
    <row r="6613" spans="1:21" ht="14.4" customHeight="1" x14ac:dyDescent="0.3">
      <c r="A6613" t="s">
        <v>1639</v>
      </c>
      <c r="D6613" s="388">
        <f>ROWS(C$5:C6613)</f>
        <v>6609</v>
      </c>
      <c r="E6613" s="388" t="str">
        <f>IF(_xlfn.IFNA(VLOOKUP(A6613,$AG$3:$AH$83,2,FALSE),"")='11.1'!$D$5,TXM!D6613,"")</f>
        <v/>
      </c>
      <c r="F6613" t="str">
        <f>IFERROR(SMALL($E$5:$E$9000,ROWS($E$5:E6613)),"")</f>
        <v/>
      </c>
      <c r="I6613" s="371" t="s">
        <v>29</v>
      </c>
      <c r="J6613" t="s">
        <v>997</v>
      </c>
      <c r="K6613" s="372">
        <v>6081920</v>
      </c>
      <c r="L6613" s="388">
        <f>ROWS(K$5:K6613)</f>
        <v>6609</v>
      </c>
      <c r="M6613" s="388" t="str">
        <f>IF(_xlfn.IFNA(VLOOKUP(I6613,$AG$3:$AH$83,2,FALSE),"")='11.1'!$D$5,TXM!L6613,"")</f>
        <v/>
      </c>
      <c r="N6613" t="str">
        <f>IFERROR(SMALL($M$5:$M$9000,ROWS($M$5:M6613)),"")</f>
        <v/>
      </c>
      <c r="P6613" t="s">
        <v>1639</v>
      </c>
      <c r="S6613" s="388">
        <f>ROWS(R$5:R6613)</f>
        <v>6609</v>
      </c>
      <c r="T6613" s="388" t="str">
        <f>IF(_xlfn.IFNA(VLOOKUP(P6613,$AG$3:$AH$83,2,FALSE),"")='11.1'!$D$5,TXM!S6613,"")</f>
        <v/>
      </c>
      <c r="U6613" t="str">
        <f>IFERROR(SMALL($T$5:$T$9000,ROWS($T$5:T6613)),"")</f>
        <v/>
      </c>
    </row>
    <row r="6614" spans="1:21" ht="14.4" customHeight="1" x14ac:dyDescent="0.3">
      <c r="A6614" t="s">
        <v>1639</v>
      </c>
      <c r="D6614" s="388">
        <f>ROWS(C$5:C6614)</f>
        <v>6610</v>
      </c>
      <c r="E6614" s="388" t="str">
        <f>IF(_xlfn.IFNA(VLOOKUP(A6614,$AG$3:$AH$83,2,FALSE),"")='11.1'!$D$5,TXM!D6614,"")</f>
        <v/>
      </c>
      <c r="F6614" t="str">
        <f>IFERROR(SMALL($E$5:$E$9000,ROWS($E$5:E6614)),"")</f>
        <v/>
      </c>
      <c r="I6614" s="371" t="s">
        <v>29</v>
      </c>
      <c r="J6614" t="s">
        <v>795</v>
      </c>
      <c r="K6614" s="372">
        <v>5923433</v>
      </c>
      <c r="L6614" s="388">
        <f>ROWS(K$5:K6614)</f>
        <v>6610</v>
      </c>
      <c r="M6614" s="388" t="str">
        <f>IF(_xlfn.IFNA(VLOOKUP(I6614,$AG$3:$AH$83,2,FALSE),"")='11.1'!$D$5,TXM!L6614,"")</f>
        <v/>
      </c>
      <c r="N6614" t="str">
        <f>IFERROR(SMALL($M$5:$M$9000,ROWS($M$5:M6614)),"")</f>
        <v/>
      </c>
      <c r="P6614" t="s">
        <v>1639</v>
      </c>
      <c r="S6614" s="388">
        <f>ROWS(R$5:R6614)</f>
        <v>6610</v>
      </c>
      <c r="T6614" s="388" t="str">
        <f>IF(_xlfn.IFNA(VLOOKUP(P6614,$AG$3:$AH$83,2,FALSE),"")='11.1'!$D$5,TXM!S6614,"")</f>
        <v/>
      </c>
      <c r="U6614" t="str">
        <f>IFERROR(SMALL($T$5:$T$9000,ROWS($T$5:T6614)),"")</f>
        <v/>
      </c>
    </row>
    <row r="6615" spans="1:21" ht="14.4" customHeight="1" x14ac:dyDescent="0.3">
      <c r="A6615" t="s">
        <v>1639</v>
      </c>
      <c r="D6615" s="388">
        <f>ROWS(C$5:C6615)</f>
        <v>6611</v>
      </c>
      <c r="E6615" s="388" t="str">
        <f>IF(_xlfn.IFNA(VLOOKUP(A6615,$AG$3:$AH$83,2,FALSE),"")='11.1'!$D$5,TXM!D6615,"")</f>
        <v/>
      </c>
      <c r="F6615" t="str">
        <f>IFERROR(SMALL($E$5:$E$9000,ROWS($E$5:E6615)),"")</f>
        <v/>
      </c>
      <c r="I6615" s="371" t="s">
        <v>29</v>
      </c>
      <c r="J6615" t="s">
        <v>837</v>
      </c>
      <c r="K6615" s="372">
        <v>4479152</v>
      </c>
      <c r="L6615" s="388">
        <f>ROWS(K$5:K6615)</f>
        <v>6611</v>
      </c>
      <c r="M6615" s="388" t="str">
        <f>IF(_xlfn.IFNA(VLOOKUP(I6615,$AG$3:$AH$83,2,FALSE),"")='11.1'!$D$5,TXM!L6615,"")</f>
        <v/>
      </c>
      <c r="N6615" t="str">
        <f>IFERROR(SMALL($M$5:$M$9000,ROWS($M$5:M6615)),"")</f>
        <v/>
      </c>
      <c r="P6615" t="s">
        <v>1639</v>
      </c>
      <c r="S6615" s="388">
        <f>ROWS(R$5:R6615)</f>
        <v>6611</v>
      </c>
      <c r="T6615" s="388" t="str">
        <f>IF(_xlfn.IFNA(VLOOKUP(P6615,$AG$3:$AH$83,2,FALSE),"")='11.1'!$D$5,TXM!S6615,"")</f>
        <v/>
      </c>
      <c r="U6615" t="str">
        <f>IFERROR(SMALL($T$5:$T$9000,ROWS($T$5:T6615)),"")</f>
        <v/>
      </c>
    </row>
    <row r="6616" spans="1:21" ht="14.4" customHeight="1" x14ac:dyDescent="0.3">
      <c r="A6616" t="s">
        <v>1639</v>
      </c>
      <c r="D6616" s="388">
        <f>ROWS(C$5:C6616)</f>
        <v>6612</v>
      </c>
      <c r="E6616" s="388" t="str">
        <f>IF(_xlfn.IFNA(VLOOKUP(A6616,$AG$3:$AH$83,2,FALSE),"")='11.1'!$D$5,TXM!D6616,"")</f>
        <v/>
      </c>
      <c r="F6616" t="str">
        <f>IFERROR(SMALL($E$5:$E$9000,ROWS($E$5:E6616)),"")</f>
        <v/>
      </c>
      <c r="I6616" s="371" t="s">
        <v>29</v>
      </c>
      <c r="J6616" t="s">
        <v>773</v>
      </c>
      <c r="K6616" s="372">
        <v>3618152</v>
      </c>
      <c r="L6616" s="388">
        <f>ROWS(K$5:K6616)</f>
        <v>6612</v>
      </c>
      <c r="M6616" s="388" t="str">
        <f>IF(_xlfn.IFNA(VLOOKUP(I6616,$AG$3:$AH$83,2,FALSE),"")='11.1'!$D$5,TXM!L6616,"")</f>
        <v/>
      </c>
      <c r="N6616" t="str">
        <f>IFERROR(SMALL($M$5:$M$9000,ROWS($M$5:M6616)),"")</f>
        <v/>
      </c>
      <c r="P6616" t="s">
        <v>1639</v>
      </c>
      <c r="S6616" s="388">
        <f>ROWS(R$5:R6616)</f>
        <v>6612</v>
      </c>
      <c r="T6616" s="388" t="str">
        <f>IF(_xlfn.IFNA(VLOOKUP(P6616,$AG$3:$AH$83,2,FALSE),"")='11.1'!$D$5,TXM!S6616,"")</f>
        <v/>
      </c>
      <c r="U6616" t="str">
        <f>IFERROR(SMALL($T$5:$T$9000,ROWS($T$5:T6616)),"")</f>
        <v/>
      </c>
    </row>
    <row r="6617" spans="1:21" ht="14.4" customHeight="1" x14ac:dyDescent="0.3">
      <c r="A6617" t="s">
        <v>1639</v>
      </c>
      <c r="D6617" s="388">
        <f>ROWS(C$5:C6617)</f>
        <v>6613</v>
      </c>
      <c r="E6617" s="388" t="str">
        <f>IF(_xlfn.IFNA(VLOOKUP(A6617,$AG$3:$AH$83,2,FALSE),"")='11.1'!$D$5,TXM!D6617,"")</f>
        <v/>
      </c>
      <c r="F6617" t="str">
        <f>IFERROR(SMALL($E$5:$E$9000,ROWS($E$5:E6617)),"")</f>
        <v/>
      </c>
      <c r="I6617" s="371" t="s">
        <v>29</v>
      </c>
      <c r="J6617" t="s">
        <v>107</v>
      </c>
      <c r="K6617" s="372">
        <v>3406445</v>
      </c>
      <c r="L6617" s="388">
        <f>ROWS(K$5:K6617)</f>
        <v>6613</v>
      </c>
      <c r="M6617" s="388" t="str">
        <f>IF(_xlfn.IFNA(VLOOKUP(I6617,$AG$3:$AH$83,2,FALSE),"")='11.1'!$D$5,TXM!L6617,"")</f>
        <v/>
      </c>
      <c r="N6617" t="str">
        <f>IFERROR(SMALL($M$5:$M$9000,ROWS($M$5:M6617)),"")</f>
        <v/>
      </c>
      <c r="P6617" t="s">
        <v>1639</v>
      </c>
      <c r="S6617" s="388">
        <f>ROWS(R$5:R6617)</f>
        <v>6613</v>
      </c>
      <c r="T6617" s="388" t="str">
        <f>IF(_xlfn.IFNA(VLOOKUP(P6617,$AG$3:$AH$83,2,FALSE),"")='11.1'!$D$5,TXM!S6617,"")</f>
        <v/>
      </c>
      <c r="U6617" t="str">
        <f>IFERROR(SMALL($T$5:$T$9000,ROWS($T$5:T6617)),"")</f>
        <v/>
      </c>
    </row>
    <row r="6618" spans="1:21" ht="14.4" customHeight="1" x14ac:dyDescent="0.3">
      <c r="A6618" t="s">
        <v>1639</v>
      </c>
      <c r="D6618" s="388">
        <f>ROWS(C$5:C6618)</f>
        <v>6614</v>
      </c>
      <c r="E6618" s="388" t="str">
        <f>IF(_xlfn.IFNA(VLOOKUP(A6618,$AG$3:$AH$83,2,FALSE),"")='11.1'!$D$5,TXM!D6618,"")</f>
        <v/>
      </c>
      <c r="F6618" t="str">
        <f>IFERROR(SMALL($E$5:$E$9000,ROWS($E$5:E6618)),"")</f>
        <v/>
      </c>
      <c r="I6618" s="371" t="s">
        <v>29</v>
      </c>
      <c r="J6618" t="s">
        <v>839</v>
      </c>
      <c r="K6618" s="372">
        <v>3230480</v>
      </c>
      <c r="L6618" s="388">
        <f>ROWS(K$5:K6618)</f>
        <v>6614</v>
      </c>
      <c r="M6618" s="388" t="str">
        <f>IF(_xlfn.IFNA(VLOOKUP(I6618,$AG$3:$AH$83,2,FALSE),"")='11.1'!$D$5,TXM!L6618,"")</f>
        <v/>
      </c>
      <c r="N6618" t="str">
        <f>IFERROR(SMALL($M$5:$M$9000,ROWS($M$5:M6618)),"")</f>
        <v/>
      </c>
      <c r="P6618" t="s">
        <v>1639</v>
      </c>
      <c r="S6618" s="388">
        <f>ROWS(R$5:R6618)</f>
        <v>6614</v>
      </c>
      <c r="T6618" s="388" t="str">
        <f>IF(_xlfn.IFNA(VLOOKUP(P6618,$AG$3:$AH$83,2,FALSE),"")='11.1'!$D$5,TXM!S6618,"")</f>
        <v/>
      </c>
      <c r="U6618" t="str">
        <f>IFERROR(SMALL($T$5:$T$9000,ROWS($T$5:T6618)),"")</f>
        <v/>
      </c>
    </row>
    <row r="6619" spans="1:21" ht="14.4" customHeight="1" x14ac:dyDescent="0.3">
      <c r="A6619" t="s">
        <v>1639</v>
      </c>
      <c r="D6619" s="388">
        <f>ROWS(C$5:C6619)</f>
        <v>6615</v>
      </c>
      <c r="E6619" s="388" t="str">
        <f>IF(_xlfn.IFNA(VLOOKUP(A6619,$AG$3:$AH$83,2,FALSE),"")='11.1'!$D$5,TXM!D6619,"")</f>
        <v/>
      </c>
      <c r="F6619" t="str">
        <f>IFERROR(SMALL($E$5:$E$9000,ROWS($E$5:E6619)),"")</f>
        <v/>
      </c>
      <c r="I6619" s="371" t="s">
        <v>29</v>
      </c>
      <c r="J6619" t="s">
        <v>821</v>
      </c>
      <c r="K6619" s="372">
        <v>3207115</v>
      </c>
      <c r="L6619" s="388">
        <f>ROWS(K$5:K6619)</f>
        <v>6615</v>
      </c>
      <c r="M6619" s="388" t="str">
        <f>IF(_xlfn.IFNA(VLOOKUP(I6619,$AG$3:$AH$83,2,FALSE),"")='11.1'!$D$5,TXM!L6619,"")</f>
        <v/>
      </c>
      <c r="N6619" t="str">
        <f>IFERROR(SMALL($M$5:$M$9000,ROWS($M$5:M6619)),"")</f>
        <v/>
      </c>
      <c r="P6619" t="s">
        <v>1639</v>
      </c>
      <c r="S6619" s="388">
        <f>ROWS(R$5:R6619)</f>
        <v>6615</v>
      </c>
      <c r="T6619" s="388" t="str">
        <f>IF(_xlfn.IFNA(VLOOKUP(P6619,$AG$3:$AH$83,2,FALSE),"")='11.1'!$D$5,TXM!S6619,"")</f>
        <v/>
      </c>
      <c r="U6619" t="str">
        <f>IFERROR(SMALL($T$5:$T$9000,ROWS($T$5:T6619)),"")</f>
        <v/>
      </c>
    </row>
    <row r="6620" spans="1:21" ht="14.4" customHeight="1" x14ac:dyDescent="0.3">
      <c r="A6620" t="s">
        <v>1639</v>
      </c>
      <c r="D6620" s="388">
        <f>ROWS(C$5:C6620)</f>
        <v>6616</v>
      </c>
      <c r="E6620" s="388" t="str">
        <f>IF(_xlfn.IFNA(VLOOKUP(A6620,$AG$3:$AH$83,2,FALSE),"")='11.1'!$D$5,TXM!D6620,"")</f>
        <v/>
      </c>
      <c r="F6620" t="str">
        <f>IFERROR(SMALL($E$5:$E$9000,ROWS($E$5:E6620)),"")</f>
        <v/>
      </c>
      <c r="I6620" s="371" t="s">
        <v>29</v>
      </c>
      <c r="J6620" t="s">
        <v>1441</v>
      </c>
      <c r="K6620" s="372">
        <v>3050673</v>
      </c>
      <c r="L6620" s="388">
        <f>ROWS(K$5:K6620)</f>
        <v>6616</v>
      </c>
      <c r="M6620" s="388" t="str">
        <f>IF(_xlfn.IFNA(VLOOKUP(I6620,$AG$3:$AH$83,2,FALSE),"")='11.1'!$D$5,TXM!L6620,"")</f>
        <v/>
      </c>
      <c r="N6620" t="str">
        <f>IFERROR(SMALL($M$5:$M$9000,ROWS($M$5:M6620)),"")</f>
        <v/>
      </c>
      <c r="P6620" t="s">
        <v>1639</v>
      </c>
      <c r="S6620" s="388">
        <f>ROWS(R$5:R6620)</f>
        <v>6616</v>
      </c>
      <c r="T6620" s="388" t="str">
        <f>IF(_xlfn.IFNA(VLOOKUP(P6620,$AG$3:$AH$83,2,FALSE),"")='11.1'!$D$5,TXM!S6620,"")</f>
        <v/>
      </c>
      <c r="U6620" t="str">
        <f>IFERROR(SMALL($T$5:$T$9000,ROWS($T$5:T6620)),"")</f>
        <v/>
      </c>
    </row>
    <row r="6621" spans="1:21" ht="14.4" customHeight="1" x14ac:dyDescent="0.3">
      <c r="A6621" t="s">
        <v>1639</v>
      </c>
      <c r="D6621" s="388">
        <f>ROWS(C$5:C6621)</f>
        <v>6617</v>
      </c>
      <c r="E6621" s="388" t="str">
        <f>IF(_xlfn.IFNA(VLOOKUP(A6621,$AG$3:$AH$83,2,FALSE),"")='11.1'!$D$5,TXM!D6621,"")</f>
        <v/>
      </c>
      <c r="F6621" t="str">
        <f>IFERROR(SMALL($E$5:$E$9000,ROWS($E$5:E6621)),"")</f>
        <v/>
      </c>
      <c r="I6621" s="371" t="s">
        <v>29</v>
      </c>
      <c r="J6621" t="s">
        <v>799</v>
      </c>
      <c r="K6621" s="372">
        <v>2906095</v>
      </c>
      <c r="L6621" s="388">
        <f>ROWS(K$5:K6621)</f>
        <v>6617</v>
      </c>
      <c r="M6621" s="388" t="str">
        <f>IF(_xlfn.IFNA(VLOOKUP(I6621,$AG$3:$AH$83,2,FALSE),"")='11.1'!$D$5,TXM!L6621,"")</f>
        <v/>
      </c>
      <c r="N6621" t="str">
        <f>IFERROR(SMALL($M$5:$M$9000,ROWS($M$5:M6621)),"")</f>
        <v/>
      </c>
      <c r="P6621" t="s">
        <v>1639</v>
      </c>
      <c r="S6621" s="388">
        <f>ROWS(R$5:R6621)</f>
        <v>6617</v>
      </c>
      <c r="T6621" s="388" t="str">
        <f>IF(_xlfn.IFNA(VLOOKUP(P6621,$AG$3:$AH$83,2,FALSE),"")='11.1'!$D$5,TXM!S6621,"")</f>
        <v/>
      </c>
      <c r="U6621" t="str">
        <f>IFERROR(SMALL($T$5:$T$9000,ROWS($T$5:T6621)),"")</f>
        <v/>
      </c>
    </row>
    <row r="6622" spans="1:21" ht="14.4" customHeight="1" x14ac:dyDescent="0.3">
      <c r="A6622" t="s">
        <v>1639</v>
      </c>
      <c r="D6622" s="388">
        <f>ROWS(C$5:C6622)</f>
        <v>6618</v>
      </c>
      <c r="E6622" s="388" t="str">
        <f>IF(_xlfn.IFNA(VLOOKUP(A6622,$AG$3:$AH$83,2,FALSE),"")='11.1'!$D$5,TXM!D6622,"")</f>
        <v/>
      </c>
      <c r="F6622" t="str">
        <f>IFERROR(SMALL($E$5:$E$9000,ROWS($E$5:E6622)),"")</f>
        <v/>
      </c>
      <c r="I6622" s="371" t="s">
        <v>29</v>
      </c>
      <c r="J6622" t="s">
        <v>990</v>
      </c>
      <c r="K6622" s="372">
        <v>2573864</v>
      </c>
      <c r="L6622" s="388">
        <f>ROWS(K$5:K6622)</f>
        <v>6618</v>
      </c>
      <c r="M6622" s="388" t="str">
        <f>IF(_xlfn.IFNA(VLOOKUP(I6622,$AG$3:$AH$83,2,FALSE),"")='11.1'!$D$5,TXM!L6622,"")</f>
        <v/>
      </c>
      <c r="N6622" t="str">
        <f>IFERROR(SMALL($M$5:$M$9000,ROWS($M$5:M6622)),"")</f>
        <v/>
      </c>
      <c r="P6622" t="s">
        <v>1639</v>
      </c>
      <c r="S6622" s="388">
        <f>ROWS(R$5:R6622)</f>
        <v>6618</v>
      </c>
      <c r="T6622" s="388" t="str">
        <f>IF(_xlfn.IFNA(VLOOKUP(P6622,$AG$3:$AH$83,2,FALSE),"")='11.1'!$D$5,TXM!S6622,"")</f>
        <v/>
      </c>
      <c r="U6622" t="str">
        <f>IFERROR(SMALL($T$5:$T$9000,ROWS($T$5:T6622)),"")</f>
        <v/>
      </c>
    </row>
    <row r="6623" spans="1:21" ht="14.4" customHeight="1" x14ac:dyDescent="0.3">
      <c r="A6623" t="s">
        <v>1639</v>
      </c>
      <c r="D6623" s="388">
        <f>ROWS(C$5:C6623)</f>
        <v>6619</v>
      </c>
      <c r="E6623" s="388" t="str">
        <f>IF(_xlfn.IFNA(VLOOKUP(A6623,$AG$3:$AH$83,2,FALSE),"")='11.1'!$D$5,TXM!D6623,"")</f>
        <v/>
      </c>
      <c r="F6623" t="str">
        <f>IFERROR(SMALL($E$5:$E$9000,ROWS($E$5:E6623)),"")</f>
        <v/>
      </c>
      <c r="I6623" s="371" t="s">
        <v>29</v>
      </c>
      <c r="J6623" t="s">
        <v>819</v>
      </c>
      <c r="K6623" s="372">
        <v>2304996</v>
      </c>
      <c r="L6623" s="388">
        <f>ROWS(K$5:K6623)</f>
        <v>6619</v>
      </c>
      <c r="M6623" s="388" t="str">
        <f>IF(_xlfn.IFNA(VLOOKUP(I6623,$AG$3:$AH$83,2,FALSE),"")='11.1'!$D$5,TXM!L6623,"")</f>
        <v/>
      </c>
      <c r="N6623" t="str">
        <f>IFERROR(SMALL($M$5:$M$9000,ROWS($M$5:M6623)),"")</f>
        <v/>
      </c>
      <c r="P6623" t="s">
        <v>1639</v>
      </c>
      <c r="S6623" s="388">
        <f>ROWS(R$5:R6623)</f>
        <v>6619</v>
      </c>
      <c r="T6623" s="388" t="str">
        <f>IF(_xlfn.IFNA(VLOOKUP(P6623,$AG$3:$AH$83,2,FALSE),"")='11.1'!$D$5,TXM!S6623,"")</f>
        <v/>
      </c>
      <c r="U6623" t="str">
        <f>IFERROR(SMALL($T$5:$T$9000,ROWS($T$5:T6623)),"")</f>
        <v/>
      </c>
    </row>
    <row r="6624" spans="1:21" ht="14.4" customHeight="1" x14ac:dyDescent="0.3">
      <c r="A6624" t="s">
        <v>1639</v>
      </c>
      <c r="D6624" s="388">
        <f>ROWS(C$5:C6624)</f>
        <v>6620</v>
      </c>
      <c r="E6624" s="388" t="str">
        <f>IF(_xlfn.IFNA(VLOOKUP(A6624,$AG$3:$AH$83,2,FALSE),"")='11.1'!$D$5,TXM!D6624,"")</f>
        <v/>
      </c>
      <c r="F6624" t="str">
        <f>IFERROR(SMALL($E$5:$E$9000,ROWS($E$5:E6624)),"")</f>
        <v/>
      </c>
      <c r="I6624" s="371" t="s">
        <v>29</v>
      </c>
      <c r="J6624" t="s">
        <v>1240</v>
      </c>
      <c r="K6624" s="372">
        <v>2154814</v>
      </c>
      <c r="L6624" s="388">
        <f>ROWS(K$5:K6624)</f>
        <v>6620</v>
      </c>
      <c r="M6624" s="388" t="str">
        <f>IF(_xlfn.IFNA(VLOOKUP(I6624,$AG$3:$AH$83,2,FALSE),"")='11.1'!$D$5,TXM!L6624,"")</f>
        <v/>
      </c>
      <c r="N6624" t="str">
        <f>IFERROR(SMALL($M$5:$M$9000,ROWS($M$5:M6624)),"")</f>
        <v/>
      </c>
      <c r="P6624" t="s">
        <v>1639</v>
      </c>
      <c r="S6624" s="388">
        <f>ROWS(R$5:R6624)</f>
        <v>6620</v>
      </c>
      <c r="T6624" s="388" t="str">
        <f>IF(_xlfn.IFNA(VLOOKUP(P6624,$AG$3:$AH$83,2,FALSE),"")='11.1'!$D$5,TXM!S6624,"")</f>
        <v/>
      </c>
      <c r="U6624" t="str">
        <f>IFERROR(SMALL($T$5:$T$9000,ROWS($T$5:T6624)),"")</f>
        <v/>
      </c>
    </row>
    <row r="6625" spans="1:21" ht="14.4" customHeight="1" x14ac:dyDescent="0.3">
      <c r="A6625" t="s">
        <v>1639</v>
      </c>
      <c r="D6625" s="388">
        <f>ROWS(C$5:C6625)</f>
        <v>6621</v>
      </c>
      <c r="E6625" s="388" t="str">
        <f>IF(_xlfn.IFNA(VLOOKUP(A6625,$AG$3:$AH$83,2,FALSE),"")='11.1'!$D$5,TXM!D6625,"")</f>
        <v/>
      </c>
      <c r="F6625" t="str">
        <f>IFERROR(SMALL($E$5:$E$9000,ROWS($E$5:E6625)),"")</f>
        <v/>
      </c>
      <c r="I6625" s="371" t="s">
        <v>29</v>
      </c>
      <c r="J6625" t="s">
        <v>871</v>
      </c>
      <c r="K6625" s="372">
        <v>2035533</v>
      </c>
      <c r="L6625" s="388">
        <f>ROWS(K$5:K6625)</f>
        <v>6621</v>
      </c>
      <c r="M6625" s="388" t="str">
        <f>IF(_xlfn.IFNA(VLOOKUP(I6625,$AG$3:$AH$83,2,FALSE),"")='11.1'!$D$5,TXM!L6625,"")</f>
        <v/>
      </c>
      <c r="N6625" t="str">
        <f>IFERROR(SMALL($M$5:$M$9000,ROWS($M$5:M6625)),"")</f>
        <v/>
      </c>
      <c r="P6625" t="s">
        <v>1639</v>
      </c>
      <c r="S6625" s="388">
        <f>ROWS(R$5:R6625)</f>
        <v>6621</v>
      </c>
      <c r="T6625" s="388" t="str">
        <f>IF(_xlfn.IFNA(VLOOKUP(P6625,$AG$3:$AH$83,2,FALSE),"")='11.1'!$D$5,TXM!S6625,"")</f>
        <v/>
      </c>
      <c r="U6625" t="str">
        <f>IFERROR(SMALL($T$5:$T$9000,ROWS($T$5:T6625)),"")</f>
        <v/>
      </c>
    </row>
    <row r="6626" spans="1:21" ht="14.4" customHeight="1" x14ac:dyDescent="0.3">
      <c r="A6626" t="s">
        <v>1639</v>
      </c>
      <c r="D6626" s="388">
        <f>ROWS(C$5:C6626)</f>
        <v>6622</v>
      </c>
      <c r="E6626" s="388" t="str">
        <f>IF(_xlfn.IFNA(VLOOKUP(A6626,$AG$3:$AH$83,2,FALSE),"")='11.1'!$D$5,TXM!D6626,"")</f>
        <v/>
      </c>
      <c r="F6626" t="str">
        <f>IFERROR(SMALL($E$5:$E$9000,ROWS($E$5:E6626)),"")</f>
        <v/>
      </c>
      <c r="I6626" s="371" t="s">
        <v>29</v>
      </c>
      <c r="J6626" t="s">
        <v>1002</v>
      </c>
      <c r="K6626" s="372">
        <v>1973860</v>
      </c>
      <c r="L6626" s="388">
        <f>ROWS(K$5:K6626)</f>
        <v>6622</v>
      </c>
      <c r="M6626" s="388" t="str">
        <f>IF(_xlfn.IFNA(VLOOKUP(I6626,$AG$3:$AH$83,2,FALSE),"")='11.1'!$D$5,TXM!L6626,"")</f>
        <v/>
      </c>
      <c r="N6626" t="str">
        <f>IFERROR(SMALL($M$5:$M$9000,ROWS($M$5:M6626)),"")</f>
        <v/>
      </c>
      <c r="P6626" t="s">
        <v>1639</v>
      </c>
      <c r="S6626" s="388">
        <f>ROWS(R$5:R6626)</f>
        <v>6622</v>
      </c>
      <c r="T6626" s="388" t="str">
        <f>IF(_xlfn.IFNA(VLOOKUP(P6626,$AG$3:$AH$83,2,FALSE),"")='11.1'!$D$5,TXM!S6626,"")</f>
        <v/>
      </c>
      <c r="U6626" t="str">
        <f>IFERROR(SMALL($T$5:$T$9000,ROWS($T$5:T6626)),"")</f>
        <v/>
      </c>
    </row>
    <row r="6627" spans="1:21" ht="14.4" customHeight="1" x14ac:dyDescent="0.3">
      <c r="A6627" t="s">
        <v>1639</v>
      </c>
      <c r="D6627" s="388">
        <f>ROWS(C$5:C6627)</f>
        <v>6623</v>
      </c>
      <c r="E6627" s="388" t="str">
        <f>IF(_xlfn.IFNA(VLOOKUP(A6627,$AG$3:$AH$83,2,FALSE),"")='11.1'!$D$5,TXM!D6627,"")</f>
        <v/>
      </c>
      <c r="F6627" t="str">
        <f>IFERROR(SMALL($E$5:$E$9000,ROWS($E$5:E6627)),"")</f>
        <v/>
      </c>
      <c r="I6627" s="371" t="s">
        <v>29</v>
      </c>
      <c r="J6627" t="s">
        <v>96</v>
      </c>
      <c r="K6627" s="372">
        <v>1734277</v>
      </c>
      <c r="L6627" s="388">
        <f>ROWS(K$5:K6627)</f>
        <v>6623</v>
      </c>
      <c r="M6627" s="388" t="str">
        <f>IF(_xlfn.IFNA(VLOOKUP(I6627,$AG$3:$AH$83,2,FALSE),"")='11.1'!$D$5,TXM!L6627,"")</f>
        <v/>
      </c>
      <c r="N6627" t="str">
        <f>IFERROR(SMALL($M$5:$M$9000,ROWS($M$5:M6627)),"")</f>
        <v/>
      </c>
      <c r="P6627" t="s">
        <v>1639</v>
      </c>
      <c r="S6627" s="388">
        <f>ROWS(R$5:R6627)</f>
        <v>6623</v>
      </c>
      <c r="T6627" s="388" t="str">
        <f>IF(_xlfn.IFNA(VLOOKUP(P6627,$AG$3:$AH$83,2,FALSE),"")='11.1'!$D$5,TXM!S6627,"")</f>
        <v/>
      </c>
      <c r="U6627" t="str">
        <f>IFERROR(SMALL($T$5:$T$9000,ROWS($T$5:T6627)),"")</f>
        <v/>
      </c>
    </row>
    <row r="6628" spans="1:21" ht="14.4" customHeight="1" x14ac:dyDescent="0.3">
      <c r="A6628" t="s">
        <v>1639</v>
      </c>
      <c r="D6628" s="388">
        <f>ROWS(C$5:C6628)</f>
        <v>6624</v>
      </c>
      <c r="E6628" s="388" t="str">
        <f>IF(_xlfn.IFNA(VLOOKUP(A6628,$AG$3:$AH$83,2,FALSE),"")='11.1'!$D$5,TXM!D6628,"")</f>
        <v/>
      </c>
      <c r="F6628" t="str">
        <f>IFERROR(SMALL($E$5:$E$9000,ROWS($E$5:E6628)),"")</f>
        <v/>
      </c>
      <c r="I6628" s="371" t="s">
        <v>29</v>
      </c>
      <c r="J6628" t="s">
        <v>833</v>
      </c>
      <c r="K6628" s="372">
        <v>1665980</v>
      </c>
      <c r="L6628" s="388">
        <f>ROWS(K$5:K6628)</f>
        <v>6624</v>
      </c>
      <c r="M6628" s="388" t="str">
        <f>IF(_xlfn.IFNA(VLOOKUP(I6628,$AG$3:$AH$83,2,FALSE),"")='11.1'!$D$5,TXM!L6628,"")</f>
        <v/>
      </c>
      <c r="N6628" t="str">
        <f>IFERROR(SMALL($M$5:$M$9000,ROWS($M$5:M6628)),"")</f>
        <v/>
      </c>
      <c r="P6628" t="s">
        <v>1639</v>
      </c>
      <c r="S6628" s="388">
        <f>ROWS(R$5:R6628)</f>
        <v>6624</v>
      </c>
      <c r="T6628" s="388" t="str">
        <f>IF(_xlfn.IFNA(VLOOKUP(P6628,$AG$3:$AH$83,2,FALSE),"")='11.1'!$D$5,TXM!S6628,"")</f>
        <v/>
      </c>
      <c r="U6628" t="str">
        <f>IFERROR(SMALL($T$5:$T$9000,ROWS($T$5:T6628)),"")</f>
        <v/>
      </c>
    </row>
    <row r="6629" spans="1:21" ht="14.4" customHeight="1" x14ac:dyDescent="0.3">
      <c r="A6629" t="s">
        <v>1639</v>
      </c>
      <c r="D6629" s="388">
        <f>ROWS(C$5:C6629)</f>
        <v>6625</v>
      </c>
      <c r="E6629" s="388" t="str">
        <f>IF(_xlfn.IFNA(VLOOKUP(A6629,$AG$3:$AH$83,2,FALSE),"")='11.1'!$D$5,TXM!D6629,"")</f>
        <v/>
      </c>
      <c r="F6629" t="str">
        <f>IFERROR(SMALL($E$5:$E$9000,ROWS($E$5:E6629)),"")</f>
        <v/>
      </c>
      <c r="I6629" s="371" t="s">
        <v>29</v>
      </c>
      <c r="J6629" t="s">
        <v>173</v>
      </c>
      <c r="K6629" s="372">
        <v>1546356</v>
      </c>
      <c r="L6629" s="388">
        <f>ROWS(K$5:K6629)</f>
        <v>6625</v>
      </c>
      <c r="M6629" s="388" t="str">
        <f>IF(_xlfn.IFNA(VLOOKUP(I6629,$AG$3:$AH$83,2,FALSE),"")='11.1'!$D$5,TXM!L6629,"")</f>
        <v/>
      </c>
      <c r="N6629" t="str">
        <f>IFERROR(SMALL($M$5:$M$9000,ROWS($M$5:M6629)),"")</f>
        <v/>
      </c>
      <c r="P6629" t="s">
        <v>1639</v>
      </c>
      <c r="S6629" s="388">
        <f>ROWS(R$5:R6629)</f>
        <v>6625</v>
      </c>
      <c r="T6629" s="388" t="str">
        <f>IF(_xlfn.IFNA(VLOOKUP(P6629,$AG$3:$AH$83,2,FALSE),"")='11.1'!$D$5,TXM!S6629,"")</f>
        <v/>
      </c>
      <c r="U6629" t="str">
        <f>IFERROR(SMALL($T$5:$T$9000,ROWS($T$5:T6629)),"")</f>
        <v/>
      </c>
    </row>
    <row r="6630" spans="1:21" ht="14.4" customHeight="1" x14ac:dyDescent="0.3">
      <c r="A6630" t="s">
        <v>1639</v>
      </c>
      <c r="D6630" s="388">
        <f>ROWS(C$5:C6630)</f>
        <v>6626</v>
      </c>
      <c r="E6630" s="388" t="str">
        <f>IF(_xlfn.IFNA(VLOOKUP(A6630,$AG$3:$AH$83,2,FALSE),"")='11.1'!$D$5,TXM!D6630,"")</f>
        <v/>
      </c>
      <c r="F6630" t="str">
        <f>IFERROR(SMALL($E$5:$E$9000,ROWS($E$5:E6630)),"")</f>
        <v/>
      </c>
      <c r="I6630" s="371" t="s">
        <v>29</v>
      </c>
      <c r="J6630" t="s">
        <v>99</v>
      </c>
      <c r="K6630" s="372">
        <v>1532499</v>
      </c>
      <c r="L6630" s="388">
        <f>ROWS(K$5:K6630)</f>
        <v>6626</v>
      </c>
      <c r="M6630" s="388" t="str">
        <f>IF(_xlfn.IFNA(VLOOKUP(I6630,$AG$3:$AH$83,2,FALSE),"")='11.1'!$D$5,TXM!L6630,"")</f>
        <v/>
      </c>
      <c r="N6630" t="str">
        <f>IFERROR(SMALL($M$5:$M$9000,ROWS($M$5:M6630)),"")</f>
        <v/>
      </c>
      <c r="P6630" t="s">
        <v>1639</v>
      </c>
      <c r="S6630" s="388">
        <f>ROWS(R$5:R6630)</f>
        <v>6626</v>
      </c>
      <c r="T6630" s="388" t="str">
        <f>IF(_xlfn.IFNA(VLOOKUP(P6630,$AG$3:$AH$83,2,FALSE),"")='11.1'!$D$5,TXM!S6630,"")</f>
        <v/>
      </c>
      <c r="U6630" t="str">
        <f>IFERROR(SMALL($T$5:$T$9000,ROWS($T$5:T6630)),"")</f>
        <v/>
      </c>
    </row>
    <row r="6631" spans="1:21" ht="14.4" customHeight="1" x14ac:dyDescent="0.3">
      <c r="A6631" t="s">
        <v>1639</v>
      </c>
      <c r="D6631" s="388">
        <f>ROWS(C$5:C6631)</f>
        <v>6627</v>
      </c>
      <c r="E6631" s="388" t="str">
        <f>IF(_xlfn.IFNA(VLOOKUP(A6631,$AG$3:$AH$83,2,FALSE),"")='11.1'!$D$5,TXM!D6631,"")</f>
        <v/>
      </c>
      <c r="F6631" t="str">
        <f>IFERROR(SMALL($E$5:$E$9000,ROWS($E$5:E6631)),"")</f>
        <v/>
      </c>
      <c r="I6631" s="371" t="s">
        <v>29</v>
      </c>
      <c r="J6631" t="s">
        <v>815</v>
      </c>
      <c r="K6631" s="372">
        <v>1479545</v>
      </c>
      <c r="L6631" s="388">
        <f>ROWS(K$5:K6631)</f>
        <v>6627</v>
      </c>
      <c r="M6631" s="388" t="str">
        <f>IF(_xlfn.IFNA(VLOOKUP(I6631,$AG$3:$AH$83,2,FALSE),"")='11.1'!$D$5,TXM!L6631,"")</f>
        <v/>
      </c>
      <c r="N6631" t="str">
        <f>IFERROR(SMALL($M$5:$M$9000,ROWS($M$5:M6631)),"")</f>
        <v/>
      </c>
      <c r="P6631" t="s">
        <v>1639</v>
      </c>
      <c r="S6631" s="388">
        <f>ROWS(R$5:R6631)</f>
        <v>6627</v>
      </c>
      <c r="T6631" s="388" t="str">
        <f>IF(_xlfn.IFNA(VLOOKUP(P6631,$AG$3:$AH$83,2,FALSE),"")='11.1'!$D$5,TXM!S6631,"")</f>
        <v/>
      </c>
      <c r="U6631" t="str">
        <f>IFERROR(SMALL($T$5:$T$9000,ROWS($T$5:T6631)),"")</f>
        <v/>
      </c>
    </row>
    <row r="6632" spans="1:21" ht="14.4" customHeight="1" x14ac:dyDescent="0.3">
      <c r="A6632" t="s">
        <v>1639</v>
      </c>
      <c r="D6632" s="388">
        <f>ROWS(C$5:C6632)</f>
        <v>6628</v>
      </c>
      <c r="E6632" s="388" t="str">
        <f>IF(_xlfn.IFNA(VLOOKUP(A6632,$AG$3:$AH$83,2,FALSE),"")='11.1'!$D$5,TXM!D6632,"")</f>
        <v/>
      </c>
      <c r="F6632" t="str">
        <f>IFERROR(SMALL($E$5:$E$9000,ROWS($E$5:E6632)),"")</f>
        <v/>
      </c>
      <c r="I6632" s="371" t="s">
        <v>29</v>
      </c>
      <c r="J6632" t="s">
        <v>95</v>
      </c>
      <c r="K6632" s="372">
        <v>1307132</v>
      </c>
      <c r="L6632" s="388">
        <f>ROWS(K$5:K6632)</f>
        <v>6628</v>
      </c>
      <c r="M6632" s="388" t="str">
        <f>IF(_xlfn.IFNA(VLOOKUP(I6632,$AG$3:$AH$83,2,FALSE),"")='11.1'!$D$5,TXM!L6632,"")</f>
        <v/>
      </c>
      <c r="N6632" t="str">
        <f>IFERROR(SMALL($M$5:$M$9000,ROWS($M$5:M6632)),"")</f>
        <v/>
      </c>
      <c r="P6632" t="s">
        <v>1639</v>
      </c>
      <c r="S6632" s="388">
        <f>ROWS(R$5:R6632)</f>
        <v>6628</v>
      </c>
      <c r="T6632" s="388" t="str">
        <f>IF(_xlfn.IFNA(VLOOKUP(P6632,$AG$3:$AH$83,2,FALSE),"")='11.1'!$D$5,TXM!S6632,"")</f>
        <v/>
      </c>
      <c r="U6632" t="str">
        <f>IFERROR(SMALL($T$5:$T$9000,ROWS($T$5:T6632)),"")</f>
        <v/>
      </c>
    </row>
    <row r="6633" spans="1:21" ht="14.4" customHeight="1" x14ac:dyDescent="0.3">
      <c r="A6633" t="s">
        <v>1639</v>
      </c>
      <c r="D6633" s="388">
        <f>ROWS(C$5:C6633)</f>
        <v>6629</v>
      </c>
      <c r="E6633" s="388" t="str">
        <f>IF(_xlfn.IFNA(VLOOKUP(A6633,$AG$3:$AH$83,2,FALSE),"")='11.1'!$D$5,TXM!D6633,"")</f>
        <v/>
      </c>
      <c r="F6633" t="str">
        <f>IFERROR(SMALL($E$5:$E$9000,ROWS($E$5:E6633)),"")</f>
        <v/>
      </c>
      <c r="I6633" s="371" t="s">
        <v>29</v>
      </c>
      <c r="J6633" t="s">
        <v>102</v>
      </c>
      <c r="K6633" s="372">
        <v>1252953</v>
      </c>
      <c r="L6633" s="388">
        <f>ROWS(K$5:K6633)</f>
        <v>6629</v>
      </c>
      <c r="M6633" s="388" t="str">
        <f>IF(_xlfn.IFNA(VLOOKUP(I6633,$AG$3:$AH$83,2,FALSE),"")='11.1'!$D$5,TXM!L6633,"")</f>
        <v/>
      </c>
      <c r="N6633" t="str">
        <f>IFERROR(SMALL($M$5:$M$9000,ROWS($M$5:M6633)),"")</f>
        <v/>
      </c>
      <c r="P6633" t="s">
        <v>1639</v>
      </c>
      <c r="S6633" s="388">
        <f>ROWS(R$5:R6633)</f>
        <v>6629</v>
      </c>
      <c r="T6633" s="388" t="str">
        <f>IF(_xlfn.IFNA(VLOOKUP(P6633,$AG$3:$AH$83,2,FALSE),"")='11.1'!$D$5,TXM!S6633,"")</f>
        <v/>
      </c>
      <c r="U6633" t="str">
        <f>IFERROR(SMALL($T$5:$T$9000,ROWS($T$5:T6633)),"")</f>
        <v/>
      </c>
    </row>
    <row r="6634" spans="1:21" ht="14.4" customHeight="1" x14ac:dyDescent="0.3">
      <c r="A6634" t="s">
        <v>1639</v>
      </c>
      <c r="D6634" s="388">
        <f>ROWS(C$5:C6634)</f>
        <v>6630</v>
      </c>
      <c r="E6634" s="388" t="str">
        <f>IF(_xlfn.IFNA(VLOOKUP(A6634,$AG$3:$AH$83,2,FALSE),"")='11.1'!$D$5,TXM!D6634,"")</f>
        <v/>
      </c>
      <c r="F6634" t="str">
        <f>IFERROR(SMALL($E$5:$E$9000,ROWS($E$5:E6634)),"")</f>
        <v/>
      </c>
      <c r="I6634" s="371" t="s">
        <v>29</v>
      </c>
      <c r="J6634" t="s">
        <v>869</v>
      </c>
      <c r="K6634" s="372">
        <v>1185959</v>
      </c>
      <c r="L6634" s="388">
        <f>ROWS(K$5:K6634)</f>
        <v>6630</v>
      </c>
      <c r="M6634" s="388" t="str">
        <f>IF(_xlfn.IFNA(VLOOKUP(I6634,$AG$3:$AH$83,2,FALSE),"")='11.1'!$D$5,TXM!L6634,"")</f>
        <v/>
      </c>
      <c r="N6634" t="str">
        <f>IFERROR(SMALL($M$5:$M$9000,ROWS($M$5:M6634)),"")</f>
        <v/>
      </c>
      <c r="P6634" t="s">
        <v>1639</v>
      </c>
      <c r="S6634" s="388">
        <f>ROWS(R$5:R6634)</f>
        <v>6630</v>
      </c>
      <c r="T6634" s="388" t="str">
        <f>IF(_xlfn.IFNA(VLOOKUP(P6634,$AG$3:$AH$83,2,FALSE),"")='11.1'!$D$5,TXM!S6634,"")</f>
        <v/>
      </c>
      <c r="U6634" t="str">
        <f>IFERROR(SMALL($T$5:$T$9000,ROWS($T$5:T6634)),"")</f>
        <v/>
      </c>
    </row>
    <row r="6635" spans="1:21" ht="14.4" customHeight="1" x14ac:dyDescent="0.3">
      <c r="A6635" t="s">
        <v>1639</v>
      </c>
      <c r="D6635" s="388">
        <f>ROWS(C$5:C6635)</f>
        <v>6631</v>
      </c>
      <c r="E6635" s="388" t="str">
        <f>IF(_xlfn.IFNA(VLOOKUP(A6635,$AG$3:$AH$83,2,FALSE),"")='11.1'!$D$5,TXM!D6635,"")</f>
        <v/>
      </c>
      <c r="F6635" t="str">
        <f>IFERROR(SMALL($E$5:$E$9000,ROWS($E$5:E6635)),"")</f>
        <v/>
      </c>
      <c r="I6635" s="371" t="s">
        <v>29</v>
      </c>
      <c r="J6635" t="s">
        <v>1383</v>
      </c>
      <c r="K6635" s="372">
        <v>1157369</v>
      </c>
      <c r="L6635" s="388">
        <f>ROWS(K$5:K6635)</f>
        <v>6631</v>
      </c>
      <c r="M6635" s="388" t="str">
        <f>IF(_xlfn.IFNA(VLOOKUP(I6635,$AG$3:$AH$83,2,FALSE),"")='11.1'!$D$5,TXM!L6635,"")</f>
        <v/>
      </c>
      <c r="N6635" t="str">
        <f>IFERROR(SMALL($M$5:$M$9000,ROWS($M$5:M6635)),"")</f>
        <v/>
      </c>
      <c r="P6635" t="s">
        <v>1639</v>
      </c>
      <c r="S6635" s="388">
        <f>ROWS(R$5:R6635)</f>
        <v>6631</v>
      </c>
      <c r="T6635" s="388" t="str">
        <f>IF(_xlfn.IFNA(VLOOKUP(P6635,$AG$3:$AH$83,2,FALSE),"")='11.1'!$D$5,TXM!S6635,"")</f>
        <v/>
      </c>
      <c r="U6635" t="str">
        <f>IFERROR(SMALL($T$5:$T$9000,ROWS($T$5:T6635)),"")</f>
        <v/>
      </c>
    </row>
    <row r="6636" spans="1:21" ht="14.4" customHeight="1" x14ac:dyDescent="0.3">
      <c r="A6636" t="s">
        <v>1639</v>
      </c>
      <c r="D6636" s="388">
        <f>ROWS(C$5:C6636)</f>
        <v>6632</v>
      </c>
      <c r="E6636" s="388" t="str">
        <f>IF(_xlfn.IFNA(VLOOKUP(A6636,$AG$3:$AH$83,2,FALSE),"")='11.1'!$D$5,TXM!D6636,"")</f>
        <v/>
      </c>
      <c r="F6636" t="str">
        <f>IFERROR(SMALL($E$5:$E$9000,ROWS($E$5:E6636)),"")</f>
        <v/>
      </c>
      <c r="I6636" s="371" t="s">
        <v>29</v>
      </c>
      <c r="J6636" t="s">
        <v>827</v>
      </c>
      <c r="K6636" s="372">
        <v>1147344</v>
      </c>
      <c r="L6636" s="388">
        <f>ROWS(K$5:K6636)</f>
        <v>6632</v>
      </c>
      <c r="M6636" s="388" t="str">
        <f>IF(_xlfn.IFNA(VLOOKUP(I6636,$AG$3:$AH$83,2,FALSE),"")='11.1'!$D$5,TXM!L6636,"")</f>
        <v/>
      </c>
      <c r="N6636" t="str">
        <f>IFERROR(SMALL($M$5:$M$9000,ROWS($M$5:M6636)),"")</f>
        <v/>
      </c>
      <c r="P6636" t="s">
        <v>1639</v>
      </c>
      <c r="S6636" s="388">
        <f>ROWS(R$5:R6636)</f>
        <v>6632</v>
      </c>
      <c r="T6636" s="388" t="str">
        <f>IF(_xlfn.IFNA(VLOOKUP(P6636,$AG$3:$AH$83,2,FALSE),"")='11.1'!$D$5,TXM!S6636,"")</f>
        <v/>
      </c>
      <c r="U6636" t="str">
        <f>IFERROR(SMALL($T$5:$T$9000,ROWS($T$5:T6636)),"")</f>
        <v/>
      </c>
    </row>
    <row r="6637" spans="1:21" ht="14.4" customHeight="1" x14ac:dyDescent="0.3">
      <c r="A6637" t="s">
        <v>1639</v>
      </c>
      <c r="D6637" s="388">
        <f>ROWS(C$5:C6637)</f>
        <v>6633</v>
      </c>
      <c r="E6637" s="388" t="str">
        <f>IF(_xlfn.IFNA(VLOOKUP(A6637,$AG$3:$AH$83,2,FALSE),"")='11.1'!$D$5,TXM!D6637,"")</f>
        <v/>
      </c>
      <c r="F6637" t="str">
        <f>IFERROR(SMALL($E$5:$E$9000,ROWS($E$5:E6637)),"")</f>
        <v/>
      </c>
      <c r="I6637" s="371" t="s">
        <v>29</v>
      </c>
      <c r="J6637" t="s">
        <v>98</v>
      </c>
      <c r="K6637" s="372">
        <v>1100048</v>
      </c>
      <c r="L6637" s="388">
        <f>ROWS(K$5:K6637)</f>
        <v>6633</v>
      </c>
      <c r="M6637" s="388" t="str">
        <f>IF(_xlfn.IFNA(VLOOKUP(I6637,$AG$3:$AH$83,2,FALSE),"")='11.1'!$D$5,TXM!L6637,"")</f>
        <v/>
      </c>
      <c r="N6637" t="str">
        <f>IFERROR(SMALL($M$5:$M$9000,ROWS($M$5:M6637)),"")</f>
        <v/>
      </c>
      <c r="P6637" t="s">
        <v>1639</v>
      </c>
      <c r="S6637" s="388">
        <f>ROWS(R$5:R6637)</f>
        <v>6633</v>
      </c>
      <c r="T6637" s="388" t="str">
        <f>IF(_xlfn.IFNA(VLOOKUP(P6637,$AG$3:$AH$83,2,FALSE),"")='11.1'!$D$5,TXM!S6637,"")</f>
        <v/>
      </c>
      <c r="U6637" t="str">
        <f>IFERROR(SMALL($T$5:$T$9000,ROWS($T$5:T6637)),"")</f>
        <v/>
      </c>
    </row>
    <row r="6638" spans="1:21" ht="14.4" customHeight="1" x14ac:dyDescent="0.3">
      <c r="A6638" t="s">
        <v>1639</v>
      </c>
      <c r="D6638" s="388">
        <f>ROWS(C$5:C6638)</f>
        <v>6634</v>
      </c>
      <c r="E6638" s="388" t="str">
        <f>IF(_xlfn.IFNA(VLOOKUP(A6638,$AG$3:$AH$83,2,FALSE),"")='11.1'!$D$5,TXM!D6638,"")</f>
        <v/>
      </c>
      <c r="F6638" t="str">
        <f>IFERROR(SMALL($E$5:$E$9000,ROWS($E$5:E6638)),"")</f>
        <v/>
      </c>
      <c r="I6638" s="371" t="s">
        <v>29</v>
      </c>
      <c r="J6638" t="s">
        <v>831</v>
      </c>
      <c r="K6638" s="372">
        <v>1094324</v>
      </c>
      <c r="L6638" s="388">
        <f>ROWS(K$5:K6638)</f>
        <v>6634</v>
      </c>
      <c r="M6638" s="388" t="str">
        <f>IF(_xlfn.IFNA(VLOOKUP(I6638,$AG$3:$AH$83,2,FALSE),"")='11.1'!$D$5,TXM!L6638,"")</f>
        <v/>
      </c>
      <c r="N6638" t="str">
        <f>IFERROR(SMALL($M$5:$M$9000,ROWS($M$5:M6638)),"")</f>
        <v/>
      </c>
      <c r="P6638" t="s">
        <v>1639</v>
      </c>
      <c r="S6638" s="388">
        <f>ROWS(R$5:R6638)</f>
        <v>6634</v>
      </c>
      <c r="T6638" s="388" t="str">
        <f>IF(_xlfn.IFNA(VLOOKUP(P6638,$AG$3:$AH$83,2,FALSE),"")='11.1'!$D$5,TXM!S6638,"")</f>
        <v/>
      </c>
      <c r="U6638" t="str">
        <f>IFERROR(SMALL($T$5:$T$9000,ROWS($T$5:T6638)),"")</f>
        <v/>
      </c>
    </row>
    <row r="6639" spans="1:21" ht="14.4" customHeight="1" x14ac:dyDescent="0.3">
      <c r="A6639" t="s">
        <v>1639</v>
      </c>
      <c r="D6639" s="388">
        <f>ROWS(C$5:C6639)</f>
        <v>6635</v>
      </c>
      <c r="E6639" s="388" t="str">
        <f>IF(_xlfn.IFNA(VLOOKUP(A6639,$AG$3:$AH$83,2,FALSE),"")='11.1'!$D$5,TXM!D6639,"")</f>
        <v/>
      </c>
      <c r="F6639" t="str">
        <f>IFERROR(SMALL($E$5:$E$9000,ROWS($E$5:E6639)),"")</f>
        <v/>
      </c>
      <c r="I6639" s="371" t="s">
        <v>29</v>
      </c>
      <c r="J6639" t="s">
        <v>1003</v>
      </c>
      <c r="K6639" s="372">
        <v>955804</v>
      </c>
      <c r="L6639" s="388">
        <f>ROWS(K$5:K6639)</f>
        <v>6635</v>
      </c>
      <c r="M6639" s="388" t="str">
        <f>IF(_xlfn.IFNA(VLOOKUP(I6639,$AG$3:$AH$83,2,FALSE),"")='11.1'!$D$5,TXM!L6639,"")</f>
        <v/>
      </c>
      <c r="N6639" t="str">
        <f>IFERROR(SMALL($M$5:$M$9000,ROWS($M$5:M6639)),"")</f>
        <v/>
      </c>
      <c r="P6639" t="s">
        <v>1639</v>
      </c>
      <c r="S6639" s="388">
        <f>ROWS(R$5:R6639)</f>
        <v>6635</v>
      </c>
      <c r="T6639" s="388" t="str">
        <f>IF(_xlfn.IFNA(VLOOKUP(P6639,$AG$3:$AH$83,2,FALSE),"")='11.1'!$D$5,TXM!S6639,"")</f>
        <v/>
      </c>
      <c r="U6639" t="str">
        <f>IFERROR(SMALL($T$5:$T$9000,ROWS($T$5:T6639)),"")</f>
        <v/>
      </c>
    </row>
    <row r="6640" spans="1:21" ht="14.4" customHeight="1" x14ac:dyDescent="0.3">
      <c r="A6640" t="s">
        <v>1639</v>
      </c>
      <c r="D6640" s="388">
        <f>ROWS(C$5:C6640)</f>
        <v>6636</v>
      </c>
      <c r="E6640" s="388" t="str">
        <f>IF(_xlfn.IFNA(VLOOKUP(A6640,$AG$3:$AH$83,2,FALSE),"")='11.1'!$D$5,TXM!D6640,"")</f>
        <v/>
      </c>
      <c r="F6640" t="str">
        <f>IFERROR(SMALL($E$5:$E$9000,ROWS($E$5:E6640)),"")</f>
        <v/>
      </c>
      <c r="I6640" s="371" t="s">
        <v>29</v>
      </c>
      <c r="J6640" t="s">
        <v>998</v>
      </c>
      <c r="K6640" s="372">
        <v>847628</v>
      </c>
      <c r="L6640" s="388">
        <f>ROWS(K$5:K6640)</f>
        <v>6636</v>
      </c>
      <c r="M6640" s="388" t="str">
        <f>IF(_xlfn.IFNA(VLOOKUP(I6640,$AG$3:$AH$83,2,FALSE),"")='11.1'!$D$5,TXM!L6640,"")</f>
        <v/>
      </c>
      <c r="N6640" t="str">
        <f>IFERROR(SMALL($M$5:$M$9000,ROWS($M$5:M6640)),"")</f>
        <v/>
      </c>
      <c r="P6640" t="s">
        <v>1639</v>
      </c>
      <c r="S6640" s="388">
        <f>ROWS(R$5:R6640)</f>
        <v>6636</v>
      </c>
      <c r="T6640" s="388" t="str">
        <f>IF(_xlfn.IFNA(VLOOKUP(P6640,$AG$3:$AH$83,2,FALSE),"")='11.1'!$D$5,TXM!S6640,"")</f>
        <v/>
      </c>
      <c r="U6640" t="str">
        <f>IFERROR(SMALL($T$5:$T$9000,ROWS($T$5:T6640)),"")</f>
        <v/>
      </c>
    </row>
    <row r="6641" spans="1:21" ht="14.4" customHeight="1" x14ac:dyDescent="0.3">
      <c r="A6641" t="s">
        <v>1639</v>
      </c>
      <c r="D6641" s="388">
        <f>ROWS(C$5:C6641)</f>
        <v>6637</v>
      </c>
      <c r="E6641" s="388" t="str">
        <f>IF(_xlfn.IFNA(VLOOKUP(A6641,$AG$3:$AH$83,2,FALSE),"")='11.1'!$D$5,TXM!D6641,"")</f>
        <v/>
      </c>
      <c r="F6641" t="str">
        <f>IFERROR(SMALL($E$5:$E$9000,ROWS($E$5:E6641)),"")</f>
        <v/>
      </c>
      <c r="I6641" s="371" t="s">
        <v>29</v>
      </c>
      <c r="J6641" t="s">
        <v>100</v>
      </c>
      <c r="K6641" s="372">
        <v>741018</v>
      </c>
      <c r="L6641" s="388">
        <f>ROWS(K$5:K6641)</f>
        <v>6637</v>
      </c>
      <c r="M6641" s="388" t="str">
        <f>IF(_xlfn.IFNA(VLOOKUP(I6641,$AG$3:$AH$83,2,FALSE),"")='11.1'!$D$5,TXM!L6641,"")</f>
        <v/>
      </c>
      <c r="N6641" t="str">
        <f>IFERROR(SMALL($M$5:$M$9000,ROWS($M$5:M6641)),"")</f>
        <v/>
      </c>
      <c r="P6641" t="s">
        <v>1639</v>
      </c>
      <c r="S6641" s="388">
        <f>ROWS(R$5:R6641)</f>
        <v>6637</v>
      </c>
      <c r="T6641" s="388" t="str">
        <f>IF(_xlfn.IFNA(VLOOKUP(P6641,$AG$3:$AH$83,2,FALSE),"")='11.1'!$D$5,TXM!S6641,"")</f>
        <v/>
      </c>
      <c r="U6641" t="str">
        <f>IFERROR(SMALL($T$5:$T$9000,ROWS($T$5:T6641)),"")</f>
        <v/>
      </c>
    </row>
    <row r="6642" spans="1:21" ht="14.4" customHeight="1" x14ac:dyDescent="0.3">
      <c r="A6642" t="s">
        <v>1639</v>
      </c>
      <c r="D6642" s="388">
        <f>ROWS(C$5:C6642)</f>
        <v>6638</v>
      </c>
      <c r="E6642" s="388" t="str">
        <f>IF(_xlfn.IFNA(VLOOKUP(A6642,$AG$3:$AH$83,2,FALSE),"")='11.1'!$D$5,TXM!D6642,"")</f>
        <v/>
      </c>
      <c r="F6642" t="str">
        <f>IFERROR(SMALL($E$5:$E$9000,ROWS($E$5:E6642)),"")</f>
        <v/>
      </c>
      <c r="I6642" s="371" t="s">
        <v>29</v>
      </c>
      <c r="J6642" t="s">
        <v>1006</v>
      </c>
      <c r="K6642" s="372">
        <v>730049</v>
      </c>
      <c r="L6642" s="388">
        <f>ROWS(K$5:K6642)</f>
        <v>6638</v>
      </c>
      <c r="M6642" s="388" t="str">
        <f>IF(_xlfn.IFNA(VLOOKUP(I6642,$AG$3:$AH$83,2,FALSE),"")='11.1'!$D$5,TXM!L6642,"")</f>
        <v/>
      </c>
      <c r="N6642" t="str">
        <f>IFERROR(SMALL($M$5:$M$9000,ROWS($M$5:M6642)),"")</f>
        <v/>
      </c>
      <c r="P6642" t="s">
        <v>1639</v>
      </c>
      <c r="S6642" s="388">
        <f>ROWS(R$5:R6642)</f>
        <v>6638</v>
      </c>
      <c r="T6642" s="388" t="str">
        <f>IF(_xlfn.IFNA(VLOOKUP(P6642,$AG$3:$AH$83,2,FALSE),"")='11.1'!$D$5,TXM!S6642,"")</f>
        <v/>
      </c>
      <c r="U6642" t="str">
        <f>IFERROR(SMALL($T$5:$T$9000,ROWS($T$5:T6642)),"")</f>
        <v/>
      </c>
    </row>
    <row r="6643" spans="1:21" ht="14.4" customHeight="1" x14ac:dyDescent="0.3">
      <c r="A6643" t="s">
        <v>1639</v>
      </c>
      <c r="D6643" s="388">
        <f>ROWS(C$5:C6643)</f>
        <v>6639</v>
      </c>
      <c r="E6643" s="388" t="str">
        <f>IF(_xlfn.IFNA(VLOOKUP(A6643,$AG$3:$AH$83,2,FALSE),"")='11.1'!$D$5,TXM!D6643,"")</f>
        <v/>
      </c>
      <c r="F6643" t="str">
        <f>IFERROR(SMALL($E$5:$E$9000,ROWS($E$5:E6643)),"")</f>
        <v/>
      </c>
      <c r="I6643" s="371" t="s">
        <v>29</v>
      </c>
      <c r="J6643" t="s">
        <v>94</v>
      </c>
      <c r="K6643" s="372">
        <v>713999</v>
      </c>
      <c r="L6643" s="388">
        <f>ROWS(K$5:K6643)</f>
        <v>6639</v>
      </c>
      <c r="M6643" s="388" t="str">
        <f>IF(_xlfn.IFNA(VLOOKUP(I6643,$AG$3:$AH$83,2,FALSE),"")='11.1'!$D$5,TXM!L6643,"")</f>
        <v/>
      </c>
      <c r="N6643" t="str">
        <f>IFERROR(SMALL($M$5:$M$9000,ROWS($M$5:M6643)),"")</f>
        <v/>
      </c>
      <c r="P6643" t="s">
        <v>1639</v>
      </c>
      <c r="S6643" s="388">
        <f>ROWS(R$5:R6643)</f>
        <v>6639</v>
      </c>
      <c r="T6643" s="388" t="str">
        <f>IF(_xlfn.IFNA(VLOOKUP(P6643,$AG$3:$AH$83,2,FALSE),"")='11.1'!$D$5,TXM!S6643,"")</f>
        <v/>
      </c>
      <c r="U6643" t="str">
        <f>IFERROR(SMALL($T$5:$T$9000,ROWS($T$5:T6643)),"")</f>
        <v/>
      </c>
    </row>
    <row r="6644" spans="1:21" ht="14.4" customHeight="1" x14ac:dyDescent="0.3">
      <c r="A6644" t="s">
        <v>1639</v>
      </c>
      <c r="D6644" s="388">
        <f>ROWS(C$5:C6644)</f>
        <v>6640</v>
      </c>
      <c r="E6644" s="388" t="str">
        <f>IF(_xlfn.IFNA(VLOOKUP(A6644,$AG$3:$AH$83,2,FALSE),"")='11.1'!$D$5,TXM!D6644,"")</f>
        <v/>
      </c>
      <c r="F6644" t="str">
        <f>IFERROR(SMALL($E$5:$E$9000,ROWS($E$5:E6644)),"")</f>
        <v/>
      </c>
      <c r="I6644" s="371" t="s">
        <v>29</v>
      </c>
      <c r="J6644" t="s">
        <v>1001</v>
      </c>
      <c r="K6644" s="372">
        <v>487429</v>
      </c>
      <c r="L6644" s="388">
        <f>ROWS(K$5:K6644)</f>
        <v>6640</v>
      </c>
      <c r="M6644" s="388" t="str">
        <f>IF(_xlfn.IFNA(VLOOKUP(I6644,$AG$3:$AH$83,2,FALSE),"")='11.1'!$D$5,TXM!L6644,"")</f>
        <v/>
      </c>
      <c r="N6644" t="str">
        <f>IFERROR(SMALL($M$5:$M$9000,ROWS($M$5:M6644)),"")</f>
        <v/>
      </c>
      <c r="P6644" t="s">
        <v>1639</v>
      </c>
      <c r="S6644" s="388">
        <f>ROWS(R$5:R6644)</f>
        <v>6640</v>
      </c>
      <c r="T6644" s="388" t="str">
        <f>IF(_xlfn.IFNA(VLOOKUP(P6644,$AG$3:$AH$83,2,FALSE),"")='11.1'!$D$5,TXM!S6644,"")</f>
        <v/>
      </c>
      <c r="U6644" t="str">
        <f>IFERROR(SMALL($T$5:$T$9000,ROWS($T$5:T6644)),"")</f>
        <v/>
      </c>
    </row>
    <row r="6645" spans="1:21" ht="14.4" customHeight="1" x14ac:dyDescent="0.3">
      <c r="A6645" t="s">
        <v>1639</v>
      </c>
      <c r="D6645" s="388">
        <f>ROWS(C$5:C6645)</f>
        <v>6641</v>
      </c>
      <c r="E6645" s="388" t="str">
        <f>IF(_xlfn.IFNA(VLOOKUP(A6645,$AG$3:$AH$83,2,FALSE),"")='11.1'!$D$5,TXM!D6645,"")</f>
        <v/>
      </c>
      <c r="F6645" t="str">
        <f>IFERROR(SMALL($E$5:$E$9000,ROWS($E$5:E6645)),"")</f>
        <v/>
      </c>
      <c r="I6645" s="371" t="s">
        <v>29</v>
      </c>
      <c r="J6645" t="s">
        <v>829</v>
      </c>
      <c r="K6645" s="372">
        <v>476083</v>
      </c>
      <c r="L6645" s="388">
        <f>ROWS(K$5:K6645)</f>
        <v>6641</v>
      </c>
      <c r="M6645" s="388" t="str">
        <f>IF(_xlfn.IFNA(VLOOKUP(I6645,$AG$3:$AH$83,2,FALSE),"")='11.1'!$D$5,TXM!L6645,"")</f>
        <v/>
      </c>
      <c r="N6645" t="str">
        <f>IFERROR(SMALL($M$5:$M$9000,ROWS($M$5:M6645)),"")</f>
        <v/>
      </c>
      <c r="P6645" t="s">
        <v>1639</v>
      </c>
      <c r="S6645" s="388">
        <f>ROWS(R$5:R6645)</f>
        <v>6641</v>
      </c>
      <c r="T6645" s="388" t="str">
        <f>IF(_xlfn.IFNA(VLOOKUP(P6645,$AG$3:$AH$83,2,FALSE),"")='11.1'!$D$5,TXM!S6645,"")</f>
        <v/>
      </c>
      <c r="U6645" t="str">
        <f>IFERROR(SMALL($T$5:$T$9000,ROWS($T$5:T6645)),"")</f>
        <v/>
      </c>
    </row>
    <row r="6646" spans="1:21" ht="14.4" customHeight="1" x14ac:dyDescent="0.3">
      <c r="A6646" t="s">
        <v>1639</v>
      </c>
      <c r="D6646" s="388">
        <f>ROWS(C$5:C6646)</f>
        <v>6642</v>
      </c>
      <c r="E6646" s="388" t="str">
        <f>IF(_xlfn.IFNA(VLOOKUP(A6646,$AG$3:$AH$83,2,FALSE),"")='11.1'!$D$5,TXM!D6646,"")</f>
        <v/>
      </c>
      <c r="F6646" t="str">
        <f>IFERROR(SMALL($E$5:$E$9000,ROWS($E$5:E6646)),"")</f>
        <v/>
      </c>
      <c r="I6646" s="371" t="s">
        <v>29</v>
      </c>
      <c r="J6646" t="s">
        <v>104</v>
      </c>
      <c r="K6646" s="372">
        <v>352271</v>
      </c>
      <c r="L6646" s="388">
        <f>ROWS(K$5:K6646)</f>
        <v>6642</v>
      </c>
      <c r="M6646" s="388" t="str">
        <f>IF(_xlfn.IFNA(VLOOKUP(I6646,$AG$3:$AH$83,2,FALSE),"")='11.1'!$D$5,TXM!L6646,"")</f>
        <v/>
      </c>
      <c r="N6646" t="str">
        <f>IFERROR(SMALL($M$5:$M$9000,ROWS($M$5:M6646)),"")</f>
        <v/>
      </c>
      <c r="P6646" t="s">
        <v>1639</v>
      </c>
      <c r="S6646" s="388">
        <f>ROWS(R$5:R6646)</f>
        <v>6642</v>
      </c>
      <c r="T6646" s="388" t="str">
        <f>IF(_xlfn.IFNA(VLOOKUP(P6646,$AG$3:$AH$83,2,FALSE),"")='11.1'!$D$5,TXM!S6646,"")</f>
        <v/>
      </c>
      <c r="U6646" t="str">
        <f>IFERROR(SMALL($T$5:$T$9000,ROWS($T$5:T6646)),"")</f>
        <v/>
      </c>
    </row>
    <row r="6647" spans="1:21" ht="14.4" customHeight="1" x14ac:dyDescent="0.3">
      <c r="A6647" t="s">
        <v>1639</v>
      </c>
      <c r="D6647" s="388">
        <f>ROWS(C$5:C6647)</f>
        <v>6643</v>
      </c>
      <c r="E6647" s="388" t="str">
        <f>IF(_xlfn.IFNA(VLOOKUP(A6647,$AG$3:$AH$83,2,FALSE),"")='11.1'!$D$5,TXM!D6647,"")</f>
        <v/>
      </c>
      <c r="F6647" t="str">
        <f>IFERROR(SMALL($E$5:$E$9000,ROWS($E$5:E6647)),"")</f>
        <v/>
      </c>
      <c r="I6647" s="371" t="s">
        <v>29</v>
      </c>
      <c r="J6647" t="s">
        <v>91</v>
      </c>
      <c r="K6647" s="372">
        <v>296642</v>
      </c>
      <c r="L6647" s="388">
        <f>ROWS(K$5:K6647)</f>
        <v>6643</v>
      </c>
      <c r="M6647" s="388" t="str">
        <f>IF(_xlfn.IFNA(VLOOKUP(I6647,$AG$3:$AH$83,2,FALSE),"")='11.1'!$D$5,TXM!L6647,"")</f>
        <v/>
      </c>
      <c r="N6647" t="str">
        <f>IFERROR(SMALL($M$5:$M$9000,ROWS($M$5:M6647)),"")</f>
        <v/>
      </c>
      <c r="P6647" t="s">
        <v>1639</v>
      </c>
      <c r="S6647" s="388">
        <f>ROWS(R$5:R6647)</f>
        <v>6643</v>
      </c>
      <c r="T6647" s="388" t="str">
        <f>IF(_xlfn.IFNA(VLOOKUP(P6647,$AG$3:$AH$83,2,FALSE),"")='11.1'!$D$5,TXM!S6647,"")</f>
        <v/>
      </c>
      <c r="U6647" t="str">
        <f>IFERROR(SMALL($T$5:$T$9000,ROWS($T$5:T6647)),"")</f>
        <v/>
      </c>
    </row>
    <row r="6648" spans="1:21" ht="14.4" customHeight="1" x14ac:dyDescent="0.3">
      <c r="A6648" t="s">
        <v>1639</v>
      </c>
      <c r="D6648" s="388">
        <f>ROWS(C$5:C6648)</f>
        <v>6644</v>
      </c>
      <c r="E6648" s="388" t="str">
        <f>IF(_xlfn.IFNA(VLOOKUP(A6648,$AG$3:$AH$83,2,FALSE),"")='11.1'!$D$5,TXM!D6648,"")</f>
        <v/>
      </c>
      <c r="F6648" t="str">
        <f>IFERROR(SMALL($E$5:$E$9000,ROWS($E$5:E6648)),"")</f>
        <v/>
      </c>
      <c r="I6648" s="371" t="s">
        <v>29</v>
      </c>
      <c r="J6648" t="s">
        <v>103</v>
      </c>
      <c r="K6648" s="372">
        <v>238909</v>
      </c>
      <c r="L6648" s="388">
        <f>ROWS(K$5:K6648)</f>
        <v>6644</v>
      </c>
      <c r="M6648" s="388" t="str">
        <f>IF(_xlfn.IFNA(VLOOKUP(I6648,$AG$3:$AH$83,2,FALSE),"")='11.1'!$D$5,TXM!L6648,"")</f>
        <v/>
      </c>
      <c r="N6648" t="str">
        <f>IFERROR(SMALL($M$5:$M$9000,ROWS($M$5:M6648)),"")</f>
        <v/>
      </c>
      <c r="P6648" t="s">
        <v>1639</v>
      </c>
      <c r="S6648" s="388">
        <f>ROWS(R$5:R6648)</f>
        <v>6644</v>
      </c>
      <c r="T6648" s="388" t="str">
        <f>IF(_xlfn.IFNA(VLOOKUP(P6648,$AG$3:$AH$83,2,FALSE),"")='11.1'!$D$5,TXM!S6648,"")</f>
        <v/>
      </c>
      <c r="U6648" t="str">
        <f>IFERROR(SMALL($T$5:$T$9000,ROWS($T$5:T6648)),"")</f>
        <v/>
      </c>
    </row>
    <row r="6649" spans="1:21" ht="14.4" customHeight="1" x14ac:dyDescent="0.3">
      <c r="A6649" t="s">
        <v>1639</v>
      </c>
      <c r="D6649" s="388">
        <f>ROWS(C$5:C6649)</f>
        <v>6645</v>
      </c>
      <c r="E6649" s="388" t="str">
        <f>IF(_xlfn.IFNA(VLOOKUP(A6649,$AG$3:$AH$83,2,FALSE),"")='11.1'!$D$5,TXM!D6649,"")</f>
        <v/>
      </c>
      <c r="F6649" t="str">
        <f>IFERROR(SMALL($E$5:$E$9000,ROWS($E$5:E6649)),"")</f>
        <v/>
      </c>
      <c r="I6649" s="371" t="s">
        <v>29</v>
      </c>
      <c r="J6649" t="s">
        <v>805</v>
      </c>
      <c r="K6649" s="372">
        <v>219862</v>
      </c>
      <c r="L6649" s="388">
        <f>ROWS(K$5:K6649)</f>
        <v>6645</v>
      </c>
      <c r="M6649" s="388" t="str">
        <f>IF(_xlfn.IFNA(VLOOKUP(I6649,$AG$3:$AH$83,2,FALSE),"")='11.1'!$D$5,TXM!L6649,"")</f>
        <v/>
      </c>
      <c r="N6649" t="str">
        <f>IFERROR(SMALL($M$5:$M$9000,ROWS($M$5:M6649)),"")</f>
        <v/>
      </c>
      <c r="P6649" t="s">
        <v>1639</v>
      </c>
      <c r="S6649" s="388">
        <f>ROWS(R$5:R6649)</f>
        <v>6645</v>
      </c>
      <c r="T6649" s="388" t="str">
        <f>IF(_xlfn.IFNA(VLOOKUP(P6649,$AG$3:$AH$83,2,FALSE),"")='11.1'!$D$5,TXM!S6649,"")</f>
        <v/>
      </c>
      <c r="U6649" t="str">
        <f>IFERROR(SMALL($T$5:$T$9000,ROWS($T$5:T6649)),"")</f>
        <v/>
      </c>
    </row>
    <row r="6650" spans="1:21" ht="14.4" customHeight="1" x14ac:dyDescent="0.3">
      <c r="A6650" t="s">
        <v>1639</v>
      </c>
      <c r="D6650" s="388">
        <f>ROWS(C$5:C6650)</f>
        <v>6646</v>
      </c>
      <c r="E6650" s="388" t="str">
        <f>IF(_xlfn.IFNA(VLOOKUP(A6650,$AG$3:$AH$83,2,FALSE),"")='11.1'!$D$5,TXM!D6650,"")</f>
        <v/>
      </c>
      <c r="F6650" t="str">
        <f>IFERROR(SMALL($E$5:$E$9000,ROWS($E$5:E6650)),"")</f>
        <v/>
      </c>
      <c r="I6650" s="371" t="s">
        <v>29</v>
      </c>
      <c r="J6650" t="s">
        <v>97</v>
      </c>
      <c r="K6650" s="372">
        <v>171717</v>
      </c>
      <c r="L6650" s="388">
        <f>ROWS(K$5:K6650)</f>
        <v>6646</v>
      </c>
      <c r="M6650" s="388" t="str">
        <f>IF(_xlfn.IFNA(VLOOKUP(I6650,$AG$3:$AH$83,2,FALSE),"")='11.1'!$D$5,TXM!L6650,"")</f>
        <v/>
      </c>
      <c r="N6650" t="str">
        <f>IFERROR(SMALL($M$5:$M$9000,ROWS($M$5:M6650)),"")</f>
        <v/>
      </c>
      <c r="P6650" t="s">
        <v>1639</v>
      </c>
      <c r="S6650" s="388">
        <f>ROWS(R$5:R6650)</f>
        <v>6646</v>
      </c>
      <c r="T6650" s="388" t="str">
        <f>IF(_xlfn.IFNA(VLOOKUP(P6650,$AG$3:$AH$83,2,FALSE),"")='11.1'!$D$5,TXM!S6650,"")</f>
        <v/>
      </c>
      <c r="U6650" t="str">
        <f>IFERROR(SMALL($T$5:$T$9000,ROWS($T$5:T6650)),"")</f>
        <v/>
      </c>
    </row>
    <row r="6651" spans="1:21" ht="14.4" customHeight="1" x14ac:dyDescent="0.3">
      <c r="A6651" t="s">
        <v>1639</v>
      </c>
      <c r="D6651" s="388">
        <f>ROWS(C$5:C6651)</f>
        <v>6647</v>
      </c>
      <c r="E6651" s="388" t="str">
        <f>IF(_xlfn.IFNA(VLOOKUP(A6651,$AG$3:$AH$83,2,FALSE),"")='11.1'!$D$5,TXM!D6651,"")</f>
        <v/>
      </c>
      <c r="F6651" t="str">
        <f>IFERROR(SMALL($E$5:$E$9000,ROWS($E$5:E6651)),"")</f>
        <v/>
      </c>
      <c r="I6651" s="371" t="s">
        <v>29</v>
      </c>
      <c r="J6651" t="s">
        <v>172</v>
      </c>
      <c r="K6651" s="372">
        <v>140251</v>
      </c>
      <c r="L6651" s="388">
        <f>ROWS(K$5:K6651)</f>
        <v>6647</v>
      </c>
      <c r="M6651" s="388" t="str">
        <f>IF(_xlfn.IFNA(VLOOKUP(I6651,$AG$3:$AH$83,2,FALSE),"")='11.1'!$D$5,TXM!L6651,"")</f>
        <v/>
      </c>
      <c r="N6651" t="str">
        <f>IFERROR(SMALL($M$5:$M$9000,ROWS($M$5:M6651)),"")</f>
        <v/>
      </c>
      <c r="P6651" t="s">
        <v>1639</v>
      </c>
      <c r="S6651" s="388">
        <f>ROWS(R$5:R6651)</f>
        <v>6647</v>
      </c>
      <c r="T6651" s="388" t="str">
        <f>IF(_xlfn.IFNA(VLOOKUP(P6651,$AG$3:$AH$83,2,FALSE),"")='11.1'!$D$5,TXM!S6651,"")</f>
        <v/>
      </c>
      <c r="U6651" t="str">
        <f>IFERROR(SMALL($T$5:$T$9000,ROWS($T$5:T6651)),"")</f>
        <v/>
      </c>
    </row>
    <row r="6652" spans="1:21" ht="14.4" customHeight="1" x14ac:dyDescent="0.3">
      <c r="A6652" t="s">
        <v>1639</v>
      </c>
      <c r="D6652" s="388">
        <f>ROWS(C$5:C6652)</f>
        <v>6648</v>
      </c>
      <c r="E6652" s="388" t="str">
        <f>IF(_xlfn.IFNA(VLOOKUP(A6652,$AG$3:$AH$83,2,FALSE),"")='11.1'!$D$5,TXM!D6652,"")</f>
        <v/>
      </c>
      <c r="F6652" t="str">
        <f>IFERROR(SMALL($E$5:$E$9000,ROWS($E$5:E6652)),"")</f>
        <v/>
      </c>
      <c r="I6652" s="371" t="s">
        <v>29</v>
      </c>
      <c r="J6652" t="s">
        <v>1494</v>
      </c>
      <c r="K6652" s="372">
        <v>81253</v>
      </c>
      <c r="L6652" s="388">
        <f>ROWS(K$5:K6652)</f>
        <v>6648</v>
      </c>
      <c r="M6652" s="388" t="str">
        <f>IF(_xlfn.IFNA(VLOOKUP(I6652,$AG$3:$AH$83,2,FALSE),"")='11.1'!$D$5,TXM!L6652,"")</f>
        <v/>
      </c>
      <c r="N6652" t="str">
        <f>IFERROR(SMALL($M$5:$M$9000,ROWS($M$5:M6652)),"")</f>
        <v/>
      </c>
      <c r="P6652" t="s">
        <v>1639</v>
      </c>
      <c r="S6652" s="388">
        <f>ROWS(R$5:R6652)</f>
        <v>6648</v>
      </c>
      <c r="T6652" s="388" t="str">
        <f>IF(_xlfn.IFNA(VLOOKUP(P6652,$AG$3:$AH$83,2,FALSE),"")='11.1'!$D$5,TXM!S6652,"")</f>
        <v/>
      </c>
      <c r="U6652" t="str">
        <f>IFERROR(SMALL($T$5:$T$9000,ROWS($T$5:T6652)),"")</f>
        <v/>
      </c>
    </row>
    <row r="6653" spans="1:21" ht="14.4" customHeight="1" x14ac:dyDescent="0.3">
      <c r="A6653" t="s">
        <v>1639</v>
      </c>
      <c r="D6653" s="388">
        <f>ROWS(C$5:C6653)</f>
        <v>6649</v>
      </c>
      <c r="E6653" s="388" t="str">
        <f>IF(_xlfn.IFNA(VLOOKUP(A6653,$AG$3:$AH$83,2,FALSE),"")='11.1'!$D$5,TXM!D6653,"")</f>
        <v/>
      </c>
      <c r="F6653" t="str">
        <f>IFERROR(SMALL($E$5:$E$9000,ROWS($E$5:E6653)),"")</f>
        <v/>
      </c>
      <c r="I6653" s="371" t="s">
        <v>29</v>
      </c>
      <c r="J6653" t="s">
        <v>803</v>
      </c>
      <c r="K6653" s="372">
        <v>60254</v>
      </c>
      <c r="L6653" s="388">
        <f>ROWS(K$5:K6653)</f>
        <v>6649</v>
      </c>
      <c r="M6653" s="388" t="str">
        <f>IF(_xlfn.IFNA(VLOOKUP(I6653,$AG$3:$AH$83,2,FALSE),"")='11.1'!$D$5,TXM!L6653,"")</f>
        <v/>
      </c>
      <c r="N6653" t="str">
        <f>IFERROR(SMALL($M$5:$M$9000,ROWS($M$5:M6653)),"")</f>
        <v/>
      </c>
      <c r="P6653" t="s">
        <v>1639</v>
      </c>
      <c r="S6653" s="388">
        <f>ROWS(R$5:R6653)</f>
        <v>6649</v>
      </c>
      <c r="T6653" s="388" t="str">
        <f>IF(_xlfn.IFNA(VLOOKUP(P6653,$AG$3:$AH$83,2,FALSE),"")='11.1'!$D$5,TXM!S6653,"")</f>
        <v/>
      </c>
      <c r="U6653" t="str">
        <f>IFERROR(SMALL($T$5:$T$9000,ROWS($T$5:T6653)),"")</f>
        <v/>
      </c>
    </row>
    <row r="6654" spans="1:21" ht="14.4" customHeight="1" x14ac:dyDescent="0.3">
      <c r="A6654" t="s">
        <v>1639</v>
      </c>
      <c r="D6654" s="388">
        <f>ROWS(C$5:C6654)</f>
        <v>6650</v>
      </c>
      <c r="E6654" s="388" t="str">
        <f>IF(_xlfn.IFNA(VLOOKUP(A6654,$AG$3:$AH$83,2,FALSE),"")='11.1'!$D$5,TXM!D6654,"")</f>
        <v/>
      </c>
      <c r="F6654" t="str">
        <f>IFERROR(SMALL($E$5:$E$9000,ROWS($E$5:E6654)),"")</f>
        <v/>
      </c>
      <c r="I6654" s="371" t="s">
        <v>29</v>
      </c>
      <c r="J6654" t="s">
        <v>171</v>
      </c>
      <c r="K6654" s="372">
        <v>56824</v>
      </c>
      <c r="L6654" s="388">
        <f>ROWS(K$5:K6654)</f>
        <v>6650</v>
      </c>
      <c r="M6654" s="388" t="str">
        <f>IF(_xlfn.IFNA(VLOOKUP(I6654,$AG$3:$AH$83,2,FALSE),"")='11.1'!$D$5,TXM!L6654,"")</f>
        <v/>
      </c>
      <c r="N6654" t="str">
        <f>IFERROR(SMALL($M$5:$M$9000,ROWS($M$5:M6654)),"")</f>
        <v/>
      </c>
      <c r="P6654" t="s">
        <v>1639</v>
      </c>
      <c r="S6654" s="388">
        <f>ROWS(R$5:R6654)</f>
        <v>6650</v>
      </c>
      <c r="T6654" s="388" t="str">
        <f>IF(_xlfn.IFNA(VLOOKUP(P6654,$AG$3:$AH$83,2,FALSE),"")='11.1'!$D$5,TXM!S6654,"")</f>
        <v/>
      </c>
      <c r="U6654" t="str">
        <f>IFERROR(SMALL($T$5:$T$9000,ROWS($T$5:T6654)),"")</f>
        <v/>
      </c>
    </row>
    <row r="6655" spans="1:21" ht="14.4" customHeight="1" x14ac:dyDescent="0.3">
      <c r="A6655" t="s">
        <v>1639</v>
      </c>
      <c r="D6655" s="388">
        <f>ROWS(C$5:C6655)</f>
        <v>6651</v>
      </c>
      <c r="E6655" s="388" t="str">
        <f>IF(_xlfn.IFNA(VLOOKUP(A6655,$AG$3:$AH$83,2,FALSE),"")='11.1'!$D$5,TXM!D6655,"")</f>
        <v/>
      </c>
      <c r="F6655" t="str">
        <f>IFERROR(SMALL($E$5:$E$9000,ROWS($E$5:E6655)),"")</f>
        <v/>
      </c>
      <c r="I6655" s="371" t="s">
        <v>29</v>
      </c>
      <c r="J6655" t="s">
        <v>1365</v>
      </c>
      <c r="K6655" s="372">
        <v>49363</v>
      </c>
      <c r="L6655" s="388">
        <f>ROWS(K$5:K6655)</f>
        <v>6651</v>
      </c>
      <c r="M6655" s="388" t="str">
        <f>IF(_xlfn.IFNA(VLOOKUP(I6655,$AG$3:$AH$83,2,FALSE),"")='11.1'!$D$5,TXM!L6655,"")</f>
        <v/>
      </c>
      <c r="N6655" t="str">
        <f>IFERROR(SMALL($M$5:$M$9000,ROWS($M$5:M6655)),"")</f>
        <v/>
      </c>
      <c r="P6655" t="s">
        <v>1639</v>
      </c>
      <c r="S6655" s="388">
        <f>ROWS(R$5:R6655)</f>
        <v>6651</v>
      </c>
      <c r="T6655" s="388" t="str">
        <f>IF(_xlfn.IFNA(VLOOKUP(P6655,$AG$3:$AH$83,2,FALSE),"")='11.1'!$D$5,TXM!S6655,"")</f>
        <v/>
      </c>
      <c r="U6655" t="str">
        <f>IFERROR(SMALL($T$5:$T$9000,ROWS($T$5:T6655)),"")</f>
        <v/>
      </c>
    </row>
    <row r="6656" spans="1:21" ht="14.4" customHeight="1" x14ac:dyDescent="0.3">
      <c r="A6656" t="s">
        <v>1639</v>
      </c>
      <c r="D6656" s="388">
        <f>ROWS(C$5:C6656)</f>
        <v>6652</v>
      </c>
      <c r="E6656" s="388" t="str">
        <f>IF(_xlfn.IFNA(VLOOKUP(A6656,$AG$3:$AH$83,2,FALSE),"")='11.1'!$D$5,TXM!D6656,"")</f>
        <v/>
      </c>
      <c r="F6656" t="str">
        <f>IFERROR(SMALL($E$5:$E$9000,ROWS($E$5:E6656)),"")</f>
        <v/>
      </c>
      <c r="I6656" s="371" t="s">
        <v>29</v>
      </c>
      <c r="J6656" t="s">
        <v>807</v>
      </c>
      <c r="K6656" s="372">
        <v>34276</v>
      </c>
      <c r="L6656" s="388">
        <f>ROWS(K$5:K6656)</f>
        <v>6652</v>
      </c>
      <c r="M6656" s="388" t="str">
        <f>IF(_xlfn.IFNA(VLOOKUP(I6656,$AG$3:$AH$83,2,FALSE),"")='11.1'!$D$5,TXM!L6656,"")</f>
        <v/>
      </c>
      <c r="N6656" t="str">
        <f>IFERROR(SMALL($M$5:$M$9000,ROWS($M$5:M6656)),"")</f>
        <v/>
      </c>
      <c r="P6656" t="s">
        <v>1639</v>
      </c>
      <c r="S6656" s="388">
        <f>ROWS(R$5:R6656)</f>
        <v>6652</v>
      </c>
      <c r="T6656" s="388" t="str">
        <f>IF(_xlfn.IFNA(VLOOKUP(P6656,$AG$3:$AH$83,2,FALSE),"")='11.1'!$D$5,TXM!S6656,"")</f>
        <v/>
      </c>
      <c r="U6656" t="str">
        <f>IFERROR(SMALL($T$5:$T$9000,ROWS($T$5:T6656)),"")</f>
        <v/>
      </c>
    </row>
    <row r="6657" spans="1:21" ht="14.4" customHeight="1" x14ac:dyDescent="0.3">
      <c r="A6657" t="s">
        <v>1639</v>
      </c>
      <c r="D6657" s="388">
        <f>ROWS(C$5:C6657)</f>
        <v>6653</v>
      </c>
      <c r="E6657" s="388" t="str">
        <f>IF(_xlfn.IFNA(VLOOKUP(A6657,$AG$3:$AH$83,2,FALSE),"")='11.1'!$D$5,TXM!D6657,"")</f>
        <v/>
      </c>
      <c r="F6657" t="str">
        <f>IFERROR(SMALL($E$5:$E$9000,ROWS($E$5:E6657)),"")</f>
        <v/>
      </c>
      <c r="I6657" s="371" t="s">
        <v>29</v>
      </c>
      <c r="J6657" t="s">
        <v>801</v>
      </c>
      <c r="K6657" s="372">
        <v>21948</v>
      </c>
      <c r="L6657" s="388">
        <f>ROWS(K$5:K6657)</f>
        <v>6653</v>
      </c>
      <c r="M6657" s="388" t="str">
        <f>IF(_xlfn.IFNA(VLOOKUP(I6657,$AG$3:$AH$83,2,FALSE),"")='11.1'!$D$5,TXM!L6657,"")</f>
        <v/>
      </c>
      <c r="N6657" t="str">
        <f>IFERROR(SMALL($M$5:$M$9000,ROWS($M$5:M6657)),"")</f>
        <v/>
      </c>
      <c r="P6657" t="s">
        <v>1639</v>
      </c>
      <c r="S6657" s="388">
        <f>ROWS(R$5:R6657)</f>
        <v>6653</v>
      </c>
      <c r="T6657" s="388" t="str">
        <f>IF(_xlfn.IFNA(VLOOKUP(P6657,$AG$3:$AH$83,2,FALSE),"")='11.1'!$D$5,TXM!S6657,"")</f>
        <v/>
      </c>
      <c r="U6657" t="str">
        <f>IFERROR(SMALL($T$5:$T$9000,ROWS($T$5:T6657)),"")</f>
        <v/>
      </c>
    </row>
    <row r="6658" spans="1:21" ht="14.4" customHeight="1" x14ac:dyDescent="0.3">
      <c r="A6658" t="s">
        <v>1639</v>
      </c>
      <c r="D6658" s="388">
        <f>ROWS(C$5:C6658)</f>
        <v>6654</v>
      </c>
      <c r="E6658" s="388" t="str">
        <f>IF(_xlfn.IFNA(VLOOKUP(A6658,$AG$3:$AH$83,2,FALSE),"")='11.1'!$D$5,TXM!D6658,"")</f>
        <v/>
      </c>
      <c r="F6658" t="str">
        <f>IFERROR(SMALL($E$5:$E$9000,ROWS($E$5:E6658)),"")</f>
        <v/>
      </c>
      <c r="I6658" s="371" t="s">
        <v>29</v>
      </c>
      <c r="J6658" t="s">
        <v>101</v>
      </c>
      <c r="K6658" s="372">
        <v>13326</v>
      </c>
      <c r="L6658" s="388">
        <f>ROWS(K$5:K6658)</f>
        <v>6654</v>
      </c>
      <c r="M6658" s="388" t="str">
        <f>IF(_xlfn.IFNA(VLOOKUP(I6658,$AG$3:$AH$83,2,FALSE),"")='11.1'!$D$5,TXM!L6658,"")</f>
        <v/>
      </c>
      <c r="N6658" t="str">
        <f>IFERROR(SMALL($M$5:$M$9000,ROWS($M$5:M6658)),"")</f>
        <v/>
      </c>
      <c r="P6658" t="s">
        <v>1639</v>
      </c>
      <c r="S6658" s="388">
        <f>ROWS(R$5:R6658)</f>
        <v>6654</v>
      </c>
      <c r="T6658" s="388" t="str">
        <f>IF(_xlfn.IFNA(VLOOKUP(P6658,$AG$3:$AH$83,2,FALSE),"")='11.1'!$D$5,TXM!S6658,"")</f>
        <v/>
      </c>
      <c r="U6658" t="str">
        <f>IFERROR(SMALL($T$5:$T$9000,ROWS($T$5:T6658)),"")</f>
        <v/>
      </c>
    </row>
    <row r="6659" spans="1:21" ht="14.4" customHeight="1" x14ac:dyDescent="0.3">
      <c r="A6659" t="s">
        <v>1639</v>
      </c>
      <c r="D6659" s="388">
        <f>ROWS(C$5:C6659)</f>
        <v>6655</v>
      </c>
      <c r="E6659" s="388" t="str">
        <f>IF(_xlfn.IFNA(VLOOKUP(A6659,$AG$3:$AH$83,2,FALSE),"")='11.1'!$D$5,TXM!D6659,"")</f>
        <v/>
      </c>
      <c r="F6659" t="str">
        <f>IFERROR(SMALL($E$5:$E$9000,ROWS($E$5:E6659)),"")</f>
        <v/>
      </c>
      <c r="I6659" s="371" t="s">
        <v>29</v>
      </c>
      <c r="J6659" t="s">
        <v>781</v>
      </c>
      <c r="K6659" s="372">
        <v>10457</v>
      </c>
      <c r="L6659" s="388">
        <f>ROWS(K$5:K6659)</f>
        <v>6655</v>
      </c>
      <c r="M6659" s="388" t="str">
        <f>IF(_xlfn.IFNA(VLOOKUP(I6659,$AG$3:$AH$83,2,FALSE),"")='11.1'!$D$5,TXM!L6659,"")</f>
        <v/>
      </c>
      <c r="N6659" t="str">
        <f>IFERROR(SMALL($M$5:$M$9000,ROWS($M$5:M6659)),"")</f>
        <v/>
      </c>
      <c r="P6659" t="s">
        <v>1639</v>
      </c>
      <c r="S6659" s="388">
        <f>ROWS(R$5:R6659)</f>
        <v>6655</v>
      </c>
      <c r="T6659" s="388" t="str">
        <f>IF(_xlfn.IFNA(VLOOKUP(P6659,$AG$3:$AH$83,2,FALSE),"")='11.1'!$D$5,TXM!S6659,"")</f>
        <v/>
      </c>
      <c r="U6659" t="str">
        <f>IFERROR(SMALL($T$5:$T$9000,ROWS($T$5:T6659)),"")</f>
        <v/>
      </c>
    </row>
    <row r="6660" spans="1:21" ht="14.4" customHeight="1" x14ac:dyDescent="0.3">
      <c r="A6660" t="s">
        <v>1639</v>
      </c>
      <c r="D6660" s="388">
        <f>ROWS(C$5:C6660)</f>
        <v>6656</v>
      </c>
      <c r="E6660" s="388" t="str">
        <f>IF(_xlfn.IFNA(VLOOKUP(A6660,$AG$3:$AH$83,2,FALSE),"")='11.1'!$D$5,TXM!D6660,"")</f>
        <v/>
      </c>
      <c r="F6660" t="str">
        <f>IFERROR(SMALL($E$5:$E$9000,ROWS($E$5:E6660)),"")</f>
        <v/>
      </c>
      <c r="I6660" s="371" t="s">
        <v>29</v>
      </c>
      <c r="J6660" t="s">
        <v>93</v>
      </c>
      <c r="K6660" s="372">
        <v>6379</v>
      </c>
      <c r="L6660" s="388">
        <f>ROWS(K$5:K6660)</f>
        <v>6656</v>
      </c>
      <c r="M6660" s="388" t="str">
        <f>IF(_xlfn.IFNA(VLOOKUP(I6660,$AG$3:$AH$83,2,FALSE),"")='11.1'!$D$5,TXM!L6660,"")</f>
        <v/>
      </c>
      <c r="N6660" t="str">
        <f>IFERROR(SMALL($M$5:$M$9000,ROWS($M$5:M6660)),"")</f>
        <v/>
      </c>
      <c r="P6660" t="s">
        <v>1639</v>
      </c>
      <c r="S6660" s="388">
        <f>ROWS(R$5:R6660)</f>
        <v>6656</v>
      </c>
      <c r="T6660" s="388" t="str">
        <f>IF(_xlfn.IFNA(VLOOKUP(P6660,$AG$3:$AH$83,2,FALSE),"")='11.1'!$D$5,TXM!S6660,"")</f>
        <v/>
      </c>
      <c r="U6660" t="str">
        <f>IFERROR(SMALL($T$5:$T$9000,ROWS($T$5:T6660)),"")</f>
        <v/>
      </c>
    </row>
    <row r="6661" spans="1:21" ht="14.4" customHeight="1" x14ac:dyDescent="0.3">
      <c r="A6661" t="s">
        <v>1639</v>
      </c>
      <c r="D6661" s="388">
        <f>ROWS(C$5:C6661)</f>
        <v>6657</v>
      </c>
      <c r="E6661" s="388" t="str">
        <f>IF(_xlfn.IFNA(VLOOKUP(A6661,$AG$3:$AH$83,2,FALSE),"")='11.1'!$D$5,TXM!D6661,"")</f>
        <v/>
      </c>
      <c r="F6661" t="str">
        <f>IFERROR(SMALL($E$5:$E$9000,ROWS($E$5:E6661)),"")</f>
        <v/>
      </c>
      <c r="I6661" s="371" t="s">
        <v>29</v>
      </c>
      <c r="J6661" t="s">
        <v>1402</v>
      </c>
      <c r="K6661" s="372">
        <v>4743</v>
      </c>
      <c r="L6661" s="388">
        <f>ROWS(K$5:K6661)</f>
        <v>6657</v>
      </c>
      <c r="M6661" s="388" t="str">
        <f>IF(_xlfn.IFNA(VLOOKUP(I6661,$AG$3:$AH$83,2,FALSE),"")='11.1'!$D$5,TXM!L6661,"")</f>
        <v/>
      </c>
      <c r="N6661" t="str">
        <f>IFERROR(SMALL($M$5:$M$9000,ROWS($M$5:M6661)),"")</f>
        <v/>
      </c>
      <c r="P6661" t="s">
        <v>1639</v>
      </c>
      <c r="S6661" s="388">
        <f>ROWS(R$5:R6661)</f>
        <v>6657</v>
      </c>
      <c r="T6661" s="388" t="str">
        <f>IF(_xlfn.IFNA(VLOOKUP(P6661,$AG$3:$AH$83,2,FALSE),"")='11.1'!$D$5,TXM!S6661,"")</f>
        <v/>
      </c>
      <c r="U6661" t="str">
        <f>IFERROR(SMALL($T$5:$T$9000,ROWS($T$5:T6661)),"")</f>
        <v/>
      </c>
    </row>
    <row r="6662" spans="1:21" ht="14.4" customHeight="1" x14ac:dyDescent="0.3">
      <c r="A6662" t="s">
        <v>1639</v>
      </c>
      <c r="D6662" s="388">
        <f>ROWS(C$5:C6662)</f>
        <v>6658</v>
      </c>
      <c r="E6662" s="388" t="str">
        <f>IF(_xlfn.IFNA(VLOOKUP(A6662,$AG$3:$AH$83,2,FALSE),"")='11.1'!$D$5,TXM!D6662,"")</f>
        <v/>
      </c>
      <c r="F6662" t="str">
        <f>IFERROR(SMALL($E$5:$E$9000,ROWS($E$5:E6662)),"")</f>
        <v/>
      </c>
      <c r="I6662" s="371" t="s">
        <v>29</v>
      </c>
      <c r="J6662" t="s">
        <v>92</v>
      </c>
      <c r="K6662" s="372">
        <v>4737</v>
      </c>
      <c r="L6662" s="388">
        <f>ROWS(K$5:K6662)</f>
        <v>6658</v>
      </c>
      <c r="M6662" s="388" t="str">
        <f>IF(_xlfn.IFNA(VLOOKUP(I6662,$AG$3:$AH$83,2,FALSE),"")='11.1'!$D$5,TXM!L6662,"")</f>
        <v/>
      </c>
      <c r="N6662" t="str">
        <f>IFERROR(SMALL($M$5:$M$9000,ROWS($M$5:M6662)),"")</f>
        <v/>
      </c>
      <c r="P6662" t="s">
        <v>1639</v>
      </c>
      <c r="S6662" s="388">
        <f>ROWS(R$5:R6662)</f>
        <v>6658</v>
      </c>
      <c r="T6662" s="388" t="str">
        <f>IF(_xlfn.IFNA(VLOOKUP(P6662,$AG$3:$AH$83,2,FALSE),"")='11.1'!$D$5,TXM!S6662,"")</f>
        <v/>
      </c>
      <c r="U6662" t="str">
        <f>IFERROR(SMALL($T$5:$T$9000,ROWS($T$5:T6662)),"")</f>
        <v/>
      </c>
    </row>
    <row r="6663" spans="1:21" ht="14.4" customHeight="1" x14ac:dyDescent="0.3">
      <c r="A6663" t="s">
        <v>1639</v>
      </c>
      <c r="D6663" s="388">
        <f>ROWS(C$5:C6663)</f>
        <v>6659</v>
      </c>
      <c r="E6663" s="388" t="str">
        <f>IF(_xlfn.IFNA(VLOOKUP(A6663,$AG$3:$AH$83,2,FALSE),"")='11.1'!$D$5,TXM!D6663,"")</f>
        <v/>
      </c>
      <c r="F6663" t="str">
        <f>IFERROR(SMALL($E$5:$E$9000,ROWS($E$5:E6663)),"")</f>
        <v/>
      </c>
      <c r="I6663" s="371" t="s">
        <v>29</v>
      </c>
      <c r="J6663" t="s">
        <v>797</v>
      </c>
      <c r="K6663" s="372">
        <v>2902</v>
      </c>
      <c r="L6663" s="388">
        <f>ROWS(K$5:K6663)</f>
        <v>6659</v>
      </c>
      <c r="M6663" s="388" t="str">
        <f>IF(_xlfn.IFNA(VLOOKUP(I6663,$AG$3:$AH$83,2,FALSE),"")='11.1'!$D$5,TXM!L6663,"")</f>
        <v/>
      </c>
      <c r="N6663" t="str">
        <f>IFERROR(SMALL($M$5:$M$9000,ROWS($M$5:M6663)),"")</f>
        <v/>
      </c>
      <c r="P6663" t="s">
        <v>1639</v>
      </c>
      <c r="S6663" s="388">
        <f>ROWS(R$5:R6663)</f>
        <v>6659</v>
      </c>
      <c r="T6663" s="388" t="str">
        <f>IF(_xlfn.IFNA(VLOOKUP(P6663,$AG$3:$AH$83,2,FALSE),"")='11.1'!$D$5,TXM!S6663,"")</f>
        <v/>
      </c>
      <c r="U6663" t="str">
        <f>IFERROR(SMALL($T$5:$T$9000,ROWS($T$5:T6663)),"")</f>
        <v/>
      </c>
    </row>
    <row r="6664" spans="1:21" ht="14.4" customHeight="1" x14ac:dyDescent="0.3">
      <c r="A6664" t="s">
        <v>1639</v>
      </c>
      <c r="D6664" s="388">
        <f>ROWS(C$5:C6664)</f>
        <v>6660</v>
      </c>
      <c r="E6664" s="388" t="str">
        <f>IF(_xlfn.IFNA(VLOOKUP(A6664,$AG$3:$AH$83,2,FALSE),"")='11.1'!$D$5,TXM!D6664,"")</f>
        <v/>
      </c>
      <c r="F6664" t="str">
        <f>IFERROR(SMALL($E$5:$E$9000,ROWS($E$5:E6664)),"")</f>
        <v/>
      </c>
      <c r="I6664" s="371" t="s">
        <v>29</v>
      </c>
      <c r="J6664" t="s">
        <v>853</v>
      </c>
      <c r="K6664" s="372">
        <v>2061</v>
      </c>
      <c r="L6664" s="388">
        <f>ROWS(K$5:K6664)</f>
        <v>6660</v>
      </c>
      <c r="M6664" s="388" t="str">
        <f>IF(_xlfn.IFNA(VLOOKUP(I6664,$AG$3:$AH$83,2,FALSE),"")='11.1'!$D$5,TXM!L6664,"")</f>
        <v/>
      </c>
      <c r="N6664" t="str">
        <f>IFERROR(SMALL($M$5:$M$9000,ROWS($M$5:M6664)),"")</f>
        <v/>
      </c>
      <c r="P6664" t="s">
        <v>1639</v>
      </c>
      <c r="S6664" s="388">
        <f>ROWS(R$5:R6664)</f>
        <v>6660</v>
      </c>
      <c r="T6664" s="388" t="str">
        <f>IF(_xlfn.IFNA(VLOOKUP(P6664,$AG$3:$AH$83,2,FALSE),"")='11.1'!$D$5,TXM!S6664,"")</f>
        <v/>
      </c>
      <c r="U6664" t="str">
        <f>IFERROR(SMALL($T$5:$T$9000,ROWS($T$5:T6664)),"")</f>
        <v/>
      </c>
    </row>
    <row r="6665" spans="1:21" ht="14.4" customHeight="1" x14ac:dyDescent="0.3">
      <c r="A6665" t="s">
        <v>1639</v>
      </c>
      <c r="D6665" s="388">
        <f>ROWS(C$5:C6665)</f>
        <v>6661</v>
      </c>
      <c r="E6665" s="388" t="str">
        <f>IF(_xlfn.IFNA(VLOOKUP(A6665,$AG$3:$AH$83,2,FALSE),"")='11.1'!$D$5,TXM!D6665,"")</f>
        <v/>
      </c>
      <c r="F6665" t="str">
        <f>IFERROR(SMALL($E$5:$E$9000,ROWS($E$5:E6665)),"")</f>
        <v/>
      </c>
      <c r="I6665" s="371" t="s">
        <v>29</v>
      </c>
      <c r="J6665" t="s">
        <v>1004</v>
      </c>
      <c r="K6665" s="372">
        <v>17</v>
      </c>
      <c r="L6665" s="388">
        <f>ROWS(K$5:K6665)</f>
        <v>6661</v>
      </c>
      <c r="M6665" s="388" t="str">
        <f>IF(_xlfn.IFNA(VLOOKUP(I6665,$AG$3:$AH$83,2,FALSE),"")='11.1'!$D$5,TXM!L6665,"")</f>
        <v/>
      </c>
      <c r="N6665" t="str">
        <f>IFERROR(SMALL($M$5:$M$9000,ROWS($M$5:M6665)),"")</f>
        <v/>
      </c>
      <c r="P6665" t="s">
        <v>1639</v>
      </c>
      <c r="S6665" s="388">
        <f>ROWS(R$5:R6665)</f>
        <v>6661</v>
      </c>
      <c r="T6665" s="388" t="str">
        <f>IF(_xlfn.IFNA(VLOOKUP(P6665,$AG$3:$AH$83,2,FALSE),"")='11.1'!$D$5,TXM!S6665,"")</f>
        <v/>
      </c>
      <c r="U6665" t="str">
        <f>IFERROR(SMALL($T$5:$T$9000,ROWS($T$5:T6665)),"")</f>
        <v/>
      </c>
    </row>
    <row r="6666" spans="1:21" ht="14.4" customHeight="1" x14ac:dyDescent="0.3">
      <c r="A6666" t="s">
        <v>1639</v>
      </c>
      <c r="D6666" s="388">
        <f>ROWS(C$5:C6666)</f>
        <v>6662</v>
      </c>
      <c r="E6666" s="388" t="str">
        <f>IF(_xlfn.IFNA(VLOOKUP(A6666,$AG$3:$AH$83,2,FALSE),"")='11.1'!$D$5,TXM!D6666,"")</f>
        <v/>
      </c>
      <c r="F6666" t="str">
        <f>IFERROR(SMALL($E$5:$E$9000,ROWS($E$5:E6666)),"")</f>
        <v/>
      </c>
      <c r="I6666" s="371" t="s">
        <v>74</v>
      </c>
      <c r="J6666" t="s">
        <v>1265</v>
      </c>
      <c r="K6666" s="372">
        <v>201303520</v>
      </c>
      <c r="L6666" s="388">
        <f>ROWS(K$5:K6666)</f>
        <v>6662</v>
      </c>
      <c r="M6666" s="388" t="str">
        <f>IF(_xlfn.IFNA(VLOOKUP(I6666,$AG$3:$AH$83,2,FALSE),"")='11.1'!$D$5,TXM!L6666,"")</f>
        <v/>
      </c>
      <c r="N6666" t="str">
        <f>IFERROR(SMALL($M$5:$M$9000,ROWS($M$5:M6666)),"")</f>
        <v/>
      </c>
      <c r="P6666" t="s">
        <v>1639</v>
      </c>
      <c r="S6666" s="388">
        <f>ROWS(R$5:R6666)</f>
        <v>6662</v>
      </c>
      <c r="T6666" s="388" t="str">
        <f>IF(_xlfn.IFNA(VLOOKUP(P6666,$AG$3:$AH$83,2,FALSE),"")='11.1'!$D$5,TXM!S6666,"")</f>
        <v/>
      </c>
      <c r="U6666" t="str">
        <f>IFERROR(SMALL($T$5:$T$9000,ROWS($T$5:T6666)),"")</f>
        <v/>
      </c>
    </row>
    <row r="6667" spans="1:21" ht="14.4" customHeight="1" x14ac:dyDescent="0.3">
      <c r="A6667" t="s">
        <v>1639</v>
      </c>
      <c r="D6667" s="388">
        <f>ROWS(C$5:C6667)</f>
        <v>6663</v>
      </c>
      <c r="E6667" s="388" t="str">
        <f>IF(_xlfn.IFNA(VLOOKUP(A6667,$AG$3:$AH$83,2,FALSE),"")='11.1'!$D$5,TXM!D6667,"")</f>
        <v/>
      </c>
      <c r="F6667" t="str">
        <f>IFERROR(SMALL($E$5:$E$9000,ROWS($E$5:E6667)),"")</f>
        <v/>
      </c>
      <c r="I6667" s="371" t="s">
        <v>74</v>
      </c>
      <c r="J6667" t="s">
        <v>95</v>
      </c>
      <c r="K6667" s="372">
        <v>41550303</v>
      </c>
      <c r="L6667" s="388">
        <f>ROWS(K$5:K6667)</f>
        <v>6663</v>
      </c>
      <c r="M6667" s="388" t="str">
        <f>IF(_xlfn.IFNA(VLOOKUP(I6667,$AG$3:$AH$83,2,FALSE),"")='11.1'!$D$5,TXM!L6667,"")</f>
        <v/>
      </c>
      <c r="N6667" t="str">
        <f>IFERROR(SMALL($M$5:$M$9000,ROWS($M$5:M6667)),"")</f>
        <v/>
      </c>
      <c r="P6667" t="s">
        <v>1639</v>
      </c>
      <c r="S6667" s="388">
        <f>ROWS(R$5:R6667)</f>
        <v>6663</v>
      </c>
      <c r="T6667" s="388" t="str">
        <f>IF(_xlfn.IFNA(VLOOKUP(P6667,$AG$3:$AH$83,2,FALSE),"")='11.1'!$D$5,TXM!S6667,"")</f>
        <v/>
      </c>
      <c r="U6667" t="str">
        <f>IFERROR(SMALL($T$5:$T$9000,ROWS($T$5:T6667)),"")</f>
        <v/>
      </c>
    </row>
    <row r="6668" spans="1:21" ht="14.4" customHeight="1" x14ac:dyDescent="0.3">
      <c r="A6668" t="s">
        <v>1639</v>
      </c>
      <c r="D6668" s="388">
        <f>ROWS(C$5:C6668)</f>
        <v>6664</v>
      </c>
      <c r="E6668" s="388" t="str">
        <f>IF(_xlfn.IFNA(VLOOKUP(A6668,$AG$3:$AH$83,2,FALSE),"")='11.1'!$D$5,TXM!D6668,"")</f>
        <v/>
      </c>
      <c r="F6668" t="str">
        <f>IFERROR(SMALL($E$5:$E$9000,ROWS($E$5:E6668)),"")</f>
        <v/>
      </c>
      <c r="I6668" s="371" t="s">
        <v>74</v>
      </c>
      <c r="J6668" t="s">
        <v>96</v>
      </c>
      <c r="K6668" s="372">
        <v>29951729</v>
      </c>
      <c r="L6668" s="388">
        <f>ROWS(K$5:K6668)</f>
        <v>6664</v>
      </c>
      <c r="M6668" s="388" t="str">
        <f>IF(_xlfn.IFNA(VLOOKUP(I6668,$AG$3:$AH$83,2,FALSE),"")='11.1'!$D$5,TXM!L6668,"")</f>
        <v/>
      </c>
      <c r="N6668" t="str">
        <f>IFERROR(SMALL($M$5:$M$9000,ROWS($M$5:M6668)),"")</f>
        <v/>
      </c>
      <c r="P6668" t="s">
        <v>1639</v>
      </c>
      <c r="S6668" s="388">
        <f>ROWS(R$5:R6668)</f>
        <v>6664</v>
      </c>
      <c r="T6668" s="388" t="str">
        <f>IF(_xlfn.IFNA(VLOOKUP(P6668,$AG$3:$AH$83,2,FALSE),"")='11.1'!$D$5,TXM!S6668,"")</f>
        <v/>
      </c>
      <c r="U6668" t="str">
        <f>IFERROR(SMALL($T$5:$T$9000,ROWS($T$5:T6668)),"")</f>
        <v/>
      </c>
    </row>
    <row r="6669" spans="1:21" ht="14.4" customHeight="1" x14ac:dyDescent="0.3">
      <c r="A6669" t="s">
        <v>1639</v>
      </c>
      <c r="D6669" s="388">
        <f>ROWS(C$5:C6669)</f>
        <v>6665</v>
      </c>
      <c r="E6669" s="388" t="str">
        <f>IF(_xlfn.IFNA(VLOOKUP(A6669,$AG$3:$AH$83,2,FALSE),"")='11.1'!$D$5,TXM!D6669,"")</f>
        <v/>
      </c>
      <c r="F6669" t="str">
        <f>IFERROR(SMALL($E$5:$E$9000,ROWS($E$5:E6669)),"")</f>
        <v/>
      </c>
      <c r="I6669" s="371" t="s">
        <v>74</v>
      </c>
      <c r="J6669" t="s">
        <v>865</v>
      </c>
      <c r="K6669" s="372">
        <v>13397780</v>
      </c>
      <c r="L6669" s="388">
        <f>ROWS(K$5:K6669)</f>
        <v>6665</v>
      </c>
      <c r="M6669" s="388" t="str">
        <f>IF(_xlfn.IFNA(VLOOKUP(I6669,$AG$3:$AH$83,2,FALSE),"")='11.1'!$D$5,TXM!L6669,"")</f>
        <v/>
      </c>
      <c r="N6669" t="str">
        <f>IFERROR(SMALL($M$5:$M$9000,ROWS($M$5:M6669)),"")</f>
        <v/>
      </c>
      <c r="P6669" t="s">
        <v>1639</v>
      </c>
      <c r="S6669" s="388">
        <f>ROWS(R$5:R6669)</f>
        <v>6665</v>
      </c>
      <c r="T6669" s="388" t="str">
        <f>IF(_xlfn.IFNA(VLOOKUP(P6669,$AG$3:$AH$83,2,FALSE),"")='11.1'!$D$5,TXM!S6669,"")</f>
        <v/>
      </c>
      <c r="U6669" t="str">
        <f>IFERROR(SMALL($T$5:$T$9000,ROWS($T$5:T6669)),"")</f>
        <v/>
      </c>
    </row>
    <row r="6670" spans="1:21" ht="14.4" customHeight="1" x14ac:dyDescent="0.3">
      <c r="A6670" t="s">
        <v>1639</v>
      </c>
      <c r="D6670" s="388">
        <f>ROWS(C$5:C6670)</f>
        <v>6666</v>
      </c>
      <c r="E6670" s="388" t="str">
        <f>IF(_xlfn.IFNA(VLOOKUP(A6670,$AG$3:$AH$83,2,FALSE),"")='11.1'!$D$5,TXM!D6670,"")</f>
        <v/>
      </c>
      <c r="F6670" t="str">
        <f>IFERROR(SMALL($E$5:$E$9000,ROWS($E$5:E6670)),"")</f>
        <v/>
      </c>
      <c r="I6670" s="371" t="s">
        <v>74</v>
      </c>
      <c r="J6670" t="s">
        <v>1252</v>
      </c>
      <c r="K6670" s="372">
        <v>9363390</v>
      </c>
      <c r="L6670" s="388">
        <f>ROWS(K$5:K6670)</f>
        <v>6666</v>
      </c>
      <c r="M6670" s="388" t="str">
        <f>IF(_xlfn.IFNA(VLOOKUP(I6670,$AG$3:$AH$83,2,FALSE),"")='11.1'!$D$5,TXM!L6670,"")</f>
        <v/>
      </c>
      <c r="N6670" t="str">
        <f>IFERROR(SMALL($M$5:$M$9000,ROWS($M$5:M6670)),"")</f>
        <v/>
      </c>
      <c r="P6670" t="s">
        <v>1639</v>
      </c>
      <c r="S6670" s="388">
        <f>ROWS(R$5:R6670)</f>
        <v>6666</v>
      </c>
      <c r="T6670" s="388" t="str">
        <f>IF(_xlfn.IFNA(VLOOKUP(P6670,$AG$3:$AH$83,2,FALSE),"")='11.1'!$D$5,TXM!S6670,"")</f>
        <v/>
      </c>
      <c r="U6670" t="str">
        <f>IFERROR(SMALL($T$5:$T$9000,ROWS($T$5:T6670)),"")</f>
        <v/>
      </c>
    </row>
    <row r="6671" spans="1:21" ht="14.4" customHeight="1" x14ac:dyDescent="0.3">
      <c r="A6671" t="s">
        <v>1639</v>
      </c>
      <c r="D6671" s="388">
        <f>ROWS(C$5:C6671)</f>
        <v>6667</v>
      </c>
      <c r="E6671" s="388" t="str">
        <f>IF(_xlfn.IFNA(VLOOKUP(A6671,$AG$3:$AH$83,2,FALSE),"")='11.1'!$D$5,TXM!D6671,"")</f>
        <v/>
      </c>
      <c r="F6671" t="str">
        <f>IFERROR(SMALL($E$5:$E$9000,ROWS($E$5:E6671)),"")</f>
        <v/>
      </c>
      <c r="I6671" s="371" t="s">
        <v>74</v>
      </c>
      <c r="J6671" t="s">
        <v>93</v>
      </c>
      <c r="K6671" s="372">
        <v>6024219</v>
      </c>
      <c r="L6671" s="388">
        <f>ROWS(K$5:K6671)</f>
        <v>6667</v>
      </c>
      <c r="M6671" s="388" t="str">
        <f>IF(_xlfn.IFNA(VLOOKUP(I6671,$AG$3:$AH$83,2,FALSE),"")='11.1'!$D$5,TXM!L6671,"")</f>
        <v/>
      </c>
      <c r="N6671" t="str">
        <f>IFERROR(SMALL($M$5:$M$9000,ROWS($M$5:M6671)),"")</f>
        <v/>
      </c>
      <c r="P6671" t="s">
        <v>1639</v>
      </c>
      <c r="S6671" s="388">
        <f>ROWS(R$5:R6671)</f>
        <v>6667</v>
      </c>
      <c r="T6671" s="388" t="str">
        <f>IF(_xlfn.IFNA(VLOOKUP(P6671,$AG$3:$AH$83,2,FALSE),"")='11.1'!$D$5,TXM!S6671,"")</f>
        <v/>
      </c>
      <c r="U6671" t="str">
        <f>IFERROR(SMALL($T$5:$T$9000,ROWS($T$5:T6671)),"")</f>
        <v/>
      </c>
    </row>
    <row r="6672" spans="1:21" ht="14.4" customHeight="1" x14ac:dyDescent="0.3">
      <c r="A6672" t="s">
        <v>1639</v>
      </c>
      <c r="D6672" s="388">
        <f>ROWS(C$5:C6672)</f>
        <v>6668</v>
      </c>
      <c r="E6672" s="388" t="str">
        <f>IF(_xlfn.IFNA(VLOOKUP(A6672,$AG$3:$AH$83,2,FALSE),"")='11.1'!$D$5,TXM!D6672,"")</f>
        <v/>
      </c>
      <c r="F6672" t="str">
        <f>IFERROR(SMALL($E$5:$E$9000,ROWS($E$5:E6672)),"")</f>
        <v/>
      </c>
      <c r="I6672" s="371" t="s">
        <v>74</v>
      </c>
      <c r="J6672" t="s">
        <v>999</v>
      </c>
      <c r="K6672" s="372">
        <v>4196750</v>
      </c>
      <c r="L6672" s="388">
        <f>ROWS(K$5:K6672)</f>
        <v>6668</v>
      </c>
      <c r="M6672" s="388" t="str">
        <f>IF(_xlfn.IFNA(VLOOKUP(I6672,$AG$3:$AH$83,2,FALSE),"")='11.1'!$D$5,TXM!L6672,"")</f>
        <v/>
      </c>
      <c r="N6672" t="str">
        <f>IFERROR(SMALL($M$5:$M$9000,ROWS($M$5:M6672)),"")</f>
        <v/>
      </c>
      <c r="P6672" t="s">
        <v>1639</v>
      </c>
      <c r="S6672" s="388">
        <f>ROWS(R$5:R6672)</f>
        <v>6668</v>
      </c>
      <c r="T6672" s="388" t="str">
        <f>IF(_xlfn.IFNA(VLOOKUP(P6672,$AG$3:$AH$83,2,FALSE),"")='11.1'!$D$5,TXM!S6672,"")</f>
        <v/>
      </c>
      <c r="U6672" t="str">
        <f>IFERROR(SMALL($T$5:$T$9000,ROWS($T$5:T6672)),"")</f>
        <v/>
      </c>
    </row>
    <row r="6673" spans="1:21" ht="14.4" customHeight="1" x14ac:dyDescent="0.3">
      <c r="A6673" t="s">
        <v>1639</v>
      </c>
      <c r="D6673" s="388">
        <f>ROWS(C$5:C6673)</f>
        <v>6669</v>
      </c>
      <c r="E6673" s="388" t="str">
        <f>IF(_xlfn.IFNA(VLOOKUP(A6673,$AG$3:$AH$83,2,FALSE),"")='11.1'!$D$5,TXM!D6673,"")</f>
        <v/>
      </c>
      <c r="F6673" t="str">
        <f>IFERROR(SMALL($E$5:$E$9000,ROWS($E$5:E6673)),"")</f>
        <v/>
      </c>
      <c r="I6673" s="371" t="s">
        <v>74</v>
      </c>
      <c r="J6673" t="s">
        <v>867</v>
      </c>
      <c r="K6673" s="372">
        <v>2876826</v>
      </c>
      <c r="L6673" s="388">
        <f>ROWS(K$5:K6673)</f>
        <v>6669</v>
      </c>
      <c r="M6673" s="388" t="str">
        <f>IF(_xlfn.IFNA(VLOOKUP(I6673,$AG$3:$AH$83,2,FALSE),"")='11.1'!$D$5,TXM!L6673,"")</f>
        <v/>
      </c>
      <c r="N6673" t="str">
        <f>IFERROR(SMALL($M$5:$M$9000,ROWS($M$5:M6673)),"")</f>
        <v/>
      </c>
      <c r="P6673" t="s">
        <v>1639</v>
      </c>
      <c r="S6673" s="388">
        <f>ROWS(R$5:R6673)</f>
        <v>6669</v>
      </c>
      <c r="T6673" s="388" t="str">
        <f>IF(_xlfn.IFNA(VLOOKUP(P6673,$AG$3:$AH$83,2,FALSE),"")='11.1'!$D$5,TXM!S6673,"")</f>
        <v/>
      </c>
      <c r="U6673" t="str">
        <f>IFERROR(SMALL($T$5:$T$9000,ROWS($T$5:T6673)),"")</f>
        <v/>
      </c>
    </row>
    <row r="6674" spans="1:21" ht="14.4" customHeight="1" x14ac:dyDescent="0.3">
      <c r="A6674" t="s">
        <v>1639</v>
      </c>
      <c r="D6674" s="388">
        <f>ROWS(C$5:C6674)</f>
        <v>6670</v>
      </c>
      <c r="E6674" s="388" t="str">
        <f>IF(_xlfn.IFNA(VLOOKUP(A6674,$AG$3:$AH$83,2,FALSE),"")='11.1'!$D$5,TXM!D6674,"")</f>
        <v/>
      </c>
      <c r="F6674" t="str">
        <f>IFERROR(SMALL($E$5:$E$9000,ROWS($E$5:E6674)),"")</f>
        <v/>
      </c>
      <c r="I6674" s="371" t="s">
        <v>74</v>
      </c>
      <c r="J6674" t="s">
        <v>1000</v>
      </c>
      <c r="K6674" s="372">
        <v>2672698</v>
      </c>
      <c r="L6674" s="388">
        <f>ROWS(K$5:K6674)</f>
        <v>6670</v>
      </c>
      <c r="M6674" s="388" t="str">
        <f>IF(_xlfn.IFNA(VLOOKUP(I6674,$AG$3:$AH$83,2,FALSE),"")='11.1'!$D$5,TXM!L6674,"")</f>
        <v/>
      </c>
      <c r="N6674" t="str">
        <f>IFERROR(SMALL($M$5:$M$9000,ROWS($M$5:M6674)),"")</f>
        <v/>
      </c>
      <c r="P6674" t="s">
        <v>1639</v>
      </c>
      <c r="S6674" s="388">
        <f>ROWS(R$5:R6674)</f>
        <v>6670</v>
      </c>
      <c r="T6674" s="388" t="str">
        <f>IF(_xlfn.IFNA(VLOOKUP(P6674,$AG$3:$AH$83,2,FALSE),"")='11.1'!$D$5,TXM!S6674,"")</f>
        <v/>
      </c>
      <c r="U6674" t="str">
        <f>IFERROR(SMALL($T$5:$T$9000,ROWS($T$5:T6674)),"")</f>
        <v/>
      </c>
    </row>
    <row r="6675" spans="1:21" ht="14.4" customHeight="1" x14ac:dyDescent="0.3">
      <c r="A6675" t="s">
        <v>1639</v>
      </c>
      <c r="D6675" s="388">
        <f>ROWS(C$5:C6675)</f>
        <v>6671</v>
      </c>
      <c r="E6675" s="388" t="str">
        <f>IF(_xlfn.IFNA(VLOOKUP(A6675,$AG$3:$AH$83,2,FALSE),"")='11.1'!$D$5,TXM!D6675,"")</f>
        <v/>
      </c>
      <c r="F6675" t="str">
        <f>IFERROR(SMALL($E$5:$E$9000,ROWS($E$5:E6675)),"")</f>
        <v/>
      </c>
      <c r="I6675" s="371" t="s">
        <v>74</v>
      </c>
      <c r="J6675" t="s">
        <v>863</v>
      </c>
      <c r="K6675" s="372">
        <v>1886801</v>
      </c>
      <c r="L6675" s="388">
        <f>ROWS(K$5:K6675)</f>
        <v>6671</v>
      </c>
      <c r="M6675" s="388" t="str">
        <f>IF(_xlfn.IFNA(VLOOKUP(I6675,$AG$3:$AH$83,2,FALSE),"")='11.1'!$D$5,TXM!L6675,"")</f>
        <v/>
      </c>
      <c r="N6675" t="str">
        <f>IFERROR(SMALL($M$5:$M$9000,ROWS($M$5:M6675)),"")</f>
        <v/>
      </c>
      <c r="P6675" t="s">
        <v>1639</v>
      </c>
      <c r="S6675" s="388">
        <f>ROWS(R$5:R6675)</f>
        <v>6671</v>
      </c>
      <c r="T6675" s="388" t="str">
        <f>IF(_xlfn.IFNA(VLOOKUP(P6675,$AG$3:$AH$83,2,FALSE),"")='11.1'!$D$5,TXM!S6675,"")</f>
        <v/>
      </c>
      <c r="U6675" t="str">
        <f>IFERROR(SMALL($T$5:$T$9000,ROWS($T$5:T6675)),"")</f>
        <v/>
      </c>
    </row>
    <row r="6676" spans="1:21" ht="14.4" customHeight="1" x14ac:dyDescent="0.3">
      <c r="A6676" t="s">
        <v>1639</v>
      </c>
      <c r="D6676" s="388">
        <f>ROWS(C$5:C6676)</f>
        <v>6672</v>
      </c>
      <c r="E6676" s="388" t="str">
        <f>IF(_xlfn.IFNA(VLOOKUP(A6676,$AG$3:$AH$83,2,FALSE),"")='11.1'!$D$5,TXM!D6676,"")</f>
        <v/>
      </c>
      <c r="F6676" t="str">
        <f>IFERROR(SMALL($E$5:$E$9000,ROWS($E$5:E6676)),"")</f>
        <v/>
      </c>
      <c r="I6676" s="371" t="s">
        <v>74</v>
      </c>
      <c r="J6676" t="s">
        <v>1275</v>
      </c>
      <c r="K6676" s="372">
        <v>1886645</v>
      </c>
      <c r="L6676" s="388">
        <f>ROWS(K$5:K6676)</f>
        <v>6672</v>
      </c>
      <c r="M6676" s="388" t="str">
        <f>IF(_xlfn.IFNA(VLOOKUP(I6676,$AG$3:$AH$83,2,FALSE),"")='11.1'!$D$5,TXM!L6676,"")</f>
        <v/>
      </c>
      <c r="N6676" t="str">
        <f>IFERROR(SMALL($M$5:$M$9000,ROWS($M$5:M6676)),"")</f>
        <v/>
      </c>
      <c r="P6676" t="s">
        <v>1639</v>
      </c>
      <c r="S6676" s="388">
        <f>ROWS(R$5:R6676)</f>
        <v>6672</v>
      </c>
      <c r="T6676" s="388" t="str">
        <f>IF(_xlfn.IFNA(VLOOKUP(P6676,$AG$3:$AH$83,2,FALSE),"")='11.1'!$D$5,TXM!S6676,"")</f>
        <v/>
      </c>
      <c r="U6676" t="str">
        <f>IFERROR(SMALL($T$5:$T$9000,ROWS($T$5:T6676)),"")</f>
        <v/>
      </c>
    </row>
    <row r="6677" spans="1:21" ht="14.4" customHeight="1" x14ac:dyDescent="0.3">
      <c r="A6677" t="s">
        <v>1639</v>
      </c>
      <c r="D6677" s="388">
        <f>ROWS(C$5:C6677)</f>
        <v>6673</v>
      </c>
      <c r="E6677" s="388" t="str">
        <f>IF(_xlfn.IFNA(VLOOKUP(A6677,$AG$3:$AH$83,2,FALSE),"")='11.1'!$D$5,TXM!D6677,"")</f>
        <v/>
      </c>
      <c r="F6677" t="str">
        <f>IFERROR(SMALL($E$5:$E$9000,ROWS($E$5:E6677)),"")</f>
        <v/>
      </c>
      <c r="I6677" s="371" t="s">
        <v>74</v>
      </c>
      <c r="J6677" t="s">
        <v>99</v>
      </c>
      <c r="K6677" s="372">
        <v>1690555</v>
      </c>
      <c r="L6677" s="388">
        <f>ROWS(K$5:K6677)</f>
        <v>6673</v>
      </c>
      <c r="M6677" s="388" t="str">
        <f>IF(_xlfn.IFNA(VLOOKUP(I6677,$AG$3:$AH$83,2,FALSE),"")='11.1'!$D$5,TXM!L6677,"")</f>
        <v/>
      </c>
      <c r="N6677" t="str">
        <f>IFERROR(SMALL($M$5:$M$9000,ROWS($M$5:M6677)),"")</f>
        <v/>
      </c>
      <c r="P6677" t="s">
        <v>1639</v>
      </c>
      <c r="S6677" s="388">
        <f>ROWS(R$5:R6677)</f>
        <v>6673</v>
      </c>
      <c r="T6677" s="388" t="str">
        <f>IF(_xlfn.IFNA(VLOOKUP(P6677,$AG$3:$AH$83,2,FALSE),"")='11.1'!$D$5,TXM!S6677,"")</f>
        <v/>
      </c>
      <c r="U6677" t="str">
        <f>IFERROR(SMALL($T$5:$T$9000,ROWS($T$5:T6677)),"")</f>
        <v/>
      </c>
    </row>
    <row r="6678" spans="1:21" ht="14.4" customHeight="1" x14ac:dyDescent="0.3">
      <c r="A6678" t="s">
        <v>1639</v>
      </c>
      <c r="D6678" s="388">
        <f>ROWS(C$5:C6678)</f>
        <v>6674</v>
      </c>
      <c r="E6678" s="388" t="str">
        <f>IF(_xlfn.IFNA(VLOOKUP(A6678,$AG$3:$AH$83,2,FALSE),"")='11.1'!$D$5,TXM!D6678,"")</f>
        <v/>
      </c>
      <c r="F6678" t="str">
        <f>IFERROR(SMALL($E$5:$E$9000,ROWS($E$5:E6678)),"")</f>
        <v/>
      </c>
      <c r="I6678" s="371" t="s">
        <v>74</v>
      </c>
      <c r="J6678" t="s">
        <v>839</v>
      </c>
      <c r="K6678" s="372">
        <v>930821</v>
      </c>
      <c r="L6678" s="388">
        <f>ROWS(K$5:K6678)</f>
        <v>6674</v>
      </c>
      <c r="M6678" s="388" t="str">
        <f>IF(_xlfn.IFNA(VLOOKUP(I6678,$AG$3:$AH$83,2,FALSE),"")='11.1'!$D$5,TXM!L6678,"")</f>
        <v/>
      </c>
      <c r="N6678" t="str">
        <f>IFERROR(SMALL($M$5:$M$9000,ROWS($M$5:M6678)),"")</f>
        <v/>
      </c>
      <c r="P6678" t="s">
        <v>1639</v>
      </c>
      <c r="S6678" s="388">
        <f>ROWS(R$5:R6678)</f>
        <v>6674</v>
      </c>
      <c r="T6678" s="388" t="str">
        <f>IF(_xlfn.IFNA(VLOOKUP(P6678,$AG$3:$AH$83,2,FALSE),"")='11.1'!$D$5,TXM!S6678,"")</f>
        <v/>
      </c>
      <c r="U6678" t="str">
        <f>IFERROR(SMALL($T$5:$T$9000,ROWS($T$5:T6678)),"")</f>
        <v/>
      </c>
    </row>
    <row r="6679" spans="1:21" ht="14.4" customHeight="1" x14ac:dyDescent="0.3">
      <c r="A6679" t="s">
        <v>1639</v>
      </c>
      <c r="D6679" s="388">
        <f>ROWS(C$5:C6679)</f>
        <v>6675</v>
      </c>
      <c r="E6679" s="388" t="str">
        <f>IF(_xlfn.IFNA(VLOOKUP(A6679,$AG$3:$AH$83,2,FALSE),"")='11.1'!$D$5,TXM!D6679,"")</f>
        <v/>
      </c>
      <c r="F6679" t="str">
        <f>IFERROR(SMALL($E$5:$E$9000,ROWS($E$5:E6679)),"")</f>
        <v/>
      </c>
      <c r="I6679" s="371" t="s">
        <v>74</v>
      </c>
      <c r="J6679" t="s">
        <v>108</v>
      </c>
      <c r="K6679" s="372">
        <v>876908</v>
      </c>
      <c r="L6679" s="388">
        <f>ROWS(K$5:K6679)</f>
        <v>6675</v>
      </c>
      <c r="M6679" s="388" t="str">
        <f>IF(_xlfn.IFNA(VLOOKUP(I6679,$AG$3:$AH$83,2,FALSE),"")='11.1'!$D$5,TXM!L6679,"")</f>
        <v/>
      </c>
      <c r="N6679" t="str">
        <f>IFERROR(SMALL($M$5:$M$9000,ROWS($M$5:M6679)),"")</f>
        <v/>
      </c>
      <c r="P6679" t="s">
        <v>1639</v>
      </c>
      <c r="S6679" s="388">
        <f>ROWS(R$5:R6679)</f>
        <v>6675</v>
      </c>
      <c r="T6679" s="388" t="str">
        <f>IF(_xlfn.IFNA(VLOOKUP(P6679,$AG$3:$AH$83,2,FALSE),"")='11.1'!$D$5,TXM!S6679,"")</f>
        <v/>
      </c>
      <c r="U6679" t="str">
        <f>IFERROR(SMALL($T$5:$T$9000,ROWS($T$5:T6679)),"")</f>
        <v/>
      </c>
    </row>
    <row r="6680" spans="1:21" ht="14.4" customHeight="1" x14ac:dyDescent="0.3">
      <c r="A6680" t="s">
        <v>1639</v>
      </c>
      <c r="D6680" s="388">
        <f>ROWS(C$5:C6680)</f>
        <v>6676</v>
      </c>
      <c r="E6680" s="388" t="str">
        <f>IF(_xlfn.IFNA(VLOOKUP(A6680,$AG$3:$AH$83,2,FALSE),"")='11.1'!$D$5,TXM!D6680,"")</f>
        <v/>
      </c>
      <c r="F6680" t="str">
        <f>IFERROR(SMALL($E$5:$E$9000,ROWS($E$5:E6680)),"")</f>
        <v/>
      </c>
      <c r="I6680" s="371" t="s">
        <v>74</v>
      </c>
      <c r="J6680" t="s">
        <v>1318</v>
      </c>
      <c r="K6680" s="372">
        <v>658008</v>
      </c>
      <c r="L6680" s="388">
        <f>ROWS(K$5:K6680)</f>
        <v>6676</v>
      </c>
      <c r="M6680" s="388" t="str">
        <f>IF(_xlfn.IFNA(VLOOKUP(I6680,$AG$3:$AH$83,2,FALSE),"")='11.1'!$D$5,TXM!L6680,"")</f>
        <v/>
      </c>
      <c r="N6680" t="str">
        <f>IFERROR(SMALL($M$5:$M$9000,ROWS($M$5:M6680)),"")</f>
        <v/>
      </c>
      <c r="P6680" t="s">
        <v>1639</v>
      </c>
      <c r="S6680" s="388">
        <f>ROWS(R$5:R6680)</f>
        <v>6676</v>
      </c>
      <c r="T6680" s="388" t="str">
        <f>IF(_xlfn.IFNA(VLOOKUP(P6680,$AG$3:$AH$83,2,FALSE),"")='11.1'!$D$5,TXM!S6680,"")</f>
        <v/>
      </c>
      <c r="U6680" t="str">
        <f>IFERROR(SMALL($T$5:$T$9000,ROWS($T$5:T6680)),"")</f>
        <v/>
      </c>
    </row>
    <row r="6681" spans="1:21" ht="14.4" customHeight="1" x14ac:dyDescent="0.3">
      <c r="A6681" t="s">
        <v>1639</v>
      </c>
      <c r="D6681" s="388">
        <f>ROWS(C$5:C6681)</f>
        <v>6677</v>
      </c>
      <c r="E6681" s="388" t="str">
        <f>IF(_xlfn.IFNA(VLOOKUP(A6681,$AG$3:$AH$83,2,FALSE),"")='11.1'!$D$5,TXM!D6681,"")</f>
        <v/>
      </c>
      <c r="F6681" t="str">
        <f>IFERROR(SMALL($E$5:$E$9000,ROWS($E$5:E6681)),"")</f>
        <v/>
      </c>
      <c r="I6681" s="371" t="s">
        <v>74</v>
      </c>
      <c r="J6681" t="s">
        <v>843</v>
      </c>
      <c r="K6681" s="372">
        <v>479635</v>
      </c>
      <c r="L6681" s="388">
        <f>ROWS(K$5:K6681)</f>
        <v>6677</v>
      </c>
      <c r="M6681" s="388" t="str">
        <f>IF(_xlfn.IFNA(VLOOKUP(I6681,$AG$3:$AH$83,2,FALSE),"")='11.1'!$D$5,TXM!L6681,"")</f>
        <v/>
      </c>
      <c r="N6681" t="str">
        <f>IFERROR(SMALL($M$5:$M$9000,ROWS($M$5:M6681)),"")</f>
        <v/>
      </c>
      <c r="P6681" t="s">
        <v>1639</v>
      </c>
      <c r="S6681" s="388">
        <f>ROWS(R$5:R6681)</f>
        <v>6677</v>
      </c>
      <c r="T6681" s="388" t="str">
        <f>IF(_xlfn.IFNA(VLOOKUP(P6681,$AG$3:$AH$83,2,FALSE),"")='11.1'!$D$5,TXM!S6681,"")</f>
        <v/>
      </c>
      <c r="U6681" t="str">
        <f>IFERROR(SMALL($T$5:$T$9000,ROWS($T$5:T6681)),"")</f>
        <v/>
      </c>
    </row>
    <row r="6682" spans="1:21" ht="14.4" customHeight="1" x14ac:dyDescent="0.3">
      <c r="A6682" t="s">
        <v>1639</v>
      </c>
      <c r="D6682" s="388">
        <f>ROWS(C$5:C6682)</f>
        <v>6678</v>
      </c>
      <c r="E6682" s="388" t="str">
        <f>IF(_xlfn.IFNA(VLOOKUP(A6682,$AG$3:$AH$83,2,FALSE),"")='11.1'!$D$5,TXM!D6682,"")</f>
        <v/>
      </c>
      <c r="F6682" t="str">
        <f>IFERROR(SMALL($E$5:$E$9000,ROWS($E$5:E6682)),"")</f>
        <v/>
      </c>
      <c r="I6682" s="371" t="s">
        <v>74</v>
      </c>
      <c r="J6682" t="s">
        <v>1285</v>
      </c>
      <c r="K6682" s="372">
        <v>195323</v>
      </c>
      <c r="L6682" s="388">
        <f>ROWS(K$5:K6682)</f>
        <v>6678</v>
      </c>
      <c r="M6682" s="388" t="str">
        <f>IF(_xlfn.IFNA(VLOOKUP(I6682,$AG$3:$AH$83,2,FALSE),"")='11.1'!$D$5,TXM!L6682,"")</f>
        <v/>
      </c>
      <c r="N6682" t="str">
        <f>IFERROR(SMALL($M$5:$M$9000,ROWS($M$5:M6682)),"")</f>
        <v/>
      </c>
      <c r="P6682" t="s">
        <v>1639</v>
      </c>
      <c r="S6682" s="388">
        <f>ROWS(R$5:R6682)</f>
        <v>6678</v>
      </c>
      <c r="T6682" s="388" t="str">
        <f>IF(_xlfn.IFNA(VLOOKUP(P6682,$AG$3:$AH$83,2,FALSE),"")='11.1'!$D$5,TXM!S6682,"")</f>
        <v/>
      </c>
      <c r="U6682" t="str">
        <f>IFERROR(SMALL($T$5:$T$9000,ROWS($T$5:T6682)),"")</f>
        <v/>
      </c>
    </row>
    <row r="6683" spans="1:21" ht="14.4" customHeight="1" x14ac:dyDescent="0.3">
      <c r="A6683" t="s">
        <v>1639</v>
      </c>
      <c r="D6683" s="388">
        <f>ROWS(C$5:C6683)</f>
        <v>6679</v>
      </c>
      <c r="E6683" s="388" t="str">
        <f>IF(_xlfn.IFNA(VLOOKUP(A6683,$AG$3:$AH$83,2,FALSE),"")='11.1'!$D$5,TXM!D6683,"")</f>
        <v/>
      </c>
      <c r="F6683" t="str">
        <f>IFERROR(SMALL($E$5:$E$9000,ROWS($E$5:E6683)),"")</f>
        <v/>
      </c>
      <c r="I6683" s="371" t="s">
        <v>74</v>
      </c>
      <c r="J6683" t="s">
        <v>107</v>
      </c>
      <c r="K6683" s="372">
        <v>116664</v>
      </c>
      <c r="L6683" s="388">
        <f>ROWS(K$5:K6683)</f>
        <v>6679</v>
      </c>
      <c r="M6683" s="388" t="str">
        <f>IF(_xlfn.IFNA(VLOOKUP(I6683,$AG$3:$AH$83,2,FALSE),"")='11.1'!$D$5,TXM!L6683,"")</f>
        <v/>
      </c>
      <c r="N6683" t="str">
        <f>IFERROR(SMALL($M$5:$M$9000,ROWS($M$5:M6683)),"")</f>
        <v/>
      </c>
      <c r="P6683" t="s">
        <v>1639</v>
      </c>
      <c r="S6683" s="388">
        <f>ROWS(R$5:R6683)</f>
        <v>6679</v>
      </c>
      <c r="T6683" s="388" t="str">
        <f>IF(_xlfn.IFNA(VLOOKUP(P6683,$AG$3:$AH$83,2,FALSE),"")='11.1'!$D$5,TXM!S6683,"")</f>
        <v/>
      </c>
      <c r="U6683" t="str">
        <f>IFERROR(SMALL($T$5:$T$9000,ROWS($T$5:T6683)),"")</f>
        <v/>
      </c>
    </row>
    <row r="6684" spans="1:21" ht="14.4" customHeight="1" x14ac:dyDescent="0.3">
      <c r="A6684" t="s">
        <v>1639</v>
      </c>
      <c r="D6684" s="388">
        <f>ROWS(C$5:C6684)</f>
        <v>6680</v>
      </c>
      <c r="E6684" s="388" t="str">
        <f>IF(_xlfn.IFNA(VLOOKUP(A6684,$AG$3:$AH$83,2,FALSE),"")='11.1'!$D$5,TXM!D6684,"")</f>
        <v/>
      </c>
      <c r="F6684" t="str">
        <f>IFERROR(SMALL($E$5:$E$9000,ROWS($E$5:E6684)),"")</f>
        <v/>
      </c>
      <c r="I6684" s="371" t="s">
        <v>74</v>
      </c>
      <c r="J6684" t="s">
        <v>847</v>
      </c>
      <c r="K6684" s="372">
        <v>109109</v>
      </c>
      <c r="L6684" s="388">
        <f>ROWS(K$5:K6684)</f>
        <v>6680</v>
      </c>
      <c r="M6684" s="388" t="str">
        <f>IF(_xlfn.IFNA(VLOOKUP(I6684,$AG$3:$AH$83,2,FALSE),"")='11.1'!$D$5,TXM!L6684,"")</f>
        <v/>
      </c>
      <c r="N6684" t="str">
        <f>IFERROR(SMALL($M$5:$M$9000,ROWS($M$5:M6684)),"")</f>
        <v/>
      </c>
      <c r="P6684" t="s">
        <v>1639</v>
      </c>
      <c r="S6684" s="388">
        <f>ROWS(R$5:R6684)</f>
        <v>6680</v>
      </c>
      <c r="T6684" s="388" t="str">
        <f>IF(_xlfn.IFNA(VLOOKUP(P6684,$AG$3:$AH$83,2,FALSE),"")='11.1'!$D$5,TXM!S6684,"")</f>
        <v/>
      </c>
      <c r="U6684" t="str">
        <f>IFERROR(SMALL($T$5:$T$9000,ROWS($T$5:T6684)),"")</f>
        <v/>
      </c>
    </row>
    <row r="6685" spans="1:21" ht="14.4" customHeight="1" x14ac:dyDescent="0.3">
      <c r="A6685" t="s">
        <v>1639</v>
      </c>
      <c r="D6685" s="388">
        <f>ROWS(C$5:C6685)</f>
        <v>6681</v>
      </c>
      <c r="E6685" s="388" t="str">
        <f>IF(_xlfn.IFNA(VLOOKUP(A6685,$AG$3:$AH$83,2,FALSE),"")='11.1'!$D$5,TXM!D6685,"")</f>
        <v/>
      </c>
      <c r="F6685" t="str">
        <f>IFERROR(SMALL($E$5:$E$9000,ROWS($E$5:E6685)),"")</f>
        <v/>
      </c>
      <c r="I6685" s="371" t="s">
        <v>74</v>
      </c>
      <c r="J6685" t="s">
        <v>861</v>
      </c>
      <c r="K6685" s="372">
        <v>106156</v>
      </c>
      <c r="L6685" s="388">
        <f>ROWS(K$5:K6685)</f>
        <v>6681</v>
      </c>
      <c r="M6685" s="388" t="str">
        <f>IF(_xlfn.IFNA(VLOOKUP(I6685,$AG$3:$AH$83,2,FALSE),"")='11.1'!$D$5,TXM!L6685,"")</f>
        <v/>
      </c>
      <c r="N6685" t="str">
        <f>IFERROR(SMALL($M$5:$M$9000,ROWS($M$5:M6685)),"")</f>
        <v/>
      </c>
      <c r="P6685" t="s">
        <v>1639</v>
      </c>
      <c r="S6685" s="388">
        <f>ROWS(R$5:R6685)</f>
        <v>6681</v>
      </c>
      <c r="T6685" s="388" t="str">
        <f>IF(_xlfn.IFNA(VLOOKUP(P6685,$AG$3:$AH$83,2,FALSE),"")='11.1'!$D$5,TXM!S6685,"")</f>
        <v/>
      </c>
      <c r="U6685" t="str">
        <f>IFERROR(SMALL($T$5:$T$9000,ROWS($T$5:T6685)),"")</f>
        <v/>
      </c>
    </row>
    <row r="6686" spans="1:21" ht="14.4" customHeight="1" x14ac:dyDescent="0.3">
      <c r="A6686" t="s">
        <v>1639</v>
      </c>
      <c r="D6686" s="388">
        <f>ROWS(C$5:C6686)</f>
        <v>6682</v>
      </c>
      <c r="E6686" s="388" t="str">
        <f>IF(_xlfn.IFNA(VLOOKUP(A6686,$AG$3:$AH$83,2,FALSE),"")='11.1'!$D$5,TXM!D6686,"")</f>
        <v/>
      </c>
      <c r="F6686" t="str">
        <f>IFERROR(SMALL($E$5:$E$9000,ROWS($E$5:E6686)),"")</f>
        <v/>
      </c>
      <c r="I6686" s="371" t="s">
        <v>74</v>
      </c>
      <c r="J6686" t="s">
        <v>845</v>
      </c>
      <c r="K6686" s="372">
        <v>82315</v>
      </c>
      <c r="L6686" s="388">
        <f>ROWS(K$5:K6686)</f>
        <v>6682</v>
      </c>
      <c r="M6686" s="388" t="str">
        <f>IF(_xlfn.IFNA(VLOOKUP(I6686,$AG$3:$AH$83,2,FALSE),"")='11.1'!$D$5,TXM!L6686,"")</f>
        <v/>
      </c>
      <c r="N6686" t="str">
        <f>IFERROR(SMALL($M$5:$M$9000,ROWS($M$5:M6686)),"")</f>
        <v/>
      </c>
      <c r="P6686" t="s">
        <v>1639</v>
      </c>
      <c r="S6686" s="388">
        <f>ROWS(R$5:R6686)</f>
        <v>6682</v>
      </c>
      <c r="T6686" s="388" t="str">
        <f>IF(_xlfn.IFNA(VLOOKUP(P6686,$AG$3:$AH$83,2,FALSE),"")='11.1'!$D$5,TXM!S6686,"")</f>
        <v/>
      </c>
      <c r="U6686" t="str">
        <f>IFERROR(SMALL($T$5:$T$9000,ROWS($T$5:T6686)),"")</f>
        <v/>
      </c>
    </row>
    <row r="6687" spans="1:21" ht="14.4" customHeight="1" x14ac:dyDescent="0.3">
      <c r="A6687" t="s">
        <v>1639</v>
      </c>
      <c r="D6687" s="388">
        <f>ROWS(C$5:C6687)</f>
        <v>6683</v>
      </c>
      <c r="E6687" s="388" t="str">
        <f>IF(_xlfn.IFNA(VLOOKUP(A6687,$AG$3:$AH$83,2,FALSE),"")='11.1'!$D$5,TXM!D6687,"")</f>
        <v/>
      </c>
      <c r="F6687" t="str">
        <f>IFERROR(SMALL($E$5:$E$9000,ROWS($E$5:E6687)),"")</f>
        <v/>
      </c>
      <c r="I6687" s="371" t="s">
        <v>74</v>
      </c>
      <c r="J6687" t="s">
        <v>869</v>
      </c>
      <c r="K6687" s="372">
        <v>50653</v>
      </c>
      <c r="L6687" s="388">
        <f>ROWS(K$5:K6687)</f>
        <v>6683</v>
      </c>
      <c r="M6687" s="388" t="str">
        <f>IF(_xlfn.IFNA(VLOOKUP(I6687,$AG$3:$AH$83,2,FALSE),"")='11.1'!$D$5,TXM!L6687,"")</f>
        <v/>
      </c>
      <c r="N6687" t="str">
        <f>IFERROR(SMALL($M$5:$M$9000,ROWS($M$5:M6687)),"")</f>
        <v/>
      </c>
      <c r="P6687" t="s">
        <v>1639</v>
      </c>
      <c r="S6687" s="388">
        <f>ROWS(R$5:R6687)</f>
        <v>6683</v>
      </c>
      <c r="T6687" s="388" t="str">
        <f>IF(_xlfn.IFNA(VLOOKUP(P6687,$AG$3:$AH$83,2,FALSE),"")='11.1'!$D$5,TXM!S6687,"")</f>
        <v/>
      </c>
      <c r="U6687" t="str">
        <f>IFERROR(SMALL($T$5:$T$9000,ROWS($T$5:T6687)),"")</f>
        <v/>
      </c>
    </row>
    <row r="6688" spans="1:21" ht="14.4" customHeight="1" x14ac:dyDescent="0.3">
      <c r="A6688" t="s">
        <v>1639</v>
      </c>
      <c r="D6688" s="388">
        <f>ROWS(C$5:C6688)</f>
        <v>6684</v>
      </c>
      <c r="E6688" s="388" t="str">
        <f>IF(_xlfn.IFNA(VLOOKUP(A6688,$AG$3:$AH$83,2,FALSE),"")='11.1'!$D$5,TXM!D6688,"")</f>
        <v/>
      </c>
      <c r="F6688" t="str">
        <f>IFERROR(SMALL($E$5:$E$9000,ROWS($E$5:E6688)),"")</f>
        <v/>
      </c>
      <c r="I6688" s="371" t="s">
        <v>74</v>
      </c>
      <c r="J6688" t="s">
        <v>777</v>
      </c>
      <c r="K6688" s="372">
        <v>49369</v>
      </c>
      <c r="L6688" s="388">
        <f>ROWS(K$5:K6688)</f>
        <v>6684</v>
      </c>
      <c r="M6688" s="388" t="str">
        <f>IF(_xlfn.IFNA(VLOOKUP(I6688,$AG$3:$AH$83,2,FALSE),"")='11.1'!$D$5,TXM!L6688,"")</f>
        <v/>
      </c>
      <c r="N6688" t="str">
        <f>IFERROR(SMALL($M$5:$M$9000,ROWS($M$5:M6688)),"")</f>
        <v/>
      </c>
      <c r="P6688" t="s">
        <v>1639</v>
      </c>
      <c r="S6688" s="388">
        <f>ROWS(R$5:R6688)</f>
        <v>6684</v>
      </c>
      <c r="T6688" s="388" t="str">
        <f>IF(_xlfn.IFNA(VLOOKUP(P6688,$AG$3:$AH$83,2,FALSE),"")='11.1'!$D$5,TXM!S6688,"")</f>
        <v/>
      </c>
      <c r="U6688" t="str">
        <f>IFERROR(SMALL($T$5:$T$9000,ROWS($T$5:T6688)),"")</f>
        <v/>
      </c>
    </row>
    <row r="6689" spans="1:21" ht="14.4" customHeight="1" x14ac:dyDescent="0.3">
      <c r="A6689" t="s">
        <v>1639</v>
      </c>
      <c r="D6689" s="388">
        <f>ROWS(C$5:C6689)</f>
        <v>6685</v>
      </c>
      <c r="E6689" s="388" t="str">
        <f>IF(_xlfn.IFNA(VLOOKUP(A6689,$AG$3:$AH$83,2,FALSE),"")='11.1'!$D$5,TXM!D6689,"")</f>
        <v/>
      </c>
      <c r="F6689" t="str">
        <f>IFERROR(SMALL($E$5:$E$9000,ROWS($E$5:E6689)),"")</f>
        <v/>
      </c>
      <c r="I6689" s="371" t="s">
        <v>74</v>
      </c>
      <c r="J6689" t="s">
        <v>1434</v>
      </c>
      <c r="K6689" s="372">
        <v>35538</v>
      </c>
      <c r="L6689" s="388">
        <f>ROWS(K$5:K6689)</f>
        <v>6685</v>
      </c>
      <c r="M6689" s="388" t="str">
        <f>IF(_xlfn.IFNA(VLOOKUP(I6689,$AG$3:$AH$83,2,FALSE),"")='11.1'!$D$5,TXM!L6689,"")</f>
        <v/>
      </c>
      <c r="N6689" t="str">
        <f>IFERROR(SMALL($M$5:$M$9000,ROWS($M$5:M6689)),"")</f>
        <v/>
      </c>
      <c r="P6689" t="s">
        <v>1639</v>
      </c>
      <c r="S6689" s="388">
        <f>ROWS(R$5:R6689)</f>
        <v>6685</v>
      </c>
      <c r="T6689" s="388" t="str">
        <f>IF(_xlfn.IFNA(VLOOKUP(P6689,$AG$3:$AH$83,2,FALSE),"")='11.1'!$D$5,TXM!S6689,"")</f>
        <v/>
      </c>
      <c r="U6689" t="str">
        <f>IFERROR(SMALL($T$5:$T$9000,ROWS($T$5:T6689)),"")</f>
        <v/>
      </c>
    </row>
    <row r="6690" spans="1:21" ht="14.4" customHeight="1" x14ac:dyDescent="0.3">
      <c r="A6690" t="s">
        <v>1639</v>
      </c>
      <c r="D6690" s="388">
        <f>ROWS(C$5:C6690)</f>
        <v>6686</v>
      </c>
      <c r="E6690" s="388" t="str">
        <f>IF(_xlfn.IFNA(VLOOKUP(A6690,$AG$3:$AH$83,2,FALSE),"")='11.1'!$D$5,TXM!D6690,"")</f>
        <v/>
      </c>
      <c r="F6690" t="str">
        <f>IFERROR(SMALL($E$5:$E$9000,ROWS($E$5:E6690)),"")</f>
        <v/>
      </c>
      <c r="I6690" s="371" t="s">
        <v>74</v>
      </c>
      <c r="J6690" t="s">
        <v>779</v>
      </c>
      <c r="K6690" s="372">
        <v>24392</v>
      </c>
      <c r="L6690" s="388">
        <f>ROWS(K$5:K6690)</f>
        <v>6686</v>
      </c>
      <c r="M6690" s="388" t="str">
        <f>IF(_xlfn.IFNA(VLOOKUP(I6690,$AG$3:$AH$83,2,FALSE),"")='11.1'!$D$5,TXM!L6690,"")</f>
        <v/>
      </c>
      <c r="N6690" t="str">
        <f>IFERROR(SMALL($M$5:$M$9000,ROWS($M$5:M6690)),"")</f>
        <v/>
      </c>
      <c r="P6690" t="s">
        <v>1639</v>
      </c>
      <c r="S6690" s="388">
        <f>ROWS(R$5:R6690)</f>
        <v>6686</v>
      </c>
      <c r="T6690" s="388" t="str">
        <f>IF(_xlfn.IFNA(VLOOKUP(P6690,$AG$3:$AH$83,2,FALSE),"")='11.1'!$D$5,TXM!S6690,"")</f>
        <v/>
      </c>
      <c r="U6690" t="str">
        <f>IFERROR(SMALL($T$5:$T$9000,ROWS($T$5:T6690)),"")</f>
        <v/>
      </c>
    </row>
    <row r="6691" spans="1:21" ht="14.4" customHeight="1" x14ac:dyDescent="0.3">
      <c r="A6691" t="s">
        <v>1639</v>
      </c>
      <c r="D6691" s="388">
        <f>ROWS(C$5:C6691)</f>
        <v>6687</v>
      </c>
      <c r="E6691" s="388" t="str">
        <f>IF(_xlfn.IFNA(VLOOKUP(A6691,$AG$3:$AH$83,2,FALSE),"")='11.1'!$D$5,TXM!D6691,"")</f>
        <v/>
      </c>
      <c r="F6691" t="str">
        <f>IFERROR(SMALL($E$5:$E$9000,ROWS($E$5:E6691)),"")</f>
        <v/>
      </c>
      <c r="I6691" s="371" t="s">
        <v>74</v>
      </c>
      <c r="J6691" t="s">
        <v>795</v>
      </c>
      <c r="K6691" s="372">
        <v>21867</v>
      </c>
      <c r="L6691" s="388">
        <f>ROWS(K$5:K6691)</f>
        <v>6687</v>
      </c>
      <c r="M6691" s="388" t="str">
        <f>IF(_xlfn.IFNA(VLOOKUP(I6691,$AG$3:$AH$83,2,FALSE),"")='11.1'!$D$5,TXM!L6691,"")</f>
        <v/>
      </c>
      <c r="N6691" t="str">
        <f>IFERROR(SMALL($M$5:$M$9000,ROWS($M$5:M6691)),"")</f>
        <v/>
      </c>
      <c r="P6691" t="s">
        <v>1639</v>
      </c>
      <c r="S6691" s="388">
        <f>ROWS(R$5:R6691)</f>
        <v>6687</v>
      </c>
      <c r="T6691" s="388" t="str">
        <f>IF(_xlfn.IFNA(VLOOKUP(P6691,$AG$3:$AH$83,2,FALSE),"")='11.1'!$D$5,TXM!S6691,"")</f>
        <v/>
      </c>
      <c r="U6691" t="str">
        <f>IFERROR(SMALL($T$5:$T$9000,ROWS($T$5:T6691)),"")</f>
        <v/>
      </c>
    </row>
    <row r="6692" spans="1:21" ht="14.4" customHeight="1" x14ac:dyDescent="0.3">
      <c r="A6692" t="s">
        <v>1639</v>
      </c>
      <c r="D6692" s="388">
        <f>ROWS(C$5:C6692)</f>
        <v>6688</v>
      </c>
      <c r="E6692" s="388" t="str">
        <f>IF(_xlfn.IFNA(VLOOKUP(A6692,$AG$3:$AH$83,2,FALSE),"")='11.1'!$D$5,TXM!D6692,"")</f>
        <v/>
      </c>
      <c r="F6692" t="str">
        <f>IFERROR(SMALL($E$5:$E$9000,ROWS($E$5:E6692)),"")</f>
        <v/>
      </c>
      <c r="I6692" s="371" t="s">
        <v>74</v>
      </c>
      <c r="J6692" t="s">
        <v>859</v>
      </c>
      <c r="K6692" s="372">
        <v>15312</v>
      </c>
      <c r="L6692" s="388">
        <f>ROWS(K$5:K6692)</f>
        <v>6688</v>
      </c>
      <c r="M6692" s="388" t="str">
        <f>IF(_xlfn.IFNA(VLOOKUP(I6692,$AG$3:$AH$83,2,FALSE),"")='11.1'!$D$5,TXM!L6692,"")</f>
        <v/>
      </c>
      <c r="N6692" t="str">
        <f>IFERROR(SMALL($M$5:$M$9000,ROWS($M$5:M6692)),"")</f>
        <v/>
      </c>
      <c r="P6692" t="s">
        <v>1639</v>
      </c>
      <c r="S6692" s="388">
        <f>ROWS(R$5:R6692)</f>
        <v>6688</v>
      </c>
      <c r="T6692" s="388" t="str">
        <f>IF(_xlfn.IFNA(VLOOKUP(P6692,$AG$3:$AH$83,2,FALSE),"")='11.1'!$D$5,TXM!S6692,"")</f>
        <v/>
      </c>
      <c r="U6692" t="str">
        <f>IFERROR(SMALL($T$5:$T$9000,ROWS($T$5:T6692)),"")</f>
        <v/>
      </c>
    </row>
    <row r="6693" spans="1:21" ht="14.4" customHeight="1" x14ac:dyDescent="0.3">
      <c r="A6693" t="s">
        <v>1639</v>
      </c>
      <c r="D6693" s="388">
        <f>ROWS(C$5:C6693)</f>
        <v>6689</v>
      </c>
      <c r="E6693" s="388" t="str">
        <f>IF(_xlfn.IFNA(VLOOKUP(A6693,$AG$3:$AH$83,2,FALSE),"")='11.1'!$D$5,TXM!D6693,"")</f>
        <v/>
      </c>
      <c r="F6693" t="str">
        <f>IFERROR(SMALL($E$5:$E$9000,ROWS($E$5:E6693)),"")</f>
        <v/>
      </c>
      <c r="I6693" s="371" t="s">
        <v>74</v>
      </c>
      <c r="J6693" t="s">
        <v>821</v>
      </c>
      <c r="K6693" s="372">
        <v>10167</v>
      </c>
      <c r="L6693" s="388">
        <f>ROWS(K$5:K6693)</f>
        <v>6689</v>
      </c>
      <c r="M6693" s="388" t="str">
        <f>IF(_xlfn.IFNA(VLOOKUP(I6693,$AG$3:$AH$83,2,FALSE),"")='11.1'!$D$5,TXM!L6693,"")</f>
        <v/>
      </c>
      <c r="N6693" t="str">
        <f>IFERROR(SMALL($M$5:$M$9000,ROWS($M$5:M6693)),"")</f>
        <v/>
      </c>
      <c r="P6693" t="s">
        <v>1639</v>
      </c>
      <c r="S6693" s="388">
        <f>ROWS(R$5:R6693)</f>
        <v>6689</v>
      </c>
      <c r="T6693" s="388" t="str">
        <f>IF(_xlfn.IFNA(VLOOKUP(P6693,$AG$3:$AH$83,2,FALSE),"")='11.1'!$D$5,TXM!S6693,"")</f>
        <v/>
      </c>
      <c r="U6693" t="str">
        <f>IFERROR(SMALL($T$5:$T$9000,ROWS($T$5:T6693)),"")</f>
        <v/>
      </c>
    </row>
    <row r="6694" spans="1:21" ht="14.4" customHeight="1" x14ac:dyDescent="0.3">
      <c r="A6694" t="s">
        <v>1639</v>
      </c>
      <c r="D6694" s="388">
        <f>ROWS(C$5:C6694)</f>
        <v>6690</v>
      </c>
      <c r="E6694" s="388" t="str">
        <f>IF(_xlfn.IFNA(VLOOKUP(A6694,$AG$3:$AH$83,2,FALSE),"")='11.1'!$D$5,TXM!D6694,"")</f>
        <v/>
      </c>
      <c r="F6694" t="str">
        <f>IFERROR(SMALL($E$5:$E$9000,ROWS($E$5:E6694)),"")</f>
        <v/>
      </c>
      <c r="I6694" s="371" t="s">
        <v>74</v>
      </c>
      <c r="J6694" t="s">
        <v>1240</v>
      </c>
      <c r="K6694" s="372">
        <v>8213</v>
      </c>
      <c r="L6694" s="388">
        <f>ROWS(K$5:K6694)</f>
        <v>6690</v>
      </c>
      <c r="M6694" s="388" t="str">
        <f>IF(_xlfn.IFNA(VLOOKUP(I6694,$AG$3:$AH$83,2,FALSE),"")='11.1'!$D$5,TXM!L6694,"")</f>
        <v/>
      </c>
      <c r="N6694" t="str">
        <f>IFERROR(SMALL($M$5:$M$9000,ROWS($M$5:M6694)),"")</f>
        <v/>
      </c>
      <c r="P6694" t="s">
        <v>1639</v>
      </c>
      <c r="S6694" s="388">
        <f>ROWS(R$5:R6694)</f>
        <v>6690</v>
      </c>
      <c r="T6694" s="388" t="str">
        <f>IF(_xlfn.IFNA(VLOOKUP(P6694,$AG$3:$AH$83,2,FALSE),"")='11.1'!$D$5,TXM!S6694,"")</f>
        <v/>
      </c>
      <c r="U6694" t="str">
        <f>IFERROR(SMALL($T$5:$T$9000,ROWS($T$5:T6694)),"")</f>
        <v/>
      </c>
    </row>
    <row r="6695" spans="1:21" ht="14.4" customHeight="1" x14ac:dyDescent="0.3">
      <c r="A6695" t="s">
        <v>1639</v>
      </c>
      <c r="D6695" s="388">
        <f>ROWS(C$5:C6695)</f>
        <v>6691</v>
      </c>
      <c r="E6695" s="388" t="str">
        <f>IF(_xlfn.IFNA(VLOOKUP(A6695,$AG$3:$AH$83,2,FALSE),"")='11.1'!$D$5,TXM!D6695,"")</f>
        <v/>
      </c>
      <c r="F6695" t="str">
        <f>IFERROR(SMALL($E$5:$E$9000,ROWS($E$5:E6695)),"")</f>
        <v/>
      </c>
      <c r="I6695" s="371" t="s">
        <v>74</v>
      </c>
      <c r="J6695" t="s">
        <v>823</v>
      </c>
      <c r="K6695" s="372">
        <v>7665</v>
      </c>
      <c r="L6695" s="388">
        <f>ROWS(K$5:K6695)</f>
        <v>6691</v>
      </c>
      <c r="M6695" s="388" t="str">
        <f>IF(_xlfn.IFNA(VLOOKUP(I6695,$AG$3:$AH$83,2,FALSE),"")='11.1'!$D$5,TXM!L6695,"")</f>
        <v/>
      </c>
      <c r="N6695" t="str">
        <f>IFERROR(SMALL($M$5:$M$9000,ROWS($M$5:M6695)),"")</f>
        <v/>
      </c>
      <c r="P6695" t="s">
        <v>1639</v>
      </c>
      <c r="S6695" s="388">
        <f>ROWS(R$5:R6695)</f>
        <v>6691</v>
      </c>
      <c r="T6695" s="388" t="str">
        <f>IF(_xlfn.IFNA(VLOOKUP(P6695,$AG$3:$AH$83,2,FALSE),"")='11.1'!$D$5,TXM!S6695,"")</f>
        <v/>
      </c>
      <c r="U6695" t="str">
        <f>IFERROR(SMALL($T$5:$T$9000,ROWS($T$5:T6695)),"")</f>
        <v/>
      </c>
    </row>
    <row r="6696" spans="1:21" ht="14.4" customHeight="1" x14ac:dyDescent="0.3">
      <c r="A6696" t="s">
        <v>1639</v>
      </c>
      <c r="D6696" s="388">
        <f>ROWS(C$5:C6696)</f>
        <v>6692</v>
      </c>
      <c r="E6696" s="388" t="str">
        <f>IF(_xlfn.IFNA(VLOOKUP(A6696,$AG$3:$AH$83,2,FALSE),"")='11.1'!$D$5,TXM!D6696,"")</f>
        <v/>
      </c>
      <c r="F6696" t="str">
        <f>IFERROR(SMALL($E$5:$E$9000,ROWS($E$5:E6696)),"")</f>
        <v/>
      </c>
      <c r="I6696" s="371" t="s">
        <v>74</v>
      </c>
      <c r="J6696" t="s">
        <v>825</v>
      </c>
      <c r="K6696" s="372">
        <v>5426</v>
      </c>
      <c r="L6696" s="388">
        <f>ROWS(K$5:K6696)</f>
        <v>6692</v>
      </c>
      <c r="M6696" s="388" t="str">
        <f>IF(_xlfn.IFNA(VLOOKUP(I6696,$AG$3:$AH$83,2,FALSE),"")='11.1'!$D$5,TXM!L6696,"")</f>
        <v/>
      </c>
      <c r="N6696" t="str">
        <f>IFERROR(SMALL($M$5:$M$9000,ROWS($M$5:M6696)),"")</f>
        <v/>
      </c>
      <c r="P6696" t="s">
        <v>1639</v>
      </c>
      <c r="S6696" s="388">
        <f>ROWS(R$5:R6696)</f>
        <v>6692</v>
      </c>
      <c r="T6696" s="388" t="str">
        <f>IF(_xlfn.IFNA(VLOOKUP(P6696,$AG$3:$AH$83,2,FALSE),"")='11.1'!$D$5,TXM!S6696,"")</f>
        <v/>
      </c>
      <c r="U6696" t="str">
        <f>IFERROR(SMALL($T$5:$T$9000,ROWS($T$5:T6696)),"")</f>
        <v/>
      </c>
    </row>
    <row r="6697" spans="1:21" ht="14.4" customHeight="1" x14ac:dyDescent="0.3">
      <c r="A6697" t="s">
        <v>1639</v>
      </c>
      <c r="D6697" s="388">
        <f>ROWS(C$5:C6697)</f>
        <v>6693</v>
      </c>
      <c r="E6697" s="388" t="str">
        <f>IF(_xlfn.IFNA(VLOOKUP(A6697,$AG$3:$AH$83,2,FALSE),"")='11.1'!$D$5,TXM!D6697,"")</f>
        <v/>
      </c>
      <c r="F6697" t="str">
        <f>IFERROR(SMALL($E$5:$E$9000,ROWS($E$5:E6697)),"")</f>
        <v/>
      </c>
      <c r="I6697" s="371" t="s">
        <v>74</v>
      </c>
      <c r="J6697" t="s">
        <v>1500</v>
      </c>
      <c r="K6697" s="372">
        <v>5223</v>
      </c>
      <c r="L6697" s="388">
        <f>ROWS(K$5:K6697)</f>
        <v>6693</v>
      </c>
      <c r="M6697" s="388" t="str">
        <f>IF(_xlfn.IFNA(VLOOKUP(I6697,$AG$3:$AH$83,2,FALSE),"")='11.1'!$D$5,TXM!L6697,"")</f>
        <v/>
      </c>
      <c r="N6697" t="str">
        <f>IFERROR(SMALL($M$5:$M$9000,ROWS($M$5:M6697)),"")</f>
        <v/>
      </c>
      <c r="P6697" t="s">
        <v>1639</v>
      </c>
      <c r="S6697" s="388">
        <f>ROWS(R$5:R6697)</f>
        <v>6693</v>
      </c>
      <c r="T6697" s="388" t="str">
        <f>IF(_xlfn.IFNA(VLOOKUP(P6697,$AG$3:$AH$83,2,FALSE),"")='11.1'!$D$5,TXM!S6697,"")</f>
        <v/>
      </c>
      <c r="U6697" t="str">
        <f>IFERROR(SMALL($T$5:$T$9000,ROWS($T$5:T6697)),"")</f>
        <v/>
      </c>
    </row>
    <row r="6698" spans="1:21" ht="14.4" customHeight="1" x14ac:dyDescent="0.3">
      <c r="A6698" t="s">
        <v>1639</v>
      </c>
      <c r="D6698" s="388">
        <f>ROWS(C$5:C6698)</f>
        <v>6694</v>
      </c>
      <c r="E6698" s="388" t="str">
        <f>IF(_xlfn.IFNA(VLOOKUP(A6698,$AG$3:$AH$83,2,FALSE),"")='11.1'!$D$5,TXM!D6698,"")</f>
        <v/>
      </c>
      <c r="F6698" t="str">
        <f>IFERROR(SMALL($E$5:$E$9000,ROWS($E$5:E6698)),"")</f>
        <v/>
      </c>
      <c r="I6698" s="371" t="s">
        <v>74</v>
      </c>
      <c r="J6698" t="s">
        <v>1006</v>
      </c>
      <c r="K6698" s="372">
        <v>4957</v>
      </c>
      <c r="L6698" s="388">
        <f>ROWS(K$5:K6698)</f>
        <v>6694</v>
      </c>
      <c r="M6698" s="388" t="str">
        <f>IF(_xlfn.IFNA(VLOOKUP(I6698,$AG$3:$AH$83,2,FALSE),"")='11.1'!$D$5,TXM!L6698,"")</f>
        <v/>
      </c>
      <c r="N6698" t="str">
        <f>IFERROR(SMALL($M$5:$M$9000,ROWS($M$5:M6698)),"")</f>
        <v/>
      </c>
      <c r="P6698" t="s">
        <v>1639</v>
      </c>
      <c r="S6698" s="388">
        <f>ROWS(R$5:R6698)</f>
        <v>6694</v>
      </c>
      <c r="T6698" s="388" t="str">
        <f>IF(_xlfn.IFNA(VLOOKUP(P6698,$AG$3:$AH$83,2,FALSE),"")='11.1'!$D$5,TXM!S6698,"")</f>
        <v/>
      </c>
      <c r="U6698" t="str">
        <f>IFERROR(SMALL($T$5:$T$9000,ROWS($T$5:T6698)),"")</f>
        <v/>
      </c>
    </row>
    <row r="6699" spans="1:21" ht="14.4" customHeight="1" x14ac:dyDescent="0.3">
      <c r="A6699" t="s">
        <v>1639</v>
      </c>
      <c r="D6699" s="388">
        <f>ROWS(C$5:C6699)</f>
        <v>6695</v>
      </c>
      <c r="E6699" s="388" t="str">
        <f>IF(_xlfn.IFNA(VLOOKUP(A6699,$AG$3:$AH$83,2,FALSE),"")='11.1'!$D$5,TXM!D6699,"")</f>
        <v/>
      </c>
      <c r="F6699" t="str">
        <f>IFERROR(SMALL($E$5:$E$9000,ROWS($E$5:E6699)),"")</f>
        <v/>
      </c>
      <c r="I6699" s="371" t="s">
        <v>74</v>
      </c>
      <c r="J6699" t="s">
        <v>849</v>
      </c>
      <c r="K6699" s="372">
        <v>3967</v>
      </c>
      <c r="L6699" s="388">
        <f>ROWS(K$5:K6699)</f>
        <v>6695</v>
      </c>
      <c r="M6699" s="388" t="str">
        <f>IF(_xlfn.IFNA(VLOOKUP(I6699,$AG$3:$AH$83,2,FALSE),"")='11.1'!$D$5,TXM!L6699,"")</f>
        <v/>
      </c>
      <c r="N6699" t="str">
        <f>IFERROR(SMALL($M$5:$M$9000,ROWS($M$5:M6699)),"")</f>
        <v/>
      </c>
      <c r="P6699" t="s">
        <v>1639</v>
      </c>
      <c r="S6699" s="388">
        <f>ROWS(R$5:R6699)</f>
        <v>6695</v>
      </c>
      <c r="T6699" s="388" t="str">
        <f>IF(_xlfn.IFNA(VLOOKUP(P6699,$AG$3:$AH$83,2,FALSE),"")='11.1'!$D$5,TXM!S6699,"")</f>
        <v/>
      </c>
      <c r="U6699" t="str">
        <f>IFERROR(SMALL($T$5:$T$9000,ROWS($T$5:T6699)),"")</f>
        <v/>
      </c>
    </row>
    <row r="6700" spans="1:21" ht="14.4" customHeight="1" x14ac:dyDescent="0.3">
      <c r="A6700" t="s">
        <v>1639</v>
      </c>
      <c r="D6700" s="388">
        <f>ROWS(C$5:C6700)</f>
        <v>6696</v>
      </c>
      <c r="E6700" s="388" t="str">
        <f>IF(_xlfn.IFNA(VLOOKUP(A6700,$AG$3:$AH$83,2,FALSE),"")='11.1'!$D$5,TXM!D6700,"")</f>
        <v/>
      </c>
      <c r="F6700" t="str">
        <f>IFERROR(SMALL($E$5:$E$9000,ROWS($E$5:E6700)),"")</f>
        <v/>
      </c>
      <c r="I6700" s="371" t="s">
        <v>74</v>
      </c>
      <c r="J6700" t="s">
        <v>104</v>
      </c>
      <c r="K6700" s="372">
        <v>2220</v>
      </c>
      <c r="L6700" s="388">
        <f>ROWS(K$5:K6700)</f>
        <v>6696</v>
      </c>
      <c r="M6700" s="388" t="str">
        <f>IF(_xlfn.IFNA(VLOOKUP(I6700,$AG$3:$AH$83,2,FALSE),"")='11.1'!$D$5,TXM!L6700,"")</f>
        <v/>
      </c>
      <c r="N6700" t="str">
        <f>IFERROR(SMALL($M$5:$M$9000,ROWS($M$5:M6700)),"")</f>
        <v/>
      </c>
      <c r="P6700" t="s">
        <v>1639</v>
      </c>
      <c r="S6700" s="388">
        <f>ROWS(R$5:R6700)</f>
        <v>6696</v>
      </c>
      <c r="T6700" s="388" t="str">
        <f>IF(_xlfn.IFNA(VLOOKUP(P6700,$AG$3:$AH$83,2,FALSE),"")='11.1'!$D$5,TXM!S6700,"")</f>
        <v/>
      </c>
      <c r="U6700" t="str">
        <f>IFERROR(SMALL($T$5:$T$9000,ROWS($T$5:T6700)),"")</f>
        <v/>
      </c>
    </row>
    <row r="6701" spans="1:21" ht="14.4" customHeight="1" x14ac:dyDescent="0.3">
      <c r="A6701" t="s">
        <v>1639</v>
      </c>
      <c r="D6701" s="388">
        <f>ROWS(C$5:C6701)</f>
        <v>6697</v>
      </c>
      <c r="E6701" s="388" t="str">
        <f>IF(_xlfn.IFNA(VLOOKUP(A6701,$AG$3:$AH$83,2,FALSE),"")='11.1'!$D$5,TXM!D6701,"")</f>
        <v/>
      </c>
      <c r="F6701" t="str">
        <f>IFERROR(SMALL($E$5:$E$9000,ROWS($E$5:E6701)),"")</f>
        <v/>
      </c>
      <c r="I6701" s="371" t="s">
        <v>74</v>
      </c>
      <c r="J6701" t="s">
        <v>94</v>
      </c>
      <c r="K6701" s="372">
        <v>1218</v>
      </c>
      <c r="L6701" s="388">
        <f>ROWS(K$5:K6701)</f>
        <v>6697</v>
      </c>
      <c r="M6701" s="388" t="str">
        <f>IF(_xlfn.IFNA(VLOOKUP(I6701,$AG$3:$AH$83,2,FALSE),"")='11.1'!$D$5,TXM!L6701,"")</f>
        <v/>
      </c>
      <c r="N6701" t="str">
        <f>IFERROR(SMALL($M$5:$M$9000,ROWS($M$5:M6701)),"")</f>
        <v/>
      </c>
      <c r="P6701" t="s">
        <v>1639</v>
      </c>
      <c r="S6701" s="388">
        <f>ROWS(R$5:R6701)</f>
        <v>6697</v>
      </c>
      <c r="T6701" s="388" t="str">
        <f>IF(_xlfn.IFNA(VLOOKUP(P6701,$AG$3:$AH$83,2,FALSE),"")='11.1'!$D$5,TXM!S6701,"")</f>
        <v/>
      </c>
      <c r="U6701" t="str">
        <f>IFERROR(SMALL($T$5:$T$9000,ROWS($T$5:T6701)),"")</f>
        <v/>
      </c>
    </row>
    <row r="6702" spans="1:21" ht="14.4" customHeight="1" x14ac:dyDescent="0.3">
      <c r="A6702" t="s">
        <v>1639</v>
      </c>
      <c r="D6702" s="388">
        <f>ROWS(C$5:C6702)</f>
        <v>6698</v>
      </c>
      <c r="E6702" s="388" t="str">
        <f>IF(_xlfn.IFNA(VLOOKUP(A6702,$AG$3:$AH$83,2,FALSE),"")='11.1'!$D$5,TXM!D6702,"")</f>
        <v/>
      </c>
      <c r="F6702" t="str">
        <f>IFERROR(SMALL($E$5:$E$9000,ROWS($E$5:E6702)),"")</f>
        <v/>
      </c>
      <c r="I6702" s="371" t="s">
        <v>74</v>
      </c>
      <c r="J6702" t="s">
        <v>105</v>
      </c>
      <c r="K6702" s="372">
        <v>1185</v>
      </c>
      <c r="L6702" s="388">
        <f>ROWS(K$5:K6702)</f>
        <v>6698</v>
      </c>
      <c r="M6702" s="388" t="str">
        <f>IF(_xlfn.IFNA(VLOOKUP(I6702,$AG$3:$AH$83,2,FALSE),"")='11.1'!$D$5,TXM!L6702,"")</f>
        <v/>
      </c>
      <c r="N6702" t="str">
        <f>IFERROR(SMALL($M$5:$M$9000,ROWS($M$5:M6702)),"")</f>
        <v/>
      </c>
      <c r="P6702" t="s">
        <v>1639</v>
      </c>
      <c r="S6702" s="388">
        <f>ROWS(R$5:R6702)</f>
        <v>6698</v>
      </c>
      <c r="T6702" s="388" t="str">
        <f>IF(_xlfn.IFNA(VLOOKUP(P6702,$AG$3:$AH$83,2,FALSE),"")='11.1'!$D$5,TXM!S6702,"")</f>
        <v/>
      </c>
      <c r="U6702" t="str">
        <f>IFERROR(SMALL($T$5:$T$9000,ROWS($T$5:T6702)),"")</f>
        <v/>
      </c>
    </row>
    <row r="6703" spans="1:21" ht="14.4" customHeight="1" x14ac:dyDescent="0.3">
      <c r="A6703" t="s">
        <v>1639</v>
      </c>
      <c r="D6703" s="388">
        <f>ROWS(C$5:C6703)</f>
        <v>6699</v>
      </c>
      <c r="E6703" s="388" t="str">
        <f>IF(_xlfn.IFNA(VLOOKUP(A6703,$AG$3:$AH$83,2,FALSE),"")='11.1'!$D$5,TXM!D6703,"")</f>
        <v/>
      </c>
      <c r="F6703" t="str">
        <f>IFERROR(SMALL($E$5:$E$9000,ROWS($E$5:E6703)),"")</f>
        <v/>
      </c>
      <c r="I6703" s="371" t="s">
        <v>74</v>
      </c>
      <c r="J6703" t="s">
        <v>817</v>
      </c>
      <c r="K6703" s="372">
        <v>930</v>
      </c>
      <c r="L6703" s="388">
        <f>ROWS(K$5:K6703)</f>
        <v>6699</v>
      </c>
      <c r="M6703" s="388" t="str">
        <f>IF(_xlfn.IFNA(VLOOKUP(I6703,$AG$3:$AH$83,2,FALSE),"")='11.1'!$D$5,TXM!L6703,"")</f>
        <v/>
      </c>
      <c r="N6703" t="str">
        <f>IFERROR(SMALL($M$5:$M$9000,ROWS($M$5:M6703)),"")</f>
        <v/>
      </c>
      <c r="P6703" t="s">
        <v>1639</v>
      </c>
      <c r="S6703" s="388">
        <f>ROWS(R$5:R6703)</f>
        <v>6699</v>
      </c>
      <c r="T6703" s="388" t="str">
        <f>IF(_xlfn.IFNA(VLOOKUP(P6703,$AG$3:$AH$83,2,FALSE),"")='11.1'!$D$5,TXM!S6703,"")</f>
        <v/>
      </c>
      <c r="U6703" t="str">
        <f>IFERROR(SMALL($T$5:$T$9000,ROWS($T$5:T6703)),"")</f>
        <v/>
      </c>
    </row>
    <row r="6704" spans="1:21" ht="14.4" customHeight="1" x14ac:dyDescent="0.3">
      <c r="A6704" t="s">
        <v>1639</v>
      </c>
      <c r="D6704" s="388">
        <f>ROWS(C$5:C6704)</f>
        <v>6700</v>
      </c>
      <c r="E6704" s="388" t="str">
        <f>IF(_xlfn.IFNA(VLOOKUP(A6704,$AG$3:$AH$83,2,FALSE),"")='11.1'!$D$5,TXM!D6704,"")</f>
        <v/>
      </c>
      <c r="F6704" t="str">
        <f>IFERROR(SMALL($E$5:$E$9000,ROWS($E$5:E6704)),"")</f>
        <v/>
      </c>
      <c r="I6704" s="371" t="s">
        <v>74</v>
      </c>
      <c r="J6704" t="s">
        <v>827</v>
      </c>
      <c r="K6704" s="372">
        <v>882</v>
      </c>
      <c r="L6704" s="388">
        <f>ROWS(K$5:K6704)</f>
        <v>6700</v>
      </c>
      <c r="M6704" s="388" t="str">
        <f>IF(_xlfn.IFNA(VLOOKUP(I6704,$AG$3:$AH$83,2,FALSE),"")='11.1'!$D$5,TXM!L6704,"")</f>
        <v/>
      </c>
      <c r="N6704" t="str">
        <f>IFERROR(SMALL($M$5:$M$9000,ROWS($M$5:M6704)),"")</f>
        <v/>
      </c>
      <c r="P6704" t="s">
        <v>1639</v>
      </c>
      <c r="S6704" s="388">
        <f>ROWS(R$5:R6704)</f>
        <v>6700</v>
      </c>
      <c r="T6704" s="388" t="str">
        <f>IF(_xlfn.IFNA(VLOOKUP(P6704,$AG$3:$AH$83,2,FALSE),"")='11.1'!$D$5,TXM!S6704,"")</f>
        <v/>
      </c>
      <c r="U6704" t="str">
        <f>IFERROR(SMALL($T$5:$T$9000,ROWS($T$5:T6704)),"")</f>
        <v/>
      </c>
    </row>
    <row r="6705" spans="1:21" ht="14.4" customHeight="1" x14ac:dyDescent="0.3">
      <c r="A6705" t="s">
        <v>1639</v>
      </c>
      <c r="D6705" s="388">
        <f>ROWS(C$5:C6705)</f>
        <v>6701</v>
      </c>
      <c r="E6705" s="388" t="str">
        <f>IF(_xlfn.IFNA(VLOOKUP(A6705,$AG$3:$AH$83,2,FALSE),"")='11.1'!$D$5,TXM!D6705,"")</f>
        <v/>
      </c>
      <c r="F6705" t="str">
        <f>IFERROR(SMALL($E$5:$E$9000,ROWS($E$5:E6705)),"")</f>
        <v/>
      </c>
      <c r="I6705" s="371" t="s">
        <v>74</v>
      </c>
      <c r="J6705" t="s">
        <v>171</v>
      </c>
      <c r="K6705" s="372">
        <v>386</v>
      </c>
      <c r="L6705" s="388">
        <f>ROWS(K$5:K6705)</f>
        <v>6701</v>
      </c>
      <c r="M6705" s="388" t="str">
        <f>IF(_xlfn.IFNA(VLOOKUP(I6705,$AG$3:$AH$83,2,FALSE),"")='11.1'!$D$5,TXM!L6705,"")</f>
        <v/>
      </c>
      <c r="N6705" t="str">
        <f>IFERROR(SMALL($M$5:$M$9000,ROWS($M$5:M6705)),"")</f>
        <v/>
      </c>
      <c r="P6705" t="s">
        <v>1639</v>
      </c>
      <c r="S6705" s="388">
        <f>ROWS(R$5:R6705)</f>
        <v>6701</v>
      </c>
      <c r="T6705" s="388" t="str">
        <f>IF(_xlfn.IFNA(VLOOKUP(P6705,$AG$3:$AH$83,2,FALSE),"")='11.1'!$D$5,TXM!S6705,"")</f>
        <v/>
      </c>
      <c r="U6705" t="str">
        <f>IFERROR(SMALL($T$5:$T$9000,ROWS($T$5:T6705)),"")</f>
        <v/>
      </c>
    </row>
    <row r="6706" spans="1:21" ht="14.4" customHeight="1" x14ac:dyDescent="0.3">
      <c r="A6706" t="s">
        <v>1639</v>
      </c>
      <c r="D6706" s="388">
        <f>ROWS(C$5:C6706)</f>
        <v>6702</v>
      </c>
      <c r="E6706" s="388" t="str">
        <f>IF(_xlfn.IFNA(VLOOKUP(A6706,$AG$3:$AH$83,2,FALSE),"")='11.1'!$D$5,TXM!D6706,"")</f>
        <v/>
      </c>
      <c r="F6706" t="str">
        <f>IFERROR(SMALL($E$5:$E$9000,ROWS($E$5:E6706)),"")</f>
        <v/>
      </c>
      <c r="I6706" s="371" t="s">
        <v>74</v>
      </c>
      <c r="J6706" t="s">
        <v>1005</v>
      </c>
      <c r="K6706" s="372">
        <v>351</v>
      </c>
      <c r="L6706" s="388">
        <f>ROWS(K$5:K6706)</f>
        <v>6702</v>
      </c>
      <c r="M6706" s="388" t="str">
        <f>IF(_xlfn.IFNA(VLOOKUP(I6706,$AG$3:$AH$83,2,FALSE),"")='11.1'!$D$5,TXM!L6706,"")</f>
        <v/>
      </c>
      <c r="N6706" t="str">
        <f>IFERROR(SMALL($M$5:$M$9000,ROWS($M$5:M6706)),"")</f>
        <v/>
      </c>
      <c r="P6706" t="s">
        <v>1639</v>
      </c>
      <c r="S6706" s="388">
        <f>ROWS(R$5:R6706)</f>
        <v>6702</v>
      </c>
      <c r="T6706" s="388" t="str">
        <f>IF(_xlfn.IFNA(VLOOKUP(P6706,$AG$3:$AH$83,2,FALSE),"")='11.1'!$D$5,TXM!S6706,"")</f>
        <v/>
      </c>
      <c r="U6706" t="str">
        <f>IFERROR(SMALL($T$5:$T$9000,ROWS($T$5:T6706)),"")</f>
        <v/>
      </c>
    </row>
    <row r="6707" spans="1:21" ht="14.4" customHeight="1" x14ac:dyDescent="0.3">
      <c r="A6707" t="s">
        <v>1639</v>
      </c>
      <c r="D6707" s="388">
        <f>ROWS(C$5:C6707)</f>
        <v>6703</v>
      </c>
      <c r="E6707" s="388" t="str">
        <f>IF(_xlfn.IFNA(VLOOKUP(A6707,$AG$3:$AH$83,2,FALSE),"")='11.1'!$D$5,TXM!D6707,"")</f>
        <v/>
      </c>
      <c r="F6707" t="str">
        <f>IFERROR(SMALL($E$5:$E$9000,ROWS($E$5:E6707)),"")</f>
        <v/>
      </c>
      <c r="I6707" s="371" t="s">
        <v>74</v>
      </c>
      <c r="J6707" t="s">
        <v>793</v>
      </c>
      <c r="K6707" s="372">
        <v>293</v>
      </c>
      <c r="L6707" s="388">
        <f>ROWS(K$5:K6707)</f>
        <v>6703</v>
      </c>
      <c r="M6707" s="388" t="str">
        <f>IF(_xlfn.IFNA(VLOOKUP(I6707,$AG$3:$AH$83,2,FALSE),"")='11.1'!$D$5,TXM!L6707,"")</f>
        <v/>
      </c>
      <c r="N6707" t="str">
        <f>IFERROR(SMALL($M$5:$M$9000,ROWS($M$5:M6707)),"")</f>
        <v/>
      </c>
      <c r="P6707" t="s">
        <v>1639</v>
      </c>
      <c r="S6707" s="388">
        <f>ROWS(R$5:R6707)</f>
        <v>6703</v>
      </c>
      <c r="T6707" s="388" t="str">
        <f>IF(_xlfn.IFNA(VLOOKUP(P6707,$AG$3:$AH$83,2,FALSE),"")='11.1'!$D$5,TXM!S6707,"")</f>
        <v/>
      </c>
      <c r="U6707" t="str">
        <f>IFERROR(SMALL($T$5:$T$9000,ROWS($T$5:T6707)),"")</f>
        <v/>
      </c>
    </row>
    <row r="6708" spans="1:21" ht="14.4" customHeight="1" x14ac:dyDescent="0.3">
      <c r="A6708" t="s">
        <v>1639</v>
      </c>
      <c r="D6708" s="388">
        <f>ROWS(C$5:C6708)</f>
        <v>6704</v>
      </c>
      <c r="E6708" s="388" t="str">
        <f>IF(_xlfn.IFNA(VLOOKUP(A6708,$AG$3:$AH$83,2,FALSE),"")='11.1'!$D$5,TXM!D6708,"")</f>
        <v/>
      </c>
      <c r="F6708" t="str">
        <f>IFERROR(SMALL($E$5:$E$9000,ROWS($E$5:E6708)),"")</f>
        <v/>
      </c>
      <c r="I6708" s="371" t="s">
        <v>74</v>
      </c>
      <c r="J6708" t="s">
        <v>857</v>
      </c>
      <c r="K6708" s="372">
        <v>178</v>
      </c>
      <c r="L6708" s="388">
        <f>ROWS(K$5:K6708)</f>
        <v>6704</v>
      </c>
      <c r="M6708" s="388" t="str">
        <f>IF(_xlfn.IFNA(VLOOKUP(I6708,$AG$3:$AH$83,2,FALSE),"")='11.1'!$D$5,TXM!L6708,"")</f>
        <v/>
      </c>
      <c r="N6708" t="str">
        <f>IFERROR(SMALL($M$5:$M$9000,ROWS($M$5:M6708)),"")</f>
        <v/>
      </c>
      <c r="P6708" t="s">
        <v>1639</v>
      </c>
      <c r="S6708" s="388">
        <f>ROWS(R$5:R6708)</f>
        <v>6704</v>
      </c>
      <c r="T6708" s="388" t="str">
        <f>IF(_xlfn.IFNA(VLOOKUP(P6708,$AG$3:$AH$83,2,FALSE),"")='11.1'!$D$5,TXM!S6708,"")</f>
        <v/>
      </c>
      <c r="U6708" t="str">
        <f>IFERROR(SMALL($T$5:$T$9000,ROWS($T$5:T6708)),"")</f>
        <v/>
      </c>
    </row>
    <row r="6709" spans="1:21" ht="14.4" customHeight="1" x14ac:dyDescent="0.3">
      <c r="A6709" t="s">
        <v>1639</v>
      </c>
      <c r="D6709" s="388">
        <f>ROWS(C$5:C6709)</f>
        <v>6705</v>
      </c>
      <c r="E6709" s="388" t="str">
        <f>IF(_xlfn.IFNA(VLOOKUP(A6709,$AG$3:$AH$83,2,FALSE),"")='11.1'!$D$5,TXM!D6709,"")</f>
        <v/>
      </c>
      <c r="F6709" t="str">
        <f>IFERROR(SMALL($E$5:$E$9000,ROWS($E$5:E6709)),"")</f>
        <v/>
      </c>
      <c r="I6709" s="371" t="s">
        <v>74</v>
      </c>
      <c r="J6709" t="s">
        <v>789</v>
      </c>
      <c r="K6709" s="372">
        <v>45</v>
      </c>
      <c r="L6709" s="388">
        <f>ROWS(K$5:K6709)</f>
        <v>6705</v>
      </c>
      <c r="M6709" s="388" t="str">
        <f>IF(_xlfn.IFNA(VLOOKUP(I6709,$AG$3:$AH$83,2,FALSE),"")='11.1'!$D$5,TXM!L6709,"")</f>
        <v/>
      </c>
      <c r="N6709" t="str">
        <f>IFERROR(SMALL($M$5:$M$9000,ROWS($M$5:M6709)),"")</f>
        <v/>
      </c>
      <c r="P6709" t="s">
        <v>1639</v>
      </c>
      <c r="S6709" s="388">
        <f>ROWS(R$5:R6709)</f>
        <v>6705</v>
      </c>
      <c r="T6709" s="388" t="str">
        <f>IF(_xlfn.IFNA(VLOOKUP(P6709,$AG$3:$AH$83,2,FALSE),"")='11.1'!$D$5,TXM!S6709,"")</f>
        <v/>
      </c>
      <c r="U6709" t="str">
        <f>IFERROR(SMALL($T$5:$T$9000,ROWS($T$5:T6709)),"")</f>
        <v/>
      </c>
    </row>
    <row r="6710" spans="1:21" ht="14.4" customHeight="1" x14ac:dyDescent="0.3">
      <c r="A6710" t="s">
        <v>1639</v>
      </c>
      <c r="D6710" s="388">
        <f>ROWS(C$5:C6710)</f>
        <v>6706</v>
      </c>
      <c r="E6710" s="388" t="str">
        <f>IF(_xlfn.IFNA(VLOOKUP(A6710,$AG$3:$AH$83,2,FALSE),"")='11.1'!$D$5,TXM!D6710,"")</f>
        <v/>
      </c>
      <c r="F6710" t="str">
        <f>IFERROR(SMALL($E$5:$E$9000,ROWS($E$5:E6710)),"")</f>
        <v/>
      </c>
      <c r="I6710" s="371" t="s">
        <v>74</v>
      </c>
      <c r="J6710" t="s">
        <v>829</v>
      </c>
      <c r="K6710" s="372">
        <v>16</v>
      </c>
      <c r="L6710" s="388">
        <f>ROWS(K$5:K6710)</f>
        <v>6706</v>
      </c>
      <c r="M6710" s="388" t="str">
        <f>IF(_xlfn.IFNA(VLOOKUP(I6710,$AG$3:$AH$83,2,FALSE),"")='11.1'!$D$5,TXM!L6710,"")</f>
        <v/>
      </c>
      <c r="N6710" t="str">
        <f>IFERROR(SMALL($M$5:$M$9000,ROWS($M$5:M6710)),"")</f>
        <v/>
      </c>
      <c r="P6710" t="s">
        <v>1639</v>
      </c>
      <c r="S6710" s="388">
        <f>ROWS(R$5:R6710)</f>
        <v>6706</v>
      </c>
      <c r="T6710" s="388" t="str">
        <f>IF(_xlfn.IFNA(VLOOKUP(P6710,$AG$3:$AH$83,2,FALSE),"")='11.1'!$D$5,TXM!S6710,"")</f>
        <v/>
      </c>
      <c r="U6710" t="str">
        <f>IFERROR(SMALL($T$5:$T$9000,ROWS($T$5:T6710)),"")</f>
        <v/>
      </c>
    </row>
    <row r="6711" spans="1:21" ht="14.4" customHeight="1" x14ac:dyDescent="0.3">
      <c r="A6711" t="s">
        <v>1639</v>
      </c>
      <c r="D6711" s="388">
        <f>ROWS(C$5:C6711)</f>
        <v>6707</v>
      </c>
      <c r="E6711" s="388" t="str">
        <f>IF(_xlfn.IFNA(VLOOKUP(A6711,$AG$3:$AH$83,2,FALSE),"")='11.1'!$D$5,TXM!D6711,"")</f>
        <v/>
      </c>
      <c r="F6711" t="str">
        <f>IFERROR(SMALL($E$5:$E$9000,ROWS($E$5:E6711)),"")</f>
        <v/>
      </c>
      <c r="I6711" s="371" t="s">
        <v>74</v>
      </c>
      <c r="J6711" t="s">
        <v>837</v>
      </c>
      <c r="K6711" s="372">
        <v>12</v>
      </c>
      <c r="L6711" s="388">
        <f>ROWS(K$5:K6711)</f>
        <v>6707</v>
      </c>
      <c r="M6711" s="388" t="str">
        <f>IF(_xlfn.IFNA(VLOOKUP(I6711,$AG$3:$AH$83,2,FALSE),"")='11.1'!$D$5,TXM!L6711,"")</f>
        <v/>
      </c>
      <c r="N6711" t="str">
        <f>IFERROR(SMALL($M$5:$M$9000,ROWS($M$5:M6711)),"")</f>
        <v/>
      </c>
      <c r="P6711" t="s">
        <v>1639</v>
      </c>
      <c r="S6711" s="388">
        <f>ROWS(R$5:R6711)</f>
        <v>6707</v>
      </c>
      <c r="T6711" s="388" t="str">
        <f>IF(_xlfn.IFNA(VLOOKUP(P6711,$AG$3:$AH$83,2,FALSE),"")='11.1'!$D$5,TXM!S6711,"")</f>
        <v/>
      </c>
      <c r="U6711" t="str">
        <f>IFERROR(SMALL($T$5:$T$9000,ROWS($T$5:T6711)),"")</f>
        <v/>
      </c>
    </row>
    <row r="6712" spans="1:21" ht="14.4" customHeight="1" x14ac:dyDescent="0.3">
      <c r="A6712" t="s">
        <v>1639</v>
      </c>
      <c r="D6712" s="388">
        <f>ROWS(C$5:C6712)</f>
        <v>6708</v>
      </c>
      <c r="E6712" s="388" t="str">
        <f>IF(_xlfn.IFNA(VLOOKUP(A6712,$AG$3:$AH$83,2,FALSE),"")='11.1'!$D$5,TXM!D6712,"")</f>
        <v/>
      </c>
      <c r="F6712" t="str">
        <f>IFERROR(SMALL($E$5:$E$9000,ROWS($E$5:E6712)),"")</f>
        <v/>
      </c>
      <c r="I6712" s="371" t="s">
        <v>74</v>
      </c>
      <c r="J6712" t="s">
        <v>1001</v>
      </c>
      <c r="K6712" s="372">
        <v>8</v>
      </c>
      <c r="L6712" s="388">
        <f>ROWS(K$5:K6712)</f>
        <v>6708</v>
      </c>
      <c r="M6712" s="388" t="str">
        <f>IF(_xlfn.IFNA(VLOOKUP(I6712,$AG$3:$AH$83,2,FALSE),"")='11.1'!$D$5,TXM!L6712,"")</f>
        <v/>
      </c>
      <c r="N6712" t="str">
        <f>IFERROR(SMALL($M$5:$M$9000,ROWS($M$5:M6712)),"")</f>
        <v/>
      </c>
      <c r="P6712" t="s">
        <v>1639</v>
      </c>
      <c r="S6712" s="388">
        <f>ROWS(R$5:R6712)</f>
        <v>6708</v>
      </c>
      <c r="T6712" s="388" t="str">
        <f>IF(_xlfn.IFNA(VLOOKUP(P6712,$AG$3:$AH$83,2,FALSE),"")='11.1'!$D$5,TXM!S6712,"")</f>
        <v/>
      </c>
      <c r="U6712" t="str">
        <f>IFERROR(SMALL($T$5:$T$9000,ROWS($T$5:T6712)),"")</f>
        <v/>
      </c>
    </row>
    <row r="6713" spans="1:21" ht="14.4" customHeight="1" x14ac:dyDescent="0.3">
      <c r="A6713" t="s">
        <v>1639</v>
      </c>
      <c r="D6713" s="388">
        <f>ROWS(C$5:C6713)</f>
        <v>6709</v>
      </c>
      <c r="E6713" s="388" t="str">
        <f>IF(_xlfn.IFNA(VLOOKUP(A6713,$AG$3:$AH$83,2,FALSE),"")='11.1'!$D$5,TXM!D6713,"")</f>
        <v/>
      </c>
      <c r="F6713" t="str">
        <f>IFERROR(SMALL($E$5:$E$9000,ROWS($E$5:E6713)),"")</f>
        <v/>
      </c>
      <c r="I6713" s="371" t="s">
        <v>149</v>
      </c>
      <c r="J6713" t="s">
        <v>96</v>
      </c>
      <c r="K6713" s="372">
        <v>323659261</v>
      </c>
      <c r="L6713" s="388">
        <f>ROWS(K$5:K6713)</f>
        <v>6709</v>
      </c>
      <c r="M6713" s="388" t="str">
        <f>IF(_xlfn.IFNA(VLOOKUP(I6713,$AG$3:$AH$83,2,FALSE),"")='11.1'!$D$5,TXM!L6713,"")</f>
        <v/>
      </c>
      <c r="N6713" t="str">
        <f>IFERROR(SMALL($M$5:$M$9000,ROWS($M$5:M6713)),"")</f>
        <v/>
      </c>
      <c r="P6713" t="s">
        <v>1639</v>
      </c>
      <c r="S6713" s="388">
        <f>ROWS(R$5:R6713)</f>
        <v>6709</v>
      </c>
      <c r="T6713" s="388" t="str">
        <f>IF(_xlfn.IFNA(VLOOKUP(P6713,$AG$3:$AH$83,2,FALSE),"")='11.1'!$D$5,TXM!S6713,"")</f>
        <v/>
      </c>
      <c r="U6713" t="str">
        <f>IFERROR(SMALL($T$5:$T$9000,ROWS($T$5:T6713)),"")</f>
        <v/>
      </c>
    </row>
    <row r="6714" spans="1:21" ht="14.4" customHeight="1" x14ac:dyDescent="0.3">
      <c r="A6714" t="s">
        <v>1639</v>
      </c>
      <c r="D6714" s="388">
        <f>ROWS(C$5:C6714)</f>
        <v>6710</v>
      </c>
      <c r="E6714" s="388" t="str">
        <f>IF(_xlfn.IFNA(VLOOKUP(A6714,$AG$3:$AH$83,2,FALSE),"")='11.1'!$D$5,TXM!D6714,"")</f>
        <v/>
      </c>
      <c r="F6714" t="str">
        <f>IFERROR(SMALL($E$5:$E$9000,ROWS($E$5:E6714)),"")</f>
        <v/>
      </c>
      <c r="I6714" s="371" t="s">
        <v>149</v>
      </c>
      <c r="J6714" t="s">
        <v>171</v>
      </c>
      <c r="K6714" s="372">
        <v>121717389</v>
      </c>
      <c r="L6714" s="388">
        <f>ROWS(K$5:K6714)</f>
        <v>6710</v>
      </c>
      <c r="M6714" s="388" t="str">
        <f>IF(_xlfn.IFNA(VLOOKUP(I6714,$AG$3:$AH$83,2,FALSE),"")='11.1'!$D$5,TXM!L6714,"")</f>
        <v/>
      </c>
      <c r="N6714" t="str">
        <f>IFERROR(SMALL($M$5:$M$9000,ROWS($M$5:M6714)),"")</f>
        <v/>
      </c>
      <c r="P6714" t="s">
        <v>1639</v>
      </c>
      <c r="S6714" s="388">
        <f>ROWS(R$5:R6714)</f>
        <v>6710</v>
      </c>
      <c r="T6714" s="388" t="str">
        <f>IF(_xlfn.IFNA(VLOOKUP(P6714,$AG$3:$AH$83,2,FALSE),"")='11.1'!$D$5,TXM!S6714,"")</f>
        <v/>
      </c>
      <c r="U6714" t="str">
        <f>IFERROR(SMALL($T$5:$T$9000,ROWS($T$5:T6714)),"")</f>
        <v/>
      </c>
    </row>
    <row r="6715" spans="1:21" ht="14.4" customHeight="1" x14ac:dyDescent="0.3">
      <c r="A6715" t="s">
        <v>1639</v>
      </c>
      <c r="D6715" s="388">
        <f>ROWS(C$5:C6715)</f>
        <v>6711</v>
      </c>
      <c r="E6715" s="388" t="str">
        <f>IF(_xlfn.IFNA(VLOOKUP(A6715,$AG$3:$AH$83,2,FALSE),"")='11.1'!$D$5,TXM!D6715,"")</f>
        <v/>
      </c>
      <c r="F6715" t="str">
        <f>IFERROR(SMALL($E$5:$E$9000,ROWS($E$5:E6715)),"")</f>
        <v/>
      </c>
      <c r="I6715" s="371" t="s">
        <v>149</v>
      </c>
      <c r="J6715" t="s">
        <v>108</v>
      </c>
      <c r="K6715" s="372">
        <v>19943567</v>
      </c>
      <c r="L6715" s="388">
        <f>ROWS(K$5:K6715)</f>
        <v>6711</v>
      </c>
      <c r="M6715" s="388" t="str">
        <f>IF(_xlfn.IFNA(VLOOKUP(I6715,$AG$3:$AH$83,2,FALSE),"")='11.1'!$D$5,TXM!L6715,"")</f>
        <v/>
      </c>
      <c r="N6715" t="str">
        <f>IFERROR(SMALL($M$5:$M$9000,ROWS($M$5:M6715)),"")</f>
        <v/>
      </c>
      <c r="P6715" t="s">
        <v>1639</v>
      </c>
      <c r="S6715" s="388">
        <f>ROWS(R$5:R6715)</f>
        <v>6711</v>
      </c>
      <c r="T6715" s="388" t="str">
        <f>IF(_xlfn.IFNA(VLOOKUP(P6715,$AG$3:$AH$83,2,FALSE),"")='11.1'!$D$5,TXM!S6715,"")</f>
        <v/>
      </c>
      <c r="U6715" t="str">
        <f>IFERROR(SMALL($T$5:$T$9000,ROWS($T$5:T6715)),"")</f>
        <v/>
      </c>
    </row>
    <row r="6716" spans="1:21" ht="14.4" customHeight="1" x14ac:dyDescent="0.3">
      <c r="A6716" t="s">
        <v>1639</v>
      </c>
      <c r="D6716" s="388">
        <f>ROWS(C$5:C6716)</f>
        <v>6712</v>
      </c>
      <c r="E6716" s="388" t="str">
        <f>IF(_xlfn.IFNA(VLOOKUP(A6716,$AG$3:$AH$83,2,FALSE),"")='11.1'!$D$5,TXM!D6716,"")</f>
        <v/>
      </c>
      <c r="F6716" t="str">
        <f>IFERROR(SMALL($E$5:$E$9000,ROWS($E$5:E6716)),"")</f>
        <v/>
      </c>
      <c r="I6716" s="371" t="s">
        <v>149</v>
      </c>
      <c r="J6716" t="s">
        <v>863</v>
      </c>
      <c r="K6716" s="372">
        <v>15203390</v>
      </c>
      <c r="L6716" s="388">
        <f>ROWS(K$5:K6716)</f>
        <v>6712</v>
      </c>
      <c r="M6716" s="388" t="str">
        <f>IF(_xlfn.IFNA(VLOOKUP(I6716,$AG$3:$AH$83,2,FALSE),"")='11.1'!$D$5,TXM!L6716,"")</f>
        <v/>
      </c>
      <c r="N6716" t="str">
        <f>IFERROR(SMALL($M$5:$M$9000,ROWS($M$5:M6716)),"")</f>
        <v/>
      </c>
      <c r="P6716" t="s">
        <v>1639</v>
      </c>
      <c r="S6716" s="388">
        <f>ROWS(R$5:R6716)</f>
        <v>6712</v>
      </c>
      <c r="T6716" s="388" t="str">
        <f>IF(_xlfn.IFNA(VLOOKUP(P6716,$AG$3:$AH$83,2,FALSE),"")='11.1'!$D$5,TXM!S6716,"")</f>
        <v/>
      </c>
      <c r="U6716" t="str">
        <f>IFERROR(SMALL($T$5:$T$9000,ROWS($T$5:T6716)),"")</f>
        <v/>
      </c>
    </row>
    <row r="6717" spans="1:21" ht="14.4" customHeight="1" x14ac:dyDescent="0.3">
      <c r="A6717" t="s">
        <v>1639</v>
      </c>
      <c r="D6717" s="388">
        <f>ROWS(C$5:C6717)</f>
        <v>6713</v>
      </c>
      <c r="E6717" s="388" t="str">
        <f>IF(_xlfn.IFNA(VLOOKUP(A6717,$AG$3:$AH$83,2,FALSE),"")='11.1'!$D$5,TXM!D6717,"")</f>
        <v/>
      </c>
      <c r="F6717" t="str">
        <f>IFERROR(SMALL($E$5:$E$9000,ROWS($E$5:E6717)),"")</f>
        <v/>
      </c>
      <c r="I6717" s="371" t="s">
        <v>149</v>
      </c>
      <c r="J6717" t="s">
        <v>105</v>
      </c>
      <c r="K6717" s="372">
        <v>13235872</v>
      </c>
      <c r="L6717" s="388">
        <f>ROWS(K$5:K6717)</f>
        <v>6713</v>
      </c>
      <c r="M6717" s="388" t="str">
        <f>IF(_xlfn.IFNA(VLOOKUP(I6717,$AG$3:$AH$83,2,FALSE),"")='11.1'!$D$5,TXM!L6717,"")</f>
        <v/>
      </c>
      <c r="N6717" t="str">
        <f>IFERROR(SMALL($M$5:$M$9000,ROWS($M$5:M6717)),"")</f>
        <v/>
      </c>
      <c r="P6717" t="s">
        <v>1639</v>
      </c>
      <c r="S6717" s="388">
        <f>ROWS(R$5:R6717)</f>
        <v>6713</v>
      </c>
      <c r="T6717" s="388" t="str">
        <f>IF(_xlfn.IFNA(VLOOKUP(P6717,$AG$3:$AH$83,2,FALSE),"")='11.1'!$D$5,TXM!S6717,"")</f>
        <v/>
      </c>
      <c r="U6717" t="str">
        <f>IFERROR(SMALL($T$5:$T$9000,ROWS($T$5:T6717)),"")</f>
        <v/>
      </c>
    </row>
    <row r="6718" spans="1:21" ht="14.4" customHeight="1" x14ac:dyDescent="0.3">
      <c r="A6718" t="s">
        <v>1639</v>
      </c>
      <c r="D6718" s="388">
        <f>ROWS(C$5:C6718)</f>
        <v>6714</v>
      </c>
      <c r="E6718" s="388" t="str">
        <f>IF(_xlfn.IFNA(VLOOKUP(A6718,$AG$3:$AH$83,2,FALSE),"")='11.1'!$D$5,TXM!D6718,"")</f>
        <v/>
      </c>
      <c r="F6718" t="str">
        <f>IFERROR(SMALL($E$5:$E$9000,ROWS($E$5:E6718)),"")</f>
        <v/>
      </c>
      <c r="I6718" s="371" t="s">
        <v>149</v>
      </c>
      <c r="J6718" t="s">
        <v>865</v>
      </c>
      <c r="K6718" s="372">
        <v>9587788</v>
      </c>
      <c r="L6718" s="388">
        <f>ROWS(K$5:K6718)</f>
        <v>6714</v>
      </c>
      <c r="M6718" s="388" t="str">
        <f>IF(_xlfn.IFNA(VLOOKUP(I6718,$AG$3:$AH$83,2,FALSE),"")='11.1'!$D$5,TXM!L6718,"")</f>
        <v/>
      </c>
      <c r="N6718" t="str">
        <f>IFERROR(SMALL($M$5:$M$9000,ROWS($M$5:M6718)),"")</f>
        <v/>
      </c>
      <c r="P6718" t="s">
        <v>1639</v>
      </c>
      <c r="S6718" s="388">
        <f>ROWS(R$5:R6718)</f>
        <v>6714</v>
      </c>
      <c r="T6718" s="388" t="str">
        <f>IF(_xlfn.IFNA(VLOOKUP(P6718,$AG$3:$AH$83,2,FALSE),"")='11.1'!$D$5,TXM!S6718,"")</f>
        <v/>
      </c>
      <c r="U6718" t="str">
        <f>IFERROR(SMALL($T$5:$T$9000,ROWS($T$5:T6718)),"")</f>
        <v/>
      </c>
    </row>
    <row r="6719" spans="1:21" ht="14.4" customHeight="1" x14ac:dyDescent="0.3">
      <c r="A6719" t="s">
        <v>1639</v>
      </c>
      <c r="D6719" s="388">
        <f>ROWS(C$5:C6719)</f>
        <v>6715</v>
      </c>
      <c r="E6719" s="388" t="str">
        <f>IF(_xlfn.IFNA(VLOOKUP(A6719,$AG$3:$AH$83,2,FALSE),"")='11.1'!$D$5,TXM!D6719,"")</f>
        <v/>
      </c>
      <c r="F6719" t="str">
        <f>IFERROR(SMALL($E$5:$E$9000,ROWS($E$5:E6719)),"")</f>
        <v/>
      </c>
      <c r="I6719" s="371" t="s">
        <v>149</v>
      </c>
      <c r="J6719" t="s">
        <v>823</v>
      </c>
      <c r="K6719" s="372">
        <v>9318242</v>
      </c>
      <c r="L6719" s="388">
        <f>ROWS(K$5:K6719)</f>
        <v>6715</v>
      </c>
      <c r="M6719" s="388" t="str">
        <f>IF(_xlfn.IFNA(VLOOKUP(I6719,$AG$3:$AH$83,2,FALSE),"")='11.1'!$D$5,TXM!L6719,"")</f>
        <v/>
      </c>
      <c r="N6719" t="str">
        <f>IFERROR(SMALL($M$5:$M$9000,ROWS($M$5:M6719)),"")</f>
        <v/>
      </c>
      <c r="P6719" t="s">
        <v>1639</v>
      </c>
      <c r="S6719" s="388">
        <f>ROWS(R$5:R6719)</f>
        <v>6715</v>
      </c>
      <c r="T6719" s="388" t="str">
        <f>IF(_xlfn.IFNA(VLOOKUP(P6719,$AG$3:$AH$83,2,FALSE),"")='11.1'!$D$5,TXM!S6719,"")</f>
        <v/>
      </c>
      <c r="U6719" t="str">
        <f>IFERROR(SMALL($T$5:$T$9000,ROWS($T$5:T6719)),"")</f>
        <v/>
      </c>
    </row>
    <row r="6720" spans="1:21" ht="14.4" customHeight="1" x14ac:dyDescent="0.3">
      <c r="A6720" t="s">
        <v>1639</v>
      </c>
      <c r="D6720" s="388">
        <f>ROWS(C$5:C6720)</f>
        <v>6716</v>
      </c>
      <c r="E6720" s="388" t="str">
        <f>IF(_xlfn.IFNA(VLOOKUP(A6720,$AG$3:$AH$83,2,FALSE),"")='11.1'!$D$5,TXM!D6720,"")</f>
        <v/>
      </c>
      <c r="F6720" t="str">
        <f>IFERROR(SMALL($E$5:$E$9000,ROWS($E$5:E6720)),"")</f>
        <v/>
      </c>
      <c r="I6720" s="371" t="s">
        <v>149</v>
      </c>
      <c r="J6720" t="s">
        <v>843</v>
      </c>
      <c r="K6720" s="372">
        <v>8350394</v>
      </c>
      <c r="L6720" s="388">
        <f>ROWS(K$5:K6720)</f>
        <v>6716</v>
      </c>
      <c r="M6720" s="388" t="str">
        <f>IF(_xlfn.IFNA(VLOOKUP(I6720,$AG$3:$AH$83,2,FALSE),"")='11.1'!$D$5,TXM!L6720,"")</f>
        <v/>
      </c>
      <c r="N6720" t="str">
        <f>IFERROR(SMALL($M$5:$M$9000,ROWS($M$5:M6720)),"")</f>
        <v/>
      </c>
      <c r="P6720" t="s">
        <v>1639</v>
      </c>
      <c r="S6720" s="388">
        <f>ROWS(R$5:R6720)</f>
        <v>6716</v>
      </c>
      <c r="T6720" s="388" t="str">
        <f>IF(_xlfn.IFNA(VLOOKUP(P6720,$AG$3:$AH$83,2,FALSE),"")='11.1'!$D$5,TXM!S6720,"")</f>
        <v/>
      </c>
      <c r="U6720" t="str">
        <f>IFERROR(SMALL($T$5:$T$9000,ROWS($T$5:T6720)),"")</f>
        <v/>
      </c>
    </row>
    <row r="6721" spans="1:21" ht="14.4" customHeight="1" x14ac:dyDescent="0.3">
      <c r="A6721" t="s">
        <v>1639</v>
      </c>
      <c r="D6721" s="388">
        <f>ROWS(C$5:C6721)</f>
        <v>6717</v>
      </c>
      <c r="E6721" s="388" t="str">
        <f>IF(_xlfn.IFNA(VLOOKUP(A6721,$AG$3:$AH$83,2,FALSE),"")='11.1'!$D$5,TXM!D6721,"")</f>
        <v/>
      </c>
      <c r="F6721" t="str">
        <f>IFERROR(SMALL($E$5:$E$9000,ROWS($E$5:E6721)),"")</f>
        <v/>
      </c>
      <c r="I6721" s="371" t="s">
        <v>149</v>
      </c>
      <c r="J6721" t="s">
        <v>93</v>
      </c>
      <c r="K6721" s="372">
        <v>7903545</v>
      </c>
      <c r="L6721" s="388">
        <f>ROWS(K$5:K6721)</f>
        <v>6717</v>
      </c>
      <c r="M6721" s="388" t="str">
        <f>IF(_xlfn.IFNA(VLOOKUP(I6721,$AG$3:$AH$83,2,FALSE),"")='11.1'!$D$5,TXM!L6721,"")</f>
        <v/>
      </c>
      <c r="N6721" t="str">
        <f>IFERROR(SMALL($M$5:$M$9000,ROWS($M$5:M6721)),"")</f>
        <v/>
      </c>
      <c r="P6721" t="s">
        <v>1639</v>
      </c>
      <c r="S6721" s="388">
        <f>ROWS(R$5:R6721)</f>
        <v>6717</v>
      </c>
      <c r="T6721" s="388" t="str">
        <f>IF(_xlfn.IFNA(VLOOKUP(P6721,$AG$3:$AH$83,2,FALSE),"")='11.1'!$D$5,TXM!S6721,"")</f>
        <v/>
      </c>
      <c r="U6721" t="str">
        <f>IFERROR(SMALL($T$5:$T$9000,ROWS($T$5:T6721)),"")</f>
        <v/>
      </c>
    </row>
    <row r="6722" spans="1:21" ht="14.4" customHeight="1" x14ac:dyDescent="0.3">
      <c r="A6722" t="s">
        <v>1639</v>
      </c>
      <c r="D6722" s="388">
        <f>ROWS(C$5:C6722)</f>
        <v>6718</v>
      </c>
      <c r="E6722" s="388" t="str">
        <f>IF(_xlfn.IFNA(VLOOKUP(A6722,$AG$3:$AH$83,2,FALSE),"")='11.1'!$D$5,TXM!D6722,"")</f>
        <v/>
      </c>
      <c r="F6722" t="str">
        <f>IFERROR(SMALL($E$5:$E$9000,ROWS($E$5:E6722)),"")</f>
        <v/>
      </c>
      <c r="I6722" s="371" t="s">
        <v>149</v>
      </c>
      <c r="J6722" t="s">
        <v>95</v>
      </c>
      <c r="K6722" s="372">
        <v>4401380</v>
      </c>
      <c r="L6722" s="388">
        <f>ROWS(K$5:K6722)</f>
        <v>6718</v>
      </c>
      <c r="M6722" s="388" t="str">
        <f>IF(_xlfn.IFNA(VLOOKUP(I6722,$AG$3:$AH$83,2,FALSE),"")='11.1'!$D$5,TXM!L6722,"")</f>
        <v/>
      </c>
      <c r="N6722" t="str">
        <f>IFERROR(SMALL($M$5:$M$9000,ROWS($M$5:M6722)),"")</f>
        <v/>
      </c>
      <c r="P6722" t="s">
        <v>1639</v>
      </c>
      <c r="S6722" s="388">
        <f>ROWS(R$5:R6722)</f>
        <v>6718</v>
      </c>
      <c r="T6722" s="388" t="str">
        <f>IF(_xlfn.IFNA(VLOOKUP(P6722,$AG$3:$AH$83,2,FALSE),"")='11.1'!$D$5,TXM!S6722,"")</f>
        <v/>
      </c>
      <c r="U6722" t="str">
        <f>IFERROR(SMALL($T$5:$T$9000,ROWS($T$5:T6722)),"")</f>
        <v/>
      </c>
    </row>
    <row r="6723" spans="1:21" ht="14.4" customHeight="1" x14ac:dyDescent="0.3">
      <c r="A6723" t="s">
        <v>1639</v>
      </c>
      <c r="D6723" s="388">
        <f>ROWS(C$5:C6723)</f>
        <v>6719</v>
      </c>
      <c r="E6723" s="388" t="str">
        <f>IF(_xlfn.IFNA(VLOOKUP(A6723,$AG$3:$AH$83,2,FALSE),"")='11.1'!$D$5,TXM!D6723,"")</f>
        <v/>
      </c>
      <c r="F6723" t="str">
        <f>IFERROR(SMALL($E$5:$E$9000,ROWS($E$5:E6723)),"")</f>
        <v/>
      </c>
      <c r="I6723" s="371" t="s">
        <v>149</v>
      </c>
      <c r="J6723" t="s">
        <v>172</v>
      </c>
      <c r="K6723" s="372">
        <v>2895444</v>
      </c>
      <c r="L6723" s="388">
        <f>ROWS(K$5:K6723)</f>
        <v>6719</v>
      </c>
      <c r="M6723" s="388" t="str">
        <f>IF(_xlfn.IFNA(VLOOKUP(I6723,$AG$3:$AH$83,2,FALSE),"")='11.1'!$D$5,TXM!L6723,"")</f>
        <v/>
      </c>
      <c r="N6723" t="str">
        <f>IFERROR(SMALL($M$5:$M$9000,ROWS($M$5:M6723)),"")</f>
        <v/>
      </c>
      <c r="P6723" t="s">
        <v>1639</v>
      </c>
      <c r="S6723" s="388">
        <f>ROWS(R$5:R6723)</f>
        <v>6719</v>
      </c>
      <c r="T6723" s="388" t="str">
        <f>IF(_xlfn.IFNA(VLOOKUP(P6723,$AG$3:$AH$83,2,FALSE),"")='11.1'!$D$5,TXM!S6723,"")</f>
        <v/>
      </c>
      <c r="U6723" t="str">
        <f>IFERROR(SMALL($T$5:$T$9000,ROWS($T$5:T6723)),"")</f>
        <v/>
      </c>
    </row>
    <row r="6724" spans="1:21" ht="14.4" customHeight="1" x14ac:dyDescent="0.3">
      <c r="A6724" t="s">
        <v>1639</v>
      </c>
      <c r="D6724" s="388">
        <f>ROWS(C$5:C6724)</f>
        <v>6720</v>
      </c>
      <c r="E6724" s="388" t="str">
        <f>IF(_xlfn.IFNA(VLOOKUP(A6724,$AG$3:$AH$83,2,FALSE),"")='11.1'!$D$5,TXM!D6724,"")</f>
        <v/>
      </c>
      <c r="F6724" t="str">
        <f>IFERROR(SMALL($E$5:$E$9000,ROWS($E$5:E6724)),"")</f>
        <v/>
      </c>
      <c r="I6724" s="371" t="s">
        <v>149</v>
      </c>
      <c r="J6724" t="s">
        <v>94</v>
      </c>
      <c r="K6724" s="372">
        <v>2744655</v>
      </c>
      <c r="L6724" s="388">
        <f>ROWS(K$5:K6724)</f>
        <v>6720</v>
      </c>
      <c r="M6724" s="388" t="str">
        <f>IF(_xlfn.IFNA(VLOOKUP(I6724,$AG$3:$AH$83,2,FALSE),"")='11.1'!$D$5,TXM!L6724,"")</f>
        <v/>
      </c>
      <c r="N6724" t="str">
        <f>IFERROR(SMALL($M$5:$M$9000,ROWS($M$5:M6724)),"")</f>
        <v/>
      </c>
      <c r="P6724" t="s">
        <v>1639</v>
      </c>
      <c r="S6724" s="388">
        <f>ROWS(R$5:R6724)</f>
        <v>6720</v>
      </c>
      <c r="T6724" s="388" t="str">
        <f>IF(_xlfn.IFNA(VLOOKUP(P6724,$AG$3:$AH$83,2,FALSE),"")='11.1'!$D$5,TXM!S6724,"")</f>
        <v/>
      </c>
      <c r="U6724" t="str">
        <f>IFERROR(SMALL($T$5:$T$9000,ROWS($T$5:T6724)),"")</f>
        <v/>
      </c>
    </row>
    <row r="6725" spans="1:21" ht="14.4" customHeight="1" x14ac:dyDescent="0.3">
      <c r="A6725" t="s">
        <v>1639</v>
      </c>
      <c r="D6725" s="388">
        <f>ROWS(C$5:C6725)</f>
        <v>6721</v>
      </c>
      <c r="E6725" s="388" t="str">
        <f>IF(_xlfn.IFNA(VLOOKUP(A6725,$AG$3:$AH$83,2,FALSE),"")='11.1'!$D$5,TXM!D6725,"")</f>
        <v/>
      </c>
      <c r="F6725" t="str">
        <f>IFERROR(SMALL($E$5:$E$9000,ROWS($E$5:E6725)),"")</f>
        <v/>
      </c>
      <c r="I6725" s="371" t="s">
        <v>149</v>
      </c>
      <c r="J6725" t="s">
        <v>821</v>
      </c>
      <c r="K6725" s="372">
        <v>2607796</v>
      </c>
      <c r="L6725" s="388">
        <f>ROWS(K$5:K6725)</f>
        <v>6721</v>
      </c>
      <c r="M6725" s="388" t="str">
        <f>IF(_xlfn.IFNA(VLOOKUP(I6725,$AG$3:$AH$83,2,FALSE),"")='11.1'!$D$5,TXM!L6725,"")</f>
        <v/>
      </c>
      <c r="N6725" t="str">
        <f>IFERROR(SMALL($M$5:$M$9000,ROWS($M$5:M6725)),"")</f>
        <v/>
      </c>
      <c r="P6725" t="s">
        <v>1639</v>
      </c>
      <c r="S6725" s="388">
        <f>ROWS(R$5:R6725)</f>
        <v>6721</v>
      </c>
      <c r="T6725" s="388" t="str">
        <f>IF(_xlfn.IFNA(VLOOKUP(P6725,$AG$3:$AH$83,2,FALSE),"")='11.1'!$D$5,TXM!S6725,"")</f>
        <v/>
      </c>
      <c r="U6725" t="str">
        <f>IFERROR(SMALL($T$5:$T$9000,ROWS($T$5:T6725)),"")</f>
        <v/>
      </c>
    </row>
    <row r="6726" spans="1:21" ht="14.4" customHeight="1" x14ac:dyDescent="0.3">
      <c r="A6726" t="s">
        <v>1639</v>
      </c>
      <c r="D6726" s="388">
        <f>ROWS(C$5:C6726)</f>
        <v>6722</v>
      </c>
      <c r="E6726" s="388" t="str">
        <f>IF(_xlfn.IFNA(VLOOKUP(A6726,$AG$3:$AH$83,2,FALSE),"")='11.1'!$D$5,TXM!D6726,"")</f>
        <v/>
      </c>
      <c r="F6726" t="str">
        <f>IFERROR(SMALL($E$5:$E$9000,ROWS($E$5:E6726)),"")</f>
        <v/>
      </c>
      <c r="I6726" s="371" t="s">
        <v>149</v>
      </c>
      <c r="J6726" t="s">
        <v>791</v>
      </c>
      <c r="K6726" s="372">
        <v>2077636</v>
      </c>
      <c r="L6726" s="388">
        <f>ROWS(K$5:K6726)</f>
        <v>6722</v>
      </c>
      <c r="M6726" s="388" t="str">
        <f>IF(_xlfn.IFNA(VLOOKUP(I6726,$AG$3:$AH$83,2,FALSE),"")='11.1'!$D$5,TXM!L6726,"")</f>
        <v/>
      </c>
      <c r="N6726" t="str">
        <f>IFERROR(SMALL($M$5:$M$9000,ROWS($M$5:M6726)),"")</f>
        <v/>
      </c>
      <c r="P6726" t="s">
        <v>1639</v>
      </c>
      <c r="S6726" s="388">
        <f>ROWS(R$5:R6726)</f>
        <v>6722</v>
      </c>
      <c r="T6726" s="388" t="str">
        <f>IF(_xlfn.IFNA(VLOOKUP(P6726,$AG$3:$AH$83,2,FALSE),"")='11.1'!$D$5,TXM!S6726,"")</f>
        <v/>
      </c>
      <c r="U6726" t="str">
        <f>IFERROR(SMALL($T$5:$T$9000,ROWS($T$5:T6726)),"")</f>
        <v/>
      </c>
    </row>
    <row r="6727" spans="1:21" ht="14.4" customHeight="1" x14ac:dyDescent="0.3">
      <c r="A6727" t="s">
        <v>1639</v>
      </c>
      <c r="D6727" s="388">
        <f>ROWS(C$5:C6727)</f>
        <v>6723</v>
      </c>
      <c r="E6727" s="388" t="str">
        <f>IF(_xlfn.IFNA(VLOOKUP(A6727,$AG$3:$AH$83,2,FALSE),"")='11.1'!$D$5,TXM!D6727,"")</f>
        <v/>
      </c>
      <c r="F6727" t="str">
        <f>IFERROR(SMALL($E$5:$E$9000,ROWS($E$5:E6727)),"")</f>
        <v/>
      </c>
      <c r="I6727" s="371" t="s">
        <v>149</v>
      </c>
      <c r="J6727" t="s">
        <v>104</v>
      </c>
      <c r="K6727" s="372">
        <v>1628936</v>
      </c>
      <c r="L6727" s="388">
        <f>ROWS(K$5:K6727)</f>
        <v>6723</v>
      </c>
      <c r="M6727" s="388" t="str">
        <f>IF(_xlfn.IFNA(VLOOKUP(I6727,$AG$3:$AH$83,2,FALSE),"")='11.1'!$D$5,TXM!L6727,"")</f>
        <v/>
      </c>
      <c r="N6727" t="str">
        <f>IFERROR(SMALL($M$5:$M$9000,ROWS($M$5:M6727)),"")</f>
        <v/>
      </c>
      <c r="P6727" t="s">
        <v>1639</v>
      </c>
      <c r="S6727" s="388">
        <f>ROWS(R$5:R6727)</f>
        <v>6723</v>
      </c>
      <c r="T6727" s="388" t="str">
        <f>IF(_xlfn.IFNA(VLOOKUP(P6727,$AG$3:$AH$83,2,FALSE),"")='11.1'!$D$5,TXM!S6727,"")</f>
        <v/>
      </c>
      <c r="U6727" t="str">
        <f>IFERROR(SMALL($T$5:$T$9000,ROWS($T$5:T6727)),"")</f>
        <v/>
      </c>
    </row>
    <row r="6728" spans="1:21" ht="14.4" customHeight="1" x14ac:dyDescent="0.3">
      <c r="A6728" t="s">
        <v>1639</v>
      </c>
      <c r="D6728" s="388">
        <f>ROWS(C$5:C6728)</f>
        <v>6724</v>
      </c>
      <c r="E6728" s="388" t="str">
        <f>IF(_xlfn.IFNA(VLOOKUP(A6728,$AG$3:$AH$83,2,FALSE),"")='11.1'!$D$5,TXM!D6728,"")</f>
        <v/>
      </c>
      <c r="F6728" t="str">
        <f>IFERROR(SMALL($E$5:$E$9000,ROWS($E$5:E6728)),"")</f>
        <v/>
      </c>
      <c r="I6728" s="371" t="s">
        <v>149</v>
      </c>
      <c r="J6728" t="s">
        <v>1318</v>
      </c>
      <c r="K6728" s="372">
        <v>713980</v>
      </c>
      <c r="L6728" s="388">
        <f>ROWS(K$5:K6728)</f>
        <v>6724</v>
      </c>
      <c r="M6728" s="388" t="str">
        <f>IF(_xlfn.IFNA(VLOOKUP(I6728,$AG$3:$AH$83,2,FALSE),"")='11.1'!$D$5,TXM!L6728,"")</f>
        <v/>
      </c>
      <c r="N6728" t="str">
        <f>IFERROR(SMALL($M$5:$M$9000,ROWS($M$5:M6728)),"")</f>
        <v/>
      </c>
      <c r="P6728" t="s">
        <v>1639</v>
      </c>
      <c r="S6728" s="388">
        <f>ROWS(R$5:R6728)</f>
        <v>6724</v>
      </c>
      <c r="T6728" s="388" t="str">
        <f>IF(_xlfn.IFNA(VLOOKUP(P6728,$AG$3:$AH$83,2,FALSE),"")='11.1'!$D$5,TXM!S6728,"")</f>
        <v/>
      </c>
      <c r="U6728" t="str">
        <f>IFERROR(SMALL($T$5:$T$9000,ROWS($T$5:T6728)),"")</f>
        <v/>
      </c>
    </row>
    <row r="6729" spans="1:21" ht="14.4" customHeight="1" x14ac:dyDescent="0.3">
      <c r="A6729" t="s">
        <v>1639</v>
      </c>
      <c r="D6729" s="388">
        <f>ROWS(C$5:C6729)</f>
        <v>6725</v>
      </c>
      <c r="E6729" s="388" t="str">
        <f>IF(_xlfn.IFNA(VLOOKUP(A6729,$AG$3:$AH$83,2,FALSE),"")='11.1'!$D$5,TXM!D6729,"")</f>
        <v/>
      </c>
      <c r="F6729" t="str">
        <f>IFERROR(SMALL($E$5:$E$9000,ROWS($E$5:E6729)),"")</f>
        <v/>
      </c>
      <c r="I6729" s="371" t="s">
        <v>149</v>
      </c>
      <c r="J6729" t="s">
        <v>999</v>
      </c>
      <c r="K6729" s="372">
        <v>636708</v>
      </c>
      <c r="L6729" s="388">
        <f>ROWS(K$5:K6729)</f>
        <v>6725</v>
      </c>
      <c r="M6729" s="388" t="str">
        <f>IF(_xlfn.IFNA(VLOOKUP(I6729,$AG$3:$AH$83,2,FALSE),"")='11.1'!$D$5,TXM!L6729,"")</f>
        <v/>
      </c>
      <c r="N6729" t="str">
        <f>IFERROR(SMALL($M$5:$M$9000,ROWS($M$5:M6729)),"")</f>
        <v/>
      </c>
      <c r="P6729" t="s">
        <v>1639</v>
      </c>
      <c r="S6729" s="388">
        <f>ROWS(R$5:R6729)</f>
        <v>6725</v>
      </c>
      <c r="T6729" s="388" t="str">
        <f>IF(_xlfn.IFNA(VLOOKUP(P6729,$AG$3:$AH$83,2,FALSE),"")='11.1'!$D$5,TXM!S6729,"")</f>
        <v/>
      </c>
      <c r="U6729" t="str">
        <f>IFERROR(SMALL($T$5:$T$9000,ROWS($T$5:T6729)),"")</f>
        <v/>
      </c>
    </row>
    <row r="6730" spans="1:21" ht="14.4" customHeight="1" x14ac:dyDescent="0.3">
      <c r="A6730" t="s">
        <v>1639</v>
      </c>
      <c r="D6730" s="388">
        <f>ROWS(C$5:C6730)</f>
        <v>6726</v>
      </c>
      <c r="E6730" s="388" t="str">
        <f>IF(_xlfn.IFNA(VLOOKUP(A6730,$AG$3:$AH$83,2,FALSE),"")='11.1'!$D$5,TXM!D6730,"")</f>
        <v/>
      </c>
      <c r="F6730" t="str">
        <f>IFERROR(SMALL($E$5:$E$9000,ROWS($E$5:E6730)),"")</f>
        <v/>
      </c>
      <c r="I6730" s="371" t="s">
        <v>149</v>
      </c>
      <c r="J6730" t="s">
        <v>1005</v>
      </c>
      <c r="K6730" s="372">
        <v>555183</v>
      </c>
      <c r="L6730" s="388">
        <f>ROWS(K$5:K6730)</f>
        <v>6726</v>
      </c>
      <c r="M6730" s="388" t="str">
        <f>IF(_xlfn.IFNA(VLOOKUP(I6730,$AG$3:$AH$83,2,FALSE),"")='11.1'!$D$5,TXM!L6730,"")</f>
        <v/>
      </c>
      <c r="N6730" t="str">
        <f>IFERROR(SMALL($M$5:$M$9000,ROWS($M$5:M6730)),"")</f>
        <v/>
      </c>
      <c r="P6730" t="s">
        <v>1639</v>
      </c>
      <c r="S6730" s="388">
        <f>ROWS(R$5:R6730)</f>
        <v>6726</v>
      </c>
      <c r="T6730" s="388" t="str">
        <f>IF(_xlfn.IFNA(VLOOKUP(P6730,$AG$3:$AH$83,2,FALSE),"")='11.1'!$D$5,TXM!S6730,"")</f>
        <v/>
      </c>
      <c r="U6730" t="str">
        <f>IFERROR(SMALL($T$5:$T$9000,ROWS($T$5:T6730)),"")</f>
        <v/>
      </c>
    </row>
    <row r="6731" spans="1:21" ht="14.4" customHeight="1" x14ac:dyDescent="0.3">
      <c r="A6731" t="s">
        <v>1639</v>
      </c>
      <c r="D6731" s="388">
        <f>ROWS(C$5:C6731)</f>
        <v>6727</v>
      </c>
      <c r="E6731" s="388" t="str">
        <f>IF(_xlfn.IFNA(VLOOKUP(A6731,$AG$3:$AH$83,2,FALSE),"")='11.1'!$D$5,TXM!D6731,"")</f>
        <v/>
      </c>
      <c r="F6731" t="str">
        <f>IFERROR(SMALL($E$5:$E$9000,ROWS($E$5:E6731)),"")</f>
        <v/>
      </c>
      <c r="I6731" s="371" t="s">
        <v>149</v>
      </c>
      <c r="J6731" t="s">
        <v>1285</v>
      </c>
      <c r="K6731" s="372">
        <v>554434</v>
      </c>
      <c r="L6731" s="388">
        <f>ROWS(K$5:K6731)</f>
        <v>6727</v>
      </c>
      <c r="M6731" s="388" t="str">
        <f>IF(_xlfn.IFNA(VLOOKUP(I6731,$AG$3:$AH$83,2,FALSE),"")='11.1'!$D$5,TXM!L6731,"")</f>
        <v/>
      </c>
      <c r="N6731" t="str">
        <f>IFERROR(SMALL($M$5:$M$9000,ROWS($M$5:M6731)),"")</f>
        <v/>
      </c>
      <c r="P6731" t="s">
        <v>1639</v>
      </c>
      <c r="S6731" s="388">
        <f>ROWS(R$5:R6731)</f>
        <v>6727</v>
      </c>
      <c r="T6731" s="388" t="str">
        <f>IF(_xlfn.IFNA(VLOOKUP(P6731,$AG$3:$AH$83,2,FALSE),"")='11.1'!$D$5,TXM!S6731,"")</f>
        <v/>
      </c>
      <c r="U6731" t="str">
        <f>IFERROR(SMALL($T$5:$T$9000,ROWS($T$5:T6731)),"")</f>
        <v/>
      </c>
    </row>
    <row r="6732" spans="1:21" ht="14.4" customHeight="1" x14ac:dyDescent="0.3">
      <c r="A6732" t="s">
        <v>1639</v>
      </c>
      <c r="D6732" s="388">
        <f>ROWS(C$5:C6732)</f>
        <v>6728</v>
      </c>
      <c r="E6732" s="388" t="str">
        <f>IF(_xlfn.IFNA(VLOOKUP(A6732,$AG$3:$AH$83,2,FALSE),"")='11.1'!$D$5,TXM!D6732,"")</f>
        <v/>
      </c>
      <c r="F6732" t="str">
        <f>IFERROR(SMALL($E$5:$E$9000,ROWS($E$5:E6732)),"")</f>
        <v/>
      </c>
      <c r="I6732" s="371" t="s">
        <v>149</v>
      </c>
      <c r="J6732" t="s">
        <v>1402</v>
      </c>
      <c r="K6732" s="372">
        <v>479382</v>
      </c>
      <c r="L6732" s="388">
        <f>ROWS(K$5:K6732)</f>
        <v>6728</v>
      </c>
      <c r="M6732" s="388" t="str">
        <f>IF(_xlfn.IFNA(VLOOKUP(I6732,$AG$3:$AH$83,2,FALSE),"")='11.1'!$D$5,TXM!L6732,"")</f>
        <v/>
      </c>
      <c r="N6732" t="str">
        <f>IFERROR(SMALL($M$5:$M$9000,ROWS($M$5:M6732)),"")</f>
        <v/>
      </c>
      <c r="P6732" t="s">
        <v>1639</v>
      </c>
      <c r="S6732" s="388">
        <f>ROWS(R$5:R6732)</f>
        <v>6728</v>
      </c>
      <c r="T6732" s="388" t="str">
        <f>IF(_xlfn.IFNA(VLOOKUP(P6732,$AG$3:$AH$83,2,FALSE),"")='11.1'!$D$5,TXM!S6732,"")</f>
        <v/>
      </c>
      <c r="U6732" t="str">
        <f>IFERROR(SMALL($T$5:$T$9000,ROWS($T$5:T6732)),"")</f>
        <v/>
      </c>
    </row>
    <row r="6733" spans="1:21" ht="14.4" customHeight="1" x14ac:dyDescent="0.3">
      <c r="A6733" t="s">
        <v>1639</v>
      </c>
      <c r="D6733" s="388">
        <f>ROWS(C$5:C6733)</f>
        <v>6729</v>
      </c>
      <c r="E6733" s="388" t="str">
        <f>IF(_xlfn.IFNA(VLOOKUP(A6733,$AG$3:$AH$83,2,FALSE),"")='11.1'!$D$5,TXM!D6733,"")</f>
        <v/>
      </c>
      <c r="F6733" t="str">
        <f>IFERROR(SMALL($E$5:$E$9000,ROWS($E$5:E6733)),"")</f>
        <v/>
      </c>
      <c r="I6733" s="371" t="s">
        <v>149</v>
      </c>
      <c r="J6733" t="s">
        <v>1000</v>
      </c>
      <c r="K6733" s="372">
        <v>458170</v>
      </c>
      <c r="L6733" s="388">
        <f>ROWS(K$5:K6733)</f>
        <v>6729</v>
      </c>
      <c r="M6733" s="388" t="str">
        <f>IF(_xlfn.IFNA(VLOOKUP(I6733,$AG$3:$AH$83,2,FALSE),"")='11.1'!$D$5,TXM!L6733,"")</f>
        <v/>
      </c>
      <c r="N6733" t="str">
        <f>IFERROR(SMALL($M$5:$M$9000,ROWS($M$5:M6733)),"")</f>
        <v/>
      </c>
      <c r="P6733" t="s">
        <v>1639</v>
      </c>
      <c r="S6733" s="388">
        <f>ROWS(R$5:R6733)</f>
        <v>6729</v>
      </c>
      <c r="T6733" s="388" t="str">
        <f>IF(_xlfn.IFNA(VLOOKUP(P6733,$AG$3:$AH$83,2,FALSE),"")='11.1'!$D$5,TXM!S6733,"")</f>
        <v/>
      </c>
      <c r="U6733" t="str">
        <f>IFERROR(SMALL($T$5:$T$9000,ROWS($T$5:T6733)),"")</f>
        <v/>
      </c>
    </row>
    <row r="6734" spans="1:21" ht="14.4" customHeight="1" x14ac:dyDescent="0.3">
      <c r="A6734" t="s">
        <v>1639</v>
      </c>
      <c r="D6734" s="388">
        <f>ROWS(C$5:C6734)</f>
        <v>6730</v>
      </c>
      <c r="E6734" s="388" t="str">
        <f>IF(_xlfn.IFNA(VLOOKUP(A6734,$AG$3:$AH$83,2,FALSE),"")='11.1'!$D$5,TXM!D6734,"")</f>
        <v/>
      </c>
      <c r="F6734" t="str">
        <f>IFERROR(SMALL($E$5:$E$9000,ROWS($E$5:E6734)),"")</f>
        <v/>
      </c>
      <c r="I6734" s="371" t="s">
        <v>149</v>
      </c>
      <c r="J6734" t="s">
        <v>1265</v>
      </c>
      <c r="K6734" s="372">
        <v>443411</v>
      </c>
      <c r="L6734" s="388">
        <f>ROWS(K$5:K6734)</f>
        <v>6730</v>
      </c>
      <c r="M6734" s="388" t="str">
        <f>IF(_xlfn.IFNA(VLOOKUP(I6734,$AG$3:$AH$83,2,FALSE),"")='11.1'!$D$5,TXM!L6734,"")</f>
        <v/>
      </c>
      <c r="N6734" t="str">
        <f>IFERROR(SMALL($M$5:$M$9000,ROWS($M$5:M6734)),"")</f>
        <v/>
      </c>
      <c r="P6734" t="s">
        <v>1639</v>
      </c>
      <c r="S6734" s="388">
        <f>ROWS(R$5:R6734)</f>
        <v>6730</v>
      </c>
      <c r="T6734" s="388" t="str">
        <f>IF(_xlfn.IFNA(VLOOKUP(P6734,$AG$3:$AH$83,2,FALSE),"")='11.1'!$D$5,TXM!S6734,"")</f>
        <v/>
      </c>
      <c r="U6734" t="str">
        <f>IFERROR(SMALL($T$5:$T$9000,ROWS($T$5:T6734)),"")</f>
        <v/>
      </c>
    </row>
    <row r="6735" spans="1:21" ht="14.4" customHeight="1" x14ac:dyDescent="0.3">
      <c r="A6735" t="s">
        <v>1639</v>
      </c>
      <c r="D6735" s="388">
        <f>ROWS(C$5:C6735)</f>
        <v>6731</v>
      </c>
      <c r="E6735" s="388" t="str">
        <f>IF(_xlfn.IFNA(VLOOKUP(A6735,$AG$3:$AH$83,2,FALSE),"")='11.1'!$D$5,TXM!D6735,"")</f>
        <v/>
      </c>
      <c r="F6735" t="str">
        <f>IFERROR(SMALL($E$5:$E$9000,ROWS($E$5:E6735)),"")</f>
        <v/>
      </c>
      <c r="I6735" s="371" t="s">
        <v>149</v>
      </c>
      <c r="J6735" t="s">
        <v>1001</v>
      </c>
      <c r="K6735" s="372">
        <v>404549</v>
      </c>
      <c r="L6735" s="388">
        <f>ROWS(K$5:K6735)</f>
        <v>6731</v>
      </c>
      <c r="M6735" s="388" t="str">
        <f>IF(_xlfn.IFNA(VLOOKUP(I6735,$AG$3:$AH$83,2,FALSE),"")='11.1'!$D$5,TXM!L6735,"")</f>
        <v/>
      </c>
      <c r="N6735" t="str">
        <f>IFERROR(SMALL($M$5:$M$9000,ROWS($M$5:M6735)),"")</f>
        <v/>
      </c>
      <c r="P6735" t="s">
        <v>1639</v>
      </c>
      <c r="S6735" s="388">
        <f>ROWS(R$5:R6735)</f>
        <v>6731</v>
      </c>
      <c r="T6735" s="388" t="str">
        <f>IF(_xlfn.IFNA(VLOOKUP(P6735,$AG$3:$AH$83,2,FALSE),"")='11.1'!$D$5,TXM!S6735,"")</f>
        <v/>
      </c>
      <c r="U6735" t="str">
        <f>IFERROR(SMALL($T$5:$T$9000,ROWS($T$5:T6735)),"")</f>
        <v/>
      </c>
    </row>
    <row r="6736" spans="1:21" ht="14.4" customHeight="1" x14ac:dyDescent="0.3">
      <c r="A6736" t="s">
        <v>1639</v>
      </c>
      <c r="D6736" s="388">
        <f>ROWS(C$5:C6736)</f>
        <v>6732</v>
      </c>
      <c r="E6736" s="388" t="str">
        <f>IF(_xlfn.IFNA(VLOOKUP(A6736,$AG$3:$AH$83,2,FALSE),"")='11.1'!$D$5,TXM!D6736,"")</f>
        <v/>
      </c>
      <c r="F6736" t="str">
        <f>IFERROR(SMALL($E$5:$E$9000,ROWS($E$5:E6736)),"")</f>
        <v/>
      </c>
      <c r="I6736" s="371" t="s">
        <v>149</v>
      </c>
      <c r="J6736" t="s">
        <v>1252</v>
      </c>
      <c r="K6736" s="372">
        <v>369118</v>
      </c>
      <c r="L6736" s="388">
        <f>ROWS(K$5:K6736)</f>
        <v>6732</v>
      </c>
      <c r="M6736" s="388" t="str">
        <f>IF(_xlfn.IFNA(VLOOKUP(I6736,$AG$3:$AH$83,2,FALSE),"")='11.1'!$D$5,TXM!L6736,"")</f>
        <v/>
      </c>
      <c r="N6736" t="str">
        <f>IFERROR(SMALL($M$5:$M$9000,ROWS($M$5:M6736)),"")</f>
        <v/>
      </c>
      <c r="P6736" t="s">
        <v>1639</v>
      </c>
      <c r="S6736" s="388">
        <f>ROWS(R$5:R6736)</f>
        <v>6732</v>
      </c>
      <c r="T6736" s="388" t="str">
        <f>IF(_xlfn.IFNA(VLOOKUP(P6736,$AG$3:$AH$83,2,FALSE),"")='11.1'!$D$5,TXM!S6736,"")</f>
        <v/>
      </c>
      <c r="U6736" t="str">
        <f>IFERROR(SMALL($T$5:$T$9000,ROWS($T$5:T6736)),"")</f>
        <v/>
      </c>
    </row>
    <row r="6737" spans="1:21" ht="14.4" customHeight="1" x14ac:dyDescent="0.3">
      <c r="A6737" t="s">
        <v>1639</v>
      </c>
      <c r="D6737" s="388">
        <f>ROWS(C$5:C6737)</f>
        <v>6733</v>
      </c>
      <c r="E6737" s="388" t="str">
        <f>IF(_xlfn.IFNA(VLOOKUP(A6737,$AG$3:$AH$83,2,FALSE),"")='11.1'!$D$5,TXM!D6737,"")</f>
        <v/>
      </c>
      <c r="F6737" t="str">
        <f>IFERROR(SMALL($E$5:$E$9000,ROWS($E$5:E6737)),"")</f>
        <v/>
      </c>
      <c r="I6737" s="371" t="s">
        <v>149</v>
      </c>
      <c r="J6737" t="s">
        <v>1240</v>
      </c>
      <c r="K6737" s="372">
        <v>350020</v>
      </c>
      <c r="L6737" s="388">
        <f>ROWS(K$5:K6737)</f>
        <v>6733</v>
      </c>
      <c r="M6737" s="388" t="str">
        <f>IF(_xlfn.IFNA(VLOOKUP(I6737,$AG$3:$AH$83,2,FALSE),"")='11.1'!$D$5,TXM!L6737,"")</f>
        <v/>
      </c>
      <c r="N6737" t="str">
        <f>IFERROR(SMALL($M$5:$M$9000,ROWS($M$5:M6737)),"")</f>
        <v/>
      </c>
      <c r="P6737" t="s">
        <v>1639</v>
      </c>
      <c r="S6737" s="388">
        <f>ROWS(R$5:R6737)</f>
        <v>6733</v>
      </c>
      <c r="T6737" s="388" t="str">
        <f>IF(_xlfn.IFNA(VLOOKUP(P6737,$AG$3:$AH$83,2,FALSE),"")='11.1'!$D$5,TXM!S6737,"")</f>
        <v/>
      </c>
      <c r="U6737" t="str">
        <f>IFERROR(SMALL($T$5:$T$9000,ROWS($T$5:T6737)),"")</f>
        <v/>
      </c>
    </row>
    <row r="6738" spans="1:21" ht="14.4" customHeight="1" x14ac:dyDescent="0.3">
      <c r="A6738" t="s">
        <v>1639</v>
      </c>
      <c r="D6738" s="388">
        <f>ROWS(C$5:C6738)</f>
        <v>6734</v>
      </c>
      <c r="E6738" s="388" t="str">
        <f>IF(_xlfn.IFNA(VLOOKUP(A6738,$AG$3:$AH$83,2,FALSE),"")='11.1'!$D$5,TXM!D6738,"")</f>
        <v/>
      </c>
      <c r="F6738" t="str">
        <f>IFERROR(SMALL($E$5:$E$9000,ROWS($E$5:E6738)),"")</f>
        <v/>
      </c>
      <c r="I6738" s="371" t="s">
        <v>149</v>
      </c>
      <c r="J6738" t="s">
        <v>789</v>
      </c>
      <c r="K6738" s="372">
        <v>339685</v>
      </c>
      <c r="L6738" s="388">
        <f>ROWS(K$5:K6738)</f>
        <v>6734</v>
      </c>
      <c r="M6738" s="388" t="str">
        <f>IF(_xlfn.IFNA(VLOOKUP(I6738,$AG$3:$AH$83,2,FALSE),"")='11.1'!$D$5,TXM!L6738,"")</f>
        <v/>
      </c>
      <c r="N6738" t="str">
        <f>IFERROR(SMALL($M$5:$M$9000,ROWS($M$5:M6738)),"")</f>
        <v/>
      </c>
      <c r="P6738" t="s">
        <v>1639</v>
      </c>
      <c r="S6738" s="388">
        <f>ROWS(R$5:R6738)</f>
        <v>6734</v>
      </c>
      <c r="T6738" s="388" t="str">
        <f>IF(_xlfn.IFNA(VLOOKUP(P6738,$AG$3:$AH$83,2,FALSE),"")='11.1'!$D$5,TXM!S6738,"")</f>
        <v/>
      </c>
      <c r="U6738" t="str">
        <f>IFERROR(SMALL($T$5:$T$9000,ROWS($T$5:T6738)),"")</f>
        <v/>
      </c>
    </row>
    <row r="6739" spans="1:21" ht="14.4" customHeight="1" x14ac:dyDescent="0.3">
      <c r="A6739" t="s">
        <v>1639</v>
      </c>
      <c r="D6739" s="388">
        <f>ROWS(C$5:C6739)</f>
        <v>6735</v>
      </c>
      <c r="E6739" s="388" t="str">
        <f>IF(_xlfn.IFNA(VLOOKUP(A6739,$AG$3:$AH$83,2,FALSE),"")='11.1'!$D$5,TXM!D6739,"")</f>
        <v/>
      </c>
      <c r="F6739" t="str">
        <f>IFERROR(SMALL($E$5:$E$9000,ROWS($E$5:E6739)),"")</f>
        <v/>
      </c>
      <c r="I6739" s="371" t="s">
        <v>149</v>
      </c>
      <c r="J6739" t="s">
        <v>1500</v>
      </c>
      <c r="K6739" s="372">
        <v>327037</v>
      </c>
      <c r="L6739" s="388">
        <f>ROWS(K$5:K6739)</f>
        <v>6735</v>
      </c>
      <c r="M6739" s="388" t="str">
        <f>IF(_xlfn.IFNA(VLOOKUP(I6739,$AG$3:$AH$83,2,FALSE),"")='11.1'!$D$5,TXM!L6739,"")</f>
        <v/>
      </c>
      <c r="N6739" t="str">
        <f>IFERROR(SMALL($M$5:$M$9000,ROWS($M$5:M6739)),"")</f>
        <v/>
      </c>
      <c r="P6739" t="s">
        <v>1639</v>
      </c>
      <c r="S6739" s="388">
        <f>ROWS(R$5:R6739)</f>
        <v>6735</v>
      </c>
      <c r="T6739" s="388" t="str">
        <f>IF(_xlfn.IFNA(VLOOKUP(P6739,$AG$3:$AH$83,2,FALSE),"")='11.1'!$D$5,TXM!S6739,"")</f>
        <v/>
      </c>
      <c r="U6739" t="str">
        <f>IFERROR(SMALL($T$5:$T$9000,ROWS($T$5:T6739)),"")</f>
        <v/>
      </c>
    </row>
    <row r="6740" spans="1:21" ht="14.4" customHeight="1" x14ac:dyDescent="0.3">
      <c r="A6740" t="s">
        <v>1639</v>
      </c>
      <c r="D6740" s="388">
        <f>ROWS(C$5:C6740)</f>
        <v>6736</v>
      </c>
      <c r="E6740" s="388" t="str">
        <f>IF(_xlfn.IFNA(VLOOKUP(A6740,$AG$3:$AH$83,2,FALSE),"")='11.1'!$D$5,TXM!D6740,"")</f>
        <v/>
      </c>
      <c r="F6740" t="str">
        <f>IFERROR(SMALL($E$5:$E$9000,ROWS($E$5:E6740)),"")</f>
        <v/>
      </c>
      <c r="I6740" s="371" t="s">
        <v>149</v>
      </c>
      <c r="J6740" t="s">
        <v>867</v>
      </c>
      <c r="K6740" s="372">
        <v>310114</v>
      </c>
      <c r="L6740" s="388">
        <f>ROWS(K$5:K6740)</f>
        <v>6736</v>
      </c>
      <c r="M6740" s="388" t="str">
        <f>IF(_xlfn.IFNA(VLOOKUP(I6740,$AG$3:$AH$83,2,FALSE),"")='11.1'!$D$5,TXM!L6740,"")</f>
        <v/>
      </c>
      <c r="N6740" t="str">
        <f>IFERROR(SMALL($M$5:$M$9000,ROWS($M$5:M6740)),"")</f>
        <v/>
      </c>
      <c r="P6740" t="s">
        <v>1639</v>
      </c>
      <c r="S6740" s="388">
        <f>ROWS(R$5:R6740)</f>
        <v>6736</v>
      </c>
      <c r="T6740" s="388" t="str">
        <f>IF(_xlfn.IFNA(VLOOKUP(P6740,$AG$3:$AH$83,2,FALSE),"")='11.1'!$D$5,TXM!S6740,"")</f>
        <v/>
      </c>
      <c r="U6740" t="str">
        <f>IFERROR(SMALL($T$5:$T$9000,ROWS($T$5:T6740)),"")</f>
        <v/>
      </c>
    </row>
    <row r="6741" spans="1:21" ht="14.4" customHeight="1" x14ac:dyDescent="0.3">
      <c r="A6741" t="s">
        <v>1639</v>
      </c>
      <c r="D6741" s="388">
        <f>ROWS(C$5:C6741)</f>
        <v>6737</v>
      </c>
      <c r="E6741" s="388" t="str">
        <f>IF(_xlfn.IFNA(VLOOKUP(A6741,$AG$3:$AH$83,2,FALSE),"")='11.1'!$D$5,TXM!D6741,"")</f>
        <v/>
      </c>
      <c r="F6741" t="str">
        <f>IFERROR(SMALL($E$5:$E$9000,ROWS($E$5:E6741)),"")</f>
        <v/>
      </c>
      <c r="I6741" s="371" t="s">
        <v>149</v>
      </c>
      <c r="J6741" t="s">
        <v>785</v>
      </c>
      <c r="K6741" s="372">
        <v>255857</v>
      </c>
      <c r="L6741" s="388">
        <f>ROWS(K$5:K6741)</f>
        <v>6737</v>
      </c>
      <c r="M6741" s="388" t="str">
        <f>IF(_xlfn.IFNA(VLOOKUP(I6741,$AG$3:$AH$83,2,FALSE),"")='11.1'!$D$5,TXM!L6741,"")</f>
        <v/>
      </c>
      <c r="N6741" t="str">
        <f>IFERROR(SMALL($M$5:$M$9000,ROWS($M$5:M6741)),"")</f>
        <v/>
      </c>
      <c r="P6741" t="s">
        <v>1639</v>
      </c>
      <c r="S6741" s="388">
        <f>ROWS(R$5:R6741)</f>
        <v>6737</v>
      </c>
      <c r="T6741" s="388" t="str">
        <f>IF(_xlfn.IFNA(VLOOKUP(P6741,$AG$3:$AH$83,2,FALSE),"")='11.1'!$D$5,TXM!S6741,"")</f>
        <v/>
      </c>
      <c r="U6741" t="str">
        <f>IFERROR(SMALL($T$5:$T$9000,ROWS($T$5:T6741)),"")</f>
        <v/>
      </c>
    </row>
    <row r="6742" spans="1:21" ht="14.4" customHeight="1" x14ac:dyDescent="0.3">
      <c r="A6742" t="s">
        <v>1639</v>
      </c>
      <c r="D6742" s="388">
        <f>ROWS(C$5:C6742)</f>
        <v>6738</v>
      </c>
      <c r="E6742" s="388" t="str">
        <f>IF(_xlfn.IFNA(VLOOKUP(A6742,$AG$3:$AH$83,2,FALSE),"")='11.1'!$D$5,TXM!D6742,"")</f>
        <v/>
      </c>
      <c r="F6742" t="str">
        <f>IFERROR(SMALL($E$5:$E$9000,ROWS($E$5:E6742)),"")</f>
        <v/>
      </c>
      <c r="I6742" s="371" t="s">
        <v>149</v>
      </c>
      <c r="J6742" t="s">
        <v>799</v>
      </c>
      <c r="K6742" s="372">
        <v>205459</v>
      </c>
      <c r="L6742" s="388">
        <f>ROWS(K$5:K6742)</f>
        <v>6738</v>
      </c>
      <c r="M6742" s="388" t="str">
        <f>IF(_xlfn.IFNA(VLOOKUP(I6742,$AG$3:$AH$83,2,FALSE),"")='11.1'!$D$5,TXM!L6742,"")</f>
        <v/>
      </c>
      <c r="N6742" t="str">
        <f>IFERROR(SMALL($M$5:$M$9000,ROWS($M$5:M6742)),"")</f>
        <v/>
      </c>
      <c r="P6742" t="s">
        <v>1639</v>
      </c>
      <c r="S6742" s="388">
        <f>ROWS(R$5:R6742)</f>
        <v>6738</v>
      </c>
      <c r="T6742" s="388" t="str">
        <f>IF(_xlfn.IFNA(VLOOKUP(P6742,$AG$3:$AH$83,2,FALSE),"")='11.1'!$D$5,TXM!S6742,"")</f>
        <v/>
      </c>
      <c r="U6742" t="str">
        <f>IFERROR(SMALL($T$5:$T$9000,ROWS($T$5:T6742)),"")</f>
        <v/>
      </c>
    </row>
    <row r="6743" spans="1:21" ht="14.4" customHeight="1" x14ac:dyDescent="0.3">
      <c r="A6743" t="s">
        <v>1639</v>
      </c>
      <c r="D6743" s="388">
        <f>ROWS(C$5:C6743)</f>
        <v>6739</v>
      </c>
      <c r="E6743" s="388" t="str">
        <f>IF(_xlfn.IFNA(VLOOKUP(A6743,$AG$3:$AH$83,2,FALSE),"")='11.1'!$D$5,TXM!D6743,"")</f>
        <v/>
      </c>
      <c r="F6743" t="str">
        <f>IFERROR(SMALL($E$5:$E$9000,ROWS($E$5:E6743)),"")</f>
        <v/>
      </c>
      <c r="I6743" s="371" t="s">
        <v>149</v>
      </c>
      <c r="J6743" t="s">
        <v>859</v>
      </c>
      <c r="K6743" s="372">
        <v>195691</v>
      </c>
      <c r="L6743" s="388">
        <f>ROWS(K$5:K6743)</f>
        <v>6739</v>
      </c>
      <c r="M6743" s="388" t="str">
        <f>IF(_xlfn.IFNA(VLOOKUP(I6743,$AG$3:$AH$83,2,FALSE),"")='11.1'!$D$5,TXM!L6743,"")</f>
        <v/>
      </c>
      <c r="N6743" t="str">
        <f>IFERROR(SMALL($M$5:$M$9000,ROWS($M$5:M6743)),"")</f>
        <v/>
      </c>
      <c r="P6743" t="s">
        <v>1639</v>
      </c>
      <c r="S6743" s="388">
        <f>ROWS(R$5:R6743)</f>
        <v>6739</v>
      </c>
      <c r="T6743" s="388" t="str">
        <f>IF(_xlfn.IFNA(VLOOKUP(P6743,$AG$3:$AH$83,2,FALSE),"")='11.1'!$D$5,TXM!S6743,"")</f>
        <v/>
      </c>
      <c r="U6743" t="str">
        <f>IFERROR(SMALL($T$5:$T$9000,ROWS($T$5:T6743)),"")</f>
        <v/>
      </c>
    </row>
    <row r="6744" spans="1:21" ht="14.4" customHeight="1" x14ac:dyDescent="0.3">
      <c r="A6744" t="s">
        <v>1639</v>
      </c>
      <c r="D6744" s="388">
        <f>ROWS(C$5:C6744)</f>
        <v>6740</v>
      </c>
      <c r="E6744" s="388" t="str">
        <f>IF(_xlfn.IFNA(VLOOKUP(A6744,$AG$3:$AH$83,2,FALSE),"")='11.1'!$D$5,TXM!D6744,"")</f>
        <v/>
      </c>
      <c r="F6744" t="str">
        <f>IFERROR(SMALL($E$5:$E$9000,ROWS($E$5:E6744)),"")</f>
        <v/>
      </c>
      <c r="I6744" s="371" t="s">
        <v>149</v>
      </c>
      <c r="J6744" t="s">
        <v>1275</v>
      </c>
      <c r="K6744" s="372">
        <v>176829</v>
      </c>
      <c r="L6744" s="388">
        <f>ROWS(K$5:K6744)</f>
        <v>6740</v>
      </c>
      <c r="M6744" s="388" t="str">
        <f>IF(_xlfn.IFNA(VLOOKUP(I6744,$AG$3:$AH$83,2,FALSE),"")='11.1'!$D$5,TXM!L6744,"")</f>
        <v/>
      </c>
      <c r="N6744" t="str">
        <f>IFERROR(SMALL($M$5:$M$9000,ROWS($M$5:M6744)),"")</f>
        <v/>
      </c>
      <c r="P6744" t="s">
        <v>1639</v>
      </c>
      <c r="S6744" s="388">
        <f>ROWS(R$5:R6744)</f>
        <v>6740</v>
      </c>
      <c r="T6744" s="388" t="str">
        <f>IF(_xlfn.IFNA(VLOOKUP(P6744,$AG$3:$AH$83,2,FALSE),"")='11.1'!$D$5,TXM!S6744,"")</f>
        <v/>
      </c>
      <c r="U6744" t="str">
        <f>IFERROR(SMALL($T$5:$T$9000,ROWS($T$5:T6744)),"")</f>
        <v/>
      </c>
    </row>
    <row r="6745" spans="1:21" ht="14.4" customHeight="1" x14ac:dyDescent="0.3">
      <c r="A6745" t="s">
        <v>1639</v>
      </c>
      <c r="D6745" s="388">
        <f>ROWS(C$5:C6745)</f>
        <v>6741</v>
      </c>
      <c r="E6745" s="388" t="str">
        <f>IF(_xlfn.IFNA(VLOOKUP(A6745,$AG$3:$AH$83,2,FALSE),"")='11.1'!$D$5,TXM!D6745,"")</f>
        <v/>
      </c>
      <c r="F6745" t="str">
        <f>IFERROR(SMALL($E$5:$E$9000,ROWS($E$5:E6745)),"")</f>
        <v/>
      </c>
      <c r="I6745" s="371" t="s">
        <v>149</v>
      </c>
      <c r="J6745" t="s">
        <v>1003</v>
      </c>
      <c r="K6745" s="372">
        <v>125720</v>
      </c>
      <c r="L6745" s="388">
        <f>ROWS(K$5:K6745)</f>
        <v>6741</v>
      </c>
      <c r="M6745" s="388" t="str">
        <f>IF(_xlfn.IFNA(VLOOKUP(I6745,$AG$3:$AH$83,2,FALSE),"")='11.1'!$D$5,TXM!L6745,"")</f>
        <v/>
      </c>
      <c r="N6745" t="str">
        <f>IFERROR(SMALL($M$5:$M$9000,ROWS($M$5:M6745)),"")</f>
        <v/>
      </c>
      <c r="P6745" t="s">
        <v>1639</v>
      </c>
      <c r="S6745" s="388">
        <f>ROWS(R$5:R6745)</f>
        <v>6741</v>
      </c>
      <c r="T6745" s="388" t="str">
        <f>IF(_xlfn.IFNA(VLOOKUP(P6745,$AG$3:$AH$83,2,FALSE),"")='11.1'!$D$5,TXM!S6745,"")</f>
        <v/>
      </c>
      <c r="U6745" t="str">
        <f>IFERROR(SMALL($T$5:$T$9000,ROWS($T$5:T6745)),"")</f>
        <v/>
      </c>
    </row>
    <row r="6746" spans="1:21" ht="14.4" customHeight="1" x14ac:dyDescent="0.3">
      <c r="A6746" t="s">
        <v>1639</v>
      </c>
      <c r="D6746" s="388">
        <f>ROWS(C$5:C6746)</f>
        <v>6742</v>
      </c>
      <c r="E6746" s="388" t="str">
        <f>IF(_xlfn.IFNA(VLOOKUP(A6746,$AG$3:$AH$83,2,FALSE),"")='11.1'!$D$5,TXM!D6746,"")</f>
        <v/>
      </c>
      <c r="F6746" t="str">
        <f>IFERROR(SMALL($E$5:$E$9000,ROWS($E$5:E6746)),"")</f>
        <v/>
      </c>
      <c r="I6746" s="371" t="s">
        <v>149</v>
      </c>
      <c r="J6746" t="s">
        <v>825</v>
      </c>
      <c r="K6746" s="372">
        <v>120409</v>
      </c>
      <c r="L6746" s="388">
        <f>ROWS(K$5:K6746)</f>
        <v>6742</v>
      </c>
      <c r="M6746" s="388" t="str">
        <f>IF(_xlfn.IFNA(VLOOKUP(I6746,$AG$3:$AH$83,2,FALSE),"")='11.1'!$D$5,TXM!L6746,"")</f>
        <v/>
      </c>
      <c r="N6746" t="str">
        <f>IFERROR(SMALL($M$5:$M$9000,ROWS($M$5:M6746)),"")</f>
        <v/>
      </c>
      <c r="P6746" t="s">
        <v>1639</v>
      </c>
      <c r="S6746" s="388">
        <f>ROWS(R$5:R6746)</f>
        <v>6742</v>
      </c>
      <c r="T6746" s="388" t="str">
        <f>IF(_xlfn.IFNA(VLOOKUP(P6746,$AG$3:$AH$83,2,FALSE),"")='11.1'!$D$5,TXM!S6746,"")</f>
        <v/>
      </c>
      <c r="U6746" t="str">
        <f>IFERROR(SMALL($T$5:$T$9000,ROWS($T$5:T6746)),"")</f>
        <v/>
      </c>
    </row>
    <row r="6747" spans="1:21" ht="14.4" customHeight="1" x14ac:dyDescent="0.3">
      <c r="A6747" t="s">
        <v>1639</v>
      </c>
      <c r="D6747" s="388">
        <f>ROWS(C$5:C6747)</f>
        <v>6743</v>
      </c>
      <c r="E6747" s="388" t="str">
        <f>IF(_xlfn.IFNA(VLOOKUP(A6747,$AG$3:$AH$83,2,FALSE),"")='11.1'!$D$5,TXM!D6747,"")</f>
        <v/>
      </c>
      <c r="F6747" t="str">
        <f>IFERROR(SMALL($E$5:$E$9000,ROWS($E$5:E6747)),"")</f>
        <v/>
      </c>
      <c r="I6747" s="371" t="s">
        <v>149</v>
      </c>
      <c r="J6747" t="s">
        <v>107</v>
      </c>
      <c r="K6747" s="372">
        <v>112135</v>
      </c>
      <c r="L6747" s="388">
        <f>ROWS(K$5:K6747)</f>
        <v>6743</v>
      </c>
      <c r="M6747" s="388" t="str">
        <f>IF(_xlfn.IFNA(VLOOKUP(I6747,$AG$3:$AH$83,2,FALSE),"")='11.1'!$D$5,TXM!L6747,"")</f>
        <v/>
      </c>
      <c r="N6747" t="str">
        <f>IFERROR(SMALL($M$5:$M$9000,ROWS($M$5:M6747)),"")</f>
        <v/>
      </c>
      <c r="P6747" t="s">
        <v>1639</v>
      </c>
      <c r="S6747" s="388">
        <f>ROWS(R$5:R6747)</f>
        <v>6743</v>
      </c>
      <c r="T6747" s="388" t="str">
        <f>IF(_xlfn.IFNA(VLOOKUP(P6747,$AG$3:$AH$83,2,FALSE),"")='11.1'!$D$5,TXM!S6747,"")</f>
        <v/>
      </c>
      <c r="U6747" t="str">
        <f>IFERROR(SMALL($T$5:$T$9000,ROWS($T$5:T6747)),"")</f>
        <v/>
      </c>
    </row>
    <row r="6748" spans="1:21" ht="14.4" customHeight="1" x14ac:dyDescent="0.3">
      <c r="A6748" t="s">
        <v>1639</v>
      </c>
      <c r="D6748" s="388">
        <f>ROWS(C$5:C6748)</f>
        <v>6744</v>
      </c>
      <c r="E6748" s="388" t="str">
        <f>IF(_xlfn.IFNA(VLOOKUP(A6748,$AG$3:$AH$83,2,FALSE),"")='11.1'!$D$5,TXM!D6748,"")</f>
        <v/>
      </c>
      <c r="F6748" t="str">
        <f>IFERROR(SMALL($E$5:$E$9000,ROWS($E$5:E6748)),"")</f>
        <v/>
      </c>
      <c r="I6748" s="371" t="s">
        <v>149</v>
      </c>
      <c r="J6748" t="s">
        <v>783</v>
      </c>
      <c r="K6748" s="372">
        <v>110077</v>
      </c>
      <c r="L6748" s="388">
        <f>ROWS(K$5:K6748)</f>
        <v>6744</v>
      </c>
      <c r="M6748" s="388" t="str">
        <f>IF(_xlfn.IFNA(VLOOKUP(I6748,$AG$3:$AH$83,2,FALSE),"")='11.1'!$D$5,TXM!L6748,"")</f>
        <v/>
      </c>
      <c r="N6748" t="str">
        <f>IFERROR(SMALL($M$5:$M$9000,ROWS($M$5:M6748)),"")</f>
        <v/>
      </c>
      <c r="P6748" t="s">
        <v>1639</v>
      </c>
      <c r="S6748" s="388">
        <f>ROWS(R$5:R6748)</f>
        <v>6744</v>
      </c>
      <c r="T6748" s="388" t="str">
        <f>IF(_xlfn.IFNA(VLOOKUP(P6748,$AG$3:$AH$83,2,FALSE),"")='11.1'!$D$5,TXM!S6748,"")</f>
        <v/>
      </c>
      <c r="U6748" t="str">
        <f>IFERROR(SMALL($T$5:$T$9000,ROWS($T$5:T6748)),"")</f>
        <v/>
      </c>
    </row>
    <row r="6749" spans="1:21" ht="14.4" customHeight="1" x14ac:dyDescent="0.3">
      <c r="A6749" t="s">
        <v>1639</v>
      </c>
      <c r="D6749" s="388">
        <f>ROWS(C$5:C6749)</f>
        <v>6745</v>
      </c>
      <c r="E6749" s="388" t="str">
        <f>IF(_xlfn.IFNA(VLOOKUP(A6749,$AG$3:$AH$83,2,FALSE),"")='11.1'!$D$5,TXM!D6749,"")</f>
        <v/>
      </c>
      <c r="F6749" t="str">
        <f>IFERROR(SMALL($E$5:$E$9000,ROWS($E$5:E6749)),"")</f>
        <v/>
      </c>
      <c r="I6749" s="371" t="s">
        <v>149</v>
      </c>
      <c r="J6749" t="s">
        <v>827</v>
      </c>
      <c r="K6749" s="372">
        <v>99069</v>
      </c>
      <c r="L6749" s="388">
        <f>ROWS(K$5:K6749)</f>
        <v>6745</v>
      </c>
      <c r="M6749" s="388" t="str">
        <f>IF(_xlfn.IFNA(VLOOKUP(I6749,$AG$3:$AH$83,2,FALSE),"")='11.1'!$D$5,TXM!L6749,"")</f>
        <v/>
      </c>
      <c r="N6749" t="str">
        <f>IFERROR(SMALL($M$5:$M$9000,ROWS($M$5:M6749)),"")</f>
        <v/>
      </c>
      <c r="P6749" t="s">
        <v>1639</v>
      </c>
      <c r="S6749" s="388">
        <f>ROWS(R$5:R6749)</f>
        <v>6745</v>
      </c>
      <c r="T6749" s="388" t="str">
        <f>IF(_xlfn.IFNA(VLOOKUP(P6749,$AG$3:$AH$83,2,FALSE),"")='11.1'!$D$5,TXM!S6749,"")</f>
        <v/>
      </c>
      <c r="U6749" t="str">
        <f>IFERROR(SMALL($T$5:$T$9000,ROWS($T$5:T6749)),"")</f>
        <v/>
      </c>
    </row>
    <row r="6750" spans="1:21" ht="14.4" customHeight="1" x14ac:dyDescent="0.3">
      <c r="A6750" t="s">
        <v>1639</v>
      </c>
      <c r="D6750" s="388">
        <f>ROWS(C$5:C6750)</f>
        <v>6746</v>
      </c>
      <c r="E6750" s="388" t="str">
        <f>IF(_xlfn.IFNA(VLOOKUP(A6750,$AG$3:$AH$83,2,FALSE),"")='11.1'!$D$5,TXM!D6750,"")</f>
        <v/>
      </c>
      <c r="F6750" t="str">
        <f>IFERROR(SMALL($E$5:$E$9000,ROWS($E$5:E6750)),"")</f>
        <v/>
      </c>
      <c r="I6750" s="371" t="s">
        <v>149</v>
      </c>
      <c r="J6750" t="s">
        <v>819</v>
      </c>
      <c r="K6750" s="372">
        <v>89132</v>
      </c>
      <c r="L6750" s="388">
        <f>ROWS(K$5:K6750)</f>
        <v>6746</v>
      </c>
      <c r="M6750" s="388" t="str">
        <f>IF(_xlfn.IFNA(VLOOKUP(I6750,$AG$3:$AH$83,2,FALSE),"")='11.1'!$D$5,TXM!L6750,"")</f>
        <v/>
      </c>
      <c r="N6750" t="str">
        <f>IFERROR(SMALL($M$5:$M$9000,ROWS($M$5:M6750)),"")</f>
        <v/>
      </c>
      <c r="P6750" t="s">
        <v>1639</v>
      </c>
      <c r="S6750" s="388">
        <f>ROWS(R$5:R6750)</f>
        <v>6746</v>
      </c>
      <c r="T6750" s="388" t="str">
        <f>IF(_xlfn.IFNA(VLOOKUP(P6750,$AG$3:$AH$83,2,FALSE),"")='11.1'!$D$5,TXM!S6750,"")</f>
        <v/>
      </c>
      <c r="U6750" t="str">
        <f>IFERROR(SMALL($T$5:$T$9000,ROWS($T$5:T6750)),"")</f>
        <v/>
      </c>
    </row>
    <row r="6751" spans="1:21" ht="14.4" customHeight="1" x14ac:dyDescent="0.3">
      <c r="A6751" t="s">
        <v>1639</v>
      </c>
      <c r="D6751" s="388">
        <f>ROWS(C$5:C6751)</f>
        <v>6747</v>
      </c>
      <c r="E6751" s="388" t="str">
        <f>IF(_xlfn.IFNA(VLOOKUP(A6751,$AG$3:$AH$83,2,FALSE),"")='11.1'!$D$5,TXM!D6751,"")</f>
        <v/>
      </c>
      <c r="F6751" t="str">
        <f>IFERROR(SMALL($E$5:$E$9000,ROWS($E$5:E6751)),"")</f>
        <v/>
      </c>
      <c r="I6751" s="371" t="s">
        <v>149</v>
      </c>
      <c r="J6751" t="s">
        <v>837</v>
      </c>
      <c r="K6751" s="372">
        <v>87205</v>
      </c>
      <c r="L6751" s="388">
        <f>ROWS(K$5:K6751)</f>
        <v>6747</v>
      </c>
      <c r="M6751" s="388" t="str">
        <f>IF(_xlfn.IFNA(VLOOKUP(I6751,$AG$3:$AH$83,2,FALSE),"")='11.1'!$D$5,TXM!L6751,"")</f>
        <v/>
      </c>
      <c r="N6751" t="str">
        <f>IFERROR(SMALL($M$5:$M$9000,ROWS($M$5:M6751)),"")</f>
        <v/>
      </c>
      <c r="P6751" t="s">
        <v>1639</v>
      </c>
      <c r="S6751" s="388">
        <f>ROWS(R$5:R6751)</f>
        <v>6747</v>
      </c>
      <c r="T6751" s="388" t="str">
        <f>IF(_xlfn.IFNA(VLOOKUP(P6751,$AG$3:$AH$83,2,FALSE),"")='11.1'!$D$5,TXM!S6751,"")</f>
        <v/>
      </c>
      <c r="U6751" t="str">
        <f>IFERROR(SMALL($T$5:$T$9000,ROWS($T$5:T6751)),"")</f>
        <v/>
      </c>
    </row>
    <row r="6752" spans="1:21" ht="14.4" customHeight="1" x14ac:dyDescent="0.3">
      <c r="A6752" t="s">
        <v>1639</v>
      </c>
      <c r="D6752" s="388">
        <f>ROWS(C$5:C6752)</f>
        <v>6748</v>
      </c>
      <c r="E6752" s="388" t="str">
        <f>IF(_xlfn.IFNA(VLOOKUP(A6752,$AG$3:$AH$83,2,FALSE),"")='11.1'!$D$5,TXM!D6752,"")</f>
        <v/>
      </c>
      <c r="F6752" t="str">
        <f>IFERROR(SMALL($E$5:$E$9000,ROWS($E$5:E6752)),"")</f>
        <v/>
      </c>
      <c r="I6752" s="371" t="s">
        <v>149</v>
      </c>
      <c r="J6752" t="s">
        <v>871</v>
      </c>
      <c r="K6752" s="372">
        <v>80376</v>
      </c>
      <c r="L6752" s="388">
        <f>ROWS(K$5:K6752)</f>
        <v>6748</v>
      </c>
      <c r="M6752" s="388" t="str">
        <f>IF(_xlfn.IFNA(VLOOKUP(I6752,$AG$3:$AH$83,2,FALSE),"")='11.1'!$D$5,TXM!L6752,"")</f>
        <v/>
      </c>
      <c r="N6752" t="str">
        <f>IFERROR(SMALL($M$5:$M$9000,ROWS($M$5:M6752)),"")</f>
        <v/>
      </c>
      <c r="P6752" t="s">
        <v>1639</v>
      </c>
      <c r="S6752" s="388">
        <f>ROWS(R$5:R6752)</f>
        <v>6748</v>
      </c>
      <c r="T6752" s="388" t="str">
        <f>IF(_xlfn.IFNA(VLOOKUP(P6752,$AG$3:$AH$83,2,FALSE),"")='11.1'!$D$5,TXM!S6752,"")</f>
        <v/>
      </c>
      <c r="U6752" t="str">
        <f>IFERROR(SMALL($T$5:$T$9000,ROWS($T$5:T6752)),"")</f>
        <v/>
      </c>
    </row>
    <row r="6753" spans="1:21" ht="14.4" customHeight="1" x14ac:dyDescent="0.3">
      <c r="A6753" t="s">
        <v>1639</v>
      </c>
      <c r="D6753" s="388">
        <f>ROWS(C$5:C6753)</f>
        <v>6749</v>
      </c>
      <c r="E6753" s="388" t="str">
        <f>IF(_xlfn.IFNA(VLOOKUP(A6753,$AG$3:$AH$83,2,FALSE),"")='11.1'!$D$5,TXM!D6753,"")</f>
        <v/>
      </c>
      <c r="F6753" t="str">
        <f>IFERROR(SMALL($E$5:$E$9000,ROWS($E$5:E6753)),"")</f>
        <v/>
      </c>
      <c r="I6753" s="371" t="s">
        <v>149</v>
      </c>
      <c r="J6753" t="s">
        <v>805</v>
      </c>
      <c r="K6753" s="372">
        <v>74429</v>
      </c>
      <c r="L6753" s="388">
        <f>ROWS(K$5:K6753)</f>
        <v>6749</v>
      </c>
      <c r="M6753" s="388" t="str">
        <f>IF(_xlfn.IFNA(VLOOKUP(I6753,$AG$3:$AH$83,2,FALSE),"")='11.1'!$D$5,TXM!L6753,"")</f>
        <v/>
      </c>
      <c r="N6753" t="str">
        <f>IFERROR(SMALL($M$5:$M$9000,ROWS($M$5:M6753)),"")</f>
        <v/>
      </c>
      <c r="P6753" t="s">
        <v>1639</v>
      </c>
      <c r="S6753" s="388">
        <f>ROWS(R$5:R6753)</f>
        <v>6749</v>
      </c>
      <c r="T6753" s="388" t="str">
        <f>IF(_xlfn.IFNA(VLOOKUP(P6753,$AG$3:$AH$83,2,FALSE),"")='11.1'!$D$5,TXM!S6753,"")</f>
        <v/>
      </c>
      <c r="U6753" t="str">
        <f>IFERROR(SMALL($T$5:$T$9000,ROWS($T$5:T6753)),"")</f>
        <v/>
      </c>
    </row>
    <row r="6754" spans="1:21" ht="14.4" customHeight="1" x14ac:dyDescent="0.3">
      <c r="A6754" t="s">
        <v>1639</v>
      </c>
      <c r="D6754" s="388">
        <f>ROWS(C$5:C6754)</f>
        <v>6750</v>
      </c>
      <c r="E6754" s="388" t="str">
        <f>IF(_xlfn.IFNA(VLOOKUP(A6754,$AG$3:$AH$83,2,FALSE),"")='11.1'!$D$5,TXM!D6754,"")</f>
        <v/>
      </c>
      <c r="F6754" t="str">
        <f>IFERROR(SMALL($E$5:$E$9000,ROWS($E$5:E6754)),"")</f>
        <v/>
      </c>
      <c r="I6754" s="371" t="s">
        <v>149</v>
      </c>
      <c r="J6754" t="s">
        <v>839</v>
      </c>
      <c r="K6754" s="372">
        <v>68918</v>
      </c>
      <c r="L6754" s="388">
        <f>ROWS(K$5:K6754)</f>
        <v>6750</v>
      </c>
      <c r="M6754" s="388" t="str">
        <f>IF(_xlfn.IFNA(VLOOKUP(I6754,$AG$3:$AH$83,2,FALSE),"")='11.1'!$D$5,TXM!L6754,"")</f>
        <v/>
      </c>
      <c r="N6754" t="str">
        <f>IFERROR(SMALL($M$5:$M$9000,ROWS($M$5:M6754)),"")</f>
        <v/>
      </c>
      <c r="P6754" t="s">
        <v>1639</v>
      </c>
      <c r="S6754" s="388">
        <f>ROWS(R$5:R6754)</f>
        <v>6750</v>
      </c>
      <c r="T6754" s="388" t="str">
        <f>IF(_xlfn.IFNA(VLOOKUP(P6754,$AG$3:$AH$83,2,FALSE),"")='11.1'!$D$5,TXM!S6754,"")</f>
        <v/>
      </c>
      <c r="U6754" t="str">
        <f>IFERROR(SMALL($T$5:$T$9000,ROWS($T$5:T6754)),"")</f>
        <v/>
      </c>
    </row>
    <row r="6755" spans="1:21" ht="14.4" customHeight="1" x14ac:dyDescent="0.3">
      <c r="A6755" t="s">
        <v>1639</v>
      </c>
      <c r="D6755" s="388">
        <f>ROWS(C$5:C6755)</f>
        <v>6751</v>
      </c>
      <c r="E6755" s="388" t="str">
        <f>IF(_xlfn.IFNA(VLOOKUP(A6755,$AG$3:$AH$83,2,FALSE),"")='11.1'!$D$5,TXM!D6755,"")</f>
        <v/>
      </c>
      <c r="F6755" t="str">
        <f>IFERROR(SMALL($E$5:$E$9000,ROWS($E$5:E6755)),"")</f>
        <v/>
      </c>
      <c r="I6755" s="371" t="s">
        <v>149</v>
      </c>
      <c r="J6755" t="s">
        <v>815</v>
      </c>
      <c r="K6755" s="372">
        <v>38227</v>
      </c>
      <c r="L6755" s="388">
        <f>ROWS(K$5:K6755)</f>
        <v>6751</v>
      </c>
      <c r="M6755" s="388" t="str">
        <f>IF(_xlfn.IFNA(VLOOKUP(I6755,$AG$3:$AH$83,2,FALSE),"")='11.1'!$D$5,TXM!L6755,"")</f>
        <v/>
      </c>
      <c r="N6755" t="str">
        <f>IFERROR(SMALL($M$5:$M$9000,ROWS($M$5:M6755)),"")</f>
        <v/>
      </c>
      <c r="P6755" t="s">
        <v>1639</v>
      </c>
      <c r="S6755" s="388">
        <f>ROWS(R$5:R6755)</f>
        <v>6751</v>
      </c>
      <c r="T6755" s="388" t="str">
        <f>IF(_xlfn.IFNA(VLOOKUP(P6755,$AG$3:$AH$83,2,FALSE),"")='11.1'!$D$5,TXM!S6755,"")</f>
        <v/>
      </c>
      <c r="U6755" t="str">
        <f>IFERROR(SMALL($T$5:$T$9000,ROWS($T$5:T6755)),"")</f>
        <v/>
      </c>
    </row>
    <row r="6756" spans="1:21" ht="14.4" customHeight="1" x14ac:dyDescent="0.3">
      <c r="A6756" t="s">
        <v>1639</v>
      </c>
      <c r="D6756" s="388">
        <f>ROWS(C$5:C6756)</f>
        <v>6752</v>
      </c>
      <c r="E6756" s="388" t="str">
        <f>IF(_xlfn.IFNA(VLOOKUP(A6756,$AG$3:$AH$83,2,FALSE),"")='11.1'!$D$5,TXM!D6756,"")</f>
        <v/>
      </c>
      <c r="F6756" t="str">
        <f>IFERROR(SMALL($E$5:$E$9000,ROWS($E$5:E6756)),"")</f>
        <v/>
      </c>
      <c r="I6756" s="371" t="s">
        <v>149</v>
      </c>
      <c r="J6756" t="s">
        <v>861</v>
      </c>
      <c r="K6756" s="372">
        <v>28881</v>
      </c>
      <c r="L6756" s="388">
        <f>ROWS(K$5:K6756)</f>
        <v>6752</v>
      </c>
      <c r="M6756" s="388" t="str">
        <f>IF(_xlfn.IFNA(VLOOKUP(I6756,$AG$3:$AH$83,2,FALSE),"")='11.1'!$D$5,TXM!L6756,"")</f>
        <v/>
      </c>
      <c r="N6756" t="str">
        <f>IFERROR(SMALL($M$5:$M$9000,ROWS($M$5:M6756)),"")</f>
        <v/>
      </c>
      <c r="P6756" t="s">
        <v>1639</v>
      </c>
      <c r="S6756" s="388">
        <f>ROWS(R$5:R6756)</f>
        <v>6752</v>
      </c>
      <c r="T6756" s="388" t="str">
        <f>IF(_xlfn.IFNA(VLOOKUP(P6756,$AG$3:$AH$83,2,FALSE),"")='11.1'!$D$5,TXM!S6756,"")</f>
        <v/>
      </c>
      <c r="U6756" t="str">
        <f>IFERROR(SMALL($T$5:$T$9000,ROWS($T$5:T6756)),"")</f>
        <v/>
      </c>
    </row>
    <row r="6757" spans="1:21" ht="14.4" customHeight="1" x14ac:dyDescent="0.3">
      <c r="A6757" t="s">
        <v>1639</v>
      </c>
      <c r="D6757" s="388">
        <f>ROWS(C$5:C6757)</f>
        <v>6753</v>
      </c>
      <c r="E6757" s="388" t="str">
        <f>IF(_xlfn.IFNA(VLOOKUP(A6757,$AG$3:$AH$83,2,FALSE),"")='11.1'!$D$5,TXM!D6757,"")</f>
        <v/>
      </c>
      <c r="F6757" t="str">
        <f>IFERROR(SMALL($E$5:$E$9000,ROWS($E$5:E6757)),"")</f>
        <v/>
      </c>
      <c r="I6757" s="371" t="s">
        <v>149</v>
      </c>
      <c r="J6757" t="s">
        <v>106</v>
      </c>
      <c r="K6757" s="372">
        <v>18326</v>
      </c>
      <c r="L6757" s="388">
        <f>ROWS(K$5:K6757)</f>
        <v>6753</v>
      </c>
      <c r="M6757" s="388" t="str">
        <f>IF(_xlfn.IFNA(VLOOKUP(I6757,$AG$3:$AH$83,2,FALSE),"")='11.1'!$D$5,TXM!L6757,"")</f>
        <v/>
      </c>
      <c r="N6757" t="str">
        <f>IFERROR(SMALL($M$5:$M$9000,ROWS($M$5:M6757)),"")</f>
        <v/>
      </c>
      <c r="P6757" t="s">
        <v>1639</v>
      </c>
      <c r="S6757" s="388">
        <f>ROWS(R$5:R6757)</f>
        <v>6753</v>
      </c>
      <c r="T6757" s="388" t="str">
        <f>IF(_xlfn.IFNA(VLOOKUP(P6757,$AG$3:$AH$83,2,FALSE),"")='11.1'!$D$5,TXM!S6757,"")</f>
        <v/>
      </c>
      <c r="U6757" t="str">
        <f>IFERROR(SMALL($T$5:$T$9000,ROWS($T$5:T6757)),"")</f>
        <v/>
      </c>
    </row>
    <row r="6758" spans="1:21" ht="14.4" customHeight="1" x14ac:dyDescent="0.3">
      <c r="A6758" t="s">
        <v>1639</v>
      </c>
      <c r="D6758" s="388">
        <f>ROWS(C$5:C6758)</f>
        <v>6754</v>
      </c>
      <c r="E6758" s="388" t="str">
        <f>IF(_xlfn.IFNA(VLOOKUP(A6758,$AG$3:$AH$83,2,FALSE),"")='11.1'!$D$5,TXM!D6758,"")</f>
        <v/>
      </c>
      <c r="F6758" t="str">
        <f>IFERROR(SMALL($E$5:$E$9000,ROWS($E$5:E6758)),"")</f>
        <v/>
      </c>
      <c r="I6758" s="371" t="s">
        <v>149</v>
      </c>
      <c r="J6758" t="s">
        <v>1383</v>
      </c>
      <c r="K6758" s="372">
        <v>17906</v>
      </c>
      <c r="L6758" s="388">
        <f>ROWS(K$5:K6758)</f>
        <v>6754</v>
      </c>
      <c r="M6758" s="388" t="str">
        <f>IF(_xlfn.IFNA(VLOOKUP(I6758,$AG$3:$AH$83,2,FALSE),"")='11.1'!$D$5,TXM!L6758,"")</f>
        <v/>
      </c>
      <c r="N6758" t="str">
        <f>IFERROR(SMALL($M$5:$M$9000,ROWS($M$5:M6758)),"")</f>
        <v/>
      </c>
      <c r="P6758" t="s">
        <v>1639</v>
      </c>
      <c r="S6758" s="388">
        <f>ROWS(R$5:R6758)</f>
        <v>6754</v>
      </c>
      <c r="T6758" s="388" t="str">
        <f>IF(_xlfn.IFNA(VLOOKUP(P6758,$AG$3:$AH$83,2,FALSE),"")='11.1'!$D$5,TXM!S6758,"")</f>
        <v/>
      </c>
      <c r="U6758" t="str">
        <f>IFERROR(SMALL($T$5:$T$9000,ROWS($T$5:T6758)),"")</f>
        <v/>
      </c>
    </row>
    <row r="6759" spans="1:21" ht="14.4" customHeight="1" x14ac:dyDescent="0.3">
      <c r="A6759" t="s">
        <v>1639</v>
      </c>
      <c r="D6759" s="388">
        <f>ROWS(C$5:C6759)</f>
        <v>6755</v>
      </c>
      <c r="E6759" s="388" t="str">
        <f>IF(_xlfn.IFNA(VLOOKUP(A6759,$AG$3:$AH$83,2,FALSE),"")='11.1'!$D$5,TXM!D6759,"")</f>
        <v/>
      </c>
      <c r="F6759" t="str">
        <f>IFERROR(SMALL($E$5:$E$9000,ROWS($E$5:E6759)),"")</f>
        <v/>
      </c>
      <c r="I6759" s="371" t="s">
        <v>149</v>
      </c>
      <c r="J6759" t="s">
        <v>811</v>
      </c>
      <c r="K6759" s="372">
        <v>16684</v>
      </c>
      <c r="L6759" s="388">
        <f>ROWS(K$5:K6759)</f>
        <v>6755</v>
      </c>
      <c r="M6759" s="388" t="str">
        <f>IF(_xlfn.IFNA(VLOOKUP(I6759,$AG$3:$AH$83,2,FALSE),"")='11.1'!$D$5,TXM!L6759,"")</f>
        <v/>
      </c>
      <c r="N6759" t="str">
        <f>IFERROR(SMALL($M$5:$M$9000,ROWS($M$5:M6759)),"")</f>
        <v/>
      </c>
      <c r="P6759" t="s">
        <v>1639</v>
      </c>
      <c r="S6759" s="388">
        <f>ROWS(R$5:R6759)</f>
        <v>6755</v>
      </c>
      <c r="T6759" s="388" t="str">
        <f>IF(_xlfn.IFNA(VLOOKUP(P6759,$AG$3:$AH$83,2,FALSE),"")='11.1'!$D$5,TXM!S6759,"")</f>
        <v/>
      </c>
      <c r="U6759" t="str">
        <f>IFERROR(SMALL($T$5:$T$9000,ROWS($T$5:T6759)),"")</f>
        <v/>
      </c>
    </row>
    <row r="6760" spans="1:21" ht="14.4" customHeight="1" x14ac:dyDescent="0.3">
      <c r="A6760" t="s">
        <v>1639</v>
      </c>
      <c r="D6760" s="388">
        <f>ROWS(C$5:C6760)</f>
        <v>6756</v>
      </c>
      <c r="E6760" s="388" t="str">
        <f>IF(_xlfn.IFNA(VLOOKUP(A6760,$AG$3:$AH$83,2,FALSE),"")='11.1'!$D$5,TXM!D6760,"")</f>
        <v/>
      </c>
      <c r="F6760" t="str">
        <f>IFERROR(SMALL($E$5:$E$9000,ROWS($E$5:E6760)),"")</f>
        <v/>
      </c>
      <c r="I6760" s="371" t="s">
        <v>149</v>
      </c>
      <c r="J6760" t="s">
        <v>829</v>
      </c>
      <c r="K6760" s="372">
        <v>9744</v>
      </c>
      <c r="L6760" s="388">
        <f>ROWS(K$5:K6760)</f>
        <v>6756</v>
      </c>
      <c r="M6760" s="388" t="str">
        <f>IF(_xlfn.IFNA(VLOOKUP(I6760,$AG$3:$AH$83,2,FALSE),"")='11.1'!$D$5,TXM!L6760,"")</f>
        <v/>
      </c>
      <c r="N6760" t="str">
        <f>IFERROR(SMALL($M$5:$M$9000,ROWS($M$5:M6760)),"")</f>
        <v/>
      </c>
      <c r="P6760" t="s">
        <v>1639</v>
      </c>
      <c r="S6760" s="388">
        <f>ROWS(R$5:R6760)</f>
        <v>6756</v>
      </c>
      <c r="T6760" s="388" t="str">
        <f>IF(_xlfn.IFNA(VLOOKUP(P6760,$AG$3:$AH$83,2,FALSE),"")='11.1'!$D$5,TXM!S6760,"")</f>
        <v/>
      </c>
      <c r="U6760" t="str">
        <f>IFERROR(SMALL($T$5:$T$9000,ROWS($T$5:T6760)),"")</f>
        <v/>
      </c>
    </row>
    <row r="6761" spans="1:21" ht="14.4" customHeight="1" x14ac:dyDescent="0.3">
      <c r="A6761" t="s">
        <v>1639</v>
      </c>
      <c r="D6761" s="388">
        <f>ROWS(C$5:C6761)</f>
        <v>6757</v>
      </c>
      <c r="E6761" s="388" t="str">
        <f>IF(_xlfn.IFNA(VLOOKUP(A6761,$AG$3:$AH$83,2,FALSE),"")='11.1'!$D$5,TXM!D6761,"")</f>
        <v/>
      </c>
      <c r="F6761" t="str">
        <f>IFERROR(SMALL($E$5:$E$9000,ROWS($E$5:E6761)),"")</f>
        <v/>
      </c>
      <c r="I6761" s="371" t="s">
        <v>149</v>
      </c>
      <c r="J6761" t="s">
        <v>1434</v>
      </c>
      <c r="K6761" s="372">
        <v>9106</v>
      </c>
      <c r="L6761" s="388">
        <f>ROWS(K$5:K6761)</f>
        <v>6757</v>
      </c>
      <c r="M6761" s="388" t="str">
        <f>IF(_xlfn.IFNA(VLOOKUP(I6761,$AG$3:$AH$83,2,FALSE),"")='11.1'!$D$5,TXM!L6761,"")</f>
        <v/>
      </c>
      <c r="N6761" t="str">
        <f>IFERROR(SMALL($M$5:$M$9000,ROWS($M$5:M6761)),"")</f>
        <v/>
      </c>
      <c r="P6761" t="s">
        <v>1639</v>
      </c>
      <c r="S6761" s="388">
        <f>ROWS(R$5:R6761)</f>
        <v>6757</v>
      </c>
      <c r="T6761" s="388" t="str">
        <f>IF(_xlfn.IFNA(VLOOKUP(P6761,$AG$3:$AH$83,2,FALSE),"")='11.1'!$D$5,TXM!S6761,"")</f>
        <v/>
      </c>
      <c r="U6761" t="str">
        <f>IFERROR(SMALL($T$5:$T$9000,ROWS($T$5:T6761)),"")</f>
        <v/>
      </c>
    </row>
    <row r="6762" spans="1:21" ht="14.4" customHeight="1" x14ac:dyDescent="0.3">
      <c r="A6762" t="s">
        <v>1639</v>
      </c>
      <c r="D6762" s="388">
        <f>ROWS(C$5:C6762)</f>
        <v>6758</v>
      </c>
      <c r="E6762" s="388" t="str">
        <f>IF(_xlfn.IFNA(VLOOKUP(A6762,$AG$3:$AH$83,2,FALSE),"")='11.1'!$D$5,TXM!D6762,"")</f>
        <v/>
      </c>
      <c r="F6762" t="str">
        <f>IFERROR(SMALL($E$5:$E$9000,ROWS($E$5:E6762)),"")</f>
        <v/>
      </c>
      <c r="I6762" s="371" t="s">
        <v>149</v>
      </c>
      <c r="J6762" t="s">
        <v>813</v>
      </c>
      <c r="K6762" s="372">
        <v>6693</v>
      </c>
      <c r="L6762" s="388">
        <f>ROWS(K$5:K6762)</f>
        <v>6758</v>
      </c>
      <c r="M6762" s="388" t="str">
        <f>IF(_xlfn.IFNA(VLOOKUP(I6762,$AG$3:$AH$83,2,FALSE),"")='11.1'!$D$5,TXM!L6762,"")</f>
        <v/>
      </c>
      <c r="N6762" t="str">
        <f>IFERROR(SMALL($M$5:$M$9000,ROWS($M$5:M6762)),"")</f>
        <v/>
      </c>
      <c r="P6762" t="s">
        <v>1639</v>
      </c>
      <c r="S6762" s="388">
        <f>ROWS(R$5:R6762)</f>
        <v>6758</v>
      </c>
      <c r="T6762" s="388" t="str">
        <f>IF(_xlfn.IFNA(VLOOKUP(P6762,$AG$3:$AH$83,2,FALSE),"")='11.1'!$D$5,TXM!S6762,"")</f>
        <v/>
      </c>
      <c r="U6762" t="str">
        <f>IFERROR(SMALL($T$5:$T$9000,ROWS($T$5:T6762)),"")</f>
        <v/>
      </c>
    </row>
    <row r="6763" spans="1:21" ht="14.4" customHeight="1" x14ac:dyDescent="0.3">
      <c r="A6763" t="s">
        <v>1639</v>
      </c>
      <c r="D6763" s="388">
        <f>ROWS(C$5:C6763)</f>
        <v>6759</v>
      </c>
      <c r="E6763" s="388" t="str">
        <f>IF(_xlfn.IFNA(VLOOKUP(A6763,$AG$3:$AH$83,2,FALSE),"")='11.1'!$D$5,TXM!D6763,"")</f>
        <v/>
      </c>
      <c r="F6763" t="str">
        <f>IFERROR(SMALL($E$5:$E$9000,ROWS($E$5:E6763)),"")</f>
        <v/>
      </c>
      <c r="I6763" s="371" t="s">
        <v>149</v>
      </c>
      <c r="J6763" t="s">
        <v>835</v>
      </c>
      <c r="K6763" s="372">
        <v>5382</v>
      </c>
      <c r="L6763" s="388">
        <f>ROWS(K$5:K6763)</f>
        <v>6759</v>
      </c>
      <c r="M6763" s="388" t="str">
        <f>IF(_xlfn.IFNA(VLOOKUP(I6763,$AG$3:$AH$83,2,FALSE),"")='11.1'!$D$5,TXM!L6763,"")</f>
        <v/>
      </c>
      <c r="N6763" t="str">
        <f>IFERROR(SMALL($M$5:$M$9000,ROWS($M$5:M6763)),"")</f>
        <v/>
      </c>
      <c r="P6763" t="s">
        <v>1639</v>
      </c>
      <c r="S6763" s="388">
        <f>ROWS(R$5:R6763)</f>
        <v>6759</v>
      </c>
      <c r="T6763" s="388" t="str">
        <f>IF(_xlfn.IFNA(VLOOKUP(P6763,$AG$3:$AH$83,2,FALSE),"")='11.1'!$D$5,TXM!S6763,"")</f>
        <v/>
      </c>
      <c r="U6763" t="str">
        <f>IFERROR(SMALL($T$5:$T$9000,ROWS($T$5:T6763)),"")</f>
        <v/>
      </c>
    </row>
    <row r="6764" spans="1:21" ht="14.4" customHeight="1" x14ac:dyDescent="0.3">
      <c r="A6764" t="s">
        <v>1639</v>
      </c>
      <c r="D6764" s="388">
        <f>ROWS(C$5:C6764)</f>
        <v>6760</v>
      </c>
      <c r="E6764" s="388" t="str">
        <f>IF(_xlfn.IFNA(VLOOKUP(A6764,$AG$3:$AH$83,2,FALSE),"")='11.1'!$D$5,TXM!D6764,"")</f>
        <v/>
      </c>
      <c r="F6764" t="str">
        <f>IFERROR(SMALL($E$5:$E$9000,ROWS($E$5:E6764)),"")</f>
        <v/>
      </c>
      <c r="I6764" s="371" t="s">
        <v>149</v>
      </c>
      <c r="J6764" t="s">
        <v>817</v>
      </c>
      <c r="K6764" s="372">
        <v>3781</v>
      </c>
      <c r="L6764" s="388">
        <f>ROWS(K$5:K6764)</f>
        <v>6760</v>
      </c>
      <c r="M6764" s="388" t="str">
        <f>IF(_xlfn.IFNA(VLOOKUP(I6764,$AG$3:$AH$83,2,FALSE),"")='11.1'!$D$5,TXM!L6764,"")</f>
        <v/>
      </c>
      <c r="N6764" t="str">
        <f>IFERROR(SMALL($M$5:$M$9000,ROWS($M$5:M6764)),"")</f>
        <v/>
      </c>
      <c r="P6764" t="s">
        <v>1639</v>
      </c>
      <c r="S6764" s="388">
        <f>ROWS(R$5:R6764)</f>
        <v>6760</v>
      </c>
      <c r="T6764" s="388" t="str">
        <f>IF(_xlfn.IFNA(VLOOKUP(P6764,$AG$3:$AH$83,2,FALSE),"")='11.1'!$D$5,TXM!S6764,"")</f>
        <v/>
      </c>
      <c r="U6764" t="str">
        <f>IFERROR(SMALL($T$5:$T$9000,ROWS($T$5:T6764)),"")</f>
        <v/>
      </c>
    </row>
    <row r="6765" spans="1:21" ht="14.4" customHeight="1" x14ac:dyDescent="0.3">
      <c r="A6765" t="s">
        <v>1639</v>
      </c>
      <c r="D6765" s="388">
        <f>ROWS(C$5:C6765)</f>
        <v>6761</v>
      </c>
      <c r="E6765" s="388" t="str">
        <f>IF(_xlfn.IFNA(VLOOKUP(A6765,$AG$3:$AH$83,2,FALSE),"")='11.1'!$D$5,TXM!D6765,"")</f>
        <v/>
      </c>
      <c r="F6765" t="str">
        <f>IFERROR(SMALL($E$5:$E$9000,ROWS($E$5:E6765)),"")</f>
        <v/>
      </c>
      <c r="I6765" s="371" t="s">
        <v>149</v>
      </c>
      <c r="J6765" t="s">
        <v>807</v>
      </c>
      <c r="K6765" s="372">
        <v>3434</v>
      </c>
      <c r="L6765" s="388">
        <f>ROWS(K$5:K6765)</f>
        <v>6761</v>
      </c>
      <c r="M6765" s="388" t="str">
        <f>IF(_xlfn.IFNA(VLOOKUP(I6765,$AG$3:$AH$83,2,FALSE),"")='11.1'!$D$5,TXM!L6765,"")</f>
        <v/>
      </c>
      <c r="N6765" t="str">
        <f>IFERROR(SMALL($M$5:$M$9000,ROWS($M$5:M6765)),"")</f>
        <v/>
      </c>
      <c r="P6765" t="s">
        <v>1639</v>
      </c>
      <c r="S6765" s="388">
        <f>ROWS(R$5:R6765)</f>
        <v>6761</v>
      </c>
      <c r="T6765" s="388" t="str">
        <f>IF(_xlfn.IFNA(VLOOKUP(P6765,$AG$3:$AH$83,2,FALSE),"")='11.1'!$D$5,TXM!S6765,"")</f>
        <v/>
      </c>
      <c r="U6765" t="str">
        <f>IFERROR(SMALL($T$5:$T$9000,ROWS($T$5:T6765)),"")</f>
        <v/>
      </c>
    </row>
    <row r="6766" spans="1:21" ht="14.4" customHeight="1" x14ac:dyDescent="0.3">
      <c r="A6766" t="s">
        <v>1639</v>
      </c>
      <c r="D6766" s="388">
        <f>ROWS(C$5:C6766)</f>
        <v>6762</v>
      </c>
      <c r="E6766" s="388" t="str">
        <f>IF(_xlfn.IFNA(VLOOKUP(A6766,$AG$3:$AH$83,2,FALSE),"")='11.1'!$D$5,TXM!D6766,"")</f>
        <v/>
      </c>
      <c r="F6766" t="str">
        <f>IFERROR(SMALL($E$5:$E$9000,ROWS($E$5:E6766)),"")</f>
        <v/>
      </c>
      <c r="I6766" s="371" t="s">
        <v>149</v>
      </c>
      <c r="J6766" t="s">
        <v>849</v>
      </c>
      <c r="K6766" s="372">
        <v>2136</v>
      </c>
      <c r="L6766" s="388">
        <f>ROWS(K$5:K6766)</f>
        <v>6762</v>
      </c>
      <c r="M6766" s="388" t="str">
        <f>IF(_xlfn.IFNA(VLOOKUP(I6766,$AG$3:$AH$83,2,FALSE),"")='11.1'!$D$5,TXM!L6766,"")</f>
        <v/>
      </c>
      <c r="N6766" t="str">
        <f>IFERROR(SMALL($M$5:$M$9000,ROWS($M$5:M6766)),"")</f>
        <v/>
      </c>
      <c r="P6766" t="s">
        <v>1639</v>
      </c>
      <c r="S6766" s="388">
        <f>ROWS(R$5:R6766)</f>
        <v>6762</v>
      </c>
      <c r="T6766" s="388" t="str">
        <f>IF(_xlfn.IFNA(VLOOKUP(P6766,$AG$3:$AH$83,2,FALSE),"")='11.1'!$D$5,TXM!S6766,"")</f>
        <v/>
      </c>
      <c r="U6766" t="str">
        <f>IFERROR(SMALL($T$5:$T$9000,ROWS($T$5:T6766)),"")</f>
        <v/>
      </c>
    </row>
    <row r="6767" spans="1:21" ht="14.4" customHeight="1" x14ac:dyDescent="0.3">
      <c r="A6767" t="s">
        <v>1639</v>
      </c>
      <c r="D6767" s="388">
        <f>ROWS(C$5:C6767)</f>
        <v>6763</v>
      </c>
      <c r="E6767" s="388" t="str">
        <f>IF(_xlfn.IFNA(VLOOKUP(A6767,$AG$3:$AH$83,2,FALSE),"")='11.1'!$D$5,TXM!D6767,"")</f>
        <v/>
      </c>
      <c r="F6767" t="str">
        <f>IFERROR(SMALL($E$5:$E$9000,ROWS($E$5:E6767)),"")</f>
        <v/>
      </c>
      <c r="I6767" s="371" t="s">
        <v>149</v>
      </c>
      <c r="J6767" t="s">
        <v>1006</v>
      </c>
      <c r="K6767" s="372">
        <v>1747</v>
      </c>
      <c r="L6767" s="388">
        <f>ROWS(K$5:K6767)</f>
        <v>6763</v>
      </c>
      <c r="M6767" s="388" t="str">
        <f>IF(_xlfn.IFNA(VLOOKUP(I6767,$AG$3:$AH$83,2,FALSE),"")='11.1'!$D$5,TXM!L6767,"")</f>
        <v/>
      </c>
      <c r="N6767" t="str">
        <f>IFERROR(SMALL($M$5:$M$9000,ROWS($M$5:M6767)),"")</f>
        <v/>
      </c>
      <c r="P6767" t="s">
        <v>1639</v>
      </c>
      <c r="S6767" s="388">
        <f>ROWS(R$5:R6767)</f>
        <v>6763</v>
      </c>
      <c r="T6767" s="388" t="str">
        <f>IF(_xlfn.IFNA(VLOOKUP(P6767,$AG$3:$AH$83,2,FALSE),"")='11.1'!$D$5,TXM!S6767,"")</f>
        <v/>
      </c>
      <c r="U6767" t="str">
        <f>IFERROR(SMALL($T$5:$T$9000,ROWS($T$5:T6767)),"")</f>
        <v/>
      </c>
    </row>
    <row r="6768" spans="1:21" ht="14.4" customHeight="1" x14ac:dyDescent="0.3">
      <c r="A6768" t="s">
        <v>1639</v>
      </c>
      <c r="D6768" s="388">
        <f>ROWS(C$5:C6768)</f>
        <v>6764</v>
      </c>
      <c r="E6768" s="388" t="str">
        <f>IF(_xlfn.IFNA(VLOOKUP(A6768,$AG$3:$AH$83,2,FALSE),"")='11.1'!$D$5,TXM!D6768,"")</f>
        <v/>
      </c>
      <c r="F6768" t="str">
        <f>IFERROR(SMALL($E$5:$E$9000,ROWS($E$5:E6768)),"")</f>
        <v/>
      </c>
      <c r="I6768" s="371" t="s">
        <v>149</v>
      </c>
      <c r="J6768" t="s">
        <v>793</v>
      </c>
      <c r="K6768" s="372">
        <v>1289</v>
      </c>
      <c r="L6768" s="388">
        <f>ROWS(K$5:K6768)</f>
        <v>6764</v>
      </c>
      <c r="M6768" s="388" t="str">
        <f>IF(_xlfn.IFNA(VLOOKUP(I6768,$AG$3:$AH$83,2,FALSE),"")='11.1'!$D$5,TXM!L6768,"")</f>
        <v/>
      </c>
      <c r="N6768" t="str">
        <f>IFERROR(SMALL($M$5:$M$9000,ROWS($M$5:M6768)),"")</f>
        <v/>
      </c>
      <c r="P6768" t="s">
        <v>1639</v>
      </c>
      <c r="S6768" s="388">
        <f>ROWS(R$5:R6768)</f>
        <v>6764</v>
      </c>
      <c r="T6768" s="388" t="str">
        <f>IF(_xlfn.IFNA(VLOOKUP(P6768,$AG$3:$AH$83,2,FALSE),"")='11.1'!$D$5,TXM!S6768,"")</f>
        <v/>
      </c>
      <c r="U6768" t="str">
        <f>IFERROR(SMALL($T$5:$T$9000,ROWS($T$5:T6768)),"")</f>
        <v/>
      </c>
    </row>
    <row r="6769" spans="1:21" ht="14.4" customHeight="1" x14ac:dyDescent="0.3">
      <c r="A6769" t="s">
        <v>1639</v>
      </c>
      <c r="D6769" s="388">
        <f>ROWS(C$5:C6769)</f>
        <v>6765</v>
      </c>
      <c r="E6769" s="388" t="str">
        <f>IF(_xlfn.IFNA(VLOOKUP(A6769,$AG$3:$AH$83,2,FALSE),"")='11.1'!$D$5,TXM!D6769,"")</f>
        <v/>
      </c>
      <c r="F6769" t="str">
        <f>IFERROR(SMALL($E$5:$E$9000,ROWS($E$5:E6769)),"")</f>
        <v/>
      </c>
      <c r="I6769" s="371" t="s">
        <v>149</v>
      </c>
      <c r="J6769" t="s">
        <v>91</v>
      </c>
      <c r="K6769" s="372">
        <v>1142</v>
      </c>
      <c r="L6769" s="388">
        <f>ROWS(K$5:K6769)</f>
        <v>6765</v>
      </c>
      <c r="M6769" s="388" t="str">
        <f>IF(_xlfn.IFNA(VLOOKUP(I6769,$AG$3:$AH$83,2,FALSE),"")='11.1'!$D$5,TXM!L6769,"")</f>
        <v/>
      </c>
      <c r="N6769" t="str">
        <f>IFERROR(SMALL($M$5:$M$9000,ROWS($M$5:M6769)),"")</f>
        <v/>
      </c>
      <c r="P6769" t="s">
        <v>1639</v>
      </c>
      <c r="S6769" s="388">
        <f>ROWS(R$5:R6769)</f>
        <v>6765</v>
      </c>
      <c r="T6769" s="388" t="str">
        <f>IF(_xlfn.IFNA(VLOOKUP(P6769,$AG$3:$AH$83,2,FALSE),"")='11.1'!$D$5,TXM!S6769,"")</f>
        <v/>
      </c>
      <c r="U6769" t="str">
        <f>IFERROR(SMALL($T$5:$T$9000,ROWS($T$5:T6769)),"")</f>
        <v/>
      </c>
    </row>
    <row r="6770" spans="1:21" ht="14.4" customHeight="1" x14ac:dyDescent="0.3">
      <c r="A6770" t="s">
        <v>1639</v>
      </c>
      <c r="D6770" s="388">
        <f>ROWS(C$5:C6770)</f>
        <v>6766</v>
      </c>
      <c r="E6770" s="388" t="str">
        <f>IF(_xlfn.IFNA(VLOOKUP(A6770,$AG$3:$AH$83,2,FALSE),"")='11.1'!$D$5,TXM!D6770,"")</f>
        <v/>
      </c>
      <c r="F6770" t="str">
        <f>IFERROR(SMALL($E$5:$E$9000,ROWS($E$5:E6770)),"")</f>
        <v/>
      </c>
      <c r="I6770" s="371" t="s">
        <v>149</v>
      </c>
      <c r="J6770" t="s">
        <v>777</v>
      </c>
      <c r="K6770" s="372">
        <v>569</v>
      </c>
      <c r="L6770" s="388">
        <f>ROWS(K$5:K6770)</f>
        <v>6766</v>
      </c>
      <c r="M6770" s="388" t="str">
        <f>IF(_xlfn.IFNA(VLOOKUP(I6770,$AG$3:$AH$83,2,FALSE),"")='11.1'!$D$5,TXM!L6770,"")</f>
        <v/>
      </c>
      <c r="N6770" t="str">
        <f>IFERROR(SMALL($M$5:$M$9000,ROWS($M$5:M6770)),"")</f>
        <v/>
      </c>
      <c r="P6770" t="s">
        <v>1639</v>
      </c>
      <c r="S6770" s="388">
        <f>ROWS(R$5:R6770)</f>
        <v>6766</v>
      </c>
      <c r="T6770" s="388" t="str">
        <f>IF(_xlfn.IFNA(VLOOKUP(P6770,$AG$3:$AH$83,2,FALSE),"")='11.1'!$D$5,TXM!S6770,"")</f>
        <v/>
      </c>
      <c r="U6770" t="str">
        <f>IFERROR(SMALL($T$5:$T$9000,ROWS($T$5:T6770)),"")</f>
        <v/>
      </c>
    </row>
    <row r="6771" spans="1:21" ht="14.4" customHeight="1" x14ac:dyDescent="0.3">
      <c r="A6771" t="s">
        <v>1639</v>
      </c>
      <c r="D6771" s="388">
        <f>ROWS(C$5:C6771)</f>
        <v>6767</v>
      </c>
      <c r="E6771" s="388" t="str">
        <f>IF(_xlfn.IFNA(VLOOKUP(A6771,$AG$3:$AH$83,2,FALSE),"")='11.1'!$D$5,TXM!D6771,"")</f>
        <v/>
      </c>
      <c r="F6771" t="str">
        <f>IFERROR(SMALL($E$5:$E$9000,ROWS($E$5:E6771)),"")</f>
        <v/>
      </c>
      <c r="I6771" s="371" t="s">
        <v>149</v>
      </c>
      <c r="J6771" t="s">
        <v>99</v>
      </c>
      <c r="K6771" s="372">
        <v>469</v>
      </c>
      <c r="L6771" s="388">
        <f>ROWS(K$5:K6771)</f>
        <v>6767</v>
      </c>
      <c r="M6771" s="388" t="str">
        <f>IF(_xlfn.IFNA(VLOOKUP(I6771,$AG$3:$AH$83,2,FALSE),"")='11.1'!$D$5,TXM!L6771,"")</f>
        <v/>
      </c>
      <c r="N6771" t="str">
        <f>IFERROR(SMALL($M$5:$M$9000,ROWS($M$5:M6771)),"")</f>
        <v/>
      </c>
      <c r="P6771" t="s">
        <v>1639</v>
      </c>
      <c r="S6771" s="388">
        <f>ROWS(R$5:R6771)</f>
        <v>6767</v>
      </c>
      <c r="T6771" s="388" t="str">
        <f>IF(_xlfn.IFNA(VLOOKUP(P6771,$AG$3:$AH$83,2,FALSE),"")='11.1'!$D$5,TXM!S6771,"")</f>
        <v/>
      </c>
      <c r="U6771" t="str">
        <f>IFERROR(SMALL($T$5:$T$9000,ROWS($T$5:T6771)),"")</f>
        <v/>
      </c>
    </row>
    <row r="6772" spans="1:21" ht="14.4" customHeight="1" x14ac:dyDescent="0.3">
      <c r="A6772" t="s">
        <v>1639</v>
      </c>
      <c r="D6772" s="388">
        <f>ROWS(C$5:C6772)</f>
        <v>6768</v>
      </c>
      <c r="E6772" s="388" t="str">
        <f>IF(_xlfn.IFNA(VLOOKUP(A6772,$AG$3:$AH$83,2,FALSE),"")='11.1'!$D$5,TXM!D6772,"")</f>
        <v/>
      </c>
      <c r="F6772" t="str">
        <f>IFERROR(SMALL($E$5:$E$9000,ROWS($E$5:E6772)),"")</f>
        <v/>
      </c>
      <c r="I6772" s="371" t="s">
        <v>149</v>
      </c>
      <c r="J6772" t="s">
        <v>845</v>
      </c>
      <c r="K6772" s="372">
        <v>316</v>
      </c>
      <c r="L6772" s="388">
        <f>ROWS(K$5:K6772)</f>
        <v>6768</v>
      </c>
      <c r="M6772" s="388" t="str">
        <f>IF(_xlfn.IFNA(VLOOKUP(I6772,$AG$3:$AH$83,2,FALSE),"")='11.1'!$D$5,TXM!L6772,"")</f>
        <v/>
      </c>
      <c r="N6772" t="str">
        <f>IFERROR(SMALL($M$5:$M$9000,ROWS($M$5:M6772)),"")</f>
        <v/>
      </c>
      <c r="P6772" t="s">
        <v>1639</v>
      </c>
      <c r="S6772" s="388">
        <f>ROWS(R$5:R6772)</f>
        <v>6768</v>
      </c>
      <c r="T6772" s="388" t="str">
        <f>IF(_xlfn.IFNA(VLOOKUP(P6772,$AG$3:$AH$83,2,FALSE),"")='11.1'!$D$5,TXM!S6772,"")</f>
        <v/>
      </c>
      <c r="U6772" t="str">
        <f>IFERROR(SMALL($T$5:$T$9000,ROWS($T$5:T6772)),"")</f>
        <v/>
      </c>
    </row>
    <row r="6773" spans="1:21" ht="14.4" customHeight="1" x14ac:dyDescent="0.3">
      <c r="A6773" t="s">
        <v>1639</v>
      </c>
      <c r="D6773" s="388">
        <f>ROWS(C$5:C6773)</f>
        <v>6769</v>
      </c>
      <c r="E6773" s="388" t="str">
        <f>IF(_xlfn.IFNA(VLOOKUP(A6773,$AG$3:$AH$83,2,FALSE),"")='11.1'!$D$5,TXM!D6773,"")</f>
        <v/>
      </c>
      <c r="F6773" t="str">
        <f>IFERROR(SMALL($E$5:$E$9000,ROWS($E$5:E6773)),"")</f>
        <v/>
      </c>
      <c r="I6773" s="371" t="s">
        <v>149</v>
      </c>
      <c r="J6773" t="s">
        <v>173</v>
      </c>
      <c r="K6773" s="372">
        <v>272</v>
      </c>
      <c r="L6773" s="388">
        <f>ROWS(K$5:K6773)</f>
        <v>6769</v>
      </c>
      <c r="M6773" s="388" t="str">
        <f>IF(_xlfn.IFNA(VLOOKUP(I6773,$AG$3:$AH$83,2,FALSE),"")='11.1'!$D$5,TXM!L6773,"")</f>
        <v/>
      </c>
      <c r="N6773" t="str">
        <f>IFERROR(SMALL($M$5:$M$9000,ROWS($M$5:M6773)),"")</f>
        <v/>
      </c>
      <c r="P6773" t="s">
        <v>1639</v>
      </c>
      <c r="S6773" s="388">
        <f>ROWS(R$5:R6773)</f>
        <v>6769</v>
      </c>
      <c r="T6773" s="388" t="str">
        <f>IF(_xlfn.IFNA(VLOOKUP(P6773,$AG$3:$AH$83,2,FALSE),"")='11.1'!$D$5,TXM!S6773,"")</f>
        <v/>
      </c>
      <c r="U6773" t="str">
        <f>IFERROR(SMALL($T$5:$T$9000,ROWS($T$5:T6773)),"")</f>
        <v/>
      </c>
    </row>
    <row r="6774" spans="1:21" ht="14.4" customHeight="1" x14ac:dyDescent="0.3">
      <c r="A6774" t="s">
        <v>1639</v>
      </c>
      <c r="D6774" s="388">
        <f>ROWS(C$5:C6774)</f>
        <v>6770</v>
      </c>
      <c r="E6774" s="388" t="str">
        <f>IF(_xlfn.IFNA(VLOOKUP(A6774,$AG$3:$AH$83,2,FALSE),"")='11.1'!$D$5,TXM!D6774,"")</f>
        <v/>
      </c>
      <c r="F6774" t="str">
        <f>IFERROR(SMALL($E$5:$E$9000,ROWS($E$5:E6774)),"")</f>
        <v/>
      </c>
      <c r="I6774" s="371" t="s">
        <v>149</v>
      </c>
      <c r="J6774" t="s">
        <v>1002</v>
      </c>
      <c r="K6774" s="372">
        <v>31</v>
      </c>
      <c r="L6774" s="388">
        <f>ROWS(K$5:K6774)</f>
        <v>6770</v>
      </c>
      <c r="M6774" s="388" t="str">
        <f>IF(_xlfn.IFNA(VLOOKUP(I6774,$AG$3:$AH$83,2,FALSE),"")='11.1'!$D$5,TXM!L6774,"")</f>
        <v/>
      </c>
      <c r="N6774" t="str">
        <f>IFERROR(SMALL($M$5:$M$9000,ROWS($M$5:M6774)),"")</f>
        <v/>
      </c>
      <c r="P6774" t="s">
        <v>1639</v>
      </c>
      <c r="S6774" s="388">
        <f>ROWS(R$5:R6774)</f>
        <v>6770</v>
      </c>
      <c r="T6774" s="388" t="str">
        <f>IF(_xlfn.IFNA(VLOOKUP(P6774,$AG$3:$AH$83,2,FALSE),"")='11.1'!$D$5,TXM!S6774,"")</f>
        <v/>
      </c>
      <c r="U6774" t="str">
        <f>IFERROR(SMALL($T$5:$T$9000,ROWS($T$5:T6774)),"")</f>
        <v/>
      </c>
    </row>
    <row r="6775" spans="1:21" ht="14.4" customHeight="1" x14ac:dyDescent="0.3">
      <c r="A6775" t="s">
        <v>1639</v>
      </c>
      <c r="D6775" s="388">
        <f>ROWS(C$5:C6775)</f>
        <v>6771</v>
      </c>
      <c r="E6775" s="388" t="str">
        <f>IF(_xlfn.IFNA(VLOOKUP(A6775,$AG$3:$AH$83,2,FALSE),"")='11.1'!$D$5,TXM!D6775,"")</f>
        <v/>
      </c>
      <c r="F6775" t="str">
        <f>IFERROR(SMALL($E$5:$E$9000,ROWS($E$5:E6775)),"")</f>
        <v/>
      </c>
      <c r="I6775" s="371" t="s">
        <v>149</v>
      </c>
      <c r="J6775" t="s">
        <v>779</v>
      </c>
      <c r="K6775" s="372">
        <v>23</v>
      </c>
      <c r="L6775" s="388">
        <f>ROWS(K$5:K6775)</f>
        <v>6771</v>
      </c>
      <c r="M6775" s="388" t="str">
        <f>IF(_xlfn.IFNA(VLOOKUP(I6775,$AG$3:$AH$83,2,FALSE),"")='11.1'!$D$5,TXM!L6775,"")</f>
        <v/>
      </c>
      <c r="N6775" t="str">
        <f>IFERROR(SMALL($M$5:$M$9000,ROWS($M$5:M6775)),"")</f>
        <v/>
      </c>
      <c r="P6775" t="s">
        <v>1639</v>
      </c>
      <c r="S6775" s="388">
        <f>ROWS(R$5:R6775)</f>
        <v>6771</v>
      </c>
      <c r="T6775" s="388" t="str">
        <f>IF(_xlfn.IFNA(VLOOKUP(P6775,$AG$3:$AH$83,2,FALSE),"")='11.1'!$D$5,TXM!S6775,"")</f>
        <v/>
      </c>
      <c r="U6775" t="str">
        <f>IFERROR(SMALL($T$5:$T$9000,ROWS($T$5:T6775)),"")</f>
        <v/>
      </c>
    </row>
    <row r="6776" spans="1:21" ht="14.4" customHeight="1" x14ac:dyDescent="0.3">
      <c r="A6776" t="s">
        <v>1639</v>
      </c>
      <c r="D6776" s="388">
        <f>ROWS(C$5:C6776)</f>
        <v>6772</v>
      </c>
      <c r="E6776" s="388" t="str">
        <f>IF(_xlfn.IFNA(VLOOKUP(A6776,$AG$3:$AH$83,2,FALSE),"")='11.1'!$D$5,TXM!D6776,"")</f>
        <v/>
      </c>
      <c r="F6776" t="str">
        <f>IFERROR(SMALL($E$5:$E$9000,ROWS($E$5:E6776)),"")</f>
        <v/>
      </c>
      <c r="I6776" s="371" t="s">
        <v>70</v>
      </c>
      <c r="J6776" t="s">
        <v>845</v>
      </c>
      <c r="K6776" s="372">
        <v>84161964</v>
      </c>
      <c r="L6776" s="388">
        <f>ROWS(K$5:K6776)</f>
        <v>6772</v>
      </c>
      <c r="M6776" s="388" t="str">
        <f>IF(_xlfn.IFNA(VLOOKUP(I6776,$AG$3:$AH$83,2,FALSE),"")='11.1'!$D$5,TXM!L6776,"")</f>
        <v/>
      </c>
      <c r="N6776" t="str">
        <f>IFERROR(SMALL($M$5:$M$9000,ROWS($M$5:M6776)),"")</f>
        <v/>
      </c>
      <c r="P6776" t="s">
        <v>1639</v>
      </c>
      <c r="S6776" s="388">
        <f>ROWS(R$5:R6776)</f>
        <v>6772</v>
      </c>
      <c r="T6776" s="388" t="str">
        <f>IF(_xlfn.IFNA(VLOOKUP(P6776,$AG$3:$AH$83,2,FALSE),"")='11.1'!$D$5,TXM!S6776,"")</f>
        <v/>
      </c>
      <c r="U6776" t="str">
        <f>IFERROR(SMALL($T$5:$T$9000,ROWS($T$5:T6776)),"")</f>
        <v/>
      </c>
    </row>
    <row r="6777" spans="1:21" ht="14.4" customHeight="1" x14ac:dyDescent="0.3">
      <c r="A6777" t="s">
        <v>1639</v>
      </c>
      <c r="D6777" s="388">
        <f>ROWS(C$5:C6777)</f>
        <v>6773</v>
      </c>
      <c r="E6777" s="388" t="str">
        <f>IF(_xlfn.IFNA(VLOOKUP(A6777,$AG$3:$AH$83,2,FALSE),"")='11.1'!$D$5,TXM!D6777,"")</f>
        <v/>
      </c>
      <c r="F6777" t="str">
        <f>IFERROR(SMALL($E$5:$E$9000,ROWS($E$5:E6777)),"")</f>
        <v/>
      </c>
      <c r="I6777" s="371" t="s">
        <v>70</v>
      </c>
      <c r="J6777" t="s">
        <v>96</v>
      </c>
      <c r="K6777" s="372">
        <v>267504</v>
      </c>
      <c r="L6777" s="388">
        <f>ROWS(K$5:K6777)</f>
        <v>6773</v>
      </c>
      <c r="M6777" s="388" t="str">
        <f>IF(_xlfn.IFNA(VLOOKUP(I6777,$AG$3:$AH$83,2,FALSE),"")='11.1'!$D$5,TXM!L6777,"")</f>
        <v/>
      </c>
      <c r="N6777" t="str">
        <f>IFERROR(SMALL($M$5:$M$9000,ROWS($M$5:M6777)),"")</f>
        <v/>
      </c>
      <c r="P6777" t="s">
        <v>1639</v>
      </c>
      <c r="S6777" s="388">
        <f>ROWS(R$5:R6777)</f>
        <v>6773</v>
      </c>
      <c r="T6777" s="388" t="str">
        <f>IF(_xlfn.IFNA(VLOOKUP(P6777,$AG$3:$AH$83,2,FALSE),"")='11.1'!$D$5,TXM!S6777,"")</f>
        <v/>
      </c>
      <c r="U6777" t="str">
        <f>IFERROR(SMALL($T$5:$T$9000,ROWS($T$5:T6777)),"")</f>
        <v/>
      </c>
    </row>
    <row r="6778" spans="1:21" ht="14.4" customHeight="1" x14ac:dyDescent="0.3">
      <c r="A6778" t="s">
        <v>1639</v>
      </c>
      <c r="D6778" s="388">
        <f>ROWS(C$5:C6778)</f>
        <v>6774</v>
      </c>
      <c r="E6778" s="388" t="str">
        <f>IF(_xlfn.IFNA(VLOOKUP(A6778,$AG$3:$AH$83,2,FALSE),"")='11.1'!$D$5,TXM!D6778,"")</f>
        <v/>
      </c>
      <c r="F6778" t="str">
        <f>IFERROR(SMALL($E$5:$E$9000,ROWS($E$5:E6778)),"")</f>
        <v/>
      </c>
      <c r="I6778" s="371" t="s">
        <v>70</v>
      </c>
      <c r="J6778" t="s">
        <v>171</v>
      </c>
      <c r="K6778" s="372">
        <v>34088</v>
      </c>
      <c r="L6778" s="388">
        <f>ROWS(K$5:K6778)</f>
        <v>6774</v>
      </c>
      <c r="M6778" s="388" t="str">
        <f>IF(_xlfn.IFNA(VLOOKUP(I6778,$AG$3:$AH$83,2,FALSE),"")='11.1'!$D$5,TXM!L6778,"")</f>
        <v/>
      </c>
      <c r="N6778" t="str">
        <f>IFERROR(SMALL($M$5:$M$9000,ROWS($M$5:M6778)),"")</f>
        <v/>
      </c>
      <c r="P6778" t="s">
        <v>1639</v>
      </c>
      <c r="S6778" s="388">
        <f>ROWS(R$5:R6778)</f>
        <v>6774</v>
      </c>
      <c r="T6778" s="388" t="str">
        <f>IF(_xlfn.IFNA(VLOOKUP(P6778,$AG$3:$AH$83,2,FALSE),"")='11.1'!$D$5,TXM!S6778,"")</f>
        <v/>
      </c>
      <c r="U6778" t="str">
        <f>IFERROR(SMALL($T$5:$T$9000,ROWS($T$5:T6778)),"")</f>
        <v/>
      </c>
    </row>
    <row r="6779" spans="1:21" ht="14.4" customHeight="1" x14ac:dyDescent="0.3">
      <c r="A6779" t="s">
        <v>1639</v>
      </c>
      <c r="D6779" s="388">
        <f>ROWS(C$5:C6779)</f>
        <v>6775</v>
      </c>
      <c r="E6779" s="388" t="str">
        <f>IF(_xlfn.IFNA(VLOOKUP(A6779,$AG$3:$AH$83,2,FALSE),"")='11.1'!$D$5,TXM!D6779,"")</f>
        <v/>
      </c>
      <c r="F6779" t="str">
        <f>IFERROR(SMALL($E$5:$E$9000,ROWS($E$5:E6779)),"")</f>
        <v/>
      </c>
      <c r="I6779" s="371" t="s">
        <v>70</v>
      </c>
      <c r="J6779" t="s">
        <v>999</v>
      </c>
      <c r="K6779" s="372">
        <v>1464</v>
      </c>
      <c r="L6779" s="388">
        <f>ROWS(K$5:K6779)</f>
        <v>6775</v>
      </c>
      <c r="M6779" s="388" t="str">
        <f>IF(_xlfn.IFNA(VLOOKUP(I6779,$AG$3:$AH$83,2,FALSE),"")='11.1'!$D$5,TXM!L6779,"")</f>
        <v/>
      </c>
      <c r="N6779" t="str">
        <f>IFERROR(SMALL($M$5:$M$9000,ROWS($M$5:M6779)),"")</f>
        <v/>
      </c>
      <c r="P6779" t="s">
        <v>1639</v>
      </c>
      <c r="S6779" s="388">
        <f>ROWS(R$5:R6779)</f>
        <v>6775</v>
      </c>
      <c r="T6779" s="388" t="str">
        <f>IF(_xlfn.IFNA(VLOOKUP(P6779,$AG$3:$AH$83,2,FALSE),"")='11.1'!$D$5,TXM!S6779,"")</f>
        <v/>
      </c>
      <c r="U6779" t="str">
        <f>IFERROR(SMALL($T$5:$T$9000,ROWS($T$5:T6779)),"")</f>
        <v/>
      </c>
    </row>
    <row r="6780" spans="1:21" ht="14.4" customHeight="1" x14ac:dyDescent="0.3">
      <c r="A6780" t="s">
        <v>1639</v>
      </c>
      <c r="D6780" s="388">
        <f>ROWS(C$5:C6780)</f>
        <v>6776</v>
      </c>
      <c r="E6780" s="388" t="str">
        <f>IF(_xlfn.IFNA(VLOOKUP(A6780,$AG$3:$AH$83,2,FALSE),"")='11.1'!$D$5,TXM!D6780,"")</f>
        <v/>
      </c>
      <c r="F6780" t="str">
        <f>IFERROR(SMALL($E$5:$E$9000,ROWS($E$5:E6780)),"")</f>
        <v/>
      </c>
      <c r="I6780" s="371" t="s">
        <v>70</v>
      </c>
      <c r="J6780" t="s">
        <v>823</v>
      </c>
      <c r="K6780" s="372">
        <v>410</v>
      </c>
      <c r="L6780" s="388">
        <f>ROWS(K$5:K6780)</f>
        <v>6776</v>
      </c>
      <c r="M6780" s="388" t="str">
        <f>IF(_xlfn.IFNA(VLOOKUP(I6780,$AG$3:$AH$83,2,FALSE),"")='11.1'!$D$5,TXM!L6780,"")</f>
        <v/>
      </c>
      <c r="N6780" t="str">
        <f>IFERROR(SMALL($M$5:$M$9000,ROWS($M$5:M6780)),"")</f>
        <v/>
      </c>
      <c r="P6780" t="s">
        <v>1639</v>
      </c>
      <c r="S6780" s="388">
        <f>ROWS(R$5:R6780)</f>
        <v>6776</v>
      </c>
      <c r="T6780" s="388" t="str">
        <f>IF(_xlfn.IFNA(VLOOKUP(P6780,$AG$3:$AH$83,2,FALSE),"")='11.1'!$D$5,TXM!S6780,"")</f>
        <v/>
      </c>
      <c r="U6780" t="str">
        <f>IFERROR(SMALL($T$5:$T$9000,ROWS($T$5:T6780)),"")</f>
        <v/>
      </c>
    </row>
    <row r="6781" spans="1:21" ht="14.4" customHeight="1" x14ac:dyDescent="0.3">
      <c r="A6781" t="s">
        <v>1639</v>
      </c>
      <c r="D6781" s="388">
        <f>ROWS(C$5:C6781)</f>
        <v>6777</v>
      </c>
      <c r="E6781" s="388" t="str">
        <f>IF(_xlfn.IFNA(VLOOKUP(A6781,$AG$3:$AH$83,2,FALSE),"")='11.1'!$D$5,TXM!D6781,"")</f>
        <v/>
      </c>
      <c r="F6781" t="str">
        <f>IFERROR(SMALL($E$5:$E$9000,ROWS($E$5:E6781)),"")</f>
        <v/>
      </c>
      <c r="I6781" s="371" t="s">
        <v>70</v>
      </c>
      <c r="J6781" t="s">
        <v>819</v>
      </c>
      <c r="K6781" s="372">
        <v>294</v>
      </c>
      <c r="L6781" s="388">
        <f>ROWS(K$5:K6781)</f>
        <v>6777</v>
      </c>
      <c r="M6781" s="388" t="str">
        <f>IF(_xlfn.IFNA(VLOOKUP(I6781,$AG$3:$AH$83,2,FALSE),"")='11.1'!$D$5,TXM!L6781,"")</f>
        <v/>
      </c>
      <c r="N6781" t="str">
        <f>IFERROR(SMALL($M$5:$M$9000,ROWS($M$5:M6781)),"")</f>
        <v/>
      </c>
      <c r="P6781" t="s">
        <v>1639</v>
      </c>
      <c r="S6781" s="388">
        <f>ROWS(R$5:R6781)</f>
        <v>6777</v>
      </c>
      <c r="T6781" s="388" t="str">
        <f>IF(_xlfn.IFNA(VLOOKUP(P6781,$AG$3:$AH$83,2,FALSE),"")='11.1'!$D$5,TXM!S6781,"")</f>
        <v/>
      </c>
      <c r="U6781" t="str">
        <f>IFERROR(SMALL($T$5:$T$9000,ROWS($T$5:T6781)),"")</f>
        <v/>
      </c>
    </row>
    <row r="6782" spans="1:21" ht="14.4" customHeight="1" x14ac:dyDescent="0.3">
      <c r="A6782" t="s">
        <v>1639</v>
      </c>
      <c r="D6782" s="388">
        <f>ROWS(C$5:C6782)</f>
        <v>6778</v>
      </c>
      <c r="E6782" s="388" t="str">
        <f>IF(_xlfn.IFNA(VLOOKUP(A6782,$AG$3:$AH$83,2,FALSE),"")='11.1'!$D$5,TXM!D6782,"")</f>
        <v/>
      </c>
      <c r="F6782" t="str">
        <f>IFERROR(SMALL($E$5:$E$9000,ROWS($E$5:E6782)),"")</f>
        <v/>
      </c>
      <c r="I6782" s="371" t="s">
        <v>70</v>
      </c>
      <c r="J6782" t="s">
        <v>799</v>
      </c>
      <c r="K6782" s="372">
        <v>117</v>
      </c>
      <c r="L6782" s="388">
        <f>ROWS(K$5:K6782)</f>
        <v>6778</v>
      </c>
      <c r="M6782" s="388" t="str">
        <f>IF(_xlfn.IFNA(VLOOKUP(I6782,$AG$3:$AH$83,2,FALSE),"")='11.1'!$D$5,TXM!L6782,"")</f>
        <v/>
      </c>
      <c r="N6782" t="str">
        <f>IFERROR(SMALL($M$5:$M$9000,ROWS($M$5:M6782)),"")</f>
        <v/>
      </c>
      <c r="P6782" t="s">
        <v>1639</v>
      </c>
      <c r="S6782" s="388">
        <f>ROWS(R$5:R6782)</f>
        <v>6778</v>
      </c>
      <c r="T6782" s="388" t="str">
        <f>IF(_xlfn.IFNA(VLOOKUP(P6782,$AG$3:$AH$83,2,FALSE),"")='11.1'!$D$5,TXM!S6782,"")</f>
        <v/>
      </c>
      <c r="U6782" t="str">
        <f>IFERROR(SMALL($T$5:$T$9000,ROWS($T$5:T6782)),"")</f>
        <v/>
      </c>
    </row>
    <row r="6783" spans="1:21" ht="14.4" customHeight="1" x14ac:dyDescent="0.3">
      <c r="A6783" t="s">
        <v>1639</v>
      </c>
      <c r="D6783" s="388">
        <f>ROWS(C$5:C6783)</f>
        <v>6779</v>
      </c>
      <c r="E6783" s="388" t="str">
        <f>IF(_xlfn.IFNA(VLOOKUP(A6783,$AG$3:$AH$83,2,FALSE),"")='11.1'!$D$5,TXM!D6783,"")</f>
        <v/>
      </c>
      <c r="F6783" t="str">
        <f>IFERROR(SMALL($E$5:$E$9000,ROWS($E$5:E6783)),"")</f>
        <v/>
      </c>
      <c r="I6783" s="371" t="s">
        <v>70</v>
      </c>
      <c r="J6783" t="s">
        <v>1005</v>
      </c>
      <c r="K6783" s="372">
        <v>5</v>
      </c>
      <c r="L6783" s="388">
        <f>ROWS(K$5:K6783)</f>
        <v>6779</v>
      </c>
      <c r="M6783" s="388" t="str">
        <f>IF(_xlfn.IFNA(VLOOKUP(I6783,$AG$3:$AH$83,2,FALSE),"")='11.1'!$D$5,TXM!L6783,"")</f>
        <v/>
      </c>
      <c r="N6783" t="str">
        <f>IFERROR(SMALL($M$5:$M$9000,ROWS($M$5:M6783)),"")</f>
        <v/>
      </c>
      <c r="P6783" t="s">
        <v>1639</v>
      </c>
      <c r="S6783" s="388">
        <f>ROWS(R$5:R6783)</f>
        <v>6779</v>
      </c>
      <c r="T6783" s="388" t="str">
        <f>IF(_xlfn.IFNA(VLOOKUP(P6783,$AG$3:$AH$83,2,FALSE),"")='11.1'!$D$5,TXM!S6783,"")</f>
        <v/>
      </c>
      <c r="U6783" t="str">
        <f>IFERROR(SMALL($T$5:$T$9000,ROWS($T$5:T6783)),"")</f>
        <v/>
      </c>
    </row>
    <row r="6784" spans="1:21" ht="14.4" customHeight="1" x14ac:dyDescent="0.3">
      <c r="A6784" t="s">
        <v>1639</v>
      </c>
      <c r="D6784" s="388">
        <f>ROWS(C$5:C6784)</f>
        <v>6780</v>
      </c>
      <c r="E6784" s="388" t="str">
        <f>IF(_xlfn.IFNA(VLOOKUP(A6784,$AG$3:$AH$83,2,FALSE),"")='11.1'!$D$5,TXM!D6784,"")</f>
        <v/>
      </c>
      <c r="F6784" t="str">
        <f>IFERROR(SMALL($E$5:$E$9000,ROWS($E$5:E6784)),"")</f>
        <v/>
      </c>
      <c r="I6784" s="371" t="s">
        <v>686</v>
      </c>
      <c r="J6784" t="s">
        <v>865</v>
      </c>
      <c r="K6784" s="372">
        <v>17136</v>
      </c>
      <c r="L6784" s="388">
        <f>ROWS(K$5:K6784)</f>
        <v>6780</v>
      </c>
      <c r="M6784" s="388" t="str">
        <f>IF(_xlfn.IFNA(VLOOKUP(I6784,$AG$3:$AH$83,2,FALSE),"")='11.1'!$D$5,TXM!L6784,"")</f>
        <v/>
      </c>
      <c r="N6784" t="str">
        <f>IFERROR(SMALL($M$5:$M$9000,ROWS($M$5:M6784)),"")</f>
        <v/>
      </c>
      <c r="P6784" t="s">
        <v>1639</v>
      </c>
      <c r="S6784" s="388">
        <f>ROWS(R$5:R6784)</f>
        <v>6780</v>
      </c>
      <c r="T6784" s="388" t="str">
        <f>IF(_xlfn.IFNA(VLOOKUP(P6784,$AG$3:$AH$83,2,FALSE),"")='11.1'!$D$5,TXM!S6784,"")</f>
        <v/>
      </c>
      <c r="U6784" t="str">
        <f>IFERROR(SMALL($T$5:$T$9000,ROWS($T$5:T6784)),"")</f>
        <v/>
      </c>
    </row>
    <row r="6785" spans="1:21" ht="14.4" customHeight="1" x14ac:dyDescent="0.3">
      <c r="A6785" t="s">
        <v>1639</v>
      </c>
      <c r="D6785" s="388">
        <f>ROWS(C$5:C6785)</f>
        <v>6781</v>
      </c>
      <c r="E6785" s="388" t="str">
        <f>IF(_xlfn.IFNA(VLOOKUP(A6785,$AG$3:$AH$83,2,FALSE),"")='11.1'!$D$5,TXM!D6785,"")</f>
        <v/>
      </c>
      <c r="F6785" t="str">
        <f>IFERROR(SMALL($E$5:$E$9000,ROWS($E$5:E6785)),"")</f>
        <v/>
      </c>
      <c r="I6785" s="371" t="s">
        <v>43</v>
      </c>
      <c r="J6785" t="s">
        <v>93</v>
      </c>
      <c r="K6785" s="372">
        <v>187305126</v>
      </c>
      <c r="L6785" s="388">
        <f>ROWS(K$5:K6785)</f>
        <v>6781</v>
      </c>
      <c r="M6785" s="388" t="str">
        <f>IF(_xlfn.IFNA(VLOOKUP(I6785,$AG$3:$AH$83,2,FALSE),"")='11.1'!$D$5,TXM!L6785,"")</f>
        <v/>
      </c>
      <c r="N6785" t="str">
        <f>IFERROR(SMALL($M$5:$M$9000,ROWS($M$5:M6785)),"")</f>
        <v/>
      </c>
      <c r="P6785" t="s">
        <v>1639</v>
      </c>
      <c r="S6785" s="388">
        <f>ROWS(R$5:R6785)</f>
        <v>6781</v>
      </c>
      <c r="T6785" s="388" t="str">
        <f>IF(_xlfn.IFNA(VLOOKUP(P6785,$AG$3:$AH$83,2,FALSE),"")='11.1'!$D$5,TXM!S6785,"")</f>
        <v/>
      </c>
      <c r="U6785" t="str">
        <f>IFERROR(SMALL($T$5:$T$9000,ROWS($T$5:T6785)),"")</f>
        <v/>
      </c>
    </row>
    <row r="6786" spans="1:21" ht="14.4" customHeight="1" x14ac:dyDescent="0.3">
      <c r="A6786" t="s">
        <v>1639</v>
      </c>
      <c r="D6786" s="388">
        <f>ROWS(C$5:C6786)</f>
        <v>6782</v>
      </c>
      <c r="E6786" s="388" t="str">
        <f>IF(_xlfn.IFNA(VLOOKUP(A6786,$AG$3:$AH$83,2,FALSE),"")='11.1'!$D$5,TXM!D6786,"")</f>
        <v/>
      </c>
      <c r="F6786" t="str">
        <f>IFERROR(SMALL($E$5:$E$9000,ROWS($E$5:E6786)),"")</f>
        <v/>
      </c>
      <c r="I6786" s="371" t="s">
        <v>43</v>
      </c>
      <c r="J6786" t="s">
        <v>95</v>
      </c>
      <c r="K6786" s="372">
        <v>139785387</v>
      </c>
      <c r="L6786" s="388">
        <f>ROWS(K$5:K6786)</f>
        <v>6782</v>
      </c>
      <c r="M6786" s="388" t="str">
        <f>IF(_xlfn.IFNA(VLOOKUP(I6786,$AG$3:$AH$83,2,FALSE),"")='11.1'!$D$5,TXM!L6786,"")</f>
        <v/>
      </c>
      <c r="N6786" t="str">
        <f>IFERROR(SMALL($M$5:$M$9000,ROWS($M$5:M6786)),"")</f>
        <v/>
      </c>
      <c r="P6786" t="s">
        <v>1639</v>
      </c>
      <c r="S6786" s="388">
        <f>ROWS(R$5:R6786)</f>
        <v>6782</v>
      </c>
      <c r="T6786" s="388" t="str">
        <f>IF(_xlfn.IFNA(VLOOKUP(P6786,$AG$3:$AH$83,2,FALSE),"")='11.1'!$D$5,TXM!S6786,"")</f>
        <v/>
      </c>
      <c r="U6786" t="str">
        <f>IFERROR(SMALL($T$5:$T$9000,ROWS($T$5:T6786)),"")</f>
        <v/>
      </c>
    </row>
    <row r="6787" spans="1:21" ht="14.4" customHeight="1" x14ac:dyDescent="0.3">
      <c r="A6787" t="s">
        <v>1639</v>
      </c>
      <c r="D6787" s="388">
        <f>ROWS(C$5:C6787)</f>
        <v>6783</v>
      </c>
      <c r="E6787" s="388" t="str">
        <f>IF(_xlfn.IFNA(VLOOKUP(A6787,$AG$3:$AH$83,2,FALSE),"")='11.1'!$D$5,TXM!D6787,"")</f>
        <v/>
      </c>
      <c r="F6787" t="str">
        <f>IFERROR(SMALL($E$5:$E$9000,ROWS($E$5:E6787)),"")</f>
        <v/>
      </c>
      <c r="I6787" s="371" t="s">
        <v>43</v>
      </c>
      <c r="J6787" t="s">
        <v>96</v>
      </c>
      <c r="K6787" s="372">
        <v>130635545</v>
      </c>
      <c r="L6787" s="388">
        <f>ROWS(K$5:K6787)</f>
        <v>6783</v>
      </c>
      <c r="M6787" s="388" t="str">
        <f>IF(_xlfn.IFNA(VLOOKUP(I6787,$AG$3:$AH$83,2,FALSE),"")='11.1'!$D$5,TXM!L6787,"")</f>
        <v/>
      </c>
      <c r="N6787" t="str">
        <f>IFERROR(SMALL($M$5:$M$9000,ROWS($M$5:M6787)),"")</f>
        <v/>
      </c>
      <c r="P6787" t="s">
        <v>1639</v>
      </c>
      <c r="S6787" s="388">
        <f>ROWS(R$5:R6787)</f>
        <v>6783</v>
      </c>
      <c r="T6787" s="388" t="str">
        <f>IF(_xlfn.IFNA(VLOOKUP(P6787,$AG$3:$AH$83,2,FALSE),"")='11.1'!$D$5,TXM!S6787,"")</f>
        <v/>
      </c>
      <c r="U6787" t="str">
        <f>IFERROR(SMALL($T$5:$T$9000,ROWS($T$5:T6787)),"")</f>
        <v/>
      </c>
    </row>
    <row r="6788" spans="1:21" ht="14.4" customHeight="1" x14ac:dyDescent="0.3">
      <c r="A6788" t="s">
        <v>1639</v>
      </c>
      <c r="D6788" s="388">
        <f>ROWS(C$5:C6788)</f>
        <v>6784</v>
      </c>
      <c r="E6788" s="388" t="str">
        <f>IF(_xlfn.IFNA(VLOOKUP(A6788,$AG$3:$AH$83,2,FALSE),"")='11.1'!$D$5,TXM!D6788,"")</f>
        <v/>
      </c>
      <c r="F6788" t="str">
        <f>IFERROR(SMALL($E$5:$E$9000,ROWS($E$5:E6788)),"")</f>
        <v/>
      </c>
      <c r="I6788" s="371" t="s">
        <v>43</v>
      </c>
      <c r="J6788" t="s">
        <v>172</v>
      </c>
      <c r="K6788" s="372">
        <v>92526891</v>
      </c>
      <c r="L6788" s="388">
        <f>ROWS(K$5:K6788)</f>
        <v>6784</v>
      </c>
      <c r="M6788" s="388" t="str">
        <f>IF(_xlfn.IFNA(VLOOKUP(I6788,$AG$3:$AH$83,2,FALSE),"")='11.1'!$D$5,TXM!L6788,"")</f>
        <v/>
      </c>
      <c r="N6788" t="str">
        <f>IFERROR(SMALL($M$5:$M$9000,ROWS($M$5:M6788)),"")</f>
        <v/>
      </c>
      <c r="P6788" t="s">
        <v>1639</v>
      </c>
      <c r="S6788" s="388">
        <f>ROWS(R$5:R6788)</f>
        <v>6784</v>
      </c>
      <c r="T6788" s="388" t="str">
        <f>IF(_xlfn.IFNA(VLOOKUP(P6788,$AG$3:$AH$83,2,FALSE),"")='11.1'!$D$5,TXM!S6788,"")</f>
        <v/>
      </c>
      <c r="U6788" t="str">
        <f>IFERROR(SMALL($T$5:$T$9000,ROWS($T$5:T6788)),"")</f>
        <v/>
      </c>
    </row>
    <row r="6789" spans="1:21" ht="14.4" customHeight="1" x14ac:dyDescent="0.3">
      <c r="A6789" t="s">
        <v>1639</v>
      </c>
      <c r="D6789" s="388">
        <f>ROWS(C$5:C6789)</f>
        <v>6785</v>
      </c>
      <c r="E6789" s="388" t="str">
        <f>IF(_xlfn.IFNA(VLOOKUP(A6789,$AG$3:$AH$83,2,FALSE),"")='11.1'!$D$5,TXM!D6789,"")</f>
        <v/>
      </c>
      <c r="F6789" t="str">
        <f>IFERROR(SMALL($E$5:$E$9000,ROWS($E$5:E6789)),"")</f>
        <v/>
      </c>
      <c r="I6789" s="371" t="s">
        <v>43</v>
      </c>
      <c r="J6789" t="s">
        <v>781</v>
      </c>
      <c r="K6789" s="372">
        <v>14403383</v>
      </c>
      <c r="L6789" s="388">
        <f>ROWS(K$5:K6789)</f>
        <v>6785</v>
      </c>
      <c r="M6789" s="388" t="str">
        <f>IF(_xlfn.IFNA(VLOOKUP(I6789,$AG$3:$AH$83,2,FALSE),"")='11.1'!$D$5,TXM!L6789,"")</f>
        <v/>
      </c>
      <c r="N6789" t="str">
        <f>IFERROR(SMALL($M$5:$M$9000,ROWS($M$5:M6789)),"")</f>
        <v/>
      </c>
      <c r="P6789" t="s">
        <v>1639</v>
      </c>
      <c r="S6789" s="388">
        <f>ROWS(R$5:R6789)</f>
        <v>6785</v>
      </c>
      <c r="T6789" s="388" t="str">
        <f>IF(_xlfn.IFNA(VLOOKUP(P6789,$AG$3:$AH$83,2,FALSE),"")='11.1'!$D$5,TXM!S6789,"")</f>
        <v/>
      </c>
      <c r="U6789" t="str">
        <f>IFERROR(SMALL($T$5:$T$9000,ROWS($T$5:T6789)),"")</f>
        <v/>
      </c>
    </row>
    <row r="6790" spans="1:21" ht="14.4" customHeight="1" x14ac:dyDescent="0.3">
      <c r="A6790" t="s">
        <v>1639</v>
      </c>
      <c r="D6790" s="388">
        <f>ROWS(C$5:C6790)</f>
        <v>6786</v>
      </c>
      <c r="E6790" s="388" t="str">
        <f>IF(_xlfn.IFNA(VLOOKUP(A6790,$AG$3:$AH$83,2,FALSE),"")='11.1'!$D$5,TXM!D6790,"")</f>
        <v/>
      </c>
      <c r="F6790" t="str">
        <f>IFERROR(SMALL($E$5:$E$9000,ROWS($E$5:E6790)),"")</f>
        <v/>
      </c>
      <c r="I6790" s="371" t="s">
        <v>43</v>
      </c>
      <c r="J6790" t="s">
        <v>99</v>
      </c>
      <c r="K6790" s="372">
        <v>10707764</v>
      </c>
      <c r="L6790" s="388">
        <f>ROWS(K$5:K6790)</f>
        <v>6786</v>
      </c>
      <c r="M6790" s="388" t="str">
        <f>IF(_xlfn.IFNA(VLOOKUP(I6790,$AG$3:$AH$83,2,FALSE),"")='11.1'!$D$5,TXM!L6790,"")</f>
        <v/>
      </c>
      <c r="N6790" t="str">
        <f>IFERROR(SMALL($M$5:$M$9000,ROWS($M$5:M6790)),"")</f>
        <v/>
      </c>
      <c r="P6790" t="s">
        <v>1639</v>
      </c>
      <c r="S6790" s="388">
        <f>ROWS(R$5:R6790)</f>
        <v>6786</v>
      </c>
      <c r="T6790" s="388" t="str">
        <f>IF(_xlfn.IFNA(VLOOKUP(P6790,$AG$3:$AH$83,2,FALSE),"")='11.1'!$D$5,TXM!S6790,"")</f>
        <v/>
      </c>
      <c r="U6790" t="str">
        <f>IFERROR(SMALL($T$5:$T$9000,ROWS($T$5:T6790)),"")</f>
        <v/>
      </c>
    </row>
    <row r="6791" spans="1:21" ht="14.4" customHeight="1" x14ac:dyDescent="0.3">
      <c r="A6791" t="s">
        <v>1639</v>
      </c>
      <c r="D6791" s="388">
        <f>ROWS(C$5:C6791)</f>
        <v>6787</v>
      </c>
      <c r="E6791" s="388" t="str">
        <f>IF(_xlfn.IFNA(VLOOKUP(A6791,$AG$3:$AH$83,2,FALSE),"")='11.1'!$D$5,TXM!D6791,"")</f>
        <v/>
      </c>
      <c r="F6791" t="str">
        <f>IFERROR(SMALL($E$5:$E$9000,ROWS($E$5:E6791)),"")</f>
        <v/>
      </c>
      <c r="I6791" s="371" t="s">
        <v>43</v>
      </c>
      <c r="J6791" t="s">
        <v>775</v>
      </c>
      <c r="K6791" s="372">
        <v>9281729</v>
      </c>
      <c r="L6791" s="388">
        <f>ROWS(K$5:K6791)</f>
        <v>6787</v>
      </c>
      <c r="M6791" s="388" t="str">
        <f>IF(_xlfn.IFNA(VLOOKUP(I6791,$AG$3:$AH$83,2,FALSE),"")='11.1'!$D$5,TXM!L6791,"")</f>
        <v/>
      </c>
      <c r="N6791" t="str">
        <f>IFERROR(SMALL($M$5:$M$9000,ROWS($M$5:M6791)),"")</f>
        <v/>
      </c>
      <c r="P6791" t="s">
        <v>1639</v>
      </c>
      <c r="S6791" s="388">
        <f>ROWS(R$5:R6791)</f>
        <v>6787</v>
      </c>
      <c r="T6791" s="388" t="str">
        <f>IF(_xlfn.IFNA(VLOOKUP(P6791,$AG$3:$AH$83,2,FALSE),"")='11.1'!$D$5,TXM!S6791,"")</f>
        <v/>
      </c>
      <c r="U6791" t="str">
        <f>IFERROR(SMALL($T$5:$T$9000,ROWS($T$5:T6791)),"")</f>
        <v/>
      </c>
    </row>
    <row r="6792" spans="1:21" ht="14.4" customHeight="1" x14ac:dyDescent="0.3">
      <c r="A6792" t="s">
        <v>1639</v>
      </c>
      <c r="D6792" s="388">
        <f>ROWS(C$5:C6792)</f>
        <v>6788</v>
      </c>
      <c r="E6792" s="388" t="str">
        <f>IF(_xlfn.IFNA(VLOOKUP(A6792,$AG$3:$AH$83,2,FALSE),"")='11.1'!$D$5,TXM!D6792,"")</f>
        <v/>
      </c>
      <c r="F6792" t="str">
        <f>IFERROR(SMALL($E$5:$E$9000,ROWS($E$5:E6792)),"")</f>
        <v/>
      </c>
      <c r="I6792" s="371" t="s">
        <v>43</v>
      </c>
      <c r="J6792" t="s">
        <v>94</v>
      </c>
      <c r="K6792" s="372">
        <v>6627506</v>
      </c>
      <c r="L6792" s="388">
        <f>ROWS(K$5:K6792)</f>
        <v>6788</v>
      </c>
      <c r="M6792" s="388" t="str">
        <f>IF(_xlfn.IFNA(VLOOKUP(I6792,$AG$3:$AH$83,2,FALSE),"")='11.1'!$D$5,TXM!L6792,"")</f>
        <v/>
      </c>
      <c r="N6792" t="str">
        <f>IFERROR(SMALL($M$5:$M$9000,ROWS($M$5:M6792)),"")</f>
        <v/>
      </c>
      <c r="P6792" t="s">
        <v>1639</v>
      </c>
      <c r="S6792" s="388">
        <f>ROWS(R$5:R6792)</f>
        <v>6788</v>
      </c>
      <c r="T6792" s="388" t="str">
        <f>IF(_xlfn.IFNA(VLOOKUP(P6792,$AG$3:$AH$83,2,FALSE),"")='11.1'!$D$5,TXM!S6792,"")</f>
        <v/>
      </c>
      <c r="U6792" t="str">
        <f>IFERROR(SMALL($T$5:$T$9000,ROWS($T$5:T6792)),"")</f>
        <v/>
      </c>
    </row>
    <row r="6793" spans="1:21" ht="14.4" customHeight="1" x14ac:dyDescent="0.3">
      <c r="A6793" t="s">
        <v>1639</v>
      </c>
      <c r="D6793" s="388">
        <f>ROWS(C$5:C6793)</f>
        <v>6789</v>
      </c>
      <c r="E6793" s="388" t="str">
        <f>IF(_xlfn.IFNA(VLOOKUP(A6793,$AG$3:$AH$83,2,FALSE),"")='11.1'!$D$5,TXM!D6793,"")</f>
        <v/>
      </c>
      <c r="F6793" t="str">
        <f>IFERROR(SMALL($E$5:$E$9000,ROWS($E$5:E6793)),"")</f>
        <v/>
      </c>
      <c r="I6793" s="371" t="s">
        <v>43</v>
      </c>
      <c r="J6793" t="s">
        <v>1003</v>
      </c>
      <c r="K6793" s="372">
        <v>5594582</v>
      </c>
      <c r="L6793" s="388">
        <f>ROWS(K$5:K6793)</f>
        <v>6789</v>
      </c>
      <c r="M6793" s="388" t="str">
        <f>IF(_xlfn.IFNA(VLOOKUP(I6793,$AG$3:$AH$83,2,FALSE),"")='11.1'!$D$5,TXM!L6793,"")</f>
        <v/>
      </c>
      <c r="N6793" t="str">
        <f>IFERROR(SMALL($M$5:$M$9000,ROWS($M$5:M6793)),"")</f>
        <v/>
      </c>
      <c r="P6793" t="s">
        <v>1639</v>
      </c>
      <c r="S6793" s="388">
        <f>ROWS(R$5:R6793)</f>
        <v>6789</v>
      </c>
      <c r="T6793" s="388" t="str">
        <f>IF(_xlfn.IFNA(VLOOKUP(P6793,$AG$3:$AH$83,2,FALSE),"")='11.1'!$D$5,TXM!S6793,"")</f>
        <v/>
      </c>
      <c r="U6793" t="str">
        <f>IFERROR(SMALL($T$5:$T$9000,ROWS($T$5:T6793)),"")</f>
        <v/>
      </c>
    </row>
    <row r="6794" spans="1:21" ht="14.4" customHeight="1" x14ac:dyDescent="0.3">
      <c r="A6794" t="s">
        <v>1639</v>
      </c>
      <c r="D6794" s="388">
        <f>ROWS(C$5:C6794)</f>
        <v>6790</v>
      </c>
      <c r="E6794" s="388" t="str">
        <f>IF(_xlfn.IFNA(VLOOKUP(A6794,$AG$3:$AH$83,2,FALSE),"")='11.1'!$D$5,TXM!D6794,"")</f>
        <v/>
      </c>
      <c r="F6794" t="str">
        <f>IFERROR(SMALL($E$5:$E$9000,ROWS($E$5:E6794)),"")</f>
        <v/>
      </c>
      <c r="I6794" s="371" t="s">
        <v>43</v>
      </c>
      <c r="J6794" t="s">
        <v>107</v>
      </c>
      <c r="K6794" s="372">
        <v>3877508</v>
      </c>
      <c r="L6794" s="388">
        <f>ROWS(K$5:K6794)</f>
        <v>6790</v>
      </c>
      <c r="M6794" s="388" t="str">
        <f>IF(_xlfn.IFNA(VLOOKUP(I6794,$AG$3:$AH$83,2,FALSE),"")='11.1'!$D$5,TXM!L6794,"")</f>
        <v/>
      </c>
      <c r="N6794" t="str">
        <f>IFERROR(SMALL($M$5:$M$9000,ROWS($M$5:M6794)),"")</f>
        <v/>
      </c>
      <c r="P6794" t="s">
        <v>1639</v>
      </c>
      <c r="S6794" s="388">
        <f>ROWS(R$5:R6794)</f>
        <v>6790</v>
      </c>
      <c r="T6794" s="388" t="str">
        <f>IF(_xlfn.IFNA(VLOOKUP(P6794,$AG$3:$AH$83,2,FALSE),"")='11.1'!$D$5,TXM!S6794,"")</f>
        <v/>
      </c>
      <c r="U6794" t="str">
        <f>IFERROR(SMALL($T$5:$T$9000,ROWS($T$5:T6794)),"")</f>
        <v/>
      </c>
    </row>
    <row r="6795" spans="1:21" ht="14.4" customHeight="1" x14ac:dyDescent="0.3">
      <c r="A6795" t="s">
        <v>1639</v>
      </c>
      <c r="D6795" s="388">
        <f>ROWS(C$5:C6795)</f>
        <v>6791</v>
      </c>
      <c r="E6795" s="388" t="str">
        <f>IF(_xlfn.IFNA(VLOOKUP(A6795,$AG$3:$AH$83,2,FALSE),"")='11.1'!$D$5,TXM!D6795,"")</f>
        <v/>
      </c>
      <c r="F6795" t="str">
        <f>IFERROR(SMALL($E$5:$E$9000,ROWS($E$5:E6795)),"")</f>
        <v/>
      </c>
      <c r="I6795" s="371" t="s">
        <v>43</v>
      </c>
      <c r="J6795" t="s">
        <v>108</v>
      </c>
      <c r="K6795" s="372">
        <v>3535986</v>
      </c>
      <c r="L6795" s="388">
        <f>ROWS(K$5:K6795)</f>
        <v>6791</v>
      </c>
      <c r="M6795" s="388" t="str">
        <f>IF(_xlfn.IFNA(VLOOKUP(I6795,$AG$3:$AH$83,2,FALSE),"")='11.1'!$D$5,TXM!L6795,"")</f>
        <v/>
      </c>
      <c r="N6795" t="str">
        <f>IFERROR(SMALL($M$5:$M$9000,ROWS($M$5:M6795)),"")</f>
        <v/>
      </c>
      <c r="P6795" t="s">
        <v>1639</v>
      </c>
      <c r="S6795" s="388">
        <f>ROWS(R$5:R6795)</f>
        <v>6791</v>
      </c>
      <c r="T6795" s="388" t="str">
        <f>IF(_xlfn.IFNA(VLOOKUP(P6795,$AG$3:$AH$83,2,FALSE),"")='11.1'!$D$5,TXM!S6795,"")</f>
        <v/>
      </c>
      <c r="U6795" t="str">
        <f>IFERROR(SMALL($T$5:$T$9000,ROWS($T$5:T6795)),"")</f>
        <v/>
      </c>
    </row>
    <row r="6796" spans="1:21" ht="14.4" customHeight="1" x14ac:dyDescent="0.3">
      <c r="A6796" t="s">
        <v>1639</v>
      </c>
      <c r="D6796" s="388">
        <f>ROWS(C$5:C6796)</f>
        <v>6792</v>
      </c>
      <c r="E6796" s="388" t="str">
        <f>IF(_xlfn.IFNA(VLOOKUP(A6796,$AG$3:$AH$83,2,FALSE),"")='11.1'!$D$5,TXM!D6796,"")</f>
        <v/>
      </c>
      <c r="F6796" t="str">
        <f>IFERROR(SMALL($E$5:$E$9000,ROWS($E$5:E6796)),"")</f>
        <v/>
      </c>
      <c r="I6796" s="371" t="s">
        <v>43</v>
      </c>
      <c r="J6796" t="s">
        <v>807</v>
      </c>
      <c r="K6796" s="372">
        <v>3258268</v>
      </c>
      <c r="L6796" s="388">
        <f>ROWS(K$5:K6796)</f>
        <v>6792</v>
      </c>
      <c r="M6796" s="388" t="str">
        <f>IF(_xlfn.IFNA(VLOOKUP(I6796,$AG$3:$AH$83,2,FALSE),"")='11.1'!$D$5,TXM!L6796,"")</f>
        <v/>
      </c>
      <c r="N6796" t="str">
        <f>IFERROR(SMALL($M$5:$M$9000,ROWS($M$5:M6796)),"")</f>
        <v/>
      </c>
      <c r="P6796" t="s">
        <v>1639</v>
      </c>
      <c r="S6796" s="388">
        <f>ROWS(R$5:R6796)</f>
        <v>6792</v>
      </c>
      <c r="T6796" s="388" t="str">
        <f>IF(_xlfn.IFNA(VLOOKUP(P6796,$AG$3:$AH$83,2,FALSE),"")='11.1'!$D$5,TXM!S6796,"")</f>
        <v/>
      </c>
      <c r="U6796" t="str">
        <f>IFERROR(SMALL($T$5:$T$9000,ROWS($T$5:T6796)),"")</f>
        <v/>
      </c>
    </row>
    <row r="6797" spans="1:21" ht="14.4" customHeight="1" x14ac:dyDescent="0.3">
      <c r="A6797" t="s">
        <v>1639</v>
      </c>
      <c r="D6797" s="388">
        <f>ROWS(C$5:C6797)</f>
        <v>6793</v>
      </c>
      <c r="E6797" s="388" t="str">
        <f>IF(_xlfn.IFNA(VLOOKUP(A6797,$AG$3:$AH$83,2,FALSE),"")='11.1'!$D$5,TXM!D6797,"")</f>
        <v/>
      </c>
      <c r="F6797" t="str">
        <f>IFERROR(SMALL($E$5:$E$9000,ROWS($E$5:E6797)),"")</f>
        <v/>
      </c>
      <c r="I6797" s="371" t="s">
        <v>43</v>
      </c>
      <c r="J6797" t="s">
        <v>821</v>
      </c>
      <c r="K6797" s="372">
        <v>1784602</v>
      </c>
      <c r="L6797" s="388">
        <f>ROWS(K$5:K6797)</f>
        <v>6793</v>
      </c>
      <c r="M6797" s="388" t="str">
        <f>IF(_xlfn.IFNA(VLOOKUP(I6797,$AG$3:$AH$83,2,FALSE),"")='11.1'!$D$5,TXM!L6797,"")</f>
        <v/>
      </c>
      <c r="N6797" t="str">
        <f>IFERROR(SMALL($M$5:$M$9000,ROWS($M$5:M6797)),"")</f>
        <v/>
      </c>
      <c r="P6797" t="s">
        <v>1639</v>
      </c>
      <c r="S6797" s="388">
        <f>ROWS(R$5:R6797)</f>
        <v>6793</v>
      </c>
      <c r="T6797" s="388" t="str">
        <f>IF(_xlfn.IFNA(VLOOKUP(P6797,$AG$3:$AH$83,2,FALSE),"")='11.1'!$D$5,TXM!S6797,"")</f>
        <v/>
      </c>
      <c r="U6797" t="str">
        <f>IFERROR(SMALL($T$5:$T$9000,ROWS($T$5:T6797)),"")</f>
        <v/>
      </c>
    </row>
    <row r="6798" spans="1:21" ht="14.4" customHeight="1" x14ac:dyDescent="0.3">
      <c r="A6798" t="s">
        <v>1639</v>
      </c>
      <c r="D6798" s="388">
        <f>ROWS(C$5:C6798)</f>
        <v>6794</v>
      </c>
      <c r="E6798" s="388" t="str">
        <f>IF(_xlfn.IFNA(VLOOKUP(A6798,$AG$3:$AH$83,2,FALSE),"")='11.1'!$D$5,TXM!D6798,"")</f>
        <v/>
      </c>
      <c r="F6798" t="str">
        <f>IFERROR(SMALL($E$5:$E$9000,ROWS($E$5:E6798)),"")</f>
        <v/>
      </c>
      <c r="I6798" s="371" t="s">
        <v>43</v>
      </c>
      <c r="J6798" t="s">
        <v>101</v>
      </c>
      <c r="K6798" s="372">
        <v>1394558</v>
      </c>
      <c r="L6798" s="388">
        <f>ROWS(K$5:K6798)</f>
        <v>6794</v>
      </c>
      <c r="M6798" s="388" t="str">
        <f>IF(_xlfn.IFNA(VLOOKUP(I6798,$AG$3:$AH$83,2,FALSE),"")='11.1'!$D$5,TXM!L6798,"")</f>
        <v/>
      </c>
      <c r="N6798" t="str">
        <f>IFERROR(SMALL($M$5:$M$9000,ROWS($M$5:M6798)),"")</f>
        <v/>
      </c>
      <c r="P6798" t="s">
        <v>1639</v>
      </c>
      <c r="S6798" s="388">
        <f>ROWS(R$5:R6798)</f>
        <v>6794</v>
      </c>
      <c r="T6798" s="388" t="str">
        <f>IF(_xlfn.IFNA(VLOOKUP(P6798,$AG$3:$AH$83,2,FALSE),"")='11.1'!$D$5,TXM!S6798,"")</f>
        <v/>
      </c>
      <c r="U6798" t="str">
        <f>IFERROR(SMALL($T$5:$T$9000,ROWS($T$5:T6798)),"")</f>
        <v/>
      </c>
    </row>
    <row r="6799" spans="1:21" ht="14.4" customHeight="1" x14ac:dyDescent="0.3">
      <c r="A6799" t="s">
        <v>1639</v>
      </c>
      <c r="D6799" s="388">
        <f>ROWS(C$5:C6799)</f>
        <v>6795</v>
      </c>
      <c r="E6799" s="388" t="str">
        <f>IF(_xlfn.IFNA(VLOOKUP(A6799,$AG$3:$AH$83,2,FALSE),"")='11.1'!$D$5,TXM!D6799,"")</f>
        <v/>
      </c>
      <c r="F6799" t="str">
        <f>IFERROR(SMALL($E$5:$E$9000,ROWS($E$5:E6799)),"")</f>
        <v/>
      </c>
      <c r="I6799" s="371" t="s">
        <v>43</v>
      </c>
      <c r="J6799" t="s">
        <v>1000</v>
      </c>
      <c r="K6799" s="372">
        <v>1316860</v>
      </c>
      <c r="L6799" s="388">
        <f>ROWS(K$5:K6799)</f>
        <v>6795</v>
      </c>
      <c r="M6799" s="388" t="str">
        <f>IF(_xlfn.IFNA(VLOOKUP(I6799,$AG$3:$AH$83,2,FALSE),"")='11.1'!$D$5,TXM!L6799,"")</f>
        <v/>
      </c>
      <c r="N6799" t="str">
        <f>IFERROR(SMALL($M$5:$M$9000,ROWS($M$5:M6799)),"")</f>
        <v/>
      </c>
      <c r="P6799" t="s">
        <v>1639</v>
      </c>
      <c r="S6799" s="388">
        <f>ROWS(R$5:R6799)</f>
        <v>6795</v>
      </c>
      <c r="T6799" s="388" t="str">
        <f>IF(_xlfn.IFNA(VLOOKUP(P6799,$AG$3:$AH$83,2,FALSE),"")='11.1'!$D$5,TXM!S6799,"")</f>
        <v/>
      </c>
      <c r="U6799" t="str">
        <f>IFERROR(SMALL($T$5:$T$9000,ROWS($T$5:T6799)),"")</f>
        <v/>
      </c>
    </row>
    <row r="6800" spans="1:21" ht="14.4" customHeight="1" x14ac:dyDescent="0.3">
      <c r="A6800" t="s">
        <v>1639</v>
      </c>
      <c r="D6800" s="388">
        <f>ROWS(C$5:C6800)</f>
        <v>6796</v>
      </c>
      <c r="E6800" s="388" t="str">
        <f>IF(_xlfn.IFNA(VLOOKUP(A6800,$AG$3:$AH$83,2,FALSE),"")='11.1'!$D$5,TXM!D6800,"")</f>
        <v/>
      </c>
      <c r="F6800" t="str">
        <f>IFERROR(SMALL($E$5:$E$9000,ROWS($E$5:E6800)),"")</f>
        <v/>
      </c>
      <c r="I6800" s="371" t="s">
        <v>43</v>
      </c>
      <c r="J6800" t="s">
        <v>813</v>
      </c>
      <c r="K6800" s="372">
        <v>1125758</v>
      </c>
      <c r="L6800" s="388">
        <f>ROWS(K$5:K6800)</f>
        <v>6796</v>
      </c>
      <c r="M6800" s="388" t="str">
        <f>IF(_xlfn.IFNA(VLOOKUP(I6800,$AG$3:$AH$83,2,FALSE),"")='11.1'!$D$5,TXM!L6800,"")</f>
        <v/>
      </c>
      <c r="N6800" t="str">
        <f>IFERROR(SMALL($M$5:$M$9000,ROWS($M$5:M6800)),"")</f>
        <v/>
      </c>
      <c r="P6800" t="s">
        <v>1639</v>
      </c>
      <c r="S6800" s="388">
        <f>ROWS(R$5:R6800)</f>
        <v>6796</v>
      </c>
      <c r="T6800" s="388" t="str">
        <f>IF(_xlfn.IFNA(VLOOKUP(P6800,$AG$3:$AH$83,2,FALSE),"")='11.1'!$D$5,TXM!S6800,"")</f>
        <v/>
      </c>
      <c r="U6800" t="str">
        <f>IFERROR(SMALL($T$5:$T$9000,ROWS($T$5:T6800)),"")</f>
        <v/>
      </c>
    </row>
    <row r="6801" spans="1:21" ht="14.4" customHeight="1" x14ac:dyDescent="0.3">
      <c r="A6801" t="s">
        <v>1639</v>
      </c>
      <c r="D6801" s="388">
        <f>ROWS(C$5:C6801)</f>
        <v>6797</v>
      </c>
      <c r="E6801" s="388" t="str">
        <f>IF(_xlfn.IFNA(VLOOKUP(A6801,$AG$3:$AH$83,2,FALSE),"")='11.1'!$D$5,TXM!D6801,"")</f>
        <v/>
      </c>
      <c r="F6801" t="str">
        <f>IFERROR(SMALL($E$5:$E$9000,ROWS($E$5:E6801)),"")</f>
        <v/>
      </c>
      <c r="I6801" s="371" t="s">
        <v>43</v>
      </c>
      <c r="J6801" t="s">
        <v>1275</v>
      </c>
      <c r="K6801" s="372">
        <v>719415</v>
      </c>
      <c r="L6801" s="388">
        <f>ROWS(K$5:K6801)</f>
        <v>6797</v>
      </c>
      <c r="M6801" s="388" t="str">
        <f>IF(_xlfn.IFNA(VLOOKUP(I6801,$AG$3:$AH$83,2,FALSE),"")='11.1'!$D$5,TXM!L6801,"")</f>
        <v/>
      </c>
      <c r="N6801" t="str">
        <f>IFERROR(SMALL($M$5:$M$9000,ROWS($M$5:M6801)),"")</f>
        <v/>
      </c>
      <c r="P6801" t="s">
        <v>1639</v>
      </c>
      <c r="S6801" s="388">
        <f>ROWS(R$5:R6801)</f>
        <v>6797</v>
      </c>
      <c r="T6801" s="388" t="str">
        <f>IF(_xlfn.IFNA(VLOOKUP(P6801,$AG$3:$AH$83,2,FALSE),"")='11.1'!$D$5,TXM!S6801,"")</f>
        <v/>
      </c>
      <c r="U6801" t="str">
        <f>IFERROR(SMALL($T$5:$T$9000,ROWS($T$5:T6801)),"")</f>
        <v/>
      </c>
    </row>
    <row r="6802" spans="1:21" ht="14.4" customHeight="1" x14ac:dyDescent="0.3">
      <c r="A6802" t="s">
        <v>1639</v>
      </c>
      <c r="D6802" s="388">
        <f>ROWS(C$5:C6802)</f>
        <v>6798</v>
      </c>
      <c r="E6802" s="388" t="str">
        <f>IF(_xlfn.IFNA(VLOOKUP(A6802,$AG$3:$AH$83,2,FALSE),"")='11.1'!$D$5,TXM!D6802,"")</f>
        <v/>
      </c>
      <c r="F6802" t="str">
        <f>IFERROR(SMALL($E$5:$E$9000,ROWS($E$5:E6802)),"")</f>
        <v/>
      </c>
      <c r="I6802" s="371" t="s">
        <v>43</v>
      </c>
      <c r="J6802" t="s">
        <v>1318</v>
      </c>
      <c r="K6802" s="372">
        <v>662335</v>
      </c>
      <c r="L6802" s="388">
        <f>ROWS(K$5:K6802)</f>
        <v>6798</v>
      </c>
      <c r="M6802" s="388" t="str">
        <f>IF(_xlfn.IFNA(VLOOKUP(I6802,$AG$3:$AH$83,2,FALSE),"")='11.1'!$D$5,TXM!L6802,"")</f>
        <v/>
      </c>
      <c r="N6802" t="str">
        <f>IFERROR(SMALL($M$5:$M$9000,ROWS($M$5:M6802)),"")</f>
        <v/>
      </c>
      <c r="P6802" t="s">
        <v>1639</v>
      </c>
      <c r="S6802" s="388">
        <f>ROWS(R$5:R6802)</f>
        <v>6798</v>
      </c>
      <c r="T6802" s="388" t="str">
        <f>IF(_xlfn.IFNA(VLOOKUP(P6802,$AG$3:$AH$83,2,FALSE),"")='11.1'!$D$5,TXM!S6802,"")</f>
        <v/>
      </c>
      <c r="U6802" t="str">
        <f>IFERROR(SMALL($T$5:$T$9000,ROWS($T$5:T6802)),"")</f>
        <v/>
      </c>
    </row>
    <row r="6803" spans="1:21" ht="14.4" customHeight="1" x14ac:dyDescent="0.3">
      <c r="A6803" t="s">
        <v>1639</v>
      </c>
      <c r="D6803" s="388">
        <f>ROWS(C$5:C6803)</f>
        <v>6799</v>
      </c>
      <c r="E6803" s="388" t="str">
        <f>IF(_xlfn.IFNA(VLOOKUP(A6803,$AG$3:$AH$83,2,FALSE),"")='11.1'!$D$5,TXM!D6803,"")</f>
        <v/>
      </c>
      <c r="F6803" t="str">
        <f>IFERROR(SMALL($E$5:$E$9000,ROWS($E$5:E6803)),"")</f>
        <v/>
      </c>
      <c r="I6803" s="371" t="s">
        <v>43</v>
      </c>
      <c r="J6803" t="s">
        <v>98</v>
      </c>
      <c r="K6803" s="372">
        <v>465375</v>
      </c>
      <c r="L6803" s="388">
        <f>ROWS(K$5:K6803)</f>
        <v>6799</v>
      </c>
      <c r="M6803" s="388" t="str">
        <f>IF(_xlfn.IFNA(VLOOKUP(I6803,$AG$3:$AH$83,2,FALSE),"")='11.1'!$D$5,TXM!L6803,"")</f>
        <v/>
      </c>
      <c r="N6803" t="str">
        <f>IFERROR(SMALL($M$5:$M$9000,ROWS($M$5:M6803)),"")</f>
        <v/>
      </c>
      <c r="P6803" t="s">
        <v>1639</v>
      </c>
      <c r="S6803" s="388">
        <f>ROWS(R$5:R6803)</f>
        <v>6799</v>
      </c>
      <c r="T6803" s="388" t="str">
        <f>IF(_xlfn.IFNA(VLOOKUP(P6803,$AG$3:$AH$83,2,FALSE),"")='11.1'!$D$5,TXM!S6803,"")</f>
        <v/>
      </c>
      <c r="U6803" t="str">
        <f>IFERROR(SMALL($T$5:$T$9000,ROWS($T$5:T6803)),"")</f>
        <v/>
      </c>
    </row>
    <row r="6804" spans="1:21" ht="14.4" customHeight="1" x14ac:dyDescent="0.3">
      <c r="A6804" t="s">
        <v>1639</v>
      </c>
      <c r="D6804" s="388">
        <f>ROWS(C$5:C6804)</f>
        <v>6800</v>
      </c>
      <c r="E6804" s="388" t="str">
        <f>IF(_xlfn.IFNA(VLOOKUP(A6804,$AG$3:$AH$83,2,FALSE),"")='11.1'!$D$5,TXM!D6804,"")</f>
        <v/>
      </c>
      <c r="F6804" t="str">
        <f>IFERROR(SMALL($E$5:$E$9000,ROWS($E$5:E6804)),"")</f>
        <v/>
      </c>
      <c r="I6804" s="371" t="s">
        <v>43</v>
      </c>
      <c r="J6804" t="s">
        <v>779</v>
      </c>
      <c r="K6804" s="372">
        <v>402503</v>
      </c>
      <c r="L6804" s="388">
        <f>ROWS(K$5:K6804)</f>
        <v>6800</v>
      </c>
      <c r="M6804" s="388" t="str">
        <f>IF(_xlfn.IFNA(VLOOKUP(I6804,$AG$3:$AH$83,2,FALSE),"")='11.1'!$D$5,TXM!L6804,"")</f>
        <v/>
      </c>
      <c r="N6804" t="str">
        <f>IFERROR(SMALL($M$5:$M$9000,ROWS($M$5:M6804)),"")</f>
        <v/>
      </c>
      <c r="P6804" t="s">
        <v>1639</v>
      </c>
      <c r="S6804" s="388">
        <f>ROWS(R$5:R6804)</f>
        <v>6800</v>
      </c>
      <c r="T6804" s="388" t="str">
        <f>IF(_xlfn.IFNA(VLOOKUP(P6804,$AG$3:$AH$83,2,FALSE),"")='11.1'!$D$5,TXM!S6804,"")</f>
        <v/>
      </c>
      <c r="U6804" t="str">
        <f>IFERROR(SMALL($T$5:$T$9000,ROWS($T$5:T6804)),"")</f>
        <v/>
      </c>
    </row>
    <row r="6805" spans="1:21" ht="14.4" customHeight="1" x14ac:dyDescent="0.3">
      <c r="A6805" t="s">
        <v>1639</v>
      </c>
      <c r="D6805" s="388">
        <f>ROWS(C$5:C6805)</f>
        <v>6801</v>
      </c>
      <c r="E6805" s="388" t="str">
        <f>IF(_xlfn.IFNA(VLOOKUP(A6805,$AG$3:$AH$83,2,FALSE),"")='11.1'!$D$5,TXM!D6805,"")</f>
        <v/>
      </c>
      <c r="F6805" t="str">
        <f>IFERROR(SMALL($E$5:$E$9000,ROWS($E$5:E6805)),"")</f>
        <v/>
      </c>
      <c r="I6805" s="371" t="s">
        <v>43</v>
      </c>
      <c r="J6805" t="s">
        <v>849</v>
      </c>
      <c r="K6805" s="372">
        <v>356569</v>
      </c>
      <c r="L6805" s="388">
        <f>ROWS(K$5:K6805)</f>
        <v>6801</v>
      </c>
      <c r="M6805" s="388" t="str">
        <f>IF(_xlfn.IFNA(VLOOKUP(I6805,$AG$3:$AH$83,2,FALSE),"")='11.1'!$D$5,TXM!L6805,"")</f>
        <v/>
      </c>
      <c r="N6805" t="str">
        <f>IFERROR(SMALL($M$5:$M$9000,ROWS($M$5:M6805)),"")</f>
        <v/>
      </c>
      <c r="P6805" t="s">
        <v>1639</v>
      </c>
      <c r="S6805" s="388">
        <f>ROWS(R$5:R6805)</f>
        <v>6801</v>
      </c>
      <c r="T6805" s="388" t="str">
        <f>IF(_xlfn.IFNA(VLOOKUP(P6805,$AG$3:$AH$83,2,FALSE),"")='11.1'!$D$5,TXM!S6805,"")</f>
        <v/>
      </c>
      <c r="U6805" t="str">
        <f>IFERROR(SMALL($T$5:$T$9000,ROWS($T$5:T6805)),"")</f>
        <v/>
      </c>
    </row>
    <row r="6806" spans="1:21" ht="14.4" customHeight="1" x14ac:dyDescent="0.3">
      <c r="A6806" t="s">
        <v>1639</v>
      </c>
      <c r="D6806" s="388">
        <f>ROWS(C$5:C6806)</f>
        <v>6802</v>
      </c>
      <c r="E6806" s="388" t="str">
        <f>IF(_xlfn.IFNA(VLOOKUP(A6806,$AG$3:$AH$83,2,FALSE),"")='11.1'!$D$5,TXM!D6806,"")</f>
        <v/>
      </c>
      <c r="F6806" t="str">
        <f>IFERROR(SMALL($E$5:$E$9000,ROWS($E$5:E6806)),"")</f>
        <v/>
      </c>
      <c r="I6806" s="371" t="s">
        <v>43</v>
      </c>
      <c r="J6806" t="s">
        <v>823</v>
      </c>
      <c r="K6806" s="372">
        <v>332575</v>
      </c>
      <c r="L6806" s="388">
        <f>ROWS(K$5:K6806)</f>
        <v>6802</v>
      </c>
      <c r="M6806" s="388" t="str">
        <f>IF(_xlfn.IFNA(VLOOKUP(I6806,$AG$3:$AH$83,2,FALSE),"")='11.1'!$D$5,TXM!L6806,"")</f>
        <v/>
      </c>
      <c r="N6806" t="str">
        <f>IFERROR(SMALL($M$5:$M$9000,ROWS($M$5:M6806)),"")</f>
        <v/>
      </c>
      <c r="P6806" t="s">
        <v>1639</v>
      </c>
      <c r="S6806" s="388">
        <f>ROWS(R$5:R6806)</f>
        <v>6802</v>
      </c>
      <c r="T6806" s="388" t="str">
        <f>IF(_xlfn.IFNA(VLOOKUP(P6806,$AG$3:$AH$83,2,FALSE),"")='11.1'!$D$5,TXM!S6806,"")</f>
        <v/>
      </c>
      <c r="U6806" t="str">
        <f>IFERROR(SMALL($T$5:$T$9000,ROWS($T$5:T6806)),"")</f>
        <v/>
      </c>
    </row>
    <row r="6807" spans="1:21" ht="14.4" customHeight="1" x14ac:dyDescent="0.3">
      <c r="A6807" t="s">
        <v>1639</v>
      </c>
      <c r="D6807" s="388">
        <f>ROWS(C$5:C6807)</f>
        <v>6803</v>
      </c>
      <c r="E6807" s="388" t="str">
        <f>IF(_xlfn.IFNA(VLOOKUP(A6807,$AG$3:$AH$83,2,FALSE),"")='11.1'!$D$5,TXM!D6807,"")</f>
        <v/>
      </c>
      <c r="F6807" t="str">
        <f>IFERROR(SMALL($E$5:$E$9000,ROWS($E$5:E6807)),"")</f>
        <v/>
      </c>
      <c r="I6807" s="371" t="s">
        <v>43</v>
      </c>
      <c r="J6807" t="s">
        <v>102</v>
      </c>
      <c r="K6807" s="372">
        <v>283106</v>
      </c>
      <c r="L6807" s="388">
        <f>ROWS(K$5:K6807)</f>
        <v>6803</v>
      </c>
      <c r="M6807" s="388" t="str">
        <f>IF(_xlfn.IFNA(VLOOKUP(I6807,$AG$3:$AH$83,2,FALSE),"")='11.1'!$D$5,TXM!L6807,"")</f>
        <v/>
      </c>
      <c r="N6807" t="str">
        <f>IFERROR(SMALL($M$5:$M$9000,ROWS($M$5:M6807)),"")</f>
        <v/>
      </c>
      <c r="P6807" t="s">
        <v>1639</v>
      </c>
      <c r="S6807" s="388">
        <f>ROWS(R$5:R6807)</f>
        <v>6803</v>
      </c>
      <c r="T6807" s="388" t="str">
        <f>IF(_xlfn.IFNA(VLOOKUP(P6807,$AG$3:$AH$83,2,FALSE),"")='11.1'!$D$5,TXM!S6807,"")</f>
        <v/>
      </c>
      <c r="U6807" t="str">
        <f>IFERROR(SMALL($T$5:$T$9000,ROWS($T$5:T6807)),"")</f>
        <v/>
      </c>
    </row>
    <row r="6808" spans="1:21" ht="14.4" customHeight="1" x14ac:dyDescent="0.3">
      <c r="A6808" t="s">
        <v>1639</v>
      </c>
      <c r="D6808" s="388">
        <f>ROWS(C$5:C6808)</f>
        <v>6804</v>
      </c>
      <c r="E6808" s="388" t="str">
        <f>IF(_xlfn.IFNA(VLOOKUP(A6808,$AG$3:$AH$83,2,FALSE),"")='11.1'!$D$5,TXM!D6808,"")</f>
        <v/>
      </c>
      <c r="F6808" t="str">
        <f>IFERROR(SMALL($E$5:$E$9000,ROWS($E$5:E6808)),"")</f>
        <v/>
      </c>
      <c r="I6808" s="371" t="s">
        <v>43</v>
      </c>
      <c r="J6808" t="s">
        <v>811</v>
      </c>
      <c r="K6808" s="372">
        <v>214956</v>
      </c>
      <c r="L6808" s="388">
        <f>ROWS(K$5:K6808)</f>
        <v>6804</v>
      </c>
      <c r="M6808" s="388" t="str">
        <f>IF(_xlfn.IFNA(VLOOKUP(I6808,$AG$3:$AH$83,2,FALSE),"")='11.1'!$D$5,TXM!L6808,"")</f>
        <v/>
      </c>
      <c r="N6808" t="str">
        <f>IFERROR(SMALL($M$5:$M$9000,ROWS($M$5:M6808)),"")</f>
        <v/>
      </c>
      <c r="P6808" t="s">
        <v>1639</v>
      </c>
      <c r="S6808" s="388">
        <f>ROWS(R$5:R6808)</f>
        <v>6804</v>
      </c>
      <c r="T6808" s="388" t="str">
        <f>IF(_xlfn.IFNA(VLOOKUP(P6808,$AG$3:$AH$83,2,FALSE),"")='11.1'!$D$5,TXM!S6808,"")</f>
        <v/>
      </c>
      <c r="U6808" t="str">
        <f>IFERROR(SMALL($T$5:$T$9000,ROWS($T$5:T6808)),"")</f>
        <v/>
      </c>
    </row>
    <row r="6809" spans="1:21" ht="14.4" customHeight="1" x14ac:dyDescent="0.3">
      <c r="A6809" t="s">
        <v>1639</v>
      </c>
      <c r="D6809" s="388">
        <f>ROWS(C$5:C6809)</f>
        <v>6805</v>
      </c>
      <c r="E6809" s="388" t="str">
        <f>IF(_xlfn.IFNA(VLOOKUP(A6809,$AG$3:$AH$83,2,FALSE),"")='11.1'!$D$5,TXM!D6809,"")</f>
        <v/>
      </c>
      <c r="F6809" t="str">
        <f>IFERROR(SMALL($E$5:$E$9000,ROWS($E$5:E6809)),"")</f>
        <v/>
      </c>
      <c r="I6809" s="371" t="s">
        <v>43</v>
      </c>
      <c r="J6809" t="s">
        <v>1001</v>
      </c>
      <c r="K6809" s="372">
        <v>209595</v>
      </c>
      <c r="L6809" s="388">
        <f>ROWS(K$5:K6809)</f>
        <v>6805</v>
      </c>
      <c r="M6809" s="388" t="str">
        <f>IF(_xlfn.IFNA(VLOOKUP(I6809,$AG$3:$AH$83,2,FALSE),"")='11.1'!$D$5,TXM!L6809,"")</f>
        <v/>
      </c>
      <c r="N6809" t="str">
        <f>IFERROR(SMALL($M$5:$M$9000,ROWS($M$5:M6809)),"")</f>
        <v/>
      </c>
      <c r="P6809" t="s">
        <v>1639</v>
      </c>
      <c r="S6809" s="388">
        <f>ROWS(R$5:R6809)</f>
        <v>6805</v>
      </c>
      <c r="T6809" s="388" t="str">
        <f>IF(_xlfn.IFNA(VLOOKUP(P6809,$AG$3:$AH$83,2,FALSE),"")='11.1'!$D$5,TXM!S6809,"")</f>
        <v/>
      </c>
      <c r="U6809" t="str">
        <f>IFERROR(SMALL($T$5:$T$9000,ROWS($T$5:T6809)),"")</f>
        <v/>
      </c>
    </row>
    <row r="6810" spans="1:21" ht="14.4" customHeight="1" x14ac:dyDescent="0.3">
      <c r="A6810" t="s">
        <v>1639</v>
      </c>
      <c r="D6810" s="388">
        <f>ROWS(C$5:C6810)</f>
        <v>6806</v>
      </c>
      <c r="E6810" s="388" t="str">
        <f>IF(_xlfn.IFNA(VLOOKUP(A6810,$AG$3:$AH$83,2,FALSE),"")='11.1'!$D$5,TXM!D6810,"")</f>
        <v/>
      </c>
      <c r="F6810" t="str">
        <f>IFERROR(SMALL($E$5:$E$9000,ROWS($E$5:E6810)),"")</f>
        <v/>
      </c>
      <c r="I6810" s="371" t="s">
        <v>43</v>
      </c>
      <c r="J6810" t="s">
        <v>833</v>
      </c>
      <c r="K6810" s="372">
        <v>182691</v>
      </c>
      <c r="L6810" s="388">
        <f>ROWS(K$5:K6810)</f>
        <v>6806</v>
      </c>
      <c r="M6810" s="388" t="str">
        <f>IF(_xlfn.IFNA(VLOOKUP(I6810,$AG$3:$AH$83,2,FALSE),"")='11.1'!$D$5,TXM!L6810,"")</f>
        <v/>
      </c>
      <c r="N6810" t="str">
        <f>IFERROR(SMALL($M$5:$M$9000,ROWS($M$5:M6810)),"")</f>
        <v/>
      </c>
      <c r="P6810" t="s">
        <v>1639</v>
      </c>
      <c r="S6810" s="388">
        <f>ROWS(R$5:R6810)</f>
        <v>6806</v>
      </c>
      <c r="T6810" s="388" t="str">
        <f>IF(_xlfn.IFNA(VLOOKUP(P6810,$AG$3:$AH$83,2,FALSE),"")='11.1'!$D$5,TXM!S6810,"")</f>
        <v/>
      </c>
      <c r="U6810" t="str">
        <f>IFERROR(SMALL($T$5:$T$9000,ROWS($T$5:T6810)),"")</f>
        <v/>
      </c>
    </row>
    <row r="6811" spans="1:21" ht="14.4" customHeight="1" x14ac:dyDescent="0.3">
      <c r="A6811" t="s">
        <v>1639</v>
      </c>
      <c r="D6811" s="388">
        <f>ROWS(C$5:C6811)</f>
        <v>6807</v>
      </c>
      <c r="E6811" s="388" t="str">
        <f>IF(_xlfn.IFNA(VLOOKUP(A6811,$AG$3:$AH$83,2,FALSE),"")='11.1'!$D$5,TXM!D6811,"")</f>
        <v/>
      </c>
      <c r="F6811" t="str">
        <f>IFERROR(SMALL($E$5:$E$9000,ROWS($E$5:E6811)),"")</f>
        <v/>
      </c>
      <c r="I6811" s="371" t="s">
        <v>43</v>
      </c>
      <c r="J6811" t="s">
        <v>173</v>
      </c>
      <c r="K6811" s="372">
        <v>180374</v>
      </c>
      <c r="L6811" s="388">
        <f>ROWS(K$5:K6811)</f>
        <v>6807</v>
      </c>
      <c r="M6811" s="388" t="str">
        <f>IF(_xlfn.IFNA(VLOOKUP(I6811,$AG$3:$AH$83,2,FALSE),"")='11.1'!$D$5,TXM!L6811,"")</f>
        <v/>
      </c>
      <c r="N6811" t="str">
        <f>IFERROR(SMALL($M$5:$M$9000,ROWS($M$5:M6811)),"")</f>
        <v/>
      </c>
      <c r="P6811" t="s">
        <v>1639</v>
      </c>
      <c r="S6811" s="388">
        <f>ROWS(R$5:R6811)</f>
        <v>6807</v>
      </c>
      <c r="T6811" s="388" t="str">
        <f>IF(_xlfn.IFNA(VLOOKUP(P6811,$AG$3:$AH$83,2,FALSE),"")='11.1'!$D$5,TXM!S6811,"")</f>
        <v/>
      </c>
      <c r="U6811" t="str">
        <f>IFERROR(SMALL($T$5:$T$9000,ROWS($T$5:T6811)),"")</f>
        <v/>
      </c>
    </row>
    <row r="6812" spans="1:21" ht="14.4" customHeight="1" x14ac:dyDescent="0.3">
      <c r="A6812" t="s">
        <v>1639</v>
      </c>
      <c r="D6812" s="388">
        <f>ROWS(C$5:C6812)</f>
        <v>6808</v>
      </c>
      <c r="E6812" s="388" t="str">
        <f>IF(_xlfn.IFNA(VLOOKUP(A6812,$AG$3:$AH$83,2,FALSE),"")='11.1'!$D$5,TXM!D6812,"")</f>
        <v/>
      </c>
      <c r="F6812" t="str">
        <f>IFERROR(SMALL($E$5:$E$9000,ROWS($E$5:E6812)),"")</f>
        <v/>
      </c>
      <c r="I6812" s="371" t="s">
        <v>43</v>
      </c>
      <c r="J6812" t="s">
        <v>867</v>
      </c>
      <c r="K6812" s="372">
        <v>97600</v>
      </c>
      <c r="L6812" s="388">
        <f>ROWS(K$5:K6812)</f>
        <v>6808</v>
      </c>
      <c r="M6812" s="388" t="str">
        <f>IF(_xlfn.IFNA(VLOOKUP(I6812,$AG$3:$AH$83,2,FALSE),"")='11.1'!$D$5,TXM!L6812,"")</f>
        <v/>
      </c>
      <c r="N6812" t="str">
        <f>IFERROR(SMALL($M$5:$M$9000,ROWS($M$5:M6812)),"")</f>
        <v/>
      </c>
      <c r="P6812" t="s">
        <v>1639</v>
      </c>
      <c r="S6812" s="388">
        <f>ROWS(R$5:R6812)</f>
        <v>6808</v>
      </c>
      <c r="T6812" s="388" t="str">
        <f>IF(_xlfn.IFNA(VLOOKUP(P6812,$AG$3:$AH$83,2,FALSE),"")='11.1'!$D$5,TXM!S6812,"")</f>
        <v/>
      </c>
      <c r="U6812" t="str">
        <f>IFERROR(SMALL($T$5:$T$9000,ROWS($T$5:T6812)),"")</f>
        <v/>
      </c>
    </row>
    <row r="6813" spans="1:21" ht="14.4" customHeight="1" x14ac:dyDescent="0.3">
      <c r="A6813" t="s">
        <v>1639</v>
      </c>
      <c r="D6813" s="388">
        <f>ROWS(C$5:C6813)</f>
        <v>6809</v>
      </c>
      <c r="E6813" s="388" t="str">
        <f>IF(_xlfn.IFNA(VLOOKUP(A6813,$AG$3:$AH$83,2,FALSE),"")='11.1'!$D$5,TXM!D6813,"")</f>
        <v/>
      </c>
      <c r="F6813" t="str">
        <f>IFERROR(SMALL($E$5:$E$9000,ROWS($E$5:E6813)),"")</f>
        <v/>
      </c>
      <c r="I6813" s="371" t="s">
        <v>43</v>
      </c>
      <c r="J6813" t="s">
        <v>799</v>
      </c>
      <c r="K6813" s="372">
        <v>65491</v>
      </c>
      <c r="L6813" s="388">
        <f>ROWS(K$5:K6813)</f>
        <v>6809</v>
      </c>
      <c r="M6813" s="388" t="str">
        <f>IF(_xlfn.IFNA(VLOOKUP(I6813,$AG$3:$AH$83,2,FALSE),"")='11.1'!$D$5,TXM!L6813,"")</f>
        <v/>
      </c>
      <c r="N6813" t="str">
        <f>IFERROR(SMALL($M$5:$M$9000,ROWS($M$5:M6813)),"")</f>
        <v/>
      </c>
      <c r="P6813" t="s">
        <v>1639</v>
      </c>
      <c r="S6813" s="388">
        <f>ROWS(R$5:R6813)</f>
        <v>6809</v>
      </c>
      <c r="T6813" s="388" t="str">
        <f>IF(_xlfn.IFNA(VLOOKUP(P6813,$AG$3:$AH$83,2,FALSE),"")='11.1'!$D$5,TXM!S6813,"")</f>
        <v/>
      </c>
      <c r="U6813" t="str">
        <f>IFERROR(SMALL($T$5:$T$9000,ROWS($T$5:T6813)),"")</f>
        <v/>
      </c>
    </row>
    <row r="6814" spans="1:21" ht="14.4" customHeight="1" x14ac:dyDescent="0.3">
      <c r="A6814" t="s">
        <v>1639</v>
      </c>
      <c r="D6814" s="388">
        <f>ROWS(C$5:C6814)</f>
        <v>6810</v>
      </c>
      <c r="E6814" s="388" t="str">
        <f>IF(_xlfn.IFNA(VLOOKUP(A6814,$AG$3:$AH$83,2,FALSE),"")='11.1'!$D$5,TXM!D6814,"")</f>
        <v/>
      </c>
      <c r="F6814" t="str">
        <f>IFERROR(SMALL($E$5:$E$9000,ROWS($E$5:E6814)),"")</f>
        <v/>
      </c>
      <c r="I6814" s="371" t="s">
        <v>43</v>
      </c>
      <c r="J6814" t="s">
        <v>999</v>
      </c>
      <c r="K6814" s="372">
        <v>37189</v>
      </c>
      <c r="L6814" s="388">
        <f>ROWS(K$5:K6814)</f>
        <v>6810</v>
      </c>
      <c r="M6814" s="388" t="str">
        <f>IF(_xlfn.IFNA(VLOOKUP(I6814,$AG$3:$AH$83,2,FALSE),"")='11.1'!$D$5,TXM!L6814,"")</f>
        <v/>
      </c>
      <c r="N6814" t="str">
        <f>IFERROR(SMALL($M$5:$M$9000,ROWS($M$5:M6814)),"")</f>
        <v/>
      </c>
      <c r="P6814" t="s">
        <v>1639</v>
      </c>
      <c r="S6814" s="388">
        <f>ROWS(R$5:R6814)</f>
        <v>6810</v>
      </c>
      <c r="T6814" s="388" t="str">
        <f>IF(_xlfn.IFNA(VLOOKUP(P6814,$AG$3:$AH$83,2,FALSE),"")='11.1'!$D$5,TXM!S6814,"")</f>
        <v/>
      </c>
      <c r="U6814" t="str">
        <f>IFERROR(SMALL($T$5:$T$9000,ROWS($T$5:T6814)),"")</f>
        <v/>
      </c>
    </row>
    <row r="6815" spans="1:21" ht="14.4" customHeight="1" x14ac:dyDescent="0.3">
      <c r="A6815" t="s">
        <v>1639</v>
      </c>
      <c r="D6815" s="388">
        <f>ROWS(C$5:C6815)</f>
        <v>6811</v>
      </c>
      <c r="E6815" s="388" t="str">
        <f>IF(_xlfn.IFNA(VLOOKUP(A6815,$AG$3:$AH$83,2,FALSE),"")='11.1'!$D$5,TXM!D6815,"")</f>
        <v/>
      </c>
      <c r="F6815" t="str">
        <f>IFERROR(SMALL($E$5:$E$9000,ROWS($E$5:E6815)),"")</f>
        <v/>
      </c>
      <c r="I6815" s="371" t="s">
        <v>43</v>
      </c>
      <c r="J6815" t="s">
        <v>171</v>
      </c>
      <c r="K6815" s="372">
        <v>32010</v>
      </c>
      <c r="L6815" s="388">
        <f>ROWS(K$5:K6815)</f>
        <v>6811</v>
      </c>
      <c r="M6815" s="388" t="str">
        <f>IF(_xlfn.IFNA(VLOOKUP(I6815,$AG$3:$AH$83,2,FALSE),"")='11.1'!$D$5,TXM!L6815,"")</f>
        <v/>
      </c>
      <c r="N6815" t="str">
        <f>IFERROR(SMALL($M$5:$M$9000,ROWS($M$5:M6815)),"")</f>
        <v/>
      </c>
      <c r="P6815" t="s">
        <v>1639</v>
      </c>
      <c r="S6815" s="388">
        <f>ROWS(R$5:R6815)</f>
        <v>6811</v>
      </c>
      <c r="T6815" s="388" t="str">
        <f>IF(_xlfn.IFNA(VLOOKUP(P6815,$AG$3:$AH$83,2,FALSE),"")='11.1'!$D$5,TXM!S6815,"")</f>
        <v/>
      </c>
      <c r="U6815" t="str">
        <f>IFERROR(SMALL($T$5:$T$9000,ROWS($T$5:T6815)),"")</f>
        <v/>
      </c>
    </row>
    <row r="6816" spans="1:21" ht="14.4" customHeight="1" x14ac:dyDescent="0.3">
      <c r="A6816" t="s">
        <v>1639</v>
      </c>
      <c r="D6816" s="388">
        <f>ROWS(C$5:C6816)</f>
        <v>6812</v>
      </c>
      <c r="E6816" s="388" t="str">
        <f>IF(_xlfn.IFNA(VLOOKUP(A6816,$AG$3:$AH$83,2,FALSE),"")='11.1'!$D$5,TXM!D6816,"")</f>
        <v/>
      </c>
      <c r="F6816" t="str">
        <f>IFERROR(SMALL($E$5:$E$9000,ROWS($E$5:E6816)),"")</f>
        <v/>
      </c>
      <c r="I6816" s="371" t="s">
        <v>43</v>
      </c>
      <c r="J6816" t="s">
        <v>100</v>
      </c>
      <c r="K6816" s="372">
        <v>26007</v>
      </c>
      <c r="L6816" s="388">
        <f>ROWS(K$5:K6816)</f>
        <v>6812</v>
      </c>
      <c r="M6816" s="388" t="str">
        <f>IF(_xlfn.IFNA(VLOOKUP(I6816,$AG$3:$AH$83,2,FALSE),"")='11.1'!$D$5,TXM!L6816,"")</f>
        <v/>
      </c>
      <c r="N6816" t="str">
        <f>IFERROR(SMALL($M$5:$M$9000,ROWS($M$5:M6816)),"")</f>
        <v/>
      </c>
      <c r="P6816" t="s">
        <v>1639</v>
      </c>
      <c r="S6816" s="388">
        <f>ROWS(R$5:R6816)</f>
        <v>6812</v>
      </c>
      <c r="T6816" s="388" t="str">
        <f>IF(_xlfn.IFNA(VLOOKUP(P6816,$AG$3:$AH$83,2,FALSE),"")='11.1'!$D$5,TXM!S6816,"")</f>
        <v/>
      </c>
      <c r="U6816" t="str">
        <f>IFERROR(SMALL($T$5:$T$9000,ROWS($T$5:T6816)),"")</f>
        <v/>
      </c>
    </row>
    <row r="6817" spans="1:21" ht="14.4" customHeight="1" x14ac:dyDescent="0.3">
      <c r="A6817" t="s">
        <v>1639</v>
      </c>
      <c r="D6817" s="388">
        <f>ROWS(C$5:C6817)</f>
        <v>6813</v>
      </c>
      <c r="E6817" s="388" t="str">
        <f>IF(_xlfn.IFNA(VLOOKUP(A6817,$AG$3:$AH$83,2,FALSE),"")='11.1'!$D$5,TXM!D6817,"")</f>
        <v/>
      </c>
      <c r="F6817" t="str">
        <f>IFERROR(SMALL($E$5:$E$9000,ROWS($E$5:E6817)),"")</f>
        <v/>
      </c>
      <c r="I6817" s="371" t="s">
        <v>43</v>
      </c>
      <c r="J6817" t="s">
        <v>791</v>
      </c>
      <c r="K6817" s="372">
        <v>24865</v>
      </c>
      <c r="L6817" s="388">
        <f>ROWS(K$5:K6817)</f>
        <v>6813</v>
      </c>
      <c r="M6817" s="388" t="str">
        <f>IF(_xlfn.IFNA(VLOOKUP(I6817,$AG$3:$AH$83,2,FALSE),"")='11.1'!$D$5,TXM!L6817,"")</f>
        <v/>
      </c>
      <c r="N6817" t="str">
        <f>IFERROR(SMALL($M$5:$M$9000,ROWS($M$5:M6817)),"")</f>
        <v/>
      </c>
      <c r="P6817" t="s">
        <v>1639</v>
      </c>
      <c r="S6817" s="388">
        <f>ROWS(R$5:R6817)</f>
        <v>6813</v>
      </c>
      <c r="T6817" s="388" t="str">
        <f>IF(_xlfn.IFNA(VLOOKUP(P6817,$AG$3:$AH$83,2,FALSE),"")='11.1'!$D$5,TXM!S6817,"")</f>
        <v/>
      </c>
      <c r="U6817" t="str">
        <f>IFERROR(SMALL($T$5:$T$9000,ROWS($T$5:T6817)),"")</f>
        <v/>
      </c>
    </row>
    <row r="6818" spans="1:21" ht="14.4" customHeight="1" x14ac:dyDescent="0.3">
      <c r="A6818" t="s">
        <v>1639</v>
      </c>
      <c r="D6818" s="388">
        <f>ROWS(C$5:C6818)</f>
        <v>6814</v>
      </c>
      <c r="E6818" s="388" t="str">
        <f>IF(_xlfn.IFNA(VLOOKUP(A6818,$AG$3:$AH$83,2,FALSE),"")='11.1'!$D$5,TXM!D6818,"")</f>
        <v/>
      </c>
      <c r="F6818" t="str">
        <f>IFERROR(SMALL($E$5:$E$9000,ROWS($E$5:E6818)),"")</f>
        <v/>
      </c>
      <c r="I6818" s="371" t="s">
        <v>43</v>
      </c>
      <c r="J6818" t="s">
        <v>865</v>
      </c>
      <c r="K6818" s="372">
        <v>24666</v>
      </c>
      <c r="L6818" s="388">
        <f>ROWS(K$5:K6818)</f>
        <v>6814</v>
      </c>
      <c r="M6818" s="388" t="str">
        <f>IF(_xlfn.IFNA(VLOOKUP(I6818,$AG$3:$AH$83,2,FALSE),"")='11.1'!$D$5,TXM!L6818,"")</f>
        <v/>
      </c>
      <c r="N6818" t="str">
        <f>IFERROR(SMALL($M$5:$M$9000,ROWS($M$5:M6818)),"")</f>
        <v/>
      </c>
      <c r="P6818" t="s">
        <v>1639</v>
      </c>
      <c r="S6818" s="388">
        <f>ROWS(R$5:R6818)</f>
        <v>6814</v>
      </c>
      <c r="T6818" s="388" t="str">
        <f>IF(_xlfn.IFNA(VLOOKUP(P6818,$AG$3:$AH$83,2,FALSE),"")='11.1'!$D$5,TXM!S6818,"")</f>
        <v/>
      </c>
      <c r="U6818" t="str">
        <f>IFERROR(SMALL($T$5:$T$9000,ROWS($T$5:T6818)),"")</f>
        <v/>
      </c>
    </row>
    <row r="6819" spans="1:21" ht="14.4" customHeight="1" x14ac:dyDescent="0.3">
      <c r="A6819" t="s">
        <v>1639</v>
      </c>
      <c r="D6819" s="388">
        <f>ROWS(C$5:C6819)</f>
        <v>6815</v>
      </c>
      <c r="E6819" s="388" t="str">
        <f>IF(_xlfn.IFNA(VLOOKUP(A6819,$AG$3:$AH$83,2,FALSE),"")='11.1'!$D$5,TXM!D6819,"")</f>
        <v/>
      </c>
      <c r="F6819" t="str">
        <f>IFERROR(SMALL($E$5:$E$9000,ROWS($E$5:E6819)),"")</f>
        <v/>
      </c>
      <c r="I6819" s="371" t="s">
        <v>43</v>
      </c>
      <c r="J6819" t="s">
        <v>789</v>
      </c>
      <c r="K6819" s="372">
        <v>23341</v>
      </c>
      <c r="L6819" s="388">
        <f>ROWS(K$5:K6819)</f>
        <v>6815</v>
      </c>
      <c r="M6819" s="388" t="str">
        <f>IF(_xlfn.IFNA(VLOOKUP(I6819,$AG$3:$AH$83,2,FALSE),"")='11.1'!$D$5,TXM!L6819,"")</f>
        <v/>
      </c>
      <c r="N6819" t="str">
        <f>IFERROR(SMALL($M$5:$M$9000,ROWS($M$5:M6819)),"")</f>
        <v/>
      </c>
      <c r="P6819" t="s">
        <v>1639</v>
      </c>
      <c r="S6819" s="388">
        <f>ROWS(R$5:R6819)</f>
        <v>6815</v>
      </c>
      <c r="T6819" s="388" t="str">
        <f>IF(_xlfn.IFNA(VLOOKUP(P6819,$AG$3:$AH$83,2,FALSE),"")='11.1'!$D$5,TXM!S6819,"")</f>
        <v/>
      </c>
      <c r="U6819" t="str">
        <f>IFERROR(SMALL($T$5:$T$9000,ROWS($T$5:T6819)),"")</f>
        <v/>
      </c>
    </row>
    <row r="6820" spans="1:21" ht="14.4" customHeight="1" x14ac:dyDescent="0.3">
      <c r="A6820" t="s">
        <v>1639</v>
      </c>
      <c r="D6820" s="388">
        <f>ROWS(C$5:C6820)</f>
        <v>6816</v>
      </c>
      <c r="E6820" s="388" t="str">
        <f>IF(_xlfn.IFNA(VLOOKUP(A6820,$AG$3:$AH$83,2,FALSE),"")='11.1'!$D$5,TXM!D6820,"")</f>
        <v/>
      </c>
      <c r="F6820" t="str">
        <f>IFERROR(SMALL($E$5:$E$9000,ROWS($E$5:E6820)),"")</f>
        <v/>
      </c>
      <c r="I6820" s="371" t="s">
        <v>43</v>
      </c>
      <c r="J6820" t="s">
        <v>1500</v>
      </c>
      <c r="K6820" s="372">
        <v>14964</v>
      </c>
      <c r="L6820" s="388">
        <f>ROWS(K$5:K6820)</f>
        <v>6816</v>
      </c>
      <c r="M6820" s="388" t="str">
        <f>IF(_xlfn.IFNA(VLOOKUP(I6820,$AG$3:$AH$83,2,FALSE),"")='11.1'!$D$5,TXM!L6820,"")</f>
        <v/>
      </c>
      <c r="N6820" t="str">
        <f>IFERROR(SMALL($M$5:$M$9000,ROWS($M$5:M6820)),"")</f>
        <v/>
      </c>
      <c r="P6820" t="s">
        <v>1639</v>
      </c>
      <c r="S6820" s="388">
        <f>ROWS(R$5:R6820)</f>
        <v>6816</v>
      </c>
      <c r="T6820" s="388" t="str">
        <f>IF(_xlfn.IFNA(VLOOKUP(P6820,$AG$3:$AH$83,2,FALSE),"")='11.1'!$D$5,TXM!S6820,"")</f>
        <v/>
      </c>
      <c r="U6820" t="str">
        <f>IFERROR(SMALL($T$5:$T$9000,ROWS($T$5:T6820)),"")</f>
        <v/>
      </c>
    </row>
    <row r="6821" spans="1:21" ht="14.4" customHeight="1" x14ac:dyDescent="0.3">
      <c r="A6821" t="s">
        <v>1639</v>
      </c>
      <c r="D6821" s="388">
        <f>ROWS(C$5:C6821)</f>
        <v>6817</v>
      </c>
      <c r="E6821" s="388" t="str">
        <f>IF(_xlfn.IFNA(VLOOKUP(A6821,$AG$3:$AH$83,2,FALSE),"")='11.1'!$D$5,TXM!D6821,"")</f>
        <v/>
      </c>
      <c r="F6821" t="str">
        <f>IFERROR(SMALL($E$5:$E$9000,ROWS($E$5:E6821)),"")</f>
        <v/>
      </c>
      <c r="I6821" s="371" t="s">
        <v>43</v>
      </c>
      <c r="J6821" t="s">
        <v>861</v>
      </c>
      <c r="K6821" s="372">
        <v>13371</v>
      </c>
      <c r="L6821" s="388">
        <f>ROWS(K$5:K6821)</f>
        <v>6817</v>
      </c>
      <c r="M6821" s="388" t="str">
        <f>IF(_xlfn.IFNA(VLOOKUP(I6821,$AG$3:$AH$83,2,FALSE),"")='11.1'!$D$5,TXM!L6821,"")</f>
        <v/>
      </c>
      <c r="N6821" t="str">
        <f>IFERROR(SMALL($M$5:$M$9000,ROWS($M$5:M6821)),"")</f>
        <v/>
      </c>
      <c r="P6821" t="s">
        <v>1639</v>
      </c>
      <c r="S6821" s="388">
        <f>ROWS(R$5:R6821)</f>
        <v>6817</v>
      </c>
      <c r="T6821" s="388" t="str">
        <f>IF(_xlfn.IFNA(VLOOKUP(P6821,$AG$3:$AH$83,2,FALSE),"")='11.1'!$D$5,TXM!S6821,"")</f>
        <v/>
      </c>
      <c r="U6821" t="str">
        <f>IFERROR(SMALL($T$5:$T$9000,ROWS($T$5:T6821)),"")</f>
        <v/>
      </c>
    </row>
    <row r="6822" spans="1:21" ht="14.4" customHeight="1" x14ac:dyDescent="0.3">
      <c r="A6822" t="s">
        <v>1639</v>
      </c>
      <c r="D6822" s="388">
        <f>ROWS(C$5:C6822)</f>
        <v>6818</v>
      </c>
      <c r="E6822" s="388" t="str">
        <f>IF(_xlfn.IFNA(VLOOKUP(A6822,$AG$3:$AH$83,2,FALSE),"")='11.1'!$D$5,TXM!D6822,"")</f>
        <v/>
      </c>
      <c r="F6822" t="str">
        <f>IFERROR(SMALL($E$5:$E$9000,ROWS($E$5:E6822)),"")</f>
        <v/>
      </c>
      <c r="I6822" s="371" t="s">
        <v>43</v>
      </c>
      <c r="J6822" t="s">
        <v>803</v>
      </c>
      <c r="K6822" s="372">
        <v>13349</v>
      </c>
      <c r="L6822" s="388">
        <f>ROWS(K$5:K6822)</f>
        <v>6818</v>
      </c>
      <c r="M6822" s="388" t="str">
        <f>IF(_xlfn.IFNA(VLOOKUP(I6822,$AG$3:$AH$83,2,FALSE),"")='11.1'!$D$5,TXM!L6822,"")</f>
        <v/>
      </c>
      <c r="N6822" t="str">
        <f>IFERROR(SMALL($M$5:$M$9000,ROWS($M$5:M6822)),"")</f>
        <v/>
      </c>
      <c r="P6822" t="s">
        <v>1639</v>
      </c>
      <c r="S6822" s="388">
        <f>ROWS(R$5:R6822)</f>
        <v>6818</v>
      </c>
      <c r="T6822" s="388" t="str">
        <f>IF(_xlfn.IFNA(VLOOKUP(P6822,$AG$3:$AH$83,2,FALSE),"")='11.1'!$D$5,TXM!S6822,"")</f>
        <v/>
      </c>
      <c r="U6822" t="str">
        <f>IFERROR(SMALL($T$5:$T$9000,ROWS($T$5:T6822)),"")</f>
        <v/>
      </c>
    </row>
    <row r="6823" spans="1:21" ht="14.4" customHeight="1" x14ac:dyDescent="0.3">
      <c r="A6823" t="s">
        <v>1639</v>
      </c>
      <c r="D6823" s="388">
        <f>ROWS(C$5:C6823)</f>
        <v>6819</v>
      </c>
      <c r="E6823" s="388" t="str">
        <f>IF(_xlfn.IFNA(VLOOKUP(A6823,$AG$3:$AH$83,2,FALSE),"")='11.1'!$D$5,TXM!D6823,"")</f>
        <v/>
      </c>
      <c r="F6823" t="str">
        <f>IFERROR(SMALL($E$5:$E$9000,ROWS($E$5:E6823)),"")</f>
        <v/>
      </c>
      <c r="I6823" s="371" t="s">
        <v>43</v>
      </c>
      <c r="J6823" t="s">
        <v>104</v>
      </c>
      <c r="K6823" s="372">
        <v>11415</v>
      </c>
      <c r="L6823" s="388">
        <f>ROWS(K$5:K6823)</f>
        <v>6819</v>
      </c>
      <c r="M6823" s="388" t="str">
        <f>IF(_xlfn.IFNA(VLOOKUP(I6823,$AG$3:$AH$83,2,FALSE),"")='11.1'!$D$5,TXM!L6823,"")</f>
        <v/>
      </c>
      <c r="N6823" t="str">
        <f>IFERROR(SMALL($M$5:$M$9000,ROWS($M$5:M6823)),"")</f>
        <v/>
      </c>
      <c r="P6823" t="s">
        <v>1639</v>
      </c>
      <c r="S6823" s="388">
        <f>ROWS(R$5:R6823)</f>
        <v>6819</v>
      </c>
      <c r="T6823" s="388" t="str">
        <f>IF(_xlfn.IFNA(VLOOKUP(P6823,$AG$3:$AH$83,2,FALSE),"")='11.1'!$D$5,TXM!S6823,"")</f>
        <v/>
      </c>
      <c r="U6823" t="str">
        <f>IFERROR(SMALL($T$5:$T$9000,ROWS($T$5:T6823)),"")</f>
        <v/>
      </c>
    </row>
    <row r="6824" spans="1:21" ht="14.4" customHeight="1" x14ac:dyDescent="0.3">
      <c r="A6824" t="s">
        <v>1639</v>
      </c>
      <c r="D6824" s="388">
        <f>ROWS(C$5:C6824)</f>
        <v>6820</v>
      </c>
      <c r="E6824" s="388" t="str">
        <f>IF(_xlfn.IFNA(VLOOKUP(A6824,$AG$3:$AH$83,2,FALSE),"")='11.1'!$D$5,TXM!D6824,"")</f>
        <v/>
      </c>
      <c r="F6824" t="str">
        <f>IFERROR(SMALL($E$5:$E$9000,ROWS($E$5:E6824)),"")</f>
        <v/>
      </c>
      <c r="I6824" s="371" t="s">
        <v>43</v>
      </c>
      <c r="J6824" t="s">
        <v>837</v>
      </c>
      <c r="K6824" s="372">
        <v>7473</v>
      </c>
      <c r="L6824" s="388">
        <f>ROWS(K$5:K6824)</f>
        <v>6820</v>
      </c>
      <c r="M6824" s="388" t="str">
        <f>IF(_xlfn.IFNA(VLOOKUP(I6824,$AG$3:$AH$83,2,FALSE),"")='11.1'!$D$5,TXM!L6824,"")</f>
        <v/>
      </c>
      <c r="N6824" t="str">
        <f>IFERROR(SMALL($M$5:$M$9000,ROWS($M$5:M6824)),"")</f>
        <v/>
      </c>
      <c r="P6824" t="s">
        <v>1639</v>
      </c>
      <c r="S6824" s="388">
        <f>ROWS(R$5:R6824)</f>
        <v>6820</v>
      </c>
      <c r="T6824" s="388" t="str">
        <f>IF(_xlfn.IFNA(VLOOKUP(P6824,$AG$3:$AH$83,2,FALSE),"")='11.1'!$D$5,TXM!S6824,"")</f>
        <v/>
      </c>
      <c r="U6824" t="str">
        <f>IFERROR(SMALL($T$5:$T$9000,ROWS($T$5:T6824)),"")</f>
        <v/>
      </c>
    </row>
    <row r="6825" spans="1:21" ht="14.4" customHeight="1" x14ac:dyDescent="0.3">
      <c r="A6825" t="s">
        <v>1639</v>
      </c>
      <c r="D6825" s="388">
        <f>ROWS(C$5:C6825)</f>
        <v>6821</v>
      </c>
      <c r="E6825" s="388" t="str">
        <f>IF(_xlfn.IFNA(VLOOKUP(A6825,$AG$3:$AH$83,2,FALSE),"")='11.1'!$D$5,TXM!D6825,"")</f>
        <v/>
      </c>
      <c r="F6825" t="str">
        <f>IFERROR(SMALL($E$5:$E$9000,ROWS($E$5:E6825)),"")</f>
        <v/>
      </c>
      <c r="I6825" s="371" t="s">
        <v>43</v>
      </c>
      <c r="J6825" t="s">
        <v>843</v>
      </c>
      <c r="K6825" s="372">
        <v>7466</v>
      </c>
      <c r="L6825" s="388">
        <f>ROWS(K$5:K6825)</f>
        <v>6821</v>
      </c>
      <c r="M6825" s="388" t="str">
        <f>IF(_xlfn.IFNA(VLOOKUP(I6825,$AG$3:$AH$83,2,FALSE),"")='11.1'!$D$5,TXM!L6825,"")</f>
        <v/>
      </c>
      <c r="N6825" t="str">
        <f>IFERROR(SMALL($M$5:$M$9000,ROWS($M$5:M6825)),"")</f>
        <v/>
      </c>
      <c r="P6825" t="s">
        <v>1639</v>
      </c>
      <c r="S6825" s="388">
        <f>ROWS(R$5:R6825)</f>
        <v>6821</v>
      </c>
      <c r="T6825" s="388" t="str">
        <f>IF(_xlfn.IFNA(VLOOKUP(P6825,$AG$3:$AH$83,2,FALSE),"")='11.1'!$D$5,TXM!S6825,"")</f>
        <v/>
      </c>
      <c r="U6825" t="str">
        <f>IFERROR(SMALL($T$5:$T$9000,ROWS($T$5:T6825)),"")</f>
        <v/>
      </c>
    </row>
    <row r="6826" spans="1:21" ht="14.4" customHeight="1" x14ac:dyDescent="0.3">
      <c r="A6826" t="s">
        <v>1639</v>
      </c>
      <c r="D6826" s="388">
        <f>ROWS(C$5:C6826)</f>
        <v>6822</v>
      </c>
      <c r="E6826" s="388" t="str">
        <f>IF(_xlfn.IFNA(VLOOKUP(A6826,$AG$3:$AH$83,2,FALSE),"")='11.1'!$D$5,TXM!D6826,"")</f>
        <v/>
      </c>
      <c r="F6826" t="str">
        <f>IFERROR(SMALL($E$5:$E$9000,ROWS($E$5:E6826)),"")</f>
        <v/>
      </c>
      <c r="I6826" s="371" t="s">
        <v>43</v>
      </c>
      <c r="J6826" t="s">
        <v>817</v>
      </c>
      <c r="K6826" s="372">
        <v>7394</v>
      </c>
      <c r="L6826" s="388">
        <f>ROWS(K$5:K6826)</f>
        <v>6822</v>
      </c>
      <c r="M6826" s="388" t="str">
        <f>IF(_xlfn.IFNA(VLOOKUP(I6826,$AG$3:$AH$83,2,FALSE),"")='11.1'!$D$5,TXM!L6826,"")</f>
        <v/>
      </c>
      <c r="N6826" t="str">
        <f>IFERROR(SMALL($M$5:$M$9000,ROWS($M$5:M6826)),"")</f>
        <v/>
      </c>
      <c r="P6826" t="s">
        <v>1639</v>
      </c>
      <c r="S6826" s="388">
        <f>ROWS(R$5:R6826)</f>
        <v>6822</v>
      </c>
      <c r="T6826" s="388" t="str">
        <f>IF(_xlfn.IFNA(VLOOKUP(P6826,$AG$3:$AH$83,2,FALSE),"")='11.1'!$D$5,TXM!S6826,"")</f>
        <v/>
      </c>
      <c r="U6826" t="str">
        <f>IFERROR(SMALL($T$5:$T$9000,ROWS($T$5:T6826)),"")</f>
        <v/>
      </c>
    </row>
    <row r="6827" spans="1:21" ht="14.4" customHeight="1" x14ac:dyDescent="0.3">
      <c r="A6827" t="s">
        <v>1639</v>
      </c>
      <c r="D6827" s="388">
        <f>ROWS(C$5:C6827)</f>
        <v>6823</v>
      </c>
      <c r="E6827" s="388" t="str">
        <f>IF(_xlfn.IFNA(VLOOKUP(A6827,$AG$3:$AH$83,2,FALSE),"")='11.1'!$D$5,TXM!D6827,"")</f>
        <v/>
      </c>
      <c r="F6827" t="str">
        <f>IFERROR(SMALL($E$5:$E$9000,ROWS($E$5:E6827)),"")</f>
        <v/>
      </c>
      <c r="I6827" s="371" t="s">
        <v>43</v>
      </c>
      <c r="J6827" t="s">
        <v>829</v>
      </c>
      <c r="K6827" s="372">
        <v>7219</v>
      </c>
      <c r="L6827" s="388">
        <f>ROWS(K$5:K6827)</f>
        <v>6823</v>
      </c>
      <c r="M6827" s="388" t="str">
        <f>IF(_xlfn.IFNA(VLOOKUP(I6827,$AG$3:$AH$83,2,FALSE),"")='11.1'!$D$5,TXM!L6827,"")</f>
        <v/>
      </c>
      <c r="N6827" t="str">
        <f>IFERROR(SMALL($M$5:$M$9000,ROWS($M$5:M6827)),"")</f>
        <v/>
      </c>
      <c r="P6827" t="s">
        <v>1639</v>
      </c>
      <c r="S6827" s="388">
        <f>ROWS(R$5:R6827)</f>
        <v>6823</v>
      </c>
      <c r="T6827" s="388" t="str">
        <f>IF(_xlfn.IFNA(VLOOKUP(P6827,$AG$3:$AH$83,2,FALSE),"")='11.1'!$D$5,TXM!S6827,"")</f>
        <v/>
      </c>
      <c r="U6827" t="str">
        <f>IFERROR(SMALL($T$5:$T$9000,ROWS($T$5:T6827)),"")</f>
        <v/>
      </c>
    </row>
    <row r="6828" spans="1:21" ht="14.4" customHeight="1" x14ac:dyDescent="0.3">
      <c r="A6828" t="s">
        <v>1639</v>
      </c>
      <c r="D6828" s="388">
        <f>ROWS(C$5:C6828)</f>
        <v>6824</v>
      </c>
      <c r="E6828" s="388" t="str">
        <f>IF(_xlfn.IFNA(VLOOKUP(A6828,$AG$3:$AH$83,2,FALSE),"")='11.1'!$D$5,TXM!D6828,"")</f>
        <v/>
      </c>
      <c r="F6828" t="str">
        <f>IFERROR(SMALL($E$5:$E$9000,ROWS($E$5:E6828)),"")</f>
        <v/>
      </c>
      <c r="I6828" s="371" t="s">
        <v>43</v>
      </c>
      <c r="J6828" t="s">
        <v>1240</v>
      </c>
      <c r="K6828" s="372">
        <v>5581</v>
      </c>
      <c r="L6828" s="388">
        <f>ROWS(K$5:K6828)</f>
        <v>6824</v>
      </c>
      <c r="M6828" s="388" t="str">
        <f>IF(_xlfn.IFNA(VLOOKUP(I6828,$AG$3:$AH$83,2,FALSE),"")='11.1'!$D$5,TXM!L6828,"")</f>
        <v/>
      </c>
      <c r="N6828" t="str">
        <f>IFERROR(SMALL($M$5:$M$9000,ROWS($M$5:M6828)),"")</f>
        <v/>
      </c>
      <c r="P6828" t="s">
        <v>1639</v>
      </c>
      <c r="S6828" s="388">
        <f>ROWS(R$5:R6828)</f>
        <v>6824</v>
      </c>
      <c r="T6828" s="388" t="str">
        <f>IF(_xlfn.IFNA(VLOOKUP(P6828,$AG$3:$AH$83,2,FALSE),"")='11.1'!$D$5,TXM!S6828,"")</f>
        <v/>
      </c>
      <c r="U6828" t="str">
        <f>IFERROR(SMALL($T$5:$T$9000,ROWS($T$5:T6828)),"")</f>
        <v/>
      </c>
    </row>
    <row r="6829" spans="1:21" ht="14.4" customHeight="1" x14ac:dyDescent="0.3">
      <c r="A6829" t="s">
        <v>1639</v>
      </c>
      <c r="D6829" s="388">
        <f>ROWS(C$5:C6829)</f>
        <v>6825</v>
      </c>
      <c r="E6829" s="388" t="str">
        <f>IF(_xlfn.IFNA(VLOOKUP(A6829,$AG$3:$AH$83,2,FALSE),"")='11.1'!$D$5,TXM!D6829,"")</f>
        <v/>
      </c>
      <c r="F6829" t="str">
        <f>IFERROR(SMALL($E$5:$E$9000,ROWS($E$5:E6829)),"")</f>
        <v/>
      </c>
      <c r="I6829" s="371" t="s">
        <v>43</v>
      </c>
      <c r="J6829" t="s">
        <v>863</v>
      </c>
      <c r="K6829" s="372">
        <v>5445</v>
      </c>
      <c r="L6829" s="388">
        <f>ROWS(K$5:K6829)</f>
        <v>6825</v>
      </c>
      <c r="M6829" s="388" t="str">
        <f>IF(_xlfn.IFNA(VLOOKUP(I6829,$AG$3:$AH$83,2,FALSE),"")='11.1'!$D$5,TXM!L6829,"")</f>
        <v/>
      </c>
      <c r="N6829" t="str">
        <f>IFERROR(SMALL($M$5:$M$9000,ROWS($M$5:M6829)),"")</f>
        <v/>
      </c>
      <c r="P6829" t="s">
        <v>1639</v>
      </c>
      <c r="S6829" s="388">
        <f>ROWS(R$5:R6829)</f>
        <v>6825</v>
      </c>
      <c r="T6829" s="388" t="str">
        <f>IF(_xlfn.IFNA(VLOOKUP(P6829,$AG$3:$AH$83,2,FALSE),"")='11.1'!$D$5,TXM!S6829,"")</f>
        <v/>
      </c>
      <c r="U6829" t="str">
        <f>IFERROR(SMALL($T$5:$T$9000,ROWS($T$5:T6829)),"")</f>
        <v/>
      </c>
    </row>
    <row r="6830" spans="1:21" ht="14.4" customHeight="1" x14ac:dyDescent="0.3">
      <c r="A6830" t="s">
        <v>1639</v>
      </c>
      <c r="D6830" s="388">
        <f>ROWS(C$5:C6830)</f>
        <v>6826</v>
      </c>
      <c r="E6830" s="388" t="str">
        <f>IF(_xlfn.IFNA(VLOOKUP(A6830,$AG$3:$AH$83,2,FALSE),"")='11.1'!$D$5,TXM!D6830,"")</f>
        <v/>
      </c>
      <c r="F6830" t="str">
        <f>IFERROR(SMALL($E$5:$E$9000,ROWS($E$5:E6830)),"")</f>
        <v/>
      </c>
      <c r="I6830" s="371" t="s">
        <v>43</v>
      </c>
      <c r="J6830" t="s">
        <v>795</v>
      </c>
      <c r="K6830" s="372">
        <v>5369</v>
      </c>
      <c r="L6830" s="388">
        <f>ROWS(K$5:K6830)</f>
        <v>6826</v>
      </c>
      <c r="M6830" s="388" t="str">
        <f>IF(_xlfn.IFNA(VLOOKUP(I6830,$AG$3:$AH$83,2,FALSE),"")='11.1'!$D$5,TXM!L6830,"")</f>
        <v/>
      </c>
      <c r="N6830" t="str">
        <f>IFERROR(SMALL($M$5:$M$9000,ROWS($M$5:M6830)),"")</f>
        <v/>
      </c>
      <c r="P6830" t="s">
        <v>1639</v>
      </c>
      <c r="S6830" s="388">
        <f>ROWS(R$5:R6830)</f>
        <v>6826</v>
      </c>
      <c r="T6830" s="388" t="str">
        <f>IF(_xlfn.IFNA(VLOOKUP(P6830,$AG$3:$AH$83,2,FALSE),"")='11.1'!$D$5,TXM!S6830,"")</f>
        <v/>
      </c>
      <c r="U6830" t="str">
        <f>IFERROR(SMALL($T$5:$T$9000,ROWS($T$5:T6830)),"")</f>
        <v/>
      </c>
    </row>
    <row r="6831" spans="1:21" ht="14.4" customHeight="1" x14ac:dyDescent="0.3">
      <c r="A6831" t="s">
        <v>1639</v>
      </c>
      <c r="D6831" s="388">
        <f>ROWS(C$5:C6831)</f>
        <v>6827</v>
      </c>
      <c r="E6831" s="388" t="str">
        <f>IF(_xlfn.IFNA(VLOOKUP(A6831,$AG$3:$AH$83,2,FALSE),"")='11.1'!$D$5,TXM!D6831,"")</f>
        <v/>
      </c>
      <c r="F6831" t="str">
        <f>IFERROR(SMALL($E$5:$E$9000,ROWS($E$5:E6831)),"")</f>
        <v/>
      </c>
      <c r="I6831" s="371" t="s">
        <v>43</v>
      </c>
      <c r="J6831" t="s">
        <v>1285</v>
      </c>
      <c r="K6831" s="372">
        <v>3916</v>
      </c>
      <c r="L6831" s="388">
        <f>ROWS(K$5:K6831)</f>
        <v>6827</v>
      </c>
      <c r="M6831" s="388" t="str">
        <f>IF(_xlfn.IFNA(VLOOKUP(I6831,$AG$3:$AH$83,2,FALSE),"")='11.1'!$D$5,TXM!L6831,"")</f>
        <v/>
      </c>
      <c r="N6831" t="str">
        <f>IFERROR(SMALL($M$5:$M$9000,ROWS($M$5:M6831)),"")</f>
        <v/>
      </c>
      <c r="P6831" t="s">
        <v>1639</v>
      </c>
      <c r="S6831" s="388">
        <f>ROWS(R$5:R6831)</f>
        <v>6827</v>
      </c>
      <c r="T6831" s="388" t="str">
        <f>IF(_xlfn.IFNA(VLOOKUP(P6831,$AG$3:$AH$83,2,FALSE),"")='11.1'!$D$5,TXM!S6831,"")</f>
        <v/>
      </c>
      <c r="U6831" t="str">
        <f>IFERROR(SMALL($T$5:$T$9000,ROWS($T$5:T6831)),"")</f>
        <v/>
      </c>
    </row>
    <row r="6832" spans="1:21" ht="14.4" customHeight="1" x14ac:dyDescent="0.3">
      <c r="A6832" t="s">
        <v>1639</v>
      </c>
      <c r="D6832" s="388">
        <f>ROWS(C$5:C6832)</f>
        <v>6828</v>
      </c>
      <c r="E6832" s="388" t="str">
        <f>IF(_xlfn.IFNA(VLOOKUP(A6832,$AG$3:$AH$83,2,FALSE),"")='11.1'!$D$5,TXM!D6832,"")</f>
        <v/>
      </c>
      <c r="F6832" t="str">
        <f>IFERROR(SMALL($E$5:$E$9000,ROWS($E$5:E6832)),"")</f>
        <v/>
      </c>
      <c r="I6832" s="371" t="s">
        <v>43</v>
      </c>
      <c r="J6832" t="s">
        <v>1265</v>
      </c>
      <c r="K6832" s="372">
        <v>3602</v>
      </c>
      <c r="L6832" s="388">
        <f>ROWS(K$5:K6832)</f>
        <v>6828</v>
      </c>
      <c r="M6832" s="388" t="str">
        <f>IF(_xlfn.IFNA(VLOOKUP(I6832,$AG$3:$AH$83,2,FALSE),"")='11.1'!$D$5,TXM!L6832,"")</f>
        <v/>
      </c>
      <c r="N6832" t="str">
        <f>IFERROR(SMALL($M$5:$M$9000,ROWS($M$5:M6832)),"")</f>
        <v/>
      </c>
      <c r="P6832" t="s">
        <v>1639</v>
      </c>
      <c r="S6832" s="388">
        <f>ROWS(R$5:R6832)</f>
        <v>6828</v>
      </c>
      <c r="T6832" s="388" t="str">
        <f>IF(_xlfn.IFNA(VLOOKUP(P6832,$AG$3:$AH$83,2,FALSE),"")='11.1'!$D$5,TXM!S6832,"")</f>
        <v/>
      </c>
      <c r="U6832" t="str">
        <f>IFERROR(SMALL($T$5:$T$9000,ROWS($T$5:T6832)),"")</f>
        <v/>
      </c>
    </row>
    <row r="6833" spans="1:21" ht="14.4" customHeight="1" x14ac:dyDescent="0.3">
      <c r="A6833" t="s">
        <v>1639</v>
      </c>
      <c r="D6833" s="388">
        <f>ROWS(C$5:C6833)</f>
        <v>6829</v>
      </c>
      <c r="E6833" s="388" t="str">
        <f>IF(_xlfn.IFNA(VLOOKUP(A6833,$AG$3:$AH$83,2,FALSE),"")='11.1'!$D$5,TXM!D6833,"")</f>
        <v/>
      </c>
      <c r="F6833" t="str">
        <f>IFERROR(SMALL($E$5:$E$9000,ROWS($E$5:E6833)),"")</f>
        <v/>
      </c>
      <c r="I6833" s="371" t="s">
        <v>43</v>
      </c>
      <c r="J6833" t="s">
        <v>1494</v>
      </c>
      <c r="K6833" s="372">
        <v>1314</v>
      </c>
      <c r="L6833" s="388">
        <f>ROWS(K$5:K6833)</f>
        <v>6829</v>
      </c>
      <c r="M6833" s="388" t="str">
        <f>IF(_xlfn.IFNA(VLOOKUP(I6833,$AG$3:$AH$83,2,FALSE),"")='11.1'!$D$5,TXM!L6833,"")</f>
        <v/>
      </c>
      <c r="N6833" t="str">
        <f>IFERROR(SMALL($M$5:$M$9000,ROWS($M$5:M6833)),"")</f>
        <v/>
      </c>
      <c r="P6833" t="s">
        <v>1639</v>
      </c>
      <c r="S6833" s="388">
        <f>ROWS(R$5:R6833)</f>
        <v>6829</v>
      </c>
      <c r="T6833" s="388" t="str">
        <f>IF(_xlfn.IFNA(VLOOKUP(P6833,$AG$3:$AH$83,2,FALSE),"")='11.1'!$D$5,TXM!S6833,"")</f>
        <v/>
      </c>
      <c r="U6833" t="str">
        <f>IFERROR(SMALL($T$5:$T$9000,ROWS($T$5:T6833)),"")</f>
        <v/>
      </c>
    </row>
    <row r="6834" spans="1:21" ht="14.4" customHeight="1" x14ac:dyDescent="0.3">
      <c r="A6834" t="s">
        <v>1639</v>
      </c>
      <c r="D6834" s="388">
        <f>ROWS(C$5:C6834)</f>
        <v>6830</v>
      </c>
      <c r="E6834" s="388" t="str">
        <f>IF(_xlfn.IFNA(VLOOKUP(A6834,$AG$3:$AH$83,2,FALSE),"")='11.1'!$D$5,TXM!D6834,"")</f>
        <v/>
      </c>
      <c r="F6834" t="str">
        <f>IFERROR(SMALL($E$5:$E$9000,ROWS($E$5:E6834)),"")</f>
        <v/>
      </c>
      <c r="I6834" s="371" t="s">
        <v>43</v>
      </c>
      <c r="J6834" t="s">
        <v>1006</v>
      </c>
      <c r="K6834" s="372">
        <v>1246</v>
      </c>
      <c r="L6834" s="388">
        <f>ROWS(K$5:K6834)</f>
        <v>6830</v>
      </c>
      <c r="M6834" s="388" t="str">
        <f>IF(_xlfn.IFNA(VLOOKUP(I6834,$AG$3:$AH$83,2,FALSE),"")='11.1'!$D$5,TXM!L6834,"")</f>
        <v/>
      </c>
      <c r="N6834" t="str">
        <f>IFERROR(SMALL($M$5:$M$9000,ROWS($M$5:M6834)),"")</f>
        <v/>
      </c>
      <c r="P6834" t="s">
        <v>1639</v>
      </c>
      <c r="S6834" s="388">
        <f>ROWS(R$5:R6834)</f>
        <v>6830</v>
      </c>
      <c r="T6834" s="388" t="str">
        <f>IF(_xlfn.IFNA(VLOOKUP(P6834,$AG$3:$AH$83,2,FALSE),"")='11.1'!$D$5,TXM!S6834,"")</f>
        <v/>
      </c>
      <c r="U6834" t="str">
        <f>IFERROR(SMALL($T$5:$T$9000,ROWS($T$5:T6834)),"")</f>
        <v/>
      </c>
    </row>
    <row r="6835" spans="1:21" ht="14.4" customHeight="1" x14ac:dyDescent="0.3">
      <c r="A6835" t="s">
        <v>1639</v>
      </c>
      <c r="D6835" s="388">
        <f>ROWS(C$5:C6835)</f>
        <v>6831</v>
      </c>
      <c r="E6835" s="388" t="str">
        <f>IF(_xlfn.IFNA(VLOOKUP(A6835,$AG$3:$AH$83,2,FALSE),"")='11.1'!$D$5,TXM!D6835,"")</f>
        <v/>
      </c>
      <c r="F6835" t="str">
        <f>IFERROR(SMALL($E$5:$E$9000,ROWS($E$5:E6835)),"")</f>
        <v/>
      </c>
      <c r="I6835" s="371" t="s">
        <v>43</v>
      </c>
      <c r="J6835" t="s">
        <v>1402</v>
      </c>
      <c r="K6835" s="372">
        <v>945</v>
      </c>
      <c r="L6835" s="388">
        <f>ROWS(K$5:K6835)</f>
        <v>6831</v>
      </c>
      <c r="M6835" s="388" t="str">
        <f>IF(_xlfn.IFNA(VLOOKUP(I6835,$AG$3:$AH$83,2,FALSE),"")='11.1'!$D$5,TXM!L6835,"")</f>
        <v/>
      </c>
      <c r="N6835" t="str">
        <f>IFERROR(SMALL($M$5:$M$9000,ROWS($M$5:M6835)),"")</f>
        <v/>
      </c>
      <c r="P6835" t="s">
        <v>1639</v>
      </c>
      <c r="S6835" s="388">
        <f>ROWS(R$5:R6835)</f>
        <v>6831</v>
      </c>
      <c r="T6835" s="388" t="str">
        <f>IF(_xlfn.IFNA(VLOOKUP(P6835,$AG$3:$AH$83,2,FALSE),"")='11.1'!$D$5,TXM!S6835,"")</f>
        <v/>
      </c>
      <c r="U6835" t="str">
        <f>IFERROR(SMALL($T$5:$T$9000,ROWS($T$5:T6835)),"")</f>
        <v/>
      </c>
    </row>
    <row r="6836" spans="1:21" ht="14.4" customHeight="1" x14ac:dyDescent="0.3">
      <c r="A6836" t="s">
        <v>1639</v>
      </c>
      <c r="D6836" s="388">
        <f>ROWS(C$5:C6836)</f>
        <v>6832</v>
      </c>
      <c r="E6836" s="388" t="str">
        <f>IF(_xlfn.IFNA(VLOOKUP(A6836,$AG$3:$AH$83,2,FALSE),"")='11.1'!$D$5,TXM!D6836,"")</f>
        <v/>
      </c>
      <c r="F6836" t="str">
        <f>IFERROR(SMALL($E$5:$E$9000,ROWS($E$5:E6836)),"")</f>
        <v/>
      </c>
      <c r="I6836" s="371" t="s">
        <v>43</v>
      </c>
      <c r="J6836" t="s">
        <v>1005</v>
      </c>
      <c r="K6836" s="372">
        <v>779</v>
      </c>
      <c r="L6836" s="388">
        <f>ROWS(K$5:K6836)</f>
        <v>6832</v>
      </c>
      <c r="M6836" s="388" t="str">
        <f>IF(_xlfn.IFNA(VLOOKUP(I6836,$AG$3:$AH$83,2,FALSE),"")='11.1'!$D$5,TXM!L6836,"")</f>
        <v/>
      </c>
      <c r="N6836" t="str">
        <f>IFERROR(SMALL($M$5:$M$9000,ROWS($M$5:M6836)),"")</f>
        <v/>
      </c>
      <c r="P6836" t="s">
        <v>1639</v>
      </c>
      <c r="S6836" s="388">
        <f>ROWS(R$5:R6836)</f>
        <v>6832</v>
      </c>
      <c r="T6836" s="388" t="str">
        <f>IF(_xlfn.IFNA(VLOOKUP(P6836,$AG$3:$AH$83,2,FALSE),"")='11.1'!$D$5,TXM!S6836,"")</f>
        <v/>
      </c>
      <c r="U6836" t="str">
        <f>IFERROR(SMALL($T$5:$T$9000,ROWS($T$5:T6836)),"")</f>
        <v/>
      </c>
    </row>
    <row r="6837" spans="1:21" ht="14.4" customHeight="1" x14ac:dyDescent="0.3">
      <c r="A6837" t="s">
        <v>1639</v>
      </c>
      <c r="D6837" s="388">
        <f>ROWS(C$5:C6837)</f>
        <v>6833</v>
      </c>
      <c r="E6837" s="388" t="str">
        <f>IF(_xlfn.IFNA(VLOOKUP(A6837,$AG$3:$AH$83,2,FALSE),"")='11.1'!$D$5,TXM!D6837,"")</f>
        <v/>
      </c>
      <c r="F6837" t="str">
        <f>IFERROR(SMALL($E$5:$E$9000,ROWS($E$5:E6837)),"")</f>
        <v/>
      </c>
      <c r="I6837" s="371" t="s">
        <v>43</v>
      </c>
      <c r="J6837" t="s">
        <v>835</v>
      </c>
      <c r="K6837" s="372">
        <v>289</v>
      </c>
      <c r="L6837" s="388">
        <f>ROWS(K$5:K6837)</f>
        <v>6833</v>
      </c>
      <c r="M6837" s="388" t="str">
        <f>IF(_xlfn.IFNA(VLOOKUP(I6837,$AG$3:$AH$83,2,FALSE),"")='11.1'!$D$5,TXM!L6837,"")</f>
        <v/>
      </c>
      <c r="N6837" t="str">
        <f>IFERROR(SMALL($M$5:$M$9000,ROWS($M$5:M6837)),"")</f>
        <v/>
      </c>
      <c r="P6837" t="s">
        <v>1639</v>
      </c>
      <c r="S6837" s="388">
        <f>ROWS(R$5:R6837)</f>
        <v>6833</v>
      </c>
      <c r="T6837" s="388" t="str">
        <f>IF(_xlfn.IFNA(VLOOKUP(P6837,$AG$3:$AH$83,2,FALSE),"")='11.1'!$D$5,TXM!S6837,"")</f>
        <v/>
      </c>
      <c r="U6837" t="str">
        <f>IFERROR(SMALL($T$5:$T$9000,ROWS($T$5:T6837)),"")</f>
        <v/>
      </c>
    </row>
    <row r="6838" spans="1:21" ht="14.4" customHeight="1" x14ac:dyDescent="0.3">
      <c r="A6838" t="s">
        <v>1639</v>
      </c>
      <c r="D6838" s="388">
        <f>ROWS(C$5:C6838)</f>
        <v>6834</v>
      </c>
      <c r="E6838" s="388" t="str">
        <f>IF(_xlfn.IFNA(VLOOKUP(A6838,$AG$3:$AH$83,2,FALSE),"")='11.1'!$D$5,TXM!D6838,"")</f>
        <v/>
      </c>
      <c r="F6838" t="str">
        <f>IFERROR(SMALL($E$5:$E$9000,ROWS($E$5:E6838)),"")</f>
        <v/>
      </c>
      <c r="I6838" s="371" t="s">
        <v>43</v>
      </c>
      <c r="J6838" t="s">
        <v>105</v>
      </c>
      <c r="K6838" s="372">
        <v>132</v>
      </c>
      <c r="L6838" s="388">
        <f>ROWS(K$5:K6838)</f>
        <v>6834</v>
      </c>
      <c r="M6838" s="388" t="str">
        <f>IF(_xlfn.IFNA(VLOOKUP(I6838,$AG$3:$AH$83,2,FALSE),"")='11.1'!$D$5,TXM!L6838,"")</f>
        <v/>
      </c>
      <c r="N6838" t="str">
        <f>IFERROR(SMALL($M$5:$M$9000,ROWS($M$5:M6838)),"")</f>
        <v/>
      </c>
      <c r="P6838" t="s">
        <v>1639</v>
      </c>
      <c r="S6838" s="388">
        <f>ROWS(R$5:R6838)</f>
        <v>6834</v>
      </c>
      <c r="T6838" s="388" t="str">
        <f>IF(_xlfn.IFNA(VLOOKUP(P6838,$AG$3:$AH$83,2,FALSE),"")='11.1'!$D$5,TXM!S6838,"")</f>
        <v/>
      </c>
      <c r="U6838" t="str">
        <f>IFERROR(SMALL($T$5:$T$9000,ROWS($T$5:T6838)),"")</f>
        <v/>
      </c>
    </row>
    <row r="6839" spans="1:21" ht="14.4" customHeight="1" x14ac:dyDescent="0.3">
      <c r="A6839" t="s">
        <v>1639</v>
      </c>
      <c r="D6839" s="388">
        <f>ROWS(C$5:C6839)</f>
        <v>6835</v>
      </c>
      <c r="E6839" s="388" t="str">
        <f>IF(_xlfn.IFNA(VLOOKUP(A6839,$AG$3:$AH$83,2,FALSE),"")='11.1'!$D$5,TXM!D6839,"")</f>
        <v/>
      </c>
      <c r="F6839" t="str">
        <f>IFERROR(SMALL($E$5:$E$9000,ROWS($E$5:E6839)),"")</f>
        <v/>
      </c>
      <c r="I6839" s="371" t="s">
        <v>43</v>
      </c>
      <c r="J6839" t="s">
        <v>106</v>
      </c>
      <c r="K6839" s="372">
        <v>125</v>
      </c>
      <c r="L6839" s="388">
        <f>ROWS(K$5:K6839)</f>
        <v>6835</v>
      </c>
      <c r="M6839" s="388" t="str">
        <f>IF(_xlfn.IFNA(VLOOKUP(I6839,$AG$3:$AH$83,2,FALSE),"")='11.1'!$D$5,TXM!L6839,"")</f>
        <v/>
      </c>
      <c r="N6839" t="str">
        <f>IFERROR(SMALL($M$5:$M$9000,ROWS($M$5:M6839)),"")</f>
        <v/>
      </c>
      <c r="P6839" t="s">
        <v>1639</v>
      </c>
      <c r="S6839" s="388">
        <f>ROWS(R$5:R6839)</f>
        <v>6835</v>
      </c>
      <c r="T6839" s="388" t="str">
        <f>IF(_xlfn.IFNA(VLOOKUP(P6839,$AG$3:$AH$83,2,FALSE),"")='11.1'!$D$5,TXM!S6839,"")</f>
        <v/>
      </c>
      <c r="U6839" t="str">
        <f>IFERROR(SMALL($T$5:$T$9000,ROWS($T$5:T6839)),"")</f>
        <v/>
      </c>
    </row>
    <row r="6840" spans="1:21" ht="14.4" customHeight="1" x14ac:dyDescent="0.3">
      <c r="A6840" t="s">
        <v>1639</v>
      </c>
      <c r="D6840" s="388">
        <f>ROWS(C$5:C6840)</f>
        <v>6836</v>
      </c>
      <c r="E6840" s="388" t="str">
        <f>IF(_xlfn.IFNA(VLOOKUP(A6840,$AG$3:$AH$83,2,FALSE),"")='11.1'!$D$5,TXM!D6840,"")</f>
        <v/>
      </c>
      <c r="F6840" t="str">
        <f>IFERROR(SMALL($E$5:$E$9000,ROWS($E$5:E6840)),"")</f>
        <v/>
      </c>
      <c r="I6840" s="371" t="s">
        <v>43</v>
      </c>
      <c r="J6840" t="s">
        <v>1434</v>
      </c>
      <c r="K6840" s="372">
        <v>16</v>
      </c>
      <c r="L6840" s="388">
        <f>ROWS(K$5:K6840)</f>
        <v>6836</v>
      </c>
      <c r="M6840" s="388" t="str">
        <f>IF(_xlfn.IFNA(VLOOKUP(I6840,$AG$3:$AH$83,2,FALSE),"")='11.1'!$D$5,TXM!L6840,"")</f>
        <v/>
      </c>
      <c r="N6840" t="str">
        <f>IFERROR(SMALL($M$5:$M$9000,ROWS($M$5:M6840)),"")</f>
        <v/>
      </c>
      <c r="P6840" t="s">
        <v>1639</v>
      </c>
      <c r="S6840" s="388">
        <f>ROWS(R$5:R6840)</f>
        <v>6836</v>
      </c>
      <c r="T6840" s="388" t="str">
        <f>IF(_xlfn.IFNA(VLOOKUP(P6840,$AG$3:$AH$83,2,FALSE),"")='11.1'!$D$5,TXM!S6840,"")</f>
        <v/>
      </c>
      <c r="U6840" t="str">
        <f>IFERROR(SMALL($T$5:$T$9000,ROWS($T$5:T6840)),"")</f>
        <v/>
      </c>
    </row>
    <row r="6841" spans="1:21" ht="14.4" customHeight="1" x14ac:dyDescent="0.3">
      <c r="A6841" t="s">
        <v>1639</v>
      </c>
      <c r="D6841" s="388">
        <f>ROWS(C$5:C6841)</f>
        <v>6837</v>
      </c>
      <c r="E6841" s="388" t="str">
        <f>IF(_xlfn.IFNA(VLOOKUP(A6841,$AG$3:$AH$83,2,FALSE),"")='11.1'!$D$5,TXM!D6841,"")</f>
        <v/>
      </c>
      <c r="F6841" t="str">
        <f>IFERROR(SMALL($E$5:$E$9000,ROWS($E$5:E6841)),"")</f>
        <v/>
      </c>
      <c r="I6841" s="371" t="s">
        <v>128</v>
      </c>
      <c r="J6841" t="s">
        <v>783</v>
      </c>
      <c r="K6841" s="372">
        <v>46430131</v>
      </c>
      <c r="L6841" s="388">
        <f>ROWS(K$5:K6841)</f>
        <v>6837</v>
      </c>
      <c r="M6841" s="388" t="str">
        <f>IF(_xlfn.IFNA(VLOOKUP(I6841,$AG$3:$AH$83,2,FALSE),"")='11.1'!$D$5,TXM!L6841,"")</f>
        <v/>
      </c>
      <c r="N6841" t="str">
        <f>IFERROR(SMALL($M$5:$M$9000,ROWS($M$5:M6841)),"")</f>
        <v/>
      </c>
      <c r="P6841" t="s">
        <v>1639</v>
      </c>
      <c r="S6841" s="388">
        <f>ROWS(R$5:R6841)</f>
        <v>6837</v>
      </c>
      <c r="T6841" s="388" t="str">
        <f>IF(_xlfn.IFNA(VLOOKUP(P6841,$AG$3:$AH$83,2,FALSE),"")='11.1'!$D$5,TXM!S6841,"")</f>
        <v/>
      </c>
      <c r="U6841" t="str">
        <f>IFERROR(SMALL($T$5:$T$9000,ROWS($T$5:T6841)),"")</f>
        <v/>
      </c>
    </row>
    <row r="6842" spans="1:21" ht="14.4" customHeight="1" x14ac:dyDescent="0.3">
      <c r="A6842" t="s">
        <v>1639</v>
      </c>
      <c r="D6842" s="388">
        <f>ROWS(C$5:C6842)</f>
        <v>6838</v>
      </c>
      <c r="E6842" s="388" t="str">
        <f>IF(_xlfn.IFNA(VLOOKUP(A6842,$AG$3:$AH$83,2,FALSE),"")='11.1'!$D$5,TXM!D6842,"")</f>
        <v/>
      </c>
      <c r="F6842" t="str">
        <f>IFERROR(SMALL($E$5:$E$9000,ROWS($E$5:E6842)),"")</f>
        <v/>
      </c>
      <c r="I6842" s="371" t="s">
        <v>128</v>
      </c>
      <c r="J6842" t="s">
        <v>1001</v>
      </c>
      <c r="K6842" s="372">
        <v>27136198</v>
      </c>
      <c r="L6842" s="388">
        <f>ROWS(K$5:K6842)</f>
        <v>6838</v>
      </c>
      <c r="M6842" s="388" t="str">
        <f>IF(_xlfn.IFNA(VLOOKUP(I6842,$AG$3:$AH$83,2,FALSE),"")='11.1'!$D$5,TXM!L6842,"")</f>
        <v/>
      </c>
      <c r="N6842" t="str">
        <f>IFERROR(SMALL($M$5:$M$9000,ROWS($M$5:M6842)),"")</f>
        <v/>
      </c>
      <c r="P6842" t="s">
        <v>1639</v>
      </c>
      <c r="S6842" s="388">
        <f>ROWS(R$5:R6842)</f>
        <v>6838</v>
      </c>
      <c r="T6842" s="388" t="str">
        <f>IF(_xlfn.IFNA(VLOOKUP(P6842,$AG$3:$AH$83,2,FALSE),"")='11.1'!$D$5,TXM!S6842,"")</f>
        <v/>
      </c>
      <c r="U6842" t="str">
        <f>IFERROR(SMALL($T$5:$T$9000,ROWS($T$5:T6842)),"")</f>
        <v/>
      </c>
    </row>
    <row r="6843" spans="1:21" ht="14.4" customHeight="1" x14ac:dyDescent="0.3">
      <c r="A6843" t="s">
        <v>1639</v>
      </c>
      <c r="D6843" s="388">
        <f>ROWS(C$5:C6843)</f>
        <v>6839</v>
      </c>
      <c r="E6843" s="388" t="str">
        <f>IF(_xlfn.IFNA(VLOOKUP(A6843,$AG$3:$AH$83,2,FALSE),"")='11.1'!$D$5,TXM!D6843,"")</f>
        <v/>
      </c>
      <c r="F6843" t="str">
        <f>IFERROR(SMALL($E$5:$E$9000,ROWS($E$5:E6843)),"")</f>
        <v/>
      </c>
      <c r="I6843" s="371" t="s">
        <v>128</v>
      </c>
      <c r="J6843" t="s">
        <v>865</v>
      </c>
      <c r="K6843" s="372">
        <v>23649158</v>
      </c>
      <c r="L6843" s="388">
        <f>ROWS(K$5:K6843)</f>
        <v>6839</v>
      </c>
      <c r="M6843" s="388" t="str">
        <f>IF(_xlfn.IFNA(VLOOKUP(I6843,$AG$3:$AH$83,2,FALSE),"")='11.1'!$D$5,TXM!L6843,"")</f>
        <v/>
      </c>
      <c r="N6843" t="str">
        <f>IFERROR(SMALL($M$5:$M$9000,ROWS($M$5:M6843)),"")</f>
        <v/>
      </c>
      <c r="P6843" t="s">
        <v>1639</v>
      </c>
      <c r="S6843" s="388">
        <f>ROWS(R$5:R6843)</f>
        <v>6839</v>
      </c>
      <c r="T6843" s="388" t="str">
        <f>IF(_xlfn.IFNA(VLOOKUP(P6843,$AG$3:$AH$83,2,FALSE),"")='11.1'!$D$5,TXM!S6843,"")</f>
        <v/>
      </c>
      <c r="U6843" t="str">
        <f>IFERROR(SMALL($T$5:$T$9000,ROWS($T$5:T6843)),"")</f>
        <v/>
      </c>
    </row>
    <row r="6844" spans="1:21" ht="14.4" customHeight="1" x14ac:dyDescent="0.3">
      <c r="A6844" t="s">
        <v>1639</v>
      </c>
      <c r="D6844" s="388">
        <f>ROWS(C$5:C6844)</f>
        <v>6840</v>
      </c>
      <c r="E6844" s="388" t="str">
        <f>IF(_xlfn.IFNA(VLOOKUP(A6844,$AG$3:$AH$83,2,FALSE),"")='11.1'!$D$5,TXM!D6844,"")</f>
        <v/>
      </c>
      <c r="F6844" t="str">
        <f>IFERROR(SMALL($E$5:$E$9000,ROWS($E$5:E6844)),"")</f>
        <v/>
      </c>
      <c r="I6844" s="371" t="s">
        <v>128</v>
      </c>
      <c r="J6844" t="s">
        <v>1265</v>
      </c>
      <c r="K6844" s="372">
        <v>13308094</v>
      </c>
      <c r="L6844" s="388">
        <f>ROWS(K$5:K6844)</f>
        <v>6840</v>
      </c>
      <c r="M6844" s="388" t="str">
        <f>IF(_xlfn.IFNA(VLOOKUP(I6844,$AG$3:$AH$83,2,FALSE),"")='11.1'!$D$5,TXM!L6844,"")</f>
        <v/>
      </c>
      <c r="N6844" t="str">
        <f>IFERROR(SMALL($M$5:$M$9000,ROWS($M$5:M6844)),"")</f>
        <v/>
      </c>
      <c r="P6844" t="s">
        <v>1639</v>
      </c>
      <c r="S6844" s="388">
        <f>ROWS(R$5:R6844)</f>
        <v>6840</v>
      </c>
      <c r="T6844" s="388" t="str">
        <f>IF(_xlfn.IFNA(VLOOKUP(P6844,$AG$3:$AH$83,2,FALSE),"")='11.1'!$D$5,TXM!S6844,"")</f>
        <v/>
      </c>
      <c r="U6844" t="str">
        <f>IFERROR(SMALL($T$5:$T$9000,ROWS($T$5:T6844)),"")</f>
        <v/>
      </c>
    </row>
    <row r="6845" spans="1:21" ht="14.4" customHeight="1" x14ac:dyDescent="0.3">
      <c r="A6845" t="s">
        <v>1639</v>
      </c>
      <c r="D6845" s="388">
        <f>ROWS(C$5:C6845)</f>
        <v>6841</v>
      </c>
      <c r="E6845" s="388" t="str">
        <f>IF(_xlfn.IFNA(VLOOKUP(A6845,$AG$3:$AH$83,2,FALSE),"")='11.1'!$D$5,TXM!D6845,"")</f>
        <v/>
      </c>
      <c r="F6845" t="str">
        <f>IFERROR(SMALL($E$5:$E$9000,ROWS($E$5:E6845)),"")</f>
        <v/>
      </c>
      <c r="I6845" s="371" t="s">
        <v>128</v>
      </c>
      <c r="J6845" t="s">
        <v>1500</v>
      </c>
      <c r="K6845" s="372">
        <v>11412284</v>
      </c>
      <c r="L6845" s="388">
        <f>ROWS(K$5:K6845)</f>
        <v>6841</v>
      </c>
      <c r="M6845" s="388" t="str">
        <f>IF(_xlfn.IFNA(VLOOKUP(I6845,$AG$3:$AH$83,2,FALSE),"")='11.1'!$D$5,TXM!L6845,"")</f>
        <v/>
      </c>
      <c r="N6845" t="str">
        <f>IFERROR(SMALL($M$5:$M$9000,ROWS($M$5:M6845)),"")</f>
        <v/>
      </c>
      <c r="P6845" t="s">
        <v>1639</v>
      </c>
      <c r="S6845" s="388">
        <f>ROWS(R$5:R6845)</f>
        <v>6841</v>
      </c>
      <c r="T6845" s="388" t="str">
        <f>IF(_xlfn.IFNA(VLOOKUP(P6845,$AG$3:$AH$83,2,FALSE),"")='11.1'!$D$5,TXM!S6845,"")</f>
        <v/>
      </c>
      <c r="U6845" t="str">
        <f>IFERROR(SMALL($T$5:$T$9000,ROWS($T$5:T6845)),"")</f>
        <v/>
      </c>
    </row>
    <row r="6846" spans="1:21" ht="14.4" customHeight="1" x14ac:dyDescent="0.3">
      <c r="A6846" t="s">
        <v>1639</v>
      </c>
      <c r="D6846" s="388">
        <f>ROWS(C$5:C6846)</f>
        <v>6842</v>
      </c>
      <c r="E6846" s="388" t="str">
        <f>IF(_xlfn.IFNA(VLOOKUP(A6846,$AG$3:$AH$83,2,FALSE),"")='11.1'!$D$5,TXM!D6846,"")</f>
        <v/>
      </c>
      <c r="F6846" t="str">
        <f>IFERROR(SMALL($E$5:$E$9000,ROWS($E$5:E6846)),"")</f>
        <v/>
      </c>
      <c r="I6846" s="371" t="s">
        <v>128</v>
      </c>
      <c r="J6846" t="s">
        <v>869</v>
      </c>
      <c r="K6846" s="372">
        <v>9487304</v>
      </c>
      <c r="L6846" s="388">
        <f>ROWS(K$5:K6846)</f>
        <v>6842</v>
      </c>
      <c r="M6846" s="388" t="str">
        <f>IF(_xlfn.IFNA(VLOOKUP(I6846,$AG$3:$AH$83,2,FALSE),"")='11.1'!$D$5,TXM!L6846,"")</f>
        <v/>
      </c>
      <c r="N6846" t="str">
        <f>IFERROR(SMALL($M$5:$M$9000,ROWS($M$5:M6846)),"")</f>
        <v/>
      </c>
      <c r="P6846" t="s">
        <v>1639</v>
      </c>
      <c r="S6846" s="388">
        <f>ROWS(R$5:R6846)</f>
        <v>6842</v>
      </c>
      <c r="T6846" s="388" t="str">
        <f>IF(_xlfn.IFNA(VLOOKUP(P6846,$AG$3:$AH$83,2,FALSE),"")='11.1'!$D$5,TXM!S6846,"")</f>
        <v/>
      </c>
      <c r="U6846" t="str">
        <f>IFERROR(SMALL($T$5:$T$9000,ROWS($T$5:T6846)),"")</f>
        <v/>
      </c>
    </row>
    <row r="6847" spans="1:21" ht="14.4" customHeight="1" x14ac:dyDescent="0.3">
      <c r="A6847" t="s">
        <v>1639</v>
      </c>
      <c r="D6847" s="388">
        <f>ROWS(C$5:C6847)</f>
        <v>6843</v>
      </c>
      <c r="E6847" s="388" t="str">
        <f>IF(_xlfn.IFNA(VLOOKUP(A6847,$AG$3:$AH$83,2,FALSE),"")='11.1'!$D$5,TXM!D6847,"")</f>
        <v/>
      </c>
      <c r="F6847" t="str">
        <f>IFERROR(SMALL($E$5:$E$9000,ROWS($E$5:E6847)),"")</f>
        <v/>
      </c>
      <c r="I6847" s="371" t="s">
        <v>128</v>
      </c>
      <c r="J6847" t="s">
        <v>99</v>
      </c>
      <c r="K6847" s="372">
        <v>8158227</v>
      </c>
      <c r="L6847" s="388">
        <f>ROWS(K$5:K6847)</f>
        <v>6843</v>
      </c>
      <c r="M6847" s="388" t="str">
        <f>IF(_xlfn.IFNA(VLOOKUP(I6847,$AG$3:$AH$83,2,FALSE),"")='11.1'!$D$5,TXM!L6847,"")</f>
        <v/>
      </c>
      <c r="N6847" t="str">
        <f>IFERROR(SMALL($M$5:$M$9000,ROWS($M$5:M6847)),"")</f>
        <v/>
      </c>
      <c r="P6847" t="s">
        <v>1639</v>
      </c>
      <c r="S6847" s="388">
        <f>ROWS(R$5:R6847)</f>
        <v>6843</v>
      </c>
      <c r="T6847" s="388" t="str">
        <f>IF(_xlfn.IFNA(VLOOKUP(P6847,$AG$3:$AH$83,2,FALSE),"")='11.1'!$D$5,TXM!S6847,"")</f>
        <v/>
      </c>
      <c r="U6847" t="str">
        <f>IFERROR(SMALL($T$5:$T$9000,ROWS($T$5:T6847)),"")</f>
        <v/>
      </c>
    </row>
    <row r="6848" spans="1:21" ht="14.4" customHeight="1" x14ac:dyDescent="0.3">
      <c r="A6848" t="s">
        <v>1639</v>
      </c>
      <c r="D6848" s="388">
        <f>ROWS(C$5:C6848)</f>
        <v>6844</v>
      </c>
      <c r="E6848" s="388" t="str">
        <f>IF(_xlfn.IFNA(VLOOKUP(A6848,$AG$3:$AH$83,2,FALSE),"")='11.1'!$D$5,TXM!D6848,"")</f>
        <v/>
      </c>
      <c r="F6848" t="str">
        <f>IFERROR(SMALL($E$5:$E$9000,ROWS($E$5:E6848)),"")</f>
        <v/>
      </c>
      <c r="I6848" s="371" t="s">
        <v>128</v>
      </c>
      <c r="J6848" t="s">
        <v>863</v>
      </c>
      <c r="K6848" s="372">
        <v>6693488</v>
      </c>
      <c r="L6848" s="388">
        <f>ROWS(K$5:K6848)</f>
        <v>6844</v>
      </c>
      <c r="M6848" s="388" t="str">
        <f>IF(_xlfn.IFNA(VLOOKUP(I6848,$AG$3:$AH$83,2,FALSE),"")='11.1'!$D$5,TXM!L6848,"")</f>
        <v/>
      </c>
      <c r="N6848" t="str">
        <f>IFERROR(SMALL($M$5:$M$9000,ROWS($M$5:M6848)),"")</f>
        <v/>
      </c>
      <c r="P6848" t="s">
        <v>1639</v>
      </c>
      <c r="S6848" s="388">
        <f>ROWS(R$5:R6848)</f>
        <v>6844</v>
      </c>
      <c r="T6848" s="388" t="str">
        <f>IF(_xlfn.IFNA(VLOOKUP(P6848,$AG$3:$AH$83,2,FALSE),"")='11.1'!$D$5,TXM!S6848,"")</f>
        <v/>
      </c>
      <c r="U6848" t="str">
        <f>IFERROR(SMALL($T$5:$T$9000,ROWS($T$5:T6848)),"")</f>
        <v/>
      </c>
    </row>
    <row r="6849" spans="1:21" ht="14.4" customHeight="1" x14ac:dyDescent="0.3">
      <c r="A6849" t="s">
        <v>1639</v>
      </c>
      <c r="D6849" s="388">
        <f>ROWS(C$5:C6849)</f>
        <v>6845</v>
      </c>
      <c r="E6849" s="388" t="str">
        <f>IF(_xlfn.IFNA(VLOOKUP(A6849,$AG$3:$AH$83,2,FALSE),"")='11.1'!$D$5,TXM!D6849,"")</f>
        <v/>
      </c>
      <c r="F6849" t="str">
        <f>IFERROR(SMALL($E$5:$E$9000,ROWS($E$5:E6849)),"")</f>
        <v/>
      </c>
      <c r="I6849" s="371" t="s">
        <v>128</v>
      </c>
      <c r="J6849" t="s">
        <v>791</v>
      </c>
      <c r="K6849" s="372">
        <v>3561626</v>
      </c>
      <c r="L6849" s="388">
        <f>ROWS(K$5:K6849)</f>
        <v>6845</v>
      </c>
      <c r="M6849" s="388" t="str">
        <f>IF(_xlfn.IFNA(VLOOKUP(I6849,$AG$3:$AH$83,2,FALSE),"")='11.1'!$D$5,TXM!L6849,"")</f>
        <v/>
      </c>
      <c r="N6849" t="str">
        <f>IFERROR(SMALL($M$5:$M$9000,ROWS($M$5:M6849)),"")</f>
        <v/>
      </c>
      <c r="P6849" t="s">
        <v>1639</v>
      </c>
      <c r="S6849" s="388">
        <f>ROWS(R$5:R6849)</f>
        <v>6845</v>
      </c>
      <c r="T6849" s="388" t="str">
        <f>IF(_xlfn.IFNA(VLOOKUP(P6849,$AG$3:$AH$83,2,FALSE),"")='11.1'!$D$5,TXM!S6849,"")</f>
        <v/>
      </c>
      <c r="U6849" t="str">
        <f>IFERROR(SMALL($T$5:$T$9000,ROWS($T$5:T6849)),"")</f>
        <v/>
      </c>
    </row>
    <row r="6850" spans="1:21" ht="14.4" customHeight="1" x14ac:dyDescent="0.3">
      <c r="A6850" t="s">
        <v>1639</v>
      </c>
      <c r="D6850" s="388">
        <f>ROWS(C$5:C6850)</f>
        <v>6846</v>
      </c>
      <c r="E6850" s="388" t="str">
        <f>IF(_xlfn.IFNA(VLOOKUP(A6850,$AG$3:$AH$83,2,FALSE),"")='11.1'!$D$5,TXM!D6850,"")</f>
        <v/>
      </c>
      <c r="F6850" t="str">
        <f>IFERROR(SMALL($E$5:$E$9000,ROWS($E$5:E6850)),"")</f>
        <v/>
      </c>
      <c r="I6850" s="371" t="s">
        <v>128</v>
      </c>
      <c r="J6850" t="s">
        <v>91</v>
      </c>
      <c r="K6850" s="372">
        <v>2679306</v>
      </c>
      <c r="L6850" s="388">
        <f>ROWS(K$5:K6850)</f>
        <v>6846</v>
      </c>
      <c r="M6850" s="388" t="str">
        <f>IF(_xlfn.IFNA(VLOOKUP(I6850,$AG$3:$AH$83,2,FALSE),"")='11.1'!$D$5,TXM!L6850,"")</f>
        <v/>
      </c>
      <c r="N6850" t="str">
        <f>IFERROR(SMALL($M$5:$M$9000,ROWS($M$5:M6850)),"")</f>
        <v/>
      </c>
      <c r="P6850" t="s">
        <v>1639</v>
      </c>
      <c r="S6850" s="388">
        <f>ROWS(R$5:R6850)</f>
        <v>6846</v>
      </c>
      <c r="T6850" s="388" t="str">
        <f>IF(_xlfn.IFNA(VLOOKUP(P6850,$AG$3:$AH$83,2,FALSE),"")='11.1'!$D$5,TXM!S6850,"")</f>
        <v/>
      </c>
      <c r="U6850" t="str">
        <f>IFERROR(SMALL($T$5:$T$9000,ROWS($T$5:T6850)),"")</f>
        <v/>
      </c>
    </row>
    <row r="6851" spans="1:21" ht="14.4" customHeight="1" x14ac:dyDescent="0.3">
      <c r="A6851" t="s">
        <v>1639</v>
      </c>
      <c r="D6851" s="388">
        <f>ROWS(C$5:C6851)</f>
        <v>6847</v>
      </c>
      <c r="E6851" s="388" t="str">
        <f>IF(_xlfn.IFNA(VLOOKUP(A6851,$AG$3:$AH$83,2,FALSE),"")='11.1'!$D$5,TXM!D6851,"")</f>
        <v/>
      </c>
      <c r="F6851" t="str">
        <f>IFERROR(SMALL($E$5:$E$9000,ROWS($E$5:E6851)),"")</f>
        <v/>
      </c>
      <c r="I6851" s="371" t="s">
        <v>128</v>
      </c>
      <c r="J6851" t="s">
        <v>813</v>
      </c>
      <c r="K6851" s="372">
        <v>2466198</v>
      </c>
      <c r="L6851" s="388">
        <f>ROWS(K$5:K6851)</f>
        <v>6847</v>
      </c>
      <c r="M6851" s="388" t="str">
        <f>IF(_xlfn.IFNA(VLOOKUP(I6851,$AG$3:$AH$83,2,FALSE),"")='11.1'!$D$5,TXM!L6851,"")</f>
        <v/>
      </c>
      <c r="N6851" t="str">
        <f>IFERROR(SMALL($M$5:$M$9000,ROWS($M$5:M6851)),"")</f>
        <v/>
      </c>
      <c r="P6851" t="s">
        <v>1639</v>
      </c>
      <c r="S6851" s="388">
        <f>ROWS(R$5:R6851)</f>
        <v>6847</v>
      </c>
      <c r="T6851" s="388" t="str">
        <f>IF(_xlfn.IFNA(VLOOKUP(P6851,$AG$3:$AH$83,2,FALSE),"")='11.1'!$D$5,TXM!S6851,"")</f>
        <v/>
      </c>
      <c r="U6851" t="str">
        <f>IFERROR(SMALL($T$5:$T$9000,ROWS($T$5:T6851)),"")</f>
        <v/>
      </c>
    </row>
    <row r="6852" spans="1:21" ht="14.4" customHeight="1" x14ac:dyDescent="0.3">
      <c r="A6852" t="s">
        <v>1639</v>
      </c>
      <c r="D6852" s="388">
        <f>ROWS(C$5:C6852)</f>
        <v>6848</v>
      </c>
      <c r="E6852" s="388" t="str">
        <f>IF(_xlfn.IFNA(VLOOKUP(A6852,$AG$3:$AH$83,2,FALSE),"")='11.1'!$D$5,TXM!D6852,"")</f>
        <v/>
      </c>
      <c r="F6852" t="str">
        <f>IFERROR(SMALL($E$5:$E$9000,ROWS($E$5:E6852)),"")</f>
        <v/>
      </c>
      <c r="I6852" s="371" t="s">
        <v>128</v>
      </c>
      <c r="J6852" t="s">
        <v>1285</v>
      </c>
      <c r="K6852" s="372">
        <v>2267242</v>
      </c>
      <c r="L6852" s="388">
        <f>ROWS(K$5:K6852)</f>
        <v>6848</v>
      </c>
      <c r="M6852" s="388" t="str">
        <f>IF(_xlfn.IFNA(VLOOKUP(I6852,$AG$3:$AH$83,2,FALSE),"")='11.1'!$D$5,TXM!L6852,"")</f>
        <v/>
      </c>
      <c r="N6852" t="str">
        <f>IFERROR(SMALL($M$5:$M$9000,ROWS($M$5:M6852)),"")</f>
        <v/>
      </c>
      <c r="P6852" t="s">
        <v>1639</v>
      </c>
      <c r="S6852" s="388">
        <f>ROWS(R$5:R6852)</f>
        <v>6848</v>
      </c>
      <c r="T6852" s="388" t="str">
        <f>IF(_xlfn.IFNA(VLOOKUP(P6852,$AG$3:$AH$83,2,FALSE),"")='11.1'!$D$5,TXM!S6852,"")</f>
        <v/>
      </c>
      <c r="U6852" t="str">
        <f>IFERROR(SMALL($T$5:$T$9000,ROWS($T$5:T6852)),"")</f>
        <v/>
      </c>
    </row>
    <row r="6853" spans="1:21" ht="14.4" customHeight="1" x14ac:dyDescent="0.3">
      <c r="A6853" t="s">
        <v>1639</v>
      </c>
      <c r="D6853" s="388">
        <f>ROWS(C$5:C6853)</f>
        <v>6849</v>
      </c>
      <c r="E6853" s="388" t="str">
        <f>IF(_xlfn.IFNA(VLOOKUP(A6853,$AG$3:$AH$83,2,FALSE),"")='11.1'!$D$5,TXM!D6853,"")</f>
        <v/>
      </c>
      <c r="F6853" t="str">
        <f>IFERROR(SMALL($E$5:$E$9000,ROWS($E$5:E6853)),"")</f>
        <v/>
      </c>
      <c r="I6853" s="371" t="s">
        <v>128</v>
      </c>
      <c r="J6853" t="s">
        <v>823</v>
      </c>
      <c r="K6853" s="372">
        <v>1837182</v>
      </c>
      <c r="L6853" s="388">
        <f>ROWS(K$5:K6853)</f>
        <v>6849</v>
      </c>
      <c r="M6853" s="388" t="str">
        <f>IF(_xlfn.IFNA(VLOOKUP(I6853,$AG$3:$AH$83,2,FALSE),"")='11.1'!$D$5,TXM!L6853,"")</f>
        <v/>
      </c>
      <c r="N6853" t="str">
        <f>IFERROR(SMALL($M$5:$M$9000,ROWS($M$5:M6853)),"")</f>
        <v/>
      </c>
      <c r="P6853" t="s">
        <v>1639</v>
      </c>
      <c r="S6853" s="388">
        <f>ROWS(R$5:R6853)</f>
        <v>6849</v>
      </c>
      <c r="T6853" s="388" t="str">
        <f>IF(_xlfn.IFNA(VLOOKUP(P6853,$AG$3:$AH$83,2,FALSE),"")='11.1'!$D$5,TXM!S6853,"")</f>
        <v/>
      </c>
      <c r="U6853" t="str">
        <f>IFERROR(SMALL($T$5:$T$9000,ROWS($T$5:T6853)),"")</f>
        <v/>
      </c>
    </row>
    <row r="6854" spans="1:21" ht="14.4" customHeight="1" x14ac:dyDescent="0.3">
      <c r="A6854" t="s">
        <v>1639</v>
      </c>
      <c r="D6854" s="388">
        <f>ROWS(C$5:C6854)</f>
        <v>6850</v>
      </c>
      <c r="E6854" s="388" t="str">
        <f>IF(_xlfn.IFNA(VLOOKUP(A6854,$AG$3:$AH$83,2,FALSE),"")='11.1'!$D$5,TXM!D6854,"")</f>
        <v/>
      </c>
      <c r="F6854" t="str">
        <f>IFERROR(SMALL($E$5:$E$9000,ROWS($E$5:E6854)),"")</f>
        <v/>
      </c>
      <c r="I6854" s="371" t="s">
        <v>128</v>
      </c>
      <c r="J6854" t="s">
        <v>103</v>
      </c>
      <c r="K6854" s="372">
        <v>1516869</v>
      </c>
      <c r="L6854" s="388">
        <f>ROWS(K$5:K6854)</f>
        <v>6850</v>
      </c>
      <c r="M6854" s="388" t="str">
        <f>IF(_xlfn.IFNA(VLOOKUP(I6854,$AG$3:$AH$83,2,FALSE),"")='11.1'!$D$5,TXM!L6854,"")</f>
        <v/>
      </c>
      <c r="N6854" t="str">
        <f>IFERROR(SMALL($M$5:$M$9000,ROWS($M$5:M6854)),"")</f>
        <v/>
      </c>
      <c r="P6854" t="s">
        <v>1639</v>
      </c>
      <c r="S6854" s="388">
        <f>ROWS(R$5:R6854)</f>
        <v>6850</v>
      </c>
      <c r="T6854" s="388" t="str">
        <f>IF(_xlfn.IFNA(VLOOKUP(P6854,$AG$3:$AH$83,2,FALSE),"")='11.1'!$D$5,TXM!S6854,"")</f>
        <v/>
      </c>
      <c r="U6854" t="str">
        <f>IFERROR(SMALL($T$5:$T$9000,ROWS($T$5:T6854)),"")</f>
        <v/>
      </c>
    </row>
    <row r="6855" spans="1:21" ht="14.4" customHeight="1" x14ac:dyDescent="0.3">
      <c r="A6855" t="s">
        <v>1639</v>
      </c>
      <c r="D6855" s="388">
        <f>ROWS(C$5:C6855)</f>
        <v>6851</v>
      </c>
      <c r="E6855" s="388" t="str">
        <f>IF(_xlfn.IFNA(VLOOKUP(A6855,$AG$3:$AH$83,2,FALSE),"")='11.1'!$D$5,TXM!D6855,"")</f>
        <v/>
      </c>
      <c r="F6855" t="str">
        <f>IFERROR(SMALL($E$5:$E$9000,ROWS($E$5:E6855)),"")</f>
        <v/>
      </c>
      <c r="I6855" s="371" t="s">
        <v>128</v>
      </c>
      <c r="J6855" t="s">
        <v>996</v>
      </c>
      <c r="K6855" s="372">
        <v>1434584</v>
      </c>
      <c r="L6855" s="388">
        <f>ROWS(K$5:K6855)</f>
        <v>6851</v>
      </c>
      <c r="M6855" s="388" t="str">
        <f>IF(_xlfn.IFNA(VLOOKUP(I6855,$AG$3:$AH$83,2,FALSE),"")='11.1'!$D$5,TXM!L6855,"")</f>
        <v/>
      </c>
      <c r="N6855" t="str">
        <f>IFERROR(SMALL($M$5:$M$9000,ROWS($M$5:M6855)),"")</f>
        <v/>
      </c>
      <c r="P6855" t="s">
        <v>1639</v>
      </c>
      <c r="S6855" s="388">
        <f>ROWS(R$5:R6855)</f>
        <v>6851</v>
      </c>
      <c r="T6855" s="388" t="str">
        <f>IF(_xlfn.IFNA(VLOOKUP(P6855,$AG$3:$AH$83,2,FALSE),"")='11.1'!$D$5,TXM!S6855,"")</f>
        <v/>
      </c>
      <c r="U6855" t="str">
        <f>IFERROR(SMALL($T$5:$T$9000,ROWS($T$5:T6855)),"")</f>
        <v/>
      </c>
    </row>
    <row r="6856" spans="1:21" ht="14.4" customHeight="1" x14ac:dyDescent="0.3">
      <c r="A6856" t="s">
        <v>1639</v>
      </c>
      <c r="D6856" s="388">
        <f>ROWS(C$5:C6856)</f>
        <v>6852</v>
      </c>
      <c r="E6856" s="388" t="str">
        <f>IF(_xlfn.IFNA(VLOOKUP(A6856,$AG$3:$AH$83,2,FALSE),"")='11.1'!$D$5,TXM!D6856,"")</f>
        <v/>
      </c>
      <c r="F6856" t="str">
        <f>IFERROR(SMALL($E$5:$E$9000,ROWS($E$5:E6856)),"")</f>
        <v/>
      </c>
      <c r="I6856" s="371" t="s">
        <v>128</v>
      </c>
      <c r="J6856" t="s">
        <v>1275</v>
      </c>
      <c r="K6856" s="372">
        <v>1375358</v>
      </c>
      <c r="L6856" s="388">
        <f>ROWS(K$5:K6856)</f>
        <v>6852</v>
      </c>
      <c r="M6856" s="388" t="str">
        <f>IF(_xlfn.IFNA(VLOOKUP(I6856,$AG$3:$AH$83,2,FALSE),"")='11.1'!$D$5,TXM!L6856,"")</f>
        <v/>
      </c>
      <c r="N6856" t="str">
        <f>IFERROR(SMALL($M$5:$M$9000,ROWS($M$5:M6856)),"")</f>
        <v/>
      </c>
      <c r="P6856" t="s">
        <v>1639</v>
      </c>
      <c r="S6856" s="388">
        <f>ROWS(R$5:R6856)</f>
        <v>6852</v>
      </c>
      <c r="T6856" s="388" t="str">
        <f>IF(_xlfn.IFNA(VLOOKUP(P6856,$AG$3:$AH$83,2,FALSE),"")='11.1'!$D$5,TXM!S6856,"")</f>
        <v/>
      </c>
      <c r="U6856" t="str">
        <f>IFERROR(SMALL($T$5:$T$9000,ROWS($T$5:T6856)),"")</f>
        <v/>
      </c>
    </row>
    <row r="6857" spans="1:21" ht="14.4" customHeight="1" x14ac:dyDescent="0.3">
      <c r="A6857" t="s">
        <v>1639</v>
      </c>
      <c r="D6857" s="388">
        <f>ROWS(C$5:C6857)</f>
        <v>6853</v>
      </c>
      <c r="E6857" s="388" t="str">
        <f>IF(_xlfn.IFNA(VLOOKUP(A6857,$AG$3:$AH$83,2,FALSE),"")='11.1'!$D$5,TXM!D6857,"")</f>
        <v/>
      </c>
      <c r="F6857" t="str">
        <f>IFERROR(SMALL($E$5:$E$9000,ROWS($E$5:E6857)),"")</f>
        <v/>
      </c>
      <c r="I6857" s="371" t="s">
        <v>128</v>
      </c>
      <c r="J6857" t="s">
        <v>867</v>
      </c>
      <c r="K6857" s="372">
        <v>1345090</v>
      </c>
      <c r="L6857" s="388">
        <f>ROWS(K$5:K6857)</f>
        <v>6853</v>
      </c>
      <c r="M6857" s="388" t="str">
        <f>IF(_xlfn.IFNA(VLOOKUP(I6857,$AG$3:$AH$83,2,FALSE),"")='11.1'!$D$5,TXM!L6857,"")</f>
        <v/>
      </c>
      <c r="N6857" t="str">
        <f>IFERROR(SMALL($M$5:$M$9000,ROWS($M$5:M6857)),"")</f>
        <v/>
      </c>
      <c r="P6857" t="s">
        <v>1639</v>
      </c>
      <c r="S6857" s="388">
        <f>ROWS(R$5:R6857)</f>
        <v>6853</v>
      </c>
      <c r="T6857" s="388" t="str">
        <f>IF(_xlfn.IFNA(VLOOKUP(P6857,$AG$3:$AH$83,2,FALSE),"")='11.1'!$D$5,TXM!S6857,"")</f>
        <v/>
      </c>
      <c r="U6857" t="str">
        <f>IFERROR(SMALL($T$5:$T$9000,ROWS($T$5:T6857)),"")</f>
        <v/>
      </c>
    </row>
    <row r="6858" spans="1:21" ht="14.4" customHeight="1" x14ac:dyDescent="0.3">
      <c r="A6858" t="s">
        <v>1639</v>
      </c>
      <c r="D6858" s="388">
        <f>ROWS(C$5:C6858)</f>
        <v>6854</v>
      </c>
      <c r="E6858" s="388" t="str">
        <f>IF(_xlfn.IFNA(VLOOKUP(A6858,$AG$3:$AH$83,2,FALSE),"")='11.1'!$D$5,TXM!D6858,"")</f>
        <v/>
      </c>
      <c r="F6858" t="str">
        <f>IFERROR(SMALL($E$5:$E$9000,ROWS($E$5:E6858)),"")</f>
        <v/>
      </c>
      <c r="I6858" s="371" t="s">
        <v>128</v>
      </c>
      <c r="J6858" t="s">
        <v>1252</v>
      </c>
      <c r="K6858" s="372">
        <v>972644</v>
      </c>
      <c r="L6858" s="388">
        <f>ROWS(K$5:K6858)</f>
        <v>6854</v>
      </c>
      <c r="M6858" s="388" t="str">
        <f>IF(_xlfn.IFNA(VLOOKUP(I6858,$AG$3:$AH$83,2,FALSE),"")='11.1'!$D$5,TXM!L6858,"")</f>
        <v/>
      </c>
      <c r="N6858" t="str">
        <f>IFERROR(SMALL($M$5:$M$9000,ROWS($M$5:M6858)),"")</f>
        <v/>
      </c>
      <c r="P6858" t="s">
        <v>1639</v>
      </c>
      <c r="S6858" s="388">
        <f>ROWS(R$5:R6858)</f>
        <v>6854</v>
      </c>
      <c r="T6858" s="388" t="str">
        <f>IF(_xlfn.IFNA(VLOOKUP(P6858,$AG$3:$AH$83,2,FALSE),"")='11.1'!$D$5,TXM!S6858,"")</f>
        <v/>
      </c>
      <c r="U6858" t="str">
        <f>IFERROR(SMALL($T$5:$T$9000,ROWS($T$5:T6858)),"")</f>
        <v/>
      </c>
    </row>
    <row r="6859" spans="1:21" ht="14.4" customHeight="1" x14ac:dyDescent="0.3">
      <c r="A6859" t="s">
        <v>1639</v>
      </c>
      <c r="D6859" s="388">
        <f>ROWS(C$5:C6859)</f>
        <v>6855</v>
      </c>
      <c r="E6859" s="388" t="str">
        <f>IF(_xlfn.IFNA(VLOOKUP(A6859,$AG$3:$AH$83,2,FALSE),"")='11.1'!$D$5,TXM!D6859,"")</f>
        <v/>
      </c>
      <c r="F6859" t="str">
        <f>IFERROR(SMALL($E$5:$E$9000,ROWS($E$5:E6859)),"")</f>
        <v/>
      </c>
      <c r="I6859" s="371" t="s">
        <v>128</v>
      </c>
      <c r="J6859" t="s">
        <v>843</v>
      </c>
      <c r="K6859" s="372">
        <v>949203</v>
      </c>
      <c r="L6859" s="388">
        <f>ROWS(K$5:K6859)</f>
        <v>6855</v>
      </c>
      <c r="M6859" s="388" t="str">
        <f>IF(_xlfn.IFNA(VLOOKUP(I6859,$AG$3:$AH$83,2,FALSE),"")='11.1'!$D$5,TXM!L6859,"")</f>
        <v/>
      </c>
      <c r="N6859" t="str">
        <f>IFERROR(SMALL($M$5:$M$9000,ROWS($M$5:M6859)),"")</f>
        <v/>
      </c>
      <c r="P6859" t="s">
        <v>1639</v>
      </c>
      <c r="S6859" s="388">
        <f>ROWS(R$5:R6859)</f>
        <v>6855</v>
      </c>
      <c r="T6859" s="388" t="str">
        <f>IF(_xlfn.IFNA(VLOOKUP(P6859,$AG$3:$AH$83,2,FALSE),"")='11.1'!$D$5,TXM!S6859,"")</f>
        <v/>
      </c>
      <c r="U6859" t="str">
        <f>IFERROR(SMALL($T$5:$T$9000,ROWS($T$5:T6859)),"")</f>
        <v/>
      </c>
    </row>
    <row r="6860" spans="1:21" ht="14.4" customHeight="1" x14ac:dyDescent="0.3">
      <c r="A6860" t="s">
        <v>1639</v>
      </c>
      <c r="D6860" s="388">
        <f>ROWS(C$5:C6860)</f>
        <v>6856</v>
      </c>
      <c r="E6860" s="388" t="str">
        <f>IF(_xlfn.IFNA(VLOOKUP(A6860,$AG$3:$AH$83,2,FALSE),"")='11.1'!$D$5,TXM!D6860,"")</f>
        <v/>
      </c>
      <c r="F6860" t="str">
        <f>IFERROR(SMALL($E$5:$E$9000,ROWS($E$5:E6860)),"")</f>
        <v/>
      </c>
      <c r="I6860" s="371" t="s">
        <v>128</v>
      </c>
      <c r="J6860" t="s">
        <v>94</v>
      </c>
      <c r="K6860" s="372">
        <v>857588</v>
      </c>
      <c r="L6860" s="388">
        <f>ROWS(K$5:K6860)</f>
        <v>6856</v>
      </c>
      <c r="M6860" s="388" t="str">
        <f>IF(_xlfn.IFNA(VLOOKUP(I6860,$AG$3:$AH$83,2,FALSE),"")='11.1'!$D$5,TXM!L6860,"")</f>
        <v/>
      </c>
      <c r="N6860" t="str">
        <f>IFERROR(SMALL($M$5:$M$9000,ROWS($M$5:M6860)),"")</f>
        <v/>
      </c>
      <c r="P6860" t="s">
        <v>1639</v>
      </c>
      <c r="S6860" s="388">
        <f>ROWS(R$5:R6860)</f>
        <v>6856</v>
      </c>
      <c r="T6860" s="388" t="str">
        <f>IF(_xlfn.IFNA(VLOOKUP(P6860,$AG$3:$AH$83,2,FALSE),"")='11.1'!$D$5,TXM!S6860,"")</f>
        <v/>
      </c>
      <c r="U6860" t="str">
        <f>IFERROR(SMALL($T$5:$T$9000,ROWS($T$5:T6860)),"")</f>
        <v/>
      </c>
    </row>
    <row r="6861" spans="1:21" ht="14.4" customHeight="1" x14ac:dyDescent="0.3">
      <c r="A6861" t="s">
        <v>1639</v>
      </c>
      <c r="D6861" s="388">
        <f>ROWS(C$5:C6861)</f>
        <v>6857</v>
      </c>
      <c r="E6861" s="388" t="str">
        <f>IF(_xlfn.IFNA(VLOOKUP(A6861,$AG$3:$AH$83,2,FALSE),"")='11.1'!$D$5,TXM!D6861,"")</f>
        <v/>
      </c>
      <c r="F6861" t="str">
        <f>IFERROR(SMALL($E$5:$E$9000,ROWS($E$5:E6861)),"")</f>
        <v/>
      </c>
      <c r="I6861" s="371" t="s">
        <v>128</v>
      </c>
      <c r="J6861" t="s">
        <v>173</v>
      </c>
      <c r="K6861" s="372">
        <v>833817</v>
      </c>
      <c r="L6861" s="388">
        <f>ROWS(K$5:K6861)</f>
        <v>6857</v>
      </c>
      <c r="M6861" s="388" t="str">
        <f>IF(_xlfn.IFNA(VLOOKUP(I6861,$AG$3:$AH$83,2,FALSE),"")='11.1'!$D$5,TXM!L6861,"")</f>
        <v/>
      </c>
      <c r="N6861" t="str">
        <f>IFERROR(SMALL($M$5:$M$9000,ROWS($M$5:M6861)),"")</f>
        <v/>
      </c>
      <c r="P6861" t="s">
        <v>1639</v>
      </c>
      <c r="S6861" s="388">
        <f>ROWS(R$5:R6861)</f>
        <v>6857</v>
      </c>
      <c r="T6861" s="388" t="str">
        <f>IF(_xlfn.IFNA(VLOOKUP(P6861,$AG$3:$AH$83,2,FALSE),"")='11.1'!$D$5,TXM!S6861,"")</f>
        <v/>
      </c>
      <c r="U6861" t="str">
        <f>IFERROR(SMALL($T$5:$T$9000,ROWS($T$5:T6861)),"")</f>
        <v/>
      </c>
    </row>
    <row r="6862" spans="1:21" ht="14.4" customHeight="1" x14ac:dyDescent="0.3">
      <c r="A6862" t="s">
        <v>1639</v>
      </c>
      <c r="D6862" s="388">
        <f>ROWS(C$5:C6862)</f>
        <v>6858</v>
      </c>
      <c r="E6862" s="388" t="str">
        <f>IF(_xlfn.IFNA(VLOOKUP(A6862,$AG$3:$AH$83,2,FALSE),"")='11.1'!$D$5,TXM!D6862,"")</f>
        <v/>
      </c>
      <c r="F6862" t="str">
        <f>IFERROR(SMALL($E$5:$E$9000,ROWS($E$5:E6862)),"")</f>
        <v/>
      </c>
      <c r="I6862" s="371" t="s">
        <v>128</v>
      </c>
      <c r="J6862" t="s">
        <v>108</v>
      </c>
      <c r="K6862" s="372">
        <v>718370</v>
      </c>
      <c r="L6862" s="388">
        <f>ROWS(K$5:K6862)</f>
        <v>6858</v>
      </c>
      <c r="M6862" s="388" t="str">
        <f>IF(_xlfn.IFNA(VLOOKUP(I6862,$AG$3:$AH$83,2,FALSE),"")='11.1'!$D$5,TXM!L6862,"")</f>
        <v/>
      </c>
      <c r="N6862" t="str">
        <f>IFERROR(SMALL($M$5:$M$9000,ROWS($M$5:M6862)),"")</f>
        <v/>
      </c>
      <c r="P6862" t="s">
        <v>1639</v>
      </c>
      <c r="S6862" s="388">
        <f>ROWS(R$5:R6862)</f>
        <v>6858</v>
      </c>
      <c r="T6862" s="388" t="str">
        <f>IF(_xlfn.IFNA(VLOOKUP(P6862,$AG$3:$AH$83,2,FALSE),"")='11.1'!$D$5,TXM!S6862,"")</f>
        <v/>
      </c>
      <c r="U6862" t="str">
        <f>IFERROR(SMALL($T$5:$T$9000,ROWS($T$5:T6862)),"")</f>
        <v/>
      </c>
    </row>
    <row r="6863" spans="1:21" ht="14.4" customHeight="1" x14ac:dyDescent="0.3">
      <c r="A6863" t="s">
        <v>1639</v>
      </c>
      <c r="D6863" s="388">
        <f>ROWS(C$5:C6863)</f>
        <v>6859</v>
      </c>
      <c r="E6863" s="388" t="str">
        <f>IF(_xlfn.IFNA(VLOOKUP(A6863,$AG$3:$AH$83,2,FALSE),"")='11.1'!$D$5,TXM!D6863,"")</f>
        <v/>
      </c>
      <c r="F6863" t="str">
        <f>IFERROR(SMALL($E$5:$E$9000,ROWS($E$5:E6863)),"")</f>
        <v/>
      </c>
      <c r="I6863" s="371" t="s">
        <v>128</v>
      </c>
      <c r="J6863" t="s">
        <v>837</v>
      </c>
      <c r="K6863" s="372">
        <v>704053</v>
      </c>
      <c r="L6863" s="388">
        <f>ROWS(K$5:K6863)</f>
        <v>6859</v>
      </c>
      <c r="M6863" s="388" t="str">
        <f>IF(_xlfn.IFNA(VLOOKUP(I6863,$AG$3:$AH$83,2,FALSE),"")='11.1'!$D$5,TXM!L6863,"")</f>
        <v/>
      </c>
      <c r="N6863" t="str">
        <f>IFERROR(SMALL($M$5:$M$9000,ROWS($M$5:M6863)),"")</f>
        <v/>
      </c>
      <c r="P6863" t="s">
        <v>1639</v>
      </c>
      <c r="S6863" s="388">
        <f>ROWS(R$5:R6863)</f>
        <v>6859</v>
      </c>
      <c r="T6863" s="388" t="str">
        <f>IF(_xlfn.IFNA(VLOOKUP(P6863,$AG$3:$AH$83,2,FALSE),"")='11.1'!$D$5,TXM!S6863,"")</f>
        <v/>
      </c>
      <c r="U6863" t="str">
        <f>IFERROR(SMALL($T$5:$T$9000,ROWS($T$5:T6863)),"")</f>
        <v/>
      </c>
    </row>
    <row r="6864" spans="1:21" ht="14.4" customHeight="1" x14ac:dyDescent="0.3">
      <c r="A6864" t="s">
        <v>1639</v>
      </c>
      <c r="D6864" s="388">
        <f>ROWS(C$5:C6864)</f>
        <v>6860</v>
      </c>
      <c r="E6864" s="388" t="str">
        <f>IF(_xlfn.IFNA(VLOOKUP(A6864,$AG$3:$AH$83,2,FALSE),"")='11.1'!$D$5,TXM!D6864,"")</f>
        <v/>
      </c>
      <c r="F6864" t="str">
        <f>IFERROR(SMALL($E$5:$E$9000,ROWS($E$5:E6864)),"")</f>
        <v/>
      </c>
      <c r="I6864" s="371" t="s">
        <v>128</v>
      </c>
      <c r="J6864" t="s">
        <v>999</v>
      </c>
      <c r="K6864" s="372">
        <v>675675</v>
      </c>
      <c r="L6864" s="388">
        <f>ROWS(K$5:K6864)</f>
        <v>6860</v>
      </c>
      <c r="M6864" s="388" t="str">
        <f>IF(_xlfn.IFNA(VLOOKUP(I6864,$AG$3:$AH$83,2,FALSE),"")='11.1'!$D$5,TXM!L6864,"")</f>
        <v/>
      </c>
      <c r="N6864" t="str">
        <f>IFERROR(SMALL($M$5:$M$9000,ROWS($M$5:M6864)),"")</f>
        <v/>
      </c>
      <c r="P6864" t="s">
        <v>1639</v>
      </c>
      <c r="S6864" s="388">
        <f>ROWS(R$5:R6864)</f>
        <v>6860</v>
      </c>
      <c r="T6864" s="388" t="str">
        <f>IF(_xlfn.IFNA(VLOOKUP(P6864,$AG$3:$AH$83,2,FALSE),"")='11.1'!$D$5,TXM!S6864,"")</f>
        <v/>
      </c>
      <c r="U6864" t="str">
        <f>IFERROR(SMALL($T$5:$T$9000,ROWS($T$5:T6864)),"")</f>
        <v/>
      </c>
    </row>
    <row r="6865" spans="1:21" ht="14.4" customHeight="1" x14ac:dyDescent="0.3">
      <c r="A6865" t="s">
        <v>1639</v>
      </c>
      <c r="D6865" s="388">
        <f>ROWS(C$5:C6865)</f>
        <v>6861</v>
      </c>
      <c r="E6865" s="388" t="str">
        <f>IF(_xlfn.IFNA(VLOOKUP(A6865,$AG$3:$AH$83,2,FALSE),"")='11.1'!$D$5,TXM!D6865,"")</f>
        <v/>
      </c>
      <c r="F6865" t="str">
        <f>IFERROR(SMALL($E$5:$E$9000,ROWS($E$5:E6865)),"")</f>
        <v/>
      </c>
      <c r="I6865" s="371" t="s">
        <v>128</v>
      </c>
      <c r="J6865" t="s">
        <v>1000</v>
      </c>
      <c r="K6865" s="372">
        <v>674475</v>
      </c>
      <c r="L6865" s="388">
        <f>ROWS(K$5:K6865)</f>
        <v>6861</v>
      </c>
      <c r="M6865" s="388" t="str">
        <f>IF(_xlfn.IFNA(VLOOKUP(I6865,$AG$3:$AH$83,2,FALSE),"")='11.1'!$D$5,TXM!L6865,"")</f>
        <v/>
      </c>
      <c r="N6865" t="str">
        <f>IFERROR(SMALL($M$5:$M$9000,ROWS($M$5:M6865)),"")</f>
        <v/>
      </c>
      <c r="P6865" t="s">
        <v>1639</v>
      </c>
      <c r="S6865" s="388">
        <f>ROWS(R$5:R6865)</f>
        <v>6861</v>
      </c>
      <c r="T6865" s="388" t="str">
        <f>IF(_xlfn.IFNA(VLOOKUP(P6865,$AG$3:$AH$83,2,FALSE),"")='11.1'!$D$5,TXM!S6865,"")</f>
        <v/>
      </c>
      <c r="U6865" t="str">
        <f>IFERROR(SMALL($T$5:$T$9000,ROWS($T$5:T6865)),"")</f>
        <v/>
      </c>
    </row>
    <row r="6866" spans="1:21" ht="14.4" customHeight="1" x14ac:dyDescent="0.3">
      <c r="A6866" t="s">
        <v>1639</v>
      </c>
      <c r="D6866" s="388">
        <f>ROWS(C$5:C6866)</f>
        <v>6862</v>
      </c>
      <c r="E6866" s="388" t="str">
        <f>IF(_xlfn.IFNA(VLOOKUP(A6866,$AG$3:$AH$83,2,FALSE),"")='11.1'!$D$5,TXM!D6866,"")</f>
        <v/>
      </c>
      <c r="F6866" t="str">
        <f>IFERROR(SMALL($E$5:$E$9000,ROWS($E$5:E6866)),"")</f>
        <v/>
      </c>
      <c r="I6866" s="371" t="s">
        <v>128</v>
      </c>
      <c r="J6866" t="s">
        <v>107</v>
      </c>
      <c r="K6866" s="372">
        <v>615441</v>
      </c>
      <c r="L6866" s="388">
        <f>ROWS(K$5:K6866)</f>
        <v>6862</v>
      </c>
      <c r="M6866" s="388" t="str">
        <f>IF(_xlfn.IFNA(VLOOKUP(I6866,$AG$3:$AH$83,2,FALSE),"")='11.1'!$D$5,TXM!L6866,"")</f>
        <v/>
      </c>
      <c r="N6866" t="str">
        <f>IFERROR(SMALL($M$5:$M$9000,ROWS($M$5:M6866)),"")</f>
        <v/>
      </c>
      <c r="P6866" t="s">
        <v>1639</v>
      </c>
      <c r="S6866" s="388">
        <f>ROWS(R$5:R6866)</f>
        <v>6862</v>
      </c>
      <c r="T6866" s="388" t="str">
        <f>IF(_xlfn.IFNA(VLOOKUP(P6866,$AG$3:$AH$83,2,FALSE),"")='11.1'!$D$5,TXM!S6866,"")</f>
        <v/>
      </c>
      <c r="U6866" t="str">
        <f>IFERROR(SMALL($T$5:$T$9000,ROWS($T$5:T6866)),"")</f>
        <v/>
      </c>
    </row>
    <row r="6867" spans="1:21" ht="14.4" customHeight="1" x14ac:dyDescent="0.3">
      <c r="A6867" t="s">
        <v>1639</v>
      </c>
      <c r="D6867" s="388">
        <f>ROWS(C$5:C6867)</f>
        <v>6863</v>
      </c>
      <c r="E6867" s="388" t="str">
        <f>IF(_xlfn.IFNA(VLOOKUP(A6867,$AG$3:$AH$83,2,FALSE),"")='11.1'!$D$5,TXM!D6867,"")</f>
        <v/>
      </c>
      <c r="F6867" t="str">
        <f>IFERROR(SMALL($E$5:$E$9000,ROWS($E$5:E6867)),"")</f>
        <v/>
      </c>
      <c r="I6867" s="371" t="s">
        <v>128</v>
      </c>
      <c r="J6867" t="s">
        <v>793</v>
      </c>
      <c r="K6867" s="372">
        <v>557246</v>
      </c>
      <c r="L6867" s="388">
        <f>ROWS(K$5:K6867)</f>
        <v>6863</v>
      </c>
      <c r="M6867" s="388" t="str">
        <f>IF(_xlfn.IFNA(VLOOKUP(I6867,$AG$3:$AH$83,2,FALSE),"")='11.1'!$D$5,TXM!L6867,"")</f>
        <v/>
      </c>
      <c r="N6867" t="str">
        <f>IFERROR(SMALL($M$5:$M$9000,ROWS($M$5:M6867)),"")</f>
        <v/>
      </c>
      <c r="P6867" t="s">
        <v>1639</v>
      </c>
      <c r="S6867" s="388">
        <f>ROWS(R$5:R6867)</f>
        <v>6863</v>
      </c>
      <c r="T6867" s="388" t="str">
        <f>IF(_xlfn.IFNA(VLOOKUP(P6867,$AG$3:$AH$83,2,FALSE),"")='11.1'!$D$5,TXM!S6867,"")</f>
        <v/>
      </c>
      <c r="U6867" t="str">
        <f>IFERROR(SMALL($T$5:$T$9000,ROWS($T$5:T6867)),"")</f>
        <v/>
      </c>
    </row>
    <row r="6868" spans="1:21" ht="14.4" customHeight="1" x14ac:dyDescent="0.3">
      <c r="A6868" t="s">
        <v>1639</v>
      </c>
      <c r="D6868" s="388">
        <f>ROWS(C$5:C6868)</f>
        <v>6864</v>
      </c>
      <c r="E6868" s="388" t="str">
        <f>IF(_xlfn.IFNA(VLOOKUP(A6868,$AG$3:$AH$83,2,FALSE),"")='11.1'!$D$5,TXM!D6868,"")</f>
        <v/>
      </c>
      <c r="F6868" t="str">
        <f>IFERROR(SMALL($E$5:$E$9000,ROWS($E$5:E6868)),"")</f>
        <v/>
      </c>
      <c r="I6868" s="371" t="s">
        <v>128</v>
      </c>
      <c r="J6868" t="s">
        <v>106</v>
      </c>
      <c r="K6868" s="372">
        <v>510386</v>
      </c>
      <c r="L6868" s="388">
        <f>ROWS(K$5:K6868)</f>
        <v>6864</v>
      </c>
      <c r="M6868" s="388" t="str">
        <f>IF(_xlfn.IFNA(VLOOKUP(I6868,$AG$3:$AH$83,2,FALSE),"")='11.1'!$D$5,TXM!L6868,"")</f>
        <v/>
      </c>
      <c r="N6868" t="str">
        <f>IFERROR(SMALL($M$5:$M$9000,ROWS($M$5:M6868)),"")</f>
        <v/>
      </c>
      <c r="P6868" t="s">
        <v>1639</v>
      </c>
      <c r="S6868" s="388">
        <f>ROWS(R$5:R6868)</f>
        <v>6864</v>
      </c>
      <c r="T6868" s="388" t="str">
        <f>IF(_xlfn.IFNA(VLOOKUP(P6868,$AG$3:$AH$83,2,FALSE),"")='11.1'!$D$5,TXM!S6868,"")</f>
        <v/>
      </c>
      <c r="U6868" t="str">
        <f>IFERROR(SMALL($T$5:$T$9000,ROWS($T$5:T6868)),"")</f>
        <v/>
      </c>
    </row>
    <row r="6869" spans="1:21" ht="14.4" customHeight="1" x14ac:dyDescent="0.3">
      <c r="A6869" t="s">
        <v>1639</v>
      </c>
      <c r="D6869" s="388">
        <f>ROWS(C$5:C6869)</f>
        <v>6865</v>
      </c>
      <c r="E6869" s="388" t="str">
        <f>IF(_xlfn.IFNA(VLOOKUP(A6869,$AG$3:$AH$83,2,FALSE),"")='11.1'!$D$5,TXM!D6869,"")</f>
        <v/>
      </c>
      <c r="F6869" t="str">
        <f>IFERROR(SMALL($E$5:$E$9000,ROWS($E$5:E6869)),"")</f>
        <v/>
      </c>
      <c r="I6869" s="371" t="s">
        <v>128</v>
      </c>
      <c r="J6869" t="s">
        <v>779</v>
      </c>
      <c r="K6869" s="372">
        <v>404665</v>
      </c>
      <c r="L6869" s="388">
        <f>ROWS(K$5:K6869)</f>
        <v>6865</v>
      </c>
      <c r="M6869" s="388" t="str">
        <f>IF(_xlfn.IFNA(VLOOKUP(I6869,$AG$3:$AH$83,2,FALSE),"")='11.1'!$D$5,TXM!L6869,"")</f>
        <v/>
      </c>
      <c r="N6869" t="str">
        <f>IFERROR(SMALL($M$5:$M$9000,ROWS($M$5:M6869)),"")</f>
        <v/>
      </c>
      <c r="P6869" t="s">
        <v>1639</v>
      </c>
      <c r="S6869" s="388">
        <f>ROWS(R$5:R6869)</f>
        <v>6865</v>
      </c>
      <c r="T6869" s="388" t="str">
        <f>IF(_xlfn.IFNA(VLOOKUP(P6869,$AG$3:$AH$83,2,FALSE),"")='11.1'!$D$5,TXM!S6869,"")</f>
        <v/>
      </c>
      <c r="U6869" t="str">
        <f>IFERROR(SMALL($T$5:$T$9000,ROWS($T$5:T6869)),"")</f>
        <v/>
      </c>
    </row>
    <row r="6870" spans="1:21" ht="14.4" customHeight="1" x14ac:dyDescent="0.3">
      <c r="A6870" t="s">
        <v>1639</v>
      </c>
      <c r="D6870" s="388">
        <f>ROWS(C$5:C6870)</f>
        <v>6866</v>
      </c>
      <c r="E6870" s="388" t="str">
        <f>IF(_xlfn.IFNA(VLOOKUP(A6870,$AG$3:$AH$83,2,FALSE),"")='11.1'!$D$5,TXM!D6870,"")</f>
        <v/>
      </c>
      <c r="F6870" t="str">
        <f>IFERROR(SMALL($E$5:$E$9000,ROWS($E$5:E6870)),"")</f>
        <v/>
      </c>
      <c r="I6870" s="371" t="s">
        <v>128</v>
      </c>
      <c r="J6870" t="s">
        <v>849</v>
      </c>
      <c r="K6870" s="372">
        <v>390230</v>
      </c>
      <c r="L6870" s="388">
        <f>ROWS(K$5:K6870)</f>
        <v>6866</v>
      </c>
      <c r="M6870" s="388" t="str">
        <f>IF(_xlfn.IFNA(VLOOKUP(I6870,$AG$3:$AH$83,2,FALSE),"")='11.1'!$D$5,TXM!L6870,"")</f>
        <v/>
      </c>
      <c r="N6870" t="str">
        <f>IFERROR(SMALL($M$5:$M$9000,ROWS($M$5:M6870)),"")</f>
        <v/>
      </c>
      <c r="P6870" t="s">
        <v>1639</v>
      </c>
      <c r="S6870" s="388">
        <f>ROWS(R$5:R6870)</f>
        <v>6866</v>
      </c>
      <c r="T6870" s="388" t="str">
        <f>IF(_xlfn.IFNA(VLOOKUP(P6870,$AG$3:$AH$83,2,FALSE),"")='11.1'!$D$5,TXM!S6870,"")</f>
        <v/>
      </c>
      <c r="U6870" t="str">
        <f>IFERROR(SMALL($T$5:$T$9000,ROWS($T$5:T6870)),"")</f>
        <v/>
      </c>
    </row>
    <row r="6871" spans="1:21" ht="14.4" customHeight="1" x14ac:dyDescent="0.3">
      <c r="A6871" t="s">
        <v>1639</v>
      </c>
      <c r="D6871" s="388">
        <f>ROWS(C$5:C6871)</f>
        <v>6867</v>
      </c>
      <c r="E6871" s="388" t="str">
        <f>IF(_xlfn.IFNA(VLOOKUP(A6871,$AG$3:$AH$83,2,FALSE),"")='11.1'!$D$5,TXM!D6871,"")</f>
        <v/>
      </c>
      <c r="F6871" t="str">
        <f>IFERROR(SMALL($E$5:$E$9000,ROWS($E$5:E6871)),"")</f>
        <v/>
      </c>
      <c r="I6871" s="371" t="s">
        <v>128</v>
      </c>
      <c r="J6871" t="s">
        <v>821</v>
      </c>
      <c r="K6871" s="372">
        <v>367242</v>
      </c>
      <c r="L6871" s="388">
        <f>ROWS(K$5:K6871)</f>
        <v>6867</v>
      </c>
      <c r="M6871" s="388" t="str">
        <f>IF(_xlfn.IFNA(VLOOKUP(I6871,$AG$3:$AH$83,2,FALSE),"")='11.1'!$D$5,TXM!L6871,"")</f>
        <v/>
      </c>
      <c r="N6871" t="str">
        <f>IFERROR(SMALL($M$5:$M$9000,ROWS($M$5:M6871)),"")</f>
        <v/>
      </c>
      <c r="P6871" t="s">
        <v>1639</v>
      </c>
      <c r="S6871" s="388">
        <f>ROWS(R$5:R6871)</f>
        <v>6867</v>
      </c>
      <c r="T6871" s="388" t="str">
        <f>IF(_xlfn.IFNA(VLOOKUP(P6871,$AG$3:$AH$83,2,FALSE),"")='11.1'!$D$5,TXM!S6871,"")</f>
        <v/>
      </c>
      <c r="U6871" t="str">
        <f>IFERROR(SMALL($T$5:$T$9000,ROWS($T$5:T6871)),"")</f>
        <v/>
      </c>
    </row>
    <row r="6872" spans="1:21" ht="14.4" customHeight="1" x14ac:dyDescent="0.3">
      <c r="A6872" t="s">
        <v>1639</v>
      </c>
      <c r="D6872" s="388">
        <f>ROWS(C$5:C6872)</f>
        <v>6868</v>
      </c>
      <c r="E6872" s="388" t="str">
        <f>IF(_xlfn.IFNA(VLOOKUP(A6872,$AG$3:$AH$83,2,FALSE),"")='11.1'!$D$5,TXM!D6872,"")</f>
        <v/>
      </c>
      <c r="F6872" t="str">
        <f>IFERROR(SMALL($E$5:$E$9000,ROWS($E$5:E6872)),"")</f>
        <v/>
      </c>
      <c r="I6872" s="371" t="s">
        <v>128</v>
      </c>
      <c r="J6872" t="s">
        <v>827</v>
      </c>
      <c r="K6872" s="372">
        <v>207838</v>
      </c>
      <c r="L6872" s="388">
        <f>ROWS(K$5:K6872)</f>
        <v>6868</v>
      </c>
      <c r="M6872" s="388" t="str">
        <f>IF(_xlfn.IFNA(VLOOKUP(I6872,$AG$3:$AH$83,2,FALSE),"")='11.1'!$D$5,TXM!L6872,"")</f>
        <v/>
      </c>
      <c r="N6872" t="str">
        <f>IFERROR(SMALL($M$5:$M$9000,ROWS($M$5:M6872)),"")</f>
        <v/>
      </c>
      <c r="P6872" t="s">
        <v>1639</v>
      </c>
      <c r="S6872" s="388">
        <f>ROWS(R$5:R6872)</f>
        <v>6868</v>
      </c>
      <c r="T6872" s="388" t="str">
        <f>IF(_xlfn.IFNA(VLOOKUP(P6872,$AG$3:$AH$83,2,FALSE),"")='11.1'!$D$5,TXM!S6872,"")</f>
        <v/>
      </c>
      <c r="U6872" t="str">
        <f>IFERROR(SMALL($T$5:$T$9000,ROWS($T$5:T6872)),"")</f>
        <v/>
      </c>
    </row>
    <row r="6873" spans="1:21" ht="14.4" customHeight="1" x14ac:dyDescent="0.3">
      <c r="A6873" t="s">
        <v>1639</v>
      </c>
      <c r="D6873" s="388">
        <f>ROWS(C$5:C6873)</f>
        <v>6869</v>
      </c>
      <c r="E6873" s="388" t="str">
        <f>IF(_xlfn.IFNA(VLOOKUP(A6873,$AG$3:$AH$83,2,FALSE),"")='11.1'!$D$5,TXM!D6873,"")</f>
        <v/>
      </c>
      <c r="F6873" t="str">
        <f>IFERROR(SMALL($E$5:$E$9000,ROWS($E$5:E6873)),"")</f>
        <v/>
      </c>
      <c r="I6873" s="371" t="s">
        <v>128</v>
      </c>
      <c r="J6873" t="s">
        <v>773</v>
      </c>
      <c r="K6873" s="372">
        <v>157011</v>
      </c>
      <c r="L6873" s="388">
        <f>ROWS(K$5:K6873)</f>
        <v>6869</v>
      </c>
      <c r="M6873" s="388" t="str">
        <f>IF(_xlfn.IFNA(VLOOKUP(I6873,$AG$3:$AH$83,2,FALSE),"")='11.1'!$D$5,TXM!L6873,"")</f>
        <v/>
      </c>
      <c r="N6873" t="str">
        <f>IFERROR(SMALL($M$5:$M$9000,ROWS($M$5:M6873)),"")</f>
        <v/>
      </c>
      <c r="P6873" t="s">
        <v>1639</v>
      </c>
      <c r="S6873" s="388">
        <f>ROWS(R$5:R6873)</f>
        <v>6869</v>
      </c>
      <c r="T6873" s="388" t="str">
        <f>IF(_xlfn.IFNA(VLOOKUP(P6873,$AG$3:$AH$83,2,FALSE),"")='11.1'!$D$5,TXM!S6873,"")</f>
        <v/>
      </c>
      <c r="U6873" t="str">
        <f>IFERROR(SMALL($T$5:$T$9000,ROWS($T$5:T6873)),"")</f>
        <v/>
      </c>
    </row>
    <row r="6874" spans="1:21" ht="14.4" customHeight="1" x14ac:dyDescent="0.3">
      <c r="A6874" t="s">
        <v>1639</v>
      </c>
      <c r="D6874" s="388">
        <f>ROWS(C$5:C6874)</f>
        <v>6870</v>
      </c>
      <c r="E6874" s="388" t="str">
        <f>IF(_xlfn.IFNA(VLOOKUP(A6874,$AG$3:$AH$83,2,FALSE),"")='11.1'!$D$5,TXM!D6874,"")</f>
        <v/>
      </c>
      <c r="F6874" t="str">
        <f>IFERROR(SMALL($E$5:$E$9000,ROWS($E$5:E6874)),"")</f>
        <v/>
      </c>
      <c r="I6874" s="371" t="s">
        <v>128</v>
      </c>
      <c r="J6874" t="s">
        <v>1004</v>
      </c>
      <c r="K6874" s="372">
        <v>138293</v>
      </c>
      <c r="L6874" s="388">
        <f>ROWS(K$5:K6874)</f>
        <v>6870</v>
      </c>
      <c r="M6874" s="388" t="str">
        <f>IF(_xlfn.IFNA(VLOOKUP(I6874,$AG$3:$AH$83,2,FALSE),"")='11.1'!$D$5,TXM!L6874,"")</f>
        <v/>
      </c>
      <c r="N6874" t="str">
        <f>IFERROR(SMALL($M$5:$M$9000,ROWS($M$5:M6874)),"")</f>
        <v/>
      </c>
      <c r="P6874" t="s">
        <v>1639</v>
      </c>
      <c r="S6874" s="388">
        <f>ROWS(R$5:R6874)</f>
        <v>6870</v>
      </c>
      <c r="T6874" s="388" t="str">
        <f>IF(_xlfn.IFNA(VLOOKUP(P6874,$AG$3:$AH$83,2,FALSE),"")='11.1'!$D$5,TXM!S6874,"")</f>
        <v/>
      </c>
      <c r="U6874" t="str">
        <f>IFERROR(SMALL($T$5:$T$9000,ROWS($T$5:T6874)),"")</f>
        <v/>
      </c>
    </row>
    <row r="6875" spans="1:21" ht="14.4" customHeight="1" x14ac:dyDescent="0.3">
      <c r="A6875" t="s">
        <v>1639</v>
      </c>
      <c r="D6875" s="388">
        <f>ROWS(C$5:C6875)</f>
        <v>6871</v>
      </c>
      <c r="E6875" s="388" t="str">
        <f>IF(_xlfn.IFNA(VLOOKUP(A6875,$AG$3:$AH$83,2,FALSE),"")='11.1'!$D$5,TXM!D6875,"")</f>
        <v/>
      </c>
      <c r="F6875" t="str">
        <f>IFERROR(SMALL($E$5:$E$9000,ROWS($E$5:E6875)),"")</f>
        <v/>
      </c>
      <c r="I6875" s="371" t="s">
        <v>128</v>
      </c>
      <c r="J6875" t="s">
        <v>859</v>
      </c>
      <c r="K6875" s="372">
        <v>130336</v>
      </c>
      <c r="L6875" s="388">
        <f>ROWS(K$5:K6875)</f>
        <v>6871</v>
      </c>
      <c r="M6875" s="388" t="str">
        <f>IF(_xlfn.IFNA(VLOOKUP(I6875,$AG$3:$AH$83,2,FALSE),"")='11.1'!$D$5,TXM!L6875,"")</f>
        <v/>
      </c>
      <c r="N6875" t="str">
        <f>IFERROR(SMALL($M$5:$M$9000,ROWS($M$5:M6875)),"")</f>
        <v/>
      </c>
      <c r="P6875" t="s">
        <v>1639</v>
      </c>
      <c r="S6875" s="388">
        <f>ROWS(R$5:R6875)</f>
        <v>6871</v>
      </c>
      <c r="T6875" s="388" t="str">
        <f>IF(_xlfn.IFNA(VLOOKUP(P6875,$AG$3:$AH$83,2,FALSE),"")='11.1'!$D$5,TXM!S6875,"")</f>
        <v/>
      </c>
      <c r="U6875" t="str">
        <f>IFERROR(SMALL($T$5:$T$9000,ROWS($T$5:T6875)),"")</f>
        <v/>
      </c>
    </row>
    <row r="6876" spans="1:21" ht="14.4" customHeight="1" x14ac:dyDescent="0.3">
      <c r="A6876" t="s">
        <v>1639</v>
      </c>
      <c r="D6876" s="388">
        <f>ROWS(C$5:C6876)</f>
        <v>6872</v>
      </c>
      <c r="E6876" s="388" t="str">
        <f>IF(_xlfn.IFNA(VLOOKUP(A6876,$AG$3:$AH$83,2,FALSE),"")='11.1'!$D$5,TXM!D6876,"")</f>
        <v/>
      </c>
      <c r="F6876" t="str">
        <f>IFERROR(SMALL($E$5:$E$9000,ROWS($E$5:E6876)),"")</f>
        <v/>
      </c>
      <c r="I6876" s="371" t="s">
        <v>128</v>
      </c>
      <c r="J6876" t="s">
        <v>785</v>
      </c>
      <c r="K6876" s="372">
        <v>127247</v>
      </c>
      <c r="L6876" s="388">
        <f>ROWS(K$5:K6876)</f>
        <v>6872</v>
      </c>
      <c r="M6876" s="388" t="str">
        <f>IF(_xlfn.IFNA(VLOOKUP(I6876,$AG$3:$AH$83,2,FALSE),"")='11.1'!$D$5,TXM!L6876,"")</f>
        <v/>
      </c>
      <c r="N6876" t="str">
        <f>IFERROR(SMALL($M$5:$M$9000,ROWS($M$5:M6876)),"")</f>
        <v/>
      </c>
      <c r="P6876" t="s">
        <v>1639</v>
      </c>
      <c r="S6876" s="388">
        <f>ROWS(R$5:R6876)</f>
        <v>6872</v>
      </c>
      <c r="T6876" s="388" t="str">
        <f>IF(_xlfn.IFNA(VLOOKUP(P6876,$AG$3:$AH$83,2,FALSE),"")='11.1'!$D$5,TXM!S6876,"")</f>
        <v/>
      </c>
      <c r="U6876" t="str">
        <f>IFERROR(SMALL($T$5:$T$9000,ROWS($T$5:T6876)),"")</f>
        <v/>
      </c>
    </row>
    <row r="6877" spans="1:21" ht="14.4" customHeight="1" x14ac:dyDescent="0.3">
      <c r="A6877" t="s">
        <v>1639</v>
      </c>
      <c r="D6877" s="388">
        <f>ROWS(C$5:C6877)</f>
        <v>6873</v>
      </c>
      <c r="E6877" s="388" t="str">
        <f>IF(_xlfn.IFNA(VLOOKUP(A6877,$AG$3:$AH$83,2,FALSE),"")='11.1'!$D$5,TXM!D6877,"")</f>
        <v/>
      </c>
      <c r="F6877" t="str">
        <f>IFERROR(SMALL($E$5:$E$9000,ROWS($E$5:E6877)),"")</f>
        <v/>
      </c>
      <c r="I6877" s="371" t="s">
        <v>128</v>
      </c>
      <c r="J6877" t="s">
        <v>1006</v>
      </c>
      <c r="K6877" s="372">
        <v>124424</v>
      </c>
      <c r="L6877" s="388">
        <f>ROWS(K$5:K6877)</f>
        <v>6873</v>
      </c>
      <c r="M6877" s="388" t="str">
        <f>IF(_xlfn.IFNA(VLOOKUP(I6877,$AG$3:$AH$83,2,FALSE),"")='11.1'!$D$5,TXM!L6877,"")</f>
        <v/>
      </c>
      <c r="N6877" t="str">
        <f>IFERROR(SMALL($M$5:$M$9000,ROWS($M$5:M6877)),"")</f>
        <v/>
      </c>
      <c r="P6877" t="s">
        <v>1639</v>
      </c>
      <c r="S6877" s="388">
        <f>ROWS(R$5:R6877)</f>
        <v>6873</v>
      </c>
      <c r="T6877" s="388" t="str">
        <f>IF(_xlfn.IFNA(VLOOKUP(P6877,$AG$3:$AH$83,2,FALSE),"")='11.1'!$D$5,TXM!S6877,"")</f>
        <v/>
      </c>
      <c r="U6877" t="str">
        <f>IFERROR(SMALL($T$5:$T$9000,ROWS($T$5:T6877)),"")</f>
        <v/>
      </c>
    </row>
    <row r="6878" spans="1:21" ht="14.4" customHeight="1" x14ac:dyDescent="0.3">
      <c r="A6878" t="s">
        <v>1639</v>
      </c>
      <c r="D6878" s="388">
        <f>ROWS(C$5:C6878)</f>
        <v>6874</v>
      </c>
      <c r="E6878" s="388" t="str">
        <f>IF(_xlfn.IFNA(VLOOKUP(A6878,$AG$3:$AH$83,2,FALSE),"")='11.1'!$D$5,TXM!D6878,"")</f>
        <v/>
      </c>
      <c r="F6878" t="str">
        <f>IFERROR(SMALL($E$5:$E$9000,ROWS($E$5:E6878)),"")</f>
        <v/>
      </c>
      <c r="I6878" s="371" t="s">
        <v>128</v>
      </c>
      <c r="J6878" t="s">
        <v>789</v>
      </c>
      <c r="K6878" s="372">
        <v>118244</v>
      </c>
      <c r="L6878" s="388">
        <f>ROWS(K$5:K6878)</f>
        <v>6874</v>
      </c>
      <c r="M6878" s="388" t="str">
        <f>IF(_xlfn.IFNA(VLOOKUP(I6878,$AG$3:$AH$83,2,FALSE),"")='11.1'!$D$5,TXM!L6878,"")</f>
        <v/>
      </c>
      <c r="N6878" t="str">
        <f>IFERROR(SMALL($M$5:$M$9000,ROWS($M$5:M6878)),"")</f>
        <v/>
      </c>
      <c r="P6878" t="s">
        <v>1639</v>
      </c>
      <c r="S6878" s="388">
        <f>ROWS(R$5:R6878)</f>
        <v>6874</v>
      </c>
      <c r="T6878" s="388" t="str">
        <f>IF(_xlfn.IFNA(VLOOKUP(P6878,$AG$3:$AH$83,2,FALSE),"")='11.1'!$D$5,TXM!S6878,"")</f>
        <v/>
      </c>
      <c r="U6878" t="str">
        <f>IFERROR(SMALL($T$5:$T$9000,ROWS($T$5:T6878)),"")</f>
        <v/>
      </c>
    </row>
    <row r="6879" spans="1:21" ht="14.4" customHeight="1" x14ac:dyDescent="0.3">
      <c r="A6879" t="s">
        <v>1639</v>
      </c>
      <c r="D6879" s="388">
        <f>ROWS(C$5:C6879)</f>
        <v>6875</v>
      </c>
      <c r="E6879" s="388" t="str">
        <f>IF(_xlfn.IFNA(VLOOKUP(A6879,$AG$3:$AH$83,2,FALSE),"")='11.1'!$D$5,TXM!D6879,"")</f>
        <v/>
      </c>
      <c r="F6879" t="str">
        <f>IFERROR(SMALL($E$5:$E$9000,ROWS($E$5:E6879)),"")</f>
        <v/>
      </c>
      <c r="I6879" s="371" t="s">
        <v>128</v>
      </c>
      <c r="J6879" t="s">
        <v>98</v>
      </c>
      <c r="K6879" s="372">
        <v>91889</v>
      </c>
      <c r="L6879" s="388">
        <f>ROWS(K$5:K6879)</f>
        <v>6875</v>
      </c>
      <c r="M6879" s="388" t="str">
        <f>IF(_xlfn.IFNA(VLOOKUP(I6879,$AG$3:$AH$83,2,FALSE),"")='11.1'!$D$5,TXM!L6879,"")</f>
        <v/>
      </c>
      <c r="N6879" t="str">
        <f>IFERROR(SMALL($M$5:$M$9000,ROWS($M$5:M6879)),"")</f>
        <v/>
      </c>
      <c r="P6879" t="s">
        <v>1639</v>
      </c>
      <c r="S6879" s="388">
        <f>ROWS(R$5:R6879)</f>
        <v>6875</v>
      </c>
      <c r="T6879" s="388" t="str">
        <f>IF(_xlfn.IFNA(VLOOKUP(P6879,$AG$3:$AH$83,2,FALSE),"")='11.1'!$D$5,TXM!S6879,"")</f>
        <v/>
      </c>
      <c r="U6879" t="str">
        <f>IFERROR(SMALL($T$5:$T$9000,ROWS($T$5:T6879)),"")</f>
        <v/>
      </c>
    </row>
    <row r="6880" spans="1:21" ht="14.4" customHeight="1" x14ac:dyDescent="0.3">
      <c r="A6880" t="s">
        <v>1639</v>
      </c>
      <c r="D6880" s="388">
        <f>ROWS(C$5:C6880)</f>
        <v>6876</v>
      </c>
      <c r="E6880" s="388" t="str">
        <f>IF(_xlfn.IFNA(VLOOKUP(A6880,$AG$3:$AH$83,2,FALSE),"")='11.1'!$D$5,TXM!D6880,"")</f>
        <v/>
      </c>
      <c r="F6880" t="str">
        <f>IFERROR(SMALL($E$5:$E$9000,ROWS($E$5:E6880)),"")</f>
        <v/>
      </c>
      <c r="I6880" s="371" t="s">
        <v>128</v>
      </c>
      <c r="J6880" t="s">
        <v>1434</v>
      </c>
      <c r="K6880" s="372">
        <v>82094</v>
      </c>
      <c r="L6880" s="388">
        <f>ROWS(K$5:K6880)</f>
        <v>6876</v>
      </c>
      <c r="M6880" s="388" t="str">
        <f>IF(_xlfn.IFNA(VLOOKUP(I6880,$AG$3:$AH$83,2,FALSE),"")='11.1'!$D$5,TXM!L6880,"")</f>
        <v/>
      </c>
      <c r="N6880" t="str">
        <f>IFERROR(SMALL($M$5:$M$9000,ROWS($M$5:M6880)),"")</f>
        <v/>
      </c>
      <c r="P6880" t="s">
        <v>1639</v>
      </c>
      <c r="S6880" s="388">
        <f>ROWS(R$5:R6880)</f>
        <v>6876</v>
      </c>
      <c r="T6880" s="388" t="str">
        <f>IF(_xlfn.IFNA(VLOOKUP(P6880,$AG$3:$AH$83,2,FALSE),"")='11.1'!$D$5,TXM!S6880,"")</f>
        <v/>
      </c>
      <c r="U6880" t="str">
        <f>IFERROR(SMALL($T$5:$T$9000,ROWS($T$5:T6880)),"")</f>
        <v/>
      </c>
    </row>
    <row r="6881" spans="1:21" ht="14.4" customHeight="1" x14ac:dyDescent="0.3">
      <c r="A6881" t="s">
        <v>1639</v>
      </c>
      <c r="D6881" s="388">
        <f>ROWS(C$5:C6881)</f>
        <v>6877</v>
      </c>
      <c r="E6881" s="388" t="str">
        <f>IF(_xlfn.IFNA(VLOOKUP(A6881,$AG$3:$AH$83,2,FALSE),"")='11.1'!$D$5,TXM!D6881,"")</f>
        <v/>
      </c>
      <c r="F6881" t="str">
        <f>IFERROR(SMALL($E$5:$E$9000,ROWS($E$5:E6881)),"")</f>
        <v/>
      </c>
      <c r="I6881" s="371" t="s">
        <v>128</v>
      </c>
      <c r="J6881" t="s">
        <v>799</v>
      </c>
      <c r="K6881" s="372">
        <v>75539</v>
      </c>
      <c r="L6881" s="388">
        <f>ROWS(K$5:K6881)</f>
        <v>6877</v>
      </c>
      <c r="M6881" s="388" t="str">
        <f>IF(_xlfn.IFNA(VLOOKUP(I6881,$AG$3:$AH$83,2,FALSE),"")='11.1'!$D$5,TXM!L6881,"")</f>
        <v/>
      </c>
      <c r="N6881" t="str">
        <f>IFERROR(SMALL($M$5:$M$9000,ROWS($M$5:M6881)),"")</f>
        <v/>
      </c>
      <c r="P6881" t="s">
        <v>1639</v>
      </c>
      <c r="S6881" s="388">
        <f>ROWS(R$5:R6881)</f>
        <v>6877</v>
      </c>
      <c r="T6881" s="388" t="str">
        <f>IF(_xlfn.IFNA(VLOOKUP(P6881,$AG$3:$AH$83,2,FALSE),"")='11.1'!$D$5,TXM!S6881,"")</f>
        <v/>
      </c>
      <c r="U6881" t="str">
        <f>IFERROR(SMALL($T$5:$T$9000,ROWS($T$5:T6881)),"")</f>
        <v/>
      </c>
    </row>
    <row r="6882" spans="1:21" ht="14.4" customHeight="1" x14ac:dyDescent="0.3">
      <c r="A6882" t="s">
        <v>1639</v>
      </c>
      <c r="D6882" s="388">
        <f>ROWS(C$5:C6882)</f>
        <v>6878</v>
      </c>
      <c r="E6882" s="388" t="str">
        <f>IF(_xlfn.IFNA(VLOOKUP(A6882,$AG$3:$AH$83,2,FALSE),"")='11.1'!$D$5,TXM!D6882,"")</f>
        <v/>
      </c>
      <c r="F6882" t="str">
        <f>IFERROR(SMALL($E$5:$E$9000,ROWS($E$5:E6882)),"")</f>
        <v/>
      </c>
      <c r="I6882" s="371" t="s">
        <v>128</v>
      </c>
      <c r="J6882" t="s">
        <v>819</v>
      </c>
      <c r="K6882" s="372">
        <v>62890</v>
      </c>
      <c r="L6882" s="388">
        <f>ROWS(K$5:K6882)</f>
        <v>6878</v>
      </c>
      <c r="M6882" s="388" t="str">
        <f>IF(_xlfn.IFNA(VLOOKUP(I6882,$AG$3:$AH$83,2,FALSE),"")='11.1'!$D$5,TXM!L6882,"")</f>
        <v/>
      </c>
      <c r="N6882" t="str">
        <f>IFERROR(SMALL($M$5:$M$9000,ROWS($M$5:M6882)),"")</f>
        <v/>
      </c>
      <c r="P6882" t="s">
        <v>1639</v>
      </c>
      <c r="S6882" s="388">
        <f>ROWS(R$5:R6882)</f>
        <v>6878</v>
      </c>
      <c r="T6882" s="388" t="str">
        <f>IF(_xlfn.IFNA(VLOOKUP(P6882,$AG$3:$AH$83,2,FALSE),"")='11.1'!$D$5,TXM!S6882,"")</f>
        <v/>
      </c>
      <c r="U6882" t="str">
        <f>IFERROR(SMALL($T$5:$T$9000,ROWS($T$5:T6882)),"")</f>
        <v/>
      </c>
    </row>
    <row r="6883" spans="1:21" ht="14.4" customHeight="1" x14ac:dyDescent="0.3">
      <c r="A6883" t="s">
        <v>1639</v>
      </c>
      <c r="D6883" s="388">
        <f>ROWS(C$5:C6883)</f>
        <v>6879</v>
      </c>
      <c r="E6883" s="388" t="str">
        <f>IF(_xlfn.IFNA(VLOOKUP(A6883,$AG$3:$AH$83,2,FALSE),"")='11.1'!$D$5,TXM!D6883,"")</f>
        <v/>
      </c>
      <c r="F6883" t="str">
        <f>IFERROR(SMALL($E$5:$E$9000,ROWS($E$5:E6883)),"")</f>
        <v/>
      </c>
      <c r="I6883" s="371" t="s">
        <v>128</v>
      </c>
      <c r="J6883" t="s">
        <v>829</v>
      </c>
      <c r="K6883" s="372">
        <v>61755</v>
      </c>
      <c r="L6883" s="388">
        <f>ROWS(K$5:K6883)</f>
        <v>6879</v>
      </c>
      <c r="M6883" s="388" t="str">
        <f>IF(_xlfn.IFNA(VLOOKUP(I6883,$AG$3:$AH$83,2,FALSE),"")='11.1'!$D$5,TXM!L6883,"")</f>
        <v/>
      </c>
      <c r="N6883" t="str">
        <f>IFERROR(SMALL($M$5:$M$9000,ROWS($M$5:M6883)),"")</f>
        <v/>
      </c>
      <c r="P6883" t="s">
        <v>1639</v>
      </c>
      <c r="S6883" s="388">
        <f>ROWS(R$5:R6883)</f>
        <v>6879</v>
      </c>
      <c r="T6883" s="388" t="str">
        <f>IF(_xlfn.IFNA(VLOOKUP(P6883,$AG$3:$AH$83,2,FALSE),"")='11.1'!$D$5,TXM!S6883,"")</f>
        <v/>
      </c>
      <c r="U6883" t="str">
        <f>IFERROR(SMALL($T$5:$T$9000,ROWS($T$5:T6883)),"")</f>
        <v/>
      </c>
    </row>
    <row r="6884" spans="1:21" ht="14.4" customHeight="1" x14ac:dyDescent="0.3">
      <c r="A6884" t="s">
        <v>1639</v>
      </c>
      <c r="D6884" s="388">
        <f>ROWS(C$5:C6884)</f>
        <v>6880</v>
      </c>
      <c r="E6884" s="388" t="str">
        <f>IF(_xlfn.IFNA(VLOOKUP(A6884,$AG$3:$AH$83,2,FALSE),"")='11.1'!$D$5,TXM!D6884,"")</f>
        <v/>
      </c>
      <c r="F6884" t="str">
        <f>IFERROR(SMALL($E$5:$E$9000,ROWS($E$5:E6884)),"")</f>
        <v/>
      </c>
      <c r="I6884" s="371" t="s">
        <v>128</v>
      </c>
      <c r="J6884" t="s">
        <v>1318</v>
      </c>
      <c r="K6884" s="372">
        <v>52687</v>
      </c>
      <c r="L6884" s="388">
        <f>ROWS(K$5:K6884)</f>
        <v>6880</v>
      </c>
      <c r="M6884" s="388" t="str">
        <f>IF(_xlfn.IFNA(VLOOKUP(I6884,$AG$3:$AH$83,2,FALSE),"")='11.1'!$D$5,TXM!L6884,"")</f>
        <v/>
      </c>
      <c r="N6884" t="str">
        <f>IFERROR(SMALL($M$5:$M$9000,ROWS($M$5:M6884)),"")</f>
        <v/>
      </c>
      <c r="P6884" t="s">
        <v>1639</v>
      </c>
      <c r="S6884" s="388">
        <f>ROWS(R$5:R6884)</f>
        <v>6880</v>
      </c>
      <c r="T6884" s="388" t="str">
        <f>IF(_xlfn.IFNA(VLOOKUP(P6884,$AG$3:$AH$83,2,FALSE),"")='11.1'!$D$5,TXM!S6884,"")</f>
        <v/>
      </c>
      <c r="U6884" t="str">
        <f>IFERROR(SMALL($T$5:$T$9000,ROWS($T$5:T6884)),"")</f>
        <v/>
      </c>
    </row>
    <row r="6885" spans="1:21" ht="14.4" customHeight="1" x14ac:dyDescent="0.3">
      <c r="A6885" t="s">
        <v>1639</v>
      </c>
      <c r="D6885" s="388">
        <f>ROWS(C$5:C6885)</f>
        <v>6881</v>
      </c>
      <c r="E6885" s="388" t="str">
        <f>IF(_xlfn.IFNA(VLOOKUP(A6885,$AG$3:$AH$83,2,FALSE),"")='11.1'!$D$5,TXM!D6885,"")</f>
        <v/>
      </c>
      <c r="F6885" t="str">
        <f>IFERROR(SMALL($E$5:$E$9000,ROWS($E$5:E6885)),"")</f>
        <v/>
      </c>
      <c r="I6885" s="371" t="s">
        <v>128</v>
      </c>
      <c r="J6885" t="s">
        <v>825</v>
      </c>
      <c r="K6885" s="372">
        <v>35397</v>
      </c>
      <c r="L6885" s="388">
        <f>ROWS(K$5:K6885)</f>
        <v>6881</v>
      </c>
      <c r="M6885" s="388" t="str">
        <f>IF(_xlfn.IFNA(VLOOKUP(I6885,$AG$3:$AH$83,2,FALSE),"")='11.1'!$D$5,TXM!L6885,"")</f>
        <v/>
      </c>
      <c r="N6885" t="str">
        <f>IFERROR(SMALL($M$5:$M$9000,ROWS($M$5:M6885)),"")</f>
        <v/>
      </c>
      <c r="P6885" t="s">
        <v>1639</v>
      </c>
      <c r="S6885" s="388">
        <f>ROWS(R$5:R6885)</f>
        <v>6881</v>
      </c>
      <c r="T6885" s="388" t="str">
        <f>IF(_xlfn.IFNA(VLOOKUP(P6885,$AG$3:$AH$83,2,FALSE),"")='11.1'!$D$5,TXM!S6885,"")</f>
        <v/>
      </c>
      <c r="U6885" t="str">
        <f>IFERROR(SMALL($T$5:$T$9000,ROWS($T$5:T6885)),"")</f>
        <v/>
      </c>
    </row>
    <row r="6886" spans="1:21" ht="14.4" customHeight="1" x14ac:dyDescent="0.3">
      <c r="A6886" t="s">
        <v>1639</v>
      </c>
      <c r="D6886" s="388">
        <f>ROWS(C$5:C6886)</f>
        <v>6882</v>
      </c>
      <c r="E6886" s="388" t="str">
        <f>IF(_xlfn.IFNA(VLOOKUP(A6886,$AG$3:$AH$83,2,FALSE),"")='11.1'!$D$5,TXM!D6886,"")</f>
        <v/>
      </c>
      <c r="F6886" t="str">
        <f>IFERROR(SMALL($E$5:$E$9000,ROWS($E$5:E6886)),"")</f>
        <v/>
      </c>
      <c r="I6886" s="371" t="s">
        <v>128</v>
      </c>
      <c r="J6886" t="s">
        <v>861</v>
      </c>
      <c r="K6886" s="372">
        <v>30847</v>
      </c>
      <c r="L6886" s="388">
        <f>ROWS(K$5:K6886)</f>
        <v>6882</v>
      </c>
      <c r="M6886" s="388" t="str">
        <f>IF(_xlfn.IFNA(VLOOKUP(I6886,$AG$3:$AH$83,2,FALSE),"")='11.1'!$D$5,TXM!L6886,"")</f>
        <v/>
      </c>
      <c r="N6886" t="str">
        <f>IFERROR(SMALL($M$5:$M$9000,ROWS($M$5:M6886)),"")</f>
        <v/>
      </c>
      <c r="P6886" t="s">
        <v>1639</v>
      </c>
      <c r="S6886" s="388">
        <f>ROWS(R$5:R6886)</f>
        <v>6882</v>
      </c>
      <c r="T6886" s="388" t="str">
        <f>IF(_xlfn.IFNA(VLOOKUP(P6886,$AG$3:$AH$83,2,FALSE),"")='11.1'!$D$5,TXM!S6886,"")</f>
        <v/>
      </c>
      <c r="U6886" t="str">
        <f>IFERROR(SMALL($T$5:$T$9000,ROWS($T$5:T6886)),"")</f>
        <v/>
      </c>
    </row>
    <row r="6887" spans="1:21" ht="14.4" customHeight="1" x14ac:dyDescent="0.3">
      <c r="A6887" t="s">
        <v>1639</v>
      </c>
      <c r="D6887" s="388">
        <f>ROWS(C$5:C6887)</f>
        <v>6883</v>
      </c>
      <c r="E6887" s="388" t="str">
        <f>IF(_xlfn.IFNA(VLOOKUP(A6887,$AG$3:$AH$83,2,FALSE),"")='11.1'!$D$5,TXM!D6887,"")</f>
        <v/>
      </c>
      <c r="F6887" t="str">
        <f>IFERROR(SMALL($E$5:$E$9000,ROWS($E$5:E6887)),"")</f>
        <v/>
      </c>
      <c r="I6887" s="371" t="s">
        <v>128</v>
      </c>
      <c r="J6887" t="s">
        <v>1005</v>
      </c>
      <c r="K6887" s="372">
        <v>30809</v>
      </c>
      <c r="L6887" s="388">
        <f>ROWS(K$5:K6887)</f>
        <v>6883</v>
      </c>
      <c r="M6887" s="388" t="str">
        <f>IF(_xlfn.IFNA(VLOOKUP(I6887,$AG$3:$AH$83,2,FALSE),"")='11.1'!$D$5,TXM!L6887,"")</f>
        <v/>
      </c>
      <c r="N6887" t="str">
        <f>IFERROR(SMALL($M$5:$M$9000,ROWS($M$5:M6887)),"")</f>
        <v/>
      </c>
      <c r="P6887" t="s">
        <v>1639</v>
      </c>
      <c r="S6887" s="388">
        <f>ROWS(R$5:R6887)</f>
        <v>6883</v>
      </c>
      <c r="T6887" s="388" t="str">
        <f>IF(_xlfn.IFNA(VLOOKUP(P6887,$AG$3:$AH$83,2,FALSE),"")='11.1'!$D$5,TXM!S6887,"")</f>
        <v/>
      </c>
      <c r="U6887" t="str">
        <f>IFERROR(SMALL($T$5:$T$9000,ROWS($T$5:T6887)),"")</f>
        <v/>
      </c>
    </row>
    <row r="6888" spans="1:21" ht="14.4" customHeight="1" x14ac:dyDescent="0.3">
      <c r="A6888" t="s">
        <v>1639</v>
      </c>
      <c r="D6888" s="388">
        <f>ROWS(C$5:C6888)</f>
        <v>6884</v>
      </c>
      <c r="E6888" s="388" t="str">
        <f>IF(_xlfn.IFNA(VLOOKUP(A6888,$AG$3:$AH$83,2,FALSE),"")='11.1'!$D$5,TXM!D6888,"")</f>
        <v/>
      </c>
      <c r="F6888" t="str">
        <f>IFERROR(SMALL($E$5:$E$9000,ROWS($E$5:E6888)),"")</f>
        <v/>
      </c>
      <c r="I6888" s="371" t="s">
        <v>128</v>
      </c>
      <c r="J6888" t="s">
        <v>104</v>
      </c>
      <c r="K6888" s="372">
        <v>16369</v>
      </c>
      <c r="L6888" s="388">
        <f>ROWS(K$5:K6888)</f>
        <v>6884</v>
      </c>
      <c r="M6888" s="388" t="str">
        <f>IF(_xlfn.IFNA(VLOOKUP(I6888,$AG$3:$AH$83,2,FALSE),"")='11.1'!$D$5,TXM!L6888,"")</f>
        <v/>
      </c>
      <c r="N6888" t="str">
        <f>IFERROR(SMALL($M$5:$M$9000,ROWS($M$5:M6888)),"")</f>
        <v/>
      </c>
      <c r="P6888" t="s">
        <v>1639</v>
      </c>
      <c r="S6888" s="388">
        <f>ROWS(R$5:R6888)</f>
        <v>6884</v>
      </c>
      <c r="T6888" s="388" t="str">
        <f>IF(_xlfn.IFNA(VLOOKUP(P6888,$AG$3:$AH$83,2,FALSE),"")='11.1'!$D$5,TXM!S6888,"")</f>
        <v/>
      </c>
      <c r="U6888" t="str">
        <f>IFERROR(SMALL($T$5:$T$9000,ROWS($T$5:T6888)),"")</f>
        <v/>
      </c>
    </row>
    <row r="6889" spans="1:21" ht="14.4" customHeight="1" x14ac:dyDescent="0.3">
      <c r="A6889" t="s">
        <v>1639</v>
      </c>
      <c r="D6889" s="388">
        <f>ROWS(C$5:C6889)</f>
        <v>6885</v>
      </c>
      <c r="E6889" s="388" t="str">
        <f>IF(_xlfn.IFNA(VLOOKUP(A6889,$AG$3:$AH$83,2,FALSE),"")='11.1'!$D$5,TXM!D6889,"")</f>
        <v/>
      </c>
      <c r="F6889" t="str">
        <f>IFERROR(SMALL($E$5:$E$9000,ROWS($E$5:E6889)),"")</f>
        <v/>
      </c>
      <c r="I6889" s="371" t="s">
        <v>128</v>
      </c>
      <c r="J6889" t="s">
        <v>845</v>
      </c>
      <c r="K6889" s="372">
        <v>13487</v>
      </c>
      <c r="L6889" s="388">
        <f>ROWS(K$5:K6889)</f>
        <v>6885</v>
      </c>
      <c r="M6889" s="388" t="str">
        <f>IF(_xlfn.IFNA(VLOOKUP(I6889,$AG$3:$AH$83,2,FALSE),"")='11.1'!$D$5,TXM!L6889,"")</f>
        <v/>
      </c>
      <c r="N6889" t="str">
        <f>IFERROR(SMALL($M$5:$M$9000,ROWS($M$5:M6889)),"")</f>
        <v/>
      </c>
      <c r="P6889" t="s">
        <v>1639</v>
      </c>
      <c r="S6889" s="388">
        <f>ROWS(R$5:R6889)</f>
        <v>6885</v>
      </c>
      <c r="T6889" s="388" t="str">
        <f>IF(_xlfn.IFNA(VLOOKUP(P6889,$AG$3:$AH$83,2,FALSE),"")='11.1'!$D$5,TXM!S6889,"")</f>
        <v/>
      </c>
      <c r="U6889" t="str">
        <f>IFERROR(SMALL($T$5:$T$9000,ROWS($T$5:T6889)),"")</f>
        <v/>
      </c>
    </row>
    <row r="6890" spans="1:21" ht="14.4" customHeight="1" x14ac:dyDescent="0.3">
      <c r="A6890" t="s">
        <v>1639</v>
      </c>
      <c r="D6890" s="388">
        <f>ROWS(C$5:C6890)</f>
        <v>6886</v>
      </c>
      <c r="E6890" s="388" t="str">
        <f>IF(_xlfn.IFNA(VLOOKUP(A6890,$AG$3:$AH$83,2,FALSE),"")='11.1'!$D$5,TXM!D6890,"")</f>
        <v/>
      </c>
      <c r="F6890" t="str">
        <f>IFERROR(SMALL($E$5:$E$9000,ROWS($E$5:E6890)),"")</f>
        <v/>
      </c>
      <c r="I6890" s="371" t="s">
        <v>128</v>
      </c>
      <c r="J6890" t="s">
        <v>817</v>
      </c>
      <c r="K6890" s="372">
        <v>8223</v>
      </c>
      <c r="L6890" s="388">
        <f>ROWS(K$5:K6890)</f>
        <v>6886</v>
      </c>
      <c r="M6890" s="388" t="str">
        <f>IF(_xlfn.IFNA(VLOOKUP(I6890,$AG$3:$AH$83,2,FALSE),"")='11.1'!$D$5,TXM!L6890,"")</f>
        <v/>
      </c>
      <c r="N6890" t="str">
        <f>IFERROR(SMALL($M$5:$M$9000,ROWS($M$5:M6890)),"")</f>
        <v/>
      </c>
      <c r="P6890" t="s">
        <v>1639</v>
      </c>
      <c r="S6890" s="388">
        <f>ROWS(R$5:R6890)</f>
        <v>6886</v>
      </c>
      <c r="T6890" s="388" t="str">
        <f>IF(_xlfn.IFNA(VLOOKUP(P6890,$AG$3:$AH$83,2,FALSE),"")='11.1'!$D$5,TXM!S6890,"")</f>
        <v/>
      </c>
      <c r="U6890" t="str">
        <f>IFERROR(SMALL($T$5:$T$9000,ROWS($T$5:T6890)),"")</f>
        <v/>
      </c>
    </row>
    <row r="6891" spans="1:21" ht="14.4" customHeight="1" x14ac:dyDescent="0.3">
      <c r="A6891" t="s">
        <v>1639</v>
      </c>
      <c r="D6891" s="388">
        <f>ROWS(C$5:C6891)</f>
        <v>6887</v>
      </c>
      <c r="E6891" s="388" t="str">
        <f>IF(_xlfn.IFNA(VLOOKUP(A6891,$AG$3:$AH$83,2,FALSE),"")='11.1'!$D$5,TXM!D6891,"")</f>
        <v/>
      </c>
      <c r="F6891" t="str">
        <f>IFERROR(SMALL($E$5:$E$9000,ROWS($E$5:E6891)),"")</f>
        <v/>
      </c>
      <c r="I6891" s="371" t="s">
        <v>128</v>
      </c>
      <c r="J6891" t="s">
        <v>1002</v>
      </c>
      <c r="K6891" s="372">
        <v>5317</v>
      </c>
      <c r="L6891" s="388">
        <f>ROWS(K$5:K6891)</f>
        <v>6887</v>
      </c>
      <c r="M6891" s="388" t="str">
        <f>IF(_xlfn.IFNA(VLOOKUP(I6891,$AG$3:$AH$83,2,FALSE),"")='11.1'!$D$5,TXM!L6891,"")</f>
        <v/>
      </c>
      <c r="N6891" t="str">
        <f>IFERROR(SMALL($M$5:$M$9000,ROWS($M$5:M6891)),"")</f>
        <v/>
      </c>
      <c r="P6891" t="s">
        <v>1639</v>
      </c>
      <c r="S6891" s="388">
        <f>ROWS(R$5:R6891)</f>
        <v>6887</v>
      </c>
      <c r="T6891" s="388" t="str">
        <f>IF(_xlfn.IFNA(VLOOKUP(P6891,$AG$3:$AH$83,2,FALSE),"")='11.1'!$D$5,TXM!S6891,"")</f>
        <v/>
      </c>
      <c r="U6891" t="str">
        <f>IFERROR(SMALL($T$5:$T$9000,ROWS($T$5:T6891)),"")</f>
        <v/>
      </c>
    </row>
    <row r="6892" spans="1:21" ht="14.4" customHeight="1" x14ac:dyDescent="0.3">
      <c r="A6892" t="s">
        <v>1639</v>
      </c>
      <c r="D6892" s="388">
        <f>ROWS(C$5:C6892)</f>
        <v>6888</v>
      </c>
      <c r="E6892" s="388" t="str">
        <f>IF(_xlfn.IFNA(VLOOKUP(A6892,$AG$3:$AH$83,2,FALSE),"")='11.1'!$D$5,TXM!D6892,"")</f>
        <v/>
      </c>
      <c r="F6892" t="str">
        <f>IFERROR(SMALL($E$5:$E$9000,ROWS($E$5:E6892)),"")</f>
        <v/>
      </c>
      <c r="I6892" s="371" t="s">
        <v>128</v>
      </c>
      <c r="J6892" t="s">
        <v>871</v>
      </c>
      <c r="K6892" s="372">
        <v>4878</v>
      </c>
      <c r="L6892" s="388">
        <f>ROWS(K$5:K6892)</f>
        <v>6888</v>
      </c>
      <c r="M6892" s="388" t="str">
        <f>IF(_xlfn.IFNA(VLOOKUP(I6892,$AG$3:$AH$83,2,FALSE),"")='11.1'!$D$5,TXM!L6892,"")</f>
        <v/>
      </c>
      <c r="N6892" t="str">
        <f>IFERROR(SMALL($M$5:$M$9000,ROWS($M$5:M6892)),"")</f>
        <v/>
      </c>
      <c r="P6892" t="s">
        <v>1639</v>
      </c>
      <c r="S6892" s="388">
        <f>ROWS(R$5:R6892)</f>
        <v>6888</v>
      </c>
      <c r="T6892" s="388" t="str">
        <f>IF(_xlfn.IFNA(VLOOKUP(P6892,$AG$3:$AH$83,2,FALSE),"")='11.1'!$D$5,TXM!S6892,"")</f>
        <v/>
      </c>
      <c r="U6892" t="str">
        <f>IFERROR(SMALL($T$5:$T$9000,ROWS($T$5:T6892)),"")</f>
        <v/>
      </c>
    </row>
    <row r="6893" spans="1:21" ht="14.4" customHeight="1" x14ac:dyDescent="0.3">
      <c r="A6893" t="s">
        <v>1639</v>
      </c>
      <c r="D6893" s="388">
        <f>ROWS(C$5:C6893)</f>
        <v>6889</v>
      </c>
      <c r="E6893" s="388" t="str">
        <f>IF(_xlfn.IFNA(VLOOKUP(A6893,$AG$3:$AH$83,2,FALSE),"")='11.1'!$D$5,TXM!D6893,"")</f>
        <v/>
      </c>
      <c r="F6893" t="str">
        <f>IFERROR(SMALL($E$5:$E$9000,ROWS($E$5:E6893)),"")</f>
        <v/>
      </c>
      <c r="I6893" s="371" t="s">
        <v>128</v>
      </c>
      <c r="J6893" t="s">
        <v>1240</v>
      </c>
      <c r="K6893" s="372">
        <v>3750</v>
      </c>
      <c r="L6893" s="388">
        <f>ROWS(K$5:K6893)</f>
        <v>6889</v>
      </c>
      <c r="M6893" s="388" t="str">
        <f>IF(_xlfn.IFNA(VLOOKUP(I6893,$AG$3:$AH$83,2,FALSE),"")='11.1'!$D$5,TXM!L6893,"")</f>
        <v/>
      </c>
      <c r="N6893" t="str">
        <f>IFERROR(SMALL($M$5:$M$9000,ROWS($M$5:M6893)),"")</f>
        <v/>
      </c>
      <c r="P6893" t="s">
        <v>1639</v>
      </c>
      <c r="S6893" s="388">
        <f>ROWS(R$5:R6893)</f>
        <v>6889</v>
      </c>
      <c r="T6893" s="388" t="str">
        <f>IF(_xlfn.IFNA(VLOOKUP(P6893,$AG$3:$AH$83,2,FALSE),"")='11.1'!$D$5,TXM!S6893,"")</f>
        <v/>
      </c>
      <c r="U6893" t="str">
        <f>IFERROR(SMALL($T$5:$T$9000,ROWS($T$5:T6893)),"")</f>
        <v/>
      </c>
    </row>
    <row r="6894" spans="1:21" ht="14.4" customHeight="1" x14ac:dyDescent="0.3">
      <c r="A6894" t="s">
        <v>1639</v>
      </c>
      <c r="D6894" s="388">
        <f>ROWS(C$5:C6894)</f>
        <v>6890</v>
      </c>
      <c r="E6894" s="388" t="str">
        <f>IF(_xlfn.IFNA(VLOOKUP(A6894,$AG$3:$AH$83,2,FALSE),"")='11.1'!$D$5,TXM!D6894,"")</f>
        <v/>
      </c>
      <c r="F6894" t="str">
        <f>IFERROR(SMALL($E$5:$E$9000,ROWS($E$5:E6894)),"")</f>
        <v/>
      </c>
      <c r="I6894" s="371" t="s">
        <v>128</v>
      </c>
      <c r="J6894" t="s">
        <v>1494</v>
      </c>
      <c r="K6894" s="372">
        <v>1745</v>
      </c>
      <c r="L6894" s="388">
        <f>ROWS(K$5:K6894)</f>
        <v>6890</v>
      </c>
      <c r="M6894" s="388" t="str">
        <f>IF(_xlfn.IFNA(VLOOKUP(I6894,$AG$3:$AH$83,2,FALSE),"")='11.1'!$D$5,TXM!L6894,"")</f>
        <v/>
      </c>
      <c r="N6894" t="str">
        <f>IFERROR(SMALL($M$5:$M$9000,ROWS($M$5:M6894)),"")</f>
        <v/>
      </c>
      <c r="P6894" t="s">
        <v>1639</v>
      </c>
      <c r="S6894" s="388">
        <f>ROWS(R$5:R6894)</f>
        <v>6890</v>
      </c>
      <c r="T6894" s="388" t="str">
        <f>IF(_xlfn.IFNA(VLOOKUP(P6894,$AG$3:$AH$83,2,FALSE),"")='11.1'!$D$5,TXM!S6894,"")</f>
        <v/>
      </c>
      <c r="U6894" t="str">
        <f>IFERROR(SMALL($T$5:$T$9000,ROWS($T$5:T6894)),"")</f>
        <v/>
      </c>
    </row>
    <row r="6895" spans="1:21" ht="14.4" customHeight="1" x14ac:dyDescent="0.3">
      <c r="A6895" t="s">
        <v>1639</v>
      </c>
      <c r="D6895" s="388">
        <f>ROWS(C$5:C6895)</f>
        <v>6891</v>
      </c>
      <c r="E6895" s="388" t="str">
        <f>IF(_xlfn.IFNA(VLOOKUP(A6895,$AG$3:$AH$83,2,FALSE),"")='11.1'!$D$5,TXM!D6895,"")</f>
        <v/>
      </c>
      <c r="F6895" t="str">
        <f>IFERROR(SMALL($E$5:$E$9000,ROWS($E$5:E6895)),"")</f>
        <v/>
      </c>
      <c r="I6895" s="371" t="s">
        <v>128</v>
      </c>
      <c r="J6895" t="s">
        <v>787</v>
      </c>
      <c r="K6895" s="372">
        <v>1643</v>
      </c>
      <c r="L6895" s="388">
        <f>ROWS(K$5:K6895)</f>
        <v>6891</v>
      </c>
      <c r="M6895" s="388" t="str">
        <f>IF(_xlfn.IFNA(VLOOKUP(I6895,$AG$3:$AH$83,2,FALSE),"")='11.1'!$D$5,TXM!L6895,"")</f>
        <v/>
      </c>
      <c r="N6895" t="str">
        <f>IFERROR(SMALL($M$5:$M$9000,ROWS($M$5:M6895)),"")</f>
        <v/>
      </c>
      <c r="P6895" t="s">
        <v>1639</v>
      </c>
      <c r="S6895" s="388">
        <f>ROWS(R$5:R6895)</f>
        <v>6891</v>
      </c>
      <c r="T6895" s="388" t="str">
        <f>IF(_xlfn.IFNA(VLOOKUP(P6895,$AG$3:$AH$83,2,FALSE),"")='11.1'!$D$5,TXM!S6895,"")</f>
        <v/>
      </c>
      <c r="U6895" t="str">
        <f>IFERROR(SMALL($T$5:$T$9000,ROWS($T$5:T6895)),"")</f>
        <v/>
      </c>
    </row>
    <row r="6896" spans="1:21" ht="14.4" customHeight="1" x14ac:dyDescent="0.3">
      <c r="A6896" t="s">
        <v>1639</v>
      </c>
      <c r="D6896" s="388">
        <f>ROWS(C$5:C6896)</f>
        <v>6892</v>
      </c>
      <c r="E6896" s="388" t="str">
        <f>IF(_xlfn.IFNA(VLOOKUP(A6896,$AG$3:$AH$83,2,FALSE),"")='11.1'!$D$5,TXM!D6896,"")</f>
        <v/>
      </c>
      <c r="F6896" t="str">
        <f>IFERROR(SMALL($E$5:$E$9000,ROWS($E$5:E6896)),"")</f>
        <v/>
      </c>
      <c r="I6896" s="371" t="s">
        <v>128</v>
      </c>
      <c r="J6896" t="s">
        <v>839</v>
      </c>
      <c r="K6896" s="372">
        <v>1400</v>
      </c>
      <c r="L6896" s="388">
        <f>ROWS(K$5:K6896)</f>
        <v>6892</v>
      </c>
      <c r="M6896" s="388" t="str">
        <f>IF(_xlfn.IFNA(VLOOKUP(I6896,$AG$3:$AH$83,2,FALSE),"")='11.1'!$D$5,TXM!L6896,"")</f>
        <v/>
      </c>
      <c r="N6896" t="str">
        <f>IFERROR(SMALL($M$5:$M$9000,ROWS($M$5:M6896)),"")</f>
        <v/>
      </c>
      <c r="P6896" t="s">
        <v>1639</v>
      </c>
      <c r="S6896" s="388">
        <f>ROWS(R$5:R6896)</f>
        <v>6892</v>
      </c>
      <c r="T6896" s="388" t="str">
        <f>IF(_xlfn.IFNA(VLOOKUP(P6896,$AG$3:$AH$83,2,FALSE),"")='11.1'!$D$5,TXM!S6896,"")</f>
        <v/>
      </c>
      <c r="U6896" t="str">
        <f>IFERROR(SMALL($T$5:$T$9000,ROWS($T$5:T6896)),"")</f>
        <v/>
      </c>
    </row>
    <row r="6897" spans="1:21" ht="14.4" customHeight="1" x14ac:dyDescent="0.3">
      <c r="A6897" t="s">
        <v>1639</v>
      </c>
      <c r="D6897" s="388">
        <f>ROWS(C$5:C6897)</f>
        <v>6893</v>
      </c>
      <c r="E6897" s="388" t="str">
        <f>IF(_xlfn.IFNA(VLOOKUP(A6897,$AG$3:$AH$83,2,FALSE),"")='11.1'!$D$5,TXM!D6897,"")</f>
        <v/>
      </c>
      <c r="F6897" t="str">
        <f>IFERROR(SMALL($E$5:$E$9000,ROWS($E$5:E6897)),"")</f>
        <v/>
      </c>
      <c r="I6897" s="371" t="s">
        <v>128</v>
      </c>
      <c r="J6897" t="s">
        <v>831</v>
      </c>
      <c r="K6897" s="372">
        <v>1283</v>
      </c>
      <c r="L6897" s="388">
        <f>ROWS(K$5:K6897)</f>
        <v>6893</v>
      </c>
      <c r="M6897" s="388" t="str">
        <f>IF(_xlfn.IFNA(VLOOKUP(I6897,$AG$3:$AH$83,2,FALSE),"")='11.1'!$D$5,TXM!L6897,"")</f>
        <v/>
      </c>
      <c r="N6897" t="str">
        <f>IFERROR(SMALL($M$5:$M$9000,ROWS($M$5:M6897)),"")</f>
        <v/>
      </c>
      <c r="P6897" t="s">
        <v>1639</v>
      </c>
      <c r="S6897" s="388">
        <f>ROWS(R$5:R6897)</f>
        <v>6893</v>
      </c>
      <c r="T6897" s="388" t="str">
        <f>IF(_xlfn.IFNA(VLOOKUP(P6897,$AG$3:$AH$83,2,FALSE),"")='11.1'!$D$5,TXM!S6897,"")</f>
        <v/>
      </c>
      <c r="U6897" t="str">
        <f>IFERROR(SMALL($T$5:$T$9000,ROWS($T$5:T6897)),"")</f>
        <v/>
      </c>
    </row>
    <row r="6898" spans="1:21" ht="14.4" customHeight="1" x14ac:dyDescent="0.3">
      <c r="A6898" t="s">
        <v>1639</v>
      </c>
      <c r="D6898" s="388">
        <f>ROWS(C$5:C6898)</f>
        <v>6894</v>
      </c>
      <c r="E6898" s="388" t="str">
        <f>IF(_xlfn.IFNA(VLOOKUP(A6898,$AG$3:$AH$83,2,FALSE),"")='11.1'!$D$5,TXM!D6898,"")</f>
        <v/>
      </c>
      <c r="F6898" t="str">
        <f>IFERROR(SMALL($E$5:$E$9000,ROWS($E$5:E6898)),"")</f>
        <v/>
      </c>
      <c r="I6898" s="371" t="s">
        <v>128</v>
      </c>
      <c r="J6898" t="s">
        <v>815</v>
      </c>
      <c r="K6898" s="372">
        <v>1009</v>
      </c>
      <c r="L6898" s="388">
        <f>ROWS(K$5:K6898)</f>
        <v>6894</v>
      </c>
      <c r="M6898" s="388" t="str">
        <f>IF(_xlfn.IFNA(VLOOKUP(I6898,$AG$3:$AH$83,2,FALSE),"")='11.1'!$D$5,TXM!L6898,"")</f>
        <v/>
      </c>
      <c r="N6898" t="str">
        <f>IFERROR(SMALL($M$5:$M$9000,ROWS($M$5:M6898)),"")</f>
        <v/>
      </c>
      <c r="P6898" t="s">
        <v>1639</v>
      </c>
      <c r="S6898" s="388">
        <f>ROWS(R$5:R6898)</f>
        <v>6894</v>
      </c>
      <c r="T6898" s="388" t="str">
        <f>IF(_xlfn.IFNA(VLOOKUP(P6898,$AG$3:$AH$83,2,FALSE),"")='11.1'!$D$5,TXM!S6898,"")</f>
        <v/>
      </c>
      <c r="U6898" t="str">
        <f>IFERROR(SMALL($T$5:$T$9000,ROWS($T$5:T6898)),"")</f>
        <v/>
      </c>
    </row>
    <row r="6899" spans="1:21" ht="14.4" customHeight="1" x14ac:dyDescent="0.3">
      <c r="A6899" t="s">
        <v>1639</v>
      </c>
      <c r="D6899" s="388">
        <f>ROWS(C$5:C6899)</f>
        <v>6895</v>
      </c>
      <c r="E6899" s="388" t="str">
        <f>IF(_xlfn.IFNA(VLOOKUP(A6899,$AG$3:$AH$83,2,FALSE),"")='11.1'!$D$5,TXM!D6899,"")</f>
        <v/>
      </c>
      <c r="F6899" t="str">
        <f>IFERROR(SMALL($E$5:$E$9000,ROWS($E$5:E6899)),"")</f>
        <v/>
      </c>
      <c r="I6899" s="371" t="s">
        <v>128</v>
      </c>
      <c r="J6899" t="s">
        <v>805</v>
      </c>
      <c r="K6899" s="372">
        <v>551</v>
      </c>
      <c r="L6899" s="388">
        <f>ROWS(K$5:K6899)</f>
        <v>6895</v>
      </c>
      <c r="M6899" s="388" t="str">
        <f>IF(_xlfn.IFNA(VLOOKUP(I6899,$AG$3:$AH$83,2,FALSE),"")='11.1'!$D$5,TXM!L6899,"")</f>
        <v/>
      </c>
      <c r="N6899" t="str">
        <f>IFERROR(SMALL($M$5:$M$9000,ROWS($M$5:M6899)),"")</f>
        <v/>
      </c>
      <c r="P6899" t="s">
        <v>1639</v>
      </c>
      <c r="S6899" s="388">
        <f>ROWS(R$5:R6899)</f>
        <v>6895</v>
      </c>
      <c r="T6899" s="388" t="str">
        <f>IF(_xlfn.IFNA(VLOOKUP(P6899,$AG$3:$AH$83,2,FALSE),"")='11.1'!$D$5,TXM!S6899,"")</f>
        <v/>
      </c>
      <c r="U6899" t="str">
        <f>IFERROR(SMALL($T$5:$T$9000,ROWS($T$5:T6899)),"")</f>
        <v/>
      </c>
    </row>
    <row r="6900" spans="1:21" ht="14.4" customHeight="1" x14ac:dyDescent="0.3">
      <c r="A6900" t="s">
        <v>1639</v>
      </c>
      <c r="D6900" s="388">
        <f>ROWS(C$5:C6900)</f>
        <v>6896</v>
      </c>
      <c r="E6900" s="388" t="str">
        <f>IF(_xlfn.IFNA(VLOOKUP(A6900,$AG$3:$AH$83,2,FALSE),"")='11.1'!$D$5,TXM!D6900,"")</f>
        <v/>
      </c>
      <c r="F6900" t="str">
        <f>IFERROR(SMALL($E$5:$E$9000,ROWS($E$5:E6900)),"")</f>
        <v/>
      </c>
      <c r="I6900" s="371" t="s">
        <v>128</v>
      </c>
      <c r="J6900" t="s">
        <v>807</v>
      </c>
      <c r="K6900" s="372">
        <v>195</v>
      </c>
      <c r="L6900" s="388">
        <f>ROWS(K$5:K6900)</f>
        <v>6896</v>
      </c>
      <c r="M6900" s="388" t="str">
        <f>IF(_xlfn.IFNA(VLOOKUP(I6900,$AG$3:$AH$83,2,FALSE),"")='11.1'!$D$5,TXM!L6900,"")</f>
        <v/>
      </c>
      <c r="N6900" t="str">
        <f>IFERROR(SMALL($M$5:$M$9000,ROWS($M$5:M6900)),"")</f>
        <v/>
      </c>
      <c r="P6900" t="s">
        <v>1639</v>
      </c>
      <c r="S6900" s="388">
        <f>ROWS(R$5:R6900)</f>
        <v>6896</v>
      </c>
      <c r="T6900" s="388" t="str">
        <f>IF(_xlfn.IFNA(VLOOKUP(P6900,$AG$3:$AH$83,2,FALSE),"")='11.1'!$D$5,TXM!S6900,"")</f>
        <v/>
      </c>
      <c r="U6900" t="str">
        <f>IFERROR(SMALL($T$5:$T$9000,ROWS($T$5:T6900)),"")</f>
        <v/>
      </c>
    </row>
    <row r="6901" spans="1:21" ht="14.4" customHeight="1" x14ac:dyDescent="0.3">
      <c r="A6901" t="s">
        <v>1639</v>
      </c>
      <c r="D6901" s="388">
        <f>ROWS(C$5:C6901)</f>
        <v>6897</v>
      </c>
      <c r="E6901" s="388" t="str">
        <f>IF(_xlfn.IFNA(VLOOKUP(A6901,$AG$3:$AH$83,2,FALSE),"")='11.1'!$D$5,TXM!D6901,"")</f>
        <v/>
      </c>
      <c r="F6901" t="str">
        <f>IFERROR(SMALL($E$5:$E$9000,ROWS($E$5:E6901)),"")</f>
        <v/>
      </c>
      <c r="I6901" s="371" t="s">
        <v>128</v>
      </c>
      <c r="J6901" t="s">
        <v>1402</v>
      </c>
      <c r="K6901" s="372">
        <v>167</v>
      </c>
      <c r="L6901" s="388">
        <f>ROWS(K$5:K6901)</f>
        <v>6897</v>
      </c>
      <c r="M6901" s="388" t="str">
        <f>IF(_xlfn.IFNA(VLOOKUP(I6901,$AG$3:$AH$83,2,FALSE),"")='11.1'!$D$5,TXM!L6901,"")</f>
        <v/>
      </c>
      <c r="N6901" t="str">
        <f>IFERROR(SMALL($M$5:$M$9000,ROWS($M$5:M6901)),"")</f>
        <v/>
      </c>
      <c r="P6901" t="s">
        <v>1639</v>
      </c>
      <c r="S6901" s="388">
        <f>ROWS(R$5:R6901)</f>
        <v>6897</v>
      </c>
      <c r="T6901" s="388" t="str">
        <f>IF(_xlfn.IFNA(VLOOKUP(P6901,$AG$3:$AH$83,2,FALSE),"")='11.1'!$D$5,TXM!S6901,"")</f>
        <v/>
      </c>
      <c r="U6901" t="str">
        <f>IFERROR(SMALL($T$5:$T$9000,ROWS($T$5:T6901)),"")</f>
        <v/>
      </c>
    </row>
    <row r="6902" spans="1:21" ht="14.4" customHeight="1" x14ac:dyDescent="0.3">
      <c r="A6902" t="s">
        <v>1639</v>
      </c>
      <c r="D6902" s="388">
        <f>ROWS(C$5:C6902)</f>
        <v>6898</v>
      </c>
      <c r="E6902" s="388" t="str">
        <f>IF(_xlfn.IFNA(VLOOKUP(A6902,$AG$3:$AH$83,2,FALSE),"")='11.1'!$D$5,TXM!D6902,"")</f>
        <v/>
      </c>
      <c r="F6902" t="str">
        <f>IFERROR(SMALL($E$5:$E$9000,ROWS($E$5:E6902)),"")</f>
        <v/>
      </c>
      <c r="I6902" s="371" t="s">
        <v>128</v>
      </c>
      <c r="J6902" t="s">
        <v>811</v>
      </c>
      <c r="K6902" s="372">
        <v>163</v>
      </c>
      <c r="L6902" s="388">
        <f>ROWS(K$5:K6902)</f>
        <v>6898</v>
      </c>
      <c r="M6902" s="388" t="str">
        <f>IF(_xlfn.IFNA(VLOOKUP(I6902,$AG$3:$AH$83,2,FALSE),"")='11.1'!$D$5,TXM!L6902,"")</f>
        <v/>
      </c>
      <c r="N6902" t="str">
        <f>IFERROR(SMALL($M$5:$M$9000,ROWS($M$5:M6902)),"")</f>
        <v/>
      </c>
      <c r="P6902" t="s">
        <v>1639</v>
      </c>
      <c r="S6902" s="388">
        <f>ROWS(R$5:R6902)</f>
        <v>6898</v>
      </c>
      <c r="T6902" s="388" t="str">
        <f>IF(_xlfn.IFNA(VLOOKUP(P6902,$AG$3:$AH$83,2,FALSE),"")='11.1'!$D$5,TXM!S6902,"")</f>
        <v/>
      </c>
      <c r="U6902" t="str">
        <f>IFERROR(SMALL($T$5:$T$9000,ROWS($T$5:T6902)),"")</f>
        <v/>
      </c>
    </row>
    <row r="6903" spans="1:21" ht="14.4" customHeight="1" x14ac:dyDescent="0.3">
      <c r="A6903" t="s">
        <v>1639</v>
      </c>
      <c r="D6903" s="388">
        <f>ROWS(C$5:C6903)</f>
        <v>6899</v>
      </c>
      <c r="E6903" s="388" t="str">
        <f>IF(_xlfn.IFNA(VLOOKUP(A6903,$AG$3:$AH$83,2,FALSE),"")='11.1'!$D$5,TXM!D6903,"")</f>
        <v/>
      </c>
      <c r="F6903" t="str">
        <f>IFERROR(SMALL($E$5:$E$9000,ROWS($E$5:E6903)),"")</f>
        <v/>
      </c>
      <c r="I6903" s="371" t="s">
        <v>128</v>
      </c>
      <c r="J6903" t="s">
        <v>1332</v>
      </c>
      <c r="K6903" s="372">
        <v>131</v>
      </c>
      <c r="L6903" s="388">
        <f>ROWS(K$5:K6903)</f>
        <v>6899</v>
      </c>
      <c r="M6903" s="388" t="str">
        <f>IF(_xlfn.IFNA(VLOOKUP(I6903,$AG$3:$AH$83,2,FALSE),"")='11.1'!$D$5,TXM!L6903,"")</f>
        <v/>
      </c>
      <c r="N6903" t="str">
        <f>IFERROR(SMALL($M$5:$M$9000,ROWS($M$5:M6903)),"")</f>
        <v/>
      </c>
      <c r="P6903" t="s">
        <v>1639</v>
      </c>
      <c r="S6903" s="388">
        <f>ROWS(R$5:R6903)</f>
        <v>6899</v>
      </c>
      <c r="T6903" s="388" t="str">
        <f>IF(_xlfn.IFNA(VLOOKUP(P6903,$AG$3:$AH$83,2,FALSE),"")='11.1'!$D$5,TXM!S6903,"")</f>
        <v/>
      </c>
      <c r="U6903" t="str">
        <f>IFERROR(SMALL($T$5:$T$9000,ROWS($T$5:T6903)),"")</f>
        <v/>
      </c>
    </row>
    <row r="6904" spans="1:21" ht="14.4" customHeight="1" x14ac:dyDescent="0.3">
      <c r="A6904" t="s">
        <v>1639</v>
      </c>
      <c r="D6904" s="388">
        <f>ROWS(C$5:C6904)</f>
        <v>6900</v>
      </c>
      <c r="E6904" s="388" t="str">
        <f>IF(_xlfn.IFNA(VLOOKUP(A6904,$AG$3:$AH$83,2,FALSE),"")='11.1'!$D$5,TXM!D6904,"")</f>
        <v/>
      </c>
      <c r="F6904" t="str">
        <f>IFERROR(SMALL($E$5:$E$9000,ROWS($E$5:E6904)),"")</f>
        <v/>
      </c>
      <c r="I6904" s="371" t="s">
        <v>128</v>
      </c>
      <c r="J6904" t="s">
        <v>803</v>
      </c>
      <c r="K6904" s="372">
        <v>108</v>
      </c>
      <c r="L6904" s="388">
        <f>ROWS(K$5:K6904)</f>
        <v>6900</v>
      </c>
      <c r="M6904" s="388" t="str">
        <f>IF(_xlfn.IFNA(VLOOKUP(I6904,$AG$3:$AH$83,2,FALSE),"")='11.1'!$D$5,TXM!L6904,"")</f>
        <v/>
      </c>
      <c r="N6904" t="str">
        <f>IFERROR(SMALL($M$5:$M$9000,ROWS($M$5:M6904)),"")</f>
        <v/>
      </c>
      <c r="P6904" t="s">
        <v>1639</v>
      </c>
      <c r="S6904" s="388">
        <f>ROWS(R$5:R6904)</f>
        <v>6900</v>
      </c>
      <c r="T6904" s="388" t="str">
        <f>IF(_xlfn.IFNA(VLOOKUP(P6904,$AG$3:$AH$83,2,FALSE),"")='11.1'!$D$5,TXM!S6904,"")</f>
        <v/>
      </c>
      <c r="U6904" t="str">
        <f>IFERROR(SMALL($T$5:$T$9000,ROWS($T$5:T6904)),"")</f>
        <v/>
      </c>
    </row>
    <row r="6905" spans="1:21" ht="14.4" customHeight="1" x14ac:dyDescent="0.3">
      <c r="A6905" t="s">
        <v>1639</v>
      </c>
      <c r="D6905" s="388">
        <f>ROWS(C$5:C6905)</f>
        <v>6901</v>
      </c>
      <c r="E6905" s="388" t="str">
        <f>IF(_xlfn.IFNA(VLOOKUP(A6905,$AG$3:$AH$83,2,FALSE),"")='11.1'!$D$5,TXM!D6905,"")</f>
        <v/>
      </c>
      <c r="F6905" t="str">
        <f>IFERROR(SMALL($E$5:$E$9000,ROWS($E$5:E6905)),"")</f>
        <v/>
      </c>
      <c r="I6905" s="371" t="s">
        <v>128</v>
      </c>
      <c r="J6905" t="s">
        <v>809</v>
      </c>
      <c r="K6905" s="372">
        <v>88</v>
      </c>
      <c r="L6905" s="388">
        <f>ROWS(K$5:K6905)</f>
        <v>6901</v>
      </c>
      <c r="M6905" s="388" t="str">
        <f>IF(_xlfn.IFNA(VLOOKUP(I6905,$AG$3:$AH$83,2,FALSE),"")='11.1'!$D$5,TXM!L6905,"")</f>
        <v/>
      </c>
      <c r="N6905" t="str">
        <f>IFERROR(SMALL($M$5:$M$9000,ROWS($M$5:M6905)),"")</f>
        <v/>
      </c>
      <c r="P6905" t="s">
        <v>1639</v>
      </c>
      <c r="S6905" s="388">
        <f>ROWS(R$5:R6905)</f>
        <v>6901</v>
      </c>
      <c r="T6905" s="388" t="str">
        <f>IF(_xlfn.IFNA(VLOOKUP(P6905,$AG$3:$AH$83,2,FALSE),"")='11.1'!$D$5,TXM!S6905,"")</f>
        <v/>
      </c>
      <c r="U6905" t="str">
        <f>IFERROR(SMALL($T$5:$T$9000,ROWS($T$5:T6905)),"")</f>
        <v/>
      </c>
    </row>
    <row r="6906" spans="1:21" ht="14.4" customHeight="1" x14ac:dyDescent="0.3">
      <c r="A6906" t="s">
        <v>1639</v>
      </c>
      <c r="D6906" s="388">
        <f>ROWS(C$5:C6906)</f>
        <v>6902</v>
      </c>
      <c r="E6906" s="388" t="str">
        <f>IF(_xlfn.IFNA(VLOOKUP(A6906,$AG$3:$AH$83,2,FALSE),"")='11.1'!$D$5,TXM!D6906,"")</f>
        <v/>
      </c>
      <c r="F6906" t="str">
        <f>IFERROR(SMALL($E$5:$E$9000,ROWS($E$5:E6906)),"")</f>
        <v/>
      </c>
      <c r="I6906" s="371" t="s">
        <v>128</v>
      </c>
      <c r="J6906" t="s">
        <v>835</v>
      </c>
      <c r="K6906" s="372">
        <v>47</v>
      </c>
      <c r="L6906" s="388">
        <f>ROWS(K$5:K6906)</f>
        <v>6902</v>
      </c>
      <c r="M6906" s="388" t="str">
        <f>IF(_xlfn.IFNA(VLOOKUP(I6906,$AG$3:$AH$83,2,FALSE),"")='11.1'!$D$5,TXM!L6906,"")</f>
        <v/>
      </c>
      <c r="N6906" t="str">
        <f>IFERROR(SMALL($M$5:$M$9000,ROWS($M$5:M6906)),"")</f>
        <v/>
      </c>
      <c r="P6906" t="s">
        <v>1639</v>
      </c>
      <c r="S6906" s="388">
        <f>ROWS(R$5:R6906)</f>
        <v>6902</v>
      </c>
      <c r="T6906" s="388" t="str">
        <f>IF(_xlfn.IFNA(VLOOKUP(P6906,$AG$3:$AH$83,2,FALSE),"")='11.1'!$D$5,TXM!S6906,"")</f>
        <v/>
      </c>
      <c r="U6906" t="str">
        <f>IFERROR(SMALL($T$5:$T$9000,ROWS($T$5:T6906)),"")</f>
        <v/>
      </c>
    </row>
    <row r="6907" spans="1:21" ht="14.4" customHeight="1" x14ac:dyDescent="0.3">
      <c r="A6907" t="s">
        <v>1639</v>
      </c>
      <c r="D6907" s="388">
        <f>ROWS(C$5:C6907)</f>
        <v>6903</v>
      </c>
      <c r="E6907" s="388" t="str">
        <f>IF(_xlfn.IFNA(VLOOKUP(A6907,$AG$3:$AH$83,2,FALSE),"")='11.1'!$D$5,TXM!D6907,"")</f>
        <v/>
      </c>
      <c r="F6907" t="str">
        <f>IFERROR(SMALL($E$5:$E$9000,ROWS($E$5:E6907)),"")</f>
        <v/>
      </c>
      <c r="I6907" s="371" t="s">
        <v>128</v>
      </c>
      <c r="J6907" t="s">
        <v>105</v>
      </c>
      <c r="K6907" s="372">
        <v>9</v>
      </c>
      <c r="L6907" s="388">
        <f>ROWS(K$5:K6907)</f>
        <v>6903</v>
      </c>
      <c r="M6907" s="388" t="str">
        <f>IF(_xlfn.IFNA(VLOOKUP(I6907,$AG$3:$AH$83,2,FALSE),"")='11.1'!$D$5,TXM!L6907,"")</f>
        <v/>
      </c>
      <c r="N6907" t="str">
        <f>IFERROR(SMALL($M$5:$M$9000,ROWS($M$5:M6907)),"")</f>
        <v/>
      </c>
      <c r="P6907" t="s">
        <v>1639</v>
      </c>
      <c r="S6907" s="388">
        <f>ROWS(R$5:R6907)</f>
        <v>6903</v>
      </c>
      <c r="T6907" s="388" t="str">
        <f>IF(_xlfn.IFNA(VLOOKUP(P6907,$AG$3:$AH$83,2,FALSE),"")='11.1'!$D$5,TXM!S6907,"")</f>
        <v/>
      </c>
      <c r="U6907" t="str">
        <f>IFERROR(SMALL($T$5:$T$9000,ROWS($T$5:T6907)),"")</f>
        <v/>
      </c>
    </row>
    <row r="6908" spans="1:21" ht="14.4" customHeight="1" x14ac:dyDescent="0.3">
      <c r="A6908" t="s">
        <v>1639</v>
      </c>
      <c r="D6908" s="388">
        <f>ROWS(C$5:C6908)</f>
        <v>6904</v>
      </c>
      <c r="E6908" s="388" t="str">
        <f>IF(_xlfn.IFNA(VLOOKUP(A6908,$AG$3:$AH$83,2,FALSE),"")='11.1'!$D$5,TXM!D6908,"")</f>
        <v/>
      </c>
      <c r="F6908" t="str">
        <f>IFERROR(SMALL($E$5:$E$9000,ROWS($E$5:E6908)),"")</f>
        <v/>
      </c>
      <c r="I6908" s="371" t="s">
        <v>58</v>
      </c>
      <c r="J6908" t="s">
        <v>1006</v>
      </c>
      <c r="K6908" s="372">
        <v>280750</v>
      </c>
      <c r="L6908" s="388">
        <f>ROWS(K$5:K6908)</f>
        <v>6904</v>
      </c>
      <c r="M6908" s="388" t="str">
        <f>IF(_xlfn.IFNA(VLOOKUP(I6908,$AG$3:$AH$83,2,FALSE),"")='11.1'!$D$5,TXM!L6908,"")</f>
        <v/>
      </c>
      <c r="N6908" t="str">
        <f>IFERROR(SMALL($M$5:$M$9000,ROWS($M$5:M6908)),"")</f>
        <v/>
      </c>
      <c r="P6908" t="s">
        <v>1639</v>
      </c>
      <c r="S6908" s="388">
        <f>ROWS(R$5:R6908)</f>
        <v>6904</v>
      </c>
      <c r="T6908" s="388" t="str">
        <f>IF(_xlfn.IFNA(VLOOKUP(P6908,$AG$3:$AH$83,2,FALSE),"")='11.1'!$D$5,TXM!S6908,"")</f>
        <v/>
      </c>
      <c r="U6908" t="str">
        <f>IFERROR(SMALL($T$5:$T$9000,ROWS($T$5:T6908)),"")</f>
        <v/>
      </c>
    </row>
    <row r="6909" spans="1:21" ht="14.4" customHeight="1" x14ac:dyDescent="0.3">
      <c r="A6909" t="s">
        <v>1639</v>
      </c>
      <c r="D6909" s="388">
        <f>ROWS(C$5:C6909)</f>
        <v>6905</v>
      </c>
      <c r="E6909" s="388" t="str">
        <f>IF(_xlfn.IFNA(VLOOKUP(A6909,$AG$3:$AH$83,2,FALSE),"")='11.1'!$D$5,TXM!D6909,"")</f>
        <v/>
      </c>
      <c r="F6909" t="str">
        <f>IFERROR(SMALL($E$5:$E$9000,ROWS($E$5:E6909)),"")</f>
        <v/>
      </c>
      <c r="I6909" s="371" t="s">
        <v>58</v>
      </c>
      <c r="J6909" t="s">
        <v>799</v>
      </c>
      <c r="K6909" s="372">
        <v>2398</v>
      </c>
      <c r="L6909" s="388">
        <f>ROWS(K$5:K6909)</f>
        <v>6905</v>
      </c>
      <c r="M6909" s="388" t="str">
        <f>IF(_xlfn.IFNA(VLOOKUP(I6909,$AG$3:$AH$83,2,FALSE),"")='11.1'!$D$5,TXM!L6909,"")</f>
        <v/>
      </c>
      <c r="N6909" t="str">
        <f>IFERROR(SMALL($M$5:$M$9000,ROWS($M$5:M6909)),"")</f>
        <v/>
      </c>
      <c r="P6909" t="s">
        <v>1639</v>
      </c>
      <c r="S6909" s="388">
        <f>ROWS(R$5:R6909)</f>
        <v>6905</v>
      </c>
      <c r="T6909" s="388" t="str">
        <f>IF(_xlfn.IFNA(VLOOKUP(P6909,$AG$3:$AH$83,2,FALSE),"")='11.1'!$D$5,TXM!S6909,"")</f>
        <v/>
      </c>
      <c r="U6909" t="str">
        <f>IFERROR(SMALL($T$5:$T$9000,ROWS($T$5:T6909)),"")</f>
        <v/>
      </c>
    </row>
    <row r="6910" spans="1:21" ht="14.4" customHeight="1" x14ac:dyDescent="0.3">
      <c r="A6910" t="s">
        <v>1639</v>
      </c>
      <c r="D6910" s="388">
        <f>ROWS(C$5:C6910)</f>
        <v>6906</v>
      </c>
      <c r="E6910" s="388" t="str">
        <f>IF(_xlfn.IFNA(VLOOKUP(A6910,$AG$3:$AH$83,2,FALSE),"")='11.1'!$D$5,TXM!D6910,"")</f>
        <v/>
      </c>
      <c r="F6910" t="str">
        <f>IFERROR(SMALL($E$5:$E$9000,ROWS($E$5:E6910)),"")</f>
        <v/>
      </c>
      <c r="I6910" s="371" t="s">
        <v>58</v>
      </c>
      <c r="J6910" t="s">
        <v>1240</v>
      </c>
      <c r="K6910" s="372">
        <v>111</v>
      </c>
      <c r="L6910" s="388">
        <f>ROWS(K$5:K6910)</f>
        <v>6906</v>
      </c>
      <c r="M6910" s="388" t="str">
        <f>IF(_xlfn.IFNA(VLOOKUP(I6910,$AG$3:$AH$83,2,FALSE),"")='11.1'!$D$5,TXM!L6910,"")</f>
        <v/>
      </c>
      <c r="N6910" t="str">
        <f>IFERROR(SMALL($M$5:$M$9000,ROWS($M$5:M6910)),"")</f>
        <v/>
      </c>
      <c r="P6910" t="s">
        <v>1639</v>
      </c>
      <c r="S6910" s="388">
        <f>ROWS(R$5:R6910)</f>
        <v>6906</v>
      </c>
      <c r="T6910" s="388" t="str">
        <f>IF(_xlfn.IFNA(VLOOKUP(P6910,$AG$3:$AH$83,2,FALSE),"")='11.1'!$D$5,TXM!S6910,"")</f>
        <v/>
      </c>
      <c r="U6910" t="str">
        <f>IFERROR(SMALL($T$5:$T$9000,ROWS($T$5:T6910)),"")</f>
        <v/>
      </c>
    </row>
    <row r="6911" spans="1:21" ht="14.4" customHeight="1" x14ac:dyDescent="0.3">
      <c r="A6911" t="s">
        <v>1639</v>
      </c>
      <c r="D6911" s="388">
        <f>ROWS(C$5:C6911)</f>
        <v>6907</v>
      </c>
      <c r="E6911" s="388" t="str">
        <f>IF(_xlfn.IFNA(VLOOKUP(A6911,$AG$3:$AH$83,2,FALSE),"")='11.1'!$D$5,TXM!D6911,"")</f>
        <v/>
      </c>
      <c r="F6911" t="str">
        <f>IFERROR(SMALL($E$5:$E$9000,ROWS($E$5:E6911)),"")</f>
        <v/>
      </c>
      <c r="I6911" s="371" t="s">
        <v>88</v>
      </c>
      <c r="J6911" t="s">
        <v>863</v>
      </c>
      <c r="K6911" s="372">
        <v>95116126</v>
      </c>
      <c r="L6911" s="388">
        <f>ROWS(K$5:K6911)</f>
        <v>6907</v>
      </c>
      <c r="M6911" s="388" t="str">
        <f>IF(_xlfn.IFNA(VLOOKUP(I6911,$AG$3:$AH$83,2,FALSE),"")='11.1'!$D$5,TXM!L6911,"")</f>
        <v/>
      </c>
      <c r="N6911" t="str">
        <f>IFERROR(SMALL($M$5:$M$9000,ROWS($M$5:M6911)),"")</f>
        <v/>
      </c>
      <c r="P6911" t="s">
        <v>1639</v>
      </c>
      <c r="S6911" s="388">
        <f>ROWS(R$5:R6911)</f>
        <v>6907</v>
      </c>
      <c r="T6911" s="388" t="str">
        <f>IF(_xlfn.IFNA(VLOOKUP(P6911,$AG$3:$AH$83,2,FALSE),"")='11.1'!$D$5,TXM!S6911,"")</f>
        <v/>
      </c>
      <c r="U6911" t="str">
        <f>IFERROR(SMALL($T$5:$T$9000,ROWS($T$5:T6911)),"")</f>
        <v/>
      </c>
    </row>
    <row r="6912" spans="1:21" ht="14.4" customHeight="1" x14ac:dyDescent="0.3">
      <c r="A6912" t="s">
        <v>1639</v>
      </c>
      <c r="D6912" s="388">
        <f>ROWS(C$5:C6912)</f>
        <v>6908</v>
      </c>
      <c r="E6912" s="388" t="str">
        <f>IF(_xlfn.IFNA(VLOOKUP(A6912,$AG$3:$AH$83,2,FALSE),"")='11.1'!$D$5,TXM!D6912,"")</f>
        <v/>
      </c>
      <c r="F6912" t="str">
        <f>IFERROR(SMALL($E$5:$E$9000,ROWS($E$5:E6912)),"")</f>
        <v/>
      </c>
      <c r="I6912" s="371" t="s">
        <v>88</v>
      </c>
      <c r="J6912" t="s">
        <v>791</v>
      </c>
      <c r="K6912" s="372">
        <v>26126004</v>
      </c>
      <c r="L6912" s="388">
        <f>ROWS(K$5:K6912)</f>
        <v>6908</v>
      </c>
      <c r="M6912" s="388" t="str">
        <f>IF(_xlfn.IFNA(VLOOKUP(I6912,$AG$3:$AH$83,2,FALSE),"")='11.1'!$D$5,TXM!L6912,"")</f>
        <v/>
      </c>
      <c r="N6912" t="str">
        <f>IFERROR(SMALL($M$5:$M$9000,ROWS($M$5:M6912)),"")</f>
        <v/>
      </c>
      <c r="P6912" t="s">
        <v>1639</v>
      </c>
      <c r="S6912" s="388">
        <f>ROWS(R$5:R6912)</f>
        <v>6908</v>
      </c>
      <c r="T6912" s="388" t="str">
        <f>IF(_xlfn.IFNA(VLOOKUP(P6912,$AG$3:$AH$83,2,FALSE),"")='11.1'!$D$5,TXM!S6912,"")</f>
        <v/>
      </c>
      <c r="U6912" t="str">
        <f>IFERROR(SMALL($T$5:$T$9000,ROWS($T$5:T6912)),"")</f>
        <v/>
      </c>
    </row>
    <row r="6913" spans="1:21" ht="14.4" customHeight="1" x14ac:dyDescent="0.3">
      <c r="A6913" t="s">
        <v>1639</v>
      </c>
      <c r="D6913" s="388">
        <f>ROWS(C$5:C6913)</f>
        <v>6909</v>
      </c>
      <c r="E6913" s="388" t="str">
        <f>IF(_xlfn.IFNA(VLOOKUP(A6913,$AG$3:$AH$83,2,FALSE),"")='11.1'!$D$5,TXM!D6913,"")</f>
        <v/>
      </c>
      <c r="F6913" t="str">
        <f>IFERROR(SMALL($E$5:$E$9000,ROWS($E$5:E6913)),"")</f>
        <v/>
      </c>
      <c r="I6913" s="371" t="s">
        <v>88</v>
      </c>
      <c r="J6913" t="s">
        <v>1000</v>
      </c>
      <c r="K6913" s="372">
        <v>18727631</v>
      </c>
      <c r="L6913" s="388">
        <f>ROWS(K$5:K6913)</f>
        <v>6909</v>
      </c>
      <c r="M6913" s="388" t="str">
        <f>IF(_xlfn.IFNA(VLOOKUP(I6913,$AG$3:$AH$83,2,FALSE),"")='11.1'!$D$5,TXM!L6913,"")</f>
        <v/>
      </c>
      <c r="N6913" t="str">
        <f>IFERROR(SMALL($M$5:$M$9000,ROWS($M$5:M6913)),"")</f>
        <v/>
      </c>
      <c r="P6913" t="s">
        <v>1639</v>
      </c>
      <c r="S6913" s="388">
        <f>ROWS(R$5:R6913)</f>
        <v>6909</v>
      </c>
      <c r="T6913" s="388" t="str">
        <f>IF(_xlfn.IFNA(VLOOKUP(P6913,$AG$3:$AH$83,2,FALSE),"")='11.1'!$D$5,TXM!S6913,"")</f>
        <v/>
      </c>
      <c r="U6913" t="str">
        <f>IFERROR(SMALL($T$5:$T$9000,ROWS($T$5:T6913)),"")</f>
        <v/>
      </c>
    </row>
    <row r="6914" spans="1:21" ht="14.4" customHeight="1" x14ac:dyDescent="0.3">
      <c r="A6914" t="s">
        <v>1639</v>
      </c>
      <c r="D6914" s="388">
        <f>ROWS(C$5:C6914)</f>
        <v>6910</v>
      </c>
      <c r="E6914" s="388" t="str">
        <f>IF(_xlfn.IFNA(VLOOKUP(A6914,$AG$3:$AH$83,2,FALSE),"")='11.1'!$D$5,TXM!D6914,"")</f>
        <v/>
      </c>
      <c r="F6914" t="str">
        <f>IFERROR(SMALL($E$5:$E$9000,ROWS($E$5:E6914)),"")</f>
        <v/>
      </c>
      <c r="I6914" s="371" t="s">
        <v>88</v>
      </c>
      <c r="J6914" t="s">
        <v>1318</v>
      </c>
      <c r="K6914" s="372">
        <v>18061827</v>
      </c>
      <c r="L6914" s="388">
        <f>ROWS(K$5:K6914)</f>
        <v>6910</v>
      </c>
      <c r="M6914" s="388" t="str">
        <f>IF(_xlfn.IFNA(VLOOKUP(I6914,$AG$3:$AH$83,2,FALSE),"")='11.1'!$D$5,TXM!L6914,"")</f>
        <v/>
      </c>
      <c r="N6914" t="str">
        <f>IFERROR(SMALL($M$5:$M$9000,ROWS($M$5:M6914)),"")</f>
        <v/>
      </c>
      <c r="P6914" t="s">
        <v>1639</v>
      </c>
      <c r="S6914" s="388">
        <f>ROWS(R$5:R6914)</f>
        <v>6910</v>
      </c>
      <c r="T6914" s="388" t="str">
        <f>IF(_xlfn.IFNA(VLOOKUP(P6914,$AG$3:$AH$83,2,FALSE),"")='11.1'!$D$5,TXM!S6914,"")</f>
        <v/>
      </c>
      <c r="U6914" t="str">
        <f>IFERROR(SMALL($T$5:$T$9000,ROWS($T$5:T6914)),"")</f>
        <v/>
      </c>
    </row>
    <row r="6915" spans="1:21" ht="14.4" customHeight="1" x14ac:dyDescent="0.3">
      <c r="A6915" t="s">
        <v>1639</v>
      </c>
      <c r="D6915" s="388">
        <f>ROWS(C$5:C6915)</f>
        <v>6911</v>
      </c>
      <c r="E6915" s="388" t="str">
        <f>IF(_xlfn.IFNA(VLOOKUP(A6915,$AG$3:$AH$83,2,FALSE),"")='11.1'!$D$5,TXM!D6915,"")</f>
        <v/>
      </c>
      <c r="F6915" t="str">
        <f>IFERROR(SMALL($E$5:$E$9000,ROWS($E$5:E6915)),"")</f>
        <v/>
      </c>
      <c r="I6915" s="371" t="s">
        <v>88</v>
      </c>
      <c r="J6915" t="s">
        <v>867</v>
      </c>
      <c r="K6915" s="372">
        <v>15301008</v>
      </c>
      <c r="L6915" s="388">
        <f>ROWS(K$5:K6915)</f>
        <v>6911</v>
      </c>
      <c r="M6915" s="388" t="str">
        <f>IF(_xlfn.IFNA(VLOOKUP(I6915,$AG$3:$AH$83,2,FALSE),"")='11.1'!$D$5,TXM!L6915,"")</f>
        <v/>
      </c>
      <c r="N6915" t="str">
        <f>IFERROR(SMALL($M$5:$M$9000,ROWS($M$5:M6915)),"")</f>
        <v/>
      </c>
      <c r="P6915" t="s">
        <v>1639</v>
      </c>
      <c r="S6915" s="388">
        <f>ROWS(R$5:R6915)</f>
        <v>6911</v>
      </c>
      <c r="T6915" s="388" t="str">
        <f>IF(_xlfn.IFNA(VLOOKUP(P6915,$AG$3:$AH$83,2,FALSE),"")='11.1'!$D$5,TXM!S6915,"")</f>
        <v/>
      </c>
      <c r="U6915" t="str">
        <f>IFERROR(SMALL($T$5:$T$9000,ROWS($T$5:T6915)),"")</f>
        <v/>
      </c>
    </row>
    <row r="6916" spans="1:21" ht="14.4" customHeight="1" x14ac:dyDescent="0.3">
      <c r="A6916" t="s">
        <v>1639</v>
      </c>
      <c r="D6916" s="388">
        <f>ROWS(C$5:C6916)</f>
        <v>6912</v>
      </c>
      <c r="E6916" s="388" t="str">
        <f>IF(_xlfn.IFNA(VLOOKUP(A6916,$AG$3:$AH$83,2,FALSE),"")='11.1'!$D$5,TXM!D6916,"")</f>
        <v/>
      </c>
      <c r="F6916" t="str">
        <f>IFERROR(SMALL($E$5:$E$9000,ROWS($E$5:E6916)),"")</f>
        <v/>
      </c>
      <c r="I6916" s="371" t="s">
        <v>88</v>
      </c>
      <c r="J6916" t="s">
        <v>1005</v>
      </c>
      <c r="K6916" s="372">
        <v>8884708</v>
      </c>
      <c r="L6916" s="388">
        <f>ROWS(K$5:K6916)</f>
        <v>6912</v>
      </c>
      <c r="M6916" s="388" t="str">
        <f>IF(_xlfn.IFNA(VLOOKUP(I6916,$AG$3:$AH$83,2,FALSE),"")='11.1'!$D$5,TXM!L6916,"")</f>
        <v/>
      </c>
      <c r="N6916" t="str">
        <f>IFERROR(SMALL($M$5:$M$9000,ROWS($M$5:M6916)),"")</f>
        <v/>
      </c>
      <c r="P6916" t="s">
        <v>1639</v>
      </c>
      <c r="S6916" s="388">
        <f>ROWS(R$5:R6916)</f>
        <v>6912</v>
      </c>
      <c r="T6916" s="388" t="str">
        <f>IF(_xlfn.IFNA(VLOOKUP(P6916,$AG$3:$AH$83,2,FALSE),"")='11.1'!$D$5,TXM!S6916,"")</f>
        <v/>
      </c>
      <c r="U6916" t="str">
        <f>IFERROR(SMALL($T$5:$T$9000,ROWS($T$5:T6916)),"")</f>
        <v/>
      </c>
    </row>
    <row r="6917" spans="1:21" ht="14.4" customHeight="1" x14ac:dyDescent="0.3">
      <c r="A6917" t="s">
        <v>1639</v>
      </c>
      <c r="D6917" s="388">
        <f>ROWS(C$5:C6917)</f>
        <v>6913</v>
      </c>
      <c r="E6917" s="388" t="str">
        <f>IF(_xlfn.IFNA(VLOOKUP(A6917,$AG$3:$AH$83,2,FALSE),"")='11.1'!$D$5,TXM!D6917,"")</f>
        <v/>
      </c>
      <c r="F6917" t="str">
        <f>IFERROR(SMALL($E$5:$E$9000,ROWS($E$5:E6917)),"")</f>
        <v/>
      </c>
      <c r="I6917" s="371" t="s">
        <v>88</v>
      </c>
      <c r="J6917" t="s">
        <v>843</v>
      </c>
      <c r="K6917" s="372">
        <v>7754805</v>
      </c>
      <c r="L6917" s="388">
        <f>ROWS(K$5:K6917)</f>
        <v>6913</v>
      </c>
      <c r="M6917" s="388" t="str">
        <f>IF(_xlfn.IFNA(VLOOKUP(I6917,$AG$3:$AH$83,2,FALSE),"")='11.1'!$D$5,TXM!L6917,"")</f>
        <v/>
      </c>
      <c r="N6917" t="str">
        <f>IFERROR(SMALL($M$5:$M$9000,ROWS($M$5:M6917)),"")</f>
        <v/>
      </c>
      <c r="P6917" t="s">
        <v>1639</v>
      </c>
      <c r="S6917" s="388">
        <f>ROWS(R$5:R6917)</f>
        <v>6913</v>
      </c>
      <c r="T6917" s="388" t="str">
        <f>IF(_xlfn.IFNA(VLOOKUP(P6917,$AG$3:$AH$83,2,FALSE),"")='11.1'!$D$5,TXM!S6917,"")</f>
        <v/>
      </c>
      <c r="U6917" t="str">
        <f>IFERROR(SMALL($T$5:$T$9000,ROWS($T$5:T6917)),"")</f>
        <v/>
      </c>
    </row>
    <row r="6918" spans="1:21" ht="14.4" customHeight="1" x14ac:dyDescent="0.3">
      <c r="A6918" t="s">
        <v>1639</v>
      </c>
      <c r="D6918" s="388">
        <f>ROWS(C$5:C6918)</f>
        <v>6914</v>
      </c>
      <c r="E6918" s="388" t="str">
        <f>IF(_xlfn.IFNA(VLOOKUP(A6918,$AG$3:$AH$83,2,FALSE),"")='11.1'!$D$5,TXM!D6918,"")</f>
        <v/>
      </c>
      <c r="F6918" t="str">
        <f>IFERROR(SMALL($E$5:$E$9000,ROWS($E$5:E6918)),"")</f>
        <v/>
      </c>
      <c r="I6918" s="371" t="s">
        <v>88</v>
      </c>
      <c r="J6918" t="s">
        <v>841</v>
      </c>
      <c r="K6918" s="372">
        <v>7142572</v>
      </c>
      <c r="L6918" s="388">
        <f>ROWS(K$5:K6918)</f>
        <v>6914</v>
      </c>
      <c r="M6918" s="388" t="str">
        <f>IF(_xlfn.IFNA(VLOOKUP(I6918,$AG$3:$AH$83,2,FALSE),"")='11.1'!$D$5,TXM!L6918,"")</f>
        <v/>
      </c>
      <c r="N6918" t="str">
        <f>IFERROR(SMALL($M$5:$M$9000,ROWS($M$5:M6918)),"")</f>
        <v/>
      </c>
      <c r="P6918" t="s">
        <v>1639</v>
      </c>
      <c r="S6918" s="388">
        <f>ROWS(R$5:R6918)</f>
        <v>6914</v>
      </c>
      <c r="T6918" s="388" t="str">
        <f>IF(_xlfn.IFNA(VLOOKUP(P6918,$AG$3:$AH$83,2,FALSE),"")='11.1'!$D$5,TXM!S6918,"")</f>
        <v/>
      </c>
      <c r="U6918" t="str">
        <f>IFERROR(SMALL($T$5:$T$9000,ROWS($T$5:T6918)),"")</f>
        <v/>
      </c>
    </row>
    <row r="6919" spans="1:21" ht="14.4" customHeight="1" x14ac:dyDescent="0.3">
      <c r="A6919" t="s">
        <v>1639</v>
      </c>
      <c r="D6919" s="388">
        <f>ROWS(C$5:C6919)</f>
        <v>6915</v>
      </c>
      <c r="E6919" s="388" t="str">
        <f>IF(_xlfn.IFNA(VLOOKUP(A6919,$AG$3:$AH$83,2,FALSE),"")='11.1'!$D$5,TXM!D6919,"")</f>
        <v/>
      </c>
      <c r="F6919" t="str">
        <f>IFERROR(SMALL($E$5:$E$9000,ROWS($E$5:E6919)),"")</f>
        <v/>
      </c>
      <c r="I6919" s="371" t="s">
        <v>88</v>
      </c>
      <c r="J6919" t="s">
        <v>789</v>
      </c>
      <c r="K6919" s="372">
        <v>5199371</v>
      </c>
      <c r="L6919" s="388">
        <f>ROWS(K$5:K6919)</f>
        <v>6915</v>
      </c>
      <c r="M6919" s="388" t="str">
        <f>IF(_xlfn.IFNA(VLOOKUP(I6919,$AG$3:$AH$83,2,FALSE),"")='11.1'!$D$5,TXM!L6919,"")</f>
        <v/>
      </c>
      <c r="N6919" t="str">
        <f>IFERROR(SMALL($M$5:$M$9000,ROWS($M$5:M6919)),"")</f>
        <v/>
      </c>
      <c r="P6919" t="s">
        <v>1639</v>
      </c>
      <c r="S6919" s="388">
        <f>ROWS(R$5:R6919)</f>
        <v>6915</v>
      </c>
      <c r="T6919" s="388" t="str">
        <f>IF(_xlfn.IFNA(VLOOKUP(P6919,$AG$3:$AH$83,2,FALSE),"")='11.1'!$D$5,TXM!S6919,"")</f>
        <v/>
      </c>
      <c r="U6919" t="str">
        <f>IFERROR(SMALL($T$5:$T$9000,ROWS($T$5:T6919)),"")</f>
        <v/>
      </c>
    </row>
    <row r="6920" spans="1:21" ht="14.4" customHeight="1" x14ac:dyDescent="0.3">
      <c r="A6920" t="s">
        <v>1639</v>
      </c>
      <c r="D6920" s="388">
        <f>ROWS(C$5:C6920)</f>
        <v>6916</v>
      </c>
      <c r="E6920" s="388" t="str">
        <f>IF(_xlfn.IFNA(VLOOKUP(A6920,$AG$3:$AH$83,2,FALSE),"")='11.1'!$D$5,TXM!D6920,"")</f>
        <v/>
      </c>
      <c r="F6920" t="str">
        <f>IFERROR(SMALL($E$5:$E$9000,ROWS($E$5:E6920)),"")</f>
        <v/>
      </c>
      <c r="I6920" s="371" t="s">
        <v>88</v>
      </c>
      <c r="J6920" t="s">
        <v>813</v>
      </c>
      <c r="K6920" s="372">
        <v>4845898</v>
      </c>
      <c r="L6920" s="388">
        <f>ROWS(K$5:K6920)</f>
        <v>6916</v>
      </c>
      <c r="M6920" s="388" t="str">
        <f>IF(_xlfn.IFNA(VLOOKUP(I6920,$AG$3:$AH$83,2,FALSE),"")='11.1'!$D$5,TXM!L6920,"")</f>
        <v/>
      </c>
      <c r="N6920" t="str">
        <f>IFERROR(SMALL($M$5:$M$9000,ROWS($M$5:M6920)),"")</f>
        <v/>
      </c>
      <c r="P6920" t="s">
        <v>1639</v>
      </c>
      <c r="S6920" s="388">
        <f>ROWS(R$5:R6920)</f>
        <v>6916</v>
      </c>
      <c r="T6920" s="388" t="str">
        <f>IF(_xlfn.IFNA(VLOOKUP(P6920,$AG$3:$AH$83,2,FALSE),"")='11.1'!$D$5,TXM!S6920,"")</f>
        <v/>
      </c>
      <c r="U6920" t="str">
        <f>IFERROR(SMALL($T$5:$T$9000,ROWS($T$5:T6920)),"")</f>
        <v/>
      </c>
    </row>
    <row r="6921" spans="1:21" ht="14.4" customHeight="1" x14ac:dyDescent="0.3">
      <c r="A6921" t="s">
        <v>1639</v>
      </c>
      <c r="D6921" s="388">
        <f>ROWS(C$5:C6921)</f>
        <v>6917</v>
      </c>
      <c r="E6921" s="388" t="str">
        <f>IF(_xlfn.IFNA(VLOOKUP(A6921,$AG$3:$AH$83,2,FALSE),"")='11.1'!$D$5,TXM!D6921,"")</f>
        <v/>
      </c>
      <c r="F6921" t="str">
        <f>IFERROR(SMALL($E$5:$E$9000,ROWS($E$5:E6921)),"")</f>
        <v/>
      </c>
      <c r="I6921" s="371" t="s">
        <v>88</v>
      </c>
      <c r="J6921" t="s">
        <v>106</v>
      </c>
      <c r="K6921" s="372">
        <v>2916701</v>
      </c>
      <c r="L6921" s="388">
        <f>ROWS(K$5:K6921)</f>
        <v>6917</v>
      </c>
      <c r="M6921" s="388" t="str">
        <f>IF(_xlfn.IFNA(VLOOKUP(I6921,$AG$3:$AH$83,2,FALSE),"")='11.1'!$D$5,TXM!L6921,"")</f>
        <v/>
      </c>
      <c r="N6921" t="str">
        <f>IFERROR(SMALL($M$5:$M$9000,ROWS($M$5:M6921)),"")</f>
        <v/>
      </c>
      <c r="P6921" t="s">
        <v>1639</v>
      </c>
      <c r="S6921" s="388">
        <f>ROWS(R$5:R6921)</f>
        <v>6917</v>
      </c>
      <c r="T6921" s="388" t="str">
        <f>IF(_xlfn.IFNA(VLOOKUP(P6921,$AG$3:$AH$83,2,FALSE),"")='11.1'!$D$5,TXM!S6921,"")</f>
        <v/>
      </c>
      <c r="U6921" t="str">
        <f>IFERROR(SMALL($T$5:$T$9000,ROWS($T$5:T6921)),"")</f>
        <v/>
      </c>
    </row>
    <row r="6922" spans="1:21" ht="14.4" customHeight="1" x14ac:dyDescent="0.3">
      <c r="A6922" t="s">
        <v>1639</v>
      </c>
      <c r="D6922" s="388">
        <f>ROWS(C$5:C6922)</f>
        <v>6918</v>
      </c>
      <c r="E6922" s="388" t="str">
        <f>IF(_xlfn.IFNA(VLOOKUP(A6922,$AG$3:$AH$83,2,FALSE),"")='11.1'!$D$5,TXM!D6922,"")</f>
        <v/>
      </c>
      <c r="F6922" t="str">
        <f>IFERROR(SMALL($E$5:$E$9000,ROWS($E$5:E6922)),"")</f>
        <v/>
      </c>
      <c r="I6922" s="371" t="s">
        <v>88</v>
      </c>
      <c r="J6922" t="s">
        <v>1265</v>
      </c>
      <c r="K6922" s="372">
        <v>2756550</v>
      </c>
      <c r="L6922" s="388">
        <f>ROWS(K$5:K6922)</f>
        <v>6918</v>
      </c>
      <c r="M6922" s="388" t="str">
        <f>IF(_xlfn.IFNA(VLOOKUP(I6922,$AG$3:$AH$83,2,FALSE),"")='11.1'!$D$5,TXM!L6922,"")</f>
        <v/>
      </c>
      <c r="N6922" t="str">
        <f>IFERROR(SMALL($M$5:$M$9000,ROWS($M$5:M6922)),"")</f>
        <v/>
      </c>
      <c r="P6922" t="s">
        <v>1639</v>
      </c>
      <c r="S6922" s="388">
        <f>ROWS(R$5:R6922)</f>
        <v>6918</v>
      </c>
      <c r="T6922" s="388" t="str">
        <f>IF(_xlfn.IFNA(VLOOKUP(P6922,$AG$3:$AH$83,2,FALSE),"")='11.1'!$D$5,TXM!S6922,"")</f>
        <v/>
      </c>
      <c r="U6922" t="str">
        <f>IFERROR(SMALL($T$5:$T$9000,ROWS($T$5:T6922)),"")</f>
        <v/>
      </c>
    </row>
    <row r="6923" spans="1:21" ht="14.4" customHeight="1" x14ac:dyDescent="0.3">
      <c r="A6923" t="s">
        <v>1639</v>
      </c>
      <c r="D6923" s="388">
        <f>ROWS(C$5:C6923)</f>
        <v>6919</v>
      </c>
      <c r="E6923" s="388" t="str">
        <f>IF(_xlfn.IFNA(VLOOKUP(A6923,$AG$3:$AH$83,2,FALSE),"")='11.1'!$D$5,TXM!D6923,"")</f>
        <v/>
      </c>
      <c r="F6923" t="str">
        <f>IFERROR(SMALL($E$5:$E$9000,ROWS($E$5:E6923)),"")</f>
        <v/>
      </c>
      <c r="I6923" s="371" t="s">
        <v>88</v>
      </c>
      <c r="J6923" t="s">
        <v>1402</v>
      </c>
      <c r="K6923" s="372">
        <v>2705364</v>
      </c>
      <c r="L6923" s="388">
        <f>ROWS(K$5:K6923)</f>
        <v>6919</v>
      </c>
      <c r="M6923" s="388" t="str">
        <f>IF(_xlfn.IFNA(VLOOKUP(I6923,$AG$3:$AH$83,2,FALSE),"")='11.1'!$D$5,TXM!L6923,"")</f>
        <v/>
      </c>
      <c r="N6923" t="str">
        <f>IFERROR(SMALL($M$5:$M$9000,ROWS($M$5:M6923)),"")</f>
        <v/>
      </c>
      <c r="P6923" t="s">
        <v>1639</v>
      </c>
      <c r="S6923" s="388">
        <f>ROWS(R$5:R6923)</f>
        <v>6919</v>
      </c>
      <c r="T6923" s="388" t="str">
        <f>IF(_xlfn.IFNA(VLOOKUP(P6923,$AG$3:$AH$83,2,FALSE),"")='11.1'!$D$5,TXM!S6923,"")</f>
        <v/>
      </c>
      <c r="U6923" t="str">
        <f>IFERROR(SMALL($T$5:$T$9000,ROWS($T$5:T6923)),"")</f>
        <v/>
      </c>
    </row>
    <row r="6924" spans="1:21" ht="14.4" customHeight="1" x14ac:dyDescent="0.3">
      <c r="A6924" t="s">
        <v>1639</v>
      </c>
      <c r="D6924" s="388">
        <f>ROWS(C$5:C6924)</f>
        <v>6920</v>
      </c>
      <c r="E6924" s="388" t="str">
        <f>IF(_xlfn.IFNA(VLOOKUP(A6924,$AG$3:$AH$83,2,FALSE),"")='11.1'!$D$5,TXM!D6924,"")</f>
        <v/>
      </c>
      <c r="F6924" t="str">
        <f>IFERROR(SMALL($E$5:$E$9000,ROWS($E$5:E6924)),"")</f>
        <v/>
      </c>
      <c r="I6924" s="371" t="s">
        <v>88</v>
      </c>
      <c r="J6924" t="s">
        <v>865</v>
      </c>
      <c r="K6924" s="372">
        <v>2111882</v>
      </c>
      <c r="L6924" s="388">
        <f>ROWS(K$5:K6924)</f>
        <v>6920</v>
      </c>
      <c r="M6924" s="388" t="str">
        <f>IF(_xlfn.IFNA(VLOOKUP(I6924,$AG$3:$AH$83,2,FALSE),"")='11.1'!$D$5,TXM!L6924,"")</f>
        <v/>
      </c>
      <c r="N6924" t="str">
        <f>IFERROR(SMALL($M$5:$M$9000,ROWS($M$5:M6924)),"")</f>
        <v/>
      </c>
      <c r="P6924" t="s">
        <v>1639</v>
      </c>
      <c r="S6924" s="388">
        <f>ROWS(R$5:R6924)</f>
        <v>6920</v>
      </c>
      <c r="T6924" s="388" t="str">
        <f>IF(_xlfn.IFNA(VLOOKUP(P6924,$AG$3:$AH$83,2,FALSE),"")='11.1'!$D$5,TXM!S6924,"")</f>
        <v/>
      </c>
      <c r="U6924" t="str">
        <f>IFERROR(SMALL($T$5:$T$9000,ROWS($T$5:T6924)),"")</f>
        <v/>
      </c>
    </row>
    <row r="6925" spans="1:21" ht="14.4" customHeight="1" x14ac:dyDescent="0.3">
      <c r="A6925" t="s">
        <v>1639</v>
      </c>
      <c r="D6925" s="388">
        <f>ROWS(C$5:C6925)</f>
        <v>6921</v>
      </c>
      <c r="E6925" s="388" t="str">
        <f>IF(_xlfn.IFNA(VLOOKUP(A6925,$AG$3:$AH$83,2,FALSE),"")='11.1'!$D$5,TXM!D6925,"")</f>
        <v/>
      </c>
      <c r="F6925" t="str">
        <f>IFERROR(SMALL($E$5:$E$9000,ROWS($E$5:E6925)),"")</f>
        <v/>
      </c>
      <c r="I6925" s="371" t="s">
        <v>88</v>
      </c>
      <c r="J6925" t="s">
        <v>835</v>
      </c>
      <c r="K6925" s="372">
        <v>1880534</v>
      </c>
      <c r="L6925" s="388">
        <f>ROWS(K$5:K6925)</f>
        <v>6921</v>
      </c>
      <c r="M6925" s="388" t="str">
        <f>IF(_xlfn.IFNA(VLOOKUP(I6925,$AG$3:$AH$83,2,FALSE),"")='11.1'!$D$5,TXM!L6925,"")</f>
        <v/>
      </c>
      <c r="N6925" t="str">
        <f>IFERROR(SMALL($M$5:$M$9000,ROWS($M$5:M6925)),"")</f>
        <v/>
      </c>
      <c r="P6925" t="s">
        <v>1639</v>
      </c>
      <c r="S6925" s="388">
        <f>ROWS(R$5:R6925)</f>
        <v>6921</v>
      </c>
      <c r="T6925" s="388" t="str">
        <f>IF(_xlfn.IFNA(VLOOKUP(P6925,$AG$3:$AH$83,2,FALSE),"")='11.1'!$D$5,TXM!S6925,"")</f>
        <v/>
      </c>
      <c r="U6925" t="str">
        <f>IFERROR(SMALL($T$5:$T$9000,ROWS($T$5:T6925)),"")</f>
        <v/>
      </c>
    </row>
    <row r="6926" spans="1:21" ht="14.4" customHeight="1" x14ac:dyDescent="0.3">
      <c r="A6926" t="s">
        <v>1639</v>
      </c>
      <c r="D6926" s="388">
        <f>ROWS(C$5:C6926)</f>
        <v>6922</v>
      </c>
      <c r="E6926" s="388" t="str">
        <f>IF(_xlfn.IFNA(VLOOKUP(A6926,$AG$3:$AH$83,2,FALSE),"")='11.1'!$D$5,TXM!D6926,"")</f>
        <v/>
      </c>
      <c r="F6926" t="str">
        <f>IFERROR(SMALL($E$5:$E$9000,ROWS($E$5:E6926)),"")</f>
        <v/>
      </c>
      <c r="I6926" s="371" t="s">
        <v>88</v>
      </c>
      <c r="J6926" t="s">
        <v>1252</v>
      </c>
      <c r="K6926" s="372">
        <v>1730942</v>
      </c>
      <c r="L6926" s="388">
        <f>ROWS(K$5:K6926)</f>
        <v>6922</v>
      </c>
      <c r="M6926" s="388" t="str">
        <f>IF(_xlfn.IFNA(VLOOKUP(I6926,$AG$3:$AH$83,2,FALSE),"")='11.1'!$D$5,TXM!L6926,"")</f>
        <v/>
      </c>
      <c r="N6926" t="str">
        <f>IFERROR(SMALL($M$5:$M$9000,ROWS($M$5:M6926)),"")</f>
        <v/>
      </c>
      <c r="P6926" t="s">
        <v>1639</v>
      </c>
      <c r="S6926" s="388">
        <f>ROWS(R$5:R6926)</f>
        <v>6922</v>
      </c>
      <c r="T6926" s="388" t="str">
        <f>IF(_xlfn.IFNA(VLOOKUP(P6926,$AG$3:$AH$83,2,FALSE),"")='11.1'!$D$5,TXM!S6926,"")</f>
        <v/>
      </c>
      <c r="U6926" t="str">
        <f>IFERROR(SMALL($T$5:$T$9000,ROWS($T$5:T6926)),"")</f>
        <v/>
      </c>
    </row>
    <row r="6927" spans="1:21" ht="14.4" customHeight="1" x14ac:dyDescent="0.3">
      <c r="A6927" t="s">
        <v>1639</v>
      </c>
      <c r="D6927" s="388">
        <f>ROWS(C$5:C6927)</f>
        <v>6923</v>
      </c>
      <c r="E6927" s="388" t="str">
        <f>IF(_xlfn.IFNA(VLOOKUP(A6927,$AG$3:$AH$83,2,FALSE),"")='11.1'!$D$5,TXM!D6927,"")</f>
        <v/>
      </c>
      <c r="F6927" t="str">
        <f>IFERROR(SMALL($E$5:$E$9000,ROWS($E$5:E6927)),"")</f>
        <v/>
      </c>
      <c r="I6927" s="371" t="s">
        <v>88</v>
      </c>
      <c r="J6927" t="s">
        <v>859</v>
      </c>
      <c r="K6927" s="372">
        <v>915840</v>
      </c>
      <c r="L6927" s="388">
        <f>ROWS(K$5:K6927)</f>
        <v>6923</v>
      </c>
      <c r="M6927" s="388" t="str">
        <f>IF(_xlfn.IFNA(VLOOKUP(I6927,$AG$3:$AH$83,2,FALSE),"")='11.1'!$D$5,TXM!L6927,"")</f>
        <v/>
      </c>
      <c r="N6927" t="str">
        <f>IFERROR(SMALL($M$5:$M$9000,ROWS($M$5:M6927)),"")</f>
        <v/>
      </c>
      <c r="P6927" t="s">
        <v>1639</v>
      </c>
      <c r="S6927" s="388">
        <f>ROWS(R$5:R6927)</f>
        <v>6923</v>
      </c>
      <c r="T6927" s="388" t="str">
        <f>IF(_xlfn.IFNA(VLOOKUP(P6927,$AG$3:$AH$83,2,FALSE),"")='11.1'!$D$5,TXM!S6927,"")</f>
        <v/>
      </c>
      <c r="U6927" t="str">
        <f>IFERROR(SMALL($T$5:$T$9000,ROWS($T$5:T6927)),"")</f>
        <v/>
      </c>
    </row>
    <row r="6928" spans="1:21" ht="14.4" customHeight="1" x14ac:dyDescent="0.3">
      <c r="A6928" t="s">
        <v>1639</v>
      </c>
      <c r="D6928" s="388">
        <f>ROWS(C$5:C6928)</f>
        <v>6924</v>
      </c>
      <c r="E6928" s="388" t="str">
        <f>IF(_xlfn.IFNA(VLOOKUP(A6928,$AG$3:$AH$83,2,FALSE),"")='11.1'!$D$5,TXM!D6928,"")</f>
        <v/>
      </c>
      <c r="F6928" t="str">
        <f>IFERROR(SMALL($E$5:$E$9000,ROWS($E$5:E6928)),"")</f>
        <v/>
      </c>
      <c r="I6928" s="371" t="s">
        <v>88</v>
      </c>
      <c r="J6928" t="s">
        <v>849</v>
      </c>
      <c r="K6928" s="372">
        <v>797397</v>
      </c>
      <c r="L6928" s="388">
        <f>ROWS(K$5:K6928)</f>
        <v>6924</v>
      </c>
      <c r="M6928" s="388" t="str">
        <f>IF(_xlfn.IFNA(VLOOKUP(I6928,$AG$3:$AH$83,2,FALSE),"")='11.1'!$D$5,TXM!L6928,"")</f>
        <v/>
      </c>
      <c r="N6928" t="str">
        <f>IFERROR(SMALL($M$5:$M$9000,ROWS($M$5:M6928)),"")</f>
        <v/>
      </c>
      <c r="P6928" t="s">
        <v>1639</v>
      </c>
      <c r="S6928" s="388">
        <f>ROWS(R$5:R6928)</f>
        <v>6924</v>
      </c>
      <c r="T6928" s="388" t="str">
        <f>IF(_xlfn.IFNA(VLOOKUP(P6928,$AG$3:$AH$83,2,FALSE),"")='11.1'!$D$5,TXM!S6928,"")</f>
        <v/>
      </c>
      <c r="U6928" t="str">
        <f>IFERROR(SMALL($T$5:$T$9000,ROWS($T$5:T6928)),"")</f>
        <v/>
      </c>
    </row>
    <row r="6929" spans="1:21" ht="14.4" customHeight="1" x14ac:dyDescent="0.3">
      <c r="A6929" t="s">
        <v>1639</v>
      </c>
      <c r="D6929" s="388">
        <f>ROWS(C$5:C6929)</f>
        <v>6925</v>
      </c>
      <c r="E6929" s="388" t="str">
        <f>IF(_xlfn.IFNA(VLOOKUP(A6929,$AG$3:$AH$83,2,FALSE),"")='11.1'!$D$5,TXM!D6929,"")</f>
        <v/>
      </c>
      <c r="F6929" t="str">
        <f>IFERROR(SMALL($E$5:$E$9000,ROWS($E$5:E6929)),"")</f>
        <v/>
      </c>
      <c r="I6929" s="371" t="s">
        <v>88</v>
      </c>
      <c r="J6929" t="s">
        <v>1500</v>
      </c>
      <c r="K6929" s="372">
        <v>575854</v>
      </c>
      <c r="L6929" s="388">
        <f>ROWS(K$5:K6929)</f>
        <v>6925</v>
      </c>
      <c r="M6929" s="388" t="str">
        <f>IF(_xlfn.IFNA(VLOOKUP(I6929,$AG$3:$AH$83,2,FALSE),"")='11.1'!$D$5,TXM!L6929,"")</f>
        <v/>
      </c>
      <c r="N6929" t="str">
        <f>IFERROR(SMALL($M$5:$M$9000,ROWS($M$5:M6929)),"")</f>
        <v/>
      </c>
      <c r="P6929" t="s">
        <v>1639</v>
      </c>
      <c r="S6929" s="388">
        <f>ROWS(R$5:R6929)</f>
        <v>6925</v>
      </c>
      <c r="T6929" s="388" t="str">
        <f>IF(_xlfn.IFNA(VLOOKUP(P6929,$AG$3:$AH$83,2,FALSE),"")='11.1'!$D$5,TXM!S6929,"")</f>
        <v/>
      </c>
      <c r="U6929" t="str">
        <f>IFERROR(SMALL($T$5:$T$9000,ROWS($T$5:T6929)),"")</f>
        <v/>
      </c>
    </row>
    <row r="6930" spans="1:21" ht="14.4" customHeight="1" x14ac:dyDescent="0.3">
      <c r="A6930" t="s">
        <v>1639</v>
      </c>
      <c r="D6930" s="388">
        <f>ROWS(C$5:C6930)</f>
        <v>6926</v>
      </c>
      <c r="E6930" s="388" t="str">
        <f>IF(_xlfn.IFNA(VLOOKUP(A6930,$AG$3:$AH$83,2,FALSE),"")='11.1'!$D$5,TXM!D6930,"")</f>
        <v/>
      </c>
      <c r="F6930" t="str">
        <f>IFERROR(SMALL($E$5:$E$9000,ROWS($E$5:E6930)),"")</f>
        <v/>
      </c>
      <c r="I6930" s="371" t="s">
        <v>88</v>
      </c>
      <c r="J6930" t="s">
        <v>837</v>
      </c>
      <c r="K6930" s="372">
        <v>342115</v>
      </c>
      <c r="L6930" s="388">
        <f>ROWS(K$5:K6930)</f>
        <v>6926</v>
      </c>
      <c r="M6930" s="388" t="str">
        <f>IF(_xlfn.IFNA(VLOOKUP(I6930,$AG$3:$AH$83,2,FALSE),"")='11.1'!$D$5,TXM!L6930,"")</f>
        <v/>
      </c>
      <c r="N6930" t="str">
        <f>IFERROR(SMALL($M$5:$M$9000,ROWS($M$5:M6930)),"")</f>
        <v/>
      </c>
      <c r="P6930" t="s">
        <v>1639</v>
      </c>
      <c r="S6930" s="388">
        <f>ROWS(R$5:R6930)</f>
        <v>6926</v>
      </c>
      <c r="T6930" s="388" t="str">
        <f>IF(_xlfn.IFNA(VLOOKUP(P6930,$AG$3:$AH$83,2,FALSE),"")='11.1'!$D$5,TXM!S6930,"")</f>
        <v/>
      </c>
      <c r="U6930" t="str">
        <f>IFERROR(SMALL($T$5:$T$9000,ROWS($T$5:T6930)),"")</f>
        <v/>
      </c>
    </row>
    <row r="6931" spans="1:21" ht="14.4" customHeight="1" x14ac:dyDescent="0.3">
      <c r="A6931" t="s">
        <v>1639</v>
      </c>
      <c r="D6931" s="388">
        <f>ROWS(C$5:C6931)</f>
        <v>6927</v>
      </c>
      <c r="E6931" s="388" t="str">
        <f>IF(_xlfn.IFNA(VLOOKUP(A6931,$AG$3:$AH$83,2,FALSE),"")='11.1'!$D$5,TXM!D6931,"")</f>
        <v/>
      </c>
      <c r="F6931" t="str">
        <f>IFERROR(SMALL($E$5:$E$9000,ROWS($E$5:E6931)),"")</f>
        <v/>
      </c>
      <c r="I6931" s="371" t="s">
        <v>88</v>
      </c>
      <c r="J6931" t="s">
        <v>783</v>
      </c>
      <c r="K6931" s="372">
        <v>296283</v>
      </c>
      <c r="L6931" s="388">
        <f>ROWS(K$5:K6931)</f>
        <v>6927</v>
      </c>
      <c r="M6931" s="388" t="str">
        <f>IF(_xlfn.IFNA(VLOOKUP(I6931,$AG$3:$AH$83,2,FALSE),"")='11.1'!$D$5,TXM!L6931,"")</f>
        <v/>
      </c>
      <c r="N6931" t="str">
        <f>IFERROR(SMALL($M$5:$M$9000,ROWS($M$5:M6931)),"")</f>
        <v/>
      </c>
      <c r="P6931" t="s">
        <v>1639</v>
      </c>
      <c r="S6931" s="388">
        <f>ROWS(R$5:R6931)</f>
        <v>6927</v>
      </c>
      <c r="T6931" s="388" t="str">
        <f>IF(_xlfn.IFNA(VLOOKUP(P6931,$AG$3:$AH$83,2,FALSE),"")='11.1'!$D$5,TXM!S6931,"")</f>
        <v/>
      </c>
      <c r="U6931" t="str">
        <f>IFERROR(SMALL($T$5:$T$9000,ROWS($T$5:T6931)),"")</f>
        <v/>
      </c>
    </row>
    <row r="6932" spans="1:21" ht="14.4" customHeight="1" x14ac:dyDescent="0.3">
      <c r="A6932" t="s">
        <v>1639</v>
      </c>
      <c r="D6932" s="388">
        <f>ROWS(C$5:C6932)</f>
        <v>6928</v>
      </c>
      <c r="E6932" s="388" t="str">
        <f>IF(_xlfn.IFNA(VLOOKUP(A6932,$AG$3:$AH$83,2,FALSE),"")='11.1'!$D$5,TXM!D6932,"")</f>
        <v/>
      </c>
      <c r="F6932" t="str">
        <f>IFERROR(SMALL($E$5:$E$9000,ROWS($E$5:E6932)),"")</f>
        <v/>
      </c>
      <c r="I6932" s="371" t="s">
        <v>88</v>
      </c>
      <c r="J6932" t="s">
        <v>1275</v>
      </c>
      <c r="K6932" s="372">
        <v>170535</v>
      </c>
      <c r="L6932" s="388">
        <f>ROWS(K$5:K6932)</f>
        <v>6928</v>
      </c>
      <c r="M6932" s="388" t="str">
        <f>IF(_xlfn.IFNA(VLOOKUP(I6932,$AG$3:$AH$83,2,FALSE),"")='11.1'!$D$5,TXM!L6932,"")</f>
        <v/>
      </c>
      <c r="N6932" t="str">
        <f>IFERROR(SMALL($M$5:$M$9000,ROWS($M$5:M6932)),"")</f>
        <v/>
      </c>
      <c r="P6932" t="s">
        <v>1639</v>
      </c>
      <c r="S6932" s="388">
        <f>ROWS(R$5:R6932)</f>
        <v>6928</v>
      </c>
      <c r="T6932" s="388" t="str">
        <f>IF(_xlfn.IFNA(VLOOKUP(P6932,$AG$3:$AH$83,2,FALSE),"")='11.1'!$D$5,TXM!S6932,"")</f>
        <v/>
      </c>
      <c r="U6932" t="str">
        <f>IFERROR(SMALL($T$5:$T$9000,ROWS($T$5:T6932)),"")</f>
        <v/>
      </c>
    </row>
    <row r="6933" spans="1:21" ht="14.4" customHeight="1" x14ac:dyDescent="0.3">
      <c r="A6933" t="s">
        <v>1639</v>
      </c>
      <c r="D6933" s="388">
        <f>ROWS(C$5:C6933)</f>
        <v>6929</v>
      </c>
      <c r="E6933" s="388" t="str">
        <f>IF(_xlfn.IFNA(VLOOKUP(A6933,$AG$3:$AH$83,2,FALSE),"")='11.1'!$D$5,TXM!D6933,"")</f>
        <v/>
      </c>
      <c r="F6933" t="str">
        <f>IFERROR(SMALL($E$5:$E$9000,ROWS($E$5:E6933)),"")</f>
        <v/>
      </c>
      <c r="I6933" s="371" t="s">
        <v>88</v>
      </c>
      <c r="J6933" t="s">
        <v>105</v>
      </c>
      <c r="K6933" s="372">
        <v>112394</v>
      </c>
      <c r="L6933" s="388">
        <f>ROWS(K$5:K6933)</f>
        <v>6929</v>
      </c>
      <c r="M6933" s="388" t="str">
        <f>IF(_xlfn.IFNA(VLOOKUP(I6933,$AG$3:$AH$83,2,FALSE),"")='11.1'!$D$5,TXM!L6933,"")</f>
        <v/>
      </c>
      <c r="N6933" t="str">
        <f>IFERROR(SMALL($M$5:$M$9000,ROWS($M$5:M6933)),"")</f>
        <v/>
      </c>
      <c r="P6933" t="s">
        <v>1639</v>
      </c>
      <c r="S6933" s="388">
        <f>ROWS(R$5:R6933)</f>
        <v>6929</v>
      </c>
      <c r="T6933" s="388" t="str">
        <f>IF(_xlfn.IFNA(VLOOKUP(P6933,$AG$3:$AH$83,2,FALSE),"")='11.1'!$D$5,TXM!S6933,"")</f>
        <v/>
      </c>
      <c r="U6933" t="str">
        <f>IFERROR(SMALL($T$5:$T$9000,ROWS($T$5:T6933)),"")</f>
        <v/>
      </c>
    </row>
    <row r="6934" spans="1:21" ht="14.4" customHeight="1" x14ac:dyDescent="0.3">
      <c r="A6934" t="s">
        <v>1639</v>
      </c>
      <c r="D6934" s="388">
        <f>ROWS(C$5:C6934)</f>
        <v>6930</v>
      </c>
      <c r="E6934" s="388" t="str">
        <f>IF(_xlfn.IFNA(VLOOKUP(A6934,$AG$3:$AH$83,2,FALSE),"")='11.1'!$D$5,TXM!D6934,"")</f>
        <v/>
      </c>
      <c r="F6934" t="str">
        <f>IFERROR(SMALL($E$5:$E$9000,ROWS($E$5:E6934)),"")</f>
        <v/>
      </c>
      <c r="I6934" s="371" t="s">
        <v>88</v>
      </c>
      <c r="J6934" t="s">
        <v>1434</v>
      </c>
      <c r="K6934" s="372">
        <v>106582</v>
      </c>
      <c r="L6934" s="388">
        <f>ROWS(K$5:K6934)</f>
        <v>6930</v>
      </c>
      <c r="M6934" s="388" t="str">
        <f>IF(_xlfn.IFNA(VLOOKUP(I6934,$AG$3:$AH$83,2,FALSE),"")='11.1'!$D$5,TXM!L6934,"")</f>
        <v/>
      </c>
      <c r="N6934" t="str">
        <f>IFERROR(SMALL($M$5:$M$9000,ROWS($M$5:M6934)),"")</f>
        <v/>
      </c>
      <c r="P6934" t="s">
        <v>1639</v>
      </c>
      <c r="S6934" s="388">
        <f>ROWS(R$5:R6934)</f>
        <v>6930</v>
      </c>
      <c r="T6934" s="388" t="str">
        <f>IF(_xlfn.IFNA(VLOOKUP(P6934,$AG$3:$AH$83,2,FALSE),"")='11.1'!$D$5,TXM!S6934,"")</f>
        <v/>
      </c>
      <c r="U6934" t="str">
        <f>IFERROR(SMALL($T$5:$T$9000,ROWS($T$5:T6934)),"")</f>
        <v/>
      </c>
    </row>
    <row r="6935" spans="1:21" ht="14.4" customHeight="1" x14ac:dyDescent="0.3">
      <c r="A6935" t="s">
        <v>1639</v>
      </c>
      <c r="D6935" s="388">
        <f>ROWS(C$5:C6935)</f>
        <v>6931</v>
      </c>
      <c r="E6935" s="388" t="str">
        <f>IF(_xlfn.IFNA(VLOOKUP(A6935,$AG$3:$AH$83,2,FALSE),"")='11.1'!$D$5,TXM!D6935,"")</f>
        <v/>
      </c>
      <c r="F6935" t="str">
        <f>IFERROR(SMALL($E$5:$E$9000,ROWS($E$5:E6935)),"")</f>
        <v/>
      </c>
      <c r="I6935" s="371" t="s">
        <v>88</v>
      </c>
      <c r="J6935" t="s">
        <v>793</v>
      </c>
      <c r="K6935" s="372">
        <v>60427</v>
      </c>
      <c r="L6935" s="388">
        <f>ROWS(K$5:K6935)</f>
        <v>6931</v>
      </c>
      <c r="M6935" s="388" t="str">
        <f>IF(_xlfn.IFNA(VLOOKUP(I6935,$AG$3:$AH$83,2,FALSE),"")='11.1'!$D$5,TXM!L6935,"")</f>
        <v/>
      </c>
      <c r="N6935" t="str">
        <f>IFERROR(SMALL($M$5:$M$9000,ROWS($M$5:M6935)),"")</f>
        <v/>
      </c>
      <c r="P6935" t="s">
        <v>1639</v>
      </c>
      <c r="S6935" s="388">
        <f>ROWS(R$5:R6935)</f>
        <v>6931</v>
      </c>
      <c r="T6935" s="388" t="str">
        <f>IF(_xlfn.IFNA(VLOOKUP(P6935,$AG$3:$AH$83,2,FALSE),"")='11.1'!$D$5,TXM!S6935,"")</f>
        <v/>
      </c>
      <c r="U6935" t="str">
        <f>IFERROR(SMALL($T$5:$T$9000,ROWS($T$5:T6935)),"")</f>
        <v/>
      </c>
    </row>
    <row r="6936" spans="1:21" ht="14.4" customHeight="1" x14ac:dyDescent="0.3">
      <c r="A6936" t="s">
        <v>1639</v>
      </c>
      <c r="D6936" s="388">
        <f>ROWS(C$5:C6936)</f>
        <v>6932</v>
      </c>
      <c r="E6936" s="388" t="str">
        <f>IF(_xlfn.IFNA(VLOOKUP(A6936,$AG$3:$AH$83,2,FALSE),"")='11.1'!$D$5,TXM!D6936,"")</f>
        <v/>
      </c>
      <c r="F6936" t="str">
        <f>IFERROR(SMALL($E$5:$E$9000,ROWS($E$5:E6936)),"")</f>
        <v/>
      </c>
      <c r="I6936" s="371" t="s">
        <v>88</v>
      </c>
      <c r="J6936" t="s">
        <v>1001</v>
      </c>
      <c r="K6936" s="372">
        <v>59905</v>
      </c>
      <c r="L6936" s="388">
        <f>ROWS(K$5:K6936)</f>
        <v>6932</v>
      </c>
      <c r="M6936" s="388" t="str">
        <f>IF(_xlfn.IFNA(VLOOKUP(I6936,$AG$3:$AH$83,2,FALSE),"")='11.1'!$D$5,TXM!L6936,"")</f>
        <v/>
      </c>
      <c r="N6936" t="str">
        <f>IFERROR(SMALL($M$5:$M$9000,ROWS($M$5:M6936)),"")</f>
        <v/>
      </c>
      <c r="P6936" t="s">
        <v>1639</v>
      </c>
      <c r="S6936" s="388">
        <f>ROWS(R$5:R6936)</f>
        <v>6932</v>
      </c>
      <c r="T6936" s="388" t="str">
        <f>IF(_xlfn.IFNA(VLOOKUP(P6936,$AG$3:$AH$83,2,FALSE),"")='11.1'!$D$5,TXM!S6936,"")</f>
        <v/>
      </c>
      <c r="U6936" t="str">
        <f>IFERROR(SMALL($T$5:$T$9000,ROWS($T$5:T6936)),"")</f>
        <v/>
      </c>
    </row>
    <row r="6937" spans="1:21" ht="14.4" customHeight="1" x14ac:dyDescent="0.3">
      <c r="A6937" t="s">
        <v>1639</v>
      </c>
      <c r="D6937" s="388">
        <f>ROWS(C$5:C6937)</f>
        <v>6933</v>
      </c>
      <c r="E6937" s="388" t="str">
        <f>IF(_xlfn.IFNA(VLOOKUP(A6937,$AG$3:$AH$83,2,FALSE),"")='11.1'!$D$5,TXM!D6937,"")</f>
        <v/>
      </c>
      <c r="F6937" t="str">
        <f>IFERROR(SMALL($E$5:$E$9000,ROWS($E$5:E6937)),"")</f>
        <v/>
      </c>
      <c r="I6937" s="371" t="s">
        <v>88</v>
      </c>
      <c r="J6937" t="s">
        <v>845</v>
      </c>
      <c r="K6937" s="372">
        <v>36045</v>
      </c>
      <c r="L6937" s="388">
        <f>ROWS(K$5:K6937)</f>
        <v>6933</v>
      </c>
      <c r="M6937" s="388" t="str">
        <f>IF(_xlfn.IFNA(VLOOKUP(I6937,$AG$3:$AH$83,2,FALSE),"")='11.1'!$D$5,TXM!L6937,"")</f>
        <v/>
      </c>
      <c r="N6937" t="str">
        <f>IFERROR(SMALL($M$5:$M$9000,ROWS($M$5:M6937)),"")</f>
        <v/>
      </c>
      <c r="P6937" t="s">
        <v>1639</v>
      </c>
      <c r="S6937" s="388">
        <f>ROWS(R$5:R6937)</f>
        <v>6933</v>
      </c>
      <c r="T6937" s="388" t="str">
        <f>IF(_xlfn.IFNA(VLOOKUP(P6937,$AG$3:$AH$83,2,FALSE),"")='11.1'!$D$5,TXM!S6937,"")</f>
        <v/>
      </c>
      <c r="U6937" t="str">
        <f>IFERROR(SMALL($T$5:$T$9000,ROWS($T$5:T6937)),"")</f>
        <v/>
      </c>
    </row>
    <row r="6938" spans="1:21" ht="14.4" customHeight="1" x14ac:dyDescent="0.3">
      <c r="A6938" t="s">
        <v>1639</v>
      </c>
      <c r="D6938" s="388">
        <f>ROWS(C$5:C6938)</f>
        <v>6934</v>
      </c>
      <c r="E6938" s="388" t="str">
        <f>IF(_xlfn.IFNA(VLOOKUP(A6938,$AG$3:$AH$83,2,FALSE),"")='11.1'!$D$5,TXM!D6938,"")</f>
        <v/>
      </c>
      <c r="F6938" t="str">
        <f>IFERROR(SMALL($E$5:$E$9000,ROWS($E$5:E6938)),"")</f>
        <v/>
      </c>
      <c r="I6938" s="371" t="s">
        <v>88</v>
      </c>
      <c r="J6938" t="s">
        <v>861</v>
      </c>
      <c r="K6938" s="372">
        <v>32327</v>
      </c>
      <c r="L6938" s="388">
        <f>ROWS(K$5:K6938)</f>
        <v>6934</v>
      </c>
      <c r="M6938" s="388" t="str">
        <f>IF(_xlfn.IFNA(VLOOKUP(I6938,$AG$3:$AH$83,2,FALSE),"")='11.1'!$D$5,TXM!L6938,"")</f>
        <v/>
      </c>
      <c r="N6938" t="str">
        <f>IFERROR(SMALL($M$5:$M$9000,ROWS($M$5:M6938)),"")</f>
        <v/>
      </c>
      <c r="P6938" t="s">
        <v>1639</v>
      </c>
      <c r="S6938" s="388">
        <f>ROWS(R$5:R6938)</f>
        <v>6934</v>
      </c>
      <c r="T6938" s="388" t="str">
        <f>IF(_xlfn.IFNA(VLOOKUP(P6938,$AG$3:$AH$83,2,FALSE),"")='11.1'!$D$5,TXM!S6938,"")</f>
        <v/>
      </c>
      <c r="U6938" t="str">
        <f>IFERROR(SMALL($T$5:$T$9000,ROWS($T$5:T6938)),"")</f>
        <v/>
      </c>
    </row>
    <row r="6939" spans="1:21" ht="14.4" customHeight="1" x14ac:dyDescent="0.3">
      <c r="A6939" t="s">
        <v>1639</v>
      </c>
      <c r="D6939" s="388">
        <f>ROWS(C$5:C6939)</f>
        <v>6935</v>
      </c>
      <c r="E6939" s="388" t="str">
        <f>IF(_xlfn.IFNA(VLOOKUP(A6939,$AG$3:$AH$83,2,FALSE),"")='11.1'!$D$5,TXM!D6939,"")</f>
        <v/>
      </c>
      <c r="F6939" t="str">
        <f>IFERROR(SMALL($E$5:$E$9000,ROWS($E$5:E6939)),"")</f>
        <v/>
      </c>
      <c r="I6939" s="371" t="s">
        <v>88</v>
      </c>
      <c r="J6939" t="s">
        <v>821</v>
      </c>
      <c r="K6939" s="372">
        <v>23353</v>
      </c>
      <c r="L6939" s="388">
        <f>ROWS(K$5:K6939)</f>
        <v>6935</v>
      </c>
      <c r="M6939" s="388" t="str">
        <f>IF(_xlfn.IFNA(VLOOKUP(I6939,$AG$3:$AH$83,2,FALSE),"")='11.1'!$D$5,TXM!L6939,"")</f>
        <v/>
      </c>
      <c r="N6939" t="str">
        <f>IFERROR(SMALL($M$5:$M$9000,ROWS($M$5:M6939)),"")</f>
        <v/>
      </c>
      <c r="P6939" t="s">
        <v>1639</v>
      </c>
      <c r="S6939" s="388">
        <f>ROWS(R$5:R6939)</f>
        <v>6935</v>
      </c>
      <c r="T6939" s="388" t="str">
        <f>IF(_xlfn.IFNA(VLOOKUP(P6939,$AG$3:$AH$83,2,FALSE),"")='11.1'!$D$5,TXM!S6939,"")</f>
        <v/>
      </c>
      <c r="U6939" t="str">
        <f>IFERROR(SMALL($T$5:$T$9000,ROWS($T$5:T6939)),"")</f>
        <v/>
      </c>
    </row>
    <row r="6940" spans="1:21" ht="14.4" customHeight="1" x14ac:dyDescent="0.3">
      <c r="A6940" t="s">
        <v>1639</v>
      </c>
      <c r="D6940" s="388">
        <f>ROWS(C$5:C6940)</f>
        <v>6936</v>
      </c>
      <c r="E6940" s="388" t="str">
        <f>IF(_xlfn.IFNA(VLOOKUP(A6940,$AG$3:$AH$83,2,FALSE),"")='11.1'!$D$5,TXM!D6940,"")</f>
        <v/>
      </c>
      <c r="F6940" t="str">
        <f>IFERROR(SMALL($E$5:$E$9000,ROWS($E$5:E6940)),"")</f>
        <v/>
      </c>
      <c r="I6940" s="371" t="s">
        <v>88</v>
      </c>
      <c r="J6940" t="s">
        <v>823</v>
      </c>
      <c r="K6940" s="372">
        <v>12664</v>
      </c>
      <c r="L6940" s="388">
        <f>ROWS(K$5:K6940)</f>
        <v>6936</v>
      </c>
      <c r="M6940" s="388" t="str">
        <f>IF(_xlfn.IFNA(VLOOKUP(I6940,$AG$3:$AH$83,2,FALSE),"")='11.1'!$D$5,TXM!L6940,"")</f>
        <v/>
      </c>
      <c r="N6940" t="str">
        <f>IFERROR(SMALL($M$5:$M$9000,ROWS($M$5:M6940)),"")</f>
        <v/>
      </c>
      <c r="P6940" t="s">
        <v>1639</v>
      </c>
      <c r="S6940" s="388">
        <f>ROWS(R$5:R6940)</f>
        <v>6936</v>
      </c>
      <c r="T6940" s="388" t="str">
        <f>IF(_xlfn.IFNA(VLOOKUP(P6940,$AG$3:$AH$83,2,FALSE),"")='11.1'!$D$5,TXM!S6940,"")</f>
        <v/>
      </c>
      <c r="U6940" t="str">
        <f>IFERROR(SMALL($T$5:$T$9000,ROWS($T$5:T6940)),"")</f>
        <v/>
      </c>
    </row>
    <row r="6941" spans="1:21" ht="14.4" customHeight="1" x14ac:dyDescent="0.3">
      <c r="A6941" t="s">
        <v>1639</v>
      </c>
      <c r="D6941" s="388">
        <f>ROWS(C$5:C6941)</f>
        <v>6937</v>
      </c>
      <c r="E6941" s="388" t="str">
        <f>IF(_xlfn.IFNA(VLOOKUP(A6941,$AG$3:$AH$83,2,FALSE),"")='11.1'!$D$5,TXM!D6941,"")</f>
        <v/>
      </c>
      <c r="F6941" t="str">
        <f>IFERROR(SMALL($E$5:$E$9000,ROWS($E$5:E6941)),"")</f>
        <v/>
      </c>
      <c r="I6941" s="371" t="s">
        <v>88</v>
      </c>
      <c r="J6941" t="s">
        <v>869</v>
      </c>
      <c r="K6941" s="372">
        <v>8813</v>
      </c>
      <c r="L6941" s="388">
        <f>ROWS(K$5:K6941)</f>
        <v>6937</v>
      </c>
      <c r="M6941" s="388" t="str">
        <f>IF(_xlfn.IFNA(VLOOKUP(I6941,$AG$3:$AH$83,2,FALSE),"")='11.1'!$D$5,TXM!L6941,"")</f>
        <v/>
      </c>
      <c r="N6941" t="str">
        <f>IFERROR(SMALL($M$5:$M$9000,ROWS($M$5:M6941)),"")</f>
        <v/>
      </c>
      <c r="P6941" t="s">
        <v>1639</v>
      </c>
      <c r="S6941" s="388">
        <f>ROWS(R$5:R6941)</f>
        <v>6937</v>
      </c>
      <c r="T6941" s="388" t="str">
        <f>IF(_xlfn.IFNA(VLOOKUP(P6941,$AG$3:$AH$83,2,FALSE),"")='11.1'!$D$5,TXM!S6941,"")</f>
        <v/>
      </c>
      <c r="U6941" t="str">
        <f>IFERROR(SMALL($T$5:$T$9000,ROWS($T$5:T6941)),"")</f>
        <v/>
      </c>
    </row>
    <row r="6942" spans="1:21" ht="14.4" customHeight="1" x14ac:dyDescent="0.3">
      <c r="A6942" t="s">
        <v>1639</v>
      </c>
      <c r="D6942" s="388">
        <f>ROWS(C$5:C6942)</f>
        <v>6938</v>
      </c>
      <c r="E6942" s="388" t="str">
        <f>IF(_xlfn.IFNA(VLOOKUP(A6942,$AG$3:$AH$83,2,FALSE),"")='11.1'!$D$5,TXM!D6942,"")</f>
        <v/>
      </c>
      <c r="F6942" t="str">
        <f>IFERROR(SMALL($E$5:$E$9000,ROWS($E$5:E6942)),"")</f>
        <v/>
      </c>
      <c r="I6942" s="371" t="s">
        <v>88</v>
      </c>
      <c r="J6942" t="s">
        <v>999</v>
      </c>
      <c r="K6942" s="372">
        <v>8780</v>
      </c>
      <c r="L6942" s="388">
        <f>ROWS(K$5:K6942)</f>
        <v>6938</v>
      </c>
      <c r="M6942" s="388" t="str">
        <f>IF(_xlfn.IFNA(VLOOKUP(I6942,$AG$3:$AH$83,2,FALSE),"")='11.1'!$D$5,TXM!L6942,"")</f>
        <v/>
      </c>
      <c r="N6942" t="str">
        <f>IFERROR(SMALL($M$5:$M$9000,ROWS($M$5:M6942)),"")</f>
        <v/>
      </c>
      <c r="P6942" t="s">
        <v>1639</v>
      </c>
      <c r="S6942" s="388">
        <f>ROWS(R$5:R6942)</f>
        <v>6938</v>
      </c>
      <c r="T6942" s="388" t="str">
        <f>IF(_xlfn.IFNA(VLOOKUP(P6942,$AG$3:$AH$83,2,FALSE),"")='11.1'!$D$5,TXM!S6942,"")</f>
        <v/>
      </c>
      <c r="U6942" t="str">
        <f>IFERROR(SMALL($T$5:$T$9000,ROWS($T$5:T6942)),"")</f>
        <v/>
      </c>
    </row>
    <row r="6943" spans="1:21" ht="14.4" customHeight="1" x14ac:dyDescent="0.3">
      <c r="A6943" t="s">
        <v>1639</v>
      </c>
      <c r="D6943" s="388">
        <f>ROWS(C$5:C6943)</f>
        <v>6939</v>
      </c>
      <c r="E6943" s="388" t="str">
        <f>IF(_xlfn.IFNA(VLOOKUP(A6943,$AG$3:$AH$83,2,FALSE),"")='11.1'!$D$5,TXM!D6943,"")</f>
        <v/>
      </c>
      <c r="F6943" t="str">
        <f>IFERROR(SMALL($E$5:$E$9000,ROWS($E$5:E6943)),"")</f>
        <v/>
      </c>
      <c r="I6943" s="371" t="s">
        <v>88</v>
      </c>
      <c r="J6943" t="s">
        <v>815</v>
      </c>
      <c r="K6943" s="372">
        <v>4957</v>
      </c>
      <c r="L6943" s="388">
        <f>ROWS(K$5:K6943)</f>
        <v>6939</v>
      </c>
      <c r="M6943" s="388" t="str">
        <f>IF(_xlfn.IFNA(VLOOKUP(I6943,$AG$3:$AH$83,2,FALSE),"")='11.1'!$D$5,TXM!L6943,"")</f>
        <v/>
      </c>
      <c r="N6943" t="str">
        <f>IFERROR(SMALL($M$5:$M$9000,ROWS($M$5:M6943)),"")</f>
        <v/>
      </c>
      <c r="P6943" t="s">
        <v>1639</v>
      </c>
      <c r="S6943" s="388">
        <f>ROWS(R$5:R6943)</f>
        <v>6939</v>
      </c>
      <c r="T6943" s="388" t="str">
        <f>IF(_xlfn.IFNA(VLOOKUP(P6943,$AG$3:$AH$83,2,FALSE),"")='11.1'!$D$5,TXM!S6943,"")</f>
        <v/>
      </c>
      <c r="U6943" t="str">
        <f>IFERROR(SMALL($T$5:$T$9000,ROWS($T$5:T6943)),"")</f>
        <v/>
      </c>
    </row>
    <row r="6944" spans="1:21" ht="14.4" customHeight="1" x14ac:dyDescent="0.3">
      <c r="A6944" t="s">
        <v>1639</v>
      </c>
      <c r="D6944" s="388">
        <f>ROWS(C$5:C6944)</f>
        <v>6940</v>
      </c>
      <c r="E6944" s="388" t="str">
        <f>IF(_xlfn.IFNA(VLOOKUP(A6944,$AG$3:$AH$83,2,FALSE),"")='11.1'!$D$5,TXM!D6944,"")</f>
        <v/>
      </c>
      <c r="F6944" t="str">
        <f>IFERROR(SMALL($E$5:$E$9000,ROWS($E$5:E6944)),"")</f>
        <v/>
      </c>
      <c r="I6944" s="371" t="s">
        <v>88</v>
      </c>
      <c r="J6944" t="s">
        <v>1006</v>
      </c>
      <c r="K6944" s="372">
        <v>4578</v>
      </c>
      <c r="L6944" s="388">
        <f>ROWS(K$5:K6944)</f>
        <v>6940</v>
      </c>
      <c r="M6944" s="388" t="str">
        <f>IF(_xlfn.IFNA(VLOOKUP(I6944,$AG$3:$AH$83,2,FALSE),"")='11.1'!$D$5,TXM!L6944,"")</f>
        <v/>
      </c>
      <c r="N6944" t="str">
        <f>IFERROR(SMALL($M$5:$M$9000,ROWS($M$5:M6944)),"")</f>
        <v/>
      </c>
      <c r="P6944" t="s">
        <v>1639</v>
      </c>
      <c r="S6944" s="388">
        <f>ROWS(R$5:R6944)</f>
        <v>6940</v>
      </c>
      <c r="T6944" s="388" t="str">
        <f>IF(_xlfn.IFNA(VLOOKUP(P6944,$AG$3:$AH$83,2,FALSE),"")='11.1'!$D$5,TXM!S6944,"")</f>
        <v/>
      </c>
      <c r="U6944" t="str">
        <f>IFERROR(SMALL($T$5:$T$9000,ROWS($T$5:T6944)),"")</f>
        <v/>
      </c>
    </row>
    <row r="6945" spans="1:21" ht="14.4" customHeight="1" x14ac:dyDescent="0.3">
      <c r="A6945" t="s">
        <v>1639</v>
      </c>
      <c r="D6945" s="388">
        <f>ROWS(C$5:C6945)</f>
        <v>6941</v>
      </c>
      <c r="E6945" s="388" t="str">
        <f>IF(_xlfn.IFNA(VLOOKUP(A6945,$AG$3:$AH$83,2,FALSE),"")='11.1'!$D$5,TXM!D6945,"")</f>
        <v/>
      </c>
      <c r="F6945" t="str">
        <f>IFERROR(SMALL($E$5:$E$9000,ROWS($E$5:E6945)),"")</f>
        <v/>
      </c>
      <c r="I6945" s="371" t="s">
        <v>88</v>
      </c>
      <c r="J6945" t="s">
        <v>1240</v>
      </c>
      <c r="K6945" s="372">
        <v>2751</v>
      </c>
      <c r="L6945" s="388">
        <f>ROWS(K$5:K6945)</f>
        <v>6941</v>
      </c>
      <c r="M6945" s="388" t="str">
        <f>IF(_xlfn.IFNA(VLOOKUP(I6945,$AG$3:$AH$83,2,FALSE),"")='11.1'!$D$5,TXM!L6945,"")</f>
        <v/>
      </c>
      <c r="N6945" t="str">
        <f>IFERROR(SMALL($M$5:$M$9000,ROWS($M$5:M6945)),"")</f>
        <v/>
      </c>
      <c r="P6945" t="s">
        <v>1639</v>
      </c>
      <c r="S6945" s="388">
        <f>ROWS(R$5:R6945)</f>
        <v>6941</v>
      </c>
      <c r="T6945" s="388" t="str">
        <f>IF(_xlfn.IFNA(VLOOKUP(P6945,$AG$3:$AH$83,2,FALSE),"")='11.1'!$D$5,TXM!S6945,"")</f>
        <v/>
      </c>
      <c r="U6945" t="str">
        <f>IFERROR(SMALL($T$5:$T$9000,ROWS($T$5:T6945)),"")</f>
        <v/>
      </c>
    </row>
    <row r="6946" spans="1:21" ht="14.4" customHeight="1" x14ac:dyDescent="0.3">
      <c r="A6946" t="s">
        <v>1639</v>
      </c>
      <c r="D6946" s="388">
        <f>ROWS(C$5:C6946)</f>
        <v>6942</v>
      </c>
      <c r="E6946" s="388" t="str">
        <f>IF(_xlfn.IFNA(VLOOKUP(A6946,$AG$3:$AH$83,2,FALSE),"")='11.1'!$D$5,TXM!D6946,"")</f>
        <v/>
      </c>
      <c r="F6946" t="str">
        <f>IFERROR(SMALL($E$5:$E$9000,ROWS($E$5:E6946)),"")</f>
        <v/>
      </c>
      <c r="I6946" s="371" t="s">
        <v>88</v>
      </c>
      <c r="J6946" t="s">
        <v>1285</v>
      </c>
      <c r="K6946" s="372">
        <v>2412</v>
      </c>
      <c r="L6946" s="388">
        <f>ROWS(K$5:K6946)</f>
        <v>6942</v>
      </c>
      <c r="M6946" s="388" t="str">
        <f>IF(_xlfn.IFNA(VLOOKUP(I6946,$AG$3:$AH$83,2,FALSE),"")='11.1'!$D$5,TXM!L6946,"")</f>
        <v/>
      </c>
      <c r="N6946" t="str">
        <f>IFERROR(SMALL($M$5:$M$9000,ROWS($M$5:M6946)),"")</f>
        <v/>
      </c>
      <c r="P6946" t="s">
        <v>1639</v>
      </c>
      <c r="S6946" s="388">
        <f>ROWS(R$5:R6946)</f>
        <v>6942</v>
      </c>
      <c r="T6946" s="388" t="str">
        <f>IF(_xlfn.IFNA(VLOOKUP(P6946,$AG$3:$AH$83,2,FALSE),"")='11.1'!$D$5,TXM!S6946,"")</f>
        <v/>
      </c>
      <c r="U6946" t="str">
        <f>IFERROR(SMALL($T$5:$T$9000,ROWS($T$5:T6946)),"")</f>
        <v/>
      </c>
    </row>
    <row r="6947" spans="1:21" ht="14.4" customHeight="1" x14ac:dyDescent="0.3">
      <c r="A6947" t="s">
        <v>1639</v>
      </c>
      <c r="D6947" s="388">
        <f>ROWS(C$5:C6947)</f>
        <v>6943</v>
      </c>
      <c r="E6947" s="388" t="str">
        <f>IF(_xlfn.IFNA(VLOOKUP(A6947,$AG$3:$AH$83,2,FALSE),"")='11.1'!$D$5,TXM!D6947,"")</f>
        <v/>
      </c>
      <c r="F6947" t="str">
        <f>IFERROR(SMALL($E$5:$E$9000,ROWS($E$5:E6947)),"")</f>
        <v/>
      </c>
      <c r="I6947" s="371" t="s">
        <v>88</v>
      </c>
      <c r="J6947" t="s">
        <v>825</v>
      </c>
      <c r="K6947" s="372">
        <v>1868</v>
      </c>
      <c r="L6947" s="388">
        <f>ROWS(K$5:K6947)</f>
        <v>6943</v>
      </c>
      <c r="M6947" s="388" t="str">
        <f>IF(_xlfn.IFNA(VLOOKUP(I6947,$AG$3:$AH$83,2,FALSE),"")='11.1'!$D$5,TXM!L6947,"")</f>
        <v/>
      </c>
      <c r="N6947" t="str">
        <f>IFERROR(SMALL($M$5:$M$9000,ROWS($M$5:M6947)),"")</f>
        <v/>
      </c>
      <c r="P6947" t="s">
        <v>1639</v>
      </c>
      <c r="S6947" s="388">
        <f>ROWS(R$5:R6947)</f>
        <v>6943</v>
      </c>
      <c r="T6947" s="388" t="str">
        <f>IF(_xlfn.IFNA(VLOOKUP(P6947,$AG$3:$AH$83,2,FALSE),"")='11.1'!$D$5,TXM!S6947,"")</f>
        <v/>
      </c>
      <c r="U6947" t="str">
        <f>IFERROR(SMALL($T$5:$T$9000,ROWS($T$5:T6947)),"")</f>
        <v/>
      </c>
    </row>
    <row r="6948" spans="1:21" ht="14.4" customHeight="1" x14ac:dyDescent="0.3">
      <c r="A6948" t="s">
        <v>1639</v>
      </c>
      <c r="D6948" s="388">
        <f>ROWS(C$5:C6948)</f>
        <v>6944</v>
      </c>
      <c r="E6948" s="388" t="str">
        <f>IF(_xlfn.IFNA(VLOOKUP(A6948,$AG$3:$AH$83,2,FALSE),"")='11.1'!$D$5,TXM!D6948,"")</f>
        <v/>
      </c>
      <c r="F6948" t="str">
        <f>IFERROR(SMALL($E$5:$E$9000,ROWS($E$5:E6948)),"")</f>
        <v/>
      </c>
      <c r="I6948" s="371" t="s">
        <v>88</v>
      </c>
      <c r="J6948" t="s">
        <v>799</v>
      </c>
      <c r="K6948" s="372">
        <v>531</v>
      </c>
      <c r="L6948" s="388">
        <f>ROWS(K$5:K6948)</f>
        <v>6944</v>
      </c>
      <c r="M6948" s="388" t="str">
        <f>IF(_xlfn.IFNA(VLOOKUP(I6948,$AG$3:$AH$83,2,FALSE),"")='11.1'!$D$5,TXM!L6948,"")</f>
        <v/>
      </c>
      <c r="N6948" t="str">
        <f>IFERROR(SMALL($M$5:$M$9000,ROWS($M$5:M6948)),"")</f>
        <v/>
      </c>
      <c r="P6948" t="s">
        <v>1639</v>
      </c>
      <c r="S6948" s="388">
        <f>ROWS(R$5:R6948)</f>
        <v>6944</v>
      </c>
      <c r="T6948" s="388" t="str">
        <f>IF(_xlfn.IFNA(VLOOKUP(P6948,$AG$3:$AH$83,2,FALSE),"")='11.1'!$D$5,TXM!S6948,"")</f>
        <v/>
      </c>
      <c r="U6948" t="str">
        <f>IFERROR(SMALL($T$5:$T$9000,ROWS($T$5:T6948)),"")</f>
        <v/>
      </c>
    </row>
    <row r="6949" spans="1:21" ht="14.4" customHeight="1" x14ac:dyDescent="0.3">
      <c r="A6949" t="s">
        <v>1639</v>
      </c>
      <c r="D6949" s="388">
        <f>ROWS(C$5:C6949)</f>
        <v>6945</v>
      </c>
      <c r="E6949" s="388" t="str">
        <f>IF(_xlfn.IFNA(VLOOKUP(A6949,$AG$3:$AH$83,2,FALSE),"")='11.1'!$D$5,TXM!D6949,"")</f>
        <v/>
      </c>
      <c r="F6949" t="str">
        <f>IFERROR(SMALL($E$5:$E$9000,ROWS($E$5:E6949)),"")</f>
        <v/>
      </c>
      <c r="I6949" s="371" t="s">
        <v>88</v>
      </c>
      <c r="J6949" t="s">
        <v>827</v>
      </c>
      <c r="K6949" s="372">
        <v>399</v>
      </c>
      <c r="L6949" s="388">
        <f>ROWS(K$5:K6949)</f>
        <v>6945</v>
      </c>
      <c r="M6949" s="388" t="str">
        <f>IF(_xlfn.IFNA(VLOOKUP(I6949,$AG$3:$AH$83,2,FALSE),"")='11.1'!$D$5,TXM!L6949,"")</f>
        <v/>
      </c>
      <c r="N6949" t="str">
        <f>IFERROR(SMALL($M$5:$M$9000,ROWS($M$5:M6949)),"")</f>
        <v/>
      </c>
      <c r="P6949" t="s">
        <v>1639</v>
      </c>
      <c r="S6949" s="388">
        <f>ROWS(R$5:R6949)</f>
        <v>6945</v>
      </c>
      <c r="T6949" s="388" t="str">
        <f>IF(_xlfn.IFNA(VLOOKUP(P6949,$AG$3:$AH$83,2,FALSE),"")='11.1'!$D$5,TXM!S6949,"")</f>
        <v/>
      </c>
      <c r="U6949" t="str">
        <f>IFERROR(SMALL($T$5:$T$9000,ROWS($T$5:T6949)),"")</f>
        <v/>
      </c>
    </row>
    <row r="6950" spans="1:21" ht="14.4" customHeight="1" x14ac:dyDescent="0.3">
      <c r="A6950" t="s">
        <v>1639</v>
      </c>
      <c r="D6950" s="388">
        <f>ROWS(C$5:C6950)</f>
        <v>6946</v>
      </c>
      <c r="E6950" s="388" t="str">
        <f>IF(_xlfn.IFNA(VLOOKUP(A6950,$AG$3:$AH$83,2,FALSE),"")='11.1'!$D$5,TXM!D6950,"")</f>
        <v/>
      </c>
      <c r="F6950" t="str">
        <f>IFERROR(SMALL($E$5:$E$9000,ROWS($E$5:E6950)),"")</f>
        <v/>
      </c>
      <c r="I6950" s="371" t="s">
        <v>88</v>
      </c>
      <c r="J6950" t="s">
        <v>1002</v>
      </c>
      <c r="K6950" s="372">
        <v>178</v>
      </c>
      <c r="L6950" s="388">
        <f>ROWS(K$5:K6950)</f>
        <v>6946</v>
      </c>
      <c r="M6950" s="388" t="str">
        <f>IF(_xlfn.IFNA(VLOOKUP(I6950,$AG$3:$AH$83,2,FALSE),"")='11.1'!$D$5,TXM!L6950,"")</f>
        <v/>
      </c>
      <c r="N6950" t="str">
        <f>IFERROR(SMALL($M$5:$M$9000,ROWS($M$5:M6950)),"")</f>
        <v/>
      </c>
      <c r="P6950" t="s">
        <v>1639</v>
      </c>
      <c r="S6950" s="388">
        <f>ROWS(R$5:R6950)</f>
        <v>6946</v>
      </c>
      <c r="T6950" s="388" t="str">
        <f>IF(_xlfn.IFNA(VLOOKUP(P6950,$AG$3:$AH$83,2,FALSE),"")='11.1'!$D$5,TXM!S6950,"")</f>
        <v/>
      </c>
      <c r="U6950" t="str">
        <f>IFERROR(SMALL($T$5:$T$9000,ROWS($T$5:T6950)),"")</f>
        <v/>
      </c>
    </row>
    <row r="6951" spans="1:21" ht="14.4" customHeight="1" x14ac:dyDescent="0.3">
      <c r="A6951" t="s">
        <v>1639</v>
      </c>
      <c r="D6951" s="388">
        <f>ROWS(C$5:C6951)</f>
        <v>6947</v>
      </c>
      <c r="E6951" s="388" t="str">
        <f>IF(_xlfn.IFNA(VLOOKUP(A6951,$AG$3:$AH$83,2,FALSE),"")='11.1'!$D$5,TXM!D6951,"")</f>
        <v/>
      </c>
      <c r="F6951" t="str">
        <f>IFERROR(SMALL($E$5:$E$9000,ROWS($E$5:E6951)),"")</f>
        <v/>
      </c>
      <c r="I6951" s="371" t="s">
        <v>88</v>
      </c>
      <c r="J6951" t="s">
        <v>833</v>
      </c>
      <c r="K6951" s="372">
        <v>99</v>
      </c>
      <c r="L6951" s="388">
        <f>ROWS(K$5:K6951)</f>
        <v>6947</v>
      </c>
      <c r="M6951" s="388" t="str">
        <f>IF(_xlfn.IFNA(VLOOKUP(I6951,$AG$3:$AH$83,2,FALSE),"")='11.1'!$D$5,TXM!L6951,"")</f>
        <v/>
      </c>
      <c r="N6951" t="str">
        <f>IFERROR(SMALL($M$5:$M$9000,ROWS($M$5:M6951)),"")</f>
        <v/>
      </c>
      <c r="P6951" t="s">
        <v>1639</v>
      </c>
      <c r="S6951" s="388">
        <f>ROWS(R$5:R6951)</f>
        <v>6947</v>
      </c>
      <c r="T6951" s="388" t="str">
        <f>IF(_xlfn.IFNA(VLOOKUP(P6951,$AG$3:$AH$83,2,FALSE),"")='11.1'!$D$5,TXM!S6951,"")</f>
        <v/>
      </c>
      <c r="U6951" t="str">
        <f>IFERROR(SMALL($T$5:$T$9000,ROWS($T$5:T6951)),"")</f>
        <v/>
      </c>
    </row>
    <row r="6952" spans="1:21" ht="14.4" customHeight="1" x14ac:dyDescent="0.3">
      <c r="A6952" t="s">
        <v>1639</v>
      </c>
      <c r="D6952" s="388">
        <f>ROWS(C$5:C6952)</f>
        <v>6948</v>
      </c>
      <c r="E6952" s="388" t="str">
        <f>IF(_xlfn.IFNA(VLOOKUP(A6952,$AG$3:$AH$83,2,FALSE),"")='11.1'!$D$5,TXM!D6952,"")</f>
        <v/>
      </c>
      <c r="F6952" t="str">
        <f>IFERROR(SMALL($E$5:$E$9000,ROWS($E$5:E6952)),"")</f>
        <v/>
      </c>
      <c r="I6952" s="371" t="s">
        <v>57</v>
      </c>
      <c r="J6952" t="s">
        <v>787</v>
      </c>
      <c r="K6952" s="372">
        <v>16802743</v>
      </c>
      <c r="L6952" s="388">
        <f>ROWS(K$5:K6952)</f>
        <v>6948</v>
      </c>
      <c r="M6952" s="388" t="str">
        <f>IF(_xlfn.IFNA(VLOOKUP(I6952,$AG$3:$AH$83,2,FALSE),"")='11.1'!$D$5,TXM!L6952,"")</f>
        <v/>
      </c>
      <c r="N6952" t="str">
        <f>IFERROR(SMALL($M$5:$M$9000,ROWS($M$5:M6952)),"")</f>
        <v/>
      </c>
      <c r="P6952" t="s">
        <v>1639</v>
      </c>
      <c r="S6952" s="388">
        <f>ROWS(R$5:R6952)</f>
        <v>6948</v>
      </c>
      <c r="T6952" s="388" t="str">
        <f>IF(_xlfn.IFNA(VLOOKUP(P6952,$AG$3:$AH$83,2,FALSE),"")='11.1'!$D$5,TXM!S6952,"")</f>
        <v/>
      </c>
      <c r="U6952" t="str">
        <f>IFERROR(SMALL($T$5:$T$9000,ROWS($T$5:T6952)),"")</f>
        <v/>
      </c>
    </row>
    <row r="6953" spans="1:21" ht="14.4" customHeight="1" x14ac:dyDescent="0.3">
      <c r="A6953" t="s">
        <v>1639</v>
      </c>
      <c r="D6953" s="388">
        <f>ROWS(C$5:C6953)</f>
        <v>6949</v>
      </c>
      <c r="E6953" s="388" t="str">
        <f>IF(_xlfn.IFNA(VLOOKUP(A6953,$AG$3:$AH$83,2,FALSE),"")='11.1'!$D$5,TXM!D6953,"")</f>
        <v/>
      </c>
      <c r="F6953" t="str">
        <f>IFERROR(SMALL($E$5:$E$9000,ROWS($E$5:E6953)),"")</f>
        <v/>
      </c>
      <c r="I6953" s="371" t="s">
        <v>57</v>
      </c>
      <c r="J6953" t="s">
        <v>849</v>
      </c>
      <c r="K6953" s="372">
        <v>1272941</v>
      </c>
      <c r="L6953" s="388">
        <f>ROWS(K$5:K6953)</f>
        <v>6949</v>
      </c>
      <c r="M6953" s="388" t="str">
        <f>IF(_xlfn.IFNA(VLOOKUP(I6953,$AG$3:$AH$83,2,FALSE),"")='11.1'!$D$5,TXM!L6953,"")</f>
        <v/>
      </c>
      <c r="N6953" t="str">
        <f>IFERROR(SMALL($M$5:$M$9000,ROWS($M$5:M6953)),"")</f>
        <v/>
      </c>
      <c r="P6953" t="s">
        <v>1639</v>
      </c>
      <c r="S6953" s="388">
        <f>ROWS(R$5:R6953)</f>
        <v>6949</v>
      </c>
      <c r="T6953" s="388" t="str">
        <f>IF(_xlfn.IFNA(VLOOKUP(P6953,$AG$3:$AH$83,2,FALSE),"")='11.1'!$D$5,TXM!S6953,"")</f>
        <v/>
      </c>
      <c r="U6953" t="str">
        <f>IFERROR(SMALL($T$5:$T$9000,ROWS($T$5:T6953)),"")</f>
        <v/>
      </c>
    </row>
    <row r="6954" spans="1:21" ht="14.4" customHeight="1" x14ac:dyDescent="0.3">
      <c r="A6954" t="s">
        <v>1639</v>
      </c>
      <c r="D6954" s="388">
        <f>ROWS(C$5:C6954)</f>
        <v>6950</v>
      </c>
      <c r="E6954" s="388" t="str">
        <f>IF(_xlfn.IFNA(VLOOKUP(A6954,$AG$3:$AH$83,2,FALSE),"")='11.1'!$D$5,TXM!D6954,"")</f>
        <v/>
      </c>
      <c r="F6954" t="str">
        <f>IFERROR(SMALL($E$5:$E$9000,ROWS($E$5:E6954)),"")</f>
        <v/>
      </c>
      <c r="I6954" s="371" t="s">
        <v>57</v>
      </c>
      <c r="J6954" t="s">
        <v>108</v>
      </c>
      <c r="K6954" s="372">
        <v>106847</v>
      </c>
      <c r="L6954" s="388">
        <f>ROWS(K$5:K6954)</f>
        <v>6950</v>
      </c>
      <c r="M6954" s="388" t="str">
        <f>IF(_xlfn.IFNA(VLOOKUP(I6954,$AG$3:$AH$83,2,FALSE),"")='11.1'!$D$5,TXM!L6954,"")</f>
        <v/>
      </c>
      <c r="N6954" t="str">
        <f>IFERROR(SMALL($M$5:$M$9000,ROWS($M$5:M6954)),"")</f>
        <v/>
      </c>
      <c r="P6954" t="s">
        <v>1639</v>
      </c>
      <c r="S6954" s="388">
        <f>ROWS(R$5:R6954)</f>
        <v>6950</v>
      </c>
      <c r="T6954" s="388" t="str">
        <f>IF(_xlfn.IFNA(VLOOKUP(P6954,$AG$3:$AH$83,2,FALSE),"")='11.1'!$D$5,TXM!S6954,"")</f>
        <v/>
      </c>
      <c r="U6954" t="str">
        <f>IFERROR(SMALL($T$5:$T$9000,ROWS($T$5:T6954)),"")</f>
        <v/>
      </c>
    </row>
    <row r="6955" spans="1:21" ht="14.4" customHeight="1" x14ac:dyDescent="0.3">
      <c r="A6955" t="s">
        <v>1639</v>
      </c>
      <c r="D6955" s="388">
        <f>ROWS(C$5:C6955)</f>
        <v>6951</v>
      </c>
      <c r="E6955" s="388" t="str">
        <f>IF(_xlfn.IFNA(VLOOKUP(A6955,$AG$3:$AH$83,2,FALSE),"")='11.1'!$D$5,TXM!D6955,"")</f>
        <v/>
      </c>
      <c r="F6955" t="str">
        <f>IFERROR(SMALL($E$5:$E$9000,ROWS($E$5:E6955)),"")</f>
        <v/>
      </c>
      <c r="I6955" s="371" t="s">
        <v>57</v>
      </c>
      <c r="J6955" t="s">
        <v>999</v>
      </c>
      <c r="K6955" s="372">
        <v>27083</v>
      </c>
      <c r="L6955" s="388">
        <f>ROWS(K$5:K6955)</f>
        <v>6951</v>
      </c>
      <c r="M6955" s="388" t="str">
        <f>IF(_xlfn.IFNA(VLOOKUP(I6955,$AG$3:$AH$83,2,FALSE),"")='11.1'!$D$5,TXM!L6955,"")</f>
        <v/>
      </c>
      <c r="N6955" t="str">
        <f>IFERROR(SMALL($M$5:$M$9000,ROWS($M$5:M6955)),"")</f>
        <v/>
      </c>
      <c r="P6955" t="s">
        <v>1639</v>
      </c>
      <c r="S6955" s="388">
        <f>ROWS(R$5:R6955)</f>
        <v>6951</v>
      </c>
      <c r="T6955" s="388" t="str">
        <f>IF(_xlfn.IFNA(VLOOKUP(P6955,$AG$3:$AH$83,2,FALSE),"")='11.1'!$D$5,TXM!S6955,"")</f>
        <v/>
      </c>
      <c r="U6955" t="str">
        <f>IFERROR(SMALL($T$5:$T$9000,ROWS($T$5:T6955)),"")</f>
        <v/>
      </c>
    </row>
    <row r="6956" spans="1:21" ht="14.4" customHeight="1" x14ac:dyDescent="0.3">
      <c r="A6956" t="s">
        <v>1639</v>
      </c>
      <c r="D6956" s="388">
        <f>ROWS(C$5:C6956)</f>
        <v>6952</v>
      </c>
      <c r="E6956" s="388" t="str">
        <f>IF(_xlfn.IFNA(VLOOKUP(A6956,$AG$3:$AH$83,2,FALSE),"")='11.1'!$D$5,TXM!D6956,"")</f>
        <v/>
      </c>
      <c r="F6956" t="str">
        <f>IFERROR(SMALL($E$5:$E$9000,ROWS($E$5:E6956)),"")</f>
        <v/>
      </c>
      <c r="I6956" s="371" t="s">
        <v>57</v>
      </c>
      <c r="J6956" t="s">
        <v>102</v>
      </c>
      <c r="K6956" s="372">
        <v>16078</v>
      </c>
      <c r="L6956" s="388">
        <f>ROWS(K$5:K6956)</f>
        <v>6952</v>
      </c>
      <c r="M6956" s="388" t="str">
        <f>IF(_xlfn.IFNA(VLOOKUP(I6956,$AG$3:$AH$83,2,FALSE),"")='11.1'!$D$5,TXM!L6956,"")</f>
        <v/>
      </c>
      <c r="N6956" t="str">
        <f>IFERROR(SMALL($M$5:$M$9000,ROWS($M$5:M6956)),"")</f>
        <v/>
      </c>
      <c r="P6956" t="s">
        <v>1639</v>
      </c>
      <c r="S6956" s="388">
        <f>ROWS(R$5:R6956)</f>
        <v>6952</v>
      </c>
      <c r="T6956" s="388" t="str">
        <f>IF(_xlfn.IFNA(VLOOKUP(P6956,$AG$3:$AH$83,2,FALSE),"")='11.1'!$D$5,TXM!S6956,"")</f>
        <v/>
      </c>
      <c r="U6956" t="str">
        <f>IFERROR(SMALL($T$5:$T$9000,ROWS($T$5:T6956)),"")</f>
        <v/>
      </c>
    </row>
    <row r="6957" spans="1:21" ht="14.4" customHeight="1" x14ac:dyDescent="0.3">
      <c r="A6957" t="s">
        <v>1639</v>
      </c>
      <c r="D6957" s="388">
        <f>ROWS(C$5:C6957)</f>
        <v>6953</v>
      </c>
      <c r="E6957" s="388" t="str">
        <f>IF(_xlfn.IFNA(VLOOKUP(A6957,$AG$3:$AH$83,2,FALSE),"")='11.1'!$D$5,TXM!D6957,"")</f>
        <v/>
      </c>
      <c r="F6957" t="str">
        <f>IFERROR(SMALL($E$5:$E$9000,ROWS($E$5:E6957)),"")</f>
        <v/>
      </c>
      <c r="I6957" s="371" t="s">
        <v>57</v>
      </c>
      <c r="J6957" t="s">
        <v>863</v>
      </c>
      <c r="K6957" s="372">
        <v>6833</v>
      </c>
      <c r="L6957" s="388">
        <f>ROWS(K$5:K6957)</f>
        <v>6953</v>
      </c>
      <c r="M6957" s="388" t="str">
        <f>IF(_xlfn.IFNA(VLOOKUP(I6957,$AG$3:$AH$83,2,FALSE),"")='11.1'!$D$5,TXM!L6957,"")</f>
        <v/>
      </c>
      <c r="N6957" t="str">
        <f>IFERROR(SMALL($M$5:$M$9000,ROWS($M$5:M6957)),"")</f>
        <v/>
      </c>
      <c r="P6957" t="s">
        <v>1639</v>
      </c>
      <c r="S6957" s="388">
        <f>ROWS(R$5:R6957)</f>
        <v>6953</v>
      </c>
      <c r="T6957" s="388" t="str">
        <f>IF(_xlfn.IFNA(VLOOKUP(P6957,$AG$3:$AH$83,2,FALSE),"")='11.1'!$D$5,TXM!S6957,"")</f>
        <v/>
      </c>
      <c r="U6957" t="str">
        <f>IFERROR(SMALL($T$5:$T$9000,ROWS($T$5:T6957)),"")</f>
        <v/>
      </c>
    </row>
    <row r="6958" spans="1:21" ht="14.4" customHeight="1" x14ac:dyDescent="0.3">
      <c r="A6958" t="s">
        <v>1639</v>
      </c>
      <c r="D6958" s="388">
        <f>ROWS(C$5:C6958)</f>
        <v>6954</v>
      </c>
      <c r="E6958" s="388" t="str">
        <f>IF(_xlfn.IFNA(VLOOKUP(A6958,$AG$3:$AH$83,2,FALSE),"")='11.1'!$D$5,TXM!D6958,"")</f>
        <v/>
      </c>
      <c r="F6958" t="str">
        <f>IFERROR(SMALL($E$5:$E$9000,ROWS($E$5:E6958)),"")</f>
        <v/>
      </c>
      <c r="I6958" s="371" t="s">
        <v>57</v>
      </c>
      <c r="J6958" t="s">
        <v>823</v>
      </c>
      <c r="K6958" s="372">
        <v>5579</v>
      </c>
      <c r="L6958" s="388">
        <f>ROWS(K$5:K6958)</f>
        <v>6954</v>
      </c>
      <c r="M6958" s="388" t="str">
        <f>IF(_xlfn.IFNA(VLOOKUP(I6958,$AG$3:$AH$83,2,FALSE),"")='11.1'!$D$5,TXM!L6958,"")</f>
        <v/>
      </c>
      <c r="N6958" t="str">
        <f>IFERROR(SMALL($M$5:$M$9000,ROWS($M$5:M6958)),"")</f>
        <v/>
      </c>
      <c r="P6958" t="s">
        <v>1639</v>
      </c>
      <c r="S6958" s="388">
        <f>ROWS(R$5:R6958)</f>
        <v>6954</v>
      </c>
      <c r="T6958" s="388" t="str">
        <f>IF(_xlfn.IFNA(VLOOKUP(P6958,$AG$3:$AH$83,2,FALSE),"")='11.1'!$D$5,TXM!S6958,"")</f>
        <v/>
      </c>
      <c r="U6958" t="str">
        <f>IFERROR(SMALL($T$5:$T$9000,ROWS($T$5:T6958)),"")</f>
        <v/>
      </c>
    </row>
    <row r="6959" spans="1:21" ht="14.4" customHeight="1" x14ac:dyDescent="0.3">
      <c r="A6959" t="s">
        <v>1639</v>
      </c>
      <c r="D6959" s="388">
        <f>ROWS(C$5:C6959)</f>
        <v>6955</v>
      </c>
      <c r="E6959" s="388" t="str">
        <f>IF(_xlfn.IFNA(VLOOKUP(A6959,$AG$3:$AH$83,2,FALSE),"")='11.1'!$D$5,TXM!D6959,"")</f>
        <v/>
      </c>
      <c r="F6959" t="str">
        <f>IFERROR(SMALL($E$5:$E$9000,ROWS($E$5:E6959)),"")</f>
        <v/>
      </c>
      <c r="I6959" s="371" t="s">
        <v>57</v>
      </c>
      <c r="J6959" t="s">
        <v>867</v>
      </c>
      <c r="K6959" s="372">
        <v>1216</v>
      </c>
      <c r="L6959" s="388">
        <f>ROWS(K$5:K6959)</f>
        <v>6955</v>
      </c>
      <c r="M6959" s="388" t="str">
        <f>IF(_xlfn.IFNA(VLOOKUP(I6959,$AG$3:$AH$83,2,FALSE),"")='11.1'!$D$5,TXM!L6959,"")</f>
        <v/>
      </c>
      <c r="N6959" t="str">
        <f>IFERROR(SMALL($M$5:$M$9000,ROWS($M$5:M6959)),"")</f>
        <v/>
      </c>
      <c r="P6959" t="s">
        <v>1639</v>
      </c>
      <c r="S6959" s="388">
        <f>ROWS(R$5:R6959)</f>
        <v>6955</v>
      </c>
      <c r="T6959" s="388" t="str">
        <f>IF(_xlfn.IFNA(VLOOKUP(P6959,$AG$3:$AH$83,2,FALSE),"")='11.1'!$D$5,TXM!S6959,"")</f>
        <v/>
      </c>
      <c r="U6959" t="str">
        <f>IFERROR(SMALL($T$5:$T$9000,ROWS($T$5:T6959)),"")</f>
        <v/>
      </c>
    </row>
    <row r="6960" spans="1:21" ht="14.4" customHeight="1" x14ac:dyDescent="0.3">
      <c r="A6960" t="s">
        <v>1639</v>
      </c>
      <c r="D6960" s="388">
        <f>ROWS(C$5:C6960)</f>
        <v>6956</v>
      </c>
      <c r="E6960" s="388" t="str">
        <f>IF(_xlfn.IFNA(VLOOKUP(A6960,$AG$3:$AH$83,2,FALSE),"")='11.1'!$D$5,TXM!D6960,"")</f>
        <v/>
      </c>
      <c r="F6960" t="str">
        <f>IFERROR(SMALL($E$5:$E$9000,ROWS($E$5:E6960)),"")</f>
        <v/>
      </c>
      <c r="I6960" s="371" t="s">
        <v>57</v>
      </c>
      <c r="J6960" t="s">
        <v>865</v>
      </c>
      <c r="K6960" s="372">
        <v>197</v>
      </c>
      <c r="L6960" s="388">
        <f>ROWS(K$5:K6960)</f>
        <v>6956</v>
      </c>
      <c r="M6960" s="388" t="str">
        <f>IF(_xlfn.IFNA(VLOOKUP(I6960,$AG$3:$AH$83,2,FALSE),"")='11.1'!$D$5,TXM!L6960,"")</f>
        <v/>
      </c>
      <c r="N6960" t="str">
        <f>IFERROR(SMALL($M$5:$M$9000,ROWS($M$5:M6960)),"")</f>
        <v/>
      </c>
      <c r="P6960" t="s">
        <v>1639</v>
      </c>
      <c r="S6960" s="388">
        <f>ROWS(R$5:R6960)</f>
        <v>6956</v>
      </c>
      <c r="T6960" s="388" t="str">
        <f>IF(_xlfn.IFNA(VLOOKUP(P6960,$AG$3:$AH$83,2,FALSE),"")='11.1'!$D$5,TXM!S6960,"")</f>
        <v/>
      </c>
      <c r="U6960" t="str">
        <f>IFERROR(SMALL($T$5:$T$9000,ROWS($T$5:T6960)),"")</f>
        <v/>
      </c>
    </row>
    <row r="6961" spans="1:21" ht="14.4" customHeight="1" x14ac:dyDescent="0.3">
      <c r="A6961" t="s">
        <v>1639</v>
      </c>
      <c r="D6961" s="388">
        <f>ROWS(C$5:C6961)</f>
        <v>6957</v>
      </c>
      <c r="E6961" s="388" t="str">
        <f>IF(_xlfn.IFNA(VLOOKUP(A6961,$AG$3:$AH$83,2,FALSE),"")='11.1'!$D$5,TXM!D6961,"")</f>
        <v/>
      </c>
      <c r="F6961" t="str">
        <f>IFERROR(SMALL($E$5:$E$9000,ROWS($E$5:E6961)),"")</f>
        <v/>
      </c>
      <c r="I6961" s="371" t="s">
        <v>57</v>
      </c>
      <c r="J6961" t="s">
        <v>791</v>
      </c>
      <c r="K6961" s="372">
        <v>105</v>
      </c>
      <c r="L6961" s="388">
        <f>ROWS(K$5:K6961)</f>
        <v>6957</v>
      </c>
      <c r="M6961" s="388" t="str">
        <f>IF(_xlfn.IFNA(VLOOKUP(I6961,$AG$3:$AH$83,2,FALSE),"")='11.1'!$D$5,TXM!L6961,"")</f>
        <v/>
      </c>
      <c r="N6961" t="str">
        <f>IFERROR(SMALL($M$5:$M$9000,ROWS($M$5:M6961)),"")</f>
        <v/>
      </c>
      <c r="P6961" t="s">
        <v>1639</v>
      </c>
      <c r="S6961" s="388">
        <f>ROWS(R$5:R6961)</f>
        <v>6957</v>
      </c>
      <c r="T6961" s="388" t="str">
        <f>IF(_xlfn.IFNA(VLOOKUP(P6961,$AG$3:$AH$83,2,FALSE),"")='11.1'!$D$5,TXM!S6961,"")</f>
        <v/>
      </c>
      <c r="U6961" t="str">
        <f>IFERROR(SMALL($T$5:$T$9000,ROWS($T$5:T6961)),"")</f>
        <v/>
      </c>
    </row>
    <row r="6962" spans="1:21" ht="14.4" customHeight="1" x14ac:dyDescent="0.3">
      <c r="A6962" t="s">
        <v>1639</v>
      </c>
      <c r="D6962" s="388">
        <f>ROWS(C$5:C6962)</f>
        <v>6958</v>
      </c>
      <c r="E6962" s="388" t="str">
        <f>IF(_xlfn.IFNA(VLOOKUP(A6962,$AG$3:$AH$83,2,FALSE),"")='11.1'!$D$5,TXM!D6962,"")</f>
        <v/>
      </c>
      <c r="F6962" t="str">
        <f>IFERROR(SMALL($E$5:$E$9000,ROWS($E$5:E6962)),"")</f>
        <v/>
      </c>
      <c r="I6962" s="371" t="s">
        <v>57</v>
      </c>
      <c r="J6962" t="s">
        <v>815</v>
      </c>
      <c r="K6962" s="372">
        <v>21</v>
      </c>
      <c r="L6962" s="388">
        <f>ROWS(K$5:K6962)</f>
        <v>6958</v>
      </c>
      <c r="M6962" s="388" t="str">
        <f>IF(_xlfn.IFNA(VLOOKUP(I6962,$AG$3:$AH$83,2,FALSE),"")='11.1'!$D$5,TXM!L6962,"")</f>
        <v/>
      </c>
      <c r="N6962" t="str">
        <f>IFERROR(SMALL($M$5:$M$9000,ROWS($M$5:M6962)),"")</f>
        <v/>
      </c>
      <c r="P6962" t="s">
        <v>1639</v>
      </c>
      <c r="S6962" s="388">
        <f>ROWS(R$5:R6962)</f>
        <v>6958</v>
      </c>
      <c r="T6962" s="388" t="str">
        <f>IF(_xlfn.IFNA(VLOOKUP(P6962,$AG$3:$AH$83,2,FALSE),"")='11.1'!$D$5,TXM!S6962,"")</f>
        <v/>
      </c>
      <c r="U6962" t="str">
        <f>IFERROR(SMALL($T$5:$T$9000,ROWS($T$5:T6962)),"")</f>
        <v/>
      </c>
    </row>
    <row r="6963" spans="1:21" ht="14.4" customHeight="1" x14ac:dyDescent="0.3">
      <c r="A6963" t="s">
        <v>1639</v>
      </c>
      <c r="D6963" s="388">
        <f>ROWS(C$5:C6963)</f>
        <v>6959</v>
      </c>
      <c r="E6963" s="388" t="str">
        <f>IF(_xlfn.IFNA(VLOOKUP(A6963,$AG$3:$AH$83,2,FALSE),"")='11.1'!$D$5,TXM!D6963,"")</f>
        <v/>
      </c>
      <c r="F6963" t="str">
        <f>IFERROR(SMALL($E$5:$E$9000,ROWS($E$5:E6963)),"")</f>
        <v/>
      </c>
      <c r="I6963" s="371" t="s">
        <v>57</v>
      </c>
      <c r="J6963" t="s">
        <v>1002</v>
      </c>
      <c r="K6963" s="372">
        <v>8</v>
      </c>
      <c r="L6963" s="388">
        <f>ROWS(K$5:K6963)</f>
        <v>6959</v>
      </c>
      <c r="M6963" s="388" t="str">
        <f>IF(_xlfn.IFNA(VLOOKUP(I6963,$AG$3:$AH$83,2,FALSE),"")='11.1'!$D$5,TXM!L6963,"")</f>
        <v/>
      </c>
      <c r="N6963" t="str">
        <f>IFERROR(SMALL($M$5:$M$9000,ROWS($M$5:M6963)),"")</f>
        <v/>
      </c>
      <c r="P6963" t="s">
        <v>1639</v>
      </c>
      <c r="S6963" s="388">
        <f>ROWS(R$5:R6963)</f>
        <v>6959</v>
      </c>
      <c r="T6963" s="388" t="str">
        <f>IF(_xlfn.IFNA(VLOOKUP(P6963,$AG$3:$AH$83,2,FALSE),"")='11.1'!$D$5,TXM!S6963,"")</f>
        <v/>
      </c>
      <c r="U6963" t="str">
        <f>IFERROR(SMALL($T$5:$T$9000,ROWS($T$5:T6963)),"")</f>
        <v/>
      </c>
    </row>
    <row r="6964" spans="1:21" ht="14.4" customHeight="1" x14ac:dyDescent="0.3">
      <c r="A6964" t="s">
        <v>1639</v>
      </c>
      <c r="D6964" s="388">
        <f>ROWS(C$5:C6964)</f>
        <v>6960</v>
      </c>
      <c r="E6964" s="388" t="str">
        <f>IF(_xlfn.IFNA(VLOOKUP(A6964,$AG$3:$AH$83,2,FALSE),"")='11.1'!$D$5,TXM!D6964,"")</f>
        <v/>
      </c>
      <c r="F6964" t="str">
        <f>IFERROR(SMALL($E$5:$E$9000,ROWS($E$5:E6964)),"")</f>
        <v/>
      </c>
      <c r="I6964" s="371" t="s">
        <v>57</v>
      </c>
      <c r="J6964" t="s">
        <v>825</v>
      </c>
      <c r="K6964" s="372">
        <v>8</v>
      </c>
      <c r="L6964" s="388">
        <f>ROWS(K$5:K6964)</f>
        <v>6960</v>
      </c>
      <c r="M6964" s="388" t="str">
        <f>IF(_xlfn.IFNA(VLOOKUP(I6964,$AG$3:$AH$83,2,FALSE),"")='11.1'!$D$5,TXM!L6964,"")</f>
        <v/>
      </c>
      <c r="N6964" t="str">
        <f>IFERROR(SMALL($M$5:$M$9000,ROWS($M$5:M6964)),"")</f>
        <v/>
      </c>
      <c r="P6964" t="s">
        <v>1639</v>
      </c>
      <c r="S6964" s="388">
        <f>ROWS(R$5:R6964)</f>
        <v>6960</v>
      </c>
      <c r="T6964" s="388" t="str">
        <f>IF(_xlfn.IFNA(VLOOKUP(P6964,$AG$3:$AH$83,2,FALSE),"")='11.1'!$D$5,TXM!S6964,"")</f>
        <v/>
      </c>
      <c r="U6964" t="str">
        <f>IFERROR(SMALL($T$5:$T$9000,ROWS($T$5:T6964)),"")</f>
        <v/>
      </c>
    </row>
    <row r="6965" spans="1:21" ht="14.4" customHeight="1" x14ac:dyDescent="0.3">
      <c r="A6965" t="s">
        <v>1639</v>
      </c>
      <c r="D6965" s="388">
        <f>ROWS(C$5:C6965)</f>
        <v>6961</v>
      </c>
      <c r="E6965" s="388" t="str">
        <f>IF(_xlfn.IFNA(VLOOKUP(A6965,$AG$3:$AH$83,2,FALSE),"")='11.1'!$D$5,TXM!D6965,"")</f>
        <v/>
      </c>
      <c r="F6965" t="str">
        <f>IFERROR(SMALL($E$5:$E$9000,ROWS($E$5:E6965)),"")</f>
        <v/>
      </c>
      <c r="I6965" s="371" t="s">
        <v>57</v>
      </c>
      <c r="J6965" t="s">
        <v>990</v>
      </c>
      <c r="K6965" s="372">
        <v>4</v>
      </c>
      <c r="L6965" s="388">
        <f>ROWS(K$5:K6965)</f>
        <v>6961</v>
      </c>
      <c r="M6965" s="388" t="str">
        <f>IF(_xlfn.IFNA(VLOOKUP(I6965,$AG$3:$AH$83,2,FALSE),"")='11.1'!$D$5,TXM!L6965,"")</f>
        <v/>
      </c>
      <c r="N6965" t="str">
        <f>IFERROR(SMALL($M$5:$M$9000,ROWS($M$5:M6965)),"")</f>
        <v/>
      </c>
      <c r="P6965" t="s">
        <v>1639</v>
      </c>
      <c r="S6965" s="388">
        <f>ROWS(R$5:R6965)</f>
        <v>6961</v>
      </c>
      <c r="T6965" s="388" t="str">
        <f>IF(_xlfn.IFNA(VLOOKUP(P6965,$AG$3:$AH$83,2,FALSE),"")='11.1'!$D$5,TXM!S6965,"")</f>
        <v/>
      </c>
      <c r="U6965" t="str">
        <f>IFERROR(SMALL($T$5:$T$9000,ROWS($T$5:T6965)),"")</f>
        <v/>
      </c>
    </row>
    <row r="6966" spans="1:21" ht="14.4" customHeight="1" x14ac:dyDescent="0.3">
      <c r="A6966" t="s">
        <v>1639</v>
      </c>
      <c r="D6966" s="388">
        <f>ROWS(C$5:C6966)</f>
        <v>6962</v>
      </c>
      <c r="E6966" s="388" t="str">
        <f>IF(_xlfn.IFNA(VLOOKUP(A6966,$AG$3:$AH$83,2,FALSE),"")='11.1'!$D$5,TXM!D6966,"")</f>
        <v/>
      </c>
      <c r="F6966" t="str">
        <f>IFERROR(SMALL($E$5:$E$9000,ROWS($E$5:E6966)),"")</f>
        <v/>
      </c>
      <c r="I6966" s="371" t="s">
        <v>57</v>
      </c>
      <c r="J6966" t="s">
        <v>1000</v>
      </c>
      <c r="K6966" s="372">
        <v>2</v>
      </c>
      <c r="L6966" s="388">
        <f>ROWS(K$5:K6966)</f>
        <v>6962</v>
      </c>
      <c r="M6966" s="388" t="str">
        <f>IF(_xlfn.IFNA(VLOOKUP(I6966,$AG$3:$AH$83,2,FALSE),"")='11.1'!$D$5,TXM!L6966,"")</f>
        <v/>
      </c>
      <c r="N6966" t="str">
        <f>IFERROR(SMALL($M$5:$M$9000,ROWS($M$5:M6966)),"")</f>
        <v/>
      </c>
      <c r="P6966" t="s">
        <v>1639</v>
      </c>
      <c r="S6966" s="388">
        <f>ROWS(R$5:R6966)</f>
        <v>6962</v>
      </c>
      <c r="T6966" s="388" t="str">
        <f>IF(_xlfn.IFNA(VLOOKUP(P6966,$AG$3:$AH$83,2,FALSE),"")='11.1'!$D$5,TXM!S6966,"")</f>
        <v/>
      </c>
      <c r="U6966" t="str">
        <f>IFERROR(SMALL($T$5:$T$9000,ROWS($T$5:T6966)),"")</f>
        <v/>
      </c>
    </row>
    <row r="6967" spans="1:21" ht="14.4" customHeight="1" x14ac:dyDescent="0.3">
      <c r="A6967" t="s">
        <v>1639</v>
      </c>
      <c r="D6967" s="388">
        <f>ROWS(C$5:C6967)</f>
        <v>6963</v>
      </c>
      <c r="E6967" s="388" t="str">
        <f>IF(_xlfn.IFNA(VLOOKUP(A6967,$AG$3:$AH$83,2,FALSE),"")='11.1'!$D$5,TXM!D6967,"")</f>
        <v/>
      </c>
      <c r="F6967" t="str">
        <f>IFERROR(SMALL($E$5:$E$9000,ROWS($E$5:E6967)),"")</f>
        <v/>
      </c>
      <c r="I6967" s="371" t="s">
        <v>71</v>
      </c>
      <c r="J6967" t="s">
        <v>849</v>
      </c>
      <c r="K6967" s="372">
        <v>1050830</v>
      </c>
      <c r="L6967" s="388">
        <f>ROWS(K$5:K6967)</f>
        <v>6963</v>
      </c>
      <c r="M6967" s="388" t="str">
        <f>IF(_xlfn.IFNA(VLOOKUP(I6967,$AG$3:$AH$83,2,FALSE),"")='11.1'!$D$5,TXM!L6967,"")</f>
        <v/>
      </c>
      <c r="N6967" t="str">
        <f>IFERROR(SMALL($M$5:$M$9000,ROWS($M$5:M6967)),"")</f>
        <v/>
      </c>
      <c r="P6967" t="s">
        <v>1639</v>
      </c>
      <c r="S6967" s="388">
        <f>ROWS(R$5:R6967)</f>
        <v>6963</v>
      </c>
      <c r="T6967" s="388" t="str">
        <f>IF(_xlfn.IFNA(VLOOKUP(P6967,$AG$3:$AH$83,2,FALSE),"")='11.1'!$D$5,TXM!S6967,"")</f>
        <v/>
      </c>
      <c r="U6967" t="str">
        <f>IFERROR(SMALL($T$5:$T$9000,ROWS($T$5:T6967)),"")</f>
        <v/>
      </c>
    </row>
    <row r="6968" spans="1:21" ht="14.4" customHeight="1" x14ac:dyDescent="0.3">
      <c r="A6968" t="s">
        <v>1639</v>
      </c>
      <c r="D6968" s="388">
        <f>ROWS(C$5:C6968)</f>
        <v>6964</v>
      </c>
      <c r="E6968" s="388" t="str">
        <f>IF(_xlfn.IFNA(VLOOKUP(A6968,$AG$3:$AH$83,2,FALSE),"")='11.1'!$D$5,TXM!D6968,"")</f>
        <v/>
      </c>
      <c r="F6968" t="str">
        <f>IFERROR(SMALL($E$5:$E$9000,ROWS($E$5:E6968)),"")</f>
        <v/>
      </c>
      <c r="I6968" s="371" t="s">
        <v>71</v>
      </c>
      <c r="J6968" t="s">
        <v>1318</v>
      </c>
      <c r="K6968" s="372">
        <v>57056</v>
      </c>
      <c r="L6968" s="388">
        <f>ROWS(K$5:K6968)</f>
        <v>6964</v>
      </c>
      <c r="M6968" s="388" t="str">
        <f>IF(_xlfn.IFNA(VLOOKUP(I6968,$AG$3:$AH$83,2,FALSE),"")='11.1'!$D$5,TXM!L6968,"")</f>
        <v/>
      </c>
      <c r="N6968" t="str">
        <f>IFERROR(SMALL($M$5:$M$9000,ROWS($M$5:M6968)),"")</f>
        <v/>
      </c>
      <c r="P6968" t="s">
        <v>1639</v>
      </c>
      <c r="S6968" s="388">
        <f>ROWS(R$5:R6968)</f>
        <v>6964</v>
      </c>
      <c r="T6968" s="388" t="str">
        <f>IF(_xlfn.IFNA(VLOOKUP(P6968,$AG$3:$AH$83,2,FALSE),"")='11.1'!$D$5,TXM!S6968,"")</f>
        <v/>
      </c>
      <c r="U6968" t="str">
        <f>IFERROR(SMALL($T$5:$T$9000,ROWS($T$5:T6968)),"")</f>
        <v/>
      </c>
    </row>
    <row r="6969" spans="1:21" ht="14.4" customHeight="1" x14ac:dyDescent="0.3">
      <c r="A6969" t="s">
        <v>1639</v>
      </c>
      <c r="D6969" s="388">
        <f>ROWS(C$5:C6969)</f>
        <v>6965</v>
      </c>
      <c r="E6969" s="388" t="str">
        <f>IF(_xlfn.IFNA(VLOOKUP(A6969,$AG$3:$AH$83,2,FALSE),"")='11.1'!$D$5,TXM!D6969,"")</f>
        <v/>
      </c>
      <c r="F6969" t="str">
        <f>IFERROR(SMALL($E$5:$E$9000,ROWS($E$5:E6969)),"")</f>
        <v/>
      </c>
      <c r="I6969" s="371" t="s">
        <v>71</v>
      </c>
      <c r="J6969" t="s">
        <v>1252</v>
      </c>
      <c r="K6969" s="372">
        <v>11511</v>
      </c>
      <c r="L6969" s="388">
        <f>ROWS(K$5:K6969)</f>
        <v>6965</v>
      </c>
      <c r="M6969" s="388" t="str">
        <f>IF(_xlfn.IFNA(VLOOKUP(I6969,$AG$3:$AH$83,2,FALSE),"")='11.1'!$D$5,TXM!L6969,"")</f>
        <v/>
      </c>
      <c r="N6969" t="str">
        <f>IFERROR(SMALL($M$5:$M$9000,ROWS($M$5:M6969)),"")</f>
        <v/>
      </c>
      <c r="P6969" t="s">
        <v>1639</v>
      </c>
      <c r="S6969" s="388">
        <f>ROWS(R$5:R6969)</f>
        <v>6965</v>
      </c>
      <c r="T6969" s="388" t="str">
        <f>IF(_xlfn.IFNA(VLOOKUP(P6969,$AG$3:$AH$83,2,FALSE),"")='11.1'!$D$5,TXM!S6969,"")</f>
        <v/>
      </c>
      <c r="U6969" t="str">
        <f>IFERROR(SMALL($T$5:$T$9000,ROWS($T$5:T6969)),"")</f>
        <v/>
      </c>
    </row>
    <row r="6970" spans="1:21" ht="14.4" customHeight="1" x14ac:dyDescent="0.3">
      <c r="A6970" t="s">
        <v>1639</v>
      </c>
      <c r="D6970" s="388">
        <f>ROWS(C$5:C6970)</f>
        <v>6966</v>
      </c>
      <c r="E6970" s="388" t="str">
        <f>IF(_xlfn.IFNA(VLOOKUP(A6970,$AG$3:$AH$83,2,FALSE),"")='11.1'!$D$5,TXM!D6970,"")</f>
        <v/>
      </c>
      <c r="F6970" t="str">
        <f>IFERROR(SMALL($E$5:$E$9000,ROWS($E$5:E6970)),"")</f>
        <v/>
      </c>
      <c r="I6970" s="371" t="s">
        <v>71</v>
      </c>
      <c r="J6970" t="s">
        <v>863</v>
      </c>
      <c r="K6970" s="372">
        <v>573</v>
      </c>
      <c r="L6970" s="388">
        <f>ROWS(K$5:K6970)</f>
        <v>6966</v>
      </c>
      <c r="M6970" s="388" t="str">
        <f>IF(_xlfn.IFNA(VLOOKUP(I6970,$AG$3:$AH$83,2,FALSE),"")='11.1'!$D$5,TXM!L6970,"")</f>
        <v/>
      </c>
      <c r="N6970" t="str">
        <f>IFERROR(SMALL($M$5:$M$9000,ROWS($M$5:M6970)),"")</f>
        <v/>
      </c>
      <c r="P6970" t="s">
        <v>1639</v>
      </c>
      <c r="S6970" s="388">
        <f>ROWS(R$5:R6970)</f>
        <v>6966</v>
      </c>
      <c r="T6970" s="388" t="str">
        <f>IF(_xlfn.IFNA(VLOOKUP(P6970,$AG$3:$AH$83,2,FALSE),"")='11.1'!$D$5,TXM!S6970,"")</f>
        <v/>
      </c>
      <c r="U6970" t="str">
        <f>IFERROR(SMALL($T$5:$T$9000,ROWS($T$5:T6970)),"")</f>
        <v/>
      </c>
    </row>
    <row r="6971" spans="1:21" ht="14.4" customHeight="1" x14ac:dyDescent="0.3">
      <c r="A6971" t="s">
        <v>1639</v>
      </c>
      <c r="D6971" s="388">
        <f>ROWS(C$5:C6971)</f>
        <v>6967</v>
      </c>
      <c r="E6971" s="388" t="str">
        <f>IF(_xlfn.IFNA(VLOOKUP(A6971,$AG$3:$AH$83,2,FALSE),"")='11.1'!$D$5,TXM!D6971,"")</f>
        <v/>
      </c>
      <c r="F6971" t="str">
        <f>IFERROR(SMALL($E$5:$E$9000,ROWS($E$5:E6971)),"")</f>
        <v/>
      </c>
      <c r="I6971" s="371" t="s">
        <v>71</v>
      </c>
      <c r="J6971" t="s">
        <v>865</v>
      </c>
      <c r="K6971" s="372">
        <v>14</v>
      </c>
      <c r="L6971" s="388">
        <f>ROWS(K$5:K6971)</f>
        <v>6967</v>
      </c>
      <c r="M6971" s="388" t="str">
        <f>IF(_xlfn.IFNA(VLOOKUP(I6971,$AG$3:$AH$83,2,FALSE),"")='11.1'!$D$5,TXM!L6971,"")</f>
        <v/>
      </c>
      <c r="N6971" t="str">
        <f>IFERROR(SMALL($M$5:$M$9000,ROWS($M$5:M6971)),"")</f>
        <v/>
      </c>
      <c r="P6971" t="s">
        <v>1639</v>
      </c>
      <c r="S6971" s="388">
        <f>ROWS(R$5:R6971)</f>
        <v>6967</v>
      </c>
      <c r="T6971" s="388" t="str">
        <f>IF(_xlfn.IFNA(VLOOKUP(P6971,$AG$3:$AH$83,2,FALSE),"")='11.1'!$D$5,TXM!S6971,"")</f>
        <v/>
      </c>
      <c r="U6971" t="str">
        <f>IFERROR(SMALL($T$5:$T$9000,ROWS($T$5:T6971)),"")</f>
        <v/>
      </c>
    </row>
    <row r="6972" spans="1:21" ht="14.4" customHeight="1" x14ac:dyDescent="0.3">
      <c r="A6972" t="s">
        <v>1639</v>
      </c>
      <c r="D6972" s="388">
        <f>ROWS(C$5:C6972)</f>
        <v>6968</v>
      </c>
      <c r="E6972" s="388" t="str">
        <f>IF(_xlfn.IFNA(VLOOKUP(A6972,$AG$3:$AH$83,2,FALSE),"")='11.1'!$D$5,TXM!D6972,"")</f>
        <v/>
      </c>
      <c r="F6972" t="str">
        <f>IFERROR(SMALL($E$5:$E$9000,ROWS($E$5:E6972)),"")</f>
        <v/>
      </c>
      <c r="I6972" s="371" t="s">
        <v>71</v>
      </c>
      <c r="J6972" t="s">
        <v>1001</v>
      </c>
      <c r="K6972" s="372">
        <v>6</v>
      </c>
      <c r="L6972" s="388">
        <f>ROWS(K$5:K6972)</f>
        <v>6968</v>
      </c>
      <c r="M6972" s="388" t="str">
        <f>IF(_xlfn.IFNA(VLOOKUP(I6972,$AG$3:$AH$83,2,FALSE),"")='11.1'!$D$5,TXM!L6972,"")</f>
        <v/>
      </c>
      <c r="N6972" t="str">
        <f>IFERROR(SMALL($M$5:$M$9000,ROWS($M$5:M6972)),"")</f>
        <v/>
      </c>
      <c r="P6972" t="s">
        <v>1639</v>
      </c>
      <c r="S6972" s="388">
        <f>ROWS(R$5:R6972)</f>
        <v>6968</v>
      </c>
      <c r="T6972" s="388" t="str">
        <f>IF(_xlfn.IFNA(VLOOKUP(P6972,$AG$3:$AH$83,2,FALSE),"")='11.1'!$D$5,TXM!S6972,"")</f>
        <v/>
      </c>
      <c r="U6972" t="str">
        <f>IFERROR(SMALL($T$5:$T$9000,ROWS($T$5:T6972)),"")</f>
        <v/>
      </c>
    </row>
    <row r="6973" spans="1:21" ht="14.4" customHeight="1" x14ac:dyDescent="0.3">
      <c r="A6973" t="s">
        <v>1639</v>
      </c>
      <c r="D6973" s="388">
        <f>ROWS(C$5:C6973)</f>
        <v>6969</v>
      </c>
      <c r="E6973" s="388" t="str">
        <f>IF(_xlfn.IFNA(VLOOKUP(A6973,$AG$3:$AH$83,2,FALSE),"")='11.1'!$D$5,TXM!D6973,"")</f>
        <v/>
      </c>
      <c r="F6973" t="str">
        <f>IFERROR(SMALL($E$5:$E$9000,ROWS($E$5:E6973)),"")</f>
        <v/>
      </c>
      <c r="I6973" s="371" t="s">
        <v>71</v>
      </c>
      <c r="J6973" t="s">
        <v>1240</v>
      </c>
      <c r="K6973" s="372">
        <v>0</v>
      </c>
      <c r="L6973" s="388">
        <f>ROWS(K$5:K6973)</f>
        <v>6969</v>
      </c>
      <c r="M6973" s="388" t="str">
        <f>IF(_xlfn.IFNA(VLOOKUP(I6973,$AG$3:$AH$83,2,FALSE),"")='11.1'!$D$5,TXM!L6973,"")</f>
        <v/>
      </c>
      <c r="N6973" t="str">
        <f>IFERROR(SMALL($M$5:$M$9000,ROWS($M$5:M6973)),"")</f>
        <v/>
      </c>
      <c r="P6973" t="s">
        <v>1639</v>
      </c>
      <c r="S6973" s="388">
        <f>ROWS(R$5:R6973)</f>
        <v>6969</v>
      </c>
      <c r="T6973" s="388" t="str">
        <f>IF(_xlfn.IFNA(VLOOKUP(P6973,$AG$3:$AH$83,2,FALSE),"")='11.1'!$D$5,TXM!S6973,"")</f>
        <v/>
      </c>
      <c r="U6973" t="str">
        <f>IFERROR(SMALL($T$5:$T$9000,ROWS($T$5:T6973)),"")</f>
        <v/>
      </c>
    </row>
    <row r="6974" spans="1:21" ht="14.4" customHeight="1" x14ac:dyDescent="0.3">
      <c r="A6974" t="s">
        <v>1639</v>
      </c>
      <c r="D6974" s="388">
        <f>ROWS(C$5:C6974)</f>
        <v>6970</v>
      </c>
      <c r="E6974" s="388" t="str">
        <f>IF(_xlfn.IFNA(VLOOKUP(A6974,$AG$3:$AH$83,2,FALSE),"")='11.1'!$D$5,TXM!D6974,"")</f>
        <v/>
      </c>
      <c r="F6974" t="str">
        <f>IFERROR(SMALL($E$5:$E$9000,ROWS($E$5:E6974)),"")</f>
        <v/>
      </c>
      <c r="I6974" s="371" t="s">
        <v>163</v>
      </c>
      <c r="J6974" t="s">
        <v>91</v>
      </c>
      <c r="K6974" s="372">
        <v>75576736</v>
      </c>
      <c r="L6974" s="388">
        <f>ROWS(K$5:K6974)</f>
        <v>6970</v>
      </c>
      <c r="M6974" s="388" t="str">
        <f>IF(_xlfn.IFNA(VLOOKUP(I6974,$AG$3:$AH$83,2,FALSE),"")='11.1'!$D$5,TXM!L6974,"")</f>
        <v/>
      </c>
      <c r="N6974" t="str">
        <f>IFERROR(SMALL($M$5:$M$9000,ROWS($M$5:M6974)),"")</f>
        <v/>
      </c>
      <c r="P6974" t="s">
        <v>1639</v>
      </c>
      <c r="S6974" s="388">
        <f>ROWS(R$5:R6974)</f>
        <v>6970</v>
      </c>
      <c r="T6974" s="388" t="str">
        <f>IF(_xlfn.IFNA(VLOOKUP(P6974,$AG$3:$AH$83,2,FALSE),"")='11.1'!$D$5,TXM!S6974,"")</f>
        <v/>
      </c>
      <c r="U6974" t="str">
        <f>IFERROR(SMALL($T$5:$T$9000,ROWS($T$5:T6974)),"")</f>
        <v/>
      </c>
    </row>
    <row r="6975" spans="1:21" ht="14.4" customHeight="1" x14ac:dyDescent="0.3">
      <c r="A6975" t="s">
        <v>1639</v>
      </c>
      <c r="D6975" s="388">
        <f>ROWS(C$5:C6975)</f>
        <v>6971</v>
      </c>
      <c r="E6975" s="388" t="str">
        <f>IF(_xlfn.IFNA(VLOOKUP(A6975,$AG$3:$AH$83,2,FALSE),"")='11.1'!$D$5,TXM!D6975,"")</f>
        <v/>
      </c>
      <c r="F6975" t="str">
        <f>IFERROR(SMALL($E$5:$E$9000,ROWS($E$5:E6975)),"")</f>
        <v/>
      </c>
      <c r="I6975" s="371" t="s">
        <v>163</v>
      </c>
      <c r="J6975" t="s">
        <v>1285</v>
      </c>
      <c r="K6975" s="372">
        <v>66445615</v>
      </c>
      <c r="L6975" s="388">
        <f>ROWS(K$5:K6975)</f>
        <v>6971</v>
      </c>
      <c r="M6975" s="388" t="str">
        <f>IF(_xlfn.IFNA(VLOOKUP(I6975,$AG$3:$AH$83,2,FALSE),"")='11.1'!$D$5,TXM!L6975,"")</f>
        <v/>
      </c>
      <c r="N6975" t="str">
        <f>IFERROR(SMALL($M$5:$M$9000,ROWS($M$5:M6975)),"")</f>
        <v/>
      </c>
      <c r="P6975" t="s">
        <v>1639</v>
      </c>
      <c r="S6975" s="388">
        <f>ROWS(R$5:R6975)</f>
        <v>6971</v>
      </c>
      <c r="T6975" s="388" t="str">
        <f>IF(_xlfn.IFNA(VLOOKUP(P6975,$AG$3:$AH$83,2,FALSE),"")='11.1'!$D$5,TXM!S6975,"")</f>
        <v/>
      </c>
      <c r="U6975" t="str">
        <f>IFERROR(SMALL($T$5:$T$9000,ROWS($T$5:T6975)),"")</f>
        <v/>
      </c>
    </row>
    <row r="6976" spans="1:21" ht="14.4" customHeight="1" x14ac:dyDescent="0.3">
      <c r="A6976" t="s">
        <v>1639</v>
      </c>
      <c r="D6976" s="388">
        <f>ROWS(C$5:C6976)</f>
        <v>6972</v>
      </c>
      <c r="E6976" s="388" t="str">
        <f>IF(_xlfn.IFNA(VLOOKUP(A6976,$AG$3:$AH$83,2,FALSE),"")='11.1'!$D$5,TXM!D6976,"")</f>
        <v/>
      </c>
      <c r="F6976" t="str">
        <f>IFERROR(SMALL($E$5:$E$9000,ROWS($E$5:E6976)),"")</f>
        <v/>
      </c>
      <c r="I6976" s="371" t="s">
        <v>163</v>
      </c>
      <c r="J6976" t="s">
        <v>865</v>
      </c>
      <c r="K6976" s="372">
        <v>57899192</v>
      </c>
      <c r="L6976" s="388">
        <f>ROWS(K$5:K6976)</f>
        <v>6972</v>
      </c>
      <c r="M6976" s="388" t="str">
        <f>IF(_xlfn.IFNA(VLOOKUP(I6976,$AG$3:$AH$83,2,FALSE),"")='11.1'!$D$5,TXM!L6976,"")</f>
        <v/>
      </c>
      <c r="N6976" t="str">
        <f>IFERROR(SMALL($M$5:$M$9000,ROWS($M$5:M6976)),"")</f>
        <v/>
      </c>
      <c r="P6976" t="s">
        <v>1639</v>
      </c>
      <c r="S6976" s="388">
        <f>ROWS(R$5:R6976)</f>
        <v>6972</v>
      </c>
      <c r="T6976" s="388" t="str">
        <f>IF(_xlfn.IFNA(VLOOKUP(P6976,$AG$3:$AH$83,2,FALSE),"")='11.1'!$D$5,TXM!S6976,"")</f>
        <v/>
      </c>
      <c r="U6976" t="str">
        <f>IFERROR(SMALL($T$5:$T$9000,ROWS($T$5:T6976)),"")</f>
        <v/>
      </c>
    </row>
    <row r="6977" spans="1:21" ht="14.4" customHeight="1" x14ac:dyDescent="0.3">
      <c r="A6977" t="s">
        <v>1639</v>
      </c>
      <c r="D6977" s="388">
        <f>ROWS(C$5:C6977)</f>
        <v>6973</v>
      </c>
      <c r="E6977" s="388" t="str">
        <f>IF(_xlfn.IFNA(VLOOKUP(A6977,$AG$3:$AH$83,2,FALSE),"")='11.1'!$D$5,TXM!D6977,"")</f>
        <v/>
      </c>
      <c r="F6977" t="str">
        <f>IFERROR(SMALL($E$5:$E$9000,ROWS($E$5:E6977)),"")</f>
        <v/>
      </c>
      <c r="I6977" s="371" t="s">
        <v>163</v>
      </c>
      <c r="J6977" t="s">
        <v>97</v>
      </c>
      <c r="K6977" s="372">
        <v>57356469</v>
      </c>
      <c r="L6977" s="388">
        <f>ROWS(K$5:K6977)</f>
        <v>6973</v>
      </c>
      <c r="M6977" s="388" t="str">
        <f>IF(_xlfn.IFNA(VLOOKUP(I6977,$AG$3:$AH$83,2,FALSE),"")='11.1'!$D$5,TXM!L6977,"")</f>
        <v/>
      </c>
      <c r="N6977" t="str">
        <f>IFERROR(SMALL($M$5:$M$9000,ROWS($M$5:M6977)),"")</f>
        <v/>
      </c>
      <c r="P6977" t="s">
        <v>1639</v>
      </c>
      <c r="S6977" s="388">
        <f>ROWS(R$5:R6977)</f>
        <v>6973</v>
      </c>
      <c r="T6977" s="388" t="str">
        <f>IF(_xlfn.IFNA(VLOOKUP(P6977,$AG$3:$AH$83,2,FALSE),"")='11.1'!$D$5,TXM!S6977,"")</f>
        <v/>
      </c>
      <c r="U6977" t="str">
        <f>IFERROR(SMALL($T$5:$T$9000,ROWS($T$5:T6977)),"")</f>
        <v/>
      </c>
    </row>
    <row r="6978" spans="1:21" ht="14.4" customHeight="1" x14ac:dyDescent="0.3">
      <c r="A6978" t="s">
        <v>1639</v>
      </c>
      <c r="D6978" s="388">
        <f>ROWS(C$5:C6978)</f>
        <v>6974</v>
      </c>
      <c r="E6978" s="388" t="str">
        <f>IF(_xlfn.IFNA(VLOOKUP(A6978,$AG$3:$AH$83,2,FALSE),"")='11.1'!$D$5,TXM!D6978,"")</f>
        <v/>
      </c>
      <c r="F6978" t="str">
        <f>IFERROR(SMALL($E$5:$E$9000,ROWS($E$5:E6978)),"")</f>
        <v/>
      </c>
      <c r="I6978" s="371" t="s">
        <v>163</v>
      </c>
      <c r="J6978" t="s">
        <v>783</v>
      </c>
      <c r="K6978" s="372">
        <v>40712975</v>
      </c>
      <c r="L6978" s="388">
        <f>ROWS(K$5:K6978)</f>
        <v>6974</v>
      </c>
      <c r="M6978" s="388" t="str">
        <f>IF(_xlfn.IFNA(VLOOKUP(I6978,$AG$3:$AH$83,2,FALSE),"")='11.1'!$D$5,TXM!L6978,"")</f>
        <v/>
      </c>
      <c r="N6978" t="str">
        <f>IFERROR(SMALL($M$5:$M$9000,ROWS($M$5:M6978)),"")</f>
        <v/>
      </c>
      <c r="P6978" t="s">
        <v>1639</v>
      </c>
      <c r="S6978" s="388">
        <f>ROWS(R$5:R6978)</f>
        <v>6974</v>
      </c>
      <c r="T6978" s="388" t="str">
        <f>IF(_xlfn.IFNA(VLOOKUP(P6978,$AG$3:$AH$83,2,FALSE),"")='11.1'!$D$5,TXM!S6978,"")</f>
        <v/>
      </c>
      <c r="U6978" t="str">
        <f>IFERROR(SMALL($T$5:$T$9000,ROWS($T$5:T6978)),"")</f>
        <v/>
      </c>
    </row>
    <row r="6979" spans="1:21" ht="14.4" customHeight="1" x14ac:dyDescent="0.3">
      <c r="A6979" t="s">
        <v>1639</v>
      </c>
      <c r="D6979" s="388">
        <f>ROWS(C$5:C6979)</f>
        <v>6975</v>
      </c>
      <c r="E6979" s="388" t="str">
        <f>IF(_xlfn.IFNA(VLOOKUP(A6979,$AG$3:$AH$83,2,FALSE),"")='11.1'!$D$5,TXM!D6979,"")</f>
        <v/>
      </c>
      <c r="F6979" t="str">
        <f>IFERROR(SMALL($E$5:$E$9000,ROWS($E$5:E6979)),"")</f>
        <v/>
      </c>
      <c r="I6979" s="371" t="s">
        <v>163</v>
      </c>
      <c r="J6979" t="s">
        <v>1001</v>
      </c>
      <c r="K6979" s="372">
        <v>40002389</v>
      </c>
      <c r="L6979" s="388">
        <f>ROWS(K$5:K6979)</f>
        <v>6975</v>
      </c>
      <c r="M6979" s="388" t="str">
        <f>IF(_xlfn.IFNA(VLOOKUP(I6979,$AG$3:$AH$83,2,FALSE),"")='11.1'!$D$5,TXM!L6979,"")</f>
        <v/>
      </c>
      <c r="N6979" t="str">
        <f>IFERROR(SMALL($M$5:$M$9000,ROWS($M$5:M6979)),"")</f>
        <v/>
      </c>
      <c r="P6979" t="s">
        <v>1639</v>
      </c>
      <c r="S6979" s="388">
        <f>ROWS(R$5:R6979)</f>
        <v>6975</v>
      </c>
      <c r="T6979" s="388" t="str">
        <f>IF(_xlfn.IFNA(VLOOKUP(P6979,$AG$3:$AH$83,2,FALSE),"")='11.1'!$D$5,TXM!S6979,"")</f>
        <v/>
      </c>
      <c r="U6979" t="str">
        <f>IFERROR(SMALL($T$5:$T$9000,ROWS($T$5:T6979)),"")</f>
        <v/>
      </c>
    </row>
    <row r="6980" spans="1:21" ht="14.4" customHeight="1" x14ac:dyDescent="0.3">
      <c r="A6980" t="s">
        <v>1639</v>
      </c>
      <c r="D6980" s="388">
        <f>ROWS(C$5:C6980)</f>
        <v>6976</v>
      </c>
      <c r="E6980" s="388" t="str">
        <f>IF(_xlfn.IFNA(VLOOKUP(A6980,$AG$3:$AH$83,2,FALSE),"")='11.1'!$D$5,TXM!D6980,"")</f>
        <v/>
      </c>
      <c r="F6980" t="str">
        <f>IFERROR(SMALL($E$5:$E$9000,ROWS($E$5:E6980)),"")</f>
        <v/>
      </c>
      <c r="I6980" s="371" t="s">
        <v>163</v>
      </c>
      <c r="J6980" t="s">
        <v>843</v>
      </c>
      <c r="K6980" s="372">
        <v>31848902</v>
      </c>
      <c r="L6980" s="388">
        <f>ROWS(K$5:K6980)</f>
        <v>6976</v>
      </c>
      <c r="M6980" s="388" t="str">
        <f>IF(_xlfn.IFNA(VLOOKUP(I6980,$AG$3:$AH$83,2,FALSE),"")='11.1'!$D$5,TXM!L6980,"")</f>
        <v/>
      </c>
      <c r="N6980" t="str">
        <f>IFERROR(SMALL($M$5:$M$9000,ROWS($M$5:M6980)),"")</f>
        <v/>
      </c>
      <c r="P6980" t="s">
        <v>1639</v>
      </c>
      <c r="S6980" s="388">
        <f>ROWS(R$5:R6980)</f>
        <v>6976</v>
      </c>
      <c r="T6980" s="388" t="str">
        <f>IF(_xlfn.IFNA(VLOOKUP(P6980,$AG$3:$AH$83,2,FALSE),"")='11.1'!$D$5,TXM!S6980,"")</f>
        <v/>
      </c>
      <c r="U6980" t="str">
        <f>IFERROR(SMALL($T$5:$T$9000,ROWS($T$5:T6980)),"")</f>
        <v/>
      </c>
    </row>
    <row r="6981" spans="1:21" ht="14.4" customHeight="1" x14ac:dyDescent="0.3">
      <c r="A6981" t="s">
        <v>1639</v>
      </c>
      <c r="D6981" s="388">
        <f>ROWS(C$5:C6981)</f>
        <v>6977</v>
      </c>
      <c r="E6981" s="388" t="str">
        <f>IF(_xlfn.IFNA(VLOOKUP(A6981,$AG$3:$AH$83,2,FALSE),"")='11.1'!$D$5,TXM!D6981,"")</f>
        <v/>
      </c>
      <c r="F6981" t="str">
        <f>IFERROR(SMALL($E$5:$E$9000,ROWS($E$5:E6981)),"")</f>
        <v/>
      </c>
      <c r="I6981" s="371" t="s">
        <v>163</v>
      </c>
      <c r="J6981" t="s">
        <v>863</v>
      </c>
      <c r="K6981" s="372">
        <v>13877097</v>
      </c>
      <c r="L6981" s="388">
        <f>ROWS(K$5:K6981)</f>
        <v>6977</v>
      </c>
      <c r="M6981" s="388" t="str">
        <f>IF(_xlfn.IFNA(VLOOKUP(I6981,$AG$3:$AH$83,2,FALSE),"")='11.1'!$D$5,TXM!L6981,"")</f>
        <v/>
      </c>
      <c r="N6981" t="str">
        <f>IFERROR(SMALL($M$5:$M$9000,ROWS($M$5:M6981)),"")</f>
        <v/>
      </c>
      <c r="P6981" t="s">
        <v>1639</v>
      </c>
      <c r="S6981" s="388">
        <f>ROWS(R$5:R6981)</f>
        <v>6977</v>
      </c>
      <c r="T6981" s="388" t="str">
        <f>IF(_xlfn.IFNA(VLOOKUP(P6981,$AG$3:$AH$83,2,FALSE),"")='11.1'!$D$5,TXM!S6981,"")</f>
        <v/>
      </c>
      <c r="U6981" t="str">
        <f>IFERROR(SMALL($T$5:$T$9000,ROWS($T$5:T6981)),"")</f>
        <v/>
      </c>
    </row>
    <row r="6982" spans="1:21" ht="14.4" customHeight="1" x14ac:dyDescent="0.3">
      <c r="A6982" t="s">
        <v>1639</v>
      </c>
      <c r="D6982" s="388">
        <f>ROWS(C$5:C6982)</f>
        <v>6978</v>
      </c>
      <c r="E6982" s="388" t="str">
        <f>IF(_xlfn.IFNA(VLOOKUP(A6982,$AG$3:$AH$83,2,FALSE),"")='11.1'!$D$5,TXM!D6982,"")</f>
        <v/>
      </c>
      <c r="F6982" t="str">
        <f>IFERROR(SMALL($E$5:$E$9000,ROWS($E$5:E6982)),"")</f>
        <v/>
      </c>
      <c r="I6982" s="371" t="s">
        <v>163</v>
      </c>
      <c r="J6982" t="s">
        <v>1265</v>
      </c>
      <c r="K6982" s="372">
        <v>13149582</v>
      </c>
      <c r="L6982" s="388">
        <f>ROWS(K$5:K6982)</f>
        <v>6978</v>
      </c>
      <c r="M6982" s="388" t="str">
        <f>IF(_xlfn.IFNA(VLOOKUP(I6982,$AG$3:$AH$83,2,FALSE),"")='11.1'!$D$5,TXM!L6982,"")</f>
        <v/>
      </c>
      <c r="N6982" t="str">
        <f>IFERROR(SMALL($M$5:$M$9000,ROWS($M$5:M6982)),"")</f>
        <v/>
      </c>
      <c r="P6982" t="s">
        <v>1639</v>
      </c>
      <c r="S6982" s="388">
        <f>ROWS(R$5:R6982)</f>
        <v>6978</v>
      </c>
      <c r="T6982" s="388" t="str">
        <f>IF(_xlfn.IFNA(VLOOKUP(P6982,$AG$3:$AH$83,2,FALSE),"")='11.1'!$D$5,TXM!S6982,"")</f>
        <v/>
      </c>
      <c r="U6982" t="str">
        <f>IFERROR(SMALL($T$5:$T$9000,ROWS($T$5:T6982)),"")</f>
        <v/>
      </c>
    </row>
    <row r="6983" spans="1:21" ht="14.4" customHeight="1" x14ac:dyDescent="0.3">
      <c r="A6983" t="s">
        <v>1639</v>
      </c>
      <c r="D6983" s="388">
        <f>ROWS(C$5:C6983)</f>
        <v>6979</v>
      </c>
      <c r="E6983" s="388" t="str">
        <f>IF(_xlfn.IFNA(VLOOKUP(A6983,$AG$3:$AH$83,2,FALSE),"")='11.1'!$D$5,TXM!D6983,"")</f>
        <v/>
      </c>
      <c r="F6983" t="str">
        <f>IFERROR(SMALL($E$5:$E$9000,ROWS($E$5:E6983)),"")</f>
        <v/>
      </c>
      <c r="I6983" s="371" t="s">
        <v>163</v>
      </c>
      <c r="J6983" t="s">
        <v>106</v>
      </c>
      <c r="K6983" s="372">
        <v>8964750</v>
      </c>
      <c r="L6983" s="388">
        <f>ROWS(K$5:K6983)</f>
        <v>6979</v>
      </c>
      <c r="M6983" s="388" t="str">
        <f>IF(_xlfn.IFNA(VLOOKUP(I6983,$AG$3:$AH$83,2,FALSE),"")='11.1'!$D$5,TXM!L6983,"")</f>
        <v/>
      </c>
      <c r="N6983" t="str">
        <f>IFERROR(SMALL($M$5:$M$9000,ROWS($M$5:M6983)),"")</f>
        <v/>
      </c>
      <c r="P6983" t="s">
        <v>1639</v>
      </c>
      <c r="S6983" s="388">
        <f>ROWS(R$5:R6983)</f>
        <v>6979</v>
      </c>
      <c r="T6983" s="388" t="str">
        <f>IF(_xlfn.IFNA(VLOOKUP(P6983,$AG$3:$AH$83,2,FALSE),"")='11.1'!$D$5,TXM!S6983,"")</f>
        <v/>
      </c>
      <c r="U6983" t="str">
        <f>IFERROR(SMALL($T$5:$T$9000,ROWS($T$5:T6983)),"")</f>
        <v/>
      </c>
    </row>
    <row r="6984" spans="1:21" ht="14.4" customHeight="1" x14ac:dyDescent="0.3">
      <c r="A6984" t="s">
        <v>1639</v>
      </c>
      <c r="D6984" s="388">
        <f>ROWS(C$5:C6984)</f>
        <v>6980</v>
      </c>
      <c r="E6984" s="388" t="str">
        <f>IF(_xlfn.IFNA(VLOOKUP(A6984,$AG$3:$AH$83,2,FALSE),"")='11.1'!$D$5,TXM!D6984,"")</f>
        <v/>
      </c>
      <c r="F6984" t="str">
        <f>IFERROR(SMALL($E$5:$E$9000,ROWS($E$5:E6984)),"")</f>
        <v/>
      </c>
      <c r="I6984" s="371" t="s">
        <v>163</v>
      </c>
      <c r="J6984" t="s">
        <v>99</v>
      </c>
      <c r="K6984" s="372">
        <v>7276525</v>
      </c>
      <c r="L6984" s="388">
        <f>ROWS(K$5:K6984)</f>
        <v>6980</v>
      </c>
      <c r="M6984" s="388" t="str">
        <f>IF(_xlfn.IFNA(VLOOKUP(I6984,$AG$3:$AH$83,2,FALSE),"")='11.1'!$D$5,TXM!L6984,"")</f>
        <v/>
      </c>
      <c r="N6984" t="str">
        <f>IFERROR(SMALL($M$5:$M$9000,ROWS($M$5:M6984)),"")</f>
        <v/>
      </c>
      <c r="P6984" t="s">
        <v>1639</v>
      </c>
      <c r="S6984" s="388">
        <f>ROWS(R$5:R6984)</f>
        <v>6980</v>
      </c>
      <c r="T6984" s="388" t="str">
        <f>IF(_xlfn.IFNA(VLOOKUP(P6984,$AG$3:$AH$83,2,FALSE),"")='11.1'!$D$5,TXM!S6984,"")</f>
        <v/>
      </c>
      <c r="U6984" t="str">
        <f>IFERROR(SMALL($T$5:$T$9000,ROWS($T$5:T6984)),"")</f>
        <v/>
      </c>
    </row>
    <row r="6985" spans="1:21" ht="14.4" customHeight="1" x14ac:dyDescent="0.3">
      <c r="A6985" t="s">
        <v>1639</v>
      </c>
      <c r="D6985" s="388">
        <f>ROWS(C$5:C6985)</f>
        <v>6981</v>
      </c>
      <c r="E6985" s="388" t="str">
        <f>IF(_xlfn.IFNA(VLOOKUP(A6985,$AG$3:$AH$83,2,FALSE),"")='11.1'!$D$5,TXM!D6985,"")</f>
        <v/>
      </c>
      <c r="F6985" t="str">
        <f>IFERROR(SMALL($E$5:$E$9000,ROWS($E$5:E6985)),"")</f>
        <v/>
      </c>
      <c r="I6985" s="371" t="s">
        <v>163</v>
      </c>
      <c r="J6985" t="s">
        <v>873</v>
      </c>
      <c r="K6985" s="372">
        <v>5923452</v>
      </c>
      <c r="L6985" s="388">
        <f>ROWS(K$5:K6985)</f>
        <v>6981</v>
      </c>
      <c r="M6985" s="388" t="str">
        <f>IF(_xlfn.IFNA(VLOOKUP(I6985,$AG$3:$AH$83,2,FALSE),"")='11.1'!$D$5,TXM!L6985,"")</f>
        <v/>
      </c>
      <c r="N6985" t="str">
        <f>IFERROR(SMALL($M$5:$M$9000,ROWS($M$5:M6985)),"")</f>
        <v/>
      </c>
      <c r="P6985" t="s">
        <v>1639</v>
      </c>
      <c r="S6985" s="388">
        <f>ROWS(R$5:R6985)</f>
        <v>6981</v>
      </c>
      <c r="T6985" s="388" t="str">
        <f>IF(_xlfn.IFNA(VLOOKUP(P6985,$AG$3:$AH$83,2,FALSE),"")='11.1'!$D$5,TXM!S6985,"")</f>
        <v/>
      </c>
      <c r="U6985" t="str">
        <f>IFERROR(SMALL($T$5:$T$9000,ROWS($T$5:T6985)),"")</f>
        <v/>
      </c>
    </row>
    <row r="6986" spans="1:21" ht="14.4" customHeight="1" x14ac:dyDescent="0.3">
      <c r="A6986" t="s">
        <v>1639</v>
      </c>
      <c r="D6986" s="388">
        <f>ROWS(C$5:C6986)</f>
        <v>6982</v>
      </c>
      <c r="E6986" s="388" t="str">
        <f>IF(_xlfn.IFNA(VLOOKUP(A6986,$AG$3:$AH$83,2,FALSE),"")='11.1'!$D$5,TXM!D6986,"")</f>
        <v/>
      </c>
      <c r="F6986" t="str">
        <f>IFERROR(SMALL($E$5:$E$9000,ROWS($E$5:E6986)),"")</f>
        <v/>
      </c>
      <c r="I6986" s="371" t="s">
        <v>163</v>
      </c>
      <c r="J6986" t="s">
        <v>867</v>
      </c>
      <c r="K6986" s="372">
        <v>5545819</v>
      </c>
      <c r="L6986" s="388">
        <f>ROWS(K$5:K6986)</f>
        <v>6982</v>
      </c>
      <c r="M6986" s="388" t="str">
        <f>IF(_xlfn.IFNA(VLOOKUP(I6986,$AG$3:$AH$83,2,FALSE),"")='11.1'!$D$5,TXM!L6986,"")</f>
        <v/>
      </c>
      <c r="N6986" t="str">
        <f>IFERROR(SMALL($M$5:$M$9000,ROWS($M$5:M6986)),"")</f>
        <v/>
      </c>
      <c r="P6986" t="s">
        <v>1639</v>
      </c>
      <c r="S6986" s="388">
        <f>ROWS(R$5:R6986)</f>
        <v>6982</v>
      </c>
      <c r="T6986" s="388" t="str">
        <f>IF(_xlfn.IFNA(VLOOKUP(P6986,$AG$3:$AH$83,2,FALSE),"")='11.1'!$D$5,TXM!S6986,"")</f>
        <v/>
      </c>
      <c r="U6986" t="str">
        <f>IFERROR(SMALL($T$5:$T$9000,ROWS($T$5:T6986)),"")</f>
        <v/>
      </c>
    </row>
    <row r="6987" spans="1:21" ht="14.4" customHeight="1" x14ac:dyDescent="0.3">
      <c r="A6987" t="s">
        <v>1639</v>
      </c>
      <c r="D6987" s="388">
        <f>ROWS(C$5:C6987)</f>
        <v>6983</v>
      </c>
      <c r="E6987" s="388" t="str">
        <f>IF(_xlfn.IFNA(VLOOKUP(A6987,$AG$3:$AH$83,2,FALSE),"")='11.1'!$D$5,TXM!D6987,"")</f>
        <v/>
      </c>
      <c r="F6987" t="str">
        <f>IFERROR(SMALL($E$5:$E$9000,ROWS($E$5:E6987)),"")</f>
        <v/>
      </c>
      <c r="I6987" s="371" t="s">
        <v>163</v>
      </c>
      <c r="J6987" t="s">
        <v>108</v>
      </c>
      <c r="K6987" s="372">
        <v>5421799</v>
      </c>
      <c r="L6987" s="388">
        <f>ROWS(K$5:K6987)</f>
        <v>6983</v>
      </c>
      <c r="M6987" s="388" t="str">
        <f>IF(_xlfn.IFNA(VLOOKUP(I6987,$AG$3:$AH$83,2,FALSE),"")='11.1'!$D$5,TXM!L6987,"")</f>
        <v/>
      </c>
      <c r="N6987" t="str">
        <f>IFERROR(SMALL($M$5:$M$9000,ROWS($M$5:M6987)),"")</f>
        <v/>
      </c>
      <c r="P6987" t="s">
        <v>1639</v>
      </c>
      <c r="S6987" s="388">
        <f>ROWS(R$5:R6987)</f>
        <v>6983</v>
      </c>
      <c r="T6987" s="388" t="str">
        <f>IF(_xlfn.IFNA(VLOOKUP(P6987,$AG$3:$AH$83,2,FALSE),"")='11.1'!$D$5,TXM!S6987,"")</f>
        <v/>
      </c>
      <c r="U6987" t="str">
        <f>IFERROR(SMALL($T$5:$T$9000,ROWS($T$5:T6987)),"")</f>
        <v/>
      </c>
    </row>
    <row r="6988" spans="1:21" ht="14.4" customHeight="1" x14ac:dyDescent="0.3">
      <c r="A6988" t="s">
        <v>1639</v>
      </c>
      <c r="D6988" s="388">
        <f>ROWS(C$5:C6988)</f>
        <v>6984</v>
      </c>
      <c r="E6988" s="388" t="str">
        <f>IF(_xlfn.IFNA(VLOOKUP(A6988,$AG$3:$AH$83,2,FALSE),"")='11.1'!$D$5,TXM!D6988,"")</f>
        <v/>
      </c>
      <c r="F6988" t="str">
        <f>IFERROR(SMALL($E$5:$E$9000,ROWS($E$5:E6988)),"")</f>
        <v/>
      </c>
      <c r="I6988" s="371" t="s">
        <v>163</v>
      </c>
      <c r="J6988" t="s">
        <v>823</v>
      </c>
      <c r="K6988" s="372">
        <v>5368753</v>
      </c>
      <c r="L6988" s="388">
        <f>ROWS(K$5:K6988)</f>
        <v>6984</v>
      </c>
      <c r="M6988" s="388" t="str">
        <f>IF(_xlfn.IFNA(VLOOKUP(I6988,$AG$3:$AH$83,2,FALSE),"")='11.1'!$D$5,TXM!L6988,"")</f>
        <v/>
      </c>
      <c r="N6988" t="str">
        <f>IFERROR(SMALL($M$5:$M$9000,ROWS($M$5:M6988)),"")</f>
        <v/>
      </c>
      <c r="P6988" t="s">
        <v>1639</v>
      </c>
      <c r="S6988" s="388">
        <f>ROWS(R$5:R6988)</f>
        <v>6984</v>
      </c>
      <c r="T6988" s="388" t="str">
        <f>IF(_xlfn.IFNA(VLOOKUP(P6988,$AG$3:$AH$83,2,FALSE),"")='11.1'!$D$5,TXM!S6988,"")</f>
        <v/>
      </c>
      <c r="U6988" t="str">
        <f>IFERROR(SMALL($T$5:$T$9000,ROWS($T$5:T6988)),"")</f>
        <v/>
      </c>
    </row>
    <row r="6989" spans="1:21" ht="14.4" customHeight="1" x14ac:dyDescent="0.3">
      <c r="A6989" t="s">
        <v>1639</v>
      </c>
      <c r="D6989" s="388">
        <f>ROWS(C$5:C6989)</f>
        <v>6985</v>
      </c>
      <c r="E6989" s="388" t="str">
        <f>IF(_xlfn.IFNA(VLOOKUP(A6989,$AG$3:$AH$83,2,FALSE),"")='11.1'!$D$5,TXM!D6989,"")</f>
        <v/>
      </c>
      <c r="F6989" t="str">
        <f>IFERROR(SMALL($E$5:$E$9000,ROWS($E$5:E6989)),"")</f>
        <v/>
      </c>
      <c r="I6989" s="371" t="s">
        <v>163</v>
      </c>
      <c r="J6989" t="s">
        <v>1000</v>
      </c>
      <c r="K6989" s="372">
        <v>4742508</v>
      </c>
      <c r="L6989" s="388">
        <f>ROWS(K$5:K6989)</f>
        <v>6985</v>
      </c>
      <c r="M6989" s="388" t="str">
        <f>IF(_xlfn.IFNA(VLOOKUP(I6989,$AG$3:$AH$83,2,FALSE),"")='11.1'!$D$5,TXM!L6989,"")</f>
        <v/>
      </c>
      <c r="N6989" t="str">
        <f>IFERROR(SMALL($M$5:$M$9000,ROWS($M$5:M6989)),"")</f>
        <v/>
      </c>
      <c r="P6989" t="s">
        <v>1639</v>
      </c>
      <c r="S6989" s="388">
        <f>ROWS(R$5:R6989)</f>
        <v>6985</v>
      </c>
      <c r="T6989" s="388" t="str">
        <f>IF(_xlfn.IFNA(VLOOKUP(P6989,$AG$3:$AH$83,2,FALSE),"")='11.1'!$D$5,TXM!S6989,"")</f>
        <v/>
      </c>
      <c r="U6989" t="str">
        <f>IFERROR(SMALL($T$5:$T$9000,ROWS($T$5:T6989)),"")</f>
        <v/>
      </c>
    </row>
    <row r="6990" spans="1:21" ht="14.4" customHeight="1" x14ac:dyDescent="0.3">
      <c r="A6990" t="s">
        <v>1639</v>
      </c>
      <c r="D6990" s="388">
        <f>ROWS(C$5:C6990)</f>
        <v>6986</v>
      </c>
      <c r="E6990" s="388" t="str">
        <f>IF(_xlfn.IFNA(VLOOKUP(A6990,$AG$3:$AH$83,2,FALSE),"")='11.1'!$D$5,TXM!D6990,"")</f>
        <v/>
      </c>
      <c r="F6990" t="str">
        <f>IFERROR(SMALL($E$5:$E$9000,ROWS($E$5:E6990)),"")</f>
        <v/>
      </c>
      <c r="I6990" s="371" t="s">
        <v>163</v>
      </c>
      <c r="J6990" t="s">
        <v>1275</v>
      </c>
      <c r="K6990" s="372">
        <v>4217246</v>
      </c>
      <c r="L6990" s="388">
        <f>ROWS(K$5:K6990)</f>
        <v>6986</v>
      </c>
      <c r="M6990" s="388" t="str">
        <f>IF(_xlfn.IFNA(VLOOKUP(I6990,$AG$3:$AH$83,2,FALSE),"")='11.1'!$D$5,TXM!L6990,"")</f>
        <v/>
      </c>
      <c r="N6990" t="str">
        <f>IFERROR(SMALL($M$5:$M$9000,ROWS($M$5:M6990)),"")</f>
        <v/>
      </c>
      <c r="P6990" t="s">
        <v>1639</v>
      </c>
      <c r="S6990" s="388">
        <f>ROWS(R$5:R6990)</f>
        <v>6986</v>
      </c>
      <c r="T6990" s="388" t="str">
        <f>IF(_xlfn.IFNA(VLOOKUP(P6990,$AG$3:$AH$83,2,FALSE),"")='11.1'!$D$5,TXM!S6990,"")</f>
        <v/>
      </c>
      <c r="U6990" t="str">
        <f>IFERROR(SMALL($T$5:$T$9000,ROWS($T$5:T6990)),"")</f>
        <v/>
      </c>
    </row>
    <row r="6991" spans="1:21" ht="14.4" customHeight="1" x14ac:dyDescent="0.3">
      <c r="A6991" t="s">
        <v>1639</v>
      </c>
      <c r="D6991" s="388">
        <f>ROWS(C$5:C6991)</f>
        <v>6987</v>
      </c>
      <c r="E6991" s="388" t="str">
        <f>IF(_xlfn.IFNA(VLOOKUP(A6991,$AG$3:$AH$83,2,FALSE),"")='11.1'!$D$5,TXM!D6991,"")</f>
        <v/>
      </c>
      <c r="F6991" t="str">
        <f>IFERROR(SMALL($E$5:$E$9000,ROWS($E$5:E6991)),"")</f>
        <v/>
      </c>
      <c r="I6991" s="371" t="s">
        <v>163</v>
      </c>
      <c r="J6991" t="s">
        <v>1252</v>
      </c>
      <c r="K6991" s="372">
        <v>4206651</v>
      </c>
      <c r="L6991" s="388">
        <f>ROWS(K$5:K6991)</f>
        <v>6987</v>
      </c>
      <c r="M6991" s="388" t="str">
        <f>IF(_xlfn.IFNA(VLOOKUP(I6991,$AG$3:$AH$83,2,FALSE),"")='11.1'!$D$5,TXM!L6991,"")</f>
        <v/>
      </c>
      <c r="N6991" t="str">
        <f>IFERROR(SMALL($M$5:$M$9000,ROWS($M$5:M6991)),"")</f>
        <v/>
      </c>
      <c r="P6991" t="s">
        <v>1639</v>
      </c>
      <c r="S6991" s="388">
        <f>ROWS(R$5:R6991)</f>
        <v>6987</v>
      </c>
      <c r="T6991" s="388" t="str">
        <f>IF(_xlfn.IFNA(VLOOKUP(P6991,$AG$3:$AH$83,2,FALSE),"")='11.1'!$D$5,TXM!S6991,"")</f>
        <v/>
      </c>
      <c r="U6991" t="str">
        <f>IFERROR(SMALL($T$5:$T$9000,ROWS($T$5:T6991)),"")</f>
        <v/>
      </c>
    </row>
    <row r="6992" spans="1:21" ht="14.4" customHeight="1" x14ac:dyDescent="0.3">
      <c r="A6992" t="s">
        <v>1639</v>
      </c>
      <c r="D6992" s="388">
        <f>ROWS(C$5:C6992)</f>
        <v>6988</v>
      </c>
      <c r="E6992" s="388" t="str">
        <f>IF(_xlfn.IFNA(VLOOKUP(A6992,$AG$3:$AH$83,2,FALSE),"")='11.1'!$D$5,TXM!D6992,"")</f>
        <v/>
      </c>
      <c r="F6992" t="str">
        <f>IFERROR(SMALL($E$5:$E$9000,ROWS($E$5:E6992)),"")</f>
        <v/>
      </c>
      <c r="I6992" s="371" t="s">
        <v>163</v>
      </c>
      <c r="J6992" t="s">
        <v>1005</v>
      </c>
      <c r="K6992" s="372">
        <v>4168802</v>
      </c>
      <c r="L6992" s="388">
        <f>ROWS(K$5:K6992)</f>
        <v>6988</v>
      </c>
      <c r="M6992" s="388" t="str">
        <f>IF(_xlfn.IFNA(VLOOKUP(I6992,$AG$3:$AH$83,2,FALSE),"")='11.1'!$D$5,TXM!L6992,"")</f>
        <v/>
      </c>
      <c r="N6992" t="str">
        <f>IFERROR(SMALL($M$5:$M$9000,ROWS($M$5:M6992)),"")</f>
        <v/>
      </c>
      <c r="P6992" t="s">
        <v>1639</v>
      </c>
      <c r="S6992" s="388">
        <f>ROWS(R$5:R6992)</f>
        <v>6988</v>
      </c>
      <c r="T6992" s="388" t="str">
        <f>IF(_xlfn.IFNA(VLOOKUP(P6992,$AG$3:$AH$83,2,FALSE),"")='11.1'!$D$5,TXM!S6992,"")</f>
        <v/>
      </c>
      <c r="U6992" t="str">
        <f>IFERROR(SMALL($T$5:$T$9000,ROWS($T$5:T6992)),"")</f>
        <v/>
      </c>
    </row>
    <row r="6993" spans="1:21" ht="14.4" customHeight="1" x14ac:dyDescent="0.3">
      <c r="A6993" t="s">
        <v>1639</v>
      </c>
      <c r="D6993" s="388">
        <f>ROWS(C$5:C6993)</f>
        <v>6989</v>
      </c>
      <c r="E6993" s="388" t="str">
        <f>IF(_xlfn.IFNA(VLOOKUP(A6993,$AG$3:$AH$83,2,FALSE),"")='11.1'!$D$5,TXM!D6993,"")</f>
        <v/>
      </c>
      <c r="F6993" t="str">
        <f>IFERROR(SMALL($E$5:$E$9000,ROWS($E$5:E6993)),"")</f>
        <v/>
      </c>
      <c r="I6993" s="371" t="s">
        <v>163</v>
      </c>
      <c r="J6993" t="s">
        <v>1318</v>
      </c>
      <c r="K6993" s="372">
        <v>3935297</v>
      </c>
      <c r="L6993" s="388">
        <f>ROWS(K$5:K6993)</f>
        <v>6989</v>
      </c>
      <c r="M6993" s="388" t="str">
        <f>IF(_xlfn.IFNA(VLOOKUP(I6993,$AG$3:$AH$83,2,FALSE),"")='11.1'!$D$5,TXM!L6993,"")</f>
        <v/>
      </c>
      <c r="N6993" t="str">
        <f>IFERROR(SMALL($M$5:$M$9000,ROWS($M$5:M6993)),"")</f>
        <v/>
      </c>
      <c r="P6993" t="s">
        <v>1639</v>
      </c>
      <c r="S6993" s="388">
        <f>ROWS(R$5:R6993)</f>
        <v>6989</v>
      </c>
      <c r="T6993" s="388" t="str">
        <f>IF(_xlfn.IFNA(VLOOKUP(P6993,$AG$3:$AH$83,2,FALSE),"")='11.1'!$D$5,TXM!S6993,"")</f>
        <v/>
      </c>
      <c r="U6993" t="str">
        <f>IFERROR(SMALL($T$5:$T$9000,ROWS($T$5:T6993)),"")</f>
        <v/>
      </c>
    </row>
    <row r="6994" spans="1:21" ht="14.4" customHeight="1" x14ac:dyDescent="0.3">
      <c r="A6994" t="s">
        <v>1639</v>
      </c>
      <c r="D6994" s="388">
        <f>ROWS(C$5:C6994)</f>
        <v>6990</v>
      </c>
      <c r="E6994" s="388" t="str">
        <f>IF(_xlfn.IFNA(VLOOKUP(A6994,$AG$3:$AH$83,2,FALSE),"")='11.1'!$D$5,TXM!D6994,"")</f>
        <v/>
      </c>
      <c r="F6994" t="str">
        <f>IFERROR(SMALL($E$5:$E$9000,ROWS($E$5:E6994)),"")</f>
        <v/>
      </c>
      <c r="I6994" s="371" t="s">
        <v>163</v>
      </c>
      <c r="J6994" t="s">
        <v>104</v>
      </c>
      <c r="K6994" s="372">
        <v>2576709</v>
      </c>
      <c r="L6994" s="388">
        <f>ROWS(K$5:K6994)</f>
        <v>6990</v>
      </c>
      <c r="M6994" s="388" t="str">
        <f>IF(_xlfn.IFNA(VLOOKUP(I6994,$AG$3:$AH$83,2,FALSE),"")='11.1'!$D$5,TXM!L6994,"")</f>
        <v/>
      </c>
      <c r="N6994" t="str">
        <f>IFERROR(SMALL($M$5:$M$9000,ROWS($M$5:M6994)),"")</f>
        <v/>
      </c>
      <c r="P6994" t="s">
        <v>1639</v>
      </c>
      <c r="S6994" s="388">
        <f>ROWS(R$5:R6994)</f>
        <v>6990</v>
      </c>
      <c r="T6994" s="388" t="str">
        <f>IF(_xlfn.IFNA(VLOOKUP(P6994,$AG$3:$AH$83,2,FALSE),"")='11.1'!$D$5,TXM!S6994,"")</f>
        <v/>
      </c>
      <c r="U6994" t="str">
        <f>IFERROR(SMALL($T$5:$T$9000,ROWS($T$5:T6994)),"")</f>
        <v/>
      </c>
    </row>
    <row r="6995" spans="1:21" ht="14.4" customHeight="1" x14ac:dyDescent="0.3">
      <c r="A6995" t="s">
        <v>1639</v>
      </c>
      <c r="D6995" s="388">
        <f>ROWS(C$5:C6995)</f>
        <v>6991</v>
      </c>
      <c r="E6995" s="388" t="str">
        <f>IF(_xlfn.IFNA(VLOOKUP(A6995,$AG$3:$AH$83,2,FALSE),"")='11.1'!$D$5,TXM!D6995,"")</f>
        <v/>
      </c>
      <c r="F6995" t="str">
        <f>IFERROR(SMALL($E$5:$E$9000,ROWS($E$5:E6995)),"")</f>
        <v/>
      </c>
      <c r="I6995" s="371" t="s">
        <v>163</v>
      </c>
      <c r="J6995" t="s">
        <v>999</v>
      </c>
      <c r="K6995" s="372">
        <v>2425192</v>
      </c>
      <c r="L6995" s="388">
        <f>ROWS(K$5:K6995)</f>
        <v>6991</v>
      </c>
      <c r="M6995" s="388" t="str">
        <f>IF(_xlfn.IFNA(VLOOKUP(I6995,$AG$3:$AH$83,2,FALSE),"")='11.1'!$D$5,TXM!L6995,"")</f>
        <v/>
      </c>
      <c r="N6995" t="str">
        <f>IFERROR(SMALL($M$5:$M$9000,ROWS($M$5:M6995)),"")</f>
        <v/>
      </c>
      <c r="P6995" t="s">
        <v>1639</v>
      </c>
      <c r="S6995" s="388">
        <f>ROWS(R$5:R6995)</f>
        <v>6991</v>
      </c>
      <c r="T6995" s="388" t="str">
        <f>IF(_xlfn.IFNA(VLOOKUP(P6995,$AG$3:$AH$83,2,FALSE),"")='11.1'!$D$5,TXM!S6995,"")</f>
        <v/>
      </c>
      <c r="U6995" t="str">
        <f>IFERROR(SMALL($T$5:$T$9000,ROWS($T$5:T6995)),"")</f>
        <v/>
      </c>
    </row>
    <row r="6996" spans="1:21" ht="14.4" customHeight="1" x14ac:dyDescent="0.3">
      <c r="A6996" t="s">
        <v>1639</v>
      </c>
      <c r="D6996" s="388">
        <f>ROWS(C$5:C6996)</f>
        <v>6992</v>
      </c>
      <c r="E6996" s="388" t="str">
        <f>IF(_xlfn.IFNA(VLOOKUP(A6996,$AG$3:$AH$83,2,FALSE),"")='11.1'!$D$5,TXM!D6996,"")</f>
        <v/>
      </c>
      <c r="F6996" t="str">
        <f>IFERROR(SMALL($E$5:$E$9000,ROWS($E$5:E6996)),"")</f>
        <v/>
      </c>
      <c r="I6996" s="371" t="s">
        <v>163</v>
      </c>
      <c r="J6996" t="s">
        <v>777</v>
      </c>
      <c r="K6996" s="372">
        <v>1969835</v>
      </c>
      <c r="L6996" s="388">
        <f>ROWS(K$5:K6996)</f>
        <v>6992</v>
      </c>
      <c r="M6996" s="388" t="str">
        <f>IF(_xlfn.IFNA(VLOOKUP(I6996,$AG$3:$AH$83,2,FALSE),"")='11.1'!$D$5,TXM!L6996,"")</f>
        <v/>
      </c>
      <c r="N6996" t="str">
        <f>IFERROR(SMALL($M$5:$M$9000,ROWS($M$5:M6996)),"")</f>
        <v/>
      </c>
      <c r="P6996" t="s">
        <v>1639</v>
      </c>
      <c r="S6996" s="388">
        <f>ROWS(R$5:R6996)</f>
        <v>6992</v>
      </c>
      <c r="T6996" s="388" t="str">
        <f>IF(_xlfn.IFNA(VLOOKUP(P6996,$AG$3:$AH$83,2,FALSE),"")='11.1'!$D$5,TXM!S6996,"")</f>
        <v/>
      </c>
      <c r="U6996" t="str">
        <f>IFERROR(SMALL($T$5:$T$9000,ROWS($T$5:T6996)),"")</f>
        <v/>
      </c>
    </row>
    <row r="6997" spans="1:21" ht="14.4" customHeight="1" x14ac:dyDescent="0.3">
      <c r="A6997" t="s">
        <v>1639</v>
      </c>
      <c r="D6997" s="388">
        <f>ROWS(C$5:C6997)</f>
        <v>6993</v>
      </c>
      <c r="E6997" s="388" t="str">
        <f>IF(_xlfn.IFNA(VLOOKUP(A6997,$AG$3:$AH$83,2,FALSE),"")='11.1'!$D$5,TXM!D6997,"")</f>
        <v/>
      </c>
      <c r="F6997" t="str">
        <f>IFERROR(SMALL($E$5:$E$9000,ROWS($E$5:E6997)),"")</f>
        <v/>
      </c>
      <c r="I6997" s="371" t="s">
        <v>163</v>
      </c>
      <c r="J6997" t="s">
        <v>791</v>
      </c>
      <c r="K6997" s="372">
        <v>1742699</v>
      </c>
      <c r="L6997" s="388">
        <f>ROWS(K$5:K6997)</f>
        <v>6993</v>
      </c>
      <c r="M6997" s="388" t="str">
        <f>IF(_xlfn.IFNA(VLOOKUP(I6997,$AG$3:$AH$83,2,FALSE),"")='11.1'!$D$5,TXM!L6997,"")</f>
        <v/>
      </c>
      <c r="N6997" t="str">
        <f>IFERROR(SMALL($M$5:$M$9000,ROWS($M$5:M6997)),"")</f>
        <v/>
      </c>
      <c r="P6997" t="s">
        <v>1639</v>
      </c>
      <c r="S6997" s="388">
        <f>ROWS(R$5:R6997)</f>
        <v>6993</v>
      </c>
      <c r="T6997" s="388" t="str">
        <f>IF(_xlfn.IFNA(VLOOKUP(P6997,$AG$3:$AH$83,2,FALSE),"")='11.1'!$D$5,TXM!S6997,"")</f>
        <v/>
      </c>
      <c r="U6997" t="str">
        <f>IFERROR(SMALL($T$5:$T$9000,ROWS($T$5:T6997)),"")</f>
        <v/>
      </c>
    </row>
    <row r="6998" spans="1:21" ht="14.4" customHeight="1" x14ac:dyDescent="0.3">
      <c r="A6998" t="s">
        <v>1639</v>
      </c>
      <c r="D6998" s="388">
        <f>ROWS(C$5:C6998)</f>
        <v>6994</v>
      </c>
      <c r="E6998" s="388" t="str">
        <f>IF(_xlfn.IFNA(VLOOKUP(A6998,$AG$3:$AH$83,2,FALSE),"")='11.1'!$D$5,TXM!D6998,"")</f>
        <v/>
      </c>
      <c r="F6998" t="str">
        <f>IFERROR(SMALL($E$5:$E$9000,ROWS($E$5:E6998)),"")</f>
        <v/>
      </c>
      <c r="I6998" s="371" t="s">
        <v>163</v>
      </c>
      <c r="J6998" t="s">
        <v>813</v>
      </c>
      <c r="K6998" s="372">
        <v>1585743</v>
      </c>
      <c r="L6998" s="388">
        <f>ROWS(K$5:K6998)</f>
        <v>6994</v>
      </c>
      <c r="M6998" s="388" t="str">
        <f>IF(_xlfn.IFNA(VLOOKUP(I6998,$AG$3:$AH$83,2,FALSE),"")='11.1'!$D$5,TXM!L6998,"")</f>
        <v/>
      </c>
      <c r="N6998" t="str">
        <f>IFERROR(SMALL($M$5:$M$9000,ROWS($M$5:M6998)),"")</f>
        <v/>
      </c>
      <c r="P6998" t="s">
        <v>1639</v>
      </c>
      <c r="S6998" s="388">
        <f>ROWS(R$5:R6998)</f>
        <v>6994</v>
      </c>
      <c r="T6998" s="388" t="str">
        <f>IF(_xlfn.IFNA(VLOOKUP(P6998,$AG$3:$AH$83,2,FALSE),"")='11.1'!$D$5,TXM!S6998,"")</f>
        <v/>
      </c>
      <c r="U6998" t="str">
        <f>IFERROR(SMALL($T$5:$T$9000,ROWS($T$5:T6998)),"")</f>
        <v/>
      </c>
    </row>
    <row r="6999" spans="1:21" ht="14.4" customHeight="1" x14ac:dyDescent="0.3">
      <c r="A6999" t="s">
        <v>1639</v>
      </c>
      <c r="D6999" s="388">
        <f>ROWS(C$5:C6999)</f>
        <v>6995</v>
      </c>
      <c r="E6999" s="388" t="str">
        <f>IF(_xlfn.IFNA(VLOOKUP(A6999,$AG$3:$AH$83,2,FALSE),"")='11.1'!$D$5,TXM!D6999,"")</f>
        <v/>
      </c>
      <c r="F6999" t="str">
        <f>IFERROR(SMALL($E$5:$E$9000,ROWS($E$5:E6999)),"")</f>
        <v/>
      </c>
      <c r="I6999" s="371" t="s">
        <v>163</v>
      </c>
      <c r="J6999" t="s">
        <v>821</v>
      </c>
      <c r="K6999" s="372">
        <v>1543586</v>
      </c>
      <c r="L6999" s="388">
        <f>ROWS(K$5:K6999)</f>
        <v>6995</v>
      </c>
      <c r="M6999" s="388" t="str">
        <f>IF(_xlfn.IFNA(VLOOKUP(I6999,$AG$3:$AH$83,2,FALSE),"")='11.1'!$D$5,TXM!L6999,"")</f>
        <v/>
      </c>
      <c r="N6999" t="str">
        <f>IFERROR(SMALL($M$5:$M$9000,ROWS($M$5:M6999)),"")</f>
        <v/>
      </c>
      <c r="P6999" t="s">
        <v>1639</v>
      </c>
      <c r="S6999" s="388">
        <f>ROWS(R$5:R6999)</f>
        <v>6995</v>
      </c>
      <c r="T6999" s="388" t="str">
        <f>IF(_xlfn.IFNA(VLOOKUP(P6999,$AG$3:$AH$83,2,FALSE),"")='11.1'!$D$5,TXM!S6999,"")</f>
        <v/>
      </c>
      <c r="U6999" t="str">
        <f>IFERROR(SMALL($T$5:$T$9000,ROWS($T$5:T6999)),"")</f>
        <v/>
      </c>
    </row>
    <row r="7000" spans="1:21" ht="14.4" customHeight="1" x14ac:dyDescent="0.3">
      <c r="A7000" t="s">
        <v>1639</v>
      </c>
      <c r="D7000" s="388">
        <f>ROWS(C$5:C7000)</f>
        <v>6996</v>
      </c>
      <c r="E7000" s="388" t="str">
        <f>IF(_xlfn.IFNA(VLOOKUP(A7000,$AG$3:$AH$83,2,FALSE),"")='11.1'!$D$5,TXM!D7000,"")</f>
        <v/>
      </c>
      <c r="F7000" t="str">
        <f>IFERROR(SMALL($E$5:$E$9000,ROWS($E$5:E7000)),"")</f>
        <v/>
      </c>
      <c r="I7000" s="371" t="s">
        <v>163</v>
      </c>
      <c r="J7000" t="s">
        <v>819</v>
      </c>
      <c r="K7000" s="372">
        <v>1105000</v>
      </c>
      <c r="L7000" s="388">
        <f>ROWS(K$5:K7000)</f>
        <v>6996</v>
      </c>
      <c r="M7000" s="388" t="str">
        <f>IF(_xlfn.IFNA(VLOOKUP(I7000,$AG$3:$AH$83,2,FALSE),"")='11.1'!$D$5,TXM!L7000,"")</f>
        <v/>
      </c>
      <c r="N7000" t="str">
        <f>IFERROR(SMALL($M$5:$M$9000,ROWS($M$5:M7000)),"")</f>
        <v/>
      </c>
      <c r="P7000" t="s">
        <v>1639</v>
      </c>
      <c r="S7000" s="388">
        <f>ROWS(R$5:R7000)</f>
        <v>6996</v>
      </c>
      <c r="T7000" s="388" t="str">
        <f>IF(_xlfn.IFNA(VLOOKUP(P7000,$AG$3:$AH$83,2,FALSE),"")='11.1'!$D$5,TXM!S7000,"")</f>
        <v/>
      </c>
      <c r="U7000" t="str">
        <f>IFERROR(SMALL($T$5:$T$9000,ROWS($T$5:T7000)),"")</f>
        <v/>
      </c>
    </row>
    <row r="7001" spans="1:21" ht="14.4" customHeight="1" x14ac:dyDescent="0.3">
      <c r="A7001" t="s">
        <v>1639</v>
      </c>
      <c r="D7001" s="388">
        <f>ROWS(C$5:C7001)</f>
        <v>6997</v>
      </c>
      <c r="E7001" s="388" t="str">
        <f>IF(_xlfn.IFNA(VLOOKUP(A7001,$AG$3:$AH$83,2,FALSE),"")='11.1'!$D$5,TXM!D7001,"")</f>
        <v/>
      </c>
      <c r="F7001" t="str">
        <f>IFERROR(SMALL($E$5:$E$9000,ROWS($E$5:E7001)),"")</f>
        <v/>
      </c>
      <c r="I7001" s="371" t="s">
        <v>163</v>
      </c>
      <c r="J7001" t="s">
        <v>996</v>
      </c>
      <c r="K7001" s="372">
        <v>1026431</v>
      </c>
      <c r="L7001" s="388">
        <f>ROWS(K$5:K7001)</f>
        <v>6997</v>
      </c>
      <c r="M7001" s="388" t="str">
        <f>IF(_xlfn.IFNA(VLOOKUP(I7001,$AG$3:$AH$83,2,FALSE),"")='11.1'!$D$5,TXM!L7001,"")</f>
        <v/>
      </c>
      <c r="N7001" t="str">
        <f>IFERROR(SMALL($M$5:$M$9000,ROWS($M$5:M7001)),"")</f>
        <v/>
      </c>
      <c r="P7001" t="s">
        <v>1639</v>
      </c>
      <c r="S7001" s="388">
        <f>ROWS(R$5:R7001)</f>
        <v>6997</v>
      </c>
      <c r="T7001" s="388" t="str">
        <f>IF(_xlfn.IFNA(VLOOKUP(P7001,$AG$3:$AH$83,2,FALSE),"")='11.1'!$D$5,TXM!S7001,"")</f>
        <v/>
      </c>
      <c r="U7001" t="str">
        <f>IFERROR(SMALL($T$5:$T$9000,ROWS($T$5:T7001)),"")</f>
        <v/>
      </c>
    </row>
    <row r="7002" spans="1:21" ht="14.4" customHeight="1" x14ac:dyDescent="0.3">
      <c r="A7002" t="s">
        <v>1639</v>
      </c>
      <c r="D7002" s="388">
        <f>ROWS(C$5:C7002)</f>
        <v>6998</v>
      </c>
      <c r="E7002" s="388" t="str">
        <f>IF(_xlfn.IFNA(VLOOKUP(A7002,$AG$3:$AH$83,2,FALSE),"")='11.1'!$D$5,TXM!D7002,"")</f>
        <v/>
      </c>
      <c r="F7002" t="str">
        <f>IFERROR(SMALL($E$5:$E$9000,ROWS($E$5:E7002)),"")</f>
        <v/>
      </c>
      <c r="I7002" s="371" t="s">
        <v>163</v>
      </c>
      <c r="J7002" t="s">
        <v>105</v>
      </c>
      <c r="K7002" s="372">
        <v>942309</v>
      </c>
      <c r="L7002" s="388">
        <f>ROWS(K$5:K7002)</f>
        <v>6998</v>
      </c>
      <c r="M7002" s="388" t="str">
        <f>IF(_xlfn.IFNA(VLOOKUP(I7002,$AG$3:$AH$83,2,FALSE),"")='11.1'!$D$5,TXM!L7002,"")</f>
        <v/>
      </c>
      <c r="N7002" t="str">
        <f>IFERROR(SMALL($M$5:$M$9000,ROWS($M$5:M7002)),"")</f>
        <v/>
      </c>
      <c r="P7002" t="s">
        <v>1639</v>
      </c>
      <c r="S7002" s="388">
        <f>ROWS(R$5:R7002)</f>
        <v>6998</v>
      </c>
      <c r="T7002" s="388" t="str">
        <f>IF(_xlfn.IFNA(VLOOKUP(P7002,$AG$3:$AH$83,2,FALSE),"")='11.1'!$D$5,TXM!S7002,"")</f>
        <v/>
      </c>
      <c r="U7002" t="str">
        <f>IFERROR(SMALL($T$5:$T$9000,ROWS($T$5:T7002)),"")</f>
        <v/>
      </c>
    </row>
    <row r="7003" spans="1:21" ht="14.4" customHeight="1" x14ac:dyDescent="0.3">
      <c r="A7003" t="s">
        <v>1639</v>
      </c>
      <c r="D7003" s="388">
        <f>ROWS(C$5:C7003)</f>
        <v>6999</v>
      </c>
      <c r="E7003" s="388" t="str">
        <f>IF(_xlfn.IFNA(VLOOKUP(A7003,$AG$3:$AH$83,2,FALSE),"")='11.1'!$D$5,TXM!D7003,"")</f>
        <v/>
      </c>
      <c r="F7003" t="str">
        <f>IFERROR(SMALL($E$5:$E$9000,ROWS($E$5:E7003)),"")</f>
        <v/>
      </c>
      <c r="I7003" s="371" t="s">
        <v>163</v>
      </c>
      <c r="J7003" t="s">
        <v>1434</v>
      </c>
      <c r="K7003" s="372">
        <v>540268</v>
      </c>
      <c r="L7003" s="388">
        <f>ROWS(K$5:K7003)</f>
        <v>6999</v>
      </c>
      <c r="M7003" s="388" t="str">
        <f>IF(_xlfn.IFNA(VLOOKUP(I7003,$AG$3:$AH$83,2,FALSE),"")='11.1'!$D$5,TXM!L7003,"")</f>
        <v/>
      </c>
      <c r="N7003" t="str">
        <f>IFERROR(SMALL($M$5:$M$9000,ROWS($M$5:M7003)),"")</f>
        <v/>
      </c>
      <c r="P7003" t="s">
        <v>1639</v>
      </c>
      <c r="S7003" s="388">
        <f>ROWS(R$5:R7003)</f>
        <v>6999</v>
      </c>
      <c r="T7003" s="388" t="str">
        <f>IF(_xlfn.IFNA(VLOOKUP(P7003,$AG$3:$AH$83,2,FALSE),"")='11.1'!$D$5,TXM!S7003,"")</f>
        <v/>
      </c>
      <c r="U7003" t="str">
        <f>IFERROR(SMALL($T$5:$T$9000,ROWS($T$5:T7003)),"")</f>
        <v/>
      </c>
    </row>
    <row r="7004" spans="1:21" ht="14.4" customHeight="1" x14ac:dyDescent="0.3">
      <c r="A7004" t="s">
        <v>1639</v>
      </c>
      <c r="D7004" s="388">
        <f>ROWS(C$5:C7004)</f>
        <v>7000</v>
      </c>
      <c r="E7004" s="388" t="str">
        <f>IF(_xlfn.IFNA(VLOOKUP(A7004,$AG$3:$AH$83,2,FALSE),"")='11.1'!$D$5,TXM!D7004,"")</f>
        <v/>
      </c>
      <c r="F7004" t="str">
        <f>IFERROR(SMALL($E$5:$E$9000,ROWS($E$5:E7004)),"")</f>
        <v/>
      </c>
      <c r="I7004" s="371" t="s">
        <v>163</v>
      </c>
      <c r="J7004" t="s">
        <v>861</v>
      </c>
      <c r="K7004" s="372">
        <v>487850</v>
      </c>
      <c r="L7004" s="388">
        <f>ROWS(K$5:K7004)</f>
        <v>7000</v>
      </c>
      <c r="M7004" s="388" t="str">
        <f>IF(_xlfn.IFNA(VLOOKUP(I7004,$AG$3:$AH$83,2,FALSE),"")='11.1'!$D$5,TXM!L7004,"")</f>
        <v/>
      </c>
      <c r="N7004" t="str">
        <f>IFERROR(SMALL($M$5:$M$9000,ROWS($M$5:M7004)),"")</f>
        <v/>
      </c>
      <c r="P7004" t="s">
        <v>1639</v>
      </c>
      <c r="S7004" s="388">
        <f>ROWS(R$5:R7004)</f>
        <v>7000</v>
      </c>
      <c r="T7004" s="388" t="str">
        <f>IF(_xlfn.IFNA(VLOOKUP(P7004,$AG$3:$AH$83,2,FALSE),"")='11.1'!$D$5,TXM!S7004,"")</f>
        <v/>
      </c>
      <c r="U7004" t="str">
        <f>IFERROR(SMALL($T$5:$T$9000,ROWS($T$5:T7004)),"")</f>
        <v/>
      </c>
    </row>
    <row r="7005" spans="1:21" ht="14.4" customHeight="1" x14ac:dyDescent="0.3">
      <c r="A7005" t="s">
        <v>1639</v>
      </c>
      <c r="D7005" s="388">
        <f>ROWS(C$5:C7005)</f>
        <v>7001</v>
      </c>
      <c r="E7005" s="388" t="str">
        <f>IF(_xlfn.IFNA(VLOOKUP(A7005,$AG$3:$AH$83,2,FALSE),"")='11.1'!$D$5,TXM!D7005,"")</f>
        <v/>
      </c>
      <c r="F7005" t="str">
        <f>IFERROR(SMALL($E$5:$E$9000,ROWS($E$5:E7005)),"")</f>
        <v/>
      </c>
      <c r="I7005" s="371" t="s">
        <v>163</v>
      </c>
      <c r="J7005" t="s">
        <v>775</v>
      </c>
      <c r="K7005" s="372">
        <v>374899</v>
      </c>
      <c r="L7005" s="388">
        <f>ROWS(K$5:K7005)</f>
        <v>7001</v>
      </c>
      <c r="M7005" s="388" t="str">
        <f>IF(_xlfn.IFNA(VLOOKUP(I7005,$AG$3:$AH$83,2,FALSE),"")='11.1'!$D$5,TXM!L7005,"")</f>
        <v/>
      </c>
      <c r="N7005" t="str">
        <f>IFERROR(SMALL($M$5:$M$9000,ROWS($M$5:M7005)),"")</f>
        <v/>
      </c>
      <c r="P7005" t="s">
        <v>1639</v>
      </c>
      <c r="S7005" s="388">
        <f>ROWS(R$5:R7005)</f>
        <v>7001</v>
      </c>
      <c r="T7005" s="388" t="str">
        <f>IF(_xlfn.IFNA(VLOOKUP(P7005,$AG$3:$AH$83,2,FALSE),"")='11.1'!$D$5,TXM!S7005,"")</f>
        <v/>
      </c>
      <c r="U7005" t="str">
        <f>IFERROR(SMALL($T$5:$T$9000,ROWS($T$5:T7005)),"")</f>
        <v/>
      </c>
    </row>
    <row r="7006" spans="1:21" ht="14.4" customHeight="1" x14ac:dyDescent="0.3">
      <c r="A7006" t="s">
        <v>1639</v>
      </c>
      <c r="D7006" s="388">
        <f>ROWS(C$5:C7006)</f>
        <v>7002</v>
      </c>
      <c r="E7006" s="388" t="str">
        <f>IF(_xlfn.IFNA(VLOOKUP(A7006,$AG$3:$AH$83,2,FALSE),"")='11.1'!$D$5,TXM!D7006,"")</f>
        <v/>
      </c>
      <c r="F7006" t="str">
        <f>IFERROR(SMALL($E$5:$E$9000,ROWS($E$5:E7006)),"")</f>
        <v/>
      </c>
      <c r="I7006" s="371" t="s">
        <v>163</v>
      </c>
      <c r="J7006" t="s">
        <v>1500</v>
      </c>
      <c r="K7006" s="372">
        <v>326690</v>
      </c>
      <c r="L7006" s="388">
        <f>ROWS(K$5:K7006)</f>
        <v>7002</v>
      </c>
      <c r="M7006" s="388" t="str">
        <f>IF(_xlfn.IFNA(VLOOKUP(I7006,$AG$3:$AH$83,2,FALSE),"")='11.1'!$D$5,TXM!L7006,"")</f>
        <v/>
      </c>
      <c r="N7006" t="str">
        <f>IFERROR(SMALL($M$5:$M$9000,ROWS($M$5:M7006)),"")</f>
        <v/>
      </c>
      <c r="P7006" t="s">
        <v>1639</v>
      </c>
      <c r="S7006" s="388">
        <f>ROWS(R$5:R7006)</f>
        <v>7002</v>
      </c>
      <c r="T7006" s="388" t="str">
        <f>IF(_xlfn.IFNA(VLOOKUP(P7006,$AG$3:$AH$83,2,FALSE),"")='11.1'!$D$5,TXM!S7006,"")</f>
        <v/>
      </c>
      <c r="U7006" t="str">
        <f>IFERROR(SMALL($T$5:$T$9000,ROWS($T$5:T7006)),"")</f>
        <v/>
      </c>
    </row>
    <row r="7007" spans="1:21" ht="14.4" customHeight="1" x14ac:dyDescent="0.3">
      <c r="A7007" t="s">
        <v>1639</v>
      </c>
      <c r="D7007" s="388">
        <f>ROWS(C$5:C7007)</f>
        <v>7003</v>
      </c>
      <c r="E7007" s="388" t="str">
        <f>IF(_xlfn.IFNA(VLOOKUP(A7007,$AG$3:$AH$83,2,FALSE),"")='11.1'!$D$5,TXM!D7007,"")</f>
        <v/>
      </c>
      <c r="F7007" t="str">
        <f>IFERROR(SMALL($E$5:$E$9000,ROWS($E$5:E7007)),"")</f>
        <v/>
      </c>
      <c r="I7007" s="371" t="s">
        <v>163</v>
      </c>
      <c r="J7007" t="s">
        <v>98</v>
      </c>
      <c r="K7007" s="372">
        <v>236443</v>
      </c>
      <c r="L7007" s="388">
        <f>ROWS(K$5:K7007)</f>
        <v>7003</v>
      </c>
      <c r="M7007" s="388" t="str">
        <f>IF(_xlfn.IFNA(VLOOKUP(I7007,$AG$3:$AH$83,2,FALSE),"")='11.1'!$D$5,TXM!L7007,"")</f>
        <v/>
      </c>
      <c r="N7007" t="str">
        <f>IFERROR(SMALL($M$5:$M$9000,ROWS($M$5:M7007)),"")</f>
        <v/>
      </c>
      <c r="P7007" t="s">
        <v>1639</v>
      </c>
      <c r="S7007" s="388">
        <f>ROWS(R$5:R7007)</f>
        <v>7003</v>
      </c>
      <c r="T7007" s="388" t="str">
        <f>IF(_xlfn.IFNA(VLOOKUP(P7007,$AG$3:$AH$83,2,FALSE),"")='11.1'!$D$5,TXM!S7007,"")</f>
        <v/>
      </c>
      <c r="U7007" t="str">
        <f>IFERROR(SMALL($T$5:$T$9000,ROWS($T$5:T7007)),"")</f>
        <v/>
      </c>
    </row>
    <row r="7008" spans="1:21" ht="14.4" customHeight="1" x14ac:dyDescent="0.3">
      <c r="A7008" t="s">
        <v>1639</v>
      </c>
      <c r="D7008" s="388">
        <f>ROWS(C$5:C7008)</f>
        <v>7004</v>
      </c>
      <c r="E7008" s="388" t="str">
        <f>IF(_xlfn.IFNA(VLOOKUP(A7008,$AG$3:$AH$83,2,FALSE),"")='11.1'!$D$5,TXM!D7008,"")</f>
        <v/>
      </c>
      <c r="F7008" t="str">
        <f>IFERROR(SMALL($E$5:$E$9000,ROWS($E$5:E7008)),"")</f>
        <v/>
      </c>
      <c r="I7008" s="371" t="s">
        <v>163</v>
      </c>
      <c r="J7008" t="s">
        <v>839</v>
      </c>
      <c r="K7008" s="372">
        <v>175548</v>
      </c>
      <c r="L7008" s="388">
        <f>ROWS(K$5:K7008)</f>
        <v>7004</v>
      </c>
      <c r="M7008" s="388" t="str">
        <f>IF(_xlfn.IFNA(VLOOKUP(I7008,$AG$3:$AH$83,2,FALSE),"")='11.1'!$D$5,TXM!L7008,"")</f>
        <v/>
      </c>
      <c r="N7008" t="str">
        <f>IFERROR(SMALL($M$5:$M$9000,ROWS($M$5:M7008)),"")</f>
        <v/>
      </c>
      <c r="P7008" t="s">
        <v>1639</v>
      </c>
      <c r="S7008" s="388">
        <f>ROWS(R$5:R7008)</f>
        <v>7004</v>
      </c>
      <c r="T7008" s="388" t="str">
        <f>IF(_xlfn.IFNA(VLOOKUP(P7008,$AG$3:$AH$83,2,FALSE),"")='11.1'!$D$5,TXM!S7008,"")</f>
        <v/>
      </c>
      <c r="U7008" t="str">
        <f>IFERROR(SMALL($T$5:$T$9000,ROWS($T$5:T7008)),"")</f>
        <v/>
      </c>
    </row>
    <row r="7009" spans="1:21" ht="14.4" customHeight="1" x14ac:dyDescent="0.3">
      <c r="A7009" t="s">
        <v>1639</v>
      </c>
      <c r="D7009" s="388">
        <f>ROWS(C$5:C7009)</f>
        <v>7005</v>
      </c>
      <c r="E7009" s="388" t="str">
        <f>IF(_xlfn.IFNA(VLOOKUP(A7009,$AG$3:$AH$83,2,FALSE),"")='11.1'!$D$5,TXM!D7009,"")</f>
        <v/>
      </c>
      <c r="F7009" t="str">
        <f>IFERROR(SMALL($E$5:$E$9000,ROWS($E$5:E7009)),"")</f>
        <v/>
      </c>
      <c r="I7009" s="371" t="s">
        <v>163</v>
      </c>
      <c r="J7009" t="s">
        <v>94</v>
      </c>
      <c r="K7009" s="372">
        <v>172183</v>
      </c>
      <c r="L7009" s="388">
        <f>ROWS(K$5:K7009)</f>
        <v>7005</v>
      </c>
      <c r="M7009" s="388" t="str">
        <f>IF(_xlfn.IFNA(VLOOKUP(I7009,$AG$3:$AH$83,2,FALSE),"")='11.1'!$D$5,TXM!L7009,"")</f>
        <v/>
      </c>
      <c r="N7009" t="str">
        <f>IFERROR(SMALL($M$5:$M$9000,ROWS($M$5:M7009)),"")</f>
        <v/>
      </c>
      <c r="P7009" t="s">
        <v>1639</v>
      </c>
      <c r="S7009" s="388">
        <f>ROWS(R$5:R7009)</f>
        <v>7005</v>
      </c>
      <c r="T7009" s="388" t="str">
        <f>IF(_xlfn.IFNA(VLOOKUP(P7009,$AG$3:$AH$83,2,FALSE),"")='11.1'!$D$5,TXM!S7009,"")</f>
        <v/>
      </c>
      <c r="U7009" t="str">
        <f>IFERROR(SMALL($T$5:$T$9000,ROWS($T$5:T7009)),"")</f>
        <v/>
      </c>
    </row>
    <row r="7010" spans="1:21" ht="14.4" customHeight="1" x14ac:dyDescent="0.3">
      <c r="A7010" t="s">
        <v>1639</v>
      </c>
      <c r="D7010" s="388">
        <f>ROWS(C$5:C7010)</f>
        <v>7006</v>
      </c>
      <c r="E7010" s="388" t="str">
        <f>IF(_xlfn.IFNA(VLOOKUP(A7010,$AG$3:$AH$83,2,FALSE),"")='11.1'!$D$5,TXM!D7010,"")</f>
        <v/>
      </c>
      <c r="F7010" t="str">
        <f>IFERROR(SMALL($E$5:$E$9000,ROWS($E$5:E7010)),"")</f>
        <v/>
      </c>
      <c r="I7010" s="371" t="s">
        <v>163</v>
      </c>
      <c r="J7010" t="s">
        <v>998</v>
      </c>
      <c r="K7010" s="372">
        <v>125527</v>
      </c>
      <c r="L7010" s="388">
        <f>ROWS(K$5:K7010)</f>
        <v>7006</v>
      </c>
      <c r="M7010" s="388" t="str">
        <f>IF(_xlfn.IFNA(VLOOKUP(I7010,$AG$3:$AH$83,2,FALSE),"")='11.1'!$D$5,TXM!L7010,"")</f>
        <v/>
      </c>
      <c r="N7010" t="str">
        <f>IFERROR(SMALL($M$5:$M$9000,ROWS($M$5:M7010)),"")</f>
        <v/>
      </c>
      <c r="P7010" t="s">
        <v>1639</v>
      </c>
      <c r="S7010" s="388">
        <f>ROWS(R$5:R7010)</f>
        <v>7006</v>
      </c>
      <c r="T7010" s="388" t="str">
        <f>IF(_xlfn.IFNA(VLOOKUP(P7010,$AG$3:$AH$83,2,FALSE),"")='11.1'!$D$5,TXM!S7010,"")</f>
        <v/>
      </c>
      <c r="U7010" t="str">
        <f>IFERROR(SMALL($T$5:$T$9000,ROWS($T$5:T7010)),"")</f>
        <v/>
      </c>
    </row>
    <row r="7011" spans="1:21" ht="14.4" customHeight="1" x14ac:dyDescent="0.3">
      <c r="A7011" t="s">
        <v>1639</v>
      </c>
      <c r="D7011" s="388">
        <f>ROWS(C$5:C7011)</f>
        <v>7007</v>
      </c>
      <c r="E7011" s="388" t="str">
        <f>IF(_xlfn.IFNA(VLOOKUP(A7011,$AG$3:$AH$83,2,FALSE),"")='11.1'!$D$5,TXM!D7011,"")</f>
        <v/>
      </c>
      <c r="F7011" t="str">
        <f>IFERROR(SMALL($E$5:$E$9000,ROWS($E$5:E7011)),"")</f>
        <v/>
      </c>
      <c r="I7011" s="371" t="s">
        <v>163</v>
      </c>
      <c r="J7011" t="s">
        <v>825</v>
      </c>
      <c r="K7011" s="372">
        <v>118208</v>
      </c>
      <c r="L7011" s="388">
        <f>ROWS(K$5:K7011)</f>
        <v>7007</v>
      </c>
      <c r="M7011" s="388" t="str">
        <f>IF(_xlfn.IFNA(VLOOKUP(I7011,$AG$3:$AH$83,2,FALSE),"")='11.1'!$D$5,TXM!L7011,"")</f>
        <v/>
      </c>
      <c r="N7011" t="str">
        <f>IFERROR(SMALL($M$5:$M$9000,ROWS($M$5:M7011)),"")</f>
        <v/>
      </c>
      <c r="P7011" t="s">
        <v>1639</v>
      </c>
      <c r="S7011" s="388">
        <f>ROWS(R$5:R7011)</f>
        <v>7007</v>
      </c>
      <c r="T7011" s="388" t="str">
        <f>IF(_xlfn.IFNA(VLOOKUP(P7011,$AG$3:$AH$83,2,FALSE),"")='11.1'!$D$5,TXM!S7011,"")</f>
        <v/>
      </c>
      <c r="U7011" t="str">
        <f>IFERROR(SMALL($T$5:$T$9000,ROWS($T$5:T7011)),"")</f>
        <v/>
      </c>
    </row>
    <row r="7012" spans="1:21" ht="14.4" customHeight="1" x14ac:dyDescent="0.3">
      <c r="A7012" t="s">
        <v>1639</v>
      </c>
      <c r="D7012" s="388">
        <f>ROWS(C$5:C7012)</f>
        <v>7008</v>
      </c>
      <c r="E7012" s="388" t="str">
        <f>IF(_xlfn.IFNA(VLOOKUP(A7012,$AG$3:$AH$83,2,FALSE),"")='11.1'!$D$5,TXM!D7012,"")</f>
        <v/>
      </c>
      <c r="F7012" t="str">
        <f>IFERROR(SMALL($E$5:$E$9000,ROWS($E$5:E7012)),"")</f>
        <v/>
      </c>
      <c r="I7012" s="371" t="s">
        <v>163</v>
      </c>
      <c r="J7012" t="s">
        <v>859</v>
      </c>
      <c r="K7012" s="372">
        <v>117557</v>
      </c>
      <c r="L7012" s="388">
        <f>ROWS(K$5:K7012)</f>
        <v>7008</v>
      </c>
      <c r="M7012" s="388" t="str">
        <f>IF(_xlfn.IFNA(VLOOKUP(I7012,$AG$3:$AH$83,2,FALSE),"")='11.1'!$D$5,TXM!L7012,"")</f>
        <v/>
      </c>
      <c r="N7012" t="str">
        <f>IFERROR(SMALL($M$5:$M$9000,ROWS($M$5:M7012)),"")</f>
        <v/>
      </c>
      <c r="P7012" t="s">
        <v>1639</v>
      </c>
      <c r="S7012" s="388">
        <f>ROWS(R$5:R7012)</f>
        <v>7008</v>
      </c>
      <c r="T7012" s="388" t="str">
        <f>IF(_xlfn.IFNA(VLOOKUP(P7012,$AG$3:$AH$83,2,FALSE),"")='11.1'!$D$5,TXM!S7012,"")</f>
        <v/>
      </c>
      <c r="U7012" t="str">
        <f>IFERROR(SMALL($T$5:$T$9000,ROWS($T$5:T7012)),"")</f>
        <v/>
      </c>
    </row>
    <row r="7013" spans="1:21" ht="14.4" customHeight="1" x14ac:dyDescent="0.3">
      <c r="A7013" t="s">
        <v>1639</v>
      </c>
      <c r="D7013" s="388">
        <f>ROWS(C$5:C7013)</f>
        <v>7009</v>
      </c>
      <c r="E7013" s="388" t="str">
        <f>IF(_xlfn.IFNA(VLOOKUP(A7013,$AG$3:$AH$83,2,FALSE),"")='11.1'!$D$5,TXM!D7013,"")</f>
        <v/>
      </c>
      <c r="F7013" t="str">
        <f>IFERROR(SMALL($E$5:$E$9000,ROWS($E$5:E7013)),"")</f>
        <v/>
      </c>
      <c r="I7013" s="371" t="s">
        <v>163</v>
      </c>
      <c r="J7013" t="s">
        <v>855</v>
      </c>
      <c r="K7013" s="372">
        <v>110098</v>
      </c>
      <c r="L7013" s="388">
        <f>ROWS(K$5:K7013)</f>
        <v>7009</v>
      </c>
      <c r="M7013" s="388" t="str">
        <f>IF(_xlfn.IFNA(VLOOKUP(I7013,$AG$3:$AH$83,2,FALSE),"")='11.1'!$D$5,TXM!L7013,"")</f>
        <v/>
      </c>
      <c r="N7013" t="str">
        <f>IFERROR(SMALL($M$5:$M$9000,ROWS($M$5:M7013)),"")</f>
        <v/>
      </c>
      <c r="P7013" t="s">
        <v>1639</v>
      </c>
      <c r="S7013" s="388">
        <f>ROWS(R$5:R7013)</f>
        <v>7009</v>
      </c>
      <c r="T7013" s="388" t="str">
        <f>IF(_xlfn.IFNA(VLOOKUP(P7013,$AG$3:$AH$83,2,FALSE),"")='11.1'!$D$5,TXM!S7013,"")</f>
        <v/>
      </c>
      <c r="U7013" t="str">
        <f>IFERROR(SMALL($T$5:$T$9000,ROWS($T$5:T7013)),"")</f>
        <v/>
      </c>
    </row>
    <row r="7014" spans="1:21" ht="14.4" customHeight="1" x14ac:dyDescent="0.3">
      <c r="A7014" t="s">
        <v>1639</v>
      </c>
      <c r="D7014" s="388">
        <f>ROWS(C$5:C7014)</f>
        <v>7010</v>
      </c>
      <c r="E7014" s="388" t="str">
        <f>IF(_xlfn.IFNA(VLOOKUP(A7014,$AG$3:$AH$83,2,FALSE),"")='11.1'!$D$5,TXM!D7014,"")</f>
        <v/>
      </c>
      <c r="F7014" t="str">
        <f>IFERROR(SMALL($E$5:$E$9000,ROWS($E$5:E7014)),"")</f>
        <v/>
      </c>
      <c r="I7014" s="371" t="s">
        <v>163</v>
      </c>
      <c r="J7014" t="s">
        <v>795</v>
      </c>
      <c r="K7014" s="372">
        <v>103140</v>
      </c>
      <c r="L7014" s="388">
        <f>ROWS(K$5:K7014)</f>
        <v>7010</v>
      </c>
      <c r="M7014" s="388" t="str">
        <f>IF(_xlfn.IFNA(VLOOKUP(I7014,$AG$3:$AH$83,2,FALSE),"")='11.1'!$D$5,TXM!L7014,"")</f>
        <v/>
      </c>
      <c r="N7014" t="str">
        <f>IFERROR(SMALL($M$5:$M$9000,ROWS($M$5:M7014)),"")</f>
        <v/>
      </c>
      <c r="P7014" t="s">
        <v>1639</v>
      </c>
      <c r="S7014" s="388">
        <f>ROWS(R$5:R7014)</f>
        <v>7010</v>
      </c>
      <c r="T7014" s="388" t="str">
        <f>IF(_xlfn.IFNA(VLOOKUP(P7014,$AG$3:$AH$83,2,FALSE),"")='11.1'!$D$5,TXM!S7014,"")</f>
        <v/>
      </c>
      <c r="U7014" t="str">
        <f>IFERROR(SMALL($T$5:$T$9000,ROWS($T$5:T7014)),"")</f>
        <v/>
      </c>
    </row>
    <row r="7015" spans="1:21" ht="14.4" customHeight="1" x14ac:dyDescent="0.3">
      <c r="A7015" t="s">
        <v>1639</v>
      </c>
      <c r="D7015" s="388">
        <f>ROWS(C$5:C7015)</f>
        <v>7011</v>
      </c>
      <c r="E7015" s="388" t="str">
        <f>IF(_xlfn.IFNA(VLOOKUP(A7015,$AG$3:$AH$83,2,FALSE),"")='11.1'!$D$5,TXM!D7015,"")</f>
        <v/>
      </c>
      <c r="F7015" t="str">
        <f>IFERROR(SMALL($E$5:$E$9000,ROWS($E$5:E7015)),"")</f>
        <v/>
      </c>
      <c r="I7015" s="371" t="s">
        <v>163</v>
      </c>
      <c r="J7015" t="s">
        <v>827</v>
      </c>
      <c r="K7015" s="372">
        <v>89217</v>
      </c>
      <c r="L7015" s="388">
        <f>ROWS(K$5:K7015)</f>
        <v>7011</v>
      </c>
      <c r="M7015" s="388" t="str">
        <f>IF(_xlfn.IFNA(VLOOKUP(I7015,$AG$3:$AH$83,2,FALSE),"")='11.1'!$D$5,TXM!L7015,"")</f>
        <v/>
      </c>
      <c r="N7015" t="str">
        <f>IFERROR(SMALL($M$5:$M$9000,ROWS($M$5:M7015)),"")</f>
        <v/>
      </c>
      <c r="P7015" t="s">
        <v>1639</v>
      </c>
      <c r="S7015" s="388">
        <f>ROWS(R$5:R7015)</f>
        <v>7011</v>
      </c>
      <c r="T7015" s="388" t="str">
        <f>IF(_xlfn.IFNA(VLOOKUP(P7015,$AG$3:$AH$83,2,FALSE),"")='11.1'!$D$5,TXM!S7015,"")</f>
        <v/>
      </c>
      <c r="U7015" t="str">
        <f>IFERROR(SMALL($T$5:$T$9000,ROWS($T$5:T7015)),"")</f>
        <v/>
      </c>
    </row>
    <row r="7016" spans="1:21" ht="14.4" customHeight="1" x14ac:dyDescent="0.3">
      <c r="A7016" t="s">
        <v>1639</v>
      </c>
      <c r="D7016" s="388">
        <f>ROWS(C$5:C7016)</f>
        <v>7012</v>
      </c>
      <c r="E7016" s="388" t="str">
        <f>IF(_xlfn.IFNA(VLOOKUP(A7016,$AG$3:$AH$83,2,FALSE),"")='11.1'!$D$5,TXM!D7016,"")</f>
        <v/>
      </c>
      <c r="F7016" t="str">
        <f>IFERROR(SMALL($E$5:$E$9000,ROWS($E$5:E7016)),"")</f>
        <v/>
      </c>
      <c r="I7016" s="371" t="s">
        <v>163</v>
      </c>
      <c r="J7016" t="s">
        <v>793</v>
      </c>
      <c r="K7016" s="372">
        <v>80466</v>
      </c>
      <c r="L7016" s="388">
        <f>ROWS(K$5:K7016)</f>
        <v>7012</v>
      </c>
      <c r="M7016" s="388" t="str">
        <f>IF(_xlfn.IFNA(VLOOKUP(I7016,$AG$3:$AH$83,2,FALSE),"")='11.1'!$D$5,TXM!L7016,"")</f>
        <v/>
      </c>
      <c r="N7016" t="str">
        <f>IFERROR(SMALL($M$5:$M$9000,ROWS($M$5:M7016)),"")</f>
        <v/>
      </c>
      <c r="P7016" t="s">
        <v>1639</v>
      </c>
      <c r="S7016" s="388">
        <f>ROWS(R$5:R7016)</f>
        <v>7012</v>
      </c>
      <c r="T7016" s="388" t="str">
        <f>IF(_xlfn.IFNA(VLOOKUP(P7016,$AG$3:$AH$83,2,FALSE),"")='11.1'!$D$5,TXM!S7016,"")</f>
        <v/>
      </c>
      <c r="U7016" t="str">
        <f>IFERROR(SMALL($T$5:$T$9000,ROWS($T$5:T7016)),"")</f>
        <v/>
      </c>
    </row>
    <row r="7017" spans="1:21" ht="14.4" customHeight="1" x14ac:dyDescent="0.3">
      <c r="A7017" t="s">
        <v>1639</v>
      </c>
      <c r="D7017" s="388">
        <f>ROWS(C$5:C7017)</f>
        <v>7013</v>
      </c>
      <c r="E7017" s="388" t="str">
        <f>IF(_xlfn.IFNA(VLOOKUP(A7017,$AG$3:$AH$83,2,FALSE),"")='11.1'!$D$5,TXM!D7017,"")</f>
        <v/>
      </c>
      <c r="F7017" t="str">
        <f>IFERROR(SMALL($E$5:$E$9000,ROWS($E$5:E7017)),"")</f>
        <v/>
      </c>
      <c r="I7017" s="371" t="s">
        <v>163</v>
      </c>
      <c r="J7017" t="s">
        <v>787</v>
      </c>
      <c r="K7017" s="372">
        <v>72881</v>
      </c>
      <c r="L7017" s="388">
        <f>ROWS(K$5:K7017)</f>
        <v>7013</v>
      </c>
      <c r="M7017" s="388" t="str">
        <f>IF(_xlfn.IFNA(VLOOKUP(I7017,$AG$3:$AH$83,2,FALSE),"")='11.1'!$D$5,TXM!L7017,"")</f>
        <v/>
      </c>
      <c r="N7017" t="str">
        <f>IFERROR(SMALL($M$5:$M$9000,ROWS($M$5:M7017)),"")</f>
        <v/>
      </c>
      <c r="P7017" t="s">
        <v>1639</v>
      </c>
      <c r="S7017" s="388">
        <f>ROWS(R$5:R7017)</f>
        <v>7013</v>
      </c>
      <c r="T7017" s="388" t="str">
        <f>IF(_xlfn.IFNA(VLOOKUP(P7017,$AG$3:$AH$83,2,FALSE),"")='11.1'!$D$5,TXM!S7017,"")</f>
        <v/>
      </c>
      <c r="U7017" t="str">
        <f>IFERROR(SMALL($T$5:$T$9000,ROWS($T$5:T7017)),"")</f>
        <v/>
      </c>
    </row>
    <row r="7018" spans="1:21" ht="14.4" customHeight="1" x14ac:dyDescent="0.3">
      <c r="A7018" t="s">
        <v>1639</v>
      </c>
      <c r="D7018" s="388">
        <f>ROWS(C$5:C7018)</f>
        <v>7014</v>
      </c>
      <c r="E7018" s="388" t="str">
        <f>IF(_xlfn.IFNA(VLOOKUP(A7018,$AG$3:$AH$83,2,FALSE),"")='11.1'!$D$5,TXM!D7018,"")</f>
        <v/>
      </c>
      <c r="F7018" t="str">
        <f>IFERROR(SMALL($E$5:$E$9000,ROWS($E$5:E7018)),"")</f>
        <v/>
      </c>
      <c r="I7018" s="371" t="s">
        <v>163</v>
      </c>
      <c r="J7018" t="s">
        <v>1006</v>
      </c>
      <c r="K7018" s="372">
        <v>57281</v>
      </c>
      <c r="L7018" s="388">
        <f>ROWS(K$5:K7018)</f>
        <v>7014</v>
      </c>
      <c r="M7018" s="388" t="str">
        <f>IF(_xlfn.IFNA(VLOOKUP(I7018,$AG$3:$AH$83,2,FALSE),"")='11.1'!$D$5,TXM!L7018,"")</f>
        <v/>
      </c>
      <c r="N7018" t="str">
        <f>IFERROR(SMALL($M$5:$M$9000,ROWS($M$5:M7018)),"")</f>
        <v/>
      </c>
      <c r="P7018" t="s">
        <v>1639</v>
      </c>
      <c r="S7018" s="388">
        <f>ROWS(R$5:R7018)</f>
        <v>7014</v>
      </c>
      <c r="T7018" s="388" t="str">
        <f>IF(_xlfn.IFNA(VLOOKUP(P7018,$AG$3:$AH$83,2,FALSE),"")='11.1'!$D$5,TXM!S7018,"")</f>
        <v/>
      </c>
      <c r="U7018" t="str">
        <f>IFERROR(SMALL($T$5:$T$9000,ROWS($T$5:T7018)),"")</f>
        <v/>
      </c>
    </row>
    <row r="7019" spans="1:21" ht="14.4" customHeight="1" x14ac:dyDescent="0.3">
      <c r="A7019" t="s">
        <v>1639</v>
      </c>
      <c r="D7019" s="388">
        <f>ROWS(C$5:C7019)</f>
        <v>7015</v>
      </c>
      <c r="E7019" s="388" t="str">
        <f>IF(_xlfn.IFNA(VLOOKUP(A7019,$AG$3:$AH$83,2,FALSE),"")='11.1'!$D$5,TXM!D7019,"")</f>
        <v/>
      </c>
      <c r="F7019" t="str">
        <f>IFERROR(SMALL($E$5:$E$9000,ROWS($E$5:E7019)),"")</f>
        <v/>
      </c>
      <c r="I7019" s="371" t="s">
        <v>163</v>
      </c>
      <c r="J7019" t="s">
        <v>869</v>
      </c>
      <c r="K7019" s="372">
        <v>49988</v>
      </c>
      <c r="L7019" s="388">
        <f>ROWS(K$5:K7019)</f>
        <v>7015</v>
      </c>
      <c r="M7019" s="388" t="str">
        <f>IF(_xlfn.IFNA(VLOOKUP(I7019,$AG$3:$AH$83,2,FALSE),"")='11.1'!$D$5,TXM!L7019,"")</f>
        <v/>
      </c>
      <c r="N7019" t="str">
        <f>IFERROR(SMALL($M$5:$M$9000,ROWS($M$5:M7019)),"")</f>
        <v/>
      </c>
      <c r="P7019" t="s">
        <v>1639</v>
      </c>
      <c r="S7019" s="388">
        <f>ROWS(R$5:R7019)</f>
        <v>7015</v>
      </c>
      <c r="T7019" s="388" t="str">
        <f>IF(_xlfn.IFNA(VLOOKUP(P7019,$AG$3:$AH$83,2,FALSE),"")='11.1'!$D$5,TXM!S7019,"")</f>
        <v/>
      </c>
      <c r="U7019" t="str">
        <f>IFERROR(SMALL($T$5:$T$9000,ROWS($T$5:T7019)),"")</f>
        <v/>
      </c>
    </row>
    <row r="7020" spans="1:21" ht="14.4" customHeight="1" x14ac:dyDescent="0.3">
      <c r="A7020" t="s">
        <v>1639</v>
      </c>
      <c r="D7020" s="388">
        <f>ROWS(C$5:C7020)</f>
        <v>7016</v>
      </c>
      <c r="E7020" s="388" t="str">
        <f>IF(_xlfn.IFNA(VLOOKUP(A7020,$AG$3:$AH$83,2,FALSE),"")='11.1'!$D$5,TXM!D7020,"")</f>
        <v/>
      </c>
      <c r="F7020" t="str">
        <f>IFERROR(SMALL($E$5:$E$9000,ROWS($E$5:E7020)),"")</f>
        <v/>
      </c>
      <c r="I7020" s="371" t="s">
        <v>163</v>
      </c>
      <c r="J7020" t="s">
        <v>815</v>
      </c>
      <c r="K7020" s="372">
        <v>43486</v>
      </c>
      <c r="L7020" s="388">
        <f>ROWS(K$5:K7020)</f>
        <v>7016</v>
      </c>
      <c r="M7020" s="388" t="str">
        <f>IF(_xlfn.IFNA(VLOOKUP(I7020,$AG$3:$AH$83,2,FALSE),"")='11.1'!$D$5,TXM!L7020,"")</f>
        <v/>
      </c>
      <c r="N7020" t="str">
        <f>IFERROR(SMALL($M$5:$M$9000,ROWS($M$5:M7020)),"")</f>
        <v/>
      </c>
      <c r="P7020" t="s">
        <v>1639</v>
      </c>
      <c r="S7020" s="388">
        <f>ROWS(R$5:R7020)</f>
        <v>7016</v>
      </c>
      <c r="T7020" s="388" t="str">
        <f>IF(_xlfn.IFNA(VLOOKUP(P7020,$AG$3:$AH$83,2,FALSE),"")='11.1'!$D$5,TXM!S7020,"")</f>
        <v/>
      </c>
      <c r="U7020" t="str">
        <f>IFERROR(SMALL($T$5:$T$9000,ROWS($T$5:T7020)),"")</f>
        <v/>
      </c>
    </row>
    <row r="7021" spans="1:21" ht="14.4" customHeight="1" x14ac:dyDescent="0.3">
      <c r="A7021" t="s">
        <v>1639</v>
      </c>
      <c r="D7021" s="388">
        <f>ROWS(C$5:C7021)</f>
        <v>7017</v>
      </c>
      <c r="E7021" s="388" t="str">
        <f>IF(_xlfn.IFNA(VLOOKUP(A7021,$AG$3:$AH$83,2,FALSE),"")='11.1'!$D$5,TXM!D7021,"")</f>
        <v/>
      </c>
      <c r="F7021" t="str">
        <f>IFERROR(SMALL($E$5:$E$9000,ROWS($E$5:E7021)),"")</f>
        <v/>
      </c>
      <c r="I7021" s="371" t="s">
        <v>163</v>
      </c>
      <c r="J7021" t="s">
        <v>107</v>
      </c>
      <c r="K7021" s="372">
        <v>42436</v>
      </c>
      <c r="L7021" s="388">
        <f>ROWS(K$5:K7021)</f>
        <v>7017</v>
      </c>
      <c r="M7021" s="388" t="str">
        <f>IF(_xlfn.IFNA(VLOOKUP(I7021,$AG$3:$AH$83,2,FALSE),"")='11.1'!$D$5,TXM!L7021,"")</f>
        <v/>
      </c>
      <c r="N7021" t="str">
        <f>IFERROR(SMALL($M$5:$M$9000,ROWS($M$5:M7021)),"")</f>
        <v/>
      </c>
      <c r="P7021" t="s">
        <v>1639</v>
      </c>
      <c r="S7021" s="388">
        <f>ROWS(R$5:R7021)</f>
        <v>7017</v>
      </c>
      <c r="T7021" s="388" t="str">
        <f>IF(_xlfn.IFNA(VLOOKUP(P7021,$AG$3:$AH$83,2,FALSE),"")='11.1'!$D$5,TXM!S7021,"")</f>
        <v/>
      </c>
      <c r="U7021" t="str">
        <f>IFERROR(SMALL($T$5:$T$9000,ROWS($T$5:T7021)),"")</f>
        <v/>
      </c>
    </row>
    <row r="7022" spans="1:21" ht="14.4" customHeight="1" x14ac:dyDescent="0.3">
      <c r="A7022" t="s">
        <v>1639</v>
      </c>
      <c r="D7022" s="388">
        <f>ROWS(C$5:C7022)</f>
        <v>7018</v>
      </c>
      <c r="E7022" s="388" t="str">
        <f>IF(_xlfn.IFNA(VLOOKUP(A7022,$AG$3:$AH$83,2,FALSE),"")='11.1'!$D$5,TXM!D7022,"")</f>
        <v/>
      </c>
      <c r="F7022" t="str">
        <f>IFERROR(SMALL($E$5:$E$9000,ROWS($E$5:E7022)),"")</f>
        <v/>
      </c>
      <c r="I7022" s="371" t="s">
        <v>163</v>
      </c>
      <c r="J7022" t="s">
        <v>779</v>
      </c>
      <c r="K7022" s="372">
        <v>35006</v>
      </c>
      <c r="L7022" s="388">
        <f>ROWS(K$5:K7022)</f>
        <v>7018</v>
      </c>
      <c r="M7022" s="388" t="str">
        <f>IF(_xlfn.IFNA(VLOOKUP(I7022,$AG$3:$AH$83,2,FALSE),"")='11.1'!$D$5,TXM!L7022,"")</f>
        <v/>
      </c>
      <c r="N7022" t="str">
        <f>IFERROR(SMALL($M$5:$M$9000,ROWS($M$5:M7022)),"")</f>
        <v/>
      </c>
      <c r="P7022" t="s">
        <v>1639</v>
      </c>
      <c r="S7022" s="388">
        <f>ROWS(R$5:R7022)</f>
        <v>7018</v>
      </c>
      <c r="T7022" s="388" t="str">
        <f>IF(_xlfn.IFNA(VLOOKUP(P7022,$AG$3:$AH$83,2,FALSE),"")='11.1'!$D$5,TXM!S7022,"")</f>
        <v/>
      </c>
      <c r="U7022" t="str">
        <f>IFERROR(SMALL($T$5:$T$9000,ROWS($T$5:T7022)),"")</f>
        <v/>
      </c>
    </row>
    <row r="7023" spans="1:21" ht="14.4" customHeight="1" x14ac:dyDescent="0.3">
      <c r="A7023" t="s">
        <v>1639</v>
      </c>
      <c r="D7023" s="388">
        <f>ROWS(C$5:C7023)</f>
        <v>7019</v>
      </c>
      <c r="E7023" s="388" t="str">
        <f>IF(_xlfn.IFNA(VLOOKUP(A7023,$AG$3:$AH$83,2,FALSE),"")='11.1'!$D$5,TXM!D7023,"")</f>
        <v/>
      </c>
      <c r="F7023" t="str">
        <f>IFERROR(SMALL($E$5:$E$9000,ROWS($E$5:E7023)),"")</f>
        <v/>
      </c>
      <c r="I7023" s="371" t="s">
        <v>163</v>
      </c>
      <c r="J7023" t="s">
        <v>1365</v>
      </c>
      <c r="K7023" s="372">
        <v>34031</v>
      </c>
      <c r="L7023" s="388">
        <f>ROWS(K$5:K7023)</f>
        <v>7019</v>
      </c>
      <c r="M7023" s="388" t="str">
        <f>IF(_xlfn.IFNA(VLOOKUP(I7023,$AG$3:$AH$83,2,FALSE),"")='11.1'!$D$5,TXM!L7023,"")</f>
        <v/>
      </c>
      <c r="N7023" t="str">
        <f>IFERROR(SMALL($M$5:$M$9000,ROWS($M$5:M7023)),"")</f>
        <v/>
      </c>
      <c r="P7023" t="s">
        <v>1639</v>
      </c>
      <c r="S7023" s="388">
        <f>ROWS(R$5:R7023)</f>
        <v>7019</v>
      </c>
      <c r="T7023" s="388" t="str">
        <f>IF(_xlfn.IFNA(VLOOKUP(P7023,$AG$3:$AH$83,2,FALSE),"")='11.1'!$D$5,TXM!S7023,"")</f>
        <v/>
      </c>
      <c r="U7023" t="str">
        <f>IFERROR(SMALL($T$5:$T$9000,ROWS($T$5:T7023)),"")</f>
        <v/>
      </c>
    </row>
    <row r="7024" spans="1:21" ht="14.4" customHeight="1" x14ac:dyDescent="0.3">
      <c r="A7024" t="s">
        <v>1639</v>
      </c>
      <c r="D7024" s="388">
        <f>ROWS(C$5:C7024)</f>
        <v>7020</v>
      </c>
      <c r="E7024" s="388" t="str">
        <f>IF(_xlfn.IFNA(VLOOKUP(A7024,$AG$3:$AH$83,2,FALSE),"")='11.1'!$D$5,TXM!D7024,"")</f>
        <v/>
      </c>
      <c r="F7024" t="str">
        <f>IFERROR(SMALL($E$5:$E$9000,ROWS($E$5:E7024)),"")</f>
        <v/>
      </c>
      <c r="I7024" s="371" t="s">
        <v>163</v>
      </c>
      <c r="J7024" t="s">
        <v>96</v>
      </c>
      <c r="K7024" s="372">
        <v>30495</v>
      </c>
      <c r="L7024" s="388">
        <f>ROWS(K$5:K7024)</f>
        <v>7020</v>
      </c>
      <c r="M7024" s="388" t="str">
        <f>IF(_xlfn.IFNA(VLOOKUP(I7024,$AG$3:$AH$83,2,FALSE),"")='11.1'!$D$5,TXM!L7024,"")</f>
        <v/>
      </c>
      <c r="N7024" t="str">
        <f>IFERROR(SMALL($M$5:$M$9000,ROWS($M$5:M7024)),"")</f>
        <v/>
      </c>
      <c r="P7024" t="s">
        <v>1639</v>
      </c>
      <c r="S7024" s="388">
        <f>ROWS(R$5:R7024)</f>
        <v>7020</v>
      </c>
      <c r="T7024" s="388" t="str">
        <f>IF(_xlfn.IFNA(VLOOKUP(P7024,$AG$3:$AH$83,2,FALSE),"")='11.1'!$D$5,TXM!S7024,"")</f>
        <v/>
      </c>
      <c r="U7024" t="str">
        <f>IFERROR(SMALL($T$5:$T$9000,ROWS($T$5:T7024)),"")</f>
        <v/>
      </c>
    </row>
    <row r="7025" spans="1:21" ht="14.4" customHeight="1" x14ac:dyDescent="0.3">
      <c r="A7025" t="s">
        <v>1639</v>
      </c>
      <c r="D7025" s="388">
        <f>ROWS(C$5:C7025)</f>
        <v>7021</v>
      </c>
      <c r="E7025" s="388" t="str">
        <f>IF(_xlfn.IFNA(VLOOKUP(A7025,$AG$3:$AH$83,2,FALSE),"")='11.1'!$D$5,TXM!D7025,"")</f>
        <v/>
      </c>
      <c r="F7025" t="str">
        <f>IFERROR(SMALL($E$5:$E$9000,ROWS($E$5:E7025)),"")</f>
        <v/>
      </c>
      <c r="I7025" s="371" t="s">
        <v>163</v>
      </c>
      <c r="J7025" t="s">
        <v>801</v>
      </c>
      <c r="K7025" s="372">
        <v>24960</v>
      </c>
      <c r="L7025" s="388">
        <f>ROWS(K$5:K7025)</f>
        <v>7021</v>
      </c>
      <c r="M7025" s="388" t="str">
        <f>IF(_xlfn.IFNA(VLOOKUP(I7025,$AG$3:$AH$83,2,FALSE),"")='11.1'!$D$5,TXM!L7025,"")</f>
        <v/>
      </c>
      <c r="N7025" t="str">
        <f>IFERROR(SMALL($M$5:$M$9000,ROWS($M$5:M7025)),"")</f>
        <v/>
      </c>
      <c r="P7025" t="s">
        <v>1639</v>
      </c>
      <c r="S7025" s="388">
        <f>ROWS(R$5:R7025)</f>
        <v>7021</v>
      </c>
      <c r="T7025" s="388" t="str">
        <f>IF(_xlfn.IFNA(VLOOKUP(P7025,$AG$3:$AH$83,2,FALSE),"")='11.1'!$D$5,TXM!S7025,"")</f>
        <v/>
      </c>
      <c r="U7025" t="str">
        <f>IFERROR(SMALL($T$5:$T$9000,ROWS($T$5:T7025)),"")</f>
        <v/>
      </c>
    </row>
    <row r="7026" spans="1:21" ht="14.4" customHeight="1" x14ac:dyDescent="0.3">
      <c r="A7026" t="s">
        <v>1639</v>
      </c>
      <c r="D7026" s="388">
        <f>ROWS(C$5:C7026)</f>
        <v>7022</v>
      </c>
      <c r="E7026" s="388" t="str">
        <f>IF(_xlfn.IFNA(VLOOKUP(A7026,$AG$3:$AH$83,2,FALSE),"")='11.1'!$D$5,TXM!D7026,"")</f>
        <v/>
      </c>
      <c r="F7026" t="str">
        <f>IFERROR(SMALL($E$5:$E$9000,ROWS($E$5:E7026)),"")</f>
        <v/>
      </c>
      <c r="I7026" s="371" t="s">
        <v>163</v>
      </c>
      <c r="J7026" t="s">
        <v>799</v>
      </c>
      <c r="K7026" s="372">
        <v>22668</v>
      </c>
      <c r="L7026" s="388">
        <f>ROWS(K$5:K7026)</f>
        <v>7022</v>
      </c>
      <c r="M7026" s="388" t="str">
        <f>IF(_xlfn.IFNA(VLOOKUP(I7026,$AG$3:$AH$83,2,FALSE),"")='11.1'!$D$5,TXM!L7026,"")</f>
        <v/>
      </c>
      <c r="N7026" t="str">
        <f>IFERROR(SMALL($M$5:$M$9000,ROWS($M$5:M7026)),"")</f>
        <v/>
      </c>
      <c r="P7026" t="s">
        <v>1639</v>
      </c>
      <c r="S7026" s="388">
        <f>ROWS(R$5:R7026)</f>
        <v>7022</v>
      </c>
      <c r="T7026" s="388" t="str">
        <f>IF(_xlfn.IFNA(VLOOKUP(P7026,$AG$3:$AH$83,2,FALSE),"")='11.1'!$D$5,TXM!S7026,"")</f>
        <v/>
      </c>
      <c r="U7026" t="str">
        <f>IFERROR(SMALL($T$5:$T$9000,ROWS($T$5:T7026)),"")</f>
        <v/>
      </c>
    </row>
    <row r="7027" spans="1:21" ht="14.4" customHeight="1" x14ac:dyDescent="0.3">
      <c r="A7027" t="s">
        <v>1639</v>
      </c>
      <c r="D7027" s="388">
        <f>ROWS(C$5:C7027)</f>
        <v>7023</v>
      </c>
      <c r="E7027" s="388" t="str">
        <f>IF(_xlfn.IFNA(VLOOKUP(A7027,$AG$3:$AH$83,2,FALSE),"")='11.1'!$D$5,TXM!D7027,"")</f>
        <v/>
      </c>
      <c r="F7027" t="str">
        <f>IFERROR(SMALL($E$5:$E$9000,ROWS($E$5:E7027)),"")</f>
        <v/>
      </c>
      <c r="I7027" s="371" t="s">
        <v>163</v>
      </c>
      <c r="J7027" t="s">
        <v>835</v>
      </c>
      <c r="K7027" s="372">
        <v>18637</v>
      </c>
      <c r="L7027" s="388">
        <f>ROWS(K$5:K7027)</f>
        <v>7023</v>
      </c>
      <c r="M7027" s="388" t="str">
        <f>IF(_xlfn.IFNA(VLOOKUP(I7027,$AG$3:$AH$83,2,FALSE),"")='11.1'!$D$5,TXM!L7027,"")</f>
        <v/>
      </c>
      <c r="N7027" t="str">
        <f>IFERROR(SMALL($M$5:$M$9000,ROWS($M$5:M7027)),"")</f>
        <v/>
      </c>
      <c r="P7027" t="s">
        <v>1639</v>
      </c>
      <c r="S7027" s="388">
        <f>ROWS(R$5:R7027)</f>
        <v>7023</v>
      </c>
      <c r="T7027" s="388" t="str">
        <f>IF(_xlfn.IFNA(VLOOKUP(P7027,$AG$3:$AH$83,2,FALSE),"")='11.1'!$D$5,TXM!S7027,"")</f>
        <v/>
      </c>
      <c r="U7027" t="str">
        <f>IFERROR(SMALL($T$5:$T$9000,ROWS($T$5:T7027)),"")</f>
        <v/>
      </c>
    </row>
    <row r="7028" spans="1:21" ht="14.4" customHeight="1" x14ac:dyDescent="0.3">
      <c r="A7028" t="s">
        <v>1639</v>
      </c>
      <c r="D7028" s="388">
        <f>ROWS(C$5:C7028)</f>
        <v>7024</v>
      </c>
      <c r="E7028" s="388" t="str">
        <f>IF(_xlfn.IFNA(VLOOKUP(A7028,$AG$3:$AH$83,2,FALSE),"")='11.1'!$D$5,TXM!D7028,"")</f>
        <v/>
      </c>
      <c r="F7028" t="str">
        <f>IFERROR(SMALL($E$5:$E$9000,ROWS($E$5:E7028)),"")</f>
        <v/>
      </c>
      <c r="I7028" s="371" t="s">
        <v>163</v>
      </c>
      <c r="J7028" t="s">
        <v>837</v>
      </c>
      <c r="K7028" s="372">
        <v>14740</v>
      </c>
      <c r="L7028" s="388">
        <f>ROWS(K$5:K7028)</f>
        <v>7024</v>
      </c>
      <c r="M7028" s="388" t="str">
        <f>IF(_xlfn.IFNA(VLOOKUP(I7028,$AG$3:$AH$83,2,FALSE),"")='11.1'!$D$5,TXM!L7028,"")</f>
        <v/>
      </c>
      <c r="N7028" t="str">
        <f>IFERROR(SMALL($M$5:$M$9000,ROWS($M$5:M7028)),"")</f>
        <v/>
      </c>
      <c r="P7028" t="s">
        <v>1639</v>
      </c>
      <c r="S7028" s="388">
        <f>ROWS(R$5:R7028)</f>
        <v>7024</v>
      </c>
      <c r="T7028" s="388" t="str">
        <f>IF(_xlfn.IFNA(VLOOKUP(P7028,$AG$3:$AH$83,2,FALSE),"")='11.1'!$D$5,TXM!S7028,"")</f>
        <v/>
      </c>
      <c r="U7028" t="str">
        <f>IFERROR(SMALL($T$5:$T$9000,ROWS($T$5:T7028)),"")</f>
        <v/>
      </c>
    </row>
    <row r="7029" spans="1:21" ht="14.4" customHeight="1" x14ac:dyDescent="0.3">
      <c r="A7029" t="s">
        <v>1639</v>
      </c>
      <c r="D7029" s="388">
        <f>ROWS(C$5:C7029)</f>
        <v>7025</v>
      </c>
      <c r="E7029" s="388" t="str">
        <f>IF(_xlfn.IFNA(VLOOKUP(A7029,$AG$3:$AH$83,2,FALSE),"")='11.1'!$D$5,TXM!D7029,"")</f>
        <v/>
      </c>
      <c r="F7029" t="str">
        <f>IFERROR(SMALL($E$5:$E$9000,ROWS($E$5:E7029)),"")</f>
        <v/>
      </c>
      <c r="I7029" s="371" t="s">
        <v>163</v>
      </c>
      <c r="J7029" t="s">
        <v>1441</v>
      </c>
      <c r="K7029" s="372">
        <v>13782</v>
      </c>
      <c r="L7029" s="388">
        <f>ROWS(K$5:K7029)</f>
        <v>7025</v>
      </c>
      <c r="M7029" s="388" t="str">
        <f>IF(_xlfn.IFNA(VLOOKUP(I7029,$AG$3:$AH$83,2,FALSE),"")='11.1'!$D$5,TXM!L7029,"")</f>
        <v/>
      </c>
      <c r="N7029" t="str">
        <f>IFERROR(SMALL($M$5:$M$9000,ROWS($M$5:M7029)),"")</f>
        <v/>
      </c>
      <c r="P7029" t="s">
        <v>1639</v>
      </c>
      <c r="S7029" s="388">
        <f>ROWS(R$5:R7029)</f>
        <v>7025</v>
      </c>
      <c r="T7029" s="388" t="str">
        <f>IF(_xlfn.IFNA(VLOOKUP(P7029,$AG$3:$AH$83,2,FALSE),"")='11.1'!$D$5,TXM!S7029,"")</f>
        <v/>
      </c>
      <c r="U7029" t="str">
        <f>IFERROR(SMALL($T$5:$T$9000,ROWS($T$5:T7029)),"")</f>
        <v/>
      </c>
    </row>
    <row r="7030" spans="1:21" ht="14.4" customHeight="1" x14ac:dyDescent="0.3">
      <c r="A7030" t="s">
        <v>1639</v>
      </c>
      <c r="D7030" s="388">
        <f>ROWS(C$5:C7030)</f>
        <v>7026</v>
      </c>
      <c r="E7030" s="388" t="str">
        <f>IF(_xlfn.IFNA(VLOOKUP(A7030,$AG$3:$AH$83,2,FALSE),"")='11.1'!$D$5,TXM!D7030,"")</f>
        <v/>
      </c>
      <c r="F7030" t="str">
        <f>IFERROR(SMALL($E$5:$E$9000,ROWS($E$5:E7030)),"")</f>
        <v/>
      </c>
      <c r="I7030" s="371" t="s">
        <v>163</v>
      </c>
      <c r="J7030" t="s">
        <v>789</v>
      </c>
      <c r="K7030" s="372">
        <v>12708</v>
      </c>
      <c r="L7030" s="388">
        <f>ROWS(K$5:K7030)</f>
        <v>7026</v>
      </c>
      <c r="M7030" s="388" t="str">
        <f>IF(_xlfn.IFNA(VLOOKUP(I7030,$AG$3:$AH$83,2,FALSE),"")='11.1'!$D$5,TXM!L7030,"")</f>
        <v/>
      </c>
      <c r="N7030" t="str">
        <f>IFERROR(SMALL($M$5:$M$9000,ROWS($M$5:M7030)),"")</f>
        <v/>
      </c>
      <c r="P7030" t="s">
        <v>1639</v>
      </c>
      <c r="S7030" s="388">
        <f>ROWS(R$5:R7030)</f>
        <v>7026</v>
      </c>
      <c r="T7030" s="388" t="str">
        <f>IF(_xlfn.IFNA(VLOOKUP(P7030,$AG$3:$AH$83,2,FALSE),"")='11.1'!$D$5,TXM!S7030,"")</f>
        <v/>
      </c>
      <c r="U7030" t="str">
        <f>IFERROR(SMALL($T$5:$T$9000,ROWS($T$5:T7030)),"")</f>
        <v/>
      </c>
    </row>
    <row r="7031" spans="1:21" ht="14.4" customHeight="1" x14ac:dyDescent="0.3">
      <c r="A7031" t="s">
        <v>1639</v>
      </c>
      <c r="D7031" s="388">
        <f>ROWS(C$5:C7031)</f>
        <v>7027</v>
      </c>
      <c r="E7031" s="388" t="str">
        <f>IF(_xlfn.IFNA(VLOOKUP(A7031,$AG$3:$AH$83,2,FALSE),"")='11.1'!$D$5,TXM!D7031,"")</f>
        <v/>
      </c>
      <c r="F7031" t="str">
        <f>IFERROR(SMALL($E$5:$E$9000,ROWS($E$5:E7031)),"")</f>
        <v/>
      </c>
      <c r="I7031" s="371" t="s">
        <v>163</v>
      </c>
      <c r="J7031" t="s">
        <v>845</v>
      </c>
      <c r="K7031" s="372">
        <v>10445</v>
      </c>
      <c r="L7031" s="388">
        <f>ROWS(K$5:K7031)</f>
        <v>7027</v>
      </c>
      <c r="M7031" s="388" t="str">
        <f>IF(_xlfn.IFNA(VLOOKUP(I7031,$AG$3:$AH$83,2,FALSE),"")='11.1'!$D$5,TXM!L7031,"")</f>
        <v/>
      </c>
      <c r="N7031" t="str">
        <f>IFERROR(SMALL($M$5:$M$9000,ROWS($M$5:M7031)),"")</f>
        <v/>
      </c>
      <c r="P7031" t="s">
        <v>1639</v>
      </c>
      <c r="S7031" s="388">
        <f>ROWS(R$5:R7031)</f>
        <v>7027</v>
      </c>
      <c r="T7031" s="388" t="str">
        <f>IF(_xlfn.IFNA(VLOOKUP(P7031,$AG$3:$AH$83,2,FALSE),"")='11.1'!$D$5,TXM!S7031,"")</f>
        <v/>
      </c>
      <c r="U7031" t="str">
        <f>IFERROR(SMALL($T$5:$T$9000,ROWS($T$5:T7031)),"")</f>
        <v/>
      </c>
    </row>
    <row r="7032" spans="1:21" ht="14.4" customHeight="1" x14ac:dyDescent="0.3">
      <c r="A7032" t="s">
        <v>1639</v>
      </c>
      <c r="D7032" s="388">
        <f>ROWS(C$5:C7032)</f>
        <v>7028</v>
      </c>
      <c r="E7032" s="388" t="str">
        <f>IF(_xlfn.IFNA(VLOOKUP(A7032,$AG$3:$AH$83,2,FALSE),"")='11.1'!$D$5,TXM!D7032,"")</f>
        <v/>
      </c>
      <c r="F7032" t="str">
        <f>IFERROR(SMALL($E$5:$E$9000,ROWS($E$5:E7032)),"")</f>
        <v/>
      </c>
      <c r="I7032" s="371" t="s">
        <v>163</v>
      </c>
      <c r="J7032" t="s">
        <v>849</v>
      </c>
      <c r="K7032" s="372">
        <v>10332</v>
      </c>
      <c r="L7032" s="388">
        <f>ROWS(K$5:K7032)</f>
        <v>7028</v>
      </c>
      <c r="M7032" s="388" t="str">
        <f>IF(_xlfn.IFNA(VLOOKUP(I7032,$AG$3:$AH$83,2,FALSE),"")='11.1'!$D$5,TXM!L7032,"")</f>
        <v/>
      </c>
      <c r="N7032" t="str">
        <f>IFERROR(SMALL($M$5:$M$9000,ROWS($M$5:M7032)),"")</f>
        <v/>
      </c>
      <c r="P7032" t="s">
        <v>1639</v>
      </c>
      <c r="S7032" s="388">
        <f>ROWS(R$5:R7032)</f>
        <v>7028</v>
      </c>
      <c r="T7032" s="388" t="str">
        <f>IF(_xlfn.IFNA(VLOOKUP(P7032,$AG$3:$AH$83,2,FALSE),"")='11.1'!$D$5,TXM!S7032,"")</f>
        <v/>
      </c>
      <c r="U7032" t="str">
        <f>IFERROR(SMALL($T$5:$T$9000,ROWS($T$5:T7032)),"")</f>
        <v/>
      </c>
    </row>
    <row r="7033" spans="1:21" ht="14.4" customHeight="1" x14ac:dyDescent="0.3">
      <c r="A7033" t="s">
        <v>1639</v>
      </c>
      <c r="D7033" s="388">
        <f>ROWS(C$5:C7033)</f>
        <v>7029</v>
      </c>
      <c r="E7033" s="388" t="str">
        <f>IF(_xlfn.IFNA(VLOOKUP(A7033,$AG$3:$AH$83,2,FALSE),"")='11.1'!$D$5,TXM!D7033,"")</f>
        <v/>
      </c>
      <c r="F7033" t="str">
        <f>IFERROR(SMALL($E$5:$E$9000,ROWS($E$5:E7033)),"")</f>
        <v/>
      </c>
      <c r="I7033" s="371" t="s">
        <v>163</v>
      </c>
      <c r="J7033" t="s">
        <v>773</v>
      </c>
      <c r="K7033" s="372">
        <v>7298</v>
      </c>
      <c r="L7033" s="388">
        <f>ROWS(K$5:K7033)</f>
        <v>7029</v>
      </c>
      <c r="M7033" s="388" t="str">
        <f>IF(_xlfn.IFNA(VLOOKUP(I7033,$AG$3:$AH$83,2,FALSE),"")='11.1'!$D$5,TXM!L7033,"")</f>
        <v/>
      </c>
      <c r="N7033" t="str">
        <f>IFERROR(SMALL($M$5:$M$9000,ROWS($M$5:M7033)),"")</f>
        <v/>
      </c>
      <c r="P7033" t="s">
        <v>1639</v>
      </c>
      <c r="S7033" s="388">
        <f>ROWS(R$5:R7033)</f>
        <v>7029</v>
      </c>
      <c r="T7033" s="388" t="str">
        <f>IF(_xlfn.IFNA(VLOOKUP(P7033,$AG$3:$AH$83,2,FALSE),"")='11.1'!$D$5,TXM!S7033,"")</f>
        <v/>
      </c>
      <c r="U7033" t="str">
        <f>IFERROR(SMALL($T$5:$T$9000,ROWS($T$5:T7033)),"")</f>
        <v/>
      </c>
    </row>
    <row r="7034" spans="1:21" ht="14.4" customHeight="1" x14ac:dyDescent="0.3">
      <c r="A7034" t="s">
        <v>1639</v>
      </c>
      <c r="D7034" s="388">
        <f>ROWS(C$5:C7034)</f>
        <v>7030</v>
      </c>
      <c r="E7034" s="388" t="str">
        <f>IF(_xlfn.IFNA(VLOOKUP(A7034,$AG$3:$AH$83,2,FALSE),"")='11.1'!$D$5,TXM!D7034,"")</f>
        <v/>
      </c>
      <c r="F7034" t="str">
        <f>IFERROR(SMALL($E$5:$E$9000,ROWS($E$5:E7034)),"")</f>
        <v/>
      </c>
      <c r="I7034" s="371" t="s">
        <v>163</v>
      </c>
      <c r="J7034" t="s">
        <v>990</v>
      </c>
      <c r="K7034" s="372">
        <v>6675</v>
      </c>
      <c r="L7034" s="388">
        <f>ROWS(K$5:K7034)</f>
        <v>7030</v>
      </c>
      <c r="M7034" s="388" t="str">
        <f>IF(_xlfn.IFNA(VLOOKUP(I7034,$AG$3:$AH$83,2,FALSE),"")='11.1'!$D$5,TXM!L7034,"")</f>
        <v/>
      </c>
      <c r="N7034" t="str">
        <f>IFERROR(SMALL($M$5:$M$9000,ROWS($M$5:M7034)),"")</f>
        <v/>
      </c>
      <c r="P7034" t="s">
        <v>1639</v>
      </c>
      <c r="S7034" s="388">
        <f>ROWS(R$5:R7034)</f>
        <v>7030</v>
      </c>
      <c r="T7034" s="388" t="str">
        <f>IF(_xlfn.IFNA(VLOOKUP(P7034,$AG$3:$AH$83,2,FALSE),"")='11.1'!$D$5,TXM!S7034,"")</f>
        <v/>
      </c>
      <c r="U7034" t="str">
        <f>IFERROR(SMALL($T$5:$T$9000,ROWS($T$5:T7034)),"")</f>
        <v/>
      </c>
    </row>
    <row r="7035" spans="1:21" ht="14.4" customHeight="1" x14ac:dyDescent="0.3">
      <c r="A7035" t="s">
        <v>1639</v>
      </c>
      <c r="D7035" s="388">
        <f>ROWS(C$5:C7035)</f>
        <v>7031</v>
      </c>
      <c r="E7035" s="388" t="str">
        <f>IF(_xlfn.IFNA(VLOOKUP(A7035,$AG$3:$AH$83,2,FALSE),"")='11.1'!$D$5,TXM!D7035,"")</f>
        <v/>
      </c>
      <c r="F7035" t="str">
        <f>IFERROR(SMALL($E$5:$E$9000,ROWS($E$5:E7035)),"")</f>
        <v/>
      </c>
      <c r="I7035" s="371" t="s">
        <v>163</v>
      </c>
      <c r="J7035" t="s">
        <v>857</v>
      </c>
      <c r="K7035" s="372">
        <v>6135</v>
      </c>
      <c r="L7035" s="388">
        <f>ROWS(K$5:K7035)</f>
        <v>7031</v>
      </c>
      <c r="M7035" s="388" t="str">
        <f>IF(_xlfn.IFNA(VLOOKUP(I7035,$AG$3:$AH$83,2,FALSE),"")='11.1'!$D$5,TXM!L7035,"")</f>
        <v/>
      </c>
      <c r="N7035" t="str">
        <f>IFERROR(SMALL($M$5:$M$9000,ROWS($M$5:M7035)),"")</f>
        <v/>
      </c>
      <c r="P7035" t="s">
        <v>1639</v>
      </c>
      <c r="S7035" s="388">
        <f>ROWS(R$5:R7035)</f>
        <v>7031</v>
      </c>
      <c r="T7035" s="388" t="str">
        <f>IF(_xlfn.IFNA(VLOOKUP(P7035,$AG$3:$AH$83,2,FALSE),"")='11.1'!$D$5,TXM!S7035,"")</f>
        <v/>
      </c>
      <c r="U7035" t="str">
        <f>IFERROR(SMALL($T$5:$T$9000,ROWS($T$5:T7035)),"")</f>
        <v/>
      </c>
    </row>
    <row r="7036" spans="1:21" ht="14.4" customHeight="1" x14ac:dyDescent="0.3">
      <c r="A7036" t="s">
        <v>1639</v>
      </c>
      <c r="D7036" s="388">
        <f>ROWS(C$5:C7036)</f>
        <v>7032</v>
      </c>
      <c r="E7036" s="388" t="str">
        <f>IF(_xlfn.IFNA(VLOOKUP(A7036,$AG$3:$AH$83,2,FALSE),"")='11.1'!$D$5,TXM!D7036,"")</f>
        <v/>
      </c>
      <c r="F7036" t="str">
        <f>IFERROR(SMALL($E$5:$E$9000,ROWS($E$5:E7036)),"")</f>
        <v/>
      </c>
      <c r="I7036" s="371" t="s">
        <v>163</v>
      </c>
      <c r="J7036" t="s">
        <v>809</v>
      </c>
      <c r="K7036" s="372">
        <v>5479</v>
      </c>
      <c r="L7036" s="388">
        <f>ROWS(K$5:K7036)</f>
        <v>7032</v>
      </c>
      <c r="M7036" s="388" t="str">
        <f>IF(_xlfn.IFNA(VLOOKUP(I7036,$AG$3:$AH$83,2,FALSE),"")='11.1'!$D$5,TXM!L7036,"")</f>
        <v/>
      </c>
      <c r="N7036" t="str">
        <f>IFERROR(SMALL($M$5:$M$9000,ROWS($M$5:M7036)),"")</f>
        <v/>
      </c>
      <c r="P7036" t="s">
        <v>1639</v>
      </c>
      <c r="S7036" s="388">
        <f>ROWS(R$5:R7036)</f>
        <v>7032</v>
      </c>
      <c r="T7036" s="388" t="str">
        <f>IF(_xlfn.IFNA(VLOOKUP(P7036,$AG$3:$AH$83,2,FALSE),"")='11.1'!$D$5,TXM!S7036,"")</f>
        <v/>
      </c>
      <c r="U7036" t="str">
        <f>IFERROR(SMALL($T$5:$T$9000,ROWS($T$5:T7036)),"")</f>
        <v/>
      </c>
    </row>
    <row r="7037" spans="1:21" ht="14.4" customHeight="1" x14ac:dyDescent="0.3">
      <c r="A7037" t="s">
        <v>1639</v>
      </c>
      <c r="D7037" s="388">
        <f>ROWS(C$5:C7037)</f>
        <v>7033</v>
      </c>
      <c r="E7037" s="388" t="str">
        <f>IF(_xlfn.IFNA(VLOOKUP(A7037,$AG$3:$AH$83,2,FALSE),"")='11.1'!$D$5,TXM!D7037,"")</f>
        <v/>
      </c>
      <c r="F7037" t="str">
        <f>IFERROR(SMALL($E$5:$E$9000,ROWS($E$5:E7037)),"")</f>
        <v/>
      </c>
      <c r="I7037" s="371" t="s">
        <v>163</v>
      </c>
      <c r="J7037" t="s">
        <v>807</v>
      </c>
      <c r="K7037" s="372">
        <v>5058</v>
      </c>
      <c r="L7037" s="388">
        <f>ROWS(K$5:K7037)</f>
        <v>7033</v>
      </c>
      <c r="M7037" s="388" t="str">
        <f>IF(_xlfn.IFNA(VLOOKUP(I7037,$AG$3:$AH$83,2,FALSE),"")='11.1'!$D$5,TXM!L7037,"")</f>
        <v/>
      </c>
      <c r="N7037" t="str">
        <f>IFERROR(SMALL($M$5:$M$9000,ROWS($M$5:M7037)),"")</f>
        <v/>
      </c>
      <c r="P7037" t="s">
        <v>1639</v>
      </c>
      <c r="S7037" s="388">
        <f>ROWS(R$5:R7037)</f>
        <v>7033</v>
      </c>
      <c r="T7037" s="388" t="str">
        <f>IF(_xlfn.IFNA(VLOOKUP(P7037,$AG$3:$AH$83,2,FALSE),"")='11.1'!$D$5,TXM!S7037,"")</f>
        <v/>
      </c>
      <c r="U7037" t="str">
        <f>IFERROR(SMALL($T$5:$T$9000,ROWS($T$5:T7037)),"")</f>
        <v/>
      </c>
    </row>
    <row r="7038" spans="1:21" ht="14.4" customHeight="1" x14ac:dyDescent="0.3">
      <c r="A7038" t="s">
        <v>1639</v>
      </c>
      <c r="D7038" s="388">
        <f>ROWS(C$5:C7038)</f>
        <v>7034</v>
      </c>
      <c r="E7038" s="388" t="str">
        <f>IF(_xlfn.IFNA(VLOOKUP(A7038,$AG$3:$AH$83,2,FALSE),"")='11.1'!$D$5,TXM!D7038,"")</f>
        <v/>
      </c>
      <c r="F7038" t="str">
        <f>IFERROR(SMALL($E$5:$E$9000,ROWS($E$5:E7038)),"")</f>
        <v/>
      </c>
      <c r="I7038" s="371" t="s">
        <v>163</v>
      </c>
      <c r="J7038" t="s">
        <v>805</v>
      </c>
      <c r="K7038" s="372">
        <v>4734</v>
      </c>
      <c r="L7038" s="388">
        <f>ROWS(K$5:K7038)</f>
        <v>7034</v>
      </c>
      <c r="M7038" s="388" t="str">
        <f>IF(_xlfn.IFNA(VLOOKUP(I7038,$AG$3:$AH$83,2,FALSE),"")='11.1'!$D$5,TXM!L7038,"")</f>
        <v/>
      </c>
      <c r="N7038" t="str">
        <f>IFERROR(SMALL($M$5:$M$9000,ROWS($M$5:M7038)),"")</f>
        <v/>
      </c>
      <c r="P7038" t="s">
        <v>1639</v>
      </c>
      <c r="S7038" s="388">
        <f>ROWS(R$5:R7038)</f>
        <v>7034</v>
      </c>
      <c r="T7038" s="388" t="str">
        <f>IF(_xlfn.IFNA(VLOOKUP(P7038,$AG$3:$AH$83,2,FALSE),"")='11.1'!$D$5,TXM!S7038,"")</f>
        <v/>
      </c>
      <c r="U7038" t="str">
        <f>IFERROR(SMALL($T$5:$T$9000,ROWS($T$5:T7038)),"")</f>
        <v/>
      </c>
    </row>
    <row r="7039" spans="1:21" ht="14.4" customHeight="1" x14ac:dyDescent="0.3">
      <c r="A7039" t="s">
        <v>1639</v>
      </c>
      <c r="D7039" s="388">
        <f>ROWS(C$5:C7039)</f>
        <v>7035</v>
      </c>
      <c r="E7039" s="388" t="str">
        <f>IF(_xlfn.IFNA(VLOOKUP(A7039,$AG$3:$AH$83,2,FALSE),"")='11.1'!$D$5,TXM!D7039,"")</f>
        <v/>
      </c>
      <c r="F7039" t="str">
        <f>IFERROR(SMALL($E$5:$E$9000,ROWS($E$5:E7039)),"")</f>
        <v/>
      </c>
      <c r="I7039" s="371" t="s">
        <v>163</v>
      </c>
      <c r="J7039" t="s">
        <v>803</v>
      </c>
      <c r="K7039" s="372">
        <v>4301</v>
      </c>
      <c r="L7039" s="388">
        <f>ROWS(K$5:K7039)</f>
        <v>7035</v>
      </c>
      <c r="M7039" s="388" t="str">
        <f>IF(_xlfn.IFNA(VLOOKUP(I7039,$AG$3:$AH$83,2,FALSE),"")='11.1'!$D$5,TXM!L7039,"")</f>
        <v/>
      </c>
      <c r="N7039" t="str">
        <f>IFERROR(SMALL($M$5:$M$9000,ROWS($M$5:M7039)),"")</f>
        <v/>
      </c>
      <c r="P7039" t="s">
        <v>1639</v>
      </c>
      <c r="S7039" s="388">
        <f>ROWS(R$5:R7039)</f>
        <v>7035</v>
      </c>
      <c r="T7039" s="388" t="str">
        <f>IF(_xlfn.IFNA(VLOOKUP(P7039,$AG$3:$AH$83,2,FALSE),"")='11.1'!$D$5,TXM!S7039,"")</f>
        <v/>
      </c>
      <c r="U7039" t="str">
        <f>IFERROR(SMALL($T$5:$T$9000,ROWS($T$5:T7039)),"")</f>
        <v/>
      </c>
    </row>
    <row r="7040" spans="1:21" ht="14.4" customHeight="1" x14ac:dyDescent="0.3">
      <c r="A7040" t="s">
        <v>1639</v>
      </c>
      <c r="D7040" s="388">
        <f>ROWS(C$5:C7040)</f>
        <v>7036</v>
      </c>
      <c r="E7040" s="388" t="str">
        <f>IF(_xlfn.IFNA(VLOOKUP(A7040,$AG$3:$AH$83,2,FALSE),"")='11.1'!$D$5,TXM!D7040,"")</f>
        <v/>
      </c>
      <c r="F7040" t="str">
        <f>IFERROR(SMALL($E$5:$E$9000,ROWS($E$5:E7040)),"")</f>
        <v/>
      </c>
      <c r="I7040" s="371" t="s">
        <v>163</v>
      </c>
      <c r="J7040" t="s">
        <v>785</v>
      </c>
      <c r="K7040" s="372">
        <v>3857</v>
      </c>
      <c r="L7040" s="388">
        <f>ROWS(K$5:K7040)</f>
        <v>7036</v>
      </c>
      <c r="M7040" s="388" t="str">
        <f>IF(_xlfn.IFNA(VLOOKUP(I7040,$AG$3:$AH$83,2,FALSE),"")='11.1'!$D$5,TXM!L7040,"")</f>
        <v/>
      </c>
      <c r="N7040" t="str">
        <f>IFERROR(SMALL($M$5:$M$9000,ROWS($M$5:M7040)),"")</f>
        <v/>
      </c>
      <c r="P7040" t="s">
        <v>1639</v>
      </c>
      <c r="S7040" s="388">
        <f>ROWS(R$5:R7040)</f>
        <v>7036</v>
      </c>
      <c r="T7040" s="388" t="str">
        <f>IF(_xlfn.IFNA(VLOOKUP(P7040,$AG$3:$AH$83,2,FALSE),"")='11.1'!$D$5,TXM!S7040,"")</f>
        <v/>
      </c>
      <c r="U7040" t="str">
        <f>IFERROR(SMALL($T$5:$T$9000,ROWS($T$5:T7040)),"")</f>
        <v/>
      </c>
    </row>
    <row r="7041" spans="1:21" ht="14.4" customHeight="1" x14ac:dyDescent="0.3">
      <c r="A7041" t="s">
        <v>1639</v>
      </c>
      <c r="D7041" s="388">
        <f>ROWS(C$5:C7041)</f>
        <v>7037</v>
      </c>
      <c r="E7041" s="388" t="str">
        <f>IF(_xlfn.IFNA(VLOOKUP(A7041,$AG$3:$AH$83,2,FALSE),"")='11.1'!$D$5,TXM!D7041,"")</f>
        <v/>
      </c>
      <c r="F7041" t="str">
        <f>IFERROR(SMALL($E$5:$E$9000,ROWS($E$5:E7041)),"")</f>
        <v/>
      </c>
      <c r="I7041" s="371" t="s">
        <v>163</v>
      </c>
      <c r="J7041" t="s">
        <v>829</v>
      </c>
      <c r="K7041" s="372">
        <v>3412</v>
      </c>
      <c r="L7041" s="388">
        <f>ROWS(K$5:K7041)</f>
        <v>7037</v>
      </c>
      <c r="M7041" s="388" t="str">
        <f>IF(_xlfn.IFNA(VLOOKUP(I7041,$AG$3:$AH$83,2,FALSE),"")='11.1'!$D$5,TXM!L7041,"")</f>
        <v/>
      </c>
      <c r="N7041" t="str">
        <f>IFERROR(SMALL($M$5:$M$9000,ROWS($M$5:M7041)),"")</f>
        <v/>
      </c>
      <c r="P7041" t="s">
        <v>1639</v>
      </c>
      <c r="S7041" s="388">
        <f>ROWS(R$5:R7041)</f>
        <v>7037</v>
      </c>
      <c r="T7041" s="388" t="str">
        <f>IF(_xlfn.IFNA(VLOOKUP(P7041,$AG$3:$AH$83,2,FALSE),"")='11.1'!$D$5,TXM!S7041,"")</f>
        <v/>
      </c>
      <c r="U7041" t="str">
        <f>IFERROR(SMALL($T$5:$T$9000,ROWS($T$5:T7041)),"")</f>
        <v/>
      </c>
    </row>
    <row r="7042" spans="1:21" ht="14.4" customHeight="1" x14ac:dyDescent="0.3">
      <c r="A7042" t="s">
        <v>1639</v>
      </c>
      <c r="D7042" s="388">
        <f>ROWS(C$5:C7042)</f>
        <v>7038</v>
      </c>
      <c r="E7042" s="388" t="str">
        <f>IF(_xlfn.IFNA(VLOOKUP(A7042,$AG$3:$AH$83,2,FALSE),"")='11.1'!$D$5,TXM!D7042,"")</f>
        <v/>
      </c>
      <c r="F7042" t="str">
        <f>IFERROR(SMALL($E$5:$E$9000,ROWS($E$5:E7042)),"")</f>
        <v/>
      </c>
      <c r="I7042" s="371" t="s">
        <v>163</v>
      </c>
      <c r="J7042" t="s">
        <v>93</v>
      </c>
      <c r="K7042" s="372">
        <v>2637</v>
      </c>
      <c r="L7042" s="388">
        <f>ROWS(K$5:K7042)</f>
        <v>7038</v>
      </c>
      <c r="M7042" s="388" t="str">
        <f>IF(_xlfn.IFNA(VLOOKUP(I7042,$AG$3:$AH$83,2,FALSE),"")='11.1'!$D$5,TXM!L7042,"")</f>
        <v/>
      </c>
      <c r="N7042" t="str">
        <f>IFERROR(SMALL($M$5:$M$9000,ROWS($M$5:M7042)),"")</f>
        <v/>
      </c>
      <c r="P7042" t="s">
        <v>1639</v>
      </c>
      <c r="S7042" s="388">
        <f>ROWS(R$5:R7042)</f>
        <v>7038</v>
      </c>
      <c r="T7042" s="388" t="str">
        <f>IF(_xlfn.IFNA(VLOOKUP(P7042,$AG$3:$AH$83,2,FALSE),"")='11.1'!$D$5,TXM!S7042,"")</f>
        <v/>
      </c>
      <c r="U7042" t="str">
        <f>IFERROR(SMALL($T$5:$T$9000,ROWS($T$5:T7042)),"")</f>
        <v/>
      </c>
    </row>
    <row r="7043" spans="1:21" ht="14.4" customHeight="1" x14ac:dyDescent="0.3">
      <c r="A7043" t="s">
        <v>1639</v>
      </c>
      <c r="D7043" s="388">
        <f>ROWS(C$5:C7043)</f>
        <v>7039</v>
      </c>
      <c r="E7043" s="388" t="str">
        <f>IF(_xlfn.IFNA(VLOOKUP(A7043,$AG$3:$AH$83,2,FALSE),"")='11.1'!$D$5,TXM!D7043,"")</f>
        <v/>
      </c>
      <c r="F7043" t="str">
        <f>IFERROR(SMALL($E$5:$E$9000,ROWS($E$5:E7043)),"")</f>
        <v/>
      </c>
      <c r="I7043" s="371" t="s">
        <v>163</v>
      </c>
      <c r="J7043" t="s">
        <v>833</v>
      </c>
      <c r="K7043" s="372">
        <v>2146</v>
      </c>
      <c r="L7043" s="388">
        <f>ROWS(K$5:K7043)</f>
        <v>7039</v>
      </c>
      <c r="M7043" s="388" t="str">
        <f>IF(_xlfn.IFNA(VLOOKUP(I7043,$AG$3:$AH$83,2,FALSE),"")='11.1'!$D$5,TXM!L7043,"")</f>
        <v/>
      </c>
      <c r="N7043" t="str">
        <f>IFERROR(SMALL($M$5:$M$9000,ROWS($M$5:M7043)),"")</f>
        <v/>
      </c>
      <c r="P7043" t="s">
        <v>1639</v>
      </c>
      <c r="S7043" s="388">
        <f>ROWS(R$5:R7043)</f>
        <v>7039</v>
      </c>
      <c r="T7043" s="388" t="str">
        <f>IF(_xlfn.IFNA(VLOOKUP(P7043,$AG$3:$AH$83,2,FALSE),"")='11.1'!$D$5,TXM!S7043,"")</f>
        <v/>
      </c>
      <c r="U7043" t="str">
        <f>IFERROR(SMALL($T$5:$T$9000,ROWS($T$5:T7043)),"")</f>
        <v/>
      </c>
    </row>
    <row r="7044" spans="1:21" ht="14.4" customHeight="1" x14ac:dyDescent="0.3">
      <c r="A7044" t="s">
        <v>1639</v>
      </c>
      <c r="D7044" s="388">
        <f>ROWS(C$5:C7044)</f>
        <v>7040</v>
      </c>
      <c r="E7044" s="388" t="str">
        <f>IF(_xlfn.IFNA(VLOOKUP(A7044,$AG$3:$AH$83,2,FALSE),"")='11.1'!$D$5,TXM!D7044,"")</f>
        <v/>
      </c>
      <c r="F7044" t="str">
        <f>IFERROR(SMALL($E$5:$E$9000,ROWS($E$5:E7044)),"")</f>
        <v/>
      </c>
      <c r="I7044" s="371" t="s">
        <v>163</v>
      </c>
      <c r="J7044" t="s">
        <v>95</v>
      </c>
      <c r="K7044" s="372">
        <v>1922</v>
      </c>
      <c r="L7044" s="388">
        <f>ROWS(K$5:K7044)</f>
        <v>7040</v>
      </c>
      <c r="M7044" s="388" t="str">
        <f>IF(_xlfn.IFNA(VLOOKUP(I7044,$AG$3:$AH$83,2,FALSE),"")='11.1'!$D$5,TXM!L7044,"")</f>
        <v/>
      </c>
      <c r="N7044" t="str">
        <f>IFERROR(SMALL($M$5:$M$9000,ROWS($M$5:M7044)),"")</f>
        <v/>
      </c>
      <c r="P7044" t="s">
        <v>1639</v>
      </c>
      <c r="S7044" s="388">
        <f>ROWS(R$5:R7044)</f>
        <v>7040</v>
      </c>
      <c r="T7044" s="388" t="str">
        <f>IF(_xlfn.IFNA(VLOOKUP(P7044,$AG$3:$AH$83,2,FALSE),"")='11.1'!$D$5,TXM!S7044,"")</f>
        <v/>
      </c>
      <c r="U7044" t="str">
        <f>IFERROR(SMALL($T$5:$T$9000,ROWS($T$5:T7044)),"")</f>
        <v/>
      </c>
    </row>
    <row r="7045" spans="1:21" ht="14.4" customHeight="1" x14ac:dyDescent="0.3">
      <c r="A7045" t="s">
        <v>1639</v>
      </c>
      <c r="D7045" s="388">
        <f>ROWS(C$5:C7045)</f>
        <v>7041</v>
      </c>
      <c r="E7045" s="388" t="str">
        <f>IF(_xlfn.IFNA(VLOOKUP(A7045,$AG$3:$AH$83,2,FALSE),"")='11.1'!$D$5,TXM!D7045,"")</f>
        <v/>
      </c>
      <c r="F7045" t="str">
        <f>IFERROR(SMALL($E$5:$E$9000,ROWS($E$5:E7045)),"")</f>
        <v/>
      </c>
      <c r="I7045" s="371" t="s">
        <v>163</v>
      </c>
      <c r="J7045" t="s">
        <v>817</v>
      </c>
      <c r="K7045" s="372">
        <v>1842</v>
      </c>
      <c r="L7045" s="388">
        <f>ROWS(K$5:K7045)</f>
        <v>7041</v>
      </c>
      <c r="M7045" s="388" t="str">
        <f>IF(_xlfn.IFNA(VLOOKUP(I7045,$AG$3:$AH$83,2,FALSE),"")='11.1'!$D$5,TXM!L7045,"")</f>
        <v/>
      </c>
      <c r="N7045" t="str">
        <f>IFERROR(SMALL($M$5:$M$9000,ROWS($M$5:M7045)),"")</f>
        <v/>
      </c>
      <c r="P7045" t="s">
        <v>1639</v>
      </c>
      <c r="S7045" s="388">
        <f>ROWS(R$5:R7045)</f>
        <v>7041</v>
      </c>
      <c r="T7045" s="388" t="str">
        <f>IF(_xlfn.IFNA(VLOOKUP(P7045,$AG$3:$AH$83,2,FALSE),"")='11.1'!$D$5,TXM!S7045,"")</f>
        <v/>
      </c>
      <c r="U7045" t="str">
        <f>IFERROR(SMALL($T$5:$T$9000,ROWS($T$5:T7045)),"")</f>
        <v/>
      </c>
    </row>
    <row r="7046" spans="1:21" ht="14.4" customHeight="1" x14ac:dyDescent="0.3">
      <c r="A7046" t="s">
        <v>1639</v>
      </c>
      <c r="D7046" s="388">
        <f>ROWS(C$5:C7046)</f>
        <v>7042</v>
      </c>
      <c r="E7046" s="388" t="str">
        <f>IF(_xlfn.IFNA(VLOOKUP(A7046,$AG$3:$AH$83,2,FALSE),"")='11.1'!$D$5,TXM!D7046,"")</f>
        <v/>
      </c>
      <c r="F7046" t="str">
        <f>IFERROR(SMALL($E$5:$E$9000,ROWS($E$5:E7046)),"")</f>
        <v/>
      </c>
      <c r="I7046" s="371" t="s">
        <v>163</v>
      </c>
      <c r="J7046" t="s">
        <v>1494</v>
      </c>
      <c r="K7046" s="372">
        <v>1665</v>
      </c>
      <c r="L7046" s="388">
        <f>ROWS(K$5:K7046)</f>
        <v>7042</v>
      </c>
      <c r="M7046" s="388" t="str">
        <f>IF(_xlfn.IFNA(VLOOKUP(I7046,$AG$3:$AH$83,2,FALSE),"")='11.1'!$D$5,TXM!L7046,"")</f>
        <v/>
      </c>
      <c r="N7046" t="str">
        <f>IFERROR(SMALL($M$5:$M$9000,ROWS($M$5:M7046)),"")</f>
        <v/>
      </c>
      <c r="P7046" t="s">
        <v>1639</v>
      </c>
      <c r="S7046" s="388">
        <f>ROWS(R$5:R7046)</f>
        <v>7042</v>
      </c>
      <c r="T7046" s="388" t="str">
        <f>IF(_xlfn.IFNA(VLOOKUP(P7046,$AG$3:$AH$83,2,FALSE),"")='11.1'!$D$5,TXM!S7046,"")</f>
        <v/>
      </c>
      <c r="U7046" t="str">
        <f>IFERROR(SMALL($T$5:$T$9000,ROWS($T$5:T7046)),"")</f>
        <v/>
      </c>
    </row>
    <row r="7047" spans="1:21" ht="14.4" customHeight="1" x14ac:dyDescent="0.3">
      <c r="A7047" t="s">
        <v>1639</v>
      </c>
      <c r="D7047" s="388">
        <f>ROWS(C$5:C7047)</f>
        <v>7043</v>
      </c>
      <c r="E7047" s="388" t="str">
        <f>IF(_xlfn.IFNA(VLOOKUP(A7047,$AG$3:$AH$83,2,FALSE),"")='11.1'!$D$5,TXM!D7047,"")</f>
        <v/>
      </c>
      <c r="F7047" t="str">
        <f>IFERROR(SMALL($E$5:$E$9000,ROWS($E$5:E7047)),"")</f>
        <v/>
      </c>
      <c r="I7047" s="371" t="s">
        <v>163</v>
      </c>
      <c r="J7047" t="s">
        <v>1383</v>
      </c>
      <c r="K7047" s="372">
        <v>1232</v>
      </c>
      <c r="L7047" s="388">
        <f>ROWS(K$5:K7047)</f>
        <v>7043</v>
      </c>
      <c r="M7047" s="388" t="str">
        <f>IF(_xlfn.IFNA(VLOOKUP(I7047,$AG$3:$AH$83,2,FALSE),"")='11.1'!$D$5,TXM!L7047,"")</f>
        <v/>
      </c>
      <c r="N7047" t="str">
        <f>IFERROR(SMALL($M$5:$M$9000,ROWS($M$5:M7047)),"")</f>
        <v/>
      </c>
      <c r="P7047" t="s">
        <v>1639</v>
      </c>
      <c r="S7047" s="388">
        <f>ROWS(R$5:R7047)</f>
        <v>7043</v>
      </c>
      <c r="T7047" s="388" t="str">
        <f>IF(_xlfn.IFNA(VLOOKUP(P7047,$AG$3:$AH$83,2,FALSE),"")='11.1'!$D$5,TXM!S7047,"")</f>
        <v/>
      </c>
      <c r="U7047" t="str">
        <f>IFERROR(SMALL($T$5:$T$9000,ROWS($T$5:T7047)),"")</f>
        <v/>
      </c>
    </row>
    <row r="7048" spans="1:21" ht="14.4" customHeight="1" x14ac:dyDescent="0.3">
      <c r="A7048" t="s">
        <v>1639</v>
      </c>
      <c r="D7048" s="388">
        <f>ROWS(C$5:C7048)</f>
        <v>7044</v>
      </c>
      <c r="E7048" s="388" t="str">
        <f>IF(_xlfn.IFNA(VLOOKUP(A7048,$AG$3:$AH$83,2,FALSE),"")='11.1'!$D$5,TXM!D7048,"")</f>
        <v/>
      </c>
      <c r="F7048" t="str">
        <f>IFERROR(SMALL($E$5:$E$9000,ROWS($E$5:E7048)),"")</f>
        <v/>
      </c>
      <c r="I7048" s="371" t="s">
        <v>163</v>
      </c>
      <c r="J7048" t="s">
        <v>797</v>
      </c>
      <c r="K7048" s="372">
        <v>773</v>
      </c>
      <c r="L7048" s="388">
        <f>ROWS(K$5:K7048)</f>
        <v>7044</v>
      </c>
      <c r="M7048" s="388" t="str">
        <f>IF(_xlfn.IFNA(VLOOKUP(I7048,$AG$3:$AH$83,2,FALSE),"")='11.1'!$D$5,TXM!L7048,"")</f>
        <v/>
      </c>
      <c r="N7048" t="str">
        <f>IFERROR(SMALL($M$5:$M$9000,ROWS($M$5:M7048)),"")</f>
        <v/>
      </c>
      <c r="P7048" t="s">
        <v>1639</v>
      </c>
      <c r="S7048" s="388">
        <f>ROWS(R$5:R7048)</f>
        <v>7044</v>
      </c>
      <c r="T7048" s="388" t="str">
        <f>IF(_xlfn.IFNA(VLOOKUP(P7048,$AG$3:$AH$83,2,FALSE),"")='11.1'!$D$5,TXM!S7048,"")</f>
        <v/>
      </c>
      <c r="U7048" t="str">
        <f>IFERROR(SMALL($T$5:$T$9000,ROWS($T$5:T7048)),"")</f>
        <v/>
      </c>
    </row>
    <row r="7049" spans="1:21" ht="14.4" customHeight="1" x14ac:dyDescent="0.3">
      <c r="A7049" t="s">
        <v>1639</v>
      </c>
      <c r="D7049" s="388">
        <f>ROWS(C$5:C7049)</f>
        <v>7045</v>
      </c>
      <c r="E7049" s="388" t="str">
        <f>IF(_xlfn.IFNA(VLOOKUP(A7049,$AG$3:$AH$83,2,FALSE),"")='11.1'!$D$5,TXM!D7049,"")</f>
        <v/>
      </c>
      <c r="F7049" t="str">
        <f>IFERROR(SMALL($E$5:$E$9000,ROWS($E$5:E7049)),"")</f>
        <v/>
      </c>
      <c r="I7049" s="371" t="s">
        <v>163</v>
      </c>
      <c r="J7049" t="s">
        <v>1002</v>
      </c>
      <c r="K7049" s="372">
        <v>761</v>
      </c>
      <c r="L7049" s="388">
        <f>ROWS(K$5:K7049)</f>
        <v>7045</v>
      </c>
      <c r="M7049" s="388" t="str">
        <f>IF(_xlfn.IFNA(VLOOKUP(I7049,$AG$3:$AH$83,2,FALSE),"")='11.1'!$D$5,TXM!L7049,"")</f>
        <v/>
      </c>
      <c r="N7049" t="str">
        <f>IFERROR(SMALL($M$5:$M$9000,ROWS($M$5:M7049)),"")</f>
        <v/>
      </c>
      <c r="P7049" t="s">
        <v>1639</v>
      </c>
      <c r="S7049" s="388">
        <f>ROWS(R$5:R7049)</f>
        <v>7045</v>
      </c>
      <c r="T7049" s="388" t="str">
        <f>IF(_xlfn.IFNA(VLOOKUP(P7049,$AG$3:$AH$83,2,FALSE),"")='11.1'!$D$5,TXM!S7049,"")</f>
        <v/>
      </c>
      <c r="U7049" t="str">
        <f>IFERROR(SMALL($T$5:$T$9000,ROWS($T$5:T7049)),"")</f>
        <v/>
      </c>
    </row>
    <row r="7050" spans="1:21" ht="14.4" customHeight="1" x14ac:dyDescent="0.3">
      <c r="A7050" t="s">
        <v>1639</v>
      </c>
      <c r="D7050" s="388">
        <f>ROWS(C$5:C7050)</f>
        <v>7046</v>
      </c>
      <c r="E7050" s="388" t="str">
        <f>IF(_xlfn.IFNA(VLOOKUP(A7050,$AG$3:$AH$83,2,FALSE),"")='11.1'!$D$5,TXM!D7050,"")</f>
        <v/>
      </c>
      <c r="F7050" t="str">
        <f>IFERROR(SMALL($E$5:$E$9000,ROWS($E$5:E7050)),"")</f>
        <v/>
      </c>
      <c r="I7050" s="371" t="s">
        <v>163</v>
      </c>
      <c r="J7050" t="s">
        <v>1332</v>
      </c>
      <c r="K7050" s="372">
        <v>265</v>
      </c>
      <c r="L7050" s="388">
        <f>ROWS(K$5:K7050)</f>
        <v>7046</v>
      </c>
      <c r="M7050" s="388" t="str">
        <f>IF(_xlfn.IFNA(VLOOKUP(I7050,$AG$3:$AH$83,2,FALSE),"")='11.1'!$D$5,TXM!L7050,"")</f>
        <v/>
      </c>
      <c r="N7050" t="str">
        <f>IFERROR(SMALL($M$5:$M$9000,ROWS($M$5:M7050)),"")</f>
        <v/>
      </c>
      <c r="P7050" t="s">
        <v>1639</v>
      </c>
      <c r="S7050" s="388">
        <f>ROWS(R$5:R7050)</f>
        <v>7046</v>
      </c>
      <c r="T7050" s="388" t="str">
        <f>IF(_xlfn.IFNA(VLOOKUP(P7050,$AG$3:$AH$83,2,FALSE),"")='11.1'!$D$5,TXM!S7050,"")</f>
        <v/>
      </c>
      <c r="U7050" t="str">
        <f>IFERROR(SMALL($T$5:$T$9000,ROWS($T$5:T7050)),"")</f>
        <v/>
      </c>
    </row>
    <row r="7051" spans="1:21" ht="14.4" customHeight="1" x14ac:dyDescent="0.3">
      <c r="A7051" t="s">
        <v>1639</v>
      </c>
      <c r="D7051" s="388">
        <f>ROWS(C$5:C7051)</f>
        <v>7047</v>
      </c>
      <c r="E7051" s="388" t="str">
        <f>IF(_xlfn.IFNA(VLOOKUP(A7051,$AG$3:$AH$83,2,FALSE),"")='11.1'!$D$5,TXM!D7051,"")</f>
        <v/>
      </c>
      <c r="F7051" t="str">
        <f>IFERROR(SMALL($E$5:$E$9000,ROWS($E$5:E7051)),"")</f>
        <v/>
      </c>
      <c r="I7051" s="371" t="s">
        <v>163</v>
      </c>
      <c r="J7051" t="s">
        <v>847</v>
      </c>
      <c r="K7051" s="372">
        <v>117</v>
      </c>
      <c r="L7051" s="388">
        <f>ROWS(K$5:K7051)</f>
        <v>7047</v>
      </c>
      <c r="M7051" s="388" t="str">
        <f>IF(_xlfn.IFNA(VLOOKUP(I7051,$AG$3:$AH$83,2,FALSE),"")='11.1'!$D$5,TXM!L7051,"")</f>
        <v/>
      </c>
      <c r="N7051" t="str">
        <f>IFERROR(SMALL($M$5:$M$9000,ROWS($M$5:M7051)),"")</f>
        <v/>
      </c>
      <c r="P7051" t="s">
        <v>1639</v>
      </c>
      <c r="S7051" s="388">
        <f>ROWS(R$5:R7051)</f>
        <v>7047</v>
      </c>
      <c r="T7051" s="388" t="str">
        <f>IF(_xlfn.IFNA(VLOOKUP(P7051,$AG$3:$AH$83,2,FALSE),"")='11.1'!$D$5,TXM!S7051,"")</f>
        <v/>
      </c>
      <c r="U7051" t="str">
        <f>IFERROR(SMALL($T$5:$T$9000,ROWS($T$5:T7051)),"")</f>
        <v/>
      </c>
    </row>
    <row r="7052" spans="1:21" ht="14.4" customHeight="1" x14ac:dyDescent="0.3">
      <c r="A7052" t="s">
        <v>1639</v>
      </c>
      <c r="D7052" s="388">
        <f>ROWS(C$5:C7052)</f>
        <v>7048</v>
      </c>
      <c r="E7052" s="388" t="str">
        <f>IF(_xlfn.IFNA(VLOOKUP(A7052,$AG$3:$AH$83,2,FALSE),"")='11.1'!$D$5,TXM!D7052,"")</f>
        <v/>
      </c>
      <c r="F7052" t="str">
        <f>IFERROR(SMALL($E$5:$E$9000,ROWS($E$5:E7052)),"")</f>
        <v/>
      </c>
      <c r="I7052" s="371" t="s">
        <v>163</v>
      </c>
      <c r="J7052" t="s">
        <v>173</v>
      </c>
      <c r="K7052" s="372">
        <v>22</v>
      </c>
      <c r="L7052" s="388">
        <f>ROWS(K$5:K7052)</f>
        <v>7048</v>
      </c>
      <c r="M7052" s="388" t="str">
        <f>IF(_xlfn.IFNA(VLOOKUP(I7052,$AG$3:$AH$83,2,FALSE),"")='11.1'!$D$5,TXM!L7052,"")</f>
        <v/>
      </c>
      <c r="N7052" t="str">
        <f>IFERROR(SMALL($M$5:$M$9000,ROWS($M$5:M7052)),"")</f>
        <v/>
      </c>
      <c r="P7052" t="s">
        <v>1639</v>
      </c>
      <c r="S7052" s="388">
        <f>ROWS(R$5:R7052)</f>
        <v>7048</v>
      </c>
      <c r="T7052" s="388" t="str">
        <f>IF(_xlfn.IFNA(VLOOKUP(P7052,$AG$3:$AH$83,2,FALSE),"")='11.1'!$D$5,TXM!S7052,"")</f>
        <v/>
      </c>
      <c r="U7052" t="str">
        <f>IFERROR(SMALL($T$5:$T$9000,ROWS($T$5:T7052)),"")</f>
        <v/>
      </c>
    </row>
    <row r="7053" spans="1:21" ht="14.4" customHeight="1" x14ac:dyDescent="0.3">
      <c r="A7053" t="s">
        <v>1639</v>
      </c>
      <c r="D7053" s="388">
        <f>ROWS(C$5:C7053)</f>
        <v>7049</v>
      </c>
      <c r="E7053" s="388" t="str">
        <f>IF(_xlfn.IFNA(VLOOKUP(A7053,$AG$3:$AH$83,2,FALSE),"")='11.1'!$D$5,TXM!D7053,"")</f>
        <v/>
      </c>
      <c r="F7053" t="str">
        <f>IFERROR(SMALL($E$5:$E$9000,ROWS($E$5:E7053)),"")</f>
        <v/>
      </c>
      <c r="I7053" s="371" t="s">
        <v>163</v>
      </c>
      <c r="J7053" t="s">
        <v>171</v>
      </c>
      <c r="K7053" s="372">
        <v>5</v>
      </c>
      <c r="L7053" s="388">
        <f>ROWS(K$5:K7053)</f>
        <v>7049</v>
      </c>
      <c r="M7053" s="388" t="str">
        <f>IF(_xlfn.IFNA(VLOOKUP(I7053,$AG$3:$AH$83,2,FALSE),"")='11.1'!$D$5,TXM!L7053,"")</f>
        <v/>
      </c>
      <c r="N7053" t="str">
        <f>IFERROR(SMALL($M$5:$M$9000,ROWS($M$5:M7053)),"")</f>
        <v/>
      </c>
      <c r="P7053" t="s">
        <v>1639</v>
      </c>
      <c r="S7053" s="388">
        <f>ROWS(R$5:R7053)</f>
        <v>7049</v>
      </c>
      <c r="T7053" s="388" t="str">
        <f>IF(_xlfn.IFNA(VLOOKUP(P7053,$AG$3:$AH$83,2,FALSE),"")='11.1'!$D$5,TXM!S7053,"")</f>
        <v/>
      </c>
      <c r="U7053" t="str">
        <f>IFERROR(SMALL($T$5:$T$9000,ROWS($T$5:T7053)),"")</f>
        <v/>
      </c>
    </row>
    <row r="7054" spans="1:21" ht="14.4" customHeight="1" x14ac:dyDescent="0.3">
      <c r="A7054" t="s">
        <v>1639</v>
      </c>
      <c r="D7054" s="388">
        <f>ROWS(C$5:C7054)</f>
        <v>7050</v>
      </c>
      <c r="E7054" s="388" t="str">
        <f>IF(_xlfn.IFNA(VLOOKUP(A7054,$AG$3:$AH$83,2,FALSE),"")='11.1'!$D$5,TXM!D7054,"")</f>
        <v/>
      </c>
      <c r="F7054" t="str">
        <f>IFERROR(SMALL($E$5:$E$9000,ROWS($E$5:E7054)),"")</f>
        <v/>
      </c>
      <c r="I7054" s="371" t="s">
        <v>695</v>
      </c>
      <c r="J7054" t="s">
        <v>1252</v>
      </c>
      <c r="K7054" s="372">
        <v>2980194</v>
      </c>
      <c r="L7054" s="388">
        <f>ROWS(K$5:K7054)</f>
        <v>7050</v>
      </c>
      <c r="M7054" s="388" t="str">
        <f>IF(_xlfn.IFNA(VLOOKUP(I7054,$AG$3:$AH$83,2,FALSE),"")='11.1'!$D$5,TXM!L7054,"")</f>
        <v/>
      </c>
      <c r="N7054" t="str">
        <f>IFERROR(SMALL($M$5:$M$9000,ROWS($M$5:M7054)),"")</f>
        <v/>
      </c>
      <c r="P7054" t="s">
        <v>1639</v>
      </c>
      <c r="S7054" s="388">
        <f>ROWS(R$5:R7054)</f>
        <v>7050</v>
      </c>
      <c r="T7054" s="388" t="str">
        <f>IF(_xlfn.IFNA(VLOOKUP(P7054,$AG$3:$AH$83,2,FALSE),"")='11.1'!$D$5,TXM!S7054,"")</f>
        <v/>
      </c>
      <c r="U7054" t="str">
        <f>IFERROR(SMALL($T$5:$T$9000,ROWS($T$5:T7054)),"")</f>
        <v/>
      </c>
    </row>
    <row r="7055" spans="1:21" ht="14.4" customHeight="1" x14ac:dyDescent="0.3">
      <c r="A7055" t="s">
        <v>1639</v>
      </c>
      <c r="D7055" s="388">
        <f>ROWS(C$5:C7055)</f>
        <v>7051</v>
      </c>
      <c r="E7055" s="388" t="str">
        <f>IF(_xlfn.IFNA(VLOOKUP(A7055,$AG$3:$AH$83,2,FALSE),"")='11.1'!$D$5,TXM!D7055,"")</f>
        <v/>
      </c>
      <c r="F7055" t="str">
        <f>IFERROR(SMALL($E$5:$E$9000,ROWS($E$5:E7055)),"")</f>
        <v/>
      </c>
      <c r="I7055" s="371" t="s">
        <v>695</v>
      </c>
      <c r="J7055" t="s">
        <v>863</v>
      </c>
      <c r="K7055" s="372">
        <v>92863</v>
      </c>
      <c r="L7055" s="388">
        <f>ROWS(K$5:K7055)</f>
        <v>7051</v>
      </c>
      <c r="M7055" s="388" t="str">
        <f>IF(_xlfn.IFNA(VLOOKUP(I7055,$AG$3:$AH$83,2,FALSE),"")='11.1'!$D$5,TXM!L7055,"")</f>
        <v/>
      </c>
      <c r="N7055" t="str">
        <f>IFERROR(SMALL($M$5:$M$9000,ROWS($M$5:M7055)),"")</f>
        <v/>
      </c>
      <c r="P7055" t="s">
        <v>1639</v>
      </c>
      <c r="S7055" s="388">
        <f>ROWS(R$5:R7055)</f>
        <v>7051</v>
      </c>
      <c r="T7055" s="388" t="str">
        <f>IF(_xlfn.IFNA(VLOOKUP(P7055,$AG$3:$AH$83,2,FALSE),"")='11.1'!$D$5,TXM!S7055,"")</f>
        <v/>
      </c>
      <c r="U7055" t="str">
        <f>IFERROR(SMALL($T$5:$T$9000,ROWS($T$5:T7055)),"")</f>
        <v/>
      </c>
    </row>
    <row r="7056" spans="1:21" ht="14.4" customHeight="1" x14ac:dyDescent="0.3">
      <c r="A7056" t="s">
        <v>1639</v>
      </c>
      <c r="D7056" s="388">
        <f>ROWS(C$5:C7056)</f>
        <v>7052</v>
      </c>
      <c r="E7056" s="388" t="str">
        <f>IF(_xlfn.IFNA(VLOOKUP(A7056,$AG$3:$AH$83,2,FALSE),"")='11.1'!$D$5,TXM!D7056,"")</f>
        <v/>
      </c>
      <c r="F7056" t="str">
        <f>IFERROR(SMALL($E$5:$E$9000,ROWS($E$5:E7056)),"")</f>
        <v/>
      </c>
      <c r="I7056" s="371" t="s">
        <v>695</v>
      </c>
      <c r="J7056" t="s">
        <v>1005</v>
      </c>
      <c r="K7056" s="372">
        <v>5272</v>
      </c>
      <c r="L7056" s="388">
        <f>ROWS(K$5:K7056)</f>
        <v>7052</v>
      </c>
      <c r="M7056" s="388" t="str">
        <f>IF(_xlfn.IFNA(VLOOKUP(I7056,$AG$3:$AH$83,2,FALSE),"")='11.1'!$D$5,TXM!L7056,"")</f>
        <v/>
      </c>
      <c r="N7056" t="str">
        <f>IFERROR(SMALL($M$5:$M$9000,ROWS($M$5:M7056)),"")</f>
        <v/>
      </c>
      <c r="P7056" t="s">
        <v>1639</v>
      </c>
      <c r="S7056" s="388">
        <f>ROWS(R$5:R7056)</f>
        <v>7052</v>
      </c>
      <c r="T7056" s="388" t="str">
        <f>IF(_xlfn.IFNA(VLOOKUP(P7056,$AG$3:$AH$83,2,FALSE),"")='11.1'!$D$5,TXM!S7056,"")</f>
        <v/>
      </c>
      <c r="U7056" t="str">
        <f>IFERROR(SMALL($T$5:$T$9000,ROWS($T$5:T7056)),"")</f>
        <v/>
      </c>
    </row>
    <row r="7057" spans="1:21" ht="14.4" customHeight="1" x14ac:dyDescent="0.3">
      <c r="A7057" t="s">
        <v>1639</v>
      </c>
      <c r="D7057" s="388">
        <f>ROWS(C$5:C7057)</f>
        <v>7053</v>
      </c>
      <c r="E7057" s="388" t="str">
        <f>IF(_xlfn.IFNA(VLOOKUP(A7057,$AG$3:$AH$83,2,FALSE),"")='11.1'!$D$5,TXM!D7057,"")</f>
        <v/>
      </c>
      <c r="F7057" t="str">
        <f>IFERROR(SMALL($E$5:$E$9000,ROWS($E$5:E7057)),"")</f>
        <v/>
      </c>
      <c r="I7057" s="371" t="s">
        <v>146</v>
      </c>
      <c r="J7057" t="s">
        <v>108</v>
      </c>
      <c r="K7057" s="372">
        <v>80612526</v>
      </c>
      <c r="L7057" s="388">
        <f>ROWS(K$5:K7057)</f>
        <v>7053</v>
      </c>
      <c r="M7057" s="388" t="str">
        <f>IF(_xlfn.IFNA(VLOOKUP(I7057,$AG$3:$AH$83,2,FALSE),"")='11.1'!$D$5,TXM!L7057,"")</f>
        <v/>
      </c>
      <c r="N7057" t="str">
        <f>IFERROR(SMALL($M$5:$M$9000,ROWS($M$5:M7057)),"")</f>
        <v/>
      </c>
      <c r="P7057" t="s">
        <v>1639</v>
      </c>
      <c r="S7057" s="388">
        <f>ROWS(R$5:R7057)</f>
        <v>7053</v>
      </c>
      <c r="T7057" s="388" t="str">
        <f>IF(_xlfn.IFNA(VLOOKUP(P7057,$AG$3:$AH$83,2,FALSE),"")='11.1'!$D$5,TXM!S7057,"")</f>
        <v/>
      </c>
      <c r="U7057" t="str">
        <f>IFERROR(SMALL($T$5:$T$9000,ROWS($T$5:T7057)),"")</f>
        <v/>
      </c>
    </row>
    <row r="7058" spans="1:21" ht="14.4" customHeight="1" x14ac:dyDescent="0.3">
      <c r="A7058" t="s">
        <v>1639</v>
      </c>
      <c r="D7058" s="388">
        <f>ROWS(C$5:C7058)</f>
        <v>7054</v>
      </c>
      <c r="E7058" s="388" t="str">
        <f>IF(_xlfn.IFNA(VLOOKUP(A7058,$AG$3:$AH$83,2,FALSE),"")='11.1'!$D$5,TXM!D7058,"")</f>
        <v/>
      </c>
      <c r="F7058" t="str">
        <f>IFERROR(SMALL($E$5:$E$9000,ROWS($E$5:E7058)),"")</f>
        <v/>
      </c>
      <c r="I7058" s="371" t="s">
        <v>146</v>
      </c>
      <c r="J7058" t="s">
        <v>106</v>
      </c>
      <c r="K7058" s="372">
        <v>41600508</v>
      </c>
      <c r="L7058" s="388">
        <f>ROWS(K$5:K7058)</f>
        <v>7054</v>
      </c>
      <c r="M7058" s="388" t="str">
        <f>IF(_xlfn.IFNA(VLOOKUP(I7058,$AG$3:$AH$83,2,FALSE),"")='11.1'!$D$5,TXM!L7058,"")</f>
        <v/>
      </c>
      <c r="N7058" t="str">
        <f>IFERROR(SMALL($M$5:$M$9000,ROWS($M$5:M7058)),"")</f>
        <v/>
      </c>
      <c r="P7058" t="s">
        <v>1639</v>
      </c>
      <c r="S7058" s="388">
        <f>ROWS(R$5:R7058)</f>
        <v>7054</v>
      </c>
      <c r="T7058" s="388" t="str">
        <f>IF(_xlfn.IFNA(VLOOKUP(P7058,$AG$3:$AH$83,2,FALSE),"")='11.1'!$D$5,TXM!S7058,"")</f>
        <v/>
      </c>
      <c r="U7058" t="str">
        <f>IFERROR(SMALL($T$5:$T$9000,ROWS($T$5:T7058)),"")</f>
        <v/>
      </c>
    </row>
    <row r="7059" spans="1:21" ht="14.4" customHeight="1" x14ac:dyDescent="0.3">
      <c r="A7059" t="s">
        <v>1639</v>
      </c>
      <c r="D7059" s="388">
        <f>ROWS(C$5:C7059)</f>
        <v>7055</v>
      </c>
      <c r="E7059" s="388" t="str">
        <f>IF(_xlfn.IFNA(VLOOKUP(A7059,$AG$3:$AH$83,2,FALSE),"")='11.1'!$D$5,TXM!D7059,"")</f>
        <v/>
      </c>
      <c r="F7059" t="str">
        <f>IFERROR(SMALL($E$5:$E$9000,ROWS($E$5:E7059)),"")</f>
        <v/>
      </c>
      <c r="I7059" s="371" t="s">
        <v>146</v>
      </c>
      <c r="J7059" t="s">
        <v>98</v>
      </c>
      <c r="K7059" s="372">
        <v>9261126</v>
      </c>
      <c r="L7059" s="388">
        <f>ROWS(K$5:K7059)</f>
        <v>7055</v>
      </c>
      <c r="M7059" s="388" t="str">
        <f>IF(_xlfn.IFNA(VLOOKUP(I7059,$AG$3:$AH$83,2,FALSE),"")='11.1'!$D$5,TXM!L7059,"")</f>
        <v/>
      </c>
      <c r="N7059" t="str">
        <f>IFERROR(SMALL($M$5:$M$9000,ROWS($M$5:M7059)),"")</f>
        <v/>
      </c>
      <c r="P7059" t="s">
        <v>1639</v>
      </c>
      <c r="S7059" s="388">
        <f>ROWS(R$5:R7059)</f>
        <v>7055</v>
      </c>
      <c r="T7059" s="388" t="str">
        <f>IF(_xlfn.IFNA(VLOOKUP(P7059,$AG$3:$AH$83,2,FALSE),"")='11.1'!$D$5,TXM!S7059,"")</f>
        <v/>
      </c>
      <c r="U7059" t="str">
        <f>IFERROR(SMALL($T$5:$T$9000,ROWS($T$5:T7059)),"")</f>
        <v/>
      </c>
    </row>
    <row r="7060" spans="1:21" ht="14.4" customHeight="1" x14ac:dyDescent="0.3">
      <c r="A7060" t="s">
        <v>1639</v>
      </c>
      <c r="D7060" s="388">
        <f>ROWS(C$5:C7060)</f>
        <v>7056</v>
      </c>
      <c r="E7060" s="388" t="str">
        <f>IF(_xlfn.IFNA(VLOOKUP(A7060,$AG$3:$AH$83,2,FALSE),"")='11.1'!$D$5,TXM!D7060,"")</f>
        <v/>
      </c>
      <c r="F7060" t="str">
        <f>IFERROR(SMALL($E$5:$E$9000,ROWS($E$5:E7060)),"")</f>
        <v/>
      </c>
      <c r="I7060" s="371" t="s">
        <v>146</v>
      </c>
      <c r="J7060" t="s">
        <v>863</v>
      </c>
      <c r="K7060" s="372">
        <v>4551536</v>
      </c>
      <c r="L7060" s="388">
        <f>ROWS(K$5:K7060)</f>
        <v>7056</v>
      </c>
      <c r="M7060" s="388" t="str">
        <f>IF(_xlfn.IFNA(VLOOKUP(I7060,$AG$3:$AH$83,2,FALSE),"")='11.1'!$D$5,TXM!L7060,"")</f>
        <v/>
      </c>
      <c r="N7060" t="str">
        <f>IFERROR(SMALL($M$5:$M$9000,ROWS($M$5:M7060)),"")</f>
        <v/>
      </c>
      <c r="P7060" t="s">
        <v>1639</v>
      </c>
      <c r="S7060" s="388">
        <f>ROWS(R$5:R7060)</f>
        <v>7056</v>
      </c>
      <c r="T7060" s="388" t="str">
        <f>IF(_xlfn.IFNA(VLOOKUP(P7060,$AG$3:$AH$83,2,FALSE),"")='11.1'!$D$5,TXM!S7060,"")</f>
        <v/>
      </c>
      <c r="U7060" t="str">
        <f>IFERROR(SMALL($T$5:$T$9000,ROWS($T$5:T7060)),"")</f>
        <v/>
      </c>
    </row>
    <row r="7061" spans="1:21" ht="14.4" customHeight="1" x14ac:dyDescent="0.3">
      <c r="A7061" t="s">
        <v>1639</v>
      </c>
      <c r="D7061" s="388">
        <f>ROWS(C$5:C7061)</f>
        <v>7057</v>
      </c>
      <c r="E7061" s="388" t="str">
        <f>IF(_xlfn.IFNA(VLOOKUP(A7061,$AG$3:$AH$83,2,FALSE),"")='11.1'!$D$5,TXM!D7061,"")</f>
        <v/>
      </c>
      <c r="F7061" t="str">
        <f>IFERROR(SMALL($E$5:$E$9000,ROWS($E$5:E7061)),"")</f>
        <v/>
      </c>
      <c r="I7061" s="371" t="s">
        <v>146</v>
      </c>
      <c r="J7061" t="s">
        <v>791</v>
      </c>
      <c r="K7061" s="372">
        <v>4298399</v>
      </c>
      <c r="L7061" s="388">
        <f>ROWS(K$5:K7061)</f>
        <v>7057</v>
      </c>
      <c r="M7061" s="388" t="str">
        <f>IF(_xlfn.IFNA(VLOOKUP(I7061,$AG$3:$AH$83,2,FALSE),"")='11.1'!$D$5,TXM!L7061,"")</f>
        <v/>
      </c>
      <c r="N7061" t="str">
        <f>IFERROR(SMALL($M$5:$M$9000,ROWS($M$5:M7061)),"")</f>
        <v/>
      </c>
      <c r="P7061" t="s">
        <v>1639</v>
      </c>
      <c r="S7061" s="388">
        <f>ROWS(R$5:R7061)</f>
        <v>7057</v>
      </c>
      <c r="T7061" s="388" t="str">
        <f>IF(_xlfn.IFNA(VLOOKUP(P7061,$AG$3:$AH$83,2,FALSE),"")='11.1'!$D$5,TXM!S7061,"")</f>
        <v/>
      </c>
      <c r="U7061" t="str">
        <f>IFERROR(SMALL($T$5:$T$9000,ROWS($T$5:T7061)),"")</f>
        <v/>
      </c>
    </row>
    <row r="7062" spans="1:21" ht="14.4" customHeight="1" x14ac:dyDescent="0.3">
      <c r="A7062" t="s">
        <v>1639</v>
      </c>
      <c r="D7062" s="388">
        <f>ROWS(C$5:C7062)</f>
        <v>7058</v>
      </c>
      <c r="E7062" s="388" t="str">
        <f>IF(_xlfn.IFNA(VLOOKUP(A7062,$AG$3:$AH$83,2,FALSE),"")='11.1'!$D$5,TXM!D7062,"")</f>
        <v/>
      </c>
      <c r="F7062" t="str">
        <f>IFERROR(SMALL($E$5:$E$9000,ROWS($E$5:E7062)),"")</f>
        <v/>
      </c>
      <c r="I7062" s="371" t="s">
        <v>146</v>
      </c>
      <c r="J7062" t="s">
        <v>1252</v>
      </c>
      <c r="K7062" s="372">
        <v>3468159</v>
      </c>
      <c r="L7062" s="388">
        <f>ROWS(K$5:K7062)</f>
        <v>7058</v>
      </c>
      <c r="M7062" s="388" t="str">
        <f>IF(_xlfn.IFNA(VLOOKUP(I7062,$AG$3:$AH$83,2,FALSE),"")='11.1'!$D$5,TXM!L7062,"")</f>
        <v/>
      </c>
      <c r="N7062" t="str">
        <f>IFERROR(SMALL($M$5:$M$9000,ROWS($M$5:M7062)),"")</f>
        <v/>
      </c>
      <c r="P7062" t="s">
        <v>1639</v>
      </c>
      <c r="S7062" s="388">
        <f>ROWS(R$5:R7062)</f>
        <v>7058</v>
      </c>
      <c r="T7062" s="388" t="str">
        <f>IF(_xlfn.IFNA(VLOOKUP(P7062,$AG$3:$AH$83,2,FALSE),"")='11.1'!$D$5,TXM!S7062,"")</f>
        <v/>
      </c>
      <c r="U7062" t="str">
        <f>IFERROR(SMALL($T$5:$T$9000,ROWS($T$5:T7062)),"")</f>
        <v/>
      </c>
    </row>
    <row r="7063" spans="1:21" ht="14.4" customHeight="1" x14ac:dyDescent="0.3">
      <c r="A7063" t="s">
        <v>1639</v>
      </c>
      <c r="D7063" s="388">
        <f>ROWS(C$5:C7063)</f>
        <v>7059</v>
      </c>
      <c r="E7063" s="388" t="str">
        <f>IF(_xlfn.IFNA(VLOOKUP(A7063,$AG$3:$AH$83,2,FALSE),"")='11.1'!$D$5,TXM!D7063,"")</f>
        <v/>
      </c>
      <c r="F7063" t="str">
        <f>IFERROR(SMALL($E$5:$E$9000,ROWS($E$5:E7063)),"")</f>
        <v/>
      </c>
      <c r="I7063" s="371" t="s">
        <v>146</v>
      </c>
      <c r="J7063" t="s">
        <v>1265</v>
      </c>
      <c r="K7063" s="372">
        <v>2008479</v>
      </c>
      <c r="L7063" s="388">
        <f>ROWS(K$5:K7063)</f>
        <v>7059</v>
      </c>
      <c r="M7063" s="388" t="str">
        <f>IF(_xlfn.IFNA(VLOOKUP(I7063,$AG$3:$AH$83,2,FALSE),"")='11.1'!$D$5,TXM!L7063,"")</f>
        <v/>
      </c>
      <c r="N7063" t="str">
        <f>IFERROR(SMALL($M$5:$M$9000,ROWS($M$5:M7063)),"")</f>
        <v/>
      </c>
      <c r="P7063" t="s">
        <v>1639</v>
      </c>
      <c r="S7063" s="388">
        <f>ROWS(R$5:R7063)</f>
        <v>7059</v>
      </c>
      <c r="T7063" s="388" t="str">
        <f>IF(_xlfn.IFNA(VLOOKUP(P7063,$AG$3:$AH$83,2,FALSE),"")='11.1'!$D$5,TXM!S7063,"")</f>
        <v/>
      </c>
      <c r="U7063" t="str">
        <f>IFERROR(SMALL($T$5:$T$9000,ROWS($T$5:T7063)),"")</f>
        <v/>
      </c>
    </row>
    <row r="7064" spans="1:21" ht="14.4" customHeight="1" x14ac:dyDescent="0.3">
      <c r="A7064" t="s">
        <v>1639</v>
      </c>
      <c r="D7064" s="388">
        <f>ROWS(C$5:C7064)</f>
        <v>7060</v>
      </c>
      <c r="E7064" s="388" t="str">
        <f>IF(_xlfn.IFNA(VLOOKUP(A7064,$AG$3:$AH$83,2,FALSE),"")='11.1'!$D$5,TXM!D7064,"")</f>
        <v/>
      </c>
      <c r="F7064" t="str">
        <f>IFERROR(SMALL($E$5:$E$9000,ROWS($E$5:E7064)),"")</f>
        <v/>
      </c>
      <c r="I7064" s="371" t="s">
        <v>146</v>
      </c>
      <c r="J7064" t="s">
        <v>865</v>
      </c>
      <c r="K7064" s="372">
        <v>1581361</v>
      </c>
      <c r="L7064" s="388">
        <f>ROWS(K$5:K7064)</f>
        <v>7060</v>
      </c>
      <c r="M7064" s="388" t="str">
        <f>IF(_xlfn.IFNA(VLOOKUP(I7064,$AG$3:$AH$83,2,FALSE),"")='11.1'!$D$5,TXM!L7064,"")</f>
        <v/>
      </c>
      <c r="N7064" t="str">
        <f>IFERROR(SMALL($M$5:$M$9000,ROWS($M$5:M7064)),"")</f>
        <v/>
      </c>
      <c r="P7064" t="s">
        <v>1639</v>
      </c>
      <c r="S7064" s="388">
        <f>ROWS(R$5:R7064)</f>
        <v>7060</v>
      </c>
      <c r="T7064" s="388" t="str">
        <f>IF(_xlfn.IFNA(VLOOKUP(P7064,$AG$3:$AH$83,2,FALSE),"")='11.1'!$D$5,TXM!S7064,"")</f>
        <v/>
      </c>
      <c r="U7064" t="str">
        <f>IFERROR(SMALL($T$5:$T$9000,ROWS($T$5:T7064)),"")</f>
        <v/>
      </c>
    </row>
    <row r="7065" spans="1:21" ht="14.4" customHeight="1" x14ac:dyDescent="0.3">
      <c r="A7065" t="s">
        <v>1639</v>
      </c>
      <c r="D7065" s="388">
        <f>ROWS(C$5:C7065)</f>
        <v>7061</v>
      </c>
      <c r="E7065" s="388" t="str">
        <f>IF(_xlfn.IFNA(VLOOKUP(A7065,$AG$3:$AH$83,2,FALSE),"")='11.1'!$D$5,TXM!D7065,"")</f>
        <v/>
      </c>
      <c r="F7065" t="str">
        <f>IFERROR(SMALL($E$5:$E$9000,ROWS($E$5:E7065)),"")</f>
        <v/>
      </c>
      <c r="I7065" s="371" t="s">
        <v>146</v>
      </c>
      <c r="J7065" t="s">
        <v>1006</v>
      </c>
      <c r="K7065" s="372">
        <v>1468292</v>
      </c>
      <c r="L7065" s="388">
        <f>ROWS(K$5:K7065)</f>
        <v>7061</v>
      </c>
      <c r="M7065" s="388" t="str">
        <f>IF(_xlfn.IFNA(VLOOKUP(I7065,$AG$3:$AH$83,2,FALSE),"")='11.1'!$D$5,TXM!L7065,"")</f>
        <v/>
      </c>
      <c r="N7065" t="str">
        <f>IFERROR(SMALL($M$5:$M$9000,ROWS($M$5:M7065)),"")</f>
        <v/>
      </c>
      <c r="P7065" t="s">
        <v>1639</v>
      </c>
      <c r="S7065" s="388">
        <f>ROWS(R$5:R7065)</f>
        <v>7061</v>
      </c>
      <c r="T7065" s="388" t="str">
        <f>IF(_xlfn.IFNA(VLOOKUP(P7065,$AG$3:$AH$83,2,FALSE),"")='11.1'!$D$5,TXM!S7065,"")</f>
        <v/>
      </c>
      <c r="U7065" t="str">
        <f>IFERROR(SMALL($T$5:$T$9000,ROWS($T$5:T7065)),"")</f>
        <v/>
      </c>
    </row>
    <row r="7066" spans="1:21" ht="14.4" customHeight="1" x14ac:dyDescent="0.3">
      <c r="A7066" t="s">
        <v>1639</v>
      </c>
      <c r="D7066" s="388">
        <f>ROWS(C$5:C7066)</f>
        <v>7062</v>
      </c>
      <c r="E7066" s="388" t="str">
        <f>IF(_xlfn.IFNA(VLOOKUP(A7066,$AG$3:$AH$83,2,FALSE),"")='11.1'!$D$5,TXM!D7066,"")</f>
        <v/>
      </c>
      <c r="F7066" t="str">
        <f>IFERROR(SMALL($E$5:$E$9000,ROWS($E$5:E7066)),"")</f>
        <v/>
      </c>
      <c r="I7066" s="371" t="s">
        <v>146</v>
      </c>
      <c r="J7066" t="s">
        <v>105</v>
      </c>
      <c r="K7066" s="372">
        <v>892500</v>
      </c>
      <c r="L7066" s="388">
        <f>ROWS(K$5:K7066)</f>
        <v>7062</v>
      </c>
      <c r="M7066" s="388" t="str">
        <f>IF(_xlfn.IFNA(VLOOKUP(I7066,$AG$3:$AH$83,2,FALSE),"")='11.1'!$D$5,TXM!L7066,"")</f>
        <v/>
      </c>
      <c r="N7066" t="str">
        <f>IFERROR(SMALL($M$5:$M$9000,ROWS($M$5:M7066)),"")</f>
        <v/>
      </c>
      <c r="P7066" t="s">
        <v>1639</v>
      </c>
      <c r="S7066" s="388">
        <f>ROWS(R$5:R7066)</f>
        <v>7062</v>
      </c>
      <c r="T7066" s="388" t="str">
        <f>IF(_xlfn.IFNA(VLOOKUP(P7066,$AG$3:$AH$83,2,FALSE),"")='11.1'!$D$5,TXM!S7066,"")</f>
        <v/>
      </c>
      <c r="U7066" t="str">
        <f>IFERROR(SMALL($T$5:$T$9000,ROWS($T$5:T7066)),"")</f>
        <v/>
      </c>
    </row>
    <row r="7067" spans="1:21" ht="14.4" customHeight="1" x14ac:dyDescent="0.3">
      <c r="A7067" t="s">
        <v>1639</v>
      </c>
      <c r="D7067" s="388">
        <f>ROWS(C$5:C7067)</f>
        <v>7063</v>
      </c>
      <c r="E7067" s="388" t="str">
        <f>IF(_xlfn.IFNA(VLOOKUP(A7067,$AG$3:$AH$83,2,FALSE),"")='11.1'!$D$5,TXM!D7067,"")</f>
        <v/>
      </c>
      <c r="F7067" t="str">
        <f>IFERROR(SMALL($E$5:$E$9000,ROWS($E$5:E7067)),"")</f>
        <v/>
      </c>
      <c r="I7067" s="371" t="s">
        <v>146</v>
      </c>
      <c r="J7067" t="s">
        <v>867</v>
      </c>
      <c r="K7067" s="372">
        <v>881398</v>
      </c>
      <c r="L7067" s="388">
        <f>ROWS(K$5:K7067)</f>
        <v>7063</v>
      </c>
      <c r="M7067" s="388" t="str">
        <f>IF(_xlfn.IFNA(VLOOKUP(I7067,$AG$3:$AH$83,2,FALSE),"")='11.1'!$D$5,TXM!L7067,"")</f>
        <v/>
      </c>
      <c r="N7067" t="str">
        <f>IFERROR(SMALL($M$5:$M$9000,ROWS($M$5:M7067)),"")</f>
        <v/>
      </c>
      <c r="P7067" t="s">
        <v>1639</v>
      </c>
      <c r="S7067" s="388">
        <f>ROWS(R$5:R7067)</f>
        <v>7063</v>
      </c>
      <c r="T7067" s="388" t="str">
        <f>IF(_xlfn.IFNA(VLOOKUP(P7067,$AG$3:$AH$83,2,FALSE),"")='11.1'!$D$5,TXM!S7067,"")</f>
        <v/>
      </c>
      <c r="U7067" t="str">
        <f>IFERROR(SMALL($T$5:$T$9000,ROWS($T$5:T7067)),"")</f>
        <v/>
      </c>
    </row>
    <row r="7068" spans="1:21" ht="14.4" customHeight="1" x14ac:dyDescent="0.3">
      <c r="A7068" t="s">
        <v>1639</v>
      </c>
      <c r="D7068" s="388">
        <f>ROWS(C$5:C7068)</f>
        <v>7064</v>
      </c>
      <c r="E7068" s="388" t="str">
        <f>IF(_xlfn.IFNA(VLOOKUP(A7068,$AG$3:$AH$83,2,FALSE),"")='11.1'!$D$5,TXM!D7068,"")</f>
        <v/>
      </c>
      <c r="F7068" t="str">
        <f>IFERROR(SMALL($E$5:$E$9000,ROWS($E$5:E7068)),"")</f>
        <v/>
      </c>
      <c r="I7068" s="371" t="s">
        <v>146</v>
      </c>
      <c r="J7068" t="s">
        <v>1318</v>
      </c>
      <c r="K7068" s="372">
        <v>669136</v>
      </c>
      <c r="L7068" s="388">
        <f>ROWS(K$5:K7068)</f>
        <v>7064</v>
      </c>
      <c r="M7068" s="388" t="str">
        <f>IF(_xlfn.IFNA(VLOOKUP(I7068,$AG$3:$AH$83,2,FALSE),"")='11.1'!$D$5,TXM!L7068,"")</f>
        <v/>
      </c>
      <c r="N7068" t="str">
        <f>IFERROR(SMALL($M$5:$M$9000,ROWS($M$5:M7068)),"")</f>
        <v/>
      </c>
      <c r="P7068" t="s">
        <v>1639</v>
      </c>
      <c r="S7068" s="388">
        <f>ROWS(R$5:R7068)</f>
        <v>7064</v>
      </c>
      <c r="T7068" s="388" t="str">
        <f>IF(_xlfn.IFNA(VLOOKUP(P7068,$AG$3:$AH$83,2,FALSE),"")='11.1'!$D$5,TXM!S7068,"")</f>
        <v/>
      </c>
      <c r="U7068" t="str">
        <f>IFERROR(SMALL($T$5:$T$9000,ROWS($T$5:T7068)),"")</f>
        <v/>
      </c>
    </row>
    <row r="7069" spans="1:21" ht="14.4" customHeight="1" x14ac:dyDescent="0.3">
      <c r="A7069" t="s">
        <v>1639</v>
      </c>
      <c r="D7069" s="388">
        <f>ROWS(C$5:C7069)</f>
        <v>7065</v>
      </c>
      <c r="E7069" s="388" t="str">
        <f>IF(_xlfn.IFNA(VLOOKUP(A7069,$AG$3:$AH$83,2,FALSE),"")='11.1'!$D$5,TXM!D7069,"")</f>
        <v/>
      </c>
      <c r="F7069" t="str">
        <f>IFERROR(SMALL($E$5:$E$9000,ROWS($E$5:E7069)),"")</f>
        <v/>
      </c>
      <c r="I7069" s="371" t="s">
        <v>146</v>
      </c>
      <c r="J7069" t="s">
        <v>843</v>
      </c>
      <c r="K7069" s="372">
        <v>411124</v>
      </c>
      <c r="L7069" s="388">
        <f>ROWS(K$5:K7069)</f>
        <v>7065</v>
      </c>
      <c r="M7069" s="388" t="str">
        <f>IF(_xlfn.IFNA(VLOOKUP(I7069,$AG$3:$AH$83,2,FALSE),"")='11.1'!$D$5,TXM!L7069,"")</f>
        <v/>
      </c>
      <c r="N7069" t="str">
        <f>IFERROR(SMALL($M$5:$M$9000,ROWS($M$5:M7069)),"")</f>
        <v/>
      </c>
      <c r="P7069" t="s">
        <v>1639</v>
      </c>
      <c r="S7069" s="388">
        <f>ROWS(R$5:R7069)</f>
        <v>7065</v>
      </c>
      <c r="T7069" s="388" t="str">
        <f>IF(_xlfn.IFNA(VLOOKUP(P7069,$AG$3:$AH$83,2,FALSE),"")='11.1'!$D$5,TXM!S7069,"")</f>
        <v/>
      </c>
      <c r="U7069" t="str">
        <f>IFERROR(SMALL($T$5:$T$9000,ROWS($T$5:T7069)),"")</f>
        <v/>
      </c>
    </row>
    <row r="7070" spans="1:21" ht="14.4" customHeight="1" x14ac:dyDescent="0.3">
      <c r="A7070" t="s">
        <v>1639</v>
      </c>
      <c r="D7070" s="388">
        <f>ROWS(C$5:C7070)</f>
        <v>7066</v>
      </c>
      <c r="E7070" s="388" t="str">
        <f>IF(_xlfn.IFNA(VLOOKUP(A7070,$AG$3:$AH$83,2,FALSE),"")='11.1'!$D$5,TXM!D7070,"")</f>
        <v/>
      </c>
      <c r="F7070" t="str">
        <f>IFERROR(SMALL($E$5:$E$9000,ROWS($E$5:E7070)),"")</f>
        <v/>
      </c>
      <c r="I7070" s="371" t="s">
        <v>146</v>
      </c>
      <c r="J7070" t="s">
        <v>1000</v>
      </c>
      <c r="K7070" s="372">
        <v>305647</v>
      </c>
      <c r="L7070" s="388">
        <f>ROWS(K$5:K7070)</f>
        <v>7066</v>
      </c>
      <c r="M7070" s="388" t="str">
        <f>IF(_xlfn.IFNA(VLOOKUP(I7070,$AG$3:$AH$83,2,FALSE),"")='11.1'!$D$5,TXM!L7070,"")</f>
        <v/>
      </c>
      <c r="N7070" t="str">
        <f>IFERROR(SMALL($M$5:$M$9000,ROWS($M$5:M7070)),"")</f>
        <v/>
      </c>
      <c r="P7070" t="s">
        <v>1639</v>
      </c>
      <c r="S7070" s="388">
        <f>ROWS(R$5:R7070)</f>
        <v>7066</v>
      </c>
      <c r="T7070" s="388" t="str">
        <f>IF(_xlfn.IFNA(VLOOKUP(P7070,$AG$3:$AH$83,2,FALSE),"")='11.1'!$D$5,TXM!S7070,"")</f>
        <v/>
      </c>
      <c r="U7070" t="str">
        <f>IFERROR(SMALL($T$5:$T$9000,ROWS($T$5:T7070)),"")</f>
        <v/>
      </c>
    </row>
    <row r="7071" spans="1:21" ht="14.4" customHeight="1" x14ac:dyDescent="0.3">
      <c r="A7071" t="s">
        <v>1639</v>
      </c>
      <c r="D7071" s="388">
        <f>ROWS(C$5:C7071)</f>
        <v>7067</v>
      </c>
      <c r="E7071" s="388" t="str">
        <f>IF(_xlfn.IFNA(VLOOKUP(A7071,$AG$3:$AH$83,2,FALSE),"")='11.1'!$D$5,TXM!D7071,"")</f>
        <v/>
      </c>
      <c r="F7071" t="str">
        <f>IFERROR(SMALL($E$5:$E$9000,ROWS($E$5:E7071)),"")</f>
        <v/>
      </c>
      <c r="I7071" s="371" t="s">
        <v>146</v>
      </c>
      <c r="J7071" t="s">
        <v>1005</v>
      </c>
      <c r="K7071" s="372">
        <v>73144</v>
      </c>
      <c r="L7071" s="388">
        <f>ROWS(K$5:K7071)</f>
        <v>7067</v>
      </c>
      <c r="M7071" s="388" t="str">
        <f>IF(_xlfn.IFNA(VLOOKUP(I7071,$AG$3:$AH$83,2,FALSE),"")='11.1'!$D$5,TXM!L7071,"")</f>
        <v/>
      </c>
      <c r="N7071" t="str">
        <f>IFERROR(SMALL($M$5:$M$9000,ROWS($M$5:M7071)),"")</f>
        <v/>
      </c>
      <c r="P7071" t="s">
        <v>1639</v>
      </c>
      <c r="S7071" s="388">
        <f>ROWS(R$5:R7071)</f>
        <v>7067</v>
      </c>
      <c r="T7071" s="388" t="str">
        <f>IF(_xlfn.IFNA(VLOOKUP(P7071,$AG$3:$AH$83,2,FALSE),"")='11.1'!$D$5,TXM!S7071,"")</f>
        <v/>
      </c>
      <c r="U7071" t="str">
        <f>IFERROR(SMALL($T$5:$T$9000,ROWS($T$5:T7071)),"")</f>
        <v/>
      </c>
    </row>
    <row r="7072" spans="1:21" ht="14.4" customHeight="1" x14ac:dyDescent="0.3">
      <c r="A7072" t="s">
        <v>1639</v>
      </c>
      <c r="D7072" s="388">
        <f>ROWS(C$5:C7072)</f>
        <v>7068</v>
      </c>
      <c r="E7072" s="388" t="str">
        <f>IF(_xlfn.IFNA(VLOOKUP(A7072,$AG$3:$AH$83,2,FALSE),"")='11.1'!$D$5,TXM!D7072,"")</f>
        <v/>
      </c>
      <c r="F7072" t="str">
        <f>IFERROR(SMALL($E$5:$E$9000,ROWS($E$5:E7072)),"")</f>
        <v/>
      </c>
      <c r="I7072" s="371" t="s">
        <v>146</v>
      </c>
      <c r="J7072" t="s">
        <v>1500</v>
      </c>
      <c r="K7072" s="372">
        <v>33097</v>
      </c>
      <c r="L7072" s="388">
        <f>ROWS(K$5:K7072)</f>
        <v>7068</v>
      </c>
      <c r="M7072" s="388" t="str">
        <f>IF(_xlfn.IFNA(VLOOKUP(I7072,$AG$3:$AH$83,2,FALSE),"")='11.1'!$D$5,TXM!L7072,"")</f>
        <v/>
      </c>
      <c r="N7072" t="str">
        <f>IFERROR(SMALL($M$5:$M$9000,ROWS($M$5:M7072)),"")</f>
        <v/>
      </c>
      <c r="P7072" t="s">
        <v>1639</v>
      </c>
      <c r="S7072" s="388">
        <f>ROWS(R$5:R7072)</f>
        <v>7068</v>
      </c>
      <c r="T7072" s="388" t="str">
        <f>IF(_xlfn.IFNA(VLOOKUP(P7072,$AG$3:$AH$83,2,FALSE),"")='11.1'!$D$5,TXM!S7072,"")</f>
        <v/>
      </c>
      <c r="U7072" t="str">
        <f>IFERROR(SMALL($T$5:$T$9000,ROWS($T$5:T7072)),"")</f>
        <v/>
      </c>
    </row>
    <row r="7073" spans="1:21" ht="14.4" customHeight="1" x14ac:dyDescent="0.3">
      <c r="A7073" t="s">
        <v>1639</v>
      </c>
      <c r="D7073" s="388">
        <f>ROWS(C$5:C7073)</f>
        <v>7069</v>
      </c>
      <c r="E7073" s="388" t="str">
        <f>IF(_xlfn.IFNA(VLOOKUP(A7073,$AG$3:$AH$83,2,FALSE),"")='11.1'!$D$5,TXM!D7073,"")</f>
        <v/>
      </c>
      <c r="F7073" t="str">
        <f>IFERROR(SMALL($E$5:$E$9000,ROWS($E$5:E7073)),"")</f>
        <v/>
      </c>
      <c r="I7073" s="371" t="s">
        <v>146</v>
      </c>
      <c r="J7073" t="s">
        <v>1285</v>
      </c>
      <c r="K7073" s="372">
        <v>22305</v>
      </c>
      <c r="L7073" s="388">
        <f>ROWS(K$5:K7073)</f>
        <v>7069</v>
      </c>
      <c r="M7073" s="388" t="str">
        <f>IF(_xlfn.IFNA(VLOOKUP(I7073,$AG$3:$AH$83,2,FALSE),"")='11.1'!$D$5,TXM!L7073,"")</f>
        <v/>
      </c>
      <c r="N7073" t="str">
        <f>IFERROR(SMALL($M$5:$M$9000,ROWS($M$5:M7073)),"")</f>
        <v/>
      </c>
      <c r="P7073" t="s">
        <v>1639</v>
      </c>
      <c r="S7073" s="388">
        <f>ROWS(R$5:R7073)</f>
        <v>7069</v>
      </c>
      <c r="T7073" s="388" t="str">
        <f>IF(_xlfn.IFNA(VLOOKUP(P7073,$AG$3:$AH$83,2,FALSE),"")='11.1'!$D$5,TXM!S7073,"")</f>
        <v/>
      </c>
      <c r="U7073" t="str">
        <f>IFERROR(SMALL($T$5:$T$9000,ROWS($T$5:T7073)),"")</f>
        <v/>
      </c>
    </row>
    <row r="7074" spans="1:21" ht="14.4" customHeight="1" x14ac:dyDescent="0.3">
      <c r="A7074" t="s">
        <v>1639</v>
      </c>
      <c r="D7074" s="388">
        <f>ROWS(C$5:C7074)</f>
        <v>7070</v>
      </c>
      <c r="E7074" s="388" t="str">
        <f>IF(_xlfn.IFNA(VLOOKUP(A7074,$AG$3:$AH$83,2,FALSE),"")='11.1'!$D$5,TXM!D7074,"")</f>
        <v/>
      </c>
      <c r="F7074" t="str">
        <f>IFERROR(SMALL($E$5:$E$9000,ROWS($E$5:E7074)),"")</f>
        <v/>
      </c>
      <c r="I7074" s="371" t="s">
        <v>146</v>
      </c>
      <c r="J7074" t="s">
        <v>817</v>
      </c>
      <c r="K7074" s="372">
        <v>10047</v>
      </c>
      <c r="L7074" s="388">
        <f>ROWS(K$5:K7074)</f>
        <v>7070</v>
      </c>
      <c r="M7074" s="388" t="str">
        <f>IF(_xlfn.IFNA(VLOOKUP(I7074,$AG$3:$AH$83,2,FALSE),"")='11.1'!$D$5,TXM!L7074,"")</f>
        <v/>
      </c>
      <c r="N7074" t="str">
        <f>IFERROR(SMALL($M$5:$M$9000,ROWS($M$5:M7074)),"")</f>
        <v/>
      </c>
      <c r="P7074" t="s">
        <v>1639</v>
      </c>
      <c r="S7074" s="388">
        <f>ROWS(R$5:R7074)</f>
        <v>7070</v>
      </c>
      <c r="T7074" s="388" t="str">
        <f>IF(_xlfn.IFNA(VLOOKUP(P7074,$AG$3:$AH$83,2,FALSE),"")='11.1'!$D$5,TXM!S7074,"")</f>
        <v/>
      </c>
      <c r="U7074" t="str">
        <f>IFERROR(SMALL($T$5:$T$9000,ROWS($T$5:T7074)),"")</f>
        <v/>
      </c>
    </row>
    <row r="7075" spans="1:21" ht="14.4" customHeight="1" x14ac:dyDescent="0.3">
      <c r="A7075" t="s">
        <v>1639</v>
      </c>
      <c r="D7075" s="388">
        <f>ROWS(C$5:C7075)</f>
        <v>7071</v>
      </c>
      <c r="E7075" s="388" t="str">
        <f>IF(_xlfn.IFNA(VLOOKUP(A7075,$AG$3:$AH$83,2,FALSE),"")='11.1'!$D$5,TXM!D7075,"")</f>
        <v/>
      </c>
      <c r="F7075" t="str">
        <f>IFERROR(SMALL($E$5:$E$9000,ROWS($E$5:E7075)),"")</f>
        <v/>
      </c>
      <c r="I7075" s="371" t="s">
        <v>146</v>
      </c>
      <c r="J7075" t="s">
        <v>823</v>
      </c>
      <c r="K7075" s="372">
        <v>9624</v>
      </c>
      <c r="L7075" s="388">
        <f>ROWS(K$5:K7075)</f>
        <v>7071</v>
      </c>
      <c r="M7075" s="388" t="str">
        <f>IF(_xlfn.IFNA(VLOOKUP(I7075,$AG$3:$AH$83,2,FALSE),"")='11.1'!$D$5,TXM!L7075,"")</f>
        <v/>
      </c>
      <c r="N7075" t="str">
        <f>IFERROR(SMALL($M$5:$M$9000,ROWS($M$5:M7075)),"")</f>
        <v/>
      </c>
      <c r="P7075" t="s">
        <v>1639</v>
      </c>
      <c r="S7075" s="388">
        <f>ROWS(R$5:R7075)</f>
        <v>7071</v>
      </c>
      <c r="T7075" s="388" t="str">
        <f>IF(_xlfn.IFNA(VLOOKUP(P7075,$AG$3:$AH$83,2,FALSE),"")='11.1'!$D$5,TXM!S7075,"")</f>
        <v/>
      </c>
      <c r="U7075" t="str">
        <f>IFERROR(SMALL($T$5:$T$9000,ROWS($T$5:T7075)),"")</f>
        <v/>
      </c>
    </row>
    <row r="7076" spans="1:21" ht="14.4" customHeight="1" x14ac:dyDescent="0.3">
      <c r="A7076" t="s">
        <v>1639</v>
      </c>
      <c r="D7076" s="388">
        <f>ROWS(C$5:C7076)</f>
        <v>7072</v>
      </c>
      <c r="E7076" s="388" t="str">
        <f>IF(_xlfn.IFNA(VLOOKUP(A7076,$AG$3:$AH$83,2,FALSE),"")='11.1'!$D$5,TXM!D7076,"")</f>
        <v/>
      </c>
      <c r="F7076" t="str">
        <f>IFERROR(SMALL($E$5:$E$9000,ROWS($E$5:E7076)),"")</f>
        <v/>
      </c>
      <c r="I7076" s="371" t="s">
        <v>146</v>
      </c>
      <c r="J7076" t="s">
        <v>861</v>
      </c>
      <c r="K7076" s="372">
        <v>7599</v>
      </c>
      <c r="L7076" s="388">
        <f>ROWS(K$5:K7076)</f>
        <v>7072</v>
      </c>
      <c r="M7076" s="388" t="str">
        <f>IF(_xlfn.IFNA(VLOOKUP(I7076,$AG$3:$AH$83,2,FALSE),"")='11.1'!$D$5,TXM!L7076,"")</f>
        <v/>
      </c>
      <c r="N7076" t="str">
        <f>IFERROR(SMALL($M$5:$M$9000,ROWS($M$5:M7076)),"")</f>
        <v/>
      </c>
      <c r="P7076" t="s">
        <v>1639</v>
      </c>
      <c r="S7076" s="388">
        <f>ROWS(R$5:R7076)</f>
        <v>7072</v>
      </c>
      <c r="T7076" s="388" t="str">
        <f>IF(_xlfn.IFNA(VLOOKUP(P7076,$AG$3:$AH$83,2,FALSE),"")='11.1'!$D$5,TXM!S7076,"")</f>
        <v/>
      </c>
      <c r="U7076" t="str">
        <f>IFERROR(SMALL($T$5:$T$9000,ROWS($T$5:T7076)),"")</f>
        <v/>
      </c>
    </row>
    <row r="7077" spans="1:21" ht="14.4" customHeight="1" x14ac:dyDescent="0.3">
      <c r="A7077" t="s">
        <v>1639</v>
      </c>
      <c r="D7077" s="388">
        <f>ROWS(C$5:C7077)</f>
        <v>7073</v>
      </c>
      <c r="E7077" s="388" t="str">
        <f>IF(_xlfn.IFNA(VLOOKUP(A7077,$AG$3:$AH$83,2,FALSE),"")='11.1'!$D$5,TXM!D7077,"")</f>
        <v/>
      </c>
      <c r="F7077" t="str">
        <f>IFERROR(SMALL($E$5:$E$9000,ROWS($E$5:E7077)),"")</f>
        <v/>
      </c>
      <c r="I7077" s="371" t="s">
        <v>146</v>
      </c>
      <c r="J7077" t="s">
        <v>999</v>
      </c>
      <c r="K7077" s="372">
        <v>6524</v>
      </c>
      <c r="L7077" s="388">
        <f>ROWS(K$5:K7077)</f>
        <v>7073</v>
      </c>
      <c r="M7077" s="388" t="str">
        <f>IF(_xlfn.IFNA(VLOOKUP(I7077,$AG$3:$AH$83,2,FALSE),"")='11.1'!$D$5,TXM!L7077,"")</f>
        <v/>
      </c>
      <c r="N7077" t="str">
        <f>IFERROR(SMALL($M$5:$M$9000,ROWS($M$5:M7077)),"")</f>
        <v/>
      </c>
      <c r="P7077" t="s">
        <v>1639</v>
      </c>
      <c r="S7077" s="388">
        <f>ROWS(R$5:R7077)</f>
        <v>7073</v>
      </c>
      <c r="T7077" s="388" t="str">
        <f>IF(_xlfn.IFNA(VLOOKUP(P7077,$AG$3:$AH$83,2,FALSE),"")='11.1'!$D$5,TXM!S7077,"")</f>
        <v/>
      </c>
      <c r="U7077" t="str">
        <f>IFERROR(SMALL($T$5:$T$9000,ROWS($T$5:T7077)),"")</f>
        <v/>
      </c>
    </row>
    <row r="7078" spans="1:21" ht="14.4" customHeight="1" x14ac:dyDescent="0.3">
      <c r="A7078" t="s">
        <v>1639</v>
      </c>
      <c r="D7078" s="388">
        <f>ROWS(C$5:C7078)</f>
        <v>7074</v>
      </c>
      <c r="E7078" s="388" t="str">
        <f>IF(_xlfn.IFNA(VLOOKUP(A7078,$AG$3:$AH$83,2,FALSE),"")='11.1'!$D$5,TXM!D7078,"")</f>
        <v/>
      </c>
      <c r="F7078" t="str">
        <f>IFERROR(SMALL($E$5:$E$9000,ROWS($E$5:E7078)),"")</f>
        <v/>
      </c>
      <c r="I7078" s="371" t="s">
        <v>146</v>
      </c>
      <c r="J7078" t="s">
        <v>805</v>
      </c>
      <c r="K7078" s="372">
        <v>5223</v>
      </c>
      <c r="L7078" s="388">
        <f>ROWS(K$5:K7078)</f>
        <v>7074</v>
      </c>
      <c r="M7078" s="388" t="str">
        <f>IF(_xlfn.IFNA(VLOOKUP(I7078,$AG$3:$AH$83,2,FALSE),"")='11.1'!$D$5,TXM!L7078,"")</f>
        <v/>
      </c>
      <c r="N7078" t="str">
        <f>IFERROR(SMALL($M$5:$M$9000,ROWS($M$5:M7078)),"")</f>
        <v/>
      </c>
      <c r="P7078" t="s">
        <v>1639</v>
      </c>
      <c r="S7078" s="388">
        <f>ROWS(R$5:R7078)</f>
        <v>7074</v>
      </c>
      <c r="T7078" s="388" t="str">
        <f>IF(_xlfn.IFNA(VLOOKUP(P7078,$AG$3:$AH$83,2,FALSE),"")='11.1'!$D$5,TXM!S7078,"")</f>
        <v/>
      </c>
      <c r="U7078" t="str">
        <f>IFERROR(SMALL($T$5:$T$9000,ROWS($T$5:T7078)),"")</f>
        <v/>
      </c>
    </row>
    <row r="7079" spans="1:21" ht="14.4" customHeight="1" x14ac:dyDescent="0.3">
      <c r="A7079" t="s">
        <v>1639</v>
      </c>
      <c r="D7079" s="388">
        <f>ROWS(C$5:C7079)</f>
        <v>7075</v>
      </c>
      <c r="E7079" s="388" t="str">
        <f>IF(_xlfn.IFNA(VLOOKUP(A7079,$AG$3:$AH$83,2,FALSE),"")='11.1'!$D$5,TXM!D7079,"")</f>
        <v/>
      </c>
      <c r="F7079" t="str">
        <f>IFERROR(SMALL($E$5:$E$9000,ROWS($E$5:E7079)),"")</f>
        <v/>
      </c>
      <c r="I7079" s="371" t="s">
        <v>146</v>
      </c>
      <c r="J7079" t="s">
        <v>845</v>
      </c>
      <c r="K7079" s="372">
        <v>3749</v>
      </c>
      <c r="L7079" s="388">
        <f>ROWS(K$5:K7079)</f>
        <v>7075</v>
      </c>
      <c r="M7079" s="388" t="str">
        <f>IF(_xlfn.IFNA(VLOOKUP(I7079,$AG$3:$AH$83,2,FALSE),"")='11.1'!$D$5,TXM!L7079,"")</f>
        <v/>
      </c>
      <c r="N7079" t="str">
        <f>IFERROR(SMALL($M$5:$M$9000,ROWS($M$5:M7079)),"")</f>
        <v/>
      </c>
      <c r="P7079" t="s">
        <v>1639</v>
      </c>
      <c r="S7079" s="388">
        <f>ROWS(R$5:R7079)</f>
        <v>7075</v>
      </c>
      <c r="T7079" s="388" t="str">
        <f>IF(_xlfn.IFNA(VLOOKUP(P7079,$AG$3:$AH$83,2,FALSE),"")='11.1'!$D$5,TXM!S7079,"")</f>
        <v/>
      </c>
      <c r="U7079" t="str">
        <f>IFERROR(SMALL($T$5:$T$9000,ROWS($T$5:T7079)),"")</f>
        <v/>
      </c>
    </row>
    <row r="7080" spans="1:21" ht="14.4" customHeight="1" x14ac:dyDescent="0.3">
      <c r="A7080" t="s">
        <v>1639</v>
      </c>
      <c r="D7080" s="388">
        <f>ROWS(C$5:C7080)</f>
        <v>7076</v>
      </c>
      <c r="E7080" s="388" t="str">
        <f>IF(_xlfn.IFNA(VLOOKUP(A7080,$AG$3:$AH$83,2,FALSE),"")='11.1'!$D$5,TXM!D7080,"")</f>
        <v/>
      </c>
      <c r="F7080" t="str">
        <f>IFERROR(SMALL($E$5:$E$9000,ROWS($E$5:E7080)),"")</f>
        <v/>
      </c>
      <c r="I7080" s="371" t="s">
        <v>146</v>
      </c>
      <c r="J7080" t="s">
        <v>795</v>
      </c>
      <c r="K7080" s="372">
        <v>3155</v>
      </c>
      <c r="L7080" s="388">
        <f>ROWS(K$5:K7080)</f>
        <v>7076</v>
      </c>
      <c r="M7080" s="388" t="str">
        <f>IF(_xlfn.IFNA(VLOOKUP(I7080,$AG$3:$AH$83,2,FALSE),"")='11.1'!$D$5,TXM!L7080,"")</f>
        <v/>
      </c>
      <c r="N7080" t="str">
        <f>IFERROR(SMALL($M$5:$M$9000,ROWS($M$5:M7080)),"")</f>
        <v/>
      </c>
      <c r="P7080" t="s">
        <v>1639</v>
      </c>
      <c r="S7080" s="388">
        <f>ROWS(R$5:R7080)</f>
        <v>7076</v>
      </c>
      <c r="T7080" s="388" t="str">
        <f>IF(_xlfn.IFNA(VLOOKUP(P7080,$AG$3:$AH$83,2,FALSE),"")='11.1'!$D$5,TXM!S7080,"")</f>
        <v/>
      </c>
      <c r="U7080" t="str">
        <f>IFERROR(SMALL($T$5:$T$9000,ROWS($T$5:T7080)),"")</f>
        <v/>
      </c>
    </row>
    <row r="7081" spans="1:21" ht="14.4" customHeight="1" x14ac:dyDescent="0.3">
      <c r="A7081" t="s">
        <v>1639</v>
      </c>
      <c r="D7081" s="388">
        <f>ROWS(C$5:C7081)</f>
        <v>7077</v>
      </c>
      <c r="E7081" s="388" t="str">
        <f>IF(_xlfn.IFNA(VLOOKUP(A7081,$AG$3:$AH$83,2,FALSE),"")='11.1'!$D$5,TXM!D7081,"")</f>
        <v/>
      </c>
      <c r="F7081" t="str">
        <f>IFERROR(SMALL($E$5:$E$9000,ROWS($E$5:E7081)),"")</f>
        <v/>
      </c>
      <c r="I7081" s="371" t="s">
        <v>146</v>
      </c>
      <c r="J7081" t="s">
        <v>827</v>
      </c>
      <c r="K7081" s="372">
        <v>3050</v>
      </c>
      <c r="L7081" s="388">
        <f>ROWS(K$5:K7081)</f>
        <v>7077</v>
      </c>
      <c r="M7081" s="388" t="str">
        <f>IF(_xlfn.IFNA(VLOOKUP(I7081,$AG$3:$AH$83,2,FALSE),"")='11.1'!$D$5,TXM!L7081,"")</f>
        <v/>
      </c>
      <c r="N7081" t="str">
        <f>IFERROR(SMALL($M$5:$M$9000,ROWS($M$5:M7081)),"")</f>
        <v/>
      </c>
      <c r="P7081" t="s">
        <v>1639</v>
      </c>
      <c r="S7081" s="388">
        <f>ROWS(R$5:R7081)</f>
        <v>7077</v>
      </c>
      <c r="T7081" s="388" t="str">
        <f>IF(_xlfn.IFNA(VLOOKUP(P7081,$AG$3:$AH$83,2,FALSE),"")='11.1'!$D$5,TXM!S7081,"")</f>
        <v/>
      </c>
      <c r="U7081" t="str">
        <f>IFERROR(SMALL($T$5:$T$9000,ROWS($T$5:T7081)),"")</f>
        <v/>
      </c>
    </row>
    <row r="7082" spans="1:21" ht="14.4" customHeight="1" x14ac:dyDescent="0.3">
      <c r="A7082" t="s">
        <v>1639</v>
      </c>
      <c r="D7082" s="388">
        <f>ROWS(C$5:C7082)</f>
        <v>7078</v>
      </c>
      <c r="E7082" s="388" t="str">
        <f>IF(_xlfn.IFNA(VLOOKUP(A7082,$AG$3:$AH$83,2,FALSE),"")='11.1'!$D$5,TXM!D7082,"")</f>
        <v/>
      </c>
      <c r="F7082" t="str">
        <f>IFERROR(SMALL($E$5:$E$9000,ROWS($E$5:E7082)),"")</f>
        <v/>
      </c>
      <c r="I7082" s="371" t="s">
        <v>146</v>
      </c>
      <c r="J7082" t="s">
        <v>1002</v>
      </c>
      <c r="K7082" s="372">
        <v>2852</v>
      </c>
      <c r="L7082" s="388">
        <f>ROWS(K$5:K7082)</f>
        <v>7078</v>
      </c>
      <c r="M7082" s="388" t="str">
        <f>IF(_xlfn.IFNA(VLOOKUP(I7082,$AG$3:$AH$83,2,FALSE),"")='11.1'!$D$5,TXM!L7082,"")</f>
        <v/>
      </c>
      <c r="N7082" t="str">
        <f>IFERROR(SMALL($M$5:$M$9000,ROWS($M$5:M7082)),"")</f>
        <v/>
      </c>
      <c r="P7082" t="s">
        <v>1639</v>
      </c>
      <c r="S7082" s="388">
        <f>ROWS(R$5:R7082)</f>
        <v>7078</v>
      </c>
      <c r="T7082" s="388" t="str">
        <f>IF(_xlfn.IFNA(VLOOKUP(P7082,$AG$3:$AH$83,2,FALSE),"")='11.1'!$D$5,TXM!S7082,"")</f>
        <v/>
      </c>
      <c r="U7082" t="str">
        <f>IFERROR(SMALL($T$5:$T$9000,ROWS($T$5:T7082)),"")</f>
        <v/>
      </c>
    </row>
    <row r="7083" spans="1:21" ht="14.4" customHeight="1" x14ac:dyDescent="0.3">
      <c r="A7083" t="s">
        <v>1639</v>
      </c>
      <c r="D7083" s="388">
        <f>ROWS(C$5:C7083)</f>
        <v>7079</v>
      </c>
      <c r="E7083" s="388" t="str">
        <f>IF(_xlfn.IFNA(VLOOKUP(A7083,$AG$3:$AH$83,2,FALSE),"")='11.1'!$D$5,TXM!D7083,"")</f>
        <v/>
      </c>
      <c r="F7083" t="str">
        <f>IFERROR(SMALL($E$5:$E$9000,ROWS($E$5:E7083)),"")</f>
        <v/>
      </c>
      <c r="I7083" s="371" t="s">
        <v>146</v>
      </c>
      <c r="J7083" t="s">
        <v>99</v>
      </c>
      <c r="K7083" s="372">
        <v>2343</v>
      </c>
      <c r="L7083" s="388">
        <f>ROWS(K$5:K7083)</f>
        <v>7079</v>
      </c>
      <c r="M7083" s="388" t="str">
        <f>IF(_xlfn.IFNA(VLOOKUP(I7083,$AG$3:$AH$83,2,FALSE),"")='11.1'!$D$5,TXM!L7083,"")</f>
        <v/>
      </c>
      <c r="N7083" t="str">
        <f>IFERROR(SMALL($M$5:$M$9000,ROWS($M$5:M7083)),"")</f>
        <v/>
      </c>
      <c r="P7083" t="s">
        <v>1639</v>
      </c>
      <c r="S7083" s="388">
        <f>ROWS(R$5:R7083)</f>
        <v>7079</v>
      </c>
      <c r="T7083" s="388" t="str">
        <f>IF(_xlfn.IFNA(VLOOKUP(P7083,$AG$3:$AH$83,2,FALSE),"")='11.1'!$D$5,TXM!S7083,"")</f>
        <v/>
      </c>
      <c r="U7083" t="str">
        <f>IFERROR(SMALL($T$5:$T$9000,ROWS($T$5:T7083)),"")</f>
        <v/>
      </c>
    </row>
    <row r="7084" spans="1:21" ht="14.4" customHeight="1" x14ac:dyDescent="0.3">
      <c r="A7084" t="s">
        <v>1639</v>
      </c>
      <c r="D7084" s="388">
        <f>ROWS(C$5:C7084)</f>
        <v>7080</v>
      </c>
      <c r="E7084" s="388" t="str">
        <f>IF(_xlfn.IFNA(VLOOKUP(A7084,$AG$3:$AH$83,2,FALSE),"")='11.1'!$D$5,TXM!D7084,"")</f>
        <v/>
      </c>
      <c r="F7084" t="str">
        <f>IFERROR(SMALL($E$5:$E$9000,ROWS($E$5:E7084)),"")</f>
        <v/>
      </c>
      <c r="I7084" s="371" t="s">
        <v>146</v>
      </c>
      <c r="J7084" t="s">
        <v>859</v>
      </c>
      <c r="K7084" s="372">
        <v>2230</v>
      </c>
      <c r="L7084" s="388">
        <f>ROWS(K$5:K7084)</f>
        <v>7080</v>
      </c>
      <c r="M7084" s="388" t="str">
        <f>IF(_xlfn.IFNA(VLOOKUP(I7084,$AG$3:$AH$83,2,FALSE),"")='11.1'!$D$5,TXM!L7084,"")</f>
        <v/>
      </c>
      <c r="N7084" t="str">
        <f>IFERROR(SMALL($M$5:$M$9000,ROWS($M$5:M7084)),"")</f>
        <v/>
      </c>
      <c r="P7084" t="s">
        <v>1639</v>
      </c>
      <c r="S7084" s="388">
        <f>ROWS(R$5:R7084)</f>
        <v>7080</v>
      </c>
      <c r="T7084" s="388" t="str">
        <f>IF(_xlfn.IFNA(VLOOKUP(P7084,$AG$3:$AH$83,2,FALSE),"")='11.1'!$D$5,TXM!S7084,"")</f>
        <v/>
      </c>
      <c r="U7084" t="str">
        <f>IFERROR(SMALL($T$5:$T$9000,ROWS($T$5:T7084)),"")</f>
        <v/>
      </c>
    </row>
    <row r="7085" spans="1:21" ht="14.4" customHeight="1" x14ac:dyDescent="0.3">
      <c r="A7085" t="s">
        <v>1639</v>
      </c>
      <c r="D7085" s="388">
        <f>ROWS(C$5:C7085)</f>
        <v>7081</v>
      </c>
      <c r="E7085" s="388" t="str">
        <f>IF(_xlfn.IFNA(VLOOKUP(A7085,$AG$3:$AH$83,2,FALSE),"")='11.1'!$D$5,TXM!D7085,"")</f>
        <v/>
      </c>
      <c r="F7085" t="str">
        <f>IFERROR(SMALL($E$5:$E$9000,ROWS($E$5:E7085)),"")</f>
        <v/>
      </c>
      <c r="I7085" s="371" t="s">
        <v>146</v>
      </c>
      <c r="J7085" t="s">
        <v>849</v>
      </c>
      <c r="K7085" s="372">
        <v>1681</v>
      </c>
      <c r="L7085" s="388">
        <f>ROWS(K$5:K7085)</f>
        <v>7081</v>
      </c>
      <c r="M7085" s="388" t="str">
        <f>IF(_xlfn.IFNA(VLOOKUP(I7085,$AG$3:$AH$83,2,FALSE),"")='11.1'!$D$5,TXM!L7085,"")</f>
        <v/>
      </c>
      <c r="N7085" t="str">
        <f>IFERROR(SMALL($M$5:$M$9000,ROWS($M$5:M7085)),"")</f>
        <v/>
      </c>
      <c r="P7085" t="s">
        <v>1639</v>
      </c>
      <c r="S7085" s="388">
        <f>ROWS(R$5:R7085)</f>
        <v>7081</v>
      </c>
      <c r="T7085" s="388" t="str">
        <f>IF(_xlfn.IFNA(VLOOKUP(P7085,$AG$3:$AH$83,2,FALSE),"")='11.1'!$D$5,TXM!S7085,"")</f>
        <v/>
      </c>
      <c r="U7085" t="str">
        <f>IFERROR(SMALL($T$5:$T$9000,ROWS($T$5:T7085)),"")</f>
        <v/>
      </c>
    </row>
    <row r="7086" spans="1:21" ht="14.4" customHeight="1" x14ac:dyDescent="0.3">
      <c r="A7086" t="s">
        <v>1639</v>
      </c>
      <c r="D7086" s="388">
        <f>ROWS(C$5:C7086)</f>
        <v>7082</v>
      </c>
      <c r="E7086" s="388" t="str">
        <f>IF(_xlfn.IFNA(VLOOKUP(A7086,$AG$3:$AH$83,2,FALSE),"")='11.1'!$D$5,TXM!D7086,"")</f>
        <v/>
      </c>
      <c r="F7086" t="str">
        <f>IFERROR(SMALL($E$5:$E$9000,ROWS($E$5:E7086)),"")</f>
        <v/>
      </c>
      <c r="I7086" s="371" t="s">
        <v>146</v>
      </c>
      <c r="J7086" t="s">
        <v>869</v>
      </c>
      <c r="K7086" s="372">
        <v>1392</v>
      </c>
      <c r="L7086" s="388">
        <f>ROWS(K$5:K7086)</f>
        <v>7082</v>
      </c>
      <c r="M7086" s="388" t="str">
        <f>IF(_xlfn.IFNA(VLOOKUP(I7086,$AG$3:$AH$83,2,FALSE),"")='11.1'!$D$5,TXM!L7086,"")</f>
        <v/>
      </c>
      <c r="N7086" t="str">
        <f>IFERROR(SMALL($M$5:$M$9000,ROWS($M$5:M7086)),"")</f>
        <v/>
      </c>
      <c r="P7086" t="s">
        <v>1639</v>
      </c>
      <c r="S7086" s="388">
        <f>ROWS(R$5:R7086)</f>
        <v>7082</v>
      </c>
      <c r="T7086" s="388" t="str">
        <f>IF(_xlfn.IFNA(VLOOKUP(P7086,$AG$3:$AH$83,2,FALSE),"")='11.1'!$D$5,TXM!S7086,"")</f>
        <v/>
      </c>
      <c r="U7086" t="str">
        <f>IFERROR(SMALL($T$5:$T$9000,ROWS($T$5:T7086)),"")</f>
        <v/>
      </c>
    </row>
    <row r="7087" spans="1:21" ht="14.4" customHeight="1" x14ac:dyDescent="0.3">
      <c r="A7087" t="s">
        <v>1639</v>
      </c>
      <c r="D7087" s="388">
        <f>ROWS(C$5:C7087)</f>
        <v>7083</v>
      </c>
      <c r="E7087" s="388" t="str">
        <f>IF(_xlfn.IFNA(VLOOKUP(A7087,$AG$3:$AH$83,2,FALSE),"")='11.1'!$D$5,TXM!D7087,"")</f>
        <v/>
      </c>
      <c r="F7087" t="str">
        <f>IFERROR(SMALL($E$5:$E$9000,ROWS($E$5:E7087)),"")</f>
        <v/>
      </c>
      <c r="I7087" s="371" t="s">
        <v>146</v>
      </c>
      <c r="J7087" t="s">
        <v>1275</v>
      </c>
      <c r="K7087" s="372">
        <v>1264</v>
      </c>
      <c r="L7087" s="388">
        <f>ROWS(K$5:K7087)</f>
        <v>7083</v>
      </c>
      <c r="M7087" s="388" t="str">
        <f>IF(_xlfn.IFNA(VLOOKUP(I7087,$AG$3:$AH$83,2,FALSE),"")='11.1'!$D$5,TXM!L7087,"")</f>
        <v/>
      </c>
      <c r="N7087" t="str">
        <f>IFERROR(SMALL($M$5:$M$9000,ROWS($M$5:M7087)),"")</f>
        <v/>
      </c>
      <c r="P7087" t="s">
        <v>1639</v>
      </c>
      <c r="S7087" s="388">
        <f>ROWS(R$5:R7087)</f>
        <v>7083</v>
      </c>
      <c r="T7087" s="388" t="str">
        <f>IF(_xlfn.IFNA(VLOOKUP(P7087,$AG$3:$AH$83,2,FALSE),"")='11.1'!$D$5,TXM!S7087,"")</f>
        <v/>
      </c>
      <c r="U7087" t="str">
        <f>IFERROR(SMALL($T$5:$T$9000,ROWS($T$5:T7087)),"")</f>
        <v/>
      </c>
    </row>
    <row r="7088" spans="1:21" ht="14.4" customHeight="1" x14ac:dyDescent="0.3">
      <c r="A7088" t="s">
        <v>1639</v>
      </c>
      <c r="D7088" s="388">
        <f>ROWS(C$5:C7088)</f>
        <v>7084</v>
      </c>
      <c r="E7088" s="388" t="str">
        <f>IF(_xlfn.IFNA(VLOOKUP(A7088,$AG$3:$AH$83,2,FALSE),"")='11.1'!$D$5,TXM!D7088,"")</f>
        <v/>
      </c>
      <c r="F7088" t="str">
        <f>IFERROR(SMALL($E$5:$E$9000,ROWS($E$5:E7088)),"")</f>
        <v/>
      </c>
      <c r="I7088" s="371" t="s">
        <v>146</v>
      </c>
      <c r="J7088" t="s">
        <v>825</v>
      </c>
      <c r="K7088" s="372">
        <v>801</v>
      </c>
      <c r="L7088" s="388">
        <f>ROWS(K$5:K7088)</f>
        <v>7084</v>
      </c>
      <c r="M7088" s="388" t="str">
        <f>IF(_xlfn.IFNA(VLOOKUP(I7088,$AG$3:$AH$83,2,FALSE),"")='11.1'!$D$5,TXM!L7088,"")</f>
        <v/>
      </c>
      <c r="N7088" t="str">
        <f>IFERROR(SMALL($M$5:$M$9000,ROWS($M$5:M7088)),"")</f>
        <v/>
      </c>
      <c r="P7088" t="s">
        <v>1639</v>
      </c>
      <c r="S7088" s="388">
        <f>ROWS(R$5:R7088)</f>
        <v>7084</v>
      </c>
      <c r="T7088" s="388" t="str">
        <f>IF(_xlfn.IFNA(VLOOKUP(P7088,$AG$3:$AH$83,2,FALSE),"")='11.1'!$D$5,TXM!S7088,"")</f>
        <v/>
      </c>
      <c r="U7088" t="str">
        <f>IFERROR(SMALL($T$5:$T$9000,ROWS($T$5:T7088)),"")</f>
        <v/>
      </c>
    </row>
    <row r="7089" spans="1:21" ht="14.4" customHeight="1" x14ac:dyDescent="0.3">
      <c r="A7089" t="s">
        <v>1639</v>
      </c>
      <c r="D7089" s="388">
        <f>ROWS(C$5:C7089)</f>
        <v>7085</v>
      </c>
      <c r="E7089" s="388" t="str">
        <f>IF(_xlfn.IFNA(VLOOKUP(A7089,$AG$3:$AH$83,2,FALSE),"")='11.1'!$D$5,TXM!D7089,"")</f>
        <v/>
      </c>
      <c r="F7089" t="str">
        <f>IFERROR(SMALL($E$5:$E$9000,ROWS($E$5:E7089)),"")</f>
        <v/>
      </c>
      <c r="I7089" s="371" t="s">
        <v>146</v>
      </c>
      <c r="J7089" t="s">
        <v>789</v>
      </c>
      <c r="K7089" s="372">
        <v>767</v>
      </c>
      <c r="L7089" s="388">
        <f>ROWS(K$5:K7089)</f>
        <v>7085</v>
      </c>
      <c r="M7089" s="388" t="str">
        <f>IF(_xlfn.IFNA(VLOOKUP(I7089,$AG$3:$AH$83,2,FALSE),"")='11.1'!$D$5,TXM!L7089,"")</f>
        <v/>
      </c>
      <c r="N7089" t="str">
        <f>IFERROR(SMALL($M$5:$M$9000,ROWS($M$5:M7089)),"")</f>
        <v/>
      </c>
      <c r="P7089" t="s">
        <v>1639</v>
      </c>
      <c r="S7089" s="388">
        <f>ROWS(R$5:R7089)</f>
        <v>7085</v>
      </c>
      <c r="T7089" s="388" t="str">
        <f>IF(_xlfn.IFNA(VLOOKUP(P7089,$AG$3:$AH$83,2,FALSE),"")='11.1'!$D$5,TXM!S7089,"")</f>
        <v/>
      </c>
      <c r="U7089" t="str">
        <f>IFERROR(SMALL($T$5:$T$9000,ROWS($T$5:T7089)),"")</f>
        <v/>
      </c>
    </row>
    <row r="7090" spans="1:21" ht="14.4" customHeight="1" x14ac:dyDescent="0.3">
      <c r="A7090" t="s">
        <v>1639</v>
      </c>
      <c r="D7090" s="388">
        <f>ROWS(C$5:C7090)</f>
        <v>7086</v>
      </c>
      <c r="E7090" s="388" t="str">
        <f>IF(_xlfn.IFNA(VLOOKUP(A7090,$AG$3:$AH$83,2,FALSE),"")='11.1'!$D$5,TXM!D7090,"")</f>
        <v/>
      </c>
      <c r="F7090" t="str">
        <f>IFERROR(SMALL($E$5:$E$9000,ROWS($E$5:E7090)),"")</f>
        <v/>
      </c>
      <c r="I7090" s="371" t="s">
        <v>146</v>
      </c>
      <c r="J7090" t="s">
        <v>873</v>
      </c>
      <c r="K7090" s="372">
        <v>619</v>
      </c>
      <c r="L7090" s="388">
        <f>ROWS(K$5:K7090)</f>
        <v>7086</v>
      </c>
      <c r="M7090" s="388" t="str">
        <f>IF(_xlfn.IFNA(VLOOKUP(I7090,$AG$3:$AH$83,2,FALSE),"")='11.1'!$D$5,TXM!L7090,"")</f>
        <v/>
      </c>
      <c r="N7090" t="str">
        <f>IFERROR(SMALL($M$5:$M$9000,ROWS($M$5:M7090)),"")</f>
        <v/>
      </c>
      <c r="P7090" t="s">
        <v>1639</v>
      </c>
      <c r="S7090" s="388">
        <f>ROWS(R$5:R7090)</f>
        <v>7086</v>
      </c>
      <c r="T7090" s="388" t="str">
        <f>IF(_xlfn.IFNA(VLOOKUP(P7090,$AG$3:$AH$83,2,FALSE),"")='11.1'!$D$5,TXM!S7090,"")</f>
        <v/>
      </c>
      <c r="U7090" t="str">
        <f>IFERROR(SMALL($T$5:$T$9000,ROWS($T$5:T7090)),"")</f>
        <v/>
      </c>
    </row>
    <row r="7091" spans="1:21" ht="14.4" customHeight="1" x14ac:dyDescent="0.3">
      <c r="A7091" t="s">
        <v>1639</v>
      </c>
      <c r="D7091" s="388">
        <f>ROWS(C$5:C7091)</f>
        <v>7087</v>
      </c>
      <c r="E7091" s="388" t="str">
        <f>IF(_xlfn.IFNA(VLOOKUP(A7091,$AG$3:$AH$83,2,FALSE),"")='11.1'!$D$5,TXM!D7091,"")</f>
        <v/>
      </c>
      <c r="F7091" t="str">
        <f>IFERROR(SMALL($E$5:$E$9000,ROWS($E$5:E7091)),"")</f>
        <v/>
      </c>
      <c r="I7091" s="371" t="s">
        <v>146</v>
      </c>
      <c r="J7091" t="s">
        <v>91</v>
      </c>
      <c r="K7091" s="372">
        <v>477</v>
      </c>
      <c r="L7091" s="388">
        <f>ROWS(K$5:K7091)</f>
        <v>7087</v>
      </c>
      <c r="M7091" s="388" t="str">
        <f>IF(_xlfn.IFNA(VLOOKUP(I7091,$AG$3:$AH$83,2,FALSE),"")='11.1'!$D$5,TXM!L7091,"")</f>
        <v/>
      </c>
      <c r="N7091" t="str">
        <f>IFERROR(SMALL($M$5:$M$9000,ROWS($M$5:M7091)),"")</f>
        <v/>
      </c>
      <c r="P7091" t="s">
        <v>1639</v>
      </c>
      <c r="S7091" s="388">
        <f>ROWS(R$5:R7091)</f>
        <v>7087</v>
      </c>
      <c r="T7091" s="388" t="str">
        <f>IF(_xlfn.IFNA(VLOOKUP(P7091,$AG$3:$AH$83,2,FALSE),"")='11.1'!$D$5,TXM!S7091,"")</f>
        <v/>
      </c>
      <c r="U7091" t="str">
        <f>IFERROR(SMALL($T$5:$T$9000,ROWS($T$5:T7091)),"")</f>
        <v/>
      </c>
    </row>
    <row r="7092" spans="1:21" ht="14.4" customHeight="1" x14ac:dyDescent="0.3">
      <c r="A7092" t="s">
        <v>1639</v>
      </c>
      <c r="D7092" s="388">
        <f>ROWS(C$5:C7092)</f>
        <v>7088</v>
      </c>
      <c r="E7092" s="388" t="str">
        <f>IF(_xlfn.IFNA(VLOOKUP(A7092,$AG$3:$AH$83,2,FALSE),"")='11.1'!$D$5,TXM!D7092,"")</f>
        <v/>
      </c>
      <c r="F7092" t="str">
        <f>IFERROR(SMALL($E$5:$E$9000,ROWS($E$5:E7092)),"")</f>
        <v/>
      </c>
      <c r="I7092" s="371" t="s">
        <v>146</v>
      </c>
      <c r="J7092" t="s">
        <v>847</v>
      </c>
      <c r="K7092" s="372">
        <v>444</v>
      </c>
      <c r="L7092" s="388">
        <f>ROWS(K$5:K7092)</f>
        <v>7088</v>
      </c>
      <c r="M7092" s="388" t="str">
        <f>IF(_xlfn.IFNA(VLOOKUP(I7092,$AG$3:$AH$83,2,FALSE),"")='11.1'!$D$5,TXM!L7092,"")</f>
        <v/>
      </c>
      <c r="N7092" t="str">
        <f>IFERROR(SMALL($M$5:$M$9000,ROWS($M$5:M7092)),"")</f>
        <v/>
      </c>
      <c r="P7092" t="s">
        <v>1639</v>
      </c>
      <c r="S7092" s="388">
        <f>ROWS(R$5:R7092)</f>
        <v>7088</v>
      </c>
      <c r="T7092" s="388" t="str">
        <f>IF(_xlfn.IFNA(VLOOKUP(P7092,$AG$3:$AH$83,2,FALSE),"")='11.1'!$D$5,TXM!S7092,"")</f>
        <v/>
      </c>
      <c r="U7092" t="str">
        <f>IFERROR(SMALL($T$5:$T$9000,ROWS($T$5:T7092)),"")</f>
        <v/>
      </c>
    </row>
    <row r="7093" spans="1:21" ht="14.4" customHeight="1" x14ac:dyDescent="0.3">
      <c r="A7093" t="s">
        <v>1639</v>
      </c>
      <c r="D7093" s="388">
        <f>ROWS(C$5:C7093)</f>
        <v>7089</v>
      </c>
      <c r="E7093" s="388" t="str">
        <f>IF(_xlfn.IFNA(VLOOKUP(A7093,$AG$3:$AH$83,2,FALSE),"")='11.1'!$D$5,TXM!D7093,"")</f>
        <v/>
      </c>
      <c r="F7093" t="str">
        <f>IFERROR(SMALL($E$5:$E$9000,ROWS($E$5:E7093)),"")</f>
        <v/>
      </c>
      <c r="I7093" s="371" t="s">
        <v>146</v>
      </c>
      <c r="J7093" t="s">
        <v>102</v>
      </c>
      <c r="K7093" s="372">
        <v>432</v>
      </c>
      <c r="L7093" s="388">
        <f>ROWS(K$5:K7093)</f>
        <v>7089</v>
      </c>
      <c r="M7093" s="388" t="str">
        <f>IF(_xlfn.IFNA(VLOOKUP(I7093,$AG$3:$AH$83,2,FALSE),"")='11.1'!$D$5,TXM!L7093,"")</f>
        <v/>
      </c>
      <c r="N7093" t="str">
        <f>IFERROR(SMALL($M$5:$M$9000,ROWS($M$5:M7093)),"")</f>
        <v/>
      </c>
      <c r="P7093" t="s">
        <v>1639</v>
      </c>
      <c r="S7093" s="388">
        <f>ROWS(R$5:R7093)</f>
        <v>7089</v>
      </c>
      <c r="T7093" s="388" t="str">
        <f>IF(_xlfn.IFNA(VLOOKUP(P7093,$AG$3:$AH$83,2,FALSE),"")='11.1'!$D$5,TXM!S7093,"")</f>
        <v/>
      </c>
      <c r="U7093" t="str">
        <f>IFERROR(SMALL($T$5:$T$9000,ROWS($T$5:T7093)),"")</f>
        <v/>
      </c>
    </row>
    <row r="7094" spans="1:21" ht="14.4" customHeight="1" x14ac:dyDescent="0.3">
      <c r="A7094" t="s">
        <v>1639</v>
      </c>
      <c r="D7094" s="388">
        <f>ROWS(C$5:C7094)</f>
        <v>7090</v>
      </c>
      <c r="E7094" s="388" t="str">
        <f>IF(_xlfn.IFNA(VLOOKUP(A7094,$AG$3:$AH$83,2,FALSE),"")='11.1'!$D$5,TXM!D7094,"")</f>
        <v/>
      </c>
      <c r="F7094" t="str">
        <f>IFERROR(SMALL($E$5:$E$9000,ROWS($E$5:E7094)),"")</f>
        <v/>
      </c>
      <c r="I7094" s="371" t="s">
        <v>146</v>
      </c>
      <c r="J7094" t="s">
        <v>773</v>
      </c>
      <c r="K7094" s="372">
        <v>255</v>
      </c>
      <c r="L7094" s="388">
        <f>ROWS(K$5:K7094)</f>
        <v>7090</v>
      </c>
      <c r="M7094" s="388" t="str">
        <f>IF(_xlfn.IFNA(VLOOKUP(I7094,$AG$3:$AH$83,2,FALSE),"")='11.1'!$D$5,TXM!L7094,"")</f>
        <v/>
      </c>
      <c r="N7094" t="str">
        <f>IFERROR(SMALL($M$5:$M$9000,ROWS($M$5:M7094)),"")</f>
        <v/>
      </c>
      <c r="P7094" t="s">
        <v>1639</v>
      </c>
      <c r="S7094" s="388">
        <f>ROWS(R$5:R7094)</f>
        <v>7090</v>
      </c>
      <c r="T7094" s="388" t="str">
        <f>IF(_xlfn.IFNA(VLOOKUP(P7094,$AG$3:$AH$83,2,FALSE),"")='11.1'!$D$5,TXM!S7094,"")</f>
        <v/>
      </c>
      <c r="U7094" t="str">
        <f>IFERROR(SMALL($T$5:$T$9000,ROWS($T$5:T7094)),"")</f>
        <v/>
      </c>
    </row>
    <row r="7095" spans="1:21" ht="14.4" customHeight="1" x14ac:dyDescent="0.3">
      <c r="A7095" t="s">
        <v>1639</v>
      </c>
      <c r="D7095" s="388">
        <f>ROWS(C$5:C7095)</f>
        <v>7091</v>
      </c>
      <c r="E7095" s="388" t="str">
        <f>IF(_xlfn.IFNA(VLOOKUP(A7095,$AG$3:$AH$83,2,FALSE),"")='11.1'!$D$5,TXM!D7095,"")</f>
        <v/>
      </c>
      <c r="F7095" t="str">
        <f>IFERROR(SMALL($E$5:$E$9000,ROWS($E$5:E7095)),"")</f>
        <v/>
      </c>
      <c r="I7095" s="371" t="s">
        <v>146</v>
      </c>
      <c r="J7095" t="s">
        <v>1240</v>
      </c>
      <c r="K7095" s="372">
        <v>217</v>
      </c>
      <c r="L7095" s="388">
        <f>ROWS(K$5:K7095)</f>
        <v>7091</v>
      </c>
      <c r="M7095" s="388" t="str">
        <f>IF(_xlfn.IFNA(VLOOKUP(I7095,$AG$3:$AH$83,2,FALSE),"")='11.1'!$D$5,TXM!L7095,"")</f>
        <v/>
      </c>
      <c r="N7095" t="str">
        <f>IFERROR(SMALL($M$5:$M$9000,ROWS($M$5:M7095)),"")</f>
        <v/>
      </c>
      <c r="P7095" t="s">
        <v>1639</v>
      </c>
      <c r="S7095" s="388">
        <f>ROWS(R$5:R7095)</f>
        <v>7091</v>
      </c>
      <c r="T7095" s="388" t="str">
        <f>IF(_xlfn.IFNA(VLOOKUP(P7095,$AG$3:$AH$83,2,FALSE),"")='11.1'!$D$5,TXM!S7095,"")</f>
        <v/>
      </c>
      <c r="U7095" t="str">
        <f>IFERROR(SMALL($T$5:$T$9000,ROWS($T$5:T7095)),"")</f>
        <v/>
      </c>
    </row>
    <row r="7096" spans="1:21" ht="14.4" customHeight="1" x14ac:dyDescent="0.3">
      <c r="A7096" t="s">
        <v>1639</v>
      </c>
      <c r="D7096" s="388">
        <f>ROWS(C$5:C7096)</f>
        <v>7092</v>
      </c>
      <c r="E7096" s="388" t="str">
        <f>IF(_xlfn.IFNA(VLOOKUP(A7096,$AG$3:$AH$83,2,FALSE),"")='11.1'!$D$5,TXM!D7096,"")</f>
        <v/>
      </c>
      <c r="F7096" t="str">
        <f>IFERROR(SMALL($E$5:$E$9000,ROWS($E$5:E7096)),"")</f>
        <v/>
      </c>
      <c r="I7096" s="371" t="s">
        <v>146</v>
      </c>
      <c r="J7096" t="s">
        <v>779</v>
      </c>
      <c r="K7096" s="372">
        <v>151</v>
      </c>
      <c r="L7096" s="388">
        <f>ROWS(K$5:K7096)</f>
        <v>7092</v>
      </c>
      <c r="M7096" s="388" t="str">
        <f>IF(_xlfn.IFNA(VLOOKUP(I7096,$AG$3:$AH$83,2,FALSE),"")='11.1'!$D$5,TXM!L7096,"")</f>
        <v/>
      </c>
      <c r="N7096" t="str">
        <f>IFERROR(SMALL($M$5:$M$9000,ROWS($M$5:M7096)),"")</f>
        <v/>
      </c>
      <c r="P7096" t="s">
        <v>1639</v>
      </c>
      <c r="S7096" s="388">
        <f>ROWS(R$5:R7096)</f>
        <v>7092</v>
      </c>
      <c r="T7096" s="388" t="str">
        <f>IF(_xlfn.IFNA(VLOOKUP(P7096,$AG$3:$AH$83,2,FALSE),"")='11.1'!$D$5,TXM!S7096,"")</f>
        <v/>
      </c>
      <c r="U7096" t="str">
        <f>IFERROR(SMALL($T$5:$T$9000,ROWS($T$5:T7096)),"")</f>
        <v/>
      </c>
    </row>
    <row r="7097" spans="1:21" ht="14.4" customHeight="1" x14ac:dyDescent="0.3">
      <c r="A7097" t="s">
        <v>1639</v>
      </c>
      <c r="D7097" s="388">
        <f>ROWS(C$5:C7097)</f>
        <v>7093</v>
      </c>
      <c r="E7097" s="388" t="str">
        <f>IF(_xlfn.IFNA(VLOOKUP(A7097,$AG$3:$AH$83,2,FALSE),"")='11.1'!$D$5,TXM!D7097,"")</f>
        <v/>
      </c>
      <c r="F7097" t="str">
        <f>IFERROR(SMALL($E$5:$E$9000,ROWS($E$5:E7097)),"")</f>
        <v/>
      </c>
      <c r="I7097" s="371" t="s">
        <v>146</v>
      </c>
      <c r="J7097" t="s">
        <v>1434</v>
      </c>
      <c r="K7097" s="372">
        <v>98</v>
      </c>
      <c r="L7097" s="388">
        <f>ROWS(K$5:K7097)</f>
        <v>7093</v>
      </c>
      <c r="M7097" s="388" t="str">
        <f>IF(_xlfn.IFNA(VLOOKUP(I7097,$AG$3:$AH$83,2,FALSE),"")='11.1'!$D$5,TXM!L7097,"")</f>
        <v/>
      </c>
      <c r="N7097" t="str">
        <f>IFERROR(SMALL($M$5:$M$9000,ROWS($M$5:M7097)),"")</f>
        <v/>
      </c>
      <c r="P7097" t="s">
        <v>1639</v>
      </c>
      <c r="S7097" s="388">
        <f>ROWS(R$5:R7097)</f>
        <v>7093</v>
      </c>
      <c r="T7097" s="388" t="str">
        <f>IF(_xlfn.IFNA(VLOOKUP(P7097,$AG$3:$AH$83,2,FALSE),"")='11.1'!$D$5,TXM!S7097,"")</f>
        <v/>
      </c>
      <c r="U7097" t="str">
        <f>IFERROR(SMALL($T$5:$T$9000,ROWS($T$5:T7097)),"")</f>
        <v/>
      </c>
    </row>
    <row r="7098" spans="1:21" ht="14.4" customHeight="1" x14ac:dyDescent="0.3">
      <c r="A7098" t="s">
        <v>1639</v>
      </c>
      <c r="D7098" s="388">
        <f>ROWS(C$5:C7098)</f>
        <v>7094</v>
      </c>
      <c r="E7098" s="388" t="str">
        <f>IF(_xlfn.IFNA(VLOOKUP(A7098,$AG$3:$AH$83,2,FALSE),"")='11.1'!$D$5,TXM!D7098,"")</f>
        <v/>
      </c>
      <c r="F7098" t="str">
        <f>IFERROR(SMALL($E$5:$E$9000,ROWS($E$5:E7098)),"")</f>
        <v/>
      </c>
      <c r="I7098" s="371" t="s">
        <v>146</v>
      </c>
      <c r="J7098" t="s">
        <v>94</v>
      </c>
      <c r="K7098" s="372">
        <v>85</v>
      </c>
      <c r="L7098" s="388">
        <f>ROWS(K$5:K7098)</f>
        <v>7094</v>
      </c>
      <c r="M7098" s="388" t="str">
        <f>IF(_xlfn.IFNA(VLOOKUP(I7098,$AG$3:$AH$83,2,FALSE),"")='11.1'!$D$5,TXM!L7098,"")</f>
        <v/>
      </c>
      <c r="N7098" t="str">
        <f>IFERROR(SMALL($M$5:$M$9000,ROWS($M$5:M7098)),"")</f>
        <v/>
      </c>
      <c r="P7098" t="s">
        <v>1639</v>
      </c>
      <c r="S7098" s="388">
        <f>ROWS(R$5:R7098)</f>
        <v>7094</v>
      </c>
      <c r="T7098" s="388" t="str">
        <f>IF(_xlfn.IFNA(VLOOKUP(P7098,$AG$3:$AH$83,2,FALSE),"")='11.1'!$D$5,TXM!S7098,"")</f>
        <v/>
      </c>
      <c r="U7098" t="str">
        <f>IFERROR(SMALL($T$5:$T$9000,ROWS($T$5:T7098)),"")</f>
        <v/>
      </c>
    </row>
    <row r="7099" spans="1:21" ht="14.4" customHeight="1" x14ac:dyDescent="0.3">
      <c r="A7099" t="s">
        <v>1639</v>
      </c>
      <c r="D7099" s="388">
        <f>ROWS(C$5:C7099)</f>
        <v>7095</v>
      </c>
      <c r="E7099" s="388" t="str">
        <f>IF(_xlfn.IFNA(VLOOKUP(A7099,$AG$3:$AH$83,2,FALSE),"")='11.1'!$D$5,TXM!D7099,"")</f>
        <v/>
      </c>
      <c r="F7099" t="str">
        <f>IFERROR(SMALL($E$5:$E$9000,ROWS($E$5:E7099)),"")</f>
        <v/>
      </c>
      <c r="I7099" s="371" t="s">
        <v>146</v>
      </c>
      <c r="J7099" t="s">
        <v>787</v>
      </c>
      <c r="K7099" s="372">
        <v>73</v>
      </c>
      <c r="L7099" s="388">
        <f>ROWS(K$5:K7099)</f>
        <v>7095</v>
      </c>
      <c r="M7099" s="388" t="str">
        <f>IF(_xlfn.IFNA(VLOOKUP(I7099,$AG$3:$AH$83,2,FALSE),"")='11.1'!$D$5,TXM!L7099,"")</f>
        <v/>
      </c>
      <c r="N7099" t="str">
        <f>IFERROR(SMALL($M$5:$M$9000,ROWS($M$5:M7099)),"")</f>
        <v/>
      </c>
      <c r="P7099" t="s">
        <v>1639</v>
      </c>
      <c r="S7099" s="388">
        <f>ROWS(R$5:R7099)</f>
        <v>7095</v>
      </c>
      <c r="T7099" s="388" t="str">
        <f>IF(_xlfn.IFNA(VLOOKUP(P7099,$AG$3:$AH$83,2,FALSE),"")='11.1'!$D$5,TXM!S7099,"")</f>
        <v/>
      </c>
      <c r="U7099" t="str">
        <f>IFERROR(SMALL($T$5:$T$9000,ROWS($T$5:T7099)),"")</f>
        <v/>
      </c>
    </row>
    <row r="7100" spans="1:21" ht="14.4" customHeight="1" x14ac:dyDescent="0.3">
      <c r="A7100" t="s">
        <v>1639</v>
      </c>
      <c r="D7100" s="388">
        <f>ROWS(C$5:C7100)</f>
        <v>7096</v>
      </c>
      <c r="E7100" s="388" t="str">
        <f>IF(_xlfn.IFNA(VLOOKUP(A7100,$AG$3:$AH$83,2,FALSE),"")='11.1'!$D$5,TXM!D7100,"")</f>
        <v/>
      </c>
      <c r="F7100" t="str">
        <f>IFERROR(SMALL($E$5:$E$9000,ROWS($E$5:E7100)),"")</f>
        <v/>
      </c>
      <c r="I7100" s="371" t="s">
        <v>146</v>
      </c>
      <c r="J7100" t="s">
        <v>799</v>
      </c>
      <c r="K7100" s="372">
        <v>54</v>
      </c>
      <c r="L7100" s="388">
        <f>ROWS(K$5:K7100)</f>
        <v>7096</v>
      </c>
      <c r="M7100" s="388" t="str">
        <f>IF(_xlfn.IFNA(VLOOKUP(I7100,$AG$3:$AH$83,2,FALSE),"")='11.1'!$D$5,TXM!L7100,"")</f>
        <v/>
      </c>
      <c r="N7100" t="str">
        <f>IFERROR(SMALL($M$5:$M$9000,ROWS($M$5:M7100)),"")</f>
        <v/>
      </c>
      <c r="P7100" t="s">
        <v>1639</v>
      </c>
      <c r="S7100" s="388">
        <f>ROWS(R$5:R7100)</f>
        <v>7096</v>
      </c>
      <c r="T7100" s="388" t="str">
        <f>IF(_xlfn.IFNA(VLOOKUP(P7100,$AG$3:$AH$83,2,FALSE),"")='11.1'!$D$5,TXM!S7100,"")</f>
        <v/>
      </c>
      <c r="U7100" t="str">
        <f>IFERROR(SMALL($T$5:$T$9000,ROWS($T$5:T7100)),"")</f>
        <v/>
      </c>
    </row>
    <row r="7101" spans="1:21" ht="14.4" customHeight="1" x14ac:dyDescent="0.3">
      <c r="A7101" t="s">
        <v>1639</v>
      </c>
      <c r="D7101" s="388">
        <f>ROWS(C$5:C7101)</f>
        <v>7097</v>
      </c>
      <c r="E7101" s="388" t="str">
        <f>IF(_xlfn.IFNA(VLOOKUP(A7101,$AG$3:$AH$83,2,FALSE),"")='11.1'!$D$5,TXM!D7101,"")</f>
        <v/>
      </c>
      <c r="F7101" t="str">
        <f>IFERROR(SMALL($E$5:$E$9000,ROWS($E$5:E7101)),"")</f>
        <v/>
      </c>
      <c r="I7101" s="371" t="s">
        <v>682</v>
      </c>
      <c r="J7101" t="s">
        <v>1265</v>
      </c>
      <c r="K7101" s="372">
        <v>52487</v>
      </c>
      <c r="L7101" s="388">
        <f>ROWS(K$5:K7101)</f>
        <v>7097</v>
      </c>
      <c r="M7101" s="388" t="str">
        <f>IF(_xlfn.IFNA(VLOOKUP(I7101,$AG$3:$AH$83,2,FALSE),"")='11.1'!$D$5,TXM!L7101,"")</f>
        <v/>
      </c>
      <c r="N7101" t="str">
        <f>IFERROR(SMALL($M$5:$M$9000,ROWS($M$5:M7101)),"")</f>
        <v/>
      </c>
      <c r="P7101" t="s">
        <v>1639</v>
      </c>
      <c r="S7101" s="388">
        <f>ROWS(R$5:R7101)</f>
        <v>7097</v>
      </c>
      <c r="T7101" s="388" t="str">
        <f>IF(_xlfn.IFNA(VLOOKUP(P7101,$AG$3:$AH$83,2,FALSE),"")='11.1'!$D$5,TXM!S7101,"")</f>
        <v/>
      </c>
      <c r="U7101" t="str">
        <f>IFERROR(SMALL($T$5:$T$9000,ROWS($T$5:T7101)),"")</f>
        <v/>
      </c>
    </row>
    <row r="7102" spans="1:21" ht="14.4" customHeight="1" x14ac:dyDescent="0.3">
      <c r="A7102" t="s">
        <v>1639</v>
      </c>
      <c r="D7102" s="388">
        <f>ROWS(C$5:C7102)</f>
        <v>7098</v>
      </c>
      <c r="E7102" s="388" t="str">
        <f>IF(_xlfn.IFNA(VLOOKUP(A7102,$AG$3:$AH$83,2,FALSE),"")='11.1'!$D$5,TXM!D7102,"")</f>
        <v/>
      </c>
      <c r="F7102" t="str">
        <f>IFERROR(SMALL($E$5:$E$9000,ROWS($E$5:E7102)),"")</f>
        <v/>
      </c>
      <c r="I7102" s="371" t="s">
        <v>682</v>
      </c>
      <c r="J7102" t="s">
        <v>863</v>
      </c>
      <c r="K7102" s="372">
        <v>15970</v>
      </c>
      <c r="L7102" s="388">
        <f>ROWS(K$5:K7102)</f>
        <v>7098</v>
      </c>
      <c r="M7102" s="388" t="str">
        <f>IF(_xlfn.IFNA(VLOOKUP(I7102,$AG$3:$AH$83,2,FALSE),"")='11.1'!$D$5,TXM!L7102,"")</f>
        <v/>
      </c>
      <c r="N7102" t="str">
        <f>IFERROR(SMALL($M$5:$M$9000,ROWS($M$5:M7102)),"")</f>
        <v/>
      </c>
      <c r="P7102" t="s">
        <v>1639</v>
      </c>
      <c r="S7102" s="388">
        <f>ROWS(R$5:R7102)</f>
        <v>7098</v>
      </c>
      <c r="T7102" s="388" t="str">
        <f>IF(_xlfn.IFNA(VLOOKUP(P7102,$AG$3:$AH$83,2,FALSE),"")='11.1'!$D$5,TXM!S7102,"")</f>
        <v/>
      </c>
      <c r="U7102" t="str">
        <f>IFERROR(SMALL($T$5:$T$9000,ROWS($T$5:T7102)),"")</f>
        <v/>
      </c>
    </row>
    <row r="7103" spans="1:21" ht="14.4" customHeight="1" x14ac:dyDescent="0.3">
      <c r="A7103" t="s">
        <v>1639</v>
      </c>
      <c r="D7103" s="388">
        <f>ROWS(C$5:C7103)</f>
        <v>7099</v>
      </c>
      <c r="E7103" s="388" t="str">
        <f>IF(_xlfn.IFNA(VLOOKUP(A7103,$AG$3:$AH$83,2,FALSE),"")='11.1'!$D$5,TXM!D7103,"")</f>
        <v/>
      </c>
      <c r="F7103" t="str">
        <f>IFERROR(SMALL($E$5:$E$9000,ROWS($E$5:E7103)),"")</f>
        <v/>
      </c>
      <c r="I7103" s="371" t="s">
        <v>682</v>
      </c>
      <c r="J7103" t="s">
        <v>865</v>
      </c>
      <c r="K7103" s="372">
        <v>9695</v>
      </c>
      <c r="L7103" s="388">
        <f>ROWS(K$5:K7103)</f>
        <v>7099</v>
      </c>
      <c r="M7103" s="388" t="str">
        <f>IF(_xlfn.IFNA(VLOOKUP(I7103,$AG$3:$AH$83,2,FALSE),"")='11.1'!$D$5,TXM!L7103,"")</f>
        <v/>
      </c>
      <c r="N7103" t="str">
        <f>IFERROR(SMALL($M$5:$M$9000,ROWS($M$5:M7103)),"")</f>
        <v/>
      </c>
      <c r="P7103" t="s">
        <v>1639</v>
      </c>
      <c r="S7103" s="388">
        <f>ROWS(R$5:R7103)</f>
        <v>7099</v>
      </c>
      <c r="T7103" s="388" t="str">
        <f>IF(_xlfn.IFNA(VLOOKUP(P7103,$AG$3:$AH$83,2,FALSE),"")='11.1'!$D$5,TXM!S7103,"")</f>
        <v/>
      </c>
      <c r="U7103" t="str">
        <f>IFERROR(SMALL($T$5:$T$9000,ROWS($T$5:T7103)),"")</f>
        <v/>
      </c>
    </row>
    <row r="7104" spans="1:21" ht="14.4" customHeight="1" x14ac:dyDescent="0.3">
      <c r="A7104" t="s">
        <v>1639</v>
      </c>
      <c r="D7104" s="388">
        <f>ROWS(C$5:C7104)</f>
        <v>7100</v>
      </c>
      <c r="E7104" s="388" t="str">
        <f>IF(_xlfn.IFNA(VLOOKUP(A7104,$AG$3:$AH$83,2,FALSE),"")='11.1'!$D$5,TXM!D7104,"")</f>
        <v/>
      </c>
      <c r="F7104" t="str">
        <f>IFERROR(SMALL($E$5:$E$9000,ROWS($E$5:E7104)),"")</f>
        <v/>
      </c>
      <c r="I7104" s="371" t="s">
        <v>682</v>
      </c>
      <c r="J7104" t="s">
        <v>1252</v>
      </c>
      <c r="K7104" s="372">
        <v>8921</v>
      </c>
      <c r="L7104" s="388">
        <f>ROWS(K$5:K7104)</f>
        <v>7100</v>
      </c>
      <c r="M7104" s="388" t="str">
        <f>IF(_xlfn.IFNA(VLOOKUP(I7104,$AG$3:$AH$83,2,FALSE),"")='11.1'!$D$5,TXM!L7104,"")</f>
        <v/>
      </c>
      <c r="N7104" t="str">
        <f>IFERROR(SMALL($M$5:$M$9000,ROWS($M$5:M7104)),"")</f>
        <v/>
      </c>
      <c r="P7104" t="s">
        <v>1639</v>
      </c>
      <c r="S7104" s="388">
        <f>ROWS(R$5:R7104)</f>
        <v>7100</v>
      </c>
      <c r="T7104" s="388" t="str">
        <f>IF(_xlfn.IFNA(VLOOKUP(P7104,$AG$3:$AH$83,2,FALSE),"")='11.1'!$D$5,TXM!S7104,"")</f>
        <v/>
      </c>
      <c r="U7104" t="str">
        <f>IFERROR(SMALL($T$5:$T$9000,ROWS($T$5:T7104)),"")</f>
        <v/>
      </c>
    </row>
    <row r="7105" spans="1:21" ht="14.4" customHeight="1" x14ac:dyDescent="0.3">
      <c r="A7105" t="s">
        <v>1639</v>
      </c>
      <c r="D7105" s="388">
        <f>ROWS(C$5:C7105)</f>
        <v>7101</v>
      </c>
      <c r="E7105" s="388" t="str">
        <f>IF(_xlfn.IFNA(VLOOKUP(A7105,$AG$3:$AH$83,2,FALSE),"")='11.1'!$D$5,TXM!D7105,"")</f>
        <v/>
      </c>
      <c r="F7105" t="str">
        <f>IFERROR(SMALL($E$5:$E$9000,ROWS($E$5:E7105)),"")</f>
        <v/>
      </c>
      <c r="I7105" s="371" t="s">
        <v>682</v>
      </c>
      <c r="J7105" t="s">
        <v>95</v>
      </c>
      <c r="K7105" s="372">
        <v>553</v>
      </c>
      <c r="L7105" s="388">
        <f>ROWS(K$5:K7105)</f>
        <v>7101</v>
      </c>
      <c r="M7105" s="388" t="str">
        <f>IF(_xlfn.IFNA(VLOOKUP(I7105,$AG$3:$AH$83,2,FALSE),"")='11.1'!$D$5,TXM!L7105,"")</f>
        <v/>
      </c>
      <c r="N7105" t="str">
        <f>IFERROR(SMALL($M$5:$M$9000,ROWS($M$5:M7105)),"")</f>
        <v/>
      </c>
      <c r="P7105" t="s">
        <v>1639</v>
      </c>
      <c r="S7105" s="388">
        <f>ROWS(R$5:R7105)</f>
        <v>7101</v>
      </c>
      <c r="T7105" s="388" t="str">
        <f>IF(_xlfn.IFNA(VLOOKUP(P7105,$AG$3:$AH$83,2,FALSE),"")='11.1'!$D$5,TXM!S7105,"")</f>
        <v/>
      </c>
      <c r="U7105" t="str">
        <f>IFERROR(SMALL($T$5:$T$9000,ROWS($T$5:T7105)),"")</f>
        <v/>
      </c>
    </row>
    <row r="7106" spans="1:21" ht="14.4" customHeight="1" x14ac:dyDescent="0.3">
      <c r="A7106" t="s">
        <v>1639</v>
      </c>
      <c r="D7106" s="388">
        <f>ROWS(C$5:C7106)</f>
        <v>7102</v>
      </c>
      <c r="E7106" s="388" t="str">
        <f>IF(_xlfn.IFNA(VLOOKUP(A7106,$AG$3:$AH$83,2,FALSE),"")='11.1'!$D$5,TXM!D7106,"")</f>
        <v/>
      </c>
      <c r="F7106" t="str">
        <f>IFERROR(SMALL($E$5:$E$9000,ROWS($E$5:E7106)),"")</f>
        <v/>
      </c>
      <c r="I7106" s="371" t="s">
        <v>682</v>
      </c>
      <c r="J7106" t="s">
        <v>821</v>
      </c>
      <c r="K7106" s="372">
        <v>353</v>
      </c>
      <c r="L7106" s="388">
        <f>ROWS(K$5:K7106)</f>
        <v>7102</v>
      </c>
      <c r="M7106" s="388" t="str">
        <f>IF(_xlfn.IFNA(VLOOKUP(I7106,$AG$3:$AH$83,2,FALSE),"")='11.1'!$D$5,TXM!L7106,"")</f>
        <v/>
      </c>
      <c r="N7106" t="str">
        <f>IFERROR(SMALL($M$5:$M$9000,ROWS($M$5:M7106)),"")</f>
        <v/>
      </c>
      <c r="P7106" t="s">
        <v>1639</v>
      </c>
      <c r="S7106" s="388">
        <f>ROWS(R$5:R7106)</f>
        <v>7102</v>
      </c>
      <c r="T7106" s="388" t="str">
        <f>IF(_xlfn.IFNA(VLOOKUP(P7106,$AG$3:$AH$83,2,FALSE),"")='11.1'!$D$5,TXM!S7106,"")</f>
        <v/>
      </c>
      <c r="U7106" t="str">
        <f>IFERROR(SMALL($T$5:$T$9000,ROWS($T$5:T7106)),"")</f>
        <v/>
      </c>
    </row>
    <row r="7107" spans="1:21" ht="14.4" customHeight="1" x14ac:dyDescent="0.3">
      <c r="A7107" t="s">
        <v>1639</v>
      </c>
      <c r="D7107" s="388">
        <f>ROWS(C$5:C7107)</f>
        <v>7103</v>
      </c>
      <c r="E7107" s="388" t="str">
        <f>IF(_xlfn.IFNA(VLOOKUP(A7107,$AG$3:$AH$83,2,FALSE),"")='11.1'!$D$5,TXM!D7107,"")</f>
        <v/>
      </c>
      <c r="F7107" t="str">
        <f>IFERROR(SMALL($E$5:$E$9000,ROWS($E$5:E7107)),"")</f>
        <v/>
      </c>
      <c r="I7107" s="371" t="s">
        <v>682</v>
      </c>
      <c r="J7107" t="s">
        <v>1240</v>
      </c>
      <c r="K7107" s="372">
        <v>50</v>
      </c>
      <c r="L7107" s="388">
        <f>ROWS(K$5:K7107)</f>
        <v>7103</v>
      </c>
      <c r="M7107" s="388" t="str">
        <f>IF(_xlfn.IFNA(VLOOKUP(I7107,$AG$3:$AH$83,2,FALSE),"")='11.1'!$D$5,TXM!L7107,"")</f>
        <v/>
      </c>
      <c r="N7107" t="str">
        <f>IFERROR(SMALL($M$5:$M$9000,ROWS($M$5:M7107)),"")</f>
        <v/>
      </c>
      <c r="P7107" t="s">
        <v>1639</v>
      </c>
      <c r="S7107" s="388">
        <f>ROWS(R$5:R7107)</f>
        <v>7103</v>
      </c>
      <c r="T7107" s="388" t="str">
        <f>IF(_xlfn.IFNA(VLOOKUP(P7107,$AG$3:$AH$83,2,FALSE),"")='11.1'!$D$5,TXM!S7107,"")</f>
        <v/>
      </c>
      <c r="U7107" t="str">
        <f>IFERROR(SMALL($T$5:$T$9000,ROWS($T$5:T7107)),"")</f>
        <v/>
      </c>
    </row>
    <row r="7108" spans="1:21" ht="14.4" customHeight="1" x14ac:dyDescent="0.3">
      <c r="A7108" t="s">
        <v>1639</v>
      </c>
      <c r="D7108" s="388">
        <f>ROWS(C$5:C7108)</f>
        <v>7104</v>
      </c>
      <c r="E7108" s="388" t="str">
        <f>IF(_xlfn.IFNA(VLOOKUP(A7108,$AG$3:$AH$83,2,FALSE),"")='11.1'!$D$5,TXM!D7108,"")</f>
        <v/>
      </c>
      <c r="F7108" t="str">
        <f>IFERROR(SMALL($E$5:$E$9000,ROWS($E$5:E7108)),"")</f>
        <v/>
      </c>
      <c r="I7108" s="371" t="s">
        <v>682</v>
      </c>
      <c r="J7108" t="s">
        <v>98</v>
      </c>
      <c r="K7108" s="372">
        <v>4</v>
      </c>
      <c r="L7108" s="388">
        <f>ROWS(K$5:K7108)</f>
        <v>7104</v>
      </c>
      <c r="M7108" s="388" t="str">
        <f>IF(_xlfn.IFNA(VLOOKUP(I7108,$AG$3:$AH$83,2,FALSE),"")='11.1'!$D$5,TXM!L7108,"")</f>
        <v/>
      </c>
      <c r="N7108" t="str">
        <f>IFERROR(SMALL($M$5:$M$9000,ROWS($M$5:M7108)),"")</f>
        <v/>
      </c>
      <c r="P7108" t="s">
        <v>1639</v>
      </c>
      <c r="S7108" s="388">
        <f>ROWS(R$5:R7108)</f>
        <v>7104</v>
      </c>
      <c r="T7108" s="388" t="str">
        <f>IF(_xlfn.IFNA(VLOOKUP(P7108,$AG$3:$AH$83,2,FALSE),"")='11.1'!$D$5,TXM!S7108,"")</f>
        <v/>
      </c>
      <c r="U7108" t="str">
        <f>IFERROR(SMALL($T$5:$T$9000,ROWS($T$5:T7108)),"")</f>
        <v/>
      </c>
    </row>
    <row r="7109" spans="1:21" ht="14.4" customHeight="1" x14ac:dyDescent="0.3">
      <c r="A7109" t="s">
        <v>1639</v>
      </c>
      <c r="D7109" s="388">
        <f>ROWS(C$5:C7109)</f>
        <v>7105</v>
      </c>
      <c r="E7109" s="388" t="str">
        <f>IF(_xlfn.IFNA(VLOOKUP(A7109,$AG$3:$AH$83,2,FALSE),"")='11.1'!$D$5,TXM!D7109,"")</f>
        <v/>
      </c>
      <c r="F7109" t="str">
        <f>IFERROR(SMALL($E$5:$E$9000,ROWS($E$5:E7109)),"")</f>
        <v/>
      </c>
      <c r="I7109" s="371" t="s">
        <v>137</v>
      </c>
      <c r="J7109" t="s">
        <v>865</v>
      </c>
      <c r="K7109" s="372">
        <v>1037818923</v>
      </c>
      <c r="L7109" s="388">
        <f>ROWS(K$5:K7109)</f>
        <v>7105</v>
      </c>
      <c r="M7109" s="388" t="str">
        <f>IF(_xlfn.IFNA(VLOOKUP(I7109,$AG$3:$AH$83,2,FALSE),"")='11.1'!$D$5,TXM!L7109,"")</f>
        <v/>
      </c>
      <c r="N7109" t="str">
        <f>IFERROR(SMALL($M$5:$M$9000,ROWS($M$5:M7109)),"")</f>
        <v/>
      </c>
      <c r="P7109" t="s">
        <v>1639</v>
      </c>
      <c r="S7109" s="388">
        <f>ROWS(R$5:R7109)</f>
        <v>7105</v>
      </c>
      <c r="T7109" s="388" t="str">
        <f>IF(_xlfn.IFNA(VLOOKUP(P7109,$AG$3:$AH$83,2,FALSE),"")='11.1'!$D$5,TXM!S7109,"")</f>
        <v/>
      </c>
      <c r="U7109" t="str">
        <f>IFERROR(SMALL($T$5:$T$9000,ROWS($T$5:T7109)),"")</f>
        <v/>
      </c>
    </row>
    <row r="7110" spans="1:21" ht="14.4" customHeight="1" x14ac:dyDescent="0.3">
      <c r="A7110" t="s">
        <v>1639</v>
      </c>
      <c r="D7110" s="388">
        <f>ROWS(C$5:C7110)</f>
        <v>7106</v>
      </c>
      <c r="E7110" s="388" t="str">
        <f>IF(_xlfn.IFNA(VLOOKUP(A7110,$AG$3:$AH$83,2,FALSE),"")='11.1'!$D$5,TXM!D7110,"")</f>
        <v/>
      </c>
      <c r="F7110" t="str">
        <f>IFERROR(SMALL($E$5:$E$9000,ROWS($E$5:E7110)),"")</f>
        <v/>
      </c>
      <c r="I7110" s="371" t="s">
        <v>137</v>
      </c>
      <c r="J7110" t="s">
        <v>102</v>
      </c>
      <c r="K7110" s="372">
        <v>890943507</v>
      </c>
      <c r="L7110" s="388">
        <f>ROWS(K$5:K7110)</f>
        <v>7106</v>
      </c>
      <c r="M7110" s="388" t="str">
        <f>IF(_xlfn.IFNA(VLOOKUP(I7110,$AG$3:$AH$83,2,FALSE),"")='11.1'!$D$5,TXM!L7110,"")</f>
        <v/>
      </c>
      <c r="N7110" t="str">
        <f>IFERROR(SMALL($M$5:$M$9000,ROWS($M$5:M7110)),"")</f>
        <v/>
      </c>
      <c r="P7110" t="s">
        <v>1639</v>
      </c>
      <c r="S7110" s="388">
        <f>ROWS(R$5:R7110)</f>
        <v>7106</v>
      </c>
      <c r="T7110" s="388" t="str">
        <f>IF(_xlfn.IFNA(VLOOKUP(P7110,$AG$3:$AH$83,2,FALSE),"")='11.1'!$D$5,TXM!S7110,"")</f>
        <v/>
      </c>
      <c r="U7110" t="str">
        <f>IFERROR(SMALL($T$5:$T$9000,ROWS($T$5:T7110)),"")</f>
        <v/>
      </c>
    </row>
    <row r="7111" spans="1:21" ht="14.4" customHeight="1" x14ac:dyDescent="0.3">
      <c r="A7111" t="s">
        <v>1639</v>
      </c>
      <c r="D7111" s="388">
        <f>ROWS(C$5:C7111)</f>
        <v>7107</v>
      </c>
      <c r="E7111" s="388" t="str">
        <f>IF(_xlfn.IFNA(VLOOKUP(A7111,$AG$3:$AH$83,2,FALSE),"")='11.1'!$D$5,TXM!D7111,"")</f>
        <v/>
      </c>
      <c r="F7111" t="str">
        <f>IFERROR(SMALL($E$5:$E$9000,ROWS($E$5:E7111)),"")</f>
        <v/>
      </c>
      <c r="I7111" s="371" t="s">
        <v>137</v>
      </c>
      <c r="J7111" t="s">
        <v>845</v>
      </c>
      <c r="K7111" s="372">
        <v>808877784</v>
      </c>
      <c r="L7111" s="388">
        <f>ROWS(K$5:K7111)</f>
        <v>7107</v>
      </c>
      <c r="M7111" s="388" t="str">
        <f>IF(_xlfn.IFNA(VLOOKUP(I7111,$AG$3:$AH$83,2,FALSE),"")='11.1'!$D$5,TXM!L7111,"")</f>
        <v/>
      </c>
      <c r="N7111" t="str">
        <f>IFERROR(SMALL($M$5:$M$9000,ROWS($M$5:M7111)),"")</f>
        <v/>
      </c>
      <c r="P7111" t="s">
        <v>1639</v>
      </c>
      <c r="S7111" s="388">
        <f>ROWS(R$5:R7111)</f>
        <v>7107</v>
      </c>
      <c r="T7111" s="388" t="str">
        <f>IF(_xlfn.IFNA(VLOOKUP(P7111,$AG$3:$AH$83,2,FALSE),"")='11.1'!$D$5,TXM!S7111,"")</f>
        <v/>
      </c>
      <c r="U7111" t="str">
        <f>IFERROR(SMALL($T$5:$T$9000,ROWS($T$5:T7111)),"")</f>
        <v/>
      </c>
    </row>
    <row r="7112" spans="1:21" ht="14.4" customHeight="1" x14ac:dyDescent="0.3">
      <c r="A7112" t="s">
        <v>1639</v>
      </c>
      <c r="D7112" s="388">
        <f>ROWS(C$5:C7112)</f>
        <v>7108</v>
      </c>
      <c r="E7112" s="388" t="str">
        <f>IF(_xlfn.IFNA(VLOOKUP(A7112,$AG$3:$AH$83,2,FALSE),"")='11.1'!$D$5,TXM!D7112,"")</f>
        <v/>
      </c>
      <c r="F7112" t="str">
        <f>IFERROR(SMALL($E$5:$E$9000,ROWS($E$5:E7112)),"")</f>
        <v/>
      </c>
      <c r="I7112" s="371" t="s">
        <v>137</v>
      </c>
      <c r="J7112" t="s">
        <v>863</v>
      </c>
      <c r="K7112" s="372">
        <v>693458323</v>
      </c>
      <c r="L7112" s="388">
        <f>ROWS(K$5:K7112)</f>
        <v>7108</v>
      </c>
      <c r="M7112" s="388" t="str">
        <f>IF(_xlfn.IFNA(VLOOKUP(I7112,$AG$3:$AH$83,2,FALSE),"")='11.1'!$D$5,TXM!L7112,"")</f>
        <v/>
      </c>
      <c r="N7112" t="str">
        <f>IFERROR(SMALL($M$5:$M$9000,ROWS($M$5:M7112)),"")</f>
        <v/>
      </c>
      <c r="P7112" t="s">
        <v>1639</v>
      </c>
      <c r="S7112" s="388">
        <f>ROWS(R$5:R7112)</f>
        <v>7108</v>
      </c>
      <c r="T7112" s="388" t="str">
        <f>IF(_xlfn.IFNA(VLOOKUP(P7112,$AG$3:$AH$83,2,FALSE),"")='11.1'!$D$5,TXM!S7112,"")</f>
        <v/>
      </c>
      <c r="U7112" t="str">
        <f>IFERROR(SMALL($T$5:$T$9000,ROWS($T$5:T7112)),"")</f>
        <v/>
      </c>
    </row>
    <row r="7113" spans="1:21" ht="14.4" customHeight="1" x14ac:dyDescent="0.3">
      <c r="A7113" t="s">
        <v>1639</v>
      </c>
      <c r="D7113" s="388">
        <f>ROWS(C$5:C7113)</f>
        <v>7109</v>
      </c>
      <c r="E7113" s="388" t="str">
        <f>IF(_xlfn.IFNA(VLOOKUP(A7113,$AG$3:$AH$83,2,FALSE),"")='11.1'!$D$5,TXM!D7113,"")</f>
        <v/>
      </c>
      <c r="F7113" t="str">
        <f>IFERROR(SMALL($E$5:$E$9000,ROWS($E$5:E7113)),"")</f>
        <v/>
      </c>
      <c r="I7113" s="371" t="s">
        <v>137</v>
      </c>
      <c r="J7113" t="s">
        <v>1265</v>
      </c>
      <c r="K7113" s="372">
        <v>316406341</v>
      </c>
      <c r="L7113" s="388">
        <f>ROWS(K$5:K7113)</f>
        <v>7109</v>
      </c>
      <c r="M7113" s="388" t="str">
        <f>IF(_xlfn.IFNA(VLOOKUP(I7113,$AG$3:$AH$83,2,FALSE),"")='11.1'!$D$5,TXM!L7113,"")</f>
        <v/>
      </c>
      <c r="N7113" t="str">
        <f>IFERROR(SMALL($M$5:$M$9000,ROWS($M$5:M7113)),"")</f>
        <v/>
      </c>
      <c r="P7113" t="s">
        <v>1639</v>
      </c>
      <c r="S7113" s="388">
        <f>ROWS(R$5:R7113)</f>
        <v>7109</v>
      </c>
      <c r="T7113" s="388" t="str">
        <f>IF(_xlfn.IFNA(VLOOKUP(P7113,$AG$3:$AH$83,2,FALSE),"")='11.1'!$D$5,TXM!S7113,"")</f>
        <v/>
      </c>
      <c r="U7113" t="str">
        <f>IFERROR(SMALL($T$5:$T$9000,ROWS($T$5:T7113)),"")</f>
        <v/>
      </c>
    </row>
    <row r="7114" spans="1:21" ht="14.4" customHeight="1" x14ac:dyDescent="0.3">
      <c r="A7114" t="s">
        <v>1639</v>
      </c>
      <c r="D7114" s="388">
        <f>ROWS(C$5:C7114)</f>
        <v>7110</v>
      </c>
      <c r="E7114" s="388" t="str">
        <f>IF(_xlfn.IFNA(VLOOKUP(A7114,$AG$3:$AH$83,2,FALSE),"")='11.1'!$D$5,TXM!D7114,"")</f>
        <v/>
      </c>
      <c r="F7114" t="str">
        <f>IFERROR(SMALL($E$5:$E$9000,ROWS($E$5:E7114)),"")</f>
        <v/>
      </c>
      <c r="I7114" s="371" t="s">
        <v>137</v>
      </c>
      <c r="J7114" t="s">
        <v>787</v>
      </c>
      <c r="K7114" s="372">
        <v>256973292</v>
      </c>
      <c r="L7114" s="388">
        <f>ROWS(K$5:K7114)</f>
        <v>7110</v>
      </c>
      <c r="M7114" s="388" t="str">
        <f>IF(_xlfn.IFNA(VLOOKUP(I7114,$AG$3:$AH$83,2,FALSE),"")='11.1'!$D$5,TXM!L7114,"")</f>
        <v/>
      </c>
      <c r="N7114" t="str">
        <f>IFERROR(SMALL($M$5:$M$9000,ROWS($M$5:M7114)),"")</f>
        <v/>
      </c>
      <c r="P7114" t="s">
        <v>1639</v>
      </c>
      <c r="S7114" s="388">
        <f>ROWS(R$5:R7114)</f>
        <v>7110</v>
      </c>
      <c r="T7114" s="388" t="str">
        <f>IF(_xlfn.IFNA(VLOOKUP(P7114,$AG$3:$AH$83,2,FALSE),"")='11.1'!$D$5,TXM!S7114,"")</f>
        <v/>
      </c>
      <c r="U7114" t="str">
        <f>IFERROR(SMALL($T$5:$T$9000,ROWS($T$5:T7114)),"")</f>
        <v/>
      </c>
    </row>
    <row r="7115" spans="1:21" ht="14.4" customHeight="1" x14ac:dyDescent="0.3">
      <c r="A7115" t="s">
        <v>1639</v>
      </c>
      <c r="D7115" s="388">
        <f>ROWS(C$5:C7115)</f>
        <v>7111</v>
      </c>
      <c r="E7115" s="388" t="str">
        <f>IF(_xlfn.IFNA(VLOOKUP(A7115,$AG$3:$AH$83,2,FALSE),"")='11.1'!$D$5,TXM!D7115,"")</f>
        <v/>
      </c>
      <c r="F7115" t="str">
        <f>IFERROR(SMALL($E$5:$E$9000,ROWS($E$5:E7115)),"")</f>
        <v/>
      </c>
      <c r="I7115" s="371" t="s">
        <v>137</v>
      </c>
      <c r="J7115" t="s">
        <v>1285</v>
      </c>
      <c r="K7115" s="372">
        <v>237262600</v>
      </c>
      <c r="L7115" s="388">
        <f>ROWS(K$5:K7115)</f>
        <v>7111</v>
      </c>
      <c r="M7115" s="388" t="str">
        <f>IF(_xlfn.IFNA(VLOOKUP(I7115,$AG$3:$AH$83,2,FALSE),"")='11.1'!$D$5,TXM!L7115,"")</f>
        <v/>
      </c>
      <c r="N7115" t="str">
        <f>IFERROR(SMALL($M$5:$M$9000,ROWS($M$5:M7115)),"")</f>
        <v/>
      </c>
      <c r="P7115" t="s">
        <v>1639</v>
      </c>
      <c r="S7115" s="388">
        <f>ROWS(R$5:R7115)</f>
        <v>7111</v>
      </c>
      <c r="T7115" s="388" t="str">
        <f>IF(_xlfn.IFNA(VLOOKUP(P7115,$AG$3:$AH$83,2,FALSE),"")='11.1'!$D$5,TXM!S7115,"")</f>
        <v/>
      </c>
      <c r="U7115" t="str">
        <f>IFERROR(SMALL($T$5:$T$9000,ROWS($T$5:T7115)),"")</f>
        <v/>
      </c>
    </row>
    <row r="7116" spans="1:21" ht="14.4" customHeight="1" x14ac:dyDescent="0.3">
      <c r="A7116" t="s">
        <v>1639</v>
      </c>
      <c r="D7116" s="388">
        <f>ROWS(C$5:C7116)</f>
        <v>7112</v>
      </c>
      <c r="E7116" s="388" t="str">
        <f>IF(_xlfn.IFNA(VLOOKUP(A7116,$AG$3:$AH$83,2,FALSE),"")='11.1'!$D$5,TXM!D7116,"")</f>
        <v/>
      </c>
      <c r="F7116" t="str">
        <f>IFERROR(SMALL($E$5:$E$9000,ROWS($E$5:E7116)),"")</f>
        <v/>
      </c>
      <c r="I7116" s="371" t="s">
        <v>137</v>
      </c>
      <c r="J7116" t="s">
        <v>103</v>
      </c>
      <c r="K7116" s="372">
        <v>177686907</v>
      </c>
      <c r="L7116" s="388">
        <f>ROWS(K$5:K7116)</f>
        <v>7112</v>
      </c>
      <c r="M7116" s="388" t="str">
        <f>IF(_xlfn.IFNA(VLOOKUP(I7116,$AG$3:$AH$83,2,FALSE),"")='11.1'!$D$5,TXM!L7116,"")</f>
        <v/>
      </c>
      <c r="N7116" t="str">
        <f>IFERROR(SMALL($M$5:$M$9000,ROWS($M$5:M7116)),"")</f>
        <v/>
      </c>
      <c r="P7116" t="s">
        <v>1639</v>
      </c>
      <c r="S7116" s="388">
        <f>ROWS(R$5:R7116)</f>
        <v>7112</v>
      </c>
      <c r="T7116" s="388" t="str">
        <f>IF(_xlfn.IFNA(VLOOKUP(P7116,$AG$3:$AH$83,2,FALSE),"")='11.1'!$D$5,TXM!S7116,"")</f>
        <v/>
      </c>
      <c r="U7116" t="str">
        <f>IFERROR(SMALL($T$5:$T$9000,ROWS($T$5:T7116)),"")</f>
        <v/>
      </c>
    </row>
    <row r="7117" spans="1:21" ht="14.4" customHeight="1" x14ac:dyDescent="0.3">
      <c r="A7117" t="s">
        <v>1639</v>
      </c>
      <c r="D7117" s="388">
        <f>ROWS(C$5:C7117)</f>
        <v>7113</v>
      </c>
      <c r="E7117" s="388" t="str">
        <f>IF(_xlfn.IFNA(VLOOKUP(A7117,$AG$3:$AH$83,2,FALSE),"")='11.1'!$D$5,TXM!D7117,"")</f>
        <v/>
      </c>
      <c r="F7117" t="str">
        <f>IFERROR(SMALL($E$5:$E$9000,ROWS($E$5:E7117)),"")</f>
        <v/>
      </c>
      <c r="I7117" s="371" t="s">
        <v>137</v>
      </c>
      <c r="J7117" t="s">
        <v>1000</v>
      </c>
      <c r="K7117" s="372">
        <v>137291991</v>
      </c>
      <c r="L7117" s="388">
        <f>ROWS(K$5:K7117)</f>
        <v>7113</v>
      </c>
      <c r="M7117" s="388" t="str">
        <f>IF(_xlfn.IFNA(VLOOKUP(I7117,$AG$3:$AH$83,2,FALSE),"")='11.1'!$D$5,TXM!L7117,"")</f>
        <v/>
      </c>
      <c r="N7117" t="str">
        <f>IFERROR(SMALL($M$5:$M$9000,ROWS($M$5:M7117)),"")</f>
        <v/>
      </c>
      <c r="P7117" t="s">
        <v>1639</v>
      </c>
      <c r="S7117" s="388">
        <f>ROWS(R$5:R7117)</f>
        <v>7113</v>
      </c>
      <c r="T7117" s="388" t="str">
        <f>IF(_xlfn.IFNA(VLOOKUP(P7117,$AG$3:$AH$83,2,FALSE),"")='11.1'!$D$5,TXM!S7117,"")</f>
        <v/>
      </c>
      <c r="U7117" t="str">
        <f>IFERROR(SMALL($T$5:$T$9000,ROWS($T$5:T7117)),"")</f>
        <v/>
      </c>
    </row>
    <row r="7118" spans="1:21" ht="14.4" customHeight="1" x14ac:dyDescent="0.3">
      <c r="A7118" t="s">
        <v>1639</v>
      </c>
      <c r="D7118" s="388">
        <f>ROWS(C$5:C7118)</f>
        <v>7114</v>
      </c>
      <c r="E7118" s="388" t="str">
        <f>IF(_xlfn.IFNA(VLOOKUP(A7118,$AG$3:$AH$83,2,FALSE),"")='11.1'!$D$5,TXM!D7118,"")</f>
        <v/>
      </c>
      <c r="F7118" t="str">
        <f>IFERROR(SMALL($E$5:$E$9000,ROWS($E$5:E7118)),"")</f>
        <v/>
      </c>
      <c r="I7118" s="371" t="s">
        <v>137</v>
      </c>
      <c r="J7118" t="s">
        <v>105</v>
      </c>
      <c r="K7118" s="372">
        <v>131164858</v>
      </c>
      <c r="L7118" s="388">
        <f>ROWS(K$5:K7118)</f>
        <v>7114</v>
      </c>
      <c r="M7118" s="388" t="str">
        <f>IF(_xlfn.IFNA(VLOOKUP(I7118,$AG$3:$AH$83,2,FALSE),"")='11.1'!$D$5,TXM!L7118,"")</f>
        <v/>
      </c>
      <c r="N7118" t="str">
        <f>IFERROR(SMALL($M$5:$M$9000,ROWS($M$5:M7118)),"")</f>
        <v/>
      </c>
      <c r="P7118" t="s">
        <v>1639</v>
      </c>
      <c r="S7118" s="388">
        <f>ROWS(R$5:R7118)</f>
        <v>7114</v>
      </c>
      <c r="T7118" s="388" t="str">
        <f>IF(_xlfn.IFNA(VLOOKUP(P7118,$AG$3:$AH$83,2,FALSE),"")='11.1'!$D$5,TXM!S7118,"")</f>
        <v/>
      </c>
      <c r="U7118" t="str">
        <f>IFERROR(SMALL($T$5:$T$9000,ROWS($T$5:T7118)),"")</f>
        <v/>
      </c>
    </row>
    <row r="7119" spans="1:21" ht="14.4" customHeight="1" x14ac:dyDescent="0.3">
      <c r="A7119" t="s">
        <v>1639</v>
      </c>
      <c r="D7119" s="388">
        <f>ROWS(C$5:C7119)</f>
        <v>7115</v>
      </c>
      <c r="E7119" s="388" t="str">
        <f>IF(_xlfn.IFNA(VLOOKUP(A7119,$AG$3:$AH$83,2,FALSE),"")='11.1'!$D$5,TXM!D7119,"")</f>
        <v/>
      </c>
      <c r="F7119" t="str">
        <f>IFERROR(SMALL($E$5:$E$9000,ROWS($E$5:E7119)),"")</f>
        <v/>
      </c>
      <c r="I7119" s="371" t="s">
        <v>137</v>
      </c>
      <c r="J7119" t="s">
        <v>106</v>
      </c>
      <c r="K7119" s="372">
        <v>129894405</v>
      </c>
      <c r="L7119" s="388">
        <f>ROWS(K$5:K7119)</f>
        <v>7115</v>
      </c>
      <c r="M7119" s="388" t="str">
        <f>IF(_xlfn.IFNA(VLOOKUP(I7119,$AG$3:$AH$83,2,FALSE),"")='11.1'!$D$5,TXM!L7119,"")</f>
        <v/>
      </c>
      <c r="N7119" t="str">
        <f>IFERROR(SMALL($M$5:$M$9000,ROWS($M$5:M7119)),"")</f>
        <v/>
      </c>
      <c r="P7119" t="s">
        <v>1639</v>
      </c>
      <c r="S7119" s="388">
        <f>ROWS(R$5:R7119)</f>
        <v>7115</v>
      </c>
      <c r="T7119" s="388" t="str">
        <f>IF(_xlfn.IFNA(VLOOKUP(P7119,$AG$3:$AH$83,2,FALSE),"")='11.1'!$D$5,TXM!S7119,"")</f>
        <v/>
      </c>
      <c r="U7119" t="str">
        <f>IFERROR(SMALL($T$5:$T$9000,ROWS($T$5:T7119)),"")</f>
        <v/>
      </c>
    </row>
    <row r="7120" spans="1:21" ht="14.4" customHeight="1" x14ac:dyDescent="0.3">
      <c r="A7120" t="s">
        <v>1639</v>
      </c>
      <c r="D7120" s="388">
        <f>ROWS(C$5:C7120)</f>
        <v>7116</v>
      </c>
      <c r="E7120" s="388" t="str">
        <f>IF(_xlfn.IFNA(VLOOKUP(A7120,$AG$3:$AH$83,2,FALSE),"")='11.1'!$D$5,TXM!D7120,"")</f>
        <v/>
      </c>
      <c r="F7120" t="str">
        <f>IFERROR(SMALL($E$5:$E$9000,ROWS($E$5:E7120)),"")</f>
        <v/>
      </c>
      <c r="I7120" s="371" t="s">
        <v>137</v>
      </c>
      <c r="J7120" t="s">
        <v>783</v>
      </c>
      <c r="K7120" s="372">
        <v>111009198</v>
      </c>
      <c r="L7120" s="388">
        <f>ROWS(K$5:K7120)</f>
        <v>7116</v>
      </c>
      <c r="M7120" s="388" t="str">
        <f>IF(_xlfn.IFNA(VLOOKUP(I7120,$AG$3:$AH$83,2,FALSE),"")='11.1'!$D$5,TXM!L7120,"")</f>
        <v/>
      </c>
      <c r="N7120" t="str">
        <f>IFERROR(SMALL($M$5:$M$9000,ROWS($M$5:M7120)),"")</f>
        <v/>
      </c>
      <c r="P7120" t="s">
        <v>1639</v>
      </c>
      <c r="S7120" s="388">
        <f>ROWS(R$5:R7120)</f>
        <v>7116</v>
      </c>
      <c r="T7120" s="388" t="str">
        <f>IF(_xlfn.IFNA(VLOOKUP(P7120,$AG$3:$AH$83,2,FALSE),"")='11.1'!$D$5,TXM!S7120,"")</f>
        <v/>
      </c>
      <c r="U7120" t="str">
        <f>IFERROR(SMALL($T$5:$T$9000,ROWS($T$5:T7120)),"")</f>
        <v/>
      </c>
    </row>
    <row r="7121" spans="1:21" ht="14.4" customHeight="1" x14ac:dyDescent="0.3">
      <c r="A7121" t="s">
        <v>1639</v>
      </c>
      <c r="D7121" s="388">
        <f>ROWS(C$5:C7121)</f>
        <v>7117</v>
      </c>
      <c r="E7121" s="388" t="str">
        <f>IF(_xlfn.IFNA(VLOOKUP(A7121,$AG$3:$AH$83,2,FALSE),"")='11.1'!$D$5,TXM!D7121,"")</f>
        <v/>
      </c>
      <c r="F7121" t="str">
        <f>IFERROR(SMALL($E$5:$E$9000,ROWS($E$5:E7121)),"")</f>
        <v/>
      </c>
      <c r="I7121" s="371" t="s">
        <v>137</v>
      </c>
      <c r="J7121" t="s">
        <v>1318</v>
      </c>
      <c r="K7121" s="372">
        <v>102459347</v>
      </c>
      <c r="L7121" s="388">
        <f>ROWS(K$5:K7121)</f>
        <v>7117</v>
      </c>
      <c r="M7121" s="388" t="str">
        <f>IF(_xlfn.IFNA(VLOOKUP(I7121,$AG$3:$AH$83,2,FALSE),"")='11.1'!$D$5,TXM!L7121,"")</f>
        <v/>
      </c>
      <c r="N7121" t="str">
        <f>IFERROR(SMALL($M$5:$M$9000,ROWS($M$5:M7121)),"")</f>
        <v/>
      </c>
      <c r="P7121" t="s">
        <v>1639</v>
      </c>
      <c r="S7121" s="388">
        <f>ROWS(R$5:R7121)</f>
        <v>7117</v>
      </c>
      <c r="T7121" s="388" t="str">
        <f>IF(_xlfn.IFNA(VLOOKUP(P7121,$AG$3:$AH$83,2,FALSE),"")='11.1'!$D$5,TXM!S7121,"")</f>
        <v/>
      </c>
      <c r="U7121" t="str">
        <f>IFERROR(SMALL($T$5:$T$9000,ROWS($T$5:T7121)),"")</f>
        <v/>
      </c>
    </row>
    <row r="7122" spans="1:21" ht="14.4" customHeight="1" x14ac:dyDescent="0.3">
      <c r="A7122" t="s">
        <v>1639</v>
      </c>
      <c r="D7122" s="388">
        <f>ROWS(C$5:C7122)</f>
        <v>7118</v>
      </c>
      <c r="E7122" s="388" t="str">
        <f>IF(_xlfn.IFNA(VLOOKUP(A7122,$AG$3:$AH$83,2,FALSE),"")='11.1'!$D$5,TXM!D7122,"")</f>
        <v/>
      </c>
      <c r="F7122" t="str">
        <f>IFERROR(SMALL($E$5:$E$9000,ROWS($E$5:E7122)),"")</f>
        <v/>
      </c>
      <c r="I7122" s="371" t="s">
        <v>137</v>
      </c>
      <c r="J7122" t="s">
        <v>108</v>
      </c>
      <c r="K7122" s="372">
        <v>91206147</v>
      </c>
      <c r="L7122" s="388">
        <f>ROWS(K$5:K7122)</f>
        <v>7118</v>
      </c>
      <c r="M7122" s="388" t="str">
        <f>IF(_xlfn.IFNA(VLOOKUP(I7122,$AG$3:$AH$83,2,FALSE),"")='11.1'!$D$5,TXM!L7122,"")</f>
        <v/>
      </c>
      <c r="N7122" t="str">
        <f>IFERROR(SMALL($M$5:$M$9000,ROWS($M$5:M7122)),"")</f>
        <v/>
      </c>
      <c r="P7122" t="s">
        <v>1639</v>
      </c>
      <c r="S7122" s="388">
        <f>ROWS(R$5:R7122)</f>
        <v>7118</v>
      </c>
      <c r="T7122" s="388" t="str">
        <f>IF(_xlfn.IFNA(VLOOKUP(P7122,$AG$3:$AH$83,2,FALSE),"")='11.1'!$D$5,TXM!S7122,"")</f>
        <v/>
      </c>
      <c r="U7122" t="str">
        <f>IFERROR(SMALL($T$5:$T$9000,ROWS($T$5:T7122)),"")</f>
        <v/>
      </c>
    </row>
    <row r="7123" spans="1:21" ht="14.4" customHeight="1" x14ac:dyDescent="0.3">
      <c r="A7123" t="s">
        <v>1639</v>
      </c>
      <c r="D7123" s="388">
        <f>ROWS(C$5:C7123)</f>
        <v>7119</v>
      </c>
      <c r="E7123" s="388" t="str">
        <f>IF(_xlfn.IFNA(VLOOKUP(A7123,$AG$3:$AH$83,2,FALSE),"")='11.1'!$D$5,TXM!D7123,"")</f>
        <v/>
      </c>
      <c r="F7123" t="str">
        <f>IFERROR(SMALL($E$5:$E$9000,ROWS($E$5:E7123)),"")</f>
        <v/>
      </c>
      <c r="I7123" s="371" t="s">
        <v>137</v>
      </c>
      <c r="J7123" t="s">
        <v>775</v>
      </c>
      <c r="K7123" s="372">
        <v>80354402</v>
      </c>
      <c r="L7123" s="388">
        <f>ROWS(K$5:K7123)</f>
        <v>7119</v>
      </c>
      <c r="M7123" s="388" t="str">
        <f>IF(_xlfn.IFNA(VLOOKUP(I7123,$AG$3:$AH$83,2,FALSE),"")='11.1'!$D$5,TXM!L7123,"")</f>
        <v/>
      </c>
      <c r="N7123" t="str">
        <f>IFERROR(SMALL($M$5:$M$9000,ROWS($M$5:M7123)),"")</f>
        <v/>
      </c>
      <c r="P7123" t="s">
        <v>1639</v>
      </c>
      <c r="S7123" s="388">
        <f>ROWS(R$5:R7123)</f>
        <v>7119</v>
      </c>
      <c r="T7123" s="388" t="str">
        <f>IF(_xlfn.IFNA(VLOOKUP(P7123,$AG$3:$AH$83,2,FALSE),"")='11.1'!$D$5,TXM!S7123,"")</f>
        <v/>
      </c>
      <c r="U7123" t="str">
        <f>IFERROR(SMALL($T$5:$T$9000,ROWS($T$5:T7123)),"")</f>
        <v/>
      </c>
    </row>
    <row r="7124" spans="1:21" ht="14.4" customHeight="1" x14ac:dyDescent="0.3">
      <c r="A7124" t="s">
        <v>1639</v>
      </c>
      <c r="D7124" s="388">
        <f>ROWS(C$5:C7124)</f>
        <v>7120</v>
      </c>
      <c r="E7124" s="388" t="str">
        <f>IF(_xlfn.IFNA(VLOOKUP(A7124,$AG$3:$AH$83,2,FALSE),"")='11.1'!$D$5,TXM!D7124,"")</f>
        <v/>
      </c>
      <c r="F7124" t="str">
        <f>IFERROR(SMALL($E$5:$E$9000,ROWS($E$5:E7124)),"")</f>
        <v/>
      </c>
      <c r="I7124" s="371" t="s">
        <v>137</v>
      </c>
      <c r="J7124" t="s">
        <v>1001</v>
      </c>
      <c r="K7124" s="372">
        <v>75179578</v>
      </c>
      <c r="L7124" s="388">
        <f>ROWS(K$5:K7124)</f>
        <v>7120</v>
      </c>
      <c r="M7124" s="388" t="str">
        <f>IF(_xlfn.IFNA(VLOOKUP(I7124,$AG$3:$AH$83,2,FALSE),"")='11.1'!$D$5,TXM!L7124,"")</f>
        <v/>
      </c>
      <c r="N7124" t="str">
        <f>IFERROR(SMALL($M$5:$M$9000,ROWS($M$5:M7124)),"")</f>
        <v/>
      </c>
      <c r="P7124" t="s">
        <v>1639</v>
      </c>
      <c r="S7124" s="388">
        <f>ROWS(R$5:R7124)</f>
        <v>7120</v>
      </c>
      <c r="T7124" s="388" t="str">
        <f>IF(_xlfn.IFNA(VLOOKUP(P7124,$AG$3:$AH$83,2,FALSE),"")='11.1'!$D$5,TXM!S7124,"")</f>
        <v/>
      </c>
      <c r="U7124" t="str">
        <f>IFERROR(SMALL($T$5:$T$9000,ROWS($T$5:T7124)),"")</f>
        <v/>
      </c>
    </row>
    <row r="7125" spans="1:21" ht="14.4" customHeight="1" x14ac:dyDescent="0.3">
      <c r="A7125" t="s">
        <v>1639</v>
      </c>
      <c r="D7125" s="388">
        <f>ROWS(C$5:C7125)</f>
        <v>7121</v>
      </c>
      <c r="E7125" s="388" t="str">
        <f>IF(_xlfn.IFNA(VLOOKUP(A7125,$AG$3:$AH$83,2,FALSE),"")='11.1'!$D$5,TXM!D7125,"")</f>
        <v/>
      </c>
      <c r="F7125" t="str">
        <f>IFERROR(SMALL($E$5:$E$9000,ROWS($E$5:E7125)),"")</f>
        <v/>
      </c>
      <c r="I7125" s="371" t="s">
        <v>137</v>
      </c>
      <c r="J7125" t="s">
        <v>999</v>
      </c>
      <c r="K7125" s="372">
        <v>69602970</v>
      </c>
      <c r="L7125" s="388">
        <f>ROWS(K$5:K7125)</f>
        <v>7121</v>
      </c>
      <c r="M7125" s="388" t="str">
        <f>IF(_xlfn.IFNA(VLOOKUP(I7125,$AG$3:$AH$83,2,FALSE),"")='11.1'!$D$5,TXM!L7125,"")</f>
        <v/>
      </c>
      <c r="N7125" t="str">
        <f>IFERROR(SMALL($M$5:$M$9000,ROWS($M$5:M7125)),"")</f>
        <v/>
      </c>
      <c r="P7125" t="s">
        <v>1639</v>
      </c>
      <c r="S7125" s="388">
        <f>ROWS(R$5:R7125)</f>
        <v>7121</v>
      </c>
      <c r="T7125" s="388" t="str">
        <f>IF(_xlfn.IFNA(VLOOKUP(P7125,$AG$3:$AH$83,2,FALSE),"")='11.1'!$D$5,TXM!S7125,"")</f>
        <v/>
      </c>
      <c r="U7125" t="str">
        <f>IFERROR(SMALL($T$5:$T$9000,ROWS($T$5:T7125)),"")</f>
        <v/>
      </c>
    </row>
    <row r="7126" spans="1:21" ht="14.4" customHeight="1" x14ac:dyDescent="0.3">
      <c r="A7126" t="s">
        <v>1639</v>
      </c>
      <c r="D7126" s="388">
        <f>ROWS(C$5:C7126)</f>
        <v>7122</v>
      </c>
      <c r="E7126" s="388" t="str">
        <f>IF(_xlfn.IFNA(VLOOKUP(A7126,$AG$3:$AH$83,2,FALSE),"")='11.1'!$D$5,TXM!D7126,"")</f>
        <v/>
      </c>
      <c r="F7126" t="str">
        <f>IFERROR(SMALL($E$5:$E$9000,ROWS($E$5:E7126)),"")</f>
        <v/>
      </c>
      <c r="I7126" s="371" t="s">
        <v>137</v>
      </c>
      <c r="J7126" t="s">
        <v>861</v>
      </c>
      <c r="K7126" s="372">
        <v>61100581</v>
      </c>
      <c r="L7126" s="388">
        <f>ROWS(K$5:K7126)</f>
        <v>7122</v>
      </c>
      <c r="M7126" s="388" t="str">
        <f>IF(_xlfn.IFNA(VLOOKUP(I7126,$AG$3:$AH$83,2,FALSE),"")='11.1'!$D$5,TXM!L7126,"")</f>
        <v/>
      </c>
      <c r="N7126" t="str">
        <f>IFERROR(SMALL($M$5:$M$9000,ROWS($M$5:M7126)),"")</f>
        <v/>
      </c>
      <c r="P7126" t="s">
        <v>1639</v>
      </c>
      <c r="S7126" s="388">
        <f>ROWS(R$5:R7126)</f>
        <v>7122</v>
      </c>
      <c r="T7126" s="388" t="str">
        <f>IF(_xlfn.IFNA(VLOOKUP(P7126,$AG$3:$AH$83,2,FALSE),"")='11.1'!$D$5,TXM!S7126,"")</f>
        <v/>
      </c>
      <c r="U7126" t="str">
        <f>IFERROR(SMALL($T$5:$T$9000,ROWS($T$5:T7126)),"")</f>
        <v/>
      </c>
    </row>
    <row r="7127" spans="1:21" ht="14.4" customHeight="1" x14ac:dyDescent="0.3">
      <c r="A7127" t="s">
        <v>1639</v>
      </c>
      <c r="D7127" s="388">
        <f>ROWS(C$5:C7127)</f>
        <v>7123</v>
      </c>
      <c r="E7127" s="388" t="str">
        <f>IF(_xlfn.IFNA(VLOOKUP(A7127,$AG$3:$AH$83,2,FALSE),"")='11.1'!$D$5,TXM!D7127,"")</f>
        <v/>
      </c>
      <c r="F7127" t="str">
        <f>IFERROR(SMALL($E$5:$E$9000,ROWS($E$5:E7127)),"")</f>
        <v/>
      </c>
      <c r="I7127" s="371" t="s">
        <v>137</v>
      </c>
      <c r="J7127" t="s">
        <v>843</v>
      </c>
      <c r="K7127" s="372">
        <v>58870176</v>
      </c>
      <c r="L7127" s="388">
        <f>ROWS(K$5:K7127)</f>
        <v>7123</v>
      </c>
      <c r="M7127" s="388" t="str">
        <f>IF(_xlfn.IFNA(VLOOKUP(I7127,$AG$3:$AH$83,2,FALSE),"")='11.1'!$D$5,TXM!L7127,"")</f>
        <v/>
      </c>
      <c r="N7127" t="str">
        <f>IFERROR(SMALL($M$5:$M$9000,ROWS($M$5:M7127)),"")</f>
        <v/>
      </c>
      <c r="P7127" t="s">
        <v>1639</v>
      </c>
      <c r="S7127" s="388">
        <f>ROWS(R$5:R7127)</f>
        <v>7123</v>
      </c>
      <c r="T7127" s="388" t="str">
        <f>IF(_xlfn.IFNA(VLOOKUP(P7127,$AG$3:$AH$83,2,FALSE),"")='11.1'!$D$5,TXM!S7127,"")</f>
        <v/>
      </c>
      <c r="U7127" t="str">
        <f>IFERROR(SMALL($T$5:$T$9000,ROWS($T$5:T7127)),"")</f>
        <v/>
      </c>
    </row>
    <row r="7128" spans="1:21" ht="14.4" customHeight="1" x14ac:dyDescent="0.3">
      <c r="A7128" t="s">
        <v>1639</v>
      </c>
      <c r="D7128" s="388">
        <f>ROWS(C$5:C7128)</f>
        <v>7124</v>
      </c>
      <c r="E7128" s="388" t="str">
        <f>IF(_xlfn.IFNA(VLOOKUP(A7128,$AG$3:$AH$83,2,FALSE),"")='11.1'!$D$5,TXM!D7128,"")</f>
        <v/>
      </c>
      <c r="F7128" t="str">
        <f>IFERROR(SMALL($E$5:$E$9000,ROWS($E$5:E7128)),"")</f>
        <v/>
      </c>
      <c r="I7128" s="371" t="s">
        <v>137</v>
      </c>
      <c r="J7128" t="s">
        <v>871</v>
      </c>
      <c r="K7128" s="372">
        <v>56525718</v>
      </c>
      <c r="L7128" s="388">
        <f>ROWS(K$5:K7128)</f>
        <v>7124</v>
      </c>
      <c r="M7128" s="388" t="str">
        <f>IF(_xlfn.IFNA(VLOOKUP(I7128,$AG$3:$AH$83,2,FALSE),"")='11.1'!$D$5,TXM!L7128,"")</f>
        <v/>
      </c>
      <c r="N7128" t="str">
        <f>IFERROR(SMALL($M$5:$M$9000,ROWS($M$5:M7128)),"")</f>
        <v/>
      </c>
      <c r="P7128" t="s">
        <v>1639</v>
      </c>
      <c r="S7128" s="388">
        <f>ROWS(R$5:R7128)</f>
        <v>7124</v>
      </c>
      <c r="T7128" s="388" t="str">
        <f>IF(_xlfn.IFNA(VLOOKUP(P7128,$AG$3:$AH$83,2,FALSE),"")='11.1'!$D$5,TXM!S7128,"")</f>
        <v/>
      </c>
      <c r="U7128" t="str">
        <f>IFERROR(SMALL($T$5:$T$9000,ROWS($T$5:T7128)),"")</f>
        <v/>
      </c>
    </row>
    <row r="7129" spans="1:21" ht="14.4" customHeight="1" x14ac:dyDescent="0.3">
      <c r="A7129" t="s">
        <v>1639</v>
      </c>
      <c r="D7129" s="388">
        <f>ROWS(C$5:C7129)</f>
        <v>7125</v>
      </c>
      <c r="E7129" s="388" t="str">
        <f>IF(_xlfn.IFNA(VLOOKUP(A7129,$AG$3:$AH$83,2,FALSE),"")='11.1'!$D$5,TXM!D7129,"")</f>
        <v/>
      </c>
      <c r="F7129" t="str">
        <f>IFERROR(SMALL($E$5:$E$9000,ROWS($E$5:E7129)),"")</f>
        <v/>
      </c>
      <c r="I7129" s="371" t="s">
        <v>137</v>
      </c>
      <c r="J7129" t="s">
        <v>791</v>
      </c>
      <c r="K7129" s="372">
        <v>53423190</v>
      </c>
      <c r="L7129" s="388">
        <f>ROWS(K$5:K7129)</f>
        <v>7125</v>
      </c>
      <c r="M7129" s="388" t="str">
        <f>IF(_xlfn.IFNA(VLOOKUP(I7129,$AG$3:$AH$83,2,FALSE),"")='11.1'!$D$5,TXM!L7129,"")</f>
        <v/>
      </c>
      <c r="N7129" t="str">
        <f>IFERROR(SMALL($M$5:$M$9000,ROWS($M$5:M7129)),"")</f>
        <v/>
      </c>
      <c r="P7129" t="s">
        <v>1639</v>
      </c>
      <c r="S7129" s="388">
        <f>ROWS(R$5:R7129)</f>
        <v>7125</v>
      </c>
      <c r="T7129" s="388" t="str">
        <f>IF(_xlfn.IFNA(VLOOKUP(P7129,$AG$3:$AH$83,2,FALSE),"")='11.1'!$D$5,TXM!S7129,"")</f>
        <v/>
      </c>
      <c r="U7129" t="str">
        <f>IFERROR(SMALL($T$5:$T$9000,ROWS($T$5:T7129)),"")</f>
        <v/>
      </c>
    </row>
    <row r="7130" spans="1:21" ht="14.4" customHeight="1" x14ac:dyDescent="0.3">
      <c r="A7130" t="s">
        <v>1639</v>
      </c>
      <c r="D7130" s="388">
        <f>ROWS(C$5:C7130)</f>
        <v>7126</v>
      </c>
      <c r="E7130" s="388" t="str">
        <f>IF(_xlfn.IFNA(VLOOKUP(A7130,$AG$3:$AH$83,2,FALSE),"")='11.1'!$D$5,TXM!D7130,"")</f>
        <v/>
      </c>
      <c r="F7130" t="str">
        <f>IFERROR(SMALL($E$5:$E$9000,ROWS($E$5:E7130)),"")</f>
        <v/>
      </c>
      <c r="I7130" s="371" t="s">
        <v>137</v>
      </c>
      <c r="J7130" t="s">
        <v>173</v>
      </c>
      <c r="K7130" s="372">
        <v>45784028</v>
      </c>
      <c r="L7130" s="388">
        <f>ROWS(K$5:K7130)</f>
        <v>7126</v>
      </c>
      <c r="M7130" s="388" t="str">
        <f>IF(_xlfn.IFNA(VLOOKUP(I7130,$AG$3:$AH$83,2,FALSE),"")='11.1'!$D$5,TXM!L7130,"")</f>
        <v/>
      </c>
      <c r="N7130" t="str">
        <f>IFERROR(SMALL($M$5:$M$9000,ROWS($M$5:M7130)),"")</f>
        <v/>
      </c>
      <c r="P7130" t="s">
        <v>1639</v>
      </c>
      <c r="S7130" s="388">
        <f>ROWS(R$5:R7130)</f>
        <v>7126</v>
      </c>
      <c r="T7130" s="388" t="str">
        <f>IF(_xlfn.IFNA(VLOOKUP(P7130,$AG$3:$AH$83,2,FALSE),"")='11.1'!$D$5,TXM!S7130,"")</f>
        <v/>
      </c>
      <c r="U7130" t="str">
        <f>IFERROR(SMALL($T$5:$T$9000,ROWS($T$5:T7130)),"")</f>
        <v/>
      </c>
    </row>
    <row r="7131" spans="1:21" ht="14.4" customHeight="1" x14ac:dyDescent="0.3">
      <c r="A7131" t="s">
        <v>1639</v>
      </c>
      <c r="D7131" s="388">
        <f>ROWS(C$5:C7131)</f>
        <v>7127</v>
      </c>
      <c r="E7131" s="388" t="str">
        <f>IF(_xlfn.IFNA(VLOOKUP(A7131,$AG$3:$AH$83,2,FALSE),"")='11.1'!$D$5,TXM!D7131,"")</f>
        <v/>
      </c>
      <c r="F7131" t="str">
        <f>IFERROR(SMALL($E$5:$E$9000,ROWS($E$5:E7131)),"")</f>
        <v/>
      </c>
      <c r="I7131" s="371" t="s">
        <v>137</v>
      </c>
      <c r="J7131" t="s">
        <v>1005</v>
      </c>
      <c r="K7131" s="372">
        <v>44993063</v>
      </c>
      <c r="L7131" s="388">
        <f>ROWS(K$5:K7131)</f>
        <v>7127</v>
      </c>
      <c r="M7131" s="388" t="str">
        <f>IF(_xlfn.IFNA(VLOOKUP(I7131,$AG$3:$AH$83,2,FALSE),"")='11.1'!$D$5,TXM!L7131,"")</f>
        <v/>
      </c>
      <c r="N7131" t="str">
        <f>IFERROR(SMALL($M$5:$M$9000,ROWS($M$5:M7131)),"")</f>
        <v/>
      </c>
      <c r="P7131" t="s">
        <v>1639</v>
      </c>
      <c r="S7131" s="388">
        <f>ROWS(R$5:R7131)</f>
        <v>7127</v>
      </c>
      <c r="T7131" s="388" t="str">
        <f>IF(_xlfn.IFNA(VLOOKUP(P7131,$AG$3:$AH$83,2,FALSE),"")='11.1'!$D$5,TXM!S7131,"")</f>
        <v/>
      </c>
      <c r="U7131" t="str">
        <f>IFERROR(SMALL($T$5:$T$9000,ROWS($T$5:T7131)),"")</f>
        <v/>
      </c>
    </row>
    <row r="7132" spans="1:21" ht="14.4" customHeight="1" x14ac:dyDescent="0.3">
      <c r="A7132" t="s">
        <v>1639</v>
      </c>
      <c r="D7132" s="388">
        <f>ROWS(C$5:C7132)</f>
        <v>7128</v>
      </c>
      <c r="E7132" s="388" t="str">
        <f>IF(_xlfn.IFNA(VLOOKUP(A7132,$AG$3:$AH$83,2,FALSE),"")='11.1'!$D$5,TXM!D7132,"")</f>
        <v/>
      </c>
      <c r="F7132" t="str">
        <f>IFERROR(SMALL($E$5:$E$9000,ROWS($E$5:E7132)),"")</f>
        <v/>
      </c>
      <c r="I7132" s="371" t="s">
        <v>137</v>
      </c>
      <c r="J7132" t="s">
        <v>91</v>
      </c>
      <c r="K7132" s="372">
        <v>41396536</v>
      </c>
      <c r="L7132" s="388">
        <f>ROWS(K$5:K7132)</f>
        <v>7128</v>
      </c>
      <c r="M7132" s="388" t="str">
        <f>IF(_xlfn.IFNA(VLOOKUP(I7132,$AG$3:$AH$83,2,FALSE),"")='11.1'!$D$5,TXM!L7132,"")</f>
        <v/>
      </c>
      <c r="N7132" t="str">
        <f>IFERROR(SMALL($M$5:$M$9000,ROWS($M$5:M7132)),"")</f>
        <v/>
      </c>
      <c r="P7132" t="s">
        <v>1639</v>
      </c>
      <c r="S7132" s="388">
        <f>ROWS(R$5:R7132)</f>
        <v>7128</v>
      </c>
      <c r="T7132" s="388" t="str">
        <f>IF(_xlfn.IFNA(VLOOKUP(P7132,$AG$3:$AH$83,2,FALSE),"")='11.1'!$D$5,TXM!S7132,"")</f>
        <v/>
      </c>
      <c r="U7132" t="str">
        <f>IFERROR(SMALL($T$5:$T$9000,ROWS($T$5:T7132)),"")</f>
        <v/>
      </c>
    </row>
    <row r="7133" spans="1:21" ht="14.4" customHeight="1" x14ac:dyDescent="0.3">
      <c r="A7133" t="s">
        <v>1639</v>
      </c>
      <c r="D7133" s="388">
        <f>ROWS(C$5:C7133)</f>
        <v>7129</v>
      </c>
      <c r="E7133" s="388" t="str">
        <f>IF(_xlfn.IFNA(VLOOKUP(A7133,$AG$3:$AH$83,2,FALSE),"")='11.1'!$D$5,TXM!D7133,"")</f>
        <v/>
      </c>
      <c r="F7133" t="str">
        <f>IFERROR(SMALL($E$5:$E$9000,ROWS($E$5:E7133)),"")</f>
        <v/>
      </c>
      <c r="I7133" s="371" t="s">
        <v>137</v>
      </c>
      <c r="J7133" t="s">
        <v>1275</v>
      </c>
      <c r="K7133" s="372">
        <v>40430348</v>
      </c>
      <c r="L7133" s="388">
        <f>ROWS(K$5:K7133)</f>
        <v>7129</v>
      </c>
      <c r="M7133" s="388" t="str">
        <f>IF(_xlfn.IFNA(VLOOKUP(I7133,$AG$3:$AH$83,2,FALSE),"")='11.1'!$D$5,TXM!L7133,"")</f>
        <v/>
      </c>
      <c r="N7133" t="str">
        <f>IFERROR(SMALL($M$5:$M$9000,ROWS($M$5:M7133)),"")</f>
        <v/>
      </c>
      <c r="P7133" t="s">
        <v>1639</v>
      </c>
      <c r="S7133" s="388">
        <f>ROWS(R$5:R7133)</f>
        <v>7129</v>
      </c>
      <c r="T7133" s="388" t="str">
        <f>IF(_xlfn.IFNA(VLOOKUP(P7133,$AG$3:$AH$83,2,FALSE),"")='11.1'!$D$5,TXM!S7133,"")</f>
        <v/>
      </c>
      <c r="U7133" t="str">
        <f>IFERROR(SMALL($T$5:$T$9000,ROWS($T$5:T7133)),"")</f>
        <v/>
      </c>
    </row>
    <row r="7134" spans="1:21" ht="14.4" customHeight="1" x14ac:dyDescent="0.3">
      <c r="A7134" t="s">
        <v>1639</v>
      </c>
      <c r="D7134" s="388">
        <f>ROWS(C$5:C7134)</f>
        <v>7130</v>
      </c>
      <c r="E7134" s="388" t="str">
        <f>IF(_xlfn.IFNA(VLOOKUP(A7134,$AG$3:$AH$83,2,FALSE),"")='11.1'!$D$5,TXM!D7134,"")</f>
        <v/>
      </c>
      <c r="F7134" t="str">
        <f>IFERROR(SMALL($E$5:$E$9000,ROWS($E$5:E7134)),"")</f>
        <v/>
      </c>
      <c r="I7134" s="371" t="s">
        <v>137</v>
      </c>
      <c r="J7134" t="s">
        <v>867</v>
      </c>
      <c r="K7134" s="372">
        <v>35404143</v>
      </c>
      <c r="L7134" s="388">
        <f>ROWS(K$5:K7134)</f>
        <v>7130</v>
      </c>
      <c r="M7134" s="388" t="str">
        <f>IF(_xlfn.IFNA(VLOOKUP(I7134,$AG$3:$AH$83,2,FALSE),"")='11.1'!$D$5,TXM!L7134,"")</f>
        <v/>
      </c>
      <c r="N7134" t="str">
        <f>IFERROR(SMALL($M$5:$M$9000,ROWS($M$5:M7134)),"")</f>
        <v/>
      </c>
      <c r="P7134" t="s">
        <v>1639</v>
      </c>
      <c r="S7134" s="388">
        <f>ROWS(R$5:R7134)</f>
        <v>7130</v>
      </c>
      <c r="T7134" s="388" t="str">
        <f>IF(_xlfn.IFNA(VLOOKUP(P7134,$AG$3:$AH$83,2,FALSE),"")='11.1'!$D$5,TXM!S7134,"")</f>
        <v/>
      </c>
      <c r="U7134" t="str">
        <f>IFERROR(SMALL($T$5:$T$9000,ROWS($T$5:T7134)),"")</f>
        <v/>
      </c>
    </row>
    <row r="7135" spans="1:21" ht="14.4" customHeight="1" x14ac:dyDescent="0.3">
      <c r="A7135" t="s">
        <v>1639</v>
      </c>
      <c r="D7135" s="388">
        <f>ROWS(C$5:C7135)</f>
        <v>7131</v>
      </c>
      <c r="E7135" s="388" t="str">
        <f>IF(_xlfn.IFNA(VLOOKUP(A7135,$AG$3:$AH$83,2,FALSE),"")='11.1'!$D$5,TXM!D7135,"")</f>
        <v/>
      </c>
      <c r="F7135" t="str">
        <f>IFERROR(SMALL($E$5:$E$9000,ROWS($E$5:E7135)),"")</f>
        <v/>
      </c>
      <c r="I7135" s="371" t="s">
        <v>137</v>
      </c>
      <c r="J7135" t="s">
        <v>1252</v>
      </c>
      <c r="K7135" s="372">
        <v>35209608</v>
      </c>
      <c r="L7135" s="388">
        <f>ROWS(K$5:K7135)</f>
        <v>7131</v>
      </c>
      <c r="M7135" s="388" t="str">
        <f>IF(_xlfn.IFNA(VLOOKUP(I7135,$AG$3:$AH$83,2,FALSE),"")='11.1'!$D$5,TXM!L7135,"")</f>
        <v/>
      </c>
      <c r="N7135" t="str">
        <f>IFERROR(SMALL($M$5:$M$9000,ROWS($M$5:M7135)),"")</f>
        <v/>
      </c>
      <c r="P7135" t="s">
        <v>1639</v>
      </c>
      <c r="S7135" s="388">
        <f>ROWS(R$5:R7135)</f>
        <v>7131</v>
      </c>
      <c r="T7135" s="388" t="str">
        <f>IF(_xlfn.IFNA(VLOOKUP(P7135,$AG$3:$AH$83,2,FALSE),"")='11.1'!$D$5,TXM!S7135,"")</f>
        <v/>
      </c>
      <c r="U7135" t="str">
        <f>IFERROR(SMALL($T$5:$T$9000,ROWS($T$5:T7135)),"")</f>
        <v/>
      </c>
    </row>
    <row r="7136" spans="1:21" ht="14.4" customHeight="1" x14ac:dyDescent="0.3">
      <c r="A7136" t="s">
        <v>1639</v>
      </c>
      <c r="D7136" s="388">
        <f>ROWS(C$5:C7136)</f>
        <v>7132</v>
      </c>
      <c r="E7136" s="388" t="str">
        <f>IF(_xlfn.IFNA(VLOOKUP(A7136,$AG$3:$AH$83,2,FALSE),"")='11.1'!$D$5,TXM!D7136,"")</f>
        <v/>
      </c>
      <c r="F7136" t="str">
        <f>IFERROR(SMALL($E$5:$E$9000,ROWS($E$5:E7136)),"")</f>
        <v/>
      </c>
      <c r="I7136" s="371" t="s">
        <v>137</v>
      </c>
      <c r="J7136" t="s">
        <v>849</v>
      </c>
      <c r="K7136" s="372">
        <v>34291775</v>
      </c>
      <c r="L7136" s="388">
        <f>ROWS(K$5:K7136)</f>
        <v>7132</v>
      </c>
      <c r="M7136" s="388" t="str">
        <f>IF(_xlfn.IFNA(VLOOKUP(I7136,$AG$3:$AH$83,2,FALSE),"")='11.1'!$D$5,TXM!L7136,"")</f>
        <v/>
      </c>
      <c r="N7136" t="str">
        <f>IFERROR(SMALL($M$5:$M$9000,ROWS($M$5:M7136)),"")</f>
        <v/>
      </c>
      <c r="P7136" t="s">
        <v>1639</v>
      </c>
      <c r="S7136" s="388">
        <f>ROWS(R$5:R7136)</f>
        <v>7132</v>
      </c>
      <c r="T7136" s="388" t="str">
        <f>IF(_xlfn.IFNA(VLOOKUP(P7136,$AG$3:$AH$83,2,FALSE),"")='11.1'!$D$5,TXM!S7136,"")</f>
        <v/>
      </c>
      <c r="U7136" t="str">
        <f>IFERROR(SMALL($T$5:$T$9000,ROWS($T$5:T7136)),"")</f>
        <v/>
      </c>
    </row>
    <row r="7137" spans="1:21" ht="14.4" customHeight="1" x14ac:dyDescent="0.3">
      <c r="A7137" t="s">
        <v>1639</v>
      </c>
      <c r="D7137" s="388">
        <f>ROWS(C$5:C7137)</f>
        <v>7133</v>
      </c>
      <c r="E7137" s="388" t="str">
        <f>IF(_xlfn.IFNA(VLOOKUP(A7137,$AG$3:$AH$83,2,FALSE),"")='11.1'!$D$5,TXM!D7137,"")</f>
        <v/>
      </c>
      <c r="F7137" t="str">
        <f>IFERROR(SMALL($E$5:$E$9000,ROWS($E$5:E7137)),"")</f>
        <v/>
      </c>
      <c r="I7137" s="371" t="s">
        <v>137</v>
      </c>
      <c r="J7137" t="s">
        <v>98</v>
      </c>
      <c r="K7137" s="372">
        <v>26275398</v>
      </c>
      <c r="L7137" s="388">
        <f>ROWS(K$5:K7137)</f>
        <v>7133</v>
      </c>
      <c r="M7137" s="388" t="str">
        <f>IF(_xlfn.IFNA(VLOOKUP(I7137,$AG$3:$AH$83,2,FALSE),"")='11.1'!$D$5,TXM!L7137,"")</f>
        <v/>
      </c>
      <c r="N7137" t="str">
        <f>IFERROR(SMALL($M$5:$M$9000,ROWS($M$5:M7137)),"")</f>
        <v/>
      </c>
      <c r="P7137" t="s">
        <v>1639</v>
      </c>
      <c r="S7137" s="388">
        <f>ROWS(R$5:R7137)</f>
        <v>7133</v>
      </c>
      <c r="T7137" s="388" t="str">
        <f>IF(_xlfn.IFNA(VLOOKUP(P7137,$AG$3:$AH$83,2,FALSE),"")='11.1'!$D$5,TXM!S7137,"")</f>
        <v/>
      </c>
      <c r="U7137" t="str">
        <f>IFERROR(SMALL($T$5:$T$9000,ROWS($T$5:T7137)),"")</f>
        <v/>
      </c>
    </row>
    <row r="7138" spans="1:21" ht="14.4" customHeight="1" x14ac:dyDescent="0.3">
      <c r="A7138" t="s">
        <v>1639</v>
      </c>
      <c r="D7138" s="388">
        <f>ROWS(C$5:C7138)</f>
        <v>7134</v>
      </c>
      <c r="E7138" s="388" t="str">
        <f>IF(_xlfn.IFNA(VLOOKUP(A7138,$AG$3:$AH$83,2,FALSE),"")='11.1'!$D$5,TXM!D7138,"")</f>
        <v/>
      </c>
      <c r="F7138" t="str">
        <f>IFERROR(SMALL($E$5:$E$9000,ROWS($E$5:E7138)),"")</f>
        <v/>
      </c>
      <c r="I7138" s="371" t="s">
        <v>137</v>
      </c>
      <c r="J7138" t="s">
        <v>781</v>
      </c>
      <c r="K7138" s="372">
        <v>15783563</v>
      </c>
      <c r="L7138" s="388">
        <f>ROWS(K$5:K7138)</f>
        <v>7134</v>
      </c>
      <c r="M7138" s="388" t="str">
        <f>IF(_xlfn.IFNA(VLOOKUP(I7138,$AG$3:$AH$83,2,FALSE),"")='11.1'!$D$5,TXM!L7138,"")</f>
        <v/>
      </c>
      <c r="N7138" t="str">
        <f>IFERROR(SMALL($M$5:$M$9000,ROWS($M$5:M7138)),"")</f>
        <v/>
      </c>
      <c r="P7138" t="s">
        <v>1639</v>
      </c>
      <c r="S7138" s="388">
        <f>ROWS(R$5:R7138)</f>
        <v>7134</v>
      </c>
      <c r="T7138" s="388" t="str">
        <f>IF(_xlfn.IFNA(VLOOKUP(P7138,$AG$3:$AH$83,2,FALSE),"")='11.1'!$D$5,TXM!S7138,"")</f>
        <v/>
      </c>
      <c r="U7138" t="str">
        <f>IFERROR(SMALL($T$5:$T$9000,ROWS($T$5:T7138)),"")</f>
        <v/>
      </c>
    </row>
    <row r="7139" spans="1:21" ht="14.4" customHeight="1" x14ac:dyDescent="0.3">
      <c r="A7139" t="s">
        <v>1639</v>
      </c>
      <c r="D7139" s="388">
        <f>ROWS(C$5:C7139)</f>
        <v>7135</v>
      </c>
      <c r="E7139" s="388" t="str">
        <f>IF(_xlfn.IFNA(VLOOKUP(A7139,$AG$3:$AH$83,2,FALSE),"")='11.1'!$D$5,TXM!D7139,"")</f>
        <v/>
      </c>
      <c r="F7139" t="str">
        <f>IFERROR(SMALL($E$5:$E$9000,ROWS($E$5:E7139)),"")</f>
        <v/>
      </c>
      <c r="I7139" s="371" t="s">
        <v>137</v>
      </c>
      <c r="J7139" t="s">
        <v>793</v>
      </c>
      <c r="K7139" s="372">
        <v>14748839</v>
      </c>
      <c r="L7139" s="388">
        <f>ROWS(K$5:K7139)</f>
        <v>7135</v>
      </c>
      <c r="M7139" s="388" t="str">
        <f>IF(_xlfn.IFNA(VLOOKUP(I7139,$AG$3:$AH$83,2,FALSE),"")='11.1'!$D$5,TXM!L7139,"")</f>
        <v/>
      </c>
      <c r="N7139" t="str">
        <f>IFERROR(SMALL($M$5:$M$9000,ROWS($M$5:M7139)),"")</f>
        <v/>
      </c>
      <c r="P7139" t="s">
        <v>1639</v>
      </c>
      <c r="S7139" s="388">
        <f>ROWS(R$5:R7139)</f>
        <v>7135</v>
      </c>
      <c r="T7139" s="388" t="str">
        <f>IF(_xlfn.IFNA(VLOOKUP(P7139,$AG$3:$AH$83,2,FALSE),"")='11.1'!$D$5,TXM!S7139,"")</f>
        <v/>
      </c>
      <c r="U7139" t="str">
        <f>IFERROR(SMALL($T$5:$T$9000,ROWS($T$5:T7139)),"")</f>
        <v/>
      </c>
    </row>
    <row r="7140" spans="1:21" ht="14.4" customHeight="1" x14ac:dyDescent="0.3">
      <c r="A7140" t="s">
        <v>1639</v>
      </c>
      <c r="D7140" s="388">
        <f>ROWS(C$5:C7140)</f>
        <v>7136</v>
      </c>
      <c r="E7140" s="388" t="str">
        <f>IF(_xlfn.IFNA(VLOOKUP(A7140,$AG$3:$AH$83,2,FALSE),"")='11.1'!$D$5,TXM!D7140,"")</f>
        <v/>
      </c>
      <c r="F7140" t="str">
        <f>IFERROR(SMALL($E$5:$E$9000,ROWS($E$5:E7140)),"")</f>
        <v/>
      </c>
      <c r="I7140" s="371" t="s">
        <v>137</v>
      </c>
      <c r="J7140" t="s">
        <v>789</v>
      </c>
      <c r="K7140" s="372">
        <v>14210573</v>
      </c>
      <c r="L7140" s="388">
        <f>ROWS(K$5:K7140)</f>
        <v>7136</v>
      </c>
      <c r="M7140" s="388" t="str">
        <f>IF(_xlfn.IFNA(VLOOKUP(I7140,$AG$3:$AH$83,2,FALSE),"")='11.1'!$D$5,TXM!L7140,"")</f>
        <v/>
      </c>
      <c r="N7140" t="str">
        <f>IFERROR(SMALL($M$5:$M$9000,ROWS($M$5:M7140)),"")</f>
        <v/>
      </c>
      <c r="P7140" t="s">
        <v>1639</v>
      </c>
      <c r="S7140" s="388">
        <f>ROWS(R$5:R7140)</f>
        <v>7136</v>
      </c>
      <c r="T7140" s="388" t="str">
        <f>IF(_xlfn.IFNA(VLOOKUP(P7140,$AG$3:$AH$83,2,FALSE),"")='11.1'!$D$5,TXM!S7140,"")</f>
        <v/>
      </c>
      <c r="U7140" t="str">
        <f>IFERROR(SMALL($T$5:$T$9000,ROWS($T$5:T7140)),"")</f>
        <v/>
      </c>
    </row>
    <row r="7141" spans="1:21" ht="14.4" customHeight="1" x14ac:dyDescent="0.3">
      <c r="A7141" t="s">
        <v>1639</v>
      </c>
      <c r="D7141" s="388">
        <f>ROWS(C$5:C7141)</f>
        <v>7137</v>
      </c>
      <c r="E7141" s="388" t="str">
        <f>IF(_xlfn.IFNA(VLOOKUP(A7141,$AG$3:$AH$83,2,FALSE),"")='11.1'!$D$5,TXM!D7141,"")</f>
        <v/>
      </c>
      <c r="F7141" t="str">
        <f>IFERROR(SMALL($E$5:$E$9000,ROWS($E$5:E7141)),"")</f>
        <v/>
      </c>
      <c r="I7141" s="371" t="s">
        <v>137</v>
      </c>
      <c r="J7141" t="s">
        <v>1365</v>
      </c>
      <c r="K7141" s="372">
        <v>12918849</v>
      </c>
      <c r="L7141" s="388">
        <f>ROWS(K$5:K7141)</f>
        <v>7137</v>
      </c>
      <c r="M7141" s="388" t="str">
        <f>IF(_xlfn.IFNA(VLOOKUP(I7141,$AG$3:$AH$83,2,FALSE),"")='11.1'!$D$5,TXM!L7141,"")</f>
        <v/>
      </c>
      <c r="N7141" t="str">
        <f>IFERROR(SMALL($M$5:$M$9000,ROWS($M$5:M7141)),"")</f>
        <v/>
      </c>
      <c r="P7141" t="s">
        <v>1639</v>
      </c>
      <c r="S7141" s="388">
        <f>ROWS(R$5:R7141)</f>
        <v>7137</v>
      </c>
      <c r="T7141" s="388" t="str">
        <f>IF(_xlfn.IFNA(VLOOKUP(P7141,$AG$3:$AH$83,2,FALSE),"")='11.1'!$D$5,TXM!S7141,"")</f>
        <v/>
      </c>
      <c r="U7141" t="str">
        <f>IFERROR(SMALL($T$5:$T$9000,ROWS($T$5:T7141)),"")</f>
        <v/>
      </c>
    </row>
    <row r="7142" spans="1:21" ht="14.4" customHeight="1" x14ac:dyDescent="0.3">
      <c r="A7142" t="s">
        <v>1639</v>
      </c>
      <c r="D7142" s="388">
        <f>ROWS(C$5:C7142)</f>
        <v>7138</v>
      </c>
      <c r="E7142" s="388" t="str">
        <f>IF(_xlfn.IFNA(VLOOKUP(A7142,$AG$3:$AH$83,2,FALSE),"")='11.1'!$D$5,TXM!D7142,"")</f>
        <v/>
      </c>
      <c r="F7142" t="str">
        <f>IFERROR(SMALL($E$5:$E$9000,ROWS($E$5:E7142)),"")</f>
        <v/>
      </c>
      <c r="I7142" s="371" t="s">
        <v>137</v>
      </c>
      <c r="J7142" t="s">
        <v>107</v>
      </c>
      <c r="K7142" s="372">
        <v>11355866</v>
      </c>
      <c r="L7142" s="388">
        <f>ROWS(K$5:K7142)</f>
        <v>7138</v>
      </c>
      <c r="M7142" s="388" t="str">
        <f>IF(_xlfn.IFNA(VLOOKUP(I7142,$AG$3:$AH$83,2,FALSE),"")='11.1'!$D$5,TXM!L7142,"")</f>
        <v/>
      </c>
      <c r="N7142" t="str">
        <f>IFERROR(SMALL($M$5:$M$9000,ROWS($M$5:M7142)),"")</f>
        <v/>
      </c>
      <c r="P7142" t="s">
        <v>1639</v>
      </c>
      <c r="S7142" s="388">
        <f>ROWS(R$5:R7142)</f>
        <v>7138</v>
      </c>
      <c r="T7142" s="388" t="str">
        <f>IF(_xlfn.IFNA(VLOOKUP(P7142,$AG$3:$AH$83,2,FALSE),"")='11.1'!$D$5,TXM!S7142,"")</f>
        <v/>
      </c>
      <c r="U7142" t="str">
        <f>IFERROR(SMALL($T$5:$T$9000,ROWS($T$5:T7142)),"")</f>
        <v/>
      </c>
    </row>
    <row r="7143" spans="1:21" ht="14.4" customHeight="1" x14ac:dyDescent="0.3">
      <c r="A7143" t="s">
        <v>1639</v>
      </c>
      <c r="D7143" s="388">
        <f>ROWS(C$5:C7143)</f>
        <v>7139</v>
      </c>
      <c r="E7143" s="388" t="str">
        <f>IF(_xlfn.IFNA(VLOOKUP(A7143,$AG$3:$AH$83,2,FALSE),"")='11.1'!$D$5,TXM!D7143,"")</f>
        <v/>
      </c>
      <c r="F7143" t="str">
        <f>IFERROR(SMALL($E$5:$E$9000,ROWS($E$5:E7143)),"")</f>
        <v/>
      </c>
      <c r="I7143" s="371" t="s">
        <v>137</v>
      </c>
      <c r="J7143" t="s">
        <v>785</v>
      </c>
      <c r="K7143" s="372">
        <v>10228612</v>
      </c>
      <c r="L7143" s="388">
        <f>ROWS(K$5:K7143)</f>
        <v>7139</v>
      </c>
      <c r="M7143" s="388" t="str">
        <f>IF(_xlfn.IFNA(VLOOKUP(I7143,$AG$3:$AH$83,2,FALSE),"")='11.1'!$D$5,TXM!L7143,"")</f>
        <v/>
      </c>
      <c r="N7143" t="str">
        <f>IFERROR(SMALL($M$5:$M$9000,ROWS($M$5:M7143)),"")</f>
        <v/>
      </c>
      <c r="P7143" t="s">
        <v>1639</v>
      </c>
      <c r="S7143" s="388">
        <f>ROWS(R$5:R7143)</f>
        <v>7139</v>
      </c>
      <c r="T7143" s="388" t="str">
        <f>IF(_xlfn.IFNA(VLOOKUP(P7143,$AG$3:$AH$83,2,FALSE),"")='11.1'!$D$5,TXM!S7143,"")</f>
        <v/>
      </c>
      <c r="U7143" t="str">
        <f>IFERROR(SMALL($T$5:$T$9000,ROWS($T$5:T7143)),"")</f>
        <v/>
      </c>
    </row>
    <row r="7144" spans="1:21" ht="14.4" customHeight="1" x14ac:dyDescent="0.3">
      <c r="A7144" t="s">
        <v>1639</v>
      </c>
      <c r="D7144" s="388">
        <f>ROWS(C$5:C7144)</f>
        <v>7140</v>
      </c>
      <c r="E7144" s="388" t="str">
        <f>IF(_xlfn.IFNA(VLOOKUP(A7144,$AG$3:$AH$83,2,FALSE),"")='11.1'!$D$5,TXM!D7144,"")</f>
        <v/>
      </c>
      <c r="F7144" t="str">
        <f>IFERROR(SMALL($E$5:$E$9000,ROWS($E$5:E7144)),"")</f>
        <v/>
      </c>
      <c r="I7144" s="371" t="s">
        <v>137</v>
      </c>
      <c r="J7144" t="s">
        <v>835</v>
      </c>
      <c r="K7144" s="372">
        <v>9753401</v>
      </c>
      <c r="L7144" s="388">
        <f>ROWS(K$5:K7144)</f>
        <v>7140</v>
      </c>
      <c r="M7144" s="388" t="str">
        <f>IF(_xlfn.IFNA(VLOOKUP(I7144,$AG$3:$AH$83,2,FALSE),"")='11.1'!$D$5,TXM!L7144,"")</f>
        <v/>
      </c>
      <c r="N7144" t="str">
        <f>IFERROR(SMALL($M$5:$M$9000,ROWS($M$5:M7144)),"")</f>
        <v/>
      </c>
      <c r="P7144" t="s">
        <v>1639</v>
      </c>
      <c r="S7144" s="388">
        <f>ROWS(R$5:R7144)</f>
        <v>7140</v>
      </c>
      <c r="T7144" s="388" t="str">
        <f>IF(_xlfn.IFNA(VLOOKUP(P7144,$AG$3:$AH$83,2,FALSE),"")='11.1'!$D$5,TXM!S7144,"")</f>
        <v/>
      </c>
      <c r="U7144" t="str">
        <f>IFERROR(SMALL($T$5:$T$9000,ROWS($T$5:T7144)),"")</f>
        <v/>
      </c>
    </row>
    <row r="7145" spans="1:21" ht="14.4" customHeight="1" x14ac:dyDescent="0.3">
      <c r="A7145" t="s">
        <v>1639</v>
      </c>
      <c r="D7145" s="388">
        <f>ROWS(C$5:C7145)</f>
        <v>7141</v>
      </c>
      <c r="E7145" s="388" t="str">
        <f>IF(_xlfn.IFNA(VLOOKUP(A7145,$AG$3:$AH$83,2,FALSE),"")='11.1'!$D$5,TXM!D7145,"")</f>
        <v/>
      </c>
      <c r="F7145" t="str">
        <f>IFERROR(SMALL($E$5:$E$9000,ROWS($E$5:E7145)),"")</f>
        <v/>
      </c>
      <c r="I7145" s="371" t="s">
        <v>137</v>
      </c>
      <c r="J7145" t="s">
        <v>1434</v>
      </c>
      <c r="K7145" s="372">
        <v>8049599</v>
      </c>
      <c r="L7145" s="388">
        <f>ROWS(K$5:K7145)</f>
        <v>7141</v>
      </c>
      <c r="M7145" s="388" t="str">
        <f>IF(_xlfn.IFNA(VLOOKUP(I7145,$AG$3:$AH$83,2,FALSE),"")='11.1'!$D$5,TXM!L7145,"")</f>
        <v/>
      </c>
      <c r="N7145" t="str">
        <f>IFERROR(SMALL($M$5:$M$9000,ROWS($M$5:M7145)),"")</f>
        <v/>
      </c>
      <c r="P7145" t="s">
        <v>1639</v>
      </c>
      <c r="S7145" s="388">
        <f>ROWS(R$5:R7145)</f>
        <v>7141</v>
      </c>
      <c r="T7145" s="388" t="str">
        <f>IF(_xlfn.IFNA(VLOOKUP(P7145,$AG$3:$AH$83,2,FALSE),"")='11.1'!$D$5,TXM!S7145,"")</f>
        <v/>
      </c>
      <c r="U7145" t="str">
        <f>IFERROR(SMALL($T$5:$T$9000,ROWS($T$5:T7145)),"")</f>
        <v/>
      </c>
    </row>
    <row r="7146" spans="1:21" ht="14.4" customHeight="1" x14ac:dyDescent="0.3">
      <c r="A7146" t="s">
        <v>1639</v>
      </c>
      <c r="D7146" s="388">
        <f>ROWS(C$5:C7146)</f>
        <v>7142</v>
      </c>
      <c r="E7146" s="388" t="str">
        <f>IF(_xlfn.IFNA(VLOOKUP(A7146,$AG$3:$AH$83,2,FALSE),"")='11.1'!$D$5,TXM!D7146,"")</f>
        <v/>
      </c>
      <c r="F7146" t="str">
        <f>IFERROR(SMALL($E$5:$E$9000,ROWS($E$5:E7146)),"")</f>
        <v/>
      </c>
      <c r="I7146" s="371" t="s">
        <v>137</v>
      </c>
      <c r="J7146" t="s">
        <v>821</v>
      </c>
      <c r="K7146" s="372">
        <v>6350231</v>
      </c>
      <c r="L7146" s="388">
        <f>ROWS(K$5:K7146)</f>
        <v>7142</v>
      </c>
      <c r="M7146" s="388" t="str">
        <f>IF(_xlfn.IFNA(VLOOKUP(I7146,$AG$3:$AH$83,2,FALSE),"")='11.1'!$D$5,TXM!L7146,"")</f>
        <v/>
      </c>
      <c r="N7146" t="str">
        <f>IFERROR(SMALL($M$5:$M$9000,ROWS($M$5:M7146)),"")</f>
        <v/>
      </c>
      <c r="P7146" t="s">
        <v>1639</v>
      </c>
      <c r="S7146" s="388">
        <f>ROWS(R$5:R7146)</f>
        <v>7142</v>
      </c>
      <c r="T7146" s="388" t="str">
        <f>IF(_xlfn.IFNA(VLOOKUP(P7146,$AG$3:$AH$83,2,FALSE),"")='11.1'!$D$5,TXM!S7146,"")</f>
        <v/>
      </c>
      <c r="U7146" t="str">
        <f>IFERROR(SMALL($T$5:$T$9000,ROWS($T$5:T7146)),"")</f>
        <v/>
      </c>
    </row>
    <row r="7147" spans="1:21" ht="14.4" customHeight="1" x14ac:dyDescent="0.3">
      <c r="A7147" t="s">
        <v>1639</v>
      </c>
      <c r="D7147" s="388">
        <f>ROWS(C$5:C7147)</f>
        <v>7143</v>
      </c>
      <c r="E7147" s="388" t="str">
        <f>IF(_xlfn.IFNA(VLOOKUP(A7147,$AG$3:$AH$83,2,FALSE),"")='11.1'!$D$5,TXM!D7147,"")</f>
        <v/>
      </c>
      <c r="F7147" t="str">
        <f>IFERROR(SMALL($E$5:$E$9000,ROWS($E$5:E7147)),"")</f>
        <v/>
      </c>
      <c r="I7147" s="371" t="s">
        <v>137</v>
      </c>
      <c r="J7147" t="s">
        <v>841</v>
      </c>
      <c r="K7147" s="372">
        <v>6263315</v>
      </c>
      <c r="L7147" s="388">
        <f>ROWS(K$5:K7147)</f>
        <v>7143</v>
      </c>
      <c r="M7147" s="388" t="str">
        <f>IF(_xlfn.IFNA(VLOOKUP(I7147,$AG$3:$AH$83,2,FALSE),"")='11.1'!$D$5,TXM!L7147,"")</f>
        <v/>
      </c>
      <c r="N7147" t="str">
        <f>IFERROR(SMALL($M$5:$M$9000,ROWS($M$5:M7147)),"")</f>
        <v/>
      </c>
      <c r="P7147" t="s">
        <v>1639</v>
      </c>
      <c r="S7147" s="388">
        <f>ROWS(R$5:R7147)</f>
        <v>7143</v>
      </c>
      <c r="T7147" s="388" t="str">
        <f>IF(_xlfn.IFNA(VLOOKUP(P7147,$AG$3:$AH$83,2,FALSE),"")='11.1'!$D$5,TXM!S7147,"")</f>
        <v/>
      </c>
      <c r="U7147" t="str">
        <f>IFERROR(SMALL($T$5:$T$9000,ROWS($T$5:T7147)),"")</f>
        <v/>
      </c>
    </row>
    <row r="7148" spans="1:21" ht="14.4" customHeight="1" x14ac:dyDescent="0.3">
      <c r="A7148" t="s">
        <v>1639</v>
      </c>
      <c r="D7148" s="388">
        <f>ROWS(C$5:C7148)</f>
        <v>7144</v>
      </c>
      <c r="E7148" s="388" t="str">
        <f>IF(_xlfn.IFNA(VLOOKUP(A7148,$AG$3:$AH$83,2,FALSE),"")='11.1'!$D$5,TXM!D7148,"")</f>
        <v/>
      </c>
      <c r="F7148" t="str">
        <f>IFERROR(SMALL($E$5:$E$9000,ROWS($E$5:E7148)),"")</f>
        <v/>
      </c>
      <c r="I7148" s="371" t="s">
        <v>137</v>
      </c>
      <c r="J7148" t="s">
        <v>869</v>
      </c>
      <c r="K7148" s="372">
        <v>6051752</v>
      </c>
      <c r="L7148" s="388">
        <f>ROWS(K$5:K7148)</f>
        <v>7144</v>
      </c>
      <c r="M7148" s="388" t="str">
        <f>IF(_xlfn.IFNA(VLOOKUP(I7148,$AG$3:$AH$83,2,FALSE),"")='11.1'!$D$5,TXM!L7148,"")</f>
        <v/>
      </c>
      <c r="N7148" t="str">
        <f>IFERROR(SMALL($M$5:$M$9000,ROWS($M$5:M7148)),"")</f>
        <v/>
      </c>
      <c r="P7148" t="s">
        <v>1639</v>
      </c>
      <c r="S7148" s="388">
        <f>ROWS(R$5:R7148)</f>
        <v>7144</v>
      </c>
      <c r="T7148" s="388" t="str">
        <f>IF(_xlfn.IFNA(VLOOKUP(P7148,$AG$3:$AH$83,2,FALSE),"")='11.1'!$D$5,TXM!S7148,"")</f>
        <v/>
      </c>
      <c r="U7148" t="str">
        <f>IFERROR(SMALL($T$5:$T$9000,ROWS($T$5:T7148)),"")</f>
        <v/>
      </c>
    </row>
    <row r="7149" spans="1:21" ht="14.4" customHeight="1" x14ac:dyDescent="0.3">
      <c r="A7149" t="s">
        <v>1639</v>
      </c>
      <c r="D7149" s="388">
        <f>ROWS(C$5:C7149)</f>
        <v>7145</v>
      </c>
      <c r="E7149" s="388" t="str">
        <f>IF(_xlfn.IFNA(VLOOKUP(A7149,$AG$3:$AH$83,2,FALSE),"")='11.1'!$D$5,TXM!D7149,"")</f>
        <v/>
      </c>
      <c r="F7149" t="str">
        <f>IFERROR(SMALL($E$5:$E$9000,ROWS($E$5:E7149)),"")</f>
        <v/>
      </c>
      <c r="I7149" s="371" t="s">
        <v>137</v>
      </c>
      <c r="J7149" t="s">
        <v>823</v>
      </c>
      <c r="K7149" s="372">
        <v>5750208</v>
      </c>
      <c r="L7149" s="388">
        <f>ROWS(K$5:K7149)</f>
        <v>7145</v>
      </c>
      <c r="M7149" s="388" t="str">
        <f>IF(_xlfn.IFNA(VLOOKUP(I7149,$AG$3:$AH$83,2,FALSE),"")='11.1'!$D$5,TXM!L7149,"")</f>
        <v/>
      </c>
      <c r="N7149" t="str">
        <f>IFERROR(SMALL($M$5:$M$9000,ROWS($M$5:M7149)),"")</f>
        <v/>
      </c>
      <c r="P7149" t="s">
        <v>1639</v>
      </c>
      <c r="S7149" s="388">
        <f>ROWS(R$5:R7149)</f>
        <v>7145</v>
      </c>
      <c r="T7149" s="388" t="str">
        <f>IF(_xlfn.IFNA(VLOOKUP(P7149,$AG$3:$AH$83,2,FALSE),"")='11.1'!$D$5,TXM!S7149,"")</f>
        <v/>
      </c>
      <c r="U7149" t="str">
        <f>IFERROR(SMALL($T$5:$T$9000,ROWS($T$5:T7149)),"")</f>
        <v/>
      </c>
    </row>
    <row r="7150" spans="1:21" ht="14.4" customHeight="1" x14ac:dyDescent="0.3">
      <c r="A7150" t="s">
        <v>1639</v>
      </c>
      <c r="D7150" s="388">
        <f>ROWS(C$5:C7150)</f>
        <v>7146</v>
      </c>
      <c r="E7150" s="388" t="str">
        <f>IF(_xlfn.IFNA(VLOOKUP(A7150,$AG$3:$AH$83,2,FALSE),"")='11.1'!$D$5,TXM!D7150,"")</f>
        <v/>
      </c>
      <c r="F7150" t="str">
        <f>IFERROR(SMALL($E$5:$E$9000,ROWS($E$5:E7150)),"")</f>
        <v/>
      </c>
      <c r="I7150" s="371" t="s">
        <v>137</v>
      </c>
      <c r="J7150" t="s">
        <v>104</v>
      </c>
      <c r="K7150" s="372">
        <v>5186648</v>
      </c>
      <c r="L7150" s="388">
        <f>ROWS(K$5:K7150)</f>
        <v>7146</v>
      </c>
      <c r="M7150" s="388" t="str">
        <f>IF(_xlfn.IFNA(VLOOKUP(I7150,$AG$3:$AH$83,2,FALSE),"")='11.1'!$D$5,TXM!L7150,"")</f>
        <v/>
      </c>
      <c r="N7150" t="str">
        <f>IFERROR(SMALL($M$5:$M$9000,ROWS($M$5:M7150)),"")</f>
        <v/>
      </c>
      <c r="P7150" t="s">
        <v>1639</v>
      </c>
      <c r="S7150" s="388">
        <f>ROWS(R$5:R7150)</f>
        <v>7146</v>
      </c>
      <c r="T7150" s="388" t="str">
        <f>IF(_xlfn.IFNA(VLOOKUP(P7150,$AG$3:$AH$83,2,FALSE),"")='11.1'!$D$5,TXM!S7150,"")</f>
        <v/>
      </c>
      <c r="U7150" t="str">
        <f>IFERROR(SMALL($T$5:$T$9000,ROWS($T$5:T7150)),"")</f>
        <v/>
      </c>
    </row>
    <row r="7151" spans="1:21" ht="14.4" customHeight="1" x14ac:dyDescent="0.3">
      <c r="A7151" t="s">
        <v>1639</v>
      </c>
      <c r="D7151" s="388">
        <f>ROWS(C$5:C7151)</f>
        <v>7147</v>
      </c>
      <c r="E7151" s="388" t="str">
        <f>IF(_xlfn.IFNA(VLOOKUP(A7151,$AG$3:$AH$83,2,FALSE),"")='11.1'!$D$5,TXM!D7151,"")</f>
        <v/>
      </c>
      <c r="F7151" t="str">
        <f>IFERROR(SMALL($E$5:$E$9000,ROWS($E$5:E7151)),"")</f>
        <v/>
      </c>
      <c r="I7151" s="371" t="s">
        <v>137</v>
      </c>
      <c r="J7151" t="s">
        <v>1002</v>
      </c>
      <c r="K7151" s="372">
        <v>5129973</v>
      </c>
      <c r="L7151" s="388">
        <f>ROWS(K$5:K7151)</f>
        <v>7147</v>
      </c>
      <c r="M7151" s="388" t="str">
        <f>IF(_xlfn.IFNA(VLOOKUP(I7151,$AG$3:$AH$83,2,FALSE),"")='11.1'!$D$5,TXM!L7151,"")</f>
        <v/>
      </c>
      <c r="N7151" t="str">
        <f>IFERROR(SMALL($M$5:$M$9000,ROWS($M$5:M7151)),"")</f>
        <v/>
      </c>
      <c r="P7151" t="s">
        <v>1639</v>
      </c>
      <c r="S7151" s="388">
        <f>ROWS(R$5:R7151)</f>
        <v>7147</v>
      </c>
      <c r="T7151" s="388" t="str">
        <f>IF(_xlfn.IFNA(VLOOKUP(P7151,$AG$3:$AH$83,2,FALSE),"")='11.1'!$D$5,TXM!S7151,"")</f>
        <v/>
      </c>
      <c r="U7151" t="str">
        <f>IFERROR(SMALL($T$5:$T$9000,ROWS($T$5:T7151)),"")</f>
        <v/>
      </c>
    </row>
    <row r="7152" spans="1:21" ht="14.4" customHeight="1" x14ac:dyDescent="0.3">
      <c r="A7152" t="s">
        <v>1639</v>
      </c>
      <c r="D7152" s="388">
        <f>ROWS(C$5:C7152)</f>
        <v>7148</v>
      </c>
      <c r="E7152" s="388" t="str">
        <f>IF(_xlfn.IFNA(VLOOKUP(A7152,$AG$3:$AH$83,2,FALSE),"")='11.1'!$D$5,TXM!D7152,"")</f>
        <v/>
      </c>
      <c r="F7152" t="str">
        <f>IFERROR(SMALL($E$5:$E$9000,ROWS($E$5:E7152)),"")</f>
        <v/>
      </c>
      <c r="I7152" s="371" t="s">
        <v>137</v>
      </c>
      <c r="J7152" t="s">
        <v>96</v>
      </c>
      <c r="K7152" s="372">
        <v>5111792</v>
      </c>
      <c r="L7152" s="388">
        <f>ROWS(K$5:K7152)</f>
        <v>7148</v>
      </c>
      <c r="M7152" s="388" t="str">
        <f>IF(_xlfn.IFNA(VLOOKUP(I7152,$AG$3:$AH$83,2,FALSE),"")='11.1'!$D$5,TXM!L7152,"")</f>
        <v/>
      </c>
      <c r="N7152" t="str">
        <f>IFERROR(SMALL($M$5:$M$9000,ROWS($M$5:M7152)),"")</f>
        <v/>
      </c>
      <c r="P7152" t="s">
        <v>1639</v>
      </c>
      <c r="S7152" s="388">
        <f>ROWS(R$5:R7152)</f>
        <v>7148</v>
      </c>
      <c r="T7152" s="388" t="str">
        <f>IF(_xlfn.IFNA(VLOOKUP(P7152,$AG$3:$AH$83,2,FALSE),"")='11.1'!$D$5,TXM!S7152,"")</f>
        <v/>
      </c>
      <c r="U7152" t="str">
        <f>IFERROR(SMALL($T$5:$T$9000,ROWS($T$5:T7152)),"")</f>
        <v/>
      </c>
    </row>
    <row r="7153" spans="1:21" ht="14.4" customHeight="1" x14ac:dyDescent="0.3">
      <c r="A7153" t="s">
        <v>1639</v>
      </c>
      <c r="D7153" s="388">
        <f>ROWS(C$5:C7153)</f>
        <v>7149</v>
      </c>
      <c r="E7153" s="388" t="str">
        <f>IF(_xlfn.IFNA(VLOOKUP(A7153,$AG$3:$AH$83,2,FALSE),"")='11.1'!$D$5,TXM!D7153,"")</f>
        <v/>
      </c>
      <c r="F7153" t="str">
        <f>IFERROR(SMALL($E$5:$E$9000,ROWS($E$5:E7153)),"")</f>
        <v/>
      </c>
      <c r="I7153" s="371" t="s">
        <v>137</v>
      </c>
      <c r="J7153" t="s">
        <v>813</v>
      </c>
      <c r="K7153" s="372">
        <v>4795951</v>
      </c>
      <c r="L7153" s="388">
        <f>ROWS(K$5:K7153)</f>
        <v>7149</v>
      </c>
      <c r="M7153" s="388" t="str">
        <f>IF(_xlfn.IFNA(VLOOKUP(I7153,$AG$3:$AH$83,2,FALSE),"")='11.1'!$D$5,TXM!L7153,"")</f>
        <v/>
      </c>
      <c r="N7153" t="str">
        <f>IFERROR(SMALL($M$5:$M$9000,ROWS($M$5:M7153)),"")</f>
        <v/>
      </c>
      <c r="P7153" t="s">
        <v>1639</v>
      </c>
      <c r="S7153" s="388">
        <f>ROWS(R$5:R7153)</f>
        <v>7149</v>
      </c>
      <c r="T7153" s="388" t="str">
        <f>IF(_xlfn.IFNA(VLOOKUP(P7153,$AG$3:$AH$83,2,FALSE),"")='11.1'!$D$5,TXM!S7153,"")</f>
        <v/>
      </c>
      <c r="U7153" t="str">
        <f>IFERROR(SMALL($T$5:$T$9000,ROWS($T$5:T7153)),"")</f>
        <v/>
      </c>
    </row>
    <row r="7154" spans="1:21" ht="14.4" customHeight="1" x14ac:dyDescent="0.3">
      <c r="A7154" t="s">
        <v>1639</v>
      </c>
      <c r="D7154" s="388">
        <f>ROWS(C$5:C7154)</f>
        <v>7150</v>
      </c>
      <c r="E7154" s="388" t="str">
        <f>IF(_xlfn.IFNA(VLOOKUP(A7154,$AG$3:$AH$83,2,FALSE),"")='11.1'!$D$5,TXM!D7154,"")</f>
        <v/>
      </c>
      <c r="F7154" t="str">
        <f>IFERROR(SMALL($E$5:$E$9000,ROWS($E$5:E7154)),"")</f>
        <v/>
      </c>
      <c r="I7154" s="371" t="s">
        <v>137</v>
      </c>
      <c r="J7154" t="s">
        <v>1500</v>
      </c>
      <c r="K7154" s="372">
        <v>3457372</v>
      </c>
      <c r="L7154" s="388">
        <f>ROWS(K$5:K7154)</f>
        <v>7150</v>
      </c>
      <c r="M7154" s="388" t="str">
        <f>IF(_xlfn.IFNA(VLOOKUP(I7154,$AG$3:$AH$83,2,FALSE),"")='11.1'!$D$5,TXM!L7154,"")</f>
        <v/>
      </c>
      <c r="N7154" t="str">
        <f>IFERROR(SMALL($M$5:$M$9000,ROWS($M$5:M7154)),"")</f>
        <v/>
      </c>
      <c r="P7154" t="s">
        <v>1639</v>
      </c>
      <c r="S7154" s="388">
        <f>ROWS(R$5:R7154)</f>
        <v>7150</v>
      </c>
      <c r="T7154" s="388" t="str">
        <f>IF(_xlfn.IFNA(VLOOKUP(P7154,$AG$3:$AH$83,2,FALSE),"")='11.1'!$D$5,TXM!S7154,"")</f>
        <v/>
      </c>
      <c r="U7154" t="str">
        <f>IFERROR(SMALL($T$5:$T$9000,ROWS($T$5:T7154)),"")</f>
        <v/>
      </c>
    </row>
    <row r="7155" spans="1:21" ht="14.4" customHeight="1" x14ac:dyDescent="0.3">
      <c r="A7155" t="s">
        <v>1639</v>
      </c>
      <c r="D7155" s="388">
        <f>ROWS(C$5:C7155)</f>
        <v>7151</v>
      </c>
      <c r="E7155" s="388" t="str">
        <f>IF(_xlfn.IFNA(VLOOKUP(A7155,$AG$3:$AH$83,2,FALSE),"")='11.1'!$D$5,TXM!D7155,"")</f>
        <v/>
      </c>
      <c r="F7155" t="str">
        <f>IFERROR(SMALL($E$5:$E$9000,ROWS($E$5:E7155)),"")</f>
        <v/>
      </c>
      <c r="I7155" s="371" t="s">
        <v>137</v>
      </c>
      <c r="J7155" t="s">
        <v>99</v>
      </c>
      <c r="K7155" s="372">
        <v>3324997</v>
      </c>
      <c r="L7155" s="388">
        <f>ROWS(K$5:K7155)</f>
        <v>7151</v>
      </c>
      <c r="M7155" s="388" t="str">
        <f>IF(_xlfn.IFNA(VLOOKUP(I7155,$AG$3:$AH$83,2,FALSE),"")='11.1'!$D$5,TXM!L7155,"")</f>
        <v/>
      </c>
      <c r="N7155" t="str">
        <f>IFERROR(SMALL($M$5:$M$9000,ROWS($M$5:M7155)),"")</f>
        <v/>
      </c>
      <c r="P7155" t="s">
        <v>1639</v>
      </c>
      <c r="S7155" s="388">
        <f>ROWS(R$5:R7155)</f>
        <v>7151</v>
      </c>
      <c r="T7155" s="388" t="str">
        <f>IF(_xlfn.IFNA(VLOOKUP(P7155,$AG$3:$AH$83,2,FALSE),"")='11.1'!$D$5,TXM!S7155,"")</f>
        <v/>
      </c>
      <c r="U7155" t="str">
        <f>IFERROR(SMALL($T$5:$T$9000,ROWS($T$5:T7155)),"")</f>
        <v/>
      </c>
    </row>
    <row r="7156" spans="1:21" ht="14.4" customHeight="1" x14ac:dyDescent="0.3">
      <c r="A7156" t="s">
        <v>1639</v>
      </c>
      <c r="D7156" s="388">
        <f>ROWS(C$5:C7156)</f>
        <v>7152</v>
      </c>
      <c r="E7156" s="388" t="str">
        <f>IF(_xlfn.IFNA(VLOOKUP(A7156,$AG$3:$AH$83,2,FALSE),"")='11.1'!$D$5,TXM!D7156,"")</f>
        <v/>
      </c>
      <c r="F7156" t="str">
        <f>IFERROR(SMALL($E$5:$E$9000,ROWS($E$5:E7156)),"")</f>
        <v/>
      </c>
      <c r="I7156" s="371" t="s">
        <v>137</v>
      </c>
      <c r="J7156" t="s">
        <v>859</v>
      </c>
      <c r="K7156" s="372">
        <v>2888944</v>
      </c>
      <c r="L7156" s="388">
        <f>ROWS(K$5:K7156)</f>
        <v>7152</v>
      </c>
      <c r="M7156" s="388" t="str">
        <f>IF(_xlfn.IFNA(VLOOKUP(I7156,$AG$3:$AH$83,2,FALSE),"")='11.1'!$D$5,TXM!L7156,"")</f>
        <v/>
      </c>
      <c r="N7156" t="str">
        <f>IFERROR(SMALL($M$5:$M$9000,ROWS($M$5:M7156)),"")</f>
        <v/>
      </c>
      <c r="P7156" t="s">
        <v>1639</v>
      </c>
      <c r="S7156" s="388">
        <f>ROWS(R$5:R7156)</f>
        <v>7152</v>
      </c>
      <c r="T7156" s="388" t="str">
        <f>IF(_xlfn.IFNA(VLOOKUP(P7156,$AG$3:$AH$83,2,FALSE),"")='11.1'!$D$5,TXM!S7156,"")</f>
        <v/>
      </c>
      <c r="U7156" t="str">
        <f>IFERROR(SMALL($T$5:$T$9000,ROWS($T$5:T7156)),"")</f>
        <v/>
      </c>
    </row>
    <row r="7157" spans="1:21" ht="14.4" customHeight="1" x14ac:dyDescent="0.3">
      <c r="A7157" t="s">
        <v>1639</v>
      </c>
      <c r="D7157" s="388">
        <f>ROWS(C$5:C7157)</f>
        <v>7153</v>
      </c>
      <c r="E7157" s="388" t="str">
        <f>IF(_xlfn.IFNA(VLOOKUP(A7157,$AG$3:$AH$83,2,FALSE),"")='11.1'!$D$5,TXM!D7157,"")</f>
        <v/>
      </c>
      <c r="F7157" t="str">
        <f>IFERROR(SMALL($E$5:$E$9000,ROWS($E$5:E7157)),"")</f>
        <v/>
      </c>
      <c r="I7157" s="371" t="s">
        <v>137</v>
      </c>
      <c r="J7157" t="s">
        <v>773</v>
      </c>
      <c r="K7157" s="372">
        <v>2597357</v>
      </c>
      <c r="L7157" s="388">
        <f>ROWS(K$5:K7157)</f>
        <v>7153</v>
      </c>
      <c r="M7157" s="388" t="str">
        <f>IF(_xlfn.IFNA(VLOOKUP(I7157,$AG$3:$AH$83,2,FALSE),"")='11.1'!$D$5,TXM!L7157,"")</f>
        <v/>
      </c>
      <c r="N7157" t="str">
        <f>IFERROR(SMALL($M$5:$M$9000,ROWS($M$5:M7157)),"")</f>
        <v/>
      </c>
      <c r="P7157" t="s">
        <v>1639</v>
      </c>
      <c r="S7157" s="388">
        <f>ROWS(R$5:R7157)</f>
        <v>7153</v>
      </c>
      <c r="T7157" s="388" t="str">
        <f>IF(_xlfn.IFNA(VLOOKUP(P7157,$AG$3:$AH$83,2,FALSE),"")='11.1'!$D$5,TXM!S7157,"")</f>
        <v/>
      </c>
      <c r="U7157" t="str">
        <f>IFERROR(SMALL($T$5:$T$9000,ROWS($T$5:T7157)),"")</f>
        <v/>
      </c>
    </row>
    <row r="7158" spans="1:21" ht="14.4" customHeight="1" x14ac:dyDescent="0.3">
      <c r="A7158" t="s">
        <v>1639</v>
      </c>
      <c r="D7158" s="388">
        <f>ROWS(C$5:C7158)</f>
        <v>7154</v>
      </c>
      <c r="E7158" s="388" t="str">
        <f>IF(_xlfn.IFNA(VLOOKUP(A7158,$AG$3:$AH$83,2,FALSE),"")='11.1'!$D$5,TXM!D7158,"")</f>
        <v/>
      </c>
      <c r="F7158" t="str">
        <f>IFERROR(SMALL($E$5:$E$9000,ROWS($E$5:E7158)),"")</f>
        <v/>
      </c>
      <c r="I7158" s="371" t="s">
        <v>137</v>
      </c>
      <c r="J7158" t="s">
        <v>837</v>
      </c>
      <c r="K7158" s="372">
        <v>2526900</v>
      </c>
      <c r="L7158" s="388">
        <f>ROWS(K$5:K7158)</f>
        <v>7154</v>
      </c>
      <c r="M7158" s="388" t="str">
        <f>IF(_xlfn.IFNA(VLOOKUP(I7158,$AG$3:$AH$83,2,FALSE),"")='11.1'!$D$5,TXM!L7158,"")</f>
        <v/>
      </c>
      <c r="N7158" t="str">
        <f>IFERROR(SMALL($M$5:$M$9000,ROWS($M$5:M7158)),"")</f>
        <v/>
      </c>
      <c r="P7158" t="s">
        <v>1639</v>
      </c>
      <c r="S7158" s="388">
        <f>ROWS(R$5:R7158)</f>
        <v>7154</v>
      </c>
      <c r="T7158" s="388" t="str">
        <f>IF(_xlfn.IFNA(VLOOKUP(P7158,$AG$3:$AH$83,2,FALSE),"")='11.1'!$D$5,TXM!S7158,"")</f>
        <v/>
      </c>
      <c r="U7158" t="str">
        <f>IFERROR(SMALL($T$5:$T$9000,ROWS($T$5:T7158)),"")</f>
        <v/>
      </c>
    </row>
    <row r="7159" spans="1:21" ht="14.4" customHeight="1" x14ac:dyDescent="0.3">
      <c r="A7159" t="s">
        <v>1639</v>
      </c>
      <c r="D7159" s="388">
        <f>ROWS(C$5:C7159)</f>
        <v>7155</v>
      </c>
      <c r="E7159" s="388" t="str">
        <f>IF(_xlfn.IFNA(VLOOKUP(A7159,$AG$3:$AH$83,2,FALSE),"")='11.1'!$D$5,TXM!D7159,"")</f>
        <v/>
      </c>
      <c r="F7159" t="str">
        <f>IFERROR(SMALL($E$5:$E$9000,ROWS($E$5:E7159)),"")</f>
        <v/>
      </c>
      <c r="I7159" s="371" t="s">
        <v>137</v>
      </c>
      <c r="J7159" t="s">
        <v>95</v>
      </c>
      <c r="K7159" s="372">
        <v>2459422</v>
      </c>
      <c r="L7159" s="388">
        <f>ROWS(K$5:K7159)</f>
        <v>7155</v>
      </c>
      <c r="M7159" s="388" t="str">
        <f>IF(_xlfn.IFNA(VLOOKUP(I7159,$AG$3:$AH$83,2,FALSE),"")='11.1'!$D$5,TXM!L7159,"")</f>
        <v/>
      </c>
      <c r="N7159" t="str">
        <f>IFERROR(SMALL($M$5:$M$9000,ROWS($M$5:M7159)),"")</f>
        <v/>
      </c>
      <c r="P7159" t="s">
        <v>1639</v>
      </c>
      <c r="S7159" s="388">
        <f>ROWS(R$5:R7159)</f>
        <v>7155</v>
      </c>
      <c r="T7159" s="388" t="str">
        <f>IF(_xlfn.IFNA(VLOOKUP(P7159,$AG$3:$AH$83,2,FALSE),"")='11.1'!$D$5,TXM!S7159,"")</f>
        <v/>
      </c>
      <c r="U7159" t="str">
        <f>IFERROR(SMALL($T$5:$T$9000,ROWS($T$5:T7159)),"")</f>
        <v/>
      </c>
    </row>
    <row r="7160" spans="1:21" ht="14.4" customHeight="1" x14ac:dyDescent="0.3">
      <c r="A7160" t="s">
        <v>1639</v>
      </c>
      <c r="D7160" s="388">
        <f>ROWS(C$5:C7160)</f>
        <v>7156</v>
      </c>
      <c r="E7160" s="388" t="str">
        <f>IF(_xlfn.IFNA(VLOOKUP(A7160,$AG$3:$AH$83,2,FALSE),"")='11.1'!$D$5,TXM!D7160,"")</f>
        <v/>
      </c>
      <c r="F7160" t="str">
        <f>IFERROR(SMALL($E$5:$E$9000,ROWS($E$5:E7160)),"")</f>
        <v/>
      </c>
      <c r="I7160" s="371" t="s">
        <v>137</v>
      </c>
      <c r="J7160" t="s">
        <v>1006</v>
      </c>
      <c r="K7160" s="372">
        <v>2363162</v>
      </c>
      <c r="L7160" s="388">
        <f>ROWS(K$5:K7160)</f>
        <v>7156</v>
      </c>
      <c r="M7160" s="388" t="str">
        <f>IF(_xlfn.IFNA(VLOOKUP(I7160,$AG$3:$AH$83,2,FALSE),"")='11.1'!$D$5,TXM!L7160,"")</f>
        <v/>
      </c>
      <c r="N7160" t="str">
        <f>IFERROR(SMALL($M$5:$M$9000,ROWS($M$5:M7160)),"")</f>
        <v/>
      </c>
      <c r="P7160" t="s">
        <v>1639</v>
      </c>
      <c r="S7160" s="388">
        <f>ROWS(R$5:R7160)</f>
        <v>7156</v>
      </c>
      <c r="T7160" s="388" t="str">
        <f>IF(_xlfn.IFNA(VLOOKUP(P7160,$AG$3:$AH$83,2,FALSE),"")='11.1'!$D$5,TXM!S7160,"")</f>
        <v/>
      </c>
      <c r="U7160" t="str">
        <f>IFERROR(SMALL($T$5:$T$9000,ROWS($T$5:T7160)),"")</f>
        <v/>
      </c>
    </row>
    <row r="7161" spans="1:21" ht="14.4" customHeight="1" x14ac:dyDescent="0.3">
      <c r="A7161" t="s">
        <v>1639</v>
      </c>
      <c r="D7161" s="388">
        <f>ROWS(C$5:C7161)</f>
        <v>7157</v>
      </c>
      <c r="E7161" s="388" t="str">
        <f>IF(_xlfn.IFNA(VLOOKUP(A7161,$AG$3:$AH$83,2,FALSE),"")='11.1'!$D$5,TXM!D7161,"")</f>
        <v/>
      </c>
      <c r="F7161" t="str">
        <f>IFERROR(SMALL($E$5:$E$9000,ROWS($E$5:E7161)),"")</f>
        <v/>
      </c>
      <c r="I7161" s="371" t="s">
        <v>137</v>
      </c>
      <c r="J7161" t="s">
        <v>1240</v>
      </c>
      <c r="K7161" s="372">
        <v>2343685</v>
      </c>
      <c r="L7161" s="388">
        <f>ROWS(K$5:K7161)</f>
        <v>7157</v>
      </c>
      <c r="M7161" s="388" t="str">
        <f>IF(_xlfn.IFNA(VLOOKUP(I7161,$AG$3:$AH$83,2,FALSE),"")='11.1'!$D$5,TXM!L7161,"")</f>
        <v/>
      </c>
      <c r="N7161" t="str">
        <f>IFERROR(SMALL($M$5:$M$9000,ROWS($M$5:M7161)),"")</f>
        <v/>
      </c>
      <c r="P7161" t="s">
        <v>1639</v>
      </c>
      <c r="S7161" s="388">
        <f>ROWS(R$5:R7161)</f>
        <v>7157</v>
      </c>
      <c r="T7161" s="388" t="str">
        <f>IF(_xlfn.IFNA(VLOOKUP(P7161,$AG$3:$AH$83,2,FALSE),"")='11.1'!$D$5,TXM!S7161,"")</f>
        <v/>
      </c>
      <c r="U7161" t="str">
        <f>IFERROR(SMALL($T$5:$T$9000,ROWS($T$5:T7161)),"")</f>
        <v/>
      </c>
    </row>
    <row r="7162" spans="1:21" ht="14.4" customHeight="1" x14ac:dyDescent="0.3">
      <c r="A7162" t="s">
        <v>1639</v>
      </c>
      <c r="D7162" s="388">
        <f>ROWS(C$5:C7162)</f>
        <v>7158</v>
      </c>
      <c r="E7162" s="388" t="str">
        <f>IF(_xlfn.IFNA(VLOOKUP(A7162,$AG$3:$AH$83,2,FALSE),"")='11.1'!$D$5,TXM!D7162,"")</f>
        <v/>
      </c>
      <c r="F7162" t="str">
        <f>IFERROR(SMALL($E$5:$E$9000,ROWS($E$5:E7162)),"")</f>
        <v/>
      </c>
      <c r="I7162" s="371" t="s">
        <v>137</v>
      </c>
      <c r="J7162" t="s">
        <v>827</v>
      </c>
      <c r="K7162" s="372">
        <v>1644980</v>
      </c>
      <c r="L7162" s="388">
        <f>ROWS(K$5:K7162)</f>
        <v>7158</v>
      </c>
      <c r="M7162" s="388" t="str">
        <f>IF(_xlfn.IFNA(VLOOKUP(I7162,$AG$3:$AH$83,2,FALSE),"")='11.1'!$D$5,TXM!L7162,"")</f>
        <v/>
      </c>
      <c r="N7162" t="str">
        <f>IFERROR(SMALL($M$5:$M$9000,ROWS($M$5:M7162)),"")</f>
        <v/>
      </c>
      <c r="P7162" t="s">
        <v>1639</v>
      </c>
      <c r="S7162" s="388">
        <f>ROWS(R$5:R7162)</f>
        <v>7158</v>
      </c>
      <c r="T7162" s="388" t="str">
        <f>IF(_xlfn.IFNA(VLOOKUP(P7162,$AG$3:$AH$83,2,FALSE),"")='11.1'!$D$5,TXM!S7162,"")</f>
        <v/>
      </c>
      <c r="U7162" t="str">
        <f>IFERROR(SMALL($T$5:$T$9000,ROWS($T$5:T7162)),"")</f>
        <v/>
      </c>
    </row>
    <row r="7163" spans="1:21" ht="14.4" customHeight="1" x14ac:dyDescent="0.3">
      <c r="A7163" t="s">
        <v>1639</v>
      </c>
      <c r="D7163" s="388">
        <f>ROWS(C$5:C7163)</f>
        <v>7159</v>
      </c>
      <c r="E7163" s="388" t="str">
        <f>IF(_xlfn.IFNA(VLOOKUP(A7163,$AG$3:$AH$83,2,FALSE),"")='11.1'!$D$5,TXM!D7163,"")</f>
        <v/>
      </c>
      <c r="F7163" t="str">
        <f>IFERROR(SMALL($E$5:$E$9000,ROWS($E$5:E7163)),"")</f>
        <v/>
      </c>
      <c r="I7163" s="371" t="s">
        <v>137</v>
      </c>
      <c r="J7163" t="s">
        <v>1441</v>
      </c>
      <c r="K7163" s="372">
        <v>1239113</v>
      </c>
      <c r="L7163" s="388">
        <f>ROWS(K$5:K7163)</f>
        <v>7159</v>
      </c>
      <c r="M7163" s="388" t="str">
        <f>IF(_xlfn.IFNA(VLOOKUP(I7163,$AG$3:$AH$83,2,FALSE),"")='11.1'!$D$5,TXM!L7163,"")</f>
        <v/>
      </c>
      <c r="N7163" t="str">
        <f>IFERROR(SMALL($M$5:$M$9000,ROWS($M$5:M7163)),"")</f>
        <v/>
      </c>
      <c r="P7163" t="s">
        <v>1639</v>
      </c>
      <c r="S7163" s="388">
        <f>ROWS(R$5:R7163)</f>
        <v>7159</v>
      </c>
      <c r="T7163" s="388" t="str">
        <f>IF(_xlfn.IFNA(VLOOKUP(P7163,$AG$3:$AH$83,2,FALSE),"")='11.1'!$D$5,TXM!S7163,"")</f>
        <v/>
      </c>
      <c r="U7163" t="str">
        <f>IFERROR(SMALL($T$5:$T$9000,ROWS($T$5:T7163)),"")</f>
        <v/>
      </c>
    </row>
    <row r="7164" spans="1:21" ht="14.4" customHeight="1" x14ac:dyDescent="0.3">
      <c r="A7164" t="s">
        <v>1639</v>
      </c>
      <c r="D7164" s="388">
        <f>ROWS(C$5:C7164)</f>
        <v>7160</v>
      </c>
      <c r="E7164" s="388" t="str">
        <f>IF(_xlfn.IFNA(VLOOKUP(A7164,$AG$3:$AH$83,2,FALSE),"")='11.1'!$D$5,TXM!D7164,"")</f>
        <v/>
      </c>
      <c r="F7164" t="str">
        <f>IFERROR(SMALL($E$5:$E$9000,ROWS($E$5:E7164)),"")</f>
        <v/>
      </c>
      <c r="I7164" s="371" t="s">
        <v>137</v>
      </c>
      <c r="J7164" t="s">
        <v>94</v>
      </c>
      <c r="K7164" s="372">
        <v>1173690</v>
      </c>
      <c r="L7164" s="388">
        <f>ROWS(K$5:K7164)</f>
        <v>7160</v>
      </c>
      <c r="M7164" s="388" t="str">
        <f>IF(_xlfn.IFNA(VLOOKUP(I7164,$AG$3:$AH$83,2,FALSE),"")='11.1'!$D$5,TXM!L7164,"")</f>
        <v/>
      </c>
      <c r="N7164" t="str">
        <f>IFERROR(SMALL($M$5:$M$9000,ROWS($M$5:M7164)),"")</f>
        <v/>
      </c>
      <c r="P7164" t="s">
        <v>1639</v>
      </c>
      <c r="S7164" s="388">
        <f>ROWS(R$5:R7164)</f>
        <v>7160</v>
      </c>
      <c r="T7164" s="388" t="str">
        <f>IF(_xlfn.IFNA(VLOOKUP(P7164,$AG$3:$AH$83,2,FALSE),"")='11.1'!$D$5,TXM!S7164,"")</f>
        <v/>
      </c>
      <c r="U7164" t="str">
        <f>IFERROR(SMALL($T$5:$T$9000,ROWS($T$5:T7164)),"")</f>
        <v/>
      </c>
    </row>
    <row r="7165" spans="1:21" ht="14.4" customHeight="1" x14ac:dyDescent="0.3">
      <c r="A7165" t="s">
        <v>1639</v>
      </c>
      <c r="D7165" s="388">
        <f>ROWS(C$5:C7165)</f>
        <v>7161</v>
      </c>
      <c r="E7165" s="388" t="str">
        <f>IF(_xlfn.IFNA(VLOOKUP(A7165,$AG$3:$AH$83,2,FALSE),"")='11.1'!$D$5,TXM!D7165,"")</f>
        <v/>
      </c>
      <c r="F7165" t="str">
        <f>IFERROR(SMALL($E$5:$E$9000,ROWS($E$5:E7165)),"")</f>
        <v/>
      </c>
      <c r="I7165" s="371" t="s">
        <v>137</v>
      </c>
      <c r="J7165" t="s">
        <v>839</v>
      </c>
      <c r="K7165" s="372">
        <v>994364</v>
      </c>
      <c r="L7165" s="388">
        <f>ROWS(K$5:K7165)</f>
        <v>7161</v>
      </c>
      <c r="M7165" s="388" t="str">
        <f>IF(_xlfn.IFNA(VLOOKUP(I7165,$AG$3:$AH$83,2,FALSE),"")='11.1'!$D$5,TXM!L7165,"")</f>
        <v/>
      </c>
      <c r="N7165" t="str">
        <f>IFERROR(SMALL($M$5:$M$9000,ROWS($M$5:M7165)),"")</f>
        <v/>
      </c>
      <c r="P7165" t="s">
        <v>1639</v>
      </c>
      <c r="S7165" s="388">
        <f>ROWS(R$5:R7165)</f>
        <v>7161</v>
      </c>
      <c r="T7165" s="388" t="str">
        <f>IF(_xlfn.IFNA(VLOOKUP(P7165,$AG$3:$AH$83,2,FALSE),"")='11.1'!$D$5,TXM!S7165,"")</f>
        <v/>
      </c>
      <c r="U7165" t="str">
        <f>IFERROR(SMALL($T$5:$T$9000,ROWS($T$5:T7165)),"")</f>
        <v/>
      </c>
    </row>
    <row r="7166" spans="1:21" ht="14.4" customHeight="1" x14ac:dyDescent="0.3">
      <c r="A7166" t="s">
        <v>1639</v>
      </c>
      <c r="D7166" s="388">
        <f>ROWS(C$5:C7166)</f>
        <v>7162</v>
      </c>
      <c r="E7166" s="388" t="str">
        <f>IF(_xlfn.IFNA(VLOOKUP(A7166,$AG$3:$AH$83,2,FALSE),"")='11.1'!$D$5,TXM!D7166,"")</f>
        <v/>
      </c>
      <c r="F7166" t="str">
        <f>IFERROR(SMALL($E$5:$E$9000,ROWS($E$5:E7166)),"")</f>
        <v/>
      </c>
      <c r="I7166" s="371" t="s">
        <v>137</v>
      </c>
      <c r="J7166" t="s">
        <v>990</v>
      </c>
      <c r="K7166" s="372">
        <v>991486</v>
      </c>
      <c r="L7166" s="388">
        <f>ROWS(K$5:K7166)</f>
        <v>7162</v>
      </c>
      <c r="M7166" s="388" t="str">
        <f>IF(_xlfn.IFNA(VLOOKUP(I7166,$AG$3:$AH$83,2,FALSE),"")='11.1'!$D$5,TXM!L7166,"")</f>
        <v/>
      </c>
      <c r="N7166" t="str">
        <f>IFERROR(SMALL($M$5:$M$9000,ROWS($M$5:M7166)),"")</f>
        <v/>
      </c>
      <c r="P7166" t="s">
        <v>1639</v>
      </c>
      <c r="S7166" s="388">
        <f>ROWS(R$5:R7166)</f>
        <v>7162</v>
      </c>
      <c r="T7166" s="388" t="str">
        <f>IF(_xlfn.IFNA(VLOOKUP(P7166,$AG$3:$AH$83,2,FALSE),"")='11.1'!$D$5,TXM!S7166,"")</f>
        <v/>
      </c>
      <c r="U7166" t="str">
        <f>IFERROR(SMALL($T$5:$T$9000,ROWS($T$5:T7166)),"")</f>
        <v/>
      </c>
    </row>
    <row r="7167" spans="1:21" ht="14.4" customHeight="1" x14ac:dyDescent="0.3">
      <c r="A7167" t="s">
        <v>1639</v>
      </c>
      <c r="D7167" s="388">
        <f>ROWS(C$5:C7167)</f>
        <v>7163</v>
      </c>
      <c r="E7167" s="388" t="str">
        <f>IF(_xlfn.IFNA(VLOOKUP(A7167,$AG$3:$AH$83,2,FALSE),"")='11.1'!$D$5,TXM!D7167,"")</f>
        <v/>
      </c>
      <c r="F7167" t="str">
        <f>IFERROR(SMALL($E$5:$E$9000,ROWS($E$5:E7167)),"")</f>
        <v/>
      </c>
      <c r="I7167" s="371" t="s">
        <v>137</v>
      </c>
      <c r="J7167" t="s">
        <v>795</v>
      </c>
      <c r="K7167" s="372">
        <v>980620</v>
      </c>
      <c r="L7167" s="388">
        <f>ROWS(K$5:K7167)</f>
        <v>7163</v>
      </c>
      <c r="M7167" s="388" t="str">
        <f>IF(_xlfn.IFNA(VLOOKUP(I7167,$AG$3:$AH$83,2,FALSE),"")='11.1'!$D$5,TXM!L7167,"")</f>
        <v/>
      </c>
      <c r="N7167" t="str">
        <f>IFERROR(SMALL($M$5:$M$9000,ROWS($M$5:M7167)),"")</f>
        <v/>
      </c>
      <c r="P7167" t="s">
        <v>1639</v>
      </c>
      <c r="S7167" s="388">
        <f>ROWS(R$5:R7167)</f>
        <v>7163</v>
      </c>
      <c r="T7167" s="388" t="str">
        <f>IF(_xlfn.IFNA(VLOOKUP(P7167,$AG$3:$AH$83,2,FALSE),"")='11.1'!$D$5,TXM!S7167,"")</f>
        <v/>
      </c>
      <c r="U7167" t="str">
        <f>IFERROR(SMALL($T$5:$T$9000,ROWS($T$5:T7167)),"")</f>
        <v/>
      </c>
    </row>
    <row r="7168" spans="1:21" ht="14.4" customHeight="1" x14ac:dyDescent="0.3">
      <c r="A7168" t="s">
        <v>1639</v>
      </c>
      <c r="D7168" s="388">
        <f>ROWS(C$5:C7168)</f>
        <v>7164</v>
      </c>
      <c r="E7168" s="388" t="str">
        <f>IF(_xlfn.IFNA(VLOOKUP(A7168,$AG$3:$AH$83,2,FALSE),"")='11.1'!$D$5,TXM!D7168,"")</f>
        <v/>
      </c>
      <c r="F7168" t="str">
        <f>IFERROR(SMALL($E$5:$E$9000,ROWS($E$5:E7168)),"")</f>
        <v/>
      </c>
      <c r="I7168" s="371" t="s">
        <v>137</v>
      </c>
      <c r="J7168" t="s">
        <v>855</v>
      </c>
      <c r="K7168" s="372">
        <v>847199</v>
      </c>
      <c r="L7168" s="388">
        <f>ROWS(K$5:K7168)</f>
        <v>7164</v>
      </c>
      <c r="M7168" s="388" t="str">
        <f>IF(_xlfn.IFNA(VLOOKUP(I7168,$AG$3:$AH$83,2,FALSE),"")='11.1'!$D$5,TXM!L7168,"")</f>
        <v/>
      </c>
      <c r="N7168" t="str">
        <f>IFERROR(SMALL($M$5:$M$9000,ROWS($M$5:M7168)),"")</f>
        <v/>
      </c>
      <c r="P7168" t="s">
        <v>1639</v>
      </c>
      <c r="S7168" s="388">
        <f>ROWS(R$5:R7168)</f>
        <v>7164</v>
      </c>
      <c r="T7168" s="388" t="str">
        <f>IF(_xlfn.IFNA(VLOOKUP(P7168,$AG$3:$AH$83,2,FALSE),"")='11.1'!$D$5,TXM!S7168,"")</f>
        <v/>
      </c>
      <c r="U7168" t="str">
        <f>IFERROR(SMALL($T$5:$T$9000,ROWS($T$5:T7168)),"")</f>
        <v/>
      </c>
    </row>
    <row r="7169" spans="1:21" ht="14.4" customHeight="1" x14ac:dyDescent="0.3">
      <c r="A7169" t="s">
        <v>1639</v>
      </c>
      <c r="D7169" s="388">
        <f>ROWS(C$5:C7169)</f>
        <v>7165</v>
      </c>
      <c r="E7169" s="388" t="str">
        <f>IF(_xlfn.IFNA(VLOOKUP(A7169,$AG$3:$AH$83,2,FALSE),"")='11.1'!$D$5,TXM!D7169,"")</f>
        <v/>
      </c>
      <c r="F7169" t="str">
        <f>IFERROR(SMALL($E$5:$E$9000,ROWS($E$5:E7169)),"")</f>
        <v/>
      </c>
      <c r="I7169" s="371" t="s">
        <v>137</v>
      </c>
      <c r="J7169" t="s">
        <v>799</v>
      </c>
      <c r="K7169" s="372">
        <v>807854</v>
      </c>
      <c r="L7169" s="388">
        <f>ROWS(K$5:K7169)</f>
        <v>7165</v>
      </c>
      <c r="M7169" s="388" t="str">
        <f>IF(_xlfn.IFNA(VLOOKUP(I7169,$AG$3:$AH$83,2,FALSE),"")='11.1'!$D$5,TXM!L7169,"")</f>
        <v/>
      </c>
      <c r="N7169" t="str">
        <f>IFERROR(SMALL($M$5:$M$9000,ROWS($M$5:M7169)),"")</f>
        <v/>
      </c>
      <c r="P7169" t="s">
        <v>1639</v>
      </c>
      <c r="S7169" s="388">
        <f>ROWS(R$5:R7169)</f>
        <v>7165</v>
      </c>
      <c r="T7169" s="388" t="str">
        <f>IF(_xlfn.IFNA(VLOOKUP(P7169,$AG$3:$AH$83,2,FALSE),"")='11.1'!$D$5,TXM!S7169,"")</f>
        <v/>
      </c>
      <c r="U7169" t="str">
        <f>IFERROR(SMALL($T$5:$T$9000,ROWS($T$5:T7169)),"")</f>
        <v/>
      </c>
    </row>
    <row r="7170" spans="1:21" ht="14.4" customHeight="1" x14ac:dyDescent="0.3">
      <c r="A7170" t="s">
        <v>1639</v>
      </c>
      <c r="D7170" s="388">
        <f>ROWS(C$5:C7170)</f>
        <v>7166</v>
      </c>
      <c r="E7170" s="388" t="str">
        <f>IF(_xlfn.IFNA(VLOOKUP(A7170,$AG$3:$AH$83,2,FALSE),"")='11.1'!$D$5,TXM!D7170,"")</f>
        <v/>
      </c>
      <c r="F7170" t="str">
        <f>IFERROR(SMALL($E$5:$E$9000,ROWS($E$5:E7170)),"")</f>
        <v/>
      </c>
      <c r="I7170" s="371" t="s">
        <v>137</v>
      </c>
      <c r="J7170" t="s">
        <v>93</v>
      </c>
      <c r="K7170" s="372">
        <v>756673</v>
      </c>
      <c r="L7170" s="388">
        <f>ROWS(K$5:K7170)</f>
        <v>7166</v>
      </c>
      <c r="M7170" s="388" t="str">
        <f>IF(_xlfn.IFNA(VLOOKUP(I7170,$AG$3:$AH$83,2,FALSE),"")='11.1'!$D$5,TXM!L7170,"")</f>
        <v/>
      </c>
      <c r="N7170" t="str">
        <f>IFERROR(SMALL($M$5:$M$9000,ROWS($M$5:M7170)),"")</f>
        <v/>
      </c>
      <c r="P7170" t="s">
        <v>1639</v>
      </c>
      <c r="S7170" s="388">
        <f>ROWS(R$5:R7170)</f>
        <v>7166</v>
      </c>
      <c r="T7170" s="388" t="str">
        <f>IF(_xlfn.IFNA(VLOOKUP(P7170,$AG$3:$AH$83,2,FALSE),"")='11.1'!$D$5,TXM!S7170,"")</f>
        <v/>
      </c>
      <c r="U7170" t="str">
        <f>IFERROR(SMALL($T$5:$T$9000,ROWS($T$5:T7170)),"")</f>
        <v/>
      </c>
    </row>
    <row r="7171" spans="1:21" ht="14.4" customHeight="1" x14ac:dyDescent="0.3">
      <c r="A7171" t="s">
        <v>1639</v>
      </c>
      <c r="D7171" s="388">
        <f>ROWS(C$5:C7171)</f>
        <v>7167</v>
      </c>
      <c r="E7171" s="388" t="str">
        <f>IF(_xlfn.IFNA(VLOOKUP(A7171,$AG$3:$AH$83,2,FALSE),"")='11.1'!$D$5,TXM!D7171,"")</f>
        <v/>
      </c>
      <c r="F7171" t="str">
        <f>IFERROR(SMALL($E$5:$E$9000,ROWS($E$5:E7171)),"")</f>
        <v/>
      </c>
      <c r="I7171" s="371" t="s">
        <v>137</v>
      </c>
      <c r="J7171" t="s">
        <v>996</v>
      </c>
      <c r="K7171" s="372">
        <v>731700</v>
      </c>
      <c r="L7171" s="388">
        <f>ROWS(K$5:K7171)</f>
        <v>7167</v>
      </c>
      <c r="M7171" s="388" t="str">
        <f>IF(_xlfn.IFNA(VLOOKUP(I7171,$AG$3:$AH$83,2,FALSE),"")='11.1'!$D$5,TXM!L7171,"")</f>
        <v/>
      </c>
      <c r="N7171" t="str">
        <f>IFERROR(SMALL($M$5:$M$9000,ROWS($M$5:M7171)),"")</f>
        <v/>
      </c>
      <c r="P7171" t="s">
        <v>1639</v>
      </c>
      <c r="S7171" s="388">
        <f>ROWS(R$5:R7171)</f>
        <v>7167</v>
      </c>
      <c r="T7171" s="388" t="str">
        <f>IF(_xlfn.IFNA(VLOOKUP(P7171,$AG$3:$AH$83,2,FALSE),"")='11.1'!$D$5,TXM!S7171,"")</f>
        <v/>
      </c>
      <c r="U7171" t="str">
        <f>IFERROR(SMALL($T$5:$T$9000,ROWS($T$5:T7171)),"")</f>
        <v/>
      </c>
    </row>
    <row r="7172" spans="1:21" ht="14.4" customHeight="1" x14ac:dyDescent="0.3">
      <c r="A7172" t="s">
        <v>1639</v>
      </c>
      <c r="D7172" s="388">
        <f>ROWS(C$5:C7172)</f>
        <v>7168</v>
      </c>
      <c r="E7172" s="388" t="str">
        <f>IF(_xlfn.IFNA(VLOOKUP(A7172,$AG$3:$AH$83,2,FALSE),"")='11.1'!$D$5,TXM!D7172,"")</f>
        <v/>
      </c>
      <c r="F7172" t="str">
        <f>IFERROR(SMALL($E$5:$E$9000,ROWS($E$5:E7172)),"")</f>
        <v/>
      </c>
      <c r="I7172" s="371" t="s">
        <v>137</v>
      </c>
      <c r="J7172" t="s">
        <v>100</v>
      </c>
      <c r="K7172" s="372">
        <v>724293</v>
      </c>
      <c r="L7172" s="388">
        <f>ROWS(K$5:K7172)</f>
        <v>7168</v>
      </c>
      <c r="M7172" s="388" t="str">
        <f>IF(_xlfn.IFNA(VLOOKUP(I7172,$AG$3:$AH$83,2,FALSE),"")='11.1'!$D$5,TXM!L7172,"")</f>
        <v/>
      </c>
      <c r="N7172" t="str">
        <f>IFERROR(SMALL($M$5:$M$9000,ROWS($M$5:M7172)),"")</f>
        <v/>
      </c>
      <c r="P7172" t="s">
        <v>1639</v>
      </c>
      <c r="S7172" s="388">
        <f>ROWS(R$5:R7172)</f>
        <v>7168</v>
      </c>
      <c r="T7172" s="388" t="str">
        <f>IF(_xlfn.IFNA(VLOOKUP(P7172,$AG$3:$AH$83,2,FALSE),"")='11.1'!$D$5,TXM!S7172,"")</f>
        <v/>
      </c>
      <c r="U7172" t="str">
        <f>IFERROR(SMALL($T$5:$T$9000,ROWS($T$5:T7172)),"")</f>
        <v/>
      </c>
    </row>
    <row r="7173" spans="1:21" ht="14.4" customHeight="1" x14ac:dyDescent="0.3">
      <c r="A7173" t="s">
        <v>1639</v>
      </c>
      <c r="D7173" s="388">
        <f>ROWS(C$5:C7173)</f>
        <v>7169</v>
      </c>
      <c r="E7173" s="388" t="str">
        <f>IF(_xlfn.IFNA(VLOOKUP(A7173,$AG$3:$AH$83,2,FALSE),"")='11.1'!$D$5,TXM!D7173,"")</f>
        <v/>
      </c>
      <c r="F7173" t="str">
        <f>IFERROR(SMALL($E$5:$E$9000,ROWS($E$5:E7173)),"")</f>
        <v/>
      </c>
      <c r="I7173" s="371" t="s">
        <v>137</v>
      </c>
      <c r="J7173" t="s">
        <v>833</v>
      </c>
      <c r="K7173" s="372">
        <v>641969</v>
      </c>
      <c r="L7173" s="388">
        <f>ROWS(K$5:K7173)</f>
        <v>7169</v>
      </c>
      <c r="M7173" s="388" t="str">
        <f>IF(_xlfn.IFNA(VLOOKUP(I7173,$AG$3:$AH$83,2,FALSE),"")='11.1'!$D$5,TXM!L7173,"")</f>
        <v/>
      </c>
      <c r="N7173" t="str">
        <f>IFERROR(SMALL($M$5:$M$9000,ROWS($M$5:M7173)),"")</f>
        <v/>
      </c>
      <c r="P7173" t="s">
        <v>1639</v>
      </c>
      <c r="S7173" s="388">
        <f>ROWS(R$5:R7173)</f>
        <v>7169</v>
      </c>
      <c r="T7173" s="388" t="str">
        <f>IF(_xlfn.IFNA(VLOOKUP(P7173,$AG$3:$AH$83,2,FALSE),"")='11.1'!$D$5,TXM!S7173,"")</f>
        <v/>
      </c>
      <c r="U7173" t="str">
        <f>IFERROR(SMALL($T$5:$T$9000,ROWS($T$5:T7173)),"")</f>
        <v/>
      </c>
    </row>
    <row r="7174" spans="1:21" ht="14.4" customHeight="1" x14ac:dyDescent="0.3">
      <c r="A7174" t="s">
        <v>1639</v>
      </c>
      <c r="D7174" s="388">
        <f>ROWS(C$5:C7174)</f>
        <v>7170</v>
      </c>
      <c r="E7174" s="388" t="str">
        <f>IF(_xlfn.IFNA(VLOOKUP(A7174,$AG$3:$AH$83,2,FALSE),"")='11.1'!$D$5,TXM!D7174,"")</f>
        <v/>
      </c>
      <c r="F7174" t="str">
        <f>IFERROR(SMALL($E$5:$E$9000,ROWS($E$5:E7174)),"")</f>
        <v/>
      </c>
      <c r="I7174" s="371" t="s">
        <v>137</v>
      </c>
      <c r="J7174" t="s">
        <v>1494</v>
      </c>
      <c r="K7174" s="372">
        <v>638574</v>
      </c>
      <c r="L7174" s="388">
        <f>ROWS(K$5:K7174)</f>
        <v>7170</v>
      </c>
      <c r="M7174" s="388" t="str">
        <f>IF(_xlfn.IFNA(VLOOKUP(I7174,$AG$3:$AH$83,2,FALSE),"")='11.1'!$D$5,TXM!L7174,"")</f>
        <v/>
      </c>
      <c r="N7174" t="str">
        <f>IFERROR(SMALL($M$5:$M$9000,ROWS($M$5:M7174)),"")</f>
        <v/>
      </c>
      <c r="P7174" t="s">
        <v>1639</v>
      </c>
      <c r="S7174" s="388">
        <f>ROWS(R$5:R7174)</f>
        <v>7170</v>
      </c>
      <c r="T7174" s="388" t="str">
        <f>IF(_xlfn.IFNA(VLOOKUP(P7174,$AG$3:$AH$83,2,FALSE),"")='11.1'!$D$5,TXM!S7174,"")</f>
        <v/>
      </c>
      <c r="U7174" t="str">
        <f>IFERROR(SMALL($T$5:$T$9000,ROWS($T$5:T7174)),"")</f>
        <v/>
      </c>
    </row>
    <row r="7175" spans="1:21" ht="14.4" customHeight="1" x14ac:dyDescent="0.3">
      <c r="A7175" t="s">
        <v>1639</v>
      </c>
      <c r="D7175" s="388">
        <f>ROWS(C$5:C7175)</f>
        <v>7171</v>
      </c>
      <c r="E7175" s="388" t="str">
        <f>IF(_xlfn.IFNA(VLOOKUP(A7175,$AG$3:$AH$83,2,FALSE),"")='11.1'!$D$5,TXM!D7175,"")</f>
        <v/>
      </c>
      <c r="F7175" t="str">
        <f>IFERROR(SMALL($E$5:$E$9000,ROWS($E$5:E7175)),"")</f>
        <v/>
      </c>
      <c r="I7175" s="371" t="s">
        <v>137</v>
      </c>
      <c r="J7175" t="s">
        <v>998</v>
      </c>
      <c r="K7175" s="372">
        <v>466723</v>
      </c>
      <c r="L7175" s="388">
        <f>ROWS(K$5:K7175)</f>
        <v>7171</v>
      </c>
      <c r="M7175" s="388" t="str">
        <f>IF(_xlfn.IFNA(VLOOKUP(I7175,$AG$3:$AH$83,2,FALSE),"")='11.1'!$D$5,TXM!L7175,"")</f>
        <v/>
      </c>
      <c r="N7175" t="str">
        <f>IFERROR(SMALL($M$5:$M$9000,ROWS($M$5:M7175)),"")</f>
        <v/>
      </c>
      <c r="P7175" t="s">
        <v>1639</v>
      </c>
      <c r="S7175" s="388">
        <f>ROWS(R$5:R7175)</f>
        <v>7171</v>
      </c>
      <c r="T7175" s="388" t="str">
        <f>IF(_xlfn.IFNA(VLOOKUP(P7175,$AG$3:$AH$83,2,FALSE),"")='11.1'!$D$5,TXM!S7175,"")</f>
        <v/>
      </c>
      <c r="U7175" t="str">
        <f>IFERROR(SMALL($T$5:$T$9000,ROWS($T$5:T7175)),"")</f>
        <v/>
      </c>
    </row>
    <row r="7176" spans="1:21" ht="14.4" customHeight="1" x14ac:dyDescent="0.3">
      <c r="A7176" t="s">
        <v>1639</v>
      </c>
      <c r="D7176" s="388">
        <f>ROWS(C$5:C7176)</f>
        <v>7172</v>
      </c>
      <c r="E7176" s="388" t="str">
        <f>IF(_xlfn.IFNA(VLOOKUP(A7176,$AG$3:$AH$83,2,FALSE),"")='11.1'!$D$5,TXM!D7176,"")</f>
        <v/>
      </c>
      <c r="F7176" t="str">
        <f>IFERROR(SMALL($E$5:$E$9000,ROWS($E$5:E7176)),"")</f>
        <v/>
      </c>
      <c r="I7176" s="371" t="s">
        <v>137</v>
      </c>
      <c r="J7176" t="s">
        <v>1003</v>
      </c>
      <c r="K7176" s="372">
        <v>385468</v>
      </c>
      <c r="L7176" s="388">
        <f>ROWS(K$5:K7176)</f>
        <v>7172</v>
      </c>
      <c r="M7176" s="388" t="str">
        <f>IF(_xlfn.IFNA(VLOOKUP(I7176,$AG$3:$AH$83,2,FALSE),"")='11.1'!$D$5,TXM!L7176,"")</f>
        <v/>
      </c>
      <c r="N7176" t="str">
        <f>IFERROR(SMALL($M$5:$M$9000,ROWS($M$5:M7176)),"")</f>
        <v/>
      </c>
      <c r="P7176" t="s">
        <v>1639</v>
      </c>
      <c r="S7176" s="388">
        <f>ROWS(R$5:R7176)</f>
        <v>7172</v>
      </c>
      <c r="T7176" s="388" t="str">
        <f>IF(_xlfn.IFNA(VLOOKUP(P7176,$AG$3:$AH$83,2,FALSE),"")='11.1'!$D$5,TXM!S7176,"")</f>
        <v/>
      </c>
      <c r="U7176" t="str">
        <f>IFERROR(SMALL($T$5:$T$9000,ROWS($T$5:T7176)),"")</f>
        <v/>
      </c>
    </row>
    <row r="7177" spans="1:21" ht="14.4" customHeight="1" x14ac:dyDescent="0.3">
      <c r="A7177" t="s">
        <v>1639</v>
      </c>
      <c r="D7177" s="388">
        <f>ROWS(C$5:C7177)</f>
        <v>7173</v>
      </c>
      <c r="E7177" s="388" t="str">
        <f>IF(_xlfn.IFNA(VLOOKUP(A7177,$AG$3:$AH$83,2,FALSE),"")='11.1'!$D$5,TXM!D7177,"")</f>
        <v/>
      </c>
      <c r="F7177" t="str">
        <f>IFERROR(SMALL($E$5:$E$9000,ROWS($E$5:E7177)),"")</f>
        <v/>
      </c>
      <c r="I7177" s="371" t="s">
        <v>137</v>
      </c>
      <c r="J7177" t="s">
        <v>1004</v>
      </c>
      <c r="K7177" s="372">
        <v>364652</v>
      </c>
      <c r="L7177" s="388">
        <f>ROWS(K$5:K7177)</f>
        <v>7173</v>
      </c>
      <c r="M7177" s="388" t="str">
        <f>IF(_xlfn.IFNA(VLOOKUP(I7177,$AG$3:$AH$83,2,FALSE),"")='11.1'!$D$5,TXM!L7177,"")</f>
        <v/>
      </c>
      <c r="N7177" t="str">
        <f>IFERROR(SMALL($M$5:$M$9000,ROWS($M$5:M7177)),"")</f>
        <v/>
      </c>
      <c r="P7177" t="s">
        <v>1639</v>
      </c>
      <c r="S7177" s="388">
        <f>ROWS(R$5:R7177)</f>
        <v>7173</v>
      </c>
      <c r="T7177" s="388" t="str">
        <f>IF(_xlfn.IFNA(VLOOKUP(P7177,$AG$3:$AH$83,2,FALSE),"")='11.1'!$D$5,TXM!S7177,"")</f>
        <v/>
      </c>
      <c r="U7177" t="str">
        <f>IFERROR(SMALL($T$5:$T$9000,ROWS($T$5:T7177)),"")</f>
        <v/>
      </c>
    </row>
    <row r="7178" spans="1:21" ht="14.4" customHeight="1" x14ac:dyDescent="0.3">
      <c r="A7178" t="s">
        <v>1639</v>
      </c>
      <c r="D7178" s="388">
        <f>ROWS(C$5:C7178)</f>
        <v>7174</v>
      </c>
      <c r="E7178" s="388" t="str">
        <f>IF(_xlfn.IFNA(VLOOKUP(A7178,$AG$3:$AH$83,2,FALSE),"")='11.1'!$D$5,TXM!D7178,"")</f>
        <v/>
      </c>
      <c r="F7178" t="str">
        <f>IFERROR(SMALL($E$5:$E$9000,ROWS($E$5:E7178)),"")</f>
        <v/>
      </c>
      <c r="I7178" s="371" t="s">
        <v>137</v>
      </c>
      <c r="J7178" t="s">
        <v>779</v>
      </c>
      <c r="K7178" s="372">
        <v>344686</v>
      </c>
      <c r="L7178" s="388">
        <f>ROWS(K$5:K7178)</f>
        <v>7174</v>
      </c>
      <c r="M7178" s="388" t="str">
        <f>IF(_xlfn.IFNA(VLOOKUP(I7178,$AG$3:$AH$83,2,FALSE),"")='11.1'!$D$5,TXM!L7178,"")</f>
        <v/>
      </c>
      <c r="N7178" t="str">
        <f>IFERROR(SMALL($M$5:$M$9000,ROWS($M$5:M7178)),"")</f>
        <v/>
      </c>
      <c r="P7178" t="s">
        <v>1639</v>
      </c>
      <c r="S7178" s="388">
        <f>ROWS(R$5:R7178)</f>
        <v>7174</v>
      </c>
      <c r="T7178" s="388" t="str">
        <f>IF(_xlfn.IFNA(VLOOKUP(P7178,$AG$3:$AH$83,2,FALSE),"")='11.1'!$D$5,TXM!S7178,"")</f>
        <v/>
      </c>
      <c r="U7178" t="str">
        <f>IFERROR(SMALL($T$5:$T$9000,ROWS($T$5:T7178)),"")</f>
        <v/>
      </c>
    </row>
    <row r="7179" spans="1:21" ht="14.4" customHeight="1" x14ac:dyDescent="0.3">
      <c r="A7179" t="s">
        <v>1639</v>
      </c>
      <c r="D7179" s="388">
        <f>ROWS(C$5:C7179)</f>
        <v>7175</v>
      </c>
      <c r="E7179" s="388" t="str">
        <f>IF(_xlfn.IFNA(VLOOKUP(A7179,$AG$3:$AH$83,2,FALSE),"")='11.1'!$D$5,TXM!D7179,"")</f>
        <v/>
      </c>
      <c r="F7179" t="str">
        <f>IFERROR(SMALL($E$5:$E$9000,ROWS($E$5:E7179)),"")</f>
        <v/>
      </c>
      <c r="I7179" s="371" t="s">
        <v>137</v>
      </c>
      <c r="J7179" t="s">
        <v>172</v>
      </c>
      <c r="K7179" s="372">
        <v>260515</v>
      </c>
      <c r="L7179" s="388">
        <f>ROWS(K$5:K7179)</f>
        <v>7175</v>
      </c>
      <c r="M7179" s="388" t="str">
        <f>IF(_xlfn.IFNA(VLOOKUP(I7179,$AG$3:$AH$83,2,FALSE),"")='11.1'!$D$5,TXM!L7179,"")</f>
        <v/>
      </c>
      <c r="N7179" t="str">
        <f>IFERROR(SMALL($M$5:$M$9000,ROWS($M$5:M7179)),"")</f>
        <v/>
      </c>
      <c r="P7179" t="s">
        <v>1639</v>
      </c>
      <c r="S7179" s="388">
        <f>ROWS(R$5:R7179)</f>
        <v>7175</v>
      </c>
      <c r="T7179" s="388" t="str">
        <f>IF(_xlfn.IFNA(VLOOKUP(P7179,$AG$3:$AH$83,2,FALSE),"")='11.1'!$D$5,TXM!S7179,"")</f>
        <v/>
      </c>
      <c r="U7179" t="str">
        <f>IFERROR(SMALL($T$5:$T$9000,ROWS($T$5:T7179)),"")</f>
        <v/>
      </c>
    </row>
    <row r="7180" spans="1:21" ht="14.4" customHeight="1" x14ac:dyDescent="0.3">
      <c r="A7180" t="s">
        <v>1639</v>
      </c>
      <c r="D7180" s="388">
        <f>ROWS(C$5:C7180)</f>
        <v>7176</v>
      </c>
      <c r="E7180" s="388" t="str">
        <f>IF(_xlfn.IFNA(VLOOKUP(A7180,$AG$3:$AH$83,2,FALSE),"")='11.1'!$D$5,TXM!D7180,"")</f>
        <v/>
      </c>
      <c r="F7180" t="str">
        <f>IFERROR(SMALL($E$5:$E$9000,ROWS($E$5:E7180)),"")</f>
        <v/>
      </c>
      <c r="I7180" s="371" t="s">
        <v>137</v>
      </c>
      <c r="J7180" t="s">
        <v>809</v>
      </c>
      <c r="K7180" s="372">
        <v>162789</v>
      </c>
      <c r="L7180" s="388">
        <f>ROWS(K$5:K7180)</f>
        <v>7176</v>
      </c>
      <c r="M7180" s="388" t="str">
        <f>IF(_xlfn.IFNA(VLOOKUP(I7180,$AG$3:$AH$83,2,FALSE),"")='11.1'!$D$5,TXM!L7180,"")</f>
        <v/>
      </c>
      <c r="N7180" t="str">
        <f>IFERROR(SMALL($M$5:$M$9000,ROWS($M$5:M7180)),"")</f>
        <v/>
      </c>
      <c r="P7180" t="s">
        <v>1639</v>
      </c>
      <c r="S7180" s="388">
        <f>ROWS(R$5:R7180)</f>
        <v>7176</v>
      </c>
      <c r="T7180" s="388" t="str">
        <f>IF(_xlfn.IFNA(VLOOKUP(P7180,$AG$3:$AH$83,2,FALSE),"")='11.1'!$D$5,TXM!S7180,"")</f>
        <v/>
      </c>
      <c r="U7180" t="str">
        <f>IFERROR(SMALL($T$5:$T$9000,ROWS($T$5:T7180)),"")</f>
        <v/>
      </c>
    </row>
    <row r="7181" spans="1:21" ht="14.4" customHeight="1" x14ac:dyDescent="0.3">
      <c r="A7181" t="s">
        <v>1639</v>
      </c>
      <c r="D7181" s="388">
        <f>ROWS(C$5:C7181)</f>
        <v>7177</v>
      </c>
      <c r="E7181" s="388" t="str">
        <f>IF(_xlfn.IFNA(VLOOKUP(A7181,$AG$3:$AH$83,2,FALSE),"")='11.1'!$D$5,TXM!D7181,"")</f>
        <v/>
      </c>
      <c r="F7181" t="str">
        <f>IFERROR(SMALL($E$5:$E$9000,ROWS($E$5:E7181)),"")</f>
        <v/>
      </c>
      <c r="I7181" s="371" t="s">
        <v>137</v>
      </c>
      <c r="J7181" t="s">
        <v>1332</v>
      </c>
      <c r="K7181" s="372">
        <v>162363</v>
      </c>
      <c r="L7181" s="388">
        <f>ROWS(K$5:K7181)</f>
        <v>7177</v>
      </c>
      <c r="M7181" s="388" t="str">
        <f>IF(_xlfn.IFNA(VLOOKUP(I7181,$AG$3:$AH$83,2,FALSE),"")='11.1'!$D$5,TXM!L7181,"")</f>
        <v/>
      </c>
      <c r="N7181" t="str">
        <f>IFERROR(SMALL($M$5:$M$9000,ROWS($M$5:M7181)),"")</f>
        <v/>
      </c>
      <c r="P7181" t="s">
        <v>1639</v>
      </c>
      <c r="S7181" s="388">
        <f>ROWS(R$5:R7181)</f>
        <v>7177</v>
      </c>
      <c r="T7181" s="388" t="str">
        <f>IF(_xlfn.IFNA(VLOOKUP(P7181,$AG$3:$AH$83,2,FALSE),"")='11.1'!$D$5,TXM!S7181,"")</f>
        <v/>
      </c>
      <c r="U7181" t="str">
        <f>IFERROR(SMALL($T$5:$T$9000,ROWS($T$5:T7181)),"")</f>
        <v/>
      </c>
    </row>
    <row r="7182" spans="1:21" ht="14.4" customHeight="1" x14ac:dyDescent="0.3">
      <c r="A7182" t="s">
        <v>1639</v>
      </c>
      <c r="D7182" s="388">
        <f>ROWS(C$5:C7182)</f>
        <v>7178</v>
      </c>
      <c r="E7182" s="388" t="str">
        <f>IF(_xlfn.IFNA(VLOOKUP(A7182,$AG$3:$AH$83,2,FALSE),"")='11.1'!$D$5,TXM!D7182,"")</f>
        <v/>
      </c>
      <c r="F7182" t="str">
        <f>IFERROR(SMALL($E$5:$E$9000,ROWS($E$5:E7182)),"")</f>
        <v/>
      </c>
      <c r="I7182" s="371" t="s">
        <v>137</v>
      </c>
      <c r="J7182" t="s">
        <v>829</v>
      </c>
      <c r="K7182" s="372">
        <v>153714</v>
      </c>
      <c r="L7182" s="388">
        <f>ROWS(K$5:K7182)</f>
        <v>7178</v>
      </c>
      <c r="M7182" s="388" t="str">
        <f>IF(_xlfn.IFNA(VLOOKUP(I7182,$AG$3:$AH$83,2,FALSE),"")='11.1'!$D$5,TXM!L7182,"")</f>
        <v/>
      </c>
      <c r="N7182" t="str">
        <f>IFERROR(SMALL($M$5:$M$9000,ROWS($M$5:M7182)),"")</f>
        <v/>
      </c>
      <c r="P7182" t="s">
        <v>1639</v>
      </c>
      <c r="S7182" s="388">
        <f>ROWS(R$5:R7182)</f>
        <v>7178</v>
      </c>
      <c r="T7182" s="388" t="str">
        <f>IF(_xlfn.IFNA(VLOOKUP(P7182,$AG$3:$AH$83,2,FALSE),"")='11.1'!$D$5,TXM!S7182,"")</f>
        <v/>
      </c>
      <c r="U7182" t="str">
        <f>IFERROR(SMALL($T$5:$T$9000,ROWS($T$5:T7182)),"")</f>
        <v/>
      </c>
    </row>
    <row r="7183" spans="1:21" ht="14.4" customHeight="1" x14ac:dyDescent="0.3">
      <c r="A7183" t="s">
        <v>1639</v>
      </c>
      <c r="D7183" s="388">
        <f>ROWS(C$5:C7183)</f>
        <v>7179</v>
      </c>
      <c r="E7183" s="388" t="str">
        <f>IF(_xlfn.IFNA(VLOOKUP(A7183,$AG$3:$AH$83,2,FALSE),"")='11.1'!$D$5,TXM!D7183,"")</f>
        <v/>
      </c>
      <c r="F7183" t="str">
        <f>IFERROR(SMALL($E$5:$E$9000,ROWS($E$5:E7183)),"")</f>
        <v/>
      </c>
      <c r="I7183" s="371" t="s">
        <v>137</v>
      </c>
      <c r="J7183" t="s">
        <v>777</v>
      </c>
      <c r="K7183" s="372">
        <v>146862</v>
      </c>
      <c r="L7183" s="388">
        <f>ROWS(K$5:K7183)</f>
        <v>7179</v>
      </c>
      <c r="M7183" s="388" t="str">
        <f>IF(_xlfn.IFNA(VLOOKUP(I7183,$AG$3:$AH$83,2,FALSE),"")='11.1'!$D$5,TXM!L7183,"")</f>
        <v/>
      </c>
      <c r="N7183" t="str">
        <f>IFERROR(SMALL($M$5:$M$9000,ROWS($M$5:M7183)),"")</f>
        <v/>
      </c>
      <c r="P7183" t="s">
        <v>1639</v>
      </c>
      <c r="S7183" s="388">
        <f>ROWS(R$5:R7183)</f>
        <v>7179</v>
      </c>
      <c r="T7183" s="388" t="str">
        <f>IF(_xlfn.IFNA(VLOOKUP(P7183,$AG$3:$AH$83,2,FALSE),"")='11.1'!$D$5,TXM!S7183,"")</f>
        <v/>
      </c>
      <c r="U7183" t="str">
        <f>IFERROR(SMALL($T$5:$T$9000,ROWS($T$5:T7183)),"")</f>
        <v/>
      </c>
    </row>
    <row r="7184" spans="1:21" ht="14.4" customHeight="1" x14ac:dyDescent="0.3">
      <c r="A7184" t="s">
        <v>1639</v>
      </c>
      <c r="D7184" s="388">
        <f>ROWS(C$5:C7184)</f>
        <v>7180</v>
      </c>
      <c r="E7184" s="388" t="str">
        <f>IF(_xlfn.IFNA(VLOOKUP(A7184,$AG$3:$AH$83,2,FALSE),"")='11.1'!$D$5,TXM!D7184,"")</f>
        <v/>
      </c>
      <c r="F7184" t="str">
        <f>IFERROR(SMALL($E$5:$E$9000,ROWS($E$5:E7184)),"")</f>
        <v/>
      </c>
      <c r="I7184" s="371" t="s">
        <v>137</v>
      </c>
      <c r="J7184" t="s">
        <v>847</v>
      </c>
      <c r="K7184" s="372">
        <v>124563</v>
      </c>
      <c r="L7184" s="388">
        <f>ROWS(K$5:K7184)</f>
        <v>7180</v>
      </c>
      <c r="M7184" s="388" t="str">
        <f>IF(_xlfn.IFNA(VLOOKUP(I7184,$AG$3:$AH$83,2,FALSE),"")='11.1'!$D$5,TXM!L7184,"")</f>
        <v/>
      </c>
      <c r="N7184" t="str">
        <f>IFERROR(SMALL($M$5:$M$9000,ROWS($M$5:M7184)),"")</f>
        <v/>
      </c>
      <c r="P7184" t="s">
        <v>1639</v>
      </c>
      <c r="S7184" s="388">
        <f>ROWS(R$5:R7184)</f>
        <v>7180</v>
      </c>
      <c r="T7184" s="388" t="str">
        <f>IF(_xlfn.IFNA(VLOOKUP(P7184,$AG$3:$AH$83,2,FALSE),"")='11.1'!$D$5,TXM!S7184,"")</f>
        <v/>
      </c>
      <c r="U7184" t="str">
        <f>IFERROR(SMALL($T$5:$T$9000,ROWS($T$5:T7184)),"")</f>
        <v/>
      </c>
    </row>
    <row r="7185" spans="1:21" ht="14.4" customHeight="1" x14ac:dyDescent="0.3">
      <c r="A7185" t="s">
        <v>1639</v>
      </c>
      <c r="D7185" s="388">
        <f>ROWS(C$5:C7185)</f>
        <v>7181</v>
      </c>
      <c r="E7185" s="388" t="str">
        <f>IF(_xlfn.IFNA(VLOOKUP(A7185,$AG$3:$AH$83,2,FALSE),"")='11.1'!$D$5,TXM!D7185,"")</f>
        <v/>
      </c>
      <c r="F7185" t="str">
        <f>IFERROR(SMALL($E$5:$E$9000,ROWS($E$5:E7185)),"")</f>
        <v/>
      </c>
      <c r="I7185" s="371" t="s">
        <v>137</v>
      </c>
      <c r="J7185" t="s">
        <v>825</v>
      </c>
      <c r="K7185" s="372">
        <v>104024</v>
      </c>
      <c r="L7185" s="388">
        <f>ROWS(K$5:K7185)</f>
        <v>7181</v>
      </c>
      <c r="M7185" s="388" t="str">
        <f>IF(_xlfn.IFNA(VLOOKUP(I7185,$AG$3:$AH$83,2,FALSE),"")='11.1'!$D$5,TXM!L7185,"")</f>
        <v/>
      </c>
      <c r="N7185" t="str">
        <f>IFERROR(SMALL($M$5:$M$9000,ROWS($M$5:M7185)),"")</f>
        <v/>
      </c>
      <c r="P7185" t="s">
        <v>1639</v>
      </c>
      <c r="S7185" s="388">
        <f>ROWS(R$5:R7185)</f>
        <v>7181</v>
      </c>
      <c r="T7185" s="388" t="str">
        <f>IF(_xlfn.IFNA(VLOOKUP(P7185,$AG$3:$AH$83,2,FALSE),"")='11.1'!$D$5,TXM!S7185,"")</f>
        <v/>
      </c>
      <c r="U7185" t="str">
        <f>IFERROR(SMALL($T$5:$T$9000,ROWS($T$5:T7185)),"")</f>
        <v/>
      </c>
    </row>
    <row r="7186" spans="1:21" ht="14.4" customHeight="1" x14ac:dyDescent="0.3">
      <c r="A7186" t="s">
        <v>1639</v>
      </c>
      <c r="D7186" s="388">
        <f>ROWS(C$5:C7186)</f>
        <v>7182</v>
      </c>
      <c r="E7186" s="388" t="str">
        <f>IF(_xlfn.IFNA(VLOOKUP(A7186,$AG$3:$AH$83,2,FALSE),"")='11.1'!$D$5,TXM!D7186,"")</f>
        <v/>
      </c>
      <c r="F7186" t="str">
        <f>IFERROR(SMALL($E$5:$E$9000,ROWS($E$5:E7186)),"")</f>
        <v/>
      </c>
      <c r="I7186" s="371" t="s">
        <v>137</v>
      </c>
      <c r="J7186" t="s">
        <v>857</v>
      </c>
      <c r="K7186" s="372">
        <v>82711</v>
      </c>
      <c r="L7186" s="388">
        <f>ROWS(K$5:K7186)</f>
        <v>7182</v>
      </c>
      <c r="M7186" s="388" t="str">
        <f>IF(_xlfn.IFNA(VLOOKUP(I7186,$AG$3:$AH$83,2,FALSE),"")='11.1'!$D$5,TXM!L7186,"")</f>
        <v/>
      </c>
      <c r="N7186" t="str">
        <f>IFERROR(SMALL($M$5:$M$9000,ROWS($M$5:M7186)),"")</f>
        <v/>
      </c>
      <c r="P7186" t="s">
        <v>1639</v>
      </c>
      <c r="S7186" s="388">
        <f>ROWS(R$5:R7186)</f>
        <v>7182</v>
      </c>
      <c r="T7186" s="388" t="str">
        <f>IF(_xlfn.IFNA(VLOOKUP(P7186,$AG$3:$AH$83,2,FALSE),"")='11.1'!$D$5,TXM!S7186,"")</f>
        <v/>
      </c>
      <c r="U7186" t="str">
        <f>IFERROR(SMALL($T$5:$T$9000,ROWS($T$5:T7186)),"")</f>
        <v/>
      </c>
    </row>
    <row r="7187" spans="1:21" ht="14.4" customHeight="1" x14ac:dyDescent="0.3">
      <c r="A7187" t="s">
        <v>1639</v>
      </c>
      <c r="D7187" s="388">
        <f>ROWS(C$5:C7187)</f>
        <v>7183</v>
      </c>
      <c r="E7187" s="388" t="str">
        <f>IF(_xlfn.IFNA(VLOOKUP(A7187,$AG$3:$AH$83,2,FALSE),"")='11.1'!$D$5,TXM!D7187,"")</f>
        <v/>
      </c>
      <c r="F7187" t="str">
        <f>IFERROR(SMALL($E$5:$E$9000,ROWS($E$5:E7187)),"")</f>
        <v/>
      </c>
      <c r="I7187" s="371" t="s">
        <v>137</v>
      </c>
      <c r="J7187" t="s">
        <v>805</v>
      </c>
      <c r="K7187" s="372">
        <v>76637</v>
      </c>
      <c r="L7187" s="388">
        <f>ROWS(K$5:K7187)</f>
        <v>7183</v>
      </c>
      <c r="M7187" s="388" t="str">
        <f>IF(_xlfn.IFNA(VLOOKUP(I7187,$AG$3:$AH$83,2,FALSE),"")='11.1'!$D$5,TXM!L7187,"")</f>
        <v/>
      </c>
      <c r="N7187" t="str">
        <f>IFERROR(SMALL($M$5:$M$9000,ROWS($M$5:M7187)),"")</f>
        <v/>
      </c>
      <c r="P7187" t="s">
        <v>1639</v>
      </c>
      <c r="S7187" s="388">
        <f>ROWS(R$5:R7187)</f>
        <v>7183</v>
      </c>
      <c r="T7187" s="388" t="str">
        <f>IF(_xlfn.IFNA(VLOOKUP(P7187,$AG$3:$AH$83,2,FALSE),"")='11.1'!$D$5,TXM!S7187,"")</f>
        <v/>
      </c>
      <c r="U7187" t="str">
        <f>IFERROR(SMALL($T$5:$T$9000,ROWS($T$5:T7187)),"")</f>
        <v/>
      </c>
    </row>
    <row r="7188" spans="1:21" ht="14.4" customHeight="1" x14ac:dyDescent="0.3">
      <c r="A7188" t="s">
        <v>1639</v>
      </c>
      <c r="D7188" s="388">
        <f>ROWS(C$5:C7188)</f>
        <v>7184</v>
      </c>
      <c r="E7188" s="388" t="str">
        <f>IF(_xlfn.IFNA(VLOOKUP(A7188,$AG$3:$AH$83,2,FALSE),"")='11.1'!$D$5,TXM!D7188,"")</f>
        <v/>
      </c>
      <c r="F7188" t="str">
        <f>IFERROR(SMALL($E$5:$E$9000,ROWS($E$5:E7188)),"")</f>
        <v/>
      </c>
      <c r="I7188" s="371" t="s">
        <v>137</v>
      </c>
      <c r="J7188" t="s">
        <v>811</v>
      </c>
      <c r="K7188" s="372">
        <v>74381</v>
      </c>
      <c r="L7188" s="388">
        <f>ROWS(K$5:K7188)</f>
        <v>7184</v>
      </c>
      <c r="M7188" s="388" t="str">
        <f>IF(_xlfn.IFNA(VLOOKUP(I7188,$AG$3:$AH$83,2,FALSE),"")='11.1'!$D$5,TXM!L7188,"")</f>
        <v/>
      </c>
      <c r="N7188" t="str">
        <f>IFERROR(SMALL($M$5:$M$9000,ROWS($M$5:M7188)),"")</f>
        <v/>
      </c>
      <c r="P7188" t="s">
        <v>1639</v>
      </c>
      <c r="S7188" s="388">
        <f>ROWS(R$5:R7188)</f>
        <v>7184</v>
      </c>
      <c r="T7188" s="388" t="str">
        <f>IF(_xlfn.IFNA(VLOOKUP(P7188,$AG$3:$AH$83,2,FALSE),"")='11.1'!$D$5,TXM!S7188,"")</f>
        <v/>
      </c>
      <c r="U7188" t="str">
        <f>IFERROR(SMALL($T$5:$T$9000,ROWS($T$5:T7188)),"")</f>
        <v/>
      </c>
    </row>
    <row r="7189" spans="1:21" ht="14.4" customHeight="1" x14ac:dyDescent="0.3">
      <c r="A7189" t="s">
        <v>1639</v>
      </c>
      <c r="D7189" s="388">
        <f>ROWS(C$5:C7189)</f>
        <v>7185</v>
      </c>
      <c r="E7189" s="388" t="str">
        <f>IF(_xlfn.IFNA(VLOOKUP(A7189,$AG$3:$AH$83,2,FALSE),"")='11.1'!$D$5,TXM!D7189,"")</f>
        <v/>
      </c>
      <c r="F7189" t="str">
        <f>IFERROR(SMALL($E$5:$E$9000,ROWS($E$5:E7189)),"")</f>
        <v/>
      </c>
      <c r="I7189" s="371" t="s">
        <v>137</v>
      </c>
      <c r="J7189" t="s">
        <v>171</v>
      </c>
      <c r="K7189" s="372">
        <v>67162</v>
      </c>
      <c r="L7189" s="388">
        <f>ROWS(K$5:K7189)</f>
        <v>7185</v>
      </c>
      <c r="M7189" s="388" t="str">
        <f>IF(_xlfn.IFNA(VLOOKUP(I7189,$AG$3:$AH$83,2,FALSE),"")='11.1'!$D$5,TXM!L7189,"")</f>
        <v/>
      </c>
      <c r="N7189" t="str">
        <f>IFERROR(SMALL($M$5:$M$9000,ROWS($M$5:M7189)),"")</f>
        <v/>
      </c>
      <c r="P7189" t="s">
        <v>1639</v>
      </c>
      <c r="S7189" s="388">
        <f>ROWS(R$5:R7189)</f>
        <v>7185</v>
      </c>
      <c r="T7189" s="388" t="str">
        <f>IF(_xlfn.IFNA(VLOOKUP(P7189,$AG$3:$AH$83,2,FALSE),"")='11.1'!$D$5,TXM!S7189,"")</f>
        <v/>
      </c>
      <c r="U7189" t="str">
        <f>IFERROR(SMALL($T$5:$T$9000,ROWS($T$5:T7189)),"")</f>
        <v/>
      </c>
    </row>
    <row r="7190" spans="1:21" ht="14.4" customHeight="1" x14ac:dyDescent="0.3">
      <c r="A7190" t="s">
        <v>1639</v>
      </c>
      <c r="D7190" s="388">
        <f>ROWS(C$5:C7190)</f>
        <v>7186</v>
      </c>
      <c r="E7190" s="388" t="str">
        <f>IF(_xlfn.IFNA(VLOOKUP(A7190,$AG$3:$AH$83,2,FALSE),"")='11.1'!$D$5,TXM!D7190,"")</f>
        <v/>
      </c>
      <c r="F7190" t="str">
        <f>IFERROR(SMALL($E$5:$E$9000,ROWS($E$5:E7190)),"")</f>
        <v/>
      </c>
      <c r="I7190" s="371" t="s">
        <v>137</v>
      </c>
      <c r="J7190" t="s">
        <v>1402</v>
      </c>
      <c r="K7190" s="372">
        <v>54260</v>
      </c>
      <c r="L7190" s="388">
        <f>ROWS(K$5:K7190)</f>
        <v>7186</v>
      </c>
      <c r="M7190" s="388" t="str">
        <f>IF(_xlfn.IFNA(VLOOKUP(I7190,$AG$3:$AH$83,2,FALSE),"")='11.1'!$D$5,TXM!L7190,"")</f>
        <v/>
      </c>
      <c r="N7190" t="str">
        <f>IFERROR(SMALL($M$5:$M$9000,ROWS($M$5:M7190)),"")</f>
        <v/>
      </c>
      <c r="P7190" t="s">
        <v>1639</v>
      </c>
      <c r="S7190" s="388">
        <f>ROWS(R$5:R7190)</f>
        <v>7186</v>
      </c>
      <c r="T7190" s="388" t="str">
        <f>IF(_xlfn.IFNA(VLOOKUP(P7190,$AG$3:$AH$83,2,FALSE),"")='11.1'!$D$5,TXM!S7190,"")</f>
        <v/>
      </c>
      <c r="U7190" t="str">
        <f>IFERROR(SMALL($T$5:$T$9000,ROWS($T$5:T7190)),"")</f>
        <v/>
      </c>
    </row>
    <row r="7191" spans="1:21" ht="14.4" customHeight="1" x14ac:dyDescent="0.3">
      <c r="A7191" t="s">
        <v>1639</v>
      </c>
      <c r="D7191" s="388">
        <f>ROWS(C$5:C7191)</f>
        <v>7187</v>
      </c>
      <c r="E7191" s="388" t="str">
        <f>IF(_xlfn.IFNA(VLOOKUP(A7191,$AG$3:$AH$83,2,FALSE),"")='11.1'!$D$5,TXM!D7191,"")</f>
        <v/>
      </c>
      <c r="F7191" t="str">
        <f>IFERROR(SMALL($E$5:$E$9000,ROWS($E$5:E7191)),"")</f>
        <v/>
      </c>
      <c r="I7191" s="371" t="s">
        <v>137</v>
      </c>
      <c r="J7191" t="s">
        <v>817</v>
      </c>
      <c r="K7191" s="372">
        <v>44662</v>
      </c>
      <c r="L7191" s="388">
        <f>ROWS(K$5:K7191)</f>
        <v>7187</v>
      </c>
      <c r="M7191" s="388" t="str">
        <f>IF(_xlfn.IFNA(VLOOKUP(I7191,$AG$3:$AH$83,2,FALSE),"")='11.1'!$D$5,TXM!L7191,"")</f>
        <v/>
      </c>
      <c r="N7191" t="str">
        <f>IFERROR(SMALL($M$5:$M$9000,ROWS($M$5:M7191)),"")</f>
        <v/>
      </c>
      <c r="P7191" t="s">
        <v>1639</v>
      </c>
      <c r="S7191" s="388">
        <f>ROWS(R$5:R7191)</f>
        <v>7187</v>
      </c>
      <c r="T7191" s="388" t="str">
        <f>IF(_xlfn.IFNA(VLOOKUP(P7191,$AG$3:$AH$83,2,FALSE),"")='11.1'!$D$5,TXM!S7191,"")</f>
        <v/>
      </c>
      <c r="U7191" t="str">
        <f>IFERROR(SMALL($T$5:$T$9000,ROWS($T$5:T7191)),"")</f>
        <v/>
      </c>
    </row>
    <row r="7192" spans="1:21" ht="14.4" customHeight="1" x14ac:dyDescent="0.3">
      <c r="A7192" t="s">
        <v>1639</v>
      </c>
      <c r="D7192" s="388">
        <f>ROWS(C$5:C7192)</f>
        <v>7188</v>
      </c>
      <c r="E7192" s="388" t="str">
        <f>IF(_xlfn.IFNA(VLOOKUP(A7192,$AG$3:$AH$83,2,FALSE),"")='11.1'!$D$5,TXM!D7192,"")</f>
        <v/>
      </c>
      <c r="F7192" t="str">
        <f>IFERROR(SMALL($E$5:$E$9000,ROWS($E$5:E7192)),"")</f>
        <v/>
      </c>
      <c r="I7192" s="371" t="s">
        <v>137</v>
      </c>
      <c r="J7192" t="s">
        <v>819</v>
      </c>
      <c r="K7192" s="372">
        <v>7152</v>
      </c>
      <c r="L7192" s="388">
        <f>ROWS(K$5:K7192)</f>
        <v>7188</v>
      </c>
      <c r="M7192" s="388" t="str">
        <f>IF(_xlfn.IFNA(VLOOKUP(I7192,$AG$3:$AH$83,2,FALSE),"")='11.1'!$D$5,TXM!L7192,"")</f>
        <v/>
      </c>
      <c r="N7192" t="str">
        <f>IFERROR(SMALL($M$5:$M$9000,ROWS($M$5:M7192)),"")</f>
        <v/>
      </c>
      <c r="P7192" t="s">
        <v>1639</v>
      </c>
      <c r="S7192" s="388">
        <f>ROWS(R$5:R7192)</f>
        <v>7188</v>
      </c>
      <c r="T7192" s="388" t="str">
        <f>IF(_xlfn.IFNA(VLOOKUP(P7192,$AG$3:$AH$83,2,FALSE),"")='11.1'!$D$5,TXM!S7192,"")</f>
        <v/>
      </c>
      <c r="U7192" t="str">
        <f>IFERROR(SMALL($T$5:$T$9000,ROWS($T$5:T7192)),"")</f>
        <v/>
      </c>
    </row>
    <row r="7193" spans="1:21" ht="14.4" customHeight="1" x14ac:dyDescent="0.3">
      <c r="A7193" t="s">
        <v>1639</v>
      </c>
      <c r="D7193" s="388">
        <f>ROWS(C$5:C7193)</f>
        <v>7189</v>
      </c>
      <c r="E7193" s="388" t="str">
        <f>IF(_xlfn.IFNA(VLOOKUP(A7193,$AG$3:$AH$83,2,FALSE),"")='11.1'!$D$5,TXM!D7193,"")</f>
        <v/>
      </c>
      <c r="F7193" t="str">
        <f>IFERROR(SMALL($E$5:$E$9000,ROWS($E$5:E7193)),"")</f>
        <v/>
      </c>
      <c r="I7193" s="371" t="s">
        <v>137</v>
      </c>
      <c r="J7193" t="s">
        <v>853</v>
      </c>
      <c r="K7193" s="372">
        <v>7055</v>
      </c>
      <c r="L7193" s="388">
        <f>ROWS(K$5:K7193)</f>
        <v>7189</v>
      </c>
      <c r="M7193" s="388" t="str">
        <f>IF(_xlfn.IFNA(VLOOKUP(I7193,$AG$3:$AH$83,2,FALSE),"")='11.1'!$D$5,TXM!L7193,"")</f>
        <v/>
      </c>
      <c r="N7193" t="str">
        <f>IFERROR(SMALL($M$5:$M$9000,ROWS($M$5:M7193)),"")</f>
        <v/>
      </c>
      <c r="P7193" t="s">
        <v>1639</v>
      </c>
      <c r="S7193" s="388">
        <f>ROWS(R$5:R7193)</f>
        <v>7189</v>
      </c>
      <c r="T7193" s="388" t="str">
        <f>IF(_xlfn.IFNA(VLOOKUP(P7193,$AG$3:$AH$83,2,FALSE),"")='11.1'!$D$5,TXM!S7193,"")</f>
        <v/>
      </c>
      <c r="U7193" t="str">
        <f>IFERROR(SMALL($T$5:$T$9000,ROWS($T$5:T7193)),"")</f>
        <v/>
      </c>
    </row>
    <row r="7194" spans="1:21" ht="14.4" customHeight="1" x14ac:dyDescent="0.3">
      <c r="A7194" t="s">
        <v>1639</v>
      </c>
      <c r="D7194" s="388">
        <f>ROWS(C$5:C7194)</f>
        <v>7190</v>
      </c>
      <c r="E7194" s="388" t="str">
        <f>IF(_xlfn.IFNA(VLOOKUP(A7194,$AG$3:$AH$83,2,FALSE),"")='11.1'!$D$5,TXM!D7194,"")</f>
        <v/>
      </c>
      <c r="F7194" t="str">
        <f>IFERROR(SMALL($E$5:$E$9000,ROWS($E$5:E7194)),"")</f>
        <v/>
      </c>
      <c r="I7194" s="371" t="s">
        <v>137</v>
      </c>
      <c r="J7194" t="s">
        <v>803</v>
      </c>
      <c r="K7194" s="372">
        <v>190</v>
      </c>
      <c r="L7194" s="388">
        <f>ROWS(K$5:K7194)</f>
        <v>7190</v>
      </c>
      <c r="M7194" s="388" t="str">
        <f>IF(_xlfn.IFNA(VLOOKUP(I7194,$AG$3:$AH$83,2,FALSE),"")='11.1'!$D$5,TXM!L7194,"")</f>
        <v/>
      </c>
      <c r="N7194" t="str">
        <f>IFERROR(SMALL($M$5:$M$9000,ROWS($M$5:M7194)),"")</f>
        <v/>
      </c>
      <c r="P7194" t="s">
        <v>1639</v>
      </c>
      <c r="S7194" s="388">
        <f>ROWS(R$5:R7194)</f>
        <v>7190</v>
      </c>
      <c r="T7194" s="388" t="str">
        <f>IF(_xlfn.IFNA(VLOOKUP(P7194,$AG$3:$AH$83,2,FALSE),"")='11.1'!$D$5,TXM!S7194,"")</f>
        <v/>
      </c>
      <c r="U7194" t="str">
        <f>IFERROR(SMALL($T$5:$T$9000,ROWS($T$5:T7194)),"")</f>
        <v/>
      </c>
    </row>
    <row r="7195" spans="1:21" ht="14.4" customHeight="1" x14ac:dyDescent="0.3">
      <c r="A7195" t="s">
        <v>1639</v>
      </c>
      <c r="D7195" s="388">
        <f>ROWS(C$5:C7195)</f>
        <v>7191</v>
      </c>
      <c r="E7195" s="388" t="str">
        <f>IF(_xlfn.IFNA(VLOOKUP(A7195,$AG$3:$AH$83,2,FALSE),"")='11.1'!$D$5,TXM!D7195,"")</f>
        <v/>
      </c>
      <c r="F7195" t="str">
        <f>IFERROR(SMALL($E$5:$E$9000,ROWS($E$5:E7195)),"")</f>
        <v/>
      </c>
      <c r="I7195" s="371" t="s">
        <v>137</v>
      </c>
      <c r="J7195" t="s">
        <v>815</v>
      </c>
      <c r="K7195" s="372">
        <v>113</v>
      </c>
      <c r="L7195" s="388">
        <f>ROWS(K$5:K7195)</f>
        <v>7191</v>
      </c>
      <c r="M7195" s="388" t="str">
        <f>IF(_xlfn.IFNA(VLOOKUP(I7195,$AG$3:$AH$83,2,FALSE),"")='11.1'!$D$5,TXM!L7195,"")</f>
        <v/>
      </c>
      <c r="N7195" t="str">
        <f>IFERROR(SMALL($M$5:$M$9000,ROWS($M$5:M7195)),"")</f>
        <v/>
      </c>
      <c r="P7195" t="s">
        <v>1639</v>
      </c>
      <c r="S7195" s="388">
        <f>ROWS(R$5:R7195)</f>
        <v>7191</v>
      </c>
      <c r="T7195" s="388" t="str">
        <f>IF(_xlfn.IFNA(VLOOKUP(P7195,$AG$3:$AH$83,2,FALSE),"")='11.1'!$D$5,TXM!S7195,"")</f>
        <v/>
      </c>
      <c r="U7195" t="str">
        <f>IFERROR(SMALL($T$5:$T$9000,ROWS($T$5:T7195)),"")</f>
        <v/>
      </c>
    </row>
    <row r="7196" spans="1:21" ht="14.4" customHeight="1" x14ac:dyDescent="0.3">
      <c r="A7196" t="s">
        <v>1639</v>
      </c>
      <c r="D7196" s="388">
        <f>ROWS(C$5:C7196)</f>
        <v>7192</v>
      </c>
      <c r="E7196" s="388" t="str">
        <f>IF(_xlfn.IFNA(VLOOKUP(A7196,$AG$3:$AH$83,2,FALSE),"")='11.1'!$D$5,TXM!D7196,"")</f>
        <v/>
      </c>
      <c r="F7196" t="str">
        <f>IFERROR(SMALL($E$5:$E$9000,ROWS($E$5:E7196)),"")</f>
        <v/>
      </c>
      <c r="I7196" s="371" t="s">
        <v>137</v>
      </c>
      <c r="J7196" t="s">
        <v>807</v>
      </c>
      <c r="K7196" s="372">
        <v>38</v>
      </c>
      <c r="L7196" s="388">
        <f>ROWS(K$5:K7196)</f>
        <v>7192</v>
      </c>
      <c r="M7196" s="388" t="str">
        <f>IF(_xlfn.IFNA(VLOOKUP(I7196,$AG$3:$AH$83,2,FALSE),"")='11.1'!$D$5,TXM!L7196,"")</f>
        <v/>
      </c>
      <c r="N7196" t="str">
        <f>IFERROR(SMALL($M$5:$M$9000,ROWS($M$5:M7196)),"")</f>
        <v/>
      </c>
      <c r="P7196" t="s">
        <v>1639</v>
      </c>
      <c r="S7196" s="388">
        <f>ROWS(R$5:R7196)</f>
        <v>7192</v>
      </c>
      <c r="T7196" s="388" t="str">
        <f>IF(_xlfn.IFNA(VLOOKUP(P7196,$AG$3:$AH$83,2,FALSE),"")='11.1'!$D$5,TXM!S7196,"")</f>
        <v/>
      </c>
      <c r="U7196" t="str">
        <f>IFERROR(SMALL($T$5:$T$9000,ROWS($T$5:T7196)),"")</f>
        <v/>
      </c>
    </row>
    <row r="7197" spans="1:21" ht="14.4" customHeight="1" x14ac:dyDescent="0.3">
      <c r="A7197" t="s">
        <v>1639</v>
      </c>
      <c r="D7197" s="388">
        <f>ROWS(C$5:C7197)</f>
        <v>7193</v>
      </c>
      <c r="E7197" s="388" t="str">
        <f>IF(_xlfn.IFNA(VLOOKUP(A7197,$AG$3:$AH$83,2,FALSE),"")='11.1'!$D$5,TXM!D7197,"")</f>
        <v/>
      </c>
      <c r="F7197" t="str">
        <f>IFERROR(SMALL($E$5:$E$9000,ROWS($E$5:E7197)),"")</f>
        <v/>
      </c>
      <c r="I7197" s="371" t="s">
        <v>137</v>
      </c>
      <c r="J7197" t="s">
        <v>1383</v>
      </c>
      <c r="K7197" s="372">
        <v>19</v>
      </c>
      <c r="L7197" s="388">
        <f>ROWS(K$5:K7197)</f>
        <v>7193</v>
      </c>
      <c r="M7197" s="388" t="str">
        <f>IF(_xlfn.IFNA(VLOOKUP(I7197,$AG$3:$AH$83,2,FALSE),"")='11.1'!$D$5,TXM!L7197,"")</f>
        <v/>
      </c>
      <c r="N7197" t="str">
        <f>IFERROR(SMALL($M$5:$M$9000,ROWS($M$5:M7197)),"")</f>
        <v/>
      </c>
      <c r="P7197" t="s">
        <v>1639</v>
      </c>
      <c r="S7197" s="388">
        <f>ROWS(R$5:R7197)</f>
        <v>7193</v>
      </c>
      <c r="T7197" s="388" t="str">
        <f>IF(_xlfn.IFNA(VLOOKUP(P7197,$AG$3:$AH$83,2,FALSE),"")='11.1'!$D$5,TXM!S7197,"")</f>
        <v/>
      </c>
      <c r="U7197" t="str">
        <f>IFERROR(SMALL($T$5:$T$9000,ROWS($T$5:T7197)),"")</f>
        <v/>
      </c>
    </row>
    <row r="7198" spans="1:21" ht="14.4" customHeight="1" x14ac:dyDescent="0.3">
      <c r="A7198" t="s">
        <v>1639</v>
      </c>
      <c r="D7198" s="388">
        <f>ROWS(C$5:C7198)</f>
        <v>7194</v>
      </c>
      <c r="E7198" s="388" t="str">
        <f>IF(_xlfn.IFNA(VLOOKUP(A7198,$AG$3:$AH$83,2,FALSE),"")='11.1'!$D$5,TXM!D7198,"")</f>
        <v/>
      </c>
      <c r="F7198" t="str">
        <f>IFERROR(SMALL($E$5:$E$9000,ROWS($E$5:E7198)),"")</f>
        <v/>
      </c>
      <c r="I7198" s="371" t="s">
        <v>75</v>
      </c>
      <c r="J7198" t="s">
        <v>95</v>
      </c>
      <c r="K7198" s="372">
        <v>4872885</v>
      </c>
      <c r="L7198" s="388">
        <f>ROWS(K$5:K7198)</f>
        <v>7194</v>
      </c>
      <c r="M7198" s="388" t="str">
        <f>IF(_xlfn.IFNA(VLOOKUP(I7198,$AG$3:$AH$83,2,FALSE),"")='11.1'!$D$5,TXM!L7198,"")</f>
        <v/>
      </c>
      <c r="N7198" t="str">
        <f>IFERROR(SMALL($M$5:$M$9000,ROWS($M$5:M7198)),"")</f>
        <v/>
      </c>
      <c r="P7198" t="s">
        <v>1639</v>
      </c>
      <c r="S7198" s="388">
        <f>ROWS(R$5:R7198)</f>
        <v>7194</v>
      </c>
      <c r="T7198" s="388" t="str">
        <f>IF(_xlfn.IFNA(VLOOKUP(P7198,$AG$3:$AH$83,2,FALSE),"")='11.1'!$D$5,TXM!S7198,"")</f>
        <v/>
      </c>
      <c r="U7198" t="str">
        <f>IFERROR(SMALL($T$5:$T$9000,ROWS($T$5:T7198)),"")</f>
        <v/>
      </c>
    </row>
    <row r="7199" spans="1:21" ht="14.4" customHeight="1" x14ac:dyDescent="0.3">
      <c r="A7199" t="s">
        <v>1639</v>
      </c>
      <c r="D7199" s="388">
        <f>ROWS(C$5:C7199)</f>
        <v>7195</v>
      </c>
      <c r="E7199" s="388" t="str">
        <f>IF(_xlfn.IFNA(VLOOKUP(A7199,$AG$3:$AH$83,2,FALSE),"")='11.1'!$D$5,TXM!D7199,"")</f>
        <v/>
      </c>
      <c r="F7199" t="str">
        <f>IFERROR(SMALL($E$5:$E$9000,ROWS($E$5:E7199)),"")</f>
        <v/>
      </c>
      <c r="I7199" s="371" t="s">
        <v>75</v>
      </c>
      <c r="J7199" t="s">
        <v>823</v>
      </c>
      <c r="K7199" s="372">
        <v>4042152</v>
      </c>
      <c r="L7199" s="388">
        <f>ROWS(K$5:K7199)</f>
        <v>7195</v>
      </c>
      <c r="M7199" s="388" t="str">
        <f>IF(_xlfn.IFNA(VLOOKUP(I7199,$AG$3:$AH$83,2,FALSE),"")='11.1'!$D$5,TXM!L7199,"")</f>
        <v/>
      </c>
      <c r="N7199" t="str">
        <f>IFERROR(SMALL($M$5:$M$9000,ROWS($M$5:M7199)),"")</f>
        <v/>
      </c>
      <c r="P7199" t="s">
        <v>1639</v>
      </c>
      <c r="S7199" s="388">
        <f>ROWS(R$5:R7199)</f>
        <v>7195</v>
      </c>
      <c r="T7199" s="388" t="str">
        <f>IF(_xlfn.IFNA(VLOOKUP(P7199,$AG$3:$AH$83,2,FALSE),"")='11.1'!$D$5,TXM!S7199,"")</f>
        <v/>
      </c>
      <c r="U7199" t="str">
        <f>IFERROR(SMALL($T$5:$T$9000,ROWS($T$5:T7199)),"")</f>
        <v/>
      </c>
    </row>
    <row r="7200" spans="1:21" ht="14.4" customHeight="1" x14ac:dyDescent="0.3">
      <c r="A7200" t="s">
        <v>1639</v>
      </c>
      <c r="D7200" s="388">
        <f>ROWS(C$5:C7200)</f>
        <v>7196</v>
      </c>
      <c r="E7200" s="388" t="str">
        <f>IF(_xlfn.IFNA(VLOOKUP(A7200,$AG$3:$AH$83,2,FALSE),"")='11.1'!$D$5,TXM!D7200,"")</f>
        <v/>
      </c>
      <c r="F7200" t="str">
        <f>IFERROR(SMALL($E$5:$E$9000,ROWS($E$5:E7200)),"")</f>
        <v/>
      </c>
      <c r="I7200" s="371" t="s">
        <v>75</v>
      </c>
      <c r="J7200" t="s">
        <v>96</v>
      </c>
      <c r="K7200" s="372">
        <v>3538000</v>
      </c>
      <c r="L7200" s="388">
        <f>ROWS(K$5:K7200)</f>
        <v>7196</v>
      </c>
      <c r="M7200" s="388" t="str">
        <f>IF(_xlfn.IFNA(VLOOKUP(I7200,$AG$3:$AH$83,2,FALSE),"")='11.1'!$D$5,TXM!L7200,"")</f>
        <v/>
      </c>
      <c r="N7200" t="str">
        <f>IFERROR(SMALL($M$5:$M$9000,ROWS($M$5:M7200)),"")</f>
        <v/>
      </c>
      <c r="P7200" t="s">
        <v>1639</v>
      </c>
      <c r="S7200" s="388">
        <f>ROWS(R$5:R7200)</f>
        <v>7196</v>
      </c>
      <c r="T7200" s="388" t="str">
        <f>IF(_xlfn.IFNA(VLOOKUP(P7200,$AG$3:$AH$83,2,FALSE),"")='11.1'!$D$5,TXM!S7200,"")</f>
        <v/>
      </c>
      <c r="U7200" t="str">
        <f>IFERROR(SMALL($T$5:$T$9000,ROWS($T$5:T7200)),"")</f>
        <v/>
      </c>
    </row>
    <row r="7201" spans="1:21" ht="14.4" customHeight="1" x14ac:dyDescent="0.3">
      <c r="A7201" t="s">
        <v>1639</v>
      </c>
      <c r="D7201" s="388">
        <f>ROWS(C$5:C7201)</f>
        <v>7197</v>
      </c>
      <c r="E7201" s="388" t="str">
        <f>IF(_xlfn.IFNA(VLOOKUP(A7201,$AG$3:$AH$83,2,FALSE),"")='11.1'!$D$5,TXM!D7201,"")</f>
        <v/>
      </c>
      <c r="F7201" t="str">
        <f>IFERROR(SMALL($E$5:$E$9000,ROWS($E$5:E7201)),"")</f>
        <v/>
      </c>
      <c r="I7201" s="371" t="s">
        <v>75</v>
      </c>
      <c r="J7201" t="s">
        <v>94</v>
      </c>
      <c r="K7201" s="372">
        <v>2787041</v>
      </c>
      <c r="L7201" s="388">
        <f>ROWS(K$5:K7201)</f>
        <v>7197</v>
      </c>
      <c r="M7201" s="388" t="str">
        <f>IF(_xlfn.IFNA(VLOOKUP(I7201,$AG$3:$AH$83,2,FALSE),"")='11.1'!$D$5,TXM!L7201,"")</f>
        <v/>
      </c>
      <c r="N7201" t="str">
        <f>IFERROR(SMALL($M$5:$M$9000,ROWS($M$5:M7201)),"")</f>
        <v/>
      </c>
      <c r="P7201" t="s">
        <v>1639</v>
      </c>
      <c r="S7201" s="388">
        <f>ROWS(R$5:R7201)</f>
        <v>7197</v>
      </c>
      <c r="T7201" s="388" t="str">
        <f>IF(_xlfn.IFNA(VLOOKUP(P7201,$AG$3:$AH$83,2,FALSE),"")='11.1'!$D$5,TXM!S7201,"")</f>
        <v/>
      </c>
      <c r="U7201" t="str">
        <f>IFERROR(SMALL($T$5:$T$9000,ROWS($T$5:T7201)),"")</f>
        <v/>
      </c>
    </row>
    <row r="7202" spans="1:21" ht="14.4" customHeight="1" x14ac:dyDescent="0.3">
      <c r="A7202" t="s">
        <v>1639</v>
      </c>
      <c r="D7202" s="388">
        <f>ROWS(C$5:C7202)</f>
        <v>7198</v>
      </c>
      <c r="E7202" s="388" t="str">
        <f>IF(_xlfn.IFNA(VLOOKUP(A7202,$AG$3:$AH$83,2,FALSE),"")='11.1'!$D$5,TXM!D7202,"")</f>
        <v/>
      </c>
      <c r="F7202" t="str">
        <f>IFERROR(SMALL($E$5:$E$9000,ROWS($E$5:E7202)),"")</f>
        <v/>
      </c>
      <c r="I7202" s="371" t="s">
        <v>75</v>
      </c>
      <c r="J7202" t="s">
        <v>807</v>
      </c>
      <c r="K7202" s="372">
        <v>1914354</v>
      </c>
      <c r="L7202" s="388">
        <f>ROWS(K$5:K7202)</f>
        <v>7198</v>
      </c>
      <c r="M7202" s="388" t="str">
        <f>IF(_xlfn.IFNA(VLOOKUP(I7202,$AG$3:$AH$83,2,FALSE),"")='11.1'!$D$5,TXM!L7202,"")</f>
        <v/>
      </c>
      <c r="N7202" t="str">
        <f>IFERROR(SMALL($M$5:$M$9000,ROWS($M$5:M7202)),"")</f>
        <v/>
      </c>
      <c r="P7202" t="s">
        <v>1639</v>
      </c>
      <c r="S7202" s="388">
        <f>ROWS(R$5:R7202)</f>
        <v>7198</v>
      </c>
      <c r="T7202" s="388" t="str">
        <f>IF(_xlfn.IFNA(VLOOKUP(P7202,$AG$3:$AH$83,2,FALSE),"")='11.1'!$D$5,TXM!S7202,"")</f>
        <v/>
      </c>
      <c r="U7202" t="str">
        <f>IFERROR(SMALL($T$5:$T$9000,ROWS($T$5:T7202)),"")</f>
        <v/>
      </c>
    </row>
    <row r="7203" spans="1:21" ht="14.4" customHeight="1" x14ac:dyDescent="0.3">
      <c r="A7203" t="s">
        <v>1639</v>
      </c>
      <c r="D7203" s="388">
        <f>ROWS(C$5:C7203)</f>
        <v>7199</v>
      </c>
      <c r="E7203" s="388" t="str">
        <f>IF(_xlfn.IFNA(VLOOKUP(A7203,$AG$3:$AH$83,2,FALSE),"")='11.1'!$D$5,TXM!D7203,"")</f>
        <v/>
      </c>
      <c r="F7203" t="str">
        <f>IFERROR(SMALL($E$5:$E$9000,ROWS($E$5:E7203)),"")</f>
        <v/>
      </c>
      <c r="I7203" s="371" t="s">
        <v>75</v>
      </c>
      <c r="J7203" t="s">
        <v>1003</v>
      </c>
      <c r="K7203" s="372">
        <v>927361</v>
      </c>
      <c r="L7203" s="388">
        <f>ROWS(K$5:K7203)</f>
        <v>7199</v>
      </c>
      <c r="M7203" s="388" t="str">
        <f>IF(_xlfn.IFNA(VLOOKUP(I7203,$AG$3:$AH$83,2,FALSE),"")='11.1'!$D$5,TXM!L7203,"")</f>
        <v/>
      </c>
      <c r="N7203" t="str">
        <f>IFERROR(SMALL($M$5:$M$9000,ROWS($M$5:M7203)),"")</f>
        <v/>
      </c>
      <c r="P7203" t="s">
        <v>1639</v>
      </c>
      <c r="S7203" s="388">
        <f>ROWS(R$5:R7203)</f>
        <v>7199</v>
      </c>
      <c r="T7203" s="388" t="str">
        <f>IF(_xlfn.IFNA(VLOOKUP(P7203,$AG$3:$AH$83,2,FALSE),"")='11.1'!$D$5,TXM!S7203,"")</f>
        <v/>
      </c>
      <c r="U7203" t="str">
        <f>IFERROR(SMALL($T$5:$T$9000,ROWS($T$5:T7203)),"")</f>
        <v/>
      </c>
    </row>
    <row r="7204" spans="1:21" ht="14.4" customHeight="1" x14ac:dyDescent="0.3">
      <c r="A7204" t="s">
        <v>1639</v>
      </c>
      <c r="D7204" s="388">
        <f>ROWS(C$5:C7204)</f>
        <v>7200</v>
      </c>
      <c r="E7204" s="388" t="str">
        <f>IF(_xlfn.IFNA(VLOOKUP(A7204,$AG$3:$AH$83,2,FALSE),"")='11.1'!$D$5,TXM!D7204,"")</f>
        <v/>
      </c>
      <c r="F7204" t="str">
        <f>IFERROR(SMALL($E$5:$E$9000,ROWS($E$5:E7204)),"")</f>
        <v/>
      </c>
      <c r="I7204" s="371" t="s">
        <v>75</v>
      </c>
      <c r="J7204" t="s">
        <v>821</v>
      </c>
      <c r="K7204" s="372">
        <v>908480</v>
      </c>
      <c r="L7204" s="388">
        <f>ROWS(K$5:K7204)</f>
        <v>7200</v>
      </c>
      <c r="M7204" s="388" t="str">
        <f>IF(_xlfn.IFNA(VLOOKUP(I7204,$AG$3:$AH$83,2,FALSE),"")='11.1'!$D$5,TXM!L7204,"")</f>
        <v/>
      </c>
      <c r="N7204" t="str">
        <f>IFERROR(SMALL($M$5:$M$9000,ROWS($M$5:M7204)),"")</f>
        <v/>
      </c>
      <c r="P7204" t="s">
        <v>1639</v>
      </c>
      <c r="S7204" s="388">
        <f>ROWS(R$5:R7204)</f>
        <v>7200</v>
      </c>
      <c r="T7204" s="388" t="str">
        <f>IF(_xlfn.IFNA(VLOOKUP(P7204,$AG$3:$AH$83,2,FALSE),"")='11.1'!$D$5,TXM!S7204,"")</f>
        <v/>
      </c>
      <c r="U7204" t="str">
        <f>IFERROR(SMALL($T$5:$T$9000,ROWS($T$5:T7204)),"")</f>
        <v/>
      </c>
    </row>
    <row r="7205" spans="1:21" ht="14.4" customHeight="1" x14ac:dyDescent="0.3">
      <c r="A7205" t="s">
        <v>1639</v>
      </c>
      <c r="D7205" s="388">
        <f>ROWS(C$5:C7205)</f>
        <v>7201</v>
      </c>
      <c r="E7205" s="388" t="str">
        <f>IF(_xlfn.IFNA(VLOOKUP(A7205,$AG$3:$AH$83,2,FALSE),"")='11.1'!$D$5,TXM!D7205,"")</f>
        <v/>
      </c>
      <c r="F7205" t="str">
        <f>IFERROR(SMALL($E$5:$E$9000,ROWS($E$5:E7205)),"")</f>
        <v/>
      </c>
      <c r="I7205" s="371" t="s">
        <v>75</v>
      </c>
      <c r="J7205" t="s">
        <v>101</v>
      </c>
      <c r="K7205" s="372">
        <v>534717</v>
      </c>
      <c r="L7205" s="388">
        <f>ROWS(K$5:K7205)</f>
        <v>7201</v>
      </c>
      <c r="M7205" s="388" t="str">
        <f>IF(_xlfn.IFNA(VLOOKUP(I7205,$AG$3:$AH$83,2,FALSE),"")='11.1'!$D$5,TXM!L7205,"")</f>
        <v/>
      </c>
      <c r="N7205" t="str">
        <f>IFERROR(SMALL($M$5:$M$9000,ROWS($M$5:M7205)),"")</f>
        <v/>
      </c>
      <c r="P7205" t="s">
        <v>1639</v>
      </c>
      <c r="S7205" s="388">
        <f>ROWS(R$5:R7205)</f>
        <v>7201</v>
      </c>
      <c r="T7205" s="388" t="str">
        <f>IF(_xlfn.IFNA(VLOOKUP(P7205,$AG$3:$AH$83,2,FALSE),"")='11.1'!$D$5,TXM!S7205,"")</f>
        <v/>
      </c>
      <c r="U7205" t="str">
        <f>IFERROR(SMALL($T$5:$T$9000,ROWS($T$5:T7205)),"")</f>
        <v/>
      </c>
    </row>
    <row r="7206" spans="1:21" ht="14.4" customHeight="1" x14ac:dyDescent="0.3">
      <c r="A7206" t="s">
        <v>1639</v>
      </c>
      <c r="D7206" s="388">
        <f>ROWS(C$5:C7206)</f>
        <v>7202</v>
      </c>
      <c r="E7206" s="388" t="str">
        <f>IF(_xlfn.IFNA(VLOOKUP(A7206,$AG$3:$AH$83,2,FALSE),"")='11.1'!$D$5,TXM!D7206,"")</f>
        <v/>
      </c>
      <c r="F7206" t="str">
        <f>IFERROR(SMALL($E$5:$E$9000,ROWS($E$5:E7206)),"")</f>
        <v/>
      </c>
      <c r="I7206" s="371" t="s">
        <v>75</v>
      </c>
      <c r="J7206" t="s">
        <v>799</v>
      </c>
      <c r="K7206" s="372">
        <v>529218</v>
      </c>
      <c r="L7206" s="388">
        <f>ROWS(K$5:K7206)</f>
        <v>7202</v>
      </c>
      <c r="M7206" s="388" t="str">
        <f>IF(_xlfn.IFNA(VLOOKUP(I7206,$AG$3:$AH$83,2,FALSE),"")='11.1'!$D$5,TXM!L7206,"")</f>
        <v/>
      </c>
      <c r="N7206" t="str">
        <f>IFERROR(SMALL($M$5:$M$9000,ROWS($M$5:M7206)),"")</f>
        <v/>
      </c>
      <c r="P7206" t="s">
        <v>1639</v>
      </c>
      <c r="S7206" s="388">
        <f>ROWS(R$5:R7206)</f>
        <v>7202</v>
      </c>
      <c r="T7206" s="388" t="str">
        <f>IF(_xlfn.IFNA(VLOOKUP(P7206,$AG$3:$AH$83,2,FALSE),"")='11.1'!$D$5,TXM!S7206,"")</f>
        <v/>
      </c>
      <c r="U7206" t="str">
        <f>IFERROR(SMALL($T$5:$T$9000,ROWS($T$5:T7206)),"")</f>
        <v/>
      </c>
    </row>
    <row r="7207" spans="1:21" ht="14.4" customHeight="1" x14ac:dyDescent="0.3">
      <c r="A7207" t="s">
        <v>1639</v>
      </c>
      <c r="D7207" s="388">
        <f>ROWS(C$5:C7207)</f>
        <v>7203</v>
      </c>
      <c r="E7207" s="388" t="str">
        <f>IF(_xlfn.IFNA(VLOOKUP(A7207,$AG$3:$AH$83,2,FALSE),"")='11.1'!$D$5,TXM!D7207,"")</f>
        <v/>
      </c>
      <c r="F7207" t="str">
        <f>IFERROR(SMALL($E$5:$E$9000,ROWS($E$5:E7207)),"")</f>
        <v/>
      </c>
      <c r="I7207" s="371" t="s">
        <v>75</v>
      </c>
      <c r="J7207" t="s">
        <v>108</v>
      </c>
      <c r="K7207" s="372">
        <v>285739</v>
      </c>
      <c r="L7207" s="388">
        <f>ROWS(K$5:K7207)</f>
        <v>7203</v>
      </c>
      <c r="M7207" s="388" t="str">
        <f>IF(_xlfn.IFNA(VLOOKUP(I7207,$AG$3:$AH$83,2,FALSE),"")='11.1'!$D$5,TXM!L7207,"")</f>
        <v/>
      </c>
      <c r="N7207" t="str">
        <f>IFERROR(SMALL($M$5:$M$9000,ROWS($M$5:M7207)),"")</f>
        <v/>
      </c>
      <c r="P7207" t="s">
        <v>1639</v>
      </c>
      <c r="S7207" s="388">
        <f>ROWS(R$5:R7207)</f>
        <v>7203</v>
      </c>
      <c r="T7207" s="388" t="str">
        <f>IF(_xlfn.IFNA(VLOOKUP(P7207,$AG$3:$AH$83,2,FALSE),"")='11.1'!$D$5,TXM!S7207,"")</f>
        <v/>
      </c>
      <c r="U7207" t="str">
        <f>IFERROR(SMALL($T$5:$T$9000,ROWS($T$5:T7207)),"")</f>
        <v/>
      </c>
    </row>
    <row r="7208" spans="1:21" ht="14.4" customHeight="1" x14ac:dyDescent="0.3">
      <c r="A7208" t="s">
        <v>1639</v>
      </c>
      <c r="D7208" s="388">
        <f>ROWS(C$5:C7208)</f>
        <v>7204</v>
      </c>
      <c r="E7208" s="388" t="str">
        <f>IF(_xlfn.IFNA(VLOOKUP(A7208,$AG$3:$AH$83,2,FALSE),"")='11.1'!$D$5,TXM!D7208,"")</f>
        <v/>
      </c>
      <c r="F7208" t="str">
        <f>IFERROR(SMALL($E$5:$E$9000,ROWS($E$5:E7208)),"")</f>
        <v/>
      </c>
      <c r="I7208" s="371" t="s">
        <v>75</v>
      </c>
      <c r="J7208" t="s">
        <v>1500</v>
      </c>
      <c r="K7208" s="372">
        <v>245779</v>
      </c>
      <c r="L7208" s="388">
        <f>ROWS(K$5:K7208)</f>
        <v>7204</v>
      </c>
      <c r="M7208" s="388" t="str">
        <f>IF(_xlfn.IFNA(VLOOKUP(I7208,$AG$3:$AH$83,2,FALSE),"")='11.1'!$D$5,TXM!L7208,"")</f>
        <v/>
      </c>
      <c r="N7208" t="str">
        <f>IFERROR(SMALL($M$5:$M$9000,ROWS($M$5:M7208)),"")</f>
        <v/>
      </c>
      <c r="P7208" t="s">
        <v>1639</v>
      </c>
      <c r="S7208" s="388">
        <f>ROWS(R$5:R7208)</f>
        <v>7204</v>
      </c>
      <c r="T7208" s="388" t="str">
        <f>IF(_xlfn.IFNA(VLOOKUP(P7208,$AG$3:$AH$83,2,FALSE),"")='11.1'!$D$5,TXM!S7208,"")</f>
        <v/>
      </c>
      <c r="U7208" t="str">
        <f>IFERROR(SMALL($T$5:$T$9000,ROWS($T$5:T7208)),"")</f>
        <v/>
      </c>
    </row>
    <row r="7209" spans="1:21" ht="14.4" customHeight="1" x14ac:dyDescent="0.3">
      <c r="A7209" t="s">
        <v>1639</v>
      </c>
      <c r="D7209" s="388">
        <f>ROWS(C$5:C7209)</f>
        <v>7205</v>
      </c>
      <c r="E7209" s="388" t="str">
        <f>IF(_xlfn.IFNA(VLOOKUP(A7209,$AG$3:$AH$83,2,FALSE),"")='11.1'!$D$5,TXM!D7209,"")</f>
        <v/>
      </c>
      <c r="F7209" t="str">
        <f>IFERROR(SMALL($E$5:$E$9000,ROWS($E$5:E7209)),"")</f>
        <v/>
      </c>
      <c r="I7209" s="371" t="s">
        <v>75</v>
      </c>
      <c r="J7209" t="s">
        <v>829</v>
      </c>
      <c r="K7209" s="372">
        <v>229050</v>
      </c>
      <c r="L7209" s="388">
        <f>ROWS(K$5:K7209)</f>
        <v>7205</v>
      </c>
      <c r="M7209" s="388" t="str">
        <f>IF(_xlfn.IFNA(VLOOKUP(I7209,$AG$3:$AH$83,2,FALSE),"")='11.1'!$D$5,TXM!L7209,"")</f>
        <v/>
      </c>
      <c r="N7209" t="str">
        <f>IFERROR(SMALL($M$5:$M$9000,ROWS($M$5:M7209)),"")</f>
        <v/>
      </c>
      <c r="P7209" t="s">
        <v>1639</v>
      </c>
      <c r="S7209" s="388">
        <f>ROWS(R$5:R7209)</f>
        <v>7205</v>
      </c>
      <c r="T7209" s="388" t="str">
        <f>IF(_xlfn.IFNA(VLOOKUP(P7209,$AG$3:$AH$83,2,FALSE),"")='11.1'!$D$5,TXM!S7209,"")</f>
        <v/>
      </c>
      <c r="U7209" t="str">
        <f>IFERROR(SMALL($T$5:$T$9000,ROWS($T$5:T7209)),"")</f>
        <v/>
      </c>
    </row>
    <row r="7210" spans="1:21" ht="14.4" customHeight="1" x14ac:dyDescent="0.3">
      <c r="A7210" t="s">
        <v>1639</v>
      </c>
      <c r="D7210" s="388">
        <f>ROWS(C$5:C7210)</f>
        <v>7206</v>
      </c>
      <c r="E7210" s="388" t="str">
        <f>IF(_xlfn.IFNA(VLOOKUP(A7210,$AG$3:$AH$83,2,FALSE),"")='11.1'!$D$5,TXM!D7210,"")</f>
        <v/>
      </c>
      <c r="F7210" t="str">
        <f>IFERROR(SMALL($E$5:$E$9000,ROWS($E$5:E7210)),"")</f>
        <v/>
      </c>
      <c r="I7210" s="371" t="s">
        <v>75</v>
      </c>
      <c r="J7210" t="s">
        <v>839</v>
      </c>
      <c r="K7210" s="372">
        <v>115873</v>
      </c>
      <c r="L7210" s="388">
        <f>ROWS(K$5:K7210)</f>
        <v>7206</v>
      </c>
      <c r="M7210" s="388" t="str">
        <f>IF(_xlfn.IFNA(VLOOKUP(I7210,$AG$3:$AH$83,2,FALSE),"")='11.1'!$D$5,TXM!L7210,"")</f>
        <v/>
      </c>
      <c r="N7210" t="str">
        <f>IFERROR(SMALL($M$5:$M$9000,ROWS($M$5:M7210)),"")</f>
        <v/>
      </c>
      <c r="P7210" t="s">
        <v>1639</v>
      </c>
      <c r="S7210" s="388">
        <f>ROWS(R$5:R7210)</f>
        <v>7206</v>
      </c>
      <c r="T7210" s="388" t="str">
        <f>IF(_xlfn.IFNA(VLOOKUP(P7210,$AG$3:$AH$83,2,FALSE),"")='11.1'!$D$5,TXM!S7210,"")</f>
        <v/>
      </c>
      <c r="U7210" t="str">
        <f>IFERROR(SMALL($T$5:$T$9000,ROWS($T$5:T7210)),"")</f>
        <v/>
      </c>
    </row>
    <row r="7211" spans="1:21" ht="14.4" customHeight="1" x14ac:dyDescent="0.3">
      <c r="A7211" t="s">
        <v>1639</v>
      </c>
      <c r="D7211" s="388">
        <f>ROWS(C$5:C7211)</f>
        <v>7207</v>
      </c>
      <c r="E7211" s="388" t="str">
        <f>IF(_xlfn.IFNA(VLOOKUP(A7211,$AG$3:$AH$83,2,FALSE),"")='11.1'!$D$5,TXM!D7211,"")</f>
        <v/>
      </c>
      <c r="F7211" t="str">
        <f>IFERROR(SMALL($E$5:$E$9000,ROWS($E$5:E7211)),"")</f>
        <v/>
      </c>
      <c r="I7211" s="371" t="s">
        <v>75</v>
      </c>
      <c r="J7211" t="s">
        <v>827</v>
      </c>
      <c r="K7211" s="372">
        <v>104142</v>
      </c>
      <c r="L7211" s="388">
        <f>ROWS(K$5:K7211)</f>
        <v>7207</v>
      </c>
      <c r="M7211" s="388" t="str">
        <f>IF(_xlfn.IFNA(VLOOKUP(I7211,$AG$3:$AH$83,2,FALSE),"")='11.1'!$D$5,TXM!L7211,"")</f>
        <v/>
      </c>
      <c r="N7211" t="str">
        <f>IFERROR(SMALL($M$5:$M$9000,ROWS($M$5:M7211)),"")</f>
        <v/>
      </c>
      <c r="P7211" t="s">
        <v>1639</v>
      </c>
      <c r="S7211" s="388">
        <f>ROWS(R$5:R7211)</f>
        <v>7207</v>
      </c>
      <c r="T7211" s="388" t="str">
        <f>IF(_xlfn.IFNA(VLOOKUP(P7211,$AG$3:$AH$83,2,FALSE),"")='11.1'!$D$5,TXM!S7211,"")</f>
        <v/>
      </c>
      <c r="U7211" t="str">
        <f>IFERROR(SMALL($T$5:$T$9000,ROWS($T$5:T7211)),"")</f>
        <v/>
      </c>
    </row>
    <row r="7212" spans="1:21" ht="14.4" customHeight="1" x14ac:dyDescent="0.3">
      <c r="A7212" t="s">
        <v>1639</v>
      </c>
      <c r="D7212" s="388">
        <f>ROWS(C$5:C7212)</f>
        <v>7208</v>
      </c>
      <c r="E7212" s="388" t="str">
        <f>IF(_xlfn.IFNA(VLOOKUP(A7212,$AG$3:$AH$83,2,FALSE),"")='11.1'!$D$5,TXM!D7212,"")</f>
        <v/>
      </c>
      <c r="F7212" t="str">
        <f>IFERROR(SMALL($E$5:$E$9000,ROWS($E$5:E7212)),"")</f>
        <v/>
      </c>
      <c r="I7212" s="371" t="s">
        <v>75</v>
      </c>
      <c r="J7212" t="s">
        <v>1265</v>
      </c>
      <c r="K7212" s="372">
        <v>81517</v>
      </c>
      <c r="L7212" s="388">
        <f>ROWS(K$5:K7212)</f>
        <v>7208</v>
      </c>
      <c r="M7212" s="388" t="str">
        <f>IF(_xlfn.IFNA(VLOOKUP(I7212,$AG$3:$AH$83,2,FALSE),"")='11.1'!$D$5,TXM!L7212,"")</f>
        <v/>
      </c>
      <c r="N7212" t="str">
        <f>IFERROR(SMALL($M$5:$M$9000,ROWS($M$5:M7212)),"")</f>
        <v/>
      </c>
      <c r="P7212" t="s">
        <v>1639</v>
      </c>
      <c r="S7212" s="388">
        <f>ROWS(R$5:R7212)</f>
        <v>7208</v>
      </c>
      <c r="T7212" s="388" t="str">
        <f>IF(_xlfn.IFNA(VLOOKUP(P7212,$AG$3:$AH$83,2,FALSE),"")='11.1'!$D$5,TXM!S7212,"")</f>
        <v/>
      </c>
      <c r="U7212" t="str">
        <f>IFERROR(SMALL($T$5:$T$9000,ROWS($T$5:T7212)),"")</f>
        <v/>
      </c>
    </row>
    <row r="7213" spans="1:21" ht="14.4" customHeight="1" x14ac:dyDescent="0.3">
      <c r="A7213" t="s">
        <v>1639</v>
      </c>
      <c r="D7213" s="388">
        <f>ROWS(C$5:C7213)</f>
        <v>7209</v>
      </c>
      <c r="E7213" s="388" t="str">
        <f>IF(_xlfn.IFNA(VLOOKUP(A7213,$AG$3:$AH$83,2,FALSE),"")='11.1'!$D$5,TXM!D7213,"")</f>
        <v/>
      </c>
      <c r="F7213" t="str">
        <f>IFERROR(SMALL($E$5:$E$9000,ROWS($E$5:E7213)),"")</f>
        <v/>
      </c>
      <c r="I7213" s="371" t="s">
        <v>75</v>
      </c>
      <c r="J7213" t="s">
        <v>105</v>
      </c>
      <c r="K7213" s="372">
        <v>80829</v>
      </c>
      <c r="L7213" s="388">
        <f>ROWS(K$5:K7213)</f>
        <v>7209</v>
      </c>
      <c r="M7213" s="388" t="str">
        <f>IF(_xlfn.IFNA(VLOOKUP(I7213,$AG$3:$AH$83,2,FALSE),"")='11.1'!$D$5,TXM!L7213,"")</f>
        <v/>
      </c>
      <c r="N7213" t="str">
        <f>IFERROR(SMALL($M$5:$M$9000,ROWS($M$5:M7213)),"")</f>
        <v/>
      </c>
      <c r="P7213" t="s">
        <v>1639</v>
      </c>
      <c r="S7213" s="388">
        <f>ROWS(R$5:R7213)</f>
        <v>7209</v>
      </c>
      <c r="T7213" s="388" t="str">
        <f>IF(_xlfn.IFNA(VLOOKUP(P7213,$AG$3:$AH$83,2,FALSE),"")='11.1'!$D$5,TXM!S7213,"")</f>
        <v/>
      </c>
      <c r="U7213" t="str">
        <f>IFERROR(SMALL($T$5:$T$9000,ROWS($T$5:T7213)),"")</f>
        <v/>
      </c>
    </row>
    <row r="7214" spans="1:21" ht="14.4" customHeight="1" x14ac:dyDescent="0.3">
      <c r="A7214" t="s">
        <v>1639</v>
      </c>
      <c r="D7214" s="388">
        <f>ROWS(C$5:C7214)</f>
        <v>7210</v>
      </c>
      <c r="E7214" s="388" t="str">
        <f>IF(_xlfn.IFNA(VLOOKUP(A7214,$AG$3:$AH$83,2,FALSE),"")='11.1'!$D$5,TXM!D7214,"")</f>
        <v/>
      </c>
      <c r="F7214" t="str">
        <f>IFERROR(SMALL($E$5:$E$9000,ROWS($E$5:E7214)),"")</f>
        <v/>
      </c>
      <c r="I7214" s="371" t="s">
        <v>75</v>
      </c>
      <c r="J7214" t="s">
        <v>100</v>
      </c>
      <c r="K7214" s="372">
        <v>79865</v>
      </c>
      <c r="L7214" s="388">
        <f>ROWS(K$5:K7214)</f>
        <v>7210</v>
      </c>
      <c r="M7214" s="388" t="str">
        <f>IF(_xlfn.IFNA(VLOOKUP(I7214,$AG$3:$AH$83,2,FALSE),"")='11.1'!$D$5,TXM!L7214,"")</f>
        <v/>
      </c>
      <c r="N7214" t="str">
        <f>IFERROR(SMALL($M$5:$M$9000,ROWS($M$5:M7214)),"")</f>
        <v/>
      </c>
      <c r="P7214" t="s">
        <v>1639</v>
      </c>
      <c r="S7214" s="388">
        <f>ROWS(R$5:R7214)</f>
        <v>7210</v>
      </c>
      <c r="T7214" s="388" t="str">
        <f>IF(_xlfn.IFNA(VLOOKUP(P7214,$AG$3:$AH$83,2,FALSE),"")='11.1'!$D$5,TXM!S7214,"")</f>
        <v/>
      </c>
      <c r="U7214" t="str">
        <f>IFERROR(SMALL($T$5:$T$9000,ROWS($T$5:T7214)),"")</f>
        <v/>
      </c>
    </row>
    <row r="7215" spans="1:21" ht="14.4" customHeight="1" x14ac:dyDescent="0.3">
      <c r="A7215" t="s">
        <v>1639</v>
      </c>
      <c r="D7215" s="388">
        <f>ROWS(C$5:C7215)</f>
        <v>7211</v>
      </c>
      <c r="E7215" s="388" t="str">
        <f>IF(_xlfn.IFNA(VLOOKUP(A7215,$AG$3:$AH$83,2,FALSE),"")='11.1'!$D$5,TXM!D7215,"")</f>
        <v/>
      </c>
      <c r="F7215" t="str">
        <f>IFERROR(SMALL($E$5:$E$9000,ROWS($E$5:E7215)),"")</f>
        <v/>
      </c>
      <c r="I7215" s="371" t="s">
        <v>75</v>
      </c>
      <c r="J7215" t="s">
        <v>791</v>
      </c>
      <c r="K7215" s="372">
        <v>40599</v>
      </c>
      <c r="L7215" s="388">
        <f>ROWS(K$5:K7215)</f>
        <v>7211</v>
      </c>
      <c r="M7215" s="388" t="str">
        <f>IF(_xlfn.IFNA(VLOOKUP(I7215,$AG$3:$AH$83,2,FALSE),"")='11.1'!$D$5,TXM!L7215,"")</f>
        <v/>
      </c>
      <c r="N7215" t="str">
        <f>IFERROR(SMALL($M$5:$M$9000,ROWS($M$5:M7215)),"")</f>
        <v/>
      </c>
      <c r="P7215" t="s">
        <v>1639</v>
      </c>
      <c r="S7215" s="388">
        <f>ROWS(R$5:R7215)</f>
        <v>7211</v>
      </c>
      <c r="T7215" s="388" t="str">
        <f>IF(_xlfn.IFNA(VLOOKUP(P7215,$AG$3:$AH$83,2,FALSE),"")='11.1'!$D$5,TXM!S7215,"")</f>
        <v/>
      </c>
      <c r="U7215" t="str">
        <f>IFERROR(SMALL($T$5:$T$9000,ROWS($T$5:T7215)),"")</f>
        <v/>
      </c>
    </row>
    <row r="7216" spans="1:21" ht="14.4" customHeight="1" x14ac:dyDescent="0.3">
      <c r="A7216" t="s">
        <v>1639</v>
      </c>
      <c r="D7216" s="388">
        <f>ROWS(C$5:C7216)</f>
        <v>7212</v>
      </c>
      <c r="E7216" s="388" t="str">
        <f>IF(_xlfn.IFNA(VLOOKUP(A7216,$AG$3:$AH$83,2,FALSE),"")='11.1'!$D$5,TXM!D7216,"")</f>
        <v/>
      </c>
      <c r="F7216" t="str">
        <f>IFERROR(SMALL($E$5:$E$9000,ROWS($E$5:E7216)),"")</f>
        <v/>
      </c>
      <c r="I7216" s="371" t="s">
        <v>75</v>
      </c>
      <c r="J7216" t="s">
        <v>825</v>
      </c>
      <c r="K7216" s="372">
        <v>32886</v>
      </c>
      <c r="L7216" s="388">
        <f>ROWS(K$5:K7216)</f>
        <v>7212</v>
      </c>
      <c r="M7216" s="388" t="str">
        <f>IF(_xlfn.IFNA(VLOOKUP(I7216,$AG$3:$AH$83,2,FALSE),"")='11.1'!$D$5,TXM!L7216,"")</f>
        <v/>
      </c>
      <c r="N7216" t="str">
        <f>IFERROR(SMALL($M$5:$M$9000,ROWS($M$5:M7216)),"")</f>
        <v/>
      </c>
      <c r="P7216" t="s">
        <v>1639</v>
      </c>
      <c r="S7216" s="388">
        <f>ROWS(R$5:R7216)</f>
        <v>7212</v>
      </c>
      <c r="T7216" s="388" t="str">
        <f>IF(_xlfn.IFNA(VLOOKUP(P7216,$AG$3:$AH$83,2,FALSE),"")='11.1'!$D$5,TXM!S7216,"")</f>
        <v/>
      </c>
      <c r="U7216" t="str">
        <f>IFERROR(SMALL($T$5:$T$9000,ROWS($T$5:T7216)),"")</f>
        <v/>
      </c>
    </row>
    <row r="7217" spans="1:21" ht="14.4" customHeight="1" x14ac:dyDescent="0.3">
      <c r="A7217" t="s">
        <v>1639</v>
      </c>
      <c r="D7217" s="388">
        <f>ROWS(C$5:C7217)</f>
        <v>7213</v>
      </c>
      <c r="E7217" s="388" t="str">
        <f>IF(_xlfn.IFNA(VLOOKUP(A7217,$AG$3:$AH$83,2,FALSE),"")='11.1'!$D$5,TXM!D7217,"")</f>
        <v/>
      </c>
      <c r="F7217" t="str">
        <f>IFERROR(SMALL($E$5:$E$9000,ROWS($E$5:E7217)),"")</f>
        <v/>
      </c>
      <c r="I7217" s="371" t="s">
        <v>75</v>
      </c>
      <c r="J7217" t="s">
        <v>102</v>
      </c>
      <c r="K7217" s="372">
        <v>27930</v>
      </c>
      <c r="L7217" s="388">
        <f>ROWS(K$5:K7217)</f>
        <v>7213</v>
      </c>
      <c r="M7217" s="388" t="str">
        <f>IF(_xlfn.IFNA(VLOOKUP(I7217,$AG$3:$AH$83,2,FALSE),"")='11.1'!$D$5,TXM!L7217,"")</f>
        <v/>
      </c>
      <c r="N7217" t="str">
        <f>IFERROR(SMALL($M$5:$M$9000,ROWS($M$5:M7217)),"")</f>
        <v/>
      </c>
      <c r="P7217" t="s">
        <v>1639</v>
      </c>
      <c r="S7217" s="388">
        <f>ROWS(R$5:R7217)</f>
        <v>7213</v>
      </c>
      <c r="T7217" s="388" t="str">
        <f>IF(_xlfn.IFNA(VLOOKUP(P7217,$AG$3:$AH$83,2,FALSE),"")='11.1'!$D$5,TXM!S7217,"")</f>
        <v/>
      </c>
      <c r="U7217" t="str">
        <f>IFERROR(SMALL($T$5:$T$9000,ROWS($T$5:T7217)),"")</f>
        <v/>
      </c>
    </row>
    <row r="7218" spans="1:21" ht="14.4" customHeight="1" x14ac:dyDescent="0.3">
      <c r="A7218" t="s">
        <v>1639</v>
      </c>
      <c r="D7218" s="388">
        <f>ROWS(C$5:C7218)</f>
        <v>7214</v>
      </c>
      <c r="E7218" s="388" t="str">
        <f>IF(_xlfn.IFNA(VLOOKUP(A7218,$AG$3:$AH$83,2,FALSE),"")='11.1'!$D$5,TXM!D7218,"")</f>
        <v/>
      </c>
      <c r="F7218" t="str">
        <f>IFERROR(SMALL($E$5:$E$9000,ROWS($E$5:E7218)),"")</f>
        <v/>
      </c>
      <c r="I7218" s="371" t="s">
        <v>75</v>
      </c>
      <c r="J7218" t="s">
        <v>813</v>
      </c>
      <c r="K7218" s="372">
        <v>25819</v>
      </c>
      <c r="L7218" s="388">
        <f>ROWS(K$5:K7218)</f>
        <v>7214</v>
      </c>
      <c r="M7218" s="388" t="str">
        <f>IF(_xlfn.IFNA(VLOOKUP(I7218,$AG$3:$AH$83,2,FALSE),"")='11.1'!$D$5,TXM!L7218,"")</f>
        <v/>
      </c>
      <c r="N7218" t="str">
        <f>IFERROR(SMALL($M$5:$M$9000,ROWS($M$5:M7218)),"")</f>
        <v/>
      </c>
      <c r="P7218" t="s">
        <v>1639</v>
      </c>
      <c r="S7218" s="388">
        <f>ROWS(R$5:R7218)</f>
        <v>7214</v>
      </c>
      <c r="T7218" s="388" t="str">
        <f>IF(_xlfn.IFNA(VLOOKUP(P7218,$AG$3:$AH$83,2,FALSE),"")='11.1'!$D$5,TXM!S7218,"")</f>
        <v/>
      </c>
      <c r="U7218" t="str">
        <f>IFERROR(SMALL($T$5:$T$9000,ROWS($T$5:T7218)),"")</f>
        <v/>
      </c>
    </row>
    <row r="7219" spans="1:21" ht="14.4" customHeight="1" x14ac:dyDescent="0.3">
      <c r="A7219" t="s">
        <v>1639</v>
      </c>
      <c r="D7219" s="388">
        <f>ROWS(C$5:C7219)</f>
        <v>7215</v>
      </c>
      <c r="E7219" s="388" t="str">
        <f>IF(_xlfn.IFNA(VLOOKUP(A7219,$AG$3:$AH$83,2,FALSE),"")='11.1'!$D$5,TXM!D7219,"")</f>
        <v/>
      </c>
      <c r="F7219" t="str">
        <f>IFERROR(SMALL($E$5:$E$9000,ROWS($E$5:E7219)),"")</f>
        <v/>
      </c>
      <c r="I7219" s="371" t="s">
        <v>75</v>
      </c>
      <c r="J7219" t="s">
        <v>845</v>
      </c>
      <c r="K7219" s="372">
        <v>12774</v>
      </c>
      <c r="L7219" s="388">
        <f>ROWS(K$5:K7219)</f>
        <v>7215</v>
      </c>
      <c r="M7219" s="388" t="str">
        <f>IF(_xlfn.IFNA(VLOOKUP(I7219,$AG$3:$AH$83,2,FALSE),"")='11.1'!$D$5,TXM!L7219,"")</f>
        <v/>
      </c>
      <c r="N7219" t="str">
        <f>IFERROR(SMALL($M$5:$M$9000,ROWS($M$5:M7219)),"")</f>
        <v/>
      </c>
      <c r="P7219" t="s">
        <v>1639</v>
      </c>
      <c r="S7219" s="388">
        <f>ROWS(R$5:R7219)</f>
        <v>7215</v>
      </c>
      <c r="T7219" s="388" t="str">
        <f>IF(_xlfn.IFNA(VLOOKUP(P7219,$AG$3:$AH$83,2,FALSE),"")='11.1'!$D$5,TXM!S7219,"")</f>
        <v/>
      </c>
      <c r="U7219" t="str">
        <f>IFERROR(SMALL($T$5:$T$9000,ROWS($T$5:T7219)),"")</f>
        <v/>
      </c>
    </row>
    <row r="7220" spans="1:21" ht="14.4" customHeight="1" x14ac:dyDescent="0.3">
      <c r="A7220" t="s">
        <v>1639</v>
      </c>
      <c r="D7220" s="388">
        <f>ROWS(C$5:C7220)</f>
        <v>7216</v>
      </c>
      <c r="E7220" s="388" t="str">
        <f>IF(_xlfn.IFNA(VLOOKUP(A7220,$AG$3:$AH$83,2,FALSE),"")='11.1'!$D$5,TXM!D7220,"")</f>
        <v/>
      </c>
      <c r="F7220" t="str">
        <f>IFERROR(SMALL($E$5:$E$9000,ROWS($E$5:E7220)),"")</f>
        <v/>
      </c>
      <c r="I7220" s="371" t="s">
        <v>75</v>
      </c>
      <c r="J7220" t="s">
        <v>849</v>
      </c>
      <c r="K7220" s="372">
        <v>11641</v>
      </c>
      <c r="L7220" s="388">
        <f>ROWS(K$5:K7220)</f>
        <v>7216</v>
      </c>
      <c r="M7220" s="388" t="str">
        <f>IF(_xlfn.IFNA(VLOOKUP(I7220,$AG$3:$AH$83,2,FALSE),"")='11.1'!$D$5,TXM!L7220,"")</f>
        <v/>
      </c>
      <c r="N7220" t="str">
        <f>IFERROR(SMALL($M$5:$M$9000,ROWS($M$5:M7220)),"")</f>
        <v/>
      </c>
      <c r="P7220" t="s">
        <v>1639</v>
      </c>
      <c r="S7220" s="388">
        <f>ROWS(R$5:R7220)</f>
        <v>7216</v>
      </c>
      <c r="T7220" s="388" t="str">
        <f>IF(_xlfn.IFNA(VLOOKUP(P7220,$AG$3:$AH$83,2,FALSE),"")='11.1'!$D$5,TXM!S7220,"")</f>
        <v/>
      </c>
      <c r="U7220" t="str">
        <f>IFERROR(SMALL($T$5:$T$9000,ROWS($T$5:T7220)),"")</f>
        <v/>
      </c>
    </row>
    <row r="7221" spans="1:21" ht="14.4" customHeight="1" x14ac:dyDescent="0.3">
      <c r="A7221" t="s">
        <v>1639</v>
      </c>
      <c r="D7221" s="388">
        <f>ROWS(C$5:C7221)</f>
        <v>7217</v>
      </c>
      <c r="E7221" s="388" t="str">
        <f>IF(_xlfn.IFNA(VLOOKUP(A7221,$AG$3:$AH$83,2,FALSE),"")='11.1'!$D$5,TXM!D7221,"")</f>
        <v/>
      </c>
      <c r="F7221" t="str">
        <f>IFERROR(SMALL($E$5:$E$9000,ROWS($E$5:E7221)),"")</f>
        <v/>
      </c>
      <c r="I7221" s="371" t="s">
        <v>75</v>
      </c>
      <c r="J7221" t="s">
        <v>817</v>
      </c>
      <c r="K7221" s="372">
        <v>11008</v>
      </c>
      <c r="L7221" s="388">
        <f>ROWS(K$5:K7221)</f>
        <v>7217</v>
      </c>
      <c r="M7221" s="388" t="str">
        <f>IF(_xlfn.IFNA(VLOOKUP(I7221,$AG$3:$AH$83,2,FALSE),"")='11.1'!$D$5,TXM!L7221,"")</f>
        <v/>
      </c>
      <c r="N7221" t="str">
        <f>IFERROR(SMALL($M$5:$M$9000,ROWS($M$5:M7221)),"")</f>
        <v/>
      </c>
      <c r="P7221" t="s">
        <v>1639</v>
      </c>
      <c r="S7221" s="388">
        <f>ROWS(R$5:R7221)</f>
        <v>7217</v>
      </c>
      <c r="T7221" s="388" t="str">
        <f>IF(_xlfn.IFNA(VLOOKUP(P7221,$AG$3:$AH$83,2,FALSE),"")='11.1'!$D$5,TXM!S7221,"")</f>
        <v/>
      </c>
      <c r="U7221" t="str">
        <f>IFERROR(SMALL($T$5:$T$9000,ROWS($T$5:T7221)),"")</f>
        <v/>
      </c>
    </row>
    <row r="7222" spans="1:21" ht="14.4" customHeight="1" x14ac:dyDescent="0.3">
      <c r="A7222" t="s">
        <v>1639</v>
      </c>
      <c r="D7222" s="388">
        <f>ROWS(C$5:C7222)</f>
        <v>7218</v>
      </c>
      <c r="E7222" s="388" t="str">
        <f>IF(_xlfn.IFNA(VLOOKUP(A7222,$AG$3:$AH$83,2,FALSE),"")='11.1'!$D$5,TXM!D7222,"")</f>
        <v/>
      </c>
      <c r="F7222" t="str">
        <f>IFERROR(SMALL($E$5:$E$9000,ROWS($E$5:E7222)),"")</f>
        <v/>
      </c>
      <c r="I7222" s="371" t="s">
        <v>75</v>
      </c>
      <c r="J7222" t="s">
        <v>805</v>
      </c>
      <c r="K7222" s="372">
        <v>7447</v>
      </c>
      <c r="L7222" s="388">
        <f>ROWS(K$5:K7222)</f>
        <v>7218</v>
      </c>
      <c r="M7222" s="388" t="str">
        <f>IF(_xlfn.IFNA(VLOOKUP(I7222,$AG$3:$AH$83,2,FALSE),"")='11.1'!$D$5,TXM!L7222,"")</f>
        <v/>
      </c>
      <c r="N7222" t="str">
        <f>IFERROR(SMALL($M$5:$M$9000,ROWS($M$5:M7222)),"")</f>
        <v/>
      </c>
      <c r="P7222" t="s">
        <v>1639</v>
      </c>
      <c r="S7222" s="388">
        <f>ROWS(R$5:R7222)</f>
        <v>7218</v>
      </c>
      <c r="T7222" s="388" t="str">
        <f>IF(_xlfn.IFNA(VLOOKUP(P7222,$AG$3:$AH$83,2,FALSE),"")='11.1'!$D$5,TXM!S7222,"")</f>
        <v/>
      </c>
      <c r="U7222" t="str">
        <f>IFERROR(SMALL($T$5:$T$9000,ROWS($T$5:T7222)),"")</f>
        <v/>
      </c>
    </row>
    <row r="7223" spans="1:21" ht="14.4" customHeight="1" x14ac:dyDescent="0.3">
      <c r="A7223" t="s">
        <v>1639</v>
      </c>
      <c r="D7223" s="388">
        <f>ROWS(C$5:C7223)</f>
        <v>7219</v>
      </c>
      <c r="E7223" s="388" t="str">
        <f>IF(_xlfn.IFNA(VLOOKUP(A7223,$AG$3:$AH$83,2,FALSE),"")='11.1'!$D$5,TXM!D7223,"")</f>
        <v/>
      </c>
      <c r="F7223" t="str">
        <f>IFERROR(SMALL($E$5:$E$9000,ROWS($E$5:E7223)),"")</f>
        <v/>
      </c>
      <c r="I7223" s="371" t="s">
        <v>75</v>
      </c>
      <c r="J7223" t="s">
        <v>861</v>
      </c>
      <c r="K7223" s="372">
        <v>5820</v>
      </c>
      <c r="L7223" s="388">
        <f>ROWS(K$5:K7223)</f>
        <v>7219</v>
      </c>
      <c r="M7223" s="388" t="str">
        <f>IF(_xlfn.IFNA(VLOOKUP(I7223,$AG$3:$AH$83,2,FALSE),"")='11.1'!$D$5,TXM!L7223,"")</f>
        <v/>
      </c>
      <c r="N7223" t="str">
        <f>IFERROR(SMALL($M$5:$M$9000,ROWS($M$5:M7223)),"")</f>
        <v/>
      </c>
      <c r="P7223" t="s">
        <v>1639</v>
      </c>
      <c r="S7223" s="388">
        <f>ROWS(R$5:R7223)</f>
        <v>7219</v>
      </c>
      <c r="T7223" s="388" t="str">
        <f>IF(_xlfn.IFNA(VLOOKUP(P7223,$AG$3:$AH$83,2,FALSE),"")='11.1'!$D$5,TXM!S7223,"")</f>
        <v/>
      </c>
      <c r="U7223" t="str">
        <f>IFERROR(SMALL($T$5:$T$9000,ROWS($T$5:T7223)),"")</f>
        <v/>
      </c>
    </row>
    <row r="7224" spans="1:21" ht="14.4" customHeight="1" x14ac:dyDescent="0.3">
      <c r="A7224" t="s">
        <v>1639</v>
      </c>
      <c r="D7224" s="388">
        <f>ROWS(C$5:C7224)</f>
        <v>7220</v>
      </c>
      <c r="E7224" s="388" t="str">
        <f>IF(_xlfn.IFNA(VLOOKUP(A7224,$AG$3:$AH$83,2,FALSE),"")='11.1'!$D$5,TXM!D7224,"")</f>
        <v/>
      </c>
      <c r="F7224" t="str">
        <f>IFERROR(SMALL($E$5:$E$9000,ROWS($E$5:E7224)),"")</f>
        <v/>
      </c>
      <c r="I7224" s="371" t="s">
        <v>75</v>
      </c>
      <c r="J7224" t="s">
        <v>835</v>
      </c>
      <c r="K7224" s="372">
        <v>3255</v>
      </c>
      <c r="L7224" s="388">
        <f>ROWS(K$5:K7224)</f>
        <v>7220</v>
      </c>
      <c r="M7224" s="388" t="str">
        <f>IF(_xlfn.IFNA(VLOOKUP(I7224,$AG$3:$AH$83,2,FALSE),"")='11.1'!$D$5,TXM!L7224,"")</f>
        <v/>
      </c>
      <c r="N7224" t="str">
        <f>IFERROR(SMALL($M$5:$M$9000,ROWS($M$5:M7224)),"")</f>
        <v/>
      </c>
      <c r="P7224" t="s">
        <v>1639</v>
      </c>
      <c r="S7224" s="388">
        <f>ROWS(R$5:R7224)</f>
        <v>7220</v>
      </c>
      <c r="T7224" s="388" t="str">
        <f>IF(_xlfn.IFNA(VLOOKUP(P7224,$AG$3:$AH$83,2,FALSE),"")='11.1'!$D$5,TXM!S7224,"")</f>
        <v/>
      </c>
      <c r="U7224" t="str">
        <f>IFERROR(SMALL($T$5:$T$9000,ROWS($T$5:T7224)),"")</f>
        <v/>
      </c>
    </row>
    <row r="7225" spans="1:21" ht="14.4" customHeight="1" x14ac:dyDescent="0.3">
      <c r="A7225" t="s">
        <v>1639</v>
      </c>
      <c r="D7225" s="388">
        <f>ROWS(C$5:C7225)</f>
        <v>7221</v>
      </c>
      <c r="E7225" s="388" t="str">
        <f>IF(_xlfn.IFNA(VLOOKUP(A7225,$AG$3:$AH$83,2,FALSE),"")='11.1'!$D$5,TXM!D7225,"")</f>
        <v/>
      </c>
      <c r="F7225" t="str">
        <f>IFERROR(SMALL($E$5:$E$9000,ROWS($E$5:E7225)),"")</f>
        <v/>
      </c>
      <c r="I7225" s="371" t="s">
        <v>75</v>
      </c>
      <c r="J7225" t="s">
        <v>1000</v>
      </c>
      <c r="K7225" s="372">
        <v>2805</v>
      </c>
      <c r="L7225" s="388">
        <f>ROWS(K$5:K7225)</f>
        <v>7221</v>
      </c>
      <c r="M7225" s="388" t="str">
        <f>IF(_xlfn.IFNA(VLOOKUP(I7225,$AG$3:$AH$83,2,FALSE),"")='11.1'!$D$5,TXM!L7225,"")</f>
        <v/>
      </c>
      <c r="N7225" t="str">
        <f>IFERROR(SMALL($M$5:$M$9000,ROWS($M$5:M7225)),"")</f>
        <v/>
      </c>
      <c r="P7225" t="s">
        <v>1639</v>
      </c>
      <c r="S7225" s="388">
        <f>ROWS(R$5:R7225)</f>
        <v>7221</v>
      </c>
      <c r="T7225" s="388" t="str">
        <f>IF(_xlfn.IFNA(VLOOKUP(P7225,$AG$3:$AH$83,2,FALSE),"")='11.1'!$D$5,TXM!S7225,"")</f>
        <v/>
      </c>
      <c r="U7225" t="str">
        <f>IFERROR(SMALL($T$5:$T$9000,ROWS($T$5:T7225)),"")</f>
        <v/>
      </c>
    </row>
    <row r="7226" spans="1:21" ht="14.4" customHeight="1" x14ac:dyDescent="0.3">
      <c r="A7226" t="s">
        <v>1639</v>
      </c>
      <c r="D7226" s="388">
        <f>ROWS(C$5:C7226)</f>
        <v>7222</v>
      </c>
      <c r="E7226" s="388" t="str">
        <f>IF(_xlfn.IFNA(VLOOKUP(A7226,$AG$3:$AH$83,2,FALSE),"")='11.1'!$D$5,TXM!D7226,"")</f>
        <v/>
      </c>
      <c r="F7226" t="str">
        <f>IFERROR(SMALL($E$5:$E$9000,ROWS($E$5:E7226)),"")</f>
        <v/>
      </c>
      <c r="I7226" s="371" t="s">
        <v>75</v>
      </c>
      <c r="J7226" t="s">
        <v>107</v>
      </c>
      <c r="K7226" s="372">
        <v>2580</v>
      </c>
      <c r="L7226" s="388">
        <f>ROWS(K$5:K7226)</f>
        <v>7222</v>
      </c>
      <c r="M7226" s="388" t="str">
        <f>IF(_xlfn.IFNA(VLOOKUP(I7226,$AG$3:$AH$83,2,FALSE),"")='11.1'!$D$5,TXM!L7226,"")</f>
        <v/>
      </c>
      <c r="N7226" t="str">
        <f>IFERROR(SMALL($M$5:$M$9000,ROWS($M$5:M7226)),"")</f>
        <v/>
      </c>
      <c r="P7226" t="s">
        <v>1639</v>
      </c>
      <c r="S7226" s="388">
        <f>ROWS(R$5:R7226)</f>
        <v>7222</v>
      </c>
      <c r="T7226" s="388" t="str">
        <f>IF(_xlfn.IFNA(VLOOKUP(P7226,$AG$3:$AH$83,2,FALSE),"")='11.1'!$D$5,TXM!S7226,"")</f>
        <v/>
      </c>
      <c r="U7226" t="str">
        <f>IFERROR(SMALL($T$5:$T$9000,ROWS($T$5:T7226)),"")</f>
        <v/>
      </c>
    </row>
    <row r="7227" spans="1:21" ht="14.4" customHeight="1" x14ac:dyDescent="0.3">
      <c r="A7227" t="s">
        <v>1639</v>
      </c>
      <c r="D7227" s="388">
        <f>ROWS(C$5:C7227)</f>
        <v>7223</v>
      </c>
      <c r="E7227" s="388" t="str">
        <f>IF(_xlfn.IFNA(VLOOKUP(A7227,$AG$3:$AH$83,2,FALSE),"")='11.1'!$D$5,TXM!D7227,"")</f>
        <v/>
      </c>
      <c r="F7227" t="str">
        <f>IFERROR(SMALL($E$5:$E$9000,ROWS($E$5:E7227)),"")</f>
        <v/>
      </c>
      <c r="I7227" s="371" t="s">
        <v>75</v>
      </c>
      <c r="J7227" t="s">
        <v>811</v>
      </c>
      <c r="K7227" s="372">
        <v>2476</v>
      </c>
      <c r="L7227" s="388">
        <f>ROWS(K$5:K7227)</f>
        <v>7223</v>
      </c>
      <c r="M7227" s="388" t="str">
        <f>IF(_xlfn.IFNA(VLOOKUP(I7227,$AG$3:$AH$83,2,FALSE),"")='11.1'!$D$5,TXM!L7227,"")</f>
        <v/>
      </c>
      <c r="N7227" t="str">
        <f>IFERROR(SMALL($M$5:$M$9000,ROWS($M$5:M7227)),"")</f>
        <v/>
      </c>
      <c r="P7227" t="s">
        <v>1639</v>
      </c>
      <c r="S7227" s="388">
        <f>ROWS(R$5:R7227)</f>
        <v>7223</v>
      </c>
      <c r="T7227" s="388" t="str">
        <f>IF(_xlfn.IFNA(VLOOKUP(P7227,$AG$3:$AH$83,2,FALSE),"")='11.1'!$D$5,TXM!S7227,"")</f>
        <v/>
      </c>
      <c r="U7227" t="str">
        <f>IFERROR(SMALL($T$5:$T$9000,ROWS($T$5:T7227)),"")</f>
        <v/>
      </c>
    </row>
    <row r="7228" spans="1:21" ht="14.4" customHeight="1" x14ac:dyDescent="0.3">
      <c r="A7228" t="s">
        <v>1639</v>
      </c>
      <c r="D7228" s="388">
        <f>ROWS(C$5:C7228)</f>
        <v>7224</v>
      </c>
      <c r="E7228" s="388" t="str">
        <f>IF(_xlfn.IFNA(VLOOKUP(A7228,$AG$3:$AH$83,2,FALSE),"")='11.1'!$D$5,TXM!D7228,"")</f>
        <v/>
      </c>
      <c r="F7228" t="str">
        <f>IFERROR(SMALL($E$5:$E$9000,ROWS($E$5:E7228)),"")</f>
        <v/>
      </c>
      <c r="I7228" s="371" t="s">
        <v>75</v>
      </c>
      <c r="J7228" t="s">
        <v>863</v>
      </c>
      <c r="K7228" s="372">
        <v>2251</v>
      </c>
      <c r="L7228" s="388">
        <f>ROWS(K$5:K7228)</f>
        <v>7224</v>
      </c>
      <c r="M7228" s="388" t="str">
        <f>IF(_xlfn.IFNA(VLOOKUP(I7228,$AG$3:$AH$83,2,FALSE),"")='11.1'!$D$5,TXM!L7228,"")</f>
        <v/>
      </c>
      <c r="N7228" t="str">
        <f>IFERROR(SMALL($M$5:$M$9000,ROWS($M$5:M7228)),"")</f>
        <v/>
      </c>
      <c r="P7228" t="s">
        <v>1639</v>
      </c>
      <c r="S7228" s="388">
        <f>ROWS(R$5:R7228)</f>
        <v>7224</v>
      </c>
      <c r="T7228" s="388" t="str">
        <f>IF(_xlfn.IFNA(VLOOKUP(P7228,$AG$3:$AH$83,2,FALSE),"")='11.1'!$D$5,TXM!S7228,"")</f>
        <v/>
      </c>
      <c r="U7228" t="str">
        <f>IFERROR(SMALL($T$5:$T$9000,ROWS($T$5:T7228)),"")</f>
        <v/>
      </c>
    </row>
    <row r="7229" spans="1:21" ht="14.4" customHeight="1" x14ac:dyDescent="0.3">
      <c r="A7229" t="s">
        <v>1639</v>
      </c>
      <c r="D7229" s="388">
        <f>ROWS(C$5:C7229)</f>
        <v>7225</v>
      </c>
      <c r="E7229" s="388" t="str">
        <f>IF(_xlfn.IFNA(VLOOKUP(A7229,$AG$3:$AH$83,2,FALSE),"")='11.1'!$D$5,TXM!D7229,"")</f>
        <v/>
      </c>
      <c r="F7229" t="str">
        <f>IFERROR(SMALL($E$5:$E$9000,ROWS($E$5:E7229)),"")</f>
        <v/>
      </c>
      <c r="I7229" s="371" t="s">
        <v>75</v>
      </c>
      <c r="J7229" t="s">
        <v>999</v>
      </c>
      <c r="K7229" s="372">
        <v>1726</v>
      </c>
      <c r="L7229" s="388">
        <f>ROWS(K$5:K7229)</f>
        <v>7225</v>
      </c>
      <c r="M7229" s="388" t="str">
        <f>IF(_xlfn.IFNA(VLOOKUP(I7229,$AG$3:$AH$83,2,FALSE),"")='11.1'!$D$5,TXM!L7229,"")</f>
        <v/>
      </c>
      <c r="N7229" t="str">
        <f>IFERROR(SMALL($M$5:$M$9000,ROWS($M$5:M7229)),"")</f>
        <v/>
      </c>
      <c r="P7229" t="s">
        <v>1639</v>
      </c>
      <c r="S7229" s="388">
        <f>ROWS(R$5:R7229)</f>
        <v>7225</v>
      </c>
      <c r="T7229" s="388" t="str">
        <f>IF(_xlfn.IFNA(VLOOKUP(P7229,$AG$3:$AH$83,2,FALSE),"")='11.1'!$D$5,TXM!S7229,"")</f>
        <v/>
      </c>
      <c r="U7229" t="str">
        <f>IFERROR(SMALL($T$5:$T$9000,ROWS($T$5:T7229)),"")</f>
        <v/>
      </c>
    </row>
    <row r="7230" spans="1:21" ht="14.4" customHeight="1" x14ac:dyDescent="0.3">
      <c r="A7230" t="s">
        <v>1639</v>
      </c>
      <c r="D7230" s="388">
        <f>ROWS(C$5:C7230)</f>
        <v>7226</v>
      </c>
      <c r="E7230" s="388" t="str">
        <f>IF(_xlfn.IFNA(VLOOKUP(A7230,$AG$3:$AH$83,2,FALSE),"")='11.1'!$D$5,TXM!D7230,"")</f>
        <v/>
      </c>
      <c r="F7230" t="str">
        <f>IFERROR(SMALL($E$5:$E$9000,ROWS($E$5:E7230)),"")</f>
        <v/>
      </c>
      <c r="I7230" s="371" t="s">
        <v>75</v>
      </c>
      <c r="J7230" t="s">
        <v>1402</v>
      </c>
      <c r="K7230" s="372">
        <v>1516</v>
      </c>
      <c r="L7230" s="388">
        <f>ROWS(K$5:K7230)</f>
        <v>7226</v>
      </c>
      <c r="M7230" s="388" t="str">
        <f>IF(_xlfn.IFNA(VLOOKUP(I7230,$AG$3:$AH$83,2,FALSE),"")='11.1'!$D$5,TXM!L7230,"")</f>
        <v/>
      </c>
      <c r="N7230" t="str">
        <f>IFERROR(SMALL($M$5:$M$9000,ROWS($M$5:M7230)),"")</f>
        <v/>
      </c>
      <c r="P7230" t="s">
        <v>1639</v>
      </c>
      <c r="S7230" s="388">
        <f>ROWS(R$5:R7230)</f>
        <v>7226</v>
      </c>
      <c r="T7230" s="388" t="str">
        <f>IF(_xlfn.IFNA(VLOOKUP(P7230,$AG$3:$AH$83,2,FALSE),"")='11.1'!$D$5,TXM!S7230,"")</f>
        <v/>
      </c>
      <c r="U7230" t="str">
        <f>IFERROR(SMALL($T$5:$T$9000,ROWS($T$5:T7230)),"")</f>
        <v/>
      </c>
    </row>
    <row r="7231" spans="1:21" ht="14.4" customHeight="1" x14ac:dyDescent="0.3">
      <c r="A7231" t="s">
        <v>1639</v>
      </c>
      <c r="D7231" s="388">
        <f>ROWS(C$5:C7231)</f>
        <v>7227</v>
      </c>
      <c r="E7231" s="388" t="str">
        <f>IF(_xlfn.IFNA(VLOOKUP(A7231,$AG$3:$AH$83,2,FALSE),"")='11.1'!$D$5,TXM!D7231,"")</f>
        <v/>
      </c>
      <c r="F7231" t="str">
        <f>IFERROR(SMALL($E$5:$E$9000,ROWS($E$5:E7231)),"")</f>
        <v/>
      </c>
      <c r="I7231" s="371" t="s">
        <v>75</v>
      </c>
      <c r="J7231" t="s">
        <v>173</v>
      </c>
      <c r="K7231" s="372">
        <v>1188</v>
      </c>
      <c r="L7231" s="388">
        <f>ROWS(K$5:K7231)</f>
        <v>7227</v>
      </c>
      <c r="M7231" s="388" t="str">
        <f>IF(_xlfn.IFNA(VLOOKUP(I7231,$AG$3:$AH$83,2,FALSE),"")='11.1'!$D$5,TXM!L7231,"")</f>
        <v/>
      </c>
      <c r="N7231" t="str">
        <f>IFERROR(SMALL($M$5:$M$9000,ROWS($M$5:M7231)),"")</f>
        <v/>
      </c>
      <c r="P7231" t="s">
        <v>1639</v>
      </c>
      <c r="S7231" s="388">
        <f>ROWS(R$5:R7231)</f>
        <v>7227</v>
      </c>
      <c r="T7231" s="388" t="str">
        <f>IF(_xlfn.IFNA(VLOOKUP(P7231,$AG$3:$AH$83,2,FALSE),"")='11.1'!$D$5,TXM!S7231,"")</f>
        <v/>
      </c>
      <c r="U7231" t="str">
        <f>IFERROR(SMALL($T$5:$T$9000,ROWS($T$5:T7231)),"")</f>
        <v/>
      </c>
    </row>
    <row r="7232" spans="1:21" ht="14.4" customHeight="1" x14ac:dyDescent="0.3">
      <c r="A7232" t="s">
        <v>1639</v>
      </c>
      <c r="D7232" s="388">
        <f>ROWS(C$5:C7232)</f>
        <v>7228</v>
      </c>
      <c r="E7232" s="388" t="str">
        <f>IF(_xlfn.IFNA(VLOOKUP(A7232,$AG$3:$AH$83,2,FALSE),"")='11.1'!$D$5,TXM!D7232,"")</f>
        <v/>
      </c>
      <c r="F7232" t="str">
        <f>IFERROR(SMALL($E$5:$E$9000,ROWS($E$5:E7232)),"")</f>
        <v/>
      </c>
      <c r="I7232" s="371" t="s">
        <v>75</v>
      </c>
      <c r="J7232" t="s">
        <v>990</v>
      </c>
      <c r="K7232" s="372">
        <v>791</v>
      </c>
      <c r="L7232" s="388">
        <f>ROWS(K$5:K7232)</f>
        <v>7228</v>
      </c>
      <c r="M7232" s="388" t="str">
        <f>IF(_xlfn.IFNA(VLOOKUP(I7232,$AG$3:$AH$83,2,FALSE),"")='11.1'!$D$5,TXM!L7232,"")</f>
        <v/>
      </c>
      <c r="N7232" t="str">
        <f>IFERROR(SMALL($M$5:$M$9000,ROWS($M$5:M7232)),"")</f>
        <v/>
      </c>
      <c r="P7232" t="s">
        <v>1639</v>
      </c>
      <c r="S7232" s="388">
        <f>ROWS(R$5:R7232)</f>
        <v>7228</v>
      </c>
      <c r="T7232" s="388" t="str">
        <f>IF(_xlfn.IFNA(VLOOKUP(P7232,$AG$3:$AH$83,2,FALSE),"")='11.1'!$D$5,TXM!S7232,"")</f>
        <v/>
      </c>
      <c r="U7232" t="str">
        <f>IFERROR(SMALL($T$5:$T$9000,ROWS($T$5:T7232)),"")</f>
        <v/>
      </c>
    </row>
    <row r="7233" spans="1:21" ht="14.4" customHeight="1" x14ac:dyDescent="0.3">
      <c r="A7233" t="s">
        <v>1639</v>
      </c>
      <c r="D7233" s="388">
        <f>ROWS(C$5:C7233)</f>
        <v>7229</v>
      </c>
      <c r="E7233" s="388" t="str">
        <f>IF(_xlfn.IFNA(VLOOKUP(A7233,$AG$3:$AH$83,2,FALSE),"")='11.1'!$D$5,TXM!D7233,"")</f>
        <v/>
      </c>
      <c r="F7233" t="str">
        <f>IFERROR(SMALL($E$5:$E$9000,ROWS($E$5:E7233)),"")</f>
        <v/>
      </c>
      <c r="I7233" s="371" t="s">
        <v>75</v>
      </c>
      <c r="J7233" t="s">
        <v>1285</v>
      </c>
      <c r="K7233" s="372">
        <v>550</v>
      </c>
      <c r="L7233" s="388">
        <f>ROWS(K$5:K7233)</f>
        <v>7229</v>
      </c>
      <c r="M7233" s="388" t="str">
        <f>IF(_xlfn.IFNA(VLOOKUP(I7233,$AG$3:$AH$83,2,FALSE),"")='11.1'!$D$5,TXM!L7233,"")</f>
        <v/>
      </c>
      <c r="N7233" t="str">
        <f>IFERROR(SMALL($M$5:$M$9000,ROWS($M$5:M7233)),"")</f>
        <v/>
      </c>
      <c r="P7233" t="s">
        <v>1639</v>
      </c>
      <c r="S7233" s="388">
        <f>ROWS(R$5:R7233)</f>
        <v>7229</v>
      </c>
      <c r="T7233" s="388" t="str">
        <f>IF(_xlfn.IFNA(VLOOKUP(P7233,$AG$3:$AH$83,2,FALSE),"")='11.1'!$D$5,TXM!S7233,"")</f>
        <v/>
      </c>
      <c r="U7233" t="str">
        <f>IFERROR(SMALL($T$5:$T$9000,ROWS($T$5:T7233)),"")</f>
        <v/>
      </c>
    </row>
    <row r="7234" spans="1:21" ht="14.4" customHeight="1" x14ac:dyDescent="0.3">
      <c r="A7234" t="s">
        <v>1639</v>
      </c>
      <c r="D7234" s="388">
        <f>ROWS(C$5:C7234)</f>
        <v>7230</v>
      </c>
      <c r="E7234" s="388" t="str">
        <f>IF(_xlfn.IFNA(VLOOKUP(A7234,$AG$3:$AH$83,2,FALSE),"")='11.1'!$D$5,TXM!D7234,"")</f>
        <v/>
      </c>
      <c r="F7234" t="str">
        <f>IFERROR(SMALL($E$5:$E$9000,ROWS($E$5:E7234)),"")</f>
        <v/>
      </c>
      <c r="I7234" s="371" t="s">
        <v>75</v>
      </c>
      <c r="J7234" t="s">
        <v>865</v>
      </c>
      <c r="K7234" s="372">
        <v>431</v>
      </c>
      <c r="L7234" s="388">
        <f>ROWS(K$5:K7234)</f>
        <v>7230</v>
      </c>
      <c r="M7234" s="388" t="str">
        <f>IF(_xlfn.IFNA(VLOOKUP(I7234,$AG$3:$AH$83,2,FALSE),"")='11.1'!$D$5,TXM!L7234,"")</f>
        <v/>
      </c>
      <c r="N7234" t="str">
        <f>IFERROR(SMALL($M$5:$M$9000,ROWS($M$5:M7234)),"")</f>
        <v/>
      </c>
      <c r="P7234" t="s">
        <v>1639</v>
      </c>
      <c r="S7234" s="388">
        <f>ROWS(R$5:R7234)</f>
        <v>7230</v>
      </c>
      <c r="T7234" s="388" t="str">
        <f>IF(_xlfn.IFNA(VLOOKUP(P7234,$AG$3:$AH$83,2,FALSE),"")='11.1'!$D$5,TXM!S7234,"")</f>
        <v/>
      </c>
      <c r="U7234" t="str">
        <f>IFERROR(SMALL($T$5:$T$9000,ROWS($T$5:T7234)),"")</f>
        <v/>
      </c>
    </row>
    <row r="7235" spans="1:21" ht="14.4" customHeight="1" x14ac:dyDescent="0.3">
      <c r="A7235" t="s">
        <v>1639</v>
      </c>
      <c r="D7235" s="388">
        <f>ROWS(C$5:C7235)</f>
        <v>7231</v>
      </c>
      <c r="E7235" s="388" t="str">
        <f>IF(_xlfn.IFNA(VLOOKUP(A7235,$AG$3:$AH$83,2,FALSE),"")='11.1'!$D$5,TXM!D7235,"")</f>
        <v/>
      </c>
      <c r="F7235" t="str">
        <f>IFERROR(SMALL($E$5:$E$9000,ROWS($E$5:E7235)),"")</f>
        <v/>
      </c>
      <c r="I7235" s="371" t="s">
        <v>75</v>
      </c>
      <c r="J7235" t="s">
        <v>1494</v>
      </c>
      <c r="K7235" s="372">
        <v>284</v>
      </c>
      <c r="L7235" s="388">
        <f>ROWS(K$5:K7235)</f>
        <v>7231</v>
      </c>
      <c r="M7235" s="388" t="str">
        <f>IF(_xlfn.IFNA(VLOOKUP(I7235,$AG$3:$AH$83,2,FALSE),"")='11.1'!$D$5,TXM!L7235,"")</f>
        <v/>
      </c>
      <c r="N7235" t="str">
        <f>IFERROR(SMALL($M$5:$M$9000,ROWS($M$5:M7235)),"")</f>
        <v/>
      </c>
      <c r="P7235" t="s">
        <v>1639</v>
      </c>
      <c r="S7235" s="388">
        <f>ROWS(R$5:R7235)</f>
        <v>7231</v>
      </c>
      <c r="T7235" s="388" t="str">
        <f>IF(_xlfn.IFNA(VLOOKUP(P7235,$AG$3:$AH$83,2,FALSE),"")='11.1'!$D$5,TXM!S7235,"")</f>
        <v/>
      </c>
      <c r="U7235" t="str">
        <f>IFERROR(SMALL($T$5:$T$9000,ROWS($T$5:T7235)),"")</f>
        <v/>
      </c>
    </row>
    <row r="7236" spans="1:21" ht="14.4" customHeight="1" x14ac:dyDescent="0.3">
      <c r="A7236" t="s">
        <v>1639</v>
      </c>
      <c r="D7236" s="388">
        <f>ROWS(C$5:C7236)</f>
        <v>7232</v>
      </c>
      <c r="E7236" s="388" t="str">
        <f>IF(_xlfn.IFNA(VLOOKUP(A7236,$AG$3:$AH$83,2,FALSE),"")='11.1'!$D$5,TXM!D7236,"")</f>
        <v/>
      </c>
      <c r="F7236" t="str">
        <f>IFERROR(SMALL($E$5:$E$9000,ROWS($E$5:E7236)),"")</f>
        <v/>
      </c>
      <c r="I7236" s="371" t="s">
        <v>75</v>
      </c>
      <c r="J7236" t="s">
        <v>1434</v>
      </c>
      <c r="K7236" s="372">
        <v>52</v>
      </c>
      <c r="L7236" s="388">
        <f>ROWS(K$5:K7236)</f>
        <v>7232</v>
      </c>
      <c r="M7236" s="388" t="str">
        <f>IF(_xlfn.IFNA(VLOOKUP(I7236,$AG$3:$AH$83,2,FALSE),"")='11.1'!$D$5,TXM!L7236,"")</f>
        <v/>
      </c>
      <c r="N7236" t="str">
        <f>IFERROR(SMALL($M$5:$M$9000,ROWS($M$5:M7236)),"")</f>
        <v/>
      </c>
      <c r="P7236" t="s">
        <v>1639</v>
      </c>
      <c r="S7236" s="388">
        <f>ROWS(R$5:R7236)</f>
        <v>7232</v>
      </c>
      <c r="T7236" s="388" t="str">
        <f>IF(_xlfn.IFNA(VLOOKUP(P7236,$AG$3:$AH$83,2,FALSE),"")='11.1'!$D$5,TXM!S7236,"")</f>
        <v/>
      </c>
      <c r="U7236" t="str">
        <f>IFERROR(SMALL($T$5:$T$9000,ROWS($T$5:T7236)),"")</f>
        <v/>
      </c>
    </row>
    <row r="7237" spans="1:21" ht="14.4" customHeight="1" x14ac:dyDescent="0.3">
      <c r="A7237" t="s">
        <v>1639</v>
      </c>
      <c r="D7237" s="388">
        <f>ROWS(C$5:C7237)</f>
        <v>7233</v>
      </c>
      <c r="E7237" s="388" t="str">
        <f>IF(_xlfn.IFNA(VLOOKUP(A7237,$AG$3:$AH$83,2,FALSE),"")='11.1'!$D$5,TXM!D7237,"")</f>
        <v/>
      </c>
      <c r="F7237" t="str">
        <f>IFERROR(SMALL($E$5:$E$9000,ROWS($E$5:E7237)),"")</f>
        <v/>
      </c>
      <c r="I7237" s="371" t="s">
        <v>75</v>
      </c>
      <c r="J7237" t="s">
        <v>859</v>
      </c>
      <c r="K7237" s="372">
        <v>2</v>
      </c>
      <c r="L7237" s="388">
        <f>ROWS(K$5:K7237)</f>
        <v>7233</v>
      </c>
      <c r="M7237" s="388" t="str">
        <f>IF(_xlfn.IFNA(VLOOKUP(I7237,$AG$3:$AH$83,2,FALSE),"")='11.1'!$D$5,TXM!L7237,"")</f>
        <v/>
      </c>
      <c r="N7237" t="str">
        <f>IFERROR(SMALL($M$5:$M$9000,ROWS($M$5:M7237)),"")</f>
        <v/>
      </c>
      <c r="P7237" t="s">
        <v>1639</v>
      </c>
      <c r="S7237" s="388">
        <f>ROWS(R$5:R7237)</f>
        <v>7233</v>
      </c>
      <c r="T7237" s="388" t="str">
        <f>IF(_xlfn.IFNA(VLOOKUP(P7237,$AG$3:$AH$83,2,FALSE),"")='11.1'!$D$5,TXM!S7237,"")</f>
        <v/>
      </c>
      <c r="U7237" t="str">
        <f>IFERROR(SMALL($T$5:$T$9000,ROWS($T$5:T7237)),"")</f>
        <v/>
      </c>
    </row>
    <row r="7238" spans="1:21" ht="14.4" customHeight="1" x14ac:dyDescent="0.3">
      <c r="A7238" t="s">
        <v>1639</v>
      </c>
      <c r="D7238" s="388">
        <f>ROWS(C$5:C7238)</f>
        <v>7234</v>
      </c>
      <c r="E7238" s="388" t="str">
        <f>IF(_xlfn.IFNA(VLOOKUP(A7238,$AG$3:$AH$83,2,FALSE),"")='11.1'!$D$5,TXM!D7238,"")</f>
        <v/>
      </c>
      <c r="F7238" t="str">
        <f>IFERROR(SMALL($E$5:$E$9000,ROWS($E$5:E7238)),"")</f>
        <v/>
      </c>
      <c r="I7238" s="371" t="s">
        <v>75</v>
      </c>
      <c r="J7238" t="s">
        <v>1240</v>
      </c>
      <c r="K7238" s="372">
        <v>0</v>
      </c>
      <c r="L7238" s="388">
        <f>ROWS(K$5:K7238)</f>
        <v>7234</v>
      </c>
      <c r="M7238" s="388" t="str">
        <f>IF(_xlfn.IFNA(VLOOKUP(I7238,$AG$3:$AH$83,2,FALSE),"")='11.1'!$D$5,TXM!L7238,"")</f>
        <v/>
      </c>
      <c r="N7238" t="str">
        <f>IFERROR(SMALL($M$5:$M$9000,ROWS($M$5:M7238)),"")</f>
        <v/>
      </c>
      <c r="P7238" t="s">
        <v>1639</v>
      </c>
      <c r="S7238" s="388">
        <f>ROWS(R$5:R7238)</f>
        <v>7234</v>
      </c>
      <c r="T7238" s="388" t="str">
        <f>IF(_xlfn.IFNA(VLOOKUP(P7238,$AG$3:$AH$83,2,FALSE),"")='11.1'!$D$5,TXM!S7238,"")</f>
        <v/>
      </c>
      <c r="U7238" t="str">
        <f>IFERROR(SMALL($T$5:$T$9000,ROWS($T$5:T7238)),"")</f>
        <v/>
      </c>
    </row>
    <row r="7239" spans="1:21" ht="14.4" customHeight="1" x14ac:dyDescent="0.3">
      <c r="A7239" t="s">
        <v>1639</v>
      </c>
      <c r="D7239" s="388">
        <f>ROWS(C$5:C7239)</f>
        <v>7235</v>
      </c>
      <c r="E7239" s="388" t="str">
        <f>IF(_xlfn.IFNA(VLOOKUP(A7239,$AG$3:$AH$83,2,FALSE),"")='11.1'!$D$5,TXM!D7239,"")</f>
        <v/>
      </c>
      <c r="F7239" t="str">
        <f>IFERROR(SMALL($E$5:$E$9000,ROWS($E$5:E7239)),"")</f>
        <v/>
      </c>
      <c r="I7239" s="371" t="s">
        <v>30</v>
      </c>
      <c r="J7239" t="s">
        <v>783</v>
      </c>
      <c r="K7239" s="372">
        <v>13947114458</v>
      </c>
      <c r="L7239" s="388">
        <f>ROWS(K$5:K7239)</f>
        <v>7235</v>
      </c>
      <c r="M7239" s="388" t="str">
        <f>IF(_xlfn.IFNA(VLOOKUP(I7239,$AG$3:$AH$83,2,FALSE),"")='11.1'!$D$5,TXM!L7239,"")</f>
        <v/>
      </c>
      <c r="N7239" t="str">
        <f>IFERROR(SMALL($M$5:$M$9000,ROWS($M$5:M7239)),"")</f>
        <v/>
      </c>
      <c r="P7239" t="s">
        <v>1639</v>
      </c>
      <c r="S7239" s="388">
        <f>ROWS(R$5:R7239)</f>
        <v>7235</v>
      </c>
      <c r="T7239" s="388" t="str">
        <f>IF(_xlfn.IFNA(VLOOKUP(P7239,$AG$3:$AH$83,2,FALSE),"")='11.1'!$D$5,TXM!S7239,"")</f>
        <v/>
      </c>
      <c r="U7239" t="str">
        <f>IFERROR(SMALL($T$5:$T$9000,ROWS($T$5:T7239)),"")</f>
        <v/>
      </c>
    </row>
    <row r="7240" spans="1:21" ht="14.4" customHeight="1" x14ac:dyDescent="0.3">
      <c r="A7240" t="s">
        <v>1639</v>
      </c>
      <c r="D7240" s="388">
        <f>ROWS(C$5:C7240)</f>
        <v>7236</v>
      </c>
      <c r="E7240" s="388" t="str">
        <f>IF(_xlfn.IFNA(VLOOKUP(A7240,$AG$3:$AH$83,2,FALSE),"")='11.1'!$D$5,TXM!D7240,"")</f>
        <v/>
      </c>
      <c r="F7240" t="str">
        <f>IFERROR(SMALL($E$5:$E$9000,ROWS($E$5:E7240)),"")</f>
        <v/>
      </c>
      <c r="I7240" s="371" t="s">
        <v>30</v>
      </c>
      <c r="J7240" t="s">
        <v>845</v>
      </c>
      <c r="K7240" s="372">
        <v>1585718396</v>
      </c>
      <c r="L7240" s="388">
        <f>ROWS(K$5:K7240)</f>
        <v>7236</v>
      </c>
      <c r="M7240" s="388" t="str">
        <f>IF(_xlfn.IFNA(VLOOKUP(I7240,$AG$3:$AH$83,2,FALSE),"")='11.1'!$D$5,TXM!L7240,"")</f>
        <v/>
      </c>
      <c r="N7240" t="str">
        <f>IFERROR(SMALL($M$5:$M$9000,ROWS($M$5:M7240)),"")</f>
        <v/>
      </c>
      <c r="P7240" t="s">
        <v>1639</v>
      </c>
      <c r="S7240" s="388">
        <f>ROWS(R$5:R7240)</f>
        <v>7236</v>
      </c>
      <c r="T7240" s="388" t="str">
        <f>IF(_xlfn.IFNA(VLOOKUP(P7240,$AG$3:$AH$83,2,FALSE),"")='11.1'!$D$5,TXM!S7240,"")</f>
        <v/>
      </c>
      <c r="U7240" t="str">
        <f>IFERROR(SMALL($T$5:$T$9000,ROWS($T$5:T7240)),"")</f>
        <v/>
      </c>
    </row>
    <row r="7241" spans="1:21" ht="14.4" customHeight="1" x14ac:dyDescent="0.3">
      <c r="A7241" t="s">
        <v>1639</v>
      </c>
      <c r="D7241" s="388">
        <f>ROWS(C$5:C7241)</f>
        <v>7237</v>
      </c>
      <c r="E7241" s="388" t="str">
        <f>IF(_xlfn.IFNA(VLOOKUP(A7241,$AG$3:$AH$83,2,FALSE),"")='11.1'!$D$5,TXM!D7241,"")</f>
        <v/>
      </c>
      <c r="F7241" t="str">
        <f>IFERROR(SMALL($E$5:$E$9000,ROWS($E$5:E7241)),"")</f>
        <v/>
      </c>
      <c r="I7241" s="371" t="s">
        <v>30</v>
      </c>
      <c r="J7241" t="s">
        <v>95</v>
      </c>
      <c r="K7241" s="372">
        <v>868920330</v>
      </c>
      <c r="L7241" s="388">
        <f>ROWS(K$5:K7241)</f>
        <v>7237</v>
      </c>
      <c r="M7241" s="388" t="str">
        <f>IF(_xlfn.IFNA(VLOOKUP(I7241,$AG$3:$AH$83,2,FALSE),"")='11.1'!$D$5,TXM!L7241,"")</f>
        <v/>
      </c>
      <c r="N7241" t="str">
        <f>IFERROR(SMALL($M$5:$M$9000,ROWS($M$5:M7241)),"")</f>
        <v/>
      </c>
      <c r="P7241" t="s">
        <v>1639</v>
      </c>
      <c r="S7241" s="388">
        <f>ROWS(R$5:R7241)</f>
        <v>7237</v>
      </c>
      <c r="T7241" s="388" t="str">
        <f>IF(_xlfn.IFNA(VLOOKUP(P7241,$AG$3:$AH$83,2,FALSE),"")='11.1'!$D$5,TXM!S7241,"")</f>
        <v/>
      </c>
      <c r="U7241" t="str">
        <f>IFERROR(SMALL($T$5:$T$9000,ROWS($T$5:T7241)),"")</f>
        <v/>
      </c>
    </row>
    <row r="7242" spans="1:21" ht="14.4" customHeight="1" x14ac:dyDescent="0.3">
      <c r="A7242" t="s">
        <v>1639</v>
      </c>
      <c r="D7242" s="388">
        <f>ROWS(C$5:C7242)</f>
        <v>7238</v>
      </c>
      <c r="E7242" s="388" t="str">
        <f>IF(_xlfn.IFNA(VLOOKUP(A7242,$AG$3:$AH$83,2,FALSE),"")='11.1'!$D$5,TXM!D7242,"")</f>
        <v/>
      </c>
      <c r="F7242" t="str">
        <f>IFERROR(SMALL($E$5:$E$9000,ROWS($E$5:E7242)),"")</f>
        <v/>
      </c>
      <c r="I7242" s="371" t="s">
        <v>30</v>
      </c>
      <c r="J7242" t="s">
        <v>865</v>
      </c>
      <c r="K7242" s="372">
        <v>821097042</v>
      </c>
      <c r="L7242" s="388">
        <f>ROWS(K$5:K7242)</f>
        <v>7238</v>
      </c>
      <c r="M7242" s="388" t="str">
        <f>IF(_xlfn.IFNA(VLOOKUP(I7242,$AG$3:$AH$83,2,FALSE),"")='11.1'!$D$5,TXM!L7242,"")</f>
        <v/>
      </c>
      <c r="N7242" t="str">
        <f>IFERROR(SMALL($M$5:$M$9000,ROWS($M$5:M7242)),"")</f>
        <v/>
      </c>
      <c r="P7242" t="s">
        <v>1639</v>
      </c>
      <c r="S7242" s="388">
        <f>ROWS(R$5:R7242)</f>
        <v>7238</v>
      </c>
      <c r="T7242" s="388" t="str">
        <f>IF(_xlfn.IFNA(VLOOKUP(P7242,$AG$3:$AH$83,2,FALSE),"")='11.1'!$D$5,TXM!S7242,"")</f>
        <v/>
      </c>
      <c r="U7242" t="str">
        <f>IFERROR(SMALL($T$5:$T$9000,ROWS($T$5:T7242)),"")</f>
        <v/>
      </c>
    </row>
    <row r="7243" spans="1:21" ht="14.4" customHeight="1" x14ac:dyDescent="0.3">
      <c r="A7243" t="s">
        <v>1639</v>
      </c>
      <c r="D7243" s="388">
        <f>ROWS(C$5:C7243)</f>
        <v>7239</v>
      </c>
      <c r="E7243" s="388" t="str">
        <f>IF(_xlfn.IFNA(VLOOKUP(A7243,$AG$3:$AH$83,2,FALSE),"")='11.1'!$D$5,TXM!D7243,"")</f>
        <v/>
      </c>
      <c r="F7243" t="str">
        <f>IFERROR(SMALL($E$5:$E$9000,ROWS($E$5:E7243)),"")</f>
        <v/>
      </c>
      <c r="I7243" s="371" t="s">
        <v>30</v>
      </c>
      <c r="J7243" t="s">
        <v>843</v>
      </c>
      <c r="K7243" s="372">
        <v>579431450</v>
      </c>
      <c r="L7243" s="388">
        <f>ROWS(K$5:K7243)</f>
        <v>7239</v>
      </c>
      <c r="M7243" s="388" t="str">
        <f>IF(_xlfn.IFNA(VLOOKUP(I7243,$AG$3:$AH$83,2,FALSE),"")='11.1'!$D$5,TXM!L7243,"")</f>
        <v/>
      </c>
      <c r="N7243" t="str">
        <f>IFERROR(SMALL($M$5:$M$9000,ROWS($M$5:M7243)),"")</f>
        <v/>
      </c>
      <c r="P7243" t="s">
        <v>1639</v>
      </c>
      <c r="S7243" s="388">
        <f>ROWS(R$5:R7243)</f>
        <v>7239</v>
      </c>
      <c r="T7243" s="388" t="str">
        <f>IF(_xlfn.IFNA(VLOOKUP(P7243,$AG$3:$AH$83,2,FALSE),"")='11.1'!$D$5,TXM!S7243,"")</f>
        <v/>
      </c>
      <c r="U7243" t="str">
        <f>IFERROR(SMALL($T$5:$T$9000,ROWS($T$5:T7243)),"")</f>
        <v/>
      </c>
    </row>
    <row r="7244" spans="1:21" ht="14.4" customHeight="1" x14ac:dyDescent="0.3">
      <c r="A7244" t="s">
        <v>1639</v>
      </c>
      <c r="D7244" s="388">
        <f>ROWS(C$5:C7244)</f>
        <v>7240</v>
      </c>
      <c r="E7244" s="388" t="str">
        <f>IF(_xlfn.IFNA(VLOOKUP(A7244,$AG$3:$AH$83,2,FALSE),"")='11.1'!$D$5,TXM!D7244,"")</f>
        <v/>
      </c>
      <c r="F7244" t="str">
        <f>IFERROR(SMALL($E$5:$E$9000,ROWS($E$5:E7244)),"")</f>
        <v/>
      </c>
      <c r="I7244" s="371" t="s">
        <v>30</v>
      </c>
      <c r="J7244" t="s">
        <v>105</v>
      </c>
      <c r="K7244" s="372">
        <v>428467382</v>
      </c>
      <c r="L7244" s="388">
        <f>ROWS(K$5:K7244)</f>
        <v>7240</v>
      </c>
      <c r="M7244" s="388" t="str">
        <f>IF(_xlfn.IFNA(VLOOKUP(I7244,$AG$3:$AH$83,2,FALSE),"")='11.1'!$D$5,TXM!L7244,"")</f>
        <v/>
      </c>
      <c r="N7244" t="str">
        <f>IFERROR(SMALL($M$5:$M$9000,ROWS($M$5:M7244)),"")</f>
        <v/>
      </c>
      <c r="P7244" t="s">
        <v>1639</v>
      </c>
      <c r="S7244" s="388">
        <f>ROWS(R$5:R7244)</f>
        <v>7240</v>
      </c>
      <c r="T7244" s="388" t="str">
        <f>IF(_xlfn.IFNA(VLOOKUP(P7244,$AG$3:$AH$83,2,FALSE),"")='11.1'!$D$5,TXM!S7244,"")</f>
        <v/>
      </c>
      <c r="U7244" t="str">
        <f>IFERROR(SMALL($T$5:$T$9000,ROWS($T$5:T7244)),"")</f>
        <v/>
      </c>
    </row>
    <row r="7245" spans="1:21" ht="14.4" customHeight="1" x14ac:dyDescent="0.3">
      <c r="A7245" t="s">
        <v>1639</v>
      </c>
      <c r="D7245" s="388">
        <f>ROWS(C$5:C7245)</f>
        <v>7241</v>
      </c>
      <c r="E7245" s="388" t="str">
        <f>IF(_xlfn.IFNA(VLOOKUP(A7245,$AG$3:$AH$83,2,FALSE),"")='11.1'!$D$5,TXM!D7245,"")</f>
        <v/>
      </c>
      <c r="F7245" t="str">
        <f>IFERROR(SMALL($E$5:$E$9000,ROWS($E$5:E7245)),"")</f>
        <v/>
      </c>
      <c r="I7245" s="371" t="s">
        <v>30</v>
      </c>
      <c r="J7245" t="s">
        <v>108</v>
      </c>
      <c r="K7245" s="372">
        <v>413802990</v>
      </c>
      <c r="L7245" s="388">
        <f>ROWS(K$5:K7245)</f>
        <v>7241</v>
      </c>
      <c r="M7245" s="388" t="str">
        <f>IF(_xlfn.IFNA(VLOOKUP(I7245,$AG$3:$AH$83,2,FALSE),"")='11.1'!$D$5,TXM!L7245,"")</f>
        <v/>
      </c>
      <c r="N7245" t="str">
        <f>IFERROR(SMALL($M$5:$M$9000,ROWS($M$5:M7245)),"")</f>
        <v/>
      </c>
      <c r="P7245" t="s">
        <v>1639</v>
      </c>
      <c r="S7245" s="388">
        <f>ROWS(R$5:R7245)</f>
        <v>7241</v>
      </c>
      <c r="T7245" s="388" t="str">
        <f>IF(_xlfn.IFNA(VLOOKUP(P7245,$AG$3:$AH$83,2,FALSE),"")='11.1'!$D$5,TXM!S7245,"")</f>
        <v/>
      </c>
      <c r="U7245" t="str">
        <f>IFERROR(SMALL($T$5:$T$9000,ROWS($T$5:T7245)),"")</f>
        <v/>
      </c>
    </row>
    <row r="7246" spans="1:21" ht="14.4" customHeight="1" x14ac:dyDescent="0.3">
      <c r="A7246" t="s">
        <v>1639</v>
      </c>
      <c r="D7246" s="388">
        <f>ROWS(C$5:C7246)</f>
        <v>7242</v>
      </c>
      <c r="E7246" s="388" t="str">
        <f>IF(_xlfn.IFNA(VLOOKUP(A7246,$AG$3:$AH$83,2,FALSE),"")='11.1'!$D$5,TXM!D7246,"")</f>
        <v/>
      </c>
      <c r="F7246" t="str">
        <f>IFERROR(SMALL($E$5:$E$9000,ROWS($E$5:E7246)),"")</f>
        <v/>
      </c>
      <c r="I7246" s="371" t="s">
        <v>30</v>
      </c>
      <c r="J7246" t="s">
        <v>841</v>
      </c>
      <c r="K7246" s="372">
        <v>400924009</v>
      </c>
      <c r="L7246" s="388">
        <f>ROWS(K$5:K7246)</f>
        <v>7242</v>
      </c>
      <c r="M7246" s="388" t="str">
        <f>IF(_xlfn.IFNA(VLOOKUP(I7246,$AG$3:$AH$83,2,FALSE),"")='11.1'!$D$5,TXM!L7246,"")</f>
        <v/>
      </c>
      <c r="N7246" t="str">
        <f>IFERROR(SMALL($M$5:$M$9000,ROWS($M$5:M7246)),"")</f>
        <v/>
      </c>
      <c r="P7246" t="s">
        <v>1639</v>
      </c>
      <c r="S7246" s="388">
        <f>ROWS(R$5:R7246)</f>
        <v>7242</v>
      </c>
      <c r="T7246" s="388" t="str">
        <f>IF(_xlfn.IFNA(VLOOKUP(P7246,$AG$3:$AH$83,2,FALSE),"")='11.1'!$D$5,TXM!S7246,"")</f>
        <v/>
      </c>
      <c r="U7246" t="str">
        <f>IFERROR(SMALL($T$5:$T$9000,ROWS($T$5:T7246)),"")</f>
        <v/>
      </c>
    </row>
    <row r="7247" spans="1:21" ht="14.4" customHeight="1" x14ac:dyDescent="0.3">
      <c r="A7247" t="s">
        <v>1639</v>
      </c>
      <c r="D7247" s="388">
        <f>ROWS(C$5:C7247)</f>
        <v>7243</v>
      </c>
      <c r="E7247" s="388" t="str">
        <f>IF(_xlfn.IFNA(VLOOKUP(A7247,$AG$3:$AH$83,2,FALSE),"")='11.1'!$D$5,TXM!D7247,"")</f>
        <v/>
      </c>
      <c r="F7247" t="str">
        <f>IFERROR(SMALL($E$5:$E$9000,ROWS($E$5:E7247)),"")</f>
        <v/>
      </c>
      <c r="I7247" s="371" t="s">
        <v>30</v>
      </c>
      <c r="J7247" t="s">
        <v>107</v>
      </c>
      <c r="K7247" s="372">
        <v>377628599</v>
      </c>
      <c r="L7247" s="388">
        <f>ROWS(K$5:K7247)</f>
        <v>7243</v>
      </c>
      <c r="M7247" s="388" t="str">
        <f>IF(_xlfn.IFNA(VLOOKUP(I7247,$AG$3:$AH$83,2,FALSE),"")='11.1'!$D$5,TXM!L7247,"")</f>
        <v/>
      </c>
      <c r="N7247" t="str">
        <f>IFERROR(SMALL($M$5:$M$9000,ROWS($M$5:M7247)),"")</f>
        <v/>
      </c>
      <c r="P7247" t="s">
        <v>1639</v>
      </c>
      <c r="S7247" s="388">
        <f>ROWS(R$5:R7247)</f>
        <v>7243</v>
      </c>
      <c r="T7247" s="388" t="str">
        <f>IF(_xlfn.IFNA(VLOOKUP(P7247,$AG$3:$AH$83,2,FALSE),"")='11.1'!$D$5,TXM!S7247,"")</f>
        <v/>
      </c>
      <c r="U7247" t="str">
        <f>IFERROR(SMALL($T$5:$T$9000,ROWS($T$5:T7247)),"")</f>
        <v/>
      </c>
    </row>
    <row r="7248" spans="1:21" ht="14.4" customHeight="1" x14ac:dyDescent="0.3">
      <c r="A7248" t="s">
        <v>1639</v>
      </c>
      <c r="D7248" s="388">
        <f>ROWS(C$5:C7248)</f>
        <v>7244</v>
      </c>
      <c r="E7248" s="388" t="str">
        <f>IF(_xlfn.IFNA(VLOOKUP(A7248,$AG$3:$AH$83,2,FALSE),"")='11.1'!$D$5,TXM!D7248,"")</f>
        <v/>
      </c>
      <c r="F7248" t="str">
        <f>IFERROR(SMALL($E$5:$E$9000,ROWS($E$5:E7248)),"")</f>
        <v/>
      </c>
      <c r="I7248" s="371" t="s">
        <v>30</v>
      </c>
      <c r="J7248" t="s">
        <v>791</v>
      </c>
      <c r="K7248" s="372">
        <v>377058298</v>
      </c>
      <c r="L7248" s="388">
        <f>ROWS(K$5:K7248)</f>
        <v>7244</v>
      </c>
      <c r="M7248" s="388" t="str">
        <f>IF(_xlfn.IFNA(VLOOKUP(I7248,$AG$3:$AH$83,2,FALSE),"")='11.1'!$D$5,TXM!L7248,"")</f>
        <v/>
      </c>
      <c r="N7248" t="str">
        <f>IFERROR(SMALL($M$5:$M$9000,ROWS($M$5:M7248)),"")</f>
        <v/>
      </c>
      <c r="P7248" t="s">
        <v>1639</v>
      </c>
      <c r="S7248" s="388">
        <f>ROWS(R$5:R7248)</f>
        <v>7244</v>
      </c>
      <c r="T7248" s="388" t="str">
        <f>IF(_xlfn.IFNA(VLOOKUP(P7248,$AG$3:$AH$83,2,FALSE),"")='11.1'!$D$5,TXM!S7248,"")</f>
        <v/>
      </c>
      <c r="U7248" t="str">
        <f>IFERROR(SMALL($T$5:$T$9000,ROWS($T$5:T7248)),"")</f>
        <v/>
      </c>
    </row>
    <row r="7249" spans="1:21" ht="14.4" customHeight="1" x14ac:dyDescent="0.3">
      <c r="A7249" t="s">
        <v>1639</v>
      </c>
      <c r="D7249" s="388">
        <f>ROWS(C$5:C7249)</f>
        <v>7245</v>
      </c>
      <c r="E7249" s="388" t="str">
        <f>IF(_xlfn.IFNA(VLOOKUP(A7249,$AG$3:$AH$83,2,FALSE),"")='11.1'!$D$5,TXM!D7249,"")</f>
        <v/>
      </c>
      <c r="F7249" t="str">
        <f>IFERROR(SMALL($E$5:$E$9000,ROWS($E$5:E7249)),"")</f>
        <v/>
      </c>
      <c r="I7249" s="371" t="s">
        <v>30</v>
      </c>
      <c r="J7249" t="s">
        <v>1252</v>
      </c>
      <c r="K7249" s="372">
        <v>350865096</v>
      </c>
      <c r="L7249" s="388">
        <f>ROWS(K$5:K7249)</f>
        <v>7245</v>
      </c>
      <c r="M7249" s="388" t="str">
        <f>IF(_xlfn.IFNA(VLOOKUP(I7249,$AG$3:$AH$83,2,FALSE),"")='11.1'!$D$5,TXM!L7249,"")</f>
        <v/>
      </c>
      <c r="N7249" t="str">
        <f>IFERROR(SMALL($M$5:$M$9000,ROWS($M$5:M7249)),"")</f>
        <v/>
      </c>
      <c r="P7249" t="s">
        <v>1639</v>
      </c>
      <c r="S7249" s="388">
        <f>ROWS(R$5:R7249)</f>
        <v>7245</v>
      </c>
      <c r="T7249" s="388" t="str">
        <f>IF(_xlfn.IFNA(VLOOKUP(P7249,$AG$3:$AH$83,2,FALSE),"")='11.1'!$D$5,TXM!S7249,"")</f>
        <v/>
      </c>
      <c r="U7249" t="str">
        <f>IFERROR(SMALL($T$5:$T$9000,ROWS($T$5:T7249)),"")</f>
        <v/>
      </c>
    </row>
    <row r="7250" spans="1:21" ht="14.4" customHeight="1" x14ac:dyDescent="0.3">
      <c r="A7250" t="s">
        <v>1639</v>
      </c>
      <c r="D7250" s="388">
        <f>ROWS(C$5:C7250)</f>
        <v>7246</v>
      </c>
      <c r="E7250" s="388" t="str">
        <f>IF(_xlfn.IFNA(VLOOKUP(A7250,$AG$3:$AH$83,2,FALSE),"")='11.1'!$D$5,TXM!D7250,"")</f>
        <v/>
      </c>
      <c r="F7250" t="str">
        <f>IFERROR(SMALL($E$5:$E$9000,ROWS($E$5:E7250)),"")</f>
        <v/>
      </c>
      <c r="I7250" s="371" t="s">
        <v>30</v>
      </c>
      <c r="J7250" t="s">
        <v>94</v>
      </c>
      <c r="K7250" s="372">
        <v>336911530</v>
      </c>
      <c r="L7250" s="388">
        <f>ROWS(K$5:K7250)</f>
        <v>7246</v>
      </c>
      <c r="M7250" s="388" t="str">
        <f>IF(_xlfn.IFNA(VLOOKUP(I7250,$AG$3:$AH$83,2,FALSE),"")='11.1'!$D$5,TXM!L7250,"")</f>
        <v/>
      </c>
      <c r="N7250" t="str">
        <f>IFERROR(SMALL($M$5:$M$9000,ROWS($M$5:M7250)),"")</f>
        <v/>
      </c>
      <c r="P7250" t="s">
        <v>1639</v>
      </c>
      <c r="S7250" s="388">
        <f>ROWS(R$5:R7250)</f>
        <v>7246</v>
      </c>
      <c r="T7250" s="388" t="str">
        <f>IF(_xlfn.IFNA(VLOOKUP(P7250,$AG$3:$AH$83,2,FALSE),"")='11.1'!$D$5,TXM!S7250,"")</f>
        <v/>
      </c>
      <c r="U7250" t="str">
        <f>IFERROR(SMALL($T$5:$T$9000,ROWS($T$5:T7250)),"")</f>
        <v/>
      </c>
    </row>
    <row r="7251" spans="1:21" ht="14.4" customHeight="1" x14ac:dyDescent="0.3">
      <c r="A7251" t="s">
        <v>1639</v>
      </c>
      <c r="D7251" s="388">
        <f>ROWS(C$5:C7251)</f>
        <v>7247</v>
      </c>
      <c r="E7251" s="388" t="str">
        <f>IF(_xlfn.IFNA(VLOOKUP(A7251,$AG$3:$AH$83,2,FALSE),"")='11.1'!$D$5,TXM!D7251,"")</f>
        <v/>
      </c>
      <c r="F7251" t="str">
        <f>IFERROR(SMALL($E$5:$E$9000,ROWS($E$5:E7251)),"")</f>
        <v/>
      </c>
      <c r="I7251" s="371" t="s">
        <v>30</v>
      </c>
      <c r="J7251" t="s">
        <v>91</v>
      </c>
      <c r="K7251" s="372">
        <v>292351148</v>
      </c>
      <c r="L7251" s="388">
        <f>ROWS(K$5:K7251)</f>
        <v>7247</v>
      </c>
      <c r="M7251" s="388" t="str">
        <f>IF(_xlfn.IFNA(VLOOKUP(I7251,$AG$3:$AH$83,2,FALSE),"")='11.1'!$D$5,TXM!L7251,"")</f>
        <v/>
      </c>
      <c r="N7251" t="str">
        <f>IFERROR(SMALL($M$5:$M$9000,ROWS($M$5:M7251)),"")</f>
        <v/>
      </c>
      <c r="P7251" t="s">
        <v>1639</v>
      </c>
      <c r="S7251" s="388">
        <f>ROWS(R$5:R7251)</f>
        <v>7247</v>
      </c>
      <c r="T7251" s="388" t="str">
        <f>IF(_xlfn.IFNA(VLOOKUP(P7251,$AG$3:$AH$83,2,FALSE),"")='11.1'!$D$5,TXM!S7251,"")</f>
        <v/>
      </c>
      <c r="U7251" t="str">
        <f>IFERROR(SMALL($T$5:$T$9000,ROWS($T$5:T7251)),"")</f>
        <v/>
      </c>
    </row>
    <row r="7252" spans="1:21" ht="14.4" customHeight="1" x14ac:dyDescent="0.3">
      <c r="A7252" t="s">
        <v>1639</v>
      </c>
      <c r="D7252" s="388">
        <f>ROWS(C$5:C7252)</f>
        <v>7248</v>
      </c>
      <c r="E7252" s="388" t="str">
        <f>IF(_xlfn.IFNA(VLOOKUP(A7252,$AG$3:$AH$83,2,FALSE),"")='11.1'!$D$5,TXM!D7252,"")</f>
        <v/>
      </c>
      <c r="F7252" t="str">
        <f>IFERROR(SMALL($E$5:$E$9000,ROWS($E$5:E7252)),"")</f>
        <v/>
      </c>
      <c r="I7252" s="371" t="s">
        <v>30</v>
      </c>
      <c r="J7252" t="s">
        <v>106</v>
      </c>
      <c r="K7252" s="372">
        <v>279469743</v>
      </c>
      <c r="L7252" s="388">
        <f>ROWS(K$5:K7252)</f>
        <v>7248</v>
      </c>
      <c r="M7252" s="388" t="str">
        <f>IF(_xlfn.IFNA(VLOOKUP(I7252,$AG$3:$AH$83,2,FALSE),"")='11.1'!$D$5,TXM!L7252,"")</f>
        <v/>
      </c>
      <c r="N7252" t="str">
        <f>IFERROR(SMALL($M$5:$M$9000,ROWS($M$5:M7252)),"")</f>
        <v/>
      </c>
      <c r="P7252" t="s">
        <v>1639</v>
      </c>
      <c r="S7252" s="388">
        <f>ROWS(R$5:R7252)</f>
        <v>7248</v>
      </c>
      <c r="T7252" s="388" t="str">
        <f>IF(_xlfn.IFNA(VLOOKUP(P7252,$AG$3:$AH$83,2,FALSE),"")='11.1'!$D$5,TXM!S7252,"")</f>
        <v/>
      </c>
      <c r="U7252" t="str">
        <f>IFERROR(SMALL($T$5:$T$9000,ROWS($T$5:T7252)),"")</f>
        <v/>
      </c>
    </row>
    <row r="7253" spans="1:21" ht="14.4" customHeight="1" x14ac:dyDescent="0.3">
      <c r="A7253" t="s">
        <v>1639</v>
      </c>
      <c r="D7253" s="388">
        <f>ROWS(C$5:C7253)</f>
        <v>7249</v>
      </c>
      <c r="E7253" s="388" t="str">
        <f>IF(_xlfn.IFNA(VLOOKUP(A7253,$AG$3:$AH$83,2,FALSE),"")='11.1'!$D$5,TXM!D7253,"")</f>
        <v/>
      </c>
      <c r="F7253" t="str">
        <f>IFERROR(SMALL($E$5:$E$9000,ROWS($E$5:E7253)),"")</f>
        <v/>
      </c>
      <c r="I7253" s="371" t="s">
        <v>30</v>
      </c>
      <c r="J7253" t="s">
        <v>1285</v>
      </c>
      <c r="K7253" s="372">
        <v>256012867</v>
      </c>
      <c r="L7253" s="388">
        <f>ROWS(K$5:K7253)</f>
        <v>7249</v>
      </c>
      <c r="M7253" s="388" t="str">
        <f>IF(_xlfn.IFNA(VLOOKUP(I7253,$AG$3:$AH$83,2,FALSE),"")='11.1'!$D$5,TXM!L7253,"")</f>
        <v/>
      </c>
      <c r="N7253" t="str">
        <f>IFERROR(SMALL($M$5:$M$9000,ROWS($M$5:M7253)),"")</f>
        <v/>
      </c>
      <c r="P7253" t="s">
        <v>1639</v>
      </c>
      <c r="S7253" s="388">
        <f>ROWS(R$5:R7253)</f>
        <v>7249</v>
      </c>
      <c r="T7253" s="388" t="str">
        <f>IF(_xlfn.IFNA(VLOOKUP(P7253,$AG$3:$AH$83,2,FALSE),"")='11.1'!$D$5,TXM!S7253,"")</f>
        <v/>
      </c>
      <c r="U7253" t="str">
        <f>IFERROR(SMALL($T$5:$T$9000,ROWS($T$5:T7253)),"")</f>
        <v/>
      </c>
    </row>
    <row r="7254" spans="1:21" ht="14.4" customHeight="1" x14ac:dyDescent="0.3">
      <c r="A7254" t="s">
        <v>1639</v>
      </c>
      <c r="D7254" s="388">
        <f>ROWS(C$5:C7254)</f>
        <v>7250</v>
      </c>
      <c r="E7254" s="388" t="str">
        <f>IF(_xlfn.IFNA(VLOOKUP(A7254,$AG$3:$AH$83,2,FALSE),"")='11.1'!$D$5,TXM!D7254,"")</f>
        <v/>
      </c>
      <c r="F7254" t="str">
        <f>IFERROR(SMALL($E$5:$E$9000,ROWS($E$5:E7254)),"")</f>
        <v/>
      </c>
      <c r="I7254" s="371" t="s">
        <v>30</v>
      </c>
      <c r="J7254" t="s">
        <v>1000</v>
      </c>
      <c r="K7254" s="372">
        <v>228222406</v>
      </c>
      <c r="L7254" s="388">
        <f>ROWS(K$5:K7254)</f>
        <v>7250</v>
      </c>
      <c r="M7254" s="388" t="str">
        <f>IF(_xlfn.IFNA(VLOOKUP(I7254,$AG$3:$AH$83,2,FALSE),"")='11.1'!$D$5,TXM!L7254,"")</f>
        <v/>
      </c>
      <c r="N7254" t="str">
        <f>IFERROR(SMALL($M$5:$M$9000,ROWS($M$5:M7254)),"")</f>
        <v/>
      </c>
      <c r="P7254" t="s">
        <v>1639</v>
      </c>
      <c r="S7254" s="388">
        <f>ROWS(R$5:R7254)</f>
        <v>7250</v>
      </c>
      <c r="T7254" s="388" t="str">
        <f>IF(_xlfn.IFNA(VLOOKUP(P7254,$AG$3:$AH$83,2,FALSE),"")='11.1'!$D$5,TXM!S7254,"")</f>
        <v/>
      </c>
      <c r="U7254" t="str">
        <f>IFERROR(SMALL($T$5:$T$9000,ROWS($T$5:T7254)),"")</f>
        <v/>
      </c>
    </row>
    <row r="7255" spans="1:21" ht="14.4" customHeight="1" x14ac:dyDescent="0.3">
      <c r="A7255" t="s">
        <v>1639</v>
      </c>
      <c r="D7255" s="388">
        <f>ROWS(C$5:C7255)</f>
        <v>7251</v>
      </c>
      <c r="E7255" s="388" t="str">
        <f>IF(_xlfn.IFNA(VLOOKUP(A7255,$AG$3:$AH$83,2,FALSE),"")='11.1'!$D$5,TXM!D7255,"")</f>
        <v/>
      </c>
      <c r="F7255" t="str">
        <f>IFERROR(SMALL($E$5:$E$9000,ROWS($E$5:E7255)),"")</f>
        <v/>
      </c>
      <c r="I7255" s="371" t="s">
        <v>30</v>
      </c>
      <c r="J7255" t="s">
        <v>815</v>
      </c>
      <c r="K7255" s="372">
        <v>208354536</v>
      </c>
      <c r="L7255" s="388">
        <f>ROWS(K$5:K7255)</f>
        <v>7251</v>
      </c>
      <c r="M7255" s="388" t="str">
        <f>IF(_xlfn.IFNA(VLOOKUP(I7255,$AG$3:$AH$83,2,FALSE),"")='11.1'!$D$5,TXM!L7255,"")</f>
        <v/>
      </c>
      <c r="N7255" t="str">
        <f>IFERROR(SMALL($M$5:$M$9000,ROWS($M$5:M7255)),"")</f>
        <v/>
      </c>
      <c r="P7255" t="s">
        <v>1639</v>
      </c>
      <c r="S7255" s="388">
        <f>ROWS(R$5:R7255)</f>
        <v>7251</v>
      </c>
      <c r="T7255" s="388" t="str">
        <f>IF(_xlfn.IFNA(VLOOKUP(P7255,$AG$3:$AH$83,2,FALSE),"")='11.1'!$D$5,TXM!S7255,"")</f>
        <v/>
      </c>
      <c r="U7255" t="str">
        <f>IFERROR(SMALL($T$5:$T$9000,ROWS($T$5:T7255)),"")</f>
        <v/>
      </c>
    </row>
    <row r="7256" spans="1:21" ht="14.4" customHeight="1" x14ac:dyDescent="0.3">
      <c r="A7256" t="s">
        <v>1639</v>
      </c>
      <c r="D7256" s="388">
        <f>ROWS(C$5:C7256)</f>
        <v>7252</v>
      </c>
      <c r="E7256" s="388" t="str">
        <f>IF(_xlfn.IFNA(VLOOKUP(A7256,$AG$3:$AH$83,2,FALSE),"")='11.1'!$D$5,TXM!D7256,"")</f>
        <v/>
      </c>
      <c r="F7256" t="str">
        <f>IFERROR(SMALL($E$5:$E$9000,ROWS($E$5:E7256)),"")</f>
        <v/>
      </c>
      <c r="I7256" s="371" t="s">
        <v>30</v>
      </c>
      <c r="J7256" t="s">
        <v>793</v>
      </c>
      <c r="K7256" s="372">
        <v>202341377</v>
      </c>
      <c r="L7256" s="388">
        <f>ROWS(K$5:K7256)</f>
        <v>7252</v>
      </c>
      <c r="M7256" s="388" t="str">
        <f>IF(_xlfn.IFNA(VLOOKUP(I7256,$AG$3:$AH$83,2,FALSE),"")='11.1'!$D$5,TXM!L7256,"")</f>
        <v/>
      </c>
      <c r="N7256" t="str">
        <f>IFERROR(SMALL($M$5:$M$9000,ROWS($M$5:M7256)),"")</f>
        <v/>
      </c>
      <c r="P7256" t="s">
        <v>1639</v>
      </c>
      <c r="S7256" s="388">
        <f>ROWS(R$5:R7256)</f>
        <v>7252</v>
      </c>
      <c r="T7256" s="388" t="str">
        <f>IF(_xlfn.IFNA(VLOOKUP(P7256,$AG$3:$AH$83,2,FALSE),"")='11.1'!$D$5,TXM!S7256,"")</f>
        <v/>
      </c>
      <c r="U7256" t="str">
        <f>IFERROR(SMALL($T$5:$T$9000,ROWS($T$5:T7256)),"")</f>
        <v/>
      </c>
    </row>
    <row r="7257" spans="1:21" ht="14.4" customHeight="1" x14ac:dyDescent="0.3">
      <c r="A7257" t="s">
        <v>1639</v>
      </c>
      <c r="D7257" s="388">
        <f>ROWS(C$5:C7257)</f>
        <v>7253</v>
      </c>
      <c r="E7257" s="388" t="str">
        <f>IF(_xlfn.IFNA(VLOOKUP(A7257,$AG$3:$AH$83,2,FALSE),"")='11.1'!$D$5,TXM!D7257,"")</f>
        <v/>
      </c>
      <c r="F7257" t="str">
        <f>IFERROR(SMALL($E$5:$E$9000,ROWS($E$5:E7257)),"")</f>
        <v/>
      </c>
      <c r="I7257" s="371" t="s">
        <v>30</v>
      </c>
      <c r="J7257" t="s">
        <v>102</v>
      </c>
      <c r="K7257" s="372">
        <v>187577021</v>
      </c>
      <c r="L7257" s="388">
        <f>ROWS(K$5:K7257)</f>
        <v>7253</v>
      </c>
      <c r="M7257" s="388" t="str">
        <f>IF(_xlfn.IFNA(VLOOKUP(I7257,$AG$3:$AH$83,2,FALSE),"")='11.1'!$D$5,TXM!L7257,"")</f>
        <v/>
      </c>
      <c r="N7257" t="str">
        <f>IFERROR(SMALL($M$5:$M$9000,ROWS($M$5:M7257)),"")</f>
        <v/>
      </c>
      <c r="P7257" t="s">
        <v>1639</v>
      </c>
      <c r="S7257" s="388">
        <f>ROWS(R$5:R7257)</f>
        <v>7253</v>
      </c>
      <c r="T7257" s="388" t="str">
        <f>IF(_xlfn.IFNA(VLOOKUP(P7257,$AG$3:$AH$83,2,FALSE),"")='11.1'!$D$5,TXM!S7257,"")</f>
        <v/>
      </c>
      <c r="U7257" t="str">
        <f>IFERROR(SMALL($T$5:$T$9000,ROWS($T$5:T7257)),"")</f>
        <v/>
      </c>
    </row>
    <row r="7258" spans="1:21" ht="14.4" customHeight="1" x14ac:dyDescent="0.3">
      <c r="A7258" t="s">
        <v>1639</v>
      </c>
      <c r="D7258" s="388">
        <f>ROWS(C$5:C7258)</f>
        <v>7254</v>
      </c>
      <c r="E7258" s="388" t="str">
        <f>IF(_xlfn.IFNA(VLOOKUP(A7258,$AG$3:$AH$83,2,FALSE),"")='11.1'!$D$5,TXM!D7258,"")</f>
        <v/>
      </c>
      <c r="F7258" t="str">
        <f>IFERROR(SMALL($E$5:$E$9000,ROWS($E$5:E7258)),"")</f>
        <v/>
      </c>
      <c r="I7258" s="371" t="s">
        <v>30</v>
      </c>
      <c r="J7258" t="s">
        <v>863</v>
      </c>
      <c r="K7258" s="372">
        <v>171209925</v>
      </c>
      <c r="L7258" s="388">
        <f>ROWS(K$5:K7258)</f>
        <v>7254</v>
      </c>
      <c r="M7258" s="388" t="str">
        <f>IF(_xlfn.IFNA(VLOOKUP(I7258,$AG$3:$AH$83,2,FALSE),"")='11.1'!$D$5,TXM!L7258,"")</f>
        <v/>
      </c>
      <c r="N7258" t="str">
        <f>IFERROR(SMALL($M$5:$M$9000,ROWS($M$5:M7258)),"")</f>
        <v/>
      </c>
      <c r="P7258" t="s">
        <v>1639</v>
      </c>
      <c r="S7258" s="388">
        <f>ROWS(R$5:R7258)</f>
        <v>7254</v>
      </c>
      <c r="T7258" s="388" t="str">
        <f>IF(_xlfn.IFNA(VLOOKUP(P7258,$AG$3:$AH$83,2,FALSE),"")='11.1'!$D$5,TXM!S7258,"")</f>
        <v/>
      </c>
      <c r="U7258" t="str">
        <f>IFERROR(SMALL($T$5:$T$9000,ROWS($T$5:T7258)),"")</f>
        <v/>
      </c>
    </row>
    <row r="7259" spans="1:21" ht="14.4" customHeight="1" x14ac:dyDescent="0.3">
      <c r="A7259" t="s">
        <v>1639</v>
      </c>
      <c r="D7259" s="388">
        <f>ROWS(C$5:C7259)</f>
        <v>7255</v>
      </c>
      <c r="E7259" s="388" t="str">
        <f>IF(_xlfn.IFNA(VLOOKUP(A7259,$AG$3:$AH$83,2,FALSE),"")='11.1'!$D$5,TXM!D7259,"")</f>
        <v/>
      </c>
      <c r="F7259" t="str">
        <f>IFERROR(SMALL($E$5:$E$9000,ROWS($E$5:E7259)),"")</f>
        <v/>
      </c>
      <c r="I7259" s="371" t="s">
        <v>30</v>
      </c>
      <c r="J7259" t="s">
        <v>871</v>
      </c>
      <c r="K7259" s="372">
        <v>166986286</v>
      </c>
      <c r="L7259" s="388">
        <f>ROWS(K$5:K7259)</f>
        <v>7255</v>
      </c>
      <c r="M7259" s="388" t="str">
        <f>IF(_xlfn.IFNA(VLOOKUP(I7259,$AG$3:$AH$83,2,FALSE),"")='11.1'!$D$5,TXM!L7259,"")</f>
        <v/>
      </c>
      <c r="N7259" t="str">
        <f>IFERROR(SMALL($M$5:$M$9000,ROWS($M$5:M7259)),"")</f>
        <v/>
      </c>
      <c r="P7259" t="s">
        <v>1639</v>
      </c>
      <c r="S7259" s="388">
        <f>ROWS(R$5:R7259)</f>
        <v>7255</v>
      </c>
      <c r="T7259" s="388" t="str">
        <f>IF(_xlfn.IFNA(VLOOKUP(P7259,$AG$3:$AH$83,2,FALSE),"")='11.1'!$D$5,TXM!S7259,"")</f>
        <v/>
      </c>
      <c r="U7259" t="str">
        <f>IFERROR(SMALL($T$5:$T$9000,ROWS($T$5:T7259)),"")</f>
        <v/>
      </c>
    </row>
    <row r="7260" spans="1:21" ht="14.4" customHeight="1" x14ac:dyDescent="0.3">
      <c r="A7260" t="s">
        <v>1639</v>
      </c>
      <c r="D7260" s="388">
        <f>ROWS(C$5:C7260)</f>
        <v>7256</v>
      </c>
      <c r="E7260" s="388" t="str">
        <f>IF(_xlfn.IFNA(VLOOKUP(A7260,$AG$3:$AH$83,2,FALSE),"")='11.1'!$D$5,TXM!D7260,"")</f>
        <v/>
      </c>
      <c r="F7260" t="str">
        <f>IFERROR(SMALL($E$5:$E$9000,ROWS($E$5:E7260)),"")</f>
        <v/>
      </c>
      <c r="I7260" s="371" t="s">
        <v>30</v>
      </c>
      <c r="J7260" t="s">
        <v>1005</v>
      </c>
      <c r="K7260" s="372">
        <v>163951139</v>
      </c>
      <c r="L7260" s="388">
        <f>ROWS(K$5:K7260)</f>
        <v>7256</v>
      </c>
      <c r="M7260" s="388" t="str">
        <f>IF(_xlfn.IFNA(VLOOKUP(I7260,$AG$3:$AH$83,2,FALSE),"")='11.1'!$D$5,TXM!L7260,"")</f>
        <v/>
      </c>
      <c r="N7260" t="str">
        <f>IFERROR(SMALL($M$5:$M$9000,ROWS($M$5:M7260)),"")</f>
        <v/>
      </c>
      <c r="P7260" t="s">
        <v>1639</v>
      </c>
      <c r="S7260" s="388">
        <f>ROWS(R$5:R7260)</f>
        <v>7256</v>
      </c>
      <c r="T7260" s="388" t="str">
        <f>IF(_xlfn.IFNA(VLOOKUP(P7260,$AG$3:$AH$83,2,FALSE),"")='11.1'!$D$5,TXM!S7260,"")</f>
        <v/>
      </c>
      <c r="U7260" t="str">
        <f>IFERROR(SMALL($T$5:$T$9000,ROWS($T$5:T7260)),"")</f>
        <v/>
      </c>
    </row>
    <row r="7261" spans="1:21" ht="14.4" customHeight="1" x14ac:dyDescent="0.3">
      <c r="A7261" t="s">
        <v>1639</v>
      </c>
      <c r="D7261" s="388">
        <f>ROWS(C$5:C7261)</f>
        <v>7257</v>
      </c>
      <c r="E7261" s="388" t="str">
        <f>IF(_xlfn.IFNA(VLOOKUP(A7261,$AG$3:$AH$83,2,FALSE),"")='11.1'!$D$5,TXM!D7261,"")</f>
        <v/>
      </c>
      <c r="F7261" t="str">
        <f>IFERROR(SMALL($E$5:$E$9000,ROWS($E$5:E7261)),"")</f>
        <v/>
      </c>
      <c r="I7261" s="371" t="s">
        <v>30</v>
      </c>
      <c r="J7261" t="s">
        <v>99</v>
      </c>
      <c r="K7261" s="372">
        <v>155801291</v>
      </c>
      <c r="L7261" s="388">
        <f>ROWS(K$5:K7261)</f>
        <v>7257</v>
      </c>
      <c r="M7261" s="388" t="str">
        <f>IF(_xlfn.IFNA(VLOOKUP(I7261,$AG$3:$AH$83,2,FALSE),"")='11.1'!$D$5,TXM!L7261,"")</f>
        <v/>
      </c>
      <c r="N7261" t="str">
        <f>IFERROR(SMALL($M$5:$M$9000,ROWS($M$5:M7261)),"")</f>
        <v/>
      </c>
      <c r="P7261" t="s">
        <v>1639</v>
      </c>
      <c r="S7261" s="388">
        <f>ROWS(R$5:R7261)</f>
        <v>7257</v>
      </c>
      <c r="T7261" s="388" t="str">
        <f>IF(_xlfn.IFNA(VLOOKUP(P7261,$AG$3:$AH$83,2,FALSE),"")='11.1'!$D$5,TXM!S7261,"")</f>
        <v/>
      </c>
      <c r="U7261" t="str">
        <f>IFERROR(SMALL($T$5:$T$9000,ROWS($T$5:T7261)),"")</f>
        <v/>
      </c>
    </row>
    <row r="7262" spans="1:21" ht="14.4" customHeight="1" x14ac:dyDescent="0.3">
      <c r="A7262" t="s">
        <v>1639</v>
      </c>
      <c r="D7262" s="388">
        <f>ROWS(C$5:C7262)</f>
        <v>7258</v>
      </c>
      <c r="E7262" s="388" t="str">
        <f>IF(_xlfn.IFNA(VLOOKUP(A7262,$AG$3:$AH$83,2,FALSE),"")='11.1'!$D$5,TXM!D7262,"")</f>
        <v/>
      </c>
      <c r="F7262" t="str">
        <f>IFERROR(SMALL($E$5:$E$9000,ROWS($E$5:E7262)),"")</f>
        <v/>
      </c>
      <c r="I7262" s="371" t="s">
        <v>30</v>
      </c>
      <c r="J7262" t="s">
        <v>1434</v>
      </c>
      <c r="K7262" s="372">
        <v>155277419</v>
      </c>
      <c r="L7262" s="388">
        <f>ROWS(K$5:K7262)</f>
        <v>7258</v>
      </c>
      <c r="M7262" s="388" t="str">
        <f>IF(_xlfn.IFNA(VLOOKUP(I7262,$AG$3:$AH$83,2,FALSE),"")='11.1'!$D$5,TXM!L7262,"")</f>
        <v/>
      </c>
      <c r="N7262" t="str">
        <f>IFERROR(SMALL($M$5:$M$9000,ROWS($M$5:M7262)),"")</f>
        <v/>
      </c>
      <c r="P7262" t="s">
        <v>1639</v>
      </c>
      <c r="S7262" s="388">
        <f>ROWS(R$5:R7262)</f>
        <v>7258</v>
      </c>
      <c r="T7262" s="388" t="str">
        <f>IF(_xlfn.IFNA(VLOOKUP(P7262,$AG$3:$AH$83,2,FALSE),"")='11.1'!$D$5,TXM!S7262,"")</f>
        <v/>
      </c>
      <c r="U7262" t="str">
        <f>IFERROR(SMALL($T$5:$T$9000,ROWS($T$5:T7262)),"")</f>
        <v/>
      </c>
    </row>
    <row r="7263" spans="1:21" ht="14.4" customHeight="1" x14ac:dyDescent="0.3">
      <c r="A7263" t="s">
        <v>1639</v>
      </c>
      <c r="D7263" s="388">
        <f>ROWS(C$5:C7263)</f>
        <v>7259</v>
      </c>
      <c r="E7263" s="388" t="str">
        <f>IF(_xlfn.IFNA(VLOOKUP(A7263,$AG$3:$AH$83,2,FALSE),"")='11.1'!$D$5,TXM!D7263,"")</f>
        <v/>
      </c>
      <c r="F7263" t="str">
        <f>IFERROR(SMALL($E$5:$E$9000,ROWS($E$5:E7263)),"")</f>
        <v/>
      </c>
      <c r="I7263" s="371" t="s">
        <v>30</v>
      </c>
      <c r="J7263" t="s">
        <v>789</v>
      </c>
      <c r="K7263" s="372">
        <v>152311834</v>
      </c>
      <c r="L7263" s="388">
        <f>ROWS(K$5:K7263)</f>
        <v>7259</v>
      </c>
      <c r="M7263" s="388" t="str">
        <f>IF(_xlfn.IFNA(VLOOKUP(I7263,$AG$3:$AH$83,2,FALSE),"")='11.1'!$D$5,TXM!L7263,"")</f>
        <v/>
      </c>
      <c r="N7263" t="str">
        <f>IFERROR(SMALL($M$5:$M$9000,ROWS($M$5:M7263)),"")</f>
        <v/>
      </c>
      <c r="P7263" t="s">
        <v>1639</v>
      </c>
      <c r="S7263" s="388">
        <f>ROWS(R$5:R7263)</f>
        <v>7259</v>
      </c>
      <c r="T7263" s="388" t="str">
        <f>IF(_xlfn.IFNA(VLOOKUP(P7263,$AG$3:$AH$83,2,FALSE),"")='11.1'!$D$5,TXM!S7263,"")</f>
        <v/>
      </c>
      <c r="U7263" t="str">
        <f>IFERROR(SMALL($T$5:$T$9000,ROWS($T$5:T7263)),"")</f>
        <v/>
      </c>
    </row>
    <row r="7264" spans="1:21" ht="14.4" customHeight="1" x14ac:dyDescent="0.3">
      <c r="A7264" t="s">
        <v>1639</v>
      </c>
      <c r="D7264" s="388">
        <f>ROWS(C$5:C7264)</f>
        <v>7260</v>
      </c>
      <c r="E7264" s="388" t="str">
        <f>IF(_xlfn.IFNA(VLOOKUP(A7264,$AG$3:$AH$83,2,FALSE),"")='11.1'!$D$5,TXM!D7264,"")</f>
        <v/>
      </c>
      <c r="F7264" t="str">
        <f>IFERROR(SMALL($E$5:$E$9000,ROWS($E$5:E7264)),"")</f>
        <v/>
      </c>
      <c r="I7264" s="371" t="s">
        <v>30</v>
      </c>
      <c r="J7264" t="s">
        <v>839</v>
      </c>
      <c r="K7264" s="372">
        <v>109180666</v>
      </c>
      <c r="L7264" s="388">
        <f>ROWS(K$5:K7264)</f>
        <v>7260</v>
      </c>
      <c r="M7264" s="388" t="str">
        <f>IF(_xlfn.IFNA(VLOOKUP(I7264,$AG$3:$AH$83,2,FALSE),"")='11.1'!$D$5,TXM!L7264,"")</f>
        <v/>
      </c>
      <c r="N7264" t="str">
        <f>IFERROR(SMALL($M$5:$M$9000,ROWS($M$5:M7264)),"")</f>
        <v/>
      </c>
      <c r="P7264" t="s">
        <v>1639</v>
      </c>
      <c r="S7264" s="388">
        <f>ROWS(R$5:R7264)</f>
        <v>7260</v>
      </c>
      <c r="T7264" s="388" t="str">
        <f>IF(_xlfn.IFNA(VLOOKUP(P7264,$AG$3:$AH$83,2,FALSE),"")='11.1'!$D$5,TXM!S7264,"")</f>
        <v/>
      </c>
      <c r="U7264" t="str">
        <f>IFERROR(SMALL($T$5:$T$9000,ROWS($T$5:T7264)),"")</f>
        <v/>
      </c>
    </row>
    <row r="7265" spans="1:21" ht="14.4" customHeight="1" x14ac:dyDescent="0.3">
      <c r="A7265" t="s">
        <v>1639</v>
      </c>
      <c r="D7265" s="388">
        <f>ROWS(C$5:C7265)</f>
        <v>7261</v>
      </c>
      <c r="E7265" s="388" t="str">
        <f>IF(_xlfn.IFNA(VLOOKUP(A7265,$AG$3:$AH$83,2,FALSE),"")='11.1'!$D$5,TXM!D7265,"")</f>
        <v/>
      </c>
      <c r="F7265" t="str">
        <f>IFERROR(SMALL($E$5:$E$9000,ROWS($E$5:E7265)),"")</f>
        <v/>
      </c>
      <c r="I7265" s="371" t="s">
        <v>30</v>
      </c>
      <c r="J7265" t="s">
        <v>996</v>
      </c>
      <c r="K7265" s="372">
        <v>106900255</v>
      </c>
      <c r="L7265" s="388">
        <f>ROWS(K$5:K7265)</f>
        <v>7261</v>
      </c>
      <c r="M7265" s="388" t="str">
        <f>IF(_xlfn.IFNA(VLOOKUP(I7265,$AG$3:$AH$83,2,FALSE),"")='11.1'!$D$5,TXM!L7265,"")</f>
        <v/>
      </c>
      <c r="N7265" t="str">
        <f>IFERROR(SMALL($M$5:$M$9000,ROWS($M$5:M7265)),"")</f>
        <v/>
      </c>
      <c r="P7265" t="s">
        <v>1639</v>
      </c>
      <c r="S7265" s="388">
        <f>ROWS(R$5:R7265)</f>
        <v>7261</v>
      </c>
      <c r="T7265" s="388" t="str">
        <f>IF(_xlfn.IFNA(VLOOKUP(P7265,$AG$3:$AH$83,2,FALSE),"")='11.1'!$D$5,TXM!S7265,"")</f>
        <v/>
      </c>
      <c r="U7265" t="str">
        <f>IFERROR(SMALL($T$5:$T$9000,ROWS($T$5:T7265)),"")</f>
        <v/>
      </c>
    </row>
    <row r="7266" spans="1:21" ht="14.4" customHeight="1" x14ac:dyDescent="0.3">
      <c r="A7266" t="s">
        <v>1639</v>
      </c>
      <c r="D7266" s="388">
        <f>ROWS(C$5:C7266)</f>
        <v>7262</v>
      </c>
      <c r="E7266" s="388" t="str">
        <f>IF(_xlfn.IFNA(VLOOKUP(A7266,$AG$3:$AH$83,2,FALSE),"")='11.1'!$D$5,TXM!D7266,"")</f>
        <v/>
      </c>
      <c r="F7266" t="str">
        <f>IFERROR(SMALL($E$5:$E$9000,ROWS($E$5:E7266)),"")</f>
        <v/>
      </c>
      <c r="I7266" s="371" t="s">
        <v>30</v>
      </c>
      <c r="J7266" t="s">
        <v>823</v>
      </c>
      <c r="K7266" s="372">
        <v>98013761</v>
      </c>
      <c r="L7266" s="388">
        <f>ROWS(K$5:K7266)</f>
        <v>7262</v>
      </c>
      <c r="M7266" s="388" t="str">
        <f>IF(_xlfn.IFNA(VLOOKUP(I7266,$AG$3:$AH$83,2,FALSE),"")='11.1'!$D$5,TXM!L7266,"")</f>
        <v/>
      </c>
      <c r="N7266" t="str">
        <f>IFERROR(SMALL($M$5:$M$9000,ROWS($M$5:M7266)),"")</f>
        <v/>
      </c>
      <c r="P7266" t="s">
        <v>1639</v>
      </c>
      <c r="S7266" s="388">
        <f>ROWS(R$5:R7266)</f>
        <v>7262</v>
      </c>
      <c r="T7266" s="388" t="str">
        <f>IF(_xlfn.IFNA(VLOOKUP(P7266,$AG$3:$AH$83,2,FALSE),"")='11.1'!$D$5,TXM!S7266,"")</f>
        <v/>
      </c>
      <c r="U7266" t="str">
        <f>IFERROR(SMALL($T$5:$T$9000,ROWS($T$5:T7266)),"")</f>
        <v/>
      </c>
    </row>
    <row r="7267" spans="1:21" ht="14.4" customHeight="1" x14ac:dyDescent="0.3">
      <c r="A7267" t="s">
        <v>1639</v>
      </c>
      <c r="D7267" s="388">
        <f>ROWS(C$5:C7267)</f>
        <v>7263</v>
      </c>
      <c r="E7267" s="388" t="str">
        <f>IF(_xlfn.IFNA(VLOOKUP(A7267,$AG$3:$AH$83,2,FALSE),"")='11.1'!$D$5,TXM!D7267,"")</f>
        <v/>
      </c>
      <c r="F7267" t="str">
        <f>IFERROR(SMALL($E$5:$E$9000,ROWS($E$5:E7267)),"")</f>
        <v/>
      </c>
      <c r="I7267" s="371" t="s">
        <v>30</v>
      </c>
      <c r="J7267" t="s">
        <v>835</v>
      </c>
      <c r="K7267" s="372">
        <v>94243815</v>
      </c>
      <c r="L7267" s="388">
        <f>ROWS(K$5:K7267)</f>
        <v>7263</v>
      </c>
      <c r="M7267" s="388" t="str">
        <f>IF(_xlfn.IFNA(VLOOKUP(I7267,$AG$3:$AH$83,2,FALSE),"")='11.1'!$D$5,TXM!L7267,"")</f>
        <v/>
      </c>
      <c r="N7267" t="str">
        <f>IFERROR(SMALL($M$5:$M$9000,ROWS($M$5:M7267)),"")</f>
        <v/>
      </c>
      <c r="P7267" t="s">
        <v>1639</v>
      </c>
      <c r="S7267" s="388">
        <f>ROWS(R$5:R7267)</f>
        <v>7263</v>
      </c>
      <c r="T7267" s="388" t="str">
        <f>IF(_xlfn.IFNA(VLOOKUP(P7267,$AG$3:$AH$83,2,FALSE),"")='11.1'!$D$5,TXM!S7267,"")</f>
        <v/>
      </c>
      <c r="U7267" t="str">
        <f>IFERROR(SMALL($T$5:$T$9000,ROWS($T$5:T7267)),"")</f>
        <v/>
      </c>
    </row>
    <row r="7268" spans="1:21" ht="14.4" customHeight="1" x14ac:dyDescent="0.3">
      <c r="A7268" t="s">
        <v>1639</v>
      </c>
      <c r="D7268" s="388">
        <f>ROWS(C$5:C7268)</f>
        <v>7264</v>
      </c>
      <c r="E7268" s="388" t="str">
        <f>IF(_xlfn.IFNA(VLOOKUP(A7268,$AG$3:$AH$83,2,FALSE),"")='11.1'!$D$5,TXM!D7268,"")</f>
        <v/>
      </c>
      <c r="F7268" t="str">
        <f>IFERROR(SMALL($E$5:$E$9000,ROWS($E$5:E7268)),"")</f>
        <v/>
      </c>
      <c r="I7268" s="371" t="s">
        <v>30</v>
      </c>
      <c r="J7268" t="s">
        <v>867</v>
      </c>
      <c r="K7268" s="372">
        <v>84247652</v>
      </c>
      <c r="L7268" s="388">
        <f>ROWS(K$5:K7268)</f>
        <v>7264</v>
      </c>
      <c r="M7268" s="388" t="str">
        <f>IF(_xlfn.IFNA(VLOOKUP(I7268,$AG$3:$AH$83,2,FALSE),"")='11.1'!$D$5,TXM!L7268,"")</f>
        <v/>
      </c>
      <c r="N7268" t="str">
        <f>IFERROR(SMALL($M$5:$M$9000,ROWS($M$5:M7268)),"")</f>
        <v/>
      </c>
      <c r="P7268" t="s">
        <v>1639</v>
      </c>
      <c r="S7268" s="388">
        <f>ROWS(R$5:R7268)</f>
        <v>7264</v>
      </c>
      <c r="T7268" s="388" t="str">
        <f>IF(_xlfn.IFNA(VLOOKUP(P7268,$AG$3:$AH$83,2,FALSE),"")='11.1'!$D$5,TXM!S7268,"")</f>
        <v/>
      </c>
      <c r="U7268" t="str">
        <f>IFERROR(SMALL($T$5:$T$9000,ROWS($T$5:T7268)),"")</f>
        <v/>
      </c>
    </row>
    <row r="7269" spans="1:21" ht="14.4" customHeight="1" x14ac:dyDescent="0.3">
      <c r="A7269" t="s">
        <v>1639</v>
      </c>
      <c r="D7269" s="388">
        <f>ROWS(C$5:C7269)</f>
        <v>7265</v>
      </c>
      <c r="E7269" s="388" t="str">
        <f>IF(_xlfn.IFNA(VLOOKUP(A7269,$AG$3:$AH$83,2,FALSE),"")='11.1'!$D$5,TXM!D7269,"")</f>
        <v/>
      </c>
      <c r="F7269" t="str">
        <f>IFERROR(SMALL($E$5:$E$9000,ROWS($E$5:E7269)),"")</f>
        <v/>
      </c>
      <c r="I7269" s="371" t="s">
        <v>30</v>
      </c>
      <c r="J7269" t="s">
        <v>821</v>
      </c>
      <c r="K7269" s="372">
        <v>81316960</v>
      </c>
      <c r="L7269" s="388">
        <f>ROWS(K$5:K7269)</f>
        <v>7265</v>
      </c>
      <c r="M7269" s="388" t="str">
        <f>IF(_xlfn.IFNA(VLOOKUP(I7269,$AG$3:$AH$83,2,FALSE),"")='11.1'!$D$5,TXM!L7269,"")</f>
        <v/>
      </c>
      <c r="N7269" t="str">
        <f>IFERROR(SMALL($M$5:$M$9000,ROWS($M$5:M7269)),"")</f>
        <v/>
      </c>
      <c r="P7269" t="s">
        <v>1639</v>
      </c>
      <c r="S7269" s="388">
        <f>ROWS(R$5:R7269)</f>
        <v>7265</v>
      </c>
      <c r="T7269" s="388" t="str">
        <f>IF(_xlfn.IFNA(VLOOKUP(P7269,$AG$3:$AH$83,2,FALSE),"")='11.1'!$D$5,TXM!S7269,"")</f>
        <v/>
      </c>
      <c r="U7269" t="str">
        <f>IFERROR(SMALL($T$5:$T$9000,ROWS($T$5:T7269)),"")</f>
        <v/>
      </c>
    </row>
    <row r="7270" spans="1:21" ht="14.4" customHeight="1" x14ac:dyDescent="0.3">
      <c r="A7270" t="s">
        <v>1639</v>
      </c>
      <c r="D7270" s="388">
        <f>ROWS(C$5:C7270)</f>
        <v>7266</v>
      </c>
      <c r="E7270" s="388" t="str">
        <f>IF(_xlfn.IFNA(VLOOKUP(A7270,$AG$3:$AH$83,2,FALSE),"")='11.1'!$D$5,TXM!D7270,"")</f>
        <v/>
      </c>
      <c r="F7270" t="str">
        <f>IFERROR(SMALL($E$5:$E$9000,ROWS($E$5:E7270)),"")</f>
        <v/>
      </c>
      <c r="I7270" s="371" t="s">
        <v>30</v>
      </c>
      <c r="J7270" t="s">
        <v>837</v>
      </c>
      <c r="K7270" s="372">
        <v>77861593</v>
      </c>
      <c r="L7270" s="388">
        <f>ROWS(K$5:K7270)</f>
        <v>7266</v>
      </c>
      <c r="M7270" s="388" t="str">
        <f>IF(_xlfn.IFNA(VLOOKUP(I7270,$AG$3:$AH$83,2,FALSE),"")='11.1'!$D$5,TXM!L7270,"")</f>
        <v/>
      </c>
      <c r="N7270" t="str">
        <f>IFERROR(SMALL($M$5:$M$9000,ROWS($M$5:M7270)),"")</f>
        <v/>
      </c>
      <c r="P7270" t="s">
        <v>1639</v>
      </c>
      <c r="S7270" s="388">
        <f>ROWS(R$5:R7270)</f>
        <v>7266</v>
      </c>
      <c r="T7270" s="388" t="str">
        <f>IF(_xlfn.IFNA(VLOOKUP(P7270,$AG$3:$AH$83,2,FALSE),"")='11.1'!$D$5,TXM!S7270,"")</f>
        <v/>
      </c>
      <c r="U7270" t="str">
        <f>IFERROR(SMALL($T$5:$T$9000,ROWS($T$5:T7270)),"")</f>
        <v/>
      </c>
    </row>
    <row r="7271" spans="1:21" ht="14.4" customHeight="1" x14ac:dyDescent="0.3">
      <c r="A7271" t="s">
        <v>1639</v>
      </c>
      <c r="D7271" s="388">
        <f>ROWS(C$5:C7271)</f>
        <v>7267</v>
      </c>
      <c r="E7271" s="388" t="str">
        <f>IF(_xlfn.IFNA(VLOOKUP(A7271,$AG$3:$AH$83,2,FALSE),"")='11.1'!$D$5,TXM!D7271,"")</f>
        <v/>
      </c>
      <c r="F7271" t="str">
        <f>IFERROR(SMALL($E$5:$E$9000,ROWS($E$5:E7271)),"")</f>
        <v/>
      </c>
      <c r="I7271" s="371" t="s">
        <v>30</v>
      </c>
      <c r="J7271" t="s">
        <v>825</v>
      </c>
      <c r="K7271" s="372">
        <v>72814093</v>
      </c>
      <c r="L7271" s="388">
        <f>ROWS(K$5:K7271)</f>
        <v>7267</v>
      </c>
      <c r="M7271" s="388" t="str">
        <f>IF(_xlfn.IFNA(VLOOKUP(I7271,$AG$3:$AH$83,2,FALSE),"")='11.1'!$D$5,TXM!L7271,"")</f>
        <v/>
      </c>
      <c r="N7271" t="str">
        <f>IFERROR(SMALL($M$5:$M$9000,ROWS($M$5:M7271)),"")</f>
        <v/>
      </c>
      <c r="P7271" t="s">
        <v>1639</v>
      </c>
      <c r="S7271" s="388">
        <f>ROWS(R$5:R7271)</f>
        <v>7267</v>
      </c>
      <c r="T7271" s="388" t="str">
        <f>IF(_xlfn.IFNA(VLOOKUP(P7271,$AG$3:$AH$83,2,FALSE),"")='11.1'!$D$5,TXM!S7271,"")</f>
        <v/>
      </c>
      <c r="U7271" t="str">
        <f>IFERROR(SMALL($T$5:$T$9000,ROWS($T$5:T7271)),"")</f>
        <v/>
      </c>
    </row>
    <row r="7272" spans="1:21" ht="14.4" customHeight="1" x14ac:dyDescent="0.3">
      <c r="A7272" t="s">
        <v>1639</v>
      </c>
      <c r="D7272" s="388">
        <f>ROWS(C$5:C7272)</f>
        <v>7268</v>
      </c>
      <c r="E7272" s="388" t="str">
        <f>IF(_xlfn.IFNA(VLOOKUP(A7272,$AG$3:$AH$83,2,FALSE),"")='11.1'!$D$5,TXM!D7272,"")</f>
        <v/>
      </c>
      <c r="F7272" t="str">
        <f>IFERROR(SMALL($E$5:$E$9000,ROWS($E$5:E7272)),"")</f>
        <v/>
      </c>
      <c r="I7272" s="371" t="s">
        <v>30</v>
      </c>
      <c r="J7272" t="s">
        <v>96</v>
      </c>
      <c r="K7272" s="372">
        <v>70525763</v>
      </c>
      <c r="L7272" s="388">
        <f>ROWS(K$5:K7272)</f>
        <v>7268</v>
      </c>
      <c r="M7272" s="388" t="str">
        <f>IF(_xlfn.IFNA(VLOOKUP(I7272,$AG$3:$AH$83,2,FALSE),"")='11.1'!$D$5,TXM!L7272,"")</f>
        <v/>
      </c>
      <c r="N7272" t="str">
        <f>IFERROR(SMALL($M$5:$M$9000,ROWS($M$5:M7272)),"")</f>
        <v/>
      </c>
      <c r="P7272" t="s">
        <v>1639</v>
      </c>
      <c r="S7272" s="388">
        <f>ROWS(R$5:R7272)</f>
        <v>7268</v>
      </c>
      <c r="T7272" s="388" t="str">
        <f>IF(_xlfn.IFNA(VLOOKUP(P7272,$AG$3:$AH$83,2,FALSE),"")='11.1'!$D$5,TXM!S7272,"")</f>
        <v/>
      </c>
      <c r="U7272" t="str">
        <f>IFERROR(SMALL($T$5:$T$9000,ROWS($T$5:T7272)),"")</f>
        <v/>
      </c>
    </row>
    <row r="7273" spans="1:21" ht="14.4" customHeight="1" x14ac:dyDescent="0.3">
      <c r="A7273" t="s">
        <v>1639</v>
      </c>
      <c r="D7273" s="388">
        <f>ROWS(C$5:C7273)</f>
        <v>7269</v>
      </c>
      <c r="E7273" s="388" t="str">
        <f>IF(_xlfn.IFNA(VLOOKUP(A7273,$AG$3:$AH$83,2,FALSE),"")='11.1'!$D$5,TXM!D7273,"")</f>
        <v/>
      </c>
      <c r="F7273" t="str">
        <f>IFERROR(SMALL($E$5:$E$9000,ROWS($E$5:E7273)),"")</f>
        <v/>
      </c>
      <c r="I7273" s="371" t="s">
        <v>30</v>
      </c>
      <c r="J7273" t="s">
        <v>1441</v>
      </c>
      <c r="K7273" s="372">
        <v>62696173</v>
      </c>
      <c r="L7273" s="388">
        <f>ROWS(K$5:K7273)</f>
        <v>7269</v>
      </c>
      <c r="M7273" s="388" t="str">
        <f>IF(_xlfn.IFNA(VLOOKUP(I7273,$AG$3:$AH$83,2,FALSE),"")='11.1'!$D$5,TXM!L7273,"")</f>
        <v/>
      </c>
      <c r="N7273" t="str">
        <f>IFERROR(SMALL($M$5:$M$9000,ROWS($M$5:M7273)),"")</f>
        <v/>
      </c>
      <c r="P7273" t="s">
        <v>1639</v>
      </c>
      <c r="S7273" s="388">
        <f>ROWS(R$5:R7273)</f>
        <v>7269</v>
      </c>
      <c r="T7273" s="388" t="str">
        <f>IF(_xlfn.IFNA(VLOOKUP(P7273,$AG$3:$AH$83,2,FALSE),"")='11.1'!$D$5,TXM!S7273,"")</f>
        <v/>
      </c>
      <c r="U7273" t="str">
        <f>IFERROR(SMALL($T$5:$T$9000,ROWS($T$5:T7273)),"")</f>
        <v/>
      </c>
    </row>
    <row r="7274" spans="1:21" ht="14.4" customHeight="1" x14ac:dyDescent="0.3">
      <c r="A7274" t="s">
        <v>1639</v>
      </c>
      <c r="D7274" s="388">
        <f>ROWS(C$5:C7274)</f>
        <v>7270</v>
      </c>
      <c r="E7274" s="388" t="str">
        <f>IF(_xlfn.IFNA(VLOOKUP(A7274,$AG$3:$AH$83,2,FALSE),"")='11.1'!$D$5,TXM!D7274,"")</f>
        <v/>
      </c>
      <c r="F7274" t="str">
        <f>IFERROR(SMALL($E$5:$E$9000,ROWS($E$5:E7274)),"")</f>
        <v/>
      </c>
      <c r="I7274" s="371" t="s">
        <v>30</v>
      </c>
      <c r="J7274" t="s">
        <v>779</v>
      </c>
      <c r="K7274" s="372">
        <v>56816359</v>
      </c>
      <c r="L7274" s="388">
        <f>ROWS(K$5:K7274)</f>
        <v>7270</v>
      </c>
      <c r="M7274" s="388" t="str">
        <f>IF(_xlfn.IFNA(VLOOKUP(I7274,$AG$3:$AH$83,2,FALSE),"")='11.1'!$D$5,TXM!L7274,"")</f>
        <v/>
      </c>
      <c r="N7274" t="str">
        <f>IFERROR(SMALL($M$5:$M$9000,ROWS($M$5:M7274)),"")</f>
        <v/>
      </c>
      <c r="P7274" t="s">
        <v>1639</v>
      </c>
      <c r="S7274" s="388">
        <f>ROWS(R$5:R7274)</f>
        <v>7270</v>
      </c>
      <c r="T7274" s="388" t="str">
        <f>IF(_xlfn.IFNA(VLOOKUP(P7274,$AG$3:$AH$83,2,FALSE),"")='11.1'!$D$5,TXM!S7274,"")</f>
        <v/>
      </c>
      <c r="U7274" t="str">
        <f>IFERROR(SMALL($T$5:$T$9000,ROWS($T$5:T7274)),"")</f>
        <v/>
      </c>
    </row>
    <row r="7275" spans="1:21" ht="14.4" customHeight="1" x14ac:dyDescent="0.3">
      <c r="A7275" t="s">
        <v>1639</v>
      </c>
      <c r="D7275" s="388">
        <f>ROWS(C$5:C7275)</f>
        <v>7271</v>
      </c>
      <c r="E7275" s="388" t="str">
        <f>IF(_xlfn.IFNA(VLOOKUP(A7275,$AG$3:$AH$83,2,FALSE),"")='11.1'!$D$5,TXM!D7275,"")</f>
        <v/>
      </c>
      <c r="F7275" t="str">
        <f>IFERROR(SMALL($E$5:$E$9000,ROWS($E$5:E7275)),"")</f>
        <v/>
      </c>
      <c r="I7275" s="371" t="s">
        <v>30</v>
      </c>
      <c r="J7275" t="s">
        <v>1275</v>
      </c>
      <c r="K7275" s="372">
        <v>55812526</v>
      </c>
      <c r="L7275" s="388">
        <f>ROWS(K$5:K7275)</f>
        <v>7271</v>
      </c>
      <c r="M7275" s="388" t="str">
        <f>IF(_xlfn.IFNA(VLOOKUP(I7275,$AG$3:$AH$83,2,FALSE),"")='11.1'!$D$5,TXM!L7275,"")</f>
        <v/>
      </c>
      <c r="N7275" t="str">
        <f>IFERROR(SMALL($M$5:$M$9000,ROWS($M$5:M7275)),"")</f>
        <v/>
      </c>
      <c r="P7275" t="s">
        <v>1639</v>
      </c>
      <c r="S7275" s="388">
        <f>ROWS(R$5:R7275)</f>
        <v>7271</v>
      </c>
      <c r="T7275" s="388" t="str">
        <f>IF(_xlfn.IFNA(VLOOKUP(P7275,$AG$3:$AH$83,2,FALSE),"")='11.1'!$D$5,TXM!S7275,"")</f>
        <v/>
      </c>
      <c r="U7275" t="str">
        <f>IFERROR(SMALL($T$5:$T$9000,ROWS($T$5:T7275)),"")</f>
        <v/>
      </c>
    </row>
    <row r="7276" spans="1:21" ht="14.4" customHeight="1" x14ac:dyDescent="0.3">
      <c r="A7276" t="s">
        <v>1639</v>
      </c>
      <c r="D7276" s="388">
        <f>ROWS(C$5:C7276)</f>
        <v>7272</v>
      </c>
      <c r="E7276" s="388" t="str">
        <f>IF(_xlfn.IFNA(VLOOKUP(A7276,$AG$3:$AH$83,2,FALSE),"")='11.1'!$D$5,TXM!D7276,"")</f>
        <v/>
      </c>
      <c r="F7276" t="str">
        <f>IFERROR(SMALL($E$5:$E$9000,ROWS($E$5:E7276)),"")</f>
        <v/>
      </c>
      <c r="I7276" s="371" t="s">
        <v>30</v>
      </c>
      <c r="J7276" t="s">
        <v>849</v>
      </c>
      <c r="K7276" s="372">
        <v>53918692</v>
      </c>
      <c r="L7276" s="388">
        <f>ROWS(K$5:K7276)</f>
        <v>7272</v>
      </c>
      <c r="M7276" s="388" t="str">
        <f>IF(_xlfn.IFNA(VLOOKUP(I7276,$AG$3:$AH$83,2,FALSE),"")='11.1'!$D$5,TXM!L7276,"")</f>
        <v/>
      </c>
      <c r="N7276" t="str">
        <f>IFERROR(SMALL($M$5:$M$9000,ROWS($M$5:M7276)),"")</f>
        <v/>
      </c>
      <c r="P7276" t="s">
        <v>1639</v>
      </c>
      <c r="S7276" s="388">
        <f>ROWS(R$5:R7276)</f>
        <v>7272</v>
      </c>
      <c r="T7276" s="388" t="str">
        <f>IF(_xlfn.IFNA(VLOOKUP(P7276,$AG$3:$AH$83,2,FALSE),"")='11.1'!$D$5,TXM!S7276,"")</f>
        <v/>
      </c>
      <c r="U7276" t="str">
        <f>IFERROR(SMALL($T$5:$T$9000,ROWS($T$5:T7276)),"")</f>
        <v/>
      </c>
    </row>
    <row r="7277" spans="1:21" ht="14.4" customHeight="1" x14ac:dyDescent="0.3">
      <c r="A7277" t="s">
        <v>1639</v>
      </c>
      <c r="D7277" s="388">
        <f>ROWS(C$5:C7277)</f>
        <v>7273</v>
      </c>
      <c r="E7277" s="388" t="str">
        <f>IF(_xlfn.IFNA(VLOOKUP(A7277,$AG$3:$AH$83,2,FALSE),"")='11.1'!$D$5,TXM!D7277,"")</f>
        <v/>
      </c>
      <c r="F7277" t="str">
        <f>IFERROR(SMALL($E$5:$E$9000,ROWS($E$5:E7277)),"")</f>
        <v/>
      </c>
      <c r="I7277" s="371" t="s">
        <v>30</v>
      </c>
      <c r="J7277" t="s">
        <v>785</v>
      </c>
      <c r="K7277" s="372">
        <v>52090262</v>
      </c>
      <c r="L7277" s="388">
        <f>ROWS(K$5:K7277)</f>
        <v>7273</v>
      </c>
      <c r="M7277" s="388" t="str">
        <f>IF(_xlfn.IFNA(VLOOKUP(I7277,$AG$3:$AH$83,2,FALSE),"")='11.1'!$D$5,TXM!L7277,"")</f>
        <v/>
      </c>
      <c r="N7277" t="str">
        <f>IFERROR(SMALL($M$5:$M$9000,ROWS($M$5:M7277)),"")</f>
        <v/>
      </c>
      <c r="P7277" t="s">
        <v>1639</v>
      </c>
      <c r="S7277" s="388">
        <f>ROWS(R$5:R7277)</f>
        <v>7273</v>
      </c>
      <c r="T7277" s="388" t="str">
        <f>IF(_xlfn.IFNA(VLOOKUP(P7277,$AG$3:$AH$83,2,FALSE),"")='11.1'!$D$5,TXM!S7277,"")</f>
        <v/>
      </c>
      <c r="U7277" t="str">
        <f>IFERROR(SMALL($T$5:$T$9000,ROWS($T$5:T7277)),"")</f>
        <v/>
      </c>
    </row>
    <row r="7278" spans="1:21" ht="14.4" customHeight="1" x14ac:dyDescent="0.3">
      <c r="A7278" t="s">
        <v>1639</v>
      </c>
      <c r="D7278" s="388">
        <f>ROWS(C$5:C7278)</f>
        <v>7274</v>
      </c>
      <c r="E7278" s="388" t="str">
        <f>IF(_xlfn.IFNA(VLOOKUP(A7278,$AG$3:$AH$83,2,FALSE),"")='11.1'!$D$5,TXM!D7278,"")</f>
        <v/>
      </c>
      <c r="F7278" t="str">
        <f>IFERROR(SMALL($E$5:$E$9000,ROWS($E$5:E7278)),"")</f>
        <v/>
      </c>
      <c r="I7278" s="371" t="s">
        <v>30</v>
      </c>
      <c r="J7278" t="s">
        <v>171</v>
      </c>
      <c r="K7278" s="372">
        <v>49081995</v>
      </c>
      <c r="L7278" s="388">
        <f>ROWS(K$5:K7278)</f>
        <v>7274</v>
      </c>
      <c r="M7278" s="388" t="str">
        <f>IF(_xlfn.IFNA(VLOOKUP(I7278,$AG$3:$AH$83,2,FALSE),"")='11.1'!$D$5,TXM!L7278,"")</f>
        <v/>
      </c>
      <c r="N7278" t="str">
        <f>IFERROR(SMALL($M$5:$M$9000,ROWS($M$5:M7278)),"")</f>
        <v/>
      </c>
      <c r="P7278" t="s">
        <v>1639</v>
      </c>
      <c r="S7278" s="388">
        <f>ROWS(R$5:R7278)</f>
        <v>7274</v>
      </c>
      <c r="T7278" s="388" t="str">
        <f>IF(_xlfn.IFNA(VLOOKUP(P7278,$AG$3:$AH$83,2,FALSE),"")='11.1'!$D$5,TXM!S7278,"")</f>
        <v/>
      </c>
      <c r="U7278" t="str">
        <f>IFERROR(SMALL($T$5:$T$9000,ROWS($T$5:T7278)),"")</f>
        <v/>
      </c>
    </row>
    <row r="7279" spans="1:21" ht="14.4" customHeight="1" x14ac:dyDescent="0.3">
      <c r="A7279" t="s">
        <v>1639</v>
      </c>
      <c r="D7279" s="388">
        <f>ROWS(C$5:C7279)</f>
        <v>7275</v>
      </c>
      <c r="E7279" s="388" t="str">
        <f>IF(_xlfn.IFNA(VLOOKUP(A7279,$AG$3:$AH$83,2,FALSE),"")='11.1'!$D$5,TXM!D7279,"")</f>
        <v/>
      </c>
      <c r="F7279" t="str">
        <f>IFERROR(SMALL($E$5:$E$9000,ROWS($E$5:E7279)),"")</f>
        <v/>
      </c>
      <c r="I7279" s="371" t="s">
        <v>30</v>
      </c>
      <c r="J7279" t="s">
        <v>1402</v>
      </c>
      <c r="K7279" s="372">
        <v>48910685</v>
      </c>
      <c r="L7279" s="388">
        <f>ROWS(K$5:K7279)</f>
        <v>7275</v>
      </c>
      <c r="M7279" s="388" t="str">
        <f>IF(_xlfn.IFNA(VLOOKUP(I7279,$AG$3:$AH$83,2,FALSE),"")='11.1'!$D$5,TXM!L7279,"")</f>
        <v/>
      </c>
      <c r="N7279" t="str">
        <f>IFERROR(SMALL($M$5:$M$9000,ROWS($M$5:M7279)),"")</f>
        <v/>
      </c>
      <c r="P7279" t="s">
        <v>1639</v>
      </c>
      <c r="S7279" s="388">
        <f>ROWS(R$5:R7279)</f>
        <v>7275</v>
      </c>
      <c r="T7279" s="388" t="str">
        <f>IF(_xlfn.IFNA(VLOOKUP(P7279,$AG$3:$AH$83,2,FALSE),"")='11.1'!$D$5,TXM!S7279,"")</f>
        <v/>
      </c>
      <c r="U7279" t="str">
        <f>IFERROR(SMALL($T$5:$T$9000,ROWS($T$5:T7279)),"")</f>
        <v/>
      </c>
    </row>
    <row r="7280" spans="1:21" ht="14.4" customHeight="1" x14ac:dyDescent="0.3">
      <c r="A7280" t="s">
        <v>1639</v>
      </c>
      <c r="D7280" s="388">
        <f>ROWS(C$5:C7280)</f>
        <v>7276</v>
      </c>
      <c r="E7280" s="388" t="str">
        <f>IF(_xlfn.IFNA(VLOOKUP(A7280,$AG$3:$AH$83,2,FALSE),"")='11.1'!$D$5,TXM!D7280,"")</f>
        <v/>
      </c>
      <c r="F7280" t="str">
        <f>IFERROR(SMALL($E$5:$E$9000,ROWS($E$5:E7280)),"")</f>
        <v/>
      </c>
      <c r="I7280" s="371" t="s">
        <v>30</v>
      </c>
      <c r="J7280" t="s">
        <v>1265</v>
      </c>
      <c r="K7280" s="372">
        <v>46897470</v>
      </c>
      <c r="L7280" s="388">
        <f>ROWS(K$5:K7280)</f>
        <v>7276</v>
      </c>
      <c r="M7280" s="388" t="str">
        <f>IF(_xlfn.IFNA(VLOOKUP(I7280,$AG$3:$AH$83,2,FALSE),"")='11.1'!$D$5,TXM!L7280,"")</f>
        <v/>
      </c>
      <c r="N7280" t="str">
        <f>IFERROR(SMALL($M$5:$M$9000,ROWS($M$5:M7280)),"")</f>
        <v/>
      </c>
      <c r="P7280" t="s">
        <v>1639</v>
      </c>
      <c r="S7280" s="388">
        <f>ROWS(R$5:R7280)</f>
        <v>7276</v>
      </c>
      <c r="T7280" s="388" t="str">
        <f>IF(_xlfn.IFNA(VLOOKUP(P7280,$AG$3:$AH$83,2,FALSE),"")='11.1'!$D$5,TXM!S7280,"")</f>
        <v/>
      </c>
      <c r="U7280" t="str">
        <f>IFERROR(SMALL($T$5:$T$9000,ROWS($T$5:T7280)),"")</f>
        <v/>
      </c>
    </row>
    <row r="7281" spans="1:21" ht="14.4" customHeight="1" x14ac:dyDescent="0.3">
      <c r="A7281" t="s">
        <v>1639</v>
      </c>
      <c r="D7281" s="388">
        <f>ROWS(C$5:C7281)</f>
        <v>7277</v>
      </c>
      <c r="E7281" s="388" t="str">
        <f>IF(_xlfn.IFNA(VLOOKUP(A7281,$AG$3:$AH$83,2,FALSE),"")='11.1'!$D$5,TXM!D7281,"")</f>
        <v/>
      </c>
      <c r="F7281" t="str">
        <f>IFERROR(SMALL($E$5:$E$9000,ROWS($E$5:E7281)),"")</f>
        <v/>
      </c>
      <c r="I7281" s="371" t="s">
        <v>30</v>
      </c>
      <c r="J7281" t="s">
        <v>775</v>
      </c>
      <c r="K7281" s="372">
        <v>45778685</v>
      </c>
      <c r="L7281" s="388">
        <f>ROWS(K$5:K7281)</f>
        <v>7277</v>
      </c>
      <c r="M7281" s="388" t="str">
        <f>IF(_xlfn.IFNA(VLOOKUP(I7281,$AG$3:$AH$83,2,FALSE),"")='11.1'!$D$5,TXM!L7281,"")</f>
        <v/>
      </c>
      <c r="N7281" t="str">
        <f>IFERROR(SMALL($M$5:$M$9000,ROWS($M$5:M7281)),"")</f>
        <v/>
      </c>
      <c r="P7281" t="s">
        <v>1639</v>
      </c>
      <c r="S7281" s="388">
        <f>ROWS(R$5:R7281)</f>
        <v>7277</v>
      </c>
      <c r="T7281" s="388" t="str">
        <f>IF(_xlfn.IFNA(VLOOKUP(P7281,$AG$3:$AH$83,2,FALSE),"")='11.1'!$D$5,TXM!S7281,"")</f>
        <v/>
      </c>
      <c r="U7281" t="str">
        <f>IFERROR(SMALL($T$5:$T$9000,ROWS($T$5:T7281)),"")</f>
        <v/>
      </c>
    </row>
    <row r="7282" spans="1:21" ht="14.4" customHeight="1" x14ac:dyDescent="0.3">
      <c r="A7282" t="s">
        <v>1639</v>
      </c>
      <c r="D7282" s="388">
        <f>ROWS(C$5:C7282)</f>
        <v>7278</v>
      </c>
      <c r="E7282" s="388" t="str">
        <f>IF(_xlfn.IFNA(VLOOKUP(A7282,$AG$3:$AH$83,2,FALSE),"")='11.1'!$D$5,TXM!D7282,"")</f>
        <v/>
      </c>
      <c r="F7282" t="str">
        <f>IFERROR(SMALL($E$5:$E$9000,ROWS($E$5:E7282)),"")</f>
        <v/>
      </c>
      <c r="I7282" s="371" t="s">
        <v>30</v>
      </c>
      <c r="J7282" t="s">
        <v>1318</v>
      </c>
      <c r="K7282" s="372">
        <v>44839011</v>
      </c>
      <c r="L7282" s="388">
        <f>ROWS(K$5:K7282)</f>
        <v>7278</v>
      </c>
      <c r="M7282" s="388" t="str">
        <f>IF(_xlfn.IFNA(VLOOKUP(I7282,$AG$3:$AH$83,2,FALSE),"")='11.1'!$D$5,TXM!L7282,"")</f>
        <v/>
      </c>
      <c r="N7282" t="str">
        <f>IFERROR(SMALL($M$5:$M$9000,ROWS($M$5:M7282)),"")</f>
        <v/>
      </c>
      <c r="P7282" t="s">
        <v>1639</v>
      </c>
      <c r="S7282" s="388">
        <f>ROWS(R$5:R7282)</f>
        <v>7278</v>
      </c>
      <c r="T7282" s="388" t="str">
        <f>IF(_xlfn.IFNA(VLOOKUP(P7282,$AG$3:$AH$83,2,FALSE),"")='11.1'!$D$5,TXM!S7282,"")</f>
        <v/>
      </c>
      <c r="U7282" t="str">
        <f>IFERROR(SMALL($T$5:$T$9000,ROWS($T$5:T7282)),"")</f>
        <v/>
      </c>
    </row>
    <row r="7283" spans="1:21" ht="14.4" customHeight="1" x14ac:dyDescent="0.3">
      <c r="A7283" t="s">
        <v>1639</v>
      </c>
      <c r="D7283" s="388">
        <f>ROWS(C$5:C7283)</f>
        <v>7279</v>
      </c>
      <c r="E7283" s="388" t="str">
        <f>IF(_xlfn.IFNA(VLOOKUP(A7283,$AG$3:$AH$83,2,FALSE),"")='11.1'!$D$5,TXM!D7283,"")</f>
        <v/>
      </c>
      <c r="F7283" t="str">
        <f>IFERROR(SMALL($E$5:$E$9000,ROWS($E$5:E7283)),"")</f>
        <v/>
      </c>
      <c r="I7283" s="371" t="s">
        <v>30</v>
      </c>
      <c r="J7283" t="s">
        <v>999</v>
      </c>
      <c r="K7283" s="372">
        <v>39096855</v>
      </c>
      <c r="L7283" s="388">
        <f>ROWS(K$5:K7283)</f>
        <v>7279</v>
      </c>
      <c r="M7283" s="388" t="str">
        <f>IF(_xlfn.IFNA(VLOOKUP(I7283,$AG$3:$AH$83,2,FALSE),"")='11.1'!$D$5,TXM!L7283,"")</f>
        <v/>
      </c>
      <c r="N7283" t="str">
        <f>IFERROR(SMALL($M$5:$M$9000,ROWS($M$5:M7283)),"")</f>
        <v/>
      </c>
      <c r="P7283" t="s">
        <v>1639</v>
      </c>
      <c r="S7283" s="388">
        <f>ROWS(R$5:R7283)</f>
        <v>7279</v>
      </c>
      <c r="T7283" s="388" t="str">
        <f>IF(_xlfn.IFNA(VLOOKUP(P7283,$AG$3:$AH$83,2,FALSE),"")='11.1'!$D$5,TXM!S7283,"")</f>
        <v/>
      </c>
      <c r="U7283" t="str">
        <f>IFERROR(SMALL($T$5:$T$9000,ROWS($T$5:T7283)),"")</f>
        <v/>
      </c>
    </row>
    <row r="7284" spans="1:21" ht="14.4" customHeight="1" x14ac:dyDescent="0.3">
      <c r="A7284" t="s">
        <v>1639</v>
      </c>
      <c r="D7284" s="388">
        <f>ROWS(C$5:C7284)</f>
        <v>7280</v>
      </c>
      <c r="E7284" s="388" t="str">
        <f>IF(_xlfn.IFNA(VLOOKUP(A7284,$AG$3:$AH$83,2,FALSE),"")='11.1'!$D$5,TXM!D7284,"")</f>
        <v/>
      </c>
      <c r="F7284" t="str">
        <f>IFERROR(SMALL($E$5:$E$9000,ROWS($E$5:E7284)),"")</f>
        <v/>
      </c>
      <c r="I7284" s="371" t="s">
        <v>30</v>
      </c>
      <c r="J7284" t="s">
        <v>104</v>
      </c>
      <c r="K7284" s="372">
        <v>38102368</v>
      </c>
      <c r="L7284" s="388">
        <f>ROWS(K$5:K7284)</f>
        <v>7280</v>
      </c>
      <c r="M7284" s="388" t="str">
        <f>IF(_xlfn.IFNA(VLOOKUP(I7284,$AG$3:$AH$83,2,FALSE),"")='11.1'!$D$5,TXM!L7284,"")</f>
        <v/>
      </c>
      <c r="N7284" t="str">
        <f>IFERROR(SMALL($M$5:$M$9000,ROWS($M$5:M7284)),"")</f>
        <v/>
      </c>
      <c r="P7284" t="s">
        <v>1639</v>
      </c>
      <c r="S7284" s="388">
        <f>ROWS(R$5:R7284)</f>
        <v>7280</v>
      </c>
      <c r="T7284" s="388" t="str">
        <f>IF(_xlfn.IFNA(VLOOKUP(P7284,$AG$3:$AH$83,2,FALSE),"")='11.1'!$D$5,TXM!S7284,"")</f>
        <v/>
      </c>
      <c r="U7284" t="str">
        <f>IFERROR(SMALL($T$5:$T$9000,ROWS($T$5:T7284)),"")</f>
        <v/>
      </c>
    </row>
    <row r="7285" spans="1:21" ht="14.4" customHeight="1" x14ac:dyDescent="0.3">
      <c r="A7285" t="s">
        <v>1639</v>
      </c>
      <c r="D7285" s="388">
        <f>ROWS(C$5:C7285)</f>
        <v>7281</v>
      </c>
      <c r="E7285" s="388" t="str">
        <f>IF(_xlfn.IFNA(VLOOKUP(A7285,$AG$3:$AH$83,2,FALSE),"")='11.1'!$D$5,TXM!D7285,"")</f>
        <v/>
      </c>
      <c r="F7285" t="str">
        <f>IFERROR(SMALL($E$5:$E$9000,ROWS($E$5:E7285)),"")</f>
        <v/>
      </c>
      <c r="I7285" s="371" t="s">
        <v>30</v>
      </c>
      <c r="J7285" t="s">
        <v>777</v>
      </c>
      <c r="K7285" s="372">
        <v>35124427</v>
      </c>
      <c r="L7285" s="388">
        <f>ROWS(K$5:K7285)</f>
        <v>7281</v>
      </c>
      <c r="M7285" s="388" t="str">
        <f>IF(_xlfn.IFNA(VLOOKUP(I7285,$AG$3:$AH$83,2,FALSE),"")='11.1'!$D$5,TXM!L7285,"")</f>
        <v/>
      </c>
      <c r="N7285" t="str">
        <f>IFERROR(SMALL($M$5:$M$9000,ROWS($M$5:M7285)),"")</f>
        <v/>
      </c>
      <c r="P7285" t="s">
        <v>1639</v>
      </c>
      <c r="S7285" s="388">
        <f>ROWS(R$5:R7285)</f>
        <v>7281</v>
      </c>
      <c r="T7285" s="388" t="str">
        <f>IF(_xlfn.IFNA(VLOOKUP(P7285,$AG$3:$AH$83,2,FALSE),"")='11.1'!$D$5,TXM!S7285,"")</f>
        <v/>
      </c>
      <c r="U7285" t="str">
        <f>IFERROR(SMALL($T$5:$T$9000,ROWS($T$5:T7285)),"")</f>
        <v/>
      </c>
    </row>
    <row r="7286" spans="1:21" ht="14.4" customHeight="1" x14ac:dyDescent="0.3">
      <c r="A7286" t="s">
        <v>1639</v>
      </c>
      <c r="D7286" s="388">
        <f>ROWS(C$5:C7286)</f>
        <v>7282</v>
      </c>
      <c r="E7286" s="388" t="str">
        <f>IF(_xlfn.IFNA(VLOOKUP(A7286,$AG$3:$AH$83,2,FALSE),"")='11.1'!$D$5,TXM!D7286,"")</f>
        <v/>
      </c>
      <c r="F7286" t="str">
        <f>IFERROR(SMALL($E$5:$E$9000,ROWS($E$5:E7286)),"")</f>
        <v/>
      </c>
      <c r="I7286" s="371" t="s">
        <v>30</v>
      </c>
      <c r="J7286" t="s">
        <v>1001</v>
      </c>
      <c r="K7286" s="372">
        <v>31964089</v>
      </c>
      <c r="L7286" s="388">
        <f>ROWS(K$5:K7286)</f>
        <v>7282</v>
      </c>
      <c r="M7286" s="388" t="str">
        <f>IF(_xlfn.IFNA(VLOOKUP(I7286,$AG$3:$AH$83,2,FALSE),"")='11.1'!$D$5,TXM!L7286,"")</f>
        <v/>
      </c>
      <c r="N7286" t="str">
        <f>IFERROR(SMALL($M$5:$M$9000,ROWS($M$5:M7286)),"")</f>
        <v/>
      </c>
      <c r="P7286" t="s">
        <v>1639</v>
      </c>
      <c r="S7286" s="388">
        <f>ROWS(R$5:R7286)</f>
        <v>7282</v>
      </c>
      <c r="T7286" s="388" t="str">
        <f>IF(_xlfn.IFNA(VLOOKUP(P7286,$AG$3:$AH$83,2,FALSE),"")='11.1'!$D$5,TXM!S7286,"")</f>
        <v/>
      </c>
      <c r="U7286" t="str">
        <f>IFERROR(SMALL($T$5:$T$9000,ROWS($T$5:T7286)),"")</f>
        <v/>
      </c>
    </row>
    <row r="7287" spans="1:21" ht="14.4" customHeight="1" x14ac:dyDescent="0.3">
      <c r="A7287" t="s">
        <v>1639</v>
      </c>
      <c r="D7287" s="388">
        <f>ROWS(C$5:C7287)</f>
        <v>7283</v>
      </c>
      <c r="E7287" s="388" t="str">
        <f>IF(_xlfn.IFNA(VLOOKUP(A7287,$AG$3:$AH$83,2,FALSE),"")='11.1'!$D$5,TXM!D7287,"")</f>
        <v/>
      </c>
      <c r="F7287" t="str">
        <f>IFERROR(SMALL($E$5:$E$9000,ROWS($E$5:E7287)),"")</f>
        <v/>
      </c>
      <c r="I7287" s="371" t="s">
        <v>30</v>
      </c>
      <c r="J7287" t="s">
        <v>1006</v>
      </c>
      <c r="K7287" s="372">
        <v>27744924</v>
      </c>
      <c r="L7287" s="388">
        <f>ROWS(K$5:K7287)</f>
        <v>7283</v>
      </c>
      <c r="M7287" s="388" t="str">
        <f>IF(_xlfn.IFNA(VLOOKUP(I7287,$AG$3:$AH$83,2,FALSE),"")='11.1'!$D$5,TXM!L7287,"")</f>
        <v/>
      </c>
      <c r="N7287" t="str">
        <f>IFERROR(SMALL($M$5:$M$9000,ROWS($M$5:M7287)),"")</f>
        <v/>
      </c>
      <c r="P7287" t="s">
        <v>1639</v>
      </c>
      <c r="S7287" s="388">
        <f>ROWS(R$5:R7287)</f>
        <v>7283</v>
      </c>
      <c r="T7287" s="388" t="str">
        <f>IF(_xlfn.IFNA(VLOOKUP(P7287,$AG$3:$AH$83,2,FALSE),"")='11.1'!$D$5,TXM!S7287,"")</f>
        <v/>
      </c>
      <c r="U7287" t="str">
        <f>IFERROR(SMALL($T$5:$T$9000,ROWS($T$5:T7287)),"")</f>
        <v/>
      </c>
    </row>
    <row r="7288" spans="1:21" ht="14.4" customHeight="1" x14ac:dyDescent="0.3">
      <c r="A7288" t="s">
        <v>1639</v>
      </c>
      <c r="D7288" s="388">
        <f>ROWS(C$5:C7288)</f>
        <v>7284</v>
      </c>
      <c r="E7288" s="388" t="str">
        <f>IF(_xlfn.IFNA(VLOOKUP(A7288,$AG$3:$AH$83,2,FALSE),"")='11.1'!$D$5,TXM!D7288,"")</f>
        <v/>
      </c>
      <c r="F7288" t="str">
        <f>IFERROR(SMALL($E$5:$E$9000,ROWS($E$5:E7288)),"")</f>
        <v/>
      </c>
      <c r="I7288" s="371" t="s">
        <v>30</v>
      </c>
      <c r="J7288" t="s">
        <v>795</v>
      </c>
      <c r="K7288" s="372">
        <v>22333959</v>
      </c>
      <c r="L7288" s="388">
        <f>ROWS(K$5:K7288)</f>
        <v>7284</v>
      </c>
      <c r="M7288" s="388" t="str">
        <f>IF(_xlfn.IFNA(VLOOKUP(I7288,$AG$3:$AH$83,2,FALSE),"")='11.1'!$D$5,TXM!L7288,"")</f>
        <v/>
      </c>
      <c r="N7288" t="str">
        <f>IFERROR(SMALL($M$5:$M$9000,ROWS($M$5:M7288)),"")</f>
        <v/>
      </c>
      <c r="P7288" t="s">
        <v>1639</v>
      </c>
      <c r="S7288" s="388">
        <f>ROWS(R$5:R7288)</f>
        <v>7284</v>
      </c>
      <c r="T7288" s="388" t="str">
        <f>IF(_xlfn.IFNA(VLOOKUP(P7288,$AG$3:$AH$83,2,FALSE),"")='11.1'!$D$5,TXM!S7288,"")</f>
        <v/>
      </c>
      <c r="U7288" t="str">
        <f>IFERROR(SMALL($T$5:$T$9000,ROWS($T$5:T7288)),"")</f>
        <v/>
      </c>
    </row>
    <row r="7289" spans="1:21" ht="14.4" customHeight="1" x14ac:dyDescent="0.3">
      <c r="A7289" t="s">
        <v>1639</v>
      </c>
      <c r="D7289" s="388">
        <f>ROWS(C$5:C7289)</f>
        <v>7285</v>
      </c>
      <c r="E7289" s="388" t="str">
        <f>IF(_xlfn.IFNA(VLOOKUP(A7289,$AG$3:$AH$83,2,FALSE),"")='11.1'!$D$5,TXM!D7289,"")</f>
        <v/>
      </c>
      <c r="F7289" t="str">
        <f>IFERROR(SMALL($E$5:$E$9000,ROWS($E$5:E7289)),"")</f>
        <v/>
      </c>
      <c r="I7289" s="371" t="s">
        <v>30</v>
      </c>
      <c r="J7289" t="s">
        <v>787</v>
      </c>
      <c r="K7289" s="372">
        <v>21071269</v>
      </c>
      <c r="L7289" s="388">
        <f>ROWS(K$5:K7289)</f>
        <v>7285</v>
      </c>
      <c r="M7289" s="388" t="str">
        <f>IF(_xlfn.IFNA(VLOOKUP(I7289,$AG$3:$AH$83,2,FALSE),"")='11.1'!$D$5,TXM!L7289,"")</f>
        <v/>
      </c>
      <c r="N7289" t="str">
        <f>IFERROR(SMALL($M$5:$M$9000,ROWS($M$5:M7289)),"")</f>
        <v/>
      </c>
      <c r="P7289" t="s">
        <v>1639</v>
      </c>
      <c r="S7289" s="388">
        <f>ROWS(R$5:R7289)</f>
        <v>7285</v>
      </c>
      <c r="T7289" s="388" t="str">
        <f>IF(_xlfn.IFNA(VLOOKUP(P7289,$AG$3:$AH$83,2,FALSE),"")='11.1'!$D$5,TXM!S7289,"")</f>
        <v/>
      </c>
      <c r="U7289" t="str">
        <f>IFERROR(SMALL($T$5:$T$9000,ROWS($T$5:T7289)),"")</f>
        <v/>
      </c>
    </row>
    <row r="7290" spans="1:21" ht="14.4" customHeight="1" x14ac:dyDescent="0.3">
      <c r="A7290" t="s">
        <v>1639</v>
      </c>
      <c r="D7290" s="388">
        <f>ROWS(C$5:C7290)</f>
        <v>7286</v>
      </c>
      <c r="E7290" s="388" t="str">
        <f>IF(_xlfn.IFNA(VLOOKUP(A7290,$AG$3:$AH$83,2,FALSE),"")='11.1'!$D$5,TXM!D7290,"")</f>
        <v/>
      </c>
      <c r="F7290" t="str">
        <f>IFERROR(SMALL($E$5:$E$9000,ROWS($E$5:E7290)),"")</f>
        <v/>
      </c>
      <c r="I7290" s="371" t="s">
        <v>30</v>
      </c>
      <c r="J7290" t="s">
        <v>861</v>
      </c>
      <c r="K7290" s="372">
        <v>15082475</v>
      </c>
      <c r="L7290" s="388">
        <f>ROWS(K$5:K7290)</f>
        <v>7286</v>
      </c>
      <c r="M7290" s="388" t="str">
        <f>IF(_xlfn.IFNA(VLOOKUP(I7290,$AG$3:$AH$83,2,FALSE),"")='11.1'!$D$5,TXM!L7290,"")</f>
        <v/>
      </c>
      <c r="N7290" t="str">
        <f>IFERROR(SMALL($M$5:$M$9000,ROWS($M$5:M7290)),"")</f>
        <v/>
      </c>
      <c r="P7290" t="s">
        <v>1639</v>
      </c>
      <c r="S7290" s="388">
        <f>ROWS(R$5:R7290)</f>
        <v>7286</v>
      </c>
      <c r="T7290" s="388" t="str">
        <f>IF(_xlfn.IFNA(VLOOKUP(P7290,$AG$3:$AH$83,2,FALSE),"")='11.1'!$D$5,TXM!S7290,"")</f>
        <v/>
      </c>
      <c r="U7290" t="str">
        <f>IFERROR(SMALL($T$5:$T$9000,ROWS($T$5:T7290)),"")</f>
        <v/>
      </c>
    </row>
    <row r="7291" spans="1:21" ht="14.4" customHeight="1" x14ac:dyDescent="0.3">
      <c r="A7291" t="s">
        <v>1639</v>
      </c>
      <c r="D7291" s="388">
        <f>ROWS(C$5:C7291)</f>
        <v>7287</v>
      </c>
      <c r="E7291" s="388" t="str">
        <f>IF(_xlfn.IFNA(VLOOKUP(A7291,$AG$3:$AH$83,2,FALSE),"")='11.1'!$D$5,TXM!D7291,"")</f>
        <v/>
      </c>
      <c r="F7291" t="str">
        <f>IFERROR(SMALL($E$5:$E$9000,ROWS($E$5:E7291)),"")</f>
        <v/>
      </c>
      <c r="I7291" s="371" t="s">
        <v>30</v>
      </c>
      <c r="J7291" t="s">
        <v>97</v>
      </c>
      <c r="K7291" s="372">
        <v>14205519</v>
      </c>
      <c r="L7291" s="388">
        <f>ROWS(K$5:K7291)</f>
        <v>7287</v>
      </c>
      <c r="M7291" s="388" t="str">
        <f>IF(_xlfn.IFNA(VLOOKUP(I7291,$AG$3:$AH$83,2,FALSE),"")='11.1'!$D$5,TXM!L7291,"")</f>
        <v/>
      </c>
      <c r="N7291" t="str">
        <f>IFERROR(SMALL($M$5:$M$9000,ROWS($M$5:M7291)),"")</f>
        <v/>
      </c>
      <c r="P7291" t="s">
        <v>1639</v>
      </c>
      <c r="S7291" s="388">
        <f>ROWS(R$5:R7291)</f>
        <v>7287</v>
      </c>
      <c r="T7291" s="388" t="str">
        <f>IF(_xlfn.IFNA(VLOOKUP(P7291,$AG$3:$AH$83,2,FALSE),"")='11.1'!$D$5,TXM!S7291,"")</f>
        <v/>
      </c>
      <c r="U7291" t="str">
        <f>IFERROR(SMALL($T$5:$T$9000,ROWS($T$5:T7291)),"")</f>
        <v/>
      </c>
    </row>
    <row r="7292" spans="1:21" ht="14.4" customHeight="1" x14ac:dyDescent="0.3">
      <c r="A7292" t="s">
        <v>1639</v>
      </c>
      <c r="D7292" s="388">
        <f>ROWS(C$5:C7292)</f>
        <v>7288</v>
      </c>
      <c r="E7292" s="388" t="str">
        <f>IF(_xlfn.IFNA(VLOOKUP(A7292,$AG$3:$AH$83,2,FALSE),"")='11.1'!$D$5,TXM!D7292,"")</f>
        <v/>
      </c>
      <c r="F7292" t="str">
        <f>IFERROR(SMALL($E$5:$E$9000,ROWS($E$5:E7292)),"")</f>
        <v/>
      </c>
      <c r="I7292" s="371" t="s">
        <v>30</v>
      </c>
      <c r="J7292" t="s">
        <v>809</v>
      </c>
      <c r="K7292" s="372">
        <v>13120415</v>
      </c>
      <c r="L7292" s="388">
        <f>ROWS(K$5:K7292)</f>
        <v>7288</v>
      </c>
      <c r="M7292" s="388" t="str">
        <f>IF(_xlfn.IFNA(VLOOKUP(I7292,$AG$3:$AH$83,2,FALSE),"")='11.1'!$D$5,TXM!L7292,"")</f>
        <v/>
      </c>
      <c r="N7292" t="str">
        <f>IFERROR(SMALL($M$5:$M$9000,ROWS($M$5:M7292)),"")</f>
        <v/>
      </c>
      <c r="P7292" t="s">
        <v>1639</v>
      </c>
      <c r="S7292" s="388">
        <f>ROWS(R$5:R7292)</f>
        <v>7288</v>
      </c>
      <c r="T7292" s="388" t="str">
        <f>IF(_xlfn.IFNA(VLOOKUP(P7292,$AG$3:$AH$83,2,FALSE),"")='11.1'!$D$5,TXM!S7292,"")</f>
        <v/>
      </c>
      <c r="U7292" t="str">
        <f>IFERROR(SMALL($T$5:$T$9000,ROWS($T$5:T7292)),"")</f>
        <v/>
      </c>
    </row>
    <row r="7293" spans="1:21" ht="14.4" customHeight="1" x14ac:dyDescent="0.3">
      <c r="A7293" t="s">
        <v>1639</v>
      </c>
      <c r="D7293" s="388">
        <f>ROWS(C$5:C7293)</f>
        <v>7289</v>
      </c>
      <c r="E7293" s="388" t="str">
        <f>IF(_xlfn.IFNA(VLOOKUP(A7293,$AG$3:$AH$83,2,FALSE),"")='11.1'!$D$5,TXM!D7293,"")</f>
        <v/>
      </c>
      <c r="F7293" t="str">
        <f>IFERROR(SMALL($E$5:$E$9000,ROWS($E$5:E7293)),"")</f>
        <v/>
      </c>
      <c r="I7293" s="371" t="s">
        <v>30</v>
      </c>
      <c r="J7293" t="s">
        <v>855</v>
      </c>
      <c r="K7293" s="372">
        <v>11554406</v>
      </c>
      <c r="L7293" s="388">
        <f>ROWS(K$5:K7293)</f>
        <v>7289</v>
      </c>
      <c r="M7293" s="388" t="str">
        <f>IF(_xlfn.IFNA(VLOOKUP(I7293,$AG$3:$AH$83,2,FALSE),"")='11.1'!$D$5,TXM!L7293,"")</f>
        <v/>
      </c>
      <c r="N7293" t="str">
        <f>IFERROR(SMALL($M$5:$M$9000,ROWS($M$5:M7293)),"")</f>
        <v/>
      </c>
      <c r="P7293" t="s">
        <v>1639</v>
      </c>
      <c r="S7293" s="388">
        <f>ROWS(R$5:R7293)</f>
        <v>7289</v>
      </c>
      <c r="T7293" s="388" t="str">
        <f>IF(_xlfn.IFNA(VLOOKUP(P7293,$AG$3:$AH$83,2,FALSE),"")='11.1'!$D$5,TXM!S7293,"")</f>
        <v/>
      </c>
      <c r="U7293" t="str">
        <f>IFERROR(SMALL($T$5:$T$9000,ROWS($T$5:T7293)),"")</f>
        <v/>
      </c>
    </row>
    <row r="7294" spans="1:21" ht="14.4" customHeight="1" x14ac:dyDescent="0.3">
      <c r="A7294" t="s">
        <v>1639</v>
      </c>
      <c r="D7294" s="388">
        <f>ROWS(C$5:C7294)</f>
        <v>7290</v>
      </c>
      <c r="E7294" s="388" t="str">
        <f>IF(_xlfn.IFNA(VLOOKUP(A7294,$AG$3:$AH$83,2,FALSE),"")='11.1'!$D$5,TXM!D7294,"")</f>
        <v/>
      </c>
      <c r="F7294" t="str">
        <f>IFERROR(SMALL($E$5:$E$9000,ROWS($E$5:E7294)),"")</f>
        <v/>
      </c>
      <c r="I7294" s="371" t="s">
        <v>30</v>
      </c>
      <c r="J7294" t="s">
        <v>813</v>
      </c>
      <c r="K7294" s="372">
        <v>10898821</v>
      </c>
      <c r="L7294" s="388">
        <f>ROWS(K$5:K7294)</f>
        <v>7290</v>
      </c>
      <c r="M7294" s="388" t="str">
        <f>IF(_xlfn.IFNA(VLOOKUP(I7294,$AG$3:$AH$83,2,FALSE),"")='11.1'!$D$5,TXM!L7294,"")</f>
        <v/>
      </c>
      <c r="N7294" t="str">
        <f>IFERROR(SMALL($M$5:$M$9000,ROWS($M$5:M7294)),"")</f>
        <v/>
      </c>
      <c r="P7294" t="s">
        <v>1639</v>
      </c>
      <c r="S7294" s="388">
        <f>ROWS(R$5:R7294)</f>
        <v>7290</v>
      </c>
      <c r="T7294" s="388" t="str">
        <f>IF(_xlfn.IFNA(VLOOKUP(P7294,$AG$3:$AH$83,2,FALSE),"")='11.1'!$D$5,TXM!S7294,"")</f>
        <v/>
      </c>
      <c r="U7294" t="str">
        <f>IFERROR(SMALL($T$5:$T$9000,ROWS($T$5:T7294)),"")</f>
        <v/>
      </c>
    </row>
    <row r="7295" spans="1:21" ht="14.4" customHeight="1" x14ac:dyDescent="0.3">
      <c r="A7295" t="s">
        <v>1639</v>
      </c>
      <c r="D7295" s="388">
        <f>ROWS(C$5:C7295)</f>
        <v>7291</v>
      </c>
      <c r="E7295" s="388" t="str">
        <f>IF(_xlfn.IFNA(VLOOKUP(A7295,$AG$3:$AH$83,2,FALSE),"")='11.1'!$D$5,TXM!D7295,"")</f>
        <v/>
      </c>
      <c r="F7295" t="str">
        <f>IFERROR(SMALL($E$5:$E$9000,ROWS($E$5:E7295)),"")</f>
        <v/>
      </c>
      <c r="I7295" s="371" t="s">
        <v>30</v>
      </c>
      <c r="J7295" t="s">
        <v>93</v>
      </c>
      <c r="K7295" s="372">
        <v>10813993</v>
      </c>
      <c r="L7295" s="388">
        <f>ROWS(K$5:K7295)</f>
        <v>7291</v>
      </c>
      <c r="M7295" s="388" t="str">
        <f>IF(_xlfn.IFNA(VLOOKUP(I7295,$AG$3:$AH$83,2,FALSE),"")='11.1'!$D$5,TXM!L7295,"")</f>
        <v/>
      </c>
      <c r="N7295" t="str">
        <f>IFERROR(SMALL($M$5:$M$9000,ROWS($M$5:M7295)),"")</f>
        <v/>
      </c>
      <c r="P7295" t="s">
        <v>1639</v>
      </c>
      <c r="S7295" s="388">
        <f>ROWS(R$5:R7295)</f>
        <v>7291</v>
      </c>
      <c r="T7295" s="388" t="str">
        <f>IF(_xlfn.IFNA(VLOOKUP(P7295,$AG$3:$AH$83,2,FALSE),"")='11.1'!$D$5,TXM!S7295,"")</f>
        <v/>
      </c>
      <c r="U7295" t="str">
        <f>IFERROR(SMALL($T$5:$T$9000,ROWS($T$5:T7295)),"")</f>
        <v/>
      </c>
    </row>
    <row r="7296" spans="1:21" ht="14.4" customHeight="1" x14ac:dyDescent="0.3">
      <c r="A7296" t="s">
        <v>1639</v>
      </c>
      <c r="D7296" s="388">
        <f>ROWS(C$5:C7296)</f>
        <v>7292</v>
      </c>
      <c r="E7296" s="388" t="str">
        <f>IF(_xlfn.IFNA(VLOOKUP(A7296,$AG$3:$AH$83,2,FALSE),"")='11.1'!$D$5,TXM!D7296,"")</f>
        <v/>
      </c>
      <c r="F7296" t="str">
        <f>IFERROR(SMALL($E$5:$E$9000,ROWS($E$5:E7296)),"")</f>
        <v/>
      </c>
      <c r="I7296" s="371" t="s">
        <v>30</v>
      </c>
      <c r="J7296" t="s">
        <v>781</v>
      </c>
      <c r="K7296" s="372">
        <v>9939325</v>
      </c>
      <c r="L7296" s="388">
        <f>ROWS(K$5:K7296)</f>
        <v>7292</v>
      </c>
      <c r="M7296" s="388" t="str">
        <f>IF(_xlfn.IFNA(VLOOKUP(I7296,$AG$3:$AH$83,2,FALSE),"")='11.1'!$D$5,TXM!L7296,"")</f>
        <v/>
      </c>
      <c r="N7296" t="str">
        <f>IFERROR(SMALL($M$5:$M$9000,ROWS($M$5:M7296)),"")</f>
        <v/>
      </c>
      <c r="P7296" t="s">
        <v>1639</v>
      </c>
      <c r="S7296" s="388">
        <f>ROWS(R$5:R7296)</f>
        <v>7292</v>
      </c>
      <c r="T7296" s="388" t="str">
        <f>IF(_xlfn.IFNA(VLOOKUP(P7296,$AG$3:$AH$83,2,FALSE),"")='11.1'!$D$5,TXM!S7296,"")</f>
        <v/>
      </c>
      <c r="U7296" t="str">
        <f>IFERROR(SMALL($T$5:$T$9000,ROWS($T$5:T7296)),"")</f>
        <v/>
      </c>
    </row>
    <row r="7297" spans="1:21" ht="14.4" customHeight="1" x14ac:dyDescent="0.3">
      <c r="A7297" t="s">
        <v>1639</v>
      </c>
      <c r="D7297" s="388">
        <f>ROWS(C$5:C7297)</f>
        <v>7293</v>
      </c>
      <c r="E7297" s="388" t="str">
        <f>IF(_xlfn.IFNA(VLOOKUP(A7297,$AG$3:$AH$83,2,FALSE),"")='11.1'!$D$5,TXM!D7297,"")</f>
        <v/>
      </c>
      <c r="F7297" t="str">
        <f>IFERROR(SMALL($E$5:$E$9000,ROWS($E$5:E7297)),"")</f>
        <v/>
      </c>
      <c r="I7297" s="371" t="s">
        <v>30</v>
      </c>
      <c r="J7297" t="s">
        <v>805</v>
      </c>
      <c r="K7297" s="372">
        <v>8628832</v>
      </c>
      <c r="L7297" s="388">
        <f>ROWS(K$5:K7297)</f>
        <v>7293</v>
      </c>
      <c r="M7297" s="388" t="str">
        <f>IF(_xlfn.IFNA(VLOOKUP(I7297,$AG$3:$AH$83,2,FALSE),"")='11.1'!$D$5,TXM!L7297,"")</f>
        <v/>
      </c>
      <c r="N7297" t="str">
        <f>IFERROR(SMALL($M$5:$M$9000,ROWS($M$5:M7297)),"")</f>
        <v/>
      </c>
      <c r="P7297" t="s">
        <v>1639</v>
      </c>
      <c r="S7297" s="388">
        <f>ROWS(R$5:R7297)</f>
        <v>7293</v>
      </c>
      <c r="T7297" s="388" t="str">
        <f>IF(_xlfn.IFNA(VLOOKUP(P7297,$AG$3:$AH$83,2,FALSE),"")='11.1'!$D$5,TXM!S7297,"")</f>
        <v/>
      </c>
      <c r="U7297" t="str">
        <f>IFERROR(SMALL($T$5:$T$9000,ROWS($T$5:T7297)),"")</f>
        <v/>
      </c>
    </row>
    <row r="7298" spans="1:21" ht="14.4" customHeight="1" x14ac:dyDescent="0.3">
      <c r="A7298" t="s">
        <v>1639</v>
      </c>
      <c r="D7298" s="388">
        <f>ROWS(C$5:C7298)</f>
        <v>7294</v>
      </c>
      <c r="E7298" s="388" t="str">
        <f>IF(_xlfn.IFNA(VLOOKUP(A7298,$AG$3:$AH$83,2,FALSE),"")='11.1'!$D$5,TXM!D7298,"")</f>
        <v/>
      </c>
      <c r="F7298" t="str">
        <f>IFERROR(SMALL($E$5:$E$9000,ROWS($E$5:E7298)),"")</f>
        <v/>
      </c>
      <c r="I7298" s="371" t="s">
        <v>30</v>
      </c>
      <c r="J7298" t="s">
        <v>773</v>
      </c>
      <c r="K7298" s="372">
        <v>8419533</v>
      </c>
      <c r="L7298" s="388">
        <f>ROWS(K$5:K7298)</f>
        <v>7294</v>
      </c>
      <c r="M7298" s="388" t="str">
        <f>IF(_xlfn.IFNA(VLOOKUP(I7298,$AG$3:$AH$83,2,FALSE),"")='11.1'!$D$5,TXM!L7298,"")</f>
        <v/>
      </c>
      <c r="N7298" t="str">
        <f>IFERROR(SMALL($M$5:$M$9000,ROWS($M$5:M7298)),"")</f>
        <v/>
      </c>
      <c r="P7298" t="s">
        <v>1639</v>
      </c>
      <c r="S7298" s="388">
        <f>ROWS(R$5:R7298)</f>
        <v>7294</v>
      </c>
      <c r="T7298" s="388" t="str">
        <f>IF(_xlfn.IFNA(VLOOKUP(P7298,$AG$3:$AH$83,2,FALSE),"")='11.1'!$D$5,TXM!S7298,"")</f>
        <v/>
      </c>
      <c r="U7298" t="str">
        <f>IFERROR(SMALL($T$5:$T$9000,ROWS($T$5:T7298)),"")</f>
        <v/>
      </c>
    </row>
    <row r="7299" spans="1:21" ht="14.4" customHeight="1" x14ac:dyDescent="0.3">
      <c r="A7299" t="s">
        <v>1639</v>
      </c>
      <c r="D7299" s="388">
        <f>ROWS(C$5:C7299)</f>
        <v>7295</v>
      </c>
      <c r="E7299" s="388" t="str">
        <f>IF(_xlfn.IFNA(VLOOKUP(A7299,$AG$3:$AH$83,2,FALSE),"")='11.1'!$D$5,TXM!D7299,"")</f>
        <v/>
      </c>
      <c r="F7299" t="str">
        <f>IFERROR(SMALL($E$5:$E$9000,ROWS($E$5:E7299)),"")</f>
        <v/>
      </c>
      <c r="I7299" s="371" t="s">
        <v>30</v>
      </c>
      <c r="J7299" t="s">
        <v>98</v>
      </c>
      <c r="K7299" s="372">
        <v>7263144</v>
      </c>
      <c r="L7299" s="388">
        <f>ROWS(K$5:K7299)</f>
        <v>7295</v>
      </c>
      <c r="M7299" s="388" t="str">
        <f>IF(_xlfn.IFNA(VLOOKUP(I7299,$AG$3:$AH$83,2,FALSE),"")='11.1'!$D$5,TXM!L7299,"")</f>
        <v/>
      </c>
      <c r="N7299" t="str">
        <f>IFERROR(SMALL($M$5:$M$9000,ROWS($M$5:M7299)),"")</f>
        <v/>
      </c>
      <c r="P7299" t="s">
        <v>1639</v>
      </c>
      <c r="S7299" s="388">
        <f>ROWS(R$5:R7299)</f>
        <v>7295</v>
      </c>
      <c r="T7299" s="388" t="str">
        <f>IF(_xlfn.IFNA(VLOOKUP(P7299,$AG$3:$AH$83,2,FALSE),"")='11.1'!$D$5,TXM!S7299,"")</f>
        <v/>
      </c>
      <c r="U7299" t="str">
        <f>IFERROR(SMALL($T$5:$T$9000,ROWS($T$5:T7299)),"")</f>
        <v/>
      </c>
    </row>
    <row r="7300" spans="1:21" ht="14.4" customHeight="1" x14ac:dyDescent="0.3">
      <c r="A7300" t="s">
        <v>1639</v>
      </c>
      <c r="D7300" s="388">
        <f>ROWS(C$5:C7300)</f>
        <v>7296</v>
      </c>
      <c r="E7300" s="388" t="str">
        <f>IF(_xlfn.IFNA(VLOOKUP(A7300,$AG$3:$AH$83,2,FALSE),"")='11.1'!$D$5,TXM!D7300,"")</f>
        <v/>
      </c>
      <c r="F7300" t="str">
        <f>IFERROR(SMALL($E$5:$E$9000,ROWS($E$5:E7300)),"")</f>
        <v/>
      </c>
      <c r="I7300" s="371" t="s">
        <v>30</v>
      </c>
      <c r="J7300" t="s">
        <v>859</v>
      </c>
      <c r="K7300" s="372">
        <v>4983810</v>
      </c>
      <c r="L7300" s="388">
        <f>ROWS(K$5:K7300)</f>
        <v>7296</v>
      </c>
      <c r="M7300" s="388" t="str">
        <f>IF(_xlfn.IFNA(VLOOKUP(I7300,$AG$3:$AH$83,2,FALSE),"")='11.1'!$D$5,TXM!L7300,"")</f>
        <v/>
      </c>
      <c r="N7300" t="str">
        <f>IFERROR(SMALL($M$5:$M$9000,ROWS($M$5:M7300)),"")</f>
        <v/>
      </c>
      <c r="P7300" t="s">
        <v>1639</v>
      </c>
      <c r="S7300" s="388">
        <f>ROWS(R$5:R7300)</f>
        <v>7296</v>
      </c>
      <c r="T7300" s="388" t="str">
        <f>IF(_xlfn.IFNA(VLOOKUP(P7300,$AG$3:$AH$83,2,FALSE),"")='11.1'!$D$5,TXM!S7300,"")</f>
        <v/>
      </c>
      <c r="U7300" t="str">
        <f>IFERROR(SMALL($T$5:$T$9000,ROWS($T$5:T7300)),"")</f>
        <v/>
      </c>
    </row>
    <row r="7301" spans="1:21" ht="14.4" customHeight="1" x14ac:dyDescent="0.3">
      <c r="A7301" t="s">
        <v>1639</v>
      </c>
      <c r="D7301" s="388">
        <f>ROWS(C$5:C7301)</f>
        <v>7297</v>
      </c>
      <c r="E7301" s="388" t="str">
        <f>IF(_xlfn.IFNA(VLOOKUP(A7301,$AG$3:$AH$83,2,FALSE),"")='11.1'!$D$5,TXM!D7301,"")</f>
        <v/>
      </c>
      <c r="F7301" t="str">
        <f>IFERROR(SMALL($E$5:$E$9000,ROWS($E$5:E7301)),"")</f>
        <v/>
      </c>
      <c r="I7301" s="371" t="s">
        <v>30</v>
      </c>
      <c r="J7301" t="s">
        <v>833</v>
      </c>
      <c r="K7301" s="372">
        <v>4846818</v>
      </c>
      <c r="L7301" s="388">
        <f>ROWS(K$5:K7301)</f>
        <v>7297</v>
      </c>
      <c r="M7301" s="388" t="str">
        <f>IF(_xlfn.IFNA(VLOOKUP(I7301,$AG$3:$AH$83,2,FALSE),"")='11.1'!$D$5,TXM!L7301,"")</f>
        <v/>
      </c>
      <c r="N7301" t="str">
        <f>IFERROR(SMALL($M$5:$M$9000,ROWS($M$5:M7301)),"")</f>
        <v/>
      </c>
      <c r="P7301" t="s">
        <v>1639</v>
      </c>
      <c r="S7301" s="388">
        <f>ROWS(R$5:R7301)</f>
        <v>7297</v>
      </c>
      <c r="T7301" s="388" t="str">
        <f>IF(_xlfn.IFNA(VLOOKUP(P7301,$AG$3:$AH$83,2,FALSE),"")='11.1'!$D$5,TXM!S7301,"")</f>
        <v/>
      </c>
      <c r="U7301" t="str">
        <f>IFERROR(SMALL($T$5:$T$9000,ROWS($T$5:T7301)),"")</f>
        <v/>
      </c>
    </row>
    <row r="7302" spans="1:21" ht="14.4" customHeight="1" x14ac:dyDescent="0.3">
      <c r="A7302" t="s">
        <v>1639</v>
      </c>
      <c r="D7302" s="388">
        <f>ROWS(C$5:C7302)</f>
        <v>7298</v>
      </c>
      <c r="E7302" s="388" t="str">
        <f>IF(_xlfn.IFNA(VLOOKUP(A7302,$AG$3:$AH$83,2,FALSE),"")='11.1'!$D$5,TXM!D7302,"")</f>
        <v/>
      </c>
      <c r="F7302" t="str">
        <f>IFERROR(SMALL($E$5:$E$9000,ROWS($E$5:E7302)),"")</f>
        <v/>
      </c>
      <c r="I7302" s="371" t="s">
        <v>30</v>
      </c>
      <c r="J7302" t="s">
        <v>829</v>
      </c>
      <c r="K7302" s="372">
        <v>4232331</v>
      </c>
      <c r="L7302" s="388">
        <f>ROWS(K$5:K7302)</f>
        <v>7298</v>
      </c>
      <c r="M7302" s="388" t="str">
        <f>IF(_xlfn.IFNA(VLOOKUP(I7302,$AG$3:$AH$83,2,FALSE),"")='11.1'!$D$5,TXM!L7302,"")</f>
        <v/>
      </c>
      <c r="N7302" t="str">
        <f>IFERROR(SMALL($M$5:$M$9000,ROWS($M$5:M7302)),"")</f>
        <v/>
      </c>
      <c r="P7302" t="s">
        <v>1639</v>
      </c>
      <c r="S7302" s="388">
        <f>ROWS(R$5:R7302)</f>
        <v>7298</v>
      </c>
      <c r="T7302" s="388" t="str">
        <f>IF(_xlfn.IFNA(VLOOKUP(P7302,$AG$3:$AH$83,2,FALSE),"")='11.1'!$D$5,TXM!S7302,"")</f>
        <v/>
      </c>
      <c r="U7302" t="str">
        <f>IFERROR(SMALL($T$5:$T$9000,ROWS($T$5:T7302)),"")</f>
        <v/>
      </c>
    </row>
    <row r="7303" spans="1:21" ht="14.4" customHeight="1" x14ac:dyDescent="0.3">
      <c r="A7303" t="s">
        <v>1639</v>
      </c>
      <c r="D7303" s="388">
        <f>ROWS(C$5:C7303)</f>
        <v>7299</v>
      </c>
      <c r="E7303" s="388" t="str">
        <f>IF(_xlfn.IFNA(VLOOKUP(A7303,$AG$3:$AH$83,2,FALSE),"")='11.1'!$D$5,TXM!D7303,"")</f>
        <v/>
      </c>
      <c r="F7303" t="str">
        <f>IFERROR(SMALL($E$5:$E$9000,ROWS($E$5:E7303)),"")</f>
        <v/>
      </c>
      <c r="I7303" s="371" t="s">
        <v>30</v>
      </c>
      <c r="J7303" t="s">
        <v>847</v>
      </c>
      <c r="K7303" s="372">
        <v>4081583</v>
      </c>
      <c r="L7303" s="388">
        <f>ROWS(K$5:K7303)</f>
        <v>7299</v>
      </c>
      <c r="M7303" s="388" t="str">
        <f>IF(_xlfn.IFNA(VLOOKUP(I7303,$AG$3:$AH$83,2,FALSE),"")='11.1'!$D$5,TXM!L7303,"")</f>
        <v/>
      </c>
      <c r="N7303" t="str">
        <f>IFERROR(SMALL($M$5:$M$9000,ROWS($M$5:M7303)),"")</f>
        <v/>
      </c>
      <c r="P7303" t="s">
        <v>1639</v>
      </c>
      <c r="S7303" s="388">
        <f>ROWS(R$5:R7303)</f>
        <v>7299</v>
      </c>
      <c r="T7303" s="388" t="str">
        <f>IF(_xlfn.IFNA(VLOOKUP(P7303,$AG$3:$AH$83,2,FALSE),"")='11.1'!$D$5,TXM!S7303,"")</f>
        <v/>
      </c>
      <c r="U7303" t="str">
        <f>IFERROR(SMALL($T$5:$T$9000,ROWS($T$5:T7303)),"")</f>
        <v/>
      </c>
    </row>
    <row r="7304" spans="1:21" ht="14.4" customHeight="1" x14ac:dyDescent="0.3">
      <c r="A7304" t="s">
        <v>1639</v>
      </c>
      <c r="D7304" s="388">
        <f>ROWS(C$5:C7304)</f>
        <v>7300</v>
      </c>
      <c r="E7304" s="388" t="str">
        <f>IF(_xlfn.IFNA(VLOOKUP(A7304,$AG$3:$AH$83,2,FALSE),"")='11.1'!$D$5,TXM!D7304,"")</f>
        <v/>
      </c>
      <c r="F7304" t="str">
        <f>IFERROR(SMALL($E$5:$E$9000,ROWS($E$5:E7304)),"")</f>
        <v/>
      </c>
      <c r="I7304" s="371" t="s">
        <v>30</v>
      </c>
      <c r="J7304" t="s">
        <v>811</v>
      </c>
      <c r="K7304" s="372">
        <v>3933888</v>
      </c>
      <c r="L7304" s="388">
        <f>ROWS(K$5:K7304)</f>
        <v>7300</v>
      </c>
      <c r="M7304" s="388" t="str">
        <f>IF(_xlfn.IFNA(VLOOKUP(I7304,$AG$3:$AH$83,2,FALSE),"")='11.1'!$D$5,TXM!L7304,"")</f>
        <v/>
      </c>
      <c r="N7304" t="str">
        <f>IFERROR(SMALL($M$5:$M$9000,ROWS($M$5:M7304)),"")</f>
        <v/>
      </c>
      <c r="P7304" t="s">
        <v>1639</v>
      </c>
      <c r="S7304" s="388">
        <f>ROWS(R$5:R7304)</f>
        <v>7300</v>
      </c>
      <c r="T7304" s="388" t="str">
        <f>IF(_xlfn.IFNA(VLOOKUP(P7304,$AG$3:$AH$83,2,FALSE),"")='11.1'!$D$5,TXM!S7304,"")</f>
        <v/>
      </c>
      <c r="U7304" t="str">
        <f>IFERROR(SMALL($T$5:$T$9000,ROWS($T$5:T7304)),"")</f>
        <v/>
      </c>
    </row>
    <row r="7305" spans="1:21" ht="14.4" customHeight="1" x14ac:dyDescent="0.3">
      <c r="A7305" t="s">
        <v>1639</v>
      </c>
      <c r="D7305" s="388">
        <f>ROWS(C$5:C7305)</f>
        <v>7301</v>
      </c>
      <c r="E7305" s="388" t="str">
        <f>IF(_xlfn.IFNA(VLOOKUP(A7305,$AG$3:$AH$83,2,FALSE),"")='11.1'!$D$5,TXM!D7305,"")</f>
        <v/>
      </c>
      <c r="F7305" t="str">
        <f>IFERROR(SMALL($E$5:$E$9000,ROWS($E$5:E7305)),"")</f>
        <v/>
      </c>
      <c r="I7305" s="371" t="s">
        <v>30</v>
      </c>
      <c r="J7305" t="s">
        <v>1003</v>
      </c>
      <c r="K7305" s="372">
        <v>2816221</v>
      </c>
      <c r="L7305" s="388">
        <f>ROWS(K$5:K7305)</f>
        <v>7301</v>
      </c>
      <c r="M7305" s="388" t="str">
        <f>IF(_xlfn.IFNA(VLOOKUP(I7305,$AG$3:$AH$83,2,FALSE),"")='11.1'!$D$5,TXM!L7305,"")</f>
        <v/>
      </c>
      <c r="N7305" t="str">
        <f>IFERROR(SMALL($M$5:$M$9000,ROWS($M$5:M7305)),"")</f>
        <v/>
      </c>
      <c r="P7305" t="s">
        <v>1639</v>
      </c>
      <c r="S7305" s="388">
        <f>ROWS(R$5:R7305)</f>
        <v>7301</v>
      </c>
      <c r="T7305" s="388" t="str">
        <f>IF(_xlfn.IFNA(VLOOKUP(P7305,$AG$3:$AH$83,2,FALSE),"")='11.1'!$D$5,TXM!S7305,"")</f>
        <v/>
      </c>
      <c r="U7305" t="str">
        <f>IFERROR(SMALL($T$5:$T$9000,ROWS($T$5:T7305)),"")</f>
        <v/>
      </c>
    </row>
    <row r="7306" spans="1:21" ht="14.4" customHeight="1" x14ac:dyDescent="0.3">
      <c r="A7306" t="s">
        <v>1639</v>
      </c>
      <c r="D7306" s="388">
        <f>ROWS(C$5:C7306)</f>
        <v>7302</v>
      </c>
      <c r="E7306" s="388" t="str">
        <f>IF(_xlfn.IFNA(VLOOKUP(A7306,$AG$3:$AH$83,2,FALSE),"")='11.1'!$D$5,TXM!D7306,"")</f>
        <v/>
      </c>
      <c r="F7306" t="str">
        <f>IFERROR(SMALL($E$5:$E$9000,ROWS($E$5:E7306)),"")</f>
        <v/>
      </c>
      <c r="I7306" s="371" t="s">
        <v>30</v>
      </c>
      <c r="J7306" t="s">
        <v>1240</v>
      </c>
      <c r="K7306" s="372">
        <v>2810466</v>
      </c>
      <c r="L7306" s="388">
        <f>ROWS(K$5:K7306)</f>
        <v>7302</v>
      </c>
      <c r="M7306" s="388" t="str">
        <f>IF(_xlfn.IFNA(VLOOKUP(I7306,$AG$3:$AH$83,2,FALSE),"")='11.1'!$D$5,TXM!L7306,"")</f>
        <v/>
      </c>
      <c r="N7306" t="str">
        <f>IFERROR(SMALL($M$5:$M$9000,ROWS($M$5:M7306)),"")</f>
        <v/>
      </c>
      <c r="P7306" t="s">
        <v>1639</v>
      </c>
      <c r="S7306" s="388">
        <f>ROWS(R$5:R7306)</f>
        <v>7302</v>
      </c>
      <c r="T7306" s="388" t="str">
        <f>IF(_xlfn.IFNA(VLOOKUP(P7306,$AG$3:$AH$83,2,FALSE),"")='11.1'!$D$5,TXM!S7306,"")</f>
        <v/>
      </c>
      <c r="U7306" t="str">
        <f>IFERROR(SMALL($T$5:$T$9000,ROWS($T$5:T7306)),"")</f>
        <v/>
      </c>
    </row>
    <row r="7307" spans="1:21" ht="14.4" customHeight="1" x14ac:dyDescent="0.3">
      <c r="A7307" t="s">
        <v>1639</v>
      </c>
      <c r="D7307" s="388">
        <f>ROWS(C$5:C7307)</f>
        <v>7303</v>
      </c>
      <c r="E7307" s="388" t="str">
        <f>IF(_xlfn.IFNA(VLOOKUP(A7307,$AG$3:$AH$83,2,FALSE),"")='11.1'!$D$5,TXM!D7307,"")</f>
        <v/>
      </c>
      <c r="F7307" t="str">
        <f>IFERROR(SMALL($E$5:$E$9000,ROWS($E$5:E7307)),"")</f>
        <v/>
      </c>
      <c r="I7307" s="371" t="s">
        <v>30</v>
      </c>
      <c r="J7307" t="s">
        <v>1332</v>
      </c>
      <c r="K7307" s="372">
        <v>2373420</v>
      </c>
      <c r="L7307" s="388">
        <f>ROWS(K$5:K7307)</f>
        <v>7303</v>
      </c>
      <c r="M7307" s="388" t="str">
        <f>IF(_xlfn.IFNA(VLOOKUP(I7307,$AG$3:$AH$83,2,FALSE),"")='11.1'!$D$5,TXM!L7307,"")</f>
        <v/>
      </c>
      <c r="N7307" t="str">
        <f>IFERROR(SMALL($M$5:$M$9000,ROWS($M$5:M7307)),"")</f>
        <v/>
      </c>
      <c r="P7307" t="s">
        <v>1639</v>
      </c>
      <c r="S7307" s="388">
        <f>ROWS(R$5:R7307)</f>
        <v>7303</v>
      </c>
      <c r="T7307" s="388" t="str">
        <f>IF(_xlfn.IFNA(VLOOKUP(P7307,$AG$3:$AH$83,2,FALSE),"")='11.1'!$D$5,TXM!S7307,"")</f>
        <v/>
      </c>
      <c r="U7307" t="str">
        <f>IFERROR(SMALL($T$5:$T$9000,ROWS($T$5:T7307)),"")</f>
        <v/>
      </c>
    </row>
    <row r="7308" spans="1:21" ht="14.4" customHeight="1" x14ac:dyDescent="0.3">
      <c r="A7308" t="s">
        <v>1639</v>
      </c>
      <c r="D7308" s="388">
        <f>ROWS(C$5:C7308)</f>
        <v>7304</v>
      </c>
      <c r="E7308" s="388" t="str">
        <f>IF(_xlfn.IFNA(VLOOKUP(A7308,$AG$3:$AH$83,2,FALSE),"")='11.1'!$D$5,TXM!D7308,"")</f>
        <v/>
      </c>
      <c r="F7308" t="str">
        <f>IFERROR(SMALL($E$5:$E$9000,ROWS($E$5:E7308)),"")</f>
        <v/>
      </c>
      <c r="I7308" s="371" t="s">
        <v>30</v>
      </c>
      <c r="J7308" t="s">
        <v>827</v>
      </c>
      <c r="K7308" s="372">
        <v>2327633</v>
      </c>
      <c r="L7308" s="388">
        <f>ROWS(K$5:K7308)</f>
        <v>7304</v>
      </c>
      <c r="M7308" s="388" t="str">
        <f>IF(_xlfn.IFNA(VLOOKUP(I7308,$AG$3:$AH$83,2,FALSE),"")='11.1'!$D$5,TXM!L7308,"")</f>
        <v/>
      </c>
      <c r="N7308" t="str">
        <f>IFERROR(SMALL($M$5:$M$9000,ROWS($M$5:M7308)),"")</f>
        <v/>
      </c>
      <c r="P7308" t="s">
        <v>1639</v>
      </c>
      <c r="S7308" s="388">
        <f>ROWS(R$5:R7308)</f>
        <v>7304</v>
      </c>
      <c r="T7308" s="388" t="str">
        <f>IF(_xlfn.IFNA(VLOOKUP(P7308,$AG$3:$AH$83,2,FALSE),"")='11.1'!$D$5,TXM!S7308,"")</f>
        <v/>
      </c>
      <c r="U7308" t="str">
        <f>IFERROR(SMALL($T$5:$T$9000,ROWS($T$5:T7308)),"")</f>
        <v/>
      </c>
    </row>
    <row r="7309" spans="1:21" ht="14.4" customHeight="1" x14ac:dyDescent="0.3">
      <c r="A7309" t="s">
        <v>1639</v>
      </c>
      <c r="D7309" s="388">
        <f>ROWS(C$5:C7309)</f>
        <v>7305</v>
      </c>
      <c r="E7309" s="388" t="str">
        <f>IF(_xlfn.IFNA(VLOOKUP(A7309,$AG$3:$AH$83,2,FALSE),"")='11.1'!$D$5,TXM!D7309,"")</f>
        <v/>
      </c>
      <c r="F7309" t="str">
        <f>IFERROR(SMALL($E$5:$E$9000,ROWS($E$5:E7309)),"")</f>
        <v/>
      </c>
      <c r="I7309" s="371" t="s">
        <v>30</v>
      </c>
      <c r="J7309" t="s">
        <v>100</v>
      </c>
      <c r="K7309" s="372">
        <v>2148832</v>
      </c>
      <c r="L7309" s="388">
        <f>ROWS(K$5:K7309)</f>
        <v>7305</v>
      </c>
      <c r="M7309" s="388" t="str">
        <f>IF(_xlfn.IFNA(VLOOKUP(I7309,$AG$3:$AH$83,2,FALSE),"")='11.1'!$D$5,TXM!L7309,"")</f>
        <v/>
      </c>
      <c r="N7309" t="str">
        <f>IFERROR(SMALL($M$5:$M$9000,ROWS($M$5:M7309)),"")</f>
        <v/>
      </c>
      <c r="P7309" t="s">
        <v>1639</v>
      </c>
      <c r="S7309" s="388">
        <f>ROWS(R$5:R7309)</f>
        <v>7305</v>
      </c>
      <c r="T7309" s="388" t="str">
        <f>IF(_xlfn.IFNA(VLOOKUP(P7309,$AG$3:$AH$83,2,FALSE),"")='11.1'!$D$5,TXM!S7309,"")</f>
        <v/>
      </c>
      <c r="U7309" t="str">
        <f>IFERROR(SMALL($T$5:$T$9000,ROWS($T$5:T7309)),"")</f>
        <v/>
      </c>
    </row>
    <row r="7310" spans="1:21" ht="14.4" customHeight="1" x14ac:dyDescent="0.3">
      <c r="A7310" t="s">
        <v>1639</v>
      </c>
      <c r="D7310" s="388">
        <f>ROWS(C$5:C7310)</f>
        <v>7306</v>
      </c>
      <c r="E7310" s="388" t="str">
        <f>IF(_xlfn.IFNA(VLOOKUP(A7310,$AG$3:$AH$83,2,FALSE),"")='11.1'!$D$5,TXM!D7310,"")</f>
        <v/>
      </c>
      <c r="F7310" t="str">
        <f>IFERROR(SMALL($E$5:$E$9000,ROWS($E$5:E7310)),"")</f>
        <v/>
      </c>
      <c r="I7310" s="371" t="s">
        <v>30</v>
      </c>
      <c r="J7310" t="s">
        <v>1500</v>
      </c>
      <c r="K7310" s="372">
        <v>2069068</v>
      </c>
      <c r="L7310" s="388">
        <f>ROWS(K$5:K7310)</f>
        <v>7306</v>
      </c>
      <c r="M7310" s="388" t="str">
        <f>IF(_xlfn.IFNA(VLOOKUP(I7310,$AG$3:$AH$83,2,FALSE),"")='11.1'!$D$5,TXM!L7310,"")</f>
        <v/>
      </c>
      <c r="N7310" t="str">
        <f>IFERROR(SMALL($M$5:$M$9000,ROWS($M$5:M7310)),"")</f>
        <v/>
      </c>
      <c r="P7310" t="s">
        <v>1639</v>
      </c>
      <c r="S7310" s="388">
        <f>ROWS(R$5:R7310)</f>
        <v>7306</v>
      </c>
      <c r="T7310" s="388" t="str">
        <f>IF(_xlfn.IFNA(VLOOKUP(P7310,$AG$3:$AH$83,2,FALSE),"")='11.1'!$D$5,TXM!S7310,"")</f>
        <v/>
      </c>
      <c r="U7310" t="str">
        <f>IFERROR(SMALL($T$5:$T$9000,ROWS($T$5:T7310)),"")</f>
        <v/>
      </c>
    </row>
    <row r="7311" spans="1:21" ht="14.4" customHeight="1" x14ac:dyDescent="0.3">
      <c r="A7311" t="s">
        <v>1639</v>
      </c>
      <c r="D7311" s="388">
        <f>ROWS(C$5:C7311)</f>
        <v>7307</v>
      </c>
      <c r="E7311" s="388" t="str">
        <f>IF(_xlfn.IFNA(VLOOKUP(A7311,$AG$3:$AH$83,2,FALSE),"")='11.1'!$D$5,TXM!D7311,"")</f>
        <v/>
      </c>
      <c r="F7311" t="str">
        <f>IFERROR(SMALL($E$5:$E$9000,ROWS($E$5:E7311)),"")</f>
        <v/>
      </c>
      <c r="I7311" s="371" t="s">
        <v>30</v>
      </c>
      <c r="J7311" t="s">
        <v>1002</v>
      </c>
      <c r="K7311" s="372">
        <v>1583365</v>
      </c>
      <c r="L7311" s="388">
        <f>ROWS(K$5:K7311)</f>
        <v>7307</v>
      </c>
      <c r="M7311" s="388" t="str">
        <f>IF(_xlfn.IFNA(VLOOKUP(I7311,$AG$3:$AH$83,2,FALSE),"")='11.1'!$D$5,TXM!L7311,"")</f>
        <v/>
      </c>
      <c r="N7311" t="str">
        <f>IFERROR(SMALL($M$5:$M$9000,ROWS($M$5:M7311)),"")</f>
        <v/>
      </c>
      <c r="P7311" t="s">
        <v>1639</v>
      </c>
      <c r="S7311" s="388">
        <f>ROWS(R$5:R7311)</f>
        <v>7307</v>
      </c>
      <c r="T7311" s="388" t="str">
        <f>IF(_xlfn.IFNA(VLOOKUP(P7311,$AG$3:$AH$83,2,FALSE),"")='11.1'!$D$5,TXM!S7311,"")</f>
        <v/>
      </c>
      <c r="U7311" t="str">
        <f>IFERROR(SMALL($T$5:$T$9000,ROWS($T$5:T7311)),"")</f>
        <v/>
      </c>
    </row>
    <row r="7312" spans="1:21" ht="14.4" customHeight="1" x14ac:dyDescent="0.3">
      <c r="A7312" t="s">
        <v>1639</v>
      </c>
      <c r="D7312" s="388">
        <f>ROWS(C$5:C7312)</f>
        <v>7308</v>
      </c>
      <c r="E7312" s="388" t="str">
        <f>IF(_xlfn.IFNA(VLOOKUP(A7312,$AG$3:$AH$83,2,FALSE),"")='11.1'!$D$5,TXM!D7312,"")</f>
        <v/>
      </c>
      <c r="F7312" t="str">
        <f>IFERROR(SMALL($E$5:$E$9000,ROWS($E$5:E7312)),"")</f>
        <v/>
      </c>
      <c r="I7312" s="371" t="s">
        <v>30</v>
      </c>
      <c r="J7312" t="s">
        <v>799</v>
      </c>
      <c r="K7312" s="372">
        <v>1163644</v>
      </c>
      <c r="L7312" s="388">
        <f>ROWS(K$5:K7312)</f>
        <v>7308</v>
      </c>
      <c r="M7312" s="388" t="str">
        <f>IF(_xlfn.IFNA(VLOOKUP(I7312,$AG$3:$AH$83,2,FALSE),"")='11.1'!$D$5,TXM!L7312,"")</f>
        <v/>
      </c>
      <c r="N7312" t="str">
        <f>IFERROR(SMALL($M$5:$M$9000,ROWS($M$5:M7312)),"")</f>
        <v/>
      </c>
      <c r="P7312" t="s">
        <v>1639</v>
      </c>
      <c r="S7312" s="388">
        <f>ROWS(R$5:R7312)</f>
        <v>7308</v>
      </c>
      <c r="T7312" s="388" t="str">
        <f>IF(_xlfn.IFNA(VLOOKUP(P7312,$AG$3:$AH$83,2,FALSE),"")='11.1'!$D$5,TXM!S7312,"")</f>
        <v/>
      </c>
      <c r="U7312" t="str">
        <f>IFERROR(SMALL($T$5:$T$9000,ROWS($T$5:T7312)),"")</f>
        <v/>
      </c>
    </row>
    <row r="7313" spans="1:21" ht="14.4" customHeight="1" x14ac:dyDescent="0.3">
      <c r="A7313" t="s">
        <v>1639</v>
      </c>
      <c r="D7313" s="388">
        <f>ROWS(C$5:C7313)</f>
        <v>7309</v>
      </c>
      <c r="E7313" s="388" t="str">
        <f>IF(_xlfn.IFNA(VLOOKUP(A7313,$AG$3:$AH$83,2,FALSE),"")='11.1'!$D$5,TXM!D7313,"")</f>
        <v/>
      </c>
      <c r="F7313" t="str">
        <f>IFERROR(SMALL($E$5:$E$9000,ROWS($E$5:E7313)),"")</f>
        <v/>
      </c>
      <c r="I7313" s="371" t="s">
        <v>30</v>
      </c>
      <c r="J7313" t="s">
        <v>998</v>
      </c>
      <c r="K7313" s="372">
        <v>997322</v>
      </c>
      <c r="L7313" s="388">
        <f>ROWS(K$5:K7313)</f>
        <v>7309</v>
      </c>
      <c r="M7313" s="388" t="str">
        <f>IF(_xlfn.IFNA(VLOOKUP(I7313,$AG$3:$AH$83,2,FALSE),"")='11.1'!$D$5,TXM!L7313,"")</f>
        <v/>
      </c>
      <c r="N7313" t="str">
        <f>IFERROR(SMALL($M$5:$M$9000,ROWS($M$5:M7313)),"")</f>
        <v/>
      </c>
      <c r="P7313" t="s">
        <v>1639</v>
      </c>
      <c r="S7313" s="388">
        <f>ROWS(R$5:R7313)</f>
        <v>7309</v>
      </c>
      <c r="T7313" s="388" t="str">
        <f>IF(_xlfn.IFNA(VLOOKUP(P7313,$AG$3:$AH$83,2,FALSE),"")='11.1'!$D$5,TXM!S7313,"")</f>
        <v/>
      </c>
      <c r="U7313" t="str">
        <f>IFERROR(SMALL($T$5:$T$9000,ROWS($T$5:T7313)),"")</f>
        <v/>
      </c>
    </row>
    <row r="7314" spans="1:21" ht="14.4" customHeight="1" x14ac:dyDescent="0.3">
      <c r="A7314" t="s">
        <v>1639</v>
      </c>
      <c r="D7314" s="388">
        <f>ROWS(C$5:C7314)</f>
        <v>7310</v>
      </c>
      <c r="E7314" s="388" t="str">
        <f>IF(_xlfn.IFNA(VLOOKUP(A7314,$AG$3:$AH$83,2,FALSE),"")='11.1'!$D$5,TXM!D7314,"")</f>
        <v/>
      </c>
      <c r="F7314" t="str">
        <f>IFERROR(SMALL($E$5:$E$9000,ROWS($E$5:E7314)),"")</f>
        <v/>
      </c>
      <c r="I7314" s="371" t="s">
        <v>30</v>
      </c>
      <c r="J7314" t="s">
        <v>807</v>
      </c>
      <c r="K7314" s="372">
        <v>987168</v>
      </c>
      <c r="L7314" s="388">
        <f>ROWS(K$5:K7314)</f>
        <v>7310</v>
      </c>
      <c r="M7314" s="388" t="str">
        <f>IF(_xlfn.IFNA(VLOOKUP(I7314,$AG$3:$AH$83,2,FALSE),"")='11.1'!$D$5,TXM!L7314,"")</f>
        <v/>
      </c>
      <c r="N7314" t="str">
        <f>IFERROR(SMALL($M$5:$M$9000,ROWS($M$5:M7314)),"")</f>
        <v/>
      </c>
      <c r="P7314" t="s">
        <v>1639</v>
      </c>
      <c r="S7314" s="388">
        <f>ROWS(R$5:R7314)</f>
        <v>7310</v>
      </c>
      <c r="T7314" s="388" t="str">
        <f>IF(_xlfn.IFNA(VLOOKUP(P7314,$AG$3:$AH$83,2,FALSE),"")='11.1'!$D$5,TXM!S7314,"")</f>
        <v/>
      </c>
      <c r="U7314" t="str">
        <f>IFERROR(SMALL($T$5:$T$9000,ROWS($T$5:T7314)),"")</f>
        <v/>
      </c>
    </row>
    <row r="7315" spans="1:21" ht="14.4" customHeight="1" x14ac:dyDescent="0.3">
      <c r="A7315" t="s">
        <v>1639</v>
      </c>
      <c r="D7315" s="388">
        <f>ROWS(C$5:C7315)</f>
        <v>7311</v>
      </c>
      <c r="E7315" s="388" t="str">
        <f>IF(_xlfn.IFNA(VLOOKUP(A7315,$AG$3:$AH$83,2,FALSE),"")='11.1'!$D$5,TXM!D7315,"")</f>
        <v/>
      </c>
      <c r="F7315" t="str">
        <f>IFERROR(SMALL($E$5:$E$9000,ROWS($E$5:E7315)),"")</f>
        <v/>
      </c>
      <c r="I7315" s="371" t="s">
        <v>30</v>
      </c>
      <c r="J7315" t="s">
        <v>1383</v>
      </c>
      <c r="K7315" s="372">
        <v>475884</v>
      </c>
      <c r="L7315" s="388">
        <f>ROWS(K$5:K7315)</f>
        <v>7311</v>
      </c>
      <c r="M7315" s="388" t="str">
        <f>IF(_xlfn.IFNA(VLOOKUP(I7315,$AG$3:$AH$83,2,FALSE),"")='11.1'!$D$5,TXM!L7315,"")</f>
        <v/>
      </c>
      <c r="N7315" t="str">
        <f>IFERROR(SMALL($M$5:$M$9000,ROWS($M$5:M7315)),"")</f>
        <v/>
      </c>
      <c r="P7315" t="s">
        <v>1639</v>
      </c>
      <c r="S7315" s="388">
        <f>ROWS(R$5:R7315)</f>
        <v>7311</v>
      </c>
      <c r="T7315" s="388" t="str">
        <f>IF(_xlfn.IFNA(VLOOKUP(P7315,$AG$3:$AH$83,2,FALSE),"")='11.1'!$D$5,TXM!S7315,"")</f>
        <v/>
      </c>
      <c r="U7315" t="str">
        <f>IFERROR(SMALL($T$5:$T$9000,ROWS($T$5:T7315)),"")</f>
        <v/>
      </c>
    </row>
    <row r="7316" spans="1:21" ht="14.4" customHeight="1" x14ac:dyDescent="0.3">
      <c r="A7316" t="s">
        <v>1639</v>
      </c>
      <c r="D7316" s="388">
        <f>ROWS(C$5:C7316)</f>
        <v>7312</v>
      </c>
      <c r="E7316" s="388" t="str">
        <f>IF(_xlfn.IFNA(VLOOKUP(A7316,$AG$3:$AH$83,2,FALSE),"")='11.1'!$D$5,TXM!D7316,"")</f>
        <v/>
      </c>
      <c r="F7316" t="str">
        <f>IFERROR(SMALL($E$5:$E$9000,ROWS($E$5:E7316)),"")</f>
        <v/>
      </c>
      <c r="I7316" s="371" t="s">
        <v>30</v>
      </c>
      <c r="J7316" t="s">
        <v>817</v>
      </c>
      <c r="K7316" s="372">
        <v>435580</v>
      </c>
      <c r="L7316" s="388">
        <f>ROWS(K$5:K7316)</f>
        <v>7312</v>
      </c>
      <c r="M7316" s="388" t="str">
        <f>IF(_xlfn.IFNA(VLOOKUP(I7316,$AG$3:$AH$83,2,FALSE),"")='11.1'!$D$5,TXM!L7316,"")</f>
        <v/>
      </c>
      <c r="N7316" t="str">
        <f>IFERROR(SMALL($M$5:$M$9000,ROWS($M$5:M7316)),"")</f>
        <v/>
      </c>
      <c r="P7316" t="s">
        <v>1639</v>
      </c>
      <c r="S7316" s="388">
        <f>ROWS(R$5:R7316)</f>
        <v>7312</v>
      </c>
      <c r="T7316" s="388" t="str">
        <f>IF(_xlfn.IFNA(VLOOKUP(P7316,$AG$3:$AH$83,2,FALSE),"")='11.1'!$D$5,TXM!S7316,"")</f>
        <v/>
      </c>
      <c r="U7316" t="str">
        <f>IFERROR(SMALL($T$5:$T$9000,ROWS($T$5:T7316)),"")</f>
        <v/>
      </c>
    </row>
    <row r="7317" spans="1:21" ht="14.4" customHeight="1" x14ac:dyDescent="0.3">
      <c r="A7317" t="s">
        <v>1639</v>
      </c>
      <c r="D7317" s="388">
        <f>ROWS(C$5:C7317)</f>
        <v>7313</v>
      </c>
      <c r="E7317" s="388" t="str">
        <f>IF(_xlfn.IFNA(VLOOKUP(A7317,$AG$3:$AH$83,2,FALSE),"")='11.1'!$D$5,TXM!D7317,"")</f>
        <v/>
      </c>
      <c r="F7317" t="str">
        <f>IFERROR(SMALL($E$5:$E$9000,ROWS($E$5:E7317)),"")</f>
        <v/>
      </c>
      <c r="I7317" s="371" t="s">
        <v>30</v>
      </c>
      <c r="J7317" t="s">
        <v>1365</v>
      </c>
      <c r="K7317" s="372">
        <v>301737</v>
      </c>
      <c r="L7317" s="388">
        <f>ROWS(K$5:K7317)</f>
        <v>7313</v>
      </c>
      <c r="M7317" s="388" t="str">
        <f>IF(_xlfn.IFNA(VLOOKUP(I7317,$AG$3:$AH$83,2,FALSE),"")='11.1'!$D$5,TXM!L7317,"")</f>
        <v/>
      </c>
      <c r="N7317" t="str">
        <f>IFERROR(SMALL($M$5:$M$9000,ROWS($M$5:M7317)),"")</f>
        <v/>
      </c>
      <c r="P7317" t="s">
        <v>1639</v>
      </c>
      <c r="S7317" s="388">
        <f>ROWS(R$5:R7317)</f>
        <v>7313</v>
      </c>
      <c r="T7317" s="388" t="str">
        <f>IF(_xlfn.IFNA(VLOOKUP(P7317,$AG$3:$AH$83,2,FALSE),"")='11.1'!$D$5,TXM!S7317,"")</f>
        <v/>
      </c>
      <c r="U7317" t="str">
        <f>IFERROR(SMALL($T$5:$T$9000,ROWS($T$5:T7317)),"")</f>
        <v/>
      </c>
    </row>
    <row r="7318" spans="1:21" ht="14.4" customHeight="1" x14ac:dyDescent="0.3">
      <c r="A7318" t="s">
        <v>1639</v>
      </c>
      <c r="D7318" s="388">
        <f>ROWS(C$5:C7318)</f>
        <v>7314</v>
      </c>
      <c r="E7318" s="388" t="str">
        <f>IF(_xlfn.IFNA(VLOOKUP(A7318,$AG$3:$AH$83,2,FALSE),"")='11.1'!$D$5,TXM!D7318,"")</f>
        <v/>
      </c>
      <c r="F7318" t="str">
        <f>IFERROR(SMALL($E$5:$E$9000,ROWS($E$5:E7318)),"")</f>
        <v/>
      </c>
      <c r="I7318" s="371" t="s">
        <v>30</v>
      </c>
      <c r="J7318" t="s">
        <v>101</v>
      </c>
      <c r="K7318" s="372">
        <v>285890</v>
      </c>
      <c r="L7318" s="388">
        <f>ROWS(K$5:K7318)</f>
        <v>7314</v>
      </c>
      <c r="M7318" s="388" t="str">
        <f>IF(_xlfn.IFNA(VLOOKUP(I7318,$AG$3:$AH$83,2,FALSE),"")='11.1'!$D$5,TXM!L7318,"")</f>
        <v/>
      </c>
      <c r="N7318" t="str">
        <f>IFERROR(SMALL($M$5:$M$9000,ROWS($M$5:M7318)),"")</f>
        <v/>
      </c>
      <c r="P7318" t="s">
        <v>1639</v>
      </c>
      <c r="S7318" s="388">
        <f>ROWS(R$5:R7318)</f>
        <v>7314</v>
      </c>
      <c r="T7318" s="388" t="str">
        <f>IF(_xlfn.IFNA(VLOOKUP(P7318,$AG$3:$AH$83,2,FALSE),"")='11.1'!$D$5,TXM!S7318,"")</f>
        <v/>
      </c>
      <c r="U7318" t="str">
        <f>IFERROR(SMALL($T$5:$T$9000,ROWS($T$5:T7318)),"")</f>
        <v/>
      </c>
    </row>
    <row r="7319" spans="1:21" ht="14.4" customHeight="1" x14ac:dyDescent="0.3">
      <c r="A7319" t="s">
        <v>1639</v>
      </c>
      <c r="D7319" s="388">
        <f>ROWS(C$5:C7319)</f>
        <v>7315</v>
      </c>
      <c r="E7319" s="388" t="str">
        <f>IF(_xlfn.IFNA(VLOOKUP(A7319,$AG$3:$AH$83,2,FALSE),"")='11.1'!$D$5,TXM!D7319,"")</f>
        <v/>
      </c>
      <c r="F7319" t="str">
        <f>IFERROR(SMALL($E$5:$E$9000,ROWS($E$5:E7319)),"")</f>
        <v/>
      </c>
      <c r="I7319" s="371" t="s">
        <v>30</v>
      </c>
      <c r="J7319" t="s">
        <v>819</v>
      </c>
      <c r="K7319" s="372">
        <v>203563</v>
      </c>
      <c r="L7319" s="388">
        <f>ROWS(K$5:K7319)</f>
        <v>7315</v>
      </c>
      <c r="M7319" s="388" t="str">
        <f>IF(_xlfn.IFNA(VLOOKUP(I7319,$AG$3:$AH$83,2,FALSE),"")='11.1'!$D$5,TXM!L7319,"")</f>
        <v/>
      </c>
      <c r="N7319" t="str">
        <f>IFERROR(SMALL($M$5:$M$9000,ROWS($M$5:M7319)),"")</f>
        <v/>
      </c>
      <c r="P7319" t="s">
        <v>1639</v>
      </c>
      <c r="S7319" s="388">
        <f>ROWS(R$5:R7319)</f>
        <v>7315</v>
      </c>
      <c r="T7319" s="388" t="str">
        <f>IF(_xlfn.IFNA(VLOOKUP(P7319,$AG$3:$AH$83,2,FALSE),"")='11.1'!$D$5,TXM!S7319,"")</f>
        <v/>
      </c>
      <c r="U7319" t="str">
        <f>IFERROR(SMALL($T$5:$T$9000,ROWS($T$5:T7319)),"")</f>
        <v/>
      </c>
    </row>
    <row r="7320" spans="1:21" ht="14.4" customHeight="1" x14ac:dyDescent="0.3">
      <c r="A7320" t="s">
        <v>1639</v>
      </c>
      <c r="D7320" s="388">
        <f>ROWS(C$5:C7320)</f>
        <v>7316</v>
      </c>
      <c r="E7320" s="388" t="str">
        <f>IF(_xlfn.IFNA(VLOOKUP(A7320,$AG$3:$AH$83,2,FALSE),"")='11.1'!$D$5,TXM!D7320,"")</f>
        <v/>
      </c>
      <c r="F7320" t="str">
        <f>IFERROR(SMALL($E$5:$E$9000,ROWS($E$5:E7320)),"")</f>
        <v/>
      </c>
      <c r="I7320" s="371" t="s">
        <v>30</v>
      </c>
      <c r="J7320" t="s">
        <v>1494</v>
      </c>
      <c r="K7320" s="372">
        <v>197942</v>
      </c>
      <c r="L7320" s="388">
        <f>ROWS(K$5:K7320)</f>
        <v>7316</v>
      </c>
      <c r="M7320" s="388" t="str">
        <f>IF(_xlfn.IFNA(VLOOKUP(I7320,$AG$3:$AH$83,2,FALSE),"")='11.1'!$D$5,TXM!L7320,"")</f>
        <v/>
      </c>
      <c r="N7320" t="str">
        <f>IFERROR(SMALL($M$5:$M$9000,ROWS($M$5:M7320)),"")</f>
        <v/>
      </c>
      <c r="P7320" t="s">
        <v>1639</v>
      </c>
      <c r="S7320" s="388">
        <f>ROWS(R$5:R7320)</f>
        <v>7316</v>
      </c>
      <c r="T7320" s="388" t="str">
        <f>IF(_xlfn.IFNA(VLOOKUP(P7320,$AG$3:$AH$83,2,FALSE),"")='11.1'!$D$5,TXM!S7320,"")</f>
        <v/>
      </c>
      <c r="U7320" t="str">
        <f>IFERROR(SMALL($T$5:$T$9000,ROWS($T$5:T7320)),"")</f>
        <v/>
      </c>
    </row>
    <row r="7321" spans="1:21" ht="14.4" customHeight="1" x14ac:dyDescent="0.3">
      <c r="A7321" t="s">
        <v>1639</v>
      </c>
      <c r="D7321" s="388">
        <f>ROWS(C$5:C7321)</f>
        <v>7317</v>
      </c>
      <c r="E7321" s="388" t="str">
        <f>IF(_xlfn.IFNA(VLOOKUP(A7321,$AG$3:$AH$83,2,FALSE),"")='11.1'!$D$5,TXM!D7321,"")</f>
        <v/>
      </c>
      <c r="F7321" t="str">
        <f>IFERROR(SMALL($E$5:$E$9000,ROWS($E$5:E7321)),"")</f>
        <v/>
      </c>
      <c r="I7321" s="371" t="s">
        <v>30</v>
      </c>
      <c r="J7321" t="s">
        <v>857</v>
      </c>
      <c r="K7321" s="372">
        <v>128835</v>
      </c>
      <c r="L7321" s="388">
        <f>ROWS(K$5:K7321)</f>
        <v>7317</v>
      </c>
      <c r="M7321" s="388" t="str">
        <f>IF(_xlfn.IFNA(VLOOKUP(I7321,$AG$3:$AH$83,2,FALSE),"")='11.1'!$D$5,TXM!L7321,"")</f>
        <v/>
      </c>
      <c r="N7321" t="str">
        <f>IFERROR(SMALL($M$5:$M$9000,ROWS($M$5:M7321)),"")</f>
        <v/>
      </c>
      <c r="P7321" t="s">
        <v>1639</v>
      </c>
      <c r="S7321" s="388">
        <f>ROWS(R$5:R7321)</f>
        <v>7317</v>
      </c>
      <c r="T7321" s="388" t="str">
        <f>IF(_xlfn.IFNA(VLOOKUP(P7321,$AG$3:$AH$83,2,FALSE),"")='11.1'!$D$5,TXM!S7321,"")</f>
        <v/>
      </c>
      <c r="U7321" t="str">
        <f>IFERROR(SMALL($T$5:$T$9000,ROWS($T$5:T7321)),"")</f>
        <v/>
      </c>
    </row>
    <row r="7322" spans="1:21" ht="14.4" customHeight="1" x14ac:dyDescent="0.3">
      <c r="A7322" t="s">
        <v>1639</v>
      </c>
      <c r="D7322" s="388">
        <f>ROWS(C$5:C7322)</f>
        <v>7318</v>
      </c>
      <c r="E7322" s="388" t="str">
        <f>IF(_xlfn.IFNA(VLOOKUP(A7322,$AG$3:$AH$83,2,FALSE),"")='11.1'!$D$5,TXM!D7322,"")</f>
        <v/>
      </c>
      <c r="F7322" t="str">
        <f>IFERROR(SMALL($E$5:$E$9000,ROWS($E$5:E7322)),"")</f>
        <v/>
      </c>
      <c r="I7322" s="371" t="s">
        <v>30</v>
      </c>
      <c r="J7322" t="s">
        <v>801</v>
      </c>
      <c r="K7322" s="372">
        <v>117750</v>
      </c>
      <c r="L7322" s="388">
        <f>ROWS(K$5:K7322)</f>
        <v>7318</v>
      </c>
      <c r="M7322" s="388" t="str">
        <f>IF(_xlfn.IFNA(VLOOKUP(I7322,$AG$3:$AH$83,2,FALSE),"")='11.1'!$D$5,TXM!L7322,"")</f>
        <v/>
      </c>
      <c r="N7322" t="str">
        <f>IFERROR(SMALL($M$5:$M$9000,ROWS($M$5:M7322)),"")</f>
        <v/>
      </c>
      <c r="P7322" t="s">
        <v>1639</v>
      </c>
      <c r="S7322" s="388">
        <f>ROWS(R$5:R7322)</f>
        <v>7318</v>
      </c>
      <c r="T7322" s="388" t="str">
        <f>IF(_xlfn.IFNA(VLOOKUP(P7322,$AG$3:$AH$83,2,FALSE),"")='11.1'!$D$5,TXM!S7322,"")</f>
        <v/>
      </c>
      <c r="U7322" t="str">
        <f>IFERROR(SMALL($T$5:$T$9000,ROWS($T$5:T7322)),"")</f>
        <v/>
      </c>
    </row>
    <row r="7323" spans="1:21" ht="14.4" customHeight="1" x14ac:dyDescent="0.3">
      <c r="A7323" t="s">
        <v>1639</v>
      </c>
      <c r="D7323" s="388">
        <f>ROWS(C$5:C7323)</f>
        <v>7319</v>
      </c>
      <c r="E7323" s="388" t="str">
        <f>IF(_xlfn.IFNA(VLOOKUP(A7323,$AG$3:$AH$83,2,FALSE),"")='11.1'!$D$5,TXM!D7323,"")</f>
        <v/>
      </c>
      <c r="F7323" t="str">
        <f>IFERROR(SMALL($E$5:$E$9000,ROWS($E$5:E7323)),"")</f>
        <v/>
      </c>
      <c r="I7323" s="371" t="s">
        <v>30</v>
      </c>
      <c r="J7323" t="s">
        <v>103</v>
      </c>
      <c r="K7323" s="372">
        <v>92195</v>
      </c>
      <c r="L7323" s="388">
        <f>ROWS(K$5:K7323)</f>
        <v>7319</v>
      </c>
      <c r="M7323" s="388" t="str">
        <f>IF(_xlfn.IFNA(VLOOKUP(I7323,$AG$3:$AH$83,2,FALSE),"")='11.1'!$D$5,TXM!L7323,"")</f>
        <v/>
      </c>
      <c r="N7323" t="str">
        <f>IFERROR(SMALL($M$5:$M$9000,ROWS($M$5:M7323)),"")</f>
        <v/>
      </c>
      <c r="P7323" t="s">
        <v>1639</v>
      </c>
      <c r="S7323" s="388">
        <f>ROWS(R$5:R7323)</f>
        <v>7319</v>
      </c>
      <c r="T7323" s="388" t="str">
        <f>IF(_xlfn.IFNA(VLOOKUP(P7323,$AG$3:$AH$83,2,FALSE),"")='11.1'!$D$5,TXM!S7323,"")</f>
        <v/>
      </c>
      <c r="U7323" t="str">
        <f>IFERROR(SMALL($T$5:$T$9000,ROWS($T$5:T7323)),"")</f>
        <v/>
      </c>
    </row>
    <row r="7324" spans="1:21" ht="14.4" customHeight="1" x14ac:dyDescent="0.3">
      <c r="A7324" t="s">
        <v>1639</v>
      </c>
      <c r="D7324" s="388">
        <f>ROWS(C$5:C7324)</f>
        <v>7320</v>
      </c>
      <c r="E7324" s="388" t="str">
        <f>IF(_xlfn.IFNA(VLOOKUP(A7324,$AG$3:$AH$83,2,FALSE),"")='11.1'!$D$5,TXM!D7324,"")</f>
        <v/>
      </c>
      <c r="F7324" t="str">
        <f>IFERROR(SMALL($E$5:$E$9000,ROWS($E$5:E7324)),"")</f>
        <v/>
      </c>
      <c r="I7324" s="371" t="s">
        <v>30</v>
      </c>
      <c r="J7324" t="s">
        <v>1004</v>
      </c>
      <c r="K7324" s="372">
        <v>35485</v>
      </c>
      <c r="L7324" s="388">
        <f>ROWS(K$5:K7324)</f>
        <v>7320</v>
      </c>
      <c r="M7324" s="388" t="str">
        <f>IF(_xlfn.IFNA(VLOOKUP(I7324,$AG$3:$AH$83,2,FALSE),"")='11.1'!$D$5,TXM!L7324,"")</f>
        <v/>
      </c>
      <c r="N7324" t="str">
        <f>IFERROR(SMALL($M$5:$M$9000,ROWS($M$5:M7324)),"")</f>
        <v/>
      </c>
      <c r="P7324" t="s">
        <v>1639</v>
      </c>
      <c r="S7324" s="388">
        <f>ROWS(R$5:R7324)</f>
        <v>7320</v>
      </c>
      <c r="T7324" s="388" t="str">
        <f>IF(_xlfn.IFNA(VLOOKUP(P7324,$AG$3:$AH$83,2,FALSE),"")='11.1'!$D$5,TXM!S7324,"")</f>
        <v/>
      </c>
      <c r="U7324" t="str">
        <f>IFERROR(SMALL($T$5:$T$9000,ROWS($T$5:T7324)),"")</f>
        <v/>
      </c>
    </row>
    <row r="7325" spans="1:21" ht="14.4" customHeight="1" x14ac:dyDescent="0.3">
      <c r="A7325" t="s">
        <v>1639</v>
      </c>
      <c r="D7325" s="388">
        <f>ROWS(C$5:C7325)</f>
        <v>7321</v>
      </c>
      <c r="E7325" s="388" t="str">
        <f>IF(_xlfn.IFNA(VLOOKUP(A7325,$AG$3:$AH$83,2,FALSE),"")='11.1'!$D$5,TXM!D7325,"")</f>
        <v/>
      </c>
      <c r="F7325" t="str">
        <f>IFERROR(SMALL($E$5:$E$9000,ROWS($E$5:E7325)),"")</f>
        <v/>
      </c>
      <c r="I7325" s="371" t="s">
        <v>30</v>
      </c>
      <c r="J7325" t="s">
        <v>172</v>
      </c>
      <c r="K7325" s="372">
        <v>33497</v>
      </c>
      <c r="L7325" s="388">
        <f>ROWS(K$5:K7325)</f>
        <v>7321</v>
      </c>
      <c r="M7325" s="388" t="str">
        <f>IF(_xlfn.IFNA(VLOOKUP(I7325,$AG$3:$AH$83,2,FALSE),"")='11.1'!$D$5,TXM!L7325,"")</f>
        <v/>
      </c>
      <c r="N7325" t="str">
        <f>IFERROR(SMALL($M$5:$M$9000,ROWS($M$5:M7325)),"")</f>
        <v/>
      </c>
      <c r="P7325" t="s">
        <v>1639</v>
      </c>
      <c r="S7325" s="388">
        <f>ROWS(R$5:R7325)</f>
        <v>7321</v>
      </c>
      <c r="T7325" s="388" t="str">
        <f>IF(_xlfn.IFNA(VLOOKUP(P7325,$AG$3:$AH$83,2,FALSE),"")='11.1'!$D$5,TXM!S7325,"")</f>
        <v/>
      </c>
      <c r="U7325" t="str">
        <f>IFERROR(SMALL($T$5:$T$9000,ROWS($T$5:T7325)),"")</f>
        <v/>
      </c>
    </row>
    <row r="7326" spans="1:21" ht="14.4" customHeight="1" x14ac:dyDescent="0.3">
      <c r="A7326" t="s">
        <v>1639</v>
      </c>
      <c r="D7326" s="388">
        <f>ROWS(C$5:C7326)</f>
        <v>7322</v>
      </c>
      <c r="E7326" s="388" t="str">
        <f>IF(_xlfn.IFNA(VLOOKUP(A7326,$AG$3:$AH$83,2,FALSE),"")='11.1'!$D$5,TXM!D7326,"")</f>
        <v/>
      </c>
      <c r="F7326" t="str">
        <f>IFERROR(SMALL($E$5:$E$9000,ROWS($E$5:E7326)),"")</f>
        <v/>
      </c>
      <c r="I7326" s="371" t="s">
        <v>30</v>
      </c>
      <c r="J7326" t="s">
        <v>869</v>
      </c>
      <c r="K7326" s="372">
        <v>30670</v>
      </c>
      <c r="L7326" s="388">
        <f>ROWS(K$5:K7326)</f>
        <v>7322</v>
      </c>
      <c r="M7326" s="388" t="str">
        <f>IF(_xlfn.IFNA(VLOOKUP(I7326,$AG$3:$AH$83,2,FALSE),"")='11.1'!$D$5,TXM!L7326,"")</f>
        <v/>
      </c>
      <c r="N7326" t="str">
        <f>IFERROR(SMALL($M$5:$M$9000,ROWS($M$5:M7326)),"")</f>
        <v/>
      </c>
      <c r="P7326" t="s">
        <v>1639</v>
      </c>
      <c r="S7326" s="388">
        <f>ROWS(R$5:R7326)</f>
        <v>7322</v>
      </c>
      <c r="T7326" s="388" t="str">
        <f>IF(_xlfn.IFNA(VLOOKUP(P7326,$AG$3:$AH$83,2,FALSE),"")='11.1'!$D$5,TXM!S7326,"")</f>
        <v/>
      </c>
      <c r="U7326" t="str">
        <f>IFERROR(SMALL($T$5:$T$9000,ROWS($T$5:T7326)),"")</f>
        <v/>
      </c>
    </row>
    <row r="7327" spans="1:21" ht="14.4" customHeight="1" x14ac:dyDescent="0.3">
      <c r="A7327" t="s">
        <v>1639</v>
      </c>
      <c r="D7327" s="388">
        <f>ROWS(C$5:C7327)</f>
        <v>7323</v>
      </c>
      <c r="E7327" s="388" t="str">
        <f>IF(_xlfn.IFNA(VLOOKUP(A7327,$AG$3:$AH$83,2,FALSE),"")='11.1'!$D$5,TXM!D7327,"")</f>
        <v/>
      </c>
      <c r="F7327" t="str">
        <f>IFERROR(SMALL($E$5:$E$9000,ROWS($E$5:E7327)),"")</f>
        <v/>
      </c>
      <c r="I7327" s="371" t="s">
        <v>30</v>
      </c>
      <c r="J7327" t="s">
        <v>831</v>
      </c>
      <c r="K7327" s="372">
        <v>14365</v>
      </c>
      <c r="L7327" s="388">
        <f>ROWS(K$5:K7327)</f>
        <v>7323</v>
      </c>
      <c r="M7327" s="388" t="str">
        <f>IF(_xlfn.IFNA(VLOOKUP(I7327,$AG$3:$AH$83,2,FALSE),"")='11.1'!$D$5,TXM!L7327,"")</f>
        <v/>
      </c>
      <c r="N7327" t="str">
        <f>IFERROR(SMALL($M$5:$M$9000,ROWS($M$5:M7327)),"")</f>
        <v/>
      </c>
      <c r="P7327" t="s">
        <v>1639</v>
      </c>
      <c r="S7327" s="388">
        <f>ROWS(R$5:R7327)</f>
        <v>7323</v>
      </c>
      <c r="T7327" s="388" t="str">
        <f>IF(_xlfn.IFNA(VLOOKUP(P7327,$AG$3:$AH$83,2,FALSE),"")='11.1'!$D$5,TXM!S7327,"")</f>
        <v/>
      </c>
      <c r="U7327" t="str">
        <f>IFERROR(SMALL($T$5:$T$9000,ROWS($T$5:T7327)),"")</f>
        <v/>
      </c>
    </row>
    <row r="7328" spans="1:21" ht="14.4" customHeight="1" x14ac:dyDescent="0.3">
      <c r="A7328" t="s">
        <v>1639</v>
      </c>
      <c r="D7328" s="388">
        <f>ROWS(C$5:C7328)</f>
        <v>7324</v>
      </c>
      <c r="E7328" s="388" t="str">
        <f>IF(_xlfn.IFNA(VLOOKUP(A7328,$AG$3:$AH$83,2,FALSE),"")='11.1'!$D$5,TXM!D7328,"")</f>
        <v/>
      </c>
      <c r="F7328" t="str">
        <f>IFERROR(SMALL($E$5:$E$9000,ROWS($E$5:E7328)),"")</f>
        <v/>
      </c>
      <c r="I7328" s="371" t="s">
        <v>30</v>
      </c>
      <c r="J7328" t="s">
        <v>990</v>
      </c>
      <c r="K7328" s="372">
        <v>3040</v>
      </c>
      <c r="L7328" s="388">
        <f>ROWS(K$5:K7328)</f>
        <v>7324</v>
      </c>
      <c r="M7328" s="388" t="str">
        <f>IF(_xlfn.IFNA(VLOOKUP(I7328,$AG$3:$AH$83,2,FALSE),"")='11.1'!$D$5,TXM!L7328,"")</f>
        <v/>
      </c>
      <c r="N7328" t="str">
        <f>IFERROR(SMALL($M$5:$M$9000,ROWS($M$5:M7328)),"")</f>
        <v/>
      </c>
      <c r="P7328" t="s">
        <v>1639</v>
      </c>
      <c r="S7328" s="388">
        <f>ROWS(R$5:R7328)</f>
        <v>7324</v>
      </c>
      <c r="T7328" s="388" t="str">
        <f>IF(_xlfn.IFNA(VLOOKUP(P7328,$AG$3:$AH$83,2,FALSE),"")='11.1'!$D$5,TXM!S7328,"")</f>
        <v/>
      </c>
      <c r="U7328" t="str">
        <f>IFERROR(SMALL($T$5:$T$9000,ROWS($T$5:T7328)),"")</f>
        <v/>
      </c>
    </row>
    <row r="7329" spans="1:21" ht="14.4" customHeight="1" x14ac:dyDescent="0.3">
      <c r="A7329" t="s">
        <v>1639</v>
      </c>
      <c r="D7329" s="388">
        <f>ROWS(C$5:C7329)</f>
        <v>7325</v>
      </c>
      <c r="E7329" s="388" t="str">
        <f>IF(_xlfn.IFNA(VLOOKUP(A7329,$AG$3:$AH$83,2,FALSE),"")='11.1'!$D$5,TXM!D7329,"")</f>
        <v/>
      </c>
      <c r="F7329" t="str">
        <f>IFERROR(SMALL($E$5:$E$9000,ROWS($E$5:E7329)),"")</f>
        <v/>
      </c>
      <c r="I7329" s="371" t="s">
        <v>30</v>
      </c>
      <c r="J7329" t="s">
        <v>92</v>
      </c>
      <c r="K7329" s="372">
        <v>2457</v>
      </c>
      <c r="L7329" s="388">
        <f>ROWS(K$5:K7329)</f>
        <v>7325</v>
      </c>
      <c r="M7329" s="388" t="str">
        <f>IF(_xlfn.IFNA(VLOOKUP(I7329,$AG$3:$AH$83,2,FALSE),"")='11.1'!$D$5,TXM!L7329,"")</f>
        <v/>
      </c>
      <c r="N7329" t="str">
        <f>IFERROR(SMALL($M$5:$M$9000,ROWS($M$5:M7329)),"")</f>
        <v/>
      </c>
      <c r="P7329" t="s">
        <v>1639</v>
      </c>
      <c r="S7329" s="388">
        <f>ROWS(R$5:R7329)</f>
        <v>7325</v>
      </c>
      <c r="T7329" s="388" t="str">
        <f>IF(_xlfn.IFNA(VLOOKUP(P7329,$AG$3:$AH$83,2,FALSE),"")='11.1'!$D$5,TXM!S7329,"")</f>
        <v/>
      </c>
      <c r="U7329" t="str">
        <f>IFERROR(SMALL($T$5:$T$9000,ROWS($T$5:T7329)),"")</f>
        <v/>
      </c>
    </row>
    <row r="7330" spans="1:21" ht="14.4" customHeight="1" x14ac:dyDescent="0.3">
      <c r="A7330" t="s">
        <v>1639</v>
      </c>
      <c r="D7330" s="388">
        <f>ROWS(C$5:C7330)</f>
        <v>7326</v>
      </c>
      <c r="E7330" s="388" t="str">
        <f>IF(_xlfn.IFNA(VLOOKUP(A7330,$AG$3:$AH$83,2,FALSE),"")='11.1'!$D$5,TXM!D7330,"")</f>
        <v/>
      </c>
      <c r="F7330" t="str">
        <f>IFERROR(SMALL($E$5:$E$9000,ROWS($E$5:E7330)),"")</f>
        <v/>
      </c>
      <c r="I7330" s="371" t="s">
        <v>30</v>
      </c>
      <c r="J7330" t="s">
        <v>873</v>
      </c>
      <c r="K7330" s="372">
        <v>1216</v>
      </c>
      <c r="L7330" s="388">
        <f>ROWS(K$5:K7330)</f>
        <v>7326</v>
      </c>
      <c r="M7330" s="388" t="str">
        <f>IF(_xlfn.IFNA(VLOOKUP(I7330,$AG$3:$AH$83,2,FALSE),"")='11.1'!$D$5,TXM!L7330,"")</f>
        <v/>
      </c>
      <c r="N7330" t="str">
        <f>IFERROR(SMALL($M$5:$M$9000,ROWS($M$5:M7330)),"")</f>
        <v/>
      </c>
      <c r="P7330" t="s">
        <v>1639</v>
      </c>
      <c r="S7330" s="388">
        <f>ROWS(R$5:R7330)</f>
        <v>7326</v>
      </c>
      <c r="T7330" s="388" t="str">
        <f>IF(_xlfn.IFNA(VLOOKUP(P7330,$AG$3:$AH$83,2,FALSE),"")='11.1'!$D$5,TXM!S7330,"")</f>
        <v/>
      </c>
      <c r="U7330" t="str">
        <f>IFERROR(SMALL($T$5:$T$9000,ROWS($T$5:T7330)),"")</f>
        <v/>
      </c>
    </row>
    <row r="7331" spans="1:21" ht="14.4" customHeight="1" x14ac:dyDescent="0.3">
      <c r="A7331" t="s">
        <v>1639</v>
      </c>
      <c r="D7331" s="388">
        <f>ROWS(C$5:C7331)</f>
        <v>7327</v>
      </c>
      <c r="E7331" s="388" t="str">
        <f>IF(_xlfn.IFNA(VLOOKUP(A7331,$AG$3:$AH$83,2,FALSE),"")='11.1'!$D$5,TXM!D7331,"")</f>
        <v/>
      </c>
      <c r="F7331" t="str">
        <f>IFERROR(SMALL($E$5:$E$9000,ROWS($E$5:E7331)),"")</f>
        <v/>
      </c>
      <c r="I7331" s="371" t="s">
        <v>30</v>
      </c>
      <c r="J7331" t="s">
        <v>803</v>
      </c>
      <c r="K7331" s="372">
        <v>210</v>
      </c>
      <c r="L7331" s="388">
        <f>ROWS(K$5:K7331)</f>
        <v>7327</v>
      </c>
      <c r="M7331" s="388" t="str">
        <f>IF(_xlfn.IFNA(VLOOKUP(I7331,$AG$3:$AH$83,2,FALSE),"")='11.1'!$D$5,TXM!L7331,"")</f>
        <v/>
      </c>
      <c r="N7331" t="str">
        <f>IFERROR(SMALL($M$5:$M$9000,ROWS($M$5:M7331)),"")</f>
        <v/>
      </c>
      <c r="P7331" t="s">
        <v>1639</v>
      </c>
      <c r="S7331" s="388">
        <f>ROWS(R$5:R7331)</f>
        <v>7327</v>
      </c>
      <c r="T7331" s="388" t="str">
        <f>IF(_xlfn.IFNA(VLOOKUP(P7331,$AG$3:$AH$83,2,FALSE),"")='11.1'!$D$5,TXM!S7331,"")</f>
        <v/>
      </c>
      <c r="U7331" t="str">
        <f>IFERROR(SMALL($T$5:$T$9000,ROWS($T$5:T7331)),"")</f>
        <v/>
      </c>
    </row>
    <row r="7332" spans="1:21" ht="14.4" customHeight="1" x14ac:dyDescent="0.3">
      <c r="A7332" t="s">
        <v>1639</v>
      </c>
      <c r="D7332" s="388">
        <f>ROWS(C$5:C7332)</f>
        <v>7328</v>
      </c>
      <c r="E7332" s="388" t="str">
        <f>IF(_xlfn.IFNA(VLOOKUP(A7332,$AG$3:$AH$83,2,FALSE),"")='11.1'!$D$5,TXM!D7332,"")</f>
        <v/>
      </c>
      <c r="F7332" t="str">
        <f>IFERROR(SMALL($E$5:$E$9000,ROWS($E$5:E7332)),"")</f>
        <v/>
      </c>
      <c r="I7332" s="371" t="s">
        <v>30</v>
      </c>
      <c r="J7332" t="s">
        <v>853</v>
      </c>
      <c r="K7332" s="372">
        <v>45</v>
      </c>
      <c r="L7332" s="388">
        <f>ROWS(K$5:K7332)</f>
        <v>7328</v>
      </c>
      <c r="M7332" s="388" t="str">
        <f>IF(_xlfn.IFNA(VLOOKUP(I7332,$AG$3:$AH$83,2,FALSE),"")='11.1'!$D$5,TXM!L7332,"")</f>
        <v/>
      </c>
      <c r="N7332" t="str">
        <f>IFERROR(SMALL($M$5:$M$9000,ROWS($M$5:M7332)),"")</f>
        <v/>
      </c>
      <c r="P7332" t="s">
        <v>1639</v>
      </c>
      <c r="S7332" s="388">
        <f>ROWS(R$5:R7332)</f>
        <v>7328</v>
      </c>
      <c r="T7332" s="388" t="str">
        <f>IF(_xlfn.IFNA(VLOOKUP(P7332,$AG$3:$AH$83,2,FALSE),"")='11.1'!$D$5,TXM!S7332,"")</f>
        <v/>
      </c>
      <c r="U7332" t="str">
        <f>IFERROR(SMALL($T$5:$T$9000,ROWS($T$5:T7332)),"")</f>
        <v/>
      </c>
    </row>
    <row r="7333" spans="1:21" ht="14.4" customHeight="1" x14ac:dyDescent="0.3">
      <c r="A7333" t="s">
        <v>1639</v>
      </c>
      <c r="D7333" s="388">
        <f>ROWS(C$5:C7333)</f>
        <v>7329</v>
      </c>
      <c r="E7333" s="388" t="str">
        <f>IF(_xlfn.IFNA(VLOOKUP(A7333,$AG$3:$AH$83,2,FALSE),"")='11.1'!$D$5,TXM!D7333,"")</f>
        <v/>
      </c>
      <c r="F7333" t="str">
        <f>IFERROR(SMALL($E$5:$E$9000,ROWS($E$5:E7333)),"")</f>
        <v/>
      </c>
      <c r="I7333" s="371" t="s">
        <v>30</v>
      </c>
      <c r="J7333" t="s">
        <v>173</v>
      </c>
      <c r="K7333" s="372">
        <v>19</v>
      </c>
      <c r="L7333" s="388">
        <f>ROWS(K$5:K7333)</f>
        <v>7329</v>
      </c>
      <c r="M7333" s="388" t="str">
        <f>IF(_xlfn.IFNA(VLOOKUP(I7333,$AG$3:$AH$83,2,FALSE),"")='11.1'!$D$5,TXM!L7333,"")</f>
        <v/>
      </c>
      <c r="N7333" t="str">
        <f>IFERROR(SMALL($M$5:$M$9000,ROWS($M$5:M7333)),"")</f>
        <v/>
      </c>
      <c r="P7333" t="s">
        <v>1639</v>
      </c>
      <c r="S7333" s="388">
        <f>ROWS(R$5:R7333)</f>
        <v>7329</v>
      </c>
      <c r="T7333" s="388" t="str">
        <f>IF(_xlfn.IFNA(VLOOKUP(P7333,$AG$3:$AH$83,2,FALSE),"")='11.1'!$D$5,TXM!S7333,"")</f>
        <v/>
      </c>
      <c r="U7333" t="str">
        <f>IFERROR(SMALL($T$5:$T$9000,ROWS($T$5:T7333)),"")</f>
        <v/>
      </c>
    </row>
    <row r="7334" spans="1:21" ht="14.4" customHeight="1" x14ac:dyDescent="0.3">
      <c r="A7334" t="s">
        <v>1639</v>
      </c>
      <c r="D7334" s="388">
        <f>ROWS(C$5:C7334)</f>
        <v>7330</v>
      </c>
      <c r="E7334" s="388" t="str">
        <f>IF(_xlfn.IFNA(VLOOKUP(A7334,$AG$3:$AH$83,2,FALSE),"")='11.1'!$D$5,TXM!D7334,"")</f>
        <v/>
      </c>
      <c r="F7334" t="str">
        <f>IFERROR(SMALL($E$5:$E$9000,ROWS($E$5:E7334)),"")</f>
        <v/>
      </c>
      <c r="I7334" s="371" t="s">
        <v>129</v>
      </c>
      <c r="J7334" t="s">
        <v>867</v>
      </c>
      <c r="K7334" s="372">
        <v>16290864</v>
      </c>
      <c r="L7334" s="388">
        <f>ROWS(K$5:K7334)</f>
        <v>7330</v>
      </c>
      <c r="M7334" s="388" t="str">
        <f>IF(_xlfn.IFNA(VLOOKUP(I7334,$AG$3:$AH$83,2,FALSE),"")='11.1'!$D$5,TXM!L7334,"")</f>
        <v/>
      </c>
      <c r="N7334" t="str">
        <f>IFERROR(SMALL($M$5:$M$9000,ROWS($M$5:M7334)),"")</f>
        <v/>
      </c>
      <c r="P7334" t="s">
        <v>1639</v>
      </c>
      <c r="S7334" s="388">
        <f>ROWS(R$5:R7334)</f>
        <v>7330</v>
      </c>
      <c r="T7334" s="388" t="str">
        <f>IF(_xlfn.IFNA(VLOOKUP(P7334,$AG$3:$AH$83,2,FALSE),"")='11.1'!$D$5,TXM!S7334,"")</f>
        <v/>
      </c>
      <c r="U7334" t="str">
        <f>IFERROR(SMALL($T$5:$T$9000,ROWS($T$5:T7334)),"")</f>
        <v/>
      </c>
    </row>
    <row r="7335" spans="1:21" ht="14.4" customHeight="1" x14ac:dyDescent="0.3">
      <c r="A7335" t="s">
        <v>1639</v>
      </c>
      <c r="D7335" s="388">
        <f>ROWS(C$5:C7335)</f>
        <v>7331</v>
      </c>
      <c r="E7335" s="388" t="str">
        <f>IF(_xlfn.IFNA(VLOOKUP(A7335,$AG$3:$AH$83,2,FALSE),"")='11.1'!$D$5,TXM!D7335,"")</f>
        <v/>
      </c>
      <c r="F7335" t="str">
        <f>IFERROR(SMALL($E$5:$E$9000,ROWS($E$5:E7335)),"")</f>
        <v/>
      </c>
      <c r="I7335" s="371" t="s">
        <v>129</v>
      </c>
      <c r="J7335" t="s">
        <v>865</v>
      </c>
      <c r="K7335" s="372">
        <v>5718214</v>
      </c>
      <c r="L7335" s="388">
        <f>ROWS(K$5:K7335)</f>
        <v>7331</v>
      </c>
      <c r="M7335" s="388" t="str">
        <f>IF(_xlfn.IFNA(VLOOKUP(I7335,$AG$3:$AH$83,2,FALSE),"")='11.1'!$D$5,TXM!L7335,"")</f>
        <v/>
      </c>
      <c r="N7335" t="str">
        <f>IFERROR(SMALL($M$5:$M$9000,ROWS($M$5:M7335)),"")</f>
        <v/>
      </c>
      <c r="P7335" t="s">
        <v>1639</v>
      </c>
      <c r="S7335" s="388">
        <f>ROWS(R$5:R7335)</f>
        <v>7331</v>
      </c>
      <c r="T7335" s="388" t="str">
        <f>IF(_xlfn.IFNA(VLOOKUP(P7335,$AG$3:$AH$83,2,FALSE),"")='11.1'!$D$5,TXM!S7335,"")</f>
        <v/>
      </c>
      <c r="U7335" t="str">
        <f>IFERROR(SMALL($T$5:$T$9000,ROWS($T$5:T7335)),"")</f>
        <v/>
      </c>
    </row>
    <row r="7336" spans="1:21" ht="14.4" customHeight="1" x14ac:dyDescent="0.3">
      <c r="A7336" t="s">
        <v>1639</v>
      </c>
      <c r="D7336" s="388">
        <f>ROWS(C$5:C7336)</f>
        <v>7332</v>
      </c>
      <c r="E7336" s="388" t="str">
        <f>IF(_xlfn.IFNA(VLOOKUP(A7336,$AG$3:$AH$83,2,FALSE),"")='11.1'!$D$5,TXM!D7336,"")</f>
        <v/>
      </c>
      <c r="F7336" t="str">
        <f>IFERROR(SMALL($E$5:$E$9000,ROWS($E$5:E7336)),"")</f>
        <v/>
      </c>
      <c r="I7336" s="371" t="s">
        <v>129</v>
      </c>
      <c r="J7336" t="s">
        <v>835</v>
      </c>
      <c r="K7336" s="372">
        <v>3161148</v>
      </c>
      <c r="L7336" s="388">
        <f>ROWS(K$5:K7336)</f>
        <v>7332</v>
      </c>
      <c r="M7336" s="388" t="str">
        <f>IF(_xlfn.IFNA(VLOOKUP(I7336,$AG$3:$AH$83,2,FALSE),"")='11.1'!$D$5,TXM!L7336,"")</f>
        <v/>
      </c>
      <c r="N7336" t="str">
        <f>IFERROR(SMALL($M$5:$M$9000,ROWS($M$5:M7336)),"")</f>
        <v/>
      </c>
      <c r="P7336" t="s">
        <v>1639</v>
      </c>
      <c r="S7336" s="388">
        <f>ROWS(R$5:R7336)</f>
        <v>7332</v>
      </c>
      <c r="T7336" s="388" t="str">
        <f>IF(_xlfn.IFNA(VLOOKUP(P7336,$AG$3:$AH$83,2,FALSE),"")='11.1'!$D$5,TXM!S7336,"")</f>
        <v/>
      </c>
      <c r="U7336" t="str">
        <f>IFERROR(SMALL($T$5:$T$9000,ROWS($T$5:T7336)),"")</f>
        <v/>
      </c>
    </row>
    <row r="7337" spans="1:21" ht="14.4" customHeight="1" x14ac:dyDescent="0.3">
      <c r="A7337" t="s">
        <v>1639</v>
      </c>
      <c r="D7337" s="388">
        <f>ROWS(C$5:C7337)</f>
        <v>7333</v>
      </c>
      <c r="E7337" s="388" t="str">
        <f>IF(_xlfn.IFNA(VLOOKUP(A7337,$AG$3:$AH$83,2,FALSE),"")='11.1'!$D$5,TXM!D7337,"")</f>
        <v/>
      </c>
      <c r="F7337" t="str">
        <f>IFERROR(SMALL($E$5:$E$9000,ROWS($E$5:E7337)),"")</f>
        <v/>
      </c>
      <c r="I7337" s="371" t="s">
        <v>129</v>
      </c>
      <c r="J7337" t="s">
        <v>863</v>
      </c>
      <c r="K7337" s="372">
        <v>2272740</v>
      </c>
      <c r="L7337" s="388">
        <f>ROWS(K$5:K7337)</f>
        <v>7333</v>
      </c>
      <c r="M7337" s="388" t="str">
        <f>IF(_xlfn.IFNA(VLOOKUP(I7337,$AG$3:$AH$83,2,FALSE),"")='11.1'!$D$5,TXM!L7337,"")</f>
        <v/>
      </c>
      <c r="N7337" t="str">
        <f>IFERROR(SMALL($M$5:$M$9000,ROWS($M$5:M7337)),"")</f>
        <v/>
      </c>
      <c r="P7337" t="s">
        <v>1639</v>
      </c>
      <c r="S7337" s="388">
        <f>ROWS(R$5:R7337)</f>
        <v>7333</v>
      </c>
      <c r="T7337" s="388" t="str">
        <f>IF(_xlfn.IFNA(VLOOKUP(P7337,$AG$3:$AH$83,2,FALSE),"")='11.1'!$D$5,TXM!S7337,"")</f>
        <v/>
      </c>
      <c r="U7337" t="str">
        <f>IFERROR(SMALL($T$5:$T$9000,ROWS($T$5:T7337)),"")</f>
        <v/>
      </c>
    </row>
    <row r="7338" spans="1:21" ht="14.4" customHeight="1" x14ac:dyDescent="0.3">
      <c r="A7338" t="s">
        <v>1639</v>
      </c>
      <c r="D7338" s="388">
        <f>ROWS(C$5:C7338)</f>
        <v>7334</v>
      </c>
      <c r="E7338" s="388" t="str">
        <f>IF(_xlfn.IFNA(VLOOKUP(A7338,$AG$3:$AH$83,2,FALSE),"")='11.1'!$D$5,TXM!D7338,"")</f>
        <v/>
      </c>
      <c r="F7338" t="str">
        <f>IFERROR(SMALL($E$5:$E$9000,ROWS($E$5:E7338)),"")</f>
        <v/>
      </c>
      <c r="I7338" s="371" t="s">
        <v>129</v>
      </c>
      <c r="J7338" t="s">
        <v>106</v>
      </c>
      <c r="K7338" s="372">
        <v>845273</v>
      </c>
      <c r="L7338" s="388">
        <f>ROWS(K$5:K7338)</f>
        <v>7334</v>
      </c>
      <c r="M7338" s="388" t="str">
        <f>IF(_xlfn.IFNA(VLOOKUP(I7338,$AG$3:$AH$83,2,FALSE),"")='11.1'!$D$5,TXM!L7338,"")</f>
        <v/>
      </c>
      <c r="N7338" t="str">
        <f>IFERROR(SMALL($M$5:$M$9000,ROWS($M$5:M7338)),"")</f>
        <v/>
      </c>
      <c r="P7338" t="s">
        <v>1639</v>
      </c>
      <c r="S7338" s="388">
        <f>ROWS(R$5:R7338)</f>
        <v>7334</v>
      </c>
      <c r="T7338" s="388" t="str">
        <f>IF(_xlfn.IFNA(VLOOKUP(P7338,$AG$3:$AH$83,2,FALSE),"")='11.1'!$D$5,TXM!S7338,"")</f>
        <v/>
      </c>
      <c r="U7338" t="str">
        <f>IFERROR(SMALL($T$5:$T$9000,ROWS($T$5:T7338)),"")</f>
        <v/>
      </c>
    </row>
    <row r="7339" spans="1:21" ht="14.4" customHeight="1" x14ac:dyDescent="0.3">
      <c r="A7339" t="s">
        <v>1639</v>
      </c>
      <c r="D7339" s="388">
        <f>ROWS(C$5:C7339)</f>
        <v>7335</v>
      </c>
      <c r="E7339" s="388" t="str">
        <f>IF(_xlfn.IFNA(VLOOKUP(A7339,$AG$3:$AH$83,2,FALSE),"")='11.1'!$D$5,TXM!D7339,"")</f>
        <v/>
      </c>
      <c r="F7339" t="str">
        <f>IFERROR(SMALL($E$5:$E$9000,ROWS($E$5:E7339)),"")</f>
        <v/>
      </c>
      <c r="I7339" s="371" t="s">
        <v>129</v>
      </c>
      <c r="J7339" t="s">
        <v>1285</v>
      </c>
      <c r="K7339" s="372">
        <v>604406</v>
      </c>
      <c r="L7339" s="388">
        <f>ROWS(K$5:K7339)</f>
        <v>7335</v>
      </c>
      <c r="M7339" s="388" t="str">
        <f>IF(_xlfn.IFNA(VLOOKUP(I7339,$AG$3:$AH$83,2,FALSE),"")='11.1'!$D$5,TXM!L7339,"")</f>
        <v/>
      </c>
      <c r="N7339" t="str">
        <f>IFERROR(SMALL($M$5:$M$9000,ROWS($M$5:M7339)),"")</f>
        <v/>
      </c>
      <c r="P7339" t="s">
        <v>1639</v>
      </c>
      <c r="S7339" s="388">
        <f>ROWS(R$5:R7339)</f>
        <v>7335</v>
      </c>
      <c r="T7339" s="388" t="str">
        <f>IF(_xlfn.IFNA(VLOOKUP(P7339,$AG$3:$AH$83,2,FALSE),"")='11.1'!$D$5,TXM!S7339,"")</f>
        <v/>
      </c>
      <c r="U7339" t="str">
        <f>IFERROR(SMALL($T$5:$T$9000,ROWS($T$5:T7339)),"")</f>
        <v/>
      </c>
    </row>
    <row r="7340" spans="1:21" ht="14.4" customHeight="1" x14ac:dyDescent="0.3">
      <c r="A7340" t="s">
        <v>1639</v>
      </c>
      <c r="D7340" s="388">
        <f>ROWS(C$5:C7340)</f>
        <v>7336</v>
      </c>
      <c r="E7340" s="388" t="str">
        <f>IF(_xlfn.IFNA(VLOOKUP(A7340,$AG$3:$AH$83,2,FALSE),"")='11.1'!$D$5,TXM!D7340,"")</f>
        <v/>
      </c>
      <c r="F7340" t="str">
        <f>IFERROR(SMALL($E$5:$E$9000,ROWS($E$5:E7340)),"")</f>
        <v/>
      </c>
      <c r="I7340" s="371" t="s">
        <v>129</v>
      </c>
      <c r="J7340" t="s">
        <v>843</v>
      </c>
      <c r="K7340" s="372">
        <v>535835</v>
      </c>
      <c r="L7340" s="388">
        <f>ROWS(K$5:K7340)</f>
        <v>7336</v>
      </c>
      <c r="M7340" s="388" t="str">
        <f>IF(_xlfn.IFNA(VLOOKUP(I7340,$AG$3:$AH$83,2,FALSE),"")='11.1'!$D$5,TXM!L7340,"")</f>
        <v/>
      </c>
      <c r="N7340" t="str">
        <f>IFERROR(SMALL($M$5:$M$9000,ROWS($M$5:M7340)),"")</f>
        <v/>
      </c>
      <c r="P7340" t="s">
        <v>1639</v>
      </c>
      <c r="S7340" s="388">
        <f>ROWS(R$5:R7340)</f>
        <v>7336</v>
      </c>
      <c r="T7340" s="388" t="str">
        <f>IF(_xlfn.IFNA(VLOOKUP(P7340,$AG$3:$AH$83,2,FALSE),"")='11.1'!$D$5,TXM!S7340,"")</f>
        <v/>
      </c>
      <c r="U7340" t="str">
        <f>IFERROR(SMALL($T$5:$T$9000,ROWS($T$5:T7340)),"")</f>
        <v/>
      </c>
    </row>
    <row r="7341" spans="1:21" ht="14.4" customHeight="1" x14ac:dyDescent="0.3">
      <c r="A7341" t="s">
        <v>1639</v>
      </c>
      <c r="D7341" s="388">
        <f>ROWS(C$5:C7341)</f>
        <v>7337</v>
      </c>
      <c r="E7341" s="388" t="str">
        <f>IF(_xlfn.IFNA(VLOOKUP(A7341,$AG$3:$AH$83,2,FALSE),"")='11.1'!$D$5,TXM!D7341,"")</f>
        <v/>
      </c>
      <c r="F7341" t="str">
        <f>IFERROR(SMALL($E$5:$E$9000,ROWS($E$5:E7341)),"")</f>
        <v/>
      </c>
      <c r="I7341" s="371" t="s">
        <v>129</v>
      </c>
      <c r="J7341" t="s">
        <v>849</v>
      </c>
      <c r="K7341" s="372">
        <v>506388</v>
      </c>
      <c r="L7341" s="388">
        <f>ROWS(K$5:K7341)</f>
        <v>7337</v>
      </c>
      <c r="M7341" s="388" t="str">
        <f>IF(_xlfn.IFNA(VLOOKUP(I7341,$AG$3:$AH$83,2,FALSE),"")='11.1'!$D$5,TXM!L7341,"")</f>
        <v/>
      </c>
      <c r="N7341" t="str">
        <f>IFERROR(SMALL($M$5:$M$9000,ROWS($M$5:M7341)),"")</f>
        <v/>
      </c>
      <c r="P7341" t="s">
        <v>1639</v>
      </c>
      <c r="S7341" s="388">
        <f>ROWS(R$5:R7341)</f>
        <v>7337</v>
      </c>
      <c r="T7341" s="388" t="str">
        <f>IF(_xlfn.IFNA(VLOOKUP(P7341,$AG$3:$AH$83,2,FALSE),"")='11.1'!$D$5,TXM!S7341,"")</f>
        <v/>
      </c>
      <c r="U7341" t="str">
        <f>IFERROR(SMALL($T$5:$T$9000,ROWS($T$5:T7341)),"")</f>
        <v/>
      </c>
    </row>
    <row r="7342" spans="1:21" ht="14.4" customHeight="1" x14ac:dyDescent="0.3">
      <c r="A7342" t="s">
        <v>1639</v>
      </c>
      <c r="D7342" s="388">
        <f>ROWS(C$5:C7342)</f>
        <v>7338</v>
      </c>
      <c r="E7342" s="388" t="str">
        <f>IF(_xlfn.IFNA(VLOOKUP(A7342,$AG$3:$AH$83,2,FALSE),"")='11.1'!$D$5,TXM!D7342,"")</f>
        <v/>
      </c>
      <c r="F7342" t="str">
        <f>IFERROR(SMALL($E$5:$E$9000,ROWS($E$5:E7342)),"")</f>
        <v/>
      </c>
      <c r="I7342" s="371" t="s">
        <v>129</v>
      </c>
      <c r="J7342" t="s">
        <v>821</v>
      </c>
      <c r="K7342" s="372">
        <v>415067</v>
      </c>
      <c r="L7342" s="388">
        <f>ROWS(K$5:K7342)</f>
        <v>7338</v>
      </c>
      <c r="M7342" s="388" t="str">
        <f>IF(_xlfn.IFNA(VLOOKUP(I7342,$AG$3:$AH$83,2,FALSE),"")='11.1'!$D$5,TXM!L7342,"")</f>
        <v/>
      </c>
      <c r="N7342" t="str">
        <f>IFERROR(SMALL($M$5:$M$9000,ROWS($M$5:M7342)),"")</f>
        <v/>
      </c>
      <c r="P7342" t="s">
        <v>1639</v>
      </c>
      <c r="S7342" s="388">
        <f>ROWS(R$5:R7342)</f>
        <v>7338</v>
      </c>
      <c r="T7342" s="388" t="str">
        <f>IF(_xlfn.IFNA(VLOOKUP(P7342,$AG$3:$AH$83,2,FALSE),"")='11.1'!$D$5,TXM!S7342,"")</f>
        <v/>
      </c>
      <c r="U7342" t="str">
        <f>IFERROR(SMALL($T$5:$T$9000,ROWS($T$5:T7342)),"")</f>
        <v/>
      </c>
    </row>
    <row r="7343" spans="1:21" ht="14.4" customHeight="1" x14ac:dyDescent="0.3">
      <c r="A7343" t="s">
        <v>1639</v>
      </c>
      <c r="D7343" s="388">
        <f>ROWS(C$5:C7343)</f>
        <v>7339</v>
      </c>
      <c r="E7343" s="388" t="str">
        <f>IF(_xlfn.IFNA(VLOOKUP(A7343,$AG$3:$AH$83,2,FALSE),"")='11.1'!$D$5,TXM!D7343,"")</f>
        <v/>
      </c>
      <c r="F7343" t="str">
        <f>IFERROR(SMALL($E$5:$E$9000,ROWS($E$5:E7343)),"")</f>
        <v/>
      </c>
      <c r="I7343" s="371" t="s">
        <v>129</v>
      </c>
      <c r="J7343" t="s">
        <v>96</v>
      </c>
      <c r="K7343" s="372">
        <v>337544</v>
      </c>
      <c r="L7343" s="388">
        <f>ROWS(K$5:K7343)</f>
        <v>7339</v>
      </c>
      <c r="M7343" s="388" t="str">
        <f>IF(_xlfn.IFNA(VLOOKUP(I7343,$AG$3:$AH$83,2,FALSE),"")='11.1'!$D$5,TXM!L7343,"")</f>
        <v/>
      </c>
      <c r="N7343" t="str">
        <f>IFERROR(SMALL($M$5:$M$9000,ROWS($M$5:M7343)),"")</f>
        <v/>
      </c>
      <c r="P7343" t="s">
        <v>1639</v>
      </c>
      <c r="S7343" s="388">
        <f>ROWS(R$5:R7343)</f>
        <v>7339</v>
      </c>
      <c r="T7343" s="388" t="str">
        <f>IF(_xlfn.IFNA(VLOOKUP(P7343,$AG$3:$AH$83,2,FALSE),"")='11.1'!$D$5,TXM!S7343,"")</f>
        <v/>
      </c>
      <c r="U7343" t="str">
        <f>IFERROR(SMALL($T$5:$T$9000,ROWS($T$5:T7343)),"")</f>
        <v/>
      </c>
    </row>
    <row r="7344" spans="1:21" ht="14.4" customHeight="1" x14ac:dyDescent="0.3">
      <c r="A7344" t="s">
        <v>1639</v>
      </c>
      <c r="D7344" s="388">
        <f>ROWS(C$5:C7344)</f>
        <v>7340</v>
      </c>
      <c r="E7344" s="388" t="str">
        <f>IF(_xlfn.IFNA(VLOOKUP(A7344,$AG$3:$AH$83,2,FALSE),"")='11.1'!$D$5,TXM!D7344,"")</f>
        <v/>
      </c>
      <c r="F7344" t="str">
        <f>IFERROR(SMALL($E$5:$E$9000,ROWS($E$5:E7344)),"")</f>
        <v/>
      </c>
      <c r="I7344" s="371" t="s">
        <v>129</v>
      </c>
      <c r="J7344" t="s">
        <v>1005</v>
      </c>
      <c r="K7344" s="372">
        <v>278413</v>
      </c>
      <c r="L7344" s="388">
        <f>ROWS(K$5:K7344)</f>
        <v>7340</v>
      </c>
      <c r="M7344" s="388" t="str">
        <f>IF(_xlfn.IFNA(VLOOKUP(I7344,$AG$3:$AH$83,2,FALSE),"")='11.1'!$D$5,TXM!L7344,"")</f>
        <v/>
      </c>
      <c r="N7344" t="str">
        <f>IFERROR(SMALL($M$5:$M$9000,ROWS($M$5:M7344)),"")</f>
        <v/>
      </c>
      <c r="P7344" t="s">
        <v>1639</v>
      </c>
      <c r="S7344" s="388">
        <f>ROWS(R$5:R7344)</f>
        <v>7340</v>
      </c>
      <c r="T7344" s="388" t="str">
        <f>IF(_xlfn.IFNA(VLOOKUP(P7344,$AG$3:$AH$83,2,FALSE),"")='11.1'!$D$5,TXM!S7344,"")</f>
        <v/>
      </c>
      <c r="U7344" t="str">
        <f>IFERROR(SMALL($T$5:$T$9000,ROWS($T$5:T7344)),"")</f>
        <v/>
      </c>
    </row>
    <row r="7345" spans="1:21" ht="14.4" customHeight="1" x14ac:dyDescent="0.3">
      <c r="A7345" t="s">
        <v>1639</v>
      </c>
      <c r="D7345" s="388">
        <f>ROWS(C$5:C7345)</f>
        <v>7341</v>
      </c>
      <c r="E7345" s="388" t="str">
        <f>IF(_xlfn.IFNA(VLOOKUP(A7345,$AG$3:$AH$83,2,FALSE),"")='11.1'!$D$5,TXM!D7345,"")</f>
        <v/>
      </c>
      <c r="F7345" t="str">
        <f>IFERROR(SMALL($E$5:$E$9000,ROWS($E$5:E7345)),"")</f>
        <v/>
      </c>
      <c r="I7345" s="371" t="s">
        <v>129</v>
      </c>
      <c r="J7345" t="s">
        <v>108</v>
      </c>
      <c r="K7345" s="372">
        <v>198525</v>
      </c>
      <c r="L7345" s="388">
        <f>ROWS(K$5:K7345)</f>
        <v>7341</v>
      </c>
      <c r="M7345" s="388" t="str">
        <f>IF(_xlfn.IFNA(VLOOKUP(I7345,$AG$3:$AH$83,2,FALSE),"")='11.1'!$D$5,TXM!L7345,"")</f>
        <v/>
      </c>
      <c r="N7345" t="str">
        <f>IFERROR(SMALL($M$5:$M$9000,ROWS($M$5:M7345)),"")</f>
        <v/>
      </c>
      <c r="P7345" t="s">
        <v>1639</v>
      </c>
      <c r="S7345" s="388">
        <f>ROWS(R$5:R7345)</f>
        <v>7341</v>
      </c>
      <c r="T7345" s="388" t="str">
        <f>IF(_xlfn.IFNA(VLOOKUP(P7345,$AG$3:$AH$83,2,FALSE),"")='11.1'!$D$5,TXM!S7345,"")</f>
        <v/>
      </c>
      <c r="U7345" t="str">
        <f>IFERROR(SMALL($T$5:$T$9000,ROWS($T$5:T7345)),"")</f>
        <v/>
      </c>
    </row>
    <row r="7346" spans="1:21" ht="14.4" customHeight="1" x14ac:dyDescent="0.3">
      <c r="A7346" t="s">
        <v>1639</v>
      </c>
      <c r="D7346" s="388">
        <f>ROWS(C$5:C7346)</f>
        <v>7342</v>
      </c>
      <c r="E7346" s="388" t="str">
        <f>IF(_xlfn.IFNA(VLOOKUP(A7346,$AG$3:$AH$83,2,FALSE),"")='11.1'!$D$5,TXM!D7346,"")</f>
        <v/>
      </c>
      <c r="F7346" t="str">
        <f>IFERROR(SMALL($E$5:$E$9000,ROWS($E$5:E7346)),"")</f>
        <v/>
      </c>
      <c r="I7346" s="371" t="s">
        <v>129</v>
      </c>
      <c r="J7346" t="s">
        <v>823</v>
      </c>
      <c r="K7346" s="372">
        <v>179709</v>
      </c>
      <c r="L7346" s="388">
        <f>ROWS(K$5:K7346)</f>
        <v>7342</v>
      </c>
      <c r="M7346" s="388" t="str">
        <f>IF(_xlfn.IFNA(VLOOKUP(I7346,$AG$3:$AH$83,2,FALSE),"")='11.1'!$D$5,TXM!L7346,"")</f>
        <v/>
      </c>
      <c r="N7346" t="str">
        <f>IFERROR(SMALL($M$5:$M$9000,ROWS($M$5:M7346)),"")</f>
        <v/>
      </c>
      <c r="P7346" t="s">
        <v>1639</v>
      </c>
      <c r="S7346" s="388">
        <f>ROWS(R$5:R7346)</f>
        <v>7342</v>
      </c>
      <c r="T7346" s="388" t="str">
        <f>IF(_xlfn.IFNA(VLOOKUP(P7346,$AG$3:$AH$83,2,FALSE),"")='11.1'!$D$5,TXM!S7346,"")</f>
        <v/>
      </c>
      <c r="U7346" t="str">
        <f>IFERROR(SMALL($T$5:$T$9000,ROWS($T$5:T7346)),"")</f>
        <v/>
      </c>
    </row>
    <row r="7347" spans="1:21" ht="14.4" customHeight="1" x14ac:dyDescent="0.3">
      <c r="A7347" t="s">
        <v>1639</v>
      </c>
      <c r="D7347" s="388">
        <f>ROWS(C$5:C7347)</f>
        <v>7343</v>
      </c>
      <c r="E7347" s="388" t="str">
        <f>IF(_xlfn.IFNA(VLOOKUP(A7347,$AG$3:$AH$83,2,FALSE),"")='11.1'!$D$5,TXM!D7347,"")</f>
        <v/>
      </c>
      <c r="F7347" t="str">
        <f>IFERROR(SMALL($E$5:$E$9000,ROWS($E$5:E7347)),"")</f>
        <v/>
      </c>
      <c r="I7347" s="371" t="s">
        <v>129</v>
      </c>
      <c r="J7347" t="s">
        <v>1318</v>
      </c>
      <c r="K7347" s="372">
        <v>173344</v>
      </c>
      <c r="L7347" s="388">
        <f>ROWS(K$5:K7347)</f>
        <v>7343</v>
      </c>
      <c r="M7347" s="388" t="str">
        <f>IF(_xlfn.IFNA(VLOOKUP(I7347,$AG$3:$AH$83,2,FALSE),"")='11.1'!$D$5,TXM!L7347,"")</f>
        <v/>
      </c>
      <c r="N7347" t="str">
        <f>IFERROR(SMALL($M$5:$M$9000,ROWS($M$5:M7347)),"")</f>
        <v/>
      </c>
      <c r="P7347" t="s">
        <v>1639</v>
      </c>
      <c r="S7347" s="388">
        <f>ROWS(R$5:R7347)</f>
        <v>7343</v>
      </c>
      <c r="T7347" s="388" t="str">
        <f>IF(_xlfn.IFNA(VLOOKUP(P7347,$AG$3:$AH$83,2,FALSE),"")='11.1'!$D$5,TXM!S7347,"")</f>
        <v/>
      </c>
      <c r="U7347" t="str">
        <f>IFERROR(SMALL($T$5:$T$9000,ROWS($T$5:T7347)),"")</f>
        <v/>
      </c>
    </row>
    <row r="7348" spans="1:21" ht="14.4" customHeight="1" x14ac:dyDescent="0.3">
      <c r="A7348" t="s">
        <v>1639</v>
      </c>
      <c r="D7348" s="388">
        <f>ROWS(C$5:C7348)</f>
        <v>7344</v>
      </c>
      <c r="E7348" s="388" t="str">
        <f>IF(_xlfn.IFNA(VLOOKUP(A7348,$AG$3:$AH$83,2,FALSE),"")='11.1'!$D$5,TXM!D7348,"")</f>
        <v/>
      </c>
      <c r="F7348" t="str">
        <f>IFERROR(SMALL($E$5:$E$9000,ROWS($E$5:E7348)),"")</f>
        <v/>
      </c>
      <c r="I7348" s="371" t="s">
        <v>129</v>
      </c>
      <c r="J7348" t="s">
        <v>799</v>
      </c>
      <c r="K7348" s="372">
        <v>172340</v>
      </c>
      <c r="L7348" s="388">
        <f>ROWS(K$5:K7348)</f>
        <v>7344</v>
      </c>
      <c r="M7348" s="388" t="str">
        <f>IF(_xlfn.IFNA(VLOOKUP(I7348,$AG$3:$AH$83,2,FALSE),"")='11.1'!$D$5,TXM!L7348,"")</f>
        <v/>
      </c>
      <c r="N7348" t="str">
        <f>IFERROR(SMALL($M$5:$M$9000,ROWS($M$5:M7348)),"")</f>
        <v/>
      </c>
      <c r="P7348" t="s">
        <v>1639</v>
      </c>
      <c r="S7348" s="388">
        <f>ROWS(R$5:R7348)</f>
        <v>7344</v>
      </c>
      <c r="T7348" s="388" t="str">
        <f>IF(_xlfn.IFNA(VLOOKUP(P7348,$AG$3:$AH$83,2,FALSE),"")='11.1'!$D$5,TXM!S7348,"")</f>
        <v/>
      </c>
      <c r="U7348" t="str">
        <f>IFERROR(SMALL($T$5:$T$9000,ROWS($T$5:T7348)),"")</f>
        <v/>
      </c>
    </row>
    <row r="7349" spans="1:21" ht="14.4" customHeight="1" x14ac:dyDescent="0.3">
      <c r="A7349" t="s">
        <v>1639</v>
      </c>
      <c r="D7349" s="388">
        <f>ROWS(C$5:C7349)</f>
        <v>7345</v>
      </c>
      <c r="E7349" s="388" t="str">
        <f>IF(_xlfn.IFNA(VLOOKUP(A7349,$AG$3:$AH$83,2,FALSE),"")='11.1'!$D$5,TXM!D7349,"")</f>
        <v/>
      </c>
      <c r="F7349" t="str">
        <f>IFERROR(SMALL($E$5:$E$9000,ROWS($E$5:E7349)),"")</f>
        <v/>
      </c>
      <c r="I7349" s="371" t="s">
        <v>129</v>
      </c>
      <c r="J7349" t="s">
        <v>1000</v>
      </c>
      <c r="K7349" s="372">
        <v>168392</v>
      </c>
      <c r="L7349" s="388">
        <f>ROWS(K$5:K7349)</f>
        <v>7345</v>
      </c>
      <c r="M7349" s="388" t="str">
        <f>IF(_xlfn.IFNA(VLOOKUP(I7349,$AG$3:$AH$83,2,FALSE),"")='11.1'!$D$5,TXM!L7349,"")</f>
        <v/>
      </c>
      <c r="N7349" t="str">
        <f>IFERROR(SMALL($M$5:$M$9000,ROWS($M$5:M7349)),"")</f>
        <v/>
      </c>
      <c r="P7349" t="s">
        <v>1639</v>
      </c>
      <c r="S7349" s="388">
        <f>ROWS(R$5:R7349)</f>
        <v>7345</v>
      </c>
      <c r="T7349" s="388" t="str">
        <f>IF(_xlfn.IFNA(VLOOKUP(P7349,$AG$3:$AH$83,2,FALSE),"")='11.1'!$D$5,TXM!S7349,"")</f>
        <v/>
      </c>
      <c r="U7349" t="str">
        <f>IFERROR(SMALL($T$5:$T$9000,ROWS($T$5:T7349)),"")</f>
        <v/>
      </c>
    </row>
    <row r="7350" spans="1:21" ht="14.4" customHeight="1" x14ac:dyDescent="0.3">
      <c r="A7350" t="s">
        <v>1639</v>
      </c>
      <c r="D7350" s="388">
        <f>ROWS(C$5:C7350)</f>
        <v>7346</v>
      </c>
      <c r="E7350" s="388" t="str">
        <f>IF(_xlfn.IFNA(VLOOKUP(A7350,$AG$3:$AH$83,2,FALSE),"")='11.1'!$D$5,TXM!D7350,"")</f>
        <v/>
      </c>
      <c r="F7350" t="str">
        <f>IFERROR(SMALL($E$5:$E$9000,ROWS($E$5:E7350)),"")</f>
        <v/>
      </c>
      <c r="I7350" s="371" t="s">
        <v>129</v>
      </c>
      <c r="J7350" t="s">
        <v>791</v>
      </c>
      <c r="K7350" s="372">
        <v>167088</v>
      </c>
      <c r="L7350" s="388">
        <f>ROWS(K$5:K7350)</f>
        <v>7346</v>
      </c>
      <c r="M7350" s="388" t="str">
        <f>IF(_xlfn.IFNA(VLOOKUP(I7350,$AG$3:$AH$83,2,FALSE),"")='11.1'!$D$5,TXM!L7350,"")</f>
        <v/>
      </c>
      <c r="N7350" t="str">
        <f>IFERROR(SMALL($M$5:$M$9000,ROWS($M$5:M7350)),"")</f>
        <v/>
      </c>
      <c r="P7350" t="s">
        <v>1639</v>
      </c>
      <c r="S7350" s="388">
        <f>ROWS(R$5:R7350)</f>
        <v>7346</v>
      </c>
      <c r="T7350" s="388" t="str">
        <f>IF(_xlfn.IFNA(VLOOKUP(P7350,$AG$3:$AH$83,2,FALSE),"")='11.1'!$D$5,TXM!S7350,"")</f>
        <v/>
      </c>
      <c r="U7350" t="str">
        <f>IFERROR(SMALL($T$5:$T$9000,ROWS($T$5:T7350)),"")</f>
        <v/>
      </c>
    </row>
    <row r="7351" spans="1:21" ht="14.4" customHeight="1" x14ac:dyDescent="0.3">
      <c r="A7351" t="s">
        <v>1639</v>
      </c>
      <c r="D7351" s="388">
        <f>ROWS(C$5:C7351)</f>
        <v>7347</v>
      </c>
      <c r="E7351" s="388" t="str">
        <f>IF(_xlfn.IFNA(VLOOKUP(A7351,$AG$3:$AH$83,2,FALSE),"")='11.1'!$D$5,TXM!D7351,"")</f>
        <v/>
      </c>
      <c r="F7351" t="str">
        <f>IFERROR(SMALL($E$5:$E$9000,ROWS($E$5:E7351)),"")</f>
        <v/>
      </c>
      <c r="I7351" s="371" t="s">
        <v>129</v>
      </c>
      <c r="J7351" t="s">
        <v>1006</v>
      </c>
      <c r="K7351" s="372">
        <v>131020</v>
      </c>
      <c r="L7351" s="388">
        <f>ROWS(K$5:K7351)</f>
        <v>7347</v>
      </c>
      <c r="M7351" s="388" t="str">
        <f>IF(_xlfn.IFNA(VLOOKUP(I7351,$AG$3:$AH$83,2,FALSE),"")='11.1'!$D$5,TXM!L7351,"")</f>
        <v/>
      </c>
      <c r="N7351" t="str">
        <f>IFERROR(SMALL($M$5:$M$9000,ROWS($M$5:M7351)),"")</f>
        <v/>
      </c>
      <c r="P7351" t="s">
        <v>1639</v>
      </c>
      <c r="S7351" s="388">
        <f>ROWS(R$5:R7351)</f>
        <v>7347</v>
      </c>
      <c r="T7351" s="388" t="str">
        <f>IF(_xlfn.IFNA(VLOOKUP(P7351,$AG$3:$AH$83,2,FALSE),"")='11.1'!$D$5,TXM!S7351,"")</f>
        <v/>
      </c>
      <c r="U7351" t="str">
        <f>IFERROR(SMALL($T$5:$T$9000,ROWS($T$5:T7351)),"")</f>
        <v/>
      </c>
    </row>
    <row r="7352" spans="1:21" ht="14.4" customHeight="1" x14ac:dyDescent="0.3">
      <c r="A7352" t="s">
        <v>1639</v>
      </c>
      <c r="D7352" s="388">
        <f>ROWS(C$5:C7352)</f>
        <v>7348</v>
      </c>
      <c r="E7352" s="388" t="str">
        <f>IF(_xlfn.IFNA(VLOOKUP(A7352,$AG$3:$AH$83,2,FALSE),"")='11.1'!$D$5,TXM!D7352,"")</f>
        <v/>
      </c>
      <c r="F7352" t="str">
        <f>IFERROR(SMALL($E$5:$E$9000,ROWS($E$5:E7352)),"")</f>
        <v/>
      </c>
      <c r="I7352" s="371" t="s">
        <v>129</v>
      </c>
      <c r="J7352" t="s">
        <v>1265</v>
      </c>
      <c r="K7352" s="372">
        <v>84625</v>
      </c>
      <c r="L7352" s="388">
        <f>ROWS(K$5:K7352)</f>
        <v>7348</v>
      </c>
      <c r="M7352" s="388" t="str">
        <f>IF(_xlfn.IFNA(VLOOKUP(I7352,$AG$3:$AH$83,2,FALSE),"")='11.1'!$D$5,TXM!L7352,"")</f>
        <v/>
      </c>
      <c r="N7352" t="str">
        <f>IFERROR(SMALL($M$5:$M$9000,ROWS($M$5:M7352)),"")</f>
        <v/>
      </c>
      <c r="P7352" t="s">
        <v>1639</v>
      </c>
      <c r="S7352" s="388">
        <f>ROWS(R$5:R7352)</f>
        <v>7348</v>
      </c>
      <c r="T7352" s="388" t="str">
        <f>IF(_xlfn.IFNA(VLOOKUP(P7352,$AG$3:$AH$83,2,FALSE),"")='11.1'!$D$5,TXM!S7352,"")</f>
        <v/>
      </c>
      <c r="U7352" t="str">
        <f>IFERROR(SMALL($T$5:$T$9000,ROWS($T$5:T7352)),"")</f>
        <v/>
      </c>
    </row>
    <row r="7353" spans="1:21" ht="14.4" customHeight="1" x14ac:dyDescent="0.3">
      <c r="A7353" t="s">
        <v>1639</v>
      </c>
      <c r="D7353" s="388">
        <f>ROWS(C$5:C7353)</f>
        <v>7349</v>
      </c>
      <c r="E7353" s="388" t="str">
        <f>IF(_xlfn.IFNA(VLOOKUP(A7353,$AG$3:$AH$83,2,FALSE),"")='11.1'!$D$5,TXM!D7353,"")</f>
        <v/>
      </c>
      <c r="F7353" t="str">
        <f>IFERROR(SMALL($E$5:$E$9000,ROWS($E$5:E7353)),"")</f>
        <v/>
      </c>
      <c r="I7353" s="371" t="s">
        <v>129</v>
      </c>
      <c r="J7353" t="s">
        <v>1434</v>
      </c>
      <c r="K7353" s="372">
        <v>73463</v>
      </c>
      <c r="L7353" s="388">
        <f>ROWS(K$5:K7353)</f>
        <v>7349</v>
      </c>
      <c r="M7353" s="388" t="str">
        <f>IF(_xlfn.IFNA(VLOOKUP(I7353,$AG$3:$AH$83,2,FALSE),"")='11.1'!$D$5,TXM!L7353,"")</f>
        <v/>
      </c>
      <c r="N7353" t="str">
        <f>IFERROR(SMALL($M$5:$M$9000,ROWS($M$5:M7353)),"")</f>
        <v/>
      </c>
      <c r="P7353" t="s">
        <v>1639</v>
      </c>
      <c r="S7353" s="388">
        <f>ROWS(R$5:R7353)</f>
        <v>7349</v>
      </c>
      <c r="T7353" s="388" t="str">
        <f>IF(_xlfn.IFNA(VLOOKUP(P7353,$AG$3:$AH$83,2,FALSE),"")='11.1'!$D$5,TXM!S7353,"")</f>
        <v/>
      </c>
      <c r="U7353" t="str">
        <f>IFERROR(SMALL($T$5:$T$9000,ROWS($T$5:T7353)),"")</f>
        <v/>
      </c>
    </row>
    <row r="7354" spans="1:21" ht="14.4" customHeight="1" x14ac:dyDescent="0.3">
      <c r="A7354" t="s">
        <v>1639</v>
      </c>
      <c r="D7354" s="388">
        <f>ROWS(C$5:C7354)</f>
        <v>7350</v>
      </c>
      <c r="E7354" s="388" t="str">
        <f>IF(_xlfn.IFNA(VLOOKUP(A7354,$AG$3:$AH$83,2,FALSE),"")='11.1'!$D$5,TXM!D7354,"")</f>
        <v/>
      </c>
      <c r="F7354" t="str">
        <f>IFERROR(SMALL($E$5:$E$9000,ROWS($E$5:E7354)),"")</f>
        <v/>
      </c>
      <c r="I7354" s="371" t="s">
        <v>129</v>
      </c>
      <c r="J7354" t="s">
        <v>827</v>
      </c>
      <c r="K7354" s="372">
        <v>64720</v>
      </c>
      <c r="L7354" s="388">
        <f>ROWS(K$5:K7354)</f>
        <v>7350</v>
      </c>
      <c r="M7354" s="388" t="str">
        <f>IF(_xlfn.IFNA(VLOOKUP(I7354,$AG$3:$AH$83,2,FALSE),"")='11.1'!$D$5,TXM!L7354,"")</f>
        <v/>
      </c>
      <c r="N7354" t="str">
        <f>IFERROR(SMALL($M$5:$M$9000,ROWS($M$5:M7354)),"")</f>
        <v/>
      </c>
      <c r="P7354" t="s">
        <v>1639</v>
      </c>
      <c r="S7354" s="388">
        <f>ROWS(R$5:R7354)</f>
        <v>7350</v>
      </c>
      <c r="T7354" s="388" t="str">
        <f>IF(_xlfn.IFNA(VLOOKUP(P7354,$AG$3:$AH$83,2,FALSE),"")='11.1'!$D$5,TXM!S7354,"")</f>
        <v/>
      </c>
      <c r="U7354" t="str">
        <f>IFERROR(SMALL($T$5:$T$9000,ROWS($T$5:T7354)),"")</f>
        <v/>
      </c>
    </row>
    <row r="7355" spans="1:21" ht="14.4" customHeight="1" x14ac:dyDescent="0.3">
      <c r="A7355" t="s">
        <v>1639</v>
      </c>
      <c r="D7355" s="388">
        <f>ROWS(C$5:C7355)</f>
        <v>7351</v>
      </c>
      <c r="E7355" s="388" t="str">
        <f>IF(_xlfn.IFNA(VLOOKUP(A7355,$AG$3:$AH$83,2,FALSE),"")='11.1'!$D$5,TXM!D7355,"")</f>
        <v/>
      </c>
      <c r="F7355" t="str">
        <f>IFERROR(SMALL($E$5:$E$9000,ROWS($E$5:E7355)),"")</f>
        <v/>
      </c>
      <c r="I7355" s="371" t="s">
        <v>129</v>
      </c>
      <c r="J7355" t="s">
        <v>107</v>
      </c>
      <c r="K7355" s="372">
        <v>51150</v>
      </c>
      <c r="L7355" s="388">
        <f>ROWS(K$5:K7355)</f>
        <v>7351</v>
      </c>
      <c r="M7355" s="388" t="str">
        <f>IF(_xlfn.IFNA(VLOOKUP(I7355,$AG$3:$AH$83,2,FALSE),"")='11.1'!$D$5,TXM!L7355,"")</f>
        <v/>
      </c>
      <c r="N7355" t="str">
        <f>IFERROR(SMALL($M$5:$M$9000,ROWS($M$5:M7355)),"")</f>
        <v/>
      </c>
      <c r="P7355" t="s">
        <v>1639</v>
      </c>
      <c r="S7355" s="388">
        <f>ROWS(R$5:R7355)</f>
        <v>7351</v>
      </c>
      <c r="T7355" s="388" t="str">
        <f>IF(_xlfn.IFNA(VLOOKUP(P7355,$AG$3:$AH$83,2,FALSE),"")='11.1'!$D$5,TXM!S7355,"")</f>
        <v/>
      </c>
      <c r="U7355" t="str">
        <f>IFERROR(SMALL($T$5:$T$9000,ROWS($T$5:T7355)),"")</f>
        <v/>
      </c>
    </row>
    <row r="7356" spans="1:21" ht="14.4" customHeight="1" x14ac:dyDescent="0.3">
      <c r="A7356" t="s">
        <v>1639</v>
      </c>
      <c r="D7356" s="388">
        <f>ROWS(C$5:C7356)</f>
        <v>7352</v>
      </c>
      <c r="E7356" s="388" t="str">
        <f>IF(_xlfn.IFNA(VLOOKUP(A7356,$AG$3:$AH$83,2,FALSE),"")='11.1'!$D$5,TXM!D7356,"")</f>
        <v/>
      </c>
      <c r="F7356" t="str">
        <f>IFERROR(SMALL($E$5:$E$9000,ROWS($E$5:E7356)),"")</f>
        <v/>
      </c>
      <c r="I7356" s="371" t="s">
        <v>129</v>
      </c>
      <c r="J7356" t="s">
        <v>785</v>
      </c>
      <c r="K7356" s="372">
        <v>29065</v>
      </c>
      <c r="L7356" s="388">
        <f>ROWS(K$5:K7356)</f>
        <v>7352</v>
      </c>
      <c r="M7356" s="388" t="str">
        <f>IF(_xlfn.IFNA(VLOOKUP(I7356,$AG$3:$AH$83,2,FALSE),"")='11.1'!$D$5,TXM!L7356,"")</f>
        <v/>
      </c>
      <c r="N7356" t="str">
        <f>IFERROR(SMALL($M$5:$M$9000,ROWS($M$5:M7356)),"")</f>
        <v/>
      </c>
      <c r="P7356" t="s">
        <v>1639</v>
      </c>
      <c r="S7356" s="388">
        <f>ROWS(R$5:R7356)</f>
        <v>7352</v>
      </c>
      <c r="T7356" s="388" t="str">
        <f>IF(_xlfn.IFNA(VLOOKUP(P7356,$AG$3:$AH$83,2,FALSE),"")='11.1'!$D$5,TXM!S7356,"")</f>
        <v/>
      </c>
      <c r="U7356" t="str">
        <f>IFERROR(SMALL($T$5:$T$9000,ROWS($T$5:T7356)),"")</f>
        <v/>
      </c>
    </row>
    <row r="7357" spans="1:21" ht="14.4" customHeight="1" x14ac:dyDescent="0.3">
      <c r="A7357" t="s">
        <v>1639</v>
      </c>
      <c r="D7357" s="388">
        <f>ROWS(C$5:C7357)</f>
        <v>7353</v>
      </c>
      <c r="E7357" s="388" t="str">
        <f>IF(_xlfn.IFNA(VLOOKUP(A7357,$AG$3:$AH$83,2,FALSE),"")='11.1'!$D$5,TXM!D7357,"")</f>
        <v/>
      </c>
      <c r="F7357" t="str">
        <f>IFERROR(SMALL($E$5:$E$9000,ROWS($E$5:E7357)),"")</f>
        <v/>
      </c>
      <c r="I7357" s="371" t="s">
        <v>129</v>
      </c>
      <c r="J7357" t="s">
        <v>105</v>
      </c>
      <c r="K7357" s="372">
        <v>27816</v>
      </c>
      <c r="L7357" s="388">
        <f>ROWS(K$5:K7357)</f>
        <v>7353</v>
      </c>
      <c r="M7357" s="388" t="str">
        <f>IF(_xlfn.IFNA(VLOOKUP(I7357,$AG$3:$AH$83,2,FALSE),"")='11.1'!$D$5,TXM!L7357,"")</f>
        <v/>
      </c>
      <c r="N7357" t="str">
        <f>IFERROR(SMALL($M$5:$M$9000,ROWS($M$5:M7357)),"")</f>
        <v/>
      </c>
      <c r="P7357" t="s">
        <v>1639</v>
      </c>
      <c r="S7357" s="388">
        <f>ROWS(R$5:R7357)</f>
        <v>7353</v>
      </c>
      <c r="T7357" s="388" t="str">
        <f>IF(_xlfn.IFNA(VLOOKUP(P7357,$AG$3:$AH$83,2,FALSE),"")='11.1'!$D$5,TXM!S7357,"")</f>
        <v/>
      </c>
      <c r="U7357" t="str">
        <f>IFERROR(SMALL($T$5:$T$9000,ROWS($T$5:T7357)),"")</f>
        <v/>
      </c>
    </row>
    <row r="7358" spans="1:21" ht="14.4" customHeight="1" x14ac:dyDescent="0.3">
      <c r="A7358" t="s">
        <v>1639</v>
      </c>
      <c r="D7358" s="388">
        <f>ROWS(C$5:C7358)</f>
        <v>7354</v>
      </c>
      <c r="E7358" s="388" t="str">
        <f>IF(_xlfn.IFNA(VLOOKUP(A7358,$AG$3:$AH$83,2,FALSE),"")='11.1'!$D$5,TXM!D7358,"")</f>
        <v/>
      </c>
      <c r="F7358" t="str">
        <f>IFERROR(SMALL($E$5:$E$9000,ROWS($E$5:E7358)),"")</f>
        <v/>
      </c>
      <c r="I7358" s="371" t="s">
        <v>129</v>
      </c>
      <c r="J7358" t="s">
        <v>1002</v>
      </c>
      <c r="K7358" s="372">
        <v>23971</v>
      </c>
      <c r="L7358" s="388">
        <f>ROWS(K$5:K7358)</f>
        <v>7354</v>
      </c>
      <c r="M7358" s="388" t="str">
        <f>IF(_xlfn.IFNA(VLOOKUP(I7358,$AG$3:$AH$83,2,FALSE),"")='11.1'!$D$5,TXM!L7358,"")</f>
        <v/>
      </c>
      <c r="N7358" t="str">
        <f>IFERROR(SMALL($M$5:$M$9000,ROWS($M$5:M7358)),"")</f>
        <v/>
      </c>
      <c r="P7358" t="s">
        <v>1639</v>
      </c>
      <c r="S7358" s="388">
        <f>ROWS(R$5:R7358)</f>
        <v>7354</v>
      </c>
      <c r="T7358" s="388" t="str">
        <f>IF(_xlfn.IFNA(VLOOKUP(P7358,$AG$3:$AH$83,2,FALSE),"")='11.1'!$D$5,TXM!S7358,"")</f>
        <v/>
      </c>
      <c r="U7358" t="str">
        <f>IFERROR(SMALL($T$5:$T$9000,ROWS($T$5:T7358)),"")</f>
        <v/>
      </c>
    </row>
    <row r="7359" spans="1:21" ht="14.4" customHeight="1" x14ac:dyDescent="0.3">
      <c r="A7359" t="s">
        <v>1639</v>
      </c>
      <c r="D7359" s="388">
        <f>ROWS(C$5:C7359)</f>
        <v>7355</v>
      </c>
      <c r="E7359" s="388" t="str">
        <f>IF(_xlfn.IFNA(VLOOKUP(A7359,$AG$3:$AH$83,2,FALSE),"")='11.1'!$D$5,TXM!D7359,"")</f>
        <v/>
      </c>
      <c r="F7359" t="str">
        <f>IFERROR(SMALL($E$5:$E$9000,ROWS($E$5:E7359)),"")</f>
        <v/>
      </c>
      <c r="I7359" s="371" t="s">
        <v>129</v>
      </c>
      <c r="J7359" t="s">
        <v>869</v>
      </c>
      <c r="K7359" s="372">
        <v>13307</v>
      </c>
      <c r="L7359" s="388">
        <f>ROWS(K$5:K7359)</f>
        <v>7355</v>
      </c>
      <c r="M7359" s="388" t="str">
        <f>IF(_xlfn.IFNA(VLOOKUP(I7359,$AG$3:$AH$83,2,FALSE),"")='11.1'!$D$5,TXM!L7359,"")</f>
        <v/>
      </c>
      <c r="N7359" t="str">
        <f>IFERROR(SMALL($M$5:$M$9000,ROWS($M$5:M7359)),"")</f>
        <v/>
      </c>
      <c r="P7359" t="s">
        <v>1639</v>
      </c>
      <c r="S7359" s="388">
        <f>ROWS(R$5:R7359)</f>
        <v>7355</v>
      </c>
      <c r="T7359" s="388" t="str">
        <f>IF(_xlfn.IFNA(VLOOKUP(P7359,$AG$3:$AH$83,2,FALSE),"")='11.1'!$D$5,TXM!S7359,"")</f>
        <v/>
      </c>
      <c r="U7359" t="str">
        <f>IFERROR(SMALL($T$5:$T$9000,ROWS($T$5:T7359)),"")</f>
        <v/>
      </c>
    </row>
    <row r="7360" spans="1:21" ht="14.4" customHeight="1" x14ac:dyDescent="0.3">
      <c r="A7360" t="s">
        <v>1639</v>
      </c>
      <c r="D7360" s="388">
        <f>ROWS(C$5:C7360)</f>
        <v>7356</v>
      </c>
      <c r="E7360" s="388" t="str">
        <f>IF(_xlfn.IFNA(VLOOKUP(A7360,$AG$3:$AH$83,2,FALSE),"")='11.1'!$D$5,TXM!D7360,"")</f>
        <v/>
      </c>
      <c r="F7360" t="str">
        <f>IFERROR(SMALL($E$5:$E$9000,ROWS($E$5:E7360)),"")</f>
        <v/>
      </c>
      <c r="I7360" s="371" t="s">
        <v>129</v>
      </c>
      <c r="J7360" t="s">
        <v>1275</v>
      </c>
      <c r="K7360" s="372">
        <v>12395</v>
      </c>
      <c r="L7360" s="388">
        <f>ROWS(K$5:K7360)</f>
        <v>7356</v>
      </c>
      <c r="M7360" s="388" t="str">
        <f>IF(_xlfn.IFNA(VLOOKUP(I7360,$AG$3:$AH$83,2,FALSE),"")='11.1'!$D$5,TXM!L7360,"")</f>
        <v/>
      </c>
      <c r="N7360" t="str">
        <f>IFERROR(SMALL($M$5:$M$9000,ROWS($M$5:M7360)),"")</f>
        <v/>
      </c>
      <c r="P7360" t="s">
        <v>1639</v>
      </c>
      <c r="S7360" s="388">
        <f>ROWS(R$5:R7360)</f>
        <v>7356</v>
      </c>
      <c r="T7360" s="388" t="str">
        <f>IF(_xlfn.IFNA(VLOOKUP(P7360,$AG$3:$AH$83,2,FALSE),"")='11.1'!$D$5,TXM!S7360,"")</f>
        <v/>
      </c>
      <c r="U7360" t="str">
        <f>IFERROR(SMALL($T$5:$T$9000,ROWS($T$5:T7360)),"")</f>
        <v/>
      </c>
    </row>
    <row r="7361" spans="1:21" ht="14.4" customHeight="1" x14ac:dyDescent="0.3">
      <c r="A7361" t="s">
        <v>1639</v>
      </c>
      <c r="D7361" s="388">
        <f>ROWS(C$5:C7361)</f>
        <v>7357</v>
      </c>
      <c r="E7361" s="388" t="str">
        <f>IF(_xlfn.IFNA(VLOOKUP(A7361,$AG$3:$AH$83,2,FALSE),"")='11.1'!$D$5,TXM!D7361,"")</f>
        <v/>
      </c>
      <c r="F7361" t="str">
        <f>IFERROR(SMALL($E$5:$E$9000,ROWS($E$5:E7361)),"")</f>
        <v/>
      </c>
      <c r="I7361" s="371" t="s">
        <v>129</v>
      </c>
      <c r="J7361" t="s">
        <v>861</v>
      </c>
      <c r="K7361" s="372">
        <v>10237</v>
      </c>
      <c r="L7361" s="388">
        <f>ROWS(K$5:K7361)</f>
        <v>7357</v>
      </c>
      <c r="M7361" s="388" t="str">
        <f>IF(_xlfn.IFNA(VLOOKUP(I7361,$AG$3:$AH$83,2,FALSE),"")='11.1'!$D$5,TXM!L7361,"")</f>
        <v/>
      </c>
      <c r="N7361" t="str">
        <f>IFERROR(SMALL($M$5:$M$9000,ROWS($M$5:M7361)),"")</f>
        <v/>
      </c>
      <c r="P7361" t="s">
        <v>1639</v>
      </c>
      <c r="S7361" s="388">
        <f>ROWS(R$5:R7361)</f>
        <v>7357</v>
      </c>
      <c r="T7361" s="388" t="str">
        <f>IF(_xlfn.IFNA(VLOOKUP(P7361,$AG$3:$AH$83,2,FALSE),"")='11.1'!$D$5,TXM!S7361,"")</f>
        <v/>
      </c>
      <c r="U7361" t="str">
        <f>IFERROR(SMALL($T$5:$T$9000,ROWS($T$5:T7361)),"")</f>
        <v/>
      </c>
    </row>
    <row r="7362" spans="1:21" ht="14.4" customHeight="1" x14ac:dyDescent="0.3">
      <c r="A7362" t="s">
        <v>1639</v>
      </c>
      <c r="D7362" s="388">
        <f>ROWS(C$5:C7362)</f>
        <v>7358</v>
      </c>
      <c r="E7362" s="388" t="str">
        <f>IF(_xlfn.IFNA(VLOOKUP(A7362,$AG$3:$AH$83,2,FALSE),"")='11.1'!$D$5,TXM!D7362,"")</f>
        <v/>
      </c>
      <c r="F7362" t="str">
        <f>IFERROR(SMALL($E$5:$E$9000,ROWS($E$5:E7362)),"")</f>
        <v/>
      </c>
      <c r="I7362" s="371" t="s">
        <v>129</v>
      </c>
      <c r="J7362" t="s">
        <v>829</v>
      </c>
      <c r="K7362" s="372">
        <v>10090</v>
      </c>
      <c r="L7362" s="388">
        <f>ROWS(K$5:K7362)</f>
        <v>7358</v>
      </c>
      <c r="M7362" s="388" t="str">
        <f>IF(_xlfn.IFNA(VLOOKUP(I7362,$AG$3:$AH$83,2,FALSE),"")='11.1'!$D$5,TXM!L7362,"")</f>
        <v/>
      </c>
      <c r="N7362" t="str">
        <f>IFERROR(SMALL($M$5:$M$9000,ROWS($M$5:M7362)),"")</f>
        <v/>
      </c>
      <c r="P7362" t="s">
        <v>1639</v>
      </c>
      <c r="S7362" s="388">
        <f>ROWS(R$5:R7362)</f>
        <v>7358</v>
      </c>
      <c r="T7362" s="388" t="str">
        <f>IF(_xlfn.IFNA(VLOOKUP(P7362,$AG$3:$AH$83,2,FALSE),"")='11.1'!$D$5,TXM!S7362,"")</f>
        <v/>
      </c>
      <c r="U7362" t="str">
        <f>IFERROR(SMALL($T$5:$T$9000,ROWS($T$5:T7362)),"")</f>
        <v/>
      </c>
    </row>
    <row r="7363" spans="1:21" ht="14.4" customHeight="1" x14ac:dyDescent="0.3">
      <c r="A7363" t="s">
        <v>1639</v>
      </c>
      <c r="D7363" s="388">
        <f>ROWS(C$5:C7363)</f>
        <v>7359</v>
      </c>
      <c r="E7363" s="388" t="str">
        <f>IF(_xlfn.IFNA(VLOOKUP(A7363,$AG$3:$AH$83,2,FALSE),"")='11.1'!$D$5,TXM!D7363,"")</f>
        <v/>
      </c>
      <c r="F7363" t="str">
        <f>IFERROR(SMALL($E$5:$E$9000,ROWS($E$5:E7363)),"")</f>
        <v/>
      </c>
      <c r="I7363" s="371" t="s">
        <v>129</v>
      </c>
      <c r="J7363" t="s">
        <v>813</v>
      </c>
      <c r="K7363" s="372">
        <v>1552</v>
      </c>
      <c r="L7363" s="388">
        <f>ROWS(K$5:K7363)</f>
        <v>7359</v>
      </c>
      <c r="M7363" s="388" t="str">
        <f>IF(_xlfn.IFNA(VLOOKUP(I7363,$AG$3:$AH$83,2,FALSE),"")='11.1'!$D$5,TXM!L7363,"")</f>
        <v/>
      </c>
      <c r="N7363" t="str">
        <f>IFERROR(SMALL($M$5:$M$9000,ROWS($M$5:M7363)),"")</f>
        <v/>
      </c>
      <c r="P7363" t="s">
        <v>1639</v>
      </c>
      <c r="S7363" s="388">
        <f>ROWS(R$5:R7363)</f>
        <v>7359</v>
      </c>
      <c r="T7363" s="388" t="str">
        <f>IF(_xlfn.IFNA(VLOOKUP(P7363,$AG$3:$AH$83,2,FALSE),"")='11.1'!$D$5,TXM!S7363,"")</f>
        <v/>
      </c>
      <c r="U7363" t="str">
        <f>IFERROR(SMALL($T$5:$T$9000,ROWS($T$5:T7363)),"")</f>
        <v/>
      </c>
    </row>
    <row r="7364" spans="1:21" ht="14.4" customHeight="1" x14ac:dyDescent="0.3">
      <c r="A7364" t="s">
        <v>1639</v>
      </c>
      <c r="D7364" s="388">
        <f>ROWS(C$5:C7364)</f>
        <v>7360</v>
      </c>
      <c r="E7364" s="388" t="str">
        <f>IF(_xlfn.IFNA(VLOOKUP(A7364,$AG$3:$AH$83,2,FALSE),"")='11.1'!$D$5,TXM!D7364,"")</f>
        <v/>
      </c>
      <c r="F7364" t="str">
        <f>IFERROR(SMALL($E$5:$E$9000,ROWS($E$5:E7364)),"")</f>
        <v/>
      </c>
      <c r="I7364" s="371" t="s">
        <v>129</v>
      </c>
      <c r="J7364" t="s">
        <v>859</v>
      </c>
      <c r="K7364" s="372">
        <v>1057</v>
      </c>
      <c r="L7364" s="388">
        <f>ROWS(K$5:K7364)</f>
        <v>7360</v>
      </c>
      <c r="M7364" s="388" t="str">
        <f>IF(_xlfn.IFNA(VLOOKUP(I7364,$AG$3:$AH$83,2,FALSE),"")='11.1'!$D$5,TXM!L7364,"")</f>
        <v/>
      </c>
      <c r="N7364" t="str">
        <f>IFERROR(SMALL($M$5:$M$9000,ROWS($M$5:M7364)),"")</f>
        <v/>
      </c>
      <c r="P7364" t="s">
        <v>1639</v>
      </c>
      <c r="S7364" s="388">
        <f>ROWS(R$5:R7364)</f>
        <v>7360</v>
      </c>
      <c r="T7364" s="388" t="str">
        <f>IF(_xlfn.IFNA(VLOOKUP(P7364,$AG$3:$AH$83,2,FALSE),"")='11.1'!$D$5,TXM!S7364,"")</f>
        <v/>
      </c>
      <c r="U7364" t="str">
        <f>IFERROR(SMALL($T$5:$T$9000,ROWS($T$5:T7364)),"")</f>
        <v/>
      </c>
    </row>
    <row r="7365" spans="1:21" ht="14.4" customHeight="1" x14ac:dyDescent="0.3">
      <c r="A7365" t="s">
        <v>1639</v>
      </c>
      <c r="D7365" s="388">
        <f>ROWS(C$5:C7365)</f>
        <v>7361</v>
      </c>
      <c r="E7365" s="388" t="str">
        <f>IF(_xlfn.IFNA(VLOOKUP(A7365,$AG$3:$AH$83,2,FALSE),"")='11.1'!$D$5,TXM!D7365,"")</f>
        <v/>
      </c>
      <c r="F7365" t="str">
        <f>IFERROR(SMALL($E$5:$E$9000,ROWS($E$5:E7365)),"")</f>
        <v/>
      </c>
      <c r="I7365" s="371" t="s">
        <v>129</v>
      </c>
      <c r="J7365" t="s">
        <v>998</v>
      </c>
      <c r="K7365" s="372">
        <v>1052</v>
      </c>
      <c r="L7365" s="388">
        <f>ROWS(K$5:K7365)</f>
        <v>7361</v>
      </c>
      <c r="M7365" s="388" t="str">
        <f>IF(_xlfn.IFNA(VLOOKUP(I7365,$AG$3:$AH$83,2,FALSE),"")='11.1'!$D$5,TXM!L7365,"")</f>
        <v/>
      </c>
      <c r="N7365" t="str">
        <f>IFERROR(SMALL($M$5:$M$9000,ROWS($M$5:M7365)),"")</f>
        <v/>
      </c>
      <c r="P7365" t="s">
        <v>1639</v>
      </c>
      <c r="S7365" s="388">
        <f>ROWS(R$5:R7365)</f>
        <v>7361</v>
      </c>
      <c r="T7365" s="388" t="str">
        <f>IF(_xlfn.IFNA(VLOOKUP(P7365,$AG$3:$AH$83,2,FALSE),"")='11.1'!$D$5,TXM!S7365,"")</f>
        <v/>
      </c>
      <c r="U7365" t="str">
        <f>IFERROR(SMALL($T$5:$T$9000,ROWS($T$5:T7365)),"")</f>
        <v/>
      </c>
    </row>
    <row r="7366" spans="1:21" ht="14.4" customHeight="1" x14ac:dyDescent="0.3">
      <c r="A7366" t="s">
        <v>1639</v>
      </c>
      <c r="D7366" s="388">
        <f>ROWS(C$5:C7366)</f>
        <v>7362</v>
      </c>
      <c r="E7366" s="388" t="str">
        <f>IF(_xlfn.IFNA(VLOOKUP(A7366,$AG$3:$AH$83,2,FALSE),"")='11.1'!$D$5,TXM!D7366,"")</f>
        <v/>
      </c>
      <c r="F7366" t="str">
        <f>IFERROR(SMALL($E$5:$E$9000,ROWS($E$5:E7366)),"")</f>
        <v/>
      </c>
      <c r="I7366" s="371" t="s">
        <v>129</v>
      </c>
      <c r="J7366" t="s">
        <v>102</v>
      </c>
      <c r="K7366" s="372">
        <v>37</v>
      </c>
      <c r="L7366" s="388">
        <f>ROWS(K$5:K7366)</f>
        <v>7362</v>
      </c>
      <c r="M7366" s="388" t="str">
        <f>IF(_xlfn.IFNA(VLOOKUP(I7366,$AG$3:$AH$83,2,FALSE),"")='11.1'!$D$5,TXM!L7366,"")</f>
        <v/>
      </c>
      <c r="N7366" t="str">
        <f>IFERROR(SMALL($M$5:$M$9000,ROWS($M$5:M7366)),"")</f>
        <v/>
      </c>
      <c r="P7366" t="s">
        <v>1639</v>
      </c>
      <c r="S7366" s="388">
        <f>ROWS(R$5:R7366)</f>
        <v>7362</v>
      </c>
      <c r="T7366" s="388" t="str">
        <f>IF(_xlfn.IFNA(VLOOKUP(P7366,$AG$3:$AH$83,2,FALSE),"")='11.1'!$D$5,TXM!S7366,"")</f>
        <v/>
      </c>
      <c r="U7366" t="str">
        <f>IFERROR(SMALL($T$5:$T$9000,ROWS($T$5:T7366)),"")</f>
        <v/>
      </c>
    </row>
    <row r="7367" spans="1:21" ht="14.4" customHeight="1" x14ac:dyDescent="0.3">
      <c r="A7367" t="s">
        <v>1639</v>
      </c>
      <c r="D7367" s="388">
        <f>ROWS(C$5:C7367)</f>
        <v>7363</v>
      </c>
      <c r="E7367" s="388" t="str">
        <f>IF(_xlfn.IFNA(VLOOKUP(A7367,$AG$3:$AH$83,2,FALSE),"")='11.1'!$D$5,TXM!D7367,"")</f>
        <v/>
      </c>
      <c r="F7367" t="str">
        <f>IFERROR(SMALL($E$5:$E$9000,ROWS($E$5:E7367)),"")</f>
        <v/>
      </c>
      <c r="I7367" s="371" t="s">
        <v>129</v>
      </c>
      <c r="J7367" t="s">
        <v>805</v>
      </c>
      <c r="K7367" s="372">
        <v>28</v>
      </c>
      <c r="L7367" s="388">
        <f>ROWS(K$5:K7367)</f>
        <v>7363</v>
      </c>
      <c r="M7367" s="388" t="str">
        <f>IF(_xlfn.IFNA(VLOOKUP(I7367,$AG$3:$AH$83,2,FALSE),"")='11.1'!$D$5,TXM!L7367,"")</f>
        <v/>
      </c>
      <c r="N7367" t="str">
        <f>IFERROR(SMALL($M$5:$M$9000,ROWS($M$5:M7367)),"")</f>
        <v/>
      </c>
      <c r="P7367" t="s">
        <v>1639</v>
      </c>
      <c r="S7367" s="388">
        <f>ROWS(R$5:R7367)</f>
        <v>7363</v>
      </c>
      <c r="T7367" s="388" t="str">
        <f>IF(_xlfn.IFNA(VLOOKUP(P7367,$AG$3:$AH$83,2,FALSE),"")='11.1'!$D$5,TXM!S7367,"")</f>
        <v/>
      </c>
      <c r="U7367" t="str">
        <f>IFERROR(SMALL($T$5:$T$9000,ROWS($T$5:T7367)),"")</f>
        <v/>
      </c>
    </row>
    <row r="7368" spans="1:21" ht="14.4" customHeight="1" x14ac:dyDescent="0.3">
      <c r="A7368" t="s">
        <v>1639</v>
      </c>
      <c r="D7368" s="388">
        <f>ROWS(C$5:C7368)</f>
        <v>7364</v>
      </c>
      <c r="E7368" s="388" t="str">
        <f>IF(_xlfn.IFNA(VLOOKUP(A7368,$AG$3:$AH$83,2,FALSE),"")='11.1'!$D$5,TXM!D7368,"")</f>
        <v/>
      </c>
      <c r="F7368" t="str">
        <f>IFERROR(SMALL($E$5:$E$9000,ROWS($E$5:E7368)),"")</f>
        <v/>
      </c>
      <c r="I7368" s="371" t="s">
        <v>129</v>
      </c>
      <c r="J7368" t="s">
        <v>825</v>
      </c>
      <c r="K7368" s="372">
        <v>20</v>
      </c>
      <c r="L7368" s="388">
        <f>ROWS(K$5:K7368)</f>
        <v>7364</v>
      </c>
      <c r="M7368" s="388" t="str">
        <f>IF(_xlfn.IFNA(VLOOKUP(I7368,$AG$3:$AH$83,2,FALSE),"")='11.1'!$D$5,TXM!L7368,"")</f>
        <v/>
      </c>
      <c r="N7368" t="str">
        <f>IFERROR(SMALL($M$5:$M$9000,ROWS($M$5:M7368)),"")</f>
        <v/>
      </c>
      <c r="P7368" t="s">
        <v>1639</v>
      </c>
      <c r="S7368" s="388">
        <f>ROWS(R$5:R7368)</f>
        <v>7364</v>
      </c>
      <c r="T7368" s="388" t="str">
        <f>IF(_xlfn.IFNA(VLOOKUP(P7368,$AG$3:$AH$83,2,FALSE),"")='11.1'!$D$5,TXM!S7368,"")</f>
        <v/>
      </c>
      <c r="U7368" t="str">
        <f>IFERROR(SMALL($T$5:$T$9000,ROWS($T$5:T7368)),"")</f>
        <v/>
      </c>
    </row>
    <row r="7369" spans="1:21" ht="14.4" customHeight="1" x14ac:dyDescent="0.3">
      <c r="A7369" t="s">
        <v>1639</v>
      </c>
      <c r="D7369" s="388">
        <f>ROWS(C$5:C7369)</f>
        <v>7365</v>
      </c>
      <c r="E7369" s="388" t="str">
        <f>IF(_xlfn.IFNA(VLOOKUP(A7369,$AG$3:$AH$83,2,FALSE),"")='11.1'!$D$5,TXM!D7369,"")</f>
        <v/>
      </c>
      <c r="F7369" t="str">
        <f>IFERROR(SMALL($E$5:$E$9000,ROWS($E$5:E7369)),"")</f>
        <v/>
      </c>
      <c r="I7369" s="371" t="s">
        <v>129</v>
      </c>
      <c r="J7369" t="s">
        <v>104</v>
      </c>
      <c r="K7369" s="372">
        <v>12</v>
      </c>
      <c r="L7369" s="388">
        <f>ROWS(K$5:K7369)</f>
        <v>7365</v>
      </c>
      <c r="M7369" s="388" t="str">
        <f>IF(_xlfn.IFNA(VLOOKUP(I7369,$AG$3:$AH$83,2,FALSE),"")='11.1'!$D$5,TXM!L7369,"")</f>
        <v/>
      </c>
      <c r="N7369" t="str">
        <f>IFERROR(SMALL($M$5:$M$9000,ROWS($M$5:M7369)),"")</f>
        <v/>
      </c>
      <c r="P7369" t="s">
        <v>1639</v>
      </c>
      <c r="S7369" s="388">
        <f>ROWS(R$5:R7369)</f>
        <v>7365</v>
      </c>
      <c r="T7369" s="388" t="str">
        <f>IF(_xlfn.IFNA(VLOOKUP(P7369,$AG$3:$AH$83,2,FALSE),"")='11.1'!$D$5,TXM!S7369,"")</f>
        <v/>
      </c>
      <c r="U7369" t="str">
        <f>IFERROR(SMALL($T$5:$T$9000,ROWS($T$5:T7369)),"")</f>
        <v/>
      </c>
    </row>
    <row r="7370" spans="1:21" ht="14.4" customHeight="1" x14ac:dyDescent="0.3">
      <c r="A7370" t="s">
        <v>1639</v>
      </c>
      <c r="D7370" s="388">
        <f>ROWS(C$5:C7370)</f>
        <v>7366</v>
      </c>
      <c r="E7370" s="388" t="str">
        <f>IF(_xlfn.IFNA(VLOOKUP(A7370,$AG$3:$AH$83,2,FALSE),"")='11.1'!$D$5,TXM!D7370,"")</f>
        <v/>
      </c>
      <c r="F7370" t="str">
        <f>IFERROR(SMALL($E$5:$E$9000,ROWS($E$5:E7370)),"")</f>
        <v/>
      </c>
      <c r="I7370" s="371" t="s">
        <v>505</v>
      </c>
      <c r="J7370" t="s">
        <v>96</v>
      </c>
      <c r="K7370" s="372">
        <v>4129050</v>
      </c>
      <c r="L7370" s="388">
        <f>ROWS(K$5:K7370)</f>
        <v>7366</v>
      </c>
      <c r="M7370" s="388" t="str">
        <f>IF(_xlfn.IFNA(VLOOKUP(I7370,$AG$3:$AH$83,2,FALSE),"")='11.1'!$D$5,TXM!L7370,"")</f>
        <v/>
      </c>
      <c r="N7370" t="str">
        <f>IFERROR(SMALL($M$5:$M$9000,ROWS($M$5:M7370)),"")</f>
        <v/>
      </c>
      <c r="P7370" t="s">
        <v>1639</v>
      </c>
      <c r="S7370" s="388">
        <f>ROWS(R$5:R7370)</f>
        <v>7366</v>
      </c>
      <c r="T7370" s="388" t="str">
        <f>IF(_xlfn.IFNA(VLOOKUP(P7370,$AG$3:$AH$83,2,FALSE),"")='11.1'!$D$5,TXM!S7370,"")</f>
        <v/>
      </c>
      <c r="U7370" t="str">
        <f>IFERROR(SMALL($T$5:$T$9000,ROWS($T$5:T7370)),"")</f>
        <v/>
      </c>
    </row>
    <row r="7371" spans="1:21" ht="14.4" customHeight="1" x14ac:dyDescent="0.3">
      <c r="A7371" t="s">
        <v>1639</v>
      </c>
      <c r="D7371" s="388">
        <f>ROWS(C$5:C7371)</f>
        <v>7367</v>
      </c>
      <c r="E7371" s="388" t="str">
        <f>IF(_xlfn.IFNA(VLOOKUP(A7371,$AG$3:$AH$83,2,FALSE),"")='11.1'!$D$5,TXM!D7371,"")</f>
        <v/>
      </c>
      <c r="F7371" t="str">
        <f>IFERROR(SMALL($E$5:$E$9000,ROWS($E$5:E7371)),"")</f>
        <v/>
      </c>
      <c r="I7371" s="371" t="s">
        <v>505</v>
      </c>
      <c r="J7371" t="s">
        <v>821</v>
      </c>
      <c r="K7371" s="372">
        <v>67075</v>
      </c>
      <c r="L7371" s="388">
        <f>ROWS(K$5:K7371)</f>
        <v>7367</v>
      </c>
      <c r="M7371" s="388" t="str">
        <f>IF(_xlfn.IFNA(VLOOKUP(I7371,$AG$3:$AH$83,2,FALSE),"")='11.1'!$D$5,TXM!L7371,"")</f>
        <v/>
      </c>
      <c r="N7371" t="str">
        <f>IFERROR(SMALL($M$5:$M$9000,ROWS($M$5:M7371)),"")</f>
        <v/>
      </c>
      <c r="P7371" t="s">
        <v>1639</v>
      </c>
      <c r="S7371" s="388">
        <f>ROWS(R$5:R7371)</f>
        <v>7367</v>
      </c>
      <c r="T7371" s="388" t="str">
        <f>IF(_xlfn.IFNA(VLOOKUP(P7371,$AG$3:$AH$83,2,FALSE),"")='11.1'!$D$5,TXM!S7371,"")</f>
        <v/>
      </c>
      <c r="U7371" t="str">
        <f>IFERROR(SMALL($T$5:$T$9000,ROWS($T$5:T7371)),"")</f>
        <v/>
      </c>
    </row>
    <row r="7372" spans="1:21" ht="14.4" customHeight="1" x14ac:dyDescent="0.3">
      <c r="A7372" t="s">
        <v>1639</v>
      </c>
      <c r="D7372" s="388">
        <f>ROWS(C$5:C7372)</f>
        <v>7368</v>
      </c>
      <c r="E7372" s="388" t="str">
        <f>IF(_xlfn.IFNA(VLOOKUP(A7372,$AG$3:$AH$83,2,FALSE),"")='11.1'!$D$5,TXM!D7372,"")</f>
        <v/>
      </c>
      <c r="F7372" t="str">
        <f>IFERROR(SMALL($E$5:$E$9000,ROWS($E$5:E7372)),"")</f>
        <v/>
      </c>
      <c r="I7372" s="371" t="s">
        <v>505</v>
      </c>
      <c r="J7372" t="s">
        <v>104</v>
      </c>
      <c r="K7372" s="372">
        <v>16872</v>
      </c>
      <c r="L7372" s="388">
        <f>ROWS(K$5:K7372)</f>
        <v>7368</v>
      </c>
      <c r="M7372" s="388" t="str">
        <f>IF(_xlfn.IFNA(VLOOKUP(I7372,$AG$3:$AH$83,2,FALSE),"")='11.1'!$D$5,TXM!L7372,"")</f>
        <v/>
      </c>
      <c r="N7372" t="str">
        <f>IFERROR(SMALL($M$5:$M$9000,ROWS($M$5:M7372)),"")</f>
        <v/>
      </c>
      <c r="P7372" t="s">
        <v>1639</v>
      </c>
      <c r="S7372" s="388">
        <f>ROWS(R$5:R7372)</f>
        <v>7368</v>
      </c>
      <c r="T7372" s="388" t="str">
        <f>IF(_xlfn.IFNA(VLOOKUP(P7372,$AG$3:$AH$83,2,FALSE),"")='11.1'!$D$5,TXM!S7372,"")</f>
        <v/>
      </c>
      <c r="U7372" t="str">
        <f>IFERROR(SMALL($T$5:$T$9000,ROWS($T$5:T7372)),"")</f>
        <v/>
      </c>
    </row>
    <row r="7373" spans="1:21" ht="14.4" customHeight="1" x14ac:dyDescent="0.3">
      <c r="A7373" t="s">
        <v>1639</v>
      </c>
      <c r="D7373" s="388">
        <f>ROWS(C$5:C7373)</f>
        <v>7369</v>
      </c>
      <c r="E7373" s="388" t="str">
        <f>IF(_xlfn.IFNA(VLOOKUP(A7373,$AG$3:$AH$83,2,FALSE),"")='11.1'!$D$5,TXM!D7373,"")</f>
        <v/>
      </c>
      <c r="F7373" t="str">
        <f>IFERROR(SMALL($E$5:$E$9000,ROWS($E$5:E7373)),"")</f>
        <v/>
      </c>
      <c r="I7373" s="371" t="s">
        <v>505</v>
      </c>
      <c r="J7373" t="s">
        <v>867</v>
      </c>
      <c r="K7373" s="372">
        <v>11399</v>
      </c>
      <c r="L7373" s="388">
        <f>ROWS(K$5:K7373)</f>
        <v>7369</v>
      </c>
      <c r="M7373" s="388" t="str">
        <f>IF(_xlfn.IFNA(VLOOKUP(I7373,$AG$3:$AH$83,2,FALSE),"")='11.1'!$D$5,TXM!L7373,"")</f>
        <v/>
      </c>
      <c r="N7373" t="str">
        <f>IFERROR(SMALL($M$5:$M$9000,ROWS($M$5:M7373)),"")</f>
        <v/>
      </c>
      <c r="P7373" t="s">
        <v>1639</v>
      </c>
      <c r="S7373" s="388">
        <f>ROWS(R$5:R7373)</f>
        <v>7369</v>
      </c>
      <c r="T7373" s="388" t="str">
        <f>IF(_xlfn.IFNA(VLOOKUP(P7373,$AG$3:$AH$83,2,FALSE),"")='11.1'!$D$5,TXM!S7373,"")</f>
        <v/>
      </c>
      <c r="U7373" t="str">
        <f>IFERROR(SMALL($T$5:$T$9000,ROWS($T$5:T7373)),"")</f>
        <v/>
      </c>
    </row>
    <row r="7374" spans="1:21" ht="14.4" customHeight="1" x14ac:dyDescent="0.3">
      <c r="A7374" t="s">
        <v>1639</v>
      </c>
      <c r="D7374" s="388">
        <f>ROWS(C$5:C7374)</f>
        <v>7370</v>
      </c>
      <c r="E7374" s="388" t="str">
        <f>IF(_xlfn.IFNA(VLOOKUP(A7374,$AG$3:$AH$83,2,FALSE),"")='11.1'!$D$5,TXM!D7374,"")</f>
        <v/>
      </c>
      <c r="F7374" t="str">
        <f>IFERROR(SMALL($E$5:$E$9000,ROWS($E$5:E7374)),"")</f>
        <v/>
      </c>
      <c r="I7374" s="371" t="s">
        <v>505</v>
      </c>
      <c r="J7374" t="s">
        <v>93</v>
      </c>
      <c r="K7374" s="372">
        <v>709</v>
      </c>
      <c r="L7374" s="388">
        <f>ROWS(K$5:K7374)</f>
        <v>7370</v>
      </c>
      <c r="M7374" s="388" t="str">
        <f>IF(_xlfn.IFNA(VLOOKUP(I7374,$AG$3:$AH$83,2,FALSE),"")='11.1'!$D$5,TXM!L7374,"")</f>
        <v/>
      </c>
      <c r="N7374" t="str">
        <f>IFERROR(SMALL($M$5:$M$9000,ROWS($M$5:M7374)),"")</f>
        <v/>
      </c>
      <c r="P7374" t="s">
        <v>1639</v>
      </c>
      <c r="S7374" s="388">
        <f>ROWS(R$5:R7374)</f>
        <v>7370</v>
      </c>
      <c r="T7374" s="388" t="str">
        <f>IF(_xlfn.IFNA(VLOOKUP(P7374,$AG$3:$AH$83,2,FALSE),"")='11.1'!$D$5,TXM!S7374,"")</f>
        <v/>
      </c>
      <c r="U7374" t="str">
        <f>IFERROR(SMALL($T$5:$T$9000,ROWS($T$5:T7374)),"")</f>
        <v/>
      </c>
    </row>
    <row r="7375" spans="1:21" ht="14.4" customHeight="1" x14ac:dyDescent="0.3">
      <c r="A7375" t="s">
        <v>1639</v>
      </c>
      <c r="D7375" s="388">
        <f>ROWS(C$5:C7375)</f>
        <v>7371</v>
      </c>
      <c r="E7375" s="388" t="str">
        <f>IF(_xlfn.IFNA(VLOOKUP(A7375,$AG$3:$AH$83,2,FALSE),"")='11.1'!$D$5,TXM!D7375,"")</f>
        <v/>
      </c>
      <c r="F7375" t="str">
        <f>IFERROR(SMALL($E$5:$E$9000,ROWS($E$5:E7375)),"")</f>
        <v/>
      </c>
      <c r="I7375" s="371" t="s">
        <v>505</v>
      </c>
      <c r="J7375" t="s">
        <v>1265</v>
      </c>
      <c r="K7375" s="372">
        <v>632</v>
      </c>
      <c r="L7375" s="388">
        <f>ROWS(K$5:K7375)</f>
        <v>7371</v>
      </c>
      <c r="M7375" s="388" t="str">
        <f>IF(_xlfn.IFNA(VLOOKUP(I7375,$AG$3:$AH$83,2,FALSE),"")='11.1'!$D$5,TXM!L7375,"")</f>
        <v/>
      </c>
      <c r="N7375" t="str">
        <f>IFERROR(SMALL($M$5:$M$9000,ROWS($M$5:M7375)),"")</f>
        <v/>
      </c>
      <c r="P7375" t="s">
        <v>1639</v>
      </c>
      <c r="S7375" s="388">
        <f>ROWS(R$5:R7375)</f>
        <v>7371</v>
      </c>
      <c r="T7375" s="388" t="str">
        <f>IF(_xlfn.IFNA(VLOOKUP(P7375,$AG$3:$AH$83,2,FALSE),"")='11.1'!$D$5,TXM!S7375,"")</f>
        <v/>
      </c>
      <c r="U7375" t="str">
        <f>IFERROR(SMALL($T$5:$T$9000,ROWS($T$5:T7375)),"")</f>
        <v/>
      </c>
    </row>
    <row r="7376" spans="1:21" ht="14.4" customHeight="1" x14ac:dyDescent="0.3">
      <c r="A7376" t="s">
        <v>1639</v>
      </c>
      <c r="D7376" s="388">
        <f>ROWS(C$5:C7376)</f>
        <v>7372</v>
      </c>
      <c r="E7376" s="388" t="str">
        <f>IF(_xlfn.IFNA(VLOOKUP(A7376,$AG$3:$AH$83,2,FALSE),"")='11.1'!$D$5,TXM!D7376,"")</f>
        <v/>
      </c>
      <c r="F7376" t="str">
        <f>IFERROR(SMALL($E$5:$E$9000,ROWS($E$5:E7376)),"")</f>
        <v/>
      </c>
      <c r="I7376" s="371" t="s">
        <v>505</v>
      </c>
      <c r="J7376" t="s">
        <v>999</v>
      </c>
      <c r="K7376" s="372">
        <v>2</v>
      </c>
      <c r="L7376" s="388">
        <f>ROWS(K$5:K7376)</f>
        <v>7372</v>
      </c>
      <c r="M7376" s="388" t="str">
        <f>IF(_xlfn.IFNA(VLOOKUP(I7376,$AG$3:$AH$83,2,FALSE),"")='11.1'!$D$5,TXM!L7376,"")</f>
        <v/>
      </c>
      <c r="N7376" t="str">
        <f>IFERROR(SMALL($M$5:$M$9000,ROWS($M$5:M7376)),"")</f>
        <v/>
      </c>
      <c r="P7376" t="s">
        <v>1639</v>
      </c>
      <c r="S7376" s="388">
        <f>ROWS(R$5:R7376)</f>
        <v>7372</v>
      </c>
      <c r="T7376" s="388" t="str">
        <f>IF(_xlfn.IFNA(VLOOKUP(P7376,$AG$3:$AH$83,2,FALSE),"")='11.1'!$D$5,TXM!S7376,"")</f>
        <v/>
      </c>
      <c r="U7376" t="str">
        <f>IFERROR(SMALL($T$5:$T$9000,ROWS($T$5:T7376)),"")</f>
        <v/>
      </c>
    </row>
    <row r="7377" spans="1:21" ht="14.4" customHeight="1" x14ac:dyDescent="0.3">
      <c r="A7377" t="s">
        <v>1639</v>
      </c>
      <c r="D7377" s="388">
        <f>ROWS(C$5:C7377)</f>
        <v>7373</v>
      </c>
      <c r="E7377" s="388" t="str">
        <f>IF(_xlfn.IFNA(VLOOKUP(A7377,$AG$3:$AH$83,2,FALSE),"")='11.1'!$D$5,TXM!D7377,"")</f>
        <v/>
      </c>
      <c r="F7377" t="str">
        <f>IFERROR(SMALL($E$5:$E$9000,ROWS($E$5:E7377)),"")</f>
        <v/>
      </c>
      <c r="I7377" s="371" t="s">
        <v>211</v>
      </c>
      <c r="J7377" t="s">
        <v>849</v>
      </c>
      <c r="K7377" s="372">
        <v>2746208648</v>
      </c>
      <c r="L7377" s="388">
        <f>ROWS(K$5:K7377)</f>
        <v>7373</v>
      </c>
      <c r="M7377" s="388" t="str">
        <f>IF(_xlfn.IFNA(VLOOKUP(I7377,$AG$3:$AH$83,2,FALSE),"")='11.1'!$D$5,TXM!L7377,"")</f>
        <v/>
      </c>
      <c r="N7377" t="str">
        <f>IFERROR(SMALL($M$5:$M$9000,ROWS($M$5:M7377)),"")</f>
        <v/>
      </c>
      <c r="P7377" t="s">
        <v>1639</v>
      </c>
      <c r="S7377" s="388">
        <f>ROWS(R$5:R7377)</f>
        <v>7373</v>
      </c>
      <c r="T7377" s="388" t="str">
        <f>IF(_xlfn.IFNA(VLOOKUP(P7377,$AG$3:$AH$83,2,FALSE),"")='11.1'!$D$5,TXM!S7377,"")</f>
        <v/>
      </c>
      <c r="U7377" t="str">
        <f>IFERROR(SMALL($T$5:$T$9000,ROWS($T$5:T7377)),"")</f>
        <v/>
      </c>
    </row>
    <row r="7378" spans="1:21" ht="14.4" customHeight="1" x14ac:dyDescent="0.3">
      <c r="A7378" t="s">
        <v>1639</v>
      </c>
      <c r="D7378" s="388">
        <f>ROWS(C$5:C7378)</f>
        <v>7374</v>
      </c>
      <c r="E7378" s="388" t="str">
        <f>IF(_xlfn.IFNA(VLOOKUP(A7378,$AG$3:$AH$83,2,FALSE),"")='11.1'!$D$5,TXM!D7378,"")</f>
        <v/>
      </c>
      <c r="F7378" t="str">
        <f>IFERROR(SMALL($E$5:$E$9000,ROWS($E$5:E7378)),"")</f>
        <v/>
      </c>
      <c r="I7378" s="371" t="s">
        <v>211</v>
      </c>
      <c r="J7378" t="s">
        <v>841</v>
      </c>
      <c r="K7378" s="372">
        <v>1646042320</v>
      </c>
      <c r="L7378" s="388">
        <f>ROWS(K$5:K7378)</f>
        <v>7374</v>
      </c>
      <c r="M7378" s="388" t="str">
        <f>IF(_xlfn.IFNA(VLOOKUP(I7378,$AG$3:$AH$83,2,FALSE),"")='11.1'!$D$5,TXM!L7378,"")</f>
        <v/>
      </c>
      <c r="N7378" t="str">
        <f>IFERROR(SMALL($M$5:$M$9000,ROWS($M$5:M7378)),"")</f>
        <v/>
      </c>
      <c r="P7378" t="s">
        <v>1639</v>
      </c>
      <c r="S7378" s="388">
        <f>ROWS(R$5:R7378)</f>
        <v>7374</v>
      </c>
      <c r="T7378" s="388" t="str">
        <f>IF(_xlfn.IFNA(VLOOKUP(P7378,$AG$3:$AH$83,2,FALSE),"")='11.1'!$D$5,TXM!S7378,"")</f>
        <v/>
      </c>
      <c r="U7378" t="str">
        <f>IFERROR(SMALL($T$5:$T$9000,ROWS($T$5:T7378)),"")</f>
        <v/>
      </c>
    </row>
    <row r="7379" spans="1:21" ht="14.4" customHeight="1" x14ac:dyDescent="0.3">
      <c r="A7379" t="s">
        <v>1639</v>
      </c>
      <c r="D7379" s="388">
        <f>ROWS(C$5:C7379)</f>
        <v>7375</v>
      </c>
      <c r="E7379" s="388" t="str">
        <f>IF(_xlfn.IFNA(VLOOKUP(A7379,$AG$3:$AH$83,2,FALSE),"")='11.1'!$D$5,TXM!D7379,"")</f>
        <v/>
      </c>
      <c r="F7379" t="str">
        <f>IFERROR(SMALL($E$5:$E$9000,ROWS($E$5:E7379)),"")</f>
        <v/>
      </c>
      <c r="I7379" s="371" t="s">
        <v>211</v>
      </c>
      <c r="J7379" t="s">
        <v>843</v>
      </c>
      <c r="K7379" s="372">
        <v>1461006791</v>
      </c>
      <c r="L7379" s="388">
        <f>ROWS(K$5:K7379)</f>
        <v>7375</v>
      </c>
      <c r="M7379" s="388" t="str">
        <f>IF(_xlfn.IFNA(VLOOKUP(I7379,$AG$3:$AH$83,2,FALSE),"")='11.1'!$D$5,TXM!L7379,"")</f>
        <v/>
      </c>
      <c r="N7379" t="str">
        <f>IFERROR(SMALL($M$5:$M$9000,ROWS($M$5:M7379)),"")</f>
        <v/>
      </c>
      <c r="P7379" t="s">
        <v>1639</v>
      </c>
      <c r="S7379" s="388">
        <f>ROWS(R$5:R7379)</f>
        <v>7375</v>
      </c>
      <c r="T7379" s="388" t="str">
        <f>IF(_xlfn.IFNA(VLOOKUP(P7379,$AG$3:$AH$83,2,FALSE),"")='11.1'!$D$5,TXM!S7379,"")</f>
        <v/>
      </c>
      <c r="U7379" t="str">
        <f>IFERROR(SMALL($T$5:$T$9000,ROWS($T$5:T7379)),"")</f>
        <v/>
      </c>
    </row>
    <row r="7380" spans="1:21" ht="14.4" customHeight="1" x14ac:dyDescent="0.3">
      <c r="A7380" t="s">
        <v>1639</v>
      </c>
      <c r="D7380" s="388">
        <f>ROWS(C$5:C7380)</f>
        <v>7376</v>
      </c>
      <c r="E7380" s="388" t="str">
        <f>IF(_xlfn.IFNA(VLOOKUP(A7380,$AG$3:$AH$83,2,FALSE),"")='11.1'!$D$5,TXM!D7380,"")</f>
        <v/>
      </c>
      <c r="F7380" t="str">
        <f>IFERROR(SMALL($E$5:$E$9000,ROWS($E$5:E7380)),"")</f>
        <v/>
      </c>
      <c r="I7380" s="371" t="s">
        <v>211</v>
      </c>
      <c r="J7380" t="s">
        <v>91</v>
      </c>
      <c r="K7380" s="372">
        <v>935020905</v>
      </c>
      <c r="L7380" s="388">
        <f>ROWS(K$5:K7380)</f>
        <v>7376</v>
      </c>
      <c r="M7380" s="388" t="str">
        <f>IF(_xlfn.IFNA(VLOOKUP(I7380,$AG$3:$AH$83,2,FALSE),"")='11.1'!$D$5,TXM!L7380,"")</f>
        <v/>
      </c>
      <c r="N7380" t="str">
        <f>IFERROR(SMALL($M$5:$M$9000,ROWS($M$5:M7380)),"")</f>
        <v/>
      </c>
      <c r="P7380" t="s">
        <v>1639</v>
      </c>
      <c r="S7380" s="388">
        <f>ROWS(R$5:R7380)</f>
        <v>7376</v>
      </c>
      <c r="T7380" s="388" t="str">
        <f>IF(_xlfn.IFNA(VLOOKUP(P7380,$AG$3:$AH$83,2,FALSE),"")='11.1'!$D$5,TXM!S7380,"")</f>
        <v/>
      </c>
      <c r="U7380" t="str">
        <f>IFERROR(SMALL($T$5:$T$9000,ROWS($T$5:T7380)),"")</f>
        <v/>
      </c>
    </row>
    <row r="7381" spans="1:21" ht="14.4" customHeight="1" x14ac:dyDescent="0.3">
      <c r="A7381" t="s">
        <v>1639</v>
      </c>
      <c r="D7381" s="388">
        <f>ROWS(C$5:C7381)</f>
        <v>7377</v>
      </c>
      <c r="E7381" s="388" t="str">
        <f>IF(_xlfn.IFNA(VLOOKUP(A7381,$AG$3:$AH$83,2,FALSE),"")='11.1'!$D$5,TXM!D7381,"")</f>
        <v/>
      </c>
      <c r="F7381" t="str">
        <f>IFERROR(SMALL($E$5:$E$9000,ROWS($E$5:E7381)),"")</f>
        <v/>
      </c>
      <c r="I7381" s="371" t="s">
        <v>211</v>
      </c>
      <c r="J7381" t="s">
        <v>783</v>
      </c>
      <c r="K7381" s="372">
        <v>756203703</v>
      </c>
      <c r="L7381" s="388">
        <f>ROWS(K$5:K7381)</f>
        <v>7377</v>
      </c>
      <c r="M7381" s="388" t="str">
        <f>IF(_xlfn.IFNA(VLOOKUP(I7381,$AG$3:$AH$83,2,FALSE),"")='11.1'!$D$5,TXM!L7381,"")</f>
        <v/>
      </c>
      <c r="N7381" t="str">
        <f>IFERROR(SMALL($M$5:$M$9000,ROWS($M$5:M7381)),"")</f>
        <v/>
      </c>
      <c r="P7381" t="s">
        <v>1639</v>
      </c>
      <c r="S7381" s="388">
        <f>ROWS(R$5:R7381)</f>
        <v>7377</v>
      </c>
      <c r="T7381" s="388" t="str">
        <f>IF(_xlfn.IFNA(VLOOKUP(P7381,$AG$3:$AH$83,2,FALSE),"")='11.1'!$D$5,TXM!S7381,"")</f>
        <v/>
      </c>
      <c r="U7381" t="str">
        <f>IFERROR(SMALL($T$5:$T$9000,ROWS($T$5:T7381)),"")</f>
        <v/>
      </c>
    </row>
    <row r="7382" spans="1:21" ht="14.4" customHeight="1" x14ac:dyDescent="0.3">
      <c r="A7382" t="s">
        <v>1639</v>
      </c>
      <c r="D7382" s="388">
        <f>ROWS(C$5:C7382)</f>
        <v>7378</v>
      </c>
      <c r="E7382" s="388" t="str">
        <f>IF(_xlfn.IFNA(VLOOKUP(A7382,$AG$3:$AH$83,2,FALSE),"")='11.1'!$D$5,TXM!D7382,"")</f>
        <v/>
      </c>
      <c r="F7382" t="str">
        <f>IFERROR(SMALL($E$5:$E$9000,ROWS($E$5:E7382)),"")</f>
        <v/>
      </c>
      <c r="I7382" s="371" t="s">
        <v>211</v>
      </c>
      <c r="J7382" t="s">
        <v>781</v>
      </c>
      <c r="K7382" s="372">
        <v>375428102</v>
      </c>
      <c r="L7382" s="388">
        <f>ROWS(K$5:K7382)</f>
        <v>7378</v>
      </c>
      <c r="M7382" s="388" t="str">
        <f>IF(_xlfn.IFNA(VLOOKUP(I7382,$AG$3:$AH$83,2,FALSE),"")='11.1'!$D$5,TXM!L7382,"")</f>
        <v/>
      </c>
      <c r="N7382" t="str">
        <f>IFERROR(SMALL($M$5:$M$9000,ROWS($M$5:M7382)),"")</f>
        <v/>
      </c>
      <c r="P7382" t="s">
        <v>1639</v>
      </c>
      <c r="S7382" s="388">
        <f>ROWS(R$5:R7382)</f>
        <v>7378</v>
      </c>
      <c r="T7382" s="388" t="str">
        <f>IF(_xlfn.IFNA(VLOOKUP(P7382,$AG$3:$AH$83,2,FALSE),"")='11.1'!$D$5,TXM!S7382,"")</f>
        <v/>
      </c>
      <c r="U7382" t="str">
        <f>IFERROR(SMALL($T$5:$T$9000,ROWS($T$5:T7382)),"")</f>
        <v/>
      </c>
    </row>
    <row r="7383" spans="1:21" ht="14.4" customHeight="1" x14ac:dyDescent="0.3">
      <c r="A7383" t="s">
        <v>1639</v>
      </c>
      <c r="D7383" s="388">
        <f>ROWS(C$5:C7383)</f>
        <v>7379</v>
      </c>
      <c r="E7383" s="388" t="str">
        <f>IF(_xlfn.IFNA(VLOOKUP(A7383,$AG$3:$AH$83,2,FALSE),"")='11.1'!$D$5,TXM!D7383,"")</f>
        <v/>
      </c>
      <c r="F7383" t="str">
        <f>IFERROR(SMALL($E$5:$E$9000,ROWS($E$5:E7383)),"")</f>
        <v/>
      </c>
      <c r="I7383" s="371" t="s">
        <v>211</v>
      </c>
      <c r="J7383" t="s">
        <v>1000</v>
      </c>
      <c r="K7383" s="372">
        <v>354576392</v>
      </c>
      <c r="L7383" s="388">
        <f>ROWS(K$5:K7383)</f>
        <v>7379</v>
      </c>
      <c r="M7383" s="388" t="str">
        <f>IF(_xlfn.IFNA(VLOOKUP(I7383,$AG$3:$AH$83,2,FALSE),"")='11.1'!$D$5,TXM!L7383,"")</f>
        <v/>
      </c>
      <c r="N7383" t="str">
        <f>IFERROR(SMALL($M$5:$M$9000,ROWS($M$5:M7383)),"")</f>
        <v/>
      </c>
      <c r="P7383" t="s">
        <v>1639</v>
      </c>
      <c r="S7383" s="388">
        <f>ROWS(R$5:R7383)</f>
        <v>7379</v>
      </c>
      <c r="T7383" s="388" t="str">
        <f>IF(_xlfn.IFNA(VLOOKUP(P7383,$AG$3:$AH$83,2,FALSE),"")='11.1'!$D$5,TXM!S7383,"")</f>
        <v/>
      </c>
      <c r="U7383" t="str">
        <f>IFERROR(SMALL($T$5:$T$9000,ROWS($T$5:T7383)),"")</f>
        <v/>
      </c>
    </row>
    <row r="7384" spans="1:21" ht="14.4" customHeight="1" x14ac:dyDescent="0.3">
      <c r="A7384" t="s">
        <v>1639</v>
      </c>
      <c r="D7384" s="388">
        <f>ROWS(C$5:C7384)</f>
        <v>7380</v>
      </c>
      <c r="E7384" s="388" t="str">
        <f>IF(_xlfn.IFNA(VLOOKUP(A7384,$AG$3:$AH$83,2,FALSE),"")='11.1'!$D$5,TXM!D7384,"")</f>
        <v/>
      </c>
      <c r="F7384" t="str">
        <f>IFERROR(SMALL($E$5:$E$9000,ROWS($E$5:E7384)),"")</f>
        <v/>
      </c>
      <c r="I7384" s="371" t="s">
        <v>211</v>
      </c>
      <c r="J7384" t="s">
        <v>106</v>
      </c>
      <c r="K7384" s="372">
        <v>304262792</v>
      </c>
      <c r="L7384" s="388">
        <f>ROWS(K$5:K7384)</f>
        <v>7380</v>
      </c>
      <c r="M7384" s="388" t="str">
        <f>IF(_xlfn.IFNA(VLOOKUP(I7384,$AG$3:$AH$83,2,FALSE),"")='11.1'!$D$5,TXM!L7384,"")</f>
        <v/>
      </c>
      <c r="N7384" t="str">
        <f>IFERROR(SMALL($M$5:$M$9000,ROWS($M$5:M7384)),"")</f>
        <v/>
      </c>
      <c r="P7384" t="s">
        <v>1639</v>
      </c>
      <c r="S7384" s="388">
        <f>ROWS(R$5:R7384)</f>
        <v>7380</v>
      </c>
      <c r="T7384" s="388" t="str">
        <f>IF(_xlfn.IFNA(VLOOKUP(P7384,$AG$3:$AH$83,2,FALSE),"")='11.1'!$D$5,TXM!S7384,"")</f>
        <v/>
      </c>
      <c r="U7384" t="str">
        <f>IFERROR(SMALL($T$5:$T$9000,ROWS($T$5:T7384)),"")</f>
        <v/>
      </c>
    </row>
    <row r="7385" spans="1:21" ht="14.4" customHeight="1" x14ac:dyDescent="0.3">
      <c r="A7385" t="s">
        <v>1639</v>
      </c>
      <c r="D7385" s="388">
        <f>ROWS(C$5:C7385)</f>
        <v>7381</v>
      </c>
      <c r="E7385" s="388" t="str">
        <f>IF(_xlfn.IFNA(VLOOKUP(A7385,$AG$3:$AH$83,2,FALSE),"")='11.1'!$D$5,TXM!D7385,"")</f>
        <v/>
      </c>
      <c r="F7385" t="str">
        <f>IFERROR(SMALL($E$5:$E$9000,ROWS($E$5:E7385)),"")</f>
        <v/>
      </c>
      <c r="I7385" s="371" t="s">
        <v>211</v>
      </c>
      <c r="J7385" t="s">
        <v>108</v>
      </c>
      <c r="K7385" s="372">
        <v>201074073</v>
      </c>
      <c r="L7385" s="388">
        <f>ROWS(K$5:K7385)</f>
        <v>7381</v>
      </c>
      <c r="M7385" s="388" t="str">
        <f>IF(_xlfn.IFNA(VLOOKUP(I7385,$AG$3:$AH$83,2,FALSE),"")='11.1'!$D$5,TXM!L7385,"")</f>
        <v/>
      </c>
      <c r="N7385" t="str">
        <f>IFERROR(SMALL($M$5:$M$9000,ROWS($M$5:M7385)),"")</f>
        <v/>
      </c>
      <c r="P7385" t="s">
        <v>1639</v>
      </c>
      <c r="S7385" s="388">
        <f>ROWS(R$5:R7385)</f>
        <v>7381</v>
      </c>
      <c r="T7385" s="388" t="str">
        <f>IF(_xlfn.IFNA(VLOOKUP(P7385,$AG$3:$AH$83,2,FALSE),"")='11.1'!$D$5,TXM!S7385,"")</f>
        <v/>
      </c>
      <c r="U7385" t="str">
        <f>IFERROR(SMALL($T$5:$T$9000,ROWS($T$5:T7385)),"")</f>
        <v/>
      </c>
    </row>
    <row r="7386" spans="1:21" ht="14.4" customHeight="1" x14ac:dyDescent="0.3">
      <c r="A7386" t="s">
        <v>1639</v>
      </c>
      <c r="D7386" s="388">
        <f>ROWS(C$5:C7386)</f>
        <v>7382</v>
      </c>
      <c r="E7386" s="388" t="str">
        <f>IF(_xlfn.IFNA(VLOOKUP(A7386,$AG$3:$AH$83,2,FALSE),"")='11.1'!$D$5,TXM!D7386,"")</f>
        <v/>
      </c>
      <c r="F7386" t="str">
        <f>IFERROR(SMALL($E$5:$E$9000,ROWS($E$5:E7386)),"")</f>
        <v/>
      </c>
      <c r="I7386" s="371" t="s">
        <v>211</v>
      </c>
      <c r="J7386" t="s">
        <v>1005</v>
      </c>
      <c r="K7386" s="372">
        <v>110804020</v>
      </c>
      <c r="L7386" s="388">
        <f>ROWS(K$5:K7386)</f>
        <v>7382</v>
      </c>
      <c r="M7386" s="388" t="str">
        <f>IF(_xlfn.IFNA(VLOOKUP(I7386,$AG$3:$AH$83,2,FALSE),"")='11.1'!$D$5,TXM!L7386,"")</f>
        <v/>
      </c>
      <c r="N7386" t="str">
        <f>IFERROR(SMALL($M$5:$M$9000,ROWS($M$5:M7386)),"")</f>
        <v/>
      </c>
      <c r="P7386" t="s">
        <v>1639</v>
      </c>
      <c r="S7386" s="388">
        <f>ROWS(R$5:R7386)</f>
        <v>7382</v>
      </c>
      <c r="T7386" s="388" t="str">
        <f>IF(_xlfn.IFNA(VLOOKUP(P7386,$AG$3:$AH$83,2,FALSE),"")='11.1'!$D$5,TXM!S7386,"")</f>
        <v/>
      </c>
      <c r="U7386" t="str">
        <f>IFERROR(SMALL($T$5:$T$9000,ROWS($T$5:T7386)),"")</f>
        <v/>
      </c>
    </row>
    <row r="7387" spans="1:21" ht="14.4" customHeight="1" x14ac:dyDescent="0.3">
      <c r="A7387" t="s">
        <v>1639</v>
      </c>
      <c r="D7387" s="388">
        <f>ROWS(C$5:C7387)</f>
        <v>7383</v>
      </c>
      <c r="E7387" s="388" t="str">
        <f>IF(_xlfn.IFNA(VLOOKUP(A7387,$AG$3:$AH$83,2,FALSE),"")='11.1'!$D$5,TXM!D7387,"")</f>
        <v/>
      </c>
      <c r="F7387" t="str">
        <f>IFERROR(SMALL($E$5:$E$9000,ROWS($E$5:E7387)),"")</f>
        <v/>
      </c>
      <c r="I7387" s="371" t="s">
        <v>211</v>
      </c>
      <c r="J7387" t="s">
        <v>793</v>
      </c>
      <c r="K7387" s="372">
        <v>95725936</v>
      </c>
      <c r="L7387" s="388">
        <f>ROWS(K$5:K7387)</f>
        <v>7383</v>
      </c>
      <c r="M7387" s="388" t="str">
        <f>IF(_xlfn.IFNA(VLOOKUP(I7387,$AG$3:$AH$83,2,FALSE),"")='11.1'!$D$5,TXM!L7387,"")</f>
        <v/>
      </c>
      <c r="N7387" t="str">
        <f>IFERROR(SMALL($M$5:$M$9000,ROWS($M$5:M7387)),"")</f>
        <v/>
      </c>
      <c r="P7387" t="s">
        <v>1639</v>
      </c>
      <c r="S7387" s="388">
        <f>ROWS(R$5:R7387)</f>
        <v>7383</v>
      </c>
      <c r="T7387" s="388" t="str">
        <f>IF(_xlfn.IFNA(VLOOKUP(P7387,$AG$3:$AH$83,2,FALSE),"")='11.1'!$D$5,TXM!S7387,"")</f>
        <v/>
      </c>
      <c r="U7387" t="str">
        <f>IFERROR(SMALL($T$5:$T$9000,ROWS($T$5:T7387)),"")</f>
        <v/>
      </c>
    </row>
    <row r="7388" spans="1:21" ht="14.4" customHeight="1" x14ac:dyDescent="0.3">
      <c r="A7388" t="s">
        <v>1639</v>
      </c>
      <c r="D7388" s="388">
        <f>ROWS(C$5:C7388)</f>
        <v>7384</v>
      </c>
      <c r="E7388" s="388" t="str">
        <f>IF(_xlfn.IFNA(VLOOKUP(A7388,$AG$3:$AH$83,2,FALSE),"")='11.1'!$D$5,TXM!D7388,"")</f>
        <v/>
      </c>
      <c r="F7388" t="str">
        <f>IFERROR(SMALL($E$5:$E$9000,ROWS($E$5:E7388)),"")</f>
        <v/>
      </c>
      <c r="I7388" s="371" t="s">
        <v>211</v>
      </c>
      <c r="J7388" t="s">
        <v>1285</v>
      </c>
      <c r="K7388" s="372">
        <v>92263554</v>
      </c>
      <c r="L7388" s="388">
        <f>ROWS(K$5:K7388)</f>
        <v>7384</v>
      </c>
      <c r="M7388" s="388" t="str">
        <f>IF(_xlfn.IFNA(VLOOKUP(I7388,$AG$3:$AH$83,2,FALSE),"")='11.1'!$D$5,TXM!L7388,"")</f>
        <v/>
      </c>
      <c r="N7388" t="str">
        <f>IFERROR(SMALL($M$5:$M$9000,ROWS($M$5:M7388)),"")</f>
        <v/>
      </c>
      <c r="P7388" t="s">
        <v>1639</v>
      </c>
      <c r="S7388" s="388">
        <f>ROWS(R$5:R7388)</f>
        <v>7384</v>
      </c>
      <c r="T7388" s="388" t="str">
        <f>IF(_xlfn.IFNA(VLOOKUP(P7388,$AG$3:$AH$83,2,FALSE),"")='11.1'!$D$5,TXM!S7388,"")</f>
        <v/>
      </c>
      <c r="U7388" t="str">
        <f>IFERROR(SMALL($T$5:$T$9000,ROWS($T$5:T7388)),"")</f>
        <v/>
      </c>
    </row>
    <row r="7389" spans="1:21" ht="14.4" customHeight="1" x14ac:dyDescent="0.3">
      <c r="A7389" t="s">
        <v>1639</v>
      </c>
      <c r="D7389" s="388">
        <f>ROWS(C$5:C7389)</f>
        <v>7385</v>
      </c>
      <c r="E7389" s="388" t="str">
        <f>IF(_xlfn.IFNA(VLOOKUP(A7389,$AG$3:$AH$83,2,FALSE),"")='11.1'!$D$5,TXM!D7389,"")</f>
        <v/>
      </c>
      <c r="F7389" t="str">
        <f>IFERROR(SMALL($E$5:$E$9000,ROWS($E$5:E7389)),"")</f>
        <v/>
      </c>
      <c r="I7389" s="371" t="s">
        <v>211</v>
      </c>
      <c r="J7389" t="s">
        <v>863</v>
      </c>
      <c r="K7389" s="372">
        <v>90273343</v>
      </c>
      <c r="L7389" s="388">
        <f>ROWS(K$5:K7389)</f>
        <v>7385</v>
      </c>
      <c r="M7389" s="388" t="str">
        <f>IF(_xlfn.IFNA(VLOOKUP(I7389,$AG$3:$AH$83,2,FALSE),"")='11.1'!$D$5,TXM!L7389,"")</f>
        <v/>
      </c>
      <c r="N7389" t="str">
        <f>IFERROR(SMALL($M$5:$M$9000,ROWS($M$5:M7389)),"")</f>
        <v/>
      </c>
      <c r="P7389" t="s">
        <v>1639</v>
      </c>
      <c r="S7389" s="388">
        <f>ROWS(R$5:R7389)</f>
        <v>7385</v>
      </c>
      <c r="T7389" s="388" t="str">
        <f>IF(_xlfn.IFNA(VLOOKUP(P7389,$AG$3:$AH$83,2,FALSE),"")='11.1'!$D$5,TXM!S7389,"")</f>
        <v/>
      </c>
      <c r="U7389" t="str">
        <f>IFERROR(SMALL($T$5:$T$9000,ROWS($T$5:T7389)),"")</f>
        <v/>
      </c>
    </row>
    <row r="7390" spans="1:21" ht="14.4" customHeight="1" x14ac:dyDescent="0.3">
      <c r="A7390" t="s">
        <v>1639</v>
      </c>
      <c r="D7390" s="388">
        <f>ROWS(C$5:C7390)</f>
        <v>7386</v>
      </c>
      <c r="E7390" s="388" t="str">
        <f>IF(_xlfn.IFNA(VLOOKUP(A7390,$AG$3:$AH$83,2,FALSE),"")='11.1'!$D$5,TXM!D7390,"")</f>
        <v/>
      </c>
      <c r="F7390" t="str">
        <f>IFERROR(SMALL($E$5:$E$9000,ROWS($E$5:E7390)),"")</f>
        <v/>
      </c>
      <c r="I7390" s="371" t="s">
        <v>211</v>
      </c>
      <c r="J7390" t="s">
        <v>1240</v>
      </c>
      <c r="K7390" s="372">
        <v>79353618</v>
      </c>
      <c r="L7390" s="388">
        <f>ROWS(K$5:K7390)</f>
        <v>7386</v>
      </c>
      <c r="M7390" s="388" t="str">
        <f>IF(_xlfn.IFNA(VLOOKUP(I7390,$AG$3:$AH$83,2,FALSE),"")='11.1'!$D$5,TXM!L7390,"")</f>
        <v/>
      </c>
      <c r="N7390" t="str">
        <f>IFERROR(SMALL($M$5:$M$9000,ROWS($M$5:M7390)),"")</f>
        <v/>
      </c>
      <c r="P7390" t="s">
        <v>1639</v>
      </c>
      <c r="S7390" s="388">
        <f>ROWS(R$5:R7390)</f>
        <v>7386</v>
      </c>
      <c r="T7390" s="388" t="str">
        <f>IF(_xlfn.IFNA(VLOOKUP(P7390,$AG$3:$AH$83,2,FALSE),"")='11.1'!$D$5,TXM!S7390,"")</f>
        <v/>
      </c>
      <c r="U7390" t="str">
        <f>IFERROR(SMALL($T$5:$T$9000,ROWS($T$5:T7390)),"")</f>
        <v/>
      </c>
    </row>
    <row r="7391" spans="1:21" ht="14.4" customHeight="1" x14ac:dyDescent="0.3">
      <c r="A7391" t="s">
        <v>1639</v>
      </c>
      <c r="D7391" s="388">
        <f>ROWS(C$5:C7391)</f>
        <v>7387</v>
      </c>
      <c r="E7391" s="388" t="str">
        <f>IF(_xlfn.IFNA(VLOOKUP(A7391,$AG$3:$AH$83,2,FALSE),"")='11.1'!$D$5,TXM!D7391,"")</f>
        <v/>
      </c>
      <c r="F7391" t="str">
        <f>IFERROR(SMALL($E$5:$E$9000,ROWS($E$5:E7391)),"")</f>
        <v/>
      </c>
      <c r="I7391" s="371" t="s">
        <v>211</v>
      </c>
      <c r="J7391" t="s">
        <v>999</v>
      </c>
      <c r="K7391" s="372">
        <v>76428154</v>
      </c>
      <c r="L7391" s="388">
        <f>ROWS(K$5:K7391)</f>
        <v>7387</v>
      </c>
      <c r="M7391" s="388" t="str">
        <f>IF(_xlfn.IFNA(VLOOKUP(I7391,$AG$3:$AH$83,2,FALSE),"")='11.1'!$D$5,TXM!L7391,"")</f>
        <v/>
      </c>
      <c r="N7391" t="str">
        <f>IFERROR(SMALL($M$5:$M$9000,ROWS($M$5:M7391)),"")</f>
        <v/>
      </c>
      <c r="P7391" t="s">
        <v>1639</v>
      </c>
      <c r="S7391" s="388">
        <f>ROWS(R$5:R7391)</f>
        <v>7387</v>
      </c>
      <c r="T7391" s="388" t="str">
        <f>IF(_xlfn.IFNA(VLOOKUP(P7391,$AG$3:$AH$83,2,FALSE),"")='11.1'!$D$5,TXM!S7391,"")</f>
        <v/>
      </c>
      <c r="U7391" t="str">
        <f>IFERROR(SMALL($T$5:$T$9000,ROWS($T$5:T7391)),"")</f>
        <v/>
      </c>
    </row>
    <row r="7392" spans="1:21" ht="14.4" customHeight="1" x14ac:dyDescent="0.3">
      <c r="A7392" t="s">
        <v>1639</v>
      </c>
      <c r="D7392" s="388">
        <f>ROWS(C$5:C7392)</f>
        <v>7388</v>
      </c>
      <c r="E7392" s="388" t="str">
        <f>IF(_xlfn.IFNA(VLOOKUP(A7392,$AG$3:$AH$83,2,FALSE),"")='11.1'!$D$5,TXM!D7392,"")</f>
        <v/>
      </c>
      <c r="F7392" t="str">
        <f>IFERROR(SMALL($E$5:$E$9000,ROWS($E$5:E7392)),"")</f>
        <v/>
      </c>
      <c r="I7392" s="371" t="s">
        <v>211</v>
      </c>
      <c r="J7392" t="s">
        <v>1275</v>
      </c>
      <c r="K7392" s="372">
        <v>69734131</v>
      </c>
      <c r="L7392" s="388">
        <f>ROWS(K$5:K7392)</f>
        <v>7388</v>
      </c>
      <c r="M7392" s="388" t="str">
        <f>IF(_xlfn.IFNA(VLOOKUP(I7392,$AG$3:$AH$83,2,FALSE),"")='11.1'!$D$5,TXM!L7392,"")</f>
        <v/>
      </c>
      <c r="N7392" t="str">
        <f>IFERROR(SMALL($M$5:$M$9000,ROWS($M$5:M7392)),"")</f>
        <v/>
      </c>
      <c r="P7392" t="s">
        <v>1639</v>
      </c>
      <c r="S7392" s="388">
        <f>ROWS(R$5:R7392)</f>
        <v>7388</v>
      </c>
      <c r="T7392" s="388" t="str">
        <f>IF(_xlfn.IFNA(VLOOKUP(P7392,$AG$3:$AH$83,2,FALSE),"")='11.1'!$D$5,TXM!S7392,"")</f>
        <v/>
      </c>
      <c r="U7392" t="str">
        <f>IFERROR(SMALL($T$5:$T$9000,ROWS($T$5:T7392)),"")</f>
        <v/>
      </c>
    </row>
    <row r="7393" spans="1:21" ht="14.4" customHeight="1" x14ac:dyDescent="0.3">
      <c r="A7393" t="s">
        <v>1639</v>
      </c>
      <c r="D7393" s="388">
        <f>ROWS(C$5:C7393)</f>
        <v>7389</v>
      </c>
      <c r="E7393" s="388" t="str">
        <f>IF(_xlfn.IFNA(VLOOKUP(A7393,$AG$3:$AH$83,2,FALSE),"")='11.1'!$D$5,TXM!D7393,"")</f>
        <v/>
      </c>
      <c r="F7393" t="str">
        <f>IFERROR(SMALL($E$5:$E$9000,ROWS($E$5:E7393)),"")</f>
        <v/>
      </c>
      <c r="I7393" s="371" t="s">
        <v>211</v>
      </c>
      <c r="J7393" t="s">
        <v>791</v>
      </c>
      <c r="K7393" s="372">
        <v>50946205</v>
      </c>
      <c r="L7393" s="388">
        <f>ROWS(K$5:K7393)</f>
        <v>7389</v>
      </c>
      <c r="M7393" s="388" t="str">
        <f>IF(_xlfn.IFNA(VLOOKUP(I7393,$AG$3:$AH$83,2,FALSE),"")='11.1'!$D$5,TXM!L7393,"")</f>
        <v/>
      </c>
      <c r="N7393" t="str">
        <f>IFERROR(SMALL($M$5:$M$9000,ROWS($M$5:M7393)),"")</f>
        <v/>
      </c>
      <c r="P7393" t="s">
        <v>1639</v>
      </c>
      <c r="S7393" s="388">
        <f>ROWS(R$5:R7393)</f>
        <v>7389</v>
      </c>
      <c r="T7393" s="388" t="str">
        <f>IF(_xlfn.IFNA(VLOOKUP(P7393,$AG$3:$AH$83,2,FALSE),"")='11.1'!$D$5,TXM!S7393,"")</f>
        <v/>
      </c>
      <c r="U7393" t="str">
        <f>IFERROR(SMALL($T$5:$T$9000,ROWS($T$5:T7393)),"")</f>
        <v/>
      </c>
    </row>
    <row r="7394" spans="1:21" ht="14.4" customHeight="1" x14ac:dyDescent="0.3">
      <c r="A7394" t="s">
        <v>1639</v>
      </c>
      <c r="D7394" s="388">
        <f>ROWS(C$5:C7394)</f>
        <v>7390</v>
      </c>
      <c r="E7394" s="388" t="str">
        <f>IF(_xlfn.IFNA(VLOOKUP(A7394,$AG$3:$AH$83,2,FALSE),"")='11.1'!$D$5,TXM!D7394,"")</f>
        <v/>
      </c>
      <c r="F7394" t="str">
        <f>IFERROR(SMALL($E$5:$E$9000,ROWS($E$5:E7394)),"")</f>
        <v/>
      </c>
      <c r="I7394" s="371" t="s">
        <v>211</v>
      </c>
      <c r="J7394" t="s">
        <v>839</v>
      </c>
      <c r="K7394" s="372">
        <v>49016730</v>
      </c>
      <c r="L7394" s="388">
        <f>ROWS(K$5:K7394)</f>
        <v>7390</v>
      </c>
      <c r="M7394" s="388" t="str">
        <f>IF(_xlfn.IFNA(VLOOKUP(I7394,$AG$3:$AH$83,2,FALSE),"")='11.1'!$D$5,TXM!L7394,"")</f>
        <v/>
      </c>
      <c r="N7394" t="str">
        <f>IFERROR(SMALL($M$5:$M$9000,ROWS($M$5:M7394)),"")</f>
        <v/>
      </c>
      <c r="P7394" t="s">
        <v>1639</v>
      </c>
      <c r="S7394" s="388">
        <f>ROWS(R$5:R7394)</f>
        <v>7390</v>
      </c>
      <c r="T7394" s="388" t="str">
        <f>IF(_xlfn.IFNA(VLOOKUP(P7394,$AG$3:$AH$83,2,FALSE),"")='11.1'!$D$5,TXM!S7394,"")</f>
        <v/>
      </c>
      <c r="U7394" t="str">
        <f>IFERROR(SMALL($T$5:$T$9000,ROWS($T$5:T7394)),"")</f>
        <v/>
      </c>
    </row>
    <row r="7395" spans="1:21" ht="14.4" customHeight="1" x14ac:dyDescent="0.3">
      <c r="A7395" t="s">
        <v>1639</v>
      </c>
      <c r="D7395" s="388">
        <f>ROWS(C$5:C7395)</f>
        <v>7391</v>
      </c>
      <c r="E7395" s="388" t="str">
        <f>IF(_xlfn.IFNA(VLOOKUP(A7395,$AG$3:$AH$83,2,FALSE),"")='11.1'!$D$5,TXM!D7395,"")</f>
        <v/>
      </c>
      <c r="F7395" t="str">
        <f>IFERROR(SMALL($E$5:$E$9000,ROWS($E$5:E7395)),"")</f>
        <v/>
      </c>
      <c r="I7395" s="371" t="s">
        <v>211</v>
      </c>
      <c r="J7395" t="s">
        <v>1001</v>
      </c>
      <c r="K7395" s="372">
        <v>47713378</v>
      </c>
      <c r="L7395" s="388">
        <f>ROWS(K$5:K7395)</f>
        <v>7391</v>
      </c>
      <c r="M7395" s="388" t="str">
        <f>IF(_xlfn.IFNA(VLOOKUP(I7395,$AG$3:$AH$83,2,FALSE),"")='11.1'!$D$5,TXM!L7395,"")</f>
        <v/>
      </c>
      <c r="N7395" t="str">
        <f>IFERROR(SMALL($M$5:$M$9000,ROWS($M$5:M7395)),"")</f>
        <v/>
      </c>
      <c r="P7395" t="s">
        <v>1639</v>
      </c>
      <c r="S7395" s="388">
        <f>ROWS(R$5:R7395)</f>
        <v>7391</v>
      </c>
      <c r="T7395" s="388" t="str">
        <f>IF(_xlfn.IFNA(VLOOKUP(P7395,$AG$3:$AH$83,2,FALSE),"")='11.1'!$D$5,TXM!S7395,"")</f>
        <v/>
      </c>
      <c r="U7395" t="str">
        <f>IFERROR(SMALL($T$5:$T$9000,ROWS($T$5:T7395)),"")</f>
        <v/>
      </c>
    </row>
    <row r="7396" spans="1:21" ht="14.4" customHeight="1" x14ac:dyDescent="0.3">
      <c r="A7396" t="s">
        <v>1639</v>
      </c>
      <c r="D7396" s="388">
        <f>ROWS(C$5:C7396)</f>
        <v>7392</v>
      </c>
      <c r="E7396" s="388" t="str">
        <f>IF(_xlfn.IFNA(VLOOKUP(A7396,$AG$3:$AH$83,2,FALSE),"")='11.1'!$D$5,TXM!D7396,"")</f>
        <v/>
      </c>
      <c r="F7396" t="str">
        <f>IFERROR(SMALL($E$5:$E$9000,ROWS($E$5:E7396)),"")</f>
        <v/>
      </c>
      <c r="I7396" s="371" t="s">
        <v>211</v>
      </c>
      <c r="J7396" t="s">
        <v>845</v>
      </c>
      <c r="K7396" s="372">
        <v>45986326</v>
      </c>
      <c r="L7396" s="388">
        <f>ROWS(K$5:K7396)</f>
        <v>7392</v>
      </c>
      <c r="M7396" s="388" t="str">
        <f>IF(_xlfn.IFNA(VLOOKUP(I7396,$AG$3:$AH$83,2,FALSE),"")='11.1'!$D$5,TXM!L7396,"")</f>
        <v/>
      </c>
      <c r="N7396" t="str">
        <f>IFERROR(SMALL($M$5:$M$9000,ROWS($M$5:M7396)),"")</f>
        <v/>
      </c>
      <c r="P7396" t="s">
        <v>1639</v>
      </c>
      <c r="S7396" s="388">
        <f>ROWS(R$5:R7396)</f>
        <v>7392</v>
      </c>
      <c r="T7396" s="388" t="str">
        <f>IF(_xlfn.IFNA(VLOOKUP(P7396,$AG$3:$AH$83,2,FALSE),"")='11.1'!$D$5,TXM!S7396,"")</f>
        <v/>
      </c>
      <c r="U7396" t="str">
        <f>IFERROR(SMALL($T$5:$T$9000,ROWS($T$5:T7396)),"")</f>
        <v/>
      </c>
    </row>
    <row r="7397" spans="1:21" ht="14.4" customHeight="1" x14ac:dyDescent="0.3">
      <c r="A7397" t="s">
        <v>1639</v>
      </c>
      <c r="D7397" s="388">
        <f>ROWS(C$5:C7397)</f>
        <v>7393</v>
      </c>
      <c r="E7397" s="388" t="str">
        <f>IF(_xlfn.IFNA(VLOOKUP(A7397,$AG$3:$AH$83,2,FALSE),"")='11.1'!$D$5,TXM!D7397,"")</f>
        <v/>
      </c>
      <c r="F7397" t="str">
        <f>IFERROR(SMALL($E$5:$E$9000,ROWS($E$5:E7397)),"")</f>
        <v/>
      </c>
      <c r="I7397" s="371" t="s">
        <v>211</v>
      </c>
      <c r="J7397" t="s">
        <v>94</v>
      </c>
      <c r="K7397" s="372">
        <v>45734197</v>
      </c>
      <c r="L7397" s="388">
        <f>ROWS(K$5:K7397)</f>
        <v>7393</v>
      </c>
      <c r="M7397" s="388" t="str">
        <f>IF(_xlfn.IFNA(VLOOKUP(I7397,$AG$3:$AH$83,2,FALSE),"")='11.1'!$D$5,TXM!L7397,"")</f>
        <v/>
      </c>
      <c r="N7397" t="str">
        <f>IFERROR(SMALL($M$5:$M$9000,ROWS($M$5:M7397)),"")</f>
        <v/>
      </c>
      <c r="P7397" t="s">
        <v>1639</v>
      </c>
      <c r="S7397" s="388">
        <f>ROWS(R$5:R7397)</f>
        <v>7393</v>
      </c>
      <c r="T7397" s="388" t="str">
        <f>IF(_xlfn.IFNA(VLOOKUP(P7397,$AG$3:$AH$83,2,FALSE),"")='11.1'!$D$5,TXM!S7397,"")</f>
        <v/>
      </c>
      <c r="U7397" t="str">
        <f>IFERROR(SMALL($T$5:$T$9000,ROWS($T$5:T7397)),"")</f>
        <v/>
      </c>
    </row>
    <row r="7398" spans="1:21" ht="14.4" customHeight="1" x14ac:dyDescent="0.3">
      <c r="A7398" t="s">
        <v>1639</v>
      </c>
      <c r="D7398" s="388">
        <f>ROWS(C$5:C7398)</f>
        <v>7394</v>
      </c>
      <c r="E7398" s="388" t="str">
        <f>IF(_xlfn.IFNA(VLOOKUP(A7398,$AG$3:$AH$83,2,FALSE),"")='11.1'!$D$5,TXM!D7398,"")</f>
        <v/>
      </c>
      <c r="F7398" t="str">
        <f>IFERROR(SMALL($E$5:$E$9000,ROWS($E$5:E7398)),"")</f>
        <v/>
      </c>
      <c r="I7398" s="371" t="s">
        <v>211</v>
      </c>
      <c r="J7398" t="s">
        <v>1434</v>
      </c>
      <c r="K7398" s="372">
        <v>34971900</v>
      </c>
      <c r="L7398" s="388">
        <f>ROWS(K$5:K7398)</f>
        <v>7394</v>
      </c>
      <c r="M7398" s="388" t="str">
        <f>IF(_xlfn.IFNA(VLOOKUP(I7398,$AG$3:$AH$83,2,FALSE),"")='11.1'!$D$5,TXM!L7398,"")</f>
        <v/>
      </c>
      <c r="N7398" t="str">
        <f>IFERROR(SMALL($M$5:$M$9000,ROWS($M$5:M7398)),"")</f>
        <v/>
      </c>
      <c r="P7398" t="s">
        <v>1639</v>
      </c>
      <c r="S7398" s="388">
        <f>ROWS(R$5:R7398)</f>
        <v>7394</v>
      </c>
      <c r="T7398" s="388" t="str">
        <f>IF(_xlfn.IFNA(VLOOKUP(P7398,$AG$3:$AH$83,2,FALSE),"")='11.1'!$D$5,TXM!S7398,"")</f>
        <v/>
      </c>
      <c r="U7398" t="str">
        <f>IFERROR(SMALL($T$5:$T$9000,ROWS($T$5:T7398)),"")</f>
        <v/>
      </c>
    </row>
    <row r="7399" spans="1:21" ht="14.4" customHeight="1" x14ac:dyDescent="0.3">
      <c r="A7399" t="s">
        <v>1639</v>
      </c>
      <c r="D7399" s="388">
        <f>ROWS(C$5:C7399)</f>
        <v>7395</v>
      </c>
      <c r="E7399" s="388" t="str">
        <f>IF(_xlfn.IFNA(VLOOKUP(A7399,$AG$3:$AH$83,2,FALSE),"")='11.1'!$D$5,TXM!D7399,"")</f>
        <v/>
      </c>
      <c r="F7399" t="str">
        <f>IFERROR(SMALL($E$5:$E$9000,ROWS($E$5:E7399)),"")</f>
        <v/>
      </c>
      <c r="I7399" s="371" t="s">
        <v>211</v>
      </c>
      <c r="J7399" t="s">
        <v>1318</v>
      </c>
      <c r="K7399" s="372">
        <v>29897618</v>
      </c>
      <c r="L7399" s="388">
        <f>ROWS(K$5:K7399)</f>
        <v>7395</v>
      </c>
      <c r="M7399" s="388" t="str">
        <f>IF(_xlfn.IFNA(VLOOKUP(I7399,$AG$3:$AH$83,2,FALSE),"")='11.1'!$D$5,TXM!L7399,"")</f>
        <v/>
      </c>
      <c r="N7399" t="str">
        <f>IFERROR(SMALL($M$5:$M$9000,ROWS($M$5:M7399)),"")</f>
        <v/>
      </c>
      <c r="P7399" t="s">
        <v>1639</v>
      </c>
      <c r="S7399" s="388">
        <f>ROWS(R$5:R7399)</f>
        <v>7395</v>
      </c>
      <c r="T7399" s="388" t="str">
        <f>IF(_xlfn.IFNA(VLOOKUP(P7399,$AG$3:$AH$83,2,FALSE),"")='11.1'!$D$5,TXM!S7399,"")</f>
        <v/>
      </c>
      <c r="U7399" t="str">
        <f>IFERROR(SMALL($T$5:$T$9000,ROWS($T$5:T7399)),"")</f>
        <v/>
      </c>
    </row>
    <row r="7400" spans="1:21" ht="14.4" customHeight="1" x14ac:dyDescent="0.3">
      <c r="A7400" t="s">
        <v>1639</v>
      </c>
      <c r="D7400" s="388">
        <f>ROWS(C$5:C7400)</f>
        <v>7396</v>
      </c>
      <c r="E7400" s="388" t="str">
        <f>IF(_xlfn.IFNA(VLOOKUP(A7400,$AG$3:$AH$83,2,FALSE),"")='11.1'!$D$5,TXM!D7400,"")</f>
        <v/>
      </c>
      <c r="F7400" t="str">
        <f>IFERROR(SMALL($E$5:$E$9000,ROWS($E$5:E7400)),"")</f>
        <v/>
      </c>
      <c r="I7400" s="371" t="s">
        <v>211</v>
      </c>
      <c r="J7400" t="s">
        <v>835</v>
      </c>
      <c r="K7400" s="372">
        <v>22242949</v>
      </c>
      <c r="L7400" s="388">
        <f>ROWS(K$5:K7400)</f>
        <v>7396</v>
      </c>
      <c r="M7400" s="388" t="str">
        <f>IF(_xlfn.IFNA(VLOOKUP(I7400,$AG$3:$AH$83,2,FALSE),"")='11.1'!$D$5,TXM!L7400,"")</f>
        <v/>
      </c>
      <c r="N7400" t="str">
        <f>IFERROR(SMALL($M$5:$M$9000,ROWS($M$5:M7400)),"")</f>
        <v/>
      </c>
      <c r="P7400" t="s">
        <v>1639</v>
      </c>
      <c r="S7400" s="388">
        <f>ROWS(R$5:R7400)</f>
        <v>7396</v>
      </c>
      <c r="T7400" s="388" t="str">
        <f>IF(_xlfn.IFNA(VLOOKUP(P7400,$AG$3:$AH$83,2,FALSE),"")='11.1'!$D$5,TXM!S7400,"")</f>
        <v/>
      </c>
      <c r="U7400" t="str">
        <f>IFERROR(SMALL($T$5:$T$9000,ROWS($T$5:T7400)),"")</f>
        <v/>
      </c>
    </row>
    <row r="7401" spans="1:21" ht="14.4" customHeight="1" x14ac:dyDescent="0.3">
      <c r="A7401" t="s">
        <v>1639</v>
      </c>
      <c r="D7401" s="388">
        <f>ROWS(C$5:C7401)</f>
        <v>7397</v>
      </c>
      <c r="E7401" s="388" t="str">
        <f>IF(_xlfn.IFNA(VLOOKUP(A7401,$AG$3:$AH$83,2,FALSE),"")='11.1'!$D$5,TXM!D7401,"")</f>
        <v/>
      </c>
      <c r="F7401" t="str">
        <f>IFERROR(SMALL($E$5:$E$9000,ROWS($E$5:E7401)),"")</f>
        <v/>
      </c>
      <c r="I7401" s="371" t="s">
        <v>211</v>
      </c>
      <c r="J7401" t="s">
        <v>96</v>
      </c>
      <c r="K7401" s="372">
        <v>16178519</v>
      </c>
      <c r="L7401" s="388">
        <f>ROWS(K$5:K7401)</f>
        <v>7397</v>
      </c>
      <c r="M7401" s="388" t="str">
        <f>IF(_xlfn.IFNA(VLOOKUP(I7401,$AG$3:$AH$83,2,FALSE),"")='11.1'!$D$5,TXM!L7401,"")</f>
        <v/>
      </c>
      <c r="N7401" t="str">
        <f>IFERROR(SMALL($M$5:$M$9000,ROWS($M$5:M7401)),"")</f>
        <v/>
      </c>
      <c r="P7401" t="s">
        <v>1639</v>
      </c>
      <c r="S7401" s="388">
        <f>ROWS(R$5:R7401)</f>
        <v>7397</v>
      </c>
      <c r="T7401" s="388" t="str">
        <f>IF(_xlfn.IFNA(VLOOKUP(P7401,$AG$3:$AH$83,2,FALSE),"")='11.1'!$D$5,TXM!S7401,"")</f>
        <v/>
      </c>
      <c r="U7401" t="str">
        <f>IFERROR(SMALL($T$5:$T$9000,ROWS($T$5:T7401)),"")</f>
        <v/>
      </c>
    </row>
    <row r="7402" spans="1:21" ht="14.4" customHeight="1" x14ac:dyDescent="0.3">
      <c r="A7402" t="s">
        <v>1639</v>
      </c>
      <c r="D7402" s="388">
        <f>ROWS(C$5:C7402)</f>
        <v>7398</v>
      </c>
      <c r="E7402" s="388" t="str">
        <f>IF(_xlfn.IFNA(VLOOKUP(A7402,$AG$3:$AH$83,2,FALSE),"")='11.1'!$D$5,TXM!D7402,"")</f>
        <v/>
      </c>
      <c r="F7402" t="str">
        <f>IFERROR(SMALL($E$5:$E$9000,ROWS($E$5:E7402)),"")</f>
        <v/>
      </c>
      <c r="I7402" s="371" t="s">
        <v>211</v>
      </c>
      <c r="J7402" t="s">
        <v>997</v>
      </c>
      <c r="K7402" s="372">
        <v>14110198</v>
      </c>
      <c r="L7402" s="388">
        <f>ROWS(K$5:K7402)</f>
        <v>7398</v>
      </c>
      <c r="M7402" s="388" t="str">
        <f>IF(_xlfn.IFNA(VLOOKUP(I7402,$AG$3:$AH$83,2,FALSE),"")='11.1'!$D$5,TXM!L7402,"")</f>
        <v/>
      </c>
      <c r="N7402" t="str">
        <f>IFERROR(SMALL($M$5:$M$9000,ROWS($M$5:M7402)),"")</f>
        <v/>
      </c>
      <c r="P7402" t="s">
        <v>1639</v>
      </c>
      <c r="S7402" s="388">
        <f>ROWS(R$5:R7402)</f>
        <v>7398</v>
      </c>
      <c r="T7402" s="388" t="str">
        <f>IF(_xlfn.IFNA(VLOOKUP(P7402,$AG$3:$AH$83,2,FALSE),"")='11.1'!$D$5,TXM!S7402,"")</f>
        <v/>
      </c>
      <c r="U7402" t="str">
        <f>IFERROR(SMALL($T$5:$T$9000,ROWS($T$5:T7402)),"")</f>
        <v/>
      </c>
    </row>
    <row r="7403" spans="1:21" ht="14.4" customHeight="1" x14ac:dyDescent="0.3">
      <c r="A7403" t="s">
        <v>1639</v>
      </c>
      <c r="D7403" s="388">
        <f>ROWS(C$5:C7403)</f>
        <v>7399</v>
      </c>
      <c r="E7403" s="388" t="str">
        <f>IF(_xlfn.IFNA(VLOOKUP(A7403,$AG$3:$AH$83,2,FALSE),"")='11.1'!$D$5,TXM!D7403,"")</f>
        <v/>
      </c>
      <c r="F7403" t="str">
        <f>IFERROR(SMALL($E$5:$E$9000,ROWS($E$5:E7403)),"")</f>
        <v/>
      </c>
      <c r="I7403" s="371" t="s">
        <v>211</v>
      </c>
      <c r="J7403" t="s">
        <v>104</v>
      </c>
      <c r="K7403" s="372">
        <v>13759949</v>
      </c>
      <c r="L7403" s="388">
        <f>ROWS(K$5:K7403)</f>
        <v>7399</v>
      </c>
      <c r="M7403" s="388" t="str">
        <f>IF(_xlfn.IFNA(VLOOKUP(I7403,$AG$3:$AH$83,2,FALSE),"")='11.1'!$D$5,TXM!L7403,"")</f>
        <v/>
      </c>
      <c r="N7403" t="str">
        <f>IFERROR(SMALL($M$5:$M$9000,ROWS($M$5:M7403)),"")</f>
        <v/>
      </c>
      <c r="P7403" t="s">
        <v>1639</v>
      </c>
      <c r="S7403" s="388">
        <f>ROWS(R$5:R7403)</f>
        <v>7399</v>
      </c>
      <c r="T7403" s="388" t="str">
        <f>IF(_xlfn.IFNA(VLOOKUP(P7403,$AG$3:$AH$83,2,FALSE),"")='11.1'!$D$5,TXM!S7403,"")</f>
        <v/>
      </c>
      <c r="U7403" t="str">
        <f>IFERROR(SMALL($T$5:$T$9000,ROWS($T$5:T7403)),"")</f>
        <v/>
      </c>
    </row>
    <row r="7404" spans="1:21" ht="14.4" customHeight="1" x14ac:dyDescent="0.3">
      <c r="A7404" t="s">
        <v>1639</v>
      </c>
      <c r="D7404" s="388">
        <f>ROWS(C$5:C7404)</f>
        <v>7400</v>
      </c>
      <c r="E7404" s="388" t="str">
        <f>IF(_xlfn.IFNA(VLOOKUP(A7404,$AG$3:$AH$83,2,FALSE),"")='11.1'!$D$5,TXM!D7404,"")</f>
        <v/>
      </c>
      <c r="F7404" t="str">
        <f>IFERROR(SMALL($E$5:$E$9000,ROWS($E$5:E7404)),"")</f>
        <v/>
      </c>
      <c r="I7404" s="371" t="s">
        <v>211</v>
      </c>
      <c r="J7404" t="s">
        <v>99</v>
      </c>
      <c r="K7404" s="372">
        <v>11525404</v>
      </c>
      <c r="L7404" s="388">
        <f>ROWS(K$5:K7404)</f>
        <v>7400</v>
      </c>
      <c r="M7404" s="388" t="str">
        <f>IF(_xlfn.IFNA(VLOOKUP(I7404,$AG$3:$AH$83,2,FALSE),"")='11.1'!$D$5,TXM!L7404,"")</f>
        <v/>
      </c>
      <c r="N7404" t="str">
        <f>IFERROR(SMALL($M$5:$M$9000,ROWS($M$5:M7404)),"")</f>
        <v/>
      </c>
      <c r="P7404" t="s">
        <v>1639</v>
      </c>
      <c r="S7404" s="388">
        <f>ROWS(R$5:R7404)</f>
        <v>7400</v>
      </c>
      <c r="T7404" s="388" t="str">
        <f>IF(_xlfn.IFNA(VLOOKUP(P7404,$AG$3:$AH$83,2,FALSE),"")='11.1'!$D$5,TXM!S7404,"")</f>
        <v/>
      </c>
      <c r="U7404" t="str">
        <f>IFERROR(SMALL($T$5:$T$9000,ROWS($T$5:T7404)),"")</f>
        <v/>
      </c>
    </row>
    <row r="7405" spans="1:21" ht="14.4" customHeight="1" x14ac:dyDescent="0.3">
      <c r="A7405" t="s">
        <v>1639</v>
      </c>
      <c r="D7405" s="388">
        <f>ROWS(C$5:C7405)</f>
        <v>7401</v>
      </c>
      <c r="E7405" s="388" t="str">
        <f>IF(_xlfn.IFNA(VLOOKUP(A7405,$AG$3:$AH$83,2,FALSE),"")='11.1'!$D$5,TXM!D7405,"")</f>
        <v/>
      </c>
      <c r="F7405" t="str">
        <f>IFERROR(SMALL($E$5:$E$9000,ROWS($E$5:E7405)),"")</f>
        <v/>
      </c>
      <c r="I7405" s="371" t="s">
        <v>211</v>
      </c>
      <c r="J7405" t="s">
        <v>785</v>
      </c>
      <c r="K7405" s="372">
        <v>11323252</v>
      </c>
      <c r="L7405" s="388">
        <f>ROWS(K$5:K7405)</f>
        <v>7401</v>
      </c>
      <c r="M7405" s="388" t="str">
        <f>IF(_xlfn.IFNA(VLOOKUP(I7405,$AG$3:$AH$83,2,FALSE),"")='11.1'!$D$5,TXM!L7405,"")</f>
        <v/>
      </c>
      <c r="N7405" t="str">
        <f>IFERROR(SMALL($M$5:$M$9000,ROWS($M$5:M7405)),"")</f>
        <v/>
      </c>
      <c r="P7405" t="s">
        <v>1639</v>
      </c>
      <c r="S7405" s="388">
        <f>ROWS(R$5:R7405)</f>
        <v>7401</v>
      </c>
      <c r="T7405" s="388" t="str">
        <f>IF(_xlfn.IFNA(VLOOKUP(P7405,$AG$3:$AH$83,2,FALSE),"")='11.1'!$D$5,TXM!S7405,"")</f>
        <v/>
      </c>
      <c r="U7405" t="str">
        <f>IFERROR(SMALL($T$5:$T$9000,ROWS($T$5:T7405)),"")</f>
        <v/>
      </c>
    </row>
    <row r="7406" spans="1:21" ht="14.4" customHeight="1" x14ac:dyDescent="0.3">
      <c r="A7406" t="s">
        <v>1639</v>
      </c>
      <c r="D7406" s="388">
        <f>ROWS(C$5:C7406)</f>
        <v>7402</v>
      </c>
      <c r="E7406" s="388" t="str">
        <f>IF(_xlfn.IFNA(VLOOKUP(A7406,$AG$3:$AH$83,2,FALSE),"")='11.1'!$D$5,TXM!D7406,"")</f>
        <v/>
      </c>
      <c r="F7406" t="str">
        <f>IFERROR(SMALL($E$5:$E$9000,ROWS($E$5:E7406)),"")</f>
        <v/>
      </c>
      <c r="I7406" s="371" t="s">
        <v>211</v>
      </c>
      <c r="J7406" t="s">
        <v>107</v>
      </c>
      <c r="K7406" s="372">
        <v>10518090</v>
      </c>
      <c r="L7406" s="388">
        <f>ROWS(K$5:K7406)</f>
        <v>7402</v>
      </c>
      <c r="M7406" s="388" t="str">
        <f>IF(_xlfn.IFNA(VLOOKUP(I7406,$AG$3:$AH$83,2,FALSE),"")='11.1'!$D$5,TXM!L7406,"")</f>
        <v/>
      </c>
      <c r="N7406" t="str">
        <f>IFERROR(SMALL($M$5:$M$9000,ROWS($M$5:M7406)),"")</f>
        <v/>
      </c>
      <c r="P7406" t="s">
        <v>1639</v>
      </c>
      <c r="S7406" s="388">
        <f>ROWS(R$5:R7406)</f>
        <v>7402</v>
      </c>
      <c r="T7406" s="388" t="str">
        <f>IF(_xlfn.IFNA(VLOOKUP(P7406,$AG$3:$AH$83,2,FALSE),"")='11.1'!$D$5,TXM!S7406,"")</f>
        <v/>
      </c>
      <c r="U7406" t="str">
        <f>IFERROR(SMALL($T$5:$T$9000,ROWS($T$5:T7406)),"")</f>
        <v/>
      </c>
    </row>
    <row r="7407" spans="1:21" ht="14.4" customHeight="1" x14ac:dyDescent="0.3">
      <c r="A7407" t="s">
        <v>1639</v>
      </c>
      <c r="D7407" s="388">
        <f>ROWS(C$5:C7407)</f>
        <v>7403</v>
      </c>
      <c r="E7407" s="388" t="str">
        <f>IF(_xlfn.IFNA(VLOOKUP(A7407,$AG$3:$AH$83,2,FALSE),"")='11.1'!$D$5,TXM!D7407,"")</f>
        <v/>
      </c>
      <c r="F7407" t="str">
        <f>IFERROR(SMALL($E$5:$E$9000,ROWS($E$5:E7407)),"")</f>
        <v/>
      </c>
      <c r="I7407" s="371" t="s">
        <v>211</v>
      </c>
      <c r="J7407" t="s">
        <v>103</v>
      </c>
      <c r="K7407" s="372">
        <v>9278784</v>
      </c>
      <c r="L7407" s="388">
        <f>ROWS(K$5:K7407)</f>
        <v>7403</v>
      </c>
      <c r="M7407" s="388" t="str">
        <f>IF(_xlfn.IFNA(VLOOKUP(I7407,$AG$3:$AH$83,2,FALSE),"")='11.1'!$D$5,TXM!L7407,"")</f>
        <v/>
      </c>
      <c r="N7407" t="str">
        <f>IFERROR(SMALL($M$5:$M$9000,ROWS($M$5:M7407)),"")</f>
        <v/>
      </c>
      <c r="P7407" t="s">
        <v>1639</v>
      </c>
      <c r="S7407" s="388">
        <f>ROWS(R$5:R7407)</f>
        <v>7403</v>
      </c>
      <c r="T7407" s="388" t="str">
        <f>IF(_xlfn.IFNA(VLOOKUP(P7407,$AG$3:$AH$83,2,FALSE),"")='11.1'!$D$5,TXM!S7407,"")</f>
        <v/>
      </c>
      <c r="U7407" t="str">
        <f>IFERROR(SMALL($T$5:$T$9000,ROWS($T$5:T7407)),"")</f>
        <v/>
      </c>
    </row>
    <row r="7408" spans="1:21" ht="14.4" customHeight="1" x14ac:dyDescent="0.3">
      <c r="A7408" t="s">
        <v>1639</v>
      </c>
      <c r="D7408" s="388">
        <f>ROWS(C$5:C7408)</f>
        <v>7404</v>
      </c>
      <c r="E7408" s="388" t="str">
        <f>IF(_xlfn.IFNA(VLOOKUP(A7408,$AG$3:$AH$83,2,FALSE),"")='11.1'!$D$5,TXM!D7408,"")</f>
        <v/>
      </c>
      <c r="F7408" t="str">
        <f>IFERROR(SMALL($E$5:$E$9000,ROWS($E$5:E7408)),"")</f>
        <v/>
      </c>
      <c r="I7408" s="371" t="s">
        <v>211</v>
      </c>
      <c r="J7408" t="s">
        <v>773</v>
      </c>
      <c r="K7408" s="372">
        <v>7694184</v>
      </c>
      <c r="L7408" s="388">
        <f>ROWS(K$5:K7408)</f>
        <v>7404</v>
      </c>
      <c r="M7408" s="388" t="str">
        <f>IF(_xlfn.IFNA(VLOOKUP(I7408,$AG$3:$AH$83,2,FALSE),"")='11.1'!$D$5,TXM!L7408,"")</f>
        <v/>
      </c>
      <c r="N7408" t="str">
        <f>IFERROR(SMALL($M$5:$M$9000,ROWS($M$5:M7408)),"")</f>
        <v/>
      </c>
      <c r="P7408" t="s">
        <v>1639</v>
      </c>
      <c r="S7408" s="388">
        <f>ROWS(R$5:R7408)</f>
        <v>7404</v>
      </c>
      <c r="T7408" s="388" t="str">
        <f>IF(_xlfn.IFNA(VLOOKUP(P7408,$AG$3:$AH$83,2,FALSE),"")='11.1'!$D$5,TXM!S7408,"")</f>
        <v/>
      </c>
      <c r="U7408" t="str">
        <f>IFERROR(SMALL($T$5:$T$9000,ROWS($T$5:T7408)),"")</f>
        <v/>
      </c>
    </row>
    <row r="7409" spans="1:21" ht="14.4" customHeight="1" x14ac:dyDescent="0.3">
      <c r="A7409" t="s">
        <v>1639</v>
      </c>
      <c r="D7409" s="388">
        <f>ROWS(C$5:C7409)</f>
        <v>7405</v>
      </c>
      <c r="E7409" s="388" t="str">
        <f>IF(_xlfn.IFNA(VLOOKUP(A7409,$AG$3:$AH$83,2,FALSE),"")='11.1'!$D$5,TXM!D7409,"")</f>
        <v/>
      </c>
      <c r="F7409" t="str">
        <f>IFERROR(SMALL($E$5:$E$9000,ROWS($E$5:E7409)),"")</f>
        <v/>
      </c>
      <c r="I7409" s="371" t="s">
        <v>211</v>
      </c>
      <c r="J7409" t="s">
        <v>1265</v>
      </c>
      <c r="K7409" s="372">
        <v>7020944</v>
      </c>
      <c r="L7409" s="388">
        <f>ROWS(K$5:K7409)</f>
        <v>7405</v>
      </c>
      <c r="M7409" s="388" t="str">
        <f>IF(_xlfn.IFNA(VLOOKUP(I7409,$AG$3:$AH$83,2,FALSE),"")='11.1'!$D$5,TXM!L7409,"")</f>
        <v/>
      </c>
      <c r="N7409" t="str">
        <f>IFERROR(SMALL($M$5:$M$9000,ROWS($M$5:M7409)),"")</f>
        <v/>
      </c>
      <c r="P7409" t="s">
        <v>1639</v>
      </c>
      <c r="S7409" s="388">
        <f>ROWS(R$5:R7409)</f>
        <v>7405</v>
      </c>
      <c r="T7409" s="388" t="str">
        <f>IF(_xlfn.IFNA(VLOOKUP(P7409,$AG$3:$AH$83,2,FALSE),"")='11.1'!$D$5,TXM!S7409,"")</f>
        <v/>
      </c>
      <c r="U7409" t="str">
        <f>IFERROR(SMALL($T$5:$T$9000,ROWS($T$5:T7409)),"")</f>
        <v/>
      </c>
    </row>
    <row r="7410" spans="1:21" ht="14.4" customHeight="1" x14ac:dyDescent="0.3">
      <c r="A7410" t="s">
        <v>1639</v>
      </c>
      <c r="D7410" s="388">
        <f>ROWS(C$5:C7410)</f>
        <v>7406</v>
      </c>
      <c r="E7410" s="388" t="str">
        <f>IF(_xlfn.IFNA(VLOOKUP(A7410,$AG$3:$AH$83,2,FALSE),"")='11.1'!$D$5,TXM!D7410,"")</f>
        <v/>
      </c>
      <c r="F7410" t="str">
        <f>IFERROR(SMALL($E$5:$E$9000,ROWS($E$5:E7410)),"")</f>
        <v/>
      </c>
      <c r="I7410" s="371" t="s">
        <v>211</v>
      </c>
      <c r="J7410" t="s">
        <v>865</v>
      </c>
      <c r="K7410" s="372">
        <v>6046472</v>
      </c>
      <c r="L7410" s="388">
        <f>ROWS(K$5:K7410)</f>
        <v>7406</v>
      </c>
      <c r="M7410" s="388" t="str">
        <f>IF(_xlfn.IFNA(VLOOKUP(I7410,$AG$3:$AH$83,2,FALSE),"")='11.1'!$D$5,TXM!L7410,"")</f>
        <v/>
      </c>
      <c r="N7410" t="str">
        <f>IFERROR(SMALL($M$5:$M$9000,ROWS($M$5:M7410)),"")</f>
        <v/>
      </c>
      <c r="P7410" t="s">
        <v>1639</v>
      </c>
      <c r="S7410" s="388">
        <f>ROWS(R$5:R7410)</f>
        <v>7406</v>
      </c>
      <c r="T7410" s="388" t="str">
        <f>IF(_xlfn.IFNA(VLOOKUP(P7410,$AG$3:$AH$83,2,FALSE),"")='11.1'!$D$5,TXM!S7410,"")</f>
        <v/>
      </c>
      <c r="U7410" t="str">
        <f>IFERROR(SMALL($T$5:$T$9000,ROWS($T$5:T7410)),"")</f>
        <v/>
      </c>
    </row>
    <row r="7411" spans="1:21" ht="14.4" customHeight="1" x14ac:dyDescent="0.3">
      <c r="A7411" t="s">
        <v>1639</v>
      </c>
      <c r="D7411" s="388">
        <f>ROWS(C$5:C7411)</f>
        <v>7407</v>
      </c>
      <c r="E7411" s="388" t="str">
        <f>IF(_xlfn.IFNA(VLOOKUP(A7411,$AG$3:$AH$83,2,FALSE),"")='11.1'!$D$5,TXM!D7411,"")</f>
        <v/>
      </c>
      <c r="F7411" t="str">
        <f>IFERROR(SMALL($E$5:$E$9000,ROWS($E$5:E7411)),"")</f>
        <v/>
      </c>
      <c r="I7411" s="371" t="s">
        <v>211</v>
      </c>
      <c r="J7411" t="s">
        <v>871</v>
      </c>
      <c r="K7411" s="372">
        <v>5607906</v>
      </c>
      <c r="L7411" s="388">
        <f>ROWS(K$5:K7411)</f>
        <v>7407</v>
      </c>
      <c r="M7411" s="388" t="str">
        <f>IF(_xlfn.IFNA(VLOOKUP(I7411,$AG$3:$AH$83,2,FALSE),"")='11.1'!$D$5,TXM!L7411,"")</f>
        <v/>
      </c>
      <c r="N7411" t="str">
        <f>IFERROR(SMALL($M$5:$M$9000,ROWS($M$5:M7411)),"")</f>
        <v/>
      </c>
      <c r="P7411" t="s">
        <v>1639</v>
      </c>
      <c r="S7411" s="388">
        <f>ROWS(R$5:R7411)</f>
        <v>7407</v>
      </c>
      <c r="T7411" s="388" t="str">
        <f>IF(_xlfn.IFNA(VLOOKUP(P7411,$AG$3:$AH$83,2,FALSE),"")='11.1'!$D$5,TXM!S7411,"")</f>
        <v/>
      </c>
      <c r="U7411" t="str">
        <f>IFERROR(SMALL($T$5:$T$9000,ROWS($T$5:T7411)),"")</f>
        <v/>
      </c>
    </row>
    <row r="7412" spans="1:21" ht="14.4" customHeight="1" x14ac:dyDescent="0.3">
      <c r="A7412" t="s">
        <v>1639</v>
      </c>
      <c r="D7412" s="388">
        <f>ROWS(C$5:C7412)</f>
        <v>7408</v>
      </c>
      <c r="E7412" s="388" t="str">
        <f>IF(_xlfn.IFNA(VLOOKUP(A7412,$AG$3:$AH$83,2,FALSE),"")='11.1'!$D$5,TXM!D7412,"")</f>
        <v/>
      </c>
      <c r="F7412" t="str">
        <f>IFERROR(SMALL($E$5:$E$9000,ROWS($E$5:E7412)),"")</f>
        <v/>
      </c>
      <c r="I7412" s="371" t="s">
        <v>211</v>
      </c>
      <c r="J7412" t="s">
        <v>789</v>
      </c>
      <c r="K7412" s="372">
        <v>4328894</v>
      </c>
      <c r="L7412" s="388">
        <f>ROWS(K$5:K7412)</f>
        <v>7408</v>
      </c>
      <c r="M7412" s="388" t="str">
        <f>IF(_xlfn.IFNA(VLOOKUP(I7412,$AG$3:$AH$83,2,FALSE),"")='11.1'!$D$5,TXM!L7412,"")</f>
        <v/>
      </c>
      <c r="N7412" t="str">
        <f>IFERROR(SMALL($M$5:$M$9000,ROWS($M$5:M7412)),"")</f>
        <v/>
      </c>
      <c r="P7412" t="s">
        <v>1639</v>
      </c>
      <c r="S7412" s="388">
        <f>ROWS(R$5:R7412)</f>
        <v>7408</v>
      </c>
      <c r="T7412" s="388" t="str">
        <f>IF(_xlfn.IFNA(VLOOKUP(P7412,$AG$3:$AH$83,2,FALSE),"")='11.1'!$D$5,TXM!S7412,"")</f>
        <v/>
      </c>
      <c r="U7412" t="str">
        <f>IFERROR(SMALL($T$5:$T$9000,ROWS($T$5:T7412)),"")</f>
        <v/>
      </c>
    </row>
    <row r="7413" spans="1:21" ht="14.4" customHeight="1" x14ac:dyDescent="0.3">
      <c r="A7413" t="s">
        <v>1639</v>
      </c>
      <c r="D7413" s="388">
        <f>ROWS(C$5:C7413)</f>
        <v>7409</v>
      </c>
      <c r="E7413" s="388" t="str">
        <f>IF(_xlfn.IFNA(VLOOKUP(A7413,$AG$3:$AH$83,2,FALSE),"")='11.1'!$D$5,TXM!D7413,"")</f>
        <v/>
      </c>
      <c r="F7413" t="str">
        <f>IFERROR(SMALL($E$5:$E$9000,ROWS($E$5:E7413)),"")</f>
        <v/>
      </c>
      <c r="I7413" s="371" t="s">
        <v>211</v>
      </c>
      <c r="J7413" t="s">
        <v>787</v>
      </c>
      <c r="K7413" s="372">
        <v>3520957</v>
      </c>
      <c r="L7413" s="388">
        <f>ROWS(K$5:K7413)</f>
        <v>7409</v>
      </c>
      <c r="M7413" s="388" t="str">
        <f>IF(_xlfn.IFNA(VLOOKUP(I7413,$AG$3:$AH$83,2,FALSE),"")='11.1'!$D$5,TXM!L7413,"")</f>
        <v/>
      </c>
      <c r="N7413" t="str">
        <f>IFERROR(SMALL($M$5:$M$9000,ROWS($M$5:M7413)),"")</f>
        <v/>
      </c>
      <c r="P7413" t="s">
        <v>1639</v>
      </c>
      <c r="S7413" s="388">
        <f>ROWS(R$5:R7413)</f>
        <v>7409</v>
      </c>
      <c r="T7413" s="388" t="str">
        <f>IF(_xlfn.IFNA(VLOOKUP(P7413,$AG$3:$AH$83,2,FALSE),"")='11.1'!$D$5,TXM!S7413,"")</f>
        <v/>
      </c>
      <c r="U7413" t="str">
        <f>IFERROR(SMALL($T$5:$T$9000,ROWS($T$5:T7413)),"")</f>
        <v/>
      </c>
    </row>
    <row r="7414" spans="1:21" ht="14.4" customHeight="1" x14ac:dyDescent="0.3">
      <c r="A7414" t="s">
        <v>1639</v>
      </c>
      <c r="D7414" s="388">
        <f>ROWS(C$5:C7414)</f>
        <v>7410</v>
      </c>
      <c r="E7414" s="388" t="str">
        <f>IF(_xlfn.IFNA(VLOOKUP(A7414,$AG$3:$AH$83,2,FALSE),"")='11.1'!$D$5,TXM!D7414,"")</f>
        <v/>
      </c>
      <c r="F7414" t="str">
        <f>IFERROR(SMALL($E$5:$E$9000,ROWS($E$5:E7414)),"")</f>
        <v/>
      </c>
      <c r="I7414" s="371" t="s">
        <v>211</v>
      </c>
      <c r="J7414" t="s">
        <v>861</v>
      </c>
      <c r="K7414" s="372">
        <v>3468840</v>
      </c>
      <c r="L7414" s="388">
        <f>ROWS(K$5:K7414)</f>
        <v>7410</v>
      </c>
      <c r="M7414" s="388" t="str">
        <f>IF(_xlfn.IFNA(VLOOKUP(I7414,$AG$3:$AH$83,2,FALSE),"")='11.1'!$D$5,TXM!L7414,"")</f>
        <v/>
      </c>
      <c r="N7414" t="str">
        <f>IFERROR(SMALL($M$5:$M$9000,ROWS($M$5:M7414)),"")</f>
        <v/>
      </c>
      <c r="P7414" t="s">
        <v>1639</v>
      </c>
      <c r="S7414" s="388">
        <f>ROWS(R$5:R7414)</f>
        <v>7410</v>
      </c>
      <c r="T7414" s="388" t="str">
        <f>IF(_xlfn.IFNA(VLOOKUP(P7414,$AG$3:$AH$83,2,FALSE),"")='11.1'!$D$5,TXM!S7414,"")</f>
        <v/>
      </c>
      <c r="U7414" t="str">
        <f>IFERROR(SMALL($T$5:$T$9000,ROWS($T$5:T7414)),"")</f>
        <v/>
      </c>
    </row>
    <row r="7415" spans="1:21" ht="14.4" customHeight="1" x14ac:dyDescent="0.3">
      <c r="A7415" t="s">
        <v>1639</v>
      </c>
      <c r="D7415" s="388">
        <f>ROWS(C$5:C7415)</f>
        <v>7411</v>
      </c>
      <c r="E7415" s="388" t="str">
        <f>IF(_xlfn.IFNA(VLOOKUP(A7415,$AG$3:$AH$83,2,FALSE),"")='11.1'!$D$5,TXM!D7415,"")</f>
        <v/>
      </c>
      <c r="F7415" t="str">
        <f>IFERROR(SMALL($E$5:$E$9000,ROWS($E$5:E7415)),"")</f>
        <v/>
      </c>
      <c r="I7415" s="371" t="s">
        <v>211</v>
      </c>
      <c r="J7415" t="s">
        <v>779</v>
      </c>
      <c r="K7415" s="372">
        <v>3280309</v>
      </c>
      <c r="L7415" s="388">
        <f>ROWS(K$5:K7415)</f>
        <v>7411</v>
      </c>
      <c r="M7415" s="388" t="str">
        <f>IF(_xlfn.IFNA(VLOOKUP(I7415,$AG$3:$AH$83,2,FALSE),"")='11.1'!$D$5,TXM!L7415,"")</f>
        <v/>
      </c>
      <c r="N7415" t="str">
        <f>IFERROR(SMALL($M$5:$M$9000,ROWS($M$5:M7415)),"")</f>
        <v/>
      </c>
      <c r="P7415" t="s">
        <v>1639</v>
      </c>
      <c r="S7415" s="388">
        <f>ROWS(R$5:R7415)</f>
        <v>7411</v>
      </c>
      <c r="T7415" s="388" t="str">
        <f>IF(_xlfn.IFNA(VLOOKUP(P7415,$AG$3:$AH$83,2,FALSE),"")='11.1'!$D$5,TXM!S7415,"")</f>
        <v/>
      </c>
      <c r="U7415" t="str">
        <f>IFERROR(SMALL($T$5:$T$9000,ROWS($T$5:T7415)),"")</f>
        <v/>
      </c>
    </row>
    <row r="7416" spans="1:21" ht="14.4" customHeight="1" x14ac:dyDescent="0.3">
      <c r="A7416" t="s">
        <v>1639</v>
      </c>
      <c r="D7416" s="388">
        <f>ROWS(C$5:C7416)</f>
        <v>7412</v>
      </c>
      <c r="E7416" s="388" t="str">
        <f>IF(_xlfn.IFNA(VLOOKUP(A7416,$AG$3:$AH$83,2,FALSE),"")='11.1'!$D$5,TXM!D7416,"")</f>
        <v/>
      </c>
      <c r="F7416" t="str">
        <f>IFERROR(SMALL($E$5:$E$9000,ROWS($E$5:E7416)),"")</f>
        <v/>
      </c>
      <c r="I7416" s="371" t="s">
        <v>211</v>
      </c>
      <c r="J7416" t="s">
        <v>859</v>
      </c>
      <c r="K7416" s="372">
        <v>2962627</v>
      </c>
      <c r="L7416" s="388">
        <f>ROWS(K$5:K7416)</f>
        <v>7412</v>
      </c>
      <c r="M7416" s="388" t="str">
        <f>IF(_xlfn.IFNA(VLOOKUP(I7416,$AG$3:$AH$83,2,FALSE),"")='11.1'!$D$5,TXM!L7416,"")</f>
        <v/>
      </c>
      <c r="N7416" t="str">
        <f>IFERROR(SMALL($M$5:$M$9000,ROWS($M$5:M7416)),"")</f>
        <v/>
      </c>
      <c r="P7416" t="s">
        <v>1639</v>
      </c>
      <c r="S7416" s="388">
        <f>ROWS(R$5:R7416)</f>
        <v>7412</v>
      </c>
      <c r="T7416" s="388" t="str">
        <f>IF(_xlfn.IFNA(VLOOKUP(P7416,$AG$3:$AH$83,2,FALSE),"")='11.1'!$D$5,TXM!S7416,"")</f>
        <v/>
      </c>
      <c r="U7416" t="str">
        <f>IFERROR(SMALL($T$5:$T$9000,ROWS($T$5:T7416)),"")</f>
        <v/>
      </c>
    </row>
    <row r="7417" spans="1:21" ht="14.4" customHeight="1" x14ac:dyDescent="0.3">
      <c r="A7417" t="s">
        <v>1639</v>
      </c>
      <c r="D7417" s="388">
        <f>ROWS(C$5:C7417)</f>
        <v>7413</v>
      </c>
      <c r="E7417" s="388" t="str">
        <f>IF(_xlfn.IFNA(VLOOKUP(A7417,$AG$3:$AH$83,2,FALSE),"")='11.1'!$D$5,TXM!D7417,"")</f>
        <v/>
      </c>
      <c r="F7417" t="str">
        <f>IFERROR(SMALL($E$5:$E$9000,ROWS($E$5:E7417)),"")</f>
        <v/>
      </c>
      <c r="I7417" s="371" t="s">
        <v>211</v>
      </c>
      <c r="J7417" t="s">
        <v>775</v>
      </c>
      <c r="K7417" s="372">
        <v>2360287</v>
      </c>
      <c r="L7417" s="388">
        <f>ROWS(K$5:K7417)</f>
        <v>7413</v>
      </c>
      <c r="M7417" s="388" t="str">
        <f>IF(_xlfn.IFNA(VLOOKUP(I7417,$AG$3:$AH$83,2,FALSE),"")='11.1'!$D$5,TXM!L7417,"")</f>
        <v/>
      </c>
      <c r="N7417" t="str">
        <f>IFERROR(SMALL($M$5:$M$9000,ROWS($M$5:M7417)),"")</f>
        <v/>
      </c>
      <c r="P7417" t="s">
        <v>1639</v>
      </c>
      <c r="S7417" s="388">
        <f>ROWS(R$5:R7417)</f>
        <v>7413</v>
      </c>
      <c r="T7417" s="388" t="str">
        <f>IF(_xlfn.IFNA(VLOOKUP(P7417,$AG$3:$AH$83,2,FALSE),"")='11.1'!$D$5,TXM!S7417,"")</f>
        <v/>
      </c>
      <c r="U7417" t="str">
        <f>IFERROR(SMALL($T$5:$T$9000,ROWS($T$5:T7417)),"")</f>
        <v/>
      </c>
    </row>
    <row r="7418" spans="1:21" ht="14.4" customHeight="1" x14ac:dyDescent="0.3">
      <c r="A7418" t="s">
        <v>1639</v>
      </c>
      <c r="D7418" s="388">
        <f>ROWS(C$5:C7418)</f>
        <v>7414</v>
      </c>
      <c r="E7418" s="388" t="str">
        <f>IF(_xlfn.IFNA(VLOOKUP(A7418,$AG$3:$AH$83,2,FALSE),"")='11.1'!$D$5,TXM!D7418,"")</f>
        <v/>
      </c>
      <c r="F7418" t="str">
        <f>IFERROR(SMALL($E$5:$E$9000,ROWS($E$5:E7418)),"")</f>
        <v/>
      </c>
      <c r="I7418" s="371" t="s">
        <v>211</v>
      </c>
      <c r="J7418" t="s">
        <v>867</v>
      </c>
      <c r="K7418" s="372">
        <v>2254286</v>
      </c>
      <c r="L7418" s="388">
        <f>ROWS(K$5:K7418)</f>
        <v>7414</v>
      </c>
      <c r="M7418" s="388" t="str">
        <f>IF(_xlfn.IFNA(VLOOKUP(I7418,$AG$3:$AH$83,2,FALSE),"")='11.1'!$D$5,TXM!L7418,"")</f>
        <v/>
      </c>
      <c r="N7418" t="str">
        <f>IFERROR(SMALL($M$5:$M$9000,ROWS($M$5:M7418)),"")</f>
        <v/>
      </c>
      <c r="P7418" t="s">
        <v>1639</v>
      </c>
      <c r="S7418" s="388">
        <f>ROWS(R$5:R7418)</f>
        <v>7414</v>
      </c>
      <c r="T7418" s="388" t="str">
        <f>IF(_xlfn.IFNA(VLOOKUP(P7418,$AG$3:$AH$83,2,FALSE),"")='11.1'!$D$5,TXM!S7418,"")</f>
        <v/>
      </c>
      <c r="U7418" t="str">
        <f>IFERROR(SMALL($T$5:$T$9000,ROWS($T$5:T7418)),"")</f>
        <v/>
      </c>
    </row>
    <row r="7419" spans="1:21" ht="14.4" customHeight="1" x14ac:dyDescent="0.3">
      <c r="A7419" t="s">
        <v>1639</v>
      </c>
      <c r="D7419" s="388">
        <f>ROWS(C$5:C7419)</f>
        <v>7415</v>
      </c>
      <c r="E7419" s="388" t="str">
        <f>IF(_xlfn.IFNA(VLOOKUP(A7419,$AG$3:$AH$83,2,FALSE),"")='11.1'!$D$5,TXM!D7419,"")</f>
        <v/>
      </c>
      <c r="F7419" t="str">
        <f>IFERROR(SMALL($E$5:$E$9000,ROWS($E$5:E7419)),"")</f>
        <v/>
      </c>
      <c r="I7419" s="371" t="s">
        <v>211</v>
      </c>
      <c r="J7419" t="s">
        <v>1365</v>
      </c>
      <c r="K7419" s="372">
        <v>1743875</v>
      </c>
      <c r="L7419" s="388">
        <f>ROWS(K$5:K7419)</f>
        <v>7415</v>
      </c>
      <c r="M7419" s="388" t="str">
        <f>IF(_xlfn.IFNA(VLOOKUP(I7419,$AG$3:$AH$83,2,FALSE),"")='11.1'!$D$5,TXM!L7419,"")</f>
        <v/>
      </c>
      <c r="N7419" t="str">
        <f>IFERROR(SMALL($M$5:$M$9000,ROWS($M$5:M7419)),"")</f>
        <v/>
      </c>
      <c r="P7419" t="s">
        <v>1639</v>
      </c>
      <c r="S7419" s="388">
        <f>ROWS(R$5:R7419)</f>
        <v>7415</v>
      </c>
      <c r="T7419" s="388" t="str">
        <f>IF(_xlfn.IFNA(VLOOKUP(P7419,$AG$3:$AH$83,2,FALSE),"")='11.1'!$D$5,TXM!S7419,"")</f>
        <v/>
      </c>
      <c r="U7419" t="str">
        <f>IFERROR(SMALL($T$5:$T$9000,ROWS($T$5:T7419)),"")</f>
        <v/>
      </c>
    </row>
    <row r="7420" spans="1:21" ht="14.4" customHeight="1" x14ac:dyDescent="0.3">
      <c r="A7420" t="s">
        <v>1639</v>
      </c>
      <c r="D7420" s="388">
        <f>ROWS(C$5:C7420)</f>
        <v>7416</v>
      </c>
      <c r="E7420" s="388" t="str">
        <f>IF(_xlfn.IFNA(VLOOKUP(A7420,$AG$3:$AH$83,2,FALSE),"")='11.1'!$D$5,TXM!D7420,"")</f>
        <v/>
      </c>
      <c r="F7420" t="str">
        <f>IFERROR(SMALL($E$5:$E$9000,ROWS($E$5:E7420)),"")</f>
        <v/>
      </c>
      <c r="I7420" s="371" t="s">
        <v>211</v>
      </c>
      <c r="J7420" t="s">
        <v>819</v>
      </c>
      <c r="K7420" s="372">
        <v>1696008</v>
      </c>
      <c r="L7420" s="388">
        <f>ROWS(K$5:K7420)</f>
        <v>7416</v>
      </c>
      <c r="M7420" s="388" t="str">
        <f>IF(_xlfn.IFNA(VLOOKUP(I7420,$AG$3:$AH$83,2,FALSE),"")='11.1'!$D$5,TXM!L7420,"")</f>
        <v/>
      </c>
      <c r="N7420" t="str">
        <f>IFERROR(SMALL($M$5:$M$9000,ROWS($M$5:M7420)),"")</f>
        <v/>
      </c>
      <c r="P7420" t="s">
        <v>1639</v>
      </c>
      <c r="S7420" s="388">
        <f>ROWS(R$5:R7420)</f>
        <v>7416</v>
      </c>
      <c r="T7420" s="388" t="str">
        <f>IF(_xlfn.IFNA(VLOOKUP(P7420,$AG$3:$AH$83,2,FALSE),"")='11.1'!$D$5,TXM!S7420,"")</f>
        <v/>
      </c>
      <c r="U7420" t="str">
        <f>IFERROR(SMALL($T$5:$T$9000,ROWS($T$5:T7420)),"")</f>
        <v/>
      </c>
    </row>
    <row r="7421" spans="1:21" ht="14.4" customHeight="1" x14ac:dyDescent="0.3">
      <c r="A7421" t="s">
        <v>1639</v>
      </c>
      <c r="D7421" s="388">
        <f>ROWS(C$5:C7421)</f>
        <v>7417</v>
      </c>
      <c r="E7421" s="388" t="str">
        <f>IF(_xlfn.IFNA(VLOOKUP(A7421,$AG$3:$AH$83,2,FALSE),"")='11.1'!$D$5,TXM!D7421,"")</f>
        <v/>
      </c>
      <c r="F7421" t="str">
        <f>IFERROR(SMALL($E$5:$E$9000,ROWS($E$5:E7421)),"")</f>
        <v/>
      </c>
      <c r="I7421" s="371" t="s">
        <v>211</v>
      </c>
      <c r="J7421" t="s">
        <v>837</v>
      </c>
      <c r="K7421" s="372">
        <v>1576298</v>
      </c>
      <c r="L7421" s="388">
        <f>ROWS(K$5:K7421)</f>
        <v>7417</v>
      </c>
      <c r="M7421" s="388" t="str">
        <f>IF(_xlfn.IFNA(VLOOKUP(I7421,$AG$3:$AH$83,2,FALSE),"")='11.1'!$D$5,TXM!L7421,"")</f>
        <v/>
      </c>
      <c r="N7421" t="str">
        <f>IFERROR(SMALL($M$5:$M$9000,ROWS($M$5:M7421)),"")</f>
        <v/>
      </c>
      <c r="P7421" t="s">
        <v>1639</v>
      </c>
      <c r="S7421" s="388">
        <f>ROWS(R$5:R7421)</f>
        <v>7417</v>
      </c>
      <c r="T7421" s="388" t="str">
        <f>IF(_xlfn.IFNA(VLOOKUP(P7421,$AG$3:$AH$83,2,FALSE),"")='11.1'!$D$5,TXM!S7421,"")</f>
        <v/>
      </c>
      <c r="U7421" t="str">
        <f>IFERROR(SMALL($T$5:$T$9000,ROWS($T$5:T7421)),"")</f>
        <v/>
      </c>
    </row>
    <row r="7422" spans="1:21" ht="14.4" customHeight="1" x14ac:dyDescent="0.3">
      <c r="A7422" t="s">
        <v>1639</v>
      </c>
      <c r="D7422" s="388">
        <f>ROWS(C$5:C7422)</f>
        <v>7418</v>
      </c>
      <c r="E7422" s="388" t="str">
        <f>IF(_xlfn.IFNA(VLOOKUP(A7422,$AG$3:$AH$83,2,FALSE),"")='11.1'!$D$5,TXM!D7422,"")</f>
        <v/>
      </c>
      <c r="F7422" t="str">
        <f>IFERROR(SMALL($E$5:$E$9000,ROWS($E$5:E7422)),"")</f>
        <v/>
      </c>
      <c r="I7422" s="371" t="s">
        <v>211</v>
      </c>
      <c r="J7422" t="s">
        <v>823</v>
      </c>
      <c r="K7422" s="372">
        <v>1556492</v>
      </c>
      <c r="L7422" s="388">
        <f>ROWS(K$5:K7422)</f>
        <v>7418</v>
      </c>
      <c r="M7422" s="388" t="str">
        <f>IF(_xlfn.IFNA(VLOOKUP(I7422,$AG$3:$AH$83,2,FALSE),"")='11.1'!$D$5,TXM!L7422,"")</f>
        <v/>
      </c>
      <c r="N7422" t="str">
        <f>IFERROR(SMALL($M$5:$M$9000,ROWS($M$5:M7422)),"")</f>
        <v/>
      </c>
      <c r="P7422" t="s">
        <v>1639</v>
      </c>
      <c r="S7422" s="388">
        <f>ROWS(R$5:R7422)</f>
        <v>7418</v>
      </c>
      <c r="T7422" s="388" t="str">
        <f>IF(_xlfn.IFNA(VLOOKUP(P7422,$AG$3:$AH$83,2,FALSE),"")='11.1'!$D$5,TXM!S7422,"")</f>
        <v/>
      </c>
      <c r="U7422" t="str">
        <f>IFERROR(SMALL($T$5:$T$9000,ROWS($T$5:T7422)),"")</f>
        <v/>
      </c>
    </row>
    <row r="7423" spans="1:21" ht="14.4" customHeight="1" x14ac:dyDescent="0.3">
      <c r="A7423" t="s">
        <v>1639</v>
      </c>
      <c r="D7423" s="388">
        <f>ROWS(C$5:C7423)</f>
        <v>7419</v>
      </c>
      <c r="E7423" s="388" t="str">
        <f>IF(_xlfn.IFNA(VLOOKUP(A7423,$AG$3:$AH$83,2,FALSE),"")='11.1'!$D$5,TXM!D7423,"")</f>
        <v/>
      </c>
      <c r="F7423" t="str">
        <f>IFERROR(SMALL($E$5:$E$9000,ROWS($E$5:E7423)),"")</f>
        <v/>
      </c>
      <c r="I7423" s="371" t="s">
        <v>211</v>
      </c>
      <c r="J7423" t="s">
        <v>821</v>
      </c>
      <c r="K7423" s="372">
        <v>1438752</v>
      </c>
      <c r="L7423" s="388">
        <f>ROWS(K$5:K7423)</f>
        <v>7419</v>
      </c>
      <c r="M7423" s="388" t="str">
        <f>IF(_xlfn.IFNA(VLOOKUP(I7423,$AG$3:$AH$83,2,FALSE),"")='11.1'!$D$5,TXM!L7423,"")</f>
        <v/>
      </c>
      <c r="N7423" t="str">
        <f>IFERROR(SMALL($M$5:$M$9000,ROWS($M$5:M7423)),"")</f>
        <v/>
      </c>
      <c r="P7423" t="s">
        <v>1639</v>
      </c>
      <c r="S7423" s="388">
        <f>ROWS(R$5:R7423)</f>
        <v>7419</v>
      </c>
      <c r="T7423" s="388" t="str">
        <f>IF(_xlfn.IFNA(VLOOKUP(P7423,$AG$3:$AH$83,2,FALSE),"")='11.1'!$D$5,TXM!S7423,"")</f>
        <v/>
      </c>
      <c r="U7423" t="str">
        <f>IFERROR(SMALL($T$5:$T$9000,ROWS($T$5:T7423)),"")</f>
        <v/>
      </c>
    </row>
    <row r="7424" spans="1:21" ht="14.4" customHeight="1" x14ac:dyDescent="0.3">
      <c r="A7424" t="s">
        <v>1639</v>
      </c>
      <c r="D7424" s="388">
        <f>ROWS(C$5:C7424)</f>
        <v>7420</v>
      </c>
      <c r="E7424" s="388" t="str">
        <f>IF(_xlfn.IFNA(VLOOKUP(A7424,$AG$3:$AH$83,2,FALSE),"")='11.1'!$D$5,TXM!D7424,"")</f>
        <v/>
      </c>
      <c r="F7424" t="str">
        <f>IFERROR(SMALL($E$5:$E$9000,ROWS($E$5:E7424)),"")</f>
        <v/>
      </c>
      <c r="I7424" s="371" t="s">
        <v>211</v>
      </c>
      <c r="J7424" t="s">
        <v>1006</v>
      </c>
      <c r="K7424" s="372">
        <v>1175197</v>
      </c>
      <c r="L7424" s="388">
        <f>ROWS(K$5:K7424)</f>
        <v>7420</v>
      </c>
      <c r="M7424" s="388" t="str">
        <f>IF(_xlfn.IFNA(VLOOKUP(I7424,$AG$3:$AH$83,2,FALSE),"")='11.1'!$D$5,TXM!L7424,"")</f>
        <v/>
      </c>
      <c r="N7424" t="str">
        <f>IFERROR(SMALL($M$5:$M$9000,ROWS($M$5:M7424)),"")</f>
        <v/>
      </c>
      <c r="P7424" t="s">
        <v>1639</v>
      </c>
      <c r="S7424" s="388">
        <f>ROWS(R$5:R7424)</f>
        <v>7420</v>
      </c>
      <c r="T7424" s="388" t="str">
        <f>IF(_xlfn.IFNA(VLOOKUP(P7424,$AG$3:$AH$83,2,FALSE),"")='11.1'!$D$5,TXM!S7424,"")</f>
        <v/>
      </c>
      <c r="U7424" t="str">
        <f>IFERROR(SMALL($T$5:$T$9000,ROWS($T$5:T7424)),"")</f>
        <v/>
      </c>
    </row>
    <row r="7425" spans="1:21" ht="14.4" customHeight="1" x14ac:dyDescent="0.3">
      <c r="A7425" t="s">
        <v>1639</v>
      </c>
      <c r="D7425" s="388">
        <f>ROWS(C$5:C7425)</f>
        <v>7421</v>
      </c>
      <c r="E7425" s="388" t="str">
        <f>IF(_xlfn.IFNA(VLOOKUP(A7425,$AG$3:$AH$83,2,FALSE),"")='11.1'!$D$5,TXM!D7425,"")</f>
        <v/>
      </c>
      <c r="F7425" t="str">
        <f>IFERROR(SMALL($E$5:$E$9000,ROWS($E$5:E7425)),"")</f>
        <v/>
      </c>
      <c r="I7425" s="371" t="s">
        <v>211</v>
      </c>
      <c r="J7425" t="s">
        <v>795</v>
      </c>
      <c r="K7425" s="372">
        <v>936449</v>
      </c>
      <c r="L7425" s="388">
        <f>ROWS(K$5:K7425)</f>
        <v>7421</v>
      </c>
      <c r="M7425" s="388" t="str">
        <f>IF(_xlfn.IFNA(VLOOKUP(I7425,$AG$3:$AH$83,2,FALSE),"")='11.1'!$D$5,TXM!L7425,"")</f>
        <v/>
      </c>
      <c r="N7425" t="str">
        <f>IFERROR(SMALL($M$5:$M$9000,ROWS($M$5:M7425)),"")</f>
        <v/>
      </c>
      <c r="P7425" t="s">
        <v>1639</v>
      </c>
      <c r="S7425" s="388">
        <f>ROWS(R$5:R7425)</f>
        <v>7421</v>
      </c>
      <c r="T7425" s="388" t="str">
        <f>IF(_xlfn.IFNA(VLOOKUP(P7425,$AG$3:$AH$83,2,FALSE),"")='11.1'!$D$5,TXM!S7425,"")</f>
        <v/>
      </c>
      <c r="U7425" t="str">
        <f>IFERROR(SMALL($T$5:$T$9000,ROWS($T$5:T7425)),"")</f>
        <v/>
      </c>
    </row>
    <row r="7426" spans="1:21" ht="14.4" customHeight="1" x14ac:dyDescent="0.3">
      <c r="A7426" t="s">
        <v>1639</v>
      </c>
      <c r="D7426" s="388">
        <f>ROWS(C$5:C7426)</f>
        <v>7422</v>
      </c>
      <c r="E7426" s="388" t="str">
        <f>IF(_xlfn.IFNA(VLOOKUP(A7426,$AG$3:$AH$83,2,FALSE),"")='11.1'!$D$5,TXM!D7426,"")</f>
        <v/>
      </c>
      <c r="F7426" t="str">
        <f>IFERROR(SMALL($E$5:$E$9000,ROWS($E$5:E7426)),"")</f>
        <v/>
      </c>
      <c r="I7426" s="371" t="s">
        <v>211</v>
      </c>
      <c r="J7426" t="s">
        <v>825</v>
      </c>
      <c r="K7426" s="372">
        <v>888547</v>
      </c>
      <c r="L7426" s="388">
        <f>ROWS(K$5:K7426)</f>
        <v>7422</v>
      </c>
      <c r="M7426" s="388" t="str">
        <f>IF(_xlfn.IFNA(VLOOKUP(I7426,$AG$3:$AH$83,2,FALSE),"")='11.1'!$D$5,TXM!L7426,"")</f>
        <v/>
      </c>
      <c r="N7426" t="str">
        <f>IFERROR(SMALL($M$5:$M$9000,ROWS($M$5:M7426)),"")</f>
        <v/>
      </c>
      <c r="P7426" t="s">
        <v>1639</v>
      </c>
      <c r="S7426" s="388">
        <f>ROWS(R$5:R7426)</f>
        <v>7422</v>
      </c>
      <c r="T7426" s="388" t="str">
        <f>IF(_xlfn.IFNA(VLOOKUP(P7426,$AG$3:$AH$83,2,FALSE),"")='11.1'!$D$5,TXM!S7426,"")</f>
        <v/>
      </c>
      <c r="U7426" t="str">
        <f>IFERROR(SMALL($T$5:$T$9000,ROWS($T$5:T7426)),"")</f>
        <v/>
      </c>
    </row>
    <row r="7427" spans="1:21" ht="14.4" customHeight="1" x14ac:dyDescent="0.3">
      <c r="A7427" t="s">
        <v>1639</v>
      </c>
      <c r="D7427" s="388">
        <f>ROWS(C$5:C7427)</f>
        <v>7423</v>
      </c>
      <c r="E7427" s="388" t="str">
        <f>IF(_xlfn.IFNA(VLOOKUP(A7427,$AG$3:$AH$83,2,FALSE),"")='11.1'!$D$5,TXM!D7427,"")</f>
        <v/>
      </c>
      <c r="F7427" t="str">
        <f>IFERROR(SMALL($E$5:$E$9000,ROWS($E$5:E7427)),"")</f>
        <v/>
      </c>
      <c r="I7427" s="371" t="s">
        <v>211</v>
      </c>
      <c r="J7427" t="s">
        <v>813</v>
      </c>
      <c r="K7427" s="372">
        <v>698124</v>
      </c>
      <c r="L7427" s="388">
        <f>ROWS(K$5:K7427)</f>
        <v>7423</v>
      </c>
      <c r="M7427" s="388" t="str">
        <f>IF(_xlfn.IFNA(VLOOKUP(I7427,$AG$3:$AH$83,2,FALSE),"")='11.1'!$D$5,TXM!L7427,"")</f>
        <v/>
      </c>
      <c r="N7427" t="str">
        <f>IFERROR(SMALL($M$5:$M$9000,ROWS($M$5:M7427)),"")</f>
        <v/>
      </c>
      <c r="P7427" t="s">
        <v>1639</v>
      </c>
      <c r="S7427" s="388">
        <f>ROWS(R$5:R7427)</f>
        <v>7423</v>
      </c>
      <c r="T7427" s="388" t="str">
        <f>IF(_xlfn.IFNA(VLOOKUP(P7427,$AG$3:$AH$83,2,FALSE),"")='11.1'!$D$5,TXM!S7427,"")</f>
        <v/>
      </c>
      <c r="U7427" t="str">
        <f>IFERROR(SMALL($T$5:$T$9000,ROWS($T$5:T7427)),"")</f>
        <v/>
      </c>
    </row>
    <row r="7428" spans="1:21" ht="14.4" customHeight="1" x14ac:dyDescent="0.3">
      <c r="A7428" t="s">
        <v>1639</v>
      </c>
      <c r="D7428" s="388">
        <f>ROWS(C$5:C7428)</f>
        <v>7424</v>
      </c>
      <c r="E7428" s="388" t="str">
        <f>IF(_xlfn.IFNA(VLOOKUP(A7428,$AG$3:$AH$83,2,FALSE),"")='11.1'!$D$5,TXM!D7428,"")</f>
        <v/>
      </c>
      <c r="F7428" t="str">
        <f>IFERROR(SMALL($E$5:$E$9000,ROWS($E$5:E7428)),"")</f>
        <v/>
      </c>
      <c r="I7428" s="371" t="s">
        <v>211</v>
      </c>
      <c r="J7428" t="s">
        <v>1402</v>
      </c>
      <c r="K7428" s="372">
        <v>677059</v>
      </c>
      <c r="L7428" s="388">
        <f>ROWS(K$5:K7428)</f>
        <v>7424</v>
      </c>
      <c r="M7428" s="388" t="str">
        <f>IF(_xlfn.IFNA(VLOOKUP(I7428,$AG$3:$AH$83,2,FALSE),"")='11.1'!$D$5,TXM!L7428,"")</f>
        <v/>
      </c>
      <c r="N7428" t="str">
        <f>IFERROR(SMALL($M$5:$M$9000,ROWS($M$5:M7428)),"")</f>
        <v/>
      </c>
      <c r="P7428" t="s">
        <v>1639</v>
      </c>
      <c r="S7428" s="388">
        <f>ROWS(R$5:R7428)</f>
        <v>7424</v>
      </c>
      <c r="T7428" s="388" t="str">
        <f>IF(_xlfn.IFNA(VLOOKUP(P7428,$AG$3:$AH$83,2,FALSE),"")='11.1'!$D$5,TXM!S7428,"")</f>
        <v/>
      </c>
      <c r="U7428" t="str">
        <f>IFERROR(SMALL($T$5:$T$9000,ROWS($T$5:T7428)),"")</f>
        <v/>
      </c>
    </row>
    <row r="7429" spans="1:21" ht="14.4" customHeight="1" x14ac:dyDescent="0.3">
      <c r="A7429" t="s">
        <v>1639</v>
      </c>
      <c r="D7429" s="388">
        <f>ROWS(C$5:C7429)</f>
        <v>7425</v>
      </c>
      <c r="E7429" s="388" t="str">
        <f>IF(_xlfn.IFNA(VLOOKUP(A7429,$AG$3:$AH$83,2,FALSE),"")='11.1'!$D$5,TXM!D7429,"")</f>
        <v/>
      </c>
      <c r="F7429" t="str">
        <f>IFERROR(SMALL($E$5:$E$9000,ROWS($E$5:E7429)),"")</f>
        <v/>
      </c>
      <c r="I7429" s="371" t="s">
        <v>211</v>
      </c>
      <c r="J7429" t="s">
        <v>105</v>
      </c>
      <c r="K7429" s="372">
        <v>669963</v>
      </c>
      <c r="L7429" s="388">
        <f>ROWS(K$5:K7429)</f>
        <v>7425</v>
      </c>
      <c r="M7429" s="388" t="str">
        <f>IF(_xlfn.IFNA(VLOOKUP(I7429,$AG$3:$AH$83,2,FALSE),"")='11.1'!$D$5,TXM!L7429,"")</f>
        <v/>
      </c>
      <c r="N7429" t="str">
        <f>IFERROR(SMALL($M$5:$M$9000,ROWS($M$5:M7429)),"")</f>
        <v/>
      </c>
      <c r="P7429" t="s">
        <v>1639</v>
      </c>
      <c r="S7429" s="388">
        <f>ROWS(R$5:R7429)</f>
        <v>7425</v>
      </c>
      <c r="T7429" s="388" t="str">
        <f>IF(_xlfn.IFNA(VLOOKUP(P7429,$AG$3:$AH$83,2,FALSE),"")='11.1'!$D$5,TXM!S7429,"")</f>
        <v/>
      </c>
      <c r="U7429" t="str">
        <f>IFERROR(SMALL($T$5:$T$9000,ROWS($T$5:T7429)),"")</f>
        <v/>
      </c>
    </row>
    <row r="7430" spans="1:21" ht="14.4" customHeight="1" x14ac:dyDescent="0.3">
      <c r="A7430" t="s">
        <v>1639</v>
      </c>
      <c r="D7430" s="388">
        <f>ROWS(C$5:C7430)</f>
        <v>7426</v>
      </c>
      <c r="E7430" s="388" t="str">
        <f>IF(_xlfn.IFNA(VLOOKUP(A7430,$AG$3:$AH$83,2,FALSE),"")='11.1'!$D$5,TXM!D7430,"")</f>
        <v/>
      </c>
      <c r="F7430" t="str">
        <f>IFERROR(SMALL($E$5:$E$9000,ROWS($E$5:E7430)),"")</f>
        <v/>
      </c>
      <c r="I7430" s="371" t="s">
        <v>211</v>
      </c>
      <c r="J7430" t="s">
        <v>1252</v>
      </c>
      <c r="K7430" s="372">
        <v>535227</v>
      </c>
      <c r="L7430" s="388">
        <f>ROWS(K$5:K7430)</f>
        <v>7426</v>
      </c>
      <c r="M7430" s="388" t="str">
        <f>IF(_xlfn.IFNA(VLOOKUP(I7430,$AG$3:$AH$83,2,FALSE),"")='11.1'!$D$5,TXM!L7430,"")</f>
        <v/>
      </c>
      <c r="N7430" t="str">
        <f>IFERROR(SMALL($M$5:$M$9000,ROWS($M$5:M7430)),"")</f>
        <v/>
      </c>
      <c r="P7430" t="s">
        <v>1639</v>
      </c>
      <c r="S7430" s="388">
        <f>ROWS(R$5:R7430)</f>
        <v>7426</v>
      </c>
      <c r="T7430" s="388" t="str">
        <f>IF(_xlfn.IFNA(VLOOKUP(P7430,$AG$3:$AH$83,2,FALSE),"")='11.1'!$D$5,TXM!S7430,"")</f>
        <v/>
      </c>
      <c r="U7430" t="str">
        <f>IFERROR(SMALL($T$5:$T$9000,ROWS($T$5:T7430)),"")</f>
        <v/>
      </c>
    </row>
    <row r="7431" spans="1:21" ht="14.4" customHeight="1" x14ac:dyDescent="0.3">
      <c r="A7431" t="s">
        <v>1639</v>
      </c>
      <c r="D7431" s="388">
        <f>ROWS(C$5:C7431)</f>
        <v>7427</v>
      </c>
      <c r="E7431" s="388" t="str">
        <f>IF(_xlfn.IFNA(VLOOKUP(A7431,$AG$3:$AH$83,2,FALSE),"")='11.1'!$D$5,TXM!D7431,"")</f>
        <v/>
      </c>
      <c r="F7431" t="str">
        <f>IFERROR(SMALL($E$5:$E$9000,ROWS($E$5:E7431)),"")</f>
        <v/>
      </c>
      <c r="I7431" s="371" t="s">
        <v>211</v>
      </c>
      <c r="J7431" t="s">
        <v>873</v>
      </c>
      <c r="K7431" s="372">
        <v>526786</v>
      </c>
      <c r="L7431" s="388">
        <f>ROWS(K$5:K7431)</f>
        <v>7427</v>
      </c>
      <c r="M7431" s="388" t="str">
        <f>IF(_xlfn.IFNA(VLOOKUP(I7431,$AG$3:$AH$83,2,FALSE),"")='11.1'!$D$5,TXM!L7431,"")</f>
        <v/>
      </c>
      <c r="N7431" t="str">
        <f>IFERROR(SMALL($M$5:$M$9000,ROWS($M$5:M7431)),"")</f>
        <v/>
      </c>
      <c r="P7431" t="s">
        <v>1639</v>
      </c>
      <c r="S7431" s="388">
        <f>ROWS(R$5:R7431)</f>
        <v>7427</v>
      </c>
      <c r="T7431" s="388" t="str">
        <f>IF(_xlfn.IFNA(VLOOKUP(P7431,$AG$3:$AH$83,2,FALSE),"")='11.1'!$D$5,TXM!S7431,"")</f>
        <v/>
      </c>
      <c r="U7431" t="str">
        <f>IFERROR(SMALL($T$5:$T$9000,ROWS($T$5:T7431)),"")</f>
        <v/>
      </c>
    </row>
    <row r="7432" spans="1:21" ht="14.4" customHeight="1" x14ac:dyDescent="0.3">
      <c r="A7432" t="s">
        <v>1639</v>
      </c>
      <c r="D7432" s="388">
        <f>ROWS(C$5:C7432)</f>
        <v>7428</v>
      </c>
      <c r="E7432" s="388" t="str">
        <f>IF(_xlfn.IFNA(VLOOKUP(A7432,$AG$3:$AH$83,2,FALSE),"")='11.1'!$D$5,TXM!D7432,"")</f>
        <v/>
      </c>
      <c r="F7432" t="str">
        <f>IFERROR(SMALL($E$5:$E$9000,ROWS($E$5:E7432)),"")</f>
        <v/>
      </c>
      <c r="I7432" s="371" t="s">
        <v>211</v>
      </c>
      <c r="J7432" t="s">
        <v>805</v>
      </c>
      <c r="K7432" s="372">
        <v>482605</v>
      </c>
      <c r="L7432" s="388">
        <f>ROWS(K$5:K7432)</f>
        <v>7428</v>
      </c>
      <c r="M7432" s="388" t="str">
        <f>IF(_xlfn.IFNA(VLOOKUP(I7432,$AG$3:$AH$83,2,FALSE),"")='11.1'!$D$5,TXM!L7432,"")</f>
        <v/>
      </c>
      <c r="N7432" t="str">
        <f>IFERROR(SMALL($M$5:$M$9000,ROWS($M$5:M7432)),"")</f>
        <v/>
      </c>
      <c r="P7432" t="s">
        <v>1639</v>
      </c>
      <c r="S7432" s="388">
        <f>ROWS(R$5:R7432)</f>
        <v>7428</v>
      </c>
      <c r="T7432" s="388" t="str">
        <f>IF(_xlfn.IFNA(VLOOKUP(P7432,$AG$3:$AH$83,2,FALSE),"")='11.1'!$D$5,TXM!S7432,"")</f>
        <v/>
      </c>
      <c r="U7432" t="str">
        <f>IFERROR(SMALL($T$5:$T$9000,ROWS($T$5:T7432)),"")</f>
        <v/>
      </c>
    </row>
    <row r="7433" spans="1:21" ht="14.4" customHeight="1" x14ac:dyDescent="0.3">
      <c r="A7433" t="s">
        <v>1639</v>
      </c>
      <c r="D7433" s="388">
        <f>ROWS(C$5:C7433)</f>
        <v>7429</v>
      </c>
      <c r="E7433" s="388" t="str">
        <f>IF(_xlfn.IFNA(VLOOKUP(A7433,$AG$3:$AH$83,2,FALSE),"")='11.1'!$D$5,TXM!D7433,"")</f>
        <v/>
      </c>
      <c r="F7433" t="str">
        <f>IFERROR(SMALL($E$5:$E$9000,ROWS($E$5:E7433)),"")</f>
        <v/>
      </c>
      <c r="I7433" s="371" t="s">
        <v>211</v>
      </c>
      <c r="J7433" t="s">
        <v>173</v>
      </c>
      <c r="K7433" s="372">
        <v>465712</v>
      </c>
      <c r="L7433" s="388">
        <f>ROWS(K$5:K7433)</f>
        <v>7429</v>
      </c>
      <c r="M7433" s="388" t="str">
        <f>IF(_xlfn.IFNA(VLOOKUP(I7433,$AG$3:$AH$83,2,FALSE),"")='11.1'!$D$5,TXM!L7433,"")</f>
        <v/>
      </c>
      <c r="N7433" t="str">
        <f>IFERROR(SMALL($M$5:$M$9000,ROWS($M$5:M7433)),"")</f>
        <v/>
      </c>
      <c r="P7433" t="s">
        <v>1639</v>
      </c>
      <c r="S7433" s="388">
        <f>ROWS(R$5:R7433)</f>
        <v>7429</v>
      </c>
      <c r="T7433" s="388" t="str">
        <f>IF(_xlfn.IFNA(VLOOKUP(P7433,$AG$3:$AH$83,2,FALSE),"")='11.1'!$D$5,TXM!S7433,"")</f>
        <v/>
      </c>
      <c r="U7433" t="str">
        <f>IFERROR(SMALL($T$5:$T$9000,ROWS($T$5:T7433)),"")</f>
        <v/>
      </c>
    </row>
    <row r="7434" spans="1:21" ht="14.4" customHeight="1" x14ac:dyDescent="0.3">
      <c r="A7434" t="s">
        <v>1639</v>
      </c>
      <c r="D7434" s="388">
        <f>ROWS(C$5:C7434)</f>
        <v>7430</v>
      </c>
      <c r="E7434" s="388" t="str">
        <f>IF(_xlfn.IFNA(VLOOKUP(A7434,$AG$3:$AH$83,2,FALSE),"")='11.1'!$D$5,TXM!D7434,"")</f>
        <v/>
      </c>
      <c r="F7434" t="str">
        <f>IFERROR(SMALL($E$5:$E$9000,ROWS($E$5:E7434)),"")</f>
        <v/>
      </c>
      <c r="I7434" s="371" t="s">
        <v>211</v>
      </c>
      <c r="J7434" t="s">
        <v>171</v>
      </c>
      <c r="K7434" s="372">
        <v>440249</v>
      </c>
      <c r="L7434" s="388">
        <f>ROWS(K$5:K7434)</f>
        <v>7430</v>
      </c>
      <c r="M7434" s="388" t="str">
        <f>IF(_xlfn.IFNA(VLOOKUP(I7434,$AG$3:$AH$83,2,FALSE),"")='11.1'!$D$5,TXM!L7434,"")</f>
        <v/>
      </c>
      <c r="N7434" t="str">
        <f>IFERROR(SMALL($M$5:$M$9000,ROWS($M$5:M7434)),"")</f>
        <v/>
      </c>
      <c r="P7434" t="s">
        <v>1639</v>
      </c>
      <c r="S7434" s="388">
        <f>ROWS(R$5:R7434)</f>
        <v>7430</v>
      </c>
      <c r="T7434" s="388" t="str">
        <f>IF(_xlfn.IFNA(VLOOKUP(P7434,$AG$3:$AH$83,2,FALSE),"")='11.1'!$D$5,TXM!S7434,"")</f>
        <v/>
      </c>
      <c r="U7434" t="str">
        <f>IFERROR(SMALL($T$5:$T$9000,ROWS($T$5:T7434)),"")</f>
        <v/>
      </c>
    </row>
    <row r="7435" spans="1:21" ht="14.4" customHeight="1" x14ac:dyDescent="0.3">
      <c r="A7435" t="s">
        <v>1639</v>
      </c>
      <c r="D7435" s="388">
        <f>ROWS(C$5:C7435)</f>
        <v>7431</v>
      </c>
      <c r="E7435" s="388" t="str">
        <f>IF(_xlfn.IFNA(VLOOKUP(A7435,$AG$3:$AH$83,2,FALSE),"")='11.1'!$D$5,TXM!D7435,"")</f>
        <v/>
      </c>
      <c r="F7435" t="str">
        <f>IFERROR(SMALL($E$5:$E$9000,ROWS($E$5:E7435)),"")</f>
        <v/>
      </c>
      <c r="I7435" s="371" t="s">
        <v>211</v>
      </c>
      <c r="J7435" t="s">
        <v>1500</v>
      </c>
      <c r="K7435" s="372">
        <v>341358</v>
      </c>
      <c r="L7435" s="388">
        <f>ROWS(K$5:K7435)</f>
        <v>7431</v>
      </c>
      <c r="M7435" s="388" t="str">
        <f>IF(_xlfn.IFNA(VLOOKUP(I7435,$AG$3:$AH$83,2,FALSE),"")='11.1'!$D$5,TXM!L7435,"")</f>
        <v/>
      </c>
      <c r="N7435" t="str">
        <f>IFERROR(SMALL($M$5:$M$9000,ROWS($M$5:M7435)),"")</f>
        <v/>
      </c>
      <c r="P7435" t="s">
        <v>1639</v>
      </c>
      <c r="S7435" s="388">
        <f>ROWS(R$5:R7435)</f>
        <v>7431</v>
      </c>
      <c r="T7435" s="388" t="str">
        <f>IF(_xlfn.IFNA(VLOOKUP(P7435,$AG$3:$AH$83,2,FALSE),"")='11.1'!$D$5,TXM!S7435,"")</f>
        <v/>
      </c>
      <c r="U7435" t="str">
        <f>IFERROR(SMALL($T$5:$T$9000,ROWS($T$5:T7435)),"")</f>
        <v/>
      </c>
    </row>
    <row r="7436" spans="1:21" ht="14.4" customHeight="1" x14ac:dyDescent="0.3">
      <c r="A7436" t="s">
        <v>1639</v>
      </c>
      <c r="D7436" s="388">
        <f>ROWS(C$5:C7436)</f>
        <v>7432</v>
      </c>
      <c r="E7436" s="388" t="str">
        <f>IF(_xlfn.IFNA(VLOOKUP(A7436,$AG$3:$AH$83,2,FALSE),"")='11.1'!$D$5,TXM!D7436,"")</f>
        <v/>
      </c>
      <c r="F7436" t="str">
        <f>IFERROR(SMALL($E$5:$E$9000,ROWS($E$5:E7436)),"")</f>
        <v/>
      </c>
      <c r="I7436" s="371" t="s">
        <v>211</v>
      </c>
      <c r="J7436" t="s">
        <v>98</v>
      </c>
      <c r="K7436" s="372">
        <v>250161</v>
      </c>
      <c r="L7436" s="388">
        <f>ROWS(K$5:K7436)</f>
        <v>7432</v>
      </c>
      <c r="M7436" s="388" t="str">
        <f>IF(_xlfn.IFNA(VLOOKUP(I7436,$AG$3:$AH$83,2,FALSE),"")='11.1'!$D$5,TXM!L7436,"")</f>
        <v/>
      </c>
      <c r="N7436" t="str">
        <f>IFERROR(SMALL($M$5:$M$9000,ROWS($M$5:M7436)),"")</f>
        <v/>
      </c>
      <c r="P7436" t="s">
        <v>1639</v>
      </c>
      <c r="S7436" s="388">
        <f>ROWS(R$5:R7436)</f>
        <v>7432</v>
      </c>
      <c r="T7436" s="388" t="str">
        <f>IF(_xlfn.IFNA(VLOOKUP(P7436,$AG$3:$AH$83,2,FALSE),"")='11.1'!$D$5,TXM!S7436,"")</f>
        <v/>
      </c>
      <c r="U7436" t="str">
        <f>IFERROR(SMALL($T$5:$T$9000,ROWS($T$5:T7436)),"")</f>
        <v/>
      </c>
    </row>
    <row r="7437" spans="1:21" ht="14.4" customHeight="1" x14ac:dyDescent="0.3">
      <c r="A7437" t="s">
        <v>1639</v>
      </c>
      <c r="D7437" s="388">
        <f>ROWS(C$5:C7437)</f>
        <v>7433</v>
      </c>
      <c r="E7437" s="388" t="str">
        <f>IF(_xlfn.IFNA(VLOOKUP(A7437,$AG$3:$AH$83,2,FALSE),"")='11.1'!$D$5,TXM!D7437,"")</f>
        <v/>
      </c>
      <c r="F7437" t="str">
        <f>IFERROR(SMALL($E$5:$E$9000,ROWS($E$5:E7437)),"")</f>
        <v/>
      </c>
      <c r="I7437" s="371" t="s">
        <v>211</v>
      </c>
      <c r="J7437" t="s">
        <v>811</v>
      </c>
      <c r="K7437" s="372">
        <v>167647</v>
      </c>
      <c r="L7437" s="388">
        <f>ROWS(K$5:K7437)</f>
        <v>7433</v>
      </c>
      <c r="M7437" s="388" t="str">
        <f>IF(_xlfn.IFNA(VLOOKUP(I7437,$AG$3:$AH$83,2,FALSE),"")='11.1'!$D$5,TXM!L7437,"")</f>
        <v/>
      </c>
      <c r="N7437" t="str">
        <f>IFERROR(SMALL($M$5:$M$9000,ROWS($M$5:M7437)),"")</f>
        <v/>
      </c>
      <c r="P7437" t="s">
        <v>1639</v>
      </c>
      <c r="S7437" s="388">
        <f>ROWS(R$5:R7437)</f>
        <v>7433</v>
      </c>
      <c r="T7437" s="388" t="str">
        <f>IF(_xlfn.IFNA(VLOOKUP(P7437,$AG$3:$AH$83,2,FALSE),"")='11.1'!$D$5,TXM!S7437,"")</f>
        <v/>
      </c>
      <c r="U7437" t="str">
        <f>IFERROR(SMALL($T$5:$T$9000,ROWS($T$5:T7437)),"")</f>
        <v/>
      </c>
    </row>
    <row r="7438" spans="1:21" ht="14.4" customHeight="1" x14ac:dyDescent="0.3">
      <c r="A7438" t="s">
        <v>1639</v>
      </c>
      <c r="D7438" s="388">
        <f>ROWS(C$5:C7438)</f>
        <v>7434</v>
      </c>
      <c r="E7438" s="388" t="str">
        <f>IF(_xlfn.IFNA(VLOOKUP(A7438,$AG$3:$AH$83,2,FALSE),"")='11.1'!$D$5,TXM!D7438,"")</f>
        <v/>
      </c>
      <c r="F7438" t="str">
        <f>IFERROR(SMALL($E$5:$E$9000,ROWS($E$5:E7438)),"")</f>
        <v/>
      </c>
      <c r="I7438" s="371" t="s">
        <v>211</v>
      </c>
      <c r="J7438" t="s">
        <v>799</v>
      </c>
      <c r="K7438" s="372">
        <v>158280</v>
      </c>
      <c r="L7438" s="388">
        <f>ROWS(K$5:K7438)</f>
        <v>7434</v>
      </c>
      <c r="M7438" s="388" t="str">
        <f>IF(_xlfn.IFNA(VLOOKUP(I7438,$AG$3:$AH$83,2,FALSE),"")='11.1'!$D$5,TXM!L7438,"")</f>
        <v/>
      </c>
      <c r="N7438" t="str">
        <f>IFERROR(SMALL($M$5:$M$9000,ROWS($M$5:M7438)),"")</f>
        <v/>
      </c>
      <c r="P7438" t="s">
        <v>1639</v>
      </c>
      <c r="S7438" s="388">
        <f>ROWS(R$5:R7438)</f>
        <v>7434</v>
      </c>
      <c r="T7438" s="388" t="str">
        <f>IF(_xlfn.IFNA(VLOOKUP(P7438,$AG$3:$AH$83,2,FALSE),"")='11.1'!$D$5,TXM!S7438,"")</f>
        <v/>
      </c>
      <c r="U7438" t="str">
        <f>IFERROR(SMALL($T$5:$T$9000,ROWS($T$5:T7438)),"")</f>
        <v/>
      </c>
    </row>
    <row r="7439" spans="1:21" ht="14.4" customHeight="1" x14ac:dyDescent="0.3">
      <c r="A7439" t="s">
        <v>1639</v>
      </c>
      <c r="D7439" s="388">
        <f>ROWS(C$5:C7439)</f>
        <v>7435</v>
      </c>
      <c r="E7439" s="388" t="str">
        <f>IF(_xlfn.IFNA(VLOOKUP(A7439,$AG$3:$AH$83,2,FALSE),"")='11.1'!$D$5,TXM!D7439,"")</f>
        <v/>
      </c>
      <c r="F7439" t="str">
        <f>IFERROR(SMALL($E$5:$E$9000,ROWS($E$5:E7439)),"")</f>
        <v/>
      </c>
      <c r="I7439" s="371" t="s">
        <v>211</v>
      </c>
      <c r="J7439" t="s">
        <v>95</v>
      </c>
      <c r="K7439" s="372">
        <v>158191</v>
      </c>
      <c r="L7439" s="388">
        <f>ROWS(K$5:K7439)</f>
        <v>7435</v>
      </c>
      <c r="M7439" s="388" t="str">
        <f>IF(_xlfn.IFNA(VLOOKUP(I7439,$AG$3:$AH$83,2,FALSE),"")='11.1'!$D$5,TXM!L7439,"")</f>
        <v/>
      </c>
      <c r="N7439" t="str">
        <f>IFERROR(SMALL($M$5:$M$9000,ROWS($M$5:M7439)),"")</f>
        <v/>
      </c>
      <c r="P7439" t="s">
        <v>1639</v>
      </c>
      <c r="S7439" s="388">
        <f>ROWS(R$5:R7439)</f>
        <v>7435</v>
      </c>
      <c r="T7439" s="388" t="str">
        <f>IF(_xlfn.IFNA(VLOOKUP(P7439,$AG$3:$AH$83,2,FALSE),"")='11.1'!$D$5,TXM!S7439,"")</f>
        <v/>
      </c>
      <c r="U7439" t="str">
        <f>IFERROR(SMALL($T$5:$T$9000,ROWS($T$5:T7439)),"")</f>
        <v/>
      </c>
    </row>
    <row r="7440" spans="1:21" ht="14.4" customHeight="1" x14ac:dyDescent="0.3">
      <c r="A7440" t="s">
        <v>1639</v>
      </c>
      <c r="D7440" s="388">
        <f>ROWS(C$5:C7440)</f>
        <v>7436</v>
      </c>
      <c r="E7440" s="388" t="str">
        <f>IF(_xlfn.IFNA(VLOOKUP(A7440,$AG$3:$AH$83,2,FALSE),"")='11.1'!$D$5,TXM!D7440,"")</f>
        <v/>
      </c>
      <c r="F7440" t="str">
        <f>IFERROR(SMALL($E$5:$E$9000,ROWS($E$5:E7440)),"")</f>
        <v/>
      </c>
      <c r="I7440" s="371" t="s">
        <v>211</v>
      </c>
      <c r="J7440" t="s">
        <v>1494</v>
      </c>
      <c r="K7440" s="372">
        <v>126006</v>
      </c>
      <c r="L7440" s="388">
        <f>ROWS(K$5:K7440)</f>
        <v>7436</v>
      </c>
      <c r="M7440" s="388" t="str">
        <f>IF(_xlfn.IFNA(VLOOKUP(I7440,$AG$3:$AH$83,2,FALSE),"")='11.1'!$D$5,TXM!L7440,"")</f>
        <v/>
      </c>
      <c r="N7440" t="str">
        <f>IFERROR(SMALL($M$5:$M$9000,ROWS($M$5:M7440)),"")</f>
        <v/>
      </c>
      <c r="P7440" t="s">
        <v>1639</v>
      </c>
      <c r="S7440" s="388">
        <f>ROWS(R$5:R7440)</f>
        <v>7436</v>
      </c>
      <c r="T7440" s="388" t="str">
        <f>IF(_xlfn.IFNA(VLOOKUP(P7440,$AG$3:$AH$83,2,FALSE),"")='11.1'!$D$5,TXM!S7440,"")</f>
        <v/>
      </c>
      <c r="U7440" t="str">
        <f>IFERROR(SMALL($T$5:$T$9000,ROWS($T$5:T7440)),"")</f>
        <v/>
      </c>
    </row>
    <row r="7441" spans="1:21" ht="14.4" customHeight="1" x14ac:dyDescent="0.3">
      <c r="A7441" t="s">
        <v>1639</v>
      </c>
      <c r="D7441" s="388">
        <f>ROWS(C$5:C7441)</f>
        <v>7437</v>
      </c>
      <c r="E7441" s="388" t="str">
        <f>IF(_xlfn.IFNA(VLOOKUP(A7441,$AG$3:$AH$83,2,FALSE),"")='11.1'!$D$5,TXM!D7441,"")</f>
        <v/>
      </c>
      <c r="F7441" t="str">
        <f>IFERROR(SMALL($E$5:$E$9000,ROWS($E$5:E7441)),"")</f>
        <v/>
      </c>
      <c r="I7441" s="371" t="s">
        <v>211</v>
      </c>
      <c r="J7441" t="s">
        <v>847</v>
      </c>
      <c r="K7441" s="372">
        <v>116895</v>
      </c>
      <c r="L7441" s="388">
        <f>ROWS(K$5:K7441)</f>
        <v>7437</v>
      </c>
      <c r="M7441" s="388" t="str">
        <f>IF(_xlfn.IFNA(VLOOKUP(I7441,$AG$3:$AH$83,2,FALSE),"")='11.1'!$D$5,TXM!L7441,"")</f>
        <v/>
      </c>
      <c r="N7441" t="str">
        <f>IFERROR(SMALL($M$5:$M$9000,ROWS($M$5:M7441)),"")</f>
        <v/>
      </c>
      <c r="P7441" t="s">
        <v>1639</v>
      </c>
      <c r="S7441" s="388">
        <f>ROWS(R$5:R7441)</f>
        <v>7437</v>
      </c>
      <c r="T7441" s="388" t="str">
        <f>IF(_xlfn.IFNA(VLOOKUP(P7441,$AG$3:$AH$83,2,FALSE),"")='11.1'!$D$5,TXM!S7441,"")</f>
        <v/>
      </c>
      <c r="U7441" t="str">
        <f>IFERROR(SMALL($T$5:$T$9000,ROWS($T$5:T7441)),"")</f>
        <v/>
      </c>
    </row>
    <row r="7442" spans="1:21" ht="14.4" customHeight="1" x14ac:dyDescent="0.3">
      <c r="A7442" t="s">
        <v>1639</v>
      </c>
      <c r="D7442" s="388">
        <f>ROWS(C$5:C7442)</f>
        <v>7438</v>
      </c>
      <c r="E7442" s="388" t="str">
        <f>IF(_xlfn.IFNA(VLOOKUP(A7442,$AG$3:$AH$83,2,FALSE),"")='11.1'!$D$5,TXM!D7442,"")</f>
        <v/>
      </c>
      <c r="F7442" t="str">
        <f>IFERROR(SMALL($E$5:$E$9000,ROWS($E$5:E7442)),"")</f>
        <v/>
      </c>
      <c r="I7442" s="371" t="s">
        <v>211</v>
      </c>
      <c r="J7442" t="s">
        <v>829</v>
      </c>
      <c r="K7442" s="372">
        <v>114620</v>
      </c>
      <c r="L7442" s="388">
        <f>ROWS(K$5:K7442)</f>
        <v>7438</v>
      </c>
      <c r="M7442" s="388" t="str">
        <f>IF(_xlfn.IFNA(VLOOKUP(I7442,$AG$3:$AH$83,2,FALSE),"")='11.1'!$D$5,TXM!L7442,"")</f>
        <v/>
      </c>
      <c r="N7442" t="str">
        <f>IFERROR(SMALL($M$5:$M$9000,ROWS($M$5:M7442)),"")</f>
        <v/>
      </c>
      <c r="P7442" t="s">
        <v>1639</v>
      </c>
      <c r="S7442" s="388">
        <f>ROWS(R$5:R7442)</f>
        <v>7438</v>
      </c>
      <c r="T7442" s="388" t="str">
        <f>IF(_xlfn.IFNA(VLOOKUP(P7442,$AG$3:$AH$83,2,FALSE),"")='11.1'!$D$5,TXM!S7442,"")</f>
        <v/>
      </c>
      <c r="U7442" t="str">
        <f>IFERROR(SMALL($T$5:$T$9000,ROWS($T$5:T7442)),"")</f>
        <v/>
      </c>
    </row>
    <row r="7443" spans="1:21" ht="14.4" customHeight="1" x14ac:dyDescent="0.3">
      <c r="A7443" t="s">
        <v>1639</v>
      </c>
      <c r="D7443" s="388">
        <f>ROWS(C$5:C7443)</f>
        <v>7439</v>
      </c>
      <c r="E7443" s="388" t="str">
        <f>IF(_xlfn.IFNA(VLOOKUP(A7443,$AG$3:$AH$83,2,FALSE),"")='11.1'!$D$5,TXM!D7443,"")</f>
        <v/>
      </c>
      <c r="F7443" t="str">
        <f>IFERROR(SMALL($E$5:$E$9000,ROWS($E$5:E7443)),"")</f>
        <v/>
      </c>
      <c r="I7443" s="371" t="s">
        <v>211</v>
      </c>
      <c r="J7443" t="s">
        <v>827</v>
      </c>
      <c r="K7443" s="372">
        <v>95239</v>
      </c>
      <c r="L7443" s="388">
        <f>ROWS(K$5:K7443)</f>
        <v>7439</v>
      </c>
      <c r="M7443" s="388" t="str">
        <f>IF(_xlfn.IFNA(VLOOKUP(I7443,$AG$3:$AH$83,2,FALSE),"")='11.1'!$D$5,TXM!L7443,"")</f>
        <v/>
      </c>
      <c r="N7443" t="str">
        <f>IFERROR(SMALL($M$5:$M$9000,ROWS($M$5:M7443)),"")</f>
        <v/>
      </c>
      <c r="P7443" t="s">
        <v>1639</v>
      </c>
      <c r="S7443" s="388">
        <f>ROWS(R$5:R7443)</f>
        <v>7439</v>
      </c>
      <c r="T7443" s="388" t="str">
        <f>IF(_xlfn.IFNA(VLOOKUP(P7443,$AG$3:$AH$83,2,FALSE),"")='11.1'!$D$5,TXM!S7443,"")</f>
        <v/>
      </c>
      <c r="U7443" t="str">
        <f>IFERROR(SMALL($T$5:$T$9000,ROWS($T$5:T7443)),"")</f>
        <v/>
      </c>
    </row>
    <row r="7444" spans="1:21" ht="14.4" customHeight="1" x14ac:dyDescent="0.3">
      <c r="A7444" t="s">
        <v>1639</v>
      </c>
      <c r="D7444" s="388">
        <f>ROWS(C$5:C7444)</f>
        <v>7440</v>
      </c>
      <c r="E7444" s="388" t="str">
        <f>IF(_xlfn.IFNA(VLOOKUP(A7444,$AG$3:$AH$83,2,FALSE),"")='11.1'!$D$5,TXM!D7444,"")</f>
        <v/>
      </c>
      <c r="F7444" t="str">
        <f>IFERROR(SMALL($E$5:$E$9000,ROWS($E$5:E7444)),"")</f>
        <v/>
      </c>
      <c r="I7444" s="371" t="s">
        <v>211</v>
      </c>
      <c r="J7444" t="s">
        <v>831</v>
      </c>
      <c r="K7444" s="372">
        <v>92543</v>
      </c>
      <c r="L7444" s="388">
        <f>ROWS(K$5:K7444)</f>
        <v>7440</v>
      </c>
      <c r="M7444" s="388" t="str">
        <f>IF(_xlfn.IFNA(VLOOKUP(I7444,$AG$3:$AH$83,2,FALSE),"")='11.1'!$D$5,TXM!L7444,"")</f>
        <v/>
      </c>
      <c r="N7444" t="str">
        <f>IFERROR(SMALL($M$5:$M$9000,ROWS($M$5:M7444)),"")</f>
        <v/>
      </c>
      <c r="P7444" t="s">
        <v>1639</v>
      </c>
      <c r="S7444" s="388">
        <f>ROWS(R$5:R7444)</f>
        <v>7440</v>
      </c>
      <c r="T7444" s="388" t="str">
        <f>IF(_xlfn.IFNA(VLOOKUP(P7444,$AG$3:$AH$83,2,FALSE),"")='11.1'!$D$5,TXM!S7444,"")</f>
        <v/>
      </c>
      <c r="U7444" t="str">
        <f>IFERROR(SMALL($T$5:$T$9000,ROWS($T$5:T7444)),"")</f>
        <v/>
      </c>
    </row>
    <row r="7445" spans="1:21" ht="14.4" customHeight="1" x14ac:dyDescent="0.3">
      <c r="A7445" t="s">
        <v>1639</v>
      </c>
      <c r="D7445" s="388">
        <f>ROWS(C$5:C7445)</f>
        <v>7441</v>
      </c>
      <c r="E7445" s="388" t="str">
        <f>IF(_xlfn.IFNA(VLOOKUP(A7445,$AG$3:$AH$83,2,FALSE),"")='11.1'!$D$5,TXM!D7445,"")</f>
        <v/>
      </c>
      <c r="F7445" t="str">
        <f>IFERROR(SMALL($E$5:$E$9000,ROWS($E$5:E7445)),"")</f>
        <v/>
      </c>
      <c r="I7445" s="371" t="s">
        <v>211</v>
      </c>
      <c r="J7445" t="s">
        <v>97</v>
      </c>
      <c r="K7445" s="372">
        <v>90583</v>
      </c>
      <c r="L7445" s="388">
        <f>ROWS(K$5:K7445)</f>
        <v>7441</v>
      </c>
      <c r="M7445" s="388" t="str">
        <f>IF(_xlfn.IFNA(VLOOKUP(I7445,$AG$3:$AH$83,2,FALSE),"")='11.1'!$D$5,TXM!L7445,"")</f>
        <v/>
      </c>
      <c r="N7445" t="str">
        <f>IFERROR(SMALL($M$5:$M$9000,ROWS($M$5:M7445)),"")</f>
        <v/>
      </c>
      <c r="P7445" t="s">
        <v>1639</v>
      </c>
      <c r="S7445" s="388">
        <f>ROWS(R$5:R7445)</f>
        <v>7441</v>
      </c>
      <c r="T7445" s="388" t="str">
        <f>IF(_xlfn.IFNA(VLOOKUP(P7445,$AG$3:$AH$83,2,FALSE),"")='11.1'!$D$5,TXM!S7445,"")</f>
        <v/>
      </c>
      <c r="U7445" t="str">
        <f>IFERROR(SMALL($T$5:$T$9000,ROWS($T$5:T7445)),"")</f>
        <v/>
      </c>
    </row>
    <row r="7446" spans="1:21" ht="14.4" customHeight="1" x14ac:dyDescent="0.3">
      <c r="A7446" t="s">
        <v>1639</v>
      </c>
      <c r="D7446" s="388">
        <f>ROWS(C$5:C7446)</f>
        <v>7442</v>
      </c>
      <c r="E7446" s="388" t="str">
        <f>IF(_xlfn.IFNA(VLOOKUP(A7446,$AG$3:$AH$83,2,FALSE),"")='11.1'!$D$5,TXM!D7446,"")</f>
        <v/>
      </c>
      <c r="F7446" t="str">
        <f>IFERROR(SMALL($E$5:$E$9000,ROWS($E$5:E7446)),"")</f>
        <v/>
      </c>
      <c r="I7446" s="371" t="s">
        <v>211</v>
      </c>
      <c r="J7446" t="s">
        <v>857</v>
      </c>
      <c r="K7446" s="372">
        <v>69516</v>
      </c>
      <c r="L7446" s="388">
        <f>ROWS(K$5:K7446)</f>
        <v>7442</v>
      </c>
      <c r="M7446" s="388" t="str">
        <f>IF(_xlfn.IFNA(VLOOKUP(I7446,$AG$3:$AH$83,2,FALSE),"")='11.1'!$D$5,TXM!L7446,"")</f>
        <v/>
      </c>
      <c r="N7446" t="str">
        <f>IFERROR(SMALL($M$5:$M$9000,ROWS($M$5:M7446)),"")</f>
        <v/>
      </c>
      <c r="P7446" t="s">
        <v>1639</v>
      </c>
      <c r="S7446" s="388">
        <f>ROWS(R$5:R7446)</f>
        <v>7442</v>
      </c>
      <c r="T7446" s="388" t="str">
        <f>IF(_xlfn.IFNA(VLOOKUP(P7446,$AG$3:$AH$83,2,FALSE),"")='11.1'!$D$5,TXM!S7446,"")</f>
        <v/>
      </c>
      <c r="U7446" t="str">
        <f>IFERROR(SMALL($T$5:$T$9000,ROWS($T$5:T7446)),"")</f>
        <v/>
      </c>
    </row>
    <row r="7447" spans="1:21" ht="14.4" customHeight="1" x14ac:dyDescent="0.3">
      <c r="A7447" t="s">
        <v>1639</v>
      </c>
      <c r="D7447" s="388">
        <f>ROWS(C$5:C7447)</f>
        <v>7443</v>
      </c>
      <c r="E7447" s="388" t="str">
        <f>IF(_xlfn.IFNA(VLOOKUP(A7447,$AG$3:$AH$83,2,FALSE),"")='11.1'!$D$5,TXM!D7447,"")</f>
        <v/>
      </c>
      <c r="F7447" t="str">
        <f>IFERROR(SMALL($E$5:$E$9000,ROWS($E$5:E7447)),"")</f>
        <v/>
      </c>
      <c r="I7447" s="371" t="s">
        <v>211</v>
      </c>
      <c r="J7447" t="s">
        <v>855</v>
      </c>
      <c r="K7447" s="372">
        <v>66480</v>
      </c>
      <c r="L7447" s="388">
        <f>ROWS(K$5:K7447)</f>
        <v>7443</v>
      </c>
      <c r="M7447" s="388" t="str">
        <f>IF(_xlfn.IFNA(VLOOKUP(I7447,$AG$3:$AH$83,2,FALSE),"")='11.1'!$D$5,TXM!L7447,"")</f>
        <v/>
      </c>
      <c r="N7447" t="str">
        <f>IFERROR(SMALL($M$5:$M$9000,ROWS($M$5:M7447)),"")</f>
        <v/>
      </c>
      <c r="P7447" t="s">
        <v>1639</v>
      </c>
      <c r="S7447" s="388">
        <f>ROWS(R$5:R7447)</f>
        <v>7443</v>
      </c>
      <c r="T7447" s="388" t="str">
        <f>IF(_xlfn.IFNA(VLOOKUP(P7447,$AG$3:$AH$83,2,FALSE),"")='11.1'!$D$5,TXM!S7447,"")</f>
        <v/>
      </c>
      <c r="U7447" t="str">
        <f>IFERROR(SMALL($T$5:$T$9000,ROWS($T$5:T7447)),"")</f>
        <v/>
      </c>
    </row>
    <row r="7448" spans="1:21" ht="14.4" customHeight="1" x14ac:dyDescent="0.3">
      <c r="A7448" t="s">
        <v>1639</v>
      </c>
      <c r="D7448" s="388">
        <f>ROWS(C$5:C7448)</f>
        <v>7444</v>
      </c>
      <c r="E7448" s="388" t="str">
        <f>IF(_xlfn.IFNA(VLOOKUP(A7448,$AG$3:$AH$83,2,FALSE),"")='11.1'!$D$5,TXM!D7448,"")</f>
        <v/>
      </c>
      <c r="F7448" t="str">
        <f>IFERROR(SMALL($E$5:$E$9000,ROWS($E$5:E7448)),"")</f>
        <v/>
      </c>
      <c r="I7448" s="371" t="s">
        <v>211</v>
      </c>
      <c r="J7448" t="s">
        <v>1003</v>
      </c>
      <c r="K7448" s="372">
        <v>50113</v>
      </c>
      <c r="L7448" s="388">
        <f>ROWS(K$5:K7448)</f>
        <v>7444</v>
      </c>
      <c r="M7448" s="388" t="str">
        <f>IF(_xlfn.IFNA(VLOOKUP(I7448,$AG$3:$AH$83,2,FALSE),"")='11.1'!$D$5,TXM!L7448,"")</f>
        <v/>
      </c>
      <c r="N7448" t="str">
        <f>IFERROR(SMALL($M$5:$M$9000,ROWS($M$5:M7448)),"")</f>
        <v/>
      </c>
      <c r="P7448" t="s">
        <v>1639</v>
      </c>
      <c r="S7448" s="388">
        <f>ROWS(R$5:R7448)</f>
        <v>7444</v>
      </c>
      <c r="T7448" s="388" t="str">
        <f>IF(_xlfn.IFNA(VLOOKUP(P7448,$AG$3:$AH$83,2,FALSE),"")='11.1'!$D$5,TXM!S7448,"")</f>
        <v/>
      </c>
      <c r="U7448" t="str">
        <f>IFERROR(SMALL($T$5:$T$9000,ROWS($T$5:T7448)),"")</f>
        <v/>
      </c>
    </row>
    <row r="7449" spans="1:21" ht="14.4" customHeight="1" x14ac:dyDescent="0.3">
      <c r="A7449" t="s">
        <v>1639</v>
      </c>
      <c r="D7449" s="388">
        <f>ROWS(C$5:C7449)</f>
        <v>7445</v>
      </c>
      <c r="E7449" s="388" t="str">
        <f>IF(_xlfn.IFNA(VLOOKUP(A7449,$AG$3:$AH$83,2,FALSE),"")='11.1'!$D$5,TXM!D7449,"")</f>
        <v/>
      </c>
      <c r="F7449" t="str">
        <f>IFERROR(SMALL($E$5:$E$9000,ROWS($E$5:E7449)),"")</f>
        <v/>
      </c>
      <c r="I7449" s="371" t="s">
        <v>211</v>
      </c>
      <c r="J7449" t="s">
        <v>809</v>
      </c>
      <c r="K7449" s="372">
        <v>37758</v>
      </c>
      <c r="L7449" s="388">
        <f>ROWS(K$5:K7449)</f>
        <v>7445</v>
      </c>
      <c r="M7449" s="388" t="str">
        <f>IF(_xlfn.IFNA(VLOOKUP(I7449,$AG$3:$AH$83,2,FALSE),"")='11.1'!$D$5,TXM!L7449,"")</f>
        <v/>
      </c>
      <c r="N7449" t="str">
        <f>IFERROR(SMALL($M$5:$M$9000,ROWS($M$5:M7449)),"")</f>
        <v/>
      </c>
      <c r="P7449" t="s">
        <v>1639</v>
      </c>
      <c r="S7449" s="388">
        <f>ROWS(R$5:R7449)</f>
        <v>7445</v>
      </c>
      <c r="T7449" s="388" t="str">
        <f>IF(_xlfn.IFNA(VLOOKUP(P7449,$AG$3:$AH$83,2,FALSE),"")='11.1'!$D$5,TXM!S7449,"")</f>
        <v/>
      </c>
      <c r="U7449" t="str">
        <f>IFERROR(SMALL($T$5:$T$9000,ROWS($T$5:T7449)),"")</f>
        <v/>
      </c>
    </row>
    <row r="7450" spans="1:21" ht="14.4" customHeight="1" x14ac:dyDescent="0.3">
      <c r="A7450" t="s">
        <v>1639</v>
      </c>
      <c r="D7450" s="388">
        <f>ROWS(C$5:C7450)</f>
        <v>7446</v>
      </c>
      <c r="E7450" s="388" t="str">
        <f>IF(_xlfn.IFNA(VLOOKUP(A7450,$AG$3:$AH$83,2,FALSE),"")='11.1'!$D$5,TXM!D7450,"")</f>
        <v/>
      </c>
      <c r="F7450" t="str">
        <f>IFERROR(SMALL($E$5:$E$9000,ROWS($E$5:E7450)),"")</f>
        <v/>
      </c>
      <c r="I7450" s="371" t="s">
        <v>211</v>
      </c>
      <c r="J7450" t="s">
        <v>869</v>
      </c>
      <c r="K7450" s="372">
        <v>31076</v>
      </c>
      <c r="L7450" s="388">
        <f>ROWS(K$5:K7450)</f>
        <v>7446</v>
      </c>
      <c r="M7450" s="388" t="str">
        <f>IF(_xlfn.IFNA(VLOOKUP(I7450,$AG$3:$AH$83,2,FALSE),"")='11.1'!$D$5,TXM!L7450,"")</f>
        <v/>
      </c>
      <c r="N7450" t="str">
        <f>IFERROR(SMALL($M$5:$M$9000,ROWS($M$5:M7450)),"")</f>
        <v/>
      </c>
      <c r="P7450" t="s">
        <v>1639</v>
      </c>
      <c r="S7450" s="388">
        <f>ROWS(R$5:R7450)</f>
        <v>7446</v>
      </c>
      <c r="T7450" s="388" t="str">
        <f>IF(_xlfn.IFNA(VLOOKUP(P7450,$AG$3:$AH$83,2,FALSE),"")='11.1'!$D$5,TXM!S7450,"")</f>
        <v/>
      </c>
      <c r="U7450" t="str">
        <f>IFERROR(SMALL($T$5:$T$9000,ROWS($T$5:T7450)),"")</f>
        <v/>
      </c>
    </row>
    <row r="7451" spans="1:21" ht="14.4" customHeight="1" x14ac:dyDescent="0.3">
      <c r="A7451" t="s">
        <v>1639</v>
      </c>
      <c r="D7451" s="388">
        <f>ROWS(C$5:C7451)</f>
        <v>7447</v>
      </c>
      <c r="E7451" s="388" t="str">
        <f>IF(_xlfn.IFNA(VLOOKUP(A7451,$AG$3:$AH$83,2,FALSE),"")='11.1'!$D$5,TXM!D7451,"")</f>
        <v/>
      </c>
      <c r="F7451" t="str">
        <f>IFERROR(SMALL($E$5:$E$9000,ROWS($E$5:E7451)),"")</f>
        <v/>
      </c>
      <c r="I7451" s="371" t="s">
        <v>211</v>
      </c>
      <c r="J7451" t="s">
        <v>1441</v>
      </c>
      <c r="K7451" s="372">
        <v>27079</v>
      </c>
      <c r="L7451" s="388">
        <f>ROWS(K$5:K7451)</f>
        <v>7447</v>
      </c>
      <c r="M7451" s="388" t="str">
        <f>IF(_xlfn.IFNA(VLOOKUP(I7451,$AG$3:$AH$83,2,FALSE),"")='11.1'!$D$5,TXM!L7451,"")</f>
        <v/>
      </c>
      <c r="N7451" t="str">
        <f>IFERROR(SMALL($M$5:$M$9000,ROWS($M$5:M7451)),"")</f>
        <v/>
      </c>
      <c r="P7451" t="s">
        <v>1639</v>
      </c>
      <c r="S7451" s="388">
        <f>ROWS(R$5:R7451)</f>
        <v>7447</v>
      </c>
      <c r="T7451" s="388" t="str">
        <f>IF(_xlfn.IFNA(VLOOKUP(P7451,$AG$3:$AH$83,2,FALSE),"")='11.1'!$D$5,TXM!S7451,"")</f>
        <v/>
      </c>
      <c r="U7451" t="str">
        <f>IFERROR(SMALL($T$5:$T$9000,ROWS($T$5:T7451)),"")</f>
        <v/>
      </c>
    </row>
    <row r="7452" spans="1:21" ht="14.4" customHeight="1" x14ac:dyDescent="0.3">
      <c r="A7452" t="s">
        <v>1639</v>
      </c>
      <c r="D7452" s="388">
        <f>ROWS(C$5:C7452)</f>
        <v>7448</v>
      </c>
      <c r="E7452" s="388" t="str">
        <f>IF(_xlfn.IFNA(VLOOKUP(A7452,$AG$3:$AH$83,2,FALSE),"")='11.1'!$D$5,TXM!D7452,"")</f>
        <v/>
      </c>
      <c r="F7452" t="str">
        <f>IFERROR(SMALL($E$5:$E$9000,ROWS($E$5:E7452)),"")</f>
        <v/>
      </c>
      <c r="I7452" s="371" t="s">
        <v>211</v>
      </c>
      <c r="J7452" t="s">
        <v>815</v>
      </c>
      <c r="K7452" s="372">
        <v>18371</v>
      </c>
      <c r="L7452" s="388">
        <f>ROWS(K$5:K7452)</f>
        <v>7448</v>
      </c>
      <c r="M7452" s="388" t="str">
        <f>IF(_xlfn.IFNA(VLOOKUP(I7452,$AG$3:$AH$83,2,FALSE),"")='11.1'!$D$5,TXM!L7452,"")</f>
        <v/>
      </c>
      <c r="N7452" t="str">
        <f>IFERROR(SMALL($M$5:$M$9000,ROWS($M$5:M7452)),"")</f>
        <v/>
      </c>
      <c r="P7452" t="s">
        <v>1639</v>
      </c>
      <c r="S7452" s="388">
        <f>ROWS(R$5:R7452)</f>
        <v>7448</v>
      </c>
      <c r="T7452" s="388" t="str">
        <f>IF(_xlfn.IFNA(VLOOKUP(P7452,$AG$3:$AH$83,2,FALSE),"")='11.1'!$D$5,TXM!S7452,"")</f>
        <v/>
      </c>
      <c r="U7452" t="str">
        <f>IFERROR(SMALL($T$5:$T$9000,ROWS($T$5:T7452)),"")</f>
        <v/>
      </c>
    </row>
    <row r="7453" spans="1:21" ht="14.4" customHeight="1" x14ac:dyDescent="0.3">
      <c r="A7453" t="s">
        <v>1639</v>
      </c>
      <c r="D7453" s="388">
        <f>ROWS(C$5:C7453)</f>
        <v>7449</v>
      </c>
      <c r="E7453" s="388" t="str">
        <f>IF(_xlfn.IFNA(VLOOKUP(A7453,$AG$3:$AH$83,2,FALSE),"")='11.1'!$D$5,TXM!D7453,"")</f>
        <v/>
      </c>
      <c r="F7453" t="str">
        <f>IFERROR(SMALL($E$5:$E$9000,ROWS($E$5:E7453)),"")</f>
        <v/>
      </c>
      <c r="I7453" s="371" t="s">
        <v>211</v>
      </c>
      <c r="J7453" t="s">
        <v>817</v>
      </c>
      <c r="K7453" s="372">
        <v>17628</v>
      </c>
      <c r="L7453" s="388">
        <f>ROWS(K$5:K7453)</f>
        <v>7449</v>
      </c>
      <c r="M7453" s="388" t="str">
        <f>IF(_xlfn.IFNA(VLOOKUP(I7453,$AG$3:$AH$83,2,FALSE),"")='11.1'!$D$5,TXM!L7453,"")</f>
        <v/>
      </c>
      <c r="N7453" t="str">
        <f>IFERROR(SMALL($M$5:$M$9000,ROWS($M$5:M7453)),"")</f>
        <v/>
      </c>
      <c r="P7453" t="s">
        <v>1639</v>
      </c>
      <c r="S7453" s="388">
        <f>ROWS(R$5:R7453)</f>
        <v>7449</v>
      </c>
      <c r="T7453" s="388" t="str">
        <f>IF(_xlfn.IFNA(VLOOKUP(P7453,$AG$3:$AH$83,2,FALSE),"")='11.1'!$D$5,TXM!S7453,"")</f>
        <v/>
      </c>
      <c r="U7453" t="str">
        <f>IFERROR(SMALL($T$5:$T$9000,ROWS($T$5:T7453)),"")</f>
        <v/>
      </c>
    </row>
    <row r="7454" spans="1:21" ht="14.4" customHeight="1" x14ac:dyDescent="0.3">
      <c r="A7454" t="s">
        <v>1639</v>
      </c>
      <c r="D7454" s="388">
        <f>ROWS(C$5:C7454)</f>
        <v>7450</v>
      </c>
      <c r="E7454" s="388" t="str">
        <f>IF(_xlfn.IFNA(VLOOKUP(A7454,$AG$3:$AH$83,2,FALSE),"")='11.1'!$D$5,TXM!D7454,"")</f>
        <v/>
      </c>
      <c r="F7454" t="str">
        <f>IFERROR(SMALL($E$5:$E$9000,ROWS($E$5:E7454)),"")</f>
        <v/>
      </c>
      <c r="I7454" s="371" t="s">
        <v>211</v>
      </c>
      <c r="J7454" t="s">
        <v>833</v>
      </c>
      <c r="K7454" s="372">
        <v>8347</v>
      </c>
      <c r="L7454" s="388">
        <f>ROWS(K$5:K7454)</f>
        <v>7450</v>
      </c>
      <c r="M7454" s="388" t="str">
        <f>IF(_xlfn.IFNA(VLOOKUP(I7454,$AG$3:$AH$83,2,FALSE),"")='11.1'!$D$5,TXM!L7454,"")</f>
        <v/>
      </c>
      <c r="N7454" t="str">
        <f>IFERROR(SMALL($M$5:$M$9000,ROWS($M$5:M7454)),"")</f>
        <v/>
      </c>
      <c r="P7454" t="s">
        <v>1639</v>
      </c>
      <c r="S7454" s="388">
        <f>ROWS(R$5:R7454)</f>
        <v>7450</v>
      </c>
      <c r="T7454" s="388" t="str">
        <f>IF(_xlfn.IFNA(VLOOKUP(P7454,$AG$3:$AH$83,2,FALSE),"")='11.1'!$D$5,TXM!S7454,"")</f>
        <v/>
      </c>
      <c r="U7454" t="str">
        <f>IFERROR(SMALL($T$5:$T$9000,ROWS($T$5:T7454)),"")</f>
        <v/>
      </c>
    </row>
    <row r="7455" spans="1:21" ht="14.4" customHeight="1" x14ac:dyDescent="0.3">
      <c r="A7455" t="s">
        <v>1639</v>
      </c>
      <c r="D7455" s="388">
        <f>ROWS(C$5:C7455)</f>
        <v>7451</v>
      </c>
      <c r="E7455" s="388" t="str">
        <f>IF(_xlfn.IFNA(VLOOKUP(A7455,$AG$3:$AH$83,2,FALSE),"")='11.1'!$D$5,TXM!D7455,"")</f>
        <v/>
      </c>
      <c r="F7455" t="str">
        <f>IFERROR(SMALL($E$5:$E$9000,ROWS($E$5:E7455)),"")</f>
        <v/>
      </c>
      <c r="I7455" s="371" t="s">
        <v>211</v>
      </c>
      <c r="J7455" t="s">
        <v>1332</v>
      </c>
      <c r="K7455" s="372">
        <v>2218</v>
      </c>
      <c r="L7455" s="388">
        <f>ROWS(K$5:K7455)</f>
        <v>7451</v>
      </c>
      <c r="M7455" s="388" t="str">
        <f>IF(_xlfn.IFNA(VLOOKUP(I7455,$AG$3:$AH$83,2,FALSE),"")='11.1'!$D$5,TXM!L7455,"")</f>
        <v/>
      </c>
      <c r="N7455" t="str">
        <f>IFERROR(SMALL($M$5:$M$9000,ROWS($M$5:M7455)),"")</f>
        <v/>
      </c>
      <c r="P7455" t="s">
        <v>1639</v>
      </c>
      <c r="S7455" s="388">
        <f>ROWS(R$5:R7455)</f>
        <v>7451</v>
      </c>
      <c r="T7455" s="388" t="str">
        <f>IF(_xlfn.IFNA(VLOOKUP(P7455,$AG$3:$AH$83,2,FALSE),"")='11.1'!$D$5,TXM!S7455,"")</f>
        <v/>
      </c>
      <c r="U7455" t="str">
        <f>IFERROR(SMALL($T$5:$T$9000,ROWS($T$5:T7455)),"")</f>
        <v/>
      </c>
    </row>
    <row r="7456" spans="1:21" ht="14.4" customHeight="1" x14ac:dyDescent="0.3">
      <c r="A7456" t="s">
        <v>1639</v>
      </c>
      <c r="D7456" s="388">
        <f>ROWS(C$5:C7456)</f>
        <v>7452</v>
      </c>
      <c r="E7456" s="388" t="str">
        <f>IF(_xlfn.IFNA(VLOOKUP(A7456,$AG$3:$AH$83,2,FALSE),"")='11.1'!$D$5,TXM!D7456,"")</f>
        <v/>
      </c>
      <c r="F7456" t="str">
        <f>IFERROR(SMALL($E$5:$E$9000,ROWS($E$5:E7456)),"")</f>
        <v/>
      </c>
      <c r="I7456" s="371" t="s">
        <v>211</v>
      </c>
      <c r="J7456" t="s">
        <v>100</v>
      </c>
      <c r="K7456" s="372">
        <v>1510</v>
      </c>
      <c r="L7456" s="388">
        <f>ROWS(K$5:K7456)</f>
        <v>7452</v>
      </c>
      <c r="M7456" s="388" t="str">
        <f>IF(_xlfn.IFNA(VLOOKUP(I7456,$AG$3:$AH$83,2,FALSE),"")='11.1'!$D$5,TXM!L7456,"")</f>
        <v/>
      </c>
      <c r="N7456" t="str">
        <f>IFERROR(SMALL($M$5:$M$9000,ROWS($M$5:M7456)),"")</f>
        <v/>
      </c>
      <c r="P7456" t="s">
        <v>1639</v>
      </c>
      <c r="S7456" s="388">
        <f>ROWS(R$5:R7456)</f>
        <v>7452</v>
      </c>
      <c r="T7456" s="388" t="str">
        <f>IF(_xlfn.IFNA(VLOOKUP(P7456,$AG$3:$AH$83,2,FALSE),"")='11.1'!$D$5,TXM!S7456,"")</f>
        <v/>
      </c>
      <c r="U7456" t="str">
        <f>IFERROR(SMALL($T$5:$T$9000,ROWS($T$5:T7456)),"")</f>
        <v/>
      </c>
    </row>
    <row r="7457" spans="1:21" ht="14.4" customHeight="1" x14ac:dyDescent="0.3">
      <c r="A7457" t="s">
        <v>1639</v>
      </c>
      <c r="D7457" s="388">
        <f>ROWS(C$5:C7457)</f>
        <v>7453</v>
      </c>
      <c r="E7457" s="388" t="str">
        <f>IF(_xlfn.IFNA(VLOOKUP(A7457,$AG$3:$AH$83,2,FALSE),"")='11.1'!$D$5,TXM!D7457,"")</f>
        <v/>
      </c>
      <c r="F7457" t="str">
        <f>IFERROR(SMALL($E$5:$E$9000,ROWS($E$5:E7457)),"")</f>
        <v/>
      </c>
      <c r="I7457" s="371" t="s">
        <v>211</v>
      </c>
      <c r="J7457" t="s">
        <v>990</v>
      </c>
      <c r="K7457" s="372">
        <v>1477</v>
      </c>
      <c r="L7457" s="388">
        <f>ROWS(K$5:K7457)</f>
        <v>7453</v>
      </c>
      <c r="M7457" s="388" t="str">
        <f>IF(_xlfn.IFNA(VLOOKUP(I7457,$AG$3:$AH$83,2,FALSE),"")='11.1'!$D$5,TXM!L7457,"")</f>
        <v/>
      </c>
      <c r="N7457" t="str">
        <f>IFERROR(SMALL($M$5:$M$9000,ROWS($M$5:M7457)),"")</f>
        <v/>
      </c>
      <c r="P7457" t="s">
        <v>1639</v>
      </c>
      <c r="S7457" s="388">
        <f>ROWS(R$5:R7457)</f>
        <v>7453</v>
      </c>
      <c r="T7457" s="388" t="str">
        <f>IF(_xlfn.IFNA(VLOOKUP(P7457,$AG$3:$AH$83,2,FALSE),"")='11.1'!$D$5,TXM!S7457,"")</f>
        <v/>
      </c>
      <c r="U7457" t="str">
        <f>IFERROR(SMALL($T$5:$T$9000,ROWS($T$5:T7457)),"")</f>
        <v/>
      </c>
    </row>
    <row r="7458" spans="1:21" ht="14.4" customHeight="1" x14ac:dyDescent="0.3">
      <c r="A7458" t="s">
        <v>1639</v>
      </c>
      <c r="D7458" s="388">
        <f>ROWS(C$5:C7458)</f>
        <v>7454</v>
      </c>
      <c r="E7458" s="388" t="str">
        <f>IF(_xlfn.IFNA(VLOOKUP(A7458,$AG$3:$AH$83,2,FALSE),"")='11.1'!$D$5,TXM!D7458,"")</f>
        <v/>
      </c>
      <c r="F7458" t="str">
        <f>IFERROR(SMALL($E$5:$E$9000,ROWS($E$5:E7458)),"")</f>
        <v/>
      </c>
      <c r="I7458" s="371" t="s">
        <v>211</v>
      </c>
      <c r="J7458" t="s">
        <v>102</v>
      </c>
      <c r="K7458" s="372">
        <v>596</v>
      </c>
      <c r="L7458" s="388">
        <f>ROWS(K$5:K7458)</f>
        <v>7454</v>
      </c>
      <c r="M7458" s="388" t="str">
        <f>IF(_xlfn.IFNA(VLOOKUP(I7458,$AG$3:$AH$83,2,FALSE),"")='11.1'!$D$5,TXM!L7458,"")</f>
        <v/>
      </c>
      <c r="N7458" t="str">
        <f>IFERROR(SMALL($M$5:$M$9000,ROWS($M$5:M7458)),"")</f>
        <v/>
      </c>
      <c r="P7458" t="s">
        <v>1639</v>
      </c>
      <c r="S7458" s="388">
        <f>ROWS(R$5:R7458)</f>
        <v>7454</v>
      </c>
      <c r="T7458" s="388" t="str">
        <f>IF(_xlfn.IFNA(VLOOKUP(P7458,$AG$3:$AH$83,2,FALSE),"")='11.1'!$D$5,TXM!S7458,"")</f>
        <v/>
      </c>
      <c r="U7458" t="str">
        <f>IFERROR(SMALL($T$5:$T$9000,ROWS($T$5:T7458)),"")</f>
        <v/>
      </c>
    </row>
    <row r="7459" spans="1:21" ht="14.4" customHeight="1" x14ac:dyDescent="0.3">
      <c r="A7459" t="s">
        <v>1639</v>
      </c>
      <c r="D7459" s="388">
        <f>ROWS(C$5:C7459)</f>
        <v>7455</v>
      </c>
      <c r="E7459" s="388" t="str">
        <f>IF(_xlfn.IFNA(VLOOKUP(A7459,$AG$3:$AH$83,2,FALSE),"")='11.1'!$D$5,TXM!D7459,"")</f>
        <v/>
      </c>
      <c r="F7459" t="str">
        <f>IFERROR(SMALL($E$5:$E$9000,ROWS($E$5:E7459)),"")</f>
        <v/>
      </c>
      <c r="I7459" s="371" t="s">
        <v>211</v>
      </c>
      <c r="J7459" t="s">
        <v>797</v>
      </c>
      <c r="K7459" s="372">
        <v>402</v>
      </c>
      <c r="L7459" s="388">
        <f>ROWS(K$5:K7459)</f>
        <v>7455</v>
      </c>
      <c r="M7459" s="388" t="str">
        <f>IF(_xlfn.IFNA(VLOOKUP(I7459,$AG$3:$AH$83,2,FALSE),"")='11.1'!$D$5,TXM!L7459,"")</f>
        <v/>
      </c>
      <c r="N7459" t="str">
        <f>IFERROR(SMALL($M$5:$M$9000,ROWS($M$5:M7459)),"")</f>
        <v/>
      </c>
      <c r="P7459" t="s">
        <v>1639</v>
      </c>
      <c r="S7459" s="388">
        <f>ROWS(R$5:R7459)</f>
        <v>7455</v>
      </c>
      <c r="T7459" s="388" t="str">
        <f>IF(_xlfn.IFNA(VLOOKUP(P7459,$AG$3:$AH$83,2,FALSE),"")='11.1'!$D$5,TXM!S7459,"")</f>
        <v/>
      </c>
      <c r="U7459" t="str">
        <f>IFERROR(SMALL($T$5:$T$9000,ROWS($T$5:T7459)),"")</f>
        <v/>
      </c>
    </row>
    <row r="7460" spans="1:21" ht="14.4" customHeight="1" x14ac:dyDescent="0.3">
      <c r="A7460" t="s">
        <v>1639</v>
      </c>
      <c r="D7460" s="388">
        <f>ROWS(C$5:C7460)</f>
        <v>7456</v>
      </c>
      <c r="E7460" s="388" t="str">
        <f>IF(_xlfn.IFNA(VLOOKUP(A7460,$AG$3:$AH$83,2,FALSE),"")='11.1'!$D$5,TXM!D7460,"")</f>
        <v/>
      </c>
      <c r="F7460" t="str">
        <f>IFERROR(SMALL($E$5:$E$9000,ROWS($E$5:E7460)),"")</f>
        <v/>
      </c>
      <c r="I7460" s="371" t="s">
        <v>211</v>
      </c>
      <c r="J7460" t="s">
        <v>1383</v>
      </c>
      <c r="K7460" s="372">
        <v>337</v>
      </c>
      <c r="L7460" s="388">
        <f>ROWS(K$5:K7460)</f>
        <v>7456</v>
      </c>
      <c r="M7460" s="388" t="str">
        <f>IF(_xlfn.IFNA(VLOOKUP(I7460,$AG$3:$AH$83,2,FALSE),"")='11.1'!$D$5,TXM!L7460,"")</f>
        <v/>
      </c>
      <c r="N7460" t="str">
        <f>IFERROR(SMALL($M$5:$M$9000,ROWS($M$5:M7460)),"")</f>
        <v/>
      </c>
      <c r="P7460" t="s">
        <v>1639</v>
      </c>
      <c r="S7460" s="388">
        <f>ROWS(R$5:R7460)</f>
        <v>7456</v>
      </c>
      <c r="T7460" s="388" t="str">
        <f>IF(_xlfn.IFNA(VLOOKUP(P7460,$AG$3:$AH$83,2,FALSE),"")='11.1'!$D$5,TXM!S7460,"")</f>
        <v/>
      </c>
      <c r="U7460" t="str">
        <f>IFERROR(SMALL($T$5:$T$9000,ROWS($T$5:T7460)),"")</f>
        <v/>
      </c>
    </row>
    <row r="7461" spans="1:21" ht="14.4" customHeight="1" x14ac:dyDescent="0.3">
      <c r="A7461" t="s">
        <v>1639</v>
      </c>
      <c r="D7461" s="388">
        <f>ROWS(C$5:C7461)</f>
        <v>7457</v>
      </c>
      <c r="E7461" s="388" t="str">
        <f>IF(_xlfn.IFNA(VLOOKUP(A7461,$AG$3:$AH$83,2,FALSE),"")='11.1'!$D$5,TXM!D7461,"")</f>
        <v/>
      </c>
      <c r="F7461" t="str">
        <f>IFERROR(SMALL($E$5:$E$9000,ROWS($E$5:E7461)),"")</f>
        <v/>
      </c>
      <c r="I7461" s="371" t="s">
        <v>211</v>
      </c>
      <c r="J7461" t="s">
        <v>93</v>
      </c>
      <c r="K7461" s="372">
        <v>35</v>
      </c>
      <c r="L7461" s="388">
        <f>ROWS(K$5:K7461)</f>
        <v>7457</v>
      </c>
      <c r="M7461" s="388" t="str">
        <f>IF(_xlfn.IFNA(VLOOKUP(I7461,$AG$3:$AH$83,2,FALSE),"")='11.1'!$D$5,TXM!L7461,"")</f>
        <v/>
      </c>
      <c r="N7461" t="str">
        <f>IFERROR(SMALL($M$5:$M$9000,ROWS($M$5:M7461)),"")</f>
        <v/>
      </c>
      <c r="P7461" t="s">
        <v>1639</v>
      </c>
      <c r="S7461" s="388">
        <f>ROWS(R$5:R7461)</f>
        <v>7457</v>
      </c>
      <c r="T7461" s="388" t="str">
        <f>IF(_xlfn.IFNA(VLOOKUP(P7461,$AG$3:$AH$83,2,FALSE),"")='11.1'!$D$5,TXM!S7461,"")</f>
        <v/>
      </c>
      <c r="U7461" t="str">
        <f>IFERROR(SMALL($T$5:$T$9000,ROWS($T$5:T7461)),"")</f>
        <v/>
      </c>
    </row>
    <row r="7462" spans="1:21" ht="14.4" customHeight="1" x14ac:dyDescent="0.3">
      <c r="A7462" t="s">
        <v>1639</v>
      </c>
      <c r="D7462" s="388">
        <f>ROWS(C$5:C7462)</f>
        <v>7458</v>
      </c>
      <c r="E7462" s="388" t="str">
        <f>IF(_xlfn.IFNA(VLOOKUP(A7462,$AG$3:$AH$83,2,FALSE),"")='11.1'!$D$5,TXM!D7462,"")</f>
        <v/>
      </c>
      <c r="F7462" t="str">
        <f>IFERROR(SMALL($E$5:$E$9000,ROWS($E$5:E7462)),"")</f>
        <v/>
      </c>
      <c r="I7462" s="371" t="s">
        <v>211</v>
      </c>
      <c r="J7462" t="s">
        <v>998</v>
      </c>
      <c r="K7462" s="372">
        <v>8</v>
      </c>
      <c r="L7462" s="388">
        <f>ROWS(K$5:K7462)</f>
        <v>7458</v>
      </c>
      <c r="M7462" s="388" t="str">
        <f>IF(_xlfn.IFNA(VLOOKUP(I7462,$AG$3:$AH$83,2,FALSE),"")='11.1'!$D$5,TXM!L7462,"")</f>
        <v/>
      </c>
      <c r="N7462" t="str">
        <f>IFERROR(SMALL($M$5:$M$9000,ROWS($M$5:M7462)),"")</f>
        <v/>
      </c>
      <c r="P7462" t="s">
        <v>1639</v>
      </c>
      <c r="S7462" s="388">
        <f>ROWS(R$5:R7462)</f>
        <v>7458</v>
      </c>
      <c r="T7462" s="388" t="str">
        <f>IF(_xlfn.IFNA(VLOOKUP(P7462,$AG$3:$AH$83,2,FALSE),"")='11.1'!$D$5,TXM!S7462,"")</f>
        <v/>
      </c>
      <c r="U7462" t="str">
        <f>IFERROR(SMALL($T$5:$T$9000,ROWS($T$5:T7462)),"")</f>
        <v/>
      </c>
    </row>
    <row r="7463" spans="1:21" ht="14.4" customHeight="1" x14ac:dyDescent="0.3">
      <c r="A7463" t="s">
        <v>1639</v>
      </c>
      <c r="D7463" s="388">
        <f>ROWS(C$5:C7463)</f>
        <v>7459</v>
      </c>
      <c r="E7463" s="388" t="str">
        <f>IF(_xlfn.IFNA(VLOOKUP(A7463,$AG$3:$AH$83,2,FALSE),"")='11.1'!$D$5,TXM!D7463,"")</f>
        <v/>
      </c>
      <c r="F7463" t="str">
        <f>IFERROR(SMALL($E$5:$E$9000,ROWS($E$5:E7463)),"")</f>
        <v/>
      </c>
      <c r="I7463" s="371" t="s">
        <v>698</v>
      </c>
      <c r="J7463" t="s">
        <v>843</v>
      </c>
      <c r="K7463" s="372">
        <v>2244851</v>
      </c>
      <c r="L7463" s="388">
        <f>ROWS(K$5:K7463)</f>
        <v>7459</v>
      </c>
      <c r="M7463" s="388" t="str">
        <f>IF(_xlfn.IFNA(VLOOKUP(I7463,$AG$3:$AH$83,2,FALSE),"")='11.1'!$D$5,TXM!L7463,"")</f>
        <v/>
      </c>
      <c r="N7463" t="str">
        <f>IFERROR(SMALL($M$5:$M$9000,ROWS($M$5:M7463)),"")</f>
        <v/>
      </c>
      <c r="P7463" t="s">
        <v>1639</v>
      </c>
      <c r="S7463" s="388">
        <f>ROWS(R$5:R7463)</f>
        <v>7459</v>
      </c>
      <c r="T7463" s="388" t="str">
        <f>IF(_xlfn.IFNA(VLOOKUP(P7463,$AG$3:$AH$83,2,FALSE),"")='11.1'!$D$5,TXM!S7463,"")</f>
        <v/>
      </c>
      <c r="U7463" t="str">
        <f>IFERROR(SMALL($T$5:$T$9000,ROWS($T$5:T7463)),"")</f>
        <v/>
      </c>
    </row>
    <row r="7464" spans="1:21" ht="14.4" customHeight="1" x14ac:dyDescent="0.3">
      <c r="A7464" t="s">
        <v>1639</v>
      </c>
      <c r="D7464" s="388">
        <f>ROWS(C$5:C7464)</f>
        <v>7460</v>
      </c>
      <c r="E7464" s="388" t="str">
        <f>IF(_xlfn.IFNA(VLOOKUP(A7464,$AG$3:$AH$83,2,FALSE),"")='11.1'!$D$5,TXM!D7464,"")</f>
        <v/>
      </c>
      <c r="F7464" t="str">
        <f>IFERROR(SMALL($E$5:$E$9000,ROWS($E$5:E7464)),"")</f>
        <v/>
      </c>
      <c r="I7464" s="371" t="s">
        <v>698</v>
      </c>
      <c r="J7464" t="s">
        <v>791</v>
      </c>
      <c r="K7464" s="372">
        <v>878629</v>
      </c>
      <c r="L7464" s="388">
        <f>ROWS(K$5:K7464)</f>
        <v>7460</v>
      </c>
      <c r="M7464" s="388" t="str">
        <f>IF(_xlfn.IFNA(VLOOKUP(I7464,$AG$3:$AH$83,2,FALSE),"")='11.1'!$D$5,TXM!L7464,"")</f>
        <v/>
      </c>
      <c r="N7464" t="str">
        <f>IFERROR(SMALL($M$5:$M$9000,ROWS($M$5:M7464)),"")</f>
        <v/>
      </c>
      <c r="P7464" t="s">
        <v>1639</v>
      </c>
      <c r="S7464" s="388">
        <f>ROWS(R$5:R7464)</f>
        <v>7460</v>
      </c>
      <c r="T7464" s="388" t="str">
        <f>IF(_xlfn.IFNA(VLOOKUP(P7464,$AG$3:$AH$83,2,FALSE),"")='11.1'!$D$5,TXM!S7464,"")</f>
        <v/>
      </c>
      <c r="U7464" t="str">
        <f>IFERROR(SMALL($T$5:$T$9000,ROWS($T$5:T7464)),"")</f>
        <v/>
      </c>
    </row>
    <row r="7465" spans="1:21" ht="14.4" customHeight="1" x14ac:dyDescent="0.3">
      <c r="A7465" t="s">
        <v>1639</v>
      </c>
      <c r="D7465" s="388">
        <f>ROWS(C$5:C7465)</f>
        <v>7461</v>
      </c>
      <c r="E7465" s="388" t="str">
        <f>IF(_xlfn.IFNA(VLOOKUP(A7465,$AG$3:$AH$83,2,FALSE),"")='11.1'!$D$5,TXM!D7465,"")</f>
        <v/>
      </c>
      <c r="F7465" t="str">
        <f>IFERROR(SMALL($E$5:$E$9000,ROWS($E$5:E7465)),"")</f>
        <v/>
      </c>
      <c r="I7465" s="371" t="s">
        <v>698</v>
      </c>
      <c r="J7465" t="s">
        <v>865</v>
      </c>
      <c r="K7465" s="372">
        <v>184367</v>
      </c>
      <c r="L7465" s="388">
        <f>ROWS(K$5:K7465)</f>
        <v>7461</v>
      </c>
      <c r="M7465" s="388" t="str">
        <f>IF(_xlfn.IFNA(VLOOKUP(I7465,$AG$3:$AH$83,2,FALSE),"")='11.1'!$D$5,TXM!L7465,"")</f>
        <v/>
      </c>
      <c r="N7465" t="str">
        <f>IFERROR(SMALL($M$5:$M$9000,ROWS($M$5:M7465)),"")</f>
        <v/>
      </c>
      <c r="P7465" t="s">
        <v>1639</v>
      </c>
      <c r="S7465" s="388">
        <f>ROWS(R$5:R7465)</f>
        <v>7461</v>
      </c>
      <c r="T7465" s="388" t="str">
        <f>IF(_xlfn.IFNA(VLOOKUP(P7465,$AG$3:$AH$83,2,FALSE),"")='11.1'!$D$5,TXM!S7465,"")</f>
        <v/>
      </c>
      <c r="U7465" t="str">
        <f>IFERROR(SMALL($T$5:$T$9000,ROWS($T$5:T7465)),"")</f>
        <v/>
      </c>
    </row>
    <row r="7466" spans="1:21" ht="14.4" customHeight="1" x14ac:dyDescent="0.3">
      <c r="A7466" t="s">
        <v>1639</v>
      </c>
      <c r="D7466" s="388">
        <f>ROWS(C$5:C7466)</f>
        <v>7462</v>
      </c>
      <c r="E7466" s="388" t="str">
        <f>IF(_xlfn.IFNA(VLOOKUP(A7466,$AG$3:$AH$83,2,FALSE),"")='11.1'!$D$5,TXM!D7466,"")</f>
        <v/>
      </c>
      <c r="F7466" t="str">
        <f>IFERROR(SMALL($E$5:$E$9000,ROWS($E$5:E7466)),"")</f>
        <v/>
      </c>
      <c r="I7466" s="371" t="s">
        <v>698</v>
      </c>
      <c r="J7466" t="s">
        <v>863</v>
      </c>
      <c r="K7466" s="372">
        <v>77074</v>
      </c>
      <c r="L7466" s="388">
        <f>ROWS(K$5:K7466)</f>
        <v>7462</v>
      </c>
      <c r="M7466" s="388" t="str">
        <f>IF(_xlfn.IFNA(VLOOKUP(I7466,$AG$3:$AH$83,2,FALSE),"")='11.1'!$D$5,TXM!L7466,"")</f>
        <v/>
      </c>
      <c r="N7466" t="str">
        <f>IFERROR(SMALL($M$5:$M$9000,ROWS($M$5:M7466)),"")</f>
        <v/>
      </c>
      <c r="P7466" t="s">
        <v>1639</v>
      </c>
      <c r="S7466" s="388">
        <f>ROWS(R$5:R7466)</f>
        <v>7462</v>
      </c>
      <c r="T7466" s="388" t="str">
        <f>IF(_xlfn.IFNA(VLOOKUP(P7466,$AG$3:$AH$83,2,FALSE),"")='11.1'!$D$5,TXM!S7466,"")</f>
        <v/>
      </c>
      <c r="U7466" t="str">
        <f>IFERROR(SMALL($T$5:$T$9000,ROWS($T$5:T7466)),"")</f>
        <v/>
      </c>
    </row>
    <row r="7467" spans="1:21" ht="14.4" customHeight="1" x14ac:dyDescent="0.3">
      <c r="A7467" t="s">
        <v>1639</v>
      </c>
      <c r="D7467" s="388">
        <f>ROWS(C$5:C7467)</f>
        <v>7463</v>
      </c>
      <c r="E7467" s="388" t="str">
        <f>IF(_xlfn.IFNA(VLOOKUP(A7467,$AG$3:$AH$83,2,FALSE),"")='11.1'!$D$5,TXM!D7467,"")</f>
        <v/>
      </c>
      <c r="F7467" t="str">
        <f>IFERROR(SMALL($E$5:$E$9000,ROWS($E$5:E7467)),"")</f>
        <v/>
      </c>
      <c r="I7467" s="371" t="s">
        <v>698</v>
      </c>
      <c r="J7467" t="s">
        <v>859</v>
      </c>
      <c r="K7467" s="372">
        <v>34939</v>
      </c>
      <c r="L7467" s="388">
        <f>ROWS(K$5:K7467)</f>
        <v>7463</v>
      </c>
      <c r="M7467" s="388" t="str">
        <f>IF(_xlfn.IFNA(VLOOKUP(I7467,$AG$3:$AH$83,2,FALSE),"")='11.1'!$D$5,TXM!L7467,"")</f>
        <v/>
      </c>
      <c r="N7467" t="str">
        <f>IFERROR(SMALL($M$5:$M$9000,ROWS($M$5:M7467)),"")</f>
        <v/>
      </c>
      <c r="P7467" t="s">
        <v>1639</v>
      </c>
      <c r="S7467" s="388">
        <f>ROWS(R$5:R7467)</f>
        <v>7463</v>
      </c>
      <c r="T7467" s="388" t="str">
        <f>IF(_xlfn.IFNA(VLOOKUP(P7467,$AG$3:$AH$83,2,FALSE),"")='11.1'!$D$5,TXM!S7467,"")</f>
        <v/>
      </c>
      <c r="U7467" t="str">
        <f>IFERROR(SMALL($T$5:$T$9000,ROWS($T$5:T7467)),"")</f>
        <v/>
      </c>
    </row>
    <row r="7468" spans="1:21" ht="14.4" customHeight="1" x14ac:dyDescent="0.3">
      <c r="A7468" t="s">
        <v>1639</v>
      </c>
      <c r="D7468" s="388">
        <f>ROWS(C$5:C7468)</f>
        <v>7464</v>
      </c>
      <c r="E7468" s="388" t="str">
        <f>IF(_xlfn.IFNA(VLOOKUP(A7468,$AG$3:$AH$83,2,FALSE),"")='11.1'!$D$5,TXM!D7468,"")</f>
        <v/>
      </c>
      <c r="F7468" t="str">
        <f>IFERROR(SMALL($E$5:$E$9000,ROWS($E$5:E7468)),"")</f>
        <v/>
      </c>
      <c r="I7468" s="371" t="s">
        <v>698</v>
      </c>
      <c r="J7468" t="s">
        <v>1000</v>
      </c>
      <c r="K7468" s="372">
        <v>11528</v>
      </c>
      <c r="L7468" s="388">
        <f>ROWS(K$5:K7468)</f>
        <v>7464</v>
      </c>
      <c r="M7468" s="388" t="str">
        <f>IF(_xlfn.IFNA(VLOOKUP(I7468,$AG$3:$AH$83,2,FALSE),"")='11.1'!$D$5,TXM!L7468,"")</f>
        <v/>
      </c>
      <c r="N7468" t="str">
        <f>IFERROR(SMALL($M$5:$M$9000,ROWS($M$5:M7468)),"")</f>
        <v/>
      </c>
      <c r="P7468" t="s">
        <v>1639</v>
      </c>
      <c r="S7468" s="388">
        <f>ROWS(R$5:R7468)</f>
        <v>7464</v>
      </c>
      <c r="T7468" s="388" t="str">
        <f>IF(_xlfn.IFNA(VLOOKUP(P7468,$AG$3:$AH$83,2,FALSE),"")='11.1'!$D$5,TXM!S7468,"")</f>
        <v/>
      </c>
      <c r="U7468" t="str">
        <f>IFERROR(SMALL($T$5:$T$9000,ROWS($T$5:T7468)),"")</f>
        <v/>
      </c>
    </row>
    <row r="7469" spans="1:21" ht="14.4" customHeight="1" x14ac:dyDescent="0.3">
      <c r="A7469" t="s">
        <v>1639</v>
      </c>
      <c r="D7469" s="388">
        <f>ROWS(C$5:C7469)</f>
        <v>7465</v>
      </c>
      <c r="E7469" s="388" t="str">
        <f>IF(_xlfn.IFNA(VLOOKUP(A7469,$AG$3:$AH$83,2,FALSE),"")='11.1'!$D$5,TXM!D7469,"")</f>
        <v/>
      </c>
      <c r="F7469" t="str">
        <f>IFERROR(SMALL($E$5:$E$9000,ROWS($E$5:E7469)),"")</f>
        <v/>
      </c>
      <c r="I7469" s="371" t="s">
        <v>698</v>
      </c>
      <c r="J7469" t="s">
        <v>793</v>
      </c>
      <c r="K7469" s="372">
        <v>7535</v>
      </c>
      <c r="L7469" s="388">
        <f>ROWS(K$5:K7469)</f>
        <v>7465</v>
      </c>
      <c r="M7469" s="388" t="str">
        <f>IF(_xlfn.IFNA(VLOOKUP(I7469,$AG$3:$AH$83,2,FALSE),"")='11.1'!$D$5,TXM!L7469,"")</f>
        <v/>
      </c>
      <c r="N7469" t="str">
        <f>IFERROR(SMALL($M$5:$M$9000,ROWS($M$5:M7469)),"")</f>
        <v/>
      </c>
      <c r="P7469" t="s">
        <v>1639</v>
      </c>
      <c r="S7469" s="388">
        <f>ROWS(R$5:R7469)</f>
        <v>7465</v>
      </c>
      <c r="T7469" s="388" t="str">
        <f>IF(_xlfn.IFNA(VLOOKUP(P7469,$AG$3:$AH$83,2,FALSE),"")='11.1'!$D$5,TXM!S7469,"")</f>
        <v/>
      </c>
      <c r="U7469" t="str">
        <f>IFERROR(SMALL($T$5:$T$9000,ROWS($T$5:T7469)),"")</f>
        <v/>
      </c>
    </row>
    <row r="7470" spans="1:21" ht="14.4" customHeight="1" x14ac:dyDescent="0.3">
      <c r="A7470" t="s">
        <v>1639</v>
      </c>
      <c r="D7470" s="388">
        <f>ROWS(C$5:C7470)</f>
        <v>7466</v>
      </c>
      <c r="E7470" s="388" t="str">
        <f>IF(_xlfn.IFNA(VLOOKUP(A7470,$AG$3:$AH$83,2,FALSE),"")='11.1'!$D$5,TXM!D7470,"")</f>
        <v/>
      </c>
      <c r="F7470" t="str">
        <f>IFERROR(SMALL($E$5:$E$9000,ROWS($E$5:E7470)),"")</f>
        <v/>
      </c>
      <c r="I7470" s="371" t="s">
        <v>698</v>
      </c>
      <c r="J7470" t="s">
        <v>845</v>
      </c>
      <c r="K7470" s="372">
        <v>6840</v>
      </c>
      <c r="L7470" s="388">
        <f>ROWS(K$5:K7470)</f>
        <v>7466</v>
      </c>
      <c r="M7470" s="388" t="str">
        <f>IF(_xlfn.IFNA(VLOOKUP(I7470,$AG$3:$AH$83,2,FALSE),"")='11.1'!$D$5,TXM!L7470,"")</f>
        <v/>
      </c>
      <c r="N7470" t="str">
        <f>IFERROR(SMALL($M$5:$M$9000,ROWS($M$5:M7470)),"")</f>
        <v/>
      </c>
      <c r="P7470" t="s">
        <v>1639</v>
      </c>
      <c r="S7470" s="388">
        <f>ROWS(R$5:R7470)</f>
        <v>7466</v>
      </c>
      <c r="T7470" s="388" t="str">
        <f>IF(_xlfn.IFNA(VLOOKUP(P7470,$AG$3:$AH$83,2,FALSE),"")='11.1'!$D$5,TXM!S7470,"")</f>
        <v/>
      </c>
      <c r="U7470" t="str">
        <f>IFERROR(SMALL($T$5:$T$9000,ROWS($T$5:T7470)),"")</f>
        <v/>
      </c>
    </row>
    <row r="7471" spans="1:21" ht="14.4" customHeight="1" x14ac:dyDescent="0.3">
      <c r="A7471" t="s">
        <v>1639</v>
      </c>
      <c r="D7471" s="388">
        <f>ROWS(C$5:C7471)</f>
        <v>7467</v>
      </c>
      <c r="E7471" s="388" t="str">
        <f>IF(_xlfn.IFNA(VLOOKUP(A7471,$AG$3:$AH$83,2,FALSE),"")='11.1'!$D$5,TXM!D7471,"")</f>
        <v/>
      </c>
      <c r="F7471" t="str">
        <f>IFERROR(SMALL($E$5:$E$9000,ROWS($E$5:E7471)),"")</f>
        <v/>
      </c>
      <c r="I7471" s="371" t="s">
        <v>698</v>
      </c>
      <c r="J7471" t="s">
        <v>1265</v>
      </c>
      <c r="K7471" s="372">
        <v>2771</v>
      </c>
      <c r="L7471" s="388">
        <f>ROWS(K$5:K7471)</f>
        <v>7467</v>
      </c>
      <c r="M7471" s="388" t="str">
        <f>IF(_xlfn.IFNA(VLOOKUP(I7471,$AG$3:$AH$83,2,FALSE),"")='11.1'!$D$5,TXM!L7471,"")</f>
        <v/>
      </c>
      <c r="N7471" t="str">
        <f>IFERROR(SMALL($M$5:$M$9000,ROWS($M$5:M7471)),"")</f>
        <v/>
      </c>
      <c r="P7471" t="s">
        <v>1639</v>
      </c>
      <c r="S7471" s="388">
        <f>ROWS(R$5:R7471)</f>
        <v>7467</v>
      </c>
      <c r="T7471" s="388" t="str">
        <f>IF(_xlfn.IFNA(VLOOKUP(P7471,$AG$3:$AH$83,2,FALSE),"")='11.1'!$D$5,TXM!S7471,"")</f>
        <v/>
      </c>
      <c r="U7471" t="str">
        <f>IFERROR(SMALL($T$5:$T$9000,ROWS($T$5:T7471)),"")</f>
        <v/>
      </c>
    </row>
    <row r="7472" spans="1:21" ht="14.4" customHeight="1" x14ac:dyDescent="0.3">
      <c r="A7472" t="s">
        <v>1639</v>
      </c>
      <c r="D7472" s="388">
        <f>ROWS(C$5:C7472)</f>
        <v>7468</v>
      </c>
      <c r="E7472" s="388" t="str">
        <f>IF(_xlfn.IFNA(VLOOKUP(A7472,$AG$3:$AH$83,2,FALSE),"")='11.1'!$D$5,TXM!D7472,"")</f>
        <v/>
      </c>
      <c r="F7472" t="str">
        <f>IFERROR(SMALL($E$5:$E$9000,ROWS($E$5:E7472)),"")</f>
        <v/>
      </c>
      <c r="I7472" s="371" t="s">
        <v>698</v>
      </c>
      <c r="J7472" t="s">
        <v>1318</v>
      </c>
      <c r="K7472" s="372">
        <v>1707</v>
      </c>
      <c r="L7472" s="388">
        <f>ROWS(K$5:K7472)</f>
        <v>7468</v>
      </c>
      <c r="M7472" s="388" t="str">
        <f>IF(_xlfn.IFNA(VLOOKUP(I7472,$AG$3:$AH$83,2,FALSE),"")='11.1'!$D$5,TXM!L7472,"")</f>
        <v/>
      </c>
      <c r="N7472" t="str">
        <f>IFERROR(SMALL($M$5:$M$9000,ROWS($M$5:M7472)),"")</f>
        <v/>
      </c>
      <c r="P7472" t="s">
        <v>1639</v>
      </c>
      <c r="S7472" s="388">
        <f>ROWS(R$5:R7472)</f>
        <v>7468</v>
      </c>
      <c r="T7472" s="388" t="str">
        <f>IF(_xlfn.IFNA(VLOOKUP(P7472,$AG$3:$AH$83,2,FALSE),"")='11.1'!$D$5,TXM!S7472,"")</f>
        <v/>
      </c>
      <c r="U7472" t="str">
        <f>IFERROR(SMALL($T$5:$T$9000,ROWS($T$5:T7472)),"")</f>
        <v/>
      </c>
    </row>
    <row r="7473" spans="1:21" ht="14.4" customHeight="1" x14ac:dyDescent="0.3">
      <c r="A7473" t="s">
        <v>1639</v>
      </c>
      <c r="D7473" s="388">
        <f>ROWS(C$5:C7473)</f>
        <v>7469</v>
      </c>
      <c r="E7473" s="388" t="str">
        <f>IF(_xlfn.IFNA(VLOOKUP(A7473,$AG$3:$AH$83,2,FALSE),"")='11.1'!$D$5,TXM!D7473,"")</f>
        <v/>
      </c>
      <c r="F7473" t="str">
        <f>IFERROR(SMALL($E$5:$E$9000,ROWS($E$5:E7473)),"")</f>
        <v/>
      </c>
      <c r="I7473" s="371" t="s">
        <v>698</v>
      </c>
      <c r="J7473" t="s">
        <v>1441</v>
      </c>
      <c r="K7473" s="372">
        <v>1072</v>
      </c>
      <c r="L7473" s="388">
        <f>ROWS(K$5:K7473)</f>
        <v>7469</v>
      </c>
      <c r="M7473" s="388" t="str">
        <f>IF(_xlfn.IFNA(VLOOKUP(I7473,$AG$3:$AH$83,2,FALSE),"")='11.1'!$D$5,TXM!L7473,"")</f>
        <v/>
      </c>
      <c r="N7473" t="str">
        <f>IFERROR(SMALL($M$5:$M$9000,ROWS($M$5:M7473)),"")</f>
        <v/>
      </c>
      <c r="P7473" t="s">
        <v>1639</v>
      </c>
      <c r="S7473" s="388">
        <f>ROWS(R$5:R7473)</f>
        <v>7469</v>
      </c>
      <c r="T7473" s="388" t="str">
        <f>IF(_xlfn.IFNA(VLOOKUP(P7473,$AG$3:$AH$83,2,FALSE),"")='11.1'!$D$5,TXM!S7473,"")</f>
        <v/>
      </c>
      <c r="U7473" t="str">
        <f>IFERROR(SMALL($T$5:$T$9000,ROWS($T$5:T7473)),"")</f>
        <v/>
      </c>
    </row>
    <row r="7474" spans="1:21" ht="14.4" customHeight="1" x14ac:dyDescent="0.3">
      <c r="A7474" t="s">
        <v>1639</v>
      </c>
      <c r="D7474" s="388">
        <f>ROWS(C$5:C7474)</f>
        <v>7470</v>
      </c>
      <c r="E7474" s="388" t="str">
        <f>IF(_xlfn.IFNA(VLOOKUP(A7474,$AG$3:$AH$83,2,FALSE),"")='11.1'!$D$5,TXM!D7474,"")</f>
        <v/>
      </c>
      <c r="F7474" t="str">
        <f>IFERROR(SMALL($E$5:$E$9000,ROWS($E$5:E7474)),"")</f>
        <v/>
      </c>
      <c r="I7474" s="371" t="s">
        <v>698</v>
      </c>
      <c r="J7474" t="s">
        <v>102</v>
      </c>
      <c r="K7474" s="372">
        <v>786</v>
      </c>
      <c r="L7474" s="388">
        <f>ROWS(K$5:K7474)</f>
        <v>7470</v>
      </c>
      <c r="M7474" s="388" t="str">
        <f>IF(_xlfn.IFNA(VLOOKUP(I7474,$AG$3:$AH$83,2,FALSE),"")='11.1'!$D$5,TXM!L7474,"")</f>
        <v/>
      </c>
      <c r="N7474" t="str">
        <f>IFERROR(SMALL($M$5:$M$9000,ROWS($M$5:M7474)),"")</f>
        <v/>
      </c>
      <c r="P7474" t="s">
        <v>1639</v>
      </c>
      <c r="S7474" s="388">
        <f>ROWS(R$5:R7474)</f>
        <v>7470</v>
      </c>
      <c r="T7474" s="388" t="str">
        <f>IF(_xlfn.IFNA(VLOOKUP(P7474,$AG$3:$AH$83,2,FALSE),"")='11.1'!$D$5,TXM!S7474,"")</f>
        <v/>
      </c>
      <c r="U7474" t="str">
        <f>IFERROR(SMALL($T$5:$T$9000,ROWS($T$5:T7474)),"")</f>
        <v/>
      </c>
    </row>
    <row r="7475" spans="1:21" ht="14.4" customHeight="1" x14ac:dyDescent="0.3">
      <c r="A7475" t="s">
        <v>1639</v>
      </c>
      <c r="D7475" s="388">
        <f>ROWS(C$5:C7475)</f>
        <v>7471</v>
      </c>
      <c r="E7475" s="388" t="str">
        <f>IF(_xlfn.IFNA(VLOOKUP(A7475,$AG$3:$AH$83,2,FALSE),"")='11.1'!$D$5,TXM!D7475,"")</f>
        <v/>
      </c>
      <c r="F7475" t="str">
        <f>IFERROR(SMALL($E$5:$E$9000,ROWS($E$5:E7475)),"")</f>
        <v/>
      </c>
      <c r="I7475" s="371" t="s">
        <v>698</v>
      </c>
      <c r="J7475" t="s">
        <v>867</v>
      </c>
      <c r="K7475" s="372">
        <v>703</v>
      </c>
      <c r="L7475" s="388">
        <f>ROWS(K$5:K7475)</f>
        <v>7471</v>
      </c>
      <c r="M7475" s="388" t="str">
        <f>IF(_xlfn.IFNA(VLOOKUP(I7475,$AG$3:$AH$83,2,FALSE),"")='11.1'!$D$5,TXM!L7475,"")</f>
        <v/>
      </c>
      <c r="N7475" t="str">
        <f>IFERROR(SMALL($M$5:$M$9000,ROWS($M$5:M7475)),"")</f>
        <v/>
      </c>
      <c r="P7475" t="s">
        <v>1639</v>
      </c>
      <c r="S7475" s="388">
        <f>ROWS(R$5:R7475)</f>
        <v>7471</v>
      </c>
      <c r="T7475" s="388" t="str">
        <f>IF(_xlfn.IFNA(VLOOKUP(P7475,$AG$3:$AH$83,2,FALSE),"")='11.1'!$D$5,TXM!S7475,"")</f>
        <v/>
      </c>
      <c r="U7475" t="str">
        <f>IFERROR(SMALL($T$5:$T$9000,ROWS($T$5:T7475)),"")</f>
        <v/>
      </c>
    </row>
    <row r="7476" spans="1:21" ht="14.4" customHeight="1" x14ac:dyDescent="0.3">
      <c r="A7476" t="s">
        <v>1639</v>
      </c>
      <c r="D7476" s="388">
        <f>ROWS(C$5:C7476)</f>
        <v>7472</v>
      </c>
      <c r="E7476" s="388" t="str">
        <f>IF(_xlfn.IFNA(VLOOKUP(A7476,$AG$3:$AH$83,2,FALSE),"")='11.1'!$D$5,TXM!D7476,"")</f>
        <v/>
      </c>
      <c r="F7476" t="str">
        <f>IFERROR(SMALL($E$5:$E$9000,ROWS($E$5:E7476)),"")</f>
        <v/>
      </c>
      <c r="I7476" s="371" t="s">
        <v>698</v>
      </c>
      <c r="J7476" t="s">
        <v>1285</v>
      </c>
      <c r="K7476" s="372">
        <v>147</v>
      </c>
      <c r="L7476" s="388">
        <f>ROWS(K$5:K7476)</f>
        <v>7472</v>
      </c>
      <c r="M7476" s="388" t="str">
        <f>IF(_xlfn.IFNA(VLOOKUP(I7476,$AG$3:$AH$83,2,FALSE),"")='11.1'!$D$5,TXM!L7476,"")</f>
        <v/>
      </c>
      <c r="N7476" t="str">
        <f>IFERROR(SMALL($M$5:$M$9000,ROWS($M$5:M7476)),"")</f>
        <v/>
      </c>
      <c r="P7476" t="s">
        <v>1639</v>
      </c>
      <c r="S7476" s="388">
        <f>ROWS(R$5:R7476)</f>
        <v>7472</v>
      </c>
      <c r="T7476" s="388" t="str">
        <f>IF(_xlfn.IFNA(VLOOKUP(P7476,$AG$3:$AH$83,2,FALSE),"")='11.1'!$D$5,TXM!S7476,"")</f>
        <v/>
      </c>
      <c r="U7476" t="str">
        <f>IFERROR(SMALL($T$5:$T$9000,ROWS($T$5:T7476)),"")</f>
        <v/>
      </c>
    </row>
    <row r="7477" spans="1:21" ht="14.4" customHeight="1" x14ac:dyDescent="0.3">
      <c r="A7477" t="s">
        <v>1639</v>
      </c>
      <c r="D7477" s="388">
        <f>ROWS(C$5:C7477)</f>
        <v>7473</v>
      </c>
      <c r="E7477" s="388" t="str">
        <f>IF(_xlfn.IFNA(VLOOKUP(A7477,$AG$3:$AH$83,2,FALSE),"")='11.1'!$D$5,TXM!D7477,"")</f>
        <v/>
      </c>
      <c r="F7477" t="str">
        <f>IFERROR(SMALL($E$5:$E$9000,ROWS($E$5:E7477)),"")</f>
        <v/>
      </c>
      <c r="I7477" s="371" t="s">
        <v>710</v>
      </c>
      <c r="J7477" t="s">
        <v>865</v>
      </c>
      <c r="K7477" s="372">
        <v>375141</v>
      </c>
      <c r="L7477" s="388">
        <f>ROWS(K$5:K7477)</f>
        <v>7473</v>
      </c>
      <c r="M7477" s="388" t="str">
        <f>IF(_xlfn.IFNA(VLOOKUP(I7477,$AG$3:$AH$83,2,FALSE),"")='11.1'!$D$5,TXM!L7477,"")</f>
        <v/>
      </c>
      <c r="N7477" t="str">
        <f>IFERROR(SMALL($M$5:$M$9000,ROWS($M$5:M7477)),"")</f>
        <v/>
      </c>
      <c r="P7477" t="s">
        <v>1639</v>
      </c>
      <c r="S7477" s="388">
        <f>ROWS(R$5:R7477)</f>
        <v>7473</v>
      </c>
      <c r="T7477" s="388" t="str">
        <f>IF(_xlfn.IFNA(VLOOKUP(P7477,$AG$3:$AH$83,2,FALSE),"")='11.1'!$D$5,TXM!S7477,"")</f>
        <v/>
      </c>
      <c r="U7477" t="str">
        <f>IFERROR(SMALL($T$5:$T$9000,ROWS($T$5:T7477)),"")</f>
        <v/>
      </c>
    </row>
    <row r="7478" spans="1:21" ht="14.4" customHeight="1" x14ac:dyDescent="0.3">
      <c r="A7478" t="s">
        <v>1639</v>
      </c>
      <c r="D7478" s="388">
        <f>ROWS(C$5:C7478)</f>
        <v>7474</v>
      </c>
      <c r="E7478" s="388" t="str">
        <f>IF(_xlfn.IFNA(VLOOKUP(A7478,$AG$3:$AH$83,2,FALSE),"")='11.1'!$D$5,TXM!D7478,"")</f>
        <v/>
      </c>
      <c r="F7478" t="str">
        <f>IFERROR(SMALL($E$5:$E$9000,ROWS($E$5:E7478)),"")</f>
        <v/>
      </c>
      <c r="I7478" s="371" t="s">
        <v>710</v>
      </c>
      <c r="J7478" t="s">
        <v>821</v>
      </c>
      <c r="K7478" s="372">
        <v>183155</v>
      </c>
      <c r="L7478" s="388">
        <f>ROWS(K$5:K7478)</f>
        <v>7474</v>
      </c>
      <c r="M7478" s="388" t="str">
        <f>IF(_xlfn.IFNA(VLOOKUP(I7478,$AG$3:$AH$83,2,FALSE),"")='11.1'!$D$5,TXM!L7478,"")</f>
        <v/>
      </c>
      <c r="N7478" t="str">
        <f>IFERROR(SMALL($M$5:$M$9000,ROWS($M$5:M7478)),"")</f>
        <v/>
      </c>
      <c r="P7478" t="s">
        <v>1639</v>
      </c>
      <c r="S7478" s="388">
        <f>ROWS(R$5:R7478)</f>
        <v>7474</v>
      </c>
      <c r="T7478" s="388" t="str">
        <f>IF(_xlfn.IFNA(VLOOKUP(P7478,$AG$3:$AH$83,2,FALSE),"")='11.1'!$D$5,TXM!S7478,"")</f>
        <v/>
      </c>
      <c r="U7478" t="str">
        <f>IFERROR(SMALL($T$5:$T$9000,ROWS($T$5:T7478)),"")</f>
        <v/>
      </c>
    </row>
    <row r="7479" spans="1:21" ht="14.4" customHeight="1" x14ac:dyDescent="0.3">
      <c r="A7479" t="s">
        <v>1639</v>
      </c>
      <c r="D7479" s="388">
        <f>ROWS(C$5:C7479)</f>
        <v>7475</v>
      </c>
      <c r="E7479" s="388" t="str">
        <f>IF(_xlfn.IFNA(VLOOKUP(A7479,$AG$3:$AH$83,2,FALSE),"")='11.1'!$D$5,TXM!D7479,"")</f>
        <v/>
      </c>
      <c r="F7479" t="str">
        <f>IFERROR(SMALL($E$5:$E$9000,ROWS($E$5:E7479)),"")</f>
        <v/>
      </c>
      <c r="I7479" s="371" t="s">
        <v>710</v>
      </c>
      <c r="J7479" t="s">
        <v>823</v>
      </c>
      <c r="K7479" s="372">
        <v>86312</v>
      </c>
      <c r="L7479" s="388">
        <f>ROWS(K$5:K7479)</f>
        <v>7475</v>
      </c>
      <c r="M7479" s="388" t="str">
        <f>IF(_xlfn.IFNA(VLOOKUP(I7479,$AG$3:$AH$83,2,FALSE),"")='11.1'!$D$5,TXM!L7479,"")</f>
        <v/>
      </c>
      <c r="N7479" t="str">
        <f>IFERROR(SMALL($M$5:$M$9000,ROWS($M$5:M7479)),"")</f>
        <v/>
      </c>
      <c r="P7479" t="s">
        <v>1639</v>
      </c>
      <c r="S7479" s="388">
        <f>ROWS(R$5:R7479)</f>
        <v>7475</v>
      </c>
      <c r="T7479" s="388" t="str">
        <f>IF(_xlfn.IFNA(VLOOKUP(P7479,$AG$3:$AH$83,2,FALSE),"")='11.1'!$D$5,TXM!S7479,"")</f>
        <v/>
      </c>
      <c r="U7479" t="str">
        <f>IFERROR(SMALL($T$5:$T$9000,ROWS($T$5:T7479)),"")</f>
        <v/>
      </c>
    </row>
    <row r="7480" spans="1:21" ht="14.4" customHeight="1" x14ac:dyDescent="0.3">
      <c r="A7480" t="s">
        <v>1639</v>
      </c>
      <c r="D7480" s="388">
        <f>ROWS(C$5:C7480)</f>
        <v>7476</v>
      </c>
      <c r="E7480" s="388" t="str">
        <f>IF(_xlfn.IFNA(VLOOKUP(A7480,$AG$3:$AH$83,2,FALSE),"")='11.1'!$D$5,TXM!D7480,"")</f>
        <v/>
      </c>
      <c r="F7480" t="str">
        <f>IFERROR(SMALL($E$5:$E$9000,ROWS($E$5:E7480)),"")</f>
        <v/>
      </c>
      <c r="I7480" s="371" t="s">
        <v>710</v>
      </c>
      <c r="J7480" t="s">
        <v>843</v>
      </c>
      <c r="K7480" s="372">
        <v>49390</v>
      </c>
      <c r="L7480" s="388">
        <f>ROWS(K$5:K7480)</f>
        <v>7476</v>
      </c>
      <c r="M7480" s="388" t="str">
        <f>IF(_xlfn.IFNA(VLOOKUP(I7480,$AG$3:$AH$83,2,FALSE),"")='11.1'!$D$5,TXM!L7480,"")</f>
        <v/>
      </c>
      <c r="N7480" t="str">
        <f>IFERROR(SMALL($M$5:$M$9000,ROWS($M$5:M7480)),"")</f>
        <v/>
      </c>
      <c r="P7480" t="s">
        <v>1639</v>
      </c>
      <c r="S7480" s="388">
        <f>ROWS(R$5:R7480)</f>
        <v>7476</v>
      </c>
      <c r="T7480" s="388" t="str">
        <f>IF(_xlfn.IFNA(VLOOKUP(P7480,$AG$3:$AH$83,2,FALSE),"")='11.1'!$D$5,TXM!S7480,"")</f>
        <v/>
      </c>
      <c r="U7480" t="str">
        <f>IFERROR(SMALL($T$5:$T$9000,ROWS($T$5:T7480)),"")</f>
        <v/>
      </c>
    </row>
    <row r="7481" spans="1:21" ht="14.4" customHeight="1" x14ac:dyDescent="0.3">
      <c r="A7481" t="s">
        <v>1639</v>
      </c>
      <c r="D7481" s="388">
        <f>ROWS(C$5:C7481)</f>
        <v>7477</v>
      </c>
      <c r="E7481" s="388" t="str">
        <f>IF(_xlfn.IFNA(VLOOKUP(A7481,$AG$3:$AH$83,2,FALSE),"")='11.1'!$D$5,TXM!D7481,"")</f>
        <v/>
      </c>
      <c r="F7481" t="str">
        <f>IFERROR(SMALL($E$5:$E$9000,ROWS($E$5:E7481)),"")</f>
        <v/>
      </c>
      <c r="I7481" s="371" t="s">
        <v>710</v>
      </c>
      <c r="J7481" t="s">
        <v>861</v>
      </c>
      <c r="K7481" s="372">
        <v>41102</v>
      </c>
      <c r="L7481" s="388">
        <f>ROWS(K$5:K7481)</f>
        <v>7477</v>
      </c>
      <c r="M7481" s="388" t="str">
        <f>IF(_xlfn.IFNA(VLOOKUP(I7481,$AG$3:$AH$83,2,FALSE),"")='11.1'!$D$5,TXM!L7481,"")</f>
        <v/>
      </c>
      <c r="N7481" t="str">
        <f>IFERROR(SMALL($M$5:$M$9000,ROWS($M$5:M7481)),"")</f>
        <v/>
      </c>
      <c r="P7481" t="s">
        <v>1639</v>
      </c>
      <c r="S7481" s="388">
        <f>ROWS(R$5:R7481)</f>
        <v>7477</v>
      </c>
      <c r="T7481" s="388" t="str">
        <f>IF(_xlfn.IFNA(VLOOKUP(P7481,$AG$3:$AH$83,2,FALSE),"")='11.1'!$D$5,TXM!S7481,"")</f>
        <v/>
      </c>
      <c r="U7481" t="str">
        <f>IFERROR(SMALL($T$5:$T$9000,ROWS($T$5:T7481)),"")</f>
        <v/>
      </c>
    </row>
    <row r="7482" spans="1:21" ht="14.4" customHeight="1" x14ac:dyDescent="0.3">
      <c r="A7482" t="s">
        <v>1639</v>
      </c>
      <c r="D7482" s="388">
        <f>ROWS(C$5:C7482)</f>
        <v>7478</v>
      </c>
      <c r="E7482" s="388" t="str">
        <f>IF(_xlfn.IFNA(VLOOKUP(A7482,$AG$3:$AH$83,2,FALSE),"")='11.1'!$D$5,TXM!D7482,"")</f>
        <v/>
      </c>
      <c r="F7482" t="str">
        <f>IFERROR(SMALL($E$5:$E$9000,ROWS($E$5:E7482)),"")</f>
        <v/>
      </c>
      <c r="I7482" s="371" t="s">
        <v>710</v>
      </c>
      <c r="J7482" t="s">
        <v>849</v>
      </c>
      <c r="K7482" s="372">
        <v>39646</v>
      </c>
      <c r="L7482" s="388">
        <f>ROWS(K$5:K7482)</f>
        <v>7478</v>
      </c>
      <c r="M7482" s="388" t="str">
        <f>IF(_xlfn.IFNA(VLOOKUP(I7482,$AG$3:$AH$83,2,FALSE),"")='11.1'!$D$5,TXM!L7482,"")</f>
        <v/>
      </c>
      <c r="N7482" t="str">
        <f>IFERROR(SMALL($M$5:$M$9000,ROWS($M$5:M7482)),"")</f>
        <v/>
      </c>
      <c r="P7482" t="s">
        <v>1639</v>
      </c>
      <c r="S7482" s="388">
        <f>ROWS(R$5:R7482)</f>
        <v>7478</v>
      </c>
      <c r="T7482" s="388" t="str">
        <f>IF(_xlfn.IFNA(VLOOKUP(P7482,$AG$3:$AH$83,2,FALSE),"")='11.1'!$D$5,TXM!S7482,"")</f>
        <v/>
      </c>
      <c r="U7482" t="str">
        <f>IFERROR(SMALL($T$5:$T$9000,ROWS($T$5:T7482)),"")</f>
        <v/>
      </c>
    </row>
    <row r="7483" spans="1:21" ht="14.4" customHeight="1" x14ac:dyDescent="0.3">
      <c r="A7483" t="s">
        <v>1639</v>
      </c>
      <c r="D7483" s="388">
        <f>ROWS(C$5:C7483)</f>
        <v>7479</v>
      </c>
      <c r="E7483" s="388" t="str">
        <f>IF(_xlfn.IFNA(VLOOKUP(A7483,$AG$3:$AH$83,2,FALSE),"")='11.1'!$D$5,TXM!D7483,"")</f>
        <v/>
      </c>
      <c r="F7483" t="str">
        <f>IFERROR(SMALL($E$5:$E$9000,ROWS($E$5:E7483)),"")</f>
        <v/>
      </c>
      <c r="I7483" s="371" t="s">
        <v>710</v>
      </c>
      <c r="J7483" t="s">
        <v>1000</v>
      </c>
      <c r="K7483" s="372">
        <v>37731</v>
      </c>
      <c r="L7483" s="388">
        <f>ROWS(K$5:K7483)</f>
        <v>7479</v>
      </c>
      <c r="M7483" s="388" t="str">
        <f>IF(_xlfn.IFNA(VLOOKUP(I7483,$AG$3:$AH$83,2,FALSE),"")='11.1'!$D$5,TXM!L7483,"")</f>
        <v/>
      </c>
      <c r="N7483" t="str">
        <f>IFERROR(SMALL($M$5:$M$9000,ROWS($M$5:M7483)),"")</f>
        <v/>
      </c>
      <c r="P7483" t="s">
        <v>1639</v>
      </c>
      <c r="S7483" s="388">
        <f>ROWS(R$5:R7483)</f>
        <v>7479</v>
      </c>
      <c r="T7483" s="388" t="str">
        <f>IF(_xlfn.IFNA(VLOOKUP(P7483,$AG$3:$AH$83,2,FALSE),"")='11.1'!$D$5,TXM!S7483,"")</f>
        <v/>
      </c>
      <c r="U7483" t="str">
        <f>IFERROR(SMALL($T$5:$T$9000,ROWS($T$5:T7483)),"")</f>
        <v/>
      </c>
    </row>
    <row r="7484" spans="1:21" ht="14.4" customHeight="1" x14ac:dyDescent="0.3">
      <c r="A7484" t="s">
        <v>1639</v>
      </c>
      <c r="D7484" s="388">
        <f>ROWS(C$5:C7484)</f>
        <v>7480</v>
      </c>
      <c r="E7484" s="388" t="str">
        <f>IF(_xlfn.IFNA(VLOOKUP(A7484,$AG$3:$AH$83,2,FALSE),"")='11.1'!$D$5,TXM!D7484,"")</f>
        <v/>
      </c>
      <c r="F7484" t="str">
        <f>IFERROR(SMALL($E$5:$E$9000,ROWS($E$5:E7484)),"")</f>
        <v/>
      </c>
      <c r="I7484" s="371" t="s">
        <v>710</v>
      </c>
      <c r="J7484" t="s">
        <v>171</v>
      </c>
      <c r="K7484" s="372">
        <v>28791</v>
      </c>
      <c r="L7484" s="388">
        <f>ROWS(K$5:K7484)</f>
        <v>7480</v>
      </c>
      <c r="M7484" s="388" t="str">
        <f>IF(_xlfn.IFNA(VLOOKUP(I7484,$AG$3:$AH$83,2,FALSE),"")='11.1'!$D$5,TXM!L7484,"")</f>
        <v/>
      </c>
      <c r="N7484" t="str">
        <f>IFERROR(SMALL($M$5:$M$9000,ROWS($M$5:M7484)),"")</f>
        <v/>
      </c>
      <c r="P7484" t="s">
        <v>1639</v>
      </c>
      <c r="S7484" s="388">
        <f>ROWS(R$5:R7484)</f>
        <v>7480</v>
      </c>
      <c r="T7484" s="388" t="str">
        <f>IF(_xlfn.IFNA(VLOOKUP(P7484,$AG$3:$AH$83,2,FALSE),"")='11.1'!$D$5,TXM!S7484,"")</f>
        <v/>
      </c>
      <c r="U7484" t="str">
        <f>IFERROR(SMALL($T$5:$T$9000,ROWS($T$5:T7484)),"")</f>
        <v/>
      </c>
    </row>
    <row r="7485" spans="1:21" ht="14.4" customHeight="1" x14ac:dyDescent="0.3">
      <c r="A7485" t="s">
        <v>1639</v>
      </c>
      <c r="D7485" s="388">
        <f>ROWS(C$5:C7485)</f>
        <v>7481</v>
      </c>
      <c r="E7485" s="388" t="str">
        <f>IF(_xlfn.IFNA(VLOOKUP(A7485,$AG$3:$AH$83,2,FALSE),"")='11.1'!$D$5,TXM!D7485,"")</f>
        <v/>
      </c>
      <c r="F7485" t="str">
        <f>IFERROR(SMALL($E$5:$E$9000,ROWS($E$5:E7485)),"")</f>
        <v/>
      </c>
      <c r="I7485" s="371" t="s">
        <v>710</v>
      </c>
      <c r="J7485" t="s">
        <v>1500</v>
      </c>
      <c r="K7485" s="372">
        <v>21989</v>
      </c>
      <c r="L7485" s="388">
        <f>ROWS(K$5:K7485)</f>
        <v>7481</v>
      </c>
      <c r="M7485" s="388" t="str">
        <f>IF(_xlfn.IFNA(VLOOKUP(I7485,$AG$3:$AH$83,2,FALSE),"")='11.1'!$D$5,TXM!L7485,"")</f>
        <v/>
      </c>
      <c r="N7485" t="str">
        <f>IFERROR(SMALL($M$5:$M$9000,ROWS($M$5:M7485)),"")</f>
        <v/>
      </c>
      <c r="P7485" t="s">
        <v>1639</v>
      </c>
      <c r="S7485" s="388">
        <f>ROWS(R$5:R7485)</f>
        <v>7481</v>
      </c>
      <c r="T7485" s="388" t="str">
        <f>IF(_xlfn.IFNA(VLOOKUP(P7485,$AG$3:$AH$83,2,FALSE),"")='11.1'!$D$5,TXM!S7485,"")</f>
        <v/>
      </c>
      <c r="U7485" t="str">
        <f>IFERROR(SMALL($T$5:$T$9000,ROWS($T$5:T7485)),"")</f>
        <v/>
      </c>
    </row>
    <row r="7486" spans="1:21" ht="14.4" customHeight="1" x14ac:dyDescent="0.3">
      <c r="A7486" t="s">
        <v>1639</v>
      </c>
      <c r="D7486" s="388">
        <f>ROWS(C$5:C7486)</f>
        <v>7482</v>
      </c>
      <c r="E7486" s="388" t="str">
        <f>IF(_xlfn.IFNA(VLOOKUP(A7486,$AG$3:$AH$83,2,FALSE),"")='11.1'!$D$5,TXM!D7486,"")</f>
        <v/>
      </c>
      <c r="F7486" t="str">
        <f>IFERROR(SMALL($E$5:$E$9000,ROWS($E$5:E7486)),"")</f>
        <v/>
      </c>
      <c r="I7486" s="371" t="s">
        <v>710</v>
      </c>
      <c r="J7486" t="s">
        <v>1434</v>
      </c>
      <c r="K7486" s="372">
        <v>19898</v>
      </c>
      <c r="L7486" s="388">
        <f>ROWS(K$5:K7486)</f>
        <v>7482</v>
      </c>
      <c r="M7486" s="388" t="str">
        <f>IF(_xlfn.IFNA(VLOOKUP(I7486,$AG$3:$AH$83,2,FALSE),"")='11.1'!$D$5,TXM!L7486,"")</f>
        <v/>
      </c>
      <c r="N7486" t="str">
        <f>IFERROR(SMALL($M$5:$M$9000,ROWS($M$5:M7486)),"")</f>
        <v/>
      </c>
      <c r="P7486" t="s">
        <v>1639</v>
      </c>
      <c r="S7486" s="388">
        <f>ROWS(R$5:R7486)</f>
        <v>7482</v>
      </c>
      <c r="T7486" s="388" t="str">
        <f>IF(_xlfn.IFNA(VLOOKUP(P7486,$AG$3:$AH$83,2,FALSE),"")='11.1'!$D$5,TXM!S7486,"")</f>
        <v/>
      </c>
      <c r="U7486" t="str">
        <f>IFERROR(SMALL($T$5:$T$9000,ROWS($T$5:T7486)),"")</f>
        <v/>
      </c>
    </row>
    <row r="7487" spans="1:21" ht="14.4" customHeight="1" x14ac:dyDescent="0.3">
      <c r="A7487" t="s">
        <v>1639</v>
      </c>
      <c r="D7487" s="388">
        <f>ROWS(C$5:C7487)</f>
        <v>7483</v>
      </c>
      <c r="E7487" s="388" t="str">
        <f>IF(_xlfn.IFNA(VLOOKUP(A7487,$AG$3:$AH$83,2,FALSE),"")='11.1'!$D$5,TXM!D7487,"")</f>
        <v/>
      </c>
      <c r="F7487" t="str">
        <f>IFERROR(SMALL($E$5:$E$9000,ROWS($E$5:E7487)),"")</f>
        <v/>
      </c>
      <c r="I7487" s="371" t="s">
        <v>710</v>
      </c>
      <c r="J7487" t="s">
        <v>827</v>
      </c>
      <c r="K7487" s="372">
        <v>14153</v>
      </c>
      <c r="L7487" s="388">
        <f>ROWS(K$5:K7487)</f>
        <v>7483</v>
      </c>
      <c r="M7487" s="388" t="str">
        <f>IF(_xlfn.IFNA(VLOOKUP(I7487,$AG$3:$AH$83,2,FALSE),"")='11.1'!$D$5,TXM!L7487,"")</f>
        <v/>
      </c>
      <c r="N7487" t="str">
        <f>IFERROR(SMALL($M$5:$M$9000,ROWS($M$5:M7487)),"")</f>
        <v/>
      </c>
      <c r="P7487" t="s">
        <v>1639</v>
      </c>
      <c r="S7487" s="388">
        <f>ROWS(R$5:R7487)</f>
        <v>7483</v>
      </c>
      <c r="T7487" s="388" t="str">
        <f>IF(_xlfn.IFNA(VLOOKUP(P7487,$AG$3:$AH$83,2,FALSE),"")='11.1'!$D$5,TXM!S7487,"")</f>
        <v/>
      </c>
      <c r="U7487" t="str">
        <f>IFERROR(SMALL($T$5:$T$9000,ROWS($T$5:T7487)),"")</f>
        <v/>
      </c>
    </row>
    <row r="7488" spans="1:21" ht="14.4" customHeight="1" x14ac:dyDescent="0.3">
      <c r="A7488" t="s">
        <v>1639</v>
      </c>
      <c r="D7488" s="388">
        <f>ROWS(C$5:C7488)</f>
        <v>7484</v>
      </c>
      <c r="E7488" s="388" t="str">
        <f>IF(_xlfn.IFNA(VLOOKUP(A7488,$AG$3:$AH$83,2,FALSE),"")='11.1'!$D$5,TXM!D7488,"")</f>
        <v/>
      </c>
      <c r="F7488" t="str">
        <f>IFERROR(SMALL($E$5:$E$9000,ROWS($E$5:E7488)),"")</f>
        <v/>
      </c>
      <c r="I7488" s="371" t="s">
        <v>710</v>
      </c>
      <c r="J7488" t="s">
        <v>825</v>
      </c>
      <c r="K7488" s="372">
        <v>6642</v>
      </c>
      <c r="L7488" s="388">
        <f>ROWS(K$5:K7488)</f>
        <v>7484</v>
      </c>
      <c r="M7488" s="388" t="str">
        <f>IF(_xlfn.IFNA(VLOOKUP(I7488,$AG$3:$AH$83,2,FALSE),"")='11.1'!$D$5,TXM!L7488,"")</f>
        <v/>
      </c>
      <c r="N7488" t="str">
        <f>IFERROR(SMALL($M$5:$M$9000,ROWS($M$5:M7488)),"")</f>
        <v/>
      </c>
      <c r="P7488" t="s">
        <v>1639</v>
      </c>
      <c r="S7488" s="388">
        <f>ROWS(R$5:R7488)</f>
        <v>7484</v>
      </c>
      <c r="T7488" s="388" t="str">
        <f>IF(_xlfn.IFNA(VLOOKUP(P7488,$AG$3:$AH$83,2,FALSE),"")='11.1'!$D$5,TXM!S7488,"")</f>
        <v/>
      </c>
      <c r="U7488" t="str">
        <f>IFERROR(SMALL($T$5:$T$9000,ROWS($T$5:T7488)),"")</f>
        <v/>
      </c>
    </row>
    <row r="7489" spans="1:21" ht="14.4" customHeight="1" x14ac:dyDescent="0.3">
      <c r="A7489" t="s">
        <v>1639</v>
      </c>
      <c r="D7489" s="388">
        <f>ROWS(C$5:C7489)</f>
        <v>7485</v>
      </c>
      <c r="E7489" s="388" t="str">
        <f>IF(_xlfn.IFNA(VLOOKUP(A7489,$AG$3:$AH$83,2,FALSE),"")='11.1'!$D$5,TXM!D7489,"")</f>
        <v/>
      </c>
      <c r="F7489" t="str">
        <f>IFERROR(SMALL($E$5:$E$9000,ROWS($E$5:E7489)),"")</f>
        <v/>
      </c>
      <c r="I7489" s="371" t="s">
        <v>710</v>
      </c>
      <c r="J7489" t="s">
        <v>805</v>
      </c>
      <c r="K7489" s="372">
        <v>4241</v>
      </c>
      <c r="L7489" s="388">
        <f>ROWS(K$5:K7489)</f>
        <v>7485</v>
      </c>
      <c r="M7489" s="388" t="str">
        <f>IF(_xlfn.IFNA(VLOOKUP(I7489,$AG$3:$AH$83,2,FALSE),"")='11.1'!$D$5,TXM!L7489,"")</f>
        <v/>
      </c>
      <c r="N7489" t="str">
        <f>IFERROR(SMALL($M$5:$M$9000,ROWS($M$5:M7489)),"")</f>
        <v/>
      </c>
      <c r="P7489" t="s">
        <v>1639</v>
      </c>
      <c r="S7489" s="388">
        <f>ROWS(R$5:R7489)</f>
        <v>7485</v>
      </c>
      <c r="T7489" s="388" t="str">
        <f>IF(_xlfn.IFNA(VLOOKUP(P7489,$AG$3:$AH$83,2,FALSE),"")='11.1'!$D$5,TXM!S7489,"")</f>
        <v/>
      </c>
      <c r="U7489" t="str">
        <f>IFERROR(SMALL($T$5:$T$9000,ROWS($T$5:T7489)),"")</f>
        <v/>
      </c>
    </row>
    <row r="7490" spans="1:21" ht="14.4" customHeight="1" x14ac:dyDescent="0.3">
      <c r="A7490" t="s">
        <v>1639</v>
      </c>
      <c r="D7490" s="388">
        <f>ROWS(C$5:C7490)</f>
        <v>7486</v>
      </c>
      <c r="E7490" s="388" t="str">
        <f>IF(_xlfn.IFNA(VLOOKUP(A7490,$AG$3:$AH$83,2,FALSE),"")='11.1'!$D$5,TXM!D7490,"")</f>
        <v/>
      </c>
      <c r="F7490" t="str">
        <f>IFERROR(SMALL($E$5:$E$9000,ROWS($E$5:E7490)),"")</f>
        <v/>
      </c>
      <c r="I7490" s="371" t="s">
        <v>710</v>
      </c>
      <c r="J7490" t="s">
        <v>1285</v>
      </c>
      <c r="K7490" s="372">
        <v>3826</v>
      </c>
      <c r="L7490" s="388">
        <f>ROWS(K$5:K7490)</f>
        <v>7486</v>
      </c>
      <c r="M7490" s="388" t="str">
        <f>IF(_xlfn.IFNA(VLOOKUP(I7490,$AG$3:$AH$83,2,FALSE),"")='11.1'!$D$5,TXM!L7490,"")</f>
        <v/>
      </c>
      <c r="N7490" t="str">
        <f>IFERROR(SMALL($M$5:$M$9000,ROWS($M$5:M7490)),"")</f>
        <v/>
      </c>
      <c r="P7490" t="s">
        <v>1639</v>
      </c>
      <c r="S7490" s="388">
        <f>ROWS(R$5:R7490)</f>
        <v>7486</v>
      </c>
      <c r="T7490" s="388" t="str">
        <f>IF(_xlfn.IFNA(VLOOKUP(P7490,$AG$3:$AH$83,2,FALSE),"")='11.1'!$D$5,TXM!S7490,"")</f>
        <v/>
      </c>
      <c r="U7490" t="str">
        <f>IFERROR(SMALL($T$5:$T$9000,ROWS($T$5:T7490)),"")</f>
        <v/>
      </c>
    </row>
    <row r="7491" spans="1:21" ht="14.4" customHeight="1" x14ac:dyDescent="0.3">
      <c r="A7491" t="s">
        <v>1639</v>
      </c>
      <c r="D7491" s="388">
        <f>ROWS(C$5:C7491)</f>
        <v>7487</v>
      </c>
      <c r="E7491" s="388" t="str">
        <f>IF(_xlfn.IFNA(VLOOKUP(A7491,$AG$3:$AH$83,2,FALSE),"")='11.1'!$D$5,TXM!D7491,"")</f>
        <v/>
      </c>
      <c r="F7491" t="str">
        <f>IFERROR(SMALL($E$5:$E$9000,ROWS($E$5:E7491)),"")</f>
        <v/>
      </c>
      <c r="I7491" s="371" t="s">
        <v>710</v>
      </c>
      <c r="J7491" t="s">
        <v>829</v>
      </c>
      <c r="K7491" s="372">
        <v>3747</v>
      </c>
      <c r="L7491" s="388">
        <f>ROWS(K$5:K7491)</f>
        <v>7487</v>
      </c>
      <c r="M7491" s="388" t="str">
        <f>IF(_xlfn.IFNA(VLOOKUP(I7491,$AG$3:$AH$83,2,FALSE),"")='11.1'!$D$5,TXM!L7491,"")</f>
        <v/>
      </c>
      <c r="N7491" t="str">
        <f>IFERROR(SMALL($M$5:$M$9000,ROWS($M$5:M7491)),"")</f>
        <v/>
      </c>
      <c r="P7491" t="s">
        <v>1639</v>
      </c>
      <c r="S7491" s="388">
        <f>ROWS(R$5:R7491)</f>
        <v>7487</v>
      </c>
      <c r="T7491" s="388" t="str">
        <f>IF(_xlfn.IFNA(VLOOKUP(P7491,$AG$3:$AH$83,2,FALSE),"")='11.1'!$D$5,TXM!S7491,"")</f>
        <v/>
      </c>
      <c r="U7491" t="str">
        <f>IFERROR(SMALL($T$5:$T$9000,ROWS($T$5:T7491)),"")</f>
        <v/>
      </c>
    </row>
    <row r="7492" spans="1:21" ht="14.4" customHeight="1" x14ac:dyDescent="0.3">
      <c r="A7492" t="s">
        <v>1639</v>
      </c>
      <c r="D7492" s="388">
        <f>ROWS(C$5:C7492)</f>
        <v>7488</v>
      </c>
      <c r="E7492" s="388" t="str">
        <f>IF(_xlfn.IFNA(VLOOKUP(A7492,$AG$3:$AH$83,2,FALSE),"")='11.1'!$D$5,TXM!D7492,"")</f>
        <v/>
      </c>
      <c r="F7492" t="str">
        <f>IFERROR(SMALL($E$5:$E$9000,ROWS($E$5:E7492)),"")</f>
        <v/>
      </c>
      <c r="I7492" s="371" t="s">
        <v>710</v>
      </c>
      <c r="J7492" t="s">
        <v>799</v>
      </c>
      <c r="K7492" s="372">
        <v>3585</v>
      </c>
      <c r="L7492" s="388">
        <f>ROWS(K$5:K7492)</f>
        <v>7488</v>
      </c>
      <c r="M7492" s="388" t="str">
        <f>IF(_xlfn.IFNA(VLOOKUP(I7492,$AG$3:$AH$83,2,FALSE),"")='11.1'!$D$5,TXM!L7492,"")</f>
        <v/>
      </c>
      <c r="N7492" t="str">
        <f>IFERROR(SMALL($M$5:$M$9000,ROWS($M$5:M7492)),"")</f>
        <v/>
      </c>
      <c r="P7492" t="s">
        <v>1639</v>
      </c>
      <c r="S7492" s="388">
        <f>ROWS(R$5:R7492)</f>
        <v>7488</v>
      </c>
      <c r="T7492" s="388" t="str">
        <f>IF(_xlfn.IFNA(VLOOKUP(P7492,$AG$3:$AH$83,2,FALSE),"")='11.1'!$D$5,TXM!S7492,"")</f>
        <v/>
      </c>
      <c r="U7492" t="str">
        <f>IFERROR(SMALL($T$5:$T$9000,ROWS($T$5:T7492)),"")</f>
        <v/>
      </c>
    </row>
    <row r="7493" spans="1:21" ht="14.4" customHeight="1" x14ac:dyDescent="0.3">
      <c r="A7493" t="s">
        <v>1639</v>
      </c>
      <c r="D7493" s="388">
        <f>ROWS(C$5:C7493)</f>
        <v>7489</v>
      </c>
      <c r="E7493" s="388" t="str">
        <f>IF(_xlfn.IFNA(VLOOKUP(A7493,$AG$3:$AH$83,2,FALSE),"")='11.1'!$D$5,TXM!D7493,"")</f>
        <v/>
      </c>
      <c r="F7493" t="str">
        <f>IFERROR(SMALL($E$5:$E$9000,ROWS($E$5:E7493)),"")</f>
        <v/>
      </c>
      <c r="I7493" s="371" t="s">
        <v>710</v>
      </c>
      <c r="J7493" t="s">
        <v>1318</v>
      </c>
      <c r="K7493" s="372">
        <v>2302</v>
      </c>
      <c r="L7493" s="388">
        <f>ROWS(K$5:K7493)</f>
        <v>7489</v>
      </c>
      <c r="M7493" s="388" t="str">
        <f>IF(_xlfn.IFNA(VLOOKUP(I7493,$AG$3:$AH$83,2,FALSE),"")='11.1'!$D$5,TXM!L7493,"")</f>
        <v/>
      </c>
      <c r="N7493" t="str">
        <f>IFERROR(SMALL($M$5:$M$9000,ROWS($M$5:M7493)),"")</f>
        <v/>
      </c>
      <c r="P7493" t="s">
        <v>1639</v>
      </c>
      <c r="S7493" s="388">
        <f>ROWS(R$5:R7493)</f>
        <v>7489</v>
      </c>
      <c r="T7493" s="388" t="str">
        <f>IF(_xlfn.IFNA(VLOOKUP(P7493,$AG$3:$AH$83,2,FALSE),"")='11.1'!$D$5,TXM!S7493,"")</f>
        <v/>
      </c>
      <c r="U7493" t="str">
        <f>IFERROR(SMALL($T$5:$T$9000,ROWS($T$5:T7493)),"")</f>
        <v/>
      </c>
    </row>
    <row r="7494" spans="1:21" ht="14.4" customHeight="1" x14ac:dyDescent="0.3">
      <c r="A7494" t="s">
        <v>1639</v>
      </c>
      <c r="D7494" s="388">
        <f>ROWS(C$5:C7494)</f>
        <v>7490</v>
      </c>
      <c r="E7494" s="388" t="str">
        <f>IF(_xlfn.IFNA(VLOOKUP(A7494,$AG$3:$AH$83,2,FALSE),"")='11.1'!$D$5,TXM!D7494,"")</f>
        <v/>
      </c>
      <c r="F7494" t="str">
        <f>IFERROR(SMALL($E$5:$E$9000,ROWS($E$5:E7494)),"")</f>
        <v/>
      </c>
      <c r="I7494" s="371" t="s">
        <v>710</v>
      </c>
      <c r="J7494" t="s">
        <v>1240</v>
      </c>
      <c r="K7494" s="372">
        <v>2256</v>
      </c>
      <c r="L7494" s="388">
        <f>ROWS(K$5:K7494)</f>
        <v>7490</v>
      </c>
      <c r="M7494" s="388" t="str">
        <f>IF(_xlfn.IFNA(VLOOKUP(I7494,$AG$3:$AH$83,2,FALSE),"")='11.1'!$D$5,TXM!L7494,"")</f>
        <v/>
      </c>
      <c r="N7494" t="str">
        <f>IFERROR(SMALL($M$5:$M$9000,ROWS($M$5:M7494)),"")</f>
        <v/>
      </c>
      <c r="P7494" t="s">
        <v>1639</v>
      </c>
      <c r="S7494" s="388">
        <f>ROWS(R$5:R7494)</f>
        <v>7490</v>
      </c>
      <c r="T7494" s="388" t="str">
        <f>IF(_xlfn.IFNA(VLOOKUP(P7494,$AG$3:$AH$83,2,FALSE),"")='11.1'!$D$5,TXM!S7494,"")</f>
        <v/>
      </c>
      <c r="U7494" t="str">
        <f>IFERROR(SMALL($T$5:$T$9000,ROWS($T$5:T7494)),"")</f>
        <v/>
      </c>
    </row>
    <row r="7495" spans="1:21" ht="14.4" customHeight="1" x14ac:dyDescent="0.3">
      <c r="A7495" t="s">
        <v>1639</v>
      </c>
      <c r="D7495" s="388">
        <f>ROWS(C$5:C7495)</f>
        <v>7491</v>
      </c>
      <c r="E7495" s="388" t="str">
        <f>IF(_xlfn.IFNA(VLOOKUP(A7495,$AG$3:$AH$83,2,FALSE),"")='11.1'!$D$5,TXM!D7495,"")</f>
        <v/>
      </c>
      <c r="F7495" t="str">
        <f>IFERROR(SMALL($E$5:$E$9000,ROWS($E$5:E7495)),"")</f>
        <v/>
      </c>
      <c r="I7495" s="371" t="s">
        <v>710</v>
      </c>
      <c r="J7495" t="s">
        <v>809</v>
      </c>
      <c r="K7495" s="372">
        <v>1723</v>
      </c>
      <c r="L7495" s="388">
        <f>ROWS(K$5:K7495)</f>
        <v>7491</v>
      </c>
      <c r="M7495" s="388" t="str">
        <f>IF(_xlfn.IFNA(VLOOKUP(I7495,$AG$3:$AH$83,2,FALSE),"")='11.1'!$D$5,TXM!L7495,"")</f>
        <v/>
      </c>
      <c r="N7495" t="str">
        <f>IFERROR(SMALL($M$5:$M$9000,ROWS($M$5:M7495)),"")</f>
        <v/>
      </c>
      <c r="P7495" t="s">
        <v>1639</v>
      </c>
      <c r="S7495" s="388">
        <f>ROWS(R$5:R7495)</f>
        <v>7491</v>
      </c>
      <c r="T7495" s="388" t="str">
        <f>IF(_xlfn.IFNA(VLOOKUP(P7495,$AG$3:$AH$83,2,FALSE),"")='11.1'!$D$5,TXM!S7495,"")</f>
        <v/>
      </c>
      <c r="U7495" t="str">
        <f>IFERROR(SMALL($T$5:$T$9000,ROWS($T$5:T7495)),"")</f>
        <v/>
      </c>
    </row>
    <row r="7496" spans="1:21" ht="14.4" customHeight="1" x14ac:dyDescent="0.3">
      <c r="A7496" t="s">
        <v>1639</v>
      </c>
      <c r="D7496" s="388">
        <f>ROWS(C$5:C7496)</f>
        <v>7492</v>
      </c>
      <c r="E7496" s="388" t="str">
        <f>IF(_xlfn.IFNA(VLOOKUP(A7496,$AG$3:$AH$83,2,FALSE),"")='11.1'!$D$5,TXM!D7496,"")</f>
        <v/>
      </c>
      <c r="F7496" t="str">
        <f>IFERROR(SMALL($E$5:$E$9000,ROWS($E$5:E7496)),"")</f>
        <v/>
      </c>
      <c r="I7496" s="371" t="s">
        <v>710</v>
      </c>
      <c r="J7496" t="s">
        <v>833</v>
      </c>
      <c r="K7496" s="372">
        <v>1103</v>
      </c>
      <c r="L7496" s="388">
        <f>ROWS(K$5:K7496)</f>
        <v>7492</v>
      </c>
      <c r="M7496" s="388" t="str">
        <f>IF(_xlfn.IFNA(VLOOKUP(I7496,$AG$3:$AH$83,2,FALSE),"")='11.1'!$D$5,TXM!L7496,"")</f>
        <v/>
      </c>
      <c r="N7496" t="str">
        <f>IFERROR(SMALL($M$5:$M$9000,ROWS($M$5:M7496)),"")</f>
        <v/>
      </c>
      <c r="P7496" t="s">
        <v>1639</v>
      </c>
      <c r="S7496" s="388">
        <f>ROWS(R$5:R7496)</f>
        <v>7492</v>
      </c>
      <c r="T7496" s="388" t="str">
        <f>IF(_xlfn.IFNA(VLOOKUP(P7496,$AG$3:$AH$83,2,FALSE),"")='11.1'!$D$5,TXM!S7496,"")</f>
        <v/>
      </c>
      <c r="U7496" t="str">
        <f>IFERROR(SMALL($T$5:$T$9000,ROWS($T$5:T7496)),"")</f>
        <v/>
      </c>
    </row>
    <row r="7497" spans="1:21" ht="14.4" customHeight="1" x14ac:dyDescent="0.3">
      <c r="A7497" t="s">
        <v>1639</v>
      </c>
      <c r="D7497" s="388">
        <f>ROWS(C$5:C7497)</f>
        <v>7493</v>
      </c>
      <c r="E7497" s="388" t="str">
        <f>IF(_xlfn.IFNA(VLOOKUP(A7497,$AG$3:$AH$83,2,FALSE),"")='11.1'!$D$5,TXM!D7497,"")</f>
        <v/>
      </c>
      <c r="F7497" t="str">
        <f>IFERROR(SMALL($E$5:$E$9000,ROWS($E$5:E7497)),"")</f>
        <v/>
      </c>
      <c r="I7497" s="371" t="s">
        <v>710</v>
      </c>
      <c r="J7497" t="s">
        <v>867</v>
      </c>
      <c r="K7497" s="372">
        <v>862</v>
      </c>
      <c r="L7497" s="388">
        <f>ROWS(K$5:K7497)</f>
        <v>7493</v>
      </c>
      <c r="M7497" s="388" t="str">
        <f>IF(_xlfn.IFNA(VLOOKUP(I7497,$AG$3:$AH$83,2,FALSE),"")='11.1'!$D$5,TXM!L7497,"")</f>
        <v/>
      </c>
      <c r="N7497" t="str">
        <f>IFERROR(SMALL($M$5:$M$9000,ROWS($M$5:M7497)),"")</f>
        <v/>
      </c>
      <c r="P7497" t="s">
        <v>1639</v>
      </c>
      <c r="S7497" s="388">
        <f>ROWS(R$5:R7497)</f>
        <v>7493</v>
      </c>
      <c r="T7497" s="388" t="str">
        <f>IF(_xlfn.IFNA(VLOOKUP(P7497,$AG$3:$AH$83,2,FALSE),"")='11.1'!$D$5,TXM!S7497,"")</f>
        <v/>
      </c>
      <c r="U7497" t="str">
        <f>IFERROR(SMALL($T$5:$T$9000,ROWS($T$5:T7497)),"")</f>
        <v/>
      </c>
    </row>
    <row r="7498" spans="1:21" ht="14.4" customHeight="1" x14ac:dyDescent="0.3">
      <c r="A7498" t="s">
        <v>1639</v>
      </c>
      <c r="D7498" s="388">
        <f>ROWS(C$5:C7498)</f>
        <v>7494</v>
      </c>
      <c r="E7498" s="388" t="str">
        <f>IF(_xlfn.IFNA(VLOOKUP(A7498,$AG$3:$AH$83,2,FALSE),"")='11.1'!$D$5,TXM!D7498,"")</f>
        <v/>
      </c>
      <c r="F7498" t="str">
        <f>IFERROR(SMALL($E$5:$E$9000,ROWS($E$5:E7498)),"")</f>
        <v/>
      </c>
      <c r="I7498" s="371" t="s">
        <v>710</v>
      </c>
      <c r="J7498" t="s">
        <v>1265</v>
      </c>
      <c r="K7498" s="372">
        <v>470</v>
      </c>
      <c r="L7498" s="388">
        <f>ROWS(K$5:K7498)</f>
        <v>7494</v>
      </c>
      <c r="M7498" s="388" t="str">
        <f>IF(_xlfn.IFNA(VLOOKUP(I7498,$AG$3:$AH$83,2,FALSE),"")='11.1'!$D$5,TXM!L7498,"")</f>
        <v/>
      </c>
      <c r="N7498" t="str">
        <f>IFERROR(SMALL($M$5:$M$9000,ROWS($M$5:M7498)),"")</f>
        <v/>
      </c>
      <c r="P7498" t="s">
        <v>1639</v>
      </c>
      <c r="S7498" s="388">
        <f>ROWS(R$5:R7498)</f>
        <v>7494</v>
      </c>
      <c r="T7498" s="388" t="str">
        <f>IF(_xlfn.IFNA(VLOOKUP(P7498,$AG$3:$AH$83,2,FALSE),"")='11.1'!$D$5,TXM!S7498,"")</f>
        <v/>
      </c>
      <c r="U7498" t="str">
        <f>IFERROR(SMALL($T$5:$T$9000,ROWS($T$5:T7498)),"")</f>
        <v/>
      </c>
    </row>
    <row r="7499" spans="1:21" ht="14.4" customHeight="1" x14ac:dyDescent="0.3">
      <c r="A7499" t="s">
        <v>1639</v>
      </c>
      <c r="D7499" s="388">
        <f>ROWS(C$5:C7499)</f>
        <v>7495</v>
      </c>
      <c r="E7499" s="388" t="str">
        <f>IF(_xlfn.IFNA(VLOOKUP(A7499,$AG$3:$AH$83,2,FALSE),"")='11.1'!$D$5,TXM!D7499,"")</f>
        <v/>
      </c>
      <c r="F7499" t="str">
        <f>IFERROR(SMALL($E$5:$E$9000,ROWS($E$5:E7499)),"")</f>
        <v/>
      </c>
      <c r="I7499" s="371" t="s">
        <v>710</v>
      </c>
      <c r="J7499" t="s">
        <v>863</v>
      </c>
      <c r="K7499" s="372">
        <v>179</v>
      </c>
      <c r="L7499" s="388">
        <f>ROWS(K$5:K7499)</f>
        <v>7495</v>
      </c>
      <c r="M7499" s="388" t="str">
        <f>IF(_xlfn.IFNA(VLOOKUP(I7499,$AG$3:$AH$83,2,FALSE),"")='11.1'!$D$5,TXM!L7499,"")</f>
        <v/>
      </c>
      <c r="N7499" t="str">
        <f>IFERROR(SMALL($M$5:$M$9000,ROWS($M$5:M7499)),"")</f>
        <v/>
      </c>
      <c r="P7499" t="s">
        <v>1639</v>
      </c>
      <c r="S7499" s="388">
        <f>ROWS(R$5:R7499)</f>
        <v>7495</v>
      </c>
      <c r="T7499" s="388" t="str">
        <f>IF(_xlfn.IFNA(VLOOKUP(P7499,$AG$3:$AH$83,2,FALSE),"")='11.1'!$D$5,TXM!S7499,"")</f>
        <v/>
      </c>
      <c r="U7499" t="str">
        <f>IFERROR(SMALL($T$5:$T$9000,ROWS($T$5:T7499)),"")</f>
        <v/>
      </c>
    </row>
    <row r="7500" spans="1:21" ht="14.4" customHeight="1" x14ac:dyDescent="0.3">
      <c r="A7500" t="s">
        <v>1639</v>
      </c>
      <c r="D7500" s="388">
        <f>ROWS(C$5:C7500)</f>
        <v>7496</v>
      </c>
      <c r="E7500" s="388" t="str">
        <f>IF(_xlfn.IFNA(VLOOKUP(A7500,$AG$3:$AH$83,2,FALSE),"")='11.1'!$D$5,TXM!D7500,"")</f>
        <v/>
      </c>
      <c r="F7500" t="str">
        <f>IFERROR(SMALL($E$5:$E$9000,ROWS($E$5:E7500)),"")</f>
        <v/>
      </c>
      <c r="I7500" s="371" t="s">
        <v>710</v>
      </c>
      <c r="J7500" t="s">
        <v>1494</v>
      </c>
      <c r="K7500" s="372">
        <v>30</v>
      </c>
      <c r="L7500" s="388">
        <f>ROWS(K$5:K7500)</f>
        <v>7496</v>
      </c>
      <c r="M7500" s="388" t="str">
        <f>IF(_xlfn.IFNA(VLOOKUP(I7500,$AG$3:$AH$83,2,FALSE),"")='11.1'!$D$5,TXM!L7500,"")</f>
        <v/>
      </c>
      <c r="N7500" t="str">
        <f>IFERROR(SMALL($M$5:$M$9000,ROWS($M$5:M7500)),"")</f>
        <v/>
      </c>
      <c r="P7500" t="s">
        <v>1639</v>
      </c>
      <c r="S7500" s="388">
        <f>ROWS(R$5:R7500)</f>
        <v>7496</v>
      </c>
      <c r="T7500" s="388" t="str">
        <f>IF(_xlfn.IFNA(VLOOKUP(P7500,$AG$3:$AH$83,2,FALSE),"")='11.1'!$D$5,TXM!S7500,"")</f>
        <v/>
      </c>
      <c r="U7500" t="str">
        <f>IFERROR(SMALL($T$5:$T$9000,ROWS($T$5:T7500)),"")</f>
        <v/>
      </c>
    </row>
    <row r="7501" spans="1:21" ht="14.4" customHeight="1" x14ac:dyDescent="0.3">
      <c r="A7501" t="s">
        <v>1639</v>
      </c>
      <c r="D7501" s="388">
        <f>ROWS(C$5:C7501)</f>
        <v>7497</v>
      </c>
      <c r="E7501" s="388" t="str">
        <f>IF(_xlfn.IFNA(VLOOKUP(A7501,$AG$3:$AH$83,2,FALSE),"")='11.1'!$D$5,TXM!D7501,"")</f>
        <v/>
      </c>
      <c r="F7501" t="str">
        <f>IFERROR(SMALL($E$5:$E$9000,ROWS($E$5:E7501)),"")</f>
        <v/>
      </c>
      <c r="I7501" s="371" t="s">
        <v>68</v>
      </c>
      <c r="J7501" t="s">
        <v>108</v>
      </c>
      <c r="K7501" s="372">
        <v>937310</v>
      </c>
      <c r="L7501" s="388">
        <f>ROWS(K$5:K7501)</f>
        <v>7497</v>
      </c>
      <c r="M7501" s="388" t="str">
        <f>IF(_xlfn.IFNA(VLOOKUP(I7501,$AG$3:$AH$83,2,FALSE),"")='11.1'!$D$5,TXM!L7501,"")</f>
        <v/>
      </c>
      <c r="N7501" t="str">
        <f>IFERROR(SMALL($M$5:$M$9000,ROWS($M$5:M7501)),"")</f>
        <v/>
      </c>
      <c r="P7501" t="s">
        <v>1639</v>
      </c>
      <c r="S7501" s="388">
        <f>ROWS(R$5:R7501)</f>
        <v>7497</v>
      </c>
      <c r="T7501" s="388" t="str">
        <f>IF(_xlfn.IFNA(VLOOKUP(P7501,$AG$3:$AH$83,2,FALSE),"")='11.1'!$D$5,TXM!S7501,"")</f>
        <v/>
      </c>
      <c r="U7501" t="str">
        <f>IFERROR(SMALL($T$5:$T$9000,ROWS($T$5:T7501)),"")</f>
        <v/>
      </c>
    </row>
    <row r="7502" spans="1:21" ht="14.4" customHeight="1" x14ac:dyDescent="0.3">
      <c r="A7502" t="s">
        <v>1639</v>
      </c>
      <c r="D7502" s="388">
        <f>ROWS(C$5:C7502)</f>
        <v>7498</v>
      </c>
      <c r="E7502" s="388" t="str">
        <f>IF(_xlfn.IFNA(VLOOKUP(A7502,$AG$3:$AH$83,2,FALSE),"")='11.1'!$D$5,TXM!D7502,"")</f>
        <v/>
      </c>
      <c r="F7502" t="str">
        <f>IFERROR(SMALL($E$5:$E$9000,ROWS($E$5:E7502)),"")</f>
        <v/>
      </c>
      <c r="I7502" s="371" t="s">
        <v>68</v>
      </c>
      <c r="J7502" t="s">
        <v>1285</v>
      </c>
      <c r="K7502" s="372">
        <v>149800</v>
      </c>
      <c r="L7502" s="388">
        <f>ROWS(K$5:K7502)</f>
        <v>7498</v>
      </c>
      <c r="M7502" s="388" t="str">
        <f>IF(_xlfn.IFNA(VLOOKUP(I7502,$AG$3:$AH$83,2,FALSE),"")='11.1'!$D$5,TXM!L7502,"")</f>
        <v/>
      </c>
      <c r="N7502" t="str">
        <f>IFERROR(SMALL($M$5:$M$9000,ROWS($M$5:M7502)),"")</f>
        <v/>
      </c>
      <c r="P7502" t="s">
        <v>1639</v>
      </c>
      <c r="S7502" s="388">
        <f>ROWS(R$5:R7502)</f>
        <v>7498</v>
      </c>
      <c r="T7502" s="388" t="str">
        <f>IF(_xlfn.IFNA(VLOOKUP(P7502,$AG$3:$AH$83,2,FALSE),"")='11.1'!$D$5,TXM!S7502,"")</f>
        <v/>
      </c>
      <c r="U7502" t="str">
        <f>IFERROR(SMALL($T$5:$T$9000,ROWS($T$5:T7502)),"")</f>
        <v/>
      </c>
    </row>
    <row r="7503" spans="1:21" ht="14.4" customHeight="1" x14ac:dyDescent="0.3">
      <c r="A7503" t="s">
        <v>1639</v>
      </c>
      <c r="D7503" s="388">
        <f>ROWS(C$5:C7503)</f>
        <v>7499</v>
      </c>
      <c r="E7503" s="388" t="str">
        <f>IF(_xlfn.IFNA(VLOOKUP(A7503,$AG$3:$AH$83,2,FALSE),"")='11.1'!$D$5,TXM!D7503,"")</f>
        <v/>
      </c>
      <c r="F7503" t="str">
        <f>IFERROR(SMALL($E$5:$E$9000,ROWS($E$5:E7503)),"")</f>
        <v/>
      </c>
      <c r="I7503" s="371" t="s">
        <v>68</v>
      </c>
      <c r="J7503" t="s">
        <v>1252</v>
      </c>
      <c r="K7503" s="372">
        <v>38416</v>
      </c>
      <c r="L7503" s="388">
        <f>ROWS(K$5:K7503)</f>
        <v>7499</v>
      </c>
      <c r="M7503" s="388" t="str">
        <f>IF(_xlfn.IFNA(VLOOKUP(I7503,$AG$3:$AH$83,2,FALSE),"")='11.1'!$D$5,TXM!L7503,"")</f>
        <v/>
      </c>
      <c r="N7503" t="str">
        <f>IFERROR(SMALL($M$5:$M$9000,ROWS($M$5:M7503)),"")</f>
        <v/>
      </c>
      <c r="P7503" t="s">
        <v>1639</v>
      </c>
      <c r="S7503" s="388">
        <f>ROWS(R$5:R7503)</f>
        <v>7499</v>
      </c>
      <c r="T7503" s="388" t="str">
        <f>IF(_xlfn.IFNA(VLOOKUP(P7503,$AG$3:$AH$83,2,FALSE),"")='11.1'!$D$5,TXM!S7503,"")</f>
        <v/>
      </c>
      <c r="U7503" t="str">
        <f>IFERROR(SMALL($T$5:$T$9000,ROWS($T$5:T7503)),"")</f>
        <v/>
      </c>
    </row>
    <row r="7504" spans="1:21" ht="14.4" customHeight="1" x14ac:dyDescent="0.3">
      <c r="A7504" t="s">
        <v>1639</v>
      </c>
      <c r="D7504" s="388">
        <f>ROWS(C$5:C7504)</f>
        <v>7500</v>
      </c>
      <c r="E7504" s="388" t="str">
        <f>IF(_xlfn.IFNA(VLOOKUP(A7504,$AG$3:$AH$83,2,FALSE),"")='11.1'!$D$5,TXM!D7504,"")</f>
        <v/>
      </c>
      <c r="F7504" t="str">
        <f>IFERROR(SMALL($E$5:$E$9000,ROWS($E$5:E7504)),"")</f>
        <v/>
      </c>
      <c r="I7504" s="371" t="s">
        <v>68</v>
      </c>
      <c r="J7504" t="s">
        <v>1265</v>
      </c>
      <c r="K7504" s="372">
        <v>20020</v>
      </c>
      <c r="L7504" s="388">
        <f>ROWS(K$5:K7504)</f>
        <v>7500</v>
      </c>
      <c r="M7504" s="388" t="str">
        <f>IF(_xlfn.IFNA(VLOOKUP(I7504,$AG$3:$AH$83,2,FALSE),"")='11.1'!$D$5,TXM!L7504,"")</f>
        <v/>
      </c>
      <c r="N7504" t="str">
        <f>IFERROR(SMALL($M$5:$M$9000,ROWS($M$5:M7504)),"")</f>
        <v/>
      </c>
      <c r="P7504" t="s">
        <v>1639</v>
      </c>
      <c r="S7504" s="388">
        <f>ROWS(R$5:R7504)</f>
        <v>7500</v>
      </c>
      <c r="T7504" s="388" t="str">
        <f>IF(_xlfn.IFNA(VLOOKUP(P7504,$AG$3:$AH$83,2,FALSE),"")='11.1'!$D$5,TXM!S7504,"")</f>
        <v/>
      </c>
      <c r="U7504" t="str">
        <f>IFERROR(SMALL($T$5:$T$9000,ROWS($T$5:T7504)),"")</f>
        <v/>
      </c>
    </row>
    <row r="7505" spans="1:21" ht="14.4" customHeight="1" x14ac:dyDescent="0.3">
      <c r="A7505" t="s">
        <v>1639</v>
      </c>
      <c r="D7505" s="388">
        <f>ROWS(C$5:C7505)</f>
        <v>7501</v>
      </c>
      <c r="E7505" s="388" t="str">
        <f>IF(_xlfn.IFNA(VLOOKUP(A7505,$AG$3:$AH$83,2,FALSE),"")='11.1'!$D$5,TXM!D7505,"")</f>
        <v/>
      </c>
      <c r="F7505" t="str">
        <f>IFERROR(SMALL($E$5:$E$9000,ROWS($E$5:E7505)),"")</f>
        <v/>
      </c>
      <c r="I7505" s="371" t="s">
        <v>68</v>
      </c>
      <c r="J7505" t="s">
        <v>173</v>
      </c>
      <c r="K7505" s="372">
        <v>4958</v>
      </c>
      <c r="L7505" s="388">
        <f>ROWS(K$5:K7505)</f>
        <v>7501</v>
      </c>
      <c r="M7505" s="388" t="str">
        <f>IF(_xlfn.IFNA(VLOOKUP(I7505,$AG$3:$AH$83,2,FALSE),"")='11.1'!$D$5,TXM!L7505,"")</f>
        <v/>
      </c>
      <c r="N7505" t="str">
        <f>IFERROR(SMALL($M$5:$M$9000,ROWS($M$5:M7505)),"")</f>
        <v/>
      </c>
      <c r="P7505" t="s">
        <v>1639</v>
      </c>
      <c r="S7505" s="388">
        <f>ROWS(R$5:R7505)</f>
        <v>7501</v>
      </c>
      <c r="T7505" s="388" t="str">
        <f>IF(_xlfn.IFNA(VLOOKUP(P7505,$AG$3:$AH$83,2,FALSE),"")='11.1'!$D$5,TXM!S7505,"")</f>
        <v/>
      </c>
      <c r="U7505" t="str">
        <f>IFERROR(SMALL($T$5:$T$9000,ROWS($T$5:T7505)),"")</f>
        <v/>
      </c>
    </row>
    <row r="7506" spans="1:21" ht="14.4" customHeight="1" x14ac:dyDescent="0.3">
      <c r="A7506" t="s">
        <v>1639</v>
      </c>
      <c r="D7506" s="388">
        <f>ROWS(C$5:C7506)</f>
        <v>7502</v>
      </c>
      <c r="E7506" s="388" t="str">
        <f>IF(_xlfn.IFNA(VLOOKUP(A7506,$AG$3:$AH$83,2,FALSE),"")='11.1'!$D$5,TXM!D7506,"")</f>
        <v/>
      </c>
      <c r="F7506" t="str">
        <f>IFERROR(SMALL($E$5:$E$9000,ROWS($E$5:E7506)),"")</f>
        <v/>
      </c>
      <c r="I7506" s="371" t="s">
        <v>68</v>
      </c>
      <c r="J7506" t="s">
        <v>823</v>
      </c>
      <c r="K7506" s="372">
        <v>2669</v>
      </c>
      <c r="L7506" s="388">
        <f>ROWS(K$5:K7506)</f>
        <v>7502</v>
      </c>
      <c r="M7506" s="388" t="str">
        <f>IF(_xlfn.IFNA(VLOOKUP(I7506,$AG$3:$AH$83,2,FALSE),"")='11.1'!$D$5,TXM!L7506,"")</f>
        <v/>
      </c>
      <c r="N7506" t="str">
        <f>IFERROR(SMALL($M$5:$M$9000,ROWS($M$5:M7506)),"")</f>
        <v/>
      </c>
      <c r="P7506" t="s">
        <v>1639</v>
      </c>
      <c r="S7506" s="388">
        <f>ROWS(R$5:R7506)</f>
        <v>7502</v>
      </c>
      <c r="T7506" s="388" t="str">
        <f>IF(_xlfn.IFNA(VLOOKUP(P7506,$AG$3:$AH$83,2,FALSE),"")='11.1'!$D$5,TXM!S7506,"")</f>
        <v/>
      </c>
      <c r="U7506" t="str">
        <f>IFERROR(SMALL($T$5:$T$9000,ROWS($T$5:T7506)),"")</f>
        <v/>
      </c>
    </row>
    <row r="7507" spans="1:21" ht="14.4" customHeight="1" x14ac:dyDescent="0.3">
      <c r="A7507" t="s">
        <v>1639</v>
      </c>
      <c r="D7507" s="388">
        <f>ROWS(C$5:C7507)</f>
        <v>7503</v>
      </c>
      <c r="E7507" s="388" t="str">
        <f>IF(_xlfn.IFNA(VLOOKUP(A7507,$AG$3:$AH$83,2,FALSE),"")='11.1'!$D$5,TXM!D7507,"")</f>
        <v/>
      </c>
      <c r="F7507" t="str">
        <f>IFERROR(SMALL($E$5:$E$9000,ROWS($E$5:E7507)),"")</f>
        <v/>
      </c>
      <c r="I7507" s="371" t="s">
        <v>68</v>
      </c>
      <c r="J7507" t="s">
        <v>1240</v>
      </c>
      <c r="K7507" s="372">
        <v>2651</v>
      </c>
      <c r="L7507" s="388">
        <f>ROWS(K$5:K7507)</f>
        <v>7503</v>
      </c>
      <c r="M7507" s="388" t="str">
        <f>IF(_xlfn.IFNA(VLOOKUP(I7507,$AG$3:$AH$83,2,FALSE),"")='11.1'!$D$5,TXM!L7507,"")</f>
        <v/>
      </c>
      <c r="N7507" t="str">
        <f>IFERROR(SMALL($M$5:$M$9000,ROWS($M$5:M7507)),"")</f>
        <v/>
      </c>
      <c r="P7507" t="s">
        <v>1639</v>
      </c>
      <c r="S7507" s="388">
        <f>ROWS(R$5:R7507)</f>
        <v>7503</v>
      </c>
      <c r="T7507" s="388" t="str">
        <f>IF(_xlfn.IFNA(VLOOKUP(P7507,$AG$3:$AH$83,2,FALSE),"")='11.1'!$D$5,TXM!S7507,"")</f>
        <v/>
      </c>
      <c r="U7507" t="str">
        <f>IFERROR(SMALL($T$5:$T$9000,ROWS($T$5:T7507)),"")</f>
        <v/>
      </c>
    </row>
    <row r="7508" spans="1:21" ht="14.4" customHeight="1" x14ac:dyDescent="0.3">
      <c r="A7508" t="s">
        <v>1639</v>
      </c>
      <c r="D7508" s="388">
        <f>ROWS(C$5:C7508)</f>
        <v>7504</v>
      </c>
      <c r="E7508" s="388" t="str">
        <f>IF(_xlfn.IFNA(VLOOKUP(A7508,$AG$3:$AH$83,2,FALSE),"")='11.1'!$D$5,TXM!D7508,"")</f>
        <v/>
      </c>
      <c r="F7508" t="str">
        <f>IFERROR(SMALL($E$5:$E$9000,ROWS($E$5:E7508)),"")</f>
        <v/>
      </c>
      <c r="I7508" s="371" t="s">
        <v>68</v>
      </c>
      <c r="J7508" t="s">
        <v>863</v>
      </c>
      <c r="K7508" s="372">
        <v>2584</v>
      </c>
      <c r="L7508" s="388">
        <f>ROWS(K$5:K7508)</f>
        <v>7504</v>
      </c>
      <c r="M7508" s="388" t="str">
        <f>IF(_xlfn.IFNA(VLOOKUP(I7508,$AG$3:$AH$83,2,FALSE),"")='11.1'!$D$5,TXM!L7508,"")</f>
        <v/>
      </c>
      <c r="N7508" t="str">
        <f>IFERROR(SMALL($M$5:$M$9000,ROWS($M$5:M7508)),"")</f>
        <v/>
      </c>
      <c r="P7508" t="s">
        <v>1639</v>
      </c>
      <c r="S7508" s="388">
        <f>ROWS(R$5:R7508)</f>
        <v>7504</v>
      </c>
      <c r="T7508" s="388" t="str">
        <f>IF(_xlfn.IFNA(VLOOKUP(P7508,$AG$3:$AH$83,2,FALSE),"")='11.1'!$D$5,TXM!S7508,"")</f>
        <v/>
      </c>
      <c r="U7508" t="str">
        <f>IFERROR(SMALL($T$5:$T$9000,ROWS($T$5:T7508)),"")</f>
        <v/>
      </c>
    </row>
    <row r="7509" spans="1:21" ht="14.4" customHeight="1" x14ac:dyDescent="0.3">
      <c r="A7509" t="s">
        <v>1639</v>
      </c>
      <c r="D7509" s="388">
        <f>ROWS(C$5:C7509)</f>
        <v>7505</v>
      </c>
      <c r="E7509" s="388" t="str">
        <f>IF(_xlfn.IFNA(VLOOKUP(A7509,$AG$3:$AH$83,2,FALSE),"")='11.1'!$D$5,TXM!D7509,"")</f>
        <v/>
      </c>
      <c r="F7509" t="str">
        <f>IFERROR(SMALL($E$5:$E$9000,ROWS($E$5:E7509)),"")</f>
        <v/>
      </c>
      <c r="I7509" s="371" t="s">
        <v>68</v>
      </c>
      <c r="J7509" t="s">
        <v>1365</v>
      </c>
      <c r="K7509" s="372">
        <v>2450</v>
      </c>
      <c r="L7509" s="388">
        <f>ROWS(K$5:K7509)</f>
        <v>7505</v>
      </c>
      <c r="M7509" s="388" t="str">
        <f>IF(_xlfn.IFNA(VLOOKUP(I7509,$AG$3:$AH$83,2,FALSE),"")='11.1'!$D$5,TXM!L7509,"")</f>
        <v/>
      </c>
      <c r="N7509" t="str">
        <f>IFERROR(SMALL($M$5:$M$9000,ROWS($M$5:M7509)),"")</f>
        <v/>
      </c>
      <c r="P7509" t="s">
        <v>1639</v>
      </c>
      <c r="S7509" s="388">
        <f>ROWS(R$5:R7509)</f>
        <v>7505</v>
      </c>
      <c r="T7509" s="388" t="str">
        <f>IF(_xlfn.IFNA(VLOOKUP(P7509,$AG$3:$AH$83,2,FALSE),"")='11.1'!$D$5,TXM!S7509,"")</f>
        <v/>
      </c>
      <c r="U7509" t="str">
        <f>IFERROR(SMALL($T$5:$T$9000,ROWS($T$5:T7509)),"")</f>
        <v/>
      </c>
    </row>
    <row r="7510" spans="1:21" ht="14.4" customHeight="1" x14ac:dyDescent="0.3">
      <c r="A7510" t="s">
        <v>1639</v>
      </c>
      <c r="D7510" s="388">
        <f>ROWS(C$5:C7510)</f>
        <v>7506</v>
      </c>
      <c r="E7510" s="388" t="str">
        <f>IF(_xlfn.IFNA(VLOOKUP(A7510,$AG$3:$AH$83,2,FALSE),"")='11.1'!$D$5,TXM!D7510,"")</f>
        <v/>
      </c>
      <c r="F7510" t="str">
        <f>IFERROR(SMALL($E$5:$E$9000,ROWS($E$5:E7510)),"")</f>
        <v/>
      </c>
      <c r="I7510" s="371" t="s">
        <v>68</v>
      </c>
      <c r="J7510" t="s">
        <v>865</v>
      </c>
      <c r="K7510" s="372">
        <v>1915</v>
      </c>
      <c r="L7510" s="388">
        <f>ROWS(K$5:K7510)</f>
        <v>7506</v>
      </c>
      <c r="M7510" s="388" t="str">
        <f>IF(_xlfn.IFNA(VLOOKUP(I7510,$AG$3:$AH$83,2,FALSE),"")='11.1'!$D$5,TXM!L7510,"")</f>
        <v/>
      </c>
      <c r="N7510" t="str">
        <f>IFERROR(SMALL($M$5:$M$9000,ROWS($M$5:M7510)),"")</f>
        <v/>
      </c>
      <c r="P7510" t="s">
        <v>1639</v>
      </c>
      <c r="S7510" s="388">
        <f>ROWS(R$5:R7510)</f>
        <v>7506</v>
      </c>
      <c r="T7510" s="388" t="str">
        <f>IF(_xlfn.IFNA(VLOOKUP(P7510,$AG$3:$AH$83,2,FALSE),"")='11.1'!$D$5,TXM!S7510,"")</f>
        <v/>
      </c>
      <c r="U7510" t="str">
        <f>IFERROR(SMALL($T$5:$T$9000,ROWS($T$5:T7510)),"")</f>
        <v/>
      </c>
    </row>
    <row r="7511" spans="1:21" ht="14.4" customHeight="1" x14ac:dyDescent="0.3">
      <c r="A7511" t="s">
        <v>1639</v>
      </c>
      <c r="D7511" s="388">
        <f>ROWS(C$5:C7511)</f>
        <v>7507</v>
      </c>
      <c r="E7511" s="388" t="str">
        <f>IF(_xlfn.IFNA(VLOOKUP(A7511,$AG$3:$AH$83,2,FALSE),"")='11.1'!$D$5,TXM!D7511,"")</f>
        <v/>
      </c>
      <c r="F7511" t="str">
        <f>IFERROR(SMALL($E$5:$E$9000,ROWS($E$5:E7511)),"")</f>
        <v/>
      </c>
      <c r="I7511" s="371" t="s">
        <v>68</v>
      </c>
      <c r="J7511" t="s">
        <v>799</v>
      </c>
      <c r="K7511" s="372">
        <v>1080</v>
      </c>
      <c r="L7511" s="388">
        <f>ROWS(K$5:K7511)</f>
        <v>7507</v>
      </c>
      <c r="M7511" s="388" t="str">
        <f>IF(_xlfn.IFNA(VLOOKUP(I7511,$AG$3:$AH$83,2,FALSE),"")='11.1'!$D$5,TXM!L7511,"")</f>
        <v/>
      </c>
      <c r="N7511" t="str">
        <f>IFERROR(SMALL($M$5:$M$9000,ROWS($M$5:M7511)),"")</f>
        <v/>
      </c>
      <c r="P7511" t="s">
        <v>1639</v>
      </c>
      <c r="S7511" s="388">
        <f>ROWS(R$5:R7511)</f>
        <v>7507</v>
      </c>
      <c r="T7511" s="388" t="str">
        <f>IF(_xlfn.IFNA(VLOOKUP(P7511,$AG$3:$AH$83,2,FALSE),"")='11.1'!$D$5,TXM!S7511,"")</f>
        <v/>
      </c>
      <c r="U7511" t="str">
        <f>IFERROR(SMALL($T$5:$T$9000,ROWS($T$5:T7511)),"")</f>
        <v/>
      </c>
    </row>
    <row r="7512" spans="1:21" ht="14.4" customHeight="1" x14ac:dyDescent="0.3">
      <c r="A7512" t="s">
        <v>1639</v>
      </c>
      <c r="D7512" s="388">
        <f>ROWS(C$5:C7512)</f>
        <v>7508</v>
      </c>
      <c r="E7512" s="388" t="str">
        <f>IF(_xlfn.IFNA(VLOOKUP(A7512,$AG$3:$AH$83,2,FALSE),"")='11.1'!$D$5,TXM!D7512,"")</f>
        <v/>
      </c>
      <c r="F7512" t="str">
        <f>IFERROR(SMALL($E$5:$E$9000,ROWS($E$5:E7512)),"")</f>
        <v/>
      </c>
      <c r="I7512" s="371" t="s">
        <v>68</v>
      </c>
      <c r="J7512" t="s">
        <v>1006</v>
      </c>
      <c r="K7512" s="372">
        <v>919</v>
      </c>
      <c r="L7512" s="388">
        <f>ROWS(K$5:K7512)</f>
        <v>7508</v>
      </c>
      <c r="M7512" s="388" t="str">
        <f>IF(_xlfn.IFNA(VLOOKUP(I7512,$AG$3:$AH$83,2,FALSE),"")='11.1'!$D$5,TXM!L7512,"")</f>
        <v/>
      </c>
      <c r="N7512" t="str">
        <f>IFERROR(SMALL($M$5:$M$9000,ROWS($M$5:M7512)),"")</f>
        <v/>
      </c>
      <c r="P7512" t="s">
        <v>1639</v>
      </c>
      <c r="S7512" s="388">
        <f>ROWS(R$5:R7512)</f>
        <v>7508</v>
      </c>
      <c r="T7512" s="388" t="str">
        <f>IF(_xlfn.IFNA(VLOOKUP(P7512,$AG$3:$AH$83,2,FALSE),"")='11.1'!$D$5,TXM!S7512,"")</f>
        <v/>
      </c>
      <c r="U7512" t="str">
        <f>IFERROR(SMALL($T$5:$T$9000,ROWS($T$5:T7512)),"")</f>
        <v/>
      </c>
    </row>
    <row r="7513" spans="1:21" ht="14.4" customHeight="1" x14ac:dyDescent="0.3">
      <c r="A7513" t="s">
        <v>1639</v>
      </c>
      <c r="D7513" s="388">
        <f>ROWS(C$5:C7513)</f>
        <v>7509</v>
      </c>
      <c r="E7513" s="388" t="str">
        <f>IF(_xlfn.IFNA(VLOOKUP(A7513,$AG$3:$AH$83,2,FALSE),"")='11.1'!$D$5,TXM!D7513,"")</f>
        <v/>
      </c>
      <c r="F7513" t="str">
        <f>IFERROR(SMALL($E$5:$E$9000,ROWS($E$5:E7513)),"")</f>
        <v/>
      </c>
      <c r="I7513" s="371" t="s">
        <v>68</v>
      </c>
      <c r="J7513" t="s">
        <v>1402</v>
      </c>
      <c r="K7513" s="372">
        <v>606</v>
      </c>
      <c r="L7513" s="388">
        <f>ROWS(K$5:K7513)</f>
        <v>7509</v>
      </c>
      <c r="M7513" s="388" t="str">
        <f>IF(_xlfn.IFNA(VLOOKUP(I7513,$AG$3:$AH$83,2,FALSE),"")='11.1'!$D$5,TXM!L7513,"")</f>
        <v/>
      </c>
      <c r="N7513" t="str">
        <f>IFERROR(SMALL($M$5:$M$9000,ROWS($M$5:M7513)),"")</f>
        <v/>
      </c>
      <c r="P7513" t="s">
        <v>1639</v>
      </c>
      <c r="S7513" s="388">
        <f>ROWS(R$5:R7513)</f>
        <v>7509</v>
      </c>
      <c r="T7513" s="388" t="str">
        <f>IF(_xlfn.IFNA(VLOOKUP(P7513,$AG$3:$AH$83,2,FALSE),"")='11.1'!$D$5,TXM!S7513,"")</f>
        <v/>
      </c>
      <c r="U7513" t="str">
        <f>IFERROR(SMALL($T$5:$T$9000,ROWS($T$5:T7513)),"")</f>
        <v/>
      </c>
    </row>
    <row r="7514" spans="1:21" ht="14.4" customHeight="1" x14ac:dyDescent="0.3">
      <c r="A7514" t="s">
        <v>1639</v>
      </c>
      <c r="D7514" s="388">
        <f>ROWS(C$5:C7514)</f>
        <v>7510</v>
      </c>
      <c r="E7514" s="388" t="str">
        <f>IF(_xlfn.IFNA(VLOOKUP(A7514,$AG$3:$AH$83,2,FALSE),"")='11.1'!$D$5,TXM!D7514,"")</f>
        <v/>
      </c>
      <c r="F7514" t="str">
        <f>IFERROR(SMALL($E$5:$E$9000,ROWS($E$5:E7514)),"")</f>
        <v/>
      </c>
      <c r="I7514" s="371" t="s">
        <v>68</v>
      </c>
      <c r="J7514" t="s">
        <v>1000</v>
      </c>
      <c r="K7514" s="372">
        <v>193</v>
      </c>
      <c r="L7514" s="388">
        <f>ROWS(K$5:K7514)</f>
        <v>7510</v>
      </c>
      <c r="M7514" s="388" t="str">
        <f>IF(_xlfn.IFNA(VLOOKUP(I7514,$AG$3:$AH$83,2,FALSE),"")='11.1'!$D$5,TXM!L7514,"")</f>
        <v/>
      </c>
      <c r="N7514" t="str">
        <f>IFERROR(SMALL($M$5:$M$9000,ROWS($M$5:M7514)),"")</f>
        <v/>
      </c>
      <c r="P7514" t="s">
        <v>1639</v>
      </c>
      <c r="S7514" s="388">
        <f>ROWS(R$5:R7514)</f>
        <v>7510</v>
      </c>
      <c r="T7514" s="388" t="str">
        <f>IF(_xlfn.IFNA(VLOOKUP(P7514,$AG$3:$AH$83,2,FALSE),"")='11.1'!$D$5,TXM!S7514,"")</f>
        <v/>
      </c>
      <c r="U7514" t="str">
        <f>IFERROR(SMALL($T$5:$T$9000,ROWS($T$5:T7514)),"")</f>
        <v/>
      </c>
    </row>
    <row r="7515" spans="1:21" ht="14.4" customHeight="1" x14ac:dyDescent="0.3">
      <c r="A7515" t="s">
        <v>1639</v>
      </c>
      <c r="D7515" s="388">
        <f>ROWS(C$5:C7515)</f>
        <v>7511</v>
      </c>
      <c r="E7515" s="388" t="str">
        <f>IF(_xlfn.IFNA(VLOOKUP(A7515,$AG$3:$AH$83,2,FALSE),"")='11.1'!$D$5,TXM!D7515,"")</f>
        <v/>
      </c>
      <c r="F7515" t="str">
        <f>IFERROR(SMALL($E$5:$E$9000,ROWS($E$5:E7515)),"")</f>
        <v/>
      </c>
      <c r="I7515" s="371" t="s">
        <v>68</v>
      </c>
      <c r="J7515" t="s">
        <v>107</v>
      </c>
      <c r="K7515" s="372">
        <v>175</v>
      </c>
      <c r="L7515" s="388">
        <f>ROWS(K$5:K7515)</f>
        <v>7511</v>
      </c>
      <c r="M7515" s="388" t="str">
        <f>IF(_xlfn.IFNA(VLOOKUP(I7515,$AG$3:$AH$83,2,FALSE),"")='11.1'!$D$5,TXM!L7515,"")</f>
        <v/>
      </c>
      <c r="N7515" t="str">
        <f>IFERROR(SMALL($M$5:$M$9000,ROWS($M$5:M7515)),"")</f>
        <v/>
      </c>
      <c r="P7515" t="s">
        <v>1639</v>
      </c>
      <c r="S7515" s="388">
        <f>ROWS(R$5:R7515)</f>
        <v>7511</v>
      </c>
      <c r="T7515" s="388" t="str">
        <f>IF(_xlfn.IFNA(VLOOKUP(P7515,$AG$3:$AH$83,2,FALSE),"")='11.1'!$D$5,TXM!S7515,"")</f>
        <v/>
      </c>
      <c r="U7515" t="str">
        <f>IFERROR(SMALL($T$5:$T$9000,ROWS($T$5:T7515)),"")</f>
        <v/>
      </c>
    </row>
    <row r="7516" spans="1:21" ht="14.4" customHeight="1" x14ac:dyDescent="0.3">
      <c r="A7516" t="s">
        <v>1639</v>
      </c>
      <c r="D7516" s="388">
        <f>ROWS(C$5:C7516)</f>
        <v>7512</v>
      </c>
      <c r="E7516" s="388" t="str">
        <f>IF(_xlfn.IFNA(VLOOKUP(A7516,$AG$3:$AH$83,2,FALSE),"")='11.1'!$D$5,TXM!D7516,"")</f>
        <v/>
      </c>
      <c r="F7516" t="str">
        <f>IFERROR(SMALL($E$5:$E$9000,ROWS($E$5:E7516)),"")</f>
        <v/>
      </c>
      <c r="I7516" s="371" t="s">
        <v>161</v>
      </c>
      <c r="J7516" t="s">
        <v>104</v>
      </c>
      <c r="K7516" s="372">
        <v>16733476</v>
      </c>
      <c r="L7516" s="388">
        <f>ROWS(K$5:K7516)</f>
        <v>7512</v>
      </c>
      <c r="M7516" s="388" t="str">
        <f>IF(_xlfn.IFNA(VLOOKUP(I7516,$AG$3:$AH$83,2,FALSE),"")='11.1'!$D$5,TXM!L7516,"")</f>
        <v/>
      </c>
      <c r="N7516" t="str">
        <f>IFERROR(SMALL($M$5:$M$9000,ROWS($M$5:M7516)),"")</f>
        <v/>
      </c>
      <c r="P7516" t="s">
        <v>1639</v>
      </c>
      <c r="S7516" s="388">
        <f>ROWS(R$5:R7516)</f>
        <v>7512</v>
      </c>
      <c r="T7516" s="388" t="str">
        <f>IF(_xlfn.IFNA(VLOOKUP(P7516,$AG$3:$AH$83,2,FALSE),"")='11.1'!$D$5,TXM!S7516,"")</f>
        <v/>
      </c>
      <c r="U7516" t="str">
        <f>IFERROR(SMALL($T$5:$T$9000,ROWS($T$5:T7516)),"")</f>
        <v/>
      </c>
    </row>
    <row r="7517" spans="1:21" ht="14.4" customHeight="1" x14ac:dyDescent="0.3">
      <c r="A7517" t="s">
        <v>1639</v>
      </c>
      <c r="D7517" s="388">
        <f>ROWS(C$5:C7517)</f>
        <v>7513</v>
      </c>
      <c r="E7517" s="388" t="str">
        <f>IF(_xlfn.IFNA(VLOOKUP(A7517,$AG$3:$AH$83,2,FALSE),"")='11.1'!$D$5,TXM!D7517,"")</f>
        <v/>
      </c>
      <c r="F7517" t="str">
        <f>IFERROR(SMALL($E$5:$E$9000,ROWS($E$5:E7517)),"")</f>
        <v/>
      </c>
      <c r="I7517" s="371" t="s">
        <v>161</v>
      </c>
      <c r="J7517" t="s">
        <v>775</v>
      </c>
      <c r="K7517" s="372">
        <v>6205667</v>
      </c>
      <c r="L7517" s="388">
        <f>ROWS(K$5:K7517)</f>
        <v>7513</v>
      </c>
      <c r="M7517" s="388" t="str">
        <f>IF(_xlfn.IFNA(VLOOKUP(I7517,$AG$3:$AH$83,2,FALSE),"")='11.1'!$D$5,TXM!L7517,"")</f>
        <v/>
      </c>
      <c r="N7517" t="str">
        <f>IFERROR(SMALL($M$5:$M$9000,ROWS($M$5:M7517)),"")</f>
        <v/>
      </c>
      <c r="P7517" t="s">
        <v>1639</v>
      </c>
      <c r="S7517" s="388">
        <f>ROWS(R$5:R7517)</f>
        <v>7513</v>
      </c>
      <c r="T7517" s="388" t="str">
        <f>IF(_xlfn.IFNA(VLOOKUP(P7517,$AG$3:$AH$83,2,FALSE),"")='11.1'!$D$5,TXM!S7517,"")</f>
        <v/>
      </c>
      <c r="U7517" t="str">
        <f>IFERROR(SMALL($T$5:$T$9000,ROWS($T$5:T7517)),"")</f>
        <v/>
      </c>
    </row>
    <row r="7518" spans="1:21" ht="14.4" customHeight="1" x14ac:dyDescent="0.3">
      <c r="A7518" t="s">
        <v>1639</v>
      </c>
      <c r="D7518" s="388">
        <f>ROWS(C$5:C7518)</f>
        <v>7514</v>
      </c>
      <c r="E7518" s="388" t="str">
        <f>IF(_xlfn.IFNA(VLOOKUP(A7518,$AG$3:$AH$83,2,FALSE),"")='11.1'!$D$5,TXM!D7518,"")</f>
        <v/>
      </c>
      <c r="F7518" t="str">
        <f>IFERROR(SMALL($E$5:$E$9000,ROWS($E$5:E7518)),"")</f>
        <v/>
      </c>
      <c r="I7518" s="371" t="s">
        <v>161</v>
      </c>
      <c r="J7518" t="s">
        <v>1434</v>
      </c>
      <c r="K7518" s="372">
        <v>999157</v>
      </c>
      <c r="L7518" s="388">
        <f>ROWS(K$5:K7518)</f>
        <v>7514</v>
      </c>
      <c r="M7518" s="388" t="str">
        <f>IF(_xlfn.IFNA(VLOOKUP(I7518,$AG$3:$AH$83,2,FALSE),"")='11.1'!$D$5,TXM!L7518,"")</f>
        <v/>
      </c>
      <c r="N7518" t="str">
        <f>IFERROR(SMALL($M$5:$M$9000,ROWS($M$5:M7518)),"")</f>
        <v/>
      </c>
      <c r="P7518" t="s">
        <v>1639</v>
      </c>
      <c r="S7518" s="388">
        <f>ROWS(R$5:R7518)</f>
        <v>7514</v>
      </c>
      <c r="T7518" s="388" t="str">
        <f>IF(_xlfn.IFNA(VLOOKUP(P7518,$AG$3:$AH$83,2,FALSE),"")='11.1'!$D$5,TXM!S7518,"")</f>
        <v/>
      </c>
      <c r="U7518" t="str">
        <f>IFERROR(SMALL($T$5:$T$9000,ROWS($T$5:T7518)),"")</f>
        <v/>
      </c>
    </row>
    <row r="7519" spans="1:21" ht="14.4" customHeight="1" x14ac:dyDescent="0.3">
      <c r="A7519" t="s">
        <v>1639</v>
      </c>
      <c r="D7519" s="388">
        <f>ROWS(C$5:C7519)</f>
        <v>7515</v>
      </c>
      <c r="E7519" s="388" t="str">
        <f>IF(_xlfn.IFNA(VLOOKUP(A7519,$AG$3:$AH$83,2,FALSE),"")='11.1'!$D$5,TXM!D7519,"")</f>
        <v/>
      </c>
      <c r="F7519" t="str">
        <f>IFERROR(SMALL($E$5:$E$9000,ROWS($E$5:E7519)),"")</f>
        <v/>
      </c>
      <c r="I7519" s="371" t="s">
        <v>161</v>
      </c>
      <c r="J7519" t="s">
        <v>821</v>
      </c>
      <c r="K7519" s="372">
        <v>778739</v>
      </c>
      <c r="L7519" s="388">
        <f>ROWS(K$5:K7519)</f>
        <v>7515</v>
      </c>
      <c r="M7519" s="388" t="str">
        <f>IF(_xlfn.IFNA(VLOOKUP(I7519,$AG$3:$AH$83,2,FALSE),"")='11.1'!$D$5,TXM!L7519,"")</f>
        <v/>
      </c>
      <c r="N7519" t="str">
        <f>IFERROR(SMALL($M$5:$M$9000,ROWS($M$5:M7519)),"")</f>
        <v/>
      </c>
      <c r="P7519" t="s">
        <v>1639</v>
      </c>
      <c r="S7519" s="388">
        <f>ROWS(R$5:R7519)</f>
        <v>7515</v>
      </c>
      <c r="T7519" s="388" t="str">
        <f>IF(_xlfn.IFNA(VLOOKUP(P7519,$AG$3:$AH$83,2,FALSE),"")='11.1'!$D$5,TXM!S7519,"")</f>
        <v/>
      </c>
      <c r="U7519" t="str">
        <f>IFERROR(SMALL($T$5:$T$9000,ROWS($T$5:T7519)),"")</f>
        <v/>
      </c>
    </row>
    <row r="7520" spans="1:21" ht="14.4" customHeight="1" x14ac:dyDescent="0.3">
      <c r="A7520" t="s">
        <v>1639</v>
      </c>
      <c r="D7520" s="388">
        <f>ROWS(C$5:C7520)</f>
        <v>7516</v>
      </c>
      <c r="E7520" s="388" t="str">
        <f>IF(_xlfn.IFNA(VLOOKUP(A7520,$AG$3:$AH$83,2,FALSE),"")='11.1'!$D$5,TXM!D7520,"")</f>
        <v/>
      </c>
      <c r="F7520" t="str">
        <f>IFERROR(SMALL($E$5:$E$9000,ROWS($E$5:E7520)),"")</f>
        <v/>
      </c>
      <c r="I7520" s="371" t="s">
        <v>161</v>
      </c>
      <c r="J7520" t="s">
        <v>95</v>
      </c>
      <c r="K7520" s="372">
        <v>558026</v>
      </c>
      <c r="L7520" s="388">
        <f>ROWS(K$5:K7520)</f>
        <v>7516</v>
      </c>
      <c r="M7520" s="388" t="str">
        <f>IF(_xlfn.IFNA(VLOOKUP(I7520,$AG$3:$AH$83,2,FALSE),"")='11.1'!$D$5,TXM!L7520,"")</f>
        <v/>
      </c>
      <c r="N7520" t="str">
        <f>IFERROR(SMALL($M$5:$M$9000,ROWS($M$5:M7520)),"")</f>
        <v/>
      </c>
      <c r="P7520" t="s">
        <v>1639</v>
      </c>
      <c r="S7520" s="388">
        <f>ROWS(R$5:R7520)</f>
        <v>7516</v>
      </c>
      <c r="T7520" s="388" t="str">
        <f>IF(_xlfn.IFNA(VLOOKUP(P7520,$AG$3:$AH$83,2,FALSE),"")='11.1'!$D$5,TXM!S7520,"")</f>
        <v/>
      </c>
      <c r="U7520" t="str">
        <f>IFERROR(SMALL($T$5:$T$9000,ROWS($T$5:T7520)),"")</f>
        <v/>
      </c>
    </row>
    <row r="7521" spans="1:21" ht="14.4" customHeight="1" x14ac:dyDescent="0.3">
      <c r="A7521" t="s">
        <v>1639</v>
      </c>
      <c r="D7521" s="388">
        <f>ROWS(C$5:C7521)</f>
        <v>7517</v>
      </c>
      <c r="E7521" s="388" t="str">
        <f>IF(_xlfn.IFNA(VLOOKUP(A7521,$AG$3:$AH$83,2,FALSE),"")='11.1'!$D$5,TXM!D7521,"")</f>
        <v/>
      </c>
      <c r="F7521" t="str">
        <f>IFERROR(SMALL($E$5:$E$9000,ROWS($E$5:E7521)),"")</f>
        <v/>
      </c>
      <c r="I7521" s="371" t="s">
        <v>161</v>
      </c>
      <c r="J7521" t="s">
        <v>1265</v>
      </c>
      <c r="K7521" s="372">
        <v>533526</v>
      </c>
      <c r="L7521" s="388">
        <f>ROWS(K$5:K7521)</f>
        <v>7517</v>
      </c>
      <c r="M7521" s="388" t="str">
        <f>IF(_xlfn.IFNA(VLOOKUP(I7521,$AG$3:$AH$83,2,FALSE),"")='11.1'!$D$5,TXM!L7521,"")</f>
        <v/>
      </c>
      <c r="N7521" t="str">
        <f>IFERROR(SMALL($M$5:$M$9000,ROWS($M$5:M7521)),"")</f>
        <v/>
      </c>
      <c r="P7521" t="s">
        <v>1639</v>
      </c>
      <c r="S7521" s="388">
        <f>ROWS(R$5:R7521)</f>
        <v>7517</v>
      </c>
      <c r="T7521" s="388" t="str">
        <f>IF(_xlfn.IFNA(VLOOKUP(P7521,$AG$3:$AH$83,2,FALSE),"")='11.1'!$D$5,TXM!S7521,"")</f>
        <v/>
      </c>
      <c r="U7521" t="str">
        <f>IFERROR(SMALL($T$5:$T$9000,ROWS($T$5:T7521)),"")</f>
        <v/>
      </c>
    </row>
    <row r="7522" spans="1:21" ht="14.4" customHeight="1" x14ac:dyDescent="0.3">
      <c r="A7522" t="s">
        <v>1639</v>
      </c>
      <c r="D7522" s="388">
        <f>ROWS(C$5:C7522)</f>
        <v>7518</v>
      </c>
      <c r="E7522" s="388" t="str">
        <f>IF(_xlfn.IFNA(VLOOKUP(A7522,$AG$3:$AH$83,2,FALSE),"")='11.1'!$D$5,TXM!D7522,"")</f>
        <v/>
      </c>
      <c r="F7522" t="str">
        <f>IFERROR(SMALL($E$5:$E$9000,ROWS($E$5:E7522)),"")</f>
        <v/>
      </c>
      <c r="I7522" s="371" t="s">
        <v>161</v>
      </c>
      <c r="J7522" t="s">
        <v>823</v>
      </c>
      <c r="K7522" s="372">
        <v>532628</v>
      </c>
      <c r="L7522" s="388">
        <f>ROWS(K$5:K7522)</f>
        <v>7518</v>
      </c>
      <c r="M7522" s="388" t="str">
        <f>IF(_xlfn.IFNA(VLOOKUP(I7522,$AG$3:$AH$83,2,FALSE),"")='11.1'!$D$5,TXM!L7522,"")</f>
        <v/>
      </c>
      <c r="N7522" t="str">
        <f>IFERROR(SMALL($M$5:$M$9000,ROWS($M$5:M7522)),"")</f>
        <v/>
      </c>
      <c r="P7522" t="s">
        <v>1639</v>
      </c>
      <c r="S7522" s="388">
        <f>ROWS(R$5:R7522)</f>
        <v>7518</v>
      </c>
      <c r="T7522" s="388" t="str">
        <f>IF(_xlfn.IFNA(VLOOKUP(P7522,$AG$3:$AH$83,2,FALSE),"")='11.1'!$D$5,TXM!S7522,"")</f>
        <v/>
      </c>
      <c r="U7522" t="str">
        <f>IFERROR(SMALL($T$5:$T$9000,ROWS($T$5:T7522)),"")</f>
        <v/>
      </c>
    </row>
    <row r="7523" spans="1:21" ht="14.4" customHeight="1" x14ac:dyDescent="0.3">
      <c r="A7523" t="s">
        <v>1639</v>
      </c>
      <c r="D7523" s="388">
        <f>ROWS(C$5:C7523)</f>
        <v>7519</v>
      </c>
      <c r="E7523" s="388" t="str">
        <f>IF(_xlfn.IFNA(VLOOKUP(A7523,$AG$3:$AH$83,2,FALSE),"")='11.1'!$D$5,TXM!D7523,"")</f>
        <v/>
      </c>
      <c r="F7523" t="str">
        <f>IFERROR(SMALL($E$5:$E$9000,ROWS($E$5:E7523)),"")</f>
        <v/>
      </c>
      <c r="I7523" s="371" t="s">
        <v>161</v>
      </c>
      <c r="J7523" t="s">
        <v>799</v>
      </c>
      <c r="K7523" s="372">
        <v>326749</v>
      </c>
      <c r="L7523" s="388">
        <f>ROWS(K$5:K7523)</f>
        <v>7519</v>
      </c>
      <c r="M7523" s="388" t="str">
        <f>IF(_xlfn.IFNA(VLOOKUP(I7523,$AG$3:$AH$83,2,FALSE),"")='11.1'!$D$5,TXM!L7523,"")</f>
        <v/>
      </c>
      <c r="N7523" t="str">
        <f>IFERROR(SMALL($M$5:$M$9000,ROWS($M$5:M7523)),"")</f>
        <v/>
      </c>
      <c r="P7523" t="s">
        <v>1639</v>
      </c>
      <c r="S7523" s="388">
        <f>ROWS(R$5:R7523)</f>
        <v>7519</v>
      </c>
      <c r="T7523" s="388" t="str">
        <f>IF(_xlfn.IFNA(VLOOKUP(P7523,$AG$3:$AH$83,2,FALSE),"")='11.1'!$D$5,TXM!S7523,"")</f>
        <v/>
      </c>
      <c r="U7523" t="str">
        <f>IFERROR(SMALL($T$5:$T$9000,ROWS($T$5:T7523)),"")</f>
        <v/>
      </c>
    </row>
    <row r="7524" spans="1:21" ht="14.4" customHeight="1" x14ac:dyDescent="0.3">
      <c r="A7524" t="s">
        <v>1639</v>
      </c>
      <c r="D7524" s="388">
        <f>ROWS(C$5:C7524)</f>
        <v>7520</v>
      </c>
      <c r="E7524" s="388" t="str">
        <f>IF(_xlfn.IFNA(VLOOKUP(A7524,$AG$3:$AH$83,2,FALSE),"")='11.1'!$D$5,TXM!D7524,"")</f>
        <v/>
      </c>
      <c r="F7524" t="str">
        <f>IFERROR(SMALL($E$5:$E$9000,ROWS($E$5:E7524)),"")</f>
        <v/>
      </c>
      <c r="I7524" s="371" t="s">
        <v>161</v>
      </c>
      <c r="J7524" t="s">
        <v>1001</v>
      </c>
      <c r="K7524" s="372">
        <v>80956</v>
      </c>
      <c r="L7524" s="388">
        <f>ROWS(K$5:K7524)</f>
        <v>7520</v>
      </c>
      <c r="M7524" s="388" t="str">
        <f>IF(_xlfn.IFNA(VLOOKUP(I7524,$AG$3:$AH$83,2,FALSE),"")='11.1'!$D$5,TXM!L7524,"")</f>
        <v/>
      </c>
      <c r="N7524" t="str">
        <f>IFERROR(SMALL($M$5:$M$9000,ROWS($M$5:M7524)),"")</f>
        <v/>
      </c>
      <c r="P7524" t="s">
        <v>1639</v>
      </c>
      <c r="S7524" s="388">
        <f>ROWS(R$5:R7524)</f>
        <v>7520</v>
      </c>
      <c r="T7524" s="388" t="str">
        <f>IF(_xlfn.IFNA(VLOOKUP(P7524,$AG$3:$AH$83,2,FALSE),"")='11.1'!$D$5,TXM!S7524,"")</f>
        <v/>
      </c>
      <c r="U7524" t="str">
        <f>IFERROR(SMALL($T$5:$T$9000,ROWS($T$5:T7524)),"")</f>
        <v/>
      </c>
    </row>
    <row r="7525" spans="1:21" ht="14.4" customHeight="1" x14ac:dyDescent="0.3">
      <c r="A7525" t="s">
        <v>1639</v>
      </c>
      <c r="D7525" s="388">
        <f>ROWS(C$5:C7525)</f>
        <v>7521</v>
      </c>
      <c r="E7525" s="388" t="str">
        <f>IF(_xlfn.IFNA(VLOOKUP(A7525,$AG$3:$AH$83,2,FALSE),"")='11.1'!$D$5,TXM!D7525,"")</f>
        <v/>
      </c>
      <c r="F7525" t="str">
        <f>IFERROR(SMALL($E$5:$E$9000,ROWS($E$5:E7525)),"")</f>
        <v/>
      </c>
      <c r="I7525" s="371" t="s">
        <v>161</v>
      </c>
      <c r="J7525" t="s">
        <v>791</v>
      </c>
      <c r="K7525" s="372">
        <v>64171</v>
      </c>
      <c r="L7525" s="388">
        <f>ROWS(K$5:K7525)</f>
        <v>7521</v>
      </c>
      <c r="M7525" s="388" t="str">
        <f>IF(_xlfn.IFNA(VLOOKUP(I7525,$AG$3:$AH$83,2,FALSE),"")='11.1'!$D$5,TXM!L7525,"")</f>
        <v/>
      </c>
      <c r="N7525" t="str">
        <f>IFERROR(SMALL($M$5:$M$9000,ROWS($M$5:M7525)),"")</f>
        <v/>
      </c>
      <c r="P7525" t="s">
        <v>1639</v>
      </c>
      <c r="S7525" s="388">
        <f>ROWS(R$5:R7525)</f>
        <v>7521</v>
      </c>
      <c r="T7525" s="388" t="str">
        <f>IF(_xlfn.IFNA(VLOOKUP(P7525,$AG$3:$AH$83,2,FALSE),"")='11.1'!$D$5,TXM!S7525,"")</f>
        <v/>
      </c>
      <c r="U7525" t="str">
        <f>IFERROR(SMALL($T$5:$T$9000,ROWS($T$5:T7525)),"")</f>
        <v/>
      </c>
    </row>
    <row r="7526" spans="1:21" ht="14.4" customHeight="1" x14ac:dyDescent="0.3">
      <c r="A7526" t="s">
        <v>1639</v>
      </c>
      <c r="D7526" s="388">
        <f>ROWS(C$5:C7526)</f>
        <v>7522</v>
      </c>
      <c r="E7526" s="388" t="str">
        <f>IF(_xlfn.IFNA(VLOOKUP(A7526,$AG$3:$AH$83,2,FALSE),"")='11.1'!$D$5,TXM!D7526,"")</f>
        <v/>
      </c>
      <c r="F7526" t="str">
        <f>IFERROR(SMALL($E$5:$E$9000,ROWS($E$5:E7526)),"")</f>
        <v/>
      </c>
      <c r="I7526" s="371" t="s">
        <v>161</v>
      </c>
      <c r="J7526" t="s">
        <v>825</v>
      </c>
      <c r="K7526" s="372">
        <v>21085</v>
      </c>
      <c r="L7526" s="388">
        <f>ROWS(K$5:K7526)</f>
        <v>7522</v>
      </c>
      <c r="M7526" s="388" t="str">
        <f>IF(_xlfn.IFNA(VLOOKUP(I7526,$AG$3:$AH$83,2,FALSE),"")='11.1'!$D$5,TXM!L7526,"")</f>
        <v/>
      </c>
      <c r="N7526" t="str">
        <f>IFERROR(SMALL($M$5:$M$9000,ROWS($M$5:M7526)),"")</f>
        <v/>
      </c>
      <c r="P7526" t="s">
        <v>1639</v>
      </c>
      <c r="S7526" s="388">
        <f>ROWS(R$5:R7526)</f>
        <v>7522</v>
      </c>
      <c r="T7526" s="388" t="str">
        <f>IF(_xlfn.IFNA(VLOOKUP(P7526,$AG$3:$AH$83,2,FALSE),"")='11.1'!$D$5,TXM!S7526,"")</f>
        <v/>
      </c>
      <c r="U7526" t="str">
        <f>IFERROR(SMALL($T$5:$T$9000,ROWS($T$5:T7526)),"")</f>
        <v/>
      </c>
    </row>
    <row r="7527" spans="1:21" ht="14.4" customHeight="1" x14ac:dyDescent="0.3">
      <c r="A7527" t="s">
        <v>1639</v>
      </c>
      <c r="D7527" s="388">
        <f>ROWS(C$5:C7527)</f>
        <v>7523</v>
      </c>
      <c r="E7527" s="388" t="str">
        <f>IF(_xlfn.IFNA(VLOOKUP(A7527,$AG$3:$AH$83,2,FALSE),"")='11.1'!$D$5,TXM!D7527,"")</f>
        <v/>
      </c>
      <c r="F7527" t="str">
        <f>IFERROR(SMALL($E$5:$E$9000,ROWS($E$5:E7527)),"")</f>
        <v/>
      </c>
      <c r="I7527" s="371" t="s">
        <v>161</v>
      </c>
      <c r="J7527" t="s">
        <v>865</v>
      </c>
      <c r="K7527" s="372">
        <v>9128</v>
      </c>
      <c r="L7527" s="388">
        <f>ROWS(K$5:K7527)</f>
        <v>7523</v>
      </c>
      <c r="M7527" s="388" t="str">
        <f>IF(_xlfn.IFNA(VLOOKUP(I7527,$AG$3:$AH$83,2,FALSE),"")='11.1'!$D$5,TXM!L7527,"")</f>
        <v/>
      </c>
      <c r="N7527" t="str">
        <f>IFERROR(SMALL($M$5:$M$9000,ROWS($M$5:M7527)),"")</f>
        <v/>
      </c>
      <c r="P7527" t="s">
        <v>1639</v>
      </c>
      <c r="S7527" s="388">
        <f>ROWS(R$5:R7527)</f>
        <v>7523</v>
      </c>
      <c r="T7527" s="388" t="str">
        <f>IF(_xlfn.IFNA(VLOOKUP(P7527,$AG$3:$AH$83,2,FALSE),"")='11.1'!$D$5,TXM!S7527,"")</f>
        <v/>
      </c>
      <c r="U7527" t="str">
        <f>IFERROR(SMALL($T$5:$T$9000,ROWS($T$5:T7527)),"")</f>
        <v/>
      </c>
    </row>
    <row r="7528" spans="1:21" ht="14.4" customHeight="1" x14ac:dyDescent="0.3">
      <c r="A7528" t="s">
        <v>1639</v>
      </c>
      <c r="D7528" s="388">
        <f>ROWS(C$5:C7528)</f>
        <v>7524</v>
      </c>
      <c r="E7528" s="388" t="str">
        <f>IF(_xlfn.IFNA(VLOOKUP(A7528,$AG$3:$AH$83,2,FALSE),"")='11.1'!$D$5,TXM!D7528,"")</f>
        <v/>
      </c>
      <c r="F7528" t="str">
        <f>IFERROR(SMALL($E$5:$E$9000,ROWS($E$5:E7528)),"")</f>
        <v/>
      </c>
      <c r="I7528" s="371" t="s">
        <v>161</v>
      </c>
      <c r="J7528" t="s">
        <v>1275</v>
      </c>
      <c r="K7528" s="372">
        <v>7318</v>
      </c>
      <c r="L7528" s="388">
        <f>ROWS(K$5:K7528)</f>
        <v>7524</v>
      </c>
      <c r="M7528" s="388" t="str">
        <f>IF(_xlfn.IFNA(VLOOKUP(I7528,$AG$3:$AH$83,2,FALSE),"")='11.1'!$D$5,TXM!L7528,"")</f>
        <v/>
      </c>
      <c r="N7528" t="str">
        <f>IFERROR(SMALL($M$5:$M$9000,ROWS($M$5:M7528)),"")</f>
        <v/>
      </c>
      <c r="P7528" t="s">
        <v>1639</v>
      </c>
      <c r="S7528" s="388">
        <f>ROWS(R$5:R7528)</f>
        <v>7524</v>
      </c>
      <c r="T7528" s="388" t="str">
        <f>IF(_xlfn.IFNA(VLOOKUP(P7528,$AG$3:$AH$83,2,FALSE),"")='11.1'!$D$5,TXM!S7528,"")</f>
        <v/>
      </c>
      <c r="U7528" t="str">
        <f>IFERROR(SMALL($T$5:$T$9000,ROWS($T$5:T7528)),"")</f>
        <v/>
      </c>
    </row>
    <row r="7529" spans="1:21" ht="14.4" customHeight="1" x14ac:dyDescent="0.3">
      <c r="A7529" t="s">
        <v>1639</v>
      </c>
      <c r="D7529" s="388">
        <f>ROWS(C$5:C7529)</f>
        <v>7525</v>
      </c>
      <c r="E7529" s="388" t="str">
        <f>IF(_xlfn.IFNA(VLOOKUP(A7529,$AG$3:$AH$83,2,FALSE),"")='11.1'!$D$5,TXM!D7529,"")</f>
        <v/>
      </c>
      <c r="F7529" t="str">
        <f>IFERROR(SMALL($E$5:$E$9000,ROWS($E$5:E7529)),"")</f>
        <v/>
      </c>
      <c r="I7529" s="371" t="s">
        <v>161</v>
      </c>
      <c r="J7529" t="s">
        <v>839</v>
      </c>
      <c r="K7529" s="372">
        <v>3198</v>
      </c>
      <c r="L7529" s="388">
        <f>ROWS(K$5:K7529)</f>
        <v>7525</v>
      </c>
      <c r="M7529" s="388" t="str">
        <f>IF(_xlfn.IFNA(VLOOKUP(I7529,$AG$3:$AH$83,2,FALSE),"")='11.1'!$D$5,TXM!L7529,"")</f>
        <v/>
      </c>
      <c r="N7529" t="str">
        <f>IFERROR(SMALL($M$5:$M$9000,ROWS($M$5:M7529)),"")</f>
        <v/>
      </c>
      <c r="P7529" t="s">
        <v>1639</v>
      </c>
      <c r="S7529" s="388">
        <f>ROWS(R$5:R7529)</f>
        <v>7525</v>
      </c>
      <c r="T7529" s="388" t="str">
        <f>IF(_xlfn.IFNA(VLOOKUP(P7529,$AG$3:$AH$83,2,FALSE),"")='11.1'!$D$5,TXM!S7529,"")</f>
        <v/>
      </c>
      <c r="U7529" t="str">
        <f>IFERROR(SMALL($T$5:$T$9000,ROWS($T$5:T7529)),"")</f>
        <v/>
      </c>
    </row>
    <row r="7530" spans="1:21" ht="14.4" customHeight="1" x14ac:dyDescent="0.3">
      <c r="A7530" t="s">
        <v>1639</v>
      </c>
      <c r="D7530" s="388">
        <f>ROWS(C$5:C7530)</f>
        <v>7526</v>
      </c>
      <c r="E7530" s="388" t="str">
        <f>IF(_xlfn.IFNA(VLOOKUP(A7530,$AG$3:$AH$83,2,FALSE),"")='11.1'!$D$5,TXM!D7530,"")</f>
        <v/>
      </c>
      <c r="F7530" t="str">
        <f>IFERROR(SMALL($E$5:$E$9000,ROWS($E$5:E7530)),"")</f>
        <v/>
      </c>
      <c r="I7530" s="371" t="s">
        <v>161</v>
      </c>
      <c r="J7530" t="s">
        <v>805</v>
      </c>
      <c r="K7530" s="372">
        <v>2866</v>
      </c>
      <c r="L7530" s="388">
        <f>ROWS(K$5:K7530)</f>
        <v>7526</v>
      </c>
      <c r="M7530" s="388" t="str">
        <f>IF(_xlfn.IFNA(VLOOKUP(I7530,$AG$3:$AH$83,2,FALSE),"")='11.1'!$D$5,TXM!L7530,"")</f>
        <v/>
      </c>
      <c r="N7530" t="str">
        <f>IFERROR(SMALL($M$5:$M$9000,ROWS($M$5:M7530)),"")</f>
        <v/>
      </c>
      <c r="P7530" t="s">
        <v>1639</v>
      </c>
      <c r="S7530" s="388">
        <f>ROWS(R$5:R7530)</f>
        <v>7526</v>
      </c>
      <c r="T7530" s="388" t="str">
        <f>IF(_xlfn.IFNA(VLOOKUP(P7530,$AG$3:$AH$83,2,FALSE),"")='11.1'!$D$5,TXM!S7530,"")</f>
        <v/>
      </c>
      <c r="U7530" t="str">
        <f>IFERROR(SMALL($T$5:$T$9000,ROWS($T$5:T7530)),"")</f>
        <v/>
      </c>
    </row>
    <row r="7531" spans="1:21" ht="14.4" customHeight="1" x14ac:dyDescent="0.3">
      <c r="A7531" t="s">
        <v>1639</v>
      </c>
      <c r="D7531" s="388">
        <f>ROWS(C$5:C7531)</f>
        <v>7527</v>
      </c>
      <c r="E7531" s="388" t="str">
        <f>IF(_xlfn.IFNA(VLOOKUP(A7531,$AG$3:$AH$83,2,FALSE),"")='11.1'!$D$5,TXM!D7531,"")</f>
        <v/>
      </c>
      <c r="F7531" t="str">
        <f>IFERROR(SMALL($E$5:$E$9000,ROWS($E$5:E7531)),"")</f>
        <v/>
      </c>
      <c r="I7531" s="371" t="s">
        <v>161</v>
      </c>
      <c r="J7531" t="s">
        <v>1000</v>
      </c>
      <c r="K7531" s="372">
        <v>2274</v>
      </c>
      <c r="L7531" s="388">
        <f>ROWS(K$5:K7531)</f>
        <v>7527</v>
      </c>
      <c r="M7531" s="388" t="str">
        <f>IF(_xlfn.IFNA(VLOOKUP(I7531,$AG$3:$AH$83,2,FALSE),"")='11.1'!$D$5,TXM!L7531,"")</f>
        <v/>
      </c>
      <c r="N7531" t="str">
        <f>IFERROR(SMALL($M$5:$M$9000,ROWS($M$5:M7531)),"")</f>
        <v/>
      </c>
      <c r="P7531" t="s">
        <v>1639</v>
      </c>
      <c r="S7531" s="388">
        <f>ROWS(R$5:R7531)</f>
        <v>7527</v>
      </c>
      <c r="T7531" s="388" t="str">
        <f>IF(_xlfn.IFNA(VLOOKUP(P7531,$AG$3:$AH$83,2,FALSE),"")='11.1'!$D$5,TXM!S7531,"")</f>
        <v/>
      </c>
      <c r="U7531" t="str">
        <f>IFERROR(SMALL($T$5:$T$9000,ROWS($T$5:T7531)),"")</f>
        <v/>
      </c>
    </row>
    <row r="7532" spans="1:21" ht="14.4" customHeight="1" x14ac:dyDescent="0.3">
      <c r="A7532" t="s">
        <v>1639</v>
      </c>
      <c r="D7532" s="388">
        <f>ROWS(C$5:C7532)</f>
        <v>7528</v>
      </c>
      <c r="E7532" s="388" t="str">
        <f>IF(_xlfn.IFNA(VLOOKUP(A7532,$AG$3:$AH$83,2,FALSE),"")='11.1'!$D$5,TXM!D7532,"")</f>
        <v/>
      </c>
      <c r="F7532" t="str">
        <f>IFERROR(SMALL($E$5:$E$9000,ROWS($E$5:E7532)),"")</f>
        <v/>
      </c>
      <c r="I7532" s="371" t="s">
        <v>161</v>
      </c>
      <c r="J7532" t="s">
        <v>845</v>
      </c>
      <c r="K7532" s="372">
        <v>2182</v>
      </c>
      <c r="L7532" s="388">
        <f>ROWS(K$5:K7532)</f>
        <v>7528</v>
      </c>
      <c r="M7532" s="388" t="str">
        <f>IF(_xlfn.IFNA(VLOOKUP(I7532,$AG$3:$AH$83,2,FALSE),"")='11.1'!$D$5,TXM!L7532,"")</f>
        <v/>
      </c>
      <c r="N7532" t="str">
        <f>IFERROR(SMALL($M$5:$M$9000,ROWS($M$5:M7532)),"")</f>
        <v/>
      </c>
      <c r="P7532" t="s">
        <v>1639</v>
      </c>
      <c r="S7532" s="388">
        <f>ROWS(R$5:R7532)</f>
        <v>7528</v>
      </c>
      <c r="T7532" s="388" t="str">
        <f>IF(_xlfn.IFNA(VLOOKUP(P7532,$AG$3:$AH$83,2,FALSE),"")='11.1'!$D$5,TXM!S7532,"")</f>
        <v/>
      </c>
      <c r="U7532" t="str">
        <f>IFERROR(SMALL($T$5:$T$9000,ROWS($T$5:T7532)),"")</f>
        <v/>
      </c>
    </row>
    <row r="7533" spans="1:21" ht="14.4" customHeight="1" x14ac:dyDescent="0.3">
      <c r="A7533" t="s">
        <v>1639</v>
      </c>
      <c r="D7533" s="388">
        <f>ROWS(C$5:C7533)</f>
        <v>7529</v>
      </c>
      <c r="E7533" s="388" t="str">
        <f>IF(_xlfn.IFNA(VLOOKUP(A7533,$AG$3:$AH$83,2,FALSE),"")='11.1'!$D$5,TXM!D7533,"")</f>
        <v/>
      </c>
      <c r="F7533" t="str">
        <f>IFERROR(SMALL($E$5:$E$9000,ROWS($E$5:E7533)),"")</f>
        <v/>
      </c>
      <c r="I7533" s="371" t="s">
        <v>161</v>
      </c>
      <c r="J7533" t="s">
        <v>829</v>
      </c>
      <c r="K7533" s="372">
        <v>1504</v>
      </c>
      <c r="L7533" s="388">
        <f>ROWS(K$5:K7533)</f>
        <v>7529</v>
      </c>
      <c r="M7533" s="388" t="str">
        <f>IF(_xlfn.IFNA(VLOOKUP(I7533,$AG$3:$AH$83,2,FALSE),"")='11.1'!$D$5,TXM!L7533,"")</f>
        <v/>
      </c>
      <c r="N7533" t="str">
        <f>IFERROR(SMALL($M$5:$M$9000,ROWS($M$5:M7533)),"")</f>
        <v/>
      </c>
      <c r="P7533" t="s">
        <v>1639</v>
      </c>
      <c r="S7533" s="388">
        <f>ROWS(R$5:R7533)</f>
        <v>7529</v>
      </c>
      <c r="T7533" s="388" t="str">
        <f>IF(_xlfn.IFNA(VLOOKUP(P7533,$AG$3:$AH$83,2,FALSE),"")='11.1'!$D$5,TXM!S7533,"")</f>
        <v/>
      </c>
      <c r="U7533" t="str">
        <f>IFERROR(SMALL($T$5:$T$9000,ROWS($T$5:T7533)),"")</f>
        <v/>
      </c>
    </row>
    <row r="7534" spans="1:21" ht="14.4" customHeight="1" x14ac:dyDescent="0.3">
      <c r="A7534" t="s">
        <v>1639</v>
      </c>
      <c r="D7534" s="388">
        <f>ROWS(C$5:C7534)</f>
        <v>7530</v>
      </c>
      <c r="E7534" s="388" t="str">
        <f>IF(_xlfn.IFNA(VLOOKUP(A7534,$AG$3:$AH$83,2,FALSE),"")='11.1'!$D$5,TXM!D7534,"")</f>
        <v/>
      </c>
      <c r="F7534" t="str">
        <f>IFERROR(SMALL($E$5:$E$9000,ROWS($E$5:E7534)),"")</f>
        <v/>
      </c>
      <c r="I7534" s="371" t="s">
        <v>161</v>
      </c>
      <c r="J7534" t="s">
        <v>990</v>
      </c>
      <c r="K7534" s="372">
        <v>1451</v>
      </c>
      <c r="L7534" s="388">
        <f>ROWS(K$5:K7534)</f>
        <v>7530</v>
      </c>
      <c r="M7534" s="388" t="str">
        <f>IF(_xlfn.IFNA(VLOOKUP(I7534,$AG$3:$AH$83,2,FALSE),"")='11.1'!$D$5,TXM!L7534,"")</f>
        <v/>
      </c>
      <c r="N7534" t="str">
        <f>IFERROR(SMALL($M$5:$M$9000,ROWS($M$5:M7534)),"")</f>
        <v/>
      </c>
      <c r="P7534" t="s">
        <v>1639</v>
      </c>
      <c r="S7534" s="388">
        <f>ROWS(R$5:R7534)</f>
        <v>7530</v>
      </c>
      <c r="T7534" s="388" t="str">
        <f>IF(_xlfn.IFNA(VLOOKUP(P7534,$AG$3:$AH$83,2,FALSE),"")='11.1'!$D$5,TXM!S7534,"")</f>
        <v/>
      </c>
      <c r="U7534" t="str">
        <f>IFERROR(SMALL($T$5:$T$9000,ROWS($T$5:T7534)),"")</f>
        <v/>
      </c>
    </row>
    <row r="7535" spans="1:21" ht="14.4" customHeight="1" x14ac:dyDescent="0.3">
      <c r="A7535" t="s">
        <v>1639</v>
      </c>
      <c r="D7535" s="388">
        <f>ROWS(C$5:C7535)</f>
        <v>7531</v>
      </c>
      <c r="E7535" s="388" t="str">
        <f>IF(_xlfn.IFNA(VLOOKUP(A7535,$AG$3:$AH$83,2,FALSE),"")='11.1'!$D$5,TXM!D7535,"")</f>
        <v/>
      </c>
      <c r="F7535" t="str">
        <f>IFERROR(SMALL($E$5:$E$9000,ROWS($E$5:E7535)),"")</f>
        <v/>
      </c>
      <c r="I7535" s="371" t="s">
        <v>161</v>
      </c>
      <c r="J7535" t="s">
        <v>863</v>
      </c>
      <c r="K7535" s="372">
        <v>1296</v>
      </c>
      <c r="L7535" s="388">
        <f>ROWS(K$5:K7535)</f>
        <v>7531</v>
      </c>
      <c r="M7535" s="388" t="str">
        <f>IF(_xlfn.IFNA(VLOOKUP(I7535,$AG$3:$AH$83,2,FALSE),"")='11.1'!$D$5,TXM!L7535,"")</f>
        <v/>
      </c>
      <c r="N7535" t="str">
        <f>IFERROR(SMALL($M$5:$M$9000,ROWS($M$5:M7535)),"")</f>
        <v/>
      </c>
      <c r="P7535" t="s">
        <v>1639</v>
      </c>
      <c r="S7535" s="388">
        <f>ROWS(R$5:R7535)</f>
        <v>7531</v>
      </c>
      <c r="T7535" s="388" t="str">
        <f>IF(_xlfn.IFNA(VLOOKUP(P7535,$AG$3:$AH$83,2,FALSE),"")='11.1'!$D$5,TXM!S7535,"")</f>
        <v/>
      </c>
      <c r="U7535" t="str">
        <f>IFERROR(SMALL($T$5:$T$9000,ROWS($T$5:T7535)),"")</f>
        <v/>
      </c>
    </row>
    <row r="7536" spans="1:21" ht="14.4" customHeight="1" x14ac:dyDescent="0.3">
      <c r="A7536" t="s">
        <v>1639</v>
      </c>
      <c r="D7536" s="388">
        <f>ROWS(C$5:C7536)</f>
        <v>7532</v>
      </c>
      <c r="E7536" s="388" t="str">
        <f>IF(_xlfn.IFNA(VLOOKUP(A7536,$AG$3:$AH$83,2,FALSE),"")='11.1'!$D$5,TXM!D7536,"")</f>
        <v/>
      </c>
      <c r="F7536" t="str">
        <f>IFERROR(SMALL($E$5:$E$9000,ROWS($E$5:E7536)),"")</f>
        <v/>
      </c>
      <c r="I7536" s="371" t="s">
        <v>161</v>
      </c>
      <c r="J7536" t="s">
        <v>867</v>
      </c>
      <c r="K7536" s="372">
        <v>924</v>
      </c>
      <c r="L7536" s="388">
        <f>ROWS(K$5:K7536)</f>
        <v>7532</v>
      </c>
      <c r="M7536" s="388" t="str">
        <f>IF(_xlfn.IFNA(VLOOKUP(I7536,$AG$3:$AH$83,2,FALSE),"")='11.1'!$D$5,TXM!L7536,"")</f>
        <v/>
      </c>
      <c r="N7536" t="str">
        <f>IFERROR(SMALL($M$5:$M$9000,ROWS($M$5:M7536)),"")</f>
        <v/>
      </c>
      <c r="P7536" t="s">
        <v>1639</v>
      </c>
      <c r="S7536" s="388">
        <f>ROWS(R$5:R7536)</f>
        <v>7532</v>
      </c>
      <c r="T7536" s="388" t="str">
        <f>IF(_xlfn.IFNA(VLOOKUP(P7536,$AG$3:$AH$83,2,FALSE),"")='11.1'!$D$5,TXM!S7536,"")</f>
        <v/>
      </c>
      <c r="U7536" t="str">
        <f>IFERROR(SMALL($T$5:$T$9000,ROWS($T$5:T7536)),"")</f>
        <v/>
      </c>
    </row>
    <row r="7537" spans="1:21" ht="14.4" customHeight="1" x14ac:dyDescent="0.3">
      <c r="A7537" t="s">
        <v>1639</v>
      </c>
      <c r="D7537" s="388">
        <f>ROWS(C$5:C7537)</f>
        <v>7533</v>
      </c>
      <c r="E7537" s="388" t="str">
        <f>IF(_xlfn.IFNA(VLOOKUP(A7537,$AG$3:$AH$83,2,FALSE),"")='11.1'!$D$5,TXM!D7537,"")</f>
        <v/>
      </c>
      <c r="F7537" t="str">
        <f>IFERROR(SMALL($E$5:$E$9000,ROWS($E$5:E7537)),"")</f>
        <v/>
      </c>
      <c r="I7537" s="371" t="s">
        <v>161</v>
      </c>
      <c r="J7537" t="s">
        <v>98</v>
      </c>
      <c r="K7537" s="372">
        <v>863</v>
      </c>
      <c r="L7537" s="388">
        <f>ROWS(K$5:K7537)</f>
        <v>7533</v>
      </c>
      <c r="M7537" s="388" t="str">
        <f>IF(_xlfn.IFNA(VLOOKUP(I7537,$AG$3:$AH$83,2,FALSE),"")='11.1'!$D$5,TXM!L7537,"")</f>
        <v/>
      </c>
      <c r="N7537" t="str">
        <f>IFERROR(SMALL($M$5:$M$9000,ROWS($M$5:M7537)),"")</f>
        <v/>
      </c>
      <c r="P7537" t="s">
        <v>1639</v>
      </c>
      <c r="S7537" s="388">
        <f>ROWS(R$5:R7537)</f>
        <v>7533</v>
      </c>
      <c r="T7537" s="388" t="str">
        <f>IF(_xlfn.IFNA(VLOOKUP(P7537,$AG$3:$AH$83,2,FALSE),"")='11.1'!$D$5,TXM!S7537,"")</f>
        <v/>
      </c>
      <c r="U7537" t="str">
        <f>IFERROR(SMALL($T$5:$T$9000,ROWS($T$5:T7537)),"")</f>
        <v/>
      </c>
    </row>
    <row r="7538" spans="1:21" ht="14.4" customHeight="1" x14ac:dyDescent="0.3">
      <c r="A7538" t="s">
        <v>1639</v>
      </c>
      <c r="D7538" s="388">
        <f>ROWS(C$5:C7538)</f>
        <v>7534</v>
      </c>
      <c r="E7538" s="388" t="str">
        <f>IF(_xlfn.IFNA(VLOOKUP(A7538,$AG$3:$AH$83,2,FALSE),"")='11.1'!$D$5,TXM!D7538,"")</f>
        <v/>
      </c>
      <c r="F7538" t="str">
        <f>IFERROR(SMALL($E$5:$E$9000,ROWS($E$5:E7538)),"")</f>
        <v/>
      </c>
      <c r="I7538" s="371" t="s">
        <v>161</v>
      </c>
      <c r="J7538" t="s">
        <v>779</v>
      </c>
      <c r="K7538" s="372">
        <v>14</v>
      </c>
      <c r="L7538" s="388">
        <f>ROWS(K$5:K7538)</f>
        <v>7534</v>
      </c>
      <c r="M7538" s="388" t="str">
        <f>IF(_xlfn.IFNA(VLOOKUP(I7538,$AG$3:$AH$83,2,FALSE),"")='11.1'!$D$5,TXM!L7538,"")</f>
        <v/>
      </c>
      <c r="N7538" t="str">
        <f>IFERROR(SMALL($M$5:$M$9000,ROWS($M$5:M7538)),"")</f>
        <v/>
      </c>
      <c r="P7538" t="s">
        <v>1639</v>
      </c>
      <c r="S7538" s="388">
        <f>ROWS(R$5:R7538)</f>
        <v>7534</v>
      </c>
      <c r="T7538" s="388" t="str">
        <f>IF(_xlfn.IFNA(VLOOKUP(P7538,$AG$3:$AH$83,2,FALSE),"")='11.1'!$D$5,TXM!S7538,"")</f>
        <v/>
      </c>
      <c r="U7538" t="str">
        <f>IFERROR(SMALL($T$5:$T$9000,ROWS($T$5:T7538)),"")</f>
        <v/>
      </c>
    </row>
    <row r="7539" spans="1:21" ht="14.4" customHeight="1" x14ac:dyDescent="0.3">
      <c r="A7539" t="s">
        <v>1639</v>
      </c>
      <c r="D7539" s="388">
        <f>ROWS(C$5:C7539)</f>
        <v>7535</v>
      </c>
      <c r="E7539" s="388" t="str">
        <f>IF(_xlfn.IFNA(VLOOKUP(A7539,$AG$3:$AH$83,2,FALSE),"")='11.1'!$D$5,TXM!D7539,"")</f>
        <v/>
      </c>
      <c r="F7539" t="str">
        <f>IFERROR(SMALL($E$5:$E$9000,ROWS($E$5:E7539)),"")</f>
        <v/>
      </c>
      <c r="I7539" s="371" t="s">
        <v>161</v>
      </c>
      <c r="J7539" t="s">
        <v>1240</v>
      </c>
      <c r="K7539" s="372">
        <v>1</v>
      </c>
      <c r="L7539" s="388">
        <f>ROWS(K$5:K7539)</f>
        <v>7535</v>
      </c>
      <c r="M7539" s="388" t="str">
        <f>IF(_xlfn.IFNA(VLOOKUP(I7539,$AG$3:$AH$83,2,FALSE),"")='11.1'!$D$5,TXM!L7539,"")</f>
        <v/>
      </c>
      <c r="N7539" t="str">
        <f>IFERROR(SMALL($M$5:$M$9000,ROWS($M$5:M7539)),"")</f>
        <v/>
      </c>
      <c r="P7539" t="s">
        <v>1639</v>
      </c>
      <c r="S7539" s="388">
        <f>ROWS(R$5:R7539)</f>
        <v>7535</v>
      </c>
      <c r="T7539" s="388" t="str">
        <f>IF(_xlfn.IFNA(VLOOKUP(P7539,$AG$3:$AH$83,2,FALSE),"")='11.1'!$D$5,TXM!S7539,"")</f>
        <v/>
      </c>
      <c r="U7539" t="str">
        <f>IFERROR(SMALL($T$5:$T$9000,ROWS($T$5:T7539)),"")</f>
        <v/>
      </c>
    </row>
    <row r="7540" spans="1:21" ht="14.4" customHeight="1" x14ac:dyDescent="0.3">
      <c r="A7540" t="s">
        <v>1639</v>
      </c>
      <c r="D7540" s="388">
        <f>ROWS(C$5:C7540)</f>
        <v>7536</v>
      </c>
      <c r="E7540" s="388" t="str">
        <f>IF(_xlfn.IFNA(VLOOKUP(A7540,$AG$3:$AH$83,2,FALSE),"")='11.1'!$D$5,TXM!D7540,"")</f>
        <v/>
      </c>
      <c r="F7540" t="str">
        <f>IFERROR(SMALL($E$5:$E$9000,ROWS($E$5:E7540)),"")</f>
        <v/>
      </c>
      <c r="I7540" s="371" t="s">
        <v>55</v>
      </c>
      <c r="J7540" t="s">
        <v>781</v>
      </c>
      <c r="K7540" s="372">
        <v>176800873</v>
      </c>
      <c r="L7540" s="388">
        <f>ROWS(K$5:K7540)</f>
        <v>7536</v>
      </c>
      <c r="M7540" s="388" t="str">
        <f>IF(_xlfn.IFNA(VLOOKUP(I7540,$AG$3:$AH$83,2,FALSE),"")='11.1'!$D$5,TXM!L7540,"")</f>
        <v/>
      </c>
      <c r="N7540" t="str">
        <f>IFERROR(SMALL($M$5:$M$9000,ROWS($M$5:M7540)),"")</f>
        <v/>
      </c>
      <c r="P7540" t="s">
        <v>1639</v>
      </c>
      <c r="S7540" s="388">
        <f>ROWS(R$5:R7540)</f>
        <v>7536</v>
      </c>
      <c r="T7540" s="388" t="str">
        <f>IF(_xlfn.IFNA(VLOOKUP(P7540,$AG$3:$AH$83,2,FALSE),"")='11.1'!$D$5,TXM!S7540,"")</f>
        <v/>
      </c>
      <c r="U7540" t="str">
        <f>IFERROR(SMALL($T$5:$T$9000,ROWS($T$5:T7540)),"")</f>
        <v/>
      </c>
    </row>
    <row r="7541" spans="1:21" ht="14.4" customHeight="1" x14ac:dyDescent="0.3">
      <c r="A7541" t="s">
        <v>1639</v>
      </c>
      <c r="D7541" s="388">
        <f>ROWS(C$5:C7541)</f>
        <v>7537</v>
      </c>
      <c r="E7541" s="388" t="str">
        <f>IF(_xlfn.IFNA(VLOOKUP(A7541,$AG$3:$AH$83,2,FALSE),"")='11.1'!$D$5,TXM!D7541,"")</f>
        <v/>
      </c>
      <c r="F7541" t="str">
        <f>IFERROR(SMALL($E$5:$E$9000,ROWS($E$5:E7541)),"")</f>
        <v/>
      </c>
      <c r="I7541" s="371" t="s">
        <v>55</v>
      </c>
      <c r="J7541" t="s">
        <v>845</v>
      </c>
      <c r="K7541" s="372">
        <v>26866564</v>
      </c>
      <c r="L7541" s="388">
        <f>ROWS(K$5:K7541)</f>
        <v>7537</v>
      </c>
      <c r="M7541" s="388" t="str">
        <f>IF(_xlfn.IFNA(VLOOKUP(I7541,$AG$3:$AH$83,2,FALSE),"")='11.1'!$D$5,TXM!L7541,"")</f>
        <v/>
      </c>
      <c r="N7541" t="str">
        <f>IFERROR(SMALL($M$5:$M$9000,ROWS($M$5:M7541)),"")</f>
        <v/>
      </c>
      <c r="P7541" t="s">
        <v>1639</v>
      </c>
      <c r="S7541" s="388">
        <f>ROWS(R$5:R7541)</f>
        <v>7537</v>
      </c>
      <c r="T7541" s="388" t="str">
        <f>IF(_xlfn.IFNA(VLOOKUP(P7541,$AG$3:$AH$83,2,FALSE),"")='11.1'!$D$5,TXM!S7541,"")</f>
        <v/>
      </c>
      <c r="U7541" t="str">
        <f>IFERROR(SMALL($T$5:$T$9000,ROWS($T$5:T7541)),"")</f>
        <v/>
      </c>
    </row>
    <row r="7542" spans="1:21" ht="14.4" customHeight="1" x14ac:dyDescent="0.3">
      <c r="A7542" t="s">
        <v>1639</v>
      </c>
      <c r="D7542" s="388">
        <f>ROWS(C$5:C7542)</f>
        <v>7538</v>
      </c>
      <c r="E7542" s="388" t="str">
        <f>IF(_xlfn.IFNA(VLOOKUP(A7542,$AG$3:$AH$83,2,FALSE),"")='11.1'!$D$5,TXM!D7542,"")</f>
        <v/>
      </c>
      <c r="F7542" t="str">
        <f>IFERROR(SMALL($E$5:$E$9000,ROWS($E$5:E7542)),"")</f>
        <v/>
      </c>
      <c r="I7542" s="371" t="s">
        <v>55</v>
      </c>
      <c r="J7542" t="s">
        <v>849</v>
      </c>
      <c r="K7542" s="372">
        <v>5772034</v>
      </c>
      <c r="L7542" s="388">
        <f>ROWS(K$5:K7542)</f>
        <v>7538</v>
      </c>
      <c r="M7542" s="388" t="str">
        <f>IF(_xlfn.IFNA(VLOOKUP(I7542,$AG$3:$AH$83,2,FALSE),"")='11.1'!$D$5,TXM!L7542,"")</f>
        <v/>
      </c>
      <c r="N7542" t="str">
        <f>IFERROR(SMALL($M$5:$M$9000,ROWS($M$5:M7542)),"")</f>
        <v/>
      </c>
      <c r="P7542" t="s">
        <v>1639</v>
      </c>
      <c r="S7542" s="388">
        <f>ROWS(R$5:R7542)</f>
        <v>7538</v>
      </c>
      <c r="T7542" s="388" t="str">
        <f>IF(_xlfn.IFNA(VLOOKUP(P7542,$AG$3:$AH$83,2,FALSE),"")='11.1'!$D$5,TXM!S7542,"")</f>
        <v/>
      </c>
      <c r="U7542" t="str">
        <f>IFERROR(SMALL($T$5:$T$9000,ROWS($T$5:T7542)),"")</f>
        <v/>
      </c>
    </row>
    <row r="7543" spans="1:21" ht="14.4" customHeight="1" x14ac:dyDescent="0.3">
      <c r="A7543" t="s">
        <v>1639</v>
      </c>
      <c r="D7543" s="388">
        <f>ROWS(C$5:C7543)</f>
        <v>7539</v>
      </c>
      <c r="E7543" s="388" t="str">
        <f>IF(_xlfn.IFNA(VLOOKUP(A7543,$AG$3:$AH$83,2,FALSE),"")='11.1'!$D$5,TXM!D7543,"")</f>
        <v/>
      </c>
      <c r="F7543" t="str">
        <f>IFERROR(SMALL($E$5:$E$9000,ROWS($E$5:E7543)),"")</f>
        <v/>
      </c>
      <c r="I7543" s="371" t="s">
        <v>55</v>
      </c>
      <c r="J7543" t="s">
        <v>863</v>
      </c>
      <c r="K7543" s="372">
        <v>2190607</v>
      </c>
      <c r="L7543" s="388">
        <f>ROWS(K$5:K7543)</f>
        <v>7539</v>
      </c>
      <c r="M7543" s="388" t="str">
        <f>IF(_xlfn.IFNA(VLOOKUP(I7543,$AG$3:$AH$83,2,FALSE),"")='11.1'!$D$5,TXM!L7543,"")</f>
        <v/>
      </c>
      <c r="N7543" t="str">
        <f>IFERROR(SMALL($M$5:$M$9000,ROWS($M$5:M7543)),"")</f>
        <v/>
      </c>
      <c r="P7543" t="s">
        <v>1639</v>
      </c>
      <c r="S7543" s="388">
        <f>ROWS(R$5:R7543)</f>
        <v>7539</v>
      </c>
      <c r="T7543" s="388" t="str">
        <f>IF(_xlfn.IFNA(VLOOKUP(P7543,$AG$3:$AH$83,2,FALSE),"")='11.1'!$D$5,TXM!S7543,"")</f>
        <v/>
      </c>
      <c r="U7543" t="str">
        <f>IFERROR(SMALL($T$5:$T$9000,ROWS($T$5:T7543)),"")</f>
        <v/>
      </c>
    </row>
    <row r="7544" spans="1:21" ht="14.4" customHeight="1" x14ac:dyDescent="0.3">
      <c r="A7544" t="s">
        <v>1639</v>
      </c>
      <c r="D7544" s="388">
        <f>ROWS(C$5:C7544)</f>
        <v>7540</v>
      </c>
      <c r="E7544" s="388" t="str">
        <f>IF(_xlfn.IFNA(VLOOKUP(A7544,$AG$3:$AH$83,2,FALSE),"")='11.1'!$D$5,TXM!D7544,"")</f>
        <v/>
      </c>
      <c r="F7544" t="str">
        <f>IFERROR(SMALL($E$5:$E$9000,ROWS($E$5:E7544)),"")</f>
        <v/>
      </c>
      <c r="I7544" s="371" t="s">
        <v>55</v>
      </c>
      <c r="J7544" t="s">
        <v>95</v>
      </c>
      <c r="K7544" s="372">
        <v>331171</v>
      </c>
      <c r="L7544" s="388">
        <f>ROWS(K$5:K7544)</f>
        <v>7540</v>
      </c>
      <c r="M7544" s="388" t="str">
        <f>IF(_xlfn.IFNA(VLOOKUP(I7544,$AG$3:$AH$83,2,FALSE),"")='11.1'!$D$5,TXM!L7544,"")</f>
        <v/>
      </c>
      <c r="N7544" t="str">
        <f>IFERROR(SMALL($M$5:$M$9000,ROWS($M$5:M7544)),"")</f>
        <v/>
      </c>
      <c r="P7544" t="s">
        <v>1639</v>
      </c>
      <c r="S7544" s="388">
        <f>ROWS(R$5:R7544)</f>
        <v>7540</v>
      </c>
      <c r="T7544" s="388" t="str">
        <f>IF(_xlfn.IFNA(VLOOKUP(P7544,$AG$3:$AH$83,2,FALSE),"")='11.1'!$D$5,TXM!S7544,"")</f>
        <v/>
      </c>
      <c r="U7544" t="str">
        <f>IFERROR(SMALL($T$5:$T$9000,ROWS($T$5:T7544)),"")</f>
        <v/>
      </c>
    </row>
    <row r="7545" spans="1:21" ht="14.4" customHeight="1" x14ac:dyDescent="0.3">
      <c r="A7545" t="s">
        <v>1639</v>
      </c>
      <c r="D7545" s="388">
        <f>ROWS(C$5:C7545)</f>
        <v>7541</v>
      </c>
      <c r="E7545" s="388" t="str">
        <f>IF(_xlfn.IFNA(VLOOKUP(A7545,$AG$3:$AH$83,2,FALSE),"")='11.1'!$D$5,TXM!D7545,"")</f>
        <v/>
      </c>
      <c r="F7545" t="str">
        <f>IFERROR(SMALL($E$5:$E$9000,ROWS($E$5:E7545)),"")</f>
        <v/>
      </c>
      <c r="I7545" s="371" t="s">
        <v>55</v>
      </c>
      <c r="J7545" t="s">
        <v>859</v>
      </c>
      <c r="K7545" s="372">
        <v>208655</v>
      </c>
      <c r="L7545" s="388">
        <f>ROWS(K$5:K7545)</f>
        <v>7541</v>
      </c>
      <c r="M7545" s="388" t="str">
        <f>IF(_xlfn.IFNA(VLOOKUP(I7545,$AG$3:$AH$83,2,FALSE),"")='11.1'!$D$5,TXM!L7545,"")</f>
        <v/>
      </c>
      <c r="N7545" t="str">
        <f>IFERROR(SMALL($M$5:$M$9000,ROWS($M$5:M7545)),"")</f>
        <v/>
      </c>
      <c r="P7545" t="s">
        <v>1639</v>
      </c>
      <c r="S7545" s="388">
        <f>ROWS(R$5:R7545)</f>
        <v>7541</v>
      </c>
      <c r="T7545" s="388" t="str">
        <f>IF(_xlfn.IFNA(VLOOKUP(P7545,$AG$3:$AH$83,2,FALSE),"")='11.1'!$D$5,TXM!S7545,"")</f>
        <v/>
      </c>
      <c r="U7545" t="str">
        <f>IFERROR(SMALL($T$5:$T$9000,ROWS($T$5:T7545)),"")</f>
        <v/>
      </c>
    </row>
    <row r="7546" spans="1:21" ht="14.4" customHeight="1" x14ac:dyDescent="0.3">
      <c r="A7546" t="s">
        <v>1639</v>
      </c>
      <c r="D7546" s="388">
        <f>ROWS(C$5:C7546)</f>
        <v>7542</v>
      </c>
      <c r="E7546" s="388" t="str">
        <f>IF(_xlfn.IFNA(VLOOKUP(A7546,$AG$3:$AH$83,2,FALSE),"")='11.1'!$D$5,TXM!D7546,"")</f>
        <v/>
      </c>
      <c r="F7546" t="str">
        <f>IFERROR(SMALL($E$5:$E$9000,ROWS($E$5:E7546)),"")</f>
        <v/>
      </c>
      <c r="I7546" s="371" t="s">
        <v>55</v>
      </c>
      <c r="J7546" t="s">
        <v>1265</v>
      </c>
      <c r="K7546" s="372">
        <v>101600</v>
      </c>
      <c r="L7546" s="388">
        <f>ROWS(K$5:K7546)</f>
        <v>7542</v>
      </c>
      <c r="M7546" s="388" t="str">
        <f>IF(_xlfn.IFNA(VLOOKUP(I7546,$AG$3:$AH$83,2,FALSE),"")='11.1'!$D$5,TXM!L7546,"")</f>
        <v/>
      </c>
      <c r="N7546" t="str">
        <f>IFERROR(SMALL($M$5:$M$9000,ROWS($M$5:M7546)),"")</f>
        <v/>
      </c>
      <c r="P7546" t="s">
        <v>1639</v>
      </c>
      <c r="S7546" s="388">
        <f>ROWS(R$5:R7546)</f>
        <v>7542</v>
      </c>
      <c r="T7546" s="388" t="str">
        <f>IF(_xlfn.IFNA(VLOOKUP(P7546,$AG$3:$AH$83,2,FALSE),"")='11.1'!$D$5,TXM!S7546,"")</f>
        <v/>
      </c>
      <c r="U7546" t="str">
        <f>IFERROR(SMALL($T$5:$T$9000,ROWS($T$5:T7546)),"")</f>
        <v/>
      </c>
    </row>
    <row r="7547" spans="1:21" ht="14.4" customHeight="1" x14ac:dyDescent="0.3">
      <c r="A7547" t="s">
        <v>1639</v>
      </c>
      <c r="D7547" s="388">
        <f>ROWS(C$5:C7547)</f>
        <v>7543</v>
      </c>
      <c r="E7547" s="388" t="str">
        <f>IF(_xlfn.IFNA(VLOOKUP(A7547,$AG$3:$AH$83,2,FALSE),"")='11.1'!$D$5,TXM!D7547,"")</f>
        <v/>
      </c>
      <c r="F7547" t="str">
        <f>IFERROR(SMALL($E$5:$E$9000,ROWS($E$5:E7547)),"")</f>
        <v/>
      </c>
      <c r="I7547" s="371" t="s">
        <v>55</v>
      </c>
      <c r="J7547" t="s">
        <v>865</v>
      </c>
      <c r="K7547" s="372">
        <v>57792</v>
      </c>
      <c r="L7547" s="388">
        <f>ROWS(K$5:K7547)</f>
        <v>7543</v>
      </c>
      <c r="M7547" s="388" t="str">
        <f>IF(_xlfn.IFNA(VLOOKUP(I7547,$AG$3:$AH$83,2,FALSE),"")='11.1'!$D$5,TXM!L7547,"")</f>
        <v/>
      </c>
      <c r="N7547" t="str">
        <f>IFERROR(SMALL($M$5:$M$9000,ROWS($M$5:M7547)),"")</f>
        <v/>
      </c>
      <c r="P7547" t="s">
        <v>1639</v>
      </c>
      <c r="S7547" s="388">
        <f>ROWS(R$5:R7547)</f>
        <v>7543</v>
      </c>
      <c r="T7547" s="388" t="str">
        <f>IF(_xlfn.IFNA(VLOOKUP(P7547,$AG$3:$AH$83,2,FALSE),"")='11.1'!$D$5,TXM!S7547,"")</f>
        <v/>
      </c>
      <c r="U7547" t="str">
        <f>IFERROR(SMALL($T$5:$T$9000,ROWS($T$5:T7547)),"")</f>
        <v/>
      </c>
    </row>
    <row r="7548" spans="1:21" ht="14.4" customHeight="1" x14ac:dyDescent="0.3">
      <c r="A7548" t="s">
        <v>1639</v>
      </c>
      <c r="D7548" s="388">
        <f>ROWS(C$5:C7548)</f>
        <v>7544</v>
      </c>
      <c r="E7548" s="388" t="str">
        <f>IF(_xlfn.IFNA(VLOOKUP(A7548,$AG$3:$AH$83,2,FALSE),"")='11.1'!$D$5,TXM!D7548,"")</f>
        <v/>
      </c>
      <c r="F7548" t="str">
        <f>IFERROR(SMALL($E$5:$E$9000,ROWS($E$5:E7548)),"")</f>
        <v/>
      </c>
      <c r="I7548" s="371" t="s">
        <v>55</v>
      </c>
      <c r="J7548" t="s">
        <v>843</v>
      </c>
      <c r="K7548" s="372">
        <v>53583</v>
      </c>
      <c r="L7548" s="388">
        <f>ROWS(K$5:K7548)</f>
        <v>7544</v>
      </c>
      <c r="M7548" s="388" t="str">
        <f>IF(_xlfn.IFNA(VLOOKUP(I7548,$AG$3:$AH$83,2,FALSE),"")='11.1'!$D$5,TXM!L7548,"")</f>
        <v/>
      </c>
      <c r="N7548" t="str">
        <f>IFERROR(SMALL($M$5:$M$9000,ROWS($M$5:M7548)),"")</f>
        <v/>
      </c>
      <c r="P7548" t="s">
        <v>1639</v>
      </c>
      <c r="S7548" s="388">
        <f>ROWS(R$5:R7548)</f>
        <v>7544</v>
      </c>
      <c r="T7548" s="388" t="str">
        <f>IF(_xlfn.IFNA(VLOOKUP(P7548,$AG$3:$AH$83,2,FALSE),"")='11.1'!$D$5,TXM!S7548,"")</f>
        <v/>
      </c>
      <c r="U7548" t="str">
        <f>IFERROR(SMALL($T$5:$T$9000,ROWS($T$5:T7548)),"")</f>
        <v/>
      </c>
    </row>
    <row r="7549" spans="1:21" ht="14.4" customHeight="1" x14ac:dyDescent="0.3">
      <c r="A7549" t="s">
        <v>1639</v>
      </c>
      <c r="D7549" s="388">
        <f>ROWS(C$5:C7549)</f>
        <v>7545</v>
      </c>
      <c r="E7549" s="388" t="str">
        <f>IF(_xlfn.IFNA(VLOOKUP(A7549,$AG$3:$AH$83,2,FALSE),"")='11.1'!$D$5,TXM!D7549,"")</f>
        <v/>
      </c>
      <c r="F7549" t="str">
        <f>IFERROR(SMALL($E$5:$E$9000,ROWS($E$5:E7549)),"")</f>
        <v/>
      </c>
      <c r="I7549" s="371" t="s">
        <v>55</v>
      </c>
      <c r="J7549" t="s">
        <v>96</v>
      </c>
      <c r="K7549" s="372">
        <v>13042</v>
      </c>
      <c r="L7549" s="388">
        <f>ROWS(K$5:K7549)</f>
        <v>7545</v>
      </c>
      <c r="M7549" s="388" t="str">
        <f>IF(_xlfn.IFNA(VLOOKUP(I7549,$AG$3:$AH$83,2,FALSE),"")='11.1'!$D$5,TXM!L7549,"")</f>
        <v/>
      </c>
      <c r="N7549" t="str">
        <f>IFERROR(SMALL($M$5:$M$9000,ROWS($M$5:M7549)),"")</f>
        <v/>
      </c>
      <c r="P7549" t="s">
        <v>1639</v>
      </c>
      <c r="S7549" s="388">
        <f>ROWS(R$5:R7549)</f>
        <v>7545</v>
      </c>
      <c r="T7549" s="388" t="str">
        <f>IF(_xlfn.IFNA(VLOOKUP(P7549,$AG$3:$AH$83,2,FALSE),"")='11.1'!$D$5,TXM!S7549,"")</f>
        <v/>
      </c>
      <c r="U7549" t="str">
        <f>IFERROR(SMALL($T$5:$T$9000,ROWS($T$5:T7549)),"")</f>
        <v/>
      </c>
    </row>
    <row r="7550" spans="1:21" ht="14.4" customHeight="1" x14ac:dyDescent="0.3">
      <c r="A7550" t="s">
        <v>1639</v>
      </c>
      <c r="D7550" s="388">
        <f>ROWS(C$5:C7550)</f>
        <v>7546</v>
      </c>
      <c r="E7550" s="388" t="str">
        <f>IF(_xlfn.IFNA(VLOOKUP(A7550,$AG$3:$AH$83,2,FALSE),"")='11.1'!$D$5,TXM!D7550,"")</f>
        <v/>
      </c>
      <c r="F7550" t="str">
        <f>IFERROR(SMALL($E$5:$E$9000,ROWS($E$5:E7550)),"")</f>
        <v/>
      </c>
      <c r="I7550" s="371" t="s">
        <v>55</v>
      </c>
      <c r="J7550" t="s">
        <v>108</v>
      </c>
      <c r="K7550" s="372">
        <v>9367</v>
      </c>
      <c r="L7550" s="388">
        <f>ROWS(K$5:K7550)</f>
        <v>7546</v>
      </c>
      <c r="M7550" s="388" t="str">
        <f>IF(_xlfn.IFNA(VLOOKUP(I7550,$AG$3:$AH$83,2,FALSE),"")='11.1'!$D$5,TXM!L7550,"")</f>
        <v/>
      </c>
      <c r="N7550" t="str">
        <f>IFERROR(SMALL($M$5:$M$9000,ROWS($M$5:M7550)),"")</f>
        <v/>
      </c>
      <c r="P7550" t="s">
        <v>1639</v>
      </c>
      <c r="S7550" s="388">
        <f>ROWS(R$5:R7550)</f>
        <v>7546</v>
      </c>
      <c r="T7550" s="388" t="str">
        <f>IF(_xlfn.IFNA(VLOOKUP(P7550,$AG$3:$AH$83,2,FALSE),"")='11.1'!$D$5,TXM!S7550,"")</f>
        <v/>
      </c>
      <c r="U7550" t="str">
        <f>IFERROR(SMALL($T$5:$T$9000,ROWS($T$5:T7550)),"")</f>
        <v/>
      </c>
    </row>
    <row r="7551" spans="1:21" ht="14.4" customHeight="1" x14ac:dyDescent="0.3">
      <c r="A7551" t="s">
        <v>1639</v>
      </c>
      <c r="D7551" s="388">
        <f>ROWS(C$5:C7551)</f>
        <v>7547</v>
      </c>
      <c r="E7551" s="388" t="str">
        <f>IF(_xlfn.IFNA(VLOOKUP(A7551,$AG$3:$AH$83,2,FALSE),"")='11.1'!$D$5,TXM!D7551,"")</f>
        <v/>
      </c>
      <c r="F7551" t="str">
        <f>IFERROR(SMALL($E$5:$E$9000,ROWS($E$5:E7551)),"")</f>
        <v/>
      </c>
      <c r="I7551" s="371" t="s">
        <v>55</v>
      </c>
      <c r="J7551" t="s">
        <v>799</v>
      </c>
      <c r="K7551" s="372">
        <v>1125</v>
      </c>
      <c r="L7551" s="388">
        <f>ROWS(K$5:K7551)</f>
        <v>7547</v>
      </c>
      <c r="M7551" s="388" t="str">
        <f>IF(_xlfn.IFNA(VLOOKUP(I7551,$AG$3:$AH$83,2,FALSE),"")='11.1'!$D$5,TXM!L7551,"")</f>
        <v/>
      </c>
      <c r="N7551" t="str">
        <f>IFERROR(SMALL($M$5:$M$9000,ROWS($M$5:M7551)),"")</f>
        <v/>
      </c>
      <c r="P7551" t="s">
        <v>1639</v>
      </c>
      <c r="S7551" s="388">
        <f>ROWS(R$5:R7551)</f>
        <v>7547</v>
      </c>
      <c r="T7551" s="388" t="str">
        <f>IF(_xlfn.IFNA(VLOOKUP(P7551,$AG$3:$AH$83,2,FALSE),"")='11.1'!$D$5,TXM!S7551,"")</f>
        <v/>
      </c>
      <c r="U7551" t="str">
        <f>IFERROR(SMALL($T$5:$T$9000,ROWS($T$5:T7551)),"")</f>
        <v/>
      </c>
    </row>
    <row r="7552" spans="1:21" ht="14.4" customHeight="1" x14ac:dyDescent="0.3">
      <c r="A7552" t="s">
        <v>1639</v>
      </c>
      <c r="D7552" s="388">
        <f>ROWS(C$5:C7552)</f>
        <v>7548</v>
      </c>
      <c r="E7552" s="388" t="str">
        <f>IF(_xlfn.IFNA(VLOOKUP(A7552,$AG$3:$AH$83,2,FALSE),"")='11.1'!$D$5,TXM!D7552,"")</f>
        <v/>
      </c>
      <c r="F7552" t="str">
        <f>IFERROR(SMALL($E$5:$E$9000,ROWS($E$5:E7552)),"")</f>
        <v/>
      </c>
      <c r="I7552" s="371" t="s">
        <v>55</v>
      </c>
      <c r="J7552" t="s">
        <v>813</v>
      </c>
      <c r="K7552" s="372">
        <v>750</v>
      </c>
      <c r="L7552" s="388">
        <f>ROWS(K$5:K7552)</f>
        <v>7548</v>
      </c>
      <c r="M7552" s="388" t="str">
        <f>IF(_xlfn.IFNA(VLOOKUP(I7552,$AG$3:$AH$83,2,FALSE),"")='11.1'!$D$5,TXM!L7552,"")</f>
        <v/>
      </c>
      <c r="N7552" t="str">
        <f>IFERROR(SMALL($M$5:$M$9000,ROWS($M$5:M7552)),"")</f>
        <v/>
      </c>
      <c r="P7552" t="s">
        <v>1639</v>
      </c>
      <c r="S7552" s="388">
        <f>ROWS(R$5:R7552)</f>
        <v>7548</v>
      </c>
      <c r="T7552" s="388" t="str">
        <f>IF(_xlfn.IFNA(VLOOKUP(P7552,$AG$3:$AH$83,2,FALSE),"")='11.1'!$D$5,TXM!S7552,"")</f>
        <v/>
      </c>
      <c r="U7552" t="str">
        <f>IFERROR(SMALL($T$5:$T$9000,ROWS($T$5:T7552)),"")</f>
        <v/>
      </c>
    </row>
    <row r="7553" spans="1:21" ht="14.4" customHeight="1" x14ac:dyDescent="0.3">
      <c r="A7553" t="s">
        <v>1639</v>
      </c>
      <c r="D7553" s="388">
        <f>ROWS(C$5:C7553)</f>
        <v>7549</v>
      </c>
      <c r="E7553" s="388" t="str">
        <f>IF(_xlfn.IFNA(VLOOKUP(A7553,$AG$3:$AH$83,2,FALSE),"")='11.1'!$D$5,TXM!D7553,"")</f>
        <v/>
      </c>
      <c r="F7553" t="str">
        <f>IFERROR(SMALL($E$5:$E$9000,ROWS($E$5:E7553)),"")</f>
        <v/>
      </c>
      <c r="I7553" s="371" t="s">
        <v>55</v>
      </c>
      <c r="J7553" t="s">
        <v>1240</v>
      </c>
      <c r="K7553" s="372">
        <v>0</v>
      </c>
      <c r="L7553" s="388">
        <f>ROWS(K$5:K7553)</f>
        <v>7549</v>
      </c>
      <c r="M7553" s="388" t="str">
        <f>IF(_xlfn.IFNA(VLOOKUP(I7553,$AG$3:$AH$83,2,FALSE),"")='11.1'!$D$5,TXM!L7553,"")</f>
        <v/>
      </c>
      <c r="N7553" t="str">
        <f>IFERROR(SMALL($M$5:$M$9000,ROWS($M$5:M7553)),"")</f>
        <v/>
      </c>
      <c r="P7553" t="s">
        <v>1639</v>
      </c>
      <c r="S7553" s="388">
        <f>ROWS(R$5:R7553)</f>
        <v>7549</v>
      </c>
      <c r="T7553" s="388" t="str">
        <f>IF(_xlfn.IFNA(VLOOKUP(P7553,$AG$3:$AH$83,2,FALSE),"")='11.1'!$D$5,TXM!S7553,"")</f>
        <v/>
      </c>
      <c r="U7553" t="str">
        <f>IFERROR(SMALL($T$5:$T$9000,ROWS($T$5:T7553)),"")</f>
        <v/>
      </c>
    </row>
    <row r="7554" spans="1:21" ht="14.4" customHeight="1" x14ac:dyDescent="0.3">
      <c r="A7554" t="s">
        <v>1639</v>
      </c>
      <c r="D7554" s="388">
        <f>ROWS(C$5:C7554)</f>
        <v>7550</v>
      </c>
      <c r="E7554" s="388" t="str">
        <f>IF(_xlfn.IFNA(VLOOKUP(A7554,$AG$3:$AH$83,2,FALSE),"")='11.1'!$D$5,TXM!D7554,"")</f>
        <v/>
      </c>
      <c r="F7554" t="str">
        <f>IFERROR(SMALL($E$5:$E$9000,ROWS($E$5:E7554)),"")</f>
        <v/>
      </c>
      <c r="I7554" s="371" t="s">
        <v>130</v>
      </c>
      <c r="J7554" t="s">
        <v>108</v>
      </c>
      <c r="K7554" s="372">
        <v>11579127</v>
      </c>
      <c r="L7554" s="388">
        <f>ROWS(K$5:K7554)</f>
        <v>7550</v>
      </c>
      <c r="M7554" s="388" t="str">
        <f>IF(_xlfn.IFNA(VLOOKUP(I7554,$AG$3:$AH$83,2,FALSE),"")='11.1'!$D$5,TXM!L7554,"")</f>
        <v/>
      </c>
      <c r="N7554" t="str">
        <f>IFERROR(SMALL($M$5:$M$9000,ROWS($M$5:M7554)),"")</f>
        <v/>
      </c>
      <c r="P7554" t="s">
        <v>1639</v>
      </c>
      <c r="S7554" s="388">
        <f>ROWS(R$5:R7554)</f>
        <v>7550</v>
      </c>
      <c r="T7554" s="388" t="str">
        <f>IF(_xlfn.IFNA(VLOOKUP(P7554,$AG$3:$AH$83,2,FALSE),"")='11.1'!$D$5,TXM!S7554,"")</f>
        <v/>
      </c>
      <c r="U7554" t="str">
        <f>IFERROR(SMALL($T$5:$T$9000,ROWS($T$5:T7554)),"")</f>
        <v/>
      </c>
    </row>
    <row r="7555" spans="1:21" ht="14.4" customHeight="1" x14ac:dyDescent="0.3">
      <c r="A7555" t="s">
        <v>1639</v>
      </c>
      <c r="D7555" s="388">
        <f>ROWS(C$5:C7555)</f>
        <v>7551</v>
      </c>
      <c r="E7555" s="388" t="str">
        <f>IF(_xlfn.IFNA(VLOOKUP(A7555,$AG$3:$AH$83,2,FALSE),"")='11.1'!$D$5,TXM!D7555,"")</f>
        <v/>
      </c>
      <c r="F7555" t="str">
        <f>IFERROR(SMALL($E$5:$E$9000,ROWS($E$5:E7555)),"")</f>
        <v/>
      </c>
      <c r="I7555" s="371" t="s">
        <v>130</v>
      </c>
      <c r="J7555" t="s">
        <v>95</v>
      </c>
      <c r="K7555" s="372">
        <v>11547516</v>
      </c>
      <c r="L7555" s="388">
        <f>ROWS(K$5:K7555)</f>
        <v>7551</v>
      </c>
      <c r="M7555" s="388" t="str">
        <f>IF(_xlfn.IFNA(VLOOKUP(I7555,$AG$3:$AH$83,2,FALSE),"")='11.1'!$D$5,TXM!L7555,"")</f>
        <v/>
      </c>
      <c r="N7555" t="str">
        <f>IFERROR(SMALL($M$5:$M$9000,ROWS($M$5:M7555)),"")</f>
        <v/>
      </c>
      <c r="P7555" t="s">
        <v>1639</v>
      </c>
      <c r="S7555" s="388">
        <f>ROWS(R$5:R7555)</f>
        <v>7551</v>
      </c>
      <c r="T7555" s="388" t="str">
        <f>IF(_xlfn.IFNA(VLOOKUP(P7555,$AG$3:$AH$83,2,FALSE),"")='11.1'!$D$5,TXM!S7555,"")</f>
        <v/>
      </c>
      <c r="U7555" t="str">
        <f>IFERROR(SMALL($T$5:$T$9000,ROWS($T$5:T7555)),"")</f>
        <v/>
      </c>
    </row>
    <row r="7556" spans="1:21" ht="14.4" customHeight="1" x14ac:dyDescent="0.3">
      <c r="A7556" t="s">
        <v>1639</v>
      </c>
      <c r="D7556" s="388">
        <f>ROWS(C$5:C7556)</f>
        <v>7552</v>
      </c>
      <c r="E7556" s="388" t="str">
        <f>IF(_xlfn.IFNA(VLOOKUP(A7556,$AG$3:$AH$83,2,FALSE),"")='11.1'!$D$5,TXM!D7556,"")</f>
        <v/>
      </c>
      <c r="F7556" t="str">
        <f>IFERROR(SMALL($E$5:$E$9000,ROWS($E$5:E7556)),"")</f>
        <v/>
      </c>
      <c r="I7556" s="371" t="s">
        <v>130</v>
      </c>
      <c r="J7556" t="s">
        <v>171</v>
      </c>
      <c r="K7556" s="372">
        <v>2125546</v>
      </c>
      <c r="L7556" s="388">
        <f>ROWS(K$5:K7556)</f>
        <v>7552</v>
      </c>
      <c r="M7556" s="388" t="str">
        <f>IF(_xlfn.IFNA(VLOOKUP(I7556,$AG$3:$AH$83,2,FALSE),"")='11.1'!$D$5,TXM!L7556,"")</f>
        <v/>
      </c>
      <c r="N7556" t="str">
        <f>IFERROR(SMALL($M$5:$M$9000,ROWS($M$5:M7556)),"")</f>
        <v/>
      </c>
      <c r="P7556" t="s">
        <v>1639</v>
      </c>
      <c r="S7556" s="388">
        <f>ROWS(R$5:R7556)</f>
        <v>7552</v>
      </c>
      <c r="T7556" s="388" t="str">
        <f>IF(_xlfn.IFNA(VLOOKUP(P7556,$AG$3:$AH$83,2,FALSE),"")='11.1'!$D$5,TXM!S7556,"")</f>
        <v/>
      </c>
      <c r="U7556" t="str">
        <f>IFERROR(SMALL($T$5:$T$9000,ROWS($T$5:T7556)),"")</f>
        <v/>
      </c>
    </row>
    <row r="7557" spans="1:21" ht="14.4" customHeight="1" x14ac:dyDescent="0.3">
      <c r="A7557" t="s">
        <v>1639</v>
      </c>
      <c r="D7557" s="388">
        <f>ROWS(C$5:C7557)</f>
        <v>7553</v>
      </c>
      <c r="E7557" s="388" t="str">
        <f>IF(_xlfn.IFNA(VLOOKUP(A7557,$AG$3:$AH$83,2,FALSE),"")='11.1'!$D$5,TXM!D7557,"")</f>
        <v/>
      </c>
      <c r="F7557" t="str">
        <f>IFERROR(SMALL($E$5:$E$9000,ROWS($E$5:E7557)),"")</f>
        <v/>
      </c>
      <c r="I7557" s="371" t="s">
        <v>130</v>
      </c>
      <c r="J7557" t="s">
        <v>823</v>
      </c>
      <c r="K7557" s="372">
        <v>1470910</v>
      </c>
      <c r="L7557" s="388">
        <f>ROWS(K$5:K7557)</f>
        <v>7553</v>
      </c>
      <c r="M7557" s="388" t="str">
        <f>IF(_xlfn.IFNA(VLOOKUP(I7557,$AG$3:$AH$83,2,FALSE),"")='11.1'!$D$5,TXM!L7557,"")</f>
        <v/>
      </c>
      <c r="N7557" t="str">
        <f>IFERROR(SMALL($M$5:$M$9000,ROWS($M$5:M7557)),"")</f>
        <v/>
      </c>
      <c r="P7557" t="s">
        <v>1639</v>
      </c>
      <c r="S7557" s="388">
        <f>ROWS(R$5:R7557)</f>
        <v>7553</v>
      </c>
      <c r="T7557" s="388" t="str">
        <f>IF(_xlfn.IFNA(VLOOKUP(P7557,$AG$3:$AH$83,2,FALSE),"")='11.1'!$D$5,TXM!S7557,"")</f>
        <v/>
      </c>
      <c r="U7557" t="str">
        <f>IFERROR(SMALL($T$5:$T$9000,ROWS($T$5:T7557)),"")</f>
        <v/>
      </c>
    </row>
    <row r="7558" spans="1:21" ht="14.4" customHeight="1" x14ac:dyDescent="0.3">
      <c r="A7558" t="s">
        <v>1639</v>
      </c>
      <c r="D7558" s="388">
        <f>ROWS(C$5:C7558)</f>
        <v>7554</v>
      </c>
      <c r="E7558" s="388" t="str">
        <f>IF(_xlfn.IFNA(VLOOKUP(A7558,$AG$3:$AH$83,2,FALSE),"")='11.1'!$D$5,TXM!D7558,"")</f>
        <v/>
      </c>
      <c r="F7558" t="str">
        <f>IFERROR(SMALL($E$5:$E$9000,ROWS($E$5:E7558)),"")</f>
        <v/>
      </c>
      <c r="I7558" s="371" t="s">
        <v>130</v>
      </c>
      <c r="J7558" t="s">
        <v>1000</v>
      </c>
      <c r="K7558" s="372">
        <v>1239915</v>
      </c>
      <c r="L7558" s="388">
        <f>ROWS(K$5:K7558)</f>
        <v>7554</v>
      </c>
      <c r="M7558" s="388" t="str">
        <f>IF(_xlfn.IFNA(VLOOKUP(I7558,$AG$3:$AH$83,2,FALSE),"")='11.1'!$D$5,TXM!L7558,"")</f>
        <v/>
      </c>
      <c r="N7558" t="str">
        <f>IFERROR(SMALL($M$5:$M$9000,ROWS($M$5:M7558)),"")</f>
        <v/>
      </c>
      <c r="P7558" t="s">
        <v>1639</v>
      </c>
      <c r="S7558" s="388">
        <f>ROWS(R$5:R7558)</f>
        <v>7554</v>
      </c>
      <c r="T7558" s="388" t="str">
        <f>IF(_xlfn.IFNA(VLOOKUP(P7558,$AG$3:$AH$83,2,FALSE),"")='11.1'!$D$5,TXM!S7558,"")</f>
        <v/>
      </c>
      <c r="U7558" t="str">
        <f>IFERROR(SMALL($T$5:$T$9000,ROWS($T$5:T7558)),"")</f>
        <v/>
      </c>
    </row>
    <row r="7559" spans="1:21" ht="14.4" customHeight="1" x14ac:dyDescent="0.3">
      <c r="A7559" t="s">
        <v>1639</v>
      </c>
      <c r="D7559" s="388">
        <f>ROWS(C$5:C7559)</f>
        <v>7555</v>
      </c>
      <c r="E7559" s="388" t="str">
        <f>IF(_xlfn.IFNA(VLOOKUP(A7559,$AG$3:$AH$83,2,FALSE),"")='11.1'!$D$5,TXM!D7559,"")</f>
        <v/>
      </c>
      <c r="F7559" t="str">
        <f>IFERROR(SMALL($E$5:$E$9000,ROWS($E$5:E7559)),"")</f>
        <v/>
      </c>
      <c r="I7559" s="371" t="s">
        <v>130</v>
      </c>
      <c r="J7559" t="s">
        <v>97</v>
      </c>
      <c r="K7559" s="372">
        <v>1055136</v>
      </c>
      <c r="L7559" s="388">
        <f>ROWS(K$5:K7559)</f>
        <v>7555</v>
      </c>
      <c r="M7559" s="388" t="str">
        <f>IF(_xlfn.IFNA(VLOOKUP(I7559,$AG$3:$AH$83,2,FALSE),"")='11.1'!$D$5,TXM!L7559,"")</f>
        <v/>
      </c>
      <c r="N7559" t="str">
        <f>IFERROR(SMALL($M$5:$M$9000,ROWS($M$5:M7559)),"")</f>
        <v/>
      </c>
      <c r="P7559" t="s">
        <v>1639</v>
      </c>
      <c r="S7559" s="388">
        <f>ROWS(R$5:R7559)</f>
        <v>7555</v>
      </c>
      <c r="T7559" s="388" t="str">
        <f>IF(_xlfn.IFNA(VLOOKUP(P7559,$AG$3:$AH$83,2,FALSE),"")='11.1'!$D$5,TXM!S7559,"")</f>
        <v/>
      </c>
      <c r="U7559" t="str">
        <f>IFERROR(SMALL($T$5:$T$9000,ROWS($T$5:T7559)),"")</f>
        <v/>
      </c>
    </row>
    <row r="7560" spans="1:21" ht="14.4" customHeight="1" x14ac:dyDescent="0.3">
      <c r="A7560" t="s">
        <v>1639</v>
      </c>
      <c r="D7560" s="388">
        <f>ROWS(C$5:C7560)</f>
        <v>7556</v>
      </c>
      <c r="E7560" s="388" t="str">
        <f>IF(_xlfn.IFNA(VLOOKUP(A7560,$AG$3:$AH$83,2,FALSE),"")='11.1'!$D$5,TXM!D7560,"")</f>
        <v/>
      </c>
      <c r="F7560" t="str">
        <f>IFERROR(SMALL($E$5:$E$9000,ROWS($E$5:E7560)),"")</f>
        <v/>
      </c>
      <c r="I7560" s="371" t="s">
        <v>130</v>
      </c>
      <c r="J7560" t="s">
        <v>99</v>
      </c>
      <c r="K7560" s="372">
        <v>557425</v>
      </c>
      <c r="L7560" s="388">
        <f>ROWS(K$5:K7560)</f>
        <v>7556</v>
      </c>
      <c r="M7560" s="388" t="str">
        <f>IF(_xlfn.IFNA(VLOOKUP(I7560,$AG$3:$AH$83,2,FALSE),"")='11.1'!$D$5,TXM!L7560,"")</f>
        <v/>
      </c>
      <c r="N7560" t="str">
        <f>IFERROR(SMALL($M$5:$M$9000,ROWS($M$5:M7560)),"")</f>
        <v/>
      </c>
      <c r="P7560" t="s">
        <v>1639</v>
      </c>
      <c r="S7560" s="388">
        <f>ROWS(R$5:R7560)</f>
        <v>7556</v>
      </c>
      <c r="T7560" s="388" t="str">
        <f>IF(_xlfn.IFNA(VLOOKUP(P7560,$AG$3:$AH$83,2,FALSE),"")='11.1'!$D$5,TXM!S7560,"")</f>
        <v/>
      </c>
      <c r="U7560" t="str">
        <f>IFERROR(SMALL($T$5:$T$9000,ROWS($T$5:T7560)),"")</f>
        <v/>
      </c>
    </row>
    <row r="7561" spans="1:21" ht="14.4" customHeight="1" x14ac:dyDescent="0.3">
      <c r="A7561" t="s">
        <v>1639</v>
      </c>
      <c r="D7561" s="388">
        <f>ROWS(C$5:C7561)</f>
        <v>7557</v>
      </c>
      <c r="E7561" s="388" t="str">
        <f>IF(_xlfn.IFNA(VLOOKUP(A7561,$AG$3:$AH$83,2,FALSE),"")='11.1'!$D$5,TXM!D7561,"")</f>
        <v/>
      </c>
      <c r="F7561" t="str">
        <f>IFERROR(SMALL($E$5:$E$9000,ROWS($E$5:E7561)),"")</f>
        <v/>
      </c>
      <c r="I7561" s="371" t="s">
        <v>130</v>
      </c>
      <c r="J7561" t="s">
        <v>821</v>
      </c>
      <c r="K7561" s="372">
        <v>438182</v>
      </c>
      <c r="L7561" s="388">
        <f>ROWS(K$5:K7561)</f>
        <v>7557</v>
      </c>
      <c r="M7561" s="388" t="str">
        <f>IF(_xlfn.IFNA(VLOOKUP(I7561,$AG$3:$AH$83,2,FALSE),"")='11.1'!$D$5,TXM!L7561,"")</f>
        <v/>
      </c>
      <c r="N7561" t="str">
        <f>IFERROR(SMALL($M$5:$M$9000,ROWS($M$5:M7561)),"")</f>
        <v/>
      </c>
      <c r="P7561" t="s">
        <v>1639</v>
      </c>
      <c r="S7561" s="388">
        <f>ROWS(R$5:R7561)</f>
        <v>7557</v>
      </c>
      <c r="T7561" s="388" t="str">
        <f>IF(_xlfn.IFNA(VLOOKUP(P7561,$AG$3:$AH$83,2,FALSE),"")='11.1'!$D$5,TXM!S7561,"")</f>
        <v/>
      </c>
      <c r="U7561" t="str">
        <f>IFERROR(SMALL($T$5:$T$9000,ROWS($T$5:T7561)),"")</f>
        <v/>
      </c>
    </row>
    <row r="7562" spans="1:21" ht="14.4" customHeight="1" x14ac:dyDescent="0.3">
      <c r="A7562" t="s">
        <v>1639</v>
      </c>
      <c r="D7562" s="388">
        <f>ROWS(C$5:C7562)</f>
        <v>7558</v>
      </c>
      <c r="E7562" s="388" t="str">
        <f>IF(_xlfn.IFNA(VLOOKUP(A7562,$AG$3:$AH$83,2,FALSE),"")='11.1'!$D$5,TXM!D7562,"")</f>
        <v/>
      </c>
      <c r="F7562" t="str">
        <f>IFERROR(SMALL($E$5:$E$9000,ROWS($E$5:E7562)),"")</f>
        <v/>
      </c>
      <c r="I7562" s="371" t="s">
        <v>130</v>
      </c>
      <c r="J7562" t="s">
        <v>799</v>
      </c>
      <c r="K7562" s="372">
        <v>228807</v>
      </c>
      <c r="L7562" s="388">
        <f>ROWS(K$5:K7562)</f>
        <v>7558</v>
      </c>
      <c r="M7562" s="388" t="str">
        <f>IF(_xlfn.IFNA(VLOOKUP(I7562,$AG$3:$AH$83,2,FALSE),"")='11.1'!$D$5,TXM!L7562,"")</f>
        <v/>
      </c>
      <c r="N7562" t="str">
        <f>IFERROR(SMALL($M$5:$M$9000,ROWS($M$5:M7562)),"")</f>
        <v/>
      </c>
      <c r="P7562" t="s">
        <v>1639</v>
      </c>
      <c r="S7562" s="388">
        <f>ROWS(R$5:R7562)</f>
        <v>7558</v>
      </c>
      <c r="T7562" s="388" t="str">
        <f>IF(_xlfn.IFNA(VLOOKUP(P7562,$AG$3:$AH$83,2,FALSE),"")='11.1'!$D$5,TXM!S7562,"")</f>
        <v/>
      </c>
      <c r="U7562" t="str">
        <f>IFERROR(SMALL($T$5:$T$9000,ROWS($T$5:T7562)),"")</f>
        <v/>
      </c>
    </row>
    <row r="7563" spans="1:21" ht="14.4" customHeight="1" x14ac:dyDescent="0.3">
      <c r="A7563" t="s">
        <v>1639</v>
      </c>
      <c r="D7563" s="388">
        <f>ROWS(C$5:C7563)</f>
        <v>7559</v>
      </c>
      <c r="E7563" s="388" t="str">
        <f>IF(_xlfn.IFNA(VLOOKUP(A7563,$AG$3:$AH$83,2,FALSE),"")='11.1'!$D$5,TXM!D7563,"")</f>
        <v/>
      </c>
      <c r="F7563" t="str">
        <f>IFERROR(SMALL($E$5:$E$9000,ROWS($E$5:E7563)),"")</f>
        <v/>
      </c>
      <c r="I7563" s="371" t="s">
        <v>130</v>
      </c>
      <c r="J7563" t="s">
        <v>107</v>
      </c>
      <c r="K7563" s="372">
        <v>223245</v>
      </c>
      <c r="L7563" s="388">
        <f>ROWS(K$5:K7563)</f>
        <v>7559</v>
      </c>
      <c r="M7563" s="388" t="str">
        <f>IF(_xlfn.IFNA(VLOOKUP(I7563,$AG$3:$AH$83,2,FALSE),"")='11.1'!$D$5,TXM!L7563,"")</f>
        <v/>
      </c>
      <c r="N7563" t="str">
        <f>IFERROR(SMALL($M$5:$M$9000,ROWS($M$5:M7563)),"")</f>
        <v/>
      </c>
      <c r="P7563" t="s">
        <v>1639</v>
      </c>
      <c r="S7563" s="388">
        <f>ROWS(R$5:R7563)</f>
        <v>7559</v>
      </c>
      <c r="T7563" s="388" t="str">
        <f>IF(_xlfn.IFNA(VLOOKUP(P7563,$AG$3:$AH$83,2,FALSE),"")='11.1'!$D$5,TXM!S7563,"")</f>
        <v/>
      </c>
      <c r="U7563" t="str">
        <f>IFERROR(SMALL($T$5:$T$9000,ROWS($T$5:T7563)),"")</f>
        <v/>
      </c>
    </row>
    <row r="7564" spans="1:21" ht="14.4" customHeight="1" x14ac:dyDescent="0.3">
      <c r="A7564" t="s">
        <v>1639</v>
      </c>
      <c r="D7564" s="388">
        <f>ROWS(C$5:C7564)</f>
        <v>7560</v>
      </c>
      <c r="E7564" s="388" t="str">
        <f>IF(_xlfn.IFNA(VLOOKUP(A7564,$AG$3:$AH$83,2,FALSE),"")='11.1'!$D$5,TXM!D7564,"")</f>
        <v/>
      </c>
      <c r="F7564" t="str">
        <f>IFERROR(SMALL($E$5:$E$9000,ROWS($E$5:E7564)),"")</f>
        <v/>
      </c>
      <c r="I7564" s="371" t="s">
        <v>130</v>
      </c>
      <c r="J7564" t="s">
        <v>1285</v>
      </c>
      <c r="K7564" s="372">
        <v>198941</v>
      </c>
      <c r="L7564" s="388">
        <f>ROWS(K$5:K7564)</f>
        <v>7560</v>
      </c>
      <c r="M7564" s="388" t="str">
        <f>IF(_xlfn.IFNA(VLOOKUP(I7564,$AG$3:$AH$83,2,FALSE),"")='11.1'!$D$5,TXM!L7564,"")</f>
        <v/>
      </c>
      <c r="N7564" t="str">
        <f>IFERROR(SMALL($M$5:$M$9000,ROWS($M$5:M7564)),"")</f>
        <v/>
      </c>
      <c r="P7564" t="s">
        <v>1639</v>
      </c>
      <c r="S7564" s="388">
        <f>ROWS(R$5:R7564)</f>
        <v>7560</v>
      </c>
      <c r="T7564" s="388" t="str">
        <f>IF(_xlfn.IFNA(VLOOKUP(P7564,$AG$3:$AH$83,2,FALSE),"")='11.1'!$D$5,TXM!S7564,"")</f>
        <v/>
      </c>
      <c r="U7564" t="str">
        <f>IFERROR(SMALL($T$5:$T$9000,ROWS($T$5:T7564)),"")</f>
        <v/>
      </c>
    </row>
    <row r="7565" spans="1:21" ht="14.4" customHeight="1" x14ac:dyDescent="0.3">
      <c r="A7565" t="s">
        <v>1639</v>
      </c>
      <c r="D7565" s="388">
        <f>ROWS(C$5:C7565)</f>
        <v>7561</v>
      </c>
      <c r="E7565" s="388" t="str">
        <f>IF(_xlfn.IFNA(VLOOKUP(A7565,$AG$3:$AH$83,2,FALSE),"")='11.1'!$D$5,TXM!D7565,"")</f>
        <v/>
      </c>
      <c r="F7565" t="str">
        <f>IFERROR(SMALL($E$5:$E$9000,ROWS($E$5:E7565)),"")</f>
        <v/>
      </c>
      <c r="I7565" s="371" t="s">
        <v>130</v>
      </c>
      <c r="J7565" t="s">
        <v>791</v>
      </c>
      <c r="K7565" s="372">
        <v>164158</v>
      </c>
      <c r="L7565" s="388">
        <f>ROWS(K$5:K7565)</f>
        <v>7561</v>
      </c>
      <c r="M7565" s="388" t="str">
        <f>IF(_xlfn.IFNA(VLOOKUP(I7565,$AG$3:$AH$83,2,FALSE),"")='11.1'!$D$5,TXM!L7565,"")</f>
        <v/>
      </c>
      <c r="N7565" t="str">
        <f>IFERROR(SMALL($M$5:$M$9000,ROWS($M$5:M7565)),"")</f>
        <v/>
      </c>
      <c r="P7565" t="s">
        <v>1639</v>
      </c>
      <c r="S7565" s="388">
        <f>ROWS(R$5:R7565)</f>
        <v>7561</v>
      </c>
      <c r="T7565" s="388" t="str">
        <f>IF(_xlfn.IFNA(VLOOKUP(P7565,$AG$3:$AH$83,2,FALSE),"")='11.1'!$D$5,TXM!S7565,"")</f>
        <v/>
      </c>
      <c r="U7565" t="str">
        <f>IFERROR(SMALL($T$5:$T$9000,ROWS($T$5:T7565)),"")</f>
        <v/>
      </c>
    </row>
    <row r="7566" spans="1:21" ht="14.4" customHeight="1" x14ac:dyDescent="0.3">
      <c r="A7566" t="s">
        <v>1639</v>
      </c>
      <c r="D7566" s="388">
        <f>ROWS(C$5:C7566)</f>
        <v>7562</v>
      </c>
      <c r="E7566" s="388" t="str">
        <f>IF(_xlfn.IFNA(VLOOKUP(A7566,$AG$3:$AH$83,2,FALSE),"")='11.1'!$D$5,TXM!D7566,"")</f>
        <v/>
      </c>
      <c r="F7566" t="str">
        <f>IFERROR(SMALL($E$5:$E$9000,ROWS($E$5:E7566)),"")</f>
        <v/>
      </c>
      <c r="I7566" s="371" t="s">
        <v>130</v>
      </c>
      <c r="J7566" t="s">
        <v>863</v>
      </c>
      <c r="K7566" s="372">
        <v>119147</v>
      </c>
      <c r="L7566" s="388">
        <f>ROWS(K$5:K7566)</f>
        <v>7562</v>
      </c>
      <c r="M7566" s="388" t="str">
        <f>IF(_xlfn.IFNA(VLOOKUP(I7566,$AG$3:$AH$83,2,FALSE),"")='11.1'!$D$5,TXM!L7566,"")</f>
        <v/>
      </c>
      <c r="N7566" t="str">
        <f>IFERROR(SMALL($M$5:$M$9000,ROWS($M$5:M7566)),"")</f>
        <v/>
      </c>
      <c r="P7566" t="s">
        <v>1639</v>
      </c>
      <c r="S7566" s="388">
        <f>ROWS(R$5:R7566)</f>
        <v>7562</v>
      </c>
      <c r="T7566" s="388" t="str">
        <f>IF(_xlfn.IFNA(VLOOKUP(P7566,$AG$3:$AH$83,2,FALSE),"")='11.1'!$D$5,TXM!S7566,"")</f>
        <v/>
      </c>
      <c r="U7566" t="str">
        <f>IFERROR(SMALL($T$5:$T$9000,ROWS($T$5:T7566)),"")</f>
        <v/>
      </c>
    </row>
    <row r="7567" spans="1:21" ht="14.4" customHeight="1" x14ac:dyDescent="0.3">
      <c r="A7567" t="s">
        <v>1639</v>
      </c>
      <c r="D7567" s="388">
        <f>ROWS(C$5:C7567)</f>
        <v>7563</v>
      </c>
      <c r="E7567" s="388" t="str">
        <f>IF(_xlfn.IFNA(VLOOKUP(A7567,$AG$3:$AH$83,2,FALSE),"")='11.1'!$D$5,TXM!D7567,"")</f>
        <v/>
      </c>
      <c r="F7567" t="str">
        <f>IFERROR(SMALL($E$5:$E$9000,ROWS($E$5:E7567)),"")</f>
        <v/>
      </c>
      <c r="I7567" s="371" t="s">
        <v>130</v>
      </c>
      <c r="J7567" t="s">
        <v>827</v>
      </c>
      <c r="K7567" s="372">
        <v>101610</v>
      </c>
      <c r="L7567" s="388">
        <f>ROWS(K$5:K7567)</f>
        <v>7563</v>
      </c>
      <c r="M7567" s="388" t="str">
        <f>IF(_xlfn.IFNA(VLOOKUP(I7567,$AG$3:$AH$83,2,FALSE),"")='11.1'!$D$5,TXM!L7567,"")</f>
        <v/>
      </c>
      <c r="N7567" t="str">
        <f>IFERROR(SMALL($M$5:$M$9000,ROWS($M$5:M7567)),"")</f>
        <v/>
      </c>
      <c r="P7567" t="s">
        <v>1639</v>
      </c>
      <c r="S7567" s="388">
        <f>ROWS(R$5:R7567)</f>
        <v>7563</v>
      </c>
      <c r="T7567" s="388" t="str">
        <f>IF(_xlfn.IFNA(VLOOKUP(P7567,$AG$3:$AH$83,2,FALSE),"")='11.1'!$D$5,TXM!S7567,"")</f>
        <v/>
      </c>
      <c r="U7567" t="str">
        <f>IFERROR(SMALL($T$5:$T$9000,ROWS($T$5:T7567)),"")</f>
        <v/>
      </c>
    </row>
    <row r="7568" spans="1:21" ht="14.4" customHeight="1" x14ac:dyDescent="0.3">
      <c r="A7568" t="s">
        <v>1639</v>
      </c>
      <c r="D7568" s="388">
        <f>ROWS(C$5:C7568)</f>
        <v>7564</v>
      </c>
      <c r="E7568" s="388" t="str">
        <f>IF(_xlfn.IFNA(VLOOKUP(A7568,$AG$3:$AH$83,2,FALSE),"")='11.1'!$D$5,TXM!D7568,"")</f>
        <v/>
      </c>
      <c r="F7568" t="str">
        <f>IFERROR(SMALL($E$5:$E$9000,ROWS($E$5:E7568)),"")</f>
        <v/>
      </c>
      <c r="I7568" s="371" t="s">
        <v>130</v>
      </c>
      <c r="J7568" t="s">
        <v>1001</v>
      </c>
      <c r="K7568" s="372">
        <v>64822</v>
      </c>
      <c r="L7568" s="388">
        <f>ROWS(K$5:K7568)</f>
        <v>7564</v>
      </c>
      <c r="M7568" s="388" t="str">
        <f>IF(_xlfn.IFNA(VLOOKUP(I7568,$AG$3:$AH$83,2,FALSE),"")='11.1'!$D$5,TXM!L7568,"")</f>
        <v/>
      </c>
      <c r="N7568" t="str">
        <f>IFERROR(SMALL($M$5:$M$9000,ROWS($M$5:M7568)),"")</f>
        <v/>
      </c>
      <c r="P7568" t="s">
        <v>1639</v>
      </c>
      <c r="S7568" s="388">
        <f>ROWS(R$5:R7568)</f>
        <v>7564</v>
      </c>
      <c r="T7568" s="388" t="str">
        <f>IF(_xlfn.IFNA(VLOOKUP(P7568,$AG$3:$AH$83,2,FALSE),"")='11.1'!$D$5,TXM!S7568,"")</f>
        <v/>
      </c>
      <c r="U7568" t="str">
        <f>IFERROR(SMALL($T$5:$T$9000,ROWS($T$5:T7568)),"")</f>
        <v/>
      </c>
    </row>
    <row r="7569" spans="1:21" ht="14.4" customHeight="1" x14ac:dyDescent="0.3">
      <c r="A7569" t="s">
        <v>1639</v>
      </c>
      <c r="D7569" s="388">
        <f>ROWS(C$5:C7569)</f>
        <v>7565</v>
      </c>
      <c r="E7569" s="388" t="str">
        <f>IF(_xlfn.IFNA(VLOOKUP(A7569,$AG$3:$AH$83,2,FALSE),"")='11.1'!$D$5,TXM!D7569,"")</f>
        <v/>
      </c>
      <c r="F7569" t="str">
        <f>IFERROR(SMALL($E$5:$E$9000,ROWS($E$5:E7569)),"")</f>
        <v/>
      </c>
      <c r="I7569" s="371" t="s">
        <v>130</v>
      </c>
      <c r="J7569" t="s">
        <v>1265</v>
      </c>
      <c r="K7569" s="372">
        <v>63582</v>
      </c>
      <c r="L7569" s="388">
        <f>ROWS(K$5:K7569)</f>
        <v>7565</v>
      </c>
      <c r="M7569" s="388" t="str">
        <f>IF(_xlfn.IFNA(VLOOKUP(I7569,$AG$3:$AH$83,2,FALSE),"")='11.1'!$D$5,TXM!L7569,"")</f>
        <v/>
      </c>
      <c r="N7569" t="str">
        <f>IFERROR(SMALL($M$5:$M$9000,ROWS($M$5:M7569)),"")</f>
        <v/>
      </c>
      <c r="P7569" t="s">
        <v>1639</v>
      </c>
      <c r="S7569" s="388">
        <f>ROWS(R$5:R7569)</f>
        <v>7565</v>
      </c>
      <c r="T7569" s="388" t="str">
        <f>IF(_xlfn.IFNA(VLOOKUP(P7569,$AG$3:$AH$83,2,FALSE),"")='11.1'!$D$5,TXM!S7569,"")</f>
        <v/>
      </c>
      <c r="U7569" t="str">
        <f>IFERROR(SMALL($T$5:$T$9000,ROWS($T$5:T7569)),"")</f>
        <v/>
      </c>
    </row>
    <row r="7570" spans="1:21" ht="14.4" customHeight="1" x14ac:dyDescent="0.3">
      <c r="A7570" t="s">
        <v>1639</v>
      </c>
      <c r="D7570" s="388">
        <f>ROWS(C$5:C7570)</f>
        <v>7566</v>
      </c>
      <c r="E7570" s="388" t="str">
        <f>IF(_xlfn.IFNA(VLOOKUP(A7570,$AG$3:$AH$83,2,FALSE),"")='11.1'!$D$5,TXM!D7570,"")</f>
        <v/>
      </c>
      <c r="F7570" t="str">
        <f>IFERROR(SMALL($E$5:$E$9000,ROWS($E$5:E7570)),"")</f>
        <v/>
      </c>
      <c r="I7570" s="371" t="s">
        <v>130</v>
      </c>
      <c r="J7570" t="s">
        <v>865</v>
      </c>
      <c r="K7570" s="372">
        <v>31661</v>
      </c>
      <c r="L7570" s="388">
        <f>ROWS(K$5:K7570)</f>
        <v>7566</v>
      </c>
      <c r="M7570" s="388" t="str">
        <f>IF(_xlfn.IFNA(VLOOKUP(I7570,$AG$3:$AH$83,2,FALSE),"")='11.1'!$D$5,TXM!L7570,"")</f>
        <v/>
      </c>
      <c r="N7570" t="str">
        <f>IFERROR(SMALL($M$5:$M$9000,ROWS($M$5:M7570)),"")</f>
        <v/>
      </c>
      <c r="P7570" t="s">
        <v>1639</v>
      </c>
      <c r="S7570" s="388">
        <f>ROWS(R$5:R7570)</f>
        <v>7566</v>
      </c>
      <c r="T7570" s="388" t="str">
        <f>IF(_xlfn.IFNA(VLOOKUP(P7570,$AG$3:$AH$83,2,FALSE),"")='11.1'!$D$5,TXM!S7570,"")</f>
        <v/>
      </c>
      <c r="U7570" t="str">
        <f>IFERROR(SMALL($T$5:$T$9000,ROWS($T$5:T7570)),"")</f>
        <v/>
      </c>
    </row>
    <row r="7571" spans="1:21" ht="14.4" customHeight="1" x14ac:dyDescent="0.3">
      <c r="A7571" t="s">
        <v>1639</v>
      </c>
      <c r="D7571" s="388">
        <f>ROWS(C$5:C7571)</f>
        <v>7567</v>
      </c>
      <c r="E7571" s="388" t="str">
        <f>IF(_xlfn.IFNA(VLOOKUP(A7571,$AG$3:$AH$83,2,FALSE),"")='11.1'!$D$5,TXM!D7571,"")</f>
        <v/>
      </c>
      <c r="F7571" t="str">
        <f>IFERROR(SMALL($E$5:$E$9000,ROWS($E$5:E7571)),"")</f>
        <v/>
      </c>
      <c r="I7571" s="371" t="s">
        <v>130</v>
      </c>
      <c r="J7571" t="s">
        <v>829</v>
      </c>
      <c r="K7571" s="372">
        <v>10873</v>
      </c>
      <c r="L7571" s="388">
        <f>ROWS(K$5:K7571)</f>
        <v>7567</v>
      </c>
      <c r="M7571" s="388" t="str">
        <f>IF(_xlfn.IFNA(VLOOKUP(I7571,$AG$3:$AH$83,2,FALSE),"")='11.1'!$D$5,TXM!L7571,"")</f>
        <v/>
      </c>
      <c r="N7571" t="str">
        <f>IFERROR(SMALL($M$5:$M$9000,ROWS($M$5:M7571)),"")</f>
        <v/>
      </c>
      <c r="P7571" t="s">
        <v>1639</v>
      </c>
      <c r="S7571" s="388">
        <f>ROWS(R$5:R7571)</f>
        <v>7567</v>
      </c>
      <c r="T7571" s="388" t="str">
        <f>IF(_xlfn.IFNA(VLOOKUP(P7571,$AG$3:$AH$83,2,FALSE),"")='11.1'!$D$5,TXM!S7571,"")</f>
        <v/>
      </c>
      <c r="U7571" t="str">
        <f>IFERROR(SMALL($T$5:$T$9000,ROWS($T$5:T7571)),"")</f>
        <v/>
      </c>
    </row>
    <row r="7572" spans="1:21" ht="14.4" customHeight="1" x14ac:dyDescent="0.3">
      <c r="A7572" t="s">
        <v>1639</v>
      </c>
      <c r="D7572" s="388">
        <f>ROWS(C$5:C7572)</f>
        <v>7568</v>
      </c>
      <c r="E7572" s="388" t="str">
        <f>IF(_xlfn.IFNA(VLOOKUP(A7572,$AG$3:$AH$83,2,FALSE),"")='11.1'!$D$5,TXM!D7572,"")</f>
        <v/>
      </c>
      <c r="F7572" t="str">
        <f>IFERROR(SMALL($E$5:$E$9000,ROWS($E$5:E7572)),"")</f>
        <v/>
      </c>
      <c r="I7572" s="371" t="s">
        <v>130</v>
      </c>
      <c r="J7572" t="s">
        <v>1003</v>
      </c>
      <c r="K7572" s="372">
        <v>8417</v>
      </c>
      <c r="L7572" s="388">
        <f>ROWS(K$5:K7572)</f>
        <v>7568</v>
      </c>
      <c r="M7572" s="388" t="str">
        <f>IF(_xlfn.IFNA(VLOOKUP(I7572,$AG$3:$AH$83,2,FALSE),"")='11.1'!$D$5,TXM!L7572,"")</f>
        <v/>
      </c>
      <c r="N7572" t="str">
        <f>IFERROR(SMALL($M$5:$M$9000,ROWS($M$5:M7572)),"")</f>
        <v/>
      </c>
      <c r="P7572" t="s">
        <v>1639</v>
      </c>
      <c r="S7572" s="388">
        <f>ROWS(R$5:R7572)</f>
        <v>7568</v>
      </c>
      <c r="T7572" s="388" t="str">
        <f>IF(_xlfn.IFNA(VLOOKUP(P7572,$AG$3:$AH$83,2,FALSE),"")='11.1'!$D$5,TXM!S7572,"")</f>
        <v/>
      </c>
      <c r="U7572" t="str">
        <f>IFERROR(SMALL($T$5:$T$9000,ROWS($T$5:T7572)),"")</f>
        <v/>
      </c>
    </row>
    <row r="7573" spans="1:21" ht="14.4" customHeight="1" x14ac:dyDescent="0.3">
      <c r="A7573" t="s">
        <v>1639</v>
      </c>
      <c r="D7573" s="388">
        <f>ROWS(C$5:C7573)</f>
        <v>7569</v>
      </c>
      <c r="E7573" s="388" t="str">
        <f>IF(_xlfn.IFNA(VLOOKUP(A7573,$AG$3:$AH$83,2,FALSE),"")='11.1'!$D$5,TXM!D7573,"")</f>
        <v/>
      </c>
      <c r="F7573" t="str">
        <f>IFERROR(SMALL($E$5:$E$9000,ROWS($E$5:E7573)),"")</f>
        <v/>
      </c>
      <c r="I7573" s="371" t="s">
        <v>130</v>
      </c>
      <c r="J7573" t="s">
        <v>825</v>
      </c>
      <c r="K7573" s="372">
        <v>8085</v>
      </c>
      <c r="L7573" s="388">
        <f>ROWS(K$5:K7573)</f>
        <v>7569</v>
      </c>
      <c r="M7573" s="388" t="str">
        <f>IF(_xlfn.IFNA(VLOOKUP(I7573,$AG$3:$AH$83,2,FALSE),"")='11.1'!$D$5,TXM!L7573,"")</f>
        <v/>
      </c>
      <c r="N7573" t="str">
        <f>IFERROR(SMALL($M$5:$M$9000,ROWS($M$5:M7573)),"")</f>
        <v/>
      </c>
      <c r="P7573" t="s">
        <v>1639</v>
      </c>
      <c r="S7573" s="388">
        <f>ROWS(R$5:R7573)</f>
        <v>7569</v>
      </c>
      <c r="T7573" s="388" t="str">
        <f>IF(_xlfn.IFNA(VLOOKUP(P7573,$AG$3:$AH$83,2,FALSE),"")='11.1'!$D$5,TXM!S7573,"")</f>
        <v/>
      </c>
      <c r="U7573" t="str">
        <f>IFERROR(SMALL($T$5:$T$9000,ROWS($T$5:T7573)),"")</f>
        <v/>
      </c>
    </row>
    <row r="7574" spans="1:21" ht="14.4" customHeight="1" x14ac:dyDescent="0.3">
      <c r="A7574" t="s">
        <v>1639</v>
      </c>
      <c r="D7574" s="388">
        <f>ROWS(C$5:C7574)</f>
        <v>7570</v>
      </c>
      <c r="E7574" s="388" t="str">
        <f>IF(_xlfn.IFNA(VLOOKUP(A7574,$AG$3:$AH$83,2,FALSE),"")='11.1'!$D$5,TXM!D7574,"")</f>
        <v/>
      </c>
      <c r="F7574" t="str">
        <f>IFERROR(SMALL($E$5:$E$9000,ROWS($E$5:E7574)),"")</f>
        <v/>
      </c>
      <c r="I7574" s="371" t="s">
        <v>130</v>
      </c>
      <c r="J7574" t="s">
        <v>1402</v>
      </c>
      <c r="K7574" s="372">
        <v>6385</v>
      </c>
      <c r="L7574" s="388">
        <f>ROWS(K$5:K7574)</f>
        <v>7570</v>
      </c>
      <c r="M7574" s="388" t="str">
        <f>IF(_xlfn.IFNA(VLOOKUP(I7574,$AG$3:$AH$83,2,FALSE),"")='11.1'!$D$5,TXM!L7574,"")</f>
        <v/>
      </c>
      <c r="N7574" t="str">
        <f>IFERROR(SMALL($M$5:$M$9000,ROWS($M$5:M7574)),"")</f>
        <v/>
      </c>
      <c r="P7574" t="s">
        <v>1639</v>
      </c>
      <c r="S7574" s="388">
        <f>ROWS(R$5:R7574)</f>
        <v>7570</v>
      </c>
      <c r="T7574" s="388" t="str">
        <f>IF(_xlfn.IFNA(VLOOKUP(P7574,$AG$3:$AH$83,2,FALSE),"")='11.1'!$D$5,TXM!S7574,"")</f>
        <v/>
      </c>
      <c r="U7574" t="str">
        <f>IFERROR(SMALL($T$5:$T$9000,ROWS($T$5:T7574)),"")</f>
        <v/>
      </c>
    </row>
    <row r="7575" spans="1:21" ht="14.4" customHeight="1" x14ac:dyDescent="0.3">
      <c r="A7575" t="s">
        <v>1639</v>
      </c>
      <c r="D7575" s="388">
        <f>ROWS(C$5:C7575)</f>
        <v>7571</v>
      </c>
      <c r="E7575" s="388" t="str">
        <f>IF(_xlfn.IFNA(VLOOKUP(A7575,$AG$3:$AH$83,2,FALSE),"")='11.1'!$D$5,TXM!D7575,"")</f>
        <v/>
      </c>
      <c r="F7575" t="str">
        <f>IFERROR(SMALL($E$5:$E$9000,ROWS($E$5:E7575)),"")</f>
        <v/>
      </c>
      <c r="I7575" s="371" t="s">
        <v>130</v>
      </c>
      <c r="J7575" t="s">
        <v>835</v>
      </c>
      <c r="K7575" s="372">
        <v>3016</v>
      </c>
      <c r="L7575" s="388">
        <f>ROWS(K$5:K7575)</f>
        <v>7571</v>
      </c>
      <c r="M7575" s="388" t="str">
        <f>IF(_xlfn.IFNA(VLOOKUP(I7575,$AG$3:$AH$83,2,FALSE),"")='11.1'!$D$5,TXM!L7575,"")</f>
        <v/>
      </c>
      <c r="N7575" t="str">
        <f>IFERROR(SMALL($M$5:$M$9000,ROWS($M$5:M7575)),"")</f>
        <v/>
      </c>
      <c r="P7575" t="s">
        <v>1639</v>
      </c>
      <c r="S7575" s="388">
        <f>ROWS(R$5:R7575)</f>
        <v>7571</v>
      </c>
      <c r="T7575" s="388" t="str">
        <f>IF(_xlfn.IFNA(VLOOKUP(P7575,$AG$3:$AH$83,2,FALSE),"")='11.1'!$D$5,TXM!S7575,"")</f>
        <v/>
      </c>
      <c r="U7575" t="str">
        <f>IFERROR(SMALL($T$5:$T$9000,ROWS($T$5:T7575)),"")</f>
        <v/>
      </c>
    </row>
    <row r="7576" spans="1:21" ht="14.4" customHeight="1" x14ac:dyDescent="0.3">
      <c r="A7576" t="s">
        <v>1639</v>
      </c>
      <c r="D7576" s="388">
        <f>ROWS(C$5:C7576)</f>
        <v>7572</v>
      </c>
      <c r="E7576" s="388" t="str">
        <f>IF(_xlfn.IFNA(VLOOKUP(A7576,$AG$3:$AH$83,2,FALSE),"")='11.1'!$D$5,TXM!D7576,"")</f>
        <v/>
      </c>
      <c r="F7576" t="str">
        <f>IFERROR(SMALL($E$5:$E$9000,ROWS($E$5:E7576)),"")</f>
        <v/>
      </c>
      <c r="I7576" s="371" t="s">
        <v>130</v>
      </c>
      <c r="J7576" t="s">
        <v>1383</v>
      </c>
      <c r="K7576" s="372">
        <v>2786</v>
      </c>
      <c r="L7576" s="388">
        <f>ROWS(K$5:K7576)</f>
        <v>7572</v>
      </c>
      <c r="M7576" s="388" t="str">
        <f>IF(_xlfn.IFNA(VLOOKUP(I7576,$AG$3:$AH$83,2,FALSE),"")='11.1'!$D$5,TXM!L7576,"")</f>
        <v/>
      </c>
      <c r="N7576" t="str">
        <f>IFERROR(SMALL($M$5:$M$9000,ROWS($M$5:M7576)),"")</f>
        <v/>
      </c>
      <c r="P7576" t="s">
        <v>1639</v>
      </c>
      <c r="S7576" s="388">
        <f>ROWS(R$5:R7576)</f>
        <v>7572</v>
      </c>
      <c r="T7576" s="388" t="str">
        <f>IF(_xlfn.IFNA(VLOOKUP(P7576,$AG$3:$AH$83,2,FALSE),"")='11.1'!$D$5,TXM!S7576,"")</f>
        <v/>
      </c>
      <c r="U7576" t="str">
        <f>IFERROR(SMALL($T$5:$T$9000,ROWS($T$5:T7576)),"")</f>
        <v/>
      </c>
    </row>
    <row r="7577" spans="1:21" ht="14.4" customHeight="1" x14ac:dyDescent="0.3">
      <c r="A7577" t="s">
        <v>1639</v>
      </c>
      <c r="D7577" s="388">
        <f>ROWS(C$5:C7577)</f>
        <v>7573</v>
      </c>
      <c r="E7577" s="388" t="str">
        <f>IF(_xlfn.IFNA(VLOOKUP(A7577,$AG$3:$AH$83,2,FALSE),"")='11.1'!$D$5,TXM!D7577,"")</f>
        <v/>
      </c>
      <c r="F7577" t="str">
        <f>IFERROR(SMALL($E$5:$E$9000,ROWS($E$5:E7577)),"")</f>
        <v/>
      </c>
      <c r="I7577" s="371" t="s">
        <v>130</v>
      </c>
      <c r="J7577" t="s">
        <v>789</v>
      </c>
      <c r="K7577" s="372">
        <v>2543</v>
      </c>
      <c r="L7577" s="388">
        <f>ROWS(K$5:K7577)</f>
        <v>7573</v>
      </c>
      <c r="M7577" s="388" t="str">
        <f>IF(_xlfn.IFNA(VLOOKUP(I7577,$AG$3:$AH$83,2,FALSE),"")='11.1'!$D$5,TXM!L7577,"")</f>
        <v/>
      </c>
      <c r="N7577" t="str">
        <f>IFERROR(SMALL($M$5:$M$9000,ROWS($M$5:M7577)),"")</f>
        <v/>
      </c>
      <c r="P7577" t="s">
        <v>1639</v>
      </c>
      <c r="S7577" s="388">
        <f>ROWS(R$5:R7577)</f>
        <v>7573</v>
      </c>
      <c r="T7577" s="388" t="str">
        <f>IF(_xlfn.IFNA(VLOOKUP(P7577,$AG$3:$AH$83,2,FALSE),"")='11.1'!$D$5,TXM!S7577,"")</f>
        <v/>
      </c>
      <c r="U7577" t="str">
        <f>IFERROR(SMALL($T$5:$T$9000,ROWS($T$5:T7577)),"")</f>
        <v/>
      </c>
    </row>
    <row r="7578" spans="1:21" ht="14.4" customHeight="1" x14ac:dyDescent="0.3">
      <c r="A7578" t="s">
        <v>1639</v>
      </c>
      <c r="D7578" s="388">
        <f>ROWS(C$5:C7578)</f>
        <v>7574</v>
      </c>
      <c r="E7578" s="388" t="str">
        <f>IF(_xlfn.IFNA(VLOOKUP(A7578,$AG$3:$AH$83,2,FALSE),"")='11.1'!$D$5,TXM!D7578,"")</f>
        <v/>
      </c>
      <c r="F7578" t="str">
        <f>IFERROR(SMALL($E$5:$E$9000,ROWS($E$5:E7578)),"")</f>
        <v/>
      </c>
      <c r="I7578" s="371" t="s">
        <v>130</v>
      </c>
      <c r="J7578" t="s">
        <v>1006</v>
      </c>
      <c r="K7578" s="372">
        <v>2138</v>
      </c>
      <c r="L7578" s="388">
        <f>ROWS(K$5:K7578)</f>
        <v>7574</v>
      </c>
      <c r="M7578" s="388" t="str">
        <f>IF(_xlfn.IFNA(VLOOKUP(I7578,$AG$3:$AH$83,2,FALSE),"")='11.1'!$D$5,TXM!L7578,"")</f>
        <v/>
      </c>
      <c r="N7578" t="str">
        <f>IFERROR(SMALL($M$5:$M$9000,ROWS($M$5:M7578)),"")</f>
        <v/>
      </c>
      <c r="P7578" t="s">
        <v>1639</v>
      </c>
      <c r="S7578" s="388">
        <f>ROWS(R$5:R7578)</f>
        <v>7574</v>
      </c>
      <c r="T7578" s="388" t="str">
        <f>IF(_xlfn.IFNA(VLOOKUP(P7578,$AG$3:$AH$83,2,FALSE),"")='11.1'!$D$5,TXM!S7578,"")</f>
        <v/>
      </c>
      <c r="U7578" t="str">
        <f>IFERROR(SMALL($T$5:$T$9000,ROWS($T$5:T7578)),"")</f>
        <v/>
      </c>
    </row>
    <row r="7579" spans="1:21" ht="14.4" customHeight="1" x14ac:dyDescent="0.3">
      <c r="A7579" t="s">
        <v>1639</v>
      </c>
      <c r="D7579" s="388">
        <f>ROWS(C$5:C7579)</f>
        <v>7575</v>
      </c>
      <c r="E7579" s="388" t="str">
        <f>IF(_xlfn.IFNA(VLOOKUP(A7579,$AG$3:$AH$83,2,FALSE),"")='11.1'!$D$5,TXM!D7579,"")</f>
        <v/>
      </c>
      <c r="F7579" t="str">
        <f>IFERROR(SMALL($E$5:$E$9000,ROWS($E$5:E7579)),"")</f>
        <v/>
      </c>
      <c r="I7579" s="371" t="s">
        <v>130</v>
      </c>
      <c r="J7579" t="s">
        <v>801</v>
      </c>
      <c r="K7579" s="372">
        <v>1301</v>
      </c>
      <c r="L7579" s="388">
        <f>ROWS(K$5:K7579)</f>
        <v>7575</v>
      </c>
      <c r="M7579" s="388" t="str">
        <f>IF(_xlfn.IFNA(VLOOKUP(I7579,$AG$3:$AH$83,2,FALSE),"")='11.1'!$D$5,TXM!L7579,"")</f>
        <v/>
      </c>
      <c r="N7579" t="str">
        <f>IFERROR(SMALL($M$5:$M$9000,ROWS($M$5:M7579)),"")</f>
        <v/>
      </c>
      <c r="P7579" t="s">
        <v>1639</v>
      </c>
      <c r="S7579" s="388">
        <f>ROWS(R$5:R7579)</f>
        <v>7575</v>
      </c>
      <c r="T7579" s="388" t="str">
        <f>IF(_xlfn.IFNA(VLOOKUP(P7579,$AG$3:$AH$83,2,FALSE),"")='11.1'!$D$5,TXM!S7579,"")</f>
        <v/>
      </c>
      <c r="U7579" t="str">
        <f>IFERROR(SMALL($T$5:$T$9000,ROWS($T$5:T7579)),"")</f>
        <v/>
      </c>
    </row>
    <row r="7580" spans="1:21" ht="14.4" customHeight="1" x14ac:dyDescent="0.3">
      <c r="A7580" t="s">
        <v>1639</v>
      </c>
      <c r="D7580" s="388">
        <f>ROWS(C$5:C7580)</f>
        <v>7576</v>
      </c>
      <c r="E7580" s="388" t="str">
        <f>IF(_xlfn.IFNA(VLOOKUP(A7580,$AG$3:$AH$83,2,FALSE),"")='11.1'!$D$5,TXM!D7580,"")</f>
        <v/>
      </c>
      <c r="F7580" t="str">
        <f>IFERROR(SMALL($E$5:$E$9000,ROWS($E$5:E7580)),"")</f>
        <v/>
      </c>
      <c r="I7580" s="371" t="s">
        <v>130</v>
      </c>
      <c r="J7580" t="s">
        <v>837</v>
      </c>
      <c r="K7580" s="372">
        <v>584</v>
      </c>
      <c r="L7580" s="388">
        <f>ROWS(K$5:K7580)</f>
        <v>7576</v>
      </c>
      <c r="M7580" s="388" t="str">
        <f>IF(_xlfn.IFNA(VLOOKUP(I7580,$AG$3:$AH$83,2,FALSE),"")='11.1'!$D$5,TXM!L7580,"")</f>
        <v/>
      </c>
      <c r="N7580" t="str">
        <f>IFERROR(SMALL($M$5:$M$9000,ROWS($M$5:M7580)),"")</f>
        <v/>
      </c>
      <c r="P7580" t="s">
        <v>1639</v>
      </c>
      <c r="S7580" s="388">
        <f>ROWS(R$5:R7580)</f>
        <v>7576</v>
      </c>
      <c r="T7580" s="388" t="str">
        <f>IF(_xlfn.IFNA(VLOOKUP(P7580,$AG$3:$AH$83,2,FALSE),"")='11.1'!$D$5,TXM!S7580,"")</f>
        <v/>
      </c>
      <c r="U7580" t="str">
        <f>IFERROR(SMALL($T$5:$T$9000,ROWS($T$5:T7580)),"")</f>
        <v/>
      </c>
    </row>
    <row r="7581" spans="1:21" ht="14.4" customHeight="1" x14ac:dyDescent="0.3">
      <c r="A7581" t="s">
        <v>1639</v>
      </c>
      <c r="D7581" s="388">
        <f>ROWS(C$5:C7581)</f>
        <v>7577</v>
      </c>
      <c r="E7581" s="388" t="str">
        <f>IF(_xlfn.IFNA(VLOOKUP(A7581,$AG$3:$AH$83,2,FALSE),"")='11.1'!$D$5,TXM!D7581,"")</f>
        <v/>
      </c>
      <c r="F7581" t="str">
        <f>IFERROR(SMALL($E$5:$E$9000,ROWS($E$5:E7581)),"")</f>
        <v/>
      </c>
      <c r="I7581" s="371" t="s">
        <v>130</v>
      </c>
      <c r="J7581" t="s">
        <v>999</v>
      </c>
      <c r="K7581" s="372">
        <v>267</v>
      </c>
      <c r="L7581" s="388">
        <f>ROWS(K$5:K7581)</f>
        <v>7577</v>
      </c>
      <c r="M7581" s="388" t="str">
        <f>IF(_xlfn.IFNA(VLOOKUP(I7581,$AG$3:$AH$83,2,FALSE),"")='11.1'!$D$5,TXM!L7581,"")</f>
        <v/>
      </c>
      <c r="N7581" t="str">
        <f>IFERROR(SMALL($M$5:$M$9000,ROWS($M$5:M7581)),"")</f>
        <v/>
      </c>
      <c r="P7581" t="s">
        <v>1639</v>
      </c>
      <c r="S7581" s="388">
        <f>ROWS(R$5:R7581)</f>
        <v>7577</v>
      </c>
      <c r="T7581" s="388" t="str">
        <f>IF(_xlfn.IFNA(VLOOKUP(P7581,$AG$3:$AH$83,2,FALSE),"")='11.1'!$D$5,TXM!S7581,"")</f>
        <v/>
      </c>
      <c r="U7581" t="str">
        <f>IFERROR(SMALL($T$5:$T$9000,ROWS($T$5:T7581)),"")</f>
        <v/>
      </c>
    </row>
    <row r="7582" spans="1:21" ht="14.4" customHeight="1" x14ac:dyDescent="0.3">
      <c r="A7582" t="s">
        <v>1639</v>
      </c>
      <c r="D7582" s="388">
        <f>ROWS(C$5:C7582)</f>
        <v>7578</v>
      </c>
      <c r="E7582" s="388" t="str">
        <f>IF(_xlfn.IFNA(VLOOKUP(A7582,$AG$3:$AH$83,2,FALSE),"")='11.1'!$D$5,TXM!D7582,"")</f>
        <v/>
      </c>
      <c r="F7582" t="str">
        <f>IFERROR(SMALL($E$5:$E$9000,ROWS($E$5:E7582)),"")</f>
        <v/>
      </c>
      <c r="I7582" s="371" t="s">
        <v>130</v>
      </c>
      <c r="J7582" t="s">
        <v>867</v>
      </c>
      <c r="K7582" s="372">
        <v>257</v>
      </c>
      <c r="L7582" s="388">
        <f>ROWS(K$5:K7582)</f>
        <v>7578</v>
      </c>
      <c r="M7582" s="388" t="str">
        <f>IF(_xlfn.IFNA(VLOOKUP(I7582,$AG$3:$AH$83,2,FALSE),"")='11.1'!$D$5,TXM!L7582,"")</f>
        <v/>
      </c>
      <c r="N7582" t="str">
        <f>IFERROR(SMALL($M$5:$M$9000,ROWS($M$5:M7582)),"")</f>
        <v/>
      </c>
      <c r="P7582" t="s">
        <v>1639</v>
      </c>
      <c r="S7582" s="388">
        <f>ROWS(R$5:R7582)</f>
        <v>7578</v>
      </c>
      <c r="T7582" s="388" t="str">
        <f>IF(_xlfn.IFNA(VLOOKUP(P7582,$AG$3:$AH$83,2,FALSE),"")='11.1'!$D$5,TXM!S7582,"")</f>
        <v/>
      </c>
      <c r="U7582" t="str">
        <f>IFERROR(SMALL($T$5:$T$9000,ROWS($T$5:T7582)),"")</f>
        <v/>
      </c>
    </row>
    <row r="7583" spans="1:21" ht="14.4" customHeight="1" x14ac:dyDescent="0.3">
      <c r="A7583" t="s">
        <v>1639</v>
      </c>
      <c r="D7583" s="388">
        <f>ROWS(C$5:C7583)</f>
        <v>7579</v>
      </c>
      <c r="E7583" s="388" t="str">
        <f>IF(_xlfn.IFNA(VLOOKUP(A7583,$AG$3:$AH$83,2,FALSE),"")='11.1'!$D$5,TXM!D7583,"")</f>
        <v/>
      </c>
      <c r="F7583" t="str">
        <f>IFERROR(SMALL($E$5:$E$9000,ROWS($E$5:E7583)),"")</f>
        <v/>
      </c>
      <c r="I7583" s="371" t="s">
        <v>130</v>
      </c>
      <c r="J7583" t="s">
        <v>1500</v>
      </c>
      <c r="K7583" s="372">
        <v>90</v>
      </c>
      <c r="L7583" s="388">
        <f>ROWS(K$5:K7583)</f>
        <v>7579</v>
      </c>
      <c r="M7583" s="388" t="str">
        <f>IF(_xlfn.IFNA(VLOOKUP(I7583,$AG$3:$AH$83,2,FALSE),"")='11.1'!$D$5,TXM!L7583,"")</f>
        <v/>
      </c>
      <c r="N7583" t="str">
        <f>IFERROR(SMALL($M$5:$M$9000,ROWS($M$5:M7583)),"")</f>
        <v/>
      </c>
      <c r="P7583" t="s">
        <v>1639</v>
      </c>
      <c r="S7583" s="388">
        <f>ROWS(R$5:R7583)</f>
        <v>7579</v>
      </c>
      <c r="T7583" s="388" t="str">
        <f>IF(_xlfn.IFNA(VLOOKUP(P7583,$AG$3:$AH$83,2,FALSE),"")='11.1'!$D$5,TXM!S7583,"")</f>
        <v/>
      </c>
      <c r="U7583" t="str">
        <f>IFERROR(SMALL($T$5:$T$9000,ROWS($T$5:T7583)),"")</f>
        <v/>
      </c>
    </row>
    <row r="7584" spans="1:21" ht="14.4" customHeight="1" x14ac:dyDescent="0.3">
      <c r="A7584" t="s">
        <v>1639</v>
      </c>
      <c r="D7584" s="388">
        <f>ROWS(C$5:C7584)</f>
        <v>7580</v>
      </c>
      <c r="E7584" s="388" t="str">
        <f>IF(_xlfn.IFNA(VLOOKUP(A7584,$AG$3:$AH$83,2,FALSE),"")='11.1'!$D$5,TXM!D7584,"")</f>
        <v/>
      </c>
      <c r="F7584" t="str">
        <f>IFERROR(SMALL($E$5:$E$9000,ROWS($E$5:E7584)),"")</f>
        <v/>
      </c>
      <c r="I7584" s="371" t="s">
        <v>160</v>
      </c>
      <c r="J7584" t="s">
        <v>173</v>
      </c>
      <c r="K7584" s="372">
        <v>168331286</v>
      </c>
      <c r="L7584" s="388">
        <f>ROWS(K$5:K7584)</f>
        <v>7580</v>
      </c>
      <c r="M7584" s="388" t="str">
        <f>IF(_xlfn.IFNA(VLOOKUP(I7584,$AG$3:$AH$83,2,FALSE),"")='11.1'!$D$5,TXM!L7584,"")</f>
        <v/>
      </c>
      <c r="N7584" t="str">
        <f>IFERROR(SMALL($M$5:$M$9000,ROWS($M$5:M7584)),"")</f>
        <v/>
      </c>
      <c r="P7584" t="s">
        <v>1639</v>
      </c>
      <c r="S7584" s="388">
        <f>ROWS(R$5:R7584)</f>
        <v>7580</v>
      </c>
      <c r="T7584" s="388" t="str">
        <f>IF(_xlfn.IFNA(VLOOKUP(P7584,$AG$3:$AH$83,2,FALSE),"")='11.1'!$D$5,TXM!S7584,"")</f>
        <v/>
      </c>
      <c r="U7584" t="str">
        <f>IFERROR(SMALL($T$5:$T$9000,ROWS($T$5:T7584)),"")</f>
        <v/>
      </c>
    </row>
    <row r="7585" spans="1:21" ht="14.4" customHeight="1" x14ac:dyDescent="0.3">
      <c r="A7585" t="s">
        <v>1639</v>
      </c>
      <c r="D7585" s="388">
        <f>ROWS(C$5:C7585)</f>
        <v>7581</v>
      </c>
      <c r="E7585" s="388" t="str">
        <f>IF(_xlfn.IFNA(VLOOKUP(A7585,$AG$3:$AH$83,2,FALSE),"")='11.1'!$D$5,TXM!D7585,"")</f>
        <v/>
      </c>
      <c r="F7585" t="str">
        <f>IFERROR(SMALL($E$5:$E$9000,ROWS($E$5:E7585)),"")</f>
        <v/>
      </c>
      <c r="I7585" s="371" t="s">
        <v>160</v>
      </c>
      <c r="J7585" t="s">
        <v>799</v>
      </c>
      <c r="K7585" s="372">
        <v>24659804</v>
      </c>
      <c r="L7585" s="388">
        <f>ROWS(K$5:K7585)</f>
        <v>7581</v>
      </c>
      <c r="M7585" s="388" t="str">
        <f>IF(_xlfn.IFNA(VLOOKUP(I7585,$AG$3:$AH$83,2,FALSE),"")='11.1'!$D$5,TXM!L7585,"")</f>
        <v/>
      </c>
      <c r="N7585" t="str">
        <f>IFERROR(SMALL($M$5:$M$9000,ROWS($M$5:M7585)),"")</f>
        <v/>
      </c>
      <c r="P7585" t="s">
        <v>1639</v>
      </c>
      <c r="S7585" s="388">
        <f>ROWS(R$5:R7585)</f>
        <v>7581</v>
      </c>
      <c r="T7585" s="388" t="str">
        <f>IF(_xlfn.IFNA(VLOOKUP(P7585,$AG$3:$AH$83,2,FALSE),"")='11.1'!$D$5,TXM!S7585,"")</f>
        <v/>
      </c>
      <c r="U7585" t="str">
        <f>IFERROR(SMALL($T$5:$T$9000,ROWS($T$5:T7585)),"")</f>
        <v/>
      </c>
    </row>
    <row r="7586" spans="1:21" ht="14.4" customHeight="1" x14ac:dyDescent="0.3">
      <c r="A7586" t="s">
        <v>1639</v>
      </c>
      <c r="D7586" s="388">
        <f>ROWS(C$5:C7586)</f>
        <v>7582</v>
      </c>
      <c r="E7586" s="388" t="str">
        <f>IF(_xlfn.IFNA(VLOOKUP(A7586,$AG$3:$AH$83,2,FALSE),"")='11.1'!$D$5,TXM!D7586,"")</f>
        <v/>
      </c>
      <c r="F7586" t="str">
        <f>IFERROR(SMALL($E$5:$E$9000,ROWS($E$5:E7586)),"")</f>
        <v/>
      </c>
      <c r="I7586" s="371" t="s">
        <v>160</v>
      </c>
      <c r="J7586" t="s">
        <v>94</v>
      </c>
      <c r="K7586" s="372">
        <v>18341080</v>
      </c>
      <c r="L7586" s="388">
        <f>ROWS(K$5:K7586)</f>
        <v>7582</v>
      </c>
      <c r="M7586" s="388" t="str">
        <f>IF(_xlfn.IFNA(VLOOKUP(I7586,$AG$3:$AH$83,2,FALSE),"")='11.1'!$D$5,TXM!L7586,"")</f>
        <v/>
      </c>
      <c r="N7586" t="str">
        <f>IFERROR(SMALL($M$5:$M$9000,ROWS($M$5:M7586)),"")</f>
        <v/>
      </c>
      <c r="P7586" t="s">
        <v>1639</v>
      </c>
      <c r="S7586" s="388">
        <f>ROWS(R$5:R7586)</f>
        <v>7582</v>
      </c>
      <c r="T7586" s="388" t="str">
        <f>IF(_xlfn.IFNA(VLOOKUP(P7586,$AG$3:$AH$83,2,FALSE),"")='11.1'!$D$5,TXM!S7586,"")</f>
        <v/>
      </c>
      <c r="U7586" t="str">
        <f>IFERROR(SMALL($T$5:$T$9000,ROWS($T$5:T7586)),"")</f>
        <v/>
      </c>
    </row>
    <row r="7587" spans="1:21" ht="14.4" customHeight="1" x14ac:dyDescent="0.3">
      <c r="A7587" t="s">
        <v>1639</v>
      </c>
      <c r="D7587" s="388">
        <f>ROWS(C$5:C7587)</f>
        <v>7583</v>
      </c>
      <c r="E7587" s="388" t="str">
        <f>IF(_xlfn.IFNA(VLOOKUP(A7587,$AG$3:$AH$83,2,FALSE),"")='11.1'!$D$5,TXM!D7587,"")</f>
        <v/>
      </c>
      <c r="F7587" t="str">
        <f>IFERROR(SMALL($E$5:$E$9000,ROWS($E$5:E7587)),"")</f>
        <v/>
      </c>
      <c r="I7587" s="371" t="s">
        <v>160</v>
      </c>
      <c r="J7587" t="s">
        <v>823</v>
      </c>
      <c r="K7587" s="372">
        <v>17787436</v>
      </c>
      <c r="L7587" s="388">
        <f>ROWS(K$5:K7587)</f>
        <v>7583</v>
      </c>
      <c r="M7587" s="388" t="str">
        <f>IF(_xlfn.IFNA(VLOOKUP(I7587,$AG$3:$AH$83,2,FALSE),"")='11.1'!$D$5,TXM!L7587,"")</f>
        <v/>
      </c>
      <c r="N7587" t="str">
        <f>IFERROR(SMALL($M$5:$M$9000,ROWS($M$5:M7587)),"")</f>
        <v/>
      </c>
      <c r="P7587" t="s">
        <v>1639</v>
      </c>
      <c r="S7587" s="388">
        <f>ROWS(R$5:R7587)</f>
        <v>7583</v>
      </c>
      <c r="T7587" s="388" t="str">
        <f>IF(_xlfn.IFNA(VLOOKUP(P7587,$AG$3:$AH$83,2,FALSE),"")='11.1'!$D$5,TXM!S7587,"")</f>
        <v/>
      </c>
      <c r="U7587" t="str">
        <f>IFERROR(SMALL($T$5:$T$9000,ROWS($T$5:T7587)),"")</f>
        <v/>
      </c>
    </row>
    <row r="7588" spans="1:21" ht="14.4" customHeight="1" x14ac:dyDescent="0.3">
      <c r="A7588" t="s">
        <v>1639</v>
      </c>
      <c r="D7588" s="388">
        <f>ROWS(C$5:C7588)</f>
        <v>7584</v>
      </c>
      <c r="E7588" s="388" t="str">
        <f>IF(_xlfn.IFNA(VLOOKUP(A7588,$AG$3:$AH$83,2,FALSE),"")='11.1'!$D$5,TXM!D7588,"")</f>
        <v/>
      </c>
      <c r="F7588" t="str">
        <f>IFERROR(SMALL($E$5:$E$9000,ROWS($E$5:E7588)),"")</f>
        <v/>
      </c>
      <c r="I7588" s="371" t="s">
        <v>160</v>
      </c>
      <c r="J7588" t="s">
        <v>821</v>
      </c>
      <c r="K7588" s="372">
        <v>13997525</v>
      </c>
      <c r="L7588" s="388">
        <f>ROWS(K$5:K7588)</f>
        <v>7584</v>
      </c>
      <c r="M7588" s="388" t="str">
        <f>IF(_xlfn.IFNA(VLOOKUP(I7588,$AG$3:$AH$83,2,FALSE),"")='11.1'!$D$5,TXM!L7588,"")</f>
        <v/>
      </c>
      <c r="N7588" t="str">
        <f>IFERROR(SMALL($M$5:$M$9000,ROWS($M$5:M7588)),"")</f>
        <v/>
      </c>
      <c r="P7588" t="s">
        <v>1639</v>
      </c>
      <c r="S7588" s="388">
        <f>ROWS(R$5:R7588)</f>
        <v>7584</v>
      </c>
      <c r="T7588" s="388" t="str">
        <f>IF(_xlfn.IFNA(VLOOKUP(P7588,$AG$3:$AH$83,2,FALSE),"")='11.1'!$D$5,TXM!S7588,"")</f>
        <v/>
      </c>
      <c r="U7588" t="str">
        <f>IFERROR(SMALL($T$5:$T$9000,ROWS($T$5:T7588)),"")</f>
        <v/>
      </c>
    </row>
    <row r="7589" spans="1:21" ht="14.4" customHeight="1" x14ac:dyDescent="0.3">
      <c r="A7589" t="s">
        <v>1639</v>
      </c>
      <c r="D7589" s="388">
        <f>ROWS(C$5:C7589)</f>
        <v>7585</v>
      </c>
      <c r="E7589" s="388" t="str">
        <f>IF(_xlfn.IFNA(VLOOKUP(A7589,$AG$3:$AH$83,2,FALSE),"")='11.1'!$D$5,TXM!D7589,"")</f>
        <v/>
      </c>
      <c r="F7589" t="str">
        <f>IFERROR(SMALL($E$5:$E$9000,ROWS($E$5:E7589)),"")</f>
        <v/>
      </c>
      <c r="I7589" s="371" t="s">
        <v>160</v>
      </c>
      <c r="J7589" t="s">
        <v>827</v>
      </c>
      <c r="K7589" s="372">
        <v>7429680</v>
      </c>
      <c r="L7589" s="388">
        <f>ROWS(K$5:K7589)</f>
        <v>7585</v>
      </c>
      <c r="M7589" s="388" t="str">
        <f>IF(_xlfn.IFNA(VLOOKUP(I7589,$AG$3:$AH$83,2,FALSE),"")='11.1'!$D$5,TXM!L7589,"")</f>
        <v/>
      </c>
      <c r="N7589" t="str">
        <f>IFERROR(SMALL($M$5:$M$9000,ROWS($M$5:M7589)),"")</f>
        <v/>
      </c>
      <c r="P7589" t="s">
        <v>1639</v>
      </c>
      <c r="S7589" s="388">
        <f>ROWS(R$5:R7589)</f>
        <v>7585</v>
      </c>
      <c r="T7589" s="388" t="str">
        <f>IF(_xlfn.IFNA(VLOOKUP(P7589,$AG$3:$AH$83,2,FALSE),"")='11.1'!$D$5,TXM!S7589,"")</f>
        <v/>
      </c>
      <c r="U7589" t="str">
        <f>IFERROR(SMALL($T$5:$T$9000,ROWS($T$5:T7589)),"")</f>
        <v/>
      </c>
    </row>
    <row r="7590" spans="1:21" ht="14.4" customHeight="1" x14ac:dyDescent="0.3">
      <c r="A7590" t="s">
        <v>1639</v>
      </c>
      <c r="D7590" s="388">
        <f>ROWS(C$5:C7590)</f>
        <v>7586</v>
      </c>
      <c r="E7590" s="388" t="str">
        <f>IF(_xlfn.IFNA(VLOOKUP(A7590,$AG$3:$AH$83,2,FALSE),"")='11.1'!$D$5,TXM!D7590,"")</f>
        <v/>
      </c>
      <c r="F7590" t="str">
        <f>IFERROR(SMALL($E$5:$E$9000,ROWS($E$5:E7590)),"")</f>
        <v/>
      </c>
      <c r="I7590" s="371" t="s">
        <v>160</v>
      </c>
      <c r="J7590" t="s">
        <v>95</v>
      </c>
      <c r="K7590" s="372">
        <v>3221138</v>
      </c>
      <c r="L7590" s="388">
        <f>ROWS(K$5:K7590)</f>
        <v>7586</v>
      </c>
      <c r="M7590" s="388" t="str">
        <f>IF(_xlfn.IFNA(VLOOKUP(I7590,$AG$3:$AH$83,2,FALSE),"")='11.1'!$D$5,TXM!L7590,"")</f>
        <v/>
      </c>
      <c r="N7590" t="str">
        <f>IFERROR(SMALL($M$5:$M$9000,ROWS($M$5:M7590)),"")</f>
        <v/>
      </c>
      <c r="P7590" t="s">
        <v>1639</v>
      </c>
      <c r="S7590" s="388">
        <f>ROWS(R$5:R7590)</f>
        <v>7586</v>
      </c>
      <c r="T7590" s="388" t="str">
        <f>IF(_xlfn.IFNA(VLOOKUP(P7590,$AG$3:$AH$83,2,FALSE),"")='11.1'!$D$5,TXM!S7590,"")</f>
        <v/>
      </c>
      <c r="U7590" t="str">
        <f>IFERROR(SMALL($T$5:$T$9000,ROWS($T$5:T7590)),"")</f>
        <v/>
      </c>
    </row>
    <row r="7591" spans="1:21" ht="14.4" customHeight="1" x14ac:dyDescent="0.3">
      <c r="A7591" t="s">
        <v>1639</v>
      </c>
      <c r="D7591" s="388">
        <f>ROWS(C$5:C7591)</f>
        <v>7587</v>
      </c>
      <c r="E7591" s="388" t="str">
        <f>IF(_xlfn.IFNA(VLOOKUP(A7591,$AG$3:$AH$83,2,FALSE),"")='11.1'!$D$5,TXM!D7591,"")</f>
        <v/>
      </c>
      <c r="F7591" t="str">
        <f>IFERROR(SMALL($E$5:$E$9000,ROWS($E$5:E7591)),"")</f>
        <v/>
      </c>
      <c r="I7591" s="371" t="s">
        <v>160</v>
      </c>
      <c r="J7591" t="s">
        <v>97</v>
      </c>
      <c r="K7591" s="372">
        <v>2249063</v>
      </c>
      <c r="L7591" s="388">
        <f>ROWS(K$5:K7591)</f>
        <v>7587</v>
      </c>
      <c r="M7591" s="388" t="str">
        <f>IF(_xlfn.IFNA(VLOOKUP(I7591,$AG$3:$AH$83,2,FALSE),"")='11.1'!$D$5,TXM!L7591,"")</f>
        <v/>
      </c>
      <c r="N7591" t="str">
        <f>IFERROR(SMALL($M$5:$M$9000,ROWS($M$5:M7591)),"")</f>
        <v/>
      </c>
      <c r="P7591" t="s">
        <v>1639</v>
      </c>
      <c r="S7591" s="388">
        <f>ROWS(R$5:R7591)</f>
        <v>7587</v>
      </c>
      <c r="T7591" s="388" t="str">
        <f>IF(_xlfn.IFNA(VLOOKUP(P7591,$AG$3:$AH$83,2,FALSE),"")='11.1'!$D$5,TXM!S7591,"")</f>
        <v/>
      </c>
      <c r="U7591" t="str">
        <f>IFERROR(SMALL($T$5:$T$9000,ROWS($T$5:T7591)),"")</f>
        <v/>
      </c>
    </row>
    <row r="7592" spans="1:21" ht="14.4" customHeight="1" x14ac:dyDescent="0.3">
      <c r="A7592" t="s">
        <v>1639</v>
      </c>
      <c r="D7592" s="388">
        <f>ROWS(C$5:C7592)</f>
        <v>7588</v>
      </c>
      <c r="E7592" s="388" t="str">
        <f>IF(_xlfn.IFNA(VLOOKUP(A7592,$AG$3:$AH$83,2,FALSE),"")='11.1'!$D$5,TXM!D7592,"")</f>
        <v/>
      </c>
      <c r="F7592" t="str">
        <f>IFERROR(SMALL($E$5:$E$9000,ROWS($E$5:E7592)),"")</f>
        <v/>
      </c>
      <c r="I7592" s="371" t="s">
        <v>160</v>
      </c>
      <c r="J7592" t="s">
        <v>817</v>
      </c>
      <c r="K7592" s="372">
        <v>1576481</v>
      </c>
      <c r="L7592" s="388">
        <f>ROWS(K$5:K7592)</f>
        <v>7588</v>
      </c>
      <c r="M7592" s="388" t="str">
        <f>IF(_xlfn.IFNA(VLOOKUP(I7592,$AG$3:$AH$83,2,FALSE),"")='11.1'!$D$5,TXM!L7592,"")</f>
        <v/>
      </c>
      <c r="N7592" t="str">
        <f>IFERROR(SMALL($M$5:$M$9000,ROWS($M$5:M7592)),"")</f>
        <v/>
      </c>
      <c r="P7592" t="s">
        <v>1639</v>
      </c>
      <c r="S7592" s="388">
        <f>ROWS(R$5:R7592)</f>
        <v>7588</v>
      </c>
      <c r="T7592" s="388" t="str">
        <f>IF(_xlfn.IFNA(VLOOKUP(P7592,$AG$3:$AH$83,2,FALSE),"")='11.1'!$D$5,TXM!S7592,"")</f>
        <v/>
      </c>
      <c r="U7592" t="str">
        <f>IFERROR(SMALL($T$5:$T$9000,ROWS($T$5:T7592)),"")</f>
        <v/>
      </c>
    </row>
    <row r="7593" spans="1:21" ht="14.4" customHeight="1" x14ac:dyDescent="0.3">
      <c r="A7593" t="s">
        <v>1639</v>
      </c>
      <c r="D7593" s="388">
        <f>ROWS(C$5:C7593)</f>
        <v>7589</v>
      </c>
      <c r="E7593" s="388" t="str">
        <f>IF(_xlfn.IFNA(VLOOKUP(A7593,$AG$3:$AH$83,2,FALSE),"")='11.1'!$D$5,TXM!D7593,"")</f>
        <v/>
      </c>
      <c r="F7593" t="str">
        <f>IFERROR(SMALL($E$5:$E$9000,ROWS($E$5:E7593)),"")</f>
        <v/>
      </c>
      <c r="I7593" s="371" t="s">
        <v>160</v>
      </c>
      <c r="J7593" t="s">
        <v>1001</v>
      </c>
      <c r="K7593" s="372">
        <v>731324</v>
      </c>
      <c r="L7593" s="388">
        <f>ROWS(K$5:K7593)</f>
        <v>7589</v>
      </c>
      <c r="M7593" s="388" t="str">
        <f>IF(_xlfn.IFNA(VLOOKUP(I7593,$AG$3:$AH$83,2,FALSE),"")='11.1'!$D$5,TXM!L7593,"")</f>
        <v/>
      </c>
      <c r="N7593" t="str">
        <f>IFERROR(SMALL($M$5:$M$9000,ROWS($M$5:M7593)),"")</f>
        <v/>
      </c>
      <c r="P7593" t="s">
        <v>1639</v>
      </c>
      <c r="S7593" s="388">
        <f>ROWS(R$5:R7593)</f>
        <v>7589</v>
      </c>
      <c r="T7593" s="388" t="str">
        <f>IF(_xlfn.IFNA(VLOOKUP(P7593,$AG$3:$AH$83,2,FALSE),"")='11.1'!$D$5,TXM!S7593,"")</f>
        <v/>
      </c>
      <c r="U7593" t="str">
        <f>IFERROR(SMALL($T$5:$T$9000,ROWS($T$5:T7593)),"")</f>
        <v/>
      </c>
    </row>
    <row r="7594" spans="1:21" ht="14.4" customHeight="1" x14ac:dyDescent="0.3">
      <c r="A7594" t="s">
        <v>1639</v>
      </c>
      <c r="D7594" s="388">
        <f>ROWS(C$5:C7594)</f>
        <v>7590</v>
      </c>
      <c r="E7594" s="388" t="str">
        <f>IF(_xlfn.IFNA(VLOOKUP(A7594,$AG$3:$AH$83,2,FALSE),"")='11.1'!$D$5,TXM!D7594,"")</f>
        <v/>
      </c>
      <c r="F7594" t="str">
        <f>IFERROR(SMALL($E$5:$E$9000,ROWS($E$5:E7594)),"")</f>
        <v/>
      </c>
      <c r="I7594" s="371" t="s">
        <v>160</v>
      </c>
      <c r="J7594" t="s">
        <v>867</v>
      </c>
      <c r="K7594" s="372">
        <v>488907</v>
      </c>
      <c r="L7594" s="388">
        <f>ROWS(K$5:K7594)</f>
        <v>7590</v>
      </c>
      <c r="M7594" s="388" t="str">
        <f>IF(_xlfn.IFNA(VLOOKUP(I7594,$AG$3:$AH$83,2,FALSE),"")='11.1'!$D$5,TXM!L7594,"")</f>
        <v/>
      </c>
      <c r="N7594" t="str">
        <f>IFERROR(SMALL($M$5:$M$9000,ROWS($M$5:M7594)),"")</f>
        <v/>
      </c>
      <c r="P7594" t="s">
        <v>1639</v>
      </c>
      <c r="S7594" s="388">
        <f>ROWS(R$5:R7594)</f>
        <v>7590</v>
      </c>
      <c r="T7594" s="388" t="str">
        <f>IF(_xlfn.IFNA(VLOOKUP(P7594,$AG$3:$AH$83,2,FALSE),"")='11.1'!$D$5,TXM!S7594,"")</f>
        <v/>
      </c>
      <c r="U7594" t="str">
        <f>IFERROR(SMALL($T$5:$T$9000,ROWS($T$5:T7594)),"")</f>
        <v/>
      </c>
    </row>
    <row r="7595" spans="1:21" ht="14.4" customHeight="1" x14ac:dyDescent="0.3">
      <c r="A7595" t="s">
        <v>1639</v>
      </c>
      <c r="D7595" s="388">
        <f>ROWS(C$5:C7595)</f>
        <v>7591</v>
      </c>
      <c r="E7595" s="388" t="str">
        <f>IF(_xlfn.IFNA(VLOOKUP(A7595,$AG$3:$AH$83,2,FALSE),"")='11.1'!$D$5,TXM!D7595,"")</f>
        <v/>
      </c>
      <c r="F7595" t="str">
        <f>IFERROR(SMALL($E$5:$E$9000,ROWS($E$5:E7595)),"")</f>
        <v/>
      </c>
      <c r="I7595" s="371" t="s">
        <v>160</v>
      </c>
      <c r="J7595" t="s">
        <v>829</v>
      </c>
      <c r="K7595" s="372">
        <v>399604</v>
      </c>
      <c r="L7595" s="388">
        <f>ROWS(K$5:K7595)</f>
        <v>7591</v>
      </c>
      <c r="M7595" s="388" t="str">
        <f>IF(_xlfn.IFNA(VLOOKUP(I7595,$AG$3:$AH$83,2,FALSE),"")='11.1'!$D$5,TXM!L7595,"")</f>
        <v/>
      </c>
      <c r="N7595" t="str">
        <f>IFERROR(SMALL($M$5:$M$9000,ROWS($M$5:M7595)),"")</f>
        <v/>
      </c>
      <c r="P7595" t="s">
        <v>1639</v>
      </c>
      <c r="S7595" s="388">
        <f>ROWS(R$5:R7595)</f>
        <v>7591</v>
      </c>
      <c r="T7595" s="388" t="str">
        <f>IF(_xlfn.IFNA(VLOOKUP(P7595,$AG$3:$AH$83,2,FALSE),"")='11.1'!$D$5,TXM!S7595,"")</f>
        <v/>
      </c>
      <c r="U7595" t="str">
        <f>IFERROR(SMALL($T$5:$T$9000,ROWS($T$5:T7595)),"")</f>
        <v/>
      </c>
    </row>
    <row r="7596" spans="1:21" ht="14.4" customHeight="1" x14ac:dyDescent="0.3">
      <c r="A7596" t="s">
        <v>1639</v>
      </c>
      <c r="D7596" s="388">
        <f>ROWS(C$5:C7596)</f>
        <v>7592</v>
      </c>
      <c r="E7596" s="388" t="str">
        <f>IF(_xlfn.IFNA(VLOOKUP(A7596,$AG$3:$AH$83,2,FALSE),"")='11.1'!$D$5,TXM!D7596,"")</f>
        <v/>
      </c>
      <c r="F7596" t="str">
        <f>IFERROR(SMALL($E$5:$E$9000,ROWS($E$5:E7596)),"")</f>
        <v/>
      </c>
      <c r="I7596" s="371" t="s">
        <v>160</v>
      </c>
      <c r="J7596" t="s">
        <v>96</v>
      </c>
      <c r="K7596" s="372">
        <v>316508</v>
      </c>
      <c r="L7596" s="388">
        <f>ROWS(K$5:K7596)</f>
        <v>7592</v>
      </c>
      <c r="M7596" s="388" t="str">
        <f>IF(_xlfn.IFNA(VLOOKUP(I7596,$AG$3:$AH$83,2,FALSE),"")='11.1'!$D$5,TXM!L7596,"")</f>
        <v/>
      </c>
      <c r="N7596" t="str">
        <f>IFERROR(SMALL($M$5:$M$9000,ROWS($M$5:M7596)),"")</f>
        <v/>
      </c>
      <c r="P7596" t="s">
        <v>1639</v>
      </c>
      <c r="S7596" s="388">
        <f>ROWS(R$5:R7596)</f>
        <v>7592</v>
      </c>
      <c r="T7596" s="388" t="str">
        <f>IF(_xlfn.IFNA(VLOOKUP(P7596,$AG$3:$AH$83,2,FALSE),"")='11.1'!$D$5,TXM!S7596,"")</f>
        <v/>
      </c>
      <c r="U7596" t="str">
        <f>IFERROR(SMALL($T$5:$T$9000,ROWS($T$5:T7596)),"")</f>
        <v/>
      </c>
    </row>
    <row r="7597" spans="1:21" ht="14.4" customHeight="1" x14ac:dyDescent="0.3">
      <c r="A7597" t="s">
        <v>1639</v>
      </c>
      <c r="D7597" s="388">
        <f>ROWS(C$5:C7597)</f>
        <v>7593</v>
      </c>
      <c r="E7597" s="388" t="str">
        <f>IF(_xlfn.IFNA(VLOOKUP(A7597,$AG$3:$AH$83,2,FALSE),"")='11.1'!$D$5,TXM!D7597,"")</f>
        <v/>
      </c>
      <c r="F7597" t="str">
        <f>IFERROR(SMALL($E$5:$E$9000,ROWS($E$5:E7597)),"")</f>
        <v/>
      </c>
      <c r="I7597" s="371" t="s">
        <v>160</v>
      </c>
      <c r="J7597" t="s">
        <v>865</v>
      </c>
      <c r="K7597" s="372">
        <v>245290</v>
      </c>
      <c r="L7597" s="388">
        <f>ROWS(K$5:K7597)</f>
        <v>7593</v>
      </c>
      <c r="M7597" s="388" t="str">
        <f>IF(_xlfn.IFNA(VLOOKUP(I7597,$AG$3:$AH$83,2,FALSE),"")='11.1'!$D$5,TXM!L7597,"")</f>
        <v/>
      </c>
      <c r="N7597" t="str">
        <f>IFERROR(SMALL($M$5:$M$9000,ROWS($M$5:M7597)),"")</f>
        <v/>
      </c>
      <c r="P7597" t="s">
        <v>1639</v>
      </c>
      <c r="S7597" s="388">
        <f>ROWS(R$5:R7597)</f>
        <v>7593</v>
      </c>
      <c r="T7597" s="388" t="str">
        <f>IF(_xlfn.IFNA(VLOOKUP(P7597,$AG$3:$AH$83,2,FALSE),"")='11.1'!$D$5,TXM!S7597,"")</f>
        <v/>
      </c>
      <c r="U7597" t="str">
        <f>IFERROR(SMALL($T$5:$T$9000,ROWS($T$5:T7597)),"")</f>
        <v/>
      </c>
    </row>
    <row r="7598" spans="1:21" ht="14.4" customHeight="1" x14ac:dyDescent="0.3">
      <c r="A7598" t="s">
        <v>1639</v>
      </c>
      <c r="D7598" s="388">
        <f>ROWS(C$5:C7598)</f>
        <v>7594</v>
      </c>
      <c r="E7598" s="388" t="str">
        <f>IF(_xlfn.IFNA(VLOOKUP(A7598,$AG$3:$AH$83,2,FALSE),"")='11.1'!$D$5,TXM!D7598,"")</f>
        <v/>
      </c>
      <c r="F7598" t="str">
        <f>IFERROR(SMALL($E$5:$E$9000,ROWS($E$5:E7598)),"")</f>
        <v/>
      </c>
      <c r="I7598" s="371" t="s">
        <v>160</v>
      </c>
      <c r="J7598" t="s">
        <v>1318</v>
      </c>
      <c r="K7598" s="372">
        <v>243865</v>
      </c>
      <c r="L7598" s="388">
        <f>ROWS(K$5:K7598)</f>
        <v>7594</v>
      </c>
      <c r="M7598" s="388" t="str">
        <f>IF(_xlfn.IFNA(VLOOKUP(I7598,$AG$3:$AH$83,2,FALSE),"")='11.1'!$D$5,TXM!L7598,"")</f>
        <v/>
      </c>
      <c r="N7598" t="str">
        <f>IFERROR(SMALL($M$5:$M$9000,ROWS($M$5:M7598)),"")</f>
        <v/>
      </c>
      <c r="P7598" t="s">
        <v>1639</v>
      </c>
      <c r="S7598" s="388">
        <f>ROWS(R$5:R7598)</f>
        <v>7594</v>
      </c>
      <c r="T7598" s="388" t="str">
        <f>IF(_xlfn.IFNA(VLOOKUP(P7598,$AG$3:$AH$83,2,FALSE),"")='11.1'!$D$5,TXM!S7598,"")</f>
        <v/>
      </c>
      <c r="U7598" t="str">
        <f>IFERROR(SMALL($T$5:$T$9000,ROWS($T$5:T7598)),"")</f>
        <v/>
      </c>
    </row>
    <row r="7599" spans="1:21" ht="14.4" customHeight="1" x14ac:dyDescent="0.3">
      <c r="A7599" t="s">
        <v>1639</v>
      </c>
      <c r="D7599" s="388">
        <f>ROWS(C$5:C7599)</f>
        <v>7595</v>
      </c>
      <c r="E7599" s="388" t="str">
        <f>IF(_xlfn.IFNA(VLOOKUP(A7599,$AG$3:$AH$83,2,FALSE),"")='11.1'!$D$5,TXM!D7599,"")</f>
        <v/>
      </c>
      <c r="F7599" t="str">
        <f>IFERROR(SMALL($E$5:$E$9000,ROWS($E$5:E7599)),"")</f>
        <v/>
      </c>
      <c r="I7599" s="371" t="s">
        <v>160</v>
      </c>
      <c r="J7599" t="s">
        <v>1003</v>
      </c>
      <c r="K7599" s="372">
        <v>209154</v>
      </c>
      <c r="L7599" s="388">
        <f>ROWS(K$5:K7599)</f>
        <v>7595</v>
      </c>
      <c r="M7599" s="388" t="str">
        <f>IF(_xlfn.IFNA(VLOOKUP(I7599,$AG$3:$AH$83,2,FALSE),"")='11.1'!$D$5,TXM!L7599,"")</f>
        <v/>
      </c>
      <c r="N7599" t="str">
        <f>IFERROR(SMALL($M$5:$M$9000,ROWS($M$5:M7599)),"")</f>
        <v/>
      </c>
      <c r="P7599" t="s">
        <v>1639</v>
      </c>
      <c r="S7599" s="388">
        <f>ROWS(R$5:R7599)</f>
        <v>7595</v>
      </c>
      <c r="T7599" s="388" t="str">
        <f>IF(_xlfn.IFNA(VLOOKUP(P7599,$AG$3:$AH$83,2,FALSE),"")='11.1'!$D$5,TXM!S7599,"")</f>
        <v/>
      </c>
      <c r="U7599" t="str">
        <f>IFERROR(SMALL($T$5:$T$9000,ROWS($T$5:T7599)),"")</f>
        <v/>
      </c>
    </row>
    <row r="7600" spans="1:21" ht="14.4" customHeight="1" x14ac:dyDescent="0.3">
      <c r="A7600" t="s">
        <v>1639</v>
      </c>
      <c r="D7600" s="388">
        <f>ROWS(C$5:C7600)</f>
        <v>7596</v>
      </c>
      <c r="E7600" s="388" t="str">
        <f>IF(_xlfn.IFNA(VLOOKUP(A7600,$AG$3:$AH$83,2,FALSE),"")='11.1'!$D$5,TXM!D7600,"")</f>
        <v/>
      </c>
      <c r="F7600" t="str">
        <f>IFERROR(SMALL($E$5:$E$9000,ROWS($E$5:E7600)),"")</f>
        <v/>
      </c>
      <c r="I7600" s="371" t="s">
        <v>160</v>
      </c>
      <c r="J7600" t="s">
        <v>1265</v>
      </c>
      <c r="K7600" s="372">
        <v>130151</v>
      </c>
      <c r="L7600" s="388">
        <f>ROWS(K$5:K7600)</f>
        <v>7596</v>
      </c>
      <c r="M7600" s="388" t="str">
        <f>IF(_xlfn.IFNA(VLOOKUP(I7600,$AG$3:$AH$83,2,FALSE),"")='11.1'!$D$5,TXM!L7600,"")</f>
        <v/>
      </c>
      <c r="N7600" t="str">
        <f>IFERROR(SMALL($M$5:$M$9000,ROWS($M$5:M7600)),"")</f>
        <v/>
      </c>
      <c r="P7600" t="s">
        <v>1639</v>
      </c>
      <c r="S7600" s="388">
        <f>ROWS(R$5:R7600)</f>
        <v>7596</v>
      </c>
      <c r="T7600" s="388" t="str">
        <f>IF(_xlfn.IFNA(VLOOKUP(P7600,$AG$3:$AH$83,2,FALSE),"")='11.1'!$D$5,TXM!S7600,"")</f>
        <v/>
      </c>
      <c r="U7600" t="str">
        <f>IFERROR(SMALL($T$5:$T$9000,ROWS($T$5:T7600)),"")</f>
        <v/>
      </c>
    </row>
    <row r="7601" spans="1:21" ht="14.4" customHeight="1" x14ac:dyDescent="0.3">
      <c r="A7601" t="s">
        <v>1639</v>
      </c>
      <c r="D7601" s="388">
        <f>ROWS(C$5:C7601)</f>
        <v>7597</v>
      </c>
      <c r="E7601" s="388" t="str">
        <f>IF(_xlfn.IFNA(VLOOKUP(A7601,$AG$3:$AH$83,2,FALSE),"")='11.1'!$D$5,TXM!D7601,"")</f>
        <v/>
      </c>
      <c r="F7601" t="str">
        <f>IFERROR(SMALL($E$5:$E$9000,ROWS($E$5:E7601)),"")</f>
        <v/>
      </c>
      <c r="I7601" s="371" t="s">
        <v>160</v>
      </c>
      <c r="J7601" t="s">
        <v>809</v>
      </c>
      <c r="K7601" s="372">
        <v>75971</v>
      </c>
      <c r="L7601" s="388">
        <f>ROWS(K$5:K7601)</f>
        <v>7597</v>
      </c>
      <c r="M7601" s="388" t="str">
        <f>IF(_xlfn.IFNA(VLOOKUP(I7601,$AG$3:$AH$83,2,FALSE),"")='11.1'!$D$5,TXM!L7601,"")</f>
        <v/>
      </c>
      <c r="N7601" t="str">
        <f>IFERROR(SMALL($M$5:$M$9000,ROWS($M$5:M7601)),"")</f>
        <v/>
      </c>
      <c r="P7601" t="s">
        <v>1639</v>
      </c>
      <c r="S7601" s="388">
        <f>ROWS(R$5:R7601)</f>
        <v>7597</v>
      </c>
      <c r="T7601" s="388" t="str">
        <f>IF(_xlfn.IFNA(VLOOKUP(P7601,$AG$3:$AH$83,2,FALSE),"")='11.1'!$D$5,TXM!S7601,"")</f>
        <v/>
      </c>
      <c r="U7601" t="str">
        <f>IFERROR(SMALL($T$5:$T$9000,ROWS($T$5:T7601)),"")</f>
        <v/>
      </c>
    </row>
    <row r="7602" spans="1:21" ht="14.4" customHeight="1" x14ac:dyDescent="0.3">
      <c r="A7602" t="s">
        <v>1639</v>
      </c>
      <c r="D7602" s="388">
        <f>ROWS(C$5:C7602)</f>
        <v>7598</v>
      </c>
      <c r="E7602" s="388" t="str">
        <f>IF(_xlfn.IFNA(VLOOKUP(A7602,$AG$3:$AH$83,2,FALSE),"")='11.1'!$D$5,TXM!D7602,"")</f>
        <v/>
      </c>
      <c r="F7602" t="str">
        <f>IFERROR(SMALL($E$5:$E$9000,ROWS($E$5:E7602)),"")</f>
        <v/>
      </c>
      <c r="I7602" s="371" t="s">
        <v>160</v>
      </c>
      <c r="J7602" t="s">
        <v>1285</v>
      </c>
      <c r="K7602" s="372">
        <v>65248</v>
      </c>
      <c r="L7602" s="388">
        <f>ROWS(K$5:K7602)</f>
        <v>7598</v>
      </c>
      <c r="M7602" s="388" t="str">
        <f>IF(_xlfn.IFNA(VLOOKUP(I7602,$AG$3:$AH$83,2,FALSE),"")='11.1'!$D$5,TXM!L7602,"")</f>
        <v/>
      </c>
      <c r="N7602" t="str">
        <f>IFERROR(SMALL($M$5:$M$9000,ROWS($M$5:M7602)),"")</f>
        <v/>
      </c>
      <c r="P7602" t="s">
        <v>1639</v>
      </c>
      <c r="S7602" s="388">
        <f>ROWS(R$5:R7602)</f>
        <v>7598</v>
      </c>
      <c r="T7602" s="388" t="str">
        <f>IF(_xlfn.IFNA(VLOOKUP(P7602,$AG$3:$AH$83,2,FALSE),"")='11.1'!$D$5,TXM!S7602,"")</f>
        <v/>
      </c>
      <c r="U7602" t="str">
        <f>IFERROR(SMALL($T$5:$T$9000,ROWS($T$5:T7602)),"")</f>
        <v/>
      </c>
    </row>
    <row r="7603" spans="1:21" ht="14.4" customHeight="1" x14ac:dyDescent="0.3">
      <c r="A7603" t="s">
        <v>1639</v>
      </c>
      <c r="D7603" s="388">
        <f>ROWS(C$5:C7603)</f>
        <v>7599</v>
      </c>
      <c r="E7603" s="388" t="str">
        <f>IF(_xlfn.IFNA(VLOOKUP(A7603,$AG$3:$AH$83,2,FALSE),"")='11.1'!$D$5,TXM!D7603,"")</f>
        <v/>
      </c>
      <c r="F7603" t="str">
        <f>IFERROR(SMALL($E$5:$E$9000,ROWS($E$5:E7603)),"")</f>
        <v/>
      </c>
      <c r="I7603" s="371" t="s">
        <v>160</v>
      </c>
      <c r="J7603" t="s">
        <v>859</v>
      </c>
      <c r="K7603" s="372">
        <v>64868</v>
      </c>
      <c r="L7603" s="388">
        <f>ROWS(K$5:K7603)</f>
        <v>7599</v>
      </c>
      <c r="M7603" s="388" t="str">
        <f>IF(_xlfn.IFNA(VLOOKUP(I7603,$AG$3:$AH$83,2,FALSE),"")='11.1'!$D$5,TXM!L7603,"")</f>
        <v/>
      </c>
      <c r="N7603" t="str">
        <f>IFERROR(SMALL($M$5:$M$9000,ROWS($M$5:M7603)),"")</f>
        <v/>
      </c>
      <c r="P7603" t="s">
        <v>1639</v>
      </c>
      <c r="S7603" s="388">
        <f>ROWS(R$5:R7603)</f>
        <v>7599</v>
      </c>
      <c r="T7603" s="388" t="str">
        <f>IF(_xlfn.IFNA(VLOOKUP(P7603,$AG$3:$AH$83,2,FALSE),"")='11.1'!$D$5,TXM!S7603,"")</f>
        <v/>
      </c>
      <c r="U7603" t="str">
        <f>IFERROR(SMALL($T$5:$T$9000,ROWS($T$5:T7603)),"")</f>
        <v/>
      </c>
    </row>
    <row r="7604" spans="1:21" ht="14.4" customHeight="1" x14ac:dyDescent="0.3">
      <c r="A7604" t="s">
        <v>1639</v>
      </c>
      <c r="D7604" s="388">
        <f>ROWS(C$5:C7604)</f>
        <v>7600</v>
      </c>
      <c r="E7604" s="388" t="str">
        <f>IF(_xlfn.IFNA(VLOOKUP(A7604,$AG$3:$AH$83,2,FALSE),"")='11.1'!$D$5,TXM!D7604,"")</f>
        <v/>
      </c>
      <c r="F7604" t="str">
        <f>IFERROR(SMALL($E$5:$E$9000,ROWS($E$5:E7604)),"")</f>
        <v/>
      </c>
      <c r="I7604" s="371" t="s">
        <v>160</v>
      </c>
      <c r="J7604" t="s">
        <v>839</v>
      </c>
      <c r="K7604" s="372">
        <v>64006</v>
      </c>
      <c r="L7604" s="388">
        <f>ROWS(K$5:K7604)</f>
        <v>7600</v>
      </c>
      <c r="M7604" s="388" t="str">
        <f>IF(_xlfn.IFNA(VLOOKUP(I7604,$AG$3:$AH$83,2,FALSE),"")='11.1'!$D$5,TXM!L7604,"")</f>
        <v/>
      </c>
      <c r="N7604" t="str">
        <f>IFERROR(SMALL($M$5:$M$9000,ROWS($M$5:M7604)),"")</f>
        <v/>
      </c>
      <c r="P7604" t="s">
        <v>1639</v>
      </c>
      <c r="S7604" s="388">
        <f>ROWS(R$5:R7604)</f>
        <v>7600</v>
      </c>
      <c r="T7604" s="388" t="str">
        <f>IF(_xlfn.IFNA(VLOOKUP(P7604,$AG$3:$AH$83,2,FALSE),"")='11.1'!$D$5,TXM!S7604,"")</f>
        <v/>
      </c>
      <c r="U7604" t="str">
        <f>IFERROR(SMALL($T$5:$T$9000,ROWS($T$5:T7604)),"")</f>
        <v/>
      </c>
    </row>
    <row r="7605" spans="1:21" ht="14.4" customHeight="1" x14ac:dyDescent="0.3">
      <c r="A7605" t="s">
        <v>1639</v>
      </c>
      <c r="D7605" s="388">
        <f>ROWS(C$5:C7605)</f>
        <v>7601</v>
      </c>
      <c r="E7605" s="388" t="str">
        <f>IF(_xlfn.IFNA(VLOOKUP(A7605,$AG$3:$AH$83,2,FALSE),"")='11.1'!$D$5,TXM!D7605,"")</f>
        <v/>
      </c>
      <c r="F7605" t="str">
        <f>IFERROR(SMALL($E$5:$E$9000,ROWS($E$5:E7605)),"")</f>
        <v/>
      </c>
      <c r="I7605" s="371" t="s">
        <v>160</v>
      </c>
      <c r="J7605" t="s">
        <v>1000</v>
      </c>
      <c r="K7605" s="372">
        <v>52977</v>
      </c>
      <c r="L7605" s="388">
        <f>ROWS(K$5:K7605)</f>
        <v>7601</v>
      </c>
      <c r="M7605" s="388" t="str">
        <f>IF(_xlfn.IFNA(VLOOKUP(I7605,$AG$3:$AH$83,2,FALSE),"")='11.1'!$D$5,TXM!L7605,"")</f>
        <v/>
      </c>
      <c r="N7605" t="str">
        <f>IFERROR(SMALL($M$5:$M$9000,ROWS($M$5:M7605)),"")</f>
        <v/>
      </c>
      <c r="P7605" t="s">
        <v>1639</v>
      </c>
      <c r="S7605" s="388">
        <f>ROWS(R$5:R7605)</f>
        <v>7601</v>
      </c>
      <c r="T7605" s="388" t="str">
        <f>IF(_xlfn.IFNA(VLOOKUP(P7605,$AG$3:$AH$83,2,FALSE),"")='11.1'!$D$5,TXM!S7605,"")</f>
        <v/>
      </c>
      <c r="U7605" t="str">
        <f>IFERROR(SMALL($T$5:$T$9000,ROWS($T$5:T7605)),"")</f>
        <v/>
      </c>
    </row>
    <row r="7606" spans="1:21" ht="14.4" customHeight="1" x14ac:dyDescent="0.3">
      <c r="A7606" t="s">
        <v>1639</v>
      </c>
      <c r="D7606" s="388">
        <f>ROWS(C$5:C7606)</f>
        <v>7602</v>
      </c>
      <c r="E7606" s="388" t="str">
        <f>IF(_xlfn.IFNA(VLOOKUP(A7606,$AG$3:$AH$83,2,FALSE),"")='11.1'!$D$5,TXM!D7606,"")</f>
        <v/>
      </c>
      <c r="F7606" t="str">
        <f>IFERROR(SMALL($E$5:$E$9000,ROWS($E$5:E7606)),"")</f>
        <v/>
      </c>
      <c r="I7606" s="371" t="s">
        <v>160</v>
      </c>
      <c r="J7606" t="s">
        <v>107</v>
      </c>
      <c r="K7606" s="372">
        <v>44215</v>
      </c>
      <c r="L7606" s="388">
        <f>ROWS(K$5:K7606)</f>
        <v>7602</v>
      </c>
      <c r="M7606" s="388" t="str">
        <f>IF(_xlfn.IFNA(VLOOKUP(I7606,$AG$3:$AH$83,2,FALSE),"")='11.1'!$D$5,TXM!L7606,"")</f>
        <v/>
      </c>
      <c r="N7606" t="str">
        <f>IFERROR(SMALL($M$5:$M$9000,ROWS($M$5:M7606)),"")</f>
        <v/>
      </c>
      <c r="P7606" t="s">
        <v>1639</v>
      </c>
      <c r="S7606" s="388">
        <f>ROWS(R$5:R7606)</f>
        <v>7602</v>
      </c>
      <c r="T7606" s="388" t="str">
        <f>IF(_xlfn.IFNA(VLOOKUP(P7606,$AG$3:$AH$83,2,FALSE),"")='11.1'!$D$5,TXM!S7606,"")</f>
        <v/>
      </c>
      <c r="U7606" t="str">
        <f>IFERROR(SMALL($T$5:$T$9000,ROWS($T$5:T7606)),"")</f>
        <v/>
      </c>
    </row>
    <row r="7607" spans="1:21" ht="14.4" customHeight="1" x14ac:dyDescent="0.3">
      <c r="A7607" t="s">
        <v>1639</v>
      </c>
      <c r="D7607" s="388">
        <f>ROWS(C$5:C7607)</f>
        <v>7603</v>
      </c>
      <c r="E7607" s="388" t="str">
        <f>IF(_xlfn.IFNA(VLOOKUP(A7607,$AG$3:$AH$83,2,FALSE),"")='11.1'!$D$5,TXM!D7607,"")</f>
        <v/>
      </c>
      <c r="F7607" t="str">
        <f>IFERROR(SMALL($E$5:$E$9000,ROWS($E$5:E7607)),"")</f>
        <v/>
      </c>
      <c r="I7607" s="371" t="s">
        <v>160</v>
      </c>
      <c r="J7607" t="s">
        <v>825</v>
      </c>
      <c r="K7607" s="372">
        <v>41233</v>
      </c>
      <c r="L7607" s="388">
        <f>ROWS(K$5:K7607)</f>
        <v>7603</v>
      </c>
      <c r="M7607" s="388" t="str">
        <f>IF(_xlfn.IFNA(VLOOKUP(I7607,$AG$3:$AH$83,2,FALSE),"")='11.1'!$D$5,TXM!L7607,"")</f>
        <v/>
      </c>
      <c r="N7607" t="str">
        <f>IFERROR(SMALL($M$5:$M$9000,ROWS($M$5:M7607)),"")</f>
        <v/>
      </c>
      <c r="P7607" t="s">
        <v>1639</v>
      </c>
      <c r="S7607" s="388">
        <f>ROWS(R$5:R7607)</f>
        <v>7603</v>
      </c>
      <c r="T7607" s="388" t="str">
        <f>IF(_xlfn.IFNA(VLOOKUP(P7607,$AG$3:$AH$83,2,FALSE),"")='11.1'!$D$5,TXM!S7607,"")</f>
        <v/>
      </c>
      <c r="U7607" t="str">
        <f>IFERROR(SMALL($T$5:$T$9000,ROWS($T$5:T7607)),"")</f>
        <v/>
      </c>
    </row>
    <row r="7608" spans="1:21" ht="14.4" customHeight="1" x14ac:dyDescent="0.3">
      <c r="A7608" t="s">
        <v>1639</v>
      </c>
      <c r="D7608" s="388">
        <f>ROWS(C$5:C7608)</f>
        <v>7604</v>
      </c>
      <c r="E7608" s="388" t="str">
        <f>IF(_xlfn.IFNA(VLOOKUP(A7608,$AG$3:$AH$83,2,FALSE),"")='11.1'!$D$5,TXM!D7608,"")</f>
        <v/>
      </c>
      <c r="F7608" t="str">
        <f>IFERROR(SMALL($E$5:$E$9000,ROWS($E$5:E7608)),"")</f>
        <v/>
      </c>
      <c r="I7608" s="371" t="s">
        <v>160</v>
      </c>
      <c r="J7608" t="s">
        <v>91</v>
      </c>
      <c r="K7608" s="372">
        <v>26250</v>
      </c>
      <c r="L7608" s="388">
        <f>ROWS(K$5:K7608)</f>
        <v>7604</v>
      </c>
      <c r="M7608" s="388" t="str">
        <f>IF(_xlfn.IFNA(VLOOKUP(I7608,$AG$3:$AH$83,2,FALSE),"")='11.1'!$D$5,TXM!L7608,"")</f>
        <v/>
      </c>
      <c r="N7608" t="str">
        <f>IFERROR(SMALL($M$5:$M$9000,ROWS($M$5:M7608)),"")</f>
        <v/>
      </c>
      <c r="P7608" t="s">
        <v>1639</v>
      </c>
      <c r="S7608" s="388">
        <f>ROWS(R$5:R7608)</f>
        <v>7604</v>
      </c>
      <c r="T7608" s="388" t="str">
        <f>IF(_xlfn.IFNA(VLOOKUP(P7608,$AG$3:$AH$83,2,FALSE),"")='11.1'!$D$5,TXM!S7608,"")</f>
        <v/>
      </c>
      <c r="U7608" t="str">
        <f>IFERROR(SMALL($T$5:$T$9000,ROWS($T$5:T7608)),"")</f>
        <v/>
      </c>
    </row>
    <row r="7609" spans="1:21" ht="14.4" customHeight="1" x14ac:dyDescent="0.3">
      <c r="A7609" t="s">
        <v>1639</v>
      </c>
      <c r="D7609" s="388">
        <f>ROWS(C$5:C7609)</f>
        <v>7605</v>
      </c>
      <c r="E7609" s="388" t="str">
        <f>IF(_xlfn.IFNA(VLOOKUP(A7609,$AG$3:$AH$83,2,FALSE),"")='11.1'!$D$5,TXM!D7609,"")</f>
        <v/>
      </c>
      <c r="F7609" t="str">
        <f>IFERROR(SMALL($E$5:$E$9000,ROWS($E$5:E7609)),"")</f>
        <v/>
      </c>
      <c r="I7609" s="371" t="s">
        <v>160</v>
      </c>
      <c r="J7609" t="s">
        <v>845</v>
      </c>
      <c r="K7609" s="372">
        <v>23365</v>
      </c>
      <c r="L7609" s="388">
        <f>ROWS(K$5:K7609)</f>
        <v>7605</v>
      </c>
      <c r="M7609" s="388" t="str">
        <f>IF(_xlfn.IFNA(VLOOKUP(I7609,$AG$3:$AH$83,2,FALSE),"")='11.1'!$D$5,TXM!L7609,"")</f>
        <v/>
      </c>
      <c r="N7609" t="str">
        <f>IFERROR(SMALL($M$5:$M$9000,ROWS($M$5:M7609)),"")</f>
        <v/>
      </c>
      <c r="P7609" t="s">
        <v>1639</v>
      </c>
      <c r="S7609" s="388">
        <f>ROWS(R$5:R7609)</f>
        <v>7605</v>
      </c>
      <c r="T7609" s="388" t="str">
        <f>IF(_xlfn.IFNA(VLOOKUP(P7609,$AG$3:$AH$83,2,FALSE),"")='11.1'!$D$5,TXM!S7609,"")</f>
        <v/>
      </c>
      <c r="U7609" t="str">
        <f>IFERROR(SMALL($T$5:$T$9000,ROWS($T$5:T7609)),"")</f>
        <v/>
      </c>
    </row>
    <row r="7610" spans="1:21" ht="14.4" customHeight="1" x14ac:dyDescent="0.3">
      <c r="A7610" t="s">
        <v>1639</v>
      </c>
      <c r="D7610" s="388">
        <f>ROWS(C$5:C7610)</f>
        <v>7606</v>
      </c>
      <c r="E7610" s="388" t="str">
        <f>IF(_xlfn.IFNA(VLOOKUP(A7610,$AG$3:$AH$83,2,FALSE),"")='11.1'!$D$5,TXM!D7610,"")</f>
        <v/>
      </c>
      <c r="F7610" t="str">
        <f>IFERROR(SMALL($E$5:$E$9000,ROWS($E$5:E7610)),"")</f>
        <v/>
      </c>
      <c r="I7610" s="371" t="s">
        <v>160</v>
      </c>
      <c r="J7610" t="s">
        <v>843</v>
      </c>
      <c r="K7610" s="372">
        <v>23271</v>
      </c>
      <c r="L7610" s="388">
        <f>ROWS(K$5:K7610)</f>
        <v>7606</v>
      </c>
      <c r="M7610" s="388" t="str">
        <f>IF(_xlfn.IFNA(VLOOKUP(I7610,$AG$3:$AH$83,2,FALSE),"")='11.1'!$D$5,TXM!L7610,"")</f>
        <v/>
      </c>
      <c r="N7610" t="str">
        <f>IFERROR(SMALL($M$5:$M$9000,ROWS($M$5:M7610)),"")</f>
        <v/>
      </c>
      <c r="P7610" t="s">
        <v>1639</v>
      </c>
      <c r="S7610" s="388">
        <f>ROWS(R$5:R7610)</f>
        <v>7606</v>
      </c>
      <c r="T7610" s="388" t="str">
        <f>IF(_xlfn.IFNA(VLOOKUP(P7610,$AG$3:$AH$83,2,FALSE),"")='11.1'!$D$5,TXM!S7610,"")</f>
        <v/>
      </c>
      <c r="U7610" t="str">
        <f>IFERROR(SMALL($T$5:$T$9000,ROWS($T$5:T7610)),"")</f>
        <v/>
      </c>
    </row>
    <row r="7611" spans="1:21" ht="14.4" customHeight="1" x14ac:dyDescent="0.3">
      <c r="A7611" t="s">
        <v>1639</v>
      </c>
      <c r="D7611" s="388">
        <f>ROWS(C$5:C7611)</f>
        <v>7607</v>
      </c>
      <c r="E7611" s="388" t="str">
        <f>IF(_xlfn.IFNA(VLOOKUP(A7611,$AG$3:$AH$83,2,FALSE),"")='11.1'!$D$5,TXM!D7611,"")</f>
        <v/>
      </c>
      <c r="F7611" t="str">
        <f>IFERROR(SMALL($E$5:$E$9000,ROWS($E$5:E7611)),"")</f>
        <v/>
      </c>
      <c r="I7611" s="371" t="s">
        <v>160</v>
      </c>
      <c r="J7611" t="s">
        <v>1500</v>
      </c>
      <c r="K7611" s="372">
        <v>21585</v>
      </c>
      <c r="L7611" s="388">
        <f>ROWS(K$5:K7611)</f>
        <v>7607</v>
      </c>
      <c r="M7611" s="388" t="str">
        <f>IF(_xlfn.IFNA(VLOOKUP(I7611,$AG$3:$AH$83,2,FALSE),"")='11.1'!$D$5,TXM!L7611,"")</f>
        <v/>
      </c>
      <c r="N7611" t="str">
        <f>IFERROR(SMALL($M$5:$M$9000,ROWS($M$5:M7611)),"")</f>
        <v/>
      </c>
      <c r="P7611" t="s">
        <v>1639</v>
      </c>
      <c r="S7611" s="388">
        <f>ROWS(R$5:R7611)</f>
        <v>7607</v>
      </c>
      <c r="T7611" s="388" t="str">
        <f>IF(_xlfn.IFNA(VLOOKUP(P7611,$AG$3:$AH$83,2,FALSE),"")='11.1'!$D$5,TXM!S7611,"")</f>
        <v/>
      </c>
      <c r="U7611" t="str">
        <f>IFERROR(SMALL($T$5:$T$9000,ROWS($T$5:T7611)),"")</f>
        <v/>
      </c>
    </row>
    <row r="7612" spans="1:21" ht="14.4" customHeight="1" x14ac:dyDescent="0.3">
      <c r="A7612" t="s">
        <v>1639</v>
      </c>
      <c r="D7612" s="388">
        <f>ROWS(C$5:C7612)</f>
        <v>7608</v>
      </c>
      <c r="E7612" s="388" t="str">
        <f>IF(_xlfn.IFNA(VLOOKUP(A7612,$AG$3:$AH$83,2,FALSE),"")='11.1'!$D$5,TXM!D7612,"")</f>
        <v/>
      </c>
      <c r="F7612" t="str">
        <f>IFERROR(SMALL($E$5:$E$9000,ROWS($E$5:E7612)),"")</f>
        <v/>
      </c>
      <c r="I7612" s="371" t="s">
        <v>160</v>
      </c>
      <c r="J7612" t="s">
        <v>863</v>
      </c>
      <c r="K7612" s="372">
        <v>20377</v>
      </c>
      <c r="L7612" s="388">
        <f>ROWS(K$5:K7612)</f>
        <v>7608</v>
      </c>
      <c r="M7612" s="388" t="str">
        <f>IF(_xlfn.IFNA(VLOOKUP(I7612,$AG$3:$AH$83,2,FALSE),"")='11.1'!$D$5,TXM!L7612,"")</f>
        <v/>
      </c>
      <c r="N7612" t="str">
        <f>IFERROR(SMALL($M$5:$M$9000,ROWS($M$5:M7612)),"")</f>
        <v/>
      </c>
      <c r="P7612" t="s">
        <v>1639</v>
      </c>
      <c r="S7612" s="388">
        <f>ROWS(R$5:R7612)</f>
        <v>7608</v>
      </c>
      <c r="T7612" s="388" t="str">
        <f>IF(_xlfn.IFNA(VLOOKUP(P7612,$AG$3:$AH$83,2,FALSE),"")='11.1'!$D$5,TXM!S7612,"")</f>
        <v/>
      </c>
      <c r="U7612" t="str">
        <f>IFERROR(SMALL($T$5:$T$9000,ROWS($T$5:T7612)),"")</f>
        <v/>
      </c>
    </row>
    <row r="7613" spans="1:21" ht="14.4" customHeight="1" x14ac:dyDescent="0.3">
      <c r="A7613" t="s">
        <v>1639</v>
      </c>
      <c r="D7613" s="388">
        <f>ROWS(C$5:C7613)</f>
        <v>7609</v>
      </c>
      <c r="E7613" s="388" t="str">
        <f>IF(_xlfn.IFNA(VLOOKUP(A7613,$AG$3:$AH$83,2,FALSE),"")='11.1'!$D$5,TXM!D7613,"")</f>
        <v/>
      </c>
      <c r="F7613" t="str">
        <f>IFERROR(SMALL($E$5:$E$9000,ROWS($E$5:E7613)),"")</f>
        <v/>
      </c>
      <c r="I7613" s="371" t="s">
        <v>160</v>
      </c>
      <c r="J7613" t="s">
        <v>793</v>
      </c>
      <c r="K7613" s="372">
        <v>10393</v>
      </c>
      <c r="L7613" s="388">
        <f>ROWS(K$5:K7613)</f>
        <v>7609</v>
      </c>
      <c r="M7613" s="388" t="str">
        <f>IF(_xlfn.IFNA(VLOOKUP(I7613,$AG$3:$AH$83,2,FALSE),"")='11.1'!$D$5,TXM!L7613,"")</f>
        <v/>
      </c>
      <c r="N7613" t="str">
        <f>IFERROR(SMALL($M$5:$M$9000,ROWS($M$5:M7613)),"")</f>
        <v/>
      </c>
      <c r="P7613" t="s">
        <v>1639</v>
      </c>
      <c r="S7613" s="388">
        <f>ROWS(R$5:R7613)</f>
        <v>7609</v>
      </c>
      <c r="T7613" s="388" t="str">
        <f>IF(_xlfn.IFNA(VLOOKUP(P7613,$AG$3:$AH$83,2,FALSE),"")='11.1'!$D$5,TXM!S7613,"")</f>
        <v/>
      </c>
      <c r="U7613" t="str">
        <f>IFERROR(SMALL($T$5:$T$9000,ROWS($T$5:T7613)),"")</f>
        <v/>
      </c>
    </row>
    <row r="7614" spans="1:21" ht="14.4" customHeight="1" x14ac:dyDescent="0.3">
      <c r="A7614" t="s">
        <v>1639</v>
      </c>
      <c r="D7614" s="388">
        <f>ROWS(C$5:C7614)</f>
        <v>7610</v>
      </c>
      <c r="E7614" s="388" t="str">
        <f>IF(_xlfn.IFNA(VLOOKUP(A7614,$AG$3:$AH$83,2,FALSE),"")='11.1'!$D$5,TXM!D7614,"")</f>
        <v/>
      </c>
      <c r="F7614" t="str">
        <f>IFERROR(SMALL($E$5:$E$9000,ROWS($E$5:E7614)),"")</f>
        <v/>
      </c>
      <c r="I7614" s="371" t="s">
        <v>160</v>
      </c>
      <c r="J7614" t="s">
        <v>98</v>
      </c>
      <c r="K7614" s="372">
        <v>5318</v>
      </c>
      <c r="L7614" s="388">
        <f>ROWS(K$5:K7614)</f>
        <v>7610</v>
      </c>
      <c r="M7614" s="388" t="str">
        <f>IF(_xlfn.IFNA(VLOOKUP(I7614,$AG$3:$AH$83,2,FALSE),"")='11.1'!$D$5,TXM!L7614,"")</f>
        <v/>
      </c>
      <c r="N7614" t="str">
        <f>IFERROR(SMALL($M$5:$M$9000,ROWS($M$5:M7614)),"")</f>
        <v/>
      </c>
      <c r="P7614" t="s">
        <v>1639</v>
      </c>
      <c r="S7614" s="388">
        <f>ROWS(R$5:R7614)</f>
        <v>7610</v>
      </c>
      <c r="T7614" s="388" t="str">
        <f>IF(_xlfn.IFNA(VLOOKUP(P7614,$AG$3:$AH$83,2,FALSE),"")='11.1'!$D$5,TXM!S7614,"")</f>
        <v/>
      </c>
      <c r="U7614" t="str">
        <f>IFERROR(SMALL($T$5:$T$9000,ROWS($T$5:T7614)),"")</f>
        <v/>
      </c>
    </row>
    <row r="7615" spans="1:21" ht="14.4" customHeight="1" x14ac:dyDescent="0.3">
      <c r="A7615" t="s">
        <v>1639</v>
      </c>
      <c r="D7615" s="388">
        <f>ROWS(C$5:C7615)</f>
        <v>7611</v>
      </c>
      <c r="E7615" s="388" t="str">
        <f>IF(_xlfn.IFNA(VLOOKUP(A7615,$AG$3:$AH$83,2,FALSE),"")='11.1'!$D$5,TXM!D7615,"")</f>
        <v/>
      </c>
      <c r="F7615" t="str">
        <f>IFERROR(SMALL($E$5:$E$9000,ROWS($E$5:E7615)),"")</f>
        <v/>
      </c>
      <c r="I7615" s="371" t="s">
        <v>160</v>
      </c>
      <c r="J7615" t="s">
        <v>833</v>
      </c>
      <c r="K7615" s="372">
        <v>4560</v>
      </c>
      <c r="L7615" s="388">
        <f>ROWS(K$5:K7615)</f>
        <v>7611</v>
      </c>
      <c r="M7615" s="388" t="str">
        <f>IF(_xlfn.IFNA(VLOOKUP(I7615,$AG$3:$AH$83,2,FALSE),"")='11.1'!$D$5,TXM!L7615,"")</f>
        <v/>
      </c>
      <c r="N7615" t="str">
        <f>IFERROR(SMALL($M$5:$M$9000,ROWS($M$5:M7615)),"")</f>
        <v/>
      </c>
      <c r="P7615" t="s">
        <v>1639</v>
      </c>
      <c r="S7615" s="388">
        <f>ROWS(R$5:R7615)</f>
        <v>7611</v>
      </c>
      <c r="T7615" s="388" t="str">
        <f>IF(_xlfn.IFNA(VLOOKUP(P7615,$AG$3:$AH$83,2,FALSE),"")='11.1'!$D$5,TXM!S7615,"")</f>
        <v/>
      </c>
      <c r="U7615" t="str">
        <f>IFERROR(SMALL($T$5:$T$9000,ROWS($T$5:T7615)),"")</f>
        <v/>
      </c>
    </row>
    <row r="7616" spans="1:21" ht="14.4" customHeight="1" x14ac:dyDescent="0.3">
      <c r="A7616" t="s">
        <v>1639</v>
      </c>
      <c r="D7616" s="388">
        <f>ROWS(C$5:C7616)</f>
        <v>7612</v>
      </c>
      <c r="E7616" s="388" t="str">
        <f>IF(_xlfn.IFNA(VLOOKUP(A7616,$AG$3:$AH$83,2,FALSE),"")='11.1'!$D$5,TXM!D7616,"")</f>
        <v/>
      </c>
      <c r="F7616" t="str">
        <f>IFERROR(SMALL($E$5:$E$9000,ROWS($E$5:E7616)),"")</f>
        <v/>
      </c>
      <c r="I7616" s="371" t="s">
        <v>160</v>
      </c>
      <c r="J7616" t="s">
        <v>791</v>
      </c>
      <c r="K7616" s="372">
        <v>3553</v>
      </c>
      <c r="L7616" s="388">
        <f>ROWS(K$5:K7616)</f>
        <v>7612</v>
      </c>
      <c r="M7616" s="388" t="str">
        <f>IF(_xlfn.IFNA(VLOOKUP(I7616,$AG$3:$AH$83,2,FALSE),"")='11.1'!$D$5,TXM!L7616,"")</f>
        <v/>
      </c>
      <c r="N7616" t="str">
        <f>IFERROR(SMALL($M$5:$M$9000,ROWS($M$5:M7616)),"")</f>
        <v/>
      </c>
      <c r="P7616" t="s">
        <v>1639</v>
      </c>
      <c r="S7616" s="388">
        <f>ROWS(R$5:R7616)</f>
        <v>7612</v>
      </c>
      <c r="T7616" s="388" t="str">
        <f>IF(_xlfn.IFNA(VLOOKUP(P7616,$AG$3:$AH$83,2,FALSE),"")='11.1'!$D$5,TXM!S7616,"")</f>
        <v/>
      </c>
      <c r="U7616" t="str">
        <f>IFERROR(SMALL($T$5:$T$9000,ROWS($T$5:T7616)),"")</f>
        <v/>
      </c>
    </row>
    <row r="7617" spans="1:21" ht="14.4" customHeight="1" x14ac:dyDescent="0.3">
      <c r="A7617" t="s">
        <v>1639</v>
      </c>
      <c r="D7617" s="388">
        <f>ROWS(C$5:C7617)</f>
        <v>7613</v>
      </c>
      <c r="E7617" s="388" t="str">
        <f>IF(_xlfn.IFNA(VLOOKUP(A7617,$AG$3:$AH$83,2,FALSE),"")='11.1'!$D$5,TXM!D7617,"")</f>
        <v/>
      </c>
      <c r="F7617" t="str">
        <f>IFERROR(SMALL($E$5:$E$9000,ROWS($E$5:E7617)),"")</f>
        <v/>
      </c>
      <c r="I7617" s="371" t="s">
        <v>160</v>
      </c>
      <c r="J7617" t="s">
        <v>837</v>
      </c>
      <c r="K7617" s="372">
        <v>3150</v>
      </c>
      <c r="L7617" s="388">
        <f>ROWS(K$5:K7617)</f>
        <v>7613</v>
      </c>
      <c r="M7617" s="388" t="str">
        <f>IF(_xlfn.IFNA(VLOOKUP(I7617,$AG$3:$AH$83,2,FALSE),"")='11.1'!$D$5,TXM!L7617,"")</f>
        <v/>
      </c>
      <c r="N7617" t="str">
        <f>IFERROR(SMALL($M$5:$M$9000,ROWS($M$5:M7617)),"")</f>
        <v/>
      </c>
      <c r="P7617" t="s">
        <v>1639</v>
      </c>
      <c r="S7617" s="388">
        <f>ROWS(R$5:R7617)</f>
        <v>7613</v>
      </c>
      <c r="T7617" s="388" t="str">
        <f>IF(_xlfn.IFNA(VLOOKUP(P7617,$AG$3:$AH$83,2,FALSE),"")='11.1'!$D$5,TXM!S7617,"")</f>
        <v/>
      </c>
      <c r="U7617" t="str">
        <f>IFERROR(SMALL($T$5:$T$9000,ROWS($T$5:T7617)),"")</f>
        <v/>
      </c>
    </row>
    <row r="7618" spans="1:21" ht="14.4" customHeight="1" x14ac:dyDescent="0.3">
      <c r="A7618" t="s">
        <v>1639</v>
      </c>
      <c r="D7618" s="388">
        <f>ROWS(C$5:C7618)</f>
        <v>7614</v>
      </c>
      <c r="E7618" s="388" t="str">
        <f>IF(_xlfn.IFNA(VLOOKUP(A7618,$AG$3:$AH$83,2,FALSE),"")='11.1'!$D$5,TXM!D7618,"")</f>
        <v/>
      </c>
      <c r="F7618" t="str">
        <f>IFERROR(SMALL($E$5:$E$9000,ROWS($E$5:E7618)),"")</f>
        <v/>
      </c>
      <c r="I7618" s="371" t="s">
        <v>160</v>
      </c>
      <c r="J7618" t="s">
        <v>99</v>
      </c>
      <c r="K7618" s="372">
        <v>2938</v>
      </c>
      <c r="L7618" s="388">
        <f>ROWS(K$5:K7618)</f>
        <v>7614</v>
      </c>
      <c r="M7618" s="388" t="str">
        <f>IF(_xlfn.IFNA(VLOOKUP(I7618,$AG$3:$AH$83,2,FALSE),"")='11.1'!$D$5,TXM!L7618,"")</f>
        <v/>
      </c>
      <c r="N7618" t="str">
        <f>IFERROR(SMALL($M$5:$M$9000,ROWS($M$5:M7618)),"")</f>
        <v/>
      </c>
      <c r="P7618" t="s">
        <v>1639</v>
      </c>
      <c r="S7618" s="388">
        <f>ROWS(R$5:R7618)</f>
        <v>7614</v>
      </c>
      <c r="T7618" s="388" t="str">
        <f>IF(_xlfn.IFNA(VLOOKUP(P7618,$AG$3:$AH$83,2,FALSE),"")='11.1'!$D$5,TXM!S7618,"")</f>
        <v/>
      </c>
      <c r="U7618" t="str">
        <f>IFERROR(SMALL($T$5:$T$9000,ROWS($T$5:T7618)),"")</f>
        <v/>
      </c>
    </row>
    <row r="7619" spans="1:21" ht="14.4" customHeight="1" x14ac:dyDescent="0.3">
      <c r="A7619" t="s">
        <v>1639</v>
      </c>
      <c r="D7619" s="388">
        <f>ROWS(C$5:C7619)</f>
        <v>7615</v>
      </c>
      <c r="E7619" s="388" t="str">
        <f>IF(_xlfn.IFNA(VLOOKUP(A7619,$AG$3:$AH$83,2,FALSE),"")='11.1'!$D$5,TXM!D7619,"")</f>
        <v/>
      </c>
      <c r="F7619" t="str">
        <f>IFERROR(SMALL($E$5:$E$9000,ROWS($E$5:E7619)),"")</f>
        <v/>
      </c>
      <c r="I7619" s="371" t="s">
        <v>160</v>
      </c>
      <c r="J7619" t="s">
        <v>815</v>
      </c>
      <c r="K7619" s="372">
        <v>2360</v>
      </c>
      <c r="L7619" s="388">
        <f>ROWS(K$5:K7619)</f>
        <v>7615</v>
      </c>
      <c r="M7619" s="388" t="str">
        <f>IF(_xlfn.IFNA(VLOOKUP(I7619,$AG$3:$AH$83,2,FALSE),"")='11.1'!$D$5,TXM!L7619,"")</f>
        <v/>
      </c>
      <c r="N7619" t="str">
        <f>IFERROR(SMALL($M$5:$M$9000,ROWS($M$5:M7619)),"")</f>
        <v/>
      </c>
      <c r="P7619" t="s">
        <v>1639</v>
      </c>
      <c r="S7619" s="388">
        <f>ROWS(R$5:R7619)</f>
        <v>7615</v>
      </c>
      <c r="T7619" s="388" t="str">
        <f>IF(_xlfn.IFNA(VLOOKUP(P7619,$AG$3:$AH$83,2,FALSE),"")='11.1'!$D$5,TXM!S7619,"")</f>
        <v/>
      </c>
      <c r="U7619" t="str">
        <f>IFERROR(SMALL($T$5:$T$9000,ROWS($T$5:T7619)),"")</f>
        <v/>
      </c>
    </row>
    <row r="7620" spans="1:21" ht="14.4" customHeight="1" x14ac:dyDescent="0.3">
      <c r="A7620" t="s">
        <v>1639</v>
      </c>
      <c r="D7620" s="388">
        <f>ROWS(C$5:C7620)</f>
        <v>7616</v>
      </c>
      <c r="E7620" s="388" t="str">
        <f>IF(_xlfn.IFNA(VLOOKUP(A7620,$AG$3:$AH$83,2,FALSE),"")='11.1'!$D$5,TXM!D7620,"")</f>
        <v/>
      </c>
      <c r="F7620" t="str">
        <f>IFERROR(SMALL($E$5:$E$9000,ROWS($E$5:E7620)),"")</f>
        <v/>
      </c>
      <c r="I7620" s="371" t="s">
        <v>160</v>
      </c>
      <c r="J7620" t="s">
        <v>873</v>
      </c>
      <c r="K7620" s="372">
        <v>1787</v>
      </c>
      <c r="L7620" s="388">
        <f>ROWS(K$5:K7620)</f>
        <v>7616</v>
      </c>
      <c r="M7620" s="388" t="str">
        <f>IF(_xlfn.IFNA(VLOOKUP(I7620,$AG$3:$AH$83,2,FALSE),"")='11.1'!$D$5,TXM!L7620,"")</f>
        <v/>
      </c>
      <c r="N7620" t="str">
        <f>IFERROR(SMALL($M$5:$M$9000,ROWS($M$5:M7620)),"")</f>
        <v/>
      </c>
      <c r="P7620" t="s">
        <v>1639</v>
      </c>
      <c r="S7620" s="388">
        <f>ROWS(R$5:R7620)</f>
        <v>7616</v>
      </c>
      <c r="T7620" s="388" t="str">
        <f>IF(_xlfn.IFNA(VLOOKUP(P7620,$AG$3:$AH$83,2,FALSE),"")='11.1'!$D$5,TXM!S7620,"")</f>
        <v/>
      </c>
      <c r="U7620" t="str">
        <f>IFERROR(SMALL($T$5:$T$9000,ROWS($T$5:T7620)),"")</f>
        <v/>
      </c>
    </row>
    <row r="7621" spans="1:21" ht="14.4" customHeight="1" x14ac:dyDescent="0.3">
      <c r="A7621" t="s">
        <v>1639</v>
      </c>
      <c r="D7621" s="388">
        <f>ROWS(C$5:C7621)</f>
        <v>7617</v>
      </c>
      <c r="E7621" s="388" t="str">
        <f>IF(_xlfn.IFNA(VLOOKUP(A7621,$AG$3:$AH$83,2,FALSE),"")='11.1'!$D$5,TXM!D7621,"")</f>
        <v/>
      </c>
      <c r="F7621" t="str">
        <f>IFERROR(SMALL($E$5:$E$9000,ROWS($E$5:E7621)),"")</f>
        <v/>
      </c>
      <c r="I7621" s="371" t="s">
        <v>160</v>
      </c>
      <c r="J7621" t="s">
        <v>1240</v>
      </c>
      <c r="K7621" s="372">
        <v>1343</v>
      </c>
      <c r="L7621" s="388">
        <f>ROWS(K$5:K7621)</f>
        <v>7617</v>
      </c>
      <c r="M7621" s="388" t="str">
        <f>IF(_xlfn.IFNA(VLOOKUP(I7621,$AG$3:$AH$83,2,FALSE),"")='11.1'!$D$5,TXM!L7621,"")</f>
        <v/>
      </c>
      <c r="N7621" t="str">
        <f>IFERROR(SMALL($M$5:$M$9000,ROWS($M$5:M7621)),"")</f>
        <v/>
      </c>
      <c r="P7621" t="s">
        <v>1639</v>
      </c>
      <c r="S7621" s="388">
        <f>ROWS(R$5:R7621)</f>
        <v>7617</v>
      </c>
      <c r="T7621" s="388" t="str">
        <f>IF(_xlfn.IFNA(VLOOKUP(P7621,$AG$3:$AH$83,2,FALSE),"")='11.1'!$D$5,TXM!S7621,"")</f>
        <v/>
      </c>
      <c r="U7621" t="str">
        <f>IFERROR(SMALL($T$5:$T$9000,ROWS($T$5:T7621)),"")</f>
        <v/>
      </c>
    </row>
    <row r="7622" spans="1:21" ht="14.4" customHeight="1" x14ac:dyDescent="0.3">
      <c r="A7622" t="s">
        <v>1639</v>
      </c>
      <c r="D7622" s="388">
        <f>ROWS(C$5:C7622)</f>
        <v>7618</v>
      </c>
      <c r="E7622" s="388" t="str">
        <f>IF(_xlfn.IFNA(VLOOKUP(A7622,$AG$3:$AH$83,2,FALSE),"")='11.1'!$D$5,TXM!D7622,"")</f>
        <v/>
      </c>
      <c r="F7622" t="str">
        <f>IFERROR(SMALL($E$5:$E$9000,ROWS($E$5:E7622)),"")</f>
        <v/>
      </c>
      <c r="I7622" s="371" t="s">
        <v>160</v>
      </c>
      <c r="J7622" t="s">
        <v>104</v>
      </c>
      <c r="K7622" s="372">
        <v>1174</v>
      </c>
      <c r="L7622" s="388">
        <f>ROWS(K$5:K7622)</f>
        <v>7618</v>
      </c>
      <c r="M7622" s="388" t="str">
        <f>IF(_xlfn.IFNA(VLOOKUP(I7622,$AG$3:$AH$83,2,FALSE),"")='11.1'!$D$5,TXM!L7622,"")</f>
        <v/>
      </c>
      <c r="N7622" t="str">
        <f>IFERROR(SMALL($M$5:$M$9000,ROWS($M$5:M7622)),"")</f>
        <v/>
      </c>
      <c r="P7622" t="s">
        <v>1639</v>
      </c>
      <c r="S7622" s="388">
        <f>ROWS(R$5:R7622)</f>
        <v>7618</v>
      </c>
      <c r="T7622" s="388" t="str">
        <f>IF(_xlfn.IFNA(VLOOKUP(P7622,$AG$3:$AH$83,2,FALSE),"")='11.1'!$D$5,TXM!S7622,"")</f>
        <v/>
      </c>
      <c r="U7622" t="str">
        <f>IFERROR(SMALL($T$5:$T$9000,ROWS($T$5:T7622)),"")</f>
        <v/>
      </c>
    </row>
    <row r="7623" spans="1:21" ht="14.4" customHeight="1" x14ac:dyDescent="0.3">
      <c r="A7623" t="s">
        <v>1639</v>
      </c>
      <c r="D7623" s="388">
        <f>ROWS(C$5:C7623)</f>
        <v>7619</v>
      </c>
      <c r="E7623" s="388" t="str">
        <f>IF(_xlfn.IFNA(VLOOKUP(A7623,$AG$3:$AH$83,2,FALSE),"")='11.1'!$D$5,TXM!D7623,"")</f>
        <v/>
      </c>
      <c r="F7623" t="str">
        <f>IFERROR(SMALL($E$5:$E$9000,ROWS($E$5:E7623)),"")</f>
        <v/>
      </c>
      <c r="I7623" s="371" t="s">
        <v>160</v>
      </c>
      <c r="J7623" t="s">
        <v>861</v>
      </c>
      <c r="K7623" s="372">
        <v>726</v>
      </c>
      <c r="L7623" s="388">
        <f>ROWS(K$5:K7623)</f>
        <v>7619</v>
      </c>
      <c r="M7623" s="388" t="str">
        <f>IF(_xlfn.IFNA(VLOOKUP(I7623,$AG$3:$AH$83,2,FALSE),"")='11.1'!$D$5,TXM!L7623,"")</f>
        <v/>
      </c>
      <c r="N7623" t="str">
        <f>IFERROR(SMALL($M$5:$M$9000,ROWS($M$5:M7623)),"")</f>
        <v/>
      </c>
      <c r="P7623" t="s">
        <v>1639</v>
      </c>
      <c r="S7623" s="388">
        <f>ROWS(R$5:R7623)</f>
        <v>7619</v>
      </c>
      <c r="T7623" s="388" t="str">
        <f>IF(_xlfn.IFNA(VLOOKUP(P7623,$AG$3:$AH$83,2,FALSE),"")='11.1'!$D$5,TXM!S7623,"")</f>
        <v/>
      </c>
      <c r="U7623" t="str">
        <f>IFERROR(SMALL($T$5:$T$9000,ROWS($T$5:T7623)),"")</f>
        <v/>
      </c>
    </row>
    <row r="7624" spans="1:21" ht="14.4" customHeight="1" x14ac:dyDescent="0.3">
      <c r="A7624" t="s">
        <v>1639</v>
      </c>
      <c r="D7624" s="388">
        <f>ROWS(C$5:C7624)</f>
        <v>7620</v>
      </c>
      <c r="E7624" s="388" t="str">
        <f>IF(_xlfn.IFNA(VLOOKUP(A7624,$AG$3:$AH$83,2,FALSE),"")='11.1'!$D$5,TXM!D7624,"")</f>
        <v/>
      </c>
      <c r="F7624" t="str">
        <f>IFERROR(SMALL($E$5:$E$9000,ROWS($E$5:E7624)),"")</f>
        <v/>
      </c>
      <c r="I7624" s="371" t="s">
        <v>160</v>
      </c>
      <c r="J7624" t="s">
        <v>1434</v>
      </c>
      <c r="K7624" s="372">
        <v>103</v>
      </c>
      <c r="L7624" s="388">
        <f>ROWS(K$5:K7624)</f>
        <v>7620</v>
      </c>
      <c r="M7624" s="388" t="str">
        <f>IF(_xlfn.IFNA(VLOOKUP(I7624,$AG$3:$AH$83,2,FALSE),"")='11.1'!$D$5,TXM!L7624,"")</f>
        <v/>
      </c>
      <c r="N7624" t="str">
        <f>IFERROR(SMALL($M$5:$M$9000,ROWS($M$5:M7624)),"")</f>
        <v/>
      </c>
      <c r="P7624" t="s">
        <v>1639</v>
      </c>
      <c r="S7624" s="388">
        <f>ROWS(R$5:R7624)</f>
        <v>7620</v>
      </c>
      <c r="T7624" s="388" t="str">
        <f>IF(_xlfn.IFNA(VLOOKUP(P7624,$AG$3:$AH$83,2,FALSE),"")='11.1'!$D$5,TXM!S7624,"")</f>
        <v/>
      </c>
      <c r="U7624" t="str">
        <f>IFERROR(SMALL($T$5:$T$9000,ROWS($T$5:T7624)),"")</f>
        <v/>
      </c>
    </row>
    <row r="7625" spans="1:21" ht="14.4" customHeight="1" x14ac:dyDescent="0.3">
      <c r="A7625" t="s">
        <v>1639</v>
      </c>
      <c r="D7625" s="388">
        <f>ROWS(C$5:C7625)</f>
        <v>7621</v>
      </c>
      <c r="E7625" s="388" t="str">
        <f>IF(_xlfn.IFNA(VLOOKUP(A7625,$AG$3:$AH$83,2,FALSE),"")='11.1'!$D$5,TXM!D7625,"")</f>
        <v/>
      </c>
      <c r="F7625" t="str">
        <f>IFERROR(SMALL($E$5:$E$9000,ROWS($E$5:E7625)),"")</f>
        <v/>
      </c>
      <c r="I7625" s="371" t="s">
        <v>160</v>
      </c>
      <c r="J7625" t="s">
        <v>819</v>
      </c>
      <c r="K7625" s="372">
        <v>11</v>
      </c>
      <c r="L7625" s="388">
        <f>ROWS(K$5:K7625)</f>
        <v>7621</v>
      </c>
      <c r="M7625" s="388" t="str">
        <f>IF(_xlfn.IFNA(VLOOKUP(I7625,$AG$3:$AH$83,2,FALSE),"")='11.1'!$D$5,TXM!L7625,"")</f>
        <v/>
      </c>
      <c r="N7625" t="str">
        <f>IFERROR(SMALL($M$5:$M$9000,ROWS($M$5:M7625)),"")</f>
        <v/>
      </c>
      <c r="P7625" t="s">
        <v>1639</v>
      </c>
      <c r="S7625" s="388">
        <f>ROWS(R$5:R7625)</f>
        <v>7621</v>
      </c>
      <c r="T7625" s="388" t="str">
        <f>IF(_xlfn.IFNA(VLOOKUP(P7625,$AG$3:$AH$83,2,FALSE),"")='11.1'!$D$5,TXM!S7625,"")</f>
        <v/>
      </c>
      <c r="U7625" t="str">
        <f>IFERROR(SMALL($T$5:$T$9000,ROWS($T$5:T7625)),"")</f>
        <v/>
      </c>
    </row>
    <row r="7626" spans="1:21" ht="14.4" customHeight="1" x14ac:dyDescent="0.3">
      <c r="A7626" t="s">
        <v>1639</v>
      </c>
      <c r="D7626" s="388">
        <f>ROWS(C$5:C7626)</f>
        <v>7622</v>
      </c>
      <c r="E7626" s="388" t="str">
        <f>IF(_xlfn.IFNA(VLOOKUP(A7626,$AG$3:$AH$83,2,FALSE),"")='11.1'!$D$5,TXM!D7626,"")</f>
        <v/>
      </c>
      <c r="F7626" t="str">
        <f>IFERROR(SMALL($E$5:$E$9000,ROWS($E$5:E7626)),"")</f>
        <v/>
      </c>
      <c r="I7626" s="371" t="s">
        <v>168</v>
      </c>
      <c r="J7626" t="s">
        <v>1001</v>
      </c>
      <c r="K7626" s="372">
        <v>26608295</v>
      </c>
      <c r="L7626" s="388">
        <f>ROWS(K$5:K7626)</f>
        <v>7622</v>
      </c>
      <c r="M7626" s="388" t="str">
        <f>IF(_xlfn.IFNA(VLOOKUP(I7626,$AG$3:$AH$83,2,FALSE),"")='11.1'!$D$5,TXM!L7626,"")</f>
        <v/>
      </c>
      <c r="N7626" t="str">
        <f>IFERROR(SMALL($M$5:$M$9000,ROWS($M$5:M7626)),"")</f>
        <v/>
      </c>
      <c r="P7626" t="s">
        <v>1639</v>
      </c>
      <c r="S7626" s="388">
        <f>ROWS(R$5:R7626)</f>
        <v>7622</v>
      </c>
      <c r="T7626" s="388" t="str">
        <f>IF(_xlfn.IFNA(VLOOKUP(P7626,$AG$3:$AH$83,2,FALSE),"")='11.1'!$D$5,TXM!S7626,"")</f>
        <v/>
      </c>
      <c r="U7626" t="str">
        <f>IFERROR(SMALL($T$5:$T$9000,ROWS($T$5:T7626)),"")</f>
        <v/>
      </c>
    </row>
    <row r="7627" spans="1:21" ht="14.4" customHeight="1" x14ac:dyDescent="0.3">
      <c r="A7627" t="s">
        <v>1639</v>
      </c>
      <c r="D7627" s="388">
        <f>ROWS(C$5:C7627)</f>
        <v>7623</v>
      </c>
      <c r="E7627" s="388" t="str">
        <f>IF(_xlfn.IFNA(VLOOKUP(A7627,$AG$3:$AH$83,2,FALSE),"")='11.1'!$D$5,TXM!D7627,"")</f>
        <v/>
      </c>
      <c r="F7627" t="str">
        <f>IFERROR(SMALL($E$5:$E$9000,ROWS($E$5:E7627)),"")</f>
        <v/>
      </c>
      <c r="I7627" s="371" t="s">
        <v>168</v>
      </c>
      <c r="J7627" t="s">
        <v>95</v>
      </c>
      <c r="K7627" s="372">
        <v>3108809</v>
      </c>
      <c r="L7627" s="388">
        <f>ROWS(K$5:K7627)</f>
        <v>7623</v>
      </c>
      <c r="M7627" s="388" t="str">
        <f>IF(_xlfn.IFNA(VLOOKUP(I7627,$AG$3:$AH$83,2,FALSE),"")='11.1'!$D$5,TXM!L7627,"")</f>
        <v/>
      </c>
      <c r="N7627" t="str">
        <f>IFERROR(SMALL($M$5:$M$9000,ROWS($M$5:M7627)),"")</f>
        <v/>
      </c>
      <c r="P7627" t="s">
        <v>1639</v>
      </c>
      <c r="S7627" s="388">
        <f>ROWS(R$5:R7627)</f>
        <v>7623</v>
      </c>
      <c r="T7627" s="388" t="str">
        <f>IF(_xlfn.IFNA(VLOOKUP(P7627,$AG$3:$AH$83,2,FALSE),"")='11.1'!$D$5,TXM!S7627,"")</f>
        <v/>
      </c>
      <c r="U7627" t="str">
        <f>IFERROR(SMALL($T$5:$T$9000,ROWS($T$5:T7627)),"")</f>
        <v/>
      </c>
    </row>
    <row r="7628" spans="1:21" ht="14.4" customHeight="1" x14ac:dyDescent="0.3">
      <c r="A7628" t="s">
        <v>1639</v>
      </c>
      <c r="D7628" s="388">
        <f>ROWS(C$5:C7628)</f>
        <v>7624</v>
      </c>
      <c r="E7628" s="388" t="str">
        <f>IF(_xlfn.IFNA(VLOOKUP(A7628,$AG$3:$AH$83,2,FALSE),"")='11.1'!$D$5,TXM!D7628,"")</f>
        <v/>
      </c>
      <c r="F7628" t="str">
        <f>IFERROR(SMALL($E$5:$E$9000,ROWS($E$5:E7628)),"")</f>
        <v/>
      </c>
      <c r="I7628" s="371" t="s">
        <v>168</v>
      </c>
      <c r="J7628" t="s">
        <v>849</v>
      </c>
      <c r="K7628" s="372">
        <v>2115426</v>
      </c>
      <c r="L7628" s="388">
        <f>ROWS(K$5:K7628)</f>
        <v>7624</v>
      </c>
      <c r="M7628" s="388" t="str">
        <f>IF(_xlfn.IFNA(VLOOKUP(I7628,$AG$3:$AH$83,2,FALSE),"")='11.1'!$D$5,TXM!L7628,"")</f>
        <v/>
      </c>
      <c r="N7628" t="str">
        <f>IFERROR(SMALL($M$5:$M$9000,ROWS($M$5:M7628)),"")</f>
        <v/>
      </c>
      <c r="P7628" t="s">
        <v>1639</v>
      </c>
      <c r="S7628" s="388">
        <f>ROWS(R$5:R7628)</f>
        <v>7624</v>
      </c>
      <c r="T7628" s="388" t="str">
        <f>IF(_xlfn.IFNA(VLOOKUP(P7628,$AG$3:$AH$83,2,FALSE),"")='11.1'!$D$5,TXM!S7628,"")</f>
        <v/>
      </c>
      <c r="U7628" t="str">
        <f>IFERROR(SMALL($T$5:$T$9000,ROWS($T$5:T7628)),"")</f>
        <v/>
      </c>
    </row>
    <row r="7629" spans="1:21" ht="14.4" customHeight="1" x14ac:dyDescent="0.3">
      <c r="A7629" t="s">
        <v>1639</v>
      </c>
      <c r="D7629" s="388">
        <f>ROWS(C$5:C7629)</f>
        <v>7625</v>
      </c>
      <c r="E7629" s="388" t="str">
        <f>IF(_xlfn.IFNA(VLOOKUP(A7629,$AG$3:$AH$83,2,FALSE),"")='11.1'!$D$5,TXM!D7629,"")</f>
        <v/>
      </c>
      <c r="F7629" t="str">
        <f>IFERROR(SMALL($E$5:$E$9000,ROWS($E$5:E7629)),"")</f>
        <v/>
      </c>
      <c r="I7629" s="371" t="s">
        <v>168</v>
      </c>
      <c r="J7629" t="s">
        <v>835</v>
      </c>
      <c r="K7629" s="372">
        <v>692999</v>
      </c>
      <c r="L7629" s="388">
        <f>ROWS(K$5:K7629)</f>
        <v>7625</v>
      </c>
      <c r="M7629" s="388" t="str">
        <f>IF(_xlfn.IFNA(VLOOKUP(I7629,$AG$3:$AH$83,2,FALSE),"")='11.1'!$D$5,TXM!L7629,"")</f>
        <v/>
      </c>
      <c r="N7629" t="str">
        <f>IFERROR(SMALL($M$5:$M$9000,ROWS($M$5:M7629)),"")</f>
        <v/>
      </c>
      <c r="P7629" t="s">
        <v>1639</v>
      </c>
      <c r="S7629" s="388">
        <f>ROWS(R$5:R7629)</f>
        <v>7625</v>
      </c>
      <c r="T7629" s="388" t="str">
        <f>IF(_xlfn.IFNA(VLOOKUP(P7629,$AG$3:$AH$83,2,FALSE),"")='11.1'!$D$5,TXM!S7629,"")</f>
        <v/>
      </c>
      <c r="U7629" t="str">
        <f>IFERROR(SMALL($T$5:$T$9000,ROWS($T$5:T7629)),"")</f>
        <v/>
      </c>
    </row>
    <row r="7630" spans="1:21" ht="14.4" customHeight="1" x14ac:dyDescent="0.3">
      <c r="A7630" t="s">
        <v>1639</v>
      </c>
      <c r="D7630" s="388">
        <f>ROWS(C$5:C7630)</f>
        <v>7626</v>
      </c>
      <c r="E7630" s="388" t="str">
        <f>IF(_xlfn.IFNA(VLOOKUP(A7630,$AG$3:$AH$83,2,FALSE),"")='11.1'!$D$5,TXM!D7630,"")</f>
        <v/>
      </c>
      <c r="F7630" t="str">
        <f>IFERROR(SMALL($E$5:$E$9000,ROWS($E$5:E7630)),"")</f>
        <v/>
      </c>
      <c r="I7630" s="371" t="s">
        <v>168</v>
      </c>
      <c r="J7630" t="s">
        <v>1005</v>
      </c>
      <c r="K7630" s="372">
        <v>233586</v>
      </c>
      <c r="L7630" s="388">
        <f>ROWS(K$5:K7630)</f>
        <v>7626</v>
      </c>
      <c r="M7630" s="388" t="str">
        <f>IF(_xlfn.IFNA(VLOOKUP(I7630,$AG$3:$AH$83,2,FALSE),"")='11.1'!$D$5,TXM!L7630,"")</f>
        <v/>
      </c>
      <c r="N7630" t="str">
        <f>IFERROR(SMALL($M$5:$M$9000,ROWS($M$5:M7630)),"")</f>
        <v/>
      </c>
      <c r="P7630" t="s">
        <v>1639</v>
      </c>
      <c r="S7630" s="388">
        <f>ROWS(R$5:R7630)</f>
        <v>7626</v>
      </c>
      <c r="T7630" s="388" t="str">
        <f>IF(_xlfn.IFNA(VLOOKUP(P7630,$AG$3:$AH$83,2,FALSE),"")='11.1'!$D$5,TXM!S7630,"")</f>
        <v/>
      </c>
      <c r="U7630" t="str">
        <f>IFERROR(SMALL($T$5:$T$9000,ROWS($T$5:T7630)),"")</f>
        <v/>
      </c>
    </row>
    <row r="7631" spans="1:21" ht="14.4" customHeight="1" x14ac:dyDescent="0.3">
      <c r="A7631" t="s">
        <v>1639</v>
      </c>
      <c r="D7631" s="388">
        <f>ROWS(C$5:C7631)</f>
        <v>7627</v>
      </c>
      <c r="E7631" s="388" t="str">
        <f>IF(_xlfn.IFNA(VLOOKUP(A7631,$AG$3:$AH$83,2,FALSE),"")='11.1'!$D$5,TXM!D7631,"")</f>
        <v/>
      </c>
      <c r="F7631" t="str">
        <f>IFERROR(SMALL($E$5:$E$9000,ROWS($E$5:E7631)),"")</f>
        <v/>
      </c>
      <c r="I7631" s="371" t="s">
        <v>168</v>
      </c>
      <c r="J7631" t="s">
        <v>1006</v>
      </c>
      <c r="K7631" s="372">
        <v>66984</v>
      </c>
      <c r="L7631" s="388">
        <f>ROWS(K$5:K7631)</f>
        <v>7627</v>
      </c>
      <c r="M7631" s="388" t="str">
        <f>IF(_xlfn.IFNA(VLOOKUP(I7631,$AG$3:$AH$83,2,FALSE),"")='11.1'!$D$5,TXM!L7631,"")</f>
        <v/>
      </c>
      <c r="N7631" t="str">
        <f>IFERROR(SMALL($M$5:$M$9000,ROWS($M$5:M7631)),"")</f>
        <v/>
      </c>
      <c r="P7631" t="s">
        <v>1639</v>
      </c>
      <c r="S7631" s="388">
        <f>ROWS(R$5:R7631)</f>
        <v>7627</v>
      </c>
      <c r="T7631" s="388" t="str">
        <f>IF(_xlfn.IFNA(VLOOKUP(P7631,$AG$3:$AH$83,2,FALSE),"")='11.1'!$D$5,TXM!S7631,"")</f>
        <v/>
      </c>
      <c r="U7631" t="str">
        <f>IFERROR(SMALL($T$5:$T$9000,ROWS($T$5:T7631)),"")</f>
        <v/>
      </c>
    </row>
    <row r="7632" spans="1:21" ht="14.4" customHeight="1" x14ac:dyDescent="0.3">
      <c r="A7632" t="s">
        <v>1639</v>
      </c>
      <c r="D7632" s="388">
        <f>ROWS(C$5:C7632)</f>
        <v>7628</v>
      </c>
      <c r="E7632" s="388" t="str">
        <f>IF(_xlfn.IFNA(VLOOKUP(A7632,$AG$3:$AH$83,2,FALSE),"")='11.1'!$D$5,TXM!D7632,"")</f>
        <v/>
      </c>
      <c r="F7632" t="str">
        <f>IFERROR(SMALL($E$5:$E$9000,ROWS($E$5:E7632)),"")</f>
        <v/>
      </c>
      <c r="I7632" s="371" t="s">
        <v>168</v>
      </c>
      <c r="J7632" t="s">
        <v>98</v>
      </c>
      <c r="K7632" s="372">
        <v>66000</v>
      </c>
      <c r="L7632" s="388">
        <f>ROWS(K$5:K7632)</f>
        <v>7628</v>
      </c>
      <c r="M7632" s="388" t="str">
        <f>IF(_xlfn.IFNA(VLOOKUP(I7632,$AG$3:$AH$83,2,FALSE),"")='11.1'!$D$5,TXM!L7632,"")</f>
        <v/>
      </c>
      <c r="N7632" t="str">
        <f>IFERROR(SMALL($M$5:$M$9000,ROWS($M$5:M7632)),"")</f>
        <v/>
      </c>
      <c r="P7632" t="s">
        <v>1639</v>
      </c>
      <c r="S7632" s="388">
        <f>ROWS(R$5:R7632)</f>
        <v>7628</v>
      </c>
      <c r="T7632" s="388" t="str">
        <f>IF(_xlfn.IFNA(VLOOKUP(P7632,$AG$3:$AH$83,2,FALSE),"")='11.1'!$D$5,TXM!S7632,"")</f>
        <v/>
      </c>
      <c r="U7632" t="str">
        <f>IFERROR(SMALL($T$5:$T$9000,ROWS($T$5:T7632)),"")</f>
        <v/>
      </c>
    </row>
    <row r="7633" spans="1:21" ht="14.4" customHeight="1" x14ac:dyDescent="0.3">
      <c r="A7633" t="s">
        <v>1639</v>
      </c>
      <c r="D7633" s="388">
        <f>ROWS(C$5:C7633)</f>
        <v>7629</v>
      </c>
      <c r="E7633" s="388" t="str">
        <f>IF(_xlfn.IFNA(VLOOKUP(A7633,$AG$3:$AH$83,2,FALSE),"")='11.1'!$D$5,TXM!D7633,"")</f>
        <v/>
      </c>
      <c r="F7633" t="str">
        <f>IFERROR(SMALL($E$5:$E$9000,ROWS($E$5:E7633)),"")</f>
        <v/>
      </c>
      <c r="I7633" s="371" t="s">
        <v>168</v>
      </c>
      <c r="J7633" t="s">
        <v>1000</v>
      </c>
      <c r="K7633" s="372">
        <v>62424</v>
      </c>
      <c r="L7633" s="388">
        <f>ROWS(K$5:K7633)</f>
        <v>7629</v>
      </c>
      <c r="M7633" s="388" t="str">
        <f>IF(_xlfn.IFNA(VLOOKUP(I7633,$AG$3:$AH$83,2,FALSE),"")='11.1'!$D$5,TXM!L7633,"")</f>
        <v/>
      </c>
      <c r="N7633" t="str">
        <f>IFERROR(SMALL($M$5:$M$9000,ROWS($M$5:M7633)),"")</f>
        <v/>
      </c>
      <c r="P7633" t="s">
        <v>1639</v>
      </c>
      <c r="S7633" s="388">
        <f>ROWS(R$5:R7633)</f>
        <v>7629</v>
      </c>
      <c r="T7633" s="388" t="str">
        <f>IF(_xlfn.IFNA(VLOOKUP(P7633,$AG$3:$AH$83,2,FALSE),"")='11.1'!$D$5,TXM!S7633,"")</f>
        <v/>
      </c>
      <c r="U7633" t="str">
        <f>IFERROR(SMALL($T$5:$T$9000,ROWS($T$5:T7633)),"")</f>
        <v/>
      </c>
    </row>
    <row r="7634" spans="1:21" ht="14.4" customHeight="1" x14ac:dyDescent="0.3">
      <c r="A7634" t="s">
        <v>1639</v>
      </c>
      <c r="D7634" s="388">
        <f>ROWS(C$5:C7634)</f>
        <v>7630</v>
      </c>
      <c r="E7634" s="388" t="str">
        <f>IF(_xlfn.IFNA(VLOOKUP(A7634,$AG$3:$AH$83,2,FALSE),"")='11.1'!$D$5,TXM!D7634,"")</f>
        <v/>
      </c>
      <c r="F7634" t="str">
        <f>IFERROR(SMALL($E$5:$E$9000,ROWS($E$5:E7634)),"")</f>
        <v/>
      </c>
      <c r="I7634" s="371" t="s">
        <v>168</v>
      </c>
      <c r="J7634" t="s">
        <v>863</v>
      </c>
      <c r="K7634" s="372">
        <v>42340</v>
      </c>
      <c r="L7634" s="388">
        <f>ROWS(K$5:K7634)</f>
        <v>7630</v>
      </c>
      <c r="M7634" s="388" t="str">
        <f>IF(_xlfn.IFNA(VLOOKUP(I7634,$AG$3:$AH$83,2,FALSE),"")='11.1'!$D$5,TXM!L7634,"")</f>
        <v/>
      </c>
      <c r="N7634" t="str">
        <f>IFERROR(SMALL($M$5:$M$9000,ROWS($M$5:M7634)),"")</f>
        <v/>
      </c>
      <c r="P7634" t="s">
        <v>1639</v>
      </c>
      <c r="S7634" s="388">
        <f>ROWS(R$5:R7634)</f>
        <v>7630</v>
      </c>
      <c r="T7634" s="388" t="str">
        <f>IF(_xlfn.IFNA(VLOOKUP(P7634,$AG$3:$AH$83,2,FALSE),"")='11.1'!$D$5,TXM!S7634,"")</f>
        <v/>
      </c>
      <c r="U7634" t="str">
        <f>IFERROR(SMALL($T$5:$T$9000,ROWS($T$5:T7634)),"")</f>
        <v/>
      </c>
    </row>
    <row r="7635" spans="1:21" ht="14.4" customHeight="1" x14ac:dyDescent="0.3">
      <c r="A7635" t="s">
        <v>1639</v>
      </c>
      <c r="D7635" s="388">
        <f>ROWS(C$5:C7635)</f>
        <v>7631</v>
      </c>
      <c r="E7635" s="388" t="str">
        <f>IF(_xlfn.IFNA(VLOOKUP(A7635,$AG$3:$AH$83,2,FALSE),"")='11.1'!$D$5,TXM!D7635,"")</f>
        <v/>
      </c>
      <c r="F7635" t="str">
        <f>IFERROR(SMALL($E$5:$E$9000,ROWS($E$5:E7635)),"")</f>
        <v/>
      </c>
      <c r="I7635" s="371" t="s">
        <v>168</v>
      </c>
      <c r="J7635" t="s">
        <v>865</v>
      </c>
      <c r="K7635" s="372">
        <v>38180</v>
      </c>
      <c r="L7635" s="388">
        <f>ROWS(K$5:K7635)</f>
        <v>7631</v>
      </c>
      <c r="M7635" s="388" t="str">
        <f>IF(_xlfn.IFNA(VLOOKUP(I7635,$AG$3:$AH$83,2,FALSE),"")='11.1'!$D$5,TXM!L7635,"")</f>
        <v/>
      </c>
      <c r="N7635" t="str">
        <f>IFERROR(SMALL($M$5:$M$9000,ROWS($M$5:M7635)),"")</f>
        <v/>
      </c>
      <c r="P7635" t="s">
        <v>1639</v>
      </c>
      <c r="S7635" s="388">
        <f>ROWS(R$5:R7635)</f>
        <v>7631</v>
      </c>
      <c r="T7635" s="388" t="str">
        <f>IF(_xlfn.IFNA(VLOOKUP(P7635,$AG$3:$AH$83,2,FALSE),"")='11.1'!$D$5,TXM!S7635,"")</f>
        <v/>
      </c>
      <c r="U7635" t="str">
        <f>IFERROR(SMALL($T$5:$T$9000,ROWS($T$5:T7635)),"")</f>
        <v/>
      </c>
    </row>
    <row r="7636" spans="1:21" ht="14.4" customHeight="1" x14ac:dyDescent="0.3">
      <c r="A7636" t="s">
        <v>1639</v>
      </c>
      <c r="D7636" s="388">
        <f>ROWS(C$5:C7636)</f>
        <v>7632</v>
      </c>
      <c r="E7636" s="388" t="str">
        <f>IF(_xlfn.IFNA(VLOOKUP(A7636,$AG$3:$AH$83,2,FALSE),"")='11.1'!$D$5,TXM!D7636,"")</f>
        <v/>
      </c>
      <c r="F7636" t="str">
        <f>IFERROR(SMALL($E$5:$E$9000,ROWS($E$5:E7636)),"")</f>
        <v/>
      </c>
      <c r="I7636" s="371" t="s">
        <v>168</v>
      </c>
      <c r="J7636" t="s">
        <v>94</v>
      </c>
      <c r="K7636" s="372">
        <v>23252</v>
      </c>
      <c r="L7636" s="388">
        <f>ROWS(K$5:K7636)</f>
        <v>7632</v>
      </c>
      <c r="M7636" s="388" t="str">
        <f>IF(_xlfn.IFNA(VLOOKUP(I7636,$AG$3:$AH$83,2,FALSE),"")='11.1'!$D$5,TXM!L7636,"")</f>
        <v/>
      </c>
      <c r="N7636" t="str">
        <f>IFERROR(SMALL($M$5:$M$9000,ROWS($M$5:M7636)),"")</f>
        <v/>
      </c>
      <c r="P7636" t="s">
        <v>1639</v>
      </c>
      <c r="S7636" s="388">
        <f>ROWS(R$5:R7636)</f>
        <v>7632</v>
      </c>
      <c r="T7636" s="388" t="str">
        <f>IF(_xlfn.IFNA(VLOOKUP(P7636,$AG$3:$AH$83,2,FALSE),"")='11.1'!$D$5,TXM!S7636,"")</f>
        <v/>
      </c>
      <c r="U7636" t="str">
        <f>IFERROR(SMALL($T$5:$T$9000,ROWS($T$5:T7636)),"")</f>
        <v/>
      </c>
    </row>
    <row r="7637" spans="1:21" ht="14.4" customHeight="1" x14ac:dyDescent="0.3">
      <c r="A7637" t="s">
        <v>1639</v>
      </c>
      <c r="D7637" s="388">
        <f>ROWS(C$5:C7637)</f>
        <v>7633</v>
      </c>
      <c r="E7637" s="388" t="str">
        <f>IF(_xlfn.IFNA(VLOOKUP(A7637,$AG$3:$AH$83,2,FALSE),"")='11.1'!$D$5,TXM!D7637,"")</f>
        <v/>
      </c>
      <c r="F7637" t="str">
        <f>IFERROR(SMALL($E$5:$E$9000,ROWS($E$5:E7637)),"")</f>
        <v/>
      </c>
      <c r="I7637" s="371" t="s">
        <v>168</v>
      </c>
      <c r="J7637" t="s">
        <v>1285</v>
      </c>
      <c r="K7637" s="372">
        <v>16968</v>
      </c>
      <c r="L7637" s="388">
        <f>ROWS(K$5:K7637)</f>
        <v>7633</v>
      </c>
      <c r="M7637" s="388" t="str">
        <f>IF(_xlfn.IFNA(VLOOKUP(I7637,$AG$3:$AH$83,2,FALSE),"")='11.1'!$D$5,TXM!L7637,"")</f>
        <v/>
      </c>
      <c r="N7637" t="str">
        <f>IFERROR(SMALL($M$5:$M$9000,ROWS($M$5:M7637)),"")</f>
        <v/>
      </c>
      <c r="P7637" t="s">
        <v>1639</v>
      </c>
      <c r="S7637" s="388">
        <f>ROWS(R$5:R7637)</f>
        <v>7633</v>
      </c>
      <c r="T7637" s="388" t="str">
        <f>IF(_xlfn.IFNA(VLOOKUP(P7637,$AG$3:$AH$83,2,FALSE),"")='11.1'!$D$5,TXM!S7637,"")</f>
        <v/>
      </c>
      <c r="U7637" t="str">
        <f>IFERROR(SMALL($T$5:$T$9000,ROWS($T$5:T7637)),"")</f>
        <v/>
      </c>
    </row>
    <row r="7638" spans="1:21" ht="14.4" customHeight="1" x14ac:dyDescent="0.3">
      <c r="A7638" t="s">
        <v>1639</v>
      </c>
      <c r="D7638" s="388">
        <f>ROWS(C$5:C7638)</f>
        <v>7634</v>
      </c>
      <c r="E7638" s="388" t="str">
        <f>IF(_xlfn.IFNA(VLOOKUP(A7638,$AG$3:$AH$83,2,FALSE),"")='11.1'!$D$5,TXM!D7638,"")</f>
        <v/>
      </c>
      <c r="F7638" t="str">
        <f>IFERROR(SMALL($E$5:$E$9000,ROWS($E$5:E7638)),"")</f>
        <v/>
      </c>
      <c r="I7638" s="371" t="s">
        <v>168</v>
      </c>
      <c r="J7638" t="s">
        <v>1265</v>
      </c>
      <c r="K7638" s="372">
        <v>16539</v>
      </c>
      <c r="L7638" s="388">
        <f>ROWS(K$5:K7638)</f>
        <v>7634</v>
      </c>
      <c r="M7638" s="388" t="str">
        <f>IF(_xlfn.IFNA(VLOOKUP(I7638,$AG$3:$AH$83,2,FALSE),"")='11.1'!$D$5,TXM!L7638,"")</f>
        <v/>
      </c>
      <c r="N7638" t="str">
        <f>IFERROR(SMALL($M$5:$M$9000,ROWS($M$5:M7638)),"")</f>
        <v/>
      </c>
      <c r="P7638" t="s">
        <v>1639</v>
      </c>
      <c r="S7638" s="388">
        <f>ROWS(R$5:R7638)</f>
        <v>7634</v>
      </c>
      <c r="T7638" s="388" t="str">
        <f>IF(_xlfn.IFNA(VLOOKUP(P7638,$AG$3:$AH$83,2,FALSE),"")='11.1'!$D$5,TXM!S7638,"")</f>
        <v/>
      </c>
      <c r="U7638" t="str">
        <f>IFERROR(SMALL($T$5:$T$9000,ROWS($T$5:T7638)),"")</f>
        <v/>
      </c>
    </row>
    <row r="7639" spans="1:21" ht="14.4" customHeight="1" x14ac:dyDescent="0.3">
      <c r="A7639" t="s">
        <v>1639</v>
      </c>
      <c r="D7639" s="388">
        <f>ROWS(C$5:C7639)</f>
        <v>7635</v>
      </c>
      <c r="E7639" s="388" t="str">
        <f>IF(_xlfn.IFNA(VLOOKUP(A7639,$AG$3:$AH$83,2,FALSE),"")='11.1'!$D$5,TXM!D7639,"")</f>
        <v/>
      </c>
      <c r="F7639" t="str">
        <f>IFERROR(SMALL($E$5:$E$9000,ROWS($E$5:E7639)),"")</f>
        <v/>
      </c>
      <c r="I7639" s="371" t="s">
        <v>168</v>
      </c>
      <c r="J7639" t="s">
        <v>1500</v>
      </c>
      <c r="K7639" s="372">
        <v>12641</v>
      </c>
      <c r="L7639" s="388">
        <f>ROWS(K$5:K7639)</f>
        <v>7635</v>
      </c>
      <c r="M7639" s="388" t="str">
        <f>IF(_xlfn.IFNA(VLOOKUP(I7639,$AG$3:$AH$83,2,FALSE),"")='11.1'!$D$5,TXM!L7639,"")</f>
        <v/>
      </c>
      <c r="N7639" t="str">
        <f>IFERROR(SMALL($M$5:$M$9000,ROWS($M$5:M7639)),"")</f>
        <v/>
      </c>
      <c r="P7639" t="s">
        <v>1639</v>
      </c>
      <c r="S7639" s="388">
        <f>ROWS(R$5:R7639)</f>
        <v>7635</v>
      </c>
      <c r="T7639" s="388" t="str">
        <f>IF(_xlfn.IFNA(VLOOKUP(P7639,$AG$3:$AH$83,2,FALSE),"")='11.1'!$D$5,TXM!S7639,"")</f>
        <v/>
      </c>
      <c r="U7639" t="str">
        <f>IFERROR(SMALL($T$5:$T$9000,ROWS($T$5:T7639)),"")</f>
        <v/>
      </c>
    </row>
    <row r="7640" spans="1:21" ht="14.4" customHeight="1" x14ac:dyDescent="0.3">
      <c r="A7640" t="s">
        <v>1639</v>
      </c>
      <c r="D7640" s="388">
        <f>ROWS(C$5:C7640)</f>
        <v>7636</v>
      </c>
      <c r="E7640" s="388" t="str">
        <f>IF(_xlfn.IFNA(VLOOKUP(A7640,$AG$3:$AH$83,2,FALSE),"")='11.1'!$D$5,TXM!D7640,"")</f>
        <v/>
      </c>
      <c r="F7640" t="str">
        <f>IFERROR(SMALL($E$5:$E$9000,ROWS($E$5:E7640)),"")</f>
        <v/>
      </c>
      <c r="I7640" s="371" t="s">
        <v>168</v>
      </c>
      <c r="J7640" t="s">
        <v>823</v>
      </c>
      <c r="K7640" s="372">
        <v>11740</v>
      </c>
      <c r="L7640" s="388">
        <f>ROWS(K$5:K7640)</f>
        <v>7636</v>
      </c>
      <c r="M7640" s="388" t="str">
        <f>IF(_xlfn.IFNA(VLOOKUP(I7640,$AG$3:$AH$83,2,FALSE),"")='11.1'!$D$5,TXM!L7640,"")</f>
        <v/>
      </c>
      <c r="N7640" t="str">
        <f>IFERROR(SMALL($M$5:$M$9000,ROWS($M$5:M7640)),"")</f>
        <v/>
      </c>
      <c r="P7640" t="s">
        <v>1639</v>
      </c>
      <c r="S7640" s="388">
        <f>ROWS(R$5:R7640)</f>
        <v>7636</v>
      </c>
      <c r="T7640" s="388" t="str">
        <f>IF(_xlfn.IFNA(VLOOKUP(P7640,$AG$3:$AH$83,2,FALSE),"")='11.1'!$D$5,TXM!S7640,"")</f>
        <v/>
      </c>
      <c r="U7640" t="str">
        <f>IFERROR(SMALL($T$5:$T$9000,ROWS($T$5:T7640)),"")</f>
        <v/>
      </c>
    </row>
    <row r="7641" spans="1:21" ht="14.4" customHeight="1" x14ac:dyDescent="0.3">
      <c r="A7641" t="s">
        <v>1639</v>
      </c>
      <c r="D7641" s="388">
        <f>ROWS(C$5:C7641)</f>
        <v>7637</v>
      </c>
      <c r="E7641" s="388" t="str">
        <f>IF(_xlfn.IFNA(VLOOKUP(A7641,$AG$3:$AH$83,2,FALSE),"")='11.1'!$D$5,TXM!D7641,"")</f>
        <v/>
      </c>
      <c r="F7641" t="str">
        <f>IFERROR(SMALL($E$5:$E$9000,ROWS($E$5:E7641)),"")</f>
        <v/>
      </c>
      <c r="I7641" s="371" t="s">
        <v>168</v>
      </c>
      <c r="J7641" t="s">
        <v>1402</v>
      </c>
      <c r="K7641" s="372">
        <v>7503</v>
      </c>
      <c r="L7641" s="388">
        <f>ROWS(K$5:K7641)</f>
        <v>7637</v>
      </c>
      <c r="M7641" s="388" t="str">
        <f>IF(_xlfn.IFNA(VLOOKUP(I7641,$AG$3:$AH$83,2,FALSE),"")='11.1'!$D$5,TXM!L7641,"")</f>
        <v/>
      </c>
      <c r="N7641" t="str">
        <f>IFERROR(SMALL($M$5:$M$9000,ROWS($M$5:M7641)),"")</f>
        <v/>
      </c>
      <c r="P7641" t="s">
        <v>1639</v>
      </c>
      <c r="S7641" s="388">
        <f>ROWS(R$5:R7641)</f>
        <v>7637</v>
      </c>
      <c r="T7641" s="388" t="str">
        <f>IF(_xlfn.IFNA(VLOOKUP(P7641,$AG$3:$AH$83,2,FALSE),"")='11.1'!$D$5,TXM!S7641,"")</f>
        <v/>
      </c>
      <c r="U7641" t="str">
        <f>IFERROR(SMALL($T$5:$T$9000,ROWS($T$5:T7641)),"")</f>
        <v/>
      </c>
    </row>
    <row r="7642" spans="1:21" ht="14.4" customHeight="1" x14ac:dyDescent="0.3">
      <c r="A7642" t="s">
        <v>1639</v>
      </c>
      <c r="D7642" s="388">
        <f>ROWS(C$5:C7642)</f>
        <v>7638</v>
      </c>
      <c r="E7642" s="388" t="str">
        <f>IF(_xlfn.IFNA(VLOOKUP(A7642,$AG$3:$AH$83,2,FALSE),"")='11.1'!$D$5,TXM!D7642,"")</f>
        <v/>
      </c>
      <c r="F7642" t="str">
        <f>IFERROR(SMALL($E$5:$E$9000,ROWS($E$5:E7642)),"")</f>
        <v/>
      </c>
      <c r="I7642" s="371" t="s">
        <v>168</v>
      </c>
      <c r="J7642" t="s">
        <v>821</v>
      </c>
      <c r="K7642" s="372">
        <v>6774</v>
      </c>
      <c r="L7642" s="388">
        <f>ROWS(K$5:K7642)</f>
        <v>7638</v>
      </c>
      <c r="M7642" s="388" t="str">
        <f>IF(_xlfn.IFNA(VLOOKUP(I7642,$AG$3:$AH$83,2,FALSE),"")='11.1'!$D$5,TXM!L7642,"")</f>
        <v/>
      </c>
      <c r="N7642" t="str">
        <f>IFERROR(SMALL($M$5:$M$9000,ROWS($M$5:M7642)),"")</f>
        <v/>
      </c>
      <c r="P7642" t="s">
        <v>1639</v>
      </c>
      <c r="S7642" s="388">
        <f>ROWS(R$5:R7642)</f>
        <v>7638</v>
      </c>
      <c r="T7642" s="388" t="str">
        <f>IF(_xlfn.IFNA(VLOOKUP(P7642,$AG$3:$AH$83,2,FALSE),"")='11.1'!$D$5,TXM!S7642,"")</f>
        <v/>
      </c>
      <c r="U7642" t="str">
        <f>IFERROR(SMALL($T$5:$T$9000,ROWS($T$5:T7642)),"")</f>
        <v/>
      </c>
    </row>
    <row r="7643" spans="1:21" ht="14.4" customHeight="1" x14ac:dyDescent="0.3">
      <c r="A7643" t="s">
        <v>1639</v>
      </c>
      <c r="D7643" s="388">
        <f>ROWS(C$5:C7643)</f>
        <v>7639</v>
      </c>
      <c r="E7643" s="388" t="str">
        <f>IF(_xlfn.IFNA(VLOOKUP(A7643,$AG$3:$AH$83,2,FALSE),"")='11.1'!$D$5,TXM!D7643,"")</f>
        <v/>
      </c>
      <c r="F7643" t="str">
        <f>IFERROR(SMALL($E$5:$E$9000,ROWS($E$5:E7643)),"")</f>
        <v/>
      </c>
      <c r="I7643" s="371" t="s">
        <v>168</v>
      </c>
      <c r="J7643" t="s">
        <v>1318</v>
      </c>
      <c r="K7643" s="372">
        <v>6472</v>
      </c>
      <c r="L7643" s="388">
        <f>ROWS(K$5:K7643)</f>
        <v>7639</v>
      </c>
      <c r="M7643" s="388" t="str">
        <f>IF(_xlfn.IFNA(VLOOKUP(I7643,$AG$3:$AH$83,2,FALSE),"")='11.1'!$D$5,TXM!L7643,"")</f>
        <v/>
      </c>
      <c r="N7643" t="str">
        <f>IFERROR(SMALL($M$5:$M$9000,ROWS($M$5:M7643)),"")</f>
        <v/>
      </c>
      <c r="P7643" t="s">
        <v>1639</v>
      </c>
      <c r="S7643" s="388">
        <f>ROWS(R$5:R7643)</f>
        <v>7639</v>
      </c>
      <c r="T7643" s="388" t="str">
        <f>IF(_xlfn.IFNA(VLOOKUP(P7643,$AG$3:$AH$83,2,FALSE),"")='11.1'!$D$5,TXM!S7643,"")</f>
        <v/>
      </c>
      <c r="U7643" t="str">
        <f>IFERROR(SMALL($T$5:$T$9000,ROWS($T$5:T7643)),"")</f>
        <v/>
      </c>
    </row>
    <row r="7644" spans="1:21" ht="14.4" customHeight="1" x14ac:dyDescent="0.3">
      <c r="A7644" t="s">
        <v>1639</v>
      </c>
      <c r="D7644" s="388">
        <f>ROWS(C$5:C7644)</f>
        <v>7640</v>
      </c>
      <c r="E7644" s="388" t="str">
        <f>IF(_xlfn.IFNA(VLOOKUP(A7644,$AG$3:$AH$83,2,FALSE),"")='11.1'!$D$5,TXM!D7644,"")</f>
        <v/>
      </c>
      <c r="F7644" t="str">
        <f>IFERROR(SMALL($E$5:$E$9000,ROWS($E$5:E7644)),"")</f>
        <v/>
      </c>
      <c r="I7644" s="371" t="s">
        <v>168</v>
      </c>
      <c r="J7644" t="s">
        <v>861</v>
      </c>
      <c r="K7644" s="372">
        <v>3193</v>
      </c>
      <c r="L7644" s="388">
        <f>ROWS(K$5:K7644)</f>
        <v>7640</v>
      </c>
      <c r="M7644" s="388" t="str">
        <f>IF(_xlfn.IFNA(VLOOKUP(I7644,$AG$3:$AH$83,2,FALSE),"")='11.1'!$D$5,TXM!L7644,"")</f>
        <v/>
      </c>
      <c r="N7644" t="str">
        <f>IFERROR(SMALL($M$5:$M$9000,ROWS($M$5:M7644)),"")</f>
        <v/>
      </c>
      <c r="P7644" t="s">
        <v>1639</v>
      </c>
      <c r="S7644" s="388">
        <f>ROWS(R$5:R7644)</f>
        <v>7640</v>
      </c>
      <c r="T7644" s="388" t="str">
        <f>IF(_xlfn.IFNA(VLOOKUP(P7644,$AG$3:$AH$83,2,FALSE),"")='11.1'!$D$5,TXM!S7644,"")</f>
        <v/>
      </c>
      <c r="U7644" t="str">
        <f>IFERROR(SMALL($T$5:$T$9000,ROWS($T$5:T7644)),"")</f>
        <v/>
      </c>
    </row>
    <row r="7645" spans="1:21" ht="14.4" customHeight="1" x14ac:dyDescent="0.3">
      <c r="A7645" t="s">
        <v>1639</v>
      </c>
      <c r="D7645" s="388">
        <f>ROWS(C$5:C7645)</f>
        <v>7641</v>
      </c>
      <c r="E7645" s="388" t="str">
        <f>IF(_xlfn.IFNA(VLOOKUP(A7645,$AG$3:$AH$83,2,FALSE),"")='11.1'!$D$5,TXM!D7645,"")</f>
        <v/>
      </c>
      <c r="F7645" t="str">
        <f>IFERROR(SMALL($E$5:$E$9000,ROWS($E$5:E7645)),"")</f>
        <v/>
      </c>
      <c r="I7645" s="371" t="s">
        <v>168</v>
      </c>
      <c r="J7645" t="s">
        <v>799</v>
      </c>
      <c r="K7645" s="372">
        <v>1406</v>
      </c>
      <c r="L7645" s="388">
        <f>ROWS(K$5:K7645)</f>
        <v>7641</v>
      </c>
      <c r="M7645" s="388" t="str">
        <f>IF(_xlfn.IFNA(VLOOKUP(I7645,$AG$3:$AH$83,2,FALSE),"")='11.1'!$D$5,TXM!L7645,"")</f>
        <v/>
      </c>
      <c r="N7645" t="str">
        <f>IFERROR(SMALL($M$5:$M$9000,ROWS($M$5:M7645)),"")</f>
        <v/>
      </c>
      <c r="P7645" t="s">
        <v>1639</v>
      </c>
      <c r="S7645" s="388">
        <f>ROWS(R$5:R7645)</f>
        <v>7641</v>
      </c>
      <c r="T7645" s="388" t="str">
        <f>IF(_xlfn.IFNA(VLOOKUP(P7645,$AG$3:$AH$83,2,FALSE),"")='11.1'!$D$5,TXM!S7645,"")</f>
        <v/>
      </c>
      <c r="U7645" t="str">
        <f>IFERROR(SMALL($T$5:$T$9000,ROWS($T$5:T7645)),"")</f>
        <v/>
      </c>
    </row>
    <row r="7646" spans="1:21" ht="14.4" customHeight="1" x14ac:dyDescent="0.3">
      <c r="A7646" t="s">
        <v>1639</v>
      </c>
      <c r="D7646" s="388">
        <f>ROWS(C$5:C7646)</f>
        <v>7642</v>
      </c>
      <c r="E7646" s="388" t="str">
        <f>IF(_xlfn.IFNA(VLOOKUP(A7646,$AG$3:$AH$83,2,FALSE),"")='11.1'!$D$5,TXM!D7646,"")</f>
        <v/>
      </c>
      <c r="F7646" t="str">
        <f>IFERROR(SMALL($E$5:$E$9000,ROWS($E$5:E7646)),"")</f>
        <v/>
      </c>
      <c r="I7646" s="371" t="s">
        <v>168</v>
      </c>
      <c r="J7646" t="s">
        <v>1240</v>
      </c>
      <c r="K7646" s="372">
        <v>1304</v>
      </c>
      <c r="L7646" s="388">
        <f>ROWS(K$5:K7646)</f>
        <v>7642</v>
      </c>
      <c r="M7646" s="388" t="str">
        <f>IF(_xlfn.IFNA(VLOOKUP(I7646,$AG$3:$AH$83,2,FALSE),"")='11.1'!$D$5,TXM!L7646,"")</f>
        <v/>
      </c>
      <c r="N7646" t="str">
        <f>IFERROR(SMALL($M$5:$M$9000,ROWS($M$5:M7646)),"")</f>
        <v/>
      </c>
      <c r="P7646" t="s">
        <v>1639</v>
      </c>
      <c r="S7646" s="388">
        <f>ROWS(R$5:R7646)</f>
        <v>7642</v>
      </c>
      <c r="T7646" s="388" t="str">
        <f>IF(_xlfn.IFNA(VLOOKUP(P7646,$AG$3:$AH$83,2,FALSE),"")='11.1'!$D$5,TXM!S7646,"")</f>
        <v/>
      </c>
      <c r="U7646" t="str">
        <f>IFERROR(SMALL($T$5:$T$9000,ROWS($T$5:T7646)),"")</f>
        <v/>
      </c>
    </row>
    <row r="7647" spans="1:21" ht="14.4" customHeight="1" x14ac:dyDescent="0.3">
      <c r="A7647" t="s">
        <v>1639</v>
      </c>
      <c r="D7647" s="388">
        <f>ROWS(C$5:C7647)</f>
        <v>7643</v>
      </c>
      <c r="E7647" s="388" t="str">
        <f>IF(_xlfn.IFNA(VLOOKUP(A7647,$AG$3:$AH$83,2,FALSE),"")='11.1'!$D$5,TXM!D7647,"")</f>
        <v/>
      </c>
      <c r="F7647" t="str">
        <f>IFERROR(SMALL($E$5:$E$9000,ROWS($E$5:E7647)),"")</f>
        <v/>
      </c>
      <c r="I7647" s="371" t="s">
        <v>168</v>
      </c>
      <c r="J7647" t="s">
        <v>867</v>
      </c>
      <c r="K7647" s="372">
        <v>1257</v>
      </c>
      <c r="L7647" s="388">
        <f>ROWS(K$5:K7647)</f>
        <v>7643</v>
      </c>
      <c r="M7647" s="388" t="str">
        <f>IF(_xlfn.IFNA(VLOOKUP(I7647,$AG$3:$AH$83,2,FALSE),"")='11.1'!$D$5,TXM!L7647,"")</f>
        <v/>
      </c>
      <c r="N7647" t="str">
        <f>IFERROR(SMALL($M$5:$M$9000,ROWS($M$5:M7647)),"")</f>
        <v/>
      </c>
      <c r="P7647" t="s">
        <v>1639</v>
      </c>
      <c r="S7647" s="388">
        <f>ROWS(R$5:R7647)</f>
        <v>7643</v>
      </c>
      <c r="T7647" s="388" t="str">
        <f>IF(_xlfn.IFNA(VLOOKUP(P7647,$AG$3:$AH$83,2,FALSE),"")='11.1'!$D$5,TXM!S7647,"")</f>
        <v/>
      </c>
      <c r="U7647" t="str">
        <f>IFERROR(SMALL($T$5:$T$9000,ROWS($T$5:T7647)),"")</f>
        <v/>
      </c>
    </row>
    <row r="7648" spans="1:21" ht="14.4" customHeight="1" x14ac:dyDescent="0.3">
      <c r="A7648" t="s">
        <v>1639</v>
      </c>
      <c r="D7648" s="388">
        <f>ROWS(C$5:C7648)</f>
        <v>7644</v>
      </c>
      <c r="E7648" s="388" t="str">
        <f>IF(_xlfn.IFNA(VLOOKUP(A7648,$AG$3:$AH$83,2,FALSE),"")='11.1'!$D$5,TXM!D7648,"")</f>
        <v/>
      </c>
      <c r="F7648" t="str">
        <f>IFERROR(SMALL($E$5:$E$9000,ROWS($E$5:E7648)),"")</f>
        <v/>
      </c>
      <c r="I7648" s="371" t="s">
        <v>168</v>
      </c>
      <c r="J7648" t="s">
        <v>793</v>
      </c>
      <c r="K7648" s="372">
        <v>929</v>
      </c>
      <c r="L7648" s="388">
        <f>ROWS(K$5:K7648)</f>
        <v>7644</v>
      </c>
      <c r="M7648" s="388" t="str">
        <f>IF(_xlfn.IFNA(VLOOKUP(I7648,$AG$3:$AH$83,2,FALSE),"")='11.1'!$D$5,TXM!L7648,"")</f>
        <v/>
      </c>
      <c r="N7648" t="str">
        <f>IFERROR(SMALL($M$5:$M$9000,ROWS($M$5:M7648)),"")</f>
        <v/>
      </c>
      <c r="P7648" t="s">
        <v>1639</v>
      </c>
      <c r="S7648" s="388">
        <f>ROWS(R$5:R7648)</f>
        <v>7644</v>
      </c>
      <c r="T7648" s="388" t="str">
        <f>IF(_xlfn.IFNA(VLOOKUP(P7648,$AG$3:$AH$83,2,FALSE),"")='11.1'!$D$5,TXM!S7648,"")</f>
        <v/>
      </c>
      <c r="U7648" t="str">
        <f>IFERROR(SMALL($T$5:$T$9000,ROWS($T$5:T7648)),"")</f>
        <v/>
      </c>
    </row>
    <row r="7649" spans="1:21" ht="14.4" customHeight="1" x14ac:dyDescent="0.3">
      <c r="A7649" t="s">
        <v>1639</v>
      </c>
      <c r="D7649" s="388">
        <f>ROWS(C$5:C7649)</f>
        <v>7645</v>
      </c>
      <c r="E7649" s="388" t="str">
        <f>IF(_xlfn.IFNA(VLOOKUP(A7649,$AG$3:$AH$83,2,FALSE),"")='11.1'!$D$5,TXM!D7649,"")</f>
        <v/>
      </c>
      <c r="F7649" t="str">
        <f>IFERROR(SMALL($E$5:$E$9000,ROWS($E$5:E7649)),"")</f>
        <v/>
      </c>
      <c r="I7649" s="371" t="s">
        <v>168</v>
      </c>
      <c r="J7649" t="s">
        <v>837</v>
      </c>
      <c r="K7649" s="372">
        <v>792</v>
      </c>
      <c r="L7649" s="388">
        <f>ROWS(K$5:K7649)</f>
        <v>7645</v>
      </c>
      <c r="M7649" s="388" t="str">
        <f>IF(_xlfn.IFNA(VLOOKUP(I7649,$AG$3:$AH$83,2,FALSE),"")='11.1'!$D$5,TXM!L7649,"")</f>
        <v/>
      </c>
      <c r="N7649" t="str">
        <f>IFERROR(SMALL($M$5:$M$9000,ROWS($M$5:M7649)),"")</f>
        <v/>
      </c>
      <c r="P7649" t="s">
        <v>1639</v>
      </c>
      <c r="S7649" s="388">
        <f>ROWS(R$5:R7649)</f>
        <v>7645</v>
      </c>
      <c r="T7649" s="388" t="str">
        <f>IF(_xlfn.IFNA(VLOOKUP(P7649,$AG$3:$AH$83,2,FALSE),"")='11.1'!$D$5,TXM!S7649,"")</f>
        <v/>
      </c>
      <c r="U7649" t="str">
        <f>IFERROR(SMALL($T$5:$T$9000,ROWS($T$5:T7649)),"")</f>
        <v/>
      </c>
    </row>
    <row r="7650" spans="1:21" ht="14.4" customHeight="1" x14ac:dyDescent="0.3">
      <c r="A7650" t="s">
        <v>1639</v>
      </c>
      <c r="D7650" s="388">
        <f>ROWS(C$5:C7650)</f>
        <v>7646</v>
      </c>
      <c r="E7650" s="388" t="str">
        <f>IF(_xlfn.IFNA(VLOOKUP(A7650,$AG$3:$AH$83,2,FALSE),"")='11.1'!$D$5,TXM!D7650,"")</f>
        <v/>
      </c>
      <c r="F7650" t="str">
        <f>IFERROR(SMALL($E$5:$E$9000,ROWS($E$5:E7650)),"")</f>
        <v/>
      </c>
      <c r="I7650" s="371" t="s">
        <v>168</v>
      </c>
      <c r="J7650" t="s">
        <v>827</v>
      </c>
      <c r="K7650" s="372">
        <v>675</v>
      </c>
      <c r="L7650" s="388">
        <f>ROWS(K$5:K7650)</f>
        <v>7646</v>
      </c>
      <c r="M7650" s="388" t="str">
        <f>IF(_xlfn.IFNA(VLOOKUP(I7650,$AG$3:$AH$83,2,FALSE),"")='11.1'!$D$5,TXM!L7650,"")</f>
        <v/>
      </c>
      <c r="N7650" t="str">
        <f>IFERROR(SMALL($M$5:$M$9000,ROWS($M$5:M7650)),"")</f>
        <v/>
      </c>
      <c r="P7650" t="s">
        <v>1639</v>
      </c>
      <c r="S7650" s="388">
        <f>ROWS(R$5:R7650)</f>
        <v>7646</v>
      </c>
      <c r="T7650" s="388" t="str">
        <f>IF(_xlfn.IFNA(VLOOKUP(P7650,$AG$3:$AH$83,2,FALSE),"")='11.1'!$D$5,TXM!S7650,"")</f>
        <v/>
      </c>
      <c r="U7650" t="str">
        <f>IFERROR(SMALL($T$5:$T$9000,ROWS($T$5:T7650)),"")</f>
        <v/>
      </c>
    </row>
    <row r="7651" spans="1:21" ht="14.4" customHeight="1" x14ac:dyDescent="0.3">
      <c r="A7651" t="s">
        <v>1639</v>
      </c>
      <c r="D7651" s="388">
        <f>ROWS(C$5:C7651)</f>
        <v>7647</v>
      </c>
      <c r="E7651" s="388" t="str">
        <f>IF(_xlfn.IFNA(VLOOKUP(A7651,$AG$3:$AH$83,2,FALSE),"")='11.1'!$D$5,TXM!D7651,"")</f>
        <v/>
      </c>
      <c r="F7651" t="str">
        <f>IFERROR(SMALL($E$5:$E$9000,ROWS($E$5:E7651)),"")</f>
        <v/>
      </c>
      <c r="I7651" s="371" t="s">
        <v>168</v>
      </c>
      <c r="J7651" t="s">
        <v>1434</v>
      </c>
      <c r="K7651" s="372">
        <v>657</v>
      </c>
      <c r="L7651" s="388">
        <f>ROWS(K$5:K7651)</f>
        <v>7647</v>
      </c>
      <c r="M7651" s="388" t="str">
        <f>IF(_xlfn.IFNA(VLOOKUP(I7651,$AG$3:$AH$83,2,FALSE),"")='11.1'!$D$5,TXM!L7651,"")</f>
        <v/>
      </c>
      <c r="N7651" t="str">
        <f>IFERROR(SMALL($M$5:$M$9000,ROWS($M$5:M7651)),"")</f>
        <v/>
      </c>
      <c r="P7651" t="s">
        <v>1639</v>
      </c>
      <c r="S7651" s="388">
        <f>ROWS(R$5:R7651)</f>
        <v>7647</v>
      </c>
      <c r="T7651" s="388" t="str">
        <f>IF(_xlfn.IFNA(VLOOKUP(P7651,$AG$3:$AH$83,2,FALSE),"")='11.1'!$D$5,TXM!S7651,"")</f>
        <v/>
      </c>
      <c r="U7651" t="str">
        <f>IFERROR(SMALL($T$5:$T$9000,ROWS($T$5:T7651)),"")</f>
        <v/>
      </c>
    </row>
    <row r="7652" spans="1:21" ht="14.4" customHeight="1" x14ac:dyDescent="0.3">
      <c r="A7652" t="s">
        <v>1639</v>
      </c>
      <c r="D7652" s="388">
        <f>ROWS(C$5:C7652)</f>
        <v>7648</v>
      </c>
      <c r="E7652" s="388" t="str">
        <f>IF(_xlfn.IFNA(VLOOKUP(A7652,$AG$3:$AH$83,2,FALSE),"")='11.1'!$D$5,TXM!D7652,"")</f>
        <v/>
      </c>
      <c r="F7652" t="str">
        <f>IFERROR(SMALL($E$5:$E$9000,ROWS($E$5:E7652)),"")</f>
        <v/>
      </c>
      <c r="I7652" s="371" t="s">
        <v>168</v>
      </c>
      <c r="J7652" t="s">
        <v>990</v>
      </c>
      <c r="K7652" s="372">
        <v>462</v>
      </c>
      <c r="L7652" s="388">
        <f>ROWS(K$5:K7652)</f>
        <v>7648</v>
      </c>
      <c r="M7652" s="388" t="str">
        <f>IF(_xlfn.IFNA(VLOOKUP(I7652,$AG$3:$AH$83,2,FALSE),"")='11.1'!$D$5,TXM!L7652,"")</f>
        <v/>
      </c>
      <c r="N7652" t="str">
        <f>IFERROR(SMALL($M$5:$M$9000,ROWS($M$5:M7652)),"")</f>
        <v/>
      </c>
      <c r="P7652" t="s">
        <v>1639</v>
      </c>
      <c r="S7652" s="388">
        <f>ROWS(R$5:R7652)</f>
        <v>7648</v>
      </c>
      <c r="T7652" s="388" t="str">
        <f>IF(_xlfn.IFNA(VLOOKUP(P7652,$AG$3:$AH$83,2,FALSE),"")='11.1'!$D$5,TXM!S7652,"")</f>
        <v/>
      </c>
      <c r="U7652" t="str">
        <f>IFERROR(SMALL($T$5:$T$9000,ROWS($T$5:T7652)),"")</f>
        <v/>
      </c>
    </row>
    <row r="7653" spans="1:21" ht="14.4" customHeight="1" x14ac:dyDescent="0.3">
      <c r="A7653" t="s">
        <v>1639</v>
      </c>
      <c r="D7653" s="388">
        <f>ROWS(C$5:C7653)</f>
        <v>7649</v>
      </c>
      <c r="E7653" s="388" t="str">
        <f>IF(_xlfn.IFNA(VLOOKUP(A7653,$AG$3:$AH$83,2,FALSE),"")='11.1'!$D$5,TXM!D7653,"")</f>
        <v/>
      </c>
      <c r="F7653" t="str">
        <f>IFERROR(SMALL($E$5:$E$9000,ROWS($E$5:E7653)),"")</f>
        <v/>
      </c>
      <c r="I7653" s="371" t="s">
        <v>168</v>
      </c>
      <c r="J7653" t="s">
        <v>843</v>
      </c>
      <c r="K7653" s="372">
        <v>444</v>
      </c>
      <c r="L7653" s="388">
        <f>ROWS(K$5:K7653)</f>
        <v>7649</v>
      </c>
      <c r="M7653" s="388" t="str">
        <f>IF(_xlfn.IFNA(VLOOKUP(I7653,$AG$3:$AH$83,2,FALSE),"")='11.1'!$D$5,TXM!L7653,"")</f>
        <v/>
      </c>
      <c r="N7653" t="str">
        <f>IFERROR(SMALL($M$5:$M$9000,ROWS($M$5:M7653)),"")</f>
        <v/>
      </c>
      <c r="P7653" t="s">
        <v>1639</v>
      </c>
      <c r="S7653" s="388">
        <f>ROWS(R$5:R7653)</f>
        <v>7649</v>
      </c>
      <c r="T7653" s="388" t="str">
        <f>IF(_xlfn.IFNA(VLOOKUP(P7653,$AG$3:$AH$83,2,FALSE),"")='11.1'!$D$5,TXM!S7653,"")</f>
        <v/>
      </c>
      <c r="U7653" t="str">
        <f>IFERROR(SMALL($T$5:$T$9000,ROWS($T$5:T7653)),"")</f>
        <v/>
      </c>
    </row>
    <row r="7654" spans="1:21" ht="14.4" customHeight="1" x14ac:dyDescent="0.3">
      <c r="A7654" t="s">
        <v>1639</v>
      </c>
      <c r="D7654" s="388">
        <f>ROWS(C$5:C7654)</f>
        <v>7650</v>
      </c>
      <c r="E7654" s="388" t="str">
        <f>IF(_xlfn.IFNA(VLOOKUP(A7654,$AG$3:$AH$83,2,FALSE),"")='11.1'!$D$5,TXM!D7654,"")</f>
        <v/>
      </c>
      <c r="F7654" t="str">
        <f>IFERROR(SMALL($E$5:$E$9000,ROWS($E$5:E7654)),"")</f>
        <v/>
      </c>
      <c r="I7654" s="371" t="s">
        <v>168</v>
      </c>
      <c r="J7654" t="s">
        <v>859</v>
      </c>
      <c r="K7654" s="372">
        <v>229</v>
      </c>
      <c r="L7654" s="388">
        <f>ROWS(K$5:K7654)</f>
        <v>7650</v>
      </c>
      <c r="M7654" s="388" t="str">
        <f>IF(_xlfn.IFNA(VLOOKUP(I7654,$AG$3:$AH$83,2,FALSE),"")='11.1'!$D$5,TXM!L7654,"")</f>
        <v/>
      </c>
      <c r="N7654" t="str">
        <f>IFERROR(SMALL($M$5:$M$9000,ROWS($M$5:M7654)),"")</f>
        <v/>
      </c>
      <c r="P7654" t="s">
        <v>1639</v>
      </c>
      <c r="S7654" s="388">
        <f>ROWS(R$5:R7654)</f>
        <v>7650</v>
      </c>
      <c r="T7654" s="388" t="str">
        <f>IF(_xlfn.IFNA(VLOOKUP(P7654,$AG$3:$AH$83,2,FALSE),"")='11.1'!$D$5,TXM!S7654,"")</f>
        <v/>
      </c>
      <c r="U7654" t="str">
        <f>IFERROR(SMALL($T$5:$T$9000,ROWS($T$5:T7654)),"")</f>
        <v/>
      </c>
    </row>
    <row r="7655" spans="1:21" ht="14.4" customHeight="1" x14ac:dyDescent="0.3">
      <c r="A7655" t="s">
        <v>1639</v>
      </c>
      <c r="D7655" s="388">
        <f>ROWS(C$5:C7655)</f>
        <v>7651</v>
      </c>
      <c r="E7655" s="388" t="str">
        <f>IF(_xlfn.IFNA(VLOOKUP(A7655,$AG$3:$AH$83,2,FALSE),"")='11.1'!$D$5,TXM!D7655,"")</f>
        <v/>
      </c>
      <c r="F7655" t="str">
        <f>IFERROR(SMALL($E$5:$E$9000,ROWS($E$5:E7655)),"")</f>
        <v/>
      </c>
      <c r="I7655" s="371" t="s">
        <v>168</v>
      </c>
      <c r="J7655" t="s">
        <v>108</v>
      </c>
      <c r="K7655" s="372">
        <v>166</v>
      </c>
      <c r="L7655" s="388">
        <f>ROWS(K$5:K7655)</f>
        <v>7651</v>
      </c>
      <c r="M7655" s="388" t="str">
        <f>IF(_xlfn.IFNA(VLOOKUP(I7655,$AG$3:$AH$83,2,FALSE),"")='11.1'!$D$5,TXM!L7655,"")</f>
        <v/>
      </c>
      <c r="N7655" t="str">
        <f>IFERROR(SMALL($M$5:$M$9000,ROWS($M$5:M7655)),"")</f>
        <v/>
      </c>
      <c r="P7655" t="s">
        <v>1639</v>
      </c>
      <c r="S7655" s="388">
        <f>ROWS(R$5:R7655)</f>
        <v>7651</v>
      </c>
      <c r="T7655" s="388" t="str">
        <f>IF(_xlfn.IFNA(VLOOKUP(P7655,$AG$3:$AH$83,2,FALSE),"")='11.1'!$D$5,TXM!S7655,"")</f>
        <v/>
      </c>
      <c r="U7655" t="str">
        <f>IFERROR(SMALL($T$5:$T$9000,ROWS($T$5:T7655)),"")</f>
        <v/>
      </c>
    </row>
    <row r="7656" spans="1:21" ht="14.4" customHeight="1" x14ac:dyDescent="0.3">
      <c r="A7656" t="s">
        <v>1639</v>
      </c>
      <c r="D7656" s="388">
        <f>ROWS(C$5:C7656)</f>
        <v>7652</v>
      </c>
      <c r="E7656" s="388" t="str">
        <f>IF(_xlfn.IFNA(VLOOKUP(A7656,$AG$3:$AH$83,2,FALSE),"")='11.1'!$D$5,TXM!D7656,"")</f>
        <v/>
      </c>
      <c r="F7656" t="str">
        <f>IFERROR(SMALL($E$5:$E$9000,ROWS($E$5:E7656)),"")</f>
        <v/>
      </c>
      <c r="I7656" s="371" t="s">
        <v>168</v>
      </c>
      <c r="J7656" t="s">
        <v>791</v>
      </c>
      <c r="K7656" s="372">
        <v>8</v>
      </c>
      <c r="L7656" s="388">
        <f>ROWS(K$5:K7656)</f>
        <v>7652</v>
      </c>
      <c r="M7656" s="388" t="str">
        <f>IF(_xlfn.IFNA(VLOOKUP(I7656,$AG$3:$AH$83,2,FALSE),"")='11.1'!$D$5,TXM!L7656,"")</f>
        <v/>
      </c>
      <c r="N7656" t="str">
        <f>IFERROR(SMALL($M$5:$M$9000,ROWS($M$5:M7656)),"")</f>
        <v/>
      </c>
      <c r="P7656" t="s">
        <v>1639</v>
      </c>
      <c r="S7656" s="388">
        <f>ROWS(R$5:R7656)</f>
        <v>7652</v>
      </c>
      <c r="T7656" s="388" t="str">
        <f>IF(_xlfn.IFNA(VLOOKUP(P7656,$AG$3:$AH$83,2,FALSE),"")='11.1'!$D$5,TXM!S7656,"")</f>
        <v/>
      </c>
      <c r="U7656" t="str">
        <f>IFERROR(SMALL($T$5:$T$9000,ROWS($T$5:T7656)),"")</f>
        <v/>
      </c>
    </row>
    <row r="7657" spans="1:21" ht="14.4" customHeight="1" x14ac:dyDescent="0.3">
      <c r="A7657" t="s">
        <v>1639</v>
      </c>
      <c r="D7657" s="388">
        <f>ROWS(C$5:C7657)</f>
        <v>7653</v>
      </c>
      <c r="E7657" s="388" t="str">
        <f>IF(_xlfn.IFNA(VLOOKUP(A7657,$AG$3:$AH$83,2,FALSE),"")='11.1'!$D$5,TXM!D7657,"")</f>
        <v/>
      </c>
      <c r="F7657" t="str">
        <f>IFERROR(SMALL($E$5:$E$9000,ROWS($E$5:E7657)),"")</f>
        <v/>
      </c>
      <c r="I7657" s="371" t="s">
        <v>156</v>
      </c>
      <c r="J7657" t="s">
        <v>815</v>
      </c>
      <c r="K7657" s="372">
        <v>2042904</v>
      </c>
      <c r="L7657" s="388">
        <f>ROWS(K$5:K7657)</f>
        <v>7653</v>
      </c>
      <c r="M7657" s="388" t="str">
        <f>IF(_xlfn.IFNA(VLOOKUP(I7657,$AG$3:$AH$83,2,FALSE),"")='11.1'!$D$5,TXM!L7657,"")</f>
        <v/>
      </c>
      <c r="N7657" t="str">
        <f>IFERROR(SMALL($M$5:$M$9000,ROWS($M$5:M7657)),"")</f>
        <v/>
      </c>
      <c r="P7657" t="s">
        <v>1639</v>
      </c>
      <c r="S7657" s="388">
        <f>ROWS(R$5:R7657)</f>
        <v>7653</v>
      </c>
      <c r="T7657" s="388" t="str">
        <f>IF(_xlfn.IFNA(VLOOKUP(P7657,$AG$3:$AH$83,2,FALSE),"")='11.1'!$D$5,TXM!S7657,"")</f>
        <v/>
      </c>
      <c r="U7657" t="str">
        <f>IFERROR(SMALL($T$5:$T$9000,ROWS($T$5:T7657)),"")</f>
        <v/>
      </c>
    </row>
    <row r="7658" spans="1:21" ht="14.4" customHeight="1" x14ac:dyDescent="0.3">
      <c r="A7658" t="s">
        <v>1639</v>
      </c>
      <c r="D7658" s="388">
        <f>ROWS(C$5:C7658)</f>
        <v>7654</v>
      </c>
      <c r="E7658" s="388" t="str">
        <f>IF(_xlfn.IFNA(VLOOKUP(A7658,$AG$3:$AH$83,2,FALSE),"")='11.1'!$D$5,TXM!D7658,"")</f>
        <v/>
      </c>
      <c r="F7658" t="str">
        <f>IFERROR(SMALL($E$5:$E$9000,ROWS($E$5:E7658)),"")</f>
        <v/>
      </c>
      <c r="I7658" s="371" t="s">
        <v>156</v>
      </c>
      <c r="J7658" t="s">
        <v>863</v>
      </c>
      <c r="K7658" s="372">
        <v>706273</v>
      </c>
      <c r="L7658" s="388">
        <f>ROWS(K$5:K7658)</f>
        <v>7654</v>
      </c>
      <c r="M7658" s="388" t="str">
        <f>IF(_xlfn.IFNA(VLOOKUP(I7658,$AG$3:$AH$83,2,FALSE),"")='11.1'!$D$5,TXM!L7658,"")</f>
        <v/>
      </c>
      <c r="N7658" t="str">
        <f>IFERROR(SMALL($M$5:$M$9000,ROWS($M$5:M7658)),"")</f>
        <v/>
      </c>
      <c r="P7658" t="s">
        <v>1639</v>
      </c>
      <c r="S7658" s="388">
        <f>ROWS(R$5:R7658)</f>
        <v>7654</v>
      </c>
      <c r="T7658" s="388" t="str">
        <f>IF(_xlfn.IFNA(VLOOKUP(P7658,$AG$3:$AH$83,2,FALSE),"")='11.1'!$D$5,TXM!S7658,"")</f>
        <v/>
      </c>
      <c r="U7658" t="str">
        <f>IFERROR(SMALL($T$5:$T$9000,ROWS($T$5:T7658)),"")</f>
        <v/>
      </c>
    </row>
    <row r="7659" spans="1:21" ht="14.4" customHeight="1" x14ac:dyDescent="0.3">
      <c r="A7659" t="s">
        <v>1639</v>
      </c>
      <c r="D7659" s="388">
        <f>ROWS(C$5:C7659)</f>
        <v>7655</v>
      </c>
      <c r="E7659" s="388" t="str">
        <f>IF(_xlfn.IFNA(VLOOKUP(A7659,$AG$3:$AH$83,2,FALSE),"")='11.1'!$D$5,TXM!D7659,"")</f>
        <v/>
      </c>
      <c r="F7659" t="str">
        <f>IFERROR(SMALL($E$5:$E$9000,ROWS($E$5:E7659)),"")</f>
        <v/>
      </c>
      <c r="I7659" s="371" t="s">
        <v>156</v>
      </c>
      <c r="J7659" t="s">
        <v>1285</v>
      </c>
      <c r="K7659" s="372">
        <v>209459</v>
      </c>
      <c r="L7659" s="388">
        <f>ROWS(K$5:K7659)</f>
        <v>7655</v>
      </c>
      <c r="M7659" s="388" t="str">
        <f>IF(_xlfn.IFNA(VLOOKUP(I7659,$AG$3:$AH$83,2,FALSE),"")='11.1'!$D$5,TXM!L7659,"")</f>
        <v/>
      </c>
      <c r="N7659" t="str">
        <f>IFERROR(SMALL($M$5:$M$9000,ROWS($M$5:M7659)),"")</f>
        <v/>
      </c>
      <c r="P7659" t="s">
        <v>1639</v>
      </c>
      <c r="S7659" s="388">
        <f>ROWS(R$5:R7659)</f>
        <v>7655</v>
      </c>
      <c r="T7659" s="388" t="str">
        <f>IF(_xlfn.IFNA(VLOOKUP(P7659,$AG$3:$AH$83,2,FALSE),"")='11.1'!$D$5,TXM!S7659,"")</f>
        <v/>
      </c>
      <c r="U7659" t="str">
        <f>IFERROR(SMALL($T$5:$T$9000,ROWS($T$5:T7659)),"")</f>
        <v/>
      </c>
    </row>
    <row r="7660" spans="1:21" ht="14.4" customHeight="1" x14ac:dyDescent="0.3">
      <c r="A7660" t="s">
        <v>1639</v>
      </c>
      <c r="D7660" s="388">
        <f>ROWS(C$5:C7660)</f>
        <v>7656</v>
      </c>
      <c r="E7660" s="388" t="str">
        <f>IF(_xlfn.IFNA(VLOOKUP(A7660,$AG$3:$AH$83,2,FALSE),"")='11.1'!$D$5,TXM!D7660,"")</f>
        <v/>
      </c>
      <c r="F7660" t="str">
        <f>IFERROR(SMALL($E$5:$E$9000,ROWS($E$5:E7660)),"")</f>
        <v/>
      </c>
      <c r="I7660" s="371" t="s">
        <v>156</v>
      </c>
      <c r="J7660" t="s">
        <v>799</v>
      </c>
      <c r="K7660" s="372">
        <v>99520</v>
      </c>
      <c r="L7660" s="388">
        <f>ROWS(K$5:K7660)</f>
        <v>7656</v>
      </c>
      <c r="M7660" s="388" t="str">
        <f>IF(_xlfn.IFNA(VLOOKUP(I7660,$AG$3:$AH$83,2,FALSE),"")='11.1'!$D$5,TXM!L7660,"")</f>
        <v/>
      </c>
      <c r="N7660" t="str">
        <f>IFERROR(SMALL($M$5:$M$9000,ROWS($M$5:M7660)),"")</f>
        <v/>
      </c>
      <c r="P7660" t="s">
        <v>1639</v>
      </c>
      <c r="S7660" s="388">
        <f>ROWS(R$5:R7660)</f>
        <v>7656</v>
      </c>
      <c r="T7660" s="388" t="str">
        <f>IF(_xlfn.IFNA(VLOOKUP(P7660,$AG$3:$AH$83,2,FALSE),"")='11.1'!$D$5,TXM!S7660,"")</f>
        <v/>
      </c>
      <c r="U7660" t="str">
        <f>IFERROR(SMALL($T$5:$T$9000,ROWS($T$5:T7660)),"")</f>
        <v/>
      </c>
    </row>
    <row r="7661" spans="1:21" ht="14.4" customHeight="1" x14ac:dyDescent="0.3">
      <c r="A7661" t="s">
        <v>1639</v>
      </c>
      <c r="D7661" s="388">
        <f>ROWS(C$5:C7661)</f>
        <v>7657</v>
      </c>
      <c r="E7661" s="388" t="str">
        <f>IF(_xlfn.IFNA(VLOOKUP(A7661,$AG$3:$AH$83,2,FALSE),"")='11.1'!$D$5,TXM!D7661,"")</f>
        <v/>
      </c>
      <c r="F7661" t="str">
        <f>IFERROR(SMALL($E$5:$E$9000,ROWS($E$5:E7661)),"")</f>
        <v/>
      </c>
      <c r="I7661" s="371" t="s">
        <v>156</v>
      </c>
      <c r="J7661" t="s">
        <v>1318</v>
      </c>
      <c r="K7661" s="372">
        <v>93838</v>
      </c>
      <c r="L7661" s="388">
        <f>ROWS(K$5:K7661)</f>
        <v>7657</v>
      </c>
      <c r="M7661" s="388" t="str">
        <f>IF(_xlfn.IFNA(VLOOKUP(I7661,$AG$3:$AH$83,2,FALSE),"")='11.1'!$D$5,TXM!L7661,"")</f>
        <v/>
      </c>
      <c r="N7661" t="str">
        <f>IFERROR(SMALL($M$5:$M$9000,ROWS($M$5:M7661)),"")</f>
        <v/>
      </c>
      <c r="P7661" t="s">
        <v>1639</v>
      </c>
      <c r="S7661" s="388">
        <f>ROWS(R$5:R7661)</f>
        <v>7657</v>
      </c>
      <c r="T7661" s="388" t="str">
        <f>IF(_xlfn.IFNA(VLOOKUP(P7661,$AG$3:$AH$83,2,FALSE),"")='11.1'!$D$5,TXM!S7661,"")</f>
        <v/>
      </c>
      <c r="U7661" t="str">
        <f>IFERROR(SMALL($T$5:$T$9000,ROWS($T$5:T7661)),"")</f>
        <v/>
      </c>
    </row>
    <row r="7662" spans="1:21" ht="14.4" customHeight="1" x14ac:dyDescent="0.3">
      <c r="A7662" t="s">
        <v>1639</v>
      </c>
      <c r="D7662" s="388">
        <f>ROWS(C$5:C7662)</f>
        <v>7658</v>
      </c>
      <c r="E7662" s="388" t="str">
        <f>IF(_xlfn.IFNA(VLOOKUP(A7662,$AG$3:$AH$83,2,FALSE),"")='11.1'!$D$5,TXM!D7662,"")</f>
        <v/>
      </c>
      <c r="F7662" t="str">
        <f>IFERROR(SMALL($E$5:$E$9000,ROWS($E$5:E7662)),"")</f>
        <v/>
      </c>
      <c r="I7662" s="371" t="s">
        <v>156</v>
      </c>
      <c r="J7662" t="s">
        <v>825</v>
      </c>
      <c r="K7662" s="372">
        <v>38426</v>
      </c>
      <c r="L7662" s="388">
        <f>ROWS(K$5:K7662)</f>
        <v>7658</v>
      </c>
      <c r="M7662" s="388" t="str">
        <f>IF(_xlfn.IFNA(VLOOKUP(I7662,$AG$3:$AH$83,2,FALSE),"")='11.1'!$D$5,TXM!L7662,"")</f>
        <v/>
      </c>
      <c r="N7662" t="str">
        <f>IFERROR(SMALL($M$5:$M$9000,ROWS($M$5:M7662)),"")</f>
        <v/>
      </c>
      <c r="P7662" t="s">
        <v>1639</v>
      </c>
      <c r="S7662" s="388">
        <f>ROWS(R$5:R7662)</f>
        <v>7658</v>
      </c>
      <c r="T7662" s="388" t="str">
        <f>IF(_xlfn.IFNA(VLOOKUP(P7662,$AG$3:$AH$83,2,FALSE),"")='11.1'!$D$5,TXM!S7662,"")</f>
        <v/>
      </c>
      <c r="U7662" t="str">
        <f>IFERROR(SMALL($T$5:$T$9000,ROWS($T$5:T7662)),"")</f>
        <v/>
      </c>
    </row>
    <row r="7663" spans="1:21" ht="14.4" customHeight="1" x14ac:dyDescent="0.3">
      <c r="A7663" t="s">
        <v>1639</v>
      </c>
      <c r="D7663" s="388">
        <f>ROWS(C$5:C7663)</f>
        <v>7659</v>
      </c>
      <c r="E7663" s="388" t="str">
        <f>IF(_xlfn.IFNA(VLOOKUP(A7663,$AG$3:$AH$83,2,FALSE),"")='11.1'!$D$5,TXM!D7663,"")</f>
        <v/>
      </c>
      <c r="F7663" t="str">
        <f>IFERROR(SMALL($E$5:$E$9000,ROWS($E$5:E7663)),"")</f>
        <v/>
      </c>
      <c r="I7663" s="371" t="s">
        <v>156</v>
      </c>
      <c r="J7663" t="s">
        <v>839</v>
      </c>
      <c r="K7663" s="372">
        <v>34098</v>
      </c>
      <c r="L7663" s="388">
        <f>ROWS(K$5:K7663)</f>
        <v>7659</v>
      </c>
      <c r="M7663" s="388" t="str">
        <f>IF(_xlfn.IFNA(VLOOKUP(I7663,$AG$3:$AH$83,2,FALSE),"")='11.1'!$D$5,TXM!L7663,"")</f>
        <v/>
      </c>
      <c r="N7663" t="str">
        <f>IFERROR(SMALL($M$5:$M$9000,ROWS($M$5:M7663)),"")</f>
        <v/>
      </c>
      <c r="P7663" t="s">
        <v>1639</v>
      </c>
      <c r="S7663" s="388">
        <f>ROWS(R$5:R7663)</f>
        <v>7659</v>
      </c>
      <c r="T7663" s="388" t="str">
        <f>IF(_xlfn.IFNA(VLOOKUP(P7663,$AG$3:$AH$83,2,FALSE),"")='11.1'!$D$5,TXM!S7663,"")</f>
        <v/>
      </c>
      <c r="U7663" t="str">
        <f>IFERROR(SMALL($T$5:$T$9000,ROWS($T$5:T7663)),"")</f>
        <v/>
      </c>
    </row>
    <row r="7664" spans="1:21" ht="14.4" customHeight="1" x14ac:dyDescent="0.3">
      <c r="A7664" t="s">
        <v>1639</v>
      </c>
      <c r="D7664" s="388">
        <f>ROWS(C$5:C7664)</f>
        <v>7660</v>
      </c>
      <c r="E7664" s="388" t="str">
        <f>IF(_xlfn.IFNA(VLOOKUP(A7664,$AG$3:$AH$83,2,FALSE),"")='11.1'!$D$5,TXM!D7664,"")</f>
        <v/>
      </c>
      <c r="F7664" t="str">
        <f>IFERROR(SMALL($E$5:$E$9000,ROWS($E$5:E7664)),"")</f>
        <v/>
      </c>
      <c r="I7664" s="371" t="s">
        <v>156</v>
      </c>
      <c r="J7664" t="s">
        <v>1265</v>
      </c>
      <c r="K7664" s="372">
        <v>30577</v>
      </c>
      <c r="L7664" s="388">
        <f>ROWS(K$5:K7664)</f>
        <v>7660</v>
      </c>
      <c r="M7664" s="388" t="str">
        <f>IF(_xlfn.IFNA(VLOOKUP(I7664,$AG$3:$AH$83,2,FALSE),"")='11.1'!$D$5,TXM!L7664,"")</f>
        <v/>
      </c>
      <c r="N7664" t="str">
        <f>IFERROR(SMALL($M$5:$M$9000,ROWS($M$5:M7664)),"")</f>
        <v/>
      </c>
      <c r="P7664" t="s">
        <v>1639</v>
      </c>
      <c r="S7664" s="388">
        <f>ROWS(R$5:R7664)</f>
        <v>7660</v>
      </c>
      <c r="T7664" s="388" t="str">
        <f>IF(_xlfn.IFNA(VLOOKUP(P7664,$AG$3:$AH$83,2,FALSE),"")='11.1'!$D$5,TXM!S7664,"")</f>
        <v/>
      </c>
      <c r="U7664" t="str">
        <f>IFERROR(SMALL($T$5:$T$9000,ROWS($T$5:T7664)),"")</f>
        <v/>
      </c>
    </row>
    <row r="7665" spans="1:21" ht="14.4" customHeight="1" x14ac:dyDescent="0.3">
      <c r="A7665" t="s">
        <v>1639</v>
      </c>
      <c r="D7665" s="388">
        <f>ROWS(C$5:C7665)</f>
        <v>7661</v>
      </c>
      <c r="E7665" s="388" t="str">
        <f>IF(_xlfn.IFNA(VLOOKUP(A7665,$AG$3:$AH$83,2,FALSE),"")='11.1'!$D$5,TXM!D7665,"")</f>
        <v/>
      </c>
      <c r="F7665" t="str">
        <f>IFERROR(SMALL($E$5:$E$9000,ROWS($E$5:E7665)),"")</f>
        <v/>
      </c>
      <c r="I7665" s="371" t="s">
        <v>156</v>
      </c>
      <c r="J7665" t="s">
        <v>821</v>
      </c>
      <c r="K7665" s="372">
        <v>29126</v>
      </c>
      <c r="L7665" s="388">
        <f>ROWS(K$5:K7665)</f>
        <v>7661</v>
      </c>
      <c r="M7665" s="388" t="str">
        <f>IF(_xlfn.IFNA(VLOOKUP(I7665,$AG$3:$AH$83,2,FALSE),"")='11.1'!$D$5,TXM!L7665,"")</f>
        <v/>
      </c>
      <c r="N7665" t="str">
        <f>IFERROR(SMALL($M$5:$M$9000,ROWS($M$5:M7665)),"")</f>
        <v/>
      </c>
      <c r="P7665" t="s">
        <v>1639</v>
      </c>
      <c r="S7665" s="388">
        <f>ROWS(R$5:R7665)</f>
        <v>7661</v>
      </c>
      <c r="T7665" s="388" t="str">
        <f>IF(_xlfn.IFNA(VLOOKUP(P7665,$AG$3:$AH$83,2,FALSE),"")='11.1'!$D$5,TXM!S7665,"")</f>
        <v/>
      </c>
      <c r="U7665" t="str">
        <f>IFERROR(SMALL($T$5:$T$9000,ROWS($T$5:T7665)),"")</f>
        <v/>
      </c>
    </row>
    <row r="7666" spans="1:21" ht="14.4" customHeight="1" x14ac:dyDescent="0.3">
      <c r="A7666" t="s">
        <v>1639</v>
      </c>
      <c r="D7666" s="388">
        <f>ROWS(C$5:C7666)</f>
        <v>7662</v>
      </c>
      <c r="E7666" s="388" t="str">
        <f>IF(_xlfn.IFNA(VLOOKUP(A7666,$AG$3:$AH$83,2,FALSE),"")='11.1'!$D$5,TXM!D7666,"")</f>
        <v/>
      </c>
      <c r="F7666" t="str">
        <f>IFERROR(SMALL($E$5:$E$9000,ROWS($E$5:E7666)),"")</f>
        <v/>
      </c>
      <c r="I7666" s="371" t="s">
        <v>156</v>
      </c>
      <c r="J7666" t="s">
        <v>1500</v>
      </c>
      <c r="K7666" s="372">
        <v>25847</v>
      </c>
      <c r="L7666" s="388">
        <f>ROWS(K$5:K7666)</f>
        <v>7662</v>
      </c>
      <c r="M7666" s="388" t="str">
        <f>IF(_xlfn.IFNA(VLOOKUP(I7666,$AG$3:$AH$83,2,FALSE),"")='11.1'!$D$5,TXM!L7666,"")</f>
        <v/>
      </c>
      <c r="N7666" t="str">
        <f>IFERROR(SMALL($M$5:$M$9000,ROWS($M$5:M7666)),"")</f>
        <v/>
      </c>
      <c r="P7666" t="s">
        <v>1639</v>
      </c>
      <c r="S7666" s="388">
        <f>ROWS(R$5:R7666)</f>
        <v>7662</v>
      </c>
      <c r="T7666" s="388" t="str">
        <f>IF(_xlfn.IFNA(VLOOKUP(P7666,$AG$3:$AH$83,2,FALSE),"")='11.1'!$D$5,TXM!S7666,"")</f>
        <v/>
      </c>
      <c r="U7666" t="str">
        <f>IFERROR(SMALL($T$5:$T$9000,ROWS($T$5:T7666)),"")</f>
        <v/>
      </c>
    </row>
    <row r="7667" spans="1:21" ht="14.4" customHeight="1" x14ac:dyDescent="0.3">
      <c r="A7667" t="s">
        <v>1639</v>
      </c>
      <c r="D7667" s="388">
        <f>ROWS(C$5:C7667)</f>
        <v>7663</v>
      </c>
      <c r="E7667" s="388" t="str">
        <f>IF(_xlfn.IFNA(VLOOKUP(A7667,$AG$3:$AH$83,2,FALSE),"")='11.1'!$D$5,TXM!D7667,"")</f>
        <v/>
      </c>
      <c r="F7667" t="str">
        <f>IFERROR(SMALL($E$5:$E$9000,ROWS($E$5:E7667)),"")</f>
        <v/>
      </c>
      <c r="I7667" s="371" t="s">
        <v>156</v>
      </c>
      <c r="J7667" t="s">
        <v>823</v>
      </c>
      <c r="K7667" s="372">
        <v>24308</v>
      </c>
      <c r="L7667" s="388">
        <f>ROWS(K$5:K7667)</f>
        <v>7663</v>
      </c>
      <c r="M7667" s="388" t="str">
        <f>IF(_xlfn.IFNA(VLOOKUP(I7667,$AG$3:$AH$83,2,FALSE),"")='11.1'!$D$5,TXM!L7667,"")</f>
        <v/>
      </c>
      <c r="N7667" t="str">
        <f>IFERROR(SMALL($M$5:$M$9000,ROWS($M$5:M7667)),"")</f>
        <v/>
      </c>
      <c r="P7667" t="s">
        <v>1639</v>
      </c>
      <c r="S7667" s="388">
        <f>ROWS(R$5:R7667)</f>
        <v>7663</v>
      </c>
      <c r="T7667" s="388" t="str">
        <f>IF(_xlfn.IFNA(VLOOKUP(P7667,$AG$3:$AH$83,2,FALSE),"")='11.1'!$D$5,TXM!S7667,"")</f>
        <v/>
      </c>
      <c r="U7667" t="str">
        <f>IFERROR(SMALL($T$5:$T$9000,ROWS($T$5:T7667)),"")</f>
        <v/>
      </c>
    </row>
    <row r="7668" spans="1:21" ht="14.4" customHeight="1" x14ac:dyDescent="0.3">
      <c r="A7668" t="s">
        <v>1639</v>
      </c>
      <c r="D7668" s="388">
        <f>ROWS(C$5:C7668)</f>
        <v>7664</v>
      </c>
      <c r="E7668" s="388" t="str">
        <f>IF(_xlfn.IFNA(VLOOKUP(A7668,$AG$3:$AH$83,2,FALSE),"")='11.1'!$D$5,TXM!D7668,"")</f>
        <v/>
      </c>
      <c r="F7668" t="str">
        <f>IFERROR(SMALL($E$5:$E$9000,ROWS($E$5:E7668)),"")</f>
        <v/>
      </c>
      <c r="I7668" s="371" t="s">
        <v>156</v>
      </c>
      <c r="J7668" t="s">
        <v>106</v>
      </c>
      <c r="K7668" s="372">
        <v>5567</v>
      </c>
      <c r="L7668" s="388">
        <f>ROWS(K$5:K7668)</f>
        <v>7664</v>
      </c>
      <c r="M7668" s="388" t="str">
        <f>IF(_xlfn.IFNA(VLOOKUP(I7668,$AG$3:$AH$83,2,FALSE),"")='11.1'!$D$5,TXM!L7668,"")</f>
        <v/>
      </c>
      <c r="N7668" t="str">
        <f>IFERROR(SMALL($M$5:$M$9000,ROWS($M$5:M7668)),"")</f>
        <v/>
      </c>
      <c r="P7668" t="s">
        <v>1639</v>
      </c>
      <c r="S7668" s="388">
        <f>ROWS(R$5:R7668)</f>
        <v>7664</v>
      </c>
      <c r="T7668" s="388" t="str">
        <f>IF(_xlfn.IFNA(VLOOKUP(P7668,$AG$3:$AH$83,2,FALSE),"")='11.1'!$D$5,TXM!S7668,"")</f>
        <v/>
      </c>
      <c r="U7668" t="str">
        <f>IFERROR(SMALL($T$5:$T$9000,ROWS($T$5:T7668)),"")</f>
        <v/>
      </c>
    </row>
    <row r="7669" spans="1:21" ht="14.4" customHeight="1" x14ac:dyDescent="0.3">
      <c r="A7669" t="s">
        <v>1639</v>
      </c>
      <c r="D7669" s="388">
        <f>ROWS(C$5:C7669)</f>
        <v>7665</v>
      </c>
      <c r="E7669" s="388" t="str">
        <f>IF(_xlfn.IFNA(VLOOKUP(A7669,$AG$3:$AH$83,2,FALSE),"")='11.1'!$D$5,TXM!D7669,"")</f>
        <v/>
      </c>
      <c r="F7669" t="str">
        <f>IFERROR(SMALL($E$5:$E$9000,ROWS($E$5:E7669)),"")</f>
        <v/>
      </c>
      <c r="I7669" s="371" t="s">
        <v>156</v>
      </c>
      <c r="J7669" t="s">
        <v>843</v>
      </c>
      <c r="K7669" s="372">
        <v>4746</v>
      </c>
      <c r="L7669" s="388">
        <f>ROWS(K$5:K7669)</f>
        <v>7665</v>
      </c>
      <c r="M7669" s="388" t="str">
        <f>IF(_xlfn.IFNA(VLOOKUP(I7669,$AG$3:$AH$83,2,FALSE),"")='11.1'!$D$5,TXM!L7669,"")</f>
        <v/>
      </c>
      <c r="N7669" t="str">
        <f>IFERROR(SMALL($M$5:$M$9000,ROWS($M$5:M7669)),"")</f>
        <v/>
      </c>
      <c r="P7669" t="s">
        <v>1639</v>
      </c>
      <c r="S7669" s="388">
        <f>ROWS(R$5:R7669)</f>
        <v>7665</v>
      </c>
      <c r="T7669" s="388" t="str">
        <f>IF(_xlfn.IFNA(VLOOKUP(P7669,$AG$3:$AH$83,2,FALSE),"")='11.1'!$D$5,TXM!S7669,"")</f>
        <v/>
      </c>
      <c r="U7669" t="str">
        <f>IFERROR(SMALL($T$5:$T$9000,ROWS($T$5:T7669)),"")</f>
        <v/>
      </c>
    </row>
    <row r="7670" spans="1:21" ht="14.4" customHeight="1" x14ac:dyDescent="0.3">
      <c r="A7670" t="s">
        <v>1639</v>
      </c>
      <c r="D7670" s="388">
        <f>ROWS(C$5:C7670)</f>
        <v>7666</v>
      </c>
      <c r="E7670" s="388" t="str">
        <f>IF(_xlfn.IFNA(VLOOKUP(A7670,$AG$3:$AH$83,2,FALSE),"")='11.1'!$D$5,TXM!D7670,"")</f>
        <v/>
      </c>
      <c r="F7670" t="str">
        <f>IFERROR(SMALL($E$5:$E$9000,ROWS($E$5:E7670)),"")</f>
        <v/>
      </c>
      <c r="I7670" s="371" t="s">
        <v>156</v>
      </c>
      <c r="J7670" t="s">
        <v>91</v>
      </c>
      <c r="K7670" s="372">
        <v>3373</v>
      </c>
      <c r="L7670" s="388">
        <f>ROWS(K$5:K7670)</f>
        <v>7666</v>
      </c>
      <c r="M7670" s="388" t="str">
        <f>IF(_xlfn.IFNA(VLOOKUP(I7670,$AG$3:$AH$83,2,FALSE),"")='11.1'!$D$5,TXM!L7670,"")</f>
        <v/>
      </c>
      <c r="N7670" t="str">
        <f>IFERROR(SMALL($M$5:$M$9000,ROWS($M$5:M7670)),"")</f>
        <v/>
      </c>
      <c r="P7670" t="s">
        <v>1639</v>
      </c>
      <c r="S7670" s="388">
        <f>ROWS(R$5:R7670)</f>
        <v>7666</v>
      </c>
      <c r="T7670" s="388" t="str">
        <f>IF(_xlfn.IFNA(VLOOKUP(P7670,$AG$3:$AH$83,2,FALSE),"")='11.1'!$D$5,TXM!S7670,"")</f>
        <v/>
      </c>
      <c r="U7670" t="str">
        <f>IFERROR(SMALL($T$5:$T$9000,ROWS($T$5:T7670)),"")</f>
        <v/>
      </c>
    </row>
    <row r="7671" spans="1:21" ht="14.4" customHeight="1" x14ac:dyDescent="0.3">
      <c r="A7671" t="s">
        <v>1639</v>
      </c>
      <c r="D7671" s="388">
        <f>ROWS(C$5:C7671)</f>
        <v>7667</v>
      </c>
      <c r="E7671" s="388" t="str">
        <f>IF(_xlfn.IFNA(VLOOKUP(A7671,$AG$3:$AH$83,2,FALSE),"")='11.1'!$D$5,TXM!D7671,"")</f>
        <v/>
      </c>
      <c r="F7671" t="str">
        <f>IFERROR(SMALL($E$5:$E$9000,ROWS($E$5:E7671)),"")</f>
        <v/>
      </c>
      <c r="I7671" s="371" t="s">
        <v>156</v>
      </c>
      <c r="J7671" t="s">
        <v>108</v>
      </c>
      <c r="K7671" s="372">
        <v>3269</v>
      </c>
      <c r="L7671" s="388">
        <f>ROWS(K$5:K7671)</f>
        <v>7667</v>
      </c>
      <c r="M7671" s="388" t="str">
        <f>IF(_xlfn.IFNA(VLOOKUP(I7671,$AG$3:$AH$83,2,FALSE),"")='11.1'!$D$5,TXM!L7671,"")</f>
        <v/>
      </c>
      <c r="N7671" t="str">
        <f>IFERROR(SMALL($M$5:$M$9000,ROWS($M$5:M7671)),"")</f>
        <v/>
      </c>
      <c r="P7671" t="s">
        <v>1639</v>
      </c>
      <c r="S7671" s="388">
        <f>ROWS(R$5:R7671)</f>
        <v>7667</v>
      </c>
      <c r="T7671" s="388" t="str">
        <f>IF(_xlfn.IFNA(VLOOKUP(P7671,$AG$3:$AH$83,2,FALSE),"")='11.1'!$D$5,TXM!S7671,"")</f>
        <v/>
      </c>
      <c r="U7671" t="str">
        <f>IFERROR(SMALL($T$5:$T$9000,ROWS($T$5:T7671)),"")</f>
        <v/>
      </c>
    </row>
    <row r="7672" spans="1:21" ht="14.4" customHeight="1" x14ac:dyDescent="0.3">
      <c r="A7672" t="s">
        <v>1639</v>
      </c>
      <c r="D7672" s="388">
        <f>ROWS(C$5:C7672)</f>
        <v>7668</v>
      </c>
      <c r="E7672" s="388" t="str">
        <f>IF(_xlfn.IFNA(VLOOKUP(A7672,$AG$3:$AH$83,2,FALSE),"")='11.1'!$D$5,TXM!D7672,"")</f>
        <v/>
      </c>
      <c r="F7672" t="str">
        <f>IFERROR(SMALL($E$5:$E$9000,ROWS($E$5:E7672)),"")</f>
        <v/>
      </c>
      <c r="I7672" s="371" t="s">
        <v>156</v>
      </c>
      <c r="J7672" t="s">
        <v>1240</v>
      </c>
      <c r="K7672" s="372">
        <v>2394</v>
      </c>
      <c r="L7672" s="388">
        <f>ROWS(K$5:K7672)</f>
        <v>7668</v>
      </c>
      <c r="M7672" s="388" t="str">
        <f>IF(_xlfn.IFNA(VLOOKUP(I7672,$AG$3:$AH$83,2,FALSE),"")='11.1'!$D$5,TXM!L7672,"")</f>
        <v/>
      </c>
      <c r="N7672" t="str">
        <f>IFERROR(SMALL($M$5:$M$9000,ROWS($M$5:M7672)),"")</f>
        <v/>
      </c>
      <c r="P7672" t="s">
        <v>1639</v>
      </c>
      <c r="S7672" s="388">
        <f>ROWS(R$5:R7672)</f>
        <v>7668</v>
      </c>
      <c r="T7672" s="388" t="str">
        <f>IF(_xlfn.IFNA(VLOOKUP(P7672,$AG$3:$AH$83,2,FALSE),"")='11.1'!$D$5,TXM!S7672,"")</f>
        <v/>
      </c>
      <c r="U7672" t="str">
        <f>IFERROR(SMALL($T$5:$T$9000,ROWS($T$5:T7672)),"")</f>
        <v/>
      </c>
    </row>
    <row r="7673" spans="1:21" ht="14.4" customHeight="1" x14ac:dyDescent="0.3">
      <c r="A7673" t="s">
        <v>1639</v>
      </c>
      <c r="D7673" s="388">
        <f>ROWS(C$5:C7673)</f>
        <v>7669</v>
      </c>
      <c r="E7673" s="388" t="str">
        <f>IF(_xlfn.IFNA(VLOOKUP(A7673,$AG$3:$AH$83,2,FALSE),"")='11.1'!$D$5,TXM!D7673,"")</f>
        <v/>
      </c>
      <c r="F7673" t="str">
        <f>IFERROR(SMALL($E$5:$E$9000,ROWS($E$5:E7673)),"")</f>
        <v/>
      </c>
      <c r="I7673" s="371" t="s">
        <v>156</v>
      </c>
      <c r="J7673" t="s">
        <v>861</v>
      </c>
      <c r="K7673" s="372">
        <v>2086</v>
      </c>
      <c r="L7673" s="388">
        <f>ROWS(K$5:K7673)</f>
        <v>7669</v>
      </c>
      <c r="M7673" s="388" t="str">
        <f>IF(_xlfn.IFNA(VLOOKUP(I7673,$AG$3:$AH$83,2,FALSE),"")='11.1'!$D$5,TXM!L7673,"")</f>
        <v/>
      </c>
      <c r="N7673" t="str">
        <f>IFERROR(SMALL($M$5:$M$9000,ROWS($M$5:M7673)),"")</f>
        <v/>
      </c>
      <c r="P7673" t="s">
        <v>1639</v>
      </c>
      <c r="S7673" s="388">
        <f>ROWS(R$5:R7673)</f>
        <v>7669</v>
      </c>
      <c r="T7673" s="388" t="str">
        <f>IF(_xlfn.IFNA(VLOOKUP(P7673,$AG$3:$AH$83,2,FALSE),"")='11.1'!$D$5,TXM!S7673,"")</f>
        <v/>
      </c>
      <c r="U7673" t="str">
        <f>IFERROR(SMALL($T$5:$T$9000,ROWS($T$5:T7673)),"")</f>
        <v/>
      </c>
    </row>
    <row r="7674" spans="1:21" ht="14.4" customHeight="1" x14ac:dyDescent="0.3">
      <c r="A7674" t="s">
        <v>1639</v>
      </c>
      <c r="D7674" s="388">
        <f>ROWS(C$5:C7674)</f>
        <v>7670</v>
      </c>
      <c r="E7674" s="388" t="str">
        <f>IF(_xlfn.IFNA(VLOOKUP(A7674,$AG$3:$AH$83,2,FALSE),"")='11.1'!$D$5,TXM!D7674,"")</f>
        <v/>
      </c>
      <c r="F7674" t="str">
        <f>IFERROR(SMALL($E$5:$E$9000,ROWS($E$5:E7674)),"")</f>
        <v/>
      </c>
      <c r="I7674" s="371" t="s">
        <v>156</v>
      </c>
      <c r="J7674" t="s">
        <v>791</v>
      </c>
      <c r="K7674" s="372">
        <v>1923</v>
      </c>
      <c r="L7674" s="388">
        <f>ROWS(K$5:K7674)</f>
        <v>7670</v>
      </c>
      <c r="M7674" s="388" t="str">
        <f>IF(_xlfn.IFNA(VLOOKUP(I7674,$AG$3:$AH$83,2,FALSE),"")='11.1'!$D$5,TXM!L7674,"")</f>
        <v/>
      </c>
      <c r="N7674" t="str">
        <f>IFERROR(SMALL($M$5:$M$9000,ROWS($M$5:M7674)),"")</f>
        <v/>
      </c>
      <c r="P7674" t="s">
        <v>1639</v>
      </c>
      <c r="S7674" s="388">
        <f>ROWS(R$5:R7674)</f>
        <v>7670</v>
      </c>
      <c r="T7674" s="388" t="str">
        <f>IF(_xlfn.IFNA(VLOOKUP(P7674,$AG$3:$AH$83,2,FALSE),"")='11.1'!$D$5,TXM!S7674,"")</f>
        <v/>
      </c>
      <c r="U7674" t="str">
        <f>IFERROR(SMALL($T$5:$T$9000,ROWS($T$5:T7674)),"")</f>
        <v/>
      </c>
    </row>
    <row r="7675" spans="1:21" ht="14.4" customHeight="1" x14ac:dyDescent="0.3">
      <c r="A7675" t="s">
        <v>1639</v>
      </c>
      <c r="D7675" s="388">
        <f>ROWS(C$5:C7675)</f>
        <v>7671</v>
      </c>
      <c r="E7675" s="388" t="str">
        <f>IF(_xlfn.IFNA(VLOOKUP(A7675,$AG$3:$AH$83,2,FALSE),"")='11.1'!$D$5,TXM!D7675,"")</f>
        <v/>
      </c>
      <c r="F7675" t="str">
        <f>IFERROR(SMALL($E$5:$E$9000,ROWS($E$5:E7675)),"")</f>
        <v/>
      </c>
      <c r="I7675" s="371" t="s">
        <v>156</v>
      </c>
      <c r="J7675" t="s">
        <v>813</v>
      </c>
      <c r="K7675" s="372">
        <v>1524</v>
      </c>
      <c r="L7675" s="388">
        <f>ROWS(K$5:K7675)</f>
        <v>7671</v>
      </c>
      <c r="M7675" s="388" t="str">
        <f>IF(_xlfn.IFNA(VLOOKUP(I7675,$AG$3:$AH$83,2,FALSE),"")='11.1'!$D$5,TXM!L7675,"")</f>
        <v/>
      </c>
      <c r="N7675" t="str">
        <f>IFERROR(SMALL($M$5:$M$9000,ROWS($M$5:M7675)),"")</f>
        <v/>
      </c>
      <c r="P7675" t="s">
        <v>1639</v>
      </c>
      <c r="S7675" s="388">
        <f>ROWS(R$5:R7675)</f>
        <v>7671</v>
      </c>
      <c r="T7675" s="388" t="str">
        <f>IF(_xlfn.IFNA(VLOOKUP(P7675,$AG$3:$AH$83,2,FALSE),"")='11.1'!$D$5,TXM!S7675,"")</f>
        <v/>
      </c>
      <c r="U7675" t="str">
        <f>IFERROR(SMALL($T$5:$T$9000,ROWS($T$5:T7675)),"")</f>
        <v/>
      </c>
    </row>
    <row r="7676" spans="1:21" ht="14.4" customHeight="1" x14ac:dyDescent="0.3">
      <c r="A7676" t="s">
        <v>1639</v>
      </c>
      <c r="D7676" s="388">
        <f>ROWS(C$5:C7676)</f>
        <v>7672</v>
      </c>
      <c r="E7676" s="388" t="str">
        <f>IF(_xlfn.IFNA(VLOOKUP(A7676,$AG$3:$AH$83,2,FALSE),"")='11.1'!$D$5,TXM!D7676,"")</f>
        <v/>
      </c>
      <c r="F7676" t="str">
        <f>IFERROR(SMALL($E$5:$E$9000,ROWS($E$5:E7676)),"")</f>
        <v/>
      </c>
      <c r="I7676" s="371" t="s">
        <v>156</v>
      </c>
      <c r="J7676" t="s">
        <v>859</v>
      </c>
      <c r="K7676" s="372">
        <v>1352</v>
      </c>
      <c r="L7676" s="388">
        <f>ROWS(K$5:K7676)</f>
        <v>7672</v>
      </c>
      <c r="M7676" s="388" t="str">
        <f>IF(_xlfn.IFNA(VLOOKUP(I7676,$AG$3:$AH$83,2,FALSE),"")='11.1'!$D$5,TXM!L7676,"")</f>
        <v/>
      </c>
      <c r="N7676" t="str">
        <f>IFERROR(SMALL($M$5:$M$9000,ROWS($M$5:M7676)),"")</f>
        <v/>
      </c>
      <c r="P7676" t="s">
        <v>1639</v>
      </c>
      <c r="S7676" s="388">
        <f>ROWS(R$5:R7676)</f>
        <v>7672</v>
      </c>
      <c r="T7676" s="388" t="str">
        <f>IF(_xlfn.IFNA(VLOOKUP(P7676,$AG$3:$AH$83,2,FALSE),"")='11.1'!$D$5,TXM!S7676,"")</f>
        <v/>
      </c>
      <c r="U7676" t="str">
        <f>IFERROR(SMALL($T$5:$T$9000,ROWS($T$5:T7676)),"")</f>
        <v/>
      </c>
    </row>
    <row r="7677" spans="1:21" ht="14.4" customHeight="1" x14ac:dyDescent="0.3">
      <c r="A7677" t="s">
        <v>1639</v>
      </c>
      <c r="D7677" s="388">
        <f>ROWS(C$5:C7677)</f>
        <v>7673</v>
      </c>
      <c r="E7677" s="388" t="str">
        <f>IF(_xlfn.IFNA(VLOOKUP(A7677,$AG$3:$AH$83,2,FALSE),"")='11.1'!$D$5,TXM!D7677,"")</f>
        <v/>
      </c>
      <c r="F7677" t="str">
        <f>IFERROR(SMALL($E$5:$E$9000,ROWS($E$5:E7677)),"")</f>
        <v/>
      </c>
      <c r="I7677" s="371" t="s">
        <v>156</v>
      </c>
      <c r="J7677" t="s">
        <v>867</v>
      </c>
      <c r="K7677" s="372">
        <v>1137</v>
      </c>
      <c r="L7677" s="388">
        <f>ROWS(K$5:K7677)</f>
        <v>7673</v>
      </c>
      <c r="M7677" s="388" t="str">
        <f>IF(_xlfn.IFNA(VLOOKUP(I7677,$AG$3:$AH$83,2,FALSE),"")='11.1'!$D$5,TXM!L7677,"")</f>
        <v/>
      </c>
      <c r="N7677" t="str">
        <f>IFERROR(SMALL($M$5:$M$9000,ROWS($M$5:M7677)),"")</f>
        <v/>
      </c>
      <c r="P7677" t="s">
        <v>1639</v>
      </c>
      <c r="S7677" s="388">
        <f>ROWS(R$5:R7677)</f>
        <v>7673</v>
      </c>
      <c r="T7677" s="388" t="str">
        <f>IF(_xlfn.IFNA(VLOOKUP(P7677,$AG$3:$AH$83,2,FALSE),"")='11.1'!$D$5,TXM!S7677,"")</f>
        <v/>
      </c>
      <c r="U7677" t="str">
        <f>IFERROR(SMALL($T$5:$T$9000,ROWS($T$5:T7677)),"")</f>
        <v/>
      </c>
    </row>
    <row r="7678" spans="1:21" ht="14.4" customHeight="1" x14ac:dyDescent="0.3">
      <c r="A7678" t="s">
        <v>1639</v>
      </c>
      <c r="D7678" s="388">
        <f>ROWS(C$5:C7678)</f>
        <v>7674</v>
      </c>
      <c r="E7678" s="388" t="str">
        <f>IF(_xlfn.IFNA(VLOOKUP(A7678,$AG$3:$AH$83,2,FALSE),"")='11.1'!$D$5,TXM!D7678,"")</f>
        <v/>
      </c>
      <c r="F7678" t="str">
        <f>IFERROR(SMALL($E$5:$E$9000,ROWS($E$5:E7678)),"")</f>
        <v/>
      </c>
      <c r="I7678" s="371" t="s">
        <v>156</v>
      </c>
      <c r="J7678" t="s">
        <v>827</v>
      </c>
      <c r="K7678" s="372">
        <v>1101</v>
      </c>
      <c r="L7678" s="388">
        <f>ROWS(K$5:K7678)</f>
        <v>7674</v>
      </c>
      <c r="M7678" s="388" t="str">
        <f>IF(_xlfn.IFNA(VLOOKUP(I7678,$AG$3:$AH$83,2,FALSE),"")='11.1'!$D$5,TXM!L7678,"")</f>
        <v/>
      </c>
      <c r="N7678" t="str">
        <f>IFERROR(SMALL($M$5:$M$9000,ROWS($M$5:M7678)),"")</f>
        <v/>
      </c>
      <c r="P7678" t="s">
        <v>1639</v>
      </c>
      <c r="S7678" s="388">
        <f>ROWS(R$5:R7678)</f>
        <v>7674</v>
      </c>
      <c r="T7678" s="388" t="str">
        <f>IF(_xlfn.IFNA(VLOOKUP(P7678,$AG$3:$AH$83,2,FALSE),"")='11.1'!$D$5,TXM!S7678,"")</f>
        <v/>
      </c>
      <c r="U7678" t="str">
        <f>IFERROR(SMALL($T$5:$T$9000,ROWS($T$5:T7678)),"")</f>
        <v/>
      </c>
    </row>
    <row r="7679" spans="1:21" ht="14.4" customHeight="1" x14ac:dyDescent="0.3">
      <c r="A7679" t="s">
        <v>1639</v>
      </c>
      <c r="D7679" s="388">
        <f>ROWS(C$5:C7679)</f>
        <v>7675</v>
      </c>
      <c r="E7679" s="388" t="str">
        <f>IF(_xlfn.IFNA(VLOOKUP(A7679,$AG$3:$AH$83,2,FALSE),"")='11.1'!$D$5,TXM!D7679,"")</f>
        <v/>
      </c>
      <c r="F7679" t="str">
        <f>IFERROR(SMALL($E$5:$E$9000,ROWS($E$5:E7679)),"")</f>
        <v/>
      </c>
      <c r="I7679" s="371" t="s">
        <v>156</v>
      </c>
      <c r="J7679" t="s">
        <v>1365</v>
      </c>
      <c r="K7679" s="372">
        <v>888</v>
      </c>
      <c r="L7679" s="388">
        <f>ROWS(K$5:K7679)</f>
        <v>7675</v>
      </c>
      <c r="M7679" s="388" t="str">
        <f>IF(_xlfn.IFNA(VLOOKUP(I7679,$AG$3:$AH$83,2,FALSE),"")='11.1'!$D$5,TXM!L7679,"")</f>
        <v/>
      </c>
      <c r="N7679" t="str">
        <f>IFERROR(SMALL($M$5:$M$9000,ROWS($M$5:M7679)),"")</f>
        <v/>
      </c>
      <c r="P7679" t="s">
        <v>1639</v>
      </c>
      <c r="S7679" s="388">
        <f>ROWS(R$5:R7679)</f>
        <v>7675</v>
      </c>
      <c r="T7679" s="388" t="str">
        <f>IF(_xlfn.IFNA(VLOOKUP(P7679,$AG$3:$AH$83,2,FALSE),"")='11.1'!$D$5,TXM!S7679,"")</f>
        <v/>
      </c>
      <c r="U7679" t="str">
        <f>IFERROR(SMALL($T$5:$T$9000,ROWS($T$5:T7679)),"")</f>
        <v/>
      </c>
    </row>
    <row r="7680" spans="1:21" ht="14.4" customHeight="1" x14ac:dyDescent="0.3">
      <c r="A7680" t="s">
        <v>1639</v>
      </c>
      <c r="D7680" s="388">
        <f>ROWS(C$5:C7680)</f>
        <v>7676</v>
      </c>
      <c r="E7680" s="388" t="str">
        <f>IF(_xlfn.IFNA(VLOOKUP(A7680,$AG$3:$AH$83,2,FALSE),"")='11.1'!$D$5,TXM!D7680,"")</f>
        <v/>
      </c>
      <c r="F7680" t="str">
        <f>IFERROR(SMALL($E$5:$E$9000,ROWS($E$5:E7680)),"")</f>
        <v/>
      </c>
      <c r="I7680" s="371" t="s">
        <v>156</v>
      </c>
      <c r="J7680" t="s">
        <v>1005</v>
      </c>
      <c r="K7680" s="372">
        <v>861</v>
      </c>
      <c r="L7680" s="388">
        <f>ROWS(K$5:K7680)</f>
        <v>7676</v>
      </c>
      <c r="M7680" s="388" t="str">
        <f>IF(_xlfn.IFNA(VLOOKUP(I7680,$AG$3:$AH$83,2,FALSE),"")='11.1'!$D$5,TXM!L7680,"")</f>
        <v/>
      </c>
      <c r="N7680" t="str">
        <f>IFERROR(SMALL($M$5:$M$9000,ROWS($M$5:M7680)),"")</f>
        <v/>
      </c>
      <c r="P7680" t="s">
        <v>1639</v>
      </c>
      <c r="S7680" s="388">
        <f>ROWS(R$5:R7680)</f>
        <v>7676</v>
      </c>
      <c r="T7680" s="388" t="str">
        <f>IF(_xlfn.IFNA(VLOOKUP(P7680,$AG$3:$AH$83,2,FALSE),"")='11.1'!$D$5,TXM!S7680,"")</f>
        <v/>
      </c>
      <c r="U7680" t="str">
        <f>IFERROR(SMALL($T$5:$T$9000,ROWS($T$5:T7680)),"")</f>
        <v/>
      </c>
    </row>
    <row r="7681" spans="1:21" ht="14.4" customHeight="1" x14ac:dyDescent="0.3">
      <c r="A7681" t="s">
        <v>1639</v>
      </c>
      <c r="D7681" s="388">
        <f>ROWS(C$5:C7681)</f>
        <v>7677</v>
      </c>
      <c r="E7681" s="388" t="str">
        <f>IF(_xlfn.IFNA(VLOOKUP(A7681,$AG$3:$AH$83,2,FALSE),"")='11.1'!$D$5,TXM!D7681,"")</f>
        <v/>
      </c>
      <c r="F7681" t="str">
        <f>IFERROR(SMALL($E$5:$E$9000,ROWS($E$5:E7681)),"")</f>
        <v/>
      </c>
      <c r="I7681" s="371" t="s">
        <v>156</v>
      </c>
      <c r="J7681" t="s">
        <v>1003</v>
      </c>
      <c r="K7681" s="372">
        <v>212</v>
      </c>
      <c r="L7681" s="388">
        <f>ROWS(K$5:K7681)</f>
        <v>7677</v>
      </c>
      <c r="M7681" s="388" t="str">
        <f>IF(_xlfn.IFNA(VLOOKUP(I7681,$AG$3:$AH$83,2,FALSE),"")='11.1'!$D$5,TXM!L7681,"")</f>
        <v/>
      </c>
      <c r="N7681" t="str">
        <f>IFERROR(SMALL($M$5:$M$9000,ROWS($M$5:M7681)),"")</f>
        <v/>
      </c>
      <c r="P7681" t="s">
        <v>1639</v>
      </c>
      <c r="S7681" s="388">
        <f>ROWS(R$5:R7681)</f>
        <v>7677</v>
      </c>
      <c r="T7681" s="388" t="str">
        <f>IF(_xlfn.IFNA(VLOOKUP(P7681,$AG$3:$AH$83,2,FALSE),"")='11.1'!$D$5,TXM!S7681,"")</f>
        <v/>
      </c>
      <c r="U7681" t="str">
        <f>IFERROR(SMALL($T$5:$T$9000,ROWS($T$5:T7681)),"")</f>
        <v/>
      </c>
    </row>
    <row r="7682" spans="1:21" ht="14.4" customHeight="1" x14ac:dyDescent="0.3">
      <c r="A7682" t="s">
        <v>1639</v>
      </c>
      <c r="D7682" s="388">
        <f>ROWS(C$5:C7682)</f>
        <v>7678</v>
      </c>
      <c r="E7682" s="388" t="str">
        <f>IF(_xlfn.IFNA(VLOOKUP(A7682,$AG$3:$AH$83,2,FALSE),"")='11.1'!$D$5,TXM!D7682,"")</f>
        <v/>
      </c>
      <c r="F7682" t="str">
        <f>IFERROR(SMALL($E$5:$E$9000,ROWS($E$5:E7682)),"")</f>
        <v/>
      </c>
      <c r="I7682" s="371" t="s">
        <v>156</v>
      </c>
      <c r="J7682" t="s">
        <v>1000</v>
      </c>
      <c r="K7682" s="372">
        <v>121</v>
      </c>
      <c r="L7682" s="388">
        <f>ROWS(K$5:K7682)</f>
        <v>7678</v>
      </c>
      <c r="M7682" s="388" t="str">
        <f>IF(_xlfn.IFNA(VLOOKUP(I7682,$AG$3:$AH$83,2,FALSE),"")='11.1'!$D$5,TXM!L7682,"")</f>
        <v/>
      </c>
      <c r="N7682" t="str">
        <f>IFERROR(SMALL($M$5:$M$9000,ROWS($M$5:M7682)),"")</f>
        <v/>
      </c>
      <c r="P7682" t="s">
        <v>1639</v>
      </c>
      <c r="S7682" s="388">
        <f>ROWS(R$5:R7682)</f>
        <v>7678</v>
      </c>
      <c r="T7682" s="388" t="str">
        <f>IF(_xlfn.IFNA(VLOOKUP(P7682,$AG$3:$AH$83,2,FALSE),"")='11.1'!$D$5,TXM!S7682,"")</f>
        <v/>
      </c>
      <c r="U7682" t="str">
        <f>IFERROR(SMALL($T$5:$T$9000,ROWS($T$5:T7682)),"")</f>
        <v/>
      </c>
    </row>
    <row r="7683" spans="1:21" ht="14.4" customHeight="1" x14ac:dyDescent="0.3">
      <c r="A7683" t="s">
        <v>1639</v>
      </c>
      <c r="D7683" s="388">
        <f>ROWS(C$5:C7683)</f>
        <v>7679</v>
      </c>
      <c r="E7683" s="388" t="str">
        <f>IF(_xlfn.IFNA(VLOOKUP(A7683,$AG$3:$AH$83,2,FALSE),"")='11.1'!$D$5,TXM!D7683,"")</f>
        <v/>
      </c>
      <c r="F7683" t="str">
        <f>IFERROR(SMALL($E$5:$E$9000,ROWS($E$5:E7683)),"")</f>
        <v/>
      </c>
      <c r="I7683" s="371" t="s">
        <v>156</v>
      </c>
      <c r="J7683" t="s">
        <v>865</v>
      </c>
      <c r="K7683" s="372">
        <v>121</v>
      </c>
      <c r="L7683" s="388">
        <f>ROWS(K$5:K7683)</f>
        <v>7679</v>
      </c>
      <c r="M7683" s="388" t="str">
        <f>IF(_xlfn.IFNA(VLOOKUP(I7683,$AG$3:$AH$83,2,FALSE),"")='11.1'!$D$5,TXM!L7683,"")</f>
        <v/>
      </c>
      <c r="N7683" t="str">
        <f>IFERROR(SMALL($M$5:$M$9000,ROWS($M$5:M7683)),"")</f>
        <v/>
      </c>
      <c r="P7683" t="s">
        <v>1639</v>
      </c>
      <c r="S7683" s="388">
        <f>ROWS(R$5:R7683)</f>
        <v>7679</v>
      </c>
      <c r="T7683" s="388" t="str">
        <f>IF(_xlfn.IFNA(VLOOKUP(P7683,$AG$3:$AH$83,2,FALSE),"")='11.1'!$D$5,TXM!S7683,"")</f>
        <v/>
      </c>
      <c r="U7683" t="str">
        <f>IFERROR(SMALL($T$5:$T$9000,ROWS($T$5:T7683)),"")</f>
        <v/>
      </c>
    </row>
    <row r="7684" spans="1:21" ht="14.4" customHeight="1" x14ac:dyDescent="0.3">
      <c r="A7684" t="s">
        <v>1639</v>
      </c>
      <c r="D7684" s="388">
        <f>ROWS(C$5:C7684)</f>
        <v>7680</v>
      </c>
      <c r="E7684" s="388" t="str">
        <f>IF(_xlfn.IFNA(VLOOKUP(A7684,$AG$3:$AH$83,2,FALSE),"")='11.1'!$D$5,TXM!D7684,"")</f>
        <v/>
      </c>
      <c r="F7684" t="str">
        <f>IFERROR(SMALL($E$5:$E$9000,ROWS($E$5:E7684)),"")</f>
        <v/>
      </c>
      <c r="I7684" s="371" t="s">
        <v>156</v>
      </c>
      <c r="J7684" t="s">
        <v>1494</v>
      </c>
      <c r="K7684" s="372">
        <v>81</v>
      </c>
      <c r="L7684" s="388">
        <f>ROWS(K$5:K7684)</f>
        <v>7680</v>
      </c>
      <c r="M7684" s="388" t="str">
        <f>IF(_xlfn.IFNA(VLOOKUP(I7684,$AG$3:$AH$83,2,FALSE),"")='11.1'!$D$5,TXM!L7684,"")</f>
        <v/>
      </c>
      <c r="N7684" t="str">
        <f>IFERROR(SMALL($M$5:$M$9000,ROWS($M$5:M7684)),"")</f>
        <v/>
      </c>
      <c r="P7684" t="s">
        <v>1639</v>
      </c>
      <c r="S7684" s="388">
        <f>ROWS(R$5:R7684)</f>
        <v>7680</v>
      </c>
      <c r="T7684" s="388" t="str">
        <f>IF(_xlfn.IFNA(VLOOKUP(P7684,$AG$3:$AH$83,2,FALSE),"")='11.1'!$D$5,TXM!S7684,"")</f>
        <v/>
      </c>
      <c r="U7684" t="str">
        <f>IFERROR(SMALL($T$5:$T$9000,ROWS($T$5:T7684)),"")</f>
        <v/>
      </c>
    </row>
    <row r="7685" spans="1:21" ht="14.4" customHeight="1" x14ac:dyDescent="0.3">
      <c r="A7685" t="s">
        <v>1639</v>
      </c>
      <c r="D7685" s="388">
        <f>ROWS(C$5:C7685)</f>
        <v>7681</v>
      </c>
      <c r="E7685" s="388" t="str">
        <f>IF(_xlfn.IFNA(VLOOKUP(A7685,$AG$3:$AH$83,2,FALSE),"")='11.1'!$D$5,TXM!D7685,"")</f>
        <v/>
      </c>
      <c r="F7685" t="str">
        <f>IFERROR(SMALL($E$5:$E$9000,ROWS($E$5:E7685)),"")</f>
        <v/>
      </c>
      <c r="I7685" s="371" t="s">
        <v>156</v>
      </c>
      <c r="J7685" t="s">
        <v>819</v>
      </c>
      <c r="K7685" s="372">
        <v>38</v>
      </c>
      <c r="L7685" s="388">
        <f>ROWS(K$5:K7685)</f>
        <v>7681</v>
      </c>
      <c r="M7685" s="388" t="str">
        <f>IF(_xlfn.IFNA(VLOOKUP(I7685,$AG$3:$AH$83,2,FALSE),"")='11.1'!$D$5,TXM!L7685,"")</f>
        <v/>
      </c>
      <c r="N7685" t="str">
        <f>IFERROR(SMALL($M$5:$M$9000,ROWS($M$5:M7685)),"")</f>
        <v/>
      </c>
      <c r="P7685" t="s">
        <v>1639</v>
      </c>
      <c r="S7685" s="388">
        <f>ROWS(R$5:R7685)</f>
        <v>7681</v>
      </c>
      <c r="T7685" s="388" t="str">
        <f>IF(_xlfn.IFNA(VLOOKUP(P7685,$AG$3:$AH$83,2,FALSE),"")='11.1'!$D$5,TXM!S7685,"")</f>
        <v/>
      </c>
      <c r="U7685" t="str">
        <f>IFERROR(SMALL($T$5:$T$9000,ROWS($T$5:T7685)),"")</f>
        <v/>
      </c>
    </row>
    <row r="7686" spans="1:21" ht="14.4" customHeight="1" x14ac:dyDescent="0.3">
      <c r="A7686" t="s">
        <v>1639</v>
      </c>
      <c r="D7686" s="388">
        <f>ROWS(C$5:C7686)</f>
        <v>7682</v>
      </c>
      <c r="E7686" s="388" t="str">
        <f>IF(_xlfn.IFNA(VLOOKUP(A7686,$AG$3:$AH$83,2,FALSE),"")='11.1'!$D$5,TXM!D7686,"")</f>
        <v/>
      </c>
      <c r="F7686" t="str">
        <f>IFERROR(SMALL($E$5:$E$9000,ROWS($E$5:E7686)),"")</f>
        <v/>
      </c>
      <c r="I7686" s="371" t="s">
        <v>156</v>
      </c>
      <c r="J7686" t="s">
        <v>803</v>
      </c>
      <c r="K7686" s="372">
        <v>36</v>
      </c>
      <c r="L7686" s="388">
        <f>ROWS(K$5:K7686)</f>
        <v>7682</v>
      </c>
      <c r="M7686" s="388" t="str">
        <f>IF(_xlfn.IFNA(VLOOKUP(I7686,$AG$3:$AH$83,2,FALSE),"")='11.1'!$D$5,TXM!L7686,"")</f>
        <v/>
      </c>
      <c r="N7686" t="str">
        <f>IFERROR(SMALL($M$5:$M$9000,ROWS($M$5:M7686)),"")</f>
        <v/>
      </c>
      <c r="P7686" t="s">
        <v>1639</v>
      </c>
      <c r="S7686" s="388">
        <f>ROWS(R$5:R7686)</f>
        <v>7682</v>
      </c>
      <c r="T7686" s="388" t="str">
        <f>IF(_xlfn.IFNA(VLOOKUP(P7686,$AG$3:$AH$83,2,FALSE),"")='11.1'!$D$5,TXM!S7686,"")</f>
        <v/>
      </c>
      <c r="U7686" t="str">
        <f>IFERROR(SMALL($T$5:$T$9000,ROWS($T$5:T7686)),"")</f>
        <v/>
      </c>
    </row>
    <row r="7687" spans="1:21" ht="14.4" customHeight="1" x14ac:dyDescent="0.3">
      <c r="A7687" t="s">
        <v>1639</v>
      </c>
      <c r="D7687" s="388">
        <f>ROWS(C$5:C7687)</f>
        <v>7683</v>
      </c>
      <c r="E7687" s="388" t="str">
        <f>IF(_xlfn.IFNA(VLOOKUP(A7687,$AG$3:$AH$83,2,FALSE),"")='11.1'!$D$5,TXM!D7687,"")</f>
        <v/>
      </c>
      <c r="F7687" t="str">
        <f>IFERROR(SMALL($E$5:$E$9000,ROWS($E$5:E7687)),"")</f>
        <v/>
      </c>
      <c r="I7687" s="371" t="s">
        <v>38</v>
      </c>
      <c r="J7687" t="s">
        <v>849</v>
      </c>
      <c r="K7687" s="372">
        <v>42589703</v>
      </c>
      <c r="L7687" s="388">
        <f>ROWS(K$5:K7687)</f>
        <v>7683</v>
      </c>
      <c r="M7687" s="388" t="str">
        <f>IF(_xlfn.IFNA(VLOOKUP(I7687,$AG$3:$AH$83,2,FALSE),"")='11.1'!$D$5,TXM!L7687,"")</f>
        <v/>
      </c>
      <c r="N7687" t="str">
        <f>IFERROR(SMALL($M$5:$M$9000,ROWS($M$5:M7687)),"")</f>
        <v/>
      </c>
      <c r="P7687" t="s">
        <v>1639</v>
      </c>
      <c r="S7687" s="388">
        <f>ROWS(R$5:R7687)</f>
        <v>7683</v>
      </c>
      <c r="T7687" s="388" t="str">
        <f>IF(_xlfn.IFNA(VLOOKUP(P7687,$AG$3:$AH$83,2,FALSE),"")='11.1'!$D$5,TXM!S7687,"")</f>
        <v/>
      </c>
      <c r="U7687" t="str">
        <f>IFERROR(SMALL($T$5:$T$9000,ROWS($T$5:T7687)),"")</f>
        <v/>
      </c>
    </row>
    <row r="7688" spans="1:21" ht="14.4" customHeight="1" x14ac:dyDescent="0.3">
      <c r="A7688" t="s">
        <v>1639</v>
      </c>
      <c r="D7688" s="388">
        <f>ROWS(C$5:C7688)</f>
        <v>7684</v>
      </c>
      <c r="E7688" s="388" t="str">
        <f>IF(_xlfn.IFNA(VLOOKUP(A7688,$AG$3:$AH$83,2,FALSE),"")='11.1'!$D$5,TXM!D7688,"")</f>
        <v/>
      </c>
      <c r="F7688" t="str">
        <f>IFERROR(SMALL($E$5:$E$9000,ROWS($E$5:E7688)),"")</f>
        <v/>
      </c>
      <c r="I7688" s="371" t="s">
        <v>38</v>
      </c>
      <c r="J7688" t="s">
        <v>1001</v>
      </c>
      <c r="K7688" s="372">
        <v>31712833</v>
      </c>
      <c r="L7688" s="388">
        <f>ROWS(K$5:K7688)</f>
        <v>7684</v>
      </c>
      <c r="M7688" s="388" t="str">
        <f>IF(_xlfn.IFNA(VLOOKUP(I7688,$AG$3:$AH$83,2,FALSE),"")='11.1'!$D$5,TXM!L7688,"")</f>
        <v/>
      </c>
      <c r="N7688" t="str">
        <f>IFERROR(SMALL($M$5:$M$9000,ROWS($M$5:M7688)),"")</f>
        <v/>
      </c>
      <c r="P7688" t="s">
        <v>1639</v>
      </c>
      <c r="S7688" s="388">
        <f>ROWS(R$5:R7688)</f>
        <v>7684</v>
      </c>
      <c r="T7688" s="388" t="str">
        <f>IF(_xlfn.IFNA(VLOOKUP(P7688,$AG$3:$AH$83,2,FALSE),"")='11.1'!$D$5,TXM!S7688,"")</f>
        <v/>
      </c>
      <c r="U7688" t="str">
        <f>IFERROR(SMALL($T$5:$T$9000,ROWS($T$5:T7688)),"")</f>
        <v/>
      </c>
    </row>
    <row r="7689" spans="1:21" ht="14.4" customHeight="1" x14ac:dyDescent="0.3">
      <c r="A7689" t="s">
        <v>1639</v>
      </c>
      <c r="D7689" s="388">
        <f>ROWS(C$5:C7689)</f>
        <v>7685</v>
      </c>
      <c r="E7689" s="388" t="str">
        <f>IF(_xlfn.IFNA(VLOOKUP(A7689,$AG$3:$AH$83,2,FALSE),"")='11.1'!$D$5,TXM!D7689,"")</f>
        <v/>
      </c>
      <c r="F7689" t="str">
        <f>IFERROR(SMALL($E$5:$E$9000,ROWS($E$5:E7689)),"")</f>
        <v/>
      </c>
      <c r="I7689" s="371" t="s">
        <v>38</v>
      </c>
      <c r="J7689" t="s">
        <v>96</v>
      </c>
      <c r="K7689" s="372">
        <v>4555391</v>
      </c>
      <c r="L7689" s="388">
        <f>ROWS(K$5:K7689)</f>
        <v>7685</v>
      </c>
      <c r="M7689" s="388" t="str">
        <f>IF(_xlfn.IFNA(VLOOKUP(I7689,$AG$3:$AH$83,2,FALSE),"")='11.1'!$D$5,TXM!L7689,"")</f>
        <v/>
      </c>
      <c r="N7689" t="str">
        <f>IFERROR(SMALL($M$5:$M$9000,ROWS($M$5:M7689)),"")</f>
        <v/>
      </c>
      <c r="P7689" t="s">
        <v>1639</v>
      </c>
      <c r="S7689" s="388">
        <f>ROWS(R$5:R7689)</f>
        <v>7685</v>
      </c>
      <c r="T7689" s="388" t="str">
        <f>IF(_xlfn.IFNA(VLOOKUP(P7689,$AG$3:$AH$83,2,FALSE),"")='11.1'!$D$5,TXM!S7689,"")</f>
        <v/>
      </c>
      <c r="U7689" t="str">
        <f>IFERROR(SMALL($T$5:$T$9000,ROWS($T$5:T7689)),"")</f>
        <v/>
      </c>
    </row>
    <row r="7690" spans="1:21" ht="14.4" customHeight="1" x14ac:dyDescent="0.3">
      <c r="A7690" t="s">
        <v>1639</v>
      </c>
      <c r="D7690" s="388">
        <f>ROWS(C$5:C7690)</f>
        <v>7686</v>
      </c>
      <c r="E7690" s="388" t="str">
        <f>IF(_xlfn.IFNA(VLOOKUP(A7690,$AG$3:$AH$83,2,FALSE),"")='11.1'!$D$5,TXM!D7690,"")</f>
        <v/>
      </c>
      <c r="F7690" t="str">
        <f>IFERROR(SMALL($E$5:$E$9000,ROWS($E$5:E7690)),"")</f>
        <v/>
      </c>
      <c r="I7690" s="371" t="s">
        <v>38</v>
      </c>
      <c r="J7690" t="s">
        <v>775</v>
      </c>
      <c r="K7690" s="372">
        <v>3962494</v>
      </c>
      <c r="L7690" s="388">
        <f>ROWS(K$5:K7690)</f>
        <v>7686</v>
      </c>
      <c r="M7690" s="388" t="str">
        <f>IF(_xlfn.IFNA(VLOOKUP(I7690,$AG$3:$AH$83,2,FALSE),"")='11.1'!$D$5,TXM!L7690,"")</f>
        <v/>
      </c>
      <c r="N7690" t="str">
        <f>IFERROR(SMALL($M$5:$M$9000,ROWS($M$5:M7690)),"")</f>
        <v/>
      </c>
      <c r="P7690" t="s">
        <v>1639</v>
      </c>
      <c r="S7690" s="388">
        <f>ROWS(R$5:R7690)</f>
        <v>7686</v>
      </c>
      <c r="T7690" s="388" t="str">
        <f>IF(_xlfn.IFNA(VLOOKUP(P7690,$AG$3:$AH$83,2,FALSE),"")='11.1'!$D$5,TXM!S7690,"")</f>
        <v/>
      </c>
      <c r="U7690" t="str">
        <f>IFERROR(SMALL($T$5:$T$9000,ROWS($T$5:T7690)),"")</f>
        <v/>
      </c>
    </row>
    <row r="7691" spans="1:21" ht="14.4" customHeight="1" x14ac:dyDescent="0.3">
      <c r="A7691" t="s">
        <v>1639</v>
      </c>
      <c r="D7691" s="388">
        <f>ROWS(C$5:C7691)</f>
        <v>7687</v>
      </c>
      <c r="E7691" s="388" t="str">
        <f>IF(_xlfn.IFNA(VLOOKUP(A7691,$AG$3:$AH$83,2,FALSE),"")='11.1'!$D$5,TXM!D7691,"")</f>
        <v/>
      </c>
      <c r="F7691" t="str">
        <f>IFERROR(SMALL($E$5:$E$9000,ROWS($E$5:E7691)),"")</f>
        <v/>
      </c>
      <c r="I7691" s="371" t="s">
        <v>38</v>
      </c>
      <c r="J7691" t="s">
        <v>1275</v>
      </c>
      <c r="K7691" s="372">
        <v>3726239</v>
      </c>
      <c r="L7691" s="388">
        <f>ROWS(K$5:K7691)</f>
        <v>7687</v>
      </c>
      <c r="M7691" s="388" t="str">
        <f>IF(_xlfn.IFNA(VLOOKUP(I7691,$AG$3:$AH$83,2,FALSE),"")='11.1'!$D$5,TXM!L7691,"")</f>
        <v/>
      </c>
      <c r="N7691" t="str">
        <f>IFERROR(SMALL($M$5:$M$9000,ROWS($M$5:M7691)),"")</f>
        <v/>
      </c>
      <c r="P7691" t="s">
        <v>1639</v>
      </c>
      <c r="S7691" s="388">
        <f>ROWS(R$5:R7691)</f>
        <v>7687</v>
      </c>
      <c r="T7691" s="388" t="str">
        <f>IF(_xlfn.IFNA(VLOOKUP(P7691,$AG$3:$AH$83,2,FALSE),"")='11.1'!$D$5,TXM!S7691,"")</f>
        <v/>
      </c>
      <c r="U7691" t="str">
        <f>IFERROR(SMALL($T$5:$T$9000,ROWS($T$5:T7691)),"")</f>
        <v/>
      </c>
    </row>
    <row r="7692" spans="1:21" ht="14.4" customHeight="1" x14ac:dyDescent="0.3">
      <c r="A7692" t="s">
        <v>1639</v>
      </c>
      <c r="D7692" s="388">
        <f>ROWS(C$5:C7692)</f>
        <v>7688</v>
      </c>
      <c r="E7692" s="388" t="str">
        <f>IF(_xlfn.IFNA(VLOOKUP(A7692,$AG$3:$AH$83,2,FALSE),"")='11.1'!$D$5,TXM!D7692,"")</f>
        <v/>
      </c>
      <c r="F7692" t="str">
        <f>IFERROR(SMALL($E$5:$E$9000,ROWS($E$5:E7692)),"")</f>
        <v/>
      </c>
      <c r="I7692" s="371" t="s">
        <v>38</v>
      </c>
      <c r="J7692" t="s">
        <v>100</v>
      </c>
      <c r="K7692" s="372">
        <v>2951900</v>
      </c>
      <c r="L7692" s="388">
        <f>ROWS(K$5:K7692)</f>
        <v>7688</v>
      </c>
      <c r="M7692" s="388" t="str">
        <f>IF(_xlfn.IFNA(VLOOKUP(I7692,$AG$3:$AH$83,2,FALSE),"")='11.1'!$D$5,TXM!L7692,"")</f>
        <v/>
      </c>
      <c r="N7692" t="str">
        <f>IFERROR(SMALL($M$5:$M$9000,ROWS($M$5:M7692)),"")</f>
        <v/>
      </c>
      <c r="P7692" t="s">
        <v>1639</v>
      </c>
      <c r="S7692" s="388">
        <f>ROWS(R$5:R7692)</f>
        <v>7688</v>
      </c>
      <c r="T7692" s="388" t="str">
        <f>IF(_xlfn.IFNA(VLOOKUP(P7692,$AG$3:$AH$83,2,FALSE),"")='11.1'!$D$5,TXM!S7692,"")</f>
        <v/>
      </c>
      <c r="U7692" t="str">
        <f>IFERROR(SMALL($T$5:$T$9000,ROWS($T$5:T7692)),"")</f>
        <v/>
      </c>
    </row>
    <row r="7693" spans="1:21" ht="14.4" customHeight="1" x14ac:dyDescent="0.3">
      <c r="A7693" t="s">
        <v>1639</v>
      </c>
      <c r="D7693" s="388">
        <f>ROWS(C$5:C7693)</f>
        <v>7689</v>
      </c>
      <c r="E7693" s="388" t="str">
        <f>IF(_xlfn.IFNA(VLOOKUP(A7693,$AG$3:$AH$83,2,FALSE),"")='11.1'!$D$5,TXM!D7693,"")</f>
        <v/>
      </c>
      <c r="F7693" t="str">
        <f>IFERROR(SMALL($E$5:$E$9000,ROWS($E$5:E7693)),"")</f>
        <v/>
      </c>
      <c r="I7693" s="371" t="s">
        <v>38</v>
      </c>
      <c r="J7693" t="s">
        <v>99</v>
      </c>
      <c r="K7693" s="372">
        <v>2700990</v>
      </c>
      <c r="L7693" s="388">
        <f>ROWS(K$5:K7693)</f>
        <v>7689</v>
      </c>
      <c r="M7693" s="388" t="str">
        <f>IF(_xlfn.IFNA(VLOOKUP(I7693,$AG$3:$AH$83,2,FALSE),"")='11.1'!$D$5,TXM!L7693,"")</f>
        <v/>
      </c>
      <c r="N7693" t="str">
        <f>IFERROR(SMALL($M$5:$M$9000,ROWS($M$5:M7693)),"")</f>
        <v/>
      </c>
      <c r="P7693" t="s">
        <v>1639</v>
      </c>
      <c r="S7693" s="388">
        <f>ROWS(R$5:R7693)</f>
        <v>7689</v>
      </c>
      <c r="T7693" s="388" t="str">
        <f>IF(_xlfn.IFNA(VLOOKUP(P7693,$AG$3:$AH$83,2,FALSE),"")='11.1'!$D$5,TXM!S7693,"")</f>
        <v/>
      </c>
      <c r="U7693" t="str">
        <f>IFERROR(SMALL($T$5:$T$9000,ROWS($T$5:T7693)),"")</f>
        <v/>
      </c>
    </row>
    <row r="7694" spans="1:21" ht="14.4" customHeight="1" x14ac:dyDescent="0.3">
      <c r="A7694" t="s">
        <v>1639</v>
      </c>
      <c r="D7694" s="388">
        <f>ROWS(C$5:C7694)</f>
        <v>7690</v>
      </c>
      <c r="E7694" s="388" t="str">
        <f>IF(_xlfn.IFNA(VLOOKUP(A7694,$AG$3:$AH$83,2,FALSE),"")='11.1'!$D$5,TXM!D7694,"")</f>
        <v/>
      </c>
      <c r="F7694" t="str">
        <f>IFERROR(SMALL($E$5:$E$9000,ROWS($E$5:E7694)),"")</f>
        <v/>
      </c>
      <c r="I7694" s="371" t="s">
        <v>38</v>
      </c>
      <c r="J7694" t="s">
        <v>95</v>
      </c>
      <c r="K7694" s="372">
        <v>1839327</v>
      </c>
      <c r="L7694" s="388">
        <f>ROWS(K$5:K7694)</f>
        <v>7690</v>
      </c>
      <c r="M7694" s="388" t="str">
        <f>IF(_xlfn.IFNA(VLOOKUP(I7694,$AG$3:$AH$83,2,FALSE),"")='11.1'!$D$5,TXM!L7694,"")</f>
        <v/>
      </c>
      <c r="N7694" t="str">
        <f>IFERROR(SMALL($M$5:$M$9000,ROWS($M$5:M7694)),"")</f>
        <v/>
      </c>
      <c r="P7694" t="s">
        <v>1639</v>
      </c>
      <c r="S7694" s="388">
        <f>ROWS(R$5:R7694)</f>
        <v>7690</v>
      </c>
      <c r="T7694" s="388" t="str">
        <f>IF(_xlfn.IFNA(VLOOKUP(P7694,$AG$3:$AH$83,2,FALSE),"")='11.1'!$D$5,TXM!S7694,"")</f>
        <v/>
      </c>
      <c r="U7694" t="str">
        <f>IFERROR(SMALL($T$5:$T$9000,ROWS($T$5:T7694)),"")</f>
        <v/>
      </c>
    </row>
    <row r="7695" spans="1:21" ht="14.4" customHeight="1" x14ac:dyDescent="0.3">
      <c r="A7695" t="s">
        <v>1639</v>
      </c>
      <c r="D7695" s="388">
        <f>ROWS(C$5:C7695)</f>
        <v>7691</v>
      </c>
      <c r="E7695" s="388" t="str">
        <f>IF(_xlfn.IFNA(VLOOKUP(A7695,$AG$3:$AH$83,2,FALSE),"")='11.1'!$D$5,TXM!D7695,"")</f>
        <v/>
      </c>
      <c r="F7695" t="str">
        <f>IFERROR(SMALL($E$5:$E$9000,ROWS($E$5:E7695)),"")</f>
        <v/>
      </c>
      <c r="I7695" s="371" t="s">
        <v>38</v>
      </c>
      <c r="J7695" t="s">
        <v>793</v>
      </c>
      <c r="K7695" s="372">
        <v>640927</v>
      </c>
      <c r="L7695" s="388">
        <f>ROWS(K$5:K7695)</f>
        <v>7691</v>
      </c>
      <c r="M7695" s="388" t="str">
        <f>IF(_xlfn.IFNA(VLOOKUP(I7695,$AG$3:$AH$83,2,FALSE),"")='11.1'!$D$5,TXM!L7695,"")</f>
        <v/>
      </c>
      <c r="N7695" t="str">
        <f>IFERROR(SMALL($M$5:$M$9000,ROWS($M$5:M7695)),"")</f>
        <v/>
      </c>
      <c r="P7695" t="s">
        <v>1639</v>
      </c>
      <c r="S7695" s="388">
        <f>ROWS(R$5:R7695)</f>
        <v>7691</v>
      </c>
      <c r="T7695" s="388" t="str">
        <f>IF(_xlfn.IFNA(VLOOKUP(P7695,$AG$3:$AH$83,2,FALSE),"")='11.1'!$D$5,TXM!S7695,"")</f>
        <v/>
      </c>
      <c r="U7695" t="str">
        <f>IFERROR(SMALL($T$5:$T$9000,ROWS($T$5:T7695)),"")</f>
        <v/>
      </c>
    </row>
    <row r="7696" spans="1:21" ht="14.4" customHeight="1" x14ac:dyDescent="0.3">
      <c r="A7696" t="s">
        <v>1639</v>
      </c>
      <c r="D7696" s="388">
        <f>ROWS(C$5:C7696)</f>
        <v>7692</v>
      </c>
      <c r="E7696" s="388" t="str">
        <f>IF(_xlfn.IFNA(VLOOKUP(A7696,$AG$3:$AH$83,2,FALSE),"")='11.1'!$D$5,TXM!D7696,"")</f>
        <v/>
      </c>
      <c r="F7696" t="str">
        <f>IFERROR(SMALL($E$5:$E$9000,ROWS($E$5:E7696)),"")</f>
        <v/>
      </c>
      <c r="I7696" s="371" t="s">
        <v>38</v>
      </c>
      <c r="J7696" t="s">
        <v>783</v>
      </c>
      <c r="K7696" s="372">
        <v>273189</v>
      </c>
      <c r="L7696" s="388">
        <f>ROWS(K$5:K7696)</f>
        <v>7692</v>
      </c>
      <c r="M7696" s="388" t="str">
        <f>IF(_xlfn.IFNA(VLOOKUP(I7696,$AG$3:$AH$83,2,FALSE),"")='11.1'!$D$5,TXM!L7696,"")</f>
        <v/>
      </c>
      <c r="N7696" t="str">
        <f>IFERROR(SMALL($M$5:$M$9000,ROWS($M$5:M7696)),"")</f>
        <v/>
      </c>
      <c r="P7696" t="s">
        <v>1639</v>
      </c>
      <c r="S7696" s="388">
        <f>ROWS(R$5:R7696)</f>
        <v>7692</v>
      </c>
      <c r="T7696" s="388" t="str">
        <f>IF(_xlfn.IFNA(VLOOKUP(P7696,$AG$3:$AH$83,2,FALSE),"")='11.1'!$D$5,TXM!S7696,"")</f>
        <v/>
      </c>
      <c r="U7696" t="str">
        <f>IFERROR(SMALL($T$5:$T$9000,ROWS($T$5:T7696)),"")</f>
        <v/>
      </c>
    </row>
    <row r="7697" spans="1:21" ht="14.4" customHeight="1" x14ac:dyDescent="0.3">
      <c r="A7697" t="s">
        <v>1639</v>
      </c>
      <c r="D7697" s="388">
        <f>ROWS(C$5:C7697)</f>
        <v>7693</v>
      </c>
      <c r="E7697" s="388" t="str">
        <f>IF(_xlfn.IFNA(VLOOKUP(A7697,$AG$3:$AH$83,2,FALSE),"")='11.1'!$D$5,TXM!D7697,"")</f>
        <v/>
      </c>
      <c r="F7697" t="str">
        <f>IFERROR(SMALL($E$5:$E$9000,ROWS($E$5:E7697)),"")</f>
        <v/>
      </c>
      <c r="I7697" s="371" t="s">
        <v>38</v>
      </c>
      <c r="J7697" t="s">
        <v>821</v>
      </c>
      <c r="K7697" s="372">
        <v>213431</v>
      </c>
      <c r="L7697" s="388">
        <f>ROWS(K$5:K7697)</f>
        <v>7693</v>
      </c>
      <c r="M7697" s="388" t="str">
        <f>IF(_xlfn.IFNA(VLOOKUP(I7697,$AG$3:$AH$83,2,FALSE),"")='11.1'!$D$5,TXM!L7697,"")</f>
        <v/>
      </c>
      <c r="N7697" t="str">
        <f>IFERROR(SMALL($M$5:$M$9000,ROWS($M$5:M7697)),"")</f>
        <v/>
      </c>
      <c r="P7697" t="s">
        <v>1639</v>
      </c>
      <c r="S7697" s="388">
        <f>ROWS(R$5:R7697)</f>
        <v>7693</v>
      </c>
      <c r="T7697" s="388" t="str">
        <f>IF(_xlfn.IFNA(VLOOKUP(P7697,$AG$3:$AH$83,2,FALSE),"")='11.1'!$D$5,TXM!S7697,"")</f>
        <v/>
      </c>
      <c r="U7697" t="str">
        <f>IFERROR(SMALL($T$5:$T$9000,ROWS($T$5:T7697)),"")</f>
        <v/>
      </c>
    </row>
    <row r="7698" spans="1:21" ht="14.4" customHeight="1" x14ac:dyDescent="0.3">
      <c r="A7698" t="s">
        <v>1639</v>
      </c>
      <c r="D7698" s="388">
        <f>ROWS(C$5:C7698)</f>
        <v>7694</v>
      </c>
      <c r="E7698" s="388" t="str">
        <f>IF(_xlfn.IFNA(VLOOKUP(A7698,$AG$3:$AH$83,2,FALSE),"")='11.1'!$D$5,TXM!D7698,"")</f>
        <v/>
      </c>
      <c r="F7698" t="str">
        <f>IFERROR(SMALL($E$5:$E$9000,ROWS($E$5:E7698)),"")</f>
        <v/>
      </c>
      <c r="I7698" s="371" t="s">
        <v>38</v>
      </c>
      <c r="J7698" t="s">
        <v>108</v>
      </c>
      <c r="K7698" s="372">
        <v>172777</v>
      </c>
      <c r="L7698" s="388">
        <f>ROWS(K$5:K7698)</f>
        <v>7694</v>
      </c>
      <c r="M7698" s="388" t="str">
        <f>IF(_xlfn.IFNA(VLOOKUP(I7698,$AG$3:$AH$83,2,FALSE),"")='11.1'!$D$5,TXM!L7698,"")</f>
        <v/>
      </c>
      <c r="N7698" t="str">
        <f>IFERROR(SMALL($M$5:$M$9000,ROWS($M$5:M7698)),"")</f>
        <v/>
      </c>
      <c r="P7698" t="s">
        <v>1639</v>
      </c>
      <c r="S7698" s="388">
        <f>ROWS(R$5:R7698)</f>
        <v>7694</v>
      </c>
      <c r="T7698" s="388" t="str">
        <f>IF(_xlfn.IFNA(VLOOKUP(P7698,$AG$3:$AH$83,2,FALSE),"")='11.1'!$D$5,TXM!S7698,"")</f>
        <v/>
      </c>
      <c r="U7698" t="str">
        <f>IFERROR(SMALL($T$5:$T$9000,ROWS($T$5:T7698)),"")</f>
        <v/>
      </c>
    </row>
    <row r="7699" spans="1:21" ht="14.4" customHeight="1" x14ac:dyDescent="0.3">
      <c r="A7699" t="s">
        <v>1639</v>
      </c>
      <c r="D7699" s="388">
        <f>ROWS(C$5:C7699)</f>
        <v>7695</v>
      </c>
      <c r="E7699" s="388" t="str">
        <f>IF(_xlfn.IFNA(VLOOKUP(A7699,$AG$3:$AH$83,2,FALSE),"")='11.1'!$D$5,TXM!D7699,"")</f>
        <v/>
      </c>
      <c r="F7699" t="str">
        <f>IFERROR(SMALL($E$5:$E$9000,ROWS($E$5:E7699)),"")</f>
        <v/>
      </c>
      <c r="I7699" s="371" t="s">
        <v>38</v>
      </c>
      <c r="J7699" t="s">
        <v>835</v>
      </c>
      <c r="K7699" s="372">
        <v>171662</v>
      </c>
      <c r="L7699" s="388">
        <f>ROWS(K$5:K7699)</f>
        <v>7695</v>
      </c>
      <c r="M7699" s="388" t="str">
        <f>IF(_xlfn.IFNA(VLOOKUP(I7699,$AG$3:$AH$83,2,FALSE),"")='11.1'!$D$5,TXM!L7699,"")</f>
        <v/>
      </c>
      <c r="N7699" t="str">
        <f>IFERROR(SMALL($M$5:$M$9000,ROWS($M$5:M7699)),"")</f>
        <v/>
      </c>
      <c r="P7699" t="s">
        <v>1639</v>
      </c>
      <c r="S7699" s="388">
        <f>ROWS(R$5:R7699)</f>
        <v>7695</v>
      </c>
      <c r="T7699" s="388" t="str">
        <f>IF(_xlfn.IFNA(VLOOKUP(P7699,$AG$3:$AH$83,2,FALSE),"")='11.1'!$D$5,TXM!S7699,"")</f>
        <v/>
      </c>
      <c r="U7699" t="str">
        <f>IFERROR(SMALL($T$5:$T$9000,ROWS($T$5:T7699)),"")</f>
        <v/>
      </c>
    </row>
    <row r="7700" spans="1:21" ht="14.4" customHeight="1" x14ac:dyDescent="0.3">
      <c r="A7700" t="s">
        <v>1639</v>
      </c>
      <c r="D7700" s="388">
        <f>ROWS(C$5:C7700)</f>
        <v>7696</v>
      </c>
      <c r="E7700" s="388" t="str">
        <f>IF(_xlfn.IFNA(VLOOKUP(A7700,$AG$3:$AH$83,2,FALSE),"")='11.1'!$D$5,TXM!D7700,"")</f>
        <v/>
      </c>
      <c r="F7700" t="str">
        <f>IFERROR(SMALL($E$5:$E$9000,ROWS($E$5:E7700)),"")</f>
        <v/>
      </c>
      <c r="I7700" s="371" t="s">
        <v>38</v>
      </c>
      <c r="J7700" t="s">
        <v>791</v>
      </c>
      <c r="K7700" s="372">
        <v>106792</v>
      </c>
      <c r="L7700" s="388">
        <f>ROWS(K$5:K7700)</f>
        <v>7696</v>
      </c>
      <c r="M7700" s="388" t="str">
        <f>IF(_xlfn.IFNA(VLOOKUP(I7700,$AG$3:$AH$83,2,FALSE),"")='11.1'!$D$5,TXM!L7700,"")</f>
        <v/>
      </c>
      <c r="N7700" t="str">
        <f>IFERROR(SMALL($M$5:$M$9000,ROWS($M$5:M7700)),"")</f>
        <v/>
      </c>
      <c r="P7700" t="s">
        <v>1639</v>
      </c>
      <c r="S7700" s="388">
        <f>ROWS(R$5:R7700)</f>
        <v>7696</v>
      </c>
      <c r="T7700" s="388" t="str">
        <f>IF(_xlfn.IFNA(VLOOKUP(P7700,$AG$3:$AH$83,2,FALSE),"")='11.1'!$D$5,TXM!S7700,"")</f>
        <v/>
      </c>
      <c r="U7700" t="str">
        <f>IFERROR(SMALL($T$5:$T$9000,ROWS($T$5:T7700)),"")</f>
        <v/>
      </c>
    </row>
    <row r="7701" spans="1:21" ht="14.4" customHeight="1" x14ac:dyDescent="0.3">
      <c r="A7701" t="s">
        <v>1639</v>
      </c>
      <c r="D7701" s="388">
        <f>ROWS(C$5:C7701)</f>
        <v>7697</v>
      </c>
      <c r="E7701" s="388" t="str">
        <f>IF(_xlfn.IFNA(VLOOKUP(A7701,$AG$3:$AH$83,2,FALSE),"")='11.1'!$D$5,TXM!D7701,"")</f>
        <v/>
      </c>
      <c r="F7701" t="str">
        <f>IFERROR(SMALL($E$5:$E$9000,ROWS($E$5:E7701)),"")</f>
        <v/>
      </c>
      <c r="I7701" s="371" t="s">
        <v>38</v>
      </c>
      <c r="J7701" t="s">
        <v>1265</v>
      </c>
      <c r="K7701" s="372">
        <v>101722</v>
      </c>
      <c r="L7701" s="388">
        <f>ROWS(K$5:K7701)</f>
        <v>7697</v>
      </c>
      <c r="M7701" s="388" t="str">
        <f>IF(_xlfn.IFNA(VLOOKUP(I7701,$AG$3:$AH$83,2,FALSE),"")='11.1'!$D$5,TXM!L7701,"")</f>
        <v/>
      </c>
      <c r="N7701" t="str">
        <f>IFERROR(SMALL($M$5:$M$9000,ROWS($M$5:M7701)),"")</f>
        <v/>
      </c>
      <c r="P7701" t="s">
        <v>1639</v>
      </c>
      <c r="S7701" s="388">
        <f>ROWS(R$5:R7701)</f>
        <v>7697</v>
      </c>
      <c r="T7701" s="388" t="str">
        <f>IF(_xlfn.IFNA(VLOOKUP(P7701,$AG$3:$AH$83,2,FALSE),"")='11.1'!$D$5,TXM!S7701,"")</f>
        <v/>
      </c>
      <c r="U7701" t="str">
        <f>IFERROR(SMALL($T$5:$T$9000,ROWS($T$5:T7701)),"")</f>
        <v/>
      </c>
    </row>
    <row r="7702" spans="1:21" ht="14.4" customHeight="1" x14ac:dyDescent="0.3">
      <c r="A7702" t="s">
        <v>1639</v>
      </c>
      <c r="D7702" s="388">
        <f>ROWS(C$5:C7702)</f>
        <v>7698</v>
      </c>
      <c r="E7702" s="388" t="str">
        <f>IF(_xlfn.IFNA(VLOOKUP(A7702,$AG$3:$AH$83,2,FALSE),"")='11.1'!$D$5,TXM!D7702,"")</f>
        <v/>
      </c>
      <c r="F7702" t="str">
        <f>IFERROR(SMALL($E$5:$E$9000,ROWS($E$5:E7702)),"")</f>
        <v/>
      </c>
      <c r="I7702" s="371" t="s">
        <v>38</v>
      </c>
      <c r="J7702" t="s">
        <v>107</v>
      </c>
      <c r="K7702" s="372">
        <v>99155</v>
      </c>
      <c r="L7702" s="388">
        <f>ROWS(K$5:K7702)</f>
        <v>7698</v>
      </c>
      <c r="M7702" s="388" t="str">
        <f>IF(_xlfn.IFNA(VLOOKUP(I7702,$AG$3:$AH$83,2,FALSE),"")='11.1'!$D$5,TXM!L7702,"")</f>
        <v/>
      </c>
      <c r="N7702" t="str">
        <f>IFERROR(SMALL($M$5:$M$9000,ROWS($M$5:M7702)),"")</f>
        <v/>
      </c>
      <c r="P7702" t="s">
        <v>1639</v>
      </c>
      <c r="S7702" s="388">
        <f>ROWS(R$5:R7702)</f>
        <v>7698</v>
      </c>
      <c r="T7702" s="388" t="str">
        <f>IF(_xlfn.IFNA(VLOOKUP(P7702,$AG$3:$AH$83,2,FALSE),"")='11.1'!$D$5,TXM!S7702,"")</f>
        <v/>
      </c>
      <c r="U7702" t="str">
        <f>IFERROR(SMALL($T$5:$T$9000,ROWS($T$5:T7702)),"")</f>
        <v/>
      </c>
    </row>
    <row r="7703" spans="1:21" ht="14.4" customHeight="1" x14ac:dyDescent="0.3">
      <c r="A7703" t="s">
        <v>1639</v>
      </c>
      <c r="D7703" s="388">
        <f>ROWS(C$5:C7703)</f>
        <v>7699</v>
      </c>
      <c r="E7703" s="388" t="str">
        <f>IF(_xlfn.IFNA(VLOOKUP(A7703,$AG$3:$AH$83,2,FALSE),"")='11.1'!$D$5,TXM!D7703,"")</f>
        <v/>
      </c>
      <c r="F7703" t="str">
        <f>IFERROR(SMALL($E$5:$E$9000,ROWS($E$5:E7703)),"")</f>
        <v/>
      </c>
      <c r="I7703" s="371" t="s">
        <v>38</v>
      </c>
      <c r="J7703" t="s">
        <v>833</v>
      </c>
      <c r="K7703" s="372">
        <v>98810</v>
      </c>
      <c r="L7703" s="388">
        <f>ROWS(K$5:K7703)</f>
        <v>7699</v>
      </c>
      <c r="M7703" s="388" t="str">
        <f>IF(_xlfn.IFNA(VLOOKUP(I7703,$AG$3:$AH$83,2,FALSE),"")='11.1'!$D$5,TXM!L7703,"")</f>
        <v/>
      </c>
      <c r="N7703" t="str">
        <f>IFERROR(SMALL($M$5:$M$9000,ROWS($M$5:M7703)),"")</f>
        <v/>
      </c>
      <c r="P7703" t="s">
        <v>1639</v>
      </c>
      <c r="S7703" s="388">
        <f>ROWS(R$5:R7703)</f>
        <v>7699</v>
      </c>
      <c r="T7703" s="388" t="str">
        <f>IF(_xlfn.IFNA(VLOOKUP(P7703,$AG$3:$AH$83,2,FALSE),"")='11.1'!$D$5,TXM!S7703,"")</f>
        <v/>
      </c>
      <c r="U7703" t="str">
        <f>IFERROR(SMALL($T$5:$T$9000,ROWS($T$5:T7703)),"")</f>
        <v/>
      </c>
    </row>
    <row r="7704" spans="1:21" ht="14.4" customHeight="1" x14ac:dyDescent="0.3">
      <c r="A7704" t="s">
        <v>1639</v>
      </c>
      <c r="D7704" s="388">
        <f>ROWS(C$5:C7704)</f>
        <v>7700</v>
      </c>
      <c r="E7704" s="388" t="str">
        <f>IF(_xlfn.IFNA(VLOOKUP(A7704,$AG$3:$AH$83,2,FALSE),"")='11.1'!$D$5,TXM!D7704,"")</f>
        <v/>
      </c>
      <c r="F7704" t="str">
        <f>IFERROR(SMALL($E$5:$E$9000,ROWS($E$5:E7704)),"")</f>
        <v/>
      </c>
      <c r="I7704" s="371" t="s">
        <v>38</v>
      </c>
      <c r="J7704" t="s">
        <v>1318</v>
      </c>
      <c r="K7704" s="372">
        <v>68553</v>
      </c>
      <c r="L7704" s="388">
        <f>ROWS(K$5:K7704)</f>
        <v>7700</v>
      </c>
      <c r="M7704" s="388" t="str">
        <f>IF(_xlfn.IFNA(VLOOKUP(I7704,$AG$3:$AH$83,2,FALSE),"")='11.1'!$D$5,TXM!L7704,"")</f>
        <v/>
      </c>
      <c r="N7704" t="str">
        <f>IFERROR(SMALL($M$5:$M$9000,ROWS($M$5:M7704)),"")</f>
        <v/>
      </c>
      <c r="P7704" t="s">
        <v>1639</v>
      </c>
      <c r="S7704" s="388">
        <f>ROWS(R$5:R7704)</f>
        <v>7700</v>
      </c>
      <c r="T7704" s="388" t="str">
        <f>IF(_xlfn.IFNA(VLOOKUP(P7704,$AG$3:$AH$83,2,FALSE),"")='11.1'!$D$5,TXM!S7704,"")</f>
        <v/>
      </c>
      <c r="U7704" t="str">
        <f>IFERROR(SMALL($T$5:$T$9000,ROWS($T$5:T7704)),"")</f>
        <v/>
      </c>
    </row>
    <row r="7705" spans="1:21" ht="14.4" customHeight="1" x14ac:dyDescent="0.3">
      <c r="A7705" t="s">
        <v>1639</v>
      </c>
      <c r="D7705" s="388">
        <f>ROWS(C$5:C7705)</f>
        <v>7701</v>
      </c>
      <c r="E7705" s="388" t="str">
        <f>IF(_xlfn.IFNA(VLOOKUP(A7705,$AG$3:$AH$83,2,FALSE),"")='11.1'!$D$5,TXM!D7705,"")</f>
        <v/>
      </c>
      <c r="F7705" t="str">
        <f>IFERROR(SMALL($E$5:$E$9000,ROWS($E$5:E7705)),"")</f>
        <v/>
      </c>
      <c r="I7705" s="371" t="s">
        <v>38</v>
      </c>
      <c r="J7705" t="s">
        <v>101</v>
      </c>
      <c r="K7705" s="372">
        <v>67802</v>
      </c>
      <c r="L7705" s="388">
        <f>ROWS(K$5:K7705)</f>
        <v>7701</v>
      </c>
      <c r="M7705" s="388" t="str">
        <f>IF(_xlfn.IFNA(VLOOKUP(I7705,$AG$3:$AH$83,2,FALSE),"")='11.1'!$D$5,TXM!L7705,"")</f>
        <v/>
      </c>
      <c r="N7705" t="str">
        <f>IFERROR(SMALL($M$5:$M$9000,ROWS($M$5:M7705)),"")</f>
        <v/>
      </c>
      <c r="P7705" t="s">
        <v>1639</v>
      </c>
      <c r="S7705" s="388">
        <f>ROWS(R$5:R7705)</f>
        <v>7701</v>
      </c>
      <c r="T7705" s="388" t="str">
        <f>IF(_xlfn.IFNA(VLOOKUP(P7705,$AG$3:$AH$83,2,FALSE),"")='11.1'!$D$5,TXM!S7705,"")</f>
        <v/>
      </c>
      <c r="U7705" t="str">
        <f>IFERROR(SMALL($T$5:$T$9000,ROWS($T$5:T7705)),"")</f>
        <v/>
      </c>
    </row>
    <row r="7706" spans="1:21" ht="14.4" customHeight="1" x14ac:dyDescent="0.3">
      <c r="A7706" t="s">
        <v>1639</v>
      </c>
      <c r="D7706" s="388">
        <f>ROWS(C$5:C7706)</f>
        <v>7702</v>
      </c>
      <c r="E7706" s="388" t="str">
        <f>IF(_xlfn.IFNA(VLOOKUP(A7706,$AG$3:$AH$83,2,FALSE),"")='11.1'!$D$5,TXM!D7706,"")</f>
        <v/>
      </c>
      <c r="F7706" t="str">
        <f>IFERROR(SMALL($E$5:$E$9000,ROWS($E$5:E7706)),"")</f>
        <v/>
      </c>
      <c r="I7706" s="371" t="s">
        <v>38</v>
      </c>
      <c r="J7706" t="s">
        <v>823</v>
      </c>
      <c r="K7706" s="372">
        <v>40067</v>
      </c>
      <c r="L7706" s="388">
        <f>ROWS(K$5:K7706)</f>
        <v>7702</v>
      </c>
      <c r="M7706" s="388" t="str">
        <f>IF(_xlfn.IFNA(VLOOKUP(I7706,$AG$3:$AH$83,2,FALSE),"")='11.1'!$D$5,TXM!L7706,"")</f>
        <v/>
      </c>
      <c r="N7706" t="str">
        <f>IFERROR(SMALL($M$5:$M$9000,ROWS($M$5:M7706)),"")</f>
        <v/>
      </c>
      <c r="P7706" t="s">
        <v>1639</v>
      </c>
      <c r="S7706" s="388">
        <f>ROWS(R$5:R7706)</f>
        <v>7702</v>
      </c>
      <c r="T7706" s="388" t="str">
        <f>IF(_xlfn.IFNA(VLOOKUP(P7706,$AG$3:$AH$83,2,FALSE),"")='11.1'!$D$5,TXM!S7706,"")</f>
        <v/>
      </c>
      <c r="U7706" t="str">
        <f>IFERROR(SMALL($T$5:$T$9000,ROWS($T$5:T7706)),"")</f>
        <v/>
      </c>
    </row>
    <row r="7707" spans="1:21" ht="14.4" customHeight="1" x14ac:dyDescent="0.3">
      <c r="A7707" t="s">
        <v>1639</v>
      </c>
      <c r="D7707" s="388">
        <f>ROWS(C$5:C7707)</f>
        <v>7703</v>
      </c>
      <c r="E7707" s="388" t="str">
        <f>IF(_xlfn.IFNA(VLOOKUP(A7707,$AG$3:$AH$83,2,FALSE),"")='11.1'!$D$5,TXM!D7707,"")</f>
        <v/>
      </c>
      <c r="F7707" t="str">
        <f>IFERROR(SMALL($E$5:$E$9000,ROWS($E$5:E7707)),"")</f>
        <v/>
      </c>
      <c r="I7707" s="371" t="s">
        <v>38</v>
      </c>
      <c r="J7707" t="s">
        <v>1252</v>
      </c>
      <c r="K7707" s="372">
        <v>34867</v>
      </c>
      <c r="L7707" s="388">
        <f>ROWS(K$5:K7707)</f>
        <v>7703</v>
      </c>
      <c r="M7707" s="388" t="str">
        <f>IF(_xlfn.IFNA(VLOOKUP(I7707,$AG$3:$AH$83,2,FALSE),"")='11.1'!$D$5,TXM!L7707,"")</f>
        <v/>
      </c>
      <c r="N7707" t="str">
        <f>IFERROR(SMALL($M$5:$M$9000,ROWS($M$5:M7707)),"")</f>
        <v/>
      </c>
      <c r="P7707" t="s">
        <v>1639</v>
      </c>
      <c r="S7707" s="388">
        <f>ROWS(R$5:R7707)</f>
        <v>7703</v>
      </c>
      <c r="T7707" s="388" t="str">
        <f>IF(_xlfn.IFNA(VLOOKUP(P7707,$AG$3:$AH$83,2,FALSE),"")='11.1'!$D$5,TXM!S7707,"")</f>
        <v/>
      </c>
      <c r="U7707" t="str">
        <f>IFERROR(SMALL($T$5:$T$9000,ROWS($T$5:T7707)),"")</f>
        <v/>
      </c>
    </row>
    <row r="7708" spans="1:21" ht="14.4" customHeight="1" x14ac:dyDescent="0.3">
      <c r="A7708" t="s">
        <v>1639</v>
      </c>
      <c r="D7708" s="388">
        <f>ROWS(C$5:C7708)</f>
        <v>7704</v>
      </c>
      <c r="E7708" s="388" t="str">
        <f>IF(_xlfn.IFNA(VLOOKUP(A7708,$AG$3:$AH$83,2,FALSE),"")='11.1'!$D$5,TXM!D7708,"")</f>
        <v/>
      </c>
      <c r="F7708" t="str">
        <f>IFERROR(SMALL($E$5:$E$9000,ROWS($E$5:E7708)),"")</f>
        <v/>
      </c>
      <c r="I7708" s="371" t="s">
        <v>38</v>
      </c>
      <c r="J7708" t="s">
        <v>94</v>
      </c>
      <c r="K7708" s="372">
        <v>32686</v>
      </c>
      <c r="L7708" s="388">
        <f>ROWS(K$5:K7708)</f>
        <v>7704</v>
      </c>
      <c r="M7708" s="388" t="str">
        <f>IF(_xlfn.IFNA(VLOOKUP(I7708,$AG$3:$AH$83,2,FALSE),"")='11.1'!$D$5,TXM!L7708,"")</f>
        <v/>
      </c>
      <c r="N7708" t="str">
        <f>IFERROR(SMALL($M$5:$M$9000,ROWS($M$5:M7708)),"")</f>
        <v/>
      </c>
      <c r="P7708" t="s">
        <v>1639</v>
      </c>
      <c r="S7708" s="388">
        <f>ROWS(R$5:R7708)</f>
        <v>7704</v>
      </c>
      <c r="T7708" s="388" t="str">
        <f>IF(_xlfn.IFNA(VLOOKUP(P7708,$AG$3:$AH$83,2,FALSE),"")='11.1'!$D$5,TXM!S7708,"")</f>
        <v/>
      </c>
      <c r="U7708" t="str">
        <f>IFERROR(SMALL($T$5:$T$9000,ROWS($T$5:T7708)),"")</f>
        <v/>
      </c>
    </row>
    <row r="7709" spans="1:21" ht="14.4" customHeight="1" x14ac:dyDescent="0.3">
      <c r="A7709" t="s">
        <v>1639</v>
      </c>
      <c r="D7709" s="388">
        <f>ROWS(C$5:C7709)</f>
        <v>7705</v>
      </c>
      <c r="E7709" s="388" t="str">
        <f>IF(_xlfn.IFNA(VLOOKUP(A7709,$AG$3:$AH$83,2,FALSE),"")='11.1'!$D$5,TXM!D7709,"")</f>
        <v/>
      </c>
      <c r="F7709" t="str">
        <f>IFERROR(SMALL($E$5:$E$9000,ROWS($E$5:E7709)),"")</f>
        <v/>
      </c>
      <c r="I7709" s="371" t="s">
        <v>38</v>
      </c>
      <c r="J7709" t="s">
        <v>865</v>
      </c>
      <c r="K7709" s="372">
        <v>31254</v>
      </c>
      <c r="L7709" s="388">
        <f>ROWS(K$5:K7709)</f>
        <v>7705</v>
      </c>
      <c r="M7709" s="388" t="str">
        <f>IF(_xlfn.IFNA(VLOOKUP(I7709,$AG$3:$AH$83,2,FALSE),"")='11.1'!$D$5,TXM!L7709,"")</f>
        <v/>
      </c>
      <c r="N7709" t="str">
        <f>IFERROR(SMALL($M$5:$M$9000,ROWS($M$5:M7709)),"")</f>
        <v/>
      </c>
      <c r="P7709" t="s">
        <v>1639</v>
      </c>
      <c r="S7709" s="388">
        <f>ROWS(R$5:R7709)</f>
        <v>7705</v>
      </c>
      <c r="T7709" s="388" t="str">
        <f>IF(_xlfn.IFNA(VLOOKUP(P7709,$AG$3:$AH$83,2,FALSE),"")='11.1'!$D$5,TXM!S7709,"")</f>
        <v/>
      </c>
      <c r="U7709" t="str">
        <f>IFERROR(SMALL($T$5:$T$9000,ROWS($T$5:T7709)),"")</f>
        <v/>
      </c>
    </row>
    <row r="7710" spans="1:21" ht="14.4" customHeight="1" x14ac:dyDescent="0.3">
      <c r="A7710" t="s">
        <v>1639</v>
      </c>
      <c r="D7710" s="388">
        <f>ROWS(C$5:C7710)</f>
        <v>7706</v>
      </c>
      <c r="E7710" s="388" t="str">
        <f>IF(_xlfn.IFNA(VLOOKUP(A7710,$AG$3:$AH$83,2,FALSE),"")='11.1'!$D$5,TXM!D7710,"")</f>
        <v/>
      </c>
      <c r="F7710" t="str">
        <f>IFERROR(SMALL($E$5:$E$9000,ROWS($E$5:E7710)),"")</f>
        <v/>
      </c>
      <c r="I7710" s="371" t="s">
        <v>38</v>
      </c>
      <c r="J7710" t="s">
        <v>98</v>
      </c>
      <c r="K7710" s="372">
        <v>29716</v>
      </c>
      <c r="L7710" s="388">
        <f>ROWS(K$5:K7710)</f>
        <v>7706</v>
      </c>
      <c r="M7710" s="388" t="str">
        <f>IF(_xlfn.IFNA(VLOOKUP(I7710,$AG$3:$AH$83,2,FALSE),"")='11.1'!$D$5,TXM!L7710,"")</f>
        <v/>
      </c>
      <c r="N7710" t="str">
        <f>IFERROR(SMALL($M$5:$M$9000,ROWS($M$5:M7710)),"")</f>
        <v/>
      </c>
      <c r="P7710" t="s">
        <v>1639</v>
      </c>
      <c r="S7710" s="388">
        <f>ROWS(R$5:R7710)</f>
        <v>7706</v>
      </c>
      <c r="T7710" s="388" t="str">
        <f>IF(_xlfn.IFNA(VLOOKUP(P7710,$AG$3:$AH$83,2,FALSE),"")='11.1'!$D$5,TXM!S7710,"")</f>
        <v/>
      </c>
      <c r="U7710" t="str">
        <f>IFERROR(SMALL($T$5:$T$9000,ROWS($T$5:T7710)),"")</f>
        <v/>
      </c>
    </row>
    <row r="7711" spans="1:21" ht="14.4" customHeight="1" x14ac:dyDescent="0.3">
      <c r="A7711" t="s">
        <v>1639</v>
      </c>
      <c r="D7711" s="388">
        <f>ROWS(C$5:C7711)</f>
        <v>7707</v>
      </c>
      <c r="E7711" s="388" t="str">
        <f>IF(_xlfn.IFNA(VLOOKUP(A7711,$AG$3:$AH$83,2,FALSE),"")='11.1'!$D$5,TXM!D7711,"")</f>
        <v/>
      </c>
      <c r="F7711" t="str">
        <f>IFERROR(SMALL($E$5:$E$9000,ROWS($E$5:E7711)),"")</f>
        <v/>
      </c>
      <c r="I7711" s="371" t="s">
        <v>38</v>
      </c>
      <c r="J7711" t="s">
        <v>999</v>
      </c>
      <c r="K7711" s="372">
        <v>26148</v>
      </c>
      <c r="L7711" s="388">
        <f>ROWS(K$5:K7711)</f>
        <v>7707</v>
      </c>
      <c r="M7711" s="388" t="str">
        <f>IF(_xlfn.IFNA(VLOOKUP(I7711,$AG$3:$AH$83,2,FALSE),"")='11.1'!$D$5,TXM!L7711,"")</f>
        <v/>
      </c>
      <c r="N7711" t="str">
        <f>IFERROR(SMALL($M$5:$M$9000,ROWS($M$5:M7711)),"")</f>
        <v/>
      </c>
      <c r="P7711" t="s">
        <v>1639</v>
      </c>
      <c r="S7711" s="388">
        <f>ROWS(R$5:R7711)</f>
        <v>7707</v>
      </c>
      <c r="T7711" s="388" t="str">
        <f>IF(_xlfn.IFNA(VLOOKUP(P7711,$AG$3:$AH$83,2,FALSE),"")='11.1'!$D$5,TXM!S7711,"")</f>
        <v/>
      </c>
      <c r="U7711" t="str">
        <f>IFERROR(SMALL($T$5:$T$9000,ROWS($T$5:T7711)),"")</f>
        <v/>
      </c>
    </row>
    <row r="7712" spans="1:21" ht="14.4" customHeight="1" x14ac:dyDescent="0.3">
      <c r="A7712" t="s">
        <v>1639</v>
      </c>
      <c r="D7712" s="388">
        <f>ROWS(C$5:C7712)</f>
        <v>7708</v>
      </c>
      <c r="E7712" s="388" t="str">
        <f>IF(_xlfn.IFNA(VLOOKUP(A7712,$AG$3:$AH$83,2,FALSE),"")='11.1'!$D$5,TXM!D7712,"")</f>
        <v/>
      </c>
      <c r="F7712" t="str">
        <f>IFERROR(SMALL($E$5:$E$9000,ROWS($E$5:E7712)),"")</f>
        <v/>
      </c>
      <c r="I7712" s="371" t="s">
        <v>38</v>
      </c>
      <c r="J7712" t="s">
        <v>843</v>
      </c>
      <c r="K7712" s="372">
        <v>20836</v>
      </c>
      <c r="L7712" s="388">
        <f>ROWS(K$5:K7712)</f>
        <v>7708</v>
      </c>
      <c r="M7712" s="388" t="str">
        <f>IF(_xlfn.IFNA(VLOOKUP(I7712,$AG$3:$AH$83,2,FALSE),"")='11.1'!$D$5,TXM!L7712,"")</f>
        <v/>
      </c>
      <c r="N7712" t="str">
        <f>IFERROR(SMALL($M$5:$M$9000,ROWS($M$5:M7712)),"")</f>
        <v/>
      </c>
      <c r="P7712" t="s">
        <v>1639</v>
      </c>
      <c r="S7712" s="388">
        <f>ROWS(R$5:R7712)</f>
        <v>7708</v>
      </c>
      <c r="T7712" s="388" t="str">
        <f>IF(_xlfn.IFNA(VLOOKUP(P7712,$AG$3:$AH$83,2,FALSE),"")='11.1'!$D$5,TXM!S7712,"")</f>
        <v/>
      </c>
      <c r="U7712" t="str">
        <f>IFERROR(SMALL($T$5:$T$9000,ROWS($T$5:T7712)),"")</f>
        <v/>
      </c>
    </row>
    <row r="7713" spans="1:21" ht="14.4" customHeight="1" x14ac:dyDescent="0.3">
      <c r="A7713" t="s">
        <v>1639</v>
      </c>
      <c r="D7713" s="388">
        <f>ROWS(C$5:C7713)</f>
        <v>7709</v>
      </c>
      <c r="E7713" s="388" t="str">
        <f>IF(_xlfn.IFNA(VLOOKUP(A7713,$AG$3:$AH$83,2,FALSE),"")='11.1'!$D$5,TXM!D7713,"")</f>
        <v/>
      </c>
      <c r="F7713" t="str">
        <f>IFERROR(SMALL($E$5:$E$9000,ROWS($E$5:E7713)),"")</f>
        <v/>
      </c>
      <c r="I7713" s="371" t="s">
        <v>38</v>
      </c>
      <c r="J7713" t="s">
        <v>1240</v>
      </c>
      <c r="K7713" s="372">
        <v>18602</v>
      </c>
      <c r="L7713" s="388">
        <f>ROWS(K$5:K7713)</f>
        <v>7709</v>
      </c>
      <c r="M7713" s="388" t="str">
        <f>IF(_xlfn.IFNA(VLOOKUP(I7713,$AG$3:$AH$83,2,FALSE),"")='11.1'!$D$5,TXM!L7713,"")</f>
        <v/>
      </c>
      <c r="N7713" t="str">
        <f>IFERROR(SMALL($M$5:$M$9000,ROWS($M$5:M7713)),"")</f>
        <v/>
      </c>
      <c r="P7713" t="s">
        <v>1639</v>
      </c>
      <c r="S7713" s="388">
        <f>ROWS(R$5:R7713)</f>
        <v>7709</v>
      </c>
      <c r="T7713" s="388" t="str">
        <f>IF(_xlfn.IFNA(VLOOKUP(P7713,$AG$3:$AH$83,2,FALSE),"")='11.1'!$D$5,TXM!S7713,"")</f>
        <v/>
      </c>
      <c r="U7713" t="str">
        <f>IFERROR(SMALL($T$5:$T$9000,ROWS($T$5:T7713)),"")</f>
        <v/>
      </c>
    </row>
    <row r="7714" spans="1:21" ht="14.4" customHeight="1" x14ac:dyDescent="0.3">
      <c r="A7714" t="s">
        <v>1639</v>
      </c>
      <c r="D7714" s="388">
        <f>ROWS(C$5:C7714)</f>
        <v>7710</v>
      </c>
      <c r="E7714" s="388" t="str">
        <f>IF(_xlfn.IFNA(VLOOKUP(A7714,$AG$3:$AH$83,2,FALSE),"")='11.1'!$D$5,TXM!D7714,"")</f>
        <v/>
      </c>
      <c r="F7714" t="str">
        <f>IFERROR(SMALL($E$5:$E$9000,ROWS($E$5:E7714)),"")</f>
        <v/>
      </c>
      <c r="I7714" s="371" t="s">
        <v>38</v>
      </c>
      <c r="J7714" t="s">
        <v>106</v>
      </c>
      <c r="K7714" s="372">
        <v>16568</v>
      </c>
      <c r="L7714" s="388">
        <f>ROWS(K$5:K7714)</f>
        <v>7710</v>
      </c>
      <c r="M7714" s="388" t="str">
        <f>IF(_xlfn.IFNA(VLOOKUP(I7714,$AG$3:$AH$83,2,FALSE),"")='11.1'!$D$5,TXM!L7714,"")</f>
        <v/>
      </c>
      <c r="N7714" t="str">
        <f>IFERROR(SMALL($M$5:$M$9000,ROWS($M$5:M7714)),"")</f>
        <v/>
      </c>
      <c r="P7714" t="s">
        <v>1639</v>
      </c>
      <c r="S7714" s="388">
        <f>ROWS(R$5:R7714)</f>
        <v>7710</v>
      </c>
      <c r="T7714" s="388" t="str">
        <f>IF(_xlfn.IFNA(VLOOKUP(P7714,$AG$3:$AH$83,2,FALSE),"")='11.1'!$D$5,TXM!S7714,"")</f>
        <v/>
      </c>
      <c r="U7714" t="str">
        <f>IFERROR(SMALL($T$5:$T$9000,ROWS($T$5:T7714)),"")</f>
        <v/>
      </c>
    </row>
    <row r="7715" spans="1:21" ht="14.4" customHeight="1" x14ac:dyDescent="0.3">
      <c r="A7715" t="s">
        <v>1639</v>
      </c>
      <c r="D7715" s="388">
        <f>ROWS(C$5:C7715)</f>
        <v>7711</v>
      </c>
      <c r="E7715" s="388" t="str">
        <f>IF(_xlfn.IFNA(VLOOKUP(A7715,$AG$3:$AH$83,2,FALSE),"")='11.1'!$D$5,TXM!D7715,"")</f>
        <v/>
      </c>
      <c r="F7715" t="str">
        <f>IFERROR(SMALL($E$5:$E$9000,ROWS($E$5:E7715)),"")</f>
        <v/>
      </c>
      <c r="I7715" s="371" t="s">
        <v>38</v>
      </c>
      <c r="J7715" t="s">
        <v>863</v>
      </c>
      <c r="K7715" s="372">
        <v>16310</v>
      </c>
      <c r="L7715" s="388">
        <f>ROWS(K$5:K7715)</f>
        <v>7711</v>
      </c>
      <c r="M7715" s="388" t="str">
        <f>IF(_xlfn.IFNA(VLOOKUP(I7715,$AG$3:$AH$83,2,FALSE),"")='11.1'!$D$5,TXM!L7715,"")</f>
        <v/>
      </c>
      <c r="N7715" t="str">
        <f>IFERROR(SMALL($M$5:$M$9000,ROWS($M$5:M7715)),"")</f>
        <v/>
      </c>
      <c r="P7715" t="s">
        <v>1639</v>
      </c>
      <c r="S7715" s="388">
        <f>ROWS(R$5:R7715)</f>
        <v>7711</v>
      </c>
      <c r="T7715" s="388" t="str">
        <f>IF(_xlfn.IFNA(VLOOKUP(P7715,$AG$3:$AH$83,2,FALSE),"")='11.1'!$D$5,TXM!S7715,"")</f>
        <v/>
      </c>
      <c r="U7715" t="str">
        <f>IFERROR(SMALL($T$5:$T$9000,ROWS($T$5:T7715)),"")</f>
        <v/>
      </c>
    </row>
    <row r="7716" spans="1:21" ht="14.4" customHeight="1" x14ac:dyDescent="0.3">
      <c r="A7716" t="s">
        <v>1639</v>
      </c>
      <c r="D7716" s="388">
        <f>ROWS(C$5:C7716)</f>
        <v>7712</v>
      </c>
      <c r="E7716" s="388" t="str">
        <f>IF(_xlfn.IFNA(VLOOKUP(A7716,$AG$3:$AH$83,2,FALSE),"")='11.1'!$D$5,TXM!D7716,"")</f>
        <v/>
      </c>
      <c r="F7716" t="str">
        <f>IFERROR(SMALL($E$5:$E$9000,ROWS($E$5:E7716)),"")</f>
        <v/>
      </c>
      <c r="I7716" s="371" t="s">
        <v>38</v>
      </c>
      <c r="J7716" t="s">
        <v>102</v>
      </c>
      <c r="K7716" s="372">
        <v>8463</v>
      </c>
      <c r="L7716" s="388">
        <f>ROWS(K$5:K7716)</f>
        <v>7712</v>
      </c>
      <c r="M7716" s="388" t="str">
        <f>IF(_xlfn.IFNA(VLOOKUP(I7716,$AG$3:$AH$83,2,FALSE),"")='11.1'!$D$5,TXM!L7716,"")</f>
        <v/>
      </c>
      <c r="N7716" t="str">
        <f>IFERROR(SMALL($M$5:$M$9000,ROWS($M$5:M7716)),"")</f>
        <v/>
      </c>
      <c r="P7716" t="s">
        <v>1639</v>
      </c>
      <c r="S7716" s="388">
        <f>ROWS(R$5:R7716)</f>
        <v>7712</v>
      </c>
      <c r="T7716" s="388" t="str">
        <f>IF(_xlfn.IFNA(VLOOKUP(P7716,$AG$3:$AH$83,2,FALSE),"")='11.1'!$D$5,TXM!S7716,"")</f>
        <v/>
      </c>
      <c r="U7716" t="str">
        <f>IFERROR(SMALL($T$5:$T$9000,ROWS($T$5:T7716)),"")</f>
        <v/>
      </c>
    </row>
    <row r="7717" spans="1:21" ht="14.4" customHeight="1" x14ac:dyDescent="0.3">
      <c r="A7717" t="s">
        <v>1639</v>
      </c>
      <c r="D7717" s="388">
        <f>ROWS(C$5:C7717)</f>
        <v>7713</v>
      </c>
      <c r="E7717" s="388" t="str">
        <f>IF(_xlfn.IFNA(VLOOKUP(A7717,$AG$3:$AH$83,2,FALSE),"")='11.1'!$D$5,TXM!D7717,"")</f>
        <v/>
      </c>
      <c r="F7717" t="str">
        <f>IFERROR(SMALL($E$5:$E$9000,ROWS($E$5:E7717)),"")</f>
        <v/>
      </c>
      <c r="I7717" s="371" t="s">
        <v>38</v>
      </c>
      <c r="J7717" t="s">
        <v>827</v>
      </c>
      <c r="K7717" s="372">
        <v>6535</v>
      </c>
      <c r="L7717" s="388">
        <f>ROWS(K$5:K7717)</f>
        <v>7713</v>
      </c>
      <c r="M7717" s="388" t="str">
        <f>IF(_xlfn.IFNA(VLOOKUP(I7717,$AG$3:$AH$83,2,FALSE),"")='11.1'!$D$5,TXM!L7717,"")</f>
        <v/>
      </c>
      <c r="N7717" t="str">
        <f>IFERROR(SMALL($M$5:$M$9000,ROWS($M$5:M7717)),"")</f>
        <v/>
      </c>
      <c r="P7717" t="s">
        <v>1639</v>
      </c>
      <c r="S7717" s="388">
        <f>ROWS(R$5:R7717)</f>
        <v>7713</v>
      </c>
      <c r="T7717" s="388" t="str">
        <f>IF(_xlfn.IFNA(VLOOKUP(P7717,$AG$3:$AH$83,2,FALSE),"")='11.1'!$D$5,TXM!S7717,"")</f>
        <v/>
      </c>
      <c r="U7717" t="str">
        <f>IFERROR(SMALL($T$5:$T$9000,ROWS($T$5:T7717)),"")</f>
        <v/>
      </c>
    </row>
    <row r="7718" spans="1:21" ht="14.4" customHeight="1" x14ac:dyDescent="0.3">
      <c r="A7718" t="s">
        <v>1639</v>
      </c>
      <c r="D7718" s="388">
        <f>ROWS(C$5:C7718)</f>
        <v>7714</v>
      </c>
      <c r="E7718" s="388" t="str">
        <f>IF(_xlfn.IFNA(VLOOKUP(A7718,$AG$3:$AH$83,2,FALSE),"")='11.1'!$D$5,TXM!D7718,"")</f>
        <v/>
      </c>
      <c r="F7718" t="str">
        <f>IFERROR(SMALL($E$5:$E$9000,ROWS($E$5:E7718)),"")</f>
        <v/>
      </c>
      <c r="I7718" s="371" t="s">
        <v>38</v>
      </c>
      <c r="J7718" t="s">
        <v>773</v>
      </c>
      <c r="K7718" s="372">
        <v>5890</v>
      </c>
      <c r="L7718" s="388">
        <f>ROWS(K$5:K7718)</f>
        <v>7714</v>
      </c>
      <c r="M7718" s="388" t="str">
        <f>IF(_xlfn.IFNA(VLOOKUP(I7718,$AG$3:$AH$83,2,FALSE),"")='11.1'!$D$5,TXM!L7718,"")</f>
        <v/>
      </c>
      <c r="N7718" t="str">
        <f>IFERROR(SMALL($M$5:$M$9000,ROWS($M$5:M7718)),"")</f>
        <v/>
      </c>
      <c r="P7718" t="s">
        <v>1639</v>
      </c>
      <c r="S7718" s="388">
        <f>ROWS(R$5:R7718)</f>
        <v>7714</v>
      </c>
      <c r="T7718" s="388" t="str">
        <f>IF(_xlfn.IFNA(VLOOKUP(P7718,$AG$3:$AH$83,2,FALSE),"")='11.1'!$D$5,TXM!S7718,"")</f>
        <v/>
      </c>
      <c r="U7718" t="str">
        <f>IFERROR(SMALL($T$5:$T$9000,ROWS($T$5:T7718)),"")</f>
        <v/>
      </c>
    </row>
    <row r="7719" spans="1:21" ht="14.4" customHeight="1" x14ac:dyDescent="0.3">
      <c r="A7719" t="s">
        <v>1639</v>
      </c>
      <c r="D7719" s="388">
        <f>ROWS(C$5:C7719)</f>
        <v>7715</v>
      </c>
      <c r="E7719" s="388" t="str">
        <f>IF(_xlfn.IFNA(VLOOKUP(A7719,$AG$3:$AH$83,2,FALSE),"")='11.1'!$D$5,TXM!D7719,"")</f>
        <v/>
      </c>
      <c r="F7719" t="str">
        <f>IFERROR(SMALL($E$5:$E$9000,ROWS($E$5:E7719)),"")</f>
        <v/>
      </c>
      <c r="I7719" s="371" t="s">
        <v>38</v>
      </c>
      <c r="J7719" t="s">
        <v>839</v>
      </c>
      <c r="K7719" s="372">
        <v>4725</v>
      </c>
      <c r="L7719" s="388">
        <f>ROWS(K$5:K7719)</f>
        <v>7715</v>
      </c>
      <c r="M7719" s="388" t="str">
        <f>IF(_xlfn.IFNA(VLOOKUP(I7719,$AG$3:$AH$83,2,FALSE),"")='11.1'!$D$5,TXM!L7719,"")</f>
        <v/>
      </c>
      <c r="N7719" t="str">
        <f>IFERROR(SMALL($M$5:$M$9000,ROWS($M$5:M7719)),"")</f>
        <v/>
      </c>
      <c r="P7719" t="s">
        <v>1639</v>
      </c>
      <c r="S7719" s="388">
        <f>ROWS(R$5:R7719)</f>
        <v>7715</v>
      </c>
      <c r="T7719" s="388" t="str">
        <f>IF(_xlfn.IFNA(VLOOKUP(P7719,$AG$3:$AH$83,2,FALSE),"")='11.1'!$D$5,TXM!S7719,"")</f>
        <v/>
      </c>
      <c r="U7719" t="str">
        <f>IFERROR(SMALL($T$5:$T$9000,ROWS($T$5:T7719)),"")</f>
        <v/>
      </c>
    </row>
    <row r="7720" spans="1:21" ht="14.4" customHeight="1" x14ac:dyDescent="0.3">
      <c r="A7720" t="s">
        <v>1639</v>
      </c>
      <c r="D7720" s="388">
        <f>ROWS(C$5:C7720)</f>
        <v>7716</v>
      </c>
      <c r="E7720" s="388" t="str">
        <f>IF(_xlfn.IFNA(VLOOKUP(A7720,$AG$3:$AH$83,2,FALSE),"")='11.1'!$D$5,TXM!D7720,"")</f>
        <v/>
      </c>
      <c r="F7720" t="str">
        <f>IFERROR(SMALL($E$5:$E$9000,ROWS($E$5:E7720)),"")</f>
        <v/>
      </c>
      <c r="I7720" s="371" t="s">
        <v>38</v>
      </c>
      <c r="J7720" t="s">
        <v>1402</v>
      </c>
      <c r="K7720" s="372">
        <v>4386</v>
      </c>
      <c r="L7720" s="388">
        <f>ROWS(K$5:K7720)</f>
        <v>7716</v>
      </c>
      <c r="M7720" s="388" t="str">
        <f>IF(_xlfn.IFNA(VLOOKUP(I7720,$AG$3:$AH$83,2,FALSE),"")='11.1'!$D$5,TXM!L7720,"")</f>
        <v/>
      </c>
      <c r="N7720" t="str">
        <f>IFERROR(SMALL($M$5:$M$9000,ROWS($M$5:M7720)),"")</f>
        <v/>
      </c>
      <c r="P7720" t="s">
        <v>1639</v>
      </c>
      <c r="S7720" s="388">
        <f>ROWS(R$5:R7720)</f>
        <v>7716</v>
      </c>
      <c r="T7720" s="388" t="str">
        <f>IF(_xlfn.IFNA(VLOOKUP(P7720,$AG$3:$AH$83,2,FALSE),"")='11.1'!$D$5,TXM!S7720,"")</f>
        <v/>
      </c>
      <c r="U7720" t="str">
        <f>IFERROR(SMALL($T$5:$T$9000,ROWS($T$5:T7720)),"")</f>
        <v/>
      </c>
    </row>
    <row r="7721" spans="1:21" ht="14.4" customHeight="1" x14ac:dyDescent="0.3">
      <c r="A7721" t="s">
        <v>1639</v>
      </c>
      <c r="D7721" s="388">
        <f>ROWS(C$5:C7721)</f>
        <v>7717</v>
      </c>
      <c r="E7721" s="388" t="str">
        <f>IF(_xlfn.IFNA(VLOOKUP(A7721,$AG$3:$AH$83,2,FALSE),"")='11.1'!$D$5,TXM!D7721,"")</f>
        <v/>
      </c>
      <c r="F7721" t="str">
        <f>IFERROR(SMALL($E$5:$E$9000,ROWS($E$5:E7721)),"")</f>
        <v/>
      </c>
      <c r="I7721" s="371" t="s">
        <v>38</v>
      </c>
      <c r="J7721" t="s">
        <v>1000</v>
      </c>
      <c r="K7721" s="372">
        <v>3722</v>
      </c>
      <c r="L7721" s="388">
        <f>ROWS(K$5:K7721)</f>
        <v>7717</v>
      </c>
      <c r="M7721" s="388" t="str">
        <f>IF(_xlfn.IFNA(VLOOKUP(I7721,$AG$3:$AH$83,2,FALSE),"")='11.1'!$D$5,TXM!L7721,"")</f>
        <v/>
      </c>
      <c r="N7721" t="str">
        <f>IFERROR(SMALL($M$5:$M$9000,ROWS($M$5:M7721)),"")</f>
        <v/>
      </c>
      <c r="P7721" t="s">
        <v>1639</v>
      </c>
      <c r="S7721" s="388">
        <f>ROWS(R$5:R7721)</f>
        <v>7717</v>
      </c>
      <c r="T7721" s="388" t="str">
        <f>IF(_xlfn.IFNA(VLOOKUP(P7721,$AG$3:$AH$83,2,FALSE),"")='11.1'!$D$5,TXM!S7721,"")</f>
        <v/>
      </c>
      <c r="U7721" t="str">
        <f>IFERROR(SMALL($T$5:$T$9000,ROWS($T$5:T7721)),"")</f>
        <v/>
      </c>
    </row>
    <row r="7722" spans="1:21" ht="14.4" customHeight="1" x14ac:dyDescent="0.3">
      <c r="A7722" t="s">
        <v>1639</v>
      </c>
      <c r="D7722" s="388">
        <f>ROWS(C$5:C7722)</f>
        <v>7718</v>
      </c>
      <c r="E7722" s="388" t="str">
        <f>IF(_xlfn.IFNA(VLOOKUP(A7722,$AG$3:$AH$83,2,FALSE),"")='11.1'!$D$5,TXM!D7722,"")</f>
        <v/>
      </c>
      <c r="F7722" t="str">
        <f>IFERROR(SMALL($E$5:$E$9000,ROWS($E$5:E7722)),"")</f>
        <v/>
      </c>
      <c r="I7722" s="371" t="s">
        <v>38</v>
      </c>
      <c r="J7722" t="s">
        <v>1500</v>
      </c>
      <c r="K7722" s="372">
        <v>3102</v>
      </c>
      <c r="L7722" s="388">
        <f>ROWS(K$5:K7722)</f>
        <v>7718</v>
      </c>
      <c r="M7722" s="388" t="str">
        <f>IF(_xlfn.IFNA(VLOOKUP(I7722,$AG$3:$AH$83,2,FALSE),"")='11.1'!$D$5,TXM!L7722,"")</f>
        <v/>
      </c>
      <c r="N7722" t="str">
        <f>IFERROR(SMALL($M$5:$M$9000,ROWS($M$5:M7722)),"")</f>
        <v/>
      </c>
      <c r="P7722" t="s">
        <v>1639</v>
      </c>
      <c r="S7722" s="388">
        <f>ROWS(R$5:R7722)</f>
        <v>7718</v>
      </c>
      <c r="T7722" s="388" t="str">
        <f>IF(_xlfn.IFNA(VLOOKUP(P7722,$AG$3:$AH$83,2,FALSE),"")='11.1'!$D$5,TXM!S7722,"")</f>
        <v/>
      </c>
      <c r="U7722" t="str">
        <f>IFERROR(SMALL($T$5:$T$9000,ROWS($T$5:T7722)),"")</f>
        <v/>
      </c>
    </row>
    <row r="7723" spans="1:21" ht="14.4" customHeight="1" x14ac:dyDescent="0.3">
      <c r="A7723" t="s">
        <v>1639</v>
      </c>
      <c r="D7723" s="388">
        <f>ROWS(C$5:C7723)</f>
        <v>7719</v>
      </c>
      <c r="E7723" s="388" t="str">
        <f>IF(_xlfn.IFNA(VLOOKUP(A7723,$AG$3:$AH$83,2,FALSE),"")='11.1'!$D$5,TXM!D7723,"")</f>
        <v/>
      </c>
      <c r="F7723" t="str">
        <f>IFERROR(SMALL($E$5:$E$9000,ROWS($E$5:E7723)),"")</f>
        <v/>
      </c>
      <c r="I7723" s="371" t="s">
        <v>38</v>
      </c>
      <c r="J7723" t="s">
        <v>91</v>
      </c>
      <c r="K7723" s="372">
        <v>3090</v>
      </c>
      <c r="L7723" s="388">
        <f>ROWS(K$5:K7723)</f>
        <v>7719</v>
      </c>
      <c r="M7723" s="388" t="str">
        <f>IF(_xlfn.IFNA(VLOOKUP(I7723,$AG$3:$AH$83,2,FALSE),"")='11.1'!$D$5,TXM!L7723,"")</f>
        <v/>
      </c>
      <c r="N7723" t="str">
        <f>IFERROR(SMALL($M$5:$M$9000,ROWS($M$5:M7723)),"")</f>
        <v/>
      </c>
      <c r="P7723" t="s">
        <v>1639</v>
      </c>
      <c r="S7723" s="388">
        <f>ROWS(R$5:R7723)</f>
        <v>7719</v>
      </c>
      <c r="T7723" s="388" t="str">
        <f>IF(_xlfn.IFNA(VLOOKUP(P7723,$AG$3:$AH$83,2,FALSE),"")='11.1'!$D$5,TXM!S7723,"")</f>
        <v/>
      </c>
      <c r="U7723" t="str">
        <f>IFERROR(SMALL($T$5:$T$9000,ROWS($T$5:T7723)),"")</f>
        <v/>
      </c>
    </row>
    <row r="7724" spans="1:21" ht="14.4" customHeight="1" x14ac:dyDescent="0.3">
      <c r="A7724" t="s">
        <v>1639</v>
      </c>
      <c r="D7724" s="388">
        <f>ROWS(C$5:C7724)</f>
        <v>7720</v>
      </c>
      <c r="E7724" s="388" t="str">
        <f>IF(_xlfn.IFNA(VLOOKUP(A7724,$AG$3:$AH$83,2,FALSE),"")='11.1'!$D$5,TXM!D7724,"")</f>
        <v/>
      </c>
      <c r="F7724" t="str">
        <f>IFERROR(SMALL($E$5:$E$9000,ROWS($E$5:E7724)),"")</f>
        <v/>
      </c>
      <c r="I7724" s="371" t="s">
        <v>38</v>
      </c>
      <c r="J7724" t="s">
        <v>1003</v>
      </c>
      <c r="K7724" s="372">
        <v>2663</v>
      </c>
      <c r="L7724" s="388">
        <f>ROWS(K$5:K7724)</f>
        <v>7720</v>
      </c>
      <c r="M7724" s="388" t="str">
        <f>IF(_xlfn.IFNA(VLOOKUP(I7724,$AG$3:$AH$83,2,FALSE),"")='11.1'!$D$5,TXM!L7724,"")</f>
        <v/>
      </c>
      <c r="N7724" t="str">
        <f>IFERROR(SMALL($M$5:$M$9000,ROWS($M$5:M7724)),"")</f>
        <v/>
      </c>
      <c r="P7724" t="s">
        <v>1639</v>
      </c>
      <c r="S7724" s="388">
        <f>ROWS(R$5:R7724)</f>
        <v>7720</v>
      </c>
      <c r="T7724" s="388" t="str">
        <f>IF(_xlfn.IFNA(VLOOKUP(P7724,$AG$3:$AH$83,2,FALSE),"")='11.1'!$D$5,TXM!S7724,"")</f>
        <v/>
      </c>
      <c r="U7724" t="str">
        <f>IFERROR(SMALL($T$5:$T$9000,ROWS($T$5:T7724)),"")</f>
        <v/>
      </c>
    </row>
    <row r="7725" spans="1:21" ht="14.4" customHeight="1" x14ac:dyDescent="0.3">
      <c r="A7725" t="s">
        <v>1639</v>
      </c>
      <c r="D7725" s="388">
        <f>ROWS(C$5:C7725)</f>
        <v>7721</v>
      </c>
      <c r="E7725" s="388" t="str">
        <f>IF(_xlfn.IFNA(VLOOKUP(A7725,$AG$3:$AH$83,2,FALSE),"")='11.1'!$D$5,TXM!D7725,"")</f>
        <v/>
      </c>
      <c r="F7725" t="str">
        <f>IFERROR(SMALL($E$5:$E$9000,ROWS($E$5:E7725)),"")</f>
        <v/>
      </c>
      <c r="I7725" s="371" t="s">
        <v>38</v>
      </c>
      <c r="J7725" t="s">
        <v>1006</v>
      </c>
      <c r="K7725" s="372">
        <v>2320</v>
      </c>
      <c r="L7725" s="388">
        <f>ROWS(K$5:K7725)</f>
        <v>7721</v>
      </c>
      <c r="M7725" s="388" t="str">
        <f>IF(_xlfn.IFNA(VLOOKUP(I7725,$AG$3:$AH$83,2,FALSE),"")='11.1'!$D$5,TXM!L7725,"")</f>
        <v/>
      </c>
      <c r="N7725" t="str">
        <f>IFERROR(SMALL($M$5:$M$9000,ROWS($M$5:M7725)),"")</f>
        <v/>
      </c>
      <c r="P7725" t="s">
        <v>1639</v>
      </c>
      <c r="S7725" s="388">
        <f>ROWS(R$5:R7725)</f>
        <v>7721</v>
      </c>
      <c r="T7725" s="388" t="str">
        <f>IF(_xlfn.IFNA(VLOOKUP(P7725,$AG$3:$AH$83,2,FALSE),"")='11.1'!$D$5,TXM!S7725,"")</f>
        <v/>
      </c>
      <c r="U7725" t="str">
        <f>IFERROR(SMALL($T$5:$T$9000,ROWS($T$5:T7725)),"")</f>
        <v/>
      </c>
    </row>
    <row r="7726" spans="1:21" ht="14.4" customHeight="1" x14ac:dyDescent="0.3">
      <c r="A7726" t="s">
        <v>1639</v>
      </c>
      <c r="D7726" s="388">
        <f>ROWS(C$5:C7726)</f>
        <v>7722</v>
      </c>
      <c r="E7726" s="388" t="str">
        <f>IF(_xlfn.IFNA(VLOOKUP(A7726,$AG$3:$AH$83,2,FALSE),"")='11.1'!$D$5,TXM!D7726,"")</f>
        <v/>
      </c>
      <c r="F7726" t="str">
        <f>IFERROR(SMALL($E$5:$E$9000,ROWS($E$5:E7726)),"")</f>
        <v/>
      </c>
      <c r="I7726" s="371" t="s">
        <v>38</v>
      </c>
      <c r="J7726" t="s">
        <v>867</v>
      </c>
      <c r="K7726" s="372">
        <v>2165</v>
      </c>
      <c r="L7726" s="388">
        <f>ROWS(K$5:K7726)</f>
        <v>7722</v>
      </c>
      <c r="M7726" s="388" t="str">
        <f>IF(_xlfn.IFNA(VLOOKUP(I7726,$AG$3:$AH$83,2,FALSE),"")='11.1'!$D$5,TXM!L7726,"")</f>
        <v/>
      </c>
      <c r="N7726" t="str">
        <f>IFERROR(SMALL($M$5:$M$9000,ROWS($M$5:M7726)),"")</f>
        <v/>
      </c>
      <c r="P7726" t="s">
        <v>1639</v>
      </c>
      <c r="S7726" s="388">
        <f>ROWS(R$5:R7726)</f>
        <v>7722</v>
      </c>
      <c r="T7726" s="388" t="str">
        <f>IF(_xlfn.IFNA(VLOOKUP(P7726,$AG$3:$AH$83,2,FALSE),"")='11.1'!$D$5,TXM!S7726,"")</f>
        <v/>
      </c>
      <c r="U7726" t="str">
        <f>IFERROR(SMALL($T$5:$T$9000,ROWS($T$5:T7726)),"")</f>
        <v/>
      </c>
    </row>
    <row r="7727" spans="1:21" ht="14.4" customHeight="1" x14ac:dyDescent="0.3">
      <c r="A7727" t="s">
        <v>1639</v>
      </c>
      <c r="D7727" s="388">
        <f>ROWS(C$5:C7727)</f>
        <v>7723</v>
      </c>
      <c r="E7727" s="388" t="str">
        <f>IF(_xlfn.IFNA(VLOOKUP(A7727,$AG$3:$AH$83,2,FALSE),"")='11.1'!$D$5,TXM!D7727,"")</f>
        <v/>
      </c>
      <c r="F7727" t="str">
        <f>IFERROR(SMALL($E$5:$E$9000,ROWS($E$5:E7727)),"")</f>
        <v/>
      </c>
      <c r="I7727" s="371" t="s">
        <v>38</v>
      </c>
      <c r="J7727" t="s">
        <v>97</v>
      </c>
      <c r="K7727" s="372">
        <v>2097</v>
      </c>
      <c r="L7727" s="388">
        <f>ROWS(K$5:K7727)</f>
        <v>7723</v>
      </c>
      <c r="M7727" s="388" t="str">
        <f>IF(_xlfn.IFNA(VLOOKUP(I7727,$AG$3:$AH$83,2,FALSE),"")='11.1'!$D$5,TXM!L7727,"")</f>
        <v/>
      </c>
      <c r="N7727" t="str">
        <f>IFERROR(SMALL($M$5:$M$9000,ROWS($M$5:M7727)),"")</f>
        <v/>
      </c>
      <c r="P7727" t="s">
        <v>1639</v>
      </c>
      <c r="S7727" s="388">
        <f>ROWS(R$5:R7727)</f>
        <v>7723</v>
      </c>
      <c r="T7727" s="388" t="str">
        <f>IF(_xlfn.IFNA(VLOOKUP(P7727,$AG$3:$AH$83,2,FALSE),"")='11.1'!$D$5,TXM!S7727,"")</f>
        <v/>
      </c>
      <c r="U7727" t="str">
        <f>IFERROR(SMALL($T$5:$T$9000,ROWS($T$5:T7727)),"")</f>
        <v/>
      </c>
    </row>
    <row r="7728" spans="1:21" ht="14.4" customHeight="1" x14ac:dyDescent="0.3">
      <c r="A7728" t="s">
        <v>1639</v>
      </c>
      <c r="D7728" s="388">
        <f>ROWS(C$5:C7728)</f>
        <v>7724</v>
      </c>
      <c r="E7728" s="388" t="str">
        <f>IF(_xlfn.IFNA(VLOOKUP(A7728,$AG$3:$AH$83,2,FALSE),"")='11.1'!$D$5,TXM!D7728,"")</f>
        <v/>
      </c>
      <c r="F7728" t="str">
        <f>IFERROR(SMALL($E$5:$E$9000,ROWS($E$5:E7728)),"")</f>
        <v/>
      </c>
      <c r="I7728" s="371" t="s">
        <v>38</v>
      </c>
      <c r="J7728" t="s">
        <v>1005</v>
      </c>
      <c r="K7728" s="372">
        <v>1723</v>
      </c>
      <c r="L7728" s="388">
        <f>ROWS(K$5:K7728)</f>
        <v>7724</v>
      </c>
      <c r="M7728" s="388" t="str">
        <f>IF(_xlfn.IFNA(VLOOKUP(I7728,$AG$3:$AH$83,2,FALSE),"")='11.1'!$D$5,TXM!L7728,"")</f>
        <v/>
      </c>
      <c r="N7728" t="str">
        <f>IFERROR(SMALL($M$5:$M$9000,ROWS($M$5:M7728)),"")</f>
        <v/>
      </c>
      <c r="P7728" t="s">
        <v>1639</v>
      </c>
      <c r="S7728" s="388">
        <f>ROWS(R$5:R7728)</f>
        <v>7724</v>
      </c>
      <c r="T7728" s="388" t="str">
        <f>IF(_xlfn.IFNA(VLOOKUP(P7728,$AG$3:$AH$83,2,FALSE),"")='11.1'!$D$5,TXM!S7728,"")</f>
        <v/>
      </c>
      <c r="U7728" t="str">
        <f>IFERROR(SMALL($T$5:$T$9000,ROWS($T$5:T7728)),"")</f>
        <v/>
      </c>
    </row>
    <row r="7729" spans="1:21" ht="14.4" customHeight="1" x14ac:dyDescent="0.3">
      <c r="A7729" t="s">
        <v>1639</v>
      </c>
      <c r="D7729" s="388">
        <f>ROWS(C$5:C7729)</f>
        <v>7725</v>
      </c>
      <c r="E7729" s="388" t="str">
        <f>IF(_xlfn.IFNA(VLOOKUP(A7729,$AG$3:$AH$83,2,FALSE),"")='11.1'!$D$5,TXM!D7729,"")</f>
        <v/>
      </c>
      <c r="F7729" t="str">
        <f>IFERROR(SMALL($E$5:$E$9000,ROWS($E$5:E7729)),"")</f>
        <v/>
      </c>
      <c r="I7729" s="371" t="s">
        <v>38</v>
      </c>
      <c r="J7729" t="s">
        <v>1434</v>
      </c>
      <c r="K7729" s="372">
        <v>1564</v>
      </c>
      <c r="L7729" s="388">
        <f>ROWS(K$5:K7729)</f>
        <v>7725</v>
      </c>
      <c r="M7729" s="388" t="str">
        <f>IF(_xlfn.IFNA(VLOOKUP(I7729,$AG$3:$AH$83,2,FALSE),"")='11.1'!$D$5,TXM!L7729,"")</f>
        <v/>
      </c>
      <c r="N7729" t="str">
        <f>IFERROR(SMALL($M$5:$M$9000,ROWS($M$5:M7729)),"")</f>
        <v/>
      </c>
      <c r="P7729" t="s">
        <v>1639</v>
      </c>
      <c r="S7729" s="388">
        <f>ROWS(R$5:R7729)</f>
        <v>7725</v>
      </c>
      <c r="T7729" s="388" t="str">
        <f>IF(_xlfn.IFNA(VLOOKUP(P7729,$AG$3:$AH$83,2,FALSE),"")='11.1'!$D$5,TXM!S7729,"")</f>
        <v/>
      </c>
      <c r="U7729" t="str">
        <f>IFERROR(SMALL($T$5:$T$9000,ROWS($T$5:T7729)),"")</f>
        <v/>
      </c>
    </row>
    <row r="7730" spans="1:21" ht="14.4" customHeight="1" x14ac:dyDescent="0.3">
      <c r="A7730" t="s">
        <v>1639</v>
      </c>
      <c r="D7730" s="388">
        <f>ROWS(C$5:C7730)</f>
        <v>7726</v>
      </c>
      <c r="E7730" s="388" t="str">
        <f>IF(_xlfn.IFNA(VLOOKUP(A7730,$AG$3:$AH$83,2,FALSE),"")='11.1'!$D$5,TXM!D7730,"")</f>
        <v/>
      </c>
      <c r="F7730" t="str">
        <f>IFERROR(SMALL($E$5:$E$9000,ROWS($E$5:E7730)),"")</f>
        <v/>
      </c>
      <c r="I7730" s="371" t="s">
        <v>38</v>
      </c>
      <c r="J7730" t="s">
        <v>799</v>
      </c>
      <c r="K7730" s="372">
        <v>1283</v>
      </c>
      <c r="L7730" s="388">
        <f>ROWS(K$5:K7730)</f>
        <v>7726</v>
      </c>
      <c r="M7730" s="388" t="str">
        <f>IF(_xlfn.IFNA(VLOOKUP(I7730,$AG$3:$AH$83,2,FALSE),"")='11.1'!$D$5,TXM!L7730,"")</f>
        <v/>
      </c>
      <c r="N7730" t="str">
        <f>IFERROR(SMALL($M$5:$M$9000,ROWS($M$5:M7730)),"")</f>
        <v/>
      </c>
      <c r="P7730" t="s">
        <v>1639</v>
      </c>
      <c r="S7730" s="388">
        <f>ROWS(R$5:R7730)</f>
        <v>7726</v>
      </c>
      <c r="T7730" s="388" t="str">
        <f>IF(_xlfn.IFNA(VLOOKUP(P7730,$AG$3:$AH$83,2,FALSE),"")='11.1'!$D$5,TXM!S7730,"")</f>
        <v/>
      </c>
      <c r="U7730" t="str">
        <f>IFERROR(SMALL($T$5:$T$9000,ROWS($T$5:T7730)),"")</f>
        <v/>
      </c>
    </row>
    <row r="7731" spans="1:21" ht="14.4" customHeight="1" x14ac:dyDescent="0.3">
      <c r="A7731" t="s">
        <v>1639</v>
      </c>
      <c r="D7731" s="388">
        <f>ROWS(C$5:C7731)</f>
        <v>7727</v>
      </c>
      <c r="E7731" s="388" t="str">
        <f>IF(_xlfn.IFNA(VLOOKUP(A7731,$AG$3:$AH$83,2,FALSE),"")='11.1'!$D$5,TXM!D7731,"")</f>
        <v/>
      </c>
      <c r="F7731" t="str">
        <f>IFERROR(SMALL($E$5:$E$9000,ROWS($E$5:E7731)),"")</f>
        <v/>
      </c>
      <c r="I7731" s="371" t="s">
        <v>38</v>
      </c>
      <c r="J7731" t="s">
        <v>103</v>
      </c>
      <c r="K7731" s="372">
        <v>1166</v>
      </c>
      <c r="L7731" s="388">
        <f>ROWS(K$5:K7731)</f>
        <v>7727</v>
      </c>
      <c r="M7731" s="388" t="str">
        <f>IF(_xlfn.IFNA(VLOOKUP(I7731,$AG$3:$AH$83,2,FALSE),"")='11.1'!$D$5,TXM!L7731,"")</f>
        <v/>
      </c>
      <c r="N7731" t="str">
        <f>IFERROR(SMALL($M$5:$M$9000,ROWS($M$5:M7731)),"")</f>
        <v/>
      </c>
      <c r="P7731" t="s">
        <v>1639</v>
      </c>
      <c r="S7731" s="388">
        <f>ROWS(R$5:R7731)</f>
        <v>7727</v>
      </c>
      <c r="T7731" s="388" t="str">
        <f>IF(_xlfn.IFNA(VLOOKUP(P7731,$AG$3:$AH$83,2,FALSE),"")='11.1'!$D$5,TXM!S7731,"")</f>
        <v/>
      </c>
      <c r="U7731" t="str">
        <f>IFERROR(SMALL($T$5:$T$9000,ROWS($T$5:T7731)),"")</f>
        <v/>
      </c>
    </row>
    <row r="7732" spans="1:21" ht="14.4" customHeight="1" x14ac:dyDescent="0.3">
      <c r="A7732" t="s">
        <v>1639</v>
      </c>
      <c r="D7732" s="388">
        <f>ROWS(C$5:C7732)</f>
        <v>7728</v>
      </c>
      <c r="E7732" s="388" t="str">
        <f>IF(_xlfn.IFNA(VLOOKUP(A7732,$AG$3:$AH$83,2,FALSE),"")='11.1'!$D$5,TXM!D7732,"")</f>
        <v/>
      </c>
      <c r="F7732" t="str">
        <f>IFERROR(SMALL($E$5:$E$9000,ROWS($E$5:E7732)),"")</f>
        <v/>
      </c>
      <c r="I7732" s="371" t="s">
        <v>38</v>
      </c>
      <c r="J7732" t="s">
        <v>869</v>
      </c>
      <c r="K7732" s="372">
        <v>1151</v>
      </c>
      <c r="L7732" s="388">
        <f>ROWS(K$5:K7732)</f>
        <v>7728</v>
      </c>
      <c r="M7732" s="388" t="str">
        <f>IF(_xlfn.IFNA(VLOOKUP(I7732,$AG$3:$AH$83,2,FALSE),"")='11.1'!$D$5,TXM!L7732,"")</f>
        <v/>
      </c>
      <c r="N7732" t="str">
        <f>IFERROR(SMALL($M$5:$M$9000,ROWS($M$5:M7732)),"")</f>
        <v/>
      </c>
      <c r="P7732" t="s">
        <v>1639</v>
      </c>
      <c r="S7732" s="388">
        <f>ROWS(R$5:R7732)</f>
        <v>7728</v>
      </c>
      <c r="T7732" s="388" t="str">
        <f>IF(_xlfn.IFNA(VLOOKUP(P7732,$AG$3:$AH$83,2,FALSE),"")='11.1'!$D$5,TXM!S7732,"")</f>
        <v/>
      </c>
      <c r="U7732" t="str">
        <f>IFERROR(SMALL($T$5:$T$9000,ROWS($T$5:T7732)),"")</f>
        <v/>
      </c>
    </row>
    <row r="7733" spans="1:21" ht="14.4" customHeight="1" x14ac:dyDescent="0.3">
      <c r="A7733" t="s">
        <v>1639</v>
      </c>
      <c r="D7733" s="388">
        <f>ROWS(C$5:C7733)</f>
        <v>7729</v>
      </c>
      <c r="E7733" s="388" t="str">
        <f>IF(_xlfn.IFNA(VLOOKUP(A7733,$AG$3:$AH$83,2,FALSE),"")='11.1'!$D$5,TXM!D7733,"")</f>
        <v/>
      </c>
      <c r="F7733" t="str">
        <f>IFERROR(SMALL($E$5:$E$9000,ROWS($E$5:E7733)),"")</f>
        <v/>
      </c>
      <c r="I7733" s="371" t="s">
        <v>38</v>
      </c>
      <c r="J7733" t="s">
        <v>829</v>
      </c>
      <c r="K7733" s="372">
        <v>1110</v>
      </c>
      <c r="L7733" s="388">
        <f>ROWS(K$5:K7733)</f>
        <v>7729</v>
      </c>
      <c r="M7733" s="388" t="str">
        <f>IF(_xlfn.IFNA(VLOOKUP(I7733,$AG$3:$AH$83,2,FALSE),"")='11.1'!$D$5,TXM!L7733,"")</f>
        <v/>
      </c>
      <c r="N7733" t="str">
        <f>IFERROR(SMALL($M$5:$M$9000,ROWS($M$5:M7733)),"")</f>
        <v/>
      </c>
      <c r="P7733" t="s">
        <v>1639</v>
      </c>
      <c r="S7733" s="388">
        <f>ROWS(R$5:R7733)</f>
        <v>7729</v>
      </c>
      <c r="T7733" s="388" t="str">
        <f>IF(_xlfn.IFNA(VLOOKUP(P7733,$AG$3:$AH$83,2,FALSE),"")='11.1'!$D$5,TXM!S7733,"")</f>
        <v/>
      </c>
      <c r="U7733" t="str">
        <f>IFERROR(SMALL($T$5:$T$9000,ROWS($T$5:T7733)),"")</f>
        <v/>
      </c>
    </row>
    <row r="7734" spans="1:21" ht="14.4" customHeight="1" x14ac:dyDescent="0.3">
      <c r="A7734" t="s">
        <v>1639</v>
      </c>
      <c r="D7734" s="388">
        <f>ROWS(C$5:C7734)</f>
        <v>7730</v>
      </c>
      <c r="E7734" s="388" t="str">
        <f>IF(_xlfn.IFNA(VLOOKUP(A7734,$AG$3:$AH$83,2,FALSE),"")='11.1'!$D$5,TXM!D7734,"")</f>
        <v/>
      </c>
      <c r="F7734" t="str">
        <f>IFERROR(SMALL($E$5:$E$9000,ROWS($E$5:E7734)),"")</f>
        <v/>
      </c>
      <c r="I7734" s="371" t="s">
        <v>38</v>
      </c>
      <c r="J7734" t="s">
        <v>105</v>
      </c>
      <c r="K7734" s="372">
        <v>91</v>
      </c>
      <c r="L7734" s="388">
        <f>ROWS(K$5:K7734)</f>
        <v>7730</v>
      </c>
      <c r="M7734" s="388" t="str">
        <f>IF(_xlfn.IFNA(VLOOKUP(I7734,$AG$3:$AH$83,2,FALSE),"")='11.1'!$D$5,TXM!L7734,"")</f>
        <v/>
      </c>
      <c r="N7734" t="str">
        <f>IFERROR(SMALL($M$5:$M$9000,ROWS($M$5:M7734)),"")</f>
        <v/>
      </c>
      <c r="P7734" t="s">
        <v>1639</v>
      </c>
      <c r="S7734" s="388">
        <f>ROWS(R$5:R7734)</f>
        <v>7730</v>
      </c>
      <c r="T7734" s="388" t="str">
        <f>IF(_xlfn.IFNA(VLOOKUP(P7734,$AG$3:$AH$83,2,FALSE),"")='11.1'!$D$5,TXM!S7734,"")</f>
        <v/>
      </c>
      <c r="U7734" t="str">
        <f>IFERROR(SMALL($T$5:$T$9000,ROWS($T$5:T7734)),"")</f>
        <v/>
      </c>
    </row>
    <row r="7735" spans="1:21" ht="14.4" customHeight="1" x14ac:dyDescent="0.3">
      <c r="A7735" t="s">
        <v>1639</v>
      </c>
      <c r="D7735" s="388">
        <f>ROWS(C$5:C7735)</f>
        <v>7731</v>
      </c>
      <c r="E7735" s="388" t="str">
        <f>IF(_xlfn.IFNA(VLOOKUP(A7735,$AG$3:$AH$83,2,FALSE),"")='11.1'!$D$5,TXM!D7735,"")</f>
        <v/>
      </c>
      <c r="F7735" t="str">
        <f>IFERROR(SMALL($E$5:$E$9000,ROWS($E$5:E7735)),"")</f>
        <v/>
      </c>
      <c r="I7735" s="371" t="s">
        <v>38</v>
      </c>
      <c r="J7735" t="s">
        <v>104</v>
      </c>
      <c r="K7735" s="372">
        <v>11</v>
      </c>
      <c r="L7735" s="388">
        <f>ROWS(K$5:K7735)</f>
        <v>7731</v>
      </c>
      <c r="M7735" s="388" t="str">
        <f>IF(_xlfn.IFNA(VLOOKUP(I7735,$AG$3:$AH$83,2,FALSE),"")='11.1'!$D$5,TXM!L7735,"")</f>
        <v/>
      </c>
      <c r="N7735" t="str">
        <f>IFERROR(SMALL($M$5:$M$9000,ROWS($M$5:M7735)),"")</f>
        <v/>
      </c>
      <c r="P7735" t="s">
        <v>1639</v>
      </c>
      <c r="S7735" s="388">
        <f>ROWS(R$5:R7735)</f>
        <v>7731</v>
      </c>
      <c r="T7735" s="388" t="str">
        <f>IF(_xlfn.IFNA(VLOOKUP(P7735,$AG$3:$AH$83,2,FALSE),"")='11.1'!$D$5,TXM!S7735,"")</f>
        <v/>
      </c>
      <c r="U7735" t="str">
        <f>IFERROR(SMALL($T$5:$T$9000,ROWS($T$5:T7735)),"")</f>
        <v/>
      </c>
    </row>
    <row r="7736" spans="1:21" ht="14.4" customHeight="1" x14ac:dyDescent="0.3">
      <c r="A7736" t="s">
        <v>1639</v>
      </c>
      <c r="D7736" s="388">
        <f>ROWS(C$5:C7736)</f>
        <v>7732</v>
      </c>
      <c r="E7736" s="388" t="str">
        <f>IF(_xlfn.IFNA(VLOOKUP(A7736,$AG$3:$AH$83,2,FALSE),"")='11.1'!$D$5,TXM!D7736,"")</f>
        <v/>
      </c>
      <c r="F7736" t="str">
        <f>IFERROR(SMALL($E$5:$E$9000,ROWS($E$5:E7736)),"")</f>
        <v/>
      </c>
      <c r="I7736" s="371" t="s">
        <v>38</v>
      </c>
      <c r="J7736" t="s">
        <v>861</v>
      </c>
      <c r="K7736" s="372">
        <v>7</v>
      </c>
      <c r="L7736" s="388">
        <f>ROWS(K$5:K7736)</f>
        <v>7732</v>
      </c>
      <c r="M7736" s="388" t="str">
        <f>IF(_xlfn.IFNA(VLOOKUP(I7736,$AG$3:$AH$83,2,FALSE),"")='11.1'!$D$5,TXM!L7736,"")</f>
        <v/>
      </c>
      <c r="N7736" t="str">
        <f>IFERROR(SMALL($M$5:$M$9000,ROWS($M$5:M7736)),"")</f>
        <v/>
      </c>
      <c r="P7736" t="s">
        <v>1639</v>
      </c>
      <c r="S7736" s="388">
        <f>ROWS(R$5:R7736)</f>
        <v>7732</v>
      </c>
      <c r="T7736" s="388" t="str">
        <f>IF(_xlfn.IFNA(VLOOKUP(P7736,$AG$3:$AH$83,2,FALSE),"")='11.1'!$D$5,TXM!S7736,"")</f>
        <v/>
      </c>
      <c r="U7736" t="str">
        <f>IFERROR(SMALL($T$5:$T$9000,ROWS($T$5:T7736)),"")</f>
        <v/>
      </c>
    </row>
    <row r="7737" spans="1:21" ht="14.4" customHeight="1" x14ac:dyDescent="0.3">
      <c r="A7737" t="s">
        <v>1639</v>
      </c>
      <c r="D7737" s="388">
        <f>ROWS(C$5:C7737)</f>
        <v>7733</v>
      </c>
      <c r="E7737" s="388" t="str">
        <f>IF(_xlfn.IFNA(VLOOKUP(A7737,$AG$3:$AH$83,2,FALSE),"")='11.1'!$D$5,TXM!D7737,"")</f>
        <v/>
      </c>
      <c r="F7737" t="str">
        <f>IFERROR(SMALL($E$5:$E$9000,ROWS($E$5:E7737)),"")</f>
        <v/>
      </c>
      <c r="I7737" s="371" t="s">
        <v>38</v>
      </c>
      <c r="J7737" t="s">
        <v>813</v>
      </c>
      <c r="K7737" s="372">
        <v>5</v>
      </c>
      <c r="L7737" s="388">
        <f>ROWS(K$5:K7737)</f>
        <v>7733</v>
      </c>
      <c r="M7737" s="388" t="str">
        <f>IF(_xlfn.IFNA(VLOOKUP(I7737,$AG$3:$AH$83,2,FALSE),"")='11.1'!$D$5,TXM!L7737,"")</f>
        <v/>
      </c>
      <c r="N7737" t="str">
        <f>IFERROR(SMALL($M$5:$M$9000,ROWS($M$5:M7737)),"")</f>
        <v/>
      </c>
      <c r="P7737" t="s">
        <v>1639</v>
      </c>
      <c r="S7737" s="388">
        <f>ROWS(R$5:R7737)</f>
        <v>7733</v>
      </c>
      <c r="T7737" s="388" t="str">
        <f>IF(_xlfn.IFNA(VLOOKUP(P7737,$AG$3:$AH$83,2,FALSE),"")='11.1'!$D$5,TXM!S7737,"")</f>
        <v/>
      </c>
      <c r="U7737" t="str">
        <f>IFERROR(SMALL($T$5:$T$9000,ROWS($T$5:T7737)),"")</f>
        <v/>
      </c>
    </row>
    <row r="7738" spans="1:21" ht="14.4" customHeight="1" x14ac:dyDescent="0.3">
      <c r="A7738" t="s">
        <v>1639</v>
      </c>
      <c r="D7738" s="388">
        <f>ROWS(C$5:C7738)</f>
        <v>7734</v>
      </c>
      <c r="E7738" s="388" t="str">
        <f>IF(_xlfn.IFNA(VLOOKUP(A7738,$AG$3:$AH$83,2,FALSE),"")='11.1'!$D$5,TXM!D7738,"")</f>
        <v/>
      </c>
      <c r="F7738" t="str">
        <f>IFERROR(SMALL($E$5:$E$9000,ROWS($E$5:E7738)),"")</f>
        <v/>
      </c>
      <c r="I7738" s="371" t="s">
        <v>38</v>
      </c>
      <c r="J7738" t="s">
        <v>789</v>
      </c>
      <c r="K7738" s="372">
        <v>4</v>
      </c>
      <c r="L7738" s="388">
        <f>ROWS(K$5:K7738)</f>
        <v>7734</v>
      </c>
      <c r="M7738" s="388" t="str">
        <f>IF(_xlfn.IFNA(VLOOKUP(I7738,$AG$3:$AH$83,2,FALSE),"")='11.1'!$D$5,TXM!L7738,"")</f>
        <v/>
      </c>
      <c r="N7738" t="str">
        <f>IFERROR(SMALL($M$5:$M$9000,ROWS($M$5:M7738)),"")</f>
        <v/>
      </c>
      <c r="P7738" t="s">
        <v>1639</v>
      </c>
      <c r="S7738" s="388">
        <f>ROWS(R$5:R7738)</f>
        <v>7734</v>
      </c>
      <c r="T7738" s="388" t="str">
        <f>IF(_xlfn.IFNA(VLOOKUP(P7738,$AG$3:$AH$83,2,FALSE),"")='11.1'!$D$5,TXM!S7738,"")</f>
        <v/>
      </c>
      <c r="U7738" t="str">
        <f>IFERROR(SMALL($T$5:$T$9000,ROWS($T$5:T7738)),"")</f>
        <v/>
      </c>
    </row>
    <row r="7739" spans="1:21" ht="14.4" customHeight="1" x14ac:dyDescent="0.3">
      <c r="A7739" t="s">
        <v>1639</v>
      </c>
      <c r="D7739" s="388">
        <f>ROWS(C$5:C7739)</f>
        <v>7735</v>
      </c>
      <c r="E7739" s="388" t="str">
        <f>IF(_xlfn.IFNA(VLOOKUP(A7739,$AG$3:$AH$83,2,FALSE),"")='11.1'!$D$5,TXM!D7739,"")</f>
        <v/>
      </c>
      <c r="F7739" t="str">
        <f>IFERROR(SMALL($E$5:$E$9000,ROWS($E$5:E7739)),"")</f>
        <v/>
      </c>
      <c r="I7739" s="371" t="s">
        <v>683</v>
      </c>
      <c r="J7739" t="s">
        <v>1265</v>
      </c>
      <c r="K7739" s="372">
        <v>2794849</v>
      </c>
      <c r="L7739" s="388">
        <f>ROWS(K$5:K7739)</f>
        <v>7735</v>
      </c>
      <c r="M7739" s="388" t="str">
        <f>IF(_xlfn.IFNA(VLOOKUP(I7739,$AG$3:$AH$83,2,FALSE),"")='11.1'!$D$5,TXM!L7739,"")</f>
        <v/>
      </c>
      <c r="N7739" t="str">
        <f>IFERROR(SMALL($M$5:$M$9000,ROWS($M$5:M7739)),"")</f>
        <v/>
      </c>
      <c r="P7739" t="s">
        <v>1639</v>
      </c>
      <c r="S7739" s="388">
        <f>ROWS(R$5:R7739)</f>
        <v>7735</v>
      </c>
      <c r="T7739" s="388" t="str">
        <f>IF(_xlfn.IFNA(VLOOKUP(P7739,$AG$3:$AH$83,2,FALSE),"")='11.1'!$D$5,TXM!S7739,"")</f>
        <v/>
      </c>
      <c r="U7739" t="str">
        <f>IFERROR(SMALL($T$5:$T$9000,ROWS($T$5:T7739)),"")</f>
        <v/>
      </c>
    </row>
    <row r="7740" spans="1:21" ht="14.4" customHeight="1" x14ac:dyDescent="0.3">
      <c r="A7740" t="s">
        <v>1639</v>
      </c>
      <c r="D7740" s="388">
        <f>ROWS(C$5:C7740)</f>
        <v>7736</v>
      </c>
      <c r="E7740" s="388" t="str">
        <f>IF(_xlfn.IFNA(VLOOKUP(A7740,$AG$3:$AH$83,2,FALSE),"")='11.1'!$D$5,TXM!D7740,"")</f>
        <v/>
      </c>
      <c r="F7740" t="str">
        <f>IFERROR(SMALL($E$5:$E$9000,ROWS($E$5:E7740)),"")</f>
        <v/>
      </c>
      <c r="I7740" s="371" t="s">
        <v>683</v>
      </c>
      <c r="J7740" t="s">
        <v>96</v>
      </c>
      <c r="K7740" s="372">
        <v>2650278</v>
      </c>
      <c r="L7740" s="388">
        <f>ROWS(K$5:K7740)</f>
        <v>7736</v>
      </c>
      <c r="M7740" s="388" t="str">
        <f>IF(_xlfn.IFNA(VLOOKUP(I7740,$AG$3:$AH$83,2,FALSE),"")='11.1'!$D$5,TXM!L7740,"")</f>
        <v/>
      </c>
      <c r="N7740" t="str">
        <f>IFERROR(SMALL($M$5:$M$9000,ROWS($M$5:M7740)),"")</f>
        <v/>
      </c>
      <c r="P7740" t="s">
        <v>1639</v>
      </c>
      <c r="S7740" s="388">
        <f>ROWS(R$5:R7740)</f>
        <v>7736</v>
      </c>
      <c r="T7740" s="388" t="str">
        <f>IF(_xlfn.IFNA(VLOOKUP(P7740,$AG$3:$AH$83,2,FALSE),"")='11.1'!$D$5,TXM!S7740,"")</f>
        <v/>
      </c>
      <c r="U7740" t="str">
        <f>IFERROR(SMALL($T$5:$T$9000,ROWS($T$5:T7740)),"")</f>
        <v/>
      </c>
    </row>
    <row r="7741" spans="1:21" ht="14.4" customHeight="1" x14ac:dyDescent="0.3">
      <c r="A7741" t="s">
        <v>1639</v>
      </c>
      <c r="D7741" s="388">
        <f>ROWS(C$5:C7741)</f>
        <v>7737</v>
      </c>
      <c r="E7741" s="388" t="str">
        <f>IF(_xlfn.IFNA(VLOOKUP(A7741,$AG$3:$AH$83,2,FALSE),"")='11.1'!$D$5,TXM!D7741,"")</f>
        <v/>
      </c>
      <c r="F7741" t="str">
        <f>IFERROR(SMALL($E$5:$E$9000,ROWS($E$5:E7741)),"")</f>
        <v/>
      </c>
      <c r="I7741" s="371" t="s">
        <v>683</v>
      </c>
      <c r="J7741" t="s">
        <v>823</v>
      </c>
      <c r="K7741" s="372">
        <v>2010486</v>
      </c>
      <c r="L7741" s="388">
        <f>ROWS(K$5:K7741)</f>
        <v>7737</v>
      </c>
      <c r="M7741" s="388" t="str">
        <f>IF(_xlfn.IFNA(VLOOKUP(I7741,$AG$3:$AH$83,2,FALSE),"")='11.1'!$D$5,TXM!L7741,"")</f>
        <v/>
      </c>
      <c r="N7741" t="str">
        <f>IFERROR(SMALL($M$5:$M$9000,ROWS($M$5:M7741)),"")</f>
        <v/>
      </c>
      <c r="P7741" t="s">
        <v>1639</v>
      </c>
      <c r="S7741" s="388">
        <f>ROWS(R$5:R7741)</f>
        <v>7737</v>
      </c>
      <c r="T7741" s="388" t="str">
        <f>IF(_xlfn.IFNA(VLOOKUP(P7741,$AG$3:$AH$83,2,FALSE),"")='11.1'!$D$5,TXM!S7741,"")</f>
        <v/>
      </c>
      <c r="U7741" t="str">
        <f>IFERROR(SMALL($T$5:$T$9000,ROWS($T$5:T7741)),"")</f>
        <v/>
      </c>
    </row>
    <row r="7742" spans="1:21" ht="14.4" customHeight="1" x14ac:dyDescent="0.3">
      <c r="A7742" t="s">
        <v>1639</v>
      </c>
      <c r="D7742" s="388">
        <f>ROWS(C$5:C7742)</f>
        <v>7738</v>
      </c>
      <c r="E7742" s="388" t="str">
        <f>IF(_xlfn.IFNA(VLOOKUP(A7742,$AG$3:$AH$83,2,FALSE),"")='11.1'!$D$5,TXM!D7742,"")</f>
        <v/>
      </c>
      <c r="F7742" t="str">
        <f>IFERROR(SMALL($E$5:$E$9000,ROWS($E$5:E7742)),"")</f>
        <v/>
      </c>
      <c r="I7742" s="371" t="s">
        <v>683</v>
      </c>
      <c r="J7742" t="s">
        <v>821</v>
      </c>
      <c r="K7742" s="372">
        <v>418210</v>
      </c>
      <c r="L7742" s="388">
        <f>ROWS(K$5:K7742)</f>
        <v>7738</v>
      </c>
      <c r="M7742" s="388" t="str">
        <f>IF(_xlfn.IFNA(VLOOKUP(I7742,$AG$3:$AH$83,2,FALSE),"")='11.1'!$D$5,TXM!L7742,"")</f>
        <v/>
      </c>
      <c r="N7742" t="str">
        <f>IFERROR(SMALL($M$5:$M$9000,ROWS($M$5:M7742)),"")</f>
        <v/>
      </c>
      <c r="P7742" t="s">
        <v>1639</v>
      </c>
      <c r="S7742" s="388">
        <f>ROWS(R$5:R7742)</f>
        <v>7738</v>
      </c>
      <c r="T7742" s="388" t="str">
        <f>IF(_xlfn.IFNA(VLOOKUP(P7742,$AG$3:$AH$83,2,FALSE),"")='11.1'!$D$5,TXM!S7742,"")</f>
        <v/>
      </c>
      <c r="U7742" t="str">
        <f>IFERROR(SMALL($T$5:$T$9000,ROWS($T$5:T7742)),"")</f>
        <v/>
      </c>
    </row>
    <row r="7743" spans="1:21" ht="14.4" customHeight="1" x14ac:dyDescent="0.3">
      <c r="A7743" t="s">
        <v>1639</v>
      </c>
      <c r="D7743" s="388">
        <f>ROWS(C$5:C7743)</f>
        <v>7739</v>
      </c>
      <c r="E7743" s="388" t="str">
        <f>IF(_xlfn.IFNA(VLOOKUP(A7743,$AG$3:$AH$83,2,FALSE),"")='11.1'!$D$5,TXM!D7743,"")</f>
        <v/>
      </c>
      <c r="F7743" t="str">
        <f>IFERROR(SMALL($E$5:$E$9000,ROWS($E$5:E7743)),"")</f>
        <v/>
      </c>
      <c r="I7743" s="371" t="s">
        <v>683</v>
      </c>
      <c r="J7743" t="s">
        <v>777</v>
      </c>
      <c r="K7743" s="372">
        <v>227616</v>
      </c>
      <c r="L7743" s="388">
        <f>ROWS(K$5:K7743)</f>
        <v>7739</v>
      </c>
      <c r="M7743" s="388" t="str">
        <f>IF(_xlfn.IFNA(VLOOKUP(I7743,$AG$3:$AH$83,2,FALSE),"")='11.1'!$D$5,TXM!L7743,"")</f>
        <v/>
      </c>
      <c r="N7743" t="str">
        <f>IFERROR(SMALL($M$5:$M$9000,ROWS($M$5:M7743)),"")</f>
        <v/>
      </c>
      <c r="P7743" t="s">
        <v>1639</v>
      </c>
      <c r="S7743" s="388">
        <f>ROWS(R$5:R7743)</f>
        <v>7739</v>
      </c>
      <c r="T7743" s="388" t="str">
        <f>IF(_xlfn.IFNA(VLOOKUP(P7743,$AG$3:$AH$83,2,FALSE),"")='11.1'!$D$5,TXM!S7743,"")</f>
        <v/>
      </c>
      <c r="U7743" t="str">
        <f>IFERROR(SMALL($T$5:$T$9000,ROWS($T$5:T7743)),"")</f>
        <v/>
      </c>
    </row>
    <row r="7744" spans="1:21" ht="14.4" customHeight="1" x14ac:dyDescent="0.3">
      <c r="A7744" t="s">
        <v>1639</v>
      </c>
      <c r="D7744" s="388">
        <f>ROWS(C$5:C7744)</f>
        <v>7740</v>
      </c>
      <c r="E7744" s="388" t="str">
        <f>IF(_xlfn.IFNA(VLOOKUP(A7744,$AG$3:$AH$83,2,FALSE),"")='11.1'!$D$5,TXM!D7744,"")</f>
        <v/>
      </c>
      <c r="F7744" t="str">
        <f>IFERROR(SMALL($E$5:$E$9000,ROWS($E$5:E7744)),"")</f>
        <v/>
      </c>
      <c r="I7744" s="371" t="s">
        <v>683</v>
      </c>
      <c r="J7744" t="s">
        <v>865</v>
      </c>
      <c r="K7744" s="372">
        <v>185987</v>
      </c>
      <c r="L7744" s="388">
        <f>ROWS(K$5:K7744)</f>
        <v>7740</v>
      </c>
      <c r="M7744" s="388" t="str">
        <f>IF(_xlfn.IFNA(VLOOKUP(I7744,$AG$3:$AH$83,2,FALSE),"")='11.1'!$D$5,TXM!L7744,"")</f>
        <v/>
      </c>
      <c r="N7744" t="str">
        <f>IFERROR(SMALL($M$5:$M$9000,ROWS($M$5:M7744)),"")</f>
        <v/>
      </c>
      <c r="P7744" t="s">
        <v>1639</v>
      </c>
      <c r="S7744" s="388">
        <f>ROWS(R$5:R7744)</f>
        <v>7740</v>
      </c>
      <c r="T7744" s="388" t="str">
        <f>IF(_xlfn.IFNA(VLOOKUP(P7744,$AG$3:$AH$83,2,FALSE),"")='11.1'!$D$5,TXM!S7744,"")</f>
        <v/>
      </c>
      <c r="U7744" t="str">
        <f>IFERROR(SMALL($T$5:$T$9000,ROWS($T$5:T7744)),"")</f>
        <v/>
      </c>
    </row>
    <row r="7745" spans="1:21" ht="14.4" customHeight="1" x14ac:dyDescent="0.3">
      <c r="A7745" t="s">
        <v>1639</v>
      </c>
      <c r="D7745" s="388">
        <f>ROWS(C$5:C7745)</f>
        <v>7741</v>
      </c>
      <c r="E7745" s="388" t="str">
        <f>IF(_xlfn.IFNA(VLOOKUP(A7745,$AG$3:$AH$83,2,FALSE),"")='11.1'!$D$5,TXM!D7745,"")</f>
        <v/>
      </c>
      <c r="F7745" t="str">
        <f>IFERROR(SMALL($E$5:$E$9000,ROWS($E$5:E7745)),"")</f>
        <v/>
      </c>
      <c r="I7745" s="371" t="s">
        <v>683</v>
      </c>
      <c r="J7745" t="s">
        <v>827</v>
      </c>
      <c r="K7745" s="372">
        <v>40331</v>
      </c>
      <c r="L7745" s="388">
        <f>ROWS(K$5:K7745)</f>
        <v>7741</v>
      </c>
      <c r="M7745" s="388" t="str">
        <f>IF(_xlfn.IFNA(VLOOKUP(I7745,$AG$3:$AH$83,2,FALSE),"")='11.1'!$D$5,TXM!L7745,"")</f>
        <v/>
      </c>
      <c r="N7745" t="str">
        <f>IFERROR(SMALL($M$5:$M$9000,ROWS($M$5:M7745)),"")</f>
        <v/>
      </c>
      <c r="P7745" t="s">
        <v>1639</v>
      </c>
      <c r="S7745" s="388">
        <f>ROWS(R$5:R7745)</f>
        <v>7741</v>
      </c>
      <c r="T7745" s="388" t="str">
        <f>IF(_xlfn.IFNA(VLOOKUP(P7745,$AG$3:$AH$83,2,FALSE),"")='11.1'!$D$5,TXM!S7745,"")</f>
        <v/>
      </c>
      <c r="U7745" t="str">
        <f>IFERROR(SMALL($T$5:$T$9000,ROWS($T$5:T7745)),"")</f>
        <v/>
      </c>
    </row>
    <row r="7746" spans="1:21" ht="14.4" customHeight="1" x14ac:dyDescent="0.3">
      <c r="A7746" t="s">
        <v>1639</v>
      </c>
      <c r="D7746" s="388">
        <f>ROWS(C$5:C7746)</f>
        <v>7742</v>
      </c>
      <c r="E7746" s="388" t="str">
        <f>IF(_xlfn.IFNA(VLOOKUP(A7746,$AG$3:$AH$83,2,FALSE),"")='11.1'!$D$5,TXM!D7746,"")</f>
        <v/>
      </c>
      <c r="F7746" t="str">
        <f>IFERROR(SMALL($E$5:$E$9000,ROWS($E$5:E7746)),"")</f>
        <v/>
      </c>
      <c r="I7746" s="371" t="s">
        <v>683</v>
      </c>
      <c r="J7746" t="s">
        <v>863</v>
      </c>
      <c r="K7746" s="372">
        <v>17815</v>
      </c>
      <c r="L7746" s="388">
        <f>ROWS(K$5:K7746)</f>
        <v>7742</v>
      </c>
      <c r="M7746" s="388" t="str">
        <f>IF(_xlfn.IFNA(VLOOKUP(I7746,$AG$3:$AH$83,2,FALSE),"")='11.1'!$D$5,TXM!L7746,"")</f>
        <v/>
      </c>
      <c r="N7746" t="str">
        <f>IFERROR(SMALL($M$5:$M$9000,ROWS($M$5:M7746)),"")</f>
        <v/>
      </c>
      <c r="P7746" t="s">
        <v>1639</v>
      </c>
      <c r="S7746" s="388">
        <f>ROWS(R$5:R7746)</f>
        <v>7742</v>
      </c>
      <c r="T7746" s="388" t="str">
        <f>IF(_xlfn.IFNA(VLOOKUP(P7746,$AG$3:$AH$83,2,FALSE),"")='11.1'!$D$5,TXM!S7746,"")</f>
        <v/>
      </c>
      <c r="U7746" t="str">
        <f>IFERROR(SMALL($T$5:$T$9000,ROWS($T$5:T7746)),"")</f>
        <v/>
      </c>
    </row>
    <row r="7747" spans="1:21" ht="14.4" customHeight="1" x14ac:dyDescent="0.3">
      <c r="A7747" t="s">
        <v>1639</v>
      </c>
      <c r="D7747" s="388">
        <f>ROWS(C$5:C7747)</f>
        <v>7743</v>
      </c>
      <c r="E7747" s="388" t="str">
        <f>IF(_xlfn.IFNA(VLOOKUP(A7747,$AG$3:$AH$83,2,FALSE),"")='11.1'!$D$5,TXM!D7747,"")</f>
        <v/>
      </c>
      <c r="F7747" t="str">
        <f>IFERROR(SMALL($E$5:$E$9000,ROWS($E$5:E7747)),"")</f>
        <v/>
      </c>
      <c r="I7747" s="371" t="s">
        <v>683</v>
      </c>
      <c r="J7747" t="s">
        <v>1285</v>
      </c>
      <c r="K7747" s="372">
        <v>1977</v>
      </c>
      <c r="L7747" s="388">
        <f>ROWS(K$5:K7747)</f>
        <v>7743</v>
      </c>
      <c r="M7747" s="388" t="str">
        <f>IF(_xlfn.IFNA(VLOOKUP(I7747,$AG$3:$AH$83,2,FALSE),"")='11.1'!$D$5,TXM!L7747,"")</f>
        <v/>
      </c>
      <c r="N7747" t="str">
        <f>IFERROR(SMALL($M$5:$M$9000,ROWS($M$5:M7747)),"")</f>
        <v/>
      </c>
      <c r="P7747" t="s">
        <v>1639</v>
      </c>
      <c r="S7747" s="388">
        <f>ROWS(R$5:R7747)</f>
        <v>7743</v>
      </c>
      <c r="T7747" s="388" t="str">
        <f>IF(_xlfn.IFNA(VLOOKUP(P7747,$AG$3:$AH$83,2,FALSE),"")='11.1'!$D$5,TXM!S7747,"")</f>
        <v/>
      </c>
      <c r="U7747" t="str">
        <f>IFERROR(SMALL($T$5:$T$9000,ROWS($T$5:T7747)),"")</f>
        <v/>
      </c>
    </row>
    <row r="7748" spans="1:21" ht="14.4" customHeight="1" x14ac:dyDescent="0.3">
      <c r="A7748" t="s">
        <v>1639</v>
      </c>
      <c r="D7748" s="388">
        <f>ROWS(C$5:C7748)</f>
        <v>7744</v>
      </c>
      <c r="E7748" s="388" t="str">
        <f>IF(_xlfn.IFNA(VLOOKUP(A7748,$AG$3:$AH$83,2,FALSE),"")='11.1'!$D$5,TXM!D7748,"")</f>
        <v/>
      </c>
      <c r="F7748" t="str">
        <f>IFERROR(SMALL($E$5:$E$9000,ROWS($E$5:E7748)),"")</f>
        <v/>
      </c>
      <c r="I7748" s="371" t="s">
        <v>683</v>
      </c>
      <c r="J7748" t="s">
        <v>867</v>
      </c>
      <c r="K7748" s="372">
        <v>813</v>
      </c>
      <c r="L7748" s="388">
        <f>ROWS(K$5:K7748)</f>
        <v>7744</v>
      </c>
      <c r="M7748" s="388" t="str">
        <f>IF(_xlfn.IFNA(VLOOKUP(I7748,$AG$3:$AH$83,2,FALSE),"")='11.1'!$D$5,TXM!L7748,"")</f>
        <v/>
      </c>
      <c r="N7748" t="str">
        <f>IFERROR(SMALL($M$5:$M$9000,ROWS($M$5:M7748)),"")</f>
        <v/>
      </c>
      <c r="P7748" t="s">
        <v>1639</v>
      </c>
      <c r="S7748" s="388">
        <f>ROWS(R$5:R7748)</f>
        <v>7744</v>
      </c>
      <c r="T7748" s="388" t="str">
        <f>IF(_xlfn.IFNA(VLOOKUP(P7748,$AG$3:$AH$83,2,FALSE),"")='11.1'!$D$5,TXM!S7748,"")</f>
        <v/>
      </c>
      <c r="U7748" t="str">
        <f>IFERROR(SMALL($T$5:$T$9000,ROWS($T$5:T7748)),"")</f>
        <v/>
      </c>
    </row>
    <row r="7749" spans="1:21" ht="14.4" customHeight="1" x14ac:dyDescent="0.3">
      <c r="A7749" t="s">
        <v>1639</v>
      </c>
      <c r="D7749" s="388">
        <f>ROWS(C$5:C7749)</f>
        <v>7745</v>
      </c>
      <c r="E7749" s="388" t="str">
        <f>IF(_xlfn.IFNA(VLOOKUP(A7749,$AG$3:$AH$83,2,FALSE),"")='11.1'!$D$5,TXM!D7749,"")</f>
        <v/>
      </c>
      <c r="F7749" t="str">
        <f>IFERROR(SMALL($E$5:$E$9000,ROWS($E$5:E7749)),"")</f>
        <v/>
      </c>
      <c r="I7749" s="371" t="s">
        <v>683</v>
      </c>
      <c r="J7749" t="s">
        <v>1001</v>
      </c>
      <c r="K7749" s="372">
        <v>461</v>
      </c>
      <c r="L7749" s="388">
        <f>ROWS(K$5:K7749)</f>
        <v>7745</v>
      </c>
      <c r="M7749" s="388" t="str">
        <f>IF(_xlfn.IFNA(VLOOKUP(I7749,$AG$3:$AH$83,2,FALSE),"")='11.1'!$D$5,TXM!L7749,"")</f>
        <v/>
      </c>
      <c r="N7749" t="str">
        <f>IFERROR(SMALL($M$5:$M$9000,ROWS($M$5:M7749)),"")</f>
        <v/>
      </c>
      <c r="P7749" t="s">
        <v>1639</v>
      </c>
      <c r="S7749" s="388">
        <f>ROWS(R$5:R7749)</f>
        <v>7745</v>
      </c>
      <c r="T7749" s="388" t="str">
        <f>IF(_xlfn.IFNA(VLOOKUP(P7749,$AG$3:$AH$83,2,FALSE),"")='11.1'!$D$5,TXM!S7749,"")</f>
        <v/>
      </c>
      <c r="U7749" t="str">
        <f>IFERROR(SMALL($T$5:$T$9000,ROWS($T$5:T7749)),"")</f>
        <v/>
      </c>
    </row>
    <row r="7750" spans="1:21" ht="14.4" customHeight="1" x14ac:dyDescent="0.3">
      <c r="A7750" t="s">
        <v>1639</v>
      </c>
      <c r="D7750" s="388">
        <f>ROWS(C$5:C7750)</f>
        <v>7746</v>
      </c>
      <c r="E7750" s="388" t="str">
        <f>IF(_xlfn.IFNA(VLOOKUP(A7750,$AG$3:$AH$83,2,FALSE),"")='11.1'!$D$5,TXM!D7750,"")</f>
        <v/>
      </c>
      <c r="F7750" t="str">
        <f>IFERROR(SMALL($E$5:$E$9000,ROWS($E$5:E7750)),"")</f>
        <v/>
      </c>
      <c r="I7750" s="371" t="s">
        <v>683</v>
      </c>
      <c r="J7750" t="s">
        <v>1500</v>
      </c>
      <c r="K7750" s="372">
        <v>242</v>
      </c>
      <c r="L7750" s="388">
        <f>ROWS(K$5:K7750)</f>
        <v>7746</v>
      </c>
      <c r="M7750" s="388" t="str">
        <f>IF(_xlfn.IFNA(VLOOKUP(I7750,$AG$3:$AH$83,2,FALSE),"")='11.1'!$D$5,TXM!L7750,"")</f>
        <v/>
      </c>
      <c r="N7750" t="str">
        <f>IFERROR(SMALL($M$5:$M$9000,ROWS($M$5:M7750)),"")</f>
        <v/>
      </c>
      <c r="P7750" t="s">
        <v>1639</v>
      </c>
      <c r="S7750" s="388">
        <f>ROWS(R$5:R7750)</f>
        <v>7746</v>
      </c>
      <c r="T7750" s="388" t="str">
        <f>IF(_xlfn.IFNA(VLOOKUP(P7750,$AG$3:$AH$83,2,FALSE),"")='11.1'!$D$5,TXM!S7750,"")</f>
        <v/>
      </c>
      <c r="U7750" t="str">
        <f>IFERROR(SMALL($T$5:$T$9000,ROWS($T$5:T7750)),"")</f>
        <v/>
      </c>
    </row>
    <row r="7751" spans="1:21" ht="14.4" customHeight="1" x14ac:dyDescent="0.3">
      <c r="A7751" t="s">
        <v>1639</v>
      </c>
      <c r="D7751" s="388">
        <f>ROWS(C$5:C7751)</f>
        <v>7747</v>
      </c>
      <c r="E7751" s="388" t="str">
        <f>IF(_xlfn.IFNA(VLOOKUP(A7751,$AG$3:$AH$83,2,FALSE),"")='11.1'!$D$5,TXM!D7751,"")</f>
        <v/>
      </c>
      <c r="F7751" t="str">
        <f>IFERROR(SMALL($E$5:$E$9000,ROWS($E$5:E7751)),"")</f>
        <v/>
      </c>
      <c r="I7751" s="371" t="s">
        <v>683</v>
      </c>
      <c r="J7751" t="s">
        <v>859</v>
      </c>
      <c r="K7751" s="372">
        <v>175</v>
      </c>
      <c r="L7751" s="388">
        <f>ROWS(K$5:K7751)</f>
        <v>7747</v>
      </c>
      <c r="M7751" s="388" t="str">
        <f>IF(_xlfn.IFNA(VLOOKUP(I7751,$AG$3:$AH$83,2,FALSE),"")='11.1'!$D$5,TXM!L7751,"")</f>
        <v/>
      </c>
      <c r="N7751" t="str">
        <f>IFERROR(SMALL($M$5:$M$9000,ROWS($M$5:M7751)),"")</f>
        <v/>
      </c>
      <c r="P7751" t="s">
        <v>1639</v>
      </c>
      <c r="S7751" s="388">
        <f>ROWS(R$5:R7751)</f>
        <v>7747</v>
      </c>
      <c r="T7751" s="388" t="str">
        <f>IF(_xlfn.IFNA(VLOOKUP(P7751,$AG$3:$AH$83,2,FALSE),"")='11.1'!$D$5,TXM!S7751,"")</f>
        <v/>
      </c>
      <c r="U7751" t="str">
        <f>IFERROR(SMALL($T$5:$T$9000,ROWS($T$5:T7751)),"")</f>
        <v/>
      </c>
    </row>
    <row r="7752" spans="1:21" ht="14.4" customHeight="1" x14ac:dyDescent="0.3">
      <c r="A7752" t="s">
        <v>1639</v>
      </c>
      <c r="D7752" s="388">
        <f>ROWS(C$5:C7752)</f>
        <v>7748</v>
      </c>
      <c r="E7752" s="388" t="str">
        <f>IF(_xlfn.IFNA(VLOOKUP(A7752,$AG$3:$AH$83,2,FALSE),"")='11.1'!$D$5,TXM!D7752,"")</f>
        <v/>
      </c>
      <c r="F7752" t="str">
        <f>IFERROR(SMALL($E$5:$E$9000,ROWS($E$5:E7752)),"")</f>
        <v/>
      </c>
      <c r="I7752" s="371" t="s">
        <v>683</v>
      </c>
      <c r="J7752" t="s">
        <v>799</v>
      </c>
      <c r="K7752" s="372">
        <v>80</v>
      </c>
      <c r="L7752" s="388">
        <f>ROWS(K$5:K7752)</f>
        <v>7748</v>
      </c>
      <c r="M7752" s="388" t="str">
        <f>IF(_xlfn.IFNA(VLOOKUP(I7752,$AG$3:$AH$83,2,FALSE),"")='11.1'!$D$5,TXM!L7752,"")</f>
        <v/>
      </c>
      <c r="N7752" t="str">
        <f>IFERROR(SMALL($M$5:$M$9000,ROWS($M$5:M7752)),"")</f>
        <v/>
      </c>
      <c r="P7752" t="s">
        <v>1639</v>
      </c>
      <c r="S7752" s="388">
        <f>ROWS(R$5:R7752)</f>
        <v>7748</v>
      </c>
      <c r="T7752" s="388" t="str">
        <f>IF(_xlfn.IFNA(VLOOKUP(P7752,$AG$3:$AH$83,2,FALSE),"")='11.1'!$D$5,TXM!S7752,"")</f>
        <v/>
      </c>
      <c r="U7752" t="str">
        <f>IFERROR(SMALL($T$5:$T$9000,ROWS($T$5:T7752)),"")</f>
        <v/>
      </c>
    </row>
    <row r="7753" spans="1:21" ht="14.4" customHeight="1" x14ac:dyDescent="0.3">
      <c r="A7753" t="s">
        <v>1639</v>
      </c>
      <c r="D7753" s="388">
        <f>ROWS(C$5:C7753)</f>
        <v>7749</v>
      </c>
      <c r="E7753" s="388" t="str">
        <f>IF(_xlfn.IFNA(VLOOKUP(A7753,$AG$3:$AH$83,2,FALSE),"")='11.1'!$D$5,TXM!D7753,"")</f>
        <v/>
      </c>
      <c r="F7753" t="str">
        <f>IFERROR(SMALL($E$5:$E$9000,ROWS($E$5:E7753)),"")</f>
        <v/>
      </c>
      <c r="I7753" s="371" t="s">
        <v>683</v>
      </c>
      <c r="J7753" t="s">
        <v>1000</v>
      </c>
      <c r="K7753" s="372">
        <v>75</v>
      </c>
      <c r="L7753" s="388">
        <f>ROWS(K$5:K7753)</f>
        <v>7749</v>
      </c>
      <c r="M7753" s="388" t="str">
        <f>IF(_xlfn.IFNA(VLOOKUP(I7753,$AG$3:$AH$83,2,FALSE),"")='11.1'!$D$5,TXM!L7753,"")</f>
        <v/>
      </c>
      <c r="N7753" t="str">
        <f>IFERROR(SMALL($M$5:$M$9000,ROWS($M$5:M7753)),"")</f>
        <v/>
      </c>
      <c r="P7753" t="s">
        <v>1639</v>
      </c>
      <c r="S7753" s="388">
        <f>ROWS(R$5:R7753)</f>
        <v>7749</v>
      </c>
      <c r="T7753" s="388" t="str">
        <f>IF(_xlfn.IFNA(VLOOKUP(P7753,$AG$3:$AH$83,2,FALSE),"")='11.1'!$D$5,TXM!S7753,"")</f>
        <v/>
      </c>
      <c r="U7753" t="str">
        <f>IFERROR(SMALL($T$5:$T$9000,ROWS($T$5:T7753)),"")</f>
        <v/>
      </c>
    </row>
    <row r="7754" spans="1:21" ht="14.4" customHeight="1" x14ac:dyDescent="0.3">
      <c r="A7754" t="s">
        <v>1639</v>
      </c>
      <c r="D7754" s="388">
        <f>ROWS(C$5:C7754)</f>
        <v>7750</v>
      </c>
      <c r="E7754" s="388" t="str">
        <f>IF(_xlfn.IFNA(VLOOKUP(A7754,$AG$3:$AH$83,2,FALSE),"")='11.1'!$D$5,TXM!D7754,"")</f>
        <v/>
      </c>
      <c r="F7754" t="str">
        <f>IFERROR(SMALL($E$5:$E$9000,ROWS($E$5:E7754)),"")</f>
        <v/>
      </c>
      <c r="I7754" s="371" t="s">
        <v>683</v>
      </c>
      <c r="J7754" t="s">
        <v>999</v>
      </c>
      <c r="K7754" s="372">
        <v>46</v>
      </c>
      <c r="L7754" s="388">
        <f>ROWS(K$5:K7754)</f>
        <v>7750</v>
      </c>
      <c r="M7754" s="388" t="str">
        <f>IF(_xlfn.IFNA(VLOOKUP(I7754,$AG$3:$AH$83,2,FALSE),"")='11.1'!$D$5,TXM!L7754,"")</f>
        <v/>
      </c>
      <c r="N7754" t="str">
        <f>IFERROR(SMALL($M$5:$M$9000,ROWS($M$5:M7754)),"")</f>
        <v/>
      </c>
      <c r="P7754" t="s">
        <v>1639</v>
      </c>
      <c r="S7754" s="388">
        <f>ROWS(R$5:R7754)</f>
        <v>7750</v>
      </c>
      <c r="T7754" s="388" t="str">
        <f>IF(_xlfn.IFNA(VLOOKUP(P7754,$AG$3:$AH$83,2,FALSE),"")='11.1'!$D$5,TXM!S7754,"")</f>
        <v/>
      </c>
      <c r="U7754" t="str">
        <f>IFERROR(SMALL($T$5:$T$9000,ROWS($T$5:T7754)),"")</f>
        <v/>
      </c>
    </row>
    <row r="7755" spans="1:21" ht="14.4" customHeight="1" x14ac:dyDescent="0.3">
      <c r="A7755" t="s">
        <v>1639</v>
      </c>
      <c r="D7755" s="388">
        <f>ROWS(C$5:C7755)</f>
        <v>7751</v>
      </c>
      <c r="E7755" s="388" t="str">
        <f>IF(_xlfn.IFNA(VLOOKUP(A7755,$AG$3:$AH$83,2,FALSE),"")='11.1'!$D$5,TXM!D7755,"")</f>
        <v/>
      </c>
      <c r="F7755" t="str">
        <f>IFERROR(SMALL($E$5:$E$9000,ROWS($E$5:E7755)),"")</f>
        <v/>
      </c>
      <c r="I7755" s="371" t="s">
        <v>683</v>
      </c>
      <c r="J7755" t="s">
        <v>1318</v>
      </c>
      <c r="K7755" s="372">
        <v>43</v>
      </c>
      <c r="L7755" s="388">
        <f>ROWS(K$5:K7755)</f>
        <v>7751</v>
      </c>
      <c r="M7755" s="388" t="str">
        <f>IF(_xlfn.IFNA(VLOOKUP(I7755,$AG$3:$AH$83,2,FALSE),"")='11.1'!$D$5,TXM!L7755,"")</f>
        <v/>
      </c>
      <c r="N7755" t="str">
        <f>IFERROR(SMALL($M$5:$M$9000,ROWS($M$5:M7755)),"")</f>
        <v/>
      </c>
      <c r="P7755" t="s">
        <v>1639</v>
      </c>
      <c r="S7755" s="388">
        <f>ROWS(R$5:R7755)</f>
        <v>7751</v>
      </c>
      <c r="T7755" s="388" t="str">
        <f>IF(_xlfn.IFNA(VLOOKUP(P7755,$AG$3:$AH$83,2,FALSE),"")='11.1'!$D$5,TXM!S7755,"")</f>
        <v/>
      </c>
      <c r="U7755" t="str">
        <f>IFERROR(SMALL($T$5:$T$9000,ROWS($T$5:T7755)),"")</f>
        <v/>
      </c>
    </row>
    <row r="7756" spans="1:21" ht="14.4" customHeight="1" x14ac:dyDescent="0.3">
      <c r="A7756" t="s">
        <v>1639</v>
      </c>
      <c r="D7756" s="388">
        <f>ROWS(C$5:C7756)</f>
        <v>7752</v>
      </c>
      <c r="E7756" s="388" t="str">
        <f>IF(_xlfn.IFNA(VLOOKUP(A7756,$AG$3:$AH$83,2,FALSE),"")='11.1'!$D$5,TXM!D7756,"")</f>
        <v/>
      </c>
      <c r="F7756" t="str">
        <f>IFERROR(SMALL($E$5:$E$9000,ROWS($E$5:E7756)),"")</f>
        <v/>
      </c>
      <c r="I7756" s="371" t="s">
        <v>142</v>
      </c>
      <c r="J7756" t="s">
        <v>91</v>
      </c>
      <c r="K7756" s="372">
        <v>2400044206</v>
      </c>
      <c r="L7756" s="388">
        <f>ROWS(K$5:K7756)</f>
        <v>7752</v>
      </c>
      <c r="M7756" s="388" t="str">
        <f>IF(_xlfn.IFNA(VLOOKUP(I7756,$AG$3:$AH$83,2,FALSE),"")='11.1'!$D$5,TXM!L7756,"")</f>
        <v/>
      </c>
      <c r="N7756" t="str">
        <f>IFERROR(SMALL($M$5:$M$9000,ROWS($M$5:M7756)),"")</f>
        <v/>
      </c>
      <c r="P7756" t="s">
        <v>1639</v>
      </c>
      <c r="S7756" s="388">
        <f>ROWS(R$5:R7756)</f>
        <v>7752</v>
      </c>
      <c r="T7756" s="388" t="str">
        <f>IF(_xlfn.IFNA(VLOOKUP(P7756,$AG$3:$AH$83,2,FALSE),"")='11.1'!$D$5,TXM!S7756,"")</f>
        <v/>
      </c>
      <c r="U7756" t="str">
        <f>IFERROR(SMALL($T$5:$T$9000,ROWS($T$5:T7756)),"")</f>
        <v/>
      </c>
    </row>
    <row r="7757" spans="1:21" ht="14.4" customHeight="1" x14ac:dyDescent="0.3">
      <c r="A7757" t="s">
        <v>1639</v>
      </c>
      <c r="D7757" s="388">
        <f>ROWS(C$5:C7757)</f>
        <v>7753</v>
      </c>
      <c r="E7757" s="388" t="str">
        <f>IF(_xlfn.IFNA(VLOOKUP(A7757,$AG$3:$AH$83,2,FALSE),"")='11.1'!$D$5,TXM!D7757,"")</f>
        <v/>
      </c>
      <c r="F7757" t="str">
        <f>IFERROR(SMALL($E$5:$E$9000,ROWS($E$5:E7757)),"")</f>
        <v/>
      </c>
      <c r="I7757" s="371" t="s">
        <v>142</v>
      </c>
      <c r="J7757" t="s">
        <v>172</v>
      </c>
      <c r="K7757" s="372">
        <v>310750289</v>
      </c>
      <c r="L7757" s="388">
        <f>ROWS(K$5:K7757)</f>
        <v>7753</v>
      </c>
      <c r="M7757" s="388" t="str">
        <f>IF(_xlfn.IFNA(VLOOKUP(I7757,$AG$3:$AH$83,2,FALSE),"")='11.1'!$D$5,TXM!L7757,"")</f>
        <v/>
      </c>
      <c r="N7757" t="str">
        <f>IFERROR(SMALL($M$5:$M$9000,ROWS($M$5:M7757)),"")</f>
        <v/>
      </c>
      <c r="P7757" t="s">
        <v>1639</v>
      </c>
      <c r="S7757" s="388">
        <f>ROWS(R$5:R7757)</f>
        <v>7753</v>
      </c>
      <c r="T7757" s="388" t="str">
        <f>IF(_xlfn.IFNA(VLOOKUP(P7757,$AG$3:$AH$83,2,FALSE),"")='11.1'!$D$5,TXM!S7757,"")</f>
        <v/>
      </c>
      <c r="U7757" t="str">
        <f>IFERROR(SMALL($T$5:$T$9000,ROWS($T$5:T7757)),"")</f>
        <v/>
      </c>
    </row>
    <row r="7758" spans="1:21" ht="14.4" customHeight="1" x14ac:dyDescent="0.3">
      <c r="A7758" t="s">
        <v>1639</v>
      </c>
      <c r="D7758" s="388">
        <f>ROWS(C$5:C7758)</f>
        <v>7754</v>
      </c>
      <c r="E7758" s="388" t="str">
        <f>IF(_xlfn.IFNA(VLOOKUP(A7758,$AG$3:$AH$83,2,FALSE),"")='11.1'!$D$5,TXM!D7758,"")</f>
        <v/>
      </c>
      <c r="F7758" t="str">
        <f>IFERROR(SMALL($E$5:$E$9000,ROWS($E$5:E7758)),"")</f>
        <v/>
      </c>
      <c r="I7758" s="371" t="s">
        <v>142</v>
      </c>
      <c r="J7758" t="s">
        <v>102</v>
      </c>
      <c r="K7758" s="372">
        <v>225134944</v>
      </c>
      <c r="L7758" s="388">
        <f>ROWS(K$5:K7758)</f>
        <v>7754</v>
      </c>
      <c r="M7758" s="388" t="str">
        <f>IF(_xlfn.IFNA(VLOOKUP(I7758,$AG$3:$AH$83,2,FALSE),"")='11.1'!$D$5,TXM!L7758,"")</f>
        <v/>
      </c>
      <c r="N7758" t="str">
        <f>IFERROR(SMALL($M$5:$M$9000,ROWS($M$5:M7758)),"")</f>
        <v/>
      </c>
      <c r="P7758" t="s">
        <v>1639</v>
      </c>
      <c r="S7758" s="388">
        <f>ROWS(R$5:R7758)</f>
        <v>7754</v>
      </c>
      <c r="T7758" s="388" t="str">
        <f>IF(_xlfn.IFNA(VLOOKUP(P7758,$AG$3:$AH$83,2,FALSE),"")='11.1'!$D$5,TXM!S7758,"")</f>
        <v/>
      </c>
      <c r="U7758" t="str">
        <f>IFERROR(SMALL($T$5:$T$9000,ROWS($T$5:T7758)),"")</f>
        <v/>
      </c>
    </row>
    <row r="7759" spans="1:21" ht="14.4" customHeight="1" x14ac:dyDescent="0.3">
      <c r="A7759" t="s">
        <v>1639</v>
      </c>
      <c r="D7759" s="388">
        <f>ROWS(C$5:C7759)</f>
        <v>7755</v>
      </c>
      <c r="E7759" s="388" t="str">
        <f>IF(_xlfn.IFNA(VLOOKUP(A7759,$AG$3:$AH$83,2,FALSE),"")='11.1'!$D$5,TXM!D7759,"")</f>
        <v/>
      </c>
      <c r="F7759" t="str">
        <f>IFERROR(SMALL($E$5:$E$9000,ROWS($E$5:E7759)),"")</f>
        <v/>
      </c>
      <c r="I7759" s="371" t="s">
        <v>142</v>
      </c>
      <c r="J7759" t="s">
        <v>108</v>
      </c>
      <c r="K7759" s="372">
        <v>67540815</v>
      </c>
      <c r="L7759" s="388">
        <f>ROWS(K$5:K7759)</f>
        <v>7755</v>
      </c>
      <c r="M7759" s="388" t="str">
        <f>IF(_xlfn.IFNA(VLOOKUP(I7759,$AG$3:$AH$83,2,FALSE),"")='11.1'!$D$5,TXM!L7759,"")</f>
        <v/>
      </c>
      <c r="N7759" t="str">
        <f>IFERROR(SMALL($M$5:$M$9000,ROWS($M$5:M7759)),"")</f>
        <v/>
      </c>
      <c r="P7759" t="s">
        <v>1639</v>
      </c>
      <c r="S7759" s="388">
        <f>ROWS(R$5:R7759)</f>
        <v>7755</v>
      </c>
      <c r="T7759" s="388" t="str">
        <f>IF(_xlfn.IFNA(VLOOKUP(P7759,$AG$3:$AH$83,2,FALSE),"")='11.1'!$D$5,TXM!S7759,"")</f>
        <v/>
      </c>
      <c r="U7759" t="str">
        <f>IFERROR(SMALL($T$5:$T$9000,ROWS($T$5:T7759)),"")</f>
        <v/>
      </c>
    </row>
    <row r="7760" spans="1:21" ht="14.4" customHeight="1" x14ac:dyDescent="0.3">
      <c r="A7760" t="s">
        <v>1639</v>
      </c>
      <c r="D7760" s="388">
        <f>ROWS(C$5:C7760)</f>
        <v>7756</v>
      </c>
      <c r="E7760" s="388" t="str">
        <f>IF(_xlfn.IFNA(VLOOKUP(A7760,$AG$3:$AH$83,2,FALSE),"")='11.1'!$D$5,TXM!D7760,"")</f>
        <v/>
      </c>
      <c r="F7760" t="str">
        <f>IFERROR(SMALL($E$5:$E$9000,ROWS($E$5:E7760)),"")</f>
        <v/>
      </c>
      <c r="I7760" s="371" t="s">
        <v>142</v>
      </c>
      <c r="J7760" t="s">
        <v>775</v>
      </c>
      <c r="K7760" s="372">
        <v>48715607</v>
      </c>
      <c r="L7760" s="388">
        <f>ROWS(K$5:K7760)</f>
        <v>7756</v>
      </c>
      <c r="M7760" s="388" t="str">
        <f>IF(_xlfn.IFNA(VLOOKUP(I7760,$AG$3:$AH$83,2,FALSE),"")='11.1'!$D$5,TXM!L7760,"")</f>
        <v/>
      </c>
      <c r="N7760" t="str">
        <f>IFERROR(SMALL($M$5:$M$9000,ROWS($M$5:M7760)),"")</f>
        <v/>
      </c>
      <c r="P7760" t="s">
        <v>1639</v>
      </c>
      <c r="S7760" s="388">
        <f>ROWS(R$5:R7760)</f>
        <v>7756</v>
      </c>
      <c r="T7760" s="388" t="str">
        <f>IF(_xlfn.IFNA(VLOOKUP(P7760,$AG$3:$AH$83,2,FALSE),"")='11.1'!$D$5,TXM!S7760,"")</f>
        <v/>
      </c>
      <c r="U7760" t="str">
        <f>IFERROR(SMALL($T$5:$T$9000,ROWS($T$5:T7760)),"")</f>
        <v/>
      </c>
    </row>
    <row r="7761" spans="1:21" ht="14.4" customHeight="1" x14ac:dyDescent="0.3">
      <c r="A7761" t="s">
        <v>1639</v>
      </c>
      <c r="D7761" s="388">
        <f>ROWS(C$5:C7761)</f>
        <v>7757</v>
      </c>
      <c r="E7761" s="388" t="str">
        <f>IF(_xlfn.IFNA(VLOOKUP(A7761,$AG$3:$AH$83,2,FALSE),"")='11.1'!$D$5,TXM!D7761,"")</f>
        <v/>
      </c>
      <c r="F7761" t="str">
        <f>IFERROR(SMALL($E$5:$E$9000,ROWS($E$5:E7761)),"")</f>
        <v/>
      </c>
      <c r="I7761" s="371" t="s">
        <v>142</v>
      </c>
      <c r="J7761" t="s">
        <v>1265</v>
      </c>
      <c r="K7761" s="372">
        <v>43055325</v>
      </c>
      <c r="L7761" s="388">
        <f>ROWS(K$5:K7761)</f>
        <v>7757</v>
      </c>
      <c r="M7761" s="388" t="str">
        <f>IF(_xlfn.IFNA(VLOOKUP(I7761,$AG$3:$AH$83,2,FALSE),"")='11.1'!$D$5,TXM!L7761,"")</f>
        <v/>
      </c>
      <c r="N7761" t="str">
        <f>IFERROR(SMALL($M$5:$M$9000,ROWS($M$5:M7761)),"")</f>
        <v/>
      </c>
      <c r="P7761" t="s">
        <v>1639</v>
      </c>
      <c r="S7761" s="388">
        <f>ROWS(R$5:R7761)</f>
        <v>7757</v>
      </c>
      <c r="T7761" s="388" t="str">
        <f>IF(_xlfn.IFNA(VLOOKUP(P7761,$AG$3:$AH$83,2,FALSE),"")='11.1'!$D$5,TXM!S7761,"")</f>
        <v/>
      </c>
      <c r="U7761" t="str">
        <f>IFERROR(SMALL($T$5:$T$9000,ROWS($T$5:T7761)),"")</f>
        <v/>
      </c>
    </row>
    <row r="7762" spans="1:21" ht="14.4" customHeight="1" x14ac:dyDescent="0.3">
      <c r="A7762" t="s">
        <v>1639</v>
      </c>
      <c r="D7762" s="388">
        <f>ROWS(C$5:C7762)</f>
        <v>7758</v>
      </c>
      <c r="E7762" s="388" t="str">
        <f>IF(_xlfn.IFNA(VLOOKUP(A7762,$AG$3:$AH$83,2,FALSE),"")='11.1'!$D$5,TXM!D7762,"")</f>
        <v/>
      </c>
      <c r="F7762" t="str">
        <f>IFERROR(SMALL($E$5:$E$9000,ROWS($E$5:E7762)),"")</f>
        <v/>
      </c>
      <c r="I7762" s="371" t="s">
        <v>142</v>
      </c>
      <c r="J7762" t="s">
        <v>1001</v>
      </c>
      <c r="K7762" s="372">
        <v>42676166</v>
      </c>
      <c r="L7762" s="388">
        <f>ROWS(K$5:K7762)</f>
        <v>7758</v>
      </c>
      <c r="M7762" s="388" t="str">
        <f>IF(_xlfn.IFNA(VLOOKUP(I7762,$AG$3:$AH$83,2,FALSE),"")='11.1'!$D$5,TXM!L7762,"")</f>
        <v/>
      </c>
      <c r="N7762" t="str">
        <f>IFERROR(SMALL($M$5:$M$9000,ROWS($M$5:M7762)),"")</f>
        <v/>
      </c>
      <c r="P7762" t="s">
        <v>1639</v>
      </c>
      <c r="S7762" s="388">
        <f>ROWS(R$5:R7762)</f>
        <v>7758</v>
      </c>
      <c r="T7762" s="388" t="str">
        <f>IF(_xlfn.IFNA(VLOOKUP(P7762,$AG$3:$AH$83,2,FALSE),"")='11.1'!$D$5,TXM!S7762,"")</f>
        <v/>
      </c>
      <c r="U7762" t="str">
        <f>IFERROR(SMALL($T$5:$T$9000,ROWS($T$5:T7762)),"")</f>
        <v/>
      </c>
    </row>
    <row r="7763" spans="1:21" ht="14.4" customHeight="1" x14ac:dyDescent="0.3">
      <c r="A7763" t="s">
        <v>1639</v>
      </c>
      <c r="D7763" s="388">
        <f>ROWS(C$5:C7763)</f>
        <v>7759</v>
      </c>
      <c r="E7763" s="388" t="str">
        <f>IF(_xlfn.IFNA(VLOOKUP(A7763,$AG$3:$AH$83,2,FALSE),"")='11.1'!$D$5,TXM!D7763,"")</f>
        <v/>
      </c>
      <c r="F7763" t="str">
        <f>IFERROR(SMALL($E$5:$E$9000,ROWS($E$5:E7763)),"")</f>
        <v/>
      </c>
      <c r="I7763" s="371" t="s">
        <v>142</v>
      </c>
      <c r="J7763" t="s">
        <v>95</v>
      </c>
      <c r="K7763" s="372">
        <v>34782403</v>
      </c>
      <c r="L7763" s="388">
        <f>ROWS(K$5:K7763)</f>
        <v>7759</v>
      </c>
      <c r="M7763" s="388" t="str">
        <f>IF(_xlfn.IFNA(VLOOKUP(I7763,$AG$3:$AH$83,2,FALSE),"")='11.1'!$D$5,TXM!L7763,"")</f>
        <v/>
      </c>
      <c r="N7763" t="str">
        <f>IFERROR(SMALL($M$5:$M$9000,ROWS($M$5:M7763)),"")</f>
        <v/>
      </c>
      <c r="P7763" t="s">
        <v>1639</v>
      </c>
      <c r="S7763" s="388">
        <f>ROWS(R$5:R7763)</f>
        <v>7759</v>
      </c>
      <c r="T7763" s="388" t="str">
        <f>IF(_xlfn.IFNA(VLOOKUP(P7763,$AG$3:$AH$83,2,FALSE),"")='11.1'!$D$5,TXM!S7763,"")</f>
        <v/>
      </c>
      <c r="U7763" t="str">
        <f>IFERROR(SMALL($T$5:$T$9000,ROWS($T$5:T7763)),"")</f>
        <v/>
      </c>
    </row>
    <row r="7764" spans="1:21" ht="14.4" customHeight="1" x14ac:dyDescent="0.3">
      <c r="A7764" t="s">
        <v>1639</v>
      </c>
      <c r="D7764" s="388">
        <f>ROWS(C$5:C7764)</f>
        <v>7760</v>
      </c>
      <c r="E7764" s="388" t="str">
        <f>IF(_xlfn.IFNA(VLOOKUP(A7764,$AG$3:$AH$83,2,FALSE),"")='11.1'!$D$5,TXM!D7764,"")</f>
        <v/>
      </c>
      <c r="F7764" t="str">
        <f>IFERROR(SMALL($E$5:$E$9000,ROWS($E$5:E7764)),"")</f>
        <v/>
      </c>
      <c r="I7764" s="371" t="s">
        <v>142</v>
      </c>
      <c r="J7764" t="s">
        <v>795</v>
      </c>
      <c r="K7764" s="372">
        <v>31803199</v>
      </c>
      <c r="L7764" s="388">
        <f>ROWS(K$5:K7764)</f>
        <v>7760</v>
      </c>
      <c r="M7764" s="388" t="str">
        <f>IF(_xlfn.IFNA(VLOOKUP(I7764,$AG$3:$AH$83,2,FALSE),"")='11.1'!$D$5,TXM!L7764,"")</f>
        <v/>
      </c>
      <c r="N7764" t="str">
        <f>IFERROR(SMALL($M$5:$M$9000,ROWS($M$5:M7764)),"")</f>
        <v/>
      </c>
      <c r="P7764" t="s">
        <v>1639</v>
      </c>
      <c r="S7764" s="388">
        <f>ROWS(R$5:R7764)</f>
        <v>7760</v>
      </c>
      <c r="T7764" s="388" t="str">
        <f>IF(_xlfn.IFNA(VLOOKUP(P7764,$AG$3:$AH$83,2,FALSE),"")='11.1'!$D$5,TXM!S7764,"")</f>
        <v/>
      </c>
      <c r="U7764" t="str">
        <f>IFERROR(SMALL($T$5:$T$9000,ROWS($T$5:T7764)),"")</f>
        <v/>
      </c>
    </row>
    <row r="7765" spans="1:21" ht="14.4" customHeight="1" x14ac:dyDescent="0.3">
      <c r="A7765" t="s">
        <v>1639</v>
      </c>
      <c r="D7765" s="388">
        <f>ROWS(C$5:C7765)</f>
        <v>7761</v>
      </c>
      <c r="E7765" s="388" t="str">
        <f>IF(_xlfn.IFNA(VLOOKUP(A7765,$AG$3:$AH$83,2,FALSE),"")='11.1'!$D$5,TXM!D7765,"")</f>
        <v/>
      </c>
      <c r="F7765" t="str">
        <f>IFERROR(SMALL($E$5:$E$9000,ROWS($E$5:E7765)),"")</f>
        <v/>
      </c>
      <c r="I7765" s="371" t="s">
        <v>142</v>
      </c>
      <c r="J7765" t="s">
        <v>106</v>
      </c>
      <c r="K7765" s="372">
        <v>25094216</v>
      </c>
      <c r="L7765" s="388">
        <f>ROWS(K$5:K7765)</f>
        <v>7761</v>
      </c>
      <c r="M7765" s="388" t="str">
        <f>IF(_xlfn.IFNA(VLOOKUP(I7765,$AG$3:$AH$83,2,FALSE),"")='11.1'!$D$5,TXM!L7765,"")</f>
        <v/>
      </c>
      <c r="N7765" t="str">
        <f>IFERROR(SMALL($M$5:$M$9000,ROWS($M$5:M7765)),"")</f>
        <v/>
      </c>
      <c r="P7765" t="s">
        <v>1639</v>
      </c>
      <c r="S7765" s="388">
        <f>ROWS(R$5:R7765)</f>
        <v>7761</v>
      </c>
      <c r="T7765" s="388" t="str">
        <f>IF(_xlfn.IFNA(VLOOKUP(P7765,$AG$3:$AH$83,2,FALSE),"")='11.1'!$D$5,TXM!S7765,"")</f>
        <v/>
      </c>
      <c r="U7765" t="str">
        <f>IFERROR(SMALL($T$5:$T$9000,ROWS($T$5:T7765)),"")</f>
        <v/>
      </c>
    </row>
    <row r="7766" spans="1:21" ht="14.4" customHeight="1" x14ac:dyDescent="0.3">
      <c r="A7766" t="s">
        <v>1639</v>
      </c>
      <c r="D7766" s="388">
        <f>ROWS(C$5:C7766)</f>
        <v>7762</v>
      </c>
      <c r="E7766" s="388" t="str">
        <f>IF(_xlfn.IFNA(VLOOKUP(A7766,$AG$3:$AH$83,2,FALSE),"")='11.1'!$D$5,TXM!D7766,"")</f>
        <v/>
      </c>
      <c r="F7766" t="str">
        <f>IFERROR(SMALL($E$5:$E$9000,ROWS($E$5:E7766)),"")</f>
        <v/>
      </c>
      <c r="I7766" s="371" t="s">
        <v>142</v>
      </c>
      <c r="J7766" t="s">
        <v>863</v>
      </c>
      <c r="K7766" s="372">
        <v>17445605</v>
      </c>
      <c r="L7766" s="388">
        <f>ROWS(K$5:K7766)</f>
        <v>7762</v>
      </c>
      <c r="M7766" s="388" t="str">
        <f>IF(_xlfn.IFNA(VLOOKUP(I7766,$AG$3:$AH$83,2,FALSE),"")='11.1'!$D$5,TXM!L7766,"")</f>
        <v/>
      </c>
      <c r="N7766" t="str">
        <f>IFERROR(SMALL($M$5:$M$9000,ROWS($M$5:M7766)),"")</f>
        <v/>
      </c>
      <c r="P7766" t="s">
        <v>1639</v>
      </c>
      <c r="S7766" s="388">
        <f>ROWS(R$5:R7766)</f>
        <v>7762</v>
      </c>
      <c r="T7766" s="388" t="str">
        <f>IF(_xlfn.IFNA(VLOOKUP(P7766,$AG$3:$AH$83,2,FALSE),"")='11.1'!$D$5,TXM!S7766,"")</f>
        <v/>
      </c>
      <c r="U7766" t="str">
        <f>IFERROR(SMALL($T$5:$T$9000,ROWS($T$5:T7766)),"")</f>
        <v/>
      </c>
    </row>
    <row r="7767" spans="1:21" ht="14.4" customHeight="1" x14ac:dyDescent="0.3">
      <c r="A7767" t="s">
        <v>1639</v>
      </c>
      <c r="D7767" s="388">
        <f>ROWS(C$5:C7767)</f>
        <v>7763</v>
      </c>
      <c r="E7767" s="388" t="str">
        <f>IF(_xlfn.IFNA(VLOOKUP(A7767,$AG$3:$AH$83,2,FALSE),"")='11.1'!$D$5,TXM!D7767,"")</f>
        <v/>
      </c>
      <c r="F7767" t="str">
        <f>IFERROR(SMALL($E$5:$E$9000,ROWS($E$5:E7767)),"")</f>
        <v/>
      </c>
      <c r="I7767" s="371" t="s">
        <v>142</v>
      </c>
      <c r="J7767" t="s">
        <v>173</v>
      </c>
      <c r="K7767" s="372">
        <v>12827395</v>
      </c>
      <c r="L7767" s="388">
        <f>ROWS(K$5:K7767)</f>
        <v>7763</v>
      </c>
      <c r="M7767" s="388" t="str">
        <f>IF(_xlfn.IFNA(VLOOKUP(I7767,$AG$3:$AH$83,2,FALSE),"")='11.1'!$D$5,TXM!L7767,"")</f>
        <v/>
      </c>
      <c r="N7767" t="str">
        <f>IFERROR(SMALL($M$5:$M$9000,ROWS($M$5:M7767)),"")</f>
        <v/>
      </c>
      <c r="P7767" t="s">
        <v>1639</v>
      </c>
      <c r="S7767" s="388">
        <f>ROWS(R$5:R7767)</f>
        <v>7763</v>
      </c>
      <c r="T7767" s="388" t="str">
        <f>IF(_xlfn.IFNA(VLOOKUP(P7767,$AG$3:$AH$83,2,FALSE),"")='11.1'!$D$5,TXM!S7767,"")</f>
        <v/>
      </c>
      <c r="U7767" t="str">
        <f>IFERROR(SMALL($T$5:$T$9000,ROWS($T$5:T7767)),"")</f>
        <v/>
      </c>
    </row>
    <row r="7768" spans="1:21" ht="14.4" customHeight="1" x14ac:dyDescent="0.3">
      <c r="A7768" t="s">
        <v>1639</v>
      </c>
      <c r="D7768" s="388">
        <f>ROWS(C$5:C7768)</f>
        <v>7764</v>
      </c>
      <c r="E7768" s="388" t="str">
        <f>IF(_xlfn.IFNA(VLOOKUP(A7768,$AG$3:$AH$83,2,FALSE),"")='11.1'!$D$5,TXM!D7768,"")</f>
        <v/>
      </c>
      <c r="F7768" t="str">
        <f>IFERROR(SMALL($E$5:$E$9000,ROWS($E$5:E7768)),"")</f>
        <v/>
      </c>
      <c r="I7768" s="371" t="s">
        <v>142</v>
      </c>
      <c r="J7768" t="s">
        <v>1004</v>
      </c>
      <c r="K7768" s="372">
        <v>12279493</v>
      </c>
      <c r="L7768" s="388">
        <f>ROWS(K$5:K7768)</f>
        <v>7764</v>
      </c>
      <c r="M7768" s="388" t="str">
        <f>IF(_xlfn.IFNA(VLOOKUP(I7768,$AG$3:$AH$83,2,FALSE),"")='11.1'!$D$5,TXM!L7768,"")</f>
        <v/>
      </c>
      <c r="N7768" t="str">
        <f>IFERROR(SMALL($M$5:$M$9000,ROWS($M$5:M7768)),"")</f>
        <v/>
      </c>
      <c r="P7768" t="s">
        <v>1639</v>
      </c>
      <c r="S7768" s="388">
        <f>ROWS(R$5:R7768)</f>
        <v>7764</v>
      </c>
      <c r="T7768" s="388" t="str">
        <f>IF(_xlfn.IFNA(VLOOKUP(P7768,$AG$3:$AH$83,2,FALSE),"")='11.1'!$D$5,TXM!S7768,"")</f>
        <v/>
      </c>
      <c r="U7768" t="str">
        <f>IFERROR(SMALL($T$5:$T$9000,ROWS($T$5:T7768)),"")</f>
        <v/>
      </c>
    </row>
    <row r="7769" spans="1:21" ht="14.4" customHeight="1" x14ac:dyDescent="0.3">
      <c r="A7769" t="s">
        <v>1639</v>
      </c>
      <c r="D7769" s="388">
        <f>ROWS(C$5:C7769)</f>
        <v>7765</v>
      </c>
      <c r="E7769" s="388" t="str">
        <f>IF(_xlfn.IFNA(VLOOKUP(A7769,$AG$3:$AH$83,2,FALSE),"")='11.1'!$D$5,TXM!D7769,"")</f>
        <v/>
      </c>
      <c r="F7769" t="str">
        <f>IFERROR(SMALL($E$5:$E$9000,ROWS($E$5:E7769)),"")</f>
        <v/>
      </c>
      <c r="I7769" s="371" t="s">
        <v>142</v>
      </c>
      <c r="J7769" t="s">
        <v>865</v>
      </c>
      <c r="K7769" s="372">
        <v>10454742</v>
      </c>
      <c r="L7769" s="388">
        <f>ROWS(K$5:K7769)</f>
        <v>7765</v>
      </c>
      <c r="M7769" s="388" t="str">
        <f>IF(_xlfn.IFNA(VLOOKUP(I7769,$AG$3:$AH$83,2,FALSE),"")='11.1'!$D$5,TXM!L7769,"")</f>
        <v/>
      </c>
      <c r="N7769" t="str">
        <f>IFERROR(SMALL($M$5:$M$9000,ROWS($M$5:M7769)),"")</f>
        <v/>
      </c>
      <c r="P7769" t="s">
        <v>1639</v>
      </c>
      <c r="S7769" s="388">
        <f>ROWS(R$5:R7769)</f>
        <v>7765</v>
      </c>
      <c r="T7769" s="388" t="str">
        <f>IF(_xlfn.IFNA(VLOOKUP(P7769,$AG$3:$AH$83,2,FALSE),"")='11.1'!$D$5,TXM!S7769,"")</f>
        <v/>
      </c>
      <c r="U7769" t="str">
        <f>IFERROR(SMALL($T$5:$T$9000,ROWS($T$5:T7769)),"")</f>
        <v/>
      </c>
    </row>
    <row r="7770" spans="1:21" ht="14.4" customHeight="1" x14ac:dyDescent="0.3">
      <c r="A7770" t="s">
        <v>1639</v>
      </c>
      <c r="D7770" s="388">
        <f>ROWS(C$5:C7770)</f>
        <v>7766</v>
      </c>
      <c r="E7770" s="388" t="str">
        <f>IF(_xlfn.IFNA(VLOOKUP(A7770,$AG$3:$AH$83,2,FALSE),"")='11.1'!$D$5,TXM!D7770,"")</f>
        <v/>
      </c>
      <c r="F7770" t="str">
        <f>IFERROR(SMALL($E$5:$E$9000,ROWS($E$5:E7770)),"")</f>
        <v/>
      </c>
      <c r="I7770" s="371" t="s">
        <v>142</v>
      </c>
      <c r="J7770" t="s">
        <v>1005</v>
      </c>
      <c r="K7770" s="372">
        <v>4434412</v>
      </c>
      <c r="L7770" s="388">
        <f>ROWS(K$5:K7770)</f>
        <v>7766</v>
      </c>
      <c r="M7770" s="388" t="str">
        <f>IF(_xlfn.IFNA(VLOOKUP(I7770,$AG$3:$AH$83,2,FALSE),"")='11.1'!$D$5,TXM!L7770,"")</f>
        <v/>
      </c>
      <c r="N7770" t="str">
        <f>IFERROR(SMALL($M$5:$M$9000,ROWS($M$5:M7770)),"")</f>
        <v/>
      </c>
      <c r="P7770" t="s">
        <v>1639</v>
      </c>
      <c r="S7770" s="388">
        <f>ROWS(R$5:R7770)</f>
        <v>7766</v>
      </c>
      <c r="T7770" s="388" t="str">
        <f>IF(_xlfn.IFNA(VLOOKUP(P7770,$AG$3:$AH$83,2,FALSE),"")='11.1'!$D$5,TXM!S7770,"")</f>
        <v/>
      </c>
      <c r="U7770" t="str">
        <f>IFERROR(SMALL($T$5:$T$9000,ROWS($T$5:T7770)),"")</f>
        <v/>
      </c>
    </row>
    <row r="7771" spans="1:21" ht="14.4" customHeight="1" x14ac:dyDescent="0.3">
      <c r="A7771" t="s">
        <v>1639</v>
      </c>
      <c r="D7771" s="388">
        <f>ROWS(C$5:C7771)</f>
        <v>7767</v>
      </c>
      <c r="E7771" s="388" t="str">
        <f>IF(_xlfn.IFNA(VLOOKUP(A7771,$AG$3:$AH$83,2,FALSE),"")='11.1'!$D$5,TXM!D7771,"")</f>
        <v/>
      </c>
      <c r="F7771" t="str">
        <f>IFERROR(SMALL($E$5:$E$9000,ROWS($E$5:E7771)),"")</f>
        <v/>
      </c>
      <c r="I7771" s="371" t="s">
        <v>142</v>
      </c>
      <c r="J7771" t="s">
        <v>1252</v>
      </c>
      <c r="K7771" s="372">
        <v>4390104</v>
      </c>
      <c r="L7771" s="388">
        <f>ROWS(K$5:K7771)</f>
        <v>7767</v>
      </c>
      <c r="M7771" s="388" t="str">
        <f>IF(_xlfn.IFNA(VLOOKUP(I7771,$AG$3:$AH$83,2,FALSE),"")='11.1'!$D$5,TXM!L7771,"")</f>
        <v/>
      </c>
      <c r="N7771" t="str">
        <f>IFERROR(SMALL($M$5:$M$9000,ROWS($M$5:M7771)),"")</f>
        <v/>
      </c>
      <c r="P7771" t="s">
        <v>1639</v>
      </c>
      <c r="S7771" s="388">
        <f>ROWS(R$5:R7771)</f>
        <v>7767</v>
      </c>
      <c r="T7771" s="388" t="str">
        <f>IF(_xlfn.IFNA(VLOOKUP(P7771,$AG$3:$AH$83,2,FALSE),"")='11.1'!$D$5,TXM!S7771,"")</f>
        <v/>
      </c>
      <c r="U7771" t="str">
        <f>IFERROR(SMALL($T$5:$T$9000,ROWS($T$5:T7771)),"")</f>
        <v/>
      </c>
    </row>
    <row r="7772" spans="1:21" ht="14.4" customHeight="1" x14ac:dyDescent="0.3">
      <c r="A7772" t="s">
        <v>1639</v>
      </c>
      <c r="D7772" s="388">
        <f>ROWS(C$5:C7772)</f>
        <v>7768</v>
      </c>
      <c r="E7772" s="388" t="str">
        <f>IF(_xlfn.IFNA(VLOOKUP(A7772,$AG$3:$AH$83,2,FALSE),"")='11.1'!$D$5,TXM!D7772,"")</f>
        <v/>
      </c>
      <c r="F7772" t="str">
        <f>IFERROR(SMALL($E$5:$E$9000,ROWS($E$5:E7772)),"")</f>
        <v/>
      </c>
      <c r="I7772" s="371" t="s">
        <v>142</v>
      </c>
      <c r="J7772" t="s">
        <v>791</v>
      </c>
      <c r="K7772" s="372">
        <v>3995659</v>
      </c>
      <c r="L7772" s="388">
        <f>ROWS(K$5:K7772)</f>
        <v>7768</v>
      </c>
      <c r="M7772" s="388" t="str">
        <f>IF(_xlfn.IFNA(VLOOKUP(I7772,$AG$3:$AH$83,2,FALSE),"")='11.1'!$D$5,TXM!L7772,"")</f>
        <v/>
      </c>
      <c r="N7772" t="str">
        <f>IFERROR(SMALL($M$5:$M$9000,ROWS($M$5:M7772)),"")</f>
        <v/>
      </c>
      <c r="P7772" t="s">
        <v>1639</v>
      </c>
      <c r="S7772" s="388">
        <f>ROWS(R$5:R7772)</f>
        <v>7768</v>
      </c>
      <c r="T7772" s="388" t="str">
        <f>IF(_xlfn.IFNA(VLOOKUP(P7772,$AG$3:$AH$83,2,FALSE),"")='11.1'!$D$5,TXM!S7772,"")</f>
        <v/>
      </c>
      <c r="U7772" t="str">
        <f>IFERROR(SMALL($T$5:$T$9000,ROWS($T$5:T7772)),"")</f>
        <v/>
      </c>
    </row>
    <row r="7773" spans="1:21" ht="14.4" customHeight="1" x14ac:dyDescent="0.3">
      <c r="A7773" t="s">
        <v>1639</v>
      </c>
      <c r="D7773" s="388">
        <f>ROWS(C$5:C7773)</f>
        <v>7769</v>
      </c>
      <c r="E7773" s="388" t="str">
        <f>IF(_xlfn.IFNA(VLOOKUP(A7773,$AG$3:$AH$83,2,FALSE),"")='11.1'!$D$5,TXM!D7773,"")</f>
        <v/>
      </c>
      <c r="F7773" t="str">
        <f>IFERROR(SMALL($E$5:$E$9000,ROWS($E$5:E7773)),"")</f>
        <v/>
      </c>
      <c r="I7773" s="371" t="s">
        <v>142</v>
      </c>
      <c r="J7773" t="s">
        <v>104</v>
      </c>
      <c r="K7773" s="372">
        <v>3102895</v>
      </c>
      <c r="L7773" s="388">
        <f>ROWS(K$5:K7773)</f>
        <v>7769</v>
      </c>
      <c r="M7773" s="388" t="str">
        <f>IF(_xlfn.IFNA(VLOOKUP(I7773,$AG$3:$AH$83,2,FALSE),"")='11.1'!$D$5,TXM!L7773,"")</f>
        <v/>
      </c>
      <c r="N7773" t="str">
        <f>IFERROR(SMALL($M$5:$M$9000,ROWS($M$5:M7773)),"")</f>
        <v/>
      </c>
      <c r="P7773" t="s">
        <v>1639</v>
      </c>
      <c r="S7773" s="388">
        <f>ROWS(R$5:R7773)</f>
        <v>7769</v>
      </c>
      <c r="T7773" s="388" t="str">
        <f>IF(_xlfn.IFNA(VLOOKUP(P7773,$AG$3:$AH$83,2,FALSE),"")='11.1'!$D$5,TXM!S7773,"")</f>
        <v/>
      </c>
      <c r="U7773" t="str">
        <f>IFERROR(SMALL($T$5:$T$9000,ROWS($T$5:T7773)),"")</f>
        <v/>
      </c>
    </row>
    <row r="7774" spans="1:21" ht="14.4" customHeight="1" x14ac:dyDescent="0.3">
      <c r="A7774" t="s">
        <v>1639</v>
      </c>
      <c r="D7774" s="388">
        <f>ROWS(C$5:C7774)</f>
        <v>7770</v>
      </c>
      <c r="E7774" s="388" t="str">
        <f>IF(_xlfn.IFNA(VLOOKUP(A7774,$AG$3:$AH$83,2,FALSE),"")='11.1'!$D$5,TXM!D7774,"")</f>
        <v/>
      </c>
      <c r="F7774" t="str">
        <f>IFERROR(SMALL($E$5:$E$9000,ROWS($E$5:E7774)),"")</f>
        <v/>
      </c>
      <c r="I7774" s="371" t="s">
        <v>142</v>
      </c>
      <c r="J7774" t="s">
        <v>1000</v>
      </c>
      <c r="K7774" s="372">
        <v>2964608</v>
      </c>
      <c r="L7774" s="388">
        <f>ROWS(K$5:K7774)</f>
        <v>7770</v>
      </c>
      <c r="M7774" s="388" t="str">
        <f>IF(_xlfn.IFNA(VLOOKUP(I7774,$AG$3:$AH$83,2,FALSE),"")='11.1'!$D$5,TXM!L7774,"")</f>
        <v/>
      </c>
      <c r="N7774" t="str">
        <f>IFERROR(SMALL($M$5:$M$9000,ROWS($M$5:M7774)),"")</f>
        <v/>
      </c>
      <c r="P7774" t="s">
        <v>1639</v>
      </c>
      <c r="S7774" s="388">
        <f>ROWS(R$5:R7774)</f>
        <v>7770</v>
      </c>
      <c r="T7774" s="388" t="str">
        <f>IF(_xlfn.IFNA(VLOOKUP(P7774,$AG$3:$AH$83,2,FALSE),"")='11.1'!$D$5,TXM!S7774,"")</f>
        <v/>
      </c>
      <c r="U7774" t="str">
        <f>IFERROR(SMALL($T$5:$T$9000,ROWS($T$5:T7774)),"")</f>
        <v/>
      </c>
    </row>
    <row r="7775" spans="1:21" ht="14.4" customHeight="1" x14ac:dyDescent="0.3">
      <c r="A7775" t="s">
        <v>1639</v>
      </c>
      <c r="D7775" s="388">
        <f>ROWS(C$5:C7775)</f>
        <v>7771</v>
      </c>
      <c r="E7775" s="388" t="str">
        <f>IF(_xlfn.IFNA(VLOOKUP(A7775,$AG$3:$AH$83,2,FALSE),"")='11.1'!$D$5,TXM!D7775,"")</f>
        <v/>
      </c>
      <c r="F7775" t="str">
        <f>IFERROR(SMALL($E$5:$E$9000,ROWS($E$5:E7775)),"")</f>
        <v/>
      </c>
      <c r="I7775" s="371" t="s">
        <v>142</v>
      </c>
      <c r="J7775" t="s">
        <v>103</v>
      </c>
      <c r="K7775" s="372">
        <v>2790940</v>
      </c>
      <c r="L7775" s="388">
        <f>ROWS(K$5:K7775)</f>
        <v>7771</v>
      </c>
      <c r="M7775" s="388" t="str">
        <f>IF(_xlfn.IFNA(VLOOKUP(I7775,$AG$3:$AH$83,2,FALSE),"")='11.1'!$D$5,TXM!L7775,"")</f>
        <v/>
      </c>
      <c r="N7775" t="str">
        <f>IFERROR(SMALL($M$5:$M$9000,ROWS($M$5:M7775)),"")</f>
        <v/>
      </c>
      <c r="P7775" t="s">
        <v>1639</v>
      </c>
      <c r="S7775" s="388">
        <f>ROWS(R$5:R7775)</f>
        <v>7771</v>
      </c>
      <c r="T7775" s="388" t="str">
        <f>IF(_xlfn.IFNA(VLOOKUP(P7775,$AG$3:$AH$83,2,FALSE),"")='11.1'!$D$5,TXM!S7775,"")</f>
        <v/>
      </c>
      <c r="U7775" t="str">
        <f>IFERROR(SMALL($T$5:$T$9000,ROWS($T$5:T7775)),"")</f>
        <v/>
      </c>
    </row>
    <row r="7776" spans="1:21" ht="14.4" customHeight="1" x14ac:dyDescent="0.3">
      <c r="A7776" t="s">
        <v>1639</v>
      </c>
      <c r="D7776" s="388">
        <f>ROWS(C$5:C7776)</f>
        <v>7772</v>
      </c>
      <c r="E7776" s="388" t="str">
        <f>IF(_xlfn.IFNA(VLOOKUP(A7776,$AG$3:$AH$83,2,FALSE),"")='11.1'!$D$5,TXM!D7776,"")</f>
        <v/>
      </c>
      <c r="F7776" t="str">
        <f>IFERROR(SMALL($E$5:$E$9000,ROWS($E$5:E7776)),"")</f>
        <v/>
      </c>
      <c r="I7776" s="371" t="s">
        <v>142</v>
      </c>
      <c r="J7776" t="s">
        <v>99</v>
      </c>
      <c r="K7776" s="372">
        <v>2686828</v>
      </c>
      <c r="L7776" s="388">
        <f>ROWS(K$5:K7776)</f>
        <v>7772</v>
      </c>
      <c r="M7776" s="388" t="str">
        <f>IF(_xlfn.IFNA(VLOOKUP(I7776,$AG$3:$AH$83,2,FALSE),"")='11.1'!$D$5,TXM!L7776,"")</f>
        <v/>
      </c>
      <c r="N7776" t="str">
        <f>IFERROR(SMALL($M$5:$M$9000,ROWS($M$5:M7776)),"")</f>
        <v/>
      </c>
      <c r="P7776" t="s">
        <v>1639</v>
      </c>
      <c r="S7776" s="388">
        <f>ROWS(R$5:R7776)</f>
        <v>7772</v>
      </c>
      <c r="T7776" s="388" t="str">
        <f>IF(_xlfn.IFNA(VLOOKUP(P7776,$AG$3:$AH$83,2,FALSE),"")='11.1'!$D$5,TXM!S7776,"")</f>
        <v/>
      </c>
      <c r="U7776" t="str">
        <f>IFERROR(SMALL($T$5:$T$9000,ROWS($T$5:T7776)),"")</f>
        <v/>
      </c>
    </row>
    <row r="7777" spans="1:21" ht="14.4" customHeight="1" x14ac:dyDescent="0.3">
      <c r="A7777" t="s">
        <v>1639</v>
      </c>
      <c r="D7777" s="388">
        <f>ROWS(C$5:C7777)</f>
        <v>7773</v>
      </c>
      <c r="E7777" s="388" t="str">
        <f>IF(_xlfn.IFNA(VLOOKUP(A7777,$AG$3:$AH$83,2,FALSE),"")='11.1'!$D$5,TXM!D7777,"")</f>
        <v/>
      </c>
      <c r="F7777" t="str">
        <f>IFERROR(SMALL($E$5:$E$9000,ROWS($E$5:E7777)),"")</f>
        <v/>
      </c>
      <c r="I7777" s="371" t="s">
        <v>142</v>
      </c>
      <c r="J7777" t="s">
        <v>843</v>
      </c>
      <c r="K7777" s="372">
        <v>2103178</v>
      </c>
      <c r="L7777" s="388">
        <f>ROWS(K$5:K7777)</f>
        <v>7773</v>
      </c>
      <c r="M7777" s="388" t="str">
        <f>IF(_xlfn.IFNA(VLOOKUP(I7777,$AG$3:$AH$83,2,FALSE),"")='11.1'!$D$5,TXM!L7777,"")</f>
        <v/>
      </c>
      <c r="N7777" t="str">
        <f>IFERROR(SMALL($M$5:$M$9000,ROWS($M$5:M7777)),"")</f>
        <v/>
      </c>
      <c r="P7777" t="s">
        <v>1639</v>
      </c>
      <c r="S7777" s="388">
        <f>ROWS(R$5:R7777)</f>
        <v>7773</v>
      </c>
      <c r="T7777" s="388" t="str">
        <f>IF(_xlfn.IFNA(VLOOKUP(P7777,$AG$3:$AH$83,2,FALSE),"")='11.1'!$D$5,TXM!S7777,"")</f>
        <v/>
      </c>
      <c r="U7777" t="str">
        <f>IFERROR(SMALL($T$5:$T$9000,ROWS($T$5:T7777)),"")</f>
        <v/>
      </c>
    </row>
    <row r="7778" spans="1:21" ht="14.4" customHeight="1" x14ac:dyDescent="0.3">
      <c r="A7778" t="s">
        <v>1639</v>
      </c>
      <c r="D7778" s="388">
        <f>ROWS(C$5:C7778)</f>
        <v>7774</v>
      </c>
      <c r="E7778" s="388" t="str">
        <f>IF(_xlfn.IFNA(VLOOKUP(A7778,$AG$3:$AH$83,2,FALSE),"")='11.1'!$D$5,TXM!D7778,"")</f>
        <v/>
      </c>
      <c r="F7778" t="str">
        <f>IFERROR(SMALL($E$5:$E$9000,ROWS($E$5:E7778)),"")</f>
        <v/>
      </c>
      <c r="I7778" t="s">
        <v>142</v>
      </c>
      <c r="J7778" t="s">
        <v>94</v>
      </c>
      <c r="K7778" s="372">
        <v>2015464</v>
      </c>
      <c r="L7778" s="388">
        <f>ROWS(K$5:K7778)</f>
        <v>7774</v>
      </c>
      <c r="M7778" s="388" t="str">
        <f>IF(_xlfn.IFNA(VLOOKUP(I7778,$AG$3:$AH$83,2,FALSE),"")='11.1'!$D$5,TXM!L7778,"")</f>
        <v/>
      </c>
      <c r="N7778" t="str">
        <f>IFERROR(SMALL($M$5:$M$9000,ROWS($M$5:M7778)),"")</f>
        <v/>
      </c>
      <c r="P7778" t="s">
        <v>1639</v>
      </c>
      <c r="S7778" s="388">
        <f>ROWS(R$5:R7778)</f>
        <v>7774</v>
      </c>
      <c r="T7778" s="388" t="str">
        <f>IF(_xlfn.IFNA(VLOOKUP(P7778,$AG$3:$AH$83,2,FALSE),"")='11.1'!$D$5,TXM!S7778,"")</f>
        <v/>
      </c>
      <c r="U7778" t="str">
        <f>IFERROR(SMALL($T$5:$T$9000,ROWS($T$5:T7778)),"")</f>
        <v/>
      </c>
    </row>
    <row r="7779" spans="1:21" ht="14.4" customHeight="1" x14ac:dyDescent="0.3">
      <c r="A7779" t="s">
        <v>1639</v>
      </c>
      <c r="D7779" s="388">
        <f>ROWS(C$5:C7779)</f>
        <v>7775</v>
      </c>
      <c r="E7779" s="388" t="str">
        <f>IF(_xlfn.IFNA(VLOOKUP(A7779,$AG$3:$AH$83,2,FALSE),"")='11.1'!$D$5,TXM!D7779,"")</f>
        <v/>
      </c>
      <c r="F7779" t="str">
        <f>IFERROR(SMALL($E$5:$E$9000,ROWS($E$5:E7779)),"")</f>
        <v/>
      </c>
      <c r="I7779" t="s">
        <v>142</v>
      </c>
      <c r="J7779" t="s">
        <v>1006</v>
      </c>
      <c r="K7779" s="372">
        <v>1761175</v>
      </c>
      <c r="L7779" s="388">
        <f>ROWS(K$5:K7779)</f>
        <v>7775</v>
      </c>
      <c r="M7779" s="388" t="str">
        <f>IF(_xlfn.IFNA(VLOOKUP(I7779,$AG$3:$AH$83,2,FALSE),"")='11.1'!$D$5,TXM!L7779,"")</f>
        <v/>
      </c>
      <c r="N7779" t="str">
        <f>IFERROR(SMALL($M$5:$M$9000,ROWS($M$5:M7779)),"")</f>
        <v/>
      </c>
      <c r="P7779" t="s">
        <v>1639</v>
      </c>
      <c r="S7779" s="388">
        <f>ROWS(R$5:R7779)</f>
        <v>7775</v>
      </c>
      <c r="T7779" s="388" t="str">
        <f>IF(_xlfn.IFNA(VLOOKUP(P7779,$AG$3:$AH$83,2,FALSE),"")='11.1'!$D$5,TXM!S7779,"")</f>
        <v/>
      </c>
      <c r="U7779" t="str">
        <f>IFERROR(SMALL($T$5:$T$9000,ROWS($T$5:T7779)),"")</f>
        <v/>
      </c>
    </row>
    <row r="7780" spans="1:21" ht="14.4" customHeight="1" x14ac:dyDescent="0.3">
      <c r="A7780" t="s">
        <v>1639</v>
      </c>
      <c r="D7780" s="388">
        <f>ROWS(C$5:C7780)</f>
        <v>7776</v>
      </c>
      <c r="E7780" s="388" t="str">
        <f>IF(_xlfn.IFNA(VLOOKUP(A7780,$AG$3:$AH$83,2,FALSE),"")='11.1'!$D$5,TXM!D7780,"")</f>
        <v/>
      </c>
      <c r="F7780" t="str">
        <f>IFERROR(SMALL($E$5:$E$9000,ROWS($E$5:E7780)),"")</f>
        <v/>
      </c>
      <c r="I7780" t="s">
        <v>142</v>
      </c>
      <c r="J7780" t="s">
        <v>815</v>
      </c>
      <c r="K7780" s="372">
        <v>1044881</v>
      </c>
      <c r="L7780" s="388">
        <f>ROWS(K$5:K7780)</f>
        <v>7776</v>
      </c>
      <c r="M7780" s="388" t="str">
        <f>IF(_xlfn.IFNA(VLOOKUP(I7780,$AG$3:$AH$83,2,FALSE),"")='11.1'!$D$5,TXM!L7780,"")</f>
        <v/>
      </c>
      <c r="N7780" t="str">
        <f>IFERROR(SMALL($M$5:$M$9000,ROWS($M$5:M7780)),"")</f>
        <v/>
      </c>
      <c r="P7780" t="s">
        <v>1639</v>
      </c>
      <c r="S7780" s="388">
        <f>ROWS(R$5:R7780)</f>
        <v>7776</v>
      </c>
      <c r="T7780" s="388" t="str">
        <f>IF(_xlfn.IFNA(VLOOKUP(P7780,$AG$3:$AH$83,2,FALSE),"")='11.1'!$D$5,TXM!S7780,"")</f>
        <v/>
      </c>
      <c r="U7780" t="str">
        <f>IFERROR(SMALL($T$5:$T$9000,ROWS($T$5:T7780)),"")</f>
        <v/>
      </c>
    </row>
    <row r="7781" spans="1:21" ht="14.4" customHeight="1" x14ac:dyDescent="0.3">
      <c r="A7781" t="s">
        <v>1639</v>
      </c>
      <c r="D7781" s="388">
        <f>ROWS(C$5:C7781)</f>
        <v>7777</v>
      </c>
      <c r="E7781" s="388" t="str">
        <f>IF(_xlfn.IFNA(VLOOKUP(A7781,$AG$3:$AH$83,2,FALSE),"")='11.1'!$D$5,TXM!D7781,"")</f>
        <v/>
      </c>
      <c r="F7781" t="str">
        <f>IFERROR(SMALL($E$5:$E$9000,ROWS($E$5:E7781)),"")</f>
        <v/>
      </c>
      <c r="I7781" t="s">
        <v>142</v>
      </c>
      <c r="J7781" t="s">
        <v>1285</v>
      </c>
      <c r="K7781" s="372">
        <v>1022757</v>
      </c>
      <c r="L7781" s="388">
        <f>ROWS(K$5:K7781)</f>
        <v>7777</v>
      </c>
      <c r="M7781" s="388" t="str">
        <f>IF(_xlfn.IFNA(VLOOKUP(I7781,$AG$3:$AH$83,2,FALSE),"")='11.1'!$D$5,TXM!L7781,"")</f>
        <v/>
      </c>
      <c r="N7781" t="str">
        <f>IFERROR(SMALL($M$5:$M$9000,ROWS($M$5:M7781)),"")</f>
        <v/>
      </c>
      <c r="P7781" t="s">
        <v>1639</v>
      </c>
      <c r="S7781" s="388">
        <f>ROWS(R$5:R7781)</f>
        <v>7777</v>
      </c>
      <c r="T7781" s="388" t="str">
        <f>IF(_xlfn.IFNA(VLOOKUP(P7781,$AG$3:$AH$83,2,FALSE),"")='11.1'!$D$5,TXM!S7781,"")</f>
        <v/>
      </c>
      <c r="U7781" t="str">
        <f>IFERROR(SMALL($T$5:$T$9000,ROWS($T$5:T7781)),"")</f>
        <v/>
      </c>
    </row>
    <row r="7782" spans="1:21" ht="14.4" customHeight="1" x14ac:dyDescent="0.3">
      <c r="A7782" t="s">
        <v>1639</v>
      </c>
      <c r="D7782" s="388">
        <f>ROWS(C$5:C7782)</f>
        <v>7778</v>
      </c>
      <c r="E7782" s="388" t="str">
        <f>IF(_xlfn.IFNA(VLOOKUP(A7782,$AG$3:$AH$83,2,FALSE),"")='11.1'!$D$5,TXM!D7782,"")</f>
        <v/>
      </c>
      <c r="F7782" t="str">
        <f>IFERROR(SMALL($E$5:$E$9000,ROWS($E$5:E7782)),"")</f>
        <v/>
      </c>
      <c r="I7782" t="s">
        <v>142</v>
      </c>
      <c r="J7782" t="s">
        <v>93</v>
      </c>
      <c r="K7782" s="372">
        <v>892563</v>
      </c>
      <c r="L7782" s="388">
        <f>ROWS(K$5:K7782)</f>
        <v>7778</v>
      </c>
      <c r="M7782" s="388" t="str">
        <f>IF(_xlfn.IFNA(VLOOKUP(I7782,$AG$3:$AH$83,2,FALSE),"")='11.1'!$D$5,TXM!L7782,"")</f>
        <v/>
      </c>
      <c r="N7782" t="str">
        <f>IFERROR(SMALL($M$5:$M$9000,ROWS($M$5:M7782)),"")</f>
        <v/>
      </c>
      <c r="P7782" t="s">
        <v>1639</v>
      </c>
      <c r="S7782" s="388">
        <f>ROWS(R$5:R7782)</f>
        <v>7778</v>
      </c>
      <c r="T7782" s="388" t="str">
        <f>IF(_xlfn.IFNA(VLOOKUP(P7782,$AG$3:$AH$83,2,FALSE),"")='11.1'!$D$5,TXM!S7782,"")</f>
        <v/>
      </c>
      <c r="U7782" t="str">
        <f>IFERROR(SMALL($T$5:$T$9000,ROWS($T$5:T7782)),"")</f>
        <v/>
      </c>
    </row>
    <row r="7783" spans="1:21" ht="14.4" customHeight="1" x14ac:dyDescent="0.3">
      <c r="A7783" t="s">
        <v>1639</v>
      </c>
      <c r="D7783" s="388">
        <f>ROWS(C$5:C7783)</f>
        <v>7779</v>
      </c>
      <c r="E7783" s="388" t="str">
        <f>IF(_xlfn.IFNA(VLOOKUP(A7783,$AG$3:$AH$83,2,FALSE),"")='11.1'!$D$5,TXM!D7783,"")</f>
        <v/>
      </c>
      <c r="F7783" t="str">
        <f>IFERROR(SMALL($E$5:$E$9000,ROWS($E$5:E7783)),"")</f>
        <v/>
      </c>
      <c r="I7783" t="s">
        <v>142</v>
      </c>
      <c r="J7783" t="s">
        <v>859</v>
      </c>
      <c r="K7783" s="372">
        <v>825382</v>
      </c>
      <c r="L7783" s="388">
        <f>ROWS(K$5:K7783)</f>
        <v>7779</v>
      </c>
      <c r="M7783" s="388" t="str">
        <f>IF(_xlfn.IFNA(VLOOKUP(I7783,$AG$3:$AH$83,2,FALSE),"")='11.1'!$D$5,TXM!L7783,"")</f>
        <v/>
      </c>
      <c r="N7783" t="str">
        <f>IFERROR(SMALL($M$5:$M$9000,ROWS($M$5:M7783)),"")</f>
        <v/>
      </c>
      <c r="P7783" t="s">
        <v>1639</v>
      </c>
      <c r="S7783" s="388">
        <f>ROWS(R$5:R7783)</f>
        <v>7779</v>
      </c>
      <c r="T7783" s="388" t="str">
        <f>IF(_xlfn.IFNA(VLOOKUP(P7783,$AG$3:$AH$83,2,FALSE),"")='11.1'!$D$5,TXM!S7783,"")</f>
        <v/>
      </c>
      <c r="U7783" t="str">
        <f>IFERROR(SMALL($T$5:$T$9000,ROWS($T$5:T7783)),"")</f>
        <v/>
      </c>
    </row>
    <row r="7784" spans="1:21" ht="14.4" customHeight="1" x14ac:dyDescent="0.3">
      <c r="A7784" t="s">
        <v>1639</v>
      </c>
      <c r="D7784" s="388">
        <f>ROWS(C$5:C7784)</f>
        <v>7780</v>
      </c>
      <c r="E7784" s="388" t="str">
        <f>IF(_xlfn.IFNA(VLOOKUP(A7784,$AG$3:$AH$83,2,FALSE),"")='11.1'!$D$5,TXM!D7784,"")</f>
        <v/>
      </c>
      <c r="F7784" t="str">
        <f>IFERROR(SMALL($E$5:$E$9000,ROWS($E$5:E7784)),"")</f>
        <v/>
      </c>
      <c r="I7784" t="s">
        <v>142</v>
      </c>
      <c r="J7784" t="s">
        <v>107</v>
      </c>
      <c r="K7784" s="372">
        <v>654533</v>
      </c>
      <c r="L7784" s="388">
        <f>ROWS(K$5:K7784)</f>
        <v>7780</v>
      </c>
      <c r="M7784" s="388" t="str">
        <f>IF(_xlfn.IFNA(VLOOKUP(I7784,$AG$3:$AH$83,2,FALSE),"")='11.1'!$D$5,TXM!L7784,"")</f>
        <v/>
      </c>
      <c r="N7784" t="str">
        <f>IFERROR(SMALL($M$5:$M$9000,ROWS($M$5:M7784)),"")</f>
        <v/>
      </c>
      <c r="P7784" t="s">
        <v>1639</v>
      </c>
      <c r="S7784" s="388">
        <f>ROWS(R$5:R7784)</f>
        <v>7780</v>
      </c>
      <c r="T7784" s="388" t="str">
        <f>IF(_xlfn.IFNA(VLOOKUP(P7784,$AG$3:$AH$83,2,FALSE),"")='11.1'!$D$5,TXM!S7784,"")</f>
        <v/>
      </c>
      <c r="U7784" t="str">
        <f>IFERROR(SMALL($T$5:$T$9000,ROWS($T$5:T7784)),"")</f>
        <v/>
      </c>
    </row>
    <row r="7785" spans="1:21" ht="14.4" customHeight="1" x14ac:dyDescent="0.3">
      <c r="A7785" t="s">
        <v>1639</v>
      </c>
      <c r="D7785" s="388">
        <f>ROWS(C$5:C7785)</f>
        <v>7781</v>
      </c>
      <c r="E7785" s="388" t="str">
        <f>IF(_xlfn.IFNA(VLOOKUP(A7785,$AG$3:$AH$83,2,FALSE),"")='11.1'!$D$5,TXM!D7785,"")</f>
        <v/>
      </c>
      <c r="F7785" t="str">
        <f>IFERROR(SMALL($E$5:$E$9000,ROWS($E$5:E7785)),"")</f>
        <v/>
      </c>
      <c r="I7785" t="s">
        <v>142</v>
      </c>
      <c r="J7785" t="s">
        <v>787</v>
      </c>
      <c r="K7785" s="372">
        <v>467169</v>
      </c>
      <c r="L7785" s="388">
        <f>ROWS(K$5:K7785)</f>
        <v>7781</v>
      </c>
      <c r="M7785" s="388" t="str">
        <f>IF(_xlfn.IFNA(VLOOKUP(I7785,$AG$3:$AH$83,2,FALSE),"")='11.1'!$D$5,TXM!L7785,"")</f>
        <v/>
      </c>
      <c r="N7785" t="str">
        <f>IFERROR(SMALL($M$5:$M$9000,ROWS($M$5:M7785)),"")</f>
        <v/>
      </c>
      <c r="P7785" t="s">
        <v>1639</v>
      </c>
      <c r="S7785" s="388">
        <f>ROWS(R$5:R7785)</f>
        <v>7781</v>
      </c>
      <c r="T7785" s="388" t="str">
        <f>IF(_xlfn.IFNA(VLOOKUP(P7785,$AG$3:$AH$83,2,FALSE),"")='11.1'!$D$5,TXM!S7785,"")</f>
        <v/>
      </c>
      <c r="U7785" t="str">
        <f>IFERROR(SMALL($T$5:$T$9000,ROWS($T$5:T7785)),"")</f>
        <v/>
      </c>
    </row>
    <row r="7786" spans="1:21" ht="14.4" customHeight="1" x14ac:dyDescent="0.3">
      <c r="A7786" t="s">
        <v>1639</v>
      </c>
      <c r="D7786" s="388">
        <f>ROWS(C$5:C7786)</f>
        <v>7782</v>
      </c>
      <c r="E7786" s="388" t="str">
        <f>IF(_xlfn.IFNA(VLOOKUP(A7786,$AG$3:$AH$83,2,FALSE),"")='11.1'!$D$5,TXM!D7786,"")</f>
        <v/>
      </c>
      <c r="F7786" t="str">
        <f>IFERROR(SMALL($E$5:$E$9000,ROWS($E$5:E7786)),"")</f>
        <v/>
      </c>
      <c r="I7786" t="s">
        <v>142</v>
      </c>
      <c r="J7786" t="s">
        <v>779</v>
      </c>
      <c r="K7786" s="372">
        <v>440756</v>
      </c>
      <c r="L7786" s="388">
        <f>ROWS(K$5:K7786)</f>
        <v>7782</v>
      </c>
      <c r="M7786" s="388" t="str">
        <f>IF(_xlfn.IFNA(VLOOKUP(I7786,$AG$3:$AH$83,2,FALSE),"")='11.1'!$D$5,TXM!L7786,"")</f>
        <v/>
      </c>
      <c r="N7786" t="str">
        <f>IFERROR(SMALL($M$5:$M$9000,ROWS($M$5:M7786)),"")</f>
        <v/>
      </c>
      <c r="P7786" t="s">
        <v>1639</v>
      </c>
      <c r="S7786" s="388">
        <f>ROWS(R$5:R7786)</f>
        <v>7782</v>
      </c>
      <c r="T7786" s="388" t="str">
        <f>IF(_xlfn.IFNA(VLOOKUP(P7786,$AG$3:$AH$83,2,FALSE),"")='11.1'!$D$5,TXM!S7786,"")</f>
        <v/>
      </c>
      <c r="U7786" t="str">
        <f>IFERROR(SMALL($T$5:$T$9000,ROWS($T$5:T7786)),"")</f>
        <v/>
      </c>
    </row>
    <row r="7787" spans="1:21" ht="14.4" customHeight="1" x14ac:dyDescent="0.3">
      <c r="A7787" t="s">
        <v>1639</v>
      </c>
      <c r="D7787" s="388">
        <f>ROWS(C$5:C7787)</f>
        <v>7783</v>
      </c>
      <c r="E7787" s="388" t="str">
        <f>IF(_xlfn.IFNA(VLOOKUP(A7787,$AG$3:$AH$83,2,FALSE),"")='11.1'!$D$5,TXM!D7787,"")</f>
        <v/>
      </c>
      <c r="F7787" t="str">
        <f>IFERROR(SMALL($E$5:$E$9000,ROWS($E$5:E7787)),"")</f>
        <v/>
      </c>
      <c r="I7787" t="s">
        <v>142</v>
      </c>
      <c r="J7787" t="s">
        <v>105</v>
      </c>
      <c r="K7787" s="372">
        <v>345364</v>
      </c>
      <c r="L7787" s="388">
        <f>ROWS(K$5:K7787)</f>
        <v>7783</v>
      </c>
      <c r="M7787" s="388" t="str">
        <f>IF(_xlfn.IFNA(VLOOKUP(I7787,$AG$3:$AH$83,2,FALSE),"")='11.1'!$D$5,TXM!L7787,"")</f>
        <v/>
      </c>
      <c r="N7787" t="str">
        <f>IFERROR(SMALL($M$5:$M$9000,ROWS($M$5:M7787)),"")</f>
        <v/>
      </c>
      <c r="P7787" t="s">
        <v>1639</v>
      </c>
      <c r="S7787" s="388">
        <f>ROWS(R$5:R7787)</f>
        <v>7783</v>
      </c>
      <c r="T7787" s="388" t="str">
        <f>IF(_xlfn.IFNA(VLOOKUP(P7787,$AG$3:$AH$83,2,FALSE),"")='11.1'!$D$5,TXM!S7787,"")</f>
        <v/>
      </c>
      <c r="U7787" t="str">
        <f>IFERROR(SMALL($T$5:$T$9000,ROWS($T$5:T7787)),"")</f>
        <v/>
      </c>
    </row>
    <row r="7788" spans="1:21" ht="14.4" customHeight="1" x14ac:dyDescent="0.3">
      <c r="A7788" t="s">
        <v>1639</v>
      </c>
      <c r="D7788" s="388">
        <f>ROWS(C$5:C7788)</f>
        <v>7784</v>
      </c>
      <c r="E7788" s="388" t="str">
        <f>IF(_xlfn.IFNA(VLOOKUP(A7788,$AG$3:$AH$83,2,FALSE),"")='11.1'!$D$5,TXM!D7788,"")</f>
        <v/>
      </c>
      <c r="F7788" t="str">
        <f>IFERROR(SMALL($E$5:$E$9000,ROWS($E$5:E7788)),"")</f>
        <v/>
      </c>
      <c r="I7788" t="s">
        <v>142</v>
      </c>
      <c r="J7788" t="s">
        <v>867</v>
      </c>
      <c r="K7788" s="372">
        <v>296130</v>
      </c>
      <c r="L7788" s="388">
        <f>ROWS(K$5:K7788)</f>
        <v>7784</v>
      </c>
      <c r="M7788" s="388" t="str">
        <f>IF(_xlfn.IFNA(VLOOKUP(I7788,$AG$3:$AH$83,2,FALSE),"")='11.1'!$D$5,TXM!L7788,"")</f>
        <v/>
      </c>
      <c r="N7788" t="str">
        <f>IFERROR(SMALL($M$5:$M$9000,ROWS($M$5:M7788)),"")</f>
        <v/>
      </c>
      <c r="P7788" t="s">
        <v>1639</v>
      </c>
      <c r="S7788" s="388">
        <f>ROWS(R$5:R7788)</f>
        <v>7784</v>
      </c>
      <c r="T7788" s="388" t="str">
        <f>IF(_xlfn.IFNA(VLOOKUP(P7788,$AG$3:$AH$83,2,FALSE),"")='11.1'!$D$5,TXM!S7788,"")</f>
        <v/>
      </c>
      <c r="U7788" t="str">
        <f>IFERROR(SMALL($T$5:$T$9000,ROWS($T$5:T7788)),"")</f>
        <v/>
      </c>
    </row>
    <row r="7789" spans="1:21" ht="14.4" customHeight="1" x14ac:dyDescent="0.3">
      <c r="A7789" t="s">
        <v>1639</v>
      </c>
      <c r="D7789" s="388">
        <f>ROWS(C$5:C7789)</f>
        <v>7785</v>
      </c>
      <c r="E7789" s="388" t="str">
        <f>IF(_xlfn.IFNA(VLOOKUP(A7789,$AG$3:$AH$83,2,FALSE),"")='11.1'!$D$5,TXM!D7789,"")</f>
        <v/>
      </c>
      <c r="F7789" t="str">
        <f>IFERROR(SMALL($E$5:$E$9000,ROWS($E$5:E7789)),"")</f>
        <v/>
      </c>
      <c r="I7789" t="s">
        <v>142</v>
      </c>
      <c r="J7789" t="s">
        <v>823</v>
      </c>
      <c r="K7789" s="372">
        <v>244036</v>
      </c>
      <c r="L7789" s="388">
        <f>ROWS(K$5:K7789)</f>
        <v>7785</v>
      </c>
      <c r="M7789" s="388" t="str">
        <f>IF(_xlfn.IFNA(VLOOKUP(I7789,$AG$3:$AH$83,2,FALSE),"")='11.1'!$D$5,TXM!L7789,"")</f>
        <v/>
      </c>
      <c r="N7789" t="str">
        <f>IFERROR(SMALL($M$5:$M$9000,ROWS($M$5:M7789)),"")</f>
        <v/>
      </c>
      <c r="P7789" t="s">
        <v>1639</v>
      </c>
      <c r="S7789" s="388">
        <f>ROWS(R$5:R7789)</f>
        <v>7785</v>
      </c>
      <c r="T7789" s="388" t="str">
        <f>IF(_xlfn.IFNA(VLOOKUP(P7789,$AG$3:$AH$83,2,FALSE),"")='11.1'!$D$5,TXM!S7789,"")</f>
        <v/>
      </c>
      <c r="U7789" t="str">
        <f>IFERROR(SMALL($T$5:$T$9000,ROWS($T$5:T7789)),"")</f>
        <v/>
      </c>
    </row>
    <row r="7790" spans="1:21" ht="14.4" customHeight="1" x14ac:dyDescent="0.3">
      <c r="A7790" t="s">
        <v>1639</v>
      </c>
      <c r="D7790" s="388">
        <f>ROWS(C$5:C7790)</f>
        <v>7786</v>
      </c>
      <c r="E7790" s="388" t="str">
        <f>IF(_xlfn.IFNA(VLOOKUP(A7790,$AG$3:$AH$83,2,FALSE),"")='11.1'!$D$5,TXM!D7790,"")</f>
        <v/>
      </c>
      <c r="F7790" t="str">
        <f>IFERROR(SMALL($E$5:$E$9000,ROWS($E$5:E7790)),"")</f>
        <v/>
      </c>
      <c r="I7790" t="s">
        <v>142</v>
      </c>
      <c r="J7790" t="s">
        <v>999</v>
      </c>
      <c r="K7790" s="372">
        <v>236941</v>
      </c>
      <c r="L7790" s="388">
        <f>ROWS(K$5:K7790)</f>
        <v>7786</v>
      </c>
      <c r="M7790" s="388" t="str">
        <f>IF(_xlfn.IFNA(VLOOKUP(I7790,$AG$3:$AH$83,2,FALSE),"")='11.1'!$D$5,TXM!L7790,"")</f>
        <v/>
      </c>
      <c r="N7790" t="str">
        <f>IFERROR(SMALL($M$5:$M$9000,ROWS($M$5:M7790)),"")</f>
        <v/>
      </c>
      <c r="P7790" t="s">
        <v>1639</v>
      </c>
      <c r="S7790" s="388">
        <f>ROWS(R$5:R7790)</f>
        <v>7786</v>
      </c>
      <c r="T7790" s="388" t="str">
        <f>IF(_xlfn.IFNA(VLOOKUP(P7790,$AG$3:$AH$83,2,FALSE),"")='11.1'!$D$5,TXM!S7790,"")</f>
        <v/>
      </c>
      <c r="U7790" t="str">
        <f>IFERROR(SMALL($T$5:$T$9000,ROWS($T$5:T7790)),"")</f>
        <v/>
      </c>
    </row>
    <row r="7791" spans="1:21" ht="14.4" customHeight="1" x14ac:dyDescent="0.3">
      <c r="A7791" t="s">
        <v>1639</v>
      </c>
      <c r="D7791" s="388">
        <f>ROWS(C$5:C7791)</f>
        <v>7787</v>
      </c>
      <c r="E7791" s="388" t="str">
        <f>IF(_xlfn.IFNA(VLOOKUP(A7791,$AG$3:$AH$83,2,FALSE),"")='11.1'!$D$5,TXM!D7791,"")</f>
        <v/>
      </c>
      <c r="F7791" t="str">
        <f>IFERROR(SMALL($E$5:$E$9000,ROWS($E$5:E7791)),"")</f>
        <v/>
      </c>
      <c r="I7791" t="s">
        <v>142</v>
      </c>
      <c r="J7791" t="s">
        <v>1318</v>
      </c>
      <c r="K7791" s="372">
        <v>203427</v>
      </c>
      <c r="L7791" s="388">
        <f>ROWS(K$5:K7791)</f>
        <v>7787</v>
      </c>
      <c r="M7791" s="388" t="str">
        <f>IF(_xlfn.IFNA(VLOOKUP(I7791,$AG$3:$AH$83,2,FALSE),"")='11.1'!$D$5,TXM!L7791,"")</f>
        <v/>
      </c>
      <c r="N7791" t="str">
        <f>IFERROR(SMALL($M$5:$M$9000,ROWS($M$5:M7791)),"")</f>
        <v/>
      </c>
      <c r="P7791" t="s">
        <v>1639</v>
      </c>
      <c r="S7791" s="388">
        <f>ROWS(R$5:R7791)</f>
        <v>7787</v>
      </c>
      <c r="T7791" s="388" t="str">
        <f>IF(_xlfn.IFNA(VLOOKUP(P7791,$AG$3:$AH$83,2,FALSE),"")='11.1'!$D$5,TXM!S7791,"")</f>
        <v/>
      </c>
      <c r="U7791" t="str">
        <f>IFERROR(SMALL($T$5:$T$9000,ROWS($T$5:T7791)),"")</f>
        <v/>
      </c>
    </row>
    <row r="7792" spans="1:21" ht="14.4" customHeight="1" x14ac:dyDescent="0.3">
      <c r="A7792" t="s">
        <v>1639</v>
      </c>
      <c r="D7792" s="388">
        <f>ROWS(C$5:C7792)</f>
        <v>7788</v>
      </c>
      <c r="E7792" s="388" t="str">
        <f>IF(_xlfn.IFNA(VLOOKUP(A7792,$AG$3:$AH$83,2,FALSE),"")='11.1'!$D$5,TXM!D7792,"")</f>
        <v/>
      </c>
      <c r="F7792" t="str">
        <f>IFERROR(SMALL($E$5:$E$9000,ROWS($E$5:E7792)),"")</f>
        <v/>
      </c>
      <c r="I7792" t="s">
        <v>142</v>
      </c>
      <c r="J7792" t="s">
        <v>861</v>
      </c>
      <c r="K7792" s="372">
        <v>201116</v>
      </c>
      <c r="L7792" s="388">
        <f>ROWS(K$5:K7792)</f>
        <v>7788</v>
      </c>
      <c r="M7792" s="388" t="str">
        <f>IF(_xlfn.IFNA(VLOOKUP(I7792,$AG$3:$AH$83,2,FALSE),"")='11.1'!$D$5,TXM!L7792,"")</f>
        <v/>
      </c>
      <c r="N7792" t="str">
        <f>IFERROR(SMALL($M$5:$M$9000,ROWS($M$5:M7792)),"")</f>
        <v/>
      </c>
      <c r="P7792" t="s">
        <v>1639</v>
      </c>
      <c r="S7792" s="388">
        <f>ROWS(R$5:R7792)</f>
        <v>7788</v>
      </c>
      <c r="T7792" s="388" t="str">
        <f>IF(_xlfn.IFNA(VLOOKUP(P7792,$AG$3:$AH$83,2,FALSE),"")='11.1'!$D$5,TXM!S7792,"")</f>
        <v/>
      </c>
      <c r="U7792" t="str">
        <f>IFERROR(SMALL($T$5:$T$9000,ROWS($T$5:T7792)),"")</f>
        <v/>
      </c>
    </row>
    <row r="7793" spans="1:21" ht="14.4" customHeight="1" x14ac:dyDescent="0.3">
      <c r="A7793" t="s">
        <v>1639</v>
      </c>
      <c r="D7793" s="388">
        <f>ROWS(C$5:C7793)</f>
        <v>7789</v>
      </c>
      <c r="E7793" s="388" t="str">
        <f>IF(_xlfn.IFNA(VLOOKUP(A7793,$AG$3:$AH$83,2,FALSE),"")='11.1'!$D$5,TXM!D7793,"")</f>
        <v/>
      </c>
      <c r="F7793" t="str">
        <f>IFERROR(SMALL($E$5:$E$9000,ROWS($E$5:E7793)),"")</f>
        <v/>
      </c>
      <c r="I7793" t="s">
        <v>142</v>
      </c>
      <c r="J7793" t="s">
        <v>96</v>
      </c>
      <c r="K7793" s="372">
        <v>154477</v>
      </c>
      <c r="L7793" s="388">
        <f>ROWS(K$5:K7793)</f>
        <v>7789</v>
      </c>
      <c r="M7793" s="388" t="str">
        <f>IF(_xlfn.IFNA(VLOOKUP(I7793,$AG$3:$AH$83,2,FALSE),"")='11.1'!$D$5,TXM!L7793,"")</f>
        <v/>
      </c>
      <c r="N7793" t="str">
        <f>IFERROR(SMALL($M$5:$M$9000,ROWS($M$5:M7793)),"")</f>
        <v/>
      </c>
      <c r="P7793" t="s">
        <v>1639</v>
      </c>
      <c r="S7793" s="388">
        <f>ROWS(R$5:R7793)</f>
        <v>7789</v>
      </c>
      <c r="T7793" s="388" t="str">
        <f>IF(_xlfn.IFNA(VLOOKUP(P7793,$AG$3:$AH$83,2,FALSE),"")='11.1'!$D$5,TXM!S7793,"")</f>
        <v/>
      </c>
      <c r="U7793" t="str">
        <f>IFERROR(SMALL($T$5:$T$9000,ROWS($T$5:T7793)),"")</f>
        <v/>
      </c>
    </row>
    <row r="7794" spans="1:21" ht="14.4" customHeight="1" x14ac:dyDescent="0.3">
      <c r="A7794" t="s">
        <v>1639</v>
      </c>
      <c r="D7794" s="388">
        <f>ROWS(C$5:C7794)</f>
        <v>7790</v>
      </c>
      <c r="E7794" s="388" t="str">
        <f>IF(_xlfn.IFNA(VLOOKUP(A7794,$AG$3:$AH$83,2,FALSE),"")='11.1'!$D$5,TXM!D7794,"")</f>
        <v/>
      </c>
      <c r="F7794" t="str">
        <f>IFERROR(SMALL($E$5:$E$9000,ROWS($E$5:E7794)),"")</f>
        <v/>
      </c>
      <c r="I7794" t="s">
        <v>142</v>
      </c>
      <c r="J7794" t="s">
        <v>839</v>
      </c>
      <c r="K7794" s="372">
        <v>145121</v>
      </c>
      <c r="L7794" s="388">
        <f>ROWS(K$5:K7794)</f>
        <v>7790</v>
      </c>
      <c r="M7794" s="388" t="str">
        <f>IF(_xlfn.IFNA(VLOOKUP(I7794,$AG$3:$AH$83,2,FALSE),"")='11.1'!$D$5,TXM!L7794,"")</f>
        <v/>
      </c>
      <c r="N7794" t="str">
        <f>IFERROR(SMALL($M$5:$M$9000,ROWS($M$5:M7794)),"")</f>
        <v/>
      </c>
      <c r="P7794" t="s">
        <v>1639</v>
      </c>
      <c r="S7794" s="388">
        <f>ROWS(R$5:R7794)</f>
        <v>7790</v>
      </c>
      <c r="T7794" s="388" t="str">
        <f>IF(_xlfn.IFNA(VLOOKUP(P7794,$AG$3:$AH$83,2,FALSE),"")='11.1'!$D$5,TXM!S7794,"")</f>
        <v/>
      </c>
      <c r="U7794" t="str">
        <f>IFERROR(SMALL($T$5:$T$9000,ROWS($T$5:T7794)),"")</f>
        <v/>
      </c>
    </row>
    <row r="7795" spans="1:21" ht="14.4" customHeight="1" x14ac:dyDescent="0.3">
      <c r="A7795" t="s">
        <v>1639</v>
      </c>
      <c r="D7795" s="388">
        <f>ROWS(C$5:C7795)</f>
        <v>7791</v>
      </c>
      <c r="E7795" s="388" t="str">
        <f>IF(_xlfn.IFNA(VLOOKUP(A7795,$AG$3:$AH$83,2,FALSE),"")='11.1'!$D$5,TXM!D7795,"")</f>
        <v/>
      </c>
      <c r="F7795" t="str">
        <f>IFERROR(SMALL($E$5:$E$9000,ROWS($E$5:E7795)),"")</f>
        <v/>
      </c>
      <c r="I7795" t="s">
        <v>142</v>
      </c>
      <c r="J7795" t="s">
        <v>1240</v>
      </c>
      <c r="K7795" s="372">
        <v>118174</v>
      </c>
      <c r="L7795" s="388">
        <f>ROWS(K$5:K7795)</f>
        <v>7791</v>
      </c>
      <c r="M7795" s="388" t="str">
        <f>IF(_xlfn.IFNA(VLOOKUP(I7795,$AG$3:$AH$83,2,FALSE),"")='11.1'!$D$5,TXM!L7795,"")</f>
        <v/>
      </c>
      <c r="N7795" t="str">
        <f>IFERROR(SMALL($M$5:$M$9000,ROWS($M$5:M7795)),"")</f>
        <v/>
      </c>
      <c r="P7795" t="s">
        <v>1639</v>
      </c>
      <c r="S7795" s="388">
        <f>ROWS(R$5:R7795)</f>
        <v>7791</v>
      </c>
      <c r="T7795" s="388" t="str">
        <f>IF(_xlfn.IFNA(VLOOKUP(P7795,$AG$3:$AH$83,2,FALSE),"")='11.1'!$D$5,TXM!S7795,"")</f>
        <v/>
      </c>
      <c r="U7795" t="str">
        <f>IFERROR(SMALL($T$5:$T$9000,ROWS($T$5:T7795)),"")</f>
        <v/>
      </c>
    </row>
    <row r="7796" spans="1:21" ht="14.4" customHeight="1" x14ac:dyDescent="0.3">
      <c r="A7796" t="s">
        <v>1639</v>
      </c>
      <c r="D7796" s="388">
        <f>ROWS(C$5:C7796)</f>
        <v>7792</v>
      </c>
      <c r="E7796" s="388" t="str">
        <f>IF(_xlfn.IFNA(VLOOKUP(A7796,$AG$3:$AH$83,2,FALSE),"")='11.1'!$D$5,TXM!D7796,"")</f>
        <v/>
      </c>
      <c r="F7796" t="str">
        <f>IFERROR(SMALL($E$5:$E$9000,ROWS($E$5:E7796)),"")</f>
        <v/>
      </c>
      <c r="I7796" t="s">
        <v>142</v>
      </c>
      <c r="J7796" t="s">
        <v>1275</v>
      </c>
      <c r="K7796" s="372">
        <v>112784</v>
      </c>
      <c r="L7796" s="388">
        <f>ROWS(K$5:K7796)</f>
        <v>7792</v>
      </c>
      <c r="M7796" s="388" t="str">
        <f>IF(_xlfn.IFNA(VLOOKUP(I7796,$AG$3:$AH$83,2,FALSE),"")='11.1'!$D$5,TXM!L7796,"")</f>
        <v/>
      </c>
      <c r="N7796" t="str">
        <f>IFERROR(SMALL($M$5:$M$9000,ROWS($M$5:M7796)),"")</f>
        <v/>
      </c>
      <c r="P7796" t="s">
        <v>1639</v>
      </c>
      <c r="S7796" s="388">
        <f>ROWS(R$5:R7796)</f>
        <v>7792</v>
      </c>
      <c r="T7796" s="388" t="str">
        <f>IF(_xlfn.IFNA(VLOOKUP(P7796,$AG$3:$AH$83,2,FALSE),"")='11.1'!$D$5,TXM!S7796,"")</f>
        <v/>
      </c>
      <c r="U7796" t="str">
        <f>IFERROR(SMALL($T$5:$T$9000,ROWS($T$5:T7796)),"")</f>
        <v/>
      </c>
    </row>
    <row r="7797" spans="1:21" ht="14.4" customHeight="1" x14ac:dyDescent="0.3">
      <c r="A7797" t="s">
        <v>1639</v>
      </c>
      <c r="D7797" s="388">
        <f>ROWS(C$5:C7797)</f>
        <v>7793</v>
      </c>
      <c r="E7797" s="388" t="str">
        <f>IF(_xlfn.IFNA(VLOOKUP(A7797,$AG$3:$AH$83,2,FALSE),"")='11.1'!$D$5,TXM!D7797,"")</f>
        <v/>
      </c>
      <c r="F7797" t="str">
        <f>IFERROR(SMALL($E$5:$E$9000,ROWS($E$5:E7797)),"")</f>
        <v/>
      </c>
      <c r="I7797" t="s">
        <v>142</v>
      </c>
      <c r="J7797" t="s">
        <v>1500</v>
      </c>
      <c r="K7797" s="372">
        <v>100674</v>
      </c>
      <c r="L7797" s="388">
        <f>ROWS(K$5:K7797)</f>
        <v>7793</v>
      </c>
      <c r="M7797" s="388" t="str">
        <f>IF(_xlfn.IFNA(VLOOKUP(I7797,$AG$3:$AH$83,2,FALSE),"")='11.1'!$D$5,TXM!L7797,"")</f>
        <v/>
      </c>
      <c r="N7797" t="str">
        <f>IFERROR(SMALL($M$5:$M$9000,ROWS($M$5:M7797)),"")</f>
        <v/>
      </c>
      <c r="P7797" t="s">
        <v>1639</v>
      </c>
      <c r="S7797" s="388">
        <f>ROWS(R$5:R7797)</f>
        <v>7793</v>
      </c>
      <c r="T7797" s="388" t="str">
        <f>IF(_xlfn.IFNA(VLOOKUP(P7797,$AG$3:$AH$83,2,FALSE),"")='11.1'!$D$5,TXM!S7797,"")</f>
        <v/>
      </c>
      <c r="U7797" t="str">
        <f>IFERROR(SMALL($T$5:$T$9000,ROWS($T$5:T7797)),"")</f>
        <v/>
      </c>
    </row>
    <row r="7798" spans="1:21" ht="14.4" customHeight="1" x14ac:dyDescent="0.3">
      <c r="A7798" t="s">
        <v>1639</v>
      </c>
      <c r="D7798" s="388">
        <f>ROWS(C$5:C7798)</f>
        <v>7794</v>
      </c>
      <c r="E7798" s="388" t="str">
        <f>IF(_xlfn.IFNA(VLOOKUP(A7798,$AG$3:$AH$83,2,FALSE),"")='11.1'!$D$5,TXM!D7798,"")</f>
        <v/>
      </c>
      <c r="F7798" t="str">
        <f>IFERROR(SMALL($E$5:$E$9000,ROWS($E$5:E7798)),"")</f>
        <v/>
      </c>
      <c r="I7798" t="s">
        <v>142</v>
      </c>
      <c r="J7798" t="s">
        <v>1434</v>
      </c>
      <c r="K7798" s="372">
        <v>92444</v>
      </c>
      <c r="L7798" s="388">
        <f>ROWS(K$5:K7798)</f>
        <v>7794</v>
      </c>
      <c r="M7798" s="388" t="str">
        <f>IF(_xlfn.IFNA(VLOOKUP(I7798,$AG$3:$AH$83,2,FALSE),"")='11.1'!$D$5,TXM!L7798,"")</f>
        <v/>
      </c>
      <c r="N7798" t="str">
        <f>IFERROR(SMALL($M$5:$M$9000,ROWS($M$5:M7798)),"")</f>
        <v/>
      </c>
      <c r="P7798" t="s">
        <v>1639</v>
      </c>
      <c r="S7798" s="388">
        <f>ROWS(R$5:R7798)</f>
        <v>7794</v>
      </c>
      <c r="T7798" s="388" t="str">
        <f>IF(_xlfn.IFNA(VLOOKUP(P7798,$AG$3:$AH$83,2,FALSE),"")='11.1'!$D$5,TXM!S7798,"")</f>
        <v/>
      </c>
      <c r="U7798" t="str">
        <f>IFERROR(SMALL($T$5:$T$9000,ROWS($T$5:T7798)),"")</f>
        <v/>
      </c>
    </row>
    <row r="7799" spans="1:21" ht="14.4" customHeight="1" x14ac:dyDescent="0.3">
      <c r="A7799" t="s">
        <v>1639</v>
      </c>
      <c r="D7799" s="388">
        <f>ROWS(C$5:C7799)</f>
        <v>7795</v>
      </c>
      <c r="E7799" s="388" t="str">
        <f>IF(_xlfn.IFNA(VLOOKUP(A7799,$AG$3:$AH$83,2,FALSE),"")='11.1'!$D$5,TXM!D7799,"")</f>
        <v/>
      </c>
      <c r="F7799" t="str">
        <f>IFERROR(SMALL($E$5:$E$9000,ROWS($E$5:E7799)),"")</f>
        <v/>
      </c>
      <c r="I7799" t="s">
        <v>142</v>
      </c>
      <c r="J7799" t="s">
        <v>869</v>
      </c>
      <c r="K7799" s="372">
        <v>79525</v>
      </c>
      <c r="L7799" s="388">
        <f>ROWS(K$5:K7799)</f>
        <v>7795</v>
      </c>
      <c r="M7799" s="388" t="str">
        <f>IF(_xlfn.IFNA(VLOOKUP(I7799,$AG$3:$AH$83,2,FALSE),"")='11.1'!$D$5,TXM!L7799,"")</f>
        <v/>
      </c>
      <c r="N7799" t="str">
        <f>IFERROR(SMALL($M$5:$M$9000,ROWS($M$5:M7799)),"")</f>
        <v/>
      </c>
      <c r="P7799" t="s">
        <v>1639</v>
      </c>
      <c r="S7799" s="388">
        <f>ROWS(R$5:R7799)</f>
        <v>7795</v>
      </c>
      <c r="T7799" s="388" t="str">
        <f>IF(_xlfn.IFNA(VLOOKUP(P7799,$AG$3:$AH$83,2,FALSE),"")='11.1'!$D$5,TXM!S7799,"")</f>
        <v/>
      </c>
      <c r="U7799" t="str">
        <f>IFERROR(SMALL($T$5:$T$9000,ROWS($T$5:T7799)),"")</f>
        <v/>
      </c>
    </row>
    <row r="7800" spans="1:21" ht="14.4" customHeight="1" x14ac:dyDescent="0.3">
      <c r="A7800" t="s">
        <v>1639</v>
      </c>
      <c r="D7800" s="388">
        <f>ROWS(C$5:C7800)</f>
        <v>7796</v>
      </c>
      <c r="E7800" s="388" t="str">
        <f>IF(_xlfn.IFNA(VLOOKUP(A7800,$AG$3:$AH$83,2,FALSE),"")='11.1'!$D$5,TXM!D7800,"")</f>
        <v/>
      </c>
      <c r="F7800" t="str">
        <f>IFERROR(SMALL($E$5:$E$9000,ROWS($E$5:E7800)),"")</f>
        <v/>
      </c>
      <c r="I7800" t="s">
        <v>142</v>
      </c>
      <c r="J7800" t="s">
        <v>1441</v>
      </c>
      <c r="K7800" s="372">
        <v>79375</v>
      </c>
      <c r="L7800" s="388">
        <f>ROWS(K$5:K7800)</f>
        <v>7796</v>
      </c>
      <c r="M7800" s="388" t="str">
        <f>IF(_xlfn.IFNA(VLOOKUP(I7800,$AG$3:$AH$83,2,FALSE),"")='11.1'!$D$5,TXM!L7800,"")</f>
        <v/>
      </c>
      <c r="N7800" t="str">
        <f>IFERROR(SMALL($M$5:$M$9000,ROWS($M$5:M7800)),"")</f>
        <v/>
      </c>
      <c r="P7800" t="s">
        <v>1639</v>
      </c>
      <c r="S7800" s="388">
        <f>ROWS(R$5:R7800)</f>
        <v>7796</v>
      </c>
      <c r="T7800" s="388" t="str">
        <f>IF(_xlfn.IFNA(VLOOKUP(P7800,$AG$3:$AH$83,2,FALSE),"")='11.1'!$D$5,TXM!S7800,"")</f>
        <v/>
      </c>
      <c r="U7800" t="str">
        <f>IFERROR(SMALL($T$5:$T$9000,ROWS($T$5:T7800)),"")</f>
        <v/>
      </c>
    </row>
    <row r="7801" spans="1:21" ht="14.4" customHeight="1" x14ac:dyDescent="0.3">
      <c r="A7801" t="s">
        <v>1639</v>
      </c>
      <c r="D7801" s="388">
        <f>ROWS(C$5:C7801)</f>
        <v>7797</v>
      </c>
      <c r="E7801" s="388" t="str">
        <f>IF(_xlfn.IFNA(VLOOKUP(A7801,$AG$3:$AH$83,2,FALSE),"")='11.1'!$D$5,TXM!D7801,"")</f>
        <v/>
      </c>
      <c r="F7801" t="str">
        <f>IFERROR(SMALL($E$5:$E$9000,ROWS($E$5:E7801)),"")</f>
        <v/>
      </c>
      <c r="I7801" t="s">
        <v>142</v>
      </c>
      <c r="J7801" t="s">
        <v>785</v>
      </c>
      <c r="K7801" s="372">
        <v>70289</v>
      </c>
      <c r="L7801" s="388">
        <f>ROWS(K$5:K7801)</f>
        <v>7797</v>
      </c>
      <c r="M7801" s="388" t="str">
        <f>IF(_xlfn.IFNA(VLOOKUP(I7801,$AG$3:$AH$83,2,FALSE),"")='11.1'!$D$5,TXM!L7801,"")</f>
        <v/>
      </c>
      <c r="N7801" t="str">
        <f>IFERROR(SMALL($M$5:$M$9000,ROWS($M$5:M7801)),"")</f>
        <v/>
      </c>
      <c r="P7801" t="s">
        <v>1639</v>
      </c>
      <c r="S7801" s="388">
        <f>ROWS(R$5:R7801)</f>
        <v>7797</v>
      </c>
      <c r="T7801" s="388" t="str">
        <f>IF(_xlfn.IFNA(VLOOKUP(P7801,$AG$3:$AH$83,2,FALSE),"")='11.1'!$D$5,TXM!S7801,"")</f>
        <v/>
      </c>
      <c r="U7801" t="str">
        <f>IFERROR(SMALL($T$5:$T$9000,ROWS($T$5:T7801)),"")</f>
        <v/>
      </c>
    </row>
    <row r="7802" spans="1:21" ht="14.4" customHeight="1" x14ac:dyDescent="0.3">
      <c r="A7802" t="s">
        <v>1639</v>
      </c>
      <c r="D7802" s="388">
        <f>ROWS(C$5:C7802)</f>
        <v>7798</v>
      </c>
      <c r="E7802" s="388" t="str">
        <f>IF(_xlfn.IFNA(VLOOKUP(A7802,$AG$3:$AH$83,2,FALSE),"")='11.1'!$D$5,TXM!D7802,"")</f>
        <v/>
      </c>
      <c r="F7802" t="str">
        <f>IFERROR(SMALL($E$5:$E$9000,ROWS($E$5:E7802)),"")</f>
        <v/>
      </c>
      <c r="I7802" t="s">
        <v>142</v>
      </c>
      <c r="J7802" t="s">
        <v>799</v>
      </c>
      <c r="K7802" s="372">
        <v>64112</v>
      </c>
      <c r="L7802" s="388">
        <f>ROWS(K$5:K7802)</f>
        <v>7798</v>
      </c>
      <c r="M7802" s="388" t="str">
        <f>IF(_xlfn.IFNA(VLOOKUP(I7802,$AG$3:$AH$83,2,FALSE),"")='11.1'!$D$5,TXM!L7802,"")</f>
        <v/>
      </c>
      <c r="N7802" t="str">
        <f>IFERROR(SMALL($M$5:$M$9000,ROWS($M$5:M7802)),"")</f>
        <v/>
      </c>
      <c r="P7802" t="s">
        <v>1639</v>
      </c>
      <c r="S7802" s="388">
        <f>ROWS(R$5:R7802)</f>
        <v>7798</v>
      </c>
      <c r="T7802" s="388" t="str">
        <f>IF(_xlfn.IFNA(VLOOKUP(P7802,$AG$3:$AH$83,2,FALSE),"")='11.1'!$D$5,TXM!S7802,"")</f>
        <v/>
      </c>
      <c r="U7802" t="str">
        <f>IFERROR(SMALL($T$5:$T$9000,ROWS($T$5:T7802)),"")</f>
        <v/>
      </c>
    </row>
    <row r="7803" spans="1:21" ht="14.4" customHeight="1" x14ac:dyDescent="0.3">
      <c r="A7803" t="s">
        <v>1639</v>
      </c>
      <c r="D7803" s="388">
        <f>ROWS(C$5:C7803)</f>
        <v>7799</v>
      </c>
      <c r="E7803" s="388" t="str">
        <f>IF(_xlfn.IFNA(VLOOKUP(A7803,$AG$3:$AH$83,2,FALSE),"")='11.1'!$D$5,TXM!D7803,"")</f>
        <v/>
      </c>
      <c r="F7803" t="str">
        <f>IFERROR(SMALL($E$5:$E$9000,ROWS($E$5:E7803)),"")</f>
        <v/>
      </c>
      <c r="I7803" t="s">
        <v>142</v>
      </c>
      <c r="J7803" t="s">
        <v>821</v>
      </c>
      <c r="K7803" s="372">
        <v>58478</v>
      </c>
      <c r="L7803" s="388">
        <f>ROWS(K$5:K7803)</f>
        <v>7799</v>
      </c>
      <c r="M7803" s="388" t="str">
        <f>IF(_xlfn.IFNA(VLOOKUP(I7803,$AG$3:$AH$83,2,FALSE),"")='11.1'!$D$5,TXM!L7803,"")</f>
        <v/>
      </c>
      <c r="N7803" t="str">
        <f>IFERROR(SMALL($M$5:$M$9000,ROWS($M$5:M7803)),"")</f>
        <v/>
      </c>
      <c r="P7803" t="s">
        <v>1639</v>
      </c>
      <c r="S7803" s="388">
        <f>ROWS(R$5:R7803)</f>
        <v>7799</v>
      </c>
      <c r="T7803" s="388" t="str">
        <f>IF(_xlfn.IFNA(VLOOKUP(P7803,$AG$3:$AH$83,2,FALSE),"")='11.1'!$D$5,TXM!S7803,"")</f>
        <v/>
      </c>
      <c r="U7803" t="str">
        <f>IFERROR(SMALL($T$5:$T$9000,ROWS($T$5:T7803)),"")</f>
        <v/>
      </c>
    </row>
    <row r="7804" spans="1:21" ht="14.4" customHeight="1" x14ac:dyDescent="0.3">
      <c r="A7804" t="s">
        <v>1639</v>
      </c>
      <c r="D7804" s="388">
        <f>ROWS(C$5:C7804)</f>
        <v>7800</v>
      </c>
      <c r="E7804" s="388" t="str">
        <f>IF(_xlfn.IFNA(VLOOKUP(A7804,$AG$3:$AH$83,2,FALSE),"")='11.1'!$D$5,TXM!D7804,"")</f>
        <v/>
      </c>
      <c r="F7804" t="str">
        <f>IFERROR(SMALL($E$5:$E$9000,ROWS($E$5:E7804)),"")</f>
        <v/>
      </c>
      <c r="I7804" t="s">
        <v>142</v>
      </c>
      <c r="J7804" t="s">
        <v>1402</v>
      </c>
      <c r="K7804" s="372">
        <v>54397</v>
      </c>
      <c r="L7804" s="388">
        <f>ROWS(K$5:K7804)</f>
        <v>7800</v>
      </c>
      <c r="M7804" s="388" t="str">
        <f>IF(_xlfn.IFNA(VLOOKUP(I7804,$AG$3:$AH$83,2,FALSE),"")='11.1'!$D$5,TXM!L7804,"")</f>
        <v/>
      </c>
      <c r="N7804" t="str">
        <f>IFERROR(SMALL($M$5:$M$9000,ROWS($M$5:M7804)),"")</f>
        <v/>
      </c>
      <c r="P7804" t="s">
        <v>1639</v>
      </c>
      <c r="S7804" s="388">
        <f>ROWS(R$5:R7804)</f>
        <v>7800</v>
      </c>
      <c r="T7804" s="388" t="str">
        <f>IF(_xlfn.IFNA(VLOOKUP(P7804,$AG$3:$AH$83,2,FALSE),"")='11.1'!$D$5,TXM!S7804,"")</f>
        <v/>
      </c>
      <c r="U7804" t="str">
        <f>IFERROR(SMALL($T$5:$T$9000,ROWS($T$5:T7804)),"")</f>
        <v/>
      </c>
    </row>
    <row r="7805" spans="1:21" ht="14.4" customHeight="1" x14ac:dyDescent="0.3">
      <c r="A7805" t="s">
        <v>1639</v>
      </c>
      <c r="D7805" s="388">
        <f>ROWS(C$5:C7805)</f>
        <v>7801</v>
      </c>
      <c r="E7805" s="388" t="str">
        <f>IF(_xlfn.IFNA(VLOOKUP(A7805,$AG$3:$AH$83,2,FALSE),"")='11.1'!$D$5,TXM!D7805,"")</f>
        <v/>
      </c>
      <c r="F7805" t="str">
        <f>IFERROR(SMALL($E$5:$E$9000,ROWS($E$5:E7805)),"")</f>
        <v/>
      </c>
      <c r="I7805" t="s">
        <v>142</v>
      </c>
      <c r="J7805" t="s">
        <v>849</v>
      </c>
      <c r="K7805" s="372">
        <v>39320</v>
      </c>
      <c r="L7805" s="388">
        <f>ROWS(K$5:K7805)</f>
        <v>7801</v>
      </c>
      <c r="M7805" s="388" t="str">
        <f>IF(_xlfn.IFNA(VLOOKUP(I7805,$AG$3:$AH$83,2,FALSE),"")='11.1'!$D$5,TXM!L7805,"")</f>
        <v/>
      </c>
      <c r="N7805" t="str">
        <f>IFERROR(SMALL($M$5:$M$9000,ROWS($M$5:M7805)),"")</f>
        <v/>
      </c>
      <c r="P7805" t="s">
        <v>1639</v>
      </c>
      <c r="S7805" s="388">
        <f>ROWS(R$5:R7805)</f>
        <v>7801</v>
      </c>
      <c r="T7805" s="388" t="str">
        <f>IF(_xlfn.IFNA(VLOOKUP(P7805,$AG$3:$AH$83,2,FALSE),"")='11.1'!$D$5,TXM!S7805,"")</f>
        <v/>
      </c>
      <c r="U7805" t="str">
        <f>IFERROR(SMALL($T$5:$T$9000,ROWS($T$5:T7805)),"")</f>
        <v/>
      </c>
    </row>
    <row r="7806" spans="1:21" ht="14.4" customHeight="1" x14ac:dyDescent="0.3">
      <c r="A7806" t="s">
        <v>1639</v>
      </c>
      <c r="D7806" s="388">
        <f>ROWS(C$5:C7806)</f>
        <v>7802</v>
      </c>
      <c r="E7806" s="388" t="str">
        <f>IF(_xlfn.IFNA(VLOOKUP(A7806,$AG$3:$AH$83,2,FALSE),"")='11.1'!$D$5,TXM!D7806,"")</f>
        <v/>
      </c>
      <c r="F7806" t="str">
        <f>IFERROR(SMALL($E$5:$E$9000,ROWS($E$5:E7806)),"")</f>
        <v/>
      </c>
      <c r="I7806" t="s">
        <v>142</v>
      </c>
      <c r="J7806" t="s">
        <v>833</v>
      </c>
      <c r="K7806" s="372">
        <v>39212</v>
      </c>
      <c r="L7806" s="388">
        <f>ROWS(K$5:K7806)</f>
        <v>7802</v>
      </c>
      <c r="M7806" s="388" t="str">
        <f>IF(_xlfn.IFNA(VLOOKUP(I7806,$AG$3:$AH$83,2,FALSE),"")='11.1'!$D$5,TXM!L7806,"")</f>
        <v/>
      </c>
      <c r="N7806" t="str">
        <f>IFERROR(SMALL($M$5:$M$9000,ROWS($M$5:M7806)),"")</f>
        <v/>
      </c>
      <c r="P7806" t="s">
        <v>1639</v>
      </c>
      <c r="S7806" s="388">
        <f>ROWS(R$5:R7806)</f>
        <v>7802</v>
      </c>
      <c r="T7806" s="388" t="str">
        <f>IF(_xlfn.IFNA(VLOOKUP(P7806,$AG$3:$AH$83,2,FALSE),"")='11.1'!$D$5,TXM!S7806,"")</f>
        <v/>
      </c>
      <c r="U7806" t="str">
        <f>IFERROR(SMALL($T$5:$T$9000,ROWS($T$5:T7806)),"")</f>
        <v/>
      </c>
    </row>
    <row r="7807" spans="1:21" ht="14.4" customHeight="1" x14ac:dyDescent="0.3">
      <c r="A7807" t="s">
        <v>1639</v>
      </c>
      <c r="D7807" s="388">
        <f>ROWS(C$5:C7807)</f>
        <v>7803</v>
      </c>
      <c r="E7807" s="388" t="str">
        <f>IF(_xlfn.IFNA(VLOOKUP(A7807,$AG$3:$AH$83,2,FALSE),"")='11.1'!$D$5,TXM!D7807,"")</f>
        <v/>
      </c>
      <c r="F7807" t="str">
        <f>IFERROR(SMALL($E$5:$E$9000,ROWS($E$5:E7807)),"")</f>
        <v/>
      </c>
      <c r="I7807" t="s">
        <v>142</v>
      </c>
      <c r="J7807" t="s">
        <v>841</v>
      </c>
      <c r="K7807" s="372">
        <v>36669</v>
      </c>
      <c r="L7807" s="388">
        <f>ROWS(K$5:K7807)</f>
        <v>7803</v>
      </c>
      <c r="M7807" s="388" t="str">
        <f>IF(_xlfn.IFNA(VLOOKUP(I7807,$AG$3:$AH$83,2,FALSE),"")='11.1'!$D$5,TXM!L7807,"")</f>
        <v/>
      </c>
      <c r="N7807" t="str">
        <f>IFERROR(SMALL($M$5:$M$9000,ROWS($M$5:M7807)),"")</f>
        <v/>
      </c>
      <c r="P7807" t="s">
        <v>1639</v>
      </c>
      <c r="S7807" s="388">
        <f>ROWS(R$5:R7807)</f>
        <v>7803</v>
      </c>
      <c r="T7807" s="388" t="str">
        <f>IF(_xlfn.IFNA(VLOOKUP(P7807,$AG$3:$AH$83,2,FALSE),"")='11.1'!$D$5,TXM!S7807,"")</f>
        <v/>
      </c>
      <c r="U7807" t="str">
        <f>IFERROR(SMALL($T$5:$T$9000,ROWS($T$5:T7807)),"")</f>
        <v/>
      </c>
    </row>
    <row r="7808" spans="1:21" ht="14.4" customHeight="1" x14ac:dyDescent="0.3">
      <c r="A7808" t="s">
        <v>1639</v>
      </c>
      <c r="D7808" s="388">
        <f>ROWS(C$5:C7808)</f>
        <v>7804</v>
      </c>
      <c r="E7808" s="388" t="str">
        <f>IF(_xlfn.IFNA(VLOOKUP(A7808,$AG$3:$AH$83,2,FALSE),"")='11.1'!$D$5,TXM!D7808,"")</f>
        <v/>
      </c>
      <c r="F7808" t="str">
        <f>IFERROR(SMALL($E$5:$E$9000,ROWS($E$5:E7808)),"")</f>
        <v/>
      </c>
      <c r="I7808" t="s">
        <v>142</v>
      </c>
      <c r="J7808" t="s">
        <v>1002</v>
      </c>
      <c r="K7808" s="372">
        <v>29203</v>
      </c>
      <c r="L7808" s="388">
        <f>ROWS(K$5:K7808)</f>
        <v>7804</v>
      </c>
      <c r="M7808" s="388" t="str">
        <f>IF(_xlfn.IFNA(VLOOKUP(I7808,$AG$3:$AH$83,2,FALSE),"")='11.1'!$D$5,TXM!L7808,"")</f>
        <v/>
      </c>
      <c r="N7808" t="str">
        <f>IFERROR(SMALL($M$5:$M$9000,ROWS($M$5:M7808)),"")</f>
        <v/>
      </c>
      <c r="P7808" t="s">
        <v>1639</v>
      </c>
      <c r="S7808" s="388">
        <f>ROWS(R$5:R7808)</f>
        <v>7804</v>
      </c>
      <c r="T7808" s="388" t="str">
        <f>IF(_xlfn.IFNA(VLOOKUP(P7808,$AG$3:$AH$83,2,FALSE),"")='11.1'!$D$5,TXM!S7808,"")</f>
        <v/>
      </c>
      <c r="U7808" t="str">
        <f>IFERROR(SMALL($T$5:$T$9000,ROWS($T$5:T7808)),"")</f>
        <v/>
      </c>
    </row>
    <row r="7809" spans="1:21" ht="14.4" customHeight="1" x14ac:dyDescent="0.3">
      <c r="A7809" t="s">
        <v>1639</v>
      </c>
      <c r="D7809" s="388">
        <f>ROWS(C$5:C7809)</f>
        <v>7805</v>
      </c>
      <c r="E7809" s="388" t="str">
        <f>IF(_xlfn.IFNA(VLOOKUP(A7809,$AG$3:$AH$83,2,FALSE),"")='11.1'!$D$5,TXM!D7809,"")</f>
        <v/>
      </c>
      <c r="F7809" t="str">
        <f>IFERROR(SMALL($E$5:$E$9000,ROWS($E$5:E7809)),"")</f>
        <v/>
      </c>
      <c r="I7809" t="s">
        <v>142</v>
      </c>
      <c r="J7809" t="s">
        <v>1003</v>
      </c>
      <c r="K7809" s="372">
        <v>17992</v>
      </c>
      <c r="L7809" s="388">
        <f>ROWS(K$5:K7809)</f>
        <v>7805</v>
      </c>
      <c r="M7809" s="388" t="str">
        <f>IF(_xlfn.IFNA(VLOOKUP(I7809,$AG$3:$AH$83,2,FALSE),"")='11.1'!$D$5,TXM!L7809,"")</f>
        <v/>
      </c>
      <c r="N7809" t="str">
        <f>IFERROR(SMALL($M$5:$M$9000,ROWS($M$5:M7809)),"")</f>
        <v/>
      </c>
      <c r="P7809" t="s">
        <v>1639</v>
      </c>
      <c r="S7809" s="388">
        <f>ROWS(R$5:R7809)</f>
        <v>7805</v>
      </c>
      <c r="T7809" s="388" t="str">
        <f>IF(_xlfn.IFNA(VLOOKUP(P7809,$AG$3:$AH$83,2,FALSE),"")='11.1'!$D$5,TXM!S7809,"")</f>
        <v/>
      </c>
      <c r="U7809" t="str">
        <f>IFERROR(SMALL($T$5:$T$9000,ROWS($T$5:T7809)),"")</f>
        <v/>
      </c>
    </row>
    <row r="7810" spans="1:21" ht="14.4" customHeight="1" x14ac:dyDescent="0.3">
      <c r="A7810" t="s">
        <v>1639</v>
      </c>
      <c r="D7810" s="388">
        <f>ROWS(C$5:C7810)</f>
        <v>7806</v>
      </c>
      <c r="E7810" s="388" t="str">
        <f>IF(_xlfn.IFNA(VLOOKUP(A7810,$AG$3:$AH$83,2,FALSE),"")='11.1'!$D$5,TXM!D7810,"")</f>
        <v/>
      </c>
      <c r="F7810" t="str">
        <f>IFERROR(SMALL($E$5:$E$9000,ROWS($E$5:E7810)),"")</f>
        <v/>
      </c>
      <c r="I7810" t="s">
        <v>142</v>
      </c>
      <c r="J7810" t="s">
        <v>845</v>
      </c>
      <c r="K7810" s="372">
        <v>15561</v>
      </c>
      <c r="L7810" s="388">
        <f>ROWS(K$5:K7810)</f>
        <v>7806</v>
      </c>
      <c r="M7810" s="388" t="str">
        <f>IF(_xlfn.IFNA(VLOOKUP(I7810,$AG$3:$AH$83,2,FALSE),"")='11.1'!$D$5,TXM!L7810,"")</f>
        <v/>
      </c>
      <c r="N7810" t="str">
        <f>IFERROR(SMALL($M$5:$M$9000,ROWS($M$5:M7810)),"")</f>
        <v/>
      </c>
      <c r="P7810" t="s">
        <v>1639</v>
      </c>
      <c r="S7810" s="388">
        <f>ROWS(R$5:R7810)</f>
        <v>7806</v>
      </c>
      <c r="T7810" s="388" t="str">
        <f>IF(_xlfn.IFNA(VLOOKUP(P7810,$AG$3:$AH$83,2,FALSE),"")='11.1'!$D$5,TXM!S7810,"")</f>
        <v/>
      </c>
      <c r="U7810" t="str">
        <f>IFERROR(SMALL($T$5:$T$9000,ROWS($T$5:T7810)),"")</f>
        <v/>
      </c>
    </row>
    <row r="7811" spans="1:21" ht="14.4" customHeight="1" x14ac:dyDescent="0.3">
      <c r="A7811" t="s">
        <v>1639</v>
      </c>
      <c r="D7811" s="388">
        <f>ROWS(C$5:C7811)</f>
        <v>7807</v>
      </c>
      <c r="E7811" s="388" t="str">
        <f>IF(_xlfn.IFNA(VLOOKUP(A7811,$AG$3:$AH$83,2,FALSE),"")='11.1'!$D$5,TXM!D7811,"")</f>
        <v/>
      </c>
      <c r="F7811" t="str">
        <f>IFERROR(SMALL($E$5:$E$9000,ROWS($E$5:E7811)),"")</f>
        <v/>
      </c>
      <c r="I7811" t="s">
        <v>142</v>
      </c>
      <c r="J7811" t="s">
        <v>990</v>
      </c>
      <c r="K7811" s="372">
        <v>11516</v>
      </c>
      <c r="L7811" s="388">
        <f>ROWS(K$5:K7811)</f>
        <v>7807</v>
      </c>
      <c r="M7811" s="388" t="str">
        <f>IF(_xlfn.IFNA(VLOOKUP(I7811,$AG$3:$AH$83,2,FALSE),"")='11.1'!$D$5,TXM!L7811,"")</f>
        <v/>
      </c>
      <c r="N7811" t="str">
        <f>IFERROR(SMALL($M$5:$M$9000,ROWS($M$5:M7811)),"")</f>
        <v/>
      </c>
      <c r="P7811" t="s">
        <v>1639</v>
      </c>
      <c r="S7811" s="388">
        <f>ROWS(R$5:R7811)</f>
        <v>7807</v>
      </c>
      <c r="T7811" s="388" t="str">
        <f>IF(_xlfn.IFNA(VLOOKUP(P7811,$AG$3:$AH$83,2,FALSE),"")='11.1'!$D$5,TXM!S7811,"")</f>
        <v/>
      </c>
      <c r="U7811" t="str">
        <f>IFERROR(SMALL($T$5:$T$9000,ROWS($T$5:T7811)),"")</f>
        <v/>
      </c>
    </row>
    <row r="7812" spans="1:21" ht="14.4" customHeight="1" x14ac:dyDescent="0.3">
      <c r="A7812" t="s">
        <v>1639</v>
      </c>
      <c r="D7812" s="388">
        <f>ROWS(C$5:C7812)</f>
        <v>7808</v>
      </c>
      <c r="E7812" s="388" t="str">
        <f>IF(_xlfn.IFNA(VLOOKUP(A7812,$AG$3:$AH$83,2,FALSE),"")='11.1'!$D$5,TXM!D7812,"")</f>
        <v/>
      </c>
      <c r="F7812" t="str">
        <f>IFERROR(SMALL($E$5:$E$9000,ROWS($E$5:E7812)),"")</f>
        <v/>
      </c>
      <c r="I7812" t="s">
        <v>142</v>
      </c>
      <c r="J7812" t="s">
        <v>803</v>
      </c>
      <c r="K7812" s="372">
        <v>7584</v>
      </c>
      <c r="L7812" s="388">
        <f>ROWS(K$5:K7812)</f>
        <v>7808</v>
      </c>
      <c r="M7812" s="388" t="str">
        <f>IF(_xlfn.IFNA(VLOOKUP(I7812,$AG$3:$AH$83,2,FALSE),"")='11.1'!$D$5,TXM!L7812,"")</f>
        <v/>
      </c>
      <c r="N7812" t="str">
        <f>IFERROR(SMALL($M$5:$M$9000,ROWS($M$5:M7812)),"")</f>
        <v/>
      </c>
      <c r="P7812" t="s">
        <v>1639</v>
      </c>
      <c r="S7812" s="388">
        <f>ROWS(R$5:R7812)</f>
        <v>7808</v>
      </c>
      <c r="T7812" s="388" t="str">
        <f>IF(_xlfn.IFNA(VLOOKUP(P7812,$AG$3:$AH$83,2,FALSE),"")='11.1'!$D$5,TXM!S7812,"")</f>
        <v/>
      </c>
      <c r="U7812" t="str">
        <f>IFERROR(SMALL($T$5:$T$9000,ROWS($T$5:T7812)),"")</f>
        <v/>
      </c>
    </row>
    <row r="7813" spans="1:21" ht="14.4" customHeight="1" x14ac:dyDescent="0.3">
      <c r="A7813" t="s">
        <v>1639</v>
      </c>
      <c r="D7813" s="388">
        <f>ROWS(C$5:C7813)</f>
        <v>7809</v>
      </c>
      <c r="E7813" s="388" t="str">
        <f>IF(_xlfn.IFNA(VLOOKUP(A7813,$AG$3:$AH$83,2,FALSE),"")='11.1'!$D$5,TXM!D7813,"")</f>
        <v/>
      </c>
      <c r="F7813" t="str">
        <f>IFERROR(SMALL($E$5:$E$9000,ROWS($E$5:E7813)),"")</f>
        <v/>
      </c>
      <c r="I7813" t="s">
        <v>142</v>
      </c>
      <c r="J7813" t="s">
        <v>825</v>
      </c>
      <c r="K7813" s="372">
        <v>6281</v>
      </c>
      <c r="L7813" s="388">
        <f>ROWS(K$5:K7813)</f>
        <v>7809</v>
      </c>
      <c r="M7813" s="388" t="str">
        <f>IF(_xlfn.IFNA(VLOOKUP(I7813,$AG$3:$AH$83,2,FALSE),"")='11.1'!$D$5,TXM!L7813,"")</f>
        <v/>
      </c>
      <c r="N7813" t="str">
        <f>IFERROR(SMALL($M$5:$M$9000,ROWS($M$5:M7813)),"")</f>
        <v/>
      </c>
      <c r="P7813" t="s">
        <v>1639</v>
      </c>
      <c r="S7813" s="388">
        <f>ROWS(R$5:R7813)</f>
        <v>7809</v>
      </c>
      <c r="T7813" s="388" t="str">
        <f>IF(_xlfn.IFNA(VLOOKUP(P7813,$AG$3:$AH$83,2,FALSE),"")='11.1'!$D$5,TXM!S7813,"")</f>
        <v/>
      </c>
      <c r="U7813" t="str">
        <f>IFERROR(SMALL($T$5:$T$9000,ROWS($T$5:T7813)),"")</f>
        <v/>
      </c>
    </row>
    <row r="7814" spans="1:21" ht="14.4" customHeight="1" x14ac:dyDescent="0.3">
      <c r="A7814" t="s">
        <v>1639</v>
      </c>
      <c r="D7814" s="388">
        <f>ROWS(C$5:C7814)</f>
        <v>7810</v>
      </c>
      <c r="E7814" s="388" t="str">
        <f>IF(_xlfn.IFNA(VLOOKUP(A7814,$AG$3:$AH$83,2,FALSE),"")='11.1'!$D$5,TXM!D7814,"")</f>
        <v/>
      </c>
      <c r="F7814" t="str">
        <f>IFERROR(SMALL($E$5:$E$9000,ROWS($E$5:E7814)),"")</f>
        <v/>
      </c>
      <c r="I7814" t="s">
        <v>142</v>
      </c>
      <c r="J7814" t="s">
        <v>793</v>
      </c>
      <c r="K7814" s="372">
        <v>6264</v>
      </c>
      <c r="L7814" s="388">
        <f>ROWS(K$5:K7814)</f>
        <v>7810</v>
      </c>
      <c r="M7814" s="388" t="str">
        <f>IF(_xlfn.IFNA(VLOOKUP(I7814,$AG$3:$AH$83,2,FALSE),"")='11.1'!$D$5,TXM!L7814,"")</f>
        <v/>
      </c>
      <c r="N7814" t="str">
        <f>IFERROR(SMALL($M$5:$M$9000,ROWS($M$5:M7814)),"")</f>
        <v/>
      </c>
      <c r="P7814" t="s">
        <v>1639</v>
      </c>
      <c r="S7814" s="388">
        <f>ROWS(R$5:R7814)</f>
        <v>7810</v>
      </c>
      <c r="T7814" s="388" t="str">
        <f>IF(_xlfn.IFNA(VLOOKUP(P7814,$AG$3:$AH$83,2,FALSE),"")='11.1'!$D$5,TXM!S7814,"")</f>
        <v/>
      </c>
      <c r="U7814" t="str">
        <f>IFERROR(SMALL($T$5:$T$9000,ROWS($T$5:T7814)),"")</f>
        <v/>
      </c>
    </row>
    <row r="7815" spans="1:21" ht="14.4" customHeight="1" x14ac:dyDescent="0.3">
      <c r="A7815" t="s">
        <v>1639</v>
      </c>
      <c r="D7815" s="388">
        <f>ROWS(C$5:C7815)</f>
        <v>7811</v>
      </c>
      <c r="E7815" s="388" t="str">
        <f>IF(_xlfn.IFNA(VLOOKUP(A7815,$AG$3:$AH$83,2,FALSE),"")='11.1'!$D$5,TXM!D7815,"")</f>
        <v/>
      </c>
      <c r="F7815" t="str">
        <f>IFERROR(SMALL($E$5:$E$9000,ROWS($E$5:E7815)),"")</f>
        <v/>
      </c>
      <c r="I7815" t="s">
        <v>142</v>
      </c>
      <c r="J7815" t="s">
        <v>837</v>
      </c>
      <c r="K7815" s="372">
        <v>5249</v>
      </c>
      <c r="L7815" s="388">
        <f>ROWS(K$5:K7815)</f>
        <v>7811</v>
      </c>
      <c r="M7815" s="388" t="str">
        <f>IF(_xlfn.IFNA(VLOOKUP(I7815,$AG$3:$AH$83,2,FALSE),"")='11.1'!$D$5,TXM!L7815,"")</f>
        <v/>
      </c>
      <c r="N7815" t="str">
        <f>IFERROR(SMALL($M$5:$M$9000,ROWS($M$5:M7815)),"")</f>
        <v/>
      </c>
      <c r="P7815" t="s">
        <v>1639</v>
      </c>
      <c r="S7815" s="388">
        <f>ROWS(R$5:R7815)</f>
        <v>7811</v>
      </c>
      <c r="T7815" s="388" t="str">
        <f>IF(_xlfn.IFNA(VLOOKUP(P7815,$AG$3:$AH$83,2,FALSE),"")='11.1'!$D$5,TXM!S7815,"")</f>
        <v/>
      </c>
      <c r="U7815" t="str">
        <f>IFERROR(SMALL($T$5:$T$9000,ROWS($T$5:T7815)),"")</f>
        <v/>
      </c>
    </row>
    <row r="7816" spans="1:21" ht="14.4" customHeight="1" x14ac:dyDescent="0.3">
      <c r="A7816" t="s">
        <v>1639</v>
      </c>
      <c r="D7816" s="388">
        <f>ROWS(C$5:C7816)</f>
        <v>7812</v>
      </c>
      <c r="E7816" s="388" t="str">
        <f>IF(_xlfn.IFNA(VLOOKUP(A7816,$AG$3:$AH$83,2,FALSE),"")='11.1'!$D$5,TXM!D7816,"")</f>
        <v/>
      </c>
      <c r="F7816" t="str">
        <f>IFERROR(SMALL($E$5:$E$9000,ROWS($E$5:E7816)),"")</f>
        <v/>
      </c>
      <c r="I7816" t="s">
        <v>142</v>
      </c>
      <c r="J7816" t="s">
        <v>783</v>
      </c>
      <c r="K7816" s="372">
        <v>4635</v>
      </c>
      <c r="L7816" s="388">
        <f>ROWS(K$5:K7816)</f>
        <v>7812</v>
      </c>
      <c r="M7816" s="388" t="str">
        <f>IF(_xlfn.IFNA(VLOOKUP(I7816,$AG$3:$AH$83,2,FALSE),"")='11.1'!$D$5,TXM!L7816,"")</f>
        <v/>
      </c>
      <c r="N7816" t="str">
        <f>IFERROR(SMALL($M$5:$M$9000,ROWS($M$5:M7816)),"")</f>
        <v/>
      </c>
      <c r="P7816" t="s">
        <v>1639</v>
      </c>
      <c r="S7816" s="388">
        <f>ROWS(R$5:R7816)</f>
        <v>7812</v>
      </c>
      <c r="T7816" s="388" t="str">
        <f>IF(_xlfn.IFNA(VLOOKUP(P7816,$AG$3:$AH$83,2,FALSE),"")='11.1'!$D$5,TXM!S7816,"")</f>
        <v/>
      </c>
      <c r="U7816" t="str">
        <f>IFERROR(SMALL($T$5:$T$9000,ROWS($T$5:T7816)),"")</f>
        <v/>
      </c>
    </row>
    <row r="7817" spans="1:21" ht="14.4" customHeight="1" x14ac:dyDescent="0.3">
      <c r="A7817" t="s">
        <v>1639</v>
      </c>
      <c r="D7817" s="388">
        <f>ROWS(C$5:C7817)</f>
        <v>7813</v>
      </c>
      <c r="E7817" s="388" t="str">
        <f>IF(_xlfn.IFNA(VLOOKUP(A7817,$AG$3:$AH$83,2,FALSE),"")='11.1'!$D$5,TXM!D7817,"")</f>
        <v/>
      </c>
      <c r="F7817" t="str">
        <f>IFERROR(SMALL($E$5:$E$9000,ROWS($E$5:E7817)),"")</f>
        <v/>
      </c>
      <c r="I7817" t="s">
        <v>142</v>
      </c>
      <c r="J7817" t="s">
        <v>773</v>
      </c>
      <c r="K7817" s="372">
        <v>4555</v>
      </c>
      <c r="L7817" s="388">
        <f>ROWS(K$5:K7817)</f>
        <v>7813</v>
      </c>
      <c r="M7817" s="388" t="str">
        <f>IF(_xlfn.IFNA(VLOOKUP(I7817,$AG$3:$AH$83,2,FALSE),"")='11.1'!$D$5,TXM!L7817,"")</f>
        <v/>
      </c>
      <c r="N7817" t="str">
        <f>IFERROR(SMALL($M$5:$M$9000,ROWS($M$5:M7817)),"")</f>
        <v/>
      </c>
      <c r="P7817" t="s">
        <v>1639</v>
      </c>
      <c r="S7817" s="388">
        <f>ROWS(R$5:R7817)</f>
        <v>7813</v>
      </c>
      <c r="T7817" s="388" t="str">
        <f>IF(_xlfn.IFNA(VLOOKUP(P7817,$AG$3:$AH$83,2,FALSE),"")='11.1'!$D$5,TXM!S7817,"")</f>
        <v/>
      </c>
      <c r="U7817" t="str">
        <f>IFERROR(SMALL($T$5:$T$9000,ROWS($T$5:T7817)),"")</f>
        <v/>
      </c>
    </row>
    <row r="7818" spans="1:21" ht="14.4" customHeight="1" x14ac:dyDescent="0.3">
      <c r="A7818" t="s">
        <v>1639</v>
      </c>
      <c r="D7818" s="388">
        <f>ROWS(C$5:C7818)</f>
        <v>7814</v>
      </c>
      <c r="E7818" s="388" t="str">
        <f>IF(_xlfn.IFNA(VLOOKUP(A7818,$AG$3:$AH$83,2,FALSE),"")='11.1'!$D$5,TXM!D7818,"")</f>
        <v/>
      </c>
      <c r="F7818" t="str">
        <f>IFERROR(SMALL($E$5:$E$9000,ROWS($E$5:E7818)),"")</f>
        <v/>
      </c>
      <c r="I7818" t="s">
        <v>142</v>
      </c>
      <c r="J7818" t="s">
        <v>827</v>
      </c>
      <c r="K7818" s="372">
        <v>3838</v>
      </c>
      <c r="L7818" s="388">
        <f>ROWS(K$5:K7818)</f>
        <v>7814</v>
      </c>
      <c r="M7818" s="388" t="str">
        <f>IF(_xlfn.IFNA(VLOOKUP(I7818,$AG$3:$AH$83,2,FALSE),"")='11.1'!$D$5,TXM!L7818,"")</f>
        <v/>
      </c>
      <c r="N7818" t="str">
        <f>IFERROR(SMALL($M$5:$M$9000,ROWS($M$5:M7818)),"")</f>
        <v/>
      </c>
      <c r="P7818" t="s">
        <v>1639</v>
      </c>
      <c r="S7818" s="388">
        <f>ROWS(R$5:R7818)</f>
        <v>7814</v>
      </c>
      <c r="T7818" s="388" t="str">
        <f>IF(_xlfn.IFNA(VLOOKUP(P7818,$AG$3:$AH$83,2,FALSE),"")='11.1'!$D$5,TXM!S7818,"")</f>
        <v/>
      </c>
      <c r="U7818" t="str">
        <f>IFERROR(SMALL($T$5:$T$9000,ROWS($T$5:T7818)),"")</f>
        <v/>
      </c>
    </row>
    <row r="7819" spans="1:21" ht="14.4" customHeight="1" x14ac:dyDescent="0.3">
      <c r="A7819" t="s">
        <v>1639</v>
      </c>
      <c r="D7819" s="388">
        <f>ROWS(C$5:C7819)</f>
        <v>7815</v>
      </c>
      <c r="E7819" s="388" t="str">
        <f>IF(_xlfn.IFNA(VLOOKUP(A7819,$AG$3:$AH$83,2,FALSE),"")='11.1'!$D$5,TXM!D7819,"")</f>
        <v/>
      </c>
      <c r="F7819" t="str">
        <f>IFERROR(SMALL($E$5:$E$9000,ROWS($E$5:E7819)),"")</f>
        <v/>
      </c>
      <c r="I7819" t="s">
        <v>142</v>
      </c>
      <c r="J7819" t="s">
        <v>98</v>
      </c>
      <c r="K7819" s="372">
        <v>2456</v>
      </c>
      <c r="L7819" s="388">
        <f>ROWS(K$5:K7819)</f>
        <v>7815</v>
      </c>
      <c r="M7819" s="388" t="str">
        <f>IF(_xlfn.IFNA(VLOOKUP(I7819,$AG$3:$AH$83,2,FALSE),"")='11.1'!$D$5,TXM!L7819,"")</f>
        <v/>
      </c>
      <c r="N7819" t="str">
        <f>IFERROR(SMALL($M$5:$M$9000,ROWS($M$5:M7819)),"")</f>
        <v/>
      </c>
      <c r="P7819" t="s">
        <v>1639</v>
      </c>
      <c r="S7819" s="388">
        <f>ROWS(R$5:R7819)</f>
        <v>7815</v>
      </c>
      <c r="T7819" s="388" t="str">
        <f>IF(_xlfn.IFNA(VLOOKUP(P7819,$AG$3:$AH$83,2,FALSE),"")='11.1'!$D$5,TXM!S7819,"")</f>
        <v/>
      </c>
      <c r="U7819" t="str">
        <f>IFERROR(SMALL($T$5:$T$9000,ROWS($T$5:T7819)),"")</f>
        <v/>
      </c>
    </row>
    <row r="7820" spans="1:21" ht="14.4" customHeight="1" x14ac:dyDescent="0.3">
      <c r="A7820" t="s">
        <v>1639</v>
      </c>
      <c r="D7820" s="388">
        <f>ROWS(C$5:C7820)</f>
        <v>7816</v>
      </c>
      <c r="E7820" s="388" t="str">
        <f>IF(_xlfn.IFNA(VLOOKUP(A7820,$AG$3:$AH$83,2,FALSE),"")='11.1'!$D$5,TXM!D7820,"")</f>
        <v/>
      </c>
      <c r="F7820" t="str">
        <f>IFERROR(SMALL($E$5:$E$9000,ROWS($E$5:E7820)),"")</f>
        <v/>
      </c>
      <c r="I7820" t="s">
        <v>142</v>
      </c>
      <c r="J7820" t="s">
        <v>855</v>
      </c>
      <c r="K7820" s="372">
        <v>2083</v>
      </c>
      <c r="L7820" s="388">
        <f>ROWS(K$5:K7820)</f>
        <v>7816</v>
      </c>
      <c r="M7820" s="388" t="str">
        <f>IF(_xlfn.IFNA(VLOOKUP(I7820,$AG$3:$AH$83,2,FALSE),"")='11.1'!$D$5,TXM!L7820,"")</f>
        <v/>
      </c>
      <c r="N7820" t="str">
        <f>IFERROR(SMALL($M$5:$M$9000,ROWS($M$5:M7820)),"")</f>
        <v/>
      </c>
      <c r="P7820" t="s">
        <v>1639</v>
      </c>
      <c r="S7820" s="388">
        <f>ROWS(R$5:R7820)</f>
        <v>7816</v>
      </c>
      <c r="T7820" s="388" t="str">
        <f>IF(_xlfn.IFNA(VLOOKUP(P7820,$AG$3:$AH$83,2,FALSE),"")='11.1'!$D$5,TXM!S7820,"")</f>
        <v/>
      </c>
      <c r="U7820" t="str">
        <f>IFERROR(SMALL($T$5:$T$9000,ROWS($T$5:T7820)),"")</f>
        <v/>
      </c>
    </row>
    <row r="7821" spans="1:21" ht="14.4" customHeight="1" x14ac:dyDescent="0.3">
      <c r="A7821" t="s">
        <v>1639</v>
      </c>
      <c r="D7821" s="388">
        <f>ROWS(C$5:C7821)</f>
        <v>7817</v>
      </c>
      <c r="E7821" s="388" t="str">
        <f>IF(_xlfn.IFNA(VLOOKUP(A7821,$AG$3:$AH$83,2,FALSE),"")='11.1'!$D$5,TXM!D7821,"")</f>
        <v/>
      </c>
      <c r="F7821" t="str">
        <f>IFERROR(SMALL($E$5:$E$9000,ROWS($E$5:E7821)),"")</f>
        <v/>
      </c>
      <c r="I7821" t="s">
        <v>142</v>
      </c>
      <c r="J7821" t="s">
        <v>171</v>
      </c>
      <c r="K7821" s="372">
        <v>1545</v>
      </c>
      <c r="L7821" s="388">
        <f>ROWS(K$5:K7821)</f>
        <v>7817</v>
      </c>
      <c r="M7821" s="388" t="str">
        <f>IF(_xlfn.IFNA(VLOOKUP(I7821,$AG$3:$AH$83,2,FALSE),"")='11.1'!$D$5,TXM!L7821,"")</f>
        <v/>
      </c>
      <c r="N7821" t="str">
        <f>IFERROR(SMALL($M$5:$M$9000,ROWS($M$5:M7821)),"")</f>
        <v/>
      </c>
      <c r="P7821" t="s">
        <v>1639</v>
      </c>
      <c r="S7821" s="388">
        <f>ROWS(R$5:R7821)</f>
        <v>7817</v>
      </c>
      <c r="T7821" s="388" t="str">
        <f>IF(_xlfn.IFNA(VLOOKUP(P7821,$AG$3:$AH$83,2,FALSE),"")='11.1'!$D$5,TXM!S7821,"")</f>
        <v/>
      </c>
      <c r="U7821" t="str">
        <f>IFERROR(SMALL($T$5:$T$9000,ROWS($T$5:T7821)),"")</f>
        <v/>
      </c>
    </row>
    <row r="7822" spans="1:21" ht="14.4" customHeight="1" x14ac:dyDescent="0.3">
      <c r="A7822" t="s">
        <v>1639</v>
      </c>
      <c r="D7822" s="388">
        <f>ROWS(C$5:C7822)</f>
        <v>7818</v>
      </c>
      <c r="E7822" s="388" t="str">
        <f>IF(_xlfn.IFNA(VLOOKUP(A7822,$AG$3:$AH$83,2,FALSE),"")='11.1'!$D$5,TXM!D7822,"")</f>
        <v/>
      </c>
      <c r="F7822" t="str">
        <f>IFERROR(SMALL($E$5:$E$9000,ROWS($E$5:E7822)),"")</f>
        <v/>
      </c>
      <c r="I7822" t="s">
        <v>142</v>
      </c>
      <c r="J7822" t="s">
        <v>789</v>
      </c>
      <c r="K7822" s="372">
        <v>1108</v>
      </c>
      <c r="L7822" s="388">
        <f>ROWS(K$5:K7822)</f>
        <v>7818</v>
      </c>
      <c r="M7822" s="388" t="str">
        <f>IF(_xlfn.IFNA(VLOOKUP(I7822,$AG$3:$AH$83,2,FALSE),"")='11.1'!$D$5,TXM!L7822,"")</f>
        <v/>
      </c>
      <c r="N7822" t="str">
        <f>IFERROR(SMALL($M$5:$M$9000,ROWS($M$5:M7822)),"")</f>
        <v/>
      </c>
      <c r="P7822" t="s">
        <v>1639</v>
      </c>
      <c r="S7822" s="388">
        <f>ROWS(R$5:R7822)</f>
        <v>7818</v>
      </c>
      <c r="T7822" s="388" t="str">
        <f>IF(_xlfn.IFNA(VLOOKUP(P7822,$AG$3:$AH$83,2,FALSE),"")='11.1'!$D$5,TXM!S7822,"")</f>
        <v/>
      </c>
      <c r="U7822" t="str">
        <f>IFERROR(SMALL($T$5:$T$9000,ROWS($T$5:T7822)),"")</f>
        <v/>
      </c>
    </row>
    <row r="7823" spans="1:21" ht="14.4" customHeight="1" x14ac:dyDescent="0.3">
      <c r="A7823" t="s">
        <v>1639</v>
      </c>
      <c r="D7823" s="388">
        <f>ROWS(C$5:C7823)</f>
        <v>7819</v>
      </c>
      <c r="E7823" s="388" t="str">
        <f>IF(_xlfn.IFNA(VLOOKUP(A7823,$AG$3:$AH$83,2,FALSE),"")='11.1'!$D$5,TXM!D7823,"")</f>
        <v/>
      </c>
      <c r="F7823" t="str">
        <f>IFERROR(SMALL($E$5:$E$9000,ROWS($E$5:E7823)),"")</f>
        <v/>
      </c>
      <c r="I7823" t="s">
        <v>142</v>
      </c>
      <c r="J7823" t="s">
        <v>777</v>
      </c>
      <c r="K7823" s="372">
        <v>905</v>
      </c>
      <c r="L7823" s="388">
        <f>ROWS(K$5:K7823)</f>
        <v>7819</v>
      </c>
      <c r="M7823" s="388" t="str">
        <f>IF(_xlfn.IFNA(VLOOKUP(I7823,$AG$3:$AH$83,2,FALSE),"")='11.1'!$D$5,TXM!L7823,"")</f>
        <v/>
      </c>
      <c r="N7823" t="str">
        <f>IFERROR(SMALL($M$5:$M$9000,ROWS($M$5:M7823)),"")</f>
        <v/>
      </c>
      <c r="P7823" t="s">
        <v>1639</v>
      </c>
      <c r="S7823" s="388">
        <f>ROWS(R$5:R7823)</f>
        <v>7819</v>
      </c>
      <c r="T7823" s="388" t="str">
        <f>IF(_xlfn.IFNA(VLOOKUP(P7823,$AG$3:$AH$83,2,FALSE),"")='11.1'!$D$5,TXM!S7823,"")</f>
        <v/>
      </c>
      <c r="U7823" t="str">
        <f>IFERROR(SMALL($T$5:$T$9000,ROWS($T$5:T7823)),"")</f>
        <v/>
      </c>
    </row>
    <row r="7824" spans="1:21" ht="14.4" customHeight="1" x14ac:dyDescent="0.3">
      <c r="A7824" t="s">
        <v>1639</v>
      </c>
      <c r="D7824" s="388">
        <f>ROWS(C$5:C7824)</f>
        <v>7820</v>
      </c>
      <c r="E7824" s="388" t="str">
        <f>IF(_xlfn.IFNA(VLOOKUP(A7824,$AG$3:$AH$83,2,FALSE),"")='11.1'!$D$5,TXM!D7824,"")</f>
        <v/>
      </c>
      <c r="F7824" t="str">
        <f>IFERROR(SMALL($E$5:$E$9000,ROWS($E$5:E7824)),"")</f>
        <v/>
      </c>
      <c r="I7824" t="s">
        <v>142</v>
      </c>
      <c r="J7824" t="s">
        <v>853</v>
      </c>
      <c r="K7824" s="372">
        <v>623</v>
      </c>
      <c r="L7824" s="388">
        <f>ROWS(K$5:K7824)</f>
        <v>7820</v>
      </c>
      <c r="M7824" s="388" t="str">
        <f>IF(_xlfn.IFNA(VLOOKUP(I7824,$AG$3:$AH$83,2,FALSE),"")='11.1'!$D$5,TXM!L7824,"")</f>
        <v/>
      </c>
      <c r="N7824" t="str">
        <f>IFERROR(SMALL($M$5:$M$9000,ROWS($M$5:M7824)),"")</f>
        <v/>
      </c>
      <c r="P7824" t="s">
        <v>1639</v>
      </c>
      <c r="S7824" s="388">
        <f>ROWS(R$5:R7824)</f>
        <v>7820</v>
      </c>
      <c r="T7824" s="388" t="str">
        <f>IF(_xlfn.IFNA(VLOOKUP(P7824,$AG$3:$AH$83,2,FALSE),"")='11.1'!$D$5,TXM!S7824,"")</f>
        <v/>
      </c>
      <c r="U7824" t="str">
        <f>IFERROR(SMALL($T$5:$T$9000,ROWS($T$5:T7824)),"")</f>
        <v/>
      </c>
    </row>
    <row r="7825" spans="1:21" ht="14.4" customHeight="1" x14ac:dyDescent="0.3">
      <c r="A7825" t="s">
        <v>1639</v>
      </c>
      <c r="D7825" s="388">
        <f>ROWS(C$5:C7825)</f>
        <v>7821</v>
      </c>
      <c r="E7825" s="388" t="str">
        <f>IF(_xlfn.IFNA(VLOOKUP(A7825,$AG$3:$AH$83,2,FALSE),"")='11.1'!$D$5,TXM!D7825,"")</f>
        <v/>
      </c>
      <c r="F7825" t="str">
        <f>IFERROR(SMALL($E$5:$E$9000,ROWS($E$5:E7825)),"")</f>
        <v/>
      </c>
      <c r="I7825" t="s">
        <v>704</v>
      </c>
      <c r="J7825" t="s">
        <v>785</v>
      </c>
      <c r="K7825" s="372">
        <v>863171</v>
      </c>
      <c r="L7825" s="388">
        <f>ROWS(K$5:K7825)</f>
        <v>7821</v>
      </c>
      <c r="M7825" s="388" t="str">
        <f>IF(_xlfn.IFNA(VLOOKUP(I7825,$AG$3:$AH$83,2,FALSE),"")='11.1'!$D$5,TXM!L7825,"")</f>
        <v/>
      </c>
      <c r="N7825" t="str">
        <f>IFERROR(SMALL($M$5:$M$9000,ROWS($M$5:M7825)),"")</f>
        <v/>
      </c>
      <c r="P7825" t="s">
        <v>1639</v>
      </c>
      <c r="S7825" s="388">
        <f>ROWS(R$5:R7825)</f>
        <v>7821</v>
      </c>
      <c r="T7825" s="388" t="str">
        <f>IF(_xlfn.IFNA(VLOOKUP(P7825,$AG$3:$AH$83,2,FALSE),"")='11.1'!$D$5,TXM!S7825,"")</f>
        <v/>
      </c>
      <c r="U7825" t="str">
        <f>IFERROR(SMALL($T$5:$T$9000,ROWS($T$5:T7825)),"")</f>
        <v/>
      </c>
    </row>
    <row r="7826" spans="1:21" ht="14.4" customHeight="1" x14ac:dyDescent="0.3">
      <c r="A7826" t="s">
        <v>1639</v>
      </c>
      <c r="D7826" s="388">
        <f>ROWS(C$5:C7826)</f>
        <v>7822</v>
      </c>
      <c r="E7826" s="388" t="str">
        <f>IF(_xlfn.IFNA(VLOOKUP(A7826,$AG$3:$AH$83,2,FALSE),"")='11.1'!$D$5,TXM!D7826,"")</f>
        <v/>
      </c>
      <c r="F7826" t="str">
        <f>IFERROR(SMALL($E$5:$E$9000,ROWS($E$5:E7826)),"")</f>
        <v/>
      </c>
      <c r="I7826" t="s">
        <v>704</v>
      </c>
      <c r="J7826" t="s">
        <v>821</v>
      </c>
      <c r="K7826" s="372">
        <v>683207</v>
      </c>
      <c r="L7826" s="388">
        <f>ROWS(K$5:K7826)</f>
        <v>7822</v>
      </c>
      <c r="M7826" s="388" t="str">
        <f>IF(_xlfn.IFNA(VLOOKUP(I7826,$AG$3:$AH$83,2,FALSE),"")='11.1'!$D$5,TXM!L7826,"")</f>
        <v/>
      </c>
      <c r="N7826" t="str">
        <f>IFERROR(SMALL($M$5:$M$9000,ROWS($M$5:M7826)),"")</f>
        <v/>
      </c>
      <c r="P7826" t="s">
        <v>1639</v>
      </c>
      <c r="S7826" s="388">
        <f>ROWS(R$5:R7826)</f>
        <v>7822</v>
      </c>
      <c r="T7826" s="388" t="str">
        <f>IF(_xlfn.IFNA(VLOOKUP(P7826,$AG$3:$AH$83,2,FALSE),"")='11.1'!$D$5,TXM!S7826,"")</f>
        <v/>
      </c>
      <c r="U7826" t="str">
        <f>IFERROR(SMALL($T$5:$T$9000,ROWS($T$5:T7826)),"")</f>
        <v/>
      </c>
    </row>
    <row r="7827" spans="1:21" ht="14.4" customHeight="1" x14ac:dyDescent="0.3">
      <c r="A7827" t="s">
        <v>1639</v>
      </c>
      <c r="D7827" s="388">
        <f>ROWS(C$5:C7827)</f>
        <v>7823</v>
      </c>
      <c r="E7827" s="388" t="str">
        <f>IF(_xlfn.IFNA(VLOOKUP(A7827,$AG$3:$AH$83,2,FALSE),"")='11.1'!$D$5,TXM!D7827,"")</f>
        <v/>
      </c>
      <c r="F7827" t="str">
        <f>IFERROR(SMALL($E$5:$E$9000,ROWS($E$5:E7827)),"")</f>
        <v/>
      </c>
      <c r="I7827" t="s">
        <v>704</v>
      </c>
      <c r="J7827" t="s">
        <v>823</v>
      </c>
      <c r="K7827" s="372">
        <v>368874</v>
      </c>
      <c r="L7827" s="388">
        <f>ROWS(K$5:K7827)</f>
        <v>7823</v>
      </c>
      <c r="M7827" s="388" t="str">
        <f>IF(_xlfn.IFNA(VLOOKUP(I7827,$AG$3:$AH$83,2,FALSE),"")='11.1'!$D$5,TXM!L7827,"")</f>
        <v/>
      </c>
      <c r="N7827" t="str">
        <f>IFERROR(SMALL($M$5:$M$9000,ROWS($M$5:M7827)),"")</f>
        <v/>
      </c>
      <c r="P7827" t="s">
        <v>1639</v>
      </c>
      <c r="S7827" s="388">
        <f>ROWS(R$5:R7827)</f>
        <v>7823</v>
      </c>
      <c r="T7827" s="388" t="str">
        <f>IF(_xlfn.IFNA(VLOOKUP(P7827,$AG$3:$AH$83,2,FALSE),"")='11.1'!$D$5,TXM!S7827,"")</f>
        <v/>
      </c>
      <c r="U7827" t="str">
        <f>IFERROR(SMALL($T$5:$T$9000,ROWS($T$5:T7827)),"")</f>
        <v/>
      </c>
    </row>
    <row r="7828" spans="1:21" ht="14.4" customHeight="1" x14ac:dyDescent="0.3">
      <c r="A7828" t="s">
        <v>1639</v>
      </c>
      <c r="D7828" s="388">
        <f>ROWS(C$5:C7828)</f>
        <v>7824</v>
      </c>
      <c r="E7828" s="388" t="str">
        <f>IF(_xlfn.IFNA(VLOOKUP(A7828,$AG$3:$AH$83,2,FALSE),"")='11.1'!$D$5,TXM!D7828,"")</f>
        <v/>
      </c>
      <c r="F7828" t="str">
        <f>IFERROR(SMALL($E$5:$E$9000,ROWS($E$5:E7828)),"")</f>
        <v/>
      </c>
      <c r="I7828" t="s">
        <v>704</v>
      </c>
      <c r="J7828" t="s">
        <v>1240</v>
      </c>
      <c r="K7828" s="372">
        <v>219033</v>
      </c>
      <c r="L7828" s="388">
        <f>ROWS(K$5:K7828)</f>
        <v>7824</v>
      </c>
      <c r="M7828" s="388" t="str">
        <f>IF(_xlfn.IFNA(VLOOKUP(I7828,$AG$3:$AH$83,2,FALSE),"")='11.1'!$D$5,TXM!L7828,"")</f>
        <v/>
      </c>
      <c r="N7828" t="str">
        <f>IFERROR(SMALL($M$5:$M$9000,ROWS($M$5:M7828)),"")</f>
        <v/>
      </c>
      <c r="P7828" t="s">
        <v>1639</v>
      </c>
      <c r="S7828" s="388">
        <f>ROWS(R$5:R7828)</f>
        <v>7824</v>
      </c>
      <c r="T7828" s="388" t="str">
        <f>IF(_xlfn.IFNA(VLOOKUP(P7828,$AG$3:$AH$83,2,FALSE),"")='11.1'!$D$5,TXM!S7828,"")</f>
        <v/>
      </c>
      <c r="U7828" t="str">
        <f>IFERROR(SMALL($T$5:$T$9000,ROWS($T$5:T7828)),"")</f>
        <v/>
      </c>
    </row>
    <row r="7829" spans="1:21" ht="14.4" customHeight="1" x14ac:dyDescent="0.3">
      <c r="A7829" t="s">
        <v>1639</v>
      </c>
      <c r="D7829" s="388">
        <f>ROWS(C$5:C7829)</f>
        <v>7825</v>
      </c>
      <c r="E7829" s="388" t="str">
        <f>IF(_xlfn.IFNA(VLOOKUP(A7829,$AG$3:$AH$83,2,FALSE),"")='11.1'!$D$5,TXM!D7829,"")</f>
        <v/>
      </c>
      <c r="F7829" t="str">
        <f>IFERROR(SMALL($E$5:$E$9000,ROWS($E$5:E7829)),"")</f>
        <v/>
      </c>
      <c r="I7829" t="s">
        <v>704</v>
      </c>
      <c r="J7829" t="s">
        <v>1265</v>
      </c>
      <c r="K7829" s="372">
        <v>74264</v>
      </c>
      <c r="L7829" s="388">
        <f>ROWS(K$5:K7829)</f>
        <v>7825</v>
      </c>
      <c r="M7829" s="388" t="str">
        <f>IF(_xlfn.IFNA(VLOOKUP(I7829,$AG$3:$AH$83,2,FALSE),"")='11.1'!$D$5,TXM!L7829,"")</f>
        <v/>
      </c>
      <c r="N7829" t="str">
        <f>IFERROR(SMALL($M$5:$M$9000,ROWS($M$5:M7829)),"")</f>
        <v/>
      </c>
      <c r="P7829" t="s">
        <v>1639</v>
      </c>
      <c r="S7829" s="388">
        <f>ROWS(R$5:R7829)</f>
        <v>7825</v>
      </c>
      <c r="T7829" s="388" t="str">
        <f>IF(_xlfn.IFNA(VLOOKUP(P7829,$AG$3:$AH$83,2,FALSE),"")='11.1'!$D$5,TXM!S7829,"")</f>
        <v/>
      </c>
      <c r="U7829" t="str">
        <f>IFERROR(SMALL($T$5:$T$9000,ROWS($T$5:T7829)),"")</f>
        <v/>
      </c>
    </row>
    <row r="7830" spans="1:21" ht="14.4" customHeight="1" x14ac:dyDescent="0.3">
      <c r="A7830" t="s">
        <v>1639</v>
      </c>
      <c r="D7830" s="388">
        <f>ROWS(C$5:C7830)</f>
        <v>7826</v>
      </c>
      <c r="E7830" s="388" t="str">
        <f>IF(_xlfn.IFNA(VLOOKUP(A7830,$AG$3:$AH$83,2,FALSE),"")='11.1'!$D$5,TXM!D7830,"")</f>
        <v/>
      </c>
      <c r="F7830" t="str">
        <f>IFERROR(SMALL($E$5:$E$9000,ROWS($E$5:E7830)),"")</f>
        <v/>
      </c>
      <c r="I7830" t="s">
        <v>704</v>
      </c>
      <c r="J7830" t="s">
        <v>92</v>
      </c>
      <c r="K7830" s="372">
        <v>69274</v>
      </c>
      <c r="L7830" s="388">
        <f>ROWS(K$5:K7830)</f>
        <v>7826</v>
      </c>
      <c r="M7830" s="388" t="str">
        <f>IF(_xlfn.IFNA(VLOOKUP(I7830,$AG$3:$AH$83,2,FALSE),"")='11.1'!$D$5,TXM!L7830,"")</f>
        <v/>
      </c>
      <c r="N7830" t="str">
        <f>IFERROR(SMALL($M$5:$M$9000,ROWS($M$5:M7830)),"")</f>
        <v/>
      </c>
      <c r="P7830" t="s">
        <v>1639</v>
      </c>
      <c r="S7830" s="388">
        <f>ROWS(R$5:R7830)</f>
        <v>7826</v>
      </c>
      <c r="T7830" s="388" t="str">
        <f>IF(_xlfn.IFNA(VLOOKUP(P7830,$AG$3:$AH$83,2,FALSE),"")='11.1'!$D$5,TXM!S7830,"")</f>
        <v/>
      </c>
      <c r="U7830" t="str">
        <f>IFERROR(SMALL($T$5:$T$9000,ROWS($T$5:T7830)),"")</f>
        <v/>
      </c>
    </row>
    <row r="7831" spans="1:21" ht="14.4" customHeight="1" x14ac:dyDescent="0.3">
      <c r="A7831" t="s">
        <v>1639</v>
      </c>
      <c r="D7831" s="388">
        <f>ROWS(C$5:C7831)</f>
        <v>7827</v>
      </c>
      <c r="E7831" s="388" t="str">
        <f>IF(_xlfn.IFNA(VLOOKUP(A7831,$AG$3:$AH$83,2,FALSE),"")='11.1'!$D$5,TXM!D7831,"")</f>
        <v/>
      </c>
      <c r="F7831" t="str">
        <f>IFERROR(SMALL($E$5:$E$9000,ROWS($E$5:E7831)),"")</f>
        <v/>
      </c>
      <c r="I7831" t="s">
        <v>704</v>
      </c>
      <c r="J7831" t="s">
        <v>791</v>
      </c>
      <c r="K7831" s="372">
        <v>40443</v>
      </c>
      <c r="L7831" s="388">
        <f>ROWS(K$5:K7831)</f>
        <v>7827</v>
      </c>
      <c r="M7831" s="388" t="str">
        <f>IF(_xlfn.IFNA(VLOOKUP(I7831,$AG$3:$AH$83,2,FALSE),"")='11.1'!$D$5,TXM!L7831,"")</f>
        <v/>
      </c>
      <c r="N7831" t="str">
        <f>IFERROR(SMALL($M$5:$M$9000,ROWS($M$5:M7831)),"")</f>
        <v/>
      </c>
      <c r="P7831" t="s">
        <v>1639</v>
      </c>
      <c r="S7831" s="388">
        <f>ROWS(R$5:R7831)</f>
        <v>7827</v>
      </c>
      <c r="T7831" s="388" t="str">
        <f>IF(_xlfn.IFNA(VLOOKUP(P7831,$AG$3:$AH$83,2,FALSE),"")='11.1'!$D$5,TXM!S7831,"")</f>
        <v/>
      </c>
      <c r="U7831" t="str">
        <f>IFERROR(SMALL($T$5:$T$9000,ROWS($T$5:T7831)),"")</f>
        <v/>
      </c>
    </row>
    <row r="7832" spans="1:21" ht="14.4" customHeight="1" x14ac:dyDescent="0.3">
      <c r="A7832" t="s">
        <v>1639</v>
      </c>
      <c r="D7832" s="388">
        <f>ROWS(C$5:C7832)</f>
        <v>7828</v>
      </c>
      <c r="E7832" s="388" t="str">
        <f>IF(_xlfn.IFNA(VLOOKUP(A7832,$AG$3:$AH$83,2,FALSE),"")='11.1'!$D$5,TXM!D7832,"")</f>
        <v/>
      </c>
      <c r="F7832" t="str">
        <f>IFERROR(SMALL($E$5:$E$9000,ROWS($E$5:E7832)),"")</f>
        <v/>
      </c>
      <c r="I7832" t="s">
        <v>704</v>
      </c>
      <c r="J7832" t="s">
        <v>865</v>
      </c>
      <c r="K7832" s="372">
        <v>2419</v>
      </c>
      <c r="L7832" s="388">
        <f>ROWS(K$5:K7832)</f>
        <v>7828</v>
      </c>
      <c r="M7832" s="388" t="str">
        <f>IF(_xlfn.IFNA(VLOOKUP(I7832,$AG$3:$AH$83,2,FALSE),"")='11.1'!$D$5,TXM!L7832,"")</f>
        <v/>
      </c>
      <c r="N7832" t="str">
        <f>IFERROR(SMALL($M$5:$M$9000,ROWS($M$5:M7832)),"")</f>
        <v/>
      </c>
      <c r="P7832" t="s">
        <v>1639</v>
      </c>
      <c r="S7832" s="388">
        <f>ROWS(R$5:R7832)</f>
        <v>7828</v>
      </c>
      <c r="T7832" s="388" t="str">
        <f>IF(_xlfn.IFNA(VLOOKUP(P7832,$AG$3:$AH$83,2,FALSE),"")='11.1'!$D$5,TXM!S7832,"")</f>
        <v/>
      </c>
      <c r="U7832" t="str">
        <f>IFERROR(SMALL($T$5:$T$9000,ROWS($T$5:T7832)),"")</f>
        <v/>
      </c>
    </row>
    <row r="7833" spans="1:21" ht="14.4" customHeight="1" x14ac:dyDescent="0.3">
      <c r="A7833" t="s">
        <v>1639</v>
      </c>
      <c r="D7833" s="388">
        <f>ROWS(C$5:C7833)</f>
        <v>7829</v>
      </c>
      <c r="E7833" s="388" t="str">
        <f>IF(_xlfn.IFNA(VLOOKUP(A7833,$AG$3:$AH$83,2,FALSE),"")='11.1'!$D$5,TXM!D7833,"")</f>
        <v/>
      </c>
      <c r="F7833" t="str">
        <f>IFERROR(SMALL($E$5:$E$9000,ROWS($E$5:E7833)),"")</f>
        <v/>
      </c>
      <c r="I7833" t="s">
        <v>704</v>
      </c>
      <c r="J7833" t="s">
        <v>863</v>
      </c>
      <c r="K7833" s="372">
        <v>1311</v>
      </c>
      <c r="L7833" s="388">
        <f>ROWS(K$5:K7833)</f>
        <v>7829</v>
      </c>
      <c r="M7833" s="388" t="str">
        <f>IF(_xlfn.IFNA(VLOOKUP(I7833,$AG$3:$AH$83,2,FALSE),"")='11.1'!$D$5,TXM!L7833,"")</f>
        <v/>
      </c>
      <c r="N7833" t="str">
        <f>IFERROR(SMALL($M$5:$M$9000,ROWS($M$5:M7833)),"")</f>
        <v/>
      </c>
      <c r="P7833" t="s">
        <v>1639</v>
      </c>
      <c r="S7833" s="388">
        <f>ROWS(R$5:R7833)</f>
        <v>7829</v>
      </c>
      <c r="T7833" s="388" t="str">
        <f>IF(_xlfn.IFNA(VLOOKUP(P7833,$AG$3:$AH$83,2,FALSE),"")='11.1'!$D$5,TXM!S7833,"")</f>
        <v/>
      </c>
      <c r="U7833" t="str">
        <f>IFERROR(SMALL($T$5:$T$9000,ROWS($T$5:T7833)),"")</f>
        <v/>
      </c>
    </row>
    <row r="7834" spans="1:21" ht="14.4" customHeight="1" x14ac:dyDescent="0.3">
      <c r="A7834" t="s">
        <v>1639</v>
      </c>
      <c r="D7834" s="388">
        <f>ROWS(C$5:C7834)</f>
        <v>7830</v>
      </c>
      <c r="E7834" s="388" t="str">
        <f>IF(_xlfn.IFNA(VLOOKUP(A7834,$AG$3:$AH$83,2,FALSE),"")='11.1'!$D$5,TXM!D7834,"")</f>
        <v/>
      </c>
      <c r="F7834" t="str">
        <f>IFERROR(SMALL($E$5:$E$9000,ROWS($E$5:E7834)),"")</f>
        <v/>
      </c>
      <c r="I7834" t="s">
        <v>704</v>
      </c>
      <c r="J7834" t="s">
        <v>102</v>
      </c>
      <c r="K7834" s="372">
        <v>265</v>
      </c>
      <c r="L7834" s="388">
        <f>ROWS(K$5:K7834)</f>
        <v>7830</v>
      </c>
      <c r="M7834" s="388" t="str">
        <f>IF(_xlfn.IFNA(VLOOKUP(I7834,$AG$3:$AH$83,2,FALSE),"")='11.1'!$D$5,TXM!L7834,"")</f>
        <v/>
      </c>
      <c r="N7834" t="str">
        <f>IFERROR(SMALL($M$5:$M$9000,ROWS($M$5:M7834)),"")</f>
        <v/>
      </c>
      <c r="P7834" t="s">
        <v>1639</v>
      </c>
      <c r="S7834" s="388">
        <f>ROWS(R$5:R7834)</f>
        <v>7830</v>
      </c>
      <c r="T7834" s="388" t="str">
        <f>IF(_xlfn.IFNA(VLOOKUP(P7834,$AG$3:$AH$83,2,FALSE),"")='11.1'!$D$5,TXM!S7834,"")</f>
        <v/>
      </c>
      <c r="U7834" t="str">
        <f>IFERROR(SMALL($T$5:$T$9000,ROWS($T$5:T7834)),"")</f>
        <v/>
      </c>
    </row>
    <row r="7835" spans="1:21" ht="14.4" customHeight="1" x14ac:dyDescent="0.3">
      <c r="A7835" t="s">
        <v>1639</v>
      </c>
      <c r="D7835" s="388">
        <f>ROWS(C$5:C7835)</f>
        <v>7831</v>
      </c>
      <c r="E7835" s="388" t="str">
        <f>IF(_xlfn.IFNA(VLOOKUP(A7835,$AG$3:$AH$83,2,FALSE),"")='11.1'!$D$5,TXM!D7835,"")</f>
        <v/>
      </c>
      <c r="F7835" t="str">
        <f>IFERROR(SMALL($E$5:$E$9000,ROWS($E$5:E7835)),"")</f>
        <v/>
      </c>
      <c r="I7835" t="s">
        <v>704</v>
      </c>
      <c r="J7835" t="s">
        <v>829</v>
      </c>
      <c r="K7835" s="372">
        <v>122</v>
      </c>
      <c r="L7835" s="388">
        <f>ROWS(K$5:K7835)</f>
        <v>7831</v>
      </c>
      <c r="M7835" s="388" t="str">
        <f>IF(_xlfn.IFNA(VLOOKUP(I7835,$AG$3:$AH$83,2,FALSE),"")='11.1'!$D$5,TXM!L7835,"")</f>
        <v/>
      </c>
      <c r="N7835" t="str">
        <f>IFERROR(SMALL($M$5:$M$9000,ROWS($M$5:M7835)),"")</f>
        <v/>
      </c>
      <c r="P7835" t="s">
        <v>1639</v>
      </c>
      <c r="S7835" s="388">
        <f>ROWS(R$5:R7835)</f>
        <v>7831</v>
      </c>
      <c r="T7835" s="388" t="str">
        <f>IF(_xlfn.IFNA(VLOOKUP(P7835,$AG$3:$AH$83,2,FALSE),"")='11.1'!$D$5,TXM!S7835,"")</f>
        <v/>
      </c>
      <c r="U7835" t="str">
        <f>IFERROR(SMALL($T$5:$T$9000,ROWS($T$5:T7835)),"")</f>
        <v/>
      </c>
    </row>
    <row r="7836" spans="1:21" ht="14.4" customHeight="1" x14ac:dyDescent="0.3">
      <c r="A7836" t="s">
        <v>1639</v>
      </c>
      <c r="D7836" s="388">
        <f>ROWS(C$5:C7836)</f>
        <v>7832</v>
      </c>
      <c r="E7836" s="388" t="str">
        <f>IF(_xlfn.IFNA(VLOOKUP(A7836,$AG$3:$AH$83,2,FALSE),"")='11.1'!$D$5,TXM!D7836,"")</f>
        <v/>
      </c>
      <c r="F7836" t="str">
        <f>IFERROR(SMALL($E$5:$E$9000,ROWS($E$5:E7836)),"")</f>
        <v/>
      </c>
      <c r="I7836" t="s">
        <v>678</v>
      </c>
      <c r="J7836" t="s">
        <v>96</v>
      </c>
      <c r="K7836" s="372">
        <v>1685552</v>
      </c>
      <c r="L7836" s="388">
        <f>ROWS(K$5:K7836)</f>
        <v>7832</v>
      </c>
      <c r="M7836" s="388" t="str">
        <f>IF(_xlfn.IFNA(VLOOKUP(I7836,$AG$3:$AH$83,2,FALSE),"")='11.1'!$D$5,TXM!L7836,"")</f>
        <v/>
      </c>
      <c r="N7836" t="str">
        <f>IFERROR(SMALL($M$5:$M$9000,ROWS($M$5:M7836)),"")</f>
        <v/>
      </c>
      <c r="P7836" t="s">
        <v>1639</v>
      </c>
      <c r="S7836" s="388">
        <f>ROWS(R$5:R7836)</f>
        <v>7832</v>
      </c>
      <c r="T7836" s="388" t="str">
        <f>IF(_xlfn.IFNA(VLOOKUP(P7836,$AG$3:$AH$83,2,FALSE),"")='11.1'!$D$5,TXM!S7836,"")</f>
        <v/>
      </c>
      <c r="U7836" t="str">
        <f>IFERROR(SMALL($T$5:$T$9000,ROWS($T$5:T7836)),"")</f>
        <v/>
      </c>
    </row>
    <row r="7837" spans="1:21" ht="14.4" customHeight="1" x14ac:dyDescent="0.3">
      <c r="A7837" t="s">
        <v>1639</v>
      </c>
      <c r="D7837" s="388">
        <f>ROWS(C$5:C7837)</f>
        <v>7833</v>
      </c>
      <c r="E7837" s="388" t="str">
        <f>IF(_xlfn.IFNA(VLOOKUP(A7837,$AG$3:$AH$83,2,FALSE),"")='11.1'!$D$5,TXM!D7837,"")</f>
        <v/>
      </c>
      <c r="F7837" t="str">
        <f>IFERROR(SMALL($E$5:$E$9000,ROWS($E$5:E7837)),"")</f>
        <v/>
      </c>
      <c r="I7837" t="s">
        <v>678</v>
      </c>
      <c r="J7837" t="s">
        <v>821</v>
      </c>
      <c r="K7837" s="372">
        <v>1323854</v>
      </c>
      <c r="L7837" s="388">
        <f>ROWS(K$5:K7837)</f>
        <v>7833</v>
      </c>
      <c r="M7837" s="388" t="str">
        <f>IF(_xlfn.IFNA(VLOOKUP(I7837,$AG$3:$AH$83,2,FALSE),"")='11.1'!$D$5,TXM!L7837,"")</f>
        <v/>
      </c>
      <c r="N7837" t="str">
        <f>IFERROR(SMALL($M$5:$M$9000,ROWS($M$5:M7837)),"")</f>
        <v/>
      </c>
      <c r="P7837" t="s">
        <v>1639</v>
      </c>
      <c r="S7837" s="388">
        <f>ROWS(R$5:R7837)</f>
        <v>7833</v>
      </c>
      <c r="T7837" s="388" t="str">
        <f>IF(_xlfn.IFNA(VLOOKUP(P7837,$AG$3:$AH$83,2,FALSE),"")='11.1'!$D$5,TXM!S7837,"")</f>
        <v/>
      </c>
      <c r="U7837" t="str">
        <f>IFERROR(SMALL($T$5:$T$9000,ROWS($T$5:T7837)),"")</f>
        <v/>
      </c>
    </row>
    <row r="7838" spans="1:21" ht="14.4" customHeight="1" x14ac:dyDescent="0.3">
      <c r="A7838" t="s">
        <v>1639</v>
      </c>
      <c r="D7838" s="388">
        <f>ROWS(C$5:C7838)</f>
        <v>7834</v>
      </c>
      <c r="E7838" s="388" t="str">
        <f>IF(_xlfn.IFNA(VLOOKUP(A7838,$AG$3:$AH$83,2,FALSE),"")='11.1'!$D$5,TXM!D7838,"")</f>
        <v/>
      </c>
      <c r="F7838" t="str">
        <f>IFERROR(SMALL($E$5:$E$9000,ROWS($E$5:E7838)),"")</f>
        <v/>
      </c>
      <c r="I7838" t="s">
        <v>678</v>
      </c>
      <c r="J7838" t="s">
        <v>823</v>
      </c>
      <c r="K7838" s="372">
        <v>304589</v>
      </c>
      <c r="L7838" s="388">
        <f>ROWS(K$5:K7838)</f>
        <v>7834</v>
      </c>
      <c r="M7838" s="388" t="str">
        <f>IF(_xlfn.IFNA(VLOOKUP(I7838,$AG$3:$AH$83,2,FALSE),"")='11.1'!$D$5,TXM!L7838,"")</f>
        <v/>
      </c>
      <c r="N7838" t="str">
        <f>IFERROR(SMALL($M$5:$M$9000,ROWS($M$5:M7838)),"")</f>
        <v/>
      </c>
      <c r="P7838" t="s">
        <v>1639</v>
      </c>
      <c r="S7838" s="388">
        <f>ROWS(R$5:R7838)</f>
        <v>7834</v>
      </c>
      <c r="T7838" s="388" t="str">
        <f>IF(_xlfn.IFNA(VLOOKUP(P7838,$AG$3:$AH$83,2,FALSE),"")='11.1'!$D$5,TXM!S7838,"")</f>
        <v/>
      </c>
      <c r="U7838" t="str">
        <f>IFERROR(SMALL($T$5:$T$9000,ROWS($T$5:T7838)),"")</f>
        <v/>
      </c>
    </row>
    <row r="7839" spans="1:21" ht="14.4" customHeight="1" x14ac:dyDescent="0.3">
      <c r="A7839" t="s">
        <v>1639</v>
      </c>
      <c r="D7839" s="388">
        <f>ROWS(C$5:C7839)</f>
        <v>7835</v>
      </c>
      <c r="E7839" s="388" t="str">
        <f>IF(_xlfn.IFNA(VLOOKUP(A7839,$AG$3:$AH$83,2,FALSE),"")='11.1'!$D$5,TXM!D7839,"")</f>
        <v/>
      </c>
      <c r="F7839" t="str">
        <f>IFERROR(SMALL($E$5:$E$9000,ROWS($E$5:E7839)),"")</f>
        <v/>
      </c>
      <c r="I7839" t="s">
        <v>678</v>
      </c>
      <c r="J7839" t="s">
        <v>1434</v>
      </c>
      <c r="K7839" s="372">
        <v>244561</v>
      </c>
      <c r="L7839" s="388">
        <f>ROWS(K$5:K7839)</f>
        <v>7835</v>
      </c>
      <c r="M7839" s="388" t="str">
        <f>IF(_xlfn.IFNA(VLOOKUP(I7839,$AG$3:$AH$83,2,FALSE),"")='11.1'!$D$5,TXM!L7839,"")</f>
        <v/>
      </c>
      <c r="N7839" t="str">
        <f>IFERROR(SMALL($M$5:$M$9000,ROWS($M$5:M7839)),"")</f>
        <v/>
      </c>
      <c r="P7839" t="s">
        <v>1639</v>
      </c>
      <c r="S7839" s="388">
        <f>ROWS(R$5:R7839)</f>
        <v>7835</v>
      </c>
      <c r="T7839" s="388" t="str">
        <f>IF(_xlfn.IFNA(VLOOKUP(P7839,$AG$3:$AH$83,2,FALSE),"")='11.1'!$D$5,TXM!S7839,"")</f>
        <v/>
      </c>
      <c r="U7839" t="str">
        <f>IFERROR(SMALL($T$5:$T$9000,ROWS($T$5:T7839)),"")</f>
        <v/>
      </c>
    </row>
    <row r="7840" spans="1:21" ht="14.4" customHeight="1" x14ac:dyDescent="0.3">
      <c r="A7840" t="s">
        <v>1639</v>
      </c>
      <c r="D7840" s="388">
        <f>ROWS(C$5:C7840)</f>
        <v>7836</v>
      </c>
      <c r="E7840" s="388" t="str">
        <f>IF(_xlfn.IFNA(VLOOKUP(A7840,$AG$3:$AH$83,2,FALSE),"")='11.1'!$D$5,TXM!D7840,"")</f>
        <v/>
      </c>
      <c r="F7840" t="str">
        <f>IFERROR(SMALL($E$5:$E$9000,ROWS($E$5:E7840)),"")</f>
        <v/>
      </c>
      <c r="I7840" t="s">
        <v>678</v>
      </c>
      <c r="J7840" t="s">
        <v>865</v>
      </c>
      <c r="K7840" s="372">
        <v>67355</v>
      </c>
      <c r="L7840" s="388">
        <f>ROWS(K$5:K7840)</f>
        <v>7836</v>
      </c>
      <c r="M7840" s="388" t="str">
        <f>IF(_xlfn.IFNA(VLOOKUP(I7840,$AG$3:$AH$83,2,FALSE),"")='11.1'!$D$5,TXM!L7840,"")</f>
        <v/>
      </c>
      <c r="N7840" t="str">
        <f>IFERROR(SMALL($M$5:$M$9000,ROWS($M$5:M7840)),"")</f>
        <v/>
      </c>
      <c r="P7840" t="s">
        <v>1639</v>
      </c>
      <c r="S7840" s="388">
        <f>ROWS(R$5:R7840)</f>
        <v>7836</v>
      </c>
      <c r="T7840" s="388" t="str">
        <f>IF(_xlfn.IFNA(VLOOKUP(P7840,$AG$3:$AH$83,2,FALSE),"")='11.1'!$D$5,TXM!S7840,"")</f>
        <v/>
      </c>
      <c r="U7840" t="str">
        <f>IFERROR(SMALL($T$5:$T$9000,ROWS($T$5:T7840)),"")</f>
        <v/>
      </c>
    </row>
    <row r="7841" spans="1:21" ht="14.4" customHeight="1" x14ac:dyDescent="0.3">
      <c r="A7841" t="s">
        <v>1639</v>
      </c>
      <c r="D7841" s="388">
        <f>ROWS(C$5:C7841)</f>
        <v>7837</v>
      </c>
      <c r="E7841" s="388" t="str">
        <f>IF(_xlfn.IFNA(VLOOKUP(A7841,$AG$3:$AH$83,2,FALSE),"")='11.1'!$D$5,TXM!D7841,"")</f>
        <v/>
      </c>
      <c r="F7841" t="str">
        <f>IFERROR(SMALL($E$5:$E$9000,ROWS($E$5:E7841)),"")</f>
        <v/>
      </c>
      <c r="I7841" t="s">
        <v>678</v>
      </c>
      <c r="J7841" t="s">
        <v>789</v>
      </c>
      <c r="K7841" s="372">
        <v>50751</v>
      </c>
      <c r="L7841" s="388">
        <f>ROWS(K$5:K7841)</f>
        <v>7837</v>
      </c>
      <c r="M7841" s="388" t="str">
        <f>IF(_xlfn.IFNA(VLOOKUP(I7841,$AG$3:$AH$83,2,FALSE),"")='11.1'!$D$5,TXM!L7841,"")</f>
        <v/>
      </c>
      <c r="N7841" t="str">
        <f>IFERROR(SMALL($M$5:$M$9000,ROWS($M$5:M7841)),"")</f>
        <v/>
      </c>
      <c r="P7841" t="s">
        <v>1639</v>
      </c>
      <c r="S7841" s="388">
        <f>ROWS(R$5:R7841)</f>
        <v>7837</v>
      </c>
      <c r="T7841" s="388" t="str">
        <f>IF(_xlfn.IFNA(VLOOKUP(P7841,$AG$3:$AH$83,2,FALSE),"")='11.1'!$D$5,TXM!S7841,"")</f>
        <v/>
      </c>
      <c r="U7841" t="str">
        <f>IFERROR(SMALL($T$5:$T$9000,ROWS($T$5:T7841)),"")</f>
        <v/>
      </c>
    </row>
    <row r="7842" spans="1:21" ht="14.4" customHeight="1" x14ac:dyDescent="0.3">
      <c r="A7842" t="s">
        <v>1639</v>
      </c>
      <c r="D7842" s="388">
        <f>ROWS(C$5:C7842)</f>
        <v>7838</v>
      </c>
      <c r="E7842" s="388" t="str">
        <f>IF(_xlfn.IFNA(VLOOKUP(A7842,$AG$3:$AH$83,2,FALSE),"")='11.1'!$D$5,TXM!D7842,"")</f>
        <v/>
      </c>
      <c r="F7842" t="str">
        <f>IFERROR(SMALL($E$5:$E$9000,ROWS($E$5:E7842)),"")</f>
        <v/>
      </c>
      <c r="I7842" t="s">
        <v>678</v>
      </c>
      <c r="J7842" t="s">
        <v>777</v>
      </c>
      <c r="K7842" s="372">
        <v>46917</v>
      </c>
      <c r="L7842" s="388">
        <f>ROWS(K$5:K7842)</f>
        <v>7838</v>
      </c>
      <c r="M7842" s="388" t="str">
        <f>IF(_xlfn.IFNA(VLOOKUP(I7842,$AG$3:$AH$83,2,FALSE),"")='11.1'!$D$5,TXM!L7842,"")</f>
        <v/>
      </c>
      <c r="N7842" t="str">
        <f>IFERROR(SMALL($M$5:$M$9000,ROWS($M$5:M7842)),"")</f>
        <v/>
      </c>
      <c r="P7842" t="s">
        <v>1639</v>
      </c>
      <c r="S7842" s="388">
        <f>ROWS(R$5:R7842)</f>
        <v>7838</v>
      </c>
      <c r="T7842" s="388" t="str">
        <f>IF(_xlfn.IFNA(VLOOKUP(P7842,$AG$3:$AH$83,2,FALSE),"")='11.1'!$D$5,TXM!S7842,"")</f>
        <v/>
      </c>
      <c r="U7842" t="str">
        <f>IFERROR(SMALL($T$5:$T$9000,ROWS($T$5:T7842)),"")</f>
        <v/>
      </c>
    </row>
    <row r="7843" spans="1:21" ht="14.4" customHeight="1" x14ac:dyDescent="0.3">
      <c r="A7843" t="s">
        <v>1639</v>
      </c>
      <c r="D7843" s="388">
        <f>ROWS(C$5:C7843)</f>
        <v>7839</v>
      </c>
      <c r="E7843" s="388" t="str">
        <f>IF(_xlfn.IFNA(VLOOKUP(A7843,$AG$3:$AH$83,2,FALSE),"")='11.1'!$D$5,TXM!D7843,"")</f>
        <v/>
      </c>
      <c r="F7843" t="str">
        <f>IFERROR(SMALL($E$5:$E$9000,ROWS($E$5:E7843)),"")</f>
        <v/>
      </c>
      <c r="I7843" t="s">
        <v>678</v>
      </c>
      <c r="J7843" t="s">
        <v>1000</v>
      </c>
      <c r="K7843" s="372">
        <v>36925</v>
      </c>
      <c r="L7843" s="388">
        <f>ROWS(K$5:K7843)</f>
        <v>7839</v>
      </c>
      <c r="M7843" s="388" t="str">
        <f>IF(_xlfn.IFNA(VLOOKUP(I7843,$AG$3:$AH$83,2,FALSE),"")='11.1'!$D$5,TXM!L7843,"")</f>
        <v/>
      </c>
      <c r="N7843" t="str">
        <f>IFERROR(SMALL($M$5:$M$9000,ROWS($M$5:M7843)),"")</f>
        <v/>
      </c>
      <c r="P7843" t="s">
        <v>1639</v>
      </c>
      <c r="S7843" s="388">
        <f>ROWS(R$5:R7843)</f>
        <v>7839</v>
      </c>
      <c r="T7843" s="388" t="str">
        <f>IF(_xlfn.IFNA(VLOOKUP(P7843,$AG$3:$AH$83,2,FALSE),"")='11.1'!$D$5,TXM!S7843,"")</f>
        <v/>
      </c>
      <c r="U7843" t="str">
        <f>IFERROR(SMALL($T$5:$T$9000,ROWS($T$5:T7843)),"")</f>
        <v/>
      </c>
    </row>
    <row r="7844" spans="1:21" ht="14.4" customHeight="1" x14ac:dyDescent="0.3">
      <c r="A7844" t="s">
        <v>1639</v>
      </c>
      <c r="D7844" s="388">
        <f>ROWS(C$5:C7844)</f>
        <v>7840</v>
      </c>
      <c r="E7844" s="388" t="str">
        <f>IF(_xlfn.IFNA(VLOOKUP(A7844,$AG$3:$AH$83,2,FALSE),"")='11.1'!$D$5,TXM!D7844,"")</f>
        <v/>
      </c>
      <c r="F7844" t="str">
        <f>IFERROR(SMALL($E$5:$E$9000,ROWS($E$5:E7844)),"")</f>
        <v/>
      </c>
      <c r="I7844" t="s">
        <v>678</v>
      </c>
      <c r="J7844" t="s">
        <v>867</v>
      </c>
      <c r="K7844" s="372">
        <v>29291</v>
      </c>
      <c r="L7844" s="388">
        <f>ROWS(K$5:K7844)</f>
        <v>7840</v>
      </c>
      <c r="M7844" s="388" t="str">
        <f>IF(_xlfn.IFNA(VLOOKUP(I7844,$AG$3:$AH$83,2,FALSE),"")='11.1'!$D$5,TXM!L7844,"")</f>
        <v/>
      </c>
      <c r="N7844" t="str">
        <f>IFERROR(SMALL($M$5:$M$9000,ROWS($M$5:M7844)),"")</f>
        <v/>
      </c>
      <c r="P7844" t="s">
        <v>1639</v>
      </c>
      <c r="S7844" s="388">
        <f>ROWS(R$5:R7844)</f>
        <v>7840</v>
      </c>
      <c r="T7844" s="388" t="str">
        <f>IF(_xlfn.IFNA(VLOOKUP(P7844,$AG$3:$AH$83,2,FALSE),"")='11.1'!$D$5,TXM!S7844,"")</f>
        <v/>
      </c>
      <c r="U7844" t="str">
        <f>IFERROR(SMALL($T$5:$T$9000,ROWS($T$5:T7844)),"")</f>
        <v/>
      </c>
    </row>
    <row r="7845" spans="1:21" ht="14.4" customHeight="1" x14ac:dyDescent="0.3">
      <c r="A7845" t="s">
        <v>1639</v>
      </c>
      <c r="D7845" s="388">
        <f>ROWS(C$5:C7845)</f>
        <v>7841</v>
      </c>
      <c r="E7845" s="388" t="str">
        <f>IF(_xlfn.IFNA(VLOOKUP(A7845,$AG$3:$AH$83,2,FALSE),"")='11.1'!$D$5,TXM!D7845,"")</f>
        <v/>
      </c>
      <c r="F7845" t="str">
        <f>IFERROR(SMALL($E$5:$E$9000,ROWS($E$5:E7845)),"")</f>
        <v/>
      </c>
      <c r="I7845" t="s">
        <v>678</v>
      </c>
      <c r="J7845" t="s">
        <v>827</v>
      </c>
      <c r="K7845" s="372">
        <v>24786</v>
      </c>
      <c r="L7845" s="388">
        <f>ROWS(K$5:K7845)</f>
        <v>7841</v>
      </c>
      <c r="M7845" s="388" t="str">
        <f>IF(_xlfn.IFNA(VLOOKUP(I7845,$AG$3:$AH$83,2,FALSE),"")='11.1'!$D$5,TXM!L7845,"")</f>
        <v/>
      </c>
      <c r="N7845" t="str">
        <f>IFERROR(SMALL($M$5:$M$9000,ROWS($M$5:M7845)),"")</f>
        <v/>
      </c>
      <c r="P7845" t="s">
        <v>1639</v>
      </c>
      <c r="S7845" s="388">
        <f>ROWS(R$5:R7845)</f>
        <v>7841</v>
      </c>
      <c r="T7845" s="388" t="str">
        <f>IF(_xlfn.IFNA(VLOOKUP(P7845,$AG$3:$AH$83,2,FALSE),"")='11.1'!$D$5,TXM!S7845,"")</f>
        <v/>
      </c>
      <c r="U7845" t="str">
        <f>IFERROR(SMALL($T$5:$T$9000,ROWS($T$5:T7845)),"")</f>
        <v/>
      </c>
    </row>
    <row r="7846" spans="1:21" ht="14.4" customHeight="1" x14ac:dyDescent="0.3">
      <c r="A7846" t="s">
        <v>1639</v>
      </c>
      <c r="D7846" s="388">
        <f>ROWS(C$5:C7846)</f>
        <v>7842</v>
      </c>
      <c r="E7846" s="388" t="str">
        <f>IF(_xlfn.IFNA(VLOOKUP(A7846,$AG$3:$AH$83,2,FALSE),"")='11.1'!$D$5,TXM!D7846,"")</f>
        <v/>
      </c>
      <c r="F7846" t="str">
        <f>IFERROR(SMALL($E$5:$E$9000,ROWS($E$5:E7846)),"")</f>
        <v/>
      </c>
      <c r="I7846" t="s">
        <v>678</v>
      </c>
      <c r="J7846" t="s">
        <v>863</v>
      </c>
      <c r="K7846" s="372">
        <v>15240</v>
      </c>
      <c r="L7846" s="388">
        <f>ROWS(K$5:K7846)</f>
        <v>7842</v>
      </c>
      <c r="M7846" s="388" t="str">
        <f>IF(_xlfn.IFNA(VLOOKUP(I7846,$AG$3:$AH$83,2,FALSE),"")='11.1'!$D$5,TXM!L7846,"")</f>
        <v/>
      </c>
      <c r="N7846" t="str">
        <f>IFERROR(SMALL($M$5:$M$9000,ROWS($M$5:M7846)),"")</f>
        <v/>
      </c>
      <c r="P7846" t="s">
        <v>1639</v>
      </c>
      <c r="S7846" s="388">
        <f>ROWS(R$5:R7846)</f>
        <v>7842</v>
      </c>
      <c r="T7846" s="388" t="str">
        <f>IF(_xlfn.IFNA(VLOOKUP(P7846,$AG$3:$AH$83,2,FALSE),"")='11.1'!$D$5,TXM!S7846,"")</f>
        <v/>
      </c>
      <c r="U7846" t="str">
        <f>IFERROR(SMALL($T$5:$T$9000,ROWS($T$5:T7846)),"")</f>
        <v/>
      </c>
    </row>
    <row r="7847" spans="1:21" ht="14.4" customHeight="1" x14ac:dyDescent="0.3">
      <c r="A7847" t="s">
        <v>1639</v>
      </c>
      <c r="D7847" s="388">
        <f>ROWS(C$5:C7847)</f>
        <v>7843</v>
      </c>
      <c r="E7847" s="388" t="str">
        <f>IF(_xlfn.IFNA(VLOOKUP(A7847,$AG$3:$AH$83,2,FALSE),"")='11.1'!$D$5,TXM!D7847,"")</f>
        <v/>
      </c>
      <c r="F7847" t="str">
        <f>IFERROR(SMALL($E$5:$E$9000,ROWS($E$5:E7847)),"")</f>
        <v/>
      </c>
      <c r="I7847" t="s">
        <v>678</v>
      </c>
      <c r="J7847" t="s">
        <v>859</v>
      </c>
      <c r="K7847" s="372">
        <v>13329</v>
      </c>
      <c r="L7847" s="388">
        <f>ROWS(K$5:K7847)</f>
        <v>7843</v>
      </c>
      <c r="M7847" s="388" t="str">
        <f>IF(_xlfn.IFNA(VLOOKUP(I7847,$AG$3:$AH$83,2,FALSE),"")='11.1'!$D$5,TXM!L7847,"")</f>
        <v/>
      </c>
      <c r="N7847" t="str">
        <f>IFERROR(SMALL($M$5:$M$9000,ROWS($M$5:M7847)),"")</f>
        <v/>
      </c>
      <c r="P7847" t="s">
        <v>1639</v>
      </c>
      <c r="S7847" s="388">
        <f>ROWS(R$5:R7847)</f>
        <v>7843</v>
      </c>
      <c r="T7847" s="388" t="str">
        <f>IF(_xlfn.IFNA(VLOOKUP(P7847,$AG$3:$AH$83,2,FALSE),"")='11.1'!$D$5,TXM!S7847,"")</f>
        <v/>
      </c>
      <c r="U7847" t="str">
        <f>IFERROR(SMALL($T$5:$T$9000,ROWS($T$5:T7847)),"")</f>
        <v/>
      </c>
    </row>
    <row r="7848" spans="1:21" ht="14.4" customHeight="1" x14ac:dyDescent="0.3">
      <c r="A7848" t="s">
        <v>1639</v>
      </c>
      <c r="D7848" s="388">
        <f>ROWS(C$5:C7848)</f>
        <v>7844</v>
      </c>
      <c r="E7848" s="388" t="str">
        <f>IF(_xlfn.IFNA(VLOOKUP(A7848,$AG$3:$AH$83,2,FALSE),"")='11.1'!$D$5,TXM!D7848,"")</f>
        <v/>
      </c>
      <c r="F7848" t="str">
        <f>IFERROR(SMALL($E$5:$E$9000,ROWS($E$5:E7848)),"")</f>
        <v/>
      </c>
      <c r="I7848" t="s">
        <v>678</v>
      </c>
      <c r="J7848" t="s">
        <v>1285</v>
      </c>
      <c r="K7848" s="372">
        <v>8015</v>
      </c>
      <c r="L7848" s="388">
        <f>ROWS(K$5:K7848)</f>
        <v>7844</v>
      </c>
      <c r="M7848" s="388" t="str">
        <f>IF(_xlfn.IFNA(VLOOKUP(I7848,$AG$3:$AH$83,2,FALSE),"")='11.1'!$D$5,TXM!L7848,"")</f>
        <v/>
      </c>
      <c r="N7848" t="str">
        <f>IFERROR(SMALL($M$5:$M$9000,ROWS($M$5:M7848)),"")</f>
        <v/>
      </c>
      <c r="P7848" t="s">
        <v>1639</v>
      </c>
      <c r="S7848" s="388">
        <f>ROWS(R$5:R7848)</f>
        <v>7844</v>
      </c>
      <c r="T7848" s="388" t="str">
        <f>IF(_xlfn.IFNA(VLOOKUP(P7848,$AG$3:$AH$83,2,FALSE),"")='11.1'!$D$5,TXM!S7848,"")</f>
        <v/>
      </c>
      <c r="U7848" t="str">
        <f>IFERROR(SMALL($T$5:$T$9000,ROWS($T$5:T7848)),"")</f>
        <v/>
      </c>
    </row>
    <row r="7849" spans="1:21" ht="14.4" customHeight="1" x14ac:dyDescent="0.3">
      <c r="A7849" t="s">
        <v>1639</v>
      </c>
      <c r="D7849" s="388">
        <f>ROWS(C$5:C7849)</f>
        <v>7845</v>
      </c>
      <c r="E7849" s="388" t="str">
        <f>IF(_xlfn.IFNA(VLOOKUP(A7849,$AG$3:$AH$83,2,FALSE),"")='11.1'!$D$5,TXM!D7849,"")</f>
        <v/>
      </c>
      <c r="F7849" t="str">
        <f>IFERROR(SMALL($E$5:$E$9000,ROWS($E$5:E7849)),"")</f>
        <v/>
      </c>
      <c r="I7849" t="s">
        <v>678</v>
      </c>
      <c r="J7849" t="s">
        <v>1001</v>
      </c>
      <c r="K7849" s="372">
        <v>6003</v>
      </c>
      <c r="L7849" s="388">
        <f>ROWS(K$5:K7849)</f>
        <v>7845</v>
      </c>
      <c r="M7849" s="388" t="str">
        <f>IF(_xlfn.IFNA(VLOOKUP(I7849,$AG$3:$AH$83,2,FALSE),"")='11.1'!$D$5,TXM!L7849,"")</f>
        <v/>
      </c>
      <c r="N7849" t="str">
        <f>IFERROR(SMALL($M$5:$M$9000,ROWS($M$5:M7849)),"")</f>
        <v/>
      </c>
      <c r="P7849" t="s">
        <v>1639</v>
      </c>
      <c r="S7849" s="388">
        <f>ROWS(R$5:R7849)</f>
        <v>7845</v>
      </c>
      <c r="T7849" s="388" t="str">
        <f>IF(_xlfn.IFNA(VLOOKUP(P7849,$AG$3:$AH$83,2,FALSE),"")='11.1'!$D$5,TXM!S7849,"")</f>
        <v/>
      </c>
      <c r="U7849" t="str">
        <f>IFERROR(SMALL($T$5:$T$9000,ROWS($T$5:T7849)),"")</f>
        <v/>
      </c>
    </row>
    <row r="7850" spans="1:21" ht="14.4" customHeight="1" x14ac:dyDescent="0.3">
      <c r="A7850" t="s">
        <v>1639</v>
      </c>
      <c r="D7850" s="388">
        <f>ROWS(C$5:C7850)</f>
        <v>7846</v>
      </c>
      <c r="E7850" s="388" t="str">
        <f>IF(_xlfn.IFNA(VLOOKUP(A7850,$AG$3:$AH$83,2,FALSE),"")='11.1'!$D$5,TXM!D7850,"")</f>
        <v/>
      </c>
      <c r="F7850" t="str">
        <f>IFERROR(SMALL($E$5:$E$9000,ROWS($E$5:E7850)),"")</f>
        <v/>
      </c>
      <c r="I7850" t="s">
        <v>678</v>
      </c>
      <c r="J7850" t="s">
        <v>95</v>
      </c>
      <c r="K7850" s="372">
        <v>3047</v>
      </c>
      <c r="L7850" s="388">
        <f>ROWS(K$5:K7850)</f>
        <v>7846</v>
      </c>
      <c r="M7850" s="388" t="str">
        <f>IF(_xlfn.IFNA(VLOOKUP(I7850,$AG$3:$AH$83,2,FALSE),"")='11.1'!$D$5,TXM!L7850,"")</f>
        <v/>
      </c>
      <c r="N7850" t="str">
        <f>IFERROR(SMALL($M$5:$M$9000,ROWS($M$5:M7850)),"")</f>
        <v/>
      </c>
      <c r="P7850" t="s">
        <v>1639</v>
      </c>
      <c r="S7850" s="388">
        <f>ROWS(R$5:R7850)</f>
        <v>7846</v>
      </c>
      <c r="T7850" s="388" t="str">
        <f>IF(_xlfn.IFNA(VLOOKUP(P7850,$AG$3:$AH$83,2,FALSE),"")='11.1'!$D$5,TXM!S7850,"")</f>
        <v/>
      </c>
      <c r="U7850" t="str">
        <f>IFERROR(SMALL($T$5:$T$9000,ROWS($T$5:T7850)),"")</f>
        <v/>
      </c>
    </row>
    <row r="7851" spans="1:21" ht="14.4" customHeight="1" x14ac:dyDescent="0.3">
      <c r="A7851" t="s">
        <v>1639</v>
      </c>
      <c r="D7851" s="388">
        <f>ROWS(C$5:C7851)</f>
        <v>7847</v>
      </c>
      <c r="E7851" s="388" t="str">
        <f>IF(_xlfn.IFNA(VLOOKUP(A7851,$AG$3:$AH$83,2,FALSE),"")='11.1'!$D$5,TXM!D7851,"")</f>
        <v/>
      </c>
      <c r="F7851" t="str">
        <f>IFERROR(SMALL($E$5:$E$9000,ROWS($E$5:E7851)),"")</f>
        <v/>
      </c>
      <c r="I7851" t="s">
        <v>678</v>
      </c>
      <c r="J7851" t="s">
        <v>1318</v>
      </c>
      <c r="K7851" s="372">
        <v>2781</v>
      </c>
      <c r="L7851" s="388">
        <f>ROWS(K$5:K7851)</f>
        <v>7847</v>
      </c>
      <c r="M7851" s="388" t="str">
        <f>IF(_xlfn.IFNA(VLOOKUP(I7851,$AG$3:$AH$83,2,FALSE),"")='11.1'!$D$5,TXM!L7851,"")</f>
        <v/>
      </c>
      <c r="N7851" t="str">
        <f>IFERROR(SMALL($M$5:$M$9000,ROWS($M$5:M7851)),"")</f>
        <v/>
      </c>
      <c r="P7851" t="s">
        <v>1639</v>
      </c>
      <c r="S7851" s="388">
        <f>ROWS(R$5:R7851)</f>
        <v>7847</v>
      </c>
      <c r="T7851" s="388" t="str">
        <f>IF(_xlfn.IFNA(VLOOKUP(P7851,$AG$3:$AH$83,2,FALSE),"")='11.1'!$D$5,TXM!S7851,"")</f>
        <v/>
      </c>
      <c r="U7851" t="str">
        <f>IFERROR(SMALL($T$5:$T$9000,ROWS($T$5:T7851)),"")</f>
        <v/>
      </c>
    </row>
    <row r="7852" spans="1:21" ht="14.4" customHeight="1" x14ac:dyDescent="0.3">
      <c r="A7852" t="s">
        <v>1639</v>
      </c>
      <c r="D7852" s="388">
        <f>ROWS(C$5:C7852)</f>
        <v>7848</v>
      </c>
      <c r="E7852" s="388" t="str">
        <f>IF(_xlfn.IFNA(VLOOKUP(A7852,$AG$3:$AH$83,2,FALSE),"")='11.1'!$D$5,TXM!D7852,"")</f>
        <v/>
      </c>
      <c r="F7852" t="str">
        <f>IFERROR(SMALL($E$5:$E$9000,ROWS($E$5:E7852)),"")</f>
        <v/>
      </c>
      <c r="I7852" t="s">
        <v>678</v>
      </c>
      <c r="J7852" t="s">
        <v>1265</v>
      </c>
      <c r="K7852" s="372">
        <v>2694</v>
      </c>
      <c r="L7852" s="388">
        <f>ROWS(K$5:K7852)</f>
        <v>7848</v>
      </c>
      <c r="M7852" s="388" t="str">
        <f>IF(_xlfn.IFNA(VLOOKUP(I7852,$AG$3:$AH$83,2,FALSE),"")='11.1'!$D$5,TXM!L7852,"")</f>
        <v/>
      </c>
      <c r="N7852" t="str">
        <f>IFERROR(SMALL($M$5:$M$9000,ROWS($M$5:M7852)),"")</f>
        <v/>
      </c>
      <c r="P7852" t="s">
        <v>1639</v>
      </c>
      <c r="S7852" s="388">
        <f>ROWS(R$5:R7852)</f>
        <v>7848</v>
      </c>
      <c r="T7852" s="388" t="str">
        <f>IF(_xlfn.IFNA(VLOOKUP(P7852,$AG$3:$AH$83,2,FALSE),"")='11.1'!$D$5,TXM!S7852,"")</f>
        <v/>
      </c>
      <c r="U7852" t="str">
        <f>IFERROR(SMALL($T$5:$T$9000,ROWS($T$5:T7852)),"")</f>
        <v/>
      </c>
    </row>
    <row r="7853" spans="1:21" ht="14.4" customHeight="1" x14ac:dyDescent="0.3">
      <c r="A7853" t="s">
        <v>1639</v>
      </c>
      <c r="D7853" s="388">
        <f>ROWS(C$5:C7853)</f>
        <v>7849</v>
      </c>
      <c r="E7853" s="388" t="str">
        <f>IF(_xlfn.IFNA(VLOOKUP(A7853,$AG$3:$AH$83,2,FALSE),"")='11.1'!$D$5,TXM!D7853,"")</f>
        <v/>
      </c>
      <c r="F7853" t="str">
        <f>IFERROR(SMALL($E$5:$E$9000,ROWS($E$5:E7853)),"")</f>
        <v/>
      </c>
      <c r="I7853" t="s">
        <v>678</v>
      </c>
      <c r="J7853" t="s">
        <v>791</v>
      </c>
      <c r="K7853" s="372">
        <v>2106</v>
      </c>
      <c r="L7853" s="388">
        <f>ROWS(K$5:K7853)</f>
        <v>7849</v>
      </c>
      <c r="M7853" s="388" t="str">
        <f>IF(_xlfn.IFNA(VLOOKUP(I7853,$AG$3:$AH$83,2,FALSE),"")='11.1'!$D$5,TXM!L7853,"")</f>
        <v/>
      </c>
      <c r="N7853" t="str">
        <f>IFERROR(SMALL($M$5:$M$9000,ROWS($M$5:M7853)),"")</f>
        <v/>
      </c>
      <c r="P7853" t="s">
        <v>1639</v>
      </c>
      <c r="S7853" s="388">
        <f>ROWS(R$5:R7853)</f>
        <v>7849</v>
      </c>
      <c r="T7853" s="388" t="str">
        <f>IF(_xlfn.IFNA(VLOOKUP(P7853,$AG$3:$AH$83,2,FALSE),"")='11.1'!$D$5,TXM!S7853,"")</f>
        <v/>
      </c>
      <c r="U7853" t="str">
        <f>IFERROR(SMALL($T$5:$T$9000,ROWS($T$5:T7853)),"")</f>
        <v/>
      </c>
    </row>
    <row r="7854" spans="1:21" ht="14.4" customHeight="1" x14ac:dyDescent="0.3">
      <c r="A7854" t="s">
        <v>1639</v>
      </c>
      <c r="D7854" s="388">
        <f>ROWS(C$5:C7854)</f>
        <v>7850</v>
      </c>
      <c r="E7854" s="388" t="str">
        <f>IF(_xlfn.IFNA(VLOOKUP(A7854,$AG$3:$AH$83,2,FALSE),"")='11.1'!$D$5,TXM!D7854,"")</f>
        <v/>
      </c>
      <c r="F7854" t="str">
        <f>IFERROR(SMALL($E$5:$E$9000,ROWS($E$5:E7854)),"")</f>
        <v/>
      </c>
      <c r="I7854" t="s">
        <v>678</v>
      </c>
      <c r="J7854" t="s">
        <v>843</v>
      </c>
      <c r="K7854" s="372">
        <v>1982</v>
      </c>
      <c r="L7854" s="388">
        <f>ROWS(K$5:K7854)</f>
        <v>7850</v>
      </c>
      <c r="M7854" s="388" t="str">
        <f>IF(_xlfn.IFNA(VLOOKUP(I7854,$AG$3:$AH$83,2,FALSE),"")='11.1'!$D$5,TXM!L7854,"")</f>
        <v/>
      </c>
      <c r="N7854" t="str">
        <f>IFERROR(SMALL($M$5:$M$9000,ROWS($M$5:M7854)),"")</f>
        <v/>
      </c>
      <c r="P7854" t="s">
        <v>1639</v>
      </c>
      <c r="S7854" s="388">
        <f>ROWS(R$5:R7854)</f>
        <v>7850</v>
      </c>
      <c r="T7854" s="388" t="str">
        <f>IF(_xlfn.IFNA(VLOOKUP(P7854,$AG$3:$AH$83,2,FALSE),"")='11.1'!$D$5,TXM!S7854,"")</f>
        <v/>
      </c>
      <c r="U7854" t="str">
        <f>IFERROR(SMALL($T$5:$T$9000,ROWS($T$5:T7854)),"")</f>
        <v/>
      </c>
    </row>
    <row r="7855" spans="1:21" ht="14.4" customHeight="1" x14ac:dyDescent="0.3">
      <c r="A7855" t="s">
        <v>1639</v>
      </c>
      <c r="D7855" s="388">
        <f>ROWS(C$5:C7855)</f>
        <v>7851</v>
      </c>
      <c r="E7855" s="388" t="str">
        <f>IF(_xlfn.IFNA(VLOOKUP(A7855,$AG$3:$AH$83,2,FALSE),"")='11.1'!$D$5,TXM!D7855,"")</f>
        <v/>
      </c>
      <c r="F7855" t="str">
        <f>IFERROR(SMALL($E$5:$E$9000,ROWS($E$5:E7855)),"")</f>
        <v/>
      </c>
      <c r="I7855" t="s">
        <v>678</v>
      </c>
      <c r="J7855" t="s">
        <v>825</v>
      </c>
      <c r="K7855" s="372">
        <v>1829</v>
      </c>
      <c r="L7855" s="388">
        <f>ROWS(K$5:K7855)</f>
        <v>7851</v>
      </c>
      <c r="M7855" s="388" t="str">
        <f>IF(_xlfn.IFNA(VLOOKUP(I7855,$AG$3:$AH$83,2,FALSE),"")='11.1'!$D$5,TXM!L7855,"")</f>
        <v/>
      </c>
      <c r="N7855" t="str">
        <f>IFERROR(SMALL($M$5:$M$9000,ROWS($M$5:M7855)),"")</f>
        <v/>
      </c>
      <c r="P7855" t="s">
        <v>1639</v>
      </c>
      <c r="S7855" s="388">
        <f>ROWS(R$5:R7855)</f>
        <v>7851</v>
      </c>
      <c r="T7855" s="388" t="str">
        <f>IF(_xlfn.IFNA(VLOOKUP(P7855,$AG$3:$AH$83,2,FALSE),"")='11.1'!$D$5,TXM!S7855,"")</f>
        <v/>
      </c>
      <c r="U7855" t="str">
        <f>IFERROR(SMALL($T$5:$T$9000,ROWS($T$5:T7855)),"")</f>
        <v/>
      </c>
    </row>
    <row r="7856" spans="1:21" ht="14.4" customHeight="1" x14ac:dyDescent="0.3">
      <c r="A7856" t="s">
        <v>1639</v>
      </c>
      <c r="D7856" s="388">
        <f>ROWS(C$5:C7856)</f>
        <v>7852</v>
      </c>
      <c r="E7856" s="388" t="str">
        <f>IF(_xlfn.IFNA(VLOOKUP(A7856,$AG$3:$AH$83,2,FALSE),"")='11.1'!$D$5,TXM!D7856,"")</f>
        <v/>
      </c>
      <c r="F7856" t="str">
        <f>IFERROR(SMALL($E$5:$E$9000,ROWS($E$5:E7856)),"")</f>
        <v/>
      </c>
      <c r="I7856" t="s">
        <v>678</v>
      </c>
      <c r="J7856" t="s">
        <v>861</v>
      </c>
      <c r="K7856" s="372">
        <v>949</v>
      </c>
      <c r="L7856" s="388">
        <f>ROWS(K$5:K7856)</f>
        <v>7852</v>
      </c>
      <c r="M7856" s="388" t="str">
        <f>IF(_xlfn.IFNA(VLOOKUP(I7856,$AG$3:$AH$83,2,FALSE),"")='11.1'!$D$5,TXM!L7856,"")</f>
        <v/>
      </c>
      <c r="N7856" t="str">
        <f>IFERROR(SMALL($M$5:$M$9000,ROWS($M$5:M7856)),"")</f>
        <v/>
      </c>
      <c r="P7856" t="s">
        <v>1639</v>
      </c>
      <c r="S7856" s="388">
        <f>ROWS(R$5:R7856)</f>
        <v>7852</v>
      </c>
      <c r="T7856" s="388" t="str">
        <f>IF(_xlfn.IFNA(VLOOKUP(P7856,$AG$3:$AH$83,2,FALSE),"")='11.1'!$D$5,TXM!S7856,"")</f>
        <v/>
      </c>
      <c r="U7856" t="str">
        <f>IFERROR(SMALL($T$5:$T$9000,ROWS($T$5:T7856)),"")</f>
        <v/>
      </c>
    </row>
    <row r="7857" spans="1:21" ht="14.4" customHeight="1" x14ac:dyDescent="0.3">
      <c r="A7857" t="s">
        <v>1639</v>
      </c>
      <c r="D7857" s="388">
        <f>ROWS(C$5:C7857)</f>
        <v>7853</v>
      </c>
      <c r="E7857" s="388" t="str">
        <f>IF(_xlfn.IFNA(VLOOKUP(A7857,$AG$3:$AH$83,2,FALSE),"")='11.1'!$D$5,TXM!D7857,"")</f>
        <v/>
      </c>
      <c r="F7857" t="str">
        <f>IFERROR(SMALL($E$5:$E$9000,ROWS($E$5:E7857)),"")</f>
        <v/>
      </c>
      <c r="I7857" t="s">
        <v>678</v>
      </c>
      <c r="J7857" t="s">
        <v>837</v>
      </c>
      <c r="K7857" s="372">
        <v>491</v>
      </c>
      <c r="L7857" s="388">
        <f>ROWS(K$5:K7857)</f>
        <v>7853</v>
      </c>
      <c r="M7857" s="388" t="str">
        <f>IF(_xlfn.IFNA(VLOOKUP(I7857,$AG$3:$AH$83,2,FALSE),"")='11.1'!$D$5,TXM!L7857,"")</f>
        <v/>
      </c>
      <c r="N7857" t="str">
        <f>IFERROR(SMALL($M$5:$M$9000,ROWS($M$5:M7857)),"")</f>
        <v/>
      </c>
      <c r="P7857" t="s">
        <v>1639</v>
      </c>
      <c r="S7857" s="388">
        <f>ROWS(R$5:R7857)</f>
        <v>7853</v>
      </c>
      <c r="T7857" s="388" t="str">
        <f>IF(_xlfn.IFNA(VLOOKUP(P7857,$AG$3:$AH$83,2,FALSE),"")='11.1'!$D$5,TXM!S7857,"")</f>
        <v/>
      </c>
      <c r="U7857" t="str">
        <f>IFERROR(SMALL($T$5:$T$9000,ROWS($T$5:T7857)),"")</f>
        <v/>
      </c>
    </row>
    <row r="7858" spans="1:21" ht="14.4" customHeight="1" x14ac:dyDescent="0.3">
      <c r="A7858" t="s">
        <v>1639</v>
      </c>
      <c r="D7858" s="388">
        <f>ROWS(C$5:C7858)</f>
        <v>7854</v>
      </c>
      <c r="E7858" s="388" t="str">
        <f>IF(_xlfn.IFNA(VLOOKUP(A7858,$AG$3:$AH$83,2,FALSE),"")='11.1'!$D$5,TXM!D7858,"")</f>
        <v/>
      </c>
      <c r="F7858" t="str">
        <f>IFERROR(SMALL($E$5:$E$9000,ROWS($E$5:E7858)),"")</f>
        <v/>
      </c>
      <c r="I7858" t="s">
        <v>678</v>
      </c>
      <c r="J7858" t="s">
        <v>785</v>
      </c>
      <c r="K7858" s="372">
        <v>359</v>
      </c>
      <c r="L7858" s="388">
        <f>ROWS(K$5:K7858)</f>
        <v>7854</v>
      </c>
      <c r="M7858" s="388" t="str">
        <f>IF(_xlfn.IFNA(VLOOKUP(I7858,$AG$3:$AH$83,2,FALSE),"")='11.1'!$D$5,TXM!L7858,"")</f>
        <v/>
      </c>
      <c r="N7858" t="str">
        <f>IFERROR(SMALL($M$5:$M$9000,ROWS($M$5:M7858)),"")</f>
        <v/>
      </c>
      <c r="P7858" t="s">
        <v>1639</v>
      </c>
      <c r="S7858" s="388">
        <f>ROWS(R$5:R7858)</f>
        <v>7854</v>
      </c>
      <c r="T7858" s="388" t="str">
        <f>IF(_xlfn.IFNA(VLOOKUP(P7858,$AG$3:$AH$83,2,FALSE),"")='11.1'!$D$5,TXM!S7858,"")</f>
        <v/>
      </c>
      <c r="U7858" t="str">
        <f>IFERROR(SMALL($T$5:$T$9000,ROWS($T$5:T7858)),"")</f>
        <v/>
      </c>
    </row>
    <row r="7859" spans="1:21" ht="14.4" customHeight="1" x14ac:dyDescent="0.3">
      <c r="A7859" t="s">
        <v>1639</v>
      </c>
      <c r="D7859" s="388">
        <f>ROWS(C$5:C7859)</f>
        <v>7855</v>
      </c>
      <c r="E7859" s="388" t="str">
        <f>IF(_xlfn.IFNA(VLOOKUP(A7859,$AG$3:$AH$83,2,FALSE),"")='11.1'!$D$5,TXM!D7859,"")</f>
        <v/>
      </c>
      <c r="F7859" t="str">
        <f>IFERROR(SMALL($E$5:$E$9000,ROWS($E$5:E7859)),"")</f>
        <v/>
      </c>
      <c r="I7859" t="s">
        <v>678</v>
      </c>
      <c r="J7859" t="s">
        <v>833</v>
      </c>
      <c r="K7859" s="372">
        <v>64</v>
      </c>
      <c r="L7859" s="388">
        <f>ROWS(K$5:K7859)</f>
        <v>7855</v>
      </c>
      <c r="M7859" s="388" t="str">
        <f>IF(_xlfn.IFNA(VLOOKUP(I7859,$AG$3:$AH$83,2,FALSE),"")='11.1'!$D$5,TXM!L7859,"")</f>
        <v/>
      </c>
      <c r="N7859" t="str">
        <f>IFERROR(SMALL($M$5:$M$9000,ROWS($M$5:M7859)),"")</f>
        <v/>
      </c>
      <c r="P7859" t="s">
        <v>1639</v>
      </c>
      <c r="S7859" s="388">
        <f>ROWS(R$5:R7859)</f>
        <v>7855</v>
      </c>
      <c r="T7859" s="388" t="str">
        <f>IF(_xlfn.IFNA(VLOOKUP(P7859,$AG$3:$AH$83,2,FALSE),"")='11.1'!$D$5,TXM!S7859,"")</f>
        <v/>
      </c>
      <c r="U7859" t="str">
        <f>IFERROR(SMALL($T$5:$T$9000,ROWS($T$5:T7859)),"")</f>
        <v/>
      </c>
    </row>
    <row r="7860" spans="1:21" ht="14.4" customHeight="1" x14ac:dyDescent="0.3">
      <c r="A7860" t="s">
        <v>1639</v>
      </c>
      <c r="D7860" s="388">
        <f>ROWS(C$5:C7860)</f>
        <v>7856</v>
      </c>
      <c r="E7860" s="388" t="str">
        <f>IF(_xlfn.IFNA(VLOOKUP(A7860,$AG$3:$AH$83,2,FALSE),"")='11.1'!$D$5,TXM!D7860,"")</f>
        <v/>
      </c>
      <c r="F7860" t="str">
        <f>IFERROR(SMALL($E$5:$E$9000,ROWS($E$5:E7860)),"")</f>
        <v/>
      </c>
      <c r="I7860" t="s">
        <v>678</v>
      </c>
      <c r="J7860" t="s">
        <v>108</v>
      </c>
      <c r="K7860" s="372">
        <v>19</v>
      </c>
      <c r="L7860" s="388">
        <f>ROWS(K$5:K7860)</f>
        <v>7856</v>
      </c>
      <c r="M7860" s="388" t="str">
        <f>IF(_xlfn.IFNA(VLOOKUP(I7860,$AG$3:$AH$83,2,FALSE),"")='11.1'!$D$5,TXM!L7860,"")</f>
        <v/>
      </c>
      <c r="N7860" t="str">
        <f>IFERROR(SMALL($M$5:$M$9000,ROWS($M$5:M7860)),"")</f>
        <v/>
      </c>
      <c r="P7860" t="s">
        <v>1639</v>
      </c>
      <c r="S7860" s="388">
        <f>ROWS(R$5:R7860)</f>
        <v>7856</v>
      </c>
      <c r="T7860" s="388" t="str">
        <f>IF(_xlfn.IFNA(VLOOKUP(P7860,$AG$3:$AH$83,2,FALSE),"")='11.1'!$D$5,TXM!S7860,"")</f>
        <v/>
      </c>
      <c r="U7860" t="str">
        <f>IFERROR(SMALL($T$5:$T$9000,ROWS($T$5:T7860)),"")</f>
        <v/>
      </c>
    </row>
    <row r="7861" spans="1:21" ht="14.4" customHeight="1" x14ac:dyDescent="0.3">
      <c r="A7861" t="s">
        <v>1639</v>
      </c>
      <c r="D7861" s="388">
        <f>ROWS(C$5:C7861)</f>
        <v>7857</v>
      </c>
      <c r="E7861" s="388" t="str">
        <f>IF(_xlfn.IFNA(VLOOKUP(A7861,$AG$3:$AH$83,2,FALSE),"")='11.1'!$D$5,TXM!D7861,"")</f>
        <v/>
      </c>
      <c r="F7861" t="str">
        <f>IFERROR(SMALL($E$5:$E$9000,ROWS($E$5:E7861)),"")</f>
        <v/>
      </c>
      <c r="I7861" t="s">
        <v>678</v>
      </c>
      <c r="J7861" t="s">
        <v>1500</v>
      </c>
      <c r="K7861" s="372">
        <v>16</v>
      </c>
      <c r="L7861" s="388">
        <f>ROWS(K$5:K7861)</f>
        <v>7857</v>
      </c>
      <c r="M7861" s="388" t="str">
        <f>IF(_xlfn.IFNA(VLOOKUP(I7861,$AG$3:$AH$83,2,FALSE),"")='11.1'!$D$5,TXM!L7861,"")</f>
        <v/>
      </c>
      <c r="N7861" t="str">
        <f>IFERROR(SMALL($M$5:$M$9000,ROWS($M$5:M7861)),"")</f>
        <v/>
      </c>
      <c r="P7861" t="s">
        <v>1639</v>
      </c>
      <c r="S7861" s="388">
        <f>ROWS(R$5:R7861)</f>
        <v>7857</v>
      </c>
      <c r="T7861" s="388" t="str">
        <f>IF(_xlfn.IFNA(VLOOKUP(P7861,$AG$3:$AH$83,2,FALSE),"")='11.1'!$D$5,TXM!S7861,"")</f>
        <v/>
      </c>
      <c r="U7861" t="str">
        <f>IFERROR(SMALL($T$5:$T$9000,ROWS($T$5:T7861)),"")</f>
        <v/>
      </c>
    </row>
    <row r="7862" spans="1:21" ht="14.4" customHeight="1" x14ac:dyDescent="0.3">
      <c r="A7862" t="s">
        <v>1639</v>
      </c>
      <c r="D7862" s="388">
        <f>ROWS(C$5:C7862)</f>
        <v>7858</v>
      </c>
      <c r="E7862" s="388" t="str">
        <f>IF(_xlfn.IFNA(VLOOKUP(A7862,$AG$3:$AH$83,2,FALSE),"")='11.1'!$D$5,TXM!D7862,"")</f>
        <v/>
      </c>
      <c r="F7862" t="str">
        <f>IFERROR(SMALL($E$5:$E$9000,ROWS($E$5:E7862)),"")</f>
        <v/>
      </c>
      <c r="I7862" t="s">
        <v>678</v>
      </c>
      <c r="J7862" t="s">
        <v>105</v>
      </c>
      <c r="K7862" s="372">
        <v>12</v>
      </c>
      <c r="L7862" s="388">
        <f>ROWS(K$5:K7862)</f>
        <v>7858</v>
      </c>
      <c r="M7862" s="388" t="str">
        <f>IF(_xlfn.IFNA(VLOOKUP(I7862,$AG$3:$AH$83,2,FALSE),"")='11.1'!$D$5,TXM!L7862,"")</f>
        <v/>
      </c>
      <c r="N7862" t="str">
        <f>IFERROR(SMALL($M$5:$M$9000,ROWS($M$5:M7862)),"")</f>
        <v/>
      </c>
      <c r="P7862" t="s">
        <v>1639</v>
      </c>
      <c r="S7862" s="388">
        <f>ROWS(R$5:R7862)</f>
        <v>7858</v>
      </c>
      <c r="T7862" s="388" t="str">
        <f>IF(_xlfn.IFNA(VLOOKUP(P7862,$AG$3:$AH$83,2,FALSE),"")='11.1'!$D$5,TXM!S7862,"")</f>
        <v/>
      </c>
      <c r="U7862" t="str">
        <f>IFERROR(SMALL($T$5:$T$9000,ROWS($T$5:T7862)),"")</f>
        <v/>
      </c>
    </row>
    <row r="7863" spans="1:21" ht="14.4" customHeight="1" x14ac:dyDescent="0.3">
      <c r="A7863" t="s">
        <v>1639</v>
      </c>
      <c r="D7863" s="388">
        <f>ROWS(C$5:C7863)</f>
        <v>7859</v>
      </c>
      <c r="E7863" s="388" t="str">
        <f>IF(_xlfn.IFNA(VLOOKUP(A7863,$AG$3:$AH$83,2,FALSE),"")='11.1'!$D$5,TXM!D7863,"")</f>
        <v/>
      </c>
      <c r="F7863" t="str">
        <f>IFERROR(SMALL($E$5:$E$9000,ROWS($E$5:E7863)),"")</f>
        <v/>
      </c>
      <c r="I7863" t="s">
        <v>35</v>
      </c>
      <c r="J7863" t="s">
        <v>863</v>
      </c>
      <c r="K7863" s="372">
        <v>1664145092</v>
      </c>
      <c r="L7863" s="388">
        <f>ROWS(K$5:K7863)</f>
        <v>7859</v>
      </c>
      <c r="M7863" s="388" t="str">
        <f>IF(_xlfn.IFNA(VLOOKUP(I7863,$AG$3:$AH$83,2,FALSE),"")='11.1'!$D$5,TXM!L7863,"")</f>
        <v/>
      </c>
      <c r="N7863" t="str">
        <f>IFERROR(SMALL($M$5:$M$9000,ROWS($M$5:M7863)),"")</f>
        <v/>
      </c>
      <c r="P7863" t="s">
        <v>1639</v>
      </c>
      <c r="S7863" s="388">
        <f>ROWS(R$5:R7863)</f>
        <v>7859</v>
      </c>
      <c r="T7863" s="388" t="str">
        <f>IF(_xlfn.IFNA(VLOOKUP(P7863,$AG$3:$AH$83,2,FALSE),"")='11.1'!$D$5,TXM!S7863,"")</f>
        <v/>
      </c>
      <c r="U7863" t="str">
        <f>IFERROR(SMALL($T$5:$T$9000,ROWS($T$5:T7863)),"")</f>
        <v/>
      </c>
    </row>
    <row r="7864" spans="1:21" ht="14.4" customHeight="1" x14ac:dyDescent="0.3">
      <c r="A7864" t="s">
        <v>1639</v>
      </c>
      <c r="D7864" s="388">
        <f>ROWS(C$5:C7864)</f>
        <v>7860</v>
      </c>
      <c r="E7864" s="388" t="str">
        <f>IF(_xlfn.IFNA(VLOOKUP(A7864,$AG$3:$AH$83,2,FALSE),"")='11.1'!$D$5,TXM!D7864,"")</f>
        <v/>
      </c>
      <c r="F7864" t="str">
        <f>IFERROR(SMALL($E$5:$E$9000,ROWS($E$5:E7864)),"")</f>
        <v/>
      </c>
      <c r="I7864" t="s">
        <v>35</v>
      </c>
      <c r="J7864" t="s">
        <v>783</v>
      </c>
      <c r="K7864" s="372">
        <v>1574983676</v>
      </c>
      <c r="L7864" s="388">
        <f>ROWS(K$5:K7864)</f>
        <v>7860</v>
      </c>
      <c r="M7864" s="388" t="str">
        <f>IF(_xlfn.IFNA(VLOOKUP(I7864,$AG$3:$AH$83,2,FALSE),"")='11.1'!$D$5,TXM!L7864,"")</f>
        <v/>
      </c>
      <c r="N7864" t="str">
        <f>IFERROR(SMALL($M$5:$M$9000,ROWS($M$5:M7864)),"")</f>
        <v/>
      </c>
      <c r="P7864" t="s">
        <v>1639</v>
      </c>
      <c r="S7864" s="388">
        <f>ROWS(R$5:R7864)</f>
        <v>7860</v>
      </c>
      <c r="T7864" s="388" t="str">
        <f>IF(_xlfn.IFNA(VLOOKUP(P7864,$AG$3:$AH$83,2,FALSE),"")='11.1'!$D$5,TXM!S7864,"")</f>
        <v/>
      </c>
      <c r="U7864" t="str">
        <f>IFERROR(SMALL($T$5:$T$9000,ROWS($T$5:T7864)),"")</f>
        <v/>
      </c>
    </row>
    <row r="7865" spans="1:21" ht="14.4" customHeight="1" x14ac:dyDescent="0.3">
      <c r="A7865" t="s">
        <v>1639</v>
      </c>
      <c r="D7865" s="388">
        <f>ROWS(C$5:C7865)</f>
        <v>7861</v>
      </c>
      <c r="E7865" s="388" t="str">
        <f>IF(_xlfn.IFNA(VLOOKUP(A7865,$AG$3:$AH$83,2,FALSE),"")='11.1'!$D$5,TXM!D7865,"")</f>
        <v/>
      </c>
      <c r="F7865" t="str">
        <f>IFERROR(SMALL($E$5:$E$9000,ROWS($E$5:E7865)),"")</f>
        <v/>
      </c>
      <c r="I7865" t="s">
        <v>35</v>
      </c>
      <c r="J7865" t="s">
        <v>91</v>
      </c>
      <c r="K7865" s="372">
        <v>718302045</v>
      </c>
      <c r="L7865" s="388">
        <f>ROWS(K$5:K7865)</f>
        <v>7861</v>
      </c>
      <c r="M7865" s="388" t="str">
        <f>IF(_xlfn.IFNA(VLOOKUP(I7865,$AG$3:$AH$83,2,FALSE),"")='11.1'!$D$5,TXM!L7865,"")</f>
        <v/>
      </c>
      <c r="N7865" t="str">
        <f>IFERROR(SMALL($M$5:$M$9000,ROWS($M$5:M7865)),"")</f>
        <v/>
      </c>
      <c r="P7865" t="s">
        <v>1639</v>
      </c>
      <c r="S7865" s="388">
        <f>ROWS(R$5:R7865)</f>
        <v>7861</v>
      </c>
      <c r="T7865" s="388" t="str">
        <f>IF(_xlfn.IFNA(VLOOKUP(P7865,$AG$3:$AH$83,2,FALSE),"")='11.1'!$D$5,TXM!S7865,"")</f>
        <v/>
      </c>
      <c r="U7865" t="str">
        <f>IFERROR(SMALL($T$5:$T$9000,ROWS($T$5:T7865)),"")</f>
        <v/>
      </c>
    </row>
    <row r="7866" spans="1:21" ht="14.4" customHeight="1" x14ac:dyDescent="0.3">
      <c r="A7866" t="s">
        <v>1639</v>
      </c>
      <c r="D7866" s="388">
        <f>ROWS(C$5:C7866)</f>
        <v>7862</v>
      </c>
      <c r="E7866" s="388" t="str">
        <f>IF(_xlfn.IFNA(VLOOKUP(A7866,$AG$3:$AH$83,2,FALSE),"")='11.1'!$D$5,TXM!D7866,"")</f>
        <v/>
      </c>
      <c r="F7866" t="str">
        <f>IFERROR(SMALL($E$5:$E$9000,ROWS($E$5:E7866)),"")</f>
        <v/>
      </c>
      <c r="I7866" t="s">
        <v>35</v>
      </c>
      <c r="J7866" t="s">
        <v>107</v>
      </c>
      <c r="K7866" s="372">
        <v>640263698</v>
      </c>
      <c r="L7866" s="388">
        <f>ROWS(K$5:K7866)</f>
        <v>7862</v>
      </c>
      <c r="M7866" s="388" t="str">
        <f>IF(_xlfn.IFNA(VLOOKUP(I7866,$AG$3:$AH$83,2,FALSE),"")='11.1'!$D$5,TXM!L7866,"")</f>
        <v/>
      </c>
      <c r="N7866" t="str">
        <f>IFERROR(SMALL($M$5:$M$9000,ROWS($M$5:M7866)),"")</f>
        <v/>
      </c>
      <c r="P7866" t="s">
        <v>1639</v>
      </c>
      <c r="S7866" s="388">
        <f>ROWS(R$5:R7866)</f>
        <v>7862</v>
      </c>
      <c r="T7866" s="388" t="str">
        <f>IF(_xlfn.IFNA(VLOOKUP(P7866,$AG$3:$AH$83,2,FALSE),"")='11.1'!$D$5,TXM!S7866,"")</f>
        <v/>
      </c>
      <c r="U7866" t="str">
        <f>IFERROR(SMALL($T$5:$T$9000,ROWS($T$5:T7866)),"")</f>
        <v/>
      </c>
    </row>
    <row r="7867" spans="1:21" ht="14.4" customHeight="1" x14ac:dyDescent="0.3">
      <c r="A7867" t="s">
        <v>1639</v>
      </c>
      <c r="D7867" s="388">
        <f>ROWS(C$5:C7867)</f>
        <v>7863</v>
      </c>
      <c r="E7867" s="388" t="str">
        <f>IF(_xlfn.IFNA(VLOOKUP(A7867,$AG$3:$AH$83,2,FALSE),"")='11.1'!$D$5,TXM!D7867,"")</f>
        <v/>
      </c>
      <c r="F7867" t="str">
        <f>IFERROR(SMALL($E$5:$E$9000,ROWS($E$5:E7867)),"")</f>
        <v/>
      </c>
      <c r="I7867" t="s">
        <v>35</v>
      </c>
      <c r="J7867" t="s">
        <v>1252</v>
      </c>
      <c r="K7867" s="372">
        <v>634760128</v>
      </c>
      <c r="L7867" s="388">
        <f>ROWS(K$5:K7867)</f>
        <v>7863</v>
      </c>
      <c r="M7867" s="388" t="str">
        <f>IF(_xlfn.IFNA(VLOOKUP(I7867,$AG$3:$AH$83,2,FALSE),"")='11.1'!$D$5,TXM!L7867,"")</f>
        <v/>
      </c>
      <c r="N7867" t="str">
        <f>IFERROR(SMALL($M$5:$M$9000,ROWS($M$5:M7867)),"")</f>
        <v/>
      </c>
      <c r="P7867" t="s">
        <v>1639</v>
      </c>
      <c r="S7867" s="388">
        <f>ROWS(R$5:R7867)</f>
        <v>7863</v>
      </c>
      <c r="T7867" s="388" t="str">
        <f>IF(_xlfn.IFNA(VLOOKUP(P7867,$AG$3:$AH$83,2,FALSE),"")='11.1'!$D$5,TXM!S7867,"")</f>
        <v/>
      </c>
      <c r="U7867" t="str">
        <f>IFERROR(SMALL($T$5:$T$9000,ROWS($T$5:T7867)),"")</f>
        <v/>
      </c>
    </row>
    <row r="7868" spans="1:21" ht="14.4" customHeight="1" x14ac:dyDescent="0.3">
      <c r="A7868" t="s">
        <v>1639</v>
      </c>
      <c r="D7868" s="388">
        <f>ROWS(C$5:C7868)</f>
        <v>7864</v>
      </c>
      <c r="E7868" s="388" t="str">
        <f>IF(_xlfn.IFNA(VLOOKUP(A7868,$AG$3:$AH$83,2,FALSE),"")='11.1'!$D$5,TXM!D7868,"")</f>
        <v/>
      </c>
      <c r="F7868" t="str">
        <f>IFERROR(SMALL($E$5:$E$9000,ROWS($E$5:E7868)),"")</f>
        <v/>
      </c>
      <c r="I7868" t="s">
        <v>35</v>
      </c>
      <c r="J7868" t="s">
        <v>106</v>
      </c>
      <c r="K7868" s="372">
        <v>496473439</v>
      </c>
      <c r="L7868" s="388">
        <f>ROWS(K$5:K7868)</f>
        <v>7864</v>
      </c>
      <c r="M7868" s="388" t="str">
        <f>IF(_xlfn.IFNA(VLOOKUP(I7868,$AG$3:$AH$83,2,FALSE),"")='11.1'!$D$5,TXM!L7868,"")</f>
        <v/>
      </c>
      <c r="N7868" t="str">
        <f>IFERROR(SMALL($M$5:$M$9000,ROWS($M$5:M7868)),"")</f>
        <v/>
      </c>
      <c r="P7868" t="s">
        <v>1639</v>
      </c>
      <c r="S7868" s="388">
        <f>ROWS(R$5:R7868)</f>
        <v>7864</v>
      </c>
      <c r="T7868" s="388" t="str">
        <f>IF(_xlfn.IFNA(VLOOKUP(P7868,$AG$3:$AH$83,2,FALSE),"")='11.1'!$D$5,TXM!S7868,"")</f>
        <v/>
      </c>
      <c r="U7868" t="str">
        <f>IFERROR(SMALL($T$5:$T$9000,ROWS($T$5:T7868)),"")</f>
        <v/>
      </c>
    </row>
    <row r="7869" spans="1:21" ht="14.4" customHeight="1" x14ac:dyDescent="0.3">
      <c r="A7869" t="s">
        <v>1639</v>
      </c>
      <c r="D7869" s="388">
        <f>ROWS(C$5:C7869)</f>
        <v>7865</v>
      </c>
      <c r="E7869" s="388" t="str">
        <f>IF(_xlfn.IFNA(VLOOKUP(A7869,$AG$3:$AH$83,2,FALSE),"")='11.1'!$D$5,TXM!D7869,"")</f>
        <v/>
      </c>
      <c r="F7869" t="str">
        <f>IFERROR(SMALL($E$5:$E$9000,ROWS($E$5:E7869)),"")</f>
        <v/>
      </c>
      <c r="I7869" t="s">
        <v>35</v>
      </c>
      <c r="J7869" t="s">
        <v>865</v>
      </c>
      <c r="K7869" s="372">
        <v>441458418</v>
      </c>
      <c r="L7869" s="388">
        <f>ROWS(K$5:K7869)</f>
        <v>7865</v>
      </c>
      <c r="M7869" s="388" t="str">
        <f>IF(_xlfn.IFNA(VLOOKUP(I7869,$AG$3:$AH$83,2,FALSE),"")='11.1'!$D$5,TXM!L7869,"")</f>
        <v/>
      </c>
      <c r="N7869" t="str">
        <f>IFERROR(SMALL($M$5:$M$9000,ROWS($M$5:M7869)),"")</f>
        <v/>
      </c>
      <c r="P7869" t="s">
        <v>1639</v>
      </c>
      <c r="S7869" s="388">
        <f>ROWS(R$5:R7869)</f>
        <v>7865</v>
      </c>
      <c r="T7869" s="388" t="str">
        <f>IF(_xlfn.IFNA(VLOOKUP(P7869,$AG$3:$AH$83,2,FALSE),"")='11.1'!$D$5,TXM!S7869,"")</f>
        <v/>
      </c>
      <c r="U7869" t="str">
        <f>IFERROR(SMALL($T$5:$T$9000,ROWS($T$5:T7869)),"")</f>
        <v/>
      </c>
    </row>
    <row r="7870" spans="1:21" ht="14.4" customHeight="1" x14ac:dyDescent="0.3">
      <c r="A7870" t="s">
        <v>1639</v>
      </c>
      <c r="D7870" s="388">
        <f>ROWS(C$5:C7870)</f>
        <v>7866</v>
      </c>
      <c r="E7870" s="388" t="str">
        <f>IF(_xlfn.IFNA(VLOOKUP(A7870,$AG$3:$AH$83,2,FALSE),"")='11.1'!$D$5,TXM!D7870,"")</f>
        <v/>
      </c>
      <c r="F7870" t="str">
        <f>IFERROR(SMALL($E$5:$E$9000,ROWS($E$5:E7870)),"")</f>
        <v/>
      </c>
      <c r="I7870" t="s">
        <v>35</v>
      </c>
      <c r="J7870" t="s">
        <v>1265</v>
      </c>
      <c r="K7870" s="372">
        <v>369963259</v>
      </c>
      <c r="L7870" s="388">
        <f>ROWS(K$5:K7870)</f>
        <v>7866</v>
      </c>
      <c r="M7870" s="388" t="str">
        <f>IF(_xlfn.IFNA(VLOOKUP(I7870,$AG$3:$AH$83,2,FALSE),"")='11.1'!$D$5,TXM!L7870,"")</f>
        <v/>
      </c>
      <c r="N7870" t="str">
        <f>IFERROR(SMALL($M$5:$M$9000,ROWS($M$5:M7870)),"")</f>
        <v/>
      </c>
      <c r="P7870" t="s">
        <v>1639</v>
      </c>
      <c r="S7870" s="388">
        <f>ROWS(R$5:R7870)</f>
        <v>7866</v>
      </c>
      <c r="T7870" s="388" t="str">
        <f>IF(_xlfn.IFNA(VLOOKUP(P7870,$AG$3:$AH$83,2,FALSE),"")='11.1'!$D$5,TXM!S7870,"")</f>
        <v/>
      </c>
      <c r="U7870" t="str">
        <f>IFERROR(SMALL($T$5:$T$9000,ROWS($T$5:T7870)),"")</f>
        <v/>
      </c>
    </row>
    <row r="7871" spans="1:21" ht="14.4" customHeight="1" x14ac:dyDescent="0.3">
      <c r="A7871" t="s">
        <v>1639</v>
      </c>
      <c r="D7871" s="388">
        <f>ROWS(C$5:C7871)</f>
        <v>7867</v>
      </c>
      <c r="E7871" s="388" t="str">
        <f>IF(_xlfn.IFNA(VLOOKUP(A7871,$AG$3:$AH$83,2,FALSE),"")='11.1'!$D$5,TXM!D7871,"")</f>
        <v/>
      </c>
      <c r="F7871" t="str">
        <f>IFERROR(SMALL($E$5:$E$9000,ROWS($E$5:E7871)),"")</f>
        <v/>
      </c>
      <c r="I7871" t="s">
        <v>35</v>
      </c>
      <c r="J7871" t="s">
        <v>1000</v>
      </c>
      <c r="K7871" s="372">
        <v>361525962</v>
      </c>
      <c r="L7871" s="388">
        <f>ROWS(K$5:K7871)</f>
        <v>7867</v>
      </c>
      <c r="M7871" s="388" t="str">
        <f>IF(_xlfn.IFNA(VLOOKUP(I7871,$AG$3:$AH$83,2,FALSE),"")='11.1'!$D$5,TXM!L7871,"")</f>
        <v/>
      </c>
      <c r="N7871" t="str">
        <f>IFERROR(SMALL($M$5:$M$9000,ROWS($M$5:M7871)),"")</f>
        <v/>
      </c>
      <c r="P7871" t="s">
        <v>1639</v>
      </c>
      <c r="S7871" s="388">
        <f>ROWS(R$5:R7871)</f>
        <v>7867</v>
      </c>
      <c r="T7871" s="388" t="str">
        <f>IF(_xlfn.IFNA(VLOOKUP(P7871,$AG$3:$AH$83,2,FALSE),"")='11.1'!$D$5,TXM!S7871,"")</f>
        <v/>
      </c>
      <c r="U7871" t="str">
        <f>IFERROR(SMALL($T$5:$T$9000,ROWS($T$5:T7871)),"")</f>
        <v/>
      </c>
    </row>
    <row r="7872" spans="1:21" ht="14.4" customHeight="1" x14ac:dyDescent="0.3">
      <c r="A7872" t="s">
        <v>1639</v>
      </c>
      <c r="D7872" s="388">
        <f>ROWS(C$5:C7872)</f>
        <v>7868</v>
      </c>
      <c r="E7872" s="388" t="str">
        <f>IF(_xlfn.IFNA(VLOOKUP(A7872,$AG$3:$AH$83,2,FALSE),"")='11.1'!$D$5,TXM!D7872,"")</f>
        <v/>
      </c>
      <c r="F7872" t="str">
        <f>IFERROR(SMALL($E$5:$E$9000,ROWS($E$5:E7872)),"")</f>
        <v/>
      </c>
      <c r="I7872" t="s">
        <v>35</v>
      </c>
      <c r="J7872" t="s">
        <v>867</v>
      </c>
      <c r="K7872" s="372">
        <v>254196061</v>
      </c>
      <c r="L7872" s="388">
        <f>ROWS(K$5:K7872)</f>
        <v>7868</v>
      </c>
      <c r="M7872" s="388" t="str">
        <f>IF(_xlfn.IFNA(VLOOKUP(I7872,$AG$3:$AH$83,2,FALSE),"")='11.1'!$D$5,TXM!L7872,"")</f>
        <v/>
      </c>
      <c r="N7872" t="str">
        <f>IFERROR(SMALL($M$5:$M$9000,ROWS($M$5:M7872)),"")</f>
        <v/>
      </c>
      <c r="P7872" t="s">
        <v>1639</v>
      </c>
      <c r="S7872" s="388">
        <f>ROWS(R$5:R7872)</f>
        <v>7868</v>
      </c>
      <c r="T7872" s="388" t="str">
        <f>IF(_xlfn.IFNA(VLOOKUP(P7872,$AG$3:$AH$83,2,FALSE),"")='11.1'!$D$5,TXM!S7872,"")</f>
        <v/>
      </c>
      <c r="U7872" t="str">
        <f>IFERROR(SMALL($T$5:$T$9000,ROWS($T$5:T7872)),"")</f>
        <v/>
      </c>
    </row>
    <row r="7873" spans="1:21" ht="14.4" customHeight="1" x14ac:dyDescent="0.3">
      <c r="A7873" t="s">
        <v>1639</v>
      </c>
      <c r="D7873" s="388">
        <f>ROWS(C$5:C7873)</f>
        <v>7869</v>
      </c>
      <c r="E7873" s="388" t="str">
        <f>IF(_xlfn.IFNA(VLOOKUP(A7873,$AG$3:$AH$83,2,FALSE),"")='11.1'!$D$5,TXM!D7873,"")</f>
        <v/>
      </c>
      <c r="F7873" t="str">
        <f>IFERROR(SMALL($E$5:$E$9000,ROWS($E$5:E7873)),"")</f>
        <v/>
      </c>
      <c r="I7873" t="s">
        <v>35</v>
      </c>
      <c r="J7873" t="s">
        <v>108</v>
      </c>
      <c r="K7873" s="372">
        <v>220629746</v>
      </c>
      <c r="L7873" s="388">
        <f>ROWS(K$5:K7873)</f>
        <v>7869</v>
      </c>
      <c r="M7873" s="388" t="str">
        <f>IF(_xlfn.IFNA(VLOOKUP(I7873,$AG$3:$AH$83,2,FALSE),"")='11.1'!$D$5,TXM!L7873,"")</f>
        <v/>
      </c>
      <c r="N7873" t="str">
        <f>IFERROR(SMALL($M$5:$M$9000,ROWS($M$5:M7873)),"")</f>
        <v/>
      </c>
      <c r="P7873" t="s">
        <v>1639</v>
      </c>
      <c r="S7873" s="388">
        <f>ROWS(R$5:R7873)</f>
        <v>7869</v>
      </c>
      <c r="T7873" s="388" t="str">
        <f>IF(_xlfn.IFNA(VLOOKUP(P7873,$AG$3:$AH$83,2,FALSE),"")='11.1'!$D$5,TXM!S7873,"")</f>
        <v/>
      </c>
      <c r="U7873" t="str">
        <f>IFERROR(SMALL($T$5:$T$9000,ROWS($T$5:T7873)),"")</f>
        <v/>
      </c>
    </row>
    <row r="7874" spans="1:21" ht="14.4" customHeight="1" x14ac:dyDescent="0.3">
      <c r="A7874" t="s">
        <v>1639</v>
      </c>
      <c r="D7874" s="388">
        <f>ROWS(C$5:C7874)</f>
        <v>7870</v>
      </c>
      <c r="E7874" s="388" t="str">
        <f>IF(_xlfn.IFNA(VLOOKUP(A7874,$AG$3:$AH$83,2,FALSE),"")='11.1'!$D$5,TXM!D7874,"")</f>
        <v/>
      </c>
      <c r="F7874" t="str">
        <f>IFERROR(SMALL($E$5:$E$9000,ROWS($E$5:E7874)),"")</f>
        <v/>
      </c>
      <c r="I7874" t="s">
        <v>35</v>
      </c>
      <c r="J7874" t="s">
        <v>105</v>
      </c>
      <c r="K7874" s="372">
        <v>202081834</v>
      </c>
      <c r="L7874" s="388">
        <f>ROWS(K$5:K7874)</f>
        <v>7870</v>
      </c>
      <c r="M7874" s="388" t="str">
        <f>IF(_xlfn.IFNA(VLOOKUP(I7874,$AG$3:$AH$83,2,FALSE),"")='11.1'!$D$5,TXM!L7874,"")</f>
        <v/>
      </c>
      <c r="N7874" t="str">
        <f>IFERROR(SMALL($M$5:$M$9000,ROWS($M$5:M7874)),"")</f>
        <v/>
      </c>
      <c r="P7874" t="s">
        <v>1639</v>
      </c>
      <c r="S7874" s="388">
        <f>ROWS(R$5:R7874)</f>
        <v>7870</v>
      </c>
      <c r="T7874" s="388" t="str">
        <f>IF(_xlfn.IFNA(VLOOKUP(P7874,$AG$3:$AH$83,2,FALSE),"")='11.1'!$D$5,TXM!S7874,"")</f>
        <v/>
      </c>
      <c r="U7874" t="str">
        <f>IFERROR(SMALL($T$5:$T$9000,ROWS($T$5:T7874)),"")</f>
        <v/>
      </c>
    </row>
    <row r="7875" spans="1:21" ht="14.4" customHeight="1" x14ac:dyDescent="0.3">
      <c r="A7875" t="s">
        <v>1639</v>
      </c>
      <c r="D7875" s="388">
        <f>ROWS(C$5:C7875)</f>
        <v>7871</v>
      </c>
      <c r="E7875" s="388" t="str">
        <f>IF(_xlfn.IFNA(VLOOKUP(A7875,$AG$3:$AH$83,2,FALSE),"")='11.1'!$D$5,TXM!D7875,"")</f>
        <v/>
      </c>
      <c r="F7875" t="str">
        <f>IFERROR(SMALL($E$5:$E$9000,ROWS($E$5:E7875)),"")</f>
        <v/>
      </c>
      <c r="I7875" t="s">
        <v>35</v>
      </c>
      <c r="J7875" t="s">
        <v>791</v>
      </c>
      <c r="K7875" s="372">
        <v>173215248</v>
      </c>
      <c r="L7875" s="388">
        <f>ROWS(K$5:K7875)</f>
        <v>7871</v>
      </c>
      <c r="M7875" s="388" t="str">
        <f>IF(_xlfn.IFNA(VLOOKUP(I7875,$AG$3:$AH$83,2,FALSE),"")='11.1'!$D$5,TXM!L7875,"")</f>
        <v/>
      </c>
      <c r="N7875" t="str">
        <f>IFERROR(SMALL($M$5:$M$9000,ROWS($M$5:M7875)),"")</f>
        <v/>
      </c>
      <c r="P7875" t="s">
        <v>1639</v>
      </c>
      <c r="S7875" s="388">
        <f>ROWS(R$5:R7875)</f>
        <v>7871</v>
      </c>
      <c r="T7875" s="388" t="str">
        <f>IF(_xlfn.IFNA(VLOOKUP(P7875,$AG$3:$AH$83,2,FALSE),"")='11.1'!$D$5,TXM!S7875,"")</f>
        <v/>
      </c>
      <c r="U7875" t="str">
        <f>IFERROR(SMALL($T$5:$T$9000,ROWS($T$5:T7875)),"")</f>
        <v/>
      </c>
    </row>
    <row r="7876" spans="1:21" ht="14.4" customHeight="1" x14ac:dyDescent="0.3">
      <c r="A7876" t="s">
        <v>1639</v>
      </c>
      <c r="D7876" s="388">
        <f>ROWS(C$5:C7876)</f>
        <v>7872</v>
      </c>
      <c r="E7876" s="388" t="str">
        <f>IF(_xlfn.IFNA(VLOOKUP(A7876,$AG$3:$AH$83,2,FALSE),"")='11.1'!$D$5,TXM!D7876,"")</f>
        <v/>
      </c>
      <c r="F7876" t="str">
        <f>IFERROR(SMALL($E$5:$E$9000,ROWS($E$5:E7876)),"")</f>
        <v/>
      </c>
      <c r="I7876" t="s">
        <v>35</v>
      </c>
      <c r="J7876" t="s">
        <v>94</v>
      </c>
      <c r="K7876" s="372">
        <v>172354141</v>
      </c>
      <c r="L7876" s="388">
        <f>ROWS(K$5:K7876)</f>
        <v>7872</v>
      </c>
      <c r="M7876" s="388" t="str">
        <f>IF(_xlfn.IFNA(VLOOKUP(I7876,$AG$3:$AH$83,2,FALSE),"")='11.1'!$D$5,TXM!L7876,"")</f>
        <v/>
      </c>
      <c r="N7876" t="str">
        <f>IFERROR(SMALL($M$5:$M$9000,ROWS($M$5:M7876)),"")</f>
        <v/>
      </c>
      <c r="P7876" t="s">
        <v>1639</v>
      </c>
      <c r="S7876" s="388">
        <f>ROWS(R$5:R7876)</f>
        <v>7872</v>
      </c>
      <c r="T7876" s="388" t="str">
        <f>IF(_xlfn.IFNA(VLOOKUP(P7876,$AG$3:$AH$83,2,FALSE),"")='11.1'!$D$5,TXM!S7876,"")</f>
        <v/>
      </c>
      <c r="U7876" t="str">
        <f>IFERROR(SMALL($T$5:$T$9000,ROWS($T$5:T7876)),"")</f>
        <v/>
      </c>
    </row>
    <row r="7877" spans="1:21" ht="14.4" customHeight="1" x14ac:dyDescent="0.3">
      <c r="A7877" t="s">
        <v>1639</v>
      </c>
      <c r="D7877" s="388">
        <f>ROWS(C$5:C7877)</f>
        <v>7873</v>
      </c>
      <c r="E7877" s="388" t="str">
        <f>IF(_xlfn.IFNA(VLOOKUP(A7877,$AG$3:$AH$83,2,FALSE),"")='11.1'!$D$5,TXM!D7877,"")</f>
        <v/>
      </c>
      <c r="F7877" t="str">
        <f>IFERROR(SMALL($E$5:$E$9000,ROWS($E$5:E7877)),"")</f>
        <v/>
      </c>
      <c r="I7877" t="s">
        <v>35</v>
      </c>
      <c r="J7877" t="s">
        <v>787</v>
      </c>
      <c r="K7877" s="372">
        <v>164731596</v>
      </c>
      <c r="L7877" s="388">
        <f>ROWS(K$5:K7877)</f>
        <v>7873</v>
      </c>
      <c r="M7877" s="388" t="str">
        <f>IF(_xlfn.IFNA(VLOOKUP(I7877,$AG$3:$AH$83,2,FALSE),"")='11.1'!$D$5,TXM!L7877,"")</f>
        <v/>
      </c>
      <c r="N7877" t="str">
        <f>IFERROR(SMALL($M$5:$M$9000,ROWS($M$5:M7877)),"")</f>
        <v/>
      </c>
      <c r="P7877" t="s">
        <v>1639</v>
      </c>
      <c r="S7877" s="388">
        <f>ROWS(R$5:R7877)</f>
        <v>7873</v>
      </c>
      <c r="T7877" s="388" t="str">
        <f>IF(_xlfn.IFNA(VLOOKUP(P7877,$AG$3:$AH$83,2,FALSE),"")='11.1'!$D$5,TXM!S7877,"")</f>
        <v/>
      </c>
      <c r="U7877" t="str">
        <f>IFERROR(SMALL($T$5:$T$9000,ROWS($T$5:T7877)),"")</f>
        <v/>
      </c>
    </row>
    <row r="7878" spans="1:21" ht="14.4" customHeight="1" x14ac:dyDescent="0.3">
      <c r="A7878" t="s">
        <v>1639</v>
      </c>
      <c r="D7878" s="388">
        <f>ROWS(C$5:C7878)</f>
        <v>7874</v>
      </c>
      <c r="E7878" s="388" t="str">
        <f>IF(_xlfn.IFNA(VLOOKUP(A7878,$AG$3:$AH$83,2,FALSE),"")='11.1'!$D$5,TXM!D7878,"")</f>
        <v/>
      </c>
      <c r="F7878" t="str">
        <f>IFERROR(SMALL($E$5:$E$9000,ROWS($E$5:E7878)),"")</f>
        <v/>
      </c>
      <c r="I7878" t="s">
        <v>35</v>
      </c>
      <c r="J7878" t="s">
        <v>843</v>
      </c>
      <c r="K7878" s="372">
        <v>132281047</v>
      </c>
      <c r="L7878" s="388">
        <f>ROWS(K$5:K7878)</f>
        <v>7874</v>
      </c>
      <c r="M7878" s="388" t="str">
        <f>IF(_xlfn.IFNA(VLOOKUP(I7878,$AG$3:$AH$83,2,FALSE),"")='11.1'!$D$5,TXM!L7878,"")</f>
        <v/>
      </c>
      <c r="N7878" t="str">
        <f>IFERROR(SMALL($M$5:$M$9000,ROWS($M$5:M7878)),"")</f>
        <v/>
      </c>
      <c r="P7878" t="s">
        <v>1639</v>
      </c>
      <c r="S7878" s="388">
        <f>ROWS(R$5:R7878)</f>
        <v>7874</v>
      </c>
      <c r="T7878" s="388" t="str">
        <f>IF(_xlfn.IFNA(VLOOKUP(P7878,$AG$3:$AH$83,2,FALSE),"")='11.1'!$D$5,TXM!S7878,"")</f>
        <v/>
      </c>
      <c r="U7878" t="str">
        <f>IFERROR(SMALL($T$5:$T$9000,ROWS($T$5:T7878)),"")</f>
        <v/>
      </c>
    </row>
    <row r="7879" spans="1:21" ht="14.4" customHeight="1" x14ac:dyDescent="0.3">
      <c r="A7879" t="s">
        <v>1639</v>
      </c>
      <c r="D7879" s="388">
        <f>ROWS(C$5:C7879)</f>
        <v>7875</v>
      </c>
      <c r="E7879" s="388" t="str">
        <f>IF(_xlfn.IFNA(VLOOKUP(A7879,$AG$3:$AH$83,2,FALSE),"")='11.1'!$D$5,TXM!D7879,"")</f>
        <v/>
      </c>
      <c r="F7879" t="str">
        <f>IFERROR(SMALL($E$5:$E$9000,ROWS($E$5:E7879)),"")</f>
        <v/>
      </c>
      <c r="I7879" t="s">
        <v>35</v>
      </c>
      <c r="J7879" t="s">
        <v>1240</v>
      </c>
      <c r="K7879" s="372">
        <v>129353637</v>
      </c>
      <c r="L7879" s="388">
        <f>ROWS(K$5:K7879)</f>
        <v>7875</v>
      </c>
      <c r="M7879" s="388" t="str">
        <f>IF(_xlfn.IFNA(VLOOKUP(I7879,$AG$3:$AH$83,2,FALSE),"")='11.1'!$D$5,TXM!L7879,"")</f>
        <v/>
      </c>
      <c r="N7879" t="str">
        <f>IFERROR(SMALL($M$5:$M$9000,ROWS($M$5:M7879)),"")</f>
        <v/>
      </c>
      <c r="P7879" t="s">
        <v>1639</v>
      </c>
      <c r="S7879" s="388">
        <f>ROWS(R$5:R7879)</f>
        <v>7875</v>
      </c>
      <c r="T7879" s="388" t="str">
        <f>IF(_xlfn.IFNA(VLOOKUP(P7879,$AG$3:$AH$83,2,FALSE),"")='11.1'!$D$5,TXM!S7879,"")</f>
        <v/>
      </c>
      <c r="U7879" t="str">
        <f>IFERROR(SMALL($T$5:$T$9000,ROWS($T$5:T7879)),"")</f>
        <v/>
      </c>
    </row>
    <row r="7880" spans="1:21" ht="14.4" customHeight="1" x14ac:dyDescent="0.3">
      <c r="A7880" t="s">
        <v>1639</v>
      </c>
      <c r="D7880" s="388">
        <f>ROWS(C$5:C7880)</f>
        <v>7876</v>
      </c>
      <c r="E7880" s="388" t="str">
        <f>IF(_xlfn.IFNA(VLOOKUP(A7880,$AG$3:$AH$83,2,FALSE),"")='11.1'!$D$5,TXM!D7880,"")</f>
        <v/>
      </c>
      <c r="F7880" t="str">
        <f>IFERROR(SMALL($E$5:$E$9000,ROWS($E$5:E7880)),"")</f>
        <v/>
      </c>
      <c r="I7880" t="s">
        <v>35</v>
      </c>
      <c r="J7880" t="s">
        <v>999</v>
      </c>
      <c r="K7880" s="372">
        <v>104770850</v>
      </c>
      <c r="L7880" s="388">
        <f>ROWS(K$5:K7880)</f>
        <v>7876</v>
      </c>
      <c r="M7880" s="388" t="str">
        <f>IF(_xlfn.IFNA(VLOOKUP(I7880,$AG$3:$AH$83,2,FALSE),"")='11.1'!$D$5,TXM!L7880,"")</f>
        <v/>
      </c>
      <c r="N7880" t="str">
        <f>IFERROR(SMALL($M$5:$M$9000,ROWS($M$5:M7880)),"")</f>
        <v/>
      </c>
      <c r="P7880" t="s">
        <v>1639</v>
      </c>
      <c r="S7880" s="388">
        <f>ROWS(R$5:R7880)</f>
        <v>7876</v>
      </c>
      <c r="T7880" s="388" t="str">
        <f>IF(_xlfn.IFNA(VLOOKUP(P7880,$AG$3:$AH$83,2,FALSE),"")='11.1'!$D$5,TXM!S7880,"")</f>
        <v/>
      </c>
      <c r="U7880" t="str">
        <f>IFERROR(SMALL($T$5:$T$9000,ROWS($T$5:T7880)),"")</f>
        <v/>
      </c>
    </row>
    <row r="7881" spans="1:21" ht="14.4" customHeight="1" x14ac:dyDescent="0.3">
      <c r="A7881" t="s">
        <v>1639</v>
      </c>
      <c r="D7881" s="388">
        <f>ROWS(C$5:C7881)</f>
        <v>7877</v>
      </c>
      <c r="E7881" s="388" t="str">
        <f>IF(_xlfn.IFNA(VLOOKUP(A7881,$AG$3:$AH$83,2,FALSE),"")='11.1'!$D$5,TXM!D7881,"")</f>
        <v/>
      </c>
      <c r="F7881" t="str">
        <f>IFERROR(SMALL($E$5:$E$9000,ROWS($E$5:E7881)),"")</f>
        <v/>
      </c>
      <c r="I7881" t="s">
        <v>35</v>
      </c>
      <c r="J7881" t="s">
        <v>775</v>
      </c>
      <c r="K7881" s="372">
        <v>95890651</v>
      </c>
      <c r="L7881" s="388">
        <f>ROWS(K$5:K7881)</f>
        <v>7877</v>
      </c>
      <c r="M7881" s="388" t="str">
        <f>IF(_xlfn.IFNA(VLOOKUP(I7881,$AG$3:$AH$83,2,FALSE),"")='11.1'!$D$5,TXM!L7881,"")</f>
        <v/>
      </c>
      <c r="N7881" t="str">
        <f>IFERROR(SMALL($M$5:$M$9000,ROWS($M$5:M7881)),"")</f>
        <v/>
      </c>
      <c r="P7881" t="s">
        <v>1639</v>
      </c>
      <c r="S7881" s="388">
        <f>ROWS(R$5:R7881)</f>
        <v>7877</v>
      </c>
      <c r="T7881" s="388" t="str">
        <f>IF(_xlfn.IFNA(VLOOKUP(P7881,$AG$3:$AH$83,2,FALSE),"")='11.1'!$D$5,TXM!S7881,"")</f>
        <v/>
      </c>
      <c r="U7881" t="str">
        <f>IFERROR(SMALL($T$5:$T$9000,ROWS($T$5:T7881)),"")</f>
        <v/>
      </c>
    </row>
    <row r="7882" spans="1:21" ht="14.4" customHeight="1" x14ac:dyDescent="0.3">
      <c r="A7882" t="s">
        <v>1639</v>
      </c>
      <c r="D7882" s="388">
        <f>ROWS(C$5:C7882)</f>
        <v>7878</v>
      </c>
      <c r="E7882" s="388" t="str">
        <f>IF(_xlfn.IFNA(VLOOKUP(A7882,$AG$3:$AH$83,2,FALSE),"")='11.1'!$D$5,TXM!D7882,"")</f>
        <v/>
      </c>
      <c r="F7882" t="str">
        <f>IFERROR(SMALL($E$5:$E$9000,ROWS($E$5:E7882)),"")</f>
        <v/>
      </c>
      <c r="I7882" t="s">
        <v>35</v>
      </c>
      <c r="J7882" t="s">
        <v>93</v>
      </c>
      <c r="K7882" s="372">
        <v>89699669</v>
      </c>
      <c r="L7882" s="388">
        <f>ROWS(K$5:K7882)</f>
        <v>7878</v>
      </c>
      <c r="M7882" s="388" t="str">
        <f>IF(_xlfn.IFNA(VLOOKUP(I7882,$AG$3:$AH$83,2,FALSE),"")='11.1'!$D$5,TXM!L7882,"")</f>
        <v/>
      </c>
      <c r="N7882" t="str">
        <f>IFERROR(SMALL($M$5:$M$9000,ROWS($M$5:M7882)),"")</f>
        <v/>
      </c>
      <c r="P7882" t="s">
        <v>1639</v>
      </c>
      <c r="S7882" s="388">
        <f>ROWS(R$5:R7882)</f>
        <v>7878</v>
      </c>
      <c r="T7882" s="388" t="str">
        <f>IF(_xlfn.IFNA(VLOOKUP(P7882,$AG$3:$AH$83,2,FALSE),"")='11.1'!$D$5,TXM!S7882,"")</f>
        <v/>
      </c>
      <c r="U7882" t="str">
        <f>IFERROR(SMALL($T$5:$T$9000,ROWS($T$5:T7882)),"")</f>
        <v/>
      </c>
    </row>
    <row r="7883" spans="1:21" ht="14.4" customHeight="1" x14ac:dyDescent="0.3">
      <c r="A7883" t="s">
        <v>1639</v>
      </c>
      <c r="D7883" s="388">
        <f>ROWS(C$5:C7883)</f>
        <v>7879</v>
      </c>
      <c r="E7883" s="388" t="str">
        <f>IF(_xlfn.IFNA(VLOOKUP(A7883,$AG$3:$AH$83,2,FALSE),"")='11.1'!$D$5,TXM!D7883,"")</f>
        <v/>
      </c>
      <c r="F7883" t="str">
        <f>IFERROR(SMALL($E$5:$E$9000,ROWS($E$5:E7883)),"")</f>
        <v/>
      </c>
      <c r="I7883" t="s">
        <v>35</v>
      </c>
      <c r="J7883" t="s">
        <v>789</v>
      </c>
      <c r="K7883" s="372">
        <v>79842531</v>
      </c>
      <c r="L7883" s="388">
        <f>ROWS(K$5:K7883)</f>
        <v>7879</v>
      </c>
      <c r="M7883" s="388" t="str">
        <f>IF(_xlfn.IFNA(VLOOKUP(I7883,$AG$3:$AH$83,2,FALSE),"")='11.1'!$D$5,TXM!L7883,"")</f>
        <v/>
      </c>
      <c r="N7883" t="str">
        <f>IFERROR(SMALL($M$5:$M$9000,ROWS($M$5:M7883)),"")</f>
        <v/>
      </c>
      <c r="P7883" t="s">
        <v>1639</v>
      </c>
      <c r="S7883" s="388">
        <f>ROWS(R$5:R7883)</f>
        <v>7879</v>
      </c>
      <c r="T7883" s="388" t="str">
        <f>IF(_xlfn.IFNA(VLOOKUP(P7883,$AG$3:$AH$83,2,FALSE),"")='11.1'!$D$5,TXM!S7883,"")</f>
        <v/>
      </c>
      <c r="U7883" t="str">
        <f>IFERROR(SMALL($T$5:$T$9000,ROWS($T$5:T7883)),"")</f>
        <v/>
      </c>
    </row>
    <row r="7884" spans="1:21" ht="14.4" customHeight="1" x14ac:dyDescent="0.3">
      <c r="A7884" t="s">
        <v>1639</v>
      </c>
      <c r="D7884" s="388">
        <f>ROWS(C$5:C7884)</f>
        <v>7880</v>
      </c>
      <c r="E7884" s="388" t="str">
        <f>IF(_xlfn.IFNA(VLOOKUP(A7884,$AG$3:$AH$83,2,FALSE),"")='11.1'!$D$5,TXM!D7884,"")</f>
        <v/>
      </c>
      <c r="F7884" t="str">
        <f>IFERROR(SMALL($E$5:$E$9000,ROWS($E$5:E7884)),"")</f>
        <v/>
      </c>
      <c r="I7884" t="s">
        <v>35</v>
      </c>
      <c r="J7884" t="s">
        <v>871</v>
      </c>
      <c r="K7884" s="372">
        <v>77555934</v>
      </c>
      <c r="L7884" s="388">
        <f>ROWS(K$5:K7884)</f>
        <v>7880</v>
      </c>
      <c r="M7884" s="388" t="str">
        <f>IF(_xlfn.IFNA(VLOOKUP(I7884,$AG$3:$AH$83,2,FALSE),"")='11.1'!$D$5,TXM!L7884,"")</f>
        <v/>
      </c>
      <c r="N7884" t="str">
        <f>IFERROR(SMALL($M$5:$M$9000,ROWS($M$5:M7884)),"")</f>
        <v/>
      </c>
      <c r="P7884" t="s">
        <v>1639</v>
      </c>
      <c r="S7884" s="388">
        <f>ROWS(R$5:R7884)</f>
        <v>7880</v>
      </c>
      <c r="T7884" s="388" t="str">
        <f>IF(_xlfn.IFNA(VLOOKUP(P7884,$AG$3:$AH$83,2,FALSE),"")='11.1'!$D$5,TXM!S7884,"")</f>
        <v/>
      </c>
      <c r="U7884" t="str">
        <f>IFERROR(SMALL($T$5:$T$9000,ROWS($T$5:T7884)),"")</f>
        <v/>
      </c>
    </row>
    <row r="7885" spans="1:21" ht="14.4" customHeight="1" x14ac:dyDescent="0.3">
      <c r="A7885" t="s">
        <v>1639</v>
      </c>
      <c r="D7885" s="388">
        <f>ROWS(C$5:C7885)</f>
        <v>7881</v>
      </c>
      <c r="E7885" s="388" t="str">
        <f>IF(_xlfn.IFNA(VLOOKUP(A7885,$AG$3:$AH$83,2,FALSE),"")='11.1'!$D$5,TXM!D7885,"")</f>
        <v/>
      </c>
      <c r="F7885" t="str">
        <f>IFERROR(SMALL($E$5:$E$9000,ROWS($E$5:E7885)),"")</f>
        <v/>
      </c>
      <c r="I7885" t="s">
        <v>35</v>
      </c>
      <c r="J7885" t="s">
        <v>1285</v>
      </c>
      <c r="K7885" s="372">
        <v>70551963</v>
      </c>
      <c r="L7885" s="388">
        <f>ROWS(K$5:K7885)</f>
        <v>7881</v>
      </c>
      <c r="M7885" s="388" t="str">
        <f>IF(_xlfn.IFNA(VLOOKUP(I7885,$AG$3:$AH$83,2,FALSE),"")='11.1'!$D$5,TXM!L7885,"")</f>
        <v/>
      </c>
      <c r="N7885" t="str">
        <f>IFERROR(SMALL($M$5:$M$9000,ROWS($M$5:M7885)),"")</f>
        <v/>
      </c>
      <c r="P7885" t="s">
        <v>1639</v>
      </c>
      <c r="S7885" s="388">
        <f>ROWS(R$5:R7885)</f>
        <v>7881</v>
      </c>
      <c r="T7885" s="388" t="str">
        <f>IF(_xlfn.IFNA(VLOOKUP(P7885,$AG$3:$AH$83,2,FALSE),"")='11.1'!$D$5,TXM!S7885,"")</f>
        <v/>
      </c>
      <c r="U7885" t="str">
        <f>IFERROR(SMALL($T$5:$T$9000,ROWS($T$5:T7885)),"")</f>
        <v/>
      </c>
    </row>
    <row r="7886" spans="1:21" ht="14.4" customHeight="1" x14ac:dyDescent="0.3">
      <c r="A7886" t="s">
        <v>1639</v>
      </c>
      <c r="D7886" s="388">
        <f>ROWS(C$5:C7886)</f>
        <v>7882</v>
      </c>
      <c r="E7886" s="388" t="str">
        <f>IF(_xlfn.IFNA(VLOOKUP(A7886,$AG$3:$AH$83,2,FALSE),"")='11.1'!$D$5,TXM!D7886,"")</f>
        <v/>
      </c>
      <c r="F7886" t="str">
        <f>IFERROR(SMALL($E$5:$E$9000,ROWS($E$5:E7886)),"")</f>
        <v/>
      </c>
      <c r="I7886" t="s">
        <v>35</v>
      </c>
      <c r="J7886" t="s">
        <v>96</v>
      </c>
      <c r="K7886" s="372">
        <v>57891605</v>
      </c>
      <c r="L7886" s="388">
        <f>ROWS(K$5:K7886)</f>
        <v>7882</v>
      </c>
      <c r="M7886" s="388" t="str">
        <f>IF(_xlfn.IFNA(VLOOKUP(I7886,$AG$3:$AH$83,2,FALSE),"")='11.1'!$D$5,TXM!L7886,"")</f>
        <v/>
      </c>
      <c r="N7886" t="str">
        <f>IFERROR(SMALL($M$5:$M$9000,ROWS($M$5:M7886)),"")</f>
        <v/>
      </c>
      <c r="P7886" t="s">
        <v>1639</v>
      </c>
      <c r="S7886" s="388">
        <f>ROWS(R$5:R7886)</f>
        <v>7882</v>
      </c>
      <c r="T7886" s="388" t="str">
        <f>IF(_xlfn.IFNA(VLOOKUP(P7886,$AG$3:$AH$83,2,FALSE),"")='11.1'!$D$5,TXM!S7886,"")</f>
        <v/>
      </c>
      <c r="U7886" t="str">
        <f>IFERROR(SMALL($T$5:$T$9000,ROWS($T$5:T7886)),"")</f>
        <v/>
      </c>
    </row>
    <row r="7887" spans="1:21" ht="14.4" customHeight="1" x14ac:dyDescent="0.3">
      <c r="A7887" t="s">
        <v>1639</v>
      </c>
      <c r="D7887" s="388">
        <f>ROWS(C$5:C7887)</f>
        <v>7883</v>
      </c>
      <c r="E7887" s="388" t="str">
        <f>IF(_xlfn.IFNA(VLOOKUP(A7887,$AG$3:$AH$83,2,FALSE),"")='11.1'!$D$5,TXM!D7887,"")</f>
        <v/>
      </c>
      <c r="F7887" t="str">
        <f>IFERROR(SMALL($E$5:$E$9000,ROWS($E$5:E7887)),"")</f>
        <v/>
      </c>
      <c r="I7887" t="s">
        <v>35</v>
      </c>
      <c r="J7887" t="s">
        <v>98</v>
      </c>
      <c r="K7887" s="372">
        <v>57000927</v>
      </c>
      <c r="L7887" s="388">
        <f>ROWS(K$5:K7887)</f>
        <v>7883</v>
      </c>
      <c r="M7887" s="388" t="str">
        <f>IF(_xlfn.IFNA(VLOOKUP(I7887,$AG$3:$AH$83,2,FALSE),"")='11.1'!$D$5,TXM!L7887,"")</f>
        <v/>
      </c>
      <c r="N7887" t="str">
        <f>IFERROR(SMALL($M$5:$M$9000,ROWS($M$5:M7887)),"")</f>
        <v/>
      </c>
      <c r="P7887" t="s">
        <v>1639</v>
      </c>
      <c r="S7887" s="388">
        <f>ROWS(R$5:R7887)</f>
        <v>7883</v>
      </c>
      <c r="T7887" s="388" t="str">
        <f>IF(_xlfn.IFNA(VLOOKUP(P7887,$AG$3:$AH$83,2,FALSE),"")='11.1'!$D$5,TXM!S7887,"")</f>
        <v/>
      </c>
      <c r="U7887" t="str">
        <f>IFERROR(SMALL($T$5:$T$9000,ROWS($T$5:T7887)),"")</f>
        <v/>
      </c>
    </row>
    <row r="7888" spans="1:21" ht="14.4" customHeight="1" x14ac:dyDescent="0.3">
      <c r="A7888" t="s">
        <v>1639</v>
      </c>
      <c r="D7888" s="388">
        <f>ROWS(C$5:C7888)</f>
        <v>7884</v>
      </c>
      <c r="E7888" s="388" t="str">
        <f>IF(_xlfn.IFNA(VLOOKUP(A7888,$AG$3:$AH$83,2,FALSE),"")='11.1'!$D$5,TXM!D7888,"")</f>
        <v/>
      </c>
      <c r="F7888" t="str">
        <f>IFERROR(SMALL($E$5:$E$9000,ROWS($E$5:E7888)),"")</f>
        <v/>
      </c>
      <c r="I7888" t="s">
        <v>35</v>
      </c>
      <c r="J7888" t="s">
        <v>837</v>
      </c>
      <c r="K7888" s="372">
        <v>55584217</v>
      </c>
      <c r="L7888" s="388">
        <f>ROWS(K$5:K7888)</f>
        <v>7884</v>
      </c>
      <c r="M7888" s="388" t="str">
        <f>IF(_xlfn.IFNA(VLOOKUP(I7888,$AG$3:$AH$83,2,FALSE),"")='11.1'!$D$5,TXM!L7888,"")</f>
        <v/>
      </c>
      <c r="N7888" t="str">
        <f>IFERROR(SMALL($M$5:$M$9000,ROWS($M$5:M7888)),"")</f>
        <v/>
      </c>
      <c r="P7888" t="s">
        <v>1639</v>
      </c>
      <c r="S7888" s="388">
        <f>ROWS(R$5:R7888)</f>
        <v>7884</v>
      </c>
      <c r="T7888" s="388" t="str">
        <f>IF(_xlfn.IFNA(VLOOKUP(P7888,$AG$3:$AH$83,2,FALSE),"")='11.1'!$D$5,TXM!S7888,"")</f>
        <v/>
      </c>
      <c r="U7888" t="str">
        <f>IFERROR(SMALL($T$5:$T$9000,ROWS($T$5:T7888)),"")</f>
        <v/>
      </c>
    </row>
    <row r="7889" spans="1:21" ht="14.4" customHeight="1" x14ac:dyDescent="0.3">
      <c r="A7889" t="s">
        <v>1639</v>
      </c>
      <c r="D7889" s="388">
        <f>ROWS(C$5:C7889)</f>
        <v>7885</v>
      </c>
      <c r="E7889" s="388" t="str">
        <f>IF(_xlfn.IFNA(VLOOKUP(A7889,$AG$3:$AH$83,2,FALSE),"")='11.1'!$D$5,TXM!D7889,"")</f>
        <v/>
      </c>
      <c r="F7889" t="str">
        <f>IFERROR(SMALL($E$5:$E$9000,ROWS($E$5:E7889)),"")</f>
        <v/>
      </c>
      <c r="I7889" t="s">
        <v>35</v>
      </c>
      <c r="J7889" t="s">
        <v>1318</v>
      </c>
      <c r="K7889" s="372">
        <v>53332557</v>
      </c>
      <c r="L7889" s="388">
        <f>ROWS(K$5:K7889)</f>
        <v>7885</v>
      </c>
      <c r="M7889" s="388" t="str">
        <f>IF(_xlfn.IFNA(VLOOKUP(I7889,$AG$3:$AH$83,2,FALSE),"")='11.1'!$D$5,TXM!L7889,"")</f>
        <v/>
      </c>
      <c r="N7889" t="str">
        <f>IFERROR(SMALL($M$5:$M$9000,ROWS($M$5:M7889)),"")</f>
        <v/>
      </c>
      <c r="P7889" t="s">
        <v>1639</v>
      </c>
      <c r="S7889" s="388">
        <f>ROWS(R$5:R7889)</f>
        <v>7885</v>
      </c>
      <c r="T7889" s="388" t="str">
        <f>IF(_xlfn.IFNA(VLOOKUP(P7889,$AG$3:$AH$83,2,FALSE),"")='11.1'!$D$5,TXM!S7889,"")</f>
        <v/>
      </c>
      <c r="U7889" t="str">
        <f>IFERROR(SMALL($T$5:$T$9000,ROWS($T$5:T7889)),"")</f>
        <v/>
      </c>
    </row>
    <row r="7890" spans="1:21" ht="14.4" customHeight="1" x14ac:dyDescent="0.3">
      <c r="A7890" t="s">
        <v>1639</v>
      </c>
      <c r="D7890" s="388">
        <f>ROWS(C$5:C7890)</f>
        <v>7886</v>
      </c>
      <c r="E7890" s="388" t="str">
        <f>IF(_xlfn.IFNA(VLOOKUP(A7890,$AG$3:$AH$83,2,FALSE),"")='11.1'!$D$5,TXM!D7890,"")</f>
        <v/>
      </c>
      <c r="F7890" t="str">
        <f>IFERROR(SMALL($E$5:$E$9000,ROWS($E$5:E7890)),"")</f>
        <v/>
      </c>
      <c r="I7890" t="s">
        <v>35</v>
      </c>
      <c r="J7890" t="s">
        <v>785</v>
      </c>
      <c r="K7890" s="372">
        <v>49844533</v>
      </c>
      <c r="L7890" s="388">
        <f>ROWS(K$5:K7890)</f>
        <v>7886</v>
      </c>
      <c r="M7890" s="388" t="str">
        <f>IF(_xlfn.IFNA(VLOOKUP(I7890,$AG$3:$AH$83,2,FALSE),"")='11.1'!$D$5,TXM!L7890,"")</f>
        <v/>
      </c>
      <c r="N7890" t="str">
        <f>IFERROR(SMALL($M$5:$M$9000,ROWS($M$5:M7890)),"")</f>
        <v/>
      </c>
      <c r="P7890" t="s">
        <v>1639</v>
      </c>
      <c r="S7890" s="388">
        <f>ROWS(R$5:R7890)</f>
        <v>7886</v>
      </c>
      <c r="T7890" s="388" t="str">
        <f>IF(_xlfn.IFNA(VLOOKUP(P7890,$AG$3:$AH$83,2,FALSE),"")='11.1'!$D$5,TXM!S7890,"")</f>
        <v/>
      </c>
      <c r="U7890" t="str">
        <f>IFERROR(SMALL($T$5:$T$9000,ROWS($T$5:T7890)),"")</f>
        <v/>
      </c>
    </row>
    <row r="7891" spans="1:21" ht="14.4" customHeight="1" x14ac:dyDescent="0.3">
      <c r="A7891" t="s">
        <v>1639</v>
      </c>
      <c r="D7891" s="388">
        <f>ROWS(C$5:C7891)</f>
        <v>7887</v>
      </c>
      <c r="E7891" s="388" t="str">
        <f>IF(_xlfn.IFNA(VLOOKUP(A7891,$AG$3:$AH$83,2,FALSE),"")='11.1'!$D$5,TXM!D7891,"")</f>
        <v/>
      </c>
      <c r="F7891" t="str">
        <f>IFERROR(SMALL($E$5:$E$9000,ROWS($E$5:E7891)),"")</f>
        <v/>
      </c>
      <c r="I7891" t="s">
        <v>35</v>
      </c>
      <c r="J7891" t="s">
        <v>795</v>
      </c>
      <c r="K7891" s="372">
        <v>43670023</v>
      </c>
      <c r="L7891" s="388">
        <f>ROWS(K$5:K7891)</f>
        <v>7887</v>
      </c>
      <c r="M7891" s="388" t="str">
        <f>IF(_xlfn.IFNA(VLOOKUP(I7891,$AG$3:$AH$83,2,FALSE),"")='11.1'!$D$5,TXM!L7891,"")</f>
        <v/>
      </c>
      <c r="N7891" t="str">
        <f>IFERROR(SMALL($M$5:$M$9000,ROWS($M$5:M7891)),"")</f>
        <v/>
      </c>
      <c r="P7891" t="s">
        <v>1639</v>
      </c>
      <c r="S7891" s="388">
        <f>ROWS(R$5:R7891)</f>
        <v>7887</v>
      </c>
      <c r="T7891" s="388" t="str">
        <f>IF(_xlfn.IFNA(VLOOKUP(P7891,$AG$3:$AH$83,2,FALSE),"")='11.1'!$D$5,TXM!S7891,"")</f>
        <v/>
      </c>
      <c r="U7891" t="str">
        <f>IFERROR(SMALL($T$5:$T$9000,ROWS($T$5:T7891)),"")</f>
        <v/>
      </c>
    </row>
    <row r="7892" spans="1:21" ht="14.4" customHeight="1" x14ac:dyDescent="0.3">
      <c r="A7892" t="s">
        <v>1639</v>
      </c>
      <c r="D7892" s="388">
        <f>ROWS(C$5:C7892)</f>
        <v>7888</v>
      </c>
      <c r="E7892" s="388" t="str">
        <f>IF(_xlfn.IFNA(VLOOKUP(A7892,$AG$3:$AH$83,2,FALSE),"")='11.1'!$D$5,TXM!D7892,"")</f>
        <v/>
      </c>
      <c r="F7892" t="str">
        <f>IFERROR(SMALL($E$5:$E$9000,ROWS($E$5:E7892)),"")</f>
        <v/>
      </c>
      <c r="I7892" t="s">
        <v>35</v>
      </c>
      <c r="J7892" t="s">
        <v>102</v>
      </c>
      <c r="K7892" s="372">
        <v>39072443</v>
      </c>
      <c r="L7892" s="388">
        <f>ROWS(K$5:K7892)</f>
        <v>7888</v>
      </c>
      <c r="M7892" s="388" t="str">
        <f>IF(_xlfn.IFNA(VLOOKUP(I7892,$AG$3:$AH$83,2,FALSE),"")='11.1'!$D$5,TXM!L7892,"")</f>
        <v/>
      </c>
      <c r="N7892" t="str">
        <f>IFERROR(SMALL($M$5:$M$9000,ROWS($M$5:M7892)),"")</f>
        <v/>
      </c>
      <c r="P7892" t="s">
        <v>1639</v>
      </c>
      <c r="S7892" s="388">
        <f>ROWS(R$5:R7892)</f>
        <v>7888</v>
      </c>
      <c r="T7892" s="388" t="str">
        <f>IF(_xlfn.IFNA(VLOOKUP(P7892,$AG$3:$AH$83,2,FALSE),"")='11.1'!$D$5,TXM!S7892,"")</f>
        <v/>
      </c>
      <c r="U7892" t="str">
        <f>IFERROR(SMALL($T$5:$T$9000,ROWS($T$5:T7892)),"")</f>
        <v/>
      </c>
    </row>
    <row r="7893" spans="1:21" ht="14.4" customHeight="1" x14ac:dyDescent="0.3">
      <c r="A7893" t="s">
        <v>1639</v>
      </c>
      <c r="D7893" s="388">
        <f>ROWS(C$5:C7893)</f>
        <v>7889</v>
      </c>
      <c r="E7893" s="388" t="str">
        <f>IF(_xlfn.IFNA(VLOOKUP(A7893,$AG$3:$AH$83,2,FALSE),"")='11.1'!$D$5,TXM!D7893,"")</f>
        <v/>
      </c>
      <c r="F7893" t="str">
        <f>IFERROR(SMALL($E$5:$E$9000,ROWS($E$5:E7893)),"")</f>
        <v/>
      </c>
      <c r="I7893" t="s">
        <v>35</v>
      </c>
      <c r="J7893" t="s">
        <v>1500</v>
      </c>
      <c r="K7893" s="372">
        <v>38552752</v>
      </c>
      <c r="L7893" s="388">
        <f>ROWS(K$5:K7893)</f>
        <v>7889</v>
      </c>
      <c r="M7893" s="388" t="str">
        <f>IF(_xlfn.IFNA(VLOOKUP(I7893,$AG$3:$AH$83,2,FALSE),"")='11.1'!$D$5,TXM!L7893,"")</f>
        <v/>
      </c>
      <c r="N7893" t="str">
        <f>IFERROR(SMALL($M$5:$M$9000,ROWS($M$5:M7893)),"")</f>
        <v/>
      </c>
      <c r="P7893" t="s">
        <v>1639</v>
      </c>
      <c r="S7893" s="388">
        <f>ROWS(R$5:R7893)</f>
        <v>7889</v>
      </c>
      <c r="T7893" s="388" t="str">
        <f>IF(_xlfn.IFNA(VLOOKUP(P7893,$AG$3:$AH$83,2,FALSE),"")='11.1'!$D$5,TXM!S7893,"")</f>
        <v/>
      </c>
      <c r="U7893" t="str">
        <f>IFERROR(SMALL($T$5:$T$9000,ROWS($T$5:T7893)),"")</f>
        <v/>
      </c>
    </row>
    <row r="7894" spans="1:21" ht="14.4" customHeight="1" x14ac:dyDescent="0.3">
      <c r="A7894" t="s">
        <v>1639</v>
      </c>
      <c r="D7894" s="388">
        <f>ROWS(C$5:C7894)</f>
        <v>7890</v>
      </c>
      <c r="E7894" s="388" t="str">
        <f>IF(_xlfn.IFNA(VLOOKUP(A7894,$AG$3:$AH$83,2,FALSE),"")='11.1'!$D$5,TXM!D7894,"")</f>
        <v/>
      </c>
      <c r="F7894" t="str">
        <f>IFERROR(SMALL($E$5:$E$9000,ROWS($E$5:E7894)),"")</f>
        <v/>
      </c>
      <c r="I7894" t="s">
        <v>35</v>
      </c>
      <c r="J7894" t="s">
        <v>773</v>
      </c>
      <c r="K7894" s="372">
        <v>36932913</v>
      </c>
      <c r="L7894" s="388">
        <f>ROWS(K$5:K7894)</f>
        <v>7890</v>
      </c>
      <c r="M7894" s="388" t="str">
        <f>IF(_xlfn.IFNA(VLOOKUP(I7894,$AG$3:$AH$83,2,FALSE),"")='11.1'!$D$5,TXM!L7894,"")</f>
        <v/>
      </c>
      <c r="N7894" t="str">
        <f>IFERROR(SMALL($M$5:$M$9000,ROWS($M$5:M7894)),"")</f>
        <v/>
      </c>
      <c r="P7894" t="s">
        <v>1639</v>
      </c>
      <c r="S7894" s="388">
        <f>ROWS(R$5:R7894)</f>
        <v>7890</v>
      </c>
      <c r="T7894" s="388" t="str">
        <f>IF(_xlfn.IFNA(VLOOKUP(P7894,$AG$3:$AH$83,2,FALSE),"")='11.1'!$D$5,TXM!S7894,"")</f>
        <v/>
      </c>
      <c r="U7894" t="str">
        <f>IFERROR(SMALL($T$5:$T$9000,ROWS($T$5:T7894)),"")</f>
        <v/>
      </c>
    </row>
    <row r="7895" spans="1:21" ht="14.4" customHeight="1" x14ac:dyDescent="0.3">
      <c r="A7895" t="s">
        <v>1639</v>
      </c>
      <c r="D7895" s="388">
        <f>ROWS(C$5:C7895)</f>
        <v>7891</v>
      </c>
      <c r="E7895" s="388" t="str">
        <f>IF(_xlfn.IFNA(VLOOKUP(A7895,$AG$3:$AH$83,2,FALSE),"")='11.1'!$D$5,TXM!D7895,"")</f>
        <v/>
      </c>
      <c r="F7895" t="str">
        <f>IFERROR(SMALL($E$5:$E$9000,ROWS($E$5:E7895)),"")</f>
        <v/>
      </c>
      <c r="I7895" t="s">
        <v>35</v>
      </c>
      <c r="J7895" t="s">
        <v>95</v>
      </c>
      <c r="K7895" s="372">
        <v>34868736</v>
      </c>
      <c r="L7895" s="388">
        <f>ROWS(K$5:K7895)</f>
        <v>7891</v>
      </c>
      <c r="M7895" s="388" t="str">
        <f>IF(_xlfn.IFNA(VLOOKUP(I7895,$AG$3:$AH$83,2,FALSE),"")='11.1'!$D$5,TXM!L7895,"")</f>
        <v/>
      </c>
      <c r="N7895" t="str">
        <f>IFERROR(SMALL($M$5:$M$9000,ROWS($M$5:M7895)),"")</f>
        <v/>
      </c>
      <c r="P7895" t="s">
        <v>1639</v>
      </c>
      <c r="S7895" s="388">
        <f>ROWS(R$5:R7895)</f>
        <v>7891</v>
      </c>
      <c r="T7895" s="388" t="str">
        <f>IF(_xlfn.IFNA(VLOOKUP(P7895,$AG$3:$AH$83,2,FALSE),"")='11.1'!$D$5,TXM!S7895,"")</f>
        <v/>
      </c>
      <c r="U7895" t="str">
        <f>IFERROR(SMALL($T$5:$T$9000,ROWS($T$5:T7895)),"")</f>
        <v/>
      </c>
    </row>
    <row r="7896" spans="1:21" ht="14.4" customHeight="1" x14ac:dyDescent="0.3">
      <c r="A7896" t="s">
        <v>1639</v>
      </c>
      <c r="D7896" s="388">
        <f>ROWS(C$5:C7896)</f>
        <v>7892</v>
      </c>
      <c r="E7896" s="388" t="str">
        <f>IF(_xlfn.IFNA(VLOOKUP(A7896,$AG$3:$AH$83,2,FALSE),"")='11.1'!$D$5,TXM!D7896,"")</f>
        <v/>
      </c>
      <c r="F7896" t="str">
        <f>IFERROR(SMALL($E$5:$E$9000,ROWS($E$5:E7896)),"")</f>
        <v/>
      </c>
      <c r="I7896" t="s">
        <v>35</v>
      </c>
      <c r="J7896" t="s">
        <v>793</v>
      </c>
      <c r="K7896" s="372">
        <v>34572558</v>
      </c>
      <c r="L7896" s="388">
        <f>ROWS(K$5:K7896)</f>
        <v>7892</v>
      </c>
      <c r="M7896" s="388" t="str">
        <f>IF(_xlfn.IFNA(VLOOKUP(I7896,$AG$3:$AH$83,2,FALSE),"")='11.1'!$D$5,TXM!L7896,"")</f>
        <v/>
      </c>
      <c r="N7896" t="str">
        <f>IFERROR(SMALL($M$5:$M$9000,ROWS($M$5:M7896)),"")</f>
        <v/>
      </c>
      <c r="P7896" t="s">
        <v>1639</v>
      </c>
      <c r="S7896" s="388">
        <f>ROWS(R$5:R7896)</f>
        <v>7892</v>
      </c>
      <c r="T7896" s="388" t="str">
        <f>IF(_xlfn.IFNA(VLOOKUP(P7896,$AG$3:$AH$83,2,FALSE),"")='11.1'!$D$5,TXM!S7896,"")</f>
        <v/>
      </c>
      <c r="U7896" t="str">
        <f>IFERROR(SMALL($T$5:$T$9000,ROWS($T$5:T7896)),"")</f>
        <v/>
      </c>
    </row>
    <row r="7897" spans="1:21" ht="14.4" customHeight="1" x14ac:dyDescent="0.3">
      <c r="A7897" t="s">
        <v>1639</v>
      </c>
      <c r="D7897" s="388">
        <f>ROWS(C$5:C7897)</f>
        <v>7893</v>
      </c>
      <c r="E7897" s="388" t="str">
        <f>IF(_xlfn.IFNA(VLOOKUP(A7897,$AG$3:$AH$83,2,FALSE),"")='11.1'!$D$5,TXM!D7897,"")</f>
        <v/>
      </c>
      <c r="F7897" t="str">
        <f>IFERROR(SMALL($E$5:$E$9000,ROWS($E$5:E7897)),"")</f>
        <v/>
      </c>
      <c r="I7897" t="s">
        <v>35</v>
      </c>
      <c r="J7897" t="s">
        <v>841</v>
      </c>
      <c r="K7897" s="372">
        <v>30773770</v>
      </c>
      <c r="L7897" s="388">
        <f>ROWS(K$5:K7897)</f>
        <v>7893</v>
      </c>
      <c r="M7897" s="388" t="str">
        <f>IF(_xlfn.IFNA(VLOOKUP(I7897,$AG$3:$AH$83,2,FALSE),"")='11.1'!$D$5,TXM!L7897,"")</f>
        <v/>
      </c>
      <c r="N7897" t="str">
        <f>IFERROR(SMALL($M$5:$M$9000,ROWS($M$5:M7897)),"")</f>
        <v/>
      </c>
      <c r="P7897" t="s">
        <v>1639</v>
      </c>
      <c r="S7897" s="388">
        <f>ROWS(R$5:R7897)</f>
        <v>7893</v>
      </c>
      <c r="T7897" s="388" t="str">
        <f>IF(_xlfn.IFNA(VLOOKUP(P7897,$AG$3:$AH$83,2,FALSE),"")='11.1'!$D$5,TXM!S7897,"")</f>
        <v/>
      </c>
      <c r="U7897" t="str">
        <f>IFERROR(SMALL($T$5:$T$9000,ROWS($T$5:T7897)),"")</f>
        <v/>
      </c>
    </row>
    <row r="7898" spans="1:21" ht="14.4" customHeight="1" x14ac:dyDescent="0.3">
      <c r="A7898" t="s">
        <v>1639</v>
      </c>
      <c r="D7898" s="388">
        <f>ROWS(C$5:C7898)</f>
        <v>7894</v>
      </c>
      <c r="E7898" s="388" t="str">
        <f>IF(_xlfn.IFNA(VLOOKUP(A7898,$AG$3:$AH$83,2,FALSE),"")='11.1'!$D$5,TXM!D7898,"")</f>
        <v/>
      </c>
      <c r="F7898" t="str">
        <f>IFERROR(SMALL($E$5:$E$9000,ROWS($E$5:E7898)),"")</f>
        <v/>
      </c>
      <c r="I7898" t="s">
        <v>35</v>
      </c>
      <c r="J7898" t="s">
        <v>861</v>
      </c>
      <c r="K7898" s="372">
        <v>30112295</v>
      </c>
      <c r="L7898" s="388">
        <f>ROWS(K$5:K7898)</f>
        <v>7894</v>
      </c>
      <c r="M7898" s="388" t="str">
        <f>IF(_xlfn.IFNA(VLOOKUP(I7898,$AG$3:$AH$83,2,FALSE),"")='11.1'!$D$5,TXM!L7898,"")</f>
        <v/>
      </c>
      <c r="N7898" t="str">
        <f>IFERROR(SMALL($M$5:$M$9000,ROWS($M$5:M7898)),"")</f>
        <v/>
      </c>
      <c r="P7898" t="s">
        <v>1639</v>
      </c>
      <c r="S7898" s="388">
        <f>ROWS(R$5:R7898)</f>
        <v>7894</v>
      </c>
      <c r="T7898" s="388" t="str">
        <f>IF(_xlfn.IFNA(VLOOKUP(P7898,$AG$3:$AH$83,2,FALSE),"")='11.1'!$D$5,TXM!S7898,"")</f>
        <v/>
      </c>
      <c r="U7898" t="str">
        <f>IFERROR(SMALL($T$5:$T$9000,ROWS($T$5:T7898)),"")</f>
        <v/>
      </c>
    </row>
    <row r="7899" spans="1:21" ht="14.4" customHeight="1" x14ac:dyDescent="0.3">
      <c r="A7899" t="s">
        <v>1639</v>
      </c>
      <c r="D7899" s="388">
        <f>ROWS(C$5:C7899)</f>
        <v>7895</v>
      </c>
      <c r="E7899" s="388" t="str">
        <f>IF(_xlfn.IFNA(VLOOKUP(A7899,$AG$3:$AH$83,2,FALSE),"")='11.1'!$D$5,TXM!D7899,"")</f>
        <v/>
      </c>
      <c r="F7899" t="str">
        <f>IFERROR(SMALL($E$5:$E$9000,ROWS($E$5:E7899)),"")</f>
        <v/>
      </c>
      <c r="I7899" t="s">
        <v>35</v>
      </c>
      <c r="J7899" t="s">
        <v>859</v>
      </c>
      <c r="K7899">
        <v>27251627</v>
      </c>
      <c r="L7899" s="388">
        <f>ROWS(K$5:K7899)</f>
        <v>7895</v>
      </c>
      <c r="M7899" s="388" t="str">
        <f>IF(_xlfn.IFNA(VLOOKUP(I7899,$AG$3:$AH$83,2,FALSE),"")='11.1'!$D$5,TXM!L7899,"")</f>
        <v/>
      </c>
      <c r="N7899" t="str">
        <f>IFERROR(SMALL($M$5:$M$9000,ROWS($M$5:M7899)),"")</f>
        <v/>
      </c>
      <c r="P7899" t="s">
        <v>1639</v>
      </c>
      <c r="S7899" s="388">
        <f>ROWS(R$5:R7899)</f>
        <v>7895</v>
      </c>
      <c r="T7899" s="388" t="str">
        <f>IF(_xlfn.IFNA(VLOOKUP(P7899,$AG$3:$AH$83,2,FALSE),"")='11.1'!$D$5,TXM!S7899,"")</f>
        <v/>
      </c>
      <c r="U7899" t="str">
        <f>IFERROR(SMALL($T$5:$T$9000,ROWS($T$5:T7899)),"")</f>
        <v/>
      </c>
    </row>
    <row r="7900" spans="1:21" ht="14.4" customHeight="1" x14ac:dyDescent="0.3">
      <c r="A7900" t="s">
        <v>1639</v>
      </c>
      <c r="D7900" s="388">
        <f>ROWS(C$5:C7900)</f>
        <v>7896</v>
      </c>
      <c r="E7900" s="388" t="str">
        <f>IF(_xlfn.IFNA(VLOOKUP(A7900,$AG$3:$AH$83,2,FALSE),"")='11.1'!$D$5,TXM!D7900,"")</f>
        <v/>
      </c>
      <c r="F7900" t="str">
        <f>IFERROR(SMALL($E$5:$E$9000,ROWS($E$5:E7900)),"")</f>
        <v/>
      </c>
      <c r="I7900" t="s">
        <v>35</v>
      </c>
      <c r="J7900" t="s">
        <v>996</v>
      </c>
      <c r="K7900">
        <v>25634659</v>
      </c>
      <c r="L7900" s="388">
        <f>ROWS(K$5:K7900)</f>
        <v>7896</v>
      </c>
      <c r="M7900" s="388" t="str">
        <f>IF(_xlfn.IFNA(VLOOKUP(I7900,$AG$3:$AH$83,2,FALSE),"")='11.1'!$D$5,TXM!L7900,"")</f>
        <v/>
      </c>
      <c r="N7900" t="str">
        <f>IFERROR(SMALL($M$5:$M$9000,ROWS($M$5:M7900)),"")</f>
        <v/>
      </c>
      <c r="P7900" t="s">
        <v>1639</v>
      </c>
      <c r="S7900" s="388">
        <f>ROWS(R$5:R7900)</f>
        <v>7896</v>
      </c>
      <c r="T7900" s="388" t="str">
        <f>IF(_xlfn.IFNA(VLOOKUP(P7900,$AG$3:$AH$83,2,FALSE),"")='11.1'!$D$5,TXM!S7900,"")</f>
        <v/>
      </c>
      <c r="U7900" t="str">
        <f>IFERROR(SMALL($T$5:$T$9000,ROWS($T$5:T7900)),"")</f>
        <v/>
      </c>
    </row>
    <row r="7901" spans="1:21" ht="14.4" customHeight="1" x14ac:dyDescent="0.3">
      <c r="A7901" t="s">
        <v>1639</v>
      </c>
      <c r="D7901" s="388">
        <f>ROWS(C$5:C7901)</f>
        <v>7897</v>
      </c>
      <c r="E7901" s="388" t="str">
        <f>IF(_xlfn.IFNA(VLOOKUP(A7901,$AG$3:$AH$83,2,FALSE),"")='11.1'!$D$5,TXM!D7901,"")</f>
        <v/>
      </c>
      <c r="F7901" t="str">
        <f>IFERROR(SMALL($E$5:$E$9000,ROWS($E$5:E7901)),"")</f>
        <v/>
      </c>
      <c r="I7901" t="s">
        <v>35</v>
      </c>
      <c r="J7901" t="s">
        <v>849</v>
      </c>
      <c r="K7901">
        <v>19936077</v>
      </c>
      <c r="L7901" s="388">
        <f>ROWS(K$5:K7901)</f>
        <v>7897</v>
      </c>
      <c r="M7901" s="388" t="str">
        <f>IF(_xlfn.IFNA(VLOOKUP(I7901,$AG$3:$AH$83,2,FALSE),"")='11.1'!$D$5,TXM!L7901,"")</f>
        <v/>
      </c>
      <c r="N7901" t="str">
        <f>IFERROR(SMALL($M$5:$M$9000,ROWS($M$5:M7901)),"")</f>
        <v/>
      </c>
      <c r="P7901" t="s">
        <v>1639</v>
      </c>
      <c r="S7901" s="388">
        <f>ROWS(R$5:R7901)</f>
        <v>7897</v>
      </c>
      <c r="T7901" s="388" t="str">
        <f>IF(_xlfn.IFNA(VLOOKUP(P7901,$AG$3:$AH$83,2,FALSE),"")='11.1'!$D$5,TXM!S7901,"")</f>
        <v/>
      </c>
      <c r="U7901" t="str">
        <f>IFERROR(SMALL($T$5:$T$9000,ROWS($T$5:T7901)),"")</f>
        <v/>
      </c>
    </row>
    <row r="7902" spans="1:21" ht="14.4" customHeight="1" x14ac:dyDescent="0.3">
      <c r="A7902" t="s">
        <v>1639</v>
      </c>
      <c r="D7902" s="388">
        <f>ROWS(C$5:C7902)</f>
        <v>7898</v>
      </c>
      <c r="E7902" s="388" t="str">
        <f>IF(_xlfn.IFNA(VLOOKUP(A7902,$AG$3:$AH$83,2,FALSE),"")='11.1'!$D$5,TXM!D7902,"")</f>
        <v/>
      </c>
      <c r="F7902" t="str">
        <f>IFERROR(SMALL($E$5:$E$9000,ROWS($E$5:E7902)),"")</f>
        <v/>
      </c>
      <c r="I7902" t="s">
        <v>35</v>
      </c>
      <c r="J7902" t="s">
        <v>835</v>
      </c>
      <c r="K7902">
        <v>19291155</v>
      </c>
      <c r="L7902" s="388">
        <f>ROWS(K$5:K7902)</f>
        <v>7898</v>
      </c>
      <c r="M7902" s="388" t="str">
        <f>IF(_xlfn.IFNA(VLOOKUP(I7902,$AG$3:$AH$83,2,FALSE),"")='11.1'!$D$5,TXM!L7902,"")</f>
        <v/>
      </c>
      <c r="N7902" t="str">
        <f>IFERROR(SMALL($M$5:$M$9000,ROWS($M$5:M7902)),"")</f>
        <v/>
      </c>
      <c r="P7902" t="s">
        <v>1639</v>
      </c>
      <c r="S7902" s="388">
        <f>ROWS(R$5:R7902)</f>
        <v>7898</v>
      </c>
      <c r="T7902" s="388" t="str">
        <f>IF(_xlfn.IFNA(VLOOKUP(P7902,$AG$3:$AH$83,2,FALSE),"")='11.1'!$D$5,TXM!S7902,"")</f>
        <v/>
      </c>
      <c r="U7902" t="str">
        <f>IFERROR(SMALL($T$5:$T$9000,ROWS($T$5:T7902)),"")</f>
        <v/>
      </c>
    </row>
    <row r="7903" spans="1:21" ht="14.4" customHeight="1" x14ac:dyDescent="0.3">
      <c r="A7903" t="s">
        <v>1639</v>
      </c>
      <c r="D7903" s="388">
        <f>ROWS(C$5:C7903)</f>
        <v>7899</v>
      </c>
      <c r="E7903" s="388" t="str">
        <f>IF(_xlfn.IFNA(VLOOKUP(A7903,$AG$3:$AH$83,2,FALSE),"")='11.1'!$D$5,TXM!D7903,"")</f>
        <v/>
      </c>
      <c r="F7903" t="str">
        <f>IFERROR(SMALL($E$5:$E$9000,ROWS($E$5:E7903)),"")</f>
        <v/>
      </c>
      <c r="I7903" t="s">
        <v>35</v>
      </c>
      <c r="J7903" t="s">
        <v>815</v>
      </c>
      <c r="K7903">
        <v>18160978</v>
      </c>
      <c r="L7903" s="388">
        <f>ROWS(K$5:K7903)</f>
        <v>7899</v>
      </c>
      <c r="M7903" s="388" t="str">
        <f>IF(_xlfn.IFNA(VLOOKUP(I7903,$AG$3:$AH$83,2,FALSE),"")='11.1'!$D$5,TXM!L7903,"")</f>
        <v/>
      </c>
      <c r="N7903" t="str">
        <f>IFERROR(SMALL($M$5:$M$9000,ROWS($M$5:M7903)),"")</f>
        <v/>
      </c>
      <c r="P7903" t="s">
        <v>1639</v>
      </c>
      <c r="S7903" s="388">
        <f>ROWS(R$5:R7903)</f>
        <v>7899</v>
      </c>
      <c r="T7903" s="388" t="str">
        <f>IF(_xlfn.IFNA(VLOOKUP(P7903,$AG$3:$AH$83,2,FALSE),"")='11.1'!$D$5,TXM!S7903,"")</f>
        <v/>
      </c>
      <c r="U7903" t="str">
        <f>IFERROR(SMALL($T$5:$T$9000,ROWS($T$5:T7903)),"")</f>
        <v/>
      </c>
    </row>
    <row r="7904" spans="1:21" ht="14.4" customHeight="1" x14ac:dyDescent="0.3">
      <c r="A7904" t="s">
        <v>1639</v>
      </c>
      <c r="D7904" s="388">
        <f>ROWS(C$5:C7904)</f>
        <v>7900</v>
      </c>
      <c r="E7904" s="388" t="str">
        <f>IF(_xlfn.IFNA(VLOOKUP(A7904,$AG$3:$AH$83,2,FALSE),"")='11.1'!$D$5,TXM!D7904,"")</f>
        <v/>
      </c>
      <c r="F7904" t="str">
        <f>IFERROR(SMALL($E$5:$E$9000,ROWS($E$5:E7904)),"")</f>
        <v/>
      </c>
      <c r="I7904" t="s">
        <v>35</v>
      </c>
      <c r="J7904" t="s">
        <v>1434</v>
      </c>
      <c r="K7904">
        <v>16671322</v>
      </c>
      <c r="L7904" s="388">
        <f>ROWS(K$5:K7904)</f>
        <v>7900</v>
      </c>
      <c r="M7904" s="388" t="str">
        <f>IF(_xlfn.IFNA(VLOOKUP(I7904,$AG$3:$AH$83,2,FALSE),"")='11.1'!$D$5,TXM!L7904,"")</f>
        <v/>
      </c>
      <c r="N7904" t="str">
        <f>IFERROR(SMALL($M$5:$M$9000,ROWS($M$5:M7904)),"")</f>
        <v/>
      </c>
      <c r="P7904" t="s">
        <v>1639</v>
      </c>
      <c r="S7904" s="388">
        <f>ROWS(R$5:R7904)</f>
        <v>7900</v>
      </c>
      <c r="T7904" s="388" t="str">
        <f>IF(_xlfn.IFNA(VLOOKUP(P7904,$AG$3:$AH$83,2,FALSE),"")='11.1'!$D$5,TXM!S7904,"")</f>
        <v/>
      </c>
      <c r="U7904" t="str">
        <f>IFERROR(SMALL($T$5:$T$9000,ROWS($T$5:T7904)),"")</f>
        <v/>
      </c>
    </row>
    <row r="7905" spans="1:21" ht="14.4" customHeight="1" x14ac:dyDescent="0.3">
      <c r="A7905" t="s">
        <v>1639</v>
      </c>
      <c r="D7905" s="388">
        <f>ROWS(C$5:C7905)</f>
        <v>7901</v>
      </c>
      <c r="E7905" s="388" t="str">
        <f>IF(_xlfn.IFNA(VLOOKUP(A7905,$AG$3:$AH$83,2,FALSE),"")='11.1'!$D$5,TXM!D7905,"")</f>
        <v/>
      </c>
      <c r="F7905" t="str">
        <f>IFERROR(SMALL($E$5:$E$9000,ROWS($E$5:E7905)),"")</f>
        <v/>
      </c>
      <c r="I7905" t="s">
        <v>35</v>
      </c>
      <c r="J7905" t="s">
        <v>1005</v>
      </c>
      <c r="K7905">
        <v>14387515</v>
      </c>
      <c r="L7905" s="388">
        <f>ROWS(K$5:K7905)</f>
        <v>7901</v>
      </c>
      <c r="M7905" s="388" t="str">
        <f>IF(_xlfn.IFNA(VLOOKUP(I7905,$AG$3:$AH$83,2,FALSE),"")='11.1'!$D$5,TXM!L7905,"")</f>
        <v/>
      </c>
      <c r="N7905" t="str">
        <f>IFERROR(SMALL($M$5:$M$9000,ROWS($M$5:M7905)),"")</f>
        <v/>
      </c>
      <c r="P7905" t="s">
        <v>1639</v>
      </c>
      <c r="S7905" s="388">
        <f>ROWS(R$5:R7905)</f>
        <v>7901</v>
      </c>
      <c r="T7905" s="388" t="str">
        <f>IF(_xlfn.IFNA(VLOOKUP(P7905,$AG$3:$AH$83,2,FALSE),"")='11.1'!$D$5,TXM!S7905,"")</f>
        <v/>
      </c>
      <c r="U7905" t="str">
        <f>IFERROR(SMALL($T$5:$T$9000,ROWS($T$5:T7905)),"")</f>
        <v/>
      </c>
    </row>
    <row r="7906" spans="1:21" ht="14.4" customHeight="1" x14ac:dyDescent="0.3">
      <c r="A7906" t="s">
        <v>1639</v>
      </c>
      <c r="D7906" s="388">
        <f>ROWS(C$5:C7906)</f>
        <v>7902</v>
      </c>
      <c r="E7906" s="388" t="str">
        <f>IF(_xlfn.IFNA(VLOOKUP(A7906,$AG$3:$AH$83,2,FALSE),"")='11.1'!$D$5,TXM!D7906,"")</f>
        <v/>
      </c>
      <c r="F7906" t="str">
        <f>IFERROR(SMALL($E$5:$E$9000,ROWS($E$5:E7906)),"")</f>
        <v/>
      </c>
      <c r="I7906" t="s">
        <v>35</v>
      </c>
      <c r="J7906" t="s">
        <v>104</v>
      </c>
      <c r="K7906">
        <v>13211401</v>
      </c>
      <c r="L7906" s="388">
        <f>ROWS(K$5:K7906)</f>
        <v>7902</v>
      </c>
      <c r="M7906" s="388" t="str">
        <f>IF(_xlfn.IFNA(VLOOKUP(I7906,$AG$3:$AH$83,2,FALSE),"")='11.1'!$D$5,TXM!L7906,"")</f>
        <v/>
      </c>
      <c r="N7906" t="str">
        <f>IFERROR(SMALL($M$5:$M$9000,ROWS($M$5:M7906)),"")</f>
        <v/>
      </c>
      <c r="P7906" t="s">
        <v>1639</v>
      </c>
      <c r="S7906" s="388">
        <f>ROWS(R$5:R7906)</f>
        <v>7902</v>
      </c>
      <c r="T7906" s="388" t="str">
        <f>IF(_xlfn.IFNA(VLOOKUP(P7906,$AG$3:$AH$83,2,FALSE),"")='11.1'!$D$5,TXM!S7906,"")</f>
        <v/>
      </c>
      <c r="U7906" t="str">
        <f>IFERROR(SMALL($T$5:$T$9000,ROWS($T$5:T7906)),"")</f>
        <v/>
      </c>
    </row>
    <row r="7907" spans="1:21" ht="14.4" customHeight="1" x14ac:dyDescent="0.3">
      <c r="A7907" t="s">
        <v>1639</v>
      </c>
      <c r="D7907" s="388">
        <f>ROWS(C$5:C7907)</f>
        <v>7903</v>
      </c>
      <c r="E7907" s="388" t="str">
        <f>IF(_xlfn.IFNA(VLOOKUP(A7907,$AG$3:$AH$83,2,FALSE),"")='11.1'!$D$5,TXM!D7907,"")</f>
        <v/>
      </c>
      <c r="F7907" t="str">
        <f>IFERROR(SMALL($E$5:$E$9000,ROWS($E$5:E7907)),"")</f>
        <v/>
      </c>
      <c r="I7907" t="s">
        <v>35</v>
      </c>
      <c r="J7907" t="s">
        <v>845</v>
      </c>
      <c r="K7907">
        <v>12295802</v>
      </c>
      <c r="L7907" s="388">
        <f>ROWS(K$5:K7907)</f>
        <v>7903</v>
      </c>
      <c r="M7907" s="388" t="str">
        <f>IF(_xlfn.IFNA(VLOOKUP(I7907,$AG$3:$AH$83,2,FALSE),"")='11.1'!$D$5,TXM!L7907,"")</f>
        <v/>
      </c>
      <c r="N7907" t="str">
        <f>IFERROR(SMALL($M$5:$M$9000,ROWS($M$5:M7907)),"")</f>
        <v/>
      </c>
      <c r="P7907" t="s">
        <v>1639</v>
      </c>
      <c r="S7907" s="388">
        <f>ROWS(R$5:R7907)</f>
        <v>7903</v>
      </c>
      <c r="T7907" s="388" t="str">
        <f>IF(_xlfn.IFNA(VLOOKUP(P7907,$AG$3:$AH$83,2,FALSE),"")='11.1'!$D$5,TXM!S7907,"")</f>
        <v/>
      </c>
      <c r="U7907" t="str">
        <f>IFERROR(SMALL($T$5:$T$9000,ROWS($T$5:T7907)),"")</f>
        <v/>
      </c>
    </row>
    <row r="7908" spans="1:21" ht="14.4" customHeight="1" x14ac:dyDescent="0.3">
      <c r="A7908" t="s">
        <v>1639</v>
      </c>
      <c r="D7908" s="388">
        <f>ROWS(C$5:C7908)</f>
        <v>7904</v>
      </c>
      <c r="E7908" s="388" t="str">
        <f>IF(_xlfn.IFNA(VLOOKUP(A7908,$AG$3:$AH$83,2,FALSE),"")='11.1'!$D$5,TXM!D7908,"")</f>
        <v/>
      </c>
      <c r="F7908" t="str">
        <f>IFERROR(SMALL($E$5:$E$9000,ROWS($E$5:E7908)),"")</f>
        <v/>
      </c>
      <c r="I7908" t="s">
        <v>35</v>
      </c>
      <c r="J7908" t="s">
        <v>171</v>
      </c>
      <c r="K7908">
        <v>11508099</v>
      </c>
      <c r="L7908" s="388">
        <f>ROWS(K$5:K7908)</f>
        <v>7904</v>
      </c>
      <c r="M7908" s="388" t="str">
        <f>IF(_xlfn.IFNA(VLOOKUP(I7908,$AG$3:$AH$83,2,FALSE),"")='11.1'!$D$5,TXM!L7908,"")</f>
        <v/>
      </c>
      <c r="N7908" t="str">
        <f>IFERROR(SMALL($M$5:$M$9000,ROWS($M$5:M7908)),"")</f>
        <v/>
      </c>
      <c r="P7908" t="s">
        <v>1639</v>
      </c>
      <c r="S7908" s="388">
        <f>ROWS(R$5:R7908)</f>
        <v>7904</v>
      </c>
      <c r="T7908" s="388" t="str">
        <f>IF(_xlfn.IFNA(VLOOKUP(P7908,$AG$3:$AH$83,2,FALSE),"")='11.1'!$D$5,TXM!S7908,"")</f>
        <v/>
      </c>
      <c r="U7908" t="str">
        <f>IFERROR(SMALL($T$5:$T$9000,ROWS($T$5:T7908)),"")</f>
        <v/>
      </c>
    </row>
    <row r="7909" spans="1:21" ht="14.4" customHeight="1" x14ac:dyDescent="0.3">
      <c r="A7909" t="s">
        <v>1639</v>
      </c>
      <c r="D7909" s="388">
        <f>ROWS(C$5:C7909)</f>
        <v>7905</v>
      </c>
      <c r="E7909" s="388" t="str">
        <f>IF(_xlfn.IFNA(VLOOKUP(A7909,$AG$3:$AH$83,2,FALSE),"")='11.1'!$D$5,TXM!D7909,"")</f>
        <v/>
      </c>
      <c r="F7909" t="str">
        <f>IFERROR(SMALL($E$5:$E$9000,ROWS($E$5:E7909)),"")</f>
        <v/>
      </c>
      <c r="I7909" t="s">
        <v>35</v>
      </c>
      <c r="J7909" t="s">
        <v>847</v>
      </c>
      <c r="K7909">
        <v>9778013</v>
      </c>
      <c r="L7909" s="388">
        <f>ROWS(K$5:K7909)</f>
        <v>7905</v>
      </c>
      <c r="M7909" s="388" t="str">
        <f>IF(_xlfn.IFNA(VLOOKUP(I7909,$AG$3:$AH$83,2,FALSE),"")='11.1'!$D$5,TXM!L7909,"")</f>
        <v/>
      </c>
      <c r="N7909" t="str">
        <f>IFERROR(SMALL($M$5:$M$9000,ROWS($M$5:M7909)),"")</f>
        <v/>
      </c>
      <c r="P7909" t="s">
        <v>1639</v>
      </c>
      <c r="S7909" s="388">
        <f>ROWS(R$5:R7909)</f>
        <v>7905</v>
      </c>
      <c r="T7909" s="388" t="str">
        <f>IF(_xlfn.IFNA(VLOOKUP(P7909,$AG$3:$AH$83,2,FALSE),"")='11.1'!$D$5,TXM!S7909,"")</f>
        <v/>
      </c>
      <c r="U7909" t="str">
        <f>IFERROR(SMALL($T$5:$T$9000,ROWS($T$5:T7909)),"")</f>
        <v/>
      </c>
    </row>
    <row r="7910" spans="1:21" ht="14.4" customHeight="1" x14ac:dyDescent="0.3">
      <c r="A7910" t="s">
        <v>1639</v>
      </c>
      <c r="D7910" s="388">
        <f>ROWS(C$5:C7910)</f>
        <v>7906</v>
      </c>
      <c r="E7910" s="388" t="str">
        <f>IF(_xlfn.IFNA(VLOOKUP(A7910,$AG$3:$AH$83,2,FALSE),"")='11.1'!$D$5,TXM!D7910,"")</f>
        <v/>
      </c>
      <c r="F7910" t="str">
        <f>IFERROR(SMALL($E$5:$E$9000,ROWS($E$5:E7910)),"")</f>
        <v/>
      </c>
      <c r="I7910" t="s">
        <v>35</v>
      </c>
      <c r="J7910" t="s">
        <v>99</v>
      </c>
      <c r="K7910">
        <v>9122767</v>
      </c>
      <c r="L7910" s="388">
        <f>ROWS(K$5:K7910)</f>
        <v>7906</v>
      </c>
      <c r="M7910" s="388" t="str">
        <f>IF(_xlfn.IFNA(VLOOKUP(I7910,$AG$3:$AH$83,2,FALSE),"")='11.1'!$D$5,TXM!L7910,"")</f>
        <v/>
      </c>
      <c r="N7910" t="str">
        <f>IFERROR(SMALL($M$5:$M$9000,ROWS($M$5:M7910)),"")</f>
        <v/>
      </c>
      <c r="P7910" t="s">
        <v>1639</v>
      </c>
      <c r="S7910" s="388">
        <f>ROWS(R$5:R7910)</f>
        <v>7906</v>
      </c>
      <c r="T7910" s="388" t="str">
        <f>IF(_xlfn.IFNA(VLOOKUP(P7910,$AG$3:$AH$83,2,FALSE),"")='11.1'!$D$5,TXM!S7910,"")</f>
        <v/>
      </c>
      <c r="U7910" t="str">
        <f>IFERROR(SMALL($T$5:$T$9000,ROWS($T$5:T7910)),"")</f>
        <v/>
      </c>
    </row>
    <row r="7911" spans="1:21" ht="14.4" customHeight="1" x14ac:dyDescent="0.3">
      <c r="A7911" t="s">
        <v>1639</v>
      </c>
      <c r="D7911" s="388">
        <f>ROWS(C$5:C7911)</f>
        <v>7907</v>
      </c>
      <c r="E7911" s="388" t="str">
        <f>IF(_xlfn.IFNA(VLOOKUP(A7911,$AG$3:$AH$83,2,FALSE),"")='11.1'!$D$5,TXM!D7911,"")</f>
        <v/>
      </c>
      <c r="F7911" t="str">
        <f>IFERROR(SMALL($E$5:$E$9000,ROWS($E$5:E7911)),"")</f>
        <v/>
      </c>
      <c r="I7911" t="s">
        <v>35</v>
      </c>
      <c r="J7911" t="s">
        <v>1001</v>
      </c>
      <c r="K7911">
        <v>9102708</v>
      </c>
      <c r="L7911" s="388">
        <f>ROWS(K$5:K7911)</f>
        <v>7907</v>
      </c>
      <c r="M7911" s="388" t="str">
        <f>IF(_xlfn.IFNA(VLOOKUP(I7911,$AG$3:$AH$83,2,FALSE),"")='11.1'!$D$5,TXM!L7911,"")</f>
        <v/>
      </c>
      <c r="N7911" t="str">
        <f>IFERROR(SMALL($M$5:$M$9000,ROWS($M$5:M7911)),"")</f>
        <v/>
      </c>
      <c r="P7911" t="s">
        <v>1639</v>
      </c>
      <c r="S7911" s="388">
        <f>ROWS(R$5:R7911)</f>
        <v>7907</v>
      </c>
      <c r="T7911" s="388" t="str">
        <f>IF(_xlfn.IFNA(VLOOKUP(P7911,$AG$3:$AH$83,2,FALSE),"")='11.1'!$D$5,TXM!S7911,"")</f>
        <v/>
      </c>
      <c r="U7911" t="str">
        <f>IFERROR(SMALL($T$5:$T$9000,ROWS($T$5:T7911)),"")</f>
        <v/>
      </c>
    </row>
    <row r="7912" spans="1:21" ht="14.4" customHeight="1" x14ac:dyDescent="0.3">
      <c r="A7912" t="s">
        <v>1639</v>
      </c>
      <c r="D7912" s="388">
        <f>ROWS(C$5:C7912)</f>
        <v>7908</v>
      </c>
      <c r="E7912" s="388" t="str">
        <f>IF(_xlfn.IFNA(VLOOKUP(A7912,$AG$3:$AH$83,2,FALSE),"")='11.1'!$D$5,TXM!D7912,"")</f>
        <v/>
      </c>
      <c r="F7912" t="str">
        <f>IFERROR(SMALL($E$5:$E$9000,ROWS($E$5:E7912)),"")</f>
        <v/>
      </c>
      <c r="I7912" t="s">
        <v>35</v>
      </c>
      <c r="J7912" t="s">
        <v>779</v>
      </c>
      <c r="K7912">
        <v>8755512</v>
      </c>
      <c r="L7912" s="388">
        <f>ROWS(K$5:K7912)</f>
        <v>7908</v>
      </c>
      <c r="M7912" s="388" t="str">
        <f>IF(_xlfn.IFNA(VLOOKUP(I7912,$AG$3:$AH$83,2,FALSE),"")='11.1'!$D$5,TXM!L7912,"")</f>
        <v/>
      </c>
      <c r="N7912" t="str">
        <f>IFERROR(SMALL($M$5:$M$9000,ROWS($M$5:M7912)),"")</f>
        <v/>
      </c>
      <c r="P7912" t="s">
        <v>1639</v>
      </c>
      <c r="S7912" s="388">
        <f>ROWS(R$5:R7912)</f>
        <v>7908</v>
      </c>
      <c r="T7912" s="388" t="str">
        <f>IF(_xlfn.IFNA(VLOOKUP(P7912,$AG$3:$AH$83,2,FALSE),"")='11.1'!$D$5,TXM!S7912,"")</f>
        <v/>
      </c>
      <c r="U7912" t="str">
        <f>IFERROR(SMALL($T$5:$T$9000,ROWS($T$5:T7912)),"")</f>
        <v/>
      </c>
    </row>
    <row r="7913" spans="1:21" ht="14.4" customHeight="1" x14ac:dyDescent="0.3">
      <c r="A7913" t="s">
        <v>1639</v>
      </c>
      <c r="D7913" s="388">
        <f>ROWS(C$5:C7913)</f>
        <v>7909</v>
      </c>
      <c r="E7913" s="388" t="str">
        <f>IF(_xlfn.IFNA(VLOOKUP(A7913,$AG$3:$AH$83,2,FALSE),"")='11.1'!$D$5,TXM!D7913,"")</f>
        <v/>
      </c>
      <c r="F7913" t="str">
        <f>IFERROR(SMALL($E$5:$E$9000,ROWS($E$5:E7913)),"")</f>
        <v/>
      </c>
      <c r="I7913" t="s">
        <v>35</v>
      </c>
      <c r="J7913" t="s">
        <v>855</v>
      </c>
      <c r="K7913">
        <v>6808380</v>
      </c>
      <c r="L7913" s="388">
        <f>ROWS(K$5:K7913)</f>
        <v>7909</v>
      </c>
      <c r="M7913" s="388" t="str">
        <f>IF(_xlfn.IFNA(VLOOKUP(I7913,$AG$3:$AH$83,2,FALSE),"")='11.1'!$D$5,TXM!L7913,"")</f>
        <v/>
      </c>
      <c r="N7913" t="str">
        <f>IFERROR(SMALL($M$5:$M$9000,ROWS($M$5:M7913)),"")</f>
        <v/>
      </c>
      <c r="P7913" t="s">
        <v>1639</v>
      </c>
      <c r="S7913" s="388">
        <f>ROWS(R$5:R7913)</f>
        <v>7909</v>
      </c>
      <c r="T7913" s="388" t="str">
        <f>IF(_xlfn.IFNA(VLOOKUP(P7913,$AG$3:$AH$83,2,FALSE),"")='11.1'!$D$5,TXM!S7913,"")</f>
        <v/>
      </c>
      <c r="U7913" t="str">
        <f>IFERROR(SMALL($T$5:$T$9000,ROWS($T$5:T7913)),"")</f>
        <v/>
      </c>
    </row>
    <row r="7914" spans="1:21" ht="14.4" customHeight="1" x14ac:dyDescent="0.3">
      <c r="A7914" t="s">
        <v>1639</v>
      </c>
      <c r="D7914" s="388">
        <f>ROWS(C$5:C7914)</f>
        <v>7910</v>
      </c>
      <c r="E7914" s="388" t="str">
        <f>IF(_xlfn.IFNA(VLOOKUP(A7914,$AG$3:$AH$83,2,FALSE),"")='11.1'!$D$5,TXM!D7914,"")</f>
        <v/>
      </c>
      <c r="F7914" t="str">
        <f>IFERROR(SMALL($E$5:$E$9000,ROWS($E$5:E7914)),"")</f>
        <v/>
      </c>
      <c r="I7914" t="s">
        <v>35</v>
      </c>
      <c r="J7914" t="s">
        <v>813</v>
      </c>
      <c r="K7914">
        <v>5385485</v>
      </c>
      <c r="L7914" s="388">
        <f>ROWS(K$5:K7914)</f>
        <v>7910</v>
      </c>
      <c r="M7914" s="388" t="str">
        <f>IF(_xlfn.IFNA(VLOOKUP(I7914,$AG$3:$AH$83,2,FALSE),"")='11.1'!$D$5,TXM!L7914,"")</f>
        <v/>
      </c>
      <c r="N7914" t="str">
        <f>IFERROR(SMALL($M$5:$M$9000,ROWS($M$5:M7914)),"")</f>
        <v/>
      </c>
      <c r="P7914" t="s">
        <v>1639</v>
      </c>
      <c r="S7914" s="388">
        <f>ROWS(R$5:R7914)</f>
        <v>7910</v>
      </c>
      <c r="T7914" s="388" t="str">
        <f>IF(_xlfn.IFNA(VLOOKUP(P7914,$AG$3:$AH$83,2,FALSE),"")='11.1'!$D$5,TXM!S7914,"")</f>
        <v/>
      </c>
      <c r="U7914" t="str">
        <f>IFERROR(SMALL($T$5:$T$9000,ROWS($T$5:T7914)),"")</f>
        <v/>
      </c>
    </row>
    <row r="7915" spans="1:21" ht="14.4" customHeight="1" x14ac:dyDescent="0.3">
      <c r="A7915" t="s">
        <v>1639</v>
      </c>
      <c r="D7915" s="388">
        <f>ROWS(C$5:C7915)</f>
        <v>7911</v>
      </c>
      <c r="E7915" s="388" t="str">
        <f>IF(_xlfn.IFNA(VLOOKUP(A7915,$AG$3:$AH$83,2,FALSE),"")='11.1'!$D$5,TXM!D7915,"")</f>
        <v/>
      </c>
      <c r="F7915" t="str">
        <f>IFERROR(SMALL($E$5:$E$9000,ROWS($E$5:E7915)),"")</f>
        <v/>
      </c>
      <c r="I7915" t="s">
        <v>35</v>
      </c>
      <c r="J7915" t="s">
        <v>173</v>
      </c>
      <c r="K7915">
        <v>3978880</v>
      </c>
      <c r="L7915" s="388">
        <f>ROWS(K$5:K7915)</f>
        <v>7911</v>
      </c>
      <c r="M7915" s="388" t="str">
        <f>IF(_xlfn.IFNA(VLOOKUP(I7915,$AG$3:$AH$83,2,FALSE),"")='11.1'!$D$5,TXM!L7915,"")</f>
        <v/>
      </c>
      <c r="N7915" t="str">
        <f>IFERROR(SMALL($M$5:$M$9000,ROWS($M$5:M7915)),"")</f>
        <v/>
      </c>
      <c r="P7915" t="s">
        <v>1639</v>
      </c>
      <c r="S7915" s="388">
        <f>ROWS(R$5:R7915)</f>
        <v>7911</v>
      </c>
      <c r="T7915" s="388" t="str">
        <f>IF(_xlfn.IFNA(VLOOKUP(P7915,$AG$3:$AH$83,2,FALSE),"")='11.1'!$D$5,TXM!S7915,"")</f>
        <v/>
      </c>
      <c r="U7915" t="str">
        <f>IFERROR(SMALL($T$5:$T$9000,ROWS($T$5:T7915)),"")</f>
        <v/>
      </c>
    </row>
    <row r="7916" spans="1:21" ht="14.4" customHeight="1" x14ac:dyDescent="0.3">
      <c r="A7916" t="s">
        <v>1639</v>
      </c>
      <c r="D7916" s="388">
        <f>ROWS(C$5:C7916)</f>
        <v>7912</v>
      </c>
      <c r="E7916" s="388" t="str">
        <f>IF(_xlfn.IFNA(VLOOKUP(A7916,$AG$3:$AH$83,2,FALSE),"")='11.1'!$D$5,TXM!D7916,"")</f>
        <v/>
      </c>
      <c r="F7916" t="str">
        <f>IFERROR(SMALL($E$5:$E$9000,ROWS($E$5:E7916)),"")</f>
        <v/>
      </c>
      <c r="I7916" t="s">
        <v>35</v>
      </c>
      <c r="J7916" t="s">
        <v>1441</v>
      </c>
      <c r="K7916">
        <v>3734898</v>
      </c>
      <c r="L7916" s="388">
        <f>ROWS(K$5:K7916)</f>
        <v>7912</v>
      </c>
      <c r="M7916" s="388" t="str">
        <f>IF(_xlfn.IFNA(VLOOKUP(I7916,$AG$3:$AH$83,2,FALSE),"")='11.1'!$D$5,TXM!L7916,"")</f>
        <v/>
      </c>
      <c r="N7916" t="str">
        <f>IFERROR(SMALL($M$5:$M$9000,ROWS($M$5:M7916)),"")</f>
        <v/>
      </c>
      <c r="P7916" t="s">
        <v>1639</v>
      </c>
      <c r="S7916" s="388">
        <f>ROWS(R$5:R7916)</f>
        <v>7912</v>
      </c>
      <c r="T7916" s="388" t="str">
        <f>IF(_xlfn.IFNA(VLOOKUP(P7916,$AG$3:$AH$83,2,FALSE),"")='11.1'!$D$5,TXM!S7916,"")</f>
        <v/>
      </c>
      <c r="U7916" t="str">
        <f>IFERROR(SMALL($T$5:$T$9000,ROWS($T$5:T7916)),"")</f>
        <v/>
      </c>
    </row>
    <row r="7917" spans="1:21" ht="14.4" customHeight="1" x14ac:dyDescent="0.3">
      <c r="A7917" t="s">
        <v>1639</v>
      </c>
      <c r="D7917" s="388">
        <f>ROWS(C$5:C7917)</f>
        <v>7913</v>
      </c>
      <c r="E7917" s="388" t="str">
        <f>IF(_xlfn.IFNA(VLOOKUP(A7917,$AG$3:$AH$83,2,FALSE),"")='11.1'!$D$5,TXM!D7917,"")</f>
        <v/>
      </c>
      <c r="F7917" t="str">
        <f>IFERROR(SMALL($E$5:$E$9000,ROWS($E$5:E7917)),"")</f>
        <v/>
      </c>
      <c r="I7917" t="s">
        <v>35</v>
      </c>
      <c r="J7917" t="s">
        <v>1402</v>
      </c>
      <c r="K7917">
        <v>3702195</v>
      </c>
      <c r="L7917" s="388">
        <f>ROWS(K$5:K7917)</f>
        <v>7913</v>
      </c>
      <c r="M7917" s="388" t="str">
        <f>IF(_xlfn.IFNA(VLOOKUP(I7917,$AG$3:$AH$83,2,FALSE),"")='11.1'!$D$5,TXM!L7917,"")</f>
        <v/>
      </c>
      <c r="N7917" t="str">
        <f>IFERROR(SMALL($M$5:$M$9000,ROWS($M$5:M7917)),"")</f>
        <v/>
      </c>
      <c r="P7917" t="s">
        <v>1639</v>
      </c>
      <c r="S7917" s="388">
        <f>ROWS(R$5:R7917)</f>
        <v>7913</v>
      </c>
      <c r="T7917" s="388" t="str">
        <f>IF(_xlfn.IFNA(VLOOKUP(P7917,$AG$3:$AH$83,2,FALSE),"")='11.1'!$D$5,TXM!S7917,"")</f>
        <v/>
      </c>
      <c r="U7917" t="str">
        <f>IFERROR(SMALL($T$5:$T$9000,ROWS($T$5:T7917)),"")</f>
        <v/>
      </c>
    </row>
    <row r="7918" spans="1:21" ht="14.4" customHeight="1" x14ac:dyDescent="0.3">
      <c r="A7918" t="s">
        <v>1639</v>
      </c>
      <c r="D7918" s="388">
        <f>ROWS(C$5:C7918)</f>
        <v>7914</v>
      </c>
      <c r="E7918" s="388" t="str">
        <f>IF(_xlfn.IFNA(VLOOKUP(A7918,$AG$3:$AH$83,2,FALSE),"")='11.1'!$D$5,TXM!D7918,"")</f>
        <v/>
      </c>
      <c r="F7918" t="str">
        <f>IFERROR(SMALL($E$5:$E$9000,ROWS($E$5:E7918)),"")</f>
        <v/>
      </c>
      <c r="I7918" t="s">
        <v>35</v>
      </c>
      <c r="J7918" t="s">
        <v>1002</v>
      </c>
      <c r="K7918">
        <v>3065839</v>
      </c>
      <c r="L7918" s="388">
        <f>ROWS(K$5:K7918)</f>
        <v>7914</v>
      </c>
      <c r="M7918" s="388" t="str">
        <f>IF(_xlfn.IFNA(VLOOKUP(I7918,$AG$3:$AH$83,2,FALSE),"")='11.1'!$D$5,TXM!L7918,"")</f>
        <v/>
      </c>
      <c r="N7918" t="str">
        <f>IFERROR(SMALL($M$5:$M$9000,ROWS($M$5:M7918)),"")</f>
        <v/>
      </c>
      <c r="P7918" t="s">
        <v>1639</v>
      </c>
      <c r="S7918" s="388">
        <f>ROWS(R$5:R7918)</f>
        <v>7914</v>
      </c>
      <c r="T7918" s="388" t="str">
        <f>IF(_xlfn.IFNA(VLOOKUP(P7918,$AG$3:$AH$83,2,FALSE),"")='11.1'!$D$5,TXM!S7918,"")</f>
        <v/>
      </c>
      <c r="U7918" t="str">
        <f>IFERROR(SMALL($T$5:$T$9000,ROWS($T$5:T7918)),"")</f>
        <v/>
      </c>
    </row>
    <row r="7919" spans="1:21" ht="14.4" customHeight="1" x14ac:dyDescent="0.3">
      <c r="A7919" t="s">
        <v>1639</v>
      </c>
      <c r="D7919" s="388">
        <f>ROWS(C$5:C7919)</f>
        <v>7915</v>
      </c>
      <c r="E7919" s="388" t="str">
        <f>IF(_xlfn.IFNA(VLOOKUP(A7919,$AG$3:$AH$83,2,FALSE),"")='11.1'!$D$5,TXM!D7919,"")</f>
        <v/>
      </c>
      <c r="F7919" t="str">
        <f>IFERROR(SMALL($E$5:$E$9000,ROWS($E$5:E7919)),"")</f>
        <v/>
      </c>
      <c r="I7919" t="s">
        <v>35</v>
      </c>
      <c r="J7919" t="s">
        <v>819</v>
      </c>
      <c r="K7919">
        <v>3006580</v>
      </c>
      <c r="L7919" s="388">
        <f>ROWS(K$5:K7919)</f>
        <v>7915</v>
      </c>
      <c r="M7919" s="388" t="str">
        <f>IF(_xlfn.IFNA(VLOOKUP(I7919,$AG$3:$AH$83,2,FALSE),"")='11.1'!$D$5,TXM!L7919,"")</f>
        <v/>
      </c>
      <c r="N7919" t="str">
        <f>IFERROR(SMALL($M$5:$M$9000,ROWS($M$5:M7919)),"")</f>
        <v/>
      </c>
      <c r="P7919" t="s">
        <v>1639</v>
      </c>
      <c r="S7919" s="388">
        <f>ROWS(R$5:R7919)</f>
        <v>7915</v>
      </c>
      <c r="T7919" s="388" t="str">
        <f>IF(_xlfn.IFNA(VLOOKUP(P7919,$AG$3:$AH$83,2,FALSE),"")='11.1'!$D$5,TXM!S7919,"")</f>
        <v/>
      </c>
      <c r="U7919" t="str">
        <f>IFERROR(SMALL($T$5:$T$9000,ROWS($T$5:T7919)),"")</f>
        <v/>
      </c>
    </row>
    <row r="7920" spans="1:21" ht="14.4" customHeight="1" x14ac:dyDescent="0.3">
      <c r="A7920" t="s">
        <v>1639</v>
      </c>
      <c r="D7920" s="388">
        <f>ROWS(C$5:C7920)</f>
        <v>7916</v>
      </c>
      <c r="E7920" s="388" t="str">
        <f>IF(_xlfn.IFNA(VLOOKUP(A7920,$AG$3:$AH$83,2,FALSE),"")='11.1'!$D$5,TXM!D7920,"")</f>
        <v/>
      </c>
      <c r="F7920" t="str">
        <f>IFERROR(SMALL($E$5:$E$9000,ROWS($E$5:E7920)),"")</f>
        <v/>
      </c>
      <c r="I7920" t="s">
        <v>35</v>
      </c>
      <c r="J7920" t="s">
        <v>1275</v>
      </c>
      <c r="K7920">
        <v>2890898</v>
      </c>
      <c r="L7920" s="388">
        <f>ROWS(K$5:K7920)</f>
        <v>7916</v>
      </c>
      <c r="M7920" s="388" t="str">
        <f>IF(_xlfn.IFNA(VLOOKUP(I7920,$AG$3:$AH$83,2,FALSE),"")='11.1'!$D$5,TXM!L7920,"")</f>
        <v/>
      </c>
      <c r="N7920" t="str">
        <f>IFERROR(SMALL($M$5:$M$9000,ROWS($M$5:M7920)),"")</f>
        <v/>
      </c>
      <c r="P7920" t="s">
        <v>1639</v>
      </c>
      <c r="S7920" s="388">
        <f>ROWS(R$5:R7920)</f>
        <v>7916</v>
      </c>
      <c r="T7920" s="388" t="str">
        <f>IF(_xlfn.IFNA(VLOOKUP(P7920,$AG$3:$AH$83,2,FALSE),"")='11.1'!$D$5,TXM!S7920,"")</f>
        <v/>
      </c>
      <c r="U7920" t="str">
        <f>IFERROR(SMALL($T$5:$T$9000,ROWS($T$5:T7920)),"")</f>
        <v/>
      </c>
    </row>
    <row r="7921" spans="1:21" ht="14.4" customHeight="1" x14ac:dyDescent="0.3">
      <c r="A7921" t="s">
        <v>1639</v>
      </c>
      <c r="D7921" s="388">
        <f>ROWS(C$5:C7921)</f>
        <v>7917</v>
      </c>
      <c r="E7921" s="388" t="str">
        <f>IF(_xlfn.IFNA(VLOOKUP(A7921,$AG$3:$AH$83,2,FALSE),"")='11.1'!$D$5,TXM!D7921,"")</f>
        <v/>
      </c>
      <c r="F7921" t="str">
        <f>IFERROR(SMALL($E$5:$E$9000,ROWS($E$5:E7921)),"")</f>
        <v/>
      </c>
      <c r="I7921" t="s">
        <v>35</v>
      </c>
      <c r="J7921" t="s">
        <v>869</v>
      </c>
      <c r="K7921">
        <v>2702909</v>
      </c>
      <c r="L7921" s="388">
        <f>ROWS(K$5:K7921)</f>
        <v>7917</v>
      </c>
      <c r="M7921" s="388" t="str">
        <f>IF(_xlfn.IFNA(VLOOKUP(I7921,$AG$3:$AH$83,2,FALSE),"")='11.1'!$D$5,TXM!L7921,"")</f>
        <v/>
      </c>
      <c r="N7921" t="str">
        <f>IFERROR(SMALL($M$5:$M$9000,ROWS($M$5:M7921)),"")</f>
        <v/>
      </c>
      <c r="P7921" t="s">
        <v>1639</v>
      </c>
      <c r="S7921" s="388">
        <f>ROWS(R$5:R7921)</f>
        <v>7917</v>
      </c>
      <c r="T7921" s="388" t="str">
        <f>IF(_xlfn.IFNA(VLOOKUP(P7921,$AG$3:$AH$83,2,FALSE),"")='11.1'!$D$5,TXM!S7921,"")</f>
        <v/>
      </c>
      <c r="U7921" t="str">
        <f>IFERROR(SMALL($T$5:$T$9000,ROWS($T$5:T7921)),"")</f>
        <v/>
      </c>
    </row>
    <row r="7922" spans="1:21" ht="14.4" customHeight="1" x14ac:dyDescent="0.3">
      <c r="A7922" t="s">
        <v>1639</v>
      </c>
      <c r="D7922" s="388">
        <f>ROWS(C$5:C7922)</f>
        <v>7918</v>
      </c>
      <c r="E7922" s="388" t="str">
        <f>IF(_xlfn.IFNA(VLOOKUP(A7922,$AG$3:$AH$83,2,FALSE),"")='11.1'!$D$5,TXM!D7922,"")</f>
        <v/>
      </c>
      <c r="F7922" t="str">
        <f>IFERROR(SMALL($E$5:$E$9000,ROWS($E$5:E7922)),"")</f>
        <v/>
      </c>
      <c r="I7922" t="s">
        <v>35</v>
      </c>
      <c r="J7922" t="s">
        <v>823</v>
      </c>
      <c r="K7922">
        <v>2562370</v>
      </c>
      <c r="L7922" s="388">
        <f>ROWS(K$5:K7922)</f>
        <v>7918</v>
      </c>
      <c r="M7922" s="388" t="str">
        <f>IF(_xlfn.IFNA(VLOOKUP(I7922,$AG$3:$AH$83,2,FALSE),"")='11.1'!$D$5,TXM!L7922,"")</f>
        <v/>
      </c>
      <c r="N7922" t="str">
        <f>IFERROR(SMALL($M$5:$M$9000,ROWS($M$5:M7922)),"")</f>
        <v/>
      </c>
      <c r="P7922" t="s">
        <v>1639</v>
      </c>
      <c r="S7922" s="388">
        <f>ROWS(R$5:R7922)</f>
        <v>7918</v>
      </c>
      <c r="T7922" s="388" t="str">
        <f>IF(_xlfn.IFNA(VLOOKUP(P7922,$AG$3:$AH$83,2,FALSE),"")='11.1'!$D$5,TXM!S7922,"")</f>
        <v/>
      </c>
      <c r="U7922" t="str">
        <f>IFERROR(SMALL($T$5:$T$9000,ROWS($T$5:T7922)),"")</f>
        <v/>
      </c>
    </row>
    <row r="7923" spans="1:21" ht="14.4" customHeight="1" x14ac:dyDescent="0.3">
      <c r="A7923" t="s">
        <v>1639</v>
      </c>
      <c r="D7923" s="388">
        <f>ROWS(C$5:C7923)</f>
        <v>7919</v>
      </c>
      <c r="E7923" s="388" t="str">
        <f>IF(_xlfn.IFNA(VLOOKUP(A7923,$AG$3:$AH$83,2,FALSE),"")='11.1'!$D$5,TXM!D7923,"")</f>
        <v/>
      </c>
      <c r="F7923" t="str">
        <f>IFERROR(SMALL($E$5:$E$9000,ROWS($E$5:E7923)),"")</f>
        <v/>
      </c>
      <c r="I7923" t="s">
        <v>35</v>
      </c>
      <c r="J7923" t="s">
        <v>1006</v>
      </c>
      <c r="K7923">
        <v>2545978</v>
      </c>
      <c r="L7923" s="388">
        <f>ROWS(K$5:K7923)</f>
        <v>7919</v>
      </c>
      <c r="M7923" s="388" t="str">
        <f>IF(_xlfn.IFNA(VLOOKUP(I7923,$AG$3:$AH$83,2,FALSE),"")='11.1'!$D$5,TXM!L7923,"")</f>
        <v/>
      </c>
      <c r="N7923" t="str">
        <f>IFERROR(SMALL($M$5:$M$9000,ROWS($M$5:M7923)),"")</f>
        <v/>
      </c>
      <c r="P7923" t="s">
        <v>1639</v>
      </c>
      <c r="S7923" s="388">
        <f>ROWS(R$5:R7923)</f>
        <v>7919</v>
      </c>
      <c r="T7923" s="388" t="str">
        <f>IF(_xlfn.IFNA(VLOOKUP(P7923,$AG$3:$AH$83,2,FALSE),"")='11.1'!$D$5,TXM!S7923,"")</f>
        <v/>
      </c>
      <c r="U7923" t="str">
        <f>IFERROR(SMALL($T$5:$T$9000,ROWS($T$5:T7923)),"")</f>
        <v/>
      </c>
    </row>
    <row r="7924" spans="1:21" ht="14.4" customHeight="1" x14ac:dyDescent="0.3">
      <c r="A7924" t="s">
        <v>1639</v>
      </c>
      <c r="D7924" s="388">
        <f>ROWS(C$5:C7924)</f>
        <v>7920</v>
      </c>
      <c r="E7924" s="388" t="str">
        <f>IF(_xlfn.IFNA(VLOOKUP(A7924,$AG$3:$AH$83,2,FALSE),"")='11.1'!$D$5,TXM!D7924,"")</f>
        <v/>
      </c>
      <c r="F7924" t="str">
        <f>IFERROR(SMALL($E$5:$E$9000,ROWS($E$5:E7924)),"")</f>
        <v/>
      </c>
      <c r="I7924" t="s">
        <v>35</v>
      </c>
      <c r="J7924" t="s">
        <v>873</v>
      </c>
      <c r="K7924">
        <v>2470527</v>
      </c>
      <c r="L7924" s="388">
        <f>ROWS(K$5:K7924)</f>
        <v>7920</v>
      </c>
      <c r="M7924" s="388" t="str">
        <f>IF(_xlfn.IFNA(VLOOKUP(I7924,$AG$3:$AH$83,2,FALSE),"")='11.1'!$D$5,TXM!L7924,"")</f>
        <v/>
      </c>
      <c r="N7924" t="str">
        <f>IFERROR(SMALL($M$5:$M$9000,ROWS($M$5:M7924)),"")</f>
        <v/>
      </c>
      <c r="P7924" t="s">
        <v>1639</v>
      </c>
      <c r="S7924" s="388">
        <f>ROWS(R$5:R7924)</f>
        <v>7920</v>
      </c>
      <c r="T7924" s="388" t="str">
        <f>IF(_xlfn.IFNA(VLOOKUP(P7924,$AG$3:$AH$83,2,FALSE),"")='11.1'!$D$5,TXM!S7924,"")</f>
        <v/>
      </c>
      <c r="U7924" t="str">
        <f>IFERROR(SMALL($T$5:$T$9000,ROWS($T$5:T7924)),"")</f>
        <v/>
      </c>
    </row>
    <row r="7925" spans="1:21" ht="14.4" customHeight="1" x14ac:dyDescent="0.3">
      <c r="A7925" t="s">
        <v>1639</v>
      </c>
      <c r="D7925" s="388">
        <f>ROWS(C$5:C7925)</f>
        <v>7921</v>
      </c>
      <c r="E7925" s="388" t="str">
        <f>IF(_xlfn.IFNA(VLOOKUP(A7925,$AG$3:$AH$83,2,FALSE),"")='11.1'!$D$5,TXM!D7925,"")</f>
        <v/>
      </c>
      <c r="F7925" t="str">
        <f>IFERROR(SMALL($E$5:$E$9000,ROWS($E$5:E7925)),"")</f>
        <v/>
      </c>
      <c r="I7925" t="s">
        <v>35</v>
      </c>
      <c r="J7925" t="s">
        <v>821</v>
      </c>
      <c r="K7925">
        <v>2207696</v>
      </c>
      <c r="L7925" s="388">
        <f>ROWS(K$5:K7925)</f>
        <v>7921</v>
      </c>
      <c r="M7925" s="388" t="str">
        <f>IF(_xlfn.IFNA(VLOOKUP(I7925,$AG$3:$AH$83,2,FALSE),"")='11.1'!$D$5,TXM!L7925,"")</f>
        <v/>
      </c>
      <c r="N7925" t="str">
        <f>IFERROR(SMALL($M$5:$M$9000,ROWS($M$5:M7925)),"")</f>
        <v/>
      </c>
      <c r="P7925" t="s">
        <v>1639</v>
      </c>
      <c r="S7925" s="388">
        <f>ROWS(R$5:R7925)</f>
        <v>7921</v>
      </c>
      <c r="T7925" s="388" t="str">
        <f>IF(_xlfn.IFNA(VLOOKUP(P7925,$AG$3:$AH$83,2,FALSE),"")='11.1'!$D$5,TXM!S7925,"")</f>
        <v/>
      </c>
      <c r="U7925" t="str">
        <f>IFERROR(SMALL($T$5:$T$9000,ROWS($T$5:T7925)),"")</f>
        <v/>
      </c>
    </row>
    <row r="7926" spans="1:21" ht="14.4" customHeight="1" x14ac:dyDescent="0.3">
      <c r="A7926" t="s">
        <v>1639</v>
      </c>
      <c r="D7926" s="388">
        <f>ROWS(C$5:C7926)</f>
        <v>7922</v>
      </c>
      <c r="E7926" s="388" t="str">
        <f>IF(_xlfn.IFNA(VLOOKUP(A7926,$AG$3:$AH$83,2,FALSE),"")='11.1'!$D$5,TXM!D7926,"")</f>
        <v/>
      </c>
      <c r="F7926" t="str">
        <f>IFERROR(SMALL($E$5:$E$9000,ROWS($E$5:E7926)),"")</f>
        <v/>
      </c>
      <c r="I7926" t="s">
        <v>35</v>
      </c>
      <c r="J7926" t="s">
        <v>817</v>
      </c>
      <c r="K7926">
        <v>2035876</v>
      </c>
      <c r="L7926" s="388">
        <f>ROWS(K$5:K7926)</f>
        <v>7922</v>
      </c>
      <c r="M7926" s="388" t="str">
        <f>IF(_xlfn.IFNA(VLOOKUP(I7926,$AG$3:$AH$83,2,FALSE),"")='11.1'!$D$5,TXM!L7926,"")</f>
        <v/>
      </c>
      <c r="N7926" t="str">
        <f>IFERROR(SMALL($M$5:$M$9000,ROWS($M$5:M7926)),"")</f>
        <v/>
      </c>
      <c r="P7926" t="s">
        <v>1639</v>
      </c>
      <c r="S7926" s="388">
        <f>ROWS(R$5:R7926)</f>
        <v>7922</v>
      </c>
      <c r="T7926" s="388" t="str">
        <f>IF(_xlfn.IFNA(VLOOKUP(P7926,$AG$3:$AH$83,2,FALSE),"")='11.1'!$D$5,TXM!S7926,"")</f>
        <v/>
      </c>
      <c r="U7926" t="str">
        <f>IFERROR(SMALL($T$5:$T$9000,ROWS($T$5:T7926)),"")</f>
        <v/>
      </c>
    </row>
    <row r="7927" spans="1:21" ht="14.4" customHeight="1" x14ac:dyDescent="0.3">
      <c r="A7927" t="s">
        <v>1639</v>
      </c>
      <c r="D7927" s="388">
        <f>ROWS(C$5:C7927)</f>
        <v>7923</v>
      </c>
      <c r="E7927" s="388" t="str">
        <f>IF(_xlfn.IFNA(VLOOKUP(A7927,$AG$3:$AH$83,2,FALSE),"")='11.1'!$D$5,TXM!D7927,"")</f>
        <v/>
      </c>
      <c r="F7927" t="str">
        <f>IFERROR(SMALL($E$5:$E$9000,ROWS($E$5:E7927)),"")</f>
        <v/>
      </c>
      <c r="I7927" t="s">
        <v>35</v>
      </c>
      <c r="J7927" t="s">
        <v>990</v>
      </c>
      <c r="K7927">
        <v>2031576</v>
      </c>
      <c r="L7927" s="388">
        <f>ROWS(K$5:K7927)</f>
        <v>7923</v>
      </c>
      <c r="M7927" s="388" t="str">
        <f>IF(_xlfn.IFNA(VLOOKUP(I7927,$AG$3:$AH$83,2,FALSE),"")='11.1'!$D$5,TXM!L7927,"")</f>
        <v/>
      </c>
      <c r="N7927" t="str">
        <f>IFERROR(SMALL($M$5:$M$9000,ROWS($M$5:M7927)),"")</f>
        <v/>
      </c>
      <c r="P7927" t="s">
        <v>1639</v>
      </c>
      <c r="S7927" s="388">
        <f>ROWS(R$5:R7927)</f>
        <v>7923</v>
      </c>
      <c r="T7927" s="388" t="str">
        <f>IF(_xlfn.IFNA(VLOOKUP(P7927,$AG$3:$AH$83,2,FALSE),"")='11.1'!$D$5,TXM!S7927,"")</f>
        <v/>
      </c>
      <c r="U7927" t="str">
        <f>IFERROR(SMALL($T$5:$T$9000,ROWS($T$5:T7927)),"")</f>
        <v/>
      </c>
    </row>
    <row r="7928" spans="1:21" ht="14.4" customHeight="1" x14ac:dyDescent="0.3">
      <c r="A7928" t="s">
        <v>1639</v>
      </c>
      <c r="D7928" s="388">
        <f>ROWS(C$5:C7928)</f>
        <v>7924</v>
      </c>
      <c r="E7928" s="388" t="str">
        <f>IF(_xlfn.IFNA(VLOOKUP(A7928,$AG$3:$AH$83,2,FALSE),"")='11.1'!$D$5,TXM!D7928,"")</f>
        <v/>
      </c>
      <c r="F7928" t="str">
        <f>IFERROR(SMALL($E$5:$E$9000,ROWS($E$5:E7928)),"")</f>
        <v/>
      </c>
      <c r="I7928" t="s">
        <v>35</v>
      </c>
      <c r="J7928" t="s">
        <v>998</v>
      </c>
      <c r="K7928">
        <v>1550008</v>
      </c>
      <c r="L7928" s="388">
        <f>ROWS(K$5:K7928)</f>
        <v>7924</v>
      </c>
      <c r="M7928" s="388" t="str">
        <f>IF(_xlfn.IFNA(VLOOKUP(I7928,$AG$3:$AH$83,2,FALSE),"")='11.1'!$D$5,TXM!L7928,"")</f>
        <v/>
      </c>
      <c r="N7928" t="str">
        <f>IFERROR(SMALL($M$5:$M$9000,ROWS($M$5:M7928)),"")</f>
        <v/>
      </c>
      <c r="P7928" t="s">
        <v>1639</v>
      </c>
      <c r="S7928" s="388">
        <f>ROWS(R$5:R7928)</f>
        <v>7924</v>
      </c>
      <c r="T7928" s="388" t="str">
        <f>IF(_xlfn.IFNA(VLOOKUP(P7928,$AG$3:$AH$83,2,FALSE),"")='11.1'!$D$5,TXM!S7928,"")</f>
        <v/>
      </c>
      <c r="U7928" t="str">
        <f>IFERROR(SMALL($T$5:$T$9000,ROWS($T$5:T7928)),"")</f>
        <v/>
      </c>
    </row>
    <row r="7929" spans="1:21" ht="14.4" customHeight="1" x14ac:dyDescent="0.3">
      <c r="A7929" t="s">
        <v>1639</v>
      </c>
      <c r="D7929" s="388">
        <f>ROWS(C$5:C7929)</f>
        <v>7925</v>
      </c>
      <c r="E7929" s="388" t="str">
        <f>IF(_xlfn.IFNA(VLOOKUP(A7929,$AG$3:$AH$83,2,FALSE),"")='11.1'!$D$5,TXM!D7929,"")</f>
        <v/>
      </c>
      <c r="F7929" t="str">
        <f>IFERROR(SMALL($E$5:$E$9000,ROWS($E$5:E7929)),"")</f>
        <v/>
      </c>
      <c r="I7929" t="s">
        <v>35</v>
      </c>
      <c r="J7929" t="s">
        <v>799</v>
      </c>
      <c r="K7929">
        <v>1294277</v>
      </c>
      <c r="L7929" s="388">
        <f>ROWS(K$5:K7929)</f>
        <v>7925</v>
      </c>
      <c r="M7929" s="388" t="str">
        <f>IF(_xlfn.IFNA(VLOOKUP(I7929,$AG$3:$AH$83,2,FALSE),"")='11.1'!$D$5,TXM!L7929,"")</f>
        <v/>
      </c>
      <c r="N7929" t="str">
        <f>IFERROR(SMALL($M$5:$M$9000,ROWS($M$5:M7929)),"")</f>
        <v/>
      </c>
      <c r="P7929" t="s">
        <v>1639</v>
      </c>
      <c r="S7929" s="388">
        <f>ROWS(R$5:R7929)</f>
        <v>7925</v>
      </c>
      <c r="T7929" s="388" t="str">
        <f>IF(_xlfn.IFNA(VLOOKUP(P7929,$AG$3:$AH$83,2,FALSE),"")='11.1'!$D$5,TXM!S7929,"")</f>
        <v/>
      </c>
      <c r="U7929" t="str">
        <f>IFERROR(SMALL($T$5:$T$9000,ROWS($T$5:T7929)),"")</f>
        <v/>
      </c>
    </row>
    <row r="7930" spans="1:21" ht="14.4" customHeight="1" x14ac:dyDescent="0.3">
      <c r="A7930" t="s">
        <v>1639</v>
      </c>
      <c r="D7930" s="388">
        <f>ROWS(C$5:C7930)</f>
        <v>7926</v>
      </c>
      <c r="E7930" s="388" t="str">
        <f>IF(_xlfn.IFNA(VLOOKUP(A7930,$AG$3:$AH$83,2,FALSE),"")='11.1'!$D$5,TXM!D7930,"")</f>
        <v/>
      </c>
      <c r="F7930" t="str">
        <f>IFERROR(SMALL($E$5:$E$9000,ROWS($E$5:E7930)),"")</f>
        <v/>
      </c>
      <c r="I7930" t="s">
        <v>35</v>
      </c>
      <c r="J7930" t="s">
        <v>805</v>
      </c>
      <c r="K7930">
        <v>1126273</v>
      </c>
      <c r="L7930" s="388">
        <f>ROWS(K$5:K7930)</f>
        <v>7926</v>
      </c>
      <c r="M7930" s="388" t="str">
        <f>IF(_xlfn.IFNA(VLOOKUP(I7930,$AG$3:$AH$83,2,FALSE),"")='11.1'!$D$5,TXM!L7930,"")</f>
        <v/>
      </c>
      <c r="N7930" t="str">
        <f>IFERROR(SMALL($M$5:$M$9000,ROWS($M$5:M7930)),"")</f>
        <v/>
      </c>
      <c r="P7930" t="s">
        <v>1639</v>
      </c>
      <c r="S7930" s="388">
        <f>ROWS(R$5:R7930)</f>
        <v>7926</v>
      </c>
      <c r="T7930" s="388" t="str">
        <f>IF(_xlfn.IFNA(VLOOKUP(P7930,$AG$3:$AH$83,2,FALSE),"")='11.1'!$D$5,TXM!S7930,"")</f>
        <v/>
      </c>
      <c r="U7930" t="str">
        <f>IFERROR(SMALL($T$5:$T$9000,ROWS($T$5:T7930)),"")</f>
        <v/>
      </c>
    </row>
    <row r="7931" spans="1:21" ht="14.4" customHeight="1" x14ac:dyDescent="0.3">
      <c r="A7931" t="s">
        <v>1639</v>
      </c>
      <c r="D7931" s="388">
        <f>ROWS(C$5:C7931)</f>
        <v>7927</v>
      </c>
      <c r="E7931" s="388" t="str">
        <f>IF(_xlfn.IFNA(VLOOKUP(A7931,$AG$3:$AH$83,2,FALSE),"")='11.1'!$D$5,TXM!D7931,"")</f>
        <v/>
      </c>
      <c r="F7931" t="str">
        <f>IFERROR(SMALL($E$5:$E$9000,ROWS($E$5:E7931)),"")</f>
        <v/>
      </c>
      <c r="I7931" t="s">
        <v>35</v>
      </c>
      <c r="J7931" t="s">
        <v>809</v>
      </c>
      <c r="K7931">
        <v>1117451</v>
      </c>
      <c r="L7931" s="388">
        <f>ROWS(K$5:K7931)</f>
        <v>7927</v>
      </c>
      <c r="M7931" s="388" t="str">
        <f>IF(_xlfn.IFNA(VLOOKUP(I7931,$AG$3:$AH$83,2,FALSE),"")='11.1'!$D$5,TXM!L7931,"")</f>
        <v/>
      </c>
      <c r="N7931" t="str">
        <f>IFERROR(SMALL($M$5:$M$9000,ROWS($M$5:M7931)),"")</f>
        <v/>
      </c>
      <c r="P7931" t="s">
        <v>1639</v>
      </c>
      <c r="S7931" s="388">
        <f>ROWS(R$5:R7931)</f>
        <v>7927</v>
      </c>
      <c r="T7931" s="388" t="str">
        <f>IF(_xlfn.IFNA(VLOOKUP(P7931,$AG$3:$AH$83,2,FALSE),"")='11.1'!$D$5,TXM!S7931,"")</f>
        <v/>
      </c>
      <c r="U7931" t="str">
        <f>IFERROR(SMALL($T$5:$T$9000,ROWS($T$5:T7931)),"")</f>
        <v/>
      </c>
    </row>
    <row r="7932" spans="1:21" ht="14.4" customHeight="1" x14ac:dyDescent="0.3">
      <c r="A7932" t="s">
        <v>1639</v>
      </c>
      <c r="D7932" s="388">
        <f>ROWS(C$5:C7932)</f>
        <v>7928</v>
      </c>
      <c r="E7932" s="388" t="str">
        <f>IF(_xlfn.IFNA(VLOOKUP(A7932,$AG$3:$AH$83,2,FALSE),"")='11.1'!$D$5,TXM!D7932,"")</f>
        <v/>
      </c>
      <c r="F7932" t="str">
        <f>IFERROR(SMALL($E$5:$E$9000,ROWS($E$5:E7932)),"")</f>
        <v/>
      </c>
      <c r="I7932" t="s">
        <v>35</v>
      </c>
      <c r="J7932" t="s">
        <v>1004</v>
      </c>
      <c r="K7932">
        <v>808397</v>
      </c>
      <c r="L7932" s="388">
        <f>ROWS(K$5:K7932)</f>
        <v>7928</v>
      </c>
      <c r="M7932" s="388" t="str">
        <f>IF(_xlfn.IFNA(VLOOKUP(I7932,$AG$3:$AH$83,2,FALSE),"")='11.1'!$D$5,TXM!L7932,"")</f>
        <v/>
      </c>
      <c r="N7932" t="str">
        <f>IFERROR(SMALL($M$5:$M$9000,ROWS($M$5:M7932)),"")</f>
        <v/>
      </c>
      <c r="P7932" t="s">
        <v>1639</v>
      </c>
      <c r="S7932" s="388">
        <f>ROWS(R$5:R7932)</f>
        <v>7928</v>
      </c>
      <c r="T7932" s="388" t="str">
        <f>IF(_xlfn.IFNA(VLOOKUP(P7932,$AG$3:$AH$83,2,FALSE),"")='11.1'!$D$5,TXM!S7932,"")</f>
        <v/>
      </c>
      <c r="U7932" t="str">
        <f>IFERROR(SMALL($T$5:$T$9000,ROWS($T$5:T7932)),"")</f>
        <v/>
      </c>
    </row>
    <row r="7933" spans="1:21" ht="14.4" customHeight="1" x14ac:dyDescent="0.3">
      <c r="A7933" t="s">
        <v>1639</v>
      </c>
      <c r="D7933" s="388">
        <f>ROWS(C$5:C7933)</f>
        <v>7929</v>
      </c>
      <c r="E7933" s="388" t="str">
        <f>IF(_xlfn.IFNA(VLOOKUP(A7933,$AG$3:$AH$83,2,FALSE),"")='11.1'!$D$5,TXM!D7933,"")</f>
        <v/>
      </c>
      <c r="F7933" t="str">
        <f>IFERROR(SMALL($E$5:$E$9000,ROWS($E$5:E7933)),"")</f>
        <v/>
      </c>
      <c r="I7933" t="s">
        <v>35</v>
      </c>
      <c r="J7933" t="s">
        <v>825</v>
      </c>
      <c r="K7933">
        <v>770745</v>
      </c>
      <c r="L7933" s="388">
        <f>ROWS(K$5:K7933)</f>
        <v>7929</v>
      </c>
      <c r="M7933" s="388" t="str">
        <f>IF(_xlfn.IFNA(VLOOKUP(I7933,$AG$3:$AH$83,2,FALSE),"")='11.1'!$D$5,TXM!L7933,"")</f>
        <v/>
      </c>
      <c r="N7933" t="str">
        <f>IFERROR(SMALL($M$5:$M$9000,ROWS($M$5:M7933)),"")</f>
        <v/>
      </c>
      <c r="P7933" t="s">
        <v>1639</v>
      </c>
      <c r="S7933" s="388">
        <f>ROWS(R$5:R7933)</f>
        <v>7929</v>
      </c>
      <c r="T7933" s="388" t="str">
        <f>IF(_xlfn.IFNA(VLOOKUP(P7933,$AG$3:$AH$83,2,FALSE),"")='11.1'!$D$5,TXM!S7933,"")</f>
        <v/>
      </c>
      <c r="U7933" t="str">
        <f>IFERROR(SMALL($T$5:$T$9000,ROWS($T$5:T7933)),"")</f>
        <v/>
      </c>
    </row>
    <row r="7934" spans="1:21" ht="14.4" customHeight="1" x14ac:dyDescent="0.3">
      <c r="A7934" t="s">
        <v>1639</v>
      </c>
      <c r="D7934" s="388">
        <f>ROWS(C$5:C7934)</f>
        <v>7930</v>
      </c>
      <c r="E7934" s="388" t="str">
        <f>IF(_xlfn.IFNA(VLOOKUP(A7934,$AG$3:$AH$83,2,FALSE),"")='11.1'!$D$5,TXM!D7934,"")</f>
        <v/>
      </c>
      <c r="F7934" t="str">
        <f>IFERROR(SMALL($E$5:$E$9000,ROWS($E$5:E7934)),"")</f>
        <v/>
      </c>
      <c r="I7934" t="s">
        <v>35</v>
      </c>
      <c r="J7934" t="s">
        <v>839</v>
      </c>
      <c r="K7934">
        <v>666977</v>
      </c>
      <c r="L7934" s="388">
        <f>ROWS(K$5:K7934)</f>
        <v>7930</v>
      </c>
      <c r="M7934" s="388" t="str">
        <f>IF(_xlfn.IFNA(VLOOKUP(I7934,$AG$3:$AH$83,2,FALSE),"")='11.1'!$D$5,TXM!L7934,"")</f>
        <v/>
      </c>
      <c r="N7934" t="str">
        <f>IFERROR(SMALL($M$5:$M$9000,ROWS($M$5:M7934)),"")</f>
        <v/>
      </c>
      <c r="P7934" t="s">
        <v>1639</v>
      </c>
      <c r="S7934" s="388">
        <f>ROWS(R$5:R7934)</f>
        <v>7930</v>
      </c>
      <c r="T7934" s="388" t="str">
        <f>IF(_xlfn.IFNA(VLOOKUP(P7934,$AG$3:$AH$83,2,FALSE),"")='11.1'!$D$5,TXM!S7934,"")</f>
        <v/>
      </c>
      <c r="U7934" t="str">
        <f>IFERROR(SMALL($T$5:$T$9000,ROWS($T$5:T7934)),"")</f>
        <v/>
      </c>
    </row>
    <row r="7935" spans="1:21" ht="14.4" customHeight="1" x14ac:dyDescent="0.3">
      <c r="A7935" t="s">
        <v>1639</v>
      </c>
      <c r="D7935" s="388">
        <f>ROWS(C$5:C7935)</f>
        <v>7931</v>
      </c>
      <c r="E7935" s="388" t="str">
        <f>IF(_xlfn.IFNA(VLOOKUP(A7935,$AG$3:$AH$83,2,FALSE),"")='11.1'!$D$5,TXM!D7935,"")</f>
        <v/>
      </c>
      <c r="F7935" t="str">
        <f>IFERROR(SMALL($E$5:$E$9000,ROWS($E$5:E7935)),"")</f>
        <v/>
      </c>
      <c r="I7935" t="s">
        <v>35</v>
      </c>
      <c r="J7935" t="s">
        <v>811</v>
      </c>
      <c r="K7935">
        <v>646627</v>
      </c>
      <c r="L7935" s="388">
        <f>ROWS(K$5:K7935)</f>
        <v>7931</v>
      </c>
      <c r="M7935" s="388" t="str">
        <f>IF(_xlfn.IFNA(VLOOKUP(I7935,$AG$3:$AH$83,2,FALSE),"")='11.1'!$D$5,TXM!L7935,"")</f>
        <v/>
      </c>
      <c r="N7935" t="str">
        <f>IFERROR(SMALL($M$5:$M$9000,ROWS($M$5:M7935)),"")</f>
        <v/>
      </c>
      <c r="P7935" t="s">
        <v>1639</v>
      </c>
      <c r="S7935" s="388">
        <f>ROWS(R$5:R7935)</f>
        <v>7931</v>
      </c>
      <c r="T7935" s="388" t="str">
        <f>IF(_xlfn.IFNA(VLOOKUP(P7935,$AG$3:$AH$83,2,FALSE),"")='11.1'!$D$5,TXM!S7935,"")</f>
        <v/>
      </c>
      <c r="U7935" t="str">
        <f>IFERROR(SMALL($T$5:$T$9000,ROWS($T$5:T7935)),"")</f>
        <v/>
      </c>
    </row>
    <row r="7936" spans="1:21" ht="14.4" customHeight="1" x14ac:dyDescent="0.3">
      <c r="A7936" t="s">
        <v>1639</v>
      </c>
      <c r="D7936" s="388">
        <f>ROWS(C$5:C7936)</f>
        <v>7932</v>
      </c>
      <c r="E7936" s="388" t="str">
        <f>IF(_xlfn.IFNA(VLOOKUP(A7936,$AG$3:$AH$83,2,FALSE),"")='11.1'!$D$5,TXM!D7936,"")</f>
        <v/>
      </c>
      <c r="F7936" t="str">
        <f>IFERROR(SMALL($E$5:$E$9000,ROWS($E$5:E7936)),"")</f>
        <v/>
      </c>
      <c r="I7936" t="s">
        <v>35</v>
      </c>
      <c r="J7936" t="s">
        <v>97</v>
      </c>
      <c r="K7936">
        <v>642431</v>
      </c>
      <c r="L7936" s="388">
        <f>ROWS(K$5:K7936)</f>
        <v>7932</v>
      </c>
      <c r="M7936" s="388" t="str">
        <f>IF(_xlfn.IFNA(VLOOKUP(I7936,$AG$3:$AH$83,2,FALSE),"")='11.1'!$D$5,TXM!L7936,"")</f>
        <v/>
      </c>
      <c r="N7936" t="str">
        <f>IFERROR(SMALL($M$5:$M$9000,ROWS($M$5:M7936)),"")</f>
        <v/>
      </c>
      <c r="P7936" t="s">
        <v>1639</v>
      </c>
      <c r="S7936" s="388">
        <f>ROWS(R$5:R7936)</f>
        <v>7932</v>
      </c>
      <c r="T7936" s="388" t="str">
        <f>IF(_xlfn.IFNA(VLOOKUP(P7936,$AG$3:$AH$83,2,FALSE),"")='11.1'!$D$5,TXM!S7936,"")</f>
        <v/>
      </c>
      <c r="U7936" t="str">
        <f>IFERROR(SMALL($T$5:$T$9000,ROWS($T$5:T7936)),"")</f>
        <v/>
      </c>
    </row>
    <row r="7937" spans="1:21" ht="14.4" customHeight="1" x14ac:dyDescent="0.3">
      <c r="A7937" t="s">
        <v>1639</v>
      </c>
      <c r="D7937" s="388">
        <f>ROWS(C$5:C7937)</f>
        <v>7933</v>
      </c>
      <c r="E7937" s="388" t="str">
        <f>IF(_xlfn.IFNA(VLOOKUP(A7937,$AG$3:$AH$83,2,FALSE),"")='11.1'!$D$5,TXM!D7937,"")</f>
        <v/>
      </c>
      <c r="F7937" t="str">
        <f>IFERROR(SMALL($E$5:$E$9000,ROWS($E$5:E7937)),"")</f>
        <v/>
      </c>
      <c r="I7937" t="s">
        <v>35</v>
      </c>
      <c r="J7937" t="s">
        <v>827</v>
      </c>
      <c r="K7937">
        <v>618459</v>
      </c>
      <c r="L7937" s="388">
        <f>ROWS(K$5:K7937)</f>
        <v>7933</v>
      </c>
      <c r="M7937" s="388" t="str">
        <f>IF(_xlfn.IFNA(VLOOKUP(I7937,$AG$3:$AH$83,2,FALSE),"")='11.1'!$D$5,TXM!L7937,"")</f>
        <v/>
      </c>
      <c r="N7937" t="str">
        <f>IFERROR(SMALL($M$5:$M$9000,ROWS($M$5:M7937)),"")</f>
        <v/>
      </c>
      <c r="P7937" t="s">
        <v>1639</v>
      </c>
      <c r="S7937" s="388">
        <f>ROWS(R$5:R7937)</f>
        <v>7933</v>
      </c>
      <c r="T7937" s="388" t="str">
        <f>IF(_xlfn.IFNA(VLOOKUP(P7937,$AG$3:$AH$83,2,FALSE),"")='11.1'!$D$5,TXM!S7937,"")</f>
        <v/>
      </c>
      <c r="U7937" t="str">
        <f>IFERROR(SMALL($T$5:$T$9000,ROWS($T$5:T7937)),"")</f>
        <v/>
      </c>
    </row>
    <row r="7938" spans="1:21" ht="14.4" customHeight="1" x14ac:dyDescent="0.3">
      <c r="A7938" t="s">
        <v>1639</v>
      </c>
      <c r="D7938" s="388">
        <f>ROWS(C$5:C7938)</f>
        <v>7934</v>
      </c>
      <c r="E7938" s="388" t="str">
        <f>IF(_xlfn.IFNA(VLOOKUP(A7938,$AG$3:$AH$83,2,FALSE),"")='11.1'!$D$5,TXM!D7938,"")</f>
        <v/>
      </c>
      <c r="F7938" t="str">
        <f>IFERROR(SMALL($E$5:$E$9000,ROWS($E$5:E7938)),"")</f>
        <v/>
      </c>
      <c r="I7938" t="s">
        <v>35</v>
      </c>
      <c r="J7938" t="s">
        <v>172</v>
      </c>
      <c r="K7938">
        <v>543520</v>
      </c>
      <c r="L7938" s="388">
        <f>ROWS(K$5:K7938)</f>
        <v>7934</v>
      </c>
      <c r="M7938" s="388" t="str">
        <f>IF(_xlfn.IFNA(VLOOKUP(I7938,$AG$3:$AH$83,2,FALSE),"")='11.1'!$D$5,TXM!L7938,"")</f>
        <v/>
      </c>
      <c r="N7938" t="str">
        <f>IFERROR(SMALL($M$5:$M$9000,ROWS($M$5:M7938)),"")</f>
        <v/>
      </c>
      <c r="P7938" t="s">
        <v>1639</v>
      </c>
      <c r="S7938" s="388">
        <f>ROWS(R$5:R7938)</f>
        <v>7934</v>
      </c>
      <c r="T7938" s="388" t="str">
        <f>IF(_xlfn.IFNA(VLOOKUP(P7938,$AG$3:$AH$83,2,FALSE),"")='11.1'!$D$5,TXM!S7938,"")</f>
        <v/>
      </c>
      <c r="U7938" t="str">
        <f>IFERROR(SMALL($T$5:$T$9000,ROWS($T$5:T7938)),"")</f>
        <v/>
      </c>
    </row>
    <row r="7939" spans="1:21" ht="14.4" customHeight="1" x14ac:dyDescent="0.3">
      <c r="A7939" t="s">
        <v>1639</v>
      </c>
      <c r="D7939" s="388">
        <f>ROWS(C$5:C7939)</f>
        <v>7935</v>
      </c>
      <c r="E7939" s="388" t="str">
        <f>IF(_xlfn.IFNA(VLOOKUP(A7939,$AG$3:$AH$83,2,FALSE),"")='11.1'!$D$5,TXM!D7939,"")</f>
        <v/>
      </c>
      <c r="F7939" t="str">
        <f>IFERROR(SMALL($E$5:$E$9000,ROWS($E$5:E7939)),"")</f>
        <v/>
      </c>
      <c r="I7939" t="s">
        <v>35</v>
      </c>
      <c r="J7939" t="s">
        <v>829</v>
      </c>
      <c r="K7939">
        <v>524757</v>
      </c>
      <c r="L7939" s="388">
        <f>ROWS(K$5:K7939)</f>
        <v>7935</v>
      </c>
      <c r="M7939" s="388" t="str">
        <f>IF(_xlfn.IFNA(VLOOKUP(I7939,$AG$3:$AH$83,2,FALSE),"")='11.1'!$D$5,TXM!L7939,"")</f>
        <v/>
      </c>
      <c r="N7939" t="str">
        <f>IFERROR(SMALL($M$5:$M$9000,ROWS($M$5:M7939)),"")</f>
        <v/>
      </c>
      <c r="P7939" t="s">
        <v>1639</v>
      </c>
      <c r="S7939" s="388">
        <f>ROWS(R$5:R7939)</f>
        <v>7935</v>
      </c>
      <c r="T7939" s="388" t="str">
        <f>IF(_xlfn.IFNA(VLOOKUP(P7939,$AG$3:$AH$83,2,FALSE),"")='11.1'!$D$5,TXM!S7939,"")</f>
        <v/>
      </c>
      <c r="U7939" t="str">
        <f>IFERROR(SMALL($T$5:$T$9000,ROWS($T$5:T7939)),"")</f>
        <v/>
      </c>
    </row>
    <row r="7940" spans="1:21" ht="14.4" customHeight="1" x14ac:dyDescent="0.3">
      <c r="A7940" t="s">
        <v>1639</v>
      </c>
      <c r="D7940" s="388">
        <f>ROWS(C$5:C7940)</f>
        <v>7936</v>
      </c>
      <c r="E7940" s="388" t="str">
        <f>IF(_xlfn.IFNA(VLOOKUP(A7940,$AG$3:$AH$83,2,FALSE),"")='11.1'!$D$5,TXM!D7940,"")</f>
        <v/>
      </c>
      <c r="F7940" t="str">
        <f>IFERROR(SMALL($E$5:$E$9000,ROWS($E$5:E7940)),"")</f>
        <v/>
      </c>
      <c r="I7940" t="s">
        <v>35</v>
      </c>
      <c r="J7940" t="s">
        <v>103</v>
      </c>
      <c r="K7940">
        <v>520383</v>
      </c>
      <c r="L7940" s="388">
        <f>ROWS(K$5:K7940)</f>
        <v>7936</v>
      </c>
      <c r="M7940" s="388" t="str">
        <f>IF(_xlfn.IFNA(VLOOKUP(I7940,$AG$3:$AH$83,2,FALSE),"")='11.1'!$D$5,TXM!L7940,"")</f>
        <v/>
      </c>
      <c r="N7940" t="str">
        <f>IFERROR(SMALL($M$5:$M$9000,ROWS($M$5:M7940)),"")</f>
        <v/>
      </c>
      <c r="P7940" t="s">
        <v>1639</v>
      </c>
      <c r="S7940" s="388">
        <f>ROWS(R$5:R7940)</f>
        <v>7936</v>
      </c>
      <c r="T7940" s="388" t="str">
        <f>IF(_xlfn.IFNA(VLOOKUP(P7940,$AG$3:$AH$83,2,FALSE),"")='11.1'!$D$5,TXM!S7940,"")</f>
        <v/>
      </c>
      <c r="U7940" t="str">
        <f>IFERROR(SMALL($T$5:$T$9000,ROWS($T$5:T7940)),"")</f>
        <v/>
      </c>
    </row>
    <row r="7941" spans="1:21" ht="14.4" customHeight="1" x14ac:dyDescent="0.3">
      <c r="A7941" t="s">
        <v>1639</v>
      </c>
      <c r="D7941" s="388">
        <f>ROWS(C$5:C7941)</f>
        <v>7937</v>
      </c>
      <c r="E7941" s="388" t="str">
        <f>IF(_xlfn.IFNA(VLOOKUP(A7941,$AG$3:$AH$83,2,FALSE),"")='11.1'!$D$5,TXM!D7941,"")</f>
        <v/>
      </c>
      <c r="F7941" t="str">
        <f>IFERROR(SMALL($E$5:$E$9000,ROWS($E$5:E7941)),"")</f>
        <v/>
      </c>
      <c r="I7941" t="s">
        <v>35</v>
      </c>
      <c r="J7941" t="s">
        <v>833</v>
      </c>
      <c r="K7941">
        <v>466906</v>
      </c>
      <c r="L7941" s="388">
        <f>ROWS(K$5:K7941)</f>
        <v>7937</v>
      </c>
      <c r="M7941" s="388" t="str">
        <f>IF(_xlfn.IFNA(VLOOKUP(I7941,$AG$3:$AH$83,2,FALSE),"")='11.1'!$D$5,TXM!L7941,"")</f>
        <v/>
      </c>
      <c r="N7941" t="str">
        <f>IFERROR(SMALL($M$5:$M$9000,ROWS($M$5:M7941)),"")</f>
        <v/>
      </c>
      <c r="P7941" t="s">
        <v>1639</v>
      </c>
      <c r="S7941" s="388">
        <f>ROWS(R$5:R7941)</f>
        <v>7937</v>
      </c>
      <c r="T7941" s="388" t="str">
        <f>IF(_xlfn.IFNA(VLOOKUP(P7941,$AG$3:$AH$83,2,FALSE),"")='11.1'!$D$5,TXM!S7941,"")</f>
        <v/>
      </c>
      <c r="U7941" t="str">
        <f>IFERROR(SMALL($T$5:$T$9000,ROWS($T$5:T7941)),"")</f>
        <v/>
      </c>
    </row>
    <row r="7942" spans="1:21" ht="14.4" customHeight="1" x14ac:dyDescent="0.3">
      <c r="A7942" t="s">
        <v>1639</v>
      </c>
      <c r="D7942" s="388">
        <f>ROWS(C$5:C7942)</f>
        <v>7938</v>
      </c>
      <c r="E7942" s="388" t="str">
        <f>IF(_xlfn.IFNA(VLOOKUP(A7942,$AG$3:$AH$83,2,FALSE),"")='11.1'!$D$5,TXM!D7942,"")</f>
        <v/>
      </c>
      <c r="F7942" t="str">
        <f>IFERROR(SMALL($E$5:$E$9000,ROWS($E$5:E7942)),"")</f>
        <v/>
      </c>
      <c r="I7942" t="s">
        <v>35</v>
      </c>
      <c r="J7942" t="s">
        <v>857</v>
      </c>
      <c r="K7942">
        <v>458366</v>
      </c>
      <c r="L7942" s="388">
        <f>ROWS(K$5:K7942)</f>
        <v>7938</v>
      </c>
      <c r="M7942" s="388" t="str">
        <f>IF(_xlfn.IFNA(VLOOKUP(I7942,$AG$3:$AH$83,2,FALSE),"")='11.1'!$D$5,TXM!L7942,"")</f>
        <v/>
      </c>
      <c r="N7942" t="str">
        <f>IFERROR(SMALL($M$5:$M$9000,ROWS($M$5:M7942)),"")</f>
        <v/>
      </c>
      <c r="P7942" t="s">
        <v>1639</v>
      </c>
      <c r="S7942" s="388">
        <f>ROWS(R$5:R7942)</f>
        <v>7938</v>
      </c>
      <c r="T7942" s="388" t="str">
        <f>IF(_xlfn.IFNA(VLOOKUP(P7942,$AG$3:$AH$83,2,FALSE),"")='11.1'!$D$5,TXM!S7942,"")</f>
        <v/>
      </c>
      <c r="U7942" t="str">
        <f>IFERROR(SMALL($T$5:$T$9000,ROWS($T$5:T7942)),"")</f>
        <v/>
      </c>
    </row>
    <row r="7943" spans="1:21" ht="14.4" customHeight="1" x14ac:dyDescent="0.3">
      <c r="A7943" t="s">
        <v>1639</v>
      </c>
      <c r="D7943" s="388">
        <f>ROWS(C$5:C7943)</f>
        <v>7939</v>
      </c>
      <c r="E7943" s="388" t="str">
        <f>IF(_xlfn.IFNA(VLOOKUP(A7943,$AG$3:$AH$83,2,FALSE),"")='11.1'!$D$5,TXM!D7943,"")</f>
        <v/>
      </c>
      <c r="F7943" t="str">
        <f>IFERROR(SMALL($E$5:$E$9000,ROWS($E$5:E7943)),"")</f>
        <v/>
      </c>
      <c r="I7943" t="s">
        <v>35</v>
      </c>
      <c r="J7943" t="s">
        <v>781</v>
      </c>
      <c r="K7943">
        <v>286174</v>
      </c>
      <c r="L7943" s="388">
        <f>ROWS(K$5:K7943)</f>
        <v>7939</v>
      </c>
      <c r="M7943" s="388" t="str">
        <f>IF(_xlfn.IFNA(VLOOKUP(I7943,$AG$3:$AH$83,2,FALSE),"")='11.1'!$D$5,TXM!L7943,"")</f>
        <v/>
      </c>
      <c r="N7943" t="str">
        <f>IFERROR(SMALL($M$5:$M$9000,ROWS($M$5:M7943)),"")</f>
        <v/>
      </c>
      <c r="P7943" t="s">
        <v>1639</v>
      </c>
      <c r="S7943" s="388">
        <f>ROWS(R$5:R7943)</f>
        <v>7939</v>
      </c>
      <c r="T7943" s="388" t="str">
        <f>IF(_xlfn.IFNA(VLOOKUP(P7943,$AG$3:$AH$83,2,FALSE),"")='11.1'!$D$5,TXM!S7943,"")</f>
        <v/>
      </c>
      <c r="U7943" t="str">
        <f>IFERROR(SMALL($T$5:$T$9000,ROWS($T$5:T7943)),"")</f>
        <v/>
      </c>
    </row>
    <row r="7944" spans="1:21" ht="14.4" customHeight="1" x14ac:dyDescent="0.3">
      <c r="A7944" t="s">
        <v>1639</v>
      </c>
      <c r="D7944" s="388">
        <f>ROWS(C$5:C7944)</f>
        <v>7940</v>
      </c>
      <c r="E7944" s="388" t="str">
        <f>IF(_xlfn.IFNA(VLOOKUP(A7944,$AG$3:$AH$83,2,FALSE),"")='11.1'!$D$5,TXM!D7944,"")</f>
        <v/>
      </c>
      <c r="F7944" t="str">
        <f>IFERROR(SMALL($E$5:$E$9000,ROWS($E$5:E7944)),"")</f>
        <v/>
      </c>
      <c r="I7944" t="s">
        <v>35</v>
      </c>
      <c r="J7944" t="s">
        <v>803</v>
      </c>
      <c r="K7944">
        <v>272867</v>
      </c>
      <c r="L7944" s="388">
        <f>ROWS(K$5:K7944)</f>
        <v>7940</v>
      </c>
      <c r="M7944" s="388" t="str">
        <f>IF(_xlfn.IFNA(VLOOKUP(I7944,$AG$3:$AH$83,2,FALSE),"")='11.1'!$D$5,TXM!L7944,"")</f>
        <v/>
      </c>
      <c r="N7944" t="str">
        <f>IFERROR(SMALL($M$5:$M$9000,ROWS($M$5:M7944)),"")</f>
        <v/>
      </c>
      <c r="P7944" t="s">
        <v>1639</v>
      </c>
      <c r="S7944" s="388">
        <f>ROWS(R$5:R7944)</f>
        <v>7940</v>
      </c>
      <c r="T7944" s="388" t="str">
        <f>IF(_xlfn.IFNA(VLOOKUP(P7944,$AG$3:$AH$83,2,FALSE),"")='11.1'!$D$5,TXM!S7944,"")</f>
        <v/>
      </c>
      <c r="U7944" t="str">
        <f>IFERROR(SMALL($T$5:$T$9000,ROWS($T$5:T7944)),"")</f>
        <v/>
      </c>
    </row>
    <row r="7945" spans="1:21" ht="14.4" customHeight="1" x14ac:dyDescent="0.3">
      <c r="A7945" t="s">
        <v>1639</v>
      </c>
      <c r="D7945" s="388">
        <f>ROWS(C$5:C7945)</f>
        <v>7941</v>
      </c>
      <c r="E7945" s="388" t="str">
        <f>IF(_xlfn.IFNA(VLOOKUP(A7945,$AG$3:$AH$83,2,FALSE),"")='11.1'!$D$5,TXM!D7945,"")</f>
        <v/>
      </c>
      <c r="F7945" t="str">
        <f>IFERROR(SMALL($E$5:$E$9000,ROWS($E$5:E7945)),"")</f>
        <v/>
      </c>
      <c r="I7945" t="s">
        <v>35</v>
      </c>
      <c r="J7945" t="s">
        <v>1003</v>
      </c>
      <c r="K7945">
        <v>186922</v>
      </c>
      <c r="L7945" s="388">
        <f>ROWS(K$5:K7945)</f>
        <v>7941</v>
      </c>
      <c r="M7945" s="388" t="str">
        <f>IF(_xlfn.IFNA(VLOOKUP(I7945,$AG$3:$AH$83,2,FALSE),"")='11.1'!$D$5,TXM!L7945,"")</f>
        <v/>
      </c>
      <c r="N7945" t="str">
        <f>IFERROR(SMALL($M$5:$M$9000,ROWS($M$5:M7945)),"")</f>
        <v/>
      </c>
      <c r="P7945" t="s">
        <v>1639</v>
      </c>
      <c r="S7945" s="388">
        <f>ROWS(R$5:R7945)</f>
        <v>7941</v>
      </c>
      <c r="T7945" s="388" t="str">
        <f>IF(_xlfn.IFNA(VLOOKUP(P7945,$AG$3:$AH$83,2,FALSE),"")='11.1'!$D$5,TXM!S7945,"")</f>
        <v/>
      </c>
      <c r="U7945" t="str">
        <f>IFERROR(SMALL($T$5:$T$9000,ROWS($T$5:T7945)),"")</f>
        <v/>
      </c>
    </row>
    <row r="7946" spans="1:21" ht="14.4" customHeight="1" x14ac:dyDescent="0.3">
      <c r="A7946" t="s">
        <v>1639</v>
      </c>
      <c r="D7946" s="388">
        <f>ROWS(C$5:C7946)</f>
        <v>7942</v>
      </c>
      <c r="E7946" s="388" t="str">
        <f>IF(_xlfn.IFNA(VLOOKUP(A7946,$AG$3:$AH$83,2,FALSE),"")='11.1'!$D$5,TXM!D7946,"")</f>
        <v/>
      </c>
      <c r="F7946" t="str">
        <f>IFERROR(SMALL($E$5:$E$9000,ROWS($E$5:E7946)),"")</f>
        <v/>
      </c>
      <c r="I7946" t="s">
        <v>35</v>
      </c>
      <c r="J7946" t="s">
        <v>1332</v>
      </c>
      <c r="K7946">
        <v>89333</v>
      </c>
      <c r="L7946" s="388">
        <f>ROWS(K$5:K7946)</f>
        <v>7942</v>
      </c>
      <c r="M7946" s="388" t="str">
        <f>IF(_xlfn.IFNA(VLOOKUP(I7946,$AG$3:$AH$83,2,FALSE),"")='11.1'!$D$5,TXM!L7946,"")</f>
        <v/>
      </c>
      <c r="N7946" t="str">
        <f>IFERROR(SMALL($M$5:$M$9000,ROWS($M$5:M7946)),"")</f>
        <v/>
      </c>
      <c r="P7946" t="s">
        <v>1639</v>
      </c>
      <c r="S7946" s="388">
        <f>ROWS(R$5:R7946)</f>
        <v>7942</v>
      </c>
      <c r="T7946" s="388" t="str">
        <f>IF(_xlfn.IFNA(VLOOKUP(P7946,$AG$3:$AH$83,2,FALSE),"")='11.1'!$D$5,TXM!S7946,"")</f>
        <v/>
      </c>
      <c r="U7946" t="str">
        <f>IFERROR(SMALL($T$5:$T$9000,ROWS($T$5:T7946)),"")</f>
        <v/>
      </c>
    </row>
    <row r="7947" spans="1:21" ht="14.4" customHeight="1" x14ac:dyDescent="0.3">
      <c r="A7947" t="s">
        <v>1639</v>
      </c>
      <c r="D7947" s="388">
        <f>ROWS(C$5:C7947)</f>
        <v>7943</v>
      </c>
      <c r="E7947" s="388" t="str">
        <f>IF(_xlfn.IFNA(VLOOKUP(A7947,$AG$3:$AH$83,2,FALSE),"")='11.1'!$D$5,TXM!D7947,"")</f>
        <v/>
      </c>
      <c r="F7947" t="str">
        <f>IFERROR(SMALL($E$5:$E$9000,ROWS($E$5:E7947)),"")</f>
        <v/>
      </c>
      <c r="I7947" t="s">
        <v>35</v>
      </c>
      <c r="J7947" t="s">
        <v>1365</v>
      </c>
      <c r="K7947">
        <v>52842</v>
      </c>
      <c r="L7947" s="388">
        <f>ROWS(K$5:K7947)</f>
        <v>7943</v>
      </c>
      <c r="M7947" s="388" t="str">
        <f>IF(_xlfn.IFNA(VLOOKUP(I7947,$AG$3:$AH$83,2,FALSE),"")='11.1'!$D$5,TXM!L7947,"")</f>
        <v/>
      </c>
      <c r="N7947" t="str">
        <f>IFERROR(SMALL($M$5:$M$9000,ROWS($M$5:M7947)),"")</f>
        <v/>
      </c>
      <c r="P7947" t="s">
        <v>1639</v>
      </c>
      <c r="S7947" s="388">
        <f>ROWS(R$5:R7947)</f>
        <v>7943</v>
      </c>
      <c r="T7947" s="388" t="str">
        <f>IF(_xlfn.IFNA(VLOOKUP(P7947,$AG$3:$AH$83,2,FALSE),"")='11.1'!$D$5,TXM!S7947,"")</f>
        <v/>
      </c>
      <c r="U7947" t="str">
        <f>IFERROR(SMALL($T$5:$T$9000,ROWS($T$5:T7947)),"")</f>
        <v/>
      </c>
    </row>
    <row r="7948" spans="1:21" ht="14.4" customHeight="1" x14ac:dyDescent="0.3">
      <c r="A7948" t="s">
        <v>1639</v>
      </c>
      <c r="D7948" s="388">
        <f>ROWS(C$5:C7948)</f>
        <v>7944</v>
      </c>
      <c r="E7948" s="388" t="str">
        <f>IF(_xlfn.IFNA(VLOOKUP(A7948,$AG$3:$AH$83,2,FALSE),"")='11.1'!$D$5,TXM!D7948,"")</f>
        <v/>
      </c>
      <c r="F7948" t="str">
        <f>IFERROR(SMALL($E$5:$E$9000,ROWS($E$5:E7948)),"")</f>
        <v/>
      </c>
      <c r="I7948" t="s">
        <v>35</v>
      </c>
      <c r="J7948" t="s">
        <v>1494</v>
      </c>
      <c r="K7948">
        <v>45069</v>
      </c>
      <c r="L7948" s="388">
        <f>ROWS(K$5:K7948)</f>
        <v>7944</v>
      </c>
      <c r="M7948" s="388" t="str">
        <f>IF(_xlfn.IFNA(VLOOKUP(I7948,$AG$3:$AH$83,2,FALSE),"")='11.1'!$D$5,TXM!L7948,"")</f>
        <v/>
      </c>
      <c r="N7948" t="str">
        <f>IFERROR(SMALL($M$5:$M$9000,ROWS($M$5:M7948)),"")</f>
        <v/>
      </c>
      <c r="P7948" t="s">
        <v>1639</v>
      </c>
      <c r="S7948" s="388">
        <f>ROWS(R$5:R7948)</f>
        <v>7944</v>
      </c>
      <c r="T7948" s="388" t="str">
        <f>IF(_xlfn.IFNA(VLOOKUP(P7948,$AG$3:$AH$83,2,FALSE),"")='11.1'!$D$5,TXM!S7948,"")</f>
        <v/>
      </c>
      <c r="U7948" t="str">
        <f>IFERROR(SMALL($T$5:$T$9000,ROWS($T$5:T7948)),"")</f>
        <v/>
      </c>
    </row>
    <row r="7949" spans="1:21" ht="14.4" customHeight="1" x14ac:dyDescent="0.3">
      <c r="A7949" t="s">
        <v>1639</v>
      </c>
      <c r="D7949" s="388">
        <f>ROWS(C$5:C7949)</f>
        <v>7945</v>
      </c>
      <c r="E7949" s="388" t="str">
        <f>IF(_xlfn.IFNA(VLOOKUP(A7949,$AG$3:$AH$83,2,FALSE),"")='11.1'!$D$5,TXM!D7949,"")</f>
        <v/>
      </c>
      <c r="F7949" t="str">
        <f>IFERROR(SMALL($E$5:$E$9000,ROWS($E$5:E7949)),"")</f>
        <v/>
      </c>
      <c r="I7949" t="s">
        <v>35</v>
      </c>
      <c r="J7949" t="s">
        <v>831</v>
      </c>
      <c r="K7949">
        <v>40193</v>
      </c>
      <c r="L7949" s="388">
        <f>ROWS(K$5:K7949)</f>
        <v>7945</v>
      </c>
      <c r="M7949" s="388" t="str">
        <f>IF(_xlfn.IFNA(VLOOKUP(I7949,$AG$3:$AH$83,2,FALSE),"")='11.1'!$D$5,TXM!L7949,"")</f>
        <v/>
      </c>
      <c r="N7949" t="str">
        <f>IFERROR(SMALL($M$5:$M$9000,ROWS($M$5:M7949)),"")</f>
        <v/>
      </c>
      <c r="P7949" t="s">
        <v>1639</v>
      </c>
      <c r="S7949" s="388">
        <f>ROWS(R$5:R7949)</f>
        <v>7945</v>
      </c>
      <c r="T7949" s="388" t="str">
        <f>IF(_xlfn.IFNA(VLOOKUP(P7949,$AG$3:$AH$83,2,FALSE),"")='11.1'!$D$5,TXM!S7949,"")</f>
        <v/>
      </c>
      <c r="U7949" t="str">
        <f>IFERROR(SMALL($T$5:$T$9000,ROWS($T$5:T7949)),"")</f>
        <v/>
      </c>
    </row>
    <row r="7950" spans="1:21" ht="14.4" customHeight="1" x14ac:dyDescent="0.3">
      <c r="A7950" t="s">
        <v>1639</v>
      </c>
      <c r="D7950" s="388">
        <f>ROWS(C$5:C7950)</f>
        <v>7946</v>
      </c>
      <c r="E7950" s="388" t="str">
        <f>IF(_xlfn.IFNA(VLOOKUP(A7950,$AG$3:$AH$83,2,FALSE),"")='11.1'!$D$5,TXM!D7950,"")</f>
        <v/>
      </c>
      <c r="F7950" t="str">
        <f>IFERROR(SMALL($E$5:$E$9000,ROWS($E$5:E7950)),"")</f>
        <v/>
      </c>
      <c r="I7950" t="s">
        <v>35</v>
      </c>
      <c r="J7950" t="s">
        <v>100</v>
      </c>
      <c r="K7950">
        <v>15468</v>
      </c>
      <c r="L7950" s="388">
        <f>ROWS(K$5:K7950)</f>
        <v>7946</v>
      </c>
      <c r="M7950" s="388" t="str">
        <f>IF(_xlfn.IFNA(VLOOKUP(I7950,$AG$3:$AH$83,2,FALSE),"")='11.1'!$D$5,TXM!L7950,"")</f>
        <v/>
      </c>
      <c r="N7950" t="str">
        <f>IFERROR(SMALL($M$5:$M$9000,ROWS($M$5:M7950)),"")</f>
        <v/>
      </c>
      <c r="P7950" t="s">
        <v>1639</v>
      </c>
      <c r="S7950" s="388">
        <f>ROWS(R$5:R7950)</f>
        <v>7946</v>
      </c>
      <c r="T7950" s="388" t="str">
        <f>IF(_xlfn.IFNA(VLOOKUP(P7950,$AG$3:$AH$83,2,FALSE),"")='11.1'!$D$5,TXM!S7950,"")</f>
        <v/>
      </c>
      <c r="U7950" t="str">
        <f>IFERROR(SMALL($T$5:$T$9000,ROWS($T$5:T7950)),"")</f>
        <v/>
      </c>
    </row>
    <row r="7951" spans="1:21" ht="14.4" customHeight="1" x14ac:dyDescent="0.3">
      <c r="A7951" t="s">
        <v>1639</v>
      </c>
      <c r="D7951" s="388">
        <f>ROWS(C$5:C7951)</f>
        <v>7947</v>
      </c>
      <c r="E7951" s="388" t="str">
        <f>IF(_xlfn.IFNA(VLOOKUP(A7951,$AG$3:$AH$83,2,FALSE),"")='11.1'!$D$5,TXM!D7951,"")</f>
        <v/>
      </c>
      <c r="F7951" t="str">
        <f>IFERROR(SMALL($E$5:$E$9000,ROWS($E$5:E7951)),"")</f>
        <v/>
      </c>
      <c r="I7951" t="s">
        <v>35</v>
      </c>
      <c r="J7951" t="s">
        <v>1383</v>
      </c>
      <c r="K7951">
        <v>8600</v>
      </c>
      <c r="L7951" s="388">
        <f>ROWS(K$5:K7951)</f>
        <v>7947</v>
      </c>
      <c r="M7951" s="388" t="str">
        <f>IF(_xlfn.IFNA(VLOOKUP(I7951,$AG$3:$AH$83,2,FALSE),"")='11.1'!$D$5,TXM!L7951,"")</f>
        <v/>
      </c>
      <c r="N7951" t="str">
        <f>IFERROR(SMALL($M$5:$M$9000,ROWS($M$5:M7951)),"")</f>
        <v/>
      </c>
      <c r="P7951" t="s">
        <v>1639</v>
      </c>
      <c r="S7951" s="388">
        <f>ROWS(R$5:R7951)</f>
        <v>7947</v>
      </c>
      <c r="T7951" s="388" t="str">
        <f>IF(_xlfn.IFNA(VLOOKUP(P7951,$AG$3:$AH$83,2,FALSE),"")='11.1'!$D$5,TXM!S7951,"")</f>
        <v/>
      </c>
      <c r="U7951" t="str">
        <f>IFERROR(SMALL($T$5:$T$9000,ROWS($T$5:T7951)),"")</f>
        <v/>
      </c>
    </row>
    <row r="7952" spans="1:21" ht="14.4" customHeight="1" x14ac:dyDescent="0.3">
      <c r="A7952" t="s">
        <v>1639</v>
      </c>
      <c r="D7952" s="388">
        <f>ROWS(C$5:C7952)</f>
        <v>7948</v>
      </c>
      <c r="E7952" s="388" t="str">
        <f>IF(_xlfn.IFNA(VLOOKUP(A7952,$AG$3:$AH$83,2,FALSE),"")='11.1'!$D$5,TXM!D7952,"")</f>
        <v/>
      </c>
      <c r="F7952" t="str">
        <f>IFERROR(SMALL($E$5:$E$9000,ROWS($E$5:E7952)),"")</f>
        <v/>
      </c>
      <c r="I7952" t="s">
        <v>35</v>
      </c>
      <c r="J7952" t="s">
        <v>777</v>
      </c>
      <c r="K7952">
        <v>4331</v>
      </c>
      <c r="L7952" s="388">
        <f>ROWS(K$5:K7952)</f>
        <v>7948</v>
      </c>
      <c r="M7952" s="388" t="str">
        <f>IF(_xlfn.IFNA(VLOOKUP(I7952,$AG$3:$AH$83,2,FALSE),"")='11.1'!$D$5,TXM!L7952,"")</f>
        <v/>
      </c>
      <c r="N7952" t="str">
        <f>IFERROR(SMALL($M$5:$M$9000,ROWS($M$5:M7952)),"")</f>
        <v/>
      </c>
      <c r="P7952" t="s">
        <v>1639</v>
      </c>
      <c r="S7952" s="388">
        <f>ROWS(R$5:R7952)</f>
        <v>7948</v>
      </c>
      <c r="T7952" s="388" t="str">
        <f>IF(_xlfn.IFNA(VLOOKUP(P7952,$AG$3:$AH$83,2,FALSE),"")='11.1'!$D$5,TXM!S7952,"")</f>
        <v/>
      </c>
      <c r="U7952" t="str">
        <f>IFERROR(SMALL($T$5:$T$9000,ROWS($T$5:T7952)),"")</f>
        <v/>
      </c>
    </row>
    <row r="7953" spans="1:21" ht="14.4" customHeight="1" x14ac:dyDescent="0.3">
      <c r="A7953" t="s">
        <v>1639</v>
      </c>
      <c r="D7953" s="388">
        <f>ROWS(C$5:C7953)</f>
        <v>7949</v>
      </c>
      <c r="E7953" s="388" t="str">
        <f>IF(_xlfn.IFNA(VLOOKUP(A7953,$AG$3:$AH$83,2,FALSE),"")='11.1'!$D$5,TXM!D7953,"")</f>
        <v/>
      </c>
      <c r="F7953" t="str">
        <f>IFERROR(SMALL($E$5:$E$9000,ROWS($E$5:E7953)),"")</f>
        <v/>
      </c>
      <c r="I7953" t="s">
        <v>35</v>
      </c>
      <c r="J7953" t="s">
        <v>997</v>
      </c>
      <c r="K7953">
        <v>3437</v>
      </c>
      <c r="L7953" s="388">
        <f>ROWS(K$5:K7953)</f>
        <v>7949</v>
      </c>
      <c r="M7953" s="388" t="str">
        <f>IF(_xlfn.IFNA(VLOOKUP(I7953,$AG$3:$AH$83,2,FALSE),"")='11.1'!$D$5,TXM!L7953,"")</f>
        <v/>
      </c>
      <c r="N7953" t="str">
        <f>IFERROR(SMALL($M$5:$M$9000,ROWS($M$5:M7953)),"")</f>
        <v/>
      </c>
      <c r="P7953" t="s">
        <v>1639</v>
      </c>
      <c r="S7953" s="388">
        <f>ROWS(R$5:R7953)</f>
        <v>7949</v>
      </c>
      <c r="T7953" s="388" t="str">
        <f>IF(_xlfn.IFNA(VLOOKUP(P7953,$AG$3:$AH$83,2,FALSE),"")='11.1'!$D$5,TXM!S7953,"")</f>
        <v/>
      </c>
      <c r="U7953" t="str">
        <f>IFERROR(SMALL($T$5:$T$9000,ROWS($T$5:T7953)),"")</f>
        <v/>
      </c>
    </row>
    <row r="7954" spans="1:21" ht="14.4" customHeight="1" x14ac:dyDescent="0.3">
      <c r="A7954" t="s">
        <v>1639</v>
      </c>
      <c r="D7954" s="388">
        <f>ROWS(C$5:C7954)</f>
        <v>7950</v>
      </c>
      <c r="E7954" s="388" t="str">
        <f>IF(_xlfn.IFNA(VLOOKUP(A7954,$AG$3:$AH$83,2,FALSE),"")='11.1'!$D$5,TXM!D7954,"")</f>
        <v/>
      </c>
      <c r="F7954" t="str">
        <f>IFERROR(SMALL($E$5:$E$9000,ROWS($E$5:E7954)),"")</f>
        <v/>
      </c>
      <c r="I7954" t="s">
        <v>35</v>
      </c>
      <c r="J7954" t="s">
        <v>807</v>
      </c>
      <c r="K7954">
        <v>623</v>
      </c>
      <c r="L7954" s="388">
        <f>ROWS(K$5:K7954)</f>
        <v>7950</v>
      </c>
      <c r="M7954" s="388" t="str">
        <f>IF(_xlfn.IFNA(VLOOKUP(I7954,$AG$3:$AH$83,2,FALSE),"")='11.1'!$D$5,TXM!L7954,"")</f>
        <v/>
      </c>
      <c r="N7954" t="str">
        <f>IFERROR(SMALL($M$5:$M$9000,ROWS($M$5:M7954)),"")</f>
        <v/>
      </c>
      <c r="P7954" t="s">
        <v>1639</v>
      </c>
      <c r="S7954" s="388">
        <f>ROWS(R$5:R7954)</f>
        <v>7950</v>
      </c>
      <c r="T7954" s="388" t="str">
        <f>IF(_xlfn.IFNA(VLOOKUP(P7954,$AG$3:$AH$83,2,FALSE),"")='11.1'!$D$5,TXM!S7954,"")</f>
        <v/>
      </c>
      <c r="U7954" t="str">
        <f>IFERROR(SMALL($T$5:$T$9000,ROWS($T$5:T7954)),"")</f>
        <v/>
      </c>
    </row>
    <row r="7955" spans="1:21" ht="14.4" customHeight="1" x14ac:dyDescent="0.3">
      <c r="A7955" t="s">
        <v>1639</v>
      </c>
      <c r="D7955" s="388">
        <f>ROWS(C$5:C7955)</f>
        <v>7951</v>
      </c>
      <c r="E7955" s="388" t="str">
        <f>IF(_xlfn.IFNA(VLOOKUP(A7955,$AG$3:$AH$83,2,FALSE),"")='11.1'!$D$5,TXM!D7955,"")</f>
        <v/>
      </c>
      <c r="F7955" t="str">
        <f>IFERROR(SMALL($E$5:$E$9000,ROWS($E$5:E7955)),"")</f>
        <v/>
      </c>
      <c r="I7955" t="s">
        <v>35</v>
      </c>
      <c r="J7955" t="s">
        <v>853</v>
      </c>
      <c r="K7955">
        <v>575</v>
      </c>
      <c r="L7955" s="388">
        <f>ROWS(K$5:K7955)</f>
        <v>7951</v>
      </c>
      <c r="M7955" s="388" t="str">
        <f>IF(_xlfn.IFNA(VLOOKUP(I7955,$AG$3:$AH$83,2,FALSE),"")='11.1'!$D$5,TXM!L7955,"")</f>
        <v/>
      </c>
      <c r="N7955" t="str">
        <f>IFERROR(SMALL($M$5:$M$9000,ROWS($M$5:M7955)),"")</f>
        <v/>
      </c>
      <c r="P7955" t="s">
        <v>1639</v>
      </c>
      <c r="S7955" s="388">
        <f>ROWS(R$5:R7955)</f>
        <v>7951</v>
      </c>
      <c r="T7955" s="388" t="str">
        <f>IF(_xlfn.IFNA(VLOOKUP(P7955,$AG$3:$AH$83,2,FALSE),"")='11.1'!$D$5,TXM!S7955,"")</f>
        <v/>
      </c>
      <c r="U7955" t="str">
        <f>IFERROR(SMALL($T$5:$T$9000,ROWS($T$5:T7955)),"")</f>
        <v/>
      </c>
    </row>
    <row r="7956" spans="1:21" ht="14.4" customHeight="1" x14ac:dyDescent="0.3">
      <c r="A7956" t="s">
        <v>1639</v>
      </c>
      <c r="D7956" s="388">
        <f>ROWS(C$5:C7956)</f>
        <v>7952</v>
      </c>
      <c r="E7956" s="388" t="str">
        <f>IF(_xlfn.IFNA(VLOOKUP(A7956,$AG$3:$AH$83,2,FALSE),"")='11.1'!$D$5,TXM!D7956,"")</f>
        <v/>
      </c>
      <c r="F7956" t="str">
        <f>IFERROR(SMALL($E$5:$E$9000,ROWS($E$5:E7956)),"")</f>
        <v/>
      </c>
      <c r="I7956" t="s">
        <v>54</v>
      </c>
      <c r="J7956" t="s">
        <v>1240</v>
      </c>
      <c r="K7956">
        <v>3948393884</v>
      </c>
      <c r="L7956" s="388">
        <f>ROWS(K$5:K7956)</f>
        <v>7952</v>
      </c>
      <c r="M7956" s="388" t="str">
        <f>IF(_xlfn.IFNA(VLOOKUP(I7956,$AG$3:$AH$83,2,FALSE),"")='11.1'!$D$5,TXM!L7956,"")</f>
        <v/>
      </c>
      <c r="N7956" t="str">
        <f>IFERROR(SMALL($M$5:$M$9000,ROWS($M$5:M7956)),"")</f>
        <v/>
      </c>
      <c r="P7956" t="s">
        <v>1639</v>
      </c>
      <c r="S7956" s="388">
        <f>ROWS(R$5:R7956)</f>
        <v>7952</v>
      </c>
      <c r="T7956" s="388" t="str">
        <f>IF(_xlfn.IFNA(VLOOKUP(P7956,$AG$3:$AH$83,2,FALSE),"")='11.1'!$D$5,TXM!S7956,"")</f>
        <v/>
      </c>
      <c r="U7956" t="str">
        <f>IFERROR(SMALL($T$5:$T$9000,ROWS($T$5:T7956)),"")</f>
        <v/>
      </c>
    </row>
    <row r="7957" spans="1:21" ht="14.4" customHeight="1" x14ac:dyDescent="0.3">
      <c r="A7957" t="s">
        <v>1639</v>
      </c>
      <c r="D7957" s="388">
        <f>ROWS(C$5:C7957)</f>
        <v>7953</v>
      </c>
      <c r="E7957" s="388" t="str">
        <f>IF(_xlfn.IFNA(VLOOKUP(A7957,$AG$3:$AH$83,2,FALSE),"")='11.1'!$D$5,TXM!D7957,"")</f>
        <v/>
      </c>
      <c r="F7957" t="str">
        <f>IFERROR(SMALL($E$5:$E$9000,ROWS($E$5:E7957)),"")</f>
        <v/>
      </c>
      <c r="I7957" t="s">
        <v>54</v>
      </c>
      <c r="J7957" t="s">
        <v>823</v>
      </c>
      <c r="K7957">
        <v>335480486</v>
      </c>
      <c r="L7957" s="388">
        <f>ROWS(K$5:K7957)</f>
        <v>7953</v>
      </c>
      <c r="M7957" s="388" t="str">
        <f>IF(_xlfn.IFNA(VLOOKUP(I7957,$AG$3:$AH$83,2,FALSE),"")='11.1'!$D$5,TXM!L7957,"")</f>
        <v/>
      </c>
      <c r="N7957" t="str">
        <f>IFERROR(SMALL($M$5:$M$9000,ROWS($M$5:M7957)),"")</f>
        <v/>
      </c>
      <c r="P7957" t="s">
        <v>1639</v>
      </c>
      <c r="S7957" s="388">
        <f>ROWS(R$5:R7957)</f>
        <v>7953</v>
      </c>
      <c r="T7957" s="388" t="str">
        <f>IF(_xlfn.IFNA(VLOOKUP(P7957,$AG$3:$AH$83,2,FALSE),"")='11.1'!$D$5,TXM!S7957,"")</f>
        <v/>
      </c>
      <c r="U7957" t="str">
        <f>IFERROR(SMALL($T$5:$T$9000,ROWS($T$5:T7957)),"")</f>
        <v/>
      </c>
    </row>
    <row r="7958" spans="1:21" ht="14.4" customHeight="1" x14ac:dyDescent="0.3">
      <c r="A7958" t="s">
        <v>1639</v>
      </c>
      <c r="D7958" s="388">
        <f>ROWS(C$5:C7958)</f>
        <v>7954</v>
      </c>
      <c r="E7958" s="388" t="str">
        <f>IF(_xlfn.IFNA(VLOOKUP(A7958,$AG$3:$AH$83,2,FALSE),"")='11.1'!$D$5,TXM!D7958,"")</f>
        <v/>
      </c>
      <c r="F7958" t="str">
        <f>IFERROR(SMALL($E$5:$E$9000,ROWS($E$5:E7958)),"")</f>
        <v/>
      </c>
      <c r="I7958" t="s">
        <v>54</v>
      </c>
      <c r="J7958" t="s">
        <v>839</v>
      </c>
      <c r="K7958">
        <v>126081854</v>
      </c>
      <c r="L7958" s="388">
        <f>ROWS(K$5:K7958)</f>
        <v>7954</v>
      </c>
      <c r="M7958" s="388" t="str">
        <f>IF(_xlfn.IFNA(VLOOKUP(I7958,$AG$3:$AH$83,2,FALSE),"")='11.1'!$D$5,TXM!L7958,"")</f>
        <v/>
      </c>
      <c r="N7958" t="str">
        <f>IFERROR(SMALL($M$5:$M$9000,ROWS($M$5:M7958)),"")</f>
        <v/>
      </c>
      <c r="P7958" t="s">
        <v>1639</v>
      </c>
      <c r="S7958" s="388">
        <f>ROWS(R$5:R7958)</f>
        <v>7954</v>
      </c>
      <c r="T7958" s="388" t="str">
        <f>IF(_xlfn.IFNA(VLOOKUP(P7958,$AG$3:$AH$83,2,FALSE),"")='11.1'!$D$5,TXM!S7958,"")</f>
        <v/>
      </c>
      <c r="U7958" t="str">
        <f>IFERROR(SMALL($T$5:$T$9000,ROWS($T$5:T7958)),"")</f>
        <v/>
      </c>
    </row>
    <row r="7959" spans="1:21" ht="14.4" customHeight="1" x14ac:dyDescent="0.3">
      <c r="A7959" t="s">
        <v>1639</v>
      </c>
      <c r="D7959" s="388">
        <f>ROWS(C$5:C7959)</f>
        <v>7955</v>
      </c>
      <c r="E7959" s="388" t="str">
        <f>IF(_xlfn.IFNA(VLOOKUP(A7959,$AG$3:$AH$83,2,FALSE),"")='11.1'!$D$5,TXM!D7959,"")</f>
        <v/>
      </c>
      <c r="F7959" t="str">
        <f>IFERROR(SMALL($E$5:$E$9000,ROWS($E$5:E7959)),"")</f>
        <v/>
      </c>
      <c r="I7959" t="s">
        <v>54</v>
      </c>
      <c r="J7959" t="s">
        <v>863</v>
      </c>
      <c r="K7959">
        <v>37972036</v>
      </c>
      <c r="L7959" s="388">
        <f>ROWS(K$5:K7959)</f>
        <v>7955</v>
      </c>
      <c r="M7959" s="388" t="str">
        <f>IF(_xlfn.IFNA(VLOOKUP(I7959,$AG$3:$AH$83,2,FALSE),"")='11.1'!$D$5,TXM!L7959,"")</f>
        <v/>
      </c>
      <c r="N7959" t="str">
        <f>IFERROR(SMALL($M$5:$M$9000,ROWS($M$5:M7959)),"")</f>
        <v/>
      </c>
      <c r="P7959" t="s">
        <v>1639</v>
      </c>
      <c r="S7959" s="388">
        <f>ROWS(R$5:R7959)</f>
        <v>7955</v>
      </c>
      <c r="T7959" s="388" t="str">
        <f>IF(_xlfn.IFNA(VLOOKUP(P7959,$AG$3:$AH$83,2,FALSE),"")='11.1'!$D$5,TXM!S7959,"")</f>
        <v/>
      </c>
      <c r="U7959" t="str">
        <f>IFERROR(SMALL($T$5:$T$9000,ROWS($T$5:T7959)),"")</f>
        <v/>
      </c>
    </row>
    <row r="7960" spans="1:21" ht="14.4" customHeight="1" x14ac:dyDescent="0.3">
      <c r="A7960" t="s">
        <v>1639</v>
      </c>
      <c r="D7960" s="388">
        <f>ROWS(C$5:C7960)</f>
        <v>7956</v>
      </c>
      <c r="E7960" s="388" t="str">
        <f>IF(_xlfn.IFNA(VLOOKUP(A7960,$AG$3:$AH$83,2,FALSE),"")='11.1'!$D$5,TXM!D7960,"")</f>
        <v/>
      </c>
      <c r="F7960" t="str">
        <f>IFERROR(SMALL($E$5:$E$9000,ROWS($E$5:E7960)),"")</f>
        <v/>
      </c>
      <c r="I7960" t="s">
        <v>54</v>
      </c>
      <c r="J7960" t="s">
        <v>821</v>
      </c>
      <c r="K7960">
        <v>22897160</v>
      </c>
      <c r="L7960" s="388">
        <f>ROWS(K$5:K7960)</f>
        <v>7956</v>
      </c>
      <c r="M7960" s="388" t="str">
        <f>IF(_xlfn.IFNA(VLOOKUP(I7960,$AG$3:$AH$83,2,FALSE),"")='11.1'!$D$5,TXM!L7960,"")</f>
        <v/>
      </c>
      <c r="N7960" t="str">
        <f>IFERROR(SMALL($M$5:$M$9000,ROWS($M$5:M7960)),"")</f>
        <v/>
      </c>
      <c r="P7960" t="s">
        <v>1639</v>
      </c>
      <c r="S7960" s="388">
        <f>ROWS(R$5:R7960)</f>
        <v>7956</v>
      </c>
      <c r="T7960" s="388" t="str">
        <f>IF(_xlfn.IFNA(VLOOKUP(P7960,$AG$3:$AH$83,2,FALSE),"")='11.1'!$D$5,TXM!S7960,"")</f>
        <v/>
      </c>
      <c r="U7960" t="str">
        <f>IFERROR(SMALL($T$5:$T$9000,ROWS($T$5:T7960)),"")</f>
        <v/>
      </c>
    </row>
    <row r="7961" spans="1:21" ht="14.4" customHeight="1" x14ac:dyDescent="0.3">
      <c r="A7961" t="s">
        <v>1639</v>
      </c>
      <c r="D7961" s="388">
        <f>ROWS(C$5:C7961)</f>
        <v>7957</v>
      </c>
      <c r="E7961" s="388" t="str">
        <f>IF(_xlfn.IFNA(VLOOKUP(A7961,$AG$3:$AH$83,2,FALSE),"")='11.1'!$D$5,TXM!D7961,"")</f>
        <v/>
      </c>
      <c r="F7961" t="str">
        <f>IFERROR(SMALL($E$5:$E$9000,ROWS($E$5:E7961)),"")</f>
        <v/>
      </c>
      <c r="I7961" t="s">
        <v>54</v>
      </c>
      <c r="J7961" t="s">
        <v>865</v>
      </c>
      <c r="K7961">
        <v>16604714</v>
      </c>
      <c r="L7961" s="388">
        <f>ROWS(K$5:K7961)</f>
        <v>7957</v>
      </c>
      <c r="M7961" s="388" t="str">
        <f>IF(_xlfn.IFNA(VLOOKUP(I7961,$AG$3:$AH$83,2,FALSE),"")='11.1'!$D$5,TXM!L7961,"")</f>
        <v/>
      </c>
      <c r="N7961" t="str">
        <f>IFERROR(SMALL($M$5:$M$9000,ROWS($M$5:M7961)),"")</f>
        <v/>
      </c>
      <c r="P7961" t="s">
        <v>1639</v>
      </c>
      <c r="S7961" s="388">
        <f>ROWS(R$5:R7961)</f>
        <v>7957</v>
      </c>
      <c r="T7961" s="388" t="str">
        <f>IF(_xlfn.IFNA(VLOOKUP(P7961,$AG$3:$AH$83,2,FALSE),"")='11.1'!$D$5,TXM!S7961,"")</f>
        <v/>
      </c>
      <c r="U7961" t="str">
        <f>IFERROR(SMALL($T$5:$T$9000,ROWS($T$5:T7961)),"")</f>
        <v/>
      </c>
    </row>
    <row r="7962" spans="1:21" ht="14.4" customHeight="1" x14ac:dyDescent="0.3">
      <c r="A7962" t="s">
        <v>1639</v>
      </c>
      <c r="D7962" s="388">
        <f>ROWS(C$5:C7962)</f>
        <v>7958</v>
      </c>
      <c r="E7962" s="388" t="str">
        <f>IF(_xlfn.IFNA(VLOOKUP(A7962,$AG$3:$AH$83,2,FALSE),"")='11.1'!$D$5,TXM!D7962,"")</f>
        <v/>
      </c>
      <c r="F7962" t="str">
        <f>IFERROR(SMALL($E$5:$E$9000,ROWS($E$5:E7962)),"")</f>
        <v/>
      </c>
      <c r="I7962" t="s">
        <v>54</v>
      </c>
      <c r="J7962" t="s">
        <v>1000</v>
      </c>
      <c r="K7962">
        <v>11518975</v>
      </c>
      <c r="L7962" s="388">
        <f>ROWS(K$5:K7962)</f>
        <v>7958</v>
      </c>
      <c r="M7962" s="388" t="str">
        <f>IF(_xlfn.IFNA(VLOOKUP(I7962,$AG$3:$AH$83,2,FALSE),"")='11.1'!$D$5,TXM!L7962,"")</f>
        <v/>
      </c>
      <c r="N7962" t="str">
        <f>IFERROR(SMALL($M$5:$M$9000,ROWS($M$5:M7962)),"")</f>
        <v/>
      </c>
      <c r="P7962" t="s">
        <v>1639</v>
      </c>
      <c r="S7962" s="388">
        <f>ROWS(R$5:R7962)</f>
        <v>7958</v>
      </c>
      <c r="T7962" s="388" t="str">
        <f>IF(_xlfn.IFNA(VLOOKUP(P7962,$AG$3:$AH$83,2,FALSE),"")='11.1'!$D$5,TXM!S7962,"")</f>
        <v/>
      </c>
      <c r="U7962" t="str">
        <f>IFERROR(SMALL($T$5:$T$9000,ROWS($T$5:T7962)),"")</f>
        <v/>
      </c>
    </row>
    <row r="7963" spans="1:21" ht="14.4" customHeight="1" x14ac:dyDescent="0.3">
      <c r="A7963" t="s">
        <v>1639</v>
      </c>
      <c r="D7963" s="388">
        <f>ROWS(C$5:C7963)</f>
        <v>7959</v>
      </c>
      <c r="E7963" s="388" t="str">
        <f>IF(_xlfn.IFNA(VLOOKUP(A7963,$AG$3:$AH$83,2,FALSE),"")='11.1'!$D$5,TXM!D7963,"")</f>
        <v/>
      </c>
      <c r="F7963" t="str">
        <f>IFERROR(SMALL($E$5:$E$9000,ROWS($E$5:E7963)),"")</f>
        <v/>
      </c>
      <c r="I7963" t="s">
        <v>54</v>
      </c>
      <c r="J7963" t="s">
        <v>999</v>
      </c>
      <c r="K7963">
        <v>8778424</v>
      </c>
      <c r="L7963" s="388">
        <f>ROWS(K$5:K7963)</f>
        <v>7959</v>
      </c>
      <c r="M7963" s="388" t="str">
        <f>IF(_xlfn.IFNA(VLOOKUP(I7963,$AG$3:$AH$83,2,FALSE),"")='11.1'!$D$5,TXM!L7963,"")</f>
        <v/>
      </c>
      <c r="N7963" t="str">
        <f>IFERROR(SMALL($M$5:$M$9000,ROWS($M$5:M7963)),"")</f>
        <v/>
      </c>
      <c r="P7963" t="s">
        <v>1639</v>
      </c>
      <c r="S7963" s="388">
        <f>ROWS(R$5:R7963)</f>
        <v>7959</v>
      </c>
      <c r="T7963" s="388" t="str">
        <f>IF(_xlfn.IFNA(VLOOKUP(P7963,$AG$3:$AH$83,2,FALSE),"")='11.1'!$D$5,TXM!S7963,"")</f>
        <v/>
      </c>
      <c r="U7963" t="str">
        <f>IFERROR(SMALL($T$5:$T$9000,ROWS($T$5:T7963)),"")</f>
        <v/>
      </c>
    </row>
    <row r="7964" spans="1:21" ht="14.4" customHeight="1" x14ac:dyDescent="0.3">
      <c r="A7964" t="s">
        <v>1639</v>
      </c>
      <c r="D7964" s="388">
        <f>ROWS(C$5:C7964)</f>
        <v>7960</v>
      </c>
      <c r="E7964" s="388" t="str">
        <f>IF(_xlfn.IFNA(VLOOKUP(A7964,$AG$3:$AH$83,2,FALSE),"")='11.1'!$D$5,TXM!D7964,"")</f>
        <v/>
      </c>
      <c r="F7964" t="str">
        <f>IFERROR(SMALL($E$5:$E$9000,ROWS($E$5:E7964)),"")</f>
        <v/>
      </c>
      <c r="I7964" t="s">
        <v>54</v>
      </c>
      <c r="J7964" t="s">
        <v>867</v>
      </c>
      <c r="K7964">
        <v>7818704</v>
      </c>
      <c r="L7964" s="388">
        <f>ROWS(K$5:K7964)</f>
        <v>7960</v>
      </c>
      <c r="M7964" s="388" t="str">
        <f>IF(_xlfn.IFNA(VLOOKUP(I7964,$AG$3:$AH$83,2,FALSE),"")='11.1'!$D$5,TXM!L7964,"")</f>
        <v/>
      </c>
      <c r="N7964" t="str">
        <f>IFERROR(SMALL($M$5:$M$9000,ROWS($M$5:M7964)),"")</f>
        <v/>
      </c>
      <c r="P7964" t="s">
        <v>1639</v>
      </c>
      <c r="S7964" s="388">
        <f>ROWS(R$5:R7964)</f>
        <v>7960</v>
      </c>
      <c r="T7964" s="388" t="str">
        <f>IF(_xlfn.IFNA(VLOOKUP(P7964,$AG$3:$AH$83,2,FALSE),"")='11.1'!$D$5,TXM!S7964,"")</f>
        <v/>
      </c>
      <c r="U7964" t="str">
        <f>IFERROR(SMALL($T$5:$T$9000,ROWS($T$5:T7964)),"")</f>
        <v/>
      </c>
    </row>
    <row r="7965" spans="1:21" ht="14.4" customHeight="1" x14ac:dyDescent="0.3">
      <c r="A7965" t="s">
        <v>1639</v>
      </c>
      <c r="D7965" s="388">
        <f>ROWS(C$5:C7965)</f>
        <v>7961</v>
      </c>
      <c r="E7965" s="388" t="str">
        <f>IF(_xlfn.IFNA(VLOOKUP(A7965,$AG$3:$AH$83,2,FALSE),"")='11.1'!$D$5,TXM!D7965,"")</f>
        <v/>
      </c>
      <c r="F7965" t="str">
        <f>IFERROR(SMALL($E$5:$E$9000,ROWS($E$5:E7965)),"")</f>
        <v/>
      </c>
      <c r="I7965" t="s">
        <v>54</v>
      </c>
      <c r="J7965" t="s">
        <v>791</v>
      </c>
      <c r="K7965">
        <v>7606079</v>
      </c>
      <c r="L7965" s="388">
        <f>ROWS(K$5:K7965)</f>
        <v>7961</v>
      </c>
      <c r="M7965" s="388" t="str">
        <f>IF(_xlfn.IFNA(VLOOKUP(I7965,$AG$3:$AH$83,2,FALSE),"")='11.1'!$D$5,TXM!L7965,"")</f>
        <v/>
      </c>
      <c r="N7965" t="str">
        <f>IFERROR(SMALL($M$5:$M$9000,ROWS($M$5:M7965)),"")</f>
        <v/>
      </c>
      <c r="P7965" t="s">
        <v>1639</v>
      </c>
      <c r="S7965" s="388">
        <f>ROWS(R$5:R7965)</f>
        <v>7961</v>
      </c>
      <c r="T7965" s="388" t="str">
        <f>IF(_xlfn.IFNA(VLOOKUP(P7965,$AG$3:$AH$83,2,FALSE),"")='11.1'!$D$5,TXM!S7965,"")</f>
        <v/>
      </c>
      <c r="U7965" t="str">
        <f>IFERROR(SMALL($T$5:$T$9000,ROWS($T$5:T7965)),"")</f>
        <v/>
      </c>
    </row>
    <row r="7966" spans="1:21" ht="14.4" customHeight="1" x14ac:dyDescent="0.3">
      <c r="A7966" t="s">
        <v>1639</v>
      </c>
      <c r="D7966" s="388">
        <f>ROWS(C$5:C7966)</f>
        <v>7962</v>
      </c>
      <c r="E7966" s="388" t="str">
        <f>IF(_xlfn.IFNA(VLOOKUP(A7966,$AG$3:$AH$83,2,FALSE),"")='11.1'!$D$5,TXM!D7966,"")</f>
        <v/>
      </c>
      <c r="F7966" t="str">
        <f>IFERROR(SMALL($E$5:$E$9000,ROWS($E$5:E7966)),"")</f>
        <v/>
      </c>
      <c r="I7966" t="s">
        <v>54</v>
      </c>
      <c r="J7966" t="s">
        <v>827</v>
      </c>
      <c r="K7966">
        <v>7020086</v>
      </c>
      <c r="L7966" s="388">
        <f>ROWS(K$5:K7966)</f>
        <v>7962</v>
      </c>
      <c r="M7966" s="388" t="str">
        <f>IF(_xlfn.IFNA(VLOOKUP(I7966,$AG$3:$AH$83,2,FALSE),"")='11.1'!$D$5,TXM!L7966,"")</f>
        <v/>
      </c>
      <c r="N7966" t="str">
        <f>IFERROR(SMALL($M$5:$M$9000,ROWS($M$5:M7966)),"")</f>
        <v/>
      </c>
      <c r="P7966" t="s">
        <v>1639</v>
      </c>
      <c r="S7966" s="388">
        <f>ROWS(R$5:R7966)</f>
        <v>7962</v>
      </c>
      <c r="T7966" s="388" t="str">
        <f>IF(_xlfn.IFNA(VLOOKUP(P7966,$AG$3:$AH$83,2,FALSE),"")='11.1'!$D$5,TXM!S7966,"")</f>
        <v/>
      </c>
      <c r="U7966" t="str">
        <f>IFERROR(SMALL($T$5:$T$9000,ROWS($T$5:T7966)),"")</f>
        <v/>
      </c>
    </row>
    <row r="7967" spans="1:21" ht="14.4" customHeight="1" x14ac:dyDescent="0.3">
      <c r="A7967" t="s">
        <v>1639</v>
      </c>
      <c r="D7967" s="388">
        <f>ROWS(C$5:C7967)</f>
        <v>7963</v>
      </c>
      <c r="E7967" s="388" t="str">
        <f>IF(_xlfn.IFNA(VLOOKUP(A7967,$AG$3:$AH$83,2,FALSE),"")='11.1'!$D$5,TXM!D7967,"")</f>
        <v/>
      </c>
      <c r="F7967" t="str">
        <f>IFERROR(SMALL($E$5:$E$9000,ROWS($E$5:E7967)),"")</f>
        <v/>
      </c>
      <c r="I7967" t="s">
        <v>54</v>
      </c>
      <c r="J7967" t="s">
        <v>799</v>
      </c>
      <c r="K7967">
        <v>6225196</v>
      </c>
      <c r="L7967" s="388">
        <f>ROWS(K$5:K7967)</f>
        <v>7963</v>
      </c>
      <c r="M7967" s="388" t="str">
        <f>IF(_xlfn.IFNA(VLOOKUP(I7967,$AG$3:$AH$83,2,FALSE),"")='11.1'!$D$5,TXM!L7967,"")</f>
        <v/>
      </c>
      <c r="N7967" t="str">
        <f>IFERROR(SMALL($M$5:$M$9000,ROWS($M$5:M7967)),"")</f>
        <v/>
      </c>
      <c r="P7967" t="s">
        <v>1639</v>
      </c>
      <c r="S7967" s="388">
        <f>ROWS(R$5:R7967)</f>
        <v>7963</v>
      </c>
      <c r="T7967" s="388" t="str">
        <f>IF(_xlfn.IFNA(VLOOKUP(P7967,$AG$3:$AH$83,2,FALSE),"")='11.1'!$D$5,TXM!S7967,"")</f>
        <v/>
      </c>
      <c r="U7967" t="str">
        <f>IFERROR(SMALL($T$5:$T$9000,ROWS($T$5:T7967)),"")</f>
        <v/>
      </c>
    </row>
    <row r="7968" spans="1:21" ht="14.4" customHeight="1" x14ac:dyDescent="0.3">
      <c r="A7968" t="s">
        <v>1639</v>
      </c>
      <c r="D7968" s="388">
        <f>ROWS(C$5:C7968)</f>
        <v>7964</v>
      </c>
      <c r="E7968" s="388" t="str">
        <f>IF(_xlfn.IFNA(VLOOKUP(A7968,$AG$3:$AH$83,2,FALSE),"")='11.1'!$D$5,TXM!D7968,"")</f>
        <v/>
      </c>
      <c r="F7968" t="str">
        <f>IFERROR(SMALL($E$5:$E$9000,ROWS($E$5:E7968)),"")</f>
        <v/>
      </c>
      <c r="I7968" t="s">
        <v>54</v>
      </c>
      <c r="J7968" t="s">
        <v>1434</v>
      </c>
      <c r="K7968">
        <v>5387159</v>
      </c>
      <c r="L7968" s="388">
        <f>ROWS(K$5:K7968)</f>
        <v>7964</v>
      </c>
      <c r="M7968" s="388" t="str">
        <f>IF(_xlfn.IFNA(VLOOKUP(I7968,$AG$3:$AH$83,2,FALSE),"")='11.1'!$D$5,TXM!L7968,"")</f>
        <v/>
      </c>
      <c r="N7968" t="str">
        <f>IFERROR(SMALL($M$5:$M$9000,ROWS($M$5:M7968)),"")</f>
        <v/>
      </c>
      <c r="P7968" t="s">
        <v>1639</v>
      </c>
      <c r="S7968" s="388">
        <f>ROWS(R$5:R7968)</f>
        <v>7964</v>
      </c>
      <c r="T7968" s="388" t="str">
        <f>IF(_xlfn.IFNA(VLOOKUP(P7968,$AG$3:$AH$83,2,FALSE),"")='11.1'!$D$5,TXM!S7968,"")</f>
        <v/>
      </c>
      <c r="U7968" t="str">
        <f>IFERROR(SMALL($T$5:$T$9000,ROWS($T$5:T7968)),"")</f>
        <v/>
      </c>
    </row>
    <row r="7969" spans="1:21" ht="14.4" customHeight="1" x14ac:dyDescent="0.3">
      <c r="A7969" t="s">
        <v>1639</v>
      </c>
      <c r="D7969" s="388">
        <f>ROWS(C$5:C7969)</f>
        <v>7965</v>
      </c>
      <c r="E7969" s="388" t="str">
        <f>IF(_xlfn.IFNA(VLOOKUP(A7969,$AG$3:$AH$83,2,FALSE),"")='11.1'!$D$5,TXM!D7969,"")</f>
        <v/>
      </c>
      <c r="F7969" t="str">
        <f>IFERROR(SMALL($E$5:$E$9000,ROWS($E$5:E7969)),"")</f>
        <v/>
      </c>
      <c r="I7969" t="s">
        <v>54</v>
      </c>
      <c r="J7969" t="s">
        <v>1265</v>
      </c>
      <c r="K7969">
        <v>5364838</v>
      </c>
      <c r="L7969" s="388">
        <f>ROWS(K$5:K7969)</f>
        <v>7965</v>
      </c>
      <c r="M7969" s="388" t="str">
        <f>IF(_xlfn.IFNA(VLOOKUP(I7969,$AG$3:$AH$83,2,FALSE),"")='11.1'!$D$5,TXM!L7969,"")</f>
        <v/>
      </c>
      <c r="N7969" t="str">
        <f>IFERROR(SMALL($M$5:$M$9000,ROWS($M$5:M7969)),"")</f>
        <v/>
      </c>
      <c r="P7969" t="s">
        <v>1639</v>
      </c>
      <c r="S7969" s="388">
        <f>ROWS(R$5:R7969)</f>
        <v>7965</v>
      </c>
      <c r="T7969" s="388" t="str">
        <f>IF(_xlfn.IFNA(VLOOKUP(P7969,$AG$3:$AH$83,2,FALSE),"")='11.1'!$D$5,TXM!S7969,"")</f>
        <v/>
      </c>
      <c r="U7969" t="str">
        <f>IFERROR(SMALL($T$5:$T$9000,ROWS($T$5:T7969)),"")</f>
        <v/>
      </c>
    </row>
    <row r="7970" spans="1:21" ht="14.4" customHeight="1" x14ac:dyDescent="0.3">
      <c r="A7970" t="s">
        <v>1639</v>
      </c>
      <c r="D7970" s="388">
        <f>ROWS(C$5:C7970)</f>
        <v>7966</v>
      </c>
      <c r="E7970" s="388" t="str">
        <f>IF(_xlfn.IFNA(VLOOKUP(A7970,$AG$3:$AH$83,2,FALSE),"")='11.1'!$D$5,TXM!D7970,"")</f>
        <v/>
      </c>
      <c r="F7970" t="str">
        <f>IFERROR(SMALL($E$5:$E$9000,ROWS($E$5:E7970)),"")</f>
        <v/>
      </c>
      <c r="I7970" t="s">
        <v>54</v>
      </c>
      <c r="J7970" t="s">
        <v>825</v>
      </c>
      <c r="K7970">
        <v>4842315</v>
      </c>
      <c r="L7970" s="388">
        <f>ROWS(K$5:K7970)</f>
        <v>7966</v>
      </c>
      <c r="M7970" s="388" t="str">
        <f>IF(_xlfn.IFNA(VLOOKUP(I7970,$AG$3:$AH$83,2,FALSE),"")='11.1'!$D$5,TXM!L7970,"")</f>
        <v/>
      </c>
      <c r="N7970" t="str">
        <f>IFERROR(SMALL($M$5:$M$9000,ROWS($M$5:M7970)),"")</f>
        <v/>
      </c>
      <c r="P7970" t="s">
        <v>1639</v>
      </c>
      <c r="S7970" s="388">
        <f>ROWS(R$5:R7970)</f>
        <v>7966</v>
      </c>
      <c r="T7970" s="388" t="str">
        <f>IF(_xlfn.IFNA(VLOOKUP(P7970,$AG$3:$AH$83,2,FALSE),"")='11.1'!$D$5,TXM!S7970,"")</f>
        <v/>
      </c>
      <c r="U7970" t="str">
        <f>IFERROR(SMALL($T$5:$T$9000,ROWS($T$5:T7970)),"")</f>
        <v/>
      </c>
    </row>
    <row r="7971" spans="1:21" ht="14.4" customHeight="1" x14ac:dyDescent="0.3">
      <c r="A7971" t="s">
        <v>1639</v>
      </c>
      <c r="D7971" s="388">
        <f>ROWS(C$5:C7971)</f>
        <v>7967</v>
      </c>
      <c r="E7971" s="388" t="str">
        <f>IF(_xlfn.IFNA(VLOOKUP(A7971,$AG$3:$AH$83,2,FALSE),"")='11.1'!$D$5,TXM!D7971,"")</f>
        <v/>
      </c>
      <c r="F7971" t="str">
        <f>IFERROR(SMALL($E$5:$E$9000,ROWS($E$5:E7971)),"")</f>
        <v/>
      </c>
      <c r="I7971" t="s">
        <v>54</v>
      </c>
      <c r="J7971" t="s">
        <v>990</v>
      </c>
      <c r="K7971">
        <v>4584901</v>
      </c>
      <c r="L7971" s="388">
        <f>ROWS(K$5:K7971)</f>
        <v>7967</v>
      </c>
      <c r="M7971" s="388" t="str">
        <f>IF(_xlfn.IFNA(VLOOKUP(I7971,$AG$3:$AH$83,2,FALSE),"")='11.1'!$D$5,TXM!L7971,"")</f>
        <v/>
      </c>
      <c r="N7971" t="str">
        <f>IFERROR(SMALL($M$5:$M$9000,ROWS($M$5:M7971)),"")</f>
        <v/>
      </c>
      <c r="P7971" t="s">
        <v>1639</v>
      </c>
      <c r="S7971" s="388">
        <f>ROWS(R$5:R7971)</f>
        <v>7967</v>
      </c>
      <c r="T7971" s="388" t="str">
        <f>IF(_xlfn.IFNA(VLOOKUP(P7971,$AG$3:$AH$83,2,FALSE),"")='11.1'!$D$5,TXM!S7971,"")</f>
        <v/>
      </c>
      <c r="U7971" t="str">
        <f>IFERROR(SMALL($T$5:$T$9000,ROWS($T$5:T7971)),"")</f>
        <v/>
      </c>
    </row>
    <row r="7972" spans="1:21" ht="14.4" customHeight="1" x14ac:dyDescent="0.3">
      <c r="A7972" t="s">
        <v>1639</v>
      </c>
      <c r="D7972" s="388">
        <f>ROWS(C$5:C7972)</f>
        <v>7968</v>
      </c>
      <c r="E7972" s="388" t="str">
        <f>IF(_xlfn.IFNA(VLOOKUP(A7972,$AG$3:$AH$83,2,FALSE),"")='11.1'!$D$5,TXM!D7972,"")</f>
        <v/>
      </c>
      <c r="F7972" t="str">
        <f>IFERROR(SMALL($E$5:$E$9000,ROWS($E$5:E7972)),"")</f>
        <v/>
      </c>
      <c r="I7972" t="s">
        <v>54</v>
      </c>
      <c r="J7972" t="s">
        <v>837</v>
      </c>
      <c r="K7972">
        <v>3840121</v>
      </c>
      <c r="L7972" s="388">
        <f>ROWS(K$5:K7972)</f>
        <v>7968</v>
      </c>
      <c r="M7972" s="388" t="str">
        <f>IF(_xlfn.IFNA(VLOOKUP(I7972,$AG$3:$AH$83,2,FALSE),"")='11.1'!$D$5,TXM!L7972,"")</f>
        <v/>
      </c>
      <c r="N7972" t="str">
        <f>IFERROR(SMALL($M$5:$M$9000,ROWS($M$5:M7972)),"")</f>
        <v/>
      </c>
      <c r="P7972" t="s">
        <v>1639</v>
      </c>
      <c r="S7972" s="388">
        <f>ROWS(R$5:R7972)</f>
        <v>7968</v>
      </c>
      <c r="T7972" s="388" t="str">
        <f>IF(_xlfn.IFNA(VLOOKUP(P7972,$AG$3:$AH$83,2,FALSE),"")='11.1'!$D$5,TXM!S7972,"")</f>
        <v/>
      </c>
      <c r="U7972" t="str">
        <f>IFERROR(SMALL($T$5:$T$9000,ROWS($T$5:T7972)),"")</f>
        <v/>
      </c>
    </row>
    <row r="7973" spans="1:21" ht="14.4" customHeight="1" x14ac:dyDescent="0.3">
      <c r="A7973" t="s">
        <v>1639</v>
      </c>
      <c r="D7973" s="388">
        <f>ROWS(C$5:C7973)</f>
        <v>7969</v>
      </c>
      <c r="E7973" s="388" t="str">
        <f>IF(_xlfn.IFNA(VLOOKUP(A7973,$AG$3:$AH$83,2,FALSE),"")='11.1'!$D$5,TXM!D7973,"")</f>
        <v/>
      </c>
      <c r="F7973" t="str">
        <f>IFERROR(SMALL($E$5:$E$9000,ROWS($E$5:E7973)),"")</f>
        <v/>
      </c>
      <c r="I7973" t="s">
        <v>54</v>
      </c>
      <c r="J7973" t="s">
        <v>1275</v>
      </c>
      <c r="K7973">
        <v>3822206</v>
      </c>
      <c r="L7973" s="388">
        <f>ROWS(K$5:K7973)</f>
        <v>7969</v>
      </c>
      <c r="M7973" s="388" t="str">
        <f>IF(_xlfn.IFNA(VLOOKUP(I7973,$AG$3:$AH$83,2,FALSE),"")='11.1'!$D$5,TXM!L7973,"")</f>
        <v/>
      </c>
      <c r="N7973" t="str">
        <f>IFERROR(SMALL($M$5:$M$9000,ROWS($M$5:M7973)),"")</f>
        <v/>
      </c>
      <c r="P7973" t="s">
        <v>1639</v>
      </c>
      <c r="S7973" s="388">
        <f>ROWS(R$5:R7973)</f>
        <v>7969</v>
      </c>
      <c r="T7973" s="388" t="str">
        <f>IF(_xlfn.IFNA(VLOOKUP(P7973,$AG$3:$AH$83,2,FALSE),"")='11.1'!$D$5,TXM!S7973,"")</f>
        <v/>
      </c>
      <c r="U7973" t="str">
        <f>IFERROR(SMALL($T$5:$T$9000,ROWS($T$5:T7973)),"")</f>
        <v/>
      </c>
    </row>
    <row r="7974" spans="1:21" ht="14.4" customHeight="1" x14ac:dyDescent="0.3">
      <c r="A7974" t="s">
        <v>1639</v>
      </c>
      <c r="D7974" s="388">
        <f>ROWS(C$5:C7974)</f>
        <v>7970</v>
      </c>
      <c r="E7974" s="388" t="str">
        <f>IF(_xlfn.IFNA(VLOOKUP(A7974,$AG$3:$AH$83,2,FALSE),"")='11.1'!$D$5,TXM!D7974,"")</f>
        <v/>
      </c>
      <c r="F7974" t="str">
        <f>IFERROR(SMALL($E$5:$E$9000,ROWS($E$5:E7974)),"")</f>
        <v/>
      </c>
      <c r="I7974" t="s">
        <v>54</v>
      </c>
      <c r="J7974" t="s">
        <v>1285</v>
      </c>
      <c r="K7974">
        <v>3780456</v>
      </c>
      <c r="L7974" s="388">
        <f>ROWS(K$5:K7974)</f>
        <v>7970</v>
      </c>
      <c r="M7974" s="388" t="str">
        <f>IF(_xlfn.IFNA(VLOOKUP(I7974,$AG$3:$AH$83,2,FALSE),"")='11.1'!$D$5,TXM!L7974,"")</f>
        <v/>
      </c>
      <c r="N7974" t="str">
        <f>IFERROR(SMALL($M$5:$M$9000,ROWS($M$5:M7974)),"")</f>
        <v/>
      </c>
      <c r="P7974" t="s">
        <v>1639</v>
      </c>
      <c r="S7974" s="388">
        <f>ROWS(R$5:R7974)</f>
        <v>7970</v>
      </c>
      <c r="T7974" s="388" t="str">
        <f>IF(_xlfn.IFNA(VLOOKUP(P7974,$AG$3:$AH$83,2,FALSE),"")='11.1'!$D$5,TXM!S7974,"")</f>
        <v/>
      </c>
      <c r="U7974" t="str">
        <f>IFERROR(SMALL($T$5:$T$9000,ROWS($T$5:T7974)),"")</f>
        <v/>
      </c>
    </row>
    <row r="7975" spans="1:21" ht="14.4" customHeight="1" x14ac:dyDescent="0.3">
      <c r="A7975" t="s">
        <v>1639</v>
      </c>
      <c r="D7975" s="388">
        <f>ROWS(C$5:C7975)</f>
        <v>7971</v>
      </c>
      <c r="E7975" s="388" t="str">
        <f>IF(_xlfn.IFNA(VLOOKUP(A7975,$AG$3:$AH$83,2,FALSE),"")='11.1'!$D$5,TXM!D7975,"")</f>
        <v/>
      </c>
      <c r="F7975" t="str">
        <f>IFERROR(SMALL($E$5:$E$9000,ROWS($E$5:E7975)),"")</f>
        <v/>
      </c>
      <c r="I7975" t="s">
        <v>54</v>
      </c>
      <c r="J7975" t="s">
        <v>1005</v>
      </c>
      <c r="K7975">
        <v>2819085</v>
      </c>
      <c r="L7975" s="388">
        <f>ROWS(K$5:K7975)</f>
        <v>7971</v>
      </c>
      <c r="M7975" s="388" t="str">
        <f>IF(_xlfn.IFNA(VLOOKUP(I7975,$AG$3:$AH$83,2,FALSE),"")='11.1'!$D$5,TXM!L7975,"")</f>
        <v/>
      </c>
      <c r="N7975" t="str">
        <f>IFERROR(SMALL($M$5:$M$9000,ROWS($M$5:M7975)),"")</f>
        <v/>
      </c>
      <c r="P7975" t="s">
        <v>1639</v>
      </c>
      <c r="S7975" s="388">
        <f>ROWS(R$5:R7975)</f>
        <v>7971</v>
      </c>
      <c r="T7975" s="388" t="str">
        <f>IF(_xlfn.IFNA(VLOOKUP(P7975,$AG$3:$AH$83,2,FALSE),"")='11.1'!$D$5,TXM!S7975,"")</f>
        <v/>
      </c>
      <c r="U7975" t="str">
        <f>IFERROR(SMALL($T$5:$T$9000,ROWS($T$5:T7975)),"")</f>
        <v/>
      </c>
    </row>
    <row r="7976" spans="1:21" ht="14.4" customHeight="1" x14ac:dyDescent="0.3">
      <c r="A7976" t="s">
        <v>1639</v>
      </c>
      <c r="D7976" s="388">
        <f>ROWS(C$5:C7976)</f>
        <v>7972</v>
      </c>
      <c r="E7976" s="388" t="str">
        <f>IF(_xlfn.IFNA(VLOOKUP(A7976,$AG$3:$AH$83,2,FALSE),"")='11.1'!$D$5,TXM!D7976,"")</f>
        <v/>
      </c>
      <c r="F7976" t="str">
        <f>IFERROR(SMALL($E$5:$E$9000,ROWS($E$5:E7976)),"")</f>
        <v/>
      </c>
      <c r="I7976" t="s">
        <v>54</v>
      </c>
      <c r="J7976" t="s">
        <v>843</v>
      </c>
      <c r="K7976">
        <v>2655416</v>
      </c>
      <c r="L7976" s="388">
        <f>ROWS(K$5:K7976)</f>
        <v>7972</v>
      </c>
      <c r="M7976" s="388" t="str">
        <f>IF(_xlfn.IFNA(VLOOKUP(I7976,$AG$3:$AH$83,2,FALSE),"")='11.1'!$D$5,TXM!L7976,"")</f>
        <v/>
      </c>
      <c r="N7976" t="str">
        <f>IFERROR(SMALL($M$5:$M$9000,ROWS($M$5:M7976)),"")</f>
        <v/>
      </c>
      <c r="P7976" t="s">
        <v>1639</v>
      </c>
      <c r="S7976" s="388">
        <f>ROWS(R$5:R7976)</f>
        <v>7972</v>
      </c>
      <c r="T7976" s="388" t="str">
        <f>IF(_xlfn.IFNA(VLOOKUP(P7976,$AG$3:$AH$83,2,FALSE),"")='11.1'!$D$5,TXM!S7976,"")</f>
        <v/>
      </c>
      <c r="U7976" t="str">
        <f>IFERROR(SMALL($T$5:$T$9000,ROWS($T$5:T7976)),"")</f>
        <v/>
      </c>
    </row>
    <row r="7977" spans="1:21" ht="14.4" customHeight="1" x14ac:dyDescent="0.3">
      <c r="A7977" t="s">
        <v>1639</v>
      </c>
      <c r="D7977" s="388">
        <f>ROWS(C$5:C7977)</f>
        <v>7973</v>
      </c>
      <c r="E7977" s="388" t="str">
        <f>IF(_xlfn.IFNA(VLOOKUP(A7977,$AG$3:$AH$83,2,FALSE),"")='11.1'!$D$5,TXM!D7977,"")</f>
        <v/>
      </c>
      <c r="F7977" t="str">
        <f>IFERROR(SMALL($E$5:$E$9000,ROWS($E$5:E7977)),"")</f>
        <v/>
      </c>
      <c r="I7977" t="s">
        <v>54</v>
      </c>
      <c r="J7977" t="s">
        <v>1500</v>
      </c>
      <c r="K7977">
        <v>2517135</v>
      </c>
      <c r="L7977" s="388">
        <f>ROWS(K$5:K7977)</f>
        <v>7973</v>
      </c>
      <c r="M7977" s="388" t="str">
        <f>IF(_xlfn.IFNA(VLOOKUP(I7977,$AG$3:$AH$83,2,FALSE),"")='11.1'!$D$5,TXM!L7977,"")</f>
        <v/>
      </c>
      <c r="N7977" t="str">
        <f>IFERROR(SMALL($M$5:$M$9000,ROWS($M$5:M7977)),"")</f>
        <v/>
      </c>
      <c r="P7977" t="s">
        <v>1639</v>
      </c>
      <c r="S7977" s="388">
        <f>ROWS(R$5:R7977)</f>
        <v>7973</v>
      </c>
      <c r="T7977" s="388" t="str">
        <f>IF(_xlfn.IFNA(VLOOKUP(P7977,$AG$3:$AH$83,2,FALSE),"")='11.1'!$D$5,TXM!S7977,"")</f>
        <v/>
      </c>
      <c r="U7977" t="str">
        <f>IFERROR(SMALL($T$5:$T$9000,ROWS($T$5:T7977)),"")</f>
        <v/>
      </c>
    </row>
    <row r="7978" spans="1:21" ht="14.4" customHeight="1" x14ac:dyDescent="0.3">
      <c r="A7978" t="s">
        <v>1639</v>
      </c>
      <c r="D7978" s="388">
        <f>ROWS(C$5:C7978)</f>
        <v>7974</v>
      </c>
      <c r="E7978" s="388" t="str">
        <f>IF(_xlfn.IFNA(VLOOKUP(A7978,$AG$3:$AH$83,2,FALSE),"")='11.1'!$D$5,TXM!D7978,"")</f>
        <v/>
      </c>
      <c r="F7978" t="str">
        <f>IFERROR(SMALL($E$5:$E$9000,ROWS($E$5:E7978)),"")</f>
        <v/>
      </c>
      <c r="I7978" t="s">
        <v>54</v>
      </c>
      <c r="J7978" t="s">
        <v>1006</v>
      </c>
      <c r="K7978">
        <v>2515034</v>
      </c>
      <c r="L7978" s="388">
        <f>ROWS(K$5:K7978)</f>
        <v>7974</v>
      </c>
      <c r="M7978" s="388" t="str">
        <f>IF(_xlfn.IFNA(VLOOKUP(I7978,$AG$3:$AH$83,2,FALSE),"")='11.1'!$D$5,TXM!L7978,"")</f>
        <v/>
      </c>
      <c r="N7978" t="str">
        <f>IFERROR(SMALL($M$5:$M$9000,ROWS($M$5:M7978)),"")</f>
        <v/>
      </c>
      <c r="P7978" t="s">
        <v>1639</v>
      </c>
      <c r="S7978" s="388">
        <f>ROWS(R$5:R7978)</f>
        <v>7974</v>
      </c>
      <c r="T7978" s="388" t="str">
        <f>IF(_xlfn.IFNA(VLOOKUP(P7978,$AG$3:$AH$83,2,FALSE),"")='11.1'!$D$5,TXM!S7978,"")</f>
        <v/>
      </c>
      <c r="U7978" t="str">
        <f>IFERROR(SMALL($T$5:$T$9000,ROWS($T$5:T7978)),"")</f>
        <v/>
      </c>
    </row>
    <row r="7979" spans="1:21" ht="14.4" customHeight="1" x14ac:dyDescent="0.3">
      <c r="A7979" t="s">
        <v>1639</v>
      </c>
      <c r="D7979" s="388">
        <f>ROWS(C$5:C7979)</f>
        <v>7975</v>
      </c>
      <c r="E7979" s="388" t="str">
        <f>IF(_xlfn.IFNA(VLOOKUP(A7979,$AG$3:$AH$83,2,FALSE),"")='11.1'!$D$5,TXM!D7979,"")</f>
        <v/>
      </c>
      <c r="F7979" t="str">
        <f>IFERROR(SMALL($E$5:$E$9000,ROWS($E$5:E7979)),"")</f>
        <v/>
      </c>
      <c r="I7979" t="s">
        <v>54</v>
      </c>
      <c r="J7979" t="s">
        <v>861</v>
      </c>
      <c r="K7979">
        <v>1483477</v>
      </c>
      <c r="L7979" s="388">
        <f>ROWS(K$5:K7979)</f>
        <v>7975</v>
      </c>
      <c r="M7979" s="388" t="str">
        <f>IF(_xlfn.IFNA(VLOOKUP(I7979,$AG$3:$AH$83,2,FALSE),"")='11.1'!$D$5,TXM!L7979,"")</f>
        <v/>
      </c>
      <c r="N7979" t="str">
        <f>IFERROR(SMALL($M$5:$M$9000,ROWS($M$5:M7979)),"")</f>
        <v/>
      </c>
      <c r="P7979" t="s">
        <v>1639</v>
      </c>
      <c r="S7979" s="388">
        <f>ROWS(R$5:R7979)</f>
        <v>7975</v>
      </c>
      <c r="T7979" s="388" t="str">
        <f>IF(_xlfn.IFNA(VLOOKUP(P7979,$AG$3:$AH$83,2,FALSE),"")='11.1'!$D$5,TXM!S7979,"")</f>
        <v/>
      </c>
      <c r="U7979" t="str">
        <f>IFERROR(SMALL($T$5:$T$9000,ROWS($T$5:T7979)),"")</f>
        <v/>
      </c>
    </row>
    <row r="7980" spans="1:21" ht="14.4" customHeight="1" x14ac:dyDescent="0.3">
      <c r="A7980" t="s">
        <v>1639</v>
      </c>
      <c r="D7980" s="388">
        <f>ROWS(C$5:C7980)</f>
        <v>7976</v>
      </c>
      <c r="E7980" s="388" t="str">
        <f>IF(_xlfn.IFNA(VLOOKUP(A7980,$AG$3:$AH$83,2,FALSE),"")='11.1'!$D$5,TXM!D7980,"")</f>
        <v/>
      </c>
      <c r="F7980" t="str">
        <f>IFERROR(SMALL($E$5:$E$9000,ROWS($E$5:E7980)),"")</f>
        <v/>
      </c>
      <c r="I7980" t="s">
        <v>54</v>
      </c>
      <c r="J7980" t="s">
        <v>833</v>
      </c>
      <c r="K7980">
        <v>1368848</v>
      </c>
      <c r="L7980" s="388">
        <f>ROWS(K$5:K7980)</f>
        <v>7976</v>
      </c>
      <c r="M7980" s="388" t="str">
        <f>IF(_xlfn.IFNA(VLOOKUP(I7980,$AG$3:$AH$83,2,FALSE),"")='11.1'!$D$5,TXM!L7980,"")</f>
        <v/>
      </c>
      <c r="N7980" t="str">
        <f>IFERROR(SMALL($M$5:$M$9000,ROWS($M$5:M7980)),"")</f>
        <v/>
      </c>
      <c r="P7980" t="s">
        <v>1639</v>
      </c>
      <c r="S7980" s="388">
        <f>ROWS(R$5:R7980)</f>
        <v>7976</v>
      </c>
      <c r="T7980" s="388" t="str">
        <f>IF(_xlfn.IFNA(VLOOKUP(P7980,$AG$3:$AH$83,2,FALSE),"")='11.1'!$D$5,TXM!S7980,"")</f>
        <v/>
      </c>
      <c r="U7980" t="str">
        <f>IFERROR(SMALL($T$5:$T$9000,ROWS($T$5:T7980)),"")</f>
        <v/>
      </c>
    </row>
    <row r="7981" spans="1:21" ht="14.4" customHeight="1" x14ac:dyDescent="0.3">
      <c r="A7981" t="s">
        <v>1639</v>
      </c>
      <c r="D7981" s="388">
        <f>ROWS(C$5:C7981)</f>
        <v>7977</v>
      </c>
      <c r="E7981" s="388" t="str">
        <f>IF(_xlfn.IFNA(VLOOKUP(A7981,$AG$3:$AH$83,2,FALSE),"")='11.1'!$D$5,TXM!D7981,"")</f>
        <v/>
      </c>
      <c r="F7981" t="str">
        <f>IFERROR(SMALL($E$5:$E$9000,ROWS($E$5:E7981)),"")</f>
        <v/>
      </c>
      <c r="I7981" t="s">
        <v>54</v>
      </c>
      <c r="J7981" t="s">
        <v>815</v>
      </c>
      <c r="K7981">
        <v>963494</v>
      </c>
      <c r="L7981" s="388">
        <f>ROWS(K$5:K7981)</f>
        <v>7977</v>
      </c>
      <c r="M7981" s="388" t="str">
        <f>IF(_xlfn.IFNA(VLOOKUP(I7981,$AG$3:$AH$83,2,FALSE),"")='11.1'!$D$5,TXM!L7981,"")</f>
        <v/>
      </c>
      <c r="N7981" t="str">
        <f>IFERROR(SMALL($M$5:$M$9000,ROWS($M$5:M7981)),"")</f>
        <v/>
      </c>
      <c r="P7981" t="s">
        <v>1639</v>
      </c>
      <c r="S7981" s="388">
        <f>ROWS(R$5:R7981)</f>
        <v>7977</v>
      </c>
      <c r="T7981" s="388" t="str">
        <f>IF(_xlfn.IFNA(VLOOKUP(P7981,$AG$3:$AH$83,2,FALSE),"")='11.1'!$D$5,TXM!S7981,"")</f>
        <v/>
      </c>
      <c r="U7981" t="str">
        <f>IFERROR(SMALL($T$5:$T$9000,ROWS($T$5:T7981)),"")</f>
        <v/>
      </c>
    </row>
    <row r="7982" spans="1:21" ht="14.4" customHeight="1" x14ac:dyDescent="0.3">
      <c r="A7982" t="s">
        <v>1639</v>
      </c>
      <c r="D7982" s="388">
        <f>ROWS(C$5:C7982)</f>
        <v>7978</v>
      </c>
      <c r="E7982" s="388" t="str">
        <f>IF(_xlfn.IFNA(VLOOKUP(A7982,$AG$3:$AH$83,2,FALSE),"")='11.1'!$D$5,TXM!D7982,"")</f>
        <v/>
      </c>
      <c r="F7982" t="str">
        <f>IFERROR(SMALL($E$5:$E$9000,ROWS($E$5:E7982)),"")</f>
        <v/>
      </c>
      <c r="I7982" t="s">
        <v>54</v>
      </c>
      <c r="J7982" t="s">
        <v>859</v>
      </c>
      <c r="K7982">
        <v>920770</v>
      </c>
      <c r="L7982" s="388">
        <f>ROWS(K$5:K7982)</f>
        <v>7978</v>
      </c>
      <c r="M7982" s="388" t="str">
        <f>IF(_xlfn.IFNA(VLOOKUP(I7982,$AG$3:$AH$83,2,FALSE),"")='11.1'!$D$5,TXM!L7982,"")</f>
        <v/>
      </c>
      <c r="N7982" t="str">
        <f>IFERROR(SMALL($M$5:$M$9000,ROWS($M$5:M7982)),"")</f>
        <v/>
      </c>
      <c r="P7982" t="s">
        <v>1639</v>
      </c>
      <c r="S7982" s="388">
        <f>ROWS(R$5:R7982)</f>
        <v>7978</v>
      </c>
      <c r="T7982" s="388" t="str">
        <f>IF(_xlfn.IFNA(VLOOKUP(P7982,$AG$3:$AH$83,2,FALSE),"")='11.1'!$D$5,TXM!S7982,"")</f>
        <v/>
      </c>
      <c r="U7982" t="str">
        <f>IFERROR(SMALL($T$5:$T$9000,ROWS($T$5:T7982)),"")</f>
        <v/>
      </c>
    </row>
    <row r="7983" spans="1:21" ht="14.4" customHeight="1" x14ac:dyDescent="0.3">
      <c r="A7983" t="s">
        <v>1639</v>
      </c>
      <c r="D7983" s="388">
        <f>ROWS(C$5:C7983)</f>
        <v>7979</v>
      </c>
      <c r="E7983" s="388" t="str">
        <f>IF(_xlfn.IFNA(VLOOKUP(A7983,$AG$3:$AH$83,2,FALSE),"")='11.1'!$D$5,TXM!D7983,"")</f>
        <v/>
      </c>
      <c r="F7983" t="str">
        <f>IFERROR(SMALL($E$5:$E$9000,ROWS($E$5:E7983)),"")</f>
        <v/>
      </c>
      <c r="I7983" t="s">
        <v>54</v>
      </c>
      <c r="J7983" t="s">
        <v>1001</v>
      </c>
      <c r="K7983">
        <v>704369</v>
      </c>
      <c r="L7983" s="388">
        <f>ROWS(K$5:K7983)</f>
        <v>7979</v>
      </c>
      <c r="M7983" s="388" t="str">
        <f>IF(_xlfn.IFNA(VLOOKUP(I7983,$AG$3:$AH$83,2,FALSE),"")='11.1'!$D$5,TXM!L7983,"")</f>
        <v/>
      </c>
      <c r="N7983" t="str">
        <f>IFERROR(SMALL($M$5:$M$9000,ROWS($M$5:M7983)),"")</f>
        <v/>
      </c>
      <c r="P7983" t="s">
        <v>1639</v>
      </c>
      <c r="S7983" s="388">
        <f>ROWS(R$5:R7983)</f>
        <v>7979</v>
      </c>
      <c r="T7983" s="388" t="str">
        <f>IF(_xlfn.IFNA(VLOOKUP(P7983,$AG$3:$AH$83,2,FALSE),"")='11.1'!$D$5,TXM!S7983,"")</f>
        <v/>
      </c>
      <c r="U7983" t="str">
        <f>IFERROR(SMALL($T$5:$T$9000,ROWS($T$5:T7983)),"")</f>
        <v/>
      </c>
    </row>
    <row r="7984" spans="1:21" ht="14.4" customHeight="1" x14ac:dyDescent="0.3">
      <c r="A7984" t="s">
        <v>1639</v>
      </c>
      <c r="D7984" s="388">
        <f>ROWS(C$5:C7984)</f>
        <v>7980</v>
      </c>
      <c r="E7984" s="388" t="str">
        <f>IF(_xlfn.IFNA(VLOOKUP(A7984,$AG$3:$AH$83,2,FALSE),"")='11.1'!$D$5,TXM!D7984,"")</f>
        <v/>
      </c>
      <c r="F7984" t="str">
        <f>IFERROR(SMALL($E$5:$E$9000,ROWS($E$5:E7984)),"")</f>
        <v/>
      </c>
      <c r="I7984" t="s">
        <v>54</v>
      </c>
      <c r="J7984" t="s">
        <v>849</v>
      </c>
      <c r="K7984">
        <v>698481</v>
      </c>
      <c r="L7984" s="388">
        <f>ROWS(K$5:K7984)</f>
        <v>7980</v>
      </c>
      <c r="M7984" s="388" t="str">
        <f>IF(_xlfn.IFNA(VLOOKUP(I7984,$AG$3:$AH$83,2,FALSE),"")='11.1'!$D$5,TXM!L7984,"")</f>
        <v/>
      </c>
      <c r="N7984" t="str">
        <f>IFERROR(SMALL($M$5:$M$9000,ROWS($M$5:M7984)),"")</f>
        <v/>
      </c>
      <c r="P7984" t="s">
        <v>1639</v>
      </c>
      <c r="S7984" s="388">
        <f>ROWS(R$5:R7984)</f>
        <v>7980</v>
      </c>
      <c r="T7984" s="388" t="str">
        <f>IF(_xlfn.IFNA(VLOOKUP(P7984,$AG$3:$AH$83,2,FALSE),"")='11.1'!$D$5,TXM!S7984,"")</f>
        <v/>
      </c>
      <c r="U7984" t="str">
        <f>IFERROR(SMALL($T$5:$T$9000,ROWS($T$5:T7984)),"")</f>
        <v/>
      </c>
    </row>
    <row r="7985" spans="1:21" ht="14.4" customHeight="1" x14ac:dyDescent="0.3">
      <c r="A7985" t="s">
        <v>1639</v>
      </c>
      <c r="D7985" s="388">
        <f>ROWS(C$5:C7985)</f>
        <v>7981</v>
      </c>
      <c r="E7985" s="388" t="str">
        <f>IF(_xlfn.IFNA(VLOOKUP(A7985,$AG$3:$AH$83,2,FALSE),"")='11.1'!$D$5,TXM!D7985,"")</f>
        <v/>
      </c>
      <c r="F7985" t="str">
        <f>IFERROR(SMALL($E$5:$E$9000,ROWS($E$5:E7985)),"")</f>
        <v/>
      </c>
      <c r="I7985" t="s">
        <v>54</v>
      </c>
      <c r="J7985" t="s">
        <v>829</v>
      </c>
      <c r="K7985">
        <v>528769</v>
      </c>
      <c r="L7985" s="388">
        <f>ROWS(K$5:K7985)</f>
        <v>7981</v>
      </c>
      <c r="M7985" s="388" t="str">
        <f>IF(_xlfn.IFNA(VLOOKUP(I7985,$AG$3:$AH$83,2,FALSE),"")='11.1'!$D$5,TXM!L7985,"")</f>
        <v/>
      </c>
      <c r="N7985" t="str">
        <f>IFERROR(SMALL($M$5:$M$9000,ROWS($M$5:M7985)),"")</f>
        <v/>
      </c>
      <c r="P7985" t="s">
        <v>1639</v>
      </c>
      <c r="S7985" s="388">
        <f>ROWS(R$5:R7985)</f>
        <v>7981</v>
      </c>
      <c r="T7985" s="388" t="str">
        <f>IF(_xlfn.IFNA(VLOOKUP(P7985,$AG$3:$AH$83,2,FALSE),"")='11.1'!$D$5,TXM!S7985,"")</f>
        <v/>
      </c>
      <c r="U7985" t="str">
        <f>IFERROR(SMALL($T$5:$T$9000,ROWS($T$5:T7985)),"")</f>
        <v/>
      </c>
    </row>
    <row r="7986" spans="1:21" ht="14.4" customHeight="1" x14ac:dyDescent="0.3">
      <c r="A7986" t="s">
        <v>1639</v>
      </c>
      <c r="D7986" s="388">
        <f>ROWS(C$5:C7986)</f>
        <v>7982</v>
      </c>
      <c r="E7986" s="388" t="str">
        <f>IF(_xlfn.IFNA(VLOOKUP(A7986,$AG$3:$AH$83,2,FALSE),"")='11.1'!$D$5,TXM!D7986,"")</f>
        <v/>
      </c>
      <c r="F7986" t="str">
        <f>IFERROR(SMALL($E$5:$E$9000,ROWS($E$5:E7986)),"")</f>
        <v/>
      </c>
      <c r="I7986" t="s">
        <v>54</v>
      </c>
      <c r="J7986" t="s">
        <v>793</v>
      </c>
      <c r="K7986">
        <v>479974</v>
      </c>
      <c r="L7986" s="388">
        <f>ROWS(K$5:K7986)</f>
        <v>7982</v>
      </c>
      <c r="M7986" s="388" t="str">
        <f>IF(_xlfn.IFNA(VLOOKUP(I7986,$AG$3:$AH$83,2,FALSE),"")='11.1'!$D$5,TXM!L7986,"")</f>
        <v/>
      </c>
      <c r="N7986" t="str">
        <f>IFERROR(SMALL($M$5:$M$9000,ROWS($M$5:M7986)),"")</f>
        <v/>
      </c>
      <c r="P7986" t="s">
        <v>1639</v>
      </c>
      <c r="S7986" s="388">
        <f>ROWS(R$5:R7986)</f>
        <v>7982</v>
      </c>
      <c r="T7986" s="388" t="str">
        <f>IF(_xlfn.IFNA(VLOOKUP(P7986,$AG$3:$AH$83,2,FALSE),"")='11.1'!$D$5,TXM!S7986,"")</f>
        <v/>
      </c>
      <c r="U7986" t="str">
        <f>IFERROR(SMALL($T$5:$T$9000,ROWS($T$5:T7986)),"")</f>
        <v/>
      </c>
    </row>
    <row r="7987" spans="1:21" ht="14.4" customHeight="1" x14ac:dyDescent="0.3">
      <c r="A7987" t="s">
        <v>1639</v>
      </c>
      <c r="D7987" s="388">
        <f>ROWS(C$5:C7987)</f>
        <v>7983</v>
      </c>
      <c r="E7987" s="388" t="str">
        <f>IF(_xlfn.IFNA(VLOOKUP(A7987,$AG$3:$AH$83,2,FALSE),"")='11.1'!$D$5,TXM!D7987,"")</f>
        <v/>
      </c>
      <c r="F7987" t="str">
        <f>IFERROR(SMALL($E$5:$E$9000,ROWS($E$5:E7987)),"")</f>
        <v/>
      </c>
      <c r="I7987" t="s">
        <v>54</v>
      </c>
      <c r="J7987" t="s">
        <v>108</v>
      </c>
      <c r="K7987">
        <v>444789</v>
      </c>
      <c r="L7987" s="388">
        <f>ROWS(K$5:K7987)</f>
        <v>7983</v>
      </c>
      <c r="M7987" s="388" t="str">
        <f>IF(_xlfn.IFNA(VLOOKUP(I7987,$AG$3:$AH$83,2,FALSE),"")='11.1'!$D$5,TXM!L7987,"")</f>
        <v/>
      </c>
      <c r="N7987" t="str">
        <f>IFERROR(SMALL($M$5:$M$9000,ROWS($M$5:M7987)),"")</f>
        <v/>
      </c>
      <c r="P7987" t="s">
        <v>1639</v>
      </c>
      <c r="S7987" s="388">
        <f>ROWS(R$5:R7987)</f>
        <v>7983</v>
      </c>
      <c r="T7987" s="388" t="str">
        <f>IF(_xlfn.IFNA(VLOOKUP(P7987,$AG$3:$AH$83,2,FALSE),"")='11.1'!$D$5,TXM!S7987,"")</f>
        <v/>
      </c>
      <c r="U7987" t="str">
        <f>IFERROR(SMALL($T$5:$T$9000,ROWS($T$5:T7987)),"")</f>
        <v/>
      </c>
    </row>
    <row r="7988" spans="1:21" ht="14.4" customHeight="1" x14ac:dyDescent="0.3">
      <c r="A7988" t="s">
        <v>1639</v>
      </c>
      <c r="D7988" s="388">
        <f>ROWS(C$5:C7988)</f>
        <v>7984</v>
      </c>
      <c r="E7988" s="388" t="str">
        <f>IF(_xlfn.IFNA(VLOOKUP(A7988,$AG$3:$AH$83,2,FALSE),"")='11.1'!$D$5,TXM!D7988,"")</f>
        <v/>
      </c>
      <c r="F7988" t="str">
        <f>IFERROR(SMALL($E$5:$E$9000,ROWS($E$5:E7988)),"")</f>
        <v/>
      </c>
      <c r="I7988" t="s">
        <v>54</v>
      </c>
      <c r="J7988" t="s">
        <v>835</v>
      </c>
      <c r="K7988">
        <v>422232</v>
      </c>
      <c r="L7988" s="388">
        <f>ROWS(K$5:K7988)</f>
        <v>7984</v>
      </c>
      <c r="M7988" s="388" t="str">
        <f>IF(_xlfn.IFNA(VLOOKUP(I7988,$AG$3:$AH$83,2,FALSE),"")='11.1'!$D$5,TXM!L7988,"")</f>
        <v/>
      </c>
      <c r="N7988" t="str">
        <f>IFERROR(SMALL($M$5:$M$9000,ROWS($M$5:M7988)),"")</f>
        <v/>
      </c>
      <c r="P7988" t="s">
        <v>1639</v>
      </c>
      <c r="S7988" s="388">
        <f>ROWS(R$5:R7988)</f>
        <v>7984</v>
      </c>
      <c r="T7988" s="388" t="str">
        <f>IF(_xlfn.IFNA(VLOOKUP(P7988,$AG$3:$AH$83,2,FALSE),"")='11.1'!$D$5,TXM!S7988,"")</f>
        <v/>
      </c>
      <c r="U7988" t="str">
        <f>IFERROR(SMALL($T$5:$T$9000,ROWS($T$5:T7988)),"")</f>
        <v/>
      </c>
    </row>
    <row r="7989" spans="1:21" ht="14.4" customHeight="1" x14ac:dyDescent="0.3">
      <c r="A7989" t="s">
        <v>1639</v>
      </c>
      <c r="D7989" s="388">
        <f>ROWS(C$5:C7989)</f>
        <v>7985</v>
      </c>
      <c r="E7989" s="388" t="str">
        <f>IF(_xlfn.IFNA(VLOOKUP(A7989,$AG$3:$AH$83,2,FALSE),"")='11.1'!$D$5,TXM!D7989,"")</f>
        <v/>
      </c>
      <c r="F7989" t="str">
        <f>IFERROR(SMALL($E$5:$E$9000,ROWS($E$5:E7989)),"")</f>
        <v/>
      </c>
      <c r="I7989" t="s">
        <v>54</v>
      </c>
      <c r="J7989" t="s">
        <v>1003</v>
      </c>
      <c r="K7989">
        <v>377477</v>
      </c>
      <c r="L7989" s="388">
        <f>ROWS(K$5:K7989)</f>
        <v>7985</v>
      </c>
      <c r="M7989" s="388" t="str">
        <f>IF(_xlfn.IFNA(VLOOKUP(I7989,$AG$3:$AH$83,2,FALSE),"")='11.1'!$D$5,TXM!L7989,"")</f>
        <v/>
      </c>
      <c r="N7989" t="str">
        <f>IFERROR(SMALL($M$5:$M$9000,ROWS($M$5:M7989)),"")</f>
        <v/>
      </c>
      <c r="P7989" t="s">
        <v>1639</v>
      </c>
      <c r="S7989" s="388">
        <f>ROWS(R$5:R7989)</f>
        <v>7985</v>
      </c>
      <c r="T7989" s="388" t="str">
        <f>IF(_xlfn.IFNA(VLOOKUP(P7989,$AG$3:$AH$83,2,FALSE),"")='11.1'!$D$5,TXM!S7989,"")</f>
        <v/>
      </c>
      <c r="U7989" t="str">
        <f>IFERROR(SMALL($T$5:$T$9000,ROWS($T$5:T7989)),"")</f>
        <v/>
      </c>
    </row>
    <row r="7990" spans="1:21" ht="14.4" customHeight="1" x14ac:dyDescent="0.3">
      <c r="A7990" t="s">
        <v>1639</v>
      </c>
      <c r="D7990" s="388">
        <f>ROWS(C$5:C7990)</f>
        <v>7986</v>
      </c>
      <c r="E7990" s="388" t="str">
        <f>IF(_xlfn.IFNA(VLOOKUP(A7990,$AG$3:$AH$83,2,FALSE),"")='11.1'!$D$5,TXM!D7990,"")</f>
        <v/>
      </c>
      <c r="F7990" t="str">
        <f>IFERROR(SMALL($E$5:$E$9000,ROWS($E$5:E7990)),"")</f>
        <v/>
      </c>
      <c r="I7990" t="s">
        <v>54</v>
      </c>
      <c r="J7990" t="s">
        <v>773</v>
      </c>
      <c r="K7990">
        <v>372878</v>
      </c>
      <c r="L7990" s="388">
        <f>ROWS(K$5:K7990)</f>
        <v>7986</v>
      </c>
      <c r="M7990" s="388" t="str">
        <f>IF(_xlfn.IFNA(VLOOKUP(I7990,$AG$3:$AH$83,2,FALSE),"")='11.1'!$D$5,TXM!L7990,"")</f>
        <v/>
      </c>
      <c r="N7990" t="str">
        <f>IFERROR(SMALL($M$5:$M$9000,ROWS($M$5:M7990)),"")</f>
        <v/>
      </c>
      <c r="P7990" t="s">
        <v>1639</v>
      </c>
      <c r="S7990" s="388">
        <f>ROWS(R$5:R7990)</f>
        <v>7986</v>
      </c>
      <c r="T7990" s="388" t="str">
        <f>IF(_xlfn.IFNA(VLOOKUP(P7990,$AG$3:$AH$83,2,FALSE),"")='11.1'!$D$5,TXM!S7990,"")</f>
        <v/>
      </c>
      <c r="U7990" t="str">
        <f>IFERROR(SMALL($T$5:$T$9000,ROWS($T$5:T7990)),"")</f>
        <v/>
      </c>
    </row>
    <row r="7991" spans="1:21" ht="14.4" customHeight="1" x14ac:dyDescent="0.3">
      <c r="A7991" t="s">
        <v>1639</v>
      </c>
      <c r="D7991" s="388">
        <f>ROWS(C$5:C7991)</f>
        <v>7987</v>
      </c>
      <c r="E7991" s="388" t="str">
        <f>IF(_xlfn.IFNA(VLOOKUP(A7991,$AG$3:$AH$83,2,FALSE),"")='11.1'!$D$5,TXM!D7991,"")</f>
        <v/>
      </c>
      <c r="F7991" t="str">
        <f>IFERROR(SMALL($E$5:$E$9000,ROWS($E$5:E7991)),"")</f>
        <v/>
      </c>
      <c r="I7991" t="s">
        <v>54</v>
      </c>
      <c r="J7991" t="s">
        <v>1318</v>
      </c>
      <c r="K7991">
        <v>330204</v>
      </c>
      <c r="L7991" s="388">
        <f>ROWS(K$5:K7991)</f>
        <v>7987</v>
      </c>
      <c r="M7991" s="388" t="str">
        <f>IF(_xlfn.IFNA(VLOOKUP(I7991,$AG$3:$AH$83,2,FALSE),"")='11.1'!$D$5,TXM!L7991,"")</f>
        <v/>
      </c>
      <c r="N7991" t="str">
        <f>IFERROR(SMALL($M$5:$M$9000,ROWS($M$5:M7991)),"")</f>
        <v/>
      </c>
      <c r="P7991" t="s">
        <v>1639</v>
      </c>
      <c r="S7991" s="388">
        <f>ROWS(R$5:R7991)</f>
        <v>7987</v>
      </c>
      <c r="T7991" s="388" t="str">
        <f>IF(_xlfn.IFNA(VLOOKUP(P7991,$AG$3:$AH$83,2,FALSE),"")='11.1'!$D$5,TXM!S7991,"")</f>
        <v/>
      </c>
      <c r="U7991" t="str">
        <f>IFERROR(SMALL($T$5:$T$9000,ROWS($T$5:T7991)),"")</f>
        <v/>
      </c>
    </row>
    <row r="7992" spans="1:21" ht="14.4" customHeight="1" x14ac:dyDescent="0.3">
      <c r="A7992" t="s">
        <v>1639</v>
      </c>
      <c r="D7992" s="388">
        <f>ROWS(C$5:C7992)</f>
        <v>7988</v>
      </c>
      <c r="E7992" s="388" t="str">
        <f>IF(_xlfn.IFNA(VLOOKUP(A7992,$AG$3:$AH$83,2,FALSE),"")='11.1'!$D$5,TXM!D7992,"")</f>
        <v/>
      </c>
      <c r="F7992" t="str">
        <f>IFERROR(SMALL($E$5:$E$9000,ROWS($E$5:E7992)),"")</f>
        <v/>
      </c>
      <c r="I7992" t="s">
        <v>54</v>
      </c>
      <c r="J7992" t="s">
        <v>817</v>
      </c>
      <c r="K7992">
        <v>260683</v>
      </c>
      <c r="L7992" s="388">
        <f>ROWS(K$5:K7992)</f>
        <v>7988</v>
      </c>
      <c r="M7992" s="388" t="str">
        <f>IF(_xlfn.IFNA(VLOOKUP(I7992,$AG$3:$AH$83,2,FALSE),"")='11.1'!$D$5,TXM!L7992,"")</f>
        <v/>
      </c>
      <c r="N7992" t="str">
        <f>IFERROR(SMALL($M$5:$M$9000,ROWS($M$5:M7992)),"")</f>
        <v/>
      </c>
      <c r="P7992" t="s">
        <v>1639</v>
      </c>
      <c r="S7992" s="388">
        <f>ROWS(R$5:R7992)</f>
        <v>7988</v>
      </c>
      <c r="T7992" s="388" t="str">
        <f>IF(_xlfn.IFNA(VLOOKUP(P7992,$AG$3:$AH$83,2,FALSE),"")='11.1'!$D$5,TXM!S7992,"")</f>
        <v/>
      </c>
      <c r="U7992" t="str">
        <f>IFERROR(SMALL($T$5:$T$9000,ROWS($T$5:T7992)),"")</f>
        <v/>
      </c>
    </row>
    <row r="7993" spans="1:21" ht="14.4" customHeight="1" x14ac:dyDescent="0.3">
      <c r="A7993" t="s">
        <v>1639</v>
      </c>
      <c r="D7993" s="388">
        <f>ROWS(C$5:C7993)</f>
        <v>7989</v>
      </c>
      <c r="E7993" s="388" t="str">
        <f>IF(_xlfn.IFNA(VLOOKUP(A7993,$AG$3:$AH$83,2,FALSE),"")='11.1'!$D$5,TXM!D7993,"")</f>
        <v/>
      </c>
      <c r="F7993" t="str">
        <f>IFERROR(SMALL($E$5:$E$9000,ROWS($E$5:E7993)),"")</f>
        <v/>
      </c>
      <c r="I7993" t="s">
        <v>54</v>
      </c>
      <c r="J7993" t="s">
        <v>789</v>
      </c>
      <c r="K7993">
        <v>251870</v>
      </c>
      <c r="L7993" s="388">
        <f>ROWS(K$5:K7993)</f>
        <v>7989</v>
      </c>
      <c r="M7993" s="388" t="str">
        <f>IF(_xlfn.IFNA(VLOOKUP(I7993,$AG$3:$AH$83,2,FALSE),"")='11.1'!$D$5,TXM!L7993,"")</f>
        <v/>
      </c>
      <c r="N7993" t="str">
        <f>IFERROR(SMALL($M$5:$M$9000,ROWS($M$5:M7993)),"")</f>
        <v/>
      </c>
      <c r="P7993" t="s">
        <v>1639</v>
      </c>
      <c r="S7993" s="388">
        <f>ROWS(R$5:R7993)</f>
        <v>7989</v>
      </c>
      <c r="T7993" s="388" t="str">
        <f>IF(_xlfn.IFNA(VLOOKUP(P7993,$AG$3:$AH$83,2,FALSE),"")='11.1'!$D$5,TXM!S7993,"")</f>
        <v/>
      </c>
      <c r="U7993" t="str">
        <f>IFERROR(SMALL($T$5:$T$9000,ROWS($T$5:T7993)),"")</f>
        <v/>
      </c>
    </row>
    <row r="7994" spans="1:21" ht="14.4" customHeight="1" x14ac:dyDescent="0.3">
      <c r="A7994" t="s">
        <v>1639</v>
      </c>
      <c r="D7994" s="388">
        <f>ROWS(C$5:C7994)</f>
        <v>7990</v>
      </c>
      <c r="E7994" s="388" t="str">
        <f>IF(_xlfn.IFNA(VLOOKUP(A7994,$AG$3:$AH$83,2,FALSE),"")='11.1'!$D$5,TXM!D7994,"")</f>
        <v/>
      </c>
      <c r="F7994" t="str">
        <f>IFERROR(SMALL($E$5:$E$9000,ROWS($E$5:E7994)),"")</f>
        <v/>
      </c>
      <c r="I7994" t="s">
        <v>54</v>
      </c>
      <c r="J7994" t="s">
        <v>787</v>
      </c>
      <c r="K7994">
        <v>214126</v>
      </c>
      <c r="L7994" s="388">
        <f>ROWS(K$5:K7994)</f>
        <v>7990</v>
      </c>
      <c r="M7994" s="388" t="str">
        <f>IF(_xlfn.IFNA(VLOOKUP(I7994,$AG$3:$AH$83,2,FALSE),"")='11.1'!$D$5,TXM!L7994,"")</f>
        <v/>
      </c>
      <c r="N7994" t="str">
        <f>IFERROR(SMALL($M$5:$M$9000,ROWS($M$5:M7994)),"")</f>
        <v/>
      </c>
      <c r="P7994" t="s">
        <v>1639</v>
      </c>
      <c r="S7994" s="388">
        <f>ROWS(R$5:R7994)</f>
        <v>7990</v>
      </c>
      <c r="T7994" s="388" t="str">
        <f>IF(_xlfn.IFNA(VLOOKUP(P7994,$AG$3:$AH$83,2,FALSE),"")='11.1'!$D$5,TXM!S7994,"")</f>
        <v/>
      </c>
      <c r="U7994" t="str">
        <f>IFERROR(SMALL($T$5:$T$9000,ROWS($T$5:T7994)),"")</f>
        <v/>
      </c>
    </row>
    <row r="7995" spans="1:21" ht="14.4" customHeight="1" x14ac:dyDescent="0.3">
      <c r="A7995" t="s">
        <v>1639</v>
      </c>
      <c r="D7995" s="388">
        <f>ROWS(C$5:C7995)</f>
        <v>7991</v>
      </c>
      <c r="E7995" s="388" t="str">
        <f>IF(_xlfn.IFNA(VLOOKUP(A7995,$AG$3:$AH$83,2,FALSE),"")='11.1'!$D$5,TXM!D7995,"")</f>
        <v/>
      </c>
      <c r="F7995" t="str">
        <f>IFERROR(SMALL($E$5:$E$9000,ROWS($E$5:E7995)),"")</f>
        <v/>
      </c>
      <c r="I7995" t="s">
        <v>54</v>
      </c>
      <c r="J7995" t="s">
        <v>1002</v>
      </c>
      <c r="K7995">
        <v>195276</v>
      </c>
      <c r="L7995" s="388">
        <f>ROWS(K$5:K7995)</f>
        <v>7991</v>
      </c>
      <c r="M7995" s="388" t="str">
        <f>IF(_xlfn.IFNA(VLOOKUP(I7995,$AG$3:$AH$83,2,FALSE),"")='11.1'!$D$5,TXM!L7995,"")</f>
        <v/>
      </c>
      <c r="N7995" t="str">
        <f>IFERROR(SMALL($M$5:$M$9000,ROWS($M$5:M7995)),"")</f>
        <v/>
      </c>
      <c r="P7995" t="s">
        <v>1639</v>
      </c>
      <c r="S7995" s="388">
        <f>ROWS(R$5:R7995)</f>
        <v>7991</v>
      </c>
      <c r="T7995" s="388" t="str">
        <f>IF(_xlfn.IFNA(VLOOKUP(P7995,$AG$3:$AH$83,2,FALSE),"")='11.1'!$D$5,TXM!S7995,"")</f>
        <v/>
      </c>
      <c r="U7995" t="str">
        <f>IFERROR(SMALL($T$5:$T$9000,ROWS($T$5:T7995)),"")</f>
        <v/>
      </c>
    </row>
    <row r="7996" spans="1:21" ht="14.4" customHeight="1" x14ac:dyDescent="0.3">
      <c r="A7996" t="s">
        <v>1639</v>
      </c>
      <c r="D7996" s="388">
        <f>ROWS(C$5:C7996)</f>
        <v>7992</v>
      </c>
      <c r="E7996" s="388" t="str">
        <f>IF(_xlfn.IFNA(VLOOKUP(A7996,$AG$3:$AH$83,2,FALSE),"")='11.1'!$D$5,TXM!D7996,"")</f>
        <v/>
      </c>
      <c r="F7996" t="str">
        <f>IFERROR(SMALL($E$5:$E$9000,ROWS($E$5:E7996)),"")</f>
        <v/>
      </c>
      <c r="I7996" t="s">
        <v>54</v>
      </c>
      <c r="J7996" t="s">
        <v>869</v>
      </c>
      <c r="K7996">
        <v>194205</v>
      </c>
      <c r="L7996" s="388">
        <f>ROWS(K$5:K7996)</f>
        <v>7992</v>
      </c>
      <c r="M7996" s="388" t="str">
        <f>IF(_xlfn.IFNA(VLOOKUP(I7996,$AG$3:$AH$83,2,FALSE),"")='11.1'!$D$5,TXM!L7996,"")</f>
        <v/>
      </c>
      <c r="N7996" t="str">
        <f>IFERROR(SMALL($M$5:$M$9000,ROWS($M$5:M7996)),"")</f>
        <v/>
      </c>
      <c r="P7996" t="s">
        <v>1639</v>
      </c>
      <c r="S7996" s="388">
        <f>ROWS(R$5:R7996)</f>
        <v>7992</v>
      </c>
      <c r="T7996" s="388" t="str">
        <f>IF(_xlfn.IFNA(VLOOKUP(P7996,$AG$3:$AH$83,2,FALSE),"")='11.1'!$D$5,TXM!S7996,"")</f>
        <v/>
      </c>
      <c r="U7996" t="str">
        <f>IFERROR(SMALL($T$5:$T$9000,ROWS($T$5:T7996)),"")</f>
        <v/>
      </c>
    </row>
    <row r="7997" spans="1:21" ht="14.4" customHeight="1" x14ac:dyDescent="0.3">
      <c r="A7997" t="s">
        <v>1639</v>
      </c>
      <c r="D7997" s="388">
        <f>ROWS(C$5:C7997)</f>
        <v>7993</v>
      </c>
      <c r="E7997" s="388" t="str">
        <f>IF(_xlfn.IFNA(VLOOKUP(A7997,$AG$3:$AH$83,2,FALSE),"")='11.1'!$D$5,TXM!D7997,"")</f>
        <v/>
      </c>
      <c r="F7997" t="str">
        <f>IFERROR(SMALL($E$5:$E$9000,ROWS($E$5:E7997)),"")</f>
        <v/>
      </c>
      <c r="I7997" t="s">
        <v>54</v>
      </c>
      <c r="J7997" t="s">
        <v>813</v>
      </c>
      <c r="K7997">
        <v>190712</v>
      </c>
      <c r="L7997" s="388">
        <f>ROWS(K$5:K7997)</f>
        <v>7993</v>
      </c>
      <c r="M7997" s="388" t="str">
        <f>IF(_xlfn.IFNA(VLOOKUP(I7997,$AG$3:$AH$83,2,FALSE),"")='11.1'!$D$5,TXM!L7997,"")</f>
        <v/>
      </c>
      <c r="N7997" t="str">
        <f>IFERROR(SMALL($M$5:$M$9000,ROWS($M$5:M7997)),"")</f>
        <v/>
      </c>
      <c r="P7997" t="s">
        <v>1639</v>
      </c>
      <c r="S7997" s="388">
        <f>ROWS(R$5:R7997)</f>
        <v>7993</v>
      </c>
      <c r="T7997" s="388" t="str">
        <f>IF(_xlfn.IFNA(VLOOKUP(P7997,$AG$3:$AH$83,2,FALSE),"")='11.1'!$D$5,TXM!S7997,"")</f>
        <v/>
      </c>
      <c r="U7997" t="str">
        <f>IFERROR(SMALL($T$5:$T$9000,ROWS($T$5:T7997)),"")</f>
        <v/>
      </c>
    </row>
    <row r="7998" spans="1:21" ht="14.4" customHeight="1" x14ac:dyDescent="0.3">
      <c r="A7998" t="s">
        <v>1639</v>
      </c>
      <c r="D7998" s="388">
        <f>ROWS(C$5:C7998)</f>
        <v>7994</v>
      </c>
      <c r="E7998" s="388" t="str">
        <f>IF(_xlfn.IFNA(VLOOKUP(A7998,$AG$3:$AH$83,2,FALSE),"")='11.1'!$D$5,TXM!D7998,"")</f>
        <v/>
      </c>
      <c r="F7998" t="str">
        <f>IFERROR(SMALL($E$5:$E$9000,ROWS($E$5:E7998)),"")</f>
        <v/>
      </c>
      <c r="I7998" t="s">
        <v>54</v>
      </c>
      <c r="J7998" t="s">
        <v>795</v>
      </c>
      <c r="K7998">
        <v>138560</v>
      </c>
      <c r="L7998" s="388">
        <f>ROWS(K$5:K7998)</f>
        <v>7994</v>
      </c>
      <c r="M7998" s="388" t="str">
        <f>IF(_xlfn.IFNA(VLOOKUP(I7998,$AG$3:$AH$83,2,FALSE),"")='11.1'!$D$5,TXM!L7998,"")</f>
        <v/>
      </c>
      <c r="N7998" t="str">
        <f>IFERROR(SMALL($M$5:$M$9000,ROWS($M$5:M7998)),"")</f>
        <v/>
      </c>
      <c r="P7998" t="s">
        <v>1639</v>
      </c>
      <c r="S7998" s="388">
        <f>ROWS(R$5:R7998)</f>
        <v>7994</v>
      </c>
      <c r="T7998" s="388" t="str">
        <f>IF(_xlfn.IFNA(VLOOKUP(P7998,$AG$3:$AH$83,2,FALSE),"")='11.1'!$D$5,TXM!S7998,"")</f>
        <v/>
      </c>
      <c r="U7998" t="str">
        <f>IFERROR(SMALL($T$5:$T$9000,ROWS($T$5:T7998)),"")</f>
        <v/>
      </c>
    </row>
    <row r="7999" spans="1:21" ht="14.4" customHeight="1" x14ac:dyDescent="0.3">
      <c r="A7999" t="s">
        <v>1639</v>
      </c>
      <c r="D7999" s="388">
        <f>ROWS(C$5:C7999)</f>
        <v>7995</v>
      </c>
      <c r="E7999" s="388" t="str">
        <f>IF(_xlfn.IFNA(VLOOKUP(A7999,$AG$3:$AH$83,2,FALSE),"")='11.1'!$D$5,TXM!D7999,"")</f>
        <v/>
      </c>
      <c r="F7999" t="str">
        <f>IFERROR(SMALL($E$5:$E$9000,ROWS($E$5:E7999)),"")</f>
        <v/>
      </c>
      <c r="I7999" t="s">
        <v>54</v>
      </c>
      <c r="J7999" t="s">
        <v>1252</v>
      </c>
      <c r="K7999">
        <v>111838</v>
      </c>
      <c r="L7999" s="388">
        <f>ROWS(K$5:K7999)</f>
        <v>7995</v>
      </c>
      <c r="M7999" s="388" t="str">
        <f>IF(_xlfn.IFNA(VLOOKUP(I7999,$AG$3:$AH$83,2,FALSE),"")='11.1'!$D$5,TXM!L7999,"")</f>
        <v/>
      </c>
      <c r="N7999" t="str">
        <f>IFERROR(SMALL($M$5:$M$9000,ROWS($M$5:M7999)),"")</f>
        <v/>
      </c>
      <c r="P7999" t="s">
        <v>1639</v>
      </c>
      <c r="S7999" s="388">
        <f>ROWS(R$5:R7999)</f>
        <v>7995</v>
      </c>
      <c r="T7999" s="388" t="str">
        <f>IF(_xlfn.IFNA(VLOOKUP(P7999,$AG$3:$AH$83,2,FALSE),"")='11.1'!$D$5,TXM!S7999,"")</f>
        <v/>
      </c>
      <c r="U7999" t="str">
        <f>IFERROR(SMALL($T$5:$T$9000,ROWS($T$5:T7999)),"")</f>
        <v/>
      </c>
    </row>
    <row r="8000" spans="1:21" ht="14.4" customHeight="1" x14ac:dyDescent="0.3">
      <c r="A8000" t="s">
        <v>1639</v>
      </c>
      <c r="D8000" s="388">
        <f>ROWS(C$5:C8000)</f>
        <v>7996</v>
      </c>
      <c r="E8000" s="388" t="str">
        <f>IF(_xlfn.IFNA(VLOOKUP(A8000,$AG$3:$AH$83,2,FALSE),"")='11.1'!$D$5,TXM!D8000,"")</f>
        <v/>
      </c>
      <c r="F8000" t="str">
        <f>IFERROR(SMALL($E$5:$E$9000,ROWS($E$5:E8000)),"")</f>
        <v/>
      </c>
      <c r="I8000" t="s">
        <v>54</v>
      </c>
      <c r="J8000" t="s">
        <v>809</v>
      </c>
      <c r="K8000">
        <v>98613</v>
      </c>
      <c r="L8000" s="388">
        <f>ROWS(K$5:K8000)</f>
        <v>7996</v>
      </c>
      <c r="M8000" s="388" t="str">
        <f>IF(_xlfn.IFNA(VLOOKUP(I8000,$AG$3:$AH$83,2,FALSE),"")='11.1'!$D$5,TXM!L8000,"")</f>
        <v/>
      </c>
      <c r="N8000" t="str">
        <f>IFERROR(SMALL($M$5:$M$9000,ROWS($M$5:M8000)),"")</f>
        <v/>
      </c>
      <c r="P8000" t="s">
        <v>1639</v>
      </c>
      <c r="S8000" s="388">
        <f>ROWS(R$5:R8000)</f>
        <v>7996</v>
      </c>
      <c r="T8000" s="388" t="str">
        <f>IF(_xlfn.IFNA(VLOOKUP(P8000,$AG$3:$AH$83,2,FALSE),"")='11.1'!$D$5,TXM!S8000,"")</f>
        <v/>
      </c>
      <c r="U8000" t="str">
        <f>IFERROR(SMALL($T$5:$T$9000,ROWS($T$5:T8000)),"")</f>
        <v/>
      </c>
    </row>
    <row r="8001" spans="1:21" ht="14.4" customHeight="1" x14ac:dyDescent="0.3">
      <c r="A8001" t="s">
        <v>1639</v>
      </c>
      <c r="D8001" s="388">
        <f>ROWS(C$5:C8001)</f>
        <v>7997</v>
      </c>
      <c r="E8001" s="388" t="str">
        <f>IF(_xlfn.IFNA(VLOOKUP(A8001,$AG$3:$AH$83,2,FALSE),"")='11.1'!$D$5,TXM!D8001,"")</f>
        <v/>
      </c>
      <c r="F8001" t="str">
        <f>IFERROR(SMALL($E$5:$E$9000,ROWS($E$5:E8001)),"")</f>
        <v/>
      </c>
      <c r="I8001" t="s">
        <v>54</v>
      </c>
      <c r="J8001" t="s">
        <v>831</v>
      </c>
      <c r="K8001">
        <v>91065</v>
      </c>
      <c r="L8001" s="388">
        <f>ROWS(K$5:K8001)</f>
        <v>7997</v>
      </c>
      <c r="M8001" s="388" t="str">
        <f>IF(_xlfn.IFNA(VLOOKUP(I8001,$AG$3:$AH$83,2,FALSE),"")='11.1'!$D$5,TXM!L8001,"")</f>
        <v/>
      </c>
      <c r="N8001" t="str">
        <f>IFERROR(SMALL($M$5:$M$9000,ROWS($M$5:M8001)),"")</f>
        <v/>
      </c>
      <c r="P8001" t="s">
        <v>1639</v>
      </c>
      <c r="S8001" s="388">
        <f>ROWS(R$5:R8001)</f>
        <v>7997</v>
      </c>
      <c r="T8001" s="388" t="str">
        <f>IF(_xlfn.IFNA(VLOOKUP(P8001,$AG$3:$AH$83,2,FALSE),"")='11.1'!$D$5,TXM!S8001,"")</f>
        <v/>
      </c>
      <c r="U8001" t="str">
        <f>IFERROR(SMALL($T$5:$T$9000,ROWS($T$5:T8001)),"")</f>
        <v/>
      </c>
    </row>
    <row r="8002" spans="1:21" ht="14.4" customHeight="1" x14ac:dyDescent="0.3">
      <c r="A8002" t="s">
        <v>1639</v>
      </c>
      <c r="D8002" s="388">
        <f>ROWS(C$5:C8002)</f>
        <v>7998</v>
      </c>
      <c r="E8002" s="388" t="str">
        <f>IF(_xlfn.IFNA(VLOOKUP(A8002,$AG$3:$AH$83,2,FALSE),"")='11.1'!$D$5,TXM!D8002,"")</f>
        <v/>
      </c>
      <c r="F8002" t="str">
        <f>IFERROR(SMALL($E$5:$E$9000,ROWS($E$5:E8002)),"")</f>
        <v/>
      </c>
      <c r="I8002" t="s">
        <v>54</v>
      </c>
      <c r="J8002" t="s">
        <v>998</v>
      </c>
      <c r="K8002">
        <v>89478</v>
      </c>
      <c r="L8002" s="388">
        <f>ROWS(K$5:K8002)</f>
        <v>7998</v>
      </c>
      <c r="M8002" s="388" t="str">
        <f>IF(_xlfn.IFNA(VLOOKUP(I8002,$AG$3:$AH$83,2,FALSE),"")='11.1'!$D$5,TXM!L8002,"")</f>
        <v/>
      </c>
      <c r="N8002" t="str">
        <f>IFERROR(SMALL($M$5:$M$9000,ROWS($M$5:M8002)),"")</f>
        <v/>
      </c>
      <c r="P8002" t="s">
        <v>1639</v>
      </c>
      <c r="S8002" s="388">
        <f>ROWS(R$5:R8002)</f>
        <v>7998</v>
      </c>
      <c r="T8002" s="388" t="str">
        <f>IF(_xlfn.IFNA(VLOOKUP(P8002,$AG$3:$AH$83,2,FALSE),"")='11.1'!$D$5,TXM!S8002,"")</f>
        <v/>
      </c>
      <c r="U8002" t="str">
        <f>IFERROR(SMALL($T$5:$T$9000,ROWS($T$5:T8002)),"")</f>
        <v/>
      </c>
    </row>
    <row r="8003" spans="1:21" ht="14.4" customHeight="1" x14ac:dyDescent="0.3">
      <c r="A8003" t="s">
        <v>1639</v>
      </c>
      <c r="D8003" s="388">
        <f>ROWS(C$5:C8003)</f>
        <v>7999</v>
      </c>
      <c r="E8003" s="388" t="str">
        <f>IF(_xlfn.IFNA(VLOOKUP(A8003,$AG$3:$AH$83,2,FALSE),"")='11.1'!$D$5,TXM!D8003,"")</f>
        <v/>
      </c>
      <c r="F8003" t="str">
        <f>IFERROR(SMALL($E$5:$E$9000,ROWS($E$5:E8003)),"")</f>
        <v/>
      </c>
      <c r="I8003" t="s">
        <v>54</v>
      </c>
      <c r="J8003" t="s">
        <v>1441</v>
      </c>
      <c r="K8003">
        <v>85558</v>
      </c>
      <c r="L8003" s="388">
        <f>ROWS(K$5:K8003)</f>
        <v>7999</v>
      </c>
      <c r="M8003" s="388" t="str">
        <f>IF(_xlfn.IFNA(VLOOKUP(I8003,$AG$3:$AH$83,2,FALSE),"")='11.1'!$D$5,TXM!L8003,"")</f>
        <v/>
      </c>
      <c r="N8003" t="str">
        <f>IFERROR(SMALL($M$5:$M$9000,ROWS($M$5:M8003)),"")</f>
        <v/>
      </c>
      <c r="P8003" t="s">
        <v>1639</v>
      </c>
      <c r="S8003" s="388">
        <f>ROWS(R$5:R8003)</f>
        <v>7999</v>
      </c>
      <c r="T8003" s="388" t="str">
        <f>IF(_xlfn.IFNA(VLOOKUP(P8003,$AG$3:$AH$83,2,FALSE),"")='11.1'!$D$5,TXM!S8003,"")</f>
        <v/>
      </c>
      <c r="U8003" t="str">
        <f>IFERROR(SMALL($T$5:$T$9000,ROWS($T$5:T8003)),"")</f>
        <v/>
      </c>
    </row>
    <row r="8004" spans="1:21" ht="14.4" customHeight="1" x14ac:dyDescent="0.3">
      <c r="A8004" t="s">
        <v>1639</v>
      </c>
      <c r="D8004" s="388">
        <f>ROWS(C$5:C8004)</f>
        <v>8000</v>
      </c>
      <c r="E8004" s="388" t="str">
        <f>IF(_xlfn.IFNA(VLOOKUP(A8004,$AG$3:$AH$83,2,FALSE),"")='11.1'!$D$5,TXM!D8004,"")</f>
        <v/>
      </c>
      <c r="F8004" t="str">
        <f>IFERROR(SMALL($E$5:$E$9000,ROWS($E$5:E8004)),"")</f>
        <v/>
      </c>
      <c r="I8004" t="s">
        <v>54</v>
      </c>
      <c r="J8004" t="s">
        <v>99</v>
      </c>
      <c r="K8004">
        <v>79650</v>
      </c>
      <c r="L8004" s="388">
        <f>ROWS(K$5:K8004)</f>
        <v>8000</v>
      </c>
      <c r="M8004" s="388" t="str">
        <f>IF(_xlfn.IFNA(VLOOKUP(I8004,$AG$3:$AH$83,2,FALSE),"")='11.1'!$D$5,TXM!L8004,"")</f>
        <v/>
      </c>
      <c r="N8004" t="str">
        <f>IFERROR(SMALL($M$5:$M$9000,ROWS($M$5:M8004)),"")</f>
        <v/>
      </c>
      <c r="P8004" t="s">
        <v>1639</v>
      </c>
      <c r="S8004" s="388">
        <f>ROWS(R$5:R8004)</f>
        <v>8000</v>
      </c>
      <c r="T8004" s="388" t="str">
        <f>IF(_xlfn.IFNA(VLOOKUP(P8004,$AG$3:$AH$83,2,FALSE),"")='11.1'!$D$5,TXM!S8004,"")</f>
        <v/>
      </c>
      <c r="U8004" t="str">
        <f>IFERROR(SMALL($T$5:$T$9000,ROWS($T$5:T8004)),"")</f>
        <v/>
      </c>
    </row>
    <row r="8005" spans="1:21" ht="14.4" customHeight="1" x14ac:dyDescent="0.3">
      <c r="A8005" t="s">
        <v>1639</v>
      </c>
      <c r="D8005" s="388">
        <f>ROWS(C$5:C8005)</f>
        <v>8001</v>
      </c>
      <c r="E8005" s="388" t="str">
        <f>IF(_xlfn.IFNA(VLOOKUP(A8005,$AG$3:$AH$83,2,FALSE),"")='11.1'!$D$5,TXM!D8005,"")</f>
        <v/>
      </c>
      <c r="F8005" t="str">
        <f>IFERROR(SMALL($E$5:$E$9000,ROWS($E$5:E8005)),"")</f>
        <v/>
      </c>
      <c r="I8005" t="s">
        <v>54</v>
      </c>
      <c r="J8005" t="s">
        <v>783</v>
      </c>
      <c r="K8005">
        <v>66343</v>
      </c>
      <c r="L8005" s="388">
        <f>ROWS(K$5:K8005)</f>
        <v>8001</v>
      </c>
      <c r="M8005" s="388" t="str">
        <f>IF(_xlfn.IFNA(VLOOKUP(I8005,$AG$3:$AH$83,2,FALSE),"")='11.1'!$D$5,TXM!L8005,"")</f>
        <v/>
      </c>
      <c r="N8005" t="str">
        <f>IFERROR(SMALL($M$5:$M$9000,ROWS($M$5:M8005)),"")</f>
        <v/>
      </c>
      <c r="P8005" t="s">
        <v>1639</v>
      </c>
      <c r="S8005" s="388">
        <f>ROWS(R$5:R8005)</f>
        <v>8001</v>
      </c>
      <c r="T8005" s="388" t="str">
        <f>IF(_xlfn.IFNA(VLOOKUP(P8005,$AG$3:$AH$83,2,FALSE),"")='11.1'!$D$5,TXM!S8005,"")</f>
        <v/>
      </c>
      <c r="U8005" t="str">
        <f>IFERROR(SMALL($T$5:$T$9000,ROWS($T$5:T8005)),"")</f>
        <v/>
      </c>
    </row>
    <row r="8006" spans="1:21" ht="14.4" customHeight="1" x14ac:dyDescent="0.3">
      <c r="A8006" t="s">
        <v>1639</v>
      </c>
      <c r="D8006" s="388">
        <f>ROWS(C$5:C8006)</f>
        <v>8002</v>
      </c>
      <c r="E8006" s="388" t="str">
        <f>IF(_xlfn.IFNA(VLOOKUP(A8006,$AG$3:$AH$83,2,FALSE),"")='11.1'!$D$5,TXM!D8006,"")</f>
        <v/>
      </c>
      <c r="F8006" t="str">
        <f>IFERROR(SMALL($E$5:$E$9000,ROWS($E$5:E8006)),"")</f>
        <v/>
      </c>
      <c r="I8006" t="s">
        <v>54</v>
      </c>
      <c r="J8006" t="s">
        <v>819</v>
      </c>
      <c r="K8006">
        <v>57029</v>
      </c>
      <c r="L8006" s="388">
        <f>ROWS(K$5:K8006)</f>
        <v>8002</v>
      </c>
      <c r="M8006" s="388" t="str">
        <f>IF(_xlfn.IFNA(VLOOKUP(I8006,$AG$3:$AH$83,2,FALSE),"")='11.1'!$D$5,TXM!L8006,"")</f>
        <v/>
      </c>
      <c r="N8006" t="str">
        <f>IFERROR(SMALL($M$5:$M$9000,ROWS($M$5:M8006)),"")</f>
        <v/>
      </c>
      <c r="P8006" t="s">
        <v>1639</v>
      </c>
      <c r="S8006" s="388">
        <f>ROWS(R$5:R8006)</f>
        <v>8002</v>
      </c>
      <c r="T8006" s="388" t="str">
        <f>IF(_xlfn.IFNA(VLOOKUP(P8006,$AG$3:$AH$83,2,FALSE),"")='11.1'!$D$5,TXM!S8006,"")</f>
        <v/>
      </c>
      <c r="U8006" t="str">
        <f>IFERROR(SMALL($T$5:$T$9000,ROWS($T$5:T8006)),"")</f>
        <v/>
      </c>
    </row>
    <row r="8007" spans="1:21" ht="14.4" customHeight="1" x14ac:dyDescent="0.3">
      <c r="A8007" t="s">
        <v>1639</v>
      </c>
      <c r="D8007" s="388">
        <f>ROWS(C$5:C8007)</f>
        <v>8003</v>
      </c>
      <c r="E8007" s="388" t="str">
        <f>IF(_xlfn.IFNA(VLOOKUP(A8007,$AG$3:$AH$83,2,FALSE),"")='11.1'!$D$5,TXM!D8007,"")</f>
        <v/>
      </c>
      <c r="F8007" t="str">
        <f>IFERROR(SMALL($E$5:$E$9000,ROWS($E$5:E8007)),"")</f>
        <v/>
      </c>
      <c r="I8007" t="s">
        <v>54</v>
      </c>
      <c r="J8007" t="s">
        <v>98</v>
      </c>
      <c r="K8007">
        <v>40925</v>
      </c>
      <c r="L8007" s="388">
        <f>ROWS(K$5:K8007)</f>
        <v>8003</v>
      </c>
      <c r="M8007" s="388" t="str">
        <f>IF(_xlfn.IFNA(VLOOKUP(I8007,$AG$3:$AH$83,2,FALSE),"")='11.1'!$D$5,TXM!L8007,"")</f>
        <v/>
      </c>
      <c r="N8007" t="str">
        <f>IFERROR(SMALL($M$5:$M$9000,ROWS($M$5:M8007)),"")</f>
        <v/>
      </c>
      <c r="P8007" t="s">
        <v>1639</v>
      </c>
      <c r="S8007" s="388">
        <f>ROWS(R$5:R8007)</f>
        <v>8003</v>
      </c>
      <c r="T8007" s="388" t="str">
        <f>IF(_xlfn.IFNA(VLOOKUP(P8007,$AG$3:$AH$83,2,FALSE),"")='11.1'!$D$5,TXM!S8007,"")</f>
        <v/>
      </c>
      <c r="U8007" t="str">
        <f>IFERROR(SMALL($T$5:$T$9000,ROWS($T$5:T8007)),"")</f>
        <v/>
      </c>
    </row>
    <row r="8008" spans="1:21" ht="14.4" customHeight="1" x14ac:dyDescent="0.3">
      <c r="A8008" t="s">
        <v>1639</v>
      </c>
      <c r="D8008" s="388">
        <f>ROWS(C$5:C8008)</f>
        <v>8004</v>
      </c>
      <c r="E8008" s="388" t="str">
        <f>IF(_xlfn.IFNA(VLOOKUP(A8008,$AG$3:$AH$83,2,FALSE),"")='11.1'!$D$5,TXM!D8008,"")</f>
        <v/>
      </c>
      <c r="F8008" t="str">
        <f>IFERROR(SMALL($E$5:$E$9000,ROWS($E$5:E8008)),"")</f>
        <v/>
      </c>
      <c r="I8008" t="s">
        <v>54</v>
      </c>
      <c r="J8008" t="s">
        <v>857</v>
      </c>
      <c r="K8008">
        <v>37181</v>
      </c>
      <c r="L8008" s="388">
        <f>ROWS(K$5:K8008)</f>
        <v>8004</v>
      </c>
      <c r="M8008" s="388" t="str">
        <f>IF(_xlfn.IFNA(VLOOKUP(I8008,$AG$3:$AH$83,2,FALSE),"")='11.1'!$D$5,TXM!L8008,"")</f>
        <v/>
      </c>
      <c r="N8008" t="str">
        <f>IFERROR(SMALL($M$5:$M$9000,ROWS($M$5:M8008)),"")</f>
        <v/>
      </c>
      <c r="P8008" t="s">
        <v>1639</v>
      </c>
      <c r="S8008" s="388">
        <f>ROWS(R$5:R8008)</f>
        <v>8004</v>
      </c>
      <c r="T8008" s="388" t="str">
        <f>IF(_xlfn.IFNA(VLOOKUP(P8008,$AG$3:$AH$83,2,FALSE),"")='11.1'!$D$5,TXM!S8008,"")</f>
        <v/>
      </c>
      <c r="U8008" t="str">
        <f>IFERROR(SMALL($T$5:$T$9000,ROWS($T$5:T8008)),"")</f>
        <v/>
      </c>
    </row>
    <row r="8009" spans="1:21" ht="14.4" customHeight="1" x14ac:dyDescent="0.3">
      <c r="A8009" t="s">
        <v>1639</v>
      </c>
      <c r="D8009" s="388">
        <f>ROWS(C$5:C8009)</f>
        <v>8005</v>
      </c>
      <c r="E8009" s="388" t="str">
        <f>IF(_xlfn.IFNA(VLOOKUP(A8009,$AG$3:$AH$83,2,FALSE),"")='11.1'!$D$5,TXM!D8009,"")</f>
        <v/>
      </c>
      <c r="F8009" t="str">
        <f>IFERROR(SMALL($E$5:$E$9000,ROWS($E$5:E8009)),"")</f>
        <v/>
      </c>
      <c r="I8009" t="s">
        <v>54</v>
      </c>
      <c r="J8009" t="s">
        <v>853</v>
      </c>
      <c r="K8009">
        <v>31308</v>
      </c>
      <c r="L8009" s="388">
        <f>ROWS(K$5:K8009)</f>
        <v>8005</v>
      </c>
      <c r="M8009" s="388" t="str">
        <f>IF(_xlfn.IFNA(VLOOKUP(I8009,$AG$3:$AH$83,2,FALSE),"")='11.1'!$D$5,TXM!L8009,"")</f>
        <v/>
      </c>
      <c r="N8009" t="str">
        <f>IFERROR(SMALL($M$5:$M$9000,ROWS($M$5:M8009)),"")</f>
        <v/>
      </c>
      <c r="P8009" t="s">
        <v>1639</v>
      </c>
      <c r="S8009" s="388">
        <f>ROWS(R$5:R8009)</f>
        <v>8005</v>
      </c>
      <c r="T8009" s="388" t="str">
        <f>IF(_xlfn.IFNA(VLOOKUP(P8009,$AG$3:$AH$83,2,FALSE),"")='11.1'!$D$5,TXM!S8009,"")</f>
        <v/>
      </c>
      <c r="U8009" t="str">
        <f>IFERROR(SMALL($T$5:$T$9000,ROWS($T$5:T8009)),"")</f>
        <v/>
      </c>
    </row>
    <row r="8010" spans="1:21" ht="14.4" customHeight="1" x14ac:dyDescent="0.3">
      <c r="A8010" t="s">
        <v>1639</v>
      </c>
      <c r="D8010" s="388">
        <f>ROWS(C$5:C8010)</f>
        <v>8006</v>
      </c>
      <c r="E8010" s="388" t="str">
        <f>IF(_xlfn.IFNA(VLOOKUP(A8010,$AG$3:$AH$83,2,FALSE),"")='11.1'!$D$5,TXM!D8010,"")</f>
        <v/>
      </c>
      <c r="F8010" t="str">
        <f>IFERROR(SMALL($E$5:$E$9000,ROWS($E$5:E8010)),"")</f>
        <v/>
      </c>
      <c r="I8010" t="s">
        <v>54</v>
      </c>
      <c r="J8010" t="s">
        <v>173</v>
      </c>
      <c r="K8010">
        <v>28058</v>
      </c>
      <c r="L8010" s="388">
        <f>ROWS(K$5:K8010)</f>
        <v>8006</v>
      </c>
      <c r="M8010" s="388" t="str">
        <f>IF(_xlfn.IFNA(VLOOKUP(I8010,$AG$3:$AH$83,2,FALSE),"")='11.1'!$D$5,TXM!L8010,"")</f>
        <v/>
      </c>
      <c r="N8010" t="str">
        <f>IFERROR(SMALL($M$5:$M$9000,ROWS($M$5:M8010)),"")</f>
        <v/>
      </c>
      <c r="P8010" t="s">
        <v>1639</v>
      </c>
      <c r="S8010" s="388">
        <f>ROWS(R$5:R8010)</f>
        <v>8006</v>
      </c>
      <c r="T8010" s="388" t="str">
        <f>IF(_xlfn.IFNA(VLOOKUP(P8010,$AG$3:$AH$83,2,FALSE),"")='11.1'!$D$5,TXM!S8010,"")</f>
        <v/>
      </c>
      <c r="U8010" t="str">
        <f>IFERROR(SMALL($T$5:$T$9000,ROWS($T$5:T8010)),"")</f>
        <v/>
      </c>
    </row>
    <row r="8011" spans="1:21" ht="14.4" customHeight="1" x14ac:dyDescent="0.3">
      <c r="A8011" t="s">
        <v>1639</v>
      </c>
      <c r="D8011" s="388">
        <f>ROWS(C$5:C8011)</f>
        <v>8007</v>
      </c>
      <c r="E8011" s="388" t="str">
        <f>IF(_xlfn.IFNA(VLOOKUP(A8011,$AG$3:$AH$83,2,FALSE),"")='11.1'!$D$5,TXM!D8011,"")</f>
        <v/>
      </c>
      <c r="F8011" t="str">
        <f>IFERROR(SMALL($E$5:$E$9000,ROWS($E$5:E8011)),"")</f>
        <v/>
      </c>
      <c r="I8011" t="s">
        <v>54</v>
      </c>
      <c r="J8011" t="s">
        <v>855</v>
      </c>
      <c r="K8011">
        <v>20669</v>
      </c>
      <c r="L8011" s="388">
        <f>ROWS(K$5:K8011)</f>
        <v>8007</v>
      </c>
      <c r="M8011" s="388" t="str">
        <f>IF(_xlfn.IFNA(VLOOKUP(I8011,$AG$3:$AH$83,2,FALSE),"")='11.1'!$D$5,TXM!L8011,"")</f>
        <v/>
      </c>
      <c r="N8011" t="str">
        <f>IFERROR(SMALL($M$5:$M$9000,ROWS($M$5:M8011)),"")</f>
        <v/>
      </c>
      <c r="P8011" t="s">
        <v>1639</v>
      </c>
      <c r="S8011" s="388">
        <f>ROWS(R$5:R8011)</f>
        <v>8007</v>
      </c>
      <c r="T8011" s="388" t="str">
        <f>IF(_xlfn.IFNA(VLOOKUP(P8011,$AG$3:$AH$83,2,FALSE),"")='11.1'!$D$5,TXM!S8011,"")</f>
        <v/>
      </c>
      <c r="U8011" t="str">
        <f>IFERROR(SMALL($T$5:$T$9000,ROWS($T$5:T8011)),"")</f>
        <v/>
      </c>
    </row>
    <row r="8012" spans="1:21" ht="14.4" customHeight="1" x14ac:dyDescent="0.3">
      <c r="A8012" t="s">
        <v>1639</v>
      </c>
      <c r="D8012" s="388">
        <f>ROWS(C$5:C8012)</f>
        <v>8008</v>
      </c>
      <c r="E8012" s="388" t="str">
        <f>IF(_xlfn.IFNA(VLOOKUP(A8012,$AG$3:$AH$83,2,FALSE),"")='11.1'!$D$5,TXM!D8012,"")</f>
        <v/>
      </c>
      <c r="F8012" t="str">
        <f>IFERROR(SMALL($E$5:$E$9000,ROWS($E$5:E8012)),"")</f>
        <v/>
      </c>
      <c r="I8012" t="s">
        <v>54</v>
      </c>
      <c r="J8012" t="s">
        <v>841</v>
      </c>
      <c r="K8012">
        <v>19392</v>
      </c>
      <c r="L8012" s="388">
        <f>ROWS(K$5:K8012)</f>
        <v>8008</v>
      </c>
      <c r="M8012" s="388" t="str">
        <f>IF(_xlfn.IFNA(VLOOKUP(I8012,$AG$3:$AH$83,2,FALSE),"")='11.1'!$D$5,TXM!L8012,"")</f>
        <v/>
      </c>
      <c r="N8012" t="str">
        <f>IFERROR(SMALL($M$5:$M$9000,ROWS($M$5:M8012)),"")</f>
        <v/>
      </c>
      <c r="P8012" t="s">
        <v>1639</v>
      </c>
      <c r="S8012" s="388">
        <f>ROWS(R$5:R8012)</f>
        <v>8008</v>
      </c>
      <c r="T8012" s="388" t="str">
        <f>IF(_xlfn.IFNA(VLOOKUP(P8012,$AG$3:$AH$83,2,FALSE),"")='11.1'!$D$5,TXM!S8012,"")</f>
        <v/>
      </c>
      <c r="U8012" t="str">
        <f>IFERROR(SMALL($T$5:$T$9000,ROWS($T$5:T8012)),"")</f>
        <v/>
      </c>
    </row>
    <row r="8013" spans="1:21" ht="14.4" customHeight="1" x14ac:dyDescent="0.3">
      <c r="A8013" t="s">
        <v>1639</v>
      </c>
      <c r="D8013" s="388">
        <f>ROWS(C$5:C8013)</f>
        <v>8009</v>
      </c>
      <c r="E8013" s="388" t="str">
        <f>IF(_xlfn.IFNA(VLOOKUP(A8013,$AG$3:$AH$83,2,FALSE),"")='11.1'!$D$5,TXM!D8013,"")</f>
        <v/>
      </c>
      <c r="F8013" t="str">
        <f>IFERROR(SMALL($E$5:$E$9000,ROWS($E$5:E8013)),"")</f>
        <v/>
      </c>
      <c r="I8013" t="s">
        <v>54</v>
      </c>
      <c r="J8013" t="s">
        <v>1494</v>
      </c>
      <c r="K8013">
        <v>18292</v>
      </c>
      <c r="L8013" s="388">
        <f>ROWS(K$5:K8013)</f>
        <v>8009</v>
      </c>
      <c r="M8013" s="388" t="str">
        <f>IF(_xlfn.IFNA(VLOOKUP(I8013,$AG$3:$AH$83,2,FALSE),"")='11.1'!$D$5,TXM!L8013,"")</f>
        <v/>
      </c>
      <c r="N8013" t="str">
        <f>IFERROR(SMALL($M$5:$M$9000,ROWS($M$5:M8013)),"")</f>
        <v/>
      </c>
      <c r="P8013" t="s">
        <v>1639</v>
      </c>
      <c r="S8013" s="388">
        <f>ROWS(R$5:R8013)</f>
        <v>8009</v>
      </c>
      <c r="T8013" s="388" t="str">
        <f>IF(_xlfn.IFNA(VLOOKUP(P8013,$AG$3:$AH$83,2,FALSE),"")='11.1'!$D$5,TXM!S8013,"")</f>
        <v/>
      </c>
      <c r="U8013" t="str">
        <f>IFERROR(SMALL($T$5:$T$9000,ROWS($T$5:T8013)),"")</f>
        <v/>
      </c>
    </row>
    <row r="8014" spans="1:21" ht="14.4" customHeight="1" x14ac:dyDescent="0.3">
      <c r="A8014" t="s">
        <v>1639</v>
      </c>
      <c r="D8014" s="388">
        <f>ROWS(C$5:C8014)</f>
        <v>8010</v>
      </c>
      <c r="E8014" s="388" t="str">
        <f>IF(_xlfn.IFNA(VLOOKUP(A8014,$AG$3:$AH$83,2,FALSE),"")='11.1'!$D$5,TXM!D8014,"")</f>
        <v/>
      </c>
      <c r="F8014" t="str">
        <f>IFERROR(SMALL($E$5:$E$9000,ROWS($E$5:E8014)),"")</f>
        <v/>
      </c>
      <c r="I8014" t="s">
        <v>54</v>
      </c>
      <c r="J8014" t="s">
        <v>845</v>
      </c>
      <c r="K8014">
        <v>16886</v>
      </c>
      <c r="L8014" s="388">
        <f>ROWS(K$5:K8014)</f>
        <v>8010</v>
      </c>
      <c r="M8014" s="388" t="str">
        <f>IF(_xlfn.IFNA(VLOOKUP(I8014,$AG$3:$AH$83,2,FALSE),"")='11.1'!$D$5,TXM!L8014,"")</f>
        <v/>
      </c>
      <c r="N8014" t="str">
        <f>IFERROR(SMALL($M$5:$M$9000,ROWS($M$5:M8014)),"")</f>
        <v/>
      </c>
      <c r="P8014" t="s">
        <v>1639</v>
      </c>
      <c r="S8014" s="388">
        <f>ROWS(R$5:R8014)</f>
        <v>8010</v>
      </c>
      <c r="T8014" s="388" t="str">
        <f>IF(_xlfn.IFNA(VLOOKUP(P8014,$AG$3:$AH$83,2,FALSE),"")='11.1'!$D$5,TXM!S8014,"")</f>
        <v/>
      </c>
      <c r="U8014" t="str">
        <f>IFERROR(SMALL($T$5:$T$9000,ROWS($T$5:T8014)),"")</f>
        <v/>
      </c>
    </row>
    <row r="8015" spans="1:21" ht="14.4" customHeight="1" x14ac:dyDescent="0.3">
      <c r="A8015" t="s">
        <v>1639</v>
      </c>
      <c r="D8015" s="388">
        <f>ROWS(C$5:C8015)</f>
        <v>8011</v>
      </c>
      <c r="E8015" s="388" t="str">
        <f>IF(_xlfn.IFNA(VLOOKUP(A8015,$AG$3:$AH$83,2,FALSE),"")='11.1'!$D$5,TXM!D8015,"")</f>
        <v/>
      </c>
      <c r="F8015" t="str">
        <f>IFERROR(SMALL($E$5:$E$9000,ROWS($E$5:E8015)),"")</f>
        <v/>
      </c>
      <c r="I8015" t="s">
        <v>54</v>
      </c>
      <c r="J8015" t="s">
        <v>811</v>
      </c>
      <c r="K8015">
        <v>16271</v>
      </c>
      <c r="L8015" s="388">
        <f>ROWS(K$5:K8015)</f>
        <v>8011</v>
      </c>
      <c r="M8015" s="388" t="str">
        <f>IF(_xlfn.IFNA(VLOOKUP(I8015,$AG$3:$AH$83,2,FALSE),"")='11.1'!$D$5,TXM!L8015,"")</f>
        <v/>
      </c>
      <c r="N8015" t="str">
        <f>IFERROR(SMALL($M$5:$M$9000,ROWS($M$5:M8015)),"")</f>
        <v/>
      </c>
      <c r="P8015" t="s">
        <v>1639</v>
      </c>
      <c r="S8015" s="388">
        <f>ROWS(R$5:R8015)</f>
        <v>8011</v>
      </c>
      <c r="T8015" s="388" t="str">
        <f>IF(_xlfn.IFNA(VLOOKUP(P8015,$AG$3:$AH$83,2,FALSE),"")='11.1'!$D$5,TXM!S8015,"")</f>
        <v/>
      </c>
      <c r="U8015" t="str">
        <f>IFERROR(SMALL($T$5:$T$9000,ROWS($T$5:T8015)),"")</f>
        <v/>
      </c>
    </row>
    <row r="8016" spans="1:21" ht="14.4" customHeight="1" x14ac:dyDescent="0.3">
      <c r="A8016" t="s">
        <v>1639</v>
      </c>
      <c r="D8016" s="388">
        <f>ROWS(C$5:C8016)</f>
        <v>8012</v>
      </c>
      <c r="E8016" s="388" t="str">
        <f>IF(_xlfn.IFNA(VLOOKUP(A8016,$AG$3:$AH$83,2,FALSE),"")='11.1'!$D$5,TXM!D8016,"")</f>
        <v/>
      </c>
      <c r="F8016" t="str">
        <f>IFERROR(SMALL($E$5:$E$9000,ROWS($E$5:E8016)),"")</f>
        <v/>
      </c>
      <c r="I8016" t="s">
        <v>54</v>
      </c>
      <c r="J8016" t="s">
        <v>1383</v>
      </c>
      <c r="K8016">
        <v>15105</v>
      </c>
      <c r="L8016" s="388">
        <f>ROWS(K$5:K8016)</f>
        <v>8012</v>
      </c>
      <c r="M8016" s="388" t="str">
        <f>IF(_xlfn.IFNA(VLOOKUP(I8016,$AG$3:$AH$83,2,FALSE),"")='11.1'!$D$5,TXM!L8016,"")</f>
        <v/>
      </c>
      <c r="N8016" t="str">
        <f>IFERROR(SMALL($M$5:$M$9000,ROWS($M$5:M8016)),"")</f>
        <v/>
      </c>
      <c r="P8016" t="s">
        <v>1639</v>
      </c>
      <c r="S8016" s="388">
        <f>ROWS(R$5:R8016)</f>
        <v>8012</v>
      </c>
      <c r="T8016" s="388" t="str">
        <f>IF(_xlfn.IFNA(VLOOKUP(P8016,$AG$3:$AH$83,2,FALSE),"")='11.1'!$D$5,TXM!S8016,"")</f>
        <v/>
      </c>
      <c r="U8016" t="str">
        <f>IFERROR(SMALL($T$5:$T$9000,ROWS($T$5:T8016)),"")</f>
        <v/>
      </c>
    </row>
    <row r="8017" spans="1:21" ht="14.4" customHeight="1" x14ac:dyDescent="0.3">
      <c r="A8017" t="s">
        <v>1639</v>
      </c>
      <c r="D8017" s="388">
        <f>ROWS(C$5:C8017)</f>
        <v>8013</v>
      </c>
      <c r="E8017" s="388" t="str">
        <f>IF(_xlfn.IFNA(VLOOKUP(A8017,$AG$3:$AH$83,2,FALSE),"")='11.1'!$D$5,TXM!D8017,"")</f>
        <v/>
      </c>
      <c r="F8017" t="str">
        <f>IFERROR(SMALL($E$5:$E$9000,ROWS($E$5:E8017)),"")</f>
        <v/>
      </c>
      <c r="I8017" t="s">
        <v>54</v>
      </c>
      <c r="J8017" t="s">
        <v>871</v>
      </c>
      <c r="K8017">
        <v>14409</v>
      </c>
      <c r="L8017" s="388">
        <f>ROWS(K$5:K8017)</f>
        <v>8013</v>
      </c>
      <c r="M8017" s="388" t="str">
        <f>IF(_xlfn.IFNA(VLOOKUP(I8017,$AG$3:$AH$83,2,FALSE),"")='11.1'!$D$5,TXM!L8017,"")</f>
        <v/>
      </c>
      <c r="N8017" t="str">
        <f>IFERROR(SMALL($M$5:$M$9000,ROWS($M$5:M8017)),"")</f>
        <v/>
      </c>
      <c r="P8017" t="s">
        <v>1639</v>
      </c>
      <c r="S8017" s="388">
        <f>ROWS(R$5:R8017)</f>
        <v>8013</v>
      </c>
      <c r="T8017" s="388" t="str">
        <f>IF(_xlfn.IFNA(VLOOKUP(P8017,$AG$3:$AH$83,2,FALSE),"")='11.1'!$D$5,TXM!S8017,"")</f>
        <v/>
      </c>
      <c r="U8017" t="str">
        <f>IFERROR(SMALL($T$5:$T$9000,ROWS($T$5:T8017)),"")</f>
        <v/>
      </c>
    </row>
    <row r="8018" spans="1:21" ht="14.4" customHeight="1" x14ac:dyDescent="0.3">
      <c r="A8018" t="s">
        <v>1639</v>
      </c>
      <c r="D8018" s="388">
        <f>ROWS(C$5:C8018)</f>
        <v>8014</v>
      </c>
      <c r="E8018" s="388" t="str">
        <f>IF(_xlfn.IFNA(VLOOKUP(A8018,$AG$3:$AH$83,2,FALSE),"")='11.1'!$D$5,TXM!D8018,"")</f>
        <v/>
      </c>
      <c r="F8018" t="str">
        <f>IFERROR(SMALL($E$5:$E$9000,ROWS($E$5:E8018)),"")</f>
        <v/>
      </c>
      <c r="I8018" t="s">
        <v>54</v>
      </c>
      <c r="J8018" t="s">
        <v>805</v>
      </c>
      <c r="K8018">
        <v>11457</v>
      </c>
      <c r="L8018" s="388">
        <f>ROWS(K$5:K8018)</f>
        <v>8014</v>
      </c>
      <c r="M8018" s="388" t="str">
        <f>IF(_xlfn.IFNA(VLOOKUP(I8018,$AG$3:$AH$83,2,FALSE),"")='11.1'!$D$5,TXM!L8018,"")</f>
        <v/>
      </c>
      <c r="N8018" t="str">
        <f>IFERROR(SMALL($M$5:$M$9000,ROWS($M$5:M8018)),"")</f>
        <v/>
      </c>
      <c r="P8018" t="s">
        <v>1639</v>
      </c>
      <c r="S8018" s="388">
        <f>ROWS(R$5:R8018)</f>
        <v>8014</v>
      </c>
      <c r="T8018" s="388" t="str">
        <f>IF(_xlfn.IFNA(VLOOKUP(P8018,$AG$3:$AH$83,2,FALSE),"")='11.1'!$D$5,TXM!S8018,"")</f>
        <v/>
      </c>
      <c r="U8018" t="str">
        <f>IFERROR(SMALL($T$5:$T$9000,ROWS($T$5:T8018)),"")</f>
        <v/>
      </c>
    </row>
    <row r="8019" spans="1:21" ht="14.4" customHeight="1" x14ac:dyDescent="0.3">
      <c r="A8019" t="s">
        <v>1639</v>
      </c>
      <c r="D8019" s="388">
        <f>ROWS(C$5:C8019)</f>
        <v>8015</v>
      </c>
      <c r="E8019" s="388" t="str">
        <f>IF(_xlfn.IFNA(VLOOKUP(A8019,$AG$3:$AH$83,2,FALSE),"")='11.1'!$D$5,TXM!D8019,"")</f>
        <v/>
      </c>
      <c r="F8019" t="str">
        <f>IFERROR(SMALL($E$5:$E$9000,ROWS($E$5:E8019)),"")</f>
        <v/>
      </c>
      <c r="I8019" t="s">
        <v>54</v>
      </c>
      <c r="J8019" t="s">
        <v>102</v>
      </c>
      <c r="K8019">
        <v>9784</v>
      </c>
      <c r="L8019" s="388">
        <f>ROWS(K$5:K8019)</f>
        <v>8015</v>
      </c>
      <c r="M8019" s="388" t="str">
        <f>IF(_xlfn.IFNA(VLOOKUP(I8019,$AG$3:$AH$83,2,FALSE),"")='11.1'!$D$5,TXM!L8019,"")</f>
        <v/>
      </c>
      <c r="N8019" t="str">
        <f>IFERROR(SMALL($M$5:$M$9000,ROWS($M$5:M8019)),"")</f>
        <v/>
      </c>
      <c r="P8019" t="s">
        <v>1639</v>
      </c>
      <c r="S8019" s="388">
        <f>ROWS(R$5:R8019)</f>
        <v>8015</v>
      </c>
      <c r="T8019" s="388" t="str">
        <f>IF(_xlfn.IFNA(VLOOKUP(P8019,$AG$3:$AH$83,2,FALSE),"")='11.1'!$D$5,TXM!S8019,"")</f>
        <v/>
      </c>
      <c r="U8019" t="str">
        <f>IFERROR(SMALL($T$5:$T$9000,ROWS($T$5:T8019)),"")</f>
        <v/>
      </c>
    </row>
    <row r="8020" spans="1:21" ht="14.4" customHeight="1" x14ac:dyDescent="0.3">
      <c r="A8020" t="s">
        <v>1639</v>
      </c>
      <c r="D8020" s="388">
        <f>ROWS(C$5:C8020)</f>
        <v>8016</v>
      </c>
      <c r="E8020" s="388" t="str">
        <f>IF(_xlfn.IFNA(VLOOKUP(A8020,$AG$3:$AH$83,2,FALSE),"")='11.1'!$D$5,TXM!D8020,"")</f>
        <v/>
      </c>
      <c r="F8020" t="str">
        <f>IFERROR(SMALL($E$5:$E$9000,ROWS($E$5:E8020)),"")</f>
        <v/>
      </c>
      <c r="I8020" t="s">
        <v>54</v>
      </c>
      <c r="J8020" t="s">
        <v>96</v>
      </c>
      <c r="K8020">
        <v>8823</v>
      </c>
      <c r="L8020" s="388">
        <f>ROWS(K$5:K8020)</f>
        <v>8016</v>
      </c>
      <c r="M8020" s="388" t="str">
        <f>IF(_xlfn.IFNA(VLOOKUP(I8020,$AG$3:$AH$83,2,FALSE),"")='11.1'!$D$5,TXM!L8020,"")</f>
        <v/>
      </c>
      <c r="N8020" t="str">
        <f>IFERROR(SMALL($M$5:$M$9000,ROWS($M$5:M8020)),"")</f>
        <v/>
      </c>
      <c r="P8020" t="s">
        <v>1639</v>
      </c>
      <c r="S8020" s="388">
        <f>ROWS(R$5:R8020)</f>
        <v>8016</v>
      </c>
      <c r="T8020" s="388" t="str">
        <f>IF(_xlfn.IFNA(VLOOKUP(P8020,$AG$3:$AH$83,2,FALSE),"")='11.1'!$D$5,TXM!S8020,"")</f>
        <v/>
      </c>
      <c r="U8020" t="str">
        <f>IFERROR(SMALL($T$5:$T$9000,ROWS($T$5:T8020)),"")</f>
        <v/>
      </c>
    </row>
    <row r="8021" spans="1:21" ht="14.4" customHeight="1" x14ac:dyDescent="0.3">
      <c r="A8021" t="s">
        <v>1639</v>
      </c>
      <c r="D8021" s="388">
        <f>ROWS(C$5:C8021)</f>
        <v>8017</v>
      </c>
      <c r="E8021" s="388" t="str">
        <f>IF(_xlfn.IFNA(VLOOKUP(A8021,$AG$3:$AH$83,2,FALSE),"")='11.1'!$D$5,TXM!D8021,"")</f>
        <v/>
      </c>
      <c r="F8021" t="str">
        <f>IFERROR(SMALL($E$5:$E$9000,ROWS($E$5:E8021)),"")</f>
        <v/>
      </c>
      <c r="I8021" t="s">
        <v>54</v>
      </c>
      <c r="J8021" t="s">
        <v>1004</v>
      </c>
      <c r="K8021">
        <v>7064</v>
      </c>
      <c r="L8021" s="388">
        <f>ROWS(K$5:K8021)</f>
        <v>8017</v>
      </c>
      <c r="M8021" s="388" t="str">
        <f>IF(_xlfn.IFNA(VLOOKUP(I8021,$AG$3:$AH$83,2,FALSE),"")='11.1'!$D$5,TXM!L8021,"")</f>
        <v/>
      </c>
      <c r="N8021" t="str">
        <f>IFERROR(SMALL($M$5:$M$9000,ROWS($M$5:M8021)),"")</f>
        <v/>
      </c>
      <c r="P8021" t="s">
        <v>1639</v>
      </c>
      <c r="S8021" s="388">
        <f>ROWS(R$5:R8021)</f>
        <v>8017</v>
      </c>
      <c r="T8021" s="388" t="str">
        <f>IF(_xlfn.IFNA(VLOOKUP(P8021,$AG$3:$AH$83,2,FALSE),"")='11.1'!$D$5,TXM!S8021,"")</f>
        <v/>
      </c>
      <c r="U8021" t="str">
        <f>IFERROR(SMALL($T$5:$T$9000,ROWS($T$5:T8021)),"")</f>
        <v/>
      </c>
    </row>
    <row r="8022" spans="1:21" ht="14.4" customHeight="1" x14ac:dyDescent="0.3">
      <c r="A8022" t="s">
        <v>1639</v>
      </c>
      <c r="D8022" s="388">
        <f>ROWS(C$5:C8022)</f>
        <v>8018</v>
      </c>
      <c r="E8022" s="388" t="str">
        <f>IF(_xlfn.IFNA(VLOOKUP(A8022,$AG$3:$AH$83,2,FALSE),"")='11.1'!$D$5,TXM!D8022,"")</f>
        <v/>
      </c>
      <c r="F8022" t="str">
        <f>IFERROR(SMALL($E$5:$E$9000,ROWS($E$5:E8022)),"")</f>
        <v/>
      </c>
      <c r="I8022" t="s">
        <v>54</v>
      </c>
      <c r="J8022" t="s">
        <v>1365</v>
      </c>
      <c r="K8022">
        <v>6482</v>
      </c>
      <c r="L8022" s="388">
        <f>ROWS(K$5:K8022)</f>
        <v>8018</v>
      </c>
      <c r="M8022" s="388" t="str">
        <f>IF(_xlfn.IFNA(VLOOKUP(I8022,$AG$3:$AH$83,2,FALSE),"")='11.1'!$D$5,TXM!L8022,"")</f>
        <v/>
      </c>
      <c r="N8022" t="str">
        <f>IFERROR(SMALL($M$5:$M$9000,ROWS($M$5:M8022)),"")</f>
        <v/>
      </c>
      <c r="P8022" t="s">
        <v>1639</v>
      </c>
      <c r="S8022" s="388">
        <f>ROWS(R$5:R8022)</f>
        <v>8018</v>
      </c>
      <c r="T8022" s="388" t="str">
        <f>IF(_xlfn.IFNA(VLOOKUP(P8022,$AG$3:$AH$83,2,FALSE),"")='11.1'!$D$5,TXM!S8022,"")</f>
        <v/>
      </c>
      <c r="U8022" t="str">
        <f>IFERROR(SMALL($T$5:$T$9000,ROWS($T$5:T8022)),"")</f>
        <v/>
      </c>
    </row>
    <row r="8023" spans="1:21" ht="14.4" customHeight="1" x14ac:dyDescent="0.3">
      <c r="A8023" t="s">
        <v>1639</v>
      </c>
      <c r="D8023" s="388">
        <f>ROWS(C$5:C8023)</f>
        <v>8019</v>
      </c>
      <c r="E8023" s="388" t="str">
        <f>IF(_xlfn.IFNA(VLOOKUP(A8023,$AG$3:$AH$83,2,FALSE),"")='11.1'!$D$5,TXM!D8023,"")</f>
        <v/>
      </c>
      <c r="F8023" t="str">
        <f>IFERROR(SMALL($E$5:$E$9000,ROWS($E$5:E8023)),"")</f>
        <v/>
      </c>
      <c r="I8023" t="s">
        <v>54</v>
      </c>
      <c r="J8023" t="s">
        <v>105</v>
      </c>
      <c r="K8023">
        <v>5804</v>
      </c>
      <c r="L8023" s="388">
        <f>ROWS(K$5:K8023)</f>
        <v>8019</v>
      </c>
      <c r="M8023" s="388" t="str">
        <f>IF(_xlfn.IFNA(VLOOKUP(I8023,$AG$3:$AH$83,2,FALSE),"")='11.1'!$D$5,TXM!L8023,"")</f>
        <v/>
      </c>
      <c r="N8023" t="str">
        <f>IFERROR(SMALL($M$5:$M$9000,ROWS($M$5:M8023)),"")</f>
        <v/>
      </c>
      <c r="P8023" t="s">
        <v>1639</v>
      </c>
      <c r="S8023" s="388">
        <f>ROWS(R$5:R8023)</f>
        <v>8019</v>
      </c>
      <c r="T8023" s="388" t="str">
        <f>IF(_xlfn.IFNA(VLOOKUP(P8023,$AG$3:$AH$83,2,FALSE),"")='11.1'!$D$5,TXM!S8023,"")</f>
        <v/>
      </c>
      <c r="U8023" t="str">
        <f>IFERROR(SMALL($T$5:$T$9000,ROWS($T$5:T8023)),"")</f>
        <v/>
      </c>
    </row>
    <row r="8024" spans="1:21" ht="14.4" customHeight="1" x14ac:dyDescent="0.3">
      <c r="A8024" t="s">
        <v>1639</v>
      </c>
      <c r="D8024" s="388">
        <f>ROWS(C$5:C8024)</f>
        <v>8020</v>
      </c>
      <c r="E8024" s="388" t="str">
        <f>IF(_xlfn.IFNA(VLOOKUP(A8024,$AG$3:$AH$83,2,FALSE),"")='11.1'!$D$5,TXM!D8024,"")</f>
        <v/>
      </c>
      <c r="F8024" t="str">
        <f>IFERROR(SMALL($E$5:$E$9000,ROWS($E$5:E8024)),"")</f>
        <v/>
      </c>
      <c r="I8024" t="s">
        <v>54</v>
      </c>
      <c r="J8024" t="s">
        <v>1402</v>
      </c>
      <c r="K8024">
        <v>4545</v>
      </c>
      <c r="L8024" s="388">
        <f>ROWS(K$5:K8024)</f>
        <v>8020</v>
      </c>
      <c r="M8024" s="388" t="str">
        <f>IF(_xlfn.IFNA(VLOOKUP(I8024,$AG$3:$AH$83,2,FALSE),"")='11.1'!$D$5,TXM!L8024,"")</f>
        <v/>
      </c>
      <c r="N8024" t="str">
        <f>IFERROR(SMALL($M$5:$M$9000,ROWS($M$5:M8024)),"")</f>
        <v/>
      </c>
      <c r="P8024" t="s">
        <v>1639</v>
      </c>
      <c r="S8024" s="388">
        <f>ROWS(R$5:R8024)</f>
        <v>8020</v>
      </c>
      <c r="T8024" s="388" t="str">
        <f>IF(_xlfn.IFNA(VLOOKUP(P8024,$AG$3:$AH$83,2,FALSE),"")='11.1'!$D$5,TXM!S8024,"")</f>
        <v/>
      </c>
      <c r="U8024" t="str">
        <f>IFERROR(SMALL($T$5:$T$9000,ROWS($T$5:T8024)),"")</f>
        <v/>
      </c>
    </row>
    <row r="8025" spans="1:21" ht="14.4" customHeight="1" x14ac:dyDescent="0.3">
      <c r="A8025" t="s">
        <v>1639</v>
      </c>
      <c r="D8025" s="388">
        <f>ROWS(C$5:C8025)</f>
        <v>8021</v>
      </c>
      <c r="E8025" s="388" t="str">
        <f>IF(_xlfn.IFNA(VLOOKUP(A8025,$AG$3:$AH$83,2,FALSE),"")='11.1'!$D$5,TXM!D8025,"")</f>
        <v/>
      </c>
      <c r="F8025" t="str">
        <f>IFERROR(SMALL($E$5:$E$9000,ROWS($E$5:E8025)),"")</f>
        <v/>
      </c>
      <c r="I8025" t="s">
        <v>54</v>
      </c>
      <c r="J8025" t="s">
        <v>777</v>
      </c>
      <c r="K8025">
        <v>4327</v>
      </c>
      <c r="L8025" s="388">
        <f>ROWS(K$5:K8025)</f>
        <v>8021</v>
      </c>
      <c r="M8025" s="388" t="str">
        <f>IF(_xlfn.IFNA(VLOOKUP(I8025,$AG$3:$AH$83,2,FALSE),"")='11.1'!$D$5,TXM!L8025,"")</f>
        <v/>
      </c>
      <c r="N8025" t="str">
        <f>IFERROR(SMALL($M$5:$M$9000,ROWS($M$5:M8025)),"")</f>
        <v/>
      </c>
      <c r="P8025" t="s">
        <v>1639</v>
      </c>
      <c r="S8025" s="388">
        <f>ROWS(R$5:R8025)</f>
        <v>8021</v>
      </c>
      <c r="T8025" s="388" t="str">
        <f>IF(_xlfn.IFNA(VLOOKUP(P8025,$AG$3:$AH$83,2,FALSE),"")='11.1'!$D$5,TXM!S8025,"")</f>
        <v/>
      </c>
      <c r="U8025" t="str">
        <f>IFERROR(SMALL($T$5:$T$9000,ROWS($T$5:T8025)),"")</f>
        <v/>
      </c>
    </row>
    <row r="8026" spans="1:21" ht="14.4" customHeight="1" x14ac:dyDescent="0.3">
      <c r="A8026" t="s">
        <v>1639</v>
      </c>
      <c r="D8026" s="388">
        <f>ROWS(C$5:C8026)</f>
        <v>8022</v>
      </c>
      <c r="E8026" s="388" t="str">
        <f>IF(_xlfn.IFNA(VLOOKUP(A8026,$AG$3:$AH$83,2,FALSE),"")='11.1'!$D$5,TXM!D8026,"")</f>
        <v/>
      </c>
      <c r="F8026" t="str">
        <f>IFERROR(SMALL($E$5:$E$9000,ROWS($E$5:E8026)),"")</f>
        <v/>
      </c>
      <c r="I8026" t="s">
        <v>54</v>
      </c>
      <c r="J8026" t="s">
        <v>847</v>
      </c>
      <c r="K8026">
        <v>3494</v>
      </c>
      <c r="L8026" s="388">
        <f>ROWS(K$5:K8026)</f>
        <v>8022</v>
      </c>
      <c r="M8026" s="388" t="str">
        <f>IF(_xlfn.IFNA(VLOOKUP(I8026,$AG$3:$AH$83,2,FALSE),"")='11.1'!$D$5,TXM!L8026,"")</f>
        <v/>
      </c>
      <c r="N8026" t="str">
        <f>IFERROR(SMALL($M$5:$M$9000,ROWS($M$5:M8026)),"")</f>
        <v/>
      </c>
      <c r="P8026" t="s">
        <v>1639</v>
      </c>
      <c r="S8026" s="388">
        <f>ROWS(R$5:R8026)</f>
        <v>8022</v>
      </c>
      <c r="T8026" s="388" t="str">
        <f>IF(_xlfn.IFNA(VLOOKUP(P8026,$AG$3:$AH$83,2,FALSE),"")='11.1'!$D$5,TXM!S8026,"")</f>
        <v/>
      </c>
      <c r="U8026" t="str">
        <f>IFERROR(SMALL($T$5:$T$9000,ROWS($T$5:T8026)),"")</f>
        <v/>
      </c>
    </row>
    <row r="8027" spans="1:21" ht="14.4" customHeight="1" x14ac:dyDescent="0.3">
      <c r="A8027" t="s">
        <v>1639</v>
      </c>
      <c r="D8027" s="388">
        <f>ROWS(C$5:C8027)</f>
        <v>8023</v>
      </c>
      <c r="E8027" s="388" t="str">
        <f>IF(_xlfn.IFNA(VLOOKUP(A8027,$AG$3:$AH$83,2,FALSE),"")='11.1'!$D$5,TXM!D8027,"")</f>
        <v/>
      </c>
      <c r="F8027" t="str">
        <f>IFERROR(SMALL($E$5:$E$9000,ROWS($E$5:E8027)),"")</f>
        <v/>
      </c>
      <c r="I8027" t="s">
        <v>54</v>
      </c>
      <c r="J8027" t="s">
        <v>1332</v>
      </c>
      <c r="K8027">
        <v>3139</v>
      </c>
      <c r="L8027" s="388">
        <f>ROWS(K$5:K8027)</f>
        <v>8023</v>
      </c>
      <c r="M8027" s="388" t="str">
        <f>IF(_xlfn.IFNA(VLOOKUP(I8027,$AG$3:$AH$83,2,FALSE),"")='11.1'!$D$5,TXM!L8027,"")</f>
        <v/>
      </c>
      <c r="N8027" t="str">
        <f>IFERROR(SMALL($M$5:$M$9000,ROWS($M$5:M8027)),"")</f>
        <v/>
      </c>
      <c r="P8027" t="s">
        <v>1639</v>
      </c>
      <c r="S8027" s="388">
        <f>ROWS(R$5:R8027)</f>
        <v>8023</v>
      </c>
      <c r="T8027" s="388" t="str">
        <f>IF(_xlfn.IFNA(VLOOKUP(P8027,$AG$3:$AH$83,2,FALSE),"")='11.1'!$D$5,TXM!S8027,"")</f>
        <v/>
      </c>
      <c r="U8027" t="str">
        <f>IFERROR(SMALL($T$5:$T$9000,ROWS($T$5:T8027)),"")</f>
        <v/>
      </c>
    </row>
    <row r="8028" spans="1:21" ht="14.4" customHeight="1" x14ac:dyDescent="0.3">
      <c r="A8028" t="s">
        <v>1639</v>
      </c>
      <c r="D8028" s="388">
        <f>ROWS(C$5:C8028)</f>
        <v>8024</v>
      </c>
      <c r="E8028" s="388" t="str">
        <f>IF(_xlfn.IFNA(VLOOKUP(A8028,$AG$3:$AH$83,2,FALSE),"")='11.1'!$D$5,TXM!D8028,"")</f>
        <v/>
      </c>
      <c r="F8028" t="str">
        <f>IFERROR(SMALL($E$5:$E$9000,ROWS($E$5:E8028)),"")</f>
        <v/>
      </c>
      <c r="I8028" t="s">
        <v>54</v>
      </c>
      <c r="J8028" t="s">
        <v>803</v>
      </c>
      <c r="K8028">
        <v>3045</v>
      </c>
      <c r="L8028" s="388">
        <f>ROWS(K$5:K8028)</f>
        <v>8024</v>
      </c>
      <c r="M8028" s="388" t="str">
        <f>IF(_xlfn.IFNA(VLOOKUP(I8028,$AG$3:$AH$83,2,FALSE),"")='11.1'!$D$5,TXM!L8028,"")</f>
        <v/>
      </c>
      <c r="N8028" t="str">
        <f>IFERROR(SMALL($M$5:$M$9000,ROWS($M$5:M8028)),"")</f>
        <v/>
      </c>
      <c r="P8028" t="s">
        <v>1639</v>
      </c>
      <c r="S8028" s="388">
        <f>ROWS(R$5:R8028)</f>
        <v>8024</v>
      </c>
      <c r="T8028" s="388" t="str">
        <f>IF(_xlfn.IFNA(VLOOKUP(P8028,$AG$3:$AH$83,2,FALSE),"")='11.1'!$D$5,TXM!S8028,"")</f>
        <v/>
      </c>
      <c r="U8028" t="str">
        <f>IFERROR(SMALL($T$5:$T$9000,ROWS($T$5:T8028)),"")</f>
        <v/>
      </c>
    </row>
    <row r="8029" spans="1:21" ht="14.4" customHeight="1" x14ac:dyDescent="0.3">
      <c r="A8029" t="s">
        <v>1639</v>
      </c>
      <c r="D8029" s="388">
        <f>ROWS(C$5:C8029)</f>
        <v>8025</v>
      </c>
      <c r="E8029" s="388" t="str">
        <f>IF(_xlfn.IFNA(VLOOKUP(A8029,$AG$3:$AH$83,2,FALSE),"")='11.1'!$D$5,TXM!D8029,"")</f>
        <v/>
      </c>
      <c r="F8029" t="str">
        <f>IFERROR(SMALL($E$5:$E$9000,ROWS($E$5:E8029)),"")</f>
        <v/>
      </c>
      <c r="I8029" t="s">
        <v>54</v>
      </c>
      <c r="J8029" t="s">
        <v>797</v>
      </c>
      <c r="K8029">
        <v>2522</v>
      </c>
      <c r="L8029" s="388">
        <f>ROWS(K$5:K8029)</f>
        <v>8025</v>
      </c>
      <c r="M8029" s="388" t="str">
        <f>IF(_xlfn.IFNA(VLOOKUP(I8029,$AG$3:$AH$83,2,FALSE),"")='11.1'!$D$5,TXM!L8029,"")</f>
        <v/>
      </c>
      <c r="N8029" t="str">
        <f>IFERROR(SMALL($M$5:$M$9000,ROWS($M$5:M8029)),"")</f>
        <v/>
      </c>
      <c r="P8029" t="s">
        <v>1639</v>
      </c>
      <c r="S8029" s="388">
        <f>ROWS(R$5:R8029)</f>
        <v>8025</v>
      </c>
      <c r="T8029" s="388" t="str">
        <f>IF(_xlfn.IFNA(VLOOKUP(P8029,$AG$3:$AH$83,2,FALSE),"")='11.1'!$D$5,TXM!S8029,"")</f>
        <v/>
      </c>
      <c r="U8029" t="str">
        <f>IFERROR(SMALL($T$5:$T$9000,ROWS($T$5:T8029)),"")</f>
        <v/>
      </c>
    </row>
    <row r="8030" spans="1:21" ht="14.4" customHeight="1" x14ac:dyDescent="0.3">
      <c r="A8030" t="s">
        <v>1639</v>
      </c>
      <c r="D8030" s="388">
        <f>ROWS(C$5:C8030)</f>
        <v>8026</v>
      </c>
      <c r="E8030" s="388" t="str">
        <f>IF(_xlfn.IFNA(VLOOKUP(A8030,$AG$3:$AH$83,2,FALSE),"")='11.1'!$D$5,TXM!D8030,"")</f>
        <v/>
      </c>
      <c r="F8030" t="str">
        <f>IFERROR(SMALL($E$5:$E$9000,ROWS($E$5:E8030)),"")</f>
        <v/>
      </c>
      <c r="I8030" t="s">
        <v>54</v>
      </c>
      <c r="J8030" t="s">
        <v>779</v>
      </c>
      <c r="K8030">
        <v>2407</v>
      </c>
      <c r="L8030" s="388">
        <f>ROWS(K$5:K8030)</f>
        <v>8026</v>
      </c>
      <c r="M8030" s="388" t="str">
        <f>IF(_xlfn.IFNA(VLOOKUP(I8030,$AG$3:$AH$83,2,FALSE),"")='11.1'!$D$5,TXM!L8030,"")</f>
        <v/>
      </c>
      <c r="N8030" t="str">
        <f>IFERROR(SMALL($M$5:$M$9000,ROWS($M$5:M8030)),"")</f>
        <v/>
      </c>
      <c r="P8030" t="s">
        <v>1639</v>
      </c>
      <c r="S8030" s="388">
        <f>ROWS(R$5:R8030)</f>
        <v>8026</v>
      </c>
      <c r="T8030" s="388" t="str">
        <f>IF(_xlfn.IFNA(VLOOKUP(P8030,$AG$3:$AH$83,2,FALSE),"")='11.1'!$D$5,TXM!S8030,"")</f>
        <v/>
      </c>
      <c r="U8030" t="str">
        <f>IFERROR(SMALL($T$5:$T$9000,ROWS($T$5:T8030)),"")</f>
        <v/>
      </c>
    </row>
    <row r="8031" spans="1:21" ht="14.4" customHeight="1" x14ac:dyDescent="0.3">
      <c r="A8031" t="s">
        <v>1639</v>
      </c>
      <c r="D8031" s="388">
        <f>ROWS(C$5:C8031)</f>
        <v>8027</v>
      </c>
      <c r="E8031" s="388" t="str">
        <f>IF(_xlfn.IFNA(VLOOKUP(A8031,$AG$3:$AH$83,2,FALSE),"")='11.1'!$D$5,TXM!D8031,"")</f>
        <v/>
      </c>
      <c r="F8031" t="str">
        <f>IFERROR(SMALL($E$5:$E$9000,ROWS($E$5:E8031)),"")</f>
        <v/>
      </c>
      <c r="I8031" t="s">
        <v>54</v>
      </c>
      <c r="J8031" t="s">
        <v>104</v>
      </c>
      <c r="K8031">
        <v>2347</v>
      </c>
      <c r="L8031" s="388">
        <f>ROWS(K$5:K8031)</f>
        <v>8027</v>
      </c>
      <c r="M8031" s="388" t="str">
        <f>IF(_xlfn.IFNA(VLOOKUP(I8031,$AG$3:$AH$83,2,FALSE),"")='11.1'!$D$5,TXM!L8031,"")</f>
        <v/>
      </c>
      <c r="N8031" t="str">
        <f>IFERROR(SMALL($M$5:$M$9000,ROWS($M$5:M8031)),"")</f>
        <v/>
      </c>
      <c r="P8031" t="s">
        <v>1639</v>
      </c>
      <c r="S8031" s="388">
        <f>ROWS(R$5:R8031)</f>
        <v>8027</v>
      </c>
      <c r="T8031" s="388" t="str">
        <f>IF(_xlfn.IFNA(VLOOKUP(P8031,$AG$3:$AH$83,2,FALSE),"")='11.1'!$D$5,TXM!S8031,"")</f>
        <v/>
      </c>
      <c r="U8031" t="str">
        <f>IFERROR(SMALL($T$5:$T$9000,ROWS($T$5:T8031)),"")</f>
        <v/>
      </c>
    </row>
    <row r="8032" spans="1:21" ht="14.4" customHeight="1" x14ac:dyDescent="0.3">
      <c r="D8032" s="388">
        <f>ROWS(C$5:C8032)</f>
        <v>8028</v>
      </c>
      <c r="E8032" s="388" t="str">
        <f>IF(_xlfn.IFNA(VLOOKUP(A8032,$AG$3:$AH$83,2,FALSE),"")='11.1'!$D$5,TXM!D8032,"")</f>
        <v/>
      </c>
      <c r="F8032" t="str">
        <f>IFERROR(SMALL($E$5:$E$9000,ROWS($E$5:E8032)),"")</f>
        <v/>
      </c>
      <c r="I8032" t="s">
        <v>54</v>
      </c>
      <c r="J8032" t="s">
        <v>171</v>
      </c>
      <c r="K8032">
        <v>1425</v>
      </c>
      <c r="L8032" s="388">
        <f>ROWS(K$5:K8032)</f>
        <v>8028</v>
      </c>
      <c r="M8032" s="388" t="str">
        <f>IF(_xlfn.IFNA(VLOOKUP(I8032,$AG$3:$AH$83,2,FALSE),"")='11.1'!$D$5,TXM!L8032,"")</f>
        <v/>
      </c>
      <c r="N8032" t="str">
        <f>IFERROR(SMALL($M$5:$M$9000,ROWS($M$5:M8032)),"")</f>
        <v/>
      </c>
      <c r="S8032" s="388">
        <f>ROWS(R$5:R8032)</f>
        <v>8028</v>
      </c>
      <c r="T8032" s="388" t="str">
        <f>IF(_xlfn.IFNA(VLOOKUP(P8032,$AG$3:$AH$83,2,FALSE),"")='11.1'!$D$5,TXM!S8032,"")</f>
        <v/>
      </c>
      <c r="U8032" t="str">
        <f>IFERROR(SMALL($T$5:$T$9000,ROWS($T$5:T8032)),"")</f>
        <v/>
      </c>
    </row>
    <row r="8033" spans="4:21" ht="14.4" customHeight="1" x14ac:dyDescent="0.3">
      <c r="D8033" s="388">
        <f>ROWS(C$5:C8033)</f>
        <v>8029</v>
      </c>
      <c r="E8033" s="388" t="str">
        <f>IF(_xlfn.IFNA(VLOOKUP(A8033,$AG$3:$AH$83,2,FALSE),"")='11.1'!$D$5,TXM!D8033,"")</f>
        <v/>
      </c>
      <c r="F8033" t="str">
        <f>IFERROR(SMALL($E$5:$E$9000,ROWS($E$5:E8033)),"")</f>
        <v/>
      </c>
      <c r="I8033" t="s">
        <v>54</v>
      </c>
      <c r="J8033" t="s">
        <v>781</v>
      </c>
      <c r="K8033">
        <v>663</v>
      </c>
      <c r="L8033" s="388">
        <f>ROWS(K$5:K8033)</f>
        <v>8029</v>
      </c>
      <c r="M8033" s="388" t="str">
        <f>IF(_xlfn.IFNA(VLOOKUP(I8033,$AG$3:$AH$83,2,FALSE),"")='11.1'!$D$5,TXM!L8033,"")</f>
        <v/>
      </c>
      <c r="N8033" t="str">
        <f>IFERROR(SMALL($M$5:$M$9000,ROWS($M$5:M8033)),"")</f>
        <v/>
      </c>
      <c r="S8033" s="388">
        <f>ROWS(R$5:R8033)</f>
        <v>8029</v>
      </c>
      <c r="T8033" s="388" t="str">
        <f>IF(_xlfn.IFNA(VLOOKUP(P8033,$AG$3:$AH$83,2,FALSE),"")='11.1'!$D$5,TXM!S8033,"")</f>
        <v/>
      </c>
      <c r="U8033" t="str">
        <f>IFERROR(SMALL($T$5:$T$9000,ROWS($T$5:T8033)),"")</f>
        <v/>
      </c>
    </row>
    <row r="8034" spans="4:21" ht="14.4" customHeight="1" x14ac:dyDescent="0.3">
      <c r="D8034" s="388">
        <f>ROWS(C$5:C8034)</f>
        <v>8030</v>
      </c>
      <c r="E8034" s="388" t="str">
        <f>IF(_xlfn.IFNA(VLOOKUP(A8034,$AG$3:$AH$83,2,FALSE),"")='11.1'!$D$5,TXM!D8034,"")</f>
        <v/>
      </c>
      <c r="F8034" t="str">
        <f>IFERROR(SMALL($E$5:$E$9000,ROWS($E$5:E8034)),"")</f>
        <v/>
      </c>
      <c r="I8034" t="s">
        <v>54</v>
      </c>
      <c r="J8034" t="s">
        <v>775</v>
      </c>
      <c r="K8034">
        <v>563</v>
      </c>
      <c r="L8034" s="388">
        <f>ROWS(K$5:K8034)</f>
        <v>8030</v>
      </c>
      <c r="M8034" s="388" t="str">
        <f>IF(_xlfn.IFNA(VLOOKUP(I8034,$AG$3:$AH$83,2,FALSE),"")='11.1'!$D$5,TXM!L8034,"")</f>
        <v/>
      </c>
      <c r="N8034" t="str">
        <f>IFERROR(SMALL($M$5:$M$9000,ROWS($M$5:M8034)),"")</f>
        <v/>
      </c>
      <c r="S8034" s="388">
        <f>ROWS(R$5:R8034)</f>
        <v>8030</v>
      </c>
      <c r="T8034" s="388" t="str">
        <f>IF(_xlfn.IFNA(VLOOKUP(P8034,$AG$3:$AH$83,2,FALSE),"")='11.1'!$D$5,TXM!S8034,"")</f>
        <v/>
      </c>
      <c r="U8034" t="str">
        <f>IFERROR(SMALL($T$5:$T$9000,ROWS($T$5:T8034)),"")</f>
        <v/>
      </c>
    </row>
    <row r="8035" spans="4:21" ht="14.4" customHeight="1" x14ac:dyDescent="0.3">
      <c r="D8035" s="388">
        <f>ROWS(C$5:C8035)</f>
        <v>8031</v>
      </c>
      <c r="E8035" s="388" t="str">
        <f>IF(_xlfn.IFNA(VLOOKUP(A8035,$AG$3:$AH$83,2,FALSE),"")='11.1'!$D$5,TXM!D8035,"")</f>
        <v/>
      </c>
      <c r="F8035" t="str">
        <f>IFERROR(SMALL($E$5:$E$9000,ROWS($E$5:E8035)),"")</f>
        <v/>
      </c>
      <c r="I8035" t="s">
        <v>54</v>
      </c>
      <c r="J8035" t="s">
        <v>93</v>
      </c>
      <c r="K8035">
        <v>379</v>
      </c>
      <c r="L8035" s="388">
        <f>ROWS(K$5:K8035)</f>
        <v>8031</v>
      </c>
      <c r="M8035" s="388" t="str">
        <f>IF(_xlfn.IFNA(VLOOKUP(I8035,$AG$3:$AH$83,2,FALSE),"")='11.1'!$D$5,TXM!L8035,"")</f>
        <v/>
      </c>
      <c r="N8035" t="str">
        <f>IFERROR(SMALL($M$5:$M$9000,ROWS($M$5:M8035)),"")</f>
        <v/>
      </c>
      <c r="S8035" s="388">
        <f>ROWS(R$5:R8035)</f>
        <v>8031</v>
      </c>
      <c r="T8035" s="388" t="str">
        <f>IF(_xlfn.IFNA(VLOOKUP(P8035,$AG$3:$AH$83,2,FALSE),"")='11.1'!$D$5,TXM!S8035,"")</f>
        <v/>
      </c>
      <c r="U8035" t="str">
        <f>IFERROR(SMALL($T$5:$T$9000,ROWS($T$5:T8035)),"")</f>
        <v/>
      </c>
    </row>
    <row r="8036" spans="4:21" ht="14.4" customHeight="1" x14ac:dyDescent="0.3">
      <c r="D8036" s="388">
        <f>ROWS(C$5:C8036)</f>
        <v>8032</v>
      </c>
      <c r="E8036" s="388" t="str">
        <f>IF(_xlfn.IFNA(VLOOKUP(A8036,$AG$3:$AH$83,2,FALSE),"")='11.1'!$D$5,TXM!D8036,"")</f>
        <v/>
      </c>
      <c r="F8036" t="str">
        <f>IFERROR(SMALL($E$5:$E$9000,ROWS($E$5:E8036)),"")</f>
        <v/>
      </c>
      <c r="I8036" t="s">
        <v>54</v>
      </c>
      <c r="J8036" t="s">
        <v>807</v>
      </c>
      <c r="K8036">
        <v>88</v>
      </c>
      <c r="L8036" s="388">
        <f>ROWS(K$5:K8036)</f>
        <v>8032</v>
      </c>
      <c r="M8036" s="388" t="str">
        <f>IF(_xlfn.IFNA(VLOOKUP(I8036,$AG$3:$AH$83,2,FALSE),"")='11.1'!$D$5,TXM!L8036,"")</f>
        <v/>
      </c>
      <c r="N8036" t="str">
        <f>IFERROR(SMALL($M$5:$M$9000,ROWS($M$5:M8036)),"")</f>
        <v/>
      </c>
      <c r="S8036" s="388">
        <f>ROWS(R$5:R8036)</f>
        <v>8032</v>
      </c>
      <c r="T8036" s="388" t="str">
        <f>IF(_xlfn.IFNA(VLOOKUP(P8036,$AG$3:$AH$83,2,FALSE),"")='11.1'!$D$5,TXM!S8036,"")</f>
        <v/>
      </c>
      <c r="U8036" t="str">
        <f>IFERROR(SMALL($T$5:$T$9000,ROWS($T$5:T8036)),"")</f>
        <v/>
      </c>
    </row>
    <row r="8037" spans="4:21" ht="14.4" customHeight="1" x14ac:dyDescent="0.3">
      <c r="D8037" s="388">
        <f>ROWS(C$5:C8037)</f>
        <v>8033</v>
      </c>
      <c r="E8037" s="388" t="str">
        <f>IF(_xlfn.IFNA(VLOOKUP(A8037,$AG$3:$AH$83,2,FALSE),"")='11.1'!$D$5,TXM!D8037,"")</f>
        <v/>
      </c>
      <c r="F8037" t="str">
        <f>IFERROR(SMALL($E$5:$E$9000,ROWS($E$5:E8037)),"")</f>
        <v/>
      </c>
      <c r="I8037" t="s">
        <v>54</v>
      </c>
      <c r="J8037" t="s">
        <v>101</v>
      </c>
      <c r="K8037">
        <v>6</v>
      </c>
      <c r="L8037" s="388">
        <f>ROWS(K$5:K8037)</f>
        <v>8033</v>
      </c>
      <c r="M8037" s="388" t="str">
        <f>IF(_xlfn.IFNA(VLOOKUP(I8037,$AG$3:$AH$83,2,FALSE),"")='11.1'!$D$5,TXM!L8037,"")</f>
        <v/>
      </c>
      <c r="N8037" t="str">
        <f>IFERROR(SMALL($M$5:$M$9000,ROWS($M$5:M8037)),"")</f>
        <v/>
      </c>
      <c r="S8037" s="388">
        <f>ROWS(R$5:R8037)</f>
        <v>8033</v>
      </c>
      <c r="T8037" s="388" t="str">
        <f>IF(_xlfn.IFNA(VLOOKUP(P8037,$AG$3:$AH$83,2,FALSE),"")='11.1'!$D$5,TXM!S8037,"")</f>
        <v/>
      </c>
      <c r="U8037" t="str">
        <f>IFERROR(SMALL($T$5:$T$9000,ROWS($T$5:T8037)),"")</f>
        <v/>
      </c>
    </row>
    <row r="8038" spans="4:21" ht="14.4" customHeight="1" x14ac:dyDescent="0.3">
      <c r="D8038" s="388">
        <f>ROWS(C$5:C8038)</f>
        <v>8034</v>
      </c>
      <c r="E8038" s="388" t="str">
        <f>IF(_xlfn.IFNA(VLOOKUP(A8038,$AG$3:$AH$83,2,FALSE),"")='11.1'!$D$5,TXM!D8038,"")</f>
        <v/>
      </c>
      <c r="F8038" t="str">
        <f>IFERROR(SMALL($E$5:$E$9000,ROWS($E$5:E8038)),"")</f>
        <v/>
      </c>
      <c r="I8038" t="s">
        <v>54</v>
      </c>
      <c r="J8038" t="s">
        <v>997</v>
      </c>
      <c r="K8038">
        <v>4</v>
      </c>
      <c r="L8038" s="388">
        <f>ROWS(K$5:K8038)</f>
        <v>8034</v>
      </c>
      <c r="M8038" s="388" t="str">
        <f>IF(_xlfn.IFNA(VLOOKUP(I8038,$AG$3:$AH$83,2,FALSE),"")='11.1'!$D$5,TXM!L8038,"")</f>
        <v/>
      </c>
      <c r="N8038" t="str">
        <f>IFERROR(SMALL($M$5:$M$9000,ROWS($M$5:M8038)),"")</f>
        <v/>
      </c>
      <c r="S8038" s="388">
        <f>ROWS(R$5:R8038)</f>
        <v>8034</v>
      </c>
      <c r="T8038" s="388" t="str">
        <f>IF(_xlfn.IFNA(VLOOKUP(P8038,$AG$3:$AH$83,2,FALSE),"")='11.1'!$D$5,TXM!S8038,"")</f>
        <v/>
      </c>
      <c r="U8038" t="str">
        <f>IFERROR(SMALL($T$5:$T$9000,ROWS($T$5:T8038)),"")</f>
        <v/>
      </c>
    </row>
    <row r="8039" spans="4:21" ht="14.4" customHeight="1" x14ac:dyDescent="0.3">
      <c r="D8039" s="388">
        <f>ROWS(C$5:C8039)</f>
        <v>8035</v>
      </c>
      <c r="E8039" s="388" t="str">
        <f>IF(_xlfn.IFNA(VLOOKUP(A8039,$AG$3:$AH$83,2,FALSE),"")='11.1'!$D$5,TXM!D8039,"")</f>
        <v/>
      </c>
      <c r="F8039" t="str">
        <f>IFERROR(SMALL($E$5:$E$9000,ROWS($E$5:E8039)),"")</f>
        <v/>
      </c>
      <c r="I8039" t="s">
        <v>712</v>
      </c>
      <c r="J8039" t="s">
        <v>865</v>
      </c>
      <c r="K8039">
        <v>907797</v>
      </c>
      <c r="L8039" s="388">
        <f>ROWS(K$5:K8039)</f>
        <v>8035</v>
      </c>
      <c r="M8039" s="388" t="str">
        <f>IF(_xlfn.IFNA(VLOOKUP(I8039,$AG$3:$AH$83,2,FALSE),"")='11.1'!$D$5,TXM!L8039,"")</f>
        <v/>
      </c>
      <c r="N8039" t="str">
        <f>IFERROR(SMALL($M$5:$M$9000,ROWS($M$5:M8039)),"")</f>
        <v/>
      </c>
      <c r="S8039" s="388">
        <f>ROWS(R$5:R8039)</f>
        <v>8035</v>
      </c>
      <c r="T8039" s="388" t="str">
        <f>IF(_xlfn.IFNA(VLOOKUP(P8039,$AG$3:$AH$83,2,FALSE),"")='11.1'!$D$5,TXM!S8039,"")</f>
        <v/>
      </c>
      <c r="U8039" t="str">
        <f>IFERROR(SMALL($T$5:$T$9000,ROWS($T$5:T8039)),"")</f>
        <v/>
      </c>
    </row>
    <row r="8040" spans="4:21" ht="14.4" customHeight="1" x14ac:dyDescent="0.3">
      <c r="D8040" s="388">
        <f>ROWS(C$5:C8040)</f>
        <v>8036</v>
      </c>
      <c r="E8040" s="388" t="str">
        <f>IF(_xlfn.IFNA(VLOOKUP(A8040,$AG$3:$AH$83,2,FALSE),"")='11.1'!$D$5,TXM!D8040,"")</f>
        <v/>
      </c>
      <c r="F8040" t="str">
        <f>IFERROR(SMALL($E$5:$E$9000,ROWS($E$5:E8040)),"")</f>
        <v/>
      </c>
      <c r="I8040" t="s">
        <v>712</v>
      </c>
      <c r="J8040" t="s">
        <v>811</v>
      </c>
      <c r="K8040">
        <v>256073</v>
      </c>
      <c r="L8040" s="388">
        <f>ROWS(K$5:K8040)</f>
        <v>8036</v>
      </c>
      <c r="M8040" s="388" t="str">
        <f>IF(_xlfn.IFNA(VLOOKUP(I8040,$AG$3:$AH$83,2,FALSE),"")='11.1'!$D$5,TXM!L8040,"")</f>
        <v/>
      </c>
      <c r="N8040" t="str">
        <f>IFERROR(SMALL($M$5:$M$9000,ROWS($M$5:M8040)),"")</f>
        <v/>
      </c>
      <c r="S8040" s="388">
        <f>ROWS(R$5:R8040)</f>
        <v>8036</v>
      </c>
      <c r="T8040" s="388" t="str">
        <f>IF(_xlfn.IFNA(VLOOKUP(P8040,$AG$3:$AH$83,2,FALSE),"")='11.1'!$D$5,TXM!S8040,"")</f>
        <v/>
      </c>
      <c r="U8040" t="str">
        <f>IFERROR(SMALL($T$5:$T$9000,ROWS($T$5:T8040)),"")</f>
        <v/>
      </c>
    </row>
    <row r="8041" spans="4:21" ht="14.4" customHeight="1" x14ac:dyDescent="0.3">
      <c r="D8041" s="388">
        <f>ROWS(C$5:C8041)</f>
        <v>8037</v>
      </c>
      <c r="E8041" s="388" t="str">
        <f>IF(_xlfn.IFNA(VLOOKUP(A8041,$AG$3:$AH$83,2,FALSE),"")='11.1'!$D$5,TXM!D8041,"")</f>
        <v/>
      </c>
      <c r="F8041" t="str">
        <f>IFERROR(SMALL($E$5:$E$9000,ROWS($E$5:E8041)),"")</f>
        <v/>
      </c>
      <c r="I8041" t="s">
        <v>712</v>
      </c>
      <c r="J8041" t="s">
        <v>1318</v>
      </c>
      <c r="K8041">
        <v>99215</v>
      </c>
      <c r="L8041" s="388">
        <f>ROWS(K$5:K8041)</f>
        <v>8037</v>
      </c>
      <c r="M8041" s="388" t="str">
        <f>IF(_xlfn.IFNA(VLOOKUP(I8041,$AG$3:$AH$83,2,FALSE),"")='11.1'!$D$5,TXM!L8041,"")</f>
        <v/>
      </c>
      <c r="N8041" t="str">
        <f>IFERROR(SMALL($M$5:$M$9000,ROWS($M$5:M8041)),"")</f>
        <v/>
      </c>
      <c r="S8041" s="388">
        <f>ROWS(R$5:R8041)</f>
        <v>8037</v>
      </c>
      <c r="T8041" s="388" t="str">
        <f>IF(_xlfn.IFNA(VLOOKUP(P8041,$AG$3:$AH$83,2,FALSE),"")='11.1'!$D$5,TXM!S8041,"")</f>
        <v/>
      </c>
      <c r="U8041" t="str">
        <f>IFERROR(SMALL($T$5:$T$9000,ROWS($T$5:T8041)),"")</f>
        <v/>
      </c>
    </row>
    <row r="8042" spans="4:21" ht="14.4" customHeight="1" x14ac:dyDescent="0.3">
      <c r="D8042" s="388">
        <f>ROWS(C$5:C8042)</f>
        <v>8038</v>
      </c>
      <c r="E8042" s="388" t="str">
        <f>IF(_xlfn.IFNA(VLOOKUP(A8042,$AG$3:$AH$83,2,FALSE),"")='11.1'!$D$5,TXM!D8042,"")</f>
        <v/>
      </c>
      <c r="F8042" t="str">
        <f>IFERROR(SMALL($E$5:$E$9000,ROWS($E$5:E8042)),"")</f>
        <v/>
      </c>
      <c r="I8042" t="s">
        <v>712</v>
      </c>
      <c r="J8042" t="s">
        <v>863</v>
      </c>
      <c r="K8042">
        <v>64619</v>
      </c>
      <c r="L8042" s="388">
        <f>ROWS(K$5:K8042)</f>
        <v>8038</v>
      </c>
      <c r="M8042" s="388" t="str">
        <f>IF(_xlfn.IFNA(VLOOKUP(I8042,$AG$3:$AH$83,2,FALSE),"")='11.1'!$D$5,TXM!L8042,"")</f>
        <v/>
      </c>
      <c r="N8042" t="str">
        <f>IFERROR(SMALL($M$5:$M$9000,ROWS($M$5:M8042)),"")</f>
        <v/>
      </c>
      <c r="S8042" s="388">
        <f>ROWS(R$5:R8042)</f>
        <v>8038</v>
      </c>
      <c r="T8042" s="388" t="str">
        <f>IF(_xlfn.IFNA(VLOOKUP(P8042,$AG$3:$AH$83,2,FALSE),"")='11.1'!$D$5,TXM!S8042,"")</f>
        <v/>
      </c>
      <c r="U8042" t="str">
        <f>IFERROR(SMALL($T$5:$T$9000,ROWS($T$5:T8042)),"")</f>
        <v/>
      </c>
    </row>
    <row r="8043" spans="4:21" ht="14.4" customHeight="1" x14ac:dyDescent="0.3">
      <c r="D8043" s="388">
        <f>ROWS(C$5:C8043)</f>
        <v>8039</v>
      </c>
      <c r="E8043" s="388" t="str">
        <f>IF(_xlfn.IFNA(VLOOKUP(A8043,$AG$3:$AH$83,2,FALSE),"")='11.1'!$D$5,TXM!D8043,"")</f>
        <v/>
      </c>
      <c r="F8043" t="str">
        <f>IFERROR(SMALL($E$5:$E$9000,ROWS($E$5:E8043)),"")</f>
        <v/>
      </c>
      <c r="I8043" t="s">
        <v>712</v>
      </c>
      <c r="J8043" t="s">
        <v>843</v>
      </c>
      <c r="K8043">
        <v>17019</v>
      </c>
      <c r="L8043" s="388">
        <f>ROWS(K$5:K8043)</f>
        <v>8039</v>
      </c>
      <c r="M8043" s="388" t="str">
        <f>IF(_xlfn.IFNA(VLOOKUP(I8043,$AG$3:$AH$83,2,FALSE),"")='11.1'!$D$5,TXM!L8043,"")</f>
        <v/>
      </c>
      <c r="N8043" t="str">
        <f>IFERROR(SMALL($M$5:$M$9000,ROWS($M$5:M8043)),"")</f>
        <v/>
      </c>
      <c r="S8043" s="388">
        <f>ROWS(R$5:R8043)</f>
        <v>8039</v>
      </c>
      <c r="T8043" s="388" t="str">
        <f>IF(_xlfn.IFNA(VLOOKUP(P8043,$AG$3:$AH$83,2,FALSE),"")='11.1'!$D$5,TXM!S8043,"")</f>
        <v/>
      </c>
      <c r="U8043" t="str">
        <f>IFERROR(SMALL($T$5:$T$9000,ROWS($T$5:T8043)),"")</f>
        <v/>
      </c>
    </row>
    <row r="8044" spans="4:21" ht="14.4" customHeight="1" x14ac:dyDescent="0.3">
      <c r="D8044" s="388">
        <f>ROWS(C$5:C8044)</f>
        <v>8040</v>
      </c>
      <c r="E8044" s="388" t="str">
        <f>IF(_xlfn.IFNA(VLOOKUP(A8044,$AG$3:$AH$83,2,FALSE),"")='11.1'!$D$5,TXM!D8044,"")</f>
        <v/>
      </c>
      <c r="F8044" t="str">
        <f>IFERROR(SMALL($E$5:$E$9000,ROWS($E$5:E8044)),"")</f>
        <v/>
      </c>
      <c r="I8044" t="s">
        <v>712</v>
      </c>
      <c r="J8044" t="s">
        <v>861</v>
      </c>
      <c r="K8044">
        <v>10397</v>
      </c>
      <c r="L8044" s="388">
        <f>ROWS(K$5:K8044)</f>
        <v>8040</v>
      </c>
      <c r="M8044" s="388" t="str">
        <f>IF(_xlfn.IFNA(VLOOKUP(I8044,$AG$3:$AH$83,2,FALSE),"")='11.1'!$D$5,TXM!L8044,"")</f>
        <v/>
      </c>
      <c r="N8044" t="str">
        <f>IFERROR(SMALL($M$5:$M$9000,ROWS($M$5:M8044)),"")</f>
        <v/>
      </c>
      <c r="S8044" s="388">
        <f>ROWS(R$5:R8044)</f>
        <v>8040</v>
      </c>
      <c r="T8044" s="388" t="str">
        <f>IF(_xlfn.IFNA(VLOOKUP(P8044,$AG$3:$AH$83,2,FALSE),"")='11.1'!$D$5,TXM!S8044,"")</f>
        <v/>
      </c>
      <c r="U8044" t="str">
        <f>IFERROR(SMALL($T$5:$T$9000,ROWS($T$5:T8044)),"")</f>
        <v/>
      </c>
    </row>
    <row r="8045" spans="4:21" ht="14.4" customHeight="1" x14ac:dyDescent="0.3">
      <c r="D8045" s="388">
        <f>ROWS(C$5:C8045)</f>
        <v>8041</v>
      </c>
      <c r="E8045" s="388" t="str">
        <f>IF(_xlfn.IFNA(VLOOKUP(A8045,$AG$3:$AH$83,2,FALSE),"")='11.1'!$D$5,TXM!D8045,"")</f>
        <v/>
      </c>
      <c r="F8045" t="str">
        <f>IFERROR(SMALL($E$5:$E$9000,ROWS($E$5:E8045)),"")</f>
        <v/>
      </c>
      <c r="I8045" t="s">
        <v>712</v>
      </c>
      <c r="J8045" t="s">
        <v>867</v>
      </c>
      <c r="K8045">
        <v>7771</v>
      </c>
      <c r="L8045" s="388">
        <f>ROWS(K$5:K8045)</f>
        <v>8041</v>
      </c>
      <c r="M8045" s="388" t="str">
        <f>IF(_xlfn.IFNA(VLOOKUP(I8045,$AG$3:$AH$83,2,FALSE),"")='11.1'!$D$5,TXM!L8045,"")</f>
        <v/>
      </c>
      <c r="N8045" t="str">
        <f>IFERROR(SMALL($M$5:$M$9000,ROWS($M$5:M8045)),"")</f>
        <v/>
      </c>
      <c r="S8045" s="388">
        <f>ROWS(R$5:R8045)</f>
        <v>8041</v>
      </c>
      <c r="T8045" s="388" t="str">
        <f>IF(_xlfn.IFNA(VLOOKUP(P8045,$AG$3:$AH$83,2,FALSE),"")='11.1'!$D$5,TXM!S8045,"")</f>
        <v/>
      </c>
      <c r="U8045" t="str">
        <f>IFERROR(SMALL($T$5:$T$9000,ROWS($T$5:T8045)),"")</f>
        <v/>
      </c>
    </row>
    <row r="8046" spans="4:21" ht="14.4" customHeight="1" x14ac:dyDescent="0.3">
      <c r="D8046" s="388">
        <f>ROWS(C$5:C8046)</f>
        <v>8042</v>
      </c>
      <c r="E8046" s="388" t="str">
        <f>IF(_xlfn.IFNA(VLOOKUP(A8046,$AG$3:$AH$83,2,FALSE),"")='11.1'!$D$5,TXM!D8046,"")</f>
        <v/>
      </c>
      <c r="F8046" t="str">
        <f>IFERROR(SMALL($E$5:$E$9000,ROWS($E$5:E8046)),"")</f>
        <v/>
      </c>
      <c r="I8046" t="s">
        <v>712</v>
      </c>
      <c r="J8046" t="s">
        <v>799</v>
      </c>
      <c r="K8046">
        <v>870</v>
      </c>
      <c r="L8046" s="388">
        <f>ROWS(K$5:K8046)</f>
        <v>8042</v>
      </c>
      <c r="M8046" s="388" t="str">
        <f>IF(_xlfn.IFNA(VLOOKUP(I8046,$AG$3:$AH$83,2,FALSE),"")='11.1'!$D$5,TXM!L8046,"")</f>
        <v/>
      </c>
      <c r="N8046" t="str">
        <f>IFERROR(SMALL($M$5:$M$9000,ROWS($M$5:M8046)),"")</f>
        <v/>
      </c>
      <c r="S8046" s="388">
        <f>ROWS(R$5:R8046)</f>
        <v>8042</v>
      </c>
      <c r="T8046" s="388" t="str">
        <f>IF(_xlfn.IFNA(VLOOKUP(P8046,$AG$3:$AH$83,2,FALSE),"")='11.1'!$D$5,TXM!S8046,"")</f>
        <v/>
      </c>
      <c r="U8046" t="str">
        <f>IFERROR(SMALL($T$5:$T$9000,ROWS($T$5:T8046)),"")</f>
        <v/>
      </c>
    </row>
    <row r="8047" spans="4:21" ht="14.4" customHeight="1" x14ac:dyDescent="0.3">
      <c r="D8047" s="388">
        <f>ROWS(C$5:C8047)</f>
        <v>8043</v>
      </c>
      <c r="E8047" s="388" t="str">
        <f>IF(_xlfn.IFNA(VLOOKUP(A8047,$AG$3:$AH$83,2,FALSE),"")='11.1'!$D$5,TXM!D8047,"")</f>
        <v/>
      </c>
      <c r="F8047" t="str">
        <f>IFERROR(SMALL($E$5:$E$9000,ROWS($E$5:E8047)),"")</f>
        <v/>
      </c>
      <c r="I8047" t="s">
        <v>712</v>
      </c>
      <c r="J8047" t="s">
        <v>825</v>
      </c>
      <c r="K8047">
        <v>520</v>
      </c>
      <c r="L8047" s="388">
        <f>ROWS(K$5:K8047)</f>
        <v>8043</v>
      </c>
      <c r="M8047" s="388" t="str">
        <f>IF(_xlfn.IFNA(VLOOKUP(I8047,$AG$3:$AH$83,2,FALSE),"")='11.1'!$D$5,TXM!L8047,"")</f>
        <v/>
      </c>
      <c r="N8047" t="str">
        <f>IFERROR(SMALL($M$5:$M$9000,ROWS($M$5:M8047)),"")</f>
        <v/>
      </c>
      <c r="S8047" s="388">
        <f>ROWS(R$5:R8047)</f>
        <v>8043</v>
      </c>
      <c r="T8047" s="388" t="str">
        <f>IF(_xlfn.IFNA(VLOOKUP(P8047,$AG$3:$AH$83,2,FALSE),"")='11.1'!$D$5,TXM!S8047,"")</f>
        <v/>
      </c>
      <c r="U8047" t="str">
        <f>IFERROR(SMALL($T$5:$T$9000,ROWS($T$5:T8047)),"")</f>
        <v/>
      </c>
    </row>
    <row r="8048" spans="4:21" ht="14.4" customHeight="1" x14ac:dyDescent="0.3">
      <c r="D8048" s="388">
        <f>ROWS(C$5:C8048)</f>
        <v>8044</v>
      </c>
      <c r="E8048" s="388" t="str">
        <f>IF(_xlfn.IFNA(VLOOKUP(A8048,$AG$3:$AH$83,2,FALSE),"")='11.1'!$D$5,TXM!D8048,"")</f>
        <v/>
      </c>
      <c r="F8048" t="str">
        <f>IFERROR(SMALL($E$5:$E$9000,ROWS($E$5:E8048)),"")</f>
        <v/>
      </c>
      <c r="I8048" t="s">
        <v>712</v>
      </c>
      <c r="J8048" t="s">
        <v>1500</v>
      </c>
      <c r="K8048">
        <v>323</v>
      </c>
      <c r="L8048" s="388">
        <f>ROWS(K$5:K8048)</f>
        <v>8044</v>
      </c>
      <c r="M8048" s="388" t="str">
        <f>IF(_xlfn.IFNA(VLOOKUP(I8048,$AG$3:$AH$83,2,FALSE),"")='11.1'!$D$5,TXM!L8048,"")</f>
        <v/>
      </c>
      <c r="N8048" t="str">
        <f>IFERROR(SMALL($M$5:$M$9000,ROWS($M$5:M8048)),"")</f>
        <v/>
      </c>
      <c r="S8048" s="388">
        <f>ROWS(R$5:R8048)</f>
        <v>8044</v>
      </c>
      <c r="T8048" s="388" t="str">
        <f>IF(_xlfn.IFNA(VLOOKUP(P8048,$AG$3:$AH$83,2,FALSE),"")='11.1'!$D$5,TXM!S8048,"")</f>
        <v/>
      </c>
      <c r="U8048" t="str">
        <f>IFERROR(SMALL($T$5:$T$9000,ROWS($T$5:T8048)),"")</f>
        <v/>
      </c>
    </row>
    <row r="8049" spans="4:21" ht="14.4" customHeight="1" x14ac:dyDescent="0.3">
      <c r="D8049" s="388">
        <f>ROWS(C$5:C8049)</f>
        <v>8045</v>
      </c>
      <c r="E8049" s="388" t="str">
        <f>IF(_xlfn.IFNA(VLOOKUP(A8049,$AG$3:$AH$83,2,FALSE),"")='11.1'!$D$5,TXM!D8049,"")</f>
        <v/>
      </c>
      <c r="F8049" t="str">
        <f>IFERROR(SMALL($E$5:$E$9000,ROWS($E$5:E8049)),"")</f>
        <v/>
      </c>
      <c r="I8049" t="s">
        <v>712</v>
      </c>
      <c r="J8049" t="s">
        <v>859</v>
      </c>
      <c r="K8049">
        <v>168</v>
      </c>
      <c r="L8049" s="388">
        <f>ROWS(K$5:K8049)</f>
        <v>8045</v>
      </c>
      <c r="M8049" s="388" t="str">
        <f>IF(_xlfn.IFNA(VLOOKUP(I8049,$AG$3:$AH$83,2,FALSE),"")='11.1'!$D$5,TXM!L8049,"")</f>
        <v/>
      </c>
      <c r="N8049" t="str">
        <f>IFERROR(SMALL($M$5:$M$9000,ROWS($M$5:M8049)),"")</f>
        <v/>
      </c>
      <c r="S8049" s="388">
        <f>ROWS(R$5:R8049)</f>
        <v>8045</v>
      </c>
      <c r="T8049" s="388" t="str">
        <f>IF(_xlfn.IFNA(VLOOKUP(P8049,$AG$3:$AH$83,2,FALSE),"")='11.1'!$D$5,TXM!S8049,"")</f>
        <v/>
      </c>
      <c r="U8049" t="str">
        <f>IFERROR(SMALL($T$5:$T$9000,ROWS($T$5:T8049)),"")</f>
        <v/>
      </c>
    </row>
    <row r="8050" spans="4:21" ht="14.4" customHeight="1" x14ac:dyDescent="0.3">
      <c r="D8050" s="388">
        <f>ROWS(C$5:C8050)</f>
        <v>8046</v>
      </c>
      <c r="E8050" s="388" t="str">
        <f>IF(_xlfn.IFNA(VLOOKUP(A8050,$AG$3:$AH$83,2,FALSE),"")='11.1'!$D$5,TXM!D8050,"")</f>
        <v/>
      </c>
      <c r="F8050" t="str">
        <f>IFERROR(SMALL($E$5:$E$9000,ROWS($E$5:E8050)),"")</f>
        <v/>
      </c>
      <c r="I8050" t="s">
        <v>712</v>
      </c>
      <c r="J8050" t="s">
        <v>823</v>
      </c>
      <c r="K8050">
        <v>117</v>
      </c>
      <c r="L8050" s="388">
        <f>ROWS(K$5:K8050)</f>
        <v>8046</v>
      </c>
      <c r="M8050" s="388" t="str">
        <f>IF(_xlfn.IFNA(VLOOKUP(I8050,$AG$3:$AH$83,2,FALSE),"")='11.1'!$D$5,TXM!L8050,"")</f>
        <v/>
      </c>
      <c r="N8050" t="str">
        <f>IFERROR(SMALL($M$5:$M$9000,ROWS($M$5:M8050)),"")</f>
        <v/>
      </c>
      <c r="S8050" s="388">
        <f>ROWS(R$5:R8050)</f>
        <v>8046</v>
      </c>
      <c r="T8050" s="388" t="str">
        <f>IF(_xlfn.IFNA(VLOOKUP(P8050,$AG$3:$AH$83,2,FALSE),"")='11.1'!$D$5,TXM!S8050,"")</f>
        <v/>
      </c>
      <c r="U8050" t="str">
        <f>IFERROR(SMALL($T$5:$T$9000,ROWS($T$5:T8050)),"")</f>
        <v/>
      </c>
    </row>
    <row r="8051" spans="4:21" ht="14.4" customHeight="1" x14ac:dyDescent="0.3">
      <c r="D8051" s="388">
        <f>ROWS(C$5:C8051)</f>
        <v>8047</v>
      </c>
      <c r="E8051" s="388" t="str">
        <f>IF(_xlfn.IFNA(VLOOKUP(A8051,$AG$3:$AH$83,2,FALSE),"")='11.1'!$D$5,TXM!D8051,"")</f>
        <v/>
      </c>
      <c r="F8051" t="str">
        <f>IFERROR(SMALL($E$5:$E$9000,ROWS($E$5:E8051)),"")</f>
        <v/>
      </c>
      <c r="I8051" t="s">
        <v>712</v>
      </c>
      <c r="J8051" t="s">
        <v>104</v>
      </c>
      <c r="K8051">
        <v>13</v>
      </c>
      <c r="L8051" s="388">
        <f>ROWS(K$5:K8051)</f>
        <v>8047</v>
      </c>
      <c r="M8051" s="388" t="str">
        <f>IF(_xlfn.IFNA(VLOOKUP(I8051,$AG$3:$AH$83,2,FALSE),"")='11.1'!$D$5,TXM!L8051,"")</f>
        <v/>
      </c>
      <c r="N8051" t="str">
        <f>IFERROR(SMALL($M$5:$M$9000,ROWS($M$5:M8051)),"")</f>
        <v/>
      </c>
      <c r="S8051" s="388">
        <f>ROWS(R$5:R8051)</f>
        <v>8047</v>
      </c>
      <c r="T8051" s="388" t="str">
        <f>IF(_xlfn.IFNA(VLOOKUP(P8051,$AG$3:$AH$83,2,FALSE),"")='11.1'!$D$5,TXM!S8051,"")</f>
        <v/>
      </c>
      <c r="U8051" t="str">
        <f>IFERROR(SMALL($T$5:$T$9000,ROWS($T$5:T8051)),"")</f>
        <v/>
      </c>
    </row>
    <row r="8052" spans="4:21" ht="14.4" customHeight="1" x14ac:dyDescent="0.3">
      <c r="D8052" s="388">
        <f>ROWS(C$5:C8052)</f>
        <v>8048</v>
      </c>
      <c r="E8052" s="388" t="str">
        <f>IF(_xlfn.IFNA(VLOOKUP(A8052,$AG$3:$AH$83,2,FALSE),"")='11.1'!$D$5,TXM!D8052,"")</f>
        <v/>
      </c>
      <c r="F8052" t="str">
        <f>IFERROR(SMALL($E$5:$E$9000,ROWS($E$5:E8052)),"")</f>
        <v/>
      </c>
      <c r="I8052" t="s">
        <v>1843</v>
      </c>
      <c r="J8052" t="s">
        <v>859</v>
      </c>
      <c r="K8052">
        <v>32215</v>
      </c>
      <c r="L8052" s="388">
        <f>ROWS(K$5:K8052)</f>
        <v>8048</v>
      </c>
      <c r="M8052" s="388" t="str">
        <f>IF(_xlfn.IFNA(VLOOKUP(I8052,$AG$3:$AH$83,2,FALSE),"")='11.1'!$D$5,TXM!L8052,"")</f>
        <v/>
      </c>
      <c r="N8052" t="str">
        <f>IFERROR(SMALL($M$5:$M$9000,ROWS($M$5:M8052)),"")</f>
        <v/>
      </c>
      <c r="S8052" s="388">
        <f>ROWS(R$5:R8052)</f>
        <v>8048</v>
      </c>
      <c r="T8052" s="388" t="str">
        <f>IF(_xlfn.IFNA(VLOOKUP(P8052,$AG$3:$AH$83,2,FALSE),"")='11.1'!$D$5,TXM!S8052,"")</f>
        <v/>
      </c>
      <c r="U8052" t="str">
        <f>IFERROR(SMALL($T$5:$T$9000,ROWS($T$5:T8052)),"")</f>
        <v/>
      </c>
    </row>
    <row r="8053" spans="4:21" ht="14.4" customHeight="1" x14ac:dyDescent="0.3">
      <c r="D8053" s="388">
        <f>ROWS(C$5:C8053)</f>
        <v>8049</v>
      </c>
      <c r="E8053" s="388" t="str">
        <f>IF(_xlfn.IFNA(VLOOKUP(A8053,$AG$3:$AH$83,2,FALSE),"")='11.1'!$D$5,TXM!D8053,"")</f>
        <v/>
      </c>
      <c r="F8053" t="str">
        <f>IFERROR(SMALL($E$5:$E$9000,ROWS($E$5:E8053)),"")</f>
        <v/>
      </c>
      <c r="I8053" t="s">
        <v>1843</v>
      </c>
      <c r="J8053" t="s">
        <v>823</v>
      </c>
      <c r="K8053">
        <v>4764</v>
      </c>
      <c r="L8053" s="388">
        <f>ROWS(K$5:K8053)</f>
        <v>8049</v>
      </c>
      <c r="M8053" s="388" t="str">
        <f>IF(_xlfn.IFNA(VLOOKUP(I8053,$AG$3:$AH$83,2,FALSE),"")='11.1'!$D$5,TXM!L8053,"")</f>
        <v/>
      </c>
      <c r="N8053" t="str">
        <f>IFERROR(SMALL($M$5:$M$9000,ROWS($M$5:M8053)),"")</f>
        <v/>
      </c>
      <c r="S8053" s="388">
        <f>ROWS(R$5:R8053)</f>
        <v>8049</v>
      </c>
      <c r="T8053" s="388" t="str">
        <f>IF(_xlfn.IFNA(VLOOKUP(P8053,$AG$3:$AH$83,2,FALSE),"")='11.1'!$D$5,TXM!S8053,"")</f>
        <v/>
      </c>
      <c r="U8053" t="str">
        <f>IFERROR(SMALL($T$5:$T$9000,ROWS($T$5:T8053)),"")</f>
        <v/>
      </c>
    </row>
    <row r="8054" spans="4:21" ht="14.4" customHeight="1" x14ac:dyDescent="0.3">
      <c r="D8054" s="388">
        <f>ROWS(C$5:C8054)</f>
        <v>8050</v>
      </c>
      <c r="E8054" s="388" t="str">
        <f>IF(_xlfn.IFNA(VLOOKUP(A8054,$AG$3:$AH$83,2,FALSE),"")='11.1'!$D$5,TXM!D8054,"")</f>
        <v/>
      </c>
      <c r="F8054" t="str">
        <f>IFERROR(SMALL($E$5:$E$9000,ROWS($E$5:E8054)),"")</f>
        <v/>
      </c>
      <c r="I8054" t="s">
        <v>711</v>
      </c>
      <c r="J8054" t="s">
        <v>791</v>
      </c>
      <c r="K8054">
        <v>845016</v>
      </c>
      <c r="L8054" s="388">
        <f>ROWS(K$5:K8054)</f>
        <v>8050</v>
      </c>
      <c r="M8054" s="388" t="str">
        <f>IF(_xlfn.IFNA(VLOOKUP(I8054,$AG$3:$AH$83,2,FALSE),"")='11.1'!$D$5,TXM!L8054,"")</f>
        <v/>
      </c>
      <c r="N8054" t="str">
        <f>IFERROR(SMALL($M$5:$M$9000,ROWS($M$5:M8054)),"")</f>
        <v/>
      </c>
      <c r="S8054" s="388">
        <f>ROWS(R$5:R8054)</f>
        <v>8050</v>
      </c>
      <c r="T8054" s="388" t="str">
        <f>IF(_xlfn.IFNA(VLOOKUP(P8054,$AG$3:$AH$83,2,FALSE),"")='11.1'!$D$5,TXM!S8054,"")</f>
        <v/>
      </c>
      <c r="U8054" t="str">
        <f>IFERROR(SMALL($T$5:$T$9000,ROWS($T$5:T8054)),"")</f>
        <v/>
      </c>
    </row>
    <row r="8055" spans="4:21" ht="14.4" customHeight="1" x14ac:dyDescent="0.3">
      <c r="D8055" s="388">
        <f>ROWS(C$5:C8055)</f>
        <v>8051</v>
      </c>
      <c r="E8055" s="388" t="str">
        <f>IF(_xlfn.IFNA(VLOOKUP(A8055,$AG$3:$AH$83,2,FALSE),"")='11.1'!$D$5,TXM!D8055,"")</f>
        <v/>
      </c>
      <c r="F8055" t="str">
        <f>IFERROR(SMALL($E$5:$E$9000,ROWS($E$5:E8055)),"")</f>
        <v/>
      </c>
      <c r="I8055" t="s">
        <v>711</v>
      </c>
      <c r="J8055" t="s">
        <v>843</v>
      </c>
      <c r="K8055">
        <v>351605</v>
      </c>
      <c r="L8055" s="388">
        <f>ROWS(K$5:K8055)</f>
        <v>8051</v>
      </c>
      <c r="M8055" s="388" t="str">
        <f>IF(_xlfn.IFNA(VLOOKUP(I8055,$AG$3:$AH$83,2,FALSE),"")='11.1'!$D$5,TXM!L8055,"")</f>
        <v/>
      </c>
      <c r="N8055" t="str">
        <f>IFERROR(SMALL($M$5:$M$9000,ROWS($M$5:M8055)),"")</f>
        <v/>
      </c>
      <c r="S8055" s="388">
        <f>ROWS(R$5:R8055)</f>
        <v>8051</v>
      </c>
      <c r="T8055" s="388" t="str">
        <f>IF(_xlfn.IFNA(VLOOKUP(P8055,$AG$3:$AH$83,2,FALSE),"")='11.1'!$D$5,TXM!S8055,"")</f>
        <v/>
      </c>
      <c r="U8055" t="str">
        <f>IFERROR(SMALL($T$5:$T$9000,ROWS($T$5:T8055)),"")</f>
        <v/>
      </c>
    </row>
    <row r="8056" spans="4:21" ht="14.4" customHeight="1" x14ac:dyDescent="0.3">
      <c r="D8056" s="388">
        <f>ROWS(C$5:C8056)</f>
        <v>8052</v>
      </c>
      <c r="E8056" s="388" t="str">
        <f>IF(_xlfn.IFNA(VLOOKUP(A8056,$AG$3:$AH$83,2,FALSE),"")='11.1'!$D$5,TXM!D8056,"")</f>
        <v/>
      </c>
      <c r="F8056" t="str">
        <f>IFERROR(SMALL($E$5:$E$9000,ROWS($E$5:E8056)),"")</f>
        <v/>
      </c>
      <c r="I8056" t="s">
        <v>711</v>
      </c>
      <c r="J8056" t="s">
        <v>863</v>
      </c>
      <c r="K8056">
        <v>126634</v>
      </c>
      <c r="L8056" s="388">
        <f>ROWS(K$5:K8056)</f>
        <v>8052</v>
      </c>
      <c r="M8056" s="388" t="str">
        <f>IF(_xlfn.IFNA(VLOOKUP(I8056,$AG$3:$AH$83,2,FALSE),"")='11.1'!$D$5,TXM!L8056,"")</f>
        <v/>
      </c>
      <c r="N8056" t="str">
        <f>IFERROR(SMALL($M$5:$M$9000,ROWS($M$5:M8056)),"")</f>
        <v/>
      </c>
      <c r="S8056" s="388">
        <f>ROWS(R$5:R8056)</f>
        <v>8052</v>
      </c>
      <c r="T8056" s="388" t="str">
        <f>IF(_xlfn.IFNA(VLOOKUP(P8056,$AG$3:$AH$83,2,FALSE),"")='11.1'!$D$5,TXM!S8056,"")</f>
        <v/>
      </c>
      <c r="U8056" t="str">
        <f>IFERROR(SMALL($T$5:$T$9000,ROWS($T$5:T8056)),"")</f>
        <v/>
      </c>
    </row>
    <row r="8057" spans="4:21" ht="14.4" customHeight="1" x14ac:dyDescent="0.3">
      <c r="D8057" s="388">
        <f>ROWS(C$5:C8057)</f>
        <v>8053</v>
      </c>
      <c r="E8057" s="388" t="str">
        <f>IF(_xlfn.IFNA(VLOOKUP(A8057,$AG$3:$AH$83,2,FALSE),"")='11.1'!$D$5,TXM!D8057,"")</f>
        <v/>
      </c>
      <c r="F8057" t="str">
        <f>IFERROR(SMALL($E$5:$E$9000,ROWS($E$5:E8057)),"")</f>
        <v/>
      </c>
      <c r="I8057" t="s">
        <v>711</v>
      </c>
      <c r="J8057" t="s">
        <v>865</v>
      </c>
      <c r="K8057">
        <v>79568</v>
      </c>
      <c r="L8057" s="388">
        <f>ROWS(K$5:K8057)</f>
        <v>8053</v>
      </c>
      <c r="M8057" s="388" t="str">
        <f>IF(_xlfn.IFNA(VLOOKUP(I8057,$AG$3:$AH$83,2,FALSE),"")='11.1'!$D$5,TXM!L8057,"")</f>
        <v/>
      </c>
      <c r="N8057" t="str">
        <f>IFERROR(SMALL($M$5:$M$9000,ROWS($M$5:M8057)),"")</f>
        <v/>
      </c>
      <c r="S8057" s="388">
        <f>ROWS(R$5:R8057)</f>
        <v>8053</v>
      </c>
      <c r="T8057" s="388" t="str">
        <f>IF(_xlfn.IFNA(VLOOKUP(P8057,$AG$3:$AH$83,2,FALSE),"")='11.1'!$D$5,TXM!S8057,"")</f>
        <v/>
      </c>
      <c r="U8057" t="str">
        <f>IFERROR(SMALL($T$5:$T$9000,ROWS($T$5:T8057)),"")</f>
        <v/>
      </c>
    </row>
    <row r="8058" spans="4:21" ht="14.4" customHeight="1" x14ac:dyDescent="0.3">
      <c r="D8058" s="388">
        <f>ROWS(C$5:C8058)</f>
        <v>8054</v>
      </c>
      <c r="E8058" s="388" t="str">
        <f>IF(_xlfn.IFNA(VLOOKUP(A8058,$AG$3:$AH$83,2,FALSE),"")='11.1'!$D$5,TXM!D8058,"")</f>
        <v/>
      </c>
      <c r="F8058" t="str">
        <f>IFERROR(SMALL($E$5:$E$9000,ROWS($E$5:E8058)),"")</f>
        <v/>
      </c>
      <c r="I8058" t="s">
        <v>711</v>
      </c>
      <c r="J8058" t="s">
        <v>867</v>
      </c>
      <c r="K8058">
        <v>37328</v>
      </c>
      <c r="L8058" s="388">
        <f>ROWS(K$5:K8058)</f>
        <v>8054</v>
      </c>
      <c r="M8058" s="388" t="str">
        <f>IF(_xlfn.IFNA(VLOOKUP(I8058,$AG$3:$AH$83,2,FALSE),"")='11.1'!$D$5,TXM!L8058,"")</f>
        <v/>
      </c>
      <c r="N8058" t="str">
        <f>IFERROR(SMALL($M$5:$M$9000,ROWS($M$5:M8058)),"")</f>
        <v/>
      </c>
      <c r="S8058" s="388">
        <f>ROWS(R$5:R8058)</f>
        <v>8054</v>
      </c>
      <c r="T8058" s="388" t="str">
        <f>IF(_xlfn.IFNA(VLOOKUP(P8058,$AG$3:$AH$83,2,FALSE),"")='11.1'!$D$5,TXM!S8058,"")</f>
        <v/>
      </c>
      <c r="U8058" t="str">
        <f>IFERROR(SMALL($T$5:$T$9000,ROWS($T$5:T8058)),"")</f>
        <v/>
      </c>
    </row>
    <row r="8059" spans="4:21" ht="14.4" customHeight="1" x14ac:dyDescent="0.3">
      <c r="D8059" s="388">
        <f>ROWS(C$5:C8059)</f>
        <v>8055</v>
      </c>
      <c r="E8059" s="388" t="str">
        <f>IF(_xlfn.IFNA(VLOOKUP(A8059,$AG$3:$AH$83,2,FALSE),"")='11.1'!$D$5,TXM!D8059,"")</f>
        <v/>
      </c>
      <c r="F8059" t="str">
        <f>IFERROR(SMALL($E$5:$E$9000,ROWS($E$5:E8059)),"")</f>
        <v/>
      </c>
      <c r="I8059" t="s">
        <v>711</v>
      </c>
      <c r="J8059" t="s">
        <v>1265</v>
      </c>
      <c r="K8059">
        <v>13755</v>
      </c>
      <c r="L8059" s="388">
        <f>ROWS(K$5:K8059)</f>
        <v>8055</v>
      </c>
      <c r="M8059" s="388" t="str">
        <f>IF(_xlfn.IFNA(VLOOKUP(I8059,$AG$3:$AH$83,2,FALSE),"")='11.1'!$D$5,TXM!L8059,"")</f>
        <v/>
      </c>
      <c r="N8059" t="str">
        <f>IFERROR(SMALL($M$5:$M$9000,ROWS($M$5:M8059)),"")</f>
        <v/>
      </c>
      <c r="S8059" s="388">
        <f>ROWS(R$5:R8059)</f>
        <v>8055</v>
      </c>
      <c r="T8059" s="388" t="str">
        <f>IF(_xlfn.IFNA(VLOOKUP(P8059,$AG$3:$AH$83,2,FALSE),"")='11.1'!$D$5,TXM!S8059,"")</f>
        <v/>
      </c>
      <c r="U8059" t="str">
        <f>IFERROR(SMALL($T$5:$T$9000,ROWS($T$5:T8059)),"")</f>
        <v/>
      </c>
    </row>
    <row r="8060" spans="4:21" ht="14.4" customHeight="1" x14ac:dyDescent="0.3">
      <c r="D8060" s="388">
        <f>ROWS(C$5:C8060)</f>
        <v>8056</v>
      </c>
      <c r="E8060" s="388" t="str">
        <f>IF(_xlfn.IFNA(VLOOKUP(A8060,$AG$3:$AH$83,2,FALSE),"")='11.1'!$D$5,TXM!D8060,"")</f>
        <v/>
      </c>
      <c r="F8060" t="str">
        <f>IFERROR(SMALL($E$5:$E$9000,ROWS($E$5:E8060)),"")</f>
        <v/>
      </c>
      <c r="I8060" t="s">
        <v>711</v>
      </c>
      <c r="J8060" t="s">
        <v>861</v>
      </c>
      <c r="K8060">
        <v>11245</v>
      </c>
      <c r="L8060" s="388">
        <f>ROWS(K$5:K8060)</f>
        <v>8056</v>
      </c>
      <c r="M8060" s="388" t="str">
        <f>IF(_xlfn.IFNA(VLOOKUP(I8060,$AG$3:$AH$83,2,FALSE),"")='11.1'!$D$5,TXM!L8060,"")</f>
        <v/>
      </c>
      <c r="N8060" t="str">
        <f>IFERROR(SMALL($M$5:$M$9000,ROWS($M$5:M8060)),"")</f>
        <v/>
      </c>
      <c r="S8060" s="388">
        <f>ROWS(R$5:R8060)</f>
        <v>8056</v>
      </c>
      <c r="T8060" s="388" t="str">
        <f>IF(_xlfn.IFNA(VLOOKUP(P8060,$AG$3:$AH$83,2,FALSE),"")='11.1'!$D$5,TXM!S8060,"")</f>
        <v/>
      </c>
      <c r="U8060" t="str">
        <f>IFERROR(SMALL($T$5:$T$9000,ROWS($T$5:T8060)),"")</f>
        <v/>
      </c>
    </row>
    <row r="8061" spans="4:21" ht="14.4" customHeight="1" x14ac:dyDescent="0.3">
      <c r="D8061" s="388">
        <f>ROWS(C$5:C8061)</f>
        <v>8057</v>
      </c>
      <c r="E8061" s="388" t="str">
        <f>IF(_xlfn.IFNA(VLOOKUP(A8061,$AG$3:$AH$83,2,FALSE),"")='11.1'!$D$5,TXM!D8061,"")</f>
        <v/>
      </c>
      <c r="F8061" t="str">
        <f>IFERROR(SMALL($E$5:$E$9000,ROWS($E$5:E8061)),"")</f>
        <v/>
      </c>
      <c r="I8061" t="s">
        <v>711</v>
      </c>
      <c r="J8061" t="s">
        <v>1434</v>
      </c>
      <c r="K8061">
        <v>2302</v>
      </c>
      <c r="L8061" s="388">
        <f>ROWS(K$5:K8061)</f>
        <v>8057</v>
      </c>
      <c r="M8061" s="388" t="str">
        <f>IF(_xlfn.IFNA(VLOOKUP(I8061,$AG$3:$AH$83,2,FALSE),"")='11.1'!$D$5,TXM!L8061,"")</f>
        <v/>
      </c>
      <c r="N8061" t="str">
        <f>IFERROR(SMALL($M$5:$M$9000,ROWS($M$5:M8061)),"")</f>
        <v/>
      </c>
      <c r="S8061" s="388">
        <f>ROWS(R$5:R8061)</f>
        <v>8057</v>
      </c>
      <c r="T8061" s="388" t="str">
        <f>IF(_xlfn.IFNA(VLOOKUP(P8061,$AG$3:$AH$83,2,FALSE),"")='11.1'!$D$5,TXM!S8061,"")</f>
        <v/>
      </c>
      <c r="U8061" t="str">
        <f>IFERROR(SMALL($T$5:$T$9000,ROWS($T$5:T8061)),"")</f>
        <v/>
      </c>
    </row>
    <row r="8062" spans="4:21" ht="14.4" customHeight="1" x14ac:dyDescent="0.3">
      <c r="D8062" s="388">
        <f>ROWS(C$5:C8062)</f>
        <v>8058</v>
      </c>
      <c r="E8062" s="388" t="str">
        <f>IF(_xlfn.IFNA(VLOOKUP(A8062,$AG$3:$AH$83,2,FALSE),"")='11.1'!$D$5,TXM!D8062,"")</f>
        <v/>
      </c>
      <c r="F8062" t="str">
        <f>IFERROR(SMALL($E$5:$E$9000,ROWS($E$5:E8062)),"")</f>
        <v/>
      </c>
      <c r="I8062" t="s">
        <v>711</v>
      </c>
      <c r="J8062" t="s">
        <v>799</v>
      </c>
      <c r="K8062">
        <v>1118</v>
      </c>
      <c r="L8062" s="388">
        <f>ROWS(K$5:K8062)</f>
        <v>8058</v>
      </c>
      <c r="M8062" s="388" t="str">
        <f>IF(_xlfn.IFNA(VLOOKUP(I8062,$AG$3:$AH$83,2,FALSE),"")='11.1'!$D$5,TXM!L8062,"")</f>
        <v/>
      </c>
      <c r="N8062" t="str">
        <f>IFERROR(SMALL($M$5:$M$9000,ROWS($M$5:M8062)),"")</f>
        <v/>
      </c>
      <c r="S8062" s="388">
        <f>ROWS(R$5:R8062)</f>
        <v>8058</v>
      </c>
      <c r="T8062" s="388" t="str">
        <f>IF(_xlfn.IFNA(VLOOKUP(P8062,$AG$3:$AH$83,2,FALSE),"")='11.1'!$D$5,TXM!S8062,"")</f>
        <v/>
      </c>
      <c r="U8062" t="str">
        <f>IFERROR(SMALL($T$5:$T$9000,ROWS($T$5:T8062)),"")</f>
        <v/>
      </c>
    </row>
    <row r="8063" spans="4:21" ht="14.4" customHeight="1" x14ac:dyDescent="0.3">
      <c r="D8063" s="388">
        <f>ROWS(C$5:C8063)</f>
        <v>8059</v>
      </c>
      <c r="E8063" s="388" t="str">
        <f>IF(_xlfn.IFNA(VLOOKUP(A8063,$AG$3:$AH$83,2,FALSE),"")='11.1'!$D$5,TXM!D8063,"")</f>
        <v/>
      </c>
      <c r="F8063" t="str">
        <f>IFERROR(SMALL($E$5:$E$9000,ROWS($E$5:E8063)),"")</f>
        <v/>
      </c>
      <c r="I8063" t="s">
        <v>1196</v>
      </c>
      <c r="J8063" t="s">
        <v>865</v>
      </c>
      <c r="K8063">
        <v>640585</v>
      </c>
      <c r="L8063" s="388">
        <f>ROWS(K$5:K8063)</f>
        <v>8059</v>
      </c>
      <c r="M8063" s="388" t="str">
        <f>IF(_xlfn.IFNA(VLOOKUP(I8063,$AG$3:$AH$83,2,FALSE),"")='11.1'!$D$5,TXM!L8063,"")</f>
        <v/>
      </c>
      <c r="N8063" t="str">
        <f>IFERROR(SMALL($M$5:$M$9000,ROWS($M$5:M8063)),"")</f>
        <v/>
      </c>
      <c r="S8063" s="388">
        <f>ROWS(R$5:R8063)</f>
        <v>8059</v>
      </c>
      <c r="T8063" s="388" t="str">
        <f>IF(_xlfn.IFNA(VLOOKUP(P8063,$AG$3:$AH$83,2,FALSE),"")='11.1'!$D$5,TXM!S8063,"")</f>
        <v/>
      </c>
      <c r="U8063" t="str">
        <f>IFERROR(SMALL($T$5:$T$9000,ROWS($T$5:T8063)),"")</f>
        <v/>
      </c>
    </row>
    <row r="8064" spans="4:21" ht="14.4" customHeight="1" x14ac:dyDescent="0.3">
      <c r="D8064" s="388">
        <f>ROWS(C$5:C8064)</f>
        <v>8060</v>
      </c>
      <c r="E8064" s="388" t="str">
        <f>IF(_xlfn.IFNA(VLOOKUP(A8064,$AG$3:$AH$83,2,FALSE),"")='11.1'!$D$5,TXM!D8064,"")</f>
        <v/>
      </c>
      <c r="F8064" t="str">
        <f>IFERROR(SMALL($E$5:$E$9000,ROWS($E$5:E8064)),"")</f>
        <v/>
      </c>
      <c r="I8064" t="s">
        <v>1196</v>
      </c>
      <c r="J8064" t="s">
        <v>1265</v>
      </c>
      <c r="K8064">
        <v>154226</v>
      </c>
      <c r="L8064" s="388">
        <f>ROWS(K$5:K8064)</f>
        <v>8060</v>
      </c>
      <c r="M8064" s="388" t="str">
        <f>IF(_xlfn.IFNA(VLOOKUP(I8064,$AG$3:$AH$83,2,FALSE),"")='11.1'!$D$5,TXM!L8064,"")</f>
        <v/>
      </c>
      <c r="N8064" t="str">
        <f>IFERROR(SMALL($M$5:$M$9000,ROWS($M$5:M8064)),"")</f>
        <v/>
      </c>
      <c r="S8064" s="388">
        <f>ROWS(R$5:R8064)</f>
        <v>8060</v>
      </c>
      <c r="T8064" s="388" t="str">
        <f>IF(_xlfn.IFNA(VLOOKUP(P8064,$AG$3:$AH$83,2,FALSE),"")='11.1'!$D$5,TXM!S8064,"")</f>
        <v/>
      </c>
      <c r="U8064" t="str">
        <f>IFERROR(SMALL($T$5:$T$9000,ROWS($T$5:T8064)),"")</f>
        <v/>
      </c>
    </row>
    <row r="8065" spans="4:21" ht="14.4" customHeight="1" x14ac:dyDescent="0.3">
      <c r="D8065" s="388">
        <f>ROWS(C$5:C8065)</f>
        <v>8061</v>
      </c>
      <c r="E8065" s="388" t="str">
        <f>IF(_xlfn.IFNA(VLOOKUP(A8065,$AG$3:$AH$83,2,FALSE),"")='11.1'!$D$5,TXM!D8065,"")</f>
        <v/>
      </c>
      <c r="F8065" t="str">
        <f>IFERROR(SMALL($E$5:$E$9000,ROWS($E$5:E8065)),"")</f>
        <v/>
      </c>
      <c r="I8065" t="s">
        <v>1196</v>
      </c>
      <c r="J8065" t="s">
        <v>863</v>
      </c>
      <c r="K8065">
        <v>102940</v>
      </c>
      <c r="L8065" s="388">
        <f>ROWS(K$5:K8065)</f>
        <v>8061</v>
      </c>
      <c r="M8065" s="388" t="str">
        <f>IF(_xlfn.IFNA(VLOOKUP(I8065,$AG$3:$AH$83,2,FALSE),"")='11.1'!$D$5,TXM!L8065,"")</f>
        <v/>
      </c>
      <c r="N8065" t="str">
        <f>IFERROR(SMALL($M$5:$M$9000,ROWS($M$5:M8065)),"")</f>
        <v/>
      </c>
      <c r="S8065" s="388">
        <f>ROWS(R$5:R8065)</f>
        <v>8061</v>
      </c>
      <c r="T8065" s="388" t="str">
        <f>IF(_xlfn.IFNA(VLOOKUP(P8065,$AG$3:$AH$83,2,FALSE),"")='11.1'!$D$5,TXM!S8065,"")</f>
        <v/>
      </c>
      <c r="U8065" t="str">
        <f>IFERROR(SMALL($T$5:$T$9000,ROWS($T$5:T8065)),"")</f>
        <v/>
      </c>
    </row>
    <row r="8066" spans="4:21" ht="14.4" customHeight="1" x14ac:dyDescent="0.3">
      <c r="D8066" s="388">
        <f>ROWS(C$5:C8066)</f>
        <v>8062</v>
      </c>
      <c r="E8066" s="388" t="str">
        <f>IF(_xlfn.IFNA(VLOOKUP(A8066,$AG$3:$AH$83,2,FALSE),"")='11.1'!$D$5,TXM!D8066,"")</f>
        <v/>
      </c>
      <c r="F8066" t="str">
        <f>IFERROR(SMALL($E$5:$E$9000,ROWS($E$5:E8066)),"")</f>
        <v/>
      </c>
      <c r="I8066" t="s">
        <v>1196</v>
      </c>
      <c r="J8066" t="s">
        <v>847</v>
      </c>
      <c r="K8066">
        <v>20480</v>
      </c>
      <c r="L8066" s="388">
        <f>ROWS(K$5:K8066)</f>
        <v>8062</v>
      </c>
      <c r="M8066" s="388" t="str">
        <f>IF(_xlfn.IFNA(VLOOKUP(I8066,$AG$3:$AH$83,2,FALSE),"")='11.1'!$D$5,TXM!L8066,"")</f>
        <v/>
      </c>
      <c r="N8066" t="str">
        <f>IFERROR(SMALL($M$5:$M$9000,ROWS($M$5:M8066)),"")</f>
        <v/>
      </c>
      <c r="S8066" s="388">
        <f>ROWS(R$5:R8066)</f>
        <v>8062</v>
      </c>
      <c r="T8066" s="388" t="str">
        <f>IF(_xlfn.IFNA(VLOOKUP(P8066,$AG$3:$AH$83,2,FALSE),"")='11.1'!$D$5,TXM!S8066,"")</f>
        <v/>
      </c>
      <c r="U8066" t="str">
        <f>IFERROR(SMALL($T$5:$T$9000,ROWS($T$5:T8066)),"")</f>
        <v/>
      </c>
    </row>
    <row r="8067" spans="4:21" ht="14.4" customHeight="1" x14ac:dyDescent="0.3">
      <c r="D8067" s="388">
        <f>ROWS(C$5:C8067)</f>
        <v>8063</v>
      </c>
      <c r="E8067" s="388" t="str">
        <f>IF(_xlfn.IFNA(VLOOKUP(A8067,$AG$3:$AH$83,2,FALSE),"")='11.1'!$D$5,TXM!D8067,"")</f>
        <v/>
      </c>
      <c r="F8067" t="str">
        <f>IFERROR(SMALL($E$5:$E$9000,ROWS($E$5:E8067)),"")</f>
        <v/>
      </c>
      <c r="I8067" t="s">
        <v>1196</v>
      </c>
      <c r="J8067" t="s">
        <v>821</v>
      </c>
      <c r="K8067">
        <v>12388</v>
      </c>
      <c r="L8067" s="388">
        <f>ROWS(K$5:K8067)</f>
        <v>8063</v>
      </c>
      <c r="M8067" s="388" t="str">
        <f>IF(_xlfn.IFNA(VLOOKUP(I8067,$AG$3:$AH$83,2,FALSE),"")='11.1'!$D$5,TXM!L8067,"")</f>
        <v/>
      </c>
      <c r="N8067" t="str">
        <f>IFERROR(SMALL($M$5:$M$9000,ROWS($M$5:M8067)),"")</f>
        <v/>
      </c>
      <c r="S8067" s="388">
        <f>ROWS(R$5:R8067)</f>
        <v>8063</v>
      </c>
      <c r="T8067" s="388" t="str">
        <f>IF(_xlfn.IFNA(VLOOKUP(P8067,$AG$3:$AH$83,2,FALSE),"")='11.1'!$D$5,TXM!S8067,"")</f>
        <v/>
      </c>
      <c r="U8067" t="str">
        <f>IFERROR(SMALL($T$5:$T$9000,ROWS($T$5:T8067)),"")</f>
        <v/>
      </c>
    </row>
    <row r="8068" spans="4:21" ht="14.4" customHeight="1" x14ac:dyDescent="0.3">
      <c r="D8068" s="388">
        <f>ROWS(C$5:C8068)</f>
        <v>8064</v>
      </c>
      <c r="E8068" s="388" t="str">
        <f>IF(_xlfn.IFNA(VLOOKUP(A8068,$AG$3:$AH$83,2,FALSE),"")='11.1'!$D$5,TXM!D8068,"")</f>
        <v/>
      </c>
      <c r="F8068" t="str">
        <f>IFERROR(SMALL($E$5:$E$9000,ROWS($E$5:E8068)),"")</f>
        <v/>
      </c>
      <c r="I8068" t="s">
        <v>1196</v>
      </c>
      <c r="J8068" t="s">
        <v>843</v>
      </c>
      <c r="K8068">
        <v>9273</v>
      </c>
      <c r="L8068" s="388">
        <f>ROWS(K$5:K8068)</f>
        <v>8064</v>
      </c>
      <c r="M8068" s="388" t="str">
        <f>IF(_xlfn.IFNA(VLOOKUP(I8068,$AG$3:$AH$83,2,FALSE),"")='11.1'!$D$5,TXM!L8068,"")</f>
        <v/>
      </c>
      <c r="N8068" t="str">
        <f>IFERROR(SMALL($M$5:$M$9000,ROWS($M$5:M8068)),"")</f>
        <v/>
      </c>
      <c r="S8068" s="388">
        <f>ROWS(R$5:R8068)</f>
        <v>8064</v>
      </c>
      <c r="T8068" s="388" t="str">
        <f>IF(_xlfn.IFNA(VLOOKUP(P8068,$AG$3:$AH$83,2,FALSE),"")='11.1'!$D$5,TXM!S8068,"")</f>
        <v/>
      </c>
      <c r="U8068" t="str">
        <f>IFERROR(SMALL($T$5:$T$9000,ROWS($T$5:T8068)),"")</f>
        <v/>
      </c>
    </row>
    <row r="8069" spans="4:21" ht="14.4" customHeight="1" x14ac:dyDescent="0.3">
      <c r="D8069" s="388">
        <f>ROWS(C$5:C8069)</f>
        <v>8065</v>
      </c>
      <c r="E8069" s="388" t="str">
        <f>IF(_xlfn.IFNA(VLOOKUP(A8069,$AG$3:$AH$83,2,FALSE),"")='11.1'!$D$5,TXM!D8069,"")</f>
        <v/>
      </c>
      <c r="F8069" t="str">
        <f>IFERROR(SMALL($E$5:$E$9000,ROWS($E$5:E8069)),"")</f>
        <v/>
      </c>
      <c r="I8069" t="s">
        <v>1196</v>
      </c>
      <c r="J8069" t="s">
        <v>823</v>
      </c>
      <c r="K8069">
        <v>7135</v>
      </c>
      <c r="L8069" s="388">
        <f>ROWS(K$5:K8069)</f>
        <v>8065</v>
      </c>
      <c r="M8069" s="388" t="str">
        <f>IF(_xlfn.IFNA(VLOOKUP(I8069,$AG$3:$AH$83,2,FALSE),"")='11.1'!$D$5,TXM!L8069,"")</f>
        <v/>
      </c>
      <c r="N8069" t="str">
        <f>IFERROR(SMALL($M$5:$M$9000,ROWS($M$5:M8069)),"")</f>
        <v/>
      </c>
      <c r="S8069" s="388">
        <f>ROWS(R$5:R8069)</f>
        <v>8065</v>
      </c>
      <c r="T8069" s="388" t="str">
        <f>IF(_xlfn.IFNA(VLOOKUP(P8069,$AG$3:$AH$83,2,FALSE),"")='11.1'!$D$5,TXM!S8069,"")</f>
        <v/>
      </c>
      <c r="U8069" t="str">
        <f>IFERROR(SMALL($T$5:$T$9000,ROWS($T$5:T8069)),"")</f>
        <v/>
      </c>
    </row>
    <row r="8070" spans="4:21" ht="14.4" customHeight="1" x14ac:dyDescent="0.3">
      <c r="D8070" s="388">
        <f>ROWS(C$5:C8070)</f>
        <v>8066</v>
      </c>
      <c r="E8070" s="388" t="str">
        <f>IF(_xlfn.IFNA(VLOOKUP(A8070,$AG$3:$AH$83,2,FALSE),"")='11.1'!$D$5,TXM!D8070,"")</f>
        <v/>
      </c>
      <c r="F8070" t="str">
        <f>IFERROR(SMALL($E$5:$E$9000,ROWS($E$5:E8070)),"")</f>
        <v/>
      </c>
      <c r="I8070" t="s">
        <v>1196</v>
      </c>
      <c r="J8070" t="s">
        <v>861</v>
      </c>
      <c r="K8070">
        <v>6480</v>
      </c>
      <c r="L8070" s="388">
        <f>ROWS(K$5:K8070)</f>
        <v>8066</v>
      </c>
      <c r="M8070" s="388" t="str">
        <f>IF(_xlfn.IFNA(VLOOKUP(I8070,$AG$3:$AH$83,2,FALSE),"")='11.1'!$D$5,TXM!L8070,"")</f>
        <v/>
      </c>
      <c r="N8070" t="str">
        <f>IFERROR(SMALL($M$5:$M$9000,ROWS($M$5:M8070)),"")</f>
        <v/>
      </c>
      <c r="S8070" s="388">
        <f>ROWS(R$5:R8070)</f>
        <v>8066</v>
      </c>
      <c r="T8070" s="388" t="str">
        <f>IF(_xlfn.IFNA(VLOOKUP(P8070,$AG$3:$AH$83,2,FALSE),"")='11.1'!$D$5,TXM!S8070,"")</f>
        <v/>
      </c>
      <c r="U8070" t="str">
        <f>IFERROR(SMALL($T$5:$T$9000,ROWS($T$5:T8070)),"")</f>
        <v/>
      </c>
    </row>
    <row r="8071" spans="4:21" ht="14.4" customHeight="1" x14ac:dyDescent="0.3">
      <c r="D8071" s="388">
        <f>ROWS(C$5:C8071)</f>
        <v>8067</v>
      </c>
      <c r="E8071" s="388" t="str">
        <f>IF(_xlfn.IFNA(VLOOKUP(A8071,$AG$3:$AH$83,2,FALSE),"")='11.1'!$D$5,TXM!D8071,"")</f>
        <v/>
      </c>
      <c r="F8071" t="str">
        <f>IFERROR(SMALL($E$5:$E$9000,ROWS($E$5:E8071)),"")</f>
        <v/>
      </c>
      <c r="I8071" t="s">
        <v>1196</v>
      </c>
      <c r="J8071" t="s">
        <v>1434</v>
      </c>
      <c r="K8071">
        <v>5480</v>
      </c>
      <c r="L8071" s="388">
        <f>ROWS(K$5:K8071)</f>
        <v>8067</v>
      </c>
      <c r="M8071" s="388" t="str">
        <f>IF(_xlfn.IFNA(VLOOKUP(I8071,$AG$3:$AH$83,2,FALSE),"")='11.1'!$D$5,TXM!L8071,"")</f>
        <v/>
      </c>
      <c r="N8071" t="str">
        <f>IFERROR(SMALL($M$5:$M$9000,ROWS($M$5:M8071)),"")</f>
        <v/>
      </c>
      <c r="S8071" s="388">
        <f>ROWS(R$5:R8071)</f>
        <v>8067</v>
      </c>
      <c r="T8071" s="388" t="str">
        <f>IF(_xlfn.IFNA(VLOOKUP(P8071,$AG$3:$AH$83,2,FALSE),"")='11.1'!$D$5,TXM!S8071,"")</f>
        <v/>
      </c>
      <c r="U8071" t="str">
        <f>IFERROR(SMALL($T$5:$T$9000,ROWS($T$5:T8071)),"")</f>
        <v/>
      </c>
    </row>
    <row r="8072" spans="4:21" ht="14.4" customHeight="1" x14ac:dyDescent="0.3">
      <c r="D8072" s="388">
        <f>ROWS(C$5:C8072)</f>
        <v>8068</v>
      </c>
      <c r="E8072" s="388" t="str">
        <f>IF(_xlfn.IFNA(VLOOKUP(A8072,$AG$3:$AH$83,2,FALSE),"")='11.1'!$D$5,TXM!D8072,"")</f>
        <v/>
      </c>
      <c r="F8072" t="str">
        <f>IFERROR(SMALL($E$5:$E$9000,ROWS($E$5:E8072)),"")</f>
        <v/>
      </c>
      <c r="I8072" t="s">
        <v>1196</v>
      </c>
      <c r="J8072" t="s">
        <v>1005</v>
      </c>
      <c r="K8072">
        <v>3175</v>
      </c>
      <c r="L8072" s="388">
        <f>ROWS(K$5:K8072)</f>
        <v>8068</v>
      </c>
      <c r="M8072" s="388" t="str">
        <f>IF(_xlfn.IFNA(VLOOKUP(I8072,$AG$3:$AH$83,2,FALSE),"")='11.1'!$D$5,TXM!L8072,"")</f>
        <v/>
      </c>
      <c r="N8072" t="str">
        <f>IFERROR(SMALL($M$5:$M$9000,ROWS($M$5:M8072)),"")</f>
        <v/>
      </c>
      <c r="S8072" s="388">
        <f>ROWS(R$5:R8072)</f>
        <v>8068</v>
      </c>
      <c r="T8072" s="388" t="str">
        <f>IF(_xlfn.IFNA(VLOOKUP(P8072,$AG$3:$AH$83,2,FALSE),"")='11.1'!$D$5,TXM!S8072,"")</f>
        <v/>
      </c>
      <c r="U8072" t="str">
        <f>IFERROR(SMALL($T$5:$T$9000,ROWS($T$5:T8072)),"")</f>
        <v/>
      </c>
    </row>
    <row r="8073" spans="4:21" ht="14.4" customHeight="1" x14ac:dyDescent="0.3">
      <c r="D8073" s="388">
        <f>ROWS(C$5:C8073)</f>
        <v>8069</v>
      </c>
      <c r="E8073" s="388" t="str">
        <f>IF(_xlfn.IFNA(VLOOKUP(A8073,$AG$3:$AH$83,2,FALSE),"")='11.1'!$D$5,TXM!D8073,"")</f>
        <v/>
      </c>
      <c r="F8073" t="str">
        <f>IFERROR(SMALL($E$5:$E$9000,ROWS($E$5:E8073)),"")</f>
        <v/>
      </c>
      <c r="I8073" t="s">
        <v>1196</v>
      </c>
      <c r="J8073" t="s">
        <v>1285</v>
      </c>
      <c r="K8073">
        <v>2613</v>
      </c>
      <c r="L8073" s="388">
        <f>ROWS(K$5:K8073)</f>
        <v>8069</v>
      </c>
      <c r="M8073" s="388" t="str">
        <f>IF(_xlfn.IFNA(VLOOKUP(I8073,$AG$3:$AH$83,2,FALSE),"")='11.1'!$D$5,TXM!L8073,"")</f>
        <v/>
      </c>
      <c r="N8073" t="str">
        <f>IFERROR(SMALL($M$5:$M$9000,ROWS($M$5:M8073)),"")</f>
        <v/>
      </c>
      <c r="S8073" s="388">
        <f>ROWS(R$5:R8073)</f>
        <v>8069</v>
      </c>
      <c r="T8073" s="388" t="str">
        <f>IF(_xlfn.IFNA(VLOOKUP(P8073,$AG$3:$AH$83,2,FALSE),"")='11.1'!$D$5,TXM!S8073,"")</f>
        <v/>
      </c>
      <c r="U8073" t="str">
        <f>IFERROR(SMALL($T$5:$T$9000,ROWS($T$5:T8073)),"")</f>
        <v/>
      </c>
    </row>
    <row r="8074" spans="4:21" ht="14.4" customHeight="1" x14ac:dyDescent="0.3">
      <c r="D8074" s="388">
        <f>ROWS(C$5:C8074)</f>
        <v>8070</v>
      </c>
      <c r="E8074" s="388" t="str">
        <f>IF(_xlfn.IFNA(VLOOKUP(A8074,$AG$3:$AH$83,2,FALSE),"")='11.1'!$D$5,TXM!D8074,"")</f>
        <v/>
      </c>
      <c r="F8074" t="str">
        <f>IFERROR(SMALL($E$5:$E$9000,ROWS($E$5:E8074)),"")</f>
        <v/>
      </c>
      <c r="I8074" t="s">
        <v>1196</v>
      </c>
      <c r="J8074" t="s">
        <v>96</v>
      </c>
      <c r="K8074">
        <v>816</v>
      </c>
      <c r="L8074" s="388">
        <f>ROWS(K$5:K8074)</f>
        <v>8070</v>
      </c>
      <c r="M8074" s="388" t="str">
        <f>IF(_xlfn.IFNA(VLOOKUP(I8074,$AG$3:$AH$83,2,FALSE),"")='11.1'!$D$5,TXM!L8074,"")</f>
        <v/>
      </c>
      <c r="N8074" t="str">
        <f>IFERROR(SMALL($M$5:$M$9000,ROWS($M$5:M8074)),"")</f>
        <v/>
      </c>
      <c r="S8074" s="388">
        <f>ROWS(R$5:R8074)</f>
        <v>8070</v>
      </c>
      <c r="T8074" s="388" t="str">
        <f>IF(_xlfn.IFNA(VLOOKUP(P8074,$AG$3:$AH$83,2,FALSE),"")='11.1'!$D$5,TXM!S8074,"")</f>
        <v/>
      </c>
      <c r="U8074" t="str">
        <f>IFERROR(SMALL($T$5:$T$9000,ROWS($T$5:T8074)),"")</f>
        <v/>
      </c>
    </row>
    <row r="8075" spans="4:21" ht="14.4" customHeight="1" x14ac:dyDescent="0.3">
      <c r="D8075" s="388">
        <f>ROWS(C$5:C8075)</f>
        <v>8071</v>
      </c>
      <c r="E8075" s="388" t="str">
        <f>IF(_xlfn.IFNA(VLOOKUP(A8075,$AG$3:$AH$83,2,FALSE),"")='11.1'!$D$5,TXM!D8075,"")</f>
        <v/>
      </c>
      <c r="F8075" t="str">
        <f>IFERROR(SMALL($E$5:$E$9000,ROWS($E$5:E8075)),"")</f>
        <v/>
      </c>
      <c r="I8075" t="s">
        <v>1196</v>
      </c>
      <c r="J8075" t="s">
        <v>867</v>
      </c>
      <c r="K8075">
        <v>435</v>
      </c>
      <c r="L8075" s="388">
        <f>ROWS(K$5:K8075)</f>
        <v>8071</v>
      </c>
      <c r="M8075" s="388" t="str">
        <f>IF(_xlfn.IFNA(VLOOKUP(I8075,$AG$3:$AH$83,2,FALSE),"")='11.1'!$D$5,TXM!L8075,"")</f>
        <v/>
      </c>
      <c r="N8075" t="str">
        <f>IFERROR(SMALL($M$5:$M$9000,ROWS($M$5:M8075)),"")</f>
        <v/>
      </c>
      <c r="S8075" s="388">
        <f>ROWS(R$5:R8075)</f>
        <v>8071</v>
      </c>
      <c r="T8075" s="388" t="str">
        <f>IF(_xlfn.IFNA(VLOOKUP(P8075,$AG$3:$AH$83,2,FALSE),"")='11.1'!$D$5,TXM!S8075,"")</f>
        <v/>
      </c>
      <c r="U8075" t="str">
        <f>IFERROR(SMALL($T$5:$T$9000,ROWS($T$5:T8075)),"")</f>
        <v/>
      </c>
    </row>
    <row r="8076" spans="4:21" ht="14.4" customHeight="1" x14ac:dyDescent="0.3">
      <c r="D8076" s="388">
        <f>ROWS(C$5:C8076)</f>
        <v>8072</v>
      </c>
      <c r="E8076" s="388" t="str">
        <f>IF(_xlfn.IFNA(VLOOKUP(A8076,$AG$3:$AH$83,2,FALSE),"")='11.1'!$D$5,TXM!D8076,"")</f>
        <v/>
      </c>
      <c r="F8076" t="str">
        <f>IFERROR(SMALL($E$5:$E$9000,ROWS($E$5:E8076)),"")</f>
        <v/>
      </c>
      <c r="I8076" t="s">
        <v>1196</v>
      </c>
      <c r="J8076" t="s">
        <v>791</v>
      </c>
      <c r="K8076">
        <v>212</v>
      </c>
      <c r="L8076" s="388">
        <f>ROWS(K$5:K8076)</f>
        <v>8072</v>
      </c>
      <c r="M8076" s="388" t="str">
        <f>IF(_xlfn.IFNA(VLOOKUP(I8076,$AG$3:$AH$83,2,FALSE),"")='11.1'!$D$5,TXM!L8076,"")</f>
        <v/>
      </c>
      <c r="N8076" t="str">
        <f>IFERROR(SMALL($M$5:$M$9000,ROWS($M$5:M8076)),"")</f>
        <v/>
      </c>
      <c r="S8076" s="388">
        <f>ROWS(R$5:R8076)</f>
        <v>8072</v>
      </c>
      <c r="T8076" s="388" t="str">
        <f>IF(_xlfn.IFNA(VLOOKUP(P8076,$AG$3:$AH$83,2,FALSE),"")='11.1'!$D$5,TXM!S8076,"")</f>
        <v/>
      </c>
      <c r="U8076" t="str">
        <f>IFERROR(SMALL($T$5:$T$9000,ROWS($T$5:T8076)),"")</f>
        <v/>
      </c>
    </row>
    <row r="8077" spans="4:21" ht="14.4" customHeight="1" x14ac:dyDescent="0.3">
      <c r="D8077" s="388">
        <f>ROWS(C$5:C8077)</f>
        <v>8073</v>
      </c>
      <c r="E8077" s="388" t="str">
        <f>IF(_xlfn.IFNA(VLOOKUP(A8077,$AG$3:$AH$83,2,FALSE),"")='11.1'!$D$5,TXM!D8077,"")</f>
        <v/>
      </c>
      <c r="F8077" t="str">
        <f>IFERROR(SMALL($E$5:$E$9000,ROWS($E$5:E8077)),"")</f>
        <v/>
      </c>
      <c r="I8077" t="s">
        <v>1196</v>
      </c>
      <c r="J8077" t="s">
        <v>835</v>
      </c>
      <c r="K8077">
        <v>127</v>
      </c>
      <c r="L8077" s="388">
        <f>ROWS(K$5:K8077)</f>
        <v>8073</v>
      </c>
      <c r="M8077" s="388" t="str">
        <f>IF(_xlfn.IFNA(VLOOKUP(I8077,$AG$3:$AH$83,2,FALSE),"")='11.1'!$D$5,TXM!L8077,"")</f>
        <v/>
      </c>
      <c r="N8077" t="str">
        <f>IFERROR(SMALL($M$5:$M$9000,ROWS($M$5:M8077)),"")</f>
        <v/>
      </c>
      <c r="S8077" s="388">
        <f>ROWS(R$5:R8077)</f>
        <v>8073</v>
      </c>
      <c r="T8077" s="388" t="str">
        <f>IF(_xlfn.IFNA(VLOOKUP(P8077,$AG$3:$AH$83,2,FALSE),"")='11.1'!$D$5,TXM!S8077,"")</f>
        <v/>
      </c>
      <c r="U8077" t="str">
        <f>IFERROR(SMALL($T$5:$T$9000,ROWS($T$5:T8077)),"")</f>
        <v/>
      </c>
    </row>
    <row r="8078" spans="4:21" ht="14.4" customHeight="1" x14ac:dyDescent="0.3">
      <c r="D8078" s="388">
        <f>ROWS(C$5:C8078)</f>
        <v>8074</v>
      </c>
      <c r="E8078" s="388" t="str">
        <f>IF(_xlfn.IFNA(VLOOKUP(A8078,$AG$3:$AH$83,2,FALSE),"")='11.1'!$D$5,TXM!D8078,"")</f>
        <v/>
      </c>
      <c r="F8078" t="str">
        <f>IFERROR(SMALL($E$5:$E$9000,ROWS($E$5:E8078)),"")</f>
        <v/>
      </c>
      <c r="I8078" t="s">
        <v>631</v>
      </c>
      <c r="J8078" t="s">
        <v>863</v>
      </c>
      <c r="K8078">
        <v>4219655</v>
      </c>
      <c r="L8078" s="388">
        <f>ROWS(K$5:K8078)</f>
        <v>8074</v>
      </c>
      <c r="M8078" s="388" t="str">
        <f>IF(_xlfn.IFNA(VLOOKUP(I8078,$AG$3:$AH$83,2,FALSE),"")='11.1'!$D$5,TXM!L8078,"")</f>
        <v/>
      </c>
      <c r="N8078" t="str">
        <f>IFERROR(SMALL($M$5:$M$9000,ROWS($M$5:M8078)),"")</f>
        <v/>
      </c>
      <c r="S8078" s="388">
        <f>ROWS(R$5:R8078)</f>
        <v>8074</v>
      </c>
      <c r="T8078" s="388" t="str">
        <f>IF(_xlfn.IFNA(VLOOKUP(P8078,$AG$3:$AH$83,2,FALSE),"")='11.1'!$D$5,TXM!S8078,"")</f>
        <v/>
      </c>
      <c r="U8078" t="str">
        <f>IFERROR(SMALL($T$5:$T$9000,ROWS($T$5:T8078)),"")</f>
        <v/>
      </c>
    </row>
    <row r="8079" spans="4:21" ht="14.4" customHeight="1" x14ac:dyDescent="0.3">
      <c r="D8079" s="388">
        <f>ROWS(C$5:C8079)</f>
        <v>8075</v>
      </c>
      <c r="E8079" s="388" t="str">
        <f>IF(_xlfn.IFNA(VLOOKUP(A8079,$AG$3:$AH$83,2,FALSE),"")='11.1'!$D$5,TXM!D8079,"")</f>
        <v/>
      </c>
      <c r="F8079" t="str">
        <f>IFERROR(SMALL($E$5:$E$9000,ROWS($E$5:E8079)),"")</f>
        <v/>
      </c>
      <c r="I8079" t="s">
        <v>631</v>
      </c>
      <c r="J8079" t="s">
        <v>1265</v>
      </c>
      <c r="K8079">
        <v>2398330</v>
      </c>
      <c r="L8079" s="388">
        <f>ROWS(K$5:K8079)</f>
        <v>8075</v>
      </c>
      <c r="M8079" s="388" t="str">
        <f>IF(_xlfn.IFNA(VLOOKUP(I8079,$AG$3:$AH$83,2,FALSE),"")='11.1'!$D$5,TXM!L8079,"")</f>
        <v/>
      </c>
      <c r="N8079" t="str">
        <f>IFERROR(SMALL($M$5:$M$9000,ROWS($M$5:M8079)),"")</f>
        <v/>
      </c>
      <c r="S8079" s="388">
        <f>ROWS(R$5:R8079)</f>
        <v>8075</v>
      </c>
      <c r="T8079" s="388" t="str">
        <f>IF(_xlfn.IFNA(VLOOKUP(P8079,$AG$3:$AH$83,2,FALSE),"")='11.1'!$D$5,TXM!S8079,"")</f>
        <v/>
      </c>
      <c r="U8079" t="str">
        <f>IFERROR(SMALL($T$5:$T$9000,ROWS($T$5:T8079)),"")</f>
        <v/>
      </c>
    </row>
    <row r="8080" spans="4:21" ht="14.4" customHeight="1" x14ac:dyDescent="0.3">
      <c r="D8080" s="388">
        <f>ROWS(C$5:C8080)</f>
        <v>8076</v>
      </c>
      <c r="E8080" s="388" t="str">
        <f>IF(_xlfn.IFNA(VLOOKUP(A8080,$AG$3:$AH$83,2,FALSE),"")='11.1'!$D$5,TXM!D8080,"")</f>
        <v/>
      </c>
      <c r="F8080" t="str">
        <f>IFERROR(SMALL($E$5:$E$9000,ROWS($E$5:E8080)),"")</f>
        <v/>
      </c>
      <c r="I8080" t="s">
        <v>631</v>
      </c>
      <c r="J8080" t="s">
        <v>775</v>
      </c>
      <c r="K8080">
        <v>583885</v>
      </c>
      <c r="L8080" s="388">
        <f>ROWS(K$5:K8080)</f>
        <v>8076</v>
      </c>
      <c r="M8080" s="388" t="str">
        <f>IF(_xlfn.IFNA(VLOOKUP(I8080,$AG$3:$AH$83,2,FALSE),"")='11.1'!$D$5,TXM!L8080,"")</f>
        <v/>
      </c>
      <c r="N8080" t="str">
        <f>IFERROR(SMALL($M$5:$M$9000,ROWS($M$5:M8080)),"")</f>
        <v/>
      </c>
      <c r="S8080" s="388">
        <f>ROWS(R$5:R8080)</f>
        <v>8076</v>
      </c>
      <c r="T8080" s="388" t="str">
        <f>IF(_xlfn.IFNA(VLOOKUP(P8080,$AG$3:$AH$83,2,FALSE),"")='11.1'!$D$5,TXM!S8080,"")</f>
        <v/>
      </c>
      <c r="U8080" t="str">
        <f>IFERROR(SMALL($T$5:$T$9000,ROWS($T$5:T8080)),"")</f>
        <v/>
      </c>
    </row>
    <row r="8081" spans="4:21" ht="14.4" customHeight="1" x14ac:dyDescent="0.3">
      <c r="D8081" s="388">
        <f>ROWS(C$5:C8081)</f>
        <v>8077</v>
      </c>
      <c r="E8081" s="388" t="str">
        <f>IF(_xlfn.IFNA(VLOOKUP(A8081,$AG$3:$AH$83,2,FALSE),"")='11.1'!$D$5,TXM!D8081,"")</f>
        <v/>
      </c>
      <c r="F8081" t="str">
        <f>IFERROR(SMALL($E$5:$E$9000,ROWS($E$5:E8081)),"")</f>
        <v/>
      </c>
      <c r="I8081" t="s">
        <v>631</v>
      </c>
      <c r="J8081" t="s">
        <v>865</v>
      </c>
      <c r="K8081">
        <v>494201</v>
      </c>
      <c r="L8081" s="388">
        <f>ROWS(K$5:K8081)</f>
        <v>8077</v>
      </c>
      <c r="M8081" s="388" t="str">
        <f>IF(_xlfn.IFNA(VLOOKUP(I8081,$AG$3:$AH$83,2,FALSE),"")='11.1'!$D$5,TXM!L8081,"")</f>
        <v/>
      </c>
      <c r="N8081" t="str">
        <f>IFERROR(SMALL($M$5:$M$9000,ROWS($M$5:M8081)),"")</f>
        <v/>
      </c>
      <c r="S8081" s="388">
        <f>ROWS(R$5:R8081)</f>
        <v>8077</v>
      </c>
      <c r="T8081" s="388" t="str">
        <f>IF(_xlfn.IFNA(VLOOKUP(P8081,$AG$3:$AH$83,2,FALSE),"")='11.1'!$D$5,TXM!S8081,"")</f>
        <v/>
      </c>
      <c r="U8081" t="str">
        <f>IFERROR(SMALL($T$5:$T$9000,ROWS($T$5:T8081)),"")</f>
        <v/>
      </c>
    </row>
    <row r="8082" spans="4:21" ht="14.4" customHeight="1" x14ac:dyDescent="0.3">
      <c r="D8082" s="388">
        <f>ROWS(C$5:C8082)</f>
        <v>8078</v>
      </c>
      <c r="E8082" s="388" t="str">
        <f>IF(_xlfn.IFNA(VLOOKUP(A8082,$AG$3:$AH$83,2,FALSE),"")='11.1'!$D$5,TXM!D8082,"")</f>
        <v/>
      </c>
      <c r="F8082" t="str">
        <f>IFERROR(SMALL($E$5:$E$9000,ROWS($E$5:E8082)),"")</f>
        <v/>
      </c>
      <c r="I8082" t="s">
        <v>631</v>
      </c>
      <c r="J8082" t="s">
        <v>999</v>
      </c>
      <c r="K8082">
        <v>193412</v>
      </c>
      <c r="L8082" s="388">
        <f>ROWS(K$5:K8082)</f>
        <v>8078</v>
      </c>
      <c r="M8082" s="388" t="str">
        <f>IF(_xlfn.IFNA(VLOOKUP(I8082,$AG$3:$AH$83,2,FALSE),"")='11.1'!$D$5,TXM!L8082,"")</f>
        <v/>
      </c>
      <c r="N8082" t="str">
        <f>IFERROR(SMALL($M$5:$M$9000,ROWS($M$5:M8082)),"")</f>
        <v/>
      </c>
      <c r="S8082" s="388">
        <f>ROWS(R$5:R8082)</f>
        <v>8078</v>
      </c>
      <c r="T8082" s="388" t="str">
        <f>IF(_xlfn.IFNA(VLOOKUP(P8082,$AG$3:$AH$83,2,FALSE),"")='11.1'!$D$5,TXM!S8082,"")</f>
        <v/>
      </c>
      <c r="U8082" t="str">
        <f>IFERROR(SMALL($T$5:$T$9000,ROWS($T$5:T8082)),"")</f>
        <v/>
      </c>
    </row>
    <row r="8083" spans="4:21" ht="14.4" customHeight="1" x14ac:dyDescent="0.3">
      <c r="D8083" s="388">
        <f>ROWS(C$5:C8083)</f>
        <v>8079</v>
      </c>
      <c r="E8083" s="388" t="str">
        <f>IF(_xlfn.IFNA(VLOOKUP(A8083,$AG$3:$AH$83,2,FALSE),"")='11.1'!$D$5,TXM!D8083,"")</f>
        <v/>
      </c>
      <c r="F8083" t="str">
        <f>IFERROR(SMALL($E$5:$E$9000,ROWS($E$5:E8083)),"")</f>
        <v/>
      </c>
      <c r="I8083" t="s">
        <v>631</v>
      </c>
      <c r="J8083" t="s">
        <v>859</v>
      </c>
      <c r="K8083">
        <v>118730</v>
      </c>
      <c r="L8083" s="388">
        <f>ROWS(K$5:K8083)</f>
        <v>8079</v>
      </c>
      <c r="M8083" s="388" t="str">
        <f>IF(_xlfn.IFNA(VLOOKUP(I8083,$AG$3:$AH$83,2,FALSE),"")='11.1'!$D$5,TXM!L8083,"")</f>
        <v/>
      </c>
      <c r="N8083" t="str">
        <f>IFERROR(SMALL($M$5:$M$9000,ROWS($M$5:M8083)),"")</f>
        <v/>
      </c>
      <c r="S8083" s="388">
        <f>ROWS(R$5:R8083)</f>
        <v>8079</v>
      </c>
      <c r="T8083" s="388" t="str">
        <f>IF(_xlfn.IFNA(VLOOKUP(P8083,$AG$3:$AH$83,2,FALSE),"")='11.1'!$D$5,TXM!S8083,"")</f>
        <v/>
      </c>
      <c r="U8083" t="str">
        <f>IFERROR(SMALL($T$5:$T$9000,ROWS($T$5:T8083)),"")</f>
        <v/>
      </c>
    </row>
    <row r="8084" spans="4:21" ht="14.4" customHeight="1" x14ac:dyDescent="0.3">
      <c r="D8084" s="388">
        <f>ROWS(C$5:C8084)</f>
        <v>8080</v>
      </c>
      <c r="E8084" s="388" t="str">
        <f>IF(_xlfn.IFNA(VLOOKUP(A8084,$AG$3:$AH$83,2,FALSE),"")='11.1'!$D$5,TXM!D8084,"")</f>
        <v/>
      </c>
      <c r="F8084" t="str">
        <f>IFERROR(SMALL($E$5:$E$9000,ROWS($E$5:E8084)),"")</f>
        <v/>
      </c>
      <c r="I8084" t="s">
        <v>631</v>
      </c>
      <c r="J8084" t="s">
        <v>1441</v>
      </c>
      <c r="K8084">
        <v>115129</v>
      </c>
      <c r="L8084" s="388">
        <f>ROWS(K$5:K8084)</f>
        <v>8080</v>
      </c>
      <c r="M8084" s="388" t="str">
        <f>IF(_xlfn.IFNA(VLOOKUP(I8084,$AG$3:$AH$83,2,FALSE),"")='11.1'!$D$5,TXM!L8084,"")</f>
        <v/>
      </c>
      <c r="N8084" t="str">
        <f>IFERROR(SMALL($M$5:$M$9000,ROWS($M$5:M8084)),"")</f>
        <v/>
      </c>
      <c r="S8084" s="388">
        <f>ROWS(R$5:R8084)</f>
        <v>8080</v>
      </c>
      <c r="T8084" s="388" t="str">
        <f>IF(_xlfn.IFNA(VLOOKUP(P8084,$AG$3:$AH$83,2,FALSE),"")='11.1'!$D$5,TXM!S8084,"")</f>
        <v/>
      </c>
      <c r="U8084" t="str">
        <f>IFERROR(SMALL($T$5:$T$9000,ROWS($T$5:T8084)),"")</f>
        <v/>
      </c>
    </row>
    <row r="8085" spans="4:21" ht="14.4" customHeight="1" x14ac:dyDescent="0.3">
      <c r="D8085" s="388">
        <f>ROWS(C$5:C8085)</f>
        <v>8081</v>
      </c>
      <c r="E8085" s="388" t="str">
        <f>IF(_xlfn.IFNA(VLOOKUP(A8085,$AG$3:$AH$83,2,FALSE),"")='11.1'!$D$5,TXM!D8085,"")</f>
        <v/>
      </c>
      <c r="F8085" t="str">
        <f>IFERROR(SMALL($E$5:$E$9000,ROWS($E$5:E8085)),"")</f>
        <v/>
      </c>
      <c r="I8085" t="s">
        <v>631</v>
      </c>
      <c r="J8085" t="s">
        <v>1000</v>
      </c>
      <c r="K8085">
        <v>21763</v>
      </c>
      <c r="L8085" s="388">
        <f>ROWS(K$5:K8085)</f>
        <v>8081</v>
      </c>
      <c r="M8085" s="388" t="str">
        <f>IF(_xlfn.IFNA(VLOOKUP(I8085,$AG$3:$AH$83,2,FALSE),"")='11.1'!$D$5,TXM!L8085,"")</f>
        <v/>
      </c>
      <c r="N8085" t="str">
        <f>IFERROR(SMALL($M$5:$M$9000,ROWS($M$5:M8085)),"")</f>
        <v/>
      </c>
      <c r="S8085" s="388">
        <f>ROWS(R$5:R8085)</f>
        <v>8081</v>
      </c>
      <c r="T8085" s="388" t="str">
        <f>IF(_xlfn.IFNA(VLOOKUP(P8085,$AG$3:$AH$83,2,FALSE),"")='11.1'!$D$5,TXM!S8085,"")</f>
        <v/>
      </c>
      <c r="U8085" t="str">
        <f>IFERROR(SMALL($T$5:$T$9000,ROWS($T$5:T8085)),"")</f>
        <v/>
      </c>
    </row>
    <row r="8086" spans="4:21" ht="14.4" customHeight="1" x14ac:dyDescent="0.3">
      <c r="D8086" s="388">
        <f>ROWS(C$5:C8086)</f>
        <v>8082</v>
      </c>
      <c r="E8086" s="388" t="str">
        <f>IF(_xlfn.IFNA(VLOOKUP(A8086,$AG$3:$AH$83,2,FALSE),"")='11.1'!$D$5,TXM!D8086,"")</f>
        <v/>
      </c>
      <c r="F8086" t="str">
        <f>IFERROR(SMALL($E$5:$E$9000,ROWS($E$5:E8086)),"")</f>
        <v/>
      </c>
      <c r="I8086" t="s">
        <v>631</v>
      </c>
      <c r="J8086" t="s">
        <v>773</v>
      </c>
      <c r="K8086">
        <v>15524</v>
      </c>
      <c r="L8086" s="388">
        <f>ROWS(K$5:K8086)</f>
        <v>8082</v>
      </c>
      <c r="M8086" s="388" t="str">
        <f>IF(_xlfn.IFNA(VLOOKUP(I8086,$AG$3:$AH$83,2,FALSE),"")='11.1'!$D$5,TXM!L8086,"")</f>
        <v/>
      </c>
      <c r="N8086" t="str">
        <f>IFERROR(SMALL($M$5:$M$9000,ROWS($M$5:M8086)),"")</f>
        <v/>
      </c>
      <c r="S8086" s="388">
        <f>ROWS(R$5:R8086)</f>
        <v>8082</v>
      </c>
      <c r="T8086" s="388" t="str">
        <f>IF(_xlfn.IFNA(VLOOKUP(P8086,$AG$3:$AH$83,2,FALSE),"")='11.1'!$D$5,TXM!S8086,"")</f>
        <v/>
      </c>
      <c r="U8086" t="str">
        <f>IFERROR(SMALL($T$5:$T$9000,ROWS($T$5:T8086)),"")</f>
        <v/>
      </c>
    </row>
    <row r="8087" spans="4:21" ht="14.4" customHeight="1" x14ac:dyDescent="0.3">
      <c r="D8087" s="388">
        <f>ROWS(C$5:C8087)</f>
        <v>8083</v>
      </c>
      <c r="E8087" s="388" t="str">
        <f>IF(_xlfn.IFNA(VLOOKUP(A8087,$AG$3:$AH$83,2,FALSE),"")='11.1'!$D$5,TXM!D8087,"")</f>
        <v/>
      </c>
      <c r="F8087" t="str">
        <f>IFERROR(SMALL($E$5:$E$9000,ROWS($E$5:E8087)),"")</f>
        <v/>
      </c>
      <c r="I8087" t="s">
        <v>631</v>
      </c>
      <c r="J8087" t="s">
        <v>843</v>
      </c>
      <c r="K8087">
        <v>13137</v>
      </c>
      <c r="L8087" s="388">
        <f>ROWS(K$5:K8087)</f>
        <v>8083</v>
      </c>
      <c r="M8087" s="388" t="str">
        <f>IF(_xlfn.IFNA(VLOOKUP(I8087,$AG$3:$AH$83,2,FALSE),"")='11.1'!$D$5,TXM!L8087,"")</f>
        <v/>
      </c>
      <c r="N8087" t="str">
        <f>IFERROR(SMALL($M$5:$M$9000,ROWS($M$5:M8087)),"")</f>
        <v/>
      </c>
      <c r="S8087" s="388">
        <f>ROWS(R$5:R8087)</f>
        <v>8083</v>
      </c>
      <c r="T8087" s="388" t="str">
        <f>IF(_xlfn.IFNA(VLOOKUP(P8087,$AG$3:$AH$83,2,FALSE),"")='11.1'!$D$5,TXM!S8087,"")</f>
        <v/>
      </c>
      <c r="U8087" t="str">
        <f>IFERROR(SMALL($T$5:$T$9000,ROWS($T$5:T8087)),"")</f>
        <v/>
      </c>
    </row>
    <row r="8088" spans="4:21" ht="14.4" customHeight="1" x14ac:dyDescent="0.3">
      <c r="D8088" s="388">
        <f>ROWS(C$5:C8088)</f>
        <v>8084</v>
      </c>
      <c r="E8088" s="388" t="str">
        <f>IF(_xlfn.IFNA(VLOOKUP(A8088,$AG$3:$AH$83,2,FALSE),"")='11.1'!$D$5,TXM!D8088,"")</f>
        <v/>
      </c>
      <c r="F8088" t="str">
        <f>IFERROR(SMALL($E$5:$E$9000,ROWS($E$5:E8088)),"")</f>
        <v/>
      </c>
      <c r="I8088" t="s">
        <v>631</v>
      </c>
      <c r="J8088" t="s">
        <v>108</v>
      </c>
      <c r="K8088">
        <v>11533</v>
      </c>
      <c r="L8088" s="388">
        <f>ROWS(K$5:K8088)</f>
        <v>8084</v>
      </c>
      <c r="M8088" s="388" t="str">
        <f>IF(_xlfn.IFNA(VLOOKUP(I8088,$AG$3:$AH$83,2,FALSE),"")='11.1'!$D$5,TXM!L8088,"")</f>
        <v/>
      </c>
      <c r="N8088" t="str">
        <f>IFERROR(SMALL($M$5:$M$9000,ROWS($M$5:M8088)),"")</f>
        <v/>
      </c>
      <c r="S8088" s="388">
        <f>ROWS(R$5:R8088)</f>
        <v>8084</v>
      </c>
      <c r="T8088" s="388" t="str">
        <f>IF(_xlfn.IFNA(VLOOKUP(P8088,$AG$3:$AH$83,2,FALSE),"")='11.1'!$D$5,TXM!S8088,"")</f>
        <v/>
      </c>
      <c r="U8088" t="str">
        <f>IFERROR(SMALL($T$5:$T$9000,ROWS($T$5:T8088)),"")</f>
        <v/>
      </c>
    </row>
    <row r="8089" spans="4:21" ht="14.4" customHeight="1" x14ac:dyDescent="0.3">
      <c r="D8089" s="388">
        <f>ROWS(C$5:C8089)</f>
        <v>8085</v>
      </c>
      <c r="E8089" s="388" t="str">
        <f>IF(_xlfn.IFNA(VLOOKUP(A8089,$AG$3:$AH$83,2,FALSE),"")='11.1'!$D$5,TXM!D8089,"")</f>
        <v/>
      </c>
      <c r="F8089" t="str">
        <f>IFERROR(SMALL($E$5:$E$9000,ROWS($E$5:E8089)),"")</f>
        <v/>
      </c>
      <c r="I8089" t="s">
        <v>631</v>
      </c>
      <c r="J8089" t="s">
        <v>1318</v>
      </c>
      <c r="K8089">
        <v>7211</v>
      </c>
      <c r="L8089" s="388">
        <f>ROWS(K$5:K8089)</f>
        <v>8085</v>
      </c>
      <c r="M8089" s="388" t="str">
        <f>IF(_xlfn.IFNA(VLOOKUP(I8089,$AG$3:$AH$83,2,FALSE),"")='11.1'!$D$5,TXM!L8089,"")</f>
        <v/>
      </c>
      <c r="N8089" t="str">
        <f>IFERROR(SMALL($M$5:$M$9000,ROWS($M$5:M8089)),"")</f>
        <v/>
      </c>
      <c r="S8089" s="388">
        <f>ROWS(R$5:R8089)</f>
        <v>8085</v>
      </c>
      <c r="T8089" s="388" t="str">
        <f>IF(_xlfn.IFNA(VLOOKUP(P8089,$AG$3:$AH$83,2,FALSE),"")='11.1'!$D$5,TXM!S8089,"")</f>
        <v/>
      </c>
      <c r="U8089" t="str">
        <f>IFERROR(SMALL($T$5:$T$9000,ROWS($T$5:T8089)),"")</f>
        <v/>
      </c>
    </row>
    <row r="8090" spans="4:21" ht="14.4" customHeight="1" x14ac:dyDescent="0.3">
      <c r="D8090" s="388">
        <f>ROWS(C$5:C8090)</f>
        <v>8086</v>
      </c>
      <c r="E8090" s="388" t="str">
        <f>IF(_xlfn.IFNA(VLOOKUP(A8090,$AG$3:$AH$83,2,FALSE),"")='11.1'!$D$5,TXM!D8090,"")</f>
        <v/>
      </c>
      <c r="F8090" t="str">
        <f>IFERROR(SMALL($E$5:$E$9000,ROWS($E$5:E8090)),"")</f>
        <v/>
      </c>
      <c r="I8090" t="s">
        <v>631</v>
      </c>
      <c r="J8090" t="s">
        <v>791</v>
      </c>
      <c r="K8090">
        <v>6785</v>
      </c>
      <c r="L8090" s="388">
        <f>ROWS(K$5:K8090)</f>
        <v>8086</v>
      </c>
      <c r="M8090" s="388" t="str">
        <f>IF(_xlfn.IFNA(VLOOKUP(I8090,$AG$3:$AH$83,2,FALSE),"")='11.1'!$D$5,TXM!L8090,"")</f>
        <v/>
      </c>
      <c r="N8090" t="str">
        <f>IFERROR(SMALL($M$5:$M$9000,ROWS($M$5:M8090)),"")</f>
        <v/>
      </c>
      <c r="S8090" s="388">
        <f>ROWS(R$5:R8090)</f>
        <v>8086</v>
      </c>
      <c r="T8090" s="388" t="str">
        <f>IF(_xlfn.IFNA(VLOOKUP(P8090,$AG$3:$AH$83,2,FALSE),"")='11.1'!$D$5,TXM!S8090,"")</f>
        <v/>
      </c>
      <c r="U8090" t="str">
        <f>IFERROR(SMALL($T$5:$T$9000,ROWS($T$5:T8090)),"")</f>
        <v/>
      </c>
    </row>
    <row r="8091" spans="4:21" ht="14.4" customHeight="1" x14ac:dyDescent="0.3">
      <c r="D8091" s="388">
        <f>ROWS(C$5:C8091)</f>
        <v>8087</v>
      </c>
      <c r="E8091" s="388" t="str">
        <f>IF(_xlfn.IFNA(VLOOKUP(A8091,$AG$3:$AH$83,2,FALSE),"")='11.1'!$D$5,TXM!D8091,"")</f>
        <v/>
      </c>
      <c r="F8091" t="str">
        <f>IFERROR(SMALL($E$5:$E$9000,ROWS($E$5:E8091)),"")</f>
        <v/>
      </c>
      <c r="I8091" t="s">
        <v>631</v>
      </c>
      <c r="J8091" t="s">
        <v>1001</v>
      </c>
      <c r="K8091">
        <v>6470</v>
      </c>
      <c r="L8091" s="388">
        <f>ROWS(K$5:K8091)</f>
        <v>8087</v>
      </c>
      <c r="M8091" s="388" t="str">
        <f>IF(_xlfn.IFNA(VLOOKUP(I8091,$AG$3:$AH$83,2,FALSE),"")='11.1'!$D$5,TXM!L8091,"")</f>
        <v/>
      </c>
      <c r="N8091" t="str">
        <f>IFERROR(SMALL($M$5:$M$9000,ROWS($M$5:M8091)),"")</f>
        <v/>
      </c>
      <c r="S8091" s="388">
        <f>ROWS(R$5:R8091)</f>
        <v>8087</v>
      </c>
      <c r="T8091" s="388" t="str">
        <f>IF(_xlfn.IFNA(VLOOKUP(P8091,$AG$3:$AH$83,2,FALSE),"")='11.1'!$D$5,TXM!S8091,"")</f>
        <v/>
      </c>
      <c r="U8091" t="str">
        <f>IFERROR(SMALL($T$5:$T$9000,ROWS($T$5:T8091)),"")</f>
        <v/>
      </c>
    </row>
    <row r="8092" spans="4:21" ht="14.4" customHeight="1" x14ac:dyDescent="0.3">
      <c r="D8092" s="388">
        <f>ROWS(C$5:C8092)</f>
        <v>8088</v>
      </c>
      <c r="E8092" s="388" t="str">
        <f>IF(_xlfn.IFNA(VLOOKUP(A8092,$AG$3:$AH$83,2,FALSE),"")='11.1'!$D$5,TXM!D8092,"")</f>
        <v/>
      </c>
      <c r="F8092" t="str">
        <f>IFERROR(SMALL($E$5:$E$9000,ROWS($E$5:E8092)),"")</f>
        <v/>
      </c>
      <c r="I8092" t="s">
        <v>631</v>
      </c>
      <c r="J8092" t="s">
        <v>823</v>
      </c>
      <c r="K8092">
        <v>6040</v>
      </c>
      <c r="L8092" s="388">
        <f>ROWS(K$5:K8092)</f>
        <v>8088</v>
      </c>
      <c r="M8092" s="388" t="str">
        <f>IF(_xlfn.IFNA(VLOOKUP(I8092,$AG$3:$AH$83,2,FALSE),"")='11.1'!$D$5,TXM!L8092,"")</f>
        <v/>
      </c>
      <c r="N8092" t="str">
        <f>IFERROR(SMALL($M$5:$M$9000,ROWS($M$5:M8092)),"")</f>
        <v/>
      </c>
      <c r="S8092" s="388">
        <f>ROWS(R$5:R8092)</f>
        <v>8088</v>
      </c>
      <c r="T8092" s="388" t="str">
        <f>IF(_xlfn.IFNA(VLOOKUP(P8092,$AG$3:$AH$83,2,FALSE),"")='11.1'!$D$5,TXM!S8092,"")</f>
        <v/>
      </c>
      <c r="U8092" t="str">
        <f>IFERROR(SMALL($T$5:$T$9000,ROWS($T$5:T8092)),"")</f>
        <v/>
      </c>
    </row>
    <row r="8093" spans="4:21" ht="14.4" customHeight="1" x14ac:dyDescent="0.3">
      <c r="D8093" s="388">
        <f>ROWS(C$5:C8093)</f>
        <v>8089</v>
      </c>
      <c r="E8093" s="388" t="str">
        <f>IF(_xlfn.IFNA(VLOOKUP(A8093,$AG$3:$AH$83,2,FALSE),"")='11.1'!$D$5,TXM!D8093,"")</f>
        <v/>
      </c>
      <c r="F8093" t="str">
        <f>IFERROR(SMALL($E$5:$E$9000,ROWS($E$5:E8093)),"")</f>
        <v/>
      </c>
      <c r="I8093" t="s">
        <v>631</v>
      </c>
      <c r="J8093" t="s">
        <v>799</v>
      </c>
      <c r="K8093">
        <v>4737</v>
      </c>
      <c r="L8093" s="388">
        <f>ROWS(K$5:K8093)</f>
        <v>8089</v>
      </c>
      <c r="M8093" s="388" t="str">
        <f>IF(_xlfn.IFNA(VLOOKUP(I8093,$AG$3:$AH$83,2,FALSE),"")='11.1'!$D$5,TXM!L8093,"")</f>
        <v/>
      </c>
      <c r="N8093" t="str">
        <f>IFERROR(SMALL($M$5:$M$9000,ROWS($M$5:M8093)),"")</f>
        <v/>
      </c>
      <c r="S8093" s="388">
        <f>ROWS(R$5:R8093)</f>
        <v>8089</v>
      </c>
      <c r="T8093" s="388" t="str">
        <f>IF(_xlfn.IFNA(VLOOKUP(P8093,$AG$3:$AH$83,2,FALSE),"")='11.1'!$D$5,TXM!S8093,"")</f>
        <v/>
      </c>
      <c r="U8093" t="str">
        <f>IFERROR(SMALL($T$5:$T$9000,ROWS($T$5:T8093)),"")</f>
        <v/>
      </c>
    </row>
    <row r="8094" spans="4:21" ht="14.4" customHeight="1" x14ac:dyDescent="0.3">
      <c r="D8094" s="388">
        <f>ROWS(C$5:C8094)</f>
        <v>8090</v>
      </c>
      <c r="E8094" s="388" t="str">
        <f>IF(_xlfn.IFNA(VLOOKUP(A8094,$AG$3:$AH$83,2,FALSE),"")='11.1'!$D$5,TXM!D8094,"")</f>
        <v/>
      </c>
      <c r="F8094" t="str">
        <f>IFERROR(SMALL($E$5:$E$9000,ROWS($E$5:E8094)),"")</f>
        <v/>
      </c>
      <c r="I8094" t="s">
        <v>631</v>
      </c>
      <c r="J8094" t="s">
        <v>867</v>
      </c>
      <c r="K8094">
        <v>2917</v>
      </c>
      <c r="L8094" s="388">
        <f>ROWS(K$5:K8094)</f>
        <v>8090</v>
      </c>
      <c r="M8094" s="388" t="str">
        <f>IF(_xlfn.IFNA(VLOOKUP(I8094,$AG$3:$AH$83,2,FALSE),"")='11.1'!$D$5,TXM!L8094,"")</f>
        <v/>
      </c>
      <c r="N8094" t="str">
        <f>IFERROR(SMALL($M$5:$M$9000,ROWS($M$5:M8094)),"")</f>
        <v/>
      </c>
      <c r="S8094" s="388">
        <f>ROWS(R$5:R8094)</f>
        <v>8090</v>
      </c>
      <c r="T8094" s="388" t="str">
        <f>IF(_xlfn.IFNA(VLOOKUP(P8094,$AG$3:$AH$83,2,FALSE),"")='11.1'!$D$5,TXM!S8094,"")</f>
        <v/>
      </c>
      <c r="U8094" t="str">
        <f>IFERROR(SMALL($T$5:$T$9000,ROWS($T$5:T8094)),"")</f>
        <v/>
      </c>
    </row>
    <row r="8095" spans="4:21" ht="14.4" customHeight="1" x14ac:dyDescent="0.3">
      <c r="D8095" s="388">
        <f>ROWS(C$5:C8095)</f>
        <v>8091</v>
      </c>
      <c r="E8095" s="388" t="str">
        <f>IF(_xlfn.IFNA(VLOOKUP(A8095,$AG$3:$AH$83,2,FALSE),"")='11.1'!$D$5,TXM!D8095,"")</f>
        <v/>
      </c>
      <c r="F8095" t="str">
        <f>IFERROR(SMALL($E$5:$E$9000,ROWS($E$5:E8095)),"")</f>
        <v/>
      </c>
      <c r="I8095" t="s">
        <v>631</v>
      </c>
      <c r="J8095" t="s">
        <v>107</v>
      </c>
      <c r="K8095">
        <v>2709</v>
      </c>
      <c r="L8095" s="388">
        <f>ROWS(K$5:K8095)</f>
        <v>8091</v>
      </c>
      <c r="M8095" s="388" t="str">
        <f>IF(_xlfn.IFNA(VLOOKUP(I8095,$AG$3:$AH$83,2,FALSE),"")='11.1'!$D$5,TXM!L8095,"")</f>
        <v/>
      </c>
      <c r="N8095" t="str">
        <f>IFERROR(SMALL($M$5:$M$9000,ROWS($M$5:M8095)),"")</f>
        <v/>
      </c>
      <c r="S8095" s="388">
        <f>ROWS(R$5:R8095)</f>
        <v>8091</v>
      </c>
      <c r="T8095" s="388" t="str">
        <f>IF(_xlfn.IFNA(VLOOKUP(P8095,$AG$3:$AH$83,2,FALSE),"")='11.1'!$D$5,TXM!S8095,"")</f>
        <v/>
      </c>
      <c r="U8095" t="str">
        <f>IFERROR(SMALL($T$5:$T$9000,ROWS($T$5:T8095)),"")</f>
        <v/>
      </c>
    </row>
    <row r="8096" spans="4:21" ht="14.4" customHeight="1" x14ac:dyDescent="0.3">
      <c r="D8096" s="388">
        <f>ROWS(C$5:C8096)</f>
        <v>8092</v>
      </c>
      <c r="E8096" s="388" t="str">
        <f>IF(_xlfn.IFNA(VLOOKUP(A8096,$AG$3:$AH$83,2,FALSE),"")='11.1'!$D$5,TXM!D8096,"")</f>
        <v/>
      </c>
      <c r="F8096" t="str">
        <f>IFERROR(SMALL($E$5:$E$9000,ROWS($E$5:E8096)),"")</f>
        <v/>
      </c>
      <c r="I8096" t="s">
        <v>631</v>
      </c>
      <c r="J8096" t="s">
        <v>795</v>
      </c>
      <c r="K8096">
        <v>1818</v>
      </c>
      <c r="L8096" s="388">
        <f>ROWS(K$5:K8096)</f>
        <v>8092</v>
      </c>
      <c r="M8096" s="388" t="str">
        <f>IF(_xlfn.IFNA(VLOOKUP(I8096,$AG$3:$AH$83,2,FALSE),"")='11.1'!$D$5,TXM!L8096,"")</f>
        <v/>
      </c>
      <c r="N8096" t="str">
        <f>IFERROR(SMALL($M$5:$M$9000,ROWS($M$5:M8096)),"")</f>
        <v/>
      </c>
      <c r="S8096" s="388">
        <f>ROWS(R$5:R8096)</f>
        <v>8092</v>
      </c>
      <c r="T8096" s="388" t="str">
        <f>IF(_xlfn.IFNA(VLOOKUP(P8096,$AG$3:$AH$83,2,FALSE),"")='11.1'!$D$5,TXM!S8096,"")</f>
        <v/>
      </c>
      <c r="U8096" t="str">
        <f>IFERROR(SMALL($T$5:$T$9000,ROWS($T$5:T8096)),"")</f>
        <v/>
      </c>
    </row>
    <row r="8097" spans="4:21" ht="14.4" customHeight="1" x14ac:dyDescent="0.3">
      <c r="D8097" s="388">
        <f>ROWS(C$5:C8097)</f>
        <v>8093</v>
      </c>
      <c r="E8097" s="388" t="str">
        <f>IF(_xlfn.IFNA(VLOOKUP(A8097,$AG$3:$AH$83,2,FALSE),"")='11.1'!$D$5,TXM!D8097,"")</f>
        <v/>
      </c>
      <c r="F8097" t="str">
        <f>IFERROR(SMALL($E$5:$E$9000,ROWS($E$5:E8097)),"")</f>
        <v/>
      </c>
      <c r="I8097" t="s">
        <v>631</v>
      </c>
      <c r="J8097" t="s">
        <v>1434</v>
      </c>
      <c r="K8097">
        <v>1577</v>
      </c>
      <c r="L8097" s="388">
        <f>ROWS(K$5:K8097)</f>
        <v>8093</v>
      </c>
      <c r="M8097" s="388" t="str">
        <f>IF(_xlfn.IFNA(VLOOKUP(I8097,$AG$3:$AH$83,2,FALSE),"")='11.1'!$D$5,TXM!L8097,"")</f>
        <v/>
      </c>
      <c r="N8097" t="str">
        <f>IFERROR(SMALL($M$5:$M$9000,ROWS($M$5:M8097)),"")</f>
        <v/>
      </c>
      <c r="S8097" s="388">
        <f>ROWS(R$5:R8097)</f>
        <v>8093</v>
      </c>
      <c r="T8097" s="388" t="str">
        <f>IF(_xlfn.IFNA(VLOOKUP(P8097,$AG$3:$AH$83,2,FALSE),"")='11.1'!$D$5,TXM!S8097,"")</f>
        <v/>
      </c>
      <c r="U8097" t="str">
        <f>IFERROR(SMALL($T$5:$T$9000,ROWS($T$5:T8097)),"")</f>
        <v/>
      </c>
    </row>
    <row r="8098" spans="4:21" ht="14.4" customHeight="1" x14ac:dyDescent="0.3">
      <c r="D8098" s="388">
        <f>ROWS(C$5:C8098)</f>
        <v>8094</v>
      </c>
      <c r="E8098" s="388" t="str">
        <f>IF(_xlfn.IFNA(VLOOKUP(A8098,$AG$3:$AH$83,2,FALSE),"")='11.1'!$D$5,TXM!D8098,"")</f>
        <v/>
      </c>
      <c r="F8098" t="str">
        <f>IFERROR(SMALL($E$5:$E$9000,ROWS($E$5:E8098)),"")</f>
        <v/>
      </c>
      <c r="I8098" t="s">
        <v>631</v>
      </c>
      <c r="J8098" t="s">
        <v>841</v>
      </c>
      <c r="K8098">
        <v>1288</v>
      </c>
      <c r="L8098" s="388">
        <f>ROWS(K$5:K8098)</f>
        <v>8094</v>
      </c>
      <c r="M8098" s="388" t="str">
        <f>IF(_xlfn.IFNA(VLOOKUP(I8098,$AG$3:$AH$83,2,FALSE),"")='11.1'!$D$5,TXM!L8098,"")</f>
        <v/>
      </c>
      <c r="N8098" t="str">
        <f>IFERROR(SMALL($M$5:$M$9000,ROWS($M$5:M8098)),"")</f>
        <v/>
      </c>
      <c r="S8098" s="388">
        <f>ROWS(R$5:R8098)</f>
        <v>8094</v>
      </c>
      <c r="T8098" s="388" t="str">
        <f>IF(_xlfn.IFNA(VLOOKUP(P8098,$AG$3:$AH$83,2,FALSE),"")='11.1'!$D$5,TXM!S8098,"")</f>
        <v/>
      </c>
      <c r="U8098" t="str">
        <f>IFERROR(SMALL($T$5:$T$9000,ROWS($T$5:T8098)),"")</f>
        <v/>
      </c>
    </row>
    <row r="8099" spans="4:21" ht="14.4" customHeight="1" x14ac:dyDescent="0.3">
      <c r="D8099" s="388">
        <f>ROWS(C$5:C8099)</f>
        <v>8095</v>
      </c>
      <c r="E8099" s="388" t="str">
        <f>IF(_xlfn.IFNA(VLOOKUP(A8099,$AG$3:$AH$83,2,FALSE),"")='11.1'!$D$5,TXM!D8099,"")</f>
        <v/>
      </c>
      <c r="F8099" t="str">
        <f>IFERROR(SMALL($E$5:$E$9000,ROWS($E$5:E8099)),"")</f>
        <v/>
      </c>
      <c r="I8099" t="s">
        <v>631</v>
      </c>
      <c r="J8099" t="s">
        <v>777</v>
      </c>
      <c r="K8099">
        <v>1029</v>
      </c>
      <c r="L8099" s="388">
        <f>ROWS(K$5:K8099)</f>
        <v>8095</v>
      </c>
      <c r="M8099" s="388" t="str">
        <f>IF(_xlfn.IFNA(VLOOKUP(I8099,$AG$3:$AH$83,2,FALSE),"")='11.1'!$D$5,TXM!L8099,"")</f>
        <v/>
      </c>
      <c r="N8099" t="str">
        <f>IFERROR(SMALL($M$5:$M$9000,ROWS($M$5:M8099)),"")</f>
        <v/>
      </c>
      <c r="S8099" s="388">
        <f>ROWS(R$5:R8099)</f>
        <v>8095</v>
      </c>
      <c r="T8099" s="388" t="str">
        <f>IF(_xlfn.IFNA(VLOOKUP(P8099,$AG$3:$AH$83,2,FALSE),"")='11.1'!$D$5,TXM!S8099,"")</f>
        <v/>
      </c>
      <c r="U8099" t="str">
        <f>IFERROR(SMALL($T$5:$T$9000,ROWS($T$5:T8099)),"")</f>
        <v/>
      </c>
    </row>
    <row r="8100" spans="4:21" ht="14.4" customHeight="1" x14ac:dyDescent="0.3">
      <c r="D8100" s="388">
        <f>ROWS(C$5:C8100)</f>
        <v>8096</v>
      </c>
      <c r="E8100" s="388" t="str">
        <f>IF(_xlfn.IFNA(VLOOKUP(A8100,$AG$3:$AH$83,2,FALSE),"")='11.1'!$D$5,TXM!D8100,"")</f>
        <v/>
      </c>
      <c r="F8100" t="str">
        <f>IFERROR(SMALL($E$5:$E$9000,ROWS($E$5:E8100)),"")</f>
        <v/>
      </c>
      <c r="I8100" t="s">
        <v>631</v>
      </c>
      <c r="J8100" t="s">
        <v>1240</v>
      </c>
      <c r="K8100">
        <v>900</v>
      </c>
      <c r="L8100" s="388">
        <f>ROWS(K$5:K8100)</f>
        <v>8096</v>
      </c>
      <c r="M8100" s="388" t="str">
        <f>IF(_xlfn.IFNA(VLOOKUP(I8100,$AG$3:$AH$83,2,FALSE),"")='11.1'!$D$5,TXM!L8100,"")</f>
        <v/>
      </c>
      <c r="N8100" t="str">
        <f>IFERROR(SMALL($M$5:$M$9000,ROWS($M$5:M8100)),"")</f>
        <v/>
      </c>
      <c r="S8100" s="388">
        <f>ROWS(R$5:R8100)</f>
        <v>8096</v>
      </c>
      <c r="T8100" s="388" t="str">
        <f>IF(_xlfn.IFNA(VLOOKUP(P8100,$AG$3:$AH$83,2,FALSE),"")='11.1'!$D$5,TXM!S8100,"")</f>
        <v/>
      </c>
      <c r="U8100" t="str">
        <f>IFERROR(SMALL($T$5:$T$9000,ROWS($T$5:T8100)),"")</f>
        <v/>
      </c>
    </row>
    <row r="8101" spans="4:21" ht="14.4" customHeight="1" x14ac:dyDescent="0.3">
      <c r="D8101" s="388">
        <f>ROWS(C$5:C8101)</f>
        <v>8097</v>
      </c>
      <c r="E8101" s="388" t="str">
        <f>IF(_xlfn.IFNA(VLOOKUP(A8101,$AG$3:$AH$83,2,FALSE),"")='11.1'!$D$5,TXM!D8101,"")</f>
        <v/>
      </c>
      <c r="F8101" t="str">
        <f>IFERROR(SMALL($E$5:$E$9000,ROWS($E$5:E8101)),"")</f>
        <v/>
      </c>
      <c r="I8101" t="s">
        <v>631</v>
      </c>
      <c r="J8101" t="s">
        <v>819</v>
      </c>
      <c r="K8101">
        <v>608</v>
      </c>
      <c r="L8101" s="388">
        <f>ROWS(K$5:K8101)</f>
        <v>8097</v>
      </c>
      <c r="M8101" s="388" t="str">
        <f>IF(_xlfn.IFNA(VLOOKUP(I8101,$AG$3:$AH$83,2,FALSE),"")='11.1'!$D$5,TXM!L8101,"")</f>
        <v/>
      </c>
      <c r="N8101" t="str">
        <f>IFERROR(SMALL($M$5:$M$9000,ROWS($M$5:M8101)),"")</f>
        <v/>
      </c>
      <c r="S8101" s="388">
        <f>ROWS(R$5:R8101)</f>
        <v>8097</v>
      </c>
      <c r="T8101" s="388" t="str">
        <f>IF(_xlfn.IFNA(VLOOKUP(P8101,$AG$3:$AH$83,2,FALSE),"")='11.1'!$D$5,TXM!S8101,"")</f>
        <v/>
      </c>
      <c r="U8101" t="str">
        <f>IFERROR(SMALL($T$5:$T$9000,ROWS($T$5:T8101)),"")</f>
        <v/>
      </c>
    </row>
    <row r="8102" spans="4:21" ht="14.4" customHeight="1" x14ac:dyDescent="0.3">
      <c r="D8102" s="388">
        <f>ROWS(C$5:C8102)</f>
        <v>8098</v>
      </c>
      <c r="E8102" s="388" t="str">
        <f>IF(_xlfn.IFNA(VLOOKUP(A8102,$AG$3:$AH$83,2,FALSE),"")='11.1'!$D$5,TXM!D8102,"")</f>
        <v/>
      </c>
      <c r="F8102" t="str">
        <f>IFERROR(SMALL($E$5:$E$9000,ROWS($E$5:E8102)),"")</f>
        <v/>
      </c>
      <c r="I8102" t="s">
        <v>631</v>
      </c>
      <c r="J8102" t="s">
        <v>861</v>
      </c>
      <c r="K8102">
        <v>406</v>
      </c>
      <c r="L8102" s="388">
        <f>ROWS(K$5:K8102)</f>
        <v>8098</v>
      </c>
      <c r="M8102" s="388" t="str">
        <f>IF(_xlfn.IFNA(VLOOKUP(I8102,$AG$3:$AH$83,2,FALSE),"")='11.1'!$D$5,TXM!L8102,"")</f>
        <v/>
      </c>
      <c r="N8102" t="str">
        <f>IFERROR(SMALL($M$5:$M$9000,ROWS($M$5:M8102)),"")</f>
        <v/>
      </c>
      <c r="S8102" s="388">
        <f>ROWS(R$5:R8102)</f>
        <v>8098</v>
      </c>
      <c r="T8102" s="388" t="str">
        <f>IF(_xlfn.IFNA(VLOOKUP(P8102,$AG$3:$AH$83,2,FALSE),"")='11.1'!$D$5,TXM!S8102,"")</f>
        <v/>
      </c>
      <c r="U8102" t="str">
        <f>IFERROR(SMALL($T$5:$T$9000,ROWS($T$5:T8102)),"")</f>
        <v/>
      </c>
    </row>
    <row r="8103" spans="4:21" ht="14.4" customHeight="1" x14ac:dyDescent="0.3">
      <c r="D8103" s="388">
        <f>ROWS(C$5:C8103)</f>
        <v>8099</v>
      </c>
      <c r="E8103" s="388" t="str">
        <f>IF(_xlfn.IFNA(VLOOKUP(A8103,$AG$3:$AH$83,2,FALSE),"")='11.1'!$D$5,TXM!D8103,"")</f>
        <v/>
      </c>
      <c r="F8103" t="str">
        <f>IFERROR(SMALL($E$5:$E$9000,ROWS($E$5:E8103)),"")</f>
        <v/>
      </c>
      <c r="I8103" t="s">
        <v>631</v>
      </c>
      <c r="J8103" t="s">
        <v>1275</v>
      </c>
      <c r="K8103">
        <v>37</v>
      </c>
      <c r="L8103" s="388">
        <f>ROWS(K$5:K8103)</f>
        <v>8099</v>
      </c>
      <c r="M8103" s="388" t="str">
        <f>IF(_xlfn.IFNA(VLOOKUP(I8103,$AG$3:$AH$83,2,FALSE),"")='11.1'!$D$5,TXM!L8103,"")</f>
        <v/>
      </c>
      <c r="N8103" t="str">
        <f>IFERROR(SMALL($M$5:$M$9000,ROWS($M$5:M8103)),"")</f>
        <v/>
      </c>
      <c r="S8103" s="388">
        <f>ROWS(R$5:R8103)</f>
        <v>8099</v>
      </c>
      <c r="T8103" s="388" t="str">
        <f>IF(_xlfn.IFNA(VLOOKUP(P8103,$AG$3:$AH$83,2,FALSE),"")='11.1'!$D$5,TXM!S8103,"")</f>
        <v/>
      </c>
      <c r="U8103" t="str">
        <f>IFERROR(SMALL($T$5:$T$9000,ROWS($T$5:T8103)),"")</f>
        <v/>
      </c>
    </row>
    <row r="8104" spans="4:21" ht="14.4" customHeight="1" x14ac:dyDescent="0.3">
      <c r="D8104" s="388">
        <f>ROWS(C$5:C8104)</f>
        <v>8100</v>
      </c>
      <c r="E8104" s="388" t="str">
        <f>IF(_xlfn.IFNA(VLOOKUP(A8104,$AG$3:$AH$83,2,FALSE),"")='11.1'!$D$5,TXM!D8104,"")</f>
        <v/>
      </c>
      <c r="F8104" t="str">
        <f>IFERROR(SMALL($E$5:$E$9000,ROWS($E$5:E8104)),"")</f>
        <v/>
      </c>
      <c r="I8104" t="s">
        <v>631</v>
      </c>
      <c r="J8104" t="s">
        <v>809</v>
      </c>
      <c r="K8104">
        <v>17</v>
      </c>
      <c r="L8104" s="388">
        <f>ROWS(K$5:K8104)</f>
        <v>8100</v>
      </c>
      <c r="M8104" s="388" t="str">
        <f>IF(_xlfn.IFNA(VLOOKUP(I8104,$AG$3:$AH$83,2,FALSE),"")='11.1'!$D$5,TXM!L8104,"")</f>
        <v/>
      </c>
      <c r="N8104" t="str">
        <f>IFERROR(SMALL($M$5:$M$9000,ROWS($M$5:M8104)),"")</f>
        <v/>
      </c>
      <c r="S8104" s="388">
        <f>ROWS(R$5:R8104)</f>
        <v>8100</v>
      </c>
      <c r="T8104" s="388" t="str">
        <f>IF(_xlfn.IFNA(VLOOKUP(P8104,$AG$3:$AH$83,2,FALSE),"")='11.1'!$D$5,TXM!S8104,"")</f>
        <v/>
      </c>
      <c r="U8104" t="str">
        <f>IFERROR(SMALL($T$5:$T$9000,ROWS($T$5:T8104)),"")</f>
        <v/>
      </c>
    </row>
    <row r="8105" spans="4:21" ht="14.4" customHeight="1" x14ac:dyDescent="0.3">
      <c r="D8105" s="388">
        <f>ROWS(C$5:C8105)</f>
        <v>8101</v>
      </c>
      <c r="E8105" s="388" t="str">
        <f>IF(_xlfn.IFNA(VLOOKUP(A8105,$AG$3:$AH$83,2,FALSE),"")='11.1'!$D$5,TXM!D8105,"")</f>
        <v/>
      </c>
      <c r="F8105" t="str">
        <f>IFERROR(SMALL($E$5:$E$9000,ROWS($E$5:E8105)),"")</f>
        <v/>
      </c>
      <c r="I8105" t="s">
        <v>2254</v>
      </c>
      <c r="J8105" t="s">
        <v>863</v>
      </c>
      <c r="K8105">
        <v>439264</v>
      </c>
      <c r="L8105" s="388">
        <f>ROWS(K$5:K8105)</f>
        <v>8101</v>
      </c>
      <c r="M8105" s="388" t="str">
        <f>IF(_xlfn.IFNA(VLOOKUP(I8105,$AG$3:$AH$83,2,FALSE),"")='11.1'!$D$5,TXM!L8105,"")</f>
        <v/>
      </c>
      <c r="N8105" t="str">
        <f>IFERROR(SMALL($M$5:$M$9000,ROWS($M$5:M8105)),"")</f>
        <v/>
      </c>
      <c r="S8105" s="388">
        <f>ROWS(R$5:R8105)</f>
        <v>8101</v>
      </c>
      <c r="T8105" s="388" t="str">
        <f>IF(_xlfn.IFNA(VLOOKUP(P8105,$AG$3:$AH$83,2,FALSE),"")='11.1'!$D$5,TXM!S8105,"")</f>
        <v/>
      </c>
      <c r="U8105" t="str">
        <f>IFERROR(SMALL($T$5:$T$9000,ROWS($T$5:T8105)),"")</f>
        <v/>
      </c>
    </row>
    <row r="8106" spans="4:21" ht="14.4" customHeight="1" x14ac:dyDescent="0.3">
      <c r="D8106" s="388">
        <f>ROWS(C$5:C8106)</f>
        <v>8102</v>
      </c>
      <c r="E8106" s="388" t="str">
        <f>IF(_xlfn.IFNA(VLOOKUP(A8106,$AG$3:$AH$83,2,FALSE),"")='11.1'!$D$5,TXM!D8106,"")</f>
        <v/>
      </c>
      <c r="F8106" t="str">
        <f>IFERROR(SMALL($E$5:$E$9000,ROWS($E$5:E8106)),"")</f>
        <v/>
      </c>
      <c r="I8106" t="s">
        <v>2254</v>
      </c>
      <c r="J8106" t="s">
        <v>865</v>
      </c>
      <c r="K8106">
        <v>4625</v>
      </c>
      <c r="L8106" s="388">
        <f>ROWS(K$5:K8106)</f>
        <v>8102</v>
      </c>
      <c r="M8106" s="388" t="str">
        <f>IF(_xlfn.IFNA(VLOOKUP(I8106,$AG$3:$AH$83,2,FALSE),"")='11.1'!$D$5,TXM!L8106,"")</f>
        <v/>
      </c>
      <c r="N8106" t="str">
        <f>IFERROR(SMALL($M$5:$M$9000,ROWS($M$5:M8106)),"")</f>
        <v/>
      </c>
      <c r="S8106" s="388">
        <f>ROWS(R$5:R8106)</f>
        <v>8102</v>
      </c>
      <c r="T8106" s="388" t="str">
        <f>IF(_xlfn.IFNA(VLOOKUP(P8106,$AG$3:$AH$83,2,FALSE),"")='11.1'!$D$5,TXM!S8106,"")</f>
        <v/>
      </c>
      <c r="U8106" t="str">
        <f>IFERROR(SMALL($T$5:$T$9000,ROWS($T$5:T8106)),"")</f>
        <v/>
      </c>
    </row>
    <row r="8107" spans="4:21" ht="14.4" customHeight="1" x14ac:dyDescent="0.3">
      <c r="D8107" s="388">
        <f>ROWS(C$5:C8107)</f>
        <v>8103</v>
      </c>
      <c r="E8107" s="388" t="str">
        <f>IF(_xlfn.IFNA(VLOOKUP(A8107,$AG$3:$AH$83,2,FALSE),"")='11.1'!$D$5,TXM!D8107,"")</f>
        <v/>
      </c>
      <c r="F8107" t="str">
        <f>IFERROR(SMALL($E$5:$E$9000,ROWS($E$5:E8107)),"")</f>
        <v/>
      </c>
      <c r="I8107" t="s">
        <v>713</v>
      </c>
      <c r="J8107" t="s">
        <v>1265</v>
      </c>
      <c r="K8107">
        <v>1282943</v>
      </c>
      <c r="L8107" s="388">
        <f>ROWS(K$5:K8107)</f>
        <v>8103</v>
      </c>
      <c r="M8107" s="388" t="str">
        <f>IF(_xlfn.IFNA(VLOOKUP(I8107,$AG$3:$AH$83,2,FALSE),"")='11.1'!$D$5,TXM!L8107,"")</f>
        <v/>
      </c>
      <c r="N8107" t="str">
        <f>IFERROR(SMALL($M$5:$M$9000,ROWS($M$5:M8107)),"")</f>
        <v/>
      </c>
      <c r="S8107" s="388">
        <f>ROWS(R$5:R8107)</f>
        <v>8103</v>
      </c>
      <c r="T8107" s="388" t="str">
        <f>IF(_xlfn.IFNA(VLOOKUP(P8107,$AG$3:$AH$83,2,FALSE),"")='11.1'!$D$5,TXM!S8107,"")</f>
        <v/>
      </c>
      <c r="U8107" t="str">
        <f>IFERROR(SMALL($T$5:$T$9000,ROWS($T$5:T8107)),"")</f>
        <v/>
      </c>
    </row>
    <row r="8108" spans="4:21" ht="14.4" customHeight="1" x14ac:dyDescent="0.3">
      <c r="D8108" s="388">
        <f>ROWS(C$5:C8108)</f>
        <v>8104</v>
      </c>
      <c r="E8108" s="388" t="str">
        <f>IF(_xlfn.IFNA(VLOOKUP(A8108,$AG$3:$AH$83,2,FALSE),"")='11.1'!$D$5,TXM!D8108,"")</f>
        <v/>
      </c>
      <c r="F8108" t="str">
        <f>IFERROR(SMALL($E$5:$E$9000,ROWS($E$5:E8108)),"")</f>
        <v/>
      </c>
      <c r="I8108" t="s">
        <v>713</v>
      </c>
      <c r="J8108" t="s">
        <v>867</v>
      </c>
      <c r="K8108">
        <v>5111</v>
      </c>
      <c r="L8108" s="388">
        <f>ROWS(K$5:K8108)</f>
        <v>8104</v>
      </c>
      <c r="M8108" s="388" t="str">
        <f>IF(_xlfn.IFNA(VLOOKUP(I8108,$AG$3:$AH$83,2,FALSE),"")='11.1'!$D$5,TXM!L8108,"")</f>
        <v/>
      </c>
      <c r="N8108" t="str">
        <f>IFERROR(SMALL($M$5:$M$9000,ROWS($M$5:M8108)),"")</f>
        <v/>
      </c>
      <c r="S8108" s="388">
        <f>ROWS(R$5:R8108)</f>
        <v>8104</v>
      </c>
      <c r="T8108" s="388" t="str">
        <f>IF(_xlfn.IFNA(VLOOKUP(P8108,$AG$3:$AH$83,2,FALSE),"")='11.1'!$D$5,TXM!S8108,"")</f>
        <v/>
      </c>
      <c r="U8108" t="str">
        <f>IFERROR(SMALL($T$5:$T$9000,ROWS($T$5:T8108)),"")</f>
        <v/>
      </c>
    </row>
    <row r="8109" spans="4:21" ht="14.4" customHeight="1" x14ac:dyDescent="0.3">
      <c r="D8109" s="388">
        <f>ROWS(C$5:C8109)</f>
        <v>8105</v>
      </c>
      <c r="E8109" s="388" t="str">
        <f>IF(_xlfn.IFNA(VLOOKUP(A8109,$AG$3:$AH$83,2,FALSE),"")='11.1'!$D$5,TXM!D8109,"")</f>
        <v/>
      </c>
      <c r="F8109" t="str">
        <f>IFERROR(SMALL($E$5:$E$9000,ROWS($E$5:E8109)),"")</f>
        <v/>
      </c>
      <c r="I8109" t="s">
        <v>713</v>
      </c>
      <c r="J8109" t="s">
        <v>863</v>
      </c>
      <c r="K8109">
        <v>362</v>
      </c>
      <c r="L8109" s="388">
        <f>ROWS(K$5:K8109)</f>
        <v>8105</v>
      </c>
      <c r="M8109" s="388" t="str">
        <f>IF(_xlfn.IFNA(VLOOKUP(I8109,$AG$3:$AH$83,2,FALSE),"")='11.1'!$D$5,TXM!L8109,"")</f>
        <v/>
      </c>
      <c r="N8109" t="str">
        <f>IFERROR(SMALL($M$5:$M$9000,ROWS($M$5:M8109)),"")</f>
        <v/>
      </c>
      <c r="S8109" s="388">
        <f>ROWS(R$5:R8109)</f>
        <v>8105</v>
      </c>
      <c r="T8109" s="388" t="str">
        <f>IF(_xlfn.IFNA(VLOOKUP(P8109,$AG$3:$AH$83,2,FALSE),"")='11.1'!$D$5,TXM!S8109,"")</f>
        <v/>
      </c>
      <c r="U8109" t="str">
        <f>IFERROR(SMALL($T$5:$T$9000,ROWS($T$5:T8109)),"")</f>
        <v/>
      </c>
    </row>
    <row r="8110" spans="4:21" ht="14.4" customHeight="1" x14ac:dyDescent="0.3">
      <c r="D8110" s="388">
        <f>ROWS(C$5:C8110)</f>
        <v>8106</v>
      </c>
      <c r="E8110" s="388" t="str">
        <f>IF(_xlfn.IFNA(VLOOKUP(A8110,$AG$3:$AH$83,2,FALSE),"")='11.1'!$D$5,TXM!D8110,"")</f>
        <v/>
      </c>
      <c r="F8110" t="str">
        <f>IFERROR(SMALL($E$5:$E$9000,ROWS($E$5:E8110)),"")</f>
        <v/>
      </c>
      <c r="I8110" t="s">
        <v>713</v>
      </c>
      <c r="J8110" t="s">
        <v>865</v>
      </c>
      <c r="K8110">
        <v>73</v>
      </c>
      <c r="L8110" s="388">
        <f>ROWS(K$5:K8110)</f>
        <v>8106</v>
      </c>
      <c r="M8110" s="388" t="str">
        <f>IF(_xlfn.IFNA(VLOOKUP(I8110,$AG$3:$AH$83,2,FALSE),"")='11.1'!$D$5,TXM!L8110,"")</f>
        <v/>
      </c>
      <c r="N8110" t="str">
        <f>IFERROR(SMALL($M$5:$M$9000,ROWS($M$5:M8110)),"")</f>
        <v/>
      </c>
      <c r="S8110" s="388">
        <f>ROWS(R$5:R8110)</f>
        <v>8106</v>
      </c>
      <c r="T8110" s="388" t="str">
        <f>IF(_xlfn.IFNA(VLOOKUP(P8110,$AG$3:$AH$83,2,FALSE),"")='11.1'!$D$5,TXM!S8110,"")</f>
        <v/>
      </c>
      <c r="U8110" t="str">
        <f>IFERROR(SMALL($T$5:$T$9000,ROWS($T$5:T8110)),"")</f>
        <v/>
      </c>
    </row>
    <row r="8111" spans="4:21" ht="14.4" customHeight="1" x14ac:dyDescent="0.3">
      <c r="D8111" s="388">
        <f>ROWS(C$5:C8111)</f>
        <v>8107</v>
      </c>
      <c r="E8111" s="388" t="str">
        <f>IF(_xlfn.IFNA(VLOOKUP(A8111,$AG$3:$AH$83,2,FALSE),"")='11.1'!$D$5,TXM!D8111,"")</f>
        <v/>
      </c>
      <c r="F8111" t="str">
        <f>IFERROR(SMALL($E$5:$E$9000,ROWS($E$5:E8111)),"")</f>
        <v/>
      </c>
      <c r="I8111" t="s">
        <v>1824</v>
      </c>
      <c r="J8111" t="s">
        <v>863</v>
      </c>
      <c r="K8111">
        <v>177323</v>
      </c>
      <c r="L8111" s="388">
        <f>ROWS(K$5:K8111)</f>
        <v>8107</v>
      </c>
      <c r="M8111" s="388" t="str">
        <f>IF(_xlfn.IFNA(VLOOKUP(I8111,$AG$3:$AH$83,2,FALSE),"")='11.1'!$D$5,TXM!L8111,"")</f>
        <v/>
      </c>
      <c r="N8111" t="str">
        <f>IFERROR(SMALL($M$5:$M$9000,ROWS($M$5:M8111)),"")</f>
        <v/>
      </c>
      <c r="S8111" s="388">
        <f>ROWS(R$5:R8111)</f>
        <v>8107</v>
      </c>
      <c r="T8111" s="388" t="str">
        <f>IF(_xlfn.IFNA(VLOOKUP(P8111,$AG$3:$AH$83,2,FALSE),"")='11.1'!$D$5,TXM!S8111,"")</f>
        <v/>
      </c>
      <c r="U8111" t="str">
        <f>IFERROR(SMALL($T$5:$T$9000,ROWS($T$5:T8111)),"")</f>
        <v/>
      </c>
    </row>
    <row r="8112" spans="4:21" ht="14.4" customHeight="1" x14ac:dyDescent="0.3">
      <c r="D8112" s="388">
        <f>ROWS(C$5:C8112)</f>
        <v>8108</v>
      </c>
      <c r="E8112" s="388" t="str">
        <f>IF(_xlfn.IFNA(VLOOKUP(A8112,$AG$3:$AH$83,2,FALSE),"")='11.1'!$D$5,TXM!D8112,"")</f>
        <v/>
      </c>
      <c r="F8112" t="str">
        <f>IFERROR(SMALL($E$5:$E$9000,ROWS($E$5:E8112)),"")</f>
        <v/>
      </c>
      <c r="I8112" t="s">
        <v>714</v>
      </c>
      <c r="J8112" t="s">
        <v>863</v>
      </c>
      <c r="K8112">
        <v>639172</v>
      </c>
      <c r="L8112" s="388">
        <f>ROWS(K$5:K8112)</f>
        <v>8108</v>
      </c>
      <c r="M8112" s="388" t="str">
        <f>IF(_xlfn.IFNA(VLOOKUP(I8112,$AG$3:$AH$83,2,FALSE),"")='11.1'!$D$5,TXM!L8112,"")</f>
        <v/>
      </c>
      <c r="N8112" t="str">
        <f>IFERROR(SMALL($M$5:$M$9000,ROWS($M$5:M8112)),"")</f>
        <v/>
      </c>
      <c r="S8112" s="388">
        <f>ROWS(R$5:R8112)</f>
        <v>8108</v>
      </c>
      <c r="T8112" s="388" t="str">
        <f>IF(_xlfn.IFNA(VLOOKUP(P8112,$AG$3:$AH$83,2,FALSE),"")='11.1'!$D$5,TXM!S8112,"")</f>
        <v/>
      </c>
      <c r="U8112" t="str">
        <f>IFERROR(SMALL($T$5:$T$9000,ROWS($T$5:T8112)),"")</f>
        <v/>
      </c>
    </row>
    <row r="8113" spans="4:21" ht="14.4" customHeight="1" x14ac:dyDescent="0.3">
      <c r="D8113" s="388">
        <f>ROWS(C$5:C8113)</f>
        <v>8109</v>
      </c>
      <c r="E8113" s="388" t="str">
        <f>IF(_xlfn.IFNA(VLOOKUP(A8113,$AG$3:$AH$83,2,FALSE),"")='11.1'!$D$5,TXM!D8113,"")</f>
        <v/>
      </c>
      <c r="F8113" t="str">
        <f>IFERROR(SMALL($E$5:$E$9000,ROWS($E$5:E8113)),"")</f>
        <v/>
      </c>
      <c r="I8113" t="s">
        <v>714</v>
      </c>
      <c r="J8113" t="s">
        <v>861</v>
      </c>
      <c r="K8113">
        <v>187082</v>
      </c>
      <c r="L8113" s="388">
        <f>ROWS(K$5:K8113)</f>
        <v>8109</v>
      </c>
      <c r="M8113" s="388" t="str">
        <f>IF(_xlfn.IFNA(VLOOKUP(I8113,$AG$3:$AH$83,2,FALSE),"")='11.1'!$D$5,TXM!L8113,"")</f>
        <v/>
      </c>
      <c r="N8113" t="str">
        <f>IFERROR(SMALL($M$5:$M$9000,ROWS($M$5:M8113)),"")</f>
        <v/>
      </c>
      <c r="S8113" s="388">
        <f>ROWS(R$5:R8113)</f>
        <v>8109</v>
      </c>
      <c r="T8113" s="388" t="str">
        <f>IF(_xlfn.IFNA(VLOOKUP(P8113,$AG$3:$AH$83,2,FALSE),"")='11.1'!$D$5,TXM!S8113,"")</f>
        <v/>
      </c>
      <c r="U8113" t="str">
        <f>IFERROR(SMALL($T$5:$T$9000,ROWS($T$5:T8113)),"")</f>
        <v/>
      </c>
    </row>
    <row r="8114" spans="4:21" ht="14.4" customHeight="1" x14ac:dyDescent="0.3">
      <c r="D8114" s="388">
        <f>ROWS(C$5:C8114)</f>
        <v>8110</v>
      </c>
      <c r="E8114" s="388" t="str">
        <f>IF(_xlfn.IFNA(VLOOKUP(A8114,$AG$3:$AH$83,2,FALSE),"")='11.1'!$D$5,TXM!D8114,"")</f>
        <v/>
      </c>
      <c r="F8114" t="str">
        <f>IFERROR(SMALL($E$5:$E$9000,ROWS($E$5:E8114)),"")</f>
        <v/>
      </c>
      <c r="I8114" t="s">
        <v>714</v>
      </c>
      <c r="J8114" t="s">
        <v>865</v>
      </c>
      <c r="K8114">
        <v>117876</v>
      </c>
      <c r="L8114" s="388">
        <f>ROWS(K$5:K8114)</f>
        <v>8110</v>
      </c>
      <c r="M8114" s="388" t="str">
        <f>IF(_xlfn.IFNA(VLOOKUP(I8114,$AG$3:$AH$83,2,FALSE),"")='11.1'!$D$5,TXM!L8114,"")</f>
        <v/>
      </c>
      <c r="N8114" t="str">
        <f>IFERROR(SMALL($M$5:$M$9000,ROWS($M$5:M8114)),"")</f>
        <v/>
      </c>
      <c r="S8114" s="388">
        <f>ROWS(R$5:R8114)</f>
        <v>8110</v>
      </c>
      <c r="T8114" s="388" t="str">
        <f>IF(_xlfn.IFNA(VLOOKUP(P8114,$AG$3:$AH$83,2,FALSE),"")='11.1'!$D$5,TXM!S8114,"")</f>
        <v/>
      </c>
      <c r="U8114" t="str">
        <f>IFERROR(SMALL($T$5:$T$9000,ROWS($T$5:T8114)),"")</f>
        <v/>
      </c>
    </row>
    <row r="8115" spans="4:21" ht="14.4" customHeight="1" x14ac:dyDescent="0.3">
      <c r="D8115" s="388">
        <f>ROWS(C$5:C8115)</f>
        <v>8111</v>
      </c>
      <c r="E8115" s="388" t="str">
        <f>IF(_xlfn.IFNA(VLOOKUP(A8115,$AG$3:$AH$83,2,FALSE),"")='11.1'!$D$5,TXM!D8115,"")</f>
        <v/>
      </c>
      <c r="F8115" t="str">
        <f>IFERROR(SMALL($E$5:$E$9000,ROWS($E$5:E8115)),"")</f>
        <v/>
      </c>
      <c r="I8115" t="s">
        <v>714</v>
      </c>
      <c r="J8115" t="s">
        <v>867</v>
      </c>
      <c r="K8115">
        <v>48887</v>
      </c>
      <c r="L8115" s="388">
        <f>ROWS(K$5:K8115)</f>
        <v>8111</v>
      </c>
      <c r="M8115" s="388" t="str">
        <f>IF(_xlfn.IFNA(VLOOKUP(I8115,$AG$3:$AH$83,2,FALSE),"")='11.1'!$D$5,TXM!L8115,"")</f>
        <v/>
      </c>
      <c r="N8115" t="str">
        <f>IFERROR(SMALL($M$5:$M$9000,ROWS($M$5:M8115)),"")</f>
        <v/>
      </c>
      <c r="S8115" s="388">
        <f>ROWS(R$5:R8115)</f>
        <v>8111</v>
      </c>
      <c r="T8115" s="388" t="str">
        <f>IF(_xlfn.IFNA(VLOOKUP(P8115,$AG$3:$AH$83,2,FALSE),"")='11.1'!$D$5,TXM!S8115,"")</f>
        <v/>
      </c>
      <c r="U8115" t="str">
        <f>IFERROR(SMALL($T$5:$T$9000,ROWS($T$5:T8115)),"")</f>
        <v/>
      </c>
    </row>
    <row r="8116" spans="4:21" ht="14.4" customHeight="1" x14ac:dyDescent="0.3">
      <c r="D8116" s="388">
        <f>ROWS(C$5:C8116)</f>
        <v>8112</v>
      </c>
      <c r="E8116" s="388" t="str">
        <f>IF(_xlfn.IFNA(VLOOKUP(A8116,$AG$3:$AH$83,2,FALSE),"")='11.1'!$D$5,TXM!D8116,"")</f>
        <v/>
      </c>
      <c r="F8116" t="str">
        <f>IFERROR(SMALL($E$5:$E$9000,ROWS($E$5:E8116)),"")</f>
        <v/>
      </c>
      <c r="I8116" t="s">
        <v>714</v>
      </c>
      <c r="J8116" t="s">
        <v>859</v>
      </c>
      <c r="K8116">
        <v>46337</v>
      </c>
      <c r="L8116" s="388">
        <f>ROWS(K$5:K8116)</f>
        <v>8112</v>
      </c>
      <c r="M8116" s="388" t="str">
        <f>IF(_xlfn.IFNA(VLOOKUP(I8116,$AG$3:$AH$83,2,FALSE),"")='11.1'!$D$5,TXM!L8116,"")</f>
        <v/>
      </c>
      <c r="N8116" t="str">
        <f>IFERROR(SMALL($M$5:$M$9000,ROWS($M$5:M8116)),"")</f>
        <v/>
      </c>
      <c r="S8116" s="388">
        <f>ROWS(R$5:R8116)</f>
        <v>8112</v>
      </c>
      <c r="T8116" s="388" t="str">
        <f>IF(_xlfn.IFNA(VLOOKUP(P8116,$AG$3:$AH$83,2,FALSE),"")='11.1'!$D$5,TXM!S8116,"")</f>
        <v/>
      </c>
      <c r="U8116" t="str">
        <f>IFERROR(SMALL($T$5:$T$9000,ROWS($T$5:T8116)),"")</f>
        <v/>
      </c>
    </row>
    <row r="8117" spans="4:21" ht="14.4" customHeight="1" x14ac:dyDescent="0.3">
      <c r="D8117" s="388">
        <f>ROWS(C$5:C8117)</f>
        <v>8113</v>
      </c>
      <c r="E8117" s="388" t="str">
        <f>IF(_xlfn.IFNA(VLOOKUP(A8117,$AG$3:$AH$83,2,FALSE),"")='11.1'!$D$5,TXM!D8117,"")</f>
        <v/>
      </c>
      <c r="F8117" t="str">
        <f>IFERROR(SMALL($E$5:$E$9000,ROWS($E$5:E8117)),"")</f>
        <v/>
      </c>
      <c r="I8117" t="s">
        <v>714</v>
      </c>
      <c r="J8117" t="s">
        <v>843</v>
      </c>
      <c r="K8117">
        <v>30982</v>
      </c>
      <c r="L8117" s="388">
        <f>ROWS(K$5:K8117)</f>
        <v>8113</v>
      </c>
      <c r="M8117" s="388" t="str">
        <f>IF(_xlfn.IFNA(VLOOKUP(I8117,$AG$3:$AH$83,2,FALSE),"")='11.1'!$D$5,TXM!L8117,"")</f>
        <v/>
      </c>
      <c r="N8117" t="str">
        <f>IFERROR(SMALL($M$5:$M$9000,ROWS($M$5:M8117)),"")</f>
        <v/>
      </c>
      <c r="S8117" s="388">
        <f>ROWS(R$5:R8117)</f>
        <v>8113</v>
      </c>
      <c r="T8117" s="388" t="str">
        <f>IF(_xlfn.IFNA(VLOOKUP(P8117,$AG$3:$AH$83,2,FALSE),"")='11.1'!$D$5,TXM!S8117,"")</f>
        <v/>
      </c>
      <c r="U8117" t="str">
        <f>IFERROR(SMALL($T$5:$T$9000,ROWS($T$5:T8117)),"")</f>
        <v/>
      </c>
    </row>
    <row r="8118" spans="4:21" ht="14.4" customHeight="1" x14ac:dyDescent="0.3">
      <c r="D8118" s="388">
        <f>ROWS(C$5:C8118)</f>
        <v>8114</v>
      </c>
      <c r="E8118" s="388" t="str">
        <f>IF(_xlfn.IFNA(VLOOKUP(A8118,$AG$3:$AH$83,2,FALSE),"")='11.1'!$D$5,TXM!D8118,"")</f>
        <v/>
      </c>
      <c r="F8118" t="str">
        <f>IFERROR(SMALL($E$5:$E$9000,ROWS($E$5:E8118)),"")</f>
        <v/>
      </c>
      <c r="I8118" t="s">
        <v>714</v>
      </c>
      <c r="J8118" t="s">
        <v>990</v>
      </c>
      <c r="K8118">
        <v>29518</v>
      </c>
      <c r="L8118" s="388">
        <f>ROWS(K$5:K8118)</f>
        <v>8114</v>
      </c>
      <c r="M8118" s="388" t="str">
        <f>IF(_xlfn.IFNA(VLOOKUP(I8118,$AG$3:$AH$83,2,FALSE),"")='11.1'!$D$5,TXM!L8118,"")</f>
        <v/>
      </c>
      <c r="N8118" t="str">
        <f>IFERROR(SMALL($M$5:$M$9000,ROWS($M$5:M8118)),"")</f>
        <v/>
      </c>
      <c r="S8118" s="388">
        <f>ROWS(R$5:R8118)</f>
        <v>8114</v>
      </c>
      <c r="T8118" s="388" t="str">
        <f>IF(_xlfn.IFNA(VLOOKUP(P8118,$AG$3:$AH$83,2,FALSE),"")='11.1'!$D$5,TXM!S8118,"")</f>
        <v/>
      </c>
      <c r="U8118" t="str">
        <f>IFERROR(SMALL($T$5:$T$9000,ROWS($T$5:T8118)),"")</f>
        <v/>
      </c>
    </row>
    <row r="8119" spans="4:21" ht="14.4" customHeight="1" x14ac:dyDescent="0.3">
      <c r="D8119" s="388">
        <f>ROWS(C$5:C8119)</f>
        <v>8115</v>
      </c>
      <c r="E8119" s="388" t="str">
        <f>IF(_xlfn.IFNA(VLOOKUP(A8119,$AG$3:$AH$83,2,FALSE),"")='11.1'!$D$5,TXM!D8119,"")</f>
        <v/>
      </c>
      <c r="F8119" t="str">
        <f>IFERROR(SMALL($E$5:$E$9000,ROWS($E$5:E8119)),"")</f>
        <v/>
      </c>
      <c r="I8119" t="s">
        <v>714</v>
      </c>
      <c r="J8119" t="s">
        <v>839</v>
      </c>
      <c r="K8119">
        <v>29148</v>
      </c>
      <c r="L8119" s="388">
        <f>ROWS(K$5:K8119)</f>
        <v>8115</v>
      </c>
      <c r="M8119" s="388" t="str">
        <f>IF(_xlfn.IFNA(VLOOKUP(I8119,$AG$3:$AH$83,2,FALSE),"")='11.1'!$D$5,TXM!L8119,"")</f>
        <v/>
      </c>
      <c r="N8119" t="str">
        <f>IFERROR(SMALL($M$5:$M$9000,ROWS($M$5:M8119)),"")</f>
        <v/>
      </c>
      <c r="S8119" s="388">
        <f>ROWS(R$5:R8119)</f>
        <v>8115</v>
      </c>
      <c r="T8119" s="388" t="str">
        <f>IF(_xlfn.IFNA(VLOOKUP(P8119,$AG$3:$AH$83,2,FALSE),"")='11.1'!$D$5,TXM!S8119,"")</f>
        <v/>
      </c>
      <c r="U8119" t="str">
        <f>IFERROR(SMALL($T$5:$T$9000,ROWS($T$5:T8119)),"")</f>
        <v/>
      </c>
    </row>
    <row r="8120" spans="4:21" ht="14.4" customHeight="1" x14ac:dyDescent="0.3">
      <c r="D8120" s="388">
        <f>ROWS(C$5:C8120)</f>
        <v>8116</v>
      </c>
      <c r="E8120" s="388" t="str">
        <f>IF(_xlfn.IFNA(VLOOKUP(A8120,$AG$3:$AH$83,2,FALSE),"")='11.1'!$D$5,TXM!D8120,"")</f>
        <v/>
      </c>
      <c r="F8120" t="str">
        <f>IFERROR(SMALL($E$5:$E$9000,ROWS($E$5:E8120)),"")</f>
        <v/>
      </c>
      <c r="I8120" t="s">
        <v>714</v>
      </c>
      <c r="J8120" t="s">
        <v>849</v>
      </c>
      <c r="K8120">
        <v>22771</v>
      </c>
      <c r="L8120" s="388">
        <f>ROWS(K$5:K8120)</f>
        <v>8116</v>
      </c>
      <c r="M8120" s="388" t="str">
        <f>IF(_xlfn.IFNA(VLOOKUP(I8120,$AG$3:$AH$83,2,FALSE),"")='11.1'!$D$5,TXM!L8120,"")</f>
        <v/>
      </c>
      <c r="N8120" t="str">
        <f>IFERROR(SMALL($M$5:$M$9000,ROWS($M$5:M8120)),"")</f>
        <v/>
      </c>
      <c r="S8120" s="388">
        <f>ROWS(R$5:R8120)</f>
        <v>8116</v>
      </c>
      <c r="T8120" s="388" t="str">
        <f>IF(_xlfn.IFNA(VLOOKUP(P8120,$AG$3:$AH$83,2,FALSE),"")='11.1'!$D$5,TXM!S8120,"")</f>
        <v/>
      </c>
      <c r="U8120" t="str">
        <f>IFERROR(SMALL($T$5:$T$9000,ROWS($T$5:T8120)),"")</f>
        <v/>
      </c>
    </row>
    <row r="8121" spans="4:21" ht="14.4" customHeight="1" x14ac:dyDescent="0.3">
      <c r="D8121" s="388">
        <f>ROWS(C$5:C8121)</f>
        <v>8117</v>
      </c>
      <c r="E8121" s="388" t="str">
        <f>IF(_xlfn.IFNA(VLOOKUP(A8121,$AG$3:$AH$83,2,FALSE),"")='11.1'!$D$5,TXM!D8121,"")</f>
        <v/>
      </c>
      <c r="F8121" t="str">
        <f>IFERROR(SMALL($E$5:$E$9000,ROWS($E$5:E8121)),"")</f>
        <v/>
      </c>
      <c r="I8121" t="s">
        <v>714</v>
      </c>
      <c r="J8121" t="s">
        <v>783</v>
      </c>
      <c r="K8121">
        <v>19967</v>
      </c>
      <c r="L8121" s="388">
        <f>ROWS(K$5:K8121)</f>
        <v>8117</v>
      </c>
      <c r="M8121" s="388" t="str">
        <f>IF(_xlfn.IFNA(VLOOKUP(I8121,$AG$3:$AH$83,2,FALSE),"")='11.1'!$D$5,TXM!L8121,"")</f>
        <v/>
      </c>
      <c r="N8121" t="str">
        <f>IFERROR(SMALL($M$5:$M$9000,ROWS($M$5:M8121)),"")</f>
        <v/>
      </c>
      <c r="S8121" s="388">
        <f>ROWS(R$5:R8121)</f>
        <v>8117</v>
      </c>
      <c r="T8121" s="388" t="str">
        <f>IF(_xlfn.IFNA(VLOOKUP(P8121,$AG$3:$AH$83,2,FALSE),"")='11.1'!$D$5,TXM!S8121,"")</f>
        <v/>
      </c>
      <c r="U8121" t="str">
        <f>IFERROR(SMALL($T$5:$T$9000,ROWS($T$5:T8121)),"")</f>
        <v/>
      </c>
    </row>
    <row r="8122" spans="4:21" ht="14.4" customHeight="1" x14ac:dyDescent="0.3">
      <c r="D8122" s="388">
        <f>ROWS(C$5:C8122)</f>
        <v>8118</v>
      </c>
      <c r="E8122" s="388" t="str">
        <f>IF(_xlfn.IFNA(VLOOKUP(A8122,$AG$3:$AH$83,2,FALSE),"")='11.1'!$D$5,TXM!D8122,"")</f>
        <v/>
      </c>
      <c r="F8122" t="str">
        <f>IFERROR(SMALL($E$5:$E$9000,ROWS($E$5:E8122)),"")</f>
        <v/>
      </c>
      <c r="I8122" t="s">
        <v>714</v>
      </c>
      <c r="J8122" t="s">
        <v>1318</v>
      </c>
      <c r="K8122">
        <v>19666</v>
      </c>
      <c r="L8122" s="388">
        <f>ROWS(K$5:K8122)</f>
        <v>8118</v>
      </c>
      <c r="M8122" s="388" t="str">
        <f>IF(_xlfn.IFNA(VLOOKUP(I8122,$AG$3:$AH$83,2,FALSE),"")='11.1'!$D$5,TXM!L8122,"")</f>
        <v/>
      </c>
      <c r="N8122" t="str">
        <f>IFERROR(SMALL($M$5:$M$9000,ROWS($M$5:M8122)),"")</f>
        <v/>
      </c>
      <c r="S8122" s="388">
        <f>ROWS(R$5:R8122)</f>
        <v>8118</v>
      </c>
      <c r="T8122" s="388" t="str">
        <f>IF(_xlfn.IFNA(VLOOKUP(P8122,$AG$3:$AH$83,2,FALSE),"")='11.1'!$D$5,TXM!S8122,"")</f>
        <v/>
      </c>
      <c r="U8122" t="str">
        <f>IFERROR(SMALL($T$5:$T$9000,ROWS($T$5:T8122)),"")</f>
        <v/>
      </c>
    </row>
    <row r="8123" spans="4:21" ht="14.4" customHeight="1" x14ac:dyDescent="0.3">
      <c r="D8123" s="388">
        <f>ROWS(C$5:C8123)</f>
        <v>8119</v>
      </c>
      <c r="E8123" s="388" t="str">
        <f>IF(_xlfn.IFNA(VLOOKUP(A8123,$AG$3:$AH$83,2,FALSE),"")='11.1'!$D$5,TXM!D8123,"")</f>
        <v/>
      </c>
      <c r="F8123" t="str">
        <f>IFERROR(SMALL($E$5:$E$9000,ROWS($E$5:E8123)),"")</f>
        <v/>
      </c>
      <c r="I8123" t="s">
        <v>714</v>
      </c>
      <c r="J8123" t="s">
        <v>799</v>
      </c>
      <c r="K8123">
        <v>17277</v>
      </c>
      <c r="L8123" s="388">
        <f>ROWS(K$5:K8123)</f>
        <v>8119</v>
      </c>
      <c r="M8123" s="388" t="str">
        <f>IF(_xlfn.IFNA(VLOOKUP(I8123,$AG$3:$AH$83,2,FALSE),"")='11.1'!$D$5,TXM!L8123,"")</f>
        <v/>
      </c>
      <c r="N8123" t="str">
        <f>IFERROR(SMALL($M$5:$M$9000,ROWS($M$5:M8123)),"")</f>
        <v/>
      </c>
      <c r="S8123" s="388">
        <f>ROWS(R$5:R8123)</f>
        <v>8119</v>
      </c>
      <c r="T8123" s="388" t="str">
        <f>IF(_xlfn.IFNA(VLOOKUP(P8123,$AG$3:$AH$83,2,FALSE),"")='11.1'!$D$5,TXM!S8123,"")</f>
        <v/>
      </c>
      <c r="U8123" t="str">
        <f>IFERROR(SMALL($T$5:$T$9000,ROWS($T$5:T8123)),"")</f>
        <v/>
      </c>
    </row>
    <row r="8124" spans="4:21" ht="14.4" customHeight="1" x14ac:dyDescent="0.3">
      <c r="D8124" s="388">
        <f>ROWS(C$5:C8124)</f>
        <v>8120</v>
      </c>
      <c r="E8124" s="388" t="str">
        <f>IF(_xlfn.IFNA(VLOOKUP(A8124,$AG$3:$AH$83,2,FALSE),"")='11.1'!$D$5,TXM!D8124,"")</f>
        <v/>
      </c>
      <c r="F8124" t="str">
        <f>IFERROR(SMALL($E$5:$E$9000,ROWS($E$5:E8124)),"")</f>
        <v/>
      </c>
      <c r="I8124" t="s">
        <v>714</v>
      </c>
      <c r="J8124" t="s">
        <v>823</v>
      </c>
      <c r="K8124">
        <v>16395</v>
      </c>
      <c r="L8124" s="388">
        <f>ROWS(K$5:K8124)</f>
        <v>8120</v>
      </c>
      <c r="M8124" s="388" t="str">
        <f>IF(_xlfn.IFNA(VLOOKUP(I8124,$AG$3:$AH$83,2,FALSE),"")='11.1'!$D$5,TXM!L8124,"")</f>
        <v/>
      </c>
      <c r="N8124" t="str">
        <f>IFERROR(SMALL($M$5:$M$9000,ROWS($M$5:M8124)),"")</f>
        <v/>
      </c>
      <c r="S8124" s="388">
        <f>ROWS(R$5:R8124)</f>
        <v>8120</v>
      </c>
      <c r="T8124" s="388" t="str">
        <f>IF(_xlfn.IFNA(VLOOKUP(P8124,$AG$3:$AH$83,2,FALSE),"")='11.1'!$D$5,TXM!S8124,"")</f>
        <v/>
      </c>
      <c r="U8124" t="str">
        <f>IFERROR(SMALL($T$5:$T$9000,ROWS($T$5:T8124)),"")</f>
        <v/>
      </c>
    </row>
    <row r="8125" spans="4:21" ht="14.4" customHeight="1" x14ac:dyDescent="0.3">
      <c r="D8125" s="388">
        <f>ROWS(C$5:C8125)</f>
        <v>8121</v>
      </c>
      <c r="E8125" s="388" t="str">
        <f>IF(_xlfn.IFNA(VLOOKUP(A8125,$AG$3:$AH$83,2,FALSE),"")='11.1'!$D$5,TXM!D8125,"")</f>
        <v/>
      </c>
      <c r="F8125" t="str">
        <f>IFERROR(SMALL($E$5:$E$9000,ROWS($E$5:E8125)),"")</f>
        <v/>
      </c>
      <c r="I8125" t="s">
        <v>714</v>
      </c>
      <c r="J8125" t="s">
        <v>1285</v>
      </c>
      <c r="K8125">
        <v>12310</v>
      </c>
      <c r="L8125" s="388">
        <f>ROWS(K$5:K8125)</f>
        <v>8121</v>
      </c>
      <c r="M8125" s="388" t="str">
        <f>IF(_xlfn.IFNA(VLOOKUP(I8125,$AG$3:$AH$83,2,FALSE),"")='11.1'!$D$5,TXM!L8125,"")</f>
        <v/>
      </c>
      <c r="N8125" t="str">
        <f>IFERROR(SMALL($M$5:$M$9000,ROWS($M$5:M8125)),"")</f>
        <v/>
      </c>
      <c r="S8125" s="388">
        <f>ROWS(R$5:R8125)</f>
        <v>8121</v>
      </c>
      <c r="T8125" s="388" t="str">
        <f>IF(_xlfn.IFNA(VLOOKUP(P8125,$AG$3:$AH$83,2,FALSE),"")='11.1'!$D$5,TXM!S8125,"")</f>
        <v/>
      </c>
      <c r="U8125" t="str">
        <f>IFERROR(SMALL($T$5:$T$9000,ROWS($T$5:T8125)),"")</f>
        <v/>
      </c>
    </row>
    <row r="8126" spans="4:21" ht="14.4" customHeight="1" x14ac:dyDescent="0.3">
      <c r="D8126" s="388">
        <f>ROWS(C$5:C8126)</f>
        <v>8122</v>
      </c>
      <c r="E8126" s="388" t="str">
        <f>IF(_xlfn.IFNA(VLOOKUP(A8126,$AG$3:$AH$83,2,FALSE),"")='11.1'!$D$5,TXM!D8126,"")</f>
        <v/>
      </c>
      <c r="F8126" t="str">
        <f>IFERROR(SMALL($E$5:$E$9000,ROWS($E$5:E8126)),"")</f>
        <v/>
      </c>
      <c r="I8126" t="s">
        <v>714</v>
      </c>
      <c r="J8126" t="s">
        <v>1265</v>
      </c>
      <c r="K8126">
        <v>9659</v>
      </c>
      <c r="L8126" s="388">
        <f>ROWS(K$5:K8126)</f>
        <v>8122</v>
      </c>
      <c r="M8126" s="388" t="str">
        <f>IF(_xlfn.IFNA(VLOOKUP(I8126,$AG$3:$AH$83,2,FALSE),"")='11.1'!$D$5,TXM!L8126,"")</f>
        <v/>
      </c>
      <c r="N8126" t="str">
        <f>IFERROR(SMALL($M$5:$M$9000,ROWS($M$5:M8126)),"")</f>
        <v/>
      </c>
      <c r="S8126" s="388">
        <f>ROWS(R$5:R8126)</f>
        <v>8122</v>
      </c>
      <c r="T8126" s="388" t="str">
        <f>IF(_xlfn.IFNA(VLOOKUP(P8126,$AG$3:$AH$83,2,FALSE),"")='11.1'!$D$5,TXM!S8126,"")</f>
        <v/>
      </c>
      <c r="U8126" t="str">
        <f>IFERROR(SMALL($T$5:$T$9000,ROWS($T$5:T8126)),"")</f>
        <v/>
      </c>
    </row>
    <row r="8127" spans="4:21" ht="14.4" customHeight="1" x14ac:dyDescent="0.3">
      <c r="D8127" s="388">
        <f>ROWS(C$5:C8127)</f>
        <v>8123</v>
      </c>
      <c r="E8127" s="388" t="str">
        <f>IF(_xlfn.IFNA(VLOOKUP(A8127,$AG$3:$AH$83,2,FALSE),"")='11.1'!$D$5,TXM!D8127,"")</f>
        <v/>
      </c>
      <c r="F8127" t="str">
        <f>IFERROR(SMALL($E$5:$E$9000,ROWS($E$5:E8127)),"")</f>
        <v/>
      </c>
      <c r="I8127" t="s">
        <v>714</v>
      </c>
      <c r="J8127" t="s">
        <v>835</v>
      </c>
      <c r="K8127">
        <v>6490</v>
      </c>
      <c r="L8127" s="388">
        <f>ROWS(K$5:K8127)</f>
        <v>8123</v>
      </c>
      <c r="M8127" s="388" t="str">
        <f>IF(_xlfn.IFNA(VLOOKUP(I8127,$AG$3:$AH$83,2,FALSE),"")='11.1'!$D$5,TXM!L8127,"")</f>
        <v/>
      </c>
      <c r="N8127" t="str">
        <f>IFERROR(SMALL($M$5:$M$9000,ROWS($M$5:M8127)),"")</f>
        <v/>
      </c>
      <c r="S8127" s="388">
        <f>ROWS(R$5:R8127)</f>
        <v>8123</v>
      </c>
      <c r="T8127" s="388" t="str">
        <f>IF(_xlfn.IFNA(VLOOKUP(P8127,$AG$3:$AH$83,2,FALSE),"")='11.1'!$D$5,TXM!S8127,"")</f>
        <v/>
      </c>
      <c r="U8127" t="str">
        <f>IFERROR(SMALL($T$5:$T$9000,ROWS($T$5:T8127)),"")</f>
        <v/>
      </c>
    </row>
    <row r="8128" spans="4:21" ht="14.4" customHeight="1" x14ac:dyDescent="0.3">
      <c r="D8128" s="388">
        <f>ROWS(C$5:C8128)</f>
        <v>8124</v>
      </c>
      <c r="E8128" s="388" t="str">
        <f>IF(_xlfn.IFNA(VLOOKUP(A8128,$AG$3:$AH$83,2,FALSE),"")='11.1'!$D$5,TXM!D8128,"")</f>
        <v/>
      </c>
      <c r="F8128" t="str">
        <f>IFERROR(SMALL($E$5:$E$9000,ROWS($E$5:E8128)),"")</f>
        <v/>
      </c>
      <c r="I8128" t="s">
        <v>714</v>
      </c>
      <c r="J8128" t="s">
        <v>1000</v>
      </c>
      <c r="K8128">
        <v>6055</v>
      </c>
      <c r="L8128" s="388">
        <f>ROWS(K$5:K8128)</f>
        <v>8124</v>
      </c>
      <c r="M8128" s="388" t="str">
        <f>IF(_xlfn.IFNA(VLOOKUP(I8128,$AG$3:$AH$83,2,FALSE),"")='11.1'!$D$5,TXM!L8128,"")</f>
        <v/>
      </c>
      <c r="N8128" t="str">
        <f>IFERROR(SMALL($M$5:$M$9000,ROWS($M$5:M8128)),"")</f>
        <v/>
      </c>
      <c r="S8128" s="388">
        <f>ROWS(R$5:R8128)</f>
        <v>8124</v>
      </c>
      <c r="T8128" s="388" t="str">
        <f>IF(_xlfn.IFNA(VLOOKUP(P8128,$AG$3:$AH$83,2,FALSE),"")='11.1'!$D$5,TXM!S8128,"")</f>
        <v/>
      </c>
      <c r="U8128" t="str">
        <f>IFERROR(SMALL($T$5:$T$9000,ROWS($T$5:T8128)),"")</f>
        <v/>
      </c>
    </row>
    <row r="8129" spans="4:21" ht="14.4" customHeight="1" x14ac:dyDescent="0.3">
      <c r="D8129" s="388">
        <f>ROWS(C$5:C8129)</f>
        <v>8125</v>
      </c>
      <c r="E8129" s="388" t="str">
        <f>IF(_xlfn.IFNA(VLOOKUP(A8129,$AG$3:$AH$83,2,FALSE),"")='11.1'!$D$5,TXM!D8129,"")</f>
        <v/>
      </c>
      <c r="F8129" t="str">
        <f>IFERROR(SMALL($E$5:$E$9000,ROWS($E$5:E8129)),"")</f>
        <v/>
      </c>
      <c r="I8129" t="s">
        <v>714</v>
      </c>
      <c r="J8129" t="s">
        <v>1275</v>
      </c>
      <c r="K8129">
        <v>3103</v>
      </c>
      <c r="L8129" s="388">
        <f>ROWS(K$5:K8129)</f>
        <v>8125</v>
      </c>
      <c r="M8129" s="388" t="str">
        <f>IF(_xlfn.IFNA(VLOOKUP(I8129,$AG$3:$AH$83,2,FALSE),"")='11.1'!$D$5,TXM!L8129,"")</f>
        <v/>
      </c>
      <c r="N8129" t="str">
        <f>IFERROR(SMALL($M$5:$M$9000,ROWS($M$5:M8129)),"")</f>
        <v/>
      </c>
      <c r="S8129" s="388">
        <f>ROWS(R$5:R8129)</f>
        <v>8125</v>
      </c>
      <c r="T8129" s="388" t="str">
        <f>IF(_xlfn.IFNA(VLOOKUP(P8129,$AG$3:$AH$83,2,FALSE),"")='11.1'!$D$5,TXM!S8129,"")</f>
        <v/>
      </c>
      <c r="U8129" t="str">
        <f>IFERROR(SMALL($T$5:$T$9000,ROWS($T$5:T8129)),"")</f>
        <v/>
      </c>
    </row>
    <row r="8130" spans="4:21" ht="14.4" customHeight="1" x14ac:dyDescent="0.3">
      <c r="D8130" s="388">
        <f>ROWS(C$5:C8130)</f>
        <v>8126</v>
      </c>
      <c r="E8130" s="388" t="str">
        <f>IF(_xlfn.IFNA(VLOOKUP(A8130,$AG$3:$AH$83,2,FALSE),"")='11.1'!$D$5,TXM!D8130,"")</f>
        <v/>
      </c>
      <c r="F8130" t="str">
        <f>IFERROR(SMALL($E$5:$E$9000,ROWS($E$5:E8130)),"")</f>
        <v/>
      </c>
      <c r="I8130" t="s">
        <v>714</v>
      </c>
      <c r="J8130" t="s">
        <v>1434</v>
      </c>
      <c r="K8130">
        <v>884</v>
      </c>
      <c r="L8130" s="388">
        <f>ROWS(K$5:K8130)</f>
        <v>8126</v>
      </c>
      <c r="M8130" s="388" t="str">
        <f>IF(_xlfn.IFNA(VLOOKUP(I8130,$AG$3:$AH$83,2,FALSE),"")='11.1'!$D$5,TXM!L8130,"")</f>
        <v/>
      </c>
      <c r="N8130" t="str">
        <f>IFERROR(SMALL($M$5:$M$9000,ROWS($M$5:M8130)),"")</f>
        <v/>
      </c>
      <c r="S8130" s="388">
        <f>ROWS(R$5:R8130)</f>
        <v>8126</v>
      </c>
      <c r="T8130" s="388" t="str">
        <f>IF(_xlfn.IFNA(VLOOKUP(P8130,$AG$3:$AH$83,2,FALSE),"")='11.1'!$D$5,TXM!S8130,"")</f>
        <v/>
      </c>
      <c r="U8130" t="str">
        <f>IFERROR(SMALL($T$5:$T$9000,ROWS($T$5:T8130)),"")</f>
        <v/>
      </c>
    </row>
    <row r="8131" spans="4:21" ht="14.4" customHeight="1" x14ac:dyDescent="0.3">
      <c r="D8131" s="388">
        <f>ROWS(C$5:C8131)</f>
        <v>8127</v>
      </c>
      <c r="E8131" s="388" t="str">
        <f>IF(_xlfn.IFNA(VLOOKUP(A8131,$AG$3:$AH$83,2,FALSE),"")='11.1'!$D$5,TXM!D8131,"")</f>
        <v/>
      </c>
      <c r="F8131" t="str">
        <f>IFERROR(SMALL($E$5:$E$9000,ROWS($E$5:E8131)),"")</f>
        <v/>
      </c>
      <c r="I8131" t="s">
        <v>714</v>
      </c>
      <c r="J8131" t="s">
        <v>1006</v>
      </c>
      <c r="K8131">
        <v>879</v>
      </c>
      <c r="L8131" s="388">
        <f>ROWS(K$5:K8131)</f>
        <v>8127</v>
      </c>
      <c r="M8131" s="388" t="str">
        <f>IF(_xlfn.IFNA(VLOOKUP(I8131,$AG$3:$AH$83,2,FALSE),"")='11.1'!$D$5,TXM!L8131,"")</f>
        <v/>
      </c>
      <c r="N8131" t="str">
        <f>IFERROR(SMALL($M$5:$M$9000,ROWS($M$5:M8131)),"")</f>
        <v/>
      </c>
      <c r="S8131" s="388">
        <f>ROWS(R$5:R8131)</f>
        <v>8127</v>
      </c>
      <c r="T8131" s="388" t="str">
        <f>IF(_xlfn.IFNA(VLOOKUP(P8131,$AG$3:$AH$83,2,FALSE),"")='11.1'!$D$5,TXM!S8131,"")</f>
        <v/>
      </c>
      <c r="U8131" t="str">
        <f>IFERROR(SMALL($T$5:$T$9000,ROWS($T$5:T8131)),"")</f>
        <v/>
      </c>
    </row>
    <row r="8132" spans="4:21" ht="14.4" customHeight="1" x14ac:dyDescent="0.3">
      <c r="D8132" s="388">
        <f>ROWS(C$5:C8132)</f>
        <v>8128</v>
      </c>
      <c r="E8132" s="388" t="str">
        <f>IF(_xlfn.IFNA(VLOOKUP(A8132,$AG$3:$AH$83,2,FALSE),"")='11.1'!$D$5,TXM!D8132,"")</f>
        <v/>
      </c>
      <c r="F8132" t="str">
        <f>IFERROR(SMALL($E$5:$E$9000,ROWS($E$5:E8132)),"")</f>
        <v/>
      </c>
      <c r="I8132" t="s">
        <v>714</v>
      </c>
      <c r="J8132" t="s">
        <v>841</v>
      </c>
      <c r="K8132">
        <v>114</v>
      </c>
      <c r="L8132" s="388">
        <f>ROWS(K$5:K8132)</f>
        <v>8128</v>
      </c>
      <c r="M8132" s="388" t="str">
        <f>IF(_xlfn.IFNA(VLOOKUP(I8132,$AG$3:$AH$83,2,FALSE),"")='11.1'!$D$5,TXM!L8132,"")</f>
        <v/>
      </c>
      <c r="N8132" t="str">
        <f>IFERROR(SMALL($M$5:$M$9000,ROWS($M$5:M8132)),"")</f>
        <v/>
      </c>
      <c r="S8132" s="388">
        <f>ROWS(R$5:R8132)</f>
        <v>8128</v>
      </c>
      <c r="T8132" s="388" t="str">
        <f>IF(_xlfn.IFNA(VLOOKUP(P8132,$AG$3:$AH$83,2,FALSE),"")='11.1'!$D$5,TXM!S8132,"")</f>
        <v/>
      </c>
      <c r="U8132" t="str">
        <f>IFERROR(SMALL($T$5:$T$9000,ROWS($T$5:T8132)),"")</f>
        <v/>
      </c>
    </row>
    <row r="8133" spans="4:21" ht="14.4" customHeight="1" x14ac:dyDescent="0.3">
      <c r="D8133" s="388">
        <f>ROWS(C$5:C8133)</f>
        <v>8129</v>
      </c>
      <c r="E8133" s="388" t="str">
        <f>IF(_xlfn.IFNA(VLOOKUP(A8133,$AG$3:$AH$83,2,FALSE),"")='11.1'!$D$5,TXM!D8133,"")</f>
        <v/>
      </c>
      <c r="F8133" t="str">
        <f>IFERROR(SMALL($E$5:$E$9000,ROWS($E$5:E8133)),"")</f>
        <v/>
      </c>
      <c r="I8133" t="s">
        <v>714</v>
      </c>
      <c r="J8133" t="s">
        <v>1332</v>
      </c>
      <c r="K8133">
        <v>32</v>
      </c>
      <c r="L8133" s="388">
        <f>ROWS(K$5:K8133)</f>
        <v>8129</v>
      </c>
      <c r="M8133" s="388" t="str">
        <f>IF(_xlfn.IFNA(VLOOKUP(I8133,$AG$3:$AH$83,2,FALSE),"")='11.1'!$D$5,TXM!L8133,"")</f>
        <v/>
      </c>
      <c r="N8133" t="str">
        <f>IFERROR(SMALL($M$5:$M$9000,ROWS($M$5:M8133)),"")</f>
        <v/>
      </c>
      <c r="S8133" s="388">
        <f>ROWS(R$5:R8133)</f>
        <v>8129</v>
      </c>
      <c r="T8133" s="388" t="str">
        <f>IF(_xlfn.IFNA(VLOOKUP(P8133,$AG$3:$AH$83,2,FALSE),"")='11.1'!$D$5,TXM!S8133,"")</f>
        <v/>
      </c>
      <c r="U8133" t="str">
        <f>IFERROR(SMALL($T$5:$T$9000,ROWS($T$5:T8133)),"")</f>
        <v/>
      </c>
    </row>
    <row r="8134" spans="4:21" ht="14.4" customHeight="1" x14ac:dyDescent="0.3">
      <c r="D8134" s="388">
        <f>ROWS(C$5:C8134)</f>
        <v>8130</v>
      </c>
      <c r="E8134" s="388" t="str">
        <f>IF(_xlfn.IFNA(VLOOKUP(A8134,$AG$3:$AH$83,2,FALSE),"")='11.1'!$D$5,TXM!D8134,"")</f>
        <v/>
      </c>
      <c r="F8134" t="str">
        <f>IFERROR(SMALL($E$5:$E$9000,ROWS($E$5:E8134)),"")</f>
        <v/>
      </c>
      <c r="I8134" t="s">
        <v>714</v>
      </c>
      <c r="J8134" t="s">
        <v>825</v>
      </c>
      <c r="K8134">
        <v>17</v>
      </c>
      <c r="L8134" s="388">
        <f>ROWS(K$5:K8134)</f>
        <v>8130</v>
      </c>
      <c r="M8134" s="388" t="str">
        <f>IF(_xlfn.IFNA(VLOOKUP(I8134,$AG$3:$AH$83,2,FALSE),"")='11.1'!$D$5,TXM!L8134,"")</f>
        <v/>
      </c>
      <c r="N8134" t="str">
        <f>IFERROR(SMALL($M$5:$M$9000,ROWS($M$5:M8134)),"")</f>
        <v/>
      </c>
      <c r="S8134" s="388">
        <f>ROWS(R$5:R8134)</f>
        <v>8130</v>
      </c>
      <c r="T8134" s="388" t="str">
        <f>IF(_xlfn.IFNA(VLOOKUP(P8134,$AG$3:$AH$83,2,FALSE),"")='11.1'!$D$5,TXM!S8134,"")</f>
        <v/>
      </c>
      <c r="U8134" t="str">
        <f>IFERROR(SMALL($T$5:$T$9000,ROWS($T$5:T8134)),"")</f>
        <v/>
      </c>
    </row>
    <row r="8135" spans="4:21" ht="14.4" customHeight="1" x14ac:dyDescent="0.3">
      <c r="D8135" s="388">
        <f>ROWS(C$5:C8135)</f>
        <v>8131</v>
      </c>
      <c r="E8135" s="388" t="str">
        <f>IF(_xlfn.IFNA(VLOOKUP(A8135,$AG$3:$AH$83,2,FALSE),"")='11.1'!$D$5,TXM!D8135,"")</f>
        <v/>
      </c>
      <c r="F8135" t="str">
        <f>IFERROR(SMALL($E$5:$E$9000,ROWS($E$5:E8135)),"")</f>
        <v/>
      </c>
      <c r="I8135" t="s">
        <v>1194</v>
      </c>
      <c r="J8135" t="s">
        <v>865</v>
      </c>
      <c r="K8135">
        <v>39779</v>
      </c>
      <c r="L8135" s="388">
        <f>ROWS(K$5:K8135)</f>
        <v>8131</v>
      </c>
      <c r="M8135" s="388" t="str">
        <f>IF(_xlfn.IFNA(VLOOKUP(I8135,$AG$3:$AH$83,2,FALSE),"")='11.1'!$D$5,TXM!L8135,"")</f>
        <v/>
      </c>
      <c r="N8135" t="str">
        <f>IFERROR(SMALL($M$5:$M$9000,ROWS($M$5:M8135)),"")</f>
        <v/>
      </c>
      <c r="S8135" s="388">
        <f>ROWS(R$5:R8135)</f>
        <v>8131</v>
      </c>
      <c r="T8135" s="388" t="str">
        <f>IF(_xlfn.IFNA(VLOOKUP(P8135,$AG$3:$AH$83,2,FALSE),"")='11.1'!$D$5,TXM!S8135,"")</f>
        <v/>
      </c>
      <c r="U8135" t="str">
        <f>IFERROR(SMALL($T$5:$T$9000,ROWS($T$5:T8135)),"")</f>
        <v/>
      </c>
    </row>
    <row r="8136" spans="4:21" ht="14.4" customHeight="1" x14ac:dyDescent="0.3">
      <c r="D8136" s="388">
        <f>ROWS(C$5:C8136)</f>
        <v>8132</v>
      </c>
      <c r="E8136" s="388" t="str">
        <f>IF(_xlfn.IFNA(VLOOKUP(A8136,$AG$3:$AH$83,2,FALSE),"")='11.1'!$D$5,TXM!D8136,"")</f>
        <v/>
      </c>
      <c r="F8136" t="str">
        <f>IFERROR(SMALL($E$5:$E$9000,ROWS($E$5:E8136)),"")</f>
        <v/>
      </c>
      <c r="I8136" t="s">
        <v>1194</v>
      </c>
      <c r="J8136" t="s">
        <v>823</v>
      </c>
      <c r="K8136">
        <v>26093</v>
      </c>
      <c r="L8136" s="388">
        <f>ROWS(K$5:K8136)</f>
        <v>8132</v>
      </c>
      <c r="M8136" s="388" t="str">
        <f>IF(_xlfn.IFNA(VLOOKUP(I8136,$AG$3:$AH$83,2,FALSE),"")='11.1'!$D$5,TXM!L8136,"")</f>
        <v/>
      </c>
      <c r="N8136" t="str">
        <f>IFERROR(SMALL($M$5:$M$9000,ROWS($M$5:M8136)),"")</f>
        <v/>
      </c>
      <c r="S8136" s="388">
        <f>ROWS(R$5:R8136)</f>
        <v>8132</v>
      </c>
      <c r="T8136" s="388" t="str">
        <f>IF(_xlfn.IFNA(VLOOKUP(P8136,$AG$3:$AH$83,2,FALSE),"")='11.1'!$D$5,TXM!S8136,"")</f>
        <v/>
      </c>
      <c r="U8136" t="str">
        <f>IFERROR(SMALL($T$5:$T$9000,ROWS($T$5:T8136)),"")</f>
        <v/>
      </c>
    </row>
    <row r="8137" spans="4:21" ht="14.4" customHeight="1" x14ac:dyDescent="0.3">
      <c r="D8137" s="388">
        <f>ROWS(C$5:C8137)</f>
        <v>8133</v>
      </c>
      <c r="E8137" s="388" t="str">
        <f>IF(_xlfn.IFNA(VLOOKUP(A8137,$AG$3:$AH$83,2,FALSE),"")='11.1'!$D$5,TXM!D8137,"")</f>
        <v/>
      </c>
      <c r="F8137" t="str">
        <f>IFERROR(SMALL($E$5:$E$9000,ROWS($E$5:E8137)),"")</f>
        <v/>
      </c>
      <c r="I8137" t="s">
        <v>1194</v>
      </c>
      <c r="J8137" t="s">
        <v>863</v>
      </c>
      <c r="K8137">
        <v>5067</v>
      </c>
      <c r="L8137" s="388">
        <f>ROWS(K$5:K8137)</f>
        <v>8133</v>
      </c>
      <c r="M8137" s="388" t="str">
        <f>IF(_xlfn.IFNA(VLOOKUP(I8137,$AG$3:$AH$83,2,FALSE),"")='11.1'!$D$5,TXM!L8137,"")</f>
        <v/>
      </c>
      <c r="N8137" t="str">
        <f>IFERROR(SMALL($M$5:$M$9000,ROWS($M$5:M8137)),"")</f>
        <v/>
      </c>
      <c r="S8137" s="388">
        <f>ROWS(R$5:R8137)</f>
        <v>8133</v>
      </c>
      <c r="T8137" s="388" t="str">
        <f>IF(_xlfn.IFNA(VLOOKUP(P8137,$AG$3:$AH$83,2,FALSE),"")='11.1'!$D$5,TXM!S8137,"")</f>
        <v/>
      </c>
      <c r="U8137" t="str">
        <f>IFERROR(SMALL($T$5:$T$9000,ROWS($T$5:T8137)),"")</f>
        <v/>
      </c>
    </row>
    <row r="8138" spans="4:21" ht="14.4" customHeight="1" x14ac:dyDescent="0.3">
      <c r="D8138" s="388">
        <f>ROWS(C$5:C8138)</f>
        <v>8134</v>
      </c>
      <c r="E8138" s="388" t="str">
        <f>IF(_xlfn.IFNA(VLOOKUP(A8138,$AG$3:$AH$83,2,FALSE),"")='11.1'!$D$5,TXM!D8138,"")</f>
        <v/>
      </c>
      <c r="F8138" t="str">
        <f>IFERROR(SMALL($E$5:$E$9000,ROWS($E$5:E8138)),"")</f>
        <v/>
      </c>
      <c r="I8138" t="s">
        <v>1194</v>
      </c>
      <c r="J8138" t="s">
        <v>799</v>
      </c>
      <c r="K8138">
        <v>2469</v>
      </c>
      <c r="L8138" s="388">
        <f>ROWS(K$5:K8138)</f>
        <v>8134</v>
      </c>
      <c r="M8138" s="388" t="str">
        <f>IF(_xlfn.IFNA(VLOOKUP(I8138,$AG$3:$AH$83,2,FALSE),"")='11.1'!$D$5,TXM!L8138,"")</f>
        <v/>
      </c>
      <c r="N8138" t="str">
        <f>IFERROR(SMALL($M$5:$M$9000,ROWS($M$5:M8138)),"")</f>
        <v/>
      </c>
      <c r="S8138" s="388">
        <f>ROWS(R$5:R8138)</f>
        <v>8134</v>
      </c>
      <c r="T8138" s="388" t="str">
        <f>IF(_xlfn.IFNA(VLOOKUP(P8138,$AG$3:$AH$83,2,FALSE),"")='11.1'!$D$5,TXM!S8138,"")</f>
        <v/>
      </c>
      <c r="U8138" t="str">
        <f>IFERROR(SMALL($T$5:$T$9000,ROWS($T$5:T8138)),"")</f>
        <v/>
      </c>
    </row>
    <row r="8139" spans="4:21" ht="14.4" customHeight="1" x14ac:dyDescent="0.3">
      <c r="D8139" s="388">
        <f>ROWS(C$5:C8139)</f>
        <v>8135</v>
      </c>
      <c r="E8139" s="388" t="str">
        <f>IF(_xlfn.IFNA(VLOOKUP(A8139,$AG$3:$AH$83,2,FALSE),"")='11.1'!$D$5,TXM!D8139,"")</f>
        <v/>
      </c>
      <c r="F8139" t="str">
        <f>IFERROR(SMALL($E$5:$E$9000,ROWS($E$5:E8139)),"")</f>
        <v/>
      </c>
      <c r="I8139" t="s">
        <v>1194</v>
      </c>
      <c r="J8139" t="s">
        <v>827</v>
      </c>
      <c r="K8139">
        <v>2190</v>
      </c>
      <c r="L8139" s="388">
        <f>ROWS(K$5:K8139)</f>
        <v>8135</v>
      </c>
      <c r="M8139" s="388" t="str">
        <f>IF(_xlfn.IFNA(VLOOKUP(I8139,$AG$3:$AH$83,2,FALSE),"")='11.1'!$D$5,TXM!L8139,"")</f>
        <v/>
      </c>
      <c r="N8139" t="str">
        <f>IFERROR(SMALL($M$5:$M$9000,ROWS($M$5:M8139)),"")</f>
        <v/>
      </c>
      <c r="S8139" s="388">
        <f>ROWS(R$5:R8139)</f>
        <v>8135</v>
      </c>
      <c r="T8139" s="388" t="str">
        <f>IF(_xlfn.IFNA(VLOOKUP(P8139,$AG$3:$AH$83,2,FALSE),"")='11.1'!$D$5,TXM!S8139,"")</f>
        <v/>
      </c>
      <c r="U8139" t="str">
        <f>IFERROR(SMALL($T$5:$T$9000,ROWS($T$5:T8139)),"")</f>
        <v/>
      </c>
    </row>
    <row r="8140" spans="4:21" ht="14.4" customHeight="1" x14ac:dyDescent="0.3">
      <c r="D8140" s="388">
        <f>ROWS(C$5:C8140)</f>
        <v>8136</v>
      </c>
      <c r="E8140" s="388" t="str">
        <f>IF(_xlfn.IFNA(VLOOKUP(A8140,$AG$3:$AH$83,2,FALSE),"")='11.1'!$D$5,TXM!D8140,"")</f>
        <v/>
      </c>
      <c r="F8140" t="str">
        <f>IFERROR(SMALL($E$5:$E$9000,ROWS($E$5:E8140)),"")</f>
        <v/>
      </c>
      <c r="I8140" t="s">
        <v>1194</v>
      </c>
      <c r="J8140" t="s">
        <v>1265</v>
      </c>
      <c r="K8140">
        <v>2014</v>
      </c>
      <c r="L8140" s="388">
        <f>ROWS(K$5:K8140)</f>
        <v>8136</v>
      </c>
      <c r="M8140" s="388" t="str">
        <f>IF(_xlfn.IFNA(VLOOKUP(I8140,$AG$3:$AH$83,2,FALSE),"")='11.1'!$D$5,TXM!L8140,"")</f>
        <v/>
      </c>
      <c r="N8140" t="str">
        <f>IFERROR(SMALL($M$5:$M$9000,ROWS($M$5:M8140)),"")</f>
        <v/>
      </c>
      <c r="S8140" s="388">
        <f>ROWS(R$5:R8140)</f>
        <v>8136</v>
      </c>
      <c r="T8140" s="388" t="str">
        <f>IF(_xlfn.IFNA(VLOOKUP(P8140,$AG$3:$AH$83,2,FALSE),"")='11.1'!$D$5,TXM!S8140,"")</f>
        <v/>
      </c>
      <c r="U8140" t="str">
        <f>IFERROR(SMALL($T$5:$T$9000,ROWS($T$5:T8140)),"")</f>
        <v/>
      </c>
    </row>
    <row r="8141" spans="4:21" ht="14.4" customHeight="1" x14ac:dyDescent="0.3">
      <c r="D8141" s="388">
        <f>ROWS(C$5:C8141)</f>
        <v>8137</v>
      </c>
      <c r="E8141" s="388" t="str">
        <f>IF(_xlfn.IFNA(VLOOKUP(A8141,$AG$3:$AH$83,2,FALSE),"")='11.1'!$D$5,TXM!D8141,"")</f>
        <v/>
      </c>
      <c r="F8141" t="str">
        <f>IFERROR(SMALL($E$5:$E$9000,ROWS($E$5:E8141)),"")</f>
        <v/>
      </c>
      <c r="I8141" t="s">
        <v>1194</v>
      </c>
      <c r="J8141" t="s">
        <v>821</v>
      </c>
      <c r="K8141">
        <v>1880</v>
      </c>
      <c r="L8141" s="388">
        <f>ROWS(K$5:K8141)</f>
        <v>8137</v>
      </c>
      <c r="M8141" s="388" t="str">
        <f>IF(_xlfn.IFNA(VLOOKUP(I8141,$AG$3:$AH$83,2,FALSE),"")='11.1'!$D$5,TXM!L8141,"")</f>
        <v/>
      </c>
      <c r="N8141" t="str">
        <f>IFERROR(SMALL($M$5:$M$9000,ROWS($M$5:M8141)),"")</f>
        <v/>
      </c>
      <c r="S8141" s="388">
        <f>ROWS(R$5:R8141)</f>
        <v>8137</v>
      </c>
      <c r="T8141" s="388" t="str">
        <f>IF(_xlfn.IFNA(VLOOKUP(P8141,$AG$3:$AH$83,2,FALSE),"")='11.1'!$D$5,TXM!S8141,"")</f>
        <v/>
      </c>
      <c r="U8141" t="str">
        <f>IFERROR(SMALL($T$5:$T$9000,ROWS($T$5:T8141)),"")</f>
        <v/>
      </c>
    </row>
    <row r="8142" spans="4:21" ht="14.4" customHeight="1" x14ac:dyDescent="0.3">
      <c r="D8142" s="388">
        <f>ROWS(C$5:C8142)</f>
        <v>8138</v>
      </c>
      <c r="E8142" s="388" t="str">
        <f>IF(_xlfn.IFNA(VLOOKUP(A8142,$AG$3:$AH$83,2,FALSE),"")='11.1'!$D$5,TXM!D8142,"")</f>
        <v/>
      </c>
      <c r="F8142" t="str">
        <f>IFERROR(SMALL($E$5:$E$9000,ROWS($E$5:E8142)),"")</f>
        <v/>
      </c>
      <c r="I8142" t="s">
        <v>1194</v>
      </c>
      <c r="J8142" t="s">
        <v>813</v>
      </c>
      <c r="K8142">
        <v>559</v>
      </c>
      <c r="L8142" s="388">
        <f>ROWS(K$5:K8142)</f>
        <v>8138</v>
      </c>
      <c r="M8142" s="388" t="str">
        <f>IF(_xlfn.IFNA(VLOOKUP(I8142,$AG$3:$AH$83,2,FALSE),"")='11.1'!$D$5,TXM!L8142,"")</f>
        <v/>
      </c>
      <c r="N8142" t="str">
        <f>IFERROR(SMALL($M$5:$M$9000,ROWS($M$5:M8142)),"")</f>
        <v/>
      </c>
      <c r="S8142" s="388">
        <f>ROWS(R$5:R8142)</f>
        <v>8138</v>
      </c>
      <c r="T8142" s="388" t="str">
        <f>IF(_xlfn.IFNA(VLOOKUP(P8142,$AG$3:$AH$83,2,FALSE),"")='11.1'!$D$5,TXM!S8142,"")</f>
        <v/>
      </c>
      <c r="U8142" t="str">
        <f>IFERROR(SMALL($T$5:$T$9000,ROWS($T$5:T8142)),"")</f>
        <v/>
      </c>
    </row>
    <row r="8143" spans="4:21" ht="14.4" customHeight="1" x14ac:dyDescent="0.3">
      <c r="D8143" s="388">
        <f>ROWS(C$5:C8143)</f>
        <v>8139</v>
      </c>
      <c r="E8143" s="388" t="str">
        <f>IF(_xlfn.IFNA(VLOOKUP(A8143,$AG$3:$AH$83,2,FALSE),"")='11.1'!$D$5,TXM!D8143,"")</f>
        <v/>
      </c>
      <c r="F8143" t="str">
        <f>IFERROR(SMALL($E$5:$E$9000,ROWS($E$5:E8143)),"")</f>
        <v/>
      </c>
      <c r="I8143" t="s">
        <v>1194</v>
      </c>
      <c r="J8143" t="s">
        <v>867</v>
      </c>
      <c r="K8143">
        <v>253</v>
      </c>
      <c r="L8143" s="388">
        <f>ROWS(K$5:K8143)</f>
        <v>8139</v>
      </c>
      <c r="M8143" s="388" t="str">
        <f>IF(_xlfn.IFNA(VLOOKUP(I8143,$AG$3:$AH$83,2,FALSE),"")='11.1'!$D$5,TXM!L8143,"")</f>
        <v/>
      </c>
      <c r="N8143" t="str">
        <f>IFERROR(SMALL($M$5:$M$9000,ROWS($M$5:M8143)),"")</f>
        <v/>
      </c>
      <c r="S8143" s="388">
        <f>ROWS(R$5:R8143)</f>
        <v>8139</v>
      </c>
      <c r="T8143" s="388" t="str">
        <f>IF(_xlfn.IFNA(VLOOKUP(P8143,$AG$3:$AH$83,2,FALSE),"")='11.1'!$D$5,TXM!S8143,"")</f>
        <v/>
      </c>
      <c r="U8143" t="str">
        <f>IFERROR(SMALL($T$5:$T$9000,ROWS($T$5:T8143)),"")</f>
        <v/>
      </c>
    </row>
    <row r="8144" spans="4:21" ht="14.4" customHeight="1" x14ac:dyDescent="0.3">
      <c r="D8144" s="388">
        <f>ROWS(C$5:C8144)</f>
        <v>8140</v>
      </c>
      <c r="E8144" s="388" t="str">
        <f>IF(_xlfn.IFNA(VLOOKUP(A8144,$AG$3:$AH$83,2,FALSE),"")='11.1'!$D$5,TXM!D8144,"")</f>
        <v/>
      </c>
      <c r="F8144" t="str">
        <f>IFERROR(SMALL($E$5:$E$9000,ROWS($E$5:E8144)),"")</f>
        <v/>
      </c>
      <c r="I8144" t="s">
        <v>1194</v>
      </c>
      <c r="J8144" t="s">
        <v>825</v>
      </c>
      <c r="K8144">
        <v>23</v>
      </c>
      <c r="L8144" s="388">
        <f>ROWS(K$5:K8144)</f>
        <v>8140</v>
      </c>
      <c r="M8144" s="388" t="str">
        <f>IF(_xlfn.IFNA(VLOOKUP(I8144,$AG$3:$AH$83,2,FALSE),"")='11.1'!$D$5,TXM!L8144,"")</f>
        <v/>
      </c>
      <c r="N8144" t="str">
        <f>IFERROR(SMALL($M$5:$M$9000,ROWS($M$5:M8144)),"")</f>
        <v/>
      </c>
      <c r="S8144" s="388">
        <f>ROWS(R$5:R8144)</f>
        <v>8140</v>
      </c>
      <c r="T8144" s="388" t="str">
        <f>IF(_xlfn.IFNA(VLOOKUP(P8144,$AG$3:$AH$83,2,FALSE),"")='11.1'!$D$5,TXM!S8144,"")</f>
        <v/>
      </c>
      <c r="U8144" t="str">
        <f>IFERROR(SMALL($T$5:$T$9000,ROWS($T$5:T8144)),"")</f>
        <v/>
      </c>
    </row>
    <row r="8145" spans="4:21" ht="14.4" customHeight="1" x14ac:dyDescent="0.3">
      <c r="D8145" s="388">
        <f>ROWS(C$5:C8145)</f>
        <v>8141</v>
      </c>
      <c r="E8145" s="388" t="str">
        <f>IF(_xlfn.IFNA(VLOOKUP(A8145,$AG$3:$AH$83,2,FALSE),"")='11.1'!$D$5,TXM!D8145,"")</f>
        <v/>
      </c>
      <c r="F8145" t="str">
        <f>IFERROR(SMALL($E$5:$E$9000,ROWS($E$5:E8145)),"")</f>
        <v/>
      </c>
      <c r="I8145" t="s">
        <v>1194</v>
      </c>
      <c r="J8145" t="s">
        <v>1001</v>
      </c>
      <c r="K8145">
        <v>19</v>
      </c>
      <c r="L8145" s="388">
        <f>ROWS(K$5:K8145)</f>
        <v>8141</v>
      </c>
      <c r="M8145" s="388" t="str">
        <f>IF(_xlfn.IFNA(VLOOKUP(I8145,$AG$3:$AH$83,2,FALSE),"")='11.1'!$D$5,TXM!L8145,"")</f>
        <v/>
      </c>
      <c r="N8145" t="str">
        <f>IFERROR(SMALL($M$5:$M$9000,ROWS($M$5:M8145)),"")</f>
        <v/>
      </c>
      <c r="S8145" s="388">
        <f>ROWS(R$5:R8145)</f>
        <v>8141</v>
      </c>
      <c r="T8145" s="388" t="str">
        <f>IF(_xlfn.IFNA(VLOOKUP(P8145,$AG$3:$AH$83,2,FALSE),"")='11.1'!$D$5,TXM!S8145,"")</f>
        <v/>
      </c>
      <c r="U8145" t="str">
        <f>IFERROR(SMALL($T$5:$T$9000,ROWS($T$5:T8145)),"")</f>
        <v/>
      </c>
    </row>
    <row r="8146" spans="4:21" ht="14.4" customHeight="1" x14ac:dyDescent="0.3">
      <c r="D8146" s="388">
        <f>ROWS(C$5:C8146)</f>
        <v>8142</v>
      </c>
      <c r="E8146" s="388" t="str">
        <f>IF(_xlfn.IFNA(VLOOKUP(A8146,$AG$3:$AH$83,2,FALSE),"")='11.1'!$D$5,TXM!D8146,"")</f>
        <v/>
      </c>
      <c r="F8146" t="str">
        <f>IFERROR(SMALL($E$5:$E$9000,ROWS($E$5:E8146)),"")</f>
        <v/>
      </c>
      <c r="I8146" t="s">
        <v>1194</v>
      </c>
      <c r="J8146" t="s">
        <v>787</v>
      </c>
      <c r="K8146">
        <v>12</v>
      </c>
      <c r="L8146" s="388">
        <f>ROWS(K$5:K8146)</f>
        <v>8142</v>
      </c>
      <c r="M8146" s="388" t="str">
        <f>IF(_xlfn.IFNA(VLOOKUP(I8146,$AG$3:$AH$83,2,FALSE),"")='11.1'!$D$5,TXM!L8146,"")</f>
        <v/>
      </c>
      <c r="N8146" t="str">
        <f>IFERROR(SMALL($M$5:$M$9000,ROWS($M$5:M8146)),"")</f>
        <v/>
      </c>
      <c r="S8146" s="388">
        <f>ROWS(R$5:R8146)</f>
        <v>8142</v>
      </c>
      <c r="T8146" s="388" t="str">
        <f>IF(_xlfn.IFNA(VLOOKUP(P8146,$AG$3:$AH$83,2,FALSE),"")='11.1'!$D$5,TXM!S8146,"")</f>
        <v/>
      </c>
      <c r="U8146" t="str">
        <f>IFERROR(SMALL($T$5:$T$9000,ROWS($T$5:T8146)),"")</f>
        <v/>
      </c>
    </row>
    <row r="8147" spans="4:21" ht="14.4" customHeight="1" x14ac:dyDescent="0.3">
      <c r="D8147" s="388">
        <f>ROWS(C$5:C8147)</f>
        <v>8143</v>
      </c>
      <c r="E8147" s="388" t="str">
        <f>IF(_xlfn.IFNA(VLOOKUP(A8147,$AG$3:$AH$83,2,FALSE),"")='11.1'!$D$5,TXM!D8147,"")</f>
        <v/>
      </c>
      <c r="F8147" t="str">
        <f>IFERROR(SMALL($E$5:$E$9000,ROWS($E$5:E8147)),"")</f>
        <v/>
      </c>
      <c r="I8147" t="s">
        <v>1486</v>
      </c>
      <c r="J8147" t="s">
        <v>865</v>
      </c>
      <c r="K8147">
        <v>2669</v>
      </c>
      <c r="L8147" s="388">
        <f>ROWS(K$5:K8147)</f>
        <v>8143</v>
      </c>
      <c r="M8147" s="388" t="str">
        <f>IF(_xlfn.IFNA(VLOOKUP(I8147,$AG$3:$AH$83,2,FALSE),"")='11.1'!$D$5,TXM!L8147,"")</f>
        <v/>
      </c>
      <c r="N8147" t="str">
        <f>IFERROR(SMALL($M$5:$M$9000,ROWS($M$5:M8147)),"")</f>
        <v/>
      </c>
      <c r="S8147" s="388">
        <f>ROWS(R$5:R8147)</f>
        <v>8143</v>
      </c>
      <c r="T8147" s="388" t="str">
        <f>IF(_xlfn.IFNA(VLOOKUP(P8147,$AG$3:$AH$83,2,FALSE),"")='11.1'!$D$5,TXM!S8147,"")</f>
        <v/>
      </c>
      <c r="U8147" t="str">
        <f>IFERROR(SMALL($T$5:$T$9000,ROWS($T$5:T8147)),"")</f>
        <v/>
      </c>
    </row>
    <row r="8148" spans="4:21" ht="14.4" customHeight="1" x14ac:dyDescent="0.3">
      <c r="D8148" s="388">
        <f>ROWS(C$5:C8148)</f>
        <v>8144</v>
      </c>
      <c r="E8148" s="388" t="str">
        <f>IF(_xlfn.IFNA(VLOOKUP(A8148,$AG$3:$AH$83,2,FALSE),"")='11.1'!$D$5,TXM!D8148,"")</f>
        <v/>
      </c>
      <c r="F8148" t="str">
        <f>IFERROR(SMALL($E$5:$E$9000,ROWS($E$5:E8148)),"")</f>
        <v/>
      </c>
      <c r="I8148" t="s">
        <v>1486</v>
      </c>
      <c r="J8148" t="s">
        <v>1285</v>
      </c>
      <c r="K8148">
        <v>2182</v>
      </c>
      <c r="L8148" s="388">
        <f>ROWS(K$5:K8148)</f>
        <v>8144</v>
      </c>
      <c r="M8148" s="388" t="str">
        <f>IF(_xlfn.IFNA(VLOOKUP(I8148,$AG$3:$AH$83,2,FALSE),"")='11.1'!$D$5,TXM!L8148,"")</f>
        <v/>
      </c>
      <c r="N8148" t="str">
        <f>IFERROR(SMALL($M$5:$M$9000,ROWS($M$5:M8148)),"")</f>
        <v/>
      </c>
      <c r="S8148" s="388">
        <f>ROWS(R$5:R8148)</f>
        <v>8144</v>
      </c>
      <c r="T8148" s="388" t="str">
        <f>IF(_xlfn.IFNA(VLOOKUP(P8148,$AG$3:$AH$83,2,FALSE),"")='11.1'!$D$5,TXM!S8148,"")</f>
        <v/>
      </c>
      <c r="U8148" t="str">
        <f>IFERROR(SMALL($T$5:$T$9000,ROWS($T$5:T8148)),"")</f>
        <v/>
      </c>
    </row>
    <row r="8149" spans="4:21" ht="14.4" customHeight="1" x14ac:dyDescent="0.3">
      <c r="D8149" s="388">
        <f>ROWS(C$5:C8149)</f>
        <v>8145</v>
      </c>
      <c r="E8149" s="388" t="str">
        <f>IF(_xlfn.IFNA(VLOOKUP(A8149,$AG$3:$AH$83,2,FALSE),"")='11.1'!$D$5,TXM!D8149,"")</f>
        <v/>
      </c>
      <c r="F8149" t="str">
        <f>IFERROR(SMALL($E$5:$E$9000,ROWS($E$5:E8149)),"")</f>
        <v/>
      </c>
      <c r="I8149" t="s">
        <v>1486</v>
      </c>
      <c r="J8149" t="s">
        <v>863</v>
      </c>
      <c r="K8149">
        <v>1079</v>
      </c>
      <c r="L8149" s="388">
        <f>ROWS(K$5:K8149)</f>
        <v>8145</v>
      </c>
      <c r="M8149" s="388" t="str">
        <f>IF(_xlfn.IFNA(VLOOKUP(I8149,$AG$3:$AH$83,2,FALSE),"")='11.1'!$D$5,TXM!L8149,"")</f>
        <v/>
      </c>
      <c r="N8149" t="str">
        <f>IFERROR(SMALL($M$5:$M$9000,ROWS($M$5:M8149)),"")</f>
        <v/>
      </c>
      <c r="S8149" s="388">
        <f>ROWS(R$5:R8149)</f>
        <v>8145</v>
      </c>
      <c r="T8149" s="388" t="str">
        <f>IF(_xlfn.IFNA(VLOOKUP(P8149,$AG$3:$AH$83,2,FALSE),"")='11.1'!$D$5,TXM!S8149,"")</f>
        <v/>
      </c>
      <c r="U8149" t="str">
        <f>IFERROR(SMALL($T$5:$T$9000,ROWS($T$5:T8149)),"")</f>
        <v/>
      </c>
    </row>
    <row r="8150" spans="4:21" ht="14.4" customHeight="1" x14ac:dyDescent="0.3">
      <c r="D8150" s="388">
        <f>ROWS(C$5:C8150)</f>
        <v>8146</v>
      </c>
      <c r="E8150" s="388" t="str">
        <f>IF(_xlfn.IFNA(VLOOKUP(A8150,$AG$3:$AH$83,2,FALSE),"")='11.1'!$D$5,TXM!D8150,"")</f>
        <v/>
      </c>
      <c r="F8150" t="str">
        <f>IFERROR(SMALL($E$5:$E$9000,ROWS($E$5:E8150)),"")</f>
        <v/>
      </c>
      <c r="I8150" t="s">
        <v>1486</v>
      </c>
      <c r="J8150" t="s">
        <v>1000</v>
      </c>
      <c r="K8150">
        <v>1079</v>
      </c>
      <c r="L8150" s="388">
        <f>ROWS(K$5:K8150)</f>
        <v>8146</v>
      </c>
      <c r="M8150" s="388" t="str">
        <f>IF(_xlfn.IFNA(VLOOKUP(I8150,$AG$3:$AH$83,2,FALSE),"")='11.1'!$D$5,TXM!L8150,"")</f>
        <v/>
      </c>
      <c r="N8150" t="str">
        <f>IFERROR(SMALL($M$5:$M$9000,ROWS($M$5:M8150)),"")</f>
        <v/>
      </c>
      <c r="S8150" s="388">
        <f>ROWS(R$5:R8150)</f>
        <v>8146</v>
      </c>
      <c r="T8150" s="388" t="str">
        <f>IF(_xlfn.IFNA(VLOOKUP(P8150,$AG$3:$AH$83,2,FALSE),"")='11.1'!$D$5,TXM!S8150,"")</f>
        <v/>
      </c>
      <c r="U8150" t="str">
        <f>IFERROR(SMALL($T$5:$T$9000,ROWS($T$5:T8150)),"")</f>
        <v/>
      </c>
    </row>
    <row r="8151" spans="4:21" ht="14.4" customHeight="1" x14ac:dyDescent="0.3">
      <c r="D8151" s="388">
        <f>ROWS(C$5:C8151)</f>
        <v>8147</v>
      </c>
      <c r="E8151" s="388" t="str">
        <f>IF(_xlfn.IFNA(VLOOKUP(A8151,$AG$3:$AH$83,2,FALSE),"")='11.1'!$D$5,TXM!D8151,"")</f>
        <v/>
      </c>
      <c r="F8151" t="str">
        <f>IFERROR(SMALL($E$5:$E$9000,ROWS($E$5:E8151)),"")</f>
        <v/>
      </c>
      <c r="I8151" t="s">
        <v>1486</v>
      </c>
      <c r="J8151" t="s">
        <v>827</v>
      </c>
      <c r="K8151">
        <v>124</v>
      </c>
      <c r="L8151" s="388">
        <f>ROWS(K$5:K8151)</f>
        <v>8147</v>
      </c>
      <c r="M8151" s="388" t="str">
        <f>IF(_xlfn.IFNA(VLOOKUP(I8151,$AG$3:$AH$83,2,FALSE),"")='11.1'!$D$5,TXM!L8151,"")</f>
        <v/>
      </c>
      <c r="N8151" t="str">
        <f>IFERROR(SMALL($M$5:$M$9000,ROWS($M$5:M8151)),"")</f>
        <v/>
      </c>
      <c r="S8151" s="388">
        <f>ROWS(R$5:R8151)</f>
        <v>8147</v>
      </c>
      <c r="T8151" s="388" t="str">
        <f>IF(_xlfn.IFNA(VLOOKUP(P8151,$AG$3:$AH$83,2,FALSE),"")='11.1'!$D$5,TXM!S8151,"")</f>
        <v/>
      </c>
      <c r="U8151" t="str">
        <f>IFERROR(SMALL($T$5:$T$9000,ROWS($T$5:T8151)),"")</f>
        <v/>
      </c>
    </row>
    <row r="8152" spans="4:21" ht="14.4" customHeight="1" x14ac:dyDescent="0.3">
      <c r="D8152" s="388">
        <f>ROWS(C$5:C8152)</f>
        <v>8148</v>
      </c>
      <c r="E8152" s="388" t="str">
        <f>IF(_xlfn.IFNA(VLOOKUP(A8152,$AG$3:$AH$83,2,FALSE),"")='11.1'!$D$5,TXM!D8152,"")</f>
        <v/>
      </c>
      <c r="F8152" t="str">
        <f>IFERROR(SMALL($E$5:$E$9000,ROWS($E$5:E8152)),"")</f>
        <v/>
      </c>
      <c r="I8152" t="s">
        <v>1486</v>
      </c>
      <c r="J8152" t="s">
        <v>823</v>
      </c>
      <c r="K8152">
        <v>48</v>
      </c>
      <c r="L8152" s="388">
        <f>ROWS(K$5:K8152)</f>
        <v>8148</v>
      </c>
      <c r="M8152" s="388" t="str">
        <f>IF(_xlfn.IFNA(VLOOKUP(I8152,$AG$3:$AH$83,2,FALSE),"")='11.1'!$D$5,TXM!L8152,"")</f>
        <v/>
      </c>
      <c r="N8152" t="str">
        <f>IFERROR(SMALL($M$5:$M$9000,ROWS($M$5:M8152)),"")</f>
        <v/>
      </c>
      <c r="S8152" s="388">
        <f>ROWS(R$5:R8152)</f>
        <v>8148</v>
      </c>
      <c r="T8152" s="388" t="str">
        <f>IF(_xlfn.IFNA(VLOOKUP(P8152,$AG$3:$AH$83,2,FALSE),"")='11.1'!$D$5,TXM!S8152,"")</f>
        <v/>
      </c>
      <c r="U8152" t="str">
        <f>IFERROR(SMALL($T$5:$T$9000,ROWS($T$5:T8152)),"")</f>
        <v/>
      </c>
    </row>
    <row r="8153" spans="4:21" ht="14.4" customHeight="1" x14ac:dyDescent="0.3">
      <c r="D8153" s="388">
        <f>ROWS(C$5:C8153)</f>
        <v>8149</v>
      </c>
      <c r="E8153" s="388" t="str">
        <f>IF(_xlfn.IFNA(VLOOKUP(A8153,$AG$3:$AH$83,2,FALSE),"")='11.1'!$D$5,TXM!D8153,"")</f>
        <v/>
      </c>
      <c r="F8153" t="str">
        <f>IFERROR(SMALL($E$5:$E$9000,ROWS($E$5:E8153)),"")</f>
        <v/>
      </c>
      <c r="I8153" t="s">
        <v>1486</v>
      </c>
      <c r="J8153" t="s">
        <v>1318</v>
      </c>
      <c r="K8153">
        <v>14</v>
      </c>
      <c r="L8153" s="388">
        <f>ROWS(K$5:K8153)</f>
        <v>8149</v>
      </c>
      <c r="M8153" s="388" t="str">
        <f>IF(_xlfn.IFNA(VLOOKUP(I8153,$AG$3:$AH$83,2,FALSE),"")='11.1'!$D$5,TXM!L8153,"")</f>
        <v/>
      </c>
      <c r="N8153" t="str">
        <f>IFERROR(SMALL($M$5:$M$9000,ROWS($M$5:M8153)),"")</f>
        <v/>
      </c>
      <c r="S8153" s="388">
        <f>ROWS(R$5:R8153)</f>
        <v>8149</v>
      </c>
      <c r="T8153" s="388" t="str">
        <f>IF(_xlfn.IFNA(VLOOKUP(P8153,$AG$3:$AH$83,2,FALSE),"")='11.1'!$D$5,TXM!S8153,"")</f>
        <v/>
      </c>
      <c r="U8153" t="str">
        <f>IFERROR(SMALL($T$5:$T$9000,ROWS($T$5:T8153)),"")</f>
        <v/>
      </c>
    </row>
    <row r="8154" spans="4:21" ht="14.4" customHeight="1" x14ac:dyDescent="0.3">
      <c r="D8154" s="388">
        <f>ROWS(C$5:C8154)</f>
        <v>8150</v>
      </c>
      <c r="E8154" s="388" t="str">
        <f>IF(_xlfn.IFNA(VLOOKUP(A8154,$AG$3:$AH$83,2,FALSE),"")='11.1'!$D$5,TXM!D8154,"")</f>
        <v/>
      </c>
      <c r="F8154" t="str">
        <f>IFERROR(SMALL($E$5:$E$9000,ROWS($E$5:E8154)),"")</f>
        <v/>
      </c>
      <c r="I8154" t="s">
        <v>2022</v>
      </c>
      <c r="J8154" t="s">
        <v>863</v>
      </c>
      <c r="K8154">
        <v>19682</v>
      </c>
      <c r="L8154" s="388">
        <f>ROWS(K$5:K8154)</f>
        <v>8150</v>
      </c>
      <c r="M8154" s="388" t="str">
        <f>IF(_xlfn.IFNA(VLOOKUP(I8154,$AG$3:$AH$83,2,FALSE),"")='11.1'!$D$5,TXM!L8154,"")</f>
        <v/>
      </c>
      <c r="N8154" t="str">
        <f>IFERROR(SMALL($M$5:$M$9000,ROWS($M$5:M8154)),"")</f>
        <v/>
      </c>
      <c r="S8154" s="388">
        <f>ROWS(R$5:R8154)</f>
        <v>8150</v>
      </c>
      <c r="T8154" s="388" t="str">
        <f>IF(_xlfn.IFNA(VLOOKUP(P8154,$AG$3:$AH$83,2,FALSE),"")='11.1'!$D$5,TXM!S8154,"")</f>
        <v/>
      </c>
      <c r="U8154" t="str">
        <f>IFERROR(SMALL($T$5:$T$9000,ROWS($T$5:T8154)),"")</f>
        <v/>
      </c>
    </row>
    <row r="8155" spans="4:21" ht="14.4" customHeight="1" x14ac:dyDescent="0.3">
      <c r="D8155" s="388">
        <f>ROWS(C$5:C8155)</f>
        <v>8151</v>
      </c>
      <c r="E8155" s="388" t="str">
        <f>IF(_xlfn.IFNA(VLOOKUP(A8155,$AG$3:$AH$83,2,FALSE),"")='11.1'!$D$5,TXM!D8155,"")</f>
        <v/>
      </c>
      <c r="F8155" t="str">
        <f>IFERROR(SMALL($E$5:$E$9000,ROWS($E$5:E8155)),"")</f>
        <v/>
      </c>
      <c r="I8155" t="s">
        <v>2022</v>
      </c>
      <c r="J8155" t="s">
        <v>859</v>
      </c>
      <c r="K8155">
        <v>143</v>
      </c>
      <c r="L8155" s="388">
        <f>ROWS(K$5:K8155)</f>
        <v>8151</v>
      </c>
      <c r="M8155" s="388" t="str">
        <f>IF(_xlfn.IFNA(VLOOKUP(I8155,$AG$3:$AH$83,2,FALSE),"")='11.1'!$D$5,TXM!L8155,"")</f>
        <v/>
      </c>
      <c r="N8155" t="str">
        <f>IFERROR(SMALL($M$5:$M$9000,ROWS($M$5:M8155)),"")</f>
        <v/>
      </c>
      <c r="S8155" s="388">
        <f>ROWS(R$5:R8155)</f>
        <v>8151</v>
      </c>
      <c r="T8155" s="388" t="str">
        <f>IF(_xlfn.IFNA(VLOOKUP(P8155,$AG$3:$AH$83,2,FALSE),"")='11.1'!$D$5,TXM!S8155,"")</f>
        <v/>
      </c>
      <c r="U8155" t="str">
        <f>IFERROR(SMALL($T$5:$T$9000,ROWS($T$5:T8155)),"")</f>
        <v/>
      </c>
    </row>
    <row r="8156" spans="4:21" ht="14.4" customHeight="1" x14ac:dyDescent="0.3">
      <c r="D8156" s="388">
        <f>ROWS(C$5:C8156)</f>
        <v>8152</v>
      </c>
      <c r="E8156" s="388" t="str">
        <f>IF(_xlfn.IFNA(VLOOKUP(A8156,$AG$3:$AH$83,2,FALSE),"")='11.1'!$D$5,TXM!D8156,"")</f>
        <v/>
      </c>
      <c r="F8156" t="str">
        <f>IFERROR(SMALL($E$5:$E$9000,ROWS($E$5:E8156)),"")</f>
        <v/>
      </c>
      <c r="I8156" t="s">
        <v>2017</v>
      </c>
      <c r="J8156" t="s">
        <v>823</v>
      </c>
      <c r="K8156">
        <v>96667</v>
      </c>
      <c r="L8156" s="388">
        <f>ROWS(K$5:K8156)</f>
        <v>8152</v>
      </c>
      <c r="M8156" s="388" t="str">
        <f>IF(_xlfn.IFNA(VLOOKUP(I8156,$AG$3:$AH$83,2,FALSE),"")='11.1'!$D$5,TXM!L8156,"")</f>
        <v/>
      </c>
      <c r="N8156" t="str">
        <f>IFERROR(SMALL($M$5:$M$9000,ROWS($M$5:M8156)),"")</f>
        <v/>
      </c>
      <c r="S8156" s="388">
        <f>ROWS(R$5:R8156)</f>
        <v>8152</v>
      </c>
      <c r="T8156" s="388" t="str">
        <f>IF(_xlfn.IFNA(VLOOKUP(P8156,$AG$3:$AH$83,2,FALSE),"")='11.1'!$D$5,TXM!S8156,"")</f>
        <v/>
      </c>
      <c r="U8156" t="str">
        <f>IFERROR(SMALL($T$5:$T$9000,ROWS($T$5:T8156)),"")</f>
        <v/>
      </c>
    </row>
    <row r="8157" spans="4:21" ht="14.4" customHeight="1" x14ac:dyDescent="0.3">
      <c r="D8157" s="388">
        <f>ROWS(C$5:C8157)</f>
        <v>8153</v>
      </c>
      <c r="E8157" s="388" t="str">
        <f>IF(_xlfn.IFNA(VLOOKUP(A8157,$AG$3:$AH$83,2,FALSE),"")='11.1'!$D$5,TXM!D8157,"")</f>
        <v/>
      </c>
      <c r="F8157" t="str">
        <f>IFERROR(SMALL($E$5:$E$9000,ROWS($E$5:E8157)),"")</f>
        <v/>
      </c>
      <c r="I8157" t="s">
        <v>2017</v>
      </c>
      <c r="J8157" t="s">
        <v>821</v>
      </c>
      <c r="K8157">
        <v>41401</v>
      </c>
      <c r="L8157" s="388">
        <f>ROWS(K$5:K8157)</f>
        <v>8153</v>
      </c>
      <c r="M8157" s="388" t="str">
        <f>IF(_xlfn.IFNA(VLOOKUP(I8157,$AG$3:$AH$83,2,FALSE),"")='11.1'!$D$5,TXM!L8157,"")</f>
        <v/>
      </c>
      <c r="N8157" t="str">
        <f>IFERROR(SMALL($M$5:$M$9000,ROWS($M$5:M8157)),"")</f>
        <v/>
      </c>
      <c r="S8157" s="388">
        <f>ROWS(R$5:R8157)</f>
        <v>8153</v>
      </c>
      <c r="T8157" s="388" t="str">
        <f>IF(_xlfn.IFNA(VLOOKUP(P8157,$AG$3:$AH$83,2,FALSE),"")='11.1'!$D$5,TXM!S8157,"")</f>
        <v/>
      </c>
      <c r="U8157" t="str">
        <f>IFERROR(SMALL($T$5:$T$9000,ROWS($T$5:T8157)),"")</f>
        <v/>
      </c>
    </row>
    <row r="8158" spans="4:21" ht="14.4" customHeight="1" x14ac:dyDescent="0.3">
      <c r="D8158" s="388">
        <f>ROWS(C$5:C8158)</f>
        <v>8154</v>
      </c>
      <c r="E8158" s="388" t="str">
        <f>IF(_xlfn.IFNA(VLOOKUP(A8158,$AG$3:$AH$83,2,FALSE),"")='11.1'!$D$5,TXM!D8158,"")</f>
        <v/>
      </c>
      <c r="F8158" t="str">
        <f>IFERROR(SMALL($E$5:$E$9000,ROWS($E$5:E8158)),"")</f>
        <v/>
      </c>
      <c r="I8158" t="s">
        <v>2017</v>
      </c>
      <c r="J8158" t="s">
        <v>843</v>
      </c>
      <c r="K8158">
        <v>11357</v>
      </c>
      <c r="L8158" s="388">
        <f>ROWS(K$5:K8158)</f>
        <v>8154</v>
      </c>
      <c r="M8158" s="388" t="str">
        <f>IF(_xlfn.IFNA(VLOOKUP(I8158,$AG$3:$AH$83,2,FALSE),"")='11.1'!$D$5,TXM!L8158,"")</f>
        <v/>
      </c>
      <c r="N8158" t="str">
        <f>IFERROR(SMALL($M$5:$M$9000,ROWS($M$5:M8158)),"")</f>
        <v/>
      </c>
      <c r="S8158" s="388">
        <f>ROWS(R$5:R8158)</f>
        <v>8154</v>
      </c>
      <c r="T8158" s="388" t="str">
        <f>IF(_xlfn.IFNA(VLOOKUP(P8158,$AG$3:$AH$83,2,FALSE),"")='11.1'!$D$5,TXM!S8158,"")</f>
        <v/>
      </c>
      <c r="U8158" t="str">
        <f>IFERROR(SMALL($T$5:$T$9000,ROWS($T$5:T8158)),"")</f>
        <v/>
      </c>
    </row>
    <row r="8159" spans="4:21" ht="14.4" customHeight="1" x14ac:dyDescent="0.3">
      <c r="D8159" s="388">
        <f>ROWS(C$5:C8159)</f>
        <v>8155</v>
      </c>
      <c r="E8159" s="388" t="str">
        <f>IF(_xlfn.IFNA(VLOOKUP(A8159,$AG$3:$AH$83,2,FALSE),"")='11.1'!$D$5,TXM!D8159,"")</f>
        <v/>
      </c>
      <c r="F8159" t="str">
        <f>IFERROR(SMALL($E$5:$E$9000,ROWS($E$5:E8159)),"")</f>
        <v/>
      </c>
      <c r="I8159" t="s">
        <v>2017</v>
      </c>
      <c r="J8159" t="s">
        <v>1000</v>
      </c>
      <c r="K8159">
        <v>5682</v>
      </c>
      <c r="L8159" s="388">
        <f>ROWS(K$5:K8159)</f>
        <v>8155</v>
      </c>
      <c r="M8159" s="388" t="str">
        <f>IF(_xlfn.IFNA(VLOOKUP(I8159,$AG$3:$AH$83,2,FALSE),"")='11.1'!$D$5,TXM!L8159,"")</f>
        <v/>
      </c>
      <c r="N8159" t="str">
        <f>IFERROR(SMALL($M$5:$M$9000,ROWS($M$5:M8159)),"")</f>
        <v/>
      </c>
      <c r="S8159" s="388">
        <f>ROWS(R$5:R8159)</f>
        <v>8155</v>
      </c>
      <c r="T8159" s="388" t="str">
        <f>IF(_xlfn.IFNA(VLOOKUP(P8159,$AG$3:$AH$83,2,FALSE),"")='11.1'!$D$5,TXM!S8159,"")</f>
        <v/>
      </c>
      <c r="U8159" t="str">
        <f>IFERROR(SMALL($T$5:$T$9000,ROWS($T$5:T8159)),"")</f>
        <v/>
      </c>
    </row>
    <row r="8160" spans="4:21" ht="14.4" customHeight="1" x14ac:dyDescent="0.3">
      <c r="D8160" s="388">
        <f>ROWS(C$5:C8160)</f>
        <v>8156</v>
      </c>
      <c r="E8160" s="388" t="str">
        <f>IF(_xlfn.IFNA(VLOOKUP(A8160,$AG$3:$AH$83,2,FALSE),"")='11.1'!$D$5,TXM!D8160,"")</f>
        <v/>
      </c>
      <c r="F8160" t="str">
        <f>IFERROR(SMALL($E$5:$E$9000,ROWS($E$5:E8160)),"")</f>
        <v/>
      </c>
      <c r="I8160" t="s">
        <v>2017</v>
      </c>
      <c r="J8160" t="s">
        <v>1500</v>
      </c>
      <c r="K8160">
        <v>129</v>
      </c>
      <c r="L8160" s="388">
        <f>ROWS(K$5:K8160)</f>
        <v>8156</v>
      </c>
      <c r="M8160" s="388" t="str">
        <f>IF(_xlfn.IFNA(VLOOKUP(I8160,$AG$3:$AH$83,2,FALSE),"")='11.1'!$D$5,TXM!L8160,"")</f>
        <v/>
      </c>
      <c r="N8160" t="str">
        <f>IFERROR(SMALL($M$5:$M$9000,ROWS($M$5:M8160)),"")</f>
        <v/>
      </c>
      <c r="S8160" s="388">
        <f>ROWS(R$5:R8160)</f>
        <v>8156</v>
      </c>
      <c r="T8160" s="388" t="str">
        <f>IF(_xlfn.IFNA(VLOOKUP(P8160,$AG$3:$AH$83,2,FALSE),"")='11.1'!$D$5,TXM!S8160,"")</f>
        <v/>
      </c>
      <c r="U8160" t="str">
        <f>IFERROR(SMALL($T$5:$T$9000,ROWS($T$5:T8160)),"")</f>
        <v/>
      </c>
    </row>
    <row r="8161" spans="4:21" ht="14.4" customHeight="1" x14ac:dyDescent="0.3">
      <c r="D8161" s="388">
        <f>ROWS(C$5:C8161)</f>
        <v>8157</v>
      </c>
      <c r="E8161" s="388" t="str">
        <f>IF(_xlfn.IFNA(VLOOKUP(A8161,$AG$3:$AH$83,2,FALSE),"")='11.1'!$D$5,TXM!D8161,"")</f>
        <v/>
      </c>
      <c r="F8161" t="str">
        <f>IFERROR(SMALL($E$5:$E$9000,ROWS($E$5:E8161)),"")</f>
        <v/>
      </c>
      <c r="I8161" t="s">
        <v>1505</v>
      </c>
      <c r="J8161" t="s">
        <v>865</v>
      </c>
      <c r="K8161">
        <v>4209</v>
      </c>
      <c r="L8161" s="388">
        <f>ROWS(K$5:K8161)</f>
        <v>8157</v>
      </c>
      <c r="M8161" s="388" t="str">
        <f>IF(_xlfn.IFNA(VLOOKUP(I8161,$AG$3:$AH$83,2,FALSE),"")='11.1'!$D$5,TXM!L8161,"")</f>
        <v/>
      </c>
      <c r="N8161" t="str">
        <f>IFERROR(SMALL($M$5:$M$9000,ROWS($M$5:M8161)),"")</f>
        <v/>
      </c>
      <c r="S8161" s="388">
        <f>ROWS(R$5:R8161)</f>
        <v>8157</v>
      </c>
      <c r="T8161" s="388" t="str">
        <f>IF(_xlfn.IFNA(VLOOKUP(P8161,$AG$3:$AH$83,2,FALSE),"")='11.1'!$D$5,TXM!S8161,"")</f>
        <v/>
      </c>
      <c r="U8161" t="str">
        <f>IFERROR(SMALL($T$5:$T$9000,ROWS($T$5:T8161)),"")</f>
        <v/>
      </c>
    </row>
    <row r="8162" spans="4:21" ht="14.4" customHeight="1" x14ac:dyDescent="0.3">
      <c r="D8162" s="388">
        <f>ROWS(C$5:C8162)</f>
        <v>8158</v>
      </c>
      <c r="E8162" s="388" t="str">
        <f>IF(_xlfn.IFNA(VLOOKUP(A8162,$AG$3:$AH$83,2,FALSE),"")='11.1'!$D$5,TXM!D8162,"")</f>
        <v/>
      </c>
      <c r="F8162" t="str">
        <f>IFERROR(SMALL($E$5:$E$9000,ROWS($E$5:E8162)),"")</f>
        <v/>
      </c>
      <c r="I8162" t="s">
        <v>1505</v>
      </c>
      <c r="J8162" t="s">
        <v>863</v>
      </c>
      <c r="K8162">
        <v>3332</v>
      </c>
      <c r="L8162" s="388">
        <f>ROWS(K$5:K8162)</f>
        <v>8158</v>
      </c>
      <c r="M8162" s="388" t="str">
        <f>IF(_xlfn.IFNA(VLOOKUP(I8162,$AG$3:$AH$83,2,FALSE),"")='11.1'!$D$5,TXM!L8162,"")</f>
        <v/>
      </c>
      <c r="N8162" t="str">
        <f>IFERROR(SMALL($M$5:$M$9000,ROWS($M$5:M8162)),"")</f>
        <v/>
      </c>
      <c r="S8162" s="388">
        <f>ROWS(R$5:R8162)</f>
        <v>8158</v>
      </c>
      <c r="T8162" s="388" t="str">
        <f>IF(_xlfn.IFNA(VLOOKUP(P8162,$AG$3:$AH$83,2,FALSE),"")='11.1'!$D$5,TXM!S8162,"")</f>
        <v/>
      </c>
      <c r="U8162" t="str">
        <f>IFERROR(SMALL($T$5:$T$9000,ROWS($T$5:T8162)),"")</f>
        <v/>
      </c>
    </row>
    <row r="8163" spans="4:21" ht="14.4" customHeight="1" x14ac:dyDescent="0.3">
      <c r="D8163" s="388">
        <f>ROWS(C$5:C8163)</f>
        <v>8159</v>
      </c>
      <c r="E8163" s="388" t="str">
        <f>IF(_xlfn.IFNA(VLOOKUP(A8163,$AG$3:$AH$83,2,FALSE),"")='11.1'!$D$5,TXM!D8163,"")</f>
        <v/>
      </c>
      <c r="F8163" t="str">
        <f>IFERROR(SMALL($E$5:$E$9000,ROWS($E$5:E8163)),"")</f>
        <v/>
      </c>
      <c r="I8163" t="s">
        <v>697</v>
      </c>
      <c r="J8163" t="s">
        <v>823</v>
      </c>
      <c r="K8163">
        <v>2029447</v>
      </c>
      <c r="L8163" s="388">
        <f>ROWS(K$5:K8163)</f>
        <v>8159</v>
      </c>
      <c r="M8163" s="388" t="str">
        <f>IF(_xlfn.IFNA(VLOOKUP(I8163,$AG$3:$AH$83,2,FALSE),"")='11.1'!$D$5,TXM!L8163,"")</f>
        <v/>
      </c>
      <c r="N8163" t="str">
        <f>IFERROR(SMALL($M$5:$M$9000,ROWS($M$5:M8163)),"")</f>
        <v/>
      </c>
      <c r="S8163" s="388">
        <f>ROWS(R$5:R8163)</f>
        <v>8159</v>
      </c>
      <c r="T8163" s="388" t="str">
        <f>IF(_xlfn.IFNA(VLOOKUP(P8163,$AG$3:$AH$83,2,FALSE),"")='11.1'!$D$5,TXM!S8163,"")</f>
        <v/>
      </c>
      <c r="U8163" t="str">
        <f>IFERROR(SMALL($T$5:$T$9000,ROWS($T$5:T8163)),"")</f>
        <v/>
      </c>
    </row>
    <row r="8164" spans="4:21" ht="14.4" customHeight="1" x14ac:dyDescent="0.3">
      <c r="D8164" s="388">
        <f>ROWS(C$5:C8164)</f>
        <v>8160</v>
      </c>
      <c r="E8164" s="388" t="str">
        <f>IF(_xlfn.IFNA(VLOOKUP(A8164,$AG$3:$AH$83,2,FALSE),"")='11.1'!$D$5,TXM!D8164,"")</f>
        <v/>
      </c>
      <c r="F8164" t="str">
        <f>IFERROR(SMALL($E$5:$E$9000,ROWS($E$5:E8164)),"")</f>
        <v/>
      </c>
      <c r="I8164" t="s">
        <v>697</v>
      </c>
      <c r="J8164" t="s">
        <v>799</v>
      </c>
      <c r="K8164">
        <v>736385</v>
      </c>
      <c r="L8164" s="388">
        <f>ROWS(K$5:K8164)</f>
        <v>8160</v>
      </c>
      <c r="M8164" s="388" t="str">
        <f>IF(_xlfn.IFNA(VLOOKUP(I8164,$AG$3:$AH$83,2,FALSE),"")='11.1'!$D$5,TXM!L8164,"")</f>
        <v/>
      </c>
      <c r="N8164" t="str">
        <f>IFERROR(SMALL($M$5:$M$9000,ROWS($M$5:M8164)),"")</f>
        <v/>
      </c>
      <c r="S8164" s="388">
        <f>ROWS(R$5:R8164)</f>
        <v>8160</v>
      </c>
      <c r="T8164" s="388" t="str">
        <f>IF(_xlfn.IFNA(VLOOKUP(P8164,$AG$3:$AH$83,2,FALSE),"")='11.1'!$D$5,TXM!S8164,"")</f>
        <v/>
      </c>
      <c r="U8164" t="str">
        <f>IFERROR(SMALL($T$5:$T$9000,ROWS($T$5:T8164)),"")</f>
        <v/>
      </c>
    </row>
    <row r="8165" spans="4:21" ht="14.4" customHeight="1" x14ac:dyDescent="0.3">
      <c r="D8165" s="388">
        <f>ROWS(C$5:C8165)</f>
        <v>8161</v>
      </c>
      <c r="E8165" s="388" t="str">
        <f>IF(_xlfn.IFNA(VLOOKUP(A8165,$AG$3:$AH$83,2,FALSE),"")='11.1'!$D$5,TXM!D8165,"")</f>
        <v/>
      </c>
      <c r="F8165" t="str">
        <f>IFERROR(SMALL($E$5:$E$9000,ROWS($E$5:E8165)),"")</f>
        <v/>
      </c>
      <c r="I8165" t="s">
        <v>697</v>
      </c>
      <c r="J8165" t="s">
        <v>841</v>
      </c>
      <c r="K8165">
        <v>682714</v>
      </c>
      <c r="L8165" s="388">
        <f>ROWS(K$5:K8165)</f>
        <v>8161</v>
      </c>
      <c r="M8165" s="388" t="str">
        <f>IF(_xlfn.IFNA(VLOOKUP(I8165,$AG$3:$AH$83,2,FALSE),"")='11.1'!$D$5,TXM!L8165,"")</f>
        <v/>
      </c>
      <c r="N8165" t="str">
        <f>IFERROR(SMALL($M$5:$M$9000,ROWS($M$5:M8165)),"")</f>
        <v/>
      </c>
      <c r="S8165" s="388">
        <f>ROWS(R$5:R8165)</f>
        <v>8161</v>
      </c>
      <c r="T8165" s="388" t="str">
        <f>IF(_xlfn.IFNA(VLOOKUP(P8165,$AG$3:$AH$83,2,FALSE),"")='11.1'!$D$5,TXM!S8165,"")</f>
        <v/>
      </c>
      <c r="U8165" t="str">
        <f>IFERROR(SMALL($T$5:$T$9000,ROWS($T$5:T8165)),"")</f>
        <v/>
      </c>
    </row>
    <row r="8166" spans="4:21" ht="14.4" customHeight="1" x14ac:dyDescent="0.3">
      <c r="D8166" s="388">
        <f>ROWS(C$5:C8166)</f>
        <v>8162</v>
      </c>
      <c r="E8166" s="388" t="str">
        <f>IF(_xlfn.IFNA(VLOOKUP(A8166,$AG$3:$AH$83,2,FALSE),"")='11.1'!$D$5,TXM!D8166,"")</f>
        <v/>
      </c>
      <c r="F8166" t="str">
        <f>IFERROR(SMALL($E$5:$E$9000,ROWS($E$5:E8166)),"")</f>
        <v/>
      </c>
      <c r="I8166" t="s">
        <v>697</v>
      </c>
      <c r="J8166" t="s">
        <v>827</v>
      </c>
      <c r="K8166">
        <v>611150</v>
      </c>
      <c r="L8166" s="388">
        <f>ROWS(K$5:K8166)</f>
        <v>8162</v>
      </c>
      <c r="M8166" s="388" t="str">
        <f>IF(_xlfn.IFNA(VLOOKUP(I8166,$AG$3:$AH$83,2,FALSE),"")='11.1'!$D$5,TXM!L8166,"")</f>
        <v/>
      </c>
      <c r="N8166" t="str">
        <f>IFERROR(SMALL($M$5:$M$9000,ROWS($M$5:M8166)),"")</f>
        <v/>
      </c>
      <c r="S8166" s="388">
        <f>ROWS(R$5:R8166)</f>
        <v>8162</v>
      </c>
      <c r="T8166" s="388" t="str">
        <f>IF(_xlfn.IFNA(VLOOKUP(P8166,$AG$3:$AH$83,2,FALSE),"")='11.1'!$D$5,TXM!S8166,"")</f>
        <v/>
      </c>
      <c r="U8166" t="str">
        <f>IFERROR(SMALL($T$5:$T$9000,ROWS($T$5:T8166)),"")</f>
        <v/>
      </c>
    </row>
    <row r="8167" spans="4:21" ht="14.4" customHeight="1" x14ac:dyDescent="0.3">
      <c r="D8167" s="388">
        <f>ROWS(C$5:C8167)</f>
        <v>8163</v>
      </c>
      <c r="E8167" s="388" t="str">
        <f>IF(_xlfn.IFNA(VLOOKUP(A8167,$AG$3:$AH$83,2,FALSE),"")='11.1'!$D$5,TXM!D8167,"")</f>
        <v/>
      </c>
      <c r="F8167" t="str">
        <f>IFERROR(SMALL($E$5:$E$9000,ROWS($E$5:E8167)),"")</f>
        <v/>
      </c>
      <c r="I8167" t="s">
        <v>697</v>
      </c>
      <c r="J8167" t="s">
        <v>821</v>
      </c>
      <c r="K8167">
        <v>202248</v>
      </c>
      <c r="L8167" s="388">
        <f>ROWS(K$5:K8167)</f>
        <v>8163</v>
      </c>
      <c r="M8167" s="388" t="str">
        <f>IF(_xlfn.IFNA(VLOOKUP(I8167,$AG$3:$AH$83,2,FALSE),"")='11.1'!$D$5,TXM!L8167,"")</f>
        <v/>
      </c>
      <c r="N8167" t="str">
        <f>IFERROR(SMALL($M$5:$M$9000,ROWS($M$5:M8167)),"")</f>
        <v/>
      </c>
      <c r="S8167" s="388">
        <f>ROWS(R$5:R8167)</f>
        <v>8163</v>
      </c>
      <c r="T8167" s="388" t="str">
        <f>IF(_xlfn.IFNA(VLOOKUP(P8167,$AG$3:$AH$83,2,FALSE),"")='11.1'!$D$5,TXM!S8167,"")</f>
        <v/>
      </c>
      <c r="U8167" t="str">
        <f>IFERROR(SMALL($T$5:$T$9000,ROWS($T$5:T8167)),"")</f>
        <v/>
      </c>
    </row>
    <row r="8168" spans="4:21" ht="14.4" customHeight="1" x14ac:dyDescent="0.3">
      <c r="D8168" s="388">
        <f>ROWS(C$5:C8168)</f>
        <v>8164</v>
      </c>
      <c r="E8168" s="388" t="str">
        <f>IF(_xlfn.IFNA(VLOOKUP(A8168,$AG$3:$AH$83,2,FALSE),"")='11.1'!$D$5,TXM!D8168,"")</f>
        <v/>
      </c>
      <c r="F8168" t="str">
        <f>IFERROR(SMALL($E$5:$E$9000,ROWS($E$5:E8168)),"")</f>
        <v/>
      </c>
      <c r="I8168" t="s">
        <v>697</v>
      </c>
      <c r="J8168" t="s">
        <v>867</v>
      </c>
      <c r="K8168">
        <v>152022</v>
      </c>
      <c r="L8168" s="388">
        <f>ROWS(K$5:K8168)</f>
        <v>8164</v>
      </c>
      <c r="M8168" s="388" t="str">
        <f>IF(_xlfn.IFNA(VLOOKUP(I8168,$AG$3:$AH$83,2,FALSE),"")='11.1'!$D$5,TXM!L8168,"")</f>
        <v/>
      </c>
      <c r="N8168" t="str">
        <f>IFERROR(SMALL($M$5:$M$9000,ROWS($M$5:M8168)),"")</f>
        <v/>
      </c>
      <c r="S8168" s="388">
        <f>ROWS(R$5:R8168)</f>
        <v>8164</v>
      </c>
      <c r="T8168" s="388" t="str">
        <f>IF(_xlfn.IFNA(VLOOKUP(P8168,$AG$3:$AH$83,2,FALSE),"")='11.1'!$D$5,TXM!S8168,"")</f>
        <v/>
      </c>
      <c r="U8168" t="str">
        <f>IFERROR(SMALL($T$5:$T$9000,ROWS($T$5:T8168)),"")</f>
        <v/>
      </c>
    </row>
    <row r="8169" spans="4:21" ht="14.4" customHeight="1" x14ac:dyDescent="0.3">
      <c r="D8169" s="388">
        <f>ROWS(C$5:C8169)</f>
        <v>8165</v>
      </c>
      <c r="E8169" s="388" t="str">
        <f>IF(_xlfn.IFNA(VLOOKUP(A8169,$AG$3:$AH$83,2,FALSE),"")='11.1'!$D$5,TXM!D8169,"")</f>
        <v/>
      </c>
      <c r="F8169" t="str">
        <f>IFERROR(SMALL($E$5:$E$9000,ROWS($E$5:E8169)),"")</f>
        <v/>
      </c>
      <c r="I8169" t="s">
        <v>697</v>
      </c>
      <c r="J8169" t="s">
        <v>839</v>
      </c>
      <c r="K8169">
        <v>111438</v>
      </c>
      <c r="L8169" s="388">
        <f>ROWS(K$5:K8169)</f>
        <v>8165</v>
      </c>
      <c r="M8169" s="388" t="str">
        <f>IF(_xlfn.IFNA(VLOOKUP(I8169,$AG$3:$AH$83,2,FALSE),"")='11.1'!$D$5,TXM!L8169,"")</f>
        <v/>
      </c>
      <c r="N8169" t="str">
        <f>IFERROR(SMALL($M$5:$M$9000,ROWS($M$5:M8169)),"")</f>
        <v/>
      </c>
      <c r="S8169" s="388">
        <f>ROWS(R$5:R8169)</f>
        <v>8165</v>
      </c>
      <c r="T8169" s="388" t="str">
        <f>IF(_xlfn.IFNA(VLOOKUP(P8169,$AG$3:$AH$83,2,FALSE),"")='11.1'!$D$5,TXM!S8169,"")</f>
        <v/>
      </c>
      <c r="U8169" t="str">
        <f>IFERROR(SMALL($T$5:$T$9000,ROWS($T$5:T8169)),"")</f>
        <v/>
      </c>
    </row>
    <row r="8170" spans="4:21" ht="14.4" customHeight="1" x14ac:dyDescent="0.3">
      <c r="D8170" s="388">
        <f>ROWS(C$5:C8170)</f>
        <v>8166</v>
      </c>
      <c r="E8170" s="388" t="str">
        <f>IF(_xlfn.IFNA(VLOOKUP(A8170,$AG$3:$AH$83,2,FALSE),"")='11.1'!$D$5,TXM!D8170,"")</f>
        <v/>
      </c>
      <c r="F8170" t="str">
        <f>IFERROR(SMALL($E$5:$E$9000,ROWS($E$5:E8170)),"")</f>
        <v/>
      </c>
      <c r="I8170" t="s">
        <v>697</v>
      </c>
      <c r="J8170" t="s">
        <v>825</v>
      </c>
      <c r="K8170">
        <v>90041</v>
      </c>
      <c r="L8170" s="388">
        <f>ROWS(K$5:K8170)</f>
        <v>8166</v>
      </c>
      <c r="M8170" s="388" t="str">
        <f>IF(_xlfn.IFNA(VLOOKUP(I8170,$AG$3:$AH$83,2,FALSE),"")='11.1'!$D$5,TXM!L8170,"")</f>
        <v/>
      </c>
      <c r="N8170" t="str">
        <f>IFERROR(SMALL($M$5:$M$9000,ROWS($M$5:M8170)),"")</f>
        <v/>
      </c>
      <c r="S8170" s="388">
        <f>ROWS(R$5:R8170)</f>
        <v>8166</v>
      </c>
      <c r="T8170" s="388" t="str">
        <f>IF(_xlfn.IFNA(VLOOKUP(P8170,$AG$3:$AH$83,2,FALSE),"")='11.1'!$D$5,TXM!S8170,"")</f>
        <v/>
      </c>
      <c r="U8170" t="str">
        <f>IFERROR(SMALL($T$5:$T$9000,ROWS($T$5:T8170)),"")</f>
        <v/>
      </c>
    </row>
    <row r="8171" spans="4:21" ht="14.4" customHeight="1" x14ac:dyDescent="0.3">
      <c r="D8171" s="388">
        <f>ROWS(C$5:C8171)</f>
        <v>8167</v>
      </c>
      <c r="E8171" s="388" t="str">
        <f>IF(_xlfn.IFNA(VLOOKUP(A8171,$AG$3:$AH$83,2,FALSE),"")='11.1'!$D$5,TXM!D8171,"")</f>
        <v/>
      </c>
      <c r="F8171" t="str">
        <f>IFERROR(SMALL($E$5:$E$9000,ROWS($E$5:E8171)),"")</f>
        <v/>
      </c>
      <c r="I8171" t="s">
        <v>697</v>
      </c>
      <c r="J8171" t="s">
        <v>1265</v>
      </c>
      <c r="K8171">
        <v>81226</v>
      </c>
      <c r="L8171" s="388">
        <f>ROWS(K$5:K8171)</f>
        <v>8167</v>
      </c>
      <c r="M8171" s="388" t="str">
        <f>IF(_xlfn.IFNA(VLOOKUP(I8171,$AG$3:$AH$83,2,FALSE),"")='11.1'!$D$5,TXM!L8171,"")</f>
        <v/>
      </c>
      <c r="N8171" t="str">
        <f>IFERROR(SMALL($M$5:$M$9000,ROWS($M$5:M8171)),"")</f>
        <v/>
      </c>
      <c r="S8171" s="388">
        <f>ROWS(R$5:R8171)</f>
        <v>8167</v>
      </c>
      <c r="T8171" s="388" t="str">
        <f>IF(_xlfn.IFNA(VLOOKUP(P8171,$AG$3:$AH$83,2,FALSE),"")='11.1'!$D$5,TXM!S8171,"")</f>
        <v/>
      </c>
      <c r="U8171" t="str">
        <f>IFERROR(SMALL($T$5:$T$9000,ROWS($T$5:T8171)),"")</f>
        <v/>
      </c>
    </row>
    <row r="8172" spans="4:21" ht="14.4" customHeight="1" x14ac:dyDescent="0.3">
      <c r="D8172" s="388">
        <f>ROWS(C$5:C8172)</f>
        <v>8168</v>
      </c>
      <c r="E8172" s="388" t="str">
        <f>IF(_xlfn.IFNA(VLOOKUP(A8172,$AG$3:$AH$83,2,FALSE),"")='11.1'!$D$5,TXM!D8172,"")</f>
        <v/>
      </c>
      <c r="F8172" t="str">
        <f>IFERROR(SMALL($E$5:$E$9000,ROWS($E$5:E8172)),"")</f>
        <v/>
      </c>
      <c r="I8172" t="s">
        <v>697</v>
      </c>
      <c r="J8172" t="s">
        <v>861</v>
      </c>
      <c r="K8172">
        <v>68048</v>
      </c>
      <c r="L8172" s="388">
        <f>ROWS(K$5:K8172)</f>
        <v>8168</v>
      </c>
      <c r="M8172" s="388" t="str">
        <f>IF(_xlfn.IFNA(VLOOKUP(I8172,$AG$3:$AH$83,2,FALSE),"")='11.1'!$D$5,TXM!L8172,"")</f>
        <v/>
      </c>
      <c r="N8172" t="str">
        <f>IFERROR(SMALL($M$5:$M$9000,ROWS($M$5:M8172)),"")</f>
        <v/>
      </c>
      <c r="S8172" s="388">
        <f>ROWS(R$5:R8172)</f>
        <v>8168</v>
      </c>
      <c r="T8172" s="388" t="str">
        <f>IF(_xlfn.IFNA(VLOOKUP(P8172,$AG$3:$AH$83,2,FALSE),"")='11.1'!$D$5,TXM!S8172,"")</f>
        <v/>
      </c>
      <c r="U8172" t="str">
        <f>IFERROR(SMALL($T$5:$T$9000,ROWS($T$5:T8172)),"")</f>
        <v/>
      </c>
    </row>
    <row r="8173" spans="4:21" ht="14.4" customHeight="1" x14ac:dyDescent="0.3">
      <c r="D8173" s="388">
        <f>ROWS(C$5:C8173)</f>
        <v>8169</v>
      </c>
      <c r="E8173" s="388" t="str">
        <f>IF(_xlfn.IFNA(VLOOKUP(A8173,$AG$3:$AH$83,2,FALSE),"")='11.1'!$D$5,TXM!D8173,"")</f>
        <v/>
      </c>
      <c r="F8173" t="str">
        <f>IFERROR(SMALL($E$5:$E$9000,ROWS($E$5:E8173)),"")</f>
        <v/>
      </c>
      <c r="I8173" t="s">
        <v>697</v>
      </c>
      <c r="J8173" t="s">
        <v>829</v>
      </c>
      <c r="K8173">
        <v>25943</v>
      </c>
      <c r="L8173" s="388">
        <f>ROWS(K$5:K8173)</f>
        <v>8169</v>
      </c>
      <c r="M8173" s="388" t="str">
        <f>IF(_xlfn.IFNA(VLOOKUP(I8173,$AG$3:$AH$83,2,FALSE),"")='11.1'!$D$5,TXM!L8173,"")</f>
        <v/>
      </c>
      <c r="N8173" t="str">
        <f>IFERROR(SMALL($M$5:$M$9000,ROWS($M$5:M8173)),"")</f>
        <v/>
      </c>
      <c r="S8173" s="388">
        <f>ROWS(R$5:R8173)</f>
        <v>8169</v>
      </c>
      <c r="T8173" s="388" t="str">
        <f>IF(_xlfn.IFNA(VLOOKUP(P8173,$AG$3:$AH$83,2,FALSE),"")='11.1'!$D$5,TXM!S8173,"")</f>
        <v/>
      </c>
      <c r="U8173" t="str">
        <f>IFERROR(SMALL($T$5:$T$9000,ROWS($T$5:T8173)),"")</f>
        <v/>
      </c>
    </row>
    <row r="8174" spans="4:21" ht="14.4" customHeight="1" x14ac:dyDescent="0.3">
      <c r="D8174" s="388">
        <f>ROWS(C$5:C8174)</f>
        <v>8170</v>
      </c>
      <c r="E8174" s="388" t="str">
        <f>IF(_xlfn.IFNA(VLOOKUP(A8174,$AG$3:$AH$83,2,FALSE),"")='11.1'!$D$5,TXM!D8174,"")</f>
        <v/>
      </c>
      <c r="F8174" t="str">
        <f>IFERROR(SMALL($E$5:$E$9000,ROWS($E$5:E8174)),"")</f>
        <v/>
      </c>
      <c r="I8174" t="s">
        <v>697</v>
      </c>
      <c r="J8174" t="s">
        <v>865</v>
      </c>
      <c r="K8174">
        <v>25009</v>
      </c>
      <c r="L8174" s="388">
        <f>ROWS(K$5:K8174)</f>
        <v>8170</v>
      </c>
      <c r="M8174" s="388" t="str">
        <f>IF(_xlfn.IFNA(VLOOKUP(I8174,$AG$3:$AH$83,2,FALSE),"")='11.1'!$D$5,TXM!L8174,"")</f>
        <v/>
      </c>
      <c r="N8174" t="str">
        <f>IFERROR(SMALL($M$5:$M$9000,ROWS($M$5:M8174)),"")</f>
        <v/>
      </c>
      <c r="S8174" s="388">
        <f>ROWS(R$5:R8174)</f>
        <v>8170</v>
      </c>
      <c r="T8174" s="388" t="str">
        <f>IF(_xlfn.IFNA(VLOOKUP(P8174,$AG$3:$AH$83,2,FALSE),"")='11.1'!$D$5,TXM!S8174,"")</f>
        <v/>
      </c>
      <c r="U8174" t="str">
        <f>IFERROR(SMALL($T$5:$T$9000,ROWS($T$5:T8174)),"")</f>
        <v/>
      </c>
    </row>
    <row r="8175" spans="4:21" ht="14.4" customHeight="1" x14ac:dyDescent="0.3">
      <c r="D8175" s="388">
        <f>ROWS(C$5:C8175)</f>
        <v>8171</v>
      </c>
      <c r="E8175" s="388" t="str">
        <f>IF(_xlfn.IFNA(VLOOKUP(A8175,$AG$3:$AH$83,2,FALSE),"")='11.1'!$D$5,TXM!D8175,"")</f>
        <v/>
      </c>
      <c r="F8175" t="str">
        <f>IFERROR(SMALL($E$5:$E$9000,ROWS($E$5:E8175)),"")</f>
        <v/>
      </c>
      <c r="I8175" t="s">
        <v>697</v>
      </c>
      <c r="J8175" t="s">
        <v>1003</v>
      </c>
      <c r="K8175">
        <v>20159</v>
      </c>
      <c r="L8175" s="388">
        <f>ROWS(K$5:K8175)</f>
        <v>8171</v>
      </c>
      <c r="M8175" s="388" t="str">
        <f>IF(_xlfn.IFNA(VLOOKUP(I8175,$AG$3:$AH$83,2,FALSE),"")='11.1'!$D$5,TXM!L8175,"")</f>
        <v/>
      </c>
      <c r="N8175" t="str">
        <f>IFERROR(SMALL($M$5:$M$9000,ROWS($M$5:M8175)),"")</f>
        <v/>
      </c>
      <c r="S8175" s="388">
        <f>ROWS(R$5:R8175)</f>
        <v>8171</v>
      </c>
      <c r="T8175" s="388" t="str">
        <f>IF(_xlfn.IFNA(VLOOKUP(P8175,$AG$3:$AH$83,2,FALSE),"")='11.1'!$D$5,TXM!S8175,"")</f>
        <v/>
      </c>
      <c r="U8175" t="str">
        <f>IFERROR(SMALL($T$5:$T$9000,ROWS($T$5:T8175)),"")</f>
        <v/>
      </c>
    </row>
    <row r="8176" spans="4:21" ht="14.4" customHeight="1" x14ac:dyDescent="0.3">
      <c r="D8176" s="388">
        <f>ROWS(C$5:C8176)</f>
        <v>8172</v>
      </c>
      <c r="E8176" s="388" t="str">
        <f>IF(_xlfn.IFNA(VLOOKUP(A8176,$AG$3:$AH$83,2,FALSE),"")='11.1'!$D$5,TXM!D8176,"")</f>
        <v/>
      </c>
      <c r="F8176" t="str">
        <f>IFERROR(SMALL($E$5:$E$9000,ROWS($E$5:E8176)),"")</f>
        <v/>
      </c>
      <c r="I8176" t="s">
        <v>697</v>
      </c>
      <c r="J8176" t="s">
        <v>1434</v>
      </c>
      <c r="K8176">
        <v>19892</v>
      </c>
      <c r="L8176" s="388">
        <f>ROWS(K$5:K8176)</f>
        <v>8172</v>
      </c>
      <c r="M8176" s="388" t="str">
        <f>IF(_xlfn.IFNA(VLOOKUP(I8176,$AG$3:$AH$83,2,FALSE),"")='11.1'!$D$5,TXM!L8176,"")</f>
        <v/>
      </c>
      <c r="N8176" t="str">
        <f>IFERROR(SMALL($M$5:$M$9000,ROWS($M$5:M8176)),"")</f>
        <v/>
      </c>
      <c r="S8176" s="388">
        <f>ROWS(R$5:R8176)</f>
        <v>8172</v>
      </c>
      <c r="T8176" s="388" t="str">
        <f>IF(_xlfn.IFNA(VLOOKUP(P8176,$AG$3:$AH$83,2,FALSE),"")='11.1'!$D$5,TXM!S8176,"")</f>
        <v/>
      </c>
      <c r="U8176" t="str">
        <f>IFERROR(SMALL($T$5:$T$9000,ROWS($T$5:T8176)),"")</f>
        <v/>
      </c>
    </row>
    <row r="8177" spans="4:21" ht="14.4" customHeight="1" x14ac:dyDescent="0.3">
      <c r="D8177" s="388">
        <f>ROWS(C$5:C8177)</f>
        <v>8173</v>
      </c>
      <c r="E8177" s="388" t="str">
        <f>IF(_xlfn.IFNA(VLOOKUP(A8177,$AG$3:$AH$83,2,FALSE),"")='11.1'!$D$5,TXM!D8177,"")</f>
        <v/>
      </c>
      <c r="F8177" t="str">
        <f>IFERROR(SMALL($E$5:$E$9000,ROWS($E$5:E8177)),"")</f>
        <v/>
      </c>
      <c r="I8177" t="s">
        <v>697</v>
      </c>
      <c r="J8177" t="s">
        <v>803</v>
      </c>
      <c r="K8177">
        <v>15355</v>
      </c>
      <c r="L8177" s="388">
        <f>ROWS(K$5:K8177)</f>
        <v>8173</v>
      </c>
      <c r="M8177" s="388" t="str">
        <f>IF(_xlfn.IFNA(VLOOKUP(I8177,$AG$3:$AH$83,2,FALSE),"")='11.1'!$D$5,TXM!L8177,"")</f>
        <v/>
      </c>
      <c r="N8177" t="str">
        <f>IFERROR(SMALL($M$5:$M$9000,ROWS($M$5:M8177)),"")</f>
        <v/>
      </c>
      <c r="S8177" s="388">
        <f>ROWS(R$5:R8177)</f>
        <v>8173</v>
      </c>
      <c r="T8177" s="388" t="str">
        <f>IF(_xlfn.IFNA(VLOOKUP(P8177,$AG$3:$AH$83,2,FALSE),"")='11.1'!$D$5,TXM!S8177,"")</f>
        <v/>
      </c>
      <c r="U8177" t="str">
        <f>IFERROR(SMALL($T$5:$T$9000,ROWS($T$5:T8177)),"")</f>
        <v/>
      </c>
    </row>
    <row r="8178" spans="4:21" ht="14.4" customHeight="1" x14ac:dyDescent="0.3">
      <c r="D8178" s="388">
        <f>ROWS(C$5:C8178)</f>
        <v>8174</v>
      </c>
      <c r="E8178" s="388" t="str">
        <f>IF(_xlfn.IFNA(VLOOKUP(A8178,$AG$3:$AH$83,2,FALSE),"")='11.1'!$D$5,TXM!D8178,"")</f>
        <v/>
      </c>
      <c r="F8178" t="str">
        <f>IFERROR(SMALL($E$5:$E$9000,ROWS($E$5:E8178)),"")</f>
        <v/>
      </c>
      <c r="I8178" t="s">
        <v>697</v>
      </c>
      <c r="J8178" t="s">
        <v>990</v>
      </c>
      <c r="K8178">
        <v>11460</v>
      </c>
      <c r="L8178" s="388">
        <f>ROWS(K$5:K8178)</f>
        <v>8174</v>
      </c>
      <c r="M8178" s="388" t="str">
        <f>IF(_xlfn.IFNA(VLOOKUP(I8178,$AG$3:$AH$83,2,FALSE),"")='11.1'!$D$5,TXM!L8178,"")</f>
        <v/>
      </c>
      <c r="N8178" t="str">
        <f>IFERROR(SMALL($M$5:$M$9000,ROWS($M$5:M8178)),"")</f>
        <v/>
      </c>
      <c r="S8178" s="388">
        <f>ROWS(R$5:R8178)</f>
        <v>8174</v>
      </c>
      <c r="T8178" s="388" t="str">
        <f>IF(_xlfn.IFNA(VLOOKUP(P8178,$AG$3:$AH$83,2,FALSE),"")='11.1'!$D$5,TXM!S8178,"")</f>
        <v/>
      </c>
      <c r="U8178" t="str">
        <f>IFERROR(SMALL($T$5:$T$9000,ROWS($T$5:T8178)),"")</f>
        <v/>
      </c>
    </row>
    <row r="8179" spans="4:21" ht="14.4" customHeight="1" x14ac:dyDescent="0.3">
      <c r="D8179" s="388">
        <f>ROWS(C$5:C8179)</f>
        <v>8175</v>
      </c>
      <c r="E8179" s="388" t="str">
        <f>IF(_xlfn.IFNA(VLOOKUP(A8179,$AG$3:$AH$83,2,FALSE),"")='11.1'!$D$5,TXM!D8179,"")</f>
        <v/>
      </c>
      <c r="F8179" t="str">
        <f>IFERROR(SMALL($E$5:$E$9000,ROWS($E$5:E8179)),"")</f>
        <v/>
      </c>
      <c r="I8179" t="s">
        <v>697</v>
      </c>
      <c r="J8179" t="s">
        <v>791</v>
      </c>
      <c r="K8179">
        <v>8104</v>
      </c>
      <c r="L8179" s="388">
        <f>ROWS(K$5:K8179)</f>
        <v>8175</v>
      </c>
      <c r="M8179" s="388" t="str">
        <f>IF(_xlfn.IFNA(VLOOKUP(I8179,$AG$3:$AH$83,2,FALSE),"")='11.1'!$D$5,TXM!L8179,"")</f>
        <v/>
      </c>
      <c r="N8179" t="str">
        <f>IFERROR(SMALL($M$5:$M$9000,ROWS($M$5:M8179)),"")</f>
        <v/>
      </c>
      <c r="S8179" s="388">
        <f>ROWS(R$5:R8179)</f>
        <v>8175</v>
      </c>
      <c r="T8179" s="388" t="str">
        <f>IF(_xlfn.IFNA(VLOOKUP(P8179,$AG$3:$AH$83,2,FALSE),"")='11.1'!$D$5,TXM!S8179,"")</f>
        <v/>
      </c>
      <c r="U8179" t="str">
        <f>IFERROR(SMALL($T$5:$T$9000,ROWS($T$5:T8179)),"")</f>
        <v/>
      </c>
    </row>
    <row r="8180" spans="4:21" ht="14.4" customHeight="1" x14ac:dyDescent="0.3">
      <c r="D8180" s="388">
        <f>ROWS(C$5:C8180)</f>
        <v>8176</v>
      </c>
      <c r="E8180" s="388" t="str">
        <f>IF(_xlfn.IFNA(VLOOKUP(A8180,$AG$3:$AH$83,2,FALSE),"")='11.1'!$D$5,TXM!D8180,"")</f>
        <v/>
      </c>
      <c r="F8180" t="str">
        <f>IFERROR(SMALL($E$5:$E$9000,ROWS($E$5:E8180)),"")</f>
        <v/>
      </c>
      <c r="I8180" t="s">
        <v>697</v>
      </c>
      <c r="J8180" t="s">
        <v>837</v>
      </c>
      <c r="K8180">
        <v>5330</v>
      </c>
      <c r="L8180" s="388">
        <f>ROWS(K$5:K8180)</f>
        <v>8176</v>
      </c>
      <c r="M8180" s="388" t="str">
        <f>IF(_xlfn.IFNA(VLOOKUP(I8180,$AG$3:$AH$83,2,FALSE),"")='11.1'!$D$5,TXM!L8180,"")</f>
        <v/>
      </c>
      <c r="N8180" t="str">
        <f>IFERROR(SMALL($M$5:$M$9000,ROWS($M$5:M8180)),"")</f>
        <v/>
      </c>
      <c r="S8180" s="388">
        <f>ROWS(R$5:R8180)</f>
        <v>8176</v>
      </c>
      <c r="T8180" s="388" t="str">
        <f>IF(_xlfn.IFNA(VLOOKUP(P8180,$AG$3:$AH$83,2,FALSE),"")='11.1'!$D$5,TXM!S8180,"")</f>
        <v/>
      </c>
      <c r="U8180" t="str">
        <f>IFERROR(SMALL($T$5:$T$9000,ROWS($T$5:T8180)),"")</f>
        <v/>
      </c>
    </row>
    <row r="8181" spans="4:21" ht="14.4" customHeight="1" x14ac:dyDescent="0.3">
      <c r="D8181" s="388">
        <f>ROWS(C$5:C8181)</f>
        <v>8177</v>
      </c>
      <c r="E8181" s="388" t="str">
        <f>IF(_xlfn.IFNA(VLOOKUP(A8181,$AG$3:$AH$83,2,FALSE),"")='11.1'!$D$5,TXM!D8181,"")</f>
        <v/>
      </c>
      <c r="F8181" t="str">
        <f>IFERROR(SMALL($E$5:$E$9000,ROWS($E$5:E8181)),"")</f>
        <v/>
      </c>
      <c r="I8181" t="s">
        <v>697</v>
      </c>
      <c r="J8181" t="s">
        <v>805</v>
      </c>
      <c r="K8181">
        <v>4192</v>
      </c>
      <c r="L8181" s="388">
        <f>ROWS(K$5:K8181)</f>
        <v>8177</v>
      </c>
      <c r="M8181" s="388" t="str">
        <f>IF(_xlfn.IFNA(VLOOKUP(I8181,$AG$3:$AH$83,2,FALSE),"")='11.1'!$D$5,TXM!L8181,"")</f>
        <v/>
      </c>
      <c r="N8181" t="str">
        <f>IFERROR(SMALL($M$5:$M$9000,ROWS($M$5:M8181)),"")</f>
        <v/>
      </c>
      <c r="S8181" s="388">
        <f>ROWS(R$5:R8181)</f>
        <v>8177</v>
      </c>
      <c r="T8181" s="388" t="str">
        <f>IF(_xlfn.IFNA(VLOOKUP(P8181,$AG$3:$AH$83,2,FALSE),"")='11.1'!$D$5,TXM!S8181,"")</f>
        <v/>
      </c>
      <c r="U8181" t="str">
        <f>IFERROR(SMALL($T$5:$T$9000,ROWS($T$5:T8181)),"")</f>
        <v/>
      </c>
    </row>
    <row r="8182" spans="4:21" ht="14.4" customHeight="1" x14ac:dyDescent="0.3">
      <c r="D8182" s="388">
        <f>ROWS(C$5:C8182)</f>
        <v>8178</v>
      </c>
      <c r="E8182" s="388" t="str">
        <f>IF(_xlfn.IFNA(VLOOKUP(A8182,$AG$3:$AH$83,2,FALSE),"")='11.1'!$D$5,TXM!D8182,"")</f>
        <v/>
      </c>
      <c r="F8182" t="str">
        <f>IFERROR(SMALL($E$5:$E$9000,ROWS($E$5:E8182)),"")</f>
        <v/>
      </c>
      <c r="I8182" t="s">
        <v>697</v>
      </c>
      <c r="J8182" t="s">
        <v>835</v>
      </c>
      <c r="K8182">
        <v>3616</v>
      </c>
      <c r="L8182" s="388">
        <f>ROWS(K$5:K8182)</f>
        <v>8178</v>
      </c>
      <c r="M8182" s="388" t="str">
        <f>IF(_xlfn.IFNA(VLOOKUP(I8182,$AG$3:$AH$83,2,FALSE),"")='11.1'!$D$5,TXM!L8182,"")</f>
        <v/>
      </c>
      <c r="N8182" t="str">
        <f>IFERROR(SMALL($M$5:$M$9000,ROWS($M$5:M8182)),"")</f>
        <v/>
      </c>
      <c r="S8182" s="388">
        <f>ROWS(R$5:R8182)</f>
        <v>8178</v>
      </c>
      <c r="T8182" s="388" t="str">
        <f>IF(_xlfn.IFNA(VLOOKUP(P8182,$AG$3:$AH$83,2,FALSE),"")='11.1'!$D$5,TXM!S8182,"")</f>
        <v/>
      </c>
      <c r="U8182" t="str">
        <f>IFERROR(SMALL($T$5:$T$9000,ROWS($T$5:T8182)),"")</f>
        <v/>
      </c>
    </row>
    <row r="8183" spans="4:21" ht="14.4" customHeight="1" x14ac:dyDescent="0.3">
      <c r="D8183" s="388">
        <f>ROWS(C$5:C8183)</f>
        <v>8179</v>
      </c>
      <c r="E8183" s="388" t="str">
        <f>IF(_xlfn.IFNA(VLOOKUP(A8183,$AG$3:$AH$83,2,FALSE),"")='11.1'!$D$5,TXM!D8183,"")</f>
        <v/>
      </c>
      <c r="F8183" t="str">
        <f>IFERROR(SMALL($E$5:$E$9000,ROWS($E$5:E8183)),"")</f>
        <v/>
      </c>
      <c r="I8183" t="s">
        <v>697</v>
      </c>
      <c r="J8183" t="s">
        <v>1285</v>
      </c>
      <c r="K8183">
        <v>3359</v>
      </c>
      <c r="L8183" s="388">
        <f>ROWS(K$5:K8183)</f>
        <v>8179</v>
      </c>
      <c r="M8183" s="388" t="str">
        <f>IF(_xlfn.IFNA(VLOOKUP(I8183,$AG$3:$AH$83,2,FALSE),"")='11.1'!$D$5,TXM!L8183,"")</f>
        <v/>
      </c>
      <c r="N8183" t="str">
        <f>IFERROR(SMALL($M$5:$M$9000,ROWS($M$5:M8183)),"")</f>
        <v/>
      </c>
      <c r="S8183" s="388">
        <f>ROWS(R$5:R8183)</f>
        <v>8179</v>
      </c>
      <c r="T8183" s="388" t="str">
        <f>IF(_xlfn.IFNA(VLOOKUP(P8183,$AG$3:$AH$83,2,FALSE),"")='11.1'!$D$5,TXM!S8183,"")</f>
        <v/>
      </c>
      <c r="U8183" t="str">
        <f>IFERROR(SMALL($T$5:$T$9000,ROWS($T$5:T8183)),"")</f>
        <v/>
      </c>
    </row>
    <row r="8184" spans="4:21" ht="14.4" customHeight="1" x14ac:dyDescent="0.3">
      <c r="D8184" s="388">
        <f>ROWS(C$5:C8184)</f>
        <v>8180</v>
      </c>
      <c r="E8184" s="388" t="str">
        <f>IF(_xlfn.IFNA(VLOOKUP(A8184,$AG$3:$AH$83,2,FALSE),"")='11.1'!$D$5,TXM!D8184,"")</f>
        <v/>
      </c>
      <c r="F8184" t="str">
        <f>IFERROR(SMALL($E$5:$E$9000,ROWS($E$5:E8184)),"")</f>
        <v/>
      </c>
      <c r="I8184" t="s">
        <v>697</v>
      </c>
      <c r="J8184" t="s">
        <v>1000</v>
      </c>
      <c r="K8184">
        <v>3324</v>
      </c>
      <c r="L8184" s="388">
        <f>ROWS(K$5:K8184)</f>
        <v>8180</v>
      </c>
      <c r="M8184" s="388" t="str">
        <f>IF(_xlfn.IFNA(VLOOKUP(I8184,$AG$3:$AH$83,2,FALSE),"")='11.1'!$D$5,TXM!L8184,"")</f>
        <v/>
      </c>
      <c r="N8184" t="str">
        <f>IFERROR(SMALL($M$5:$M$9000,ROWS($M$5:M8184)),"")</f>
        <v/>
      </c>
      <c r="S8184" s="388">
        <f>ROWS(R$5:R8184)</f>
        <v>8180</v>
      </c>
      <c r="T8184" s="388" t="str">
        <f>IF(_xlfn.IFNA(VLOOKUP(P8184,$AG$3:$AH$83,2,FALSE),"")='11.1'!$D$5,TXM!S8184,"")</f>
        <v/>
      </c>
      <c r="U8184" t="str">
        <f>IFERROR(SMALL($T$5:$T$9000,ROWS($T$5:T8184)),"")</f>
        <v/>
      </c>
    </row>
    <row r="8185" spans="4:21" ht="14.4" customHeight="1" x14ac:dyDescent="0.3">
      <c r="D8185" s="388">
        <f>ROWS(C$5:C8185)</f>
        <v>8181</v>
      </c>
      <c r="E8185" s="388" t="str">
        <f>IF(_xlfn.IFNA(VLOOKUP(A8185,$AG$3:$AH$83,2,FALSE),"")='11.1'!$D$5,TXM!D8185,"")</f>
        <v/>
      </c>
      <c r="F8185" t="str">
        <f>IFERROR(SMALL($E$5:$E$9000,ROWS($E$5:E8185)),"")</f>
        <v/>
      </c>
      <c r="I8185" t="s">
        <v>697</v>
      </c>
      <c r="J8185" t="s">
        <v>863</v>
      </c>
      <c r="K8185">
        <v>2192</v>
      </c>
      <c r="L8185" s="388">
        <f>ROWS(K$5:K8185)</f>
        <v>8181</v>
      </c>
      <c r="M8185" s="388" t="str">
        <f>IF(_xlfn.IFNA(VLOOKUP(I8185,$AG$3:$AH$83,2,FALSE),"")='11.1'!$D$5,TXM!L8185,"")</f>
        <v/>
      </c>
      <c r="N8185" t="str">
        <f>IFERROR(SMALL($M$5:$M$9000,ROWS($M$5:M8185)),"")</f>
        <v/>
      </c>
      <c r="S8185" s="388">
        <f>ROWS(R$5:R8185)</f>
        <v>8181</v>
      </c>
      <c r="T8185" s="388" t="str">
        <f>IF(_xlfn.IFNA(VLOOKUP(P8185,$AG$3:$AH$83,2,FALSE),"")='11.1'!$D$5,TXM!S8185,"")</f>
        <v/>
      </c>
      <c r="U8185" t="str">
        <f>IFERROR(SMALL($T$5:$T$9000,ROWS($T$5:T8185)),"")</f>
        <v/>
      </c>
    </row>
    <row r="8186" spans="4:21" ht="14.4" customHeight="1" x14ac:dyDescent="0.3">
      <c r="D8186" s="388">
        <f>ROWS(C$5:C8186)</f>
        <v>8182</v>
      </c>
      <c r="E8186" s="388" t="str">
        <f>IF(_xlfn.IFNA(VLOOKUP(A8186,$AG$3:$AH$83,2,FALSE),"")='11.1'!$D$5,TXM!D8186,"")</f>
        <v/>
      </c>
      <c r="F8186" t="str">
        <f>IFERROR(SMALL($E$5:$E$9000,ROWS($E$5:E8186)),"")</f>
        <v/>
      </c>
      <c r="I8186" t="s">
        <v>697</v>
      </c>
      <c r="J8186" t="s">
        <v>793</v>
      </c>
      <c r="K8186">
        <v>1507</v>
      </c>
      <c r="L8186" s="388">
        <f>ROWS(K$5:K8186)</f>
        <v>8182</v>
      </c>
      <c r="M8186" s="388" t="str">
        <f>IF(_xlfn.IFNA(VLOOKUP(I8186,$AG$3:$AH$83,2,FALSE),"")='11.1'!$D$5,TXM!L8186,"")</f>
        <v/>
      </c>
      <c r="N8186" t="str">
        <f>IFERROR(SMALL($M$5:$M$9000,ROWS($M$5:M8186)),"")</f>
        <v/>
      </c>
      <c r="S8186" s="388">
        <f>ROWS(R$5:R8186)</f>
        <v>8182</v>
      </c>
      <c r="T8186" s="388" t="str">
        <f>IF(_xlfn.IFNA(VLOOKUP(P8186,$AG$3:$AH$83,2,FALSE),"")='11.1'!$D$5,TXM!S8186,"")</f>
        <v/>
      </c>
      <c r="U8186" t="str">
        <f>IFERROR(SMALL($T$5:$T$9000,ROWS($T$5:T8186)),"")</f>
        <v/>
      </c>
    </row>
    <row r="8187" spans="4:21" ht="14.4" customHeight="1" x14ac:dyDescent="0.3">
      <c r="D8187" s="388">
        <f>ROWS(C$5:C8187)</f>
        <v>8183</v>
      </c>
      <c r="E8187" s="388" t="str">
        <f>IF(_xlfn.IFNA(VLOOKUP(A8187,$AG$3:$AH$83,2,FALSE),"")='11.1'!$D$5,TXM!D8187,"")</f>
        <v/>
      </c>
      <c r="F8187" t="str">
        <f>IFERROR(SMALL($E$5:$E$9000,ROWS($E$5:E8187)),"")</f>
        <v/>
      </c>
      <c r="I8187" t="s">
        <v>697</v>
      </c>
      <c r="J8187" t="s">
        <v>1006</v>
      </c>
      <c r="K8187">
        <v>1343</v>
      </c>
      <c r="L8187" s="388">
        <f>ROWS(K$5:K8187)</f>
        <v>8183</v>
      </c>
      <c r="M8187" s="388" t="str">
        <f>IF(_xlfn.IFNA(VLOOKUP(I8187,$AG$3:$AH$83,2,FALSE),"")='11.1'!$D$5,TXM!L8187,"")</f>
        <v/>
      </c>
      <c r="N8187" t="str">
        <f>IFERROR(SMALL($M$5:$M$9000,ROWS($M$5:M8187)),"")</f>
        <v/>
      </c>
      <c r="S8187" s="388">
        <f>ROWS(R$5:R8187)</f>
        <v>8183</v>
      </c>
      <c r="T8187" s="388" t="str">
        <f>IF(_xlfn.IFNA(VLOOKUP(P8187,$AG$3:$AH$83,2,FALSE),"")='11.1'!$D$5,TXM!S8187,"")</f>
        <v/>
      </c>
      <c r="U8187" t="str">
        <f>IFERROR(SMALL($T$5:$T$9000,ROWS($T$5:T8187)),"")</f>
        <v/>
      </c>
    </row>
    <row r="8188" spans="4:21" ht="14.4" customHeight="1" x14ac:dyDescent="0.3">
      <c r="D8188" s="388">
        <f>ROWS(C$5:C8188)</f>
        <v>8184</v>
      </c>
      <c r="E8188" s="388" t="str">
        <f>IF(_xlfn.IFNA(VLOOKUP(A8188,$AG$3:$AH$83,2,FALSE),"")='11.1'!$D$5,TXM!D8188,"")</f>
        <v/>
      </c>
      <c r="F8188" t="str">
        <f>IFERROR(SMALL($E$5:$E$9000,ROWS($E$5:E8188)),"")</f>
        <v/>
      </c>
      <c r="I8188" t="s">
        <v>697</v>
      </c>
      <c r="J8188" t="s">
        <v>843</v>
      </c>
      <c r="K8188">
        <v>968</v>
      </c>
      <c r="L8188" s="388">
        <f>ROWS(K$5:K8188)</f>
        <v>8184</v>
      </c>
      <c r="M8188" s="388" t="str">
        <f>IF(_xlfn.IFNA(VLOOKUP(I8188,$AG$3:$AH$83,2,FALSE),"")='11.1'!$D$5,TXM!L8188,"")</f>
        <v/>
      </c>
      <c r="N8188" t="str">
        <f>IFERROR(SMALL($M$5:$M$9000,ROWS($M$5:M8188)),"")</f>
        <v/>
      </c>
      <c r="S8188" s="388">
        <f>ROWS(R$5:R8188)</f>
        <v>8184</v>
      </c>
      <c r="T8188" s="388" t="str">
        <f>IF(_xlfn.IFNA(VLOOKUP(P8188,$AG$3:$AH$83,2,FALSE),"")='11.1'!$D$5,TXM!S8188,"")</f>
        <v/>
      </c>
      <c r="U8188" t="str">
        <f>IFERROR(SMALL($T$5:$T$9000,ROWS($T$5:T8188)),"")</f>
        <v/>
      </c>
    </row>
    <row r="8189" spans="4:21" ht="14.4" customHeight="1" x14ac:dyDescent="0.3">
      <c r="D8189" s="388">
        <f>ROWS(C$5:C8189)</f>
        <v>8185</v>
      </c>
      <c r="E8189" s="388" t="str">
        <f>IF(_xlfn.IFNA(VLOOKUP(A8189,$AG$3:$AH$83,2,FALSE),"")='11.1'!$D$5,TXM!D8189,"")</f>
        <v/>
      </c>
      <c r="F8189" t="str">
        <f>IFERROR(SMALL($E$5:$E$9000,ROWS($E$5:E8189)),"")</f>
        <v/>
      </c>
      <c r="I8189" t="s">
        <v>697</v>
      </c>
      <c r="J8189" t="s">
        <v>96</v>
      </c>
      <c r="K8189">
        <v>38</v>
      </c>
      <c r="L8189" s="388">
        <f>ROWS(K$5:K8189)</f>
        <v>8185</v>
      </c>
      <c r="M8189" s="388" t="str">
        <f>IF(_xlfn.IFNA(VLOOKUP(I8189,$AG$3:$AH$83,2,FALSE),"")='11.1'!$D$5,TXM!L8189,"")</f>
        <v/>
      </c>
      <c r="N8189" t="str">
        <f>IFERROR(SMALL($M$5:$M$9000,ROWS($M$5:M8189)),"")</f>
        <v/>
      </c>
      <c r="S8189" s="388">
        <f>ROWS(R$5:R8189)</f>
        <v>8185</v>
      </c>
      <c r="T8189" s="388" t="str">
        <f>IF(_xlfn.IFNA(VLOOKUP(P8189,$AG$3:$AH$83,2,FALSE),"")='11.1'!$D$5,TXM!S8189,"")</f>
        <v/>
      </c>
      <c r="U8189" t="str">
        <f>IFERROR(SMALL($T$5:$T$9000,ROWS($T$5:T8189)),"")</f>
        <v/>
      </c>
    </row>
    <row r="8190" spans="4:21" ht="14.4" customHeight="1" x14ac:dyDescent="0.3">
      <c r="D8190" s="388">
        <f>ROWS(C$5:C8190)</f>
        <v>8186</v>
      </c>
      <c r="E8190" s="388" t="str">
        <f>IF(_xlfn.IFNA(VLOOKUP(A8190,$AG$3:$AH$83,2,FALSE),"")='11.1'!$D$5,TXM!D8190,"")</f>
        <v/>
      </c>
      <c r="F8190" t="str">
        <f>IFERROR(SMALL($E$5:$E$9000,ROWS($E$5:E8190)),"")</f>
        <v/>
      </c>
      <c r="I8190" t="s">
        <v>2118</v>
      </c>
      <c r="J8190" t="s">
        <v>823</v>
      </c>
      <c r="K8190">
        <v>9898</v>
      </c>
      <c r="L8190" s="388">
        <f>ROWS(K$5:K8190)</f>
        <v>8186</v>
      </c>
      <c r="M8190" s="388" t="str">
        <f>IF(_xlfn.IFNA(VLOOKUP(I8190,$AG$3:$AH$83,2,FALSE),"")='11.1'!$D$5,TXM!L8190,"")</f>
        <v/>
      </c>
      <c r="N8190" t="str">
        <f>IFERROR(SMALL($M$5:$M$9000,ROWS($M$5:M8190)),"")</f>
        <v/>
      </c>
      <c r="S8190" s="388">
        <f>ROWS(R$5:R8190)</f>
        <v>8186</v>
      </c>
      <c r="T8190" s="388" t="str">
        <f>IF(_xlfn.IFNA(VLOOKUP(P8190,$AG$3:$AH$83,2,FALSE),"")='11.1'!$D$5,TXM!S8190,"")</f>
        <v/>
      </c>
      <c r="U8190" t="str">
        <f>IFERROR(SMALL($T$5:$T$9000,ROWS($T$5:T8190)),"")</f>
        <v/>
      </c>
    </row>
    <row r="8191" spans="4:21" ht="14.4" customHeight="1" x14ac:dyDescent="0.3">
      <c r="D8191" s="388">
        <f>ROWS(C$5:C8191)</f>
        <v>8187</v>
      </c>
      <c r="E8191" s="388" t="str">
        <f>IF(_xlfn.IFNA(VLOOKUP(A8191,$AG$3:$AH$83,2,FALSE),"")='11.1'!$D$5,TXM!D8191,"")</f>
        <v/>
      </c>
      <c r="F8191" t="str">
        <f>IFERROR(SMALL($E$5:$E$9000,ROWS($E$5:E8191)),"")</f>
        <v/>
      </c>
      <c r="I8191" t="s">
        <v>2118</v>
      </c>
      <c r="J8191" t="s">
        <v>813</v>
      </c>
      <c r="K8191">
        <v>1296</v>
      </c>
      <c r="L8191" s="388">
        <f>ROWS(K$5:K8191)</f>
        <v>8187</v>
      </c>
      <c r="M8191" s="388" t="str">
        <f>IF(_xlfn.IFNA(VLOOKUP(I8191,$AG$3:$AH$83,2,FALSE),"")='11.1'!$D$5,TXM!L8191,"")</f>
        <v/>
      </c>
      <c r="N8191" t="str">
        <f>IFERROR(SMALL($M$5:$M$9000,ROWS($M$5:M8191)),"")</f>
        <v/>
      </c>
      <c r="S8191" s="388">
        <f>ROWS(R$5:R8191)</f>
        <v>8187</v>
      </c>
      <c r="T8191" s="388" t="str">
        <f>IF(_xlfn.IFNA(VLOOKUP(P8191,$AG$3:$AH$83,2,FALSE),"")='11.1'!$D$5,TXM!S8191,"")</f>
        <v/>
      </c>
      <c r="U8191" t="str">
        <f>IFERROR(SMALL($T$5:$T$9000,ROWS($T$5:T8191)),"")</f>
        <v/>
      </c>
    </row>
    <row r="8192" spans="4:21" ht="14.4" customHeight="1" x14ac:dyDescent="0.3">
      <c r="D8192" s="388">
        <f>ROWS(C$5:C8192)</f>
        <v>8188</v>
      </c>
      <c r="E8192" s="388" t="str">
        <f>IF(_xlfn.IFNA(VLOOKUP(A8192,$AG$3:$AH$83,2,FALSE),"")='11.1'!$D$5,TXM!D8192,"")</f>
        <v/>
      </c>
      <c r="F8192" t="str">
        <f>IFERROR(SMALL($E$5:$E$9000,ROWS($E$5:E8192)),"")</f>
        <v/>
      </c>
      <c r="I8192" t="s">
        <v>705</v>
      </c>
      <c r="J8192" t="s">
        <v>999</v>
      </c>
      <c r="K8192">
        <v>2576735</v>
      </c>
      <c r="L8192" s="388">
        <f>ROWS(K$5:K8192)</f>
        <v>8188</v>
      </c>
      <c r="M8192" s="388" t="str">
        <f>IF(_xlfn.IFNA(VLOOKUP(I8192,$AG$3:$AH$83,2,FALSE),"")='11.1'!$D$5,TXM!L8192,"")</f>
        <v/>
      </c>
      <c r="N8192" t="str">
        <f>IFERROR(SMALL($M$5:$M$9000,ROWS($M$5:M8192)),"")</f>
        <v/>
      </c>
      <c r="S8192" s="388">
        <f>ROWS(R$5:R8192)</f>
        <v>8188</v>
      </c>
      <c r="T8192" s="388" t="str">
        <f>IF(_xlfn.IFNA(VLOOKUP(P8192,$AG$3:$AH$83,2,FALSE),"")='11.1'!$D$5,TXM!S8192,"")</f>
        <v/>
      </c>
      <c r="U8192" t="str">
        <f>IFERROR(SMALL($T$5:$T$9000,ROWS($T$5:T8192)),"")</f>
        <v/>
      </c>
    </row>
    <row r="8193" spans="4:21" ht="14.4" customHeight="1" x14ac:dyDescent="0.3">
      <c r="D8193" s="388">
        <f>ROWS(C$5:C8193)</f>
        <v>8189</v>
      </c>
      <c r="E8193" s="388" t="str">
        <f>IF(_xlfn.IFNA(VLOOKUP(A8193,$AG$3:$AH$83,2,FALSE),"")='11.1'!$D$5,TXM!D8193,"")</f>
        <v/>
      </c>
      <c r="F8193" t="str">
        <f>IFERROR(SMALL($E$5:$E$9000,ROWS($E$5:E8193)),"")</f>
        <v/>
      </c>
      <c r="I8193" t="s">
        <v>705</v>
      </c>
      <c r="J8193" t="s">
        <v>865</v>
      </c>
      <c r="K8193">
        <v>2132</v>
      </c>
      <c r="L8193" s="388">
        <f>ROWS(K$5:K8193)</f>
        <v>8189</v>
      </c>
      <c r="M8193" s="388" t="str">
        <f>IF(_xlfn.IFNA(VLOOKUP(I8193,$AG$3:$AH$83,2,FALSE),"")='11.1'!$D$5,TXM!L8193,"")</f>
        <v/>
      </c>
      <c r="N8193" t="str">
        <f>IFERROR(SMALL($M$5:$M$9000,ROWS($M$5:M8193)),"")</f>
        <v/>
      </c>
      <c r="S8193" s="388">
        <f>ROWS(R$5:R8193)</f>
        <v>8189</v>
      </c>
      <c r="T8193" s="388" t="str">
        <f>IF(_xlfn.IFNA(VLOOKUP(P8193,$AG$3:$AH$83,2,FALSE),"")='11.1'!$D$5,TXM!S8193,"")</f>
        <v/>
      </c>
      <c r="U8193" t="str">
        <f>IFERROR(SMALL($T$5:$T$9000,ROWS($T$5:T8193)),"")</f>
        <v/>
      </c>
    </row>
    <row r="8194" spans="4:21" ht="14.4" customHeight="1" x14ac:dyDescent="0.3">
      <c r="D8194" s="388">
        <f>ROWS(C$5:C8194)</f>
        <v>8190</v>
      </c>
      <c r="E8194" s="388" t="str">
        <f>IF(_xlfn.IFNA(VLOOKUP(A8194,$AG$3:$AH$83,2,FALSE),"")='11.1'!$D$5,TXM!D8194,"")</f>
        <v/>
      </c>
      <c r="F8194" t="str">
        <f>IFERROR(SMALL($E$5:$E$9000,ROWS($E$5:E8194)),"")</f>
        <v/>
      </c>
      <c r="I8194" t="s">
        <v>701</v>
      </c>
      <c r="J8194" t="s">
        <v>863</v>
      </c>
      <c r="K8194">
        <v>1243989</v>
      </c>
      <c r="L8194" s="388">
        <f>ROWS(K$5:K8194)</f>
        <v>8190</v>
      </c>
      <c r="M8194" s="388" t="str">
        <f>IF(_xlfn.IFNA(VLOOKUP(I8194,$AG$3:$AH$83,2,FALSE),"")='11.1'!$D$5,TXM!L8194,"")</f>
        <v/>
      </c>
      <c r="N8194" t="str">
        <f>IFERROR(SMALL($M$5:$M$9000,ROWS($M$5:M8194)),"")</f>
        <v/>
      </c>
      <c r="S8194" s="388">
        <f>ROWS(R$5:R8194)</f>
        <v>8190</v>
      </c>
      <c r="T8194" s="388" t="str">
        <f>IF(_xlfn.IFNA(VLOOKUP(P8194,$AG$3:$AH$83,2,FALSE),"")='11.1'!$D$5,TXM!S8194,"")</f>
        <v/>
      </c>
      <c r="U8194" t="str">
        <f>IFERROR(SMALL($T$5:$T$9000,ROWS($T$5:T8194)),"")</f>
        <v/>
      </c>
    </row>
    <row r="8195" spans="4:21" ht="14.4" customHeight="1" x14ac:dyDescent="0.3">
      <c r="D8195" s="388">
        <f>ROWS(C$5:C8195)</f>
        <v>8191</v>
      </c>
      <c r="E8195" s="388" t="str">
        <f>IF(_xlfn.IFNA(VLOOKUP(A8195,$AG$3:$AH$83,2,FALSE),"")='11.1'!$D$5,TXM!D8195,"")</f>
        <v/>
      </c>
      <c r="F8195" t="str">
        <f>IFERROR(SMALL($E$5:$E$9000,ROWS($E$5:E8195)),"")</f>
        <v/>
      </c>
      <c r="I8195" t="s">
        <v>701</v>
      </c>
      <c r="J8195" t="s">
        <v>999</v>
      </c>
      <c r="K8195">
        <v>640643</v>
      </c>
      <c r="L8195" s="388">
        <f>ROWS(K$5:K8195)</f>
        <v>8191</v>
      </c>
      <c r="M8195" s="388" t="str">
        <f>IF(_xlfn.IFNA(VLOOKUP(I8195,$AG$3:$AH$83,2,FALSE),"")='11.1'!$D$5,TXM!L8195,"")</f>
        <v/>
      </c>
      <c r="N8195" t="str">
        <f>IFERROR(SMALL($M$5:$M$9000,ROWS($M$5:M8195)),"")</f>
        <v/>
      </c>
      <c r="S8195" s="388">
        <f>ROWS(R$5:R8195)</f>
        <v>8191</v>
      </c>
      <c r="T8195" s="388" t="str">
        <f>IF(_xlfn.IFNA(VLOOKUP(P8195,$AG$3:$AH$83,2,FALSE),"")='11.1'!$D$5,TXM!S8195,"")</f>
        <v/>
      </c>
      <c r="U8195" t="str">
        <f>IFERROR(SMALL($T$5:$T$9000,ROWS($T$5:T8195)),"")</f>
        <v/>
      </c>
    </row>
    <row r="8196" spans="4:21" ht="14.4" customHeight="1" x14ac:dyDescent="0.3">
      <c r="D8196" s="388">
        <f>ROWS(C$5:C8196)</f>
        <v>8192</v>
      </c>
      <c r="E8196" s="388" t="str">
        <f>IF(_xlfn.IFNA(VLOOKUP(A8196,$AG$3:$AH$83,2,FALSE),"")='11.1'!$D$5,TXM!D8196,"")</f>
        <v/>
      </c>
      <c r="F8196" t="str">
        <f>IFERROR(SMALL($E$5:$E$9000,ROWS($E$5:E8196)),"")</f>
        <v/>
      </c>
      <c r="I8196" t="s">
        <v>701</v>
      </c>
      <c r="J8196" t="s">
        <v>1252</v>
      </c>
      <c r="K8196">
        <v>454664</v>
      </c>
      <c r="L8196" s="388">
        <f>ROWS(K$5:K8196)</f>
        <v>8192</v>
      </c>
      <c r="M8196" s="388" t="str">
        <f>IF(_xlfn.IFNA(VLOOKUP(I8196,$AG$3:$AH$83,2,FALSE),"")='11.1'!$D$5,TXM!L8196,"")</f>
        <v/>
      </c>
      <c r="N8196" t="str">
        <f>IFERROR(SMALL($M$5:$M$9000,ROWS($M$5:M8196)),"")</f>
        <v/>
      </c>
      <c r="S8196" s="388">
        <f>ROWS(R$5:R8196)</f>
        <v>8192</v>
      </c>
      <c r="T8196" s="388" t="str">
        <f>IF(_xlfn.IFNA(VLOOKUP(P8196,$AG$3:$AH$83,2,FALSE),"")='11.1'!$D$5,TXM!S8196,"")</f>
        <v/>
      </c>
      <c r="U8196" t="str">
        <f>IFERROR(SMALL($T$5:$T$9000,ROWS($T$5:T8196)),"")</f>
        <v/>
      </c>
    </row>
    <row r="8197" spans="4:21" ht="14.4" customHeight="1" x14ac:dyDescent="0.3">
      <c r="D8197" s="388">
        <f>ROWS(C$5:C8197)</f>
        <v>8193</v>
      </c>
      <c r="E8197" s="388" t="str">
        <f>IF(_xlfn.IFNA(VLOOKUP(A8197,$AG$3:$AH$83,2,FALSE),"")='11.1'!$D$5,TXM!D8197,"")</f>
        <v/>
      </c>
      <c r="F8197" t="str">
        <f>IFERROR(SMALL($E$5:$E$9000,ROWS($E$5:E8197)),"")</f>
        <v/>
      </c>
      <c r="I8197" t="s">
        <v>701</v>
      </c>
      <c r="J8197" t="s">
        <v>867</v>
      </c>
      <c r="K8197">
        <v>348695</v>
      </c>
      <c r="L8197" s="388">
        <f>ROWS(K$5:K8197)</f>
        <v>8193</v>
      </c>
      <c r="M8197" s="388" t="str">
        <f>IF(_xlfn.IFNA(VLOOKUP(I8197,$AG$3:$AH$83,2,FALSE),"")='11.1'!$D$5,TXM!L8197,"")</f>
        <v/>
      </c>
      <c r="N8197" t="str">
        <f>IFERROR(SMALL($M$5:$M$9000,ROWS($M$5:M8197)),"")</f>
        <v/>
      </c>
      <c r="S8197" s="388">
        <f>ROWS(R$5:R8197)</f>
        <v>8193</v>
      </c>
      <c r="T8197" s="388" t="str">
        <f>IF(_xlfn.IFNA(VLOOKUP(P8197,$AG$3:$AH$83,2,FALSE),"")='11.1'!$D$5,TXM!S8197,"")</f>
        <v/>
      </c>
      <c r="U8197" t="str">
        <f>IFERROR(SMALL($T$5:$T$9000,ROWS($T$5:T8197)),"")</f>
        <v/>
      </c>
    </row>
    <row r="8198" spans="4:21" ht="14.4" customHeight="1" x14ac:dyDescent="0.3">
      <c r="D8198" s="388">
        <f>ROWS(C$5:C8198)</f>
        <v>8194</v>
      </c>
      <c r="E8198" s="388" t="str">
        <f>IF(_xlfn.IFNA(VLOOKUP(A8198,$AG$3:$AH$83,2,FALSE),"")='11.1'!$D$5,TXM!D8198,"")</f>
        <v/>
      </c>
      <c r="F8198" t="str">
        <f>IFERROR(SMALL($E$5:$E$9000,ROWS($E$5:E8198)),"")</f>
        <v/>
      </c>
      <c r="I8198" t="s">
        <v>701</v>
      </c>
      <c r="J8198" t="s">
        <v>783</v>
      </c>
      <c r="K8198">
        <v>186415</v>
      </c>
      <c r="L8198" s="388">
        <f>ROWS(K$5:K8198)</f>
        <v>8194</v>
      </c>
      <c r="M8198" s="388" t="str">
        <f>IF(_xlfn.IFNA(VLOOKUP(I8198,$AG$3:$AH$83,2,FALSE),"")='11.1'!$D$5,TXM!L8198,"")</f>
        <v/>
      </c>
      <c r="N8198" t="str">
        <f>IFERROR(SMALL($M$5:$M$9000,ROWS($M$5:M8198)),"")</f>
        <v/>
      </c>
      <c r="S8198" s="388">
        <f>ROWS(R$5:R8198)</f>
        <v>8194</v>
      </c>
      <c r="T8198" s="388" t="str">
        <f>IF(_xlfn.IFNA(VLOOKUP(P8198,$AG$3:$AH$83,2,FALSE),"")='11.1'!$D$5,TXM!S8198,"")</f>
        <v/>
      </c>
      <c r="U8198" t="str">
        <f>IFERROR(SMALL($T$5:$T$9000,ROWS($T$5:T8198)),"")</f>
        <v/>
      </c>
    </row>
    <row r="8199" spans="4:21" ht="14.4" customHeight="1" x14ac:dyDescent="0.3">
      <c r="D8199" s="388">
        <f>ROWS(C$5:C8199)</f>
        <v>8195</v>
      </c>
      <c r="E8199" s="388" t="str">
        <f>IF(_xlfn.IFNA(VLOOKUP(A8199,$AG$3:$AH$83,2,FALSE),"")='11.1'!$D$5,TXM!D8199,"")</f>
        <v/>
      </c>
      <c r="F8199" t="str">
        <f>IFERROR(SMALL($E$5:$E$9000,ROWS($E$5:E8199)),"")</f>
        <v/>
      </c>
      <c r="I8199" t="s">
        <v>701</v>
      </c>
      <c r="J8199" t="s">
        <v>865</v>
      </c>
      <c r="K8199">
        <v>182702</v>
      </c>
      <c r="L8199" s="388">
        <f>ROWS(K$5:K8199)</f>
        <v>8195</v>
      </c>
      <c r="M8199" s="388" t="str">
        <f>IF(_xlfn.IFNA(VLOOKUP(I8199,$AG$3:$AH$83,2,FALSE),"")='11.1'!$D$5,TXM!L8199,"")</f>
        <v/>
      </c>
      <c r="N8199" t="str">
        <f>IFERROR(SMALL($M$5:$M$9000,ROWS($M$5:M8199)),"")</f>
        <v/>
      </c>
      <c r="S8199" s="388">
        <f>ROWS(R$5:R8199)</f>
        <v>8195</v>
      </c>
      <c r="T8199" s="388" t="str">
        <f>IF(_xlfn.IFNA(VLOOKUP(P8199,$AG$3:$AH$83,2,FALSE),"")='11.1'!$D$5,TXM!S8199,"")</f>
        <v/>
      </c>
      <c r="U8199" t="str">
        <f>IFERROR(SMALL($T$5:$T$9000,ROWS($T$5:T8199)),"")</f>
        <v/>
      </c>
    </row>
    <row r="8200" spans="4:21" ht="14.4" customHeight="1" x14ac:dyDescent="0.3">
      <c r="D8200" s="388">
        <f>ROWS(C$5:C8200)</f>
        <v>8196</v>
      </c>
      <c r="E8200" s="388" t="str">
        <f>IF(_xlfn.IFNA(VLOOKUP(A8200,$AG$3:$AH$83,2,FALSE),"")='11.1'!$D$5,TXM!D8200,"")</f>
        <v/>
      </c>
      <c r="F8200" t="str">
        <f>IFERROR(SMALL($E$5:$E$9000,ROWS($E$5:E8200)),"")</f>
        <v/>
      </c>
      <c r="I8200" t="s">
        <v>701</v>
      </c>
      <c r="J8200" t="s">
        <v>871</v>
      </c>
      <c r="K8200">
        <v>115342</v>
      </c>
      <c r="L8200" s="388">
        <f>ROWS(K$5:K8200)</f>
        <v>8196</v>
      </c>
      <c r="M8200" s="388" t="str">
        <f>IF(_xlfn.IFNA(VLOOKUP(I8200,$AG$3:$AH$83,2,FALSE),"")='11.1'!$D$5,TXM!L8200,"")</f>
        <v/>
      </c>
      <c r="N8200" t="str">
        <f>IFERROR(SMALL($M$5:$M$9000,ROWS($M$5:M8200)),"")</f>
        <v/>
      </c>
      <c r="S8200" s="388">
        <f>ROWS(R$5:R8200)</f>
        <v>8196</v>
      </c>
      <c r="T8200" s="388" t="str">
        <f>IF(_xlfn.IFNA(VLOOKUP(P8200,$AG$3:$AH$83,2,FALSE),"")='11.1'!$D$5,TXM!S8200,"")</f>
        <v/>
      </c>
      <c r="U8200" t="str">
        <f>IFERROR(SMALL($T$5:$T$9000,ROWS($T$5:T8200)),"")</f>
        <v/>
      </c>
    </row>
    <row r="8201" spans="4:21" ht="14.4" customHeight="1" x14ac:dyDescent="0.3">
      <c r="D8201" s="388">
        <f>ROWS(C$5:C8201)</f>
        <v>8197</v>
      </c>
      <c r="E8201" s="388" t="str">
        <f>IF(_xlfn.IFNA(VLOOKUP(A8201,$AG$3:$AH$83,2,FALSE),"")='11.1'!$D$5,TXM!D8201,"")</f>
        <v/>
      </c>
      <c r="F8201" t="str">
        <f>IFERROR(SMALL($E$5:$E$9000,ROWS($E$5:E8201)),"")</f>
        <v/>
      </c>
      <c r="I8201" t="s">
        <v>701</v>
      </c>
      <c r="J8201" t="s">
        <v>1001</v>
      </c>
      <c r="K8201">
        <v>82460</v>
      </c>
      <c r="L8201" s="388">
        <f>ROWS(K$5:K8201)</f>
        <v>8197</v>
      </c>
      <c r="M8201" s="388" t="str">
        <f>IF(_xlfn.IFNA(VLOOKUP(I8201,$AG$3:$AH$83,2,FALSE),"")='11.1'!$D$5,TXM!L8201,"")</f>
        <v/>
      </c>
      <c r="N8201" t="str">
        <f>IFERROR(SMALL($M$5:$M$9000,ROWS($M$5:M8201)),"")</f>
        <v/>
      </c>
      <c r="S8201" s="388">
        <f>ROWS(R$5:R8201)</f>
        <v>8197</v>
      </c>
      <c r="T8201" s="388" t="str">
        <f>IF(_xlfn.IFNA(VLOOKUP(P8201,$AG$3:$AH$83,2,FALSE),"")='11.1'!$D$5,TXM!S8201,"")</f>
        <v/>
      </c>
      <c r="U8201" t="str">
        <f>IFERROR(SMALL($T$5:$T$9000,ROWS($T$5:T8201)),"")</f>
        <v/>
      </c>
    </row>
    <row r="8202" spans="4:21" ht="14.4" customHeight="1" x14ac:dyDescent="0.3">
      <c r="D8202" s="388">
        <f>ROWS(C$5:C8202)</f>
        <v>8198</v>
      </c>
      <c r="E8202" s="388" t="str">
        <f>IF(_xlfn.IFNA(VLOOKUP(A8202,$AG$3:$AH$83,2,FALSE),"")='11.1'!$D$5,TXM!D8202,"")</f>
        <v/>
      </c>
      <c r="F8202" t="str">
        <f>IFERROR(SMALL($E$5:$E$9000,ROWS($E$5:E8202)),"")</f>
        <v/>
      </c>
      <c r="I8202" t="s">
        <v>701</v>
      </c>
      <c r="J8202" t="s">
        <v>1000</v>
      </c>
      <c r="K8202">
        <v>68286</v>
      </c>
      <c r="L8202" s="388">
        <f>ROWS(K$5:K8202)</f>
        <v>8198</v>
      </c>
      <c r="M8202" s="388" t="str">
        <f>IF(_xlfn.IFNA(VLOOKUP(I8202,$AG$3:$AH$83,2,FALSE),"")='11.1'!$D$5,TXM!L8202,"")</f>
        <v/>
      </c>
      <c r="N8202" t="str">
        <f>IFERROR(SMALL($M$5:$M$9000,ROWS($M$5:M8202)),"")</f>
        <v/>
      </c>
      <c r="S8202" s="388">
        <f>ROWS(R$5:R8202)</f>
        <v>8198</v>
      </c>
      <c r="T8202" s="388" t="str">
        <f>IF(_xlfn.IFNA(VLOOKUP(P8202,$AG$3:$AH$83,2,FALSE),"")='11.1'!$D$5,TXM!S8202,"")</f>
        <v/>
      </c>
      <c r="U8202" t="str">
        <f>IFERROR(SMALL($T$5:$T$9000,ROWS($T$5:T8202)),"")</f>
        <v/>
      </c>
    </row>
    <row r="8203" spans="4:21" ht="14.4" customHeight="1" x14ac:dyDescent="0.3">
      <c r="D8203" s="388">
        <f>ROWS(C$5:C8203)</f>
        <v>8199</v>
      </c>
      <c r="E8203" s="388" t="str">
        <f>IF(_xlfn.IFNA(VLOOKUP(A8203,$AG$3:$AH$83,2,FALSE),"")='11.1'!$D$5,TXM!D8203,"")</f>
        <v/>
      </c>
      <c r="F8203" t="str">
        <f>IFERROR(SMALL($E$5:$E$9000,ROWS($E$5:E8203)),"")</f>
        <v/>
      </c>
      <c r="I8203" t="s">
        <v>701</v>
      </c>
      <c r="J8203" t="s">
        <v>95</v>
      </c>
      <c r="K8203">
        <v>60747</v>
      </c>
      <c r="L8203" s="388">
        <f>ROWS(K$5:K8203)</f>
        <v>8199</v>
      </c>
      <c r="M8203" s="388" t="str">
        <f>IF(_xlfn.IFNA(VLOOKUP(I8203,$AG$3:$AH$83,2,FALSE),"")='11.1'!$D$5,TXM!L8203,"")</f>
        <v/>
      </c>
      <c r="N8203" t="str">
        <f>IFERROR(SMALL($M$5:$M$9000,ROWS($M$5:M8203)),"")</f>
        <v/>
      </c>
      <c r="S8203" s="388">
        <f>ROWS(R$5:R8203)</f>
        <v>8199</v>
      </c>
      <c r="T8203" s="388" t="str">
        <f>IF(_xlfn.IFNA(VLOOKUP(P8203,$AG$3:$AH$83,2,FALSE),"")='11.1'!$D$5,TXM!S8203,"")</f>
        <v/>
      </c>
      <c r="U8203" t="str">
        <f>IFERROR(SMALL($T$5:$T$9000,ROWS($T$5:T8203)),"")</f>
        <v/>
      </c>
    </row>
    <row r="8204" spans="4:21" ht="14.4" customHeight="1" x14ac:dyDescent="0.3">
      <c r="D8204" s="388">
        <f>ROWS(C$5:C8204)</f>
        <v>8200</v>
      </c>
      <c r="E8204" s="388" t="str">
        <f>IF(_xlfn.IFNA(VLOOKUP(A8204,$AG$3:$AH$83,2,FALSE),"")='11.1'!$D$5,TXM!D8204,"")</f>
        <v/>
      </c>
      <c r="F8204" t="str">
        <f>IFERROR(SMALL($E$5:$E$9000,ROWS($E$5:E8204)),"")</f>
        <v/>
      </c>
      <c r="I8204" t="s">
        <v>701</v>
      </c>
      <c r="J8204" t="s">
        <v>1402</v>
      </c>
      <c r="K8204">
        <v>33330</v>
      </c>
      <c r="L8204" s="388">
        <f>ROWS(K$5:K8204)</f>
        <v>8200</v>
      </c>
      <c r="M8204" s="388" t="str">
        <f>IF(_xlfn.IFNA(VLOOKUP(I8204,$AG$3:$AH$83,2,FALSE),"")='11.1'!$D$5,TXM!L8204,"")</f>
        <v/>
      </c>
      <c r="N8204" t="str">
        <f>IFERROR(SMALL($M$5:$M$9000,ROWS($M$5:M8204)),"")</f>
        <v/>
      </c>
      <c r="S8204" s="388">
        <f>ROWS(R$5:R8204)</f>
        <v>8200</v>
      </c>
      <c r="T8204" s="388" t="str">
        <f>IF(_xlfn.IFNA(VLOOKUP(P8204,$AG$3:$AH$83,2,FALSE),"")='11.1'!$D$5,TXM!S8204,"")</f>
        <v/>
      </c>
      <c r="U8204" t="str">
        <f>IFERROR(SMALL($T$5:$T$9000,ROWS($T$5:T8204)),"")</f>
        <v/>
      </c>
    </row>
    <row r="8205" spans="4:21" ht="14.4" customHeight="1" x14ac:dyDescent="0.3">
      <c r="D8205" s="388">
        <f>ROWS(C$5:C8205)</f>
        <v>8201</v>
      </c>
      <c r="E8205" s="388" t="str">
        <f>IF(_xlfn.IFNA(VLOOKUP(A8205,$AG$3:$AH$83,2,FALSE),"")='11.1'!$D$5,TXM!D8205,"")</f>
        <v/>
      </c>
      <c r="F8205" t="str">
        <f>IFERROR(SMALL($E$5:$E$9000,ROWS($E$5:E8205)),"")</f>
        <v/>
      </c>
      <c r="I8205" t="s">
        <v>701</v>
      </c>
      <c r="J8205" t="s">
        <v>1265</v>
      </c>
      <c r="K8205">
        <v>31699</v>
      </c>
      <c r="L8205" s="388">
        <f>ROWS(K$5:K8205)</f>
        <v>8201</v>
      </c>
      <c r="M8205" s="388" t="str">
        <f>IF(_xlfn.IFNA(VLOOKUP(I8205,$AG$3:$AH$83,2,FALSE),"")='11.1'!$D$5,TXM!L8205,"")</f>
        <v/>
      </c>
      <c r="N8205" t="str">
        <f>IFERROR(SMALL($M$5:$M$9000,ROWS($M$5:M8205)),"")</f>
        <v/>
      </c>
      <c r="S8205" s="388">
        <f>ROWS(R$5:R8205)</f>
        <v>8201</v>
      </c>
      <c r="T8205" s="388" t="str">
        <f>IF(_xlfn.IFNA(VLOOKUP(P8205,$AG$3:$AH$83,2,FALSE),"")='11.1'!$D$5,TXM!S8205,"")</f>
        <v/>
      </c>
      <c r="U8205" t="str">
        <f>IFERROR(SMALL($T$5:$T$9000,ROWS($T$5:T8205)),"")</f>
        <v/>
      </c>
    </row>
    <row r="8206" spans="4:21" ht="14.4" customHeight="1" x14ac:dyDescent="0.3">
      <c r="D8206" s="388">
        <f>ROWS(C$5:C8206)</f>
        <v>8202</v>
      </c>
      <c r="E8206" s="388" t="str">
        <f>IF(_xlfn.IFNA(VLOOKUP(A8206,$AG$3:$AH$83,2,FALSE),"")='11.1'!$D$5,TXM!D8206,"")</f>
        <v/>
      </c>
      <c r="F8206" t="str">
        <f>IFERROR(SMALL($E$5:$E$9000,ROWS($E$5:E8206)),"")</f>
        <v/>
      </c>
      <c r="I8206" t="s">
        <v>701</v>
      </c>
      <c r="J8206" t="s">
        <v>857</v>
      </c>
      <c r="K8206">
        <v>21856</v>
      </c>
      <c r="L8206" s="388">
        <f>ROWS(K$5:K8206)</f>
        <v>8202</v>
      </c>
      <c r="M8206" s="388" t="str">
        <f>IF(_xlfn.IFNA(VLOOKUP(I8206,$AG$3:$AH$83,2,FALSE),"")='11.1'!$D$5,TXM!L8206,"")</f>
        <v/>
      </c>
      <c r="N8206" t="str">
        <f>IFERROR(SMALL($M$5:$M$9000,ROWS($M$5:M8206)),"")</f>
        <v/>
      </c>
      <c r="S8206" s="388">
        <f>ROWS(R$5:R8206)</f>
        <v>8202</v>
      </c>
      <c r="T8206" s="388" t="str">
        <f>IF(_xlfn.IFNA(VLOOKUP(P8206,$AG$3:$AH$83,2,FALSE),"")='11.1'!$D$5,TXM!S8206,"")</f>
        <v/>
      </c>
      <c r="U8206" t="str">
        <f>IFERROR(SMALL($T$5:$T$9000,ROWS($T$5:T8206)),"")</f>
        <v/>
      </c>
    </row>
    <row r="8207" spans="4:21" ht="14.4" customHeight="1" x14ac:dyDescent="0.3">
      <c r="D8207" s="388">
        <f>ROWS(C$5:C8207)</f>
        <v>8203</v>
      </c>
      <c r="E8207" s="388" t="str">
        <f>IF(_xlfn.IFNA(VLOOKUP(A8207,$AG$3:$AH$83,2,FALSE),"")='11.1'!$D$5,TXM!D8207,"")</f>
        <v/>
      </c>
      <c r="F8207" t="str">
        <f>IFERROR(SMALL($E$5:$E$9000,ROWS($E$5:E8207)),"")</f>
        <v/>
      </c>
      <c r="I8207" t="s">
        <v>701</v>
      </c>
      <c r="J8207" t="s">
        <v>815</v>
      </c>
      <c r="K8207">
        <v>15087</v>
      </c>
      <c r="L8207" s="388">
        <f>ROWS(K$5:K8207)</f>
        <v>8203</v>
      </c>
      <c r="M8207" s="388" t="str">
        <f>IF(_xlfn.IFNA(VLOOKUP(I8207,$AG$3:$AH$83,2,FALSE),"")='11.1'!$D$5,TXM!L8207,"")</f>
        <v/>
      </c>
      <c r="N8207" t="str">
        <f>IFERROR(SMALL($M$5:$M$9000,ROWS($M$5:M8207)),"")</f>
        <v/>
      </c>
      <c r="S8207" s="388">
        <f>ROWS(R$5:R8207)</f>
        <v>8203</v>
      </c>
      <c r="T8207" s="388" t="str">
        <f>IF(_xlfn.IFNA(VLOOKUP(P8207,$AG$3:$AH$83,2,FALSE),"")='11.1'!$D$5,TXM!S8207,"")</f>
        <v/>
      </c>
      <c r="U8207" t="str">
        <f>IFERROR(SMALL($T$5:$T$9000,ROWS($T$5:T8207)),"")</f>
        <v/>
      </c>
    </row>
    <row r="8208" spans="4:21" ht="14.4" customHeight="1" x14ac:dyDescent="0.3">
      <c r="D8208" s="388">
        <f>ROWS(C$5:C8208)</f>
        <v>8204</v>
      </c>
      <c r="E8208" s="388" t="str">
        <f>IF(_xlfn.IFNA(VLOOKUP(A8208,$AG$3:$AH$83,2,FALSE),"")='11.1'!$D$5,TXM!D8208,"")</f>
        <v/>
      </c>
      <c r="F8208" t="str">
        <f>IFERROR(SMALL($E$5:$E$9000,ROWS($E$5:E8208)),"")</f>
        <v/>
      </c>
      <c r="I8208" t="s">
        <v>701</v>
      </c>
      <c r="J8208" t="s">
        <v>1240</v>
      </c>
      <c r="K8208">
        <v>10574</v>
      </c>
      <c r="L8208" s="388">
        <f>ROWS(K$5:K8208)</f>
        <v>8204</v>
      </c>
      <c r="M8208" s="388" t="str">
        <f>IF(_xlfn.IFNA(VLOOKUP(I8208,$AG$3:$AH$83,2,FALSE),"")='11.1'!$D$5,TXM!L8208,"")</f>
        <v/>
      </c>
      <c r="N8208" t="str">
        <f>IFERROR(SMALL($M$5:$M$9000,ROWS($M$5:M8208)),"")</f>
        <v/>
      </c>
      <c r="S8208" s="388">
        <f>ROWS(R$5:R8208)</f>
        <v>8204</v>
      </c>
      <c r="T8208" s="388" t="str">
        <f>IF(_xlfn.IFNA(VLOOKUP(P8208,$AG$3:$AH$83,2,FALSE),"")='11.1'!$D$5,TXM!S8208,"")</f>
        <v/>
      </c>
      <c r="U8208" t="str">
        <f>IFERROR(SMALL($T$5:$T$9000,ROWS($T$5:T8208)),"")</f>
        <v/>
      </c>
    </row>
    <row r="8209" spans="4:21" ht="14.4" customHeight="1" x14ac:dyDescent="0.3">
      <c r="D8209" s="388">
        <f>ROWS(C$5:C8209)</f>
        <v>8205</v>
      </c>
      <c r="E8209" s="388" t="str">
        <f>IF(_xlfn.IFNA(VLOOKUP(A8209,$AG$3:$AH$83,2,FALSE),"")='11.1'!$D$5,TXM!D8209,"")</f>
        <v/>
      </c>
      <c r="F8209" t="str">
        <f>IFERROR(SMALL($E$5:$E$9000,ROWS($E$5:E8209)),"")</f>
        <v/>
      </c>
      <c r="I8209" t="s">
        <v>701</v>
      </c>
      <c r="J8209" t="s">
        <v>829</v>
      </c>
      <c r="K8209">
        <v>6373</v>
      </c>
      <c r="L8209" s="388">
        <f>ROWS(K$5:K8209)</f>
        <v>8205</v>
      </c>
      <c r="M8209" s="388" t="str">
        <f>IF(_xlfn.IFNA(VLOOKUP(I8209,$AG$3:$AH$83,2,FALSE),"")='11.1'!$D$5,TXM!L8209,"")</f>
        <v/>
      </c>
      <c r="N8209" t="str">
        <f>IFERROR(SMALL($M$5:$M$9000,ROWS($M$5:M8209)),"")</f>
        <v/>
      </c>
      <c r="S8209" s="388">
        <f>ROWS(R$5:R8209)</f>
        <v>8205</v>
      </c>
      <c r="T8209" s="388" t="str">
        <f>IF(_xlfn.IFNA(VLOOKUP(P8209,$AG$3:$AH$83,2,FALSE),"")='11.1'!$D$5,TXM!S8209,"")</f>
        <v/>
      </c>
      <c r="U8209" t="str">
        <f>IFERROR(SMALL($T$5:$T$9000,ROWS($T$5:T8209)),"")</f>
        <v/>
      </c>
    </row>
    <row r="8210" spans="4:21" ht="14.4" customHeight="1" x14ac:dyDescent="0.3">
      <c r="D8210" s="388">
        <f>ROWS(C$5:C8210)</f>
        <v>8206</v>
      </c>
      <c r="E8210" s="388" t="str">
        <f>IF(_xlfn.IFNA(VLOOKUP(A8210,$AG$3:$AH$83,2,FALSE),"")='11.1'!$D$5,TXM!D8210,"")</f>
        <v/>
      </c>
      <c r="F8210" t="str">
        <f>IFERROR(SMALL($E$5:$E$9000,ROWS($E$5:E8210)),"")</f>
        <v/>
      </c>
      <c r="I8210" t="s">
        <v>701</v>
      </c>
      <c r="J8210" t="s">
        <v>99</v>
      </c>
      <c r="K8210">
        <v>6202</v>
      </c>
      <c r="L8210" s="388">
        <f>ROWS(K$5:K8210)</f>
        <v>8206</v>
      </c>
      <c r="M8210" s="388" t="str">
        <f>IF(_xlfn.IFNA(VLOOKUP(I8210,$AG$3:$AH$83,2,FALSE),"")='11.1'!$D$5,TXM!L8210,"")</f>
        <v/>
      </c>
      <c r="N8210" t="str">
        <f>IFERROR(SMALL($M$5:$M$9000,ROWS($M$5:M8210)),"")</f>
        <v/>
      </c>
      <c r="S8210" s="388">
        <f>ROWS(R$5:R8210)</f>
        <v>8206</v>
      </c>
      <c r="T8210" s="388" t="str">
        <f>IF(_xlfn.IFNA(VLOOKUP(P8210,$AG$3:$AH$83,2,FALSE),"")='11.1'!$D$5,TXM!S8210,"")</f>
        <v/>
      </c>
      <c r="U8210" t="str">
        <f>IFERROR(SMALL($T$5:$T$9000,ROWS($T$5:T8210)),"")</f>
        <v/>
      </c>
    </row>
    <row r="8211" spans="4:21" ht="14.4" customHeight="1" x14ac:dyDescent="0.3">
      <c r="D8211" s="388">
        <f>ROWS(C$5:C8211)</f>
        <v>8207</v>
      </c>
      <c r="E8211" s="388" t="str">
        <f>IF(_xlfn.IFNA(VLOOKUP(A8211,$AG$3:$AH$83,2,FALSE),"")='11.1'!$D$5,TXM!D8211,"")</f>
        <v/>
      </c>
      <c r="F8211" t="str">
        <f>IFERROR(SMALL($E$5:$E$9000,ROWS($E$5:E8211)),"")</f>
        <v/>
      </c>
      <c r="I8211" t="s">
        <v>701</v>
      </c>
      <c r="J8211" t="s">
        <v>843</v>
      </c>
      <c r="K8211">
        <v>3653</v>
      </c>
      <c r="L8211" s="388">
        <f>ROWS(K$5:K8211)</f>
        <v>8207</v>
      </c>
      <c r="M8211" s="388" t="str">
        <f>IF(_xlfn.IFNA(VLOOKUP(I8211,$AG$3:$AH$83,2,FALSE),"")='11.1'!$D$5,TXM!L8211,"")</f>
        <v/>
      </c>
      <c r="N8211" t="str">
        <f>IFERROR(SMALL($M$5:$M$9000,ROWS($M$5:M8211)),"")</f>
        <v/>
      </c>
      <c r="S8211" s="388">
        <f>ROWS(R$5:R8211)</f>
        <v>8207</v>
      </c>
      <c r="T8211" s="388" t="str">
        <f>IF(_xlfn.IFNA(VLOOKUP(P8211,$AG$3:$AH$83,2,FALSE),"")='11.1'!$D$5,TXM!S8211,"")</f>
        <v/>
      </c>
      <c r="U8211" t="str">
        <f>IFERROR(SMALL($T$5:$T$9000,ROWS($T$5:T8211)),"")</f>
        <v/>
      </c>
    </row>
    <row r="8212" spans="4:21" ht="14.4" customHeight="1" x14ac:dyDescent="0.3">
      <c r="D8212" s="388">
        <f>ROWS(C$5:C8212)</f>
        <v>8208</v>
      </c>
      <c r="E8212" s="388" t="str">
        <f>IF(_xlfn.IFNA(VLOOKUP(A8212,$AG$3:$AH$83,2,FALSE),"")='11.1'!$D$5,TXM!D8212,"")</f>
        <v/>
      </c>
      <c r="F8212" t="str">
        <f>IFERROR(SMALL($E$5:$E$9000,ROWS($E$5:E8212)),"")</f>
        <v/>
      </c>
      <c r="I8212" t="s">
        <v>701</v>
      </c>
      <c r="J8212" t="s">
        <v>1285</v>
      </c>
      <c r="K8212">
        <v>3633</v>
      </c>
      <c r="L8212" s="388">
        <f>ROWS(K$5:K8212)</f>
        <v>8208</v>
      </c>
      <c r="M8212" s="388" t="str">
        <f>IF(_xlfn.IFNA(VLOOKUP(I8212,$AG$3:$AH$83,2,FALSE),"")='11.1'!$D$5,TXM!L8212,"")</f>
        <v/>
      </c>
      <c r="N8212" t="str">
        <f>IFERROR(SMALL($M$5:$M$9000,ROWS($M$5:M8212)),"")</f>
        <v/>
      </c>
      <c r="S8212" s="388">
        <f>ROWS(R$5:R8212)</f>
        <v>8208</v>
      </c>
      <c r="T8212" s="388" t="str">
        <f>IF(_xlfn.IFNA(VLOOKUP(P8212,$AG$3:$AH$83,2,FALSE),"")='11.1'!$D$5,TXM!S8212,"")</f>
        <v/>
      </c>
      <c r="U8212" t="str">
        <f>IFERROR(SMALL($T$5:$T$9000,ROWS($T$5:T8212)),"")</f>
        <v/>
      </c>
    </row>
    <row r="8213" spans="4:21" ht="14.4" customHeight="1" x14ac:dyDescent="0.3">
      <c r="D8213" s="388">
        <f>ROWS(C$5:C8213)</f>
        <v>8209</v>
      </c>
      <c r="E8213" s="388" t="str">
        <f>IF(_xlfn.IFNA(VLOOKUP(A8213,$AG$3:$AH$83,2,FALSE),"")='11.1'!$D$5,TXM!D8213,"")</f>
        <v/>
      </c>
      <c r="F8213" t="str">
        <f>IFERROR(SMALL($E$5:$E$9000,ROWS($E$5:E8213)),"")</f>
        <v/>
      </c>
      <c r="I8213" t="s">
        <v>701</v>
      </c>
      <c r="J8213" t="s">
        <v>835</v>
      </c>
      <c r="K8213">
        <v>1593</v>
      </c>
      <c r="L8213" s="388">
        <f>ROWS(K$5:K8213)</f>
        <v>8209</v>
      </c>
      <c r="M8213" s="388" t="str">
        <f>IF(_xlfn.IFNA(VLOOKUP(I8213,$AG$3:$AH$83,2,FALSE),"")='11.1'!$D$5,TXM!L8213,"")</f>
        <v/>
      </c>
      <c r="N8213" t="str">
        <f>IFERROR(SMALL($M$5:$M$9000,ROWS($M$5:M8213)),"")</f>
        <v/>
      </c>
      <c r="S8213" s="388">
        <f>ROWS(R$5:R8213)</f>
        <v>8209</v>
      </c>
      <c r="T8213" s="388" t="str">
        <f>IF(_xlfn.IFNA(VLOOKUP(P8213,$AG$3:$AH$83,2,FALSE),"")='11.1'!$D$5,TXM!S8213,"")</f>
        <v/>
      </c>
      <c r="U8213" t="str">
        <f>IFERROR(SMALL($T$5:$T$9000,ROWS($T$5:T8213)),"")</f>
        <v/>
      </c>
    </row>
    <row r="8214" spans="4:21" ht="14.4" customHeight="1" x14ac:dyDescent="0.3">
      <c r="D8214" s="388">
        <f>ROWS(C$5:C8214)</f>
        <v>8210</v>
      </c>
      <c r="E8214" s="388" t="str">
        <f>IF(_xlfn.IFNA(VLOOKUP(A8214,$AG$3:$AH$83,2,FALSE),"")='11.1'!$D$5,TXM!D8214,"")</f>
        <v/>
      </c>
      <c r="F8214" t="str">
        <f>IFERROR(SMALL($E$5:$E$9000,ROWS($E$5:E8214)),"")</f>
        <v/>
      </c>
      <c r="I8214" t="s">
        <v>701</v>
      </c>
      <c r="J8214" t="s">
        <v>821</v>
      </c>
      <c r="K8214">
        <v>1179</v>
      </c>
      <c r="L8214" s="388">
        <f>ROWS(K$5:K8214)</f>
        <v>8210</v>
      </c>
      <c r="M8214" s="388" t="str">
        <f>IF(_xlfn.IFNA(VLOOKUP(I8214,$AG$3:$AH$83,2,FALSE),"")='11.1'!$D$5,TXM!L8214,"")</f>
        <v/>
      </c>
      <c r="N8214" t="str">
        <f>IFERROR(SMALL($M$5:$M$9000,ROWS($M$5:M8214)),"")</f>
        <v/>
      </c>
      <c r="S8214" s="388">
        <f>ROWS(R$5:R8214)</f>
        <v>8210</v>
      </c>
      <c r="T8214" s="388" t="str">
        <f>IF(_xlfn.IFNA(VLOOKUP(P8214,$AG$3:$AH$83,2,FALSE),"")='11.1'!$D$5,TXM!S8214,"")</f>
        <v/>
      </c>
      <c r="U8214" t="str">
        <f>IFERROR(SMALL($T$5:$T$9000,ROWS($T$5:T8214)),"")</f>
        <v/>
      </c>
    </row>
    <row r="8215" spans="4:21" ht="14.4" customHeight="1" x14ac:dyDescent="0.3">
      <c r="D8215" s="388">
        <f>ROWS(C$5:C8215)</f>
        <v>8211</v>
      </c>
      <c r="E8215" s="388" t="str">
        <f>IF(_xlfn.IFNA(VLOOKUP(A8215,$AG$3:$AH$83,2,FALSE),"")='11.1'!$D$5,TXM!D8215,"")</f>
        <v/>
      </c>
      <c r="F8215" t="str">
        <f>IFERROR(SMALL($E$5:$E$9000,ROWS($E$5:E8215)),"")</f>
        <v/>
      </c>
      <c r="I8215" t="s">
        <v>701</v>
      </c>
      <c r="J8215" t="s">
        <v>859</v>
      </c>
      <c r="K8215">
        <v>584</v>
      </c>
      <c r="L8215" s="388">
        <f>ROWS(K$5:K8215)</f>
        <v>8211</v>
      </c>
      <c r="M8215" s="388" t="str">
        <f>IF(_xlfn.IFNA(VLOOKUP(I8215,$AG$3:$AH$83,2,FALSE),"")='11.1'!$D$5,TXM!L8215,"")</f>
        <v/>
      </c>
      <c r="N8215" t="str">
        <f>IFERROR(SMALL($M$5:$M$9000,ROWS($M$5:M8215)),"")</f>
        <v/>
      </c>
      <c r="S8215" s="388">
        <f>ROWS(R$5:R8215)</f>
        <v>8211</v>
      </c>
      <c r="T8215" s="388" t="str">
        <f>IF(_xlfn.IFNA(VLOOKUP(P8215,$AG$3:$AH$83,2,FALSE),"")='11.1'!$D$5,TXM!S8215,"")</f>
        <v/>
      </c>
      <c r="U8215" t="str">
        <f>IFERROR(SMALL($T$5:$T$9000,ROWS($T$5:T8215)),"")</f>
        <v/>
      </c>
    </row>
    <row r="8216" spans="4:21" ht="14.4" customHeight="1" x14ac:dyDescent="0.3">
      <c r="D8216" s="388">
        <f>ROWS(C$5:C8216)</f>
        <v>8212</v>
      </c>
      <c r="E8216" s="388" t="str">
        <f>IF(_xlfn.IFNA(VLOOKUP(A8216,$AG$3:$AH$83,2,FALSE),"")='11.1'!$D$5,TXM!D8216,"")</f>
        <v/>
      </c>
      <c r="F8216" t="str">
        <f>IFERROR(SMALL($E$5:$E$9000,ROWS($E$5:E8216)),"")</f>
        <v/>
      </c>
      <c r="I8216" t="s">
        <v>701</v>
      </c>
      <c r="J8216" t="s">
        <v>1275</v>
      </c>
      <c r="K8216">
        <v>539</v>
      </c>
      <c r="L8216" s="388">
        <f>ROWS(K$5:K8216)</f>
        <v>8212</v>
      </c>
      <c r="M8216" s="388" t="str">
        <f>IF(_xlfn.IFNA(VLOOKUP(I8216,$AG$3:$AH$83,2,FALSE),"")='11.1'!$D$5,TXM!L8216,"")</f>
        <v/>
      </c>
      <c r="N8216" t="str">
        <f>IFERROR(SMALL($M$5:$M$9000,ROWS($M$5:M8216)),"")</f>
        <v/>
      </c>
      <c r="S8216" s="388">
        <f>ROWS(R$5:R8216)</f>
        <v>8212</v>
      </c>
      <c r="T8216" s="388" t="str">
        <f>IF(_xlfn.IFNA(VLOOKUP(P8216,$AG$3:$AH$83,2,FALSE),"")='11.1'!$D$5,TXM!S8216,"")</f>
        <v/>
      </c>
      <c r="U8216" t="str">
        <f>IFERROR(SMALL($T$5:$T$9000,ROWS($T$5:T8216)),"")</f>
        <v/>
      </c>
    </row>
    <row r="8217" spans="4:21" ht="14.4" customHeight="1" x14ac:dyDescent="0.3">
      <c r="D8217" s="388">
        <f>ROWS(C$5:C8217)</f>
        <v>8213</v>
      </c>
      <c r="E8217" s="388" t="str">
        <f>IF(_xlfn.IFNA(VLOOKUP(A8217,$AG$3:$AH$83,2,FALSE),"")='11.1'!$D$5,TXM!D8217,"")</f>
        <v/>
      </c>
      <c r="F8217" t="str">
        <f>IFERROR(SMALL($E$5:$E$9000,ROWS($E$5:E8217)),"")</f>
        <v/>
      </c>
      <c r="I8217" t="s">
        <v>701</v>
      </c>
      <c r="J8217" t="s">
        <v>1318</v>
      </c>
      <c r="K8217">
        <v>306</v>
      </c>
      <c r="L8217" s="388">
        <f>ROWS(K$5:K8217)</f>
        <v>8213</v>
      </c>
      <c r="M8217" s="388" t="str">
        <f>IF(_xlfn.IFNA(VLOOKUP(I8217,$AG$3:$AH$83,2,FALSE),"")='11.1'!$D$5,TXM!L8217,"")</f>
        <v/>
      </c>
      <c r="N8217" t="str">
        <f>IFERROR(SMALL($M$5:$M$9000,ROWS($M$5:M8217)),"")</f>
        <v/>
      </c>
      <c r="S8217" s="388">
        <f>ROWS(R$5:R8217)</f>
        <v>8213</v>
      </c>
      <c r="T8217" s="388" t="str">
        <f>IF(_xlfn.IFNA(VLOOKUP(P8217,$AG$3:$AH$83,2,FALSE),"")='11.1'!$D$5,TXM!S8217,"")</f>
        <v/>
      </c>
      <c r="U8217" t="str">
        <f>IFERROR(SMALL($T$5:$T$9000,ROWS($T$5:T8217)),"")</f>
        <v/>
      </c>
    </row>
    <row r="8218" spans="4:21" ht="14.4" customHeight="1" x14ac:dyDescent="0.3">
      <c r="D8218" s="388">
        <f>ROWS(C$5:C8218)</f>
        <v>8214</v>
      </c>
      <c r="E8218" s="388" t="str">
        <f>IF(_xlfn.IFNA(VLOOKUP(A8218,$AG$3:$AH$83,2,FALSE),"")='11.1'!$D$5,TXM!D8218,"")</f>
        <v/>
      </c>
      <c r="F8218" t="str">
        <f>IFERROR(SMALL($E$5:$E$9000,ROWS($E$5:E8218)),"")</f>
        <v/>
      </c>
      <c r="I8218" t="s">
        <v>701</v>
      </c>
      <c r="J8218" t="s">
        <v>990</v>
      </c>
      <c r="K8218">
        <v>123</v>
      </c>
      <c r="L8218" s="388">
        <f>ROWS(K$5:K8218)</f>
        <v>8214</v>
      </c>
      <c r="M8218" s="388" t="str">
        <f>IF(_xlfn.IFNA(VLOOKUP(I8218,$AG$3:$AH$83,2,FALSE),"")='11.1'!$D$5,TXM!L8218,"")</f>
        <v/>
      </c>
      <c r="N8218" t="str">
        <f>IFERROR(SMALL($M$5:$M$9000,ROWS($M$5:M8218)),"")</f>
        <v/>
      </c>
      <c r="S8218" s="388">
        <f>ROWS(R$5:R8218)</f>
        <v>8214</v>
      </c>
      <c r="T8218" s="388" t="str">
        <f>IF(_xlfn.IFNA(VLOOKUP(P8218,$AG$3:$AH$83,2,FALSE),"")='11.1'!$D$5,TXM!S8218,"")</f>
        <v/>
      </c>
      <c r="U8218" t="str">
        <f>IFERROR(SMALL($T$5:$T$9000,ROWS($T$5:T8218)),"")</f>
        <v/>
      </c>
    </row>
    <row r="8219" spans="4:21" ht="14.4" customHeight="1" x14ac:dyDescent="0.3">
      <c r="D8219" s="388">
        <f>ROWS(C$5:C8219)</f>
        <v>8215</v>
      </c>
      <c r="E8219" s="388" t="str">
        <f>IF(_xlfn.IFNA(VLOOKUP(A8219,$AG$3:$AH$83,2,FALSE),"")='11.1'!$D$5,TXM!D8219,"")</f>
        <v/>
      </c>
      <c r="F8219" t="str">
        <f>IFERROR(SMALL($E$5:$E$9000,ROWS($E$5:E8219)),"")</f>
        <v/>
      </c>
      <c r="I8219" t="s">
        <v>2275</v>
      </c>
      <c r="J8219" t="s">
        <v>865</v>
      </c>
      <c r="K8219">
        <v>204075</v>
      </c>
      <c r="L8219" s="388">
        <f>ROWS(K$5:K8219)</f>
        <v>8215</v>
      </c>
      <c r="M8219" s="388" t="str">
        <f>IF(_xlfn.IFNA(VLOOKUP(I8219,$AG$3:$AH$83,2,FALSE),"")='11.1'!$D$5,TXM!L8219,"")</f>
        <v/>
      </c>
      <c r="N8219" t="str">
        <f>IFERROR(SMALL($M$5:$M$9000,ROWS($M$5:M8219)),"")</f>
        <v/>
      </c>
      <c r="S8219" s="388">
        <f>ROWS(R$5:R8219)</f>
        <v>8215</v>
      </c>
      <c r="T8219" s="388" t="str">
        <f>IF(_xlfn.IFNA(VLOOKUP(P8219,$AG$3:$AH$83,2,FALSE),"")='11.1'!$D$5,TXM!S8219,"")</f>
        <v/>
      </c>
      <c r="U8219" t="str">
        <f>IFERROR(SMALL($T$5:$T$9000,ROWS($T$5:T8219)),"")</f>
        <v/>
      </c>
    </row>
    <row r="8220" spans="4:21" ht="14.4" customHeight="1" x14ac:dyDescent="0.3">
      <c r="D8220" s="388">
        <f>ROWS(C$5:C8220)</f>
        <v>8216</v>
      </c>
      <c r="E8220" s="388" t="str">
        <f>IF(_xlfn.IFNA(VLOOKUP(A8220,$AG$3:$AH$83,2,FALSE),"")='11.1'!$D$5,TXM!D8220,"")</f>
        <v/>
      </c>
      <c r="F8220" t="str">
        <f>IFERROR(SMALL($E$5:$E$9000,ROWS($E$5:E8220)),"")</f>
        <v/>
      </c>
      <c r="I8220" t="s">
        <v>2275</v>
      </c>
      <c r="J8220" t="s">
        <v>867</v>
      </c>
      <c r="K8220">
        <v>6735</v>
      </c>
      <c r="L8220" s="388">
        <f>ROWS(K$5:K8220)</f>
        <v>8216</v>
      </c>
      <c r="M8220" s="388" t="str">
        <f>IF(_xlfn.IFNA(VLOOKUP(I8220,$AG$3:$AH$83,2,FALSE),"")='11.1'!$D$5,TXM!L8220,"")</f>
        <v/>
      </c>
      <c r="N8220" t="str">
        <f>IFERROR(SMALL($M$5:$M$9000,ROWS($M$5:M8220)),"")</f>
        <v/>
      </c>
      <c r="S8220" s="388">
        <f>ROWS(R$5:R8220)</f>
        <v>8216</v>
      </c>
      <c r="T8220" s="388" t="str">
        <f>IF(_xlfn.IFNA(VLOOKUP(P8220,$AG$3:$AH$83,2,FALSE),"")='11.1'!$D$5,TXM!S8220,"")</f>
        <v/>
      </c>
      <c r="U8220" t="str">
        <f>IFERROR(SMALL($T$5:$T$9000,ROWS($T$5:T8220)),"")</f>
        <v/>
      </c>
    </row>
    <row r="8221" spans="4:21" ht="14.4" customHeight="1" x14ac:dyDescent="0.3">
      <c r="D8221" s="388">
        <f>ROWS(C$5:C8221)</f>
        <v>8217</v>
      </c>
      <c r="E8221" s="388" t="str">
        <f>IF(_xlfn.IFNA(VLOOKUP(A8221,$AG$3:$AH$83,2,FALSE),"")='11.1'!$D$5,TXM!D8221,"")</f>
        <v/>
      </c>
      <c r="F8221" t="str">
        <f>IFERROR(SMALL($E$5:$E$9000,ROWS($E$5:E8221)),"")</f>
        <v/>
      </c>
      <c r="I8221" t="s">
        <v>2275</v>
      </c>
      <c r="J8221" t="s">
        <v>827</v>
      </c>
      <c r="K8221">
        <v>3322</v>
      </c>
      <c r="L8221" s="388">
        <f>ROWS(K$5:K8221)</f>
        <v>8217</v>
      </c>
      <c r="M8221" s="388" t="str">
        <f>IF(_xlfn.IFNA(VLOOKUP(I8221,$AG$3:$AH$83,2,FALSE),"")='11.1'!$D$5,TXM!L8221,"")</f>
        <v/>
      </c>
      <c r="N8221" t="str">
        <f>IFERROR(SMALL($M$5:$M$9000,ROWS($M$5:M8221)),"")</f>
        <v/>
      </c>
      <c r="S8221" s="388">
        <f>ROWS(R$5:R8221)</f>
        <v>8217</v>
      </c>
      <c r="T8221" s="388" t="str">
        <f>IF(_xlfn.IFNA(VLOOKUP(P8221,$AG$3:$AH$83,2,FALSE),"")='11.1'!$D$5,TXM!S8221,"")</f>
        <v/>
      </c>
      <c r="U8221" t="str">
        <f>IFERROR(SMALL($T$5:$T$9000,ROWS($T$5:T8221)),"")</f>
        <v/>
      </c>
    </row>
    <row r="8222" spans="4:21" ht="14.4" customHeight="1" x14ac:dyDescent="0.3">
      <c r="D8222" s="388">
        <f>ROWS(C$5:C8222)</f>
        <v>8218</v>
      </c>
      <c r="E8222" s="388" t="str">
        <f>IF(_xlfn.IFNA(VLOOKUP(A8222,$AG$3:$AH$83,2,FALSE),"")='11.1'!$D$5,TXM!D8222,"")</f>
        <v/>
      </c>
      <c r="F8222" t="str">
        <f>IFERROR(SMALL($E$5:$E$9000,ROWS($E$5:E8222)),"")</f>
        <v/>
      </c>
      <c r="I8222" t="s">
        <v>2275</v>
      </c>
      <c r="J8222" t="s">
        <v>821</v>
      </c>
      <c r="K8222">
        <v>498</v>
      </c>
      <c r="L8222" s="388">
        <f>ROWS(K$5:K8222)</f>
        <v>8218</v>
      </c>
      <c r="M8222" s="388" t="str">
        <f>IF(_xlfn.IFNA(VLOOKUP(I8222,$AG$3:$AH$83,2,FALSE),"")='11.1'!$D$5,TXM!L8222,"")</f>
        <v/>
      </c>
      <c r="N8222" t="str">
        <f>IFERROR(SMALL($M$5:$M$9000,ROWS($M$5:M8222)),"")</f>
        <v/>
      </c>
      <c r="S8222" s="388">
        <f>ROWS(R$5:R8222)</f>
        <v>8218</v>
      </c>
      <c r="T8222" s="388" t="str">
        <f>IF(_xlfn.IFNA(VLOOKUP(P8222,$AG$3:$AH$83,2,FALSE),"")='11.1'!$D$5,TXM!S8222,"")</f>
        <v/>
      </c>
      <c r="U8222" t="str">
        <f>IFERROR(SMALL($T$5:$T$9000,ROWS($T$5:T8222)),"")</f>
        <v/>
      </c>
    </row>
    <row r="8223" spans="4:21" ht="14.4" customHeight="1" x14ac:dyDescent="0.3">
      <c r="D8223" s="388">
        <f>ROWS(C$5:C8223)</f>
        <v>8219</v>
      </c>
      <c r="E8223" s="388" t="str">
        <f>IF(_xlfn.IFNA(VLOOKUP(A8223,$AG$3:$AH$83,2,FALSE),"")='11.1'!$D$5,TXM!D8223,"")</f>
        <v/>
      </c>
      <c r="F8223" t="str">
        <f>IFERROR(SMALL($E$5:$E$9000,ROWS($E$5:E8223)),"")</f>
        <v/>
      </c>
      <c r="I8223" t="s">
        <v>2275</v>
      </c>
      <c r="J8223" t="s">
        <v>1000</v>
      </c>
      <c r="K8223">
        <v>158</v>
      </c>
      <c r="L8223" s="388">
        <f>ROWS(K$5:K8223)</f>
        <v>8219</v>
      </c>
      <c r="M8223" s="388" t="str">
        <f>IF(_xlfn.IFNA(VLOOKUP(I8223,$AG$3:$AH$83,2,FALSE),"")='11.1'!$D$5,TXM!L8223,"")</f>
        <v/>
      </c>
      <c r="N8223" t="str">
        <f>IFERROR(SMALL($M$5:$M$9000,ROWS($M$5:M8223)),"")</f>
        <v/>
      </c>
      <c r="S8223" s="388">
        <f>ROWS(R$5:R8223)</f>
        <v>8219</v>
      </c>
      <c r="T8223" s="388" t="str">
        <f>IF(_xlfn.IFNA(VLOOKUP(P8223,$AG$3:$AH$83,2,FALSE),"")='11.1'!$D$5,TXM!S8223,"")</f>
        <v/>
      </c>
      <c r="U8223" t="str">
        <f>IFERROR(SMALL($T$5:$T$9000,ROWS($T$5:T8223)),"")</f>
        <v/>
      </c>
    </row>
    <row r="8224" spans="4:21" ht="14.4" customHeight="1" x14ac:dyDescent="0.3">
      <c r="D8224" s="388">
        <f>ROWS(C$5:C8224)</f>
        <v>8220</v>
      </c>
      <c r="E8224" s="388" t="str">
        <f>IF(_xlfn.IFNA(VLOOKUP(A8224,$AG$3:$AH$83,2,FALSE),"")='11.1'!$D$5,TXM!D8224,"")</f>
        <v/>
      </c>
      <c r="F8224" t="str">
        <f>IFERROR(SMALL($E$5:$E$9000,ROWS($E$5:E8224)),"")</f>
        <v/>
      </c>
      <c r="I8224" t="s">
        <v>1511</v>
      </c>
      <c r="J8224" t="s">
        <v>1402</v>
      </c>
      <c r="K8224">
        <v>15620</v>
      </c>
      <c r="L8224" s="388">
        <f>ROWS(K$5:K8224)</f>
        <v>8220</v>
      </c>
      <c r="M8224" s="388" t="str">
        <f>IF(_xlfn.IFNA(VLOOKUP(I8224,$AG$3:$AH$83,2,FALSE),"")='11.1'!$D$5,TXM!L8224,"")</f>
        <v/>
      </c>
      <c r="N8224" t="str">
        <f>IFERROR(SMALL($M$5:$M$9000,ROWS($M$5:M8224)),"")</f>
        <v/>
      </c>
      <c r="S8224" s="388">
        <f>ROWS(R$5:R8224)</f>
        <v>8220</v>
      </c>
      <c r="T8224" s="388" t="str">
        <f>IF(_xlfn.IFNA(VLOOKUP(P8224,$AG$3:$AH$83,2,FALSE),"")='11.1'!$D$5,TXM!S8224,"")</f>
        <v/>
      </c>
      <c r="U8224" t="str">
        <f>IFERROR(SMALL($T$5:$T$9000,ROWS($T$5:T8224)),"")</f>
        <v/>
      </c>
    </row>
    <row r="8225" spans="4:21" ht="14.4" customHeight="1" x14ac:dyDescent="0.3">
      <c r="D8225" s="388">
        <f>ROWS(C$5:C8225)</f>
        <v>8221</v>
      </c>
      <c r="E8225" s="388" t="str">
        <f>IF(_xlfn.IFNA(VLOOKUP(A8225,$AG$3:$AH$83,2,FALSE),"")='11.1'!$D$5,TXM!D8225,"")</f>
        <v/>
      </c>
      <c r="F8225" t="str">
        <f>IFERROR(SMALL($E$5:$E$9000,ROWS($E$5:E8225)),"")</f>
        <v/>
      </c>
      <c r="I8225" t="s">
        <v>1511</v>
      </c>
      <c r="J8225" t="s">
        <v>799</v>
      </c>
      <c r="K8225">
        <v>7358</v>
      </c>
      <c r="L8225" s="388">
        <f>ROWS(K$5:K8225)</f>
        <v>8221</v>
      </c>
      <c r="M8225" s="388" t="str">
        <f>IF(_xlfn.IFNA(VLOOKUP(I8225,$AG$3:$AH$83,2,FALSE),"")='11.1'!$D$5,TXM!L8225,"")</f>
        <v/>
      </c>
      <c r="N8225" t="str">
        <f>IFERROR(SMALL($M$5:$M$9000,ROWS($M$5:M8225)),"")</f>
        <v/>
      </c>
      <c r="S8225" s="388">
        <f>ROWS(R$5:R8225)</f>
        <v>8221</v>
      </c>
      <c r="T8225" s="388" t="str">
        <f>IF(_xlfn.IFNA(VLOOKUP(P8225,$AG$3:$AH$83,2,FALSE),"")='11.1'!$D$5,TXM!S8225,"")</f>
        <v/>
      </c>
      <c r="U8225" t="str">
        <f>IFERROR(SMALL($T$5:$T$9000,ROWS($T$5:T8225)),"")</f>
        <v/>
      </c>
    </row>
    <row r="8226" spans="4:21" ht="14.4" customHeight="1" x14ac:dyDescent="0.3">
      <c r="D8226" s="388">
        <f>ROWS(C$5:C8226)</f>
        <v>8222</v>
      </c>
      <c r="E8226" s="388" t="str">
        <f>IF(_xlfn.IFNA(VLOOKUP(A8226,$AG$3:$AH$83,2,FALSE),"")='11.1'!$D$5,TXM!D8226,"")</f>
        <v/>
      </c>
      <c r="F8226" t="str">
        <f>IFERROR(SMALL($E$5:$E$9000,ROWS($E$5:E8226)),"")</f>
        <v/>
      </c>
      <c r="I8226" t="s">
        <v>1511</v>
      </c>
      <c r="J8226" t="s">
        <v>863</v>
      </c>
      <c r="K8226">
        <v>642</v>
      </c>
      <c r="L8226" s="388">
        <f>ROWS(K$5:K8226)</f>
        <v>8222</v>
      </c>
      <c r="M8226" s="388" t="str">
        <f>IF(_xlfn.IFNA(VLOOKUP(I8226,$AG$3:$AH$83,2,FALSE),"")='11.1'!$D$5,TXM!L8226,"")</f>
        <v/>
      </c>
      <c r="N8226" t="str">
        <f>IFERROR(SMALL($M$5:$M$9000,ROWS($M$5:M8226)),"")</f>
        <v/>
      </c>
      <c r="S8226" s="388">
        <f>ROWS(R$5:R8226)</f>
        <v>8222</v>
      </c>
      <c r="T8226" s="388" t="str">
        <f>IF(_xlfn.IFNA(VLOOKUP(P8226,$AG$3:$AH$83,2,FALSE),"")='11.1'!$D$5,TXM!S8226,"")</f>
        <v/>
      </c>
      <c r="U8226" t="str">
        <f>IFERROR(SMALL($T$5:$T$9000,ROWS($T$5:T8226)),"")</f>
        <v/>
      </c>
    </row>
    <row r="8227" spans="4:21" ht="14.4" customHeight="1" x14ac:dyDescent="0.3">
      <c r="D8227" s="388">
        <f>ROWS(C$5:C8227)</f>
        <v>8223</v>
      </c>
      <c r="E8227" s="388" t="str">
        <f>IF(_xlfn.IFNA(VLOOKUP(A8227,$AG$3:$AH$83,2,FALSE),"")='11.1'!$D$5,TXM!D8227,"")</f>
        <v/>
      </c>
      <c r="F8227" t="str">
        <f>IFERROR(SMALL($E$5:$E$9000,ROWS($E$5:E8227)),"")</f>
        <v/>
      </c>
      <c r="I8227" t="s">
        <v>2257</v>
      </c>
      <c r="J8227" t="s">
        <v>1318</v>
      </c>
      <c r="K8227">
        <v>18767</v>
      </c>
      <c r="L8227" s="388">
        <f>ROWS(K$5:K8227)</f>
        <v>8223</v>
      </c>
      <c r="M8227" s="388" t="str">
        <f>IF(_xlfn.IFNA(VLOOKUP(I8227,$AG$3:$AH$83,2,FALSE),"")='11.1'!$D$5,TXM!L8227,"")</f>
        <v/>
      </c>
      <c r="N8227" t="str">
        <f>IFERROR(SMALL($M$5:$M$9000,ROWS($M$5:M8227)),"")</f>
        <v/>
      </c>
      <c r="S8227" s="388">
        <f>ROWS(R$5:R8227)</f>
        <v>8223</v>
      </c>
      <c r="T8227" s="388" t="str">
        <f>IF(_xlfn.IFNA(VLOOKUP(P8227,$AG$3:$AH$83,2,FALSE),"")='11.1'!$D$5,TXM!S8227,"")</f>
        <v/>
      </c>
      <c r="U8227" t="str">
        <f>IFERROR(SMALL($T$5:$T$9000,ROWS($T$5:T8227)),"")</f>
        <v/>
      </c>
    </row>
    <row r="8228" spans="4:21" ht="14.4" customHeight="1" x14ac:dyDescent="0.3">
      <c r="D8228" s="388">
        <f>ROWS(C$5:C8228)</f>
        <v>8224</v>
      </c>
      <c r="E8228" s="388" t="str">
        <f>IF(_xlfn.IFNA(VLOOKUP(A8228,$AG$3:$AH$83,2,FALSE),"")='11.1'!$D$5,TXM!D8228,"")</f>
        <v/>
      </c>
      <c r="F8228" t="str">
        <f>IFERROR(SMALL($E$5:$E$9000,ROWS($E$5:E8228)),"")</f>
        <v/>
      </c>
      <c r="I8228" t="s">
        <v>708</v>
      </c>
      <c r="J8228" t="s">
        <v>773</v>
      </c>
      <c r="K8228">
        <v>1225571</v>
      </c>
      <c r="L8228" s="388">
        <f>ROWS(K$5:K8228)</f>
        <v>8224</v>
      </c>
      <c r="M8228" s="388" t="str">
        <f>IF(_xlfn.IFNA(VLOOKUP(I8228,$AG$3:$AH$83,2,FALSE),"")='11.1'!$D$5,TXM!L8228,"")</f>
        <v/>
      </c>
      <c r="N8228" t="str">
        <f>IFERROR(SMALL($M$5:$M$9000,ROWS($M$5:M8228)),"")</f>
        <v/>
      </c>
      <c r="S8228" s="388">
        <f>ROWS(R$5:R8228)</f>
        <v>8224</v>
      </c>
      <c r="T8228" s="388" t="str">
        <f>IF(_xlfn.IFNA(VLOOKUP(P8228,$AG$3:$AH$83,2,FALSE),"")='11.1'!$D$5,TXM!S8228,"")</f>
        <v/>
      </c>
      <c r="U8228" t="str">
        <f>IFERROR(SMALL($T$5:$T$9000,ROWS($T$5:T8228)),"")</f>
        <v/>
      </c>
    </row>
    <row r="8229" spans="4:21" ht="14.4" customHeight="1" x14ac:dyDescent="0.3">
      <c r="D8229" s="388">
        <f>ROWS(C$5:C8229)</f>
        <v>8225</v>
      </c>
      <c r="E8229" s="388" t="str">
        <f>IF(_xlfn.IFNA(VLOOKUP(A8229,$AG$3:$AH$83,2,FALSE),"")='11.1'!$D$5,TXM!D8229,"")</f>
        <v/>
      </c>
      <c r="F8229" t="str">
        <f>IFERROR(SMALL($E$5:$E$9000,ROWS($E$5:E8229)),"")</f>
        <v/>
      </c>
      <c r="I8229" t="s">
        <v>708</v>
      </c>
      <c r="J8229" t="s">
        <v>1252</v>
      </c>
      <c r="K8229">
        <v>484561</v>
      </c>
      <c r="L8229" s="388">
        <f>ROWS(K$5:K8229)</f>
        <v>8225</v>
      </c>
      <c r="M8229" s="388" t="str">
        <f>IF(_xlfn.IFNA(VLOOKUP(I8229,$AG$3:$AH$83,2,FALSE),"")='11.1'!$D$5,TXM!L8229,"")</f>
        <v/>
      </c>
      <c r="N8229" t="str">
        <f>IFERROR(SMALL($M$5:$M$9000,ROWS($M$5:M8229)),"")</f>
        <v/>
      </c>
      <c r="S8229" s="388">
        <f>ROWS(R$5:R8229)</f>
        <v>8225</v>
      </c>
      <c r="T8229" s="388" t="str">
        <f>IF(_xlfn.IFNA(VLOOKUP(P8229,$AG$3:$AH$83,2,FALSE),"")='11.1'!$D$5,TXM!S8229,"")</f>
        <v/>
      </c>
      <c r="U8229" t="str">
        <f>IFERROR(SMALL($T$5:$T$9000,ROWS($T$5:T8229)),"")</f>
        <v/>
      </c>
    </row>
    <row r="8230" spans="4:21" ht="14.4" customHeight="1" x14ac:dyDescent="0.3">
      <c r="D8230" s="388">
        <f>ROWS(C$5:C8230)</f>
        <v>8226</v>
      </c>
      <c r="E8230" s="388" t="str">
        <f>IF(_xlfn.IFNA(VLOOKUP(A8230,$AG$3:$AH$83,2,FALSE),"")='11.1'!$D$5,TXM!D8230,"")</f>
        <v/>
      </c>
      <c r="F8230" t="str">
        <f>IFERROR(SMALL($E$5:$E$9000,ROWS($E$5:E8230)),"")</f>
        <v/>
      </c>
      <c r="I8230" t="s">
        <v>708</v>
      </c>
      <c r="J8230" t="s">
        <v>172</v>
      </c>
      <c r="K8230">
        <v>152852</v>
      </c>
      <c r="L8230" s="388">
        <f>ROWS(K$5:K8230)</f>
        <v>8226</v>
      </c>
      <c r="M8230" s="388" t="str">
        <f>IF(_xlfn.IFNA(VLOOKUP(I8230,$AG$3:$AH$83,2,FALSE),"")='11.1'!$D$5,TXM!L8230,"")</f>
        <v/>
      </c>
      <c r="N8230" t="str">
        <f>IFERROR(SMALL($M$5:$M$9000,ROWS($M$5:M8230)),"")</f>
        <v/>
      </c>
      <c r="S8230" s="388">
        <f>ROWS(R$5:R8230)</f>
        <v>8226</v>
      </c>
      <c r="T8230" s="388" t="str">
        <f>IF(_xlfn.IFNA(VLOOKUP(P8230,$AG$3:$AH$83,2,FALSE),"")='11.1'!$D$5,TXM!S8230,"")</f>
        <v/>
      </c>
      <c r="U8230" t="str">
        <f>IFERROR(SMALL($T$5:$T$9000,ROWS($T$5:T8230)),"")</f>
        <v/>
      </c>
    </row>
    <row r="8231" spans="4:21" ht="14.4" customHeight="1" x14ac:dyDescent="0.3">
      <c r="D8231" s="388">
        <f>ROWS(C$5:C8231)</f>
        <v>8227</v>
      </c>
      <c r="E8231" s="388" t="str">
        <f>IF(_xlfn.IFNA(VLOOKUP(A8231,$AG$3:$AH$83,2,FALSE),"")='11.1'!$D$5,TXM!D8231,"")</f>
        <v/>
      </c>
      <c r="F8231" t="str">
        <f>IFERROR(SMALL($E$5:$E$9000,ROWS($E$5:E8231)),"")</f>
        <v/>
      </c>
      <c r="I8231" t="s">
        <v>708</v>
      </c>
      <c r="J8231" t="s">
        <v>863</v>
      </c>
      <c r="K8231">
        <v>78127</v>
      </c>
      <c r="L8231" s="388">
        <f>ROWS(K$5:K8231)</f>
        <v>8227</v>
      </c>
      <c r="M8231" s="388" t="str">
        <f>IF(_xlfn.IFNA(VLOOKUP(I8231,$AG$3:$AH$83,2,FALSE),"")='11.1'!$D$5,TXM!L8231,"")</f>
        <v/>
      </c>
      <c r="N8231" t="str">
        <f>IFERROR(SMALL($M$5:$M$9000,ROWS($M$5:M8231)),"")</f>
        <v/>
      </c>
      <c r="S8231" s="388">
        <f>ROWS(R$5:R8231)</f>
        <v>8227</v>
      </c>
      <c r="T8231" s="388" t="str">
        <f>IF(_xlfn.IFNA(VLOOKUP(P8231,$AG$3:$AH$83,2,FALSE),"")='11.1'!$D$5,TXM!S8231,"")</f>
        <v/>
      </c>
      <c r="U8231" t="str">
        <f>IFERROR(SMALL($T$5:$T$9000,ROWS($T$5:T8231)),"")</f>
        <v/>
      </c>
    </row>
    <row r="8232" spans="4:21" ht="14.4" customHeight="1" x14ac:dyDescent="0.3">
      <c r="D8232" s="388">
        <f>ROWS(C$5:C8232)</f>
        <v>8228</v>
      </c>
      <c r="E8232" s="388" t="str">
        <f>IF(_xlfn.IFNA(VLOOKUP(A8232,$AG$3:$AH$83,2,FALSE),"")='11.1'!$D$5,TXM!D8232,"")</f>
        <v/>
      </c>
      <c r="F8232" t="str">
        <f>IFERROR(SMALL($E$5:$E$9000,ROWS($E$5:E8232)),"")</f>
        <v/>
      </c>
      <c r="I8232" t="s">
        <v>708</v>
      </c>
      <c r="J8232" t="s">
        <v>821</v>
      </c>
      <c r="K8232">
        <v>21363</v>
      </c>
      <c r="L8232" s="388">
        <f>ROWS(K$5:K8232)</f>
        <v>8228</v>
      </c>
      <c r="M8232" s="388" t="str">
        <f>IF(_xlfn.IFNA(VLOOKUP(I8232,$AG$3:$AH$83,2,FALSE),"")='11.1'!$D$5,TXM!L8232,"")</f>
        <v/>
      </c>
      <c r="N8232" t="str">
        <f>IFERROR(SMALL($M$5:$M$9000,ROWS($M$5:M8232)),"")</f>
        <v/>
      </c>
      <c r="S8232" s="388">
        <f>ROWS(R$5:R8232)</f>
        <v>8228</v>
      </c>
      <c r="T8232" s="388" t="str">
        <f>IF(_xlfn.IFNA(VLOOKUP(P8232,$AG$3:$AH$83,2,FALSE),"")='11.1'!$D$5,TXM!S8232,"")</f>
        <v/>
      </c>
      <c r="U8232" t="str">
        <f>IFERROR(SMALL($T$5:$T$9000,ROWS($T$5:T8232)),"")</f>
        <v/>
      </c>
    </row>
    <row r="8233" spans="4:21" ht="14.4" customHeight="1" x14ac:dyDescent="0.3">
      <c r="D8233" s="388">
        <f>ROWS(C$5:C8233)</f>
        <v>8229</v>
      </c>
      <c r="E8233" s="388" t="str">
        <f>IF(_xlfn.IFNA(VLOOKUP(A8233,$AG$3:$AH$83,2,FALSE),"")='11.1'!$D$5,TXM!D8233,"")</f>
        <v/>
      </c>
      <c r="F8233" t="str">
        <f>IFERROR(SMALL($E$5:$E$9000,ROWS($E$5:E8233)),"")</f>
        <v/>
      </c>
      <c r="I8233" t="s">
        <v>708</v>
      </c>
      <c r="J8233" t="s">
        <v>823</v>
      </c>
      <c r="K8233">
        <v>5286</v>
      </c>
      <c r="L8233" s="388">
        <f>ROWS(K$5:K8233)</f>
        <v>8229</v>
      </c>
      <c r="M8233" s="388" t="str">
        <f>IF(_xlfn.IFNA(VLOOKUP(I8233,$AG$3:$AH$83,2,FALSE),"")='11.1'!$D$5,TXM!L8233,"")</f>
        <v/>
      </c>
      <c r="N8233" t="str">
        <f>IFERROR(SMALL($M$5:$M$9000,ROWS($M$5:M8233)),"")</f>
        <v/>
      </c>
      <c r="S8233" s="388">
        <f>ROWS(R$5:R8233)</f>
        <v>8229</v>
      </c>
      <c r="T8233" s="388" t="str">
        <f>IF(_xlfn.IFNA(VLOOKUP(P8233,$AG$3:$AH$83,2,FALSE),"")='11.1'!$D$5,TXM!S8233,"")</f>
        <v/>
      </c>
      <c r="U8233" t="str">
        <f>IFERROR(SMALL($T$5:$T$9000,ROWS($T$5:T8233)),"")</f>
        <v/>
      </c>
    </row>
    <row r="8234" spans="4:21" ht="14.4" customHeight="1" x14ac:dyDescent="0.3">
      <c r="D8234" s="388">
        <f>ROWS(C$5:C8234)</f>
        <v>8230</v>
      </c>
      <c r="E8234" s="388" t="str">
        <f>IF(_xlfn.IFNA(VLOOKUP(A8234,$AG$3:$AH$83,2,FALSE),"")='11.1'!$D$5,TXM!D8234,"")</f>
        <v/>
      </c>
      <c r="F8234" t="str">
        <f>IFERROR(SMALL($E$5:$E$9000,ROWS($E$5:E8234)),"")</f>
        <v/>
      </c>
      <c r="I8234" t="s">
        <v>708</v>
      </c>
      <c r="J8234" t="s">
        <v>1265</v>
      </c>
      <c r="K8234">
        <v>2277</v>
      </c>
      <c r="L8234" s="388">
        <f>ROWS(K$5:K8234)</f>
        <v>8230</v>
      </c>
      <c r="M8234" s="388" t="str">
        <f>IF(_xlfn.IFNA(VLOOKUP(I8234,$AG$3:$AH$83,2,FALSE),"")='11.1'!$D$5,TXM!L8234,"")</f>
        <v/>
      </c>
      <c r="N8234" t="str">
        <f>IFERROR(SMALL($M$5:$M$9000,ROWS($M$5:M8234)),"")</f>
        <v/>
      </c>
      <c r="S8234" s="388">
        <f>ROWS(R$5:R8234)</f>
        <v>8230</v>
      </c>
      <c r="T8234" s="388" t="str">
        <f>IF(_xlfn.IFNA(VLOOKUP(P8234,$AG$3:$AH$83,2,FALSE),"")='11.1'!$D$5,TXM!S8234,"")</f>
        <v/>
      </c>
      <c r="U8234" t="str">
        <f>IFERROR(SMALL($T$5:$T$9000,ROWS($T$5:T8234)),"")</f>
        <v/>
      </c>
    </row>
    <row r="8235" spans="4:21" ht="14.4" customHeight="1" x14ac:dyDescent="0.3">
      <c r="D8235" s="388">
        <f>ROWS(C$5:C8235)</f>
        <v>8231</v>
      </c>
      <c r="E8235" s="388" t="str">
        <f>IF(_xlfn.IFNA(VLOOKUP(A8235,$AG$3:$AH$83,2,FALSE),"")='11.1'!$D$5,TXM!D8235,"")</f>
        <v/>
      </c>
      <c r="F8235" t="str">
        <f>IFERROR(SMALL($E$5:$E$9000,ROWS($E$5:E8235)),"")</f>
        <v/>
      </c>
      <c r="I8235" t="s">
        <v>708</v>
      </c>
      <c r="J8235" t="s">
        <v>789</v>
      </c>
      <c r="K8235">
        <v>750</v>
      </c>
      <c r="L8235" s="388">
        <f>ROWS(K$5:K8235)</f>
        <v>8231</v>
      </c>
      <c r="M8235" s="388" t="str">
        <f>IF(_xlfn.IFNA(VLOOKUP(I8235,$AG$3:$AH$83,2,FALSE),"")='11.1'!$D$5,TXM!L8235,"")</f>
        <v/>
      </c>
      <c r="N8235" t="str">
        <f>IFERROR(SMALL($M$5:$M$9000,ROWS($M$5:M8235)),"")</f>
        <v/>
      </c>
      <c r="S8235" s="388">
        <f>ROWS(R$5:R8235)</f>
        <v>8231</v>
      </c>
      <c r="T8235" s="388" t="str">
        <f>IF(_xlfn.IFNA(VLOOKUP(P8235,$AG$3:$AH$83,2,FALSE),"")='11.1'!$D$5,TXM!S8235,"")</f>
        <v/>
      </c>
      <c r="U8235" t="str">
        <f>IFERROR(SMALL($T$5:$T$9000,ROWS($T$5:T8235)),"")</f>
        <v/>
      </c>
    </row>
    <row r="8236" spans="4:21" ht="14.4" customHeight="1" x14ac:dyDescent="0.3">
      <c r="D8236" s="388">
        <f>ROWS(C$5:C8236)</f>
        <v>8232</v>
      </c>
      <c r="E8236" s="388" t="str">
        <f>IF(_xlfn.IFNA(VLOOKUP(A8236,$AG$3:$AH$83,2,FALSE),"")='11.1'!$D$5,TXM!D8236,"")</f>
        <v/>
      </c>
      <c r="F8236" t="str">
        <f>IFERROR(SMALL($E$5:$E$9000,ROWS($E$5:E8236)),"")</f>
        <v/>
      </c>
      <c r="I8236" t="s">
        <v>708</v>
      </c>
      <c r="J8236" t="s">
        <v>843</v>
      </c>
      <c r="K8236">
        <v>499</v>
      </c>
      <c r="L8236" s="388">
        <f>ROWS(K$5:K8236)</f>
        <v>8232</v>
      </c>
      <c r="M8236" s="388" t="str">
        <f>IF(_xlfn.IFNA(VLOOKUP(I8236,$AG$3:$AH$83,2,FALSE),"")='11.1'!$D$5,TXM!L8236,"")</f>
        <v/>
      </c>
      <c r="N8236" t="str">
        <f>IFERROR(SMALL($M$5:$M$9000,ROWS($M$5:M8236)),"")</f>
        <v/>
      </c>
      <c r="S8236" s="388">
        <f>ROWS(R$5:R8236)</f>
        <v>8232</v>
      </c>
      <c r="T8236" s="388" t="str">
        <f>IF(_xlfn.IFNA(VLOOKUP(P8236,$AG$3:$AH$83,2,FALSE),"")='11.1'!$D$5,TXM!S8236,"")</f>
        <v/>
      </c>
      <c r="U8236" t="str">
        <f>IFERROR(SMALL($T$5:$T$9000,ROWS($T$5:T8236)),"")</f>
        <v/>
      </c>
    </row>
    <row r="8237" spans="4:21" ht="14.4" customHeight="1" x14ac:dyDescent="0.3">
      <c r="D8237" s="388">
        <f>ROWS(C$5:C8237)</f>
        <v>8233</v>
      </c>
      <c r="E8237" s="388" t="str">
        <f>IF(_xlfn.IFNA(VLOOKUP(A8237,$AG$3:$AH$83,2,FALSE),"")='11.1'!$D$5,TXM!D8237,"")</f>
        <v/>
      </c>
      <c r="F8237" t="str">
        <f>IFERROR(SMALL($E$5:$E$9000,ROWS($E$5:E8237)),"")</f>
        <v/>
      </c>
      <c r="I8237" t="s">
        <v>708</v>
      </c>
      <c r="J8237" t="s">
        <v>799</v>
      </c>
      <c r="K8237">
        <v>347</v>
      </c>
      <c r="L8237" s="388">
        <f>ROWS(K$5:K8237)</f>
        <v>8233</v>
      </c>
      <c r="M8237" s="388" t="str">
        <f>IF(_xlfn.IFNA(VLOOKUP(I8237,$AG$3:$AH$83,2,FALSE),"")='11.1'!$D$5,TXM!L8237,"")</f>
        <v/>
      </c>
      <c r="N8237" t="str">
        <f>IFERROR(SMALL($M$5:$M$9000,ROWS($M$5:M8237)),"")</f>
        <v/>
      </c>
      <c r="S8237" s="388">
        <f>ROWS(R$5:R8237)</f>
        <v>8233</v>
      </c>
      <c r="T8237" s="388" t="str">
        <f>IF(_xlfn.IFNA(VLOOKUP(P8237,$AG$3:$AH$83,2,FALSE),"")='11.1'!$D$5,TXM!S8237,"")</f>
        <v/>
      </c>
      <c r="U8237" t="str">
        <f>IFERROR(SMALL($T$5:$T$9000,ROWS($T$5:T8237)),"")</f>
        <v/>
      </c>
    </row>
    <row r="8238" spans="4:21" ht="14.4" customHeight="1" x14ac:dyDescent="0.3">
      <c r="D8238" s="388">
        <f>ROWS(C$5:C8238)</f>
        <v>8234</v>
      </c>
      <c r="E8238" s="388" t="str">
        <f>IF(_xlfn.IFNA(VLOOKUP(A8238,$AG$3:$AH$83,2,FALSE),"")='11.1'!$D$5,TXM!D8238,"")</f>
        <v/>
      </c>
      <c r="F8238" t="str">
        <f>IFERROR(SMALL($E$5:$E$9000,ROWS($E$5:E8238)),"")</f>
        <v/>
      </c>
      <c r="I8238" t="s">
        <v>708</v>
      </c>
      <c r="J8238" t="s">
        <v>1318</v>
      </c>
      <c r="K8238">
        <v>13</v>
      </c>
      <c r="L8238" s="388">
        <f>ROWS(K$5:K8238)</f>
        <v>8234</v>
      </c>
      <c r="M8238" s="388" t="str">
        <f>IF(_xlfn.IFNA(VLOOKUP(I8238,$AG$3:$AH$83,2,FALSE),"")='11.1'!$D$5,TXM!L8238,"")</f>
        <v/>
      </c>
      <c r="N8238" t="str">
        <f>IFERROR(SMALL($M$5:$M$9000,ROWS($M$5:M8238)),"")</f>
        <v/>
      </c>
      <c r="S8238" s="388">
        <f>ROWS(R$5:R8238)</f>
        <v>8234</v>
      </c>
      <c r="T8238" s="388" t="str">
        <f>IF(_xlfn.IFNA(VLOOKUP(P8238,$AG$3:$AH$83,2,FALSE),"")='11.1'!$D$5,TXM!S8238,"")</f>
        <v/>
      </c>
      <c r="U8238" t="str">
        <f>IFERROR(SMALL($T$5:$T$9000,ROWS($T$5:T8238)),"")</f>
        <v/>
      </c>
    </row>
    <row r="8239" spans="4:21" ht="14.4" customHeight="1" x14ac:dyDescent="0.3">
      <c r="D8239" s="388">
        <f>ROWS(C$5:C8239)</f>
        <v>8235</v>
      </c>
      <c r="E8239" s="388" t="str">
        <f>IF(_xlfn.IFNA(VLOOKUP(A8239,$AG$3:$AH$83,2,FALSE),"")='11.1'!$D$5,TXM!D8239,"")</f>
        <v/>
      </c>
      <c r="F8239" t="str">
        <f>IFERROR(SMALL($E$5:$E$9000,ROWS($E$5:E8239)),"")</f>
        <v/>
      </c>
      <c r="I8239" t="s">
        <v>1512</v>
      </c>
      <c r="J8239" t="s">
        <v>1265</v>
      </c>
      <c r="K8239">
        <v>13954</v>
      </c>
      <c r="L8239" s="388">
        <f>ROWS(K$5:K8239)</f>
        <v>8235</v>
      </c>
      <c r="M8239" s="388" t="str">
        <f>IF(_xlfn.IFNA(VLOOKUP(I8239,$AG$3:$AH$83,2,FALSE),"")='11.1'!$D$5,TXM!L8239,"")</f>
        <v/>
      </c>
      <c r="N8239" t="str">
        <f>IFERROR(SMALL($M$5:$M$9000,ROWS($M$5:M8239)),"")</f>
        <v/>
      </c>
      <c r="S8239" s="388">
        <f>ROWS(R$5:R8239)</f>
        <v>8235</v>
      </c>
      <c r="T8239" s="388" t="str">
        <f>IF(_xlfn.IFNA(VLOOKUP(P8239,$AG$3:$AH$83,2,FALSE),"")='11.1'!$D$5,TXM!S8239,"")</f>
        <v/>
      </c>
      <c r="U8239" t="str">
        <f>IFERROR(SMALL($T$5:$T$9000,ROWS($T$5:T8239)),"")</f>
        <v/>
      </c>
    </row>
    <row r="8240" spans="4:21" ht="14.4" customHeight="1" x14ac:dyDescent="0.3">
      <c r="D8240" s="388">
        <f>ROWS(C$5:C8240)</f>
        <v>8236</v>
      </c>
      <c r="E8240" s="388" t="str">
        <f>IF(_xlfn.IFNA(VLOOKUP(A8240,$AG$3:$AH$83,2,FALSE),"")='11.1'!$D$5,TXM!D8240,"")</f>
        <v/>
      </c>
      <c r="F8240" t="str">
        <f>IFERROR(SMALL($E$5:$E$9000,ROWS($E$5:E8240)),"")</f>
        <v/>
      </c>
      <c r="I8240" t="s">
        <v>1512</v>
      </c>
      <c r="J8240" t="s">
        <v>867</v>
      </c>
      <c r="K8240">
        <v>10490</v>
      </c>
      <c r="L8240" s="388">
        <f>ROWS(K$5:K8240)</f>
        <v>8236</v>
      </c>
      <c r="M8240" s="388" t="str">
        <f>IF(_xlfn.IFNA(VLOOKUP(I8240,$AG$3:$AH$83,2,FALSE),"")='11.1'!$D$5,TXM!L8240,"")</f>
        <v/>
      </c>
      <c r="N8240" t="str">
        <f>IFERROR(SMALL($M$5:$M$9000,ROWS($M$5:M8240)),"")</f>
        <v/>
      </c>
      <c r="S8240" s="388">
        <f>ROWS(R$5:R8240)</f>
        <v>8236</v>
      </c>
      <c r="T8240" s="388" t="str">
        <f>IF(_xlfn.IFNA(VLOOKUP(P8240,$AG$3:$AH$83,2,FALSE),"")='11.1'!$D$5,TXM!S8240,"")</f>
        <v/>
      </c>
      <c r="U8240" t="str">
        <f>IFERROR(SMALL($T$5:$T$9000,ROWS($T$5:T8240)),"")</f>
        <v/>
      </c>
    </row>
    <row r="8241" spans="4:21" ht="14.4" customHeight="1" x14ac:dyDescent="0.3">
      <c r="D8241" s="388">
        <f>ROWS(C$5:C8241)</f>
        <v>8237</v>
      </c>
      <c r="E8241" s="388" t="str">
        <f>IF(_xlfn.IFNA(VLOOKUP(A8241,$AG$3:$AH$83,2,FALSE),"")='11.1'!$D$5,TXM!D8241,"")</f>
        <v/>
      </c>
      <c r="F8241" t="str">
        <f>IFERROR(SMALL($E$5:$E$9000,ROWS($E$5:E8241)),"")</f>
        <v/>
      </c>
      <c r="I8241" t="s">
        <v>1512</v>
      </c>
      <c r="J8241" t="s">
        <v>827</v>
      </c>
      <c r="K8241">
        <v>8082</v>
      </c>
      <c r="L8241" s="388">
        <f>ROWS(K$5:K8241)</f>
        <v>8237</v>
      </c>
      <c r="M8241" s="388" t="str">
        <f>IF(_xlfn.IFNA(VLOOKUP(I8241,$AG$3:$AH$83,2,FALSE),"")='11.1'!$D$5,TXM!L8241,"")</f>
        <v/>
      </c>
      <c r="N8241" t="str">
        <f>IFERROR(SMALL($M$5:$M$9000,ROWS($M$5:M8241)),"")</f>
        <v/>
      </c>
      <c r="S8241" s="388">
        <f>ROWS(R$5:R8241)</f>
        <v>8237</v>
      </c>
      <c r="T8241" s="388" t="str">
        <f>IF(_xlfn.IFNA(VLOOKUP(P8241,$AG$3:$AH$83,2,FALSE),"")='11.1'!$D$5,TXM!S8241,"")</f>
        <v/>
      </c>
      <c r="U8241" t="str">
        <f>IFERROR(SMALL($T$5:$T$9000,ROWS($T$5:T8241)),"")</f>
        <v/>
      </c>
    </row>
    <row r="8242" spans="4:21" ht="14.4" customHeight="1" x14ac:dyDescent="0.3">
      <c r="D8242" s="388">
        <f>ROWS(C$5:C8242)</f>
        <v>8238</v>
      </c>
      <c r="E8242" s="388" t="str">
        <f>IF(_xlfn.IFNA(VLOOKUP(A8242,$AG$3:$AH$83,2,FALSE),"")='11.1'!$D$5,TXM!D8242,"")</f>
        <v/>
      </c>
      <c r="F8242" t="str">
        <f>IFERROR(SMALL($E$5:$E$9000,ROWS($E$5:E8242)),"")</f>
        <v/>
      </c>
      <c r="I8242" t="s">
        <v>1512</v>
      </c>
      <c r="J8242" t="s">
        <v>791</v>
      </c>
      <c r="K8242">
        <v>5309</v>
      </c>
      <c r="L8242" s="388">
        <f>ROWS(K$5:K8242)</f>
        <v>8238</v>
      </c>
      <c r="M8242" s="388" t="str">
        <f>IF(_xlfn.IFNA(VLOOKUP(I8242,$AG$3:$AH$83,2,FALSE),"")='11.1'!$D$5,TXM!L8242,"")</f>
        <v/>
      </c>
      <c r="N8242" t="str">
        <f>IFERROR(SMALL($M$5:$M$9000,ROWS($M$5:M8242)),"")</f>
        <v/>
      </c>
      <c r="S8242" s="388">
        <f>ROWS(R$5:R8242)</f>
        <v>8238</v>
      </c>
      <c r="T8242" s="388" t="str">
        <f>IF(_xlfn.IFNA(VLOOKUP(P8242,$AG$3:$AH$83,2,FALSE),"")='11.1'!$D$5,TXM!S8242,"")</f>
        <v/>
      </c>
      <c r="U8242" t="str">
        <f>IFERROR(SMALL($T$5:$T$9000,ROWS($T$5:T8242)),"")</f>
        <v/>
      </c>
    </row>
    <row r="8243" spans="4:21" ht="14.4" customHeight="1" x14ac:dyDescent="0.3">
      <c r="D8243" s="388">
        <f>ROWS(C$5:C8243)</f>
        <v>8239</v>
      </c>
      <c r="E8243" s="388" t="str">
        <f>IF(_xlfn.IFNA(VLOOKUP(A8243,$AG$3:$AH$83,2,FALSE),"")='11.1'!$D$5,TXM!D8243,"")</f>
        <v/>
      </c>
      <c r="F8243" t="str">
        <f>IFERROR(SMALL($E$5:$E$9000,ROWS($E$5:E8243)),"")</f>
        <v/>
      </c>
      <c r="I8243" t="s">
        <v>1512</v>
      </c>
      <c r="J8243" t="s">
        <v>865</v>
      </c>
      <c r="K8243">
        <v>4294</v>
      </c>
      <c r="L8243" s="388">
        <f>ROWS(K$5:K8243)</f>
        <v>8239</v>
      </c>
      <c r="M8243" s="388" t="str">
        <f>IF(_xlfn.IFNA(VLOOKUP(I8243,$AG$3:$AH$83,2,FALSE),"")='11.1'!$D$5,TXM!L8243,"")</f>
        <v/>
      </c>
      <c r="N8243" t="str">
        <f>IFERROR(SMALL($M$5:$M$9000,ROWS($M$5:M8243)),"")</f>
        <v/>
      </c>
      <c r="S8243" s="388">
        <f>ROWS(R$5:R8243)</f>
        <v>8239</v>
      </c>
      <c r="T8243" s="388" t="str">
        <f>IF(_xlfn.IFNA(VLOOKUP(P8243,$AG$3:$AH$83,2,FALSE),"")='11.1'!$D$5,TXM!S8243,"")</f>
        <v/>
      </c>
      <c r="U8243" t="str">
        <f>IFERROR(SMALL($T$5:$T$9000,ROWS($T$5:T8243)),"")</f>
        <v/>
      </c>
    </row>
    <row r="8244" spans="4:21" ht="14.4" customHeight="1" x14ac:dyDescent="0.3">
      <c r="D8244" s="388">
        <f>ROWS(C$5:C8244)</f>
        <v>8240</v>
      </c>
      <c r="E8244" s="388" t="str">
        <f>IF(_xlfn.IFNA(VLOOKUP(A8244,$AG$3:$AH$83,2,FALSE),"")='11.1'!$D$5,TXM!D8244,"")</f>
        <v/>
      </c>
      <c r="F8244" t="str">
        <f>IFERROR(SMALL($E$5:$E$9000,ROWS($E$5:E8244)),"")</f>
        <v/>
      </c>
      <c r="I8244" t="s">
        <v>1512</v>
      </c>
      <c r="J8244" t="s">
        <v>1005</v>
      </c>
      <c r="K8244">
        <v>1443</v>
      </c>
      <c r="L8244" s="388">
        <f>ROWS(K$5:K8244)</f>
        <v>8240</v>
      </c>
      <c r="M8244" s="388" t="str">
        <f>IF(_xlfn.IFNA(VLOOKUP(I8244,$AG$3:$AH$83,2,FALSE),"")='11.1'!$D$5,TXM!L8244,"")</f>
        <v/>
      </c>
      <c r="N8244" t="str">
        <f>IFERROR(SMALL($M$5:$M$9000,ROWS($M$5:M8244)),"")</f>
        <v/>
      </c>
      <c r="S8244" s="388">
        <f>ROWS(R$5:R8244)</f>
        <v>8240</v>
      </c>
      <c r="T8244" s="388" t="str">
        <f>IF(_xlfn.IFNA(VLOOKUP(P8244,$AG$3:$AH$83,2,FALSE),"")='11.1'!$D$5,TXM!S8244,"")</f>
        <v/>
      </c>
      <c r="U8244" t="str">
        <f>IFERROR(SMALL($T$5:$T$9000,ROWS($T$5:T8244)),"")</f>
        <v/>
      </c>
    </row>
    <row r="8245" spans="4:21" ht="14.4" customHeight="1" x14ac:dyDescent="0.3">
      <c r="D8245" s="388">
        <f>ROWS(C$5:C8245)</f>
        <v>8241</v>
      </c>
      <c r="E8245" s="388" t="str">
        <f>IF(_xlfn.IFNA(VLOOKUP(A8245,$AG$3:$AH$83,2,FALSE),"")='11.1'!$D$5,TXM!D8245,"")</f>
        <v/>
      </c>
      <c r="F8245" t="str">
        <f>IFERROR(SMALL($E$5:$E$9000,ROWS($E$5:E8245)),"")</f>
        <v/>
      </c>
      <c r="I8245" t="s">
        <v>1512</v>
      </c>
      <c r="J8245" t="s">
        <v>1275</v>
      </c>
      <c r="K8245">
        <v>1443</v>
      </c>
      <c r="L8245" s="388">
        <f>ROWS(K$5:K8245)</f>
        <v>8241</v>
      </c>
      <c r="M8245" s="388" t="str">
        <f>IF(_xlfn.IFNA(VLOOKUP(I8245,$AG$3:$AH$83,2,FALSE),"")='11.1'!$D$5,TXM!L8245,"")</f>
        <v/>
      </c>
      <c r="N8245" t="str">
        <f>IFERROR(SMALL($M$5:$M$9000,ROWS($M$5:M8245)),"")</f>
        <v/>
      </c>
      <c r="S8245" s="388">
        <f>ROWS(R$5:R8245)</f>
        <v>8241</v>
      </c>
      <c r="T8245" s="388" t="str">
        <f>IF(_xlfn.IFNA(VLOOKUP(P8245,$AG$3:$AH$83,2,FALSE),"")='11.1'!$D$5,TXM!S8245,"")</f>
        <v/>
      </c>
      <c r="U8245" t="str">
        <f>IFERROR(SMALL($T$5:$T$9000,ROWS($T$5:T8245)),"")</f>
        <v/>
      </c>
    </row>
    <row r="8246" spans="4:21" ht="14.4" customHeight="1" x14ac:dyDescent="0.3">
      <c r="D8246" s="388">
        <f>ROWS(C$5:C8246)</f>
        <v>8242</v>
      </c>
      <c r="E8246" s="388" t="str">
        <f>IF(_xlfn.IFNA(VLOOKUP(A8246,$AG$3:$AH$83,2,FALSE),"")='11.1'!$D$5,TXM!D8246,"")</f>
        <v/>
      </c>
      <c r="F8246" t="str">
        <f>IFERROR(SMALL($E$5:$E$9000,ROWS($E$5:E8246)),"")</f>
        <v/>
      </c>
      <c r="I8246" t="s">
        <v>1512</v>
      </c>
      <c r="J8246" t="s">
        <v>1240</v>
      </c>
      <c r="K8246">
        <v>1047</v>
      </c>
      <c r="L8246" s="388">
        <f>ROWS(K$5:K8246)</f>
        <v>8242</v>
      </c>
      <c r="M8246" s="388" t="str">
        <f>IF(_xlfn.IFNA(VLOOKUP(I8246,$AG$3:$AH$83,2,FALSE),"")='11.1'!$D$5,TXM!L8246,"")</f>
        <v/>
      </c>
      <c r="N8246" t="str">
        <f>IFERROR(SMALL($M$5:$M$9000,ROWS($M$5:M8246)),"")</f>
        <v/>
      </c>
      <c r="S8246" s="388">
        <f>ROWS(R$5:R8246)</f>
        <v>8242</v>
      </c>
      <c r="T8246" s="388" t="str">
        <f>IF(_xlfn.IFNA(VLOOKUP(P8246,$AG$3:$AH$83,2,FALSE),"")='11.1'!$D$5,TXM!S8246,"")</f>
        <v/>
      </c>
      <c r="U8246" t="str">
        <f>IFERROR(SMALL($T$5:$T$9000,ROWS($T$5:T8246)),"")</f>
        <v/>
      </c>
    </row>
    <row r="8247" spans="4:21" ht="14.4" customHeight="1" x14ac:dyDescent="0.3">
      <c r="D8247" s="388">
        <f>ROWS(C$5:C8247)</f>
        <v>8243</v>
      </c>
      <c r="E8247" s="388" t="str">
        <f>IF(_xlfn.IFNA(VLOOKUP(A8247,$AG$3:$AH$83,2,FALSE),"")='11.1'!$D$5,TXM!D8247,"")</f>
        <v/>
      </c>
      <c r="F8247" t="str">
        <f>IFERROR(SMALL($E$5:$E$9000,ROWS($E$5:E8247)),"")</f>
        <v/>
      </c>
      <c r="I8247" t="s">
        <v>1512</v>
      </c>
      <c r="J8247" t="s">
        <v>821</v>
      </c>
      <c r="K8247">
        <v>942</v>
      </c>
      <c r="L8247" s="388">
        <f>ROWS(K$5:K8247)</f>
        <v>8243</v>
      </c>
      <c r="M8247" s="388" t="str">
        <f>IF(_xlfn.IFNA(VLOOKUP(I8247,$AG$3:$AH$83,2,FALSE),"")='11.1'!$D$5,TXM!L8247,"")</f>
        <v/>
      </c>
      <c r="N8247" t="str">
        <f>IFERROR(SMALL($M$5:$M$9000,ROWS($M$5:M8247)),"")</f>
        <v/>
      </c>
      <c r="S8247" s="388">
        <f>ROWS(R$5:R8247)</f>
        <v>8243</v>
      </c>
      <c r="T8247" s="388" t="str">
        <f>IF(_xlfn.IFNA(VLOOKUP(P8247,$AG$3:$AH$83,2,FALSE),"")='11.1'!$D$5,TXM!S8247,"")</f>
        <v/>
      </c>
      <c r="U8247" t="str">
        <f>IFERROR(SMALL($T$5:$T$9000,ROWS($T$5:T8247)),"")</f>
        <v/>
      </c>
    </row>
    <row r="8248" spans="4:21" ht="14.4" customHeight="1" x14ac:dyDescent="0.3">
      <c r="D8248" s="388">
        <f>ROWS(C$5:C8248)</f>
        <v>8244</v>
      </c>
      <c r="E8248" s="388" t="str">
        <f>IF(_xlfn.IFNA(VLOOKUP(A8248,$AG$3:$AH$83,2,FALSE),"")='11.1'!$D$5,TXM!D8248,"")</f>
        <v/>
      </c>
      <c r="F8248" t="str">
        <f>IFERROR(SMALL($E$5:$E$9000,ROWS($E$5:E8248)),"")</f>
        <v/>
      </c>
      <c r="I8248" t="s">
        <v>1512</v>
      </c>
      <c r="J8248" t="s">
        <v>990</v>
      </c>
      <c r="K8248">
        <v>45</v>
      </c>
      <c r="L8248" s="388">
        <f>ROWS(K$5:K8248)</f>
        <v>8244</v>
      </c>
      <c r="M8248" s="388" t="str">
        <f>IF(_xlfn.IFNA(VLOOKUP(I8248,$AG$3:$AH$83,2,FALSE),"")='11.1'!$D$5,TXM!L8248,"")</f>
        <v/>
      </c>
      <c r="N8248" t="str">
        <f>IFERROR(SMALL($M$5:$M$9000,ROWS($M$5:M8248)),"")</f>
        <v/>
      </c>
      <c r="S8248" s="388">
        <f>ROWS(R$5:R8248)</f>
        <v>8244</v>
      </c>
      <c r="T8248" s="388" t="str">
        <f>IF(_xlfn.IFNA(VLOOKUP(P8248,$AG$3:$AH$83,2,FALSE),"")='11.1'!$D$5,TXM!S8248,"")</f>
        <v/>
      </c>
      <c r="U8248" t="str">
        <f>IFERROR(SMALL($T$5:$T$9000,ROWS($T$5:T8248)),"")</f>
        <v/>
      </c>
    </row>
    <row r="8249" spans="4:21" ht="14.4" customHeight="1" x14ac:dyDescent="0.3">
      <c r="D8249" s="388">
        <f>ROWS(C$5:C8249)</f>
        <v>8245</v>
      </c>
      <c r="E8249" s="388" t="str">
        <f>IF(_xlfn.IFNA(VLOOKUP(A8249,$AG$3:$AH$83,2,FALSE),"")='11.1'!$D$5,TXM!D8249,"")</f>
        <v/>
      </c>
      <c r="F8249" t="str">
        <f>IFERROR(SMALL($E$5:$E$9000,ROWS($E$5:E8249)),"")</f>
        <v/>
      </c>
      <c r="I8249" t="s">
        <v>680</v>
      </c>
      <c r="J8249" t="s">
        <v>867</v>
      </c>
      <c r="K8249">
        <v>13109674</v>
      </c>
      <c r="L8249" s="388">
        <f>ROWS(K$5:K8249)</f>
        <v>8245</v>
      </c>
      <c r="M8249" s="388" t="str">
        <f>IF(_xlfn.IFNA(VLOOKUP(I8249,$AG$3:$AH$83,2,FALSE),"")='11.1'!$D$5,TXM!L8249,"")</f>
        <v/>
      </c>
      <c r="N8249" t="str">
        <f>IFERROR(SMALL($M$5:$M$9000,ROWS($M$5:M8249)),"")</f>
        <v/>
      </c>
      <c r="S8249" s="388">
        <f>ROWS(R$5:R8249)</f>
        <v>8245</v>
      </c>
      <c r="T8249" s="388" t="str">
        <f>IF(_xlfn.IFNA(VLOOKUP(P8249,$AG$3:$AH$83,2,FALSE),"")='11.1'!$D$5,TXM!S8249,"")</f>
        <v/>
      </c>
      <c r="U8249" t="str">
        <f>IFERROR(SMALL($T$5:$T$9000,ROWS($T$5:T8249)),"")</f>
        <v/>
      </c>
    </row>
    <row r="8250" spans="4:21" ht="14.4" customHeight="1" x14ac:dyDescent="0.3">
      <c r="D8250" s="388">
        <f>ROWS(C$5:C8250)</f>
        <v>8246</v>
      </c>
      <c r="E8250" s="388" t="str">
        <f>IF(_xlfn.IFNA(VLOOKUP(A8250,$AG$3:$AH$83,2,FALSE),"")='11.1'!$D$5,TXM!D8250,"")</f>
        <v/>
      </c>
      <c r="F8250" t="str">
        <f>IFERROR(SMALL($E$5:$E$9000,ROWS($E$5:E8250)),"")</f>
        <v/>
      </c>
      <c r="I8250" t="s">
        <v>680</v>
      </c>
      <c r="J8250" t="s">
        <v>1265</v>
      </c>
      <c r="K8250">
        <v>4009610</v>
      </c>
      <c r="L8250" s="388">
        <f>ROWS(K$5:K8250)</f>
        <v>8246</v>
      </c>
      <c r="M8250" s="388" t="str">
        <f>IF(_xlfn.IFNA(VLOOKUP(I8250,$AG$3:$AH$83,2,FALSE),"")='11.1'!$D$5,TXM!L8250,"")</f>
        <v/>
      </c>
      <c r="N8250" t="str">
        <f>IFERROR(SMALL($M$5:$M$9000,ROWS($M$5:M8250)),"")</f>
        <v/>
      </c>
      <c r="S8250" s="388">
        <f>ROWS(R$5:R8250)</f>
        <v>8246</v>
      </c>
      <c r="T8250" s="388" t="str">
        <f>IF(_xlfn.IFNA(VLOOKUP(P8250,$AG$3:$AH$83,2,FALSE),"")='11.1'!$D$5,TXM!S8250,"")</f>
        <v/>
      </c>
      <c r="U8250" t="str">
        <f>IFERROR(SMALL($T$5:$T$9000,ROWS($T$5:T8250)),"")</f>
        <v/>
      </c>
    </row>
    <row r="8251" spans="4:21" ht="14.4" customHeight="1" x14ac:dyDescent="0.3">
      <c r="D8251" s="388">
        <f>ROWS(C$5:C8251)</f>
        <v>8247</v>
      </c>
      <c r="E8251" s="388" t="str">
        <f>IF(_xlfn.IFNA(VLOOKUP(A8251,$AG$3:$AH$83,2,FALSE),"")='11.1'!$D$5,TXM!D8251,"")</f>
        <v/>
      </c>
      <c r="F8251" t="str">
        <f>IFERROR(SMALL($E$5:$E$9000,ROWS($E$5:E8251)),"")</f>
        <v/>
      </c>
      <c r="I8251" t="s">
        <v>680</v>
      </c>
      <c r="J8251" t="s">
        <v>108</v>
      </c>
      <c r="K8251">
        <v>400877</v>
      </c>
      <c r="L8251" s="388">
        <f>ROWS(K$5:K8251)</f>
        <v>8247</v>
      </c>
      <c r="M8251" s="388" t="str">
        <f>IF(_xlfn.IFNA(VLOOKUP(I8251,$AG$3:$AH$83,2,FALSE),"")='11.1'!$D$5,TXM!L8251,"")</f>
        <v/>
      </c>
      <c r="N8251" t="str">
        <f>IFERROR(SMALL($M$5:$M$9000,ROWS($M$5:M8251)),"")</f>
        <v/>
      </c>
      <c r="S8251" s="388">
        <f>ROWS(R$5:R8251)</f>
        <v>8247</v>
      </c>
      <c r="T8251" s="388" t="str">
        <f>IF(_xlfn.IFNA(VLOOKUP(P8251,$AG$3:$AH$83,2,FALSE),"")='11.1'!$D$5,TXM!S8251,"")</f>
        <v/>
      </c>
      <c r="U8251" t="str">
        <f>IFERROR(SMALL($T$5:$T$9000,ROWS($T$5:T8251)),"")</f>
        <v/>
      </c>
    </row>
    <row r="8252" spans="4:21" ht="14.4" customHeight="1" x14ac:dyDescent="0.3">
      <c r="D8252" s="388">
        <f>ROWS(C$5:C8252)</f>
        <v>8248</v>
      </c>
      <c r="E8252" s="388" t="str">
        <f>IF(_xlfn.IFNA(VLOOKUP(A8252,$AG$3:$AH$83,2,FALSE),"")='11.1'!$D$5,TXM!D8252,"")</f>
        <v/>
      </c>
      <c r="F8252" t="str">
        <f>IFERROR(SMALL($E$5:$E$9000,ROWS($E$5:E8252)),"")</f>
        <v/>
      </c>
      <c r="I8252" t="s">
        <v>680</v>
      </c>
      <c r="J8252" t="s">
        <v>863</v>
      </c>
      <c r="K8252">
        <v>374846</v>
      </c>
      <c r="L8252" s="388">
        <f>ROWS(K$5:K8252)</f>
        <v>8248</v>
      </c>
      <c r="M8252" s="388" t="str">
        <f>IF(_xlfn.IFNA(VLOOKUP(I8252,$AG$3:$AH$83,2,FALSE),"")='11.1'!$D$5,TXM!L8252,"")</f>
        <v/>
      </c>
      <c r="N8252" t="str">
        <f>IFERROR(SMALL($M$5:$M$9000,ROWS($M$5:M8252)),"")</f>
        <v/>
      </c>
      <c r="S8252" s="388">
        <f>ROWS(R$5:R8252)</f>
        <v>8248</v>
      </c>
      <c r="T8252" s="388" t="str">
        <f>IF(_xlfn.IFNA(VLOOKUP(P8252,$AG$3:$AH$83,2,FALSE),"")='11.1'!$D$5,TXM!S8252,"")</f>
        <v/>
      </c>
      <c r="U8252" t="str">
        <f>IFERROR(SMALL($T$5:$T$9000,ROWS($T$5:T8252)),"")</f>
        <v/>
      </c>
    </row>
    <row r="8253" spans="4:21" ht="14.4" customHeight="1" x14ac:dyDescent="0.3">
      <c r="D8253" s="388">
        <f>ROWS(C$5:C8253)</f>
        <v>8249</v>
      </c>
      <c r="E8253" s="388" t="str">
        <f>IF(_xlfn.IFNA(VLOOKUP(A8253,$AG$3:$AH$83,2,FALSE),"")='11.1'!$D$5,TXM!D8253,"")</f>
        <v/>
      </c>
      <c r="F8253" t="str">
        <f>IFERROR(SMALL($E$5:$E$9000,ROWS($E$5:E8253)),"")</f>
        <v/>
      </c>
      <c r="I8253" t="s">
        <v>680</v>
      </c>
      <c r="J8253" t="s">
        <v>859</v>
      </c>
      <c r="K8253">
        <v>205973</v>
      </c>
      <c r="L8253" s="388">
        <f>ROWS(K$5:K8253)</f>
        <v>8249</v>
      </c>
      <c r="M8253" s="388" t="str">
        <f>IF(_xlfn.IFNA(VLOOKUP(I8253,$AG$3:$AH$83,2,FALSE),"")='11.1'!$D$5,TXM!L8253,"")</f>
        <v/>
      </c>
      <c r="N8253" t="str">
        <f>IFERROR(SMALL($M$5:$M$9000,ROWS($M$5:M8253)),"")</f>
        <v/>
      </c>
      <c r="S8253" s="388">
        <f>ROWS(R$5:R8253)</f>
        <v>8249</v>
      </c>
      <c r="T8253" s="388" t="str">
        <f>IF(_xlfn.IFNA(VLOOKUP(P8253,$AG$3:$AH$83,2,FALSE),"")='11.1'!$D$5,TXM!S8253,"")</f>
        <v/>
      </c>
      <c r="U8253" t="str">
        <f>IFERROR(SMALL($T$5:$T$9000,ROWS($T$5:T8253)),"")</f>
        <v/>
      </c>
    </row>
    <row r="8254" spans="4:21" ht="14.4" customHeight="1" x14ac:dyDescent="0.3">
      <c r="D8254" s="388">
        <f>ROWS(C$5:C8254)</f>
        <v>8250</v>
      </c>
      <c r="E8254" s="388" t="str">
        <f>IF(_xlfn.IFNA(VLOOKUP(A8254,$AG$3:$AH$83,2,FALSE),"")='11.1'!$D$5,TXM!D8254,"")</f>
        <v/>
      </c>
      <c r="F8254" t="str">
        <f>IFERROR(SMALL($E$5:$E$9000,ROWS($E$5:E8254)),"")</f>
        <v/>
      </c>
      <c r="I8254" t="s">
        <v>680</v>
      </c>
      <c r="J8254" t="s">
        <v>837</v>
      </c>
      <c r="K8254">
        <v>39880</v>
      </c>
      <c r="L8254" s="388">
        <f>ROWS(K$5:K8254)</f>
        <v>8250</v>
      </c>
      <c r="M8254" s="388" t="str">
        <f>IF(_xlfn.IFNA(VLOOKUP(I8254,$AG$3:$AH$83,2,FALSE),"")='11.1'!$D$5,TXM!L8254,"")</f>
        <v/>
      </c>
      <c r="N8254" t="str">
        <f>IFERROR(SMALL($M$5:$M$9000,ROWS($M$5:M8254)),"")</f>
        <v/>
      </c>
      <c r="S8254" s="388">
        <f>ROWS(R$5:R8254)</f>
        <v>8250</v>
      </c>
      <c r="T8254" s="388" t="str">
        <f>IF(_xlfn.IFNA(VLOOKUP(P8254,$AG$3:$AH$83,2,FALSE),"")='11.1'!$D$5,TXM!S8254,"")</f>
        <v/>
      </c>
      <c r="U8254" t="str">
        <f>IFERROR(SMALL($T$5:$T$9000,ROWS($T$5:T8254)),"")</f>
        <v/>
      </c>
    </row>
    <row r="8255" spans="4:21" ht="14.4" customHeight="1" x14ac:dyDescent="0.3">
      <c r="D8255" s="388">
        <f>ROWS(C$5:C8255)</f>
        <v>8251</v>
      </c>
      <c r="E8255" s="388" t="str">
        <f>IF(_xlfn.IFNA(VLOOKUP(A8255,$AG$3:$AH$83,2,FALSE),"")='11.1'!$D$5,TXM!D8255,"")</f>
        <v/>
      </c>
      <c r="F8255" t="str">
        <f>IFERROR(SMALL($E$5:$E$9000,ROWS($E$5:E8255)),"")</f>
        <v/>
      </c>
      <c r="I8255" t="s">
        <v>680</v>
      </c>
      <c r="J8255" t="s">
        <v>1252</v>
      </c>
      <c r="K8255">
        <v>21268</v>
      </c>
      <c r="L8255" s="388">
        <f>ROWS(K$5:K8255)</f>
        <v>8251</v>
      </c>
      <c r="M8255" s="388" t="str">
        <f>IF(_xlfn.IFNA(VLOOKUP(I8255,$AG$3:$AH$83,2,FALSE),"")='11.1'!$D$5,TXM!L8255,"")</f>
        <v/>
      </c>
      <c r="N8255" t="str">
        <f>IFERROR(SMALL($M$5:$M$9000,ROWS($M$5:M8255)),"")</f>
        <v/>
      </c>
      <c r="S8255" s="388">
        <f>ROWS(R$5:R8255)</f>
        <v>8251</v>
      </c>
      <c r="T8255" s="388" t="str">
        <f>IF(_xlfn.IFNA(VLOOKUP(P8255,$AG$3:$AH$83,2,FALSE),"")='11.1'!$D$5,TXM!S8255,"")</f>
        <v/>
      </c>
      <c r="U8255" t="str">
        <f>IFERROR(SMALL($T$5:$T$9000,ROWS($T$5:T8255)),"")</f>
        <v/>
      </c>
    </row>
    <row r="8256" spans="4:21" ht="14.4" customHeight="1" x14ac:dyDescent="0.3">
      <c r="D8256" s="388">
        <f>ROWS(C$5:C8256)</f>
        <v>8252</v>
      </c>
      <c r="E8256" s="388" t="str">
        <f>IF(_xlfn.IFNA(VLOOKUP(A8256,$AG$3:$AH$83,2,FALSE),"")='11.1'!$D$5,TXM!D8256,"")</f>
        <v/>
      </c>
      <c r="F8256" t="str">
        <f>IFERROR(SMALL($E$5:$E$9000,ROWS($E$5:E8256)),"")</f>
        <v/>
      </c>
      <c r="I8256" t="s">
        <v>680</v>
      </c>
      <c r="J8256" t="s">
        <v>865</v>
      </c>
      <c r="K8256">
        <v>16783</v>
      </c>
      <c r="L8256" s="388">
        <f>ROWS(K$5:K8256)</f>
        <v>8252</v>
      </c>
      <c r="M8256" s="388" t="str">
        <f>IF(_xlfn.IFNA(VLOOKUP(I8256,$AG$3:$AH$83,2,FALSE),"")='11.1'!$D$5,TXM!L8256,"")</f>
        <v/>
      </c>
      <c r="N8256" t="str">
        <f>IFERROR(SMALL($M$5:$M$9000,ROWS($M$5:M8256)),"")</f>
        <v/>
      </c>
      <c r="S8256" s="388">
        <f>ROWS(R$5:R8256)</f>
        <v>8252</v>
      </c>
      <c r="T8256" s="388" t="str">
        <f>IF(_xlfn.IFNA(VLOOKUP(P8256,$AG$3:$AH$83,2,FALSE),"")='11.1'!$D$5,TXM!S8256,"")</f>
        <v/>
      </c>
      <c r="U8256" t="str">
        <f>IFERROR(SMALL($T$5:$T$9000,ROWS($T$5:T8256)),"")</f>
        <v/>
      </c>
    </row>
    <row r="8257" spans="4:21" ht="14.4" customHeight="1" x14ac:dyDescent="0.3">
      <c r="D8257" s="388">
        <f>ROWS(C$5:C8257)</f>
        <v>8253</v>
      </c>
      <c r="E8257" s="388" t="str">
        <f>IF(_xlfn.IFNA(VLOOKUP(A8257,$AG$3:$AH$83,2,FALSE),"")='11.1'!$D$5,TXM!D8257,"")</f>
        <v/>
      </c>
      <c r="F8257" t="str">
        <f>IFERROR(SMALL($E$5:$E$9000,ROWS($E$5:E8257)),"")</f>
        <v/>
      </c>
      <c r="I8257" t="s">
        <v>680</v>
      </c>
      <c r="J8257" t="s">
        <v>1000</v>
      </c>
      <c r="K8257">
        <v>7106</v>
      </c>
      <c r="L8257" s="388">
        <f>ROWS(K$5:K8257)</f>
        <v>8253</v>
      </c>
      <c r="M8257" s="388" t="str">
        <f>IF(_xlfn.IFNA(VLOOKUP(I8257,$AG$3:$AH$83,2,FALSE),"")='11.1'!$D$5,TXM!L8257,"")</f>
        <v/>
      </c>
      <c r="N8257" t="str">
        <f>IFERROR(SMALL($M$5:$M$9000,ROWS($M$5:M8257)),"")</f>
        <v/>
      </c>
      <c r="S8257" s="388">
        <f>ROWS(R$5:R8257)</f>
        <v>8253</v>
      </c>
      <c r="T8257" s="388" t="str">
        <f>IF(_xlfn.IFNA(VLOOKUP(P8257,$AG$3:$AH$83,2,FALSE),"")='11.1'!$D$5,TXM!S8257,"")</f>
        <v/>
      </c>
      <c r="U8257" t="str">
        <f>IFERROR(SMALL($T$5:$T$9000,ROWS($T$5:T8257)),"")</f>
        <v/>
      </c>
    </row>
    <row r="8258" spans="4:21" ht="14.4" customHeight="1" x14ac:dyDescent="0.3">
      <c r="D8258" s="388">
        <f>ROWS(C$5:C8258)</f>
        <v>8254</v>
      </c>
      <c r="E8258" s="388" t="str">
        <f>IF(_xlfn.IFNA(VLOOKUP(A8258,$AG$3:$AH$83,2,FALSE),"")='11.1'!$D$5,TXM!D8258,"")</f>
        <v/>
      </c>
      <c r="F8258" t="str">
        <f>IFERROR(SMALL($E$5:$E$9000,ROWS($E$5:E8258)),"")</f>
        <v/>
      </c>
      <c r="I8258" t="s">
        <v>680</v>
      </c>
      <c r="J8258" t="s">
        <v>823</v>
      </c>
      <c r="K8258">
        <v>7002</v>
      </c>
      <c r="L8258" s="388">
        <f>ROWS(K$5:K8258)</f>
        <v>8254</v>
      </c>
      <c r="M8258" s="388" t="str">
        <f>IF(_xlfn.IFNA(VLOOKUP(I8258,$AG$3:$AH$83,2,FALSE),"")='11.1'!$D$5,TXM!L8258,"")</f>
        <v/>
      </c>
      <c r="N8258" t="str">
        <f>IFERROR(SMALL($M$5:$M$9000,ROWS($M$5:M8258)),"")</f>
        <v/>
      </c>
      <c r="S8258" s="388">
        <f>ROWS(R$5:R8258)</f>
        <v>8254</v>
      </c>
      <c r="T8258" s="388" t="str">
        <f>IF(_xlfn.IFNA(VLOOKUP(P8258,$AG$3:$AH$83,2,FALSE),"")='11.1'!$D$5,TXM!S8258,"")</f>
        <v/>
      </c>
      <c r="U8258" t="str">
        <f>IFERROR(SMALL($T$5:$T$9000,ROWS($T$5:T8258)),"")</f>
        <v/>
      </c>
    </row>
    <row r="8259" spans="4:21" ht="14.4" customHeight="1" x14ac:dyDescent="0.3">
      <c r="D8259" s="388">
        <f>ROWS(C$5:C8259)</f>
        <v>8255</v>
      </c>
      <c r="E8259" s="388" t="str">
        <f>IF(_xlfn.IFNA(VLOOKUP(A8259,$AG$3:$AH$83,2,FALSE),"")='11.1'!$D$5,TXM!D8259,"")</f>
        <v/>
      </c>
      <c r="F8259" t="str">
        <f>IFERROR(SMALL($E$5:$E$9000,ROWS($E$5:E8259)),"")</f>
        <v/>
      </c>
      <c r="I8259" t="s">
        <v>680</v>
      </c>
      <c r="J8259" t="s">
        <v>783</v>
      </c>
      <c r="K8259">
        <v>4139</v>
      </c>
      <c r="L8259" s="388">
        <f>ROWS(K$5:K8259)</f>
        <v>8255</v>
      </c>
      <c r="M8259" s="388" t="str">
        <f>IF(_xlfn.IFNA(VLOOKUP(I8259,$AG$3:$AH$83,2,FALSE),"")='11.1'!$D$5,TXM!L8259,"")</f>
        <v/>
      </c>
      <c r="N8259" t="str">
        <f>IFERROR(SMALL($M$5:$M$9000,ROWS($M$5:M8259)),"")</f>
        <v/>
      </c>
      <c r="S8259" s="388">
        <f>ROWS(R$5:R8259)</f>
        <v>8255</v>
      </c>
      <c r="T8259" s="388" t="str">
        <f>IF(_xlfn.IFNA(VLOOKUP(P8259,$AG$3:$AH$83,2,FALSE),"")='11.1'!$D$5,TXM!S8259,"")</f>
        <v/>
      </c>
      <c r="U8259" t="str">
        <f>IFERROR(SMALL($T$5:$T$9000,ROWS($T$5:T8259)),"")</f>
        <v/>
      </c>
    </row>
    <row r="8260" spans="4:21" ht="14.4" customHeight="1" x14ac:dyDescent="0.3">
      <c r="D8260" s="388">
        <f>ROWS(C$5:C8260)</f>
        <v>8256</v>
      </c>
      <c r="E8260" s="388" t="str">
        <f>IF(_xlfn.IFNA(VLOOKUP(A8260,$AG$3:$AH$83,2,FALSE),"")='11.1'!$D$5,TXM!D8260,"")</f>
        <v/>
      </c>
      <c r="F8260" t="str">
        <f>IFERROR(SMALL($E$5:$E$9000,ROWS($E$5:E8260)),"")</f>
        <v/>
      </c>
      <c r="I8260" t="s">
        <v>680</v>
      </c>
      <c r="J8260" t="s">
        <v>843</v>
      </c>
      <c r="K8260">
        <v>3829</v>
      </c>
      <c r="L8260" s="388">
        <f>ROWS(K$5:K8260)</f>
        <v>8256</v>
      </c>
      <c r="M8260" s="388" t="str">
        <f>IF(_xlfn.IFNA(VLOOKUP(I8260,$AG$3:$AH$83,2,FALSE),"")='11.1'!$D$5,TXM!L8260,"")</f>
        <v/>
      </c>
      <c r="N8260" t="str">
        <f>IFERROR(SMALL($M$5:$M$9000,ROWS($M$5:M8260)),"")</f>
        <v/>
      </c>
      <c r="S8260" s="388">
        <f>ROWS(R$5:R8260)</f>
        <v>8256</v>
      </c>
      <c r="T8260" s="388" t="str">
        <f>IF(_xlfn.IFNA(VLOOKUP(P8260,$AG$3:$AH$83,2,FALSE),"")='11.1'!$D$5,TXM!S8260,"")</f>
        <v/>
      </c>
      <c r="U8260" t="str">
        <f>IFERROR(SMALL($T$5:$T$9000,ROWS($T$5:T8260)),"")</f>
        <v/>
      </c>
    </row>
    <row r="8261" spans="4:21" ht="14.4" customHeight="1" x14ac:dyDescent="0.3">
      <c r="D8261" s="388">
        <f>ROWS(C$5:C8261)</f>
        <v>8257</v>
      </c>
      <c r="E8261" s="388" t="str">
        <f>IF(_xlfn.IFNA(VLOOKUP(A8261,$AG$3:$AH$83,2,FALSE),"")='11.1'!$D$5,TXM!D8261,"")</f>
        <v/>
      </c>
      <c r="F8261" t="str">
        <f>IFERROR(SMALL($E$5:$E$9000,ROWS($E$5:E8261)),"")</f>
        <v/>
      </c>
      <c r="I8261" t="s">
        <v>680</v>
      </c>
      <c r="J8261" t="s">
        <v>791</v>
      </c>
      <c r="K8261">
        <v>2536</v>
      </c>
      <c r="L8261" s="388">
        <f>ROWS(K$5:K8261)</f>
        <v>8257</v>
      </c>
      <c r="M8261" s="388" t="str">
        <f>IF(_xlfn.IFNA(VLOOKUP(I8261,$AG$3:$AH$83,2,FALSE),"")='11.1'!$D$5,TXM!L8261,"")</f>
        <v/>
      </c>
      <c r="N8261" t="str">
        <f>IFERROR(SMALL($M$5:$M$9000,ROWS($M$5:M8261)),"")</f>
        <v/>
      </c>
      <c r="S8261" s="388">
        <f>ROWS(R$5:R8261)</f>
        <v>8257</v>
      </c>
      <c r="T8261" s="388" t="str">
        <f>IF(_xlfn.IFNA(VLOOKUP(P8261,$AG$3:$AH$83,2,FALSE),"")='11.1'!$D$5,TXM!S8261,"")</f>
        <v/>
      </c>
      <c r="U8261" t="str">
        <f>IFERROR(SMALL($T$5:$T$9000,ROWS($T$5:T8261)),"")</f>
        <v/>
      </c>
    </row>
    <row r="8262" spans="4:21" ht="14.4" customHeight="1" x14ac:dyDescent="0.3">
      <c r="D8262" s="388">
        <f>ROWS(C$5:C8262)</f>
        <v>8258</v>
      </c>
      <c r="E8262" s="388" t="str">
        <f>IF(_xlfn.IFNA(VLOOKUP(A8262,$AG$3:$AH$83,2,FALSE),"")='11.1'!$D$5,TXM!D8262,"")</f>
        <v/>
      </c>
      <c r="F8262" t="str">
        <f>IFERROR(SMALL($E$5:$E$9000,ROWS($E$5:E8262)),"")</f>
        <v/>
      </c>
      <c r="I8262" t="s">
        <v>680</v>
      </c>
      <c r="J8262" t="s">
        <v>827</v>
      </c>
      <c r="K8262">
        <v>1211</v>
      </c>
      <c r="L8262" s="388">
        <f>ROWS(K$5:K8262)</f>
        <v>8258</v>
      </c>
      <c r="M8262" s="388" t="str">
        <f>IF(_xlfn.IFNA(VLOOKUP(I8262,$AG$3:$AH$83,2,FALSE),"")='11.1'!$D$5,TXM!L8262,"")</f>
        <v/>
      </c>
      <c r="N8262" t="str">
        <f>IFERROR(SMALL($M$5:$M$9000,ROWS($M$5:M8262)),"")</f>
        <v/>
      </c>
      <c r="S8262" s="388">
        <f>ROWS(R$5:R8262)</f>
        <v>8258</v>
      </c>
      <c r="T8262" s="388" t="str">
        <f>IF(_xlfn.IFNA(VLOOKUP(P8262,$AG$3:$AH$83,2,FALSE),"")='11.1'!$D$5,TXM!S8262,"")</f>
        <v/>
      </c>
      <c r="U8262" t="str">
        <f>IFERROR(SMALL($T$5:$T$9000,ROWS($T$5:T8262)),"")</f>
        <v/>
      </c>
    </row>
    <row r="8263" spans="4:21" ht="14.4" customHeight="1" x14ac:dyDescent="0.3">
      <c r="D8263" s="388">
        <f>ROWS(C$5:C8263)</f>
        <v>8259</v>
      </c>
      <c r="E8263" s="388" t="str">
        <f>IF(_xlfn.IFNA(VLOOKUP(A8263,$AG$3:$AH$83,2,FALSE),"")='11.1'!$D$5,TXM!D8263,"")</f>
        <v/>
      </c>
      <c r="F8263" t="str">
        <f>IFERROR(SMALL($E$5:$E$9000,ROWS($E$5:E8263)),"")</f>
        <v/>
      </c>
      <c r="I8263" t="s">
        <v>680</v>
      </c>
      <c r="J8263" t="s">
        <v>835</v>
      </c>
      <c r="K8263">
        <v>61</v>
      </c>
      <c r="L8263" s="388">
        <f>ROWS(K$5:K8263)</f>
        <v>8259</v>
      </c>
      <c r="M8263" s="388" t="str">
        <f>IF(_xlfn.IFNA(VLOOKUP(I8263,$AG$3:$AH$83,2,FALSE),"")='11.1'!$D$5,TXM!L8263,"")</f>
        <v/>
      </c>
      <c r="N8263" t="str">
        <f>IFERROR(SMALL($M$5:$M$9000,ROWS($M$5:M8263)),"")</f>
        <v/>
      </c>
      <c r="S8263" s="388">
        <f>ROWS(R$5:R8263)</f>
        <v>8259</v>
      </c>
      <c r="T8263" s="388" t="str">
        <f>IF(_xlfn.IFNA(VLOOKUP(P8263,$AG$3:$AH$83,2,FALSE),"")='11.1'!$D$5,TXM!S8263,"")</f>
        <v/>
      </c>
      <c r="U8263" t="str">
        <f>IFERROR(SMALL($T$5:$T$9000,ROWS($T$5:T8263)),"")</f>
        <v/>
      </c>
    </row>
    <row r="8264" spans="4:21" ht="14.4" customHeight="1" x14ac:dyDescent="0.3">
      <c r="D8264" s="388">
        <f>ROWS(C$5:C8264)</f>
        <v>8260</v>
      </c>
      <c r="E8264" s="388" t="str">
        <f>IF(_xlfn.IFNA(VLOOKUP(A8264,$AG$3:$AH$83,2,FALSE),"")='11.1'!$D$5,TXM!D8264,"")</f>
        <v/>
      </c>
      <c r="F8264" t="str">
        <f>IFERROR(SMALL($E$5:$E$9000,ROWS($E$5:E8264)),"")</f>
        <v/>
      </c>
      <c r="I8264" t="s">
        <v>680</v>
      </c>
      <c r="J8264" t="s">
        <v>1006</v>
      </c>
      <c r="K8264">
        <v>4</v>
      </c>
      <c r="L8264" s="388">
        <f>ROWS(K$5:K8264)</f>
        <v>8260</v>
      </c>
      <c r="M8264" s="388" t="str">
        <f>IF(_xlfn.IFNA(VLOOKUP(I8264,$AG$3:$AH$83,2,FALSE),"")='11.1'!$D$5,TXM!L8264,"")</f>
        <v/>
      </c>
      <c r="N8264" t="str">
        <f>IFERROR(SMALL($M$5:$M$9000,ROWS($M$5:M8264)),"")</f>
        <v/>
      </c>
      <c r="S8264" s="388">
        <f>ROWS(R$5:R8264)</f>
        <v>8260</v>
      </c>
      <c r="T8264" s="388" t="str">
        <f>IF(_xlfn.IFNA(VLOOKUP(P8264,$AG$3:$AH$83,2,FALSE),"")='11.1'!$D$5,TXM!S8264,"")</f>
        <v/>
      </c>
      <c r="U8264" t="str">
        <f>IFERROR(SMALL($T$5:$T$9000,ROWS($T$5:T8264)),"")</f>
        <v/>
      </c>
    </row>
    <row r="8265" spans="4:21" ht="14.4" customHeight="1" x14ac:dyDescent="0.3">
      <c r="D8265" s="388">
        <f>ROWS(C$5:C8265)</f>
        <v>8261</v>
      </c>
      <c r="E8265" s="388" t="str">
        <f>IF(_xlfn.IFNA(VLOOKUP(A8265,$AG$3:$AH$83,2,FALSE),"")='11.1'!$D$5,TXM!D8265,"")</f>
        <v/>
      </c>
      <c r="F8265" t="str">
        <f>IFERROR(SMALL($E$5:$E$9000,ROWS($E$5:E8265)),"")</f>
        <v/>
      </c>
      <c r="I8265" t="s">
        <v>2106</v>
      </c>
      <c r="J8265" t="s">
        <v>821</v>
      </c>
      <c r="K8265">
        <v>2251</v>
      </c>
      <c r="L8265" s="388">
        <f>ROWS(K$5:K8265)</f>
        <v>8261</v>
      </c>
      <c r="M8265" s="388" t="str">
        <f>IF(_xlfn.IFNA(VLOOKUP(I8265,$AG$3:$AH$83,2,FALSE),"")='11.1'!$D$5,TXM!L8265,"")</f>
        <v/>
      </c>
      <c r="N8265" t="str">
        <f>IFERROR(SMALL($M$5:$M$9000,ROWS($M$5:M8265)),"")</f>
        <v/>
      </c>
      <c r="S8265" s="388">
        <f>ROWS(R$5:R8265)</f>
        <v>8261</v>
      </c>
      <c r="T8265" s="388" t="str">
        <f>IF(_xlfn.IFNA(VLOOKUP(P8265,$AG$3:$AH$83,2,FALSE),"")='11.1'!$D$5,TXM!S8265,"")</f>
        <v/>
      </c>
      <c r="U8265" t="str">
        <f>IFERROR(SMALL($T$5:$T$9000,ROWS($T$5:T8265)),"")</f>
        <v/>
      </c>
    </row>
    <row r="8266" spans="4:21" ht="14.4" customHeight="1" x14ac:dyDescent="0.3">
      <c r="D8266" s="388">
        <f>ROWS(C$5:C8266)</f>
        <v>8262</v>
      </c>
      <c r="E8266" s="388" t="str">
        <f>IF(_xlfn.IFNA(VLOOKUP(A8266,$AG$3:$AH$83,2,FALSE),"")='11.1'!$D$5,TXM!D8266,"")</f>
        <v/>
      </c>
      <c r="F8266" t="str">
        <f>IFERROR(SMALL($E$5:$E$9000,ROWS($E$5:E8266)),"")</f>
        <v/>
      </c>
      <c r="I8266" t="s">
        <v>2106</v>
      </c>
      <c r="J8266" t="s">
        <v>1402</v>
      </c>
      <c r="K8266">
        <v>1137</v>
      </c>
      <c r="L8266" s="388">
        <f>ROWS(K$5:K8266)</f>
        <v>8262</v>
      </c>
      <c r="M8266" s="388" t="str">
        <f>IF(_xlfn.IFNA(VLOOKUP(I8266,$AG$3:$AH$83,2,FALSE),"")='11.1'!$D$5,TXM!L8266,"")</f>
        <v/>
      </c>
      <c r="N8266" t="str">
        <f>IFERROR(SMALL($M$5:$M$9000,ROWS($M$5:M8266)),"")</f>
        <v/>
      </c>
      <c r="S8266" s="388">
        <f>ROWS(R$5:R8266)</f>
        <v>8262</v>
      </c>
      <c r="T8266" s="388" t="str">
        <f>IF(_xlfn.IFNA(VLOOKUP(P8266,$AG$3:$AH$83,2,FALSE),"")='11.1'!$D$5,TXM!S8266,"")</f>
        <v/>
      </c>
      <c r="U8266" t="str">
        <f>IFERROR(SMALL($T$5:$T$9000,ROWS($T$5:T8266)),"")</f>
        <v/>
      </c>
    </row>
    <row r="8267" spans="4:21" ht="14.4" customHeight="1" x14ac:dyDescent="0.3">
      <c r="D8267" s="388">
        <f>ROWS(C$5:C8267)</f>
        <v>8263</v>
      </c>
      <c r="E8267" s="388" t="str">
        <f>IF(_xlfn.IFNA(VLOOKUP(A8267,$AG$3:$AH$83,2,FALSE),"")='11.1'!$D$5,TXM!D8267,"")</f>
        <v/>
      </c>
      <c r="F8267" t="str">
        <f>IFERROR(SMALL($E$5:$E$9000,ROWS($E$5:E8267)),"")</f>
        <v/>
      </c>
      <c r="I8267" t="s">
        <v>2029</v>
      </c>
      <c r="J8267" t="s">
        <v>1265</v>
      </c>
      <c r="K8267">
        <v>20292</v>
      </c>
      <c r="L8267" s="388">
        <f>ROWS(K$5:K8267)</f>
        <v>8263</v>
      </c>
      <c r="M8267" s="388" t="str">
        <f>IF(_xlfn.IFNA(VLOOKUP(I8267,$AG$3:$AH$83,2,FALSE),"")='11.1'!$D$5,TXM!L8267,"")</f>
        <v/>
      </c>
      <c r="N8267" t="str">
        <f>IFERROR(SMALL($M$5:$M$9000,ROWS($M$5:M8267)),"")</f>
        <v/>
      </c>
      <c r="S8267" s="388">
        <f>ROWS(R$5:R8267)</f>
        <v>8263</v>
      </c>
      <c r="T8267" s="388" t="str">
        <f>IF(_xlfn.IFNA(VLOOKUP(P8267,$AG$3:$AH$83,2,FALSE),"")='11.1'!$D$5,TXM!S8267,"")</f>
        <v/>
      </c>
      <c r="U8267" t="str">
        <f>IFERROR(SMALL($T$5:$T$9000,ROWS($T$5:T8267)),"")</f>
        <v/>
      </c>
    </row>
    <row r="8268" spans="4:21" ht="14.4" customHeight="1" x14ac:dyDescent="0.3">
      <c r="D8268" s="388">
        <f>ROWS(C$5:C8268)</f>
        <v>8264</v>
      </c>
      <c r="E8268" s="388" t="str">
        <f>IF(_xlfn.IFNA(VLOOKUP(A8268,$AG$3:$AH$83,2,FALSE),"")='11.1'!$D$5,TXM!D8268,"")</f>
        <v/>
      </c>
      <c r="F8268" t="str">
        <f>IFERROR(SMALL($E$5:$E$9000,ROWS($E$5:E8268)),"")</f>
        <v/>
      </c>
      <c r="I8268" t="s">
        <v>2029</v>
      </c>
      <c r="J8268" t="s">
        <v>1006</v>
      </c>
      <c r="K8268">
        <v>796</v>
      </c>
      <c r="L8268" s="388">
        <f>ROWS(K$5:K8268)</f>
        <v>8264</v>
      </c>
      <c r="M8268" s="388" t="str">
        <f>IF(_xlfn.IFNA(VLOOKUP(I8268,$AG$3:$AH$83,2,FALSE),"")='11.1'!$D$5,TXM!L8268,"")</f>
        <v/>
      </c>
      <c r="N8268" t="str">
        <f>IFERROR(SMALL($M$5:$M$9000,ROWS($M$5:M8268)),"")</f>
        <v/>
      </c>
      <c r="S8268" s="388">
        <f>ROWS(R$5:R8268)</f>
        <v>8264</v>
      </c>
      <c r="T8268" s="388" t="str">
        <f>IF(_xlfn.IFNA(VLOOKUP(P8268,$AG$3:$AH$83,2,FALSE),"")='11.1'!$D$5,TXM!S8268,"")</f>
        <v/>
      </c>
      <c r="U8268" t="str">
        <f>IFERROR(SMALL($T$5:$T$9000,ROWS($T$5:T8268)),"")</f>
        <v/>
      </c>
    </row>
    <row r="8269" spans="4:21" ht="14.4" customHeight="1" x14ac:dyDescent="0.3">
      <c r="D8269" s="388">
        <f>ROWS(C$5:C8269)</f>
        <v>8265</v>
      </c>
      <c r="E8269" s="388" t="str">
        <f>IF(_xlfn.IFNA(VLOOKUP(A8269,$AG$3:$AH$83,2,FALSE),"")='11.1'!$D$5,TXM!D8269,"")</f>
        <v/>
      </c>
      <c r="F8269" t="str">
        <f>IFERROR(SMALL($E$5:$E$9000,ROWS($E$5:E8269)),"")</f>
        <v/>
      </c>
      <c r="I8269" t="s">
        <v>1838</v>
      </c>
      <c r="J8269" t="s">
        <v>1318</v>
      </c>
      <c r="K8269">
        <v>12261</v>
      </c>
      <c r="L8269" s="388">
        <f>ROWS(K$5:K8269)</f>
        <v>8265</v>
      </c>
      <c r="M8269" s="388" t="str">
        <f>IF(_xlfn.IFNA(VLOOKUP(I8269,$AG$3:$AH$83,2,FALSE),"")='11.1'!$D$5,TXM!L8269,"")</f>
        <v/>
      </c>
      <c r="N8269" t="str">
        <f>IFERROR(SMALL($M$5:$M$9000,ROWS($M$5:M8269)),"")</f>
        <v/>
      </c>
      <c r="S8269" s="388">
        <f>ROWS(R$5:R8269)</f>
        <v>8265</v>
      </c>
      <c r="T8269" s="388" t="str">
        <f>IF(_xlfn.IFNA(VLOOKUP(P8269,$AG$3:$AH$83,2,FALSE),"")='11.1'!$D$5,TXM!S8269,"")</f>
        <v/>
      </c>
      <c r="U8269" t="str">
        <f>IFERROR(SMALL($T$5:$T$9000,ROWS($T$5:T8269)),"")</f>
        <v/>
      </c>
    </row>
    <row r="8270" spans="4:21" ht="14.4" customHeight="1" x14ac:dyDescent="0.3">
      <c r="D8270" s="388">
        <f>ROWS(C$5:C8270)</f>
        <v>8266</v>
      </c>
      <c r="E8270" s="388" t="str">
        <f>IF(_xlfn.IFNA(VLOOKUP(A8270,$AG$3:$AH$83,2,FALSE),"")='11.1'!$D$5,TXM!D8270,"")</f>
        <v/>
      </c>
      <c r="F8270" t="str">
        <f>IFERROR(SMALL($E$5:$E$9000,ROWS($E$5:E8270)),"")</f>
        <v/>
      </c>
      <c r="I8270" t="s">
        <v>1838</v>
      </c>
      <c r="J8270" t="s">
        <v>863</v>
      </c>
      <c r="K8270">
        <v>5155</v>
      </c>
      <c r="L8270" s="388">
        <f>ROWS(K$5:K8270)</f>
        <v>8266</v>
      </c>
      <c r="M8270" s="388" t="str">
        <f>IF(_xlfn.IFNA(VLOOKUP(I8270,$AG$3:$AH$83,2,FALSE),"")='11.1'!$D$5,TXM!L8270,"")</f>
        <v/>
      </c>
      <c r="N8270" t="str">
        <f>IFERROR(SMALL($M$5:$M$9000,ROWS($M$5:M8270)),"")</f>
        <v/>
      </c>
      <c r="S8270" s="388">
        <f>ROWS(R$5:R8270)</f>
        <v>8266</v>
      </c>
      <c r="T8270" s="388" t="str">
        <f>IF(_xlfn.IFNA(VLOOKUP(P8270,$AG$3:$AH$83,2,FALSE),"")='11.1'!$D$5,TXM!S8270,"")</f>
        <v/>
      </c>
      <c r="U8270" t="str">
        <f>IFERROR(SMALL($T$5:$T$9000,ROWS($T$5:T8270)),"")</f>
        <v/>
      </c>
    </row>
    <row r="8271" spans="4:21" ht="14.4" customHeight="1" x14ac:dyDescent="0.3">
      <c r="D8271" s="388">
        <f>ROWS(C$5:C8271)</f>
        <v>8267</v>
      </c>
      <c r="E8271" s="388" t="str">
        <f>IF(_xlfn.IFNA(VLOOKUP(A8271,$AG$3:$AH$83,2,FALSE),"")='11.1'!$D$5,TXM!D8271,"")</f>
        <v/>
      </c>
      <c r="F8271" t="str">
        <f>IFERROR(SMALL($E$5:$E$9000,ROWS($E$5:E8271)),"")</f>
        <v/>
      </c>
      <c r="I8271" t="s">
        <v>1838</v>
      </c>
      <c r="J8271" t="s">
        <v>799</v>
      </c>
      <c r="K8271">
        <v>3288</v>
      </c>
      <c r="L8271" s="388">
        <f>ROWS(K$5:K8271)</f>
        <v>8267</v>
      </c>
      <c r="M8271" s="388" t="str">
        <f>IF(_xlfn.IFNA(VLOOKUP(I8271,$AG$3:$AH$83,2,FALSE),"")='11.1'!$D$5,TXM!L8271,"")</f>
        <v/>
      </c>
      <c r="N8271" t="str">
        <f>IFERROR(SMALL($M$5:$M$9000,ROWS($M$5:M8271)),"")</f>
        <v/>
      </c>
      <c r="S8271" s="388">
        <f>ROWS(R$5:R8271)</f>
        <v>8267</v>
      </c>
      <c r="T8271" s="388" t="str">
        <f>IF(_xlfn.IFNA(VLOOKUP(P8271,$AG$3:$AH$83,2,FALSE),"")='11.1'!$D$5,TXM!S8271,"")</f>
        <v/>
      </c>
      <c r="U8271" t="str">
        <f>IFERROR(SMALL($T$5:$T$9000,ROWS($T$5:T8271)),"")</f>
        <v/>
      </c>
    </row>
    <row r="8272" spans="4:21" ht="14.4" customHeight="1" x14ac:dyDescent="0.3">
      <c r="D8272" s="388">
        <f>ROWS(C$5:C8272)</f>
        <v>8268</v>
      </c>
      <c r="E8272" s="388" t="str">
        <f>IF(_xlfn.IFNA(VLOOKUP(A8272,$AG$3:$AH$83,2,FALSE),"")='11.1'!$D$5,TXM!D8272,"")</f>
        <v/>
      </c>
      <c r="F8272" t="str">
        <f>IFERROR(SMALL($E$5:$E$9000,ROWS($E$5:E8272)),"")</f>
        <v/>
      </c>
      <c r="I8272" t="s">
        <v>1838</v>
      </c>
      <c r="J8272" t="s">
        <v>865</v>
      </c>
      <c r="K8272">
        <v>1720</v>
      </c>
      <c r="L8272" s="388">
        <f>ROWS(K$5:K8272)</f>
        <v>8268</v>
      </c>
      <c r="M8272" s="388" t="str">
        <f>IF(_xlfn.IFNA(VLOOKUP(I8272,$AG$3:$AH$83,2,FALSE),"")='11.1'!$D$5,TXM!L8272,"")</f>
        <v/>
      </c>
      <c r="N8272" t="str">
        <f>IFERROR(SMALL($M$5:$M$9000,ROWS($M$5:M8272)),"")</f>
        <v/>
      </c>
      <c r="S8272" s="388">
        <f>ROWS(R$5:R8272)</f>
        <v>8268</v>
      </c>
      <c r="T8272" s="388" t="str">
        <f>IF(_xlfn.IFNA(VLOOKUP(P8272,$AG$3:$AH$83,2,FALSE),"")='11.1'!$D$5,TXM!S8272,"")</f>
        <v/>
      </c>
      <c r="U8272" t="str">
        <f>IFERROR(SMALL($T$5:$T$9000,ROWS($T$5:T8272)),"")</f>
        <v/>
      </c>
    </row>
    <row r="8273" spans="4:21" ht="14.4" customHeight="1" x14ac:dyDescent="0.3">
      <c r="D8273" s="388">
        <f>ROWS(C$5:C8273)</f>
        <v>8269</v>
      </c>
      <c r="E8273" s="388" t="str">
        <f>IF(_xlfn.IFNA(VLOOKUP(A8273,$AG$3:$AH$83,2,FALSE),"")='11.1'!$D$5,TXM!D8273,"")</f>
        <v/>
      </c>
      <c r="F8273" t="str">
        <f>IFERROR(SMALL($E$5:$E$9000,ROWS($E$5:E8273)),"")</f>
        <v/>
      </c>
      <c r="I8273" t="s">
        <v>702</v>
      </c>
      <c r="J8273" t="s">
        <v>865</v>
      </c>
      <c r="K8273">
        <v>3473745</v>
      </c>
      <c r="L8273" s="388">
        <f>ROWS(K$5:K8273)</f>
        <v>8269</v>
      </c>
      <c r="M8273" s="388" t="str">
        <f>IF(_xlfn.IFNA(VLOOKUP(I8273,$AG$3:$AH$83,2,FALSE),"")='11.1'!$D$5,TXM!L8273,"")</f>
        <v/>
      </c>
      <c r="N8273" t="str">
        <f>IFERROR(SMALL($M$5:$M$9000,ROWS($M$5:M8273)),"")</f>
        <v/>
      </c>
      <c r="S8273" s="388">
        <f>ROWS(R$5:R8273)</f>
        <v>8269</v>
      </c>
      <c r="T8273" s="388" t="str">
        <f>IF(_xlfn.IFNA(VLOOKUP(P8273,$AG$3:$AH$83,2,FALSE),"")='11.1'!$D$5,TXM!S8273,"")</f>
        <v/>
      </c>
      <c r="U8273" t="str">
        <f>IFERROR(SMALL($T$5:$T$9000,ROWS($T$5:T8273)),"")</f>
        <v/>
      </c>
    </row>
    <row r="8274" spans="4:21" ht="14.4" customHeight="1" x14ac:dyDescent="0.3">
      <c r="D8274" s="388">
        <f>ROWS(C$5:C8274)</f>
        <v>8270</v>
      </c>
      <c r="E8274" s="388" t="str">
        <f>IF(_xlfn.IFNA(VLOOKUP(A8274,$AG$3:$AH$83,2,FALSE),"")='11.1'!$D$5,TXM!D8274,"")</f>
        <v/>
      </c>
      <c r="F8274" t="str">
        <f>IFERROR(SMALL($E$5:$E$9000,ROWS($E$5:E8274)),"")</f>
        <v/>
      </c>
      <c r="I8274" t="s">
        <v>702</v>
      </c>
      <c r="J8274" t="s">
        <v>1434</v>
      </c>
      <c r="K8274">
        <v>102</v>
      </c>
      <c r="L8274" s="388">
        <f>ROWS(K$5:K8274)</f>
        <v>8270</v>
      </c>
      <c r="M8274" s="388" t="str">
        <f>IF(_xlfn.IFNA(VLOOKUP(I8274,$AG$3:$AH$83,2,FALSE),"")='11.1'!$D$5,TXM!L8274,"")</f>
        <v/>
      </c>
      <c r="N8274" t="str">
        <f>IFERROR(SMALL($M$5:$M$9000,ROWS($M$5:M8274)),"")</f>
        <v/>
      </c>
      <c r="S8274" s="388">
        <f>ROWS(R$5:R8274)</f>
        <v>8270</v>
      </c>
      <c r="T8274" s="388" t="str">
        <f>IF(_xlfn.IFNA(VLOOKUP(P8274,$AG$3:$AH$83,2,FALSE),"")='11.1'!$D$5,TXM!S8274,"")</f>
        <v/>
      </c>
      <c r="U8274" t="str">
        <f>IFERROR(SMALL($T$5:$T$9000,ROWS($T$5:T8274)),"")</f>
        <v/>
      </c>
    </row>
    <row r="8275" spans="4:21" ht="14.4" customHeight="1" x14ac:dyDescent="0.3">
      <c r="D8275" s="388">
        <f>ROWS(C$5:C8275)</f>
        <v>8271</v>
      </c>
      <c r="E8275" s="388" t="str">
        <f>IF(_xlfn.IFNA(VLOOKUP(A8275,$AG$3:$AH$83,2,FALSE),"")='11.1'!$D$5,TXM!D8275,"")</f>
        <v/>
      </c>
      <c r="F8275" t="str">
        <f>IFERROR(SMALL($E$5:$E$9000,ROWS($E$5:E8275)),"")</f>
        <v/>
      </c>
      <c r="I8275" t="s">
        <v>1186</v>
      </c>
      <c r="J8275" t="s">
        <v>1240</v>
      </c>
      <c r="K8275">
        <v>452809</v>
      </c>
      <c r="L8275" s="388">
        <f>ROWS(K$5:K8275)</f>
        <v>8271</v>
      </c>
      <c r="M8275" s="388" t="str">
        <f>IF(_xlfn.IFNA(VLOOKUP(I8275,$AG$3:$AH$83,2,FALSE),"")='11.1'!$D$5,TXM!L8275,"")</f>
        <v/>
      </c>
      <c r="N8275" t="str">
        <f>IFERROR(SMALL($M$5:$M$9000,ROWS($M$5:M8275)),"")</f>
        <v/>
      </c>
      <c r="S8275" s="388">
        <f>ROWS(R$5:R8275)</f>
        <v>8271</v>
      </c>
      <c r="T8275" s="388" t="str">
        <f>IF(_xlfn.IFNA(VLOOKUP(P8275,$AG$3:$AH$83,2,FALSE),"")='11.1'!$D$5,TXM!S8275,"")</f>
        <v/>
      </c>
      <c r="U8275" t="str">
        <f>IFERROR(SMALL($T$5:$T$9000,ROWS($T$5:T8275)),"")</f>
        <v/>
      </c>
    </row>
    <row r="8276" spans="4:21" ht="14.4" customHeight="1" x14ac:dyDescent="0.3">
      <c r="D8276" s="388">
        <f>ROWS(C$5:C8276)</f>
        <v>8272</v>
      </c>
      <c r="E8276" s="388" t="str">
        <f>IF(_xlfn.IFNA(VLOOKUP(A8276,$AG$3:$AH$83,2,FALSE),"")='11.1'!$D$5,TXM!D8276,"")</f>
        <v/>
      </c>
      <c r="F8276" t="str">
        <f>IFERROR(SMALL($E$5:$E$9000,ROWS($E$5:E8276)),"")</f>
        <v/>
      </c>
      <c r="I8276" t="s">
        <v>1186</v>
      </c>
      <c r="J8276" t="s">
        <v>843</v>
      </c>
      <c r="K8276">
        <v>173242</v>
      </c>
      <c r="L8276" s="388">
        <f>ROWS(K$5:K8276)</f>
        <v>8272</v>
      </c>
      <c r="M8276" s="388" t="str">
        <f>IF(_xlfn.IFNA(VLOOKUP(I8276,$AG$3:$AH$83,2,FALSE),"")='11.1'!$D$5,TXM!L8276,"")</f>
        <v/>
      </c>
      <c r="N8276" t="str">
        <f>IFERROR(SMALL($M$5:$M$9000,ROWS($M$5:M8276)),"")</f>
        <v/>
      </c>
      <c r="S8276" s="388">
        <f>ROWS(R$5:R8276)</f>
        <v>8272</v>
      </c>
      <c r="T8276" s="388" t="str">
        <f>IF(_xlfn.IFNA(VLOOKUP(P8276,$AG$3:$AH$83,2,FALSE),"")='11.1'!$D$5,TXM!S8276,"")</f>
        <v/>
      </c>
      <c r="U8276" t="str">
        <f>IFERROR(SMALL($T$5:$T$9000,ROWS($T$5:T8276)),"")</f>
        <v/>
      </c>
    </row>
    <row r="8277" spans="4:21" ht="14.4" customHeight="1" x14ac:dyDescent="0.3">
      <c r="D8277" s="388">
        <f>ROWS(C$5:C8277)</f>
        <v>8273</v>
      </c>
      <c r="E8277" s="388" t="str">
        <f>IF(_xlfn.IFNA(VLOOKUP(A8277,$AG$3:$AH$83,2,FALSE),"")='11.1'!$D$5,TXM!D8277,"")</f>
        <v/>
      </c>
      <c r="F8277" t="str">
        <f>IFERROR(SMALL($E$5:$E$9000,ROWS($E$5:E8277)),"")</f>
        <v/>
      </c>
      <c r="I8277" t="s">
        <v>1186</v>
      </c>
      <c r="J8277" t="s">
        <v>1318</v>
      </c>
      <c r="K8277">
        <v>117147</v>
      </c>
      <c r="L8277" s="388">
        <f>ROWS(K$5:K8277)</f>
        <v>8273</v>
      </c>
      <c r="M8277" s="388" t="str">
        <f>IF(_xlfn.IFNA(VLOOKUP(I8277,$AG$3:$AH$83,2,FALSE),"")='11.1'!$D$5,TXM!L8277,"")</f>
        <v/>
      </c>
      <c r="N8277" t="str">
        <f>IFERROR(SMALL($M$5:$M$9000,ROWS($M$5:M8277)),"")</f>
        <v/>
      </c>
      <c r="S8277" s="388">
        <f>ROWS(R$5:R8277)</f>
        <v>8273</v>
      </c>
      <c r="T8277" s="388" t="str">
        <f>IF(_xlfn.IFNA(VLOOKUP(P8277,$AG$3:$AH$83,2,FALSE),"")='11.1'!$D$5,TXM!S8277,"")</f>
        <v/>
      </c>
      <c r="U8277" t="str">
        <f>IFERROR(SMALL($T$5:$T$9000,ROWS($T$5:T8277)),"")</f>
        <v/>
      </c>
    </row>
    <row r="8278" spans="4:21" ht="14.4" customHeight="1" x14ac:dyDescent="0.3">
      <c r="D8278" s="388">
        <f>ROWS(C$5:C8278)</f>
        <v>8274</v>
      </c>
      <c r="E8278" s="388" t="str">
        <f>IF(_xlfn.IFNA(VLOOKUP(A8278,$AG$3:$AH$83,2,FALSE),"")='11.1'!$D$5,TXM!D8278,"")</f>
        <v/>
      </c>
      <c r="F8278" t="str">
        <f>IFERROR(SMALL($E$5:$E$9000,ROWS($E$5:E8278)),"")</f>
        <v/>
      </c>
      <c r="I8278" t="s">
        <v>1186</v>
      </c>
      <c r="J8278" t="s">
        <v>865</v>
      </c>
      <c r="K8278">
        <v>14545</v>
      </c>
      <c r="L8278" s="388">
        <f>ROWS(K$5:K8278)</f>
        <v>8274</v>
      </c>
      <c r="M8278" s="388" t="str">
        <f>IF(_xlfn.IFNA(VLOOKUP(I8278,$AG$3:$AH$83,2,FALSE),"")='11.1'!$D$5,TXM!L8278,"")</f>
        <v/>
      </c>
      <c r="N8278" t="str">
        <f>IFERROR(SMALL($M$5:$M$9000,ROWS($M$5:M8278)),"")</f>
        <v/>
      </c>
      <c r="S8278" s="388">
        <f>ROWS(R$5:R8278)</f>
        <v>8274</v>
      </c>
      <c r="T8278" s="388" t="str">
        <f>IF(_xlfn.IFNA(VLOOKUP(P8278,$AG$3:$AH$83,2,FALSE),"")='11.1'!$D$5,TXM!S8278,"")</f>
        <v/>
      </c>
      <c r="U8278" t="str">
        <f>IFERROR(SMALL($T$5:$T$9000,ROWS($T$5:T8278)),"")</f>
        <v/>
      </c>
    </row>
    <row r="8279" spans="4:21" ht="14.4" customHeight="1" x14ac:dyDescent="0.3">
      <c r="D8279" s="388">
        <f>ROWS(C$5:C8279)</f>
        <v>8275</v>
      </c>
      <c r="E8279" s="388" t="str">
        <f>IF(_xlfn.IFNA(VLOOKUP(A8279,$AG$3:$AH$83,2,FALSE),"")='11.1'!$D$5,TXM!D8279,"")</f>
        <v/>
      </c>
      <c r="F8279" t="str">
        <f>IFERROR(SMALL($E$5:$E$9000,ROWS($E$5:E8279)),"")</f>
        <v/>
      </c>
      <c r="I8279" t="s">
        <v>1186</v>
      </c>
      <c r="J8279" t="s">
        <v>1285</v>
      </c>
      <c r="K8279">
        <v>3648</v>
      </c>
      <c r="L8279" s="388">
        <f>ROWS(K$5:K8279)</f>
        <v>8275</v>
      </c>
      <c r="M8279" s="388" t="str">
        <f>IF(_xlfn.IFNA(VLOOKUP(I8279,$AG$3:$AH$83,2,FALSE),"")='11.1'!$D$5,TXM!L8279,"")</f>
        <v/>
      </c>
      <c r="N8279" t="str">
        <f>IFERROR(SMALL($M$5:$M$9000,ROWS($M$5:M8279)),"")</f>
        <v/>
      </c>
      <c r="S8279" s="388">
        <f>ROWS(R$5:R8279)</f>
        <v>8275</v>
      </c>
      <c r="T8279" s="388" t="str">
        <f>IF(_xlfn.IFNA(VLOOKUP(P8279,$AG$3:$AH$83,2,FALSE),"")='11.1'!$D$5,TXM!S8279,"")</f>
        <v/>
      </c>
      <c r="U8279" t="str">
        <f>IFERROR(SMALL($T$5:$T$9000,ROWS($T$5:T8279)),"")</f>
        <v/>
      </c>
    </row>
    <row r="8280" spans="4:21" ht="14.4" customHeight="1" x14ac:dyDescent="0.3">
      <c r="D8280" s="388">
        <f>ROWS(C$5:C8280)</f>
        <v>8276</v>
      </c>
      <c r="E8280" s="388" t="str">
        <f>IF(_xlfn.IFNA(VLOOKUP(A8280,$AG$3:$AH$83,2,FALSE),"")='11.1'!$D$5,TXM!D8280,"")</f>
        <v/>
      </c>
      <c r="F8280" t="str">
        <f>IFERROR(SMALL($E$5:$E$9000,ROWS($E$5:E8280)),"")</f>
        <v/>
      </c>
      <c r="I8280" t="s">
        <v>1186</v>
      </c>
      <c r="J8280" t="s">
        <v>867</v>
      </c>
      <c r="K8280">
        <v>1904</v>
      </c>
      <c r="L8280" s="388">
        <f>ROWS(K$5:K8280)</f>
        <v>8276</v>
      </c>
      <c r="M8280" s="388" t="str">
        <f>IF(_xlfn.IFNA(VLOOKUP(I8280,$AG$3:$AH$83,2,FALSE),"")='11.1'!$D$5,TXM!L8280,"")</f>
        <v/>
      </c>
      <c r="N8280" t="str">
        <f>IFERROR(SMALL($M$5:$M$9000,ROWS($M$5:M8280)),"")</f>
        <v/>
      </c>
      <c r="S8280" s="388">
        <f>ROWS(R$5:R8280)</f>
        <v>8276</v>
      </c>
      <c r="T8280" s="388" t="str">
        <f>IF(_xlfn.IFNA(VLOOKUP(P8280,$AG$3:$AH$83,2,FALSE),"")='11.1'!$D$5,TXM!S8280,"")</f>
        <v/>
      </c>
      <c r="U8280" t="str">
        <f>IFERROR(SMALL($T$5:$T$9000,ROWS($T$5:T8280)),"")</f>
        <v/>
      </c>
    </row>
    <row r="8281" spans="4:21" ht="14.4" customHeight="1" x14ac:dyDescent="0.3">
      <c r="D8281" s="388">
        <f>ROWS(C$5:C8281)</f>
        <v>8277</v>
      </c>
      <c r="E8281" s="388" t="str">
        <f>IF(_xlfn.IFNA(VLOOKUP(A8281,$AG$3:$AH$83,2,FALSE),"")='11.1'!$D$5,TXM!D8281,"")</f>
        <v/>
      </c>
      <c r="F8281" t="str">
        <f>IFERROR(SMALL($E$5:$E$9000,ROWS($E$5:E8281)),"")</f>
        <v/>
      </c>
      <c r="I8281" t="s">
        <v>1186</v>
      </c>
      <c r="J8281" t="s">
        <v>863</v>
      </c>
      <c r="K8281">
        <v>1256</v>
      </c>
      <c r="L8281" s="388">
        <f>ROWS(K$5:K8281)</f>
        <v>8277</v>
      </c>
      <c r="M8281" s="388" t="str">
        <f>IF(_xlfn.IFNA(VLOOKUP(I8281,$AG$3:$AH$83,2,FALSE),"")='11.1'!$D$5,TXM!L8281,"")</f>
        <v/>
      </c>
      <c r="N8281" t="str">
        <f>IFERROR(SMALL($M$5:$M$9000,ROWS($M$5:M8281)),"")</f>
        <v/>
      </c>
      <c r="S8281" s="388">
        <f>ROWS(R$5:R8281)</f>
        <v>8277</v>
      </c>
      <c r="T8281" s="388" t="str">
        <f>IF(_xlfn.IFNA(VLOOKUP(P8281,$AG$3:$AH$83,2,FALSE),"")='11.1'!$D$5,TXM!S8281,"")</f>
        <v/>
      </c>
      <c r="U8281" t="str">
        <f>IFERROR(SMALL($T$5:$T$9000,ROWS($T$5:T8281)),"")</f>
        <v/>
      </c>
    </row>
    <row r="8282" spans="4:21" ht="14.4" customHeight="1" x14ac:dyDescent="0.3">
      <c r="D8282" s="388">
        <f>ROWS(C$5:C8282)</f>
        <v>8278</v>
      </c>
      <c r="E8282" s="388" t="str">
        <f>IF(_xlfn.IFNA(VLOOKUP(A8282,$AG$3:$AH$83,2,FALSE),"")='11.1'!$D$5,TXM!D8282,"")</f>
        <v/>
      </c>
      <c r="F8282" t="str">
        <f>IFERROR(SMALL($E$5:$E$9000,ROWS($E$5:E8282)),"")</f>
        <v/>
      </c>
      <c r="I8282" t="s">
        <v>1186</v>
      </c>
      <c r="J8282" t="s">
        <v>1002</v>
      </c>
      <c r="K8282">
        <v>657</v>
      </c>
      <c r="L8282" s="388">
        <f>ROWS(K$5:K8282)</f>
        <v>8278</v>
      </c>
      <c r="M8282" s="388" t="str">
        <f>IF(_xlfn.IFNA(VLOOKUP(I8282,$AG$3:$AH$83,2,FALSE),"")='11.1'!$D$5,TXM!L8282,"")</f>
        <v/>
      </c>
      <c r="N8282" t="str">
        <f>IFERROR(SMALL($M$5:$M$9000,ROWS($M$5:M8282)),"")</f>
        <v/>
      </c>
      <c r="S8282" s="388">
        <f>ROWS(R$5:R8282)</f>
        <v>8278</v>
      </c>
      <c r="T8282" s="388" t="str">
        <f>IF(_xlfn.IFNA(VLOOKUP(P8282,$AG$3:$AH$83,2,FALSE),"")='11.1'!$D$5,TXM!S8282,"")</f>
        <v/>
      </c>
      <c r="U8282" t="str">
        <f>IFERROR(SMALL($T$5:$T$9000,ROWS($T$5:T8282)),"")</f>
        <v/>
      </c>
    </row>
    <row r="8283" spans="4:21" ht="14.4" customHeight="1" x14ac:dyDescent="0.3">
      <c r="D8283" s="388">
        <f>ROWS(C$5:C8283)</f>
        <v>8279</v>
      </c>
      <c r="E8283" s="388" t="str">
        <f>IF(_xlfn.IFNA(VLOOKUP(A8283,$AG$3:$AH$83,2,FALSE),"")='11.1'!$D$5,TXM!D8283,"")</f>
        <v/>
      </c>
      <c r="F8283" t="str">
        <f>IFERROR(SMALL($E$5:$E$9000,ROWS($E$5:E8283)),"")</f>
        <v/>
      </c>
      <c r="I8283" t="s">
        <v>1186</v>
      </c>
      <c r="J8283" t="s">
        <v>827</v>
      </c>
      <c r="K8283">
        <v>237</v>
      </c>
      <c r="L8283" s="388">
        <f>ROWS(K$5:K8283)</f>
        <v>8279</v>
      </c>
      <c r="M8283" s="388" t="str">
        <f>IF(_xlfn.IFNA(VLOOKUP(I8283,$AG$3:$AH$83,2,FALSE),"")='11.1'!$D$5,TXM!L8283,"")</f>
        <v/>
      </c>
      <c r="N8283" t="str">
        <f>IFERROR(SMALL($M$5:$M$9000,ROWS($M$5:M8283)),"")</f>
        <v/>
      </c>
      <c r="S8283" s="388">
        <f>ROWS(R$5:R8283)</f>
        <v>8279</v>
      </c>
      <c r="T8283" s="388" t="str">
        <f>IF(_xlfn.IFNA(VLOOKUP(P8283,$AG$3:$AH$83,2,FALSE),"")='11.1'!$D$5,TXM!S8283,"")</f>
        <v/>
      </c>
      <c r="U8283" t="str">
        <f>IFERROR(SMALL($T$5:$T$9000,ROWS($T$5:T8283)),"")</f>
        <v/>
      </c>
    </row>
    <row r="8284" spans="4:21" ht="14.4" customHeight="1" x14ac:dyDescent="0.3">
      <c r="D8284" s="388">
        <f>ROWS(C$5:C8284)</f>
        <v>8280</v>
      </c>
      <c r="E8284" s="388" t="str">
        <f>IF(_xlfn.IFNA(VLOOKUP(A8284,$AG$3:$AH$83,2,FALSE),"")='11.1'!$D$5,TXM!D8284,"")</f>
        <v/>
      </c>
      <c r="F8284" t="str">
        <f>IFERROR(SMALL($E$5:$E$9000,ROWS($E$5:E8284)),"")</f>
        <v/>
      </c>
      <c r="I8284" t="s">
        <v>1186</v>
      </c>
      <c r="J8284" t="s">
        <v>1000</v>
      </c>
      <c r="K8284">
        <v>96</v>
      </c>
      <c r="L8284" s="388">
        <f>ROWS(K$5:K8284)</f>
        <v>8280</v>
      </c>
      <c r="M8284" s="388" t="str">
        <f>IF(_xlfn.IFNA(VLOOKUP(I8284,$AG$3:$AH$83,2,FALSE),"")='11.1'!$D$5,TXM!L8284,"")</f>
        <v/>
      </c>
      <c r="N8284" t="str">
        <f>IFERROR(SMALL($M$5:$M$9000,ROWS($M$5:M8284)),"")</f>
        <v/>
      </c>
      <c r="S8284" s="388">
        <f>ROWS(R$5:R8284)</f>
        <v>8280</v>
      </c>
      <c r="T8284" s="388" t="str">
        <f>IF(_xlfn.IFNA(VLOOKUP(P8284,$AG$3:$AH$83,2,FALSE),"")='11.1'!$D$5,TXM!S8284,"")</f>
        <v/>
      </c>
      <c r="U8284" t="str">
        <f>IFERROR(SMALL($T$5:$T$9000,ROWS($T$5:T8284)),"")</f>
        <v/>
      </c>
    </row>
    <row r="8285" spans="4:21" ht="14.4" customHeight="1" x14ac:dyDescent="0.3">
      <c r="D8285" s="388">
        <f>ROWS(C$5:C8285)</f>
        <v>8281</v>
      </c>
      <c r="E8285" s="388" t="str">
        <f>IF(_xlfn.IFNA(VLOOKUP(A8285,$AG$3:$AH$83,2,FALSE),"")='11.1'!$D$5,TXM!D8285,"")</f>
        <v/>
      </c>
      <c r="F8285" t="str">
        <f>IFERROR(SMALL($E$5:$E$9000,ROWS($E$5:E8285)),"")</f>
        <v/>
      </c>
      <c r="I8285" t="s">
        <v>1186</v>
      </c>
      <c r="J8285" t="s">
        <v>1265</v>
      </c>
      <c r="K8285">
        <v>75</v>
      </c>
      <c r="L8285" s="388">
        <f>ROWS(K$5:K8285)</f>
        <v>8281</v>
      </c>
      <c r="M8285" s="388" t="str">
        <f>IF(_xlfn.IFNA(VLOOKUP(I8285,$AG$3:$AH$83,2,FALSE),"")='11.1'!$D$5,TXM!L8285,"")</f>
        <v/>
      </c>
      <c r="N8285" t="str">
        <f>IFERROR(SMALL($M$5:$M$9000,ROWS($M$5:M8285)),"")</f>
        <v/>
      </c>
      <c r="S8285" s="388">
        <f>ROWS(R$5:R8285)</f>
        <v>8281</v>
      </c>
      <c r="T8285" s="388" t="str">
        <f>IF(_xlfn.IFNA(VLOOKUP(P8285,$AG$3:$AH$83,2,FALSE),"")='11.1'!$D$5,TXM!S8285,"")</f>
        <v/>
      </c>
      <c r="U8285" t="str">
        <f>IFERROR(SMALL($T$5:$T$9000,ROWS($T$5:T8285)),"")</f>
        <v/>
      </c>
    </row>
    <row r="8286" spans="4:21" ht="14.4" customHeight="1" x14ac:dyDescent="0.3">
      <c r="D8286" s="388">
        <f>ROWS(C$5:C8286)</f>
        <v>8282</v>
      </c>
      <c r="E8286" s="388" t="str">
        <f>IF(_xlfn.IFNA(VLOOKUP(A8286,$AG$3:$AH$83,2,FALSE),"")='11.1'!$D$5,TXM!D8286,"")</f>
        <v/>
      </c>
      <c r="F8286" t="str">
        <f>IFERROR(SMALL($E$5:$E$9000,ROWS($E$5:E8286)),"")</f>
        <v/>
      </c>
      <c r="I8286" t="s">
        <v>1514</v>
      </c>
      <c r="J8286" t="s">
        <v>863</v>
      </c>
      <c r="K8286">
        <v>16351</v>
      </c>
      <c r="L8286" s="388">
        <f>ROWS(K$5:K8286)</f>
        <v>8282</v>
      </c>
      <c r="M8286" s="388" t="str">
        <f>IF(_xlfn.IFNA(VLOOKUP(I8286,$AG$3:$AH$83,2,FALSE),"")='11.1'!$D$5,TXM!L8286,"")</f>
        <v/>
      </c>
      <c r="N8286" t="str">
        <f>IFERROR(SMALL($M$5:$M$9000,ROWS($M$5:M8286)),"")</f>
        <v/>
      </c>
      <c r="S8286" s="388">
        <f>ROWS(R$5:R8286)</f>
        <v>8282</v>
      </c>
      <c r="T8286" s="388" t="str">
        <f>IF(_xlfn.IFNA(VLOOKUP(P8286,$AG$3:$AH$83,2,FALSE),"")='11.1'!$D$5,TXM!S8286,"")</f>
        <v/>
      </c>
      <c r="U8286" t="str">
        <f>IFERROR(SMALL($T$5:$T$9000,ROWS($T$5:T8286)),"")</f>
        <v/>
      </c>
    </row>
    <row r="8287" spans="4:21" ht="14.4" customHeight="1" x14ac:dyDescent="0.3">
      <c r="D8287" s="388">
        <f>ROWS(C$5:C8287)</f>
        <v>8283</v>
      </c>
      <c r="E8287" s="388" t="str">
        <f>IF(_xlfn.IFNA(VLOOKUP(A8287,$AG$3:$AH$83,2,FALSE),"")='11.1'!$D$5,TXM!D8287,"")</f>
        <v/>
      </c>
      <c r="F8287" t="str">
        <f>IFERROR(SMALL($E$5:$E$9000,ROWS($E$5:E8287)),"")</f>
        <v/>
      </c>
      <c r="I8287" t="s">
        <v>1514</v>
      </c>
      <c r="J8287" t="s">
        <v>821</v>
      </c>
      <c r="K8287">
        <v>3157</v>
      </c>
      <c r="L8287" s="388">
        <f>ROWS(K$5:K8287)</f>
        <v>8283</v>
      </c>
      <c r="M8287" s="388" t="str">
        <f>IF(_xlfn.IFNA(VLOOKUP(I8287,$AG$3:$AH$83,2,FALSE),"")='11.1'!$D$5,TXM!L8287,"")</f>
        <v/>
      </c>
      <c r="N8287" t="str">
        <f>IFERROR(SMALL($M$5:$M$9000,ROWS($M$5:M8287)),"")</f>
        <v/>
      </c>
      <c r="S8287" s="388">
        <f>ROWS(R$5:R8287)</f>
        <v>8283</v>
      </c>
      <c r="T8287" s="388" t="str">
        <f>IF(_xlfn.IFNA(VLOOKUP(P8287,$AG$3:$AH$83,2,FALSE),"")='11.1'!$D$5,TXM!S8287,"")</f>
        <v/>
      </c>
      <c r="U8287" t="str">
        <f>IFERROR(SMALL($T$5:$T$9000,ROWS($T$5:T8287)),"")</f>
        <v/>
      </c>
    </row>
    <row r="8288" spans="4:21" ht="14.4" customHeight="1" x14ac:dyDescent="0.3">
      <c r="D8288" s="388">
        <f>ROWS(C$5:C8288)</f>
        <v>8284</v>
      </c>
      <c r="E8288" s="388" t="str">
        <f>IF(_xlfn.IFNA(VLOOKUP(A8288,$AG$3:$AH$83,2,FALSE),"")='11.1'!$D$5,TXM!D8288,"")</f>
        <v/>
      </c>
      <c r="F8288" t="str">
        <f>IFERROR(SMALL($E$5:$E$9000,ROWS($E$5:E8288)),"")</f>
        <v/>
      </c>
      <c r="I8288" t="s">
        <v>1514</v>
      </c>
      <c r="J8288" t="s">
        <v>843</v>
      </c>
      <c r="K8288">
        <v>2220</v>
      </c>
      <c r="L8288" s="388">
        <f>ROWS(K$5:K8288)</f>
        <v>8284</v>
      </c>
      <c r="M8288" s="388" t="str">
        <f>IF(_xlfn.IFNA(VLOOKUP(I8288,$AG$3:$AH$83,2,FALSE),"")='11.1'!$D$5,TXM!L8288,"")</f>
        <v/>
      </c>
      <c r="N8288" t="str">
        <f>IFERROR(SMALL($M$5:$M$9000,ROWS($M$5:M8288)),"")</f>
        <v/>
      </c>
      <c r="S8288" s="388">
        <f>ROWS(R$5:R8288)</f>
        <v>8284</v>
      </c>
      <c r="T8288" s="388" t="str">
        <f>IF(_xlfn.IFNA(VLOOKUP(P8288,$AG$3:$AH$83,2,FALSE),"")='11.1'!$D$5,TXM!S8288,"")</f>
        <v/>
      </c>
      <c r="U8288" t="str">
        <f>IFERROR(SMALL($T$5:$T$9000,ROWS($T$5:T8288)),"")</f>
        <v/>
      </c>
    </row>
    <row r="8289" spans="4:21" ht="14.4" customHeight="1" x14ac:dyDescent="0.3">
      <c r="D8289" s="388">
        <f>ROWS(C$5:C8289)</f>
        <v>8285</v>
      </c>
      <c r="E8289" s="388" t="str">
        <f>IF(_xlfn.IFNA(VLOOKUP(A8289,$AG$3:$AH$83,2,FALSE),"")='11.1'!$D$5,TXM!D8289,"")</f>
        <v/>
      </c>
      <c r="F8289" t="str">
        <f>IFERROR(SMALL($E$5:$E$9000,ROWS($E$5:E8289)),"")</f>
        <v/>
      </c>
      <c r="I8289" t="s">
        <v>1199</v>
      </c>
      <c r="J8289" t="s">
        <v>861</v>
      </c>
      <c r="K8289">
        <v>501403</v>
      </c>
      <c r="L8289" s="388">
        <f>ROWS(K$5:K8289)</f>
        <v>8285</v>
      </c>
      <c r="M8289" s="388" t="str">
        <f>IF(_xlfn.IFNA(VLOOKUP(I8289,$AG$3:$AH$83,2,FALSE),"")='11.1'!$D$5,TXM!L8289,"")</f>
        <v/>
      </c>
      <c r="N8289" t="str">
        <f>IFERROR(SMALL($M$5:$M$9000,ROWS($M$5:M8289)),"")</f>
        <v/>
      </c>
      <c r="S8289" s="388">
        <f>ROWS(R$5:R8289)</f>
        <v>8285</v>
      </c>
      <c r="T8289" s="388" t="str">
        <f>IF(_xlfn.IFNA(VLOOKUP(P8289,$AG$3:$AH$83,2,FALSE),"")='11.1'!$D$5,TXM!S8289,"")</f>
        <v/>
      </c>
      <c r="U8289" t="str">
        <f>IFERROR(SMALL($T$5:$T$9000,ROWS($T$5:T8289)),"")</f>
        <v/>
      </c>
    </row>
    <row r="8290" spans="4:21" ht="14.4" customHeight="1" x14ac:dyDescent="0.3">
      <c r="D8290" s="388">
        <f>ROWS(C$5:C8290)</f>
        <v>8286</v>
      </c>
      <c r="E8290" s="388" t="str">
        <f>IF(_xlfn.IFNA(VLOOKUP(A8290,$AG$3:$AH$83,2,FALSE),"")='11.1'!$D$5,TXM!D8290,"")</f>
        <v/>
      </c>
      <c r="F8290" t="str">
        <f>IFERROR(SMALL($E$5:$E$9000,ROWS($E$5:E8290)),"")</f>
        <v/>
      </c>
      <c r="I8290" t="s">
        <v>1199</v>
      </c>
      <c r="J8290" t="s">
        <v>106</v>
      </c>
      <c r="K8290">
        <v>102119</v>
      </c>
      <c r="L8290" s="388">
        <f>ROWS(K$5:K8290)</f>
        <v>8286</v>
      </c>
      <c r="M8290" s="388" t="str">
        <f>IF(_xlfn.IFNA(VLOOKUP(I8290,$AG$3:$AH$83,2,FALSE),"")='11.1'!$D$5,TXM!L8290,"")</f>
        <v/>
      </c>
      <c r="N8290" t="str">
        <f>IFERROR(SMALL($M$5:$M$9000,ROWS($M$5:M8290)),"")</f>
        <v/>
      </c>
      <c r="S8290" s="388">
        <f>ROWS(R$5:R8290)</f>
        <v>8286</v>
      </c>
      <c r="T8290" s="388" t="str">
        <f>IF(_xlfn.IFNA(VLOOKUP(P8290,$AG$3:$AH$83,2,FALSE),"")='11.1'!$D$5,TXM!S8290,"")</f>
        <v/>
      </c>
      <c r="U8290" t="str">
        <f>IFERROR(SMALL($T$5:$T$9000,ROWS($T$5:T8290)),"")</f>
        <v/>
      </c>
    </row>
    <row r="8291" spans="4:21" ht="14.4" customHeight="1" x14ac:dyDescent="0.3">
      <c r="D8291" s="388">
        <f>ROWS(C$5:C8291)</f>
        <v>8287</v>
      </c>
      <c r="E8291" s="388" t="str">
        <f>IF(_xlfn.IFNA(VLOOKUP(A8291,$AG$3:$AH$83,2,FALSE),"")='11.1'!$D$5,TXM!D8291,"")</f>
        <v/>
      </c>
      <c r="F8291" t="str">
        <f>IFERROR(SMALL($E$5:$E$9000,ROWS($E$5:E8291)),"")</f>
        <v/>
      </c>
      <c r="I8291" t="s">
        <v>1199</v>
      </c>
      <c r="J8291" t="s">
        <v>823</v>
      </c>
      <c r="K8291">
        <v>40212</v>
      </c>
      <c r="L8291" s="388">
        <f>ROWS(K$5:K8291)</f>
        <v>8287</v>
      </c>
      <c r="M8291" s="388" t="str">
        <f>IF(_xlfn.IFNA(VLOOKUP(I8291,$AG$3:$AH$83,2,FALSE),"")='11.1'!$D$5,TXM!L8291,"")</f>
        <v/>
      </c>
      <c r="N8291" t="str">
        <f>IFERROR(SMALL($M$5:$M$9000,ROWS($M$5:M8291)),"")</f>
        <v/>
      </c>
      <c r="S8291" s="388">
        <f>ROWS(R$5:R8291)</f>
        <v>8287</v>
      </c>
      <c r="T8291" s="388" t="str">
        <f>IF(_xlfn.IFNA(VLOOKUP(P8291,$AG$3:$AH$83,2,FALSE),"")='11.1'!$D$5,TXM!S8291,"")</f>
        <v/>
      </c>
      <c r="U8291" t="str">
        <f>IFERROR(SMALL($T$5:$T$9000,ROWS($T$5:T8291)),"")</f>
        <v/>
      </c>
    </row>
    <row r="8292" spans="4:21" ht="14.4" customHeight="1" x14ac:dyDescent="0.3">
      <c r="D8292" s="388">
        <f>ROWS(C$5:C8292)</f>
        <v>8288</v>
      </c>
      <c r="E8292" s="388" t="str">
        <f>IF(_xlfn.IFNA(VLOOKUP(A8292,$AG$3:$AH$83,2,FALSE),"")='11.1'!$D$5,TXM!D8292,"")</f>
        <v/>
      </c>
      <c r="F8292" t="str">
        <f>IFERROR(SMALL($E$5:$E$9000,ROWS($E$5:E8292)),"")</f>
        <v/>
      </c>
      <c r="I8292" t="s">
        <v>1199</v>
      </c>
      <c r="J8292" t="s">
        <v>108</v>
      </c>
      <c r="K8292">
        <v>2377</v>
      </c>
      <c r="L8292" s="388">
        <f>ROWS(K$5:K8292)</f>
        <v>8288</v>
      </c>
      <c r="M8292" s="388" t="str">
        <f>IF(_xlfn.IFNA(VLOOKUP(I8292,$AG$3:$AH$83,2,FALSE),"")='11.1'!$D$5,TXM!L8292,"")</f>
        <v/>
      </c>
      <c r="N8292" t="str">
        <f>IFERROR(SMALL($M$5:$M$9000,ROWS($M$5:M8292)),"")</f>
        <v/>
      </c>
      <c r="S8292" s="388">
        <f>ROWS(R$5:R8292)</f>
        <v>8288</v>
      </c>
      <c r="T8292" s="388" t="str">
        <f>IF(_xlfn.IFNA(VLOOKUP(P8292,$AG$3:$AH$83,2,FALSE),"")='11.1'!$D$5,TXM!S8292,"")</f>
        <v/>
      </c>
      <c r="U8292" t="str">
        <f>IFERROR(SMALL($T$5:$T$9000,ROWS($T$5:T8292)),"")</f>
        <v/>
      </c>
    </row>
    <row r="8293" spans="4:21" ht="14.4" customHeight="1" x14ac:dyDescent="0.3">
      <c r="D8293" s="388">
        <f>ROWS(C$5:C8293)</f>
        <v>8289</v>
      </c>
      <c r="E8293" s="388" t="str">
        <f>IF(_xlfn.IFNA(VLOOKUP(A8293,$AG$3:$AH$83,2,FALSE),"")='11.1'!$D$5,TXM!D8293,"")</f>
        <v/>
      </c>
      <c r="F8293" t="str">
        <f>IFERROR(SMALL($E$5:$E$9000,ROWS($E$5:E8293)),"")</f>
        <v/>
      </c>
      <c r="I8293" t="s">
        <v>1199</v>
      </c>
      <c r="J8293" t="s">
        <v>865</v>
      </c>
      <c r="K8293">
        <v>526</v>
      </c>
      <c r="L8293" s="388">
        <f>ROWS(K$5:K8293)</f>
        <v>8289</v>
      </c>
      <c r="M8293" s="388" t="str">
        <f>IF(_xlfn.IFNA(VLOOKUP(I8293,$AG$3:$AH$83,2,FALSE),"")='11.1'!$D$5,TXM!L8293,"")</f>
        <v/>
      </c>
      <c r="N8293" t="str">
        <f>IFERROR(SMALL($M$5:$M$9000,ROWS($M$5:M8293)),"")</f>
        <v/>
      </c>
      <c r="S8293" s="388">
        <f>ROWS(R$5:R8293)</f>
        <v>8289</v>
      </c>
      <c r="T8293" s="388" t="str">
        <f>IF(_xlfn.IFNA(VLOOKUP(P8293,$AG$3:$AH$83,2,FALSE),"")='11.1'!$D$5,TXM!S8293,"")</f>
        <v/>
      </c>
      <c r="U8293" t="str">
        <f>IFERROR(SMALL($T$5:$T$9000,ROWS($T$5:T8293)),"")</f>
        <v/>
      </c>
    </row>
    <row r="8294" spans="4:21" ht="14.4" customHeight="1" x14ac:dyDescent="0.3">
      <c r="D8294" s="388">
        <f>ROWS(C$5:C8294)</f>
        <v>8290</v>
      </c>
      <c r="E8294" s="388" t="str">
        <f>IF(_xlfn.IFNA(VLOOKUP(A8294,$AG$3:$AH$83,2,FALSE),"")='11.1'!$D$5,TXM!D8294,"")</f>
        <v/>
      </c>
      <c r="F8294" t="str">
        <f>IFERROR(SMALL($E$5:$E$9000,ROWS($E$5:E8294)),"")</f>
        <v/>
      </c>
      <c r="I8294" t="s">
        <v>1199</v>
      </c>
      <c r="J8294" t="s">
        <v>1500</v>
      </c>
      <c r="K8294">
        <v>99</v>
      </c>
      <c r="L8294" s="388">
        <f>ROWS(K$5:K8294)</f>
        <v>8290</v>
      </c>
      <c r="M8294" s="388" t="str">
        <f>IF(_xlfn.IFNA(VLOOKUP(I8294,$AG$3:$AH$83,2,FALSE),"")='11.1'!$D$5,TXM!L8294,"")</f>
        <v/>
      </c>
      <c r="N8294" t="str">
        <f>IFERROR(SMALL($M$5:$M$9000,ROWS($M$5:M8294)),"")</f>
        <v/>
      </c>
      <c r="S8294" s="388">
        <f>ROWS(R$5:R8294)</f>
        <v>8290</v>
      </c>
      <c r="T8294" s="388" t="str">
        <f>IF(_xlfn.IFNA(VLOOKUP(P8294,$AG$3:$AH$83,2,FALSE),"")='11.1'!$D$5,TXM!S8294,"")</f>
        <v/>
      </c>
      <c r="U8294" t="str">
        <f>IFERROR(SMALL($T$5:$T$9000,ROWS($T$5:T8294)),"")</f>
        <v/>
      </c>
    </row>
    <row r="8295" spans="4:21" ht="14.4" customHeight="1" x14ac:dyDescent="0.3">
      <c r="D8295" s="388">
        <f>ROWS(C$5:C8295)</f>
        <v>8291</v>
      </c>
      <c r="E8295" s="388" t="str">
        <f>IF(_xlfn.IFNA(VLOOKUP(A8295,$AG$3:$AH$83,2,FALSE),"")='11.1'!$D$5,TXM!D8295,"")</f>
        <v/>
      </c>
      <c r="F8295" t="str">
        <f>IFERROR(SMALL($E$5:$E$9000,ROWS($E$5:E8295)),"")</f>
        <v/>
      </c>
      <c r="I8295" t="s">
        <v>1199</v>
      </c>
      <c r="J8295" t="s">
        <v>1402</v>
      </c>
      <c r="K8295">
        <v>99</v>
      </c>
      <c r="L8295" s="388">
        <f>ROWS(K$5:K8295)</f>
        <v>8291</v>
      </c>
      <c r="M8295" s="388" t="str">
        <f>IF(_xlfn.IFNA(VLOOKUP(I8295,$AG$3:$AH$83,2,FALSE),"")='11.1'!$D$5,TXM!L8295,"")</f>
        <v/>
      </c>
      <c r="N8295" t="str">
        <f>IFERROR(SMALL($M$5:$M$9000,ROWS($M$5:M8295)),"")</f>
        <v/>
      </c>
      <c r="S8295" s="388">
        <f>ROWS(R$5:R8295)</f>
        <v>8291</v>
      </c>
      <c r="T8295" s="388" t="str">
        <f>IF(_xlfn.IFNA(VLOOKUP(P8295,$AG$3:$AH$83,2,FALSE),"")='11.1'!$D$5,TXM!S8295,"")</f>
        <v/>
      </c>
      <c r="U8295" t="str">
        <f>IFERROR(SMALL($T$5:$T$9000,ROWS($T$5:T8295)),"")</f>
        <v/>
      </c>
    </row>
    <row r="8296" spans="4:21" ht="14.4" customHeight="1" x14ac:dyDescent="0.3">
      <c r="D8296" s="388">
        <f>ROWS(C$5:C8296)</f>
        <v>8292</v>
      </c>
      <c r="E8296" s="388" t="str">
        <f>IF(_xlfn.IFNA(VLOOKUP(A8296,$AG$3:$AH$83,2,FALSE),"")='11.1'!$D$5,TXM!D8296,"")</f>
        <v/>
      </c>
      <c r="F8296" t="str">
        <f>IFERROR(SMALL($E$5:$E$9000,ROWS($E$5:E8296)),"")</f>
        <v/>
      </c>
      <c r="I8296" t="s">
        <v>1199</v>
      </c>
      <c r="J8296" t="s">
        <v>863</v>
      </c>
      <c r="K8296">
        <v>22</v>
      </c>
      <c r="L8296" s="388">
        <f>ROWS(K$5:K8296)</f>
        <v>8292</v>
      </c>
      <c r="M8296" s="388" t="str">
        <f>IF(_xlfn.IFNA(VLOOKUP(I8296,$AG$3:$AH$83,2,FALSE),"")='11.1'!$D$5,TXM!L8296,"")</f>
        <v/>
      </c>
      <c r="N8296" t="str">
        <f>IFERROR(SMALL($M$5:$M$9000,ROWS($M$5:M8296)),"")</f>
        <v/>
      </c>
      <c r="S8296" s="388">
        <f>ROWS(R$5:R8296)</f>
        <v>8292</v>
      </c>
      <c r="T8296" s="388" t="str">
        <f>IF(_xlfn.IFNA(VLOOKUP(P8296,$AG$3:$AH$83,2,FALSE),"")='11.1'!$D$5,TXM!S8296,"")</f>
        <v/>
      </c>
      <c r="U8296" t="str">
        <f>IFERROR(SMALL($T$5:$T$9000,ROWS($T$5:T8296)),"")</f>
        <v/>
      </c>
    </row>
    <row r="8297" spans="4:21" ht="14.4" customHeight="1" x14ac:dyDescent="0.3">
      <c r="D8297" s="388">
        <f>ROWS(C$5:C8297)</f>
        <v>8293</v>
      </c>
      <c r="E8297" s="388" t="str">
        <f>IF(_xlfn.IFNA(VLOOKUP(A8297,$AG$3:$AH$83,2,FALSE),"")='11.1'!$D$5,TXM!D8297,"")</f>
        <v/>
      </c>
      <c r="F8297" t="str">
        <f>IFERROR(SMALL($E$5:$E$9000,ROWS($E$5:E8297)),"")</f>
        <v/>
      </c>
      <c r="I8297" t="s">
        <v>1975</v>
      </c>
      <c r="J8297" t="s">
        <v>1252</v>
      </c>
      <c r="K8297">
        <v>478360</v>
      </c>
      <c r="L8297" s="388">
        <f>ROWS(K$5:K8297)</f>
        <v>8293</v>
      </c>
      <c r="M8297" s="388" t="str">
        <f>IF(_xlfn.IFNA(VLOOKUP(I8297,$AG$3:$AH$83,2,FALSE),"")='11.1'!$D$5,TXM!L8297,"")</f>
        <v/>
      </c>
      <c r="N8297" t="str">
        <f>IFERROR(SMALL($M$5:$M$9000,ROWS($M$5:M8297)),"")</f>
        <v/>
      </c>
      <c r="S8297" s="388">
        <f>ROWS(R$5:R8297)</f>
        <v>8293</v>
      </c>
      <c r="T8297" s="388" t="str">
        <f>IF(_xlfn.IFNA(VLOOKUP(P8297,$AG$3:$AH$83,2,FALSE),"")='11.1'!$D$5,TXM!S8297,"")</f>
        <v/>
      </c>
      <c r="U8297" t="str">
        <f>IFERROR(SMALL($T$5:$T$9000,ROWS($T$5:T8297)),"")</f>
        <v/>
      </c>
    </row>
    <row r="8298" spans="4:21" ht="14.4" customHeight="1" x14ac:dyDescent="0.3">
      <c r="D8298" s="388">
        <f>ROWS(C$5:C8298)</f>
        <v>8294</v>
      </c>
      <c r="E8298" s="388" t="str">
        <f>IF(_xlfn.IFNA(VLOOKUP(A8298,$AG$3:$AH$83,2,FALSE),"")='11.1'!$D$5,TXM!D8298,"")</f>
        <v/>
      </c>
      <c r="F8298" t="str">
        <f>IFERROR(SMALL($E$5:$E$9000,ROWS($E$5:E8298)),"")</f>
        <v/>
      </c>
      <c r="I8298" t="s">
        <v>1975</v>
      </c>
      <c r="J8298" t="s">
        <v>172</v>
      </c>
      <c r="K8298">
        <v>25638</v>
      </c>
      <c r="L8298" s="388">
        <f>ROWS(K$5:K8298)</f>
        <v>8294</v>
      </c>
      <c r="M8298" s="388" t="str">
        <f>IF(_xlfn.IFNA(VLOOKUP(I8298,$AG$3:$AH$83,2,FALSE),"")='11.1'!$D$5,TXM!L8298,"")</f>
        <v/>
      </c>
      <c r="N8298" t="str">
        <f>IFERROR(SMALL($M$5:$M$9000,ROWS($M$5:M8298)),"")</f>
        <v/>
      </c>
      <c r="S8298" s="388">
        <f>ROWS(R$5:R8298)</f>
        <v>8294</v>
      </c>
      <c r="T8298" s="388" t="str">
        <f>IF(_xlfn.IFNA(VLOOKUP(P8298,$AG$3:$AH$83,2,FALSE),"")='11.1'!$D$5,TXM!S8298,"")</f>
        <v/>
      </c>
      <c r="U8298" t="str">
        <f>IFERROR(SMALL($T$5:$T$9000,ROWS($T$5:T8298)),"")</f>
        <v/>
      </c>
    </row>
    <row r="8299" spans="4:21" ht="14.4" customHeight="1" x14ac:dyDescent="0.3">
      <c r="D8299" s="388">
        <f>ROWS(C$5:C8299)</f>
        <v>8295</v>
      </c>
      <c r="E8299" s="388" t="str">
        <f>IF(_xlfn.IFNA(VLOOKUP(A8299,$AG$3:$AH$83,2,FALSE),"")='11.1'!$D$5,TXM!D8299,"")</f>
        <v/>
      </c>
      <c r="F8299" t="str">
        <f>IFERROR(SMALL($E$5:$E$9000,ROWS($E$5:E8299)),"")</f>
        <v/>
      </c>
      <c r="I8299" t="s">
        <v>1975</v>
      </c>
      <c r="J8299" t="s">
        <v>1240</v>
      </c>
      <c r="K8299">
        <v>2543</v>
      </c>
      <c r="L8299" s="388">
        <f>ROWS(K$5:K8299)</f>
        <v>8295</v>
      </c>
      <c r="M8299" s="388" t="str">
        <f>IF(_xlfn.IFNA(VLOOKUP(I8299,$AG$3:$AH$83,2,FALSE),"")='11.1'!$D$5,TXM!L8299,"")</f>
        <v/>
      </c>
      <c r="N8299" t="str">
        <f>IFERROR(SMALL($M$5:$M$9000,ROWS($M$5:M8299)),"")</f>
        <v/>
      </c>
      <c r="S8299" s="388">
        <f>ROWS(R$5:R8299)</f>
        <v>8295</v>
      </c>
      <c r="T8299" s="388" t="str">
        <f>IF(_xlfn.IFNA(VLOOKUP(P8299,$AG$3:$AH$83,2,FALSE),"")='11.1'!$D$5,TXM!S8299,"")</f>
        <v/>
      </c>
      <c r="U8299" t="str">
        <f>IFERROR(SMALL($T$5:$T$9000,ROWS($T$5:T8299)),"")</f>
        <v/>
      </c>
    </row>
    <row r="8300" spans="4:21" ht="14.4" customHeight="1" x14ac:dyDescent="0.3">
      <c r="D8300" s="388">
        <f>ROWS(C$5:C8300)</f>
        <v>8296</v>
      </c>
      <c r="E8300" s="388" t="str">
        <f>IF(_xlfn.IFNA(VLOOKUP(A8300,$AG$3:$AH$83,2,FALSE),"")='11.1'!$D$5,TXM!D8300,"")</f>
        <v/>
      </c>
      <c r="F8300" t="str">
        <f>IFERROR(SMALL($E$5:$E$9000,ROWS($E$5:E8300)),"")</f>
        <v/>
      </c>
      <c r="I8300" t="s">
        <v>1195</v>
      </c>
      <c r="J8300" t="s">
        <v>865</v>
      </c>
      <c r="K8300">
        <v>2160</v>
      </c>
      <c r="L8300" s="388">
        <f>ROWS(K$5:K8300)</f>
        <v>8296</v>
      </c>
      <c r="M8300" s="388" t="str">
        <f>IF(_xlfn.IFNA(VLOOKUP(I8300,$AG$3:$AH$83,2,FALSE),"")='11.1'!$D$5,TXM!L8300,"")</f>
        <v/>
      </c>
      <c r="N8300" t="str">
        <f>IFERROR(SMALL($M$5:$M$9000,ROWS($M$5:M8300)),"")</f>
        <v/>
      </c>
      <c r="S8300" s="388">
        <f>ROWS(R$5:R8300)</f>
        <v>8296</v>
      </c>
      <c r="T8300" s="388" t="str">
        <f>IF(_xlfn.IFNA(VLOOKUP(P8300,$AG$3:$AH$83,2,FALSE),"")='11.1'!$D$5,TXM!S8300,"")</f>
        <v/>
      </c>
      <c r="U8300" t="str">
        <f>IFERROR(SMALL($T$5:$T$9000,ROWS($T$5:T8300)),"")</f>
        <v/>
      </c>
    </row>
    <row r="8301" spans="4:21" ht="14.4" customHeight="1" x14ac:dyDescent="0.3">
      <c r="D8301" s="388">
        <f>ROWS(C$5:C8301)</f>
        <v>8297</v>
      </c>
      <c r="E8301" s="388" t="str">
        <f>IF(_xlfn.IFNA(VLOOKUP(A8301,$AG$3:$AH$83,2,FALSE),"")='11.1'!$D$5,TXM!D8301,"")</f>
        <v/>
      </c>
      <c r="F8301" t="str">
        <f>IFERROR(SMALL($E$5:$E$9000,ROWS($E$5:E8301)),"")</f>
        <v/>
      </c>
      <c r="I8301" t="s">
        <v>1195</v>
      </c>
      <c r="J8301" t="s">
        <v>1265</v>
      </c>
      <c r="K8301">
        <v>1948</v>
      </c>
      <c r="L8301" s="388">
        <f>ROWS(K$5:K8301)</f>
        <v>8297</v>
      </c>
      <c r="M8301" s="388" t="str">
        <f>IF(_xlfn.IFNA(VLOOKUP(I8301,$AG$3:$AH$83,2,FALSE),"")='11.1'!$D$5,TXM!L8301,"")</f>
        <v/>
      </c>
      <c r="N8301" t="str">
        <f>IFERROR(SMALL($M$5:$M$9000,ROWS($M$5:M8301)),"")</f>
        <v/>
      </c>
      <c r="S8301" s="388">
        <f>ROWS(R$5:R8301)</f>
        <v>8297</v>
      </c>
      <c r="T8301" s="388" t="str">
        <f>IF(_xlfn.IFNA(VLOOKUP(P8301,$AG$3:$AH$83,2,FALSE),"")='11.1'!$D$5,TXM!S8301,"")</f>
        <v/>
      </c>
      <c r="U8301" t="str">
        <f>IFERROR(SMALL($T$5:$T$9000,ROWS($T$5:T8301)),"")</f>
        <v/>
      </c>
    </row>
    <row r="8302" spans="4:21" ht="14.4" customHeight="1" x14ac:dyDescent="0.3">
      <c r="D8302" s="388">
        <f>ROWS(C$5:C8302)</f>
        <v>8298</v>
      </c>
      <c r="E8302" s="388" t="str">
        <f>IF(_xlfn.IFNA(VLOOKUP(A8302,$AG$3:$AH$83,2,FALSE),"")='11.1'!$D$5,TXM!D8302,"")</f>
        <v/>
      </c>
      <c r="F8302" t="str">
        <f>IFERROR(SMALL($E$5:$E$9000,ROWS($E$5:E8302)),"")</f>
        <v/>
      </c>
      <c r="I8302" t="s">
        <v>1195</v>
      </c>
      <c r="J8302" t="s">
        <v>843</v>
      </c>
      <c r="K8302">
        <v>1351</v>
      </c>
      <c r="L8302" s="388">
        <f>ROWS(K$5:K8302)</f>
        <v>8298</v>
      </c>
      <c r="M8302" s="388" t="str">
        <f>IF(_xlfn.IFNA(VLOOKUP(I8302,$AG$3:$AH$83,2,FALSE),"")='11.1'!$D$5,TXM!L8302,"")</f>
        <v/>
      </c>
      <c r="N8302" t="str">
        <f>IFERROR(SMALL($M$5:$M$9000,ROWS($M$5:M8302)),"")</f>
        <v/>
      </c>
      <c r="S8302" s="388">
        <f>ROWS(R$5:R8302)</f>
        <v>8298</v>
      </c>
      <c r="T8302" s="388" t="str">
        <f>IF(_xlfn.IFNA(VLOOKUP(P8302,$AG$3:$AH$83,2,FALSE),"")='11.1'!$D$5,TXM!S8302,"")</f>
        <v/>
      </c>
      <c r="U8302" t="str">
        <f>IFERROR(SMALL($T$5:$T$9000,ROWS($T$5:T8302)),"")</f>
        <v/>
      </c>
    </row>
    <row r="8303" spans="4:21" ht="14.4" customHeight="1" x14ac:dyDescent="0.3">
      <c r="D8303" s="388">
        <f>ROWS(C$5:C8303)</f>
        <v>8299</v>
      </c>
      <c r="E8303" s="388" t="str">
        <f>IF(_xlfn.IFNA(VLOOKUP(A8303,$AG$3:$AH$83,2,FALSE),"")='11.1'!$D$5,TXM!D8303,"")</f>
        <v/>
      </c>
      <c r="F8303" t="str">
        <f>IFERROR(SMALL($E$5:$E$9000,ROWS($E$5:E8303)),"")</f>
        <v/>
      </c>
      <c r="I8303" t="s">
        <v>1195</v>
      </c>
      <c r="J8303" t="s">
        <v>863</v>
      </c>
      <c r="K8303">
        <v>357</v>
      </c>
      <c r="L8303" s="388">
        <f>ROWS(K$5:K8303)</f>
        <v>8299</v>
      </c>
      <c r="M8303" s="388" t="str">
        <f>IF(_xlfn.IFNA(VLOOKUP(I8303,$AG$3:$AH$83,2,FALSE),"")='11.1'!$D$5,TXM!L8303,"")</f>
        <v/>
      </c>
      <c r="N8303" t="str">
        <f>IFERROR(SMALL($M$5:$M$9000,ROWS($M$5:M8303)),"")</f>
        <v/>
      </c>
      <c r="S8303" s="388">
        <f>ROWS(R$5:R8303)</f>
        <v>8299</v>
      </c>
      <c r="T8303" s="388" t="str">
        <f>IF(_xlfn.IFNA(VLOOKUP(P8303,$AG$3:$AH$83,2,FALSE),"")='11.1'!$D$5,TXM!S8303,"")</f>
        <v/>
      </c>
      <c r="U8303" t="str">
        <f>IFERROR(SMALL($T$5:$T$9000,ROWS($T$5:T8303)),"")</f>
        <v/>
      </c>
    </row>
    <row r="8304" spans="4:21" ht="14.4" customHeight="1" x14ac:dyDescent="0.3">
      <c r="D8304" s="388">
        <f>ROWS(C$5:C8304)</f>
        <v>8300</v>
      </c>
      <c r="E8304" s="388" t="str">
        <f>IF(_xlfn.IFNA(VLOOKUP(A8304,$AG$3:$AH$83,2,FALSE),"")='11.1'!$D$5,TXM!D8304,"")</f>
        <v/>
      </c>
      <c r="F8304" t="str">
        <f>IFERROR(SMALL($E$5:$E$9000,ROWS($E$5:E8304)),"")</f>
        <v/>
      </c>
      <c r="I8304" t="s">
        <v>1195</v>
      </c>
      <c r="J8304" t="s">
        <v>1000</v>
      </c>
      <c r="K8304">
        <v>64</v>
      </c>
      <c r="L8304" s="388">
        <f>ROWS(K$5:K8304)</f>
        <v>8300</v>
      </c>
      <c r="M8304" s="388" t="str">
        <f>IF(_xlfn.IFNA(VLOOKUP(I8304,$AG$3:$AH$83,2,FALSE),"")='11.1'!$D$5,TXM!L8304,"")</f>
        <v/>
      </c>
      <c r="N8304" t="str">
        <f>IFERROR(SMALL($M$5:$M$9000,ROWS($M$5:M8304)),"")</f>
        <v/>
      </c>
      <c r="S8304" s="388">
        <f>ROWS(R$5:R8304)</f>
        <v>8300</v>
      </c>
      <c r="T8304" s="388" t="str">
        <f>IF(_xlfn.IFNA(VLOOKUP(P8304,$AG$3:$AH$83,2,FALSE),"")='11.1'!$D$5,TXM!S8304,"")</f>
        <v/>
      </c>
      <c r="U8304" t="str">
        <f>IFERROR(SMALL($T$5:$T$9000,ROWS($T$5:T8304)),"")</f>
        <v/>
      </c>
    </row>
    <row r="8305" spans="4:21" ht="14.4" customHeight="1" x14ac:dyDescent="0.3">
      <c r="D8305" s="388">
        <f>ROWS(C$5:C8305)</f>
        <v>8301</v>
      </c>
      <c r="E8305" s="388" t="str">
        <f>IF(_xlfn.IFNA(VLOOKUP(A8305,$AG$3:$AH$83,2,FALSE),"")='11.1'!$D$5,TXM!D8305,"")</f>
        <v/>
      </c>
      <c r="F8305" t="str">
        <f>IFERROR(SMALL($E$5:$E$9000,ROWS($E$5:E8305)),"")</f>
        <v/>
      </c>
      <c r="I8305" t="s">
        <v>641</v>
      </c>
      <c r="J8305" t="s">
        <v>108</v>
      </c>
      <c r="K8305">
        <v>20027468</v>
      </c>
      <c r="L8305" s="388">
        <f>ROWS(K$5:K8305)</f>
        <v>8301</v>
      </c>
      <c r="M8305" s="388" t="str">
        <f>IF(_xlfn.IFNA(VLOOKUP(I8305,$AG$3:$AH$83,2,FALSE),"")='11.1'!$D$5,TXM!L8305,"")</f>
        <v/>
      </c>
      <c r="N8305" t="str">
        <f>IFERROR(SMALL($M$5:$M$9000,ROWS($M$5:M8305)),"")</f>
        <v/>
      </c>
      <c r="S8305" s="388">
        <f>ROWS(R$5:R8305)</f>
        <v>8301</v>
      </c>
      <c r="T8305" s="388" t="str">
        <f>IF(_xlfn.IFNA(VLOOKUP(P8305,$AG$3:$AH$83,2,FALSE),"")='11.1'!$D$5,TXM!S8305,"")</f>
        <v/>
      </c>
      <c r="U8305" t="str">
        <f>IFERROR(SMALL($T$5:$T$9000,ROWS($T$5:T8305)),"")</f>
        <v/>
      </c>
    </row>
    <row r="8306" spans="4:21" ht="14.4" customHeight="1" x14ac:dyDescent="0.3">
      <c r="D8306" s="388">
        <f>ROWS(C$5:C8306)</f>
        <v>8302</v>
      </c>
      <c r="E8306" s="388" t="str">
        <f>IF(_xlfn.IFNA(VLOOKUP(A8306,$AG$3:$AH$83,2,FALSE),"")='11.1'!$D$5,TXM!D8306,"")</f>
        <v/>
      </c>
      <c r="F8306" t="str">
        <f>IFERROR(SMALL($E$5:$E$9000,ROWS($E$5:E8306)),"")</f>
        <v/>
      </c>
      <c r="I8306" t="s">
        <v>641</v>
      </c>
      <c r="J8306" t="s">
        <v>863</v>
      </c>
      <c r="K8306">
        <v>1426555</v>
      </c>
      <c r="L8306" s="388">
        <f>ROWS(K$5:K8306)</f>
        <v>8302</v>
      </c>
      <c r="M8306" s="388" t="str">
        <f>IF(_xlfn.IFNA(VLOOKUP(I8306,$AG$3:$AH$83,2,FALSE),"")='11.1'!$D$5,TXM!L8306,"")</f>
        <v/>
      </c>
      <c r="N8306" t="str">
        <f>IFERROR(SMALL($M$5:$M$9000,ROWS($M$5:M8306)),"")</f>
        <v/>
      </c>
      <c r="S8306" s="388">
        <f>ROWS(R$5:R8306)</f>
        <v>8302</v>
      </c>
      <c r="T8306" s="388" t="str">
        <f>IF(_xlfn.IFNA(VLOOKUP(P8306,$AG$3:$AH$83,2,FALSE),"")='11.1'!$D$5,TXM!S8306,"")</f>
        <v/>
      </c>
      <c r="U8306" t="str">
        <f>IFERROR(SMALL($T$5:$T$9000,ROWS($T$5:T8306)),"")</f>
        <v/>
      </c>
    </row>
    <row r="8307" spans="4:21" ht="14.4" customHeight="1" x14ac:dyDescent="0.3">
      <c r="D8307" s="388">
        <f>ROWS(C$5:C8307)</f>
        <v>8303</v>
      </c>
      <c r="E8307" s="388" t="str">
        <f>IF(_xlfn.IFNA(VLOOKUP(A8307,$AG$3:$AH$83,2,FALSE),"")='11.1'!$D$5,TXM!D8307,"")</f>
        <v/>
      </c>
      <c r="F8307" t="str">
        <f>IFERROR(SMALL($E$5:$E$9000,ROWS($E$5:E8307)),"")</f>
        <v/>
      </c>
      <c r="I8307" t="s">
        <v>641</v>
      </c>
      <c r="J8307" t="s">
        <v>1252</v>
      </c>
      <c r="K8307">
        <v>672467</v>
      </c>
      <c r="L8307" s="388">
        <f>ROWS(K$5:K8307)</f>
        <v>8303</v>
      </c>
      <c r="M8307" s="388" t="str">
        <f>IF(_xlfn.IFNA(VLOOKUP(I8307,$AG$3:$AH$83,2,FALSE),"")='11.1'!$D$5,TXM!L8307,"")</f>
        <v/>
      </c>
      <c r="N8307" t="str">
        <f>IFERROR(SMALL($M$5:$M$9000,ROWS($M$5:M8307)),"")</f>
        <v/>
      </c>
      <c r="S8307" s="388">
        <f>ROWS(R$5:R8307)</f>
        <v>8303</v>
      </c>
      <c r="T8307" s="388" t="str">
        <f>IF(_xlfn.IFNA(VLOOKUP(P8307,$AG$3:$AH$83,2,FALSE),"")='11.1'!$D$5,TXM!S8307,"")</f>
        <v/>
      </c>
      <c r="U8307" t="str">
        <f>IFERROR(SMALL($T$5:$T$9000,ROWS($T$5:T8307)),"")</f>
        <v/>
      </c>
    </row>
    <row r="8308" spans="4:21" ht="14.4" customHeight="1" x14ac:dyDescent="0.3">
      <c r="D8308" s="388">
        <f>ROWS(C$5:C8308)</f>
        <v>8304</v>
      </c>
      <c r="E8308" s="388" t="str">
        <f>IF(_xlfn.IFNA(VLOOKUP(A8308,$AG$3:$AH$83,2,FALSE),"")='11.1'!$D$5,TXM!D8308,"")</f>
        <v/>
      </c>
      <c r="F8308" t="str">
        <f>IFERROR(SMALL($E$5:$E$9000,ROWS($E$5:E8308)),"")</f>
        <v/>
      </c>
      <c r="I8308" t="s">
        <v>641</v>
      </c>
      <c r="J8308" t="s">
        <v>791</v>
      </c>
      <c r="K8308">
        <v>662472</v>
      </c>
      <c r="L8308" s="388">
        <f>ROWS(K$5:K8308)</f>
        <v>8304</v>
      </c>
      <c r="M8308" s="388" t="str">
        <f>IF(_xlfn.IFNA(VLOOKUP(I8308,$AG$3:$AH$83,2,FALSE),"")='11.1'!$D$5,TXM!L8308,"")</f>
        <v/>
      </c>
      <c r="N8308" t="str">
        <f>IFERROR(SMALL($M$5:$M$9000,ROWS($M$5:M8308)),"")</f>
        <v/>
      </c>
      <c r="S8308" s="388">
        <f>ROWS(R$5:R8308)</f>
        <v>8304</v>
      </c>
      <c r="T8308" s="388" t="str">
        <f>IF(_xlfn.IFNA(VLOOKUP(P8308,$AG$3:$AH$83,2,FALSE),"")='11.1'!$D$5,TXM!S8308,"")</f>
        <v/>
      </c>
      <c r="U8308" t="str">
        <f>IFERROR(SMALL($T$5:$T$9000,ROWS($T$5:T8308)),"")</f>
        <v/>
      </c>
    </row>
    <row r="8309" spans="4:21" ht="14.4" customHeight="1" x14ac:dyDescent="0.3">
      <c r="D8309" s="388">
        <f>ROWS(C$5:C8309)</f>
        <v>8305</v>
      </c>
      <c r="E8309" s="388" t="str">
        <f>IF(_xlfn.IFNA(VLOOKUP(A8309,$AG$3:$AH$83,2,FALSE),"")='11.1'!$D$5,TXM!D8309,"")</f>
        <v/>
      </c>
      <c r="F8309" t="str">
        <f>IFERROR(SMALL($E$5:$E$9000,ROWS($E$5:E8309)),"")</f>
        <v/>
      </c>
      <c r="I8309" t="s">
        <v>641</v>
      </c>
      <c r="J8309" t="s">
        <v>775</v>
      </c>
      <c r="K8309">
        <v>414193</v>
      </c>
      <c r="L8309" s="388">
        <f>ROWS(K$5:K8309)</f>
        <v>8305</v>
      </c>
      <c r="M8309" s="388" t="str">
        <f>IF(_xlfn.IFNA(VLOOKUP(I8309,$AG$3:$AH$83,2,FALSE),"")='11.1'!$D$5,TXM!L8309,"")</f>
        <v/>
      </c>
      <c r="N8309" t="str">
        <f>IFERROR(SMALL($M$5:$M$9000,ROWS($M$5:M8309)),"")</f>
        <v/>
      </c>
      <c r="S8309" s="388">
        <f>ROWS(R$5:R8309)</f>
        <v>8305</v>
      </c>
      <c r="T8309" s="388" t="str">
        <f>IF(_xlfn.IFNA(VLOOKUP(P8309,$AG$3:$AH$83,2,FALSE),"")='11.1'!$D$5,TXM!S8309,"")</f>
        <v/>
      </c>
      <c r="U8309" t="str">
        <f>IFERROR(SMALL($T$5:$T$9000,ROWS($T$5:T8309)),"")</f>
        <v/>
      </c>
    </row>
    <row r="8310" spans="4:21" ht="14.4" customHeight="1" x14ac:dyDescent="0.3">
      <c r="D8310" s="388">
        <f>ROWS(C$5:C8310)</f>
        <v>8306</v>
      </c>
      <c r="E8310" s="388" t="str">
        <f>IF(_xlfn.IFNA(VLOOKUP(A8310,$AG$3:$AH$83,2,FALSE),"")='11.1'!$D$5,TXM!D8310,"")</f>
        <v/>
      </c>
      <c r="F8310" t="str">
        <f>IFERROR(SMALL($E$5:$E$9000,ROWS($E$5:E8310)),"")</f>
        <v/>
      </c>
      <c r="I8310" t="s">
        <v>641</v>
      </c>
      <c r="J8310" t="s">
        <v>865</v>
      </c>
      <c r="K8310">
        <v>409865</v>
      </c>
      <c r="L8310" s="388">
        <f>ROWS(K$5:K8310)</f>
        <v>8306</v>
      </c>
      <c r="M8310" s="388" t="str">
        <f>IF(_xlfn.IFNA(VLOOKUP(I8310,$AG$3:$AH$83,2,FALSE),"")='11.1'!$D$5,TXM!L8310,"")</f>
        <v/>
      </c>
      <c r="N8310" t="str">
        <f>IFERROR(SMALL($M$5:$M$9000,ROWS($M$5:M8310)),"")</f>
        <v/>
      </c>
      <c r="S8310" s="388">
        <f>ROWS(R$5:R8310)</f>
        <v>8306</v>
      </c>
      <c r="T8310" s="388" t="str">
        <f>IF(_xlfn.IFNA(VLOOKUP(P8310,$AG$3:$AH$83,2,FALSE),"")='11.1'!$D$5,TXM!S8310,"")</f>
        <v/>
      </c>
      <c r="U8310" t="str">
        <f>IFERROR(SMALL($T$5:$T$9000,ROWS($T$5:T8310)),"")</f>
        <v/>
      </c>
    </row>
    <row r="8311" spans="4:21" ht="14.4" customHeight="1" x14ac:dyDescent="0.3">
      <c r="D8311" s="388">
        <f>ROWS(C$5:C8311)</f>
        <v>8307</v>
      </c>
      <c r="E8311" s="388" t="str">
        <f>IF(_xlfn.IFNA(VLOOKUP(A8311,$AG$3:$AH$83,2,FALSE),"")='11.1'!$D$5,TXM!D8311,"")</f>
        <v/>
      </c>
      <c r="F8311" t="str">
        <f>IFERROR(SMALL($E$5:$E$9000,ROWS($E$5:E8311)),"")</f>
        <v/>
      </c>
      <c r="I8311" t="s">
        <v>641</v>
      </c>
      <c r="J8311" t="s">
        <v>1000</v>
      </c>
      <c r="K8311">
        <v>286322</v>
      </c>
      <c r="L8311" s="388">
        <f>ROWS(K$5:K8311)</f>
        <v>8307</v>
      </c>
      <c r="M8311" s="388" t="str">
        <f>IF(_xlfn.IFNA(VLOOKUP(I8311,$AG$3:$AH$83,2,FALSE),"")='11.1'!$D$5,TXM!L8311,"")</f>
        <v/>
      </c>
      <c r="N8311" t="str">
        <f>IFERROR(SMALL($M$5:$M$9000,ROWS($M$5:M8311)),"")</f>
        <v/>
      </c>
      <c r="S8311" s="388">
        <f>ROWS(R$5:R8311)</f>
        <v>8307</v>
      </c>
      <c r="T8311" s="388" t="str">
        <f>IF(_xlfn.IFNA(VLOOKUP(P8311,$AG$3:$AH$83,2,FALSE),"")='11.1'!$D$5,TXM!S8311,"")</f>
        <v/>
      </c>
      <c r="U8311" t="str">
        <f>IFERROR(SMALL($T$5:$T$9000,ROWS($T$5:T8311)),"")</f>
        <v/>
      </c>
    </row>
    <row r="8312" spans="4:21" ht="14.4" customHeight="1" x14ac:dyDescent="0.3">
      <c r="D8312" s="388">
        <f>ROWS(C$5:C8312)</f>
        <v>8308</v>
      </c>
      <c r="E8312" s="388" t="str">
        <f>IF(_xlfn.IFNA(VLOOKUP(A8312,$AG$3:$AH$83,2,FALSE),"")='11.1'!$D$5,TXM!D8312,"")</f>
        <v/>
      </c>
      <c r="F8312" t="str">
        <f>IFERROR(SMALL($E$5:$E$9000,ROWS($E$5:E8312)),"")</f>
        <v/>
      </c>
      <c r="I8312" t="s">
        <v>641</v>
      </c>
      <c r="J8312" t="s">
        <v>827</v>
      </c>
      <c r="K8312">
        <v>201130</v>
      </c>
      <c r="L8312" s="388">
        <f>ROWS(K$5:K8312)</f>
        <v>8308</v>
      </c>
      <c r="M8312" s="388" t="str">
        <f>IF(_xlfn.IFNA(VLOOKUP(I8312,$AG$3:$AH$83,2,FALSE),"")='11.1'!$D$5,TXM!L8312,"")</f>
        <v/>
      </c>
      <c r="N8312" t="str">
        <f>IFERROR(SMALL($M$5:$M$9000,ROWS($M$5:M8312)),"")</f>
        <v/>
      </c>
      <c r="S8312" s="388">
        <f>ROWS(R$5:R8312)</f>
        <v>8308</v>
      </c>
      <c r="T8312" s="388" t="str">
        <f>IF(_xlfn.IFNA(VLOOKUP(P8312,$AG$3:$AH$83,2,FALSE),"")='11.1'!$D$5,TXM!S8312,"")</f>
        <v/>
      </c>
      <c r="U8312" t="str">
        <f>IFERROR(SMALL($T$5:$T$9000,ROWS($T$5:T8312)),"")</f>
        <v/>
      </c>
    </row>
    <row r="8313" spans="4:21" ht="14.4" customHeight="1" x14ac:dyDescent="0.3">
      <c r="D8313" s="388">
        <f>ROWS(C$5:C8313)</f>
        <v>8309</v>
      </c>
      <c r="E8313" s="388" t="str">
        <f>IF(_xlfn.IFNA(VLOOKUP(A8313,$AG$3:$AH$83,2,FALSE),"")='11.1'!$D$5,TXM!D8313,"")</f>
        <v/>
      </c>
      <c r="F8313" t="str">
        <f>IFERROR(SMALL($E$5:$E$9000,ROWS($E$5:E8313)),"")</f>
        <v/>
      </c>
      <c r="I8313" t="s">
        <v>641</v>
      </c>
      <c r="J8313" t="s">
        <v>1285</v>
      </c>
      <c r="K8313">
        <v>191957</v>
      </c>
      <c r="L8313" s="388">
        <f>ROWS(K$5:K8313)</f>
        <v>8309</v>
      </c>
      <c r="M8313" s="388" t="str">
        <f>IF(_xlfn.IFNA(VLOOKUP(I8313,$AG$3:$AH$83,2,FALSE),"")='11.1'!$D$5,TXM!L8313,"")</f>
        <v/>
      </c>
      <c r="N8313" t="str">
        <f>IFERROR(SMALL($M$5:$M$9000,ROWS($M$5:M8313)),"")</f>
        <v/>
      </c>
      <c r="S8313" s="388">
        <f>ROWS(R$5:R8313)</f>
        <v>8309</v>
      </c>
      <c r="T8313" s="388" t="str">
        <f>IF(_xlfn.IFNA(VLOOKUP(P8313,$AG$3:$AH$83,2,FALSE),"")='11.1'!$D$5,TXM!S8313,"")</f>
        <v/>
      </c>
      <c r="U8313" t="str">
        <f>IFERROR(SMALL($T$5:$T$9000,ROWS($T$5:T8313)),"")</f>
        <v/>
      </c>
    </row>
    <row r="8314" spans="4:21" ht="14.4" customHeight="1" x14ac:dyDescent="0.3">
      <c r="D8314" s="388">
        <f>ROWS(C$5:C8314)</f>
        <v>8310</v>
      </c>
      <c r="E8314" s="388" t="str">
        <f>IF(_xlfn.IFNA(VLOOKUP(A8314,$AG$3:$AH$83,2,FALSE),"")='11.1'!$D$5,TXM!D8314,"")</f>
        <v/>
      </c>
      <c r="F8314" t="str">
        <f>IFERROR(SMALL($E$5:$E$9000,ROWS($E$5:E8314)),"")</f>
        <v/>
      </c>
      <c r="I8314" t="s">
        <v>641</v>
      </c>
      <c r="J8314" t="s">
        <v>1441</v>
      </c>
      <c r="K8314">
        <v>75414</v>
      </c>
      <c r="L8314" s="388">
        <f>ROWS(K$5:K8314)</f>
        <v>8310</v>
      </c>
      <c r="M8314" s="388" t="str">
        <f>IF(_xlfn.IFNA(VLOOKUP(I8314,$AG$3:$AH$83,2,FALSE),"")='11.1'!$D$5,TXM!L8314,"")</f>
        <v/>
      </c>
      <c r="N8314" t="str">
        <f>IFERROR(SMALL($M$5:$M$9000,ROWS($M$5:M8314)),"")</f>
        <v/>
      </c>
      <c r="S8314" s="388">
        <f>ROWS(R$5:R8314)</f>
        <v>8310</v>
      </c>
      <c r="T8314" s="388" t="str">
        <f>IF(_xlfn.IFNA(VLOOKUP(P8314,$AG$3:$AH$83,2,FALSE),"")='11.1'!$D$5,TXM!S8314,"")</f>
        <v/>
      </c>
      <c r="U8314" t="str">
        <f>IFERROR(SMALL($T$5:$T$9000,ROWS($T$5:T8314)),"")</f>
        <v/>
      </c>
    </row>
    <row r="8315" spans="4:21" ht="14.4" customHeight="1" x14ac:dyDescent="0.3">
      <c r="D8315" s="388">
        <f>ROWS(C$5:C8315)</f>
        <v>8311</v>
      </c>
      <c r="E8315" s="388" t="str">
        <f>IF(_xlfn.IFNA(VLOOKUP(A8315,$AG$3:$AH$83,2,FALSE),"")='11.1'!$D$5,TXM!D8315,"")</f>
        <v/>
      </c>
      <c r="F8315" t="str">
        <f>IFERROR(SMALL($E$5:$E$9000,ROWS($E$5:E8315)),"")</f>
        <v/>
      </c>
      <c r="I8315" t="s">
        <v>641</v>
      </c>
      <c r="J8315" t="s">
        <v>861</v>
      </c>
      <c r="K8315">
        <v>60058</v>
      </c>
      <c r="L8315" s="388">
        <f>ROWS(K$5:K8315)</f>
        <v>8311</v>
      </c>
      <c r="M8315" s="388" t="str">
        <f>IF(_xlfn.IFNA(VLOOKUP(I8315,$AG$3:$AH$83,2,FALSE),"")='11.1'!$D$5,TXM!L8315,"")</f>
        <v/>
      </c>
      <c r="N8315" t="str">
        <f>IFERROR(SMALL($M$5:$M$9000,ROWS($M$5:M8315)),"")</f>
        <v/>
      </c>
      <c r="S8315" s="388">
        <f>ROWS(R$5:R8315)</f>
        <v>8311</v>
      </c>
      <c r="T8315" s="388" t="str">
        <f>IF(_xlfn.IFNA(VLOOKUP(P8315,$AG$3:$AH$83,2,FALSE),"")='11.1'!$D$5,TXM!S8315,"")</f>
        <v/>
      </c>
      <c r="U8315" t="str">
        <f>IFERROR(SMALL($T$5:$T$9000,ROWS($T$5:T8315)),"")</f>
        <v/>
      </c>
    </row>
    <row r="8316" spans="4:21" ht="14.4" customHeight="1" x14ac:dyDescent="0.3">
      <c r="D8316" s="388">
        <f>ROWS(C$5:C8316)</f>
        <v>8312</v>
      </c>
      <c r="E8316" s="388" t="str">
        <f>IF(_xlfn.IFNA(VLOOKUP(A8316,$AG$3:$AH$83,2,FALSE),"")='11.1'!$D$5,TXM!D8316,"")</f>
        <v/>
      </c>
      <c r="F8316" t="str">
        <f>IFERROR(SMALL($E$5:$E$9000,ROWS($E$5:E8316)),"")</f>
        <v/>
      </c>
      <c r="I8316" t="s">
        <v>641</v>
      </c>
      <c r="J8316" t="s">
        <v>873</v>
      </c>
      <c r="K8316">
        <v>41352</v>
      </c>
      <c r="L8316" s="388">
        <f>ROWS(K$5:K8316)</f>
        <v>8312</v>
      </c>
      <c r="M8316" s="388" t="str">
        <f>IF(_xlfn.IFNA(VLOOKUP(I8316,$AG$3:$AH$83,2,FALSE),"")='11.1'!$D$5,TXM!L8316,"")</f>
        <v/>
      </c>
      <c r="N8316" t="str">
        <f>IFERROR(SMALL($M$5:$M$9000,ROWS($M$5:M8316)),"")</f>
        <v/>
      </c>
      <c r="S8316" s="388">
        <f>ROWS(R$5:R8316)</f>
        <v>8312</v>
      </c>
      <c r="T8316" s="388" t="str">
        <f>IF(_xlfn.IFNA(VLOOKUP(P8316,$AG$3:$AH$83,2,FALSE),"")='11.1'!$D$5,TXM!S8316,"")</f>
        <v/>
      </c>
      <c r="U8316" t="str">
        <f>IFERROR(SMALL($T$5:$T$9000,ROWS($T$5:T8316)),"")</f>
        <v/>
      </c>
    </row>
    <row r="8317" spans="4:21" ht="14.4" customHeight="1" x14ac:dyDescent="0.3">
      <c r="D8317" s="388">
        <f>ROWS(C$5:C8317)</f>
        <v>8313</v>
      </c>
      <c r="E8317" s="388" t="str">
        <f>IF(_xlfn.IFNA(VLOOKUP(A8317,$AG$3:$AH$83,2,FALSE),"")='11.1'!$D$5,TXM!D8317,"")</f>
        <v/>
      </c>
      <c r="F8317" t="str">
        <f>IFERROR(SMALL($E$5:$E$9000,ROWS($E$5:E8317)),"")</f>
        <v/>
      </c>
      <c r="I8317" t="s">
        <v>641</v>
      </c>
      <c r="J8317" t="s">
        <v>821</v>
      </c>
      <c r="K8317">
        <v>34186</v>
      </c>
      <c r="L8317" s="388">
        <f>ROWS(K$5:K8317)</f>
        <v>8313</v>
      </c>
      <c r="M8317" s="388" t="str">
        <f>IF(_xlfn.IFNA(VLOOKUP(I8317,$AG$3:$AH$83,2,FALSE),"")='11.1'!$D$5,TXM!L8317,"")</f>
        <v/>
      </c>
      <c r="N8317" t="str">
        <f>IFERROR(SMALL($M$5:$M$9000,ROWS($M$5:M8317)),"")</f>
        <v/>
      </c>
      <c r="S8317" s="388">
        <f>ROWS(R$5:R8317)</f>
        <v>8313</v>
      </c>
      <c r="T8317" s="388" t="str">
        <f>IF(_xlfn.IFNA(VLOOKUP(P8317,$AG$3:$AH$83,2,FALSE),"")='11.1'!$D$5,TXM!S8317,"")</f>
        <v/>
      </c>
      <c r="U8317" t="str">
        <f>IFERROR(SMALL($T$5:$T$9000,ROWS($T$5:T8317)),"")</f>
        <v/>
      </c>
    </row>
    <row r="8318" spans="4:21" ht="14.4" customHeight="1" x14ac:dyDescent="0.3">
      <c r="D8318" s="388">
        <f>ROWS(C$5:C8318)</f>
        <v>8314</v>
      </c>
      <c r="E8318" s="388" t="str">
        <f>IF(_xlfn.IFNA(VLOOKUP(A8318,$AG$3:$AH$83,2,FALSE),"")='11.1'!$D$5,TXM!D8318,"")</f>
        <v/>
      </c>
      <c r="F8318" t="str">
        <f>IFERROR(SMALL($E$5:$E$9000,ROWS($E$5:E8318)),"")</f>
        <v/>
      </c>
      <c r="I8318" t="s">
        <v>641</v>
      </c>
      <c r="J8318" t="s">
        <v>849</v>
      </c>
      <c r="K8318">
        <v>12054</v>
      </c>
      <c r="L8318" s="388">
        <f>ROWS(K$5:K8318)</f>
        <v>8314</v>
      </c>
      <c r="M8318" s="388" t="str">
        <f>IF(_xlfn.IFNA(VLOOKUP(I8318,$AG$3:$AH$83,2,FALSE),"")='11.1'!$D$5,TXM!L8318,"")</f>
        <v/>
      </c>
      <c r="N8318" t="str">
        <f>IFERROR(SMALL($M$5:$M$9000,ROWS($M$5:M8318)),"")</f>
        <v/>
      </c>
      <c r="S8318" s="388">
        <f>ROWS(R$5:R8318)</f>
        <v>8314</v>
      </c>
      <c r="T8318" s="388" t="str">
        <f>IF(_xlfn.IFNA(VLOOKUP(P8318,$AG$3:$AH$83,2,FALSE),"")='11.1'!$D$5,TXM!S8318,"")</f>
        <v/>
      </c>
      <c r="U8318" t="str">
        <f>IFERROR(SMALL($T$5:$T$9000,ROWS($T$5:T8318)),"")</f>
        <v/>
      </c>
    </row>
    <row r="8319" spans="4:21" ht="14.4" customHeight="1" x14ac:dyDescent="0.3">
      <c r="D8319" s="388">
        <f>ROWS(C$5:C8319)</f>
        <v>8315</v>
      </c>
      <c r="E8319" s="388" t="str">
        <f>IF(_xlfn.IFNA(VLOOKUP(A8319,$AG$3:$AH$83,2,FALSE),"")='11.1'!$D$5,TXM!D8319,"")</f>
        <v/>
      </c>
      <c r="F8319" t="str">
        <f>IFERROR(SMALL($E$5:$E$9000,ROWS($E$5:E8319)),"")</f>
        <v/>
      </c>
      <c r="I8319" t="s">
        <v>641</v>
      </c>
      <c r="J8319" t="s">
        <v>1265</v>
      </c>
      <c r="K8319">
        <v>9999</v>
      </c>
      <c r="L8319" s="388">
        <f>ROWS(K$5:K8319)</f>
        <v>8315</v>
      </c>
      <c r="M8319" s="388" t="str">
        <f>IF(_xlfn.IFNA(VLOOKUP(I8319,$AG$3:$AH$83,2,FALSE),"")='11.1'!$D$5,TXM!L8319,"")</f>
        <v/>
      </c>
      <c r="N8319" t="str">
        <f>IFERROR(SMALL($M$5:$M$9000,ROWS($M$5:M8319)),"")</f>
        <v/>
      </c>
      <c r="S8319" s="388">
        <f>ROWS(R$5:R8319)</f>
        <v>8315</v>
      </c>
      <c r="T8319" s="388" t="str">
        <f>IF(_xlfn.IFNA(VLOOKUP(P8319,$AG$3:$AH$83,2,FALSE),"")='11.1'!$D$5,TXM!S8319,"")</f>
        <v/>
      </c>
      <c r="U8319" t="str">
        <f>IFERROR(SMALL($T$5:$T$9000,ROWS($T$5:T8319)),"")</f>
        <v/>
      </c>
    </row>
    <row r="8320" spans="4:21" ht="14.4" customHeight="1" x14ac:dyDescent="0.3">
      <c r="D8320" s="388">
        <f>ROWS(C$5:C8320)</f>
        <v>8316</v>
      </c>
      <c r="E8320" s="388" t="str">
        <f>IF(_xlfn.IFNA(VLOOKUP(A8320,$AG$3:$AH$83,2,FALSE),"")='11.1'!$D$5,TXM!D8320,"")</f>
        <v/>
      </c>
      <c r="F8320" t="str">
        <f>IFERROR(SMALL($E$5:$E$9000,ROWS($E$5:E8320)),"")</f>
        <v/>
      </c>
      <c r="I8320" t="s">
        <v>641</v>
      </c>
      <c r="J8320" t="s">
        <v>1318</v>
      </c>
      <c r="K8320">
        <v>9337</v>
      </c>
      <c r="L8320" s="388">
        <f>ROWS(K$5:K8320)</f>
        <v>8316</v>
      </c>
      <c r="M8320" s="388" t="str">
        <f>IF(_xlfn.IFNA(VLOOKUP(I8320,$AG$3:$AH$83,2,FALSE),"")='11.1'!$D$5,TXM!L8320,"")</f>
        <v/>
      </c>
      <c r="N8320" t="str">
        <f>IFERROR(SMALL($M$5:$M$9000,ROWS($M$5:M8320)),"")</f>
        <v/>
      </c>
      <c r="S8320" s="388">
        <f>ROWS(R$5:R8320)</f>
        <v>8316</v>
      </c>
      <c r="T8320" s="388" t="str">
        <f>IF(_xlfn.IFNA(VLOOKUP(P8320,$AG$3:$AH$83,2,FALSE),"")='11.1'!$D$5,TXM!S8320,"")</f>
        <v/>
      </c>
      <c r="U8320" t="str">
        <f>IFERROR(SMALL($T$5:$T$9000,ROWS($T$5:T8320)),"")</f>
        <v/>
      </c>
    </row>
    <row r="8321" spans="4:21" ht="14.4" customHeight="1" x14ac:dyDescent="0.3">
      <c r="D8321" s="388">
        <f>ROWS(C$5:C8321)</f>
        <v>8317</v>
      </c>
      <c r="E8321" s="388" t="str">
        <f>IF(_xlfn.IFNA(VLOOKUP(A8321,$AG$3:$AH$83,2,FALSE),"")='11.1'!$D$5,TXM!D8321,"")</f>
        <v/>
      </c>
      <c r="F8321" t="str">
        <f>IFERROR(SMALL($E$5:$E$9000,ROWS($E$5:E8321)),"")</f>
        <v/>
      </c>
      <c r="I8321" t="s">
        <v>641</v>
      </c>
      <c r="J8321" t="s">
        <v>867</v>
      </c>
      <c r="K8321">
        <v>8064</v>
      </c>
      <c r="L8321" s="388">
        <f>ROWS(K$5:K8321)</f>
        <v>8317</v>
      </c>
      <c r="M8321" s="388" t="str">
        <f>IF(_xlfn.IFNA(VLOOKUP(I8321,$AG$3:$AH$83,2,FALSE),"")='11.1'!$D$5,TXM!L8321,"")</f>
        <v/>
      </c>
      <c r="N8321" t="str">
        <f>IFERROR(SMALL($M$5:$M$9000,ROWS($M$5:M8321)),"")</f>
        <v/>
      </c>
      <c r="S8321" s="388">
        <f>ROWS(R$5:R8321)</f>
        <v>8317</v>
      </c>
      <c r="T8321" s="388" t="str">
        <f>IF(_xlfn.IFNA(VLOOKUP(P8321,$AG$3:$AH$83,2,FALSE),"")='11.1'!$D$5,TXM!S8321,"")</f>
        <v/>
      </c>
      <c r="U8321" t="str">
        <f>IFERROR(SMALL($T$5:$T$9000,ROWS($T$5:T8321)),"")</f>
        <v/>
      </c>
    </row>
    <row r="8322" spans="4:21" ht="14.4" customHeight="1" x14ac:dyDescent="0.3">
      <c r="D8322" s="388">
        <f>ROWS(C$5:C8322)</f>
        <v>8318</v>
      </c>
      <c r="E8322" s="388" t="str">
        <f>IF(_xlfn.IFNA(VLOOKUP(A8322,$AG$3:$AH$83,2,FALSE),"")='11.1'!$D$5,TXM!D8322,"")</f>
        <v/>
      </c>
      <c r="F8322" t="str">
        <f>IFERROR(SMALL($E$5:$E$9000,ROWS($E$5:E8322)),"")</f>
        <v/>
      </c>
      <c r="I8322" t="s">
        <v>641</v>
      </c>
      <c r="J8322" t="s">
        <v>843</v>
      </c>
      <c r="K8322">
        <v>4504</v>
      </c>
      <c r="L8322" s="388">
        <f>ROWS(K$5:K8322)</f>
        <v>8318</v>
      </c>
      <c r="M8322" s="388" t="str">
        <f>IF(_xlfn.IFNA(VLOOKUP(I8322,$AG$3:$AH$83,2,FALSE),"")='11.1'!$D$5,TXM!L8322,"")</f>
        <v/>
      </c>
      <c r="N8322" t="str">
        <f>IFERROR(SMALL($M$5:$M$9000,ROWS($M$5:M8322)),"")</f>
        <v/>
      </c>
      <c r="S8322" s="388">
        <f>ROWS(R$5:R8322)</f>
        <v>8318</v>
      </c>
      <c r="T8322" s="388" t="str">
        <f>IF(_xlfn.IFNA(VLOOKUP(P8322,$AG$3:$AH$83,2,FALSE),"")='11.1'!$D$5,TXM!S8322,"")</f>
        <v/>
      </c>
      <c r="U8322" t="str">
        <f>IFERROR(SMALL($T$5:$T$9000,ROWS($T$5:T8322)),"")</f>
        <v/>
      </c>
    </row>
    <row r="8323" spans="4:21" ht="14.4" customHeight="1" x14ac:dyDescent="0.3">
      <c r="D8323" s="388">
        <f>ROWS(C$5:C8323)</f>
        <v>8319</v>
      </c>
      <c r="E8323" s="388" t="str">
        <f>IF(_xlfn.IFNA(VLOOKUP(A8323,$AG$3:$AH$83,2,FALSE),"")='11.1'!$D$5,TXM!D8323,"")</f>
        <v/>
      </c>
      <c r="F8323" t="str">
        <f>IFERROR(SMALL($E$5:$E$9000,ROWS($E$5:E8323)),"")</f>
        <v/>
      </c>
      <c r="I8323" t="s">
        <v>641</v>
      </c>
      <c r="J8323" t="s">
        <v>823</v>
      </c>
      <c r="K8323">
        <v>4206</v>
      </c>
      <c r="L8323" s="388">
        <f>ROWS(K$5:K8323)</f>
        <v>8319</v>
      </c>
      <c r="M8323" s="388" t="str">
        <f>IF(_xlfn.IFNA(VLOOKUP(I8323,$AG$3:$AH$83,2,FALSE),"")='11.1'!$D$5,TXM!L8323,"")</f>
        <v/>
      </c>
      <c r="N8323" t="str">
        <f>IFERROR(SMALL($M$5:$M$9000,ROWS($M$5:M8323)),"")</f>
        <v/>
      </c>
      <c r="S8323" s="388">
        <f>ROWS(R$5:R8323)</f>
        <v>8319</v>
      </c>
      <c r="T8323" s="388" t="str">
        <f>IF(_xlfn.IFNA(VLOOKUP(P8323,$AG$3:$AH$83,2,FALSE),"")='11.1'!$D$5,TXM!S8323,"")</f>
        <v/>
      </c>
      <c r="U8323" t="str">
        <f>IFERROR(SMALL($T$5:$T$9000,ROWS($T$5:T8323)),"")</f>
        <v/>
      </c>
    </row>
    <row r="8324" spans="4:21" ht="14.4" customHeight="1" x14ac:dyDescent="0.3">
      <c r="D8324" s="388">
        <f>ROWS(C$5:C8324)</f>
        <v>8320</v>
      </c>
      <c r="E8324" s="388" t="str">
        <f>IF(_xlfn.IFNA(VLOOKUP(A8324,$AG$3:$AH$83,2,FALSE),"")='11.1'!$D$5,TXM!D8324,"")</f>
        <v/>
      </c>
      <c r="F8324" t="str">
        <f>IFERROR(SMALL($E$5:$E$9000,ROWS($E$5:E8324)),"")</f>
        <v/>
      </c>
      <c r="I8324" t="s">
        <v>641</v>
      </c>
      <c r="J8324" t="s">
        <v>1500</v>
      </c>
      <c r="K8324">
        <v>3159</v>
      </c>
      <c r="L8324" s="388">
        <f>ROWS(K$5:K8324)</f>
        <v>8320</v>
      </c>
      <c r="M8324" s="388" t="str">
        <f>IF(_xlfn.IFNA(VLOOKUP(I8324,$AG$3:$AH$83,2,FALSE),"")='11.1'!$D$5,TXM!L8324,"")</f>
        <v/>
      </c>
      <c r="N8324" t="str">
        <f>IFERROR(SMALL($M$5:$M$9000,ROWS($M$5:M8324)),"")</f>
        <v/>
      </c>
      <c r="S8324" s="388">
        <f>ROWS(R$5:R8324)</f>
        <v>8320</v>
      </c>
      <c r="T8324" s="388" t="str">
        <f>IF(_xlfn.IFNA(VLOOKUP(P8324,$AG$3:$AH$83,2,FALSE),"")='11.1'!$D$5,TXM!S8324,"")</f>
        <v/>
      </c>
      <c r="U8324" t="str">
        <f>IFERROR(SMALL($T$5:$T$9000,ROWS($T$5:T8324)),"")</f>
        <v/>
      </c>
    </row>
    <row r="8325" spans="4:21" ht="14.4" customHeight="1" x14ac:dyDescent="0.3">
      <c r="D8325" s="388">
        <f>ROWS(C$5:C8325)</f>
        <v>8321</v>
      </c>
      <c r="E8325" s="388" t="str">
        <f>IF(_xlfn.IFNA(VLOOKUP(A8325,$AG$3:$AH$83,2,FALSE),"")='11.1'!$D$5,TXM!D8325,"")</f>
        <v/>
      </c>
      <c r="F8325" t="str">
        <f>IFERROR(SMALL($E$5:$E$9000,ROWS($E$5:E8325)),"")</f>
        <v/>
      </c>
      <c r="I8325" t="s">
        <v>641</v>
      </c>
      <c r="J8325" t="s">
        <v>789</v>
      </c>
      <c r="K8325">
        <v>2270</v>
      </c>
      <c r="L8325" s="388">
        <f>ROWS(K$5:K8325)</f>
        <v>8321</v>
      </c>
      <c r="M8325" s="388" t="str">
        <f>IF(_xlfn.IFNA(VLOOKUP(I8325,$AG$3:$AH$83,2,FALSE),"")='11.1'!$D$5,TXM!L8325,"")</f>
        <v/>
      </c>
      <c r="N8325" t="str">
        <f>IFERROR(SMALL($M$5:$M$9000,ROWS($M$5:M8325)),"")</f>
        <v/>
      </c>
      <c r="S8325" s="388">
        <f>ROWS(R$5:R8325)</f>
        <v>8321</v>
      </c>
      <c r="T8325" s="388" t="str">
        <f>IF(_xlfn.IFNA(VLOOKUP(P8325,$AG$3:$AH$83,2,FALSE),"")='11.1'!$D$5,TXM!S8325,"")</f>
        <v/>
      </c>
      <c r="U8325" t="str">
        <f>IFERROR(SMALL($T$5:$T$9000,ROWS($T$5:T8325)),"")</f>
        <v/>
      </c>
    </row>
    <row r="8326" spans="4:21" ht="14.4" customHeight="1" x14ac:dyDescent="0.3">
      <c r="D8326" s="388">
        <f>ROWS(C$5:C8326)</f>
        <v>8322</v>
      </c>
      <c r="E8326" s="388" t="str">
        <f>IF(_xlfn.IFNA(VLOOKUP(A8326,$AG$3:$AH$83,2,FALSE),"")='11.1'!$D$5,TXM!D8326,"")</f>
        <v/>
      </c>
      <c r="F8326" t="str">
        <f>IFERROR(SMALL($E$5:$E$9000,ROWS($E$5:E8326)),"")</f>
        <v/>
      </c>
      <c r="I8326" t="s">
        <v>641</v>
      </c>
      <c r="J8326" t="s">
        <v>793</v>
      </c>
      <c r="K8326">
        <v>954</v>
      </c>
      <c r="L8326" s="388">
        <f>ROWS(K$5:K8326)</f>
        <v>8322</v>
      </c>
      <c r="M8326" s="388" t="str">
        <f>IF(_xlfn.IFNA(VLOOKUP(I8326,$AG$3:$AH$83,2,FALSE),"")='11.1'!$D$5,TXM!L8326,"")</f>
        <v/>
      </c>
      <c r="N8326" t="str">
        <f>IFERROR(SMALL($M$5:$M$9000,ROWS($M$5:M8326)),"")</f>
        <v/>
      </c>
      <c r="S8326" s="388">
        <f>ROWS(R$5:R8326)</f>
        <v>8322</v>
      </c>
      <c r="T8326" s="388" t="str">
        <f>IF(_xlfn.IFNA(VLOOKUP(P8326,$AG$3:$AH$83,2,FALSE),"")='11.1'!$D$5,TXM!S8326,"")</f>
        <v/>
      </c>
      <c r="U8326" t="str">
        <f>IFERROR(SMALL($T$5:$T$9000,ROWS($T$5:T8326)),"")</f>
        <v/>
      </c>
    </row>
    <row r="8327" spans="4:21" ht="14.4" customHeight="1" x14ac:dyDescent="0.3">
      <c r="D8327" s="388">
        <f>ROWS(C$5:C8327)</f>
        <v>8323</v>
      </c>
      <c r="E8327" s="388" t="str">
        <f>IF(_xlfn.IFNA(VLOOKUP(A8327,$AG$3:$AH$83,2,FALSE),"")='11.1'!$D$5,TXM!D8327,"")</f>
        <v/>
      </c>
      <c r="F8327" t="str">
        <f>IFERROR(SMALL($E$5:$E$9000,ROWS($E$5:E8327)),"")</f>
        <v/>
      </c>
      <c r="I8327" t="s">
        <v>2298</v>
      </c>
      <c r="J8327" t="s">
        <v>819</v>
      </c>
      <c r="K8327">
        <v>18432</v>
      </c>
      <c r="L8327" s="388">
        <f>ROWS(K$5:K8327)</f>
        <v>8323</v>
      </c>
      <c r="M8327" s="388" t="str">
        <f>IF(_xlfn.IFNA(VLOOKUP(I8327,$AG$3:$AH$83,2,FALSE),"")='11.1'!$D$5,TXM!L8327,"")</f>
        <v/>
      </c>
      <c r="N8327" t="str">
        <f>IFERROR(SMALL($M$5:$M$9000,ROWS($M$5:M8327)),"")</f>
        <v/>
      </c>
      <c r="S8327" s="388">
        <f>ROWS(R$5:R8327)</f>
        <v>8323</v>
      </c>
      <c r="T8327" s="388" t="str">
        <f>IF(_xlfn.IFNA(VLOOKUP(P8327,$AG$3:$AH$83,2,FALSE),"")='11.1'!$D$5,TXM!S8327,"")</f>
        <v/>
      </c>
      <c r="U8327" t="str">
        <f>IFERROR(SMALL($T$5:$T$9000,ROWS($T$5:T8327)),"")</f>
        <v/>
      </c>
    </row>
    <row r="8328" spans="4:21" ht="14.4" customHeight="1" x14ac:dyDescent="0.3">
      <c r="D8328" s="388">
        <f>ROWS(C$5:C8328)</f>
        <v>8324</v>
      </c>
      <c r="E8328" s="388" t="str">
        <f>IF(_xlfn.IFNA(VLOOKUP(A8328,$AG$3:$AH$83,2,FALSE),"")='11.1'!$D$5,TXM!D8328,"")</f>
        <v/>
      </c>
      <c r="F8328" t="str">
        <f>IFERROR(SMALL($E$5:$E$9000,ROWS($E$5:E8328)),"")</f>
        <v/>
      </c>
      <c r="I8328" t="s">
        <v>2298</v>
      </c>
      <c r="J8328" t="s">
        <v>791</v>
      </c>
      <c r="K8328">
        <v>1511</v>
      </c>
      <c r="L8328" s="388">
        <f>ROWS(K$5:K8328)</f>
        <v>8324</v>
      </c>
      <c r="M8328" s="388" t="str">
        <f>IF(_xlfn.IFNA(VLOOKUP(I8328,$AG$3:$AH$83,2,FALSE),"")='11.1'!$D$5,TXM!L8328,"")</f>
        <v/>
      </c>
      <c r="N8328" t="str">
        <f>IFERROR(SMALL($M$5:$M$9000,ROWS($M$5:M8328)),"")</f>
        <v/>
      </c>
      <c r="S8328" s="388">
        <f>ROWS(R$5:R8328)</f>
        <v>8324</v>
      </c>
      <c r="T8328" s="388" t="str">
        <f>IF(_xlfn.IFNA(VLOOKUP(P8328,$AG$3:$AH$83,2,FALSE),"")='11.1'!$D$5,TXM!S8328,"")</f>
        <v/>
      </c>
      <c r="U8328" t="str">
        <f>IFERROR(SMALL($T$5:$T$9000,ROWS($T$5:T8328)),"")</f>
        <v/>
      </c>
    </row>
    <row r="8329" spans="4:21" ht="14.4" customHeight="1" x14ac:dyDescent="0.3">
      <c r="D8329" s="388">
        <f>ROWS(C$5:C8329)</f>
        <v>8325</v>
      </c>
      <c r="E8329" s="388" t="str">
        <f>IF(_xlfn.IFNA(VLOOKUP(A8329,$AG$3:$AH$83,2,FALSE),"")='11.1'!$D$5,TXM!D8329,"")</f>
        <v/>
      </c>
      <c r="F8329" t="str">
        <f>IFERROR(SMALL($E$5:$E$9000,ROWS($E$5:E8329)),"")</f>
        <v/>
      </c>
      <c r="I8329" t="s">
        <v>2111</v>
      </c>
      <c r="J8329" t="s">
        <v>827</v>
      </c>
      <c r="K8329">
        <v>786</v>
      </c>
      <c r="L8329" s="388">
        <f>ROWS(K$5:K8329)</f>
        <v>8325</v>
      </c>
      <c r="M8329" s="388" t="str">
        <f>IF(_xlfn.IFNA(VLOOKUP(I8329,$AG$3:$AH$83,2,FALSE),"")='11.1'!$D$5,TXM!L8329,"")</f>
        <v/>
      </c>
      <c r="N8329" t="str">
        <f>IFERROR(SMALL($M$5:$M$9000,ROWS($M$5:M8329)),"")</f>
        <v/>
      </c>
      <c r="S8329" s="388">
        <f>ROWS(R$5:R8329)</f>
        <v>8325</v>
      </c>
      <c r="T8329" s="388" t="str">
        <f>IF(_xlfn.IFNA(VLOOKUP(P8329,$AG$3:$AH$83,2,FALSE),"")='11.1'!$D$5,TXM!S8329,"")</f>
        <v/>
      </c>
      <c r="U8329" t="str">
        <f>IFERROR(SMALL($T$5:$T$9000,ROWS($T$5:T8329)),"")</f>
        <v/>
      </c>
    </row>
    <row r="8330" spans="4:21" ht="14.4" customHeight="1" x14ac:dyDescent="0.3">
      <c r="D8330" s="388">
        <f>ROWS(C$5:C8330)</f>
        <v>8326</v>
      </c>
      <c r="E8330" s="388" t="str">
        <f>IF(_xlfn.IFNA(VLOOKUP(A8330,$AG$3:$AH$83,2,FALSE),"")='11.1'!$D$5,TXM!D8330,"")</f>
        <v/>
      </c>
      <c r="F8330" t="str">
        <f>IFERROR(SMALL($E$5:$E$9000,ROWS($E$5:E8330)),"")</f>
        <v/>
      </c>
      <c r="I8330" t="s">
        <v>1517</v>
      </c>
      <c r="J8330" t="s">
        <v>827</v>
      </c>
      <c r="K8330">
        <v>6803</v>
      </c>
      <c r="L8330" s="388">
        <f>ROWS(K$5:K8330)</f>
        <v>8326</v>
      </c>
      <c r="M8330" s="388" t="str">
        <f>IF(_xlfn.IFNA(VLOOKUP(I8330,$AG$3:$AH$83,2,FALSE),"")='11.1'!$D$5,TXM!L8330,"")</f>
        <v/>
      </c>
      <c r="N8330" t="str">
        <f>IFERROR(SMALL($M$5:$M$9000,ROWS($M$5:M8330)),"")</f>
        <v/>
      </c>
      <c r="S8330" s="388">
        <f>ROWS(R$5:R8330)</f>
        <v>8326</v>
      </c>
      <c r="T8330" s="388" t="str">
        <f>IF(_xlfn.IFNA(VLOOKUP(P8330,$AG$3:$AH$83,2,FALSE),"")='11.1'!$D$5,TXM!S8330,"")</f>
        <v/>
      </c>
      <c r="U8330" t="str">
        <f>IFERROR(SMALL($T$5:$T$9000,ROWS($T$5:T8330)),"")</f>
        <v/>
      </c>
    </row>
    <row r="8331" spans="4:21" ht="14.4" customHeight="1" x14ac:dyDescent="0.3">
      <c r="D8331" s="388">
        <f>ROWS(C$5:C8331)</f>
        <v>8327</v>
      </c>
      <c r="E8331" s="388" t="str">
        <f>IF(_xlfn.IFNA(VLOOKUP(A8331,$AG$3:$AH$83,2,FALSE),"")='11.1'!$D$5,TXM!D8331,"")</f>
        <v/>
      </c>
      <c r="F8331" t="str">
        <f>IFERROR(SMALL($E$5:$E$9000,ROWS($E$5:E8331)),"")</f>
        <v/>
      </c>
      <c r="I8331" t="s">
        <v>1517</v>
      </c>
      <c r="J8331" t="s">
        <v>863</v>
      </c>
      <c r="K8331">
        <v>1027</v>
      </c>
      <c r="L8331" s="388">
        <f>ROWS(K$5:K8331)</f>
        <v>8327</v>
      </c>
      <c r="M8331" s="388" t="str">
        <f>IF(_xlfn.IFNA(VLOOKUP(I8331,$AG$3:$AH$83,2,FALSE),"")='11.1'!$D$5,TXM!L8331,"")</f>
        <v/>
      </c>
      <c r="N8331" t="str">
        <f>IFERROR(SMALL($M$5:$M$9000,ROWS($M$5:M8331)),"")</f>
        <v/>
      </c>
      <c r="S8331" s="388">
        <f>ROWS(R$5:R8331)</f>
        <v>8327</v>
      </c>
      <c r="T8331" s="388" t="str">
        <f>IF(_xlfn.IFNA(VLOOKUP(P8331,$AG$3:$AH$83,2,FALSE),"")='11.1'!$D$5,TXM!S8331,"")</f>
        <v/>
      </c>
      <c r="U8331" t="str">
        <f>IFERROR(SMALL($T$5:$T$9000,ROWS($T$5:T8331)),"")</f>
        <v/>
      </c>
    </row>
    <row r="8332" spans="4:21" ht="14.4" customHeight="1" x14ac:dyDescent="0.3">
      <c r="D8332" s="388">
        <f>ROWS(C$5:C8332)</f>
        <v>8328</v>
      </c>
      <c r="E8332" s="388" t="str">
        <f>IF(_xlfn.IFNA(VLOOKUP(A8332,$AG$3:$AH$83,2,FALSE),"")='11.1'!$D$5,TXM!D8332,"")</f>
        <v/>
      </c>
      <c r="F8332" t="str">
        <f>IFERROR(SMALL($E$5:$E$9000,ROWS($E$5:E8332)),"")</f>
        <v/>
      </c>
      <c r="I8332" t="s">
        <v>1517</v>
      </c>
      <c r="J8332" t="s">
        <v>867</v>
      </c>
      <c r="K8332">
        <v>588</v>
      </c>
      <c r="L8332" s="388">
        <f>ROWS(K$5:K8332)</f>
        <v>8328</v>
      </c>
      <c r="M8332" s="388" t="str">
        <f>IF(_xlfn.IFNA(VLOOKUP(I8332,$AG$3:$AH$83,2,FALSE),"")='11.1'!$D$5,TXM!L8332,"")</f>
        <v/>
      </c>
      <c r="N8332" t="str">
        <f>IFERROR(SMALL($M$5:$M$9000,ROWS($M$5:M8332)),"")</f>
        <v/>
      </c>
      <c r="S8332" s="388">
        <f>ROWS(R$5:R8332)</f>
        <v>8328</v>
      </c>
      <c r="T8332" s="388" t="str">
        <f>IF(_xlfn.IFNA(VLOOKUP(P8332,$AG$3:$AH$83,2,FALSE),"")='11.1'!$D$5,TXM!S8332,"")</f>
        <v/>
      </c>
      <c r="U8332" t="str">
        <f>IFERROR(SMALL($T$5:$T$9000,ROWS($T$5:T8332)),"")</f>
        <v/>
      </c>
    </row>
    <row r="8333" spans="4:21" ht="14.4" customHeight="1" x14ac:dyDescent="0.3">
      <c r="D8333" s="388">
        <f>ROWS(C$5:C8333)</f>
        <v>8329</v>
      </c>
      <c r="E8333" s="388" t="str">
        <f>IF(_xlfn.IFNA(VLOOKUP(A8333,$AG$3:$AH$83,2,FALSE),"")='11.1'!$D$5,TXM!D8333,"")</f>
        <v/>
      </c>
      <c r="F8333" t="str">
        <f>IFERROR(SMALL($E$5:$E$9000,ROWS($E$5:E8333)),"")</f>
        <v/>
      </c>
      <c r="I8333" t="s">
        <v>1517</v>
      </c>
      <c r="J8333" t="s">
        <v>1318</v>
      </c>
      <c r="K8333">
        <v>15</v>
      </c>
      <c r="L8333" s="388">
        <f>ROWS(K$5:K8333)</f>
        <v>8329</v>
      </c>
      <c r="M8333" s="388" t="str">
        <f>IF(_xlfn.IFNA(VLOOKUP(I8333,$AG$3:$AH$83,2,FALSE),"")='11.1'!$D$5,TXM!L8333,"")</f>
        <v/>
      </c>
      <c r="N8333" t="str">
        <f>IFERROR(SMALL($M$5:$M$9000,ROWS($M$5:M8333)),"")</f>
        <v/>
      </c>
      <c r="S8333" s="388">
        <f>ROWS(R$5:R8333)</f>
        <v>8329</v>
      </c>
      <c r="T8333" s="388" t="str">
        <f>IF(_xlfn.IFNA(VLOOKUP(P8333,$AG$3:$AH$83,2,FALSE),"")='11.1'!$D$5,TXM!S8333,"")</f>
        <v/>
      </c>
      <c r="U8333" t="str">
        <f>IFERROR(SMALL($T$5:$T$9000,ROWS($T$5:T8333)),"")</f>
        <v/>
      </c>
    </row>
    <row r="8334" spans="4:21" ht="14.4" customHeight="1" x14ac:dyDescent="0.3">
      <c r="D8334" s="388">
        <f>ROWS(C$5:C8334)</f>
        <v>8330</v>
      </c>
      <c r="E8334" s="388" t="str">
        <f>IF(_xlfn.IFNA(VLOOKUP(A8334,$AG$3:$AH$83,2,FALSE),"")='11.1'!$D$5,TXM!D8334,"")</f>
        <v/>
      </c>
      <c r="F8334" t="str">
        <f>IFERROR(SMALL($E$5:$E$9000,ROWS($E$5:E8334)),"")</f>
        <v/>
      </c>
      <c r="I8334" t="s">
        <v>1183</v>
      </c>
      <c r="J8334" t="s">
        <v>865</v>
      </c>
      <c r="K8334">
        <v>321625</v>
      </c>
      <c r="L8334" s="388">
        <f>ROWS(K$5:K8334)</f>
        <v>8330</v>
      </c>
      <c r="M8334" s="388" t="str">
        <f>IF(_xlfn.IFNA(VLOOKUP(I8334,$AG$3:$AH$83,2,FALSE),"")='11.1'!$D$5,TXM!L8334,"")</f>
        <v/>
      </c>
      <c r="N8334" t="str">
        <f>IFERROR(SMALL($M$5:$M$9000,ROWS($M$5:M8334)),"")</f>
        <v/>
      </c>
      <c r="S8334" s="388">
        <f>ROWS(R$5:R8334)</f>
        <v>8330</v>
      </c>
      <c r="T8334" s="388" t="str">
        <f>IF(_xlfn.IFNA(VLOOKUP(P8334,$AG$3:$AH$83,2,FALSE),"")='11.1'!$D$5,TXM!S8334,"")</f>
        <v/>
      </c>
      <c r="U8334" t="str">
        <f>IFERROR(SMALL($T$5:$T$9000,ROWS($T$5:T8334)),"")</f>
        <v/>
      </c>
    </row>
    <row r="8335" spans="4:21" ht="14.4" customHeight="1" x14ac:dyDescent="0.3">
      <c r="D8335" s="388">
        <f>ROWS(C$5:C8335)</f>
        <v>8331</v>
      </c>
      <c r="E8335" s="388" t="str">
        <f>IF(_xlfn.IFNA(VLOOKUP(A8335,$AG$3:$AH$83,2,FALSE),"")='11.1'!$D$5,TXM!D8335,"")</f>
        <v/>
      </c>
      <c r="F8335" t="str">
        <f>IFERROR(SMALL($E$5:$E$9000,ROWS($E$5:E8335)),"")</f>
        <v/>
      </c>
      <c r="I8335" t="s">
        <v>1183</v>
      </c>
      <c r="J8335" t="s">
        <v>1265</v>
      </c>
      <c r="K8335">
        <v>7500</v>
      </c>
      <c r="L8335" s="388">
        <f>ROWS(K$5:K8335)</f>
        <v>8331</v>
      </c>
      <c r="M8335" s="388" t="str">
        <f>IF(_xlfn.IFNA(VLOOKUP(I8335,$AG$3:$AH$83,2,FALSE),"")='11.1'!$D$5,TXM!L8335,"")</f>
        <v/>
      </c>
      <c r="N8335" t="str">
        <f>IFERROR(SMALL($M$5:$M$9000,ROWS($M$5:M8335)),"")</f>
        <v/>
      </c>
      <c r="S8335" s="388">
        <f>ROWS(R$5:R8335)</f>
        <v>8331</v>
      </c>
      <c r="T8335" s="388" t="str">
        <f>IF(_xlfn.IFNA(VLOOKUP(P8335,$AG$3:$AH$83,2,FALSE),"")='11.1'!$D$5,TXM!S8335,"")</f>
        <v/>
      </c>
      <c r="U8335" t="str">
        <f>IFERROR(SMALL($T$5:$T$9000,ROWS($T$5:T8335)),"")</f>
        <v/>
      </c>
    </row>
    <row r="8336" spans="4:21" ht="14.4" customHeight="1" x14ac:dyDescent="0.3">
      <c r="D8336" s="388">
        <f>ROWS(C$5:C8336)</f>
        <v>8332</v>
      </c>
      <c r="E8336" s="388" t="str">
        <f>IF(_xlfn.IFNA(VLOOKUP(A8336,$AG$3:$AH$83,2,FALSE),"")='11.1'!$D$5,TXM!D8336,"")</f>
        <v/>
      </c>
      <c r="F8336" t="str">
        <f>IFERROR(SMALL($E$5:$E$9000,ROWS($E$5:E8336)),"")</f>
        <v/>
      </c>
      <c r="I8336" t="s">
        <v>1183</v>
      </c>
      <c r="J8336" t="s">
        <v>94</v>
      </c>
      <c r="K8336">
        <v>6528</v>
      </c>
      <c r="L8336" s="388">
        <f>ROWS(K$5:K8336)</f>
        <v>8332</v>
      </c>
      <c r="M8336" s="388" t="str">
        <f>IF(_xlfn.IFNA(VLOOKUP(I8336,$AG$3:$AH$83,2,FALSE),"")='11.1'!$D$5,TXM!L8336,"")</f>
        <v/>
      </c>
      <c r="N8336" t="str">
        <f>IFERROR(SMALL($M$5:$M$9000,ROWS($M$5:M8336)),"")</f>
        <v/>
      </c>
      <c r="S8336" s="388">
        <f>ROWS(R$5:R8336)</f>
        <v>8332</v>
      </c>
      <c r="T8336" s="388" t="str">
        <f>IF(_xlfn.IFNA(VLOOKUP(P8336,$AG$3:$AH$83,2,FALSE),"")='11.1'!$D$5,TXM!S8336,"")</f>
        <v/>
      </c>
      <c r="U8336" t="str">
        <f>IFERROR(SMALL($T$5:$T$9000,ROWS($T$5:T8336)),"")</f>
        <v/>
      </c>
    </row>
    <row r="8337" spans="4:21" ht="14.4" customHeight="1" x14ac:dyDescent="0.3">
      <c r="D8337" s="388">
        <f>ROWS(C$5:C8337)</f>
        <v>8333</v>
      </c>
      <c r="E8337" s="388" t="str">
        <f>IF(_xlfn.IFNA(VLOOKUP(A8337,$AG$3:$AH$83,2,FALSE),"")='11.1'!$D$5,TXM!D8337,"")</f>
        <v/>
      </c>
      <c r="F8337" t="str">
        <f>IFERROR(SMALL($E$5:$E$9000,ROWS($E$5:E8337)),"")</f>
        <v/>
      </c>
      <c r="I8337" t="s">
        <v>1183</v>
      </c>
      <c r="J8337" t="s">
        <v>863</v>
      </c>
      <c r="K8337">
        <v>1305</v>
      </c>
      <c r="L8337" s="388">
        <f>ROWS(K$5:K8337)</f>
        <v>8333</v>
      </c>
      <c r="M8337" s="388" t="str">
        <f>IF(_xlfn.IFNA(VLOOKUP(I8337,$AG$3:$AH$83,2,FALSE),"")='11.1'!$D$5,TXM!L8337,"")</f>
        <v/>
      </c>
      <c r="N8337" t="str">
        <f>IFERROR(SMALL($M$5:$M$9000,ROWS($M$5:M8337)),"")</f>
        <v/>
      </c>
      <c r="S8337" s="388">
        <f>ROWS(R$5:R8337)</f>
        <v>8333</v>
      </c>
      <c r="T8337" s="388" t="str">
        <f>IF(_xlfn.IFNA(VLOOKUP(P8337,$AG$3:$AH$83,2,FALSE),"")='11.1'!$D$5,TXM!S8337,"")</f>
        <v/>
      </c>
      <c r="U8337" t="str">
        <f>IFERROR(SMALL($T$5:$T$9000,ROWS($T$5:T8337)),"")</f>
        <v/>
      </c>
    </row>
    <row r="8338" spans="4:21" ht="14.4" customHeight="1" x14ac:dyDescent="0.3">
      <c r="D8338" s="388">
        <f>ROWS(C$5:C8338)</f>
        <v>8334</v>
      </c>
      <c r="E8338" s="388" t="str">
        <f>IF(_xlfn.IFNA(VLOOKUP(A8338,$AG$3:$AH$83,2,FALSE),"")='11.1'!$D$5,TXM!D8338,"")</f>
        <v/>
      </c>
      <c r="F8338" t="str">
        <f>IFERROR(SMALL($E$5:$E$9000,ROWS($E$5:E8338)),"")</f>
        <v/>
      </c>
      <c r="I8338" t="s">
        <v>1183</v>
      </c>
      <c r="J8338" t="s">
        <v>1402</v>
      </c>
      <c r="K8338">
        <v>606</v>
      </c>
      <c r="L8338" s="388">
        <f>ROWS(K$5:K8338)</f>
        <v>8334</v>
      </c>
      <c r="M8338" s="388" t="str">
        <f>IF(_xlfn.IFNA(VLOOKUP(I8338,$AG$3:$AH$83,2,FALSE),"")='11.1'!$D$5,TXM!L8338,"")</f>
        <v/>
      </c>
      <c r="N8338" t="str">
        <f>IFERROR(SMALL($M$5:$M$9000,ROWS($M$5:M8338)),"")</f>
        <v/>
      </c>
      <c r="S8338" s="388">
        <f>ROWS(R$5:R8338)</f>
        <v>8334</v>
      </c>
      <c r="T8338" s="388" t="str">
        <f>IF(_xlfn.IFNA(VLOOKUP(P8338,$AG$3:$AH$83,2,FALSE),"")='11.1'!$D$5,TXM!S8338,"")</f>
        <v/>
      </c>
      <c r="U8338" t="str">
        <f>IFERROR(SMALL($T$5:$T$9000,ROWS($T$5:T8338)),"")</f>
        <v/>
      </c>
    </row>
    <row r="8339" spans="4:21" ht="14.4" customHeight="1" x14ac:dyDescent="0.3">
      <c r="D8339" s="388">
        <f>ROWS(C$5:C8339)</f>
        <v>8335</v>
      </c>
      <c r="E8339" s="388" t="str">
        <f>IF(_xlfn.IFNA(VLOOKUP(A8339,$AG$3:$AH$83,2,FALSE),"")='11.1'!$D$5,TXM!D8339,"")</f>
        <v/>
      </c>
      <c r="F8339" t="str">
        <f>IFERROR(SMALL($E$5:$E$9000,ROWS($E$5:E8339)),"")</f>
        <v/>
      </c>
      <c r="I8339" t="s">
        <v>1198</v>
      </c>
      <c r="J8339" t="s">
        <v>867</v>
      </c>
      <c r="K8339">
        <v>47514</v>
      </c>
      <c r="L8339" s="388">
        <f>ROWS(K$5:K8339)</f>
        <v>8335</v>
      </c>
      <c r="M8339" s="388" t="str">
        <f>IF(_xlfn.IFNA(VLOOKUP(I8339,$AG$3:$AH$83,2,FALSE),"")='11.1'!$D$5,TXM!L8339,"")</f>
        <v/>
      </c>
      <c r="N8339" t="str">
        <f>IFERROR(SMALL($M$5:$M$9000,ROWS($M$5:M8339)),"")</f>
        <v/>
      </c>
      <c r="S8339" s="388">
        <f>ROWS(R$5:R8339)</f>
        <v>8335</v>
      </c>
      <c r="T8339" s="388" t="str">
        <f>IF(_xlfn.IFNA(VLOOKUP(P8339,$AG$3:$AH$83,2,FALSE),"")='11.1'!$D$5,TXM!S8339,"")</f>
        <v/>
      </c>
      <c r="U8339" t="str">
        <f>IFERROR(SMALL($T$5:$T$9000,ROWS($T$5:T8339)),"")</f>
        <v/>
      </c>
    </row>
    <row r="8340" spans="4:21" ht="14.4" customHeight="1" x14ac:dyDescent="0.3">
      <c r="D8340" s="388">
        <f>ROWS(C$5:C8340)</f>
        <v>8336</v>
      </c>
      <c r="E8340" s="388" t="str">
        <f>IF(_xlfn.IFNA(VLOOKUP(A8340,$AG$3:$AH$83,2,FALSE),"")='11.1'!$D$5,TXM!D8340,"")</f>
        <v/>
      </c>
      <c r="F8340" t="str">
        <f>IFERROR(SMALL($E$5:$E$9000,ROWS($E$5:E8340)),"")</f>
        <v/>
      </c>
      <c r="I8340" t="s">
        <v>1198</v>
      </c>
      <c r="J8340" t="s">
        <v>863</v>
      </c>
      <c r="K8340">
        <v>13750</v>
      </c>
      <c r="L8340" s="388">
        <f>ROWS(K$5:K8340)</f>
        <v>8336</v>
      </c>
      <c r="M8340" s="388" t="str">
        <f>IF(_xlfn.IFNA(VLOOKUP(I8340,$AG$3:$AH$83,2,FALSE),"")='11.1'!$D$5,TXM!L8340,"")</f>
        <v/>
      </c>
      <c r="N8340" t="str">
        <f>IFERROR(SMALL($M$5:$M$9000,ROWS($M$5:M8340)),"")</f>
        <v/>
      </c>
      <c r="S8340" s="388">
        <f>ROWS(R$5:R8340)</f>
        <v>8336</v>
      </c>
      <c r="T8340" s="388" t="str">
        <f>IF(_xlfn.IFNA(VLOOKUP(P8340,$AG$3:$AH$83,2,FALSE),"")='11.1'!$D$5,TXM!S8340,"")</f>
        <v/>
      </c>
      <c r="U8340" t="str">
        <f>IFERROR(SMALL($T$5:$T$9000,ROWS($T$5:T8340)),"")</f>
        <v/>
      </c>
    </row>
    <row r="8341" spans="4:21" ht="14.4" customHeight="1" x14ac:dyDescent="0.3">
      <c r="D8341" s="388">
        <f>ROWS(C$5:C8341)</f>
        <v>8337</v>
      </c>
      <c r="E8341" s="388" t="str">
        <f>IF(_xlfn.IFNA(VLOOKUP(A8341,$AG$3:$AH$83,2,FALSE),"")='11.1'!$D$5,TXM!D8341,"")</f>
        <v/>
      </c>
      <c r="F8341" t="str">
        <f>IFERROR(SMALL($E$5:$E$9000,ROWS($E$5:E8341)),"")</f>
        <v/>
      </c>
      <c r="I8341" t="s">
        <v>1198</v>
      </c>
      <c r="J8341" t="s">
        <v>865</v>
      </c>
      <c r="K8341">
        <v>4520</v>
      </c>
      <c r="L8341" s="388">
        <f>ROWS(K$5:K8341)</f>
        <v>8337</v>
      </c>
      <c r="M8341" s="388" t="str">
        <f>IF(_xlfn.IFNA(VLOOKUP(I8341,$AG$3:$AH$83,2,FALSE),"")='11.1'!$D$5,TXM!L8341,"")</f>
        <v/>
      </c>
      <c r="N8341" t="str">
        <f>IFERROR(SMALL($M$5:$M$9000,ROWS($M$5:M8341)),"")</f>
        <v/>
      </c>
      <c r="S8341" s="388">
        <f>ROWS(R$5:R8341)</f>
        <v>8337</v>
      </c>
      <c r="T8341" s="388" t="str">
        <f>IF(_xlfn.IFNA(VLOOKUP(P8341,$AG$3:$AH$83,2,FALSE),"")='11.1'!$D$5,TXM!S8341,"")</f>
        <v/>
      </c>
      <c r="U8341" t="str">
        <f>IFERROR(SMALL($T$5:$T$9000,ROWS($T$5:T8341)),"")</f>
        <v/>
      </c>
    </row>
    <row r="8342" spans="4:21" ht="14.4" customHeight="1" x14ac:dyDescent="0.3">
      <c r="D8342" s="388">
        <f>ROWS(C$5:C8342)</f>
        <v>8338</v>
      </c>
      <c r="E8342" s="388" t="str">
        <f>IF(_xlfn.IFNA(VLOOKUP(A8342,$AG$3:$AH$83,2,FALSE),"")='11.1'!$D$5,TXM!D8342,"")</f>
        <v/>
      </c>
      <c r="F8342" t="str">
        <f>IFERROR(SMALL($E$5:$E$9000,ROWS($E$5:E8342)),"")</f>
        <v/>
      </c>
      <c r="I8342" t="s">
        <v>1198</v>
      </c>
      <c r="J8342" t="s">
        <v>861</v>
      </c>
      <c r="K8342">
        <v>720</v>
      </c>
      <c r="L8342" s="388">
        <f>ROWS(K$5:K8342)</f>
        <v>8338</v>
      </c>
      <c r="M8342" s="388" t="str">
        <f>IF(_xlfn.IFNA(VLOOKUP(I8342,$AG$3:$AH$83,2,FALSE),"")='11.1'!$D$5,TXM!L8342,"")</f>
        <v/>
      </c>
      <c r="N8342" t="str">
        <f>IFERROR(SMALL($M$5:$M$9000,ROWS($M$5:M8342)),"")</f>
        <v/>
      </c>
      <c r="S8342" s="388">
        <f>ROWS(R$5:R8342)</f>
        <v>8338</v>
      </c>
      <c r="T8342" s="388" t="str">
        <f>IF(_xlfn.IFNA(VLOOKUP(P8342,$AG$3:$AH$83,2,FALSE),"")='11.1'!$D$5,TXM!S8342,"")</f>
        <v/>
      </c>
      <c r="U8342" t="str">
        <f>IFERROR(SMALL($T$5:$T$9000,ROWS($T$5:T8342)),"")</f>
        <v/>
      </c>
    </row>
    <row r="8343" spans="4:21" ht="14.4" customHeight="1" x14ac:dyDescent="0.3">
      <c r="D8343" s="388">
        <f>ROWS(C$5:C8343)</f>
        <v>8339</v>
      </c>
      <c r="E8343" s="388" t="str">
        <f>IF(_xlfn.IFNA(VLOOKUP(A8343,$AG$3:$AH$83,2,FALSE),"")='11.1'!$D$5,TXM!D8343,"")</f>
        <v/>
      </c>
      <c r="F8343" t="str">
        <f>IFERROR(SMALL($E$5:$E$9000,ROWS($E$5:E8343)),"")</f>
        <v/>
      </c>
      <c r="I8343" t="s">
        <v>1198</v>
      </c>
      <c r="J8343" t="s">
        <v>94</v>
      </c>
      <c r="K8343">
        <v>121</v>
      </c>
      <c r="L8343" s="388">
        <f>ROWS(K$5:K8343)</f>
        <v>8339</v>
      </c>
      <c r="M8343" s="388" t="str">
        <f>IF(_xlfn.IFNA(VLOOKUP(I8343,$AG$3:$AH$83,2,FALSE),"")='11.1'!$D$5,TXM!L8343,"")</f>
        <v/>
      </c>
      <c r="N8343" t="str">
        <f>IFERROR(SMALL($M$5:$M$9000,ROWS($M$5:M8343)),"")</f>
        <v/>
      </c>
      <c r="S8343" s="388">
        <f>ROWS(R$5:R8343)</f>
        <v>8339</v>
      </c>
      <c r="T8343" s="388" t="str">
        <f>IF(_xlfn.IFNA(VLOOKUP(P8343,$AG$3:$AH$83,2,FALSE),"")='11.1'!$D$5,TXM!S8343,"")</f>
        <v/>
      </c>
      <c r="U8343" t="str">
        <f>IFERROR(SMALL($T$5:$T$9000,ROWS($T$5:T8343)),"")</f>
        <v/>
      </c>
    </row>
    <row r="8344" spans="4:21" ht="14.4" customHeight="1" x14ac:dyDescent="0.3">
      <c r="D8344" s="388">
        <f>ROWS(C$5:C8344)</f>
        <v>8340</v>
      </c>
      <c r="E8344" s="388" t="str">
        <f>IF(_xlfn.IFNA(VLOOKUP(A8344,$AG$3:$AH$83,2,FALSE),"")='11.1'!$D$5,TXM!D8344,"")</f>
        <v/>
      </c>
      <c r="F8344" t="str">
        <f>IFERROR(SMALL($E$5:$E$9000,ROWS($E$5:E8344)),"")</f>
        <v/>
      </c>
      <c r="I8344" t="s">
        <v>1520</v>
      </c>
      <c r="J8344" t="s">
        <v>863</v>
      </c>
      <c r="K8344">
        <v>56382</v>
      </c>
      <c r="L8344" s="388">
        <f>ROWS(K$5:K8344)</f>
        <v>8340</v>
      </c>
      <c r="M8344" s="388" t="str">
        <f>IF(_xlfn.IFNA(VLOOKUP(I8344,$AG$3:$AH$83,2,FALSE),"")='11.1'!$D$5,TXM!L8344,"")</f>
        <v/>
      </c>
      <c r="N8344" t="str">
        <f>IFERROR(SMALL($M$5:$M$9000,ROWS($M$5:M8344)),"")</f>
        <v/>
      </c>
      <c r="S8344" s="388">
        <f>ROWS(R$5:R8344)</f>
        <v>8340</v>
      </c>
      <c r="T8344" s="388" t="str">
        <f>IF(_xlfn.IFNA(VLOOKUP(P8344,$AG$3:$AH$83,2,FALSE),"")='11.1'!$D$5,TXM!S8344,"")</f>
        <v/>
      </c>
      <c r="U8344" t="str">
        <f>IFERROR(SMALL($T$5:$T$9000,ROWS($T$5:T8344)),"")</f>
        <v/>
      </c>
    </row>
    <row r="8345" spans="4:21" ht="14.4" customHeight="1" x14ac:dyDescent="0.3">
      <c r="D8345" s="388">
        <f>ROWS(C$5:C8345)</f>
        <v>8341</v>
      </c>
      <c r="E8345" s="388" t="str">
        <f>IF(_xlfn.IFNA(VLOOKUP(A8345,$AG$3:$AH$83,2,FALSE),"")='11.1'!$D$5,TXM!D8345,"")</f>
        <v/>
      </c>
      <c r="F8345" t="str">
        <f>IFERROR(SMALL($E$5:$E$9000,ROWS($E$5:E8345)),"")</f>
        <v/>
      </c>
      <c r="I8345" t="s">
        <v>1520</v>
      </c>
      <c r="J8345" t="s">
        <v>865</v>
      </c>
      <c r="K8345">
        <v>6264</v>
      </c>
      <c r="L8345" s="388">
        <f>ROWS(K$5:K8345)</f>
        <v>8341</v>
      </c>
      <c r="M8345" s="388" t="str">
        <f>IF(_xlfn.IFNA(VLOOKUP(I8345,$AG$3:$AH$83,2,FALSE),"")='11.1'!$D$5,TXM!L8345,"")</f>
        <v/>
      </c>
      <c r="N8345" t="str">
        <f>IFERROR(SMALL($M$5:$M$9000,ROWS($M$5:M8345)),"")</f>
        <v/>
      </c>
      <c r="S8345" s="388">
        <f>ROWS(R$5:R8345)</f>
        <v>8341</v>
      </c>
      <c r="T8345" s="388" t="str">
        <f>IF(_xlfn.IFNA(VLOOKUP(P8345,$AG$3:$AH$83,2,FALSE),"")='11.1'!$D$5,TXM!S8345,"")</f>
        <v/>
      </c>
      <c r="U8345" t="str">
        <f>IFERROR(SMALL($T$5:$T$9000,ROWS($T$5:T8345)),"")</f>
        <v/>
      </c>
    </row>
    <row r="8346" spans="4:21" ht="14.4" customHeight="1" x14ac:dyDescent="0.3">
      <c r="D8346" s="388">
        <f>ROWS(C$5:C8346)</f>
        <v>8342</v>
      </c>
      <c r="E8346" s="388" t="str">
        <f>IF(_xlfn.IFNA(VLOOKUP(A8346,$AG$3:$AH$83,2,FALSE),"")='11.1'!$D$5,TXM!D8346,"")</f>
        <v/>
      </c>
      <c r="F8346" t="str">
        <f>IFERROR(SMALL($E$5:$E$9000,ROWS($E$5:E8346)),"")</f>
        <v/>
      </c>
      <c r="I8346" t="s">
        <v>1520</v>
      </c>
      <c r="J8346" t="s">
        <v>108</v>
      </c>
      <c r="K8346">
        <v>6140</v>
      </c>
      <c r="L8346" s="388">
        <f>ROWS(K$5:K8346)</f>
        <v>8342</v>
      </c>
      <c r="M8346" s="388" t="str">
        <f>IF(_xlfn.IFNA(VLOOKUP(I8346,$AG$3:$AH$83,2,FALSE),"")='11.1'!$D$5,TXM!L8346,"")</f>
        <v/>
      </c>
      <c r="N8346" t="str">
        <f>IFERROR(SMALL($M$5:$M$9000,ROWS($M$5:M8346)),"")</f>
        <v/>
      </c>
      <c r="S8346" s="388">
        <f>ROWS(R$5:R8346)</f>
        <v>8342</v>
      </c>
      <c r="T8346" s="388" t="str">
        <f>IF(_xlfn.IFNA(VLOOKUP(P8346,$AG$3:$AH$83,2,FALSE),"")='11.1'!$D$5,TXM!S8346,"")</f>
        <v/>
      </c>
      <c r="U8346" t="str">
        <f>IFERROR(SMALL($T$5:$T$9000,ROWS($T$5:T8346)),"")</f>
        <v/>
      </c>
    </row>
    <row r="8347" spans="4:21" ht="14.4" customHeight="1" x14ac:dyDescent="0.3">
      <c r="D8347" s="388">
        <f>ROWS(C$5:C8347)</f>
        <v>8343</v>
      </c>
      <c r="E8347" s="388" t="str">
        <f>IF(_xlfn.IFNA(VLOOKUP(A8347,$AG$3:$AH$83,2,FALSE),"")='11.1'!$D$5,TXM!D8347,"")</f>
        <v/>
      </c>
      <c r="F8347" t="str">
        <f>IFERROR(SMALL($E$5:$E$9000,ROWS($E$5:E8347)),"")</f>
        <v/>
      </c>
      <c r="I8347" t="s">
        <v>1520</v>
      </c>
      <c r="J8347" t="s">
        <v>1500</v>
      </c>
      <c r="K8347">
        <v>1477</v>
      </c>
      <c r="L8347" s="388">
        <f>ROWS(K$5:K8347)</f>
        <v>8343</v>
      </c>
      <c r="M8347" s="388" t="str">
        <f>IF(_xlfn.IFNA(VLOOKUP(I8347,$AG$3:$AH$83,2,FALSE),"")='11.1'!$D$5,TXM!L8347,"")</f>
        <v/>
      </c>
      <c r="N8347" t="str">
        <f>IFERROR(SMALL($M$5:$M$9000,ROWS($M$5:M8347)),"")</f>
        <v/>
      </c>
      <c r="S8347" s="388">
        <f>ROWS(R$5:R8347)</f>
        <v>8343</v>
      </c>
      <c r="T8347" s="388" t="str">
        <f>IF(_xlfn.IFNA(VLOOKUP(P8347,$AG$3:$AH$83,2,FALSE),"")='11.1'!$D$5,TXM!S8347,"")</f>
        <v/>
      </c>
      <c r="U8347" t="str">
        <f>IFERROR(SMALL($T$5:$T$9000,ROWS($T$5:T8347)),"")</f>
        <v/>
      </c>
    </row>
    <row r="8348" spans="4:21" ht="14.4" customHeight="1" x14ac:dyDescent="0.3">
      <c r="D8348" s="388">
        <f>ROWS(C$5:C8348)</f>
        <v>8344</v>
      </c>
      <c r="E8348" s="388" t="str">
        <f>IF(_xlfn.IFNA(VLOOKUP(A8348,$AG$3:$AH$83,2,FALSE),"")='11.1'!$D$5,TXM!D8348,"")</f>
        <v/>
      </c>
      <c r="F8348" t="str">
        <f>IFERROR(SMALL($E$5:$E$9000,ROWS($E$5:E8348)),"")</f>
        <v/>
      </c>
      <c r="I8348" t="s">
        <v>1520</v>
      </c>
      <c r="J8348" t="s">
        <v>791</v>
      </c>
      <c r="K8348">
        <v>835</v>
      </c>
      <c r="L8348" s="388">
        <f>ROWS(K$5:K8348)</f>
        <v>8344</v>
      </c>
      <c r="M8348" s="388" t="str">
        <f>IF(_xlfn.IFNA(VLOOKUP(I8348,$AG$3:$AH$83,2,FALSE),"")='11.1'!$D$5,TXM!L8348,"")</f>
        <v/>
      </c>
      <c r="N8348" t="str">
        <f>IFERROR(SMALL($M$5:$M$9000,ROWS($M$5:M8348)),"")</f>
        <v/>
      </c>
      <c r="S8348" s="388">
        <f>ROWS(R$5:R8348)</f>
        <v>8344</v>
      </c>
      <c r="T8348" s="388" t="str">
        <f>IF(_xlfn.IFNA(VLOOKUP(P8348,$AG$3:$AH$83,2,FALSE),"")='11.1'!$D$5,TXM!S8348,"")</f>
        <v/>
      </c>
      <c r="U8348" t="str">
        <f>IFERROR(SMALL($T$5:$T$9000,ROWS($T$5:T8348)),"")</f>
        <v/>
      </c>
    </row>
    <row r="8349" spans="4:21" ht="14.4" customHeight="1" x14ac:dyDescent="0.3">
      <c r="D8349" s="388">
        <f>ROWS(C$5:C8349)</f>
        <v>8345</v>
      </c>
      <c r="E8349" s="388" t="str">
        <f>IF(_xlfn.IFNA(VLOOKUP(A8349,$AG$3:$AH$83,2,FALSE),"")='11.1'!$D$5,TXM!D8349,"")</f>
        <v/>
      </c>
      <c r="F8349" t="str">
        <f>IFERROR(SMALL($E$5:$E$9000,ROWS($E$5:E8349)),"")</f>
        <v/>
      </c>
      <c r="I8349" t="s">
        <v>1182</v>
      </c>
      <c r="J8349" t="s">
        <v>863</v>
      </c>
      <c r="K8349">
        <v>16504</v>
      </c>
      <c r="L8349" s="388">
        <f>ROWS(K$5:K8349)</f>
        <v>8345</v>
      </c>
      <c r="M8349" s="388" t="str">
        <f>IF(_xlfn.IFNA(VLOOKUP(I8349,$AG$3:$AH$83,2,FALSE),"")='11.1'!$D$5,TXM!L8349,"")</f>
        <v/>
      </c>
      <c r="N8349" t="str">
        <f>IFERROR(SMALL($M$5:$M$9000,ROWS($M$5:M8349)),"")</f>
        <v/>
      </c>
      <c r="S8349" s="388">
        <f>ROWS(R$5:R8349)</f>
        <v>8345</v>
      </c>
      <c r="T8349" s="388" t="str">
        <f>IF(_xlfn.IFNA(VLOOKUP(P8349,$AG$3:$AH$83,2,FALSE),"")='11.1'!$D$5,TXM!S8349,"")</f>
        <v/>
      </c>
      <c r="U8349" t="str">
        <f>IFERROR(SMALL($T$5:$T$9000,ROWS($T$5:T8349)),"")</f>
        <v/>
      </c>
    </row>
    <row r="8350" spans="4:21" ht="14.4" customHeight="1" x14ac:dyDescent="0.3">
      <c r="D8350" s="388">
        <f>ROWS(C$5:C8350)</f>
        <v>8346</v>
      </c>
      <c r="E8350" s="388" t="str">
        <f>IF(_xlfn.IFNA(VLOOKUP(A8350,$AG$3:$AH$83,2,FALSE),"")='11.1'!$D$5,TXM!D8350,"")</f>
        <v/>
      </c>
      <c r="F8350" t="str">
        <f>IFERROR(SMALL($E$5:$E$9000,ROWS($E$5:E8350)),"")</f>
        <v/>
      </c>
      <c r="I8350" t="s">
        <v>1182</v>
      </c>
      <c r="J8350" t="s">
        <v>95</v>
      </c>
      <c r="K8350">
        <v>3238</v>
      </c>
      <c r="L8350" s="388">
        <f>ROWS(K$5:K8350)</f>
        <v>8346</v>
      </c>
      <c r="M8350" s="388" t="str">
        <f>IF(_xlfn.IFNA(VLOOKUP(I8350,$AG$3:$AH$83,2,FALSE),"")='11.1'!$D$5,TXM!L8350,"")</f>
        <v/>
      </c>
      <c r="N8350" t="str">
        <f>IFERROR(SMALL($M$5:$M$9000,ROWS($M$5:M8350)),"")</f>
        <v/>
      </c>
      <c r="S8350" s="388">
        <f>ROWS(R$5:R8350)</f>
        <v>8346</v>
      </c>
      <c r="T8350" s="388" t="str">
        <f>IF(_xlfn.IFNA(VLOOKUP(P8350,$AG$3:$AH$83,2,FALSE),"")='11.1'!$D$5,TXM!S8350,"")</f>
        <v/>
      </c>
      <c r="U8350" t="str">
        <f>IFERROR(SMALL($T$5:$T$9000,ROWS($T$5:T8350)),"")</f>
        <v/>
      </c>
    </row>
    <row r="8351" spans="4:21" ht="14.4" customHeight="1" x14ac:dyDescent="0.3">
      <c r="D8351" s="388">
        <f>ROWS(C$5:C8351)</f>
        <v>8347</v>
      </c>
      <c r="E8351" s="388" t="str">
        <f>IF(_xlfn.IFNA(VLOOKUP(A8351,$AG$3:$AH$83,2,FALSE),"")='11.1'!$D$5,TXM!D8351,"")</f>
        <v/>
      </c>
      <c r="F8351" t="str">
        <f>IFERROR(SMALL($E$5:$E$9000,ROWS($E$5:E8351)),"")</f>
        <v/>
      </c>
      <c r="I8351" t="s">
        <v>1182</v>
      </c>
      <c r="J8351" t="s">
        <v>823</v>
      </c>
      <c r="K8351">
        <v>2093</v>
      </c>
      <c r="L8351" s="388">
        <f>ROWS(K$5:K8351)</f>
        <v>8347</v>
      </c>
      <c r="M8351" s="388" t="str">
        <f>IF(_xlfn.IFNA(VLOOKUP(I8351,$AG$3:$AH$83,2,FALSE),"")='11.1'!$D$5,TXM!L8351,"")</f>
        <v/>
      </c>
      <c r="N8351" t="str">
        <f>IFERROR(SMALL($M$5:$M$9000,ROWS($M$5:M8351)),"")</f>
        <v/>
      </c>
      <c r="S8351" s="388">
        <f>ROWS(R$5:R8351)</f>
        <v>8347</v>
      </c>
      <c r="T8351" s="388" t="str">
        <f>IF(_xlfn.IFNA(VLOOKUP(P8351,$AG$3:$AH$83,2,FALSE),"")='11.1'!$D$5,TXM!S8351,"")</f>
        <v/>
      </c>
      <c r="U8351" t="str">
        <f>IFERROR(SMALL($T$5:$T$9000,ROWS($T$5:T8351)),"")</f>
        <v/>
      </c>
    </row>
    <row r="8352" spans="4:21" ht="14.4" customHeight="1" x14ac:dyDescent="0.3">
      <c r="D8352" s="388">
        <f>ROWS(C$5:C8352)</f>
        <v>8348</v>
      </c>
      <c r="E8352" s="388" t="str">
        <f>IF(_xlfn.IFNA(VLOOKUP(A8352,$AG$3:$AH$83,2,FALSE),"")='11.1'!$D$5,TXM!D8352,"")</f>
        <v/>
      </c>
      <c r="F8352" t="str">
        <f>IFERROR(SMALL($E$5:$E$9000,ROWS($E$5:E8352)),"")</f>
        <v/>
      </c>
      <c r="I8352" t="s">
        <v>1182</v>
      </c>
      <c r="J8352" t="s">
        <v>799</v>
      </c>
      <c r="K8352">
        <v>1690</v>
      </c>
      <c r="L8352" s="388">
        <f>ROWS(K$5:K8352)</f>
        <v>8348</v>
      </c>
      <c r="M8352" s="388" t="str">
        <f>IF(_xlfn.IFNA(VLOOKUP(I8352,$AG$3:$AH$83,2,FALSE),"")='11.1'!$D$5,TXM!L8352,"")</f>
        <v/>
      </c>
      <c r="N8352" t="str">
        <f>IFERROR(SMALL($M$5:$M$9000,ROWS($M$5:M8352)),"")</f>
        <v/>
      </c>
      <c r="S8352" s="388">
        <f>ROWS(R$5:R8352)</f>
        <v>8348</v>
      </c>
      <c r="T8352" s="388" t="str">
        <f>IF(_xlfn.IFNA(VLOOKUP(P8352,$AG$3:$AH$83,2,FALSE),"")='11.1'!$D$5,TXM!S8352,"")</f>
        <v/>
      </c>
      <c r="U8352" t="str">
        <f>IFERROR(SMALL($T$5:$T$9000,ROWS($T$5:T8352)),"")</f>
        <v/>
      </c>
    </row>
    <row r="8353" spans="4:21" ht="14.4" customHeight="1" x14ac:dyDescent="0.3">
      <c r="D8353" s="388">
        <f>ROWS(C$5:C8353)</f>
        <v>8349</v>
      </c>
      <c r="E8353" s="388" t="str">
        <f>IF(_xlfn.IFNA(VLOOKUP(A8353,$AG$3:$AH$83,2,FALSE),"")='11.1'!$D$5,TXM!D8353,"")</f>
        <v/>
      </c>
      <c r="F8353" t="str">
        <f>IFERROR(SMALL($E$5:$E$9000,ROWS($E$5:E8353)),"")</f>
        <v/>
      </c>
      <c r="I8353" t="s">
        <v>1182</v>
      </c>
      <c r="J8353" t="s">
        <v>1434</v>
      </c>
      <c r="K8353">
        <v>83</v>
      </c>
      <c r="L8353" s="388">
        <f>ROWS(K$5:K8353)</f>
        <v>8349</v>
      </c>
      <c r="M8353" s="388" t="str">
        <f>IF(_xlfn.IFNA(VLOOKUP(I8353,$AG$3:$AH$83,2,FALSE),"")='11.1'!$D$5,TXM!L8353,"")</f>
        <v/>
      </c>
      <c r="N8353" t="str">
        <f>IFERROR(SMALL($M$5:$M$9000,ROWS($M$5:M8353)),"")</f>
        <v/>
      </c>
      <c r="S8353" s="388">
        <f>ROWS(R$5:R8353)</f>
        <v>8349</v>
      </c>
      <c r="T8353" s="388" t="str">
        <f>IF(_xlfn.IFNA(VLOOKUP(P8353,$AG$3:$AH$83,2,FALSE),"")='11.1'!$D$5,TXM!S8353,"")</f>
        <v/>
      </c>
      <c r="U8353" t="str">
        <f>IFERROR(SMALL($T$5:$T$9000,ROWS($T$5:T8353)),"")</f>
        <v/>
      </c>
    </row>
    <row r="8354" spans="4:21" ht="14.4" customHeight="1" x14ac:dyDescent="0.3">
      <c r="D8354" s="388">
        <f>ROWS(C$5:C8354)</f>
        <v>8350</v>
      </c>
      <c r="E8354" s="388" t="str">
        <f>IF(_xlfn.IFNA(VLOOKUP(A8354,$AG$3:$AH$83,2,FALSE),"")='11.1'!$D$5,TXM!D8354,"")</f>
        <v/>
      </c>
      <c r="F8354" t="str">
        <f>IFERROR(SMALL($E$5:$E$9000,ROWS($E$5:E8354)),"")</f>
        <v/>
      </c>
      <c r="I8354" t="s">
        <v>1522</v>
      </c>
      <c r="J8354" t="s">
        <v>867</v>
      </c>
      <c r="K8354">
        <v>2068</v>
      </c>
      <c r="L8354" s="388">
        <f>ROWS(K$5:K8354)</f>
        <v>8350</v>
      </c>
      <c r="M8354" s="388" t="str">
        <f>IF(_xlfn.IFNA(VLOOKUP(I8354,$AG$3:$AH$83,2,FALSE),"")='11.1'!$D$5,TXM!L8354,"")</f>
        <v/>
      </c>
      <c r="N8354" t="str">
        <f>IFERROR(SMALL($M$5:$M$9000,ROWS($M$5:M8354)),"")</f>
        <v/>
      </c>
      <c r="S8354" s="388">
        <f>ROWS(R$5:R8354)</f>
        <v>8350</v>
      </c>
      <c r="T8354" s="388" t="str">
        <f>IF(_xlfn.IFNA(VLOOKUP(P8354,$AG$3:$AH$83,2,FALSE),"")='11.1'!$D$5,TXM!S8354,"")</f>
        <v/>
      </c>
      <c r="U8354" t="str">
        <f>IFERROR(SMALL($T$5:$T$9000,ROWS($T$5:T8354)),"")</f>
        <v/>
      </c>
    </row>
    <row r="8355" spans="4:21" ht="14.4" customHeight="1" x14ac:dyDescent="0.3">
      <c r="D8355" s="388">
        <f>ROWS(C$5:C8355)</f>
        <v>8351</v>
      </c>
      <c r="E8355" s="388" t="str">
        <f>IF(_xlfn.IFNA(VLOOKUP(A8355,$AG$3:$AH$83,2,FALSE),"")='11.1'!$D$5,TXM!D8355,"")</f>
        <v/>
      </c>
      <c r="F8355" t="str">
        <f>IFERROR(SMALL($E$5:$E$9000,ROWS($E$5:E8355)),"")</f>
        <v/>
      </c>
      <c r="I8355" t="s">
        <v>1522</v>
      </c>
      <c r="J8355" t="s">
        <v>865</v>
      </c>
      <c r="K8355">
        <v>1510</v>
      </c>
      <c r="L8355" s="388">
        <f>ROWS(K$5:K8355)</f>
        <v>8351</v>
      </c>
      <c r="M8355" s="388" t="str">
        <f>IF(_xlfn.IFNA(VLOOKUP(I8355,$AG$3:$AH$83,2,FALSE),"")='11.1'!$D$5,TXM!L8355,"")</f>
        <v/>
      </c>
      <c r="N8355" t="str">
        <f>IFERROR(SMALL($M$5:$M$9000,ROWS($M$5:M8355)),"")</f>
        <v/>
      </c>
      <c r="S8355" s="388">
        <f>ROWS(R$5:R8355)</f>
        <v>8351</v>
      </c>
      <c r="T8355" s="388" t="str">
        <f>IF(_xlfn.IFNA(VLOOKUP(P8355,$AG$3:$AH$83,2,FALSE),"")='11.1'!$D$5,TXM!S8355,"")</f>
        <v/>
      </c>
      <c r="U8355" t="str">
        <f>IFERROR(SMALL($T$5:$T$9000,ROWS($T$5:T8355)),"")</f>
        <v/>
      </c>
    </row>
    <row r="8356" spans="4:21" ht="14.4" customHeight="1" x14ac:dyDescent="0.3">
      <c r="D8356" s="388">
        <f>ROWS(C$5:C8356)</f>
        <v>8352</v>
      </c>
      <c r="E8356" s="388" t="str">
        <f>IF(_xlfn.IFNA(VLOOKUP(A8356,$AG$3:$AH$83,2,FALSE),"")='11.1'!$D$5,TXM!D8356,"")</f>
        <v/>
      </c>
      <c r="F8356" t="str">
        <f>IFERROR(SMALL($E$5:$E$9000,ROWS($E$5:E8356)),"")</f>
        <v/>
      </c>
      <c r="I8356" t="s">
        <v>1522</v>
      </c>
      <c r="J8356" t="s">
        <v>863</v>
      </c>
      <c r="K8356">
        <v>26</v>
      </c>
      <c r="L8356" s="388">
        <f>ROWS(K$5:K8356)</f>
        <v>8352</v>
      </c>
      <c r="M8356" s="388" t="str">
        <f>IF(_xlfn.IFNA(VLOOKUP(I8356,$AG$3:$AH$83,2,FALSE),"")='11.1'!$D$5,TXM!L8356,"")</f>
        <v/>
      </c>
      <c r="N8356" t="str">
        <f>IFERROR(SMALL($M$5:$M$9000,ROWS($M$5:M8356)),"")</f>
        <v/>
      </c>
      <c r="S8356" s="388">
        <f>ROWS(R$5:R8356)</f>
        <v>8352</v>
      </c>
      <c r="T8356" s="388" t="str">
        <f>IF(_xlfn.IFNA(VLOOKUP(P8356,$AG$3:$AH$83,2,FALSE),"")='11.1'!$D$5,TXM!S8356,"")</f>
        <v/>
      </c>
      <c r="U8356" t="str">
        <f>IFERROR(SMALL($T$5:$T$9000,ROWS($T$5:T8356)),"")</f>
        <v/>
      </c>
    </row>
    <row r="8357" spans="4:21" ht="14.4" customHeight="1" x14ac:dyDescent="0.3">
      <c r="D8357" s="388">
        <f>ROWS(C$5:C8357)</f>
        <v>8353</v>
      </c>
      <c r="E8357" s="388" t="str">
        <f>IF(_xlfn.IFNA(VLOOKUP(A8357,$AG$3:$AH$83,2,FALSE),"")='11.1'!$D$5,TXM!D8357,"")</f>
        <v/>
      </c>
      <c r="F8357" t="str">
        <f>IFERROR(SMALL($E$5:$E$9000,ROWS($E$5:E8357)),"")</f>
        <v/>
      </c>
      <c r="I8357" t="s">
        <v>1189</v>
      </c>
      <c r="J8357" t="s">
        <v>865</v>
      </c>
      <c r="K8357">
        <v>271768</v>
      </c>
      <c r="L8357" s="388">
        <f>ROWS(K$5:K8357)</f>
        <v>8353</v>
      </c>
      <c r="M8357" s="388" t="str">
        <f>IF(_xlfn.IFNA(VLOOKUP(I8357,$AG$3:$AH$83,2,FALSE),"")='11.1'!$D$5,TXM!L8357,"")</f>
        <v/>
      </c>
      <c r="N8357" t="str">
        <f>IFERROR(SMALL($M$5:$M$9000,ROWS($M$5:M8357)),"")</f>
        <v/>
      </c>
      <c r="S8357" s="388">
        <f>ROWS(R$5:R8357)</f>
        <v>8353</v>
      </c>
      <c r="T8357" s="388" t="str">
        <f>IF(_xlfn.IFNA(VLOOKUP(P8357,$AG$3:$AH$83,2,FALSE),"")='11.1'!$D$5,TXM!S8357,"")</f>
        <v/>
      </c>
      <c r="U8357" t="str">
        <f>IFERROR(SMALL($T$5:$T$9000,ROWS($T$5:T8357)),"")</f>
        <v/>
      </c>
    </row>
    <row r="8358" spans="4:21" ht="14.4" customHeight="1" x14ac:dyDescent="0.3">
      <c r="D8358" s="388">
        <f>ROWS(C$5:C8358)</f>
        <v>8354</v>
      </c>
      <c r="E8358" s="388" t="str">
        <f>IF(_xlfn.IFNA(VLOOKUP(A8358,$AG$3:$AH$83,2,FALSE),"")='11.1'!$D$5,TXM!D8358,"")</f>
        <v/>
      </c>
      <c r="F8358" t="str">
        <f>IFERROR(SMALL($E$5:$E$9000,ROWS($E$5:E8358)),"")</f>
        <v/>
      </c>
      <c r="I8358" t="s">
        <v>1189</v>
      </c>
      <c r="J8358" t="s">
        <v>861</v>
      </c>
      <c r="K8358">
        <v>63877</v>
      </c>
      <c r="L8358" s="388">
        <f>ROWS(K$5:K8358)</f>
        <v>8354</v>
      </c>
      <c r="M8358" s="388" t="str">
        <f>IF(_xlfn.IFNA(VLOOKUP(I8358,$AG$3:$AH$83,2,FALSE),"")='11.1'!$D$5,TXM!L8358,"")</f>
        <v/>
      </c>
      <c r="N8358" t="str">
        <f>IFERROR(SMALL($M$5:$M$9000,ROWS($M$5:M8358)),"")</f>
        <v/>
      </c>
      <c r="S8358" s="388">
        <f>ROWS(R$5:R8358)</f>
        <v>8354</v>
      </c>
      <c r="T8358" s="388" t="str">
        <f>IF(_xlfn.IFNA(VLOOKUP(P8358,$AG$3:$AH$83,2,FALSE),"")='11.1'!$D$5,TXM!S8358,"")</f>
        <v/>
      </c>
      <c r="U8358" t="str">
        <f>IFERROR(SMALL($T$5:$T$9000,ROWS($T$5:T8358)),"")</f>
        <v/>
      </c>
    </row>
    <row r="8359" spans="4:21" ht="14.4" customHeight="1" x14ac:dyDescent="0.3">
      <c r="D8359" s="388">
        <f>ROWS(C$5:C8359)</f>
        <v>8355</v>
      </c>
      <c r="E8359" s="388" t="str">
        <f>IF(_xlfn.IFNA(VLOOKUP(A8359,$AG$3:$AH$83,2,FALSE),"")='11.1'!$D$5,TXM!D8359,"")</f>
        <v/>
      </c>
      <c r="F8359" t="str">
        <f>IFERROR(SMALL($E$5:$E$9000,ROWS($E$5:E8359)),"")</f>
        <v/>
      </c>
      <c r="I8359" t="s">
        <v>1189</v>
      </c>
      <c r="J8359" t="s">
        <v>793</v>
      </c>
      <c r="K8359">
        <v>56244</v>
      </c>
      <c r="L8359" s="388">
        <f>ROWS(K$5:K8359)</f>
        <v>8355</v>
      </c>
      <c r="M8359" s="388" t="str">
        <f>IF(_xlfn.IFNA(VLOOKUP(I8359,$AG$3:$AH$83,2,FALSE),"")='11.1'!$D$5,TXM!L8359,"")</f>
        <v/>
      </c>
      <c r="N8359" t="str">
        <f>IFERROR(SMALL($M$5:$M$9000,ROWS($M$5:M8359)),"")</f>
        <v/>
      </c>
      <c r="S8359" s="388">
        <f>ROWS(R$5:R8359)</f>
        <v>8355</v>
      </c>
      <c r="T8359" s="388" t="str">
        <f>IF(_xlfn.IFNA(VLOOKUP(P8359,$AG$3:$AH$83,2,FALSE),"")='11.1'!$D$5,TXM!S8359,"")</f>
        <v/>
      </c>
      <c r="U8359" t="str">
        <f>IFERROR(SMALL($T$5:$T$9000,ROWS($T$5:T8359)),"")</f>
        <v/>
      </c>
    </row>
    <row r="8360" spans="4:21" ht="14.4" customHeight="1" x14ac:dyDescent="0.3">
      <c r="D8360" s="388">
        <f>ROWS(C$5:C8360)</f>
        <v>8356</v>
      </c>
      <c r="E8360" s="388" t="str">
        <f>IF(_xlfn.IFNA(VLOOKUP(A8360,$AG$3:$AH$83,2,FALSE),"")='11.1'!$D$5,TXM!D8360,"")</f>
        <v/>
      </c>
      <c r="F8360" t="str">
        <f>IFERROR(SMALL($E$5:$E$9000,ROWS($E$5:E8360)),"")</f>
        <v/>
      </c>
      <c r="I8360" t="s">
        <v>1189</v>
      </c>
      <c r="J8360" t="s">
        <v>863</v>
      </c>
      <c r="K8360">
        <v>46093</v>
      </c>
      <c r="L8360" s="388">
        <f>ROWS(K$5:K8360)</f>
        <v>8356</v>
      </c>
      <c r="M8360" s="388" t="str">
        <f>IF(_xlfn.IFNA(VLOOKUP(I8360,$AG$3:$AH$83,2,FALSE),"")='11.1'!$D$5,TXM!L8360,"")</f>
        <v/>
      </c>
      <c r="N8360" t="str">
        <f>IFERROR(SMALL($M$5:$M$9000,ROWS($M$5:M8360)),"")</f>
        <v/>
      </c>
      <c r="S8360" s="388">
        <f>ROWS(R$5:R8360)</f>
        <v>8356</v>
      </c>
      <c r="T8360" s="388" t="str">
        <f>IF(_xlfn.IFNA(VLOOKUP(P8360,$AG$3:$AH$83,2,FALSE),"")='11.1'!$D$5,TXM!S8360,"")</f>
        <v/>
      </c>
      <c r="U8360" t="str">
        <f>IFERROR(SMALL($T$5:$T$9000,ROWS($T$5:T8360)),"")</f>
        <v/>
      </c>
    </row>
    <row r="8361" spans="4:21" ht="14.4" customHeight="1" x14ac:dyDescent="0.3">
      <c r="D8361" s="388">
        <f>ROWS(C$5:C8361)</f>
        <v>8357</v>
      </c>
      <c r="E8361" s="388" t="str">
        <f>IF(_xlfn.IFNA(VLOOKUP(A8361,$AG$3:$AH$83,2,FALSE),"")='11.1'!$D$5,TXM!D8361,"")</f>
        <v/>
      </c>
      <c r="F8361" t="str">
        <f>IFERROR(SMALL($E$5:$E$9000,ROWS($E$5:E8361)),"")</f>
        <v/>
      </c>
      <c r="I8361" t="s">
        <v>1189</v>
      </c>
      <c r="J8361" t="s">
        <v>1265</v>
      </c>
      <c r="K8361">
        <v>29687</v>
      </c>
      <c r="L8361" s="388">
        <f>ROWS(K$5:K8361)</f>
        <v>8357</v>
      </c>
      <c r="M8361" s="388" t="str">
        <f>IF(_xlfn.IFNA(VLOOKUP(I8361,$AG$3:$AH$83,2,FALSE),"")='11.1'!$D$5,TXM!L8361,"")</f>
        <v/>
      </c>
      <c r="N8361" t="str">
        <f>IFERROR(SMALL($M$5:$M$9000,ROWS($M$5:M8361)),"")</f>
        <v/>
      </c>
      <c r="S8361" s="388">
        <f>ROWS(R$5:R8361)</f>
        <v>8357</v>
      </c>
      <c r="T8361" s="388" t="str">
        <f>IF(_xlfn.IFNA(VLOOKUP(P8361,$AG$3:$AH$83,2,FALSE),"")='11.1'!$D$5,TXM!S8361,"")</f>
        <v/>
      </c>
      <c r="U8361" t="str">
        <f>IFERROR(SMALL($T$5:$T$9000,ROWS($T$5:T8361)),"")</f>
        <v/>
      </c>
    </row>
    <row r="8362" spans="4:21" ht="14.4" customHeight="1" x14ac:dyDescent="0.3">
      <c r="D8362" s="388">
        <f>ROWS(C$5:C8362)</f>
        <v>8358</v>
      </c>
      <c r="E8362" s="388" t="str">
        <f>IF(_xlfn.IFNA(VLOOKUP(A8362,$AG$3:$AH$83,2,FALSE),"")='11.1'!$D$5,TXM!D8362,"")</f>
        <v/>
      </c>
      <c r="F8362" t="str">
        <f>IFERROR(SMALL($E$5:$E$9000,ROWS($E$5:E8362)),"")</f>
        <v/>
      </c>
      <c r="I8362" t="s">
        <v>1189</v>
      </c>
      <c r="J8362" t="s">
        <v>799</v>
      </c>
      <c r="K8362">
        <v>19388</v>
      </c>
      <c r="L8362" s="388">
        <f>ROWS(K$5:K8362)</f>
        <v>8358</v>
      </c>
      <c r="M8362" s="388" t="str">
        <f>IF(_xlfn.IFNA(VLOOKUP(I8362,$AG$3:$AH$83,2,FALSE),"")='11.1'!$D$5,TXM!L8362,"")</f>
        <v/>
      </c>
      <c r="N8362" t="str">
        <f>IFERROR(SMALL($M$5:$M$9000,ROWS($M$5:M8362)),"")</f>
        <v/>
      </c>
      <c r="S8362" s="388">
        <f>ROWS(R$5:R8362)</f>
        <v>8358</v>
      </c>
      <c r="T8362" s="388" t="str">
        <f>IF(_xlfn.IFNA(VLOOKUP(P8362,$AG$3:$AH$83,2,FALSE),"")='11.1'!$D$5,TXM!S8362,"")</f>
        <v/>
      </c>
      <c r="U8362" t="str">
        <f>IFERROR(SMALL($T$5:$T$9000,ROWS($T$5:T8362)),"")</f>
        <v/>
      </c>
    </row>
    <row r="8363" spans="4:21" ht="14.4" customHeight="1" x14ac:dyDescent="0.3">
      <c r="D8363" s="388">
        <f>ROWS(C$5:C8363)</f>
        <v>8359</v>
      </c>
      <c r="E8363" s="388" t="str">
        <f>IF(_xlfn.IFNA(VLOOKUP(A8363,$AG$3:$AH$83,2,FALSE),"")='11.1'!$D$5,TXM!D8363,"")</f>
        <v/>
      </c>
      <c r="F8363" t="str">
        <f>IFERROR(SMALL($E$5:$E$9000,ROWS($E$5:E8363)),"")</f>
        <v/>
      </c>
      <c r="I8363" t="s">
        <v>1189</v>
      </c>
      <c r="J8363" t="s">
        <v>1285</v>
      </c>
      <c r="K8363">
        <v>6866</v>
      </c>
      <c r="L8363" s="388">
        <f>ROWS(K$5:K8363)</f>
        <v>8359</v>
      </c>
      <c r="M8363" s="388" t="str">
        <f>IF(_xlfn.IFNA(VLOOKUP(I8363,$AG$3:$AH$83,2,FALSE),"")='11.1'!$D$5,TXM!L8363,"")</f>
        <v/>
      </c>
      <c r="N8363" t="str">
        <f>IFERROR(SMALL($M$5:$M$9000,ROWS($M$5:M8363)),"")</f>
        <v/>
      </c>
      <c r="S8363" s="388">
        <f>ROWS(R$5:R8363)</f>
        <v>8359</v>
      </c>
      <c r="T8363" s="388" t="str">
        <f>IF(_xlfn.IFNA(VLOOKUP(P8363,$AG$3:$AH$83,2,FALSE),"")='11.1'!$D$5,TXM!S8363,"")</f>
        <v/>
      </c>
      <c r="U8363" t="str">
        <f>IFERROR(SMALL($T$5:$T$9000,ROWS($T$5:T8363)),"")</f>
        <v/>
      </c>
    </row>
    <row r="8364" spans="4:21" ht="14.4" customHeight="1" x14ac:dyDescent="0.3">
      <c r="D8364" s="388">
        <f>ROWS(C$5:C8364)</f>
        <v>8360</v>
      </c>
      <c r="E8364" s="388" t="str">
        <f>IF(_xlfn.IFNA(VLOOKUP(A8364,$AG$3:$AH$83,2,FALSE),"")='11.1'!$D$5,TXM!D8364,"")</f>
        <v/>
      </c>
      <c r="F8364" t="str">
        <f>IFERROR(SMALL($E$5:$E$9000,ROWS($E$5:E8364)),"")</f>
        <v/>
      </c>
      <c r="I8364" t="s">
        <v>1189</v>
      </c>
      <c r="J8364" t="s">
        <v>1000</v>
      </c>
      <c r="K8364">
        <v>5514</v>
      </c>
      <c r="L8364" s="388">
        <f>ROWS(K$5:K8364)</f>
        <v>8360</v>
      </c>
      <c r="M8364" s="388" t="str">
        <f>IF(_xlfn.IFNA(VLOOKUP(I8364,$AG$3:$AH$83,2,FALSE),"")='11.1'!$D$5,TXM!L8364,"")</f>
        <v/>
      </c>
      <c r="N8364" t="str">
        <f>IFERROR(SMALL($M$5:$M$9000,ROWS($M$5:M8364)),"")</f>
        <v/>
      </c>
      <c r="S8364" s="388">
        <f>ROWS(R$5:R8364)</f>
        <v>8360</v>
      </c>
      <c r="T8364" s="388" t="str">
        <f>IF(_xlfn.IFNA(VLOOKUP(P8364,$AG$3:$AH$83,2,FALSE),"")='11.1'!$D$5,TXM!S8364,"")</f>
        <v/>
      </c>
      <c r="U8364" t="str">
        <f>IFERROR(SMALL($T$5:$T$9000,ROWS($T$5:T8364)),"")</f>
        <v/>
      </c>
    </row>
    <row r="8365" spans="4:21" ht="14.4" customHeight="1" x14ac:dyDescent="0.3">
      <c r="D8365" s="388">
        <f>ROWS(C$5:C8365)</f>
        <v>8361</v>
      </c>
      <c r="E8365" s="388" t="str">
        <f>IF(_xlfn.IFNA(VLOOKUP(A8365,$AG$3:$AH$83,2,FALSE),"")='11.1'!$D$5,TXM!D8365,"")</f>
        <v/>
      </c>
      <c r="F8365" t="str">
        <f>IFERROR(SMALL($E$5:$E$9000,ROWS($E$5:E8365)),"")</f>
        <v/>
      </c>
      <c r="I8365" t="s">
        <v>1189</v>
      </c>
      <c r="J8365" t="s">
        <v>789</v>
      </c>
      <c r="K8365">
        <v>4535</v>
      </c>
      <c r="L8365" s="388">
        <f>ROWS(K$5:K8365)</f>
        <v>8361</v>
      </c>
      <c r="M8365" s="388" t="str">
        <f>IF(_xlfn.IFNA(VLOOKUP(I8365,$AG$3:$AH$83,2,FALSE),"")='11.1'!$D$5,TXM!L8365,"")</f>
        <v/>
      </c>
      <c r="N8365" t="str">
        <f>IFERROR(SMALL($M$5:$M$9000,ROWS($M$5:M8365)),"")</f>
        <v/>
      </c>
      <c r="S8365" s="388">
        <f>ROWS(R$5:R8365)</f>
        <v>8361</v>
      </c>
      <c r="T8365" s="388" t="str">
        <f>IF(_xlfn.IFNA(VLOOKUP(P8365,$AG$3:$AH$83,2,FALSE),"")='11.1'!$D$5,TXM!S8365,"")</f>
        <v/>
      </c>
      <c r="U8365" t="str">
        <f>IFERROR(SMALL($T$5:$T$9000,ROWS($T$5:T8365)),"")</f>
        <v/>
      </c>
    </row>
    <row r="8366" spans="4:21" ht="14.4" customHeight="1" x14ac:dyDescent="0.3">
      <c r="D8366" s="388">
        <f>ROWS(C$5:C8366)</f>
        <v>8362</v>
      </c>
      <c r="E8366" s="388" t="str">
        <f>IF(_xlfn.IFNA(VLOOKUP(A8366,$AG$3:$AH$83,2,FALSE),"")='11.1'!$D$5,TXM!D8366,"")</f>
        <v/>
      </c>
      <c r="F8366" t="str">
        <f>IFERROR(SMALL($E$5:$E$9000,ROWS($E$5:E8366)),"")</f>
        <v/>
      </c>
      <c r="I8366" t="s">
        <v>1189</v>
      </c>
      <c r="J8366" t="s">
        <v>791</v>
      </c>
      <c r="K8366">
        <v>2758</v>
      </c>
      <c r="L8366" s="388">
        <f>ROWS(K$5:K8366)</f>
        <v>8362</v>
      </c>
      <c r="M8366" s="388" t="str">
        <f>IF(_xlfn.IFNA(VLOOKUP(I8366,$AG$3:$AH$83,2,FALSE),"")='11.1'!$D$5,TXM!L8366,"")</f>
        <v/>
      </c>
      <c r="N8366" t="str">
        <f>IFERROR(SMALL($M$5:$M$9000,ROWS($M$5:M8366)),"")</f>
        <v/>
      </c>
      <c r="S8366" s="388">
        <f>ROWS(R$5:R8366)</f>
        <v>8362</v>
      </c>
      <c r="T8366" s="388" t="str">
        <f>IF(_xlfn.IFNA(VLOOKUP(P8366,$AG$3:$AH$83,2,FALSE),"")='11.1'!$D$5,TXM!S8366,"")</f>
        <v/>
      </c>
      <c r="U8366" t="str">
        <f>IFERROR(SMALL($T$5:$T$9000,ROWS($T$5:T8366)),"")</f>
        <v/>
      </c>
    </row>
    <row r="8367" spans="4:21" ht="14.4" customHeight="1" x14ac:dyDescent="0.3">
      <c r="D8367" s="388">
        <f>ROWS(C$5:C8367)</f>
        <v>8363</v>
      </c>
      <c r="E8367" s="388" t="str">
        <f>IF(_xlfn.IFNA(VLOOKUP(A8367,$AG$3:$AH$83,2,FALSE),"")='11.1'!$D$5,TXM!D8367,"")</f>
        <v/>
      </c>
      <c r="F8367" t="str">
        <f>IFERROR(SMALL($E$5:$E$9000,ROWS($E$5:E8367)),"")</f>
        <v/>
      </c>
      <c r="I8367" t="s">
        <v>1189</v>
      </c>
      <c r="J8367" t="s">
        <v>95</v>
      </c>
      <c r="K8367">
        <v>510</v>
      </c>
      <c r="L8367" s="388">
        <f>ROWS(K$5:K8367)</f>
        <v>8363</v>
      </c>
      <c r="M8367" s="388" t="str">
        <f>IF(_xlfn.IFNA(VLOOKUP(I8367,$AG$3:$AH$83,2,FALSE),"")='11.1'!$D$5,TXM!L8367,"")</f>
        <v/>
      </c>
      <c r="N8367" t="str">
        <f>IFERROR(SMALL($M$5:$M$9000,ROWS($M$5:M8367)),"")</f>
        <v/>
      </c>
      <c r="S8367" s="388">
        <f>ROWS(R$5:R8367)</f>
        <v>8363</v>
      </c>
      <c r="T8367" s="388" t="str">
        <f>IF(_xlfn.IFNA(VLOOKUP(P8367,$AG$3:$AH$83,2,FALSE),"")='11.1'!$D$5,TXM!S8367,"")</f>
        <v/>
      </c>
      <c r="U8367" t="str">
        <f>IFERROR(SMALL($T$5:$T$9000,ROWS($T$5:T8367)),"")</f>
        <v/>
      </c>
    </row>
    <row r="8368" spans="4:21" ht="14.4" customHeight="1" x14ac:dyDescent="0.3">
      <c r="D8368" s="388">
        <f>ROWS(C$5:C8368)</f>
        <v>8364</v>
      </c>
      <c r="E8368" s="388" t="str">
        <f>IF(_xlfn.IFNA(VLOOKUP(A8368,$AG$3:$AH$83,2,FALSE),"")='11.1'!$D$5,TXM!D8368,"")</f>
        <v/>
      </c>
      <c r="F8368" t="str">
        <f>IFERROR(SMALL($E$5:$E$9000,ROWS($E$5:E8368)),"")</f>
        <v/>
      </c>
      <c r="I8368" t="s">
        <v>1526</v>
      </c>
      <c r="J8368" t="s">
        <v>1318</v>
      </c>
      <c r="K8368">
        <v>2431</v>
      </c>
      <c r="L8368" s="388">
        <f>ROWS(K$5:K8368)</f>
        <v>8364</v>
      </c>
      <c r="M8368" s="388" t="str">
        <f>IF(_xlfn.IFNA(VLOOKUP(I8368,$AG$3:$AH$83,2,FALSE),"")='11.1'!$D$5,TXM!L8368,"")</f>
        <v/>
      </c>
      <c r="N8368" t="str">
        <f>IFERROR(SMALL($M$5:$M$9000,ROWS($M$5:M8368)),"")</f>
        <v/>
      </c>
      <c r="S8368" s="388">
        <f>ROWS(R$5:R8368)</f>
        <v>8364</v>
      </c>
      <c r="T8368" s="388" t="str">
        <f>IF(_xlfn.IFNA(VLOOKUP(P8368,$AG$3:$AH$83,2,FALSE),"")='11.1'!$D$5,TXM!S8368,"")</f>
        <v/>
      </c>
      <c r="U8368" t="str">
        <f>IFERROR(SMALL($T$5:$T$9000,ROWS($T$5:T8368)),"")</f>
        <v/>
      </c>
    </row>
    <row r="8369" spans="4:21" ht="14.4" customHeight="1" x14ac:dyDescent="0.3">
      <c r="D8369" s="388">
        <f>ROWS(C$5:C8369)</f>
        <v>8365</v>
      </c>
      <c r="E8369" s="388" t="str">
        <f>IF(_xlfn.IFNA(VLOOKUP(A8369,$AG$3:$AH$83,2,FALSE),"")='11.1'!$D$5,TXM!D8369,"")</f>
        <v/>
      </c>
      <c r="F8369" t="str">
        <f>IFERROR(SMALL($E$5:$E$9000,ROWS($E$5:E8369)),"")</f>
        <v/>
      </c>
      <c r="I8369" t="s">
        <v>1526</v>
      </c>
      <c r="J8369" t="s">
        <v>1500</v>
      </c>
      <c r="K8369">
        <v>1137</v>
      </c>
      <c r="L8369" s="388">
        <f>ROWS(K$5:K8369)</f>
        <v>8365</v>
      </c>
      <c r="M8369" s="388" t="str">
        <f>IF(_xlfn.IFNA(VLOOKUP(I8369,$AG$3:$AH$83,2,FALSE),"")='11.1'!$D$5,TXM!L8369,"")</f>
        <v/>
      </c>
      <c r="N8369" t="str">
        <f>IFERROR(SMALL($M$5:$M$9000,ROWS($M$5:M8369)),"")</f>
        <v/>
      </c>
      <c r="S8369" s="388">
        <f>ROWS(R$5:R8369)</f>
        <v>8365</v>
      </c>
      <c r="T8369" s="388" t="str">
        <f>IF(_xlfn.IFNA(VLOOKUP(P8369,$AG$3:$AH$83,2,FALSE),"")='11.1'!$D$5,TXM!S8369,"")</f>
        <v/>
      </c>
      <c r="U8369" t="str">
        <f>IFERROR(SMALL($T$5:$T$9000,ROWS($T$5:T8369)),"")</f>
        <v/>
      </c>
    </row>
    <row r="8370" spans="4:21" ht="14.4" customHeight="1" x14ac:dyDescent="0.3">
      <c r="D8370" s="388">
        <f>ROWS(C$5:C8370)</f>
        <v>8366</v>
      </c>
      <c r="E8370" s="388" t="str">
        <f>IF(_xlfn.IFNA(VLOOKUP(A8370,$AG$3:$AH$83,2,FALSE),"")='11.1'!$D$5,TXM!D8370,"")</f>
        <v/>
      </c>
      <c r="F8370" t="str">
        <f>IFERROR(SMALL($E$5:$E$9000,ROWS($E$5:E8370)),"")</f>
        <v/>
      </c>
      <c r="I8370" t="s">
        <v>629</v>
      </c>
      <c r="J8370" t="s">
        <v>779</v>
      </c>
      <c r="K8370">
        <v>160484741</v>
      </c>
      <c r="L8370" s="388">
        <f>ROWS(K$5:K8370)</f>
        <v>8366</v>
      </c>
      <c r="M8370" s="388" t="str">
        <f>IF(_xlfn.IFNA(VLOOKUP(I8370,$AG$3:$AH$83,2,FALSE),"")='11.1'!$D$5,TXM!L8370,"")</f>
        <v/>
      </c>
      <c r="N8370" t="str">
        <f>IFERROR(SMALL($M$5:$M$9000,ROWS($M$5:M8370)),"")</f>
        <v/>
      </c>
      <c r="S8370" s="388">
        <f>ROWS(R$5:R8370)</f>
        <v>8366</v>
      </c>
      <c r="T8370" s="388" t="str">
        <f>IF(_xlfn.IFNA(VLOOKUP(P8370,$AG$3:$AH$83,2,FALSE),"")='11.1'!$D$5,TXM!S8370,"")</f>
        <v/>
      </c>
      <c r="U8370" t="str">
        <f>IFERROR(SMALL($T$5:$T$9000,ROWS($T$5:T8370)),"")</f>
        <v/>
      </c>
    </row>
    <row r="8371" spans="4:21" ht="14.4" customHeight="1" x14ac:dyDescent="0.3">
      <c r="D8371" s="388">
        <f>ROWS(C$5:C8371)</f>
        <v>8367</v>
      </c>
      <c r="E8371" s="388" t="str">
        <f>IF(_xlfn.IFNA(VLOOKUP(A8371,$AG$3:$AH$83,2,FALSE),"")='11.1'!$D$5,TXM!D8371,"")</f>
        <v/>
      </c>
      <c r="F8371" t="str">
        <f>IFERROR(SMALL($E$5:$E$9000,ROWS($E$5:E8371)),"")</f>
        <v/>
      </c>
      <c r="I8371" t="s">
        <v>629</v>
      </c>
      <c r="J8371" t="s">
        <v>785</v>
      </c>
      <c r="K8371">
        <v>39500888</v>
      </c>
      <c r="L8371" s="388">
        <f>ROWS(K$5:K8371)</f>
        <v>8367</v>
      </c>
      <c r="M8371" s="388" t="str">
        <f>IF(_xlfn.IFNA(VLOOKUP(I8371,$AG$3:$AH$83,2,FALSE),"")='11.1'!$D$5,TXM!L8371,"")</f>
        <v/>
      </c>
      <c r="N8371" t="str">
        <f>IFERROR(SMALL($M$5:$M$9000,ROWS($M$5:M8371)),"")</f>
        <v/>
      </c>
      <c r="S8371" s="388">
        <f>ROWS(R$5:R8371)</f>
        <v>8367</v>
      </c>
      <c r="T8371" s="388" t="str">
        <f>IF(_xlfn.IFNA(VLOOKUP(P8371,$AG$3:$AH$83,2,FALSE),"")='11.1'!$D$5,TXM!S8371,"")</f>
        <v/>
      </c>
      <c r="U8371" t="str">
        <f>IFERROR(SMALL($T$5:$T$9000,ROWS($T$5:T8371)),"")</f>
        <v/>
      </c>
    </row>
    <row r="8372" spans="4:21" ht="14.4" customHeight="1" x14ac:dyDescent="0.3">
      <c r="D8372" s="388">
        <f>ROWS(C$5:C8372)</f>
        <v>8368</v>
      </c>
      <c r="E8372" s="388" t="str">
        <f>IF(_xlfn.IFNA(VLOOKUP(A8372,$AG$3:$AH$83,2,FALSE),"")='11.1'!$D$5,TXM!D8372,"")</f>
        <v/>
      </c>
      <c r="F8372" t="str">
        <f>IFERROR(SMALL($E$5:$E$9000,ROWS($E$5:E8372)),"")</f>
        <v/>
      </c>
      <c r="I8372" t="s">
        <v>629</v>
      </c>
      <c r="J8372" t="s">
        <v>865</v>
      </c>
      <c r="K8372">
        <v>6219327</v>
      </c>
      <c r="L8372" s="388">
        <f>ROWS(K$5:K8372)</f>
        <v>8368</v>
      </c>
      <c r="M8372" s="388" t="str">
        <f>IF(_xlfn.IFNA(VLOOKUP(I8372,$AG$3:$AH$83,2,FALSE),"")='11.1'!$D$5,TXM!L8372,"")</f>
        <v/>
      </c>
      <c r="N8372" t="str">
        <f>IFERROR(SMALL($M$5:$M$9000,ROWS($M$5:M8372)),"")</f>
        <v/>
      </c>
      <c r="S8372" s="388">
        <f>ROWS(R$5:R8372)</f>
        <v>8368</v>
      </c>
      <c r="T8372" s="388" t="str">
        <f>IF(_xlfn.IFNA(VLOOKUP(P8372,$AG$3:$AH$83,2,FALSE),"")='11.1'!$D$5,TXM!S8372,"")</f>
        <v/>
      </c>
      <c r="U8372" t="str">
        <f>IFERROR(SMALL($T$5:$T$9000,ROWS($T$5:T8372)),"")</f>
        <v/>
      </c>
    </row>
    <row r="8373" spans="4:21" ht="14.4" customHeight="1" x14ac:dyDescent="0.3">
      <c r="D8373" s="388">
        <f>ROWS(C$5:C8373)</f>
        <v>8369</v>
      </c>
      <c r="E8373" s="388" t="str">
        <f>IF(_xlfn.IFNA(VLOOKUP(A8373,$AG$3:$AH$83,2,FALSE),"")='11.1'!$D$5,TXM!D8373,"")</f>
        <v/>
      </c>
      <c r="F8373" t="str">
        <f>IFERROR(SMALL($E$5:$E$9000,ROWS($E$5:E8373)),"")</f>
        <v/>
      </c>
      <c r="I8373" t="s">
        <v>629</v>
      </c>
      <c r="J8373" t="s">
        <v>827</v>
      </c>
      <c r="K8373">
        <v>3445668</v>
      </c>
      <c r="L8373" s="388">
        <f>ROWS(K$5:K8373)</f>
        <v>8369</v>
      </c>
      <c r="M8373" s="388" t="str">
        <f>IF(_xlfn.IFNA(VLOOKUP(I8373,$AG$3:$AH$83,2,FALSE),"")='11.1'!$D$5,TXM!L8373,"")</f>
        <v/>
      </c>
      <c r="N8373" t="str">
        <f>IFERROR(SMALL($M$5:$M$9000,ROWS($M$5:M8373)),"")</f>
        <v/>
      </c>
      <c r="S8373" s="388">
        <f>ROWS(R$5:R8373)</f>
        <v>8369</v>
      </c>
      <c r="T8373" s="388" t="str">
        <f>IF(_xlfn.IFNA(VLOOKUP(P8373,$AG$3:$AH$83,2,FALSE),"")='11.1'!$D$5,TXM!S8373,"")</f>
        <v/>
      </c>
      <c r="U8373" t="str">
        <f>IFERROR(SMALL($T$5:$T$9000,ROWS($T$5:T8373)),"")</f>
        <v/>
      </c>
    </row>
    <row r="8374" spans="4:21" ht="14.4" customHeight="1" x14ac:dyDescent="0.3">
      <c r="D8374" s="388">
        <f>ROWS(C$5:C8374)</f>
        <v>8370</v>
      </c>
      <c r="E8374" s="388" t="str">
        <f>IF(_xlfn.IFNA(VLOOKUP(A8374,$AG$3:$AH$83,2,FALSE),"")='11.1'!$D$5,TXM!D8374,"")</f>
        <v/>
      </c>
      <c r="F8374" t="str">
        <f>IFERROR(SMALL($E$5:$E$9000,ROWS($E$5:E8374)),"")</f>
        <v/>
      </c>
      <c r="I8374" t="s">
        <v>629</v>
      </c>
      <c r="J8374" t="s">
        <v>821</v>
      </c>
      <c r="K8374">
        <v>529080</v>
      </c>
      <c r="L8374" s="388">
        <f>ROWS(K$5:K8374)</f>
        <v>8370</v>
      </c>
      <c r="M8374" s="388" t="str">
        <f>IF(_xlfn.IFNA(VLOOKUP(I8374,$AG$3:$AH$83,2,FALSE),"")='11.1'!$D$5,TXM!L8374,"")</f>
        <v/>
      </c>
      <c r="N8374" t="str">
        <f>IFERROR(SMALL($M$5:$M$9000,ROWS($M$5:M8374)),"")</f>
        <v/>
      </c>
      <c r="S8374" s="388">
        <f>ROWS(R$5:R8374)</f>
        <v>8370</v>
      </c>
      <c r="T8374" s="388" t="str">
        <f>IF(_xlfn.IFNA(VLOOKUP(P8374,$AG$3:$AH$83,2,FALSE),"")='11.1'!$D$5,TXM!S8374,"")</f>
        <v/>
      </c>
      <c r="U8374" t="str">
        <f>IFERROR(SMALL($T$5:$T$9000,ROWS($T$5:T8374)),"")</f>
        <v/>
      </c>
    </row>
    <row r="8375" spans="4:21" ht="14.4" customHeight="1" x14ac:dyDescent="0.3">
      <c r="D8375" s="388">
        <f>ROWS(C$5:C8375)</f>
        <v>8371</v>
      </c>
      <c r="E8375" s="388" t="str">
        <f>IF(_xlfn.IFNA(VLOOKUP(A8375,$AG$3:$AH$83,2,FALSE),"")='11.1'!$D$5,TXM!D8375,"")</f>
        <v/>
      </c>
      <c r="F8375" t="str">
        <f>IFERROR(SMALL($E$5:$E$9000,ROWS($E$5:E8375)),"")</f>
        <v/>
      </c>
      <c r="I8375" t="s">
        <v>629</v>
      </c>
      <c r="J8375" t="s">
        <v>1001</v>
      </c>
      <c r="K8375">
        <v>174002</v>
      </c>
      <c r="L8375" s="388">
        <f>ROWS(K$5:K8375)</f>
        <v>8371</v>
      </c>
      <c r="M8375" s="388" t="str">
        <f>IF(_xlfn.IFNA(VLOOKUP(I8375,$AG$3:$AH$83,2,FALSE),"")='11.1'!$D$5,TXM!L8375,"")</f>
        <v/>
      </c>
      <c r="N8375" t="str">
        <f>IFERROR(SMALL($M$5:$M$9000,ROWS($M$5:M8375)),"")</f>
        <v/>
      </c>
      <c r="S8375" s="388">
        <f>ROWS(R$5:R8375)</f>
        <v>8371</v>
      </c>
      <c r="T8375" s="388" t="str">
        <f>IF(_xlfn.IFNA(VLOOKUP(P8375,$AG$3:$AH$83,2,FALSE),"")='11.1'!$D$5,TXM!S8375,"")</f>
        <v/>
      </c>
      <c r="U8375" t="str">
        <f>IFERROR(SMALL($T$5:$T$9000,ROWS($T$5:T8375)),"")</f>
        <v/>
      </c>
    </row>
    <row r="8376" spans="4:21" ht="14.4" customHeight="1" x14ac:dyDescent="0.3">
      <c r="D8376" s="388">
        <f>ROWS(C$5:C8376)</f>
        <v>8372</v>
      </c>
      <c r="E8376" s="388" t="str">
        <f>IF(_xlfn.IFNA(VLOOKUP(A8376,$AG$3:$AH$83,2,FALSE),"")='11.1'!$D$5,TXM!D8376,"")</f>
        <v/>
      </c>
      <c r="F8376" t="str">
        <f>IFERROR(SMALL($E$5:$E$9000,ROWS($E$5:E8376)),"")</f>
        <v/>
      </c>
      <c r="I8376" t="s">
        <v>629</v>
      </c>
      <c r="J8376" t="s">
        <v>823</v>
      </c>
      <c r="K8376">
        <v>100468</v>
      </c>
      <c r="L8376" s="388">
        <f>ROWS(K$5:K8376)</f>
        <v>8372</v>
      </c>
      <c r="M8376" s="388" t="str">
        <f>IF(_xlfn.IFNA(VLOOKUP(I8376,$AG$3:$AH$83,2,FALSE),"")='11.1'!$D$5,TXM!L8376,"")</f>
        <v/>
      </c>
      <c r="N8376" t="str">
        <f>IFERROR(SMALL($M$5:$M$9000,ROWS($M$5:M8376)),"")</f>
        <v/>
      </c>
      <c r="S8376" s="388">
        <f>ROWS(R$5:R8376)</f>
        <v>8372</v>
      </c>
      <c r="T8376" s="388" t="str">
        <f>IF(_xlfn.IFNA(VLOOKUP(P8376,$AG$3:$AH$83,2,FALSE),"")='11.1'!$D$5,TXM!S8376,"")</f>
        <v/>
      </c>
      <c r="U8376" t="str">
        <f>IFERROR(SMALL($T$5:$T$9000,ROWS($T$5:T8376)),"")</f>
        <v/>
      </c>
    </row>
    <row r="8377" spans="4:21" ht="14.4" customHeight="1" x14ac:dyDescent="0.3">
      <c r="D8377" s="388">
        <f>ROWS(C$5:C8377)</f>
        <v>8373</v>
      </c>
      <c r="E8377" s="388" t="str">
        <f>IF(_xlfn.IFNA(VLOOKUP(A8377,$AG$3:$AH$83,2,FALSE),"")='11.1'!$D$5,TXM!D8377,"")</f>
        <v/>
      </c>
      <c r="F8377" t="str">
        <f>IFERROR(SMALL($E$5:$E$9000,ROWS($E$5:E8377)),"")</f>
        <v/>
      </c>
      <c r="I8377" t="s">
        <v>629</v>
      </c>
      <c r="J8377" t="s">
        <v>829</v>
      </c>
      <c r="K8377">
        <v>58121</v>
      </c>
      <c r="L8377" s="388">
        <f>ROWS(K$5:K8377)</f>
        <v>8373</v>
      </c>
      <c r="M8377" s="388" t="str">
        <f>IF(_xlfn.IFNA(VLOOKUP(I8377,$AG$3:$AH$83,2,FALSE),"")='11.1'!$D$5,TXM!L8377,"")</f>
        <v/>
      </c>
      <c r="N8377" t="str">
        <f>IFERROR(SMALL($M$5:$M$9000,ROWS($M$5:M8377)),"")</f>
        <v/>
      </c>
      <c r="S8377" s="388">
        <f>ROWS(R$5:R8377)</f>
        <v>8373</v>
      </c>
      <c r="T8377" s="388" t="str">
        <f>IF(_xlfn.IFNA(VLOOKUP(P8377,$AG$3:$AH$83,2,FALSE),"")='11.1'!$D$5,TXM!S8377,"")</f>
        <v/>
      </c>
      <c r="U8377" t="str">
        <f>IFERROR(SMALL($T$5:$T$9000,ROWS($T$5:T8377)),"")</f>
        <v/>
      </c>
    </row>
    <row r="8378" spans="4:21" ht="14.4" customHeight="1" x14ac:dyDescent="0.3">
      <c r="D8378" s="388">
        <f>ROWS(C$5:C8378)</f>
        <v>8374</v>
      </c>
      <c r="E8378" s="388" t="str">
        <f>IF(_xlfn.IFNA(VLOOKUP(A8378,$AG$3:$AH$83,2,FALSE),"")='11.1'!$D$5,TXM!D8378,"")</f>
        <v/>
      </c>
      <c r="F8378" t="str">
        <f>IFERROR(SMALL($E$5:$E$9000,ROWS($E$5:E8378)),"")</f>
        <v/>
      </c>
      <c r="I8378" t="s">
        <v>629</v>
      </c>
      <c r="J8378" t="s">
        <v>863</v>
      </c>
      <c r="K8378">
        <v>52306</v>
      </c>
      <c r="L8378" s="388">
        <f>ROWS(K$5:K8378)</f>
        <v>8374</v>
      </c>
      <c r="M8378" s="388" t="str">
        <f>IF(_xlfn.IFNA(VLOOKUP(I8378,$AG$3:$AH$83,2,FALSE),"")='11.1'!$D$5,TXM!L8378,"")</f>
        <v/>
      </c>
      <c r="N8378" t="str">
        <f>IFERROR(SMALL($M$5:$M$9000,ROWS($M$5:M8378)),"")</f>
        <v/>
      </c>
      <c r="S8378" s="388">
        <f>ROWS(R$5:R8378)</f>
        <v>8374</v>
      </c>
      <c r="T8378" s="388" t="str">
        <f>IF(_xlfn.IFNA(VLOOKUP(P8378,$AG$3:$AH$83,2,FALSE),"")='11.1'!$D$5,TXM!S8378,"")</f>
        <v/>
      </c>
      <c r="U8378" t="str">
        <f>IFERROR(SMALL($T$5:$T$9000,ROWS($T$5:T8378)),"")</f>
        <v/>
      </c>
    </row>
    <row r="8379" spans="4:21" ht="14.4" customHeight="1" x14ac:dyDescent="0.3">
      <c r="D8379" s="388">
        <f>ROWS(C$5:C8379)</f>
        <v>8375</v>
      </c>
      <c r="E8379" s="388" t="str">
        <f>IF(_xlfn.IFNA(VLOOKUP(A8379,$AG$3:$AH$83,2,FALSE),"")='11.1'!$D$5,TXM!D8379,"")</f>
        <v/>
      </c>
      <c r="F8379" t="str">
        <f>IFERROR(SMALL($E$5:$E$9000,ROWS($E$5:E8379)),"")</f>
        <v/>
      </c>
      <c r="I8379" t="s">
        <v>629</v>
      </c>
      <c r="J8379" t="s">
        <v>799</v>
      </c>
      <c r="K8379">
        <v>30029</v>
      </c>
      <c r="L8379" s="388">
        <f>ROWS(K$5:K8379)</f>
        <v>8375</v>
      </c>
      <c r="M8379" s="388" t="str">
        <f>IF(_xlfn.IFNA(VLOOKUP(I8379,$AG$3:$AH$83,2,FALSE),"")='11.1'!$D$5,TXM!L8379,"")</f>
        <v/>
      </c>
      <c r="N8379" t="str">
        <f>IFERROR(SMALL($M$5:$M$9000,ROWS($M$5:M8379)),"")</f>
        <v/>
      </c>
      <c r="S8379" s="388">
        <f>ROWS(R$5:R8379)</f>
        <v>8375</v>
      </c>
      <c r="T8379" s="388" t="str">
        <f>IF(_xlfn.IFNA(VLOOKUP(P8379,$AG$3:$AH$83,2,FALSE),"")='11.1'!$D$5,TXM!S8379,"")</f>
        <v/>
      </c>
      <c r="U8379" t="str">
        <f>IFERROR(SMALL($T$5:$T$9000,ROWS($T$5:T8379)),"")</f>
        <v/>
      </c>
    </row>
    <row r="8380" spans="4:21" ht="14.4" customHeight="1" x14ac:dyDescent="0.3">
      <c r="D8380" s="388">
        <f>ROWS(C$5:C8380)</f>
        <v>8376</v>
      </c>
      <c r="E8380" s="388" t="str">
        <f>IF(_xlfn.IFNA(VLOOKUP(A8380,$AG$3:$AH$83,2,FALSE),"")='11.1'!$D$5,TXM!D8380,"")</f>
        <v/>
      </c>
      <c r="F8380" t="str">
        <f>IFERROR(SMALL($E$5:$E$9000,ROWS($E$5:E8380)),"")</f>
        <v/>
      </c>
      <c r="I8380" t="s">
        <v>629</v>
      </c>
      <c r="J8380" t="s">
        <v>99</v>
      </c>
      <c r="K8380">
        <v>29810</v>
      </c>
      <c r="L8380" s="388">
        <f>ROWS(K$5:K8380)</f>
        <v>8376</v>
      </c>
      <c r="M8380" s="388" t="str">
        <f>IF(_xlfn.IFNA(VLOOKUP(I8380,$AG$3:$AH$83,2,FALSE),"")='11.1'!$D$5,TXM!L8380,"")</f>
        <v/>
      </c>
      <c r="N8380" t="str">
        <f>IFERROR(SMALL($M$5:$M$9000,ROWS($M$5:M8380)),"")</f>
        <v/>
      </c>
      <c r="S8380" s="388">
        <f>ROWS(R$5:R8380)</f>
        <v>8376</v>
      </c>
      <c r="T8380" s="388" t="str">
        <f>IF(_xlfn.IFNA(VLOOKUP(P8380,$AG$3:$AH$83,2,FALSE),"")='11.1'!$D$5,TXM!S8380,"")</f>
        <v/>
      </c>
      <c r="U8380" t="str">
        <f>IFERROR(SMALL($T$5:$T$9000,ROWS($T$5:T8380)),"")</f>
        <v/>
      </c>
    </row>
    <row r="8381" spans="4:21" ht="14.4" customHeight="1" x14ac:dyDescent="0.3">
      <c r="D8381" s="388">
        <f>ROWS(C$5:C8381)</f>
        <v>8377</v>
      </c>
      <c r="E8381" s="388" t="str">
        <f>IF(_xlfn.IFNA(VLOOKUP(A8381,$AG$3:$AH$83,2,FALSE),"")='11.1'!$D$5,TXM!D8381,"")</f>
        <v/>
      </c>
      <c r="F8381" t="str">
        <f>IFERROR(SMALL($E$5:$E$9000,ROWS($E$5:E8381)),"")</f>
        <v/>
      </c>
      <c r="I8381" t="s">
        <v>629</v>
      </c>
      <c r="J8381" t="s">
        <v>1265</v>
      </c>
      <c r="K8381">
        <v>19079</v>
      </c>
      <c r="L8381" s="388">
        <f>ROWS(K$5:K8381)</f>
        <v>8377</v>
      </c>
      <c r="M8381" s="388" t="str">
        <f>IF(_xlfn.IFNA(VLOOKUP(I8381,$AG$3:$AH$83,2,FALSE),"")='11.1'!$D$5,TXM!L8381,"")</f>
        <v/>
      </c>
      <c r="N8381" t="str">
        <f>IFERROR(SMALL($M$5:$M$9000,ROWS($M$5:M8381)),"")</f>
        <v/>
      </c>
      <c r="S8381" s="388">
        <f>ROWS(R$5:R8381)</f>
        <v>8377</v>
      </c>
      <c r="T8381" s="388" t="str">
        <f>IF(_xlfn.IFNA(VLOOKUP(P8381,$AG$3:$AH$83,2,FALSE),"")='11.1'!$D$5,TXM!S8381,"")</f>
        <v/>
      </c>
      <c r="U8381" t="str">
        <f>IFERROR(SMALL($T$5:$T$9000,ROWS($T$5:T8381)),"")</f>
        <v/>
      </c>
    </row>
    <row r="8382" spans="4:21" ht="14.4" customHeight="1" x14ac:dyDescent="0.3">
      <c r="D8382" s="388">
        <f>ROWS(C$5:C8382)</f>
        <v>8378</v>
      </c>
      <c r="E8382" s="388" t="str">
        <f>IF(_xlfn.IFNA(VLOOKUP(A8382,$AG$3:$AH$83,2,FALSE),"")='11.1'!$D$5,TXM!D8382,"")</f>
        <v/>
      </c>
      <c r="F8382" t="str">
        <f>IFERROR(SMALL($E$5:$E$9000,ROWS($E$5:E8382)),"")</f>
        <v/>
      </c>
      <c r="I8382" t="s">
        <v>629</v>
      </c>
      <c r="J8382" t="s">
        <v>990</v>
      </c>
      <c r="K8382">
        <v>11428</v>
      </c>
      <c r="L8382" s="388">
        <f>ROWS(K$5:K8382)</f>
        <v>8378</v>
      </c>
      <c r="M8382" s="388" t="str">
        <f>IF(_xlfn.IFNA(VLOOKUP(I8382,$AG$3:$AH$83,2,FALSE),"")='11.1'!$D$5,TXM!L8382,"")</f>
        <v/>
      </c>
      <c r="N8382" t="str">
        <f>IFERROR(SMALL($M$5:$M$9000,ROWS($M$5:M8382)),"")</f>
        <v/>
      </c>
      <c r="S8382" s="388">
        <f>ROWS(R$5:R8382)</f>
        <v>8378</v>
      </c>
      <c r="T8382" s="388" t="str">
        <f>IF(_xlfn.IFNA(VLOOKUP(P8382,$AG$3:$AH$83,2,FALSE),"")='11.1'!$D$5,TXM!S8382,"")</f>
        <v/>
      </c>
      <c r="U8382" t="str">
        <f>IFERROR(SMALL($T$5:$T$9000,ROWS($T$5:T8382)),"")</f>
        <v/>
      </c>
    </row>
    <row r="8383" spans="4:21" ht="14.4" customHeight="1" x14ac:dyDescent="0.3">
      <c r="D8383" s="388">
        <f>ROWS(C$5:C8383)</f>
        <v>8379</v>
      </c>
      <c r="E8383" s="388" t="str">
        <f>IF(_xlfn.IFNA(VLOOKUP(A8383,$AG$3:$AH$83,2,FALSE),"")='11.1'!$D$5,TXM!D8383,"")</f>
        <v/>
      </c>
      <c r="F8383" t="str">
        <f>IFERROR(SMALL($E$5:$E$9000,ROWS($E$5:E8383)),"")</f>
        <v/>
      </c>
      <c r="I8383" t="s">
        <v>629</v>
      </c>
      <c r="J8383" t="s">
        <v>857</v>
      </c>
      <c r="K8383">
        <v>2287</v>
      </c>
      <c r="L8383" s="388">
        <f>ROWS(K$5:K8383)</f>
        <v>8379</v>
      </c>
      <c r="M8383" s="388" t="str">
        <f>IF(_xlfn.IFNA(VLOOKUP(I8383,$AG$3:$AH$83,2,FALSE),"")='11.1'!$D$5,TXM!L8383,"")</f>
        <v/>
      </c>
      <c r="N8383" t="str">
        <f>IFERROR(SMALL($M$5:$M$9000,ROWS($M$5:M8383)),"")</f>
        <v/>
      </c>
      <c r="S8383" s="388">
        <f>ROWS(R$5:R8383)</f>
        <v>8379</v>
      </c>
      <c r="T8383" s="388" t="str">
        <f>IF(_xlfn.IFNA(VLOOKUP(P8383,$AG$3:$AH$83,2,FALSE),"")='11.1'!$D$5,TXM!S8383,"")</f>
        <v/>
      </c>
      <c r="U8383" t="str">
        <f>IFERROR(SMALL($T$5:$T$9000,ROWS($T$5:T8383)),"")</f>
        <v/>
      </c>
    </row>
    <row r="8384" spans="4:21" ht="14.4" customHeight="1" x14ac:dyDescent="0.3">
      <c r="D8384" s="388">
        <f>ROWS(C$5:C8384)</f>
        <v>8380</v>
      </c>
      <c r="E8384" s="388" t="str">
        <f>IF(_xlfn.IFNA(VLOOKUP(A8384,$AG$3:$AH$83,2,FALSE),"")='11.1'!$D$5,TXM!D8384,"")</f>
        <v/>
      </c>
      <c r="F8384" t="str">
        <f>IFERROR(SMALL($E$5:$E$9000,ROWS($E$5:E8384)),"")</f>
        <v/>
      </c>
      <c r="I8384" t="s">
        <v>629</v>
      </c>
      <c r="J8384" t="s">
        <v>839</v>
      </c>
      <c r="K8384">
        <v>707</v>
      </c>
      <c r="L8384" s="388">
        <f>ROWS(K$5:K8384)</f>
        <v>8380</v>
      </c>
      <c r="M8384" s="388" t="str">
        <f>IF(_xlfn.IFNA(VLOOKUP(I8384,$AG$3:$AH$83,2,FALSE),"")='11.1'!$D$5,TXM!L8384,"")</f>
        <v/>
      </c>
      <c r="N8384" t="str">
        <f>IFERROR(SMALL($M$5:$M$9000,ROWS($M$5:M8384)),"")</f>
        <v/>
      </c>
      <c r="S8384" s="388">
        <f>ROWS(R$5:R8384)</f>
        <v>8380</v>
      </c>
      <c r="T8384" s="388" t="str">
        <f>IF(_xlfn.IFNA(VLOOKUP(P8384,$AG$3:$AH$83,2,FALSE),"")='11.1'!$D$5,TXM!S8384,"")</f>
        <v/>
      </c>
      <c r="U8384" t="str">
        <f>IFERROR(SMALL($T$5:$T$9000,ROWS($T$5:T8384)),"")</f>
        <v/>
      </c>
    </row>
    <row r="8385" spans="4:21" ht="14.4" customHeight="1" x14ac:dyDescent="0.3">
      <c r="D8385" s="388">
        <f>ROWS(C$5:C8385)</f>
        <v>8381</v>
      </c>
      <c r="E8385" s="388" t="str">
        <f>IF(_xlfn.IFNA(VLOOKUP(A8385,$AG$3:$AH$83,2,FALSE),"")='11.1'!$D$5,TXM!D8385,"")</f>
        <v/>
      </c>
      <c r="F8385" t="str">
        <f>IFERROR(SMALL($E$5:$E$9000,ROWS($E$5:E8385)),"")</f>
        <v/>
      </c>
      <c r="I8385" t="s">
        <v>170</v>
      </c>
      <c r="J8385" t="s">
        <v>1252</v>
      </c>
      <c r="K8385">
        <v>9859639</v>
      </c>
      <c r="L8385" s="388">
        <f>ROWS(K$5:K8385)</f>
        <v>8381</v>
      </c>
      <c r="M8385" s="388" t="str">
        <f>IF(_xlfn.IFNA(VLOOKUP(I8385,$AG$3:$AH$83,2,FALSE),"")='11.1'!$D$5,TXM!L8385,"")</f>
        <v/>
      </c>
      <c r="N8385" t="str">
        <f>IFERROR(SMALL($M$5:$M$9000,ROWS($M$5:M8385)),"")</f>
        <v/>
      </c>
      <c r="S8385" s="388">
        <f>ROWS(R$5:R8385)</f>
        <v>8381</v>
      </c>
      <c r="T8385" s="388" t="str">
        <f>IF(_xlfn.IFNA(VLOOKUP(P8385,$AG$3:$AH$83,2,FALSE),"")='11.1'!$D$5,TXM!S8385,"")</f>
        <v/>
      </c>
      <c r="U8385" t="str">
        <f>IFERROR(SMALL($T$5:$T$9000,ROWS($T$5:T8385)),"")</f>
        <v/>
      </c>
    </row>
    <row r="8386" spans="4:21" ht="14.4" customHeight="1" x14ac:dyDescent="0.3">
      <c r="D8386" s="388">
        <f>ROWS(C$5:C8386)</f>
        <v>8382</v>
      </c>
      <c r="E8386" s="388" t="str">
        <f>IF(_xlfn.IFNA(VLOOKUP(A8386,$AG$3:$AH$83,2,FALSE),"")='11.1'!$D$5,TXM!D8386,"")</f>
        <v/>
      </c>
      <c r="F8386" t="str">
        <f>IFERROR(SMALL($E$5:$E$9000,ROWS($E$5:E8386)),"")</f>
        <v/>
      </c>
      <c r="I8386" t="s">
        <v>170</v>
      </c>
      <c r="J8386" t="s">
        <v>793</v>
      </c>
      <c r="K8386">
        <v>6804834</v>
      </c>
      <c r="L8386" s="388">
        <f>ROWS(K$5:K8386)</f>
        <v>8382</v>
      </c>
      <c r="M8386" s="388" t="str">
        <f>IF(_xlfn.IFNA(VLOOKUP(I8386,$AG$3:$AH$83,2,FALSE),"")='11.1'!$D$5,TXM!L8386,"")</f>
        <v/>
      </c>
      <c r="N8386" t="str">
        <f>IFERROR(SMALL($M$5:$M$9000,ROWS($M$5:M8386)),"")</f>
        <v/>
      </c>
      <c r="S8386" s="388">
        <f>ROWS(R$5:R8386)</f>
        <v>8382</v>
      </c>
      <c r="T8386" s="388" t="str">
        <f>IF(_xlfn.IFNA(VLOOKUP(P8386,$AG$3:$AH$83,2,FALSE),"")='11.1'!$D$5,TXM!S8386,"")</f>
        <v/>
      </c>
      <c r="U8386" t="str">
        <f>IFERROR(SMALL($T$5:$T$9000,ROWS($T$5:T8386)),"")</f>
        <v/>
      </c>
    </row>
    <row r="8387" spans="4:21" ht="14.4" customHeight="1" x14ac:dyDescent="0.3">
      <c r="D8387" s="388">
        <f>ROWS(C$5:C8387)</f>
        <v>8383</v>
      </c>
      <c r="E8387" s="388" t="str">
        <f>IF(_xlfn.IFNA(VLOOKUP(A8387,$AG$3:$AH$83,2,FALSE),"")='11.1'!$D$5,TXM!D8387,"")</f>
        <v/>
      </c>
      <c r="F8387" t="str">
        <f>IFERROR(SMALL($E$5:$E$9000,ROWS($E$5:E8387)),"")</f>
        <v/>
      </c>
      <c r="I8387" t="s">
        <v>170</v>
      </c>
      <c r="J8387" t="s">
        <v>843</v>
      </c>
      <c r="K8387">
        <v>3421507</v>
      </c>
      <c r="L8387" s="388">
        <f>ROWS(K$5:K8387)</f>
        <v>8383</v>
      </c>
      <c r="M8387" s="388" t="str">
        <f>IF(_xlfn.IFNA(VLOOKUP(I8387,$AG$3:$AH$83,2,FALSE),"")='11.1'!$D$5,TXM!L8387,"")</f>
        <v/>
      </c>
      <c r="N8387" t="str">
        <f>IFERROR(SMALL($M$5:$M$9000,ROWS($M$5:M8387)),"")</f>
        <v/>
      </c>
      <c r="S8387" s="388">
        <f>ROWS(R$5:R8387)</f>
        <v>8383</v>
      </c>
      <c r="T8387" s="388" t="str">
        <f>IF(_xlfn.IFNA(VLOOKUP(P8387,$AG$3:$AH$83,2,FALSE),"")='11.1'!$D$5,TXM!S8387,"")</f>
        <v/>
      </c>
      <c r="U8387" t="str">
        <f>IFERROR(SMALL($T$5:$T$9000,ROWS($T$5:T8387)),"")</f>
        <v/>
      </c>
    </row>
    <row r="8388" spans="4:21" ht="14.4" customHeight="1" x14ac:dyDescent="0.3">
      <c r="D8388" s="388">
        <f>ROWS(C$5:C8388)</f>
        <v>8384</v>
      </c>
      <c r="E8388" s="388" t="str">
        <f>IF(_xlfn.IFNA(VLOOKUP(A8388,$AG$3:$AH$83,2,FALSE),"")='11.1'!$D$5,TXM!D8388,"")</f>
        <v/>
      </c>
      <c r="F8388" t="str">
        <f>IFERROR(SMALL($E$5:$E$9000,ROWS($E$5:E8388)),"")</f>
        <v/>
      </c>
      <c r="I8388" t="s">
        <v>170</v>
      </c>
      <c r="J8388" t="s">
        <v>775</v>
      </c>
      <c r="K8388">
        <v>1672486</v>
      </c>
      <c r="L8388" s="388">
        <f>ROWS(K$5:K8388)</f>
        <v>8384</v>
      </c>
      <c r="M8388" s="388" t="str">
        <f>IF(_xlfn.IFNA(VLOOKUP(I8388,$AG$3:$AH$83,2,FALSE),"")='11.1'!$D$5,TXM!L8388,"")</f>
        <v/>
      </c>
      <c r="N8388" t="str">
        <f>IFERROR(SMALL($M$5:$M$9000,ROWS($M$5:M8388)),"")</f>
        <v/>
      </c>
      <c r="S8388" s="388">
        <f>ROWS(R$5:R8388)</f>
        <v>8384</v>
      </c>
      <c r="T8388" s="388" t="str">
        <f>IF(_xlfn.IFNA(VLOOKUP(P8388,$AG$3:$AH$83,2,FALSE),"")='11.1'!$D$5,TXM!S8388,"")</f>
        <v/>
      </c>
      <c r="U8388" t="str">
        <f>IFERROR(SMALL($T$5:$T$9000,ROWS($T$5:T8388)),"")</f>
        <v/>
      </c>
    </row>
    <row r="8389" spans="4:21" ht="14.4" customHeight="1" x14ac:dyDescent="0.3">
      <c r="D8389" s="388">
        <f>ROWS(C$5:C8389)</f>
        <v>8385</v>
      </c>
      <c r="E8389" s="388" t="str">
        <f>IF(_xlfn.IFNA(VLOOKUP(A8389,$AG$3:$AH$83,2,FALSE),"")='11.1'!$D$5,TXM!D8389,"")</f>
        <v/>
      </c>
      <c r="F8389" t="str">
        <f>IFERROR(SMALL($E$5:$E$9000,ROWS($E$5:E8389)),"")</f>
        <v/>
      </c>
      <c r="I8389" t="s">
        <v>170</v>
      </c>
      <c r="J8389" t="s">
        <v>839</v>
      </c>
      <c r="K8389">
        <v>1217109</v>
      </c>
      <c r="L8389" s="388">
        <f>ROWS(K$5:K8389)</f>
        <v>8385</v>
      </c>
      <c r="M8389" s="388" t="str">
        <f>IF(_xlfn.IFNA(VLOOKUP(I8389,$AG$3:$AH$83,2,FALSE),"")='11.1'!$D$5,TXM!L8389,"")</f>
        <v/>
      </c>
      <c r="N8389" t="str">
        <f>IFERROR(SMALL($M$5:$M$9000,ROWS($M$5:M8389)),"")</f>
        <v/>
      </c>
      <c r="S8389" s="388">
        <f>ROWS(R$5:R8389)</f>
        <v>8385</v>
      </c>
      <c r="T8389" s="388" t="str">
        <f>IF(_xlfn.IFNA(VLOOKUP(P8389,$AG$3:$AH$83,2,FALSE),"")='11.1'!$D$5,TXM!S8389,"")</f>
        <v/>
      </c>
      <c r="U8389" t="str">
        <f>IFERROR(SMALL($T$5:$T$9000,ROWS($T$5:T8389)),"")</f>
        <v/>
      </c>
    </row>
    <row r="8390" spans="4:21" ht="14.4" customHeight="1" x14ac:dyDescent="0.3">
      <c r="D8390" s="388">
        <f>ROWS(C$5:C8390)</f>
        <v>8386</v>
      </c>
      <c r="E8390" s="388" t="str">
        <f>IF(_xlfn.IFNA(VLOOKUP(A8390,$AG$3:$AH$83,2,FALSE),"")='11.1'!$D$5,TXM!D8390,"")</f>
        <v/>
      </c>
      <c r="F8390" t="str">
        <f>IFERROR(SMALL($E$5:$E$9000,ROWS($E$5:E8390)),"")</f>
        <v/>
      </c>
      <c r="I8390" t="s">
        <v>170</v>
      </c>
      <c r="J8390" t="s">
        <v>1265</v>
      </c>
      <c r="K8390">
        <v>469003</v>
      </c>
      <c r="L8390" s="388">
        <f>ROWS(K$5:K8390)</f>
        <v>8386</v>
      </c>
      <c r="M8390" s="388" t="str">
        <f>IF(_xlfn.IFNA(VLOOKUP(I8390,$AG$3:$AH$83,2,FALSE),"")='11.1'!$D$5,TXM!L8390,"")</f>
        <v/>
      </c>
      <c r="N8390" t="str">
        <f>IFERROR(SMALL($M$5:$M$9000,ROWS($M$5:M8390)),"")</f>
        <v/>
      </c>
      <c r="S8390" s="388">
        <f>ROWS(R$5:R8390)</f>
        <v>8386</v>
      </c>
      <c r="T8390" s="388" t="str">
        <f>IF(_xlfn.IFNA(VLOOKUP(P8390,$AG$3:$AH$83,2,FALSE),"")='11.1'!$D$5,TXM!S8390,"")</f>
        <v/>
      </c>
      <c r="U8390" t="str">
        <f>IFERROR(SMALL($T$5:$T$9000,ROWS($T$5:T8390)),"")</f>
        <v/>
      </c>
    </row>
    <row r="8391" spans="4:21" ht="14.4" customHeight="1" x14ac:dyDescent="0.3">
      <c r="D8391" s="388">
        <f>ROWS(C$5:C8391)</f>
        <v>8387</v>
      </c>
      <c r="E8391" s="388" t="str">
        <f>IF(_xlfn.IFNA(VLOOKUP(A8391,$AG$3:$AH$83,2,FALSE),"")='11.1'!$D$5,TXM!D8391,"")</f>
        <v/>
      </c>
      <c r="F8391" t="str">
        <f>IFERROR(SMALL($E$5:$E$9000,ROWS($E$5:E8391)),"")</f>
        <v/>
      </c>
      <c r="I8391" t="s">
        <v>170</v>
      </c>
      <c r="J8391" t="s">
        <v>999</v>
      </c>
      <c r="K8391">
        <v>387568</v>
      </c>
      <c r="L8391" s="388">
        <f>ROWS(K$5:K8391)</f>
        <v>8387</v>
      </c>
      <c r="M8391" s="388" t="str">
        <f>IF(_xlfn.IFNA(VLOOKUP(I8391,$AG$3:$AH$83,2,FALSE),"")='11.1'!$D$5,TXM!L8391,"")</f>
        <v/>
      </c>
      <c r="N8391" t="str">
        <f>IFERROR(SMALL($M$5:$M$9000,ROWS($M$5:M8391)),"")</f>
        <v/>
      </c>
      <c r="S8391" s="388">
        <f>ROWS(R$5:R8391)</f>
        <v>8387</v>
      </c>
      <c r="T8391" s="388" t="str">
        <f>IF(_xlfn.IFNA(VLOOKUP(P8391,$AG$3:$AH$83,2,FALSE),"")='11.1'!$D$5,TXM!S8391,"")</f>
        <v/>
      </c>
      <c r="U8391" t="str">
        <f>IFERROR(SMALL($T$5:$T$9000,ROWS($T$5:T8391)),"")</f>
        <v/>
      </c>
    </row>
    <row r="8392" spans="4:21" ht="14.4" customHeight="1" x14ac:dyDescent="0.3">
      <c r="D8392" s="388">
        <f>ROWS(C$5:C8392)</f>
        <v>8388</v>
      </c>
      <c r="E8392" s="388" t="str">
        <f>IF(_xlfn.IFNA(VLOOKUP(A8392,$AG$3:$AH$83,2,FALSE),"")='11.1'!$D$5,TXM!D8392,"")</f>
        <v/>
      </c>
      <c r="F8392" t="str">
        <f>IFERROR(SMALL($E$5:$E$9000,ROWS($E$5:E8392)),"")</f>
        <v/>
      </c>
      <c r="I8392" t="s">
        <v>170</v>
      </c>
      <c r="J8392" t="s">
        <v>783</v>
      </c>
      <c r="K8392">
        <v>358514</v>
      </c>
      <c r="L8392" s="388">
        <f>ROWS(K$5:K8392)</f>
        <v>8388</v>
      </c>
      <c r="M8392" s="388" t="str">
        <f>IF(_xlfn.IFNA(VLOOKUP(I8392,$AG$3:$AH$83,2,FALSE),"")='11.1'!$D$5,TXM!L8392,"")</f>
        <v/>
      </c>
      <c r="N8392" t="str">
        <f>IFERROR(SMALL($M$5:$M$9000,ROWS($M$5:M8392)),"")</f>
        <v/>
      </c>
      <c r="S8392" s="388">
        <f>ROWS(R$5:R8392)</f>
        <v>8388</v>
      </c>
      <c r="T8392" s="388" t="str">
        <f>IF(_xlfn.IFNA(VLOOKUP(P8392,$AG$3:$AH$83,2,FALSE),"")='11.1'!$D$5,TXM!S8392,"")</f>
        <v/>
      </c>
      <c r="U8392" t="str">
        <f>IFERROR(SMALL($T$5:$T$9000,ROWS($T$5:T8392)),"")</f>
        <v/>
      </c>
    </row>
    <row r="8393" spans="4:21" ht="14.4" customHeight="1" x14ac:dyDescent="0.3">
      <c r="D8393" s="388">
        <f>ROWS(C$5:C8393)</f>
        <v>8389</v>
      </c>
      <c r="E8393" s="388" t="str">
        <f>IF(_xlfn.IFNA(VLOOKUP(A8393,$AG$3:$AH$83,2,FALSE),"")='11.1'!$D$5,TXM!D8393,"")</f>
        <v/>
      </c>
      <c r="F8393" t="str">
        <f>IFERROR(SMALL($E$5:$E$9000,ROWS($E$5:E8393)),"")</f>
        <v/>
      </c>
      <c r="I8393" t="s">
        <v>170</v>
      </c>
      <c r="J8393" t="s">
        <v>791</v>
      </c>
      <c r="K8393">
        <v>295124</v>
      </c>
      <c r="L8393" s="388">
        <f>ROWS(K$5:K8393)</f>
        <v>8389</v>
      </c>
      <c r="M8393" s="388" t="str">
        <f>IF(_xlfn.IFNA(VLOOKUP(I8393,$AG$3:$AH$83,2,FALSE),"")='11.1'!$D$5,TXM!L8393,"")</f>
        <v/>
      </c>
      <c r="N8393" t="str">
        <f>IFERROR(SMALL($M$5:$M$9000,ROWS($M$5:M8393)),"")</f>
        <v/>
      </c>
      <c r="S8393" s="388">
        <f>ROWS(R$5:R8393)</f>
        <v>8389</v>
      </c>
      <c r="T8393" s="388" t="str">
        <f>IF(_xlfn.IFNA(VLOOKUP(P8393,$AG$3:$AH$83,2,FALSE),"")='11.1'!$D$5,TXM!S8393,"")</f>
        <v/>
      </c>
      <c r="U8393" t="str">
        <f>IFERROR(SMALL($T$5:$T$9000,ROWS($T$5:T8393)),"")</f>
        <v/>
      </c>
    </row>
    <row r="8394" spans="4:21" ht="14.4" customHeight="1" x14ac:dyDescent="0.3">
      <c r="D8394" s="388">
        <f>ROWS(C$5:C8394)</f>
        <v>8390</v>
      </c>
      <c r="E8394" s="388" t="str">
        <f>IF(_xlfn.IFNA(VLOOKUP(A8394,$AG$3:$AH$83,2,FALSE),"")='11.1'!$D$5,TXM!D8394,"")</f>
        <v/>
      </c>
      <c r="F8394" t="str">
        <f>IFERROR(SMALL($E$5:$E$9000,ROWS($E$5:E8394)),"")</f>
        <v/>
      </c>
      <c r="I8394" t="s">
        <v>170</v>
      </c>
      <c r="J8394" t="s">
        <v>865</v>
      </c>
      <c r="K8394">
        <v>291548</v>
      </c>
      <c r="L8394" s="388">
        <f>ROWS(K$5:K8394)</f>
        <v>8390</v>
      </c>
      <c r="M8394" s="388" t="str">
        <f>IF(_xlfn.IFNA(VLOOKUP(I8394,$AG$3:$AH$83,2,FALSE),"")='11.1'!$D$5,TXM!L8394,"")</f>
        <v/>
      </c>
      <c r="N8394" t="str">
        <f>IFERROR(SMALL($M$5:$M$9000,ROWS($M$5:M8394)),"")</f>
        <v/>
      </c>
      <c r="S8394" s="388">
        <f>ROWS(R$5:R8394)</f>
        <v>8390</v>
      </c>
      <c r="T8394" s="388" t="str">
        <f>IF(_xlfn.IFNA(VLOOKUP(P8394,$AG$3:$AH$83,2,FALSE),"")='11.1'!$D$5,TXM!S8394,"")</f>
        <v/>
      </c>
      <c r="U8394" t="str">
        <f>IFERROR(SMALL($T$5:$T$9000,ROWS($T$5:T8394)),"")</f>
        <v/>
      </c>
    </row>
    <row r="8395" spans="4:21" ht="14.4" customHeight="1" x14ac:dyDescent="0.3">
      <c r="D8395" s="388">
        <f>ROWS(C$5:C8395)</f>
        <v>8391</v>
      </c>
      <c r="E8395" s="388" t="str">
        <f>IF(_xlfn.IFNA(VLOOKUP(A8395,$AG$3:$AH$83,2,FALSE),"")='11.1'!$D$5,TXM!D8395,"")</f>
        <v/>
      </c>
      <c r="F8395" t="str">
        <f>IFERROR(SMALL($E$5:$E$9000,ROWS($E$5:E8395)),"")</f>
        <v/>
      </c>
      <c r="I8395" t="s">
        <v>170</v>
      </c>
      <c r="J8395" t="s">
        <v>990</v>
      </c>
      <c r="K8395">
        <v>200634</v>
      </c>
      <c r="L8395" s="388">
        <f>ROWS(K$5:K8395)</f>
        <v>8391</v>
      </c>
      <c r="M8395" s="388" t="str">
        <f>IF(_xlfn.IFNA(VLOOKUP(I8395,$AG$3:$AH$83,2,FALSE),"")='11.1'!$D$5,TXM!L8395,"")</f>
        <v/>
      </c>
      <c r="N8395" t="str">
        <f>IFERROR(SMALL($M$5:$M$9000,ROWS($M$5:M8395)),"")</f>
        <v/>
      </c>
      <c r="S8395" s="388">
        <f>ROWS(R$5:R8395)</f>
        <v>8391</v>
      </c>
      <c r="T8395" s="388" t="str">
        <f>IF(_xlfn.IFNA(VLOOKUP(P8395,$AG$3:$AH$83,2,FALSE),"")='11.1'!$D$5,TXM!S8395,"")</f>
        <v/>
      </c>
      <c r="U8395" t="str">
        <f>IFERROR(SMALL($T$5:$T$9000,ROWS($T$5:T8395)),"")</f>
        <v/>
      </c>
    </row>
    <row r="8396" spans="4:21" ht="14.4" customHeight="1" x14ac:dyDescent="0.3">
      <c r="D8396" s="388">
        <f>ROWS(C$5:C8396)</f>
        <v>8392</v>
      </c>
      <c r="E8396" s="388" t="str">
        <f>IF(_xlfn.IFNA(VLOOKUP(A8396,$AG$3:$AH$83,2,FALSE),"")='11.1'!$D$5,TXM!D8396,"")</f>
        <v/>
      </c>
      <c r="F8396" t="str">
        <f>IFERROR(SMALL($E$5:$E$9000,ROWS($E$5:E8396)),"")</f>
        <v/>
      </c>
      <c r="I8396" t="s">
        <v>170</v>
      </c>
      <c r="J8396" t="s">
        <v>789</v>
      </c>
      <c r="K8396">
        <v>128968</v>
      </c>
      <c r="L8396" s="388">
        <f>ROWS(K$5:K8396)</f>
        <v>8392</v>
      </c>
      <c r="M8396" s="388" t="str">
        <f>IF(_xlfn.IFNA(VLOOKUP(I8396,$AG$3:$AH$83,2,FALSE),"")='11.1'!$D$5,TXM!L8396,"")</f>
        <v/>
      </c>
      <c r="N8396" t="str">
        <f>IFERROR(SMALL($M$5:$M$9000,ROWS($M$5:M8396)),"")</f>
        <v/>
      </c>
      <c r="S8396" s="388">
        <f>ROWS(R$5:R8396)</f>
        <v>8392</v>
      </c>
      <c r="T8396" s="388" t="str">
        <f>IF(_xlfn.IFNA(VLOOKUP(P8396,$AG$3:$AH$83,2,FALSE),"")='11.1'!$D$5,TXM!S8396,"")</f>
        <v/>
      </c>
      <c r="U8396" t="str">
        <f>IFERROR(SMALL($T$5:$T$9000,ROWS($T$5:T8396)),"")</f>
        <v/>
      </c>
    </row>
    <row r="8397" spans="4:21" ht="14.4" customHeight="1" x14ac:dyDescent="0.3">
      <c r="D8397" s="388">
        <f>ROWS(C$5:C8397)</f>
        <v>8393</v>
      </c>
      <c r="E8397" s="388" t="str">
        <f>IF(_xlfn.IFNA(VLOOKUP(A8397,$AG$3:$AH$83,2,FALSE),"")='11.1'!$D$5,TXM!D8397,"")</f>
        <v/>
      </c>
      <c r="F8397" t="str">
        <f>IFERROR(SMALL($E$5:$E$9000,ROWS($E$5:E8397)),"")</f>
        <v/>
      </c>
      <c r="I8397" t="s">
        <v>170</v>
      </c>
      <c r="J8397" t="s">
        <v>1275</v>
      </c>
      <c r="K8397">
        <v>93354</v>
      </c>
      <c r="L8397" s="388">
        <f>ROWS(K$5:K8397)</f>
        <v>8393</v>
      </c>
      <c r="M8397" s="388" t="str">
        <f>IF(_xlfn.IFNA(VLOOKUP(I8397,$AG$3:$AH$83,2,FALSE),"")='11.1'!$D$5,TXM!L8397,"")</f>
        <v/>
      </c>
      <c r="N8397" t="str">
        <f>IFERROR(SMALL($M$5:$M$9000,ROWS($M$5:M8397)),"")</f>
        <v/>
      </c>
      <c r="S8397" s="388">
        <f>ROWS(R$5:R8397)</f>
        <v>8393</v>
      </c>
      <c r="T8397" s="388" t="str">
        <f>IF(_xlfn.IFNA(VLOOKUP(P8397,$AG$3:$AH$83,2,FALSE),"")='11.1'!$D$5,TXM!S8397,"")</f>
        <v/>
      </c>
      <c r="U8397" t="str">
        <f>IFERROR(SMALL($T$5:$T$9000,ROWS($T$5:T8397)),"")</f>
        <v/>
      </c>
    </row>
    <row r="8398" spans="4:21" ht="14.4" customHeight="1" x14ac:dyDescent="0.3">
      <c r="D8398" s="388">
        <f>ROWS(C$5:C8398)</f>
        <v>8394</v>
      </c>
      <c r="E8398" s="388" t="str">
        <f>IF(_xlfn.IFNA(VLOOKUP(A8398,$AG$3:$AH$83,2,FALSE),"")='11.1'!$D$5,TXM!D8398,"")</f>
        <v/>
      </c>
      <c r="F8398" t="str">
        <f>IFERROR(SMALL($E$5:$E$9000,ROWS($E$5:E8398)),"")</f>
        <v/>
      </c>
      <c r="I8398" t="s">
        <v>170</v>
      </c>
      <c r="J8398" t="s">
        <v>863</v>
      </c>
      <c r="K8398">
        <v>91648</v>
      </c>
      <c r="L8398" s="388">
        <f>ROWS(K$5:K8398)</f>
        <v>8394</v>
      </c>
      <c r="M8398" s="388" t="str">
        <f>IF(_xlfn.IFNA(VLOOKUP(I8398,$AG$3:$AH$83,2,FALSE),"")='11.1'!$D$5,TXM!L8398,"")</f>
        <v/>
      </c>
      <c r="N8398" t="str">
        <f>IFERROR(SMALL($M$5:$M$9000,ROWS($M$5:M8398)),"")</f>
        <v/>
      </c>
      <c r="S8398" s="388">
        <f>ROWS(R$5:R8398)</f>
        <v>8394</v>
      </c>
      <c r="T8398" s="388" t="str">
        <f>IF(_xlfn.IFNA(VLOOKUP(P8398,$AG$3:$AH$83,2,FALSE),"")='11.1'!$D$5,TXM!S8398,"")</f>
        <v/>
      </c>
      <c r="U8398" t="str">
        <f>IFERROR(SMALL($T$5:$T$9000,ROWS($T$5:T8398)),"")</f>
        <v/>
      </c>
    </row>
    <row r="8399" spans="4:21" ht="14.4" customHeight="1" x14ac:dyDescent="0.3">
      <c r="D8399" s="388">
        <f>ROWS(C$5:C8399)</f>
        <v>8395</v>
      </c>
      <c r="E8399" s="388" t="str">
        <f>IF(_xlfn.IFNA(VLOOKUP(A8399,$AG$3:$AH$83,2,FALSE),"")='11.1'!$D$5,TXM!D8399,"")</f>
        <v/>
      </c>
      <c r="F8399" t="str">
        <f>IFERROR(SMALL($E$5:$E$9000,ROWS($E$5:E8399)),"")</f>
        <v/>
      </c>
      <c r="I8399" t="s">
        <v>170</v>
      </c>
      <c r="J8399" t="s">
        <v>1434</v>
      </c>
      <c r="K8399">
        <v>37432</v>
      </c>
      <c r="L8399" s="388">
        <f>ROWS(K$5:K8399)</f>
        <v>8395</v>
      </c>
      <c r="M8399" s="388" t="str">
        <f>IF(_xlfn.IFNA(VLOOKUP(I8399,$AG$3:$AH$83,2,FALSE),"")='11.1'!$D$5,TXM!L8399,"")</f>
        <v/>
      </c>
      <c r="N8399" t="str">
        <f>IFERROR(SMALL($M$5:$M$9000,ROWS($M$5:M8399)),"")</f>
        <v/>
      </c>
      <c r="S8399" s="388">
        <f>ROWS(R$5:R8399)</f>
        <v>8395</v>
      </c>
      <c r="T8399" s="388" t="str">
        <f>IF(_xlfn.IFNA(VLOOKUP(P8399,$AG$3:$AH$83,2,FALSE),"")='11.1'!$D$5,TXM!S8399,"")</f>
        <v/>
      </c>
      <c r="U8399" t="str">
        <f>IFERROR(SMALL($T$5:$T$9000,ROWS($T$5:T8399)),"")</f>
        <v/>
      </c>
    </row>
    <row r="8400" spans="4:21" ht="14.4" customHeight="1" x14ac:dyDescent="0.3">
      <c r="D8400" s="388">
        <f>ROWS(C$5:C8400)</f>
        <v>8396</v>
      </c>
      <c r="E8400" s="388" t="str">
        <f>IF(_xlfn.IFNA(VLOOKUP(A8400,$AG$3:$AH$83,2,FALSE),"")='11.1'!$D$5,TXM!D8400,"")</f>
        <v/>
      </c>
      <c r="F8400" t="str">
        <f>IFERROR(SMALL($E$5:$E$9000,ROWS($E$5:E8400)),"")</f>
        <v/>
      </c>
      <c r="I8400" t="s">
        <v>170</v>
      </c>
      <c r="J8400" t="s">
        <v>785</v>
      </c>
      <c r="K8400">
        <v>23145</v>
      </c>
      <c r="L8400" s="388">
        <f>ROWS(K$5:K8400)</f>
        <v>8396</v>
      </c>
      <c r="M8400" s="388" t="str">
        <f>IF(_xlfn.IFNA(VLOOKUP(I8400,$AG$3:$AH$83,2,FALSE),"")='11.1'!$D$5,TXM!L8400,"")</f>
        <v/>
      </c>
      <c r="N8400" t="str">
        <f>IFERROR(SMALL($M$5:$M$9000,ROWS($M$5:M8400)),"")</f>
        <v/>
      </c>
      <c r="S8400" s="388">
        <f>ROWS(R$5:R8400)</f>
        <v>8396</v>
      </c>
      <c r="T8400" s="388" t="str">
        <f>IF(_xlfn.IFNA(VLOOKUP(P8400,$AG$3:$AH$83,2,FALSE),"")='11.1'!$D$5,TXM!S8400,"")</f>
        <v/>
      </c>
      <c r="U8400" t="str">
        <f>IFERROR(SMALL($T$5:$T$9000,ROWS($T$5:T8400)),"")</f>
        <v/>
      </c>
    </row>
    <row r="8401" spans="4:21" ht="14.4" customHeight="1" x14ac:dyDescent="0.3">
      <c r="D8401" s="388">
        <f>ROWS(C$5:C8401)</f>
        <v>8397</v>
      </c>
      <c r="E8401" s="388" t="str">
        <f>IF(_xlfn.IFNA(VLOOKUP(A8401,$AG$3:$AH$83,2,FALSE),"")='11.1'!$D$5,TXM!D8401,"")</f>
        <v/>
      </c>
      <c r="F8401" t="str">
        <f>IFERROR(SMALL($E$5:$E$9000,ROWS($E$5:E8401)),"")</f>
        <v/>
      </c>
      <c r="I8401" t="s">
        <v>170</v>
      </c>
      <c r="J8401" t="s">
        <v>106</v>
      </c>
      <c r="K8401">
        <v>22945</v>
      </c>
      <c r="L8401" s="388">
        <f>ROWS(K$5:K8401)</f>
        <v>8397</v>
      </c>
      <c r="M8401" s="388" t="str">
        <f>IF(_xlfn.IFNA(VLOOKUP(I8401,$AG$3:$AH$83,2,FALSE),"")='11.1'!$D$5,TXM!L8401,"")</f>
        <v/>
      </c>
      <c r="N8401" t="str">
        <f>IFERROR(SMALL($M$5:$M$9000,ROWS($M$5:M8401)),"")</f>
        <v/>
      </c>
      <c r="S8401" s="388">
        <f>ROWS(R$5:R8401)</f>
        <v>8397</v>
      </c>
      <c r="T8401" s="388" t="str">
        <f>IF(_xlfn.IFNA(VLOOKUP(P8401,$AG$3:$AH$83,2,FALSE),"")='11.1'!$D$5,TXM!S8401,"")</f>
        <v/>
      </c>
      <c r="U8401" t="str">
        <f>IFERROR(SMALL($T$5:$T$9000,ROWS($T$5:T8401)),"")</f>
        <v/>
      </c>
    </row>
    <row r="8402" spans="4:21" ht="14.4" customHeight="1" x14ac:dyDescent="0.3">
      <c r="D8402" s="388">
        <f>ROWS(C$5:C8402)</f>
        <v>8398</v>
      </c>
      <c r="E8402" s="388" t="str">
        <f>IF(_xlfn.IFNA(VLOOKUP(A8402,$AG$3:$AH$83,2,FALSE),"")='11.1'!$D$5,TXM!D8402,"")</f>
        <v/>
      </c>
      <c r="F8402" t="str">
        <f>IFERROR(SMALL($E$5:$E$9000,ROWS($E$5:E8402)),"")</f>
        <v/>
      </c>
      <c r="I8402" t="s">
        <v>170</v>
      </c>
      <c r="J8402" t="s">
        <v>1000</v>
      </c>
      <c r="K8402">
        <v>16572</v>
      </c>
      <c r="L8402" s="388">
        <f>ROWS(K$5:K8402)</f>
        <v>8398</v>
      </c>
      <c r="M8402" s="388" t="str">
        <f>IF(_xlfn.IFNA(VLOOKUP(I8402,$AG$3:$AH$83,2,FALSE),"")='11.1'!$D$5,TXM!L8402,"")</f>
        <v/>
      </c>
      <c r="N8402" t="str">
        <f>IFERROR(SMALL($M$5:$M$9000,ROWS($M$5:M8402)),"")</f>
        <v/>
      </c>
      <c r="S8402" s="388">
        <f>ROWS(R$5:R8402)</f>
        <v>8398</v>
      </c>
      <c r="T8402" s="388" t="str">
        <f>IF(_xlfn.IFNA(VLOOKUP(P8402,$AG$3:$AH$83,2,FALSE),"")='11.1'!$D$5,TXM!S8402,"")</f>
        <v/>
      </c>
      <c r="U8402" t="str">
        <f>IFERROR(SMALL($T$5:$T$9000,ROWS($T$5:T8402)),"")</f>
        <v/>
      </c>
    </row>
    <row r="8403" spans="4:21" ht="14.4" customHeight="1" x14ac:dyDescent="0.3">
      <c r="D8403" s="388">
        <f>ROWS(C$5:C8403)</f>
        <v>8399</v>
      </c>
      <c r="E8403" s="388" t="str">
        <f>IF(_xlfn.IFNA(VLOOKUP(A8403,$AG$3:$AH$83,2,FALSE),"")='11.1'!$D$5,TXM!D8403,"")</f>
        <v/>
      </c>
      <c r="F8403" t="str">
        <f>IFERROR(SMALL($E$5:$E$9000,ROWS($E$5:E8403)),"")</f>
        <v/>
      </c>
      <c r="I8403" t="s">
        <v>170</v>
      </c>
      <c r="J8403" t="s">
        <v>1285</v>
      </c>
      <c r="K8403">
        <v>14899</v>
      </c>
      <c r="L8403" s="388">
        <f>ROWS(K$5:K8403)</f>
        <v>8399</v>
      </c>
      <c r="M8403" s="388" t="str">
        <f>IF(_xlfn.IFNA(VLOOKUP(I8403,$AG$3:$AH$83,2,FALSE),"")='11.1'!$D$5,TXM!L8403,"")</f>
        <v/>
      </c>
      <c r="N8403" t="str">
        <f>IFERROR(SMALL($M$5:$M$9000,ROWS($M$5:M8403)),"")</f>
        <v/>
      </c>
      <c r="S8403" s="388">
        <f>ROWS(R$5:R8403)</f>
        <v>8399</v>
      </c>
      <c r="T8403" s="388" t="str">
        <f>IF(_xlfn.IFNA(VLOOKUP(P8403,$AG$3:$AH$83,2,FALSE),"")='11.1'!$D$5,TXM!S8403,"")</f>
        <v/>
      </c>
      <c r="U8403" t="str">
        <f>IFERROR(SMALL($T$5:$T$9000,ROWS($T$5:T8403)),"")</f>
        <v/>
      </c>
    </row>
    <row r="8404" spans="4:21" ht="14.4" customHeight="1" x14ac:dyDescent="0.3">
      <c r="D8404" s="388">
        <f>ROWS(C$5:C8404)</f>
        <v>8400</v>
      </c>
      <c r="E8404" s="388" t="str">
        <f>IF(_xlfn.IFNA(VLOOKUP(A8404,$AG$3:$AH$83,2,FALSE),"")='11.1'!$D$5,TXM!D8404,"")</f>
        <v/>
      </c>
      <c r="F8404" t="str">
        <f>IFERROR(SMALL($E$5:$E$9000,ROWS($E$5:E8404)),"")</f>
        <v/>
      </c>
      <c r="I8404" t="s">
        <v>170</v>
      </c>
      <c r="J8404" t="s">
        <v>1500</v>
      </c>
      <c r="K8404">
        <v>6297</v>
      </c>
      <c r="L8404" s="388">
        <f>ROWS(K$5:K8404)</f>
        <v>8400</v>
      </c>
      <c r="M8404" s="388" t="str">
        <f>IF(_xlfn.IFNA(VLOOKUP(I8404,$AG$3:$AH$83,2,FALSE),"")='11.1'!$D$5,TXM!L8404,"")</f>
        <v/>
      </c>
      <c r="N8404" t="str">
        <f>IFERROR(SMALL($M$5:$M$9000,ROWS($M$5:M8404)),"")</f>
        <v/>
      </c>
      <c r="S8404" s="388">
        <f>ROWS(R$5:R8404)</f>
        <v>8400</v>
      </c>
      <c r="T8404" s="388" t="str">
        <f>IF(_xlfn.IFNA(VLOOKUP(P8404,$AG$3:$AH$83,2,FALSE),"")='11.1'!$D$5,TXM!S8404,"")</f>
        <v/>
      </c>
      <c r="U8404" t="str">
        <f>IFERROR(SMALL($T$5:$T$9000,ROWS($T$5:T8404)),"")</f>
        <v/>
      </c>
    </row>
    <row r="8405" spans="4:21" ht="14.4" customHeight="1" x14ac:dyDescent="0.3">
      <c r="D8405" s="388">
        <f>ROWS(C$5:C8405)</f>
        <v>8401</v>
      </c>
      <c r="E8405" s="388" t="str">
        <f>IF(_xlfn.IFNA(VLOOKUP(A8405,$AG$3:$AH$83,2,FALSE),"")='11.1'!$D$5,TXM!D8405,"")</f>
        <v/>
      </c>
      <c r="F8405" t="str">
        <f>IFERROR(SMALL($E$5:$E$9000,ROWS($E$5:E8405)),"")</f>
        <v/>
      </c>
      <c r="I8405" t="s">
        <v>170</v>
      </c>
      <c r="J8405" t="s">
        <v>867</v>
      </c>
      <c r="K8405">
        <v>6162</v>
      </c>
      <c r="L8405" s="388">
        <f>ROWS(K$5:K8405)</f>
        <v>8401</v>
      </c>
      <c r="M8405" s="388" t="str">
        <f>IF(_xlfn.IFNA(VLOOKUP(I8405,$AG$3:$AH$83,2,FALSE),"")='11.1'!$D$5,TXM!L8405,"")</f>
        <v/>
      </c>
      <c r="N8405" t="str">
        <f>IFERROR(SMALL($M$5:$M$9000,ROWS($M$5:M8405)),"")</f>
        <v/>
      </c>
      <c r="S8405" s="388">
        <f>ROWS(R$5:R8405)</f>
        <v>8401</v>
      </c>
      <c r="T8405" s="388" t="str">
        <f>IF(_xlfn.IFNA(VLOOKUP(P8405,$AG$3:$AH$83,2,FALSE),"")='11.1'!$D$5,TXM!S8405,"")</f>
        <v/>
      </c>
      <c r="U8405" t="str">
        <f>IFERROR(SMALL($T$5:$T$9000,ROWS($T$5:T8405)),"")</f>
        <v/>
      </c>
    </row>
    <row r="8406" spans="4:21" ht="14.4" customHeight="1" x14ac:dyDescent="0.3">
      <c r="D8406" s="388">
        <f>ROWS(C$5:C8406)</f>
        <v>8402</v>
      </c>
      <c r="E8406" s="388" t="str">
        <f>IF(_xlfn.IFNA(VLOOKUP(A8406,$AG$3:$AH$83,2,FALSE),"")='11.1'!$D$5,TXM!D8406,"")</f>
        <v/>
      </c>
      <c r="F8406" t="str">
        <f>IFERROR(SMALL($E$5:$E$9000,ROWS($E$5:E8406)),"")</f>
        <v/>
      </c>
      <c r="I8406" t="s">
        <v>170</v>
      </c>
      <c r="J8406" t="s">
        <v>861</v>
      </c>
      <c r="K8406">
        <v>3193</v>
      </c>
      <c r="L8406" s="388">
        <f>ROWS(K$5:K8406)</f>
        <v>8402</v>
      </c>
      <c r="M8406" s="388" t="str">
        <f>IF(_xlfn.IFNA(VLOOKUP(I8406,$AG$3:$AH$83,2,FALSE),"")='11.1'!$D$5,TXM!L8406,"")</f>
        <v/>
      </c>
      <c r="N8406" t="str">
        <f>IFERROR(SMALL($M$5:$M$9000,ROWS($M$5:M8406)),"")</f>
        <v/>
      </c>
      <c r="S8406" s="388">
        <f>ROWS(R$5:R8406)</f>
        <v>8402</v>
      </c>
      <c r="T8406" s="388" t="str">
        <f>IF(_xlfn.IFNA(VLOOKUP(P8406,$AG$3:$AH$83,2,FALSE),"")='11.1'!$D$5,TXM!S8406,"")</f>
        <v/>
      </c>
      <c r="U8406" t="str">
        <f>IFERROR(SMALL($T$5:$T$9000,ROWS($T$5:T8406)),"")</f>
        <v/>
      </c>
    </row>
    <row r="8407" spans="4:21" ht="14.4" customHeight="1" x14ac:dyDescent="0.3">
      <c r="D8407" s="388">
        <f>ROWS(C$5:C8407)</f>
        <v>8403</v>
      </c>
      <c r="E8407" s="388" t="str">
        <f>IF(_xlfn.IFNA(VLOOKUP(A8407,$AG$3:$AH$83,2,FALSE),"")='11.1'!$D$5,TXM!D8407,"")</f>
        <v/>
      </c>
      <c r="F8407" t="str">
        <f>IFERROR(SMALL($E$5:$E$9000,ROWS($E$5:E8407)),"")</f>
        <v/>
      </c>
      <c r="I8407" t="s">
        <v>170</v>
      </c>
      <c r="J8407" t="s">
        <v>1318</v>
      </c>
      <c r="K8407">
        <v>2563</v>
      </c>
      <c r="L8407" s="388">
        <f>ROWS(K$5:K8407)</f>
        <v>8403</v>
      </c>
      <c r="M8407" s="388" t="str">
        <f>IF(_xlfn.IFNA(VLOOKUP(I8407,$AG$3:$AH$83,2,FALSE),"")='11.1'!$D$5,TXM!L8407,"")</f>
        <v/>
      </c>
      <c r="N8407" t="str">
        <f>IFERROR(SMALL($M$5:$M$9000,ROWS($M$5:M8407)),"")</f>
        <v/>
      </c>
      <c r="S8407" s="388">
        <f>ROWS(R$5:R8407)</f>
        <v>8403</v>
      </c>
      <c r="T8407" s="388" t="str">
        <f>IF(_xlfn.IFNA(VLOOKUP(P8407,$AG$3:$AH$83,2,FALSE),"")='11.1'!$D$5,TXM!S8407,"")</f>
        <v/>
      </c>
      <c r="U8407" t="str">
        <f>IFERROR(SMALL($T$5:$T$9000,ROWS($T$5:T8407)),"")</f>
        <v/>
      </c>
    </row>
    <row r="8408" spans="4:21" ht="14.4" customHeight="1" x14ac:dyDescent="0.3">
      <c r="D8408" s="388">
        <f>ROWS(C$5:C8408)</f>
        <v>8404</v>
      </c>
      <c r="E8408" s="388" t="str">
        <f>IF(_xlfn.IFNA(VLOOKUP(A8408,$AG$3:$AH$83,2,FALSE),"")='11.1'!$D$5,TXM!D8408,"")</f>
        <v/>
      </c>
      <c r="F8408" t="str">
        <f>IFERROR(SMALL($E$5:$E$9000,ROWS($E$5:E8408)),"")</f>
        <v/>
      </c>
      <c r="I8408" t="s">
        <v>170</v>
      </c>
      <c r="J8408" t="s">
        <v>849</v>
      </c>
      <c r="K8408">
        <v>1922</v>
      </c>
      <c r="L8408" s="388">
        <f>ROWS(K$5:K8408)</f>
        <v>8404</v>
      </c>
      <c r="M8408" s="388" t="str">
        <f>IF(_xlfn.IFNA(VLOOKUP(I8408,$AG$3:$AH$83,2,FALSE),"")='11.1'!$D$5,TXM!L8408,"")</f>
        <v/>
      </c>
      <c r="N8408" t="str">
        <f>IFERROR(SMALL($M$5:$M$9000,ROWS($M$5:M8408)),"")</f>
        <v/>
      </c>
      <c r="S8408" s="388">
        <f>ROWS(R$5:R8408)</f>
        <v>8404</v>
      </c>
      <c r="T8408" s="388" t="str">
        <f>IF(_xlfn.IFNA(VLOOKUP(P8408,$AG$3:$AH$83,2,FALSE),"")='11.1'!$D$5,TXM!S8408,"")</f>
        <v/>
      </c>
      <c r="U8408" t="str">
        <f>IFERROR(SMALL($T$5:$T$9000,ROWS($T$5:T8408)),"")</f>
        <v/>
      </c>
    </row>
    <row r="8409" spans="4:21" ht="14.4" customHeight="1" x14ac:dyDescent="0.3">
      <c r="D8409" s="388">
        <f>ROWS(C$5:C8409)</f>
        <v>8405</v>
      </c>
      <c r="E8409" s="388" t="str">
        <f>IF(_xlfn.IFNA(VLOOKUP(A8409,$AG$3:$AH$83,2,FALSE),"")='11.1'!$D$5,TXM!D8409,"")</f>
        <v/>
      </c>
      <c r="F8409" t="str">
        <f>IFERROR(SMALL($E$5:$E$9000,ROWS($E$5:E8409)),"")</f>
        <v/>
      </c>
      <c r="I8409" t="s">
        <v>170</v>
      </c>
      <c r="J8409" t="s">
        <v>799</v>
      </c>
      <c r="K8409">
        <v>1612</v>
      </c>
      <c r="L8409" s="388">
        <f>ROWS(K$5:K8409)</f>
        <v>8405</v>
      </c>
      <c r="M8409" s="388" t="str">
        <f>IF(_xlfn.IFNA(VLOOKUP(I8409,$AG$3:$AH$83,2,FALSE),"")='11.1'!$D$5,TXM!L8409,"")</f>
        <v/>
      </c>
      <c r="N8409" t="str">
        <f>IFERROR(SMALL($M$5:$M$9000,ROWS($M$5:M8409)),"")</f>
        <v/>
      </c>
      <c r="S8409" s="388">
        <f>ROWS(R$5:R8409)</f>
        <v>8405</v>
      </c>
      <c r="T8409" s="388" t="str">
        <f>IF(_xlfn.IFNA(VLOOKUP(P8409,$AG$3:$AH$83,2,FALSE),"")='11.1'!$D$5,TXM!S8409,"")</f>
        <v/>
      </c>
      <c r="U8409" t="str">
        <f>IFERROR(SMALL($T$5:$T$9000,ROWS($T$5:T8409)),"")</f>
        <v/>
      </c>
    </row>
    <row r="8410" spans="4:21" ht="14.4" customHeight="1" x14ac:dyDescent="0.3">
      <c r="D8410" s="388">
        <f>ROWS(C$5:C8410)</f>
        <v>8406</v>
      </c>
      <c r="E8410" s="388" t="str">
        <f>IF(_xlfn.IFNA(VLOOKUP(A8410,$AG$3:$AH$83,2,FALSE),"")='11.1'!$D$5,TXM!D8410,"")</f>
        <v/>
      </c>
      <c r="F8410" t="str">
        <f>IFERROR(SMALL($E$5:$E$9000,ROWS($E$5:E8410)),"")</f>
        <v/>
      </c>
      <c r="I8410" t="s">
        <v>170</v>
      </c>
      <c r="J8410" t="s">
        <v>859</v>
      </c>
      <c r="K8410">
        <v>271</v>
      </c>
      <c r="L8410" s="388">
        <f>ROWS(K$5:K8410)</f>
        <v>8406</v>
      </c>
      <c r="M8410" s="388" t="str">
        <f>IF(_xlfn.IFNA(VLOOKUP(I8410,$AG$3:$AH$83,2,FALSE),"")='11.1'!$D$5,TXM!L8410,"")</f>
        <v/>
      </c>
      <c r="N8410" t="str">
        <f>IFERROR(SMALL($M$5:$M$9000,ROWS($M$5:M8410)),"")</f>
        <v/>
      </c>
      <c r="S8410" s="388">
        <f>ROWS(R$5:R8410)</f>
        <v>8406</v>
      </c>
      <c r="T8410" s="388" t="str">
        <f>IF(_xlfn.IFNA(VLOOKUP(P8410,$AG$3:$AH$83,2,FALSE),"")='11.1'!$D$5,TXM!S8410,"")</f>
        <v/>
      </c>
      <c r="U8410" t="str">
        <f>IFERROR(SMALL($T$5:$T$9000,ROWS($T$5:T8410)),"")</f>
        <v/>
      </c>
    </row>
    <row r="8411" spans="4:21" ht="14.4" customHeight="1" x14ac:dyDescent="0.3">
      <c r="D8411" s="388">
        <f>ROWS(C$5:C8411)</f>
        <v>8407</v>
      </c>
      <c r="E8411" s="388" t="str">
        <f>IF(_xlfn.IFNA(VLOOKUP(A8411,$AG$3:$AH$83,2,FALSE),"")='11.1'!$D$5,TXM!D8411,"")</f>
        <v/>
      </c>
      <c r="F8411" t="str">
        <f>IFERROR(SMALL($E$5:$E$9000,ROWS($E$5:E8411)),"")</f>
        <v/>
      </c>
      <c r="I8411" t="s">
        <v>170</v>
      </c>
      <c r="J8411" t="s">
        <v>779</v>
      </c>
      <c r="K8411">
        <v>188</v>
      </c>
      <c r="L8411" s="388">
        <f>ROWS(K$5:K8411)</f>
        <v>8407</v>
      </c>
      <c r="M8411" s="388" t="str">
        <f>IF(_xlfn.IFNA(VLOOKUP(I8411,$AG$3:$AH$83,2,FALSE),"")='11.1'!$D$5,TXM!L8411,"")</f>
        <v/>
      </c>
      <c r="N8411" t="str">
        <f>IFERROR(SMALL($M$5:$M$9000,ROWS($M$5:M8411)),"")</f>
        <v/>
      </c>
      <c r="S8411" s="388">
        <f>ROWS(R$5:R8411)</f>
        <v>8407</v>
      </c>
      <c r="T8411" s="388" t="str">
        <f>IF(_xlfn.IFNA(VLOOKUP(P8411,$AG$3:$AH$83,2,FALSE),"")='11.1'!$D$5,TXM!S8411,"")</f>
        <v/>
      </c>
      <c r="U8411" t="str">
        <f>IFERROR(SMALL($T$5:$T$9000,ROWS($T$5:T8411)),"")</f>
        <v/>
      </c>
    </row>
    <row r="8412" spans="4:21" ht="14.4" customHeight="1" x14ac:dyDescent="0.3">
      <c r="D8412" s="388">
        <f>ROWS(C$5:C8412)</f>
        <v>8408</v>
      </c>
      <c r="E8412" s="388" t="str">
        <f>IF(_xlfn.IFNA(VLOOKUP(A8412,$AG$3:$AH$83,2,FALSE),"")='11.1'!$D$5,TXM!D8412,"")</f>
        <v/>
      </c>
      <c r="F8412" t="str">
        <f>IFERROR(SMALL($E$5:$E$9000,ROWS($E$5:E8412)),"")</f>
        <v/>
      </c>
      <c r="I8412" t="s">
        <v>170</v>
      </c>
      <c r="J8412" t="s">
        <v>837</v>
      </c>
      <c r="K8412">
        <v>102</v>
      </c>
      <c r="L8412" s="388">
        <f>ROWS(K$5:K8412)</f>
        <v>8408</v>
      </c>
      <c r="M8412" s="388" t="str">
        <f>IF(_xlfn.IFNA(VLOOKUP(I8412,$AG$3:$AH$83,2,FALSE),"")='11.1'!$D$5,TXM!L8412,"")</f>
        <v/>
      </c>
      <c r="N8412" t="str">
        <f>IFERROR(SMALL($M$5:$M$9000,ROWS($M$5:M8412)),"")</f>
        <v/>
      </c>
      <c r="S8412" s="388">
        <f>ROWS(R$5:R8412)</f>
        <v>8408</v>
      </c>
      <c r="T8412" s="388" t="str">
        <f>IF(_xlfn.IFNA(VLOOKUP(P8412,$AG$3:$AH$83,2,FALSE),"")='11.1'!$D$5,TXM!S8412,"")</f>
        <v/>
      </c>
      <c r="U8412" t="str">
        <f>IFERROR(SMALL($T$5:$T$9000,ROWS($T$5:T8412)),"")</f>
        <v/>
      </c>
    </row>
    <row r="8413" spans="4:21" ht="14.4" customHeight="1" x14ac:dyDescent="0.3">
      <c r="D8413" s="388">
        <f>ROWS(C$5:C8413)</f>
        <v>8409</v>
      </c>
      <c r="E8413" s="388" t="str">
        <f>IF(_xlfn.IFNA(VLOOKUP(A8413,$AG$3:$AH$83,2,FALSE),"")='11.1'!$D$5,TXM!D8413,"")</f>
        <v/>
      </c>
      <c r="F8413" t="str">
        <f>IFERROR(SMALL($E$5:$E$9000,ROWS($E$5:E8413)),"")</f>
        <v/>
      </c>
      <c r="I8413" t="s">
        <v>1204</v>
      </c>
      <c r="J8413" t="s">
        <v>863</v>
      </c>
      <c r="K8413">
        <v>870633</v>
      </c>
      <c r="L8413" s="388">
        <f>ROWS(K$5:K8413)</f>
        <v>8409</v>
      </c>
      <c r="M8413" s="388" t="str">
        <f>IF(_xlfn.IFNA(VLOOKUP(I8413,$AG$3:$AH$83,2,FALSE),"")='11.1'!$D$5,TXM!L8413,"")</f>
        <v/>
      </c>
      <c r="N8413" t="str">
        <f>IFERROR(SMALL($M$5:$M$9000,ROWS($M$5:M8413)),"")</f>
        <v/>
      </c>
      <c r="S8413" s="388">
        <f>ROWS(R$5:R8413)</f>
        <v>8409</v>
      </c>
      <c r="T8413" s="388" t="str">
        <f>IF(_xlfn.IFNA(VLOOKUP(P8413,$AG$3:$AH$83,2,FALSE),"")='11.1'!$D$5,TXM!S8413,"")</f>
        <v/>
      </c>
      <c r="U8413" t="str">
        <f>IFERROR(SMALL($T$5:$T$9000,ROWS($T$5:T8413)),"")</f>
        <v/>
      </c>
    </row>
    <row r="8414" spans="4:21" ht="14.4" customHeight="1" x14ac:dyDescent="0.3">
      <c r="D8414" s="388">
        <f>ROWS(C$5:C8414)</f>
        <v>8410</v>
      </c>
      <c r="E8414" s="388" t="str">
        <f>IF(_xlfn.IFNA(VLOOKUP(A8414,$AG$3:$AH$83,2,FALSE),"")='11.1'!$D$5,TXM!D8414,"")</f>
        <v/>
      </c>
      <c r="F8414" t="str">
        <f>IFERROR(SMALL($E$5:$E$9000,ROWS($E$5:E8414)),"")</f>
        <v/>
      </c>
      <c r="I8414" t="s">
        <v>1204</v>
      </c>
      <c r="J8414" t="s">
        <v>821</v>
      </c>
      <c r="K8414">
        <v>24428</v>
      </c>
      <c r="L8414" s="388">
        <f>ROWS(K$5:K8414)</f>
        <v>8410</v>
      </c>
      <c r="M8414" s="388" t="str">
        <f>IF(_xlfn.IFNA(VLOOKUP(I8414,$AG$3:$AH$83,2,FALSE),"")='11.1'!$D$5,TXM!L8414,"")</f>
        <v/>
      </c>
      <c r="N8414" t="str">
        <f>IFERROR(SMALL($M$5:$M$9000,ROWS($M$5:M8414)),"")</f>
        <v/>
      </c>
      <c r="S8414" s="388">
        <f>ROWS(R$5:R8414)</f>
        <v>8410</v>
      </c>
      <c r="T8414" s="388" t="str">
        <f>IF(_xlfn.IFNA(VLOOKUP(P8414,$AG$3:$AH$83,2,FALSE),"")='11.1'!$D$5,TXM!S8414,"")</f>
        <v/>
      </c>
      <c r="U8414" t="str">
        <f>IFERROR(SMALL($T$5:$T$9000,ROWS($T$5:T8414)),"")</f>
        <v/>
      </c>
    </row>
    <row r="8415" spans="4:21" ht="14.4" customHeight="1" x14ac:dyDescent="0.3">
      <c r="D8415" s="388">
        <f>ROWS(C$5:C8415)</f>
        <v>8411</v>
      </c>
      <c r="E8415" s="388" t="str">
        <f>IF(_xlfn.IFNA(VLOOKUP(A8415,$AG$3:$AH$83,2,FALSE),"")='11.1'!$D$5,TXM!D8415,"")</f>
        <v/>
      </c>
      <c r="F8415" t="str">
        <f>IFERROR(SMALL($E$5:$E$9000,ROWS($E$5:E8415)),"")</f>
        <v/>
      </c>
      <c r="I8415" t="s">
        <v>1204</v>
      </c>
      <c r="J8415" t="s">
        <v>1265</v>
      </c>
      <c r="K8415">
        <v>23986</v>
      </c>
      <c r="L8415" s="388">
        <f>ROWS(K$5:K8415)</f>
        <v>8411</v>
      </c>
      <c r="M8415" s="388" t="str">
        <f>IF(_xlfn.IFNA(VLOOKUP(I8415,$AG$3:$AH$83,2,FALSE),"")='11.1'!$D$5,TXM!L8415,"")</f>
        <v/>
      </c>
      <c r="N8415" t="str">
        <f>IFERROR(SMALL($M$5:$M$9000,ROWS($M$5:M8415)),"")</f>
        <v/>
      </c>
      <c r="S8415" s="388">
        <f>ROWS(R$5:R8415)</f>
        <v>8411</v>
      </c>
      <c r="T8415" s="388" t="str">
        <f>IF(_xlfn.IFNA(VLOOKUP(P8415,$AG$3:$AH$83,2,FALSE),"")='11.1'!$D$5,TXM!S8415,"")</f>
        <v/>
      </c>
      <c r="U8415" t="str">
        <f>IFERROR(SMALL($T$5:$T$9000,ROWS($T$5:T8415)),"")</f>
        <v/>
      </c>
    </row>
    <row r="8416" spans="4:21" ht="14.4" customHeight="1" x14ac:dyDescent="0.3">
      <c r="D8416" s="388">
        <f>ROWS(C$5:C8416)</f>
        <v>8412</v>
      </c>
      <c r="E8416" s="388" t="str">
        <f>IF(_xlfn.IFNA(VLOOKUP(A8416,$AG$3:$AH$83,2,FALSE),"")='11.1'!$D$5,TXM!D8416,"")</f>
        <v/>
      </c>
      <c r="F8416" t="str">
        <f>IFERROR(SMALL($E$5:$E$9000,ROWS($E$5:E8416)),"")</f>
        <v/>
      </c>
      <c r="I8416" t="s">
        <v>1204</v>
      </c>
      <c r="J8416" t="s">
        <v>1285</v>
      </c>
      <c r="K8416">
        <v>20081</v>
      </c>
      <c r="L8416" s="388">
        <f>ROWS(K$5:K8416)</f>
        <v>8412</v>
      </c>
      <c r="M8416" s="388" t="str">
        <f>IF(_xlfn.IFNA(VLOOKUP(I8416,$AG$3:$AH$83,2,FALSE),"")='11.1'!$D$5,TXM!L8416,"")</f>
        <v/>
      </c>
      <c r="N8416" t="str">
        <f>IFERROR(SMALL($M$5:$M$9000,ROWS($M$5:M8416)),"")</f>
        <v/>
      </c>
      <c r="S8416" s="388">
        <f>ROWS(R$5:R8416)</f>
        <v>8412</v>
      </c>
      <c r="T8416" s="388" t="str">
        <f>IF(_xlfn.IFNA(VLOOKUP(P8416,$AG$3:$AH$83,2,FALSE),"")='11.1'!$D$5,TXM!S8416,"")</f>
        <v/>
      </c>
      <c r="U8416" t="str">
        <f>IFERROR(SMALL($T$5:$T$9000,ROWS($T$5:T8416)),"")</f>
        <v/>
      </c>
    </row>
    <row r="8417" spans="4:21" ht="14.4" customHeight="1" x14ac:dyDescent="0.3">
      <c r="D8417" s="388">
        <f>ROWS(C$5:C8417)</f>
        <v>8413</v>
      </c>
      <c r="E8417" s="388" t="str">
        <f>IF(_xlfn.IFNA(VLOOKUP(A8417,$AG$3:$AH$83,2,FALSE),"")='11.1'!$D$5,TXM!D8417,"")</f>
        <v/>
      </c>
      <c r="F8417" t="str">
        <f>IFERROR(SMALL($E$5:$E$9000,ROWS($E$5:E8417)),"")</f>
        <v/>
      </c>
      <c r="I8417" t="s">
        <v>1204</v>
      </c>
      <c r="J8417" t="s">
        <v>867</v>
      </c>
      <c r="K8417">
        <v>15113</v>
      </c>
      <c r="L8417" s="388">
        <f>ROWS(K$5:K8417)</f>
        <v>8413</v>
      </c>
      <c r="M8417" s="388" t="str">
        <f>IF(_xlfn.IFNA(VLOOKUP(I8417,$AG$3:$AH$83,2,FALSE),"")='11.1'!$D$5,TXM!L8417,"")</f>
        <v/>
      </c>
      <c r="N8417" t="str">
        <f>IFERROR(SMALL($M$5:$M$9000,ROWS($M$5:M8417)),"")</f>
        <v/>
      </c>
      <c r="S8417" s="388">
        <f>ROWS(R$5:R8417)</f>
        <v>8413</v>
      </c>
      <c r="T8417" s="388" t="str">
        <f>IF(_xlfn.IFNA(VLOOKUP(P8417,$AG$3:$AH$83,2,FALSE),"")='11.1'!$D$5,TXM!S8417,"")</f>
        <v/>
      </c>
      <c r="U8417" t="str">
        <f>IFERROR(SMALL($T$5:$T$9000,ROWS($T$5:T8417)),"")</f>
        <v/>
      </c>
    </row>
    <row r="8418" spans="4:21" ht="14.4" customHeight="1" x14ac:dyDescent="0.3">
      <c r="D8418" s="388">
        <f>ROWS(C$5:C8418)</f>
        <v>8414</v>
      </c>
      <c r="E8418" s="388" t="str">
        <f>IF(_xlfn.IFNA(VLOOKUP(A8418,$AG$3:$AH$83,2,FALSE),"")='11.1'!$D$5,TXM!D8418,"")</f>
        <v/>
      </c>
      <c r="F8418" t="str">
        <f>IFERROR(SMALL($E$5:$E$9000,ROWS($E$5:E8418)),"")</f>
        <v/>
      </c>
      <c r="I8418" t="s">
        <v>1204</v>
      </c>
      <c r="J8418" t="s">
        <v>1000</v>
      </c>
      <c r="K8418">
        <v>7871</v>
      </c>
      <c r="L8418" s="388">
        <f>ROWS(K$5:K8418)</f>
        <v>8414</v>
      </c>
      <c r="M8418" s="388" t="str">
        <f>IF(_xlfn.IFNA(VLOOKUP(I8418,$AG$3:$AH$83,2,FALSE),"")='11.1'!$D$5,TXM!L8418,"")</f>
        <v/>
      </c>
      <c r="N8418" t="str">
        <f>IFERROR(SMALL($M$5:$M$9000,ROWS($M$5:M8418)),"")</f>
        <v/>
      </c>
      <c r="S8418" s="388">
        <f>ROWS(R$5:R8418)</f>
        <v>8414</v>
      </c>
      <c r="T8418" s="388" t="str">
        <f>IF(_xlfn.IFNA(VLOOKUP(P8418,$AG$3:$AH$83,2,FALSE),"")='11.1'!$D$5,TXM!S8418,"")</f>
        <v/>
      </c>
      <c r="U8418" t="str">
        <f>IFERROR(SMALL($T$5:$T$9000,ROWS($T$5:T8418)),"")</f>
        <v/>
      </c>
    </row>
    <row r="8419" spans="4:21" ht="14.4" customHeight="1" x14ac:dyDescent="0.3">
      <c r="D8419" s="388">
        <f>ROWS(C$5:C8419)</f>
        <v>8415</v>
      </c>
      <c r="E8419" s="388" t="str">
        <f>IF(_xlfn.IFNA(VLOOKUP(A8419,$AG$3:$AH$83,2,FALSE),"")='11.1'!$D$5,TXM!D8419,"")</f>
        <v/>
      </c>
      <c r="F8419" t="str">
        <f>IFERROR(SMALL($E$5:$E$9000,ROWS($E$5:E8419)),"")</f>
        <v/>
      </c>
      <c r="I8419" t="s">
        <v>1204</v>
      </c>
      <c r="J8419" t="s">
        <v>865</v>
      </c>
      <c r="K8419">
        <v>2675</v>
      </c>
      <c r="L8419" s="388">
        <f>ROWS(K$5:K8419)</f>
        <v>8415</v>
      </c>
      <c r="M8419" s="388" t="str">
        <f>IF(_xlfn.IFNA(VLOOKUP(I8419,$AG$3:$AH$83,2,FALSE),"")='11.1'!$D$5,TXM!L8419,"")</f>
        <v/>
      </c>
      <c r="N8419" t="str">
        <f>IFERROR(SMALL($M$5:$M$9000,ROWS($M$5:M8419)),"")</f>
        <v/>
      </c>
      <c r="S8419" s="388">
        <f>ROWS(R$5:R8419)</f>
        <v>8415</v>
      </c>
      <c r="T8419" s="388" t="str">
        <f>IF(_xlfn.IFNA(VLOOKUP(P8419,$AG$3:$AH$83,2,FALSE),"")='11.1'!$D$5,TXM!S8419,"")</f>
        <v/>
      </c>
      <c r="U8419" t="str">
        <f>IFERROR(SMALL($T$5:$T$9000,ROWS($T$5:T8419)),"")</f>
        <v/>
      </c>
    </row>
    <row r="8420" spans="4:21" ht="14.4" customHeight="1" x14ac:dyDescent="0.3">
      <c r="D8420" s="388">
        <f>ROWS(C$5:C8420)</f>
        <v>8416</v>
      </c>
      <c r="E8420" s="388" t="str">
        <f>IF(_xlfn.IFNA(VLOOKUP(A8420,$AG$3:$AH$83,2,FALSE),"")='11.1'!$D$5,TXM!D8420,"")</f>
        <v/>
      </c>
      <c r="F8420" t="str">
        <f>IFERROR(SMALL($E$5:$E$9000,ROWS($E$5:E8420)),"")</f>
        <v/>
      </c>
      <c r="I8420" t="s">
        <v>685</v>
      </c>
      <c r="J8420" t="s">
        <v>867</v>
      </c>
      <c r="K8420">
        <v>5620367</v>
      </c>
      <c r="L8420" s="388">
        <f>ROWS(K$5:K8420)</f>
        <v>8416</v>
      </c>
      <c r="M8420" s="388" t="str">
        <f>IF(_xlfn.IFNA(VLOOKUP(I8420,$AG$3:$AH$83,2,FALSE),"")='11.1'!$D$5,TXM!L8420,"")</f>
        <v/>
      </c>
      <c r="N8420" t="str">
        <f>IFERROR(SMALL($M$5:$M$9000,ROWS($M$5:M8420)),"")</f>
        <v/>
      </c>
      <c r="S8420" s="388">
        <f>ROWS(R$5:R8420)</f>
        <v>8416</v>
      </c>
      <c r="T8420" s="388" t="str">
        <f>IF(_xlfn.IFNA(VLOOKUP(P8420,$AG$3:$AH$83,2,FALSE),"")='11.1'!$D$5,TXM!S8420,"")</f>
        <v/>
      </c>
      <c r="U8420" t="str">
        <f>IFERROR(SMALL($T$5:$T$9000,ROWS($T$5:T8420)),"")</f>
        <v/>
      </c>
    </row>
    <row r="8421" spans="4:21" ht="14.4" customHeight="1" x14ac:dyDescent="0.3">
      <c r="D8421" s="388">
        <f>ROWS(C$5:C8421)</f>
        <v>8417</v>
      </c>
      <c r="E8421" s="388" t="str">
        <f>IF(_xlfn.IFNA(VLOOKUP(A8421,$AG$3:$AH$83,2,FALSE),"")='11.1'!$D$5,TXM!D8421,"")</f>
        <v/>
      </c>
      <c r="F8421" t="str">
        <f>IFERROR(SMALL($E$5:$E$9000,ROWS($E$5:E8421)),"")</f>
        <v/>
      </c>
      <c r="I8421" t="s">
        <v>685</v>
      </c>
      <c r="J8421" t="s">
        <v>1240</v>
      </c>
      <c r="K8421">
        <v>3123285</v>
      </c>
      <c r="L8421" s="388">
        <f>ROWS(K$5:K8421)</f>
        <v>8417</v>
      </c>
      <c r="M8421" s="388" t="str">
        <f>IF(_xlfn.IFNA(VLOOKUP(I8421,$AG$3:$AH$83,2,FALSE),"")='11.1'!$D$5,TXM!L8421,"")</f>
        <v/>
      </c>
      <c r="N8421" t="str">
        <f>IFERROR(SMALL($M$5:$M$9000,ROWS($M$5:M8421)),"")</f>
        <v/>
      </c>
      <c r="S8421" s="388">
        <f>ROWS(R$5:R8421)</f>
        <v>8417</v>
      </c>
      <c r="T8421" s="388" t="str">
        <f>IF(_xlfn.IFNA(VLOOKUP(P8421,$AG$3:$AH$83,2,FALSE),"")='11.1'!$D$5,TXM!S8421,"")</f>
        <v/>
      </c>
      <c r="U8421" t="str">
        <f>IFERROR(SMALL($T$5:$T$9000,ROWS($T$5:T8421)),"")</f>
        <v/>
      </c>
    </row>
    <row r="8422" spans="4:21" ht="14.4" customHeight="1" x14ac:dyDescent="0.3">
      <c r="D8422" s="388">
        <f>ROWS(C$5:C8422)</f>
        <v>8418</v>
      </c>
      <c r="E8422" s="388" t="str">
        <f>IF(_xlfn.IFNA(VLOOKUP(A8422,$AG$3:$AH$83,2,FALSE),"")='11.1'!$D$5,TXM!D8422,"")</f>
        <v/>
      </c>
      <c r="F8422" t="str">
        <f>IFERROR(SMALL($E$5:$E$9000,ROWS($E$5:E8422)),"")</f>
        <v/>
      </c>
      <c r="I8422" t="s">
        <v>685</v>
      </c>
      <c r="J8422" t="s">
        <v>863</v>
      </c>
      <c r="K8422">
        <v>458728</v>
      </c>
      <c r="L8422" s="388">
        <f>ROWS(K$5:K8422)</f>
        <v>8418</v>
      </c>
      <c r="M8422" s="388" t="str">
        <f>IF(_xlfn.IFNA(VLOOKUP(I8422,$AG$3:$AH$83,2,FALSE),"")='11.1'!$D$5,TXM!L8422,"")</f>
        <v/>
      </c>
      <c r="N8422" t="str">
        <f>IFERROR(SMALL($M$5:$M$9000,ROWS($M$5:M8422)),"")</f>
        <v/>
      </c>
      <c r="S8422" s="388">
        <f>ROWS(R$5:R8422)</f>
        <v>8418</v>
      </c>
      <c r="T8422" s="388" t="str">
        <f>IF(_xlfn.IFNA(VLOOKUP(P8422,$AG$3:$AH$83,2,FALSE),"")='11.1'!$D$5,TXM!S8422,"")</f>
        <v/>
      </c>
      <c r="U8422" t="str">
        <f>IFERROR(SMALL($T$5:$T$9000,ROWS($T$5:T8422)),"")</f>
        <v/>
      </c>
    </row>
    <row r="8423" spans="4:21" ht="14.4" customHeight="1" x14ac:dyDescent="0.3">
      <c r="D8423" s="388">
        <f>ROWS(C$5:C8423)</f>
        <v>8419</v>
      </c>
      <c r="E8423" s="388" t="str">
        <f>IF(_xlfn.IFNA(VLOOKUP(A8423,$AG$3:$AH$83,2,FALSE),"")='11.1'!$D$5,TXM!D8423,"")</f>
        <v/>
      </c>
      <c r="F8423" t="str">
        <f>IFERROR(SMALL($E$5:$E$9000,ROWS($E$5:E8423)),"")</f>
        <v/>
      </c>
      <c r="I8423" t="s">
        <v>685</v>
      </c>
      <c r="J8423" t="s">
        <v>821</v>
      </c>
      <c r="K8423">
        <v>289633</v>
      </c>
      <c r="L8423" s="388">
        <f>ROWS(K$5:K8423)</f>
        <v>8419</v>
      </c>
      <c r="M8423" s="388" t="str">
        <f>IF(_xlfn.IFNA(VLOOKUP(I8423,$AG$3:$AH$83,2,FALSE),"")='11.1'!$D$5,TXM!L8423,"")</f>
        <v/>
      </c>
      <c r="N8423" t="str">
        <f>IFERROR(SMALL($M$5:$M$9000,ROWS($M$5:M8423)),"")</f>
        <v/>
      </c>
      <c r="S8423" s="388">
        <f>ROWS(R$5:R8423)</f>
        <v>8419</v>
      </c>
      <c r="T8423" s="388" t="str">
        <f>IF(_xlfn.IFNA(VLOOKUP(P8423,$AG$3:$AH$83,2,FALSE),"")='11.1'!$D$5,TXM!S8423,"")</f>
        <v/>
      </c>
      <c r="U8423" t="str">
        <f>IFERROR(SMALL($T$5:$T$9000,ROWS($T$5:T8423)),"")</f>
        <v/>
      </c>
    </row>
    <row r="8424" spans="4:21" ht="14.4" customHeight="1" x14ac:dyDescent="0.3">
      <c r="D8424" s="388">
        <f>ROWS(C$5:C8424)</f>
        <v>8420</v>
      </c>
      <c r="E8424" s="388" t="str">
        <f>IF(_xlfn.IFNA(VLOOKUP(A8424,$AG$3:$AH$83,2,FALSE),"")='11.1'!$D$5,TXM!D8424,"")</f>
        <v/>
      </c>
      <c r="F8424" t="str">
        <f>IFERROR(SMALL($E$5:$E$9000,ROWS($E$5:E8424)),"")</f>
        <v/>
      </c>
      <c r="I8424" t="s">
        <v>685</v>
      </c>
      <c r="J8424" t="s">
        <v>787</v>
      </c>
      <c r="K8424">
        <v>241875</v>
      </c>
      <c r="L8424" s="388">
        <f>ROWS(K$5:K8424)</f>
        <v>8420</v>
      </c>
      <c r="M8424" s="388" t="str">
        <f>IF(_xlfn.IFNA(VLOOKUP(I8424,$AG$3:$AH$83,2,FALSE),"")='11.1'!$D$5,TXM!L8424,"")</f>
        <v/>
      </c>
      <c r="N8424" t="str">
        <f>IFERROR(SMALL($M$5:$M$9000,ROWS($M$5:M8424)),"")</f>
        <v/>
      </c>
      <c r="S8424" s="388">
        <f>ROWS(R$5:R8424)</f>
        <v>8420</v>
      </c>
      <c r="T8424" s="388" t="str">
        <f>IF(_xlfn.IFNA(VLOOKUP(P8424,$AG$3:$AH$83,2,FALSE),"")='11.1'!$D$5,TXM!S8424,"")</f>
        <v/>
      </c>
      <c r="U8424" t="str">
        <f>IFERROR(SMALL($T$5:$T$9000,ROWS($T$5:T8424)),"")</f>
        <v/>
      </c>
    </row>
    <row r="8425" spans="4:21" ht="14.4" customHeight="1" x14ac:dyDescent="0.3">
      <c r="D8425" s="388">
        <f>ROWS(C$5:C8425)</f>
        <v>8421</v>
      </c>
      <c r="E8425" s="388" t="str">
        <f>IF(_xlfn.IFNA(VLOOKUP(A8425,$AG$3:$AH$83,2,FALSE),"")='11.1'!$D$5,TXM!D8425,"")</f>
        <v/>
      </c>
      <c r="F8425" t="str">
        <f>IFERROR(SMALL($E$5:$E$9000,ROWS($E$5:E8425)),"")</f>
        <v/>
      </c>
      <c r="I8425" t="s">
        <v>685</v>
      </c>
      <c r="J8425" t="s">
        <v>827</v>
      </c>
      <c r="K8425">
        <v>78010</v>
      </c>
      <c r="L8425" s="388">
        <f>ROWS(K$5:K8425)</f>
        <v>8421</v>
      </c>
      <c r="M8425" s="388" t="str">
        <f>IF(_xlfn.IFNA(VLOOKUP(I8425,$AG$3:$AH$83,2,FALSE),"")='11.1'!$D$5,TXM!L8425,"")</f>
        <v/>
      </c>
      <c r="N8425" t="str">
        <f>IFERROR(SMALL($M$5:$M$9000,ROWS($M$5:M8425)),"")</f>
        <v/>
      </c>
      <c r="S8425" s="388">
        <f>ROWS(R$5:R8425)</f>
        <v>8421</v>
      </c>
      <c r="T8425" s="388" t="str">
        <f>IF(_xlfn.IFNA(VLOOKUP(P8425,$AG$3:$AH$83,2,FALSE),"")='11.1'!$D$5,TXM!S8425,"")</f>
        <v/>
      </c>
      <c r="U8425" t="str">
        <f>IFERROR(SMALL($T$5:$T$9000,ROWS($T$5:T8425)),"")</f>
        <v/>
      </c>
    </row>
    <row r="8426" spans="4:21" ht="14.4" customHeight="1" x14ac:dyDescent="0.3">
      <c r="D8426" s="388">
        <f>ROWS(C$5:C8426)</f>
        <v>8422</v>
      </c>
      <c r="E8426" s="388" t="str">
        <f>IF(_xlfn.IFNA(VLOOKUP(A8426,$AG$3:$AH$83,2,FALSE),"")='11.1'!$D$5,TXM!D8426,"")</f>
        <v/>
      </c>
      <c r="F8426" t="str">
        <f>IFERROR(SMALL($E$5:$E$9000,ROWS($E$5:E8426)),"")</f>
        <v/>
      </c>
      <c r="I8426" t="s">
        <v>685</v>
      </c>
      <c r="J8426" t="s">
        <v>1265</v>
      </c>
      <c r="K8426">
        <v>47321</v>
      </c>
      <c r="L8426" s="388">
        <f>ROWS(K$5:K8426)</f>
        <v>8422</v>
      </c>
      <c r="M8426" s="388" t="str">
        <f>IF(_xlfn.IFNA(VLOOKUP(I8426,$AG$3:$AH$83,2,FALSE),"")='11.1'!$D$5,TXM!L8426,"")</f>
        <v/>
      </c>
      <c r="N8426" t="str">
        <f>IFERROR(SMALL($M$5:$M$9000,ROWS($M$5:M8426)),"")</f>
        <v/>
      </c>
      <c r="S8426" s="388">
        <f>ROWS(R$5:R8426)</f>
        <v>8422</v>
      </c>
      <c r="T8426" s="388" t="str">
        <f>IF(_xlfn.IFNA(VLOOKUP(P8426,$AG$3:$AH$83,2,FALSE),"")='11.1'!$D$5,TXM!S8426,"")</f>
        <v/>
      </c>
      <c r="U8426" t="str">
        <f>IFERROR(SMALL($T$5:$T$9000,ROWS($T$5:T8426)),"")</f>
        <v/>
      </c>
    </row>
    <row r="8427" spans="4:21" ht="14.4" customHeight="1" x14ac:dyDescent="0.3">
      <c r="D8427" s="388">
        <f>ROWS(C$5:C8427)</f>
        <v>8423</v>
      </c>
      <c r="E8427" s="388" t="str">
        <f>IF(_xlfn.IFNA(VLOOKUP(A8427,$AG$3:$AH$83,2,FALSE),"")='11.1'!$D$5,TXM!D8427,"")</f>
        <v/>
      </c>
      <c r="F8427" t="str">
        <f>IFERROR(SMALL($E$5:$E$9000,ROWS($E$5:E8427)),"")</f>
        <v/>
      </c>
      <c r="I8427" t="s">
        <v>685</v>
      </c>
      <c r="J8427" t="s">
        <v>823</v>
      </c>
      <c r="K8427">
        <v>43349</v>
      </c>
      <c r="L8427" s="388">
        <f>ROWS(K$5:K8427)</f>
        <v>8423</v>
      </c>
      <c r="M8427" s="388" t="str">
        <f>IF(_xlfn.IFNA(VLOOKUP(I8427,$AG$3:$AH$83,2,FALSE),"")='11.1'!$D$5,TXM!L8427,"")</f>
        <v/>
      </c>
      <c r="N8427" t="str">
        <f>IFERROR(SMALL($M$5:$M$9000,ROWS($M$5:M8427)),"")</f>
        <v/>
      </c>
      <c r="S8427" s="388">
        <f>ROWS(R$5:R8427)</f>
        <v>8423</v>
      </c>
      <c r="T8427" s="388" t="str">
        <f>IF(_xlfn.IFNA(VLOOKUP(P8427,$AG$3:$AH$83,2,FALSE),"")='11.1'!$D$5,TXM!S8427,"")</f>
        <v/>
      </c>
      <c r="U8427" t="str">
        <f>IFERROR(SMALL($T$5:$T$9000,ROWS($T$5:T8427)),"")</f>
        <v/>
      </c>
    </row>
    <row r="8428" spans="4:21" ht="14.4" customHeight="1" x14ac:dyDescent="0.3">
      <c r="D8428" s="388">
        <f>ROWS(C$5:C8428)</f>
        <v>8424</v>
      </c>
      <c r="E8428" s="388" t="str">
        <f>IF(_xlfn.IFNA(VLOOKUP(A8428,$AG$3:$AH$83,2,FALSE),"")='11.1'!$D$5,TXM!D8428,"")</f>
        <v/>
      </c>
      <c r="F8428" t="str">
        <f>IFERROR(SMALL($E$5:$E$9000,ROWS($E$5:E8428)),"")</f>
        <v/>
      </c>
      <c r="I8428" t="s">
        <v>685</v>
      </c>
      <c r="J8428" t="s">
        <v>829</v>
      </c>
      <c r="K8428">
        <v>31683</v>
      </c>
      <c r="L8428" s="388">
        <f>ROWS(K$5:K8428)</f>
        <v>8424</v>
      </c>
      <c r="M8428" s="388" t="str">
        <f>IF(_xlfn.IFNA(VLOOKUP(I8428,$AG$3:$AH$83,2,FALSE),"")='11.1'!$D$5,TXM!L8428,"")</f>
        <v/>
      </c>
      <c r="N8428" t="str">
        <f>IFERROR(SMALL($M$5:$M$9000,ROWS($M$5:M8428)),"")</f>
        <v/>
      </c>
      <c r="S8428" s="388">
        <f>ROWS(R$5:R8428)</f>
        <v>8424</v>
      </c>
      <c r="T8428" s="388" t="str">
        <f>IF(_xlfn.IFNA(VLOOKUP(P8428,$AG$3:$AH$83,2,FALSE),"")='11.1'!$D$5,TXM!S8428,"")</f>
        <v/>
      </c>
      <c r="U8428" t="str">
        <f>IFERROR(SMALL($T$5:$T$9000,ROWS($T$5:T8428)),"")</f>
        <v/>
      </c>
    </row>
    <row r="8429" spans="4:21" ht="14.4" customHeight="1" x14ac:dyDescent="0.3">
      <c r="D8429" s="388">
        <f>ROWS(C$5:C8429)</f>
        <v>8425</v>
      </c>
      <c r="E8429" s="388" t="str">
        <f>IF(_xlfn.IFNA(VLOOKUP(A8429,$AG$3:$AH$83,2,FALSE),"")='11.1'!$D$5,TXM!D8429,"")</f>
        <v/>
      </c>
      <c r="F8429" t="str">
        <f>IFERROR(SMALL($E$5:$E$9000,ROWS($E$5:E8429)),"")</f>
        <v/>
      </c>
      <c r="I8429" t="s">
        <v>685</v>
      </c>
      <c r="J8429" t="s">
        <v>859</v>
      </c>
      <c r="K8429">
        <v>10129</v>
      </c>
      <c r="L8429" s="388">
        <f>ROWS(K$5:K8429)</f>
        <v>8425</v>
      </c>
      <c r="M8429" s="388" t="str">
        <f>IF(_xlfn.IFNA(VLOOKUP(I8429,$AG$3:$AH$83,2,FALSE),"")='11.1'!$D$5,TXM!L8429,"")</f>
        <v/>
      </c>
      <c r="N8429" t="str">
        <f>IFERROR(SMALL($M$5:$M$9000,ROWS($M$5:M8429)),"")</f>
        <v/>
      </c>
      <c r="S8429" s="388">
        <f>ROWS(R$5:R8429)</f>
        <v>8425</v>
      </c>
      <c r="T8429" s="388" t="str">
        <f>IF(_xlfn.IFNA(VLOOKUP(P8429,$AG$3:$AH$83,2,FALSE),"")='11.1'!$D$5,TXM!S8429,"")</f>
        <v/>
      </c>
      <c r="U8429" t="str">
        <f>IFERROR(SMALL($T$5:$T$9000,ROWS($T$5:T8429)),"")</f>
        <v/>
      </c>
    </row>
    <row r="8430" spans="4:21" ht="14.4" customHeight="1" x14ac:dyDescent="0.3">
      <c r="D8430" s="388">
        <f>ROWS(C$5:C8430)</f>
        <v>8426</v>
      </c>
      <c r="E8430" s="388" t="str">
        <f>IF(_xlfn.IFNA(VLOOKUP(A8430,$AG$3:$AH$83,2,FALSE),"")='11.1'!$D$5,TXM!D8430,"")</f>
        <v/>
      </c>
      <c r="F8430" t="str">
        <f>IFERROR(SMALL($E$5:$E$9000,ROWS($E$5:E8430)),"")</f>
        <v/>
      </c>
      <c r="I8430" t="s">
        <v>685</v>
      </c>
      <c r="J8430" t="s">
        <v>799</v>
      </c>
      <c r="K8430">
        <v>9891</v>
      </c>
      <c r="L8430" s="388">
        <f>ROWS(K$5:K8430)</f>
        <v>8426</v>
      </c>
      <c r="M8430" s="388" t="str">
        <f>IF(_xlfn.IFNA(VLOOKUP(I8430,$AG$3:$AH$83,2,FALSE),"")='11.1'!$D$5,TXM!L8430,"")</f>
        <v/>
      </c>
      <c r="N8430" t="str">
        <f>IFERROR(SMALL($M$5:$M$9000,ROWS($M$5:M8430)),"")</f>
        <v/>
      </c>
      <c r="S8430" s="388">
        <f>ROWS(R$5:R8430)</f>
        <v>8426</v>
      </c>
      <c r="T8430" s="388" t="str">
        <f>IF(_xlfn.IFNA(VLOOKUP(P8430,$AG$3:$AH$83,2,FALSE),"")='11.1'!$D$5,TXM!S8430,"")</f>
        <v/>
      </c>
      <c r="U8430" t="str">
        <f>IFERROR(SMALL($T$5:$T$9000,ROWS($T$5:T8430)),"")</f>
        <v/>
      </c>
    </row>
    <row r="8431" spans="4:21" ht="14.4" customHeight="1" x14ac:dyDescent="0.3">
      <c r="D8431" s="388">
        <f>ROWS(C$5:C8431)</f>
        <v>8427</v>
      </c>
      <c r="E8431" s="388" t="str">
        <f>IF(_xlfn.IFNA(VLOOKUP(A8431,$AG$3:$AH$83,2,FALSE),"")='11.1'!$D$5,TXM!D8431,"")</f>
        <v/>
      </c>
      <c r="F8431" t="str">
        <f>IFERROR(SMALL($E$5:$E$9000,ROWS($E$5:E8431)),"")</f>
        <v/>
      </c>
      <c r="I8431" t="s">
        <v>685</v>
      </c>
      <c r="J8431" t="s">
        <v>865</v>
      </c>
      <c r="K8431">
        <v>9308</v>
      </c>
      <c r="L8431" s="388">
        <f>ROWS(K$5:K8431)</f>
        <v>8427</v>
      </c>
      <c r="M8431" s="388" t="str">
        <f>IF(_xlfn.IFNA(VLOOKUP(I8431,$AG$3:$AH$83,2,FALSE),"")='11.1'!$D$5,TXM!L8431,"")</f>
        <v/>
      </c>
      <c r="N8431" t="str">
        <f>IFERROR(SMALL($M$5:$M$9000,ROWS($M$5:M8431)),"")</f>
        <v/>
      </c>
      <c r="S8431" s="388">
        <f>ROWS(R$5:R8431)</f>
        <v>8427</v>
      </c>
      <c r="T8431" s="388" t="str">
        <f>IF(_xlfn.IFNA(VLOOKUP(P8431,$AG$3:$AH$83,2,FALSE),"")='11.1'!$D$5,TXM!S8431,"")</f>
        <v/>
      </c>
      <c r="U8431" t="str">
        <f>IFERROR(SMALL($T$5:$T$9000,ROWS($T$5:T8431)),"")</f>
        <v/>
      </c>
    </row>
    <row r="8432" spans="4:21" ht="14.4" customHeight="1" x14ac:dyDescent="0.3">
      <c r="D8432" s="388">
        <f>ROWS(C$5:C8432)</f>
        <v>8428</v>
      </c>
      <c r="E8432" s="388" t="str">
        <f>IF(_xlfn.IFNA(VLOOKUP(A8432,$AG$3:$AH$83,2,FALSE),"")='11.1'!$D$5,TXM!D8432,"")</f>
        <v/>
      </c>
      <c r="F8432" t="str">
        <f>IFERROR(SMALL($E$5:$E$9000,ROWS($E$5:E8432)),"")</f>
        <v/>
      </c>
      <c r="I8432" t="s">
        <v>685</v>
      </c>
      <c r="J8432" t="s">
        <v>861</v>
      </c>
      <c r="K8432">
        <v>5889</v>
      </c>
      <c r="L8432" s="388">
        <f>ROWS(K$5:K8432)</f>
        <v>8428</v>
      </c>
      <c r="M8432" s="388" t="str">
        <f>IF(_xlfn.IFNA(VLOOKUP(I8432,$AG$3:$AH$83,2,FALSE),"")='11.1'!$D$5,TXM!L8432,"")</f>
        <v/>
      </c>
      <c r="N8432" t="str">
        <f>IFERROR(SMALL($M$5:$M$9000,ROWS($M$5:M8432)),"")</f>
        <v/>
      </c>
      <c r="S8432" s="388">
        <f>ROWS(R$5:R8432)</f>
        <v>8428</v>
      </c>
      <c r="T8432" s="388" t="str">
        <f>IF(_xlfn.IFNA(VLOOKUP(P8432,$AG$3:$AH$83,2,FALSE),"")='11.1'!$D$5,TXM!S8432,"")</f>
        <v/>
      </c>
      <c r="U8432" t="str">
        <f>IFERROR(SMALL($T$5:$T$9000,ROWS($T$5:T8432)),"")</f>
        <v/>
      </c>
    </row>
    <row r="8433" spans="4:21" ht="14.4" customHeight="1" x14ac:dyDescent="0.3">
      <c r="D8433" s="388">
        <f>ROWS(C$5:C8433)</f>
        <v>8429</v>
      </c>
      <c r="E8433" s="388" t="str">
        <f>IF(_xlfn.IFNA(VLOOKUP(A8433,$AG$3:$AH$83,2,FALSE),"")='11.1'!$D$5,TXM!D8433,"")</f>
        <v/>
      </c>
      <c r="F8433" t="str">
        <f>IFERROR(SMALL($E$5:$E$9000,ROWS($E$5:E8433)),"")</f>
        <v/>
      </c>
      <c r="I8433" t="s">
        <v>685</v>
      </c>
      <c r="J8433" t="s">
        <v>1285</v>
      </c>
      <c r="K8433">
        <v>5535</v>
      </c>
      <c r="L8433" s="388">
        <f>ROWS(K$5:K8433)</f>
        <v>8429</v>
      </c>
      <c r="M8433" s="388" t="str">
        <f>IF(_xlfn.IFNA(VLOOKUP(I8433,$AG$3:$AH$83,2,FALSE),"")='11.1'!$D$5,TXM!L8433,"")</f>
        <v/>
      </c>
      <c r="N8433" t="str">
        <f>IFERROR(SMALL($M$5:$M$9000,ROWS($M$5:M8433)),"")</f>
        <v/>
      </c>
      <c r="S8433" s="388">
        <f>ROWS(R$5:R8433)</f>
        <v>8429</v>
      </c>
      <c r="T8433" s="388" t="str">
        <f>IF(_xlfn.IFNA(VLOOKUP(P8433,$AG$3:$AH$83,2,FALSE),"")='11.1'!$D$5,TXM!S8433,"")</f>
        <v/>
      </c>
      <c r="U8433" t="str">
        <f>IFERROR(SMALL($T$5:$T$9000,ROWS($T$5:T8433)),"")</f>
        <v/>
      </c>
    </row>
    <row r="8434" spans="4:21" ht="14.4" customHeight="1" x14ac:dyDescent="0.3">
      <c r="D8434" s="388">
        <f>ROWS(C$5:C8434)</f>
        <v>8430</v>
      </c>
      <c r="E8434" s="388" t="str">
        <f>IF(_xlfn.IFNA(VLOOKUP(A8434,$AG$3:$AH$83,2,FALSE),"")='11.1'!$D$5,TXM!D8434,"")</f>
        <v/>
      </c>
      <c r="F8434" t="str">
        <f>IFERROR(SMALL($E$5:$E$9000,ROWS($E$5:E8434)),"")</f>
        <v/>
      </c>
      <c r="I8434" t="s">
        <v>685</v>
      </c>
      <c r="J8434" t="s">
        <v>839</v>
      </c>
      <c r="K8434">
        <v>4677</v>
      </c>
      <c r="L8434" s="388">
        <f>ROWS(K$5:K8434)</f>
        <v>8430</v>
      </c>
      <c r="M8434" s="388" t="str">
        <f>IF(_xlfn.IFNA(VLOOKUP(I8434,$AG$3:$AH$83,2,FALSE),"")='11.1'!$D$5,TXM!L8434,"")</f>
        <v/>
      </c>
      <c r="N8434" t="str">
        <f>IFERROR(SMALL($M$5:$M$9000,ROWS($M$5:M8434)),"")</f>
        <v/>
      </c>
      <c r="S8434" s="388">
        <f>ROWS(R$5:R8434)</f>
        <v>8430</v>
      </c>
      <c r="T8434" s="388" t="str">
        <f>IF(_xlfn.IFNA(VLOOKUP(P8434,$AG$3:$AH$83,2,FALSE),"")='11.1'!$D$5,TXM!S8434,"")</f>
        <v/>
      </c>
      <c r="U8434" t="str">
        <f>IFERROR(SMALL($T$5:$T$9000,ROWS($T$5:T8434)),"")</f>
        <v/>
      </c>
    </row>
    <row r="8435" spans="4:21" ht="14.4" customHeight="1" x14ac:dyDescent="0.3">
      <c r="D8435" s="388">
        <f>ROWS(C$5:C8435)</f>
        <v>8431</v>
      </c>
      <c r="E8435" s="388" t="str">
        <f>IF(_xlfn.IFNA(VLOOKUP(A8435,$AG$3:$AH$83,2,FALSE),"")='11.1'!$D$5,TXM!D8435,"")</f>
        <v/>
      </c>
      <c r="F8435" t="str">
        <f>IFERROR(SMALL($E$5:$E$9000,ROWS($E$5:E8435)),"")</f>
        <v/>
      </c>
      <c r="I8435" t="s">
        <v>685</v>
      </c>
      <c r="J8435" t="s">
        <v>825</v>
      </c>
      <c r="K8435">
        <v>4587</v>
      </c>
      <c r="L8435" s="388">
        <f>ROWS(K$5:K8435)</f>
        <v>8431</v>
      </c>
      <c r="M8435" s="388" t="str">
        <f>IF(_xlfn.IFNA(VLOOKUP(I8435,$AG$3:$AH$83,2,FALSE),"")='11.1'!$D$5,TXM!L8435,"")</f>
        <v/>
      </c>
      <c r="N8435" t="str">
        <f>IFERROR(SMALL($M$5:$M$9000,ROWS($M$5:M8435)),"")</f>
        <v/>
      </c>
      <c r="S8435" s="388">
        <f>ROWS(R$5:R8435)</f>
        <v>8431</v>
      </c>
      <c r="T8435" s="388" t="str">
        <f>IF(_xlfn.IFNA(VLOOKUP(P8435,$AG$3:$AH$83,2,FALSE),"")='11.1'!$D$5,TXM!S8435,"")</f>
        <v/>
      </c>
      <c r="U8435" t="str">
        <f>IFERROR(SMALL($T$5:$T$9000,ROWS($T$5:T8435)),"")</f>
        <v/>
      </c>
    </row>
    <row r="8436" spans="4:21" ht="14.4" customHeight="1" x14ac:dyDescent="0.3">
      <c r="D8436" s="388">
        <f>ROWS(C$5:C8436)</f>
        <v>8432</v>
      </c>
      <c r="E8436" s="388" t="str">
        <f>IF(_xlfn.IFNA(VLOOKUP(A8436,$AG$3:$AH$83,2,FALSE),"")='11.1'!$D$5,TXM!D8436,"")</f>
        <v/>
      </c>
      <c r="F8436" t="str">
        <f>IFERROR(SMALL($E$5:$E$9000,ROWS($E$5:E8436)),"")</f>
        <v/>
      </c>
      <c r="I8436" t="s">
        <v>685</v>
      </c>
      <c r="J8436" t="s">
        <v>837</v>
      </c>
      <c r="K8436">
        <v>1731</v>
      </c>
      <c r="L8436" s="388">
        <f>ROWS(K$5:K8436)</f>
        <v>8432</v>
      </c>
      <c r="M8436" s="388" t="str">
        <f>IF(_xlfn.IFNA(VLOOKUP(I8436,$AG$3:$AH$83,2,FALSE),"")='11.1'!$D$5,TXM!L8436,"")</f>
        <v/>
      </c>
      <c r="N8436" t="str">
        <f>IFERROR(SMALL($M$5:$M$9000,ROWS($M$5:M8436)),"")</f>
        <v/>
      </c>
      <c r="S8436" s="388">
        <f>ROWS(R$5:R8436)</f>
        <v>8432</v>
      </c>
      <c r="T8436" s="388" t="str">
        <f>IF(_xlfn.IFNA(VLOOKUP(P8436,$AG$3:$AH$83,2,FALSE),"")='11.1'!$D$5,TXM!S8436,"")</f>
        <v/>
      </c>
      <c r="U8436" t="str">
        <f>IFERROR(SMALL($T$5:$T$9000,ROWS($T$5:T8436)),"")</f>
        <v/>
      </c>
    </row>
    <row r="8437" spans="4:21" ht="14.4" customHeight="1" x14ac:dyDescent="0.3">
      <c r="D8437" s="388">
        <f>ROWS(C$5:C8437)</f>
        <v>8433</v>
      </c>
      <c r="E8437" s="388" t="str">
        <f>IF(_xlfn.IFNA(VLOOKUP(A8437,$AG$3:$AH$83,2,FALSE),"")='11.1'!$D$5,TXM!D8437,"")</f>
        <v/>
      </c>
      <c r="F8437" t="str">
        <f>IFERROR(SMALL($E$5:$E$9000,ROWS($E$5:E8437)),"")</f>
        <v/>
      </c>
      <c r="I8437" t="s">
        <v>685</v>
      </c>
      <c r="J8437" t="s">
        <v>1500</v>
      </c>
      <c r="K8437">
        <v>1605</v>
      </c>
      <c r="L8437" s="388">
        <f>ROWS(K$5:K8437)</f>
        <v>8433</v>
      </c>
      <c r="M8437" s="388" t="str">
        <f>IF(_xlfn.IFNA(VLOOKUP(I8437,$AG$3:$AH$83,2,FALSE),"")='11.1'!$D$5,TXM!L8437,"")</f>
        <v/>
      </c>
      <c r="N8437" t="str">
        <f>IFERROR(SMALL($M$5:$M$9000,ROWS($M$5:M8437)),"")</f>
        <v/>
      </c>
      <c r="S8437" s="388">
        <f>ROWS(R$5:R8437)</f>
        <v>8433</v>
      </c>
      <c r="T8437" s="388" t="str">
        <f>IF(_xlfn.IFNA(VLOOKUP(P8437,$AG$3:$AH$83,2,FALSE),"")='11.1'!$D$5,TXM!S8437,"")</f>
        <v/>
      </c>
      <c r="U8437" t="str">
        <f>IFERROR(SMALL($T$5:$T$9000,ROWS($T$5:T8437)),"")</f>
        <v/>
      </c>
    </row>
    <row r="8438" spans="4:21" ht="14.4" customHeight="1" x14ac:dyDescent="0.3">
      <c r="D8438" s="388">
        <f>ROWS(C$5:C8438)</f>
        <v>8434</v>
      </c>
      <c r="E8438" s="388" t="str">
        <f>IF(_xlfn.IFNA(VLOOKUP(A8438,$AG$3:$AH$83,2,FALSE),"")='11.1'!$D$5,TXM!D8438,"")</f>
        <v/>
      </c>
      <c r="F8438" t="str">
        <f>IFERROR(SMALL($E$5:$E$9000,ROWS($E$5:E8438)),"")</f>
        <v/>
      </c>
      <c r="I8438" t="s">
        <v>685</v>
      </c>
      <c r="J8438" t="s">
        <v>1318</v>
      </c>
      <c r="K8438">
        <v>1580</v>
      </c>
      <c r="L8438" s="388">
        <f>ROWS(K$5:K8438)</f>
        <v>8434</v>
      </c>
      <c r="M8438" s="388" t="str">
        <f>IF(_xlfn.IFNA(VLOOKUP(I8438,$AG$3:$AH$83,2,FALSE),"")='11.1'!$D$5,TXM!L8438,"")</f>
        <v/>
      </c>
      <c r="N8438" t="str">
        <f>IFERROR(SMALL($M$5:$M$9000,ROWS($M$5:M8438)),"")</f>
        <v/>
      </c>
      <c r="S8438" s="388">
        <f>ROWS(R$5:R8438)</f>
        <v>8434</v>
      </c>
      <c r="T8438" s="388" t="str">
        <f>IF(_xlfn.IFNA(VLOOKUP(P8438,$AG$3:$AH$83,2,FALSE),"")='11.1'!$D$5,TXM!S8438,"")</f>
        <v/>
      </c>
      <c r="U8438" t="str">
        <f>IFERROR(SMALL($T$5:$T$9000,ROWS($T$5:T8438)),"")</f>
        <v/>
      </c>
    </row>
    <row r="8439" spans="4:21" ht="14.4" customHeight="1" x14ac:dyDescent="0.3">
      <c r="D8439" s="388">
        <f>ROWS(C$5:C8439)</f>
        <v>8435</v>
      </c>
      <c r="E8439" s="388" t="str">
        <f>IF(_xlfn.IFNA(VLOOKUP(A8439,$AG$3:$AH$83,2,FALSE),"")='11.1'!$D$5,TXM!D8439,"")</f>
        <v/>
      </c>
      <c r="F8439" t="str">
        <f>IFERROR(SMALL($E$5:$E$9000,ROWS($E$5:E8439)),"")</f>
        <v/>
      </c>
      <c r="I8439" t="s">
        <v>685</v>
      </c>
      <c r="J8439" t="s">
        <v>1006</v>
      </c>
      <c r="K8439">
        <v>1159</v>
      </c>
      <c r="L8439" s="388">
        <f>ROWS(K$5:K8439)</f>
        <v>8435</v>
      </c>
      <c r="M8439" s="388" t="str">
        <f>IF(_xlfn.IFNA(VLOOKUP(I8439,$AG$3:$AH$83,2,FALSE),"")='11.1'!$D$5,TXM!L8439,"")</f>
        <v/>
      </c>
      <c r="N8439" t="str">
        <f>IFERROR(SMALL($M$5:$M$9000,ROWS($M$5:M8439)),"")</f>
        <v/>
      </c>
      <c r="S8439" s="388">
        <f>ROWS(R$5:R8439)</f>
        <v>8435</v>
      </c>
      <c r="T8439" s="388" t="str">
        <f>IF(_xlfn.IFNA(VLOOKUP(P8439,$AG$3:$AH$83,2,FALSE),"")='11.1'!$D$5,TXM!S8439,"")</f>
        <v/>
      </c>
      <c r="U8439" t="str">
        <f>IFERROR(SMALL($T$5:$T$9000,ROWS($T$5:T8439)),"")</f>
        <v/>
      </c>
    </row>
    <row r="8440" spans="4:21" ht="14.4" customHeight="1" x14ac:dyDescent="0.3">
      <c r="D8440" s="388">
        <f>ROWS(C$5:C8440)</f>
        <v>8436</v>
      </c>
      <c r="E8440" s="388" t="str">
        <f>IF(_xlfn.IFNA(VLOOKUP(A8440,$AG$3:$AH$83,2,FALSE),"")='11.1'!$D$5,TXM!D8440,"")</f>
        <v/>
      </c>
      <c r="F8440" t="str">
        <f>IFERROR(SMALL($E$5:$E$9000,ROWS($E$5:E8440)),"")</f>
        <v/>
      </c>
      <c r="I8440" t="s">
        <v>685</v>
      </c>
      <c r="J8440" t="s">
        <v>781</v>
      </c>
      <c r="K8440">
        <v>46</v>
      </c>
      <c r="L8440" s="388">
        <f>ROWS(K$5:K8440)</f>
        <v>8436</v>
      </c>
      <c r="M8440" s="388" t="str">
        <f>IF(_xlfn.IFNA(VLOOKUP(I8440,$AG$3:$AH$83,2,FALSE),"")='11.1'!$D$5,TXM!L8440,"")</f>
        <v/>
      </c>
      <c r="N8440" t="str">
        <f>IFERROR(SMALL($M$5:$M$9000,ROWS($M$5:M8440)),"")</f>
        <v/>
      </c>
      <c r="S8440" s="388">
        <f>ROWS(R$5:R8440)</f>
        <v>8436</v>
      </c>
      <c r="T8440" s="388" t="str">
        <f>IF(_xlfn.IFNA(VLOOKUP(P8440,$AG$3:$AH$83,2,FALSE),"")='11.1'!$D$5,TXM!S8440,"")</f>
        <v/>
      </c>
      <c r="U8440" t="str">
        <f>IFERROR(SMALL($T$5:$T$9000,ROWS($T$5:T8440)),"")</f>
        <v/>
      </c>
    </row>
    <row r="8441" spans="4:21" ht="14.4" customHeight="1" x14ac:dyDescent="0.3">
      <c r="D8441" s="388">
        <f>ROWS(C$5:C8441)</f>
        <v>8437</v>
      </c>
      <c r="E8441" s="388" t="str">
        <f>IF(_xlfn.IFNA(VLOOKUP(A8441,$AG$3:$AH$83,2,FALSE),"")='11.1'!$D$5,TXM!D8441,"")</f>
        <v/>
      </c>
      <c r="F8441" t="str">
        <f>IFERROR(SMALL($E$5:$E$9000,ROWS($E$5:E8441)),"")</f>
        <v/>
      </c>
      <c r="I8441" t="s">
        <v>689</v>
      </c>
      <c r="J8441" t="s">
        <v>1265</v>
      </c>
      <c r="K8441">
        <v>4659150</v>
      </c>
      <c r="L8441" s="388">
        <f>ROWS(K$5:K8441)</f>
        <v>8437</v>
      </c>
      <c r="M8441" s="388" t="str">
        <f>IF(_xlfn.IFNA(VLOOKUP(I8441,$AG$3:$AH$83,2,FALSE),"")='11.1'!$D$5,TXM!L8441,"")</f>
        <v/>
      </c>
      <c r="N8441" t="str">
        <f>IFERROR(SMALL($M$5:$M$9000,ROWS($M$5:M8441)),"")</f>
        <v/>
      </c>
      <c r="S8441" s="388">
        <f>ROWS(R$5:R8441)</f>
        <v>8437</v>
      </c>
      <c r="T8441" s="388" t="str">
        <f>IF(_xlfn.IFNA(VLOOKUP(P8441,$AG$3:$AH$83,2,FALSE),"")='11.1'!$D$5,TXM!S8441,"")</f>
        <v/>
      </c>
      <c r="U8441" t="str">
        <f>IFERROR(SMALL($T$5:$T$9000,ROWS($T$5:T8441)),"")</f>
        <v/>
      </c>
    </row>
    <row r="8442" spans="4:21" ht="14.4" customHeight="1" x14ac:dyDescent="0.3">
      <c r="D8442" s="388">
        <f>ROWS(C$5:C8442)</f>
        <v>8438</v>
      </c>
      <c r="E8442" s="388" t="str">
        <f>IF(_xlfn.IFNA(VLOOKUP(A8442,$AG$3:$AH$83,2,FALSE),"")='11.1'!$D$5,TXM!D8442,"")</f>
        <v/>
      </c>
      <c r="F8442" t="str">
        <f>IFERROR(SMALL($E$5:$E$9000,ROWS($E$5:E8442)),"")</f>
        <v/>
      </c>
      <c r="I8442" t="s">
        <v>689</v>
      </c>
      <c r="J8442" t="s">
        <v>791</v>
      </c>
      <c r="K8442">
        <v>1544357</v>
      </c>
      <c r="L8442" s="388">
        <f>ROWS(K$5:K8442)</f>
        <v>8438</v>
      </c>
      <c r="M8442" s="388" t="str">
        <f>IF(_xlfn.IFNA(VLOOKUP(I8442,$AG$3:$AH$83,2,FALSE),"")='11.1'!$D$5,TXM!L8442,"")</f>
        <v/>
      </c>
      <c r="N8442" t="str">
        <f>IFERROR(SMALL($M$5:$M$9000,ROWS($M$5:M8442)),"")</f>
        <v/>
      </c>
      <c r="S8442" s="388">
        <f>ROWS(R$5:R8442)</f>
        <v>8438</v>
      </c>
      <c r="T8442" s="388" t="str">
        <f>IF(_xlfn.IFNA(VLOOKUP(P8442,$AG$3:$AH$83,2,FALSE),"")='11.1'!$D$5,TXM!S8442,"")</f>
        <v/>
      </c>
      <c r="U8442" t="str">
        <f>IFERROR(SMALL($T$5:$T$9000,ROWS($T$5:T8442)),"")</f>
        <v/>
      </c>
    </row>
    <row r="8443" spans="4:21" ht="14.4" customHeight="1" x14ac:dyDescent="0.3">
      <c r="D8443" s="388">
        <f>ROWS(C$5:C8443)</f>
        <v>8439</v>
      </c>
      <c r="E8443" s="388" t="str">
        <f>IF(_xlfn.IFNA(VLOOKUP(A8443,$AG$3:$AH$83,2,FALSE),"")='11.1'!$D$5,TXM!D8443,"")</f>
        <v/>
      </c>
      <c r="F8443" t="str">
        <f>IFERROR(SMALL($E$5:$E$9000,ROWS($E$5:E8443)),"")</f>
        <v/>
      </c>
      <c r="I8443" t="s">
        <v>689</v>
      </c>
      <c r="J8443" t="s">
        <v>863</v>
      </c>
      <c r="K8443">
        <v>371823</v>
      </c>
      <c r="L8443" s="388">
        <f>ROWS(K$5:K8443)</f>
        <v>8439</v>
      </c>
      <c r="M8443" s="388" t="str">
        <f>IF(_xlfn.IFNA(VLOOKUP(I8443,$AG$3:$AH$83,2,FALSE),"")='11.1'!$D$5,TXM!L8443,"")</f>
        <v/>
      </c>
      <c r="N8443" t="str">
        <f>IFERROR(SMALL($M$5:$M$9000,ROWS($M$5:M8443)),"")</f>
        <v/>
      </c>
      <c r="S8443" s="388">
        <f>ROWS(R$5:R8443)</f>
        <v>8439</v>
      </c>
      <c r="T8443" s="388" t="str">
        <f>IF(_xlfn.IFNA(VLOOKUP(P8443,$AG$3:$AH$83,2,FALSE),"")='11.1'!$D$5,TXM!S8443,"")</f>
        <v/>
      </c>
      <c r="U8443" t="str">
        <f>IFERROR(SMALL($T$5:$T$9000,ROWS($T$5:T8443)),"")</f>
        <v/>
      </c>
    </row>
    <row r="8444" spans="4:21" ht="14.4" customHeight="1" x14ac:dyDescent="0.3">
      <c r="D8444" s="388">
        <f>ROWS(C$5:C8444)</f>
        <v>8440</v>
      </c>
      <c r="E8444" s="388" t="str">
        <f>IF(_xlfn.IFNA(VLOOKUP(A8444,$AG$3:$AH$83,2,FALSE),"")='11.1'!$D$5,TXM!D8444,"")</f>
        <v/>
      </c>
      <c r="F8444" t="str">
        <f>IFERROR(SMALL($E$5:$E$9000,ROWS($E$5:E8444)),"")</f>
        <v/>
      </c>
      <c r="I8444" t="s">
        <v>689</v>
      </c>
      <c r="J8444" t="s">
        <v>1318</v>
      </c>
      <c r="K8444">
        <v>278931</v>
      </c>
      <c r="L8444" s="388">
        <f>ROWS(K$5:K8444)</f>
        <v>8440</v>
      </c>
      <c r="M8444" s="388" t="str">
        <f>IF(_xlfn.IFNA(VLOOKUP(I8444,$AG$3:$AH$83,2,FALSE),"")='11.1'!$D$5,TXM!L8444,"")</f>
        <v/>
      </c>
      <c r="N8444" t="str">
        <f>IFERROR(SMALL($M$5:$M$9000,ROWS($M$5:M8444)),"")</f>
        <v/>
      </c>
      <c r="S8444" s="388">
        <f>ROWS(R$5:R8444)</f>
        <v>8440</v>
      </c>
      <c r="T8444" s="388" t="str">
        <f>IF(_xlfn.IFNA(VLOOKUP(P8444,$AG$3:$AH$83,2,FALSE),"")='11.1'!$D$5,TXM!S8444,"")</f>
        <v/>
      </c>
      <c r="U8444" t="str">
        <f>IFERROR(SMALL($T$5:$T$9000,ROWS($T$5:T8444)),"")</f>
        <v/>
      </c>
    </row>
    <row r="8445" spans="4:21" ht="14.4" customHeight="1" x14ac:dyDescent="0.3">
      <c r="D8445" s="388">
        <f>ROWS(C$5:C8445)</f>
        <v>8441</v>
      </c>
      <c r="E8445" s="388" t="str">
        <f>IF(_xlfn.IFNA(VLOOKUP(A8445,$AG$3:$AH$83,2,FALSE),"")='11.1'!$D$5,TXM!D8445,"")</f>
        <v/>
      </c>
      <c r="F8445" t="str">
        <f>IFERROR(SMALL($E$5:$E$9000,ROWS($E$5:E8445)),"")</f>
        <v/>
      </c>
      <c r="I8445" t="s">
        <v>689</v>
      </c>
      <c r="J8445" t="s">
        <v>793</v>
      </c>
      <c r="K8445">
        <v>128795</v>
      </c>
      <c r="L8445" s="388">
        <f>ROWS(K$5:K8445)</f>
        <v>8441</v>
      </c>
      <c r="M8445" s="388" t="str">
        <f>IF(_xlfn.IFNA(VLOOKUP(I8445,$AG$3:$AH$83,2,FALSE),"")='11.1'!$D$5,TXM!L8445,"")</f>
        <v/>
      </c>
      <c r="N8445" t="str">
        <f>IFERROR(SMALL($M$5:$M$9000,ROWS($M$5:M8445)),"")</f>
        <v/>
      </c>
      <c r="S8445" s="388">
        <f>ROWS(R$5:R8445)</f>
        <v>8441</v>
      </c>
      <c r="T8445" s="388" t="str">
        <f>IF(_xlfn.IFNA(VLOOKUP(P8445,$AG$3:$AH$83,2,FALSE),"")='11.1'!$D$5,TXM!S8445,"")</f>
        <v/>
      </c>
      <c r="U8445" t="str">
        <f>IFERROR(SMALL($T$5:$T$9000,ROWS($T$5:T8445)),"")</f>
        <v/>
      </c>
    </row>
    <row r="8446" spans="4:21" ht="14.4" customHeight="1" x14ac:dyDescent="0.3">
      <c r="D8446" s="388">
        <f>ROWS(C$5:C8446)</f>
        <v>8442</v>
      </c>
      <c r="E8446" s="388" t="str">
        <f>IF(_xlfn.IFNA(VLOOKUP(A8446,$AG$3:$AH$83,2,FALSE),"")='11.1'!$D$5,TXM!D8446,"")</f>
        <v/>
      </c>
      <c r="F8446" t="str">
        <f>IFERROR(SMALL($E$5:$E$9000,ROWS($E$5:E8446)),"")</f>
        <v/>
      </c>
      <c r="I8446" t="s">
        <v>689</v>
      </c>
      <c r="J8446" t="s">
        <v>1285</v>
      </c>
      <c r="K8446">
        <v>66764</v>
      </c>
      <c r="L8446" s="388">
        <f>ROWS(K$5:K8446)</f>
        <v>8442</v>
      </c>
      <c r="M8446" s="388" t="str">
        <f>IF(_xlfn.IFNA(VLOOKUP(I8446,$AG$3:$AH$83,2,FALSE),"")='11.1'!$D$5,TXM!L8446,"")</f>
        <v/>
      </c>
      <c r="N8446" t="str">
        <f>IFERROR(SMALL($M$5:$M$9000,ROWS($M$5:M8446)),"")</f>
        <v/>
      </c>
      <c r="S8446" s="388">
        <f>ROWS(R$5:R8446)</f>
        <v>8442</v>
      </c>
      <c r="T8446" s="388" t="str">
        <f>IF(_xlfn.IFNA(VLOOKUP(P8446,$AG$3:$AH$83,2,FALSE),"")='11.1'!$D$5,TXM!S8446,"")</f>
        <v/>
      </c>
      <c r="U8446" t="str">
        <f>IFERROR(SMALL($T$5:$T$9000,ROWS($T$5:T8446)),"")</f>
        <v/>
      </c>
    </row>
    <row r="8447" spans="4:21" ht="14.4" customHeight="1" x14ac:dyDescent="0.3">
      <c r="D8447" s="388">
        <f>ROWS(C$5:C8447)</f>
        <v>8443</v>
      </c>
      <c r="E8447" s="388" t="str">
        <f>IF(_xlfn.IFNA(VLOOKUP(A8447,$AG$3:$AH$83,2,FALSE),"")='11.1'!$D$5,TXM!D8447,"")</f>
        <v/>
      </c>
      <c r="F8447" t="str">
        <f>IFERROR(SMALL($E$5:$E$9000,ROWS($E$5:E8447)),"")</f>
        <v/>
      </c>
      <c r="I8447" t="s">
        <v>689</v>
      </c>
      <c r="J8447" t="s">
        <v>865</v>
      </c>
      <c r="K8447">
        <v>38761</v>
      </c>
      <c r="L8447" s="388">
        <f>ROWS(K$5:K8447)</f>
        <v>8443</v>
      </c>
      <c r="M8447" s="388" t="str">
        <f>IF(_xlfn.IFNA(VLOOKUP(I8447,$AG$3:$AH$83,2,FALSE),"")='11.1'!$D$5,TXM!L8447,"")</f>
        <v/>
      </c>
      <c r="N8447" t="str">
        <f>IFERROR(SMALL($M$5:$M$9000,ROWS($M$5:M8447)),"")</f>
        <v/>
      </c>
      <c r="S8447" s="388">
        <f>ROWS(R$5:R8447)</f>
        <v>8443</v>
      </c>
      <c r="T8447" s="388" t="str">
        <f>IF(_xlfn.IFNA(VLOOKUP(P8447,$AG$3:$AH$83,2,FALSE),"")='11.1'!$D$5,TXM!S8447,"")</f>
        <v/>
      </c>
      <c r="U8447" t="str">
        <f>IFERROR(SMALL($T$5:$T$9000,ROWS($T$5:T8447)),"")</f>
        <v/>
      </c>
    </row>
    <row r="8448" spans="4:21" ht="14.4" customHeight="1" x14ac:dyDescent="0.3">
      <c r="D8448" s="388">
        <f>ROWS(C$5:C8448)</f>
        <v>8444</v>
      </c>
      <c r="E8448" s="388" t="str">
        <f>IF(_xlfn.IFNA(VLOOKUP(A8448,$AG$3:$AH$83,2,FALSE),"")='11.1'!$D$5,TXM!D8448,"")</f>
        <v/>
      </c>
      <c r="F8448" t="str">
        <f>IFERROR(SMALL($E$5:$E$9000,ROWS($E$5:E8448)),"")</f>
        <v/>
      </c>
      <c r="I8448" t="s">
        <v>689</v>
      </c>
      <c r="J8448" t="s">
        <v>799</v>
      </c>
      <c r="K8448">
        <v>10480</v>
      </c>
      <c r="L8448" s="388">
        <f>ROWS(K$5:K8448)</f>
        <v>8444</v>
      </c>
      <c r="M8448" s="388" t="str">
        <f>IF(_xlfn.IFNA(VLOOKUP(I8448,$AG$3:$AH$83,2,FALSE),"")='11.1'!$D$5,TXM!L8448,"")</f>
        <v/>
      </c>
      <c r="N8448" t="str">
        <f>IFERROR(SMALL($M$5:$M$9000,ROWS($M$5:M8448)),"")</f>
        <v/>
      </c>
      <c r="S8448" s="388">
        <f>ROWS(R$5:R8448)</f>
        <v>8444</v>
      </c>
      <c r="T8448" s="388" t="str">
        <f>IF(_xlfn.IFNA(VLOOKUP(P8448,$AG$3:$AH$83,2,FALSE),"")='11.1'!$D$5,TXM!S8448,"")</f>
        <v/>
      </c>
      <c r="U8448" t="str">
        <f>IFERROR(SMALL($T$5:$T$9000,ROWS($T$5:T8448)),"")</f>
        <v/>
      </c>
    </row>
    <row r="8449" spans="4:21" ht="14.4" customHeight="1" x14ac:dyDescent="0.3">
      <c r="D8449" s="388">
        <f>ROWS(C$5:C8449)</f>
        <v>8445</v>
      </c>
      <c r="E8449" s="388" t="str">
        <f>IF(_xlfn.IFNA(VLOOKUP(A8449,$AG$3:$AH$83,2,FALSE),"")='11.1'!$D$5,TXM!D8449,"")</f>
        <v/>
      </c>
      <c r="F8449" t="str">
        <f>IFERROR(SMALL($E$5:$E$9000,ROWS($E$5:E8449)),"")</f>
        <v/>
      </c>
      <c r="I8449" t="s">
        <v>689</v>
      </c>
      <c r="J8449" t="s">
        <v>827</v>
      </c>
      <c r="K8449">
        <v>8075</v>
      </c>
      <c r="L8449" s="388">
        <f>ROWS(K$5:K8449)</f>
        <v>8445</v>
      </c>
      <c r="M8449" s="388" t="str">
        <f>IF(_xlfn.IFNA(VLOOKUP(I8449,$AG$3:$AH$83,2,FALSE),"")='11.1'!$D$5,TXM!L8449,"")</f>
        <v/>
      </c>
      <c r="N8449" t="str">
        <f>IFERROR(SMALL($M$5:$M$9000,ROWS($M$5:M8449)),"")</f>
        <v/>
      </c>
      <c r="S8449" s="388">
        <f>ROWS(R$5:R8449)</f>
        <v>8445</v>
      </c>
      <c r="T8449" s="388" t="str">
        <f>IF(_xlfn.IFNA(VLOOKUP(P8449,$AG$3:$AH$83,2,FALSE),"")='11.1'!$D$5,TXM!S8449,"")</f>
        <v/>
      </c>
      <c r="U8449" t="str">
        <f>IFERROR(SMALL($T$5:$T$9000,ROWS($T$5:T8449)),"")</f>
        <v/>
      </c>
    </row>
    <row r="8450" spans="4:21" ht="14.4" customHeight="1" x14ac:dyDescent="0.3">
      <c r="D8450" s="388">
        <f>ROWS(C$5:C8450)</f>
        <v>8446</v>
      </c>
      <c r="E8450" s="388" t="str">
        <f>IF(_xlfn.IFNA(VLOOKUP(A8450,$AG$3:$AH$83,2,FALSE),"")='11.1'!$D$5,TXM!D8450,"")</f>
        <v/>
      </c>
      <c r="F8450" t="str">
        <f>IFERROR(SMALL($E$5:$E$9000,ROWS($E$5:E8450)),"")</f>
        <v/>
      </c>
      <c r="I8450" t="s">
        <v>689</v>
      </c>
      <c r="J8450" t="s">
        <v>108</v>
      </c>
      <c r="K8450">
        <v>4126</v>
      </c>
      <c r="L8450" s="388">
        <f>ROWS(K$5:K8450)</f>
        <v>8446</v>
      </c>
      <c r="M8450" s="388" t="str">
        <f>IF(_xlfn.IFNA(VLOOKUP(I8450,$AG$3:$AH$83,2,FALSE),"")='11.1'!$D$5,TXM!L8450,"")</f>
        <v/>
      </c>
      <c r="N8450" t="str">
        <f>IFERROR(SMALL($M$5:$M$9000,ROWS($M$5:M8450)),"")</f>
        <v/>
      </c>
      <c r="S8450" s="388">
        <f>ROWS(R$5:R8450)</f>
        <v>8446</v>
      </c>
      <c r="T8450" s="388" t="str">
        <f>IF(_xlfn.IFNA(VLOOKUP(P8450,$AG$3:$AH$83,2,FALSE),"")='11.1'!$D$5,TXM!S8450,"")</f>
        <v/>
      </c>
      <c r="U8450" t="str">
        <f>IFERROR(SMALL($T$5:$T$9000,ROWS($T$5:T8450)),"")</f>
        <v/>
      </c>
    </row>
    <row r="8451" spans="4:21" ht="14.4" customHeight="1" x14ac:dyDescent="0.3">
      <c r="D8451" s="388">
        <f>ROWS(C$5:C8451)</f>
        <v>8447</v>
      </c>
      <c r="E8451" s="388" t="str">
        <f>IF(_xlfn.IFNA(VLOOKUP(A8451,$AG$3:$AH$83,2,FALSE),"")='11.1'!$D$5,TXM!D8451,"")</f>
        <v/>
      </c>
      <c r="F8451" t="str">
        <f>IFERROR(SMALL($E$5:$E$9000,ROWS($E$5:E8451)),"")</f>
        <v/>
      </c>
      <c r="I8451" t="s">
        <v>689</v>
      </c>
      <c r="J8451" t="s">
        <v>105</v>
      </c>
      <c r="K8451">
        <v>1351</v>
      </c>
      <c r="L8451" s="388">
        <f>ROWS(K$5:K8451)</f>
        <v>8447</v>
      </c>
      <c r="M8451" s="388" t="str">
        <f>IF(_xlfn.IFNA(VLOOKUP(I8451,$AG$3:$AH$83,2,FALSE),"")='11.1'!$D$5,TXM!L8451,"")</f>
        <v/>
      </c>
      <c r="N8451" t="str">
        <f>IFERROR(SMALL($M$5:$M$9000,ROWS($M$5:M8451)),"")</f>
        <v/>
      </c>
      <c r="S8451" s="388">
        <f>ROWS(R$5:R8451)</f>
        <v>8447</v>
      </c>
      <c r="T8451" s="388" t="str">
        <f>IF(_xlfn.IFNA(VLOOKUP(P8451,$AG$3:$AH$83,2,FALSE),"")='11.1'!$D$5,TXM!S8451,"")</f>
        <v/>
      </c>
      <c r="U8451" t="str">
        <f>IFERROR(SMALL($T$5:$T$9000,ROWS($T$5:T8451)),"")</f>
        <v/>
      </c>
    </row>
    <row r="8452" spans="4:21" ht="14.4" customHeight="1" x14ac:dyDescent="0.3">
      <c r="D8452" s="388">
        <f>ROWS(C$5:C8452)</f>
        <v>8448</v>
      </c>
      <c r="E8452" s="388" t="str">
        <f>IF(_xlfn.IFNA(VLOOKUP(A8452,$AG$3:$AH$83,2,FALSE),"")='11.1'!$D$5,TXM!D8452,"")</f>
        <v/>
      </c>
      <c r="F8452" t="str">
        <f>IFERROR(SMALL($E$5:$E$9000,ROWS($E$5:E8452)),"")</f>
        <v/>
      </c>
      <c r="I8452" t="s">
        <v>689</v>
      </c>
      <c r="J8452" t="s">
        <v>102</v>
      </c>
      <c r="K8452">
        <v>1290</v>
      </c>
      <c r="L8452" s="388">
        <f>ROWS(K$5:K8452)</f>
        <v>8448</v>
      </c>
      <c r="M8452" s="388" t="str">
        <f>IF(_xlfn.IFNA(VLOOKUP(I8452,$AG$3:$AH$83,2,FALSE),"")='11.1'!$D$5,TXM!L8452,"")</f>
        <v/>
      </c>
      <c r="N8452" t="str">
        <f>IFERROR(SMALL($M$5:$M$9000,ROWS($M$5:M8452)),"")</f>
        <v/>
      </c>
      <c r="S8452" s="388">
        <f>ROWS(R$5:R8452)</f>
        <v>8448</v>
      </c>
      <c r="T8452" s="388" t="str">
        <f>IF(_xlfn.IFNA(VLOOKUP(P8452,$AG$3:$AH$83,2,FALSE),"")='11.1'!$D$5,TXM!S8452,"")</f>
        <v/>
      </c>
      <c r="U8452" t="str">
        <f>IFERROR(SMALL($T$5:$T$9000,ROWS($T$5:T8452)),"")</f>
        <v/>
      </c>
    </row>
    <row r="8453" spans="4:21" ht="14.4" customHeight="1" x14ac:dyDescent="0.3">
      <c r="D8453" s="388">
        <f>ROWS(C$5:C8453)</f>
        <v>8449</v>
      </c>
      <c r="E8453" s="388" t="str">
        <f>IF(_xlfn.IFNA(VLOOKUP(A8453,$AG$3:$AH$83,2,FALSE),"")='11.1'!$D$5,TXM!D8453,"")</f>
        <v/>
      </c>
      <c r="F8453" t="str">
        <f>IFERROR(SMALL($E$5:$E$9000,ROWS($E$5:E8453)),"")</f>
        <v/>
      </c>
      <c r="I8453" t="s">
        <v>689</v>
      </c>
      <c r="J8453" t="s">
        <v>821</v>
      </c>
      <c r="K8453">
        <v>391</v>
      </c>
      <c r="L8453" s="388">
        <f>ROWS(K$5:K8453)</f>
        <v>8449</v>
      </c>
      <c r="M8453" s="388" t="str">
        <f>IF(_xlfn.IFNA(VLOOKUP(I8453,$AG$3:$AH$83,2,FALSE),"")='11.1'!$D$5,TXM!L8453,"")</f>
        <v/>
      </c>
      <c r="N8453" t="str">
        <f>IFERROR(SMALL($M$5:$M$9000,ROWS($M$5:M8453)),"")</f>
        <v/>
      </c>
      <c r="S8453" s="388">
        <f>ROWS(R$5:R8453)</f>
        <v>8449</v>
      </c>
      <c r="T8453" s="388" t="str">
        <f>IF(_xlfn.IFNA(VLOOKUP(P8453,$AG$3:$AH$83,2,FALSE),"")='11.1'!$D$5,TXM!S8453,"")</f>
        <v/>
      </c>
      <c r="U8453" t="str">
        <f>IFERROR(SMALL($T$5:$T$9000,ROWS($T$5:T8453)),"")</f>
        <v/>
      </c>
    </row>
    <row r="8454" spans="4:21" ht="14.4" customHeight="1" x14ac:dyDescent="0.3">
      <c r="D8454" s="388">
        <f>ROWS(C$5:C8454)</f>
        <v>8450</v>
      </c>
      <c r="E8454" s="388" t="str">
        <f>IF(_xlfn.IFNA(VLOOKUP(A8454,$AG$3:$AH$83,2,FALSE),"")='11.1'!$D$5,TXM!D8454,"")</f>
        <v/>
      </c>
      <c r="F8454" t="str">
        <f>IFERROR(SMALL($E$5:$E$9000,ROWS($E$5:E8454)),"")</f>
        <v/>
      </c>
      <c r="I8454" t="s">
        <v>689</v>
      </c>
      <c r="J8454" t="s">
        <v>823</v>
      </c>
      <c r="K8454">
        <v>383</v>
      </c>
      <c r="L8454" s="388">
        <f>ROWS(K$5:K8454)</f>
        <v>8450</v>
      </c>
      <c r="M8454" s="388" t="str">
        <f>IF(_xlfn.IFNA(VLOOKUP(I8454,$AG$3:$AH$83,2,FALSE),"")='11.1'!$D$5,TXM!L8454,"")</f>
        <v/>
      </c>
      <c r="N8454" t="str">
        <f>IFERROR(SMALL($M$5:$M$9000,ROWS($M$5:M8454)),"")</f>
        <v/>
      </c>
      <c r="S8454" s="388">
        <f>ROWS(R$5:R8454)</f>
        <v>8450</v>
      </c>
      <c r="T8454" s="388" t="str">
        <f>IF(_xlfn.IFNA(VLOOKUP(P8454,$AG$3:$AH$83,2,FALSE),"")='11.1'!$D$5,TXM!S8454,"")</f>
        <v/>
      </c>
      <c r="U8454" t="str">
        <f>IFERROR(SMALL($T$5:$T$9000,ROWS($T$5:T8454)),"")</f>
        <v/>
      </c>
    </row>
    <row r="8455" spans="4:21" ht="14.4" customHeight="1" x14ac:dyDescent="0.3">
      <c r="D8455" s="388">
        <f>ROWS(C$5:C8455)</f>
        <v>8451</v>
      </c>
      <c r="E8455" s="388" t="str">
        <f>IF(_xlfn.IFNA(VLOOKUP(A8455,$AG$3:$AH$83,2,FALSE),"")='11.1'!$D$5,TXM!D8455,"")</f>
        <v/>
      </c>
      <c r="F8455" t="str">
        <f>IFERROR(SMALL($E$5:$E$9000,ROWS($E$5:E8455)),"")</f>
        <v/>
      </c>
      <c r="I8455" t="s">
        <v>689</v>
      </c>
      <c r="J8455" t="s">
        <v>1402</v>
      </c>
      <c r="K8455">
        <v>329</v>
      </c>
      <c r="L8455" s="388">
        <f>ROWS(K$5:K8455)</f>
        <v>8451</v>
      </c>
      <c r="M8455" s="388" t="str">
        <f>IF(_xlfn.IFNA(VLOOKUP(I8455,$AG$3:$AH$83,2,FALSE),"")='11.1'!$D$5,TXM!L8455,"")</f>
        <v/>
      </c>
      <c r="N8455" t="str">
        <f>IFERROR(SMALL($M$5:$M$9000,ROWS($M$5:M8455)),"")</f>
        <v/>
      </c>
      <c r="S8455" s="388">
        <f>ROWS(R$5:R8455)</f>
        <v>8451</v>
      </c>
      <c r="T8455" s="388" t="str">
        <f>IF(_xlfn.IFNA(VLOOKUP(P8455,$AG$3:$AH$83,2,FALSE),"")='11.1'!$D$5,TXM!S8455,"")</f>
        <v/>
      </c>
      <c r="U8455" t="str">
        <f>IFERROR(SMALL($T$5:$T$9000,ROWS($T$5:T8455)),"")</f>
        <v/>
      </c>
    </row>
    <row r="8456" spans="4:21" ht="14.4" customHeight="1" x14ac:dyDescent="0.3">
      <c r="D8456" s="388">
        <f>ROWS(C$5:C8456)</f>
        <v>8452</v>
      </c>
      <c r="E8456" s="388" t="str">
        <f>IF(_xlfn.IFNA(VLOOKUP(A8456,$AG$3:$AH$83,2,FALSE),"")='11.1'!$D$5,TXM!D8456,"")</f>
        <v/>
      </c>
      <c r="F8456" t="str">
        <f>IFERROR(SMALL($E$5:$E$9000,ROWS($E$5:E8456)),"")</f>
        <v/>
      </c>
      <c r="I8456" t="s">
        <v>689</v>
      </c>
      <c r="J8456" t="s">
        <v>107</v>
      </c>
      <c r="K8456">
        <v>324</v>
      </c>
      <c r="L8456" s="388">
        <f>ROWS(K$5:K8456)</f>
        <v>8452</v>
      </c>
      <c r="M8456" s="388" t="str">
        <f>IF(_xlfn.IFNA(VLOOKUP(I8456,$AG$3:$AH$83,2,FALSE),"")='11.1'!$D$5,TXM!L8456,"")</f>
        <v/>
      </c>
      <c r="N8456" t="str">
        <f>IFERROR(SMALL($M$5:$M$9000,ROWS($M$5:M8456)),"")</f>
        <v/>
      </c>
      <c r="S8456" s="388">
        <f>ROWS(R$5:R8456)</f>
        <v>8452</v>
      </c>
      <c r="T8456" s="388" t="str">
        <f>IF(_xlfn.IFNA(VLOOKUP(P8456,$AG$3:$AH$83,2,FALSE),"")='11.1'!$D$5,TXM!S8456,"")</f>
        <v/>
      </c>
      <c r="U8456" t="str">
        <f>IFERROR(SMALL($T$5:$T$9000,ROWS($T$5:T8456)),"")</f>
        <v/>
      </c>
    </row>
    <row r="8457" spans="4:21" ht="14.4" customHeight="1" x14ac:dyDescent="0.3">
      <c r="D8457" s="388">
        <f>ROWS(C$5:C8457)</f>
        <v>8453</v>
      </c>
      <c r="E8457" s="388" t="str">
        <f>IF(_xlfn.IFNA(VLOOKUP(A8457,$AG$3:$AH$83,2,FALSE),"")='11.1'!$D$5,TXM!D8457,"")</f>
        <v/>
      </c>
      <c r="F8457" t="str">
        <f>IFERROR(SMALL($E$5:$E$9000,ROWS($E$5:E8457)),"")</f>
        <v/>
      </c>
      <c r="I8457" t="s">
        <v>689</v>
      </c>
      <c r="J8457" t="s">
        <v>1000</v>
      </c>
      <c r="K8457">
        <v>258</v>
      </c>
      <c r="L8457" s="388">
        <f>ROWS(K$5:K8457)</f>
        <v>8453</v>
      </c>
      <c r="M8457" s="388" t="str">
        <f>IF(_xlfn.IFNA(VLOOKUP(I8457,$AG$3:$AH$83,2,FALSE),"")='11.1'!$D$5,TXM!L8457,"")</f>
        <v/>
      </c>
      <c r="N8457" t="str">
        <f>IFERROR(SMALL($M$5:$M$9000,ROWS($M$5:M8457)),"")</f>
        <v/>
      </c>
      <c r="S8457" s="388">
        <f>ROWS(R$5:R8457)</f>
        <v>8453</v>
      </c>
      <c r="T8457" s="388" t="str">
        <f>IF(_xlfn.IFNA(VLOOKUP(P8457,$AG$3:$AH$83,2,FALSE),"")='11.1'!$D$5,TXM!S8457,"")</f>
        <v/>
      </c>
      <c r="U8457" t="str">
        <f>IFERROR(SMALL($T$5:$T$9000,ROWS($T$5:T8457)),"")</f>
        <v/>
      </c>
    </row>
    <row r="8458" spans="4:21" ht="14.4" customHeight="1" x14ac:dyDescent="0.3">
      <c r="D8458" s="388">
        <f>ROWS(C$5:C8458)</f>
        <v>8454</v>
      </c>
      <c r="E8458" s="388" t="str">
        <f>IF(_xlfn.IFNA(VLOOKUP(A8458,$AG$3:$AH$83,2,FALSE),"")='11.1'!$D$5,TXM!D8458,"")</f>
        <v/>
      </c>
      <c r="F8458" t="str">
        <f>IFERROR(SMALL($E$5:$E$9000,ROWS($E$5:E8458)),"")</f>
        <v/>
      </c>
      <c r="I8458" t="s">
        <v>2125</v>
      </c>
      <c r="J8458" t="s">
        <v>791</v>
      </c>
      <c r="K8458">
        <v>198836</v>
      </c>
      <c r="L8458" s="388">
        <f>ROWS(K$5:K8458)</f>
        <v>8454</v>
      </c>
      <c r="M8458" s="388" t="str">
        <f>IF(_xlfn.IFNA(VLOOKUP(I8458,$AG$3:$AH$83,2,FALSE),"")='11.1'!$D$5,TXM!L8458,"")</f>
        <v/>
      </c>
      <c r="N8458" t="str">
        <f>IFERROR(SMALL($M$5:$M$9000,ROWS($M$5:M8458)),"")</f>
        <v/>
      </c>
      <c r="S8458" s="388">
        <f>ROWS(R$5:R8458)</f>
        <v>8454</v>
      </c>
      <c r="T8458" s="388" t="str">
        <f>IF(_xlfn.IFNA(VLOOKUP(P8458,$AG$3:$AH$83,2,FALSE),"")='11.1'!$D$5,TXM!S8458,"")</f>
        <v/>
      </c>
      <c r="U8458" t="str">
        <f>IFERROR(SMALL($T$5:$T$9000,ROWS($T$5:T8458)),"")</f>
        <v/>
      </c>
    </row>
    <row r="8459" spans="4:21" ht="14.4" customHeight="1" x14ac:dyDescent="0.3">
      <c r="D8459" s="388">
        <f>ROWS(C$5:C8459)</f>
        <v>8455</v>
      </c>
      <c r="E8459" s="388" t="str">
        <f>IF(_xlfn.IFNA(VLOOKUP(A8459,$AG$3:$AH$83,2,FALSE),"")='11.1'!$D$5,TXM!D8459,"")</f>
        <v/>
      </c>
      <c r="F8459" t="str">
        <f>IFERROR(SMALL($E$5:$E$9000,ROWS($E$5:E8459)),"")</f>
        <v/>
      </c>
      <c r="I8459" t="s">
        <v>2125</v>
      </c>
      <c r="J8459" t="s">
        <v>865</v>
      </c>
      <c r="K8459">
        <v>938</v>
      </c>
      <c r="L8459" s="388">
        <f>ROWS(K$5:K8459)</f>
        <v>8455</v>
      </c>
      <c r="M8459" s="388" t="str">
        <f>IF(_xlfn.IFNA(VLOOKUP(I8459,$AG$3:$AH$83,2,FALSE),"")='11.1'!$D$5,TXM!L8459,"")</f>
        <v/>
      </c>
      <c r="N8459" t="str">
        <f>IFERROR(SMALL($M$5:$M$9000,ROWS($M$5:M8459)),"")</f>
        <v/>
      </c>
      <c r="S8459" s="388">
        <f>ROWS(R$5:R8459)</f>
        <v>8455</v>
      </c>
      <c r="T8459" s="388" t="str">
        <f>IF(_xlfn.IFNA(VLOOKUP(P8459,$AG$3:$AH$83,2,FALSE),"")='11.1'!$D$5,TXM!S8459,"")</f>
        <v/>
      </c>
      <c r="U8459" t="str">
        <f>IFERROR(SMALL($T$5:$T$9000,ROWS($T$5:T8459)),"")</f>
        <v/>
      </c>
    </row>
    <row r="8460" spans="4:21" ht="14.4" customHeight="1" x14ac:dyDescent="0.3">
      <c r="D8460" s="388">
        <f>ROWS(C$5:C8460)</f>
        <v>8456</v>
      </c>
      <c r="E8460" s="388" t="str">
        <f>IF(_xlfn.IFNA(VLOOKUP(A8460,$AG$3:$AH$83,2,FALSE),"")='11.1'!$D$5,TXM!D8460,"")</f>
        <v/>
      </c>
      <c r="F8460" t="str">
        <f>IFERROR(SMALL($E$5:$E$9000,ROWS($E$5:E8460)),"")</f>
        <v/>
      </c>
      <c r="I8460" t="s">
        <v>2125</v>
      </c>
      <c r="J8460" t="s">
        <v>861</v>
      </c>
      <c r="K8460">
        <v>69</v>
      </c>
      <c r="L8460" s="388">
        <f>ROWS(K$5:K8460)</f>
        <v>8456</v>
      </c>
      <c r="M8460" s="388" t="str">
        <f>IF(_xlfn.IFNA(VLOOKUP(I8460,$AG$3:$AH$83,2,FALSE),"")='11.1'!$D$5,TXM!L8460,"")</f>
        <v/>
      </c>
      <c r="N8460" t="str">
        <f>IFERROR(SMALL($M$5:$M$9000,ROWS($M$5:M8460)),"")</f>
        <v/>
      </c>
      <c r="S8460" s="388">
        <f>ROWS(R$5:R8460)</f>
        <v>8456</v>
      </c>
      <c r="T8460" s="388" t="str">
        <f>IF(_xlfn.IFNA(VLOOKUP(P8460,$AG$3:$AH$83,2,FALSE),"")='11.1'!$D$5,TXM!S8460,"")</f>
        <v/>
      </c>
      <c r="U8460" t="str">
        <f>IFERROR(SMALL($T$5:$T$9000,ROWS($T$5:T8460)),"")</f>
        <v/>
      </c>
    </row>
    <row r="8461" spans="4:21" ht="14.4" customHeight="1" x14ac:dyDescent="0.3">
      <c r="D8461" s="388">
        <f>ROWS(C$5:C8461)</f>
        <v>8457</v>
      </c>
      <c r="E8461" s="388" t="str">
        <f>IF(_xlfn.IFNA(VLOOKUP(A8461,$AG$3:$AH$83,2,FALSE),"")='11.1'!$D$5,TXM!D8461,"")</f>
        <v/>
      </c>
      <c r="F8461" t="str">
        <f>IFERROR(SMALL($E$5:$E$9000,ROWS($E$5:E8461)),"")</f>
        <v/>
      </c>
      <c r="I8461" t="s">
        <v>1532</v>
      </c>
      <c r="J8461" t="s">
        <v>823</v>
      </c>
      <c r="K8461">
        <v>1082</v>
      </c>
      <c r="L8461" s="388">
        <f>ROWS(K$5:K8461)</f>
        <v>8457</v>
      </c>
      <c r="M8461" s="388" t="str">
        <f>IF(_xlfn.IFNA(VLOOKUP(I8461,$AG$3:$AH$83,2,FALSE),"")='11.1'!$D$5,TXM!L8461,"")</f>
        <v/>
      </c>
      <c r="N8461" t="str">
        <f>IFERROR(SMALL($M$5:$M$9000,ROWS($M$5:M8461)),"")</f>
        <v/>
      </c>
      <c r="S8461" s="388">
        <f>ROWS(R$5:R8461)</f>
        <v>8457</v>
      </c>
      <c r="T8461" s="388" t="str">
        <f>IF(_xlfn.IFNA(VLOOKUP(P8461,$AG$3:$AH$83,2,FALSE),"")='11.1'!$D$5,TXM!S8461,"")</f>
        <v/>
      </c>
      <c r="U8461" t="str">
        <f>IFERROR(SMALL($T$5:$T$9000,ROWS($T$5:T8461)),"")</f>
        <v/>
      </c>
    </row>
    <row r="8462" spans="4:21" ht="14.4" customHeight="1" x14ac:dyDescent="0.3">
      <c r="D8462" s="388">
        <f>ROWS(C$5:C8462)</f>
        <v>8458</v>
      </c>
      <c r="E8462" s="388" t="str">
        <f>IF(_xlfn.IFNA(VLOOKUP(A8462,$AG$3:$AH$83,2,FALSE),"")='11.1'!$D$5,TXM!D8462,"")</f>
        <v/>
      </c>
      <c r="F8462" t="str">
        <f>IFERROR(SMALL($E$5:$E$9000,ROWS($E$5:E8462)),"")</f>
        <v/>
      </c>
      <c r="I8462" t="s">
        <v>1532</v>
      </c>
      <c r="J8462" t="s">
        <v>863</v>
      </c>
      <c r="K8462">
        <v>77</v>
      </c>
      <c r="L8462" s="388">
        <f>ROWS(K$5:K8462)</f>
        <v>8458</v>
      </c>
      <c r="M8462" s="388" t="str">
        <f>IF(_xlfn.IFNA(VLOOKUP(I8462,$AG$3:$AH$83,2,FALSE),"")='11.1'!$D$5,TXM!L8462,"")</f>
        <v/>
      </c>
      <c r="N8462" t="str">
        <f>IFERROR(SMALL($M$5:$M$9000,ROWS($M$5:M8462)),"")</f>
        <v/>
      </c>
      <c r="S8462" s="388">
        <f>ROWS(R$5:R8462)</f>
        <v>8458</v>
      </c>
      <c r="T8462" s="388" t="str">
        <f>IF(_xlfn.IFNA(VLOOKUP(P8462,$AG$3:$AH$83,2,FALSE),"")='11.1'!$D$5,TXM!S8462,"")</f>
        <v/>
      </c>
      <c r="U8462" t="str">
        <f>IFERROR(SMALL($T$5:$T$9000,ROWS($T$5:T8462)),"")</f>
        <v/>
      </c>
    </row>
    <row r="8463" spans="4:21" ht="14.4" customHeight="1" x14ac:dyDescent="0.3">
      <c r="D8463" s="388">
        <f>ROWS(C$5:C8463)</f>
        <v>8459</v>
      </c>
      <c r="E8463" s="388" t="str">
        <f>IF(_xlfn.IFNA(VLOOKUP(A8463,$AG$3:$AH$83,2,FALSE),"")='11.1'!$D$5,TXM!D8463,"")</f>
        <v/>
      </c>
      <c r="F8463" t="str">
        <f>IFERROR(SMALL($E$5:$E$9000,ROWS($E$5:E8463)),"")</f>
        <v/>
      </c>
      <c r="I8463" t="s">
        <v>709</v>
      </c>
      <c r="J8463" t="s">
        <v>863</v>
      </c>
      <c r="K8463">
        <v>1328222</v>
      </c>
      <c r="L8463" s="388">
        <f>ROWS(K$5:K8463)</f>
        <v>8459</v>
      </c>
      <c r="M8463" s="388" t="str">
        <f>IF(_xlfn.IFNA(VLOOKUP(I8463,$AG$3:$AH$83,2,FALSE),"")='11.1'!$D$5,TXM!L8463,"")</f>
        <v/>
      </c>
      <c r="N8463" t="str">
        <f>IFERROR(SMALL($M$5:$M$9000,ROWS($M$5:M8463)),"")</f>
        <v/>
      </c>
      <c r="S8463" s="388">
        <f>ROWS(R$5:R8463)</f>
        <v>8459</v>
      </c>
      <c r="T8463" s="388" t="str">
        <f>IF(_xlfn.IFNA(VLOOKUP(P8463,$AG$3:$AH$83,2,FALSE),"")='11.1'!$D$5,TXM!S8463,"")</f>
        <v/>
      </c>
      <c r="U8463" t="str">
        <f>IFERROR(SMALL($T$5:$T$9000,ROWS($T$5:T8463)),"")</f>
        <v/>
      </c>
    </row>
    <row r="8464" spans="4:21" ht="14.4" customHeight="1" x14ac:dyDescent="0.3">
      <c r="D8464" s="388">
        <f>ROWS(C$5:C8464)</f>
        <v>8460</v>
      </c>
      <c r="E8464" s="388" t="str">
        <f>IF(_xlfn.IFNA(VLOOKUP(A8464,$AG$3:$AH$83,2,FALSE),"")='11.1'!$D$5,TXM!D8464,"")</f>
        <v/>
      </c>
      <c r="F8464" t="str">
        <f>IFERROR(SMALL($E$5:$E$9000,ROWS($E$5:E8464)),"")</f>
        <v/>
      </c>
      <c r="I8464" t="s">
        <v>709</v>
      </c>
      <c r="J8464" t="s">
        <v>823</v>
      </c>
      <c r="K8464">
        <v>205940</v>
      </c>
      <c r="L8464" s="388">
        <f>ROWS(K$5:K8464)</f>
        <v>8460</v>
      </c>
      <c r="M8464" s="388" t="str">
        <f>IF(_xlfn.IFNA(VLOOKUP(I8464,$AG$3:$AH$83,2,FALSE),"")='11.1'!$D$5,TXM!L8464,"")</f>
        <v/>
      </c>
      <c r="N8464" t="str">
        <f>IFERROR(SMALL($M$5:$M$9000,ROWS($M$5:M8464)),"")</f>
        <v/>
      </c>
      <c r="S8464" s="388">
        <f>ROWS(R$5:R8464)</f>
        <v>8460</v>
      </c>
      <c r="T8464" s="388" t="str">
        <f>IF(_xlfn.IFNA(VLOOKUP(P8464,$AG$3:$AH$83,2,FALSE),"")='11.1'!$D$5,TXM!S8464,"")</f>
        <v/>
      </c>
      <c r="U8464" t="str">
        <f>IFERROR(SMALL($T$5:$T$9000,ROWS($T$5:T8464)),"")</f>
        <v/>
      </c>
    </row>
    <row r="8465" spans="4:21" ht="14.4" customHeight="1" x14ac:dyDescent="0.3">
      <c r="D8465" s="388">
        <f>ROWS(C$5:C8465)</f>
        <v>8461</v>
      </c>
      <c r="E8465" s="388" t="str">
        <f>IF(_xlfn.IFNA(VLOOKUP(A8465,$AG$3:$AH$83,2,FALSE),"")='11.1'!$D$5,TXM!D8465,"")</f>
        <v/>
      </c>
      <c r="F8465" t="str">
        <f>IFERROR(SMALL($E$5:$E$9000,ROWS($E$5:E8465)),"")</f>
        <v/>
      </c>
      <c r="I8465" t="s">
        <v>709</v>
      </c>
      <c r="J8465" t="s">
        <v>1265</v>
      </c>
      <c r="K8465">
        <v>107077</v>
      </c>
      <c r="L8465" s="388">
        <f>ROWS(K$5:K8465)</f>
        <v>8461</v>
      </c>
      <c r="M8465" s="388" t="str">
        <f>IF(_xlfn.IFNA(VLOOKUP(I8465,$AG$3:$AH$83,2,FALSE),"")='11.1'!$D$5,TXM!L8465,"")</f>
        <v/>
      </c>
      <c r="N8465" t="str">
        <f>IFERROR(SMALL($M$5:$M$9000,ROWS($M$5:M8465)),"")</f>
        <v/>
      </c>
      <c r="S8465" s="388">
        <f>ROWS(R$5:R8465)</f>
        <v>8461</v>
      </c>
      <c r="T8465" s="388" t="str">
        <f>IF(_xlfn.IFNA(VLOOKUP(P8465,$AG$3:$AH$83,2,FALSE),"")='11.1'!$D$5,TXM!S8465,"")</f>
        <v/>
      </c>
      <c r="U8465" t="str">
        <f>IFERROR(SMALL($T$5:$T$9000,ROWS($T$5:T8465)),"")</f>
        <v/>
      </c>
    </row>
    <row r="8466" spans="4:21" ht="14.4" customHeight="1" x14ac:dyDescent="0.3">
      <c r="D8466" s="388">
        <f>ROWS(C$5:C8466)</f>
        <v>8462</v>
      </c>
      <c r="E8466" s="388" t="str">
        <f>IF(_xlfn.IFNA(VLOOKUP(A8466,$AG$3:$AH$83,2,FALSE),"")='11.1'!$D$5,TXM!D8466,"")</f>
        <v/>
      </c>
      <c r="F8466" t="str">
        <f>IFERROR(SMALL($E$5:$E$9000,ROWS($E$5:E8466)),"")</f>
        <v/>
      </c>
      <c r="I8466" t="s">
        <v>709</v>
      </c>
      <c r="J8466" t="s">
        <v>821</v>
      </c>
      <c r="K8466">
        <v>70156</v>
      </c>
      <c r="L8466" s="388">
        <f>ROWS(K$5:K8466)</f>
        <v>8462</v>
      </c>
      <c r="M8466" s="388" t="str">
        <f>IF(_xlfn.IFNA(VLOOKUP(I8466,$AG$3:$AH$83,2,FALSE),"")='11.1'!$D$5,TXM!L8466,"")</f>
        <v/>
      </c>
      <c r="N8466" t="str">
        <f>IFERROR(SMALL($M$5:$M$9000,ROWS($M$5:M8466)),"")</f>
        <v/>
      </c>
      <c r="S8466" s="388">
        <f>ROWS(R$5:R8466)</f>
        <v>8462</v>
      </c>
      <c r="T8466" s="388" t="str">
        <f>IF(_xlfn.IFNA(VLOOKUP(P8466,$AG$3:$AH$83,2,FALSE),"")='11.1'!$D$5,TXM!S8466,"")</f>
        <v/>
      </c>
      <c r="U8466" t="str">
        <f>IFERROR(SMALL($T$5:$T$9000,ROWS($T$5:T8466)),"")</f>
        <v/>
      </c>
    </row>
    <row r="8467" spans="4:21" ht="14.4" customHeight="1" x14ac:dyDescent="0.3">
      <c r="D8467" s="388">
        <f>ROWS(C$5:C8467)</f>
        <v>8463</v>
      </c>
      <c r="E8467" s="388" t="str">
        <f>IF(_xlfn.IFNA(VLOOKUP(A8467,$AG$3:$AH$83,2,FALSE),"")='11.1'!$D$5,TXM!D8467,"")</f>
        <v/>
      </c>
      <c r="F8467" t="str">
        <f>IFERROR(SMALL($E$5:$E$9000,ROWS($E$5:E8467)),"")</f>
        <v/>
      </c>
      <c r="I8467" t="s">
        <v>709</v>
      </c>
      <c r="J8467" t="s">
        <v>799</v>
      </c>
      <c r="K8467">
        <v>23428</v>
      </c>
      <c r="L8467" s="388">
        <f>ROWS(K$5:K8467)</f>
        <v>8463</v>
      </c>
      <c r="M8467" s="388" t="str">
        <f>IF(_xlfn.IFNA(VLOOKUP(I8467,$AG$3:$AH$83,2,FALSE),"")='11.1'!$D$5,TXM!L8467,"")</f>
        <v/>
      </c>
      <c r="N8467" t="str">
        <f>IFERROR(SMALL($M$5:$M$9000,ROWS($M$5:M8467)),"")</f>
        <v/>
      </c>
      <c r="S8467" s="388">
        <f>ROWS(R$5:R8467)</f>
        <v>8463</v>
      </c>
      <c r="T8467" s="388" t="str">
        <f>IF(_xlfn.IFNA(VLOOKUP(P8467,$AG$3:$AH$83,2,FALSE),"")='11.1'!$D$5,TXM!S8467,"")</f>
        <v/>
      </c>
      <c r="U8467" t="str">
        <f>IFERROR(SMALL($T$5:$T$9000,ROWS($T$5:T8467)),"")</f>
        <v/>
      </c>
    </row>
    <row r="8468" spans="4:21" ht="14.4" customHeight="1" x14ac:dyDescent="0.3">
      <c r="D8468" s="388">
        <f>ROWS(C$5:C8468)</f>
        <v>8464</v>
      </c>
      <c r="E8468" s="388" t="str">
        <f>IF(_xlfn.IFNA(VLOOKUP(A8468,$AG$3:$AH$83,2,FALSE),"")='11.1'!$D$5,TXM!D8468,"")</f>
        <v/>
      </c>
      <c r="F8468" t="str">
        <f>IFERROR(SMALL($E$5:$E$9000,ROWS($E$5:E8468)),"")</f>
        <v/>
      </c>
      <c r="I8468" t="s">
        <v>709</v>
      </c>
      <c r="J8468" t="s">
        <v>1275</v>
      </c>
      <c r="K8468">
        <v>13731</v>
      </c>
      <c r="L8468" s="388">
        <f>ROWS(K$5:K8468)</f>
        <v>8464</v>
      </c>
      <c r="M8468" s="388" t="str">
        <f>IF(_xlfn.IFNA(VLOOKUP(I8468,$AG$3:$AH$83,2,FALSE),"")='11.1'!$D$5,TXM!L8468,"")</f>
        <v/>
      </c>
      <c r="N8468" t="str">
        <f>IFERROR(SMALL($M$5:$M$9000,ROWS($M$5:M8468)),"")</f>
        <v/>
      </c>
      <c r="S8468" s="388">
        <f>ROWS(R$5:R8468)</f>
        <v>8464</v>
      </c>
      <c r="T8468" s="388" t="str">
        <f>IF(_xlfn.IFNA(VLOOKUP(P8468,$AG$3:$AH$83,2,FALSE),"")='11.1'!$D$5,TXM!S8468,"")</f>
        <v/>
      </c>
      <c r="U8468" t="str">
        <f>IFERROR(SMALL($T$5:$T$9000,ROWS($T$5:T8468)),"")</f>
        <v/>
      </c>
    </row>
    <row r="8469" spans="4:21" ht="14.4" customHeight="1" x14ac:dyDescent="0.3">
      <c r="D8469" s="388">
        <f>ROWS(C$5:C8469)</f>
        <v>8465</v>
      </c>
      <c r="E8469" s="388" t="str">
        <f>IF(_xlfn.IFNA(VLOOKUP(A8469,$AG$3:$AH$83,2,FALSE),"")='11.1'!$D$5,TXM!D8469,"")</f>
        <v/>
      </c>
      <c r="F8469" t="str">
        <f>IFERROR(SMALL($E$5:$E$9000,ROWS($E$5:E8469)),"")</f>
        <v/>
      </c>
      <c r="I8469" t="s">
        <v>709</v>
      </c>
      <c r="J8469" t="s">
        <v>837</v>
      </c>
      <c r="K8469">
        <v>6224</v>
      </c>
      <c r="L8469" s="388">
        <f>ROWS(K$5:K8469)</f>
        <v>8465</v>
      </c>
      <c r="M8469" s="388" t="str">
        <f>IF(_xlfn.IFNA(VLOOKUP(I8469,$AG$3:$AH$83,2,FALSE),"")='11.1'!$D$5,TXM!L8469,"")</f>
        <v/>
      </c>
      <c r="N8469" t="str">
        <f>IFERROR(SMALL($M$5:$M$9000,ROWS($M$5:M8469)),"")</f>
        <v/>
      </c>
      <c r="S8469" s="388">
        <f>ROWS(R$5:R8469)</f>
        <v>8465</v>
      </c>
      <c r="T8469" s="388" t="str">
        <f>IF(_xlfn.IFNA(VLOOKUP(P8469,$AG$3:$AH$83,2,FALSE),"")='11.1'!$D$5,TXM!S8469,"")</f>
        <v/>
      </c>
      <c r="U8469" t="str">
        <f>IFERROR(SMALL($T$5:$T$9000,ROWS($T$5:T8469)),"")</f>
        <v/>
      </c>
    </row>
    <row r="8470" spans="4:21" ht="14.4" customHeight="1" x14ac:dyDescent="0.3">
      <c r="D8470" s="388">
        <f>ROWS(C$5:C8470)</f>
        <v>8466</v>
      </c>
      <c r="E8470" s="388" t="str">
        <f>IF(_xlfn.IFNA(VLOOKUP(A8470,$AG$3:$AH$83,2,FALSE),"")='11.1'!$D$5,TXM!D8470,"")</f>
        <v/>
      </c>
      <c r="F8470" t="str">
        <f>IFERROR(SMALL($E$5:$E$9000,ROWS($E$5:E8470)),"")</f>
        <v/>
      </c>
      <c r="I8470" t="s">
        <v>709</v>
      </c>
      <c r="J8470" t="s">
        <v>839</v>
      </c>
      <c r="K8470">
        <v>4639</v>
      </c>
      <c r="L8470" s="388">
        <f>ROWS(K$5:K8470)</f>
        <v>8466</v>
      </c>
      <c r="M8470" s="388" t="str">
        <f>IF(_xlfn.IFNA(VLOOKUP(I8470,$AG$3:$AH$83,2,FALSE),"")='11.1'!$D$5,TXM!L8470,"")</f>
        <v/>
      </c>
      <c r="N8470" t="str">
        <f>IFERROR(SMALL($M$5:$M$9000,ROWS($M$5:M8470)),"")</f>
        <v/>
      </c>
      <c r="S8470" s="388">
        <f>ROWS(R$5:R8470)</f>
        <v>8466</v>
      </c>
      <c r="T8470" s="388" t="str">
        <f>IF(_xlfn.IFNA(VLOOKUP(P8470,$AG$3:$AH$83,2,FALSE),"")='11.1'!$D$5,TXM!S8470,"")</f>
        <v/>
      </c>
      <c r="U8470" t="str">
        <f>IFERROR(SMALL($T$5:$T$9000,ROWS($T$5:T8470)),"")</f>
        <v/>
      </c>
    </row>
    <row r="8471" spans="4:21" ht="14.4" customHeight="1" x14ac:dyDescent="0.3">
      <c r="D8471" s="388">
        <f>ROWS(C$5:C8471)</f>
        <v>8467</v>
      </c>
      <c r="E8471" s="388" t="str">
        <f>IF(_xlfn.IFNA(VLOOKUP(A8471,$AG$3:$AH$83,2,FALSE),"")='11.1'!$D$5,TXM!D8471,"")</f>
        <v/>
      </c>
      <c r="F8471" t="str">
        <f>IFERROR(SMALL($E$5:$E$9000,ROWS($E$5:E8471)),"")</f>
        <v/>
      </c>
      <c r="I8471" t="s">
        <v>709</v>
      </c>
      <c r="J8471" t="s">
        <v>865</v>
      </c>
      <c r="K8471">
        <v>3945</v>
      </c>
      <c r="L8471" s="388">
        <f>ROWS(K$5:K8471)</f>
        <v>8467</v>
      </c>
      <c r="M8471" s="388" t="str">
        <f>IF(_xlfn.IFNA(VLOOKUP(I8471,$AG$3:$AH$83,2,FALSE),"")='11.1'!$D$5,TXM!L8471,"")</f>
        <v/>
      </c>
      <c r="N8471" t="str">
        <f>IFERROR(SMALL($M$5:$M$9000,ROWS($M$5:M8471)),"")</f>
        <v/>
      </c>
      <c r="S8471" s="388">
        <f>ROWS(R$5:R8471)</f>
        <v>8467</v>
      </c>
      <c r="T8471" s="388" t="str">
        <f>IF(_xlfn.IFNA(VLOOKUP(P8471,$AG$3:$AH$83,2,FALSE),"")='11.1'!$D$5,TXM!S8471,"")</f>
        <v/>
      </c>
      <c r="U8471" t="str">
        <f>IFERROR(SMALL($T$5:$T$9000,ROWS($T$5:T8471)),"")</f>
        <v/>
      </c>
    </row>
    <row r="8472" spans="4:21" ht="14.4" customHeight="1" x14ac:dyDescent="0.3">
      <c r="D8472" s="388">
        <f>ROWS(C$5:C8472)</f>
        <v>8468</v>
      </c>
      <c r="E8472" s="388" t="str">
        <f>IF(_xlfn.IFNA(VLOOKUP(A8472,$AG$3:$AH$83,2,FALSE),"")='11.1'!$D$5,TXM!D8472,"")</f>
        <v/>
      </c>
      <c r="F8472" t="str">
        <f>IFERROR(SMALL($E$5:$E$9000,ROWS($E$5:E8472)),"")</f>
        <v/>
      </c>
      <c r="I8472" t="s">
        <v>709</v>
      </c>
      <c r="J8472" t="s">
        <v>1318</v>
      </c>
      <c r="K8472">
        <v>3935</v>
      </c>
      <c r="L8472" s="388">
        <f>ROWS(K$5:K8472)</f>
        <v>8468</v>
      </c>
      <c r="M8472" s="388" t="str">
        <f>IF(_xlfn.IFNA(VLOOKUP(I8472,$AG$3:$AH$83,2,FALSE),"")='11.1'!$D$5,TXM!L8472,"")</f>
        <v/>
      </c>
      <c r="N8472" t="str">
        <f>IFERROR(SMALL($M$5:$M$9000,ROWS($M$5:M8472)),"")</f>
        <v/>
      </c>
      <c r="S8472" s="388">
        <f>ROWS(R$5:R8472)</f>
        <v>8468</v>
      </c>
      <c r="T8472" s="388" t="str">
        <f>IF(_xlfn.IFNA(VLOOKUP(P8472,$AG$3:$AH$83,2,FALSE),"")='11.1'!$D$5,TXM!S8472,"")</f>
        <v/>
      </c>
      <c r="U8472" t="str">
        <f>IFERROR(SMALL($T$5:$T$9000,ROWS($T$5:T8472)),"")</f>
        <v/>
      </c>
    </row>
    <row r="8473" spans="4:21" ht="14.4" customHeight="1" x14ac:dyDescent="0.3">
      <c r="D8473" s="388">
        <f>ROWS(C$5:C8473)</f>
        <v>8469</v>
      </c>
      <c r="E8473" s="388" t="str">
        <f>IF(_xlfn.IFNA(VLOOKUP(A8473,$AG$3:$AH$83,2,FALSE),"")='11.1'!$D$5,TXM!D8473,"")</f>
        <v/>
      </c>
      <c r="F8473" t="str">
        <f>IFERROR(SMALL($E$5:$E$9000,ROWS($E$5:E8473)),"")</f>
        <v/>
      </c>
      <c r="I8473" t="s">
        <v>709</v>
      </c>
      <c r="J8473" t="s">
        <v>861</v>
      </c>
      <c r="K8473">
        <v>2315</v>
      </c>
      <c r="L8473" s="388">
        <f>ROWS(K$5:K8473)</f>
        <v>8469</v>
      </c>
      <c r="M8473" s="388" t="str">
        <f>IF(_xlfn.IFNA(VLOOKUP(I8473,$AG$3:$AH$83,2,FALSE),"")='11.1'!$D$5,TXM!L8473,"")</f>
        <v/>
      </c>
      <c r="N8473" t="str">
        <f>IFERROR(SMALL($M$5:$M$9000,ROWS($M$5:M8473)),"")</f>
        <v/>
      </c>
      <c r="S8473" s="388">
        <f>ROWS(R$5:R8473)</f>
        <v>8469</v>
      </c>
      <c r="T8473" s="388" t="str">
        <f>IF(_xlfn.IFNA(VLOOKUP(P8473,$AG$3:$AH$83,2,FALSE),"")='11.1'!$D$5,TXM!S8473,"")</f>
        <v/>
      </c>
      <c r="U8473" t="str">
        <f>IFERROR(SMALL($T$5:$T$9000,ROWS($T$5:T8473)),"")</f>
        <v/>
      </c>
    </row>
    <row r="8474" spans="4:21" ht="14.4" customHeight="1" x14ac:dyDescent="0.3">
      <c r="D8474" s="388">
        <f>ROWS(C$5:C8474)</f>
        <v>8470</v>
      </c>
      <c r="E8474" s="388" t="str">
        <f>IF(_xlfn.IFNA(VLOOKUP(A8474,$AG$3:$AH$83,2,FALSE),"")='11.1'!$D$5,TXM!D8474,"")</f>
        <v/>
      </c>
      <c r="F8474" t="str">
        <f>IFERROR(SMALL($E$5:$E$9000,ROWS($E$5:E8474)),"")</f>
        <v/>
      </c>
      <c r="I8474" t="s">
        <v>709</v>
      </c>
      <c r="J8474" t="s">
        <v>829</v>
      </c>
      <c r="K8474">
        <v>2188</v>
      </c>
      <c r="L8474" s="388">
        <f>ROWS(K$5:K8474)</f>
        <v>8470</v>
      </c>
      <c r="M8474" s="388" t="str">
        <f>IF(_xlfn.IFNA(VLOOKUP(I8474,$AG$3:$AH$83,2,FALSE),"")='11.1'!$D$5,TXM!L8474,"")</f>
        <v/>
      </c>
      <c r="N8474" t="str">
        <f>IFERROR(SMALL($M$5:$M$9000,ROWS($M$5:M8474)),"")</f>
        <v/>
      </c>
      <c r="S8474" s="388">
        <f>ROWS(R$5:R8474)</f>
        <v>8470</v>
      </c>
      <c r="T8474" s="388" t="str">
        <f>IF(_xlfn.IFNA(VLOOKUP(P8474,$AG$3:$AH$83,2,FALSE),"")='11.1'!$D$5,TXM!S8474,"")</f>
        <v/>
      </c>
      <c r="U8474" t="str">
        <f>IFERROR(SMALL($T$5:$T$9000,ROWS($T$5:T8474)),"")</f>
        <v/>
      </c>
    </row>
    <row r="8475" spans="4:21" ht="14.4" customHeight="1" x14ac:dyDescent="0.3">
      <c r="D8475" s="388">
        <f>ROWS(C$5:C8475)</f>
        <v>8471</v>
      </c>
      <c r="E8475" s="388" t="str">
        <f>IF(_xlfn.IFNA(VLOOKUP(A8475,$AG$3:$AH$83,2,FALSE),"")='11.1'!$D$5,TXM!D8475,"")</f>
        <v/>
      </c>
      <c r="F8475" t="str">
        <f>IFERROR(SMALL($E$5:$E$9000,ROWS($E$5:E8475)),"")</f>
        <v/>
      </c>
      <c r="I8475" t="s">
        <v>709</v>
      </c>
      <c r="J8475" t="s">
        <v>1001</v>
      </c>
      <c r="K8475">
        <v>643</v>
      </c>
      <c r="L8475" s="388">
        <f>ROWS(K$5:K8475)</f>
        <v>8471</v>
      </c>
      <c r="M8475" s="388" t="str">
        <f>IF(_xlfn.IFNA(VLOOKUP(I8475,$AG$3:$AH$83,2,FALSE),"")='11.1'!$D$5,TXM!L8475,"")</f>
        <v/>
      </c>
      <c r="N8475" t="str">
        <f>IFERROR(SMALL($M$5:$M$9000,ROWS($M$5:M8475)),"")</f>
        <v/>
      </c>
      <c r="S8475" s="388">
        <f>ROWS(R$5:R8475)</f>
        <v>8471</v>
      </c>
      <c r="T8475" s="388" t="str">
        <f>IF(_xlfn.IFNA(VLOOKUP(P8475,$AG$3:$AH$83,2,FALSE),"")='11.1'!$D$5,TXM!S8475,"")</f>
        <v/>
      </c>
      <c r="U8475" t="str">
        <f>IFERROR(SMALL($T$5:$T$9000,ROWS($T$5:T8475)),"")</f>
        <v/>
      </c>
    </row>
    <row r="8476" spans="4:21" ht="14.4" customHeight="1" x14ac:dyDescent="0.3">
      <c r="D8476" s="388">
        <f>ROWS(C$5:C8476)</f>
        <v>8472</v>
      </c>
      <c r="E8476" s="388" t="str">
        <f>IF(_xlfn.IFNA(VLOOKUP(A8476,$AG$3:$AH$83,2,FALSE),"")='11.1'!$D$5,TXM!D8476,"")</f>
        <v/>
      </c>
      <c r="F8476" t="str">
        <f>IFERROR(SMALL($E$5:$E$9000,ROWS($E$5:E8476)),"")</f>
        <v/>
      </c>
      <c r="I8476" t="s">
        <v>1534</v>
      </c>
      <c r="J8476" t="s">
        <v>865</v>
      </c>
      <c r="K8476">
        <v>11199</v>
      </c>
      <c r="L8476" s="388">
        <f>ROWS(K$5:K8476)</f>
        <v>8472</v>
      </c>
      <c r="M8476" s="388" t="str">
        <f>IF(_xlfn.IFNA(VLOOKUP(I8476,$AG$3:$AH$83,2,FALSE),"")='11.1'!$D$5,TXM!L8476,"")</f>
        <v/>
      </c>
      <c r="N8476" t="str">
        <f>IFERROR(SMALL($M$5:$M$9000,ROWS($M$5:M8476)),"")</f>
        <v/>
      </c>
      <c r="S8476" s="388">
        <f>ROWS(R$5:R8476)</f>
        <v>8472</v>
      </c>
      <c r="T8476" s="388" t="str">
        <f>IF(_xlfn.IFNA(VLOOKUP(P8476,$AG$3:$AH$83,2,FALSE),"")='11.1'!$D$5,TXM!S8476,"")</f>
        <v/>
      </c>
      <c r="U8476" t="str">
        <f>IFERROR(SMALL($T$5:$T$9000,ROWS($T$5:T8476)),"")</f>
        <v/>
      </c>
    </row>
    <row r="8477" spans="4:21" ht="14.4" customHeight="1" x14ac:dyDescent="0.3">
      <c r="D8477" s="388">
        <f>ROWS(C$5:C8477)</f>
        <v>8473</v>
      </c>
      <c r="E8477" s="388" t="str">
        <f>IF(_xlfn.IFNA(VLOOKUP(A8477,$AG$3:$AH$83,2,FALSE),"")='11.1'!$D$5,TXM!D8477,"")</f>
        <v/>
      </c>
      <c r="F8477" t="str">
        <f>IFERROR(SMALL($E$5:$E$9000,ROWS($E$5:E8477)),"")</f>
        <v/>
      </c>
      <c r="I8477" t="s">
        <v>1534</v>
      </c>
      <c r="J8477" t="s">
        <v>859</v>
      </c>
      <c r="K8477">
        <v>5411</v>
      </c>
      <c r="L8477" s="388">
        <f>ROWS(K$5:K8477)</f>
        <v>8473</v>
      </c>
      <c r="M8477" s="388" t="str">
        <f>IF(_xlfn.IFNA(VLOOKUP(I8477,$AG$3:$AH$83,2,FALSE),"")='11.1'!$D$5,TXM!L8477,"")</f>
        <v/>
      </c>
      <c r="N8477" t="str">
        <f>IFERROR(SMALL($M$5:$M$9000,ROWS($M$5:M8477)),"")</f>
        <v/>
      </c>
      <c r="S8477" s="388">
        <f>ROWS(R$5:R8477)</f>
        <v>8473</v>
      </c>
      <c r="T8477" s="388" t="str">
        <f>IF(_xlfn.IFNA(VLOOKUP(P8477,$AG$3:$AH$83,2,FALSE),"")='11.1'!$D$5,TXM!S8477,"")</f>
        <v/>
      </c>
      <c r="U8477" t="str">
        <f>IFERROR(SMALL($T$5:$T$9000,ROWS($T$5:T8477)),"")</f>
        <v/>
      </c>
    </row>
    <row r="8478" spans="4:21" ht="14.4" customHeight="1" x14ac:dyDescent="0.3">
      <c r="D8478" s="388">
        <f>ROWS(C$5:C8478)</f>
        <v>8474</v>
      </c>
      <c r="E8478" s="388" t="str">
        <f>IF(_xlfn.IFNA(VLOOKUP(A8478,$AG$3:$AH$83,2,FALSE),"")='11.1'!$D$5,TXM!D8478,"")</f>
        <v/>
      </c>
      <c r="F8478" t="str">
        <f>IFERROR(SMALL($E$5:$E$9000,ROWS($E$5:E8478)),"")</f>
        <v/>
      </c>
      <c r="I8478" t="s">
        <v>1534</v>
      </c>
      <c r="J8478" t="s">
        <v>863</v>
      </c>
      <c r="K8478">
        <v>95</v>
      </c>
      <c r="L8478" s="388">
        <f>ROWS(K$5:K8478)</f>
        <v>8474</v>
      </c>
      <c r="M8478" s="388" t="str">
        <f>IF(_xlfn.IFNA(VLOOKUP(I8478,$AG$3:$AH$83,2,FALSE),"")='11.1'!$D$5,TXM!L8478,"")</f>
        <v/>
      </c>
      <c r="N8478" t="str">
        <f>IFERROR(SMALL($M$5:$M$9000,ROWS($M$5:M8478)),"")</f>
        <v/>
      </c>
      <c r="S8478" s="388">
        <f>ROWS(R$5:R8478)</f>
        <v>8474</v>
      </c>
      <c r="T8478" s="388" t="str">
        <f>IF(_xlfn.IFNA(VLOOKUP(P8478,$AG$3:$AH$83,2,FALSE),"")='11.1'!$D$5,TXM!S8478,"")</f>
        <v/>
      </c>
      <c r="U8478" t="str">
        <f>IFERROR(SMALL($T$5:$T$9000,ROWS($T$5:T8478)),"")</f>
        <v/>
      </c>
    </row>
    <row r="8479" spans="4:21" ht="14.4" customHeight="1" x14ac:dyDescent="0.3">
      <c r="D8479" s="388">
        <f>ROWS(C$5:C8479)</f>
        <v>8475</v>
      </c>
      <c r="E8479" s="388" t="str">
        <f>IF(_xlfn.IFNA(VLOOKUP(A8479,$AG$3:$AH$83,2,FALSE),"")='11.1'!$D$5,TXM!D8479,"")</f>
        <v/>
      </c>
      <c r="F8479" t="str">
        <f>IFERROR(SMALL($E$5:$E$9000,ROWS($E$5:E8479)),"")</f>
        <v/>
      </c>
      <c r="I8479" t="s">
        <v>1536</v>
      </c>
      <c r="J8479" t="s">
        <v>861</v>
      </c>
      <c r="K8479">
        <v>391509</v>
      </c>
      <c r="L8479" s="388">
        <f>ROWS(K$5:K8479)</f>
        <v>8475</v>
      </c>
      <c r="M8479" s="388" t="str">
        <f>IF(_xlfn.IFNA(VLOOKUP(I8479,$AG$3:$AH$83,2,FALSE),"")='11.1'!$D$5,TXM!L8479,"")</f>
        <v/>
      </c>
      <c r="N8479" t="str">
        <f>IFERROR(SMALL($M$5:$M$9000,ROWS($M$5:M8479)),"")</f>
        <v/>
      </c>
      <c r="S8479" s="388">
        <f>ROWS(R$5:R8479)</f>
        <v>8475</v>
      </c>
      <c r="T8479" s="388" t="str">
        <f>IF(_xlfn.IFNA(VLOOKUP(P8479,$AG$3:$AH$83,2,FALSE),"")='11.1'!$D$5,TXM!S8479,"")</f>
        <v/>
      </c>
      <c r="U8479" t="str">
        <f>IFERROR(SMALL($T$5:$T$9000,ROWS($T$5:T8479)),"")</f>
        <v/>
      </c>
    </row>
    <row r="8480" spans="4:21" ht="14.4" customHeight="1" x14ac:dyDescent="0.3">
      <c r="D8480" s="388">
        <f>ROWS(C$5:C8480)</f>
        <v>8476</v>
      </c>
      <c r="E8480" s="388" t="str">
        <f>IF(_xlfn.IFNA(VLOOKUP(A8480,$AG$3:$AH$83,2,FALSE),"")='11.1'!$D$5,TXM!D8480,"")</f>
        <v/>
      </c>
      <c r="F8480" t="str">
        <f>IFERROR(SMALL($E$5:$E$9000,ROWS($E$5:E8480)),"")</f>
        <v/>
      </c>
      <c r="I8480" t="s">
        <v>1536</v>
      </c>
      <c r="J8480" t="s">
        <v>823</v>
      </c>
      <c r="K8480">
        <v>9148</v>
      </c>
      <c r="L8480" s="388">
        <f>ROWS(K$5:K8480)</f>
        <v>8476</v>
      </c>
      <c r="M8480" s="388" t="str">
        <f>IF(_xlfn.IFNA(VLOOKUP(I8480,$AG$3:$AH$83,2,FALSE),"")='11.1'!$D$5,TXM!L8480,"")</f>
        <v/>
      </c>
      <c r="N8480" t="str">
        <f>IFERROR(SMALL($M$5:$M$9000,ROWS($M$5:M8480)),"")</f>
        <v/>
      </c>
      <c r="S8480" s="388">
        <f>ROWS(R$5:R8480)</f>
        <v>8476</v>
      </c>
      <c r="T8480" s="388" t="str">
        <f>IF(_xlfn.IFNA(VLOOKUP(P8480,$AG$3:$AH$83,2,FALSE),"")='11.1'!$D$5,TXM!S8480,"")</f>
        <v/>
      </c>
      <c r="U8480" t="str">
        <f>IFERROR(SMALL($T$5:$T$9000,ROWS($T$5:T8480)),"")</f>
        <v/>
      </c>
    </row>
    <row r="8481" spans="4:21" ht="14.4" customHeight="1" x14ac:dyDescent="0.3">
      <c r="D8481" s="388">
        <f>ROWS(C$5:C8481)</f>
        <v>8477</v>
      </c>
      <c r="E8481" s="388" t="str">
        <f>IF(_xlfn.IFNA(VLOOKUP(A8481,$AG$3:$AH$83,2,FALSE),"")='11.1'!$D$5,TXM!D8481,"")</f>
        <v/>
      </c>
      <c r="F8481" t="str">
        <f>IFERROR(SMALL($E$5:$E$9000,ROWS($E$5:E8481)),"")</f>
        <v/>
      </c>
      <c r="I8481" t="s">
        <v>1536</v>
      </c>
      <c r="J8481" t="s">
        <v>843</v>
      </c>
      <c r="K8481">
        <v>4858</v>
      </c>
      <c r="L8481" s="388">
        <f>ROWS(K$5:K8481)</f>
        <v>8477</v>
      </c>
      <c r="M8481" s="388" t="str">
        <f>IF(_xlfn.IFNA(VLOOKUP(I8481,$AG$3:$AH$83,2,FALSE),"")='11.1'!$D$5,TXM!L8481,"")</f>
        <v/>
      </c>
      <c r="N8481" t="str">
        <f>IFERROR(SMALL($M$5:$M$9000,ROWS($M$5:M8481)),"")</f>
        <v/>
      </c>
      <c r="S8481" s="388">
        <f>ROWS(R$5:R8481)</f>
        <v>8477</v>
      </c>
      <c r="T8481" s="388" t="str">
        <f>IF(_xlfn.IFNA(VLOOKUP(P8481,$AG$3:$AH$83,2,FALSE),"")='11.1'!$D$5,TXM!S8481,"")</f>
        <v/>
      </c>
      <c r="U8481" t="str">
        <f>IFERROR(SMALL($T$5:$T$9000,ROWS($T$5:T8481)),"")</f>
        <v/>
      </c>
    </row>
    <row r="8482" spans="4:21" ht="14.4" customHeight="1" x14ac:dyDescent="0.3">
      <c r="D8482" s="388">
        <f>ROWS(C$5:C8482)</f>
        <v>8478</v>
      </c>
      <c r="E8482" s="388" t="str">
        <f>IF(_xlfn.IFNA(VLOOKUP(A8482,$AG$3:$AH$83,2,FALSE),"")='11.1'!$D$5,TXM!D8482,"")</f>
        <v/>
      </c>
      <c r="F8482" t="str">
        <f>IFERROR(SMALL($E$5:$E$9000,ROWS($E$5:E8482)),"")</f>
        <v/>
      </c>
      <c r="I8482" t="s">
        <v>1536</v>
      </c>
      <c r="J8482" t="s">
        <v>799</v>
      </c>
      <c r="K8482">
        <v>3629</v>
      </c>
      <c r="L8482" s="388">
        <f>ROWS(K$5:K8482)</f>
        <v>8478</v>
      </c>
      <c r="M8482" s="388" t="str">
        <f>IF(_xlfn.IFNA(VLOOKUP(I8482,$AG$3:$AH$83,2,FALSE),"")='11.1'!$D$5,TXM!L8482,"")</f>
        <v/>
      </c>
      <c r="N8482" t="str">
        <f>IFERROR(SMALL($M$5:$M$9000,ROWS($M$5:M8482)),"")</f>
        <v/>
      </c>
      <c r="S8482" s="388">
        <f>ROWS(R$5:R8482)</f>
        <v>8478</v>
      </c>
      <c r="T8482" s="388" t="str">
        <f>IF(_xlfn.IFNA(VLOOKUP(P8482,$AG$3:$AH$83,2,FALSE),"")='11.1'!$D$5,TXM!S8482,"")</f>
        <v/>
      </c>
      <c r="U8482" t="str">
        <f>IFERROR(SMALL($T$5:$T$9000,ROWS($T$5:T8482)),"")</f>
        <v/>
      </c>
    </row>
    <row r="8483" spans="4:21" ht="14.4" customHeight="1" x14ac:dyDescent="0.3">
      <c r="D8483" s="388">
        <f>ROWS(C$5:C8483)</f>
        <v>8479</v>
      </c>
      <c r="E8483" s="388" t="str">
        <f>IF(_xlfn.IFNA(VLOOKUP(A8483,$AG$3:$AH$83,2,FALSE),"")='11.1'!$D$5,TXM!D8483,"")</f>
        <v/>
      </c>
      <c r="F8483" t="str">
        <f>IFERROR(SMALL($E$5:$E$9000,ROWS($E$5:E8483)),"")</f>
        <v/>
      </c>
      <c r="I8483" t="s">
        <v>1536</v>
      </c>
      <c r="J8483" t="s">
        <v>865</v>
      </c>
      <c r="K8483">
        <v>1572</v>
      </c>
      <c r="L8483" s="388">
        <f>ROWS(K$5:K8483)</f>
        <v>8479</v>
      </c>
      <c r="M8483" s="388" t="str">
        <f>IF(_xlfn.IFNA(VLOOKUP(I8483,$AG$3:$AH$83,2,FALSE),"")='11.1'!$D$5,TXM!L8483,"")</f>
        <v/>
      </c>
      <c r="N8483" t="str">
        <f>IFERROR(SMALL($M$5:$M$9000,ROWS($M$5:M8483)),"")</f>
        <v/>
      </c>
      <c r="S8483" s="388">
        <f>ROWS(R$5:R8483)</f>
        <v>8479</v>
      </c>
      <c r="T8483" s="388" t="str">
        <f>IF(_xlfn.IFNA(VLOOKUP(P8483,$AG$3:$AH$83,2,FALSE),"")='11.1'!$D$5,TXM!S8483,"")</f>
        <v/>
      </c>
      <c r="U8483" t="str">
        <f>IFERROR(SMALL($T$5:$T$9000,ROWS($T$5:T8483)),"")</f>
        <v/>
      </c>
    </row>
    <row r="8484" spans="4:21" ht="14.4" customHeight="1" x14ac:dyDescent="0.3">
      <c r="D8484" s="388">
        <f>ROWS(C$5:C8484)</f>
        <v>8480</v>
      </c>
      <c r="E8484" s="388" t="str">
        <f>IF(_xlfn.IFNA(VLOOKUP(A8484,$AG$3:$AH$83,2,FALSE),"")='11.1'!$D$5,TXM!D8484,"")</f>
        <v/>
      </c>
      <c r="F8484" t="str">
        <f>IFERROR(SMALL($E$5:$E$9000,ROWS($E$5:E8484)),"")</f>
        <v/>
      </c>
      <c r="I8484" t="s">
        <v>1536</v>
      </c>
      <c r="J8484" t="s">
        <v>863</v>
      </c>
      <c r="K8484">
        <v>311</v>
      </c>
      <c r="L8484" s="388">
        <f>ROWS(K$5:K8484)</f>
        <v>8480</v>
      </c>
      <c r="M8484" s="388" t="str">
        <f>IF(_xlfn.IFNA(VLOOKUP(I8484,$AG$3:$AH$83,2,FALSE),"")='11.1'!$D$5,TXM!L8484,"")</f>
        <v/>
      </c>
      <c r="N8484" t="str">
        <f>IFERROR(SMALL($M$5:$M$9000,ROWS($M$5:M8484)),"")</f>
        <v/>
      </c>
      <c r="S8484" s="388">
        <f>ROWS(R$5:R8484)</f>
        <v>8480</v>
      </c>
      <c r="T8484" s="388" t="str">
        <f>IF(_xlfn.IFNA(VLOOKUP(P8484,$AG$3:$AH$83,2,FALSE),"")='11.1'!$D$5,TXM!S8484,"")</f>
        <v/>
      </c>
      <c r="U8484" t="str">
        <f>IFERROR(SMALL($T$5:$T$9000,ROWS($T$5:T8484)),"")</f>
        <v/>
      </c>
    </row>
    <row r="8485" spans="4:21" ht="14.4" customHeight="1" x14ac:dyDescent="0.3">
      <c r="D8485" s="388">
        <f>ROWS(C$5:C8485)</f>
        <v>8481</v>
      </c>
      <c r="E8485" s="388" t="str">
        <f>IF(_xlfn.IFNA(VLOOKUP(A8485,$AG$3:$AH$83,2,FALSE),"")='11.1'!$D$5,TXM!D8485,"")</f>
        <v/>
      </c>
      <c r="F8485" t="str">
        <f>IFERROR(SMALL($E$5:$E$9000,ROWS($E$5:E8485)),"")</f>
        <v/>
      </c>
      <c r="I8485" t="s">
        <v>1536</v>
      </c>
      <c r="J8485" t="s">
        <v>867</v>
      </c>
      <c r="K8485">
        <v>271</v>
      </c>
      <c r="L8485" s="388">
        <f>ROWS(K$5:K8485)</f>
        <v>8481</v>
      </c>
      <c r="M8485" s="388" t="str">
        <f>IF(_xlfn.IFNA(VLOOKUP(I8485,$AG$3:$AH$83,2,FALSE),"")='11.1'!$D$5,TXM!L8485,"")</f>
        <v/>
      </c>
      <c r="N8485" t="str">
        <f>IFERROR(SMALL($M$5:$M$9000,ROWS($M$5:M8485)),"")</f>
        <v/>
      </c>
      <c r="S8485" s="388">
        <f>ROWS(R$5:R8485)</f>
        <v>8481</v>
      </c>
      <c r="T8485" s="388" t="str">
        <f>IF(_xlfn.IFNA(VLOOKUP(P8485,$AG$3:$AH$83,2,FALSE),"")='11.1'!$D$5,TXM!S8485,"")</f>
        <v/>
      </c>
      <c r="U8485" t="str">
        <f>IFERROR(SMALL($T$5:$T$9000,ROWS($T$5:T8485)),"")</f>
        <v/>
      </c>
    </row>
    <row r="8486" spans="4:21" ht="14.4" customHeight="1" x14ac:dyDescent="0.3">
      <c r="D8486" s="388">
        <f>ROWS(C$5:C8486)</f>
        <v>8482</v>
      </c>
      <c r="E8486" s="388" t="str">
        <f>IF(_xlfn.IFNA(VLOOKUP(A8486,$AG$3:$AH$83,2,FALSE),"")='11.1'!$D$5,TXM!D8486,"")</f>
        <v/>
      </c>
      <c r="F8486" t="str">
        <f>IFERROR(SMALL($E$5:$E$9000,ROWS($E$5:E8486)),"")</f>
        <v/>
      </c>
      <c r="L8486" s="388">
        <f>ROWS(K$5:K8486)</f>
        <v>8482</v>
      </c>
      <c r="M8486" s="388" t="str">
        <f>IF(_xlfn.IFNA(VLOOKUP(I8486,$AG$3:$AH$83,2,FALSE),"")='11.1'!$D$5,TXM!L8486,"")</f>
        <v/>
      </c>
      <c r="N8486" t="str">
        <f>IFERROR(SMALL($M$5:$M$9000,ROWS($M$5:M8486)),"")</f>
        <v/>
      </c>
      <c r="S8486" s="388">
        <f>ROWS(R$5:R8486)</f>
        <v>8482</v>
      </c>
      <c r="T8486" s="388" t="str">
        <f>IF(_xlfn.IFNA(VLOOKUP(P8486,$AG$3:$AH$83,2,FALSE),"")='11.1'!$D$5,TXM!S8486,"")</f>
        <v/>
      </c>
      <c r="U8486" t="str">
        <f>IFERROR(SMALL($T$5:$T$9000,ROWS($T$5:T8486)),"")</f>
        <v/>
      </c>
    </row>
    <row r="8487" spans="4:21" ht="14.4" customHeight="1" x14ac:dyDescent="0.3">
      <c r="D8487" s="388">
        <f>ROWS(C$5:C8487)</f>
        <v>8483</v>
      </c>
      <c r="E8487" s="388" t="str">
        <f>IF(_xlfn.IFNA(VLOOKUP(A8487,$AG$3:$AH$83,2,FALSE),"")='11.1'!$D$5,TXM!D8487,"")</f>
        <v/>
      </c>
      <c r="F8487" t="str">
        <f>IFERROR(SMALL($E$5:$E$9000,ROWS($E$5:E8487)),"")</f>
        <v/>
      </c>
      <c r="L8487" s="388">
        <f>ROWS(K$5:K8487)</f>
        <v>8483</v>
      </c>
      <c r="M8487" s="388" t="str">
        <f>IF(_xlfn.IFNA(VLOOKUP(I8487,$AG$3:$AH$83,2,FALSE),"")='11.1'!$D$5,TXM!L8487,"")</f>
        <v/>
      </c>
      <c r="N8487" t="str">
        <f>IFERROR(SMALL($M$5:$M$9000,ROWS($M$5:M8487)),"")</f>
        <v/>
      </c>
      <c r="S8487" s="388">
        <f>ROWS(R$5:R8487)</f>
        <v>8483</v>
      </c>
      <c r="T8487" s="388" t="str">
        <f>IF(_xlfn.IFNA(VLOOKUP(P8487,$AG$3:$AH$83,2,FALSE),"")='11.1'!$D$5,TXM!S8487,"")</f>
        <v/>
      </c>
      <c r="U8487" t="str">
        <f>IFERROR(SMALL($T$5:$T$9000,ROWS($T$5:T8487)),"")</f>
        <v/>
      </c>
    </row>
    <row r="8488" spans="4:21" ht="14.4" customHeight="1" x14ac:dyDescent="0.3">
      <c r="D8488" s="388">
        <f>ROWS(C$5:C8488)</f>
        <v>8484</v>
      </c>
      <c r="E8488" s="388" t="str">
        <f>IF(_xlfn.IFNA(VLOOKUP(A8488,$AG$3:$AH$83,2,FALSE),"")='11.1'!$D$5,TXM!D8488,"")</f>
        <v/>
      </c>
      <c r="F8488" t="str">
        <f>IFERROR(SMALL($E$5:$E$9000,ROWS($E$5:E8488)),"")</f>
        <v/>
      </c>
      <c r="L8488" s="388">
        <f>ROWS(K$5:K8488)</f>
        <v>8484</v>
      </c>
      <c r="M8488" s="388" t="str">
        <f>IF(_xlfn.IFNA(VLOOKUP(I8488,$AG$3:$AH$83,2,FALSE),"")='11.1'!$D$5,TXM!L8488,"")</f>
        <v/>
      </c>
      <c r="N8488" t="str">
        <f>IFERROR(SMALL($M$5:$M$9000,ROWS($M$5:M8488)),"")</f>
        <v/>
      </c>
      <c r="S8488" s="388">
        <f>ROWS(R$5:R8488)</f>
        <v>8484</v>
      </c>
      <c r="T8488" s="388" t="str">
        <f>IF(_xlfn.IFNA(VLOOKUP(P8488,$AG$3:$AH$83,2,FALSE),"")='11.1'!$D$5,TXM!S8488,"")</f>
        <v/>
      </c>
      <c r="U8488" t="str">
        <f>IFERROR(SMALL($T$5:$T$9000,ROWS($T$5:T8488)),"")</f>
        <v/>
      </c>
    </row>
    <row r="8489" spans="4:21" ht="14.4" customHeight="1" x14ac:dyDescent="0.3">
      <c r="D8489" s="388">
        <f>ROWS(C$5:C8489)</f>
        <v>8485</v>
      </c>
      <c r="E8489" s="388" t="str">
        <f>IF(_xlfn.IFNA(VLOOKUP(A8489,$AG$3:$AH$83,2,FALSE),"")='11.1'!$D$5,TXM!D8489,"")</f>
        <v/>
      </c>
      <c r="F8489" t="str">
        <f>IFERROR(SMALL($E$5:$E$9000,ROWS($E$5:E8489)),"")</f>
        <v/>
      </c>
      <c r="L8489" s="388">
        <f>ROWS(K$5:K8489)</f>
        <v>8485</v>
      </c>
      <c r="M8489" s="388" t="str">
        <f>IF(_xlfn.IFNA(VLOOKUP(I8489,$AG$3:$AH$83,2,FALSE),"")='11.1'!$D$5,TXM!L8489,"")</f>
        <v/>
      </c>
      <c r="N8489" t="str">
        <f>IFERROR(SMALL($M$5:$M$9000,ROWS($M$5:M8489)),"")</f>
        <v/>
      </c>
      <c r="S8489" s="388">
        <f>ROWS(R$5:R8489)</f>
        <v>8485</v>
      </c>
      <c r="T8489" s="388" t="str">
        <f>IF(_xlfn.IFNA(VLOOKUP(P8489,$AG$3:$AH$83,2,FALSE),"")='11.1'!$D$5,TXM!S8489,"")</f>
        <v/>
      </c>
      <c r="U8489" t="str">
        <f>IFERROR(SMALL($T$5:$T$9000,ROWS($T$5:T8489)),"")</f>
        <v/>
      </c>
    </row>
    <row r="8490" spans="4:21" ht="14.4" customHeight="1" x14ac:dyDescent="0.3">
      <c r="D8490" s="388">
        <f>ROWS(C$5:C8490)</f>
        <v>8486</v>
      </c>
      <c r="E8490" s="388" t="str">
        <f>IF(_xlfn.IFNA(VLOOKUP(A8490,$AG$3:$AH$83,2,FALSE),"")='11.1'!$D$5,TXM!D8490,"")</f>
        <v/>
      </c>
      <c r="F8490" t="str">
        <f>IFERROR(SMALL($E$5:$E$9000,ROWS($E$5:E8490)),"")</f>
        <v/>
      </c>
      <c r="L8490" s="388">
        <f>ROWS(K$5:K8490)</f>
        <v>8486</v>
      </c>
      <c r="M8490" s="388" t="str">
        <f>IF(_xlfn.IFNA(VLOOKUP(I8490,$AG$3:$AH$83,2,FALSE),"")='11.1'!$D$5,TXM!L8490,"")</f>
        <v/>
      </c>
      <c r="N8490" t="str">
        <f>IFERROR(SMALL($M$5:$M$9000,ROWS($M$5:M8490)),"")</f>
        <v/>
      </c>
      <c r="S8490" s="388">
        <f>ROWS(R$5:R8490)</f>
        <v>8486</v>
      </c>
      <c r="T8490" s="388" t="str">
        <f>IF(_xlfn.IFNA(VLOOKUP(P8490,$AG$3:$AH$83,2,FALSE),"")='11.1'!$D$5,TXM!S8490,"")</f>
        <v/>
      </c>
      <c r="U8490" t="str">
        <f>IFERROR(SMALL($T$5:$T$9000,ROWS($T$5:T8490)),"")</f>
        <v/>
      </c>
    </row>
    <row r="8491" spans="4:21" ht="14.4" customHeight="1" x14ac:dyDescent="0.3">
      <c r="D8491" s="388">
        <f>ROWS(C$5:C8491)</f>
        <v>8487</v>
      </c>
      <c r="E8491" s="388" t="str">
        <f>IF(_xlfn.IFNA(VLOOKUP(A8491,$AG$3:$AH$83,2,FALSE),"")='11.1'!$D$5,TXM!D8491,"")</f>
        <v/>
      </c>
      <c r="F8491" t="str">
        <f>IFERROR(SMALL($E$5:$E$9000,ROWS($E$5:E8491)),"")</f>
        <v/>
      </c>
      <c r="L8491" s="388">
        <f>ROWS(K$5:K8491)</f>
        <v>8487</v>
      </c>
      <c r="M8491" s="388" t="str">
        <f>IF(_xlfn.IFNA(VLOOKUP(I8491,$AG$3:$AH$83,2,FALSE),"")='11.1'!$D$5,TXM!L8491,"")</f>
        <v/>
      </c>
      <c r="N8491" t="str">
        <f>IFERROR(SMALL($M$5:$M$9000,ROWS($M$5:M8491)),"")</f>
        <v/>
      </c>
      <c r="S8491" s="388">
        <f>ROWS(R$5:R8491)</f>
        <v>8487</v>
      </c>
      <c r="T8491" s="388" t="str">
        <f>IF(_xlfn.IFNA(VLOOKUP(P8491,$AG$3:$AH$83,2,FALSE),"")='11.1'!$D$5,TXM!S8491,"")</f>
        <v/>
      </c>
      <c r="U8491" t="str">
        <f>IFERROR(SMALL($T$5:$T$9000,ROWS($T$5:T8491)),"")</f>
        <v/>
      </c>
    </row>
    <row r="8492" spans="4:21" ht="14.4" customHeight="1" x14ac:dyDescent="0.3">
      <c r="D8492" s="388">
        <f>ROWS(C$5:C8492)</f>
        <v>8488</v>
      </c>
      <c r="E8492" s="388" t="str">
        <f>IF(_xlfn.IFNA(VLOOKUP(A8492,$AG$3:$AH$83,2,FALSE),"")='11.1'!$D$5,TXM!D8492,"")</f>
        <v/>
      </c>
      <c r="F8492" t="str">
        <f>IFERROR(SMALL($E$5:$E$9000,ROWS($E$5:E8492)),"")</f>
        <v/>
      </c>
      <c r="L8492" s="388">
        <f>ROWS(K$5:K8492)</f>
        <v>8488</v>
      </c>
      <c r="M8492" s="388" t="str">
        <f>IF(_xlfn.IFNA(VLOOKUP(I8492,$AG$3:$AH$83,2,FALSE),"")='11.1'!$D$5,TXM!L8492,"")</f>
        <v/>
      </c>
      <c r="N8492" t="str">
        <f>IFERROR(SMALL($M$5:$M$9000,ROWS($M$5:M8492)),"")</f>
        <v/>
      </c>
      <c r="S8492" s="388">
        <f>ROWS(R$5:R8492)</f>
        <v>8488</v>
      </c>
      <c r="T8492" s="388" t="str">
        <f>IF(_xlfn.IFNA(VLOOKUP(P8492,$AG$3:$AH$83,2,FALSE),"")='11.1'!$D$5,TXM!S8492,"")</f>
        <v/>
      </c>
      <c r="U8492" t="str">
        <f>IFERROR(SMALL($T$5:$T$9000,ROWS($T$5:T8492)),"")</f>
        <v/>
      </c>
    </row>
    <row r="8493" spans="4:21" ht="14.4" customHeight="1" x14ac:dyDescent="0.3">
      <c r="D8493" s="388">
        <f>ROWS(C$5:C8493)</f>
        <v>8489</v>
      </c>
      <c r="E8493" s="388" t="str">
        <f>IF(_xlfn.IFNA(VLOOKUP(A8493,$AG$3:$AH$83,2,FALSE),"")='11.1'!$D$5,TXM!D8493,"")</f>
        <v/>
      </c>
      <c r="F8493" t="str">
        <f>IFERROR(SMALL($E$5:$E$9000,ROWS($E$5:E8493)),"")</f>
        <v/>
      </c>
      <c r="L8493" s="388">
        <f>ROWS(K$5:K8493)</f>
        <v>8489</v>
      </c>
      <c r="M8493" s="388" t="str">
        <f>IF(_xlfn.IFNA(VLOOKUP(I8493,$AG$3:$AH$83,2,FALSE),"")='11.1'!$D$5,TXM!L8493,"")</f>
        <v/>
      </c>
      <c r="N8493" t="str">
        <f>IFERROR(SMALL($M$5:$M$9000,ROWS($M$5:M8493)),"")</f>
        <v/>
      </c>
      <c r="S8493" s="388">
        <f>ROWS(R$5:R8493)</f>
        <v>8489</v>
      </c>
      <c r="T8493" s="388" t="str">
        <f>IF(_xlfn.IFNA(VLOOKUP(P8493,$AG$3:$AH$83,2,FALSE),"")='11.1'!$D$5,TXM!S8493,"")</f>
        <v/>
      </c>
      <c r="U8493" t="str">
        <f>IFERROR(SMALL($T$5:$T$9000,ROWS($T$5:T8493)),"")</f>
        <v/>
      </c>
    </row>
    <row r="8494" spans="4:21" ht="14.4" customHeight="1" x14ac:dyDescent="0.3">
      <c r="D8494" s="388">
        <f>ROWS(C$5:C8494)</f>
        <v>8490</v>
      </c>
      <c r="E8494" s="388" t="str">
        <f>IF(_xlfn.IFNA(VLOOKUP(A8494,$AG$3:$AH$83,2,FALSE),"")='11.1'!$D$5,TXM!D8494,"")</f>
        <v/>
      </c>
      <c r="F8494" t="str">
        <f>IFERROR(SMALL($E$5:$E$9000,ROWS($E$5:E8494)),"")</f>
        <v/>
      </c>
      <c r="L8494" s="388">
        <f>ROWS(K$5:K8494)</f>
        <v>8490</v>
      </c>
      <c r="M8494" s="388" t="str">
        <f>IF(_xlfn.IFNA(VLOOKUP(I8494,$AG$3:$AH$83,2,FALSE),"")='11.1'!$D$5,TXM!L8494,"")</f>
        <v/>
      </c>
      <c r="N8494" t="str">
        <f>IFERROR(SMALL($M$5:$M$9000,ROWS($M$5:M8494)),"")</f>
        <v/>
      </c>
      <c r="S8494" s="388">
        <f>ROWS(R$5:R8494)</f>
        <v>8490</v>
      </c>
      <c r="T8494" s="388" t="str">
        <f>IF(_xlfn.IFNA(VLOOKUP(P8494,$AG$3:$AH$83,2,FALSE),"")='11.1'!$D$5,TXM!S8494,"")</f>
        <v/>
      </c>
      <c r="U8494" t="str">
        <f>IFERROR(SMALL($T$5:$T$9000,ROWS($T$5:T8494)),"")</f>
        <v/>
      </c>
    </row>
    <row r="8495" spans="4:21" ht="14.4" customHeight="1" x14ac:dyDescent="0.3">
      <c r="D8495" s="388">
        <f>ROWS(C$5:C8495)</f>
        <v>8491</v>
      </c>
      <c r="E8495" s="388" t="str">
        <f>IF(_xlfn.IFNA(VLOOKUP(A8495,$AG$3:$AH$83,2,FALSE),"")='11.1'!$D$5,TXM!D8495,"")</f>
        <v/>
      </c>
      <c r="F8495" t="str">
        <f>IFERROR(SMALL($E$5:$E$9000,ROWS($E$5:E8495)),"")</f>
        <v/>
      </c>
      <c r="L8495" s="388">
        <f>ROWS(K$5:K8495)</f>
        <v>8491</v>
      </c>
      <c r="M8495" s="388" t="str">
        <f>IF(_xlfn.IFNA(VLOOKUP(I8495,$AG$3:$AH$83,2,FALSE),"")='11.1'!$D$5,TXM!L8495,"")</f>
        <v/>
      </c>
      <c r="N8495" t="str">
        <f>IFERROR(SMALL($M$5:$M$9000,ROWS($M$5:M8495)),"")</f>
        <v/>
      </c>
      <c r="S8495" s="388">
        <f>ROWS(R$5:R8495)</f>
        <v>8491</v>
      </c>
      <c r="T8495" s="388" t="str">
        <f>IF(_xlfn.IFNA(VLOOKUP(P8495,$AG$3:$AH$83,2,FALSE),"")='11.1'!$D$5,TXM!S8495,"")</f>
        <v/>
      </c>
      <c r="U8495" t="str">
        <f>IFERROR(SMALL($T$5:$T$9000,ROWS($T$5:T8495)),"")</f>
        <v/>
      </c>
    </row>
    <row r="8496" spans="4:21" ht="14.4" customHeight="1" x14ac:dyDescent="0.3">
      <c r="D8496" s="388">
        <f>ROWS(C$5:C8496)</f>
        <v>8492</v>
      </c>
      <c r="E8496" s="388" t="str">
        <f>IF(_xlfn.IFNA(VLOOKUP(A8496,$AG$3:$AH$83,2,FALSE),"")='11.1'!$D$5,TXM!D8496,"")</f>
        <v/>
      </c>
      <c r="F8496" t="str">
        <f>IFERROR(SMALL($E$5:$E$9000,ROWS($E$5:E8496)),"")</f>
        <v/>
      </c>
      <c r="L8496" s="388">
        <f>ROWS(K$5:K8496)</f>
        <v>8492</v>
      </c>
      <c r="M8496" s="388" t="str">
        <f>IF(_xlfn.IFNA(VLOOKUP(I8496,$AG$3:$AH$83,2,FALSE),"")='11.1'!$D$5,TXM!L8496,"")</f>
        <v/>
      </c>
      <c r="N8496" t="str">
        <f>IFERROR(SMALL($M$5:$M$9000,ROWS($M$5:M8496)),"")</f>
        <v/>
      </c>
      <c r="S8496" s="388">
        <f>ROWS(R$5:R8496)</f>
        <v>8492</v>
      </c>
      <c r="T8496" s="388" t="str">
        <f>IF(_xlfn.IFNA(VLOOKUP(P8496,$AG$3:$AH$83,2,FALSE),"")='11.1'!$D$5,TXM!S8496,"")</f>
        <v/>
      </c>
      <c r="U8496" t="str">
        <f>IFERROR(SMALL($T$5:$T$9000,ROWS($T$5:T8496)),"")</f>
        <v/>
      </c>
    </row>
    <row r="8497" spans="4:21" ht="14.4" customHeight="1" x14ac:dyDescent="0.3">
      <c r="D8497" s="388">
        <f>ROWS(C$5:C8497)</f>
        <v>8493</v>
      </c>
      <c r="E8497" s="388" t="str">
        <f>IF(_xlfn.IFNA(VLOOKUP(A8497,$AG$3:$AH$83,2,FALSE),"")='11.1'!$D$5,TXM!D8497,"")</f>
        <v/>
      </c>
      <c r="F8497" t="str">
        <f>IFERROR(SMALL($E$5:$E$9000,ROWS($E$5:E8497)),"")</f>
        <v/>
      </c>
      <c r="L8497" s="388">
        <f>ROWS(K$5:K8497)</f>
        <v>8493</v>
      </c>
      <c r="M8497" s="388" t="str">
        <f>IF(_xlfn.IFNA(VLOOKUP(I8497,$AG$3:$AH$83,2,FALSE),"")='11.1'!$D$5,TXM!L8497,"")</f>
        <v/>
      </c>
      <c r="N8497" t="str">
        <f>IFERROR(SMALL($M$5:$M$9000,ROWS($M$5:M8497)),"")</f>
        <v/>
      </c>
      <c r="S8497" s="388">
        <f>ROWS(R$5:R8497)</f>
        <v>8493</v>
      </c>
      <c r="T8497" s="388" t="str">
        <f>IF(_xlfn.IFNA(VLOOKUP(P8497,$AG$3:$AH$83,2,FALSE),"")='11.1'!$D$5,TXM!S8497,"")</f>
        <v/>
      </c>
      <c r="U8497" t="str">
        <f>IFERROR(SMALL($T$5:$T$9000,ROWS($T$5:T8497)),"")</f>
        <v/>
      </c>
    </row>
    <row r="8498" spans="4:21" ht="14.4" customHeight="1" x14ac:dyDescent="0.3">
      <c r="D8498" s="388">
        <f>ROWS(C$5:C8498)</f>
        <v>8494</v>
      </c>
      <c r="E8498" s="388" t="str">
        <f>IF(_xlfn.IFNA(VLOOKUP(A8498,$AG$3:$AH$83,2,FALSE),"")='11.1'!$D$5,TXM!D8498,"")</f>
        <v/>
      </c>
      <c r="F8498" t="str">
        <f>IFERROR(SMALL($E$5:$E$9000,ROWS($E$5:E8498)),"")</f>
        <v/>
      </c>
      <c r="L8498" s="388">
        <f>ROWS(K$5:K8498)</f>
        <v>8494</v>
      </c>
      <c r="M8498" s="388" t="str">
        <f>IF(_xlfn.IFNA(VLOOKUP(I8498,$AG$3:$AH$83,2,FALSE),"")='11.1'!$D$5,TXM!L8498,"")</f>
        <v/>
      </c>
      <c r="N8498" t="str">
        <f>IFERROR(SMALL($M$5:$M$9000,ROWS($M$5:M8498)),"")</f>
        <v/>
      </c>
      <c r="S8498" s="388">
        <f>ROWS(R$5:R8498)</f>
        <v>8494</v>
      </c>
      <c r="T8498" s="388" t="str">
        <f>IF(_xlfn.IFNA(VLOOKUP(P8498,$AG$3:$AH$83,2,FALSE),"")='11.1'!$D$5,TXM!S8498,"")</f>
        <v/>
      </c>
      <c r="U8498" t="str">
        <f>IFERROR(SMALL($T$5:$T$9000,ROWS($T$5:T8498)),"")</f>
        <v/>
      </c>
    </row>
    <row r="8499" spans="4:21" ht="14.4" customHeight="1" x14ac:dyDescent="0.3">
      <c r="D8499" s="388">
        <f>ROWS(C$5:C8499)</f>
        <v>8495</v>
      </c>
      <c r="E8499" s="388" t="str">
        <f>IF(_xlfn.IFNA(VLOOKUP(A8499,$AG$3:$AH$83,2,FALSE),"")='11.1'!$D$5,TXM!D8499,"")</f>
        <v/>
      </c>
      <c r="F8499" t="str">
        <f>IFERROR(SMALL($E$5:$E$9000,ROWS($E$5:E8499)),"")</f>
        <v/>
      </c>
      <c r="L8499" s="388">
        <f>ROWS(K$5:K8499)</f>
        <v>8495</v>
      </c>
      <c r="M8499" s="388" t="str">
        <f>IF(_xlfn.IFNA(VLOOKUP(I8499,$AG$3:$AH$83,2,FALSE),"")='11.1'!$D$5,TXM!L8499,"")</f>
        <v/>
      </c>
      <c r="N8499" t="str">
        <f>IFERROR(SMALL($M$5:$M$9000,ROWS($M$5:M8499)),"")</f>
        <v/>
      </c>
      <c r="S8499" s="388">
        <f>ROWS(R$5:R8499)</f>
        <v>8495</v>
      </c>
      <c r="T8499" s="388" t="str">
        <f>IF(_xlfn.IFNA(VLOOKUP(P8499,$AG$3:$AH$83,2,FALSE),"")='11.1'!$D$5,TXM!S8499,"")</f>
        <v/>
      </c>
      <c r="U8499" t="str">
        <f>IFERROR(SMALL($T$5:$T$9000,ROWS($T$5:T8499)),"")</f>
        <v/>
      </c>
    </row>
    <row r="8500" spans="4:21" ht="14.4" customHeight="1" x14ac:dyDescent="0.3">
      <c r="D8500" s="388">
        <f>ROWS(C$5:C8500)</f>
        <v>8496</v>
      </c>
      <c r="E8500" s="388" t="str">
        <f>IF(_xlfn.IFNA(VLOOKUP(A8500,$AG$3:$AH$83,2,FALSE),"")='11.1'!$D$5,TXM!D8500,"")</f>
        <v/>
      </c>
      <c r="F8500" t="str">
        <f>IFERROR(SMALL($E$5:$E$9000,ROWS($E$5:E8500)),"")</f>
        <v/>
      </c>
      <c r="L8500" s="388">
        <f>ROWS(K$5:K8500)</f>
        <v>8496</v>
      </c>
      <c r="M8500" s="388" t="str">
        <f>IF(_xlfn.IFNA(VLOOKUP(I8500,$AG$3:$AH$83,2,FALSE),"")='11.1'!$D$5,TXM!L8500,"")</f>
        <v/>
      </c>
      <c r="N8500" t="str">
        <f>IFERROR(SMALL($M$5:$M$9000,ROWS($M$5:M8500)),"")</f>
        <v/>
      </c>
      <c r="S8500" s="388">
        <f>ROWS(R$5:R8500)</f>
        <v>8496</v>
      </c>
      <c r="T8500" s="388" t="str">
        <f>IF(_xlfn.IFNA(VLOOKUP(P8500,$AG$3:$AH$83,2,FALSE),"")='11.1'!$D$5,TXM!S8500,"")</f>
        <v/>
      </c>
      <c r="U8500" t="str">
        <f>IFERROR(SMALL($T$5:$T$9000,ROWS($T$5:T8500)),"")</f>
        <v/>
      </c>
    </row>
    <row r="8501" spans="4:21" ht="14.4" customHeight="1" x14ac:dyDescent="0.3">
      <c r="D8501" s="388">
        <f>ROWS(C$5:C8501)</f>
        <v>8497</v>
      </c>
      <c r="E8501" s="388" t="str">
        <f>IF(_xlfn.IFNA(VLOOKUP(A8501,$AG$3:$AH$83,2,FALSE),"")='11.1'!$D$5,TXM!D8501,"")</f>
        <v/>
      </c>
      <c r="F8501" t="str">
        <f>IFERROR(SMALL($E$5:$E$9000,ROWS($E$5:E8501)),"")</f>
        <v/>
      </c>
      <c r="L8501" s="388">
        <f>ROWS(K$5:K8501)</f>
        <v>8497</v>
      </c>
      <c r="M8501" s="388" t="str">
        <f>IF(_xlfn.IFNA(VLOOKUP(I8501,$AG$3:$AH$83,2,FALSE),"")='11.1'!$D$5,TXM!L8501,"")</f>
        <v/>
      </c>
      <c r="N8501" t="str">
        <f>IFERROR(SMALL($M$5:$M$9000,ROWS($M$5:M8501)),"")</f>
        <v/>
      </c>
      <c r="S8501" s="388">
        <f>ROWS(R$5:R8501)</f>
        <v>8497</v>
      </c>
      <c r="T8501" s="388" t="str">
        <f>IF(_xlfn.IFNA(VLOOKUP(P8501,$AG$3:$AH$83,2,FALSE),"")='11.1'!$D$5,TXM!S8501,"")</f>
        <v/>
      </c>
      <c r="U8501" t="str">
        <f>IFERROR(SMALL($T$5:$T$9000,ROWS($T$5:T8501)),"")</f>
        <v/>
      </c>
    </row>
    <row r="8502" spans="4:21" ht="14.4" customHeight="1" x14ac:dyDescent="0.3">
      <c r="D8502" s="388">
        <f>ROWS(C$5:C8502)</f>
        <v>8498</v>
      </c>
      <c r="E8502" s="388" t="str">
        <f>IF(_xlfn.IFNA(VLOOKUP(A8502,$AG$3:$AH$83,2,FALSE),"")='11.1'!$D$5,TXM!D8502,"")</f>
        <v/>
      </c>
      <c r="F8502" t="str">
        <f>IFERROR(SMALL($E$5:$E$9000,ROWS($E$5:E8502)),"")</f>
        <v/>
      </c>
      <c r="L8502" s="388">
        <f>ROWS(K$5:K8502)</f>
        <v>8498</v>
      </c>
      <c r="M8502" s="388" t="str">
        <f>IF(_xlfn.IFNA(VLOOKUP(I8502,$AG$3:$AH$83,2,FALSE),"")='11.1'!$D$5,TXM!L8502,"")</f>
        <v/>
      </c>
      <c r="N8502" t="str">
        <f>IFERROR(SMALL($M$5:$M$9000,ROWS($M$5:M8502)),"")</f>
        <v/>
      </c>
      <c r="S8502" s="388">
        <f>ROWS(R$5:R8502)</f>
        <v>8498</v>
      </c>
      <c r="T8502" s="388" t="str">
        <f>IF(_xlfn.IFNA(VLOOKUP(P8502,$AG$3:$AH$83,2,FALSE),"")='11.1'!$D$5,TXM!S8502,"")</f>
        <v/>
      </c>
      <c r="U8502" t="str">
        <f>IFERROR(SMALL($T$5:$T$9000,ROWS($T$5:T8502)),"")</f>
        <v/>
      </c>
    </row>
    <row r="8503" spans="4:21" ht="14.4" customHeight="1" x14ac:dyDescent="0.3">
      <c r="D8503" s="388">
        <f>ROWS(C$5:C8503)</f>
        <v>8499</v>
      </c>
      <c r="E8503" s="388" t="str">
        <f>IF(_xlfn.IFNA(VLOOKUP(A8503,$AG$3:$AH$83,2,FALSE),"")='11.1'!$D$5,TXM!D8503,"")</f>
        <v/>
      </c>
      <c r="F8503" t="str">
        <f>IFERROR(SMALL($E$5:$E$9000,ROWS($E$5:E8503)),"")</f>
        <v/>
      </c>
      <c r="L8503" s="388">
        <f>ROWS(K$5:K8503)</f>
        <v>8499</v>
      </c>
      <c r="M8503" s="388" t="str">
        <f>IF(_xlfn.IFNA(VLOOKUP(I8503,$AG$3:$AH$83,2,FALSE),"")='11.1'!$D$5,TXM!L8503,"")</f>
        <v/>
      </c>
      <c r="N8503" t="str">
        <f>IFERROR(SMALL($M$5:$M$9000,ROWS($M$5:M8503)),"")</f>
        <v/>
      </c>
      <c r="S8503" s="388">
        <f>ROWS(R$5:R8503)</f>
        <v>8499</v>
      </c>
      <c r="T8503" s="388" t="str">
        <f>IF(_xlfn.IFNA(VLOOKUP(P8503,$AG$3:$AH$83,2,FALSE),"")='11.1'!$D$5,TXM!S8503,"")</f>
        <v/>
      </c>
      <c r="U8503" t="str">
        <f>IFERROR(SMALL($T$5:$T$9000,ROWS($T$5:T8503)),"")</f>
        <v/>
      </c>
    </row>
    <row r="8504" spans="4:21" ht="14.4" customHeight="1" x14ac:dyDescent="0.3">
      <c r="D8504" s="388">
        <f>ROWS(C$5:C8504)</f>
        <v>8500</v>
      </c>
      <c r="E8504" s="388" t="str">
        <f>IF(_xlfn.IFNA(VLOOKUP(A8504,$AG$3:$AH$83,2,FALSE),"")='11.1'!$D$5,TXM!D8504,"")</f>
        <v/>
      </c>
      <c r="F8504" t="str">
        <f>IFERROR(SMALL($E$5:$E$9000,ROWS($E$5:E8504)),"")</f>
        <v/>
      </c>
      <c r="L8504" s="388">
        <f>ROWS(K$5:K8504)</f>
        <v>8500</v>
      </c>
      <c r="M8504" s="388" t="str">
        <f>IF(_xlfn.IFNA(VLOOKUP(I8504,$AG$3:$AH$83,2,FALSE),"")='11.1'!$D$5,TXM!L8504,"")</f>
        <v/>
      </c>
      <c r="N8504" t="str">
        <f>IFERROR(SMALL($M$5:$M$9000,ROWS($M$5:M8504)),"")</f>
        <v/>
      </c>
      <c r="S8504" s="388">
        <f>ROWS(R$5:R8504)</f>
        <v>8500</v>
      </c>
      <c r="T8504" s="388" t="str">
        <f>IF(_xlfn.IFNA(VLOOKUP(P8504,$AG$3:$AH$83,2,FALSE),"")='11.1'!$D$5,TXM!S8504,"")</f>
        <v/>
      </c>
      <c r="U8504" t="str">
        <f>IFERROR(SMALL($T$5:$T$9000,ROWS($T$5:T8504)),"")</f>
        <v/>
      </c>
    </row>
    <row r="8505" spans="4:21" ht="14.4" customHeight="1" x14ac:dyDescent="0.3">
      <c r="D8505" s="388">
        <f>ROWS(C$5:C8505)</f>
        <v>8501</v>
      </c>
      <c r="E8505" s="388" t="str">
        <f>IF(_xlfn.IFNA(VLOOKUP(A8505,$AG$3:$AH$83,2,FALSE),"")='11.1'!$D$5,TXM!D8505,"")</f>
        <v/>
      </c>
      <c r="F8505" t="str">
        <f>IFERROR(SMALL($E$5:$E$9000,ROWS($E$5:E8505)),"")</f>
        <v/>
      </c>
      <c r="L8505" s="388">
        <f>ROWS(K$5:K8505)</f>
        <v>8501</v>
      </c>
      <c r="M8505" s="388" t="str">
        <f>IF(_xlfn.IFNA(VLOOKUP(I8505,$AG$3:$AH$83,2,FALSE),"")='11.1'!$D$5,TXM!L8505,"")</f>
        <v/>
      </c>
      <c r="N8505" t="str">
        <f>IFERROR(SMALL($M$5:$M$9000,ROWS($M$5:M8505)),"")</f>
        <v/>
      </c>
      <c r="S8505" s="388">
        <f>ROWS(R$5:R8505)</f>
        <v>8501</v>
      </c>
      <c r="T8505" s="388" t="str">
        <f>IF(_xlfn.IFNA(VLOOKUP(P8505,$AG$3:$AH$83,2,FALSE),"")='11.1'!$D$5,TXM!S8505,"")</f>
        <v/>
      </c>
      <c r="U8505" t="str">
        <f>IFERROR(SMALL($T$5:$T$9000,ROWS($T$5:T8505)),"")</f>
        <v/>
      </c>
    </row>
    <row r="8506" spans="4:21" ht="14.4" customHeight="1" x14ac:dyDescent="0.3">
      <c r="D8506" s="388">
        <f>ROWS(C$5:C8506)</f>
        <v>8502</v>
      </c>
      <c r="E8506" s="388" t="str">
        <f>IF(_xlfn.IFNA(VLOOKUP(A8506,$AG$3:$AH$83,2,FALSE),"")='11.1'!$D$5,TXM!D8506,"")</f>
        <v/>
      </c>
      <c r="F8506" t="str">
        <f>IFERROR(SMALL($E$5:$E$9000,ROWS($E$5:E8506)),"")</f>
        <v/>
      </c>
      <c r="L8506" s="388">
        <f>ROWS(K$5:K8506)</f>
        <v>8502</v>
      </c>
      <c r="M8506" s="388" t="str">
        <f>IF(_xlfn.IFNA(VLOOKUP(I8506,$AG$3:$AH$83,2,FALSE),"")='11.1'!$D$5,TXM!L8506,"")</f>
        <v/>
      </c>
      <c r="N8506" t="str">
        <f>IFERROR(SMALL($M$5:$M$9000,ROWS($M$5:M8506)),"")</f>
        <v/>
      </c>
      <c r="S8506" s="388">
        <f>ROWS(R$5:R8506)</f>
        <v>8502</v>
      </c>
      <c r="T8506" s="388" t="str">
        <f>IF(_xlfn.IFNA(VLOOKUP(P8506,$AG$3:$AH$83,2,FALSE),"")='11.1'!$D$5,TXM!S8506,"")</f>
        <v/>
      </c>
      <c r="U8506" t="str">
        <f>IFERROR(SMALL($T$5:$T$9000,ROWS($T$5:T8506)),"")</f>
        <v/>
      </c>
    </row>
    <row r="8507" spans="4:21" ht="14.4" customHeight="1" x14ac:dyDescent="0.3">
      <c r="D8507" s="388">
        <f>ROWS(C$5:C8507)</f>
        <v>8503</v>
      </c>
      <c r="E8507" s="388" t="str">
        <f>IF(_xlfn.IFNA(VLOOKUP(A8507,$AG$3:$AH$83,2,FALSE),"")='11.1'!$D$5,TXM!D8507,"")</f>
        <v/>
      </c>
      <c r="F8507" t="str">
        <f>IFERROR(SMALL($E$5:$E$9000,ROWS($E$5:E8507)),"")</f>
        <v/>
      </c>
      <c r="L8507" s="388">
        <f>ROWS(K$5:K8507)</f>
        <v>8503</v>
      </c>
      <c r="M8507" s="388" t="str">
        <f>IF(_xlfn.IFNA(VLOOKUP(I8507,$AG$3:$AH$83,2,FALSE),"")='11.1'!$D$5,TXM!L8507,"")</f>
        <v/>
      </c>
      <c r="N8507" t="str">
        <f>IFERROR(SMALL($M$5:$M$9000,ROWS($M$5:M8507)),"")</f>
        <v/>
      </c>
      <c r="S8507" s="388">
        <f>ROWS(R$5:R8507)</f>
        <v>8503</v>
      </c>
      <c r="T8507" s="388" t="str">
        <f>IF(_xlfn.IFNA(VLOOKUP(P8507,$AG$3:$AH$83,2,FALSE),"")='11.1'!$D$5,TXM!S8507,"")</f>
        <v/>
      </c>
      <c r="U8507" t="str">
        <f>IFERROR(SMALL($T$5:$T$9000,ROWS($T$5:T8507)),"")</f>
        <v/>
      </c>
    </row>
    <row r="8508" spans="4:21" ht="14.4" customHeight="1" x14ac:dyDescent="0.3">
      <c r="D8508" s="388">
        <f>ROWS(C$5:C8508)</f>
        <v>8504</v>
      </c>
      <c r="E8508" s="388" t="str">
        <f>IF(_xlfn.IFNA(VLOOKUP(A8508,$AG$3:$AH$83,2,FALSE),"")='11.1'!$D$5,TXM!D8508,"")</f>
        <v/>
      </c>
      <c r="F8508" t="str">
        <f>IFERROR(SMALL($E$5:$E$9000,ROWS($E$5:E8508)),"")</f>
        <v/>
      </c>
      <c r="L8508" s="388">
        <f>ROWS(K$5:K8508)</f>
        <v>8504</v>
      </c>
      <c r="M8508" s="388" t="str">
        <f>IF(_xlfn.IFNA(VLOOKUP(I8508,$AG$3:$AH$83,2,FALSE),"")='11.1'!$D$5,TXM!L8508,"")</f>
        <v/>
      </c>
      <c r="N8508" t="str">
        <f>IFERROR(SMALL($M$5:$M$9000,ROWS($M$5:M8508)),"")</f>
        <v/>
      </c>
      <c r="S8508" s="388">
        <f>ROWS(R$5:R8508)</f>
        <v>8504</v>
      </c>
      <c r="T8508" s="388" t="str">
        <f>IF(_xlfn.IFNA(VLOOKUP(P8508,$AG$3:$AH$83,2,FALSE),"")='11.1'!$D$5,TXM!S8508,"")</f>
        <v/>
      </c>
      <c r="U8508" t="str">
        <f>IFERROR(SMALL($T$5:$T$9000,ROWS($T$5:T8508)),"")</f>
        <v/>
      </c>
    </row>
    <row r="8509" spans="4:21" ht="14.4" customHeight="1" x14ac:dyDescent="0.3">
      <c r="D8509" s="388">
        <f>ROWS(C$5:C8509)</f>
        <v>8505</v>
      </c>
      <c r="E8509" s="388" t="str">
        <f>IF(_xlfn.IFNA(VLOOKUP(A8509,$AG$3:$AH$83,2,FALSE),"")='11.1'!$D$5,TXM!D8509,"")</f>
        <v/>
      </c>
      <c r="F8509" t="str">
        <f>IFERROR(SMALL($E$5:$E$9000,ROWS($E$5:E8509)),"")</f>
        <v/>
      </c>
      <c r="L8509" s="388">
        <f>ROWS(K$5:K8509)</f>
        <v>8505</v>
      </c>
      <c r="M8509" s="388" t="str">
        <f>IF(_xlfn.IFNA(VLOOKUP(I8509,$AG$3:$AH$83,2,FALSE),"")='11.1'!$D$5,TXM!L8509,"")</f>
        <v/>
      </c>
      <c r="N8509" t="str">
        <f>IFERROR(SMALL($M$5:$M$9000,ROWS($M$5:M8509)),"")</f>
        <v/>
      </c>
      <c r="S8509" s="388">
        <f>ROWS(R$5:R8509)</f>
        <v>8505</v>
      </c>
      <c r="T8509" s="388" t="str">
        <f>IF(_xlfn.IFNA(VLOOKUP(P8509,$AG$3:$AH$83,2,FALSE),"")='11.1'!$D$5,TXM!S8509,"")</f>
        <v/>
      </c>
      <c r="U8509" t="str">
        <f>IFERROR(SMALL($T$5:$T$9000,ROWS($T$5:T8509)),"")</f>
        <v/>
      </c>
    </row>
    <row r="8510" spans="4:21" ht="14.4" customHeight="1" x14ac:dyDescent="0.3">
      <c r="D8510" s="388">
        <f>ROWS(C$5:C8510)</f>
        <v>8506</v>
      </c>
      <c r="E8510" s="388" t="str">
        <f>IF(_xlfn.IFNA(VLOOKUP(A8510,$AG$3:$AH$83,2,FALSE),"")='11.1'!$D$5,TXM!D8510,"")</f>
        <v/>
      </c>
      <c r="F8510" t="str">
        <f>IFERROR(SMALL($E$5:$E$9000,ROWS($E$5:E8510)),"")</f>
        <v/>
      </c>
      <c r="L8510" s="388">
        <f>ROWS(K$5:K8510)</f>
        <v>8506</v>
      </c>
      <c r="M8510" s="388" t="str">
        <f>IF(_xlfn.IFNA(VLOOKUP(I8510,$AG$3:$AH$83,2,FALSE),"")='11.1'!$D$5,TXM!L8510,"")</f>
        <v/>
      </c>
      <c r="N8510" t="str">
        <f>IFERROR(SMALL($M$5:$M$9000,ROWS($M$5:M8510)),"")</f>
        <v/>
      </c>
      <c r="S8510" s="388">
        <f>ROWS(R$5:R8510)</f>
        <v>8506</v>
      </c>
      <c r="T8510" s="388" t="str">
        <f>IF(_xlfn.IFNA(VLOOKUP(P8510,$AG$3:$AH$83,2,FALSE),"")='11.1'!$D$5,TXM!S8510,"")</f>
        <v/>
      </c>
      <c r="U8510" t="str">
        <f>IFERROR(SMALL($T$5:$T$9000,ROWS($T$5:T8510)),"")</f>
        <v/>
      </c>
    </row>
    <row r="8511" spans="4:21" ht="14.4" customHeight="1" x14ac:dyDescent="0.3">
      <c r="D8511" s="388">
        <f>ROWS(C$5:C8511)</f>
        <v>8507</v>
      </c>
      <c r="E8511" s="388" t="str">
        <f>IF(_xlfn.IFNA(VLOOKUP(A8511,$AG$3:$AH$83,2,FALSE),"")='11.1'!$D$5,TXM!D8511,"")</f>
        <v/>
      </c>
      <c r="F8511" t="str">
        <f>IFERROR(SMALL($E$5:$E$9000,ROWS($E$5:E8511)),"")</f>
        <v/>
      </c>
      <c r="L8511" s="388">
        <f>ROWS(K$5:K8511)</f>
        <v>8507</v>
      </c>
      <c r="M8511" s="388" t="str">
        <f>IF(_xlfn.IFNA(VLOOKUP(I8511,$AG$3:$AH$83,2,FALSE),"")='11.1'!$D$5,TXM!L8511,"")</f>
        <v/>
      </c>
      <c r="N8511" t="str">
        <f>IFERROR(SMALL($M$5:$M$9000,ROWS($M$5:M8511)),"")</f>
        <v/>
      </c>
      <c r="S8511" s="388">
        <f>ROWS(R$5:R8511)</f>
        <v>8507</v>
      </c>
      <c r="T8511" s="388" t="str">
        <f>IF(_xlfn.IFNA(VLOOKUP(P8511,$AG$3:$AH$83,2,FALSE),"")='11.1'!$D$5,TXM!S8511,"")</f>
        <v/>
      </c>
      <c r="U8511" t="str">
        <f>IFERROR(SMALL($T$5:$T$9000,ROWS($T$5:T8511)),"")</f>
        <v/>
      </c>
    </row>
    <row r="8512" spans="4:21" ht="14.4" customHeight="1" x14ac:dyDescent="0.3">
      <c r="D8512" s="388">
        <f>ROWS(C$5:C8512)</f>
        <v>8508</v>
      </c>
      <c r="E8512" s="388" t="str">
        <f>IF(_xlfn.IFNA(VLOOKUP(A8512,$AG$3:$AH$83,2,FALSE),"")='11.1'!$D$5,TXM!D8512,"")</f>
        <v/>
      </c>
      <c r="F8512" t="str">
        <f>IFERROR(SMALL($E$5:$E$9000,ROWS($E$5:E8512)),"")</f>
        <v/>
      </c>
      <c r="L8512" s="388">
        <f>ROWS(K$5:K8512)</f>
        <v>8508</v>
      </c>
      <c r="M8512" s="388" t="str">
        <f>IF(_xlfn.IFNA(VLOOKUP(I8512,$AG$3:$AH$83,2,FALSE),"")='11.1'!$D$5,TXM!L8512,"")</f>
        <v/>
      </c>
      <c r="N8512" t="str">
        <f>IFERROR(SMALL($M$5:$M$9000,ROWS($M$5:M8512)),"")</f>
        <v/>
      </c>
      <c r="S8512" s="388">
        <f>ROWS(R$5:R8512)</f>
        <v>8508</v>
      </c>
      <c r="T8512" s="388" t="str">
        <f>IF(_xlfn.IFNA(VLOOKUP(P8512,$AG$3:$AH$83,2,FALSE),"")='11.1'!$D$5,TXM!S8512,"")</f>
        <v/>
      </c>
      <c r="U8512" t="str">
        <f>IFERROR(SMALL($T$5:$T$9000,ROWS($T$5:T8512)),"")</f>
        <v/>
      </c>
    </row>
    <row r="8513" spans="4:21" ht="14.4" customHeight="1" x14ac:dyDescent="0.3">
      <c r="D8513" s="388">
        <f>ROWS(C$5:C8513)</f>
        <v>8509</v>
      </c>
      <c r="E8513" s="388" t="str">
        <f>IF(_xlfn.IFNA(VLOOKUP(A8513,$AG$3:$AH$83,2,FALSE),"")='11.1'!$D$5,TXM!D8513,"")</f>
        <v/>
      </c>
      <c r="F8513" t="str">
        <f>IFERROR(SMALL($E$5:$E$9000,ROWS($E$5:E8513)),"")</f>
        <v/>
      </c>
      <c r="L8513" s="388">
        <f>ROWS(K$5:K8513)</f>
        <v>8509</v>
      </c>
      <c r="M8513" s="388" t="str">
        <f>IF(_xlfn.IFNA(VLOOKUP(I8513,$AG$3:$AH$83,2,FALSE),"")='11.1'!$D$5,TXM!L8513,"")</f>
        <v/>
      </c>
      <c r="N8513" t="str">
        <f>IFERROR(SMALL($M$5:$M$9000,ROWS($M$5:M8513)),"")</f>
        <v/>
      </c>
      <c r="S8513" s="388">
        <f>ROWS(R$5:R8513)</f>
        <v>8509</v>
      </c>
      <c r="T8513" s="388" t="str">
        <f>IF(_xlfn.IFNA(VLOOKUP(P8513,$AG$3:$AH$83,2,FALSE),"")='11.1'!$D$5,TXM!S8513,"")</f>
        <v/>
      </c>
      <c r="U8513" t="str">
        <f>IFERROR(SMALL($T$5:$T$9000,ROWS($T$5:T8513)),"")</f>
        <v/>
      </c>
    </row>
    <row r="8514" spans="4:21" ht="14.4" customHeight="1" x14ac:dyDescent="0.3">
      <c r="D8514" s="388">
        <f>ROWS(C$5:C8514)</f>
        <v>8510</v>
      </c>
      <c r="E8514" s="388" t="str">
        <f>IF(_xlfn.IFNA(VLOOKUP(A8514,$AG$3:$AH$83,2,FALSE),"")='11.1'!$D$5,TXM!D8514,"")</f>
        <v/>
      </c>
      <c r="F8514" t="str">
        <f>IFERROR(SMALL($E$5:$E$9000,ROWS($E$5:E8514)),"")</f>
        <v/>
      </c>
      <c r="L8514" s="388">
        <f>ROWS(K$5:K8514)</f>
        <v>8510</v>
      </c>
      <c r="M8514" s="388" t="str">
        <f>IF(_xlfn.IFNA(VLOOKUP(I8514,$AG$3:$AH$83,2,FALSE),"")='11.1'!$D$5,TXM!L8514,"")</f>
        <v/>
      </c>
      <c r="N8514" t="str">
        <f>IFERROR(SMALL($M$5:$M$9000,ROWS($M$5:M8514)),"")</f>
        <v/>
      </c>
      <c r="S8514" s="388">
        <f>ROWS(R$5:R8514)</f>
        <v>8510</v>
      </c>
      <c r="T8514" s="388" t="str">
        <f>IF(_xlfn.IFNA(VLOOKUP(P8514,$AG$3:$AH$83,2,FALSE),"")='11.1'!$D$5,TXM!S8514,"")</f>
        <v/>
      </c>
      <c r="U8514" t="str">
        <f>IFERROR(SMALL($T$5:$T$9000,ROWS($T$5:T8514)),"")</f>
        <v/>
      </c>
    </row>
    <row r="8515" spans="4:21" ht="14.4" customHeight="1" x14ac:dyDescent="0.3">
      <c r="D8515" s="388">
        <f>ROWS(C$5:C8515)</f>
        <v>8511</v>
      </c>
      <c r="E8515" s="388" t="str">
        <f>IF(_xlfn.IFNA(VLOOKUP(A8515,$AG$3:$AH$83,2,FALSE),"")='11.1'!$D$5,TXM!D8515,"")</f>
        <v/>
      </c>
      <c r="F8515" t="str">
        <f>IFERROR(SMALL($E$5:$E$9000,ROWS($E$5:E8515)),"")</f>
        <v/>
      </c>
      <c r="L8515" s="388">
        <f>ROWS(K$5:K8515)</f>
        <v>8511</v>
      </c>
      <c r="M8515" s="388" t="str">
        <f>IF(_xlfn.IFNA(VLOOKUP(I8515,$AG$3:$AH$83,2,FALSE),"")='11.1'!$D$5,TXM!L8515,"")</f>
        <v/>
      </c>
      <c r="N8515" t="str">
        <f>IFERROR(SMALL($M$5:$M$9000,ROWS($M$5:M8515)),"")</f>
        <v/>
      </c>
      <c r="S8515" s="388">
        <f>ROWS(R$5:R8515)</f>
        <v>8511</v>
      </c>
      <c r="T8515" s="388" t="str">
        <f>IF(_xlfn.IFNA(VLOOKUP(P8515,$AG$3:$AH$83,2,FALSE),"")='11.1'!$D$5,TXM!S8515,"")</f>
        <v/>
      </c>
      <c r="U8515" t="str">
        <f>IFERROR(SMALL($T$5:$T$9000,ROWS($T$5:T8515)),"")</f>
        <v/>
      </c>
    </row>
    <row r="8516" spans="4:21" ht="14.4" customHeight="1" x14ac:dyDescent="0.3">
      <c r="D8516" s="388">
        <f>ROWS(C$5:C8516)</f>
        <v>8512</v>
      </c>
      <c r="E8516" s="388" t="str">
        <f>IF(_xlfn.IFNA(VLOOKUP(A8516,$AG$3:$AH$83,2,FALSE),"")='11.1'!$D$5,TXM!D8516,"")</f>
        <v/>
      </c>
      <c r="F8516" t="str">
        <f>IFERROR(SMALL($E$5:$E$9000,ROWS($E$5:E8516)),"")</f>
        <v/>
      </c>
      <c r="L8516" s="388">
        <f>ROWS(K$5:K8516)</f>
        <v>8512</v>
      </c>
      <c r="M8516" s="388" t="str">
        <f>IF(_xlfn.IFNA(VLOOKUP(I8516,$AG$3:$AH$83,2,FALSE),"")='11.1'!$D$5,TXM!L8516,"")</f>
        <v/>
      </c>
      <c r="N8516" t="str">
        <f>IFERROR(SMALL($M$5:$M$9000,ROWS($M$5:M8516)),"")</f>
        <v/>
      </c>
      <c r="S8516" s="388">
        <f>ROWS(R$5:R8516)</f>
        <v>8512</v>
      </c>
      <c r="T8516" s="388" t="str">
        <f>IF(_xlfn.IFNA(VLOOKUP(P8516,$AG$3:$AH$83,2,FALSE),"")='11.1'!$D$5,TXM!S8516,"")</f>
        <v/>
      </c>
      <c r="U8516" t="str">
        <f>IFERROR(SMALL($T$5:$T$9000,ROWS($T$5:T8516)),"")</f>
        <v/>
      </c>
    </row>
    <row r="8517" spans="4:21" ht="14.4" customHeight="1" x14ac:dyDescent="0.3">
      <c r="D8517" s="388">
        <f>ROWS(C$5:C8517)</f>
        <v>8513</v>
      </c>
      <c r="E8517" s="388" t="str">
        <f>IF(_xlfn.IFNA(VLOOKUP(A8517,$AG$3:$AH$83,2,FALSE),"")='11.1'!$D$5,TXM!D8517,"")</f>
        <v/>
      </c>
      <c r="F8517" t="str">
        <f>IFERROR(SMALL($E$5:$E$9000,ROWS($E$5:E8517)),"")</f>
        <v/>
      </c>
      <c r="L8517" s="388">
        <f>ROWS(K$5:K8517)</f>
        <v>8513</v>
      </c>
      <c r="M8517" s="388" t="str">
        <f>IF(_xlfn.IFNA(VLOOKUP(I8517,$AG$3:$AH$83,2,FALSE),"")='11.1'!$D$5,TXM!L8517,"")</f>
        <v/>
      </c>
      <c r="N8517" t="str">
        <f>IFERROR(SMALL($M$5:$M$9000,ROWS($M$5:M8517)),"")</f>
        <v/>
      </c>
      <c r="S8517" s="388">
        <f>ROWS(R$5:R8517)</f>
        <v>8513</v>
      </c>
      <c r="T8517" s="388" t="str">
        <f>IF(_xlfn.IFNA(VLOOKUP(P8517,$AG$3:$AH$83,2,FALSE),"")='11.1'!$D$5,TXM!S8517,"")</f>
        <v/>
      </c>
      <c r="U8517" t="str">
        <f>IFERROR(SMALL($T$5:$T$9000,ROWS($T$5:T8517)),"")</f>
        <v/>
      </c>
    </row>
    <row r="8518" spans="4:21" ht="14.4" customHeight="1" x14ac:dyDescent="0.3">
      <c r="D8518" s="388">
        <f>ROWS(C$5:C8518)</f>
        <v>8514</v>
      </c>
      <c r="E8518" s="388" t="str">
        <f>IF(_xlfn.IFNA(VLOOKUP(A8518,$AG$3:$AH$83,2,FALSE),"")='11.1'!$D$5,TXM!D8518,"")</f>
        <v/>
      </c>
      <c r="F8518" t="str">
        <f>IFERROR(SMALL($E$5:$E$9000,ROWS($E$5:E8518)),"")</f>
        <v/>
      </c>
      <c r="L8518" s="388">
        <f>ROWS(K$5:K8518)</f>
        <v>8514</v>
      </c>
      <c r="M8518" s="388" t="str">
        <f>IF(_xlfn.IFNA(VLOOKUP(I8518,$AG$3:$AH$83,2,FALSE),"")='11.1'!$D$5,TXM!L8518,"")</f>
        <v/>
      </c>
      <c r="N8518" t="str">
        <f>IFERROR(SMALL($M$5:$M$9000,ROWS($M$5:M8518)),"")</f>
        <v/>
      </c>
      <c r="S8518" s="388">
        <f>ROWS(R$5:R8518)</f>
        <v>8514</v>
      </c>
      <c r="T8518" s="388" t="str">
        <f>IF(_xlfn.IFNA(VLOOKUP(P8518,$AG$3:$AH$83,2,FALSE),"")='11.1'!$D$5,TXM!S8518,"")</f>
        <v/>
      </c>
      <c r="U8518" t="str">
        <f>IFERROR(SMALL($T$5:$T$9000,ROWS($T$5:T8518)),"")</f>
        <v/>
      </c>
    </row>
    <row r="8519" spans="4:21" ht="14.4" customHeight="1" x14ac:dyDescent="0.3">
      <c r="D8519" s="388">
        <f>ROWS(C$5:C8519)</f>
        <v>8515</v>
      </c>
      <c r="E8519" s="388" t="str">
        <f>IF(_xlfn.IFNA(VLOOKUP(A8519,$AG$3:$AH$83,2,FALSE),"")='11.1'!$D$5,TXM!D8519,"")</f>
        <v/>
      </c>
      <c r="F8519" t="str">
        <f>IFERROR(SMALL($E$5:$E$9000,ROWS($E$5:E8519)),"")</f>
        <v/>
      </c>
      <c r="L8519" s="388">
        <f>ROWS(K$5:K8519)</f>
        <v>8515</v>
      </c>
      <c r="M8519" s="388" t="str">
        <f>IF(_xlfn.IFNA(VLOOKUP(I8519,$AG$3:$AH$83,2,FALSE),"")='11.1'!$D$5,TXM!L8519,"")</f>
        <v/>
      </c>
      <c r="N8519" t="str">
        <f>IFERROR(SMALL($M$5:$M$9000,ROWS($M$5:M8519)),"")</f>
        <v/>
      </c>
      <c r="S8519" s="388">
        <f>ROWS(R$5:R8519)</f>
        <v>8515</v>
      </c>
      <c r="T8519" s="388" t="str">
        <f>IF(_xlfn.IFNA(VLOOKUP(P8519,$AG$3:$AH$83,2,FALSE),"")='11.1'!$D$5,TXM!S8519,"")</f>
        <v/>
      </c>
      <c r="U8519" t="str">
        <f>IFERROR(SMALL($T$5:$T$9000,ROWS($T$5:T8519)),"")</f>
        <v/>
      </c>
    </row>
    <row r="8520" spans="4:21" ht="14.4" customHeight="1" x14ac:dyDescent="0.3">
      <c r="D8520" s="388">
        <f>ROWS(C$5:C8520)</f>
        <v>8516</v>
      </c>
      <c r="E8520" s="388" t="str">
        <f>IF(_xlfn.IFNA(VLOOKUP(A8520,$AG$3:$AH$83,2,FALSE),"")='11.1'!$D$5,TXM!D8520,"")</f>
        <v/>
      </c>
      <c r="F8520" t="str">
        <f>IFERROR(SMALL($E$5:$E$9000,ROWS($E$5:E8520)),"")</f>
        <v/>
      </c>
      <c r="L8520" s="388">
        <f>ROWS(K$5:K8520)</f>
        <v>8516</v>
      </c>
      <c r="M8520" s="388" t="str">
        <f>IF(_xlfn.IFNA(VLOOKUP(I8520,$AG$3:$AH$83,2,FALSE),"")='11.1'!$D$5,TXM!L8520,"")</f>
        <v/>
      </c>
      <c r="N8520" t="str">
        <f>IFERROR(SMALL($M$5:$M$9000,ROWS($M$5:M8520)),"")</f>
        <v/>
      </c>
      <c r="S8520" s="388">
        <f>ROWS(R$5:R8520)</f>
        <v>8516</v>
      </c>
      <c r="T8520" s="388" t="str">
        <f>IF(_xlfn.IFNA(VLOOKUP(P8520,$AG$3:$AH$83,2,FALSE),"")='11.1'!$D$5,TXM!S8520,"")</f>
        <v/>
      </c>
      <c r="U8520" t="str">
        <f>IFERROR(SMALL($T$5:$T$9000,ROWS($T$5:T8520)),"")</f>
        <v/>
      </c>
    </row>
    <row r="8521" spans="4:21" ht="14.4" customHeight="1" x14ac:dyDescent="0.3">
      <c r="D8521" s="388">
        <f>ROWS(C$5:C8521)</f>
        <v>8517</v>
      </c>
      <c r="E8521" s="388" t="str">
        <f>IF(_xlfn.IFNA(VLOOKUP(A8521,$AG$3:$AH$83,2,FALSE),"")='11.1'!$D$5,TXM!D8521,"")</f>
        <v/>
      </c>
      <c r="F8521" t="str">
        <f>IFERROR(SMALL($E$5:$E$9000,ROWS($E$5:E8521)),"")</f>
        <v/>
      </c>
      <c r="L8521" s="388">
        <f>ROWS(K$5:K8521)</f>
        <v>8517</v>
      </c>
      <c r="M8521" s="388" t="str">
        <f>IF(_xlfn.IFNA(VLOOKUP(I8521,$AG$3:$AH$83,2,FALSE),"")='11.1'!$D$5,TXM!L8521,"")</f>
        <v/>
      </c>
      <c r="N8521" t="str">
        <f>IFERROR(SMALL($M$5:$M$9000,ROWS($M$5:M8521)),"")</f>
        <v/>
      </c>
      <c r="S8521" s="388">
        <f>ROWS(R$5:R8521)</f>
        <v>8517</v>
      </c>
      <c r="T8521" s="388" t="str">
        <f>IF(_xlfn.IFNA(VLOOKUP(P8521,$AG$3:$AH$83,2,FALSE),"")='11.1'!$D$5,TXM!S8521,"")</f>
        <v/>
      </c>
      <c r="U8521" t="str">
        <f>IFERROR(SMALL($T$5:$T$9000,ROWS($T$5:T8521)),"")</f>
        <v/>
      </c>
    </row>
    <row r="8522" spans="4:21" ht="14.4" customHeight="1" x14ac:dyDescent="0.3">
      <c r="D8522" s="388">
        <f>ROWS(C$5:C8522)</f>
        <v>8518</v>
      </c>
      <c r="E8522" s="388" t="str">
        <f>IF(_xlfn.IFNA(VLOOKUP(A8522,$AG$3:$AH$83,2,FALSE),"")='11.1'!$D$5,TXM!D8522,"")</f>
        <v/>
      </c>
      <c r="F8522" t="str">
        <f>IFERROR(SMALL($E$5:$E$9000,ROWS($E$5:E8522)),"")</f>
        <v/>
      </c>
      <c r="L8522" s="388">
        <f>ROWS(K$5:K8522)</f>
        <v>8518</v>
      </c>
      <c r="M8522" s="388" t="str">
        <f>IF(_xlfn.IFNA(VLOOKUP(I8522,$AG$3:$AH$83,2,FALSE),"")='11.1'!$D$5,TXM!L8522,"")</f>
        <v/>
      </c>
      <c r="N8522" t="str">
        <f>IFERROR(SMALL($M$5:$M$9000,ROWS($M$5:M8522)),"")</f>
        <v/>
      </c>
      <c r="S8522" s="388">
        <f>ROWS(R$5:R8522)</f>
        <v>8518</v>
      </c>
      <c r="T8522" s="388" t="str">
        <f>IF(_xlfn.IFNA(VLOOKUP(P8522,$AG$3:$AH$83,2,FALSE),"")='11.1'!$D$5,TXM!S8522,"")</f>
        <v/>
      </c>
      <c r="U8522" t="str">
        <f>IFERROR(SMALL($T$5:$T$9000,ROWS($T$5:T8522)),"")</f>
        <v/>
      </c>
    </row>
    <row r="8523" spans="4:21" ht="14.4" customHeight="1" x14ac:dyDescent="0.3">
      <c r="D8523" s="388">
        <f>ROWS(C$5:C8523)</f>
        <v>8519</v>
      </c>
      <c r="E8523" s="388" t="str">
        <f>IF(_xlfn.IFNA(VLOOKUP(A8523,$AG$3:$AH$83,2,FALSE),"")='11.1'!$D$5,TXM!D8523,"")</f>
        <v/>
      </c>
      <c r="F8523" t="str">
        <f>IFERROR(SMALL($E$5:$E$9000,ROWS($E$5:E8523)),"")</f>
        <v/>
      </c>
      <c r="L8523" s="388">
        <f>ROWS(K$5:K8523)</f>
        <v>8519</v>
      </c>
      <c r="M8523" s="388" t="str">
        <f>IF(_xlfn.IFNA(VLOOKUP(I8523,$AG$3:$AH$83,2,FALSE),"")='11.1'!$D$5,TXM!L8523,"")</f>
        <v/>
      </c>
      <c r="N8523" t="str">
        <f>IFERROR(SMALL($M$5:$M$9000,ROWS($M$5:M8523)),"")</f>
        <v/>
      </c>
      <c r="S8523" s="388">
        <f>ROWS(R$5:R8523)</f>
        <v>8519</v>
      </c>
      <c r="T8523" s="388" t="str">
        <f>IF(_xlfn.IFNA(VLOOKUP(P8523,$AG$3:$AH$83,2,FALSE),"")='11.1'!$D$5,TXM!S8523,"")</f>
        <v/>
      </c>
      <c r="U8523" t="str">
        <f>IFERROR(SMALL($T$5:$T$9000,ROWS($T$5:T8523)),"")</f>
        <v/>
      </c>
    </row>
    <row r="8524" spans="4:21" ht="14.4" customHeight="1" x14ac:dyDescent="0.3">
      <c r="D8524" s="388">
        <f>ROWS(C$5:C8524)</f>
        <v>8520</v>
      </c>
      <c r="E8524" s="388" t="str">
        <f>IF(_xlfn.IFNA(VLOOKUP(A8524,$AG$3:$AH$83,2,FALSE),"")='11.1'!$D$5,TXM!D8524,"")</f>
        <v/>
      </c>
      <c r="F8524" t="str">
        <f>IFERROR(SMALL($E$5:$E$9000,ROWS($E$5:E8524)),"")</f>
        <v/>
      </c>
      <c r="L8524" s="388">
        <f>ROWS(K$5:K8524)</f>
        <v>8520</v>
      </c>
      <c r="M8524" s="388" t="str">
        <f>IF(_xlfn.IFNA(VLOOKUP(I8524,$AG$3:$AH$83,2,FALSE),"")='11.1'!$D$5,TXM!L8524,"")</f>
        <v/>
      </c>
      <c r="N8524" t="str">
        <f>IFERROR(SMALL($M$5:$M$9000,ROWS($M$5:M8524)),"")</f>
        <v/>
      </c>
      <c r="S8524" s="388">
        <f>ROWS(R$5:R8524)</f>
        <v>8520</v>
      </c>
      <c r="T8524" s="388" t="str">
        <f>IF(_xlfn.IFNA(VLOOKUP(P8524,$AG$3:$AH$83,2,FALSE),"")='11.1'!$D$5,TXM!S8524,"")</f>
        <v/>
      </c>
      <c r="U8524" t="str">
        <f>IFERROR(SMALL($T$5:$T$9000,ROWS($T$5:T8524)),"")</f>
        <v/>
      </c>
    </row>
    <row r="8525" spans="4:21" ht="14.4" customHeight="1" x14ac:dyDescent="0.3">
      <c r="D8525" s="388">
        <f>ROWS(C$5:C8525)</f>
        <v>8521</v>
      </c>
      <c r="E8525" s="388" t="str">
        <f>IF(_xlfn.IFNA(VLOOKUP(A8525,$AG$3:$AH$83,2,FALSE),"")='11.1'!$D$5,TXM!D8525,"")</f>
        <v/>
      </c>
      <c r="F8525" t="str">
        <f>IFERROR(SMALL($E$5:$E$9000,ROWS($E$5:E8525)),"")</f>
        <v/>
      </c>
      <c r="L8525" s="388">
        <f>ROWS(K$5:K8525)</f>
        <v>8521</v>
      </c>
      <c r="M8525" s="388" t="str">
        <f>IF(_xlfn.IFNA(VLOOKUP(I8525,$AG$3:$AH$83,2,FALSE),"")='11.1'!$D$5,TXM!L8525,"")</f>
        <v/>
      </c>
      <c r="N8525" t="str">
        <f>IFERROR(SMALL($M$5:$M$9000,ROWS($M$5:M8525)),"")</f>
        <v/>
      </c>
      <c r="S8525" s="388">
        <f>ROWS(R$5:R8525)</f>
        <v>8521</v>
      </c>
      <c r="T8525" s="388" t="str">
        <f>IF(_xlfn.IFNA(VLOOKUP(P8525,$AG$3:$AH$83,2,FALSE),"")='11.1'!$D$5,TXM!S8525,"")</f>
        <v/>
      </c>
      <c r="U8525" t="str">
        <f>IFERROR(SMALL($T$5:$T$9000,ROWS($T$5:T8525)),"")</f>
        <v/>
      </c>
    </row>
    <row r="8526" spans="4:21" ht="14.4" customHeight="1" x14ac:dyDescent="0.3">
      <c r="D8526" s="388">
        <f>ROWS(C$5:C8526)</f>
        <v>8522</v>
      </c>
      <c r="E8526" s="388" t="str">
        <f>IF(_xlfn.IFNA(VLOOKUP(A8526,$AG$3:$AH$83,2,FALSE),"")='11.1'!$D$5,TXM!D8526,"")</f>
        <v/>
      </c>
      <c r="F8526" t="str">
        <f>IFERROR(SMALL($E$5:$E$9000,ROWS($E$5:E8526)),"")</f>
        <v/>
      </c>
      <c r="L8526" s="388">
        <f>ROWS(K$5:K8526)</f>
        <v>8522</v>
      </c>
      <c r="M8526" s="388" t="str">
        <f>IF(_xlfn.IFNA(VLOOKUP(I8526,$AG$3:$AH$83,2,FALSE),"")='11.1'!$D$5,TXM!L8526,"")</f>
        <v/>
      </c>
      <c r="N8526" t="str">
        <f>IFERROR(SMALL($M$5:$M$9000,ROWS($M$5:M8526)),"")</f>
        <v/>
      </c>
      <c r="S8526" s="388">
        <f>ROWS(R$5:R8526)</f>
        <v>8522</v>
      </c>
      <c r="T8526" s="388" t="str">
        <f>IF(_xlfn.IFNA(VLOOKUP(P8526,$AG$3:$AH$83,2,FALSE),"")='11.1'!$D$5,TXM!S8526,"")</f>
        <v/>
      </c>
      <c r="U8526" t="str">
        <f>IFERROR(SMALL($T$5:$T$9000,ROWS($T$5:T8526)),"")</f>
        <v/>
      </c>
    </row>
    <row r="8527" spans="4:21" ht="14.4" customHeight="1" x14ac:dyDescent="0.3">
      <c r="D8527" s="388">
        <f>ROWS(C$5:C8527)</f>
        <v>8523</v>
      </c>
      <c r="E8527" s="388" t="str">
        <f>IF(_xlfn.IFNA(VLOOKUP(A8527,$AG$3:$AH$83,2,FALSE),"")='11.1'!$D$5,TXM!D8527,"")</f>
        <v/>
      </c>
      <c r="F8527" t="str">
        <f>IFERROR(SMALL($E$5:$E$9000,ROWS($E$5:E8527)),"")</f>
        <v/>
      </c>
      <c r="L8527" s="388">
        <f>ROWS(K$5:K8527)</f>
        <v>8523</v>
      </c>
      <c r="M8527" s="388" t="str">
        <f>IF(_xlfn.IFNA(VLOOKUP(I8527,$AG$3:$AH$83,2,FALSE),"")='11.1'!$D$5,TXM!L8527,"")</f>
        <v/>
      </c>
      <c r="N8527" t="str">
        <f>IFERROR(SMALL($M$5:$M$9000,ROWS($M$5:M8527)),"")</f>
        <v/>
      </c>
      <c r="S8527" s="388">
        <f>ROWS(R$5:R8527)</f>
        <v>8523</v>
      </c>
      <c r="T8527" s="388" t="str">
        <f>IF(_xlfn.IFNA(VLOOKUP(P8527,$AG$3:$AH$83,2,FALSE),"")='11.1'!$D$5,TXM!S8527,"")</f>
        <v/>
      </c>
      <c r="U8527" t="str">
        <f>IFERROR(SMALL($T$5:$T$9000,ROWS($T$5:T8527)),"")</f>
        <v/>
      </c>
    </row>
    <row r="8528" spans="4:21" ht="14.4" customHeight="1" x14ac:dyDescent="0.3">
      <c r="D8528" s="388">
        <f>ROWS(C$5:C8528)</f>
        <v>8524</v>
      </c>
      <c r="E8528" s="388" t="str">
        <f>IF(_xlfn.IFNA(VLOOKUP(A8528,$AG$3:$AH$83,2,FALSE),"")='11.1'!$D$5,TXM!D8528,"")</f>
        <v/>
      </c>
      <c r="F8528" t="str">
        <f>IFERROR(SMALL($E$5:$E$9000,ROWS($E$5:E8528)),"")</f>
        <v/>
      </c>
      <c r="L8528" s="388">
        <f>ROWS(K$5:K8528)</f>
        <v>8524</v>
      </c>
      <c r="M8528" s="388" t="str">
        <f>IF(_xlfn.IFNA(VLOOKUP(I8528,$AG$3:$AH$83,2,FALSE),"")='11.1'!$D$5,TXM!L8528,"")</f>
        <v/>
      </c>
      <c r="N8528" t="str">
        <f>IFERROR(SMALL($M$5:$M$9000,ROWS($M$5:M8528)),"")</f>
        <v/>
      </c>
      <c r="S8528" s="388">
        <f>ROWS(R$5:R8528)</f>
        <v>8524</v>
      </c>
      <c r="T8528" s="388" t="str">
        <f>IF(_xlfn.IFNA(VLOOKUP(P8528,$AG$3:$AH$83,2,FALSE),"")='11.1'!$D$5,TXM!S8528,"")</f>
        <v/>
      </c>
      <c r="U8528" t="str">
        <f>IFERROR(SMALL($T$5:$T$9000,ROWS($T$5:T8528)),"")</f>
        <v/>
      </c>
    </row>
    <row r="8529" spans="4:21" ht="14.4" customHeight="1" x14ac:dyDescent="0.3">
      <c r="D8529" s="388">
        <f>ROWS(C$5:C8529)</f>
        <v>8525</v>
      </c>
      <c r="E8529" s="388" t="str">
        <f>IF(_xlfn.IFNA(VLOOKUP(A8529,$AG$3:$AH$83,2,FALSE),"")='11.1'!$D$5,TXM!D8529,"")</f>
        <v/>
      </c>
      <c r="F8529" t="str">
        <f>IFERROR(SMALL($E$5:$E$9000,ROWS($E$5:E8529)),"")</f>
        <v/>
      </c>
      <c r="L8529" s="388">
        <f>ROWS(K$5:K8529)</f>
        <v>8525</v>
      </c>
      <c r="M8529" s="388" t="str">
        <f>IF(_xlfn.IFNA(VLOOKUP(I8529,$AG$3:$AH$83,2,FALSE),"")='11.1'!$D$5,TXM!L8529,"")</f>
        <v/>
      </c>
      <c r="N8529" t="str">
        <f>IFERROR(SMALL($M$5:$M$9000,ROWS($M$5:M8529)),"")</f>
        <v/>
      </c>
      <c r="S8529" s="388">
        <f>ROWS(R$5:R8529)</f>
        <v>8525</v>
      </c>
      <c r="T8529" s="388" t="str">
        <f>IF(_xlfn.IFNA(VLOOKUP(P8529,$AG$3:$AH$83,2,FALSE),"")='11.1'!$D$5,TXM!S8529,"")</f>
        <v/>
      </c>
      <c r="U8529" t="str">
        <f>IFERROR(SMALL($T$5:$T$9000,ROWS($T$5:T8529)),"")</f>
        <v/>
      </c>
    </row>
    <row r="8530" spans="4:21" ht="14.4" customHeight="1" x14ac:dyDescent="0.3">
      <c r="D8530" s="388">
        <f>ROWS(C$5:C8530)</f>
        <v>8526</v>
      </c>
      <c r="E8530" s="388" t="str">
        <f>IF(_xlfn.IFNA(VLOOKUP(A8530,$AG$3:$AH$83,2,FALSE),"")='11.1'!$D$5,TXM!D8530,"")</f>
        <v/>
      </c>
      <c r="F8530" t="str">
        <f>IFERROR(SMALL($E$5:$E$9000,ROWS($E$5:E8530)),"")</f>
        <v/>
      </c>
      <c r="L8530" s="388">
        <f>ROWS(K$5:K8530)</f>
        <v>8526</v>
      </c>
      <c r="M8530" s="388" t="str">
        <f>IF(_xlfn.IFNA(VLOOKUP(I8530,$AG$3:$AH$83,2,FALSE),"")='11.1'!$D$5,TXM!L8530,"")</f>
        <v/>
      </c>
      <c r="N8530" t="str">
        <f>IFERROR(SMALL($M$5:$M$9000,ROWS($M$5:M8530)),"")</f>
        <v/>
      </c>
      <c r="S8530" s="388">
        <f>ROWS(R$5:R8530)</f>
        <v>8526</v>
      </c>
      <c r="T8530" s="388" t="str">
        <f>IF(_xlfn.IFNA(VLOOKUP(P8530,$AG$3:$AH$83,2,FALSE),"")='11.1'!$D$5,TXM!S8530,"")</f>
        <v/>
      </c>
      <c r="U8530" t="str">
        <f>IFERROR(SMALL($T$5:$T$9000,ROWS($T$5:T8530)),"")</f>
        <v/>
      </c>
    </row>
    <row r="8531" spans="4:21" ht="14.4" customHeight="1" x14ac:dyDescent="0.3">
      <c r="D8531" s="388">
        <f>ROWS(C$5:C8531)</f>
        <v>8527</v>
      </c>
      <c r="E8531" s="388" t="str">
        <f>IF(_xlfn.IFNA(VLOOKUP(A8531,$AG$3:$AH$83,2,FALSE),"")='11.1'!$D$5,TXM!D8531,"")</f>
        <v/>
      </c>
      <c r="F8531" t="str">
        <f>IFERROR(SMALL($E$5:$E$9000,ROWS($E$5:E8531)),"")</f>
        <v/>
      </c>
      <c r="L8531" s="388">
        <f>ROWS(K$5:K8531)</f>
        <v>8527</v>
      </c>
      <c r="M8531" s="388" t="str">
        <f>IF(_xlfn.IFNA(VLOOKUP(I8531,$AG$3:$AH$83,2,FALSE),"")='11.1'!$D$5,TXM!L8531,"")</f>
        <v/>
      </c>
      <c r="N8531" t="str">
        <f>IFERROR(SMALL($M$5:$M$9000,ROWS($M$5:M8531)),"")</f>
        <v/>
      </c>
      <c r="S8531" s="388">
        <f>ROWS(R$5:R8531)</f>
        <v>8527</v>
      </c>
      <c r="T8531" s="388" t="str">
        <f>IF(_xlfn.IFNA(VLOOKUP(P8531,$AG$3:$AH$83,2,FALSE),"")='11.1'!$D$5,TXM!S8531,"")</f>
        <v/>
      </c>
      <c r="U8531" t="str">
        <f>IFERROR(SMALL($T$5:$T$9000,ROWS($T$5:T8531)),"")</f>
        <v/>
      </c>
    </row>
    <row r="8532" spans="4:21" ht="14.4" customHeight="1" x14ac:dyDescent="0.3">
      <c r="D8532" s="388">
        <f>ROWS(C$5:C8532)</f>
        <v>8528</v>
      </c>
      <c r="E8532" s="388" t="str">
        <f>IF(_xlfn.IFNA(VLOOKUP(A8532,$AG$3:$AH$83,2,FALSE),"")='11.1'!$D$5,TXM!D8532,"")</f>
        <v/>
      </c>
      <c r="F8532" t="str">
        <f>IFERROR(SMALL($E$5:$E$9000,ROWS($E$5:E8532)),"")</f>
        <v/>
      </c>
      <c r="L8532" s="388">
        <f>ROWS(K$5:K8532)</f>
        <v>8528</v>
      </c>
      <c r="M8532" s="388" t="str">
        <f>IF(_xlfn.IFNA(VLOOKUP(I8532,$AG$3:$AH$83,2,FALSE),"")='11.1'!$D$5,TXM!L8532,"")</f>
        <v/>
      </c>
      <c r="N8532" t="str">
        <f>IFERROR(SMALL($M$5:$M$9000,ROWS($M$5:M8532)),"")</f>
        <v/>
      </c>
      <c r="S8532" s="388">
        <f>ROWS(R$5:R8532)</f>
        <v>8528</v>
      </c>
      <c r="T8532" s="388" t="str">
        <f>IF(_xlfn.IFNA(VLOOKUP(P8532,$AG$3:$AH$83,2,FALSE),"")='11.1'!$D$5,TXM!S8532,"")</f>
        <v/>
      </c>
      <c r="U8532" t="str">
        <f>IFERROR(SMALL($T$5:$T$9000,ROWS($T$5:T8532)),"")</f>
        <v/>
      </c>
    </row>
    <row r="8533" spans="4:21" ht="14.4" customHeight="1" x14ac:dyDescent="0.3">
      <c r="D8533" s="388">
        <f>ROWS(C$5:C8533)</f>
        <v>8529</v>
      </c>
      <c r="E8533" s="388" t="str">
        <f>IF(_xlfn.IFNA(VLOOKUP(A8533,$AG$3:$AH$83,2,FALSE),"")='11.1'!$D$5,TXM!D8533,"")</f>
        <v/>
      </c>
      <c r="F8533" t="str">
        <f>IFERROR(SMALL($E$5:$E$9000,ROWS($E$5:E8533)),"")</f>
        <v/>
      </c>
      <c r="L8533" s="388">
        <f>ROWS(K$5:K8533)</f>
        <v>8529</v>
      </c>
      <c r="M8533" s="388" t="str">
        <f>IF(_xlfn.IFNA(VLOOKUP(I8533,$AG$3:$AH$83,2,FALSE),"")='11.1'!$D$5,TXM!L8533,"")</f>
        <v/>
      </c>
      <c r="N8533" t="str">
        <f>IFERROR(SMALL($M$5:$M$9000,ROWS($M$5:M8533)),"")</f>
        <v/>
      </c>
      <c r="S8533" s="388">
        <f>ROWS(R$5:R8533)</f>
        <v>8529</v>
      </c>
      <c r="T8533" s="388" t="str">
        <f>IF(_xlfn.IFNA(VLOOKUP(P8533,$AG$3:$AH$83,2,FALSE),"")='11.1'!$D$5,TXM!S8533,"")</f>
        <v/>
      </c>
      <c r="U8533" t="str">
        <f>IFERROR(SMALL($T$5:$T$9000,ROWS($T$5:T8533)),"")</f>
        <v/>
      </c>
    </row>
    <row r="8534" spans="4:21" ht="14.4" customHeight="1" x14ac:dyDescent="0.3">
      <c r="D8534" s="388">
        <f>ROWS(C$5:C8534)</f>
        <v>8530</v>
      </c>
      <c r="E8534" s="388" t="str">
        <f>IF(_xlfn.IFNA(VLOOKUP(A8534,$AG$3:$AH$83,2,FALSE),"")='11.1'!$D$5,TXM!D8534,"")</f>
        <v/>
      </c>
      <c r="F8534" t="str">
        <f>IFERROR(SMALL($E$5:$E$9000,ROWS($E$5:E8534)),"")</f>
        <v/>
      </c>
      <c r="L8534" s="388">
        <f>ROWS(K$5:K8534)</f>
        <v>8530</v>
      </c>
      <c r="M8534" s="388" t="str">
        <f>IF(_xlfn.IFNA(VLOOKUP(I8534,$AG$3:$AH$83,2,FALSE),"")='11.1'!$D$5,TXM!L8534,"")</f>
        <v/>
      </c>
      <c r="N8534" t="str">
        <f>IFERROR(SMALL($M$5:$M$9000,ROWS($M$5:M8534)),"")</f>
        <v/>
      </c>
      <c r="S8534" s="388">
        <f>ROWS(R$5:R8534)</f>
        <v>8530</v>
      </c>
      <c r="T8534" s="388" t="str">
        <f>IF(_xlfn.IFNA(VLOOKUP(P8534,$AG$3:$AH$83,2,FALSE),"")='11.1'!$D$5,TXM!S8534,"")</f>
        <v/>
      </c>
      <c r="U8534" t="str">
        <f>IFERROR(SMALL($T$5:$T$9000,ROWS($T$5:T8534)),"")</f>
        <v/>
      </c>
    </row>
    <row r="8535" spans="4:21" ht="14.4" customHeight="1" x14ac:dyDescent="0.3">
      <c r="D8535" s="388">
        <f>ROWS(C$5:C8535)</f>
        <v>8531</v>
      </c>
      <c r="E8535" s="388" t="str">
        <f>IF(_xlfn.IFNA(VLOOKUP(A8535,$AG$3:$AH$83,2,FALSE),"")='11.1'!$D$5,TXM!D8535,"")</f>
        <v/>
      </c>
      <c r="F8535" t="str">
        <f>IFERROR(SMALL($E$5:$E$9000,ROWS($E$5:E8535)),"")</f>
        <v/>
      </c>
      <c r="L8535" s="388">
        <f>ROWS(K$5:K8535)</f>
        <v>8531</v>
      </c>
      <c r="M8535" s="388" t="str">
        <f>IF(_xlfn.IFNA(VLOOKUP(I8535,$AG$3:$AH$83,2,FALSE),"")='11.1'!$D$5,TXM!L8535,"")</f>
        <v/>
      </c>
      <c r="N8535" t="str">
        <f>IFERROR(SMALL($M$5:$M$9000,ROWS($M$5:M8535)),"")</f>
        <v/>
      </c>
      <c r="S8535" s="388">
        <f>ROWS(R$5:R8535)</f>
        <v>8531</v>
      </c>
      <c r="T8535" s="388" t="str">
        <f>IF(_xlfn.IFNA(VLOOKUP(P8535,$AG$3:$AH$83,2,FALSE),"")='11.1'!$D$5,TXM!S8535,"")</f>
        <v/>
      </c>
      <c r="U8535" t="str">
        <f>IFERROR(SMALL($T$5:$T$9000,ROWS($T$5:T8535)),"")</f>
        <v/>
      </c>
    </row>
    <row r="8536" spans="4:21" ht="14.4" customHeight="1" x14ac:dyDescent="0.3">
      <c r="D8536" s="388">
        <f>ROWS(C$5:C8536)</f>
        <v>8532</v>
      </c>
      <c r="E8536" s="388" t="str">
        <f>IF(_xlfn.IFNA(VLOOKUP(A8536,$AG$3:$AH$83,2,FALSE),"")='11.1'!$D$5,TXM!D8536,"")</f>
        <v/>
      </c>
      <c r="F8536" t="str">
        <f>IFERROR(SMALL($E$5:$E$9000,ROWS($E$5:E8536)),"")</f>
        <v/>
      </c>
      <c r="L8536" s="388">
        <f>ROWS(K$5:K8536)</f>
        <v>8532</v>
      </c>
      <c r="M8536" s="388" t="str">
        <f>IF(_xlfn.IFNA(VLOOKUP(I8536,$AG$3:$AH$83,2,FALSE),"")='11.1'!$D$5,TXM!L8536,"")</f>
        <v/>
      </c>
      <c r="N8536" t="str">
        <f>IFERROR(SMALL($M$5:$M$9000,ROWS($M$5:M8536)),"")</f>
        <v/>
      </c>
      <c r="S8536" s="388">
        <f>ROWS(R$5:R8536)</f>
        <v>8532</v>
      </c>
      <c r="T8536" s="388" t="str">
        <f>IF(_xlfn.IFNA(VLOOKUP(P8536,$AG$3:$AH$83,2,FALSE),"")='11.1'!$D$5,TXM!S8536,"")</f>
        <v/>
      </c>
      <c r="U8536" t="str">
        <f>IFERROR(SMALL($T$5:$T$9000,ROWS($T$5:T8536)),"")</f>
        <v/>
      </c>
    </row>
    <row r="8537" spans="4:21" ht="14.4" customHeight="1" x14ac:dyDescent="0.3">
      <c r="D8537" s="388">
        <f>ROWS(C$5:C8537)</f>
        <v>8533</v>
      </c>
      <c r="E8537" s="388" t="str">
        <f>IF(_xlfn.IFNA(VLOOKUP(A8537,$AG$3:$AH$83,2,FALSE),"")='11.1'!$D$5,TXM!D8537,"")</f>
        <v/>
      </c>
      <c r="F8537" t="str">
        <f>IFERROR(SMALL($E$5:$E$9000,ROWS($E$5:E8537)),"")</f>
        <v/>
      </c>
      <c r="L8537" s="388">
        <f>ROWS(K$5:K8537)</f>
        <v>8533</v>
      </c>
      <c r="M8537" s="388" t="str">
        <f>IF(_xlfn.IFNA(VLOOKUP(I8537,$AG$3:$AH$83,2,FALSE),"")='11.1'!$D$5,TXM!L8537,"")</f>
        <v/>
      </c>
      <c r="N8537" t="str">
        <f>IFERROR(SMALL($M$5:$M$9000,ROWS($M$5:M8537)),"")</f>
        <v/>
      </c>
      <c r="S8537" s="388">
        <f>ROWS(R$5:R8537)</f>
        <v>8533</v>
      </c>
      <c r="T8537" s="388" t="str">
        <f>IF(_xlfn.IFNA(VLOOKUP(P8537,$AG$3:$AH$83,2,FALSE),"")='11.1'!$D$5,TXM!S8537,"")</f>
        <v/>
      </c>
      <c r="U8537" t="str">
        <f>IFERROR(SMALL($T$5:$T$9000,ROWS($T$5:T8537)),"")</f>
        <v/>
      </c>
    </row>
    <row r="8538" spans="4:21" ht="14.4" customHeight="1" x14ac:dyDescent="0.3">
      <c r="D8538" s="388">
        <f>ROWS(C$5:C8538)</f>
        <v>8534</v>
      </c>
      <c r="E8538" s="388" t="str">
        <f>IF(_xlfn.IFNA(VLOOKUP(A8538,$AG$3:$AH$83,2,FALSE),"")='11.1'!$D$5,TXM!D8538,"")</f>
        <v/>
      </c>
      <c r="F8538" t="str">
        <f>IFERROR(SMALL($E$5:$E$9000,ROWS($E$5:E8538)),"")</f>
        <v/>
      </c>
      <c r="L8538" s="388">
        <f>ROWS(K$5:K8538)</f>
        <v>8534</v>
      </c>
      <c r="M8538" s="388" t="str">
        <f>IF(_xlfn.IFNA(VLOOKUP(I8538,$AG$3:$AH$83,2,FALSE),"")='11.1'!$D$5,TXM!L8538,"")</f>
        <v/>
      </c>
      <c r="N8538" t="str">
        <f>IFERROR(SMALL($M$5:$M$9000,ROWS($M$5:M8538)),"")</f>
        <v/>
      </c>
      <c r="S8538" s="388">
        <f>ROWS(R$5:R8538)</f>
        <v>8534</v>
      </c>
      <c r="T8538" s="388" t="str">
        <f>IF(_xlfn.IFNA(VLOOKUP(P8538,$AG$3:$AH$83,2,FALSE),"")='11.1'!$D$5,TXM!S8538,"")</f>
        <v/>
      </c>
      <c r="U8538" t="str">
        <f>IFERROR(SMALL($T$5:$T$9000,ROWS($T$5:T8538)),"")</f>
        <v/>
      </c>
    </row>
    <row r="8539" spans="4:21" ht="14.4" customHeight="1" x14ac:dyDescent="0.3">
      <c r="D8539" s="388">
        <f>ROWS(C$5:C8539)</f>
        <v>8535</v>
      </c>
      <c r="E8539" s="388" t="str">
        <f>IF(_xlfn.IFNA(VLOOKUP(A8539,$AG$3:$AH$83,2,FALSE),"")='11.1'!$D$5,TXM!D8539,"")</f>
        <v/>
      </c>
      <c r="F8539" t="str">
        <f>IFERROR(SMALL($E$5:$E$9000,ROWS($E$5:E8539)),"")</f>
        <v/>
      </c>
      <c r="L8539" s="388">
        <f>ROWS(K$5:K8539)</f>
        <v>8535</v>
      </c>
      <c r="M8539" s="388" t="str">
        <f>IF(_xlfn.IFNA(VLOOKUP(I8539,$AG$3:$AH$83,2,FALSE),"")='11.1'!$D$5,TXM!L8539,"")</f>
        <v/>
      </c>
      <c r="N8539" t="str">
        <f>IFERROR(SMALL($M$5:$M$9000,ROWS($M$5:M8539)),"")</f>
        <v/>
      </c>
      <c r="S8539" s="388">
        <f>ROWS(R$5:R8539)</f>
        <v>8535</v>
      </c>
      <c r="T8539" s="388" t="str">
        <f>IF(_xlfn.IFNA(VLOOKUP(P8539,$AG$3:$AH$83,2,FALSE),"")='11.1'!$D$5,TXM!S8539,"")</f>
        <v/>
      </c>
      <c r="U8539" t="str">
        <f>IFERROR(SMALL($T$5:$T$9000,ROWS($T$5:T8539)),"")</f>
        <v/>
      </c>
    </row>
    <row r="8540" spans="4:21" ht="14.4" customHeight="1" x14ac:dyDescent="0.3">
      <c r="D8540" s="388">
        <f>ROWS(C$5:C8540)</f>
        <v>8536</v>
      </c>
      <c r="E8540" s="388" t="str">
        <f>IF(_xlfn.IFNA(VLOOKUP(A8540,$AG$3:$AH$83,2,FALSE),"")='11.1'!$D$5,TXM!D8540,"")</f>
        <v/>
      </c>
      <c r="F8540" t="str">
        <f>IFERROR(SMALL($E$5:$E$9000,ROWS($E$5:E8540)),"")</f>
        <v/>
      </c>
      <c r="L8540" s="388">
        <f>ROWS(K$5:K8540)</f>
        <v>8536</v>
      </c>
      <c r="M8540" s="388" t="str">
        <f>IF(_xlfn.IFNA(VLOOKUP(I8540,$AG$3:$AH$83,2,FALSE),"")='11.1'!$D$5,TXM!L8540,"")</f>
        <v/>
      </c>
      <c r="N8540" t="str">
        <f>IFERROR(SMALL($M$5:$M$9000,ROWS($M$5:M8540)),"")</f>
        <v/>
      </c>
      <c r="S8540" s="388">
        <f>ROWS(R$5:R8540)</f>
        <v>8536</v>
      </c>
      <c r="T8540" s="388" t="str">
        <f>IF(_xlfn.IFNA(VLOOKUP(P8540,$AG$3:$AH$83,2,FALSE),"")='11.1'!$D$5,TXM!S8540,"")</f>
        <v/>
      </c>
      <c r="U8540" t="str">
        <f>IFERROR(SMALL($T$5:$T$9000,ROWS($T$5:T8540)),"")</f>
        <v/>
      </c>
    </row>
    <row r="8541" spans="4:21" ht="14.4" customHeight="1" x14ac:dyDescent="0.3">
      <c r="D8541" s="388">
        <f>ROWS(C$5:C8541)</f>
        <v>8537</v>
      </c>
      <c r="E8541" s="388" t="str">
        <f>IF(_xlfn.IFNA(VLOOKUP(A8541,$AG$3:$AH$83,2,FALSE),"")='11.1'!$D$5,TXM!D8541,"")</f>
        <v/>
      </c>
      <c r="F8541" t="str">
        <f>IFERROR(SMALL($E$5:$E$9000,ROWS($E$5:E8541)),"")</f>
        <v/>
      </c>
      <c r="L8541" s="388">
        <f>ROWS(K$5:K8541)</f>
        <v>8537</v>
      </c>
      <c r="M8541" s="388" t="str">
        <f>IF(_xlfn.IFNA(VLOOKUP(I8541,$AG$3:$AH$83,2,FALSE),"")='11.1'!$D$5,TXM!L8541,"")</f>
        <v/>
      </c>
      <c r="N8541" t="str">
        <f>IFERROR(SMALL($M$5:$M$9000,ROWS($M$5:M8541)),"")</f>
        <v/>
      </c>
      <c r="S8541" s="388">
        <f>ROWS(R$5:R8541)</f>
        <v>8537</v>
      </c>
      <c r="T8541" s="388" t="str">
        <f>IF(_xlfn.IFNA(VLOOKUP(P8541,$AG$3:$AH$83,2,FALSE),"")='11.1'!$D$5,TXM!S8541,"")</f>
        <v/>
      </c>
      <c r="U8541" t="str">
        <f>IFERROR(SMALL($T$5:$T$9000,ROWS($T$5:T8541)),"")</f>
        <v/>
      </c>
    </row>
    <row r="8542" spans="4:21" ht="14.4" customHeight="1" x14ac:dyDescent="0.3">
      <c r="D8542" s="388">
        <f>ROWS(C$5:C8542)</f>
        <v>8538</v>
      </c>
      <c r="E8542" s="388" t="str">
        <f>IF(_xlfn.IFNA(VLOOKUP(A8542,$AG$3:$AH$83,2,FALSE),"")='11.1'!$D$5,TXM!D8542,"")</f>
        <v/>
      </c>
      <c r="F8542" t="str">
        <f>IFERROR(SMALL($E$5:$E$9000,ROWS($E$5:E8542)),"")</f>
        <v/>
      </c>
      <c r="L8542" s="388">
        <f>ROWS(K$5:K8542)</f>
        <v>8538</v>
      </c>
      <c r="M8542" s="388" t="str">
        <f>IF(_xlfn.IFNA(VLOOKUP(I8542,$AG$3:$AH$83,2,FALSE),"")='11.1'!$D$5,TXM!L8542,"")</f>
        <v/>
      </c>
      <c r="N8542" t="str">
        <f>IFERROR(SMALL($M$5:$M$9000,ROWS($M$5:M8542)),"")</f>
        <v/>
      </c>
      <c r="S8542" s="388">
        <f>ROWS(R$5:R8542)</f>
        <v>8538</v>
      </c>
      <c r="T8542" s="388" t="str">
        <f>IF(_xlfn.IFNA(VLOOKUP(P8542,$AG$3:$AH$83,2,FALSE),"")='11.1'!$D$5,TXM!S8542,"")</f>
        <v/>
      </c>
      <c r="U8542" t="str">
        <f>IFERROR(SMALL($T$5:$T$9000,ROWS($T$5:T8542)),"")</f>
        <v/>
      </c>
    </row>
    <row r="8543" spans="4:21" ht="14.4" customHeight="1" x14ac:dyDescent="0.3">
      <c r="D8543" s="388">
        <f>ROWS(C$5:C8543)</f>
        <v>8539</v>
      </c>
      <c r="E8543" s="388" t="str">
        <f>IF(_xlfn.IFNA(VLOOKUP(A8543,$AG$3:$AH$83,2,FALSE),"")='11.1'!$D$5,TXM!D8543,"")</f>
        <v/>
      </c>
      <c r="F8543" t="str">
        <f>IFERROR(SMALL($E$5:$E$9000,ROWS($E$5:E8543)),"")</f>
        <v/>
      </c>
      <c r="L8543" s="388">
        <f>ROWS(K$5:K8543)</f>
        <v>8539</v>
      </c>
      <c r="M8543" s="388" t="str">
        <f>IF(_xlfn.IFNA(VLOOKUP(I8543,$AG$3:$AH$83,2,FALSE),"")='11.1'!$D$5,TXM!L8543,"")</f>
        <v/>
      </c>
      <c r="N8543" t="str">
        <f>IFERROR(SMALL($M$5:$M$9000,ROWS($M$5:M8543)),"")</f>
        <v/>
      </c>
      <c r="S8543" s="388">
        <f>ROWS(R$5:R8543)</f>
        <v>8539</v>
      </c>
      <c r="T8543" s="388" t="str">
        <f>IF(_xlfn.IFNA(VLOOKUP(P8543,$AG$3:$AH$83,2,FALSE),"")='11.1'!$D$5,TXM!S8543,"")</f>
        <v/>
      </c>
      <c r="U8543" t="str">
        <f>IFERROR(SMALL($T$5:$T$9000,ROWS($T$5:T8543)),"")</f>
        <v/>
      </c>
    </row>
    <row r="8544" spans="4:21" ht="14.4" customHeight="1" x14ac:dyDescent="0.3">
      <c r="D8544" s="388">
        <f>ROWS(C$5:C8544)</f>
        <v>8540</v>
      </c>
      <c r="E8544" s="388" t="str">
        <f>IF(_xlfn.IFNA(VLOOKUP(A8544,$AG$3:$AH$83,2,FALSE),"")='11.1'!$D$5,TXM!D8544,"")</f>
        <v/>
      </c>
      <c r="F8544" t="str">
        <f>IFERROR(SMALL($E$5:$E$9000,ROWS($E$5:E8544)),"")</f>
        <v/>
      </c>
      <c r="L8544" s="388">
        <f>ROWS(K$5:K8544)</f>
        <v>8540</v>
      </c>
      <c r="M8544" s="388" t="str">
        <f>IF(_xlfn.IFNA(VLOOKUP(I8544,$AG$3:$AH$83,2,FALSE),"")='11.1'!$D$5,TXM!L8544,"")</f>
        <v/>
      </c>
      <c r="N8544" t="str">
        <f>IFERROR(SMALL($M$5:$M$9000,ROWS($M$5:M8544)),"")</f>
        <v/>
      </c>
      <c r="S8544" s="388">
        <f>ROWS(R$5:R8544)</f>
        <v>8540</v>
      </c>
      <c r="T8544" s="388" t="str">
        <f>IF(_xlfn.IFNA(VLOOKUP(P8544,$AG$3:$AH$83,2,FALSE),"")='11.1'!$D$5,TXM!S8544,"")</f>
        <v/>
      </c>
      <c r="U8544" t="str">
        <f>IFERROR(SMALL($T$5:$T$9000,ROWS($T$5:T8544)),"")</f>
        <v/>
      </c>
    </row>
    <row r="8545" spans="4:21" ht="14.4" customHeight="1" x14ac:dyDescent="0.3">
      <c r="D8545" s="388">
        <f>ROWS(C$5:C8545)</f>
        <v>8541</v>
      </c>
      <c r="E8545" s="388" t="str">
        <f>IF(_xlfn.IFNA(VLOOKUP(A8545,$AG$3:$AH$83,2,FALSE),"")='11.1'!$D$5,TXM!D8545,"")</f>
        <v/>
      </c>
      <c r="F8545" t="str">
        <f>IFERROR(SMALL($E$5:$E$9000,ROWS($E$5:E8545)),"")</f>
        <v/>
      </c>
      <c r="L8545" s="388">
        <f>ROWS(K$5:K8545)</f>
        <v>8541</v>
      </c>
      <c r="M8545" s="388" t="str">
        <f>IF(_xlfn.IFNA(VLOOKUP(I8545,$AG$3:$AH$83,2,FALSE),"")='11.1'!$D$5,TXM!L8545,"")</f>
        <v/>
      </c>
      <c r="N8545" t="str">
        <f>IFERROR(SMALL($M$5:$M$9000,ROWS($M$5:M8545)),"")</f>
        <v/>
      </c>
      <c r="S8545" s="388">
        <f>ROWS(R$5:R8545)</f>
        <v>8541</v>
      </c>
      <c r="T8545" s="388" t="str">
        <f>IF(_xlfn.IFNA(VLOOKUP(P8545,$AG$3:$AH$83,2,FALSE),"")='11.1'!$D$5,TXM!S8545,"")</f>
        <v/>
      </c>
      <c r="U8545" t="str">
        <f>IFERROR(SMALL($T$5:$T$9000,ROWS($T$5:T8545)),"")</f>
        <v/>
      </c>
    </row>
    <row r="8546" spans="4:21" ht="14.4" customHeight="1" x14ac:dyDescent="0.3">
      <c r="D8546" s="388">
        <f>ROWS(C$5:C8546)</f>
        <v>8542</v>
      </c>
      <c r="E8546" s="388" t="str">
        <f>IF(_xlfn.IFNA(VLOOKUP(A8546,$AG$3:$AH$83,2,FALSE),"")='11.1'!$D$5,TXM!D8546,"")</f>
        <v/>
      </c>
      <c r="F8546" t="str">
        <f>IFERROR(SMALL($E$5:$E$9000,ROWS($E$5:E8546)),"")</f>
        <v/>
      </c>
      <c r="L8546" s="388">
        <f>ROWS(K$5:K8546)</f>
        <v>8542</v>
      </c>
      <c r="M8546" s="388" t="str">
        <f>IF(_xlfn.IFNA(VLOOKUP(I8546,$AG$3:$AH$83,2,FALSE),"")='11.1'!$D$5,TXM!L8546,"")</f>
        <v/>
      </c>
      <c r="N8546" t="str">
        <f>IFERROR(SMALL($M$5:$M$9000,ROWS($M$5:M8546)),"")</f>
        <v/>
      </c>
      <c r="S8546" s="388">
        <f>ROWS(R$5:R8546)</f>
        <v>8542</v>
      </c>
      <c r="T8546" s="388" t="str">
        <f>IF(_xlfn.IFNA(VLOOKUP(P8546,$AG$3:$AH$83,2,FALSE),"")='11.1'!$D$5,TXM!S8546,"")</f>
        <v/>
      </c>
      <c r="U8546" t="str">
        <f>IFERROR(SMALL($T$5:$T$9000,ROWS($T$5:T8546)),"")</f>
        <v/>
      </c>
    </row>
    <row r="8547" spans="4:21" ht="14.4" customHeight="1" x14ac:dyDescent="0.3">
      <c r="D8547" s="388">
        <f>ROWS(C$5:C8547)</f>
        <v>8543</v>
      </c>
      <c r="E8547" s="388" t="str">
        <f>IF(_xlfn.IFNA(VLOOKUP(A8547,$AG$3:$AH$83,2,FALSE),"")='11.1'!$D$5,TXM!D8547,"")</f>
        <v/>
      </c>
      <c r="F8547" t="str">
        <f>IFERROR(SMALL($E$5:$E$9000,ROWS($E$5:E8547)),"")</f>
        <v/>
      </c>
      <c r="L8547" s="388">
        <f>ROWS(K$5:K8547)</f>
        <v>8543</v>
      </c>
      <c r="M8547" s="388" t="str">
        <f>IF(_xlfn.IFNA(VLOOKUP(I8547,$AG$3:$AH$83,2,FALSE),"")='11.1'!$D$5,TXM!L8547,"")</f>
        <v/>
      </c>
      <c r="N8547" t="str">
        <f>IFERROR(SMALL($M$5:$M$9000,ROWS($M$5:M8547)),"")</f>
        <v/>
      </c>
      <c r="S8547" s="388">
        <f>ROWS(R$5:R8547)</f>
        <v>8543</v>
      </c>
      <c r="T8547" s="388" t="str">
        <f>IF(_xlfn.IFNA(VLOOKUP(P8547,$AG$3:$AH$83,2,FALSE),"")='11.1'!$D$5,TXM!S8547,"")</f>
        <v/>
      </c>
      <c r="U8547" t="str">
        <f>IFERROR(SMALL($T$5:$T$9000,ROWS($T$5:T8547)),"")</f>
        <v/>
      </c>
    </row>
    <row r="8548" spans="4:21" ht="14.4" customHeight="1" x14ac:dyDescent="0.3">
      <c r="D8548" s="388">
        <f>ROWS(C$5:C8548)</f>
        <v>8544</v>
      </c>
      <c r="E8548" s="388" t="str">
        <f>IF(_xlfn.IFNA(VLOOKUP(A8548,$AG$3:$AH$83,2,FALSE),"")='11.1'!$D$5,TXM!D8548,"")</f>
        <v/>
      </c>
      <c r="F8548" t="str">
        <f>IFERROR(SMALL($E$5:$E$9000,ROWS($E$5:E8548)),"")</f>
        <v/>
      </c>
      <c r="L8548" s="388">
        <f>ROWS(K$5:K8548)</f>
        <v>8544</v>
      </c>
      <c r="M8548" s="388" t="str">
        <f>IF(_xlfn.IFNA(VLOOKUP(I8548,$AG$3:$AH$83,2,FALSE),"")='11.1'!$D$5,TXM!L8548,"")</f>
        <v/>
      </c>
      <c r="N8548" t="str">
        <f>IFERROR(SMALL($M$5:$M$9000,ROWS($M$5:M8548)),"")</f>
        <v/>
      </c>
      <c r="S8548" s="388">
        <f>ROWS(R$5:R8548)</f>
        <v>8544</v>
      </c>
      <c r="T8548" s="388" t="str">
        <f>IF(_xlfn.IFNA(VLOOKUP(P8548,$AG$3:$AH$83,2,FALSE),"")='11.1'!$D$5,TXM!S8548,"")</f>
        <v/>
      </c>
      <c r="U8548" t="str">
        <f>IFERROR(SMALL($T$5:$T$9000,ROWS($T$5:T8548)),"")</f>
        <v/>
      </c>
    </row>
    <row r="8549" spans="4:21" ht="14.4" customHeight="1" x14ac:dyDescent="0.3">
      <c r="D8549" s="388">
        <f>ROWS(C$5:C8549)</f>
        <v>8545</v>
      </c>
      <c r="E8549" s="388" t="str">
        <f>IF(_xlfn.IFNA(VLOOKUP(A8549,$AG$3:$AH$83,2,FALSE),"")='11.1'!$D$5,TXM!D8549,"")</f>
        <v/>
      </c>
      <c r="F8549" t="str">
        <f>IFERROR(SMALL($E$5:$E$9000,ROWS($E$5:E8549)),"")</f>
        <v/>
      </c>
      <c r="L8549" s="388">
        <f>ROWS(K$5:K8549)</f>
        <v>8545</v>
      </c>
      <c r="M8549" s="388" t="str">
        <f>IF(_xlfn.IFNA(VLOOKUP(I8549,$AG$3:$AH$83,2,FALSE),"")='11.1'!$D$5,TXM!L8549,"")</f>
        <v/>
      </c>
      <c r="N8549" t="str">
        <f>IFERROR(SMALL($M$5:$M$9000,ROWS($M$5:M8549)),"")</f>
        <v/>
      </c>
      <c r="S8549" s="388">
        <f>ROWS(R$5:R8549)</f>
        <v>8545</v>
      </c>
      <c r="T8549" s="388" t="str">
        <f>IF(_xlfn.IFNA(VLOOKUP(P8549,$AG$3:$AH$83,2,FALSE),"")='11.1'!$D$5,TXM!S8549,"")</f>
        <v/>
      </c>
      <c r="U8549" t="str">
        <f>IFERROR(SMALL($T$5:$T$9000,ROWS($T$5:T8549)),"")</f>
        <v/>
      </c>
    </row>
    <row r="8550" spans="4:21" ht="14.4" customHeight="1" x14ac:dyDescent="0.3">
      <c r="D8550" s="388">
        <f>ROWS(C$5:C8550)</f>
        <v>8546</v>
      </c>
      <c r="E8550" s="388" t="str">
        <f>IF(_xlfn.IFNA(VLOOKUP(A8550,$AG$3:$AH$83,2,FALSE),"")='11.1'!$D$5,TXM!D8550,"")</f>
        <v/>
      </c>
      <c r="F8550" t="str">
        <f>IFERROR(SMALL($E$5:$E$9000,ROWS($E$5:E8550)),"")</f>
        <v/>
      </c>
      <c r="L8550" s="388">
        <f>ROWS(K$5:K8550)</f>
        <v>8546</v>
      </c>
      <c r="M8550" s="388" t="str">
        <f>IF(_xlfn.IFNA(VLOOKUP(I8550,$AG$3:$AH$83,2,FALSE),"")='11.1'!$D$5,TXM!L8550,"")</f>
        <v/>
      </c>
      <c r="N8550" t="str">
        <f>IFERROR(SMALL($M$5:$M$9000,ROWS($M$5:M8550)),"")</f>
        <v/>
      </c>
      <c r="S8550" s="388">
        <f>ROWS(R$5:R8550)</f>
        <v>8546</v>
      </c>
      <c r="T8550" s="388" t="str">
        <f>IF(_xlfn.IFNA(VLOOKUP(P8550,$AG$3:$AH$83,2,FALSE),"")='11.1'!$D$5,TXM!S8550,"")</f>
        <v/>
      </c>
      <c r="U8550" t="str">
        <f>IFERROR(SMALL($T$5:$T$9000,ROWS($T$5:T8550)),"")</f>
        <v/>
      </c>
    </row>
    <row r="8551" spans="4:21" ht="14.4" customHeight="1" x14ac:dyDescent="0.3">
      <c r="D8551" s="388">
        <f>ROWS(C$5:C8551)</f>
        <v>8547</v>
      </c>
      <c r="E8551" s="388" t="str">
        <f>IF(_xlfn.IFNA(VLOOKUP(A8551,$AG$3:$AH$83,2,FALSE),"")='11.1'!$D$5,TXM!D8551,"")</f>
        <v/>
      </c>
      <c r="F8551" t="str">
        <f>IFERROR(SMALL($E$5:$E$9000,ROWS($E$5:E8551)),"")</f>
        <v/>
      </c>
      <c r="L8551" s="388">
        <f>ROWS(K$5:K8551)</f>
        <v>8547</v>
      </c>
      <c r="M8551" s="388" t="str">
        <f>IF(_xlfn.IFNA(VLOOKUP(I8551,$AG$3:$AH$83,2,FALSE),"")='11.1'!$D$5,TXM!L8551,"")</f>
        <v/>
      </c>
      <c r="N8551" t="str">
        <f>IFERROR(SMALL($M$5:$M$9000,ROWS($M$5:M8551)),"")</f>
        <v/>
      </c>
      <c r="S8551" s="388">
        <f>ROWS(R$5:R8551)</f>
        <v>8547</v>
      </c>
      <c r="T8551" s="388" t="str">
        <f>IF(_xlfn.IFNA(VLOOKUP(P8551,$AG$3:$AH$83,2,FALSE),"")='11.1'!$D$5,TXM!S8551,"")</f>
        <v/>
      </c>
      <c r="U8551" t="str">
        <f>IFERROR(SMALL($T$5:$T$9000,ROWS($T$5:T8551)),"")</f>
        <v/>
      </c>
    </row>
    <row r="8552" spans="4:21" ht="14.4" customHeight="1" x14ac:dyDescent="0.3">
      <c r="D8552" s="388">
        <f>ROWS(C$5:C8552)</f>
        <v>8548</v>
      </c>
      <c r="E8552" s="388" t="str">
        <f>IF(_xlfn.IFNA(VLOOKUP(A8552,$AG$3:$AH$83,2,FALSE),"")='11.1'!$D$5,TXM!D8552,"")</f>
        <v/>
      </c>
      <c r="F8552" t="str">
        <f>IFERROR(SMALL($E$5:$E$9000,ROWS($E$5:E8552)),"")</f>
        <v/>
      </c>
      <c r="L8552" s="388">
        <f>ROWS(K$5:K8552)</f>
        <v>8548</v>
      </c>
      <c r="M8552" s="388" t="str">
        <f>IF(_xlfn.IFNA(VLOOKUP(I8552,$AG$3:$AH$83,2,FALSE),"")='11.1'!$D$5,TXM!L8552,"")</f>
        <v/>
      </c>
      <c r="N8552" t="str">
        <f>IFERROR(SMALL($M$5:$M$9000,ROWS($M$5:M8552)),"")</f>
        <v/>
      </c>
      <c r="S8552" s="388">
        <f>ROWS(R$5:R8552)</f>
        <v>8548</v>
      </c>
      <c r="T8552" s="388" t="str">
        <f>IF(_xlfn.IFNA(VLOOKUP(P8552,$AG$3:$AH$83,2,FALSE),"")='11.1'!$D$5,TXM!S8552,"")</f>
        <v/>
      </c>
      <c r="U8552" t="str">
        <f>IFERROR(SMALL($T$5:$T$9000,ROWS($T$5:T8552)),"")</f>
        <v/>
      </c>
    </row>
    <row r="8553" spans="4:21" ht="14.4" customHeight="1" x14ac:dyDescent="0.3">
      <c r="D8553" s="388">
        <f>ROWS(C$5:C8553)</f>
        <v>8549</v>
      </c>
      <c r="E8553" s="388" t="str">
        <f>IF(_xlfn.IFNA(VLOOKUP(A8553,$AG$3:$AH$83,2,FALSE),"")='11.1'!$D$5,TXM!D8553,"")</f>
        <v/>
      </c>
      <c r="F8553" t="str">
        <f>IFERROR(SMALL($E$5:$E$9000,ROWS($E$5:E8553)),"")</f>
        <v/>
      </c>
      <c r="L8553" s="388">
        <f>ROWS(K$5:K8553)</f>
        <v>8549</v>
      </c>
      <c r="M8553" s="388" t="str">
        <f>IF(_xlfn.IFNA(VLOOKUP(I8553,$AG$3:$AH$83,2,FALSE),"")='11.1'!$D$5,TXM!L8553,"")</f>
        <v/>
      </c>
      <c r="N8553" t="str">
        <f>IFERROR(SMALL($M$5:$M$9000,ROWS($M$5:M8553)),"")</f>
        <v/>
      </c>
      <c r="S8553" s="388">
        <f>ROWS(R$5:R8553)</f>
        <v>8549</v>
      </c>
      <c r="T8553" s="388" t="str">
        <f>IF(_xlfn.IFNA(VLOOKUP(P8553,$AG$3:$AH$83,2,FALSE),"")='11.1'!$D$5,TXM!S8553,"")</f>
        <v/>
      </c>
      <c r="U8553" t="str">
        <f>IFERROR(SMALL($T$5:$T$9000,ROWS($T$5:T8553)),"")</f>
        <v/>
      </c>
    </row>
    <row r="8554" spans="4:21" ht="14.4" customHeight="1" x14ac:dyDescent="0.3">
      <c r="D8554" s="388">
        <f>ROWS(C$5:C8554)</f>
        <v>8550</v>
      </c>
      <c r="E8554" s="388" t="str">
        <f>IF(_xlfn.IFNA(VLOOKUP(A8554,$AG$3:$AH$83,2,FALSE),"")='11.1'!$D$5,TXM!D8554,"")</f>
        <v/>
      </c>
      <c r="F8554" t="str">
        <f>IFERROR(SMALL($E$5:$E$9000,ROWS($E$5:E8554)),"")</f>
        <v/>
      </c>
      <c r="L8554" s="388">
        <f>ROWS(K$5:K8554)</f>
        <v>8550</v>
      </c>
      <c r="M8554" s="388" t="str">
        <f>IF(_xlfn.IFNA(VLOOKUP(I8554,$AG$3:$AH$83,2,FALSE),"")='11.1'!$D$5,TXM!L8554,"")</f>
        <v/>
      </c>
      <c r="N8554" t="str">
        <f>IFERROR(SMALL($M$5:$M$9000,ROWS($M$5:M8554)),"")</f>
        <v/>
      </c>
      <c r="S8554" s="388">
        <f>ROWS(R$5:R8554)</f>
        <v>8550</v>
      </c>
      <c r="T8554" s="388" t="str">
        <f>IF(_xlfn.IFNA(VLOOKUP(P8554,$AG$3:$AH$83,2,FALSE),"")='11.1'!$D$5,TXM!S8554,"")</f>
        <v/>
      </c>
      <c r="U8554" t="str">
        <f>IFERROR(SMALL($T$5:$T$9000,ROWS($T$5:T8554)),"")</f>
        <v/>
      </c>
    </row>
    <row r="8555" spans="4:21" ht="14.4" customHeight="1" x14ac:dyDescent="0.3">
      <c r="D8555" s="388">
        <f>ROWS(C$5:C8555)</f>
        <v>8551</v>
      </c>
      <c r="E8555" s="388" t="str">
        <f>IF(_xlfn.IFNA(VLOOKUP(A8555,$AG$3:$AH$83,2,FALSE),"")='11.1'!$D$5,TXM!D8555,"")</f>
        <v/>
      </c>
      <c r="F8555" t="str">
        <f>IFERROR(SMALL($E$5:$E$9000,ROWS($E$5:E8555)),"")</f>
        <v/>
      </c>
      <c r="L8555" s="388">
        <f>ROWS(K$5:K8555)</f>
        <v>8551</v>
      </c>
      <c r="M8555" s="388" t="str">
        <f>IF(_xlfn.IFNA(VLOOKUP(I8555,$AG$3:$AH$83,2,FALSE),"")='11.1'!$D$5,TXM!L8555,"")</f>
        <v/>
      </c>
      <c r="N8555" t="str">
        <f>IFERROR(SMALL($M$5:$M$9000,ROWS($M$5:M8555)),"")</f>
        <v/>
      </c>
      <c r="S8555" s="388">
        <f>ROWS(R$5:R8555)</f>
        <v>8551</v>
      </c>
      <c r="T8555" s="388" t="str">
        <f>IF(_xlfn.IFNA(VLOOKUP(P8555,$AG$3:$AH$83,2,FALSE),"")='11.1'!$D$5,TXM!S8555,"")</f>
        <v/>
      </c>
      <c r="U8555" t="str">
        <f>IFERROR(SMALL($T$5:$T$9000,ROWS($T$5:T8555)),"")</f>
        <v/>
      </c>
    </row>
    <row r="8556" spans="4:21" ht="14.4" customHeight="1" x14ac:dyDescent="0.3">
      <c r="D8556" s="388">
        <f>ROWS(C$5:C8556)</f>
        <v>8552</v>
      </c>
      <c r="E8556" s="388" t="str">
        <f>IF(_xlfn.IFNA(VLOOKUP(A8556,$AG$3:$AH$83,2,FALSE),"")='11.1'!$D$5,TXM!D8556,"")</f>
        <v/>
      </c>
      <c r="F8556" t="str">
        <f>IFERROR(SMALL($E$5:$E$9000,ROWS($E$5:E8556)),"")</f>
        <v/>
      </c>
      <c r="L8556" s="388">
        <f>ROWS(K$5:K8556)</f>
        <v>8552</v>
      </c>
      <c r="M8556" s="388" t="str">
        <f>IF(_xlfn.IFNA(VLOOKUP(I8556,$AG$3:$AH$83,2,FALSE),"")='11.1'!$D$5,TXM!L8556,"")</f>
        <v/>
      </c>
      <c r="N8556" t="str">
        <f>IFERROR(SMALL($M$5:$M$9000,ROWS($M$5:M8556)),"")</f>
        <v/>
      </c>
      <c r="S8556" s="388">
        <f>ROWS(R$5:R8556)</f>
        <v>8552</v>
      </c>
      <c r="T8556" s="388" t="str">
        <f>IF(_xlfn.IFNA(VLOOKUP(P8556,$AG$3:$AH$83,2,FALSE),"")='11.1'!$D$5,TXM!S8556,"")</f>
        <v/>
      </c>
      <c r="U8556" t="str">
        <f>IFERROR(SMALL($T$5:$T$9000,ROWS($T$5:T8556)),"")</f>
        <v/>
      </c>
    </row>
    <row r="8557" spans="4:21" ht="14.4" customHeight="1" x14ac:dyDescent="0.3">
      <c r="D8557" s="388">
        <f>ROWS(C$5:C8557)</f>
        <v>8553</v>
      </c>
      <c r="E8557" s="388" t="str">
        <f>IF(_xlfn.IFNA(VLOOKUP(A8557,$AG$3:$AH$83,2,FALSE),"")='11.1'!$D$5,TXM!D8557,"")</f>
        <v/>
      </c>
      <c r="F8557" t="str">
        <f>IFERROR(SMALL($E$5:$E$9000,ROWS($E$5:E8557)),"")</f>
        <v/>
      </c>
      <c r="L8557" s="388">
        <f>ROWS(K$5:K8557)</f>
        <v>8553</v>
      </c>
      <c r="M8557" s="388" t="str">
        <f>IF(_xlfn.IFNA(VLOOKUP(I8557,$AG$3:$AH$83,2,FALSE),"")='11.1'!$D$5,TXM!L8557,"")</f>
        <v/>
      </c>
      <c r="N8557" t="str">
        <f>IFERROR(SMALL($M$5:$M$9000,ROWS($M$5:M8557)),"")</f>
        <v/>
      </c>
      <c r="S8557" s="388">
        <f>ROWS(R$5:R8557)</f>
        <v>8553</v>
      </c>
      <c r="T8557" s="388" t="str">
        <f>IF(_xlfn.IFNA(VLOOKUP(P8557,$AG$3:$AH$83,2,FALSE),"")='11.1'!$D$5,TXM!S8557,"")</f>
        <v/>
      </c>
      <c r="U8557" t="str">
        <f>IFERROR(SMALL($T$5:$T$9000,ROWS($T$5:T8557)),"")</f>
        <v/>
      </c>
    </row>
    <row r="8558" spans="4:21" ht="14.4" customHeight="1" x14ac:dyDescent="0.3">
      <c r="D8558" s="388">
        <f>ROWS(C$5:C8558)</f>
        <v>8554</v>
      </c>
      <c r="E8558" s="388" t="str">
        <f>IF(_xlfn.IFNA(VLOOKUP(A8558,$AG$3:$AH$83,2,FALSE),"")='11.1'!$D$5,TXM!D8558,"")</f>
        <v/>
      </c>
      <c r="F8558" t="str">
        <f>IFERROR(SMALL($E$5:$E$9000,ROWS($E$5:E8558)),"")</f>
        <v/>
      </c>
      <c r="L8558" s="388">
        <f>ROWS(K$5:K8558)</f>
        <v>8554</v>
      </c>
      <c r="M8558" s="388" t="str">
        <f>IF(_xlfn.IFNA(VLOOKUP(I8558,$AG$3:$AH$83,2,FALSE),"")='11.1'!$D$5,TXM!L8558,"")</f>
        <v/>
      </c>
      <c r="N8558" t="str">
        <f>IFERROR(SMALL($M$5:$M$9000,ROWS($M$5:M8558)),"")</f>
        <v/>
      </c>
      <c r="S8558" s="388">
        <f>ROWS(R$5:R8558)</f>
        <v>8554</v>
      </c>
      <c r="T8558" s="388" t="str">
        <f>IF(_xlfn.IFNA(VLOOKUP(P8558,$AG$3:$AH$83,2,FALSE),"")='11.1'!$D$5,TXM!S8558,"")</f>
        <v/>
      </c>
      <c r="U8558" t="str">
        <f>IFERROR(SMALL($T$5:$T$9000,ROWS($T$5:T8558)),"")</f>
        <v/>
      </c>
    </row>
    <row r="8559" spans="4:21" ht="14.4" customHeight="1" x14ac:dyDescent="0.3">
      <c r="D8559" s="388">
        <f>ROWS(C$5:C8559)</f>
        <v>8555</v>
      </c>
      <c r="E8559" s="388" t="str">
        <f>IF(_xlfn.IFNA(VLOOKUP(A8559,$AG$3:$AH$83,2,FALSE),"")='11.1'!$D$5,TXM!D8559,"")</f>
        <v/>
      </c>
      <c r="F8559" t="str">
        <f>IFERROR(SMALL($E$5:$E$9000,ROWS($E$5:E8559)),"")</f>
        <v/>
      </c>
      <c r="L8559" s="388">
        <f>ROWS(K$5:K8559)</f>
        <v>8555</v>
      </c>
      <c r="M8559" s="388" t="str">
        <f>IF(_xlfn.IFNA(VLOOKUP(I8559,$AG$3:$AH$83,2,FALSE),"")='11.1'!$D$5,TXM!L8559,"")</f>
        <v/>
      </c>
      <c r="N8559" t="str">
        <f>IFERROR(SMALL($M$5:$M$9000,ROWS($M$5:M8559)),"")</f>
        <v/>
      </c>
      <c r="S8559" s="388">
        <f>ROWS(R$5:R8559)</f>
        <v>8555</v>
      </c>
      <c r="T8559" s="388" t="str">
        <f>IF(_xlfn.IFNA(VLOOKUP(P8559,$AG$3:$AH$83,2,FALSE),"")='11.1'!$D$5,TXM!S8559,"")</f>
        <v/>
      </c>
      <c r="U8559" t="str">
        <f>IFERROR(SMALL($T$5:$T$9000,ROWS($T$5:T8559)),"")</f>
        <v/>
      </c>
    </row>
    <row r="8560" spans="4:21" ht="14.4" customHeight="1" x14ac:dyDescent="0.3">
      <c r="D8560" s="388">
        <f>ROWS(C$5:C8560)</f>
        <v>8556</v>
      </c>
      <c r="E8560" s="388" t="str">
        <f>IF(_xlfn.IFNA(VLOOKUP(A8560,$AG$3:$AH$83,2,FALSE),"")='11.1'!$D$5,TXM!D8560,"")</f>
        <v/>
      </c>
      <c r="F8560" t="str">
        <f>IFERROR(SMALL($E$5:$E$9000,ROWS($E$5:E8560)),"")</f>
        <v/>
      </c>
      <c r="L8560" s="388">
        <f>ROWS(K$5:K8560)</f>
        <v>8556</v>
      </c>
      <c r="M8560" s="388" t="str">
        <f>IF(_xlfn.IFNA(VLOOKUP(I8560,$AG$3:$AH$83,2,FALSE),"")='11.1'!$D$5,TXM!L8560,"")</f>
        <v/>
      </c>
      <c r="N8560" t="str">
        <f>IFERROR(SMALL($M$5:$M$9000,ROWS($M$5:M8560)),"")</f>
        <v/>
      </c>
      <c r="S8560" s="388">
        <f>ROWS(R$5:R8560)</f>
        <v>8556</v>
      </c>
      <c r="T8560" s="388" t="str">
        <f>IF(_xlfn.IFNA(VLOOKUP(P8560,$AG$3:$AH$83,2,FALSE),"")='11.1'!$D$5,TXM!S8560,"")</f>
        <v/>
      </c>
      <c r="U8560" t="str">
        <f>IFERROR(SMALL($T$5:$T$9000,ROWS($T$5:T8560)),"")</f>
        <v/>
      </c>
    </row>
    <row r="8561" spans="4:21" ht="14.4" customHeight="1" x14ac:dyDescent="0.3">
      <c r="D8561" s="388">
        <f>ROWS(C$5:C8561)</f>
        <v>8557</v>
      </c>
      <c r="E8561" s="388" t="str">
        <f>IF(_xlfn.IFNA(VLOOKUP(A8561,$AG$3:$AH$83,2,FALSE),"")='11.1'!$D$5,TXM!D8561,"")</f>
        <v/>
      </c>
      <c r="F8561" t="str">
        <f>IFERROR(SMALL($E$5:$E$9000,ROWS($E$5:E8561)),"")</f>
        <v/>
      </c>
      <c r="L8561" s="388">
        <f>ROWS(K$5:K8561)</f>
        <v>8557</v>
      </c>
      <c r="M8561" s="388" t="str">
        <f>IF(_xlfn.IFNA(VLOOKUP(I8561,$AG$3:$AH$83,2,FALSE),"")='11.1'!$D$5,TXM!L8561,"")</f>
        <v/>
      </c>
      <c r="N8561" t="str">
        <f>IFERROR(SMALL($M$5:$M$9000,ROWS($M$5:M8561)),"")</f>
        <v/>
      </c>
      <c r="S8561" s="388">
        <f>ROWS(R$5:R8561)</f>
        <v>8557</v>
      </c>
      <c r="T8561" s="388" t="str">
        <f>IF(_xlfn.IFNA(VLOOKUP(P8561,$AG$3:$AH$83,2,FALSE),"")='11.1'!$D$5,TXM!S8561,"")</f>
        <v/>
      </c>
      <c r="U8561" t="str">
        <f>IFERROR(SMALL($T$5:$T$9000,ROWS($T$5:T8561)),"")</f>
        <v/>
      </c>
    </row>
    <row r="8562" spans="4:21" ht="14.4" customHeight="1" x14ac:dyDescent="0.3">
      <c r="D8562" s="388">
        <f>ROWS(C$5:C8562)</f>
        <v>8558</v>
      </c>
      <c r="E8562" s="388" t="str">
        <f>IF(_xlfn.IFNA(VLOOKUP(A8562,$AG$3:$AH$83,2,FALSE),"")='11.1'!$D$5,TXM!D8562,"")</f>
        <v/>
      </c>
      <c r="F8562" t="str">
        <f>IFERROR(SMALL($E$5:$E$9000,ROWS($E$5:E8562)),"")</f>
        <v/>
      </c>
      <c r="L8562" s="388">
        <f>ROWS(K$5:K8562)</f>
        <v>8558</v>
      </c>
      <c r="M8562" s="388" t="str">
        <f>IF(_xlfn.IFNA(VLOOKUP(I8562,$AG$3:$AH$83,2,FALSE),"")='11.1'!$D$5,TXM!L8562,"")</f>
        <v/>
      </c>
      <c r="N8562" t="str">
        <f>IFERROR(SMALL($M$5:$M$9000,ROWS($M$5:M8562)),"")</f>
        <v/>
      </c>
      <c r="S8562" s="388">
        <f>ROWS(R$5:R8562)</f>
        <v>8558</v>
      </c>
      <c r="T8562" s="388" t="str">
        <f>IF(_xlfn.IFNA(VLOOKUP(P8562,$AG$3:$AH$83,2,FALSE),"")='11.1'!$D$5,TXM!S8562,"")</f>
        <v/>
      </c>
      <c r="U8562" t="str">
        <f>IFERROR(SMALL($T$5:$T$9000,ROWS($T$5:T8562)),"")</f>
        <v/>
      </c>
    </row>
    <row r="8563" spans="4:21" ht="14.4" customHeight="1" x14ac:dyDescent="0.3">
      <c r="D8563" s="388">
        <f>ROWS(C$5:C8563)</f>
        <v>8559</v>
      </c>
      <c r="E8563" s="388" t="str">
        <f>IF(_xlfn.IFNA(VLOOKUP(A8563,$AG$3:$AH$83,2,FALSE),"")='11.1'!$D$5,TXM!D8563,"")</f>
        <v/>
      </c>
      <c r="F8563" t="str">
        <f>IFERROR(SMALL($E$5:$E$9000,ROWS($E$5:E8563)),"")</f>
        <v/>
      </c>
      <c r="L8563" s="388">
        <f>ROWS(K$5:K8563)</f>
        <v>8559</v>
      </c>
      <c r="M8563" s="388" t="str">
        <f>IF(_xlfn.IFNA(VLOOKUP(I8563,$AG$3:$AH$83,2,FALSE),"")='11.1'!$D$5,TXM!L8563,"")</f>
        <v/>
      </c>
      <c r="N8563" t="str">
        <f>IFERROR(SMALL($M$5:$M$9000,ROWS($M$5:M8563)),"")</f>
        <v/>
      </c>
      <c r="S8563" s="388">
        <f>ROWS(R$5:R8563)</f>
        <v>8559</v>
      </c>
      <c r="T8563" s="388" t="str">
        <f>IF(_xlfn.IFNA(VLOOKUP(P8563,$AG$3:$AH$83,2,FALSE),"")='11.1'!$D$5,TXM!S8563,"")</f>
        <v/>
      </c>
      <c r="U8563" t="str">
        <f>IFERROR(SMALL($T$5:$T$9000,ROWS($T$5:T8563)),"")</f>
        <v/>
      </c>
    </row>
    <row r="8564" spans="4:21" ht="14.4" customHeight="1" x14ac:dyDescent="0.3">
      <c r="D8564" s="388">
        <f>ROWS(C$5:C8564)</f>
        <v>8560</v>
      </c>
      <c r="E8564" s="388" t="str">
        <f>IF(_xlfn.IFNA(VLOOKUP(A8564,$AG$3:$AH$83,2,FALSE),"")='11.1'!$D$5,TXM!D8564,"")</f>
        <v/>
      </c>
      <c r="F8564" t="str">
        <f>IFERROR(SMALL($E$5:$E$9000,ROWS($E$5:E8564)),"")</f>
        <v/>
      </c>
      <c r="L8564" s="388">
        <f>ROWS(K$5:K8564)</f>
        <v>8560</v>
      </c>
      <c r="M8564" s="388" t="str">
        <f>IF(_xlfn.IFNA(VLOOKUP(I8564,$AG$3:$AH$83,2,FALSE),"")='11.1'!$D$5,TXM!L8564,"")</f>
        <v/>
      </c>
      <c r="N8564" t="str">
        <f>IFERROR(SMALL($M$5:$M$9000,ROWS($M$5:M8564)),"")</f>
        <v/>
      </c>
      <c r="S8564" s="388">
        <f>ROWS(R$5:R8564)</f>
        <v>8560</v>
      </c>
      <c r="T8564" s="388" t="str">
        <f>IF(_xlfn.IFNA(VLOOKUP(P8564,$AG$3:$AH$83,2,FALSE),"")='11.1'!$D$5,TXM!S8564,"")</f>
        <v/>
      </c>
      <c r="U8564" t="str">
        <f>IFERROR(SMALL($T$5:$T$9000,ROWS($T$5:T8564)),"")</f>
        <v/>
      </c>
    </row>
    <row r="8565" spans="4:21" ht="14.4" customHeight="1" x14ac:dyDescent="0.3">
      <c r="D8565" s="388">
        <f>ROWS(C$5:C8565)</f>
        <v>8561</v>
      </c>
      <c r="E8565" s="388" t="str">
        <f>IF(_xlfn.IFNA(VLOOKUP(A8565,$AG$3:$AH$83,2,FALSE),"")='11.1'!$D$5,TXM!D8565,"")</f>
        <v/>
      </c>
      <c r="F8565" t="str">
        <f>IFERROR(SMALL($E$5:$E$9000,ROWS($E$5:E8565)),"")</f>
        <v/>
      </c>
      <c r="L8565" s="388">
        <f>ROWS(K$5:K8565)</f>
        <v>8561</v>
      </c>
      <c r="M8565" s="388" t="str">
        <f>IF(_xlfn.IFNA(VLOOKUP(I8565,$AG$3:$AH$83,2,FALSE),"")='11.1'!$D$5,TXM!L8565,"")</f>
        <v/>
      </c>
      <c r="N8565" t="str">
        <f>IFERROR(SMALL($M$5:$M$9000,ROWS($M$5:M8565)),"")</f>
        <v/>
      </c>
      <c r="S8565" s="388">
        <f>ROWS(R$5:R8565)</f>
        <v>8561</v>
      </c>
      <c r="T8565" s="388" t="str">
        <f>IF(_xlfn.IFNA(VLOOKUP(P8565,$AG$3:$AH$83,2,FALSE),"")='11.1'!$D$5,TXM!S8565,"")</f>
        <v/>
      </c>
      <c r="U8565" t="str">
        <f>IFERROR(SMALL($T$5:$T$9000,ROWS($T$5:T8565)),"")</f>
        <v/>
      </c>
    </row>
    <row r="8566" spans="4:21" ht="14.4" customHeight="1" x14ac:dyDescent="0.3">
      <c r="D8566" s="388">
        <f>ROWS(C$5:C8566)</f>
        <v>8562</v>
      </c>
      <c r="E8566" s="388" t="str">
        <f>IF(_xlfn.IFNA(VLOOKUP(A8566,$AG$3:$AH$83,2,FALSE),"")='11.1'!$D$5,TXM!D8566,"")</f>
        <v/>
      </c>
      <c r="F8566" t="str">
        <f>IFERROR(SMALL($E$5:$E$9000,ROWS($E$5:E8566)),"")</f>
        <v/>
      </c>
      <c r="L8566" s="388">
        <f>ROWS(K$5:K8566)</f>
        <v>8562</v>
      </c>
      <c r="M8566" s="388" t="str">
        <f>IF(_xlfn.IFNA(VLOOKUP(I8566,$AG$3:$AH$83,2,FALSE),"")='11.1'!$D$5,TXM!L8566,"")</f>
        <v/>
      </c>
      <c r="N8566" t="str">
        <f>IFERROR(SMALL($M$5:$M$9000,ROWS($M$5:M8566)),"")</f>
        <v/>
      </c>
      <c r="S8566" s="388">
        <f>ROWS(R$5:R8566)</f>
        <v>8562</v>
      </c>
      <c r="T8566" s="388" t="str">
        <f>IF(_xlfn.IFNA(VLOOKUP(P8566,$AG$3:$AH$83,2,FALSE),"")='11.1'!$D$5,TXM!S8566,"")</f>
        <v/>
      </c>
      <c r="U8566" t="str">
        <f>IFERROR(SMALL($T$5:$T$9000,ROWS($T$5:T8566)),"")</f>
        <v/>
      </c>
    </row>
    <row r="8567" spans="4:21" ht="14.4" customHeight="1" x14ac:dyDescent="0.3">
      <c r="D8567" s="388">
        <f>ROWS(C$5:C8567)</f>
        <v>8563</v>
      </c>
      <c r="E8567" s="388" t="str">
        <f>IF(_xlfn.IFNA(VLOOKUP(A8567,$AG$3:$AH$83,2,FALSE),"")='11.1'!$D$5,TXM!D8567,"")</f>
        <v/>
      </c>
      <c r="F8567" t="str">
        <f>IFERROR(SMALL($E$5:$E$9000,ROWS($E$5:E8567)),"")</f>
        <v/>
      </c>
      <c r="L8567" s="388">
        <f>ROWS(K$5:K8567)</f>
        <v>8563</v>
      </c>
      <c r="M8567" s="388" t="str">
        <f>IF(_xlfn.IFNA(VLOOKUP(I8567,$AG$3:$AH$83,2,FALSE),"")='11.1'!$D$5,TXM!L8567,"")</f>
        <v/>
      </c>
      <c r="N8567" t="str">
        <f>IFERROR(SMALL($M$5:$M$9000,ROWS($M$5:M8567)),"")</f>
        <v/>
      </c>
      <c r="S8567" s="388">
        <f>ROWS(R$5:R8567)</f>
        <v>8563</v>
      </c>
      <c r="T8567" s="388" t="str">
        <f>IF(_xlfn.IFNA(VLOOKUP(P8567,$AG$3:$AH$83,2,FALSE),"")='11.1'!$D$5,TXM!S8567,"")</f>
        <v/>
      </c>
      <c r="U8567" t="str">
        <f>IFERROR(SMALL($T$5:$T$9000,ROWS($T$5:T8567)),"")</f>
        <v/>
      </c>
    </row>
    <row r="8568" spans="4:21" ht="14.4" customHeight="1" x14ac:dyDescent="0.3">
      <c r="D8568" s="388">
        <f>ROWS(C$5:C8568)</f>
        <v>8564</v>
      </c>
      <c r="E8568" s="388" t="str">
        <f>IF(_xlfn.IFNA(VLOOKUP(A8568,$AG$3:$AH$83,2,FALSE),"")='11.1'!$D$5,TXM!D8568,"")</f>
        <v/>
      </c>
      <c r="F8568" t="str">
        <f>IFERROR(SMALL($E$5:$E$9000,ROWS($E$5:E8568)),"")</f>
        <v/>
      </c>
      <c r="L8568" s="388">
        <f>ROWS(K$5:K8568)</f>
        <v>8564</v>
      </c>
      <c r="M8568" s="388" t="str">
        <f>IF(_xlfn.IFNA(VLOOKUP(I8568,$AG$3:$AH$83,2,FALSE),"")='11.1'!$D$5,TXM!L8568,"")</f>
        <v/>
      </c>
      <c r="N8568" t="str">
        <f>IFERROR(SMALL($M$5:$M$9000,ROWS($M$5:M8568)),"")</f>
        <v/>
      </c>
      <c r="S8568" s="388">
        <f>ROWS(R$5:R8568)</f>
        <v>8564</v>
      </c>
      <c r="T8568" s="388" t="str">
        <f>IF(_xlfn.IFNA(VLOOKUP(P8568,$AG$3:$AH$83,2,FALSE),"")='11.1'!$D$5,TXM!S8568,"")</f>
        <v/>
      </c>
      <c r="U8568" t="str">
        <f>IFERROR(SMALL($T$5:$T$9000,ROWS($T$5:T8568)),"")</f>
        <v/>
      </c>
    </row>
    <row r="8569" spans="4:21" ht="14.4" customHeight="1" x14ac:dyDescent="0.3">
      <c r="D8569" s="388">
        <f>ROWS(C$5:C8569)</f>
        <v>8565</v>
      </c>
      <c r="E8569" s="388" t="str">
        <f>IF(_xlfn.IFNA(VLOOKUP(A8569,$AG$3:$AH$83,2,FALSE),"")='11.1'!$D$5,TXM!D8569,"")</f>
        <v/>
      </c>
      <c r="F8569" t="str">
        <f>IFERROR(SMALL($E$5:$E$9000,ROWS($E$5:E8569)),"")</f>
        <v/>
      </c>
      <c r="L8569" s="388">
        <f>ROWS(K$5:K8569)</f>
        <v>8565</v>
      </c>
      <c r="M8569" s="388" t="str">
        <f>IF(_xlfn.IFNA(VLOOKUP(I8569,$AG$3:$AH$83,2,FALSE),"")='11.1'!$D$5,TXM!L8569,"")</f>
        <v/>
      </c>
      <c r="N8569" t="str">
        <f>IFERROR(SMALL($M$5:$M$9000,ROWS($M$5:M8569)),"")</f>
        <v/>
      </c>
      <c r="S8569" s="388">
        <f>ROWS(R$5:R8569)</f>
        <v>8565</v>
      </c>
      <c r="T8569" s="388" t="str">
        <f>IF(_xlfn.IFNA(VLOOKUP(P8569,$AG$3:$AH$83,2,FALSE),"")='11.1'!$D$5,TXM!S8569,"")</f>
        <v/>
      </c>
      <c r="U8569" t="str">
        <f>IFERROR(SMALL($T$5:$T$9000,ROWS($T$5:T8569)),"")</f>
        <v/>
      </c>
    </row>
    <row r="8570" spans="4:21" ht="14.4" customHeight="1" x14ac:dyDescent="0.3">
      <c r="D8570" s="388">
        <f>ROWS(C$5:C8570)</f>
        <v>8566</v>
      </c>
      <c r="E8570" s="388" t="str">
        <f>IF(_xlfn.IFNA(VLOOKUP(A8570,$AG$3:$AH$83,2,FALSE),"")='11.1'!$D$5,TXM!D8570,"")</f>
        <v/>
      </c>
      <c r="F8570" t="str">
        <f>IFERROR(SMALL($E$5:$E$9000,ROWS($E$5:E8570)),"")</f>
        <v/>
      </c>
      <c r="L8570" s="388">
        <f>ROWS(K$5:K8570)</f>
        <v>8566</v>
      </c>
      <c r="M8570" s="388" t="str">
        <f>IF(_xlfn.IFNA(VLOOKUP(I8570,$AG$3:$AH$83,2,FALSE),"")='11.1'!$D$5,TXM!L8570,"")</f>
        <v/>
      </c>
      <c r="N8570" t="str">
        <f>IFERROR(SMALL($M$5:$M$9000,ROWS($M$5:M8570)),"")</f>
        <v/>
      </c>
      <c r="S8570" s="388">
        <f>ROWS(R$5:R8570)</f>
        <v>8566</v>
      </c>
      <c r="T8570" s="388" t="str">
        <f>IF(_xlfn.IFNA(VLOOKUP(P8570,$AG$3:$AH$83,2,FALSE),"")='11.1'!$D$5,TXM!S8570,"")</f>
        <v/>
      </c>
      <c r="U8570" t="str">
        <f>IFERROR(SMALL($T$5:$T$9000,ROWS($T$5:T8570)),"")</f>
        <v/>
      </c>
    </row>
    <row r="8571" spans="4:21" ht="14.4" customHeight="1" x14ac:dyDescent="0.3">
      <c r="D8571" s="388">
        <f>ROWS(C$5:C8571)</f>
        <v>8567</v>
      </c>
      <c r="E8571" s="388" t="str">
        <f>IF(_xlfn.IFNA(VLOOKUP(A8571,$AG$3:$AH$83,2,FALSE),"")='11.1'!$D$5,TXM!D8571,"")</f>
        <v/>
      </c>
      <c r="F8571" t="str">
        <f>IFERROR(SMALL($E$5:$E$9000,ROWS($E$5:E8571)),"")</f>
        <v/>
      </c>
      <c r="L8571" s="388">
        <f>ROWS(K$5:K8571)</f>
        <v>8567</v>
      </c>
      <c r="M8571" s="388" t="str">
        <f>IF(_xlfn.IFNA(VLOOKUP(I8571,$AG$3:$AH$83,2,FALSE),"")='11.1'!$D$5,TXM!L8571,"")</f>
        <v/>
      </c>
      <c r="N8571" t="str">
        <f>IFERROR(SMALL($M$5:$M$9000,ROWS($M$5:M8571)),"")</f>
        <v/>
      </c>
      <c r="S8571" s="388">
        <f>ROWS(R$5:R8571)</f>
        <v>8567</v>
      </c>
      <c r="T8571" s="388" t="str">
        <f>IF(_xlfn.IFNA(VLOOKUP(P8571,$AG$3:$AH$83,2,FALSE),"")='11.1'!$D$5,TXM!S8571,"")</f>
        <v/>
      </c>
      <c r="U8571" t="str">
        <f>IFERROR(SMALL($T$5:$T$9000,ROWS($T$5:T8571)),"")</f>
        <v/>
      </c>
    </row>
    <row r="8572" spans="4:21" ht="14.4" customHeight="1" x14ac:dyDescent="0.3">
      <c r="D8572" s="388">
        <f>ROWS(C$5:C8572)</f>
        <v>8568</v>
      </c>
      <c r="E8572" s="388" t="str">
        <f>IF(_xlfn.IFNA(VLOOKUP(A8572,$AG$3:$AH$83,2,FALSE),"")='11.1'!$D$5,TXM!D8572,"")</f>
        <v/>
      </c>
      <c r="F8572" t="str">
        <f>IFERROR(SMALL($E$5:$E$9000,ROWS($E$5:E8572)),"")</f>
        <v/>
      </c>
      <c r="L8572" s="388">
        <f>ROWS(K$5:K8572)</f>
        <v>8568</v>
      </c>
      <c r="M8572" s="388" t="str">
        <f>IF(_xlfn.IFNA(VLOOKUP(I8572,$AG$3:$AH$83,2,FALSE),"")='11.1'!$D$5,TXM!L8572,"")</f>
        <v/>
      </c>
      <c r="N8572" t="str">
        <f>IFERROR(SMALL($M$5:$M$9000,ROWS($M$5:M8572)),"")</f>
        <v/>
      </c>
      <c r="S8572" s="388">
        <f>ROWS(R$5:R8572)</f>
        <v>8568</v>
      </c>
      <c r="T8572" s="388" t="str">
        <f>IF(_xlfn.IFNA(VLOOKUP(P8572,$AG$3:$AH$83,2,FALSE),"")='11.1'!$D$5,TXM!S8572,"")</f>
        <v/>
      </c>
      <c r="U8572" t="str">
        <f>IFERROR(SMALL($T$5:$T$9000,ROWS($T$5:T8572)),"")</f>
        <v/>
      </c>
    </row>
    <row r="8573" spans="4:21" ht="14.4" customHeight="1" x14ac:dyDescent="0.3">
      <c r="D8573" s="388">
        <f>ROWS(C$5:C8573)</f>
        <v>8569</v>
      </c>
      <c r="E8573" s="388" t="str">
        <f>IF(_xlfn.IFNA(VLOOKUP(A8573,$AG$3:$AH$83,2,FALSE),"")='11.1'!$D$5,TXM!D8573,"")</f>
        <v/>
      </c>
      <c r="F8573" t="str">
        <f>IFERROR(SMALL($E$5:$E$9000,ROWS($E$5:E8573)),"")</f>
        <v/>
      </c>
      <c r="L8573" s="388">
        <f>ROWS(K$5:K8573)</f>
        <v>8569</v>
      </c>
      <c r="M8573" s="388" t="str">
        <f>IF(_xlfn.IFNA(VLOOKUP(I8573,$AG$3:$AH$83,2,FALSE),"")='11.1'!$D$5,TXM!L8573,"")</f>
        <v/>
      </c>
      <c r="N8573" t="str">
        <f>IFERROR(SMALL($M$5:$M$9000,ROWS($M$5:M8573)),"")</f>
        <v/>
      </c>
      <c r="S8573" s="388">
        <f>ROWS(R$5:R8573)</f>
        <v>8569</v>
      </c>
      <c r="T8573" s="388" t="str">
        <f>IF(_xlfn.IFNA(VLOOKUP(P8573,$AG$3:$AH$83,2,FALSE),"")='11.1'!$D$5,TXM!S8573,"")</f>
        <v/>
      </c>
      <c r="U8573" t="str">
        <f>IFERROR(SMALL($T$5:$T$9000,ROWS($T$5:T8573)),"")</f>
        <v/>
      </c>
    </row>
    <row r="8574" spans="4:21" ht="14.4" customHeight="1" x14ac:dyDescent="0.3">
      <c r="D8574" s="388">
        <f>ROWS(C$5:C8574)</f>
        <v>8570</v>
      </c>
      <c r="E8574" s="388" t="str">
        <f>IF(_xlfn.IFNA(VLOOKUP(A8574,$AG$3:$AH$83,2,FALSE),"")='11.1'!$D$5,TXM!D8574,"")</f>
        <v/>
      </c>
      <c r="F8574" t="str">
        <f>IFERROR(SMALL($E$5:$E$9000,ROWS($E$5:E8574)),"")</f>
        <v/>
      </c>
      <c r="L8574" s="388">
        <f>ROWS(K$5:K8574)</f>
        <v>8570</v>
      </c>
      <c r="M8574" s="388" t="str">
        <f>IF(_xlfn.IFNA(VLOOKUP(I8574,$AG$3:$AH$83,2,FALSE),"")='11.1'!$D$5,TXM!L8574,"")</f>
        <v/>
      </c>
      <c r="N8574" t="str">
        <f>IFERROR(SMALL($M$5:$M$9000,ROWS($M$5:M8574)),"")</f>
        <v/>
      </c>
      <c r="S8574" s="388">
        <f>ROWS(R$5:R8574)</f>
        <v>8570</v>
      </c>
      <c r="T8574" s="388" t="str">
        <f>IF(_xlfn.IFNA(VLOOKUP(P8574,$AG$3:$AH$83,2,FALSE),"")='11.1'!$D$5,TXM!S8574,"")</f>
        <v/>
      </c>
      <c r="U8574" t="str">
        <f>IFERROR(SMALL($T$5:$T$9000,ROWS($T$5:T8574)),"")</f>
        <v/>
      </c>
    </row>
    <row r="8575" spans="4:21" ht="14.4" customHeight="1" x14ac:dyDescent="0.3">
      <c r="D8575" s="388">
        <f>ROWS(C$5:C8575)</f>
        <v>8571</v>
      </c>
      <c r="E8575" s="388" t="str">
        <f>IF(_xlfn.IFNA(VLOOKUP(A8575,$AG$3:$AH$83,2,FALSE),"")='11.1'!$D$5,TXM!D8575,"")</f>
        <v/>
      </c>
      <c r="F8575" t="str">
        <f>IFERROR(SMALL($E$5:$E$9000,ROWS($E$5:E8575)),"")</f>
        <v/>
      </c>
      <c r="L8575" s="388">
        <f>ROWS(K$5:K8575)</f>
        <v>8571</v>
      </c>
      <c r="M8575" s="388" t="str">
        <f>IF(_xlfn.IFNA(VLOOKUP(I8575,$AG$3:$AH$83,2,FALSE),"")='11.1'!$D$5,TXM!L8575,"")</f>
        <v/>
      </c>
      <c r="N8575" t="str">
        <f>IFERROR(SMALL($M$5:$M$9000,ROWS($M$5:M8575)),"")</f>
        <v/>
      </c>
      <c r="S8575" s="388">
        <f>ROWS(R$5:R8575)</f>
        <v>8571</v>
      </c>
      <c r="T8575" s="388" t="str">
        <f>IF(_xlfn.IFNA(VLOOKUP(P8575,$AG$3:$AH$83,2,FALSE),"")='11.1'!$D$5,TXM!S8575,"")</f>
        <v/>
      </c>
      <c r="U8575" t="str">
        <f>IFERROR(SMALL($T$5:$T$9000,ROWS($T$5:T8575)),"")</f>
        <v/>
      </c>
    </row>
    <row r="8576" spans="4:21" ht="14.4" customHeight="1" x14ac:dyDescent="0.3">
      <c r="D8576" s="388">
        <f>ROWS(C$5:C8576)</f>
        <v>8572</v>
      </c>
      <c r="E8576" s="388" t="str">
        <f>IF(_xlfn.IFNA(VLOOKUP(A8576,$AG$3:$AH$83,2,FALSE),"")='11.1'!$D$5,TXM!D8576,"")</f>
        <v/>
      </c>
      <c r="F8576" t="str">
        <f>IFERROR(SMALL($E$5:$E$9000,ROWS($E$5:E8576)),"")</f>
        <v/>
      </c>
      <c r="L8576" s="388">
        <f>ROWS(K$5:K8576)</f>
        <v>8572</v>
      </c>
      <c r="M8576" s="388" t="str">
        <f>IF(_xlfn.IFNA(VLOOKUP(I8576,$AG$3:$AH$83,2,FALSE),"")='11.1'!$D$5,TXM!L8576,"")</f>
        <v/>
      </c>
      <c r="N8576" t="str">
        <f>IFERROR(SMALL($M$5:$M$9000,ROWS($M$5:M8576)),"")</f>
        <v/>
      </c>
      <c r="S8576" s="388">
        <f>ROWS(R$5:R8576)</f>
        <v>8572</v>
      </c>
      <c r="T8576" s="388" t="str">
        <f>IF(_xlfn.IFNA(VLOOKUP(P8576,$AG$3:$AH$83,2,FALSE),"")='11.1'!$D$5,TXM!S8576,"")</f>
        <v/>
      </c>
      <c r="U8576" t="str">
        <f>IFERROR(SMALL($T$5:$T$9000,ROWS($T$5:T8576)),"")</f>
        <v/>
      </c>
    </row>
    <row r="8577" spans="4:21" ht="14.4" customHeight="1" x14ac:dyDescent="0.3">
      <c r="D8577" s="388">
        <f>ROWS(C$5:C8577)</f>
        <v>8573</v>
      </c>
      <c r="E8577" s="388" t="str">
        <f>IF(_xlfn.IFNA(VLOOKUP(A8577,$AG$3:$AH$83,2,FALSE),"")='11.1'!$D$5,TXM!D8577,"")</f>
        <v/>
      </c>
      <c r="F8577" t="str">
        <f>IFERROR(SMALL($E$5:$E$9000,ROWS($E$5:E8577)),"")</f>
        <v/>
      </c>
      <c r="L8577" s="388">
        <f>ROWS(K$5:K8577)</f>
        <v>8573</v>
      </c>
      <c r="M8577" s="388" t="str">
        <f>IF(_xlfn.IFNA(VLOOKUP(I8577,$AG$3:$AH$83,2,FALSE),"")='11.1'!$D$5,TXM!L8577,"")</f>
        <v/>
      </c>
      <c r="N8577" t="str">
        <f>IFERROR(SMALL($M$5:$M$9000,ROWS($M$5:M8577)),"")</f>
        <v/>
      </c>
      <c r="S8577" s="388">
        <f>ROWS(R$5:R8577)</f>
        <v>8573</v>
      </c>
      <c r="T8577" s="388" t="str">
        <f>IF(_xlfn.IFNA(VLOOKUP(P8577,$AG$3:$AH$83,2,FALSE),"")='11.1'!$D$5,TXM!S8577,"")</f>
        <v/>
      </c>
      <c r="U8577" t="str">
        <f>IFERROR(SMALL($T$5:$T$9000,ROWS($T$5:T8577)),"")</f>
        <v/>
      </c>
    </row>
    <row r="8578" spans="4:21" ht="14.4" customHeight="1" x14ac:dyDescent="0.3">
      <c r="D8578" s="388">
        <f>ROWS(C$5:C8578)</f>
        <v>8574</v>
      </c>
      <c r="E8578" s="388" t="str">
        <f>IF(_xlfn.IFNA(VLOOKUP(A8578,$AG$3:$AH$83,2,FALSE),"")='11.1'!$D$5,TXM!D8578,"")</f>
        <v/>
      </c>
      <c r="F8578" t="str">
        <f>IFERROR(SMALL($E$5:$E$9000,ROWS($E$5:E8578)),"")</f>
        <v/>
      </c>
      <c r="L8578" s="388">
        <f>ROWS(K$5:K8578)</f>
        <v>8574</v>
      </c>
      <c r="M8578" s="388" t="str">
        <f>IF(_xlfn.IFNA(VLOOKUP(I8578,$AG$3:$AH$83,2,FALSE),"")='11.1'!$D$5,TXM!L8578,"")</f>
        <v/>
      </c>
      <c r="N8578" t="str">
        <f>IFERROR(SMALL($M$5:$M$9000,ROWS($M$5:M8578)),"")</f>
        <v/>
      </c>
      <c r="S8578" s="388">
        <f>ROWS(R$5:R8578)</f>
        <v>8574</v>
      </c>
      <c r="T8578" s="388" t="str">
        <f>IF(_xlfn.IFNA(VLOOKUP(P8578,$AG$3:$AH$83,2,FALSE),"")='11.1'!$D$5,TXM!S8578,"")</f>
        <v/>
      </c>
      <c r="U8578" t="str">
        <f>IFERROR(SMALL($T$5:$T$9000,ROWS($T$5:T8578)),"")</f>
        <v/>
      </c>
    </row>
    <row r="8579" spans="4:21" ht="14.4" customHeight="1" x14ac:dyDescent="0.3">
      <c r="D8579" s="388">
        <f>ROWS(C$5:C8579)</f>
        <v>8575</v>
      </c>
      <c r="E8579" s="388" t="str">
        <f>IF(_xlfn.IFNA(VLOOKUP(A8579,$AG$3:$AH$83,2,FALSE),"")='11.1'!$D$5,TXM!D8579,"")</f>
        <v/>
      </c>
      <c r="F8579" t="str">
        <f>IFERROR(SMALL($E$5:$E$9000,ROWS($E$5:E8579)),"")</f>
        <v/>
      </c>
      <c r="L8579" s="388">
        <f>ROWS(K$5:K8579)</f>
        <v>8575</v>
      </c>
      <c r="M8579" s="388" t="str">
        <f>IF(_xlfn.IFNA(VLOOKUP(I8579,$AG$3:$AH$83,2,FALSE),"")='11.1'!$D$5,TXM!L8579,"")</f>
        <v/>
      </c>
      <c r="N8579" t="str">
        <f>IFERROR(SMALL($M$5:$M$9000,ROWS($M$5:M8579)),"")</f>
        <v/>
      </c>
      <c r="S8579" s="388">
        <f>ROWS(R$5:R8579)</f>
        <v>8575</v>
      </c>
      <c r="T8579" s="388" t="str">
        <f>IF(_xlfn.IFNA(VLOOKUP(P8579,$AG$3:$AH$83,2,FALSE),"")='11.1'!$D$5,TXM!S8579,"")</f>
        <v/>
      </c>
      <c r="U8579" t="str">
        <f>IFERROR(SMALL($T$5:$T$9000,ROWS($T$5:T8579)),"")</f>
        <v/>
      </c>
    </row>
    <row r="8580" spans="4:21" ht="14.4" customHeight="1" x14ac:dyDescent="0.3">
      <c r="D8580" s="388">
        <f>ROWS(C$5:C8580)</f>
        <v>8576</v>
      </c>
      <c r="E8580" s="388" t="str">
        <f>IF(_xlfn.IFNA(VLOOKUP(A8580,$AG$3:$AH$83,2,FALSE),"")='11.1'!$D$5,TXM!D8580,"")</f>
        <v/>
      </c>
      <c r="F8580" t="str">
        <f>IFERROR(SMALL($E$5:$E$9000,ROWS($E$5:E8580)),"")</f>
        <v/>
      </c>
      <c r="L8580" s="388">
        <f>ROWS(K$5:K8580)</f>
        <v>8576</v>
      </c>
      <c r="M8580" s="388" t="str">
        <f>IF(_xlfn.IFNA(VLOOKUP(I8580,$AG$3:$AH$83,2,FALSE),"")='11.1'!$D$5,TXM!L8580,"")</f>
        <v/>
      </c>
      <c r="N8580" t="str">
        <f>IFERROR(SMALL($M$5:$M$9000,ROWS($M$5:M8580)),"")</f>
        <v/>
      </c>
      <c r="S8580" s="388">
        <f>ROWS(R$5:R8580)</f>
        <v>8576</v>
      </c>
      <c r="T8580" s="388" t="str">
        <f>IF(_xlfn.IFNA(VLOOKUP(P8580,$AG$3:$AH$83,2,FALSE),"")='11.1'!$D$5,TXM!S8580,"")</f>
        <v/>
      </c>
      <c r="U8580" t="str">
        <f>IFERROR(SMALL($T$5:$T$9000,ROWS($T$5:T8580)),"")</f>
        <v/>
      </c>
    </row>
    <row r="8581" spans="4:21" ht="14.4" customHeight="1" x14ac:dyDescent="0.3">
      <c r="D8581" s="388">
        <f>ROWS(C$5:C8581)</f>
        <v>8577</v>
      </c>
      <c r="E8581" s="388" t="str">
        <f>IF(_xlfn.IFNA(VLOOKUP(A8581,$AG$3:$AH$83,2,FALSE),"")='11.1'!$D$5,TXM!D8581,"")</f>
        <v/>
      </c>
      <c r="F8581" t="str">
        <f>IFERROR(SMALL($E$5:$E$9000,ROWS($E$5:E8581)),"")</f>
        <v/>
      </c>
      <c r="L8581" s="388">
        <f>ROWS(K$5:K8581)</f>
        <v>8577</v>
      </c>
      <c r="M8581" s="388" t="str">
        <f>IF(_xlfn.IFNA(VLOOKUP(I8581,$AG$3:$AH$83,2,FALSE),"")='11.1'!$D$5,TXM!L8581,"")</f>
        <v/>
      </c>
      <c r="N8581" t="str">
        <f>IFERROR(SMALL($M$5:$M$9000,ROWS($M$5:M8581)),"")</f>
        <v/>
      </c>
      <c r="S8581" s="388">
        <f>ROWS(R$5:R8581)</f>
        <v>8577</v>
      </c>
      <c r="T8581" s="388" t="str">
        <f>IF(_xlfn.IFNA(VLOOKUP(P8581,$AG$3:$AH$83,2,FALSE),"")='11.1'!$D$5,TXM!S8581,"")</f>
        <v/>
      </c>
      <c r="U8581" t="str">
        <f>IFERROR(SMALL($T$5:$T$9000,ROWS($T$5:T8581)),"")</f>
        <v/>
      </c>
    </row>
    <row r="8582" spans="4:21" ht="14.4" customHeight="1" x14ac:dyDescent="0.3">
      <c r="D8582" s="388">
        <f>ROWS(C$5:C8582)</f>
        <v>8578</v>
      </c>
      <c r="E8582" s="388" t="str">
        <f>IF(_xlfn.IFNA(VLOOKUP(A8582,$AG$3:$AH$83,2,FALSE),"")='11.1'!$D$5,TXM!D8582,"")</f>
        <v/>
      </c>
      <c r="F8582" t="str">
        <f>IFERROR(SMALL($E$5:$E$9000,ROWS($E$5:E8582)),"")</f>
        <v/>
      </c>
      <c r="L8582" s="388">
        <f>ROWS(K$5:K8582)</f>
        <v>8578</v>
      </c>
      <c r="M8582" s="388" t="str">
        <f>IF(_xlfn.IFNA(VLOOKUP(I8582,$AG$3:$AH$83,2,FALSE),"")='11.1'!$D$5,TXM!L8582,"")</f>
        <v/>
      </c>
      <c r="N8582" t="str">
        <f>IFERROR(SMALL($M$5:$M$9000,ROWS($M$5:M8582)),"")</f>
        <v/>
      </c>
      <c r="S8582" s="388">
        <f>ROWS(R$5:R8582)</f>
        <v>8578</v>
      </c>
      <c r="T8582" s="388" t="str">
        <f>IF(_xlfn.IFNA(VLOOKUP(P8582,$AG$3:$AH$83,2,FALSE),"")='11.1'!$D$5,TXM!S8582,"")</f>
        <v/>
      </c>
      <c r="U8582" t="str">
        <f>IFERROR(SMALL($T$5:$T$9000,ROWS($T$5:T8582)),"")</f>
        <v/>
      </c>
    </row>
    <row r="8583" spans="4:21" ht="14.4" customHeight="1" x14ac:dyDescent="0.3">
      <c r="D8583" s="388">
        <f>ROWS(C$5:C8583)</f>
        <v>8579</v>
      </c>
      <c r="E8583" s="388" t="str">
        <f>IF(_xlfn.IFNA(VLOOKUP(A8583,$AG$3:$AH$83,2,FALSE),"")='11.1'!$D$5,TXM!D8583,"")</f>
        <v/>
      </c>
      <c r="F8583" t="str">
        <f>IFERROR(SMALL($E$5:$E$9000,ROWS($E$5:E8583)),"")</f>
        <v/>
      </c>
      <c r="L8583" s="388">
        <f>ROWS(K$5:K8583)</f>
        <v>8579</v>
      </c>
      <c r="M8583" s="388" t="str">
        <f>IF(_xlfn.IFNA(VLOOKUP(I8583,$AG$3:$AH$83,2,FALSE),"")='11.1'!$D$5,TXM!L8583,"")</f>
        <v/>
      </c>
      <c r="N8583" t="str">
        <f>IFERROR(SMALL($M$5:$M$9000,ROWS($M$5:M8583)),"")</f>
        <v/>
      </c>
      <c r="S8583" s="388">
        <f>ROWS(R$5:R8583)</f>
        <v>8579</v>
      </c>
      <c r="T8583" s="388" t="str">
        <f>IF(_xlfn.IFNA(VLOOKUP(P8583,$AG$3:$AH$83,2,FALSE),"")='11.1'!$D$5,TXM!S8583,"")</f>
        <v/>
      </c>
      <c r="U8583" t="str">
        <f>IFERROR(SMALL($T$5:$T$9000,ROWS($T$5:T8583)),"")</f>
        <v/>
      </c>
    </row>
    <row r="8584" spans="4:21" ht="14.4" customHeight="1" x14ac:dyDescent="0.3">
      <c r="D8584" s="388">
        <f>ROWS(C$5:C8584)</f>
        <v>8580</v>
      </c>
      <c r="E8584" s="388" t="str">
        <f>IF(_xlfn.IFNA(VLOOKUP(A8584,$AG$3:$AH$83,2,FALSE),"")='11.1'!$D$5,TXM!D8584,"")</f>
        <v/>
      </c>
      <c r="F8584" t="str">
        <f>IFERROR(SMALL($E$5:$E$9000,ROWS($E$5:E8584)),"")</f>
        <v/>
      </c>
      <c r="L8584" s="388">
        <f>ROWS(K$5:K8584)</f>
        <v>8580</v>
      </c>
      <c r="M8584" s="388" t="str">
        <f>IF(_xlfn.IFNA(VLOOKUP(I8584,$AG$3:$AH$83,2,FALSE),"")='11.1'!$D$5,TXM!L8584,"")</f>
        <v/>
      </c>
      <c r="N8584" t="str">
        <f>IFERROR(SMALL($M$5:$M$9000,ROWS($M$5:M8584)),"")</f>
        <v/>
      </c>
      <c r="S8584" s="388">
        <f>ROWS(R$5:R8584)</f>
        <v>8580</v>
      </c>
      <c r="T8584" s="388" t="str">
        <f>IF(_xlfn.IFNA(VLOOKUP(P8584,$AG$3:$AH$83,2,FALSE),"")='11.1'!$D$5,TXM!S8584,"")</f>
        <v/>
      </c>
      <c r="U8584" t="str">
        <f>IFERROR(SMALL($T$5:$T$9000,ROWS($T$5:T8584)),"")</f>
        <v/>
      </c>
    </row>
    <row r="8585" spans="4:21" ht="14.4" customHeight="1" x14ac:dyDescent="0.3">
      <c r="D8585" s="388">
        <f>ROWS(C$5:C8585)</f>
        <v>8581</v>
      </c>
      <c r="E8585" s="388" t="str">
        <f>IF(_xlfn.IFNA(VLOOKUP(A8585,$AG$3:$AH$83,2,FALSE),"")='11.1'!$D$5,TXM!D8585,"")</f>
        <v/>
      </c>
      <c r="F8585" t="str">
        <f>IFERROR(SMALL($E$5:$E$9000,ROWS($E$5:E8585)),"")</f>
        <v/>
      </c>
      <c r="L8585" s="388">
        <f>ROWS(K$5:K8585)</f>
        <v>8581</v>
      </c>
      <c r="M8585" s="388" t="str">
        <f>IF(_xlfn.IFNA(VLOOKUP(I8585,$AG$3:$AH$83,2,FALSE),"")='11.1'!$D$5,TXM!L8585,"")</f>
        <v/>
      </c>
      <c r="N8585" t="str">
        <f>IFERROR(SMALL($M$5:$M$9000,ROWS($M$5:M8585)),"")</f>
        <v/>
      </c>
      <c r="S8585" s="388">
        <f>ROWS(R$5:R8585)</f>
        <v>8581</v>
      </c>
      <c r="T8585" s="388" t="str">
        <f>IF(_xlfn.IFNA(VLOOKUP(P8585,$AG$3:$AH$83,2,FALSE),"")='11.1'!$D$5,TXM!S8585,"")</f>
        <v/>
      </c>
      <c r="U8585" t="str">
        <f>IFERROR(SMALL($T$5:$T$9000,ROWS($T$5:T8585)),"")</f>
        <v/>
      </c>
    </row>
    <row r="8586" spans="4:21" ht="14.4" customHeight="1" x14ac:dyDescent="0.3">
      <c r="D8586" s="388">
        <f>ROWS(C$5:C8586)</f>
        <v>8582</v>
      </c>
      <c r="E8586" s="388" t="str">
        <f>IF(_xlfn.IFNA(VLOOKUP(A8586,$AG$3:$AH$83,2,FALSE),"")='11.1'!$D$5,TXM!D8586,"")</f>
        <v/>
      </c>
      <c r="F8586" t="str">
        <f>IFERROR(SMALL($E$5:$E$9000,ROWS($E$5:E8586)),"")</f>
        <v/>
      </c>
      <c r="L8586" s="388">
        <f>ROWS(K$5:K8586)</f>
        <v>8582</v>
      </c>
      <c r="M8586" s="388" t="str">
        <f>IF(_xlfn.IFNA(VLOOKUP(I8586,$AG$3:$AH$83,2,FALSE),"")='11.1'!$D$5,TXM!L8586,"")</f>
        <v/>
      </c>
      <c r="N8586" t="str">
        <f>IFERROR(SMALL($M$5:$M$9000,ROWS($M$5:M8586)),"")</f>
        <v/>
      </c>
      <c r="S8586" s="388">
        <f>ROWS(R$5:R8586)</f>
        <v>8582</v>
      </c>
      <c r="T8586" s="388" t="str">
        <f>IF(_xlfn.IFNA(VLOOKUP(P8586,$AG$3:$AH$83,2,FALSE),"")='11.1'!$D$5,TXM!S8586,"")</f>
        <v/>
      </c>
      <c r="U8586" t="str">
        <f>IFERROR(SMALL($T$5:$T$9000,ROWS($T$5:T8586)),"")</f>
        <v/>
      </c>
    </row>
    <row r="8587" spans="4:21" ht="14.4" customHeight="1" x14ac:dyDescent="0.3">
      <c r="D8587" s="388">
        <f>ROWS(C$5:C8587)</f>
        <v>8583</v>
      </c>
      <c r="E8587" s="388" t="str">
        <f>IF(_xlfn.IFNA(VLOOKUP(A8587,$AG$3:$AH$83,2,FALSE),"")='11.1'!$D$5,TXM!D8587,"")</f>
        <v/>
      </c>
      <c r="F8587" t="str">
        <f>IFERROR(SMALL($E$5:$E$9000,ROWS($E$5:E8587)),"")</f>
        <v/>
      </c>
      <c r="L8587" s="388">
        <f>ROWS(K$5:K8587)</f>
        <v>8583</v>
      </c>
      <c r="M8587" s="388" t="str">
        <f>IF(_xlfn.IFNA(VLOOKUP(I8587,$AG$3:$AH$83,2,FALSE),"")='11.1'!$D$5,TXM!L8587,"")</f>
        <v/>
      </c>
      <c r="N8587" t="str">
        <f>IFERROR(SMALL($M$5:$M$9000,ROWS($M$5:M8587)),"")</f>
        <v/>
      </c>
      <c r="S8587" s="388">
        <f>ROWS(R$5:R8587)</f>
        <v>8583</v>
      </c>
      <c r="T8587" s="388" t="str">
        <f>IF(_xlfn.IFNA(VLOOKUP(P8587,$AG$3:$AH$83,2,FALSE),"")='11.1'!$D$5,TXM!S8587,"")</f>
        <v/>
      </c>
      <c r="U8587" t="str">
        <f>IFERROR(SMALL($T$5:$T$9000,ROWS($T$5:T8587)),"")</f>
        <v/>
      </c>
    </row>
    <row r="8588" spans="4:21" ht="14.4" customHeight="1" x14ac:dyDescent="0.3">
      <c r="D8588" s="388">
        <f>ROWS(C$5:C8588)</f>
        <v>8584</v>
      </c>
      <c r="E8588" s="388" t="str">
        <f>IF(_xlfn.IFNA(VLOOKUP(A8588,$AG$3:$AH$83,2,FALSE),"")='11.1'!$D$5,TXM!D8588,"")</f>
        <v/>
      </c>
      <c r="F8588" t="str">
        <f>IFERROR(SMALL($E$5:$E$9000,ROWS($E$5:E8588)),"")</f>
        <v/>
      </c>
      <c r="L8588" s="388">
        <f>ROWS(K$5:K8588)</f>
        <v>8584</v>
      </c>
      <c r="M8588" s="388" t="str">
        <f>IF(_xlfn.IFNA(VLOOKUP(I8588,$AG$3:$AH$83,2,FALSE),"")='11.1'!$D$5,TXM!L8588,"")</f>
        <v/>
      </c>
      <c r="N8588" t="str">
        <f>IFERROR(SMALL($M$5:$M$9000,ROWS($M$5:M8588)),"")</f>
        <v/>
      </c>
      <c r="S8588" s="388">
        <f>ROWS(R$5:R8588)</f>
        <v>8584</v>
      </c>
      <c r="T8588" s="388" t="str">
        <f>IF(_xlfn.IFNA(VLOOKUP(P8588,$AG$3:$AH$83,2,FALSE),"")='11.1'!$D$5,TXM!S8588,"")</f>
        <v/>
      </c>
      <c r="U8588" t="str">
        <f>IFERROR(SMALL($T$5:$T$9000,ROWS($T$5:T8588)),"")</f>
        <v/>
      </c>
    </row>
    <row r="8589" spans="4:21" ht="14.4" customHeight="1" x14ac:dyDescent="0.3">
      <c r="D8589" s="388">
        <f>ROWS(C$5:C8589)</f>
        <v>8585</v>
      </c>
      <c r="E8589" s="388" t="str">
        <f>IF(_xlfn.IFNA(VLOOKUP(A8589,$AG$3:$AH$83,2,FALSE),"")='11.1'!$D$5,TXM!D8589,"")</f>
        <v/>
      </c>
      <c r="F8589" t="str">
        <f>IFERROR(SMALL($E$5:$E$9000,ROWS($E$5:E8589)),"")</f>
        <v/>
      </c>
      <c r="L8589" s="388">
        <f>ROWS(K$5:K8589)</f>
        <v>8585</v>
      </c>
      <c r="M8589" s="388" t="str">
        <f>IF(_xlfn.IFNA(VLOOKUP(I8589,$AG$3:$AH$83,2,FALSE),"")='11.1'!$D$5,TXM!L8589,"")</f>
        <v/>
      </c>
      <c r="N8589" t="str">
        <f>IFERROR(SMALL($M$5:$M$9000,ROWS($M$5:M8589)),"")</f>
        <v/>
      </c>
      <c r="S8589" s="388">
        <f>ROWS(R$5:R8589)</f>
        <v>8585</v>
      </c>
      <c r="T8589" s="388" t="str">
        <f>IF(_xlfn.IFNA(VLOOKUP(P8589,$AG$3:$AH$83,2,FALSE),"")='11.1'!$D$5,TXM!S8589,"")</f>
        <v/>
      </c>
      <c r="U8589" t="str">
        <f>IFERROR(SMALL($T$5:$T$9000,ROWS($T$5:T8589)),"")</f>
        <v/>
      </c>
    </row>
    <row r="8590" spans="4:21" ht="14.4" customHeight="1" x14ac:dyDescent="0.3">
      <c r="D8590" s="388">
        <f>ROWS(C$5:C8590)</f>
        <v>8586</v>
      </c>
      <c r="E8590" s="388" t="str">
        <f>IF(_xlfn.IFNA(VLOOKUP(A8590,$AG$3:$AH$83,2,FALSE),"")='11.1'!$D$5,TXM!D8590,"")</f>
        <v/>
      </c>
      <c r="F8590" t="str">
        <f>IFERROR(SMALL($E$5:$E$9000,ROWS($E$5:E8590)),"")</f>
        <v/>
      </c>
      <c r="L8590" s="388">
        <f>ROWS(K$5:K8590)</f>
        <v>8586</v>
      </c>
      <c r="M8590" s="388" t="str">
        <f>IF(_xlfn.IFNA(VLOOKUP(I8590,$AG$3:$AH$83,2,FALSE),"")='11.1'!$D$5,TXM!L8590,"")</f>
        <v/>
      </c>
      <c r="N8590" t="str">
        <f>IFERROR(SMALL($M$5:$M$9000,ROWS($M$5:M8590)),"")</f>
        <v/>
      </c>
      <c r="S8590" s="388">
        <f>ROWS(R$5:R8590)</f>
        <v>8586</v>
      </c>
      <c r="T8590" s="388" t="str">
        <f>IF(_xlfn.IFNA(VLOOKUP(P8590,$AG$3:$AH$83,2,FALSE),"")='11.1'!$D$5,TXM!S8590,"")</f>
        <v/>
      </c>
      <c r="U8590" t="str">
        <f>IFERROR(SMALL($T$5:$T$9000,ROWS($T$5:T8590)),"")</f>
        <v/>
      </c>
    </row>
    <row r="8591" spans="4:21" ht="14.4" customHeight="1" x14ac:dyDescent="0.3">
      <c r="D8591" s="388">
        <f>ROWS(C$5:C8591)</f>
        <v>8587</v>
      </c>
      <c r="E8591" s="388" t="str">
        <f>IF(_xlfn.IFNA(VLOOKUP(A8591,$AG$3:$AH$83,2,FALSE),"")='11.1'!$D$5,TXM!D8591,"")</f>
        <v/>
      </c>
      <c r="F8591" t="str">
        <f>IFERROR(SMALL($E$5:$E$9000,ROWS($E$5:E8591)),"")</f>
        <v/>
      </c>
      <c r="L8591" s="388">
        <f>ROWS(K$5:K8591)</f>
        <v>8587</v>
      </c>
      <c r="M8591" s="388" t="str">
        <f>IF(_xlfn.IFNA(VLOOKUP(I8591,$AG$3:$AH$83,2,FALSE),"")='11.1'!$D$5,TXM!L8591,"")</f>
        <v/>
      </c>
      <c r="N8591" t="str">
        <f>IFERROR(SMALL($M$5:$M$9000,ROWS($M$5:M8591)),"")</f>
        <v/>
      </c>
      <c r="S8591" s="388">
        <f>ROWS(R$5:R8591)</f>
        <v>8587</v>
      </c>
      <c r="T8591" s="388" t="str">
        <f>IF(_xlfn.IFNA(VLOOKUP(P8591,$AG$3:$AH$83,2,FALSE),"")='11.1'!$D$5,TXM!S8591,"")</f>
        <v/>
      </c>
      <c r="U8591" t="str">
        <f>IFERROR(SMALL($T$5:$T$9000,ROWS($T$5:T8591)),"")</f>
        <v/>
      </c>
    </row>
    <row r="8592" spans="4:21" ht="14.4" customHeight="1" x14ac:dyDescent="0.3">
      <c r="D8592" s="388">
        <f>ROWS(C$5:C8592)</f>
        <v>8588</v>
      </c>
      <c r="E8592" s="388" t="str">
        <f>IF(_xlfn.IFNA(VLOOKUP(A8592,$AG$3:$AH$83,2,FALSE),"")='11.1'!$D$5,TXM!D8592,"")</f>
        <v/>
      </c>
      <c r="F8592" t="str">
        <f>IFERROR(SMALL($E$5:$E$9000,ROWS($E$5:E8592)),"")</f>
        <v/>
      </c>
      <c r="L8592" s="388">
        <f>ROWS(K$5:K8592)</f>
        <v>8588</v>
      </c>
      <c r="M8592" s="388" t="str">
        <f>IF(_xlfn.IFNA(VLOOKUP(I8592,$AG$3:$AH$83,2,FALSE),"")='11.1'!$D$5,TXM!L8592,"")</f>
        <v/>
      </c>
      <c r="N8592" t="str">
        <f>IFERROR(SMALL($M$5:$M$9000,ROWS($M$5:M8592)),"")</f>
        <v/>
      </c>
      <c r="S8592" s="388">
        <f>ROWS(R$5:R8592)</f>
        <v>8588</v>
      </c>
      <c r="T8592" s="388" t="str">
        <f>IF(_xlfn.IFNA(VLOOKUP(P8592,$AG$3:$AH$83,2,FALSE),"")='11.1'!$D$5,TXM!S8592,"")</f>
        <v/>
      </c>
      <c r="U8592" t="str">
        <f>IFERROR(SMALL($T$5:$T$9000,ROWS($T$5:T8592)),"")</f>
        <v/>
      </c>
    </row>
    <row r="8593" spans="4:21" ht="14.4" customHeight="1" x14ac:dyDescent="0.3">
      <c r="D8593" s="388">
        <f>ROWS(C$5:C8593)</f>
        <v>8589</v>
      </c>
      <c r="E8593" s="388" t="str">
        <f>IF(_xlfn.IFNA(VLOOKUP(A8593,$AG$3:$AH$83,2,FALSE),"")='11.1'!$D$5,TXM!D8593,"")</f>
        <v/>
      </c>
      <c r="F8593" t="str">
        <f>IFERROR(SMALL($E$5:$E$9000,ROWS($E$5:E8593)),"")</f>
        <v/>
      </c>
      <c r="L8593" s="388">
        <f>ROWS(K$5:K8593)</f>
        <v>8589</v>
      </c>
      <c r="M8593" s="388" t="str">
        <f>IF(_xlfn.IFNA(VLOOKUP(I8593,$AG$3:$AH$83,2,FALSE),"")='11.1'!$D$5,TXM!L8593,"")</f>
        <v/>
      </c>
      <c r="N8593" t="str">
        <f>IFERROR(SMALL($M$5:$M$9000,ROWS($M$5:M8593)),"")</f>
        <v/>
      </c>
      <c r="S8593" s="388">
        <f>ROWS(R$5:R8593)</f>
        <v>8589</v>
      </c>
      <c r="T8593" s="388" t="str">
        <f>IF(_xlfn.IFNA(VLOOKUP(P8593,$AG$3:$AH$83,2,FALSE),"")='11.1'!$D$5,TXM!S8593,"")</f>
        <v/>
      </c>
      <c r="U8593" t="str">
        <f>IFERROR(SMALL($T$5:$T$9000,ROWS($T$5:T8593)),"")</f>
        <v/>
      </c>
    </row>
    <row r="8594" spans="4:21" ht="14.4" customHeight="1" x14ac:dyDescent="0.3">
      <c r="D8594" s="388">
        <f>ROWS(C$5:C8594)</f>
        <v>8590</v>
      </c>
      <c r="E8594" s="388" t="str">
        <f>IF(_xlfn.IFNA(VLOOKUP(A8594,$AG$3:$AH$83,2,FALSE),"")='11.1'!$D$5,TXM!D8594,"")</f>
        <v/>
      </c>
      <c r="F8594" t="str">
        <f>IFERROR(SMALL($E$5:$E$9000,ROWS($E$5:E8594)),"")</f>
        <v/>
      </c>
      <c r="L8594" s="388">
        <f>ROWS(K$5:K8594)</f>
        <v>8590</v>
      </c>
      <c r="M8594" s="388" t="str">
        <f>IF(_xlfn.IFNA(VLOOKUP(I8594,$AG$3:$AH$83,2,FALSE),"")='11.1'!$D$5,TXM!L8594,"")</f>
        <v/>
      </c>
      <c r="N8594" t="str">
        <f>IFERROR(SMALL($M$5:$M$9000,ROWS($M$5:M8594)),"")</f>
        <v/>
      </c>
      <c r="S8594" s="388">
        <f>ROWS(R$5:R8594)</f>
        <v>8590</v>
      </c>
      <c r="T8594" s="388" t="str">
        <f>IF(_xlfn.IFNA(VLOOKUP(P8594,$AG$3:$AH$83,2,FALSE),"")='11.1'!$D$5,TXM!S8594,"")</f>
        <v/>
      </c>
      <c r="U8594" t="str">
        <f>IFERROR(SMALL($T$5:$T$9000,ROWS($T$5:T8594)),"")</f>
        <v/>
      </c>
    </row>
    <row r="8595" spans="4:21" ht="14.4" customHeight="1" x14ac:dyDescent="0.3">
      <c r="D8595" s="388">
        <f>ROWS(C$5:C8595)</f>
        <v>8591</v>
      </c>
      <c r="E8595" s="388" t="str">
        <f>IF(_xlfn.IFNA(VLOOKUP(A8595,$AG$3:$AH$83,2,FALSE),"")='11.1'!$D$5,TXM!D8595,"")</f>
        <v/>
      </c>
      <c r="F8595" t="str">
        <f>IFERROR(SMALL($E$5:$E$9000,ROWS($E$5:E8595)),"")</f>
        <v/>
      </c>
      <c r="L8595" s="388">
        <f>ROWS(K$5:K8595)</f>
        <v>8591</v>
      </c>
      <c r="M8595" s="388" t="str">
        <f>IF(_xlfn.IFNA(VLOOKUP(I8595,$AG$3:$AH$83,2,FALSE),"")='11.1'!$D$5,TXM!L8595,"")</f>
        <v/>
      </c>
      <c r="N8595" t="str">
        <f>IFERROR(SMALL($M$5:$M$9000,ROWS($M$5:M8595)),"")</f>
        <v/>
      </c>
      <c r="S8595" s="388">
        <f>ROWS(R$5:R8595)</f>
        <v>8591</v>
      </c>
      <c r="T8595" s="388" t="str">
        <f>IF(_xlfn.IFNA(VLOOKUP(P8595,$AG$3:$AH$83,2,FALSE),"")='11.1'!$D$5,TXM!S8595,"")</f>
        <v/>
      </c>
      <c r="U8595" t="str">
        <f>IFERROR(SMALL($T$5:$T$9000,ROWS($T$5:T8595)),"")</f>
        <v/>
      </c>
    </row>
    <row r="8596" spans="4:21" ht="14.4" customHeight="1" x14ac:dyDescent="0.3">
      <c r="D8596" s="388">
        <f>ROWS(C$5:C8596)</f>
        <v>8592</v>
      </c>
      <c r="E8596" s="388" t="str">
        <f>IF(_xlfn.IFNA(VLOOKUP(A8596,$AG$3:$AH$83,2,FALSE),"")='11.1'!$D$5,TXM!D8596,"")</f>
        <v/>
      </c>
      <c r="F8596" t="str">
        <f>IFERROR(SMALL($E$5:$E$9000,ROWS($E$5:E8596)),"")</f>
        <v/>
      </c>
      <c r="L8596" s="388">
        <f>ROWS(K$5:K8596)</f>
        <v>8592</v>
      </c>
      <c r="M8596" s="388" t="str">
        <f>IF(_xlfn.IFNA(VLOOKUP(I8596,$AG$3:$AH$83,2,FALSE),"")='11.1'!$D$5,TXM!L8596,"")</f>
        <v/>
      </c>
      <c r="N8596" t="str">
        <f>IFERROR(SMALL($M$5:$M$9000,ROWS($M$5:M8596)),"")</f>
        <v/>
      </c>
      <c r="S8596" s="388">
        <f>ROWS(R$5:R8596)</f>
        <v>8592</v>
      </c>
      <c r="T8596" s="388" t="str">
        <f>IF(_xlfn.IFNA(VLOOKUP(P8596,$AG$3:$AH$83,2,FALSE),"")='11.1'!$D$5,TXM!S8596,"")</f>
        <v/>
      </c>
      <c r="U8596" t="str">
        <f>IFERROR(SMALL($T$5:$T$9000,ROWS($T$5:T8596)),"")</f>
        <v/>
      </c>
    </row>
    <row r="8597" spans="4:21" ht="14.4" customHeight="1" x14ac:dyDescent="0.3">
      <c r="D8597" s="388">
        <f>ROWS(C$5:C8597)</f>
        <v>8593</v>
      </c>
      <c r="E8597" s="388" t="str">
        <f>IF(_xlfn.IFNA(VLOOKUP(A8597,$AG$3:$AH$83,2,FALSE),"")='11.1'!$D$5,TXM!D8597,"")</f>
        <v/>
      </c>
      <c r="F8597" t="str">
        <f>IFERROR(SMALL($E$5:$E$9000,ROWS($E$5:E8597)),"")</f>
        <v/>
      </c>
      <c r="L8597" s="388">
        <f>ROWS(K$5:K8597)</f>
        <v>8593</v>
      </c>
      <c r="M8597" s="388" t="str">
        <f>IF(_xlfn.IFNA(VLOOKUP(I8597,$AG$3:$AH$83,2,FALSE),"")='11.1'!$D$5,TXM!L8597,"")</f>
        <v/>
      </c>
      <c r="N8597" t="str">
        <f>IFERROR(SMALL($M$5:$M$9000,ROWS($M$5:M8597)),"")</f>
        <v/>
      </c>
      <c r="S8597" s="388">
        <f>ROWS(R$5:R8597)</f>
        <v>8593</v>
      </c>
      <c r="T8597" s="388" t="str">
        <f>IF(_xlfn.IFNA(VLOOKUP(P8597,$AG$3:$AH$83,2,FALSE),"")='11.1'!$D$5,TXM!S8597,"")</f>
        <v/>
      </c>
      <c r="U8597" t="str">
        <f>IFERROR(SMALL($T$5:$T$9000,ROWS($T$5:T8597)),"")</f>
        <v/>
      </c>
    </row>
    <row r="8598" spans="4:21" ht="14.4" customHeight="1" x14ac:dyDescent="0.3">
      <c r="D8598" s="388">
        <f>ROWS(C$5:C8598)</f>
        <v>8594</v>
      </c>
      <c r="E8598" s="388" t="str">
        <f>IF(_xlfn.IFNA(VLOOKUP(A8598,$AG$3:$AH$83,2,FALSE),"")='11.1'!$D$5,TXM!D8598,"")</f>
        <v/>
      </c>
      <c r="F8598" t="str">
        <f>IFERROR(SMALL($E$5:$E$9000,ROWS($E$5:E8598)),"")</f>
        <v/>
      </c>
      <c r="L8598" s="388">
        <f>ROWS(K$5:K8598)</f>
        <v>8594</v>
      </c>
      <c r="M8598" s="388" t="str">
        <f>IF(_xlfn.IFNA(VLOOKUP(I8598,$AG$3:$AH$83,2,FALSE),"")='11.1'!$D$5,TXM!L8598,"")</f>
        <v/>
      </c>
      <c r="N8598" t="str">
        <f>IFERROR(SMALL($M$5:$M$9000,ROWS($M$5:M8598)),"")</f>
        <v/>
      </c>
      <c r="S8598" s="388">
        <f>ROWS(R$5:R8598)</f>
        <v>8594</v>
      </c>
      <c r="T8598" s="388" t="str">
        <f>IF(_xlfn.IFNA(VLOOKUP(P8598,$AG$3:$AH$83,2,FALSE),"")='11.1'!$D$5,TXM!S8598,"")</f>
        <v/>
      </c>
      <c r="U8598" t="str">
        <f>IFERROR(SMALL($T$5:$T$9000,ROWS($T$5:T8598)),"")</f>
        <v/>
      </c>
    </row>
    <row r="8599" spans="4:21" ht="14.4" customHeight="1" x14ac:dyDescent="0.3">
      <c r="D8599" s="388">
        <f>ROWS(C$5:C8599)</f>
        <v>8595</v>
      </c>
      <c r="E8599" s="388" t="str">
        <f>IF(_xlfn.IFNA(VLOOKUP(A8599,$AG$3:$AH$83,2,FALSE),"")='11.1'!$D$5,TXM!D8599,"")</f>
        <v/>
      </c>
      <c r="F8599" t="str">
        <f>IFERROR(SMALL($E$5:$E$9000,ROWS($E$5:E8599)),"")</f>
        <v/>
      </c>
      <c r="L8599" s="388">
        <f>ROWS(K$5:K8599)</f>
        <v>8595</v>
      </c>
      <c r="M8599" s="388" t="str">
        <f>IF(_xlfn.IFNA(VLOOKUP(I8599,$AG$3:$AH$83,2,FALSE),"")='11.1'!$D$5,TXM!L8599,"")</f>
        <v/>
      </c>
      <c r="N8599" t="str">
        <f>IFERROR(SMALL($M$5:$M$9000,ROWS($M$5:M8599)),"")</f>
        <v/>
      </c>
      <c r="S8599" s="388">
        <f>ROWS(R$5:R8599)</f>
        <v>8595</v>
      </c>
      <c r="T8599" s="388" t="str">
        <f>IF(_xlfn.IFNA(VLOOKUP(P8599,$AG$3:$AH$83,2,FALSE),"")='11.1'!$D$5,TXM!S8599,"")</f>
        <v/>
      </c>
      <c r="U8599" t="str">
        <f>IFERROR(SMALL($T$5:$T$9000,ROWS($T$5:T8599)),"")</f>
        <v/>
      </c>
    </row>
    <row r="8600" spans="4:21" ht="14.4" customHeight="1" x14ac:dyDescent="0.3">
      <c r="D8600" s="388">
        <f>ROWS(C$5:C8600)</f>
        <v>8596</v>
      </c>
      <c r="E8600" s="388" t="str">
        <f>IF(_xlfn.IFNA(VLOOKUP(A8600,$AG$3:$AH$83,2,FALSE),"")='11.1'!$D$5,TXM!D8600,"")</f>
        <v/>
      </c>
      <c r="F8600" t="str">
        <f>IFERROR(SMALL($E$5:$E$9000,ROWS($E$5:E8600)),"")</f>
        <v/>
      </c>
      <c r="L8600" s="388">
        <f>ROWS(K$5:K8600)</f>
        <v>8596</v>
      </c>
      <c r="M8600" s="388" t="str">
        <f>IF(_xlfn.IFNA(VLOOKUP(I8600,$AG$3:$AH$83,2,FALSE),"")='11.1'!$D$5,TXM!L8600,"")</f>
        <v/>
      </c>
      <c r="N8600" t="str">
        <f>IFERROR(SMALL($M$5:$M$9000,ROWS($M$5:M8600)),"")</f>
        <v/>
      </c>
      <c r="S8600" s="388">
        <f>ROWS(R$5:R8600)</f>
        <v>8596</v>
      </c>
      <c r="T8600" s="388" t="str">
        <f>IF(_xlfn.IFNA(VLOOKUP(P8600,$AG$3:$AH$83,2,FALSE),"")='11.1'!$D$5,TXM!S8600,"")</f>
        <v/>
      </c>
      <c r="U8600" t="str">
        <f>IFERROR(SMALL($T$5:$T$9000,ROWS($T$5:T8600)),"")</f>
        <v/>
      </c>
    </row>
    <row r="8601" spans="4:21" ht="14.4" customHeight="1" x14ac:dyDescent="0.3">
      <c r="D8601" s="388">
        <f>ROWS(C$5:C8601)</f>
        <v>8597</v>
      </c>
      <c r="E8601" s="388" t="str">
        <f>IF(_xlfn.IFNA(VLOOKUP(A8601,$AG$3:$AH$83,2,FALSE),"")='11.1'!$D$5,TXM!D8601,"")</f>
        <v/>
      </c>
      <c r="F8601" t="str">
        <f>IFERROR(SMALL($E$5:$E$9000,ROWS($E$5:E8601)),"")</f>
        <v/>
      </c>
      <c r="L8601" s="388">
        <f>ROWS(K$5:K8601)</f>
        <v>8597</v>
      </c>
      <c r="M8601" s="388" t="str">
        <f>IF(_xlfn.IFNA(VLOOKUP(I8601,$AG$3:$AH$83,2,FALSE),"")='11.1'!$D$5,TXM!L8601,"")</f>
        <v/>
      </c>
      <c r="N8601" t="str">
        <f>IFERROR(SMALL($M$5:$M$9000,ROWS($M$5:M8601)),"")</f>
        <v/>
      </c>
      <c r="S8601" s="388">
        <f>ROWS(R$5:R8601)</f>
        <v>8597</v>
      </c>
      <c r="T8601" s="388" t="str">
        <f>IF(_xlfn.IFNA(VLOOKUP(P8601,$AG$3:$AH$83,2,FALSE),"")='11.1'!$D$5,TXM!S8601,"")</f>
        <v/>
      </c>
      <c r="U8601" t="str">
        <f>IFERROR(SMALL($T$5:$T$9000,ROWS($T$5:T8601)),"")</f>
        <v/>
      </c>
    </row>
    <row r="8602" spans="4:21" ht="14.4" customHeight="1" x14ac:dyDescent="0.3">
      <c r="D8602" s="388">
        <f>ROWS(C$5:C8602)</f>
        <v>8598</v>
      </c>
      <c r="E8602" s="388" t="str">
        <f>IF(_xlfn.IFNA(VLOOKUP(A8602,$AG$3:$AH$83,2,FALSE),"")='11.1'!$D$5,TXM!D8602,"")</f>
        <v/>
      </c>
      <c r="F8602" t="str">
        <f>IFERROR(SMALL($E$5:$E$9000,ROWS($E$5:E8602)),"")</f>
        <v/>
      </c>
      <c r="L8602" s="388">
        <f>ROWS(K$5:K8602)</f>
        <v>8598</v>
      </c>
      <c r="M8602" s="388" t="str">
        <f>IF(_xlfn.IFNA(VLOOKUP(I8602,$AG$3:$AH$83,2,FALSE),"")='11.1'!$D$5,TXM!L8602,"")</f>
        <v/>
      </c>
      <c r="N8602" t="str">
        <f>IFERROR(SMALL($M$5:$M$9000,ROWS($M$5:M8602)),"")</f>
        <v/>
      </c>
      <c r="S8602" s="388">
        <f>ROWS(R$5:R8602)</f>
        <v>8598</v>
      </c>
      <c r="T8602" s="388" t="str">
        <f>IF(_xlfn.IFNA(VLOOKUP(P8602,$AG$3:$AH$83,2,FALSE),"")='11.1'!$D$5,TXM!S8602,"")</f>
        <v/>
      </c>
      <c r="U8602" t="str">
        <f>IFERROR(SMALL($T$5:$T$9000,ROWS($T$5:T8602)),"")</f>
        <v/>
      </c>
    </row>
    <row r="8603" spans="4:21" ht="14.4" customHeight="1" x14ac:dyDescent="0.3">
      <c r="D8603" s="388">
        <f>ROWS(C$5:C8603)</f>
        <v>8599</v>
      </c>
      <c r="E8603" s="388" t="str">
        <f>IF(_xlfn.IFNA(VLOOKUP(A8603,$AG$3:$AH$83,2,FALSE),"")='11.1'!$D$5,TXM!D8603,"")</f>
        <v/>
      </c>
      <c r="F8603" t="str">
        <f>IFERROR(SMALL($E$5:$E$9000,ROWS($E$5:E8603)),"")</f>
        <v/>
      </c>
      <c r="L8603" s="388">
        <f>ROWS(K$5:K8603)</f>
        <v>8599</v>
      </c>
      <c r="M8603" s="388" t="str">
        <f>IF(_xlfn.IFNA(VLOOKUP(I8603,$AG$3:$AH$83,2,FALSE),"")='11.1'!$D$5,TXM!L8603,"")</f>
        <v/>
      </c>
      <c r="N8603" t="str">
        <f>IFERROR(SMALL($M$5:$M$9000,ROWS($M$5:M8603)),"")</f>
        <v/>
      </c>
      <c r="S8603" s="388">
        <f>ROWS(R$5:R8603)</f>
        <v>8599</v>
      </c>
      <c r="T8603" s="388" t="str">
        <f>IF(_xlfn.IFNA(VLOOKUP(P8603,$AG$3:$AH$83,2,FALSE),"")='11.1'!$D$5,TXM!S8603,"")</f>
        <v/>
      </c>
      <c r="U8603" t="str">
        <f>IFERROR(SMALL($T$5:$T$9000,ROWS($T$5:T8603)),"")</f>
        <v/>
      </c>
    </row>
    <row r="8604" spans="4:21" ht="14.4" customHeight="1" x14ac:dyDescent="0.3">
      <c r="D8604" s="388">
        <f>ROWS(C$5:C8604)</f>
        <v>8600</v>
      </c>
      <c r="E8604" s="388" t="str">
        <f>IF(_xlfn.IFNA(VLOOKUP(A8604,$AG$3:$AH$83,2,FALSE),"")='11.1'!$D$5,TXM!D8604,"")</f>
        <v/>
      </c>
      <c r="F8604" t="str">
        <f>IFERROR(SMALL($E$5:$E$9000,ROWS($E$5:E8604)),"")</f>
        <v/>
      </c>
      <c r="L8604" s="388">
        <f>ROWS(K$5:K8604)</f>
        <v>8600</v>
      </c>
      <c r="M8604" s="388" t="str">
        <f>IF(_xlfn.IFNA(VLOOKUP(I8604,$AG$3:$AH$83,2,FALSE),"")='11.1'!$D$5,TXM!L8604,"")</f>
        <v/>
      </c>
      <c r="N8604" t="str">
        <f>IFERROR(SMALL($M$5:$M$9000,ROWS($M$5:M8604)),"")</f>
        <v/>
      </c>
      <c r="S8604" s="388">
        <f>ROWS(R$5:R8604)</f>
        <v>8600</v>
      </c>
      <c r="T8604" s="388" t="str">
        <f>IF(_xlfn.IFNA(VLOOKUP(P8604,$AG$3:$AH$83,2,FALSE),"")='11.1'!$D$5,TXM!S8604,"")</f>
        <v/>
      </c>
      <c r="U8604" t="str">
        <f>IFERROR(SMALL($T$5:$T$9000,ROWS($T$5:T8604)),"")</f>
        <v/>
      </c>
    </row>
    <row r="8605" spans="4:21" ht="14.4" customHeight="1" x14ac:dyDescent="0.3">
      <c r="D8605" s="388">
        <f>ROWS(C$5:C8605)</f>
        <v>8601</v>
      </c>
      <c r="E8605" s="388" t="str">
        <f>IF(_xlfn.IFNA(VLOOKUP(A8605,$AG$3:$AH$83,2,FALSE),"")='11.1'!$D$5,TXM!D8605,"")</f>
        <v/>
      </c>
      <c r="F8605" t="str">
        <f>IFERROR(SMALL($E$5:$E$9000,ROWS($E$5:E8605)),"")</f>
        <v/>
      </c>
      <c r="L8605" s="388">
        <f>ROWS(K$5:K8605)</f>
        <v>8601</v>
      </c>
      <c r="M8605" s="388" t="str">
        <f>IF(_xlfn.IFNA(VLOOKUP(I8605,$AG$3:$AH$83,2,FALSE),"")='11.1'!$D$5,TXM!L8605,"")</f>
        <v/>
      </c>
      <c r="N8605" t="str">
        <f>IFERROR(SMALL($M$5:$M$9000,ROWS($M$5:M8605)),"")</f>
        <v/>
      </c>
      <c r="S8605" s="388">
        <f>ROWS(R$5:R8605)</f>
        <v>8601</v>
      </c>
      <c r="T8605" s="388" t="str">
        <f>IF(_xlfn.IFNA(VLOOKUP(P8605,$AG$3:$AH$83,2,FALSE),"")='11.1'!$D$5,TXM!S8605,"")</f>
        <v/>
      </c>
      <c r="U8605" t="str">
        <f>IFERROR(SMALL($T$5:$T$9000,ROWS($T$5:T8605)),"")</f>
        <v/>
      </c>
    </row>
    <row r="8606" spans="4:21" ht="14.4" customHeight="1" x14ac:dyDescent="0.3">
      <c r="D8606" s="388">
        <f>ROWS(C$5:C8606)</f>
        <v>8602</v>
      </c>
      <c r="E8606" s="388" t="str">
        <f>IF(_xlfn.IFNA(VLOOKUP(A8606,$AG$3:$AH$83,2,FALSE),"")='11.1'!$D$5,TXM!D8606,"")</f>
        <v/>
      </c>
      <c r="F8606" t="str">
        <f>IFERROR(SMALL($E$5:$E$9000,ROWS($E$5:E8606)),"")</f>
        <v/>
      </c>
      <c r="L8606" s="388">
        <f>ROWS(K$5:K8606)</f>
        <v>8602</v>
      </c>
      <c r="M8606" s="388" t="str">
        <f>IF(_xlfn.IFNA(VLOOKUP(I8606,$AG$3:$AH$83,2,FALSE),"")='11.1'!$D$5,TXM!L8606,"")</f>
        <v/>
      </c>
      <c r="N8606" t="str">
        <f>IFERROR(SMALL($M$5:$M$9000,ROWS($M$5:M8606)),"")</f>
        <v/>
      </c>
      <c r="S8606" s="388">
        <f>ROWS(R$5:R8606)</f>
        <v>8602</v>
      </c>
      <c r="T8606" s="388" t="str">
        <f>IF(_xlfn.IFNA(VLOOKUP(P8606,$AG$3:$AH$83,2,FALSE),"")='11.1'!$D$5,TXM!S8606,"")</f>
        <v/>
      </c>
      <c r="U8606" t="str">
        <f>IFERROR(SMALL($T$5:$T$9000,ROWS($T$5:T8606)),"")</f>
        <v/>
      </c>
    </row>
    <row r="8607" spans="4:21" ht="14.4" customHeight="1" x14ac:dyDescent="0.3">
      <c r="D8607" s="388">
        <f>ROWS(C$5:C8607)</f>
        <v>8603</v>
      </c>
      <c r="E8607" s="388" t="str">
        <f>IF(_xlfn.IFNA(VLOOKUP(A8607,$AG$3:$AH$83,2,FALSE),"")='11.1'!$D$5,TXM!D8607,"")</f>
        <v/>
      </c>
      <c r="F8607" t="str">
        <f>IFERROR(SMALL($E$5:$E$9000,ROWS($E$5:E8607)),"")</f>
        <v/>
      </c>
      <c r="L8607" s="388">
        <f>ROWS(K$5:K8607)</f>
        <v>8603</v>
      </c>
      <c r="M8607" s="388" t="str">
        <f>IF(_xlfn.IFNA(VLOOKUP(I8607,$AG$3:$AH$83,2,FALSE),"")='11.1'!$D$5,TXM!L8607,"")</f>
        <v/>
      </c>
      <c r="N8607" t="str">
        <f>IFERROR(SMALL($M$5:$M$9000,ROWS($M$5:M8607)),"")</f>
        <v/>
      </c>
      <c r="S8607" s="388">
        <f>ROWS(R$5:R8607)</f>
        <v>8603</v>
      </c>
      <c r="T8607" s="388" t="str">
        <f>IF(_xlfn.IFNA(VLOOKUP(P8607,$AG$3:$AH$83,2,FALSE),"")='11.1'!$D$5,TXM!S8607,"")</f>
        <v/>
      </c>
      <c r="U8607" t="str">
        <f>IFERROR(SMALL($T$5:$T$9000,ROWS($T$5:T8607)),"")</f>
        <v/>
      </c>
    </row>
    <row r="8608" spans="4:21" ht="14.4" customHeight="1" x14ac:dyDescent="0.3">
      <c r="D8608" s="388">
        <f>ROWS(C$5:C8608)</f>
        <v>8604</v>
      </c>
      <c r="E8608" s="388" t="str">
        <f>IF(_xlfn.IFNA(VLOOKUP(A8608,$AG$3:$AH$83,2,FALSE),"")='11.1'!$D$5,TXM!D8608,"")</f>
        <v/>
      </c>
      <c r="F8608" t="str">
        <f>IFERROR(SMALL($E$5:$E$9000,ROWS($E$5:E8608)),"")</f>
        <v/>
      </c>
      <c r="L8608" s="388">
        <f>ROWS(K$5:K8608)</f>
        <v>8604</v>
      </c>
      <c r="M8608" s="388" t="str">
        <f>IF(_xlfn.IFNA(VLOOKUP(I8608,$AG$3:$AH$83,2,FALSE),"")='11.1'!$D$5,TXM!L8608,"")</f>
        <v/>
      </c>
      <c r="N8608" t="str">
        <f>IFERROR(SMALL($M$5:$M$9000,ROWS($M$5:M8608)),"")</f>
        <v/>
      </c>
      <c r="S8608" s="388">
        <f>ROWS(R$5:R8608)</f>
        <v>8604</v>
      </c>
      <c r="T8608" s="388" t="str">
        <f>IF(_xlfn.IFNA(VLOOKUP(P8608,$AG$3:$AH$83,2,FALSE),"")='11.1'!$D$5,TXM!S8608,"")</f>
        <v/>
      </c>
      <c r="U8608" t="str">
        <f>IFERROR(SMALL($T$5:$T$9000,ROWS($T$5:T8608)),"")</f>
        <v/>
      </c>
    </row>
    <row r="8609" spans="4:21" ht="14.4" customHeight="1" x14ac:dyDescent="0.3">
      <c r="D8609" s="388">
        <f>ROWS(C$5:C8609)</f>
        <v>8605</v>
      </c>
      <c r="E8609" s="388" t="str">
        <f>IF(_xlfn.IFNA(VLOOKUP(A8609,$AG$3:$AH$83,2,FALSE),"")='11.1'!$D$5,TXM!D8609,"")</f>
        <v/>
      </c>
      <c r="F8609" t="str">
        <f>IFERROR(SMALL($E$5:$E$9000,ROWS($E$5:E8609)),"")</f>
        <v/>
      </c>
      <c r="L8609" s="388">
        <f>ROWS(K$5:K8609)</f>
        <v>8605</v>
      </c>
      <c r="M8609" s="388" t="str">
        <f>IF(_xlfn.IFNA(VLOOKUP(I8609,$AG$3:$AH$83,2,FALSE),"")='11.1'!$D$5,TXM!L8609,"")</f>
        <v/>
      </c>
      <c r="N8609" t="str">
        <f>IFERROR(SMALL($M$5:$M$9000,ROWS($M$5:M8609)),"")</f>
        <v/>
      </c>
      <c r="S8609" s="388">
        <f>ROWS(R$5:R8609)</f>
        <v>8605</v>
      </c>
      <c r="T8609" s="388" t="str">
        <f>IF(_xlfn.IFNA(VLOOKUP(P8609,$AG$3:$AH$83,2,FALSE),"")='11.1'!$D$5,TXM!S8609,"")</f>
        <v/>
      </c>
      <c r="U8609" t="str">
        <f>IFERROR(SMALL($T$5:$T$9000,ROWS($T$5:T8609)),"")</f>
        <v/>
      </c>
    </row>
    <row r="8610" spans="4:21" ht="14.4" customHeight="1" x14ac:dyDescent="0.3">
      <c r="D8610" s="388">
        <f>ROWS(C$5:C8610)</f>
        <v>8606</v>
      </c>
      <c r="E8610" s="388" t="str">
        <f>IF(_xlfn.IFNA(VLOOKUP(A8610,$AG$3:$AH$83,2,FALSE),"")='11.1'!$D$5,TXM!D8610,"")</f>
        <v/>
      </c>
      <c r="F8610" t="str">
        <f>IFERROR(SMALL($E$5:$E$9000,ROWS($E$5:E8610)),"")</f>
        <v/>
      </c>
      <c r="L8610" s="388">
        <f>ROWS(K$5:K8610)</f>
        <v>8606</v>
      </c>
      <c r="M8610" s="388" t="str">
        <f>IF(_xlfn.IFNA(VLOOKUP(I8610,$AG$3:$AH$83,2,FALSE),"")='11.1'!$D$5,TXM!L8610,"")</f>
        <v/>
      </c>
      <c r="N8610" t="str">
        <f>IFERROR(SMALL($M$5:$M$9000,ROWS($M$5:M8610)),"")</f>
        <v/>
      </c>
      <c r="S8610" s="388">
        <f>ROWS(R$5:R8610)</f>
        <v>8606</v>
      </c>
      <c r="T8610" s="388" t="str">
        <f>IF(_xlfn.IFNA(VLOOKUP(P8610,$AG$3:$AH$83,2,FALSE),"")='11.1'!$D$5,TXM!S8610,"")</f>
        <v/>
      </c>
      <c r="U8610" t="str">
        <f>IFERROR(SMALL($T$5:$T$9000,ROWS($T$5:T8610)),"")</f>
        <v/>
      </c>
    </row>
    <row r="8611" spans="4:21" ht="14.4" customHeight="1" x14ac:dyDescent="0.3">
      <c r="D8611" s="388">
        <f>ROWS(C$5:C8611)</f>
        <v>8607</v>
      </c>
      <c r="E8611" s="388" t="str">
        <f>IF(_xlfn.IFNA(VLOOKUP(A8611,$AG$3:$AH$83,2,FALSE),"")='11.1'!$D$5,TXM!D8611,"")</f>
        <v/>
      </c>
      <c r="F8611" t="str">
        <f>IFERROR(SMALL($E$5:$E$9000,ROWS($E$5:E8611)),"")</f>
        <v/>
      </c>
      <c r="L8611" s="388">
        <f>ROWS(K$5:K8611)</f>
        <v>8607</v>
      </c>
      <c r="M8611" s="388" t="str">
        <f>IF(_xlfn.IFNA(VLOOKUP(I8611,$AG$3:$AH$83,2,FALSE),"")='11.1'!$D$5,TXM!L8611,"")</f>
        <v/>
      </c>
      <c r="N8611" t="str">
        <f>IFERROR(SMALL($M$5:$M$9000,ROWS($M$5:M8611)),"")</f>
        <v/>
      </c>
      <c r="S8611" s="388">
        <f>ROWS(R$5:R8611)</f>
        <v>8607</v>
      </c>
      <c r="T8611" s="388" t="str">
        <f>IF(_xlfn.IFNA(VLOOKUP(P8611,$AG$3:$AH$83,2,FALSE),"")='11.1'!$D$5,TXM!S8611,"")</f>
        <v/>
      </c>
      <c r="U8611" t="str">
        <f>IFERROR(SMALL($T$5:$T$9000,ROWS($T$5:T8611)),"")</f>
        <v/>
      </c>
    </row>
    <row r="8612" spans="4:21" ht="14.4" customHeight="1" x14ac:dyDescent="0.3">
      <c r="D8612" s="388">
        <f>ROWS(C$5:C8612)</f>
        <v>8608</v>
      </c>
      <c r="E8612" s="388" t="str">
        <f>IF(_xlfn.IFNA(VLOOKUP(A8612,$AG$3:$AH$83,2,FALSE),"")='11.1'!$D$5,TXM!D8612,"")</f>
        <v/>
      </c>
      <c r="F8612" t="str">
        <f>IFERROR(SMALL($E$5:$E$9000,ROWS($E$5:E8612)),"")</f>
        <v/>
      </c>
      <c r="L8612" s="388">
        <f>ROWS(K$5:K8612)</f>
        <v>8608</v>
      </c>
      <c r="M8612" s="388" t="str">
        <f>IF(_xlfn.IFNA(VLOOKUP(I8612,$AG$3:$AH$83,2,FALSE),"")='11.1'!$D$5,TXM!L8612,"")</f>
        <v/>
      </c>
      <c r="N8612" t="str">
        <f>IFERROR(SMALL($M$5:$M$9000,ROWS($M$5:M8612)),"")</f>
        <v/>
      </c>
      <c r="S8612" s="388">
        <f>ROWS(R$5:R8612)</f>
        <v>8608</v>
      </c>
      <c r="T8612" s="388" t="str">
        <f>IF(_xlfn.IFNA(VLOOKUP(P8612,$AG$3:$AH$83,2,FALSE),"")='11.1'!$D$5,TXM!S8612,"")</f>
        <v/>
      </c>
      <c r="U8612" t="str">
        <f>IFERROR(SMALL($T$5:$T$9000,ROWS($T$5:T8612)),"")</f>
        <v/>
      </c>
    </row>
    <row r="8613" spans="4:21" ht="14.4" customHeight="1" x14ac:dyDescent="0.3">
      <c r="D8613" s="388">
        <f>ROWS(C$5:C8613)</f>
        <v>8609</v>
      </c>
      <c r="E8613" s="388" t="str">
        <f>IF(_xlfn.IFNA(VLOOKUP(A8613,$AG$3:$AH$83,2,FALSE),"")='11.1'!$D$5,TXM!D8613,"")</f>
        <v/>
      </c>
      <c r="F8613" t="str">
        <f>IFERROR(SMALL($E$5:$E$9000,ROWS($E$5:E8613)),"")</f>
        <v/>
      </c>
      <c r="L8613" s="388">
        <f>ROWS(K$5:K8613)</f>
        <v>8609</v>
      </c>
      <c r="M8613" s="388" t="str">
        <f>IF(_xlfn.IFNA(VLOOKUP(I8613,$AG$3:$AH$83,2,FALSE),"")='11.1'!$D$5,TXM!L8613,"")</f>
        <v/>
      </c>
      <c r="N8613" t="str">
        <f>IFERROR(SMALL($M$5:$M$9000,ROWS($M$5:M8613)),"")</f>
        <v/>
      </c>
      <c r="S8613" s="388">
        <f>ROWS(R$5:R8613)</f>
        <v>8609</v>
      </c>
      <c r="T8613" s="388" t="str">
        <f>IF(_xlfn.IFNA(VLOOKUP(P8613,$AG$3:$AH$83,2,FALSE),"")='11.1'!$D$5,TXM!S8613,"")</f>
        <v/>
      </c>
      <c r="U8613" t="str">
        <f>IFERROR(SMALL($T$5:$T$9000,ROWS($T$5:T8613)),"")</f>
        <v/>
      </c>
    </row>
    <row r="8614" spans="4:21" ht="14.4" customHeight="1" x14ac:dyDescent="0.3">
      <c r="D8614" s="388">
        <f>ROWS(C$5:C8614)</f>
        <v>8610</v>
      </c>
      <c r="E8614" s="388" t="str">
        <f>IF(_xlfn.IFNA(VLOOKUP(A8614,$AG$3:$AH$83,2,FALSE),"")='11.1'!$D$5,TXM!D8614,"")</f>
        <v/>
      </c>
      <c r="F8614" t="str">
        <f>IFERROR(SMALL($E$5:$E$9000,ROWS($E$5:E8614)),"")</f>
        <v/>
      </c>
      <c r="L8614" s="388">
        <f>ROWS(K$5:K8614)</f>
        <v>8610</v>
      </c>
      <c r="M8614" s="388" t="str">
        <f>IF(_xlfn.IFNA(VLOOKUP(I8614,$AG$3:$AH$83,2,FALSE),"")='11.1'!$D$5,TXM!L8614,"")</f>
        <v/>
      </c>
      <c r="N8614" t="str">
        <f>IFERROR(SMALL($M$5:$M$9000,ROWS($M$5:M8614)),"")</f>
        <v/>
      </c>
      <c r="S8614" s="388">
        <f>ROWS(R$5:R8614)</f>
        <v>8610</v>
      </c>
      <c r="T8614" s="388" t="str">
        <f>IF(_xlfn.IFNA(VLOOKUP(P8614,$AG$3:$AH$83,2,FALSE),"")='11.1'!$D$5,TXM!S8614,"")</f>
        <v/>
      </c>
      <c r="U8614" t="str">
        <f>IFERROR(SMALL($T$5:$T$9000,ROWS($T$5:T8614)),"")</f>
        <v/>
      </c>
    </row>
    <row r="8615" spans="4:21" ht="14.4" customHeight="1" x14ac:dyDescent="0.3">
      <c r="D8615" s="388">
        <f>ROWS(C$5:C8615)</f>
        <v>8611</v>
      </c>
      <c r="E8615" s="388" t="str">
        <f>IF(_xlfn.IFNA(VLOOKUP(A8615,$AG$3:$AH$83,2,FALSE),"")='11.1'!$D$5,TXM!D8615,"")</f>
        <v/>
      </c>
      <c r="F8615" t="str">
        <f>IFERROR(SMALL($E$5:$E$9000,ROWS($E$5:E8615)),"")</f>
        <v/>
      </c>
      <c r="L8615" s="388">
        <f>ROWS(K$5:K8615)</f>
        <v>8611</v>
      </c>
      <c r="M8615" s="388" t="str">
        <f>IF(_xlfn.IFNA(VLOOKUP(I8615,$AG$3:$AH$83,2,FALSE),"")='11.1'!$D$5,TXM!L8615,"")</f>
        <v/>
      </c>
      <c r="N8615" t="str">
        <f>IFERROR(SMALL($M$5:$M$9000,ROWS($M$5:M8615)),"")</f>
        <v/>
      </c>
      <c r="S8615" s="388">
        <f>ROWS(R$5:R8615)</f>
        <v>8611</v>
      </c>
      <c r="T8615" s="388" t="str">
        <f>IF(_xlfn.IFNA(VLOOKUP(P8615,$AG$3:$AH$83,2,FALSE),"")='11.1'!$D$5,TXM!S8615,"")</f>
        <v/>
      </c>
      <c r="U8615" t="str">
        <f>IFERROR(SMALL($T$5:$T$9000,ROWS($T$5:T8615)),"")</f>
        <v/>
      </c>
    </row>
    <row r="8616" spans="4:21" ht="14.4" customHeight="1" x14ac:dyDescent="0.3">
      <c r="D8616" s="388">
        <f>ROWS(C$5:C8616)</f>
        <v>8612</v>
      </c>
      <c r="E8616" s="388" t="str">
        <f>IF(_xlfn.IFNA(VLOOKUP(A8616,$AG$3:$AH$83,2,FALSE),"")='11.1'!$D$5,TXM!D8616,"")</f>
        <v/>
      </c>
      <c r="F8616" t="str">
        <f>IFERROR(SMALL($E$5:$E$9000,ROWS($E$5:E8616)),"")</f>
        <v/>
      </c>
      <c r="L8616" s="388">
        <f>ROWS(K$5:K8616)</f>
        <v>8612</v>
      </c>
      <c r="M8616" s="388" t="str">
        <f>IF(_xlfn.IFNA(VLOOKUP(I8616,$AG$3:$AH$83,2,FALSE),"")='11.1'!$D$5,TXM!L8616,"")</f>
        <v/>
      </c>
      <c r="N8616" t="str">
        <f>IFERROR(SMALL($M$5:$M$9000,ROWS($M$5:M8616)),"")</f>
        <v/>
      </c>
      <c r="S8616" s="388">
        <f>ROWS(R$5:R8616)</f>
        <v>8612</v>
      </c>
      <c r="T8616" s="388" t="str">
        <f>IF(_xlfn.IFNA(VLOOKUP(P8616,$AG$3:$AH$83,2,FALSE),"")='11.1'!$D$5,TXM!S8616,"")</f>
        <v/>
      </c>
      <c r="U8616" t="str">
        <f>IFERROR(SMALL($T$5:$T$9000,ROWS($T$5:T8616)),"")</f>
        <v/>
      </c>
    </row>
    <row r="8617" spans="4:21" ht="14.4" customHeight="1" x14ac:dyDescent="0.3">
      <c r="D8617" s="388">
        <f>ROWS(C$5:C8617)</f>
        <v>8613</v>
      </c>
      <c r="E8617" s="388" t="str">
        <f>IF(_xlfn.IFNA(VLOOKUP(A8617,$AG$3:$AH$83,2,FALSE),"")='11.1'!$D$5,TXM!D8617,"")</f>
        <v/>
      </c>
      <c r="F8617" t="str">
        <f>IFERROR(SMALL($E$5:$E$9000,ROWS($E$5:E8617)),"")</f>
        <v/>
      </c>
      <c r="L8617" s="388">
        <f>ROWS(K$5:K8617)</f>
        <v>8613</v>
      </c>
      <c r="M8617" s="388" t="str">
        <f>IF(_xlfn.IFNA(VLOOKUP(I8617,$AG$3:$AH$83,2,FALSE),"")='11.1'!$D$5,TXM!L8617,"")</f>
        <v/>
      </c>
      <c r="N8617" t="str">
        <f>IFERROR(SMALL($M$5:$M$9000,ROWS($M$5:M8617)),"")</f>
        <v/>
      </c>
      <c r="S8617" s="388">
        <f>ROWS(R$5:R8617)</f>
        <v>8613</v>
      </c>
      <c r="T8617" s="388" t="str">
        <f>IF(_xlfn.IFNA(VLOOKUP(P8617,$AG$3:$AH$83,2,FALSE),"")='11.1'!$D$5,TXM!S8617,"")</f>
        <v/>
      </c>
      <c r="U8617" t="str">
        <f>IFERROR(SMALL($T$5:$T$9000,ROWS($T$5:T8617)),"")</f>
        <v/>
      </c>
    </row>
    <row r="8618" spans="4:21" ht="14.4" customHeight="1" x14ac:dyDescent="0.3">
      <c r="D8618" s="388">
        <f>ROWS(C$5:C8618)</f>
        <v>8614</v>
      </c>
      <c r="E8618" s="388" t="str">
        <f>IF(_xlfn.IFNA(VLOOKUP(A8618,$AG$3:$AH$83,2,FALSE),"")='11.1'!$D$5,TXM!D8618,"")</f>
        <v/>
      </c>
      <c r="F8618" t="str">
        <f>IFERROR(SMALL($E$5:$E$9000,ROWS($E$5:E8618)),"")</f>
        <v/>
      </c>
      <c r="L8618" s="388">
        <f>ROWS(K$5:K8618)</f>
        <v>8614</v>
      </c>
      <c r="M8618" s="388" t="str">
        <f>IF(_xlfn.IFNA(VLOOKUP(I8618,$AG$3:$AH$83,2,FALSE),"")='11.1'!$D$5,TXM!L8618,"")</f>
        <v/>
      </c>
      <c r="N8618" t="str">
        <f>IFERROR(SMALL($M$5:$M$9000,ROWS($M$5:M8618)),"")</f>
        <v/>
      </c>
      <c r="S8618" s="388">
        <f>ROWS(R$5:R8618)</f>
        <v>8614</v>
      </c>
      <c r="T8618" s="388" t="str">
        <f>IF(_xlfn.IFNA(VLOOKUP(P8618,$AG$3:$AH$83,2,FALSE),"")='11.1'!$D$5,TXM!S8618,"")</f>
        <v/>
      </c>
      <c r="U8618" t="str">
        <f>IFERROR(SMALL($T$5:$T$9000,ROWS($T$5:T8618)),"")</f>
        <v/>
      </c>
    </row>
    <row r="8619" spans="4:21" ht="14.4" customHeight="1" x14ac:dyDescent="0.3">
      <c r="D8619" s="388">
        <f>ROWS(C$5:C8619)</f>
        <v>8615</v>
      </c>
      <c r="E8619" s="388" t="str">
        <f>IF(_xlfn.IFNA(VLOOKUP(A8619,$AG$3:$AH$83,2,FALSE),"")='11.1'!$D$5,TXM!D8619,"")</f>
        <v/>
      </c>
      <c r="F8619" t="str">
        <f>IFERROR(SMALL($E$5:$E$9000,ROWS($E$5:E8619)),"")</f>
        <v/>
      </c>
      <c r="L8619" s="388">
        <f>ROWS(K$5:K8619)</f>
        <v>8615</v>
      </c>
      <c r="M8619" s="388" t="str">
        <f>IF(_xlfn.IFNA(VLOOKUP(I8619,$AG$3:$AH$83,2,FALSE),"")='11.1'!$D$5,TXM!L8619,"")</f>
        <v/>
      </c>
      <c r="N8619" t="str">
        <f>IFERROR(SMALL($M$5:$M$9000,ROWS($M$5:M8619)),"")</f>
        <v/>
      </c>
      <c r="S8619" s="388">
        <f>ROWS(R$5:R8619)</f>
        <v>8615</v>
      </c>
      <c r="T8619" s="388" t="str">
        <f>IF(_xlfn.IFNA(VLOOKUP(P8619,$AG$3:$AH$83,2,FALSE),"")='11.1'!$D$5,TXM!S8619,"")</f>
        <v/>
      </c>
      <c r="U8619" t="str">
        <f>IFERROR(SMALL($T$5:$T$9000,ROWS($T$5:T8619)),"")</f>
        <v/>
      </c>
    </row>
    <row r="8620" spans="4:21" ht="14.4" customHeight="1" x14ac:dyDescent="0.3">
      <c r="D8620" s="388">
        <f>ROWS(C$5:C8620)</f>
        <v>8616</v>
      </c>
      <c r="E8620" s="388" t="str">
        <f>IF(_xlfn.IFNA(VLOOKUP(A8620,$AG$3:$AH$83,2,FALSE),"")='11.1'!$D$5,TXM!D8620,"")</f>
        <v/>
      </c>
      <c r="F8620" t="str">
        <f>IFERROR(SMALL($E$5:$E$9000,ROWS($E$5:E8620)),"")</f>
        <v/>
      </c>
      <c r="L8620" s="388">
        <f>ROWS(K$5:K8620)</f>
        <v>8616</v>
      </c>
      <c r="M8620" s="388" t="str">
        <f>IF(_xlfn.IFNA(VLOOKUP(I8620,$AG$3:$AH$83,2,FALSE),"")='11.1'!$D$5,TXM!L8620,"")</f>
        <v/>
      </c>
      <c r="N8620" t="str">
        <f>IFERROR(SMALL($M$5:$M$9000,ROWS($M$5:M8620)),"")</f>
        <v/>
      </c>
      <c r="S8620" s="388">
        <f>ROWS(R$5:R8620)</f>
        <v>8616</v>
      </c>
      <c r="T8620" s="388" t="str">
        <f>IF(_xlfn.IFNA(VLOOKUP(P8620,$AG$3:$AH$83,2,FALSE),"")='11.1'!$D$5,TXM!S8620,"")</f>
        <v/>
      </c>
      <c r="U8620" t="str">
        <f>IFERROR(SMALL($T$5:$T$9000,ROWS($T$5:T8620)),"")</f>
        <v/>
      </c>
    </row>
    <row r="8621" spans="4:21" ht="14.4" customHeight="1" x14ac:dyDescent="0.3">
      <c r="D8621" s="388">
        <f>ROWS(C$5:C8621)</f>
        <v>8617</v>
      </c>
      <c r="E8621" s="388" t="str">
        <f>IF(_xlfn.IFNA(VLOOKUP(A8621,$AG$3:$AH$83,2,FALSE),"")='11.1'!$D$5,TXM!D8621,"")</f>
        <v/>
      </c>
      <c r="F8621" t="str">
        <f>IFERROR(SMALL($E$5:$E$9000,ROWS($E$5:E8621)),"")</f>
        <v/>
      </c>
      <c r="L8621" s="388">
        <f>ROWS(K$5:K8621)</f>
        <v>8617</v>
      </c>
      <c r="M8621" s="388" t="str">
        <f>IF(_xlfn.IFNA(VLOOKUP(I8621,$AG$3:$AH$83,2,FALSE),"")='11.1'!$D$5,TXM!L8621,"")</f>
        <v/>
      </c>
      <c r="N8621" t="str">
        <f>IFERROR(SMALL($M$5:$M$9000,ROWS($M$5:M8621)),"")</f>
        <v/>
      </c>
      <c r="S8621" s="388">
        <f>ROWS(R$5:R8621)</f>
        <v>8617</v>
      </c>
      <c r="T8621" s="388" t="str">
        <f>IF(_xlfn.IFNA(VLOOKUP(P8621,$AG$3:$AH$83,2,FALSE),"")='11.1'!$D$5,TXM!S8621,"")</f>
        <v/>
      </c>
      <c r="U8621" t="str">
        <f>IFERROR(SMALL($T$5:$T$9000,ROWS($T$5:T8621)),"")</f>
        <v/>
      </c>
    </row>
    <row r="8622" spans="4:21" ht="14.4" customHeight="1" x14ac:dyDescent="0.3">
      <c r="D8622" s="388">
        <f>ROWS(C$5:C8622)</f>
        <v>8618</v>
      </c>
      <c r="E8622" s="388" t="str">
        <f>IF(_xlfn.IFNA(VLOOKUP(A8622,$AG$3:$AH$83,2,FALSE),"")='11.1'!$D$5,TXM!D8622,"")</f>
        <v/>
      </c>
      <c r="F8622" t="str">
        <f>IFERROR(SMALL($E$5:$E$9000,ROWS($E$5:E8622)),"")</f>
        <v/>
      </c>
      <c r="L8622" s="388">
        <f>ROWS(K$5:K8622)</f>
        <v>8618</v>
      </c>
      <c r="M8622" s="388" t="str">
        <f>IF(_xlfn.IFNA(VLOOKUP(I8622,$AG$3:$AH$83,2,FALSE),"")='11.1'!$D$5,TXM!L8622,"")</f>
        <v/>
      </c>
      <c r="N8622" t="str">
        <f>IFERROR(SMALL($M$5:$M$9000,ROWS($M$5:M8622)),"")</f>
        <v/>
      </c>
      <c r="S8622" s="388">
        <f>ROWS(R$5:R8622)</f>
        <v>8618</v>
      </c>
      <c r="T8622" s="388" t="str">
        <f>IF(_xlfn.IFNA(VLOOKUP(P8622,$AG$3:$AH$83,2,FALSE),"")='11.1'!$D$5,TXM!S8622,"")</f>
        <v/>
      </c>
      <c r="U8622" t="str">
        <f>IFERROR(SMALL($T$5:$T$9000,ROWS($T$5:T8622)),"")</f>
        <v/>
      </c>
    </row>
    <row r="8623" spans="4:21" ht="14.4" customHeight="1" x14ac:dyDescent="0.3">
      <c r="D8623" s="388">
        <f>ROWS(C$5:C8623)</f>
        <v>8619</v>
      </c>
      <c r="E8623" s="388" t="str">
        <f>IF(_xlfn.IFNA(VLOOKUP(A8623,$AG$3:$AH$83,2,FALSE),"")='11.1'!$D$5,TXM!D8623,"")</f>
        <v/>
      </c>
      <c r="F8623" t="str">
        <f>IFERROR(SMALL($E$5:$E$9000,ROWS($E$5:E8623)),"")</f>
        <v/>
      </c>
      <c r="L8623" s="388">
        <f>ROWS(K$5:K8623)</f>
        <v>8619</v>
      </c>
      <c r="M8623" s="388" t="str">
        <f>IF(_xlfn.IFNA(VLOOKUP(I8623,$AG$3:$AH$83,2,FALSE),"")='11.1'!$D$5,TXM!L8623,"")</f>
        <v/>
      </c>
      <c r="N8623" t="str">
        <f>IFERROR(SMALL($M$5:$M$9000,ROWS($M$5:M8623)),"")</f>
        <v/>
      </c>
      <c r="S8623" s="388">
        <f>ROWS(R$5:R8623)</f>
        <v>8619</v>
      </c>
      <c r="T8623" s="388" t="str">
        <f>IF(_xlfn.IFNA(VLOOKUP(P8623,$AG$3:$AH$83,2,FALSE),"")='11.1'!$D$5,TXM!S8623,"")</f>
        <v/>
      </c>
      <c r="U8623" t="str">
        <f>IFERROR(SMALL($T$5:$T$9000,ROWS($T$5:T8623)),"")</f>
        <v/>
      </c>
    </row>
    <row r="8624" spans="4:21" ht="14.4" customHeight="1" x14ac:dyDescent="0.3">
      <c r="D8624" s="388">
        <f>ROWS(C$5:C8624)</f>
        <v>8620</v>
      </c>
      <c r="E8624" s="388" t="str">
        <f>IF(_xlfn.IFNA(VLOOKUP(A8624,$AG$3:$AH$83,2,FALSE),"")='11.1'!$D$5,TXM!D8624,"")</f>
        <v/>
      </c>
      <c r="F8624" t="str">
        <f>IFERROR(SMALL($E$5:$E$9000,ROWS($E$5:E8624)),"")</f>
        <v/>
      </c>
      <c r="L8624" s="388">
        <f>ROWS(K$5:K8624)</f>
        <v>8620</v>
      </c>
      <c r="M8624" s="388" t="str">
        <f>IF(_xlfn.IFNA(VLOOKUP(I8624,$AG$3:$AH$83,2,FALSE),"")='11.1'!$D$5,TXM!L8624,"")</f>
        <v/>
      </c>
      <c r="N8624" t="str">
        <f>IFERROR(SMALL($M$5:$M$9000,ROWS($M$5:M8624)),"")</f>
        <v/>
      </c>
      <c r="S8624" s="388">
        <f>ROWS(R$5:R8624)</f>
        <v>8620</v>
      </c>
      <c r="T8624" s="388" t="str">
        <f>IF(_xlfn.IFNA(VLOOKUP(P8624,$AG$3:$AH$83,2,FALSE),"")='11.1'!$D$5,TXM!S8624,"")</f>
        <v/>
      </c>
      <c r="U8624" t="str">
        <f>IFERROR(SMALL($T$5:$T$9000,ROWS($T$5:T8624)),"")</f>
        <v/>
      </c>
    </row>
    <row r="8625" spans="4:21" ht="14.4" customHeight="1" x14ac:dyDescent="0.3">
      <c r="D8625" s="388">
        <f>ROWS(C$5:C8625)</f>
        <v>8621</v>
      </c>
      <c r="E8625" s="388" t="str">
        <f>IF(_xlfn.IFNA(VLOOKUP(A8625,$AG$3:$AH$83,2,FALSE),"")='11.1'!$D$5,TXM!D8625,"")</f>
        <v/>
      </c>
      <c r="F8625" t="str">
        <f>IFERROR(SMALL($E$5:$E$9000,ROWS($E$5:E8625)),"")</f>
        <v/>
      </c>
      <c r="L8625" s="388">
        <f>ROWS(K$5:K8625)</f>
        <v>8621</v>
      </c>
      <c r="M8625" s="388" t="str">
        <f>IF(_xlfn.IFNA(VLOOKUP(I8625,$AG$3:$AH$83,2,FALSE),"")='11.1'!$D$5,TXM!L8625,"")</f>
        <v/>
      </c>
      <c r="N8625" t="str">
        <f>IFERROR(SMALL($M$5:$M$9000,ROWS($M$5:M8625)),"")</f>
        <v/>
      </c>
      <c r="S8625" s="388">
        <f>ROWS(R$5:R8625)</f>
        <v>8621</v>
      </c>
      <c r="T8625" s="388" t="str">
        <f>IF(_xlfn.IFNA(VLOOKUP(P8625,$AG$3:$AH$83,2,FALSE),"")='11.1'!$D$5,TXM!S8625,"")</f>
        <v/>
      </c>
      <c r="U8625" t="str">
        <f>IFERROR(SMALL($T$5:$T$9000,ROWS($T$5:T8625)),"")</f>
        <v/>
      </c>
    </row>
    <row r="8626" spans="4:21" ht="14.4" customHeight="1" x14ac:dyDescent="0.3">
      <c r="D8626" s="388">
        <f>ROWS(C$5:C8626)</f>
        <v>8622</v>
      </c>
      <c r="E8626" s="388" t="str">
        <f>IF(_xlfn.IFNA(VLOOKUP(A8626,$AG$3:$AH$83,2,FALSE),"")='11.1'!$D$5,TXM!D8626,"")</f>
        <v/>
      </c>
      <c r="F8626" t="str">
        <f>IFERROR(SMALL($E$5:$E$9000,ROWS($E$5:E8626)),"")</f>
        <v/>
      </c>
      <c r="L8626" s="388">
        <f>ROWS(K$5:K8626)</f>
        <v>8622</v>
      </c>
      <c r="M8626" s="388" t="str">
        <f>IF(_xlfn.IFNA(VLOOKUP(I8626,$AG$3:$AH$83,2,FALSE),"")='11.1'!$D$5,TXM!L8626,"")</f>
        <v/>
      </c>
      <c r="N8626" t="str">
        <f>IFERROR(SMALL($M$5:$M$9000,ROWS($M$5:M8626)),"")</f>
        <v/>
      </c>
      <c r="S8626" s="388">
        <f>ROWS(R$5:R8626)</f>
        <v>8622</v>
      </c>
      <c r="T8626" s="388" t="str">
        <f>IF(_xlfn.IFNA(VLOOKUP(P8626,$AG$3:$AH$83,2,FALSE),"")='11.1'!$D$5,TXM!S8626,"")</f>
        <v/>
      </c>
      <c r="U8626" t="str">
        <f>IFERROR(SMALL($T$5:$T$9000,ROWS($T$5:T8626)),"")</f>
        <v/>
      </c>
    </row>
    <row r="8627" spans="4:21" ht="14.4" customHeight="1" x14ac:dyDescent="0.3">
      <c r="D8627" s="388">
        <f>ROWS(C$5:C8627)</f>
        <v>8623</v>
      </c>
      <c r="E8627" s="388" t="str">
        <f>IF(_xlfn.IFNA(VLOOKUP(A8627,$AG$3:$AH$83,2,FALSE),"")='11.1'!$D$5,TXM!D8627,"")</f>
        <v/>
      </c>
      <c r="F8627" t="str">
        <f>IFERROR(SMALL($E$5:$E$9000,ROWS($E$5:E8627)),"")</f>
        <v/>
      </c>
      <c r="L8627" s="388">
        <f>ROWS(K$5:K8627)</f>
        <v>8623</v>
      </c>
      <c r="M8627" s="388" t="str">
        <f>IF(_xlfn.IFNA(VLOOKUP(I8627,$AG$3:$AH$83,2,FALSE),"")='11.1'!$D$5,TXM!L8627,"")</f>
        <v/>
      </c>
      <c r="N8627" t="str">
        <f>IFERROR(SMALL($M$5:$M$9000,ROWS($M$5:M8627)),"")</f>
        <v/>
      </c>
      <c r="S8627" s="388">
        <f>ROWS(R$5:R8627)</f>
        <v>8623</v>
      </c>
      <c r="T8627" s="388" t="str">
        <f>IF(_xlfn.IFNA(VLOOKUP(P8627,$AG$3:$AH$83,2,FALSE),"")='11.1'!$D$5,TXM!S8627,"")</f>
        <v/>
      </c>
      <c r="U8627" t="str">
        <f>IFERROR(SMALL($T$5:$T$9000,ROWS($T$5:T8627)),"")</f>
        <v/>
      </c>
    </row>
    <row r="8628" spans="4:21" ht="14.4" customHeight="1" x14ac:dyDescent="0.3">
      <c r="D8628" s="388">
        <f>ROWS(C$5:C8628)</f>
        <v>8624</v>
      </c>
      <c r="E8628" s="388" t="str">
        <f>IF(_xlfn.IFNA(VLOOKUP(A8628,$AG$3:$AH$83,2,FALSE),"")='11.1'!$D$5,TXM!D8628,"")</f>
        <v/>
      </c>
      <c r="F8628" t="str">
        <f>IFERROR(SMALL($E$5:$E$9000,ROWS($E$5:E8628)),"")</f>
        <v/>
      </c>
      <c r="L8628" s="388">
        <f>ROWS(K$5:K8628)</f>
        <v>8624</v>
      </c>
      <c r="M8628" s="388" t="str">
        <f>IF(_xlfn.IFNA(VLOOKUP(I8628,$AG$3:$AH$83,2,FALSE),"")='11.1'!$D$5,TXM!L8628,"")</f>
        <v/>
      </c>
      <c r="N8628" t="str">
        <f>IFERROR(SMALL($M$5:$M$9000,ROWS($M$5:M8628)),"")</f>
        <v/>
      </c>
      <c r="S8628" s="388">
        <f>ROWS(R$5:R8628)</f>
        <v>8624</v>
      </c>
      <c r="T8628" s="388" t="str">
        <f>IF(_xlfn.IFNA(VLOOKUP(P8628,$AG$3:$AH$83,2,FALSE),"")='11.1'!$D$5,TXM!S8628,"")</f>
        <v/>
      </c>
      <c r="U8628" t="str">
        <f>IFERROR(SMALL($T$5:$T$9000,ROWS($T$5:T8628)),"")</f>
        <v/>
      </c>
    </row>
    <row r="8629" spans="4:21" ht="14.4" customHeight="1" x14ac:dyDescent="0.3">
      <c r="D8629" s="388">
        <f>ROWS(C$5:C8629)</f>
        <v>8625</v>
      </c>
      <c r="E8629" s="388" t="str">
        <f>IF(_xlfn.IFNA(VLOOKUP(A8629,$AG$3:$AH$83,2,FALSE),"")='11.1'!$D$5,TXM!D8629,"")</f>
        <v/>
      </c>
      <c r="F8629" t="str">
        <f>IFERROR(SMALL($E$5:$E$9000,ROWS($E$5:E8629)),"")</f>
        <v/>
      </c>
      <c r="L8629" s="388">
        <f>ROWS(K$5:K8629)</f>
        <v>8625</v>
      </c>
      <c r="M8629" s="388" t="str">
        <f>IF(_xlfn.IFNA(VLOOKUP(I8629,$AG$3:$AH$83,2,FALSE),"")='11.1'!$D$5,TXM!L8629,"")</f>
        <v/>
      </c>
      <c r="N8629" t="str">
        <f>IFERROR(SMALL($M$5:$M$9000,ROWS($M$5:M8629)),"")</f>
        <v/>
      </c>
      <c r="S8629" s="388">
        <f>ROWS(R$5:R8629)</f>
        <v>8625</v>
      </c>
      <c r="T8629" s="388" t="str">
        <f>IF(_xlfn.IFNA(VLOOKUP(P8629,$AG$3:$AH$83,2,FALSE),"")='11.1'!$D$5,TXM!S8629,"")</f>
        <v/>
      </c>
      <c r="U8629" t="str">
        <f>IFERROR(SMALL($T$5:$T$9000,ROWS($T$5:T8629)),"")</f>
        <v/>
      </c>
    </row>
    <row r="8630" spans="4:21" ht="14.4" customHeight="1" x14ac:dyDescent="0.3">
      <c r="D8630" s="388">
        <f>ROWS(C$5:C8630)</f>
        <v>8626</v>
      </c>
      <c r="E8630" s="388" t="str">
        <f>IF(_xlfn.IFNA(VLOOKUP(A8630,$AG$3:$AH$83,2,FALSE),"")='11.1'!$D$5,TXM!D8630,"")</f>
        <v/>
      </c>
      <c r="F8630" t="str">
        <f>IFERROR(SMALL($E$5:$E$9000,ROWS($E$5:E8630)),"")</f>
        <v/>
      </c>
      <c r="L8630" s="388">
        <f>ROWS(K$5:K8630)</f>
        <v>8626</v>
      </c>
      <c r="M8630" s="388" t="str">
        <f>IF(_xlfn.IFNA(VLOOKUP(I8630,$AG$3:$AH$83,2,FALSE),"")='11.1'!$D$5,TXM!L8630,"")</f>
        <v/>
      </c>
      <c r="N8630" t="str">
        <f>IFERROR(SMALL($M$5:$M$9000,ROWS($M$5:M8630)),"")</f>
        <v/>
      </c>
      <c r="S8630" s="388">
        <f>ROWS(R$5:R8630)</f>
        <v>8626</v>
      </c>
      <c r="T8630" s="388" t="str">
        <f>IF(_xlfn.IFNA(VLOOKUP(P8630,$AG$3:$AH$83,2,FALSE),"")='11.1'!$D$5,TXM!S8630,"")</f>
        <v/>
      </c>
      <c r="U8630" t="str">
        <f>IFERROR(SMALL($T$5:$T$9000,ROWS($T$5:T8630)),"")</f>
        <v/>
      </c>
    </row>
    <row r="8631" spans="4:21" ht="14.4" customHeight="1" x14ac:dyDescent="0.3">
      <c r="D8631" s="388">
        <f>ROWS(C$5:C8631)</f>
        <v>8627</v>
      </c>
      <c r="E8631" s="388" t="str">
        <f>IF(_xlfn.IFNA(VLOOKUP(A8631,$AG$3:$AH$83,2,FALSE),"")='11.1'!$D$5,TXM!D8631,"")</f>
        <v/>
      </c>
      <c r="F8631" t="str">
        <f>IFERROR(SMALL($E$5:$E$9000,ROWS($E$5:E8631)),"")</f>
        <v/>
      </c>
      <c r="L8631" s="388">
        <f>ROWS(K$5:K8631)</f>
        <v>8627</v>
      </c>
      <c r="M8631" s="388" t="str">
        <f>IF(_xlfn.IFNA(VLOOKUP(I8631,$AG$3:$AH$83,2,FALSE),"")='11.1'!$D$5,TXM!L8631,"")</f>
        <v/>
      </c>
      <c r="N8631" t="str">
        <f>IFERROR(SMALL($M$5:$M$9000,ROWS($M$5:M8631)),"")</f>
        <v/>
      </c>
      <c r="S8631" s="388">
        <f>ROWS(R$5:R8631)</f>
        <v>8627</v>
      </c>
      <c r="T8631" s="388" t="str">
        <f>IF(_xlfn.IFNA(VLOOKUP(P8631,$AG$3:$AH$83,2,FALSE),"")='11.1'!$D$5,TXM!S8631,"")</f>
        <v/>
      </c>
      <c r="U8631" t="str">
        <f>IFERROR(SMALL($T$5:$T$9000,ROWS($T$5:T8631)),"")</f>
        <v/>
      </c>
    </row>
    <row r="8632" spans="4:21" ht="14.4" customHeight="1" x14ac:dyDescent="0.3">
      <c r="D8632" s="388">
        <f>ROWS(C$5:C8632)</f>
        <v>8628</v>
      </c>
      <c r="E8632" s="388" t="str">
        <f>IF(_xlfn.IFNA(VLOOKUP(A8632,$AG$3:$AH$83,2,FALSE),"")='11.1'!$D$5,TXM!D8632,"")</f>
        <v/>
      </c>
      <c r="F8632" t="str">
        <f>IFERROR(SMALL($E$5:$E$9000,ROWS($E$5:E8632)),"")</f>
        <v/>
      </c>
      <c r="L8632" s="388">
        <f>ROWS(K$5:K8632)</f>
        <v>8628</v>
      </c>
      <c r="M8632" s="388" t="str">
        <f>IF(_xlfn.IFNA(VLOOKUP(I8632,$AG$3:$AH$83,2,FALSE),"")='11.1'!$D$5,TXM!L8632,"")</f>
        <v/>
      </c>
      <c r="N8632" t="str">
        <f>IFERROR(SMALL($M$5:$M$9000,ROWS($M$5:M8632)),"")</f>
        <v/>
      </c>
      <c r="S8632" s="388">
        <f>ROWS(R$5:R8632)</f>
        <v>8628</v>
      </c>
      <c r="T8632" s="388" t="str">
        <f>IF(_xlfn.IFNA(VLOOKUP(P8632,$AG$3:$AH$83,2,FALSE),"")='11.1'!$D$5,TXM!S8632,"")</f>
        <v/>
      </c>
      <c r="U8632" t="str">
        <f>IFERROR(SMALL($T$5:$T$9000,ROWS($T$5:T8632)),"")</f>
        <v/>
      </c>
    </row>
    <row r="8633" spans="4:21" ht="14.4" customHeight="1" x14ac:dyDescent="0.3">
      <c r="D8633" s="388">
        <f>ROWS(C$5:C8633)</f>
        <v>8629</v>
      </c>
      <c r="E8633" s="388" t="str">
        <f>IF(_xlfn.IFNA(VLOOKUP(A8633,$AG$3:$AH$83,2,FALSE),"")='11.1'!$D$5,TXM!D8633,"")</f>
        <v/>
      </c>
      <c r="F8633" t="str">
        <f>IFERROR(SMALL($E$5:$E$9000,ROWS($E$5:E8633)),"")</f>
        <v/>
      </c>
      <c r="L8633" s="388">
        <f>ROWS(K$5:K8633)</f>
        <v>8629</v>
      </c>
      <c r="M8633" s="388" t="str">
        <f>IF(_xlfn.IFNA(VLOOKUP(I8633,$AG$3:$AH$83,2,FALSE),"")='11.1'!$D$5,TXM!L8633,"")</f>
        <v/>
      </c>
      <c r="N8633" t="str">
        <f>IFERROR(SMALL($M$5:$M$9000,ROWS($M$5:M8633)),"")</f>
        <v/>
      </c>
      <c r="S8633" s="388">
        <f>ROWS(R$5:R8633)</f>
        <v>8629</v>
      </c>
      <c r="T8633" s="388" t="str">
        <f>IF(_xlfn.IFNA(VLOOKUP(P8633,$AG$3:$AH$83,2,FALSE),"")='11.1'!$D$5,TXM!S8633,"")</f>
        <v/>
      </c>
      <c r="U8633" t="str">
        <f>IFERROR(SMALL($T$5:$T$9000,ROWS($T$5:T8633)),"")</f>
        <v/>
      </c>
    </row>
    <row r="8634" spans="4:21" ht="14.4" customHeight="1" x14ac:dyDescent="0.3">
      <c r="D8634" s="388">
        <f>ROWS(C$5:C8634)</f>
        <v>8630</v>
      </c>
      <c r="E8634" s="388" t="str">
        <f>IF(_xlfn.IFNA(VLOOKUP(A8634,$AG$3:$AH$83,2,FALSE),"")='11.1'!$D$5,TXM!D8634,"")</f>
        <v/>
      </c>
      <c r="F8634" t="str">
        <f>IFERROR(SMALL($E$5:$E$9000,ROWS($E$5:E8634)),"")</f>
        <v/>
      </c>
      <c r="L8634" s="388">
        <f>ROWS(K$5:K8634)</f>
        <v>8630</v>
      </c>
      <c r="M8634" s="388" t="str">
        <f>IF(_xlfn.IFNA(VLOOKUP(I8634,$AG$3:$AH$83,2,FALSE),"")='11.1'!$D$5,TXM!L8634,"")</f>
        <v/>
      </c>
      <c r="N8634" t="str">
        <f>IFERROR(SMALL($M$5:$M$9000,ROWS($M$5:M8634)),"")</f>
        <v/>
      </c>
      <c r="S8634" s="388">
        <f>ROWS(R$5:R8634)</f>
        <v>8630</v>
      </c>
      <c r="T8634" s="388" t="str">
        <f>IF(_xlfn.IFNA(VLOOKUP(P8634,$AG$3:$AH$83,2,FALSE),"")='11.1'!$D$5,TXM!S8634,"")</f>
        <v/>
      </c>
      <c r="U8634" t="str">
        <f>IFERROR(SMALL($T$5:$T$9000,ROWS($T$5:T8634)),"")</f>
        <v/>
      </c>
    </row>
    <row r="8635" spans="4:21" ht="14.4" customHeight="1" x14ac:dyDescent="0.3">
      <c r="D8635" s="388">
        <f>ROWS(C$5:C8635)</f>
        <v>8631</v>
      </c>
      <c r="E8635" s="388" t="str">
        <f>IF(_xlfn.IFNA(VLOOKUP(A8635,$AG$3:$AH$83,2,FALSE),"")='11.1'!$D$5,TXM!D8635,"")</f>
        <v/>
      </c>
      <c r="F8635" t="str">
        <f>IFERROR(SMALL($E$5:$E$9000,ROWS($E$5:E8635)),"")</f>
        <v/>
      </c>
      <c r="L8635" s="388">
        <f>ROWS(K$5:K8635)</f>
        <v>8631</v>
      </c>
      <c r="M8635" s="388" t="str">
        <f>IF(_xlfn.IFNA(VLOOKUP(I8635,$AG$3:$AH$83,2,FALSE),"")='11.1'!$D$5,TXM!L8635,"")</f>
        <v/>
      </c>
      <c r="N8635" t="str">
        <f>IFERROR(SMALL($M$5:$M$9000,ROWS($M$5:M8635)),"")</f>
        <v/>
      </c>
      <c r="S8635" s="388">
        <f>ROWS(R$5:R8635)</f>
        <v>8631</v>
      </c>
      <c r="T8635" s="388" t="str">
        <f>IF(_xlfn.IFNA(VLOOKUP(P8635,$AG$3:$AH$83,2,FALSE),"")='11.1'!$D$5,TXM!S8635,"")</f>
        <v/>
      </c>
      <c r="U8635" t="str">
        <f>IFERROR(SMALL($T$5:$T$9000,ROWS($T$5:T8635)),"")</f>
        <v/>
      </c>
    </row>
    <row r="8636" spans="4:21" ht="14.4" customHeight="1" x14ac:dyDescent="0.3">
      <c r="D8636" s="388">
        <f>ROWS(C$5:C8636)</f>
        <v>8632</v>
      </c>
      <c r="E8636" s="388" t="str">
        <f>IF(_xlfn.IFNA(VLOOKUP(A8636,$AG$3:$AH$83,2,FALSE),"")='11.1'!$D$5,TXM!D8636,"")</f>
        <v/>
      </c>
      <c r="F8636" t="str">
        <f>IFERROR(SMALL($E$5:$E$9000,ROWS($E$5:E8636)),"")</f>
        <v/>
      </c>
      <c r="L8636" s="388">
        <f>ROWS(K$5:K8636)</f>
        <v>8632</v>
      </c>
      <c r="M8636" s="388" t="str">
        <f>IF(_xlfn.IFNA(VLOOKUP(I8636,$AG$3:$AH$83,2,FALSE),"")='11.1'!$D$5,TXM!L8636,"")</f>
        <v/>
      </c>
      <c r="N8636" t="str">
        <f>IFERROR(SMALL($M$5:$M$9000,ROWS($M$5:M8636)),"")</f>
        <v/>
      </c>
      <c r="S8636" s="388">
        <f>ROWS(R$5:R8636)</f>
        <v>8632</v>
      </c>
      <c r="T8636" s="388" t="str">
        <f>IF(_xlfn.IFNA(VLOOKUP(P8636,$AG$3:$AH$83,2,FALSE),"")='11.1'!$D$5,TXM!S8636,"")</f>
        <v/>
      </c>
      <c r="U8636" t="str">
        <f>IFERROR(SMALL($T$5:$T$9000,ROWS($T$5:T8636)),"")</f>
        <v/>
      </c>
    </row>
    <row r="8637" spans="4:21" ht="14.4" customHeight="1" x14ac:dyDescent="0.3">
      <c r="D8637" s="388">
        <f>ROWS(C$5:C8637)</f>
        <v>8633</v>
      </c>
      <c r="E8637" s="388" t="str">
        <f>IF(_xlfn.IFNA(VLOOKUP(A8637,$AG$3:$AH$83,2,FALSE),"")='11.1'!$D$5,TXM!D8637,"")</f>
        <v/>
      </c>
      <c r="F8637" t="str">
        <f>IFERROR(SMALL($E$5:$E$9000,ROWS($E$5:E8637)),"")</f>
        <v/>
      </c>
      <c r="L8637" s="388">
        <f>ROWS(K$5:K8637)</f>
        <v>8633</v>
      </c>
      <c r="M8637" s="388" t="str">
        <f>IF(_xlfn.IFNA(VLOOKUP(I8637,$AG$3:$AH$83,2,FALSE),"")='11.1'!$D$5,TXM!L8637,"")</f>
        <v/>
      </c>
      <c r="N8637" t="str">
        <f>IFERROR(SMALL($M$5:$M$9000,ROWS($M$5:M8637)),"")</f>
        <v/>
      </c>
      <c r="S8637" s="388">
        <f>ROWS(R$5:R8637)</f>
        <v>8633</v>
      </c>
      <c r="T8637" s="388" t="str">
        <f>IF(_xlfn.IFNA(VLOOKUP(P8637,$AG$3:$AH$83,2,FALSE),"")='11.1'!$D$5,TXM!S8637,"")</f>
        <v/>
      </c>
      <c r="U8637" t="str">
        <f>IFERROR(SMALL($T$5:$T$9000,ROWS($T$5:T8637)),"")</f>
        <v/>
      </c>
    </row>
    <row r="8638" spans="4:21" ht="14.4" customHeight="1" x14ac:dyDescent="0.3">
      <c r="D8638" s="388">
        <f>ROWS(C$5:C8638)</f>
        <v>8634</v>
      </c>
      <c r="E8638" s="388" t="str">
        <f>IF(_xlfn.IFNA(VLOOKUP(A8638,$AG$3:$AH$83,2,FALSE),"")='11.1'!$D$5,TXM!D8638,"")</f>
        <v/>
      </c>
      <c r="F8638" t="str">
        <f>IFERROR(SMALL($E$5:$E$9000,ROWS($E$5:E8638)),"")</f>
        <v/>
      </c>
      <c r="L8638" s="388">
        <f>ROWS(K$5:K8638)</f>
        <v>8634</v>
      </c>
      <c r="M8638" s="388" t="str">
        <f>IF(_xlfn.IFNA(VLOOKUP(I8638,$AG$3:$AH$83,2,FALSE),"")='11.1'!$D$5,TXM!L8638,"")</f>
        <v/>
      </c>
      <c r="N8638" t="str">
        <f>IFERROR(SMALL($M$5:$M$9000,ROWS($M$5:M8638)),"")</f>
        <v/>
      </c>
      <c r="S8638" s="388">
        <f>ROWS(R$5:R8638)</f>
        <v>8634</v>
      </c>
      <c r="T8638" s="388" t="str">
        <f>IF(_xlfn.IFNA(VLOOKUP(P8638,$AG$3:$AH$83,2,FALSE),"")='11.1'!$D$5,TXM!S8638,"")</f>
        <v/>
      </c>
      <c r="U8638" t="str">
        <f>IFERROR(SMALL($T$5:$T$9000,ROWS($T$5:T8638)),"")</f>
        <v/>
      </c>
    </row>
    <row r="8639" spans="4:21" ht="14.4" customHeight="1" x14ac:dyDescent="0.3">
      <c r="D8639" s="388">
        <f>ROWS(C$5:C8639)</f>
        <v>8635</v>
      </c>
      <c r="E8639" s="388" t="str">
        <f>IF(_xlfn.IFNA(VLOOKUP(A8639,$AG$3:$AH$83,2,FALSE),"")='11.1'!$D$5,TXM!D8639,"")</f>
        <v/>
      </c>
      <c r="F8639" t="str">
        <f>IFERROR(SMALL($E$5:$E$9000,ROWS($E$5:E8639)),"")</f>
        <v/>
      </c>
      <c r="L8639" s="388">
        <f>ROWS(K$5:K8639)</f>
        <v>8635</v>
      </c>
      <c r="M8639" s="388" t="str">
        <f>IF(_xlfn.IFNA(VLOOKUP(I8639,$AG$3:$AH$83,2,FALSE),"")='11.1'!$D$5,TXM!L8639,"")</f>
        <v/>
      </c>
      <c r="N8639" t="str">
        <f>IFERROR(SMALL($M$5:$M$9000,ROWS($M$5:M8639)),"")</f>
        <v/>
      </c>
      <c r="S8639" s="388">
        <f>ROWS(R$5:R8639)</f>
        <v>8635</v>
      </c>
      <c r="T8639" s="388" t="str">
        <f>IF(_xlfn.IFNA(VLOOKUP(P8639,$AG$3:$AH$83,2,FALSE),"")='11.1'!$D$5,TXM!S8639,"")</f>
        <v/>
      </c>
      <c r="U8639" t="str">
        <f>IFERROR(SMALL($T$5:$T$9000,ROWS($T$5:T8639)),"")</f>
        <v/>
      </c>
    </row>
    <row r="8640" spans="4:21" ht="14.4" customHeight="1" x14ac:dyDescent="0.3">
      <c r="D8640" s="388">
        <f>ROWS(C$5:C8640)</f>
        <v>8636</v>
      </c>
      <c r="E8640" s="388" t="str">
        <f>IF(_xlfn.IFNA(VLOOKUP(A8640,$AG$3:$AH$83,2,FALSE),"")='11.1'!$D$5,TXM!D8640,"")</f>
        <v/>
      </c>
      <c r="F8640" t="str">
        <f>IFERROR(SMALL($E$5:$E$9000,ROWS($E$5:E8640)),"")</f>
        <v/>
      </c>
      <c r="L8640" s="388">
        <f>ROWS(K$5:K8640)</f>
        <v>8636</v>
      </c>
      <c r="M8640" s="388" t="str">
        <f>IF(_xlfn.IFNA(VLOOKUP(I8640,$AG$3:$AH$83,2,FALSE),"")='11.1'!$D$5,TXM!L8640,"")</f>
        <v/>
      </c>
      <c r="N8640" t="str">
        <f>IFERROR(SMALL($M$5:$M$9000,ROWS($M$5:M8640)),"")</f>
        <v/>
      </c>
      <c r="S8640" s="388">
        <f>ROWS(R$5:R8640)</f>
        <v>8636</v>
      </c>
      <c r="T8640" s="388" t="str">
        <f>IF(_xlfn.IFNA(VLOOKUP(P8640,$AG$3:$AH$83,2,FALSE),"")='11.1'!$D$5,TXM!S8640,"")</f>
        <v/>
      </c>
      <c r="U8640" t="str">
        <f>IFERROR(SMALL($T$5:$T$9000,ROWS($T$5:T8640)),"")</f>
        <v/>
      </c>
    </row>
    <row r="8641" spans="4:21" ht="14.4" customHeight="1" x14ac:dyDescent="0.3">
      <c r="D8641" s="388">
        <f>ROWS(C$5:C8641)</f>
        <v>8637</v>
      </c>
      <c r="E8641" s="388" t="str">
        <f>IF(_xlfn.IFNA(VLOOKUP(A8641,$AG$3:$AH$83,2,FALSE),"")='11.1'!$D$5,TXM!D8641,"")</f>
        <v/>
      </c>
      <c r="F8641" t="str">
        <f>IFERROR(SMALL($E$5:$E$9000,ROWS($E$5:E8641)),"")</f>
        <v/>
      </c>
      <c r="L8641" s="388">
        <f>ROWS(K$5:K8641)</f>
        <v>8637</v>
      </c>
      <c r="M8641" s="388" t="str">
        <f>IF(_xlfn.IFNA(VLOOKUP(I8641,$AG$3:$AH$83,2,FALSE),"")='11.1'!$D$5,TXM!L8641,"")</f>
        <v/>
      </c>
      <c r="N8641" t="str">
        <f>IFERROR(SMALL($M$5:$M$9000,ROWS($M$5:M8641)),"")</f>
        <v/>
      </c>
      <c r="S8641" s="388">
        <f>ROWS(R$5:R8641)</f>
        <v>8637</v>
      </c>
      <c r="T8641" s="388" t="str">
        <f>IF(_xlfn.IFNA(VLOOKUP(P8641,$AG$3:$AH$83,2,FALSE),"")='11.1'!$D$5,TXM!S8641,"")</f>
        <v/>
      </c>
      <c r="U8641" t="str">
        <f>IFERROR(SMALL($T$5:$T$9000,ROWS($T$5:T8641)),"")</f>
        <v/>
      </c>
    </row>
    <row r="8642" spans="4:21" ht="14.4" customHeight="1" x14ac:dyDescent="0.3">
      <c r="D8642" s="388">
        <f>ROWS(C$5:C8642)</f>
        <v>8638</v>
      </c>
      <c r="E8642" s="388" t="str">
        <f>IF(_xlfn.IFNA(VLOOKUP(A8642,$AG$3:$AH$83,2,FALSE),"")='11.1'!$D$5,TXM!D8642,"")</f>
        <v/>
      </c>
      <c r="F8642" t="str">
        <f>IFERROR(SMALL($E$5:$E$9000,ROWS($E$5:E8642)),"")</f>
        <v/>
      </c>
      <c r="L8642" s="388">
        <f>ROWS(K$5:K8642)</f>
        <v>8638</v>
      </c>
      <c r="M8642" s="388" t="str">
        <f>IF(_xlfn.IFNA(VLOOKUP(I8642,$AG$3:$AH$83,2,FALSE),"")='11.1'!$D$5,TXM!L8642,"")</f>
        <v/>
      </c>
      <c r="N8642" t="str">
        <f>IFERROR(SMALL($M$5:$M$9000,ROWS($M$5:M8642)),"")</f>
        <v/>
      </c>
      <c r="S8642" s="388">
        <f>ROWS(R$5:R8642)</f>
        <v>8638</v>
      </c>
      <c r="T8642" s="388" t="str">
        <f>IF(_xlfn.IFNA(VLOOKUP(P8642,$AG$3:$AH$83,2,FALSE),"")='11.1'!$D$5,TXM!S8642,"")</f>
        <v/>
      </c>
      <c r="U8642" t="str">
        <f>IFERROR(SMALL($T$5:$T$9000,ROWS($T$5:T8642)),"")</f>
        <v/>
      </c>
    </row>
    <row r="8643" spans="4:21" ht="14.4" customHeight="1" x14ac:dyDescent="0.3">
      <c r="D8643" s="388">
        <f>ROWS(C$5:C8643)</f>
        <v>8639</v>
      </c>
      <c r="E8643" s="388" t="str">
        <f>IF(_xlfn.IFNA(VLOOKUP(A8643,$AG$3:$AH$83,2,FALSE),"")='11.1'!$D$5,TXM!D8643,"")</f>
        <v/>
      </c>
      <c r="F8643" t="str">
        <f>IFERROR(SMALL($E$5:$E$9000,ROWS($E$5:E8643)),"")</f>
        <v/>
      </c>
      <c r="L8643" s="388">
        <f>ROWS(K$5:K8643)</f>
        <v>8639</v>
      </c>
      <c r="M8643" s="388" t="str">
        <f>IF(_xlfn.IFNA(VLOOKUP(I8643,$AG$3:$AH$83,2,FALSE),"")='11.1'!$D$5,TXM!L8643,"")</f>
        <v/>
      </c>
      <c r="N8643" t="str">
        <f>IFERROR(SMALL($M$5:$M$9000,ROWS($M$5:M8643)),"")</f>
        <v/>
      </c>
      <c r="S8643" s="388">
        <f>ROWS(R$5:R8643)</f>
        <v>8639</v>
      </c>
      <c r="T8643" s="388" t="str">
        <f>IF(_xlfn.IFNA(VLOOKUP(P8643,$AG$3:$AH$83,2,FALSE),"")='11.1'!$D$5,TXM!S8643,"")</f>
        <v/>
      </c>
      <c r="U8643" t="str">
        <f>IFERROR(SMALL($T$5:$T$9000,ROWS($T$5:T8643)),"")</f>
        <v/>
      </c>
    </row>
    <row r="8644" spans="4:21" ht="14.4" customHeight="1" x14ac:dyDescent="0.3">
      <c r="D8644" s="388">
        <f>ROWS(C$5:C8644)</f>
        <v>8640</v>
      </c>
      <c r="E8644" s="388" t="str">
        <f>IF(_xlfn.IFNA(VLOOKUP(A8644,$AG$3:$AH$83,2,FALSE),"")='11.1'!$D$5,TXM!D8644,"")</f>
        <v/>
      </c>
      <c r="F8644" t="str">
        <f>IFERROR(SMALL($E$5:$E$9000,ROWS($E$5:E8644)),"")</f>
        <v/>
      </c>
      <c r="L8644" s="388">
        <f>ROWS(K$5:K8644)</f>
        <v>8640</v>
      </c>
      <c r="M8644" s="388" t="str">
        <f>IF(_xlfn.IFNA(VLOOKUP(I8644,$AG$3:$AH$83,2,FALSE),"")='11.1'!$D$5,TXM!L8644,"")</f>
        <v/>
      </c>
      <c r="N8644" t="str">
        <f>IFERROR(SMALL($M$5:$M$9000,ROWS($M$5:M8644)),"")</f>
        <v/>
      </c>
      <c r="S8644" s="388">
        <f>ROWS(R$5:R8644)</f>
        <v>8640</v>
      </c>
      <c r="T8644" s="388" t="str">
        <f>IF(_xlfn.IFNA(VLOOKUP(P8644,$AG$3:$AH$83,2,FALSE),"")='11.1'!$D$5,TXM!S8644,"")</f>
        <v/>
      </c>
      <c r="U8644" t="str">
        <f>IFERROR(SMALL($T$5:$T$9000,ROWS($T$5:T8644)),"")</f>
        <v/>
      </c>
    </row>
    <row r="8645" spans="4:21" ht="14.4" customHeight="1" x14ac:dyDescent="0.3">
      <c r="D8645" s="388">
        <f>ROWS(C$5:C8645)</f>
        <v>8641</v>
      </c>
      <c r="E8645" s="388" t="str">
        <f>IF(_xlfn.IFNA(VLOOKUP(A8645,$AG$3:$AH$83,2,FALSE),"")='11.1'!$D$5,TXM!D8645,"")</f>
        <v/>
      </c>
      <c r="F8645" t="str">
        <f>IFERROR(SMALL($E$5:$E$9000,ROWS($E$5:E8645)),"")</f>
        <v/>
      </c>
      <c r="L8645" s="388">
        <f>ROWS(K$5:K8645)</f>
        <v>8641</v>
      </c>
      <c r="M8645" s="388" t="str">
        <f>IF(_xlfn.IFNA(VLOOKUP(I8645,$AG$3:$AH$83,2,FALSE),"")='11.1'!$D$5,TXM!L8645,"")</f>
        <v/>
      </c>
      <c r="N8645" t="str">
        <f>IFERROR(SMALL($M$5:$M$9000,ROWS($M$5:M8645)),"")</f>
        <v/>
      </c>
      <c r="S8645" s="388">
        <f>ROWS(R$5:R8645)</f>
        <v>8641</v>
      </c>
      <c r="T8645" s="388" t="str">
        <f>IF(_xlfn.IFNA(VLOOKUP(P8645,$AG$3:$AH$83,2,FALSE),"")='11.1'!$D$5,TXM!S8645,"")</f>
        <v/>
      </c>
      <c r="U8645" t="str">
        <f>IFERROR(SMALL($T$5:$T$9000,ROWS($T$5:T8645)),"")</f>
        <v/>
      </c>
    </row>
    <row r="8646" spans="4:21" ht="14.4" customHeight="1" x14ac:dyDescent="0.3">
      <c r="D8646" s="388">
        <f>ROWS(C$5:C8646)</f>
        <v>8642</v>
      </c>
      <c r="E8646" s="388" t="str">
        <f>IF(_xlfn.IFNA(VLOOKUP(A8646,$AG$3:$AH$83,2,FALSE),"")='11.1'!$D$5,TXM!D8646,"")</f>
        <v/>
      </c>
      <c r="F8646" t="str">
        <f>IFERROR(SMALL($E$5:$E$9000,ROWS($E$5:E8646)),"")</f>
        <v/>
      </c>
      <c r="L8646" s="388">
        <f>ROWS(K$5:K8646)</f>
        <v>8642</v>
      </c>
      <c r="M8646" s="388" t="str">
        <f>IF(_xlfn.IFNA(VLOOKUP(I8646,$AG$3:$AH$83,2,FALSE),"")='11.1'!$D$5,TXM!L8646,"")</f>
        <v/>
      </c>
      <c r="N8646" t="str">
        <f>IFERROR(SMALL($M$5:$M$9000,ROWS($M$5:M8646)),"")</f>
        <v/>
      </c>
      <c r="S8646" s="388">
        <f>ROWS(R$5:R8646)</f>
        <v>8642</v>
      </c>
      <c r="T8646" s="388" t="str">
        <f>IF(_xlfn.IFNA(VLOOKUP(P8646,$AG$3:$AH$83,2,FALSE),"")='11.1'!$D$5,TXM!S8646,"")</f>
        <v/>
      </c>
      <c r="U8646" t="str">
        <f>IFERROR(SMALL($T$5:$T$9000,ROWS($T$5:T8646)),"")</f>
        <v/>
      </c>
    </row>
    <row r="8647" spans="4:21" ht="14.4" customHeight="1" x14ac:dyDescent="0.3">
      <c r="D8647" s="388">
        <f>ROWS(C$5:C8647)</f>
        <v>8643</v>
      </c>
      <c r="E8647" s="388" t="str">
        <f>IF(_xlfn.IFNA(VLOOKUP(A8647,$AG$3:$AH$83,2,FALSE),"")='11.1'!$D$5,TXM!D8647,"")</f>
        <v/>
      </c>
      <c r="F8647" t="str">
        <f>IFERROR(SMALL($E$5:$E$9000,ROWS($E$5:E8647)),"")</f>
        <v/>
      </c>
      <c r="L8647" s="388">
        <f>ROWS(K$5:K8647)</f>
        <v>8643</v>
      </c>
      <c r="M8647" s="388" t="str">
        <f>IF(_xlfn.IFNA(VLOOKUP(I8647,$AG$3:$AH$83,2,FALSE),"")='11.1'!$D$5,TXM!L8647,"")</f>
        <v/>
      </c>
      <c r="N8647" t="str">
        <f>IFERROR(SMALL($M$5:$M$9000,ROWS($M$5:M8647)),"")</f>
        <v/>
      </c>
      <c r="S8647" s="388">
        <f>ROWS(R$5:R8647)</f>
        <v>8643</v>
      </c>
      <c r="T8647" s="388" t="str">
        <f>IF(_xlfn.IFNA(VLOOKUP(P8647,$AG$3:$AH$83,2,FALSE),"")='11.1'!$D$5,TXM!S8647,"")</f>
        <v/>
      </c>
      <c r="U8647" t="str">
        <f>IFERROR(SMALL($T$5:$T$9000,ROWS($T$5:T8647)),"")</f>
        <v/>
      </c>
    </row>
    <row r="8648" spans="4:21" ht="14.4" customHeight="1" x14ac:dyDescent="0.3">
      <c r="D8648" s="388">
        <f>ROWS(C$5:C8648)</f>
        <v>8644</v>
      </c>
      <c r="E8648" s="388" t="str">
        <f>IF(_xlfn.IFNA(VLOOKUP(A8648,$AG$3:$AH$83,2,FALSE),"")='11.1'!$D$5,TXM!D8648,"")</f>
        <v/>
      </c>
      <c r="F8648" t="str">
        <f>IFERROR(SMALL($E$5:$E$9000,ROWS($E$5:E8648)),"")</f>
        <v/>
      </c>
      <c r="L8648" s="388">
        <f>ROWS(K$5:K8648)</f>
        <v>8644</v>
      </c>
      <c r="M8648" s="388" t="str">
        <f>IF(_xlfn.IFNA(VLOOKUP(I8648,$AG$3:$AH$83,2,FALSE),"")='11.1'!$D$5,TXM!L8648,"")</f>
        <v/>
      </c>
      <c r="N8648" t="str">
        <f>IFERROR(SMALL($M$5:$M$9000,ROWS($M$5:M8648)),"")</f>
        <v/>
      </c>
      <c r="S8648" s="388">
        <f>ROWS(R$5:R8648)</f>
        <v>8644</v>
      </c>
      <c r="T8648" s="388" t="str">
        <f>IF(_xlfn.IFNA(VLOOKUP(P8648,$AG$3:$AH$83,2,FALSE),"")='11.1'!$D$5,TXM!S8648,"")</f>
        <v/>
      </c>
      <c r="U8648" t="str">
        <f>IFERROR(SMALL($T$5:$T$9000,ROWS($T$5:T8648)),"")</f>
        <v/>
      </c>
    </row>
    <row r="8649" spans="4:21" ht="14.4" customHeight="1" x14ac:dyDescent="0.3">
      <c r="D8649" s="388">
        <f>ROWS(C$5:C8649)</f>
        <v>8645</v>
      </c>
      <c r="E8649" s="388" t="str">
        <f>IF(_xlfn.IFNA(VLOOKUP(A8649,$AG$3:$AH$83,2,FALSE),"")='11.1'!$D$5,TXM!D8649,"")</f>
        <v/>
      </c>
      <c r="F8649" t="str">
        <f>IFERROR(SMALL($E$5:$E$9000,ROWS($E$5:E8649)),"")</f>
        <v/>
      </c>
      <c r="L8649" s="388">
        <f>ROWS(K$5:K8649)</f>
        <v>8645</v>
      </c>
      <c r="M8649" s="388" t="str">
        <f>IF(_xlfn.IFNA(VLOOKUP(I8649,$AG$3:$AH$83,2,FALSE),"")='11.1'!$D$5,TXM!L8649,"")</f>
        <v/>
      </c>
      <c r="N8649" t="str">
        <f>IFERROR(SMALL($M$5:$M$9000,ROWS($M$5:M8649)),"")</f>
        <v/>
      </c>
      <c r="S8649" s="388">
        <f>ROWS(R$5:R8649)</f>
        <v>8645</v>
      </c>
      <c r="T8649" s="388" t="str">
        <f>IF(_xlfn.IFNA(VLOOKUP(P8649,$AG$3:$AH$83,2,FALSE),"")='11.1'!$D$5,TXM!S8649,"")</f>
        <v/>
      </c>
      <c r="U8649" t="str">
        <f>IFERROR(SMALL($T$5:$T$9000,ROWS($T$5:T8649)),"")</f>
        <v/>
      </c>
    </row>
    <row r="8650" spans="4:21" ht="14.4" customHeight="1" x14ac:dyDescent="0.3">
      <c r="D8650" s="388">
        <f>ROWS(C$5:C8650)</f>
        <v>8646</v>
      </c>
      <c r="E8650" s="388" t="str">
        <f>IF(_xlfn.IFNA(VLOOKUP(A8650,$AG$3:$AH$83,2,FALSE),"")='11.1'!$D$5,TXM!D8650,"")</f>
        <v/>
      </c>
      <c r="F8650" t="str">
        <f>IFERROR(SMALL($E$5:$E$9000,ROWS($E$5:E8650)),"")</f>
        <v/>
      </c>
      <c r="L8650" s="388">
        <f>ROWS(K$5:K8650)</f>
        <v>8646</v>
      </c>
      <c r="M8650" s="388" t="str">
        <f>IF(_xlfn.IFNA(VLOOKUP(I8650,$AG$3:$AH$83,2,FALSE),"")='11.1'!$D$5,TXM!L8650,"")</f>
        <v/>
      </c>
      <c r="N8650" t="str">
        <f>IFERROR(SMALL($M$5:$M$9000,ROWS($M$5:M8650)),"")</f>
        <v/>
      </c>
      <c r="S8650" s="388">
        <f>ROWS(R$5:R8650)</f>
        <v>8646</v>
      </c>
      <c r="T8650" s="388" t="str">
        <f>IF(_xlfn.IFNA(VLOOKUP(P8650,$AG$3:$AH$83,2,FALSE),"")='11.1'!$D$5,TXM!S8650,"")</f>
        <v/>
      </c>
      <c r="U8650" t="str">
        <f>IFERROR(SMALL($T$5:$T$9000,ROWS($T$5:T8650)),"")</f>
        <v/>
      </c>
    </row>
    <row r="8651" spans="4:21" ht="14.4" customHeight="1" x14ac:dyDescent="0.3">
      <c r="D8651" s="388">
        <f>ROWS(C$5:C8651)</f>
        <v>8647</v>
      </c>
      <c r="E8651" s="388" t="str">
        <f>IF(_xlfn.IFNA(VLOOKUP(A8651,$AG$3:$AH$83,2,FALSE),"")='11.1'!$D$5,TXM!D8651,"")</f>
        <v/>
      </c>
      <c r="F8651" t="str">
        <f>IFERROR(SMALL($E$5:$E$9000,ROWS($E$5:E8651)),"")</f>
        <v/>
      </c>
      <c r="L8651" s="388">
        <f>ROWS(K$5:K8651)</f>
        <v>8647</v>
      </c>
      <c r="M8651" s="388" t="str">
        <f>IF(_xlfn.IFNA(VLOOKUP(I8651,$AG$3:$AH$83,2,FALSE),"")='11.1'!$D$5,TXM!L8651,"")</f>
        <v/>
      </c>
      <c r="N8651" t="str">
        <f>IFERROR(SMALL($M$5:$M$9000,ROWS($M$5:M8651)),"")</f>
        <v/>
      </c>
      <c r="S8651" s="388">
        <f>ROWS(R$5:R8651)</f>
        <v>8647</v>
      </c>
      <c r="T8651" s="388" t="str">
        <f>IF(_xlfn.IFNA(VLOOKUP(P8651,$AG$3:$AH$83,2,FALSE),"")='11.1'!$D$5,TXM!S8651,"")</f>
        <v/>
      </c>
      <c r="U8651" t="str">
        <f>IFERROR(SMALL($T$5:$T$9000,ROWS($T$5:T8651)),"")</f>
        <v/>
      </c>
    </row>
    <row r="8652" spans="4:21" ht="14.4" customHeight="1" x14ac:dyDescent="0.3">
      <c r="D8652" s="388">
        <f>ROWS(C$5:C8652)</f>
        <v>8648</v>
      </c>
      <c r="E8652" s="388" t="str">
        <f>IF(_xlfn.IFNA(VLOOKUP(A8652,$AG$3:$AH$83,2,FALSE),"")='11.1'!$D$5,TXM!D8652,"")</f>
        <v/>
      </c>
      <c r="F8652" t="str">
        <f>IFERROR(SMALL($E$5:$E$9000,ROWS($E$5:E8652)),"")</f>
        <v/>
      </c>
      <c r="L8652" s="388">
        <f>ROWS(K$5:K8652)</f>
        <v>8648</v>
      </c>
      <c r="M8652" s="388" t="str">
        <f>IF(_xlfn.IFNA(VLOOKUP(I8652,$AG$3:$AH$83,2,FALSE),"")='11.1'!$D$5,TXM!L8652,"")</f>
        <v/>
      </c>
      <c r="N8652" t="str">
        <f>IFERROR(SMALL($M$5:$M$9000,ROWS($M$5:M8652)),"")</f>
        <v/>
      </c>
      <c r="S8652" s="388">
        <f>ROWS(R$5:R8652)</f>
        <v>8648</v>
      </c>
      <c r="T8652" s="388" t="str">
        <f>IF(_xlfn.IFNA(VLOOKUP(P8652,$AG$3:$AH$83,2,FALSE),"")='11.1'!$D$5,TXM!S8652,"")</f>
        <v/>
      </c>
      <c r="U8652" t="str">
        <f>IFERROR(SMALL($T$5:$T$9000,ROWS($T$5:T8652)),"")</f>
        <v/>
      </c>
    </row>
    <row r="8653" spans="4:21" ht="14.4" customHeight="1" x14ac:dyDescent="0.3">
      <c r="D8653" s="388">
        <f>ROWS(C$5:C8653)</f>
        <v>8649</v>
      </c>
      <c r="E8653" s="388" t="str">
        <f>IF(_xlfn.IFNA(VLOOKUP(A8653,$AG$3:$AH$83,2,FALSE),"")='11.1'!$D$5,TXM!D8653,"")</f>
        <v/>
      </c>
      <c r="F8653" t="str">
        <f>IFERROR(SMALL($E$5:$E$9000,ROWS($E$5:E8653)),"")</f>
        <v/>
      </c>
      <c r="L8653" s="388">
        <f>ROWS(K$5:K8653)</f>
        <v>8649</v>
      </c>
      <c r="M8653" s="388" t="str">
        <f>IF(_xlfn.IFNA(VLOOKUP(I8653,$AG$3:$AH$83,2,FALSE),"")='11.1'!$D$5,TXM!L8653,"")</f>
        <v/>
      </c>
      <c r="N8653" t="str">
        <f>IFERROR(SMALL($M$5:$M$9000,ROWS($M$5:M8653)),"")</f>
        <v/>
      </c>
      <c r="S8653" s="388">
        <f>ROWS(R$5:R8653)</f>
        <v>8649</v>
      </c>
      <c r="T8653" s="388" t="str">
        <f>IF(_xlfn.IFNA(VLOOKUP(P8653,$AG$3:$AH$83,2,FALSE),"")='11.1'!$D$5,TXM!S8653,"")</f>
        <v/>
      </c>
      <c r="U8653" t="str">
        <f>IFERROR(SMALL($T$5:$T$9000,ROWS($T$5:T8653)),"")</f>
        <v/>
      </c>
    </row>
    <row r="8654" spans="4:21" ht="14.4" customHeight="1" x14ac:dyDescent="0.3">
      <c r="D8654" s="388">
        <f>ROWS(C$5:C8654)</f>
        <v>8650</v>
      </c>
      <c r="E8654" s="388" t="str">
        <f>IF(_xlfn.IFNA(VLOOKUP(A8654,$AG$3:$AH$83,2,FALSE),"")='11.1'!$D$5,TXM!D8654,"")</f>
        <v/>
      </c>
      <c r="F8654" t="str">
        <f>IFERROR(SMALL($E$5:$E$9000,ROWS($E$5:E8654)),"")</f>
        <v/>
      </c>
      <c r="L8654" s="388">
        <f>ROWS(K$5:K8654)</f>
        <v>8650</v>
      </c>
      <c r="M8654" s="388" t="str">
        <f>IF(_xlfn.IFNA(VLOOKUP(I8654,$AG$3:$AH$83,2,FALSE),"")='11.1'!$D$5,TXM!L8654,"")</f>
        <v/>
      </c>
      <c r="N8654" t="str">
        <f>IFERROR(SMALL($M$5:$M$9000,ROWS($M$5:M8654)),"")</f>
        <v/>
      </c>
      <c r="S8654" s="388">
        <f>ROWS(R$5:R8654)</f>
        <v>8650</v>
      </c>
      <c r="T8654" s="388" t="str">
        <f>IF(_xlfn.IFNA(VLOOKUP(P8654,$AG$3:$AH$83,2,FALSE),"")='11.1'!$D$5,TXM!S8654,"")</f>
        <v/>
      </c>
      <c r="U8654" t="str">
        <f>IFERROR(SMALL($T$5:$T$9000,ROWS($T$5:T8654)),"")</f>
        <v/>
      </c>
    </row>
    <row r="8655" spans="4:21" ht="14.4" customHeight="1" x14ac:dyDescent="0.3">
      <c r="D8655" s="388">
        <f>ROWS(C$5:C8655)</f>
        <v>8651</v>
      </c>
      <c r="E8655" s="388" t="str">
        <f>IF(_xlfn.IFNA(VLOOKUP(A8655,$AG$3:$AH$83,2,FALSE),"")='11.1'!$D$5,TXM!D8655,"")</f>
        <v/>
      </c>
      <c r="F8655" t="str">
        <f>IFERROR(SMALL($E$5:$E$9000,ROWS($E$5:E8655)),"")</f>
        <v/>
      </c>
      <c r="L8655" s="388">
        <f>ROWS(K$5:K8655)</f>
        <v>8651</v>
      </c>
      <c r="M8655" s="388" t="str">
        <f>IF(_xlfn.IFNA(VLOOKUP(I8655,$AG$3:$AH$83,2,FALSE),"")='11.1'!$D$5,TXM!L8655,"")</f>
        <v/>
      </c>
      <c r="N8655" t="str">
        <f>IFERROR(SMALL($M$5:$M$9000,ROWS($M$5:M8655)),"")</f>
        <v/>
      </c>
      <c r="S8655" s="388">
        <f>ROWS(R$5:R8655)</f>
        <v>8651</v>
      </c>
      <c r="T8655" s="388" t="str">
        <f>IF(_xlfn.IFNA(VLOOKUP(P8655,$AG$3:$AH$83,2,FALSE),"")='11.1'!$D$5,TXM!S8655,"")</f>
        <v/>
      </c>
      <c r="U8655" t="str">
        <f>IFERROR(SMALL($T$5:$T$9000,ROWS($T$5:T8655)),"")</f>
        <v/>
      </c>
    </row>
    <row r="8656" spans="4:21" ht="14.4" customHeight="1" x14ac:dyDescent="0.3">
      <c r="D8656" s="388">
        <f>ROWS(C$5:C8656)</f>
        <v>8652</v>
      </c>
      <c r="E8656" s="388" t="str">
        <f>IF(_xlfn.IFNA(VLOOKUP(A8656,$AG$3:$AH$83,2,FALSE),"")='11.1'!$D$5,TXM!D8656,"")</f>
        <v/>
      </c>
      <c r="F8656" t="str">
        <f>IFERROR(SMALL($E$5:$E$9000,ROWS($E$5:E8656)),"")</f>
        <v/>
      </c>
      <c r="L8656" s="388">
        <f>ROWS(K$5:K8656)</f>
        <v>8652</v>
      </c>
      <c r="M8656" s="388" t="str">
        <f>IF(_xlfn.IFNA(VLOOKUP(I8656,$AG$3:$AH$83,2,FALSE),"")='11.1'!$D$5,TXM!L8656,"")</f>
        <v/>
      </c>
      <c r="N8656" t="str">
        <f>IFERROR(SMALL($M$5:$M$9000,ROWS($M$5:M8656)),"")</f>
        <v/>
      </c>
      <c r="S8656" s="388">
        <f>ROWS(R$5:R8656)</f>
        <v>8652</v>
      </c>
      <c r="T8656" s="388" t="str">
        <f>IF(_xlfn.IFNA(VLOOKUP(P8656,$AG$3:$AH$83,2,FALSE),"")='11.1'!$D$5,TXM!S8656,"")</f>
        <v/>
      </c>
      <c r="U8656" t="str">
        <f>IFERROR(SMALL($T$5:$T$9000,ROWS($T$5:T8656)),"")</f>
        <v/>
      </c>
    </row>
    <row r="8657" spans="4:21" ht="14.4" customHeight="1" x14ac:dyDescent="0.3">
      <c r="D8657" s="388">
        <f>ROWS(C$5:C8657)</f>
        <v>8653</v>
      </c>
      <c r="E8657" s="388" t="str">
        <f>IF(_xlfn.IFNA(VLOOKUP(A8657,$AG$3:$AH$83,2,FALSE),"")='11.1'!$D$5,TXM!D8657,"")</f>
        <v/>
      </c>
      <c r="F8657" t="str">
        <f>IFERROR(SMALL($E$5:$E$9000,ROWS($E$5:E8657)),"")</f>
        <v/>
      </c>
      <c r="L8657" s="388">
        <f>ROWS(K$5:K8657)</f>
        <v>8653</v>
      </c>
      <c r="M8657" s="388" t="str">
        <f>IF(_xlfn.IFNA(VLOOKUP(I8657,$AG$3:$AH$83,2,FALSE),"")='11.1'!$D$5,TXM!L8657,"")</f>
        <v/>
      </c>
      <c r="N8657" t="str">
        <f>IFERROR(SMALL($M$5:$M$9000,ROWS($M$5:M8657)),"")</f>
        <v/>
      </c>
      <c r="S8657" s="388">
        <f>ROWS(R$5:R8657)</f>
        <v>8653</v>
      </c>
      <c r="T8657" s="388" t="str">
        <f>IF(_xlfn.IFNA(VLOOKUP(P8657,$AG$3:$AH$83,2,FALSE),"")='11.1'!$D$5,TXM!S8657,"")</f>
        <v/>
      </c>
      <c r="U8657" t="str">
        <f>IFERROR(SMALL($T$5:$T$9000,ROWS($T$5:T8657)),"")</f>
        <v/>
      </c>
    </row>
    <row r="8658" spans="4:21" ht="14.4" customHeight="1" x14ac:dyDescent="0.3">
      <c r="D8658" s="388">
        <f>ROWS(C$5:C8658)</f>
        <v>8654</v>
      </c>
      <c r="E8658" s="388" t="str">
        <f>IF(_xlfn.IFNA(VLOOKUP(A8658,$AG$3:$AH$83,2,FALSE),"")='11.1'!$D$5,TXM!D8658,"")</f>
        <v/>
      </c>
      <c r="F8658" t="str">
        <f>IFERROR(SMALL($E$5:$E$9000,ROWS($E$5:E8658)),"")</f>
        <v/>
      </c>
      <c r="L8658" s="388">
        <f>ROWS(K$5:K8658)</f>
        <v>8654</v>
      </c>
      <c r="M8658" s="388" t="str">
        <f>IF(_xlfn.IFNA(VLOOKUP(I8658,$AG$3:$AH$83,2,FALSE),"")='11.1'!$D$5,TXM!L8658,"")</f>
        <v/>
      </c>
      <c r="N8658" t="str">
        <f>IFERROR(SMALL($M$5:$M$9000,ROWS($M$5:M8658)),"")</f>
        <v/>
      </c>
      <c r="S8658" s="388">
        <f>ROWS(R$5:R8658)</f>
        <v>8654</v>
      </c>
      <c r="T8658" s="388" t="str">
        <f>IF(_xlfn.IFNA(VLOOKUP(P8658,$AG$3:$AH$83,2,FALSE),"")='11.1'!$D$5,TXM!S8658,"")</f>
        <v/>
      </c>
      <c r="U8658" t="str">
        <f>IFERROR(SMALL($T$5:$T$9000,ROWS($T$5:T8658)),"")</f>
        <v/>
      </c>
    </row>
    <row r="8659" spans="4:21" ht="14.4" customHeight="1" x14ac:dyDescent="0.3">
      <c r="D8659" s="388">
        <f>ROWS(C$5:C8659)</f>
        <v>8655</v>
      </c>
      <c r="E8659" s="388" t="str">
        <f>IF(_xlfn.IFNA(VLOOKUP(A8659,$AG$3:$AH$83,2,FALSE),"")='11.1'!$D$5,TXM!D8659,"")</f>
        <v/>
      </c>
      <c r="F8659" t="str">
        <f>IFERROR(SMALL($E$5:$E$9000,ROWS($E$5:E8659)),"")</f>
        <v/>
      </c>
      <c r="L8659" s="388">
        <f>ROWS(K$5:K8659)</f>
        <v>8655</v>
      </c>
      <c r="M8659" s="388" t="str">
        <f>IF(_xlfn.IFNA(VLOOKUP(I8659,$AG$3:$AH$83,2,FALSE),"")='11.1'!$D$5,TXM!L8659,"")</f>
        <v/>
      </c>
      <c r="N8659" t="str">
        <f>IFERROR(SMALL($M$5:$M$9000,ROWS($M$5:M8659)),"")</f>
        <v/>
      </c>
      <c r="S8659" s="388">
        <f>ROWS(R$5:R8659)</f>
        <v>8655</v>
      </c>
      <c r="T8659" s="388" t="str">
        <f>IF(_xlfn.IFNA(VLOOKUP(P8659,$AG$3:$AH$83,2,FALSE),"")='11.1'!$D$5,TXM!S8659,"")</f>
        <v/>
      </c>
      <c r="U8659" t="str">
        <f>IFERROR(SMALL($T$5:$T$9000,ROWS($T$5:T8659)),"")</f>
        <v/>
      </c>
    </row>
    <row r="8660" spans="4:21" ht="14.4" customHeight="1" x14ac:dyDescent="0.3">
      <c r="D8660" s="388">
        <f>ROWS(C$5:C8660)</f>
        <v>8656</v>
      </c>
      <c r="E8660" s="388" t="str">
        <f>IF(_xlfn.IFNA(VLOOKUP(A8660,$AG$3:$AH$83,2,FALSE),"")='11.1'!$D$5,TXM!D8660,"")</f>
        <v/>
      </c>
      <c r="F8660" t="str">
        <f>IFERROR(SMALL($E$5:$E$9000,ROWS($E$5:E8660)),"")</f>
        <v/>
      </c>
      <c r="L8660" s="388">
        <f>ROWS(K$5:K8660)</f>
        <v>8656</v>
      </c>
      <c r="M8660" s="388" t="str">
        <f>IF(_xlfn.IFNA(VLOOKUP(I8660,$AG$3:$AH$83,2,FALSE),"")='11.1'!$D$5,TXM!L8660,"")</f>
        <v/>
      </c>
      <c r="N8660" t="str">
        <f>IFERROR(SMALL($M$5:$M$9000,ROWS($M$5:M8660)),"")</f>
        <v/>
      </c>
      <c r="S8660" s="388">
        <f>ROWS(R$5:R8660)</f>
        <v>8656</v>
      </c>
      <c r="T8660" s="388" t="str">
        <f>IF(_xlfn.IFNA(VLOOKUP(P8660,$AG$3:$AH$83,2,FALSE),"")='11.1'!$D$5,TXM!S8660,"")</f>
        <v/>
      </c>
      <c r="U8660" t="str">
        <f>IFERROR(SMALL($T$5:$T$9000,ROWS($T$5:T8660)),"")</f>
        <v/>
      </c>
    </row>
    <row r="8661" spans="4:21" ht="14.4" customHeight="1" x14ac:dyDescent="0.3">
      <c r="D8661" s="388">
        <f>ROWS(C$5:C8661)</f>
        <v>8657</v>
      </c>
      <c r="E8661" s="388" t="str">
        <f>IF(_xlfn.IFNA(VLOOKUP(A8661,$AG$3:$AH$83,2,FALSE),"")='11.1'!$D$5,TXM!D8661,"")</f>
        <v/>
      </c>
      <c r="F8661" t="str">
        <f>IFERROR(SMALL($E$5:$E$9000,ROWS($E$5:E8661)),"")</f>
        <v/>
      </c>
      <c r="L8661" s="388">
        <f>ROWS(K$5:K8661)</f>
        <v>8657</v>
      </c>
      <c r="M8661" s="388" t="str">
        <f>IF(_xlfn.IFNA(VLOOKUP(I8661,$AG$3:$AH$83,2,FALSE),"")='11.1'!$D$5,TXM!L8661,"")</f>
        <v/>
      </c>
      <c r="N8661" t="str">
        <f>IFERROR(SMALL($M$5:$M$9000,ROWS($M$5:M8661)),"")</f>
        <v/>
      </c>
      <c r="S8661" s="388">
        <f>ROWS(R$5:R8661)</f>
        <v>8657</v>
      </c>
      <c r="T8661" s="388" t="str">
        <f>IF(_xlfn.IFNA(VLOOKUP(P8661,$AG$3:$AH$83,2,FALSE),"")='11.1'!$D$5,TXM!S8661,"")</f>
        <v/>
      </c>
      <c r="U8661" t="str">
        <f>IFERROR(SMALL($T$5:$T$9000,ROWS($T$5:T8661)),"")</f>
        <v/>
      </c>
    </row>
    <row r="8662" spans="4:21" ht="14.4" customHeight="1" x14ac:dyDescent="0.3">
      <c r="D8662" s="388">
        <f>ROWS(C$5:C8662)</f>
        <v>8658</v>
      </c>
      <c r="E8662" s="388" t="str">
        <f>IF(_xlfn.IFNA(VLOOKUP(A8662,$AG$3:$AH$83,2,FALSE),"")='11.1'!$D$5,TXM!D8662,"")</f>
        <v/>
      </c>
      <c r="F8662" t="str">
        <f>IFERROR(SMALL($E$5:$E$9000,ROWS($E$5:E8662)),"")</f>
        <v/>
      </c>
      <c r="L8662" s="388">
        <f>ROWS(K$5:K8662)</f>
        <v>8658</v>
      </c>
      <c r="M8662" s="388" t="str">
        <f>IF(_xlfn.IFNA(VLOOKUP(I8662,$AG$3:$AH$83,2,FALSE),"")='11.1'!$D$5,TXM!L8662,"")</f>
        <v/>
      </c>
      <c r="N8662" t="str">
        <f>IFERROR(SMALL($M$5:$M$9000,ROWS($M$5:M8662)),"")</f>
        <v/>
      </c>
      <c r="S8662" s="388">
        <f>ROWS(R$5:R8662)</f>
        <v>8658</v>
      </c>
      <c r="T8662" s="388" t="str">
        <f>IF(_xlfn.IFNA(VLOOKUP(P8662,$AG$3:$AH$83,2,FALSE),"")='11.1'!$D$5,TXM!S8662,"")</f>
        <v/>
      </c>
      <c r="U8662" t="str">
        <f>IFERROR(SMALL($T$5:$T$9000,ROWS($T$5:T8662)),"")</f>
        <v/>
      </c>
    </row>
    <row r="8663" spans="4:21" ht="14.4" customHeight="1" x14ac:dyDescent="0.3">
      <c r="D8663" s="388">
        <f>ROWS(C$5:C8663)</f>
        <v>8659</v>
      </c>
      <c r="E8663" s="388" t="str">
        <f>IF(_xlfn.IFNA(VLOOKUP(A8663,$AG$3:$AH$83,2,FALSE),"")='11.1'!$D$5,TXM!D8663,"")</f>
        <v/>
      </c>
      <c r="F8663" t="str">
        <f>IFERROR(SMALL($E$5:$E$9000,ROWS($E$5:E8663)),"")</f>
        <v/>
      </c>
      <c r="L8663" s="388">
        <f>ROWS(K$5:K8663)</f>
        <v>8659</v>
      </c>
      <c r="M8663" s="388" t="str">
        <f>IF(_xlfn.IFNA(VLOOKUP(I8663,$AG$3:$AH$83,2,FALSE),"")='11.1'!$D$5,TXM!L8663,"")</f>
        <v/>
      </c>
      <c r="N8663" t="str">
        <f>IFERROR(SMALL($M$5:$M$9000,ROWS($M$5:M8663)),"")</f>
        <v/>
      </c>
      <c r="S8663" s="388">
        <f>ROWS(R$5:R8663)</f>
        <v>8659</v>
      </c>
      <c r="T8663" s="388" t="str">
        <f>IF(_xlfn.IFNA(VLOOKUP(P8663,$AG$3:$AH$83,2,FALSE),"")='11.1'!$D$5,TXM!S8663,"")</f>
        <v/>
      </c>
      <c r="U8663" t="str">
        <f>IFERROR(SMALL($T$5:$T$9000,ROWS($T$5:T8663)),"")</f>
        <v/>
      </c>
    </row>
    <row r="8664" spans="4:21" ht="14.4" customHeight="1" x14ac:dyDescent="0.3">
      <c r="D8664" s="388">
        <f>ROWS(C$5:C8664)</f>
        <v>8660</v>
      </c>
      <c r="E8664" s="388" t="str">
        <f>IF(_xlfn.IFNA(VLOOKUP(A8664,$AG$3:$AH$83,2,FALSE),"")='11.1'!$D$5,TXM!D8664,"")</f>
        <v/>
      </c>
      <c r="F8664" t="str">
        <f>IFERROR(SMALL($E$5:$E$9000,ROWS($E$5:E8664)),"")</f>
        <v/>
      </c>
      <c r="L8664" s="388">
        <f>ROWS(K$5:K8664)</f>
        <v>8660</v>
      </c>
      <c r="M8664" s="388" t="str">
        <f>IF(_xlfn.IFNA(VLOOKUP(I8664,$AG$3:$AH$83,2,FALSE),"")='11.1'!$D$5,TXM!L8664,"")</f>
        <v/>
      </c>
      <c r="N8664" t="str">
        <f>IFERROR(SMALL($M$5:$M$9000,ROWS($M$5:M8664)),"")</f>
        <v/>
      </c>
      <c r="S8664" s="388">
        <f>ROWS(R$5:R8664)</f>
        <v>8660</v>
      </c>
      <c r="T8664" s="388" t="str">
        <f>IF(_xlfn.IFNA(VLOOKUP(P8664,$AG$3:$AH$83,2,FALSE),"")='11.1'!$D$5,TXM!S8664,"")</f>
        <v/>
      </c>
      <c r="U8664" t="str">
        <f>IFERROR(SMALL($T$5:$T$9000,ROWS($T$5:T8664)),"")</f>
        <v/>
      </c>
    </row>
    <row r="8665" spans="4:21" ht="14.4" customHeight="1" x14ac:dyDescent="0.3">
      <c r="D8665" s="388">
        <f>ROWS(C$5:C8665)</f>
        <v>8661</v>
      </c>
      <c r="E8665" s="388" t="str">
        <f>IF(_xlfn.IFNA(VLOOKUP(A8665,$AG$3:$AH$83,2,FALSE),"")='11.1'!$D$5,TXM!D8665,"")</f>
        <v/>
      </c>
      <c r="F8665" t="str">
        <f>IFERROR(SMALL($E$5:$E$9000,ROWS($E$5:E8665)),"")</f>
        <v/>
      </c>
      <c r="L8665" s="388">
        <f>ROWS(K$5:K8665)</f>
        <v>8661</v>
      </c>
      <c r="M8665" s="388" t="str">
        <f>IF(_xlfn.IFNA(VLOOKUP(I8665,$AG$3:$AH$83,2,FALSE),"")='11.1'!$D$5,TXM!L8665,"")</f>
        <v/>
      </c>
      <c r="N8665" t="str">
        <f>IFERROR(SMALL($M$5:$M$9000,ROWS($M$5:M8665)),"")</f>
        <v/>
      </c>
      <c r="S8665" s="388">
        <f>ROWS(R$5:R8665)</f>
        <v>8661</v>
      </c>
      <c r="T8665" s="388" t="str">
        <f>IF(_xlfn.IFNA(VLOOKUP(P8665,$AG$3:$AH$83,2,FALSE),"")='11.1'!$D$5,TXM!S8665,"")</f>
        <v/>
      </c>
      <c r="U8665" t="str">
        <f>IFERROR(SMALL($T$5:$T$9000,ROWS($T$5:T8665)),"")</f>
        <v/>
      </c>
    </row>
    <row r="8666" spans="4:21" ht="14.4" customHeight="1" x14ac:dyDescent="0.3">
      <c r="D8666" s="388">
        <f>ROWS(C$5:C8666)</f>
        <v>8662</v>
      </c>
      <c r="E8666" s="388" t="str">
        <f>IF(_xlfn.IFNA(VLOOKUP(A8666,$AG$3:$AH$83,2,FALSE),"")='11.1'!$D$5,TXM!D8666,"")</f>
        <v/>
      </c>
      <c r="F8666" t="str">
        <f>IFERROR(SMALL($E$5:$E$9000,ROWS($E$5:E8666)),"")</f>
        <v/>
      </c>
      <c r="L8666" s="388">
        <f>ROWS(K$5:K8666)</f>
        <v>8662</v>
      </c>
      <c r="M8666" s="388" t="str">
        <f>IF(_xlfn.IFNA(VLOOKUP(I8666,$AG$3:$AH$83,2,FALSE),"")='11.1'!$D$5,TXM!L8666,"")</f>
        <v/>
      </c>
      <c r="N8666" t="str">
        <f>IFERROR(SMALL($M$5:$M$9000,ROWS($M$5:M8666)),"")</f>
        <v/>
      </c>
      <c r="S8666" s="388">
        <f>ROWS(R$5:R8666)</f>
        <v>8662</v>
      </c>
      <c r="T8666" s="388" t="str">
        <f>IF(_xlfn.IFNA(VLOOKUP(P8666,$AG$3:$AH$83,2,FALSE),"")='11.1'!$D$5,TXM!S8666,"")</f>
        <v/>
      </c>
      <c r="U8666" t="str">
        <f>IFERROR(SMALL($T$5:$T$9000,ROWS($T$5:T8666)),"")</f>
        <v/>
      </c>
    </row>
    <row r="8667" spans="4:21" ht="14.4" customHeight="1" x14ac:dyDescent="0.3">
      <c r="D8667" s="388">
        <f>ROWS(C$5:C8667)</f>
        <v>8663</v>
      </c>
      <c r="E8667" s="388" t="str">
        <f>IF(_xlfn.IFNA(VLOOKUP(A8667,$AG$3:$AH$83,2,FALSE),"")='11.1'!$D$5,TXM!D8667,"")</f>
        <v/>
      </c>
      <c r="F8667" t="str">
        <f>IFERROR(SMALL($E$5:$E$9000,ROWS($E$5:E8667)),"")</f>
        <v/>
      </c>
      <c r="L8667" s="388">
        <f>ROWS(K$5:K8667)</f>
        <v>8663</v>
      </c>
      <c r="M8667" s="388" t="str">
        <f>IF(_xlfn.IFNA(VLOOKUP(I8667,$AG$3:$AH$83,2,FALSE),"")='11.1'!$D$5,TXM!L8667,"")</f>
        <v/>
      </c>
      <c r="N8667" t="str">
        <f>IFERROR(SMALL($M$5:$M$9000,ROWS($M$5:M8667)),"")</f>
        <v/>
      </c>
      <c r="S8667" s="388">
        <f>ROWS(R$5:R8667)</f>
        <v>8663</v>
      </c>
      <c r="T8667" s="388" t="str">
        <f>IF(_xlfn.IFNA(VLOOKUP(P8667,$AG$3:$AH$83,2,FALSE),"")='11.1'!$D$5,TXM!S8667,"")</f>
        <v/>
      </c>
      <c r="U8667" t="str">
        <f>IFERROR(SMALL($T$5:$T$9000,ROWS($T$5:T8667)),"")</f>
        <v/>
      </c>
    </row>
    <row r="8668" spans="4:21" ht="14.4" customHeight="1" x14ac:dyDescent="0.3">
      <c r="D8668" s="388">
        <f>ROWS(C$5:C8668)</f>
        <v>8664</v>
      </c>
      <c r="E8668" s="388" t="str">
        <f>IF(_xlfn.IFNA(VLOOKUP(A8668,$AG$3:$AH$83,2,FALSE),"")='11.1'!$D$5,TXM!D8668,"")</f>
        <v/>
      </c>
      <c r="F8668" t="str">
        <f>IFERROR(SMALL($E$5:$E$9000,ROWS($E$5:E8668)),"")</f>
        <v/>
      </c>
      <c r="L8668" s="388">
        <f>ROWS(K$5:K8668)</f>
        <v>8664</v>
      </c>
      <c r="M8668" s="388" t="str">
        <f>IF(_xlfn.IFNA(VLOOKUP(I8668,$AG$3:$AH$83,2,FALSE),"")='11.1'!$D$5,TXM!L8668,"")</f>
        <v/>
      </c>
      <c r="N8668" t="str">
        <f>IFERROR(SMALL($M$5:$M$9000,ROWS($M$5:M8668)),"")</f>
        <v/>
      </c>
      <c r="S8668" s="388">
        <f>ROWS(R$5:R8668)</f>
        <v>8664</v>
      </c>
      <c r="T8668" s="388" t="str">
        <f>IF(_xlfn.IFNA(VLOOKUP(P8668,$AG$3:$AH$83,2,FALSE),"")='11.1'!$D$5,TXM!S8668,"")</f>
        <v/>
      </c>
      <c r="U8668" t="str">
        <f>IFERROR(SMALL($T$5:$T$9000,ROWS($T$5:T8668)),"")</f>
        <v/>
      </c>
    </row>
    <row r="8669" spans="4:21" ht="14.4" customHeight="1" x14ac:dyDescent="0.3">
      <c r="D8669" s="388">
        <f>ROWS(C$5:C8669)</f>
        <v>8665</v>
      </c>
      <c r="E8669" s="388" t="str">
        <f>IF(_xlfn.IFNA(VLOOKUP(A8669,$AG$3:$AH$83,2,FALSE),"")='11.1'!$D$5,TXM!D8669,"")</f>
        <v/>
      </c>
      <c r="F8669" t="str">
        <f>IFERROR(SMALL($E$5:$E$9000,ROWS($E$5:E8669)),"")</f>
        <v/>
      </c>
      <c r="L8669" s="388">
        <f>ROWS(K$5:K8669)</f>
        <v>8665</v>
      </c>
      <c r="M8669" s="388" t="str">
        <f>IF(_xlfn.IFNA(VLOOKUP(I8669,$AG$3:$AH$83,2,FALSE),"")='11.1'!$D$5,TXM!L8669,"")</f>
        <v/>
      </c>
      <c r="N8669" t="str">
        <f>IFERROR(SMALL($M$5:$M$9000,ROWS($M$5:M8669)),"")</f>
        <v/>
      </c>
      <c r="S8669" s="388">
        <f>ROWS(R$5:R8669)</f>
        <v>8665</v>
      </c>
      <c r="T8669" s="388" t="str">
        <f>IF(_xlfn.IFNA(VLOOKUP(P8669,$AG$3:$AH$83,2,FALSE),"")='11.1'!$D$5,TXM!S8669,"")</f>
        <v/>
      </c>
      <c r="U8669" t="str">
        <f>IFERROR(SMALL($T$5:$T$9000,ROWS($T$5:T8669)),"")</f>
        <v/>
      </c>
    </row>
    <row r="8670" spans="4:21" ht="14.4" customHeight="1" x14ac:dyDescent="0.3">
      <c r="D8670" s="388">
        <f>ROWS(C$5:C8670)</f>
        <v>8666</v>
      </c>
      <c r="E8670" s="388" t="str">
        <f>IF(_xlfn.IFNA(VLOOKUP(A8670,$AG$3:$AH$83,2,FALSE),"")='11.1'!$D$5,TXM!D8670,"")</f>
        <v/>
      </c>
      <c r="F8670" t="str">
        <f>IFERROR(SMALL($E$5:$E$9000,ROWS($E$5:E8670)),"")</f>
        <v/>
      </c>
      <c r="L8670" s="388">
        <f>ROWS(K$5:K8670)</f>
        <v>8666</v>
      </c>
      <c r="M8670" s="388" t="str">
        <f>IF(_xlfn.IFNA(VLOOKUP(I8670,$AG$3:$AH$83,2,FALSE),"")='11.1'!$D$5,TXM!L8670,"")</f>
        <v/>
      </c>
      <c r="N8670" t="str">
        <f>IFERROR(SMALL($M$5:$M$9000,ROWS($M$5:M8670)),"")</f>
        <v/>
      </c>
      <c r="S8670" s="388">
        <f>ROWS(R$5:R8670)</f>
        <v>8666</v>
      </c>
      <c r="T8670" s="388" t="str">
        <f>IF(_xlfn.IFNA(VLOOKUP(P8670,$AG$3:$AH$83,2,FALSE),"")='11.1'!$D$5,TXM!S8670,"")</f>
        <v/>
      </c>
      <c r="U8670" t="str">
        <f>IFERROR(SMALL($T$5:$T$9000,ROWS($T$5:T8670)),"")</f>
        <v/>
      </c>
    </row>
    <row r="8671" spans="4:21" ht="14.4" customHeight="1" x14ac:dyDescent="0.3">
      <c r="D8671" s="388">
        <f>ROWS(C$5:C8671)</f>
        <v>8667</v>
      </c>
      <c r="E8671" s="388" t="str">
        <f>IF(_xlfn.IFNA(VLOOKUP(A8671,$AG$3:$AH$83,2,FALSE),"")='11.1'!$D$5,TXM!D8671,"")</f>
        <v/>
      </c>
      <c r="F8671" t="str">
        <f>IFERROR(SMALL($E$5:$E$9000,ROWS($E$5:E8671)),"")</f>
        <v/>
      </c>
      <c r="L8671" s="388">
        <f>ROWS(K$5:K8671)</f>
        <v>8667</v>
      </c>
      <c r="M8671" s="388" t="str">
        <f>IF(_xlfn.IFNA(VLOOKUP(I8671,$AG$3:$AH$83,2,FALSE),"")='11.1'!$D$5,TXM!L8671,"")</f>
        <v/>
      </c>
      <c r="N8671" t="str">
        <f>IFERROR(SMALL($M$5:$M$9000,ROWS($M$5:M8671)),"")</f>
        <v/>
      </c>
      <c r="S8671" s="388">
        <f>ROWS(R$5:R8671)</f>
        <v>8667</v>
      </c>
      <c r="T8671" s="388" t="str">
        <f>IF(_xlfn.IFNA(VLOOKUP(P8671,$AG$3:$AH$83,2,FALSE),"")='11.1'!$D$5,TXM!S8671,"")</f>
        <v/>
      </c>
      <c r="U8671" t="str">
        <f>IFERROR(SMALL($T$5:$T$9000,ROWS($T$5:T8671)),"")</f>
        <v/>
      </c>
    </row>
    <row r="8672" spans="4:21" ht="14.4" customHeight="1" x14ac:dyDescent="0.3">
      <c r="D8672" s="388">
        <f>ROWS(C$5:C8672)</f>
        <v>8668</v>
      </c>
      <c r="E8672" s="388" t="str">
        <f>IF(_xlfn.IFNA(VLOOKUP(A8672,$AG$3:$AH$83,2,FALSE),"")='11.1'!$D$5,TXM!D8672,"")</f>
        <v/>
      </c>
      <c r="F8672" t="str">
        <f>IFERROR(SMALL($E$5:$E$9000,ROWS($E$5:E8672)),"")</f>
        <v/>
      </c>
      <c r="L8672" s="388">
        <f>ROWS(K$5:K8672)</f>
        <v>8668</v>
      </c>
      <c r="M8672" s="388" t="str">
        <f>IF(_xlfn.IFNA(VLOOKUP(I8672,$AG$3:$AH$83,2,FALSE),"")='11.1'!$D$5,TXM!L8672,"")</f>
        <v/>
      </c>
      <c r="N8672" t="str">
        <f>IFERROR(SMALL($M$5:$M$9000,ROWS($M$5:M8672)),"")</f>
        <v/>
      </c>
      <c r="S8672" s="388">
        <f>ROWS(R$5:R8672)</f>
        <v>8668</v>
      </c>
      <c r="T8672" s="388" t="str">
        <f>IF(_xlfn.IFNA(VLOOKUP(P8672,$AG$3:$AH$83,2,FALSE),"")='11.1'!$D$5,TXM!S8672,"")</f>
        <v/>
      </c>
      <c r="U8672" t="str">
        <f>IFERROR(SMALL($T$5:$T$9000,ROWS($T$5:T8672)),"")</f>
        <v/>
      </c>
    </row>
    <row r="8673" spans="4:21" ht="14.4" customHeight="1" x14ac:dyDescent="0.3">
      <c r="D8673" s="388">
        <f>ROWS(C$5:C8673)</f>
        <v>8669</v>
      </c>
      <c r="E8673" s="388" t="str">
        <f>IF(_xlfn.IFNA(VLOOKUP(A8673,$AG$3:$AH$83,2,FALSE),"")='11.1'!$D$5,TXM!D8673,"")</f>
        <v/>
      </c>
      <c r="F8673" t="str">
        <f>IFERROR(SMALL($E$5:$E$9000,ROWS($E$5:E8673)),"")</f>
        <v/>
      </c>
      <c r="L8673" s="388">
        <f>ROWS(K$5:K8673)</f>
        <v>8669</v>
      </c>
      <c r="M8673" s="388" t="str">
        <f>IF(_xlfn.IFNA(VLOOKUP(I8673,$AG$3:$AH$83,2,FALSE),"")='11.1'!$D$5,TXM!L8673,"")</f>
        <v/>
      </c>
      <c r="N8673" t="str">
        <f>IFERROR(SMALL($M$5:$M$9000,ROWS($M$5:M8673)),"")</f>
        <v/>
      </c>
      <c r="S8673" s="388">
        <f>ROWS(R$5:R8673)</f>
        <v>8669</v>
      </c>
      <c r="T8673" s="388" t="str">
        <f>IF(_xlfn.IFNA(VLOOKUP(P8673,$AG$3:$AH$83,2,FALSE),"")='11.1'!$D$5,TXM!S8673,"")</f>
        <v/>
      </c>
      <c r="U8673" t="str">
        <f>IFERROR(SMALL($T$5:$T$9000,ROWS($T$5:T8673)),"")</f>
        <v/>
      </c>
    </row>
    <row r="8674" spans="4:21" ht="14.4" customHeight="1" x14ac:dyDescent="0.3">
      <c r="D8674" s="388">
        <f>ROWS(C$5:C8674)</f>
        <v>8670</v>
      </c>
      <c r="E8674" s="388" t="str">
        <f>IF(_xlfn.IFNA(VLOOKUP(A8674,$AG$3:$AH$83,2,FALSE),"")='11.1'!$D$5,TXM!D8674,"")</f>
        <v/>
      </c>
      <c r="F8674" t="str">
        <f>IFERROR(SMALL($E$5:$E$9000,ROWS($E$5:E8674)),"")</f>
        <v/>
      </c>
      <c r="L8674" s="388">
        <f>ROWS(K$5:K8674)</f>
        <v>8670</v>
      </c>
      <c r="M8674" s="388" t="str">
        <f>IF(_xlfn.IFNA(VLOOKUP(I8674,$AG$3:$AH$83,2,FALSE),"")='11.1'!$D$5,TXM!L8674,"")</f>
        <v/>
      </c>
      <c r="N8674" t="str">
        <f>IFERROR(SMALL($M$5:$M$9000,ROWS($M$5:M8674)),"")</f>
        <v/>
      </c>
      <c r="S8674" s="388">
        <f>ROWS(R$5:R8674)</f>
        <v>8670</v>
      </c>
      <c r="T8674" s="388" t="str">
        <f>IF(_xlfn.IFNA(VLOOKUP(P8674,$AG$3:$AH$83,2,FALSE),"")='11.1'!$D$5,TXM!S8674,"")</f>
        <v/>
      </c>
      <c r="U8674" t="str">
        <f>IFERROR(SMALL($T$5:$T$9000,ROWS($T$5:T8674)),"")</f>
        <v/>
      </c>
    </row>
    <row r="8675" spans="4:21" ht="14.4" customHeight="1" x14ac:dyDescent="0.3">
      <c r="D8675" s="388">
        <f>ROWS(C$5:C8675)</f>
        <v>8671</v>
      </c>
      <c r="E8675" s="388" t="str">
        <f>IF(_xlfn.IFNA(VLOOKUP(A8675,$AG$3:$AH$83,2,FALSE),"")='11.1'!$D$5,TXM!D8675,"")</f>
        <v/>
      </c>
      <c r="F8675" t="str">
        <f>IFERROR(SMALL($E$5:$E$9000,ROWS($E$5:E8675)),"")</f>
        <v/>
      </c>
      <c r="L8675" s="388">
        <f>ROWS(K$5:K8675)</f>
        <v>8671</v>
      </c>
      <c r="M8675" s="388" t="str">
        <f>IF(_xlfn.IFNA(VLOOKUP(I8675,$AG$3:$AH$83,2,FALSE),"")='11.1'!$D$5,TXM!L8675,"")</f>
        <v/>
      </c>
      <c r="N8675" t="str">
        <f>IFERROR(SMALL($M$5:$M$9000,ROWS($M$5:M8675)),"")</f>
        <v/>
      </c>
      <c r="S8675" s="388">
        <f>ROWS(R$5:R8675)</f>
        <v>8671</v>
      </c>
      <c r="T8675" s="388" t="str">
        <f>IF(_xlfn.IFNA(VLOOKUP(P8675,$AG$3:$AH$83,2,FALSE),"")='11.1'!$D$5,TXM!S8675,"")</f>
        <v/>
      </c>
      <c r="U8675" t="str">
        <f>IFERROR(SMALL($T$5:$T$9000,ROWS($T$5:T8675)),"")</f>
        <v/>
      </c>
    </row>
    <row r="8676" spans="4:21" ht="14.4" customHeight="1" x14ac:dyDescent="0.3">
      <c r="D8676" s="388">
        <f>ROWS(C$5:C8676)</f>
        <v>8672</v>
      </c>
      <c r="E8676" s="388" t="str">
        <f>IF(_xlfn.IFNA(VLOOKUP(A8676,$AG$3:$AH$83,2,FALSE),"")='11.1'!$D$5,TXM!D8676,"")</f>
        <v/>
      </c>
      <c r="F8676" t="str">
        <f>IFERROR(SMALL($E$5:$E$9000,ROWS($E$5:E8676)),"")</f>
        <v/>
      </c>
      <c r="L8676" s="388">
        <f>ROWS(K$5:K8676)</f>
        <v>8672</v>
      </c>
      <c r="M8676" s="388" t="str">
        <f>IF(_xlfn.IFNA(VLOOKUP(I8676,$AG$3:$AH$83,2,FALSE),"")='11.1'!$D$5,TXM!L8676,"")</f>
        <v/>
      </c>
      <c r="N8676" t="str">
        <f>IFERROR(SMALL($M$5:$M$9000,ROWS($M$5:M8676)),"")</f>
        <v/>
      </c>
      <c r="S8676" s="388">
        <f>ROWS(R$5:R8676)</f>
        <v>8672</v>
      </c>
      <c r="T8676" s="388" t="str">
        <f>IF(_xlfn.IFNA(VLOOKUP(P8676,$AG$3:$AH$83,2,FALSE),"")='11.1'!$D$5,TXM!S8676,"")</f>
        <v/>
      </c>
      <c r="U8676" t="str">
        <f>IFERROR(SMALL($T$5:$T$9000,ROWS($T$5:T8676)),"")</f>
        <v/>
      </c>
    </row>
    <row r="8677" spans="4:21" ht="14.4" customHeight="1" x14ac:dyDescent="0.3">
      <c r="D8677" s="388">
        <f>ROWS(C$5:C8677)</f>
        <v>8673</v>
      </c>
      <c r="E8677" s="388" t="str">
        <f>IF(_xlfn.IFNA(VLOOKUP(A8677,$AG$3:$AH$83,2,FALSE),"")='11.1'!$D$5,TXM!D8677,"")</f>
        <v/>
      </c>
      <c r="F8677" t="str">
        <f>IFERROR(SMALL($E$5:$E$9000,ROWS($E$5:E8677)),"")</f>
        <v/>
      </c>
      <c r="L8677" s="388">
        <f>ROWS(K$5:K8677)</f>
        <v>8673</v>
      </c>
      <c r="M8677" s="388" t="str">
        <f>IF(_xlfn.IFNA(VLOOKUP(I8677,$AG$3:$AH$83,2,FALSE),"")='11.1'!$D$5,TXM!L8677,"")</f>
        <v/>
      </c>
      <c r="N8677" t="str">
        <f>IFERROR(SMALL($M$5:$M$9000,ROWS($M$5:M8677)),"")</f>
        <v/>
      </c>
      <c r="S8677" s="388">
        <f>ROWS(R$5:R8677)</f>
        <v>8673</v>
      </c>
      <c r="T8677" s="388" t="str">
        <f>IF(_xlfn.IFNA(VLOOKUP(P8677,$AG$3:$AH$83,2,FALSE),"")='11.1'!$D$5,TXM!S8677,"")</f>
        <v/>
      </c>
      <c r="U8677" t="str">
        <f>IFERROR(SMALL($T$5:$T$9000,ROWS($T$5:T8677)),"")</f>
        <v/>
      </c>
    </row>
    <row r="8678" spans="4:21" ht="14.4" customHeight="1" x14ac:dyDescent="0.3">
      <c r="D8678" s="388">
        <f>ROWS(C$5:C8678)</f>
        <v>8674</v>
      </c>
      <c r="E8678" s="388" t="str">
        <f>IF(_xlfn.IFNA(VLOOKUP(A8678,$AG$3:$AH$83,2,FALSE),"")='11.1'!$D$5,TXM!D8678,"")</f>
        <v/>
      </c>
      <c r="F8678" t="str">
        <f>IFERROR(SMALL($E$5:$E$9000,ROWS($E$5:E8678)),"")</f>
        <v/>
      </c>
      <c r="L8678" s="388">
        <f>ROWS(K$5:K8678)</f>
        <v>8674</v>
      </c>
      <c r="M8678" s="388" t="str">
        <f>IF(_xlfn.IFNA(VLOOKUP(I8678,$AG$3:$AH$83,2,FALSE),"")='11.1'!$D$5,TXM!L8678,"")</f>
        <v/>
      </c>
      <c r="N8678" t="str">
        <f>IFERROR(SMALL($M$5:$M$9000,ROWS($M$5:M8678)),"")</f>
        <v/>
      </c>
      <c r="S8678" s="388">
        <f>ROWS(R$5:R8678)</f>
        <v>8674</v>
      </c>
      <c r="T8678" s="388" t="str">
        <f>IF(_xlfn.IFNA(VLOOKUP(P8678,$AG$3:$AH$83,2,FALSE),"")='11.1'!$D$5,TXM!S8678,"")</f>
        <v/>
      </c>
      <c r="U8678" t="str">
        <f>IFERROR(SMALL($T$5:$T$9000,ROWS($T$5:T8678)),"")</f>
        <v/>
      </c>
    </row>
    <row r="8679" spans="4:21" ht="14.4" customHeight="1" x14ac:dyDescent="0.3">
      <c r="D8679" s="388">
        <f>ROWS(C$5:C8679)</f>
        <v>8675</v>
      </c>
      <c r="E8679" s="388" t="str">
        <f>IF(_xlfn.IFNA(VLOOKUP(A8679,$AG$3:$AH$83,2,FALSE),"")='11.1'!$D$5,TXM!D8679,"")</f>
        <v/>
      </c>
      <c r="F8679" t="str">
        <f>IFERROR(SMALL($E$5:$E$9000,ROWS($E$5:E8679)),"")</f>
        <v/>
      </c>
      <c r="L8679" s="388">
        <f>ROWS(K$5:K8679)</f>
        <v>8675</v>
      </c>
      <c r="M8679" s="388" t="str">
        <f>IF(_xlfn.IFNA(VLOOKUP(I8679,$AG$3:$AH$83,2,FALSE),"")='11.1'!$D$5,TXM!L8679,"")</f>
        <v/>
      </c>
      <c r="N8679" t="str">
        <f>IFERROR(SMALL($M$5:$M$9000,ROWS($M$5:M8679)),"")</f>
        <v/>
      </c>
      <c r="S8679" s="388">
        <f>ROWS(R$5:R8679)</f>
        <v>8675</v>
      </c>
      <c r="T8679" s="388" t="str">
        <f>IF(_xlfn.IFNA(VLOOKUP(P8679,$AG$3:$AH$83,2,FALSE),"")='11.1'!$D$5,TXM!S8679,"")</f>
        <v/>
      </c>
      <c r="U8679" t="str">
        <f>IFERROR(SMALL($T$5:$T$9000,ROWS($T$5:T8679)),"")</f>
        <v/>
      </c>
    </row>
    <row r="8680" spans="4:21" ht="14.4" customHeight="1" x14ac:dyDescent="0.3">
      <c r="D8680" s="388">
        <f>ROWS(C$5:C8680)</f>
        <v>8676</v>
      </c>
      <c r="E8680" s="388" t="str">
        <f>IF(_xlfn.IFNA(VLOOKUP(A8680,$AG$3:$AH$83,2,FALSE),"")='11.1'!$D$5,TXM!D8680,"")</f>
        <v/>
      </c>
      <c r="F8680" t="str">
        <f>IFERROR(SMALL($E$5:$E$9000,ROWS($E$5:E8680)),"")</f>
        <v/>
      </c>
      <c r="L8680" s="388">
        <f>ROWS(K$5:K8680)</f>
        <v>8676</v>
      </c>
      <c r="M8680" s="388" t="str">
        <f>IF(_xlfn.IFNA(VLOOKUP(I8680,$AG$3:$AH$83,2,FALSE),"")='11.1'!$D$5,TXM!L8680,"")</f>
        <v/>
      </c>
      <c r="N8680" t="str">
        <f>IFERROR(SMALL($M$5:$M$9000,ROWS($M$5:M8680)),"")</f>
        <v/>
      </c>
      <c r="S8680" s="388">
        <f>ROWS(R$5:R8680)</f>
        <v>8676</v>
      </c>
      <c r="T8680" s="388" t="str">
        <f>IF(_xlfn.IFNA(VLOOKUP(P8680,$AG$3:$AH$83,2,FALSE),"")='11.1'!$D$5,TXM!S8680,"")</f>
        <v/>
      </c>
      <c r="U8680" t="str">
        <f>IFERROR(SMALL($T$5:$T$9000,ROWS($T$5:T8680)),"")</f>
        <v/>
      </c>
    </row>
    <row r="8681" spans="4:21" ht="14.4" customHeight="1" x14ac:dyDescent="0.3">
      <c r="D8681" s="388">
        <f>ROWS(C$5:C8681)</f>
        <v>8677</v>
      </c>
      <c r="E8681" s="388" t="str">
        <f>IF(_xlfn.IFNA(VLOOKUP(A8681,$AG$3:$AH$83,2,FALSE),"")='11.1'!$D$5,TXM!D8681,"")</f>
        <v/>
      </c>
      <c r="F8681" t="str">
        <f>IFERROR(SMALL($E$5:$E$9000,ROWS($E$5:E8681)),"")</f>
        <v/>
      </c>
      <c r="L8681" s="388">
        <f>ROWS(K$5:K8681)</f>
        <v>8677</v>
      </c>
      <c r="M8681" s="388" t="str">
        <f>IF(_xlfn.IFNA(VLOOKUP(I8681,$AG$3:$AH$83,2,FALSE),"")='11.1'!$D$5,TXM!L8681,"")</f>
        <v/>
      </c>
      <c r="N8681" t="str">
        <f>IFERROR(SMALL($M$5:$M$9000,ROWS($M$5:M8681)),"")</f>
        <v/>
      </c>
      <c r="S8681" s="388">
        <f>ROWS(R$5:R8681)</f>
        <v>8677</v>
      </c>
      <c r="T8681" s="388" t="str">
        <f>IF(_xlfn.IFNA(VLOOKUP(P8681,$AG$3:$AH$83,2,FALSE),"")='11.1'!$D$5,TXM!S8681,"")</f>
        <v/>
      </c>
      <c r="U8681" t="str">
        <f>IFERROR(SMALL($T$5:$T$9000,ROWS($T$5:T8681)),"")</f>
        <v/>
      </c>
    </row>
    <row r="8682" spans="4:21" ht="14.4" customHeight="1" x14ac:dyDescent="0.3">
      <c r="D8682" s="388">
        <f>ROWS(C$5:C8682)</f>
        <v>8678</v>
      </c>
      <c r="E8682" s="388" t="str">
        <f>IF(_xlfn.IFNA(VLOOKUP(A8682,$AG$3:$AH$83,2,FALSE),"")='11.1'!$D$5,TXM!D8682,"")</f>
        <v/>
      </c>
      <c r="F8682" t="str">
        <f>IFERROR(SMALL($E$5:$E$9000,ROWS($E$5:E8682)),"")</f>
        <v/>
      </c>
      <c r="L8682" s="388">
        <f>ROWS(K$5:K8682)</f>
        <v>8678</v>
      </c>
      <c r="M8682" s="388" t="str">
        <f>IF(_xlfn.IFNA(VLOOKUP(I8682,$AG$3:$AH$83,2,FALSE),"")='11.1'!$D$5,TXM!L8682,"")</f>
        <v/>
      </c>
      <c r="N8682" t="str">
        <f>IFERROR(SMALL($M$5:$M$9000,ROWS($M$5:M8682)),"")</f>
        <v/>
      </c>
      <c r="S8682" s="388">
        <f>ROWS(R$5:R8682)</f>
        <v>8678</v>
      </c>
      <c r="T8682" s="388" t="str">
        <f>IF(_xlfn.IFNA(VLOOKUP(P8682,$AG$3:$AH$83,2,FALSE),"")='11.1'!$D$5,TXM!S8682,"")</f>
        <v/>
      </c>
      <c r="U8682" t="str">
        <f>IFERROR(SMALL($T$5:$T$9000,ROWS($T$5:T8682)),"")</f>
        <v/>
      </c>
    </row>
    <row r="8683" spans="4:21" ht="14.4" customHeight="1" x14ac:dyDescent="0.3">
      <c r="D8683" s="388">
        <f>ROWS(C$5:C8683)</f>
        <v>8679</v>
      </c>
      <c r="E8683" s="388" t="str">
        <f>IF(_xlfn.IFNA(VLOOKUP(A8683,$AG$3:$AH$83,2,FALSE),"")='11.1'!$D$5,TXM!D8683,"")</f>
        <v/>
      </c>
      <c r="F8683" t="str">
        <f>IFERROR(SMALL($E$5:$E$9000,ROWS($E$5:E8683)),"")</f>
        <v/>
      </c>
      <c r="L8683" s="388">
        <f>ROWS(K$5:K8683)</f>
        <v>8679</v>
      </c>
      <c r="M8683" s="388" t="str">
        <f>IF(_xlfn.IFNA(VLOOKUP(I8683,$AG$3:$AH$83,2,FALSE),"")='11.1'!$D$5,TXM!L8683,"")</f>
        <v/>
      </c>
      <c r="N8683" t="str">
        <f>IFERROR(SMALL($M$5:$M$9000,ROWS($M$5:M8683)),"")</f>
        <v/>
      </c>
      <c r="S8683" s="388">
        <f>ROWS(R$5:R8683)</f>
        <v>8679</v>
      </c>
      <c r="T8683" s="388" t="str">
        <f>IF(_xlfn.IFNA(VLOOKUP(P8683,$AG$3:$AH$83,2,FALSE),"")='11.1'!$D$5,TXM!S8683,"")</f>
        <v/>
      </c>
      <c r="U8683" t="str">
        <f>IFERROR(SMALL($T$5:$T$9000,ROWS($T$5:T8683)),"")</f>
        <v/>
      </c>
    </row>
    <row r="8684" spans="4:21" ht="14.4" customHeight="1" x14ac:dyDescent="0.3">
      <c r="D8684" s="388">
        <f>ROWS(C$5:C8684)</f>
        <v>8680</v>
      </c>
      <c r="E8684" s="388" t="str">
        <f>IF(_xlfn.IFNA(VLOOKUP(A8684,$AG$3:$AH$83,2,FALSE),"")='11.1'!$D$5,TXM!D8684,"")</f>
        <v/>
      </c>
      <c r="F8684" t="str">
        <f>IFERROR(SMALL($E$5:$E$9000,ROWS($E$5:E8684)),"")</f>
        <v/>
      </c>
      <c r="L8684" s="388">
        <f>ROWS(K$5:K8684)</f>
        <v>8680</v>
      </c>
      <c r="M8684" s="388" t="str">
        <f>IF(_xlfn.IFNA(VLOOKUP(I8684,$AG$3:$AH$83,2,FALSE),"")='11.1'!$D$5,TXM!L8684,"")</f>
        <v/>
      </c>
      <c r="N8684" t="str">
        <f>IFERROR(SMALL($M$5:$M$9000,ROWS($M$5:M8684)),"")</f>
        <v/>
      </c>
      <c r="S8684" s="388">
        <f>ROWS(R$5:R8684)</f>
        <v>8680</v>
      </c>
      <c r="T8684" s="388" t="str">
        <f>IF(_xlfn.IFNA(VLOOKUP(P8684,$AG$3:$AH$83,2,FALSE),"")='11.1'!$D$5,TXM!S8684,"")</f>
        <v/>
      </c>
      <c r="U8684" t="str">
        <f>IFERROR(SMALL($T$5:$T$9000,ROWS($T$5:T8684)),"")</f>
        <v/>
      </c>
    </row>
    <row r="8685" spans="4:21" ht="14.4" customHeight="1" x14ac:dyDescent="0.3">
      <c r="D8685" s="388">
        <f>ROWS(C$5:C8685)</f>
        <v>8681</v>
      </c>
      <c r="E8685" s="388" t="str">
        <f>IF(_xlfn.IFNA(VLOOKUP(A8685,$AG$3:$AH$83,2,FALSE),"")='11.1'!$D$5,TXM!D8685,"")</f>
        <v/>
      </c>
      <c r="F8685" t="str">
        <f>IFERROR(SMALL($E$5:$E$9000,ROWS($E$5:E8685)),"")</f>
        <v/>
      </c>
      <c r="L8685" s="388">
        <f>ROWS(K$5:K8685)</f>
        <v>8681</v>
      </c>
      <c r="M8685" s="388" t="str">
        <f>IF(_xlfn.IFNA(VLOOKUP(I8685,$AG$3:$AH$83,2,FALSE),"")='11.1'!$D$5,TXM!L8685,"")</f>
        <v/>
      </c>
      <c r="N8685" t="str">
        <f>IFERROR(SMALL($M$5:$M$9000,ROWS($M$5:M8685)),"")</f>
        <v/>
      </c>
      <c r="S8685" s="388">
        <f>ROWS(R$5:R8685)</f>
        <v>8681</v>
      </c>
      <c r="T8685" s="388" t="str">
        <f>IF(_xlfn.IFNA(VLOOKUP(P8685,$AG$3:$AH$83,2,FALSE),"")='11.1'!$D$5,TXM!S8685,"")</f>
        <v/>
      </c>
      <c r="U8685" t="str">
        <f>IFERROR(SMALL($T$5:$T$9000,ROWS($T$5:T8685)),"")</f>
        <v/>
      </c>
    </row>
    <row r="8686" spans="4:21" ht="14.4" customHeight="1" x14ac:dyDescent="0.3">
      <c r="D8686" s="388">
        <f>ROWS(C$5:C8686)</f>
        <v>8682</v>
      </c>
      <c r="E8686" s="388" t="str">
        <f>IF(_xlfn.IFNA(VLOOKUP(A8686,$AG$3:$AH$83,2,FALSE),"")='11.1'!$D$5,TXM!D8686,"")</f>
        <v/>
      </c>
      <c r="F8686" t="str">
        <f>IFERROR(SMALL($E$5:$E$9000,ROWS($E$5:E8686)),"")</f>
        <v/>
      </c>
      <c r="L8686" s="388">
        <f>ROWS(K$5:K8686)</f>
        <v>8682</v>
      </c>
      <c r="M8686" s="388" t="str">
        <f>IF(_xlfn.IFNA(VLOOKUP(I8686,$AG$3:$AH$83,2,FALSE),"")='11.1'!$D$5,TXM!L8686,"")</f>
        <v/>
      </c>
      <c r="N8686" t="str">
        <f>IFERROR(SMALL($M$5:$M$9000,ROWS($M$5:M8686)),"")</f>
        <v/>
      </c>
      <c r="S8686" s="388">
        <f>ROWS(R$5:R8686)</f>
        <v>8682</v>
      </c>
      <c r="T8686" s="388" t="str">
        <f>IF(_xlfn.IFNA(VLOOKUP(P8686,$AG$3:$AH$83,2,FALSE),"")='11.1'!$D$5,TXM!S8686,"")</f>
        <v/>
      </c>
      <c r="U8686" t="str">
        <f>IFERROR(SMALL($T$5:$T$9000,ROWS($T$5:T8686)),"")</f>
        <v/>
      </c>
    </row>
    <row r="8687" spans="4:21" ht="14.4" customHeight="1" x14ac:dyDescent="0.3">
      <c r="D8687" s="388">
        <f>ROWS(C$5:C8687)</f>
        <v>8683</v>
      </c>
      <c r="E8687" s="388" t="str">
        <f>IF(_xlfn.IFNA(VLOOKUP(A8687,$AG$3:$AH$83,2,FALSE),"")='11.1'!$D$5,TXM!D8687,"")</f>
        <v/>
      </c>
      <c r="F8687" t="str">
        <f>IFERROR(SMALL($E$5:$E$9000,ROWS($E$5:E8687)),"")</f>
        <v/>
      </c>
      <c r="L8687" s="388">
        <f>ROWS(K$5:K8687)</f>
        <v>8683</v>
      </c>
      <c r="M8687" s="388" t="str">
        <f>IF(_xlfn.IFNA(VLOOKUP(I8687,$AG$3:$AH$83,2,FALSE),"")='11.1'!$D$5,TXM!L8687,"")</f>
        <v/>
      </c>
      <c r="N8687" t="str">
        <f>IFERROR(SMALL($M$5:$M$9000,ROWS($M$5:M8687)),"")</f>
        <v/>
      </c>
      <c r="S8687" s="388">
        <f>ROWS(R$5:R8687)</f>
        <v>8683</v>
      </c>
      <c r="T8687" s="388" t="str">
        <f>IF(_xlfn.IFNA(VLOOKUP(P8687,$AG$3:$AH$83,2,FALSE),"")='11.1'!$D$5,TXM!S8687,"")</f>
        <v/>
      </c>
      <c r="U8687" t="str">
        <f>IFERROR(SMALL($T$5:$T$9000,ROWS($T$5:T8687)),"")</f>
        <v/>
      </c>
    </row>
    <row r="8688" spans="4:21" ht="14.4" customHeight="1" x14ac:dyDescent="0.3">
      <c r="D8688" s="388">
        <f>ROWS(C$5:C8688)</f>
        <v>8684</v>
      </c>
      <c r="E8688" s="388" t="str">
        <f>IF(_xlfn.IFNA(VLOOKUP(A8688,$AG$3:$AH$83,2,FALSE),"")='11.1'!$D$5,TXM!D8688,"")</f>
        <v/>
      </c>
      <c r="F8688" t="str">
        <f>IFERROR(SMALL($E$5:$E$9000,ROWS($E$5:E8688)),"")</f>
        <v/>
      </c>
      <c r="L8688" s="388">
        <f>ROWS(K$5:K8688)</f>
        <v>8684</v>
      </c>
      <c r="M8688" s="388" t="str">
        <f>IF(_xlfn.IFNA(VLOOKUP(I8688,$AG$3:$AH$83,2,FALSE),"")='11.1'!$D$5,TXM!L8688,"")</f>
        <v/>
      </c>
      <c r="N8688" t="str">
        <f>IFERROR(SMALL($M$5:$M$9000,ROWS($M$5:M8688)),"")</f>
        <v/>
      </c>
      <c r="S8688" s="388">
        <f>ROWS(R$5:R8688)</f>
        <v>8684</v>
      </c>
      <c r="T8688" s="388" t="str">
        <f>IF(_xlfn.IFNA(VLOOKUP(P8688,$AG$3:$AH$83,2,FALSE),"")='11.1'!$D$5,TXM!S8688,"")</f>
        <v/>
      </c>
      <c r="U8688" t="str">
        <f>IFERROR(SMALL($T$5:$T$9000,ROWS($T$5:T8688)),"")</f>
        <v/>
      </c>
    </row>
    <row r="8689" spans="4:21" ht="14.4" customHeight="1" x14ac:dyDescent="0.3">
      <c r="D8689" s="388">
        <f>ROWS(C$5:C8689)</f>
        <v>8685</v>
      </c>
      <c r="E8689" s="388" t="str">
        <f>IF(_xlfn.IFNA(VLOOKUP(A8689,$AG$3:$AH$83,2,FALSE),"")='11.1'!$D$5,TXM!D8689,"")</f>
        <v/>
      </c>
      <c r="F8689" t="str">
        <f>IFERROR(SMALL($E$5:$E$9000,ROWS($E$5:E8689)),"")</f>
        <v/>
      </c>
      <c r="L8689" s="388">
        <f>ROWS(K$5:K8689)</f>
        <v>8685</v>
      </c>
      <c r="M8689" s="388" t="str">
        <f>IF(_xlfn.IFNA(VLOOKUP(I8689,$AG$3:$AH$83,2,FALSE),"")='11.1'!$D$5,TXM!L8689,"")</f>
        <v/>
      </c>
      <c r="N8689" t="str">
        <f>IFERROR(SMALL($M$5:$M$9000,ROWS($M$5:M8689)),"")</f>
        <v/>
      </c>
      <c r="S8689" s="388">
        <f>ROWS(R$5:R8689)</f>
        <v>8685</v>
      </c>
      <c r="T8689" s="388" t="str">
        <f>IF(_xlfn.IFNA(VLOOKUP(P8689,$AG$3:$AH$83,2,FALSE),"")='11.1'!$D$5,TXM!S8689,"")</f>
        <v/>
      </c>
      <c r="U8689" t="str">
        <f>IFERROR(SMALL($T$5:$T$9000,ROWS($T$5:T8689)),"")</f>
        <v/>
      </c>
    </row>
    <row r="8690" spans="4:21" ht="14.4" customHeight="1" x14ac:dyDescent="0.3">
      <c r="D8690" s="388">
        <f>ROWS(C$5:C8690)</f>
        <v>8686</v>
      </c>
      <c r="E8690" s="388" t="str">
        <f>IF(_xlfn.IFNA(VLOOKUP(A8690,$AG$3:$AH$83,2,FALSE),"")='11.1'!$D$5,TXM!D8690,"")</f>
        <v/>
      </c>
      <c r="F8690" t="str">
        <f>IFERROR(SMALL($E$5:$E$9000,ROWS($E$5:E8690)),"")</f>
        <v/>
      </c>
      <c r="L8690" s="388">
        <f>ROWS(K$5:K8690)</f>
        <v>8686</v>
      </c>
      <c r="M8690" s="388" t="str">
        <f>IF(_xlfn.IFNA(VLOOKUP(I8690,$AG$3:$AH$83,2,FALSE),"")='11.1'!$D$5,TXM!L8690,"")</f>
        <v/>
      </c>
      <c r="N8690" t="str">
        <f>IFERROR(SMALL($M$5:$M$9000,ROWS($M$5:M8690)),"")</f>
        <v/>
      </c>
      <c r="S8690" s="388">
        <f>ROWS(R$5:R8690)</f>
        <v>8686</v>
      </c>
      <c r="T8690" s="388" t="str">
        <f>IF(_xlfn.IFNA(VLOOKUP(P8690,$AG$3:$AH$83,2,FALSE),"")='11.1'!$D$5,TXM!S8690,"")</f>
        <v/>
      </c>
      <c r="U8690" t="str">
        <f>IFERROR(SMALL($T$5:$T$9000,ROWS($T$5:T8690)),"")</f>
        <v/>
      </c>
    </row>
    <row r="8691" spans="4:21" ht="14.4" customHeight="1" x14ac:dyDescent="0.3">
      <c r="D8691" s="388">
        <f>ROWS(C$5:C8691)</f>
        <v>8687</v>
      </c>
      <c r="E8691" s="388" t="str">
        <f>IF(_xlfn.IFNA(VLOOKUP(A8691,$AG$3:$AH$83,2,FALSE),"")='11.1'!$D$5,TXM!D8691,"")</f>
        <v/>
      </c>
      <c r="F8691" t="str">
        <f>IFERROR(SMALL($E$5:$E$9000,ROWS($E$5:E8691)),"")</f>
        <v/>
      </c>
      <c r="L8691" s="388">
        <f>ROWS(K$5:K8691)</f>
        <v>8687</v>
      </c>
      <c r="M8691" s="388" t="str">
        <f>IF(_xlfn.IFNA(VLOOKUP(I8691,$AG$3:$AH$83,2,FALSE),"")='11.1'!$D$5,TXM!L8691,"")</f>
        <v/>
      </c>
      <c r="N8691" t="str">
        <f>IFERROR(SMALL($M$5:$M$9000,ROWS($M$5:M8691)),"")</f>
        <v/>
      </c>
      <c r="S8691" s="388">
        <f>ROWS(R$5:R8691)</f>
        <v>8687</v>
      </c>
      <c r="T8691" s="388" t="str">
        <f>IF(_xlfn.IFNA(VLOOKUP(P8691,$AG$3:$AH$83,2,FALSE),"")='11.1'!$D$5,TXM!S8691,"")</f>
        <v/>
      </c>
      <c r="U8691" t="str">
        <f>IFERROR(SMALL($T$5:$T$9000,ROWS($T$5:T8691)),"")</f>
        <v/>
      </c>
    </row>
    <row r="8692" spans="4:21" ht="14.4" customHeight="1" x14ac:dyDescent="0.3">
      <c r="D8692" s="388">
        <f>ROWS(C$5:C8692)</f>
        <v>8688</v>
      </c>
      <c r="E8692" s="388" t="str">
        <f>IF(_xlfn.IFNA(VLOOKUP(A8692,$AG$3:$AH$83,2,FALSE),"")='11.1'!$D$5,TXM!D8692,"")</f>
        <v/>
      </c>
      <c r="F8692" t="str">
        <f>IFERROR(SMALL($E$5:$E$9000,ROWS($E$5:E8692)),"")</f>
        <v/>
      </c>
      <c r="L8692" s="388">
        <f>ROWS(K$5:K8692)</f>
        <v>8688</v>
      </c>
      <c r="M8692" s="388" t="str">
        <f>IF(_xlfn.IFNA(VLOOKUP(I8692,$AG$3:$AH$83,2,FALSE),"")='11.1'!$D$5,TXM!L8692,"")</f>
        <v/>
      </c>
      <c r="N8692" t="str">
        <f>IFERROR(SMALL($M$5:$M$9000,ROWS($M$5:M8692)),"")</f>
        <v/>
      </c>
      <c r="S8692" s="388">
        <f>ROWS(R$5:R8692)</f>
        <v>8688</v>
      </c>
      <c r="T8692" s="388" t="str">
        <f>IF(_xlfn.IFNA(VLOOKUP(P8692,$AG$3:$AH$83,2,FALSE),"")='11.1'!$D$5,TXM!S8692,"")</f>
        <v/>
      </c>
      <c r="U8692" t="str">
        <f>IFERROR(SMALL($T$5:$T$9000,ROWS($T$5:T8692)),"")</f>
        <v/>
      </c>
    </row>
    <row r="8693" spans="4:21" ht="14.4" customHeight="1" x14ac:dyDescent="0.3">
      <c r="D8693" s="388">
        <f>ROWS(C$5:C8693)</f>
        <v>8689</v>
      </c>
      <c r="E8693" s="388" t="str">
        <f>IF(_xlfn.IFNA(VLOOKUP(A8693,$AG$3:$AH$83,2,FALSE),"")='11.1'!$D$5,TXM!D8693,"")</f>
        <v/>
      </c>
      <c r="F8693" t="str">
        <f>IFERROR(SMALL($E$5:$E$9000,ROWS($E$5:E8693)),"")</f>
        <v/>
      </c>
      <c r="L8693" s="388">
        <f>ROWS(K$5:K8693)</f>
        <v>8689</v>
      </c>
      <c r="M8693" s="388" t="str">
        <f>IF(_xlfn.IFNA(VLOOKUP(I8693,$AG$3:$AH$83,2,FALSE),"")='11.1'!$D$5,TXM!L8693,"")</f>
        <v/>
      </c>
      <c r="N8693" t="str">
        <f>IFERROR(SMALL($M$5:$M$9000,ROWS($M$5:M8693)),"")</f>
        <v/>
      </c>
      <c r="S8693" s="388">
        <f>ROWS(R$5:R8693)</f>
        <v>8689</v>
      </c>
      <c r="T8693" s="388" t="str">
        <f>IF(_xlfn.IFNA(VLOOKUP(P8693,$AG$3:$AH$83,2,FALSE),"")='11.1'!$D$5,TXM!S8693,"")</f>
        <v/>
      </c>
      <c r="U8693" t="str">
        <f>IFERROR(SMALL($T$5:$T$9000,ROWS($T$5:T8693)),"")</f>
        <v/>
      </c>
    </row>
    <row r="8694" spans="4:21" ht="14.4" customHeight="1" x14ac:dyDescent="0.3">
      <c r="D8694" s="388">
        <f>ROWS(C$5:C8694)</f>
        <v>8690</v>
      </c>
      <c r="E8694" s="388" t="str">
        <f>IF(_xlfn.IFNA(VLOOKUP(A8694,$AG$3:$AH$83,2,FALSE),"")='11.1'!$D$5,TXM!D8694,"")</f>
        <v/>
      </c>
      <c r="F8694" t="str">
        <f>IFERROR(SMALL($E$5:$E$9000,ROWS($E$5:E8694)),"")</f>
        <v/>
      </c>
      <c r="L8694" s="388">
        <f>ROWS(K$5:K8694)</f>
        <v>8690</v>
      </c>
      <c r="M8694" s="388" t="str">
        <f>IF(_xlfn.IFNA(VLOOKUP(I8694,$AG$3:$AH$83,2,FALSE),"")='11.1'!$D$5,TXM!L8694,"")</f>
        <v/>
      </c>
      <c r="N8694" t="str">
        <f>IFERROR(SMALL($M$5:$M$9000,ROWS($M$5:M8694)),"")</f>
        <v/>
      </c>
      <c r="S8694" s="388">
        <f>ROWS(R$5:R8694)</f>
        <v>8690</v>
      </c>
      <c r="T8694" s="388" t="str">
        <f>IF(_xlfn.IFNA(VLOOKUP(P8694,$AG$3:$AH$83,2,FALSE),"")='11.1'!$D$5,TXM!S8694,"")</f>
        <v/>
      </c>
      <c r="U8694" t="str">
        <f>IFERROR(SMALL($T$5:$T$9000,ROWS($T$5:T8694)),"")</f>
        <v/>
      </c>
    </row>
    <row r="8695" spans="4:21" ht="14.4" customHeight="1" x14ac:dyDescent="0.3">
      <c r="D8695" s="388">
        <f>ROWS(C$5:C8695)</f>
        <v>8691</v>
      </c>
      <c r="E8695" s="388" t="str">
        <f>IF(_xlfn.IFNA(VLOOKUP(A8695,$AG$3:$AH$83,2,FALSE),"")='11.1'!$D$5,TXM!D8695,"")</f>
        <v/>
      </c>
      <c r="F8695" t="str">
        <f>IFERROR(SMALL($E$5:$E$9000,ROWS($E$5:E8695)),"")</f>
        <v/>
      </c>
      <c r="L8695" s="388">
        <f>ROWS(K$5:K8695)</f>
        <v>8691</v>
      </c>
      <c r="M8695" s="388" t="str">
        <f>IF(_xlfn.IFNA(VLOOKUP(I8695,$AG$3:$AH$83,2,FALSE),"")='11.1'!$D$5,TXM!L8695,"")</f>
        <v/>
      </c>
      <c r="N8695" t="str">
        <f>IFERROR(SMALL($M$5:$M$9000,ROWS($M$5:M8695)),"")</f>
        <v/>
      </c>
      <c r="S8695" s="388">
        <f>ROWS(R$5:R8695)</f>
        <v>8691</v>
      </c>
      <c r="T8695" s="388" t="str">
        <f>IF(_xlfn.IFNA(VLOOKUP(P8695,$AG$3:$AH$83,2,FALSE),"")='11.1'!$D$5,TXM!S8695,"")</f>
        <v/>
      </c>
      <c r="U8695" t="str">
        <f>IFERROR(SMALL($T$5:$T$9000,ROWS($T$5:T8695)),"")</f>
        <v/>
      </c>
    </row>
    <row r="8696" spans="4:21" ht="14.4" customHeight="1" x14ac:dyDescent="0.3">
      <c r="D8696" s="388">
        <f>ROWS(C$5:C8696)</f>
        <v>8692</v>
      </c>
      <c r="E8696" s="388" t="str">
        <f>IF(_xlfn.IFNA(VLOOKUP(A8696,$AG$3:$AH$83,2,FALSE),"")='11.1'!$D$5,TXM!D8696,"")</f>
        <v/>
      </c>
      <c r="F8696" t="str">
        <f>IFERROR(SMALL($E$5:$E$9000,ROWS($E$5:E8696)),"")</f>
        <v/>
      </c>
      <c r="L8696" s="388">
        <f>ROWS(K$5:K8696)</f>
        <v>8692</v>
      </c>
      <c r="M8696" s="388" t="str">
        <f>IF(_xlfn.IFNA(VLOOKUP(I8696,$AG$3:$AH$83,2,FALSE),"")='11.1'!$D$5,TXM!L8696,"")</f>
        <v/>
      </c>
      <c r="N8696" t="str">
        <f>IFERROR(SMALL($M$5:$M$9000,ROWS($M$5:M8696)),"")</f>
        <v/>
      </c>
      <c r="S8696" s="388">
        <f>ROWS(R$5:R8696)</f>
        <v>8692</v>
      </c>
      <c r="T8696" s="388" t="str">
        <f>IF(_xlfn.IFNA(VLOOKUP(P8696,$AG$3:$AH$83,2,FALSE),"")='11.1'!$D$5,TXM!S8696,"")</f>
        <v/>
      </c>
      <c r="U8696" t="str">
        <f>IFERROR(SMALL($T$5:$T$9000,ROWS($T$5:T8696)),"")</f>
        <v/>
      </c>
    </row>
    <row r="8697" spans="4:21" ht="14.4" customHeight="1" x14ac:dyDescent="0.3">
      <c r="D8697" s="388">
        <f>ROWS(C$5:C8697)</f>
        <v>8693</v>
      </c>
      <c r="E8697" s="388" t="str">
        <f>IF(_xlfn.IFNA(VLOOKUP(A8697,$AG$3:$AH$83,2,FALSE),"")='11.1'!$D$5,TXM!D8697,"")</f>
        <v/>
      </c>
      <c r="F8697" t="str">
        <f>IFERROR(SMALL($E$5:$E$9000,ROWS($E$5:E8697)),"")</f>
        <v/>
      </c>
      <c r="L8697" s="388">
        <f>ROWS(K$5:K8697)</f>
        <v>8693</v>
      </c>
      <c r="M8697" s="388" t="str">
        <f>IF(_xlfn.IFNA(VLOOKUP(I8697,$AG$3:$AH$83,2,FALSE),"")='11.1'!$D$5,TXM!L8697,"")</f>
        <v/>
      </c>
      <c r="N8697" t="str">
        <f>IFERROR(SMALL($M$5:$M$9000,ROWS($M$5:M8697)),"")</f>
        <v/>
      </c>
      <c r="S8697" s="388">
        <f>ROWS(R$5:R8697)</f>
        <v>8693</v>
      </c>
      <c r="T8697" s="388" t="str">
        <f>IF(_xlfn.IFNA(VLOOKUP(P8697,$AG$3:$AH$83,2,FALSE),"")='11.1'!$D$5,TXM!S8697,"")</f>
        <v/>
      </c>
      <c r="U8697" t="str">
        <f>IFERROR(SMALL($T$5:$T$9000,ROWS($T$5:T8697)),"")</f>
        <v/>
      </c>
    </row>
    <row r="8698" spans="4:21" ht="14.4" customHeight="1" x14ac:dyDescent="0.3">
      <c r="D8698" s="388">
        <f>ROWS(C$5:C8698)</f>
        <v>8694</v>
      </c>
      <c r="E8698" s="388" t="str">
        <f>IF(_xlfn.IFNA(VLOOKUP(A8698,$AG$3:$AH$83,2,FALSE),"")='11.1'!$D$5,TXM!D8698,"")</f>
        <v/>
      </c>
      <c r="F8698" t="str">
        <f>IFERROR(SMALL($E$5:$E$9000,ROWS($E$5:E8698)),"")</f>
        <v/>
      </c>
      <c r="L8698" s="388">
        <f>ROWS(K$5:K8698)</f>
        <v>8694</v>
      </c>
      <c r="M8698" s="388" t="str">
        <f>IF(_xlfn.IFNA(VLOOKUP(I8698,$AG$3:$AH$83,2,FALSE),"")='11.1'!$D$5,TXM!L8698,"")</f>
        <v/>
      </c>
      <c r="N8698" t="str">
        <f>IFERROR(SMALL($M$5:$M$9000,ROWS($M$5:M8698)),"")</f>
        <v/>
      </c>
      <c r="S8698" s="388">
        <f>ROWS(R$5:R8698)</f>
        <v>8694</v>
      </c>
      <c r="T8698" s="388" t="str">
        <f>IF(_xlfn.IFNA(VLOOKUP(P8698,$AG$3:$AH$83,2,FALSE),"")='11.1'!$D$5,TXM!S8698,"")</f>
        <v/>
      </c>
      <c r="U8698" t="str">
        <f>IFERROR(SMALL($T$5:$T$9000,ROWS($T$5:T8698)),"")</f>
        <v/>
      </c>
    </row>
    <row r="8699" spans="4:21" ht="14.4" customHeight="1" x14ac:dyDescent="0.3">
      <c r="D8699" s="388">
        <f>ROWS(C$5:C8699)</f>
        <v>8695</v>
      </c>
      <c r="E8699" s="388" t="str">
        <f>IF(_xlfn.IFNA(VLOOKUP(A8699,$AG$3:$AH$83,2,FALSE),"")='11.1'!$D$5,TXM!D8699,"")</f>
        <v/>
      </c>
      <c r="F8699" t="str">
        <f>IFERROR(SMALL($E$5:$E$9000,ROWS($E$5:E8699)),"")</f>
        <v/>
      </c>
      <c r="L8699" s="388">
        <f>ROWS(K$5:K8699)</f>
        <v>8695</v>
      </c>
      <c r="M8699" s="388" t="str">
        <f>IF(_xlfn.IFNA(VLOOKUP(I8699,$AG$3:$AH$83,2,FALSE),"")='11.1'!$D$5,TXM!L8699,"")</f>
        <v/>
      </c>
      <c r="N8699" t="str">
        <f>IFERROR(SMALL($M$5:$M$9000,ROWS($M$5:M8699)),"")</f>
        <v/>
      </c>
      <c r="S8699" s="388">
        <f>ROWS(R$5:R8699)</f>
        <v>8695</v>
      </c>
      <c r="T8699" s="388" t="str">
        <f>IF(_xlfn.IFNA(VLOOKUP(P8699,$AG$3:$AH$83,2,FALSE),"")='11.1'!$D$5,TXM!S8699,"")</f>
        <v/>
      </c>
      <c r="U8699" t="str">
        <f>IFERROR(SMALL($T$5:$T$9000,ROWS($T$5:T8699)),"")</f>
        <v/>
      </c>
    </row>
    <row r="8700" spans="4:21" ht="14.4" customHeight="1" x14ac:dyDescent="0.3">
      <c r="D8700" s="388">
        <f>ROWS(C$5:C8700)</f>
        <v>8696</v>
      </c>
      <c r="E8700" s="388" t="str">
        <f>IF(_xlfn.IFNA(VLOOKUP(A8700,$AG$3:$AH$83,2,FALSE),"")='11.1'!$D$5,TXM!D8700,"")</f>
        <v/>
      </c>
      <c r="F8700" t="str">
        <f>IFERROR(SMALL($E$5:$E$9000,ROWS($E$5:E8700)),"")</f>
        <v/>
      </c>
      <c r="L8700" s="388">
        <f>ROWS(K$5:K8700)</f>
        <v>8696</v>
      </c>
      <c r="M8700" s="388" t="str">
        <f>IF(_xlfn.IFNA(VLOOKUP(I8700,$AG$3:$AH$83,2,FALSE),"")='11.1'!$D$5,TXM!L8700,"")</f>
        <v/>
      </c>
      <c r="N8700" t="str">
        <f>IFERROR(SMALL($M$5:$M$9000,ROWS($M$5:M8700)),"")</f>
        <v/>
      </c>
      <c r="S8700" s="388">
        <f>ROWS(R$5:R8700)</f>
        <v>8696</v>
      </c>
      <c r="T8700" s="388" t="str">
        <f>IF(_xlfn.IFNA(VLOOKUP(P8700,$AG$3:$AH$83,2,FALSE),"")='11.1'!$D$5,TXM!S8700,"")</f>
        <v/>
      </c>
      <c r="U8700" t="str">
        <f>IFERROR(SMALL($T$5:$T$9000,ROWS($T$5:T8700)),"")</f>
        <v/>
      </c>
    </row>
    <row r="8701" spans="4:21" ht="14.4" customHeight="1" x14ac:dyDescent="0.3">
      <c r="D8701" s="388">
        <f>ROWS(C$5:C8701)</f>
        <v>8697</v>
      </c>
      <c r="E8701" s="388" t="str">
        <f>IF(_xlfn.IFNA(VLOOKUP(A8701,$AG$3:$AH$83,2,FALSE),"")='11.1'!$D$5,TXM!D8701,"")</f>
        <v/>
      </c>
      <c r="F8701" t="str">
        <f>IFERROR(SMALL($E$5:$E$9000,ROWS($E$5:E8701)),"")</f>
        <v/>
      </c>
      <c r="L8701" s="388">
        <f>ROWS(K$5:K8701)</f>
        <v>8697</v>
      </c>
      <c r="M8701" s="388" t="str">
        <f>IF(_xlfn.IFNA(VLOOKUP(I8701,$AG$3:$AH$83,2,FALSE),"")='11.1'!$D$5,TXM!L8701,"")</f>
        <v/>
      </c>
      <c r="N8701" t="str">
        <f>IFERROR(SMALL($M$5:$M$9000,ROWS($M$5:M8701)),"")</f>
        <v/>
      </c>
      <c r="S8701" s="388">
        <f>ROWS(R$5:R8701)</f>
        <v>8697</v>
      </c>
      <c r="T8701" s="388" t="str">
        <f>IF(_xlfn.IFNA(VLOOKUP(P8701,$AG$3:$AH$83,2,FALSE),"")='11.1'!$D$5,TXM!S8701,"")</f>
        <v/>
      </c>
      <c r="U8701" t="str">
        <f>IFERROR(SMALL($T$5:$T$9000,ROWS($T$5:T8701)),"")</f>
        <v/>
      </c>
    </row>
    <row r="8702" spans="4:21" ht="14.4" customHeight="1" x14ac:dyDescent="0.3">
      <c r="D8702" s="388">
        <f>ROWS(C$5:C8702)</f>
        <v>8698</v>
      </c>
      <c r="E8702" s="388" t="str">
        <f>IF(_xlfn.IFNA(VLOOKUP(A8702,$AG$3:$AH$83,2,FALSE),"")='11.1'!$D$5,TXM!D8702,"")</f>
        <v/>
      </c>
      <c r="F8702" t="str">
        <f>IFERROR(SMALL($E$5:$E$9000,ROWS($E$5:E8702)),"")</f>
        <v/>
      </c>
      <c r="L8702" s="388">
        <f>ROWS(K$5:K8702)</f>
        <v>8698</v>
      </c>
      <c r="M8702" s="388" t="str">
        <f>IF(_xlfn.IFNA(VLOOKUP(I8702,$AG$3:$AH$83,2,FALSE),"")='11.1'!$D$5,TXM!L8702,"")</f>
        <v/>
      </c>
      <c r="N8702" t="str">
        <f>IFERROR(SMALL($M$5:$M$9000,ROWS($M$5:M8702)),"")</f>
        <v/>
      </c>
      <c r="S8702" s="388">
        <f>ROWS(R$5:R8702)</f>
        <v>8698</v>
      </c>
      <c r="T8702" s="388" t="str">
        <f>IF(_xlfn.IFNA(VLOOKUP(P8702,$AG$3:$AH$83,2,FALSE),"")='11.1'!$D$5,TXM!S8702,"")</f>
        <v/>
      </c>
      <c r="U8702" t="str">
        <f>IFERROR(SMALL($T$5:$T$9000,ROWS($T$5:T8702)),"")</f>
        <v/>
      </c>
    </row>
    <row r="8703" spans="4:21" ht="14.4" customHeight="1" x14ac:dyDescent="0.3">
      <c r="D8703" s="388">
        <f>ROWS(C$5:C8703)</f>
        <v>8699</v>
      </c>
      <c r="E8703" s="388" t="str">
        <f>IF(_xlfn.IFNA(VLOOKUP(A8703,$AG$3:$AH$83,2,FALSE),"")='11.1'!$D$5,TXM!D8703,"")</f>
        <v/>
      </c>
      <c r="F8703" t="str">
        <f>IFERROR(SMALL($E$5:$E$9000,ROWS($E$5:E8703)),"")</f>
        <v/>
      </c>
      <c r="L8703" s="388">
        <f>ROWS(K$5:K8703)</f>
        <v>8699</v>
      </c>
      <c r="M8703" s="388" t="str">
        <f>IF(_xlfn.IFNA(VLOOKUP(I8703,$AG$3:$AH$83,2,FALSE),"")='11.1'!$D$5,TXM!L8703,"")</f>
        <v/>
      </c>
      <c r="N8703" t="str">
        <f>IFERROR(SMALL($M$5:$M$9000,ROWS($M$5:M8703)),"")</f>
        <v/>
      </c>
      <c r="S8703" s="388">
        <f>ROWS(R$5:R8703)</f>
        <v>8699</v>
      </c>
      <c r="T8703" s="388" t="str">
        <f>IF(_xlfn.IFNA(VLOOKUP(P8703,$AG$3:$AH$83,2,FALSE),"")='11.1'!$D$5,TXM!S8703,"")</f>
        <v/>
      </c>
      <c r="U8703" t="str">
        <f>IFERROR(SMALL($T$5:$T$9000,ROWS($T$5:T8703)),"")</f>
        <v/>
      </c>
    </row>
    <row r="8704" spans="4:21" ht="14.4" customHeight="1" x14ac:dyDescent="0.3">
      <c r="D8704" s="388">
        <f>ROWS(C$5:C8704)</f>
        <v>8700</v>
      </c>
      <c r="E8704" s="388" t="str">
        <f>IF(_xlfn.IFNA(VLOOKUP(A8704,$AG$3:$AH$83,2,FALSE),"")='11.1'!$D$5,TXM!D8704,"")</f>
        <v/>
      </c>
      <c r="F8704" t="str">
        <f>IFERROR(SMALL($E$5:$E$9000,ROWS($E$5:E8704)),"")</f>
        <v/>
      </c>
      <c r="L8704" s="388">
        <f>ROWS(K$5:K8704)</f>
        <v>8700</v>
      </c>
      <c r="M8704" s="388" t="str">
        <f>IF(_xlfn.IFNA(VLOOKUP(I8704,$AG$3:$AH$83,2,FALSE),"")='11.1'!$D$5,TXM!L8704,"")</f>
        <v/>
      </c>
      <c r="N8704" t="str">
        <f>IFERROR(SMALL($M$5:$M$9000,ROWS($M$5:M8704)),"")</f>
        <v/>
      </c>
      <c r="S8704" s="388">
        <f>ROWS(R$5:R8704)</f>
        <v>8700</v>
      </c>
      <c r="T8704" s="388" t="str">
        <f>IF(_xlfn.IFNA(VLOOKUP(P8704,$AG$3:$AH$83,2,FALSE),"")='11.1'!$D$5,TXM!S8704,"")</f>
        <v/>
      </c>
      <c r="U8704" t="str">
        <f>IFERROR(SMALL($T$5:$T$9000,ROWS($T$5:T8704)),"")</f>
        <v/>
      </c>
    </row>
    <row r="8705" spans="4:21" ht="14.4" customHeight="1" x14ac:dyDescent="0.3">
      <c r="D8705" s="388">
        <f>ROWS(C$5:C8705)</f>
        <v>8701</v>
      </c>
      <c r="E8705" s="388" t="str">
        <f>IF(_xlfn.IFNA(VLOOKUP(A8705,$AG$3:$AH$83,2,FALSE),"")='11.1'!$D$5,TXM!D8705,"")</f>
        <v/>
      </c>
      <c r="F8705" t="str">
        <f>IFERROR(SMALL($E$5:$E$9000,ROWS($E$5:E8705)),"")</f>
        <v/>
      </c>
      <c r="L8705" s="388">
        <f>ROWS(K$5:K8705)</f>
        <v>8701</v>
      </c>
      <c r="M8705" s="388" t="str">
        <f>IF(_xlfn.IFNA(VLOOKUP(I8705,$AG$3:$AH$83,2,FALSE),"")='11.1'!$D$5,TXM!L8705,"")</f>
        <v/>
      </c>
      <c r="N8705" t="str">
        <f>IFERROR(SMALL($M$5:$M$9000,ROWS($M$5:M8705)),"")</f>
        <v/>
      </c>
      <c r="S8705" s="388">
        <f>ROWS(R$5:R8705)</f>
        <v>8701</v>
      </c>
      <c r="T8705" s="388" t="str">
        <f>IF(_xlfn.IFNA(VLOOKUP(P8705,$AG$3:$AH$83,2,FALSE),"")='11.1'!$D$5,TXM!S8705,"")</f>
        <v/>
      </c>
      <c r="U8705" t="str">
        <f>IFERROR(SMALL($T$5:$T$9000,ROWS($T$5:T8705)),"")</f>
        <v/>
      </c>
    </row>
    <row r="8706" spans="4:21" ht="14.4" customHeight="1" x14ac:dyDescent="0.3">
      <c r="D8706" s="388">
        <f>ROWS(C$5:C8706)</f>
        <v>8702</v>
      </c>
      <c r="E8706" s="388" t="str">
        <f>IF(_xlfn.IFNA(VLOOKUP(A8706,$AG$3:$AH$83,2,FALSE),"")='11.1'!$D$5,TXM!D8706,"")</f>
        <v/>
      </c>
      <c r="F8706" t="str">
        <f>IFERROR(SMALL($E$5:$E$9000,ROWS($E$5:E8706)),"")</f>
        <v/>
      </c>
      <c r="L8706" s="388">
        <f>ROWS(K$5:K8706)</f>
        <v>8702</v>
      </c>
      <c r="M8706" s="388" t="str">
        <f>IF(_xlfn.IFNA(VLOOKUP(I8706,$AG$3:$AH$83,2,FALSE),"")='11.1'!$D$5,TXM!L8706,"")</f>
        <v/>
      </c>
      <c r="N8706" t="str">
        <f>IFERROR(SMALL($M$5:$M$9000,ROWS($M$5:M8706)),"")</f>
        <v/>
      </c>
      <c r="S8706" s="388">
        <f>ROWS(R$5:R8706)</f>
        <v>8702</v>
      </c>
      <c r="T8706" s="388" t="str">
        <f>IF(_xlfn.IFNA(VLOOKUP(P8706,$AG$3:$AH$83,2,FALSE),"")='11.1'!$D$5,TXM!S8706,"")</f>
        <v/>
      </c>
      <c r="U8706" t="str">
        <f>IFERROR(SMALL($T$5:$T$9000,ROWS($T$5:T8706)),"")</f>
        <v/>
      </c>
    </row>
    <row r="8707" spans="4:21" ht="14.4" customHeight="1" x14ac:dyDescent="0.3">
      <c r="D8707" s="388">
        <f>ROWS(C$5:C8707)</f>
        <v>8703</v>
      </c>
      <c r="E8707" s="388" t="str">
        <f>IF(_xlfn.IFNA(VLOOKUP(A8707,$AG$3:$AH$83,2,FALSE),"")='11.1'!$D$5,TXM!D8707,"")</f>
        <v/>
      </c>
      <c r="F8707" t="str">
        <f>IFERROR(SMALL($E$5:$E$9000,ROWS($E$5:E8707)),"")</f>
        <v/>
      </c>
      <c r="L8707" s="388">
        <f>ROWS(K$5:K8707)</f>
        <v>8703</v>
      </c>
      <c r="M8707" s="388" t="str">
        <f>IF(_xlfn.IFNA(VLOOKUP(I8707,$AG$3:$AH$83,2,FALSE),"")='11.1'!$D$5,TXM!L8707,"")</f>
        <v/>
      </c>
      <c r="N8707" t="str">
        <f>IFERROR(SMALL($M$5:$M$9000,ROWS($M$5:M8707)),"")</f>
        <v/>
      </c>
      <c r="S8707" s="388">
        <f>ROWS(R$5:R8707)</f>
        <v>8703</v>
      </c>
      <c r="T8707" s="388" t="str">
        <f>IF(_xlfn.IFNA(VLOOKUP(P8707,$AG$3:$AH$83,2,FALSE),"")='11.1'!$D$5,TXM!S8707,"")</f>
        <v/>
      </c>
      <c r="U8707" t="str">
        <f>IFERROR(SMALL($T$5:$T$9000,ROWS($T$5:T8707)),"")</f>
        <v/>
      </c>
    </row>
    <row r="8708" spans="4:21" ht="14.4" customHeight="1" x14ac:dyDescent="0.3">
      <c r="D8708" s="388">
        <f>ROWS(C$5:C8708)</f>
        <v>8704</v>
      </c>
      <c r="E8708" s="388" t="str">
        <f>IF(_xlfn.IFNA(VLOOKUP(A8708,$AG$3:$AH$83,2,FALSE),"")='11.1'!$D$5,TXM!D8708,"")</f>
        <v/>
      </c>
      <c r="F8708" t="str">
        <f>IFERROR(SMALL($E$5:$E$9000,ROWS($E$5:E8708)),"")</f>
        <v/>
      </c>
      <c r="L8708" s="388">
        <f>ROWS(K$5:K8708)</f>
        <v>8704</v>
      </c>
      <c r="M8708" s="388" t="str">
        <f>IF(_xlfn.IFNA(VLOOKUP(I8708,$AG$3:$AH$83,2,FALSE),"")='11.1'!$D$5,TXM!L8708,"")</f>
        <v/>
      </c>
      <c r="N8708" t="str">
        <f>IFERROR(SMALL($M$5:$M$9000,ROWS($M$5:M8708)),"")</f>
        <v/>
      </c>
      <c r="S8708" s="388">
        <f>ROWS(R$5:R8708)</f>
        <v>8704</v>
      </c>
      <c r="T8708" s="388" t="str">
        <f>IF(_xlfn.IFNA(VLOOKUP(P8708,$AG$3:$AH$83,2,FALSE),"")='11.1'!$D$5,TXM!S8708,"")</f>
        <v/>
      </c>
      <c r="U8708" t="str">
        <f>IFERROR(SMALL($T$5:$T$9000,ROWS($T$5:T8708)),"")</f>
        <v/>
      </c>
    </row>
    <row r="8709" spans="4:21" ht="14.4" customHeight="1" x14ac:dyDescent="0.3">
      <c r="D8709" s="388">
        <f>ROWS(C$5:C8709)</f>
        <v>8705</v>
      </c>
      <c r="E8709" s="388" t="str">
        <f>IF(_xlfn.IFNA(VLOOKUP(A8709,$AG$3:$AH$83,2,FALSE),"")='11.1'!$D$5,TXM!D8709,"")</f>
        <v/>
      </c>
      <c r="F8709" t="str">
        <f>IFERROR(SMALL($E$5:$E$9000,ROWS($E$5:E8709)),"")</f>
        <v/>
      </c>
      <c r="L8709" s="388">
        <f>ROWS(K$5:K8709)</f>
        <v>8705</v>
      </c>
      <c r="M8709" s="388" t="str">
        <f>IF(_xlfn.IFNA(VLOOKUP(I8709,$AG$3:$AH$83,2,FALSE),"")='11.1'!$D$5,TXM!L8709,"")</f>
        <v/>
      </c>
      <c r="N8709" t="str">
        <f>IFERROR(SMALL($M$5:$M$9000,ROWS($M$5:M8709)),"")</f>
        <v/>
      </c>
      <c r="S8709" s="388">
        <f>ROWS(R$5:R8709)</f>
        <v>8705</v>
      </c>
      <c r="T8709" s="388" t="str">
        <f>IF(_xlfn.IFNA(VLOOKUP(P8709,$AG$3:$AH$83,2,FALSE),"")='11.1'!$D$5,TXM!S8709,"")</f>
        <v/>
      </c>
      <c r="U8709" t="str">
        <f>IFERROR(SMALL($T$5:$T$9000,ROWS($T$5:T8709)),"")</f>
        <v/>
      </c>
    </row>
    <row r="8710" spans="4:21" ht="14.4" customHeight="1" x14ac:dyDescent="0.3">
      <c r="D8710" s="388">
        <f>ROWS(C$5:C8710)</f>
        <v>8706</v>
      </c>
      <c r="E8710" s="388" t="str">
        <f>IF(_xlfn.IFNA(VLOOKUP(A8710,$AG$3:$AH$83,2,FALSE),"")='11.1'!$D$5,TXM!D8710,"")</f>
        <v/>
      </c>
      <c r="F8710" t="str">
        <f>IFERROR(SMALL($E$5:$E$9000,ROWS($E$5:E8710)),"")</f>
        <v/>
      </c>
      <c r="L8710" s="388">
        <f>ROWS(K$5:K8710)</f>
        <v>8706</v>
      </c>
      <c r="M8710" s="388" t="str">
        <f>IF(_xlfn.IFNA(VLOOKUP(I8710,$AG$3:$AH$83,2,FALSE),"")='11.1'!$D$5,TXM!L8710,"")</f>
        <v/>
      </c>
      <c r="N8710" t="str">
        <f>IFERROR(SMALL($M$5:$M$9000,ROWS($M$5:M8710)),"")</f>
        <v/>
      </c>
      <c r="S8710" s="388">
        <f>ROWS(R$5:R8710)</f>
        <v>8706</v>
      </c>
      <c r="T8710" s="388" t="str">
        <f>IF(_xlfn.IFNA(VLOOKUP(P8710,$AG$3:$AH$83,2,FALSE),"")='11.1'!$D$5,TXM!S8710,"")</f>
        <v/>
      </c>
      <c r="U8710" t="str">
        <f>IFERROR(SMALL($T$5:$T$9000,ROWS($T$5:T8710)),"")</f>
        <v/>
      </c>
    </row>
    <row r="8711" spans="4:21" ht="14.4" customHeight="1" x14ac:dyDescent="0.3">
      <c r="D8711" s="388">
        <f>ROWS(C$5:C8711)</f>
        <v>8707</v>
      </c>
      <c r="E8711" s="388" t="str">
        <f>IF(_xlfn.IFNA(VLOOKUP(A8711,$AG$3:$AH$83,2,FALSE),"")='11.1'!$D$5,TXM!D8711,"")</f>
        <v/>
      </c>
      <c r="F8711" t="str">
        <f>IFERROR(SMALL($E$5:$E$9000,ROWS($E$5:E8711)),"")</f>
        <v/>
      </c>
      <c r="L8711" s="388">
        <f>ROWS(K$5:K8711)</f>
        <v>8707</v>
      </c>
      <c r="M8711" s="388" t="str">
        <f>IF(_xlfn.IFNA(VLOOKUP(I8711,$AG$3:$AH$83,2,FALSE),"")='11.1'!$D$5,TXM!L8711,"")</f>
        <v/>
      </c>
      <c r="N8711" t="str">
        <f>IFERROR(SMALL($M$5:$M$9000,ROWS($M$5:M8711)),"")</f>
        <v/>
      </c>
      <c r="S8711" s="388">
        <f>ROWS(R$5:R8711)</f>
        <v>8707</v>
      </c>
      <c r="T8711" s="388" t="str">
        <f>IF(_xlfn.IFNA(VLOOKUP(P8711,$AG$3:$AH$83,2,FALSE),"")='11.1'!$D$5,TXM!S8711,"")</f>
        <v/>
      </c>
      <c r="U8711" t="str">
        <f>IFERROR(SMALL($T$5:$T$9000,ROWS($T$5:T8711)),"")</f>
        <v/>
      </c>
    </row>
    <row r="8712" spans="4:21" ht="14.4" customHeight="1" x14ac:dyDescent="0.3">
      <c r="D8712" s="388">
        <f>ROWS(C$5:C8712)</f>
        <v>8708</v>
      </c>
      <c r="E8712" s="388" t="str">
        <f>IF(_xlfn.IFNA(VLOOKUP(A8712,$AG$3:$AH$83,2,FALSE),"")='11.1'!$D$5,TXM!D8712,"")</f>
        <v/>
      </c>
      <c r="F8712" t="str">
        <f>IFERROR(SMALL($E$5:$E$9000,ROWS($E$5:E8712)),"")</f>
        <v/>
      </c>
      <c r="L8712" s="388">
        <f>ROWS(K$5:K8712)</f>
        <v>8708</v>
      </c>
      <c r="M8712" s="388" t="str">
        <f>IF(_xlfn.IFNA(VLOOKUP(I8712,$AG$3:$AH$83,2,FALSE),"")='11.1'!$D$5,TXM!L8712,"")</f>
        <v/>
      </c>
      <c r="N8712" t="str">
        <f>IFERROR(SMALL($M$5:$M$9000,ROWS($M$5:M8712)),"")</f>
        <v/>
      </c>
      <c r="S8712" s="388">
        <f>ROWS(R$5:R8712)</f>
        <v>8708</v>
      </c>
      <c r="T8712" s="388" t="str">
        <f>IF(_xlfn.IFNA(VLOOKUP(P8712,$AG$3:$AH$83,2,FALSE),"")='11.1'!$D$5,TXM!S8712,"")</f>
        <v/>
      </c>
      <c r="U8712" t="str">
        <f>IFERROR(SMALL($T$5:$T$9000,ROWS($T$5:T8712)),"")</f>
        <v/>
      </c>
    </row>
    <row r="8713" spans="4:21" ht="14.4" customHeight="1" x14ac:dyDescent="0.3">
      <c r="D8713" s="388">
        <f>ROWS(C$5:C8713)</f>
        <v>8709</v>
      </c>
      <c r="E8713" s="388" t="str">
        <f>IF(_xlfn.IFNA(VLOOKUP(A8713,$AG$3:$AH$83,2,FALSE),"")='11.1'!$D$5,TXM!D8713,"")</f>
        <v/>
      </c>
      <c r="F8713" t="str">
        <f>IFERROR(SMALL($E$5:$E$9000,ROWS($E$5:E8713)),"")</f>
        <v/>
      </c>
      <c r="L8713" s="388">
        <f>ROWS(K$5:K8713)</f>
        <v>8709</v>
      </c>
      <c r="M8713" s="388" t="str">
        <f>IF(_xlfn.IFNA(VLOOKUP(I8713,$AG$3:$AH$83,2,FALSE),"")='11.1'!$D$5,TXM!L8713,"")</f>
        <v/>
      </c>
      <c r="N8713" t="str">
        <f>IFERROR(SMALL($M$5:$M$9000,ROWS($M$5:M8713)),"")</f>
        <v/>
      </c>
      <c r="S8713" s="388">
        <f>ROWS(R$5:R8713)</f>
        <v>8709</v>
      </c>
      <c r="T8713" s="388" t="str">
        <f>IF(_xlfn.IFNA(VLOOKUP(P8713,$AG$3:$AH$83,2,FALSE),"")='11.1'!$D$5,TXM!S8713,"")</f>
        <v/>
      </c>
      <c r="U8713" t="str">
        <f>IFERROR(SMALL($T$5:$T$9000,ROWS($T$5:T8713)),"")</f>
        <v/>
      </c>
    </row>
    <row r="8714" spans="4:21" ht="14.4" customHeight="1" x14ac:dyDescent="0.3">
      <c r="D8714" s="388">
        <f>ROWS(C$5:C8714)</f>
        <v>8710</v>
      </c>
      <c r="E8714" s="388" t="str">
        <f>IF(_xlfn.IFNA(VLOOKUP(A8714,$AG$3:$AH$83,2,FALSE),"")='11.1'!$D$5,TXM!D8714,"")</f>
        <v/>
      </c>
      <c r="F8714" t="str">
        <f>IFERROR(SMALL($E$5:$E$9000,ROWS($E$5:E8714)),"")</f>
        <v/>
      </c>
      <c r="L8714" s="388">
        <f>ROWS(K$5:K8714)</f>
        <v>8710</v>
      </c>
      <c r="M8714" s="388" t="str">
        <f>IF(_xlfn.IFNA(VLOOKUP(I8714,$AG$3:$AH$83,2,FALSE),"")='11.1'!$D$5,TXM!L8714,"")</f>
        <v/>
      </c>
      <c r="N8714" t="str">
        <f>IFERROR(SMALL($M$5:$M$9000,ROWS($M$5:M8714)),"")</f>
        <v/>
      </c>
      <c r="S8714" s="388">
        <f>ROWS(R$5:R8714)</f>
        <v>8710</v>
      </c>
      <c r="T8714" s="388" t="str">
        <f>IF(_xlfn.IFNA(VLOOKUP(P8714,$AG$3:$AH$83,2,FALSE),"")='11.1'!$D$5,TXM!S8714,"")</f>
        <v/>
      </c>
      <c r="U8714" t="str">
        <f>IFERROR(SMALL($T$5:$T$9000,ROWS($T$5:T8714)),"")</f>
        <v/>
      </c>
    </row>
    <row r="8715" spans="4:21" ht="14.4" customHeight="1" x14ac:dyDescent="0.3">
      <c r="D8715" s="388">
        <f>ROWS(C$5:C8715)</f>
        <v>8711</v>
      </c>
      <c r="E8715" s="388" t="str">
        <f>IF(_xlfn.IFNA(VLOOKUP(A8715,$AG$3:$AH$83,2,FALSE),"")='11.1'!$D$5,TXM!D8715,"")</f>
        <v/>
      </c>
      <c r="F8715" t="str">
        <f>IFERROR(SMALL($E$5:$E$9000,ROWS($E$5:E8715)),"")</f>
        <v/>
      </c>
      <c r="L8715" s="388">
        <f>ROWS(K$5:K8715)</f>
        <v>8711</v>
      </c>
      <c r="M8715" s="388" t="str">
        <f>IF(_xlfn.IFNA(VLOOKUP(I8715,$AG$3:$AH$83,2,FALSE),"")='11.1'!$D$5,TXM!L8715,"")</f>
        <v/>
      </c>
      <c r="N8715" t="str">
        <f>IFERROR(SMALL($M$5:$M$9000,ROWS($M$5:M8715)),"")</f>
        <v/>
      </c>
      <c r="S8715" s="388">
        <f>ROWS(R$5:R8715)</f>
        <v>8711</v>
      </c>
      <c r="T8715" s="388" t="str">
        <f>IF(_xlfn.IFNA(VLOOKUP(P8715,$AG$3:$AH$83,2,FALSE),"")='11.1'!$D$5,TXM!S8715,"")</f>
        <v/>
      </c>
      <c r="U8715" t="str">
        <f>IFERROR(SMALL($T$5:$T$9000,ROWS($T$5:T8715)),"")</f>
        <v/>
      </c>
    </row>
    <row r="8716" spans="4:21" ht="14.4" customHeight="1" x14ac:dyDescent="0.3">
      <c r="D8716" s="388">
        <f>ROWS(C$5:C8716)</f>
        <v>8712</v>
      </c>
      <c r="E8716" s="388" t="str">
        <f>IF(_xlfn.IFNA(VLOOKUP(A8716,$AG$3:$AH$83,2,FALSE),"")='11.1'!$D$5,TXM!D8716,"")</f>
        <v/>
      </c>
      <c r="F8716" t="str">
        <f>IFERROR(SMALL($E$5:$E$9000,ROWS($E$5:E8716)),"")</f>
        <v/>
      </c>
      <c r="L8716" s="388">
        <f>ROWS(K$5:K8716)</f>
        <v>8712</v>
      </c>
      <c r="M8716" s="388" t="str">
        <f>IF(_xlfn.IFNA(VLOOKUP(I8716,$AG$3:$AH$83,2,FALSE),"")='11.1'!$D$5,TXM!L8716,"")</f>
        <v/>
      </c>
      <c r="N8716" t="str">
        <f>IFERROR(SMALL($M$5:$M$9000,ROWS($M$5:M8716)),"")</f>
        <v/>
      </c>
      <c r="S8716" s="388">
        <f>ROWS(R$5:R8716)</f>
        <v>8712</v>
      </c>
      <c r="T8716" s="388" t="str">
        <f>IF(_xlfn.IFNA(VLOOKUP(P8716,$AG$3:$AH$83,2,FALSE),"")='11.1'!$D$5,TXM!S8716,"")</f>
        <v/>
      </c>
      <c r="U8716" t="str">
        <f>IFERROR(SMALL($T$5:$T$9000,ROWS($T$5:T8716)),"")</f>
        <v/>
      </c>
    </row>
    <row r="8717" spans="4:21" ht="14.4" customHeight="1" x14ac:dyDescent="0.3">
      <c r="D8717" s="388">
        <f>ROWS(C$5:C8717)</f>
        <v>8713</v>
      </c>
      <c r="E8717" s="388" t="str">
        <f>IF(_xlfn.IFNA(VLOOKUP(A8717,$AG$3:$AH$83,2,FALSE),"")='11.1'!$D$5,TXM!D8717,"")</f>
        <v/>
      </c>
      <c r="F8717" t="str">
        <f>IFERROR(SMALL($E$5:$E$9000,ROWS($E$5:E8717)),"")</f>
        <v/>
      </c>
      <c r="L8717" s="388">
        <f>ROWS(K$5:K8717)</f>
        <v>8713</v>
      </c>
      <c r="M8717" s="388" t="str">
        <f>IF(_xlfn.IFNA(VLOOKUP(I8717,$AG$3:$AH$83,2,FALSE),"")='11.1'!$D$5,TXM!L8717,"")</f>
        <v/>
      </c>
      <c r="N8717" t="str">
        <f>IFERROR(SMALL($M$5:$M$9000,ROWS($M$5:M8717)),"")</f>
        <v/>
      </c>
      <c r="S8717" s="388">
        <f>ROWS(R$5:R8717)</f>
        <v>8713</v>
      </c>
      <c r="T8717" s="388" t="str">
        <f>IF(_xlfn.IFNA(VLOOKUP(P8717,$AG$3:$AH$83,2,FALSE),"")='11.1'!$D$5,TXM!S8717,"")</f>
        <v/>
      </c>
      <c r="U8717" t="str">
        <f>IFERROR(SMALL($T$5:$T$9000,ROWS($T$5:T8717)),"")</f>
        <v/>
      </c>
    </row>
    <row r="8718" spans="4:21" ht="14.4" customHeight="1" x14ac:dyDescent="0.3">
      <c r="D8718" s="388">
        <f>ROWS(C$5:C8718)</f>
        <v>8714</v>
      </c>
      <c r="E8718" s="388" t="str">
        <f>IF(_xlfn.IFNA(VLOOKUP(A8718,$AG$3:$AH$83,2,FALSE),"")='11.1'!$D$5,TXM!D8718,"")</f>
        <v/>
      </c>
      <c r="F8718" t="str">
        <f>IFERROR(SMALL($E$5:$E$9000,ROWS($E$5:E8718)),"")</f>
        <v/>
      </c>
      <c r="L8718" s="388">
        <f>ROWS(K$5:K8718)</f>
        <v>8714</v>
      </c>
      <c r="M8718" s="388" t="str">
        <f>IF(_xlfn.IFNA(VLOOKUP(I8718,$AG$3:$AH$83,2,FALSE),"")='11.1'!$D$5,TXM!L8718,"")</f>
        <v/>
      </c>
      <c r="N8718" t="str">
        <f>IFERROR(SMALL($M$5:$M$9000,ROWS($M$5:M8718)),"")</f>
        <v/>
      </c>
      <c r="S8718" s="388">
        <f>ROWS(R$5:R8718)</f>
        <v>8714</v>
      </c>
      <c r="T8718" s="388" t="str">
        <f>IF(_xlfn.IFNA(VLOOKUP(P8718,$AG$3:$AH$83,2,FALSE),"")='11.1'!$D$5,TXM!S8718,"")</f>
        <v/>
      </c>
      <c r="U8718" t="str">
        <f>IFERROR(SMALL($T$5:$T$9000,ROWS($T$5:T8718)),"")</f>
        <v/>
      </c>
    </row>
    <row r="8719" spans="4:21" ht="14.4" customHeight="1" x14ac:dyDescent="0.3">
      <c r="D8719" s="388">
        <f>ROWS(C$5:C8719)</f>
        <v>8715</v>
      </c>
      <c r="E8719" s="388" t="str">
        <f>IF(_xlfn.IFNA(VLOOKUP(A8719,$AG$3:$AH$83,2,FALSE),"")='11.1'!$D$5,TXM!D8719,"")</f>
        <v/>
      </c>
      <c r="F8719" t="str">
        <f>IFERROR(SMALL($E$5:$E$9000,ROWS($E$5:E8719)),"")</f>
        <v/>
      </c>
      <c r="L8719" s="388">
        <f>ROWS(K$5:K8719)</f>
        <v>8715</v>
      </c>
      <c r="M8719" s="388" t="str">
        <f>IF(_xlfn.IFNA(VLOOKUP(I8719,$AG$3:$AH$83,2,FALSE),"")='11.1'!$D$5,TXM!L8719,"")</f>
        <v/>
      </c>
      <c r="N8719" t="str">
        <f>IFERROR(SMALL($M$5:$M$9000,ROWS($M$5:M8719)),"")</f>
        <v/>
      </c>
      <c r="S8719" s="388">
        <f>ROWS(R$5:R8719)</f>
        <v>8715</v>
      </c>
      <c r="T8719" s="388" t="str">
        <f>IF(_xlfn.IFNA(VLOOKUP(P8719,$AG$3:$AH$83,2,FALSE),"")='11.1'!$D$5,TXM!S8719,"")</f>
        <v/>
      </c>
      <c r="U8719" t="str">
        <f>IFERROR(SMALL($T$5:$T$9000,ROWS($T$5:T8719)),"")</f>
        <v/>
      </c>
    </row>
    <row r="8720" spans="4:21" ht="14.4" customHeight="1" x14ac:dyDescent="0.3">
      <c r="D8720" s="388">
        <f>ROWS(C$5:C8720)</f>
        <v>8716</v>
      </c>
      <c r="E8720" s="388" t="str">
        <f>IF(_xlfn.IFNA(VLOOKUP(A8720,$AG$3:$AH$83,2,FALSE),"")='11.1'!$D$5,TXM!D8720,"")</f>
        <v/>
      </c>
      <c r="F8720" t="str">
        <f>IFERROR(SMALL($E$5:$E$9000,ROWS($E$5:E8720)),"")</f>
        <v/>
      </c>
      <c r="L8720" s="388">
        <f>ROWS(K$5:K8720)</f>
        <v>8716</v>
      </c>
      <c r="M8720" s="388" t="str">
        <f>IF(_xlfn.IFNA(VLOOKUP(I8720,$AG$3:$AH$83,2,FALSE),"")='11.1'!$D$5,TXM!L8720,"")</f>
        <v/>
      </c>
      <c r="N8720" t="str">
        <f>IFERROR(SMALL($M$5:$M$9000,ROWS($M$5:M8720)),"")</f>
        <v/>
      </c>
      <c r="S8720" s="388">
        <f>ROWS(R$5:R8720)</f>
        <v>8716</v>
      </c>
      <c r="T8720" s="388" t="str">
        <f>IF(_xlfn.IFNA(VLOOKUP(P8720,$AG$3:$AH$83,2,FALSE),"")='11.1'!$D$5,TXM!S8720,"")</f>
        <v/>
      </c>
      <c r="U8720" t="str">
        <f>IFERROR(SMALL($T$5:$T$9000,ROWS($T$5:T8720)),"")</f>
        <v/>
      </c>
    </row>
    <row r="8721" spans="4:21" ht="14.4" customHeight="1" x14ac:dyDescent="0.3">
      <c r="D8721" s="388">
        <f>ROWS(C$5:C8721)</f>
        <v>8717</v>
      </c>
      <c r="E8721" s="388" t="str">
        <f>IF(_xlfn.IFNA(VLOOKUP(A8721,$AG$3:$AH$83,2,FALSE),"")='11.1'!$D$5,TXM!D8721,"")</f>
        <v/>
      </c>
      <c r="F8721" t="str">
        <f>IFERROR(SMALL($E$5:$E$9000,ROWS($E$5:E8721)),"")</f>
        <v/>
      </c>
      <c r="L8721" s="388">
        <f>ROWS(K$5:K8721)</f>
        <v>8717</v>
      </c>
      <c r="M8721" s="388" t="str">
        <f>IF(_xlfn.IFNA(VLOOKUP(I8721,$AG$3:$AH$83,2,FALSE),"")='11.1'!$D$5,TXM!L8721,"")</f>
        <v/>
      </c>
      <c r="N8721" t="str">
        <f>IFERROR(SMALL($M$5:$M$9000,ROWS($M$5:M8721)),"")</f>
        <v/>
      </c>
      <c r="S8721" s="388">
        <f>ROWS(R$5:R8721)</f>
        <v>8717</v>
      </c>
      <c r="T8721" s="388" t="str">
        <f>IF(_xlfn.IFNA(VLOOKUP(P8721,$AG$3:$AH$83,2,FALSE),"")='11.1'!$D$5,TXM!S8721,"")</f>
        <v/>
      </c>
      <c r="U8721" t="str">
        <f>IFERROR(SMALL($T$5:$T$9000,ROWS($T$5:T8721)),"")</f>
        <v/>
      </c>
    </row>
    <row r="8722" spans="4:21" ht="14.4" customHeight="1" x14ac:dyDescent="0.3">
      <c r="D8722" s="388">
        <f>ROWS(C$5:C8722)</f>
        <v>8718</v>
      </c>
      <c r="E8722" s="388" t="str">
        <f>IF(_xlfn.IFNA(VLOOKUP(A8722,$AG$3:$AH$83,2,FALSE),"")='11.1'!$D$5,TXM!D8722,"")</f>
        <v/>
      </c>
      <c r="F8722" t="str">
        <f>IFERROR(SMALL($E$5:$E$9000,ROWS($E$5:E8722)),"")</f>
        <v/>
      </c>
      <c r="L8722" s="388">
        <f>ROWS(K$5:K8722)</f>
        <v>8718</v>
      </c>
      <c r="M8722" s="388" t="str">
        <f>IF(_xlfn.IFNA(VLOOKUP(I8722,$AG$3:$AH$83,2,FALSE),"")='11.1'!$D$5,TXM!L8722,"")</f>
        <v/>
      </c>
      <c r="N8722" t="str">
        <f>IFERROR(SMALL($M$5:$M$9000,ROWS($M$5:M8722)),"")</f>
        <v/>
      </c>
      <c r="S8722" s="388">
        <f>ROWS(R$5:R8722)</f>
        <v>8718</v>
      </c>
      <c r="T8722" s="388" t="str">
        <f>IF(_xlfn.IFNA(VLOOKUP(P8722,$AG$3:$AH$83,2,FALSE),"")='11.1'!$D$5,TXM!S8722,"")</f>
        <v/>
      </c>
      <c r="U8722" t="str">
        <f>IFERROR(SMALL($T$5:$T$9000,ROWS($T$5:T8722)),"")</f>
        <v/>
      </c>
    </row>
    <row r="8723" spans="4:21" ht="14.4" customHeight="1" x14ac:dyDescent="0.3">
      <c r="D8723" s="388">
        <f>ROWS(C$5:C8723)</f>
        <v>8719</v>
      </c>
      <c r="E8723" s="388" t="str">
        <f>IF(_xlfn.IFNA(VLOOKUP(A8723,$AG$3:$AH$83,2,FALSE),"")='11.1'!$D$5,TXM!D8723,"")</f>
        <v/>
      </c>
      <c r="F8723" t="str">
        <f>IFERROR(SMALL($E$5:$E$9000,ROWS($E$5:E8723)),"")</f>
        <v/>
      </c>
      <c r="L8723" s="388">
        <f>ROWS(K$5:K8723)</f>
        <v>8719</v>
      </c>
      <c r="M8723" s="388" t="str">
        <f>IF(_xlfn.IFNA(VLOOKUP(I8723,$AG$3:$AH$83,2,FALSE),"")='11.1'!$D$5,TXM!L8723,"")</f>
        <v/>
      </c>
      <c r="N8723" t="str">
        <f>IFERROR(SMALL($M$5:$M$9000,ROWS($M$5:M8723)),"")</f>
        <v/>
      </c>
      <c r="S8723" s="388">
        <f>ROWS(R$5:R8723)</f>
        <v>8719</v>
      </c>
      <c r="T8723" s="388" t="str">
        <f>IF(_xlfn.IFNA(VLOOKUP(P8723,$AG$3:$AH$83,2,FALSE),"")='11.1'!$D$5,TXM!S8723,"")</f>
        <v/>
      </c>
      <c r="U8723" t="str">
        <f>IFERROR(SMALL($T$5:$T$9000,ROWS($T$5:T8723)),"")</f>
        <v/>
      </c>
    </row>
    <row r="8724" spans="4:21" ht="14.4" customHeight="1" x14ac:dyDescent="0.3">
      <c r="D8724" s="388">
        <f>ROWS(C$5:C8724)</f>
        <v>8720</v>
      </c>
      <c r="E8724" s="388" t="str">
        <f>IF(_xlfn.IFNA(VLOOKUP(A8724,$AG$3:$AH$83,2,FALSE),"")='11.1'!$D$5,TXM!D8724,"")</f>
        <v/>
      </c>
      <c r="F8724" t="str">
        <f>IFERROR(SMALL($E$5:$E$9000,ROWS($E$5:E8724)),"")</f>
        <v/>
      </c>
      <c r="L8724" s="388">
        <f>ROWS(K$5:K8724)</f>
        <v>8720</v>
      </c>
      <c r="M8724" s="388" t="str">
        <f>IF(_xlfn.IFNA(VLOOKUP(I8724,$AG$3:$AH$83,2,FALSE),"")='11.1'!$D$5,TXM!L8724,"")</f>
        <v/>
      </c>
      <c r="N8724" t="str">
        <f>IFERROR(SMALL($M$5:$M$9000,ROWS($M$5:M8724)),"")</f>
        <v/>
      </c>
      <c r="S8724" s="388">
        <f>ROWS(R$5:R8724)</f>
        <v>8720</v>
      </c>
      <c r="T8724" s="388" t="str">
        <f>IF(_xlfn.IFNA(VLOOKUP(P8724,$AG$3:$AH$83,2,FALSE),"")='11.1'!$D$5,TXM!S8724,"")</f>
        <v/>
      </c>
      <c r="U8724" t="str">
        <f>IFERROR(SMALL($T$5:$T$9000,ROWS($T$5:T8724)),"")</f>
        <v/>
      </c>
    </row>
    <row r="8725" spans="4:21" ht="14.4" customHeight="1" x14ac:dyDescent="0.3">
      <c r="D8725" s="388">
        <f>ROWS(C$5:C8725)</f>
        <v>8721</v>
      </c>
      <c r="E8725" s="388" t="str">
        <f>IF(_xlfn.IFNA(VLOOKUP(A8725,$AG$3:$AH$83,2,FALSE),"")='11.1'!$D$5,TXM!D8725,"")</f>
        <v/>
      </c>
      <c r="F8725" t="str">
        <f>IFERROR(SMALL($E$5:$E$9000,ROWS($E$5:E8725)),"")</f>
        <v/>
      </c>
      <c r="L8725" s="388">
        <f>ROWS(K$5:K8725)</f>
        <v>8721</v>
      </c>
      <c r="M8725" s="388" t="str">
        <f>IF(_xlfn.IFNA(VLOOKUP(I8725,$AG$3:$AH$83,2,FALSE),"")='11.1'!$D$5,TXM!L8725,"")</f>
        <v/>
      </c>
      <c r="N8725" t="str">
        <f>IFERROR(SMALL($M$5:$M$9000,ROWS($M$5:M8725)),"")</f>
        <v/>
      </c>
      <c r="S8725" s="388">
        <f>ROWS(R$5:R8725)</f>
        <v>8721</v>
      </c>
      <c r="T8725" s="388" t="str">
        <f>IF(_xlfn.IFNA(VLOOKUP(P8725,$AG$3:$AH$83,2,FALSE),"")='11.1'!$D$5,TXM!S8725,"")</f>
        <v/>
      </c>
      <c r="U8725" t="str">
        <f>IFERROR(SMALL($T$5:$T$9000,ROWS($T$5:T8725)),"")</f>
        <v/>
      </c>
    </row>
    <row r="8726" spans="4:21" ht="14.4" customHeight="1" x14ac:dyDescent="0.3">
      <c r="D8726" s="388">
        <f>ROWS(C$5:C8726)</f>
        <v>8722</v>
      </c>
      <c r="E8726" s="388" t="str">
        <f>IF(_xlfn.IFNA(VLOOKUP(A8726,$AG$3:$AH$83,2,FALSE),"")='11.1'!$D$5,TXM!D8726,"")</f>
        <v/>
      </c>
      <c r="F8726" t="str">
        <f>IFERROR(SMALL($E$5:$E$9000,ROWS($E$5:E8726)),"")</f>
        <v/>
      </c>
      <c r="L8726" s="388">
        <f>ROWS(K$5:K8726)</f>
        <v>8722</v>
      </c>
      <c r="M8726" s="388" t="str">
        <f>IF(_xlfn.IFNA(VLOOKUP(I8726,$AG$3:$AH$83,2,FALSE),"")='11.1'!$D$5,TXM!L8726,"")</f>
        <v/>
      </c>
      <c r="N8726" t="str">
        <f>IFERROR(SMALL($M$5:$M$9000,ROWS($M$5:M8726)),"")</f>
        <v/>
      </c>
      <c r="S8726" s="388">
        <f>ROWS(R$5:R8726)</f>
        <v>8722</v>
      </c>
      <c r="T8726" s="388" t="str">
        <f>IF(_xlfn.IFNA(VLOOKUP(P8726,$AG$3:$AH$83,2,FALSE),"")='11.1'!$D$5,TXM!S8726,"")</f>
        <v/>
      </c>
      <c r="U8726" t="str">
        <f>IFERROR(SMALL($T$5:$T$9000,ROWS($T$5:T8726)),"")</f>
        <v/>
      </c>
    </row>
    <row r="8727" spans="4:21" ht="14.4" customHeight="1" x14ac:dyDescent="0.3">
      <c r="D8727" s="388">
        <f>ROWS(C$5:C8727)</f>
        <v>8723</v>
      </c>
      <c r="E8727" s="388" t="str">
        <f>IF(_xlfn.IFNA(VLOOKUP(A8727,$AG$3:$AH$83,2,FALSE),"")='11.1'!$D$5,TXM!D8727,"")</f>
        <v/>
      </c>
      <c r="F8727" t="str">
        <f>IFERROR(SMALL($E$5:$E$9000,ROWS($E$5:E8727)),"")</f>
        <v/>
      </c>
      <c r="L8727" s="388">
        <f>ROWS(K$5:K8727)</f>
        <v>8723</v>
      </c>
      <c r="M8727" s="388" t="str">
        <f>IF(_xlfn.IFNA(VLOOKUP(I8727,$AG$3:$AH$83,2,FALSE),"")='11.1'!$D$5,TXM!L8727,"")</f>
        <v/>
      </c>
      <c r="N8727" t="str">
        <f>IFERROR(SMALL($M$5:$M$9000,ROWS($M$5:M8727)),"")</f>
        <v/>
      </c>
      <c r="S8727" s="388">
        <f>ROWS(R$5:R8727)</f>
        <v>8723</v>
      </c>
      <c r="T8727" s="388" t="str">
        <f>IF(_xlfn.IFNA(VLOOKUP(P8727,$AG$3:$AH$83,2,FALSE),"")='11.1'!$D$5,TXM!S8727,"")</f>
        <v/>
      </c>
      <c r="U8727" t="str">
        <f>IFERROR(SMALL($T$5:$T$9000,ROWS($T$5:T8727)),"")</f>
        <v/>
      </c>
    </row>
    <row r="8728" spans="4:21" ht="14.4" customHeight="1" x14ac:dyDescent="0.3">
      <c r="D8728" s="388">
        <f>ROWS(C$5:C8728)</f>
        <v>8724</v>
      </c>
      <c r="E8728" s="388" t="str">
        <f>IF(_xlfn.IFNA(VLOOKUP(A8728,$AG$3:$AH$83,2,FALSE),"")='11.1'!$D$5,TXM!D8728,"")</f>
        <v/>
      </c>
      <c r="F8728" t="str">
        <f>IFERROR(SMALL($E$5:$E$9000,ROWS($E$5:E8728)),"")</f>
        <v/>
      </c>
      <c r="L8728" s="388">
        <f>ROWS(K$5:K8728)</f>
        <v>8724</v>
      </c>
      <c r="M8728" s="388" t="str">
        <f>IF(_xlfn.IFNA(VLOOKUP(I8728,$AG$3:$AH$83,2,FALSE),"")='11.1'!$D$5,TXM!L8728,"")</f>
        <v/>
      </c>
      <c r="N8728" t="str">
        <f>IFERROR(SMALL($M$5:$M$9000,ROWS($M$5:M8728)),"")</f>
        <v/>
      </c>
      <c r="S8728" s="388">
        <f>ROWS(R$5:R8728)</f>
        <v>8724</v>
      </c>
      <c r="T8728" s="388" t="str">
        <f>IF(_xlfn.IFNA(VLOOKUP(P8728,$AG$3:$AH$83,2,FALSE),"")='11.1'!$D$5,TXM!S8728,"")</f>
        <v/>
      </c>
      <c r="U8728" t="str">
        <f>IFERROR(SMALL($T$5:$T$9000,ROWS($T$5:T8728)),"")</f>
        <v/>
      </c>
    </row>
    <row r="8729" spans="4:21" ht="14.4" customHeight="1" x14ac:dyDescent="0.3">
      <c r="D8729" s="388">
        <f>ROWS(C$5:C8729)</f>
        <v>8725</v>
      </c>
      <c r="E8729" s="388" t="str">
        <f>IF(_xlfn.IFNA(VLOOKUP(A8729,$AG$3:$AH$83,2,FALSE),"")='11.1'!$D$5,TXM!D8729,"")</f>
        <v/>
      </c>
      <c r="F8729" t="str">
        <f>IFERROR(SMALL($E$5:$E$9000,ROWS($E$5:E8729)),"")</f>
        <v/>
      </c>
      <c r="L8729" s="388">
        <f>ROWS(K$5:K8729)</f>
        <v>8725</v>
      </c>
      <c r="M8729" s="388" t="str">
        <f>IF(_xlfn.IFNA(VLOOKUP(I8729,$AG$3:$AH$83,2,FALSE),"")='11.1'!$D$5,TXM!L8729,"")</f>
        <v/>
      </c>
      <c r="N8729" t="str">
        <f>IFERROR(SMALL($M$5:$M$9000,ROWS($M$5:M8729)),"")</f>
        <v/>
      </c>
      <c r="S8729" s="388">
        <f>ROWS(R$5:R8729)</f>
        <v>8725</v>
      </c>
      <c r="T8729" s="388" t="str">
        <f>IF(_xlfn.IFNA(VLOOKUP(P8729,$AG$3:$AH$83,2,FALSE),"")='11.1'!$D$5,TXM!S8729,"")</f>
        <v/>
      </c>
      <c r="U8729" t="str">
        <f>IFERROR(SMALL($T$5:$T$9000,ROWS($T$5:T8729)),"")</f>
        <v/>
      </c>
    </row>
    <row r="8730" spans="4:21" ht="14.4" customHeight="1" x14ac:dyDescent="0.3">
      <c r="D8730" s="388">
        <f>ROWS(C$5:C8730)</f>
        <v>8726</v>
      </c>
      <c r="E8730" s="388" t="str">
        <f>IF(_xlfn.IFNA(VLOOKUP(A8730,$AG$3:$AH$83,2,FALSE),"")='11.1'!$D$5,TXM!D8730,"")</f>
        <v/>
      </c>
      <c r="F8730" t="str">
        <f>IFERROR(SMALL($E$5:$E$9000,ROWS($E$5:E8730)),"")</f>
        <v/>
      </c>
      <c r="L8730" s="388">
        <f>ROWS(K$5:K8730)</f>
        <v>8726</v>
      </c>
      <c r="M8730" s="388" t="str">
        <f>IF(_xlfn.IFNA(VLOOKUP(I8730,$AG$3:$AH$83,2,FALSE),"")='11.1'!$D$5,TXM!L8730,"")</f>
        <v/>
      </c>
      <c r="N8730" t="str">
        <f>IFERROR(SMALL($M$5:$M$9000,ROWS($M$5:M8730)),"")</f>
        <v/>
      </c>
      <c r="S8730" s="388">
        <f>ROWS(R$5:R8730)</f>
        <v>8726</v>
      </c>
      <c r="T8730" s="388" t="str">
        <f>IF(_xlfn.IFNA(VLOOKUP(P8730,$AG$3:$AH$83,2,FALSE),"")='11.1'!$D$5,TXM!S8730,"")</f>
        <v/>
      </c>
      <c r="U8730" t="str">
        <f>IFERROR(SMALL($T$5:$T$9000,ROWS($T$5:T8730)),"")</f>
        <v/>
      </c>
    </row>
    <row r="8731" spans="4:21" ht="14.4" customHeight="1" x14ac:dyDescent="0.3">
      <c r="D8731" s="388">
        <f>ROWS(C$5:C8731)</f>
        <v>8727</v>
      </c>
      <c r="E8731" s="388" t="str">
        <f>IF(_xlfn.IFNA(VLOOKUP(A8731,$AG$3:$AH$83,2,FALSE),"")='11.1'!$D$5,TXM!D8731,"")</f>
        <v/>
      </c>
      <c r="F8731" t="str">
        <f>IFERROR(SMALL($E$5:$E$9000,ROWS($E$5:E8731)),"")</f>
        <v/>
      </c>
      <c r="L8731" s="388">
        <f>ROWS(K$5:K8731)</f>
        <v>8727</v>
      </c>
      <c r="M8731" s="388" t="str">
        <f>IF(_xlfn.IFNA(VLOOKUP(I8731,$AG$3:$AH$83,2,FALSE),"")='11.1'!$D$5,TXM!L8731,"")</f>
        <v/>
      </c>
      <c r="N8731" t="str">
        <f>IFERROR(SMALL($M$5:$M$9000,ROWS($M$5:M8731)),"")</f>
        <v/>
      </c>
      <c r="S8731" s="388">
        <f>ROWS(R$5:R8731)</f>
        <v>8727</v>
      </c>
      <c r="T8731" s="388" t="str">
        <f>IF(_xlfn.IFNA(VLOOKUP(P8731,$AG$3:$AH$83,2,FALSE),"")='11.1'!$D$5,TXM!S8731,"")</f>
        <v/>
      </c>
      <c r="U8731" t="str">
        <f>IFERROR(SMALL($T$5:$T$9000,ROWS($T$5:T8731)),"")</f>
        <v/>
      </c>
    </row>
    <row r="8732" spans="4:21" ht="14.4" customHeight="1" x14ac:dyDescent="0.3">
      <c r="D8732" s="388">
        <f>ROWS(C$5:C8732)</f>
        <v>8728</v>
      </c>
      <c r="E8732" s="388" t="str">
        <f>IF(_xlfn.IFNA(VLOOKUP(A8732,$AG$3:$AH$83,2,FALSE),"")='11.1'!$D$5,TXM!D8732,"")</f>
        <v/>
      </c>
      <c r="F8732" t="str">
        <f>IFERROR(SMALL($E$5:$E$9000,ROWS($E$5:E8732)),"")</f>
        <v/>
      </c>
      <c r="L8732" s="388">
        <f>ROWS(K$5:K8732)</f>
        <v>8728</v>
      </c>
      <c r="M8732" s="388" t="str">
        <f>IF(_xlfn.IFNA(VLOOKUP(I8732,$AG$3:$AH$83,2,FALSE),"")='11.1'!$D$5,TXM!L8732,"")</f>
        <v/>
      </c>
      <c r="N8732" t="str">
        <f>IFERROR(SMALL($M$5:$M$9000,ROWS($M$5:M8732)),"")</f>
        <v/>
      </c>
      <c r="S8732" s="388">
        <f>ROWS(R$5:R8732)</f>
        <v>8728</v>
      </c>
      <c r="T8732" s="388" t="str">
        <f>IF(_xlfn.IFNA(VLOOKUP(P8732,$AG$3:$AH$83,2,FALSE),"")='11.1'!$D$5,TXM!S8732,"")</f>
        <v/>
      </c>
      <c r="U8732" t="str">
        <f>IFERROR(SMALL($T$5:$T$9000,ROWS($T$5:T8732)),"")</f>
        <v/>
      </c>
    </row>
    <row r="8733" spans="4:21" ht="14.4" customHeight="1" x14ac:dyDescent="0.3">
      <c r="D8733" s="388">
        <f>ROWS(C$5:C8733)</f>
        <v>8729</v>
      </c>
      <c r="E8733" s="388" t="str">
        <f>IF(_xlfn.IFNA(VLOOKUP(A8733,$AG$3:$AH$83,2,FALSE),"")='11.1'!$D$5,TXM!D8733,"")</f>
        <v/>
      </c>
      <c r="F8733" t="str">
        <f>IFERROR(SMALL($E$5:$E$9000,ROWS($E$5:E8733)),"")</f>
        <v/>
      </c>
      <c r="L8733" s="388">
        <f>ROWS(K$5:K8733)</f>
        <v>8729</v>
      </c>
      <c r="M8733" s="388" t="str">
        <f>IF(_xlfn.IFNA(VLOOKUP(I8733,$AG$3:$AH$83,2,FALSE),"")='11.1'!$D$5,TXM!L8733,"")</f>
        <v/>
      </c>
      <c r="N8733" t="str">
        <f>IFERROR(SMALL($M$5:$M$9000,ROWS($M$5:M8733)),"")</f>
        <v/>
      </c>
      <c r="S8733" s="388">
        <f>ROWS(R$5:R8733)</f>
        <v>8729</v>
      </c>
      <c r="T8733" s="388" t="str">
        <f>IF(_xlfn.IFNA(VLOOKUP(P8733,$AG$3:$AH$83,2,FALSE),"")='11.1'!$D$5,TXM!S8733,"")</f>
        <v/>
      </c>
      <c r="U8733" t="str">
        <f>IFERROR(SMALL($T$5:$T$9000,ROWS($T$5:T8733)),"")</f>
        <v/>
      </c>
    </row>
    <row r="8734" spans="4:21" ht="14.4" customHeight="1" x14ac:dyDescent="0.3">
      <c r="D8734" s="388">
        <f>ROWS(C$5:C8734)</f>
        <v>8730</v>
      </c>
      <c r="E8734" s="388" t="str">
        <f>IF(_xlfn.IFNA(VLOOKUP(A8734,$AG$3:$AH$83,2,FALSE),"")='11.1'!$D$5,TXM!D8734,"")</f>
        <v/>
      </c>
      <c r="F8734" t="str">
        <f>IFERROR(SMALL($E$5:$E$9000,ROWS($E$5:E8734)),"")</f>
        <v/>
      </c>
      <c r="L8734" s="388">
        <f>ROWS(K$5:K8734)</f>
        <v>8730</v>
      </c>
      <c r="M8734" s="388" t="str">
        <f>IF(_xlfn.IFNA(VLOOKUP(I8734,$AG$3:$AH$83,2,FALSE),"")='11.1'!$D$5,TXM!L8734,"")</f>
        <v/>
      </c>
      <c r="N8734" t="str">
        <f>IFERROR(SMALL($M$5:$M$9000,ROWS($M$5:M8734)),"")</f>
        <v/>
      </c>
      <c r="S8734" s="388">
        <f>ROWS(R$5:R8734)</f>
        <v>8730</v>
      </c>
      <c r="T8734" s="388" t="str">
        <f>IF(_xlfn.IFNA(VLOOKUP(P8734,$AG$3:$AH$83,2,FALSE),"")='11.1'!$D$5,TXM!S8734,"")</f>
        <v/>
      </c>
      <c r="U8734" t="str">
        <f>IFERROR(SMALL($T$5:$T$9000,ROWS($T$5:T8734)),"")</f>
        <v/>
      </c>
    </row>
    <row r="8735" spans="4:21" ht="14.4" customHeight="1" x14ac:dyDescent="0.3">
      <c r="D8735" s="388">
        <f>ROWS(C$5:C8735)</f>
        <v>8731</v>
      </c>
      <c r="E8735" s="388" t="str">
        <f>IF(_xlfn.IFNA(VLOOKUP(A8735,$AG$3:$AH$83,2,FALSE),"")='11.1'!$D$5,TXM!D8735,"")</f>
        <v/>
      </c>
      <c r="F8735" t="str">
        <f>IFERROR(SMALL($E$5:$E$9000,ROWS($E$5:E8735)),"")</f>
        <v/>
      </c>
      <c r="L8735" s="388">
        <f>ROWS(K$5:K8735)</f>
        <v>8731</v>
      </c>
      <c r="M8735" s="388" t="str">
        <f>IF(_xlfn.IFNA(VLOOKUP(I8735,$AG$3:$AH$83,2,FALSE),"")='11.1'!$D$5,TXM!L8735,"")</f>
        <v/>
      </c>
      <c r="N8735" t="str">
        <f>IFERROR(SMALL($M$5:$M$9000,ROWS($M$5:M8735)),"")</f>
        <v/>
      </c>
      <c r="S8735" s="388">
        <f>ROWS(R$5:R8735)</f>
        <v>8731</v>
      </c>
      <c r="T8735" s="388" t="str">
        <f>IF(_xlfn.IFNA(VLOOKUP(P8735,$AG$3:$AH$83,2,FALSE),"")='11.1'!$D$5,TXM!S8735,"")</f>
        <v/>
      </c>
      <c r="U8735" t="str">
        <f>IFERROR(SMALL($T$5:$T$9000,ROWS($T$5:T8735)),"")</f>
        <v/>
      </c>
    </row>
    <row r="8736" spans="4:21" ht="14.4" customHeight="1" x14ac:dyDescent="0.3">
      <c r="D8736" s="388">
        <f>ROWS(C$5:C8736)</f>
        <v>8732</v>
      </c>
      <c r="E8736" s="388" t="str">
        <f>IF(_xlfn.IFNA(VLOOKUP(A8736,$AG$3:$AH$83,2,FALSE),"")='11.1'!$D$5,TXM!D8736,"")</f>
        <v/>
      </c>
      <c r="F8736" t="str">
        <f>IFERROR(SMALL($E$5:$E$9000,ROWS($E$5:E8736)),"")</f>
        <v/>
      </c>
      <c r="L8736" s="388">
        <f>ROWS(K$5:K8736)</f>
        <v>8732</v>
      </c>
      <c r="M8736" s="388" t="str">
        <f>IF(_xlfn.IFNA(VLOOKUP(I8736,$AG$3:$AH$83,2,FALSE),"")='11.1'!$D$5,TXM!L8736,"")</f>
        <v/>
      </c>
      <c r="N8736" t="str">
        <f>IFERROR(SMALL($M$5:$M$9000,ROWS($M$5:M8736)),"")</f>
        <v/>
      </c>
      <c r="S8736" s="388">
        <f>ROWS(R$5:R8736)</f>
        <v>8732</v>
      </c>
      <c r="T8736" s="388" t="str">
        <f>IF(_xlfn.IFNA(VLOOKUP(P8736,$AG$3:$AH$83,2,FALSE),"")='11.1'!$D$5,TXM!S8736,"")</f>
        <v/>
      </c>
      <c r="U8736" t="str">
        <f>IFERROR(SMALL($T$5:$T$9000,ROWS($T$5:T8736)),"")</f>
        <v/>
      </c>
    </row>
    <row r="8737" spans="4:21" ht="14.4" customHeight="1" x14ac:dyDescent="0.3">
      <c r="D8737" s="388">
        <f>ROWS(C$5:C8737)</f>
        <v>8733</v>
      </c>
      <c r="E8737" s="388" t="str">
        <f>IF(_xlfn.IFNA(VLOOKUP(A8737,$AG$3:$AH$83,2,FALSE),"")='11.1'!$D$5,TXM!D8737,"")</f>
        <v/>
      </c>
      <c r="F8737" t="str">
        <f>IFERROR(SMALL($E$5:$E$9000,ROWS($E$5:E8737)),"")</f>
        <v/>
      </c>
      <c r="L8737" s="388">
        <f>ROWS(K$5:K8737)</f>
        <v>8733</v>
      </c>
      <c r="M8737" s="388" t="str">
        <f>IF(_xlfn.IFNA(VLOOKUP(I8737,$AG$3:$AH$83,2,FALSE),"")='11.1'!$D$5,TXM!L8737,"")</f>
        <v/>
      </c>
      <c r="N8737" t="str">
        <f>IFERROR(SMALL($M$5:$M$9000,ROWS($M$5:M8737)),"")</f>
        <v/>
      </c>
      <c r="S8737" s="388">
        <f>ROWS(R$5:R8737)</f>
        <v>8733</v>
      </c>
      <c r="T8737" s="388" t="str">
        <f>IF(_xlfn.IFNA(VLOOKUP(P8737,$AG$3:$AH$83,2,FALSE),"")='11.1'!$D$5,TXM!S8737,"")</f>
        <v/>
      </c>
      <c r="U8737" t="str">
        <f>IFERROR(SMALL($T$5:$T$9000,ROWS($T$5:T8737)),"")</f>
        <v/>
      </c>
    </row>
    <row r="8738" spans="4:21" ht="14.4" customHeight="1" x14ac:dyDescent="0.3">
      <c r="D8738" s="388">
        <f>ROWS(C$5:C8738)</f>
        <v>8734</v>
      </c>
      <c r="E8738" s="388" t="str">
        <f>IF(_xlfn.IFNA(VLOOKUP(A8738,$AG$3:$AH$83,2,FALSE),"")='11.1'!$D$5,TXM!D8738,"")</f>
        <v/>
      </c>
      <c r="F8738" t="str">
        <f>IFERROR(SMALL($E$5:$E$9000,ROWS($E$5:E8738)),"")</f>
        <v/>
      </c>
      <c r="L8738" s="388">
        <f>ROWS(K$5:K8738)</f>
        <v>8734</v>
      </c>
      <c r="M8738" s="388" t="str">
        <f>IF(_xlfn.IFNA(VLOOKUP(I8738,$AG$3:$AH$83,2,FALSE),"")='11.1'!$D$5,TXM!L8738,"")</f>
        <v/>
      </c>
      <c r="N8738" t="str">
        <f>IFERROR(SMALL($M$5:$M$9000,ROWS($M$5:M8738)),"")</f>
        <v/>
      </c>
      <c r="S8738" s="388">
        <f>ROWS(R$5:R8738)</f>
        <v>8734</v>
      </c>
      <c r="T8738" s="388" t="str">
        <f>IF(_xlfn.IFNA(VLOOKUP(P8738,$AG$3:$AH$83,2,FALSE),"")='11.1'!$D$5,TXM!S8738,"")</f>
        <v/>
      </c>
      <c r="U8738" t="str">
        <f>IFERROR(SMALL($T$5:$T$9000,ROWS($T$5:T8738)),"")</f>
        <v/>
      </c>
    </row>
    <row r="8739" spans="4:21" ht="14.4" customHeight="1" x14ac:dyDescent="0.3">
      <c r="D8739" s="388">
        <f>ROWS(C$5:C8739)</f>
        <v>8735</v>
      </c>
      <c r="E8739" s="388" t="str">
        <f>IF(_xlfn.IFNA(VLOOKUP(A8739,$AG$3:$AH$83,2,FALSE),"")='11.1'!$D$5,TXM!D8739,"")</f>
        <v/>
      </c>
      <c r="F8739" t="str">
        <f>IFERROR(SMALL($E$5:$E$9000,ROWS($E$5:E8739)),"")</f>
        <v/>
      </c>
      <c r="L8739" s="388">
        <f>ROWS(K$5:K8739)</f>
        <v>8735</v>
      </c>
      <c r="M8739" s="388" t="str">
        <f>IF(_xlfn.IFNA(VLOOKUP(I8739,$AG$3:$AH$83,2,FALSE),"")='11.1'!$D$5,TXM!L8739,"")</f>
        <v/>
      </c>
      <c r="N8739" t="str">
        <f>IFERROR(SMALL($M$5:$M$9000,ROWS($M$5:M8739)),"")</f>
        <v/>
      </c>
      <c r="S8739" s="388">
        <f>ROWS(R$5:R8739)</f>
        <v>8735</v>
      </c>
      <c r="T8739" s="388" t="str">
        <f>IF(_xlfn.IFNA(VLOOKUP(P8739,$AG$3:$AH$83,2,FALSE),"")='11.1'!$D$5,TXM!S8739,"")</f>
        <v/>
      </c>
      <c r="U8739" t="str">
        <f>IFERROR(SMALL($T$5:$T$9000,ROWS($T$5:T8739)),"")</f>
        <v/>
      </c>
    </row>
    <row r="8740" spans="4:21" ht="14.4" customHeight="1" x14ac:dyDescent="0.3">
      <c r="D8740" s="388">
        <f>ROWS(C$5:C8740)</f>
        <v>8736</v>
      </c>
      <c r="E8740" s="388" t="str">
        <f>IF(_xlfn.IFNA(VLOOKUP(A8740,$AG$3:$AH$83,2,FALSE),"")='11.1'!$D$5,TXM!D8740,"")</f>
        <v/>
      </c>
      <c r="F8740" t="str">
        <f>IFERROR(SMALL($E$5:$E$9000,ROWS($E$5:E8740)),"")</f>
        <v/>
      </c>
      <c r="L8740" s="388">
        <f>ROWS(K$5:K8740)</f>
        <v>8736</v>
      </c>
      <c r="M8740" s="388" t="str">
        <f>IF(_xlfn.IFNA(VLOOKUP(I8740,$AG$3:$AH$83,2,FALSE),"")='11.1'!$D$5,TXM!L8740,"")</f>
        <v/>
      </c>
      <c r="N8740" t="str">
        <f>IFERROR(SMALL($M$5:$M$9000,ROWS($M$5:M8740)),"")</f>
        <v/>
      </c>
      <c r="S8740" s="388">
        <f>ROWS(R$5:R8740)</f>
        <v>8736</v>
      </c>
      <c r="T8740" s="388" t="str">
        <f>IF(_xlfn.IFNA(VLOOKUP(P8740,$AG$3:$AH$83,2,FALSE),"")='11.1'!$D$5,TXM!S8740,"")</f>
        <v/>
      </c>
      <c r="U8740" t="str">
        <f>IFERROR(SMALL($T$5:$T$9000,ROWS($T$5:T8740)),"")</f>
        <v/>
      </c>
    </row>
    <row r="8741" spans="4:21" ht="14.4" customHeight="1" x14ac:dyDescent="0.3">
      <c r="D8741" s="388">
        <f>ROWS(C$5:C8741)</f>
        <v>8737</v>
      </c>
      <c r="E8741" s="388" t="str">
        <f>IF(_xlfn.IFNA(VLOOKUP(A8741,$AG$3:$AH$83,2,FALSE),"")='11.1'!$D$5,TXM!D8741,"")</f>
        <v/>
      </c>
      <c r="F8741" t="str">
        <f>IFERROR(SMALL($E$5:$E$9000,ROWS($E$5:E8741)),"")</f>
        <v/>
      </c>
      <c r="L8741" s="388">
        <f>ROWS(K$5:K8741)</f>
        <v>8737</v>
      </c>
      <c r="M8741" s="388" t="str">
        <f>IF(_xlfn.IFNA(VLOOKUP(I8741,$AG$3:$AH$83,2,FALSE),"")='11.1'!$D$5,TXM!L8741,"")</f>
        <v/>
      </c>
      <c r="N8741" t="str">
        <f>IFERROR(SMALL($M$5:$M$9000,ROWS($M$5:M8741)),"")</f>
        <v/>
      </c>
      <c r="S8741" s="388">
        <f>ROWS(R$5:R8741)</f>
        <v>8737</v>
      </c>
      <c r="T8741" s="388" t="str">
        <f>IF(_xlfn.IFNA(VLOOKUP(P8741,$AG$3:$AH$83,2,FALSE),"")='11.1'!$D$5,TXM!S8741,"")</f>
        <v/>
      </c>
      <c r="U8741" t="str">
        <f>IFERROR(SMALL($T$5:$T$9000,ROWS($T$5:T8741)),"")</f>
        <v/>
      </c>
    </row>
    <row r="8742" spans="4:21" ht="14.4" customHeight="1" x14ac:dyDescent="0.3">
      <c r="D8742" s="388">
        <f>ROWS(C$5:C8742)</f>
        <v>8738</v>
      </c>
      <c r="E8742" s="388" t="str">
        <f>IF(_xlfn.IFNA(VLOOKUP(A8742,$AG$3:$AH$83,2,FALSE),"")='11.1'!$D$5,TXM!D8742,"")</f>
        <v/>
      </c>
      <c r="F8742" t="str">
        <f>IFERROR(SMALL($E$5:$E$9000,ROWS($E$5:E8742)),"")</f>
        <v/>
      </c>
      <c r="L8742" s="388">
        <f>ROWS(K$5:K8742)</f>
        <v>8738</v>
      </c>
      <c r="M8742" s="388" t="str">
        <f>IF(_xlfn.IFNA(VLOOKUP(I8742,$AG$3:$AH$83,2,FALSE),"")='11.1'!$D$5,TXM!L8742,"")</f>
        <v/>
      </c>
      <c r="N8742" t="str">
        <f>IFERROR(SMALL($M$5:$M$9000,ROWS($M$5:M8742)),"")</f>
        <v/>
      </c>
      <c r="S8742" s="388">
        <f>ROWS(R$5:R8742)</f>
        <v>8738</v>
      </c>
      <c r="T8742" s="388" t="str">
        <f>IF(_xlfn.IFNA(VLOOKUP(P8742,$AG$3:$AH$83,2,FALSE),"")='11.1'!$D$5,TXM!S8742,"")</f>
        <v/>
      </c>
      <c r="U8742" t="str">
        <f>IFERROR(SMALL($T$5:$T$9000,ROWS($T$5:T8742)),"")</f>
        <v/>
      </c>
    </row>
    <row r="8743" spans="4:21" ht="14.4" customHeight="1" x14ac:dyDescent="0.3">
      <c r="D8743" s="388">
        <f>ROWS(C$5:C8743)</f>
        <v>8739</v>
      </c>
      <c r="E8743" s="388" t="str">
        <f>IF(_xlfn.IFNA(VLOOKUP(A8743,$AG$3:$AH$83,2,FALSE),"")='11.1'!$D$5,TXM!D8743,"")</f>
        <v/>
      </c>
      <c r="F8743" t="str">
        <f>IFERROR(SMALL($E$5:$E$9000,ROWS($E$5:E8743)),"")</f>
        <v/>
      </c>
      <c r="L8743" s="388">
        <f>ROWS(K$5:K8743)</f>
        <v>8739</v>
      </c>
      <c r="M8743" s="388" t="str">
        <f>IF(_xlfn.IFNA(VLOOKUP(I8743,$AG$3:$AH$83,2,FALSE),"")='11.1'!$D$5,TXM!L8743,"")</f>
        <v/>
      </c>
      <c r="N8743" t="str">
        <f>IFERROR(SMALL($M$5:$M$9000,ROWS($M$5:M8743)),"")</f>
        <v/>
      </c>
      <c r="S8743" s="388">
        <f>ROWS(R$5:R8743)</f>
        <v>8739</v>
      </c>
      <c r="T8743" s="388" t="str">
        <f>IF(_xlfn.IFNA(VLOOKUP(P8743,$AG$3:$AH$83,2,FALSE),"")='11.1'!$D$5,TXM!S8743,"")</f>
        <v/>
      </c>
      <c r="U8743" t="str">
        <f>IFERROR(SMALL($T$5:$T$9000,ROWS($T$5:T8743)),"")</f>
        <v/>
      </c>
    </row>
    <row r="8744" spans="4:21" ht="14.4" customHeight="1" x14ac:dyDescent="0.3">
      <c r="D8744" s="388">
        <f>ROWS(C$5:C8744)</f>
        <v>8740</v>
      </c>
      <c r="E8744" s="388" t="str">
        <f>IF(_xlfn.IFNA(VLOOKUP(A8744,$AG$3:$AH$83,2,FALSE),"")='11.1'!$D$5,TXM!D8744,"")</f>
        <v/>
      </c>
      <c r="F8744" t="str">
        <f>IFERROR(SMALL($E$5:$E$9000,ROWS($E$5:E8744)),"")</f>
        <v/>
      </c>
      <c r="L8744" s="388">
        <f>ROWS(K$5:K8744)</f>
        <v>8740</v>
      </c>
      <c r="M8744" s="388" t="str">
        <f>IF(_xlfn.IFNA(VLOOKUP(I8744,$AG$3:$AH$83,2,FALSE),"")='11.1'!$D$5,TXM!L8744,"")</f>
        <v/>
      </c>
      <c r="N8744" t="str">
        <f>IFERROR(SMALL($M$5:$M$9000,ROWS($M$5:M8744)),"")</f>
        <v/>
      </c>
      <c r="S8744" s="388">
        <f>ROWS(R$5:R8744)</f>
        <v>8740</v>
      </c>
      <c r="T8744" s="388" t="str">
        <f>IF(_xlfn.IFNA(VLOOKUP(P8744,$AG$3:$AH$83,2,FALSE),"")='11.1'!$D$5,TXM!S8744,"")</f>
        <v/>
      </c>
      <c r="U8744" t="str">
        <f>IFERROR(SMALL($T$5:$T$9000,ROWS($T$5:T8744)),"")</f>
        <v/>
      </c>
    </row>
    <row r="8745" spans="4:21" ht="14.4" customHeight="1" x14ac:dyDescent="0.3">
      <c r="D8745" s="388">
        <f>ROWS(C$5:C8745)</f>
        <v>8741</v>
      </c>
      <c r="E8745" s="388" t="str">
        <f>IF(_xlfn.IFNA(VLOOKUP(A8745,$AG$3:$AH$83,2,FALSE),"")='11.1'!$D$5,TXM!D8745,"")</f>
        <v/>
      </c>
      <c r="F8745" t="str">
        <f>IFERROR(SMALL($E$5:$E$9000,ROWS($E$5:E8745)),"")</f>
        <v/>
      </c>
      <c r="L8745" s="388">
        <f>ROWS(K$5:K8745)</f>
        <v>8741</v>
      </c>
      <c r="M8745" s="388" t="str">
        <f>IF(_xlfn.IFNA(VLOOKUP(I8745,$AG$3:$AH$83,2,FALSE),"")='11.1'!$D$5,TXM!L8745,"")</f>
        <v/>
      </c>
      <c r="N8745" t="str">
        <f>IFERROR(SMALL($M$5:$M$9000,ROWS($M$5:M8745)),"")</f>
        <v/>
      </c>
      <c r="S8745" s="388">
        <f>ROWS(R$5:R8745)</f>
        <v>8741</v>
      </c>
      <c r="T8745" s="388" t="str">
        <f>IF(_xlfn.IFNA(VLOOKUP(P8745,$AG$3:$AH$83,2,FALSE),"")='11.1'!$D$5,TXM!S8745,"")</f>
        <v/>
      </c>
      <c r="U8745" t="str">
        <f>IFERROR(SMALL($T$5:$T$9000,ROWS($T$5:T8745)),"")</f>
        <v/>
      </c>
    </row>
    <row r="8746" spans="4:21" ht="14.4" customHeight="1" x14ac:dyDescent="0.3">
      <c r="D8746" s="388">
        <f>ROWS(C$5:C8746)</f>
        <v>8742</v>
      </c>
      <c r="E8746" s="388" t="str">
        <f>IF(_xlfn.IFNA(VLOOKUP(A8746,$AG$3:$AH$83,2,FALSE),"")='11.1'!$D$5,TXM!D8746,"")</f>
        <v/>
      </c>
      <c r="F8746" t="str">
        <f>IFERROR(SMALL($E$5:$E$9000,ROWS($E$5:E8746)),"")</f>
        <v/>
      </c>
      <c r="L8746" s="388">
        <f>ROWS(K$5:K8746)</f>
        <v>8742</v>
      </c>
      <c r="M8746" s="388" t="str">
        <f>IF(_xlfn.IFNA(VLOOKUP(I8746,$AG$3:$AH$83,2,FALSE),"")='11.1'!$D$5,TXM!L8746,"")</f>
        <v/>
      </c>
      <c r="N8746" t="str">
        <f>IFERROR(SMALL($M$5:$M$9000,ROWS($M$5:M8746)),"")</f>
        <v/>
      </c>
      <c r="S8746" s="388">
        <f>ROWS(R$5:R8746)</f>
        <v>8742</v>
      </c>
      <c r="T8746" s="388" t="str">
        <f>IF(_xlfn.IFNA(VLOOKUP(P8746,$AG$3:$AH$83,2,FALSE),"")='11.1'!$D$5,TXM!S8746,"")</f>
        <v/>
      </c>
      <c r="U8746" t="str">
        <f>IFERROR(SMALL($T$5:$T$9000,ROWS($T$5:T8746)),"")</f>
        <v/>
      </c>
    </row>
    <row r="8747" spans="4:21" ht="14.4" customHeight="1" x14ac:dyDescent="0.3">
      <c r="D8747" s="388">
        <f>ROWS(C$5:C8747)</f>
        <v>8743</v>
      </c>
      <c r="E8747" s="388" t="str">
        <f>IF(_xlfn.IFNA(VLOOKUP(A8747,$AG$3:$AH$83,2,FALSE),"")='11.1'!$D$5,TXM!D8747,"")</f>
        <v/>
      </c>
      <c r="F8747" t="str">
        <f>IFERROR(SMALL($E$5:$E$9000,ROWS($E$5:E8747)),"")</f>
        <v/>
      </c>
      <c r="L8747" s="388">
        <f>ROWS(K$5:K8747)</f>
        <v>8743</v>
      </c>
      <c r="M8747" s="388" t="str">
        <f>IF(_xlfn.IFNA(VLOOKUP(I8747,$AG$3:$AH$83,2,FALSE),"")='11.1'!$D$5,TXM!L8747,"")</f>
        <v/>
      </c>
      <c r="N8747" t="str">
        <f>IFERROR(SMALL($M$5:$M$9000,ROWS($M$5:M8747)),"")</f>
        <v/>
      </c>
      <c r="S8747" s="388">
        <f>ROWS(R$5:R8747)</f>
        <v>8743</v>
      </c>
      <c r="T8747" s="388" t="str">
        <f>IF(_xlfn.IFNA(VLOOKUP(P8747,$AG$3:$AH$83,2,FALSE),"")='11.1'!$D$5,TXM!S8747,"")</f>
        <v/>
      </c>
      <c r="U8747" t="str">
        <f>IFERROR(SMALL($T$5:$T$9000,ROWS($T$5:T8747)),"")</f>
        <v/>
      </c>
    </row>
    <row r="8748" spans="4:21" ht="14.4" customHeight="1" x14ac:dyDescent="0.3">
      <c r="D8748" s="388">
        <f>ROWS(C$5:C8748)</f>
        <v>8744</v>
      </c>
      <c r="E8748" s="388" t="str">
        <f>IF(_xlfn.IFNA(VLOOKUP(A8748,$AG$3:$AH$83,2,FALSE),"")='11.1'!$D$5,TXM!D8748,"")</f>
        <v/>
      </c>
      <c r="F8748" t="str">
        <f>IFERROR(SMALL($E$5:$E$9000,ROWS($E$5:E8748)),"")</f>
        <v/>
      </c>
      <c r="L8748" s="388">
        <f>ROWS(K$5:K8748)</f>
        <v>8744</v>
      </c>
      <c r="M8748" s="388" t="str">
        <f>IF(_xlfn.IFNA(VLOOKUP(I8748,$AG$3:$AH$83,2,FALSE),"")='11.1'!$D$5,TXM!L8748,"")</f>
        <v/>
      </c>
      <c r="N8748" t="str">
        <f>IFERROR(SMALL($M$5:$M$9000,ROWS($M$5:M8748)),"")</f>
        <v/>
      </c>
      <c r="S8748" s="388">
        <f>ROWS(R$5:R8748)</f>
        <v>8744</v>
      </c>
      <c r="T8748" s="388" t="str">
        <f>IF(_xlfn.IFNA(VLOOKUP(P8748,$AG$3:$AH$83,2,FALSE),"")='11.1'!$D$5,TXM!S8748,"")</f>
        <v/>
      </c>
      <c r="U8748" t="str">
        <f>IFERROR(SMALL($T$5:$T$9000,ROWS($T$5:T8748)),"")</f>
        <v/>
      </c>
    </row>
    <row r="8749" spans="4:21" ht="14.4" customHeight="1" x14ac:dyDescent="0.3">
      <c r="D8749" s="388">
        <f>ROWS(C$5:C8749)</f>
        <v>8745</v>
      </c>
      <c r="E8749" s="388" t="str">
        <f>IF(_xlfn.IFNA(VLOOKUP(A8749,$AG$3:$AH$83,2,FALSE),"")='11.1'!$D$5,TXM!D8749,"")</f>
        <v/>
      </c>
      <c r="F8749" t="str">
        <f>IFERROR(SMALL($E$5:$E$9000,ROWS($E$5:E8749)),"")</f>
        <v/>
      </c>
      <c r="L8749" s="388">
        <f>ROWS(K$5:K8749)</f>
        <v>8745</v>
      </c>
      <c r="M8749" s="388" t="str">
        <f>IF(_xlfn.IFNA(VLOOKUP(I8749,$AG$3:$AH$83,2,FALSE),"")='11.1'!$D$5,TXM!L8749,"")</f>
        <v/>
      </c>
      <c r="N8749" t="str">
        <f>IFERROR(SMALL($M$5:$M$9000,ROWS($M$5:M8749)),"")</f>
        <v/>
      </c>
      <c r="S8749" s="388">
        <f>ROWS(R$5:R8749)</f>
        <v>8745</v>
      </c>
      <c r="T8749" s="388" t="str">
        <f>IF(_xlfn.IFNA(VLOOKUP(P8749,$AG$3:$AH$83,2,FALSE),"")='11.1'!$D$5,TXM!S8749,"")</f>
        <v/>
      </c>
      <c r="U8749" t="str">
        <f>IFERROR(SMALL($T$5:$T$9000,ROWS($T$5:T8749)),"")</f>
        <v/>
      </c>
    </row>
    <row r="8750" spans="4:21" ht="14.4" customHeight="1" x14ac:dyDescent="0.3">
      <c r="D8750" s="388">
        <f>ROWS(C$5:C8750)</f>
        <v>8746</v>
      </c>
      <c r="E8750" s="388" t="str">
        <f>IF(_xlfn.IFNA(VLOOKUP(A8750,$AG$3:$AH$83,2,FALSE),"")='11.1'!$D$5,TXM!D8750,"")</f>
        <v/>
      </c>
      <c r="F8750" t="str">
        <f>IFERROR(SMALL($E$5:$E$9000,ROWS($E$5:E8750)),"")</f>
        <v/>
      </c>
      <c r="L8750" s="388">
        <f>ROWS(K$5:K8750)</f>
        <v>8746</v>
      </c>
      <c r="M8750" s="388" t="str">
        <f>IF(_xlfn.IFNA(VLOOKUP(I8750,$AG$3:$AH$83,2,FALSE),"")='11.1'!$D$5,TXM!L8750,"")</f>
        <v/>
      </c>
      <c r="N8750" t="str">
        <f>IFERROR(SMALL($M$5:$M$9000,ROWS($M$5:M8750)),"")</f>
        <v/>
      </c>
      <c r="S8750" s="388">
        <f>ROWS(R$5:R8750)</f>
        <v>8746</v>
      </c>
      <c r="T8750" s="388" t="str">
        <f>IF(_xlfn.IFNA(VLOOKUP(P8750,$AG$3:$AH$83,2,FALSE),"")='11.1'!$D$5,TXM!S8750,"")</f>
        <v/>
      </c>
      <c r="U8750" t="str">
        <f>IFERROR(SMALL($T$5:$T$9000,ROWS($T$5:T8750)),"")</f>
        <v/>
      </c>
    </row>
    <row r="8751" spans="4:21" ht="14.4" customHeight="1" x14ac:dyDescent="0.3">
      <c r="D8751" s="388">
        <f>ROWS(C$5:C8751)</f>
        <v>8747</v>
      </c>
      <c r="E8751" s="388" t="str">
        <f>IF(_xlfn.IFNA(VLOOKUP(A8751,$AG$3:$AH$83,2,FALSE),"")='11.1'!$D$5,TXM!D8751,"")</f>
        <v/>
      </c>
      <c r="F8751" t="str">
        <f>IFERROR(SMALL($E$5:$E$9000,ROWS($E$5:E8751)),"")</f>
        <v/>
      </c>
      <c r="L8751" s="388">
        <f>ROWS(K$5:K8751)</f>
        <v>8747</v>
      </c>
      <c r="M8751" s="388" t="str">
        <f>IF(_xlfn.IFNA(VLOOKUP(I8751,$AG$3:$AH$83,2,FALSE),"")='11.1'!$D$5,TXM!L8751,"")</f>
        <v/>
      </c>
      <c r="N8751" t="str">
        <f>IFERROR(SMALL($M$5:$M$9000,ROWS($M$5:M8751)),"")</f>
        <v/>
      </c>
      <c r="S8751" s="388">
        <f>ROWS(R$5:R8751)</f>
        <v>8747</v>
      </c>
      <c r="T8751" s="388" t="str">
        <f>IF(_xlfn.IFNA(VLOOKUP(P8751,$AG$3:$AH$83,2,FALSE),"")='11.1'!$D$5,TXM!S8751,"")</f>
        <v/>
      </c>
      <c r="U8751" t="str">
        <f>IFERROR(SMALL($T$5:$T$9000,ROWS($T$5:T8751)),"")</f>
        <v/>
      </c>
    </row>
    <row r="8752" spans="4:21" ht="14.4" customHeight="1" x14ac:dyDescent="0.3">
      <c r="D8752" s="388">
        <f>ROWS(C$5:C8752)</f>
        <v>8748</v>
      </c>
      <c r="E8752" s="388" t="str">
        <f>IF(_xlfn.IFNA(VLOOKUP(A8752,$AG$3:$AH$83,2,FALSE),"")='11.1'!$D$5,TXM!D8752,"")</f>
        <v/>
      </c>
      <c r="F8752" t="str">
        <f>IFERROR(SMALL($E$5:$E$9000,ROWS($E$5:E8752)),"")</f>
        <v/>
      </c>
      <c r="L8752" s="388">
        <f>ROWS(K$5:K8752)</f>
        <v>8748</v>
      </c>
      <c r="M8752" s="388" t="str">
        <f>IF(_xlfn.IFNA(VLOOKUP(I8752,$AG$3:$AH$83,2,FALSE),"")='11.1'!$D$5,TXM!L8752,"")</f>
        <v/>
      </c>
      <c r="N8752" t="str">
        <f>IFERROR(SMALL($M$5:$M$9000,ROWS($M$5:M8752)),"")</f>
        <v/>
      </c>
      <c r="S8752" s="388">
        <f>ROWS(R$5:R8752)</f>
        <v>8748</v>
      </c>
      <c r="T8752" s="388" t="str">
        <f>IF(_xlfn.IFNA(VLOOKUP(P8752,$AG$3:$AH$83,2,FALSE),"")='11.1'!$D$5,TXM!S8752,"")</f>
        <v/>
      </c>
      <c r="U8752" t="str">
        <f>IFERROR(SMALL($T$5:$T$9000,ROWS($T$5:T8752)),"")</f>
        <v/>
      </c>
    </row>
    <row r="8753" spans="4:21" ht="14.4" customHeight="1" x14ac:dyDescent="0.3">
      <c r="D8753" s="388">
        <f>ROWS(C$5:C8753)</f>
        <v>8749</v>
      </c>
      <c r="E8753" s="388" t="str">
        <f>IF(_xlfn.IFNA(VLOOKUP(A8753,$AG$3:$AH$83,2,FALSE),"")='11.1'!$D$5,TXM!D8753,"")</f>
        <v/>
      </c>
      <c r="F8753" t="str">
        <f>IFERROR(SMALL($E$5:$E$9000,ROWS($E$5:E8753)),"")</f>
        <v/>
      </c>
      <c r="L8753" s="388">
        <f>ROWS(K$5:K8753)</f>
        <v>8749</v>
      </c>
      <c r="M8753" s="388" t="str">
        <f>IF(_xlfn.IFNA(VLOOKUP(I8753,$AG$3:$AH$83,2,FALSE),"")='11.1'!$D$5,TXM!L8753,"")</f>
        <v/>
      </c>
      <c r="N8753" t="str">
        <f>IFERROR(SMALL($M$5:$M$9000,ROWS($M$5:M8753)),"")</f>
        <v/>
      </c>
      <c r="S8753" s="388">
        <f>ROWS(R$5:R8753)</f>
        <v>8749</v>
      </c>
      <c r="T8753" s="388" t="str">
        <f>IF(_xlfn.IFNA(VLOOKUP(P8753,$AG$3:$AH$83,2,FALSE),"")='11.1'!$D$5,TXM!S8753,"")</f>
        <v/>
      </c>
      <c r="U8753" t="str">
        <f>IFERROR(SMALL($T$5:$T$9000,ROWS($T$5:T8753)),"")</f>
        <v/>
      </c>
    </row>
    <row r="8754" spans="4:21" ht="14.4" customHeight="1" x14ac:dyDescent="0.3">
      <c r="D8754" s="388">
        <f>ROWS(C$5:C8754)</f>
        <v>8750</v>
      </c>
      <c r="E8754" s="388" t="str">
        <f>IF(_xlfn.IFNA(VLOOKUP(A8754,$AG$3:$AH$83,2,FALSE),"")='11.1'!$D$5,TXM!D8754,"")</f>
        <v/>
      </c>
      <c r="F8754" t="str">
        <f>IFERROR(SMALL($E$5:$E$9000,ROWS($E$5:E8754)),"")</f>
        <v/>
      </c>
      <c r="L8754" s="388">
        <f>ROWS(K$5:K8754)</f>
        <v>8750</v>
      </c>
      <c r="M8754" s="388" t="str">
        <f>IF(_xlfn.IFNA(VLOOKUP(I8754,$AG$3:$AH$83,2,FALSE),"")='11.1'!$D$5,TXM!L8754,"")</f>
        <v/>
      </c>
      <c r="N8754" t="str">
        <f>IFERROR(SMALL($M$5:$M$9000,ROWS($M$5:M8754)),"")</f>
        <v/>
      </c>
      <c r="S8754" s="388">
        <f>ROWS(R$5:R8754)</f>
        <v>8750</v>
      </c>
      <c r="T8754" s="388" t="str">
        <f>IF(_xlfn.IFNA(VLOOKUP(P8754,$AG$3:$AH$83,2,FALSE),"")='11.1'!$D$5,TXM!S8754,"")</f>
        <v/>
      </c>
      <c r="U8754" t="str">
        <f>IFERROR(SMALL($T$5:$T$9000,ROWS($T$5:T8754)),"")</f>
        <v/>
      </c>
    </row>
    <row r="8755" spans="4:21" ht="14.4" customHeight="1" x14ac:dyDescent="0.3">
      <c r="D8755" s="388">
        <f>ROWS(C$5:C8755)</f>
        <v>8751</v>
      </c>
      <c r="E8755" s="388" t="str">
        <f>IF(_xlfn.IFNA(VLOOKUP(A8755,$AG$3:$AH$83,2,FALSE),"")='11.1'!$D$5,TXM!D8755,"")</f>
        <v/>
      </c>
      <c r="F8755" t="str">
        <f>IFERROR(SMALL($E$5:$E$9000,ROWS($E$5:E8755)),"")</f>
        <v/>
      </c>
      <c r="L8755" s="388">
        <f>ROWS(K$5:K8755)</f>
        <v>8751</v>
      </c>
      <c r="M8755" s="388" t="str">
        <f>IF(_xlfn.IFNA(VLOOKUP(I8755,$AG$3:$AH$83,2,FALSE),"")='11.1'!$D$5,TXM!L8755,"")</f>
        <v/>
      </c>
      <c r="N8755" t="str">
        <f>IFERROR(SMALL($M$5:$M$9000,ROWS($M$5:M8755)),"")</f>
        <v/>
      </c>
      <c r="S8755" s="388">
        <f>ROWS(R$5:R8755)</f>
        <v>8751</v>
      </c>
      <c r="T8755" s="388" t="str">
        <f>IF(_xlfn.IFNA(VLOOKUP(P8755,$AG$3:$AH$83,2,FALSE),"")='11.1'!$D$5,TXM!S8755,"")</f>
        <v/>
      </c>
      <c r="U8755" t="str">
        <f>IFERROR(SMALL($T$5:$T$9000,ROWS($T$5:T8755)),"")</f>
        <v/>
      </c>
    </row>
    <row r="8756" spans="4:21" ht="14.4" customHeight="1" x14ac:dyDescent="0.3">
      <c r="D8756" s="388">
        <f>ROWS(C$5:C8756)</f>
        <v>8752</v>
      </c>
      <c r="E8756" s="388" t="str">
        <f>IF(_xlfn.IFNA(VLOOKUP(A8756,$AG$3:$AH$83,2,FALSE),"")='11.1'!$D$5,TXM!D8756,"")</f>
        <v/>
      </c>
      <c r="F8756" t="str">
        <f>IFERROR(SMALL($E$5:$E$9000,ROWS($E$5:E8756)),"")</f>
        <v/>
      </c>
      <c r="L8756" s="388">
        <f>ROWS(K$5:K8756)</f>
        <v>8752</v>
      </c>
      <c r="M8756" s="388" t="str">
        <f>IF(_xlfn.IFNA(VLOOKUP(I8756,$AG$3:$AH$83,2,FALSE),"")='11.1'!$D$5,TXM!L8756,"")</f>
        <v/>
      </c>
      <c r="N8756" t="str">
        <f>IFERROR(SMALL($M$5:$M$9000,ROWS($M$5:M8756)),"")</f>
        <v/>
      </c>
      <c r="S8756" s="388">
        <f>ROWS(R$5:R8756)</f>
        <v>8752</v>
      </c>
      <c r="T8756" s="388" t="str">
        <f>IF(_xlfn.IFNA(VLOOKUP(P8756,$AG$3:$AH$83,2,FALSE),"")='11.1'!$D$5,TXM!S8756,"")</f>
        <v/>
      </c>
      <c r="U8756" t="str">
        <f>IFERROR(SMALL($T$5:$T$9000,ROWS($T$5:T8756)),"")</f>
        <v/>
      </c>
    </row>
    <row r="8757" spans="4:21" ht="14.4" customHeight="1" x14ac:dyDescent="0.3">
      <c r="D8757" s="388">
        <f>ROWS(C$5:C8757)</f>
        <v>8753</v>
      </c>
      <c r="E8757" s="388" t="str">
        <f>IF(_xlfn.IFNA(VLOOKUP(A8757,$AG$3:$AH$83,2,FALSE),"")='11.1'!$D$5,TXM!D8757,"")</f>
        <v/>
      </c>
      <c r="F8757" t="str">
        <f>IFERROR(SMALL($E$5:$E$9000,ROWS($E$5:E8757)),"")</f>
        <v/>
      </c>
      <c r="L8757" s="388">
        <f>ROWS(K$5:K8757)</f>
        <v>8753</v>
      </c>
      <c r="M8757" s="388" t="str">
        <f>IF(_xlfn.IFNA(VLOOKUP(I8757,$AG$3:$AH$83,2,FALSE),"")='11.1'!$D$5,TXM!L8757,"")</f>
        <v/>
      </c>
      <c r="N8757" t="str">
        <f>IFERROR(SMALL($M$5:$M$9000,ROWS($M$5:M8757)),"")</f>
        <v/>
      </c>
      <c r="S8757" s="388">
        <f>ROWS(R$5:R8757)</f>
        <v>8753</v>
      </c>
      <c r="T8757" s="388" t="str">
        <f>IF(_xlfn.IFNA(VLOOKUP(P8757,$AG$3:$AH$83,2,FALSE),"")='11.1'!$D$5,TXM!S8757,"")</f>
        <v/>
      </c>
      <c r="U8757" t="str">
        <f>IFERROR(SMALL($T$5:$T$9000,ROWS($T$5:T8757)),"")</f>
        <v/>
      </c>
    </row>
    <row r="8758" spans="4:21" ht="14.4" customHeight="1" x14ac:dyDescent="0.3">
      <c r="D8758" s="388">
        <f>ROWS(C$5:C8758)</f>
        <v>8754</v>
      </c>
      <c r="E8758" s="388" t="str">
        <f>IF(_xlfn.IFNA(VLOOKUP(A8758,$AG$3:$AH$83,2,FALSE),"")='11.1'!$D$5,TXM!D8758,"")</f>
        <v/>
      </c>
      <c r="F8758" t="str">
        <f>IFERROR(SMALL($E$5:$E$9000,ROWS($E$5:E8758)),"")</f>
        <v/>
      </c>
      <c r="L8758" s="388">
        <f>ROWS(K$5:K8758)</f>
        <v>8754</v>
      </c>
      <c r="M8758" s="388" t="str">
        <f>IF(_xlfn.IFNA(VLOOKUP(I8758,$AG$3:$AH$83,2,FALSE),"")='11.1'!$D$5,TXM!L8758,"")</f>
        <v/>
      </c>
      <c r="N8758" t="str">
        <f>IFERROR(SMALL($M$5:$M$9000,ROWS($M$5:M8758)),"")</f>
        <v/>
      </c>
      <c r="S8758" s="388">
        <f>ROWS(R$5:R8758)</f>
        <v>8754</v>
      </c>
      <c r="T8758" s="388" t="str">
        <f>IF(_xlfn.IFNA(VLOOKUP(P8758,$AG$3:$AH$83,2,FALSE),"")='11.1'!$D$5,TXM!S8758,"")</f>
        <v/>
      </c>
      <c r="U8758" t="str">
        <f>IFERROR(SMALL($T$5:$T$9000,ROWS($T$5:T8758)),"")</f>
        <v/>
      </c>
    </row>
    <row r="8759" spans="4:21" ht="14.4" customHeight="1" x14ac:dyDescent="0.3">
      <c r="D8759" s="388">
        <f>ROWS(C$5:C8759)</f>
        <v>8755</v>
      </c>
      <c r="E8759" s="388" t="str">
        <f>IF(_xlfn.IFNA(VLOOKUP(A8759,$AG$3:$AH$83,2,FALSE),"")='11.1'!$D$5,TXM!D8759,"")</f>
        <v/>
      </c>
      <c r="F8759" t="str">
        <f>IFERROR(SMALL($E$5:$E$9000,ROWS($E$5:E8759)),"")</f>
        <v/>
      </c>
      <c r="L8759" s="388">
        <f>ROWS(K$5:K8759)</f>
        <v>8755</v>
      </c>
      <c r="M8759" s="388" t="str">
        <f>IF(_xlfn.IFNA(VLOOKUP(I8759,$AG$3:$AH$83,2,FALSE),"")='11.1'!$D$5,TXM!L8759,"")</f>
        <v/>
      </c>
      <c r="N8759" t="str">
        <f>IFERROR(SMALL($M$5:$M$9000,ROWS($M$5:M8759)),"")</f>
        <v/>
      </c>
      <c r="S8759" s="388">
        <f>ROWS(R$5:R8759)</f>
        <v>8755</v>
      </c>
      <c r="T8759" s="388" t="str">
        <f>IF(_xlfn.IFNA(VLOOKUP(P8759,$AG$3:$AH$83,2,FALSE),"")='11.1'!$D$5,TXM!S8759,"")</f>
        <v/>
      </c>
      <c r="U8759" t="str">
        <f>IFERROR(SMALL($T$5:$T$9000,ROWS($T$5:T8759)),"")</f>
        <v/>
      </c>
    </row>
    <row r="8760" spans="4:21" ht="14.4" customHeight="1" x14ac:dyDescent="0.3">
      <c r="D8760" s="388">
        <f>ROWS(C$5:C8760)</f>
        <v>8756</v>
      </c>
      <c r="E8760" s="388" t="str">
        <f>IF(_xlfn.IFNA(VLOOKUP(A8760,$AG$3:$AH$83,2,FALSE),"")='11.1'!$D$5,TXM!D8760,"")</f>
        <v/>
      </c>
      <c r="F8760" t="str">
        <f>IFERROR(SMALL($E$5:$E$9000,ROWS($E$5:E8760)),"")</f>
        <v/>
      </c>
      <c r="L8760" s="388">
        <f>ROWS(K$5:K8760)</f>
        <v>8756</v>
      </c>
      <c r="M8760" s="388" t="str">
        <f>IF(_xlfn.IFNA(VLOOKUP(I8760,$AG$3:$AH$83,2,FALSE),"")='11.1'!$D$5,TXM!L8760,"")</f>
        <v/>
      </c>
      <c r="N8760" t="str">
        <f>IFERROR(SMALL($M$5:$M$9000,ROWS($M$5:M8760)),"")</f>
        <v/>
      </c>
      <c r="S8760" s="388">
        <f>ROWS(R$5:R8760)</f>
        <v>8756</v>
      </c>
      <c r="T8760" s="388" t="str">
        <f>IF(_xlfn.IFNA(VLOOKUP(P8760,$AG$3:$AH$83,2,FALSE),"")='11.1'!$D$5,TXM!S8760,"")</f>
        <v/>
      </c>
      <c r="U8760" t="str">
        <f>IFERROR(SMALL($T$5:$T$9000,ROWS($T$5:T8760)),"")</f>
        <v/>
      </c>
    </row>
    <row r="8761" spans="4:21" ht="14.4" customHeight="1" x14ac:dyDescent="0.3">
      <c r="D8761" s="388">
        <f>ROWS(C$5:C8761)</f>
        <v>8757</v>
      </c>
      <c r="E8761" s="388" t="str">
        <f>IF(_xlfn.IFNA(VLOOKUP(A8761,$AG$3:$AH$83,2,FALSE),"")='11.1'!$D$5,TXM!D8761,"")</f>
        <v/>
      </c>
      <c r="F8761" t="str">
        <f>IFERROR(SMALL($E$5:$E$9000,ROWS($E$5:E8761)),"")</f>
        <v/>
      </c>
      <c r="L8761" s="388">
        <f>ROWS(K$5:K8761)</f>
        <v>8757</v>
      </c>
      <c r="M8761" s="388" t="str">
        <f>IF(_xlfn.IFNA(VLOOKUP(I8761,$AG$3:$AH$83,2,FALSE),"")='11.1'!$D$5,TXM!L8761,"")</f>
        <v/>
      </c>
      <c r="N8761" t="str">
        <f>IFERROR(SMALL($M$5:$M$9000,ROWS($M$5:M8761)),"")</f>
        <v/>
      </c>
      <c r="S8761" s="388">
        <f>ROWS(R$5:R8761)</f>
        <v>8757</v>
      </c>
      <c r="T8761" s="388" t="str">
        <f>IF(_xlfn.IFNA(VLOOKUP(P8761,$AG$3:$AH$83,2,FALSE),"")='11.1'!$D$5,TXM!S8761,"")</f>
        <v/>
      </c>
      <c r="U8761" t="str">
        <f>IFERROR(SMALL($T$5:$T$9000,ROWS($T$5:T8761)),"")</f>
        <v/>
      </c>
    </row>
    <row r="8762" spans="4:21" ht="14.4" customHeight="1" x14ac:dyDescent="0.3">
      <c r="D8762" s="388">
        <f>ROWS(C$5:C8762)</f>
        <v>8758</v>
      </c>
      <c r="E8762" s="388" t="str">
        <f>IF(_xlfn.IFNA(VLOOKUP(A8762,$AG$3:$AH$83,2,FALSE),"")='11.1'!$D$5,TXM!D8762,"")</f>
        <v/>
      </c>
      <c r="F8762" t="str">
        <f>IFERROR(SMALL($E$5:$E$9000,ROWS($E$5:E8762)),"")</f>
        <v/>
      </c>
      <c r="L8762" s="388">
        <f>ROWS(K$5:K8762)</f>
        <v>8758</v>
      </c>
      <c r="M8762" s="388" t="str">
        <f>IF(_xlfn.IFNA(VLOOKUP(I8762,$AG$3:$AH$83,2,FALSE),"")='11.1'!$D$5,TXM!L8762,"")</f>
        <v/>
      </c>
      <c r="N8762" t="str">
        <f>IFERROR(SMALL($M$5:$M$9000,ROWS($M$5:M8762)),"")</f>
        <v/>
      </c>
      <c r="S8762" s="388">
        <f>ROWS(R$5:R8762)</f>
        <v>8758</v>
      </c>
      <c r="T8762" s="388" t="str">
        <f>IF(_xlfn.IFNA(VLOOKUP(P8762,$AG$3:$AH$83,2,FALSE),"")='11.1'!$D$5,TXM!S8762,"")</f>
        <v/>
      </c>
      <c r="U8762" t="str">
        <f>IFERROR(SMALL($T$5:$T$9000,ROWS($T$5:T8762)),"")</f>
        <v/>
      </c>
    </row>
    <row r="8763" spans="4:21" ht="14.4" customHeight="1" x14ac:dyDescent="0.3">
      <c r="D8763" s="388">
        <f>ROWS(C$5:C8763)</f>
        <v>8759</v>
      </c>
      <c r="E8763" s="388" t="str">
        <f>IF(_xlfn.IFNA(VLOOKUP(A8763,$AG$3:$AH$83,2,FALSE),"")='11.1'!$D$5,TXM!D8763,"")</f>
        <v/>
      </c>
      <c r="F8763" t="str">
        <f>IFERROR(SMALL($E$5:$E$9000,ROWS($E$5:E8763)),"")</f>
        <v/>
      </c>
      <c r="L8763" s="388">
        <f>ROWS(K$5:K8763)</f>
        <v>8759</v>
      </c>
      <c r="M8763" s="388" t="str">
        <f>IF(_xlfn.IFNA(VLOOKUP(I8763,$AG$3:$AH$83,2,FALSE),"")='11.1'!$D$5,TXM!L8763,"")</f>
        <v/>
      </c>
      <c r="N8763" t="str">
        <f>IFERROR(SMALL($M$5:$M$9000,ROWS($M$5:M8763)),"")</f>
        <v/>
      </c>
      <c r="S8763" s="388">
        <f>ROWS(R$5:R8763)</f>
        <v>8759</v>
      </c>
      <c r="T8763" s="388" t="str">
        <f>IF(_xlfn.IFNA(VLOOKUP(P8763,$AG$3:$AH$83,2,FALSE),"")='11.1'!$D$5,TXM!S8763,"")</f>
        <v/>
      </c>
      <c r="U8763" t="str">
        <f>IFERROR(SMALL($T$5:$T$9000,ROWS($T$5:T8763)),"")</f>
        <v/>
      </c>
    </row>
    <row r="8764" spans="4:21" ht="14.4" customHeight="1" x14ac:dyDescent="0.3">
      <c r="D8764" s="388">
        <f>ROWS(C$5:C8764)</f>
        <v>8760</v>
      </c>
      <c r="E8764" s="388" t="str">
        <f>IF(_xlfn.IFNA(VLOOKUP(A8764,$AG$3:$AH$83,2,FALSE),"")='11.1'!$D$5,TXM!D8764,"")</f>
        <v/>
      </c>
      <c r="F8764" t="str">
        <f>IFERROR(SMALL($E$5:$E$9000,ROWS($E$5:E8764)),"")</f>
        <v/>
      </c>
      <c r="L8764" s="388">
        <f>ROWS(K$5:K8764)</f>
        <v>8760</v>
      </c>
      <c r="M8764" s="388" t="str">
        <f>IF(_xlfn.IFNA(VLOOKUP(I8764,$AG$3:$AH$83,2,FALSE),"")='11.1'!$D$5,TXM!L8764,"")</f>
        <v/>
      </c>
      <c r="N8764" t="str">
        <f>IFERROR(SMALL($M$5:$M$9000,ROWS($M$5:M8764)),"")</f>
        <v/>
      </c>
      <c r="S8764" s="388">
        <f>ROWS(R$5:R8764)</f>
        <v>8760</v>
      </c>
      <c r="T8764" s="388" t="str">
        <f>IF(_xlfn.IFNA(VLOOKUP(P8764,$AG$3:$AH$83,2,FALSE),"")='11.1'!$D$5,TXM!S8764,"")</f>
        <v/>
      </c>
      <c r="U8764" t="str">
        <f>IFERROR(SMALL($T$5:$T$9000,ROWS($T$5:T8764)),"")</f>
        <v/>
      </c>
    </row>
    <row r="8765" spans="4:21" ht="14.4" customHeight="1" x14ac:dyDescent="0.3">
      <c r="D8765" s="388">
        <f>ROWS(C$5:C8765)</f>
        <v>8761</v>
      </c>
      <c r="E8765" s="388" t="str">
        <f>IF(_xlfn.IFNA(VLOOKUP(A8765,$AG$3:$AH$83,2,FALSE),"")='11.1'!$D$5,TXM!D8765,"")</f>
        <v/>
      </c>
      <c r="F8765" t="str">
        <f>IFERROR(SMALL($E$5:$E$9000,ROWS($E$5:E8765)),"")</f>
        <v/>
      </c>
      <c r="L8765" s="388">
        <f>ROWS(K$5:K8765)</f>
        <v>8761</v>
      </c>
      <c r="M8765" s="388" t="str">
        <f>IF(_xlfn.IFNA(VLOOKUP(I8765,$AG$3:$AH$83,2,FALSE),"")='11.1'!$D$5,TXM!L8765,"")</f>
        <v/>
      </c>
      <c r="N8765" t="str">
        <f>IFERROR(SMALL($M$5:$M$9000,ROWS($M$5:M8765)),"")</f>
        <v/>
      </c>
      <c r="S8765" s="388">
        <f>ROWS(R$5:R8765)</f>
        <v>8761</v>
      </c>
      <c r="T8765" s="388" t="str">
        <f>IF(_xlfn.IFNA(VLOOKUP(P8765,$AG$3:$AH$83,2,FALSE),"")='11.1'!$D$5,TXM!S8765,"")</f>
        <v/>
      </c>
      <c r="U8765" t="str">
        <f>IFERROR(SMALL($T$5:$T$9000,ROWS($T$5:T8765)),"")</f>
        <v/>
      </c>
    </row>
    <row r="8766" spans="4:21" ht="14.4" customHeight="1" x14ac:dyDescent="0.3">
      <c r="D8766" s="388">
        <f>ROWS(C$5:C8766)</f>
        <v>8762</v>
      </c>
      <c r="E8766" s="388" t="str">
        <f>IF(_xlfn.IFNA(VLOOKUP(A8766,$AG$3:$AH$83,2,FALSE),"")='11.1'!$D$5,TXM!D8766,"")</f>
        <v/>
      </c>
      <c r="F8766" t="str">
        <f>IFERROR(SMALL($E$5:$E$9000,ROWS($E$5:E8766)),"")</f>
        <v/>
      </c>
      <c r="L8766" s="388">
        <f>ROWS(K$5:K8766)</f>
        <v>8762</v>
      </c>
      <c r="M8766" s="388" t="str">
        <f>IF(_xlfn.IFNA(VLOOKUP(I8766,$AG$3:$AH$83,2,FALSE),"")='11.1'!$D$5,TXM!L8766,"")</f>
        <v/>
      </c>
      <c r="N8766" t="str">
        <f>IFERROR(SMALL($M$5:$M$9000,ROWS($M$5:M8766)),"")</f>
        <v/>
      </c>
      <c r="S8766" s="388">
        <f>ROWS(R$5:R8766)</f>
        <v>8762</v>
      </c>
      <c r="T8766" s="388" t="str">
        <f>IF(_xlfn.IFNA(VLOOKUP(P8766,$AG$3:$AH$83,2,FALSE),"")='11.1'!$D$5,TXM!S8766,"")</f>
        <v/>
      </c>
      <c r="U8766" t="str">
        <f>IFERROR(SMALL($T$5:$T$9000,ROWS($T$5:T8766)),"")</f>
        <v/>
      </c>
    </row>
    <row r="8767" spans="4:21" ht="14.4" customHeight="1" x14ac:dyDescent="0.3">
      <c r="D8767" s="388">
        <f>ROWS(C$5:C8767)</f>
        <v>8763</v>
      </c>
      <c r="E8767" s="388" t="str">
        <f>IF(_xlfn.IFNA(VLOOKUP(A8767,$AG$3:$AH$83,2,FALSE),"")='11.1'!$D$5,TXM!D8767,"")</f>
        <v/>
      </c>
      <c r="F8767" t="str">
        <f>IFERROR(SMALL($E$5:$E$9000,ROWS($E$5:E8767)),"")</f>
        <v/>
      </c>
      <c r="L8767" s="388">
        <f>ROWS(K$5:K8767)</f>
        <v>8763</v>
      </c>
      <c r="M8767" s="388" t="str">
        <f>IF(_xlfn.IFNA(VLOOKUP(I8767,$AG$3:$AH$83,2,FALSE),"")='11.1'!$D$5,TXM!L8767,"")</f>
        <v/>
      </c>
      <c r="N8767" t="str">
        <f>IFERROR(SMALL($M$5:$M$9000,ROWS($M$5:M8767)),"")</f>
        <v/>
      </c>
      <c r="S8767" s="388">
        <f>ROWS(R$5:R8767)</f>
        <v>8763</v>
      </c>
      <c r="T8767" s="388" t="str">
        <f>IF(_xlfn.IFNA(VLOOKUP(P8767,$AG$3:$AH$83,2,FALSE),"")='11.1'!$D$5,TXM!S8767,"")</f>
        <v/>
      </c>
      <c r="U8767" t="str">
        <f>IFERROR(SMALL($T$5:$T$9000,ROWS($T$5:T8767)),"")</f>
        <v/>
      </c>
    </row>
    <row r="8768" spans="4:21" ht="14.4" customHeight="1" x14ac:dyDescent="0.3">
      <c r="D8768" s="388">
        <f>ROWS(C$5:C8768)</f>
        <v>8764</v>
      </c>
      <c r="E8768" s="388" t="str">
        <f>IF(_xlfn.IFNA(VLOOKUP(A8768,$AG$3:$AH$83,2,FALSE),"")='11.1'!$D$5,TXM!D8768,"")</f>
        <v/>
      </c>
      <c r="F8768" t="str">
        <f>IFERROR(SMALL($E$5:$E$9000,ROWS($E$5:E8768)),"")</f>
        <v/>
      </c>
      <c r="L8768" s="388">
        <f>ROWS(K$5:K8768)</f>
        <v>8764</v>
      </c>
      <c r="M8768" s="388" t="str">
        <f>IF(_xlfn.IFNA(VLOOKUP(I8768,$AG$3:$AH$83,2,FALSE),"")='11.1'!$D$5,TXM!L8768,"")</f>
        <v/>
      </c>
      <c r="N8768" t="str">
        <f>IFERROR(SMALL($M$5:$M$9000,ROWS($M$5:M8768)),"")</f>
        <v/>
      </c>
      <c r="S8768" s="388">
        <f>ROWS(R$5:R8768)</f>
        <v>8764</v>
      </c>
      <c r="T8768" s="388" t="str">
        <f>IF(_xlfn.IFNA(VLOOKUP(P8768,$AG$3:$AH$83,2,FALSE),"")='11.1'!$D$5,TXM!S8768,"")</f>
        <v/>
      </c>
      <c r="U8768" t="str">
        <f>IFERROR(SMALL($T$5:$T$9000,ROWS($T$5:T8768)),"")</f>
        <v/>
      </c>
    </row>
    <row r="8769" spans="4:21" ht="14.4" customHeight="1" x14ac:dyDescent="0.3">
      <c r="D8769" s="388">
        <f>ROWS(C$5:C8769)</f>
        <v>8765</v>
      </c>
      <c r="E8769" s="388" t="str">
        <f>IF(_xlfn.IFNA(VLOOKUP(A8769,$AG$3:$AH$83,2,FALSE),"")='11.1'!$D$5,TXM!D8769,"")</f>
        <v/>
      </c>
      <c r="F8769" t="str">
        <f>IFERROR(SMALL($E$5:$E$9000,ROWS($E$5:E8769)),"")</f>
        <v/>
      </c>
      <c r="L8769" s="388">
        <f>ROWS(K$5:K8769)</f>
        <v>8765</v>
      </c>
      <c r="M8769" s="388" t="str">
        <f>IF(_xlfn.IFNA(VLOOKUP(I8769,$AG$3:$AH$83,2,FALSE),"")='11.1'!$D$5,TXM!L8769,"")</f>
        <v/>
      </c>
      <c r="N8769" t="str">
        <f>IFERROR(SMALL($M$5:$M$9000,ROWS($M$5:M8769)),"")</f>
        <v/>
      </c>
      <c r="S8769" s="388">
        <f>ROWS(R$5:R8769)</f>
        <v>8765</v>
      </c>
      <c r="T8769" s="388" t="str">
        <f>IF(_xlfn.IFNA(VLOOKUP(P8769,$AG$3:$AH$83,2,FALSE),"")='11.1'!$D$5,TXM!S8769,"")</f>
        <v/>
      </c>
      <c r="U8769" t="str">
        <f>IFERROR(SMALL($T$5:$T$9000,ROWS($T$5:T8769)),"")</f>
        <v/>
      </c>
    </row>
    <row r="8770" spans="4:21" ht="14.4" customHeight="1" x14ac:dyDescent="0.3">
      <c r="D8770" s="388">
        <f>ROWS(C$5:C8770)</f>
        <v>8766</v>
      </c>
      <c r="E8770" s="388" t="str">
        <f>IF(_xlfn.IFNA(VLOOKUP(A8770,$AG$3:$AH$83,2,FALSE),"")='11.1'!$D$5,TXM!D8770,"")</f>
        <v/>
      </c>
      <c r="F8770" t="str">
        <f>IFERROR(SMALL($E$5:$E$9000,ROWS($E$5:E8770)),"")</f>
        <v/>
      </c>
      <c r="L8770" s="388">
        <f>ROWS(K$5:K8770)</f>
        <v>8766</v>
      </c>
      <c r="M8770" s="388" t="str">
        <f>IF(_xlfn.IFNA(VLOOKUP(I8770,$AG$3:$AH$83,2,FALSE),"")='11.1'!$D$5,TXM!L8770,"")</f>
        <v/>
      </c>
      <c r="N8770" t="str">
        <f>IFERROR(SMALL($M$5:$M$9000,ROWS($M$5:M8770)),"")</f>
        <v/>
      </c>
      <c r="S8770" s="388">
        <f>ROWS(R$5:R8770)</f>
        <v>8766</v>
      </c>
      <c r="T8770" s="388" t="str">
        <f>IF(_xlfn.IFNA(VLOOKUP(P8770,$AG$3:$AH$83,2,FALSE),"")='11.1'!$D$5,TXM!S8770,"")</f>
        <v/>
      </c>
      <c r="U8770" t="str">
        <f>IFERROR(SMALL($T$5:$T$9000,ROWS($T$5:T8770)),"")</f>
        <v/>
      </c>
    </row>
    <row r="8771" spans="4:21" ht="14.4" customHeight="1" x14ac:dyDescent="0.3">
      <c r="D8771" s="388">
        <f>ROWS(C$5:C8771)</f>
        <v>8767</v>
      </c>
      <c r="E8771" s="388" t="str">
        <f>IF(_xlfn.IFNA(VLOOKUP(A8771,$AG$3:$AH$83,2,FALSE),"")='11.1'!$D$5,TXM!D8771,"")</f>
        <v/>
      </c>
      <c r="F8771" t="str">
        <f>IFERROR(SMALL($E$5:$E$9000,ROWS($E$5:E8771)),"")</f>
        <v/>
      </c>
      <c r="L8771" s="388">
        <f>ROWS(K$5:K8771)</f>
        <v>8767</v>
      </c>
      <c r="M8771" s="388" t="str">
        <f>IF(_xlfn.IFNA(VLOOKUP(I8771,$AG$3:$AH$83,2,FALSE),"")='11.1'!$D$5,TXM!L8771,"")</f>
        <v/>
      </c>
      <c r="N8771" t="str">
        <f>IFERROR(SMALL($M$5:$M$9000,ROWS($M$5:M8771)),"")</f>
        <v/>
      </c>
      <c r="S8771" s="388">
        <f>ROWS(R$5:R8771)</f>
        <v>8767</v>
      </c>
      <c r="T8771" s="388" t="str">
        <f>IF(_xlfn.IFNA(VLOOKUP(P8771,$AG$3:$AH$83,2,FALSE),"")='11.1'!$D$5,TXM!S8771,"")</f>
        <v/>
      </c>
      <c r="U8771" t="str">
        <f>IFERROR(SMALL($T$5:$T$9000,ROWS($T$5:T8771)),"")</f>
        <v/>
      </c>
    </row>
    <row r="8772" spans="4:21" ht="14.4" customHeight="1" x14ac:dyDescent="0.3">
      <c r="D8772" s="388">
        <f>ROWS(C$5:C8772)</f>
        <v>8768</v>
      </c>
      <c r="E8772" s="388" t="str">
        <f>IF(_xlfn.IFNA(VLOOKUP(A8772,$AG$3:$AH$83,2,FALSE),"")='11.1'!$D$5,TXM!D8772,"")</f>
        <v/>
      </c>
      <c r="F8772" t="str">
        <f>IFERROR(SMALL($E$5:$E$9000,ROWS($E$5:E8772)),"")</f>
        <v/>
      </c>
      <c r="L8772" s="388">
        <f>ROWS(K$5:K8772)</f>
        <v>8768</v>
      </c>
      <c r="M8772" s="388" t="str">
        <f>IF(_xlfn.IFNA(VLOOKUP(I8772,$AG$3:$AH$83,2,FALSE),"")='11.1'!$D$5,TXM!L8772,"")</f>
        <v/>
      </c>
      <c r="N8772" t="str">
        <f>IFERROR(SMALL($M$5:$M$9000,ROWS($M$5:M8772)),"")</f>
        <v/>
      </c>
      <c r="S8772" s="388">
        <f>ROWS(R$5:R8772)</f>
        <v>8768</v>
      </c>
      <c r="T8772" s="388" t="str">
        <f>IF(_xlfn.IFNA(VLOOKUP(P8772,$AG$3:$AH$83,2,FALSE),"")='11.1'!$D$5,TXM!S8772,"")</f>
        <v/>
      </c>
      <c r="U8772" t="str">
        <f>IFERROR(SMALL($T$5:$T$9000,ROWS($T$5:T8772)),"")</f>
        <v/>
      </c>
    </row>
    <row r="8773" spans="4:21" ht="14.4" customHeight="1" x14ac:dyDescent="0.3">
      <c r="D8773" s="388">
        <f>ROWS(C$5:C8773)</f>
        <v>8769</v>
      </c>
      <c r="E8773" s="388" t="str">
        <f>IF(_xlfn.IFNA(VLOOKUP(A8773,$AG$3:$AH$83,2,FALSE),"")='11.1'!$D$5,TXM!D8773,"")</f>
        <v/>
      </c>
      <c r="F8773" t="str">
        <f>IFERROR(SMALL($E$5:$E$9000,ROWS($E$5:E8773)),"")</f>
        <v/>
      </c>
      <c r="L8773" s="388">
        <f>ROWS(K$5:K8773)</f>
        <v>8769</v>
      </c>
      <c r="M8773" s="388" t="str">
        <f>IF(_xlfn.IFNA(VLOOKUP(I8773,$AG$3:$AH$83,2,FALSE),"")='11.1'!$D$5,TXM!L8773,"")</f>
        <v/>
      </c>
      <c r="N8773" t="str">
        <f>IFERROR(SMALL($M$5:$M$9000,ROWS($M$5:M8773)),"")</f>
        <v/>
      </c>
      <c r="S8773" s="388">
        <f>ROWS(R$5:R8773)</f>
        <v>8769</v>
      </c>
      <c r="T8773" s="388" t="str">
        <f>IF(_xlfn.IFNA(VLOOKUP(P8773,$AG$3:$AH$83,2,FALSE),"")='11.1'!$D$5,TXM!S8773,"")</f>
        <v/>
      </c>
      <c r="U8773" t="str">
        <f>IFERROR(SMALL($T$5:$T$9000,ROWS($T$5:T8773)),"")</f>
        <v/>
      </c>
    </row>
    <row r="8774" spans="4:21" ht="14.4" customHeight="1" x14ac:dyDescent="0.3">
      <c r="D8774" s="388">
        <f>ROWS(C$5:C8774)</f>
        <v>8770</v>
      </c>
      <c r="E8774" s="388" t="str">
        <f>IF(_xlfn.IFNA(VLOOKUP(A8774,$AG$3:$AH$83,2,FALSE),"")='11.1'!$D$5,TXM!D8774,"")</f>
        <v/>
      </c>
      <c r="F8774" t="str">
        <f>IFERROR(SMALL($E$5:$E$9000,ROWS($E$5:E8774)),"")</f>
        <v/>
      </c>
      <c r="L8774" s="388">
        <f>ROWS(K$5:K8774)</f>
        <v>8770</v>
      </c>
      <c r="M8774" s="388" t="str">
        <f>IF(_xlfn.IFNA(VLOOKUP(I8774,$AG$3:$AH$83,2,FALSE),"")='11.1'!$D$5,TXM!L8774,"")</f>
        <v/>
      </c>
      <c r="N8774" t="str">
        <f>IFERROR(SMALL($M$5:$M$9000,ROWS($M$5:M8774)),"")</f>
        <v/>
      </c>
      <c r="S8774" s="388">
        <f>ROWS(R$5:R8774)</f>
        <v>8770</v>
      </c>
      <c r="T8774" s="388" t="str">
        <f>IF(_xlfn.IFNA(VLOOKUP(P8774,$AG$3:$AH$83,2,FALSE),"")='11.1'!$D$5,TXM!S8774,"")</f>
        <v/>
      </c>
      <c r="U8774" t="str">
        <f>IFERROR(SMALL($T$5:$T$9000,ROWS($T$5:T8774)),"")</f>
        <v/>
      </c>
    </row>
    <row r="8775" spans="4:21" ht="14.4" customHeight="1" x14ac:dyDescent="0.3">
      <c r="D8775" s="388">
        <f>ROWS(C$5:C8775)</f>
        <v>8771</v>
      </c>
      <c r="E8775" s="388" t="str">
        <f>IF(_xlfn.IFNA(VLOOKUP(A8775,$AG$3:$AH$83,2,FALSE),"")='11.1'!$D$5,TXM!D8775,"")</f>
        <v/>
      </c>
      <c r="F8775" t="str">
        <f>IFERROR(SMALL($E$5:$E$9000,ROWS($E$5:E8775)),"")</f>
        <v/>
      </c>
      <c r="L8775" s="388">
        <f>ROWS(K$5:K8775)</f>
        <v>8771</v>
      </c>
      <c r="M8775" s="388" t="str">
        <f>IF(_xlfn.IFNA(VLOOKUP(I8775,$AG$3:$AH$83,2,FALSE),"")='11.1'!$D$5,TXM!L8775,"")</f>
        <v/>
      </c>
      <c r="N8775" t="str">
        <f>IFERROR(SMALL($M$5:$M$9000,ROWS($M$5:M8775)),"")</f>
        <v/>
      </c>
      <c r="S8775" s="388">
        <f>ROWS(R$5:R8775)</f>
        <v>8771</v>
      </c>
      <c r="T8775" s="388" t="str">
        <f>IF(_xlfn.IFNA(VLOOKUP(P8775,$AG$3:$AH$83,2,FALSE),"")='11.1'!$D$5,TXM!S8775,"")</f>
        <v/>
      </c>
      <c r="U8775" t="str">
        <f>IFERROR(SMALL($T$5:$T$9000,ROWS($T$5:T8775)),"")</f>
        <v/>
      </c>
    </row>
    <row r="8776" spans="4:21" ht="14.4" customHeight="1" x14ac:dyDescent="0.3">
      <c r="D8776" s="388">
        <f>ROWS(C$5:C8776)</f>
        <v>8772</v>
      </c>
      <c r="E8776" s="388" t="str">
        <f>IF(_xlfn.IFNA(VLOOKUP(A8776,$AG$3:$AH$83,2,FALSE),"")='11.1'!$D$5,TXM!D8776,"")</f>
        <v/>
      </c>
      <c r="F8776" t="str">
        <f>IFERROR(SMALL($E$5:$E$9000,ROWS($E$5:E8776)),"")</f>
        <v/>
      </c>
      <c r="L8776" s="388">
        <f>ROWS(K$5:K8776)</f>
        <v>8772</v>
      </c>
      <c r="M8776" s="388" t="str">
        <f>IF(_xlfn.IFNA(VLOOKUP(I8776,$AG$3:$AH$83,2,FALSE),"")='11.1'!$D$5,TXM!L8776,"")</f>
        <v/>
      </c>
      <c r="N8776" t="str">
        <f>IFERROR(SMALL($M$5:$M$9000,ROWS($M$5:M8776)),"")</f>
        <v/>
      </c>
      <c r="S8776" s="388">
        <f>ROWS(R$5:R8776)</f>
        <v>8772</v>
      </c>
      <c r="T8776" s="388" t="str">
        <f>IF(_xlfn.IFNA(VLOOKUP(P8776,$AG$3:$AH$83,2,FALSE),"")='11.1'!$D$5,TXM!S8776,"")</f>
        <v/>
      </c>
      <c r="U8776" t="str">
        <f>IFERROR(SMALL($T$5:$T$9000,ROWS($T$5:T8776)),"")</f>
        <v/>
      </c>
    </row>
    <row r="8777" spans="4:21" ht="14.4" customHeight="1" x14ac:dyDescent="0.3">
      <c r="D8777" s="388">
        <f>ROWS(C$5:C8777)</f>
        <v>8773</v>
      </c>
      <c r="E8777" s="388" t="str">
        <f>IF(_xlfn.IFNA(VLOOKUP(A8777,$AG$3:$AH$83,2,FALSE),"")='11.1'!$D$5,TXM!D8777,"")</f>
        <v/>
      </c>
      <c r="F8777" t="str">
        <f>IFERROR(SMALL($E$5:$E$9000,ROWS($E$5:E8777)),"")</f>
        <v/>
      </c>
      <c r="L8777" s="388">
        <f>ROWS(K$5:K8777)</f>
        <v>8773</v>
      </c>
      <c r="M8777" s="388" t="str">
        <f>IF(_xlfn.IFNA(VLOOKUP(I8777,$AG$3:$AH$83,2,FALSE),"")='11.1'!$D$5,TXM!L8777,"")</f>
        <v/>
      </c>
      <c r="N8777" t="str">
        <f>IFERROR(SMALL($M$5:$M$9000,ROWS($M$5:M8777)),"")</f>
        <v/>
      </c>
      <c r="S8777" s="388">
        <f>ROWS(R$5:R8777)</f>
        <v>8773</v>
      </c>
      <c r="T8777" s="388" t="str">
        <f>IF(_xlfn.IFNA(VLOOKUP(P8777,$AG$3:$AH$83,2,FALSE),"")='11.1'!$D$5,TXM!S8777,"")</f>
        <v/>
      </c>
      <c r="U8777" t="str">
        <f>IFERROR(SMALL($T$5:$T$9000,ROWS($T$5:T8777)),"")</f>
        <v/>
      </c>
    </row>
    <row r="8778" spans="4:21" ht="14.4" customHeight="1" x14ac:dyDescent="0.3">
      <c r="D8778" s="388">
        <f>ROWS(C$5:C8778)</f>
        <v>8774</v>
      </c>
      <c r="E8778" s="388" t="str">
        <f>IF(_xlfn.IFNA(VLOOKUP(A8778,$AG$3:$AH$83,2,FALSE),"")='11.1'!$D$5,TXM!D8778,"")</f>
        <v/>
      </c>
      <c r="F8778" t="str">
        <f>IFERROR(SMALL($E$5:$E$9000,ROWS($E$5:E8778)),"")</f>
        <v/>
      </c>
      <c r="L8778" s="388">
        <f>ROWS(K$5:K8778)</f>
        <v>8774</v>
      </c>
      <c r="M8778" s="388" t="str">
        <f>IF(_xlfn.IFNA(VLOOKUP(I8778,$AG$3:$AH$83,2,FALSE),"")='11.1'!$D$5,TXM!L8778,"")</f>
        <v/>
      </c>
      <c r="N8778" t="str">
        <f>IFERROR(SMALL($M$5:$M$9000,ROWS($M$5:M8778)),"")</f>
        <v/>
      </c>
      <c r="S8778" s="388">
        <f>ROWS(R$5:R8778)</f>
        <v>8774</v>
      </c>
      <c r="T8778" s="388" t="str">
        <f>IF(_xlfn.IFNA(VLOOKUP(P8778,$AG$3:$AH$83,2,FALSE),"")='11.1'!$D$5,TXM!S8778,"")</f>
        <v/>
      </c>
      <c r="U8778" t="str">
        <f>IFERROR(SMALL($T$5:$T$9000,ROWS($T$5:T8778)),"")</f>
        <v/>
      </c>
    </row>
    <row r="8779" spans="4:21" ht="14.4" customHeight="1" x14ac:dyDescent="0.3">
      <c r="D8779" s="388">
        <f>ROWS(C$5:C8779)</f>
        <v>8775</v>
      </c>
      <c r="E8779" s="388" t="str">
        <f>IF(_xlfn.IFNA(VLOOKUP(A8779,$AG$3:$AH$83,2,FALSE),"")='11.1'!$D$5,TXM!D8779,"")</f>
        <v/>
      </c>
      <c r="F8779" t="str">
        <f>IFERROR(SMALL($E$5:$E$9000,ROWS($E$5:E8779)),"")</f>
        <v/>
      </c>
      <c r="L8779" s="388">
        <f>ROWS(K$5:K8779)</f>
        <v>8775</v>
      </c>
      <c r="M8779" s="388" t="str">
        <f>IF(_xlfn.IFNA(VLOOKUP(I8779,$AG$3:$AH$83,2,FALSE),"")='11.1'!$D$5,TXM!L8779,"")</f>
        <v/>
      </c>
      <c r="N8779" t="str">
        <f>IFERROR(SMALL($M$5:$M$9000,ROWS($M$5:M8779)),"")</f>
        <v/>
      </c>
      <c r="S8779" s="388">
        <f>ROWS(R$5:R8779)</f>
        <v>8775</v>
      </c>
      <c r="T8779" s="388" t="str">
        <f>IF(_xlfn.IFNA(VLOOKUP(P8779,$AG$3:$AH$83,2,FALSE),"")='11.1'!$D$5,TXM!S8779,"")</f>
        <v/>
      </c>
      <c r="U8779" t="str">
        <f>IFERROR(SMALL($T$5:$T$9000,ROWS($T$5:T8779)),"")</f>
        <v/>
      </c>
    </row>
    <row r="8780" spans="4:21" ht="14.4" customHeight="1" x14ac:dyDescent="0.3">
      <c r="D8780" s="388">
        <f>ROWS(C$5:C8780)</f>
        <v>8776</v>
      </c>
      <c r="E8780" s="388" t="str">
        <f>IF(_xlfn.IFNA(VLOOKUP(A8780,$AG$3:$AH$83,2,FALSE),"")='11.1'!$D$5,TXM!D8780,"")</f>
        <v/>
      </c>
      <c r="F8780" t="str">
        <f>IFERROR(SMALL($E$5:$E$9000,ROWS($E$5:E8780)),"")</f>
        <v/>
      </c>
      <c r="L8780" s="388">
        <f>ROWS(K$5:K8780)</f>
        <v>8776</v>
      </c>
      <c r="M8780" s="388" t="str">
        <f>IF(_xlfn.IFNA(VLOOKUP(I8780,$AG$3:$AH$83,2,FALSE),"")='11.1'!$D$5,TXM!L8780,"")</f>
        <v/>
      </c>
      <c r="N8780" t="str">
        <f>IFERROR(SMALL($M$5:$M$9000,ROWS($M$5:M8780)),"")</f>
        <v/>
      </c>
      <c r="S8780" s="388">
        <f>ROWS(R$5:R8780)</f>
        <v>8776</v>
      </c>
      <c r="T8780" s="388" t="str">
        <f>IF(_xlfn.IFNA(VLOOKUP(P8780,$AG$3:$AH$83,2,FALSE),"")='11.1'!$D$5,TXM!S8780,"")</f>
        <v/>
      </c>
      <c r="U8780" t="str">
        <f>IFERROR(SMALL($T$5:$T$9000,ROWS($T$5:T8780)),"")</f>
        <v/>
      </c>
    </row>
    <row r="8781" spans="4:21" ht="14.4" customHeight="1" x14ac:dyDescent="0.3">
      <c r="D8781" s="388">
        <f>ROWS(C$5:C8781)</f>
        <v>8777</v>
      </c>
      <c r="E8781" s="388" t="str">
        <f>IF(_xlfn.IFNA(VLOOKUP(A8781,$AG$3:$AH$83,2,FALSE),"")='11.1'!$D$5,TXM!D8781,"")</f>
        <v/>
      </c>
      <c r="F8781" t="str">
        <f>IFERROR(SMALL($E$5:$E$9000,ROWS($E$5:E8781)),"")</f>
        <v/>
      </c>
      <c r="L8781" s="388">
        <f>ROWS(K$5:K8781)</f>
        <v>8777</v>
      </c>
      <c r="M8781" s="388" t="str">
        <f>IF(_xlfn.IFNA(VLOOKUP(I8781,$AG$3:$AH$83,2,FALSE),"")='11.1'!$D$5,TXM!L8781,"")</f>
        <v/>
      </c>
      <c r="N8781" t="str">
        <f>IFERROR(SMALL($M$5:$M$9000,ROWS($M$5:M8781)),"")</f>
        <v/>
      </c>
      <c r="S8781" s="388">
        <f>ROWS(R$5:R8781)</f>
        <v>8777</v>
      </c>
      <c r="T8781" s="388" t="str">
        <f>IF(_xlfn.IFNA(VLOOKUP(P8781,$AG$3:$AH$83,2,FALSE),"")='11.1'!$D$5,TXM!S8781,"")</f>
        <v/>
      </c>
      <c r="U8781" t="str">
        <f>IFERROR(SMALL($T$5:$T$9000,ROWS($T$5:T8781)),"")</f>
        <v/>
      </c>
    </row>
    <row r="8782" spans="4:21" ht="14.4" customHeight="1" x14ac:dyDescent="0.3">
      <c r="D8782" s="388">
        <f>ROWS(C$5:C8782)</f>
        <v>8778</v>
      </c>
      <c r="E8782" s="388" t="str">
        <f>IF(_xlfn.IFNA(VLOOKUP(A8782,$AG$3:$AH$83,2,FALSE),"")='11.1'!$D$5,TXM!D8782,"")</f>
        <v/>
      </c>
      <c r="F8782" t="str">
        <f>IFERROR(SMALL($E$5:$E$9000,ROWS($E$5:E8782)),"")</f>
        <v/>
      </c>
      <c r="L8782" s="388">
        <f>ROWS(K$5:K8782)</f>
        <v>8778</v>
      </c>
      <c r="M8782" s="388" t="str">
        <f>IF(_xlfn.IFNA(VLOOKUP(I8782,$AG$3:$AH$83,2,FALSE),"")='11.1'!$D$5,TXM!L8782,"")</f>
        <v/>
      </c>
      <c r="N8782" t="str">
        <f>IFERROR(SMALL($M$5:$M$9000,ROWS($M$5:M8782)),"")</f>
        <v/>
      </c>
      <c r="S8782" s="388">
        <f>ROWS(R$5:R8782)</f>
        <v>8778</v>
      </c>
      <c r="T8782" s="388" t="str">
        <f>IF(_xlfn.IFNA(VLOOKUP(P8782,$AG$3:$AH$83,2,FALSE),"")='11.1'!$D$5,TXM!S8782,"")</f>
        <v/>
      </c>
      <c r="U8782" t="str">
        <f>IFERROR(SMALL($T$5:$T$9000,ROWS($T$5:T8782)),"")</f>
        <v/>
      </c>
    </row>
    <row r="8783" spans="4:21" ht="14.4" customHeight="1" x14ac:dyDescent="0.3">
      <c r="D8783" s="388">
        <f>ROWS(C$5:C8783)</f>
        <v>8779</v>
      </c>
      <c r="E8783" s="388" t="str">
        <f>IF(_xlfn.IFNA(VLOOKUP(A8783,$AG$3:$AH$83,2,FALSE),"")='11.1'!$D$5,TXM!D8783,"")</f>
        <v/>
      </c>
      <c r="F8783" t="str">
        <f>IFERROR(SMALL($E$5:$E$9000,ROWS($E$5:E8783)),"")</f>
        <v/>
      </c>
      <c r="L8783" s="388">
        <f>ROWS(K$5:K8783)</f>
        <v>8779</v>
      </c>
      <c r="M8783" s="388" t="str">
        <f>IF(_xlfn.IFNA(VLOOKUP(I8783,$AG$3:$AH$83,2,FALSE),"")='11.1'!$D$5,TXM!L8783,"")</f>
        <v/>
      </c>
      <c r="N8783" t="str">
        <f>IFERROR(SMALL($M$5:$M$9000,ROWS($M$5:M8783)),"")</f>
        <v/>
      </c>
      <c r="S8783" s="388">
        <f>ROWS(R$5:R8783)</f>
        <v>8779</v>
      </c>
      <c r="T8783" s="388" t="str">
        <f>IF(_xlfn.IFNA(VLOOKUP(P8783,$AG$3:$AH$83,2,FALSE),"")='11.1'!$D$5,TXM!S8783,"")</f>
        <v/>
      </c>
      <c r="U8783" t="str">
        <f>IFERROR(SMALL($T$5:$T$9000,ROWS($T$5:T8783)),"")</f>
        <v/>
      </c>
    </row>
    <row r="8784" spans="4:21" ht="14.4" customHeight="1" x14ac:dyDescent="0.3">
      <c r="D8784" s="388">
        <f>ROWS(C$5:C8784)</f>
        <v>8780</v>
      </c>
      <c r="E8784" s="388" t="str">
        <f>IF(_xlfn.IFNA(VLOOKUP(A8784,$AG$3:$AH$83,2,FALSE),"")='11.1'!$D$5,TXM!D8784,"")</f>
        <v/>
      </c>
      <c r="F8784" t="str">
        <f>IFERROR(SMALL($E$5:$E$9000,ROWS($E$5:E8784)),"")</f>
        <v/>
      </c>
      <c r="L8784" s="388">
        <f>ROWS(K$5:K8784)</f>
        <v>8780</v>
      </c>
      <c r="M8784" s="388" t="str">
        <f>IF(_xlfn.IFNA(VLOOKUP(I8784,$AG$3:$AH$83,2,FALSE),"")='11.1'!$D$5,TXM!L8784,"")</f>
        <v/>
      </c>
      <c r="N8784" t="str">
        <f>IFERROR(SMALL($M$5:$M$9000,ROWS($M$5:M8784)),"")</f>
        <v/>
      </c>
      <c r="S8784" s="388">
        <f>ROWS(R$5:R8784)</f>
        <v>8780</v>
      </c>
      <c r="T8784" s="388" t="str">
        <f>IF(_xlfn.IFNA(VLOOKUP(P8784,$AG$3:$AH$83,2,FALSE),"")='11.1'!$D$5,TXM!S8784,"")</f>
        <v/>
      </c>
      <c r="U8784" t="str">
        <f>IFERROR(SMALL($T$5:$T$9000,ROWS($T$5:T8784)),"")</f>
        <v/>
      </c>
    </row>
    <row r="8785" spans="4:21" ht="14.4" customHeight="1" x14ac:dyDescent="0.3">
      <c r="D8785" s="388">
        <f>ROWS(C$5:C8785)</f>
        <v>8781</v>
      </c>
      <c r="E8785" s="388" t="str">
        <f>IF(_xlfn.IFNA(VLOOKUP(A8785,$AG$3:$AH$83,2,FALSE),"")='11.1'!$D$5,TXM!D8785,"")</f>
        <v/>
      </c>
      <c r="F8785" t="str">
        <f>IFERROR(SMALL($E$5:$E$9000,ROWS($E$5:E8785)),"")</f>
        <v/>
      </c>
      <c r="L8785" s="388">
        <f>ROWS(K$5:K8785)</f>
        <v>8781</v>
      </c>
      <c r="M8785" s="388" t="str">
        <f>IF(_xlfn.IFNA(VLOOKUP(I8785,$AG$3:$AH$83,2,FALSE),"")='11.1'!$D$5,TXM!L8785,"")</f>
        <v/>
      </c>
      <c r="N8785" t="str">
        <f>IFERROR(SMALL($M$5:$M$9000,ROWS($M$5:M8785)),"")</f>
        <v/>
      </c>
      <c r="S8785" s="388">
        <f>ROWS(R$5:R8785)</f>
        <v>8781</v>
      </c>
      <c r="T8785" s="388" t="str">
        <f>IF(_xlfn.IFNA(VLOOKUP(P8785,$AG$3:$AH$83,2,FALSE),"")='11.1'!$D$5,TXM!S8785,"")</f>
        <v/>
      </c>
      <c r="U8785" t="str">
        <f>IFERROR(SMALL($T$5:$T$9000,ROWS($T$5:T8785)),"")</f>
        <v/>
      </c>
    </row>
    <row r="8786" spans="4:21" ht="14.4" customHeight="1" x14ac:dyDescent="0.3">
      <c r="D8786" s="388">
        <f>ROWS(C$5:C8786)</f>
        <v>8782</v>
      </c>
      <c r="E8786" s="388" t="str">
        <f>IF(_xlfn.IFNA(VLOOKUP(A8786,$AG$3:$AH$83,2,FALSE),"")='11.1'!$D$5,TXM!D8786,"")</f>
        <v/>
      </c>
      <c r="F8786" t="str">
        <f>IFERROR(SMALL($E$5:$E$9000,ROWS($E$5:E8786)),"")</f>
        <v/>
      </c>
      <c r="L8786" s="388">
        <f>ROWS(K$5:K8786)</f>
        <v>8782</v>
      </c>
      <c r="M8786" s="388" t="str">
        <f>IF(_xlfn.IFNA(VLOOKUP(I8786,$AG$3:$AH$83,2,FALSE),"")='11.1'!$D$5,TXM!L8786,"")</f>
        <v/>
      </c>
      <c r="N8786" t="str">
        <f>IFERROR(SMALL($M$5:$M$9000,ROWS($M$5:M8786)),"")</f>
        <v/>
      </c>
      <c r="S8786" s="388">
        <f>ROWS(R$5:R8786)</f>
        <v>8782</v>
      </c>
      <c r="T8786" s="388" t="str">
        <f>IF(_xlfn.IFNA(VLOOKUP(P8786,$AG$3:$AH$83,2,FALSE),"")='11.1'!$D$5,TXM!S8786,"")</f>
        <v/>
      </c>
      <c r="U8786" t="str">
        <f>IFERROR(SMALL($T$5:$T$9000,ROWS($T$5:T8786)),"")</f>
        <v/>
      </c>
    </row>
    <row r="8787" spans="4:21" ht="14.4" customHeight="1" x14ac:dyDescent="0.3">
      <c r="D8787" s="388">
        <f>ROWS(C$5:C8787)</f>
        <v>8783</v>
      </c>
      <c r="E8787" s="388" t="str">
        <f>IF(_xlfn.IFNA(VLOOKUP(A8787,$AG$3:$AH$83,2,FALSE),"")='11.1'!$D$5,TXM!D8787,"")</f>
        <v/>
      </c>
      <c r="F8787" t="str">
        <f>IFERROR(SMALL($E$5:$E$9000,ROWS($E$5:E8787)),"")</f>
        <v/>
      </c>
      <c r="L8787" s="388">
        <f>ROWS(K$5:K8787)</f>
        <v>8783</v>
      </c>
      <c r="M8787" s="388" t="str">
        <f>IF(_xlfn.IFNA(VLOOKUP(I8787,$AG$3:$AH$83,2,FALSE),"")='11.1'!$D$5,TXM!L8787,"")</f>
        <v/>
      </c>
      <c r="N8787" t="str">
        <f>IFERROR(SMALL($M$5:$M$9000,ROWS($M$5:M8787)),"")</f>
        <v/>
      </c>
      <c r="S8787" s="388">
        <f>ROWS(R$5:R8787)</f>
        <v>8783</v>
      </c>
      <c r="T8787" s="388" t="str">
        <f>IF(_xlfn.IFNA(VLOOKUP(P8787,$AG$3:$AH$83,2,FALSE),"")='11.1'!$D$5,TXM!S8787,"")</f>
        <v/>
      </c>
      <c r="U8787" t="str">
        <f>IFERROR(SMALL($T$5:$T$9000,ROWS($T$5:T8787)),"")</f>
        <v/>
      </c>
    </row>
    <row r="8788" spans="4:21" ht="14.4" customHeight="1" x14ac:dyDescent="0.3">
      <c r="D8788" s="388">
        <f>ROWS(C$5:C8788)</f>
        <v>8784</v>
      </c>
      <c r="E8788" s="388" t="str">
        <f>IF(_xlfn.IFNA(VLOOKUP(A8788,$AG$3:$AH$83,2,FALSE),"")='11.1'!$D$5,TXM!D8788,"")</f>
        <v/>
      </c>
      <c r="F8788" t="str">
        <f>IFERROR(SMALL($E$5:$E$9000,ROWS($E$5:E8788)),"")</f>
        <v/>
      </c>
      <c r="L8788" s="388">
        <f>ROWS(K$5:K8788)</f>
        <v>8784</v>
      </c>
      <c r="M8788" s="388" t="str">
        <f>IF(_xlfn.IFNA(VLOOKUP(I8788,$AG$3:$AH$83,2,FALSE),"")='11.1'!$D$5,TXM!L8788,"")</f>
        <v/>
      </c>
      <c r="N8788" t="str">
        <f>IFERROR(SMALL($M$5:$M$9000,ROWS($M$5:M8788)),"")</f>
        <v/>
      </c>
      <c r="S8788" s="388">
        <f>ROWS(R$5:R8788)</f>
        <v>8784</v>
      </c>
      <c r="T8788" s="388" t="str">
        <f>IF(_xlfn.IFNA(VLOOKUP(P8788,$AG$3:$AH$83,2,FALSE),"")='11.1'!$D$5,TXM!S8788,"")</f>
        <v/>
      </c>
      <c r="U8788" t="str">
        <f>IFERROR(SMALL($T$5:$T$9000,ROWS($T$5:T8788)),"")</f>
        <v/>
      </c>
    </row>
    <row r="8789" spans="4:21" ht="14.4" customHeight="1" x14ac:dyDescent="0.3">
      <c r="D8789" s="388">
        <f>ROWS(C$5:C8789)</f>
        <v>8785</v>
      </c>
      <c r="E8789" s="388" t="str">
        <f>IF(_xlfn.IFNA(VLOOKUP(A8789,$AG$3:$AH$83,2,FALSE),"")='11.1'!$D$5,TXM!D8789,"")</f>
        <v/>
      </c>
      <c r="F8789" t="str">
        <f>IFERROR(SMALL($E$5:$E$9000,ROWS($E$5:E8789)),"")</f>
        <v/>
      </c>
      <c r="L8789" s="388">
        <f>ROWS(K$5:K8789)</f>
        <v>8785</v>
      </c>
      <c r="M8789" s="388" t="str">
        <f>IF(_xlfn.IFNA(VLOOKUP(I8789,$AG$3:$AH$83,2,FALSE),"")='11.1'!$D$5,TXM!L8789,"")</f>
        <v/>
      </c>
      <c r="N8789" t="str">
        <f>IFERROR(SMALL($M$5:$M$9000,ROWS($M$5:M8789)),"")</f>
        <v/>
      </c>
      <c r="S8789" s="388">
        <f>ROWS(R$5:R8789)</f>
        <v>8785</v>
      </c>
      <c r="T8789" s="388" t="str">
        <f>IF(_xlfn.IFNA(VLOOKUP(P8789,$AG$3:$AH$83,2,FALSE),"")='11.1'!$D$5,TXM!S8789,"")</f>
        <v/>
      </c>
      <c r="U8789" t="str">
        <f>IFERROR(SMALL($T$5:$T$9000,ROWS($T$5:T8789)),"")</f>
        <v/>
      </c>
    </row>
    <row r="8790" spans="4:21" ht="14.4" customHeight="1" x14ac:dyDescent="0.3">
      <c r="D8790" s="388">
        <f>ROWS(C$5:C8790)</f>
        <v>8786</v>
      </c>
      <c r="E8790" s="388" t="str">
        <f>IF(_xlfn.IFNA(VLOOKUP(A8790,$AG$3:$AH$83,2,FALSE),"")='11.1'!$D$5,TXM!D8790,"")</f>
        <v/>
      </c>
      <c r="F8790" t="str">
        <f>IFERROR(SMALL($E$5:$E$9000,ROWS($E$5:E8790)),"")</f>
        <v/>
      </c>
      <c r="L8790" s="388">
        <f>ROWS(K$5:K8790)</f>
        <v>8786</v>
      </c>
      <c r="M8790" s="388" t="str">
        <f>IF(_xlfn.IFNA(VLOOKUP(I8790,$AG$3:$AH$83,2,FALSE),"")='11.1'!$D$5,TXM!L8790,"")</f>
        <v/>
      </c>
      <c r="N8790" t="str">
        <f>IFERROR(SMALL($M$5:$M$9000,ROWS($M$5:M8790)),"")</f>
        <v/>
      </c>
      <c r="S8790" s="388">
        <f>ROWS(R$5:R8790)</f>
        <v>8786</v>
      </c>
      <c r="T8790" s="388" t="str">
        <f>IF(_xlfn.IFNA(VLOOKUP(P8790,$AG$3:$AH$83,2,FALSE),"")='11.1'!$D$5,TXM!S8790,"")</f>
        <v/>
      </c>
      <c r="U8790" t="str">
        <f>IFERROR(SMALL($T$5:$T$9000,ROWS($T$5:T8790)),"")</f>
        <v/>
      </c>
    </row>
    <row r="8791" spans="4:21" ht="14.4" customHeight="1" x14ac:dyDescent="0.3">
      <c r="D8791" s="388">
        <f>ROWS(C$5:C8791)</f>
        <v>8787</v>
      </c>
      <c r="E8791" s="388" t="str">
        <f>IF(_xlfn.IFNA(VLOOKUP(A8791,$AG$3:$AH$83,2,FALSE),"")='11.1'!$D$5,TXM!D8791,"")</f>
        <v/>
      </c>
      <c r="F8791" t="str">
        <f>IFERROR(SMALL($E$5:$E$9000,ROWS($E$5:E8791)),"")</f>
        <v/>
      </c>
      <c r="L8791" s="388">
        <f>ROWS(K$5:K8791)</f>
        <v>8787</v>
      </c>
      <c r="M8791" s="388" t="str">
        <f>IF(_xlfn.IFNA(VLOOKUP(I8791,$AG$3:$AH$83,2,FALSE),"")='11.1'!$D$5,TXM!L8791,"")</f>
        <v/>
      </c>
      <c r="N8791" t="str">
        <f>IFERROR(SMALL($M$5:$M$9000,ROWS($M$5:M8791)),"")</f>
        <v/>
      </c>
      <c r="S8791" s="388">
        <f>ROWS(R$5:R8791)</f>
        <v>8787</v>
      </c>
      <c r="T8791" s="388" t="str">
        <f>IF(_xlfn.IFNA(VLOOKUP(P8791,$AG$3:$AH$83,2,FALSE),"")='11.1'!$D$5,TXM!S8791,"")</f>
        <v/>
      </c>
      <c r="U8791" t="str">
        <f>IFERROR(SMALL($T$5:$T$9000,ROWS($T$5:T8791)),"")</f>
        <v/>
      </c>
    </row>
    <row r="8792" spans="4:21" ht="14.4" customHeight="1" x14ac:dyDescent="0.3">
      <c r="D8792" s="388">
        <f>ROWS(C$5:C8792)</f>
        <v>8788</v>
      </c>
      <c r="E8792" s="388" t="str">
        <f>IF(_xlfn.IFNA(VLOOKUP(A8792,$AG$3:$AH$83,2,FALSE),"")='11.1'!$D$5,TXM!D8792,"")</f>
        <v/>
      </c>
      <c r="F8792" t="str">
        <f>IFERROR(SMALL($E$5:$E$9000,ROWS($E$5:E8792)),"")</f>
        <v/>
      </c>
      <c r="L8792" s="388">
        <f>ROWS(K$5:K8792)</f>
        <v>8788</v>
      </c>
      <c r="M8792" s="388" t="str">
        <f>IF(_xlfn.IFNA(VLOOKUP(I8792,$AG$3:$AH$83,2,FALSE),"")='11.1'!$D$5,TXM!L8792,"")</f>
        <v/>
      </c>
      <c r="N8792" t="str">
        <f>IFERROR(SMALL($M$5:$M$9000,ROWS($M$5:M8792)),"")</f>
        <v/>
      </c>
      <c r="S8792" s="388">
        <f>ROWS(R$5:R8792)</f>
        <v>8788</v>
      </c>
      <c r="T8792" s="388" t="str">
        <f>IF(_xlfn.IFNA(VLOOKUP(P8792,$AG$3:$AH$83,2,FALSE),"")='11.1'!$D$5,TXM!S8792,"")</f>
        <v/>
      </c>
      <c r="U8792" t="str">
        <f>IFERROR(SMALL($T$5:$T$9000,ROWS($T$5:T8792)),"")</f>
        <v/>
      </c>
    </row>
    <row r="8793" spans="4:21" ht="14.4" customHeight="1" x14ac:dyDescent="0.3">
      <c r="D8793" s="388">
        <f>ROWS(C$5:C8793)</f>
        <v>8789</v>
      </c>
      <c r="E8793" s="388" t="str">
        <f>IF(_xlfn.IFNA(VLOOKUP(A8793,$AG$3:$AH$83,2,FALSE),"")='11.1'!$D$5,TXM!D8793,"")</f>
        <v/>
      </c>
      <c r="F8793" t="str">
        <f>IFERROR(SMALL($E$5:$E$9000,ROWS($E$5:E8793)),"")</f>
        <v/>
      </c>
      <c r="L8793" s="388">
        <f>ROWS(K$5:K8793)</f>
        <v>8789</v>
      </c>
      <c r="M8793" s="388" t="str">
        <f>IF(_xlfn.IFNA(VLOOKUP(I8793,$AG$3:$AH$83,2,FALSE),"")='11.1'!$D$5,TXM!L8793,"")</f>
        <v/>
      </c>
      <c r="N8793" t="str">
        <f>IFERROR(SMALL($M$5:$M$9000,ROWS($M$5:M8793)),"")</f>
        <v/>
      </c>
      <c r="S8793" s="388">
        <f>ROWS(R$5:R8793)</f>
        <v>8789</v>
      </c>
      <c r="T8793" s="388" t="str">
        <f>IF(_xlfn.IFNA(VLOOKUP(P8793,$AG$3:$AH$83,2,FALSE),"")='11.1'!$D$5,TXM!S8793,"")</f>
        <v/>
      </c>
      <c r="U8793" t="str">
        <f>IFERROR(SMALL($T$5:$T$9000,ROWS($T$5:T8793)),"")</f>
        <v/>
      </c>
    </row>
    <row r="8794" spans="4:21" ht="14.4" customHeight="1" x14ac:dyDescent="0.3">
      <c r="D8794" s="388">
        <f>ROWS(C$5:C8794)</f>
        <v>8790</v>
      </c>
      <c r="E8794" s="388" t="str">
        <f>IF(_xlfn.IFNA(VLOOKUP(A8794,$AG$3:$AH$83,2,FALSE),"")='11.1'!$D$5,TXM!D8794,"")</f>
        <v/>
      </c>
      <c r="F8794" t="str">
        <f>IFERROR(SMALL($E$5:$E$9000,ROWS($E$5:E8794)),"")</f>
        <v/>
      </c>
      <c r="L8794" s="388">
        <f>ROWS(K$5:K8794)</f>
        <v>8790</v>
      </c>
      <c r="M8794" s="388" t="str">
        <f>IF(_xlfn.IFNA(VLOOKUP(I8794,$AG$3:$AH$83,2,FALSE),"")='11.1'!$D$5,TXM!L8794,"")</f>
        <v/>
      </c>
      <c r="N8794" t="str">
        <f>IFERROR(SMALL($M$5:$M$9000,ROWS($M$5:M8794)),"")</f>
        <v/>
      </c>
      <c r="S8794" s="388">
        <f>ROWS(R$5:R8794)</f>
        <v>8790</v>
      </c>
      <c r="T8794" s="388" t="str">
        <f>IF(_xlfn.IFNA(VLOOKUP(P8794,$AG$3:$AH$83,2,FALSE),"")='11.1'!$D$5,TXM!S8794,"")</f>
        <v/>
      </c>
      <c r="U8794" t="str">
        <f>IFERROR(SMALL($T$5:$T$9000,ROWS($T$5:T8794)),"")</f>
        <v/>
      </c>
    </row>
    <row r="8795" spans="4:21" ht="14.4" customHeight="1" x14ac:dyDescent="0.3">
      <c r="D8795" s="388">
        <f>ROWS(C$5:C8795)</f>
        <v>8791</v>
      </c>
      <c r="E8795" s="388" t="str">
        <f>IF(_xlfn.IFNA(VLOOKUP(A8795,$AG$3:$AH$83,2,FALSE),"")='11.1'!$D$5,TXM!D8795,"")</f>
        <v/>
      </c>
      <c r="F8795" t="str">
        <f>IFERROR(SMALL($E$5:$E$9000,ROWS($E$5:E8795)),"")</f>
        <v/>
      </c>
      <c r="L8795" s="388">
        <f>ROWS(K$5:K8795)</f>
        <v>8791</v>
      </c>
      <c r="M8795" s="388" t="str">
        <f>IF(_xlfn.IFNA(VLOOKUP(I8795,$AG$3:$AH$83,2,FALSE),"")='11.1'!$D$5,TXM!L8795,"")</f>
        <v/>
      </c>
      <c r="N8795" t="str">
        <f>IFERROR(SMALL($M$5:$M$9000,ROWS($M$5:M8795)),"")</f>
        <v/>
      </c>
      <c r="S8795" s="388">
        <f>ROWS(R$5:R8795)</f>
        <v>8791</v>
      </c>
      <c r="T8795" s="388" t="str">
        <f>IF(_xlfn.IFNA(VLOOKUP(P8795,$AG$3:$AH$83,2,FALSE),"")='11.1'!$D$5,TXM!S8795,"")</f>
        <v/>
      </c>
      <c r="U8795" t="str">
        <f>IFERROR(SMALL($T$5:$T$9000,ROWS($T$5:T8795)),"")</f>
        <v/>
      </c>
    </row>
    <row r="8796" spans="4:21" ht="14.4" customHeight="1" x14ac:dyDescent="0.3">
      <c r="D8796" s="388">
        <f>ROWS(C$5:C8796)</f>
        <v>8792</v>
      </c>
      <c r="E8796" s="388" t="str">
        <f>IF(_xlfn.IFNA(VLOOKUP(A8796,$AG$3:$AH$83,2,FALSE),"")='11.1'!$D$5,TXM!D8796,"")</f>
        <v/>
      </c>
      <c r="F8796" t="str">
        <f>IFERROR(SMALL($E$5:$E$9000,ROWS($E$5:E8796)),"")</f>
        <v/>
      </c>
      <c r="L8796" s="388">
        <f>ROWS(K$5:K8796)</f>
        <v>8792</v>
      </c>
      <c r="M8796" s="388" t="str">
        <f>IF(_xlfn.IFNA(VLOOKUP(I8796,$AG$3:$AH$83,2,FALSE),"")='11.1'!$D$5,TXM!L8796,"")</f>
        <v/>
      </c>
      <c r="N8796" t="str">
        <f>IFERROR(SMALL($M$5:$M$9000,ROWS($M$5:M8796)),"")</f>
        <v/>
      </c>
      <c r="S8796" s="388">
        <f>ROWS(R$5:R8796)</f>
        <v>8792</v>
      </c>
      <c r="T8796" s="388" t="str">
        <f>IF(_xlfn.IFNA(VLOOKUP(P8796,$AG$3:$AH$83,2,FALSE),"")='11.1'!$D$5,TXM!S8796,"")</f>
        <v/>
      </c>
      <c r="U8796" t="str">
        <f>IFERROR(SMALL($T$5:$T$9000,ROWS($T$5:T8796)),"")</f>
        <v/>
      </c>
    </row>
    <row r="8797" spans="4:21" ht="14.4" customHeight="1" x14ac:dyDescent="0.3">
      <c r="D8797" s="388">
        <f>ROWS(C$5:C8797)</f>
        <v>8793</v>
      </c>
      <c r="E8797" s="388" t="str">
        <f>IF(_xlfn.IFNA(VLOOKUP(A8797,$AG$3:$AH$83,2,FALSE),"")='11.1'!$D$5,TXM!D8797,"")</f>
        <v/>
      </c>
      <c r="F8797" t="str">
        <f>IFERROR(SMALL($E$5:$E$9000,ROWS($E$5:E8797)),"")</f>
        <v/>
      </c>
      <c r="L8797" s="388">
        <f>ROWS(K$5:K8797)</f>
        <v>8793</v>
      </c>
      <c r="M8797" s="388" t="str">
        <f>IF(_xlfn.IFNA(VLOOKUP(I8797,$AG$3:$AH$83,2,FALSE),"")='11.1'!$D$5,TXM!L8797,"")</f>
        <v/>
      </c>
      <c r="N8797" t="str">
        <f>IFERROR(SMALL($M$5:$M$9000,ROWS($M$5:M8797)),"")</f>
        <v/>
      </c>
      <c r="S8797" s="388">
        <f>ROWS(R$5:R8797)</f>
        <v>8793</v>
      </c>
      <c r="T8797" s="388" t="str">
        <f>IF(_xlfn.IFNA(VLOOKUP(P8797,$AG$3:$AH$83,2,FALSE),"")='11.1'!$D$5,TXM!S8797,"")</f>
        <v/>
      </c>
      <c r="U8797" t="str">
        <f>IFERROR(SMALL($T$5:$T$9000,ROWS($T$5:T8797)),"")</f>
        <v/>
      </c>
    </row>
    <row r="8798" spans="4:21" ht="14.4" customHeight="1" x14ac:dyDescent="0.3">
      <c r="D8798" s="388">
        <f>ROWS(C$5:C8798)</f>
        <v>8794</v>
      </c>
      <c r="E8798" s="388" t="str">
        <f>IF(_xlfn.IFNA(VLOOKUP(A8798,$AG$3:$AH$83,2,FALSE),"")='11.1'!$D$5,TXM!D8798,"")</f>
        <v/>
      </c>
      <c r="F8798" t="str">
        <f>IFERROR(SMALL($E$5:$E$9000,ROWS($E$5:E8798)),"")</f>
        <v/>
      </c>
      <c r="L8798" s="388">
        <f>ROWS(K$5:K8798)</f>
        <v>8794</v>
      </c>
      <c r="M8798" s="388" t="str">
        <f>IF(_xlfn.IFNA(VLOOKUP(I8798,$AG$3:$AH$83,2,FALSE),"")='11.1'!$D$5,TXM!L8798,"")</f>
        <v/>
      </c>
      <c r="N8798" t="str">
        <f>IFERROR(SMALL($M$5:$M$9000,ROWS($M$5:M8798)),"")</f>
        <v/>
      </c>
      <c r="S8798" s="388">
        <f>ROWS(R$5:R8798)</f>
        <v>8794</v>
      </c>
      <c r="T8798" s="388" t="str">
        <f>IF(_xlfn.IFNA(VLOOKUP(P8798,$AG$3:$AH$83,2,FALSE),"")='11.1'!$D$5,TXM!S8798,"")</f>
        <v/>
      </c>
      <c r="U8798" t="str">
        <f>IFERROR(SMALL($T$5:$T$9000,ROWS($T$5:T8798)),"")</f>
        <v/>
      </c>
    </row>
    <row r="8799" spans="4:21" ht="14.4" customHeight="1" x14ac:dyDescent="0.3">
      <c r="D8799" s="388">
        <f>ROWS(C$5:C8799)</f>
        <v>8795</v>
      </c>
      <c r="E8799" s="388" t="str">
        <f>IF(_xlfn.IFNA(VLOOKUP(A8799,$AG$3:$AH$83,2,FALSE),"")='11.1'!$D$5,TXM!D8799,"")</f>
        <v/>
      </c>
      <c r="F8799" t="str">
        <f>IFERROR(SMALL($E$5:$E$9000,ROWS($E$5:E8799)),"")</f>
        <v/>
      </c>
      <c r="L8799" s="388">
        <f>ROWS(K$5:K8799)</f>
        <v>8795</v>
      </c>
      <c r="M8799" s="388" t="str">
        <f>IF(_xlfn.IFNA(VLOOKUP(I8799,$AG$3:$AH$83,2,FALSE),"")='11.1'!$D$5,TXM!L8799,"")</f>
        <v/>
      </c>
      <c r="N8799" t="str">
        <f>IFERROR(SMALL($M$5:$M$9000,ROWS($M$5:M8799)),"")</f>
        <v/>
      </c>
      <c r="S8799" s="388">
        <f>ROWS(R$5:R8799)</f>
        <v>8795</v>
      </c>
      <c r="T8799" s="388" t="str">
        <f>IF(_xlfn.IFNA(VLOOKUP(P8799,$AG$3:$AH$83,2,FALSE),"")='11.1'!$D$5,TXM!S8799,"")</f>
        <v/>
      </c>
      <c r="U8799" t="str">
        <f>IFERROR(SMALL($T$5:$T$9000,ROWS($T$5:T8799)),"")</f>
        <v/>
      </c>
    </row>
    <row r="8800" spans="4:21" ht="14.4" customHeight="1" x14ac:dyDescent="0.3">
      <c r="D8800" s="388">
        <f>ROWS(C$5:C8800)</f>
        <v>8796</v>
      </c>
      <c r="E8800" s="388" t="str">
        <f>IF(_xlfn.IFNA(VLOOKUP(A8800,$AG$3:$AH$83,2,FALSE),"")='11.1'!$D$5,TXM!D8800,"")</f>
        <v/>
      </c>
      <c r="F8800" t="str">
        <f>IFERROR(SMALL($E$5:$E$9000,ROWS($E$5:E8800)),"")</f>
        <v/>
      </c>
      <c r="L8800" s="388">
        <f>ROWS(K$5:K8800)</f>
        <v>8796</v>
      </c>
      <c r="M8800" s="388" t="str">
        <f>IF(_xlfn.IFNA(VLOOKUP(I8800,$AG$3:$AH$83,2,FALSE),"")='11.1'!$D$5,TXM!L8800,"")</f>
        <v/>
      </c>
      <c r="N8800" t="str">
        <f>IFERROR(SMALL($M$5:$M$9000,ROWS($M$5:M8800)),"")</f>
        <v/>
      </c>
      <c r="S8800" s="388">
        <f>ROWS(R$5:R8800)</f>
        <v>8796</v>
      </c>
      <c r="T8800" s="388" t="str">
        <f>IF(_xlfn.IFNA(VLOOKUP(P8800,$AG$3:$AH$83,2,FALSE),"")='11.1'!$D$5,TXM!S8800,"")</f>
        <v/>
      </c>
      <c r="U8800" t="str">
        <f>IFERROR(SMALL($T$5:$T$9000,ROWS($T$5:T8800)),"")</f>
        <v/>
      </c>
    </row>
    <row r="8801" spans="4:21" ht="14.4" customHeight="1" x14ac:dyDescent="0.3">
      <c r="D8801" s="388">
        <f>ROWS(C$5:C8801)</f>
        <v>8797</v>
      </c>
      <c r="E8801" s="388" t="str">
        <f>IF(_xlfn.IFNA(VLOOKUP(A8801,$AG$3:$AH$83,2,FALSE),"")='11.1'!$D$5,TXM!D8801,"")</f>
        <v/>
      </c>
      <c r="F8801" t="str">
        <f>IFERROR(SMALL($E$5:$E$9000,ROWS($E$5:E8801)),"")</f>
        <v/>
      </c>
      <c r="L8801" s="388">
        <f>ROWS(K$5:K8801)</f>
        <v>8797</v>
      </c>
      <c r="M8801" s="388" t="str">
        <f>IF(_xlfn.IFNA(VLOOKUP(I8801,$AG$3:$AH$83,2,FALSE),"")='11.1'!$D$5,TXM!L8801,"")</f>
        <v/>
      </c>
      <c r="N8801" t="str">
        <f>IFERROR(SMALL($M$5:$M$9000,ROWS($M$5:M8801)),"")</f>
        <v/>
      </c>
      <c r="S8801" s="388">
        <f>ROWS(R$5:R8801)</f>
        <v>8797</v>
      </c>
      <c r="T8801" s="388" t="str">
        <f>IF(_xlfn.IFNA(VLOOKUP(P8801,$AG$3:$AH$83,2,FALSE),"")='11.1'!$D$5,TXM!S8801,"")</f>
        <v/>
      </c>
      <c r="U8801" t="str">
        <f>IFERROR(SMALL($T$5:$T$9000,ROWS($T$5:T8801)),"")</f>
        <v/>
      </c>
    </row>
    <row r="8802" spans="4:21" ht="14.4" customHeight="1" x14ac:dyDescent="0.3">
      <c r="D8802" s="388">
        <f>ROWS(C$5:C8802)</f>
        <v>8798</v>
      </c>
      <c r="E8802" s="388" t="str">
        <f>IF(_xlfn.IFNA(VLOOKUP(A8802,$AG$3:$AH$83,2,FALSE),"")='11.1'!$D$5,TXM!D8802,"")</f>
        <v/>
      </c>
      <c r="F8802" t="str">
        <f>IFERROR(SMALL($E$5:$E$9000,ROWS($E$5:E8802)),"")</f>
        <v/>
      </c>
      <c r="L8802" s="388">
        <f>ROWS(K$5:K8802)</f>
        <v>8798</v>
      </c>
      <c r="M8802" s="388" t="str">
        <f>IF(_xlfn.IFNA(VLOOKUP(I8802,$AG$3:$AH$83,2,FALSE),"")='11.1'!$D$5,TXM!L8802,"")</f>
        <v/>
      </c>
      <c r="N8802" t="str">
        <f>IFERROR(SMALL($M$5:$M$9000,ROWS($M$5:M8802)),"")</f>
        <v/>
      </c>
      <c r="S8802" s="388">
        <f>ROWS(R$5:R8802)</f>
        <v>8798</v>
      </c>
      <c r="T8802" s="388" t="str">
        <f>IF(_xlfn.IFNA(VLOOKUP(P8802,$AG$3:$AH$83,2,FALSE),"")='11.1'!$D$5,TXM!S8802,"")</f>
        <v/>
      </c>
      <c r="U8802" t="str">
        <f>IFERROR(SMALL($T$5:$T$9000,ROWS($T$5:T8802)),"")</f>
        <v/>
      </c>
    </row>
    <row r="8803" spans="4:21" ht="14.4" customHeight="1" x14ac:dyDescent="0.3">
      <c r="D8803" s="388">
        <f>ROWS(C$5:C8803)</f>
        <v>8799</v>
      </c>
      <c r="E8803" s="388" t="str">
        <f>IF(_xlfn.IFNA(VLOOKUP(A8803,$AG$3:$AH$83,2,FALSE),"")='11.1'!$D$5,TXM!D8803,"")</f>
        <v/>
      </c>
      <c r="F8803" t="str">
        <f>IFERROR(SMALL($E$5:$E$9000,ROWS($E$5:E8803)),"")</f>
        <v/>
      </c>
      <c r="L8803" s="388">
        <f>ROWS(K$5:K8803)</f>
        <v>8799</v>
      </c>
      <c r="M8803" s="388" t="str">
        <f>IF(_xlfn.IFNA(VLOOKUP(I8803,$AG$3:$AH$83,2,FALSE),"")='11.1'!$D$5,TXM!L8803,"")</f>
        <v/>
      </c>
      <c r="N8803" t="str">
        <f>IFERROR(SMALL($M$5:$M$9000,ROWS($M$5:M8803)),"")</f>
        <v/>
      </c>
      <c r="S8803" s="388">
        <f>ROWS(R$5:R8803)</f>
        <v>8799</v>
      </c>
      <c r="T8803" s="388" t="str">
        <f>IF(_xlfn.IFNA(VLOOKUP(P8803,$AG$3:$AH$83,2,FALSE),"")='11.1'!$D$5,TXM!S8803,"")</f>
        <v/>
      </c>
      <c r="U8803" t="str">
        <f>IFERROR(SMALL($T$5:$T$9000,ROWS($T$5:T8803)),"")</f>
        <v/>
      </c>
    </row>
    <row r="8804" spans="4:21" ht="14.4" customHeight="1" x14ac:dyDescent="0.3">
      <c r="D8804" s="388">
        <f>ROWS(C$5:C8804)</f>
        <v>8800</v>
      </c>
      <c r="E8804" s="388" t="str">
        <f>IF(_xlfn.IFNA(VLOOKUP(A8804,$AG$3:$AH$83,2,FALSE),"")='11.1'!$D$5,TXM!D8804,"")</f>
        <v/>
      </c>
      <c r="F8804" t="str">
        <f>IFERROR(SMALL($E$5:$E$9000,ROWS($E$5:E8804)),"")</f>
        <v/>
      </c>
      <c r="L8804" s="388">
        <f>ROWS(K$5:K8804)</f>
        <v>8800</v>
      </c>
      <c r="M8804" s="388" t="str">
        <f>IF(_xlfn.IFNA(VLOOKUP(I8804,$AG$3:$AH$83,2,FALSE),"")='11.1'!$D$5,TXM!L8804,"")</f>
        <v/>
      </c>
      <c r="N8804" t="str">
        <f>IFERROR(SMALL($M$5:$M$9000,ROWS($M$5:M8804)),"")</f>
        <v/>
      </c>
      <c r="S8804" s="388">
        <f>ROWS(R$5:R8804)</f>
        <v>8800</v>
      </c>
      <c r="T8804" s="388" t="str">
        <f>IF(_xlfn.IFNA(VLOOKUP(P8804,$AG$3:$AH$83,2,FALSE),"")='11.1'!$D$5,TXM!S8804,"")</f>
        <v/>
      </c>
      <c r="U8804" t="str">
        <f>IFERROR(SMALL($T$5:$T$9000,ROWS($T$5:T8804)),"")</f>
        <v/>
      </c>
    </row>
    <row r="8805" spans="4:21" ht="14.4" customHeight="1" x14ac:dyDescent="0.3">
      <c r="D8805" s="388">
        <f>ROWS(C$5:C8805)</f>
        <v>8801</v>
      </c>
      <c r="E8805" s="388" t="str">
        <f>IF(_xlfn.IFNA(VLOOKUP(A8805,$AG$3:$AH$83,2,FALSE),"")='11.1'!$D$5,TXM!D8805,"")</f>
        <v/>
      </c>
      <c r="F8805" t="str">
        <f>IFERROR(SMALL($E$5:$E$9000,ROWS($E$5:E8805)),"")</f>
        <v/>
      </c>
      <c r="L8805" s="388">
        <f>ROWS(K$5:K8805)</f>
        <v>8801</v>
      </c>
      <c r="M8805" s="388" t="str">
        <f>IF(_xlfn.IFNA(VLOOKUP(I8805,$AG$3:$AH$83,2,FALSE),"")='11.1'!$D$5,TXM!L8805,"")</f>
        <v/>
      </c>
      <c r="N8805" t="str">
        <f>IFERROR(SMALL($M$5:$M$9000,ROWS($M$5:M8805)),"")</f>
        <v/>
      </c>
      <c r="S8805" s="388">
        <f>ROWS(R$5:R8805)</f>
        <v>8801</v>
      </c>
      <c r="T8805" s="388" t="str">
        <f>IF(_xlfn.IFNA(VLOOKUP(P8805,$AG$3:$AH$83,2,FALSE),"")='11.1'!$D$5,TXM!S8805,"")</f>
        <v/>
      </c>
      <c r="U8805" t="str">
        <f>IFERROR(SMALL($T$5:$T$9000,ROWS($T$5:T8805)),"")</f>
        <v/>
      </c>
    </row>
    <row r="8806" spans="4:21" ht="14.4" customHeight="1" x14ac:dyDescent="0.3">
      <c r="D8806" s="388">
        <f>ROWS(C$5:C8806)</f>
        <v>8802</v>
      </c>
      <c r="E8806" s="388" t="str">
        <f>IF(_xlfn.IFNA(VLOOKUP(A8806,$AG$3:$AH$83,2,FALSE),"")='11.1'!$D$5,TXM!D8806,"")</f>
        <v/>
      </c>
      <c r="F8806" t="str">
        <f>IFERROR(SMALL($E$5:$E$9000,ROWS($E$5:E8806)),"")</f>
        <v/>
      </c>
      <c r="L8806" s="388">
        <f>ROWS(K$5:K8806)</f>
        <v>8802</v>
      </c>
      <c r="M8806" s="388" t="str">
        <f>IF(_xlfn.IFNA(VLOOKUP(I8806,$AG$3:$AH$83,2,FALSE),"")='11.1'!$D$5,TXM!L8806,"")</f>
        <v/>
      </c>
      <c r="N8806" t="str">
        <f>IFERROR(SMALL($M$5:$M$9000,ROWS($M$5:M8806)),"")</f>
        <v/>
      </c>
      <c r="S8806" s="388">
        <f>ROWS(R$5:R8806)</f>
        <v>8802</v>
      </c>
      <c r="T8806" s="388" t="str">
        <f>IF(_xlfn.IFNA(VLOOKUP(P8806,$AG$3:$AH$83,2,FALSE),"")='11.1'!$D$5,TXM!S8806,"")</f>
        <v/>
      </c>
      <c r="U8806" t="str">
        <f>IFERROR(SMALL($T$5:$T$9000,ROWS($T$5:T8806)),"")</f>
        <v/>
      </c>
    </row>
    <row r="8807" spans="4:21" ht="14.4" customHeight="1" x14ac:dyDescent="0.3">
      <c r="D8807" s="388">
        <f>ROWS(C$5:C8807)</f>
        <v>8803</v>
      </c>
      <c r="E8807" s="388" t="str">
        <f>IF(_xlfn.IFNA(VLOOKUP(A8807,$AG$3:$AH$83,2,FALSE),"")='11.1'!$D$5,TXM!D8807,"")</f>
        <v/>
      </c>
      <c r="F8807" t="str">
        <f>IFERROR(SMALL($E$5:$E$9000,ROWS($E$5:E8807)),"")</f>
        <v/>
      </c>
      <c r="L8807" s="388">
        <f>ROWS(K$5:K8807)</f>
        <v>8803</v>
      </c>
      <c r="M8807" s="388" t="str">
        <f>IF(_xlfn.IFNA(VLOOKUP(I8807,$AG$3:$AH$83,2,FALSE),"")='11.1'!$D$5,TXM!L8807,"")</f>
        <v/>
      </c>
      <c r="N8807" t="str">
        <f>IFERROR(SMALL($M$5:$M$9000,ROWS($M$5:M8807)),"")</f>
        <v/>
      </c>
      <c r="S8807" s="388">
        <f>ROWS(R$5:R8807)</f>
        <v>8803</v>
      </c>
      <c r="T8807" s="388" t="str">
        <f>IF(_xlfn.IFNA(VLOOKUP(P8807,$AG$3:$AH$83,2,FALSE),"")='11.1'!$D$5,TXM!S8807,"")</f>
        <v/>
      </c>
      <c r="U8807" t="str">
        <f>IFERROR(SMALL($T$5:$T$9000,ROWS($T$5:T8807)),"")</f>
        <v/>
      </c>
    </row>
    <row r="8808" spans="4:21" ht="14.4" customHeight="1" x14ac:dyDescent="0.3">
      <c r="D8808" s="388">
        <f>ROWS(C$5:C8808)</f>
        <v>8804</v>
      </c>
      <c r="E8808" s="388" t="str">
        <f>IF(_xlfn.IFNA(VLOOKUP(A8808,$AG$3:$AH$83,2,FALSE),"")='11.1'!$D$5,TXM!D8808,"")</f>
        <v/>
      </c>
      <c r="F8808" t="str">
        <f>IFERROR(SMALL($E$5:$E$9000,ROWS($E$5:E8808)),"")</f>
        <v/>
      </c>
      <c r="L8808" s="388">
        <f>ROWS(K$5:K8808)</f>
        <v>8804</v>
      </c>
      <c r="M8808" s="388" t="str">
        <f>IF(_xlfn.IFNA(VLOOKUP(I8808,$AG$3:$AH$83,2,FALSE),"")='11.1'!$D$5,TXM!L8808,"")</f>
        <v/>
      </c>
      <c r="N8808" t="str">
        <f>IFERROR(SMALL($M$5:$M$9000,ROWS($M$5:M8808)),"")</f>
        <v/>
      </c>
      <c r="S8808" s="388">
        <f>ROWS(R$5:R8808)</f>
        <v>8804</v>
      </c>
      <c r="T8808" s="388" t="str">
        <f>IF(_xlfn.IFNA(VLOOKUP(P8808,$AG$3:$AH$83,2,FALSE),"")='11.1'!$D$5,TXM!S8808,"")</f>
        <v/>
      </c>
      <c r="U8808" t="str">
        <f>IFERROR(SMALL($T$5:$T$9000,ROWS($T$5:T8808)),"")</f>
        <v/>
      </c>
    </row>
    <row r="8809" spans="4:21" ht="14.4" customHeight="1" x14ac:dyDescent="0.3">
      <c r="D8809" s="388">
        <f>ROWS(C$5:C8809)</f>
        <v>8805</v>
      </c>
      <c r="E8809" s="388" t="str">
        <f>IF(_xlfn.IFNA(VLOOKUP(A8809,$AG$3:$AH$83,2,FALSE),"")='11.1'!$D$5,TXM!D8809,"")</f>
        <v/>
      </c>
      <c r="F8809" t="str">
        <f>IFERROR(SMALL($E$5:$E$9000,ROWS($E$5:E8809)),"")</f>
        <v/>
      </c>
      <c r="L8809" s="388">
        <f>ROWS(K$5:K8809)</f>
        <v>8805</v>
      </c>
      <c r="M8809" s="388" t="str">
        <f>IF(_xlfn.IFNA(VLOOKUP(I8809,$AG$3:$AH$83,2,FALSE),"")='11.1'!$D$5,TXM!L8809,"")</f>
        <v/>
      </c>
      <c r="N8809" t="str">
        <f>IFERROR(SMALL($M$5:$M$9000,ROWS($M$5:M8809)),"")</f>
        <v/>
      </c>
      <c r="S8809" s="388">
        <f>ROWS(R$5:R8809)</f>
        <v>8805</v>
      </c>
      <c r="T8809" s="388" t="str">
        <f>IF(_xlfn.IFNA(VLOOKUP(P8809,$AG$3:$AH$83,2,FALSE),"")='11.1'!$D$5,TXM!S8809,"")</f>
        <v/>
      </c>
      <c r="U8809" t="str">
        <f>IFERROR(SMALL($T$5:$T$9000,ROWS($T$5:T8809)),"")</f>
        <v/>
      </c>
    </row>
    <row r="8810" spans="4:21" ht="14.4" customHeight="1" x14ac:dyDescent="0.3">
      <c r="D8810" s="388">
        <f>ROWS(C$5:C8810)</f>
        <v>8806</v>
      </c>
      <c r="E8810" s="388" t="str">
        <f>IF(_xlfn.IFNA(VLOOKUP(A8810,$AG$3:$AH$83,2,FALSE),"")='11.1'!$D$5,TXM!D8810,"")</f>
        <v/>
      </c>
      <c r="F8810" t="str">
        <f>IFERROR(SMALL($E$5:$E$9000,ROWS($E$5:E8810)),"")</f>
        <v/>
      </c>
      <c r="L8810" s="388">
        <f>ROWS(K$5:K8810)</f>
        <v>8806</v>
      </c>
      <c r="M8810" s="388" t="str">
        <f>IF(_xlfn.IFNA(VLOOKUP(I8810,$AG$3:$AH$83,2,FALSE),"")='11.1'!$D$5,TXM!L8810,"")</f>
        <v/>
      </c>
      <c r="N8810" t="str">
        <f>IFERROR(SMALL($M$5:$M$9000,ROWS($M$5:M8810)),"")</f>
        <v/>
      </c>
      <c r="S8810" s="388">
        <f>ROWS(R$5:R8810)</f>
        <v>8806</v>
      </c>
      <c r="T8810" s="388" t="str">
        <f>IF(_xlfn.IFNA(VLOOKUP(P8810,$AG$3:$AH$83,2,FALSE),"")='11.1'!$D$5,TXM!S8810,"")</f>
        <v/>
      </c>
      <c r="U8810" t="str">
        <f>IFERROR(SMALL($T$5:$T$9000,ROWS($T$5:T8810)),"")</f>
        <v/>
      </c>
    </row>
    <row r="8811" spans="4:21" ht="14.4" customHeight="1" x14ac:dyDescent="0.3">
      <c r="D8811" s="388">
        <f>ROWS(C$5:C8811)</f>
        <v>8807</v>
      </c>
      <c r="E8811" s="388" t="str">
        <f>IF(_xlfn.IFNA(VLOOKUP(A8811,$AG$3:$AH$83,2,FALSE),"")='11.1'!$D$5,TXM!D8811,"")</f>
        <v/>
      </c>
      <c r="F8811" t="str">
        <f>IFERROR(SMALL($E$5:$E$9000,ROWS($E$5:E8811)),"")</f>
        <v/>
      </c>
      <c r="L8811" s="388">
        <f>ROWS(K$5:K8811)</f>
        <v>8807</v>
      </c>
      <c r="M8811" s="388" t="str">
        <f>IF(_xlfn.IFNA(VLOOKUP(I8811,$AG$3:$AH$83,2,FALSE),"")='11.1'!$D$5,TXM!L8811,"")</f>
        <v/>
      </c>
      <c r="N8811" t="str">
        <f>IFERROR(SMALL($M$5:$M$9000,ROWS($M$5:M8811)),"")</f>
        <v/>
      </c>
      <c r="S8811" s="388">
        <f>ROWS(R$5:R8811)</f>
        <v>8807</v>
      </c>
      <c r="T8811" s="388" t="str">
        <f>IF(_xlfn.IFNA(VLOOKUP(P8811,$AG$3:$AH$83,2,FALSE),"")='11.1'!$D$5,TXM!S8811,"")</f>
        <v/>
      </c>
      <c r="U8811" t="str">
        <f>IFERROR(SMALL($T$5:$T$9000,ROWS($T$5:T8811)),"")</f>
        <v/>
      </c>
    </row>
    <row r="8812" spans="4:21" ht="14.4" customHeight="1" x14ac:dyDescent="0.3">
      <c r="D8812" s="388">
        <f>ROWS(C$5:C8812)</f>
        <v>8808</v>
      </c>
      <c r="E8812" s="388" t="str">
        <f>IF(_xlfn.IFNA(VLOOKUP(A8812,$AG$3:$AH$83,2,FALSE),"")='11.1'!$D$5,TXM!D8812,"")</f>
        <v/>
      </c>
      <c r="F8812" t="str">
        <f>IFERROR(SMALL($E$5:$E$9000,ROWS($E$5:E8812)),"")</f>
        <v/>
      </c>
      <c r="L8812" s="388">
        <f>ROWS(K$5:K8812)</f>
        <v>8808</v>
      </c>
      <c r="M8812" s="388" t="str">
        <f>IF(_xlfn.IFNA(VLOOKUP(I8812,$AG$3:$AH$83,2,FALSE),"")='11.1'!$D$5,TXM!L8812,"")</f>
        <v/>
      </c>
      <c r="N8812" t="str">
        <f>IFERROR(SMALL($M$5:$M$9000,ROWS($M$5:M8812)),"")</f>
        <v/>
      </c>
      <c r="S8812" s="388">
        <f>ROWS(R$5:R8812)</f>
        <v>8808</v>
      </c>
      <c r="T8812" s="388" t="str">
        <f>IF(_xlfn.IFNA(VLOOKUP(P8812,$AG$3:$AH$83,2,FALSE),"")='11.1'!$D$5,TXM!S8812,"")</f>
        <v/>
      </c>
      <c r="U8812" t="str">
        <f>IFERROR(SMALL($T$5:$T$9000,ROWS($T$5:T8812)),"")</f>
        <v/>
      </c>
    </row>
    <row r="8813" spans="4:21" ht="14.4" customHeight="1" x14ac:dyDescent="0.3">
      <c r="D8813" s="388">
        <f>ROWS(C$5:C8813)</f>
        <v>8809</v>
      </c>
      <c r="E8813" s="388" t="str">
        <f>IF(_xlfn.IFNA(VLOOKUP(A8813,$AG$3:$AH$83,2,FALSE),"")='11.1'!$D$5,TXM!D8813,"")</f>
        <v/>
      </c>
      <c r="F8813" t="str">
        <f>IFERROR(SMALL($E$5:$E$9000,ROWS($E$5:E8813)),"")</f>
        <v/>
      </c>
      <c r="L8813" s="388">
        <f>ROWS(K$5:K8813)</f>
        <v>8809</v>
      </c>
      <c r="M8813" s="388" t="str">
        <f>IF(_xlfn.IFNA(VLOOKUP(I8813,$AG$3:$AH$83,2,FALSE),"")='11.1'!$D$5,TXM!L8813,"")</f>
        <v/>
      </c>
      <c r="N8813" t="str">
        <f>IFERROR(SMALL($M$5:$M$9000,ROWS($M$5:M8813)),"")</f>
        <v/>
      </c>
      <c r="S8813" s="388">
        <f>ROWS(R$5:R8813)</f>
        <v>8809</v>
      </c>
      <c r="T8813" s="388" t="str">
        <f>IF(_xlfn.IFNA(VLOOKUP(P8813,$AG$3:$AH$83,2,FALSE),"")='11.1'!$D$5,TXM!S8813,"")</f>
        <v/>
      </c>
      <c r="U8813" t="str">
        <f>IFERROR(SMALL($T$5:$T$9000,ROWS($T$5:T8813)),"")</f>
        <v/>
      </c>
    </row>
    <row r="8814" spans="4:21" ht="14.4" customHeight="1" x14ac:dyDescent="0.3">
      <c r="D8814" s="388">
        <f>ROWS(C$5:C8814)</f>
        <v>8810</v>
      </c>
      <c r="E8814" s="388" t="str">
        <f>IF(_xlfn.IFNA(VLOOKUP(A8814,$AG$3:$AH$83,2,FALSE),"")='11.1'!$D$5,TXM!D8814,"")</f>
        <v/>
      </c>
      <c r="F8814" t="str">
        <f>IFERROR(SMALL($E$5:$E$9000,ROWS($E$5:E8814)),"")</f>
        <v/>
      </c>
      <c r="L8814" s="388">
        <f>ROWS(K$5:K8814)</f>
        <v>8810</v>
      </c>
      <c r="M8814" s="388" t="str">
        <f>IF(_xlfn.IFNA(VLOOKUP(I8814,$AG$3:$AH$83,2,FALSE),"")='11.1'!$D$5,TXM!L8814,"")</f>
        <v/>
      </c>
      <c r="N8814" t="str">
        <f>IFERROR(SMALL($M$5:$M$9000,ROWS($M$5:M8814)),"")</f>
        <v/>
      </c>
      <c r="S8814" s="388">
        <f>ROWS(R$5:R8814)</f>
        <v>8810</v>
      </c>
      <c r="T8814" s="388" t="str">
        <f>IF(_xlfn.IFNA(VLOOKUP(P8814,$AG$3:$AH$83,2,FALSE),"")='11.1'!$D$5,TXM!S8814,"")</f>
        <v/>
      </c>
      <c r="U8814" t="str">
        <f>IFERROR(SMALL($T$5:$T$9000,ROWS($T$5:T8814)),"")</f>
        <v/>
      </c>
    </row>
    <row r="8815" spans="4:21" ht="14.4" customHeight="1" x14ac:dyDescent="0.3">
      <c r="D8815" s="388">
        <f>ROWS(C$5:C8815)</f>
        <v>8811</v>
      </c>
      <c r="E8815" s="388" t="str">
        <f>IF(_xlfn.IFNA(VLOOKUP(A8815,$AG$3:$AH$83,2,FALSE),"")='11.1'!$D$5,TXM!D8815,"")</f>
        <v/>
      </c>
      <c r="F8815" t="str">
        <f>IFERROR(SMALL($E$5:$E$9000,ROWS($E$5:E8815)),"")</f>
        <v/>
      </c>
      <c r="L8815" s="388">
        <f>ROWS(K$5:K8815)</f>
        <v>8811</v>
      </c>
      <c r="M8815" s="388" t="str">
        <f>IF(_xlfn.IFNA(VLOOKUP(I8815,$AG$3:$AH$83,2,FALSE),"")='11.1'!$D$5,TXM!L8815,"")</f>
        <v/>
      </c>
      <c r="N8815" t="str">
        <f>IFERROR(SMALL($M$5:$M$9000,ROWS($M$5:M8815)),"")</f>
        <v/>
      </c>
      <c r="S8815" s="388">
        <f>ROWS(R$5:R8815)</f>
        <v>8811</v>
      </c>
      <c r="T8815" s="388" t="str">
        <f>IF(_xlfn.IFNA(VLOOKUP(P8815,$AG$3:$AH$83,2,FALSE),"")='11.1'!$D$5,TXM!S8815,"")</f>
        <v/>
      </c>
      <c r="U8815" t="str">
        <f>IFERROR(SMALL($T$5:$T$9000,ROWS($T$5:T8815)),"")</f>
        <v/>
      </c>
    </row>
    <row r="8816" spans="4:21" ht="14.4" customHeight="1" x14ac:dyDescent="0.3">
      <c r="D8816" s="388">
        <f>ROWS(C$5:C8816)</f>
        <v>8812</v>
      </c>
      <c r="E8816" s="388" t="str">
        <f>IF(_xlfn.IFNA(VLOOKUP(A8816,$AG$3:$AH$83,2,FALSE),"")='11.1'!$D$5,TXM!D8816,"")</f>
        <v/>
      </c>
      <c r="F8816" t="str">
        <f>IFERROR(SMALL($E$5:$E$9000,ROWS($E$5:E8816)),"")</f>
        <v/>
      </c>
      <c r="L8816" s="388">
        <f>ROWS(K$5:K8816)</f>
        <v>8812</v>
      </c>
      <c r="M8816" s="388" t="str">
        <f>IF(_xlfn.IFNA(VLOOKUP(I8816,$AG$3:$AH$83,2,FALSE),"")='11.1'!$D$5,TXM!L8816,"")</f>
        <v/>
      </c>
      <c r="N8816" t="str">
        <f>IFERROR(SMALL($M$5:$M$9000,ROWS($M$5:M8816)),"")</f>
        <v/>
      </c>
      <c r="S8816" s="388">
        <f>ROWS(R$5:R8816)</f>
        <v>8812</v>
      </c>
      <c r="T8816" s="388" t="str">
        <f>IF(_xlfn.IFNA(VLOOKUP(P8816,$AG$3:$AH$83,2,FALSE),"")='11.1'!$D$5,TXM!S8816,"")</f>
        <v/>
      </c>
      <c r="U8816" t="str">
        <f>IFERROR(SMALL($T$5:$T$9000,ROWS($T$5:T8816)),"")</f>
        <v/>
      </c>
    </row>
    <row r="8817" spans="4:21" ht="14.4" customHeight="1" x14ac:dyDescent="0.3">
      <c r="D8817" s="388">
        <f>ROWS(C$5:C8817)</f>
        <v>8813</v>
      </c>
      <c r="E8817" s="388" t="str">
        <f>IF(_xlfn.IFNA(VLOOKUP(A8817,$AG$3:$AH$83,2,FALSE),"")='11.1'!$D$5,TXM!D8817,"")</f>
        <v/>
      </c>
      <c r="F8817" t="str">
        <f>IFERROR(SMALL($E$5:$E$9000,ROWS($E$5:E8817)),"")</f>
        <v/>
      </c>
      <c r="L8817" s="388">
        <f>ROWS(K$5:K8817)</f>
        <v>8813</v>
      </c>
      <c r="M8817" s="388" t="str">
        <f>IF(_xlfn.IFNA(VLOOKUP(I8817,$AG$3:$AH$83,2,FALSE),"")='11.1'!$D$5,TXM!L8817,"")</f>
        <v/>
      </c>
      <c r="N8817" t="str">
        <f>IFERROR(SMALL($M$5:$M$9000,ROWS($M$5:M8817)),"")</f>
        <v/>
      </c>
      <c r="S8817" s="388">
        <f>ROWS(R$5:R8817)</f>
        <v>8813</v>
      </c>
      <c r="T8817" s="388" t="str">
        <f>IF(_xlfn.IFNA(VLOOKUP(P8817,$AG$3:$AH$83,2,FALSE),"")='11.1'!$D$5,TXM!S8817,"")</f>
        <v/>
      </c>
      <c r="U8817" t="str">
        <f>IFERROR(SMALL($T$5:$T$9000,ROWS($T$5:T8817)),"")</f>
        <v/>
      </c>
    </row>
    <row r="8818" spans="4:21" ht="14.4" customHeight="1" x14ac:dyDescent="0.3">
      <c r="D8818" s="388">
        <f>ROWS(C$5:C8818)</f>
        <v>8814</v>
      </c>
      <c r="E8818" s="388" t="str">
        <f>IF(_xlfn.IFNA(VLOOKUP(A8818,$AG$3:$AH$83,2,FALSE),"")='11.1'!$D$5,TXM!D8818,"")</f>
        <v/>
      </c>
      <c r="F8818" t="str">
        <f>IFERROR(SMALL($E$5:$E$9000,ROWS($E$5:E8818)),"")</f>
        <v/>
      </c>
      <c r="L8818" s="388">
        <f>ROWS(K$5:K8818)</f>
        <v>8814</v>
      </c>
      <c r="M8818" s="388" t="str">
        <f>IF(_xlfn.IFNA(VLOOKUP(I8818,$AG$3:$AH$83,2,FALSE),"")='11.1'!$D$5,TXM!L8818,"")</f>
        <v/>
      </c>
      <c r="N8818" t="str">
        <f>IFERROR(SMALL($M$5:$M$9000,ROWS($M$5:M8818)),"")</f>
        <v/>
      </c>
      <c r="S8818" s="388">
        <f>ROWS(R$5:R8818)</f>
        <v>8814</v>
      </c>
      <c r="T8818" s="388" t="str">
        <f>IF(_xlfn.IFNA(VLOOKUP(P8818,$AG$3:$AH$83,2,FALSE),"")='11.1'!$D$5,TXM!S8818,"")</f>
        <v/>
      </c>
      <c r="U8818" t="str">
        <f>IFERROR(SMALL($T$5:$T$9000,ROWS($T$5:T8818)),"")</f>
        <v/>
      </c>
    </row>
    <row r="8819" spans="4:21" ht="14.4" customHeight="1" x14ac:dyDescent="0.3">
      <c r="D8819" s="388">
        <f>ROWS(C$5:C8819)</f>
        <v>8815</v>
      </c>
      <c r="E8819" s="388" t="str">
        <f>IF(_xlfn.IFNA(VLOOKUP(A8819,$AG$3:$AH$83,2,FALSE),"")='11.1'!$D$5,TXM!D8819,"")</f>
        <v/>
      </c>
      <c r="F8819" t="str">
        <f>IFERROR(SMALL($E$5:$E$9000,ROWS($E$5:E8819)),"")</f>
        <v/>
      </c>
      <c r="L8819" s="388">
        <f>ROWS(K$5:K8819)</f>
        <v>8815</v>
      </c>
      <c r="M8819" s="388" t="str">
        <f>IF(_xlfn.IFNA(VLOOKUP(I8819,$AG$3:$AH$83,2,FALSE),"")='11.1'!$D$5,TXM!L8819,"")</f>
        <v/>
      </c>
      <c r="N8819" t="str">
        <f>IFERROR(SMALL($M$5:$M$9000,ROWS($M$5:M8819)),"")</f>
        <v/>
      </c>
      <c r="S8819" s="388">
        <f>ROWS(R$5:R8819)</f>
        <v>8815</v>
      </c>
      <c r="T8819" s="388" t="str">
        <f>IF(_xlfn.IFNA(VLOOKUP(P8819,$AG$3:$AH$83,2,FALSE),"")='11.1'!$D$5,TXM!S8819,"")</f>
        <v/>
      </c>
      <c r="U8819" t="str">
        <f>IFERROR(SMALL($T$5:$T$9000,ROWS($T$5:T8819)),"")</f>
        <v/>
      </c>
    </row>
    <row r="8820" spans="4:21" ht="14.4" customHeight="1" x14ac:dyDescent="0.3">
      <c r="D8820" s="388">
        <f>ROWS(C$5:C8820)</f>
        <v>8816</v>
      </c>
      <c r="E8820" s="388" t="str">
        <f>IF(_xlfn.IFNA(VLOOKUP(A8820,$AG$3:$AH$83,2,FALSE),"")='11.1'!$D$5,TXM!D8820,"")</f>
        <v/>
      </c>
      <c r="F8820" t="str">
        <f>IFERROR(SMALL($E$5:$E$9000,ROWS($E$5:E8820)),"")</f>
        <v/>
      </c>
      <c r="L8820" s="388">
        <f>ROWS(K$5:K8820)</f>
        <v>8816</v>
      </c>
      <c r="M8820" s="388" t="str">
        <f>IF(_xlfn.IFNA(VLOOKUP(I8820,$AG$3:$AH$83,2,FALSE),"")='11.1'!$D$5,TXM!L8820,"")</f>
        <v/>
      </c>
      <c r="N8820" t="str">
        <f>IFERROR(SMALL($M$5:$M$9000,ROWS($M$5:M8820)),"")</f>
        <v/>
      </c>
      <c r="S8820" s="388">
        <f>ROWS(R$5:R8820)</f>
        <v>8816</v>
      </c>
      <c r="T8820" s="388" t="str">
        <f>IF(_xlfn.IFNA(VLOOKUP(P8820,$AG$3:$AH$83,2,FALSE),"")='11.1'!$D$5,TXM!S8820,"")</f>
        <v/>
      </c>
      <c r="U8820" t="str">
        <f>IFERROR(SMALL($T$5:$T$9000,ROWS($T$5:T8820)),"")</f>
        <v/>
      </c>
    </row>
    <row r="8821" spans="4:21" ht="14.4" customHeight="1" x14ac:dyDescent="0.3">
      <c r="D8821" s="388">
        <f>ROWS(C$5:C8821)</f>
        <v>8817</v>
      </c>
      <c r="E8821" s="388" t="str">
        <f>IF(_xlfn.IFNA(VLOOKUP(A8821,$AG$3:$AH$83,2,FALSE),"")='11.1'!$D$5,TXM!D8821,"")</f>
        <v/>
      </c>
      <c r="F8821" t="str">
        <f>IFERROR(SMALL($E$5:$E$9000,ROWS($E$5:E8821)),"")</f>
        <v/>
      </c>
      <c r="L8821" s="388">
        <f>ROWS(K$5:K8821)</f>
        <v>8817</v>
      </c>
      <c r="M8821" s="388" t="str">
        <f>IF(_xlfn.IFNA(VLOOKUP(I8821,$AG$3:$AH$83,2,FALSE),"")='11.1'!$D$5,TXM!L8821,"")</f>
        <v/>
      </c>
      <c r="N8821" t="str">
        <f>IFERROR(SMALL($M$5:$M$9000,ROWS($M$5:M8821)),"")</f>
        <v/>
      </c>
      <c r="S8821" s="388">
        <f>ROWS(R$5:R8821)</f>
        <v>8817</v>
      </c>
      <c r="T8821" s="388" t="str">
        <f>IF(_xlfn.IFNA(VLOOKUP(P8821,$AG$3:$AH$83,2,FALSE),"")='11.1'!$D$5,TXM!S8821,"")</f>
        <v/>
      </c>
      <c r="U8821" t="str">
        <f>IFERROR(SMALL($T$5:$T$9000,ROWS($T$5:T8821)),"")</f>
        <v/>
      </c>
    </row>
    <row r="8822" spans="4:21" ht="14.4" customHeight="1" x14ac:dyDescent="0.3">
      <c r="D8822" s="388">
        <f>ROWS(C$5:C8822)</f>
        <v>8818</v>
      </c>
      <c r="E8822" s="388" t="str">
        <f>IF(_xlfn.IFNA(VLOOKUP(A8822,$AG$3:$AH$83,2,FALSE),"")='11.1'!$D$5,TXM!D8822,"")</f>
        <v/>
      </c>
      <c r="F8822" t="str">
        <f>IFERROR(SMALL($E$5:$E$9000,ROWS($E$5:E8822)),"")</f>
        <v/>
      </c>
      <c r="L8822" s="388">
        <f>ROWS(K$5:K8822)</f>
        <v>8818</v>
      </c>
      <c r="M8822" s="388" t="str">
        <f>IF(_xlfn.IFNA(VLOOKUP(I8822,$AG$3:$AH$83,2,FALSE),"")='11.1'!$D$5,TXM!L8822,"")</f>
        <v/>
      </c>
      <c r="N8822" t="str">
        <f>IFERROR(SMALL($M$5:$M$9000,ROWS($M$5:M8822)),"")</f>
        <v/>
      </c>
      <c r="S8822" s="388">
        <f>ROWS(R$5:R8822)</f>
        <v>8818</v>
      </c>
      <c r="T8822" s="388" t="str">
        <f>IF(_xlfn.IFNA(VLOOKUP(P8822,$AG$3:$AH$83,2,FALSE),"")='11.1'!$D$5,TXM!S8822,"")</f>
        <v/>
      </c>
      <c r="U8822" t="str">
        <f>IFERROR(SMALL($T$5:$T$9000,ROWS($T$5:T8822)),"")</f>
        <v/>
      </c>
    </row>
    <row r="8823" spans="4:21" ht="14.4" customHeight="1" x14ac:dyDescent="0.3">
      <c r="D8823" s="388">
        <f>ROWS(C$5:C8823)</f>
        <v>8819</v>
      </c>
      <c r="E8823" s="388" t="str">
        <f>IF(_xlfn.IFNA(VLOOKUP(A8823,$AG$3:$AH$83,2,FALSE),"")='11.1'!$D$5,TXM!D8823,"")</f>
        <v/>
      </c>
      <c r="F8823" t="str">
        <f>IFERROR(SMALL($E$5:$E$9000,ROWS($E$5:E8823)),"")</f>
        <v/>
      </c>
      <c r="L8823" s="388">
        <f>ROWS(K$5:K8823)</f>
        <v>8819</v>
      </c>
      <c r="M8823" s="388" t="str">
        <f>IF(_xlfn.IFNA(VLOOKUP(I8823,$AG$3:$AH$83,2,FALSE),"")='11.1'!$D$5,TXM!L8823,"")</f>
        <v/>
      </c>
      <c r="N8823" t="str">
        <f>IFERROR(SMALL($M$5:$M$9000,ROWS($M$5:M8823)),"")</f>
        <v/>
      </c>
      <c r="S8823" s="388">
        <f>ROWS(R$5:R8823)</f>
        <v>8819</v>
      </c>
      <c r="T8823" s="388" t="str">
        <f>IF(_xlfn.IFNA(VLOOKUP(P8823,$AG$3:$AH$83,2,FALSE),"")='11.1'!$D$5,TXM!S8823,"")</f>
        <v/>
      </c>
      <c r="U8823" t="str">
        <f>IFERROR(SMALL($T$5:$T$9000,ROWS($T$5:T8823)),"")</f>
        <v/>
      </c>
    </row>
    <row r="8824" spans="4:21" ht="14.4" customHeight="1" x14ac:dyDescent="0.3">
      <c r="D8824" s="388">
        <f>ROWS(C$5:C8824)</f>
        <v>8820</v>
      </c>
      <c r="E8824" s="388" t="str">
        <f>IF(_xlfn.IFNA(VLOOKUP(A8824,$AG$3:$AH$83,2,FALSE),"")='11.1'!$D$5,TXM!D8824,"")</f>
        <v/>
      </c>
      <c r="F8824" t="str">
        <f>IFERROR(SMALL($E$5:$E$9000,ROWS($E$5:E8824)),"")</f>
        <v/>
      </c>
      <c r="L8824" s="388">
        <f>ROWS(K$5:K8824)</f>
        <v>8820</v>
      </c>
      <c r="M8824" s="388" t="str">
        <f>IF(_xlfn.IFNA(VLOOKUP(I8824,$AG$3:$AH$83,2,FALSE),"")='11.1'!$D$5,TXM!L8824,"")</f>
        <v/>
      </c>
      <c r="N8824" t="str">
        <f>IFERROR(SMALL($M$5:$M$9000,ROWS($M$5:M8824)),"")</f>
        <v/>
      </c>
      <c r="S8824" s="388">
        <f>ROWS(R$5:R8824)</f>
        <v>8820</v>
      </c>
      <c r="T8824" s="388" t="str">
        <f>IF(_xlfn.IFNA(VLOOKUP(P8824,$AG$3:$AH$83,2,FALSE),"")='11.1'!$D$5,TXM!S8824,"")</f>
        <v/>
      </c>
      <c r="U8824" t="str">
        <f>IFERROR(SMALL($T$5:$T$9000,ROWS($T$5:T8824)),"")</f>
        <v/>
      </c>
    </row>
    <row r="8825" spans="4:21" ht="14.4" customHeight="1" x14ac:dyDescent="0.3">
      <c r="D8825" s="388">
        <f>ROWS(C$5:C8825)</f>
        <v>8821</v>
      </c>
      <c r="E8825" s="388" t="str">
        <f>IF(_xlfn.IFNA(VLOOKUP(A8825,$AG$3:$AH$83,2,FALSE),"")='11.1'!$D$5,TXM!D8825,"")</f>
        <v/>
      </c>
      <c r="F8825" t="str">
        <f>IFERROR(SMALL($E$5:$E$9000,ROWS($E$5:E8825)),"")</f>
        <v/>
      </c>
      <c r="L8825" s="388">
        <f>ROWS(K$5:K8825)</f>
        <v>8821</v>
      </c>
      <c r="M8825" s="388" t="str">
        <f>IF(_xlfn.IFNA(VLOOKUP(I8825,$AG$3:$AH$83,2,FALSE),"")='11.1'!$D$5,TXM!L8825,"")</f>
        <v/>
      </c>
      <c r="N8825" t="str">
        <f>IFERROR(SMALL($M$5:$M$9000,ROWS($M$5:M8825)),"")</f>
        <v/>
      </c>
      <c r="S8825" s="388">
        <f>ROWS(R$5:R8825)</f>
        <v>8821</v>
      </c>
      <c r="T8825" s="388" t="str">
        <f>IF(_xlfn.IFNA(VLOOKUP(P8825,$AG$3:$AH$83,2,FALSE),"")='11.1'!$D$5,TXM!S8825,"")</f>
        <v/>
      </c>
      <c r="U8825" t="str">
        <f>IFERROR(SMALL($T$5:$T$9000,ROWS($T$5:T8825)),"")</f>
        <v/>
      </c>
    </row>
    <row r="8826" spans="4:21" ht="14.4" customHeight="1" x14ac:dyDescent="0.3">
      <c r="D8826" s="388">
        <f>ROWS(C$5:C8826)</f>
        <v>8822</v>
      </c>
      <c r="E8826" s="388" t="str">
        <f>IF(_xlfn.IFNA(VLOOKUP(A8826,$AG$3:$AH$83,2,FALSE),"")='11.1'!$D$5,TXM!D8826,"")</f>
        <v/>
      </c>
      <c r="F8826" t="str">
        <f>IFERROR(SMALL($E$5:$E$9000,ROWS($E$5:E8826)),"")</f>
        <v/>
      </c>
      <c r="L8826" s="388">
        <f>ROWS(K$5:K8826)</f>
        <v>8822</v>
      </c>
      <c r="M8826" s="388" t="str">
        <f>IF(_xlfn.IFNA(VLOOKUP(I8826,$AG$3:$AH$83,2,FALSE),"")='11.1'!$D$5,TXM!L8826,"")</f>
        <v/>
      </c>
      <c r="N8826" t="str">
        <f>IFERROR(SMALL($M$5:$M$9000,ROWS($M$5:M8826)),"")</f>
        <v/>
      </c>
      <c r="S8826" s="388">
        <f>ROWS(R$5:R8826)</f>
        <v>8822</v>
      </c>
      <c r="T8826" s="388" t="str">
        <f>IF(_xlfn.IFNA(VLOOKUP(P8826,$AG$3:$AH$83,2,FALSE),"")='11.1'!$D$5,TXM!S8826,"")</f>
        <v/>
      </c>
      <c r="U8826" t="str">
        <f>IFERROR(SMALL($T$5:$T$9000,ROWS($T$5:T8826)),"")</f>
        <v/>
      </c>
    </row>
    <row r="8827" spans="4:21" ht="14.4" customHeight="1" x14ac:dyDescent="0.3">
      <c r="D8827" s="388">
        <f>ROWS(C$5:C8827)</f>
        <v>8823</v>
      </c>
      <c r="E8827" s="388" t="str">
        <f>IF(_xlfn.IFNA(VLOOKUP(A8827,$AG$3:$AH$83,2,FALSE),"")='11.1'!$D$5,TXM!D8827,"")</f>
        <v/>
      </c>
      <c r="F8827" t="str">
        <f>IFERROR(SMALL($E$5:$E$9000,ROWS($E$5:E8827)),"")</f>
        <v/>
      </c>
      <c r="L8827" s="388">
        <f>ROWS(K$5:K8827)</f>
        <v>8823</v>
      </c>
      <c r="M8827" s="388" t="str">
        <f>IF(_xlfn.IFNA(VLOOKUP(I8827,$AG$3:$AH$83,2,FALSE),"")='11.1'!$D$5,TXM!L8827,"")</f>
        <v/>
      </c>
      <c r="N8827" t="str">
        <f>IFERROR(SMALL($M$5:$M$9000,ROWS($M$5:M8827)),"")</f>
        <v/>
      </c>
      <c r="S8827" s="388">
        <f>ROWS(R$5:R8827)</f>
        <v>8823</v>
      </c>
      <c r="T8827" s="388" t="str">
        <f>IF(_xlfn.IFNA(VLOOKUP(P8827,$AG$3:$AH$83,2,FALSE),"")='11.1'!$D$5,TXM!S8827,"")</f>
        <v/>
      </c>
      <c r="U8827" t="str">
        <f>IFERROR(SMALL($T$5:$T$9000,ROWS($T$5:T8827)),"")</f>
        <v/>
      </c>
    </row>
    <row r="8828" spans="4:21" ht="14.4" customHeight="1" x14ac:dyDescent="0.3">
      <c r="D8828" s="388">
        <f>ROWS(C$5:C8828)</f>
        <v>8824</v>
      </c>
      <c r="E8828" s="388" t="str">
        <f>IF(_xlfn.IFNA(VLOOKUP(A8828,$AG$3:$AH$83,2,FALSE),"")='11.1'!$D$5,TXM!D8828,"")</f>
        <v/>
      </c>
      <c r="F8828" t="str">
        <f>IFERROR(SMALL($E$5:$E$9000,ROWS($E$5:E8828)),"")</f>
        <v/>
      </c>
      <c r="L8828" s="388">
        <f>ROWS(K$5:K8828)</f>
        <v>8824</v>
      </c>
      <c r="M8828" s="388" t="str">
        <f>IF(_xlfn.IFNA(VLOOKUP(I8828,$AG$3:$AH$83,2,FALSE),"")='11.1'!$D$5,TXM!L8828,"")</f>
        <v/>
      </c>
      <c r="N8828" t="str">
        <f>IFERROR(SMALL($M$5:$M$9000,ROWS($M$5:M8828)),"")</f>
        <v/>
      </c>
      <c r="S8828" s="388">
        <f>ROWS(R$5:R8828)</f>
        <v>8824</v>
      </c>
      <c r="T8828" s="388" t="str">
        <f>IF(_xlfn.IFNA(VLOOKUP(P8828,$AG$3:$AH$83,2,FALSE),"")='11.1'!$D$5,TXM!S8828,"")</f>
        <v/>
      </c>
      <c r="U8828" t="str">
        <f>IFERROR(SMALL($T$5:$T$9000,ROWS($T$5:T8828)),"")</f>
        <v/>
      </c>
    </row>
    <row r="8829" spans="4:21" ht="14.4" customHeight="1" x14ac:dyDescent="0.3">
      <c r="D8829" s="388">
        <f>ROWS(C$5:C8829)</f>
        <v>8825</v>
      </c>
      <c r="E8829" s="388" t="str">
        <f>IF(_xlfn.IFNA(VLOOKUP(A8829,$AG$3:$AH$83,2,FALSE),"")='11.1'!$D$5,TXM!D8829,"")</f>
        <v/>
      </c>
      <c r="F8829" t="str">
        <f>IFERROR(SMALL($E$5:$E$9000,ROWS($E$5:E8829)),"")</f>
        <v/>
      </c>
      <c r="L8829" s="388">
        <f>ROWS(K$5:K8829)</f>
        <v>8825</v>
      </c>
      <c r="M8829" s="388" t="str">
        <f>IF(_xlfn.IFNA(VLOOKUP(I8829,$AG$3:$AH$83,2,FALSE),"")='11.1'!$D$5,TXM!L8829,"")</f>
        <v/>
      </c>
      <c r="N8829" t="str">
        <f>IFERROR(SMALL($M$5:$M$9000,ROWS($M$5:M8829)),"")</f>
        <v/>
      </c>
      <c r="S8829" s="388">
        <f>ROWS(R$5:R8829)</f>
        <v>8825</v>
      </c>
      <c r="T8829" s="388" t="str">
        <f>IF(_xlfn.IFNA(VLOOKUP(P8829,$AG$3:$AH$83,2,FALSE),"")='11.1'!$D$5,TXM!S8829,"")</f>
        <v/>
      </c>
      <c r="U8829" t="str">
        <f>IFERROR(SMALL($T$5:$T$9000,ROWS($T$5:T8829)),"")</f>
        <v/>
      </c>
    </row>
    <row r="8830" spans="4:21" ht="14.4" customHeight="1" x14ac:dyDescent="0.3">
      <c r="D8830" s="388">
        <f>ROWS(C$5:C8830)</f>
        <v>8826</v>
      </c>
      <c r="E8830" s="388" t="str">
        <f>IF(_xlfn.IFNA(VLOOKUP(A8830,$AG$3:$AH$83,2,FALSE),"")='11.1'!$D$5,TXM!D8830,"")</f>
        <v/>
      </c>
      <c r="F8830" t="str">
        <f>IFERROR(SMALL($E$5:$E$9000,ROWS($E$5:E8830)),"")</f>
        <v/>
      </c>
      <c r="L8830" s="388">
        <f>ROWS(K$5:K8830)</f>
        <v>8826</v>
      </c>
      <c r="M8830" s="388" t="str">
        <f>IF(_xlfn.IFNA(VLOOKUP(I8830,$AG$3:$AH$83,2,FALSE),"")='11.1'!$D$5,TXM!L8830,"")</f>
        <v/>
      </c>
      <c r="N8830" t="str">
        <f>IFERROR(SMALL($M$5:$M$9000,ROWS($M$5:M8830)),"")</f>
        <v/>
      </c>
      <c r="S8830" s="388">
        <f>ROWS(R$5:R8830)</f>
        <v>8826</v>
      </c>
      <c r="T8830" s="388" t="str">
        <f>IF(_xlfn.IFNA(VLOOKUP(P8830,$AG$3:$AH$83,2,FALSE),"")='11.1'!$D$5,TXM!S8830,"")</f>
        <v/>
      </c>
      <c r="U8830" t="str">
        <f>IFERROR(SMALL($T$5:$T$9000,ROWS($T$5:T8830)),"")</f>
        <v/>
      </c>
    </row>
    <row r="8831" spans="4:21" ht="14.4" customHeight="1" x14ac:dyDescent="0.3">
      <c r="D8831" s="388">
        <f>ROWS(C$5:C8831)</f>
        <v>8827</v>
      </c>
      <c r="E8831" s="388" t="str">
        <f>IF(_xlfn.IFNA(VLOOKUP(A8831,$AG$3:$AH$83,2,FALSE),"")='11.1'!$D$5,TXM!D8831,"")</f>
        <v/>
      </c>
      <c r="F8831" t="str">
        <f>IFERROR(SMALL($E$5:$E$9000,ROWS($E$5:E8831)),"")</f>
        <v/>
      </c>
      <c r="L8831" s="388">
        <f>ROWS(K$5:K8831)</f>
        <v>8827</v>
      </c>
      <c r="M8831" s="388" t="str">
        <f>IF(_xlfn.IFNA(VLOOKUP(I8831,$AG$3:$AH$83,2,FALSE),"")='11.1'!$D$5,TXM!L8831,"")</f>
        <v/>
      </c>
      <c r="N8831" t="str">
        <f>IFERROR(SMALL($M$5:$M$9000,ROWS($M$5:M8831)),"")</f>
        <v/>
      </c>
      <c r="S8831" s="388">
        <f>ROWS(R$5:R8831)</f>
        <v>8827</v>
      </c>
      <c r="T8831" s="388" t="str">
        <f>IF(_xlfn.IFNA(VLOOKUP(P8831,$AG$3:$AH$83,2,FALSE),"")='11.1'!$D$5,TXM!S8831,"")</f>
        <v/>
      </c>
      <c r="U8831" t="str">
        <f>IFERROR(SMALL($T$5:$T$9000,ROWS($T$5:T8831)),"")</f>
        <v/>
      </c>
    </row>
    <row r="8832" spans="4:21" ht="14.4" customHeight="1" x14ac:dyDescent="0.3">
      <c r="D8832" s="388">
        <f>ROWS(C$5:C8832)</f>
        <v>8828</v>
      </c>
      <c r="E8832" s="388" t="str">
        <f>IF(_xlfn.IFNA(VLOOKUP(A8832,$AG$3:$AH$83,2,FALSE),"")='11.1'!$D$5,TXM!D8832,"")</f>
        <v/>
      </c>
      <c r="F8832" t="str">
        <f>IFERROR(SMALL($E$5:$E$9000,ROWS($E$5:E8832)),"")</f>
        <v/>
      </c>
      <c r="L8832" s="388">
        <f>ROWS(K$5:K8832)</f>
        <v>8828</v>
      </c>
      <c r="M8832" s="388" t="str">
        <f>IF(_xlfn.IFNA(VLOOKUP(I8832,$AG$3:$AH$83,2,FALSE),"")='11.1'!$D$5,TXM!L8832,"")</f>
        <v/>
      </c>
      <c r="N8832" t="str">
        <f>IFERROR(SMALL($M$5:$M$9000,ROWS($M$5:M8832)),"")</f>
        <v/>
      </c>
      <c r="S8832" s="388">
        <f>ROWS(R$5:R8832)</f>
        <v>8828</v>
      </c>
      <c r="T8832" s="388" t="str">
        <f>IF(_xlfn.IFNA(VLOOKUP(P8832,$AG$3:$AH$83,2,FALSE),"")='11.1'!$D$5,TXM!S8832,"")</f>
        <v/>
      </c>
      <c r="U8832" t="str">
        <f>IFERROR(SMALL($T$5:$T$9000,ROWS($T$5:T8832)),"")</f>
        <v/>
      </c>
    </row>
    <row r="8833" spans="4:21" ht="14.4" customHeight="1" x14ac:dyDescent="0.3">
      <c r="D8833" s="388">
        <f>ROWS(C$5:C8833)</f>
        <v>8829</v>
      </c>
      <c r="E8833" s="388" t="str">
        <f>IF(_xlfn.IFNA(VLOOKUP(A8833,$AG$3:$AH$83,2,FALSE),"")='11.1'!$D$5,TXM!D8833,"")</f>
        <v/>
      </c>
      <c r="F8833" t="str">
        <f>IFERROR(SMALL($E$5:$E$9000,ROWS($E$5:E8833)),"")</f>
        <v/>
      </c>
      <c r="L8833" s="388">
        <f>ROWS(K$5:K8833)</f>
        <v>8829</v>
      </c>
      <c r="M8833" s="388" t="str">
        <f>IF(_xlfn.IFNA(VLOOKUP(I8833,$AG$3:$AH$83,2,FALSE),"")='11.1'!$D$5,TXM!L8833,"")</f>
        <v/>
      </c>
      <c r="N8833" t="str">
        <f>IFERROR(SMALL($M$5:$M$9000,ROWS($M$5:M8833)),"")</f>
        <v/>
      </c>
      <c r="S8833" s="388">
        <f>ROWS(R$5:R8833)</f>
        <v>8829</v>
      </c>
      <c r="T8833" s="388" t="str">
        <f>IF(_xlfn.IFNA(VLOOKUP(P8833,$AG$3:$AH$83,2,FALSE),"")='11.1'!$D$5,TXM!S8833,"")</f>
        <v/>
      </c>
      <c r="U8833" t="str">
        <f>IFERROR(SMALL($T$5:$T$9000,ROWS($T$5:T8833)),"")</f>
        <v/>
      </c>
    </row>
    <row r="8834" spans="4:21" ht="14.4" customHeight="1" x14ac:dyDescent="0.3">
      <c r="D8834" s="388">
        <f>ROWS(C$5:C8834)</f>
        <v>8830</v>
      </c>
      <c r="E8834" s="388" t="str">
        <f>IF(_xlfn.IFNA(VLOOKUP(A8834,$AG$3:$AH$83,2,FALSE),"")='11.1'!$D$5,TXM!D8834,"")</f>
        <v/>
      </c>
      <c r="F8834" t="str">
        <f>IFERROR(SMALL($E$5:$E$9000,ROWS($E$5:E8834)),"")</f>
        <v/>
      </c>
      <c r="L8834" s="388">
        <f>ROWS(K$5:K8834)</f>
        <v>8830</v>
      </c>
      <c r="M8834" s="388" t="str">
        <f>IF(_xlfn.IFNA(VLOOKUP(I8834,$AG$3:$AH$83,2,FALSE),"")='11.1'!$D$5,TXM!L8834,"")</f>
        <v/>
      </c>
      <c r="N8834" t="str">
        <f>IFERROR(SMALL($M$5:$M$9000,ROWS($M$5:M8834)),"")</f>
        <v/>
      </c>
      <c r="S8834" s="388">
        <f>ROWS(R$5:R8834)</f>
        <v>8830</v>
      </c>
      <c r="T8834" s="388" t="str">
        <f>IF(_xlfn.IFNA(VLOOKUP(P8834,$AG$3:$AH$83,2,FALSE),"")='11.1'!$D$5,TXM!S8834,"")</f>
        <v/>
      </c>
      <c r="U8834" t="str">
        <f>IFERROR(SMALL($T$5:$T$9000,ROWS($T$5:T8834)),"")</f>
        <v/>
      </c>
    </row>
    <row r="8835" spans="4:21" ht="14.4" customHeight="1" x14ac:dyDescent="0.3">
      <c r="D8835" s="388">
        <f>ROWS(C$5:C8835)</f>
        <v>8831</v>
      </c>
      <c r="E8835" s="388" t="str">
        <f>IF(_xlfn.IFNA(VLOOKUP(A8835,$AG$3:$AH$83,2,FALSE),"")='11.1'!$D$5,TXM!D8835,"")</f>
        <v/>
      </c>
      <c r="F8835" t="str">
        <f>IFERROR(SMALL($E$5:$E$9000,ROWS($E$5:E8835)),"")</f>
        <v/>
      </c>
      <c r="L8835" s="388">
        <f>ROWS(K$5:K8835)</f>
        <v>8831</v>
      </c>
      <c r="M8835" s="388" t="str">
        <f>IF(_xlfn.IFNA(VLOOKUP(I8835,$AG$3:$AH$83,2,FALSE),"")='11.1'!$D$5,TXM!L8835,"")</f>
        <v/>
      </c>
      <c r="N8835" t="str">
        <f>IFERROR(SMALL($M$5:$M$9000,ROWS($M$5:M8835)),"")</f>
        <v/>
      </c>
      <c r="S8835" s="388">
        <f>ROWS(R$5:R8835)</f>
        <v>8831</v>
      </c>
      <c r="T8835" s="388" t="str">
        <f>IF(_xlfn.IFNA(VLOOKUP(P8835,$AG$3:$AH$83,2,FALSE),"")='11.1'!$D$5,TXM!S8835,"")</f>
        <v/>
      </c>
      <c r="U8835" t="str">
        <f>IFERROR(SMALL($T$5:$T$9000,ROWS($T$5:T8835)),"")</f>
        <v/>
      </c>
    </row>
    <row r="8836" spans="4:21" ht="14.4" customHeight="1" x14ac:dyDescent="0.3">
      <c r="D8836" s="388">
        <f>ROWS(C$5:C8836)</f>
        <v>8832</v>
      </c>
      <c r="E8836" s="388" t="str">
        <f>IF(_xlfn.IFNA(VLOOKUP(A8836,$AG$3:$AH$83,2,FALSE),"")='11.1'!$D$5,TXM!D8836,"")</f>
        <v/>
      </c>
      <c r="F8836" t="str">
        <f>IFERROR(SMALL($E$5:$E$9000,ROWS($E$5:E8836)),"")</f>
        <v/>
      </c>
      <c r="L8836" s="388">
        <f>ROWS(K$5:K8836)</f>
        <v>8832</v>
      </c>
      <c r="M8836" s="388" t="str">
        <f>IF(_xlfn.IFNA(VLOOKUP(I8836,$AG$3:$AH$83,2,FALSE),"")='11.1'!$D$5,TXM!L8836,"")</f>
        <v/>
      </c>
      <c r="N8836" t="str">
        <f>IFERROR(SMALL($M$5:$M$9000,ROWS($M$5:M8836)),"")</f>
        <v/>
      </c>
      <c r="S8836" s="388">
        <f>ROWS(R$5:R8836)</f>
        <v>8832</v>
      </c>
      <c r="T8836" s="388" t="str">
        <f>IF(_xlfn.IFNA(VLOOKUP(P8836,$AG$3:$AH$83,2,FALSE),"")='11.1'!$D$5,TXM!S8836,"")</f>
        <v/>
      </c>
      <c r="U8836" t="str">
        <f>IFERROR(SMALL($T$5:$T$9000,ROWS($T$5:T8836)),"")</f>
        <v/>
      </c>
    </row>
    <row r="8837" spans="4:21" ht="14.4" customHeight="1" x14ac:dyDescent="0.3">
      <c r="D8837" s="388">
        <f>ROWS(C$5:C8837)</f>
        <v>8833</v>
      </c>
      <c r="E8837" s="388" t="str">
        <f>IF(_xlfn.IFNA(VLOOKUP(A8837,$AG$3:$AH$83,2,FALSE),"")='11.1'!$D$5,TXM!D8837,"")</f>
        <v/>
      </c>
      <c r="F8837" t="str">
        <f>IFERROR(SMALL($E$5:$E$9000,ROWS($E$5:E8837)),"")</f>
        <v/>
      </c>
      <c r="L8837" s="388">
        <f>ROWS(K$5:K8837)</f>
        <v>8833</v>
      </c>
      <c r="M8837" s="388" t="str">
        <f>IF(_xlfn.IFNA(VLOOKUP(I8837,$AG$3:$AH$83,2,FALSE),"")='11.1'!$D$5,TXM!L8837,"")</f>
        <v/>
      </c>
      <c r="N8837" t="str">
        <f>IFERROR(SMALL($M$5:$M$9000,ROWS($M$5:M8837)),"")</f>
        <v/>
      </c>
      <c r="S8837" s="388">
        <f>ROWS(R$5:R8837)</f>
        <v>8833</v>
      </c>
      <c r="T8837" s="388" t="str">
        <f>IF(_xlfn.IFNA(VLOOKUP(P8837,$AG$3:$AH$83,2,FALSE),"")='11.1'!$D$5,TXM!S8837,"")</f>
        <v/>
      </c>
      <c r="U8837" t="str">
        <f>IFERROR(SMALL($T$5:$T$9000,ROWS($T$5:T8837)),"")</f>
        <v/>
      </c>
    </row>
    <row r="8838" spans="4:21" ht="14.4" customHeight="1" x14ac:dyDescent="0.3">
      <c r="D8838" s="388">
        <f>ROWS(C$5:C8838)</f>
        <v>8834</v>
      </c>
      <c r="E8838" s="388" t="str">
        <f>IF(_xlfn.IFNA(VLOOKUP(A8838,$AG$3:$AH$83,2,FALSE),"")='11.1'!$D$5,TXM!D8838,"")</f>
        <v/>
      </c>
      <c r="F8838" t="str">
        <f>IFERROR(SMALL($E$5:$E$9000,ROWS($E$5:E8838)),"")</f>
        <v/>
      </c>
      <c r="L8838" s="388">
        <f>ROWS(K$5:K8838)</f>
        <v>8834</v>
      </c>
      <c r="M8838" s="388" t="str">
        <f>IF(_xlfn.IFNA(VLOOKUP(I8838,$AG$3:$AH$83,2,FALSE),"")='11.1'!$D$5,TXM!L8838,"")</f>
        <v/>
      </c>
      <c r="N8838" t="str">
        <f>IFERROR(SMALL($M$5:$M$9000,ROWS($M$5:M8838)),"")</f>
        <v/>
      </c>
      <c r="S8838" s="388">
        <f>ROWS(R$5:R8838)</f>
        <v>8834</v>
      </c>
      <c r="T8838" s="388" t="str">
        <f>IF(_xlfn.IFNA(VLOOKUP(P8838,$AG$3:$AH$83,2,FALSE),"")='11.1'!$D$5,TXM!S8838,"")</f>
        <v/>
      </c>
      <c r="U8838" t="str">
        <f>IFERROR(SMALL($T$5:$T$9000,ROWS($T$5:T8838)),"")</f>
        <v/>
      </c>
    </row>
    <row r="8839" spans="4:21" ht="14.4" customHeight="1" x14ac:dyDescent="0.3">
      <c r="D8839" s="388">
        <f>ROWS(C$5:C8839)</f>
        <v>8835</v>
      </c>
      <c r="E8839" s="388" t="str">
        <f>IF(_xlfn.IFNA(VLOOKUP(A8839,$AG$3:$AH$83,2,FALSE),"")='11.1'!$D$5,TXM!D8839,"")</f>
        <v/>
      </c>
      <c r="F8839" t="str">
        <f>IFERROR(SMALL($E$5:$E$9000,ROWS($E$5:E8839)),"")</f>
        <v/>
      </c>
      <c r="L8839" s="388">
        <f>ROWS(K$5:K8839)</f>
        <v>8835</v>
      </c>
      <c r="M8839" s="388" t="str">
        <f>IF(_xlfn.IFNA(VLOOKUP(I8839,$AG$3:$AH$83,2,FALSE),"")='11.1'!$D$5,TXM!L8839,"")</f>
        <v/>
      </c>
      <c r="N8839" t="str">
        <f>IFERROR(SMALL($M$5:$M$9000,ROWS($M$5:M8839)),"")</f>
        <v/>
      </c>
      <c r="S8839" s="388">
        <f>ROWS(R$5:R8839)</f>
        <v>8835</v>
      </c>
      <c r="T8839" s="388" t="str">
        <f>IF(_xlfn.IFNA(VLOOKUP(P8839,$AG$3:$AH$83,2,FALSE),"")='11.1'!$D$5,TXM!S8839,"")</f>
        <v/>
      </c>
      <c r="U8839" t="str">
        <f>IFERROR(SMALL($T$5:$T$9000,ROWS($T$5:T8839)),"")</f>
        <v/>
      </c>
    </row>
    <row r="8840" spans="4:21" ht="14.4" customHeight="1" x14ac:dyDescent="0.3">
      <c r="D8840" s="388">
        <f>ROWS(C$5:C8840)</f>
        <v>8836</v>
      </c>
      <c r="E8840" s="388" t="str">
        <f>IF(_xlfn.IFNA(VLOOKUP(A8840,$AG$3:$AH$83,2,FALSE),"")='11.1'!$D$5,TXM!D8840,"")</f>
        <v/>
      </c>
      <c r="F8840" t="str">
        <f>IFERROR(SMALL($E$5:$E$9000,ROWS($E$5:E8840)),"")</f>
        <v/>
      </c>
      <c r="L8840" s="388">
        <f>ROWS(K$5:K8840)</f>
        <v>8836</v>
      </c>
      <c r="M8840" s="388" t="str">
        <f>IF(_xlfn.IFNA(VLOOKUP(I8840,$AG$3:$AH$83,2,FALSE),"")='11.1'!$D$5,TXM!L8840,"")</f>
        <v/>
      </c>
      <c r="N8840" t="str">
        <f>IFERROR(SMALL($M$5:$M$9000,ROWS($M$5:M8840)),"")</f>
        <v/>
      </c>
      <c r="S8840" s="388">
        <f>ROWS(R$5:R8840)</f>
        <v>8836</v>
      </c>
      <c r="T8840" s="388" t="str">
        <f>IF(_xlfn.IFNA(VLOOKUP(P8840,$AG$3:$AH$83,2,FALSE),"")='11.1'!$D$5,TXM!S8840,"")</f>
        <v/>
      </c>
      <c r="U8840" t="str">
        <f>IFERROR(SMALL($T$5:$T$9000,ROWS($T$5:T8840)),"")</f>
        <v/>
      </c>
    </row>
    <row r="8841" spans="4:21" ht="14.4" customHeight="1" x14ac:dyDescent="0.3">
      <c r="D8841" s="388">
        <f>ROWS(C$5:C8841)</f>
        <v>8837</v>
      </c>
      <c r="E8841" s="388" t="str">
        <f>IF(_xlfn.IFNA(VLOOKUP(A8841,$AG$3:$AH$83,2,FALSE),"")='11.1'!$D$5,TXM!D8841,"")</f>
        <v/>
      </c>
      <c r="F8841" t="str">
        <f>IFERROR(SMALL($E$5:$E$9000,ROWS($E$5:E8841)),"")</f>
        <v/>
      </c>
      <c r="L8841" s="388">
        <f>ROWS(K$5:K8841)</f>
        <v>8837</v>
      </c>
      <c r="M8841" s="388" t="str">
        <f>IF(_xlfn.IFNA(VLOOKUP(I8841,$AG$3:$AH$83,2,FALSE),"")='11.1'!$D$5,TXM!L8841,"")</f>
        <v/>
      </c>
      <c r="N8841" t="str">
        <f>IFERROR(SMALL($M$5:$M$9000,ROWS($M$5:M8841)),"")</f>
        <v/>
      </c>
      <c r="S8841" s="388">
        <f>ROWS(R$5:R8841)</f>
        <v>8837</v>
      </c>
      <c r="T8841" s="388" t="str">
        <f>IF(_xlfn.IFNA(VLOOKUP(P8841,$AG$3:$AH$83,2,FALSE),"")='11.1'!$D$5,TXM!S8841,"")</f>
        <v/>
      </c>
      <c r="U8841" t="str">
        <f>IFERROR(SMALL($T$5:$T$9000,ROWS($T$5:T8841)),"")</f>
        <v/>
      </c>
    </row>
    <row r="8842" spans="4:21" ht="14.4" customHeight="1" x14ac:dyDescent="0.3">
      <c r="D8842" s="388">
        <f>ROWS(C$5:C8842)</f>
        <v>8838</v>
      </c>
      <c r="E8842" s="388" t="str">
        <f>IF(_xlfn.IFNA(VLOOKUP(A8842,$AG$3:$AH$83,2,FALSE),"")='11.1'!$D$5,TXM!D8842,"")</f>
        <v/>
      </c>
      <c r="F8842" t="str">
        <f>IFERROR(SMALL($E$5:$E$9000,ROWS($E$5:E8842)),"")</f>
        <v/>
      </c>
      <c r="L8842" s="388">
        <f>ROWS(K$5:K8842)</f>
        <v>8838</v>
      </c>
      <c r="M8842" s="388" t="str">
        <f>IF(_xlfn.IFNA(VLOOKUP(I8842,$AG$3:$AH$83,2,FALSE),"")='11.1'!$D$5,TXM!L8842,"")</f>
        <v/>
      </c>
      <c r="N8842" t="str">
        <f>IFERROR(SMALL($M$5:$M$9000,ROWS($M$5:M8842)),"")</f>
        <v/>
      </c>
      <c r="S8842" s="388">
        <f>ROWS(R$5:R8842)</f>
        <v>8838</v>
      </c>
      <c r="T8842" s="388" t="str">
        <f>IF(_xlfn.IFNA(VLOOKUP(P8842,$AG$3:$AH$83,2,FALSE),"")='11.1'!$D$5,TXM!S8842,"")</f>
        <v/>
      </c>
      <c r="U8842" t="str">
        <f>IFERROR(SMALL($T$5:$T$9000,ROWS($T$5:T8842)),"")</f>
        <v/>
      </c>
    </row>
    <row r="8843" spans="4:21" ht="14.4" customHeight="1" x14ac:dyDescent="0.3">
      <c r="D8843" s="388">
        <f>ROWS(C$5:C8843)</f>
        <v>8839</v>
      </c>
      <c r="E8843" s="388" t="str">
        <f>IF(_xlfn.IFNA(VLOOKUP(A8843,$AG$3:$AH$83,2,FALSE),"")='11.1'!$D$5,TXM!D8843,"")</f>
        <v/>
      </c>
      <c r="F8843" t="str">
        <f>IFERROR(SMALL($E$5:$E$9000,ROWS($E$5:E8843)),"")</f>
        <v/>
      </c>
      <c r="L8843" s="388">
        <f>ROWS(K$5:K8843)</f>
        <v>8839</v>
      </c>
      <c r="M8843" s="388" t="str">
        <f>IF(_xlfn.IFNA(VLOOKUP(I8843,$AG$3:$AH$83,2,FALSE),"")='11.1'!$D$5,TXM!L8843,"")</f>
        <v/>
      </c>
      <c r="N8843" t="str">
        <f>IFERROR(SMALL($M$5:$M$9000,ROWS($M$5:M8843)),"")</f>
        <v/>
      </c>
      <c r="S8843" s="388">
        <f>ROWS(R$5:R8843)</f>
        <v>8839</v>
      </c>
      <c r="T8843" s="388" t="str">
        <f>IF(_xlfn.IFNA(VLOOKUP(P8843,$AG$3:$AH$83,2,FALSE),"")='11.1'!$D$5,TXM!S8843,"")</f>
        <v/>
      </c>
      <c r="U8843" t="str">
        <f>IFERROR(SMALL($T$5:$T$9000,ROWS($T$5:T8843)),"")</f>
        <v/>
      </c>
    </row>
    <row r="8844" spans="4:21" ht="14.4" customHeight="1" x14ac:dyDescent="0.3">
      <c r="D8844" s="388">
        <f>ROWS(C$5:C8844)</f>
        <v>8840</v>
      </c>
      <c r="E8844" s="388" t="str">
        <f>IF(_xlfn.IFNA(VLOOKUP(A8844,$AG$3:$AH$83,2,FALSE),"")='11.1'!$D$5,TXM!D8844,"")</f>
        <v/>
      </c>
      <c r="F8844" t="str">
        <f>IFERROR(SMALL($E$5:$E$9000,ROWS($E$5:E8844)),"")</f>
        <v/>
      </c>
      <c r="L8844" s="388">
        <f>ROWS(K$5:K8844)</f>
        <v>8840</v>
      </c>
      <c r="M8844" s="388" t="str">
        <f>IF(_xlfn.IFNA(VLOOKUP(I8844,$AG$3:$AH$83,2,FALSE),"")='11.1'!$D$5,TXM!L8844,"")</f>
        <v/>
      </c>
      <c r="N8844" t="str">
        <f>IFERROR(SMALL($M$5:$M$9000,ROWS($M$5:M8844)),"")</f>
        <v/>
      </c>
      <c r="S8844" s="388">
        <f>ROWS(R$5:R8844)</f>
        <v>8840</v>
      </c>
      <c r="T8844" s="388" t="str">
        <f>IF(_xlfn.IFNA(VLOOKUP(P8844,$AG$3:$AH$83,2,FALSE),"")='11.1'!$D$5,TXM!S8844,"")</f>
        <v/>
      </c>
      <c r="U8844" t="str">
        <f>IFERROR(SMALL($T$5:$T$9000,ROWS($T$5:T8844)),"")</f>
        <v/>
      </c>
    </row>
    <row r="8845" spans="4:21" ht="14.4" customHeight="1" x14ac:dyDescent="0.3">
      <c r="D8845" s="388">
        <f>ROWS(C$5:C8845)</f>
        <v>8841</v>
      </c>
      <c r="E8845" s="388" t="str">
        <f>IF(_xlfn.IFNA(VLOOKUP(A8845,$AG$3:$AH$83,2,FALSE),"")='11.1'!$D$5,TXM!D8845,"")</f>
        <v/>
      </c>
      <c r="F8845" t="str">
        <f>IFERROR(SMALL($E$5:$E$9000,ROWS($E$5:E8845)),"")</f>
        <v/>
      </c>
      <c r="L8845" s="388">
        <f>ROWS(K$5:K8845)</f>
        <v>8841</v>
      </c>
      <c r="M8845" s="388" t="str">
        <f>IF(_xlfn.IFNA(VLOOKUP(I8845,$AG$3:$AH$83,2,FALSE),"")='11.1'!$D$5,TXM!L8845,"")</f>
        <v/>
      </c>
      <c r="N8845" t="str">
        <f>IFERROR(SMALL($M$5:$M$9000,ROWS($M$5:M8845)),"")</f>
        <v/>
      </c>
      <c r="S8845" s="388">
        <f>ROWS(R$5:R8845)</f>
        <v>8841</v>
      </c>
      <c r="T8845" s="388" t="str">
        <f>IF(_xlfn.IFNA(VLOOKUP(P8845,$AG$3:$AH$83,2,FALSE),"")='11.1'!$D$5,TXM!S8845,"")</f>
        <v/>
      </c>
      <c r="U8845" t="str">
        <f>IFERROR(SMALL($T$5:$T$9000,ROWS($T$5:T8845)),"")</f>
        <v/>
      </c>
    </row>
    <row r="8846" spans="4:21" ht="14.4" customHeight="1" x14ac:dyDescent="0.3">
      <c r="D8846" s="388">
        <f>ROWS(C$5:C8846)</f>
        <v>8842</v>
      </c>
      <c r="E8846" s="388" t="str">
        <f>IF(_xlfn.IFNA(VLOOKUP(A8846,$AG$3:$AH$83,2,FALSE),"")='11.1'!$D$5,TXM!D8846,"")</f>
        <v/>
      </c>
      <c r="F8846" t="str">
        <f>IFERROR(SMALL($E$5:$E$9000,ROWS($E$5:E8846)),"")</f>
        <v/>
      </c>
      <c r="L8846" s="388">
        <f>ROWS(K$5:K8846)</f>
        <v>8842</v>
      </c>
      <c r="M8846" s="388" t="str">
        <f>IF(_xlfn.IFNA(VLOOKUP(I8846,$AG$3:$AH$83,2,FALSE),"")='11.1'!$D$5,TXM!L8846,"")</f>
        <v/>
      </c>
      <c r="N8846" t="str">
        <f>IFERROR(SMALL($M$5:$M$9000,ROWS($M$5:M8846)),"")</f>
        <v/>
      </c>
      <c r="S8846" s="388">
        <f>ROWS(R$5:R8846)</f>
        <v>8842</v>
      </c>
      <c r="T8846" s="388" t="str">
        <f>IF(_xlfn.IFNA(VLOOKUP(P8846,$AG$3:$AH$83,2,FALSE),"")='11.1'!$D$5,TXM!S8846,"")</f>
        <v/>
      </c>
      <c r="U8846" t="str">
        <f>IFERROR(SMALL($T$5:$T$9000,ROWS($T$5:T8846)),"")</f>
        <v/>
      </c>
    </row>
    <row r="8847" spans="4:21" ht="14.4" customHeight="1" x14ac:dyDescent="0.3">
      <c r="D8847" s="388">
        <f>ROWS(C$5:C8847)</f>
        <v>8843</v>
      </c>
      <c r="E8847" s="388" t="str">
        <f>IF(_xlfn.IFNA(VLOOKUP(A8847,$AG$3:$AH$83,2,FALSE),"")='11.1'!$D$5,TXM!D8847,"")</f>
        <v/>
      </c>
      <c r="F8847" t="str">
        <f>IFERROR(SMALL($E$5:$E$9000,ROWS($E$5:E8847)),"")</f>
        <v/>
      </c>
      <c r="L8847" s="388">
        <f>ROWS(K$5:K8847)</f>
        <v>8843</v>
      </c>
      <c r="M8847" s="388" t="str">
        <f>IF(_xlfn.IFNA(VLOOKUP(I8847,$AG$3:$AH$83,2,FALSE),"")='11.1'!$D$5,TXM!L8847,"")</f>
        <v/>
      </c>
      <c r="N8847" t="str">
        <f>IFERROR(SMALL($M$5:$M$9000,ROWS($M$5:M8847)),"")</f>
        <v/>
      </c>
      <c r="S8847" s="388">
        <f>ROWS(R$5:R8847)</f>
        <v>8843</v>
      </c>
      <c r="T8847" s="388" t="str">
        <f>IF(_xlfn.IFNA(VLOOKUP(P8847,$AG$3:$AH$83,2,FALSE),"")='11.1'!$D$5,TXM!S8847,"")</f>
        <v/>
      </c>
      <c r="U8847" t="str">
        <f>IFERROR(SMALL($T$5:$T$9000,ROWS($T$5:T8847)),"")</f>
        <v/>
      </c>
    </row>
    <row r="8848" spans="4:21" ht="14.4" customHeight="1" x14ac:dyDescent="0.3">
      <c r="D8848" s="388">
        <f>ROWS(C$5:C8848)</f>
        <v>8844</v>
      </c>
      <c r="E8848" s="388" t="str">
        <f>IF(_xlfn.IFNA(VLOOKUP(A8848,$AG$3:$AH$83,2,FALSE),"")='11.1'!$D$5,TXM!D8848,"")</f>
        <v/>
      </c>
      <c r="F8848" t="str">
        <f>IFERROR(SMALL($E$5:$E$9000,ROWS($E$5:E8848)),"")</f>
        <v/>
      </c>
      <c r="L8848" s="388">
        <f>ROWS(K$5:K8848)</f>
        <v>8844</v>
      </c>
      <c r="M8848" s="388" t="str">
        <f>IF(_xlfn.IFNA(VLOOKUP(I8848,$AG$3:$AH$83,2,FALSE),"")='11.1'!$D$5,TXM!L8848,"")</f>
        <v/>
      </c>
      <c r="N8848" t="str">
        <f>IFERROR(SMALL($M$5:$M$9000,ROWS($M$5:M8848)),"")</f>
        <v/>
      </c>
      <c r="S8848" s="388">
        <f>ROWS(R$5:R8848)</f>
        <v>8844</v>
      </c>
      <c r="T8848" s="388" t="str">
        <f>IF(_xlfn.IFNA(VLOOKUP(P8848,$AG$3:$AH$83,2,FALSE),"")='11.1'!$D$5,TXM!S8848,"")</f>
        <v/>
      </c>
      <c r="U8848" t="str">
        <f>IFERROR(SMALL($T$5:$T$9000,ROWS($T$5:T8848)),"")</f>
        <v/>
      </c>
    </row>
    <row r="8849" spans="4:21" ht="14.4" customHeight="1" x14ac:dyDescent="0.3">
      <c r="D8849" s="388">
        <f>ROWS(C$5:C8849)</f>
        <v>8845</v>
      </c>
      <c r="E8849" s="388" t="str">
        <f>IF(_xlfn.IFNA(VLOOKUP(A8849,$AG$3:$AH$83,2,FALSE),"")='11.1'!$D$5,TXM!D8849,"")</f>
        <v/>
      </c>
      <c r="F8849" t="str">
        <f>IFERROR(SMALL($E$5:$E$9000,ROWS($E$5:E8849)),"")</f>
        <v/>
      </c>
      <c r="L8849" s="388">
        <f>ROWS(K$5:K8849)</f>
        <v>8845</v>
      </c>
      <c r="M8849" s="388" t="str">
        <f>IF(_xlfn.IFNA(VLOOKUP(I8849,$AG$3:$AH$83,2,FALSE),"")='11.1'!$D$5,TXM!L8849,"")</f>
        <v/>
      </c>
      <c r="N8849" t="str">
        <f>IFERROR(SMALL($M$5:$M$9000,ROWS($M$5:M8849)),"")</f>
        <v/>
      </c>
      <c r="S8849" s="388">
        <f>ROWS(R$5:R8849)</f>
        <v>8845</v>
      </c>
      <c r="T8849" s="388" t="str">
        <f>IF(_xlfn.IFNA(VLOOKUP(P8849,$AG$3:$AH$83,2,FALSE),"")='11.1'!$D$5,TXM!S8849,"")</f>
        <v/>
      </c>
      <c r="U8849" t="str">
        <f>IFERROR(SMALL($T$5:$T$9000,ROWS($T$5:T8849)),"")</f>
        <v/>
      </c>
    </row>
    <row r="8850" spans="4:21" ht="14.4" customHeight="1" x14ac:dyDescent="0.3">
      <c r="D8850" s="388">
        <f>ROWS(C$5:C8850)</f>
        <v>8846</v>
      </c>
      <c r="E8850" s="388" t="str">
        <f>IF(_xlfn.IFNA(VLOOKUP(A8850,$AG$3:$AH$83,2,FALSE),"")='11.1'!$D$5,TXM!D8850,"")</f>
        <v/>
      </c>
      <c r="F8850" t="str">
        <f>IFERROR(SMALL($E$5:$E$9000,ROWS($E$5:E8850)),"")</f>
        <v/>
      </c>
      <c r="L8850" s="388">
        <f>ROWS(K$5:K8850)</f>
        <v>8846</v>
      </c>
      <c r="M8850" s="388" t="str">
        <f>IF(_xlfn.IFNA(VLOOKUP(I8850,$AG$3:$AH$83,2,FALSE),"")='11.1'!$D$5,TXM!L8850,"")</f>
        <v/>
      </c>
      <c r="N8850" t="str">
        <f>IFERROR(SMALL($M$5:$M$9000,ROWS($M$5:M8850)),"")</f>
        <v/>
      </c>
      <c r="S8850" s="388">
        <f>ROWS(R$5:R8850)</f>
        <v>8846</v>
      </c>
      <c r="T8850" s="388" t="str">
        <f>IF(_xlfn.IFNA(VLOOKUP(P8850,$AG$3:$AH$83,2,FALSE),"")='11.1'!$D$5,TXM!S8850,"")</f>
        <v/>
      </c>
      <c r="U8850" t="str">
        <f>IFERROR(SMALL($T$5:$T$9000,ROWS($T$5:T8850)),"")</f>
        <v/>
      </c>
    </row>
    <row r="8851" spans="4:21" ht="14.4" customHeight="1" x14ac:dyDescent="0.3">
      <c r="D8851" s="388">
        <f>ROWS(C$5:C8851)</f>
        <v>8847</v>
      </c>
      <c r="E8851" s="388" t="str">
        <f>IF(_xlfn.IFNA(VLOOKUP(A8851,$AG$3:$AH$83,2,FALSE),"")='11.1'!$D$5,TXM!D8851,"")</f>
        <v/>
      </c>
      <c r="F8851" t="str">
        <f>IFERROR(SMALL($E$5:$E$9000,ROWS($E$5:E8851)),"")</f>
        <v/>
      </c>
      <c r="L8851" s="388">
        <f>ROWS(K$5:K8851)</f>
        <v>8847</v>
      </c>
      <c r="M8851" s="388" t="str">
        <f>IF(_xlfn.IFNA(VLOOKUP(I8851,$AG$3:$AH$83,2,FALSE),"")='11.1'!$D$5,TXM!L8851,"")</f>
        <v/>
      </c>
      <c r="N8851" t="str">
        <f>IFERROR(SMALL($M$5:$M$9000,ROWS($M$5:M8851)),"")</f>
        <v/>
      </c>
      <c r="S8851" s="388">
        <f>ROWS(R$5:R8851)</f>
        <v>8847</v>
      </c>
      <c r="T8851" s="388" t="str">
        <f>IF(_xlfn.IFNA(VLOOKUP(P8851,$AG$3:$AH$83,2,FALSE),"")='11.1'!$D$5,TXM!S8851,"")</f>
        <v/>
      </c>
      <c r="U8851" t="str">
        <f>IFERROR(SMALL($T$5:$T$9000,ROWS($T$5:T8851)),"")</f>
        <v/>
      </c>
    </row>
    <row r="8852" spans="4:21" ht="14.4" customHeight="1" x14ac:dyDescent="0.3">
      <c r="D8852" s="388">
        <f>ROWS(C$5:C8852)</f>
        <v>8848</v>
      </c>
      <c r="E8852" s="388" t="str">
        <f>IF(_xlfn.IFNA(VLOOKUP(A8852,$AG$3:$AH$83,2,FALSE),"")='11.1'!$D$5,TXM!D8852,"")</f>
        <v/>
      </c>
      <c r="F8852" t="str">
        <f>IFERROR(SMALL($E$5:$E$9000,ROWS($E$5:E8852)),"")</f>
        <v/>
      </c>
      <c r="L8852" s="388">
        <f>ROWS(K$5:K8852)</f>
        <v>8848</v>
      </c>
      <c r="M8852" s="388" t="str">
        <f>IF(_xlfn.IFNA(VLOOKUP(I8852,$AG$3:$AH$83,2,FALSE),"")='11.1'!$D$5,TXM!L8852,"")</f>
        <v/>
      </c>
      <c r="N8852" t="str">
        <f>IFERROR(SMALL($M$5:$M$9000,ROWS($M$5:M8852)),"")</f>
        <v/>
      </c>
      <c r="S8852" s="388">
        <f>ROWS(R$5:R8852)</f>
        <v>8848</v>
      </c>
      <c r="T8852" s="388" t="str">
        <f>IF(_xlfn.IFNA(VLOOKUP(P8852,$AG$3:$AH$83,2,FALSE),"")='11.1'!$D$5,TXM!S8852,"")</f>
        <v/>
      </c>
      <c r="U8852" t="str">
        <f>IFERROR(SMALL($T$5:$T$9000,ROWS($T$5:T8852)),"")</f>
        <v/>
      </c>
    </row>
    <row r="8853" spans="4:21" ht="14.4" customHeight="1" x14ac:dyDescent="0.3">
      <c r="D8853" s="388">
        <f>ROWS(C$5:C8853)</f>
        <v>8849</v>
      </c>
      <c r="E8853" s="388" t="str">
        <f>IF(_xlfn.IFNA(VLOOKUP(A8853,$AG$3:$AH$83,2,FALSE),"")='11.1'!$D$5,TXM!D8853,"")</f>
        <v/>
      </c>
      <c r="F8853" t="str">
        <f>IFERROR(SMALL($E$5:$E$9000,ROWS($E$5:E8853)),"")</f>
        <v/>
      </c>
      <c r="L8853" s="388">
        <f>ROWS(K$5:K8853)</f>
        <v>8849</v>
      </c>
      <c r="M8853" s="388" t="str">
        <f>IF(_xlfn.IFNA(VLOOKUP(I8853,$AG$3:$AH$83,2,FALSE),"")='11.1'!$D$5,TXM!L8853,"")</f>
        <v/>
      </c>
      <c r="N8853" t="str">
        <f>IFERROR(SMALL($M$5:$M$9000,ROWS($M$5:M8853)),"")</f>
        <v/>
      </c>
      <c r="S8853" s="388">
        <f>ROWS(R$5:R8853)</f>
        <v>8849</v>
      </c>
      <c r="T8853" s="388" t="str">
        <f>IF(_xlfn.IFNA(VLOOKUP(P8853,$AG$3:$AH$83,2,FALSE),"")='11.1'!$D$5,TXM!S8853,"")</f>
        <v/>
      </c>
      <c r="U8853" t="str">
        <f>IFERROR(SMALL($T$5:$T$9000,ROWS($T$5:T8853)),"")</f>
        <v/>
      </c>
    </row>
    <row r="8854" spans="4:21" ht="14.4" customHeight="1" x14ac:dyDescent="0.3">
      <c r="D8854" s="388">
        <f>ROWS(C$5:C8854)</f>
        <v>8850</v>
      </c>
      <c r="E8854" s="388" t="str">
        <f>IF(_xlfn.IFNA(VLOOKUP(A8854,$AG$3:$AH$83,2,FALSE),"")='11.1'!$D$5,TXM!D8854,"")</f>
        <v/>
      </c>
      <c r="F8854" t="str">
        <f>IFERROR(SMALL($E$5:$E$9000,ROWS($E$5:E8854)),"")</f>
        <v/>
      </c>
      <c r="L8854" s="388">
        <f>ROWS(K$5:K8854)</f>
        <v>8850</v>
      </c>
      <c r="M8854" s="388" t="str">
        <f>IF(_xlfn.IFNA(VLOOKUP(I8854,$AG$3:$AH$83,2,FALSE),"")='11.1'!$D$5,TXM!L8854,"")</f>
        <v/>
      </c>
      <c r="N8854" t="str">
        <f>IFERROR(SMALL($M$5:$M$9000,ROWS($M$5:M8854)),"")</f>
        <v/>
      </c>
      <c r="S8854" s="388">
        <f>ROWS(R$5:R8854)</f>
        <v>8850</v>
      </c>
      <c r="T8854" s="388" t="str">
        <f>IF(_xlfn.IFNA(VLOOKUP(P8854,$AG$3:$AH$83,2,FALSE),"")='11.1'!$D$5,TXM!S8854,"")</f>
        <v/>
      </c>
      <c r="U8854" t="str">
        <f>IFERROR(SMALL($T$5:$T$9000,ROWS($T$5:T8854)),"")</f>
        <v/>
      </c>
    </row>
    <row r="8855" spans="4:21" ht="14.4" customHeight="1" x14ac:dyDescent="0.3">
      <c r="D8855" s="388">
        <f>ROWS(C$5:C8855)</f>
        <v>8851</v>
      </c>
      <c r="E8855" s="388" t="str">
        <f>IF(_xlfn.IFNA(VLOOKUP(A8855,$AG$3:$AH$83,2,FALSE),"")='11.1'!$D$5,TXM!D8855,"")</f>
        <v/>
      </c>
      <c r="F8855" t="str">
        <f>IFERROR(SMALL($E$5:$E$9000,ROWS($E$5:E8855)),"")</f>
        <v/>
      </c>
      <c r="L8855" s="388">
        <f>ROWS(K$5:K8855)</f>
        <v>8851</v>
      </c>
      <c r="M8855" s="388" t="str">
        <f>IF(_xlfn.IFNA(VLOOKUP(I8855,$AG$3:$AH$83,2,FALSE),"")='11.1'!$D$5,TXM!L8855,"")</f>
        <v/>
      </c>
      <c r="N8855" t="str">
        <f>IFERROR(SMALL($M$5:$M$9000,ROWS($M$5:M8855)),"")</f>
        <v/>
      </c>
      <c r="S8855" s="388">
        <f>ROWS(R$5:R8855)</f>
        <v>8851</v>
      </c>
      <c r="T8855" s="388" t="str">
        <f>IF(_xlfn.IFNA(VLOOKUP(P8855,$AG$3:$AH$83,2,FALSE),"")='11.1'!$D$5,TXM!S8855,"")</f>
        <v/>
      </c>
      <c r="U8855" t="str">
        <f>IFERROR(SMALL($T$5:$T$9000,ROWS($T$5:T8855)),"")</f>
        <v/>
      </c>
    </row>
    <row r="8856" spans="4:21" ht="14.4" customHeight="1" x14ac:dyDescent="0.3">
      <c r="D8856" s="388">
        <f>ROWS(C$5:C8856)</f>
        <v>8852</v>
      </c>
      <c r="E8856" s="388" t="str">
        <f>IF(_xlfn.IFNA(VLOOKUP(A8856,$AG$3:$AH$83,2,FALSE),"")='11.1'!$D$5,TXM!D8856,"")</f>
        <v/>
      </c>
      <c r="F8856" t="str">
        <f>IFERROR(SMALL($E$5:$E$9000,ROWS($E$5:E8856)),"")</f>
        <v/>
      </c>
      <c r="L8856" s="388">
        <f>ROWS(K$5:K8856)</f>
        <v>8852</v>
      </c>
      <c r="M8856" s="388" t="str">
        <f>IF(_xlfn.IFNA(VLOOKUP(I8856,$AG$3:$AH$83,2,FALSE),"")='11.1'!$D$5,TXM!L8856,"")</f>
        <v/>
      </c>
      <c r="N8856" t="str">
        <f>IFERROR(SMALL($M$5:$M$9000,ROWS($M$5:M8856)),"")</f>
        <v/>
      </c>
      <c r="S8856" s="388">
        <f>ROWS(R$5:R8856)</f>
        <v>8852</v>
      </c>
      <c r="T8856" s="388" t="str">
        <f>IF(_xlfn.IFNA(VLOOKUP(P8856,$AG$3:$AH$83,2,FALSE),"")='11.1'!$D$5,TXM!S8856,"")</f>
        <v/>
      </c>
      <c r="U8856" t="str">
        <f>IFERROR(SMALL($T$5:$T$9000,ROWS($T$5:T8856)),"")</f>
        <v/>
      </c>
    </row>
    <row r="8857" spans="4:21" ht="14.4" customHeight="1" x14ac:dyDescent="0.3">
      <c r="D8857" s="388">
        <f>ROWS(C$5:C8857)</f>
        <v>8853</v>
      </c>
      <c r="E8857" s="388" t="str">
        <f>IF(_xlfn.IFNA(VLOOKUP(A8857,$AG$3:$AH$83,2,FALSE),"")='11.1'!$D$5,TXM!D8857,"")</f>
        <v/>
      </c>
      <c r="F8857" t="str">
        <f>IFERROR(SMALL($E$5:$E$9000,ROWS($E$5:E8857)),"")</f>
        <v/>
      </c>
      <c r="L8857" s="388">
        <f>ROWS(K$5:K8857)</f>
        <v>8853</v>
      </c>
      <c r="M8857" s="388" t="str">
        <f>IF(_xlfn.IFNA(VLOOKUP(I8857,$AG$3:$AH$83,2,FALSE),"")='11.1'!$D$5,TXM!L8857,"")</f>
        <v/>
      </c>
      <c r="N8857" t="str">
        <f>IFERROR(SMALL($M$5:$M$9000,ROWS($M$5:M8857)),"")</f>
        <v/>
      </c>
      <c r="S8857" s="388">
        <f>ROWS(R$5:R8857)</f>
        <v>8853</v>
      </c>
      <c r="T8857" s="388" t="str">
        <f>IF(_xlfn.IFNA(VLOOKUP(P8857,$AG$3:$AH$83,2,FALSE),"")='11.1'!$D$5,TXM!S8857,"")</f>
        <v/>
      </c>
      <c r="U8857" t="str">
        <f>IFERROR(SMALL($T$5:$T$9000,ROWS($T$5:T8857)),"")</f>
        <v/>
      </c>
    </row>
    <row r="8858" spans="4:21" ht="14.4" customHeight="1" x14ac:dyDescent="0.3">
      <c r="D8858" s="388">
        <f>ROWS(C$5:C8858)</f>
        <v>8854</v>
      </c>
      <c r="E8858" s="388" t="str">
        <f>IF(_xlfn.IFNA(VLOOKUP(A8858,$AG$3:$AH$83,2,FALSE),"")='11.1'!$D$5,TXM!D8858,"")</f>
        <v/>
      </c>
      <c r="F8858" t="str">
        <f>IFERROR(SMALL($E$5:$E$9000,ROWS($E$5:E8858)),"")</f>
        <v/>
      </c>
      <c r="L8858" s="388">
        <f>ROWS(K$5:K8858)</f>
        <v>8854</v>
      </c>
      <c r="M8858" s="388" t="str">
        <f>IF(_xlfn.IFNA(VLOOKUP(I8858,$AG$3:$AH$83,2,FALSE),"")='11.1'!$D$5,TXM!L8858,"")</f>
        <v/>
      </c>
      <c r="N8858" t="str">
        <f>IFERROR(SMALL($M$5:$M$9000,ROWS($M$5:M8858)),"")</f>
        <v/>
      </c>
      <c r="S8858" s="388">
        <f>ROWS(R$5:R8858)</f>
        <v>8854</v>
      </c>
      <c r="T8858" s="388" t="str">
        <f>IF(_xlfn.IFNA(VLOOKUP(P8858,$AG$3:$AH$83,2,FALSE),"")='11.1'!$D$5,TXM!S8858,"")</f>
        <v/>
      </c>
      <c r="U8858" t="str">
        <f>IFERROR(SMALL($T$5:$T$9000,ROWS($T$5:T8858)),"")</f>
        <v/>
      </c>
    </row>
    <row r="8859" spans="4:21" ht="14.4" customHeight="1" x14ac:dyDescent="0.3">
      <c r="D8859" s="388">
        <f>ROWS(C$5:C8859)</f>
        <v>8855</v>
      </c>
      <c r="E8859" s="388" t="str">
        <f>IF(_xlfn.IFNA(VLOOKUP(A8859,$AG$3:$AH$83,2,FALSE),"")='11.1'!$D$5,TXM!D8859,"")</f>
        <v/>
      </c>
      <c r="F8859" t="str">
        <f>IFERROR(SMALL($E$5:$E$9000,ROWS($E$5:E8859)),"")</f>
        <v/>
      </c>
      <c r="L8859" s="388">
        <f>ROWS(K$5:K8859)</f>
        <v>8855</v>
      </c>
      <c r="M8859" s="388" t="str">
        <f>IF(_xlfn.IFNA(VLOOKUP(I8859,$AG$3:$AH$83,2,FALSE),"")='11.1'!$D$5,TXM!L8859,"")</f>
        <v/>
      </c>
      <c r="N8859" t="str">
        <f>IFERROR(SMALL($M$5:$M$9000,ROWS($M$5:M8859)),"")</f>
        <v/>
      </c>
      <c r="S8859" s="388">
        <f>ROWS(R$5:R8859)</f>
        <v>8855</v>
      </c>
      <c r="T8859" s="388" t="str">
        <f>IF(_xlfn.IFNA(VLOOKUP(P8859,$AG$3:$AH$83,2,FALSE),"")='11.1'!$D$5,TXM!S8859,"")</f>
        <v/>
      </c>
      <c r="U8859" t="str">
        <f>IFERROR(SMALL($T$5:$T$9000,ROWS($T$5:T8859)),"")</f>
        <v/>
      </c>
    </row>
    <row r="8860" spans="4:21" ht="14.4" customHeight="1" x14ac:dyDescent="0.3">
      <c r="D8860" s="388">
        <f>ROWS(C$5:C8860)</f>
        <v>8856</v>
      </c>
      <c r="E8860" s="388" t="str">
        <f>IF(_xlfn.IFNA(VLOOKUP(A8860,$AG$3:$AH$83,2,FALSE),"")='11.1'!$D$5,TXM!D8860,"")</f>
        <v/>
      </c>
      <c r="F8860" t="str">
        <f>IFERROR(SMALL($E$5:$E$9000,ROWS($E$5:E8860)),"")</f>
        <v/>
      </c>
      <c r="L8860" s="388">
        <f>ROWS(K$5:K8860)</f>
        <v>8856</v>
      </c>
      <c r="M8860" s="388" t="str">
        <f>IF(_xlfn.IFNA(VLOOKUP(I8860,$AG$3:$AH$83,2,FALSE),"")='11.1'!$D$5,TXM!L8860,"")</f>
        <v/>
      </c>
      <c r="N8860" t="str">
        <f>IFERROR(SMALL($M$5:$M$9000,ROWS($M$5:M8860)),"")</f>
        <v/>
      </c>
      <c r="S8860" s="388">
        <f>ROWS(R$5:R8860)</f>
        <v>8856</v>
      </c>
      <c r="T8860" s="388" t="str">
        <f>IF(_xlfn.IFNA(VLOOKUP(P8860,$AG$3:$AH$83,2,FALSE),"")='11.1'!$D$5,TXM!S8860,"")</f>
        <v/>
      </c>
      <c r="U8860" t="str">
        <f>IFERROR(SMALL($T$5:$T$9000,ROWS($T$5:T8860)),"")</f>
        <v/>
      </c>
    </row>
    <row r="8861" spans="4:21" ht="14.4" customHeight="1" x14ac:dyDescent="0.3">
      <c r="D8861" s="388">
        <f>ROWS(C$5:C8861)</f>
        <v>8857</v>
      </c>
      <c r="E8861" s="388" t="str">
        <f>IF(_xlfn.IFNA(VLOOKUP(A8861,$AG$3:$AH$83,2,FALSE),"")='11.1'!$D$5,TXM!D8861,"")</f>
        <v/>
      </c>
      <c r="F8861" t="str">
        <f>IFERROR(SMALL($E$5:$E$9000,ROWS($E$5:E8861)),"")</f>
        <v/>
      </c>
      <c r="L8861" s="388">
        <f>ROWS(K$5:K8861)</f>
        <v>8857</v>
      </c>
      <c r="M8861" s="388" t="str">
        <f>IF(_xlfn.IFNA(VLOOKUP(I8861,$AG$3:$AH$83,2,FALSE),"")='11.1'!$D$5,TXM!L8861,"")</f>
        <v/>
      </c>
      <c r="N8861" t="str">
        <f>IFERROR(SMALL($M$5:$M$9000,ROWS($M$5:M8861)),"")</f>
        <v/>
      </c>
      <c r="S8861" s="388">
        <f>ROWS(R$5:R8861)</f>
        <v>8857</v>
      </c>
      <c r="T8861" s="388" t="str">
        <f>IF(_xlfn.IFNA(VLOOKUP(P8861,$AG$3:$AH$83,2,FALSE),"")='11.1'!$D$5,TXM!S8861,"")</f>
        <v/>
      </c>
      <c r="U8861" t="str">
        <f>IFERROR(SMALL($T$5:$T$9000,ROWS($T$5:T8861)),"")</f>
        <v/>
      </c>
    </row>
    <row r="8862" spans="4:21" ht="14.4" customHeight="1" x14ac:dyDescent="0.3">
      <c r="D8862" s="388">
        <f>ROWS(C$5:C8862)</f>
        <v>8858</v>
      </c>
      <c r="E8862" s="388" t="str">
        <f>IF(_xlfn.IFNA(VLOOKUP(A8862,$AG$3:$AH$83,2,FALSE),"")='11.1'!$D$5,TXM!D8862,"")</f>
        <v/>
      </c>
      <c r="F8862" t="str">
        <f>IFERROR(SMALL($E$5:$E$9000,ROWS($E$5:E8862)),"")</f>
        <v/>
      </c>
      <c r="L8862" s="388">
        <f>ROWS(K$5:K8862)</f>
        <v>8858</v>
      </c>
      <c r="M8862" s="388" t="str">
        <f>IF(_xlfn.IFNA(VLOOKUP(I8862,$AG$3:$AH$83,2,FALSE),"")='11.1'!$D$5,TXM!L8862,"")</f>
        <v/>
      </c>
      <c r="N8862" t="str">
        <f>IFERROR(SMALL($M$5:$M$9000,ROWS($M$5:M8862)),"")</f>
        <v/>
      </c>
      <c r="S8862" s="388">
        <f>ROWS(R$5:R8862)</f>
        <v>8858</v>
      </c>
      <c r="T8862" s="388" t="str">
        <f>IF(_xlfn.IFNA(VLOOKUP(P8862,$AG$3:$AH$83,2,FALSE),"")='11.1'!$D$5,TXM!S8862,"")</f>
        <v/>
      </c>
      <c r="U8862" t="str">
        <f>IFERROR(SMALL($T$5:$T$9000,ROWS($T$5:T8862)),"")</f>
        <v/>
      </c>
    </row>
    <row r="8863" spans="4:21" ht="14.4" customHeight="1" x14ac:dyDescent="0.3">
      <c r="D8863" s="388">
        <f>ROWS(C$5:C8863)</f>
        <v>8859</v>
      </c>
      <c r="E8863" s="388" t="str">
        <f>IF(_xlfn.IFNA(VLOOKUP(A8863,$AG$3:$AH$83,2,FALSE),"")='11.1'!$D$5,TXM!D8863,"")</f>
        <v/>
      </c>
      <c r="F8863" t="str">
        <f>IFERROR(SMALL($E$5:$E$9000,ROWS($E$5:E8863)),"")</f>
        <v/>
      </c>
      <c r="L8863" s="388">
        <f>ROWS(K$5:K8863)</f>
        <v>8859</v>
      </c>
      <c r="M8863" s="388" t="str">
        <f>IF(_xlfn.IFNA(VLOOKUP(I8863,$AG$3:$AH$83,2,FALSE),"")='11.1'!$D$5,TXM!L8863,"")</f>
        <v/>
      </c>
      <c r="N8863" t="str">
        <f>IFERROR(SMALL($M$5:$M$9000,ROWS($M$5:M8863)),"")</f>
        <v/>
      </c>
      <c r="S8863" s="388">
        <f>ROWS(R$5:R8863)</f>
        <v>8859</v>
      </c>
      <c r="T8863" s="388" t="str">
        <f>IF(_xlfn.IFNA(VLOOKUP(P8863,$AG$3:$AH$83,2,FALSE),"")='11.1'!$D$5,TXM!S8863,"")</f>
        <v/>
      </c>
      <c r="U8863" t="str">
        <f>IFERROR(SMALL($T$5:$T$9000,ROWS($T$5:T8863)),"")</f>
        <v/>
      </c>
    </row>
    <row r="8864" spans="4:21" ht="14.4" customHeight="1" x14ac:dyDescent="0.3">
      <c r="D8864" s="388">
        <f>ROWS(C$5:C8864)</f>
        <v>8860</v>
      </c>
      <c r="E8864" s="388" t="str">
        <f>IF(_xlfn.IFNA(VLOOKUP(A8864,$AG$3:$AH$83,2,FALSE),"")='11.1'!$D$5,TXM!D8864,"")</f>
        <v/>
      </c>
      <c r="F8864" t="str">
        <f>IFERROR(SMALL($E$5:$E$9000,ROWS($E$5:E8864)),"")</f>
        <v/>
      </c>
      <c r="L8864" s="388">
        <f>ROWS(K$5:K8864)</f>
        <v>8860</v>
      </c>
      <c r="M8864" s="388" t="str">
        <f>IF(_xlfn.IFNA(VLOOKUP(I8864,$AG$3:$AH$83,2,FALSE),"")='11.1'!$D$5,TXM!L8864,"")</f>
        <v/>
      </c>
      <c r="N8864" t="str">
        <f>IFERROR(SMALL($M$5:$M$9000,ROWS($M$5:M8864)),"")</f>
        <v/>
      </c>
      <c r="S8864" s="388">
        <f>ROWS(R$5:R8864)</f>
        <v>8860</v>
      </c>
      <c r="T8864" s="388" t="str">
        <f>IF(_xlfn.IFNA(VLOOKUP(P8864,$AG$3:$AH$83,2,FALSE),"")='11.1'!$D$5,TXM!S8864,"")</f>
        <v/>
      </c>
      <c r="U8864" t="str">
        <f>IFERROR(SMALL($T$5:$T$9000,ROWS($T$5:T8864)),"")</f>
        <v/>
      </c>
    </row>
    <row r="8865" spans="4:21" ht="14.4" customHeight="1" x14ac:dyDescent="0.3">
      <c r="D8865" s="388">
        <f>ROWS(C$5:C8865)</f>
        <v>8861</v>
      </c>
      <c r="E8865" s="388" t="str">
        <f>IF(_xlfn.IFNA(VLOOKUP(A8865,$AG$3:$AH$83,2,FALSE),"")='11.1'!$D$5,TXM!D8865,"")</f>
        <v/>
      </c>
      <c r="F8865" t="str">
        <f>IFERROR(SMALL($E$5:$E$9000,ROWS($E$5:E8865)),"")</f>
        <v/>
      </c>
      <c r="L8865" s="388">
        <f>ROWS(K$5:K8865)</f>
        <v>8861</v>
      </c>
      <c r="M8865" s="388" t="str">
        <f>IF(_xlfn.IFNA(VLOOKUP(I8865,$AG$3:$AH$83,2,FALSE),"")='11.1'!$D$5,TXM!L8865,"")</f>
        <v/>
      </c>
      <c r="N8865" t="str">
        <f>IFERROR(SMALL($M$5:$M$9000,ROWS($M$5:M8865)),"")</f>
        <v/>
      </c>
      <c r="S8865" s="388">
        <f>ROWS(R$5:R8865)</f>
        <v>8861</v>
      </c>
      <c r="T8865" s="388" t="str">
        <f>IF(_xlfn.IFNA(VLOOKUP(P8865,$AG$3:$AH$83,2,FALSE),"")='11.1'!$D$5,TXM!S8865,"")</f>
        <v/>
      </c>
      <c r="U8865" t="str">
        <f>IFERROR(SMALL($T$5:$T$9000,ROWS($T$5:T8865)),"")</f>
        <v/>
      </c>
    </row>
    <row r="8866" spans="4:21" ht="14.4" customHeight="1" x14ac:dyDescent="0.3">
      <c r="D8866" s="388">
        <f>ROWS(C$5:C8866)</f>
        <v>8862</v>
      </c>
      <c r="E8866" s="388" t="str">
        <f>IF(_xlfn.IFNA(VLOOKUP(A8866,$AG$3:$AH$83,2,FALSE),"")='11.1'!$D$5,TXM!D8866,"")</f>
        <v/>
      </c>
      <c r="F8866" t="str">
        <f>IFERROR(SMALL($E$5:$E$9000,ROWS($E$5:E8866)),"")</f>
        <v/>
      </c>
      <c r="L8866" s="388">
        <f>ROWS(K$5:K8866)</f>
        <v>8862</v>
      </c>
      <c r="M8866" s="388" t="str">
        <f>IF(_xlfn.IFNA(VLOOKUP(I8866,$AG$3:$AH$83,2,FALSE),"")='11.1'!$D$5,TXM!L8866,"")</f>
        <v/>
      </c>
      <c r="N8866" t="str">
        <f>IFERROR(SMALL($M$5:$M$9000,ROWS($M$5:M8866)),"")</f>
        <v/>
      </c>
      <c r="S8866" s="388">
        <f>ROWS(R$5:R8866)</f>
        <v>8862</v>
      </c>
      <c r="T8866" s="388" t="str">
        <f>IF(_xlfn.IFNA(VLOOKUP(P8866,$AG$3:$AH$83,2,FALSE),"")='11.1'!$D$5,TXM!S8866,"")</f>
        <v/>
      </c>
      <c r="U8866" t="str">
        <f>IFERROR(SMALL($T$5:$T$9000,ROWS($T$5:T8866)),"")</f>
        <v/>
      </c>
    </row>
    <row r="8867" spans="4:21" ht="14.4" customHeight="1" x14ac:dyDescent="0.3">
      <c r="D8867" s="388">
        <f>ROWS(C$5:C8867)</f>
        <v>8863</v>
      </c>
      <c r="E8867" s="388" t="str">
        <f>IF(_xlfn.IFNA(VLOOKUP(A8867,$AG$3:$AH$83,2,FALSE),"")='11.1'!$D$5,TXM!D8867,"")</f>
        <v/>
      </c>
      <c r="F8867" t="str">
        <f>IFERROR(SMALL($E$5:$E$9000,ROWS($E$5:E8867)),"")</f>
        <v/>
      </c>
      <c r="L8867" s="388">
        <f>ROWS(K$5:K8867)</f>
        <v>8863</v>
      </c>
      <c r="M8867" s="388" t="str">
        <f>IF(_xlfn.IFNA(VLOOKUP(I8867,$AG$3:$AH$83,2,FALSE),"")='11.1'!$D$5,TXM!L8867,"")</f>
        <v/>
      </c>
      <c r="N8867" t="str">
        <f>IFERROR(SMALL($M$5:$M$9000,ROWS($M$5:M8867)),"")</f>
        <v/>
      </c>
      <c r="S8867" s="388">
        <f>ROWS(R$5:R8867)</f>
        <v>8863</v>
      </c>
      <c r="T8867" s="388" t="str">
        <f>IF(_xlfn.IFNA(VLOOKUP(P8867,$AG$3:$AH$83,2,FALSE),"")='11.1'!$D$5,TXM!S8867,"")</f>
        <v/>
      </c>
      <c r="U8867" t="str">
        <f>IFERROR(SMALL($T$5:$T$9000,ROWS($T$5:T8867)),"")</f>
        <v/>
      </c>
    </row>
    <row r="8868" spans="4:21" ht="14.4" customHeight="1" x14ac:dyDescent="0.3">
      <c r="D8868" s="388">
        <f>ROWS(C$5:C8868)</f>
        <v>8864</v>
      </c>
      <c r="E8868" s="388" t="str">
        <f>IF(_xlfn.IFNA(VLOOKUP(A8868,$AG$3:$AH$83,2,FALSE),"")='11.1'!$D$5,TXM!D8868,"")</f>
        <v/>
      </c>
      <c r="F8868" t="str">
        <f>IFERROR(SMALL($E$5:$E$9000,ROWS($E$5:E8868)),"")</f>
        <v/>
      </c>
      <c r="L8868" s="388">
        <f>ROWS(K$5:K8868)</f>
        <v>8864</v>
      </c>
      <c r="M8868" s="388" t="str">
        <f>IF(_xlfn.IFNA(VLOOKUP(I8868,$AG$3:$AH$83,2,FALSE),"")='11.1'!$D$5,TXM!L8868,"")</f>
        <v/>
      </c>
      <c r="N8868" t="str">
        <f>IFERROR(SMALL($M$5:$M$9000,ROWS($M$5:M8868)),"")</f>
        <v/>
      </c>
      <c r="S8868" s="388">
        <f>ROWS(R$5:R8868)</f>
        <v>8864</v>
      </c>
      <c r="T8868" s="388" t="str">
        <f>IF(_xlfn.IFNA(VLOOKUP(P8868,$AG$3:$AH$83,2,FALSE),"")='11.1'!$D$5,TXM!S8868,"")</f>
        <v/>
      </c>
      <c r="U8868" t="str">
        <f>IFERROR(SMALL($T$5:$T$9000,ROWS($T$5:T8868)),"")</f>
        <v/>
      </c>
    </row>
    <row r="8869" spans="4:21" ht="14.4" customHeight="1" x14ac:dyDescent="0.3">
      <c r="D8869" s="388">
        <f>ROWS(C$5:C8869)</f>
        <v>8865</v>
      </c>
      <c r="E8869" s="388" t="str">
        <f>IF(_xlfn.IFNA(VLOOKUP(A8869,$AG$3:$AH$83,2,FALSE),"")='11.1'!$D$5,TXM!D8869,"")</f>
        <v/>
      </c>
      <c r="F8869" t="str">
        <f>IFERROR(SMALL($E$5:$E$9000,ROWS($E$5:E8869)),"")</f>
        <v/>
      </c>
      <c r="L8869" s="388">
        <f>ROWS(K$5:K8869)</f>
        <v>8865</v>
      </c>
      <c r="M8869" s="388" t="str">
        <f>IF(_xlfn.IFNA(VLOOKUP(I8869,$AG$3:$AH$83,2,FALSE),"")='11.1'!$D$5,TXM!L8869,"")</f>
        <v/>
      </c>
      <c r="N8869" t="str">
        <f>IFERROR(SMALL($M$5:$M$9000,ROWS($M$5:M8869)),"")</f>
        <v/>
      </c>
      <c r="S8869" s="388">
        <f>ROWS(R$5:R8869)</f>
        <v>8865</v>
      </c>
      <c r="T8869" s="388" t="str">
        <f>IF(_xlfn.IFNA(VLOOKUP(P8869,$AG$3:$AH$83,2,FALSE),"")='11.1'!$D$5,TXM!S8869,"")</f>
        <v/>
      </c>
      <c r="U8869" t="str">
        <f>IFERROR(SMALL($T$5:$T$9000,ROWS($T$5:T8869)),"")</f>
        <v/>
      </c>
    </row>
    <row r="8870" spans="4:21" ht="14.4" customHeight="1" x14ac:dyDescent="0.3">
      <c r="D8870" s="388">
        <f>ROWS(C$5:C8870)</f>
        <v>8866</v>
      </c>
      <c r="E8870" s="388" t="str">
        <f>IF(_xlfn.IFNA(VLOOKUP(A8870,$AG$3:$AH$83,2,FALSE),"")='11.1'!$D$5,TXM!D8870,"")</f>
        <v/>
      </c>
      <c r="F8870" t="str">
        <f>IFERROR(SMALL($E$5:$E$9000,ROWS($E$5:E8870)),"")</f>
        <v/>
      </c>
      <c r="L8870" s="388">
        <f>ROWS(K$5:K8870)</f>
        <v>8866</v>
      </c>
      <c r="M8870" s="388" t="str">
        <f>IF(_xlfn.IFNA(VLOOKUP(I8870,$AG$3:$AH$83,2,FALSE),"")='11.1'!$D$5,TXM!L8870,"")</f>
        <v/>
      </c>
      <c r="N8870" t="str">
        <f>IFERROR(SMALL($M$5:$M$9000,ROWS($M$5:M8870)),"")</f>
        <v/>
      </c>
      <c r="S8870" s="388">
        <f>ROWS(R$5:R8870)</f>
        <v>8866</v>
      </c>
      <c r="T8870" s="388" t="str">
        <f>IF(_xlfn.IFNA(VLOOKUP(P8870,$AG$3:$AH$83,2,FALSE),"")='11.1'!$D$5,TXM!S8870,"")</f>
        <v/>
      </c>
      <c r="U8870" t="str">
        <f>IFERROR(SMALL($T$5:$T$9000,ROWS($T$5:T8870)),"")</f>
        <v/>
      </c>
    </row>
    <row r="8871" spans="4:21" ht="14.4" customHeight="1" x14ac:dyDescent="0.3">
      <c r="D8871" s="388">
        <f>ROWS(C$5:C8871)</f>
        <v>8867</v>
      </c>
      <c r="E8871" s="388" t="str">
        <f>IF(_xlfn.IFNA(VLOOKUP(A8871,$AG$3:$AH$83,2,FALSE),"")='11.1'!$D$5,TXM!D8871,"")</f>
        <v/>
      </c>
      <c r="F8871" t="str">
        <f>IFERROR(SMALL($E$5:$E$9000,ROWS($E$5:E8871)),"")</f>
        <v/>
      </c>
      <c r="L8871" s="388">
        <f>ROWS(K$5:K8871)</f>
        <v>8867</v>
      </c>
      <c r="M8871" s="388" t="str">
        <f>IF(_xlfn.IFNA(VLOOKUP(I8871,$AG$3:$AH$83,2,FALSE),"")='11.1'!$D$5,TXM!L8871,"")</f>
        <v/>
      </c>
      <c r="N8871" t="str">
        <f>IFERROR(SMALL($M$5:$M$9000,ROWS($M$5:M8871)),"")</f>
        <v/>
      </c>
      <c r="S8871" s="388">
        <f>ROWS(R$5:R8871)</f>
        <v>8867</v>
      </c>
      <c r="T8871" s="388" t="str">
        <f>IF(_xlfn.IFNA(VLOOKUP(P8871,$AG$3:$AH$83,2,FALSE),"")='11.1'!$D$5,TXM!S8871,"")</f>
        <v/>
      </c>
      <c r="U8871" t="str">
        <f>IFERROR(SMALL($T$5:$T$9000,ROWS($T$5:T8871)),"")</f>
        <v/>
      </c>
    </row>
    <row r="8872" spans="4:21" ht="14.4" customHeight="1" x14ac:dyDescent="0.3">
      <c r="D8872" s="388">
        <f>ROWS(C$5:C8872)</f>
        <v>8868</v>
      </c>
      <c r="E8872" s="388" t="str">
        <f>IF(_xlfn.IFNA(VLOOKUP(A8872,$AG$3:$AH$83,2,FALSE),"")='11.1'!$D$5,TXM!D8872,"")</f>
        <v/>
      </c>
      <c r="F8872" t="str">
        <f>IFERROR(SMALL($E$5:$E$9000,ROWS($E$5:E8872)),"")</f>
        <v/>
      </c>
      <c r="L8872" s="388">
        <f>ROWS(K$5:K8872)</f>
        <v>8868</v>
      </c>
      <c r="M8872" s="388" t="str">
        <f>IF(_xlfn.IFNA(VLOOKUP(I8872,$AG$3:$AH$83,2,FALSE),"")='11.1'!$D$5,TXM!L8872,"")</f>
        <v/>
      </c>
      <c r="N8872" t="str">
        <f>IFERROR(SMALL($M$5:$M$9000,ROWS($M$5:M8872)),"")</f>
        <v/>
      </c>
      <c r="S8872" s="388">
        <f>ROWS(R$5:R8872)</f>
        <v>8868</v>
      </c>
      <c r="T8872" s="388" t="str">
        <f>IF(_xlfn.IFNA(VLOOKUP(P8872,$AG$3:$AH$83,2,FALSE),"")='11.1'!$D$5,TXM!S8872,"")</f>
        <v/>
      </c>
      <c r="U8872" t="str">
        <f>IFERROR(SMALL($T$5:$T$9000,ROWS($T$5:T8872)),"")</f>
        <v/>
      </c>
    </row>
    <row r="8873" spans="4:21" ht="14.4" customHeight="1" x14ac:dyDescent="0.3">
      <c r="D8873" s="388">
        <f>ROWS(C$5:C8873)</f>
        <v>8869</v>
      </c>
      <c r="E8873" s="388" t="str">
        <f>IF(_xlfn.IFNA(VLOOKUP(A8873,$AG$3:$AH$83,2,FALSE),"")='11.1'!$D$5,TXM!D8873,"")</f>
        <v/>
      </c>
      <c r="F8873" t="str">
        <f>IFERROR(SMALL($E$5:$E$9000,ROWS($E$5:E8873)),"")</f>
        <v/>
      </c>
      <c r="L8873" s="388">
        <f>ROWS(K$5:K8873)</f>
        <v>8869</v>
      </c>
      <c r="M8873" s="388" t="str">
        <f>IF(_xlfn.IFNA(VLOOKUP(I8873,$AG$3:$AH$83,2,FALSE),"")='11.1'!$D$5,TXM!L8873,"")</f>
        <v/>
      </c>
      <c r="N8873" t="str">
        <f>IFERROR(SMALL($M$5:$M$9000,ROWS($M$5:M8873)),"")</f>
        <v/>
      </c>
      <c r="S8873" s="388">
        <f>ROWS(R$5:R8873)</f>
        <v>8869</v>
      </c>
      <c r="T8873" s="388" t="str">
        <f>IF(_xlfn.IFNA(VLOOKUP(P8873,$AG$3:$AH$83,2,FALSE),"")='11.1'!$D$5,TXM!S8873,"")</f>
        <v/>
      </c>
      <c r="U8873" t="str">
        <f>IFERROR(SMALL($T$5:$T$9000,ROWS($T$5:T8873)),"")</f>
        <v/>
      </c>
    </row>
    <row r="8874" spans="4:21" ht="14.4" customHeight="1" x14ac:dyDescent="0.3">
      <c r="D8874" s="388">
        <f>ROWS(C$5:C8874)</f>
        <v>8870</v>
      </c>
      <c r="E8874" s="388" t="str">
        <f>IF(_xlfn.IFNA(VLOOKUP(A8874,$AG$3:$AH$83,2,FALSE),"")='11.1'!$D$5,TXM!D8874,"")</f>
        <v/>
      </c>
      <c r="F8874" t="str">
        <f>IFERROR(SMALL($E$5:$E$9000,ROWS($E$5:E8874)),"")</f>
        <v/>
      </c>
      <c r="L8874" s="388">
        <f>ROWS(K$5:K8874)</f>
        <v>8870</v>
      </c>
      <c r="M8874" s="388" t="str">
        <f>IF(_xlfn.IFNA(VLOOKUP(I8874,$AG$3:$AH$83,2,FALSE),"")='11.1'!$D$5,TXM!L8874,"")</f>
        <v/>
      </c>
      <c r="N8874" t="str">
        <f>IFERROR(SMALL($M$5:$M$9000,ROWS($M$5:M8874)),"")</f>
        <v/>
      </c>
      <c r="S8874" s="388">
        <f>ROWS(R$5:R8874)</f>
        <v>8870</v>
      </c>
      <c r="T8874" s="388" t="str">
        <f>IF(_xlfn.IFNA(VLOOKUP(P8874,$AG$3:$AH$83,2,FALSE),"")='11.1'!$D$5,TXM!S8874,"")</f>
        <v/>
      </c>
      <c r="U8874" t="str">
        <f>IFERROR(SMALL($T$5:$T$9000,ROWS($T$5:T8874)),"")</f>
        <v/>
      </c>
    </row>
    <row r="8875" spans="4:21" ht="14.4" customHeight="1" x14ac:dyDescent="0.3">
      <c r="D8875" s="388">
        <f>ROWS(C$5:C8875)</f>
        <v>8871</v>
      </c>
      <c r="E8875" s="388" t="str">
        <f>IF(_xlfn.IFNA(VLOOKUP(A8875,$AG$3:$AH$83,2,FALSE),"")='11.1'!$D$5,TXM!D8875,"")</f>
        <v/>
      </c>
      <c r="F8875" t="str">
        <f>IFERROR(SMALL($E$5:$E$9000,ROWS($E$5:E8875)),"")</f>
        <v/>
      </c>
      <c r="L8875" s="388">
        <f>ROWS(K$5:K8875)</f>
        <v>8871</v>
      </c>
      <c r="M8875" s="388" t="str">
        <f>IF(_xlfn.IFNA(VLOOKUP(I8875,$AG$3:$AH$83,2,FALSE),"")='11.1'!$D$5,TXM!L8875,"")</f>
        <v/>
      </c>
      <c r="N8875" t="str">
        <f>IFERROR(SMALL($M$5:$M$9000,ROWS($M$5:M8875)),"")</f>
        <v/>
      </c>
      <c r="S8875" s="388">
        <f>ROWS(R$5:R8875)</f>
        <v>8871</v>
      </c>
      <c r="T8875" s="388" t="str">
        <f>IF(_xlfn.IFNA(VLOOKUP(P8875,$AG$3:$AH$83,2,FALSE),"")='11.1'!$D$5,TXM!S8875,"")</f>
        <v/>
      </c>
      <c r="U8875" t="str">
        <f>IFERROR(SMALL($T$5:$T$9000,ROWS($T$5:T8875)),"")</f>
        <v/>
      </c>
    </row>
    <row r="8876" spans="4:21" ht="14.4" customHeight="1" x14ac:dyDescent="0.3">
      <c r="D8876" s="388">
        <f>ROWS(C$5:C8876)</f>
        <v>8872</v>
      </c>
      <c r="E8876" s="388" t="str">
        <f>IF(_xlfn.IFNA(VLOOKUP(A8876,$AG$3:$AH$83,2,FALSE),"")='11.1'!$D$5,TXM!D8876,"")</f>
        <v/>
      </c>
      <c r="F8876" t="str">
        <f>IFERROR(SMALL($E$5:$E$9000,ROWS($E$5:E8876)),"")</f>
        <v/>
      </c>
      <c r="L8876" s="388">
        <f>ROWS(K$5:K8876)</f>
        <v>8872</v>
      </c>
      <c r="M8876" s="388" t="str">
        <f>IF(_xlfn.IFNA(VLOOKUP(I8876,$AG$3:$AH$83,2,FALSE),"")='11.1'!$D$5,TXM!L8876,"")</f>
        <v/>
      </c>
      <c r="N8876" t="str">
        <f>IFERROR(SMALL($M$5:$M$9000,ROWS($M$5:M8876)),"")</f>
        <v/>
      </c>
      <c r="S8876" s="388">
        <f>ROWS(R$5:R8876)</f>
        <v>8872</v>
      </c>
      <c r="T8876" s="388" t="str">
        <f>IF(_xlfn.IFNA(VLOOKUP(P8876,$AG$3:$AH$83,2,FALSE),"")='11.1'!$D$5,TXM!S8876,"")</f>
        <v/>
      </c>
      <c r="U8876" t="str">
        <f>IFERROR(SMALL($T$5:$T$9000,ROWS($T$5:T8876)),"")</f>
        <v/>
      </c>
    </row>
    <row r="8877" spans="4:21" ht="14.4" customHeight="1" x14ac:dyDescent="0.3">
      <c r="D8877" s="388">
        <f>ROWS(C$5:C8877)</f>
        <v>8873</v>
      </c>
      <c r="E8877" s="388" t="str">
        <f>IF(_xlfn.IFNA(VLOOKUP(A8877,$AG$3:$AH$83,2,FALSE),"")='11.1'!$D$5,TXM!D8877,"")</f>
        <v/>
      </c>
      <c r="F8877" t="str">
        <f>IFERROR(SMALL($E$5:$E$9000,ROWS($E$5:E8877)),"")</f>
        <v/>
      </c>
      <c r="L8877" s="388">
        <f>ROWS(K$5:K8877)</f>
        <v>8873</v>
      </c>
      <c r="M8877" s="388" t="str">
        <f>IF(_xlfn.IFNA(VLOOKUP(I8877,$AG$3:$AH$83,2,FALSE),"")='11.1'!$D$5,TXM!L8877,"")</f>
        <v/>
      </c>
      <c r="N8877" t="str">
        <f>IFERROR(SMALL($M$5:$M$9000,ROWS($M$5:M8877)),"")</f>
        <v/>
      </c>
      <c r="S8877" s="388">
        <f>ROWS(R$5:R8877)</f>
        <v>8873</v>
      </c>
      <c r="T8877" s="388" t="str">
        <f>IF(_xlfn.IFNA(VLOOKUP(P8877,$AG$3:$AH$83,2,FALSE),"")='11.1'!$D$5,TXM!S8877,"")</f>
        <v/>
      </c>
      <c r="U8877" t="str">
        <f>IFERROR(SMALL($T$5:$T$9000,ROWS($T$5:T8877)),"")</f>
        <v/>
      </c>
    </row>
    <row r="8878" spans="4:21" ht="14.4" customHeight="1" x14ac:dyDescent="0.3">
      <c r="D8878" s="388">
        <f>ROWS(C$5:C8878)</f>
        <v>8874</v>
      </c>
      <c r="E8878" s="388" t="str">
        <f>IF(_xlfn.IFNA(VLOOKUP(A8878,$AG$3:$AH$83,2,FALSE),"")='11.1'!$D$5,TXM!D8878,"")</f>
        <v/>
      </c>
      <c r="F8878" t="str">
        <f>IFERROR(SMALL($E$5:$E$9000,ROWS($E$5:E8878)),"")</f>
        <v/>
      </c>
      <c r="L8878" s="388">
        <f>ROWS(K$5:K8878)</f>
        <v>8874</v>
      </c>
      <c r="M8878" s="388" t="str">
        <f>IF(_xlfn.IFNA(VLOOKUP(I8878,$AG$3:$AH$83,2,FALSE),"")='11.1'!$D$5,TXM!L8878,"")</f>
        <v/>
      </c>
      <c r="N8878" t="str">
        <f>IFERROR(SMALL($M$5:$M$9000,ROWS($M$5:M8878)),"")</f>
        <v/>
      </c>
      <c r="S8878" s="388">
        <f>ROWS(R$5:R8878)</f>
        <v>8874</v>
      </c>
      <c r="T8878" s="388" t="str">
        <f>IF(_xlfn.IFNA(VLOOKUP(P8878,$AG$3:$AH$83,2,FALSE),"")='11.1'!$D$5,TXM!S8878,"")</f>
        <v/>
      </c>
      <c r="U8878" t="str">
        <f>IFERROR(SMALL($T$5:$T$9000,ROWS($T$5:T8878)),"")</f>
        <v/>
      </c>
    </row>
    <row r="8879" spans="4:21" ht="14.4" customHeight="1" x14ac:dyDescent="0.3">
      <c r="D8879" s="388">
        <f>ROWS(C$5:C8879)</f>
        <v>8875</v>
      </c>
      <c r="E8879" s="388" t="str">
        <f>IF(_xlfn.IFNA(VLOOKUP(A8879,$AG$3:$AH$83,2,FALSE),"")='11.1'!$D$5,TXM!D8879,"")</f>
        <v/>
      </c>
      <c r="F8879" t="str">
        <f>IFERROR(SMALL($E$5:$E$9000,ROWS($E$5:E8879)),"")</f>
        <v/>
      </c>
      <c r="L8879" s="388">
        <f>ROWS(K$5:K8879)</f>
        <v>8875</v>
      </c>
      <c r="M8879" s="388" t="str">
        <f>IF(_xlfn.IFNA(VLOOKUP(I8879,$AG$3:$AH$83,2,FALSE),"")='11.1'!$D$5,TXM!L8879,"")</f>
        <v/>
      </c>
      <c r="N8879" t="str">
        <f>IFERROR(SMALL($M$5:$M$9000,ROWS($M$5:M8879)),"")</f>
        <v/>
      </c>
      <c r="S8879" s="388">
        <f>ROWS(R$5:R8879)</f>
        <v>8875</v>
      </c>
      <c r="T8879" s="388" t="str">
        <f>IF(_xlfn.IFNA(VLOOKUP(P8879,$AG$3:$AH$83,2,FALSE),"")='11.1'!$D$5,TXM!S8879,"")</f>
        <v/>
      </c>
      <c r="U8879" t="str">
        <f>IFERROR(SMALL($T$5:$T$9000,ROWS($T$5:T8879)),"")</f>
        <v/>
      </c>
    </row>
    <row r="8880" spans="4:21" ht="14.4" customHeight="1" x14ac:dyDescent="0.3">
      <c r="D8880" s="388">
        <f>ROWS(C$5:C8880)</f>
        <v>8876</v>
      </c>
      <c r="E8880" s="388" t="str">
        <f>IF(_xlfn.IFNA(VLOOKUP(A8880,$AG$3:$AH$83,2,FALSE),"")='11.1'!$D$5,TXM!D8880,"")</f>
        <v/>
      </c>
      <c r="F8880" t="str">
        <f>IFERROR(SMALL($E$5:$E$9000,ROWS($E$5:E8880)),"")</f>
        <v/>
      </c>
      <c r="L8880" s="388">
        <f>ROWS(K$5:K8880)</f>
        <v>8876</v>
      </c>
      <c r="M8880" s="388" t="str">
        <f>IF(_xlfn.IFNA(VLOOKUP(I8880,$AG$3:$AH$83,2,FALSE),"")='11.1'!$D$5,TXM!L8880,"")</f>
        <v/>
      </c>
      <c r="N8880" t="str">
        <f>IFERROR(SMALL($M$5:$M$9000,ROWS($M$5:M8880)),"")</f>
        <v/>
      </c>
      <c r="S8880" s="388">
        <f>ROWS(R$5:R8880)</f>
        <v>8876</v>
      </c>
      <c r="T8880" s="388" t="str">
        <f>IF(_xlfn.IFNA(VLOOKUP(P8880,$AG$3:$AH$83,2,FALSE),"")='11.1'!$D$5,TXM!S8880,"")</f>
        <v/>
      </c>
      <c r="U8880" t="str">
        <f>IFERROR(SMALL($T$5:$T$9000,ROWS($T$5:T8880)),"")</f>
        <v/>
      </c>
    </row>
    <row r="8881" spans="4:21" ht="14.4" customHeight="1" x14ac:dyDescent="0.3">
      <c r="D8881" s="388">
        <f>ROWS(C$5:C8881)</f>
        <v>8877</v>
      </c>
      <c r="E8881" s="388" t="str">
        <f>IF(_xlfn.IFNA(VLOOKUP(A8881,$AG$3:$AH$83,2,FALSE),"")='11.1'!$D$5,TXM!D8881,"")</f>
        <v/>
      </c>
      <c r="F8881" t="str">
        <f>IFERROR(SMALL($E$5:$E$9000,ROWS($E$5:E8881)),"")</f>
        <v/>
      </c>
      <c r="L8881" s="388">
        <f>ROWS(K$5:K8881)</f>
        <v>8877</v>
      </c>
      <c r="M8881" s="388" t="str">
        <f>IF(_xlfn.IFNA(VLOOKUP(I8881,$AG$3:$AH$83,2,FALSE),"")='11.1'!$D$5,TXM!L8881,"")</f>
        <v/>
      </c>
      <c r="N8881" t="str">
        <f>IFERROR(SMALL($M$5:$M$9000,ROWS($M$5:M8881)),"")</f>
        <v/>
      </c>
      <c r="S8881" s="388">
        <f>ROWS(R$5:R8881)</f>
        <v>8877</v>
      </c>
      <c r="T8881" s="388" t="str">
        <f>IF(_xlfn.IFNA(VLOOKUP(P8881,$AG$3:$AH$83,2,FALSE),"")='11.1'!$D$5,TXM!S8881,"")</f>
        <v/>
      </c>
      <c r="U8881" t="str">
        <f>IFERROR(SMALL($T$5:$T$9000,ROWS($T$5:T8881)),"")</f>
        <v/>
      </c>
    </row>
    <row r="8882" spans="4:21" ht="14.4" customHeight="1" x14ac:dyDescent="0.3">
      <c r="D8882" s="388">
        <f>ROWS(C$5:C8882)</f>
        <v>8878</v>
      </c>
      <c r="E8882" s="388" t="str">
        <f>IF(_xlfn.IFNA(VLOOKUP(A8882,$AG$3:$AH$83,2,FALSE),"")='11.1'!$D$5,TXM!D8882,"")</f>
        <v/>
      </c>
      <c r="F8882" t="str">
        <f>IFERROR(SMALL($E$5:$E$9000,ROWS($E$5:E8882)),"")</f>
        <v/>
      </c>
      <c r="L8882" s="388">
        <f>ROWS(K$5:K8882)</f>
        <v>8878</v>
      </c>
      <c r="M8882" s="388" t="str">
        <f>IF(_xlfn.IFNA(VLOOKUP(I8882,$AG$3:$AH$83,2,FALSE),"")='11.1'!$D$5,TXM!L8882,"")</f>
        <v/>
      </c>
      <c r="N8882" t="str">
        <f>IFERROR(SMALL($M$5:$M$9000,ROWS($M$5:M8882)),"")</f>
        <v/>
      </c>
      <c r="S8882" s="388">
        <f>ROWS(R$5:R8882)</f>
        <v>8878</v>
      </c>
      <c r="T8882" s="388" t="str">
        <f>IF(_xlfn.IFNA(VLOOKUP(P8882,$AG$3:$AH$83,2,FALSE),"")='11.1'!$D$5,TXM!S8882,"")</f>
        <v/>
      </c>
      <c r="U8882" t="str">
        <f>IFERROR(SMALL($T$5:$T$9000,ROWS($T$5:T8882)),"")</f>
        <v/>
      </c>
    </row>
    <row r="8883" spans="4:21" ht="14.4" customHeight="1" x14ac:dyDescent="0.3">
      <c r="D8883" s="388">
        <f>ROWS(C$5:C8883)</f>
        <v>8879</v>
      </c>
      <c r="E8883" s="388" t="str">
        <f>IF(_xlfn.IFNA(VLOOKUP(A8883,$AG$3:$AH$83,2,FALSE),"")='11.1'!$D$5,TXM!D8883,"")</f>
        <v/>
      </c>
      <c r="F8883" t="str">
        <f>IFERROR(SMALL($E$5:$E$9000,ROWS($E$5:E8883)),"")</f>
        <v/>
      </c>
      <c r="L8883" s="388">
        <f>ROWS(K$5:K8883)</f>
        <v>8879</v>
      </c>
      <c r="M8883" s="388" t="str">
        <f>IF(_xlfn.IFNA(VLOOKUP(I8883,$AG$3:$AH$83,2,FALSE),"")='11.1'!$D$5,TXM!L8883,"")</f>
        <v/>
      </c>
      <c r="N8883" t="str">
        <f>IFERROR(SMALL($M$5:$M$9000,ROWS($M$5:M8883)),"")</f>
        <v/>
      </c>
      <c r="S8883" s="388">
        <f>ROWS(R$5:R8883)</f>
        <v>8879</v>
      </c>
      <c r="T8883" s="388" t="str">
        <f>IF(_xlfn.IFNA(VLOOKUP(P8883,$AG$3:$AH$83,2,FALSE),"")='11.1'!$D$5,TXM!S8883,"")</f>
        <v/>
      </c>
      <c r="U8883" t="str">
        <f>IFERROR(SMALL($T$5:$T$9000,ROWS($T$5:T8883)),"")</f>
        <v/>
      </c>
    </row>
    <row r="8884" spans="4:21" ht="14.4" customHeight="1" x14ac:dyDescent="0.3">
      <c r="D8884" s="388">
        <f>ROWS(C$5:C8884)</f>
        <v>8880</v>
      </c>
      <c r="E8884" s="388" t="str">
        <f>IF(_xlfn.IFNA(VLOOKUP(A8884,$AG$3:$AH$83,2,FALSE),"")='11.1'!$D$5,TXM!D8884,"")</f>
        <v/>
      </c>
      <c r="F8884" t="str">
        <f>IFERROR(SMALL($E$5:$E$9000,ROWS($E$5:E8884)),"")</f>
        <v/>
      </c>
      <c r="L8884" s="388">
        <f>ROWS(K$5:K8884)</f>
        <v>8880</v>
      </c>
      <c r="M8884" s="388" t="str">
        <f>IF(_xlfn.IFNA(VLOOKUP(I8884,$AG$3:$AH$83,2,FALSE),"")='11.1'!$D$5,TXM!L8884,"")</f>
        <v/>
      </c>
      <c r="N8884" t="str">
        <f>IFERROR(SMALL($M$5:$M$9000,ROWS($M$5:M8884)),"")</f>
        <v/>
      </c>
      <c r="S8884" s="388">
        <f>ROWS(R$5:R8884)</f>
        <v>8880</v>
      </c>
      <c r="T8884" s="388" t="str">
        <f>IF(_xlfn.IFNA(VLOOKUP(P8884,$AG$3:$AH$83,2,FALSE),"")='11.1'!$D$5,TXM!S8884,"")</f>
        <v/>
      </c>
      <c r="U8884" t="str">
        <f>IFERROR(SMALL($T$5:$T$9000,ROWS($T$5:T8884)),"")</f>
        <v/>
      </c>
    </row>
    <row r="8885" spans="4:21" ht="14.4" customHeight="1" x14ac:dyDescent="0.3">
      <c r="D8885" s="388">
        <f>ROWS(C$5:C8885)</f>
        <v>8881</v>
      </c>
      <c r="E8885" s="388" t="str">
        <f>IF(_xlfn.IFNA(VLOOKUP(A8885,$AG$3:$AH$83,2,FALSE),"")='11.1'!$D$5,TXM!D8885,"")</f>
        <v/>
      </c>
      <c r="F8885" t="str">
        <f>IFERROR(SMALL($E$5:$E$9000,ROWS($E$5:E8885)),"")</f>
        <v/>
      </c>
      <c r="L8885" s="388">
        <f>ROWS(K$5:K8885)</f>
        <v>8881</v>
      </c>
      <c r="M8885" s="388" t="str">
        <f>IF(_xlfn.IFNA(VLOOKUP(I8885,$AG$3:$AH$83,2,FALSE),"")='11.1'!$D$5,TXM!L8885,"")</f>
        <v/>
      </c>
      <c r="N8885" t="str">
        <f>IFERROR(SMALL($M$5:$M$9000,ROWS($M$5:M8885)),"")</f>
        <v/>
      </c>
      <c r="S8885" s="388">
        <f>ROWS(R$5:R8885)</f>
        <v>8881</v>
      </c>
      <c r="T8885" s="388" t="str">
        <f>IF(_xlfn.IFNA(VLOOKUP(P8885,$AG$3:$AH$83,2,FALSE),"")='11.1'!$D$5,TXM!S8885,"")</f>
        <v/>
      </c>
      <c r="U8885" t="str">
        <f>IFERROR(SMALL($T$5:$T$9000,ROWS($T$5:T8885)),"")</f>
        <v/>
      </c>
    </row>
    <row r="8886" spans="4:21" ht="14.4" customHeight="1" x14ac:dyDescent="0.3">
      <c r="D8886" s="388">
        <f>ROWS(C$5:C8886)</f>
        <v>8882</v>
      </c>
      <c r="E8886" s="388" t="str">
        <f>IF(_xlfn.IFNA(VLOOKUP(A8886,$AG$3:$AH$83,2,FALSE),"")='11.1'!$D$5,TXM!D8886,"")</f>
        <v/>
      </c>
      <c r="F8886" t="str">
        <f>IFERROR(SMALL($E$5:$E$9000,ROWS($E$5:E8886)),"")</f>
        <v/>
      </c>
      <c r="L8886" s="388">
        <f>ROWS(K$5:K8886)</f>
        <v>8882</v>
      </c>
      <c r="M8886" s="388" t="str">
        <f>IF(_xlfn.IFNA(VLOOKUP(I8886,$AG$3:$AH$83,2,FALSE),"")='11.1'!$D$5,TXM!L8886,"")</f>
        <v/>
      </c>
      <c r="N8886" t="str">
        <f>IFERROR(SMALL($M$5:$M$9000,ROWS($M$5:M8886)),"")</f>
        <v/>
      </c>
      <c r="S8886" s="388">
        <f>ROWS(R$5:R8886)</f>
        <v>8882</v>
      </c>
      <c r="T8886" s="388" t="str">
        <f>IF(_xlfn.IFNA(VLOOKUP(P8886,$AG$3:$AH$83,2,FALSE),"")='11.1'!$D$5,TXM!S8886,"")</f>
        <v/>
      </c>
      <c r="U8886" t="str">
        <f>IFERROR(SMALL($T$5:$T$9000,ROWS($T$5:T8886)),"")</f>
        <v/>
      </c>
    </row>
    <row r="8887" spans="4:21" ht="14.4" customHeight="1" x14ac:dyDescent="0.3">
      <c r="D8887" s="388">
        <f>ROWS(C$5:C8887)</f>
        <v>8883</v>
      </c>
      <c r="E8887" s="388" t="str">
        <f>IF(_xlfn.IFNA(VLOOKUP(A8887,$AG$3:$AH$83,2,FALSE),"")='11.1'!$D$5,TXM!D8887,"")</f>
        <v/>
      </c>
      <c r="F8887" t="str">
        <f>IFERROR(SMALL($E$5:$E$9000,ROWS($E$5:E8887)),"")</f>
        <v/>
      </c>
      <c r="L8887" s="388">
        <f>ROWS(K$5:K8887)</f>
        <v>8883</v>
      </c>
      <c r="M8887" s="388" t="str">
        <f>IF(_xlfn.IFNA(VLOOKUP(I8887,$AG$3:$AH$83,2,FALSE),"")='11.1'!$D$5,TXM!L8887,"")</f>
        <v/>
      </c>
      <c r="N8887" t="str">
        <f>IFERROR(SMALL($M$5:$M$9000,ROWS($M$5:M8887)),"")</f>
        <v/>
      </c>
      <c r="S8887" s="388">
        <f>ROWS(R$5:R8887)</f>
        <v>8883</v>
      </c>
      <c r="T8887" s="388" t="str">
        <f>IF(_xlfn.IFNA(VLOOKUP(P8887,$AG$3:$AH$83,2,FALSE),"")='11.1'!$D$5,TXM!S8887,"")</f>
        <v/>
      </c>
      <c r="U8887" t="str">
        <f>IFERROR(SMALL($T$5:$T$9000,ROWS($T$5:T8887)),"")</f>
        <v/>
      </c>
    </row>
    <row r="8888" spans="4:21" ht="14.4" customHeight="1" x14ac:dyDescent="0.3">
      <c r="D8888" s="388">
        <f>ROWS(C$5:C8888)</f>
        <v>8884</v>
      </c>
      <c r="E8888" s="388" t="str">
        <f>IF(_xlfn.IFNA(VLOOKUP(A8888,$AG$3:$AH$83,2,FALSE),"")='11.1'!$D$5,TXM!D8888,"")</f>
        <v/>
      </c>
      <c r="F8888" t="str">
        <f>IFERROR(SMALL($E$5:$E$9000,ROWS($E$5:E8888)),"")</f>
        <v/>
      </c>
      <c r="L8888" s="388">
        <f>ROWS(K$5:K8888)</f>
        <v>8884</v>
      </c>
      <c r="M8888" s="388" t="str">
        <f>IF(_xlfn.IFNA(VLOOKUP(I8888,$AG$3:$AH$83,2,FALSE),"")='11.1'!$D$5,TXM!L8888,"")</f>
        <v/>
      </c>
      <c r="N8888" t="str">
        <f>IFERROR(SMALL($M$5:$M$9000,ROWS($M$5:M8888)),"")</f>
        <v/>
      </c>
      <c r="S8888" s="388">
        <f>ROWS(R$5:R8888)</f>
        <v>8884</v>
      </c>
      <c r="T8888" s="388" t="str">
        <f>IF(_xlfn.IFNA(VLOOKUP(P8888,$AG$3:$AH$83,2,FALSE),"")='11.1'!$D$5,TXM!S8888,"")</f>
        <v/>
      </c>
      <c r="U8888" t="str">
        <f>IFERROR(SMALL($T$5:$T$9000,ROWS($T$5:T8888)),"")</f>
        <v/>
      </c>
    </row>
    <row r="8889" spans="4:21" ht="14.4" customHeight="1" x14ac:dyDescent="0.3">
      <c r="D8889" s="388">
        <f>ROWS(C$5:C8889)</f>
        <v>8885</v>
      </c>
      <c r="E8889" s="388" t="str">
        <f>IF(_xlfn.IFNA(VLOOKUP(A8889,$AG$3:$AH$83,2,FALSE),"")='11.1'!$D$5,TXM!D8889,"")</f>
        <v/>
      </c>
      <c r="F8889" t="str">
        <f>IFERROR(SMALL($E$5:$E$9000,ROWS($E$5:E8889)),"")</f>
        <v/>
      </c>
      <c r="L8889" s="388">
        <f>ROWS(K$5:K8889)</f>
        <v>8885</v>
      </c>
      <c r="M8889" s="388" t="str">
        <f>IF(_xlfn.IFNA(VLOOKUP(I8889,$AG$3:$AH$83,2,FALSE),"")='11.1'!$D$5,TXM!L8889,"")</f>
        <v/>
      </c>
      <c r="N8889" t="str">
        <f>IFERROR(SMALL($M$5:$M$9000,ROWS($M$5:M8889)),"")</f>
        <v/>
      </c>
      <c r="S8889" s="388">
        <f>ROWS(R$5:R8889)</f>
        <v>8885</v>
      </c>
      <c r="T8889" s="388" t="str">
        <f>IF(_xlfn.IFNA(VLOOKUP(P8889,$AG$3:$AH$83,2,FALSE),"")='11.1'!$D$5,TXM!S8889,"")</f>
        <v/>
      </c>
      <c r="U8889" t="str">
        <f>IFERROR(SMALL($T$5:$T$9000,ROWS($T$5:T8889)),"")</f>
        <v/>
      </c>
    </row>
    <row r="8890" spans="4:21" ht="14.4" customHeight="1" x14ac:dyDescent="0.3">
      <c r="D8890" s="388">
        <f>ROWS(C$5:C8890)</f>
        <v>8886</v>
      </c>
      <c r="E8890" s="388" t="str">
        <f>IF(_xlfn.IFNA(VLOOKUP(A8890,$AG$3:$AH$83,2,FALSE),"")='11.1'!$D$5,TXM!D8890,"")</f>
        <v/>
      </c>
      <c r="F8890" t="str">
        <f>IFERROR(SMALL($E$5:$E$9000,ROWS($E$5:E8890)),"")</f>
        <v/>
      </c>
      <c r="L8890" s="388">
        <f>ROWS(K$5:K8890)</f>
        <v>8886</v>
      </c>
      <c r="M8890" s="388" t="str">
        <f>IF(_xlfn.IFNA(VLOOKUP(I8890,$AG$3:$AH$83,2,FALSE),"")='11.1'!$D$5,TXM!L8890,"")</f>
        <v/>
      </c>
      <c r="N8890" t="str">
        <f>IFERROR(SMALL($M$5:$M$9000,ROWS($M$5:M8890)),"")</f>
        <v/>
      </c>
      <c r="S8890" s="388">
        <f>ROWS(R$5:R8890)</f>
        <v>8886</v>
      </c>
      <c r="T8890" s="388" t="str">
        <f>IF(_xlfn.IFNA(VLOOKUP(P8890,$AG$3:$AH$83,2,FALSE),"")='11.1'!$D$5,TXM!S8890,"")</f>
        <v/>
      </c>
      <c r="U8890" t="str">
        <f>IFERROR(SMALL($T$5:$T$9000,ROWS($T$5:T8890)),"")</f>
        <v/>
      </c>
    </row>
    <row r="8891" spans="4:21" ht="14.4" customHeight="1" x14ac:dyDescent="0.3">
      <c r="D8891" s="388">
        <f>ROWS(C$5:C8891)</f>
        <v>8887</v>
      </c>
      <c r="E8891" s="388" t="str">
        <f>IF(_xlfn.IFNA(VLOOKUP(A8891,$AG$3:$AH$83,2,FALSE),"")='11.1'!$D$5,TXM!D8891,"")</f>
        <v/>
      </c>
      <c r="F8891" t="str">
        <f>IFERROR(SMALL($E$5:$E$9000,ROWS($E$5:E8891)),"")</f>
        <v/>
      </c>
      <c r="L8891" s="388">
        <f>ROWS(K$5:K8891)</f>
        <v>8887</v>
      </c>
      <c r="M8891" s="388" t="str">
        <f>IF(_xlfn.IFNA(VLOOKUP(I8891,$AG$3:$AH$83,2,FALSE),"")='11.1'!$D$5,TXM!L8891,"")</f>
        <v/>
      </c>
      <c r="N8891" t="str">
        <f>IFERROR(SMALL($M$5:$M$9000,ROWS($M$5:M8891)),"")</f>
        <v/>
      </c>
      <c r="S8891" s="388">
        <f>ROWS(R$5:R8891)</f>
        <v>8887</v>
      </c>
      <c r="T8891" s="388" t="str">
        <f>IF(_xlfn.IFNA(VLOOKUP(P8891,$AG$3:$AH$83,2,FALSE),"")='11.1'!$D$5,TXM!S8891,"")</f>
        <v/>
      </c>
      <c r="U8891" t="str">
        <f>IFERROR(SMALL($T$5:$T$9000,ROWS($T$5:T8891)),"")</f>
        <v/>
      </c>
    </row>
    <row r="8892" spans="4:21" ht="14.4" customHeight="1" x14ac:dyDescent="0.3">
      <c r="D8892" s="388">
        <f>ROWS(C$5:C8892)</f>
        <v>8888</v>
      </c>
      <c r="E8892" s="388" t="str">
        <f>IF(_xlfn.IFNA(VLOOKUP(A8892,$AG$3:$AH$83,2,FALSE),"")='11.1'!$D$5,TXM!D8892,"")</f>
        <v/>
      </c>
      <c r="F8892" t="str">
        <f>IFERROR(SMALL($E$5:$E$9000,ROWS($E$5:E8892)),"")</f>
        <v/>
      </c>
      <c r="L8892" s="388">
        <f>ROWS(K$5:K8892)</f>
        <v>8888</v>
      </c>
      <c r="M8892" s="388" t="str">
        <f>IF(_xlfn.IFNA(VLOOKUP(I8892,$AG$3:$AH$83,2,FALSE),"")='11.1'!$D$5,TXM!L8892,"")</f>
        <v/>
      </c>
      <c r="N8892" t="str">
        <f>IFERROR(SMALL($M$5:$M$9000,ROWS($M$5:M8892)),"")</f>
        <v/>
      </c>
      <c r="S8892" s="388">
        <f>ROWS(R$5:R8892)</f>
        <v>8888</v>
      </c>
      <c r="T8892" s="388" t="str">
        <f>IF(_xlfn.IFNA(VLOOKUP(P8892,$AG$3:$AH$83,2,FALSE),"")='11.1'!$D$5,TXM!S8892,"")</f>
        <v/>
      </c>
      <c r="U8892" t="str">
        <f>IFERROR(SMALL($T$5:$T$9000,ROWS($T$5:T8892)),"")</f>
        <v/>
      </c>
    </row>
    <row r="8893" spans="4:21" ht="14.4" customHeight="1" x14ac:dyDescent="0.3">
      <c r="D8893" s="388">
        <f>ROWS(C$5:C8893)</f>
        <v>8889</v>
      </c>
      <c r="E8893" s="388" t="str">
        <f>IF(_xlfn.IFNA(VLOOKUP(A8893,$AG$3:$AH$83,2,FALSE),"")='11.1'!$D$5,TXM!D8893,"")</f>
        <v/>
      </c>
      <c r="F8893" t="str">
        <f>IFERROR(SMALL($E$5:$E$9000,ROWS($E$5:E8893)),"")</f>
        <v/>
      </c>
      <c r="L8893" s="388">
        <f>ROWS(K$5:K8893)</f>
        <v>8889</v>
      </c>
      <c r="M8893" s="388" t="str">
        <f>IF(_xlfn.IFNA(VLOOKUP(I8893,$AG$3:$AH$83,2,FALSE),"")='11.1'!$D$5,TXM!L8893,"")</f>
        <v/>
      </c>
      <c r="N8893" t="str">
        <f>IFERROR(SMALL($M$5:$M$9000,ROWS($M$5:M8893)),"")</f>
        <v/>
      </c>
      <c r="S8893" s="388">
        <f>ROWS(R$5:R8893)</f>
        <v>8889</v>
      </c>
      <c r="T8893" s="388" t="str">
        <f>IF(_xlfn.IFNA(VLOOKUP(P8893,$AG$3:$AH$83,2,FALSE),"")='11.1'!$D$5,TXM!S8893,"")</f>
        <v/>
      </c>
      <c r="U8893" t="str">
        <f>IFERROR(SMALL($T$5:$T$9000,ROWS($T$5:T8893)),"")</f>
        <v/>
      </c>
    </row>
    <row r="8894" spans="4:21" ht="14.4" customHeight="1" x14ac:dyDescent="0.3">
      <c r="D8894" s="388">
        <f>ROWS(C$5:C8894)</f>
        <v>8890</v>
      </c>
      <c r="E8894" s="388" t="str">
        <f>IF(_xlfn.IFNA(VLOOKUP(A8894,$AG$3:$AH$83,2,FALSE),"")='11.1'!$D$5,TXM!D8894,"")</f>
        <v/>
      </c>
      <c r="F8894" t="str">
        <f>IFERROR(SMALL($E$5:$E$9000,ROWS($E$5:E8894)),"")</f>
        <v/>
      </c>
      <c r="L8894" s="388">
        <f>ROWS(K$5:K8894)</f>
        <v>8890</v>
      </c>
      <c r="M8894" s="388" t="str">
        <f>IF(_xlfn.IFNA(VLOOKUP(I8894,$AG$3:$AH$83,2,FALSE),"")='11.1'!$D$5,TXM!L8894,"")</f>
        <v/>
      </c>
      <c r="N8894" t="str">
        <f>IFERROR(SMALL($M$5:$M$9000,ROWS($M$5:M8894)),"")</f>
        <v/>
      </c>
      <c r="S8894" s="388">
        <f>ROWS(R$5:R8894)</f>
        <v>8890</v>
      </c>
      <c r="T8894" s="388" t="str">
        <f>IF(_xlfn.IFNA(VLOOKUP(P8894,$AG$3:$AH$83,2,FALSE),"")='11.1'!$D$5,TXM!S8894,"")</f>
        <v/>
      </c>
      <c r="U8894" t="str">
        <f>IFERROR(SMALL($T$5:$T$9000,ROWS($T$5:T8894)),"")</f>
        <v/>
      </c>
    </row>
    <row r="8895" spans="4:21" ht="14.4" customHeight="1" x14ac:dyDescent="0.3">
      <c r="D8895" s="388">
        <f>ROWS(C$5:C8895)</f>
        <v>8891</v>
      </c>
      <c r="E8895" s="388" t="str">
        <f>IF(_xlfn.IFNA(VLOOKUP(A8895,$AG$3:$AH$83,2,FALSE),"")='11.1'!$D$5,TXM!D8895,"")</f>
        <v/>
      </c>
      <c r="F8895" t="str">
        <f>IFERROR(SMALL($E$5:$E$9000,ROWS($E$5:E8895)),"")</f>
        <v/>
      </c>
      <c r="L8895" s="388">
        <f>ROWS(K$5:K8895)</f>
        <v>8891</v>
      </c>
      <c r="M8895" s="388" t="str">
        <f>IF(_xlfn.IFNA(VLOOKUP(I8895,$AG$3:$AH$83,2,FALSE),"")='11.1'!$D$5,TXM!L8895,"")</f>
        <v/>
      </c>
      <c r="N8895" t="str">
        <f>IFERROR(SMALL($M$5:$M$9000,ROWS($M$5:M8895)),"")</f>
        <v/>
      </c>
      <c r="S8895" s="388">
        <f>ROWS(R$5:R8895)</f>
        <v>8891</v>
      </c>
      <c r="T8895" s="388" t="str">
        <f>IF(_xlfn.IFNA(VLOOKUP(P8895,$AG$3:$AH$83,2,FALSE),"")='11.1'!$D$5,TXM!S8895,"")</f>
        <v/>
      </c>
      <c r="U8895" t="str">
        <f>IFERROR(SMALL($T$5:$T$9000,ROWS($T$5:T8895)),"")</f>
        <v/>
      </c>
    </row>
    <row r="8896" spans="4:21" ht="14.4" customHeight="1" x14ac:dyDescent="0.3">
      <c r="D8896" s="388">
        <f>ROWS(C$5:C8896)</f>
        <v>8892</v>
      </c>
      <c r="E8896" s="388" t="str">
        <f>IF(_xlfn.IFNA(VLOOKUP(A8896,$AG$3:$AH$83,2,FALSE),"")='11.1'!$D$5,TXM!D8896,"")</f>
        <v/>
      </c>
      <c r="F8896" t="str">
        <f>IFERROR(SMALL($E$5:$E$9000,ROWS($E$5:E8896)),"")</f>
        <v/>
      </c>
      <c r="L8896" s="388">
        <f>ROWS(K$5:K8896)</f>
        <v>8892</v>
      </c>
      <c r="M8896" s="388" t="str">
        <f>IF(_xlfn.IFNA(VLOOKUP(I8896,$AG$3:$AH$83,2,FALSE),"")='11.1'!$D$5,TXM!L8896,"")</f>
        <v/>
      </c>
      <c r="N8896" t="str">
        <f>IFERROR(SMALL($M$5:$M$9000,ROWS($M$5:M8896)),"")</f>
        <v/>
      </c>
      <c r="S8896" s="388">
        <f>ROWS(R$5:R8896)</f>
        <v>8892</v>
      </c>
      <c r="T8896" s="388" t="str">
        <f>IF(_xlfn.IFNA(VLOOKUP(P8896,$AG$3:$AH$83,2,FALSE),"")='11.1'!$D$5,TXM!S8896,"")</f>
        <v/>
      </c>
      <c r="U8896" t="str">
        <f>IFERROR(SMALL($T$5:$T$9000,ROWS($T$5:T8896)),"")</f>
        <v/>
      </c>
    </row>
    <row r="8897" spans="4:21" ht="14.4" customHeight="1" x14ac:dyDescent="0.3">
      <c r="D8897" s="388">
        <f>ROWS(C$5:C8897)</f>
        <v>8893</v>
      </c>
      <c r="E8897" s="388" t="str">
        <f>IF(_xlfn.IFNA(VLOOKUP(A8897,$AG$3:$AH$83,2,FALSE),"")='11.1'!$D$5,TXM!D8897,"")</f>
        <v/>
      </c>
      <c r="F8897" t="str">
        <f>IFERROR(SMALL($E$5:$E$9000,ROWS($E$5:E8897)),"")</f>
        <v/>
      </c>
      <c r="L8897" s="388">
        <f>ROWS(K$5:K8897)</f>
        <v>8893</v>
      </c>
      <c r="M8897" s="388" t="str">
        <f>IF(_xlfn.IFNA(VLOOKUP(I8897,$AG$3:$AH$83,2,FALSE),"")='11.1'!$D$5,TXM!L8897,"")</f>
        <v/>
      </c>
      <c r="N8897" t="str">
        <f>IFERROR(SMALL($M$5:$M$9000,ROWS($M$5:M8897)),"")</f>
        <v/>
      </c>
      <c r="S8897" s="388">
        <f>ROWS(R$5:R8897)</f>
        <v>8893</v>
      </c>
      <c r="T8897" s="388" t="str">
        <f>IF(_xlfn.IFNA(VLOOKUP(P8897,$AG$3:$AH$83,2,FALSE),"")='11.1'!$D$5,TXM!S8897,"")</f>
        <v/>
      </c>
      <c r="U8897" t="str">
        <f>IFERROR(SMALL($T$5:$T$9000,ROWS($T$5:T8897)),"")</f>
        <v/>
      </c>
    </row>
    <row r="8898" spans="4:21" ht="14.4" customHeight="1" x14ac:dyDescent="0.3">
      <c r="D8898" s="388">
        <f>ROWS(C$5:C8898)</f>
        <v>8894</v>
      </c>
      <c r="E8898" s="388" t="str">
        <f>IF(_xlfn.IFNA(VLOOKUP(A8898,$AG$3:$AH$83,2,FALSE),"")='11.1'!$D$5,TXM!D8898,"")</f>
        <v/>
      </c>
      <c r="F8898" t="str">
        <f>IFERROR(SMALL($E$5:$E$9000,ROWS($E$5:E8898)),"")</f>
        <v/>
      </c>
      <c r="L8898" s="388">
        <f>ROWS(K$5:K8898)</f>
        <v>8894</v>
      </c>
      <c r="M8898" s="388" t="str">
        <f>IF(_xlfn.IFNA(VLOOKUP(I8898,$AG$3:$AH$83,2,FALSE),"")='11.1'!$D$5,TXM!L8898,"")</f>
        <v/>
      </c>
      <c r="N8898" t="str">
        <f>IFERROR(SMALL($M$5:$M$9000,ROWS($M$5:M8898)),"")</f>
        <v/>
      </c>
      <c r="S8898" s="388">
        <f>ROWS(R$5:R8898)</f>
        <v>8894</v>
      </c>
      <c r="T8898" s="388" t="str">
        <f>IF(_xlfn.IFNA(VLOOKUP(P8898,$AG$3:$AH$83,2,FALSE),"")='11.1'!$D$5,TXM!S8898,"")</f>
        <v/>
      </c>
      <c r="U8898" t="str">
        <f>IFERROR(SMALL($T$5:$T$9000,ROWS($T$5:T8898)),"")</f>
        <v/>
      </c>
    </row>
    <row r="8899" spans="4:21" ht="14.4" customHeight="1" x14ac:dyDescent="0.3">
      <c r="D8899" s="388">
        <f>ROWS(C$5:C8899)</f>
        <v>8895</v>
      </c>
      <c r="E8899" s="388" t="str">
        <f>IF(_xlfn.IFNA(VLOOKUP(A8899,$AG$3:$AH$83,2,FALSE),"")='11.1'!$D$5,TXM!D8899,"")</f>
        <v/>
      </c>
      <c r="F8899" t="str">
        <f>IFERROR(SMALL($E$5:$E$9000,ROWS($E$5:E8899)),"")</f>
        <v/>
      </c>
      <c r="L8899" s="388">
        <f>ROWS(K$5:K8899)</f>
        <v>8895</v>
      </c>
      <c r="M8899" s="388" t="str">
        <f>IF(_xlfn.IFNA(VLOOKUP(I8899,$AG$3:$AH$83,2,FALSE),"")='11.1'!$D$5,TXM!L8899,"")</f>
        <v/>
      </c>
      <c r="N8899" t="str">
        <f>IFERROR(SMALL($M$5:$M$9000,ROWS($M$5:M8899)),"")</f>
        <v/>
      </c>
      <c r="S8899" s="388">
        <f>ROWS(R$5:R8899)</f>
        <v>8895</v>
      </c>
      <c r="T8899" s="388" t="str">
        <f>IF(_xlfn.IFNA(VLOOKUP(P8899,$AG$3:$AH$83,2,FALSE),"")='11.1'!$D$5,TXM!S8899,"")</f>
        <v/>
      </c>
      <c r="U8899" t="str">
        <f>IFERROR(SMALL($T$5:$T$9000,ROWS($T$5:T8899)),"")</f>
        <v/>
      </c>
    </row>
    <row r="8900" spans="4:21" ht="14.4" customHeight="1" x14ac:dyDescent="0.3">
      <c r="D8900" s="388">
        <f>ROWS(C$5:C8900)</f>
        <v>8896</v>
      </c>
      <c r="E8900" s="388" t="str">
        <f>IF(_xlfn.IFNA(VLOOKUP(A8900,$AG$3:$AH$83,2,FALSE),"")='11.1'!$D$5,TXM!D8900,"")</f>
        <v/>
      </c>
      <c r="F8900" t="str">
        <f>IFERROR(SMALL($E$5:$E$9000,ROWS($E$5:E8900)),"")</f>
        <v/>
      </c>
      <c r="L8900" s="388">
        <f>ROWS(K$5:K8900)</f>
        <v>8896</v>
      </c>
      <c r="M8900" s="388" t="str">
        <f>IF(_xlfn.IFNA(VLOOKUP(I8900,$AG$3:$AH$83,2,FALSE),"")='11.1'!$D$5,TXM!L8900,"")</f>
        <v/>
      </c>
      <c r="N8900" t="str">
        <f>IFERROR(SMALL($M$5:$M$9000,ROWS($M$5:M8900)),"")</f>
        <v/>
      </c>
      <c r="S8900" s="388">
        <f>ROWS(R$5:R8900)</f>
        <v>8896</v>
      </c>
      <c r="T8900" s="388" t="str">
        <f>IF(_xlfn.IFNA(VLOOKUP(P8900,$AG$3:$AH$83,2,FALSE),"")='11.1'!$D$5,TXM!S8900,"")</f>
        <v/>
      </c>
      <c r="U8900" t="str">
        <f>IFERROR(SMALL($T$5:$T$9000,ROWS($T$5:T8900)),"")</f>
        <v/>
      </c>
    </row>
    <row r="8901" spans="4:21" ht="14.4" customHeight="1" x14ac:dyDescent="0.3">
      <c r="D8901" s="388">
        <f>ROWS(C$5:C8901)</f>
        <v>8897</v>
      </c>
      <c r="E8901" s="388" t="str">
        <f>IF(_xlfn.IFNA(VLOOKUP(A8901,$AG$3:$AH$83,2,FALSE),"")='11.1'!$D$5,TXM!D8901,"")</f>
        <v/>
      </c>
      <c r="F8901" t="str">
        <f>IFERROR(SMALL($E$5:$E$9000,ROWS($E$5:E8901)),"")</f>
        <v/>
      </c>
      <c r="L8901" s="388">
        <f>ROWS(K$5:K8901)</f>
        <v>8897</v>
      </c>
      <c r="M8901" s="388" t="str">
        <f>IF(_xlfn.IFNA(VLOOKUP(I8901,$AG$3:$AH$83,2,FALSE),"")='11.1'!$D$5,TXM!L8901,"")</f>
        <v/>
      </c>
      <c r="N8901" t="str">
        <f>IFERROR(SMALL($M$5:$M$9000,ROWS($M$5:M8901)),"")</f>
        <v/>
      </c>
      <c r="S8901" s="388">
        <f>ROWS(R$5:R8901)</f>
        <v>8897</v>
      </c>
      <c r="T8901" s="388" t="str">
        <f>IF(_xlfn.IFNA(VLOOKUP(P8901,$AG$3:$AH$83,2,FALSE),"")='11.1'!$D$5,TXM!S8901,"")</f>
        <v/>
      </c>
      <c r="U8901" t="str">
        <f>IFERROR(SMALL($T$5:$T$9000,ROWS($T$5:T8901)),"")</f>
        <v/>
      </c>
    </row>
    <row r="8902" spans="4:21" ht="14.4" customHeight="1" x14ac:dyDescent="0.3">
      <c r="D8902" s="388">
        <f>ROWS(C$5:C8902)</f>
        <v>8898</v>
      </c>
      <c r="E8902" s="388" t="str">
        <f>IF(_xlfn.IFNA(VLOOKUP(A8902,$AG$3:$AH$83,2,FALSE),"")='11.1'!$D$5,TXM!D8902,"")</f>
        <v/>
      </c>
      <c r="F8902" t="str">
        <f>IFERROR(SMALL($E$5:$E$9000,ROWS($E$5:E8902)),"")</f>
        <v/>
      </c>
      <c r="L8902" s="388">
        <f>ROWS(K$5:K8902)</f>
        <v>8898</v>
      </c>
      <c r="M8902" s="388" t="str">
        <f>IF(_xlfn.IFNA(VLOOKUP(I8902,$AG$3:$AH$83,2,FALSE),"")='11.1'!$D$5,TXM!L8902,"")</f>
        <v/>
      </c>
      <c r="N8902" t="str">
        <f>IFERROR(SMALL($M$5:$M$9000,ROWS($M$5:M8902)),"")</f>
        <v/>
      </c>
      <c r="S8902" s="388">
        <f>ROWS(R$5:R8902)</f>
        <v>8898</v>
      </c>
      <c r="T8902" s="388" t="str">
        <f>IF(_xlfn.IFNA(VLOOKUP(P8902,$AG$3:$AH$83,2,FALSE),"")='11.1'!$D$5,TXM!S8902,"")</f>
        <v/>
      </c>
      <c r="U8902" t="str">
        <f>IFERROR(SMALL($T$5:$T$9000,ROWS($T$5:T8902)),"")</f>
        <v/>
      </c>
    </row>
    <row r="8903" spans="4:21" ht="14.4" customHeight="1" x14ac:dyDescent="0.3">
      <c r="D8903" s="388">
        <f>ROWS(C$5:C8903)</f>
        <v>8899</v>
      </c>
      <c r="E8903" s="388" t="str">
        <f>IF(_xlfn.IFNA(VLOOKUP(A8903,$AG$3:$AH$83,2,FALSE),"")='11.1'!$D$5,TXM!D8903,"")</f>
        <v/>
      </c>
      <c r="F8903" t="str">
        <f>IFERROR(SMALL($E$5:$E$9000,ROWS($E$5:E8903)),"")</f>
        <v/>
      </c>
      <c r="L8903" s="388">
        <f>ROWS(K$5:K8903)</f>
        <v>8899</v>
      </c>
      <c r="M8903" s="388" t="str">
        <f>IF(_xlfn.IFNA(VLOOKUP(I8903,$AG$3:$AH$83,2,FALSE),"")='11.1'!$D$5,TXM!L8903,"")</f>
        <v/>
      </c>
      <c r="N8903" t="str">
        <f>IFERROR(SMALL($M$5:$M$9000,ROWS($M$5:M8903)),"")</f>
        <v/>
      </c>
      <c r="S8903" s="388">
        <f>ROWS(R$5:R8903)</f>
        <v>8899</v>
      </c>
      <c r="T8903" s="388" t="str">
        <f>IF(_xlfn.IFNA(VLOOKUP(P8903,$AG$3:$AH$83,2,FALSE),"")='11.1'!$D$5,TXM!S8903,"")</f>
        <v/>
      </c>
      <c r="U8903" t="str">
        <f>IFERROR(SMALL($T$5:$T$9000,ROWS($T$5:T8903)),"")</f>
        <v/>
      </c>
    </row>
    <row r="8904" spans="4:21" ht="14.4" customHeight="1" x14ac:dyDescent="0.3">
      <c r="D8904" s="388">
        <f>ROWS(C$5:C8904)</f>
        <v>8900</v>
      </c>
      <c r="E8904" s="388" t="str">
        <f>IF(_xlfn.IFNA(VLOOKUP(A8904,$AG$3:$AH$83,2,FALSE),"")='11.1'!$D$5,TXM!D8904,"")</f>
        <v/>
      </c>
      <c r="F8904" t="str">
        <f>IFERROR(SMALL($E$5:$E$9000,ROWS($E$5:E8904)),"")</f>
        <v/>
      </c>
      <c r="L8904" s="388">
        <f>ROWS(K$5:K8904)</f>
        <v>8900</v>
      </c>
      <c r="M8904" s="388" t="str">
        <f>IF(_xlfn.IFNA(VLOOKUP(I8904,$AG$3:$AH$83,2,FALSE),"")='11.1'!$D$5,TXM!L8904,"")</f>
        <v/>
      </c>
      <c r="N8904" t="str">
        <f>IFERROR(SMALL($M$5:$M$9000,ROWS($M$5:M8904)),"")</f>
        <v/>
      </c>
      <c r="S8904" s="388">
        <f>ROWS(R$5:R8904)</f>
        <v>8900</v>
      </c>
      <c r="T8904" s="388" t="str">
        <f>IF(_xlfn.IFNA(VLOOKUP(P8904,$AG$3:$AH$83,2,FALSE),"")='11.1'!$D$5,TXM!S8904,"")</f>
        <v/>
      </c>
      <c r="U8904" t="str">
        <f>IFERROR(SMALL($T$5:$T$9000,ROWS($T$5:T8904)),"")</f>
        <v/>
      </c>
    </row>
    <row r="8905" spans="4:21" ht="14.4" customHeight="1" x14ac:dyDescent="0.3">
      <c r="D8905" s="388">
        <f>ROWS(C$5:C8905)</f>
        <v>8901</v>
      </c>
      <c r="E8905" s="388" t="str">
        <f>IF(_xlfn.IFNA(VLOOKUP(A8905,$AG$3:$AH$83,2,FALSE),"")='11.1'!$D$5,TXM!D8905,"")</f>
        <v/>
      </c>
      <c r="F8905" t="str">
        <f>IFERROR(SMALL($E$5:$E$9000,ROWS($E$5:E8905)),"")</f>
        <v/>
      </c>
      <c r="L8905" s="388">
        <f>ROWS(K$5:K8905)</f>
        <v>8901</v>
      </c>
      <c r="M8905" s="388" t="str">
        <f>IF(_xlfn.IFNA(VLOOKUP(I8905,$AG$3:$AH$83,2,FALSE),"")='11.1'!$D$5,TXM!L8905,"")</f>
        <v/>
      </c>
      <c r="N8905" t="str">
        <f>IFERROR(SMALL($M$5:$M$9000,ROWS($M$5:M8905)),"")</f>
        <v/>
      </c>
      <c r="S8905" s="388">
        <f>ROWS(R$5:R8905)</f>
        <v>8901</v>
      </c>
      <c r="T8905" s="388" t="str">
        <f>IF(_xlfn.IFNA(VLOOKUP(P8905,$AG$3:$AH$83,2,FALSE),"")='11.1'!$D$5,TXM!S8905,"")</f>
        <v/>
      </c>
      <c r="U8905" t="str">
        <f>IFERROR(SMALL($T$5:$T$9000,ROWS($T$5:T8905)),"")</f>
        <v/>
      </c>
    </row>
    <row r="8906" spans="4:21" ht="14.4" customHeight="1" x14ac:dyDescent="0.3">
      <c r="D8906" s="388">
        <f>ROWS(C$5:C8906)</f>
        <v>8902</v>
      </c>
      <c r="E8906" s="388" t="str">
        <f>IF(_xlfn.IFNA(VLOOKUP(A8906,$AG$3:$AH$83,2,FALSE),"")='11.1'!$D$5,TXM!D8906,"")</f>
        <v/>
      </c>
      <c r="F8906" t="str">
        <f>IFERROR(SMALL($E$5:$E$9000,ROWS($E$5:E8906)),"")</f>
        <v/>
      </c>
      <c r="L8906" s="388">
        <f>ROWS(K$5:K8906)</f>
        <v>8902</v>
      </c>
      <c r="M8906" s="388" t="str">
        <f>IF(_xlfn.IFNA(VLOOKUP(I8906,$AG$3:$AH$83,2,FALSE),"")='11.1'!$D$5,TXM!L8906,"")</f>
        <v/>
      </c>
      <c r="N8906" t="str">
        <f>IFERROR(SMALL($M$5:$M$9000,ROWS($M$5:M8906)),"")</f>
        <v/>
      </c>
      <c r="S8906" s="388">
        <f>ROWS(R$5:R8906)</f>
        <v>8902</v>
      </c>
      <c r="T8906" s="388" t="str">
        <f>IF(_xlfn.IFNA(VLOOKUP(P8906,$AG$3:$AH$83,2,FALSE),"")='11.1'!$D$5,TXM!S8906,"")</f>
        <v/>
      </c>
      <c r="U8906" t="str">
        <f>IFERROR(SMALL($T$5:$T$9000,ROWS($T$5:T8906)),"")</f>
        <v/>
      </c>
    </row>
    <row r="8907" spans="4:21" ht="14.4" customHeight="1" x14ac:dyDescent="0.3">
      <c r="D8907" s="388">
        <f>ROWS(C$5:C8907)</f>
        <v>8903</v>
      </c>
      <c r="E8907" s="388" t="str">
        <f>IF(_xlfn.IFNA(VLOOKUP(A8907,$AG$3:$AH$83,2,FALSE),"")='11.1'!$D$5,TXM!D8907,"")</f>
        <v/>
      </c>
      <c r="F8907" t="str">
        <f>IFERROR(SMALL($E$5:$E$9000,ROWS($E$5:E8907)),"")</f>
        <v/>
      </c>
      <c r="L8907" s="388">
        <f>ROWS(K$5:K8907)</f>
        <v>8903</v>
      </c>
      <c r="M8907" s="388" t="str">
        <f>IF(_xlfn.IFNA(VLOOKUP(I8907,$AG$3:$AH$83,2,FALSE),"")='11.1'!$D$5,TXM!L8907,"")</f>
        <v/>
      </c>
      <c r="N8907" t="str">
        <f>IFERROR(SMALL($M$5:$M$9000,ROWS($M$5:M8907)),"")</f>
        <v/>
      </c>
      <c r="S8907" s="388">
        <f>ROWS(R$5:R8907)</f>
        <v>8903</v>
      </c>
      <c r="T8907" s="388" t="str">
        <f>IF(_xlfn.IFNA(VLOOKUP(P8907,$AG$3:$AH$83,2,FALSE),"")='11.1'!$D$5,TXM!S8907,"")</f>
        <v/>
      </c>
      <c r="U8907" t="str">
        <f>IFERROR(SMALL($T$5:$T$9000,ROWS($T$5:T8907)),"")</f>
        <v/>
      </c>
    </row>
    <row r="8908" spans="4:21" ht="14.4" customHeight="1" x14ac:dyDescent="0.3">
      <c r="D8908" s="388">
        <f>ROWS(C$5:C8908)</f>
        <v>8904</v>
      </c>
      <c r="E8908" s="388" t="str">
        <f>IF(_xlfn.IFNA(VLOOKUP(A8908,$AG$3:$AH$83,2,FALSE),"")='11.1'!$D$5,TXM!D8908,"")</f>
        <v/>
      </c>
      <c r="F8908" t="str">
        <f>IFERROR(SMALL($E$5:$E$9000,ROWS($E$5:E8908)),"")</f>
        <v/>
      </c>
      <c r="L8908" s="388">
        <f>ROWS(K$5:K8908)</f>
        <v>8904</v>
      </c>
      <c r="M8908" s="388" t="str">
        <f>IF(_xlfn.IFNA(VLOOKUP(I8908,$AG$3:$AH$83,2,FALSE),"")='11.1'!$D$5,TXM!L8908,"")</f>
        <v/>
      </c>
      <c r="N8908" t="str">
        <f>IFERROR(SMALL($M$5:$M$9000,ROWS($M$5:M8908)),"")</f>
        <v/>
      </c>
      <c r="S8908" s="388">
        <f>ROWS(R$5:R8908)</f>
        <v>8904</v>
      </c>
      <c r="T8908" s="388" t="str">
        <f>IF(_xlfn.IFNA(VLOOKUP(P8908,$AG$3:$AH$83,2,FALSE),"")='11.1'!$D$5,TXM!S8908,"")</f>
        <v/>
      </c>
      <c r="U8908" t="str">
        <f>IFERROR(SMALL($T$5:$T$9000,ROWS($T$5:T8908)),"")</f>
        <v/>
      </c>
    </row>
    <row r="8909" spans="4:21" ht="14.4" customHeight="1" x14ac:dyDescent="0.3">
      <c r="D8909" s="388">
        <f>ROWS(C$5:C8909)</f>
        <v>8905</v>
      </c>
      <c r="E8909" s="388" t="str">
        <f>IF(_xlfn.IFNA(VLOOKUP(A8909,$AG$3:$AH$83,2,FALSE),"")='11.1'!$D$5,TXM!D8909,"")</f>
        <v/>
      </c>
      <c r="F8909" t="str">
        <f>IFERROR(SMALL($E$5:$E$9000,ROWS($E$5:E8909)),"")</f>
        <v/>
      </c>
      <c r="L8909" s="388">
        <f>ROWS(K$5:K8909)</f>
        <v>8905</v>
      </c>
      <c r="M8909" s="388" t="str">
        <f>IF(_xlfn.IFNA(VLOOKUP(I8909,$AG$3:$AH$83,2,FALSE),"")='11.1'!$D$5,TXM!L8909,"")</f>
        <v/>
      </c>
      <c r="N8909" t="str">
        <f>IFERROR(SMALL($M$5:$M$9000,ROWS($M$5:M8909)),"")</f>
        <v/>
      </c>
      <c r="S8909" s="388">
        <f>ROWS(R$5:R8909)</f>
        <v>8905</v>
      </c>
      <c r="T8909" s="388" t="str">
        <f>IF(_xlfn.IFNA(VLOOKUP(P8909,$AG$3:$AH$83,2,FALSE),"")='11.1'!$D$5,TXM!S8909,"")</f>
        <v/>
      </c>
      <c r="U8909" t="str">
        <f>IFERROR(SMALL($T$5:$T$9000,ROWS($T$5:T8909)),"")</f>
        <v/>
      </c>
    </row>
    <row r="8910" spans="4:21" ht="14.4" customHeight="1" x14ac:dyDescent="0.3">
      <c r="D8910" s="388">
        <f>ROWS(C$5:C8910)</f>
        <v>8906</v>
      </c>
      <c r="E8910" s="388" t="str">
        <f>IF(_xlfn.IFNA(VLOOKUP(A8910,$AG$3:$AH$83,2,FALSE),"")='11.1'!$D$5,TXM!D8910,"")</f>
        <v/>
      </c>
      <c r="F8910" t="str">
        <f>IFERROR(SMALL($E$5:$E$9000,ROWS($E$5:E8910)),"")</f>
        <v/>
      </c>
      <c r="L8910" s="388">
        <f>ROWS(K$5:K8910)</f>
        <v>8906</v>
      </c>
      <c r="M8910" s="388" t="str">
        <f>IF(_xlfn.IFNA(VLOOKUP(I8910,$AG$3:$AH$83,2,FALSE),"")='11.1'!$D$5,TXM!L8910,"")</f>
        <v/>
      </c>
      <c r="N8910" t="str">
        <f>IFERROR(SMALL($M$5:$M$9000,ROWS($M$5:M8910)),"")</f>
        <v/>
      </c>
      <c r="S8910" s="388">
        <f>ROWS(R$5:R8910)</f>
        <v>8906</v>
      </c>
      <c r="T8910" s="388" t="str">
        <f>IF(_xlfn.IFNA(VLOOKUP(P8910,$AG$3:$AH$83,2,FALSE),"")='11.1'!$D$5,TXM!S8910,"")</f>
        <v/>
      </c>
      <c r="U8910" t="str">
        <f>IFERROR(SMALL($T$5:$T$9000,ROWS($T$5:T8910)),"")</f>
        <v/>
      </c>
    </row>
    <row r="8911" spans="4:21" ht="14.4" customHeight="1" x14ac:dyDescent="0.3">
      <c r="D8911" s="388">
        <f>ROWS(C$5:C8911)</f>
        <v>8907</v>
      </c>
      <c r="E8911" s="388" t="str">
        <f>IF(_xlfn.IFNA(VLOOKUP(A8911,$AG$3:$AH$83,2,FALSE),"")='11.1'!$D$5,TXM!D8911,"")</f>
        <v/>
      </c>
      <c r="F8911" t="str">
        <f>IFERROR(SMALL($E$5:$E$9000,ROWS($E$5:E8911)),"")</f>
        <v/>
      </c>
      <c r="L8911" s="388">
        <f>ROWS(K$5:K8911)</f>
        <v>8907</v>
      </c>
      <c r="M8911" s="388" t="str">
        <f>IF(_xlfn.IFNA(VLOOKUP(I8911,$AG$3:$AH$83,2,FALSE),"")='11.1'!$D$5,TXM!L8911,"")</f>
        <v/>
      </c>
      <c r="N8911" t="str">
        <f>IFERROR(SMALL($M$5:$M$9000,ROWS($M$5:M8911)),"")</f>
        <v/>
      </c>
      <c r="S8911" s="388">
        <f>ROWS(R$5:R8911)</f>
        <v>8907</v>
      </c>
      <c r="T8911" s="388" t="str">
        <f>IF(_xlfn.IFNA(VLOOKUP(P8911,$AG$3:$AH$83,2,FALSE),"")='11.1'!$D$5,TXM!S8911,"")</f>
        <v/>
      </c>
      <c r="U8911" t="str">
        <f>IFERROR(SMALL($T$5:$T$9000,ROWS($T$5:T8911)),"")</f>
        <v/>
      </c>
    </row>
    <row r="8912" spans="4:21" ht="14.4" customHeight="1" x14ac:dyDescent="0.3">
      <c r="D8912" s="388">
        <f>ROWS(C$5:C8912)</f>
        <v>8908</v>
      </c>
      <c r="E8912" s="388" t="str">
        <f>IF(_xlfn.IFNA(VLOOKUP(A8912,$AG$3:$AH$83,2,FALSE),"")='11.1'!$D$5,TXM!D8912,"")</f>
        <v/>
      </c>
      <c r="F8912" t="str">
        <f>IFERROR(SMALL($E$5:$E$9000,ROWS($E$5:E8912)),"")</f>
        <v/>
      </c>
      <c r="L8912" s="388">
        <f>ROWS(K$5:K8912)</f>
        <v>8908</v>
      </c>
      <c r="M8912" s="388" t="str">
        <f>IF(_xlfn.IFNA(VLOOKUP(I8912,$AG$3:$AH$83,2,FALSE),"")='11.1'!$D$5,TXM!L8912,"")</f>
        <v/>
      </c>
      <c r="N8912" t="str">
        <f>IFERROR(SMALL($M$5:$M$9000,ROWS($M$5:M8912)),"")</f>
        <v/>
      </c>
      <c r="S8912" s="388">
        <f>ROWS(R$5:R8912)</f>
        <v>8908</v>
      </c>
      <c r="T8912" s="388" t="str">
        <f>IF(_xlfn.IFNA(VLOOKUP(P8912,$AG$3:$AH$83,2,FALSE),"")='11.1'!$D$5,TXM!S8912,"")</f>
        <v/>
      </c>
      <c r="U8912" t="str">
        <f>IFERROR(SMALL($T$5:$T$9000,ROWS($T$5:T8912)),"")</f>
        <v/>
      </c>
    </row>
    <row r="8913" spans="4:21" ht="14.4" customHeight="1" x14ac:dyDescent="0.3">
      <c r="D8913" s="388">
        <f>ROWS(C$5:C8913)</f>
        <v>8909</v>
      </c>
      <c r="E8913" s="388" t="str">
        <f>IF(_xlfn.IFNA(VLOOKUP(A8913,$AG$3:$AH$83,2,FALSE),"")='11.1'!$D$5,TXM!D8913,"")</f>
        <v/>
      </c>
      <c r="F8913" t="str">
        <f>IFERROR(SMALL($E$5:$E$9000,ROWS($E$5:E8913)),"")</f>
        <v/>
      </c>
      <c r="L8913" s="388">
        <f>ROWS(K$5:K8913)</f>
        <v>8909</v>
      </c>
      <c r="M8913" s="388" t="str">
        <f>IF(_xlfn.IFNA(VLOOKUP(I8913,$AG$3:$AH$83,2,FALSE),"")='11.1'!$D$5,TXM!L8913,"")</f>
        <v/>
      </c>
      <c r="N8913" t="str">
        <f>IFERROR(SMALL($M$5:$M$9000,ROWS($M$5:M8913)),"")</f>
        <v/>
      </c>
      <c r="S8913" s="388">
        <f>ROWS(R$5:R8913)</f>
        <v>8909</v>
      </c>
      <c r="T8913" s="388" t="str">
        <f>IF(_xlfn.IFNA(VLOOKUP(P8913,$AG$3:$AH$83,2,FALSE),"")='11.1'!$D$5,TXM!S8913,"")</f>
        <v/>
      </c>
      <c r="U8913" t="str">
        <f>IFERROR(SMALL($T$5:$T$9000,ROWS($T$5:T8913)),"")</f>
        <v/>
      </c>
    </row>
    <row r="8914" spans="4:21" ht="14.4" customHeight="1" x14ac:dyDescent="0.3">
      <c r="D8914" s="388">
        <f>ROWS(C$5:C8914)</f>
        <v>8910</v>
      </c>
      <c r="E8914" s="388" t="str">
        <f>IF(_xlfn.IFNA(VLOOKUP(A8914,$AG$3:$AH$83,2,FALSE),"")='11.1'!$D$5,TXM!D8914,"")</f>
        <v/>
      </c>
      <c r="F8914" t="str">
        <f>IFERROR(SMALL($E$5:$E$9000,ROWS($E$5:E8914)),"")</f>
        <v/>
      </c>
      <c r="L8914" s="388">
        <f>ROWS(K$5:K8914)</f>
        <v>8910</v>
      </c>
      <c r="M8914" s="388" t="str">
        <f>IF(_xlfn.IFNA(VLOOKUP(I8914,$AG$3:$AH$83,2,FALSE),"")='11.1'!$D$5,TXM!L8914,"")</f>
        <v/>
      </c>
      <c r="N8914" t="str">
        <f>IFERROR(SMALL($M$5:$M$9000,ROWS($M$5:M8914)),"")</f>
        <v/>
      </c>
      <c r="S8914" s="388">
        <f>ROWS(R$5:R8914)</f>
        <v>8910</v>
      </c>
      <c r="T8914" s="388" t="str">
        <f>IF(_xlfn.IFNA(VLOOKUP(P8914,$AG$3:$AH$83,2,FALSE),"")='11.1'!$D$5,TXM!S8914,"")</f>
        <v/>
      </c>
      <c r="U8914" t="str">
        <f>IFERROR(SMALL($T$5:$T$9000,ROWS($T$5:T8914)),"")</f>
        <v/>
      </c>
    </row>
    <row r="8915" spans="4:21" ht="14.4" customHeight="1" x14ac:dyDescent="0.3">
      <c r="D8915" s="388">
        <f>ROWS(C$5:C8915)</f>
        <v>8911</v>
      </c>
      <c r="E8915" s="388" t="str">
        <f>IF(_xlfn.IFNA(VLOOKUP(A8915,$AG$3:$AH$83,2,FALSE),"")='11.1'!$D$5,TXM!D8915,"")</f>
        <v/>
      </c>
      <c r="F8915" t="str">
        <f>IFERROR(SMALL($E$5:$E$9000,ROWS($E$5:E8915)),"")</f>
        <v/>
      </c>
      <c r="L8915" s="388">
        <f>ROWS(K$5:K8915)</f>
        <v>8911</v>
      </c>
      <c r="M8915" s="388" t="str">
        <f>IF(_xlfn.IFNA(VLOOKUP(I8915,$AG$3:$AH$83,2,FALSE),"")='11.1'!$D$5,TXM!L8915,"")</f>
        <v/>
      </c>
      <c r="N8915" t="str">
        <f>IFERROR(SMALL($M$5:$M$9000,ROWS($M$5:M8915)),"")</f>
        <v/>
      </c>
      <c r="S8915" s="388">
        <f>ROWS(R$5:R8915)</f>
        <v>8911</v>
      </c>
      <c r="T8915" s="388" t="str">
        <f>IF(_xlfn.IFNA(VLOOKUP(P8915,$AG$3:$AH$83,2,FALSE),"")='11.1'!$D$5,TXM!S8915,"")</f>
        <v/>
      </c>
      <c r="U8915" t="str">
        <f>IFERROR(SMALL($T$5:$T$9000,ROWS($T$5:T8915)),"")</f>
        <v/>
      </c>
    </row>
    <row r="8916" spans="4:21" ht="14.4" customHeight="1" x14ac:dyDescent="0.3">
      <c r="D8916" s="388">
        <f>ROWS(C$5:C8916)</f>
        <v>8912</v>
      </c>
      <c r="E8916" s="388" t="str">
        <f>IF(_xlfn.IFNA(VLOOKUP(A8916,$AG$3:$AH$83,2,FALSE),"")='11.1'!$D$5,TXM!D8916,"")</f>
        <v/>
      </c>
      <c r="F8916" t="str">
        <f>IFERROR(SMALL($E$5:$E$9000,ROWS($E$5:E8916)),"")</f>
        <v/>
      </c>
      <c r="L8916" s="388">
        <f>ROWS(K$5:K8916)</f>
        <v>8912</v>
      </c>
      <c r="M8916" s="388" t="str">
        <f>IF(_xlfn.IFNA(VLOOKUP(I8916,$AG$3:$AH$83,2,FALSE),"")='11.1'!$D$5,TXM!L8916,"")</f>
        <v/>
      </c>
      <c r="N8916" t="str">
        <f>IFERROR(SMALL($M$5:$M$9000,ROWS($M$5:M8916)),"")</f>
        <v/>
      </c>
      <c r="S8916" s="388">
        <f>ROWS(R$5:R8916)</f>
        <v>8912</v>
      </c>
      <c r="T8916" s="388" t="str">
        <f>IF(_xlfn.IFNA(VLOOKUP(P8916,$AG$3:$AH$83,2,FALSE),"")='11.1'!$D$5,TXM!S8916,"")</f>
        <v/>
      </c>
      <c r="U8916" t="str">
        <f>IFERROR(SMALL($T$5:$T$9000,ROWS($T$5:T8916)),"")</f>
        <v/>
      </c>
    </row>
    <row r="8917" spans="4:21" ht="14.4" customHeight="1" x14ac:dyDescent="0.3">
      <c r="D8917" s="388">
        <f>ROWS(C$5:C8917)</f>
        <v>8913</v>
      </c>
      <c r="E8917" s="388" t="str">
        <f>IF(_xlfn.IFNA(VLOOKUP(A8917,$AG$3:$AH$83,2,FALSE),"")='11.1'!$D$5,TXM!D8917,"")</f>
        <v/>
      </c>
      <c r="F8917" t="str">
        <f>IFERROR(SMALL($E$5:$E$9000,ROWS($E$5:E8917)),"")</f>
        <v/>
      </c>
      <c r="L8917" s="388">
        <f>ROWS(K$5:K8917)</f>
        <v>8913</v>
      </c>
      <c r="M8917" s="388" t="str">
        <f>IF(_xlfn.IFNA(VLOOKUP(I8917,$AG$3:$AH$83,2,FALSE),"")='11.1'!$D$5,TXM!L8917,"")</f>
        <v/>
      </c>
      <c r="N8917" t="str">
        <f>IFERROR(SMALL($M$5:$M$9000,ROWS($M$5:M8917)),"")</f>
        <v/>
      </c>
      <c r="S8917" s="388">
        <f>ROWS(R$5:R8917)</f>
        <v>8913</v>
      </c>
      <c r="T8917" s="388" t="str">
        <f>IF(_xlfn.IFNA(VLOOKUP(P8917,$AG$3:$AH$83,2,FALSE),"")='11.1'!$D$5,TXM!S8917,"")</f>
        <v/>
      </c>
      <c r="U8917" t="str">
        <f>IFERROR(SMALL($T$5:$T$9000,ROWS($T$5:T8917)),"")</f>
        <v/>
      </c>
    </row>
    <row r="8918" spans="4:21" ht="14.4" customHeight="1" x14ac:dyDescent="0.3">
      <c r="D8918" s="388">
        <f>ROWS(C$5:C8918)</f>
        <v>8914</v>
      </c>
      <c r="E8918" s="388" t="str">
        <f>IF(_xlfn.IFNA(VLOOKUP(A8918,$AG$3:$AH$83,2,FALSE),"")='11.1'!$D$5,TXM!D8918,"")</f>
        <v/>
      </c>
      <c r="F8918" t="str">
        <f>IFERROR(SMALL($E$5:$E$9000,ROWS($E$5:E8918)),"")</f>
        <v/>
      </c>
      <c r="L8918" s="388">
        <f>ROWS(K$5:K8918)</f>
        <v>8914</v>
      </c>
      <c r="M8918" s="388" t="str">
        <f>IF(_xlfn.IFNA(VLOOKUP(I8918,$AG$3:$AH$83,2,FALSE),"")='11.1'!$D$5,TXM!L8918,"")</f>
        <v/>
      </c>
      <c r="N8918" t="str">
        <f>IFERROR(SMALL($M$5:$M$9000,ROWS($M$5:M8918)),"")</f>
        <v/>
      </c>
      <c r="S8918" s="388">
        <f>ROWS(R$5:R8918)</f>
        <v>8914</v>
      </c>
      <c r="T8918" s="388" t="str">
        <f>IF(_xlfn.IFNA(VLOOKUP(P8918,$AG$3:$AH$83,2,FALSE),"")='11.1'!$D$5,TXM!S8918,"")</f>
        <v/>
      </c>
      <c r="U8918" t="str">
        <f>IFERROR(SMALL($T$5:$T$9000,ROWS($T$5:T8918)),"")</f>
        <v/>
      </c>
    </row>
    <row r="8919" spans="4:21" ht="14.4" customHeight="1" x14ac:dyDescent="0.3">
      <c r="D8919" s="388">
        <f>ROWS(C$5:C8919)</f>
        <v>8915</v>
      </c>
      <c r="E8919" s="388" t="str">
        <f>IF(_xlfn.IFNA(VLOOKUP(A8919,$AG$3:$AH$83,2,FALSE),"")='11.1'!$D$5,TXM!D8919,"")</f>
        <v/>
      </c>
      <c r="F8919" t="str">
        <f>IFERROR(SMALL($E$5:$E$9000,ROWS($E$5:E8919)),"")</f>
        <v/>
      </c>
      <c r="L8919" s="388">
        <f>ROWS(K$5:K8919)</f>
        <v>8915</v>
      </c>
      <c r="M8919" s="388" t="str">
        <f>IF(_xlfn.IFNA(VLOOKUP(I8919,$AG$3:$AH$83,2,FALSE),"")='11.1'!$D$5,TXM!L8919,"")</f>
        <v/>
      </c>
      <c r="N8919" t="str">
        <f>IFERROR(SMALL($M$5:$M$9000,ROWS($M$5:M8919)),"")</f>
        <v/>
      </c>
      <c r="S8919" s="388">
        <f>ROWS(R$5:R8919)</f>
        <v>8915</v>
      </c>
      <c r="T8919" s="388" t="str">
        <f>IF(_xlfn.IFNA(VLOOKUP(P8919,$AG$3:$AH$83,2,FALSE),"")='11.1'!$D$5,TXM!S8919,"")</f>
        <v/>
      </c>
      <c r="U8919" t="str">
        <f>IFERROR(SMALL($T$5:$T$9000,ROWS($T$5:T8919)),"")</f>
        <v/>
      </c>
    </row>
    <row r="8920" spans="4:21" ht="14.4" customHeight="1" x14ac:dyDescent="0.3">
      <c r="D8920" s="388">
        <f>ROWS(C$5:C8920)</f>
        <v>8916</v>
      </c>
      <c r="E8920" s="388" t="str">
        <f>IF(_xlfn.IFNA(VLOOKUP(A8920,$AG$3:$AH$83,2,FALSE),"")='11.1'!$D$5,TXM!D8920,"")</f>
        <v/>
      </c>
      <c r="F8920" t="str">
        <f>IFERROR(SMALL($E$5:$E$9000,ROWS($E$5:E8920)),"")</f>
        <v/>
      </c>
      <c r="L8920" s="388">
        <f>ROWS(K$5:K8920)</f>
        <v>8916</v>
      </c>
      <c r="M8920" s="388" t="str">
        <f>IF(_xlfn.IFNA(VLOOKUP(I8920,$AG$3:$AH$83,2,FALSE),"")='11.1'!$D$5,TXM!L8920,"")</f>
        <v/>
      </c>
      <c r="N8920" t="str">
        <f>IFERROR(SMALL($M$5:$M$9000,ROWS($M$5:M8920)),"")</f>
        <v/>
      </c>
      <c r="S8920" s="388">
        <f>ROWS(R$5:R8920)</f>
        <v>8916</v>
      </c>
      <c r="T8920" s="388" t="str">
        <f>IF(_xlfn.IFNA(VLOOKUP(P8920,$AG$3:$AH$83,2,FALSE),"")='11.1'!$D$5,TXM!S8920,"")</f>
        <v/>
      </c>
      <c r="U8920" t="str">
        <f>IFERROR(SMALL($T$5:$T$9000,ROWS($T$5:T8920)),"")</f>
        <v/>
      </c>
    </row>
    <row r="8921" spans="4:21" ht="14.4" customHeight="1" x14ac:dyDescent="0.3">
      <c r="D8921" s="388">
        <f>ROWS(C$5:C8921)</f>
        <v>8917</v>
      </c>
      <c r="E8921" s="388" t="str">
        <f>IF(_xlfn.IFNA(VLOOKUP(A8921,$AG$3:$AH$83,2,FALSE),"")='11.1'!$D$5,TXM!D8921,"")</f>
        <v/>
      </c>
      <c r="F8921" t="str">
        <f>IFERROR(SMALL($E$5:$E$9000,ROWS($E$5:E8921)),"")</f>
        <v/>
      </c>
      <c r="L8921" s="388">
        <f>ROWS(K$5:K8921)</f>
        <v>8917</v>
      </c>
      <c r="M8921" s="388" t="str">
        <f>IF(_xlfn.IFNA(VLOOKUP(I8921,$AG$3:$AH$83,2,FALSE),"")='11.1'!$D$5,TXM!L8921,"")</f>
        <v/>
      </c>
      <c r="N8921" t="str">
        <f>IFERROR(SMALL($M$5:$M$9000,ROWS($M$5:M8921)),"")</f>
        <v/>
      </c>
      <c r="S8921" s="388">
        <f>ROWS(R$5:R8921)</f>
        <v>8917</v>
      </c>
      <c r="T8921" s="388" t="str">
        <f>IF(_xlfn.IFNA(VLOOKUP(P8921,$AG$3:$AH$83,2,FALSE),"")='11.1'!$D$5,TXM!S8921,"")</f>
        <v/>
      </c>
      <c r="U8921" t="str">
        <f>IFERROR(SMALL($T$5:$T$9000,ROWS($T$5:T8921)),"")</f>
        <v/>
      </c>
    </row>
    <row r="8922" spans="4:21" ht="14.4" customHeight="1" x14ac:dyDescent="0.3">
      <c r="D8922" s="388">
        <f>ROWS(C$5:C8922)</f>
        <v>8918</v>
      </c>
      <c r="E8922" s="388" t="str">
        <f>IF(_xlfn.IFNA(VLOOKUP(A8922,$AG$3:$AH$83,2,FALSE),"")='11.1'!$D$5,TXM!D8922,"")</f>
        <v/>
      </c>
      <c r="F8922" t="str">
        <f>IFERROR(SMALL($E$5:$E$9000,ROWS($E$5:E8922)),"")</f>
        <v/>
      </c>
      <c r="L8922" s="388">
        <f>ROWS(K$5:K8922)</f>
        <v>8918</v>
      </c>
      <c r="M8922" s="388" t="str">
        <f>IF(_xlfn.IFNA(VLOOKUP(I8922,$AG$3:$AH$83,2,FALSE),"")='11.1'!$D$5,TXM!L8922,"")</f>
        <v/>
      </c>
      <c r="N8922" t="str">
        <f>IFERROR(SMALL($M$5:$M$9000,ROWS($M$5:M8922)),"")</f>
        <v/>
      </c>
      <c r="S8922" s="388">
        <f>ROWS(R$5:R8922)</f>
        <v>8918</v>
      </c>
      <c r="T8922" s="388" t="str">
        <f>IF(_xlfn.IFNA(VLOOKUP(P8922,$AG$3:$AH$83,2,FALSE),"")='11.1'!$D$5,TXM!S8922,"")</f>
        <v/>
      </c>
      <c r="U8922" t="str">
        <f>IFERROR(SMALL($T$5:$T$9000,ROWS($T$5:T8922)),"")</f>
        <v/>
      </c>
    </row>
    <row r="8923" spans="4:21" ht="14.4" customHeight="1" x14ac:dyDescent="0.3">
      <c r="D8923" s="388">
        <f>ROWS(C$5:C8923)</f>
        <v>8919</v>
      </c>
      <c r="E8923" s="388" t="str">
        <f>IF(_xlfn.IFNA(VLOOKUP(A8923,$AG$3:$AH$83,2,FALSE),"")='11.1'!$D$5,TXM!D8923,"")</f>
        <v/>
      </c>
      <c r="F8923" t="str">
        <f>IFERROR(SMALL($E$5:$E$9000,ROWS($E$5:E8923)),"")</f>
        <v/>
      </c>
      <c r="L8923" s="388">
        <f>ROWS(K$5:K8923)</f>
        <v>8919</v>
      </c>
      <c r="M8923" s="388" t="str">
        <f>IF(_xlfn.IFNA(VLOOKUP(I8923,$AG$3:$AH$83,2,FALSE),"")='11.1'!$D$5,TXM!L8923,"")</f>
        <v/>
      </c>
      <c r="N8923" t="str">
        <f>IFERROR(SMALL($M$5:$M$9000,ROWS($M$5:M8923)),"")</f>
        <v/>
      </c>
      <c r="S8923" s="388">
        <f>ROWS(R$5:R8923)</f>
        <v>8919</v>
      </c>
      <c r="T8923" s="388" t="str">
        <f>IF(_xlfn.IFNA(VLOOKUP(P8923,$AG$3:$AH$83,2,FALSE),"")='11.1'!$D$5,TXM!S8923,"")</f>
        <v/>
      </c>
      <c r="U8923" t="str">
        <f>IFERROR(SMALL($T$5:$T$9000,ROWS($T$5:T8923)),"")</f>
        <v/>
      </c>
    </row>
    <row r="8924" spans="4:21" ht="14.4" customHeight="1" x14ac:dyDescent="0.3">
      <c r="D8924" s="388">
        <f>ROWS(C$5:C8924)</f>
        <v>8920</v>
      </c>
      <c r="E8924" s="388" t="str">
        <f>IF(_xlfn.IFNA(VLOOKUP(A8924,$AG$3:$AH$83,2,FALSE),"")='11.1'!$D$5,TXM!D8924,"")</f>
        <v/>
      </c>
      <c r="F8924" t="str">
        <f>IFERROR(SMALL($E$5:$E$9000,ROWS($E$5:E8924)),"")</f>
        <v/>
      </c>
      <c r="L8924" s="388">
        <f>ROWS(K$5:K8924)</f>
        <v>8920</v>
      </c>
      <c r="M8924" s="388" t="str">
        <f>IF(_xlfn.IFNA(VLOOKUP(I8924,$AG$3:$AH$83,2,FALSE),"")='11.1'!$D$5,TXM!L8924,"")</f>
        <v/>
      </c>
      <c r="N8924" t="str">
        <f>IFERROR(SMALL($M$5:$M$9000,ROWS($M$5:M8924)),"")</f>
        <v/>
      </c>
      <c r="S8924" s="388">
        <f>ROWS(R$5:R8924)</f>
        <v>8920</v>
      </c>
      <c r="T8924" s="388" t="str">
        <f>IF(_xlfn.IFNA(VLOOKUP(P8924,$AG$3:$AH$83,2,FALSE),"")='11.1'!$D$5,TXM!S8924,"")</f>
        <v/>
      </c>
      <c r="U8924" t="str">
        <f>IFERROR(SMALL($T$5:$T$9000,ROWS($T$5:T8924)),"")</f>
        <v/>
      </c>
    </row>
    <row r="8925" spans="4:21" ht="14.4" customHeight="1" x14ac:dyDescent="0.3">
      <c r="D8925" s="388">
        <f>ROWS(C$5:C8925)</f>
        <v>8921</v>
      </c>
      <c r="E8925" s="388" t="str">
        <f>IF(_xlfn.IFNA(VLOOKUP(A8925,$AG$3:$AH$83,2,FALSE),"")='11.1'!$D$5,TXM!D8925,"")</f>
        <v/>
      </c>
      <c r="F8925" t="str">
        <f>IFERROR(SMALL($E$5:$E$9000,ROWS($E$5:E8925)),"")</f>
        <v/>
      </c>
      <c r="L8925" s="388">
        <f>ROWS(K$5:K8925)</f>
        <v>8921</v>
      </c>
      <c r="M8925" s="388" t="str">
        <f>IF(_xlfn.IFNA(VLOOKUP(I8925,$AG$3:$AH$83,2,FALSE),"")='11.1'!$D$5,TXM!L8925,"")</f>
        <v/>
      </c>
      <c r="N8925" t="str">
        <f>IFERROR(SMALL($M$5:$M$9000,ROWS($M$5:M8925)),"")</f>
        <v/>
      </c>
      <c r="S8925" s="388">
        <f>ROWS(R$5:R8925)</f>
        <v>8921</v>
      </c>
      <c r="T8925" s="388" t="str">
        <f>IF(_xlfn.IFNA(VLOOKUP(P8925,$AG$3:$AH$83,2,FALSE),"")='11.1'!$D$5,TXM!S8925,"")</f>
        <v/>
      </c>
      <c r="U8925" t="str">
        <f>IFERROR(SMALL($T$5:$T$9000,ROWS($T$5:T8925)),"")</f>
        <v/>
      </c>
    </row>
    <row r="8926" spans="4:21" ht="14.4" customHeight="1" x14ac:dyDescent="0.3">
      <c r="D8926" s="388">
        <f>ROWS(C$5:C8926)</f>
        <v>8922</v>
      </c>
      <c r="E8926" s="388" t="str">
        <f>IF(_xlfn.IFNA(VLOOKUP(A8926,$AG$3:$AH$83,2,FALSE),"")='11.1'!$D$5,TXM!D8926,"")</f>
        <v/>
      </c>
      <c r="F8926" t="str">
        <f>IFERROR(SMALL($E$5:$E$9000,ROWS($E$5:E8926)),"")</f>
        <v/>
      </c>
      <c r="L8926" s="388">
        <f>ROWS(K$5:K8926)</f>
        <v>8922</v>
      </c>
      <c r="M8926" s="388" t="str">
        <f>IF(_xlfn.IFNA(VLOOKUP(I8926,$AG$3:$AH$83,2,FALSE),"")='11.1'!$D$5,TXM!L8926,"")</f>
        <v/>
      </c>
      <c r="N8926" t="str">
        <f>IFERROR(SMALL($M$5:$M$9000,ROWS($M$5:M8926)),"")</f>
        <v/>
      </c>
      <c r="S8926" s="388">
        <f>ROWS(R$5:R8926)</f>
        <v>8922</v>
      </c>
      <c r="T8926" s="388" t="str">
        <f>IF(_xlfn.IFNA(VLOOKUP(P8926,$AG$3:$AH$83,2,FALSE),"")='11.1'!$D$5,TXM!S8926,"")</f>
        <v/>
      </c>
      <c r="U8926" t="str">
        <f>IFERROR(SMALL($T$5:$T$9000,ROWS($T$5:T8926)),"")</f>
        <v/>
      </c>
    </row>
    <row r="8927" spans="4:21" ht="14.4" customHeight="1" x14ac:dyDescent="0.3">
      <c r="D8927" s="388">
        <f>ROWS(C$5:C8927)</f>
        <v>8923</v>
      </c>
      <c r="E8927" s="388" t="str">
        <f>IF(_xlfn.IFNA(VLOOKUP(A8927,$AG$3:$AH$83,2,FALSE),"")='11.1'!$D$5,TXM!D8927,"")</f>
        <v/>
      </c>
      <c r="F8927" t="str">
        <f>IFERROR(SMALL($E$5:$E$9000,ROWS($E$5:E8927)),"")</f>
        <v/>
      </c>
      <c r="L8927" s="388">
        <f>ROWS(K$5:K8927)</f>
        <v>8923</v>
      </c>
      <c r="M8927" s="388" t="str">
        <f>IF(_xlfn.IFNA(VLOOKUP(I8927,$AG$3:$AH$83,2,FALSE),"")='11.1'!$D$5,TXM!L8927,"")</f>
        <v/>
      </c>
      <c r="N8927" t="str">
        <f>IFERROR(SMALL($M$5:$M$9000,ROWS($M$5:M8927)),"")</f>
        <v/>
      </c>
      <c r="S8927" s="388">
        <f>ROWS(R$5:R8927)</f>
        <v>8923</v>
      </c>
      <c r="T8927" s="388" t="str">
        <f>IF(_xlfn.IFNA(VLOOKUP(P8927,$AG$3:$AH$83,2,FALSE),"")='11.1'!$D$5,TXM!S8927,"")</f>
        <v/>
      </c>
      <c r="U8927" t="str">
        <f>IFERROR(SMALL($T$5:$T$9000,ROWS($T$5:T8927)),"")</f>
        <v/>
      </c>
    </row>
    <row r="8928" spans="4:21" ht="14.4" customHeight="1" x14ac:dyDescent="0.3">
      <c r="D8928" s="388">
        <f>ROWS(C$5:C8928)</f>
        <v>8924</v>
      </c>
      <c r="E8928" s="388" t="str">
        <f>IF(_xlfn.IFNA(VLOOKUP(A8928,$AG$3:$AH$83,2,FALSE),"")='11.1'!$D$5,TXM!D8928,"")</f>
        <v/>
      </c>
      <c r="F8928" t="str">
        <f>IFERROR(SMALL($E$5:$E$9000,ROWS($E$5:E8928)),"")</f>
        <v/>
      </c>
      <c r="L8928" s="388">
        <f>ROWS(K$5:K8928)</f>
        <v>8924</v>
      </c>
      <c r="M8928" s="388" t="str">
        <f>IF(_xlfn.IFNA(VLOOKUP(I8928,$AG$3:$AH$83,2,FALSE),"")='11.1'!$D$5,TXM!L8928,"")</f>
        <v/>
      </c>
      <c r="N8928" t="str">
        <f>IFERROR(SMALL($M$5:$M$9000,ROWS($M$5:M8928)),"")</f>
        <v/>
      </c>
      <c r="S8928" s="388">
        <f>ROWS(R$5:R8928)</f>
        <v>8924</v>
      </c>
      <c r="T8928" s="388" t="str">
        <f>IF(_xlfn.IFNA(VLOOKUP(P8928,$AG$3:$AH$83,2,FALSE),"")='11.1'!$D$5,TXM!S8928,"")</f>
        <v/>
      </c>
      <c r="U8928" t="str">
        <f>IFERROR(SMALL($T$5:$T$9000,ROWS($T$5:T8928)),"")</f>
        <v/>
      </c>
    </row>
    <row r="8929" spans="4:21" ht="14.4" customHeight="1" x14ac:dyDescent="0.3">
      <c r="D8929" s="388">
        <f>ROWS(C$5:C8929)</f>
        <v>8925</v>
      </c>
      <c r="E8929" s="388" t="str">
        <f>IF(_xlfn.IFNA(VLOOKUP(A8929,$AG$3:$AH$83,2,FALSE),"")='11.1'!$D$5,TXM!D8929,"")</f>
        <v/>
      </c>
      <c r="F8929" t="str">
        <f>IFERROR(SMALL($E$5:$E$9000,ROWS($E$5:E8929)),"")</f>
        <v/>
      </c>
      <c r="L8929" s="388">
        <f>ROWS(K$5:K8929)</f>
        <v>8925</v>
      </c>
      <c r="M8929" s="388" t="str">
        <f>IF(_xlfn.IFNA(VLOOKUP(I8929,$AG$3:$AH$83,2,FALSE),"")='11.1'!$D$5,TXM!L8929,"")</f>
        <v/>
      </c>
      <c r="N8929" t="str">
        <f>IFERROR(SMALL($M$5:$M$9000,ROWS($M$5:M8929)),"")</f>
        <v/>
      </c>
      <c r="S8929" s="388">
        <f>ROWS(R$5:R8929)</f>
        <v>8925</v>
      </c>
      <c r="T8929" s="388" t="str">
        <f>IF(_xlfn.IFNA(VLOOKUP(P8929,$AG$3:$AH$83,2,FALSE),"")='11.1'!$D$5,TXM!S8929,"")</f>
        <v/>
      </c>
      <c r="U8929" t="str">
        <f>IFERROR(SMALL($T$5:$T$9000,ROWS($T$5:T8929)),"")</f>
        <v/>
      </c>
    </row>
    <row r="8930" spans="4:21" ht="14.4" customHeight="1" x14ac:dyDescent="0.3">
      <c r="D8930" s="388">
        <f>ROWS(C$5:C8930)</f>
        <v>8926</v>
      </c>
      <c r="E8930" s="388" t="str">
        <f>IF(_xlfn.IFNA(VLOOKUP(A8930,$AG$3:$AH$83,2,FALSE),"")='11.1'!$D$5,TXM!D8930,"")</f>
        <v/>
      </c>
      <c r="F8930" t="str">
        <f>IFERROR(SMALL($E$5:$E$9000,ROWS($E$5:E8930)),"")</f>
        <v/>
      </c>
      <c r="L8930" s="388">
        <f>ROWS(K$5:K8930)</f>
        <v>8926</v>
      </c>
      <c r="M8930" s="388" t="str">
        <f>IF(_xlfn.IFNA(VLOOKUP(I8930,$AG$3:$AH$83,2,FALSE),"")='11.1'!$D$5,TXM!L8930,"")</f>
        <v/>
      </c>
      <c r="N8930" t="str">
        <f>IFERROR(SMALL($M$5:$M$9000,ROWS($M$5:M8930)),"")</f>
        <v/>
      </c>
      <c r="S8930" s="388">
        <f>ROWS(R$5:R8930)</f>
        <v>8926</v>
      </c>
      <c r="T8930" s="388" t="str">
        <f>IF(_xlfn.IFNA(VLOOKUP(P8930,$AG$3:$AH$83,2,FALSE),"")='11.1'!$D$5,TXM!S8930,"")</f>
        <v/>
      </c>
      <c r="U8930" t="str">
        <f>IFERROR(SMALL($T$5:$T$9000,ROWS($T$5:T8930)),"")</f>
        <v/>
      </c>
    </row>
    <row r="8931" spans="4:21" ht="14.4" customHeight="1" x14ac:dyDescent="0.3">
      <c r="D8931" s="388">
        <f>ROWS(C$5:C8931)</f>
        <v>8927</v>
      </c>
      <c r="E8931" s="388" t="str">
        <f>IF(_xlfn.IFNA(VLOOKUP(A8931,$AG$3:$AH$83,2,FALSE),"")='11.1'!$D$5,TXM!D8931,"")</f>
        <v/>
      </c>
      <c r="F8931" t="str">
        <f>IFERROR(SMALL($E$5:$E$9000,ROWS($E$5:E8931)),"")</f>
        <v/>
      </c>
      <c r="L8931" s="388">
        <f>ROWS(K$5:K8931)</f>
        <v>8927</v>
      </c>
      <c r="M8931" s="388" t="str">
        <f>IF(_xlfn.IFNA(VLOOKUP(I8931,$AG$3:$AH$83,2,FALSE),"")='11.1'!$D$5,TXM!L8931,"")</f>
        <v/>
      </c>
      <c r="N8931" t="str">
        <f>IFERROR(SMALL($M$5:$M$9000,ROWS($M$5:M8931)),"")</f>
        <v/>
      </c>
      <c r="S8931" s="388">
        <f>ROWS(R$5:R8931)</f>
        <v>8927</v>
      </c>
      <c r="T8931" s="388" t="str">
        <f>IF(_xlfn.IFNA(VLOOKUP(P8931,$AG$3:$AH$83,2,FALSE),"")='11.1'!$D$5,TXM!S8931,"")</f>
        <v/>
      </c>
      <c r="U8931" t="str">
        <f>IFERROR(SMALL($T$5:$T$9000,ROWS($T$5:T8931)),"")</f>
        <v/>
      </c>
    </row>
    <row r="8932" spans="4:21" ht="14.4" customHeight="1" x14ac:dyDescent="0.3">
      <c r="D8932" s="388">
        <f>ROWS(C$5:C8932)</f>
        <v>8928</v>
      </c>
      <c r="E8932" s="388" t="str">
        <f>IF(_xlfn.IFNA(VLOOKUP(A8932,$AG$3:$AH$83,2,FALSE),"")='11.1'!$D$5,TXM!D8932,"")</f>
        <v/>
      </c>
      <c r="F8932" t="str">
        <f>IFERROR(SMALL($E$5:$E$9000,ROWS($E$5:E8932)),"")</f>
        <v/>
      </c>
      <c r="L8932" s="388">
        <f>ROWS(K$5:K8932)</f>
        <v>8928</v>
      </c>
      <c r="M8932" s="388" t="str">
        <f>IF(_xlfn.IFNA(VLOOKUP(I8932,$AG$3:$AH$83,2,FALSE),"")='11.1'!$D$5,TXM!L8932,"")</f>
        <v/>
      </c>
      <c r="N8932" t="str">
        <f>IFERROR(SMALL($M$5:$M$9000,ROWS($M$5:M8932)),"")</f>
        <v/>
      </c>
      <c r="S8932" s="388">
        <f>ROWS(R$5:R8932)</f>
        <v>8928</v>
      </c>
      <c r="T8932" s="388" t="str">
        <f>IF(_xlfn.IFNA(VLOOKUP(P8932,$AG$3:$AH$83,2,FALSE),"")='11.1'!$D$5,TXM!S8932,"")</f>
        <v/>
      </c>
      <c r="U8932" t="str">
        <f>IFERROR(SMALL($T$5:$T$9000,ROWS($T$5:T8932)),"")</f>
        <v/>
      </c>
    </row>
    <row r="8933" spans="4:21" ht="14.4" customHeight="1" x14ac:dyDescent="0.3">
      <c r="D8933" s="388">
        <f>ROWS(C$5:C8933)</f>
        <v>8929</v>
      </c>
      <c r="E8933" s="388" t="str">
        <f>IF(_xlfn.IFNA(VLOOKUP(A8933,$AG$3:$AH$83,2,FALSE),"")='11.1'!$D$5,TXM!D8933,"")</f>
        <v/>
      </c>
      <c r="F8933" t="str">
        <f>IFERROR(SMALL($E$5:$E$9000,ROWS($E$5:E8933)),"")</f>
        <v/>
      </c>
      <c r="L8933" s="388">
        <f>ROWS(K$5:K8933)</f>
        <v>8929</v>
      </c>
      <c r="M8933" s="388" t="str">
        <f>IF(_xlfn.IFNA(VLOOKUP(I8933,$AG$3:$AH$83,2,FALSE),"")='11.1'!$D$5,TXM!L8933,"")</f>
        <v/>
      </c>
      <c r="N8933" t="str">
        <f>IFERROR(SMALL($M$5:$M$9000,ROWS($M$5:M8933)),"")</f>
        <v/>
      </c>
      <c r="S8933" s="388">
        <f>ROWS(R$5:R8933)</f>
        <v>8929</v>
      </c>
      <c r="T8933" s="388" t="str">
        <f>IF(_xlfn.IFNA(VLOOKUP(P8933,$AG$3:$AH$83,2,FALSE),"")='11.1'!$D$5,TXM!S8933,"")</f>
        <v/>
      </c>
      <c r="U8933" t="str">
        <f>IFERROR(SMALL($T$5:$T$9000,ROWS($T$5:T8933)),"")</f>
        <v/>
      </c>
    </row>
    <row r="8934" spans="4:21" ht="14.4" customHeight="1" x14ac:dyDescent="0.3">
      <c r="D8934" s="388">
        <f>ROWS(C$5:C8934)</f>
        <v>8930</v>
      </c>
      <c r="E8934" s="388" t="str">
        <f>IF(_xlfn.IFNA(VLOOKUP(A8934,$AG$3:$AH$83,2,FALSE),"")='11.1'!$D$5,TXM!D8934,"")</f>
        <v/>
      </c>
      <c r="F8934" t="str">
        <f>IFERROR(SMALL($E$5:$E$9000,ROWS($E$5:E8934)),"")</f>
        <v/>
      </c>
      <c r="L8934" s="388">
        <f>ROWS(K$5:K8934)</f>
        <v>8930</v>
      </c>
      <c r="M8934" s="388" t="str">
        <f>IF(_xlfn.IFNA(VLOOKUP(I8934,$AG$3:$AH$83,2,FALSE),"")='11.1'!$D$5,TXM!L8934,"")</f>
        <v/>
      </c>
      <c r="N8934" t="str">
        <f>IFERROR(SMALL($M$5:$M$9000,ROWS($M$5:M8934)),"")</f>
        <v/>
      </c>
      <c r="S8934" s="388">
        <f>ROWS(R$5:R8934)</f>
        <v>8930</v>
      </c>
      <c r="T8934" s="388" t="str">
        <f>IF(_xlfn.IFNA(VLOOKUP(P8934,$AG$3:$AH$83,2,FALSE),"")='11.1'!$D$5,TXM!S8934,"")</f>
        <v/>
      </c>
      <c r="U8934" t="str">
        <f>IFERROR(SMALL($T$5:$T$9000,ROWS($T$5:T8934)),"")</f>
        <v/>
      </c>
    </row>
    <row r="8935" spans="4:21" ht="14.4" customHeight="1" x14ac:dyDescent="0.3">
      <c r="D8935" s="388">
        <f>ROWS(C$5:C8935)</f>
        <v>8931</v>
      </c>
      <c r="E8935" s="388" t="str">
        <f>IF(_xlfn.IFNA(VLOOKUP(A8935,$AG$3:$AH$83,2,FALSE),"")='11.1'!$D$5,TXM!D8935,"")</f>
        <v/>
      </c>
      <c r="F8935" t="str">
        <f>IFERROR(SMALL($E$5:$E$9000,ROWS($E$5:E8935)),"")</f>
        <v/>
      </c>
      <c r="L8935" s="388">
        <f>ROWS(K$5:K8935)</f>
        <v>8931</v>
      </c>
      <c r="M8935" s="388" t="str">
        <f>IF(_xlfn.IFNA(VLOOKUP(I8935,$AG$3:$AH$83,2,FALSE),"")='11.1'!$D$5,TXM!L8935,"")</f>
        <v/>
      </c>
      <c r="N8935" t="str">
        <f>IFERROR(SMALL($M$5:$M$9000,ROWS($M$5:M8935)),"")</f>
        <v/>
      </c>
      <c r="S8935" s="388">
        <f>ROWS(R$5:R8935)</f>
        <v>8931</v>
      </c>
      <c r="T8935" s="388" t="str">
        <f>IF(_xlfn.IFNA(VLOOKUP(P8935,$AG$3:$AH$83,2,FALSE),"")='11.1'!$D$5,TXM!S8935,"")</f>
        <v/>
      </c>
      <c r="U8935" t="str">
        <f>IFERROR(SMALL($T$5:$T$9000,ROWS($T$5:T8935)),"")</f>
        <v/>
      </c>
    </row>
    <row r="8936" spans="4:21" ht="14.4" customHeight="1" x14ac:dyDescent="0.3">
      <c r="D8936" s="388">
        <f>ROWS(C$5:C8936)</f>
        <v>8932</v>
      </c>
      <c r="E8936" s="388" t="str">
        <f>IF(_xlfn.IFNA(VLOOKUP(A8936,$AG$3:$AH$83,2,FALSE),"")='11.1'!$D$5,TXM!D8936,"")</f>
        <v/>
      </c>
      <c r="F8936" t="str">
        <f>IFERROR(SMALL($E$5:$E$9000,ROWS($E$5:E8936)),"")</f>
        <v/>
      </c>
      <c r="L8936" s="388">
        <f>ROWS(K$5:K8936)</f>
        <v>8932</v>
      </c>
      <c r="M8936" s="388" t="str">
        <f>IF(_xlfn.IFNA(VLOOKUP(I8936,$AG$3:$AH$83,2,FALSE),"")='11.1'!$D$5,TXM!L8936,"")</f>
        <v/>
      </c>
      <c r="N8936" t="str">
        <f>IFERROR(SMALL($M$5:$M$9000,ROWS($M$5:M8936)),"")</f>
        <v/>
      </c>
      <c r="S8936" s="388">
        <f>ROWS(R$5:R8936)</f>
        <v>8932</v>
      </c>
      <c r="T8936" s="388" t="str">
        <f>IF(_xlfn.IFNA(VLOOKUP(P8936,$AG$3:$AH$83,2,FALSE),"")='11.1'!$D$5,TXM!S8936,"")</f>
        <v/>
      </c>
      <c r="U8936" t="str">
        <f>IFERROR(SMALL($T$5:$T$9000,ROWS($T$5:T8936)),"")</f>
        <v/>
      </c>
    </row>
    <row r="8937" spans="4:21" ht="14.4" customHeight="1" x14ac:dyDescent="0.3">
      <c r="D8937" s="388">
        <f>ROWS(C$5:C8937)</f>
        <v>8933</v>
      </c>
      <c r="E8937" s="388" t="str">
        <f>IF(_xlfn.IFNA(VLOOKUP(A8937,$AG$3:$AH$83,2,FALSE),"")='11.1'!$D$5,TXM!D8937,"")</f>
        <v/>
      </c>
      <c r="F8937" t="str">
        <f>IFERROR(SMALL($E$5:$E$9000,ROWS($E$5:E8937)),"")</f>
        <v/>
      </c>
      <c r="L8937" s="388">
        <f>ROWS(K$5:K8937)</f>
        <v>8933</v>
      </c>
      <c r="M8937" s="388" t="str">
        <f>IF(_xlfn.IFNA(VLOOKUP(I8937,$AG$3:$AH$83,2,FALSE),"")='11.1'!$D$5,TXM!L8937,"")</f>
        <v/>
      </c>
      <c r="N8937" t="str">
        <f>IFERROR(SMALL($M$5:$M$9000,ROWS($M$5:M8937)),"")</f>
        <v/>
      </c>
      <c r="S8937" s="388">
        <f>ROWS(R$5:R8937)</f>
        <v>8933</v>
      </c>
      <c r="T8937" s="388" t="str">
        <f>IF(_xlfn.IFNA(VLOOKUP(P8937,$AG$3:$AH$83,2,FALSE),"")='11.1'!$D$5,TXM!S8937,"")</f>
        <v/>
      </c>
      <c r="U8937" t="str">
        <f>IFERROR(SMALL($T$5:$T$9000,ROWS($T$5:T8937)),"")</f>
        <v/>
      </c>
    </row>
    <row r="8938" spans="4:21" ht="14.4" customHeight="1" x14ac:dyDescent="0.3">
      <c r="D8938" s="388">
        <f>ROWS(C$5:C8938)</f>
        <v>8934</v>
      </c>
      <c r="E8938" s="388" t="str">
        <f>IF(_xlfn.IFNA(VLOOKUP(A8938,$AG$3:$AH$83,2,FALSE),"")='11.1'!$D$5,TXM!D8938,"")</f>
        <v/>
      </c>
      <c r="F8938" t="str">
        <f>IFERROR(SMALL($E$5:$E$9000,ROWS($E$5:E8938)),"")</f>
        <v/>
      </c>
      <c r="L8938" s="388">
        <f>ROWS(K$5:K8938)</f>
        <v>8934</v>
      </c>
      <c r="M8938" s="388" t="str">
        <f>IF(_xlfn.IFNA(VLOOKUP(I8938,$AG$3:$AH$83,2,FALSE),"")='11.1'!$D$5,TXM!L8938,"")</f>
        <v/>
      </c>
      <c r="N8938" t="str">
        <f>IFERROR(SMALL($M$5:$M$9000,ROWS($M$5:M8938)),"")</f>
        <v/>
      </c>
      <c r="S8938" s="388">
        <f>ROWS(R$5:R8938)</f>
        <v>8934</v>
      </c>
      <c r="T8938" s="388" t="str">
        <f>IF(_xlfn.IFNA(VLOOKUP(P8938,$AG$3:$AH$83,2,FALSE),"")='11.1'!$D$5,TXM!S8938,"")</f>
        <v/>
      </c>
      <c r="U8938" t="str">
        <f>IFERROR(SMALL($T$5:$T$9000,ROWS($T$5:T8938)),"")</f>
        <v/>
      </c>
    </row>
    <row r="8939" spans="4:21" ht="14.4" customHeight="1" x14ac:dyDescent="0.3">
      <c r="D8939" s="388">
        <f>ROWS(C$5:C8939)</f>
        <v>8935</v>
      </c>
      <c r="E8939" s="388" t="str">
        <f>IF(_xlfn.IFNA(VLOOKUP(A8939,$AG$3:$AH$83,2,FALSE),"")='11.1'!$D$5,TXM!D8939,"")</f>
        <v/>
      </c>
      <c r="F8939" t="str">
        <f>IFERROR(SMALL($E$5:$E$9000,ROWS($E$5:E8939)),"")</f>
        <v/>
      </c>
      <c r="L8939" s="388">
        <f>ROWS(K$5:K8939)</f>
        <v>8935</v>
      </c>
      <c r="M8939" s="388" t="str">
        <f>IF(_xlfn.IFNA(VLOOKUP(I8939,$AG$3:$AH$83,2,FALSE),"")='11.1'!$D$5,TXM!L8939,"")</f>
        <v/>
      </c>
      <c r="N8939" t="str">
        <f>IFERROR(SMALL($M$5:$M$9000,ROWS($M$5:M8939)),"")</f>
        <v/>
      </c>
      <c r="S8939" s="388">
        <f>ROWS(R$5:R8939)</f>
        <v>8935</v>
      </c>
      <c r="T8939" s="388" t="str">
        <f>IF(_xlfn.IFNA(VLOOKUP(P8939,$AG$3:$AH$83,2,FALSE),"")='11.1'!$D$5,TXM!S8939,"")</f>
        <v/>
      </c>
      <c r="U8939" t="str">
        <f>IFERROR(SMALL($T$5:$T$9000,ROWS($T$5:T8939)),"")</f>
        <v/>
      </c>
    </row>
    <row r="8940" spans="4:21" ht="14.4" customHeight="1" x14ac:dyDescent="0.3">
      <c r="D8940" s="388">
        <f>ROWS(C$5:C8940)</f>
        <v>8936</v>
      </c>
      <c r="E8940" s="388" t="str">
        <f>IF(_xlfn.IFNA(VLOOKUP(A8940,$AG$3:$AH$83,2,FALSE),"")='11.1'!$D$5,TXM!D8940,"")</f>
        <v/>
      </c>
      <c r="F8940" t="str">
        <f>IFERROR(SMALL($E$5:$E$9000,ROWS($E$5:E8940)),"")</f>
        <v/>
      </c>
      <c r="L8940" s="388">
        <f>ROWS(K$5:K8940)</f>
        <v>8936</v>
      </c>
      <c r="M8940" s="388" t="str">
        <f>IF(_xlfn.IFNA(VLOOKUP(I8940,$AG$3:$AH$83,2,FALSE),"")='11.1'!$D$5,TXM!L8940,"")</f>
        <v/>
      </c>
      <c r="N8940" t="str">
        <f>IFERROR(SMALL($M$5:$M$9000,ROWS($M$5:M8940)),"")</f>
        <v/>
      </c>
      <c r="S8940" s="388">
        <f>ROWS(R$5:R8940)</f>
        <v>8936</v>
      </c>
      <c r="T8940" s="388" t="str">
        <f>IF(_xlfn.IFNA(VLOOKUP(P8940,$AG$3:$AH$83,2,FALSE),"")='11.1'!$D$5,TXM!S8940,"")</f>
        <v/>
      </c>
      <c r="U8940" t="str">
        <f>IFERROR(SMALL($T$5:$T$9000,ROWS($T$5:T8940)),"")</f>
        <v/>
      </c>
    </row>
    <row r="8941" spans="4:21" ht="14.4" customHeight="1" x14ac:dyDescent="0.3">
      <c r="D8941" s="388">
        <f>ROWS(C$5:C8941)</f>
        <v>8937</v>
      </c>
      <c r="E8941" s="388" t="str">
        <f>IF(_xlfn.IFNA(VLOOKUP(A8941,$AG$3:$AH$83,2,FALSE),"")='11.1'!$D$5,TXM!D8941,"")</f>
        <v/>
      </c>
      <c r="F8941" t="str">
        <f>IFERROR(SMALL($E$5:$E$9000,ROWS($E$5:E8941)),"")</f>
        <v/>
      </c>
      <c r="L8941" s="388">
        <f>ROWS(K$5:K8941)</f>
        <v>8937</v>
      </c>
      <c r="M8941" s="388" t="str">
        <f>IF(_xlfn.IFNA(VLOOKUP(I8941,$AG$3:$AH$83,2,FALSE),"")='11.1'!$D$5,TXM!L8941,"")</f>
        <v/>
      </c>
      <c r="N8941" t="str">
        <f>IFERROR(SMALL($M$5:$M$9000,ROWS($M$5:M8941)),"")</f>
        <v/>
      </c>
      <c r="S8941" s="388">
        <f>ROWS(R$5:R8941)</f>
        <v>8937</v>
      </c>
      <c r="T8941" s="388" t="str">
        <f>IF(_xlfn.IFNA(VLOOKUP(P8941,$AG$3:$AH$83,2,FALSE),"")='11.1'!$D$5,TXM!S8941,"")</f>
        <v/>
      </c>
      <c r="U8941" t="str">
        <f>IFERROR(SMALL($T$5:$T$9000,ROWS($T$5:T8941)),"")</f>
        <v/>
      </c>
    </row>
    <row r="8942" spans="4:21" ht="14.4" customHeight="1" x14ac:dyDescent="0.3">
      <c r="D8942" s="388">
        <f>ROWS(C$5:C8942)</f>
        <v>8938</v>
      </c>
      <c r="E8942" s="388" t="str">
        <f>IF(_xlfn.IFNA(VLOOKUP(A8942,$AG$3:$AH$83,2,FALSE),"")='11.1'!$D$5,TXM!D8942,"")</f>
        <v/>
      </c>
      <c r="F8942" t="str">
        <f>IFERROR(SMALL($E$5:$E$9000,ROWS($E$5:E8942)),"")</f>
        <v/>
      </c>
      <c r="L8942" s="388">
        <f>ROWS(K$5:K8942)</f>
        <v>8938</v>
      </c>
      <c r="M8942" s="388" t="str">
        <f>IF(_xlfn.IFNA(VLOOKUP(I8942,$AG$3:$AH$83,2,FALSE),"")='11.1'!$D$5,TXM!L8942,"")</f>
        <v/>
      </c>
      <c r="N8942" t="str">
        <f>IFERROR(SMALL($M$5:$M$9000,ROWS($M$5:M8942)),"")</f>
        <v/>
      </c>
      <c r="S8942" s="388">
        <f>ROWS(R$5:R8942)</f>
        <v>8938</v>
      </c>
      <c r="T8942" s="388" t="str">
        <f>IF(_xlfn.IFNA(VLOOKUP(P8942,$AG$3:$AH$83,2,FALSE),"")='11.1'!$D$5,TXM!S8942,"")</f>
        <v/>
      </c>
      <c r="U8942" t="str">
        <f>IFERROR(SMALL($T$5:$T$9000,ROWS($T$5:T8942)),"")</f>
        <v/>
      </c>
    </row>
    <row r="8943" spans="4:21" ht="14.4" customHeight="1" x14ac:dyDescent="0.3">
      <c r="D8943" s="388">
        <f>ROWS(C$5:C8943)</f>
        <v>8939</v>
      </c>
      <c r="E8943" s="388" t="str">
        <f>IF(_xlfn.IFNA(VLOOKUP(A8943,$AG$3:$AH$83,2,FALSE),"")='11.1'!$D$5,TXM!D8943,"")</f>
        <v/>
      </c>
      <c r="F8943" t="str">
        <f>IFERROR(SMALL($E$5:$E$9000,ROWS($E$5:E8943)),"")</f>
        <v/>
      </c>
      <c r="L8943" s="388">
        <f>ROWS(K$5:K8943)</f>
        <v>8939</v>
      </c>
      <c r="M8943" s="388" t="str">
        <f>IF(_xlfn.IFNA(VLOOKUP(I8943,$AG$3:$AH$83,2,FALSE),"")='11.1'!$D$5,TXM!L8943,"")</f>
        <v/>
      </c>
      <c r="N8943" t="str">
        <f>IFERROR(SMALL($M$5:$M$9000,ROWS($M$5:M8943)),"")</f>
        <v/>
      </c>
      <c r="S8943" s="388">
        <f>ROWS(R$5:R8943)</f>
        <v>8939</v>
      </c>
      <c r="T8943" s="388" t="str">
        <f>IF(_xlfn.IFNA(VLOOKUP(P8943,$AG$3:$AH$83,2,FALSE),"")='11.1'!$D$5,TXM!S8943,"")</f>
        <v/>
      </c>
      <c r="U8943" t="str">
        <f>IFERROR(SMALL($T$5:$T$9000,ROWS($T$5:T8943)),"")</f>
        <v/>
      </c>
    </row>
    <row r="8944" spans="4:21" ht="14.4" customHeight="1" x14ac:dyDescent="0.3">
      <c r="D8944" s="388">
        <f>ROWS(C$5:C8944)</f>
        <v>8940</v>
      </c>
      <c r="E8944" s="388" t="str">
        <f>IF(_xlfn.IFNA(VLOOKUP(A8944,$AG$3:$AH$83,2,FALSE),"")='11.1'!$D$5,TXM!D8944,"")</f>
        <v/>
      </c>
      <c r="F8944" t="str">
        <f>IFERROR(SMALL($E$5:$E$9000,ROWS($E$5:E8944)),"")</f>
        <v/>
      </c>
      <c r="L8944" s="388">
        <f>ROWS(K$5:K8944)</f>
        <v>8940</v>
      </c>
      <c r="M8944" s="388" t="str">
        <f>IF(_xlfn.IFNA(VLOOKUP(I8944,$AG$3:$AH$83,2,FALSE),"")='11.1'!$D$5,TXM!L8944,"")</f>
        <v/>
      </c>
      <c r="N8944" t="str">
        <f>IFERROR(SMALL($M$5:$M$9000,ROWS($M$5:M8944)),"")</f>
        <v/>
      </c>
      <c r="S8944" s="388">
        <f>ROWS(R$5:R8944)</f>
        <v>8940</v>
      </c>
      <c r="T8944" s="388" t="str">
        <f>IF(_xlfn.IFNA(VLOOKUP(P8944,$AG$3:$AH$83,2,FALSE),"")='11.1'!$D$5,TXM!S8944,"")</f>
        <v/>
      </c>
      <c r="U8944" t="str">
        <f>IFERROR(SMALL($T$5:$T$9000,ROWS($T$5:T8944)),"")</f>
        <v/>
      </c>
    </row>
    <row r="8945" spans="4:21" ht="14.4" customHeight="1" x14ac:dyDescent="0.3">
      <c r="D8945" s="388">
        <f>ROWS(C$5:C8945)</f>
        <v>8941</v>
      </c>
      <c r="E8945" s="388" t="str">
        <f>IF(_xlfn.IFNA(VLOOKUP(A8945,$AG$3:$AH$83,2,FALSE),"")='11.1'!$D$5,TXM!D8945,"")</f>
        <v/>
      </c>
      <c r="F8945" t="str">
        <f>IFERROR(SMALL($E$5:$E$9000,ROWS($E$5:E8945)),"")</f>
        <v/>
      </c>
      <c r="L8945" s="388">
        <f>ROWS(K$5:K8945)</f>
        <v>8941</v>
      </c>
      <c r="M8945" s="388" t="str">
        <f>IF(_xlfn.IFNA(VLOOKUP(I8945,$AG$3:$AH$83,2,FALSE),"")='11.1'!$D$5,TXM!L8945,"")</f>
        <v/>
      </c>
      <c r="N8945" t="str">
        <f>IFERROR(SMALL($M$5:$M$9000,ROWS($M$5:M8945)),"")</f>
        <v/>
      </c>
      <c r="S8945" s="388">
        <f>ROWS(R$5:R8945)</f>
        <v>8941</v>
      </c>
      <c r="T8945" s="388" t="str">
        <f>IF(_xlfn.IFNA(VLOOKUP(P8945,$AG$3:$AH$83,2,FALSE),"")='11.1'!$D$5,TXM!S8945,"")</f>
        <v/>
      </c>
      <c r="U8945" t="str">
        <f>IFERROR(SMALL($T$5:$T$9000,ROWS($T$5:T8945)),"")</f>
        <v/>
      </c>
    </row>
    <row r="8946" spans="4:21" ht="14.4" customHeight="1" x14ac:dyDescent="0.3">
      <c r="D8946" s="388">
        <f>ROWS(C$5:C8946)</f>
        <v>8942</v>
      </c>
      <c r="E8946" s="388" t="str">
        <f>IF(_xlfn.IFNA(VLOOKUP(A8946,$AG$3:$AH$83,2,FALSE),"")='11.1'!$D$5,TXM!D8946,"")</f>
        <v/>
      </c>
      <c r="F8946" t="str">
        <f>IFERROR(SMALL($E$5:$E$9000,ROWS($E$5:E8946)),"")</f>
        <v/>
      </c>
      <c r="L8946" s="388">
        <f>ROWS(K$5:K8946)</f>
        <v>8942</v>
      </c>
      <c r="M8946" s="388" t="str">
        <f>IF(_xlfn.IFNA(VLOOKUP(I8946,$AG$3:$AH$83,2,FALSE),"")='11.1'!$D$5,TXM!L8946,"")</f>
        <v/>
      </c>
      <c r="N8946" t="str">
        <f>IFERROR(SMALL($M$5:$M$9000,ROWS($M$5:M8946)),"")</f>
        <v/>
      </c>
      <c r="S8946" s="388">
        <f>ROWS(R$5:R8946)</f>
        <v>8942</v>
      </c>
      <c r="T8946" s="388" t="str">
        <f>IF(_xlfn.IFNA(VLOOKUP(P8946,$AG$3:$AH$83,2,FALSE),"")='11.1'!$D$5,TXM!S8946,"")</f>
        <v/>
      </c>
      <c r="U8946" t="str">
        <f>IFERROR(SMALL($T$5:$T$9000,ROWS($T$5:T8946)),"")</f>
        <v/>
      </c>
    </row>
    <row r="8947" spans="4:21" ht="14.4" customHeight="1" x14ac:dyDescent="0.3">
      <c r="D8947" s="388">
        <f>ROWS(C$5:C8947)</f>
        <v>8943</v>
      </c>
      <c r="E8947" s="388" t="str">
        <f>IF(_xlfn.IFNA(VLOOKUP(A8947,$AG$3:$AH$83,2,FALSE),"")='11.1'!$D$5,TXM!D8947,"")</f>
        <v/>
      </c>
      <c r="F8947" t="str">
        <f>IFERROR(SMALL($E$5:$E$9000,ROWS($E$5:E8947)),"")</f>
        <v/>
      </c>
      <c r="L8947" s="388">
        <f>ROWS(K$5:K8947)</f>
        <v>8943</v>
      </c>
      <c r="M8947" s="388" t="str">
        <f>IF(_xlfn.IFNA(VLOOKUP(I8947,$AG$3:$AH$83,2,FALSE),"")='11.1'!$D$5,TXM!L8947,"")</f>
        <v/>
      </c>
      <c r="N8947" t="str">
        <f>IFERROR(SMALL($M$5:$M$9000,ROWS($M$5:M8947)),"")</f>
        <v/>
      </c>
      <c r="S8947" s="388">
        <f>ROWS(R$5:R8947)</f>
        <v>8943</v>
      </c>
      <c r="T8947" s="388" t="str">
        <f>IF(_xlfn.IFNA(VLOOKUP(P8947,$AG$3:$AH$83,2,FALSE),"")='11.1'!$D$5,TXM!S8947,"")</f>
        <v/>
      </c>
      <c r="U8947" t="str">
        <f>IFERROR(SMALL($T$5:$T$9000,ROWS($T$5:T8947)),"")</f>
        <v/>
      </c>
    </row>
    <row r="8948" spans="4:21" ht="14.4" customHeight="1" x14ac:dyDescent="0.3">
      <c r="D8948" s="388">
        <f>ROWS(C$5:C8948)</f>
        <v>8944</v>
      </c>
      <c r="E8948" s="388" t="str">
        <f>IF(_xlfn.IFNA(VLOOKUP(A8948,$AG$3:$AH$83,2,FALSE),"")='11.1'!$D$5,TXM!D8948,"")</f>
        <v/>
      </c>
      <c r="F8948" t="str">
        <f>IFERROR(SMALL($E$5:$E$9000,ROWS($E$5:E8948)),"")</f>
        <v/>
      </c>
      <c r="L8948" s="388">
        <f>ROWS(K$5:K8948)</f>
        <v>8944</v>
      </c>
      <c r="M8948" s="388" t="str">
        <f>IF(_xlfn.IFNA(VLOOKUP(I8948,$AG$3:$AH$83,2,FALSE),"")='11.1'!$D$5,TXM!L8948,"")</f>
        <v/>
      </c>
      <c r="N8948" t="str">
        <f>IFERROR(SMALL($M$5:$M$9000,ROWS($M$5:M8948)),"")</f>
        <v/>
      </c>
      <c r="S8948" s="388">
        <f>ROWS(R$5:R8948)</f>
        <v>8944</v>
      </c>
      <c r="T8948" s="388" t="str">
        <f>IF(_xlfn.IFNA(VLOOKUP(P8948,$AG$3:$AH$83,2,FALSE),"")='11.1'!$D$5,TXM!S8948,"")</f>
        <v/>
      </c>
      <c r="U8948" t="str">
        <f>IFERROR(SMALL($T$5:$T$9000,ROWS($T$5:T8948)),"")</f>
        <v/>
      </c>
    </row>
    <row r="8949" spans="4:21" ht="14.4" customHeight="1" x14ac:dyDescent="0.3">
      <c r="D8949" s="388">
        <f>ROWS(C$5:C8949)</f>
        <v>8945</v>
      </c>
      <c r="E8949" s="388" t="str">
        <f>IF(_xlfn.IFNA(VLOOKUP(A8949,$AG$3:$AH$83,2,FALSE),"")='11.1'!$D$5,TXM!D8949,"")</f>
        <v/>
      </c>
      <c r="F8949" t="str">
        <f>IFERROR(SMALL($E$5:$E$9000,ROWS($E$5:E8949)),"")</f>
        <v/>
      </c>
      <c r="L8949" s="388">
        <f>ROWS(K$5:K8949)</f>
        <v>8945</v>
      </c>
      <c r="M8949" s="388" t="str">
        <f>IF(_xlfn.IFNA(VLOOKUP(I8949,$AG$3:$AH$83,2,FALSE),"")='11.1'!$D$5,TXM!L8949,"")</f>
        <v/>
      </c>
      <c r="N8949" t="str">
        <f>IFERROR(SMALL($M$5:$M$9000,ROWS($M$5:M8949)),"")</f>
        <v/>
      </c>
      <c r="S8949" s="388">
        <f>ROWS(R$5:R8949)</f>
        <v>8945</v>
      </c>
      <c r="T8949" s="388" t="str">
        <f>IF(_xlfn.IFNA(VLOOKUP(P8949,$AG$3:$AH$83,2,FALSE),"")='11.1'!$D$5,TXM!S8949,"")</f>
        <v/>
      </c>
      <c r="U8949" t="str">
        <f>IFERROR(SMALL($T$5:$T$9000,ROWS($T$5:T8949)),"")</f>
        <v/>
      </c>
    </row>
    <row r="8950" spans="4:21" ht="14.4" customHeight="1" x14ac:dyDescent="0.3">
      <c r="D8950" s="388">
        <f>ROWS(C$5:C8950)</f>
        <v>8946</v>
      </c>
      <c r="E8950" s="388" t="str">
        <f>IF(_xlfn.IFNA(VLOOKUP(A8950,$AG$3:$AH$83,2,FALSE),"")='11.1'!$D$5,TXM!D8950,"")</f>
        <v/>
      </c>
      <c r="F8950" t="str">
        <f>IFERROR(SMALL($E$5:$E$9000,ROWS($E$5:E8950)),"")</f>
        <v/>
      </c>
      <c r="L8950" s="388">
        <f>ROWS(K$5:K8950)</f>
        <v>8946</v>
      </c>
      <c r="M8950" s="388" t="str">
        <f>IF(_xlfn.IFNA(VLOOKUP(I8950,$AG$3:$AH$83,2,FALSE),"")='11.1'!$D$5,TXM!L8950,"")</f>
        <v/>
      </c>
      <c r="N8950" t="str">
        <f>IFERROR(SMALL($M$5:$M$9000,ROWS($M$5:M8950)),"")</f>
        <v/>
      </c>
      <c r="S8950" s="388">
        <f>ROWS(R$5:R8950)</f>
        <v>8946</v>
      </c>
      <c r="T8950" s="388" t="str">
        <f>IF(_xlfn.IFNA(VLOOKUP(P8950,$AG$3:$AH$83,2,FALSE),"")='11.1'!$D$5,TXM!S8950,"")</f>
        <v/>
      </c>
      <c r="U8950" t="str">
        <f>IFERROR(SMALL($T$5:$T$9000,ROWS($T$5:T8950)),"")</f>
        <v/>
      </c>
    </row>
    <row r="8951" spans="4:21" ht="14.4" customHeight="1" x14ac:dyDescent="0.3">
      <c r="D8951" s="388">
        <f>ROWS(C$5:C8951)</f>
        <v>8947</v>
      </c>
      <c r="E8951" s="388" t="str">
        <f>IF(_xlfn.IFNA(VLOOKUP(A8951,$AG$3:$AH$83,2,FALSE),"")='11.1'!$D$5,TXM!D8951,"")</f>
        <v/>
      </c>
      <c r="F8951" t="str">
        <f>IFERROR(SMALL($E$5:$E$9000,ROWS($E$5:E8951)),"")</f>
        <v/>
      </c>
      <c r="L8951" s="388">
        <f>ROWS(K$5:K8951)</f>
        <v>8947</v>
      </c>
      <c r="M8951" s="388" t="str">
        <f>IF(_xlfn.IFNA(VLOOKUP(I8951,$AG$3:$AH$83,2,FALSE),"")='11.1'!$D$5,TXM!L8951,"")</f>
        <v/>
      </c>
      <c r="N8951" t="str">
        <f>IFERROR(SMALL($M$5:$M$9000,ROWS($M$5:M8951)),"")</f>
        <v/>
      </c>
      <c r="S8951" s="388">
        <f>ROWS(R$5:R8951)</f>
        <v>8947</v>
      </c>
      <c r="T8951" s="388" t="str">
        <f>IF(_xlfn.IFNA(VLOOKUP(P8951,$AG$3:$AH$83,2,FALSE),"")='11.1'!$D$5,TXM!S8951,"")</f>
        <v/>
      </c>
      <c r="U8951" t="str">
        <f>IFERROR(SMALL($T$5:$T$9000,ROWS($T$5:T8951)),"")</f>
        <v/>
      </c>
    </row>
    <row r="8952" spans="4:21" ht="14.4" customHeight="1" x14ac:dyDescent="0.3">
      <c r="D8952" s="388">
        <f>ROWS(C$5:C8952)</f>
        <v>8948</v>
      </c>
      <c r="E8952" s="388" t="str">
        <f>IF(_xlfn.IFNA(VLOOKUP(A8952,$AG$3:$AH$83,2,FALSE),"")='11.1'!$D$5,TXM!D8952,"")</f>
        <v/>
      </c>
      <c r="F8952" t="str">
        <f>IFERROR(SMALL($E$5:$E$9000,ROWS($E$5:E8952)),"")</f>
        <v/>
      </c>
      <c r="L8952" s="388">
        <f>ROWS(K$5:K8952)</f>
        <v>8948</v>
      </c>
      <c r="M8952" s="388" t="str">
        <f>IF(_xlfn.IFNA(VLOOKUP(I8952,$AG$3:$AH$83,2,FALSE),"")='11.1'!$D$5,TXM!L8952,"")</f>
        <v/>
      </c>
      <c r="N8952" t="str">
        <f>IFERROR(SMALL($M$5:$M$9000,ROWS($M$5:M8952)),"")</f>
        <v/>
      </c>
      <c r="S8952" s="388">
        <f>ROWS(R$5:R8952)</f>
        <v>8948</v>
      </c>
      <c r="T8952" s="388" t="str">
        <f>IF(_xlfn.IFNA(VLOOKUP(P8952,$AG$3:$AH$83,2,FALSE),"")='11.1'!$D$5,TXM!S8952,"")</f>
        <v/>
      </c>
      <c r="U8952" t="str">
        <f>IFERROR(SMALL($T$5:$T$9000,ROWS($T$5:T8952)),"")</f>
        <v/>
      </c>
    </row>
    <row r="8953" spans="4:21" ht="14.4" customHeight="1" x14ac:dyDescent="0.3">
      <c r="D8953" s="388">
        <f>ROWS(C$5:C8953)</f>
        <v>8949</v>
      </c>
      <c r="E8953" s="388" t="str">
        <f>IF(_xlfn.IFNA(VLOOKUP(A8953,$AG$3:$AH$83,2,FALSE),"")='11.1'!$D$5,TXM!D8953,"")</f>
        <v/>
      </c>
      <c r="F8953" t="str">
        <f>IFERROR(SMALL($E$5:$E$9000,ROWS($E$5:E8953)),"")</f>
        <v/>
      </c>
      <c r="L8953" s="388">
        <f>ROWS(K$5:K8953)</f>
        <v>8949</v>
      </c>
      <c r="M8953" s="388" t="str">
        <f>IF(_xlfn.IFNA(VLOOKUP(I8953,$AG$3:$AH$83,2,FALSE),"")='11.1'!$D$5,TXM!L8953,"")</f>
        <v/>
      </c>
      <c r="N8953" t="str">
        <f>IFERROR(SMALL($M$5:$M$9000,ROWS($M$5:M8953)),"")</f>
        <v/>
      </c>
      <c r="S8953" s="388">
        <f>ROWS(R$5:R8953)</f>
        <v>8949</v>
      </c>
      <c r="T8953" s="388" t="str">
        <f>IF(_xlfn.IFNA(VLOOKUP(P8953,$AG$3:$AH$83,2,FALSE),"")='11.1'!$D$5,TXM!S8953,"")</f>
        <v/>
      </c>
      <c r="U8953" t="str">
        <f>IFERROR(SMALL($T$5:$T$9000,ROWS($T$5:T8953)),"")</f>
        <v/>
      </c>
    </row>
    <row r="8954" spans="4:21" ht="14.4" customHeight="1" x14ac:dyDescent="0.3">
      <c r="D8954" s="388">
        <f>ROWS(C$5:C8954)</f>
        <v>8950</v>
      </c>
      <c r="E8954" s="388" t="str">
        <f>IF(_xlfn.IFNA(VLOOKUP(A8954,$AG$3:$AH$83,2,FALSE),"")='11.1'!$D$5,TXM!D8954,"")</f>
        <v/>
      </c>
      <c r="F8954" t="str">
        <f>IFERROR(SMALL($E$5:$E$9000,ROWS($E$5:E8954)),"")</f>
        <v/>
      </c>
      <c r="L8954" s="388">
        <f>ROWS(K$5:K8954)</f>
        <v>8950</v>
      </c>
      <c r="M8954" s="388" t="str">
        <f>IF(_xlfn.IFNA(VLOOKUP(I8954,$AG$3:$AH$83,2,FALSE),"")='11.1'!$D$5,TXM!L8954,"")</f>
        <v/>
      </c>
      <c r="N8954" t="str">
        <f>IFERROR(SMALL($M$5:$M$9000,ROWS($M$5:M8954)),"")</f>
        <v/>
      </c>
      <c r="S8954" s="388">
        <f>ROWS(R$5:R8954)</f>
        <v>8950</v>
      </c>
      <c r="T8954" s="388" t="str">
        <f>IF(_xlfn.IFNA(VLOOKUP(P8954,$AG$3:$AH$83,2,FALSE),"")='11.1'!$D$5,TXM!S8954,"")</f>
        <v/>
      </c>
      <c r="U8954" t="str">
        <f>IFERROR(SMALL($T$5:$T$9000,ROWS($T$5:T8954)),"")</f>
        <v/>
      </c>
    </row>
    <row r="8955" spans="4:21" ht="14.4" customHeight="1" x14ac:dyDescent="0.3">
      <c r="D8955" s="388">
        <f>ROWS(C$5:C8955)</f>
        <v>8951</v>
      </c>
      <c r="E8955" s="388" t="str">
        <f>IF(_xlfn.IFNA(VLOOKUP(A8955,$AG$3:$AH$83,2,FALSE),"")='11.1'!$D$5,TXM!D8955,"")</f>
        <v/>
      </c>
      <c r="F8955" t="str">
        <f>IFERROR(SMALL($E$5:$E$9000,ROWS($E$5:E8955)),"")</f>
        <v/>
      </c>
      <c r="L8955" s="388">
        <f>ROWS(K$5:K8955)</f>
        <v>8951</v>
      </c>
      <c r="M8955" s="388" t="str">
        <f>IF(_xlfn.IFNA(VLOOKUP(I8955,$AG$3:$AH$83,2,FALSE),"")='11.1'!$D$5,TXM!L8955,"")</f>
        <v/>
      </c>
      <c r="N8955" t="str">
        <f>IFERROR(SMALL($M$5:$M$9000,ROWS($M$5:M8955)),"")</f>
        <v/>
      </c>
      <c r="S8955" s="388">
        <f>ROWS(R$5:R8955)</f>
        <v>8951</v>
      </c>
      <c r="T8955" s="388" t="str">
        <f>IF(_xlfn.IFNA(VLOOKUP(P8955,$AG$3:$AH$83,2,FALSE),"")='11.1'!$D$5,TXM!S8955,"")</f>
        <v/>
      </c>
      <c r="U8955" t="str">
        <f>IFERROR(SMALL($T$5:$T$9000,ROWS($T$5:T8955)),"")</f>
        <v/>
      </c>
    </row>
    <row r="8956" spans="4:21" ht="14.4" customHeight="1" x14ac:dyDescent="0.3">
      <c r="D8956" s="388">
        <f>ROWS(C$5:C8956)</f>
        <v>8952</v>
      </c>
      <c r="E8956" s="388" t="str">
        <f>IF(_xlfn.IFNA(VLOOKUP(A8956,$AG$3:$AH$83,2,FALSE),"")='11.1'!$D$5,TXM!D8956,"")</f>
        <v/>
      </c>
      <c r="F8956" t="str">
        <f>IFERROR(SMALL($E$5:$E$9000,ROWS($E$5:E8956)),"")</f>
        <v/>
      </c>
      <c r="L8956" s="388">
        <f>ROWS(K$5:K8956)</f>
        <v>8952</v>
      </c>
      <c r="M8956" s="388" t="str">
        <f>IF(_xlfn.IFNA(VLOOKUP(I8956,$AG$3:$AH$83,2,FALSE),"")='11.1'!$D$5,TXM!L8956,"")</f>
        <v/>
      </c>
      <c r="N8956" t="str">
        <f>IFERROR(SMALL($M$5:$M$9000,ROWS($M$5:M8956)),"")</f>
        <v/>
      </c>
      <c r="S8956" s="388">
        <f>ROWS(R$5:R8956)</f>
        <v>8952</v>
      </c>
      <c r="T8956" s="388" t="str">
        <f>IF(_xlfn.IFNA(VLOOKUP(P8956,$AG$3:$AH$83,2,FALSE),"")='11.1'!$D$5,TXM!S8956,"")</f>
        <v/>
      </c>
      <c r="U8956" t="str">
        <f>IFERROR(SMALL($T$5:$T$9000,ROWS($T$5:T8956)),"")</f>
        <v/>
      </c>
    </row>
    <row r="8957" spans="4:21" ht="14.4" customHeight="1" x14ac:dyDescent="0.3">
      <c r="D8957" s="388">
        <f>ROWS(C$5:C8957)</f>
        <v>8953</v>
      </c>
      <c r="E8957" s="388" t="str">
        <f>IF(_xlfn.IFNA(VLOOKUP(A8957,$AG$3:$AH$83,2,FALSE),"")='11.1'!$D$5,TXM!D8957,"")</f>
        <v/>
      </c>
      <c r="F8957" t="str">
        <f>IFERROR(SMALL($E$5:$E$9000,ROWS($E$5:E8957)),"")</f>
        <v/>
      </c>
      <c r="L8957" s="388">
        <f>ROWS(K$5:K8957)</f>
        <v>8953</v>
      </c>
      <c r="M8957" s="388" t="str">
        <f>IF(_xlfn.IFNA(VLOOKUP(I8957,$AG$3:$AH$83,2,FALSE),"")='11.1'!$D$5,TXM!L8957,"")</f>
        <v/>
      </c>
      <c r="N8957" t="str">
        <f>IFERROR(SMALL($M$5:$M$9000,ROWS($M$5:M8957)),"")</f>
        <v/>
      </c>
      <c r="S8957" s="388">
        <f>ROWS(R$5:R8957)</f>
        <v>8953</v>
      </c>
      <c r="T8957" s="388" t="str">
        <f>IF(_xlfn.IFNA(VLOOKUP(P8957,$AG$3:$AH$83,2,FALSE),"")='11.1'!$D$5,TXM!S8957,"")</f>
        <v/>
      </c>
      <c r="U8957" t="str">
        <f>IFERROR(SMALL($T$5:$T$9000,ROWS($T$5:T8957)),"")</f>
        <v/>
      </c>
    </row>
    <row r="8958" spans="4:21" ht="14.4" customHeight="1" x14ac:dyDescent="0.3">
      <c r="D8958" s="388">
        <f>ROWS(C$5:C8958)</f>
        <v>8954</v>
      </c>
      <c r="E8958" s="388" t="str">
        <f>IF(_xlfn.IFNA(VLOOKUP(A8958,$AG$3:$AH$83,2,FALSE),"")='11.1'!$D$5,TXM!D8958,"")</f>
        <v/>
      </c>
      <c r="F8958" t="str">
        <f>IFERROR(SMALL($E$5:$E$9000,ROWS($E$5:E8958)),"")</f>
        <v/>
      </c>
      <c r="L8958" s="388">
        <f>ROWS(K$5:K8958)</f>
        <v>8954</v>
      </c>
      <c r="M8958" s="388" t="str">
        <f>IF(_xlfn.IFNA(VLOOKUP(I8958,$AG$3:$AH$83,2,FALSE),"")='11.1'!$D$5,TXM!L8958,"")</f>
        <v/>
      </c>
      <c r="N8958" t="str">
        <f>IFERROR(SMALL($M$5:$M$9000,ROWS($M$5:M8958)),"")</f>
        <v/>
      </c>
      <c r="S8958" s="388">
        <f>ROWS(R$5:R8958)</f>
        <v>8954</v>
      </c>
      <c r="T8958" s="388" t="str">
        <f>IF(_xlfn.IFNA(VLOOKUP(P8958,$AG$3:$AH$83,2,FALSE),"")='11.1'!$D$5,TXM!S8958,"")</f>
        <v/>
      </c>
      <c r="U8958" t="str">
        <f>IFERROR(SMALL($T$5:$T$9000,ROWS($T$5:T8958)),"")</f>
        <v/>
      </c>
    </row>
    <row r="8959" spans="4:21" ht="14.4" customHeight="1" x14ac:dyDescent="0.3">
      <c r="D8959" s="388">
        <f>ROWS(C$5:C8959)</f>
        <v>8955</v>
      </c>
      <c r="E8959" s="388" t="str">
        <f>IF(_xlfn.IFNA(VLOOKUP(A8959,$AG$3:$AH$83,2,FALSE),"")='11.1'!$D$5,TXM!D8959,"")</f>
        <v/>
      </c>
      <c r="F8959" t="str">
        <f>IFERROR(SMALL($E$5:$E$9000,ROWS($E$5:E8959)),"")</f>
        <v/>
      </c>
      <c r="L8959" s="388">
        <f>ROWS(K$5:K8959)</f>
        <v>8955</v>
      </c>
      <c r="M8959" s="388" t="str">
        <f>IF(_xlfn.IFNA(VLOOKUP(I8959,$AG$3:$AH$83,2,FALSE),"")='11.1'!$D$5,TXM!L8959,"")</f>
        <v/>
      </c>
      <c r="N8959" t="str">
        <f>IFERROR(SMALL($M$5:$M$9000,ROWS($M$5:M8959)),"")</f>
        <v/>
      </c>
      <c r="S8959" s="388">
        <f>ROWS(R$5:R8959)</f>
        <v>8955</v>
      </c>
      <c r="T8959" s="388" t="str">
        <f>IF(_xlfn.IFNA(VLOOKUP(P8959,$AG$3:$AH$83,2,FALSE),"")='11.1'!$D$5,TXM!S8959,"")</f>
        <v/>
      </c>
      <c r="U8959" t="str">
        <f>IFERROR(SMALL($T$5:$T$9000,ROWS($T$5:T8959)),"")</f>
        <v/>
      </c>
    </row>
    <row r="8960" spans="4:21" ht="14.4" customHeight="1" x14ac:dyDescent="0.3">
      <c r="D8960" s="388">
        <f>ROWS(C$5:C8960)</f>
        <v>8956</v>
      </c>
      <c r="E8960" s="388" t="str">
        <f>IF(_xlfn.IFNA(VLOOKUP(A8960,$AG$3:$AH$83,2,FALSE),"")='11.1'!$D$5,TXM!D8960,"")</f>
        <v/>
      </c>
      <c r="F8960" t="str">
        <f>IFERROR(SMALL($E$5:$E$9000,ROWS($E$5:E8960)),"")</f>
        <v/>
      </c>
      <c r="L8960" s="388">
        <f>ROWS(K$5:K8960)</f>
        <v>8956</v>
      </c>
      <c r="M8960" s="388" t="str">
        <f>IF(_xlfn.IFNA(VLOOKUP(I8960,$AG$3:$AH$83,2,FALSE),"")='11.1'!$D$5,TXM!L8960,"")</f>
        <v/>
      </c>
      <c r="N8960" t="str">
        <f>IFERROR(SMALL($M$5:$M$9000,ROWS($M$5:M8960)),"")</f>
        <v/>
      </c>
      <c r="S8960" s="388">
        <f>ROWS(R$5:R8960)</f>
        <v>8956</v>
      </c>
      <c r="T8960" s="388" t="str">
        <f>IF(_xlfn.IFNA(VLOOKUP(P8960,$AG$3:$AH$83,2,FALSE),"")='11.1'!$D$5,TXM!S8960,"")</f>
        <v/>
      </c>
      <c r="U8960" t="str">
        <f>IFERROR(SMALL($T$5:$T$9000,ROWS($T$5:T8960)),"")</f>
        <v/>
      </c>
    </row>
    <row r="8961" spans="4:21" ht="14.4" customHeight="1" x14ac:dyDescent="0.3">
      <c r="D8961" s="388">
        <f>ROWS(C$5:C8961)</f>
        <v>8957</v>
      </c>
      <c r="E8961" s="388" t="str">
        <f>IF(_xlfn.IFNA(VLOOKUP(A8961,$AG$3:$AH$83,2,FALSE),"")='11.1'!$D$5,TXM!D8961,"")</f>
        <v/>
      </c>
      <c r="F8961" t="str">
        <f>IFERROR(SMALL($E$5:$E$9000,ROWS($E$5:E8961)),"")</f>
        <v/>
      </c>
      <c r="L8961" s="388">
        <f>ROWS(K$5:K8961)</f>
        <v>8957</v>
      </c>
      <c r="M8961" s="388" t="str">
        <f>IF(_xlfn.IFNA(VLOOKUP(I8961,$AG$3:$AH$83,2,FALSE),"")='11.1'!$D$5,TXM!L8961,"")</f>
        <v/>
      </c>
      <c r="N8961" t="str">
        <f>IFERROR(SMALL($M$5:$M$9000,ROWS($M$5:M8961)),"")</f>
        <v/>
      </c>
      <c r="S8961" s="388">
        <f>ROWS(R$5:R8961)</f>
        <v>8957</v>
      </c>
      <c r="T8961" s="388" t="str">
        <f>IF(_xlfn.IFNA(VLOOKUP(P8961,$AG$3:$AH$83,2,FALSE),"")='11.1'!$D$5,TXM!S8961,"")</f>
        <v/>
      </c>
      <c r="U8961" t="str">
        <f>IFERROR(SMALL($T$5:$T$9000,ROWS($T$5:T8961)),"")</f>
        <v/>
      </c>
    </row>
    <row r="8962" spans="4:21" ht="14.4" customHeight="1" x14ac:dyDescent="0.3">
      <c r="D8962" s="388">
        <f>ROWS(C$5:C8962)</f>
        <v>8958</v>
      </c>
      <c r="E8962" s="388" t="str">
        <f>IF(_xlfn.IFNA(VLOOKUP(A8962,$AG$3:$AH$83,2,FALSE),"")='11.1'!$D$5,TXM!D8962,"")</f>
        <v/>
      </c>
      <c r="F8962" t="str">
        <f>IFERROR(SMALL($E$5:$E$9000,ROWS($E$5:E8962)),"")</f>
        <v/>
      </c>
      <c r="L8962" s="388">
        <f>ROWS(K$5:K8962)</f>
        <v>8958</v>
      </c>
      <c r="M8962" s="388" t="str">
        <f>IF(_xlfn.IFNA(VLOOKUP(I8962,$AG$3:$AH$83,2,FALSE),"")='11.1'!$D$5,TXM!L8962,"")</f>
        <v/>
      </c>
      <c r="N8962" t="str">
        <f>IFERROR(SMALL($M$5:$M$9000,ROWS($M$5:M8962)),"")</f>
        <v/>
      </c>
      <c r="S8962" s="388">
        <f>ROWS(R$5:R8962)</f>
        <v>8958</v>
      </c>
      <c r="T8962" s="388" t="str">
        <f>IF(_xlfn.IFNA(VLOOKUP(P8962,$AG$3:$AH$83,2,FALSE),"")='11.1'!$D$5,TXM!S8962,"")</f>
        <v/>
      </c>
      <c r="U8962" t="str">
        <f>IFERROR(SMALL($T$5:$T$9000,ROWS($T$5:T8962)),"")</f>
        <v/>
      </c>
    </row>
    <row r="8963" spans="4:21" ht="14.4" customHeight="1" x14ac:dyDescent="0.3">
      <c r="D8963" s="388">
        <f>ROWS(C$5:C8963)</f>
        <v>8959</v>
      </c>
      <c r="E8963" s="388" t="str">
        <f>IF(_xlfn.IFNA(VLOOKUP(A8963,$AG$3:$AH$83,2,FALSE),"")='11.1'!$D$5,TXM!D8963,"")</f>
        <v/>
      </c>
      <c r="F8963" t="str">
        <f>IFERROR(SMALL($E$5:$E$9000,ROWS($E$5:E8963)),"")</f>
        <v/>
      </c>
      <c r="L8963" s="388">
        <f>ROWS(K$5:K8963)</f>
        <v>8959</v>
      </c>
      <c r="M8963" s="388" t="str">
        <f>IF(_xlfn.IFNA(VLOOKUP(I8963,$AG$3:$AH$83,2,FALSE),"")='11.1'!$D$5,TXM!L8963,"")</f>
        <v/>
      </c>
      <c r="N8963" t="str">
        <f>IFERROR(SMALL($M$5:$M$9000,ROWS($M$5:M8963)),"")</f>
        <v/>
      </c>
      <c r="S8963" s="388">
        <f>ROWS(R$5:R8963)</f>
        <v>8959</v>
      </c>
      <c r="T8963" s="388" t="str">
        <f>IF(_xlfn.IFNA(VLOOKUP(P8963,$AG$3:$AH$83,2,FALSE),"")='11.1'!$D$5,TXM!S8963,"")</f>
        <v/>
      </c>
      <c r="U8963" t="str">
        <f>IFERROR(SMALL($T$5:$T$9000,ROWS($T$5:T8963)),"")</f>
        <v/>
      </c>
    </row>
    <row r="8964" spans="4:21" ht="14.4" customHeight="1" x14ac:dyDescent="0.3">
      <c r="D8964" s="388">
        <f>ROWS(C$5:C8964)</f>
        <v>8960</v>
      </c>
      <c r="E8964" s="388" t="str">
        <f>IF(_xlfn.IFNA(VLOOKUP(A8964,$AG$3:$AH$83,2,FALSE),"")='11.1'!$D$5,TXM!D8964,"")</f>
        <v/>
      </c>
      <c r="F8964" t="str">
        <f>IFERROR(SMALL($E$5:$E$9000,ROWS($E$5:E8964)),"")</f>
        <v/>
      </c>
      <c r="L8964" s="388">
        <f>ROWS(K$5:K8964)</f>
        <v>8960</v>
      </c>
      <c r="M8964" s="388" t="str">
        <f>IF(_xlfn.IFNA(VLOOKUP(I8964,$AG$3:$AH$83,2,FALSE),"")='11.1'!$D$5,TXM!L8964,"")</f>
        <v/>
      </c>
      <c r="N8964" t="str">
        <f>IFERROR(SMALL($M$5:$M$9000,ROWS($M$5:M8964)),"")</f>
        <v/>
      </c>
      <c r="S8964" s="388">
        <f>ROWS(R$5:R8964)</f>
        <v>8960</v>
      </c>
      <c r="T8964" s="388" t="str">
        <f>IF(_xlfn.IFNA(VLOOKUP(P8964,$AG$3:$AH$83,2,FALSE),"")='11.1'!$D$5,TXM!S8964,"")</f>
        <v/>
      </c>
      <c r="U8964" t="str">
        <f>IFERROR(SMALL($T$5:$T$9000,ROWS($T$5:T8964)),"")</f>
        <v/>
      </c>
    </row>
    <row r="8965" spans="4:21" ht="14.4" customHeight="1" x14ac:dyDescent="0.3">
      <c r="D8965" s="388">
        <f>ROWS(C$5:C8965)</f>
        <v>8961</v>
      </c>
      <c r="E8965" s="388" t="str">
        <f>IF(_xlfn.IFNA(VLOOKUP(A8965,$AG$3:$AH$83,2,FALSE),"")='11.1'!$D$5,TXM!D8965,"")</f>
        <v/>
      </c>
      <c r="F8965" t="str">
        <f>IFERROR(SMALL($E$5:$E$9000,ROWS($E$5:E8965)),"")</f>
        <v/>
      </c>
      <c r="L8965" s="388">
        <f>ROWS(K$5:K8965)</f>
        <v>8961</v>
      </c>
      <c r="M8965" s="388" t="str">
        <f>IF(_xlfn.IFNA(VLOOKUP(I8965,$AG$3:$AH$83,2,FALSE),"")='11.1'!$D$5,TXM!L8965,"")</f>
        <v/>
      </c>
      <c r="N8965" t="str">
        <f>IFERROR(SMALL($M$5:$M$9000,ROWS($M$5:M8965)),"")</f>
        <v/>
      </c>
      <c r="S8965" s="388">
        <f>ROWS(R$5:R8965)</f>
        <v>8961</v>
      </c>
      <c r="T8965" s="388" t="str">
        <f>IF(_xlfn.IFNA(VLOOKUP(P8965,$AG$3:$AH$83,2,FALSE),"")='11.1'!$D$5,TXM!S8965,"")</f>
        <v/>
      </c>
      <c r="U8965" t="str">
        <f>IFERROR(SMALL($T$5:$T$9000,ROWS($T$5:T8965)),"")</f>
        <v/>
      </c>
    </row>
    <row r="8966" spans="4:21" ht="14.4" customHeight="1" x14ac:dyDescent="0.3">
      <c r="D8966" s="388">
        <f>ROWS(C$5:C8966)</f>
        <v>8962</v>
      </c>
      <c r="E8966" s="388" t="str">
        <f>IF(_xlfn.IFNA(VLOOKUP(A8966,$AG$3:$AH$83,2,FALSE),"")='11.1'!$D$5,TXM!D8966,"")</f>
        <v/>
      </c>
      <c r="F8966" t="str">
        <f>IFERROR(SMALL($E$5:$E$9000,ROWS($E$5:E8966)),"")</f>
        <v/>
      </c>
      <c r="L8966" s="388">
        <f>ROWS(K$5:K8966)</f>
        <v>8962</v>
      </c>
      <c r="M8966" s="388" t="str">
        <f>IF(_xlfn.IFNA(VLOOKUP(I8966,$AG$3:$AH$83,2,FALSE),"")='11.1'!$D$5,TXM!L8966,"")</f>
        <v/>
      </c>
      <c r="N8966" t="str">
        <f>IFERROR(SMALL($M$5:$M$9000,ROWS($M$5:M8966)),"")</f>
        <v/>
      </c>
      <c r="S8966" s="388">
        <f>ROWS(R$5:R8966)</f>
        <v>8962</v>
      </c>
      <c r="T8966" s="388" t="str">
        <f>IF(_xlfn.IFNA(VLOOKUP(P8966,$AG$3:$AH$83,2,FALSE),"")='11.1'!$D$5,TXM!S8966,"")</f>
        <v/>
      </c>
      <c r="U8966" t="str">
        <f>IFERROR(SMALL($T$5:$T$9000,ROWS($T$5:T8966)),"")</f>
        <v/>
      </c>
    </row>
    <row r="8967" spans="4:21" ht="14.4" customHeight="1" x14ac:dyDescent="0.3">
      <c r="D8967" s="388">
        <f>ROWS(C$5:C8967)</f>
        <v>8963</v>
      </c>
      <c r="E8967" s="388" t="str">
        <f>IF(_xlfn.IFNA(VLOOKUP(A8967,$AG$3:$AH$83,2,FALSE),"")='11.1'!$D$5,TXM!D8967,"")</f>
        <v/>
      </c>
      <c r="F8967" t="str">
        <f>IFERROR(SMALL($E$5:$E$9000,ROWS($E$5:E8967)),"")</f>
        <v/>
      </c>
      <c r="L8967" s="388">
        <f>ROWS(K$5:K8967)</f>
        <v>8963</v>
      </c>
      <c r="M8967" s="388" t="str">
        <f>IF(_xlfn.IFNA(VLOOKUP(I8967,$AG$3:$AH$83,2,FALSE),"")='11.1'!$D$5,TXM!L8967,"")</f>
        <v/>
      </c>
      <c r="N8967" t="str">
        <f>IFERROR(SMALL($M$5:$M$9000,ROWS($M$5:M8967)),"")</f>
        <v/>
      </c>
      <c r="S8967" s="388">
        <f>ROWS(R$5:R8967)</f>
        <v>8963</v>
      </c>
      <c r="T8967" s="388" t="str">
        <f>IF(_xlfn.IFNA(VLOOKUP(P8967,$AG$3:$AH$83,2,FALSE),"")='11.1'!$D$5,TXM!S8967,"")</f>
        <v/>
      </c>
      <c r="U8967" t="str">
        <f>IFERROR(SMALL($T$5:$T$9000,ROWS($T$5:T8967)),"")</f>
        <v/>
      </c>
    </row>
    <row r="8968" spans="4:21" ht="14.4" customHeight="1" x14ac:dyDescent="0.3">
      <c r="D8968" s="388">
        <f>ROWS(C$5:C8968)</f>
        <v>8964</v>
      </c>
      <c r="E8968" s="388" t="str">
        <f>IF(_xlfn.IFNA(VLOOKUP(A8968,$AG$3:$AH$83,2,FALSE),"")='11.1'!$D$5,TXM!D8968,"")</f>
        <v/>
      </c>
      <c r="F8968" t="str">
        <f>IFERROR(SMALL($E$5:$E$9000,ROWS($E$5:E8968)),"")</f>
        <v/>
      </c>
      <c r="L8968" s="388">
        <f>ROWS(K$5:K8968)</f>
        <v>8964</v>
      </c>
      <c r="M8968" s="388" t="str">
        <f>IF(_xlfn.IFNA(VLOOKUP(I8968,$AG$3:$AH$83,2,FALSE),"")='11.1'!$D$5,TXM!L8968,"")</f>
        <v/>
      </c>
      <c r="N8968" t="str">
        <f>IFERROR(SMALL($M$5:$M$9000,ROWS($M$5:M8968)),"")</f>
        <v/>
      </c>
      <c r="S8968" s="388">
        <f>ROWS(R$5:R8968)</f>
        <v>8964</v>
      </c>
      <c r="T8968" s="388" t="str">
        <f>IF(_xlfn.IFNA(VLOOKUP(P8968,$AG$3:$AH$83,2,FALSE),"")='11.1'!$D$5,TXM!S8968,"")</f>
        <v/>
      </c>
      <c r="U8968" t="str">
        <f>IFERROR(SMALL($T$5:$T$9000,ROWS($T$5:T8968)),"")</f>
        <v/>
      </c>
    </row>
    <row r="8969" spans="4:21" ht="14.4" customHeight="1" x14ac:dyDescent="0.3">
      <c r="D8969" s="388">
        <f>ROWS(C$5:C8969)</f>
        <v>8965</v>
      </c>
      <c r="E8969" s="388" t="str">
        <f>IF(_xlfn.IFNA(VLOOKUP(A8969,$AG$3:$AH$83,2,FALSE),"")='11.1'!$D$5,TXM!D8969,"")</f>
        <v/>
      </c>
      <c r="F8969" t="str">
        <f>IFERROR(SMALL($E$5:$E$9000,ROWS($E$5:E8969)),"")</f>
        <v/>
      </c>
      <c r="L8969" s="388">
        <f>ROWS(K$5:K8969)</f>
        <v>8965</v>
      </c>
      <c r="M8969" s="388" t="str">
        <f>IF(_xlfn.IFNA(VLOOKUP(I8969,$AG$3:$AH$83,2,FALSE),"")='11.1'!$D$5,TXM!L8969,"")</f>
        <v/>
      </c>
      <c r="N8969" t="str">
        <f>IFERROR(SMALL($M$5:$M$9000,ROWS($M$5:M8969)),"")</f>
        <v/>
      </c>
      <c r="S8969" s="388">
        <f>ROWS(R$5:R8969)</f>
        <v>8965</v>
      </c>
      <c r="T8969" s="388" t="str">
        <f>IF(_xlfn.IFNA(VLOOKUP(P8969,$AG$3:$AH$83,2,FALSE),"")='11.1'!$D$5,TXM!S8969,"")</f>
        <v/>
      </c>
      <c r="U8969" t="str">
        <f>IFERROR(SMALL($T$5:$T$9000,ROWS($T$5:T8969)),"")</f>
        <v/>
      </c>
    </row>
    <row r="8970" spans="4:21" ht="14.4" customHeight="1" x14ac:dyDescent="0.3">
      <c r="D8970" s="388">
        <f>ROWS(C$5:C8970)</f>
        <v>8966</v>
      </c>
      <c r="E8970" s="388" t="str">
        <f>IF(_xlfn.IFNA(VLOOKUP(A8970,$AG$3:$AH$83,2,FALSE),"")='11.1'!$D$5,TXM!D8970,"")</f>
        <v/>
      </c>
      <c r="F8970" t="str">
        <f>IFERROR(SMALL($E$5:$E$9000,ROWS($E$5:E8970)),"")</f>
        <v/>
      </c>
      <c r="L8970" s="388">
        <f>ROWS(K$5:K8970)</f>
        <v>8966</v>
      </c>
      <c r="M8970" s="388" t="str">
        <f>IF(_xlfn.IFNA(VLOOKUP(I8970,$AG$3:$AH$83,2,FALSE),"")='11.1'!$D$5,TXM!L8970,"")</f>
        <v/>
      </c>
      <c r="N8970" t="str">
        <f>IFERROR(SMALL($M$5:$M$9000,ROWS($M$5:M8970)),"")</f>
        <v/>
      </c>
      <c r="S8970" s="388">
        <f>ROWS(R$5:R8970)</f>
        <v>8966</v>
      </c>
      <c r="T8970" s="388" t="str">
        <f>IF(_xlfn.IFNA(VLOOKUP(P8970,$AG$3:$AH$83,2,FALSE),"")='11.1'!$D$5,TXM!S8970,"")</f>
        <v/>
      </c>
      <c r="U8970" t="str">
        <f>IFERROR(SMALL($T$5:$T$9000,ROWS($T$5:T8970)),"")</f>
        <v/>
      </c>
    </row>
    <row r="8971" spans="4:21" ht="14.4" customHeight="1" x14ac:dyDescent="0.3">
      <c r="D8971" s="388">
        <f>ROWS(C$5:C8971)</f>
        <v>8967</v>
      </c>
      <c r="E8971" s="388" t="str">
        <f>IF(_xlfn.IFNA(VLOOKUP(A8971,$AG$3:$AH$83,2,FALSE),"")='11.1'!$D$5,TXM!D8971,"")</f>
        <v/>
      </c>
      <c r="F8971" t="str">
        <f>IFERROR(SMALL($E$5:$E$9000,ROWS($E$5:E8971)),"")</f>
        <v/>
      </c>
      <c r="L8971" s="388">
        <f>ROWS(K$5:K8971)</f>
        <v>8967</v>
      </c>
      <c r="M8971" s="388" t="str">
        <f>IF(_xlfn.IFNA(VLOOKUP(I8971,$AG$3:$AH$83,2,FALSE),"")='11.1'!$D$5,TXM!L8971,"")</f>
        <v/>
      </c>
      <c r="N8971" t="str">
        <f>IFERROR(SMALL($M$5:$M$9000,ROWS($M$5:M8971)),"")</f>
        <v/>
      </c>
      <c r="S8971" s="388">
        <f>ROWS(R$5:R8971)</f>
        <v>8967</v>
      </c>
      <c r="T8971" s="388" t="str">
        <f>IF(_xlfn.IFNA(VLOOKUP(P8971,$AG$3:$AH$83,2,FALSE),"")='11.1'!$D$5,TXM!S8971,"")</f>
        <v/>
      </c>
      <c r="U8971" t="str">
        <f>IFERROR(SMALL($T$5:$T$9000,ROWS($T$5:T8971)),"")</f>
        <v/>
      </c>
    </row>
    <row r="8972" spans="4:21" ht="14.4" customHeight="1" x14ac:dyDescent="0.3">
      <c r="D8972" s="388">
        <f>ROWS(C$5:C8972)</f>
        <v>8968</v>
      </c>
      <c r="E8972" s="388" t="str">
        <f>IF(_xlfn.IFNA(VLOOKUP(A8972,$AG$3:$AH$83,2,FALSE),"")='11.1'!$D$5,TXM!D8972,"")</f>
        <v/>
      </c>
      <c r="F8972" t="str">
        <f>IFERROR(SMALL($E$5:$E$9000,ROWS($E$5:E8972)),"")</f>
        <v/>
      </c>
      <c r="L8972" s="388">
        <f>ROWS(K$5:K8972)</f>
        <v>8968</v>
      </c>
      <c r="M8972" s="388" t="str">
        <f>IF(_xlfn.IFNA(VLOOKUP(I8972,$AG$3:$AH$83,2,FALSE),"")='11.1'!$D$5,TXM!L8972,"")</f>
        <v/>
      </c>
      <c r="N8972" t="str">
        <f>IFERROR(SMALL($M$5:$M$9000,ROWS($M$5:M8972)),"")</f>
        <v/>
      </c>
      <c r="S8972" s="388">
        <f>ROWS(R$5:R8972)</f>
        <v>8968</v>
      </c>
      <c r="T8972" s="388" t="str">
        <f>IF(_xlfn.IFNA(VLOOKUP(P8972,$AG$3:$AH$83,2,FALSE),"")='11.1'!$D$5,TXM!S8972,"")</f>
        <v/>
      </c>
      <c r="U8972" t="str">
        <f>IFERROR(SMALL($T$5:$T$9000,ROWS($T$5:T8972)),"")</f>
        <v/>
      </c>
    </row>
    <row r="8973" spans="4:21" ht="14.4" customHeight="1" x14ac:dyDescent="0.3">
      <c r="D8973" s="388">
        <f>ROWS(C$5:C8973)</f>
        <v>8969</v>
      </c>
      <c r="E8973" s="388" t="str">
        <f>IF(_xlfn.IFNA(VLOOKUP(A8973,$AG$3:$AH$83,2,FALSE),"")='11.1'!$D$5,TXM!D8973,"")</f>
        <v/>
      </c>
      <c r="F8973" t="str">
        <f>IFERROR(SMALL($E$5:$E$9000,ROWS($E$5:E8973)),"")</f>
        <v/>
      </c>
      <c r="L8973" s="388">
        <f>ROWS(K$5:K8973)</f>
        <v>8969</v>
      </c>
      <c r="M8973" s="388" t="str">
        <f>IF(_xlfn.IFNA(VLOOKUP(I8973,$AG$3:$AH$83,2,FALSE),"")='11.1'!$D$5,TXM!L8973,"")</f>
        <v/>
      </c>
      <c r="N8973" t="str">
        <f>IFERROR(SMALL($M$5:$M$9000,ROWS($M$5:M8973)),"")</f>
        <v/>
      </c>
      <c r="S8973" s="388">
        <f>ROWS(R$5:R8973)</f>
        <v>8969</v>
      </c>
      <c r="T8973" s="388" t="str">
        <f>IF(_xlfn.IFNA(VLOOKUP(P8973,$AG$3:$AH$83,2,FALSE),"")='11.1'!$D$5,TXM!S8973,"")</f>
        <v/>
      </c>
      <c r="U8973" t="str">
        <f>IFERROR(SMALL($T$5:$T$9000,ROWS($T$5:T8973)),"")</f>
        <v/>
      </c>
    </row>
    <row r="8974" spans="4:21" ht="14.4" customHeight="1" x14ac:dyDescent="0.3">
      <c r="D8974" s="388">
        <f>ROWS(C$5:C8974)</f>
        <v>8970</v>
      </c>
      <c r="E8974" s="388" t="str">
        <f>IF(_xlfn.IFNA(VLOOKUP(A8974,$AG$3:$AH$83,2,FALSE),"")='11.1'!$D$5,TXM!D8974,"")</f>
        <v/>
      </c>
      <c r="F8974" t="str">
        <f>IFERROR(SMALL($E$5:$E$9000,ROWS($E$5:E8974)),"")</f>
        <v/>
      </c>
      <c r="L8974" s="388">
        <f>ROWS(K$5:K8974)</f>
        <v>8970</v>
      </c>
      <c r="M8974" s="388" t="str">
        <f>IF(_xlfn.IFNA(VLOOKUP(I8974,$AG$3:$AH$83,2,FALSE),"")='11.1'!$D$5,TXM!L8974,"")</f>
        <v/>
      </c>
      <c r="N8974" t="str">
        <f>IFERROR(SMALL($M$5:$M$9000,ROWS($M$5:M8974)),"")</f>
        <v/>
      </c>
      <c r="S8974" s="388">
        <f>ROWS(R$5:R8974)</f>
        <v>8970</v>
      </c>
      <c r="T8974" s="388" t="str">
        <f>IF(_xlfn.IFNA(VLOOKUP(P8974,$AG$3:$AH$83,2,FALSE),"")='11.1'!$D$5,TXM!S8974,"")</f>
        <v/>
      </c>
      <c r="U8974" t="str">
        <f>IFERROR(SMALL($T$5:$T$9000,ROWS($T$5:T8974)),"")</f>
        <v/>
      </c>
    </row>
    <row r="8975" spans="4:21" ht="14.4" customHeight="1" x14ac:dyDescent="0.3">
      <c r="D8975" s="388">
        <f>ROWS(C$5:C8975)</f>
        <v>8971</v>
      </c>
      <c r="E8975" s="388" t="str">
        <f>IF(_xlfn.IFNA(VLOOKUP(A8975,$AG$3:$AH$83,2,FALSE),"")='11.1'!$D$5,TXM!D8975,"")</f>
        <v/>
      </c>
      <c r="F8975" t="str">
        <f>IFERROR(SMALL($E$5:$E$9000,ROWS($E$5:E8975)),"")</f>
        <v/>
      </c>
      <c r="L8975" s="388">
        <f>ROWS(K$5:K8975)</f>
        <v>8971</v>
      </c>
      <c r="M8975" s="388" t="str">
        <f>IF(_xlfn.IFNA(VLOOKUP(I8975,$AG$3:$AH$83,2,FALSE),"")='11.1'!$D$5,TXM!L8975,"")</f>
        <v/>
      </c>
      <c r="N8975" t="str">
        <f>IFERROR(SMALL($M$5:$M$9000,ROWS($M$5:M8975)),"")</f>
        <v/>
      </c>
      <c r="S8975" s="388">
        <f>ROWS(R$5:R8975)</f>
        <v>8971</v>
      </c>
      <c r="T8975" s="388" t="str">
        <f>IF(_xlfn.IFNA(VLOOKUP(P8975,$AG$3:$AH$83,2,FALSE),"")='11.1'!$D$5,TXM!S8975,"")</f>
        <v/>
      </c>
      <c r="U8975" t="str">
        <f>IFERROR(SMALL($T$5:$T$9000,ROWS($T$5:T8975)),"")</f>
        <v/>
      </c>
    </row>
    <row r="8976" spans="4:21" ht="14.4" customHeight="1" x14ac:dyDescent="0.3">
      <c r="D8976" s="388">
        <f>ROWS(C$5:C8976)</f>
        <v>8972</v>
      </c>
      <c r="E8976" s="388" t="str">
        <f>IF(_xlfn.IFNA(VLOOKUP(A8976,$AG$3:$AH$83,2,FALSE),"")='11.1'!$D$5,TXM!D8976,"")</f>
        <v/>
      </c>
      <c r="F8976" t="str">
        <f>IFERROR(SMALL($E$5:$E$9000,ROWS($E$5:E8976)),"")</f>
        <v/>
      </c>
      <c r="L8976" s="388">
        <f>ROWS(K$5:K8976)</f>
        <v>8972</v>
      </c>
      <c r="M8976" s="388" t="str">
        <f>IF(_xlfn.IFNA(VLOOKUP(I8976,$AG$3:$AH$83,2,FALSE),"")='11.1'!$D$5,TXM!L8976,"")</f>
        <v/>
      </c>
      <c r="N8976" t="str">
        <f>IFERROR(SMALL($M$5:$M$9000,ROWS($M$5:M8976)),"")</f>
        <v/>
      </c>
      <c r="S8976" s="388">
        <f>ROWS(R$5:R8976)</f>
        <v>8972</v>
      </c>
      <c r="T8976" s="388" t="str">
        <f>IF(_xlfn.IFNA(VLOOKUP(P8976,$AG$3:$AH$83,2,FALSE),"")='11.1'!$D$5,TXM!S8976,"")</f>
        <v/>
      </c>
      <c r="U8976" t="str">
        <f>IFERROR(SMALL($T$5:$T$9000,ROWS($T$5:T8976)),"")</f>
        <v/>
      </c>
    </row>
    <row r="8977" spans="4:21" ht="14.4" customHeight="1" x14ac:dyDescent="0.3">
      <c r="D8977" s="388">
        <f>ROWS(C$5:C8977)</f>
        <v>8973</v>
      </c>
      <c r="E8977" s="388" t="str">
        <f>IF(_xlfn.IFNA(VLOOKUP(A8977,$AG$3:$AH$83,2,FALSE),"")='11.1'!$D$5,TXM!D8977,"")</f>
        <v/>
      </c>
      <c r="F8977" t="str">
        <f>IFERROR(SMALL($E$5:$E$9000,ROWS($E$5:E8977)),"")</f>
        <v/>
      </c>
      <c r="L8977" s="388">
        <f>ROWS(K$5:K8977)</f>
        <v>8973</v>
      </c>
      <c r="M8977" s="388" t="str">
        <f>IF(_xlfn.IFNA(VLOOKUP(I8977,$AG$3:$AH$83,2,FALSE),"")='11.1'!$D$5,TXM!L8977,"")</f>
        <v/>
      </c>
      <c r="N8977" t="str">
        <f>IFERROR(SMALL($M$5:$M$9000,ROWS($M$5:M8977)),"")</f>
        <v/>
      </c>
      <c r="S8977" s="388">
        <f>ROWS(R$5:R8977)</f>
        <v>8973</v>
      </c>
      <c r="T8977" s="388" t="str">
        <f>IF(_xlfn.IFNA(VLOOKUP(P8977,$AG$3:$AH$83,2,FALSE),"")='11.1'!$D$5,TXM!S8977,"")</f>
        <v/>
      </c>
      <c r="U8977" t="str">
        <f>IFERROR(SMALL($T$5:$T$9000,ROWS($T$5:T8977)),"")</f>
        <v/>
      </c>
    </row>
    <row r="8978" spans="4:21" ht="14.4" customHeight="1" x14ac:dyDescent="0.3">
      <c r="D8978" s="388">
        <f>ROWS(C$5:C8978)</f>
        <v>8974</v>
      </c>
      <c r="E8978" s="388" t="str">
        <f>IF(_xlfn.IFNA(VLOOKUP(A8978,$AG$3:$AH$83,2,FALSE),"")='11.1'!$D$5,TXM!D8978,"")</f>
        <v/>
      </c>
      <c r="F8978" t="str">
        <f>IFERROR(SMALL($E$5:$E$9000,ROWS($E$5:E8978)),"")</f>
        <v/>
      </c>
      <c r="L8978" s="388">
        <f>ROWS(K$5:K8978)</f>
        <v>8974</v>
      </c>
      <c r="M8978" s="388" t="str">
        <f>IF(_xlfn.IFNA(VLOOKUP(I8978,$AG$3:$AH$83,2,FALSE),"")='11.1'!$D$5,TXM!L8978,"")</f>
        <v/>
      </c>
      <c r="N8978" t="str">
        <f>IFERROR(SMALL($M$5:$M$9000,ROWS($M$5:M8978)),"")</f>
        <v/>
      </c>
      <c r="S8978" s="388">
        <f>ROWS(R$5:R8978)</f>
        <v>8974</v>
      </c>
      <c r="T8978" s="388" t="str">
        <f>IF(_xlfn.IFNA(VLOOKUP(P8978,$AG$3:$AH$83,2,FALSE),"")='11.1'!$D$5,TXM!S8978,"")</f>
        <v/>
      </c>
      <c r="U8978" t="str">
        <f>IFERROR(SMALL($T$5:$T$9000,ROWS($T$5:T8978)),"")</f>
        <v/>
      </c>
    </row>
    <row r="8979" spans="4:21" ht="14.4" customHeight="1" x14ac:dyDescent="0.3">
      <c r="D8979" s="388">
        <f>ROWS(C$5:C8979)</f>
        <v>8975</v>
      </c>
      <c r="E8979" s="388" t="str">
        <f>IF(_xlfn.IFNA(VLOOKUP(A8979,$AG$3:$AH$83,2,FALSE),"")='11.1'!$D$5,TXM!D8979,"")</f>
        <v/>
      </c>
      <c r="F8979" t="str">
        <f>IFERROR(SMALL($E$5:$E$9000,ROWS($E$5:E8979)),"")</f>
        <v/>
      </c>
      <c r="L8979" s="388">
        <f>ROWS(K$5:K8979)</f>
        <v>8975</v>
      </c>
      <c r="M8979" s="388" t="str">
        <f>IF(_xlfn.IFNA(VLOOKUP(I8979,$AG$3:$AH$83,2,FALSE),"")='11.1'!$D$5,TXM!L8979,"")</f>
        <v/>
      </c>
      <c r="N8979" t="str">
        <f>IFERROR(SMALL($M$5:$M$9000,ROWS($M$5:M8979)),"")</f>
        <v/>
      </c>
      <c r="S8979" s="388">
        <f>ROWS(R$5:R8979)</f>
        <v>8975</v>
      </c>
      <c r="T8979" s="388" t="str">
        <f>IF(_xlfn.IFNA(VLOOKUP(P8979,$AG$3:$AH$83,2,FALSE),"")='11.1'!$D$5,TXM!S8979,"")</f>
        <v/>
      </c>
      <c r="U8979" t="str">
        <f>IFERROR(SMALL($T$5:$T$9000,ROWS($T$5:T8979)),"")</f>
        <v/>
      </c>
    </row>
    <row r="8980" spans="4:21" ht="14.4" customHeight="1" x14ac:dyDescent="0.3">
      <c r="D8980" s="388">
        <f>ROWS(C$5:C8980)</f>
        <v>8976</v>
      </c>
      <c r="E8980" s="388" t="str">
        <f>IF(_xlfn.IFNA(VLOOKUP(A8980,$AG$3:$AH$83,2,FALSE),"")='11.1'!$D$5,TXM!D8980,"")</f>
        <v/>
      </c>
      <c r="F8980" t="str">
        <f>IFERROR(SMALL($E$5:$E$9000,ROWS($E$5:E8980)),"")</f>
        <v/>
      </c>
      <c r="L8980" s="388">
        <f>ROWS(K$5:K8980)</f>
        <v>8976</v>
      </c>
      <c r="M8980" s="388" t="str">
        <f>IF(_xlfn.IFNA(VLOOKUP(I8980,$AG$3:$AH$83,2,FALSE),"")='11.1'!$D$5,TXM!L8980,"")</f>
        <v/>
      </c>
      <c r="N8980" t="str">
        <f>IFERROR(SMALL($M$5:$M$9000,ROWS($M$5:M8980)),"")</f>
        <v/>
      </c>
      <c r="S8980" s="388">
        <f>ROWS(R$5:R8980)</f>
        <v>8976</v>
      </c>
      <c r="T8980" s="388" t="str">
        <f>IF(_xlfn.IFNA(VLOOKUP(P8980,$AG$3:$AH$83,2,FALSE),"")='11.1'!$D$5,TXM!S8980,"")</f>
        <v/>
      </c>
      <c r="U8980" t="str">
        <f>IFERROR(SMALL($T$5:$T$9000,ROWS($T$5:T8980)),"")</f>
        <v/>
      </c>
    </row>
    <row r="8981" spans="4:21" ht="14.4" customHeight="1" x14ac:dyDescent="0.3">
      <c r="D8981" s="388">
        <f>ROWS(C$5:C8981)</f>
        <v>8977</v>
      </c>
      <c r="E8981" s="388" t="str">
        <f>IF(_xlfn.IFNA(VLOOKUP(A8981,$AG$3:$AH$83,2,FALSE),"")='11.1'!$D$5,TXM!D8981,"")</f>
        <v/>
      </c>
      <c r="F8981" t="str">
        <f>IFERROR(SMALL($E$5:$E$9000,ROWS($E$5:E8981)),"")</f>
        <v/>
      </c>
      <c r="L8981" s="388">
        <f>ROWS(K$5:K8981)</f>
        <v>8977</v>
      </c>
      <c r="M8981" s="388" t="str">
        <f>IF(_xlfn.IFNA(VLOOKUP(I8981,$AG$3:$AH$83,2,FALSE),"")='11.1'!$D$5,TXM!L8981,"")</f>
        <v/>
      </c>
      <c r="N8981" t="str">
        <f>IFERROR(SMALL($M$5:$M$9000,ROWS($M$5:M8981)),"")</f>
        <v/>
      </c>
      <c r="S8981" s="388">
        <f>ROWS(R$5:R8981)</f>
        <v>8977</v>
      </c>
      <c r="T8981" s="388" t="str">
        <f>IF(_xlfn.IFNA(VLOOKUP(P8981,$AG$3:$AH$83,2,FALSE),"")='11.1'!$D$5,TXM!S8981,"")</f>
        <v/>
      </c>
      <c r="U8981" t="str">
        <f>IFERROR(SMALL($T$5:$T$9000,ROWS($T$5:T8981)),"")</f>
        <v/>
      </c>
    </row>
    <row r="8982" spans="4:21" ht="14.4" customHeight="1" x14ac:dyDescent="0.3">
      <c r="D8982" s="388">
        <f>ROWS(C$5:C8982)</f>
        <v>8978</v>
      </c>
      <c r="E8982" s="388" t="str">
        <f>IF(_xlfn.IFNA(VLOOKUP(A8982,$AG$3:$AH$83,2,FALSE),"")='11.1'!$D$5,TXM!D8982,"")</f>
        <v/>
      </c>
      <c r="F8982" t="str">
        <f>IFERROR(SMALL($E$5:$E$9000,ROWS($E$5:E8982)),"")</f>
        <v/>
      </c>
      <c r="L8982" s="388">
        <f>ROWS(K$5:K8982)</f>
        <v>8978</v>
      </c>
      <c r="M8982" s="388" t="str">
        <f>IF(_xlfn.IFNA(VLOOKUP(I8982,$AG$3:$AH$83,2,FALSE),"")='11.1'!$D$5,TXM!L8982,"")</f>
        <v/>
      </c>
      <c r="N8982" t="str">
        <f>IFERROR(SMALL($M$5:$M$9000,ROWS($M$5:M8982)),"")</f>
        <v/>
      </c>
      <c r="S8982" s="388">
        <f>ROWS(R$5:R8982)</f>
        <v>8978</v>
      </c>
      <c r="T8982" s="388" t="str">
        <f>IF(_xlfn.IFNA(VLOOKUP(P8982,$AG$3:$AH$83,2,FALSE),"")='11.1'!$D$5,TXM!S8982,"")</f>
        <v/>
      </c>
      <c r="U8982" t="str">
        <f>IFERROR(SMALL($T$5:$T$9000,ROWS($T$5:T8982)),"")</f>
        <v/>
      </c>
    </row>
    <row r="8983" spans="4:21" ht="14.4" customHeight="1" x14ac:dyDescent="0.3">
      <c r="D8983" s="388">
        <f>ROWS(C$5:C8983)</f>
        <v>8979</v>
      </c>
      <c r="E8983" s="388" t="str">
        <f>IF(_xlfn.IFNA(VLOOKUP(A8983,$AG$3:$AH$83,2,FALSE),"")='11.1'!$D$5,TXM!D8983,"")</f>
        <v/>
      </c>
      <c r="F8983" t="str">
        <f>IFERROR(SMALL($E$5:$E$9000,ROWS($E$5:E8983)),"")</f>
        <v/>
      </c>
      <c r="L8983" s="388">
        <f>ROWS(K$5:K8983)</f>
        <v>8979</v>
      </c>
      <c r="M8983" s="388" t="str">
        <f>IF(_xlfn.IFNA(VLOOKUP(I8983,$AG$3:$AH$83,2,FALSE),"")='11.1'!$D$5,TXM!L8983,"")</f>
        <v/>
      </c>
      <c r="N8983" t="str">
        <f>IFERROR(SMALL($M$5:$M$9000,ROWS($M$5:M8983)),"")</f>
        <v/>
      </c>
      <c r="S8983" s="388">
        <f>ROWS(R$5:R8983)</f>
        <v>8979</v>
      </c>
      <c r="T8983" s="388" t="str">
        <f>IF(_xlfn.IFNA(VLOOKUP(P8983,$AG$3:$AH$83,2,FALSE),"")='11.1'!$D$5,TXM!S8983,"")</f>
        <v/>
      </c>
      <c r="U8983" t="str">
        <f>IFERROR(SMALL($T$5:$T$9000,ROWS($T$5:T8983)),"")</f>
        <v/>
      </c>
    </row>
    <row r="8984" spans="4:21" ht="14.4" customHeight="1" x14ac:dyDescent="0.3">
      <c r="D8984" s="388">
        <f>ROWS(C$5:C8984)</f>
        <v>8980</v>
      </c>
      <c r="E8984" s="388" t="str">
        <f>IF(_xlfn.IFNA(VLOOKUP(A8984,$AG$3:$AH$83,2,FALSE),"")='11.1'!$D$5,TXM!D8984,"")</f>
        <v/>
      </c>
      <c r="F8984" t="str">
        <f>IFERROR(SMALL($E$5:$E$9000,ROWS($E$5:E8984)),"")</f>
        <v/>
      </c>
      <c r="L8984" s="388">
        <f>ROWS(K$5:K8984)</f>
        <v>8980</v>
      </c>
      <c r="M8984" s="388" t="str">
        <f>IF(_xlfn.IFNA(VLOOKUP(I8984,$AG$3:$AH$83,2,FALSE),"")='11.1'!$D$5,TXM!L8984,"")</f>
        <v/>
      </c>
      <c r="N8984" t="str">
        <f>IFERROR(SMALL($M$5:$M$9000,ROWS($M$5:M8984)),"")</f>
        <v/>
      </c>
      <c r="S8984" s="388">
        <f>ROWS(R$5:R8984)</f>
        <v>8980</v>
      </c>
      <c r="T8984" s="388" t="str">
        <f>IF(_xlfn.IFNA(VLOOKUP(P8984,$AG$3:$AH$83,2,FALSE),"")='11.1'!$D$5,TXM!S8984,"")</f>
        <v/>
      </c>
      <c r="U8984" t="str">
        <f>IFERROR(SMALL($T$5:$T$9000,ROWS($T$5:T8984)),"")</f>
        <v/>
      </c>
    </row>
    <row r="8985" spans="4:21" ht="14.4" customHeight="1" x14ac:dyDescent="0.3">
      <c r="D8985" s="388">
        <f>ROWS(C$5:C8985)</f>
        <v>8981</v>
      </c>
      <c r="E8985" s="388" t="str">
        <f>IF(_xlfn.IFNA(VLOOKUP(A8985,$AG$3:$AH$83,2,FALSE),"")='11.1'!$D$5,TXM!D8985,"")</f>
        <v/>
      </c>
      <c r="F8985" t="str">
        <f>IFERROR(SMALL($E$5:$E$9000,ROWS($E$5:E8985)),"")</f>
        <v/>
      </c>
      <c r="L8985" s="388">
        <f>ROWS(K$5:K8985)</f>
        <v>8981</v>
      </c>
      <c r="M8985" s="388" t="str">
        <f>IF(_xlfn.IFNA(VLOOKUP(I8985,$AG$3:$AH$83,2,FALSE),"")='11.1'!$D$5,TXM!L8985,"")</f>
        <v/>
      </c>
      <c r="N8985" t="str">
        <f>IFERROR(SMALL($M$5:$M$9000,ROWS($M$5:M8985)),"")</f>
        <v/>
      </c>
      <c r="S8985" s="388">
        <f>ROWS(R$5:R8985)</f>
        <v>8981</v>
      </c>
      <c r="T8985" s="388" t="str">
        <f>IF(_xlfn.IFNA(VLOOKUP(P8985,$AG$3:$AH$83,2,FALSE),"")='11.1'!$D$5,TXM!S8985,"")</f>
        <v/>
      </c>
      <c r="U8985" t="str">
        <f>IFERROR(SMALL($T$5:$T$9000,ROWS($T$5:T8985)),"")</f>
        <v/>
      </c>
    </row>
    <row r="8986" spans="4:21" ht="14.4" customHeight="1" x14ac:dyDescent="0.3">
      <c r="D8986" s="388">
        <f>ROWS(C$5:C8986)</f>
        <v>8982</v>
      </c>
      <c r="E8986" s="388" t="str">
        <f>IF(_xlfn.IFNA(VLOOKUP(A8986,$AG$3:$AH$83,2,FALSE),"")='11.1'!$D$5,TXM!D8986,"")</f>
        <v/>
      </c>
      <c r="F8986" t="str">
        <f>IFERROR(SMALL($E$5:$E$9000,ROWS($E$5:E8986)),"")</f>
        <v/>
      </c>
      <c r="L8986" s="388">
        <f>ROWS(K$5:K8986)</f>
        <v>8982</v>
      </c>
      <c r="M8986" s="388" t="str">
        <f>IF(_xlfn.IFNA(VLOOKUP(I8986,$AG$3:$AH$83,2,FALSE),"")='11.1'!$D$5,TXM!L8986,"")</f>
        <v/>
      </c>
      <c r="N8986" t="str">
        <f>IFERROR(SMALL($M$5:$M$9000,ROWS($M$5:M8986)),"")</f>
        <v/>
      </c>
      <c r="S8986" s="388">
        <f>ROWS(R$5:R8986)</f>
        <v>8982</v>
      </c>
      <c r="T8986" s="388" t="str">
        <f>IF(_xlfn.IFNA(VLOOKUP(P8986,$AG$3:$AH$83,2,FALSE),"")='11.1'!$D$5,TXM!S8986,"")</f>
        <v/>
      </c>
      <c r="U8986" t="str">
        <f>IFERROR(SMALL($T$5:$T$9000,ROWS($T$5:T8986)),"")</f>
        <v/>
      </c>
    </row>
    <row r="8987" spans="4:21" ht="14.4" customHeight="1" x14ac:dyDescent="0.3">
      <c r="D8987" s="388">
        <f>ROWS(C$5:C8987)</f>
        <v>8983</v>
      </c>
      <c r="E8987" s="388" t="str">
        <f>IF(_xlfn.IFNA(VLOOKUP(A8987,$AG$3:$AH$83,2,FALSE),"")='11.1'!$D$5,TXM!D8987,"")</f>
        <v/>
      </c>
      <c r="F8987" t="str">
        <f>IFERROR(SMALL($E$5:$E$9000,ROWS($E$5:E8987)),"")</f>
        <v/>
      </c>
      <c r="L8987" s="388">
        <f>ROWS(K$5:K8987)</f>
        <v>8983</v>
      </c>
      <c r="M8987" s="388" t="str">
        <f>IF(_xlfn.IFNA(VLOOKUP(I8987,$AG$3:$AH$83,2,FALSE),"")='11.1'!$D$5,TXM!L8987,"")</f>
        <v/>
      </c>
      <c r="N8987" t="str">
        <f>IFERROR(SMALL($M$5:$M$9000,ROWS($M$5:M8987)),"")</f>
        <v/>
      </c>
      <c r="S8987" s="388">
        <f>ROWS(R$5:R8987)</f>
        <v>8983</v>
      </c>
      <c r="T8987" s="388" t="str">
        <f>IF(_xlfn.IFNA(VLOOKUP(P8987,$AG$3:$AH$83,2,FALSE),"")='11.1'!$D$5,TXM!S8987,"")</f>
        <v/>
      </c>
      <c r="U8987" t="str">
        <f>IFERROR(SMALL($T$5:$T$9000,ROWS($T$5:T8987)),"")</f>
        <v/>
      </c>
    </row>
    <row r="8988" spans="4:21" ht="14.4" customHeight="1" x14ac:dyDescent="0.3">
      <c r="D8988" s="388">
        <f>ROWS(C$5:C8988)</f>
        <v>8984</v>
      </c>
      <c r="E8988" s="388" t="str">
        <f>IF(_xlfn.IFNA(VLOOKUP(A8988,$AG$3:$AH$83,2,FALSE),"")='11.1'!$D$5,TXM!D8988,"")</f>
        <v/>
      </c>
      <c r="F8988" t="str">
        <f>IFERROR(SMALL($E$5:$E$9000,ROWS($E$5:E8988)),"")</f>
        <v/>
      </c>
      <c r="L8988" s="388">
        <f>ROWS(K$5:K8988)</f>
        <v>8984</v>
      </c>
      <c r="M8988" s="388" t="str">
        <f>IF(_xlfn.IFNA(VLOOKUP(I8988,$AG$3:$AH$83,2,FALSE),"")='11.1'!$D$5,TXM!L8988,"")</f>
        <v/>
      </c>
      <c r="N8988" t="str">
        <f>IFERROR(SMALL($M$5:$M$9000,ROWS($M$5:M8988)),"")</f>
        <v/>
      </c>
      <c r="S8988" s="388">
        <f>ROWS(R$5:R8988)</f>
        <v>8984</v>
      </c>
      <c r="T8988" s="388" t="str">
        <f>IF(_xlfn.IFNA(VLOOKUP(P8988,$AG$3:$AH$83,2,FALSE),"")='11.1'!$D$5,TXM!S8988,"")</f>
        <v/>
      </c>
      <c r="U8988" t="str">
        <f>IFERROR(SMALL($T$5:$T$9000,ROWS($T$5:T8988)),"")</f>
        <v/>
      </c>
    </row>
    <row r="8989" spans="4:21" ht="14.4" customHeight="1" x14ac:dyDescent="0.3">
      <c r="D8989" s="388">
        <f>ROWS(C$5:C8989)</f>
        <v>8985</v>
      </c>
      <c r="E8989" s="388" t="str">
        <f>IF(_xlfn.IFNA(VLOOKUP(A8989,$AG$3:$AH$83,2,FALSE),"")='11.1'!$D$5,TXM!D8989,"")</f>
        <v/>
      </c>
      <c r="F8989" t="str">
        <f>IFERROR(SMALL($E$5:$E$9000,ROWS($E$5:E8989)),"")</f>
        <v/>
      </c>
      <c r="L8989" s="388">
        <f>ROWS(K$5:K8989)</f>
        <v>8985</v>
      </c>
      <c r="M8989" s="388" t="str">
        <f>IF(_xlfn.IFNA(VLOOKUP(I8989,$AG$3:$AH$83,2,FALSE),"")='11.1'!$D$5,TXM!L8989,"")</f>
        <v/>
      </c>
      <c r="N8989" t="str">
        <f>IFERROR(SMALL($M$5:$M$9000,ROWS($M$5:M8989)),"")</f>
        <v/>
      </c>
      <c r="S8989" s="388">
        <f>ROWS(R$5:R8989)</f>
        <v>8985</v>
      </c>
      <c r="T8989" s="388" t="str">
        <f>IF(_xlfn.IFNA(VLOOKUP(P8989,$AG$3:$AH$83,2,FALSE),"")='11.1'!$D$5,TXM!S8989,"")</f>
        <v/>
      </c>
      <c r="U8989" t="str">
        <f>IFERROR(SMALL($T$5:$T$9000,ROWS($T$5:T8989)),"")</f>
        <v/>
      </c>
    </row>
    <row r="8990" spans="4:21" ht="14.4" customHeight="1" x14ac:dyDescent="0.3">
      <c r="D8990" s="388">
        <f>ROWS(C$5:C8990)</f>
        <v>8986</v>
      </c>
      <c r="E8990" s="388" t="str">
        <f>IF(_xlfn.IFNA(VLOOKUP(A8990,$AG$3:$AH$83,2,FALSE),"")='11.1'!$D$5,TXM!D8990,"")</f>
        <v/>
      </c>
      <c r="F8990" t="str">
        <f>IFERROR(SMALL($E$5:$E$9000,ROWS($E$5:E8990)),"")</f>
        <v/>
      </c>
      <c r="L8990" s="388">
        <f>ROWS(K$5:K8990)</f>
        <v>8986</v>
      </c>
      <c r="M8990" s="388" t="str">
        <f>IF(_xlfn.IFNA(VLOOKUP(I8990,$AG$3:$AH$83,2,FALSE),"")='11.1'!$D$5,TXM!L8990,"")</f>
        <v/>
      </c>
      <c r="N8990" t="str">
        <f>IFERROR(SMALL($M$5:$M$9000,ROWS($M$5:M8990)),"")</f>
        <v/>
      </c>
      <c r="S8990" s="388">
        <f>ROWS(R$5:R8990)</f>
        <v>8986</v>
      </c>
      <c r="T8990" s="388" t="str">
        <f>IF(_xlfn.IFNA(VLOOKUP(P8990,$AG$3:$AH$83,2,FALSE),"")='11.1'!$D$5,TXM!S8990,"")</f>
        <v/>
      </c>
      <c r="U8990" t="str">
        <f>IFERROR(SMALL($T$5:$T$9000,ROWS($T$5:T8990)),"")</f>
        <v/>
      </c>
    </row>
    <row r="8991" spans="4:21" ht="14.4" customHeight="1" x14ac:dyDescent="0.3">
      <c r="D8991" s="388">
        <f>ROWS(C$5:C8991)</f>
        <v>8987</v>
      </c>
      <c r="E8991" s="388" t="str">
        <f>IF(_xlfn.IFNA(VLOOKUP(A8991,$AG$3:$AH$83,2,FALSE),"")='11.1'!$D$5,TXM!D8991,"")</f>
        <v/>
      </c>
      <c r="F8991" t="str">
        <f>IFERROR(SMALL($E$5:$E$9000,ROWS($E$5:E8991)),"")</f>
        <v/>
      </c>
      <c r="L8991" s="388">
        <f>ROWS(K$5:K8991)</f>
        <v>8987</v>
      </c>
      <c r="M8991" s="388" t="str">
        <f>IF(_xlfn.IFNA(VLOOKUP(I8991,$AG$3:$AH$83,2,FALSE),"")='11.1'!$D$5,TXM!L8991,"")</f>
        <v/>
      </c>
      <c r="N8991" t="str">
        <f>IFERROR(SMALL($M$5:$M$9000,ROWS($M$5:M8991)),"")</f>
        <v/>
      </c>
      <c r="S8991" s="388">
        <f>ROWS(R$5:R8991)</f>
        <v>8987</v>
      </c>
      <c r="T8991" s="388" t="str">
        <f>IF(_xlfn.IFNA(VLOOKUP(P8991,$AG$3:$AH$83,2,FALSE),"")='11.1'!$D$5,TXM!S8991,"")</f>
        <v/>
      </c>
      <c r="U8991" t="str">
        <f>IFERROR(SMALL($T$5:$T$9000,ROWS($T$5:T8991)),"")</f>
        <v/>
      </c>
    </row>
    <row r="8992" spans="4:21" ht="14.4" customHeight="1" x14ac:dyDescent="0.3">
      <c r="D8992" s="388">
        <f>ROWS(C$5:C8992)</f>
        <v>8988</v>
      </c>
      <c r="E8992" s="388" t="str">
        <f>IF(_xlfn.IFNA(VLOOKUP(A8992,$AG$3:$AH$83,2,FALSE),"")='11.1'!$D$5,TXM!D8992,"")</f>
        <v/>
      </c>
      <c r="F8992" t="str">
        <f>IFERROR(SMALL($E$5:$E$9000,ROWS($E$5:E8992)),"")</f>
        <v/>
      </c>
      <c r="L8992" s="388">
        <f>ROWS(K$5:K8992)</f>
        <v>8988</v>
      </c>
      <c r="M8992" s="388" t="str">
        <f>IF(_xlfn.IFNA(VLOOKUP(I8992,$AG$3:$AH$83,2,FALSE),"")='11.1'!$D$5,TXM!L8992,"")</f>
        <v/>
      </c>
      <c r="N8992" t="str">
        <f>IFERROR(SMALL($M$5:$M$9000,ROWS($M$5:M8992)),"")</f>
        <v/>
      </c>
      <c r="S8992" s="388">
        <f>ROWS(R$5:R8992)</f>
        <v>8988</v>
      </c>
      <c r="T8992" s="388" t="str">
        <f>IF(_xlfn.IFNA(VLOOKUP(P8992,$AG$3:$AH$83,2,FALSE),"")='11.1'!$D$5,TXM!S8992,"")</f>
        <v/>
      </c>
      <c r="U8992" t="str">
        <f>IFERROR(SMALL($T$5:$T$9000,ROWS($T$5:T8992)),"")</f>
        <v/>
      </c>
    </row>
    <row r="8993" spans="4:21" ht="14.4" customHeight="1" x14ac:dyDescent="0.3">
      <c r="D8993" s="388">
        <f>ROWS(C$5:C8993)</f>
        <v>8989</v>
      </c>
      <c r="E8993" s="388" t="str">
        <f>IF(_xlfn.IFNA(VLOOKUP(A8993,$AG$3:$AH$83,2,FALSE),"")='11.1'!$D$5,TXM!D8993,"")</f>
        <v/>
      </c>
      <c r="F8993" t="str">
        <f>IFERROR(SMALL($E$5:$E$9000,ROWS($E$5:E8993)),"")</f>
        <v/>
      </c>
      <c r="L8993" s="388">
        <f>ROWS(K$5:K8993)</f>
        <v>8989</v>
      </c>
      <c r="M8993" s="388" t="str">
        <f>IF(_xlfn.IFNA(VLOOKUP(I8993,$AG$3:$AH$83,2,FALSE),"")='11.1'!$D$5,TXM!L8993,"")</f>
        <v/>
      </c>
      <c r="N8993" t="str">
        <f>IFERROR(SMALL($M$5:$M$9000,ROWS($M$5:M8993)),"")</f>
        <v/>
      </c>
      <c r="S8993" s="388">
        <f>ROWS(R$5:R8993)</f>
        <v>8989</v>
      </c>
      <c r="T8993" s="388" t="str">
        <f>IF(_xlfn.IFNA(VLOOKUP(P8993,$AG$3:$AH$83,2,FALSE),"")='11.1'!$D$5,TXM!S8993,"")</f>
        <v/>
      </c>
      <c r="U8993" t="str">
        <f>IFERROR(SMALL($T$5:$T$9000,ROWS($T$5:T8993)),"")</f>
        <v/>
      </c>
    </row>
    <row r="8994" spans="4:21" ht="14.4" customHeight="1" x14ac:dyDescent="0.3">
      <c r="D8994" s="388">
        <f>ROWS(C$5:C8994)</f>
        <v>8990</v>
      </c>
      <c r="E8994" s="388" t="str">
        <f>IF(_xlfn.IFNA(VLOOKUP(A8994,$AG$3:$AH$83,2,FALSE),"")='11.1'!$D$5,TXM!D8994,"")</f>
        <v/>
      </c>
      <c r="F8994" t="str">
        <f>IFERROR(SMALL($E$5:$E$9000,ROWS($E$5:E8994)),"")</f>
        <v/>
      </c>
      <c r="L8994" s="388">
        <f>ROWS(K$5:K8994)</f>
        <v>8990</v>
      </c>
      <c r="M8994" s="388" t="str">
        <f>IF(_xlfn.IFNA(VLOOKUP(I8994,$AG$3:$AH$83,2,FALSE),"")='11.1'!$D$5,TXM!L8994,"")</f>
        <v/>
      </c>
      <c r="N8994" t="str">
        <f>IFERROR(SMALL($M$5:$M$9000,ROWS($M$5:M8994)),"")</f>
        <v/>
      </c>
      <c r="S8994" s="388">
        <f>ROWS(R$5:R8994)</f>
        <v>8990</v>
      </c>
      <c r="T8994" s="388" t="str">
        <f>IF(_xlfn.IFNA(VLOOKUP(P8994,$AG$3:$AH$83,2,FALSE),"")='11.1'!$D$5,TXM!S8994,"")</f>
        <v/>
      </c>
      <c r="U8994" t="str">
        <f>IFERROR(SMALL($T$5:$T$9000,ROWS($T$5:T8994)),"")</f>
        <v/>
      </c>
    </row>
    <row r="8995" spans="4:21" ht="14.4" customHeight="1" x14ac:dyDescent="0.3">
      <c r="D8995" s="388">
        <f>ROWS(C$5:C8995)</f>
        <v>8991</v>
      </c>
      <c r="E8995" s="388" t="str">
        <f>IF(_xlfn.IFNA(VLOOKUP(A8995,$AG$3:$AH$83,2,FALSE),"")='11.1'!$D$5,TXM!D8995,"")</f>
        <v/>
      </c>
      <c r="F8995" t="str">
        <f>IFERROR(SMALL($E$5:$E$9000,ROWS($E$5:E8995)),"")</f>
        <v/>
      </c>
      <c r="L8995" s="388">
        <f>ROWS(K$5:K8995)</f>
        <v>8991</v>
      </c>
      <c r="M8995" s="388" t="str">
        <f>IF(_xlfn.IFNA(VLOOKUP(I8995,$AG$3:$AH$83,2,FALSE),"")='11.1'!$D$5,TXM!L8995,"")</f>
        <v/>
      </c>
      <c r="N8995" t="str">
        <f>IFERROR(SMALL($M$5:$M$9000,ROWS($M$5:M8995)),"")</f>
        <v/>
      </c>
      <c r="S8995" s="388">
        <f>ROWS(R$5:R8995)</f>
        <v>8991</v>
      </c>
      <c r="T8995" s="388" t="str">
        <f>IF(_xlfn.IFNA(VLOOKUP(P8995,$AG$3:$AH$83,2,FALSE),"")='11.1'!$D$5,TXM!S8995,"")</f>
        <v/>
      </c>
      <c r="U8995" t="str">
        <f>IFERROR(SMALL($T$5:$T$9000,ROWS($T$5:T8995)),"")</f>
        <v/>
      </c>
    </row>
    <row r="8996" spans="4:21" ht="14.4" customHeight="1" x14ac:dyDescent="0.3">
      <c r="D8996" s="388">
        <f>ROWS(C$5:C8996)</f>
        <v>8992</v>
      </c>
      <c r="E8996" s="388" t="str">
        <f>IF(_xlfn.IFNA(VLOOKUP(A8996,$AG$3:$AH$83,2,FALSE),"")='11.1'!$D$5,TXM!D8996,"")</f>
        <v/>
      </c>
      <c r="F8996" t="str">
        <f>IFERROR(SMALL($E$5:$E$9000,ROWS($E$5:E8996)),"")</f>
        <v/>
      </c>
      <c r="L8996" s="388">
        <f>ROWS(K$5:K8996)</f>
        <v>8992</v>
      </c>
      <c r="M8996" s="388" t="str">
        <f>IF(_xlfn.IFNA(VLOOKUP(I8996,$AG$3:$AH$83,2,FALSE),"")='11.1'!$D$5,TXM!L8996,"")</f>
        <v/>
      </c>
      <c r="N8996" t="str">
        <f>IFERROR(SMALL($M$5:$M$9000,ROWS($M$5:M8996)),"")</f>
        <v/>
      </c>
      <c r="S8996" s="388">
        <f>ROWS(R$5:R8996)</f>
        <v>8992</v>
      </c>
      <c r="T8996" s="388" t="str">
        <f>IF(_xlfn.IFNA(VLOOKUP(P8996,$AG$3:$AH$83,2,FALSE),"")='11.1'!$D$5,TXM!S8996,"")</f>
        <v/>
      </c>
      <c r="U8996" t="str">
        <f>IFERROR(SMALL($T$5:$T$9000,ROWS($T$5:T8996)),"")</f>
        <v/>
      </c>
    </row>
    <row r="8997" spans="4:21" ht="14.4" customHeight="1" x14ac:dyDescent="0.3">
      <c r="D8997" s="388">
        <f>ROWS(C$5:C8997)</f>
        <v>8993</v>
      </c>
      <c r="E8997" s="388" t="str">
        <f>IF(_xlfn.IFNA(VLOOKUP(A8997,$AG$3:$AH$83,2,FALSE),"")='11.1'!$D$5,TXM!D8997,"")</f>
        <v/>
      </c>
      <c r="F8997" t="str">
        <f>IFERROR(SMALL($E$5:$E$9000,ROWS($E$5:E8997)),"")</f>
        <v/>
      </c>
      <c r="L8997" s="388">
        <f>ROWS(K$5:K8997)</f>
        <v>8993</v>
      </c>
      <c r="M8997" s="388" t="str">
        <f>IF(_xlfn.IFNA(VLOOKUP(I8997,$AG$3:$AH$83,2,FALSE),"")='11.1'!$D$5,TXM!L8997,"")</f>
        <v/>
      </c>
      <c r="N8997" t="str">
        <f>IFERROR(SMALL($M$5:$M$9000,ROWS($M$5:M8997)),"")</f>
        <v/>
      </c>
      <c r="S8997" s="388">
        <f>ROWS(R$5:R8997)</f>
        <v>8993</v>
      </c>
      <c r="T8997" s="388" t="str">
        <f>IF(_xlfn.IFNA(VLOOKUP(P8997,$AG$3:$AH$83,2,FALSE),"")='11.1'!$D$5,TXM!S8997,"")</f>
        <v/>
      </c>
      <c r="U8997" t="str">
        <f>IFERROR(SMALL($T$5:$T$9000,ROWS($T$5:T8997)),"")</f>
        <v/>
      </c>
    </row>
    <row r="8998" spans="4:21" ht="14.4" customHeight="1" x14ac:dyDescent="0.3">
      <c r="D8998" s="388">
        <f>ROWS(C$5:C8998)</f>
        <v>8994</v>
      </c>
      <c r="E8998" s="388" t="str">
        <f>IF(_xlfn.IFNA(VLOOKUP(A8998,$AG$3:$AH$83,2,FALSE),"")='11.1'!$D$5,TXM!D8998,"")</f>
        <v/>
      </c>
      <c r="F8998" t="str">
        <f>IFERROR(SMALL($E$5:$E$9000,ROWS($E$5:E8998)),"")</f>
        <v/>
      </c>
      <c r="L8998" s="388">
        <f>ROWS(K$5:K8998)</f>
        <v>8994</v>
      </c>
      <c r="M8998" s="388" t="str">
        <f>IF(_xlfn.IFNA(VLOOKUP(I8998,$AG$3:$AH$83,2,FALSE),"")='11.1'!$D$5,TXM!L8998,"")</f>
        <v/>
      </c>
      <c r="N8998" t="str">
        <f>IFERROR(SMALL($M$5:$M$9000,ROWS($M$5:M8998)),"")</f>
        <v/>
      </c>
      <c r="S8998" s="388">
        <f>ROWS(R$5:R8998)</f>
        <v>8994</v>
      </c>
      <c r="T8998" s="388" t="str">
        <f>IF(_xlfn.IFNA(VLOOKUP(P8998,$AG$3:$AH$83,2,FALSE),"")='11.1'!$D$5,TXM!S8998,"")</f>
        <v/>
      </c>
      <c r="U8998" t="str">
        <f>IFERROR(SMALL($T$5:$T$9000,ROWS($T$5:T8998)),"")</f>
        <v/>
      </c>
    </row>
    <row r="8999" spans="4:21" ht="14.4" customHeight="1" x14ac:dyDescent="0.3">
      <c r="D8999" s="388">
        <f>ROWS(C$5:C8999)</f>
        <v>8995</v>
      </c>
      <c r="E8999" s="388" t="str">
        <f>IF(_xlfn.IFNA(VLOOKUP(A8999,$AG$3:$AH$83,2,FALSE),"")='11.1'!$D$5,TXM!D8999,"")</f>
        <v/>
      </c>
      <c r="F8999" t="str">
        <f>IFERROR(SMALL($E$5:$E$9000,ROWS($E$5:E8999)),"")</f>
        <v/>
      </c>
      <c r="L8999" s="388">
        <f>ROWS(K$5:K8999)</f>
        <v>8995</v>
      </c>
      <c r="M8999" s="388" t="str">
        <f>IF(_xlfn.IFNA(VLOOKUP(I8999,$AG$3:$AH$83,2,FALSE),"")='11.1'!$D$5,TXM!L8999,"")</f>
        <v/>
      </c>
      <c r="N8999" t="str">
        <f>IFERROR(SMALL($M$5:$M$9000,ROWS($M$5:M8999)),"")</f>
        <v/>
      </c>
      <c r="S8999" s="388">
        <f>ROWS(R$5:R8999)</f>
        <v>8995</v>
      </c>
      <c r="T8999" s="388" t="str">
        <f>IF(_xlfn.IFNA(VLOOKUP(P8999,$AG$3:$AH$83,2,FALSE),"")='11.1'!$D$5,TXM!S8999,"")</f>
        <v/>
      </c>
      <c r="U8999" t="str">
        <f>IFERROR(SMALL($T$5:$T$9000,ROWS($T$5:T8999)),"")</f>
        <v/>
      </c>
    </row>
    <row r="9000" spans="4:21" ht="14.4" customHeight="1" x14ac:dyDescent="0.3">
      <c r="D9000" s="388">
        <f>ROWS(C$5:C9000)</f>
        <v>8996</v>
      </c>
      <c r="E9000" s="388" t="str">
        <f>IF(_xlfn.IFNA(VLOOKUP(A9000,$AG$3:$AH$83,2,FALSE),"")='11.1'!$D$5,TXM!D9000,"")</f>
        <v/>
      </c>
      <c r="F9000" t="str">
        <f>IFERROR(SMALL($E$5:$E$9000,ROWS($E$5:E9000)),"")</f>
        <v/>
      </c>
      <c r="L9000" s="388">
        <f>ROWS(K$5:K9000)</f>
        <v>8996</v>
      </c>
      <c r="M9000" s="388" t="str">
        <f>IF(_xlfn.IFNA(VLOOKUP(I9000,$AG$3:$AH$83,2,FALSE),"")='11.1'!$D$5,TXM!L9000,"")</f>
        <v/>
      </c>
      <c r="N9000" t="str">
        <f>IFERROR(SMALL($M$5:$M$9000,ROWS($M$5:M9000)),"")</f>
        <v/>
      </c>
      <c r="S9000" s="388">
        <f>ROWS(R$5:R9000)</f>
        <v>8996</v>
      </c>
      <c r="T9000" s="388" t="str">
        <f>IF(_xlfn.IFNA(VLOOKUP(P9000,$AG$3:$AH$83,2,FALSE),"")='11.1'!$D$5,TXM!S9000,"")</f>
        <v/>
      </c>
      <c r="U9000" t="str">
        <f>IFERROR(SMALL($T$5:$T$9000,ROWS($T$5:T9000)),"")</f>
        <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A5D92-D404-4F5E-B9D6-69CCAFADE593}">
  <sheetPr>
    <tabColor rgb="FF9BA8C2"/>
    <pageSetUpPr autoPageBreaks="0"/>
  </sheetPr>
  <dimension ref="A1:U185"/>
  <sheetViews>
    <sheetView showGridLines="0" rightToLeft="1" zoomScaleNormal="100" workbookViewId="0">
      <selection activeCell="R73" sqref="R73"/>
    </sheetView>
  </sheetViews>
  <sheetFormatPr defaultColWidth="8.88671875" defaultRowHeight="18.600000000000001" customHeight="1" outlineLevelRow="2" x14ac:dyDescent="0.5"/>
  <cols>
    <col min="1" max="1" width="7" style="2" customWidth="1"/>
    <col min="2" max="3" width="12" style="2" customWidth="1"/>
    <col min="4" max="4" width="15.5546875" style="2" customWidth="1"/>
    <col min="5" max="5" width="6.88671875" style="2" customWidth="1"/>
    <col min="6" max="6" width="7" style="2" customWidth="1"/>
    <col min="7" max="7" width="15.5546875" style="2" customWidth="1"/>
    <col min="8" max="9" width="7" style="2" customWidth="1"/>
    <col min="10" max="10" width="15.5546875" style="2" customWidth="1"/>
    <col min="11" max="12" width="7" style="2" customWidth="1"/>
    <col min="13" max="13" width="15.5546875" style="2" customWidth="1"/>
    <col min="14" max="15" width="7" style="2" customWidth="1"/>
    <col min="16" max="16" width="12.44140625" style="2" customWidth="1"/>
    <col min="17" max="17" width="11.88671875" style="2" bestFit="1" customWidth="1"/>
    <col min="18" max="18" width="10" style="2" customWidth="1"/>
    <col min="19" max="19" width="8.88671875" style="2"/>
    <col min="20" max="21" width="8.88671875" style="3"/>
    <col min="22" max="255" width="8.88671875" style="2"/>
    <col min="256" max="256" width="5.88671875" style="2" customWidth="1"/>
    <col min="257" max="257" width="32.88671875" style="2" customWidth="1"/>
    <col min="258" max="258" width="5.88671875" style="2" customWidth="1"/>
    <col min="259" max="259" width="32.88671875" style="2" customWidth="1"/>
    <col min="260" max="265" width="8.88671875" style="2"/>
    <col min="266" max="266" width="32.88671875" style="2" customWidth="1"/>
    <col min="267" max="267" width="5.88671875" style="2" customWidth="1"/>
    <col min="268" max="268" width="32.88671875" style="2" customWidth="1"/>
    <col min="269" max="269" width="5.88671875" style="2" customWidth="1"/>
    <col min="270" max="511" width="8.88671875" style="2"/>
    <col min="512" max="512" width="5.88671875" style="2" customWidth="1"/>
    <col min="513" max="513" width="32.88671875" style="2" customWidth="1"/>
    <col min="514" max="514" width="5.88671875" style="2" customWidth="1"/>
    <col min="515" max="515" width="32.88671875" style="2" customWidth="1"/>
    <col min="516" max="521" width="8.88671875" style="2"/>
    <col min="522" max="522" width="32.88671875" style="2" customWidth="1"/>
    <col min="523" max="523" width="5.88671875" style="2" customWidth="1"/>
    <col min="524" max="524" width="32.88671875" style="2" customWidth="1"/>
    <col min="525" max="525" width="5.88671875" style="2" customWidth="1"/>
    <col min="526" max="767" width="8.88671875" style="2"/>
    <col min="768" max="768" width="5.88671875" style="2" customWidth="1"/>
    <col min="769" max="769" width="32.88671875" style="2" customWidth="1"/>
    <col min="770" max="770" width="5.88671875" style="2" customWidth="1"/>
    <col min="771" max="771" width="32.88671875" style="2" customWidth="1"/>
    <col min="772" max="777" width="8.88671875" style="2"/>
    <col min="778" max="778" width="32.88671875" style="2" customWidth="1"/>
    <col min="779" max="779" width="5.88671875" style="2" customWidth="1"/>
    <col min="780" max="780" width="32.88671875" style="2" customWidth="1"/>
    <col min="781" max="781" width="5.88671875" style="2" customWidth="1"/>
    <col min="782" max="1023" width="8.88671875" style="2"/>
    <col min="1024" max="1024" width="5.88671875" style="2" customWidth="1"/>
    <col min="1025" max="1025" width="32.88671875" style="2" customWidth="1"/>
    <col min="1026" max="1026" width="5.88671875" style="2" customWidth="1"/>
    <col min="1027" max="1027" width="32.88671875" style="2" customWidth="1"/>
    <col min="1028" max="1033" width="8.88671875" style="2"/>
    <col min="1034" max="1034" width="32.88671875" style="2" customWidth="1"/>
    <col min="1035" max="1035" width="5.88671875" style="2" customWidth="1"/>
    <col min="1036" max="1036" width="32.88671875" style="2" customWidth="1"/>
    <col min="1037" max="1037" width="5.88671875" style="2" customWidth="1"/>
    <col min="1038" max="1279" width="8.88671875" style="2"/>
    <col min="1280" max="1280" width="5.88671875" style="2" customWidth="1"/>
    <col min="1281" max="1281" width="32.88671875" style="2" customWidth="1"/>
    <col min="1282" max="1282" width="5.88671875" style="2" customWidth="1"/>
    <col min="1283" max="1283" width="32.88671875" style="2" customWidth="1"/>
    <col min="1284" max="1289" width="8.88671875" style="2"/>
    <col min="1290" max="1290" width="32.88671875" style="2" customWidth="1"/>
    <col min="1291" max="1291" width="5.88671875" style="2" customWidth="1"/>
    <col min="1292" max="1292" width="32.88671875" style="2" customWidth="1"/>
    <col min="1293" max="1293" width="5.88671875" style="2" customWidth="1"/>
    <col min="1294" max="1535" width="8.88671875" style="2"/>
    <col min="1536" max="1536" width="5.88671875" style="2" customWidth="1"/>
    <col min="1537" max="1537" width="32.88671875" style="2" customWidth="1"/>
    <col min="1538" max="1538" width="5.88671875" style="2" customWidth="1"/>
    <col min="1539" max="1539" width="32.88671875" style="2" customWidth="1"/>
    <col min="1540" max="1545" width="8.88671875" style="2"/>
    <col min="1546" max="1546" width="32.88671875" style="2" customWidth="1"/>
    <col min="1547" max="1547" width="5.88671875" style="2" customWidth="1"/>
    <col min="1548" max="1548" width="32.88671875" style="2" customWidth="1"/>
    <col min="1549" max="1549" width="5.88671875" style="2" customWidth="1"/>
    <col min="1550" max="1791" width="8.88671875" style="2"/>
    <col min="1792" max="1792" width="5.88671875" style="2" customWidth="1"/>
    <col min="1793" max="1793" width="32.88671875" style="2" customWidth="1"/>
    <col min="1794" max="1794" width="5.88671875" style="2" customWidth="1"/>
    <col min="1795" max="1795" width="32.88671875" style="2" customWidth="1"/>
    <col min="1796" max="1801" width="8.88671875" style="2"/>
    <col min="1802" max="1802" width="32.88671875" style="2" customWidth="1"/>
    <col min="1803" max="1803" width="5.88671875" style="2" customWidth="1"/>
    <col min="1804" max="1804" width="32.88671875" style="2" customWidth="1"/>
    <col min="1805" max="1805" width="5.88671875" style="2" customWidth="1"/>
    <col min="1806" max="2047" width="8.88671875" style="2"/>
    <col min="2048" max="2048" width="5.88671875" style="2" customWidth="1"/>
    <col min="2049" max="2049" width="32.88671875" style="2" customWidth="1"/>
    <col min="2050" max="2050" width="5.88671875" style="2" customWidth="1"/>
    <col min="2051" max="2051" width="32.88671875" style="2" customWidth="1"/>
    <col min="2052" max="2057" width="8.88671875" style="2"/>
    <col min="2058" max="2058" width="32.88671875" style="2" customWidth="1"/>
    <col min="2059" max="2059" width="5.88671875" style="2" customWidth="1"/>
    <col min="2060" max="2060" width="32.88671875" style="2" customWidth="1"/>
    <col min="2061" max="2061" width="5.88671875" style="2" customWidth="1"/>
    <col min="2062" max="2303" width="8.88671875" style="2"/>
    <col min="2304" max="2304" width="5.88671875" style="2" customWidth="1"/>
    <col min="2305" max="2305" width="32.88671875" style="2" customWidth="1"/>
    <col min="2306" max="2306" width="5.88671875" style="2" customWidth="1"/>
    <col min="2307" max="2307" width="32.88671875" style="2" customWidth="1"/>
    <col min="2308" max="2313" width="8.88671875" style="2"/>
    <col min="2314" max="2314" width="32.88671875" style="2" customWidth="1"/>
    <col min="2315" max="2315" width="5.88671875" style="2" customWidth="1"/>
    <col min="2316" max="2316" width="32.88671875" style="2" customWidth="1"/>
    <col min="2317" max="2317" width="5.88671875" style="2" customWidth="1"/>
    <col min="2318" max="2559" width="8.88671875" style="2"/>
    <col min="2560" max="2560" width="5.88671875" style="2" customWidth="1"/>
    <col min="2561" max="2561" width="32.88671875" style="2" customWidth="1"/>
    <col min="2562" max="2562" width="5.88671875" style="2" customWidth="1"/>
    <col min="2563" max="2563" width="32.88671875" style="2" customWidth="1"/>
    <col min="2564" max="2569" width="8.88671875" style="2"/>
    <col min="2570" max="2570" width="32.88671875" style="2" customWidth="1"/>
    <col min="2571" max="2571" width="5.88671875" style="2" customWidth="1"/>
    <col min="2572" max="2572" width="32.88671875" style="2" customWidth="1"/>
    <col min="2573" max="2573" width="5.88671875" style="2" customWidth="1"/>
    <col min="2574" max="2815" width="8.88671875" style="2"/>
    <col min="2816" max="2816" width="5.88671875" style="2" customWidth="1"/>
    <col min="2817" max="2817" width="32.88671875" style="2" customWidth="1"/>
    <col min="2818" max="2818" width="5.88671875" style="2" customWidth="1"/>
    <col min="2819" max="2819" width="32.88671875" style="2" customWidth="1"/>
    <col min="2820" max="2825" width="8.88671875" style="2"/>
    <col min="2826" max="2826" width="32.88671875" style="2" customWidth="1"/>
    <col min="2827" max="2827" width="5.88671875" style="2" customWidth="1"/>
    <col min="2828" max="2828" width="32.88671875" style="2" customWidth="1"/>
    <col min="2829" max="2829" width="5.88671875" style="2" customWidth="1"/>
    <col min="2830" max="3071" width="8.88671875" style="2"/>
    <col min="3072" max="3072" width="5.88671875" style="2" customWidth="1"/>
    <col min="3073" max="3073" width="32.88671875" style="2" customWidth="1"/>
    <col min="3074" max="3074" width="5.88671875" style="2" customWidth="1"/>
    <col min="3075" max="3075" width="32.88671875" style="2" customWidth="1"/>
    <col min="3076" max="3081" width="8.88671875" style="2"/>
    <col min="3082" max="3082" width="32.88671875" style="2" customWidth="1"/>
    <col min="3083" max="3083" width="5.88671875" style="2" customWidth="1"/>
    <col min="3084" max="3084" width="32.88671875" style="2" customWidth="1"/>
    <col min="3085" max="3085" width="5.88671875" style="2" customWidth="1"/>
    <col min="3086" max="3327" width="8.88671875" style="2"/>
    <col min="3328" max="3328" width="5.88671875" style="2" customWidth="1"/>
    <col min="3329" max="3329" width="32.88671875" style="2" customWidth="1"/>
    <col min="3330" max="3330" width="5.88671875" style="2" customWidth="1"/>
    <col min="3331" max="3331" width="32.88671875" style="2" customWidth="1"/>
    <col min="3332" max="3337" width="8.88671875" style="2"/>
    <col min="3338" max="3338" width="32.88671875" style="2" customWidth="1"/>
    <col min="3339" max="3339" width="5.88671875" style="2" customWidth="1"/>
    <col min="3340" max="3340" width="32.88671875" style="2" customWidth="1"/>
    <col min="3341" max="3341" width="5.88671875" style="2" customWidth="1"/>
    <col min="3342" max="3583" width="8.88671875" style="2"/>
    <col min="3584" max="3584" width="5.88671875" style="2" customWidth="1"/>
    <col min="3585" max="3585" width="32.88671875" style="2" customWidth="1"/>
    <col min="3586" max="3586" width="5.88671875" style="2" customWidth="1"/>
    <col min="3587" max="3587" width="32.88671875" style="2" customWidth="1"/>
    <col min="3588" max="3593" width="8.88671875" style="2"/>
    <col min="3594" max="3594" width="32.88671875" style="2" customWidth="1"/>
    <col min="3595" max="3595" width="5.88671875" style="2" customWidth="1"/>
    <col min="3596" max="3596" width="32.88671875" style="2" customWidth="1"/>
    <col min="3597" max="3597" width="5.88671875" style="2" customWidth="1"/>
    <col min="3598" max="3839" width="8.88671875" style="2"/>
    <col min="3840" max="3840" width="5.88671875" style="2" customWidth="1"/>
    <col min="3841" max="3841" width="32.88671875" style="2" customWidth="1"/>
    <col min="3842" max="3842" width="5.88671875" style="2" customWidth="1"/>
    <col min="3843" max="3843" width="32.88671875" style="2" customWidth="1"/>
    <col min="3844" max="3849" width="8.88671875" style="2"/>
    <col min="3850" max="3850" width="32.88671875" style="2" customWidth="1"/>
    <col min="3851" max="3851" width="5.88671875" style="2" customWidth="1"/>
    <col min="3852" max="3852" width="32.88671875" style="2" customWidth="1"/>
    <col min="3853" max="3853" width="5.88671875" style="2" customWidth="1"/>
    <col min="3854" max="4095" width="8.88671875" style="2"/>
    <col min="4096" max="4096" width="5.88671875" style="2" customWidth="1"/>
    <col min="4097" max="4097" width="32.88671875" style="2" customWidth="1"/>
    <col min="4098" max="4098" width="5.88671875" style="2" customWidth="1"/>
    <col min="4099" max="4099" width="32.88671875" style="2" customWidth="1"/>
    <col min="4100" max="4105" width="8.88671875" style="2"/>
    <col min="4106" max="4106" width="32.88671875" style="2" customWidth="1"/>
    <col min="4107" max="4107" width="5.88671875" style="2" customWidth="1"/>
    <col min="4108" max="4108" width="32.88671875" style="2" customWidth="1"/>
    <col min="4109" max="4109" width="5.88671875" style="2" customWidth="1"/>
    <col min="4110" max="4351" width="8.88671875" style="2"/>
    <col min="4352" max="4352" width="5.88671875" style="2" customWidth="1"/>
    <col min="4353" max="4353" width="32.88671875" style="2" customWidth="1"/>
    <col min="4354" max="4354" width="5.88671875" style="2" customWidth="1"/>
    <col min="4355" max="4355" width="32.88671875" style="2" customWidth="1"/>
    <col min="4356" max="4361" width="8.88671875" style="2"/>
    <col min="4362" max="4362" width="32.88671875" style="2" customWidth="1"/>
    <col min="4363" max="4363" width="5.88671875" style="2" customWidth="1"/>
    <col min="4364" max="4364" width="32.88671875" style="2" customWidth="1"/>
    <col min="4365" max="4365" width="5.88671875" style="2" customWidth="1"/>
    <col min="4366" max="4607" width="8.88671875" style="2"/>
    <col min="4608" max="4608" width="5.88671875" style="2" customWidth="1"/>
    <col min="4609" max="4609" width="32.88671875" style="2" customWidth="1"/>
    <col min="4610" max="4610" width="5.88671875" style="2" customWidth="1"/>
    <col min="4611" max="4611" width="32.88671875" style="2" customWidth="1"/>
    <col min="4612" max="4617" width="8.88671875" style="2"/>
    <col min="4618" max="4618" width="32.88671875" style="2" customWidth="1"/>
    <col min="4619" max="4619" width="5.88671875" style="2" customWidth="1"/>
    <col min="4620" max="4620" width="32.88671875" style="2" customWidth="1"/>
    <col min="4621" max="4621" width="5.88671875" style="2" customWidth="1"/>
    <col min="4622" max="4863" width="8.88671875" style="2"/>
    <col min="4864" max="4864" width="5.88671875" style="2" customWidth="1"/>
    <col min="4865" max="4865" width="32.88671875" style="2" customWidth="1"/>
    <col min="4866" max="4866" width="5.88671875" style="2" customWidth="1"/>
    <col min="4867" max="4867" width="32.88671875" style="2" customWidth="1"/>
    <col min="4868" max="4873" width="8.88671875" style="2"/>
    <col min="4874" max="4874" width="32.88671875" style="2" customWidth="1"/>
    <col min="4875" max="4875" width="5.88671875" style="2" customWidth="1"/>
    <col min="4876" max="4876" width="32.88671875" style="2" customWidth="1"/>
    <col min="4877" max="4877" width="5.88671875" style="2" customWidth="1"/>
    <col min="4878" max="5119" width="8.88671875" style="2"/>
    <col min="5120" max="5120" width="5.88671875" style="2" customWidth="1"/>
    <col min="5121" max="5121" width="32.88671875" style="2" customWidth="1"/>
    <col min="5122" max="5122" width="5.88671875" style="2" customWidth="1"/>
    <col min="5123" max="5123" width="32.88671875" style="2" customWidth="1"/>
    <col min="5124" max="5129" width="8.88671875" style="2"/>
    <col min="5130" max="5130" width="32.88671875" style="2" customWidth="1"/>
    <col min="5131" max="5131" width="5.88671875" style="2" customWidth="1"/>
    <col min="5132" max="5132" width="32.88671875" style="2" customWidth="1"/>
    <col min="5133" max="5133" width="5.88671875" style="2" customWidth="1"/>
    <col min="5134" max="5375" width="8.88671875" style="2"/>
    <col min="5376" max="5376" width="5.88671875" style="2" customWidth="1"/>
    <col min="5377" max="5377" width="32.88671875" style="2" customWidth="1"/>
    <col min="5378" max="5378" width="5.88671875" style="2" customWidth="1"/>
    <col min="5379" max="5379" width="32.88671875" style="2" customWidth="1"/>
    <col min="5380" max="5385" width="8.88671875" style="2"/>
    <col min="5386" max="5386" width="32.88671875" style="2" customWidth="1"/>
    <col min="5387" max="5387" width="5.88671875" style="2" customWidth="1"/>
    <col min="5388" max="5388" width="32.88671875" style="2" customWidth="1"/>
    <col min="5389" max="5389" width="5.88671875" style="2" customWidth="1"/>
    <col min="5390" max="5631" width="8.88671875" style="2"/>
    <col min="5632" max="5632" width="5.88671875" style="2" customWidth="1"/>
    <col min="5633" max="5633" width="32.88671875" style="2" customWidth="1"/>
    <col min="5634" max="5634" width="5.88671875" style="2" customWidth="1"/>
    <col min="5635" max="5635" width="32.88671875" style="2" customWidth="1"/>
    <col min="5636" max="5641" width="8.88671875" style="2"/>
    <col min="5642" max="5642" width="32.88671875" style="2" customWidth="1"/>
    <col min="5643" max="5643" width="5.88671875" style="2" customWidth="1"/>
    <col min="5644" max="5644" width="32.88671875" style="2" customWidth="1"/>
    <col min="5645" max="5645" width="5.88671875" style="2" customWidth="1"/>
    <col min="5646" max="5887" width="8.88671875" style="2"/>
    <col min="5888" max="5888" width="5.88671875" style="2" customWidth="1"/>
    <col min="5889" max="5889" width="32.88671875" style="2" customWidth="1"/>
    <col min="5890" max="5890" width="5.88671875" style="2" customWidth="1"/>
    <col min="5891" max="5891" width="32.88671875" style="2" customWidth="1"/>
    <col min="5892" max="5897" width="8.88671875" style="2"/>
    <col min="5898" max="5898" width="32.88671875" style="2" customWidth="1"/>
    <col min="5899" max="5899" width="5.88671875" style="2" customWidth="1"/>
    <col min="5900" max="5900" width="32.88671875" style="2" customWidth="1"/>
    <col min="5901" max="5901" width="5.88671875" style="2" customWidth="1"/>
    <col min="5902" max="6143" width="8.88671875" style="2"/>
    <col min="6144" max="6144" width="5.88671875" style="2" customWidth="1"/>
    <col min="6145" max="6145" width="32.88671875" style="2" customWidth="1"/>
    <col min="6146" max="6146" width="5.88671875" style="2" customWidth="1"/>
    <col min="6147" max="6147" width="32.88671875" style="2" customWidth="1"/>
    <col min="6148" max="6153" width="8.88671875" style="2"/>
    <col min="6154" max="6154" width="32.88671875" style="2" customWidth="1"/>
    <col min="6155" max="6155" width="5.88671875" style="2" customWidth="1"/>
    <col min="6156" max="6156" width="32.88671875" style="2" customWidth="1"/>
    <col min="6157" max="6157" width="5.88671875" style="2" customWidth="1"/>
    <col min="6158" max="6399" width="8.88671875" style="2"/>
    <col min="6400" max="6400" width="5.88671875" style="2" customWidth="1"/>
    <col min="6401" max="6401" width="32.88671875" style="2" customWidth="1"/>
    <col min="6402" max="6402" width="5.88671875" style="2" customWidth="1"/>
    <col min="6403" max="6403" width="32.88671875" style="2" customWidth="1"/>
    <col min="6404" max="6409" width="8.88671875" style="2"/>
    <col min="6410" max="6410" width="32.88671875" style="2" customWidth="1"/>
    <col min="6411" max="6411" width="5.88671875" style="2" customWidth="1"/>
    <col min="6412" max="6412" width="32.88671875" style="2" customWidth="1"/>
    <col min="6413" max="6413" width="5.88671875" style="2" customWidth="1"/>
    <col min="6414" max="6655" width="8.88671875" style="2"/>
    <col min="6656" max="6656" width="5.88671875" style="2" customWidth="1"/>
    <col min="6657" max="6657" width="32.88671875" style="2" customWidth="1"/>
    <col min="6658" max="6658" width="5.88671875" style="2" customWidth="1"/>
    <col min="6659" max="6659" width="32.88671875" style="2" customWidth="1"/>
    <col min="6660" max="6665" width="8.88671875" style="2"/>
    <col min="6666" max="6666" width="32.88671875" style="2" customWidth="1"/>
    <col min="6667" max="6667" width="5.88671875" style="2" customWidth="1"/>
    <col min="6668" max="6668" width="32.88671875" style="2" customWidth="1"/>
    <col min="6669" max="6669" width="5.88671875" style="2" customWidth="1"/>
    <col min="6670" max="6911" width="8.88671875" style="2"/>
    <col min="6912" max="6912" width="5.88671875" style="2" customWidth="1"/>
    <col min="6913" max="6913" width="32.88671875" style="2" customWidth="1"/>
    <col min="6914" max="6914" width="5.88671875" style="2" customWidth="1"/>
    <col min="6915" max="6915" width="32.88671875" style="2" customWidth="1"/>
    <col min="6916" max="6921" width="8.88671875" style="2"/>
    <col min="6922" max="6922" width="32.88671875" style="2" customWidth="1"/>
    <col min="6923" max="6923" width="5.88671875" style="2" customWidth="1"/>
    <col min="6924" max="6924" width="32.88671875" style="2" customWidth="1"/>
    <col min="6925" max="6925" width="5.88671875" style="2" customWidth="1"/>
    <col min="6926" max="7167" width="8.88671875" style="2"/>
    <col min="7168" max="7168" width="5.88671875" style="2" customWidth="1"/>
    <col min="7169" max="7169" width="32.88671875" style="2" customWidth="1"/>
    <col min="7170" max="7170" width="5.88671875" style="2" customWidth="1"/>
    <col min="7171" max="7171" width="32.88671875" style="2" customWidth="1"/>
    <col min="7172" max="7177" width="8.88671875" style="2"/>
    <col min="7178" max="7178" width="32.88671875" style="2" customWidth="1"/>
    <col min="7179" max="7179" width="5.88671875" style="2" customWidth="1"/>
    <col min="7180" max="7180" width="32.88671875" style="2" customWidth="1"/>
    <col min="7181" max="7181" width="5.88671875" style="2" customWidth="1"/>
    <col min="7182" max="7423" width="8.88671875" style="2"/>
    <col min="7424" max="7424" width="5.88671875" style="2" customWidth="1"/>
    <col min="7425" max="7425" width="32.88671875" style="2" customWidth="1"/>
    <col min="7426" max="7426" width="5.88671875" style="2" customWidth="1"/>
    <col min="7427" max="7427" width="32.88671875" style="2" customWidth="1"/>
    <col min="7428" max="7433" width="8.88671875" style="2"/>
    <col min="7434" max="7434" width="32.88671875" style="2" customWidth="1"/>
    <col min="7435" max="7435" width="5.88671875" style="2" customWidth="1"/>
    <col min="7436" max="7436" width="32.88671875" style="2" customWidth="1"/>
    <col min="7437" max="7437" width="5.88671875" style="2" customWidth="1"/>
    <col min="7438" max="7679" width="8.88671875" style="2"/>
    <col min="7680" max="7680" width="5.88671875" style="2" customWidth="1"/>
    <col min="7681" max="7681" width="32.88671875" style="2" customWidth="1"/>
    <col min="7682" max="7682" width="5.88671875" style="2" customWidth="1"/>
    <col min="7683" max="7683" width="32.88671875" style="2" customWidth="1"/>
    <col min="7684" max="7689" width="8.88671875" style="2"/>
    <col min="7690" max="7690" width="32.88671875" style="2" customWidth="1"/>
    <col min="7691" max="7691" width="5.88671875" style="2" customWidth="1"/>
    <col min="7692" max="7692" width="32.88671875" style="2" customWidth="1"/>
    <col min="7693" max="7693" width="5.88671875" style="2" customWidth="1"/>
    <col min="7694" max="7935" width="8.88671875" style="2"/>
    <col min="7936" max="7936" width="5.88671875" style="2" customWidth="1"/>
    <col min="7937" max="7937" width="32.88671875" style="2" customWidth="1"/>
    <col min="7938" max="7938" width="5.88671875" style="2" customWidth="1"/>
    <col min="7939" max="7939" width="32.88671875" style="2" customWidth="1"/>
    <col min="7940" max="7945" width="8.88671875" style="2"/>
    <col min="7946" max="7946" width="32.88671875" style="2" customWidth="1"/>
    <col min="7947" max="7947" width="5.88671875" style="2" customWidth="1"/>
    <col min="7948" max="7948" width="32.88671875" style="2" customWidth="1"/>
    <col min="7949" max="7949" width="5.88671875" style="2" customWidth="1"/>
    <col min="7950" max="8191" width="8.88671875" style="2"/>
    <col min="8192" max="8192" width="5.88671875" style="2" customWidth="1"/>
    <col min="8193" max="8193" width="32.88671875" style="2" customWidth="1"/>
    <col min="8194" max="8194" width="5.88671875" style="2" customWidth="1"/>
    <col min="8195" max="8195" width="32.88671875" style="2" customWidth="1"/>
    <col min="8196" max="8201" width="8.88671875" style="2"/>
    <col min="8202" max="8202" width="32.88671875" style="2" customWidth="1"/>
    <col min="8203" max="8203" width="5.88671875" style="2" customWidth="1"/>
    <col min="8204" max="8204" width="32.88671875" style="2" customWidth="1"/>
    <col min="8205" max="8205" width="5.88671875" style="2" customWidth="1"/>
    <col min="8206" max="8447" width="8.88671875" style="2"/>
    <col min="8448" max="8448" width="5.88671875" style="2" customWidth="1"/>
    <col min="8449" max="8449" width="32.88671875" style="2" customWidth="1"/>
    <col min="8450" max="8450" width="5.88671875" style="2" customWidth="1"/>
    <col min="8451" max="8451" width="32.88671875" style="2" customWidth="1"/>
    <col min="8452" max="8457" width="8.88671875" style="2"/>
    <col min="8458" max="8458" width="32.88671875" style="2" customWidth="1"/>
    <col min="8459" max="8459" width="5.88671875" style="2" customWidth="1"/>
    <col min="8460" max="8460" width="32.88671875" style="2" customWidth="1"/>
    <col min="8461" max="8461" width="5.88671875" style="2" customWidth="1"/>
    <col min="8462" max="8703" width="8.88671875" style="2"/>
    <col min="8704" max="8704" width="5.88671875" style="2" customWidth="1"/>
    <col min="8705" max="8705" width="32.88671875" style="2" customWidth="1"/>
    <col min="8706" max="8706" width="5.88671875" style="2" customWidth="1"/>
    <col min="8707" max="8707" width="32.88671875" style="2" customWidth="1"/>
    <col min="8708" max="8713" width="8.88671875" style="2"/>
    <col min="8714" max="8714" width="32.88671875" style="2" customWidth="1"/>
    <col min="8715" max="8715" width="5.88671875" style="2" customWidth="1"/>
    <col min="8716" max="8716" width="32.88671875" style="2" customWidth="1"/>
    <col min="8717" max="8717" width="5.88671875" style="2" customWidth="1"/>
    <col min="8718" max="8959" width="8.88671875" style="2"/>
    <col min="8960" max="8960" width="5.88671875" style="2" customWidth="1"/>
    <col min="8961" max="8961" width="32.88671875" style="2" customWidth="1"/>
    <col min="8962" max="8962" width="5.88671875" style="2" customWidth="1"/>
    <col min="8963" max="8963" width="32.88671875" style="2" customWidth="1"/>
    <col min="8964" max="8969" width="8.88671875" style="2"/>
    <col min="8970" max="8970" width="32.88671875" style="2" customWidth="1"/>
    <col min="8971" max="8971" width="5.88671875" style="2" customWidth="1"/>
    <col min="8972" max="8972" width="32.88671875" style="2" customWidth="1"/>
    <col min="8973" max="8973" width="5.88671875" style="2" customWidth="1"/>
    <col min="8974" max="9215" width="8.88671875" style="2"/>
    <col min="9216" max="9216" width="5.88671875" style="2" customWidth="1"/>
    <col min="9217" max="9217" width="32.88671875" style="2" customWidth="1"/>
    <col min="9218" max="9218" width="5.88671875" style="2" customWidth="1"/>
    <col min="9219" max="9219" width="32.88671875" style="2" customWidth="1"/>
    <col min="9220" max="9225" width="8.88671875" style="2"/>
    <col min="9226" max="9226" width="32.88671875" style="2" customWidth="1"/>
    <col min="9227" max="9227" width="5.88671875" style="2" customWidth="1"/>
    <col min="9228" max="9228" width="32.88671875" style="2" customWidth="1"/>
    <col min="9229" max="9229" width="5.88671875" style="2" customWidth="1"/>
    <col min="9230" max="9471" width="8.88671875" style="2"/>
    <col min="9472" max="9472" width="5.88671875" style="2" customWidth="1"/>
    <col min="9473" max="9473" width="32.88671875" style="2" customWidth="1"/>
    <col min="9474" max="9474" width="5.88671875" style="2" customWidth="1"/>
    <col min="9475" max="9475" width="32.88671875" style="2" customWidth="1"/>
    <col min="9476" max="9481" width="8.88671875" style="2"/>
    <col min="9482" max="9482" width="32.88671875" style="2" customWidth="1"/>
    <col min="9483" max="9483" width="5.88671875" style="2" customWidth="1"/>
    <col min="9484" max="9484" width="32.88671875" style="2" customWidth="1"/>
    <col min="9485" max="9485" width="5.88671875" style="2" customWidth="1"/>
    <col min="9486" max="9727" width="8.88671875" style="2"/>
    <col min="9728" max="9728" width="5.88671875" style="2" customWidth="1"/>
    <col min="9729" max="9729" width="32.88671875" style="2" customWidth="1"/>
    <col min="9730" max="9730" width="5.88671875" style="2" customWidth="1"/>
    <col min="9731" max="9731" width="32.88671875" style="2" customWidth="1"/>
    <col min="9732" max="9737" width="8.88671875" style="2"/>
    <col min="9738" max="9738" width="32.88671875" style="2" customWidth="1"/>
    <col min="9739" max="9739" width="5.88671875" style="2" customWidth="1"/>
    <col min="9740" max="9740" width="32.88671875" style="2" customWidth="1"/>
    <col min="9741" max="9741" width="5.88671875" style="2" customWidth="1"/>
    <col min="9742" max="9983" width="8.88671875" style="2"/>
    <col min="9984" max="9984" width="5.88671875" style="2" customWidth="1"/>
    <col min="9985" max="9985" width="32.88671875" style="2" customWidth="1"/>
    <col min="9986" max="9986" width="5.88671875" style="2" customWidth="1"/>
    <col min="9987" max="9987" width="32.88671875" style="2" customWidth="1"/>
    <col min="9988" max="9993" width="8.88671875" style="2"/>
    <col min="9994" max="9994" width="32.88671875" style="2" customWidth="1"/>
    <col min="9995" max="9995" width="5.88671875" style="2" customWidth="1"/>
    <col min="9996" max="9996" width="32.88671875" style="2" customWidth="1"/>
    <col min="9997" max="9997" width="5.88671875" style="2" customWidth="1"/>
    <col min="9998" max="10239" width="8.88671875" style="2"/>
    <col min="10240" max="10240" width="5.88671875" style="2" customWidth="1"/>
    <col min="10241" max="10241" width="32.88671875" style="2" customWidth="1"/>
    <col min="10242" max="10242" width="5.88671875" style="2" customWidth="1"/>
    <col min="10243" max="10243" width="32.88671875" style="2" customWidth="1"/>
    <col min="10244" max="10249" width="8.88671875" style="2"/>
    <col min="10250" max="10250" width="32.88671875" style="2" customWidth="1"/>
    <col min="10251" max="10251" width="5.88671875" style="2" customWidth="1"/>
    <col min="10252" max="10252" width="32.88671875" style="2" customWidth="1"/>
    <col min="10253" max="10253" width="5.88671875" style="2" customWidth="1"/>
    <col min="10254" max="10495" width="8.88671875" style="2"/>
    <col min="10496" max="10496" width="5.88671875" style="2" customWidth="1"/>
    <col min="10497" max="10497" width="32.88671875" style="2" customWidth="1"/>
    <col min="10498" max="10498" width="5.88671875" style="2" customWidth="1"/>
    <col min="10499" max="10499" width="32.88671875" style="2" customWidth="1"/>
    <col min="10500" max="10505" width="8.88671875" style="2"/>
    <col min="10506" max="10506" width="32.88671875" style="2" customWidth="1"/>
    <col min="10507" max="10507" width="5.88671875" style="2" customWidth="1"/>
    <col min="10508" max="10508" width="32.88671875" style="2" customWidth="1"/>
    <col min="10509" max="10509" width="5.88671875" style="2" customWidth="1"/>
    <col min="10510" max="10751" width="8.88671875" style="2"/>
    <col min="10752" max="10752" width="5.88671875" style="2" customWidth="1"/>
    <col min="10753" max="10753" width="32.88671875" style="2" customWidth="1"/>
    <col min="10754" max="10754" width="5.88671875" style="2" customWidth="1"/>
    <col min="10755" max="10755" width="32.88671875" style="2" customWidth="1"/>
    <col min="10756" max="10761" width="8.88671875" style="2"/>
    <col min="10762" max="10762" width="32.88671875" style="2" customWidth="1"/>
    <col min="10763" max="10763" width="5.88671875" style="2" customWidth="1"/>
    <col min="10764" max="10764" width="32.88671875" style="2" customWidth="1"/>
    <col min="10765" max="10765" width="5.88671875" style="2" customWidth="1"/>
    <col min="10766" max="11007" width="8.88671875" style="2"/>
    <col min="11008" max="11008" width="5.88671875" style="2" customWidth="1"/>
    <col min="11009" max="11009" width="32.88671875" style="2" customWidth="1"/>
    <col min="11010" max="11010" width="5.88671875" style="2" customWidth="1"/>
    <col min="11011" max="11011" width="32.88671875" style="2" customWidth="1"/>
    <col min="11012" max="11017" width="8.88671875" style="2"/>
    <col min="11018" max="11018" width="32.88671875" style="2" customWidth="1"/>
    <col min="11019" max="11019" width="5.88671875" style="2" customWidth="1"/>
    <col min="11020" max="11020" width="32.88671875" style="2" customWidth="1"/>
    <col min="11021" max="11021" width="5.88671875" style="2" customWidth="1"/>
    <col min="11022" max="11263" width="8.88671875" style="2"/>
    <col min="11264" max="11264" width="5.88671875" style="2" customWidth="1"/>
    <col min="11265" max="11265" width="32.88671875" style="2" customWidth="1"/>
    <col min="11266" max="11266" width="5.88671875" style="2" customWidth="1"/>
    <col min="11267" max="11267" width="32.88671875" style="2" customWidth="1"/>
    <col min="11268" max="11273" width="8.88671875" style="2"/>
    <col min="11274" max="11274" width="32.88671875" style="2" customWidth="1"/>
    <col min="11275" max="11275" width="5.88671875" style="2" customWidth="1"/>
    <col min="11276" max="11276" width="32.88671875" style="2" customWidth="1"/>
    <col min="11277" max="11277" width="5.88671875" style="2" customWidth="1"/>
    <col min="11278" max="11519" width="8.88671875" style="2"/>
    <col min="11520" max="11520" width="5.88671875" style="2" customWidth="1"/>
    <col min="11521" max="11521" width="32.88671875" style="2" customWidth="1"/>
    <col min="11522" max="11522" width="5.88671875" style="2" customWidth="1"/>
    <col min="11523" max="11523" width="32.88671875" style="2" customWidth="1"/>
    <col min="11524" max="11529" width="8.88671875" style="2"/>
    <col min="11530" max="11530" width="32.88671875" style="2" customWidth="1"/>
    <col min="11531" max="11531" width="5.88671875" style="2" customWidth="1"/>
    <col min="11532" max="11532" width="32.88671875" style="2" customWidth="1"/>
    <col min="11533" max="11533" width="5.88671875" style="2" customWidth="1"/>
    <col min="11534" max="11775" width="8.88671875" style="2"/>
    <col min="11776" max="11776" width="5.88671875" style="2" customWidth="1"/>
    <col min="11777" max="11777" width="32.88671875" style="2" customWidth="1"/>
    <col min="11778" max="11778" width="5.88671875" style="2" customWidth="1"/>
    <col min="11779" max="11779" width="32.88671875" style="2" customWidth="1"/>
    <col min="11780" max="11785" width="8.88671875" style="2"/>
    <col min="11786" max="11786" width="32.88671875" style="2" customWidth="1"/>
    <col min="11787" max="11787" width="5.88671875" style="2" customWidth="1"/>
    <col min="11788" max="11788" width="32.88671875" style="2" customWidth="1"/>
    <col min="11789" max="11789" width="5.88671875" style="2" customWidth="1"/>
    <col min="11790" max="12031" width="8.88671875" style="2"/>
    <col min="12032" max="12032" width="5.88671875" style="2" customWidth="1"/>
    <col min="12033" max="12033" width="32.88671875" style="2" customWidth="1"/>
    <col min="12034" max="12034" width="5.88671875" style="2" customWidth="1"/>
    <col min="12035" max="12035" width="32.88671875" style="2" customWidth="1"/>
    <col min="12036" max="12041" width="8.88671875" style="2"/>
    <col min="12042" max="12042" width="32.88671875" style="2" customWidth="1"/>
    <col min="12043" max="12043" width="5.88671875" style="2" customWidth="1"/>
    <col min="12044" max="12044" width="32.88671875" style="2" customWidth="1"/>
    <col min="12045" max="12045" width="5.88671875" style="2" customWidth="1"/>
    <col min="12046" max="12287" width="8.88671875" style="2"/>
    <col min="12288" max="12288" width="5.88671875" style="2" customWidth="1"/>
    <col min="12289" max="12289" width="32.88671875" style="2" customWidth="1"/>
    <col min="12290" max="12290" width="5.88671875" style="2" customWidth="1"/>
    <col min="12291" max="12291" width="32.88671875" style="2" customWidth="1"/>
    <col min="12292" max="12297" width="8.88671875" style="2"/>
    <col min="12298" max="12298" width="32.88671875" style="2" customWidth="1"/>
    <col min="12299" max="12299" width="5.88671875" style="2" customWidth="1"/>
    <col min="12300" max="12300" width="32.88671875" style="2" customWidth="1"/>
    <col min="12301" max="12301" width="5.88671875" style="2" customWidth="1"/>
    <col min="12302" max="12543" width="8.88671875" style="2"/>
    <col min="12544" max="12544" width="5.88671875" style="2" customWidth="1"/>
    <col min="12545" max="12545" width="32.88671875" style="2" customWidth="1"/>
    <col min="12546" max="12546" width="5.88671875" style="2" customWidth="1"/>
    <col min="12547" max="12547" width="32.88671875" style="2" customWidth="1"/>
    <col min="12548" max="12553" width="8.88671875" style="2"/>
    <col min="12554" max="12554" width="32.88671875" style="2" customWidth="1"/>
    <col min="12555" max="12555" width="5.88671875" style="2" customWidth="1"/>
    <col min="12556" max="12556" width="32.88671875" style="2" customWidth="1"/>
    <col min="12557" max="12557" width="5.88671875" style="2" customWidth="1"/>
    <col min="12558" max="12799" width="8.88671875" style="2"/>
    <col min="12800" max="12800" width="5.88671875" style="2" customWidth="1"/>
    <col min="12801" max="12801" width="32.88671875" style="2" customWidth="1"/>
    <col min="12802" max="12802" width="5.88671875" style="2" customWidth="1"/>
    <col min="12803" max="12803" width="32.88671875" style="2" customWidth="1"/>
    <col min="12804" max="12809" width="8.88671875" style="2"/>
    <col min="12810" max="12810" width="32.88671875" style="2" customWidth="1"/>
    <col min="12811" max="12811" width="5.88671875" style="2" customWidth="1"/>
    <col min="12812" max="12812" width="32.88671875" style="2" customWidth="1"/>
    <col min="12813" max="12813" width="5.88671875" style="2" customWidth="1"/>
    <col min="12814" max="13055" width="8.88671875" style="2"/>
    <col min="13056" max="13056" width="5.88671875" style="2" customWidth="1"/>
    <col min="13057" max="13057" width="32.88671875" style="2" customWidth="1"/>
    <col min="13058" max="13058" width="5.88671875" style="2" customWidth="1"/>
    <col min="13059" max="13059" width="32.88671875" style="2" customWidth="1"/>
    <col min="13060" max="13065" width="8.88671875" style="2"/>
    <col min="13066" max="13066" width="32.88671875" style="2" customWidth="1"/>
    <col min="13067" max="13067" width="5.88671875" style="2" customWidth="1"/>
    <col min="13068" max="13068" width="32.88671875" style="2" customWidth="1"/>
    <col min="13069" max="13069" width="5.88671875" style="2" customWidth="1"/>
    <col min="13070" max="13311" width="8.88671875" style="2"/>
    <col min="13312" max="13312" width="5.88671875" style="2" customWidth="1"/>
    <col min="13313" max="13313" width="32.88671875" style="2" customWidth="1"/>
    <col min="13314" max="13314" width="5.88671875" style="2" customWidth="1"/>
    <col min="13315" max="13315" width="32.88671875" style="2" customWidth="1"/>
    <col min="13316" max="13321" width="8.88671875" style="2"/>
    <col min="13322" max="13322" width="32.88671875" style="2" customWidth="1"/>
    <col min="13323" max="13323" width="5.88671875" style="2" customWidth="1"/>
    <col min="13324" max="13324" width="32.88671875" style="2" customWidth="1"/>
    <col min="13325" max="13325" width="5.88671875" style="2" customWidth="1"/>
    <col min="13326" max="13567" width="8.88671875" style="2"/>
    <col min="13568" max="13568" width="5.88671875" style="2" customWidth="1"/>
    <col min="13569" max="13569" width="32.88671875" style="2" customWidth="1"/>
    <col min="13570" max="13570" width="5.88671875" style="2" customWidth="1"/>
    <col min="13571" max="13571" width="32.88671875" style="2" customWidth="1"/>
    <col min="13572" max="13577" width="8.88671875" style="2"/>
    <col min="13578" max="13578" width="32.88671875" style="2" customWidth="1"/>
    <col min="13579" max="13579" width="5.88671875" style="2" customWidth="1"/>
    <col min="13580" max="13580" width="32.88671875" style="2" customWidth="1"/>
    <col min="13581" max="13581" width="5.88671875" style="2" customWidth="1"/>
    <col min="13582" max="13823" width="8.88671875" style="2"/>
    <col min="13824" max="13824" width="5.88671875" style="2" customWidth="1"/>
    <col min="13825" max="13825" width="32.88671875" style="2" customWidth="1"/>
    <col min="13826" max="13826" width="5.88671875" style="2" customWidth="1"/>
    <col min="13827" max="13827" width="32.88671875" style="2" customWidth="1"/>
    <col min="13828" max="13833" width="8.88671875" style="2"/>
    <col min="13834" max="13834" width="32.88671875" style="2" customWidth="1"/>
    <col min="13835" max="13835" width="5.88671875" style="2" customWidth="1"/>
    <col min="13836" max="13836" width="32.88671875" style="2" customWidth="1"/>
    <col min="13837" max="13837" width="5.88671875" style="2" customWidth="1"/>
    <col min="13838" max="14079" width="8.88671875" style="2"/>
    <col min="14080" max="14080" width="5.88671875" style="2" customWidth="1"/>
    <col min="14081" max="14081" width="32.88671875" style="2" customWidth="1"/>
    <col min="14082" max="14082" width="5.88671875" style="2" customWidth="1"/>
    <col min="14083" max="14083" width="32.88671875" style="2" customWidth="1"/>
    <col min="14084" max="14089" width="8.88671875" style="2"/>
    <col min="14090" max="14090" width="32.88671875" style="2" customWidth="1"/>
    <col min="14091" max="14091" width="5.88671875" style="2" customWidth="1"/>
    <col min="14092" max="14092" width="32.88671875" style="2" customWidth="1"/>
    <col min="14093" max="14093" width="5.88671875" style="2" customWidth="1"/>
    <col min="14094" max="14335" width="8.88671875" style="2"/>
    <col min="14336" max="14336" width="5.88671875" style="2" customWidth="1"/>
    <col min="14337" max="14337" width="32.88671875" style="2" customWidth="1"/>
    <col min="14338" max="14338" width="5.88671875" style="2" customWidth="1"/>
    <col min="14339" max="14339" width="32.88671875" style="2" customWidth="1"/>
    <col min="14340" max="14345" width="8.88671875" style="2"/>
    <col min="14346" max="14346" width="32.88671875" style="2" customWidth="1"/>
    <col min="14347" max="14347" width="5.88671875" style="2" customWidth="1"/>
    <col min="14348" max="14348" width="32.88671875" style="2" customWidth="1"/>
    <col min="14349" max="14349" width="5.88671875" style="2" customWidth="1"/>
    <col min="14350" max="14591" width="8.88671875" style="2"/>
    <col min="14592" max="14592" width="5.88671875" style="2" customWidth="1"/>
    <col min="14593" max="14593" width="32.88671875" style="2" customWidth="1"/>
    <col min="14594" max="14594" width="5.88671875" style="2" customWidth="1"/>
    <col min="14595" max="14595" width="32.88671875" style="2" customWidth="1"/>
    <col min="14596" max="14601" width="8.88671875" style="2"/>
    <col min="14602" max="14602" width="32.88671875" style="2" customWidth="1"/>
    <col min="14603" max="14603" width="5.88671875" style="2" customWidth="1"/>
    <col min="14604" max="14604" width="32.88671875" style="2" customWidth="1"/>
    <col min="14605" max="14605" width="5.88671875" style="2" customWidth="1"/>
    <col min="14606" max="14847" width="8.88671875" style="2"/>
    <col min="14848" max="14848" width="5.88671875" style="2" customWidth="1"/>
    <col min="14849" max="14849" width="32.88671875" style="2" customWidth="1"/>
    <col min="14850" max="14850" width="5.88671875" style="2" customWidth="1"/>
    <col min="14851" max="14851" width="32.88671875" style="2" customWidth="1"/>
    <col min="14852" max="14857" width="8.88671875" style="2"/>
    <col min="14858" max="14858" width="32.88671875" style="2" customWidth="1"/>
    <col min="14859" max="14859" width="5.88671875" style="2" customWidth="1"/>
    <col min="14860" max="14860" width="32.88671875" style="2" customWidth="1"/>
    <col min="14861" max="14861" width="5.88671875" style="2" customWidth="1"/>
    <col min="14862" max="15103" width="8.88671875" style="2"/>
    <col min="15104" max="15104" width="5.88671875" style="2" customWidth="1"/>
    <col min="15105" max="15105" width="32.88671875" style="2" customWidth="1"/>
    <col min="15106" max="15106" width="5.88671875" style="2" customWidth="1"/>
    <col min="15107" max="15107" width="32.88671875" style="2" customWidth="1"/>
    <col min="15108" max="15113" width="8.88671875" style="2"/>
    <col min="15114" max="15114" width="32.88671875" style="2" customWidth="1"/>
    <col min="15115" max="15115" width="5.88671875" style="2" customWidth="1"/>
    <col min="15116" max="15116" width="32.88671875" style="2" customWidth="1"/>
    <col min="15117" max="15117" width="5.88671875" style="2" customWidth="1"/>
    <col min="15118" max="15359" width="8.88671875" style="2"/>
    <col min="15360" max="15360" width="5.88671875" style="2" customWidth="1"/>
    <col min="15361" max="15361" width="32.88671875" style="2" customWidth="1"/>
    <col min="15362" max="15362" width="5.88671875" style="2" customWidth="1"/>
    <col min="15363" max="15363" width="32.88671875" style="2" customWidth="1"/>
    <col min="15364" max="15369" width="8.88671875" style="2"/>
    <col min="15370" max="15370" width="32.88671875" style="2" customWidth="1"/>
    <col min="15371" max="15371" width="5.88671875" style="2" customWidth="1"/>
    <col min="15372" max="15372" width="32.88671875" style="2" customWidth="1"/>
    <col min="15373" max="15373" width="5.88671875" style="2" customWidth="1"/>
    <col min="15374" max="15615" width="8.88671875" style="2"/>
    <col min="15616" max="15616" width="5.88671875" style="2" customWidth="1"/>
    <col min="15617" max="15617" width="32.88671875" style="2" customWidth="1"/>
    <col min="15618" max="15618" width="5.88671875" style="2" customWidth="1"/>
    <col min="15619" max="15619" width="32.88671875" style="2" customWidth="1"/>
    <col min="15620" max="15625" width="8.88671875" style="2"/>
    <col min="15626" max="15626" width="32.88671875" style="2" customWidth="1"/>
    <col min="15627" max="15627" width="5.88671875" style="2" customWidth="1"/>
    <col min="15628" max="15628" width="32.88671875" style="2" customWidth="1"/>
    <col min="15629" max="15629" width="5.88671875" style="2" customWidth="1"/>
    <col min="15630" max="15871" width="8.88671875" style="2"/>
    <col min="15872" max="15872" width="5.88671875" style="2" customWidth="1"/>
    <col min="15873" max="15873" width="32.88671875" style="2" customWidth="1"/>
    <col min="15874" max="15874" width="5.88671875" style="2" customWidth="1"/>
    <col min="15875" max="15875" width="32.88671875" style="2" customWidth="1"/>
    <col min="15876" max="15881" width="8.88671875" style="2"/>
    <col min="15882" max="15882" width="32.88671875" style="2" customWidth="1"/>
    <col min="15883" max="15883" width="5.88671875" style="2" customWidth="1"/>
    <col min="15884" max="15884" width="32.88671875" style="2" customWidth="1"/>
    <col min="15885" max="15885" width="5.88671875" style="2" customWidth="1"/>
    <col min="15886" max="16127" width="8.88671875" style="2"/>
    <col min="16128" max="16128" width="5.88671875" style="2" customWidth="1"/>
    <col min="16129" max="16129" width="32.88671875" style="2" customWidth="1"/>
    <col min="16130" max="16130" width="5.88671875" style="2" customWidth="1"/>
    <col min="16131" max="16131" width="32.88671875" style="2" customWidth="1"/>
    <col min="16132" max="16137" width="8.88671875" style="2"/>
    <col min="16138" max="16138" width="32.88671875" style="2" customWidth="1"/>
    <col min="16139" max="16139" width="5.88671875" style="2" customWidth="1"/>
    <col min="16140" max="16140" width="32.88671875" style="2" customWidth="1"/>
    <col min="16141" max="16141" width="5.88671875" style="2" customWidth="1"/>
    <col min="16142" max="16384" width="8.88671875" style="2"/>
  </cols>
  <sheetData>
    <row r="1" spans="1:21" ht="58.2" customHeight="1" x14ac:dyDescent="0.5"/>
    <row r="2" spans="1:21" ht="26.4" x14ac:dyDescent="0.5">
      <c r="A2" s="110" t="s">
        <v>2400</v>
      </c>
      <c r="B2" s="4"/>
      <c r="C2" s="4"/>
      <c r="D2" s="4"/>
      <c r="E2" s="4"/>
      <c r="F2" s="4"/>
      <c r="G2" s="4"/>
      <c r="H2" s="4"/>
      <c r="I2" s="4"/>
      <c r="J2" s="4"/>
      <c r="K2" s="4"/>
      <c r="L2" s="4"/>
      <c r="M2" s="4"/>
      <c r="N2" s="4"/>
      <c r="O2" s="4"/>
      <c r="T2" s="2"/>
      <c r="U2" s="2"/>
    </row>
    <row r="3" spans="1:21" ht="26.4" x14ac:dyDescent="0.5">
      <c r="A3" s="111" t="s">
        <v>2401</v>
      </c>
      <c r="B3" s="5"/>
      <c r="C3" s="5"/>
      <c r="D3" s="5"/>
      <c r="E3" s="5"/>
      <c r="F3" s="5"/>
      <c r="G3" s="5"/>
      <c r="H3" s="5"/>
      <c r="I3" s="5"/>
      <c r="J3" s="5"/>
      <c r="K3" s="5"/>
      <c r="L3" s="5"/>
      <c r="M3" s="5"/>
      <c r="N3" s="5"/>
      <c r="O3" s="5"/>
      <c r="T3" s="2"/>
      <c r="U3" s="2"/>
    </row>
    <row r="4" spans="1:21" ht="36" customHeight="1" x14ac:dyDescent="0.5">
      <c r="A4" s="101" t="s">
        <v>0</v>
      </c>
      <c r="B4" s="602" t="s">
        <v>1</v>
      </c>
      <c r="C4" s="599" t="s">
        <v>217</v>
      </c>
      <c r="D4" s="603" t="s">
        <v>496</v>
      </c>
      <c r="E4" s="599" t="s">
        <v>494</v>
      </c>
      <c r="F4" s="607"/>
      <c r="G4" s="604" t="s">
        <v>497</v>
      </c>
      <c r="H4" s="599" t="s">
        <v>494</v>
      </c>
      <c r="I4" s="601"/>
      <c r="J4" s="605" t="s">
        <v>2402</v>
      </c>
      <c r="K4" s="599" t="s">
        <v>494</v>
      </c>
      <c r="L4" s="607"/>
      <c r="M4" s="606" t="s">
        <v>2403</v>
      </c>
      <c r="N4" s="599" t="s">
        <v>494</v>
      </c>
      <c r="O4" s="600"/>
      <c r="T4" s="2"/>
      <c r="U4" s="2"/>
    </row>
    <row r="5" spans="1:21" ht="36" customHeight="1" x14ac:dyDescent="0.5">
      <c r="A5" s="101" t="s">
        <v>230</v>
      </c>
      <c r="B5" s="602"/>
      <c r="C5" s="599"/>
      <c r="D5" s="603"/>
      <c r="E5" s="86" t="s">
        <v>2370</v>
      </c>
      <c r="F5" s="87" t="s">
        <v>495</v>
      </c>
      <c r="G5" s="604"/>
      <c r="H5" s="86" t="s">
        <v>2370</v>
      </c>
      <c r="I5" s="113" t="s">
        <v>495</v>
      </c>
      <c r="J5" s="605"/>
      <c r="K5" s="86" t="s">
        <v>2370</v>
      </c>
      <c r="L5" s="87" t="s">
        <v>495</v>
      </c>
      <c r="M5" s="606"/>
      <c r="N5" s="86" t="s">
        <v>2370</v>
      </c>
      <c r="O5" s="101" t="s">
        <v>495</v>
      </c>
      <c r="T5" s="2"/>
      <c r="U5" s="2"/>
    </row>
    <row r="6" spans="1:21" ht="18.600000000000001" hidden="1" customHeight="1" outlineLevel="2" x14ac:dyDescent="0.5">
      <c r="A6" s="104">
        <v>2017</v>
      </c>
      <c r="B6" s="105" t="s">
        <v>2</v>
      </c>
      <c r="C6" s="205" t="s">
        <v>218</v>
      </c>
      <c r="D6" s="211">
        <v>69719.941191999998</v>
      </c>
      <c r="E6" s="16">
        <v>2.469251053456234</v>
      </c>
      <c r="F6" s="212">
        <v>65.101177751642055</v>
      </c>
      <c r="G6" s="209">
        <v>45353.095735000003</v>
      </c>
      <c r="H6" s="16">
        <v>12.21384686574809</v>
      </c>
      <c r="I6" s="207">
        <v>-8.2147671035222025</v>
      </c>
      <c r="J6" s="211">
        <v>115073.03692700001</v>
      </c>
      <c r="K6" s="16">
        <v>6.1006051721626875</v>
      </c>
      <c r="L6" s="212">
        <v>25.569645245681439</v>
      </c>
      <c r="M6" s="209">
        <v>24366.845456999996</v>
      </c>
      <c r="N6" s="16">
        <v>-11.788477014593477</v>
      </c>
      <c r="O6" s="17">
        <v>439.20212167382448</v>
      </c>
      <c r="T6" s="2"/>
      <c r="U6" s="2"/>
    </row>
    <row r="7" spans="1:21" ht="18.600000000000001" hidden="1" customHeight="1" outlineLevel="2" x14ac:dyDescent="0.5">
      <c r="A7" s="107">
        <v>2017</v>
      </c>
      <c r="B7" s="108" t="s">
        <v>4</v>
      </c>
      <c r="C7" s="206" t="s">
        <v>219</v>
      </c>
      <c r="D7" s="213">
        <v>66377.751740000007</v>
      </c>
      <c r="E7" s="18">
        <v>-4.793735328599924</v>
      </c>
      <c r="F7" s="214">
        <v>49.656349649958372</v>
      </c>
      <c r="G7" s="210">
        <v>38864.130824</v>
      </c>
      <c r="H7" s="18">
        <v>-14.307655973288547</v>
      </c>
      <c r="I7" s="208">
        <v>-14.248407049315571</v>
      </c>
      <c r="J7" s="213">
        <v>105241.882564</v>
      </c>
      <c r="K7" s="18">
        <v>-8.5434039333095022</v>
      </c>
      <c r="L7" s="214">
        <v>17.358950098474057</v>
      </c>
      <c r="M7" s="210">
        <v>27513.620916000007</v>
      </c>
      <c r="N7" s="18">
        <v>12.914168411964136</v>
      </c>
      <c r="O7" s="19">
        <v>2941.4025321025156</v>
      </c>
      <c r="T7" s="2"/>
      <c r="U7" s="2"/>
    </row>
    <row r="8" spans="1:21" ht="18.600000000000001" hidden="1" customHeight="1" outlineLevel="2" x14ac:dyDescent="0.5">
      <c r="A8" s="104">
        <v>2017</v>
      </c>
      <c r="B8" s="105" t="s">
        <v>5</v>
      </c>
      <c r="C8" s="205" t="s">
        <v>220</v>
      </c>
      <c r="D8" s="211">
        <v>71276.076553999999</v>
      </c>
      <c r="E8" s="16">
        <v>7.3794677969609479</v>
      </c>
      <c r="F8" s="212">
        <v>32.968890676635375</v>
      </c>
      <c r="G8" s="209">
        <v>41503.248833999998</v>
      </c>
      <c r="H8" s="16">
        <v>6.7906266113386238</v>
      </c>
      <c r="I8" s="207">
        <v>-14.189413281822549</v>
      </c>
      <c r="J8" s="211">
        <v>112779.325388</v>
      </c>
      <c r="K8" s="16">
        <v>7.1620182387143405</v>
      </c>
      <c r="L8" s="212">
        <v>10.600831641612629</v>
      </c>
      <c r="M8" s="209">
        <v>29772.827720000001</v>
      </c>
      <c r="N8" s="16">
        <v>8.2112303971092242</v>
      </c>
      <c r="O8" s="17">
        <v>468.45971406084476</v>
      </c>
      <c r="T8" s="2"/>
      <c r="U8" s="2"/>
    </row>
    <row r="9" spans="1:21" ht="18.600000000000001" hidden="1" customHeight="1" outlineLevel="1" x14ac:dyDescent="0.5">
      <c r="A9" s="273">
        <v>2017</v>
      </c>
      <c r="B9" s="274" t="s">
        <v>2362</v>
      </c>
      <c r="C9" s="275" t="s">
        <v>2363</v>
      </c>
      <c r="D9" s="282">
        <v>207373.769486</v>
      </c>
      <c r="E9" s="283">
        <v>5.3502492443055383</v>
      </c>
      <c r="F9" s="284">
        <v>47.927971986653816</v>
      </c>
      <c r="G9" s="282">
        <v>125720.475393</v>
      </c>
      <c r="H9" s="283">
        <v>8.3225247770846167E-2</v>
      </c>
      <c r="I9" s="285">
        <v>-12.145063014196367</v>
      </c>
      <c r="J9" s="282">
        <v>333094.24487900001</v>
      </c>
      <c r="K9" s="283">
        <v>3.2984415247660825</v>
      </c>
      <c r="L9" s="284">
        <v>17.582439978349072</v>
      </c>
      <c r="M9" s="282">
        <v>81653.294093000004</v>
      </c>
      <c r="N9" s="283">
        <v>14.639265064098804</v>
      </c>
      <c r="O9" s="286">
        <v>2701.6879197763669</v>
      </c>
      <c r="T9" s="2"/>
      <c r="U9" s="2"/>
    </row>
    <row r="10" spans="1:21" ht="18.600000000000001" hidden="1" customHeight="1" outlineLevel="2" x14ac:dyDescent="0.5">
      <c r="A10" s="107">
        <v>2017</v>
      </c>
      <c r="B10" s="108" t="s">
        <v>6</v>
      </c>
      <c r="C10" s="206" t="s">
        <v>221</v>
      </c>
      <c r="D10" s="213">
        <v>67148.298376999999</v>
      </c>
      <c r="E10" s="18">
        <v>-5.7912533581624963</v>
      </c>
      <c r="F10" s="214">
        <v>27.54731438942002</v>
      </c>
      <c r="G10" s="210">
        <v>44124.793023999999</v>
      </c>
      <c r="H10" s="18">
        <v>6.3164794652229572</v>
      </c>
      <c r="I10" s="208">
        <v>-0.24858620149069699</v>
      </c>
      <c r="J10" s="213">
        <v>111273.091401</v>
      </c>
      <c r="K10" s="18">
        <v>-1.3355586068794389</v>
      </c>
      <c r="L10" s="214">
        <v>14.855965730961129</v>
      </c>
      <c r="M10" s="210">
        <v>23023.505353</v>
      </c>
      <c r="N10" s="18">
        <v>-22.669403223886995</v>
      </c>
      <c r="O10" s="19">
        <v>173.72955667165195</v>
      </c>
      <c r="T10" s="2"/>
      <c r="U10" s="2"/>
    </row>
    <row r="11" spans="1:21" ht="18.600000000000001" hidden="1" customHeight="1" outlineLevel="2" x14ac:dyDescent="0.5">
      <c r="A11" s="104">
        <v>2017</v>
      </c>
      <c r="B11" s="105" t="s">
        <v>7</v>
      </c>
      <c r="C11" s="205" t="s">
        <v>222</v>
      </c>
      <c r="D11" s="211">
        <v>63727.453027000003</v>
      </c>
      <c r="E11" s="16">
        <v>-5.09446319963891</v>
      </c>
      <c r="F11" s="212">
        <v>0.84308467146008148</v>
      </c>
      <c r="G11" s="209">
        <v>47263.030852000004</v>
      </c>
      <c r="H11" s="16">
        <v>7.1121870787996144</v>
      </c>
      <c r="I11" s="207">
        <v>-3.9615325333893892</v>
      </c>
      <c r="J11" s="211">
        <v>110990.48387900001</v>
      </c>
      <c r="K11" s="16">
        <v>-0.2539765170912256</v>
      </c>
      <c r="L11" s="212">
        <v>-1.2604066700602767</v>
      </c>
      <c r="M11" s="209">
        <v>16464.422175</v>
      </c>
      <c r="N11" s="16">
        <v>-28.488638360819117</v>
      </c>
      <c r="O11" s="17">
        <v>17.753872654612262</v>
      </c>
      <c r="T11" s="2"/>
      <c r="U11" s="2"/>
    </row>
    <row r="12" spans="1:21" ht="18.600000000000001" hidden="1" customHeight="1" outlineLevel="2" x14ac:dyDescent="0.5">
      <c r="A12" s="107">
        <v>2017</v>
      </c>
      <c r="B12" s="108" t="s">
        <v>8</v>
      </c>
      <c r="C12" s="206" t="s">
        <v>223</v>
      </c>
      <c r="D12" s="213">
        <v>58852.531509</v>
      </c>
      <c r="E12" s="18">
        <v>-7.6496412243787564</v>
      </c>
      <c r="F12" s="214">
        <v>-2.076468564540257</v>
      </c>
      <c r="G12" s="210">
        <v>35322.480409000003</v>
      </c>
      <c r="H12" s="18">
        <v>-25.264038779888608</v>
      </c>
      <c r="I12" s="208">
        <v>-23.509656912729948</v>
      </c>
      <c r="J12" s="213">
        <v>94175.011918000004</v>
      </c>
      <c r="K12" s="18">
        <v>-15.150372692610258</v>
      </c>
      <c r="L12" s="214">
        <v>-11.389302053051631</v>
      </c>
      <c r="M12" s="210">
        <v>23530.051099999997</v>
      </c>
      <c r="N12" s="18">
        <v>42.914527153759636</v>
      </c>
      <c r="O12" s="19">
        <v>69.01959370038449</v>
      </c>
      <c r="T12" s="2"/>
      <c r="U12" s="2"/>
    </row>
    <row r="13" spans="1:21" ht="18.600000000000001" hidden="1" customHeight="1" outlineLevel="1" x14ac:dyDescent="0.5">
      <c r="A13" s="273">
        <v>2017</v>
      </c>
      <c r="B13" s="274" t="s">
        <v>2367</v>
      </c>
      <c r="C13" s="275" t="s">
        <v>2364</v>
      </c>
      <c r="D13" s="282">
        <v>189728.282913</v>
      </c>
      <c r="E13" s="283">
        <v>-8.5090253298362626</v>
      </c>
      <c r="F13" s="284">
        <v>7.8363327815817341</v>
      </c>
      <c r="G13" s="282">
        <v>126710.30428500002</v>
      </c>
      <c r="H13" s="283">
        <v>0.78732512656018994</v>
      </c>
      <c r="I13" s="285">
        <v>-9.2504454860832919</v>
      </c>
      <c r="J13" s="282">
        <v>316438.58719799999</v>
      </c>
      <c r="K13" s="283">
        <v>-5.000283834699804</v>
      </c>
      <c r="L13" s="284">
        <v>0.27609278150315664</v>
      </c>
      <c r="M13" s="282">
        <v>63017.978627999983</v>
      </c>
      <c r="N13" s="283">
        <v>-22.822490717612819</v>
      </c>
      <c r="O13" s="286">
        <v>73.533458526091167</v>
      </c>
      <c r="T13" s="2"/>
      <c r="U13" s="2"/>
    </row>
    <row r="14" spans="1:21" ht="18.600000000000001" hidden="1" customHeight="1" outlineLevel="2" x14ac:dyDescent="0.5">
      <c r="A14" s="104">
        <v>2017</v>
      </c>
      <c r="B14" s="105" t="s">
        <v>9</v>
      </c>
      <c r="C14" s="205" t="s">
        <v>224</v>
      </c>
      <c r="D14" s="211">
        <v>64155.731894999997</v>
      </c>
      <c r="E14" s="16">
        <v>9.0109979129598052</v>
      </c>
      <c r="F14" s="212">
        <v>11.461633421268335</v>
      </c>
      <c r="G14" s="209">
        <v>44894.211418999999</v>
      </c>
      <c r="H14" s="16">
        <v>27.098128158522993</v>
      </c>
      <c r="I14" s="207">
        <v>20.532608811974363</v>
      </c>
      <c r="J14" s="211">
        <v>109049.943314</v>
      </c>
      <c r="K14" s="16">
        <v>15.794987537619743</v>
      </c>
      <c r="L14" s="212">
        <v>15.025390151237094</v>
      </c>
      <c r="M14" s="209">
        <v>19261.520475999998</v>
      </c>
      <c r="N14" s="16">
        <v>-18.140762235743718</v>
      </c>
      <c r="O14" s="17">
        <v>-5.1719569178161349</v>
      </c>
      <c r="T14" s="2"/>
      <c r="U14" s="2"/>
    </row>
    <row r="15" spans="1:21" ht="18.600000000000001" hidden="1" customHeight="1" outlineLevel="2" x14ac:dyDescent="0.5">
      <c r="A15" s="107">
        <v>2017</v>
      </c>
      <c r="B15" s="108" t="s">
        <v>10</v>
      </c>
      <c r="C15" s="206" t="s">
        <v>225</v>
      </c>
      <c r="D15" s="213">
        <v>68118.803327000001</v>
      </c>
      <c r="E15" s="18">
        <v>6.1772678994390429</v>
      </c>
      <c r="F15" s="214">
        <v>12.714838298704079</v>
      </c>
      <c r="G15" s="210">
        <v>43538.375118000004</v>
      </c>
      <c r="H15" s="18">
        <v>-3.0200693099293074</v>
      </c>
      <c r="I15" s="208">
        <v>-3.4581189080702734</v>
      </c>
      <c r="J15" s="213">
        <v>111657.178445</v>
      </c>
      <c r="K15" s="18">
        <v>2.3908633528517242</v>
      </c>
      <c r="L15" s="214">
        <v>5.8035428506253206</v>
      </c>
      <c r="M15" s="210">
        <v>24580.428208999998</v>
      </c>
      <c r="N15" s="18">
        <v>27.614163376289007</v>
      </c>
      <c r="O15" s="19">
        <v>60.271716994696348</v>
      </c>
      <c r="T15" s="2"/>
      <c r="U15" s="2"/>
    </row>
    <row r="16" spans="1:21" ht="18.600000000000001" hidden="1" customHeight="1" outlineLevel="2" x14ac:dyDescent="0.5">
      <c r="A16" s="104">
        <v>2017</v>
      </c>
      <c r="B16" s="105" t="s">
        <v>11</v>
      </c>
      <c r="C16" s="205" t="s">
        <v>226</v>
      </c>
      <c r="D16" s="211">
        <v>64013.944176999998</v>
      </c>
      <c r="E16" s="16">
        <v>-6.0260294507742396</v>
      </c>
      <c r="F16" s="212">
        <v>11.404191795852835</v>
      </c>
      <c r="G16" s="209">
        <v>35420.926003</v>
      </c>
      <c r="H16" s="16">
        <v>-18.644354762895176</v>
      </c>
      <c r="I16" s="207">
        <v>1.349877175909997</v>
      </c>
      <c r="J16" s="211">
        <v>99434.870179999998</v>
      </c>
      <c r="K16" s="16">
        <v>-10.946280781240104</v>
      </c>
      <c r="L16" s="212">
        <v>7.6016890818140448</v>
      </c>
      <c r="M16" s="209">
        <v>28593.018173999997</v>
      </c>
      <c r="N16" s="16">
        <v>16.324328977844292</v>
      </c>
      <c r="O16" s="17">
        <v>27.013310790346683</v>
      </c>
      <c r="T16" s="2"/>
      <c r="U16" s="2"/>
    </row>
    <row r="17" spans="1:21" ht="18.600000000000001" hidden="1" customHeight="1" outlineLevel="1" x14ac:dyDescent="0.5">
      <c r="A17" s="273">
        <v>2017</v>
      </c>
      <c r="B17" s="274" t="s">
        <v>2368</v>
      </c>
      <c r="C17" s="275" t="s">
        <v>2365</v>
      </c>
      <c r="D17" s="282">
        <v>196288.479399</v>
      </c>
      <c r="E17" s="283">
        <v>3.4576797856797015</v>
      </c>
      <c r="F17" s="284">
        <v>11.874483782990698</v>
      </c>
      <c r="G17" s="282">
        <v>123853.51254</v>
      </c>
      <c r="H17" s="283">
        <v>-2.2545851824129937</v>
      </c>
      <c r="I17" s="285">
        <v>5.5927306381520436</v>
      </c>
      <c r="J17" s="282">
        <v>320141.99193899997</v>
      </c>
      <c r="K17" s="283">
        <v>1.1703391719046996</v>
      </c>
      <c r="L17" s="284">
        <v>9.3576094151463849</v>
      </c>
      <c r="M17" s="282">
        <v>72434.966859000007</v>
      </c>
      <c r="N17" s="283">
        <v>14.94333591146939</v>
      </c>
      <c r="O17" s="286">
        <v>24.543015528113109</v>
      </c>
      <c r="T17" s="2"/>
      <c r="U17" s="2"/>
    </row>
    <row r="18" spans="1:21" ht="18.600000000000001" hidden="1" customHeight="1" outlineLevel="2" x14ac:dyDescent="0.5">
      <c r="A18" s="107">
        <v>2017</v>
      </c>
      <c r="B18" s="108" t="s">
        <v>12</v>
      </c>
      <c r="C18" s="206" t="s">
        <v>227</v>
      </c>
      <c r="D18" s="213">
        <v>76862.456307999993</v>
      </c>
      <c r="E18" s="18">
        <v>20.07142708700087</v>
      </c>
      <c r="F18" s="214">
        <v>14.152238364582793</v>
      </c>
      <c r="G18" s="210">
        <v>44668.277562000003</v>
      </c>
      <c r="H18" s="18">
        <v>26.107029382057355</v>
      </c>
      <c r="I18" s="208">
        <v>4.1759355114161734</v>
      </c>
      <c r="J18" s="213">
        <v>121530.73387</v>
      </c>
      <c r="K18" s="18">
        <v>22.22144369475356</v>
      </c>
      <c r="L18" s="214">
        <v>10.270945623277839</v>
      </c>
      <c r="M18" s="210">
        <v>32194.17874599999</v>
      </c>
      <c r="N18" s="18">
        <v>12.594545109178352</v>
      </c>
      <c r="O18" s="19">
        <v>31.643609378813924</v>
      </c>
      <c r="T18" s="2"/>
      <c r="U18" s="2"/>
    </row>
    <row r="19" spans="1:21" ht="18.600000000000001" hidden="1" customHeight="1" outlineLevel="2" x14ac:dyDescent="0.5">
      <c r="A19" s="104">
        <v>2017</v>
      </c>
      <c r="B19" s="105" t="s">
        <v>13</v>
      </c>
      <c r="C19" s="205" t="s">
        <v>228</v>
      </c>
      <c r="D19" s="211">
        <v>80685.505999000001</v>
      </c>
      <c r="E19" s="16">
        <v>4.9738843573778668</v>
      </c>
      <c r="F19" s="212">
        <v>31.261970061033907</v>
      </c>
      <c r="G19" s="209">
        <v>40691.838113999998</v>
      </c>
      <c r="H19" s="16">
        <v>-8.902155321482164</v>
      </c>
      <c r="I19" s="207">
        <v>-3.8507486779633449</v>
      </c>
      <c r="J19" s="211">
        <v>121377.344113</v>
      </c>
      <c r="K19" s="16">
        <v>-0.12621478708758627</v>
      </c>
      <c r="L19" s="212">
        <v>16.944448710255756</v>
      </c>
      <c r="M19" s="209">
        <v>39993.667885000003</v>
      </c>
      <c r="N19" s="16">
        <v>24.226395711271469</v>
      </c>
      <c r="O19" s="17">
        <v>108.87114614883173</v>
      </c>
      <c r="T19" s="2"/>
      <c r="U19" s="2"/>
    </row>
    <row r="20" spans="1:21" ht="18.600000000000001" hidden="1" customHeight="1" outlineLevel="2" x14ac:dyDescent="0.5">
      <c r="A20" s="107">
        <v>2017</v>
      </c>
      <c r="B20" s="108" t="s">
        <v>14</v>
      </c>
      <c r="C20" s="206" t="s">
        <v>229</v>
      </c>
      <c r="D20" s="213">
        <v>80942.793724999996</v>
      </c>
      <c r="E20" s="18">
        <v>0.3188772541169671</v>
      </c>
      <c r="F20" s="214">
        <v>18.963775777350445</v>
      </c>
      <c r="G20" s="210">
        <v>42802.208843</v>
      </c>
      <c r="H20" s="18">
        <v>5.1862261003980725</v>
      </c>
      <c r="I20" s="208">
        <v>5.9023740449450246</v>
      </c>
      <c r="J20" s="213">
        <v>123745.002568</v>
      </c>
      <c r="K20" s="18">
        <v>1.9506593032681208</v>
      </c>
      <c r="L20" s="214">
        <v>14.096403554767246</v>
      </c>
      <c r="M20" s="210">
        <v>38140.584881999996</v>
      </c>
      <c r="N20" s="18">
        <v>-4.6334409945305941</v>
      </c>
      <c r="O20" s="19">
        <v>38.074462118315374</v>
      </c>
      <c r="T20" s="2"/>
      <c r="U20" s="2"/>
    </row>
    <row r="21" spans="1:21" ht="18.600000000000001" hidden="1" customHeight="1" outlineLevel="1" x14ac:dyDescent="0.5">
      <c r="A21" s="273">
        <v>2017</v>
      </c>
      <c r="B21" s="274" t="s">
        <v>2369</v>
      </c>
      <c r="C21" s="275" t="s">
        <v>2366</v>
      </c>
      <c r="D21" s="282">
        <v>238490.756032</v>
      </c>
      <c r="E21" s="283">
        <v>21.500129178348004</v>
      </c>
      <c r="F21" s="284">
        <v>21.158334791856515</v>
      </c>
      <c r="G21" s="282">
        <v>128162.324519</v>
      </c>
      <c r="H21" s="283">
        <v>3.4789582391604901</v>
      </c>
      <c r="I21" s="285">
        <v>2.027126074860286</v>
      </c>
      <c r="J21" s="282">
        <v>366653.08055099996</v>
      </c>
      <c r="K21" s="283">
        <v>14.528268638018037</v>
      </c>
      <c r="L21" s="284">
        <v>13.705632515299705</v>
      </c>
      <c r="M21" s="282">
        <v>110328.431513</v>
      </c>
      <c r="N21" s="283">
        <v>52.313773716170012</v>
      </c>
      <c r="O21" s="286">
        <v>54.898469741092384</v>
      </c>
      <c r="T21" s="2"/>
      <c r="U21" s="2"/>
    </row>
    <row r="22" spans="1:21" ht="18.600000000000001" customHeight="1" collapsed="1" x14ac:dyDescent="0.5">
      <c r="A22" s="273">
        <v>2017</v>
      </c>
      <c r="B22" s="274" t="s">
        <v>22</v>
      </c>
      <c r="C22" s="275" t="s">
        <v>243</v>
      </c>
      <c r="D22" s="282">
        <v>831881.28782999993</v>
      </c>
      <c r="E22" s="283"/>
      <c r="F22" s="284">
        <v>20.83867976932514</v>
      </c>
      <c r="G22" s="282">
        <v>504446.616737</v>
      </c>
      <c r="H22" s="283"/>
      <c r="I22" s="285">
        <v>-4.0311827132157525</v>
      </c>
      <c r="J22" s="282">
        <v>1336327.904567</v>
      </c>
      <c r="K22" s="283"/>
      <c r="L22" s="284">
        <v>10.071085852720053</v>
      </c>
      <c r="M22" s="282">
        <v>327434.67109299992</v>
      </c>
      <c r="N22" s="283"/>
      <c r="O22" s="286">
        <v>101.14293974490009</v>
      </c>
      <c r="T22" s="2"/>
      <c r="U22" s="2"/>
    </row>
    <row r="23" spans="1:21" ht="18.600000000000001" hidden="1" customHeight="1" outlineLevel="2" x14ac:dyDescent="0.5">
      <c r="A23" s="104">
        <v>2018</v>
      </c>
      <c r="B23" s="105" t="s">
        <v>2</v>
      </c>
      <c r="C23" s="205" t="s">
        <v>218</v>
      </c>
      <c r="D23" s="211">
        <v>84238.516967000003</v>
      </c>
      <c r="E23" s="16">
        <v>4.0716697439392879</v>
      </c>
      <c r="F23" s="212">
        <v>20.824136576675613</v>
      </c>
      <c r="G23" s="209">
        <v>42205.095980999999</v>
      </c>
      <c r="H23" s="16">
        <v>-1.3950515128558716</v>
      </c>
      <c r="I23" s="207">
        <v>-6.9410912375064697</v>
      </c>
      <c r="J23" s="211">
        <v>126443.61294799999</v>
      </c>
      <c r="K23" s="16">
        <v>2.1807833237686314</v>
      </c>
      <c r="L23" s="212">
        <v>9.8811818342929847</v>
      </c>
      <c r="M23" s="209">
        <v>42033.420986000005</v>
      </c>
      <c r="N23" s="16">
        <v>10.206545379531365</v>
      </c>
      <c r="O23" s="17">
        <v>72.502513959700252</v>
      </c>
      <c r="T23" s="2"/>
      <c r="U23" s="2"/>
    </row>
    <row r="24" spans="1:21" ht="18.600000000000001" hidden="1" customHeight="1" outlineLevel="2" x14ac:dyDescent="0.5">
      <c r="A24" s="107">
        <v>2018</v>
      </c>
      <c r="B24" s="108" t="s">
        <v>4</v>
      </c>
      <c r="C24" s="206" t="s">
        <v>219</v>
      </c>
      <c r="D24" s="213">
        <v>77549.696689999997</v>
      </c>
      <c r="E24" s="18">
        <v>-7.9403347991279567</v>
      </c>
      <c r="F24" s="214">
        <v>16.830857715338453</v>
      </c>
      <c r="G24" s="210">
        <v>42044.502259000001</v>
      </c>
      <c r="H24" s="18">
        <v>-0.38050789428910603</v>
      </c>
      <c r="I24" s="208">
        <v>8.1833077636616292</v>
      </c>
      <c r="J24" s="213">
        <v>119594.198949</v>
      </c>
      <c r="K24" s="18">
        <v>-5.4169711219947629</v>
      </c>
      <c r="L24" s="214">
        <v>13.637456909108426</v>
      </c>
      <c r="M24" s="210">
        <v>35505.194430999996</v>
      </c>
      <c r="N24" s="18">
        <v>-15.531037926164403</v>
      </c>
      <c r="O24" s="19">
        <v>29.045880727216993</v>
      </c>
      <c r="T24" s="2"/>
      <c r="U24" s="2"/>
    </row>
    <row r="25" spans="1:21" ht="18.600000000000001" hidden="1" customHeight="1" outlineLevel="2" x14ac:dyDescent="0.5">
      <c r="A25" s="104">
        <v>2018</v>
      </c>
      <c r="B25" s="105" t="s">
        <v>5</v>
      </c>
      <c r="C25" s="205" t="s">
        <v>220</v>
      </c>
      <c r="D25" s="211">
        <v>82446.778292999996</v>
      </c>
      <c r="E25" s="16">
        <v>6.3147656432181343</v>
      </c>
      <c r="F25" s="212">
        <v>15.672441973621943</v>
      </c>
      <c r="G25" s="209">
        <v>41806.037349999999</v>
      </c>
      <c r="H25" s="16">
        <v>-0.56717262944635527</v>
      </c>
      <c r="I25" s="207">
        <v>0.72955376869665578</v>
      </c>
      <c r="J25" s="211">
        <v>124252.81564299999</v>
      </c>
      <c r="K25" s="16">
        <v>3.8953533991950895</v>
      </c>
      <c r="L25" s="212">
        <v>10.173398551132685</v>
      </c>
      <c r="M25" s="209">
        <v>40640.740942999997</v>
      </c>
      <c r="N25" s="16">
        <v>14.464211770422233</v>
      </c>
      <c r="O25" s="17">
        <v>36.502791488963737</v>
      </c>
      <c r="T25" s="2"/>
      <c r="U25" s="2"/>
    </row>
    <row r="26" spans="1:21" ht="18.600000000000001" hidden="1" customHeight="1" outlineLevel="1" x14ac:dyDescent="0.5">
      <c r="A26" s="273">
        <v>2018</v>
      </c>
      <c r="B26" s="274" t="s">
        <v>2362</v>
      </c>
      <c r="C26" s="275" t="s">
        <v>2363</v>
      </c>
      <c r="D26" s="282">
        <v>244234.99195</v>
      </c>
      <c r="E26" s="283">
        <v>2.4085780151702263</v>
      </c>
      <c r="F26" s="284">
        <v>17.775257958306302</v>
      </c>
      <c r="G26" s="282">
        <v>126055.63558999999</v>
      </c>
      <c r="H26" s="283">
        <v>-1.6437661667783598</v>
      </c>
      <c r="I26" s="284">
        <v>0.26659157623472041</v>
      </c>
      <c r="J26" s="282">
        <v>370290.62754000002</v>
      </c>
      <c r="K26" s="283">
        <v>0.99209502986681297</v>
      </c>
      <c r="L26" s="284">
        <v>11.166924446416647</v>
      </c>
      <c r="M26" s="282">
        <v>118179.35636000001</v>
      </c>
      <c r="N26" s="283">
        <v>7.1159579986188159</v>
      </c>
      <c r="O26" s="284">
        <v>44.733115390786573</v>
      </c>
      <c r="T26" s="2"/>
      <c r="U26" s="2"/>
    </row>
    <row r="27" spans="1:21" ht="18.600000000000001" hidden="1" customHeight="1" outlineLevel="2" x14ac:dyDescent="0.5">
      <c r="A27" s="107">
        <v>2018</v>
      </c>
      <c r="B27" s="108" t="s">
        <v>6</v>
      </c>
      <c r="C27" s="206" t="s">
        <v>221</v>
      </c>
      <c r="D27" s="213">
        <v>89650.312372999993</v>
      </c>
      <c r="E27" s="18">
        <v>8.7371929251134794</v>
      </c>
      <c r="F27" s="214">
        <v>33.510922152730991</v>
      </c>
      <c r="G27" s="210">
        <v>47224.032464999997</v>
      </c>
      <c r="H27" s="18">
        <v>12.959838957327063</v>
      </c>
      <c r="I27" s="208">
        <v>7.0238050506305605</v>
      </c>
      <c r="J27" s="213">
        <v>136874.34483799999</v>
      </c>
      <c r="K27" s="18">
        <v>10.157942200089742</v>
      </c>
      <c r="L27" s="214">
        <v>23.00758711262867</v>
      </c>
      <c r="M27" s="210">
        <v>42426.279907999997</v>
      </c>
      <c r="N27" s="18">
        <v>4.3934705016925699</v>
      </c>
      <c r="O27" s="19">
        <v>84.273763953462378</v>
      </c>
      <c r="T27" s="2"/>
      <c r="U27" s="2"/>
    </row>
    <row r="28" spans="1:21" ht="18.600000000000001" hidden="1" customHeight="1" outlineLevel="2" x14ac:dyDescent="0.5">
      <c r="A28" s="104">
        <v>2018</v>
      </c>
      <c r="B28" s="105" t="s">
        <v>7</v>
      </c>
      <c r="C28" s="205" t="s">
        <v>222</v>
      </c>
      <c r="D28" s="211">
        <v>96399.469146000003</v>
      </c>
      <c r="E28" s="16">
        <v>7.5283137273626011</v>
      </c>
      <c r="F28" s="212">
        <v>51.268353852393169</v>
      </c>
      <c r="G28" s="209">
        <v>48527.659895999997</v>
      </c>
      <c r="H28" s="16">
        <v>2.7605169718748268</v>
      </c>
      <c r="I28" s="207">
        <v>2.6757256595753898</v>
      </c>
      <c r="J28" s="211">
        <v>144927.12904199999</v>
      </c>
      <c r="K28" s="16">
        <v>5.8833408214892247</v>
      </c>
      <c r="L28" s="212">
        <v>30.576175521495298</v>
      </c>
      <c r="M28" s="209">
        <v>47871.809250000006</v>
      </c>
      <c r="N28" s="16">
        <v>12.835274159809584</v>
      </c>
      <c r="O28" s="17">
        <v>190.75912134159063</v>
      </c>
      <c r="T28" s="2"/>
      <c r="U28" s="2"/>
    </row>
    <row r="29" spans="1:21" ht="18.600000000000001" hidden="1" customHeight="1" outlineLevel="2" x14ac:dyDescent="0.5">
      <c r="A29" s="107">
        <v>2018</v>
      </c>
      <c r="B29" s="108" t="s">
        <v>8</v>
      </c>
      <c r="C29" s="206" t="s">
        <v>223</v>
      </c>
      <c r="D29" s="213">
        <v>95044.245836000002</v>
      </c>
      <c r="E29" s="18">
        <v>-1.4058410507919672</v>
      </c>
      <c r="F29" s="214">
        <v>61.495594835143841</v>
      </c>
      <c r="G29" s="210">
        <v>37268.086433999997</v>
      </c>
      <c r="H29" s="18">
        <v>-23.202382901072248</v>
      </c>
      <c r="I29" s="208">
        <v>5.5081240118807218</v>
      </c>
      <c r="J29" s="213">
        <v>132312.33227000001</v>
      </c>
      <c r="K29" s="18">
        <v>-8.7042342281852481</v>
      </c>
      <c r="L29" s="214">
        <v>40.496220361731304</v>
      </c>
      <c r="M29" s="210">
        <v>57776.159402000005</v>
      </c>
      <c r="N29" s="18">
        <v>20.689316545937729</v>
      </c>
      <c r="O29" s="19">
        <v>145.54200565250795</v>
      </c>
      <c r="T29" s="2"/>
      <c r="U29" s="2"/>
    </row>
    <row r="30" spans="1:21" ht="18.600000000000001" hidden="1" customHeight="1" outlineLevel="1" x14ac:dyDescent="0.5">
      <c r="A30" s="273">
        <v>2018</v>
      </c>
      <c r="B30" s="274" t="s">
        <v>2367</v>
      </c>
      <c r="C30" s="275" t="s">
        <v>2364</v>
      </c>
      <c r="D30" s="282">
        <v>281094.02735500003</v>
      </c>
      <c r="E30" s="283">
        <v>15.091627579943934</v>
      </c>
      <c r="F30" s="284">
        <v>48.156101472702332</v>
      </c>
      <c r="G30" s="282">
        <v>133019.77879499999</v>
      </c>
      <c r="H30" s="283">
        <v>5.5246583561334051</v>
      </c>
      <c r="I30" s="284">
        <v>4.9794486293778695</v>
      </c>
      <c r="J30" s="282">
        <v>414113.80614999996</v>
      </c>
      <c r="K30" s="283">
        <v>11.834806325273783</v>
      </c>
      <c r="L30" s="284">
        <v>30.867037998397851</v>
      </c>
      <c r="M30" s="282">
        <v>148074.24856000004</v>
      </c>
      <c r="N30" s="283">
        <v>25.296204955570833</v>
      </c>
      <c r="O30" s="286">
        <v>134.97143479338462</v>
      </c>
      <c r="T30" s="2"/>
      <c r="U30" s="2"/>
    </row>
    <row r="31" spans="1:21" ht="18.600000000000001" hidden="1" customHeight="1" outlineLevel="2" x14ac:dyDescent="0.5">
      <c r="A31" s="104">
        <v>2018</v>
      </c>
      <c r="B31" s="105" t="s">
        <v>9</v>
      </c>
      <c r="C31" s="205" t="s">
        <v>224</v>
      </c>
      <c r="D31" s="211">
        <v>98596.849331000005</v>
      </c>
      <c r="E31" s="16">
        <v>3.7378417428131971</v>
      </c>
      <c r="F31" s="212">
        <v>53.6836170653743</v>
      </c>
      <c r="G31" s="209">
        <v>48363.985882000001</v>
      </c>
      <c r="H31" s="16">
        <v>29.773193393361662</v>
      </c>
      <c r="I31" s="207">
        <v>7.728779175151157</v>
      </c>
      <c r="J31" s="211">
        <v>146960.83521300001</v>
      </c>
      <c r="K31" s="16">
        <v>11.071154662369542</v>
      </c>
      <c r="L31" s="212">
        <v>34.764705736562227</v>
      </c>
      <c r="M31" s="209">
        <v>50232.863449000004</v>
      </c>
      <c r="N31" s="16">
        <v>-13.056070239135483</v>
      </c>
      <c r="O31" s="17">
        <v>160.79386365988364</v>
      </c>
      <c r="T31" s="2"/>
      <c r="U31" s="2"/>
    </row>
    <row r="32" spans="1:21" ht="18.600000000000001" hidden="1" customHeight="1" outlineLevel="2" x14ac:dyDescent="0.5">
      <c r="A32" s="107">
        <v>2018</v>
      </c>
      <c r="B32" s="108" t="s">
        <v>10</v>
      </c>
      <c r="C32" s="206" t="s">
        <v>225</v>
      </c>
      <c r="D32" s="213">
        <v>92557.857946999997</v>
      </c>
      <c r="E32" s="18">
        <v>-6.1249334283760675</v>
      </c>
      <c r="F32" s="214">
        <v>35.877105037623558</v>
      </c>
      <c r="G32" s="210">
        <v>37265.704925999999</v>
      </c>
      <c r="H32" s="18">
        <v>-22.947407567022992</v>
      </c>
      <c r="I32" s="208">
        <v>-14.40722161770962</v>
      </c>
      <c r="J32" s="213">
        <v>129823.56287299999</v>
      </c>
      <c r="K32" s="18">
        <v>-11.661115231933628</v>
      </c>
      <c r="L32" s="214">
        <v>16.26978639528167</v>
      </c>
      <c r="M32" s="210">
        <v>55292.153020999998</v>
      </c>
      <c r="N32" s="18">
        <v>10.07167265536544</v>
      </c>
      <c r="O32" s="19">
        <v>124.94381526174982</v>
      </c>
      <c r="T32" s="2"/>
      <c r="U32" s="2"/>
    </row>
    <row r="33" spans="1:21" ht="18.600000000000001" hidden="1" customHeight="1" outlineLevel="2" x14ac:dyDescent="0.5">
      <c r="A33" s="104">
        <v>2018</v>
      </c>
      <c r="B33" s="105" t="s">
        <v>11</v>
      </c>
      <c r="C33" s="205" t="s">
        <v>226</v>
      </c>
      <c r="D33" s="211">
        <v>97276.932631999996</v>
      </c>
      <c r="E33" s="16">
        <v>5.0985132863621496</v>
      </c>
      <c r="F33" s="212">
        <v>51.962098075111719</v>
      </c>
      <c r="G33" s="209">
        <v>42391.673384000002</v>
      </c>
      <c r="H33" s="16">
        <v>13.755189840575511</v>
      </c>
      <c r="I33" s="207">
        <v>19.679743495157666</v>
      </c>
      <c r="J33" s="211">
        <v>139668.60601600001</v>
      </c>
      <c r="K33" s="16">
        <v>7.5834023694380859</v>
      </c>
      <c r="L33" s="212">
        <v>40.462400929540806</v>
      </c>
      <c r="M33" s="209">
        <v>54885.259247999995</v>
      </c>
      <c r="N33" s="16">
        <v>-0.73589786392558254</v>
      </c>
      <c r="O33" s="17">
        <v>91.953360481223612</v>
      </c>
      <c r="T33" s="2"/>
      <c r="U33" s="2"/>
    </row>
    <row r="34" spans="1:21" ht="18.600000000000001" hidden="1" customHeight="1" outlineLevel="1" x14ac:dyDescent="0.5">
      <c r="A34" s="273">
        <v>2018</v>
      </c>
      <c r="B34" s="274" t="s">
        <v>2368</v>
      </c>
      <c r="C34" s="275" t="s">
        <v>2365</v>
      </c>
      <c r="D34" s="282">
        <v>288431.63991000003</v>
      </c>
      <c r="E34" s="283">
        <v>2.6103765434094983</v>
      </c>
      <c r="F34" s="284">
        <v>46.942724704539863</v>
      </c>
      <c r="G34" s="282">
        <v>128021.36419200001</v>
      </c>
      <c r="H34" s="283">
        <v>-3.7576476583254248</v>
      </c>
      <c r="I34" s="284">
        <v>3.3651461040751229</v>
      </c>
      <c r="J34" s="282">
        <v>416453.00410200004</v>
      </c>
      <c r="K34" s="283">
        <v>0.56486838092830727</v>
      </c>
      <c r="L34" s="284">
        <v>30.083842353723856</v>
      </c>
      <c r="M34" s="282">
        <v>160410.27571800002</v>
      </c>
      <c r="N34" s="283">
        <v>8.3309740065987228</v>
      </c>
      <c r="O34" s="286">
        <v>121.45419908902619</v>
      </c>
      <c r="T34" s="2"/>
      <c r="U34" s="2"/>
    </row>
    <row r="35" spans="1:21" ht="18.600000000000001" hidden="1" customHeight="1" outlineLevel="2" x14ac:dyDescent="0.5">
      <c r="A35" s="107">
        <v>2018</v>
      </c>
      <c r="B35" s="108" t="s">
        <v>12</v>
      </c>
      <c r="C35" s="206" t="s">
        <v>227</v>
      </c>
      <c r="D35" s="213">
        <v>105900.009011</v>
      </c>
      <c r="E35" s="18">
        <v>8.8644616413032118</v>
      </c>
      <c r="F35" s="214">
        <v>37.778590612095385</v>
      </c>
      <c r="G35" s="210">
        <v>46086.489556</v>
      </c>
      <c r="H35" s="18">
        <v>8.7159007348705853</v>
      </c>
      <c r="I35" s="208">
        <v>3.1749869737679237</v>
      </c>
      <c r="J35" s="213">
        <v>151986.498567</v>
      </c>
      <c r="K35" s="18">
        <v>8.8193710113988679</v>
      </c>
      <c r="L35" s="214">
        <v>25.060133948979679</v>
      </c>
      <c r="M35" s="210">
        <v>59813.519455000001</v>
      </c>
      <c r="N35" s="18">
        <v>8.9792054816240867</v>
      </c>
      <c r="O35" s="19">
        <v>85.789859486419147</v>
      </c>
      <c r="T35" s="2"/>
      <c r="U35" s="2"/>
    </row>
    <row r="36" spans="1:21" ht="18.600000000000001" hidden="1" customHeight="1" outlineLevel="2" x14ac:dyDescent="0.5">
      <c r="A36" s="104">
        <v>2018</v>
      </c>
      <c r="B36" s="105" t="s">
        <v>13</v>
      </c>
      <c r="C36" s="205" t="s">
        <v>228</v>
      </c>
      <c r="D36" s="211">
        <v>93856.724713999996</v>
      </c>
      <c r="E36" s="16">
        <v>-11.372316593239429</v>
      </c>
      <c r="F36" s="212">
        <v>16.324144655129547</v>
      </c>
      <c r="G36" s="209">
        <v>38908.824329000003</v>
      </c>
      <c r="H36" s="16">
        <v>-15.574337069605548</v>
      </c>
      <c r="I36" s="207">
        <v>-4.3817479564447375</v>
      </c>
      <c r="J36" s="211">
        <v>132765.54904300001</v>
      </c>
      <c r="K36" s="16">
        <v>-12.646484855710295</v>
      </c>
      <c r="L36" s="212">
        <v>9.3824799127239178</v>
      </c>
      <c r="M36" s="209">
        <v>54947.900384999994</v>
      </c>
      <c r="N36" s="16">
        <v>-8.1346476755319497</v>
      </c>
      <c r="O36" s="17">
        <v>37.391500432018923</v>
      </c>
      <c r="T36" s="2"/>
      <c r="U36" s="2"/>
    </row>
    <row r="37" spans="1:21" ht="18.600000000000001" hidden="1" customHeight="1" outlineLevel="2" x14ac:dyDescent="0.5">
      <c r="A37" s="107">
        <v>2018</v>
      </c>
      <c r="B37" s="108" t="s">
        <v>14</v>
      </c>
      <c r="C37" s="206" t="s">
        <v>229</v>
      </c>
      <c r="D37" s="213">
        <v>90383.093051000003</v>
      </c>
      <c r="E37" s="18">
        <v>-3.7009939070267284</v>
      </c>
      <c r="F37" s="214">
        <v>11.662927472052754</v>
      </c>
      <c r="G37" s="210">
        <v>41900.597736999996</v>
      </c>
      <c r="H37" s="18">
        <v>7.6891899449404111</v>
      </c>
      <c r="I37" s="208">
        <v>-2.1064592935078341</v>
      </c>
      <c r="J37" s="213">
        <v>132283.69078800001</v>
      </c>
      <c r="K37" s="18">
        <v>-0.36293922517801613</v>
      </c>
      <c r="L37" s="214">
        <v>6.9002287306979104</v>
      </c>
      <c r="M37" s="210">
        <v>48482.495314000007</v>
      </c>
      <c r="N37" s="18">
        <v>-11.766427881136931</v>
      </c>
      <c r="O37" s="19">
        <v>27.115238174757923</v>
      </c>
      <c r="T37" s="2"/>
      <c r="U37" s="2"/>
    </row>
    <row r="38" spans="1:21" ht="18.600000000000001" hidden="1" customHeight="1" outlineLevel="1" x14ac:dyDescent="0.5">
      <c r="A38" s="273">
        <v>2018</v>
      </c>
      <c r="B38" s="274" t="s">
        <v>2369</v>
      </c>
      <c r="C38" s="275" t="s">
        <v>2366</v>
      </c>
      <c r="D38" s="282">
        <v>290139.82677599997</v>
      </c>
      <c r="E38" s="283">
        <v>0.59223283081319966</v>
      </c>
      <c r="F38" s="284">
        <v>21.656634245844675</v>
      </c>
      <c r="G38" s="282">
        <v>126895.91162200001</v>
      </c>
      <c r="H38" s="283">
        <v>-0.87911308952473011</v>
      </c>
      <c r="I38" s="284">
        <v>-0.98813196604611298</v>
      </c>
      <c r="J38" s="282">
        <v>417035.73839800002</v>
      </c>
      <c r="K38" s="283">
        <v>0.1399279847330126</v>
      </c>
      <c r="L38" s="284">
        <v>13.741234021895</v>
      </c>
      <c r="M38" s="282">
        <v>163243.91515399996</v>
      </c>
      <c r="N38" s="283">
        <v>1.7664949600744162</v>
      </c>
      <c r="O38" s="286">
        <v>47.961783662958105</v>
      </c>
      <c r="T38" s="2"/>
      <c r="U38" s="2"/>
    </row>
    <row r="39" spans="1:21" ht="18.600000000000001" customHeight="1" collapsed="1" x14ac:dyDescent="0.5">
      <c r="A39" s="273">
        <v>2018</v>
      </c>
      <c r="B39" s="274" t="s">
        <v>22</v>
      </c>
      <c r="C39" s="275" t="s">
        <v>243</v>
      </c>
      <c r="D39" s="282">
        <v>1103900.485991</v>
      </c>
      <c r="E39" s="283"/>
      <c r="F39" s="284">
        <v>32.699280791682959</v>
      </c>
      <c r="G39" s="282">
        <v>513992.69019899995</v>
      </c>
      <c r="H39" s="283"/>
      <c r="I39" s="284">
        <v>1.892385268385488</v>
      </c>
      <c r="J39" s="282">
        <v>1617893.17619</v>
      </c>
      <c r="K39" s="283"/>
      <c r="L39" s="284">
        <v>21.07007349474106</v>
      </c>
      <c r="M39" s="282">
        <v>589907.79579200002</v>
      </c>
      <c r="N39" s="283"/>
      <c r="O39" s="284">
        <v>80.160455770565278</v>
      </c>
      <c r="T39" s="2"/>
      <c r="U39" s="2"/>
    </row>
    <row r="40" spans="1:21" ht="18.600000000000001" hidden="1" customHeight="1" outlineLevel="2" x14ac:dyDescent="0.5">
      <c r="A40" s="104">
        <v>2019</v>
      </c>
      <c r="B40" s="105" t="s">
        <v>2</v>
      </c>
      <c r="C40" s="205" t="s">
        <v>218</v>
      </c>
      <c r="D40" s="211">
        <v>82804.226055000006</v>
      </c>
      <c r="E40" s="16">
        <v>-8.3852706741552989</v>
      </c>
      <c r="F40" s="212">
        <v>-1.7026545143973393</v>
      </c>
      <c r="G40" s="209">
        <v>46104.347585000003</v>
      </c>
      <c r="H40" s="16">
        <v>10.032672742250458</v>
      </c>
      <c r="I40" s="207">
        <v>9.2388170512759373</v>
      </c>
      <c r="J40" s="211">
        <v>128908.57364000002</v>
      </c>
      <c r="K40" s="16">
        <v>-2.5514234807743619</v>
      </c>
      <c r="L40" s="212">
        <v>1.9494544916347278</v>
      </c>
      <c r="M40" s="209">
        <v>36699.878470000003</v>
      </c>
      <c r="N40" s="16">
        <v>-24.302826757758911</v>
      </c>
      <c r="O40" s="17">
        <v>-12.688813784099167</v>
      </c>
      <c r="Q40" s="6"/>
      <c r="R40" s="7"/>
      <c r="T40" s="2"/>
      <c r="U40" s="2"/>
    </row>
    <row r="41" spans="1:21" ht="18.600000000000001" hidden="1" customHeight="1" outlineLevel="2" x14ac:dyDescent="0.5">
      <c r="A41" s="107">
        <v>2019</v>
      </c>
      <c r="B41" s="108" t="s">
        <v>4</v>
      </c>
      <c r="C41" s="206" t="s">
        <v>219</v>
      </c>
      <c r="D41" s="213">
        <v>78259.626837000003</v>
      </c>
      <c r="E41" s="18">
        <v>-5.4883662761142205</v>
      </c>
      <c r="F41" s="214">
        <v>0.91545186802974854</v>
      </c>
      <c r="G41" s="210">
        <v>41087.700803</v>
      </c>
      <c r="H41" s="18">
        <v>-10.881070972213836</v>
      </c>
      <c r="I41" s="208">
        <v>-2.2756874373395353</v>
      </c>
      <c r="J41" s="213">
        <v>119347.32764</v>
      </c>
      <c r="K41" s="18">
        <v>-7.4170753193666394</v>
      </c>
      <c r="L41" s="214">
        <v>-0.20642415030955874</v>
      </c>
      <c r="M41" s="210">
        <v>37171.926034000004</v>
      </c>
      <c r="N41" s="18">
        <v>1.2862374037174853</v>
      </c>
      <c r="O41" s="19">
        <v>4.6943317159946734</v>
      </c>
      <c r="Q41" s="6"/>
      <c r="R41" s="7"/>
      <c r="T41" s="2"/>
      <c r="U41" s="2"/>
    </row>
    <row r="42" spans="1:21" ht="18.600000000000001" hidden="1" customHeight="1" outlineLevel="2" x14ac:dyDescent="0.5">
      <c r="A42" s="104">
        <v>2019</v>
      </c>
      <c r="B42" s="105" t="s">
        <v>5</v>
      </c>
      <c r="C42" s="205" t="s">
        <v>220</v>
      </c>
      <c r="D42" s="211">
        <v>88023.423680000007</v>
      </c>
      <c r="E42" s="16">
        <v>12.476160745483945</v>
      </c>
      <c r="F42" s="212">
        <v>6.7639336581251097</v>
      </c>
      <c r="G42" s="209">
        <v>44999.793593000002</v>
      </c>
      <c r="H42" s="16">
        <v>9.521323202670807</v>
      </c>
      <c r="I42" s="207">
        <v>7.6394617750108473</v>
      </c>
      <c r="J42" s="211">
        <v>133023.21727300002</v>
      </c>
      <c r="K42" s="16">
        <v>11.458898915819926</v>
      </c>
      <c r="L42" s="212">
        <v>7.0585133903113384</v>
      </c>
      <c r="M42" s="209">
        <v>43023.630087000005</v>
      </c>
      <c r="N42" s="16">
        <v>15.742267558715225</v>
      </c>
      <c r="O42" s="17">
        <v>5.8633014278506632</v>
      </c>
      <c r="Q42" s="6"/>
      <c r="R42" s="7"/>
      <c r="T42" s="2"/>
      <c r="U42" s="2"/>
    </row>
    <row r="43" spans="1:21" ht="18.600000000000001" hidden="1" customHeight="1" outlineLevel="1" x14ac:dyDescent="0.5">
      <c r="A43" s="273">
        <v>2019</v>
      </c>
      <c r="B43" s="274" t="s">
        <v>2362</v>
      </c>
      <c r="C43" s="275" t="s">
        <v>2363</v>
      </c>
      <c r="D43" s="282">
        <v>249087.276572</v>
      </c>
      <c r="E43" s="283">
        <v>-14.149229583601509</v>
      </c>
      <c r="F43" s="284">
        <v>1.986727857158721</v>
      </c>
      <c r="G43" s="282">
        <v>132191.84198100001</v>
      </c>
      <c r="H43" s="283">
        <v>4.1734444327691245</v>
      </c>
      <c r="I43" s="284">
        <v>4.8678556593520605</v>
      </c>
      <c r="J43" s="282">
        <v>381279.11855300004</v>
      </c>
      <c r="K43" s="283">
        <v>-8.5739941575164185</v>
      </c>
      <c r="L43" s="284">
        <v>2.9675314997847257</v>
      </c>
      <c r="M43" s="282">
        <v>116895.434591</v>
      </c>
      <c r="N43" s="283">
        <v>-28.392164277165264</v>
      </c>
      <c r="O43" s="284">
        <v>-1.0864179739555335</v>
      </c>
      <c r="T43" s="2"/>
      <c r="U43" s="2"/>
    </row>
    <row r="44" spans="1:21" ht="18.600000000000001" hidden="1" customHeight="1" outlineLevel="2" x14ac:dyDescent="0.5">
      <c r="A44" s="107">
        <v>2019</v>
      </c>
      <c r="B44" s="108" t="s">
        <v>6</v>
      </c>
      <c r="C44" s="206" t="s">
        <v>221</v>
      </c>
      <c r="D44" s="213">
        <v>88736.282850999996</v>
      </c>
      <c r="E44" s="18">
        <v>0.80985167492633181</v>
      </c>
      <c r="F44" s="214">
        <v>-1.0195497347483595</v>
      </c>
      <c r="G44" s="210">
        <v>54200.396258000001</v>
      </c>
      <c r="H44" s="18">
        <v>20.44587748160518</v>
      </c>
      <c r="I44" s="208">
        <v>14.772909954630675</v>
      </c>
      <c r="J44" s="213">
        <v>142936.67910899999</v>
      </c>
      <c r="K44" s="18">
        <v>7.4524297631854974</v>
      </c>
      <c r="L44" s="214">
        <v>4.4291238640632002</v>
      </c>
      <c r="M44" s="210">
        <v>34535.886592999996</v>
      </c>
      <c r="N44" s="18">
        <v>-19.728097040711265</v>
      </c>
      <c r="O44" s="19">
        <v>-18.597891052692013</v>
      </c>
      <c r="Q44" s="6"/>
      <c r="R44" s="7"/>
      <c r="T44" s="2"/>
      <c r="U44" s="2"/>
    </row>
    <row r="45" spans="1:21" ht="18.600000000000001" hidden="1" customHeight="1" outlineLevel="2" x14ac:dyDescent="0.5">
      <c r="A45" s="104">
        <v>2019</v>
      </c>
      <c r="B45" s="105" t="s">
        <v>7</v>
      </c>
      <c r="C45" s="205" t="s">
        <v>222</v>
      </c>
      <c r="D45" s="211">
        <v>86707.673798999997</v>
      </c>
      <c r="E45" s="16">
        <v>-2.2861100181605587</v>
      </c>
      <c r="F45" s="212">
        <v>-10.053784977095138</v>
      </c>
      <c r="G45" s="209">
        <v>54376.124280000004</v>
      </c>
      <c r="H45" s="16">
        <v>0.32421907242803361</v>
      </c>
      <c r="I45" s="207">
        <v>12.051816214781219</v>
      </c>
      <c r="J45" s="211">
        <v>141083.798079</v>
      </c>
      <c r="K45" s="16">
        <v>-1.2962950038786225</v>
      </c>
      <c r="L45" s="212">
        <v>-2.6519058152916219</v>
      </c>
      <c r="M45" s="209">
        <v>32331.549518999993</v>
      </c>
      <c r="N45" s="16">
        <v>-6.3827435501447223</v>
      </c>
      <c r="O45" s="17">
        <v>-32.462236072684078</v>
      </c>
      <c r="Q45" s="6"/>
      <c r="R45" s="7"/>
      <c r="T45" s="2"/>
      <c r="U45" s="2"/>
    </row>
    <row r="46" spans="1:21" ht="18.600000000000001" hidden="1" customHeight="1" outlineLevel="2" x14ac:dyDescent="0.5">
      <c r="A46" s="107">
        <v>2019</v>
      </c>
      <c r="B46" s="108" t="s">
        <v>8</v>
      </c>
      <c r="C46" s="206" t="s">
        <v>223</v>
      </c>
      <c r="D46" s="213">
        <v>77173.053232000006</v>
      </c>
      <c r="E46" s="18">
        <v>-10.996282277278613</v>
      </c>
      <c r="F46" s="214">
        <v>-18.803024261812705</v>
      </c>
      <c r="G46" s="210">
        <v>43242.091756000002</v>
      </c>
      <c r="H46" s="18">
        <v>-20.475958283947048</v>
      </c>
      <c r="I46" s="208">
        <v>16.029815033781468</v>
      </c>
      <c r="J46" s="213">
        <v>120415.14498800001</v>
      </c>
      <c r="K46" s="18">
        <v>-14.649912585587298</v>
      </c>
      <c r="L46" s="214">
        <v>-8.9917448191618945</v>
      </c>
      <c r="M46" s="210">
        <v>33930.961476000004</v>
      </c>
      <c r="N46" s="18">
        <v>4.9469078370651527</v>
      </c>
      <c r="O46" s="19">
        <v>-41.271690906430457</v>
      </c>
      <c r="R46" s="7"/>
      <c r="T46" s="2"/>
      <c r="U46" s="2"/>
    </row>
    <row r="47" spans="1:21" ht="18.600000000000001" hidden="1" customHeight="1" outlineLevel="1" x14ac:dyDescent="0.5">
      <c r="A47" s="273">
        <v>2019</v>
      </c>
      <c r="B47" s="274" t="s">
        <v>2367</v>
      </c>
      <c r="C47" s="275" t="s">
        <v>2364</v>
      </c>
      <c r="D47" s="282">
        <v>252617.00988200001</v>
      </c>
      <c r="E47" s="283">
        <v>1.4170668845783885</v>
      </c>
      <c r="F47" s="284">
        <v>-10.130779988802729</v>
      </c>
      <c r="G47" s="282">
        <v>151818.61229400002</v>
      </c>
      <c r="H47" s="283">
        <v>14.847187253674088</v>
      </c>
      <c r="I47" s="284">
        <v>14.132359615460931</v>
      </c>
      <c r="J47" s="282">
        <v>404435.62217600003</v>
      </c>
      <c r="K47" s="283">
        <v>6.0733731526871226</v>
      </c>
      <c r="L47" s="284">
        <v>-2.3370831472579123</v>
      </c>
      <c r="M47" s="282">
        <v>100798.39758799999</v>
      </c>
      <c r="N47" s="283">
        <v>-13.770458238442917</v>
      </c>
      <c r="O47" s="286">
        <v>-31.927125365653136</v>
      </c>
      <c r="T47" s="2"/>
      <c r="U47" s="2"/>
    </row>
    <row r="48" spans="1:21" ht="18.600000000000001" hidden="1" customHeight="1" outlineLevel="2" x14ac:dyDescent="0.5">
      <c r="A48" s="104">
        <v>2019</v>
      </c>
      <c r="B48" s="105" t="s">
        <v>9</v>
      </c>
      <c r="C48" s="205" t="s">
        <v>224</v>
      </c>
      <c r="D48" s="211">
        <v>81901.04148</v>
      </c>
      <c r="E48" s="16">
        <v>6.1264755636744939</v>
      </c>
      <c r="F48" s="212">
        <v>-16.933409093986786</v>
      </c>
      <c r="G48" s="209">
        <v>54181.396387000001</v>
      </c>
      <c r="H48" s="16">
        <v>25.297815593026041</v>
      </c>
      <c r="I48" s="207">
        <v>12.028393439683626</v>
      </c>
      <c r="J48" s="211">
        <v>136082.437867</v>
      </c>
      <c r="K48" s="16">
        <v>13.011065078700291</v>
      </c>
      <c r="L48" s="212">
        <v>-7.4022424615600713</v>
      </c>
      <c r="M48" s="209">
        <v>27719.645092999999</v>
      </c>
      <c r="N48" s="16">
        <v>-18.305748239387157</v>
      </c>
      <c r="O48" s="17">
        <v>-44.817708588038258</v>
      </c>
      <c r="R48" s="7"/>
      <c r="T48" s="2"/>
      <c r="U48" s="2"/>
    </row>
    <row r="49" spans="1:21" ht="18.600000000000001" hidden="1" customHeight="1" outlineLevel="2" x14ac:dyDescent="0.5">
      <c r="A49" s="107">
        <v>2019</v>
      </c>
      <c r="B49" s="108" t="s">
        <v>10</v>
      </c>
      <c r="C49" s="206" t="s">
        <v>225</v>
      </c>
      <c r="D49" s="213">
        <v>76642.848440000002</v>
      </c>
      <c r="E49" s="18">
        <v>-6.4201784800063111</v>
      </c>
      <c r="F49" s="214">
        <v>-17.194660572323496</v>
      </c>
      <c r="G49" s="210">
        <v>47158.917594999999</v>
      </c>
      <c r="H49" s="18">
        <v>-12.96105168984707</v>
      </c>
      <c r="I49" s="208">
        <v>26.547767414155587</v>
      </c>
      <c r="J49" s="213">
        <v>123801.76603500001</v>
      </c>
      <c r="K49" s="18">
        <v>-9.0244354999007967</v>
      </c>
      <c r="L49" s="214">
        <v>-4.6384467539924206</v>
      </c>
      <c r="M49" s="210">
        <v>29483.930845000003</v>
      </c>
      <c r="N49" s="18">
        <v>6.3647487046850246</v>
      </c>
      <c r="O49" s="19">
        <v>-46.676102784780355</v>
      </c>
      <c r="R49" s="7"/>
      <c r="T49" s="2"/>
      <c r="U49" s="2"/>
    </row>
    <row r="50" spans="1:21" ht="18.600000000000001" hidden="1" customHeight="1" outlineLevel="2" x14ac:dyDescent="0.5">
      <c r="A50" s="104">
        <v>2019</v>
      </c>
      <c r="B50" s="105" t="s">
        <v>11</v>
      </c>
      <c r="C50" s="205" t="s">
        <v>226</v>
      </c>
      <c r="D50" s="211">
        <v>77329.835693000001</v>
      </c>
      <c r="E50" s="16">
        <v>0.89634880094233704</v>
      </c>
      <c r="F50" s="212">
        <v>-20.505474832826142</v>
      </c>
      <c r="G50" s="209">
        <v>44111.171941000001</v>
      </c>
      <c r="H50" s="16">
        <v>-6.4627133306450872</v>
      </c>
      <c r="I50" s="207">
        <v>4.0562176949801465</v>
      </c>
      <c r="J50" s="211">
        <v>121441.00763400001</v>
      </c>
      <c r="K50" s="16">
        <v>-1.9068858842713032</v>
      </c>
      <c r="L50" s="212">
        <v>-13.050605216115564</v>
      </c>
      <c r="M50" s="209">
        <v>33218.663752</v>
      </c>
      <c r="N50" s="16">
        <v>12.667011487151647</v>
      </c>
      <c r="O50" s="17">
        <v>-39.476164990128055</v>
      </c>
      <c r="Q50" s="6"/>
      <c r="R50" s="7"/>
      <c r="T50" s="2"/>
      <c r="U50" s="2"/>
    </row>
    <row r="51" spans="1:21" ht="18.600000000000001" hidden="1" customHeight="1" outlineLevel="1" x14ac:dyDescent="0.5">
      <c r="A51" s="273">
        <v>2019</v>
      </c>
      <c r="B51" s="274" t="s">
        <v>2368</v>
      </c>
      <c r="C51" s="275" t="s">
        <v>2365</v>
      </c>
      <c r="D51" s="282">
        <v>235873.72561299999</v>
      </c>
      <c r="E51" s="283">
        <v>-6.6279322508096321</v>
      </c>
      <c r="F51" s="284">
        <v>-18.22196563227245</v>
      </c>
      <c r="G51" s="282">
        <v>145451.485923</v>
      </c>
      <c r="H51" s="283">
        <v>-4.1939036820267788</v>
      </c>
      <c r="I51" s="284">
        <v>13.615010151633111</v>
      </c>
      <c r="J51" s="282">
        <v>381325.21153600002</v>
      </c>
      <c r="K51" s="283">
        <v>-5.7142371672550096</v>
      </c>
      <c r="L51" s="284">
        <v>-8.4349955985420948</v>
      </c>
      <c r="M51" s="282">
        <v>90422.239690000002</v>
      </c>
      <c r="N51" s="283">
        <v>-10.293971081178444</v>
      </c>
      <c r="O51" s="286">
        <v>-43.630643806783567</v>
      </c>
      <c r="T51" s="2"/>
      <c r="U51" s="2"/>
    </row>
    <row r="52" spans="1:21" ht="18.600000000000001" hidden="1" customHeight="1" outlineLevel="2" x14ac:dyDescent="0.5">
      <c r="A52" s="107">
        <v>2019</v>
      </c>
      <c r="B52" s="108" t="s">
        <v>12</v>
      </c>
      <c r="C52" s="206" t="s">
        <v>227</v>
      </c>
      <c r="D52" s="213">
        <v>76761.817228999993</v>
      </c>
      <c r="E52" s="18">
        <v>-0.73453985633054053</v>
      </c>
      <c r="F52" s="214">
        <v>-27.514815205514644</v>
      </c>
      <c r="G52" s="210">
        <v>49799.586224999999</v>
      </c>
      <c r="H52" s="18">
        <v>12.895631727056411</v>
      </c>
      <c r="I52" s="208">
        <v>8.0568008211781681</v>
      </c>
      <c r="J52" s="213">
        <v>126561.40345399998</v>
      </c>
      <c r="K52" s="18">
        <v>4.216364735239897</v>
      </c>
      <c r="L52" s="214">
        <v>-16.728522173166528</v>
      </c>
      <c r="M52" s="210">
        <v>26962.231003999994</v>
      </c>
      <c r="N52" s="18">
        <v>-18.834089157554764</v>
      </c>
      <c r="O52" s="19">
        <v>-54.922848129201441</v>
      </c>
      <c r="Q52" s="6"/>
      <c r="R52" s="7"/>
      <c r="T52" s="2"/>
      <c r="U52" s="2"/>
    </row>
    <row r="53" spans="1:21" ht="18.600000000000001" hidden="1" customHeight="1" outlineLevel="2" x14ac:dyDescent="0.5">
      <c r="A53" s="104">
        <v>2019</v>
      </c>
      <c r="B53" s="105" t="s">
        <v>13</v>
      </c>
      <c r="C53" s="205" t="s">
        <v>228</v>
      </c>
      <c r="D53" s="211">
        <v>80833.791696</v>
      </c>
      <c r="E53" s="16">
        <v>5.3046874266307054</v>
      </c>
      <c r="F53" s="212">
        <v>-13.875332915870919</v>
      </c>
      <c r="G53" s="209">
        <v>44078.892528999997</v>
      </c>
      <c r="H53" s="16">
        <v>-11.487432184984991</v>
      </c>
      <c r="I53" s="207">
        <v>13.287649496380638</v>
      </c>
      <c r="J53" s="211">
        <v>124912.684225</v>
      </c>
      <c r="K53" s="16">
        <v>-1.3027030232002912</v>
      </c>
      <c r="L53" s="212">
        <v>-5.9148362467560167</v>
      </c>
      <c r="M53" s="209">
        <v>36754.899167000003</v>
      </c>
      <c r="N53" s="16">
        <v>36.319947564974179</v>
      </c>
      <c r="O53" s="17">
        <v>-33.109547572388088</v>
      </c>
      <c r="Q53" s="6"/>
      <c r="R53" s="7"/>
      <c r="T53" s="2"/>
      <c r="U53" s="2"/>
    </row>
    <row r="54" spans="1:21" ht="18.600000000000001" hidden="1" customHeight="1" outlineLevel="2" x14ac:dyDescent="0.5">
      <c r="A54" s="107">
        <v>2019</v>
      </c>
      <c r="B54" s="108" t="s">
        <v>14</v>
      </c>
      <c r="C54" s="206" t="s">
        <v>229</v>
      </c>
      <c r="D54" s="213">
        <v>85838.742327</v>
      </c>
      <c r="E54" s="18">
        <v>6.1916563926911028</v>
      </c>
      <c r="F54" s="214">
        <v>-5.0278769741104012</v>
      </c>
      <c r="G54" s="210">
        <v>51021.035651999999</v>
      </c>
      <c r="H54" s="18">
        <v>15.749359216392932</v>
      </c>
      <c r="I54" s="208">
        <v>21.766844406962417</v>
      </c>
      <c r="J54" s="213">
        <v>136859.77797900001</v>
      </c>
      <c r="K54" s="18">
        <v>9.5643559564216893</v>
      </c>
      <c r="L54" s="214">
        <v>3.4592980916549276</v>
      </c>
      <c r="M54" s="210">
        <v>34817.706675000001</v>
      </c>
      <c r="N54" s="18">
        <v>-5.2705694639458827</v>
      </c>
      <c r="O54" s="19">
        <v>-28.184994502653215</v>
      </c>
      <c r="Q54" s="6"/>
      <c r="R54" s="7"/>
      <c r="T54" s="2"/>
      <c r="U54" s="2"/>
    </row>
    <row r="55" spans="1:21" ht="18.600000000000001" hidden="1" customHeight="1" outlineLevel="1" x14ac:dyDescent="0.5">
      <c r="A55" s="273">
        <v>2019</v>
      </c>
      <c r="B55" s="274" t="s">
        <v>2369</v>
      </c>
      <c r="C55" s="275" t="s">
        <v>2366</v>
      </c>
      <c r="D55" s="282">
        <v>243434.35125200002</v>
      </c>
      <c r="E55" s="283">
        <v>3.2053700001350771</v>
      </c>
      <c r="F55" s="284">
        <v>-16.097574760068532</v>
      </c>
      <c r="G55" s="282">
        <v>144899.514406</v>
      </c>
      <c r="H55" s="283">
        <v>-0.37948840020253227</v>
      </c>
      <c r="I55" s="284">
        <v>14.187693325872841</v>
      </c>
      <c r="J55" s="282">
        <v>388333.865658</v>
      </c>
      <c r="K55" s="283">
        <v>1.837972919170161</v>
      </c>
      <c r="L55" s="284">
        <v>-6.8823532607194089</v>
      </c>
      <c r="M55" s="282">
        <v>98534.836845999991</v>
      </c>
      <c r="N55" s="283">
        <v>8.9719046816501002</v>
      </c>
      <c r="O55" s="286">
        <v>-39.63950401885127</v>
      </c>
      <c r="T55" s="2"/>
      <c r="U55" s="2"/>
    </row>
    <row r="56" spans="1:21" ht="18.600000000000001" customHeight="1" collapsed="1" x14ac:dyDescent="0.5">
      <c r="A56" s="273">
        <v>2019</v>
      </c>
      <c r="B56" s="274" t="s">
        <v>22</v>
      </c>
      <c r="C56" s="275" t="s">
        <v>243</v>
      </c>
      <c r="D56" s="282">
        <v>981012.363319</v>
      </c>
      <c r="E56" s="283"/>
      <c r="F56" s="284">
        <v>-11.132173980490656</v>
      </c>
      <c r="G56" s="282">
        <v>574361.45460399997</v>
      </c>
      <c r="H56" s="283"/>
      <c r="I56" s="284">
        <v>11.745062829906662</v>
      </c>
      <c r="J56" s="282">
        <v>1555373.8179229998</v>
      </c>
      <c r="K56" s="283"/>
      <c r="L56" s="284">
        <v>-3.8642451298439795</v>
      </c>
      <c r="M56" s="282">
        <v>406650.90871500003</v>
      </c>
      <c r="N56" s="283"/>
      <c r="O56" s="284">
        <v>-31.065344174840483</v>
      </c>
      <c r="Q56" s="6"/>
      <c r="R56" s="7"/>
      <c r="T56" s="2"/>
      <c r="U56" s="2"/>
    </row>
    <row r="57" spans="1:21" ht="18.600000000000001" hidden="1" customHeight="1" outlineLevel="2" x14ac:dyDescent="0.5">
      <c r="A57" s="104">
        <v>2020</v>
      </c>
      <c r="B57" s="105" t="s">
        <v>2</v>
      </c>
      <c r="C57" s="205" t="s">
        <v>218</v>
      </c>
      <c r="D57" s="211">
        <v>82274.712822999994</v>
      </c>
      <c r="E57" s="16">
        <v>-4.1520057346867256</v>
      </c>
      <c r="F57" s="212">
        <v>-0.63947609587982068</v>
      </c>
      <c r="G57" s="209">
        <v>46017.6751</v>
      </c>
      <c r="H57" s="16">
        <v>-9.8064660743590224</v>
      </c>
      <c r="I57" s="207">
        <v>-0.18799199975709779</v>
      </c>
      <c r="J57" s="211">
        <v>128292.387923</v>
      </c>
      <c r="K57" s="16">
        <v>-6.2599765851692357</v>
      </c>
      <c r="L57" s="212">
        <v>-0.47800212165935996</v>
      </c>
      <c r="M57" s="209">
        <v>36257.037722999994</v>
      </c>
      <c r="N57" s="16">
        <v>4.1339053758915982</v>
      </c>
      <c r="O57" s="17">
        <v>-1.2066545325538491</v>
      </c>
      <c r="Q57" s="6"/>
      <c r="R57" s="7"/>
      <c r="T57" s="2"/>
      <c r="U57" s="2"/>
    </row>
    <row r="58" spans="1:21" ht="18.600000000000001" hidden="1" customHeight="1" outlineLevel="2" x14ac:dyDescent="0.5">
      <c r="A58" s="107">
        <v>2020</v>
      </c>
      <c r="B58" s="108" t="s">
        <v>4</v>
      </c>
      <c r="C58" s="206" t="s">
        <v>219</v>
      </c>
      <c r="D58" s="213">
        <v>63846.115991999999</v>
      </c>
      <c r="E58" s="18">
        <v>-22.398858894404139</v>
      </c>
      <c r="F58" s="214">
        <v>-18.417556315494089</v>
      </c>
      <c r="G58" s="210">
        <v>43044.386638999997</v>
      </c>
      <c r="H58" s="18">
        <v>-6.4611879121203248</v>
      </c>
      <c r="I58" s="208">
        <v>4.7622178845722285</v>
      </c>
      <c r="J58" s="213">
        <v>106890.502631</v>
      </c>
      <c r="K58" s="18">
        <v>-16.682116249052314</v>
      </c>
      <c r="L58" s="214">
        <v>-10.437456167074687</v>
      </c>
      <c r="M58" s="210">
        <v>20801.729353000002</v>
      </c>
      <c r="N58" s="18">
        <v>-42.627057643475851</v>
      </c>
      <c r="O58" s="19">
        <v>-44.039140360999028</v>
      </c>
      <c r="T58" s="2"/>
      <c r="U58" s="2"/>
    </row>
    <row r="59" spans="1:21" ht="18.600000000000001" hidden="1" customHeight="1" outlineLevel="2" x14ac:dyDescent="0.5">
      <c r="A59" s="104">
        <v>2020</v>
      </c>
      <c r="B59" s="105" t="s">
        <v>5</v>
      </c>
      <c r="C59" s="205" t="s">
        <v>220</v>
      </c>
      <c r="D59" s="211">
        <v>45552.345096999998</v>
      </c>
      <c r="E59" s="16">
        <v>-28.652911161099027</v>
      </c>
      <c r="F59" s="212">
        <v>-48.249746269128536</v>
      </c>
      <c r="G59" s="209">
        <v>43318.699232999999</v>
      </c>
      <c r="H59" s="16">
        <v>0.63727843609568957</v>
      </c>
      <c r="I59" s="207">
        <v>-3.7357823798140899</v>
      </c>
      <c r="J59" s="211">
        <v>88871.044330000004</v>
      </c>
      <c r="K59" s="16">
        <v>-16.857866562013957</v>
      </c>
      <c r="L59" s="212">
        <v>-33.191328437341639</v>
      </c>
      <c r="M59" s="209">
        <v>2233.6458639999983</v>
      </c>
      <c r="N59" s="16">
        <v>-89.262210722504847</v>
      </c>
      <c r="O59" s="17">
        <v>-94.808327750393801</v>
      </c>
      <c r="T59" s="2"/>
      <c r="U59" s="2"/>
    </row>
    <row r="60" spans="1:21" ht="18.600000000000001" hidden="1" customHeight="1" outlineLevel="1" x14ac:dyDescent="0.5">
      <c r="A60" s="273">
        <v>2020</v>
      </c>
      <c r="B60" s="274" t="s">
        <v>2362</v>
      </c>
      <c r="C60" s="275" t="s">
        <v>2363</v>
      </c>
      <c r="D60" s="282">
        <v>191673.17391199997</v>
      </c>
      <c r="E60" s="283">
        <v>-21.262889593760558</v>
      </c>
      <c r="F60" s="284">
        <v>-23.04979340982284</v>
      </c>
      <c r="G60" s="282">
        <v>132380.76097199999</v>
      </c>
      <c r="H60" s="283">
        <v>-8.6396103432915599</v>
      </c>
      <c r="I60" s="284">
        <v>0.14291274572537649</v>
      </c>
      <c r="J60" s="282">
        <v>324053.93488399999</v>
      </c>
      <c r="K60" s="283">
        <v>-16.552749182738136</v>
      </c>
      <c r="L60" s="284">
        <v>-15.008737925689841</v>
      </c>
      <c r="M60" s="282">
        <v>59292.412939999995</v>
      </c>
      <c r="N60" s="283">
        <v>-39.82593888832632</v>
      </c>
      <c r="O60" s="284">
        <v>-49.277392100508067</v>
      </c>
      <c r="T60" s="2"/>
      <c r="U60" s="2"/>
    </row>
    <row r="61" spans="1:21" ht="18.600000000000001" hidden="1" customHeight="1" outlineLevel="2" x14ac:dyDescent="0.5">
      <c r="A61" s="107">
        <v>2020</v>
      </c>
      <c r="B61" s="108" t="s">
        <v>6</v>
      </c>
      <c r="C61" s="206" t="s">
        <v>221</v>
      </c>
      <c r="D61" s="213">
        <v>38138.518365000004</v>
      </c>
      <c r="E61" s="18">
        <v>-16.275400786090934</v>
      </c>
      <c r="F61" s="214">
        <v>-57.020378654986438</v>
      </c>
      <c r="G61" s="210">
        <v>41789.809110000002</v>
      </c>
      <c r="H61" s="18">
        <v>-3.5293998898177747</v>
      </c>
      <c r="I61" s="208">
        <v>-22.897594860606198</v>
      </c>
      <c r="J61" s="213">
        <v>79928.327474999998</v>
      </c>
      <c r="K61" s="18">
        <v>-10.062576537070388</v>
      </c>
      <c r="L61" s="214">
        <v>-44.081303712080356</v>
      </c>
      <c r="M61" s="210">
        <v>-3651.2907449999984</v>
      </c>
      <c r="N61" s="18">
        <v>-263.46775484191085</v>
      </c>
      <c r="O61" s="19">
        <v>-110.57245406214669</v>
      </c>
      <c r="T61" s="2"/>
      <c r="U61" s="2"/>
    </row>
    <row r="62" spans="1:21" ht="18.600000000000001" hidden="1" customHeight="1" outlineLevel="2" x14ac:dyDescent="0.5">
      <c r="A62" s="104">
        <v>2020</v>
      </c>
      <c r="B62" s="105" t="s">
        <v>7</v>
      </c>
      <c r="C62" s="205" t="s">
        <v>222</v>
      </c>
      <c r="D62" s="211">
        <v>37335.255251000002</v>
      </c>
      <c r="E62" s="16">
        <v>-2.1061728363762633</v>
      </c>
      <c r="F62" s="212">
        <v>-56.941232978354229</v>
      </c>
      <c r="G62" s="209">
        <v>36915.968561000002</v>
      </c>
      <c r="H62" s="16">
        <v>-11.662749011776953</v>
      </c>
      <c r="I62" s="207">
        <v>-32.109967288385789</v>
      </c>
      <c r="J62" s="211">
        <v>74251.223812000011</v>
      </c>
      <c r="K62" s="16">
        <v>-7.102742972791054</v>
      </c>
      <c r="L62" s="212">
        <v>-47.370835756475046</v>
      </c>
      <c r="M62" s="209">
        <v>419.28669000000082</v>
      </c>
      <c r="N62" s="16">
        <v>111.48324576929851</v>
      </c>
      <c r="O62" s="17">
        <v>-98.703165495505857</v>
      </c>
      <c r="T62" s="2"/>
      <c r="U62" s="2"/>
    </row>
    <row r="63" spans="1:21" ht="18.600000000000001" hidden="1" customHeight="1" outlineLevel="2" x14ac:dyDescent="0.5">
      <c r="A63" s="107">
        <v>2020</v>
      </c>
      <c r="B63" s="108" t="s">
        <v>8</v>
      </c>
      <c r="C63" s="206" t="s">
        <v>223</v>
      </c>
      <c r="D63" s="213">
        <v>44182.149399000002</v>
      </c>
      <c r="E63" s="18">
        <v>18.338950951236921</v>
      </c>
      <c r="F63" s="214">
        <v>-42.749253076487378</v>
      </c>
      <c r="G63" s="210">
        <v>46143.005582999998</v>
      </c>
      <c r="H63" s="18">
        <v>24.994703868471511</v>
      </c>
      <c r="I63" s="208">
        <v>6.7085418609461378</v>
      </c>
      <c r="J63" s="213">
        <v>90325.154982000007</v>
      </c>
      <c r="K63" s="18">
        <v>21.648035338378136</v>
      </c>
      <c r="L63" s="214">
        <v>-24.988542769265965</v>
      </c>
      <c r="M63" s="210">
        <v>-1960.8561839999966</v>
      </c>
      <c r="N63" s="18">
        <v>-567.66478182266951</v>
      </c>
      <c r="O63" s="19">
        <v>-105.77895850486567</v>
      </c>
      <c r="T63" s="2"/>
      <c r="U63" s="2"/>
    </row>
    <row r="64" spans="1:21" ht="18.600000000000001" hidden="1" customHeight="1" outlineLevel="1" x14ac:dyDescent="0.5">
      <c r="A64" s="273">
        <v>2020</v>
      </c>
      <c r="B64" s="274" t="s">
        <v>2367</v>
      </c>
      <c r="C64" s="275" t="s">
        <v>2364</v>
      </c>
      <c r="D64" s="282">
        <v>119655.92301500001</v>
      </c>
      <c r="E64" s="283">
        <v>-37.57294222615846</v>
      </c>
      <c r="F64" s="284">
        <v>-52.633465548938084</v>
      </c>
      <c r="G64" s="282">
        <v>124848.78325400001</v>
      </c>
      <c r="H64" s="283">
        <v>-5.6896316826529514</v>
      </c>
      <c r="I64" s="284">
        <v>-17.764507679580387</v>
      </c>
      <c r="J64" s="282">
        <v>244504.70626900002</v>
      </c>
      <c r="K64" s="283">
        <v>-24.548144630144918</v>
      </c>
      <c r="L64" s="284">
        <v>-39.544220918651462</v>
      </c>
      <c r="M64" s="282">
        <v>-5192.8602389999942</v>
      </c>
      <c r="N64" s="283">
        <v>-108.75805180041303</v>
      </c>
      <c r="O64" s="286">
        <v>-105.15172895924907</v>
      </c>
      <c r="T64" s="2"/>
      <c r="U64" s="2"/>
    </row>
    <row r="65" spans="1:21" ht="18.600000000000001" hidden="1" customHeight="1" outlineLevel="2" x14ac:dyDescent="0.5">
      <c r="A65" s="104">
        <v>2020</v>
      </c>
      <c r="B65" s="105" t="s">
        <v>9</v>
      </c>
      <c r="C65" s="205" t="s">
        <v>224</v>
      </c>
      <c r="D65" s="211">
        <v>51084.552911999999</v>
      </c>
      <c r="E65" s="16">
        <v>15.622606882851709</v>
      </c>
      <c r="F65" s="212">
        <v>-37.626491691836783</v>
      </c>
      <c r="G65" s="209">
        <v>40298.209007999998</v>
      </c>
      <c r="H65" s="16">
        <v>-12.666701055020436</v>
      </c>
      <c r="I65" s="207">
        <v>-25.62353188507165</v>
      </c>
      <c r="J65" s="211">
        <v>91382.76191999999</v>
      </c>
      <c r="K65" s="16">
        <v>1.1708885948889192</v>
      </c>
      <c r="L65" s="212">
        <v>-32.847497919376764</v>
      </c>
      <c r="M65" s="209">
        <v>10786.343904000001</v>
      </c>
      <c r="N65" s="16">
        <v>650.0833764359345</v>
      </c>
      <c r="O65" s="17">
        <v>-61.087727249711932</v>
      </c>
      <c r="T65" s="2"/>
      <c r="U65" s="2"/>
    </row>
    <row r="66" spans="1:21" ht="18.600000000000001" hidden="1" customHeight="1" outlineLevel="2" x14ac:dyDescent="0.5">
      <c r="A66" s="107">
        <v>2020</v>
      </c>
      <c r="B66" s="108" t="s">
        <v>10</v>
      </c>
      <c r="C66" s="206" t="s">
        <v>225</v>
      </c>
      <c r="D66" s="213">
        <v>56119.720207999999</v>
      </c>
      <c r="E66" s="18">
        <v>9.8565358977962489</v>
      </c>
      <c r="F66" s="214">
        <v>-26.777616763639166</v>
      </c>
      <c r="G66" s="210">
        <v>40739.298187</v>
      </c>
      <c r="H66" s="18">
        <v>1.0945627358090126</v>
      </c>
      <c r="I66" s="208">
        <v>-13.612736965533401</v>
      </c>
      <c r="J66" s="213">
        <v>96859.018394999992</v>
      </c>
      <c r="K66" s="18">
        <v>5.9926580899296145</v>
      </c>
      <c r="L66" s="214">
        <v>-21.762813651933712</v>
      </c>
      <c r="M66" s="210">
        <v>15380.422020999998</v>
      </c>
      <c r="N66" s="18">
        <v>42.591615452723815</v>
      </c>
      <c r="O66" s="19">
        <v>-47.834560792261968</v>
      </c>
      <c r="T66" s="2"/>
      <c r="U66" s="2"/>
    </row>
    <row r="67" spans="1:21" ht="18.600000000000001" hidden="1" customHeight="1" outlineLevel="2" x14ac:dyDescent="0.5">
      <c r="A67" s="104">
        <v>2020</v>
      </c>
      <c r="B67" s="105" t="s">
        <v>11</v>
      </c>
      <c r="C67" s="205" t="s">
        <v>226</v>
      </c>
      <c r="D67" s="211">
        <v>53374.907008000002</v>
      </c>
      <c r="E67" s="16">
        <v>-4.8909958742251796</v>
      </c>
      <c r="F67" s="212">
        <v>-30.97760194409469</v>
      </c>
      <c r="G67" s="209">
        <v>41995.055714000002</v>
      </c>
      <c r="H67" s="16">
        <v>3.082423072768381</v>
      </c>
      <c r="I67" s="207">
        <v>-4.7972342014181102</v>
      </c>
      <c r="J67" s="211">
        <v>95369.962721999997</v>
      </c>
      <c r="K67" s="16">
        <v>-1.5373433446615015</v>
      </c>
      <c r="L67" s="212">
        <v>-21.468073610335281</v>
      </c>
      <c r="M67" s="209">
        <v>11379.851294</v>
      </c>
      <c r="N67" s="16">
        <v>-26.010799453602317</v>
      </c>
      <c r="O67" s="17">
        <v>-65.742597658477905</v>
      </c>
      <c r="T67" s="2"/>
      <c r="U67" s="2"/>
    </row>
    <row r="68" spans="1:21" ht="18.600000000000001" hidden="1" customHeight="1" outlineLevel="1" x14ac:dyDescent="0.5">
      <c r="A68" s="273">
        <v>2020</v>
      </c>
      <c r="B68" s="274" t="s">
        <v>2368</v>
      </c>
      <c r="C68" s="275" t="s">
        <v>2365</v>
      </c>
      <c r="D68" s="282">
        <v>160579.18012800001</v>
      </c>
      <c r="E68" s="283">
        <v>34.20077843356728</v>
      </c>
      <c r="F68" s="284">
        <v>-31.921548400238684</v>
      </c>
      <c r="G68" s="282">
        <v>123032.562909</v>
      </c>
      <c r="H68" s="283">
        <v>-1.4547361196984854</v>
      </c>
      <c r="I68" s="284">
        <v>-15.413333780493844</v>
      </c>
      <c r="J68" s="282">
        <v>283611.74303699995</v>
      </c>
      <c r="K68" s="283">
        <v>15.994390195898722</v>
      </c>
      <c r="L68" s="284">
        <v>-25.624707085430977</v>
      </c>
      <c r="M68" s="282">
        <v>37546.617219</v>
      </c>
      <c r="N68" s="283">
        <v>823.04309168602765</v>
      </c>
      <c r="O68" s="286">
        <v>-58.47634680613605</v>
      </c>
      <c r="T68" s="2"/>
      <c r="U68" s="2"/>
    </row>
    <row r="69" spans="1:21" ht="18.600000000000001" hidden="1" customHeight="1" outlineLevel="2" x14ac:dyDescent="0.5">
      <c r="A69" s="107">
        <v>2020</v>
      </c>
      <c r="B69" s="108" t="s">
        <v>12</v>
      </c>
      <c r="C69" s="206" t="s">
        <v>227</v>
      </c>
      <c r="D69" s="213">
        <v>55901.983740999996</v>
      </c>
      <c r="E69" s="18">
        <v>4.7345782403353409</v>
      </c>
      <c r="F69" s="214">
        <v>-27.174752032992934</v>
      </c>
      <c r="G69" s="210">
        <v>43035.318184999996</v>
      </c>
      <c r="H69" s="18">
        <v>2.4771070148936536</v>
      </c>
      <c r="I69" s="208">
        <v>-13.58298040758471</v>
      </c>
      <c r="J69" s="213">
        <v>98937.301925999986</v>
      </c>
      <c r="K69" s="18">
        <v>3.7405269984205125</v>
      </c>
      <c r="L69" s="214">
        <v>-21.826639697496919</v>
      </c>
      <c r="M69" s="210">
        <v>12866.665556</v>
      </c>
      <c r="N69" s="18">
        <v>13.065322415802738</v>
      </c>
      <c r="O69" s="19">
        <v>-52.278928423648772</v>
      </c>
      <c r="T69" s="2"/>
      <c r="U69" s="2"/>
    </row>
    <row r="70" spans="1:21" ht="18.600000000000001" hidden="1" customHeight="1" outlineLevel="2" x14ac:dyDescent="0.5">
      <c r="A70" s="104">
        <v>2020</v>
      </c>
      <c r="B70" s="105" t="s">
        <v>13</v>
      </c>
      <c r="C70" s="205" t="s">
        <v>228</v>
      </c>
      <c r="D70" s="211">
        <v>58806.316251999997</v>
      </c>
      <c r="E70" s="16">
        <v>5.1954015164400902</v>
      </c>
      <c r="F70" s="212">
        <v>-27.25033056328844</v>
      </c>
      <c r="G70" s="209">
        <v>48714.608340999999</v>
      </c>
      <c r="H70" s="16">
        <v>13.196812282381408</v>
      </c>
      <c r="I70" s="207">
        <v>10.516860896516667</v>
      </c>
      <c r="J70" s="211">
        <v>107520.924593</v>
      </c>
      <c r="K70" s="16">
        <v>8.675820443759541</v>
      </c>
      <c r="L70" s="212">
        <v>-13.923133379051366</v>
      </c>
      <c r="M70" s="209">
        <v>10091.707910999998</v>
      </c>
      <c r="N70" s="16">
        <v>-21.567030190708429</v>
      </c>
      <c r="O70" s="17">
        <v>-72.543230590438583</v>
      </c>
      <c r="T70" s="2"/>
      <c r="U70" s="2"/>
    </row>
    <row r="71" spans="1:21" ht="18.600000000000001" hidden="1" customHeight="1" outlineLevel="2" x14ac:dyDescent="0.5">
      <c r="A71" s="107">
        <v>2020</v>
      </c>
      <c r="B71" s="108" t="s">
        <v>14</v>
      </c>
      <c r="C71" s="206" t="s">
        <v>229</v>
      </c>
      <c r="D71" s="213">
        <v>65335.385636999999</v>
      </c>
      <c r="E71" s="18">
        <v>11.102666858133547</v>
      </c>
      <c r="F71" s="214">
        <v>-23.885900625026757</v>
      </c>
      <c r="G71" s="210">
        <v>45478.560609</v>
      </c>
      <c r="H71" s="18">
        <v>-6.6428692382125227</v>
      </c>
      <c r="I71" s="208">
        <v>-10.863117481196671</v>
      </c>
      <c r="J71" s="213">
        <v>110813.94624600001</v>
      </c>
      <c r="K71" s="18">
        <v>3.06267981368753</v>
      </c>
      <c r="L71" s="214">
        <v>-19.031034623625153</v>
      </c>
      <c r="M71" s="210">
        <v>19856.825027999999</v>
      </c>
      <c r="N71" s="18">
        <v>96.763770841563783</v>
      </c>
      <c r="O71" s="19">
        <v>-42.969175961673244</v>
      </c>
      <c r="T71" s="2"/>
      <c r="U71" s="2"/>
    </row>
    <row r="72" spans="1:21" ht="18.600000000000001" hidden="1" customHeight="1" outlineLevel="1" x14ac:dyDescent="0.5">
      <c r="A72" s="273">
        <v>2020</v>
      </c>
      <c r="B72" s="274" t="s">
        <v>2369</v>
      </c>
      <c r="C72" s="275" t="s">
        <v>2366</v>
      </c>
      <c r="D72" s="282">
        <v>180043.68562999999</v>
      </c>
      <c r="E72" s="283">
        <v>12.121437839254479</v>
      </c>
      <c r="F72" s="284">
        <v>-26.040148112202477</v>
      </c>
      <c r="G72" s="282">
        <v>137228.487135</v>
      </c>
      <c r="H72" s="283">
        <v>11.538347158142104</v>
      </c>
      <c r="I72" s="284">
        <v>-5.2940324213276657</v>
      </c>
      <c r="J72" s="282">
        <v>317272.17276500002</v>
      </c>
      <c r="K72" s="283">
        <v>11.868489424152218</v>
      </c>
      <c r="L72" s="284">
        <v>-18.299123300150953</v>
      </c>
      <c r="M72" s="282">
        <v>42815.198494999997</v>
      </c>
      <c r="N72" s="283">
        <v>14.032106395283716</v>
      </c>
      <c r="O72" s="286">
        <v>-56.548161172767934</v>
      </c>
      <c r="T72" s="2"/>
      <c r="U72" s="2"/>
    </row>
    <row r="73" spans="1:21" ht="18.600000000000001" customHeight="1" collapsed="1" x14ac:dyDescent="0.5">
      <c r="A73" s="273">
        <v>2020</v>
      </c>
      <c r="B73" s="274" t="s">
        <v>22</v>
      </c>
      <c r="C73" s="275" t="s">
        <v>243</v>
      </c>
      <c r="D73" s="282">
        <v>651951.96268499992</v>
      </c>
      <c r="E73" s="283"/>
      <c r="F73" s="284">
        <v>-33.542941244971658</v>
      </c>
      <c r="G73" s="282">
        <v>517490.59426999994</v>
      </c>
      <c r="H73" s="283"/>
      <c r="I73" s="284">
        <v>-9.9015802467472884</v>
      </c>
      <c r="J73" s="282">
        <v>1169442.5569549999</v>
      </c>
      <c r="K73" s="283"/>
      <c r="L73" s="284">
        <v>-24.812765685059624</v>
      </c>
      <c r="M73" s="282">
        <v>134461.36841499998</v>
      </c>
      <c r="N73" s="283"/>
      <c r="O73" s="284">
        <v>-66.934447819164518</v>
      </c>
      <c r="T73" s="2"/>
      <c r="U73" s="2"/>
    </row>
    <row r="74" spans="1:21" ht="18.600000000000001" hidden="1" customHeight="1" outlineLevel="2" x14ac:dyDescent="0.5">
      <c r="A74" s="104">
        <v>2021</v>
      </c>
      <c r="B74" s="105" t="s">
        <v>2</v>
      </c>
      <c r="C74" s="205" t="s">
        <v>218</v>
      </c>
      <c r="D74" s="211">
        <v>69862.596581999998</v>
      </c>
      <c r="E74" s="16">
        <v>6.9291868424148362</v>
      </c>
      <c r="F74" s="212">
        <v>-15.086186040785755</v>
      </c>
      <c r="G74" s="209">
        <v>48050.631590999998</v>
      </c>
      <c r="H74" s="16">
        <v>5.6555681348696707</v>
      </c>
      <c r="I74" s="207">
        <v>4.4177731416944033</v>
      </c>
      <c r="J74" s="211">
        <v>117913.228173</v>
      </c>
      <c r="K74" s="16">
        <v>6.4064877819981492</v>
      </c>
      <c r="L74" s="212">
        <v>-8.0902381801712941</v>
      </c>
      <c r="M74" s="209">
        <v>21811.964991000001</v>
      </c>
      <c r="N74" s="16">
        <v>9.8461861865785156</v>
      </c>
      <c r="O74" s="17">
        <v>-39.840741657823372</v>
      </c>
      <c r="T74" s="2"/>
      <c r="U74" s="2"/>
    </row>
    <row r="75" spans="1:21" ht="18.600000000000001" hidden="1" customHeight="1" outlineLevel="2" x14ac:dyDescent="0.5">
      <c r="A75" s="107">
        <v>2021</v>
      </c>
      <c r="B75" s="108" t="s">
        <v>4</v>
      </c>
      <c r="C75" s="206" t="s">
        <v>219</v>
      </c>
      <c r="D75" s="213">
        <v>64584.612578</v>
      </c>
      <c r="E75" s="18">
        <v>-7.5548065234092192</v>
      </c>
      <c r="F75" s="214">
        <v>1.1566820855516635</v>
      </c>
      <c r="G75" s="210">
        <v>41041.415606000002</v>
      </c>
      <c r="H75" s="18">
        <v>-14.587146418097941</v>
      </c>
      <c r="I75" s="208">
        <v>-4.6532688450140913</v>
      </c>
      <c r="J75" s="213">
        <v>105626.028184</v>
      </c>
      <c r="K75" s="18">
        <v>-10.420544140282939</v>
      </c>
      <c r="L75" s="214">
        <v>-1.1829623922390287</v>
      </c>
      <c r="M75" s="210">
        <v>23543.196971999998</v>
      </c>
      <c r="N75" s="18">
        <v>7.9370748197804915</v>
      </c>
      <c r="O75" s="19">
        <v>13.179037052535367</v>
      </c>
      <c r="T75" s="2"/>
      <c r="U75" s="2"/>
    </row>
    <row r="76" spans="1:21" ht="18.600000000000001" hidden="1" customHeight="1" outlineLevel="2" x14ac:dyDescent="0.5">
      <c r="A76" s="104">
        <v>2021</v>
      </c>
      <c r="B76" s="105" t="s">
        <v>5</v>
      </c>
      <c r="C76" s="205" t="s">
        <v>220</v>
      </c>
      <c r="D76" s="211">
        <v>73584.383398999998</v>
      </c>
      <c r="E76" s="16">
        <v>13.934852996339986</v>
      </c>
      <c r="F76" s="212">
        <v>61.538079416785372</v>
      </c>
      <c r="G76" s="209">
        <v>50300.031558000002</v>
      </c>
      <c r="H76" s="16">
        <v>22.559202248000542</v>
      </c>
      <c r="I76" s="207">
        <v>16.116209509083433</v>
      </c>
      <c r="J76" s="211">
        <v>123884.414957</v>
      </c>
      <c r="K76" s="16">
        <v>17.285878383303398</v>
      </c>
      <c r="L76" s="212">
        <v>39.397951144792167</v>
      </c>
      <c r="M76" s="209">
        <v>23284.351840999996</v>
      </c>
      <c r="N76" s="16">
        <v>-1.0994476719021942</v>
      </c>
      <c r="O76" s="17">
        <v>942.43704054780346</v>
      </c>
      <c r="T76" s="2"/>
      <c r="U76" s="2"/>
    </row>
    <row r="77" spans="1:21" ht="18.600000000000001" hidden="1" customHeight="1" outlineLevel="1" x14ac:dyDescent="0.5">
      <c r="A77" s="273">
        <v>2021</v>
      </c>
      <c r="B77" s="274" t="s">
        <v>2362</v>
      </c>
      <c r="C77" s="275" t="s">
        <v>2363</v>
      </c>
      <c r="D77" s="282">
        <v>208031.59255900001</v>
      </c>
      <c r="E77" s="283">
        <v>15.545064427594957</v>
      </c>
      <c r="F77" s="284">
        <v>8.534537365416849</v>
      </c>
      <c r="G77" s="282">
        <v>139392.07875500002</v>
      </c>
      <c r="H77" s="283">
        <v>1.5766344621081174</v>
      </c>
      <c r="I77" s="284">
        <v>5.2963268465294755</v>
      </c>
      <c r="J77" s="282">
        <v>347423.67131399998</v>
      </c>
      <c r="K77" s="283">
        <v>9.5033542608644836</v>
      </c>
      <c r="L77" s="284">
        <v>7.2116811167145745</v>
      </c>
      <c r="M77" s="282">
        <v>68639.513803999987</v>
      </c>
      <c r="N77" s="283">
        <v>60.315766869598384</v>
      </c>
      <c r="O77" s="284">
        <v>15.764413017663227</v>
      </c>
      <c r="T77" s="2"/>
      <c r="U77" s="2"/>
    </row>
    <row r="78" spans="1:21" ht="18.600000000000001" hidden="1" customHeight="1" outlineLevel="2" x14ac:dyDescent="0.5">
      <c r="A78" s="107">
        <v>2021</v>
      </c>
      <c r="B78" s="108" t="s">
        <v>6</v>
      </c>
      <c r="C78" s="206" t="s">
        <v>221</v>
      </c>
      <c r="D78" s="213">
        <v>69252.138475</v>
      </c>
      <c r="E78" s="18">
        <v>-5.8874515541009087</v>
      </c>
      <c r="F78" s="214">
        <v>81.580568527153872</v>
      </c>
      <c r="G78" s="210">
        <v>49702.660086999997</v>
      </c>
      <c r="H78" s="18">
        <v>-1.1876164934632061</v>
      </c>
      <c r="I78" s="208">
        <v>18.934881842057759</v>
      </c>
      <c r="J78" s="213">
        <v>118954.798562</v>
      </c>
      <c r="K78" s="18">
        <v>-3.9792062598923872</v>
      </c>
      <c r="L78" s="214">
        <v>48.826833138985307</v>
      </c>
      <c r="M78" s="210">
        <v>19549.478388000003</v>
      </c>
      <c r="N78" s="18">
        <v>-16.040272361902218</v>
      </c>
      <c r="O78" s="19">
        <v>635.41281024444993</v>
      </c>
      <c r="T78" s="2"/>
      <c r="U78" s="2"/>
    </row>
    <row r="79" spans="1:21" ht="18.600000000000001" hidden="1" customHeight="1" outlineLevel="2" x14ac:dyDescent="0.5">
      <c r="A79" s="104">
        <v>2021</v>
      </c>
      <c r="B79" s="105" t="s">
        <v>7</v>
      </c>
      <c r="C79" s="205" t="s">
        <v>222</v>
      </c>
      <c r="D79" s="211">
        <v>78583.371473000007</v>
      </c>
      <c r="E79" s="16">
        <v>13.474288597410711</v>
      </c>
      <c r="F79" s="212">
        <v>110.48033807374384</v>
      </c>
      <c r="G79" s="209">
        <v>44214.151553999996</v>
      </c>
      <c r="H79" s="16">
        <v>-11.042685690047305</v>
      </c>
      <c r="I79" s="207">
        <v>19.769718302095928</v>
      </c>
      <c r="J79" s="211">
        <v>122797.523027</v>
      </c>
      <c r="K79" s="16">
        <v>3.2304072735637845</v>
      </c>
      <c r="L79" s="212">
        <v>65.381143532282408</v>
      </c>
      <c r="M79" s="209">
        <v>34369.21991900001</v>
      </c>
      <c r="N79" s="16">
        <v>75.806327088996724</v>
      </c>
      <c r="O79" s="17">
        <v>8097.0691507044849</v>
      </c>
      <c r="T79" s="2"/>
      <c r="U79" s="2"/>
    </row>
    <row r="80" spans="1:21" ht="18.600000000000001" hidden="1" customHeight="1" outlineLevel="2" x14ac:dyDescent="0.5">
      <c r="A80" s="107">
        <v>2021</v>
      </c>
      <c r="B80" s="108" t="s">
        <v>8</v>
      </c>
      <c r="C80" s="206" t="s">
        <v>223</v>
      </c>
      <c r="D80" s="213">
        <v>84343.023929999996</v>
      </c>
      <c r="E80" s="18">
        <v>7.3293526977000756</v>
      </c>
      <c r="F80" s="214">
        <v>90.898417295897744</v>
      </c>
      <c r="G80" s="210">
        <v>46506.782373000002</v>
      </c>
      <c r="H80" s="18">
        <v>5.1852873761468743</v>
      </c>
      <c r="I80" s="208">
        <v>0.78836821616583563</v>
      </c>
      <c r="J80" s="213">
        <v>130849.80630299999</v>
      </c>
      <c r="K80" s="18">
        <v>6.5573662053667769</v>
      </c>
      <c r="L80" s="214">
        <v>44.865299516038171</v>
      </c>
      <c r="M80" s="210">
        <v>37836.241556999994</v>
      </c>
      <c r="N80" s="18">
        <v>10.087577332773105</v>
      </c>
      <c r="O80" s="19">
        <v>2029.5775929786423</v>
      </c>
      <c r="T80" s="2"/>
      <c r="U80" s="2"/>
    </row>
    <row r="81" spans="1:21" ht="18.600000000000001" hidden="1" customHeight="1" outlineLevel="1" x14ac:dyDescent="0.5">
      <c r="A81" s="273">
        <v>2021</v>
      </c>
      <c r="B81" s="274" t="s">
        <v>2367</v>
      </c>
      <c r="C81" s="275" t="s">
        <v>2364</v>
      </c>
      <c r="D81" s="282">
        <v>232178.53387800002</v>
      </c>
      <c r="E81" s="283">
        <v>11.60734339528342</v>
      </c>
      <c r="F81" s="284">
        <v>94.038479690549238</v>
      </c>
      <c r="G81" s="282">
        <v>140423.594014</v>
      </c>
      <c r="H81" s="283">
        <v>0.74000995480740794</v>
      </c>
      <c r="I81" s="284">
        <v>12.474939966626387</v>
      </c>
      <c r="J81" s="282">
        <v>372602.12789200002</v>
      </c>
      <c r="K81" s="283">
        <v>7.2471908672117724</v>
      </c>
      <c r="L81" s="284">
        <v>52.390575043602361</v>
      </c>
      <c r="M81" s="282">
        <v>91754.939864000014</v>
      </c>
      <c r="N81" s="283">
        <v>33.676558557809841</v>
      </c>
      <c r="O81" s="286">
        <v>1866.9441433237876</v>
      </c>
      <c r="T81" s="2"/>
      <c r="U81" s="2"/>
    </row>
    <row r="82" spans="1:21" ht="18.600000000000001" hidden="1" customHeight="1" outlineLevel="2" x14ac:dyDescent="0.5">
      <c r="A82" s="104">
        <v>2021</v>
      </c>
      <c r="B82" s="105" t="s">
        <v>9</v>
      </c>
      <c r="C82" s="205" t="s">
        <v>224</v>
      </c>
      <c r="D82" s="211">
        <v>88674.264796999996</v>
      </c>
      <c r="E82" s="16">
        <v>5.1352686507833534</v>
      </c>
      <c r="F82" s="212">
        <v>73.583323612038498</v>
      </c>
      <c r="G82" s="209">
        <v>46599.587974000002</v>
      </c>
      <c r="H82" s="16">
        <v>0.1995528313605277</v>
      </c>
      <c r="I82" s="207">
        <v>15.636871020121657</v>
      </c>
      <c r="J82" s="211">
        <v>135273.85277100001</v>
      </c>
      <c r="K82" s="16">
        <v>3.3810110943194971</v>
      </c>
      <c r="L82" s="212">
        <v>48.029945614276755</v>
      </c>
      <c r="M82" s="209">
        <v>42074.676822999994</v>
      </c>
      <c r="N82" s="16">
        <v>11.202051502961337</v>
      </c>
      <c r="O82" s="17">
        <v>290.07357078052229</v>
      </c>
      <c r="T82" s="2"/>
      <c r="U82" s="2"/>
    </row>
    <row r="83" spans="1:21" ht="18.600000000000001" hidden="1" customHeight="1" outlineLevel="2" x14ac:dyDescent="0.5">
      <c r="A83" s="107">
        <v>2021</v>
      </c>
      <c r="B83" s="108" t="s">
        <v>10</v>
      </c>
      <c r="C83" s="206" t="s">
        <v>225</v>
      </c>
      <c r="D83" s="213">
        <v>89714.183982000002</v>
      </c>
      <c r="E83" s="18">
        <v>1.1727406901886006</v>
      </c>
      <c r="F83" s="214">
        <v>59.862136962705371</v>
      </c>
      <c r="G83" s="210">
        <v>50829.809834</v>
      </c>
      <c r="H83" s="18">
        <v>9.0778095771152145</v>
      </c>
      <c r="I83" s="208">
        <v>24.768496503506054</v>
      </c>
      <c r="J83" s="213">
        <v>140543.993816</v>
      </c>
      <c r="K83" s="18">
        <v>3.8959051856988447</v>
      </c>
      <c r="L83" s="214">
        <v>45.10160865232875</v>
      </c>
      <c r="M83" s="210">
        <v>38884.374148000003</v>
      </c>
      <c r="N83" s="18">
        <v>-7.5824769573893018</v>
      </c>
      <c r="O83" s="19">
        <v>152.81734203982415</v>
      </c>
      <c r="T83" s="2"/>
      <c r="U83" s="2"/>
    </row>
    <row r="84" spans="1:21" ht="18.600000000000001" hidden="1" customHeight="1" outlineLevel="2" x14ac:dyDescent="0.5">
      <c r="A84" s="104">
        <v>2021</v>
      </c>
      <c r="B84" s="105" t="s">
        <v>11</v>
      </c>
      <c r="C84" s="205" t="s">
        <v>226</v>
      </c>
      <c r="D84" s="211">
        <v>95204.871150000006</v>
      </c>
      <c r="E84" s="16">
        <v>6.1201996432377337</v>
      </c>
      <c r="F84" s="212">
        <v>78.370092777361464</v>
      </c>
      <c r="G84" s="209">
        <v>47326.975918999997</v>
      </c>
      <c r="H84" s="16">
        <v>-6.891298484962971</v>
      </c>
      <c r="I84" s="207">
        <v>12.696542758062069</v>
      </c>
      <c r="J84" s="211">
        <v>142531.84706900001</v>
      </c>
      <c r="K84" s="16">
        <v>1.4143992916570314</v>
      </c>
      <c r="L84" s="212">
        <v>49.451507582607746</v>
      </c>
      <c r="M84" s="209">
        <v>47877.89523100001</v>
      </c>
      <c r="N84" s="16">
        <v>23.128882179688066</v>
      </c>
      <c r="O84" s="17">
        <v>320.72513949495561</v>
      </c>
      <c r="T84" s="2"/>
      <c r="U84" s="2"/>
    </row>
    <row r="85" spans="1:21" ht="18.600000000000001" hidden="1" customHeight="1" outlineLevel="1" x14ac:dyDescent="0.5">
      <c r="A85" s="273">
        <v>2021</v>
      </c>
      <c r="B85" s="274" t="s">
        <v>2368</v>
      </c>
      <c r="C85" s="275" t="s">
        <v>2365</v>
      </c>
      <c r="D85" s="282">
        <v>273593.31992899999</v>
      </c>
      <c r="E85" s="283">
        <v>17.837474188187308</v>
      </c>
      <c r="F85" s="284">
        <v>70.379073869299091</v>
      </c>
      <c r="G85" s="282">
        <v>144756.373727</v>
      </c>
      <c r="H85" s="283">
        <v>3.0855069216986664</v>
      </c>
      <c r="I85" s="284">
        <v>17.656960323640369</v>
      </c>
      <c r="J85" s="282">
        <v>418349.69365600002</v>
      </c>
      <c r="K85" s="283">
        <v>12.277859501988697</v>
      </c>
      <c r="L85" s="284">
        <v>47.507888487333247</v>
      </c>
      <c r="M85" s="282">
        <v>128836.94620199999</v>
      </c>
      <c r="N85" s="283">
        <v>40.414179762924206</v>
      </c>
      <c r="O85" s="286">
        <v>243.13862538008789</v>
      </c>
      <c r="T85" s="2"/>
      <c r="U85" s="2"/>
    </row>
    <row r="86" spans="1:21" ht="18.600000000000001" hidden="1" customHeight="1" outlineLevel="2" x14ac:dyDescent="0.5">
      <c r="A86" s="107">
        <v>2021</v>
      </c>
      <c r="B86" s="108" t="s">
        <v>12</v>
      </c>
      <c r="C86" s="206" t="s">
        <v>227</v>
      </c>
      <c r="D86" s="213">
        <v>106009.41574700001</v>
      </c>
      <c r="E86" s="18">
        <v>11.348730864807234</v>
      </c>
      <c r="F86" s="214">
        <v>89.634443454016278</v>
      </c>
      <c r="G86" s="210">
        <v>45851.977155</v>
      </c>
      <c r="H86" s="18">
        <v>-3.1166131690401166</v>
      </c>
      <c r="I86" s="208">
        <v>6.5449939463483542</v>
      </c>
      <c r="J86" s="213">
        <v>151861.39290199999</v>
      </c>
      <c r="K86" s="18">
        <v>6.5455868459233013</v>
      </c>
      <c r="L86" s="214">
        <v>53.492555331238464</v>
      </c>
      <c r="M86" s="210">
        <v>60157.438592000006</v>
      </c>
      <c r="N86" s="18">
        <v>25.647625698151472</v>
      </c>
      <c r="O86" s="19">
        <v>367.54489988237327</v>
      </c>
      <c r="T86" s="2"/>
      <c r="U86" s="2"/>
    </row>
    <row r="87" spans="1:21" ht="18.600000000000001" hidden="1" customHeight="1" outlineLevel="2" x14ac:dyDescent="0.5">
      <c r="A87" s="104">
        <v>2021</v>
      </c>
      <c r="B87" s="105" t="s">
        <v>13</v>
      </c>
      <c r="C87" s="205" t="s">
        <v>228</v>
      </c>
      <c r="D87" s="211">
        <v>108814.37728299999</v>
      </c>
      <c r="E87" s="16">
        <v>2.6459550939269993</v>
      </c>
      <c r="F87" s="212">
        <v>85.03858806034161</v>
      </c>
      <c r="G87" s="209">
        <v>49558.592423000002</v>
      </c>
      <c r="H87" s="16">
        <v>8.0838722733155066</v>
      </c>
      <c r="I87" s="207">
        <v>1.7325071692912974</v>
      </c>
      <c r="J87" s="211">
        <v>158372.969706</v>
      </c>
      <c r="K87" s="16">
        <v>4.2878421431325142</v>
      </c>
      <c r="L87" s="212">
        <v>47.295022160096508</v>
      </c>
      <c r="M87" s="209">
        <v>59255.784859999992</v>
      </c>
      <c r="N87" s="16">
        <v>-1.4988233427211097</v>
      </c>
      <c r="O87" s="17">
        <v>487.17300760767142</v>
      </c>
      <c r="T87" s="2"/>
      <c r="U87" s="2"/>
    </row>
    <row r="88" spans="1:21" ht="18.600000000000001" hidden="1" customHeight="1" outlineLevel="2" x14ac:dyDescent="0.5">
      <c r="A88" s="107">
        <v>2021</v>
      </c>
      <c r="B88" s="108" t="s">
        <v>14</v>
      </c>
      <c r="C88" s="206" t="s">
        <v>229</v>
      </c>
      <c r="D88" s="213">
        <v>107044.361328</v>
      </c>
      <c r="E88" s="18">
        <v>-1.6266379491348015</v>
      </c>
      <c r="F88" s="214">
        <v>63.838263575473334</v>
      </c>
      <c r="G88" s="210">
        <v>53202.531267999999</v>
      </c>
      <c r="H88" s="18">
        <v>7.3527892275424112</v>
      </c>
      <c r="I88" s="208">
        <v>16.983762360921027</v>
      </c>
      <c r="J88" s="213">
        <v>160246.89259599999</v>
      </c>
      <c r="K88" s="18">
        <v>1.1832340414394515</v>
      </c>
      <c r="L88" s="214">
        <v>44.608957648942436</v>
      </c>
      <c r="M88" s="210">
        <v>53841.83006</v>
      </c>
      <c r="N88" s="18">
        <v>-9.1365844073978781</v>
      </c>
      <c r="O88" s="19">
        <v>171.15024674930626</v>
      </c>
      <c r="T88" s="2"/>
      <c r="U88" s="2"/>
    </row>
    <row r="89" spans="1:21" ht="18.600000000000001" hidden="1" customHeight="1" outlineLevel="1" x14ac:dyDescent="0.5">
      <c r="A89" s="273">
        <v>2021</v>
      </c>
      <c r="B89" s="274" t="s">
        <v>2369</v>
      </c>
      <c r="C89" s="275" t="s">
        <v>2366</v>
      </c>
      <c r="D89" s="282">
        <v>321868.15435800003</v>
      </c>
      <c r="E89" s="283">
        <v>17.644741633870218</v>
      </c>
      <c r="F89" s="284">
        <v>78.772253651515101</v>
      </c>
      <c r="G89" s="282">
        <v>148613.10084599999</v>
      </c>
      <c r="H89" s="283">
        <v>2.6642882932902845</v>
      </c>
      <c r="I89" s="284">
        <v>8.2961008670162215</v>
      </c>
      <c r="J89" s="282">
        <v>470481.25520399999</v>
      </c>
      <c r="K89" s="283">
        <v>12.46124052163562</v>
      </c>
      <c r="L89" s="284">
        <v>48.289480008220018</v>
      </c>
      <c r="M89" s="282">
        <v>173255.05351200001</v>
      </c>
      <c r="N89" s="283">
        <v>34.476218677488731</v>
      </c>
      <c r="O89" s="286">
        <v>304.65783086871107</v>
      </c>
      <c r="T89" s="2"/>
      <c r="U89" s="2"/>
    </row>
    <row r="90" spans="1:21" ht="18.600000000000001" customHeight="1" collapsed="1" x14ac:dyDescent="0.5">
      <c r="A90" s="273">
        <v>2021</v>
      </c>
      <c r="B90" s="274" t="s">
        <v>22</v>
      </c>
      <c r="C90" s="275" t="s">
        <v>243</v>
      </c>
      <c r="D90" s="282">
        <v>1035671.600724</v>
      </c>
      <c r="E90" s="283"/>
      <c r="F90" s="284">
        <v>58.857041622927021</v>
      </c>
      <c r="G90" s="282">
        <v>573185.14734200004</v>
      </c>
      <c r="H90" s="283"/>
      <c r="I90" s="284">
        <v>10.762428088295174</v>
      </c>
      <c r="J90" s="282">
        <v>1608856.7480660002</v>
      </c>
      <c r="K90" s="283"/>
      <c r="L90" s="284">
        <v>37.57467081197634</v>
      </c>
      <c r="M90" s="282">
        <v>462486.45338199998</v>
      </c>
      <c r="N90" s="283"/>
      <c r="O90" s="284">
        <v>243.95489115846809</v>
      </c>
      <c r="T90" s="2"/>
      <c r="U90" s="2"/>
    </row>
    <row r="91" spans="1:21" ht="18.600000000000001" hidden="1" customHeight="1" outlineLevel="2" x14ac:dyDescent="0.5">
      <c r="A91" s="104">
        <v>2022</v>
      </c>
      <c r="B91" s="105" t="s">
        <v>2</v>
      </c>
      <c r="C91" s="205" t="s">
        <v>218</v>
      </c>
      <c r="D91" s="211">
        <v>109228.960036</v>
      </c>
      <c r="E91" s="16">
        <v>2.0408349219872113</v>
      </c>
      <c r="F91" s="212">
        <v>56.348268429723227</v>
      </c>
      <c r="G91" s="209">
        <v>52350.524237999998</v>
      </c>
      <c r="H91" s="16">
        <v>-1.6014407767708239</v>
      </c>
      <c r="I91" s="207">
        <v>8.9486704016714427</v>
      </c>
      <c r="J91" s="211">
        <v>161579.48427399999</v>
      </c>
      <c r="K91" s="16">
        <v>0.83158659516699984</v>
      </c>
      <c r="L91" s="212">
        <v>37.032533819643795</v>
      </c>
      <c r="M91" s="209">
        <v>56878.435798000006</v>
      </c>
      <c r="N91" s="16">
        <v>5.639863531042848</v>
      </c>
      <c r="O91" s="17">
        <v>160.76713318341126</v>
      </c>
      <c r="T91" s="2"/>
      <c r="U91" s="2"/>
    </row>
    <row r="92" spans="1:21" ht="18.600000000000001" hidden="1" customHeight="1" outlineLevel="2" x14ac:dyDescent="0.5">
      <c r="A92" s="107">
        <v>2022</v>
      </c>
      <c r="B92" s="108" t="s">
        <v>4</v>
      </c>
      <c r="C92" s="206" t="s">
        <v>219</v>
      </c>
      <c r="D92" s="213">
        <v>115872.420564</v>
      </c>
      <c r="E92" s="18">
        <v>6.0821420672781512</v>
      </c>
      <c r="F92" s="214">
        <v>79.411807145330158</v>
      </c>
      <c r="G92" s="210">
        <v>49266.231052000003</v>
      </c>
      <c r="H92" s="18">
        <v>-5.891618528933817</v>
      </c>
      <c r="I92" s="208">
        <v>20.040282053033231</v>
      </c>
      <c r="J92" s="213">
        <v>165138.65161599999</v>
      </c>
      <c r="K92" s="18">
        <v>2.2027346837947048</v>
      </c>
      <c r="L92" s="214">
        <v>56.342763668372832</v>
      </c>
      <c r="M92" s="210">
        <v>66606.189511999997</v>
      </c>
      <c r="N92" s="18">
        <v>17.102709625397335</v>
      </c>
      <c r="O92" s="19">
        <v>182.9105562477983</v>
      </c>
      <c r="T92" s="2"/>
      <c r="U92" s="2"/>
    </row>
    <row r="93" spans="1:21" ht="18.600000000000001" hidden="1" customHeight="1" outlineLevel="2" x14ac:dyDescent="0.5">
      <c r="A93" s="104">
        <v>2022</v>
      </c>
      <c r="B93" s="105" t="s">
        <v>5</v>
      </c>
      <c r="C93" s="205" t="s">
        <v>220</v>
      </c>
      <c r="D93" s="211">
        <v>142002.395231</v>
      </c>
      <c r="E93" s="16">
        <v>22.550641938620419</v>
      </c>
      <c r="F93" s="212">
        <v>92.978983680564212</v>
      </c>
      <c r="G93" s="209">
        <v>56287.946711999997</v>
      </c>
      <c r="H93" s="16">
        <v>14.252593531233693</v>
      </c>
      <c r="I93" s="207">
        <v>11.9043964159256</v>
      </c>
      <c r="J93" s="211">
        <v>198290.34194300001</v>
      </c>
      <c r="K93" s="16">
        <v>20.075064197622417</v>
      </c>
      <c r="L93" s="212">
        <v>60.060764715098443</v>
      </c>
      <c r="M93" s="209">
        <v>85714.448518999998</v>
      </c>
      <c r="N93" s="16">
        <v>28.688413414728359</v>
      </c>
      <c r="O93" s="17">
        <v>268.12039735660858</v>
      </c>
      <c r="T93" s="2"/>
      <c r="U93" s="2"/>
    </row>
    <row r="94" spans="1:21" ht="18.600000000000001" hidden="1" customHeight="1" outlineLevel="1" x14ac:dyDescent="0.5">
      <c r="A94" s="273">
        <v>2022</v>
      </c>
      <c r="B94" s="274" t="s">
        <v>2362</v>
      </c>
      <c r="C94" s="275" t="s">
        <v>2363</v>
      </c>
      <c r="D94" s="282">
        <v>367103.77583100001</v>
      </c>
      <c r="E94" s="283">
        <v>14.05408421445955</v>
      </c>
      <c r="F94" s="284">
        <v>76.46539706553726</v>
      </c>
      <c r="G94" s="282">
        <v>157904.70200200001</v>
      </c>
      <c r="H94" s="283">
        <v>6.2522086566435542</v>
      </c>
      <c r="I94" s="284">
        <v>13.280972213305153</v>
      </c>
      <c r="J94" s="282">
        <v>525008.47783300001</v>
      </c>
      <c r="K94" s="283">
        <v>11.589669519427947</v>
      </c>
      <c r="L94" s="284">
        <v>51.114768849040139</v>
      </c>
      <c r="M94" s="282">
        <v>209199.073829</v>
      </c>
      <c r="N94" s="283">
        <v>20.746304127002226</v>
      </c>
      <c r="O94" s="284">
        <v>204.77936429789932</v>
      </c>
      <c r="T94" s="2"/>
      <c r="U94" s="2"/>
    </row>
    <row r="95" spans="1:21" ht="18.600000000000001" hidden="1" customHeight="1" outlineLevel="2" x14ac:dyDescent="0.5">
      <c r="A95" s="107">
        <v>2022</v>
      </c>
      <c r="B95" s="108" t="s">
        <v>6</v>
      </c>
      <c r="C95" s="206" t="s">
        <v>221</v>
      </c>
      <c r="D95" s="213">
        <v>137701.70522800001</v>
      </c>
      <c r="E95" s="18">
        <v>-3.0286038457336684</v>
      </c>
      <c r="F95" s="214">
        <v>98.84108745278715</v>
      </c>
      <c r="G95" s="210">
        <v>57324.396277</v>
      </c>
      <c r="H95" s="18">
        <v>1.8413348248481176</v>
      </c>
      <c r="I95" s="208">
        <v>15.334664536382657</v>
      </c>
      <c r="J95" s="213">
        <v>195026.101505</v>
      </c>
      <c r="K95" s="18">
        <v>-1.6461923490647568</v>
      </c>
      <c r="L95" s="214">
        <v>63.949755590020317</v>
      </c>
      <c r="M95" s="210">
        <v>80377.308951000014</v>
      </c>
      <c r="N95" s="18">
        <v>-6.2266510025050454</v>
      </c>
      <c r="O95" s="19">
        <v>311.14809999400171</v>
      </c>
      <c r="Q95" s="8"/>
      <c r="T95" s="2"/>
      <c r="U95" s="2"/>
    </row>
    <row r="96" spans="1:21" ht="18.600000000000001" hidden="1" customHeight="1" outlineLevel="2" x14ac:dyDescent="0.5">
      <c r="A96" s="104">
        <v>2022</v>
      </c>
      <c r="B96" s="105" t="s">
        <v>7</v>
      </c>
      <c r="C96" s="205" t="s">
        <v>222</v>
      </c>
      <c r="D96" s="211">
        <v>143003.61502900001</v>
      </c>
      <c r="E96" s="16">
        <v>3.8502862344524713</v>
      </c>
      <c r="F96" s="212">
        <v>81.976940348167375</v>
      </c>
      <c r="G96" s="209">
        <v>55958.986956000001</v>
      </c>
      <c r="H96" s="16">
        <v>-2.3818991732632244</v>
      </c>
      <c r="I96" s="207">
        <v>26.563520929844621</v>
      </c>
      <c r="J96" s="211">
        <v>198962.60198500002</v>
      </c>
      <c r="K96" s="16">
        <v>2.0184480177896091</v>
      </c>
      <c r="L96" s="212">
        <v>62.02493102507718</v>
      </c>
      <c r="M96" s="209">
        <v>87044.628073</v>
      </c>
      <c r="N96" s="16">
        <v>8.2950265553983016</v>
      </c>
      <c r="O96" s="17">
        <v>153.26332188552217</v>
      </c>
      <c r="T96" s="2"/>
      <c r="U96" s="2"/>
    </row>
    <row r="97" spans="1:21" ht="18.600000000000001" hidden="1" customHeight="1" outlineLevel="2" x14ac:dyDescent="0.5">
      <c r="A97" s="107">
        <v>2022</v>
      </c>
      <c r="B97" s="108" t="s">
        <v>8</v>
      </c>
      <c r="C97" s="206" t="s">
        <v>223</v>
      </c>
      <c r="D97" s="213">
        <v>147098.102013</v>
      </c>
      <c r="E97" s="18">
        <v>2.8632052295808563</v>
      </c>
      <c r="F97" s="214">
        <v>74.404586365178488</v>
      </c>
      <c r="G97" s="210">
        <v>62070.882832000003</v>
      </c>
      <c r="H97" s="18">
        <v>10.922098859305173</v>
      </c>
      <c r="I97" s="208">
        <v>33.466302472122656</v>
      </c>
      <c r="J97" s="213">
        <v>209168.984845</v>
      </c>
      <c r="K97" s="18">
        <v>5.1297996498706144</v>
      </c>
      <c r="L97" s="214">
        <v>59.854256383568206</v>
      </c>
      <c r="M97" s="210">
        <v>85027.219180999993</v>
      </c>
      <c r="N97" s="18">
        <v>-2.3176719076886698</v>
      </c>
      <c r="O97" s="19">
        <v>124.72427408760241</v>
      </c>
      <c r="T97" s="2"/>
      <c r="U97" s="2"/>
    </row>
    <row r="98" spans="1:21" ht="18.600000000000001" hidden="1" customHeight="1" outlineLevel="1" x14ac:dyDescent="0.5">
      <c r="A98" s="273">
        <v>2022</v>
      </c>
      <c r="B98" s="274" t="s">
        <v>2367</v>
      </c>
      <c r="C98" s="275" t="s">
        <v>2364</v>
      </c>
      <c r="D98" s="282">
        <v>427803.42227000004</v>
      </c>
      <c r="E98" s="283">
        <v>16.534737705052581</v>
      </c>
      <c r="F98" s="284">
        <v>84.256233823404457</v>
      </c>
      <c r="G98" s="282">
        <v>175354.266065</v>
      </c>
      <c r="H98" s="283">
        <v>11.05069313438114</v>
      </c>
      <c r="I98" s="284">
        <v>24.875215804202732</v>
      </c>
      <c r="J98" s="282">
        <v>603157.68833499996</v>
      </c>
      <c r="K98" s="283">
        <v>14.885323533167494</v>
      </c>
      <c r="L98" s="284">
        <v>61.877145401012633</v>
      </c>
      <c r="M98" s="282">
        <v>252449.15620500001</v>
      </c>
      <c r="N98" s="283">
        <v>20.674127081151795</v>
      </c>
      <c r="O98" s="286">
        <v>175.13413073909959</v>
      </c>
      <c r="T98" s="2"/>
      <c r="U98" s="2"/>
    </row>
    <row r="99" spans="1:21" ht="18.600000000000001" hidden="1" customHeight="1" outlineLevel="2" x14ac:dyDescent="0.5">
      <c r="A99" s="104">
        <v>2022</v>
      </c>
      <c r="B99" s="105" t="s">
        <v>9</v>
      </c>
      <c r="C99" s="205" t="s">
        <v>224</v>
      </c>
      <c r="D99" s="211">
        <v>140148.33834799999</v>
      </c>
      <c r="E99" s="16">
        <v>-4.7245773873994761</v>
      </c>
      <c r="F99" s="212">
        <v>58.048492049906962</v>
      </c>
      <c r="G99" s="209">
        <v>57555.576458000003</v>
      </c>
      <c r="H99" s="16">
        <v>-7.274435561390435</v>
      </c>
      <c r="I99" s="207">
        <v>23.510912779127647</v>
      </c>
      <c r="J99" s="211">
        <v>197703.91480599999</v>
      </c>
      <c r="K99" s="16">
        <v>-5.4812476369266445</v>
      </c>
      <c r="L99" s="212">
        <v>46.15087155141908</v>
      </c>
      <c r="M99" s="209">
        <v>82592.761889999994</v>
      </c>
      <c r="N99" s="16">
        <v>-2.8631505469062755</v>
      </c>
      <c r="O99" s="17">
        <v>96.3004071010497</v>
      </c>
      <c r="T99" s="2"/>
      <c r="U99" s="2"/>
    </row>
    <row r="100" spans="1:21" ht="18.600000000000001" hidden="1" customHeight="1" outlineLevel="2" x14ac:dyDescent="0.5">
      <c r="A100" s="107">
        <v>2022</v>
      </c>
      <c r="B100" s="108" t="s">
        <v>10</v>
      </c>
      <c r="C100" s="206" t="s">
        <v>225</v>
      </c>
      <c r="D100" s="213">
        <v>133603.68497599999</v>
      </c>
      <c r="E100" s="18">
        <v>-4.6698044722792815</v>
      </c>
      <c r="F100" s="214">
        <v>48.921473780339866</v>
      </c>
      <c r="G100" s="210">
        <v>63796.635368000003</v>
      </c>
      <c r="H100" s="18">
        <v>10.843534708672898</v>
      </c>
      <c r="I100" s="208">
        <v>25.510277485489439</v>
      </c>
      <c r="J100" s="213">
        <v>197400.32034400001</v>
      </c>
      <c r="K100" s="18">
        <v>-0.153560167130673</v>
      </c>
      <c r="L100" s="214">
        <v>40.45446908420449</v>
      </c>
      <c r="M100" s="210">
        <v>69807.049607999987</v>
      </c>
      <c r="N100" s="18">
        <v>-15.480427085158476</v>
      </c>
      <c r="O100" s="19">
        <v>79.524683468746218</v>
      </c>
      <c r="T100" s="2"/>
      <c r="U100" s="2"/>
    </row>
    <row r="101" spans="1:21" ht="18.600000000000001" hidden="1" customHeight="1" outlineLevel="2" x14ac:dyDescent="0.5">
      <c r="A101" s="104">
        <v>2022</v>
      </c>
      <c r="B101" s="105" t="s">
        <v>11</v>
      </c>
      <c r="C101" s="205" t="s">
        <v>226</v>
      </c>
      <c r="D101" s="211">
        <v>125303.93098600001</v>
      </c>
      <c r="E101" s="16">
        <v>-6.212219364676141</v>
      </c>
      <c r="F101" s="212">
        <v>31.615041827615563</v>
      </c>
      <c r="G101" s="209">
        <v>61458.585811999998</v>
      </c>
      <c r="H101" s="16">
        <v>-3.6648477502196908</v>
      </c>
      <c r="I101" s="207">
        <v>29.85952433805663</v>
      </c>
      <c r="J101" s="211">
        <v>186762.516798</v>
      </c>
      <c r="K101" s="16">
        <v>-5.3889494847131019</v>
      </c>
      <c r="L101" s="212">
        <v>31.032131161246944</v>
      </c>
      <c r="M101" s="209">
        <v>63845.345174000009</v>
      </c>
      <c r="N101" s="16">
        <v>-8.5402612880472706</v>
      </c>
      <c r="O101" s="17">
        <v>33.350359003796356</v>
      </c>
      <c r="T101" s="2"/>
      <c r="U101" s="2"/>
    </row>
    <row r="102" spans="1:21" ht="18.600000000000001" hidden="1" customHeight="1" outlineLevel="1" x14ac:dyDescent="0.5">
      <c r="A102" s="273">
        <v>2022</v>
      </c>
      <c r="B102" s="274" t="s">
        <v>2368</v>
      </c>
      <c r="C102" s="275" t="s">
        <v>2365</v>
      </c>
      <c r="D102" s="282">
        <v>399055.95430999994</v>
      </c>
      <c r="E102" s="283">
        <v>-6.7197844765852892</v>
      </c>
      <c r="F102" s="284">
        <v>45.857345644827397</v>
      </c>
      <c r="G102" s="282">
        <v>182810.79763800002</v>
      </c>
      <c r="H102" s="283">
        <v>4.252266990890341</v>
      </c>
      <c r="I102" s="284">
        <v>26.288599894584188</v>
      </c>
      <c r="J102" s="282">
        <v>581866.75194799993</v>
      </c>
      <c r="K102" s="283">
        <v>-3.5299121272536649</v>
      </c>
      <c r="L102" s="284">
        <v>39.08621442100457</v>
      </c>
      <c r="M102" s="282">
        <v>216245.15667200001</v>
      </c>
      <c r="N102" s="283">
        <v>-14.341105384246456</v>
      </c>
      <c r="O102" s="286">
        <v>67.844056419154043</v>
      </c>
      <c r="T102" s="2"/>
      <c r="U102" s="2"/>
    </row>
    <row r="103" spans="1:21" ht="18.600000000000001" hidden="1" customHeight="1" outlineLevel="2" x14ac:dyDescent="0.5">
      <c r="A103" s="107">
        <v>2022</v>
      </c>
      <c r="B103" s="108" t="s">
        <v>12</v>
      </c>
      <c r="C103" s="206" t="s">
        <v>227</v>
      </c>
      <c r="D103" s="213">
        <v>126247.000332</v>
      </c>
      <c r="E103" s="18">
        <v>0.75262550710029075</v>
      </c>
      <c r="F103" s="214">
        <v>19.090365174069635</v>
      </c>
      <c r="G103" s="210">
        <v>66275.153928999993</v>
      </c>
      <c r="H103" s="18">
        <v>7.8370955878056314</v>
      </c>
      <c r="I103" s="208">
        <v>44.541540062625003</v>
      </c>
      <c r="J103" s="213">
        <v>192522.15426099999</v>
      </c>
      <c r="K103" s="18">
        <v>3.0839365209612835</v>
      </c>
      <c r="L103" s="214">
        <v>26.774916640755041</v>
      </c>
      <c r="M103" s="210">
        <v>59971.846403000003</v>
      </c>
      <c r="N103" s="18">
        <v>-6.067002630251932</v>
      </c>
      <c r="O103" s="19">
        <v>-0.30851078992695602</v>
      </c>
      <c r="T103" s="2"/>
      <c r="U103" s="2"/>
    </row>
    <row r="104" spans="1:21" ht="18.600000000000001" hidden="1" customHeight="1" outlineLevel="2" x14ac:dyDescent="0.5">
      <c r="A104" s="104">
        <v>2022</v>
      </c>
      <c r="B104" s="105" t="s">
        <v>13</v>
      </c>
      <c r="C104" s="205" t="s">
        <v>228</v>
      </c>
      <c r="D104" s="211">
        <v>112597.792779</v>
      </c>
      <c r="E104" s="16">
        <v>-10.811510386073165</v>
      </c>
      <c r="F104" s="212">
        <v>3.4769444906717073</v>
      </c>
      <c r="G104" s="209">
        <v>64754.098078000003</v>
      </c>
      <c r="H104" s="16">
        <v>-2.2950619664037109</v>
      </c>
      <c r="I104" s="207">
        <v>30.661697421308954</v>
      </c>
      <c r="J104" s="211">
        <v>177351.89085699999</v>
      </c>
      <c r="K104" s="16">
        <v>-7.8797494564879278</v>
      </c>
      <c r="L104" s="212">
        <v>11.983687106601604</v>
      </c>
      <c r="M104" s="209">
        <v>47843.694700999993</v>
      </c>
      <c r="N104" s="16">
        <v>-20.223075375236931</v>
      </c>
      <c r="O104" s="17">
        <v>-19.259031309706966</v>
      </c>
      <c r="T104" s="2"/>
      <c r="U104" s="2"/>
    </row>
    <row r="105" spans="1:21" ht="18.600000000000001" hidden="1" customHeight="1" outlineLevel="2" x14ac:dyDescent="0.5">
      <c r="A105" s="107">
        <v>2022</v>
      </c>
      <c r="B105" s="108" t="s">
        <v>14</v>
      </c>
      <c r="C105" s="206" t="s">
        <v>229</v>
      </c>
      <c r="D105" s="213">
        <v>109132.91743</v>
      </c>
      <c r="E105" s="18">
        <v>-3.0772142716870454</v>
      </c>
      <c r="F105" s="214">
        <v>1.9511126752397079</v>
      </c>
      <c r="G105" s="210">
        <v>64938.981055999997</v>
      </c>
      <c r="H105" s="18">
        <v>0.28551548625894707</v>
      </c>
      <c r="I105" s="208">
        <v>22.059946224887959</v>
      </c>
      <c r="J105" s="213">
        <v>174071.89848599999</v>
      </c>
      <c r="K105" s="18">
        <v>-1.8494262199012512</v>
      </c>
      <c r="L105" s="214">
        <v>8.6273160533941518</v>
      </c>
      <c r="M105" s="210">
        <v>44193.936374000004</v>
      </c>
      <c r="N105" s="18">
        <v>-7.6285043406643593</v>
      </c>
      <c r="O105" s="19">
        <v>-17.918955717605851</v>
      </c>
      <c r="T105" s="2"/>
      <c r="U105" s="2"/>
    </row>
    <row r="106" spans="1:21" ht="18.600000000000001" hidden="1" customHeight="1" outlineLevel="1" x14ac:dyDescent="0.5">
      <c r="A106" s="273">
        <v>2022</v>
      </c>
      <c r="B106" s="274" t="s">
        <v>2369</v>
      </c>
      <c r="C106" s="275" t="s">
        <v>2366</v>
      </c>
      <c r="D106" s="282">
        <v>347977.71054100001</v>
      </c>
      <c r="E106" s="283">
        <v>-12.799769861176069</v>
      </c>
      <c r="F106" s="284">
        <v>8.1118792988633004</v>
      </c>
      <c r="G106" s="282">
        <v>195968.23306299999</v>
      </c>
      <c r="H106" s="283">
        <v>7.1972966558869089</v>
      </c>
      <c r="I106" s="284">
        <v>31.864709064964369</v>
      </c>
      <c r="J106" s="282">
        <v>543945.94360400003</v>
      </c>
      <c r="K106" s="283">
        <v>-6.5170948876262287</v>
      </c>
      <c r="L106" s="284">
        <v>15.61479603861069</v>
      </c>
      <c r="M106" s="282">
        <v>152009.47747800002</v>
      </c>
      <c r="N106" s="283">
        <v>-29.705025621189975</v>
      </c>
      <c r="O106" s="286">
        <v>-12.262601063194086</v>
      </c>
      <c r="T106" s="2"/>
      <c r="U106" s="2"/>
    </row>
    <row r="107" spans="1:21" ht="18.600000000000001" customHeight="1" collapsed="1" x14ac:dyDescent="0.5">
      <c r="A107" s="273">
        <v>2022</v>
      </c>
      <c r="B107" s="274" t="s">
        <v>22</v>
      </c>
      <c r="C107" s="275" t="s">
        <v>243</v>
      </c>
      <c r="D107" s="282">
        <v>1541940.8629519998</v>
      </c>
      <c r="E107" s="283"/>
      <c r="F107" s="284">
        <v>48.883184773444157</v>
      </c>
      <c r="G107" s="282">
        <v>712037.99876800005</v>
      </c>
      <c r="H107" s="283"/>
      <c r="I107" s="284">
        <v>24.224781830076147</v>
      </c>
      <c r="J107" s="282">
        <v>2253978.8617199999</v>
      </c>
      <c r="K107" s="283"/>
      <c r="L107" s="284">
        <v>40.098169984959718</v>
      </c>
      <c r="M107" s="282">
        <v>829902.86418399971</v>
      </c>
      <c r="N107" s="283"/>
      <c r="O107" s="284">
        <v>79.443713024503396</v>
      </c>
      <c r="T107" s="2"/>
      <c r="U107" s="2"/>
    </row>
    <row r="108" spans="1:21" ht="18.600000000000001" hidden="1" customHeight="1" outlineLevel="2" x14ac:dyDescent="0.5">
      <c r="A108" s="104">
        <v>2023</v>
      </c>
      <c r="B108" s="105" t="s">
        <v>2</v>
      </c>
      <c r="C108" s="205" t="s">
        <v>218</v>
      </c>
      <c r="D108" s="211">
        <v>105467.523642</v>
      </c>
      <c r="E108" s="16">
        <v>-3.3586509683029897</v>
      </c>
      <c r="F108" s="212">
        <v>-3.4436255666631777</v>
      </c>
      <c r="G108" s="209">
        <v>66071.600479000001</v>
      </c>
      <c r="H108" s="16">
        <v>1.744128726047145</v>
      </c>
      <c r="I108" s="207">
        <v>26.210007331770324</v>
      </c>
      <c r="J108" s="211">
        <v>171539.124121</v>
      </c>
      <c r="K108" s="16">
        <v>-1.4550162243469167</v>
      </c>
      <c r="L108" s="212">
        <v>6.1639260031990606</v>
      </c>
      <c r="M108" s="209">
        <v>39395.923162999999</v>
      </c>
      <c r="N108" s="16">
        <v>-10.856722900616639</v>
      </c>
      <c r="O108" s="17">
        <v>-30.736626965424986</v>
      </c>
      <c r="T108" s="2"/>
      <c r="U108" s="2"/>
    </row>
    <row r="109" spans="1:21" ht="18.600000000000001" hidden="1" customHeight="1" outlineLevel="2" x14ac:dyDescent="0.5">
      <c r="A109" s="107">
        <v>2023</v>
      </c>
      <c r="B109" s="108" t="s">
        <v>4</v>
      </c>
      <c r="C109" s="206" t="s">
        <v>219</v>
      </c>
      <c r="D109" s="213">
        <v>96972.197264000002</v>
      </c>
      <c r="E109" s="18">
        <v>-8.054921633351908</v>
      </c>
      <c r="F109" s="214">
        <v>-16.311235415644752</v>
      </c>
      <c r="G109" s="210">
        <v>56195.934169</v>
      </c>
      <c r="H109" s="18">
        <v>-14.946915525587812</v>
      </c>
      <c r="I109" s="208">
        <v>14.065827584183911</v>
      </c>
      <c r="J109" s="213">
        <v>153168.131433</v>
      </c>
      <c r="K109" s="18">
        <v>-10.70950594048824</v>
      </c>
      <c r="L109" s="214">
        <v>-7.2487694830131399</v>
      </c>
      <c r="M109" s="210">
        <v>40776.263095000002</v>
      </c>
      <c r="N109" s="18">
        <v>3.5037633876197503</v>
      </c>
      <c r="O109" s="19">
        <v>-38.780069249189502</v>
      </c>
      <c r="T109" s="2"/>
      <c r="U109" s="2"/>
    </row>
    <row r="110" spans="1:21" ht="18.600000000000001" hidden="1" customHeight="1" outlineLevel="2" x14ac:dyDescent="0.5">
      <c r="A110" s="104">
        <v>2023</v>
      </c>
      <c r="B110" s="105" t="s">
        <v>5</v>
      </c>
      <c r="C110" s="205" t="s">
        <v>220</v>
      </c>
      <c r="D110" s="211">
        <v>107020.04754299999</v>
      </c>
      <c r="E110" s="16">
        <v>10.361578434327345</v>
      </c>
      <c r="F110" s="212">
        <v>-24.63504057878254</v>
      </c>
      <c r="G110" s="209">
        <v>66686.295026000007</v>
      </c>
      <c r="H110" s="16">
        <v>18.667473033639716</v>
      </c>
      <c r="I110" s="207">
        <v>18.47349019001112</v>
      </c>
      <c r="J110" s="211">
        <v>173706.342569</v>
      </c>
      <c r="K110" s="16">
        <v>13.408932356783353</v>
      </c>
      <c r="L110" s="212">
        <v>-12.397981229497734</v>
      </c>
      <c r="M110" s="209">
        <v>40333.752516999986</v>
      </c>
      <c r="N110" s="16">
        <v>-1.0852161145052956</v>
      </c>
      <c r="O110" s="17">
        <v>-52.944044774365715</v>
      </c>
      <c r="T110" s="2"/>
      <c r="U110" s="2"/>
    </row>
    <row r="111" spans="1:21" ht="18.600000000000001" hidden="1" customHeight="1" outlineLevel="1" x14ac:dyDescent="0.5">
      <c r="A111" s="273">
        <v>2023</v>
      </c>
      <c r="B111" s="274" t="s">
        <v>2362</v>
      </c>
      <c r="C111" s="275" t="s">
        <v>2363</v>
      </c>
      <c r="D111" s="282">
        <v>309459.76844899997</v>
      </c>
      <c r="E111" s="283">
        <v>-11.069083141019664</v>
      </c>
      <c r="F111" s="284">
        <v>-15.702373872759356</v>
      </c>
      <c r="G111" s="282">
        <v>188953.82967400001</v>
      </c>
      <c r="H111" s="283">
        <v>-3.5793573679592239</v>
      </c>
      <c r="I111" s="284">
        <v>19.663206527951726</v>
      </c>
      <c r="J111" s="282">
        <v>498413.598123</v>
      </c>
      <c r="K111" s="283">
        <v>-8.3707482363630241</v>
      </c>
      <c r="L111" s="284">
        <v>-5.0656095725866717</v>
      </c>
      <c r="M111" s="282">
        <v>120505.93877499999</v>
      </c>
      <c r="N111" s="283">
        <v>-20.724720080403848</v>
      </c>
      <c r="O111" s="284">
        <v>-42.396523765921678</v>
      </c>
      <c r="T111" s="2"/>
      <c r="U111" s="2"/>
    </row>
    <row r="112" spans="1:21" ht="18.600000000000001" hidden="1" customHeight="1" outlineLevel="2" x14ac:dyDescent="0.5">
      <c r="A112" s="107">
        <v>2023</v>
      </c>
      <c r="B112" s="108" t="s">
        <v>6</v>
      </c>
      <c r="C112" s="206" t="s">
        <v>221</v>
      </c>
      <c r="D112" s="213">
        <v>102742.24871299999</v>
      </c>
      <c r="E112" s="18">
        <v>-3.9971939166642656</v>
      </c>
      <c r="F112" s="214">
        <v>-25.387816699230981</v>
      </c>
      <c r="G112" s="210">
        <v>61116.955199000004</v>
      </c>
      <c r="H112" s="18">
        <v>-8.3515508318892202</v>
      </c>
      <c r="I112" s="208">
        <v>6.6159596407675991</v>
      </c>
      <c r="J112" s="213">
        <v>163859.203912</v>
      </c>
      <c r="K112" s="18">
        <v>-5.6688423182294052</v>
      </c>
      <c r="L112" s="214">
        <v>-15.980885303294112</v>
      </c>
      <c r="M112" s="210">
        <v>41625.29351399999</v>
      </c>
      <c r="N112" s="18">
        <v>3.2021344814262975</v>
      </c>
      <c r="O112" s="19">
        <v>-48.212631080525732</v>
      </c>
      <c r="T112" s="2"/>
      <c r="U112" s="2"/>
    </row>
    <row r="113" spans="1:21" ht="18.600000000000001" hidden="1" customHeight="1" outlineLevel="2" x14ac:dyDescent="0.5">
      <c r="A113" s="104">
        <v>2023</v>
      </c>
      <c r="B113" s="105" t="s">
        <v>7</v>
      </c>
      <c r="C113" s="205" t="s">
        <v>222</v>
      </c>
      <c r="D113" s="211">
        <v>99038.573854000002</v>
      </c>
      <c r="E113" s="16">
        <v>-3.6048216827975321</v>
      </c>
      <c r="F113" s="212">
        <v>-30.744006832333749</v>
      </c>
      <c r="G113" s="209">
        <v>68437.407315000004</v>
      </c>
      <c r="H113" s="16">
        <v>11.977776203287993</v>
      </c>
      <c r="I113" s="207">
        <v>22.299224910578985</v>
      </c>
      <c r="J113" s="211">
        <v>167475.98116900001</v>
      </c>
      <c r="K113" s="16">
        <v>2.2072469355718161</v>
      </c>
      <c r="L113" s="212">
        <v>-15.82539658300901</v>
      </c>
      <c r="M113" s="209">
        <v>30601.166538999998</v>
      </c>
      <c r="N113" s="16">
        <v>-26.484202378758496</v>
      </c>
      <c r="O113" s="17">
        <v>-64.844279059545968</v>
      </c>
      <c r="T113" s="2"/>
      <c r="U113" s="2"/>
    </row>
    <row r="114" spans="1:21" ht="18.600000000000001" hidden="1" customHeight="1" outlineLevel="2" x14ac:dyDescent="0.5">
      <c r="A114" s="107">
        <v>2023</v>
      </c>
      <c r="B114" s="108" t="s">
        <v>8</v>
      </c>
      <c r="C114" s="206" t="s">
        <v>223</v>
      </c>
      <c r="D114" s="213">
        <v>93273.326453999995</v>
      </c>
      <c r="E114" s="18">
        <v>-5.8212140741232599</v>
      </c>
      <c r="F114" s="214">
        <v>-36.591074135166721</v>
      </c>
      <c r="G114" s="210">
        <v>60800.478174999997</v>
      </c>
      <c r="H114" s="18">
        <v>-11.158998330911574</v>
      </c>
      <c r="I114" s="208">
        <v>-2.0466998357965394</v>
      </c>
      <c r="J114" s="213">
        <v>154073.80462899999</v>
      </c>
      <c r="K114" s="18">
        <v>-8.0024469457956933</v>
      </c>
      <c r="L114" s="214">
        <v>-26.340033278273577</v>
      </c>
      <c r="M114" s="210">
        <v>32472.848278999998</v>
      </c>
      <c r="N114" s="18">
        <v>6.1163738239018253</v>
      </c>
      <c r="O114" s="19">
        <v>-61.808878860457526</v>
      </c>
      <c r="T114" s="2"/>
      <c r="U114" s="2"/>
    </row>
    <row r="115" spans="1:21" ht="18.600000000000001" hidden="1" customHeight="1" outlineLevel="1" x14ac:dyDescent="0.5">
      <c r="A115" s="273">
        <v>2023</v>
      </c>
      <c r="B115" s="274" t="s">
        <v>2367</v>
      </c>
      <c r="C115" s="275" t="s">
        <v>2364</v>
      </c>
      <c r="D115" s="282">
        <v>295054.14902100002</v>
      </c>
      <c r="E115" s="283">
        <v>-4.6550863461833352</v>
      </c>
      <c r="F115" s="284">
        <v>-31.03043742488293</v>
      </c>
      <c r="G115" s="282">
        <v>190354.840689</v>
      </c>
      <c r="H115" s="283">
        <v>0.74145679789456853</v>
      </c>
      <c r="I115" s="284">
        <v>8.5544395130025652</v>
      </c>
      <c r="J115" s="282">
        <v>485408.98970999999</v>
      </c>
      <c r="K115" s="283">
        <v>-2.6092001626710659</v>
      </c>
      <c r="L115" s="284">
        <v>-19.5220422291295</v>
      </c>
      <c r="M115" s="282">
        <v>104699.30833199999</v>
      </c>
      <c r="N115" s="283">
        <v>-13.116889178808854</v>
      </c>
      <c r="O115" s="286">
        <v>-58.526576239779757</v>
      </c>
      <c r="T115" s="2"/>
      <c r="U115" s="2"/>
    </row>
    <row r="116" spans="1:21" ht="18.600000000000001" hidden="1" customHeight="1" outlineLevel="2" x14ac:dyDescent="0.5">
      <c r="A116" s="104">
        <v>2023</v>
      </c>
      <c r="B116" s="105" t="s">
        <v>9</v>
      </c>
      <c r="C116" s="205" t="s">
        <v>224</v>
      </c>
      <c r="D116" s="211">
        <v>92644.128244000007</v>
      </c>
      <c r="E116" s="16">
        <v>-0.67457464413503976</v>
      </c>
      <c r="F116" s="212">
        <v>-33.895664168377849</v>
      </c>
      <c r="G116" s="209">
        <v>66794.125732</v>
      </c>
      <c r="H116" s="16">
        <v>9.8578954260009066</v>
      </c>
      <c r="I116" s="207">
        <v>16.051527658213338</v>
      </c>
      <c r="J116" s="211">
        <v>159438.25397600001</v>
      </c>
      <c r="K116" s="16">
        <v>3.4817400400524168</v>
      </c>
      <c r="L116" s="212">
        <v>-19.355034455209829</v>
      </c>
      <c r="M116" s="209">
        <v>25850.002512000006</v>
      </c>
      <c r="N116" s="16">
        <v>-20.395025746118328</v>
      </c>
      <c r="O116" s="17">
        <v>-68.701854835139216</v>
      </c>
      <c r="T116" s="2"/>
      <c r="U116" s="2"/>
    </row>
    <row r="117" spans="1:21" ht="18.600000000000001" hidden="1" customHeight="1" outlineLevel="2" x14ac:dyDescent="0.5">
      <c r="A117" s="107">
        <v>2023</v>
      </c>
      <c r="B117" s="108" t="s">
        <v>10</v>
      </c>
      <c r="C117" s="206" t="s">
        <v>225</v>
      </c>
      <c r="D117" s="213">
        <v>102876.802427</v>
      </c>
      <c r="E117" s="18">
        <v>11.0451405576939</v>
      </c>
      <c r="F117" s="214">
        <v>-22.998529235566846</v>
      </c>
      <c r="G117" s="210">
        <v>67436.825349000006</v>
      </c>
      <c r="H117" s="18">
        <v>0.96220979009251639</v>
      </c>
      <c r="I117" s="208">
        <v>5.7059278440033445</v>
      </c>
      <c r="J117" s="213">
        <v>170313.62777600001</v>
      </c>
      <c r="K117" s="18">
        <v>6.8210567594631621</v>
      </c>
      <c r="L117" s="214">
        <v>-13.721706490038788</v>
      </c>
      <c r="M117" s="210">
        <v>35439.977077999996</v>
      </c>
      <c r="N117" s="18">
        <v>37.098544039011841</v>
      </c>
      <c r="O117" s="19">
        <v>-49.231521347754359</v>
      </c>
      <c r="T117" s="2"/>
      <c r="U117" s="2"/>
    </row>
    <row r="118" spans="1:21" ht="18.600000000000001" hidden="1" customHeight="1" outlineLevel="2" x14ac:dyDescent="0.5">
      <c r="A118" s="104">
        <v>2023</v>
      </c>
      <c r="B118" s="105" t="s">
        <v>11</v>
      </c>
      <c r="C118" s="205" t="s">
        <v>226</v>
      </c>
      <c r="D118" s="211">
        <v>104094.875476</v>
      </c>
      <c r="E118" s="16">
        <v>1.1840113808594843</v>
      </c>
      <c r="F118" s="212">
        <v>-16.926089503424802</v>
      </c>
      <c r="G118" s="209">
        <v>60754.793618999996</v>
      </c>
      <c r="H118" s="16">
        <v>-9.9085799122646474</v>
      </c>
      <c r="I118" s="207">
        <v>-1.145148694362863</v>
      </c>
      <c r="J118" s="211">
        <v>164849.66909499999</v>
      </c>
      <c r="K118" s="16">
        <v>-3.2081746788849674</v>
      </c>
      <c r="L118" s="212">
        <v>-11.733000860499576</v>
      </c>
      <c r="M118" s="209">
        <v>43340.081857000005</v>
      </c>
      <c r="N118" s="16">
        <v>22.291506457841759</v>
      </c>
      <c r="O118" s="17">
        <v>-32.117084277822094</v>
      </c>
      <c r="T118" s="2"/>
      <c r="U118" s="2"/>
    </row>
    <row r="119" spans="1:21" ht="18.600000000000001" hidden="1" customHeight="1" outlineLevel="1" x14ac:dyDescent="0.5">
      <c r="A119" s="273">
        <v>2023</v>
      </c>
      <c r="B119" s="274" t="s">
        <v>2368</v>
      </c>
      <c r="C119" s="275" t="s">
        <v>2365</v>
      </c>
      <c r="D119" s="282">
        <v>299615.806147</v>
      </c>
      <c r="E119" s="283">
        <v>1.54604066444608</v>
      </c>
      <c r="F119" s="284">
        <v>-24.918848369256896</v>
      </c>
      <c r="G119" s="282">
        <v>194985.74470000001</v>
      </c>
      <c r="H119" s="283">
        <v>2.4327744932769679</v>
      </c>
      <c r="I119" s="284">
        <v>6.6598621193638019</v>
      </c>
      <c r="J119" s="282">
        <v>494601.55084699998</v>
      </c>
      <c r="K119" s="283">
        <v>1.8937764507599875</v>
      </c>
      <c r="L119" s="284">
        <v>-14.997454453077019</v>
      </c>
      <c r="M119" s="282">
        <v>104630.06144700001</v>
      </c>
      <c r="N119" s="283">
        <v>-6.6138818014338518E-2</v>
      </c>
      <c r="O119" s="286">
        <v>-51.615072884290051</v>
      </c>
      <c r="T119" s="2"/>
      <c r="U119" s="2"/>
    </row>
    <row r="120" spans="1:21" ht="18.600000000000001" hidden="1" customHeight="1" outlineLevel="2" x14ac:dyDescent="0.5">
      <c r="A120" s="107">
        <v>2023</v>
      </c>
      <c r="B120" s="108" t="s">
        <v>12</v>
      </c>
      <c r="C120" s="206" t="s">
        <v>227</v>
      </c>
      <c r="D120" s="213">
        <v>103945.298025</v>
      </c>
      <c r="E120" s="18">
        <v>-0.14369338578487101</v>
      </c>
      <c r="F120" s="214">
        <v>-17.665134417730133</v>
      </c>
      <c r="G120" s="210">
        <v>74866.783806000007</v>
      </c>
      <c r="H120" s="18">
        <v>23.227780634887594</v>
      </c>
      <c r="I120" s="208">
        <v>12.963575891810297</v>
      </c>
      <c r="J120" s="213">
        <v>178812.08183099999</v>
      </c>
      <c r="K120" s="18">
        <v>8.4697851155246759</v>
      </c>
      <c r="L120" s="214">
        <v>-7.1212959789622055</v>
      </c>
      <c r="M120" s="210">
        <v>29078.51421899999</v>
      </c>
      <c r="N120" s="18">
        <v>-32.906185283765403</v>
      </c>
      <c r="O120" s="19">
        <v>-51.513058271380189</v>
      </c>
      <c r="T120" s="2"/>
      <c r="U120" s="2"/>
    </row>
    <row r="121" spans="1:21" ht="18.600000000000001" hidden="1" customHeight="1" outlineLevel="2" x14ac:dyDescent="0.5">
      <c r="A121" s="104">
        <v>2023</v>
      </c>
      <c r="B121" s="105" t="s">
        <v>13</v>
      </c>
      <c r="C121" s="205" t="s">
        <v>228</v>
      </c>
      <c r="D121" s="211">
        <v>95007.922730000006</v>
      </c>
      <c r="E121" s="16">
        <v>-8.5981525521726336</v>
      </c>
      <c r="F121" s="212">
        <v>-15.62186044225956</v>
      </c>
      <c r="G121" s="209">
        <v>64663.487847999997</v>
      </c>
      <c r="H121" s="16">
        <v>-13.62860195041835</v>
      </c>
      <c r="I121" s="207">
        <v>-0.13992972288928707</v>
      </c>
      <c r="J121" s="211">
        <v>159671.41057800001</v>
      </c>
      <c r="K121" s="16">
        <v>-10.704350095923798</v>
      </c>
      <c r="L121" s="212">
        <v>-9.9691523972844855</v>
      </c>
      <c r="M121" s="209">
        <v>30344.434882000009</v>
      </c>
      <c r="N121" s="16">
        <v>4.3534571727631892</v>
      </c>
      <c r="O121" s="17">
        <v>-36.575895587416305</v>
      </c>
      <c r="T121" s="2"/>
      <c r="U121" s="2"/>
    </row>
    <row r="122" spans="1:21" ht="18.600000000000001" hidden="1" customHeight="1" outlineLevel="2" x14ac:dyDescent="0.5">
      <c r="A122" s="107">
        <v>2023</v>
      </c>
      <c r="B122" s="108" t="s">
        <v>14</v>
      </c>
      <c r="C122" s="206" t="s">
        <v>229</v>
      </c>
      <c r="D122" s="213">
        <v>96986.185863999999</v>
      </c>
      <c r="E122" s="18">
        <v>2.0822085960367387</v>
      </c>
      <c r="F122" s="214">
        <v>-11.130217950776544</v>
      </c>
      <c r="G122" s="210">
        <v>62199.571830000001</v>
      </c>
      <c r="H122" s="18">
        <v>-3.8103667154356979</v>
      </c>
      <c r="I122" s="208">
        <v>-4.2184358015067591</v>
      </c>
      <c r="J122" s="213">
        <v>159185.757694</v>
      </c>
      <c r="K122" s="18">
        <v>-0.30415769626007672</v>
      </c>
      <c r="L122" s="214">
        <v>-8.5517196753025821</v>
      </c>
      <c r="M122" s="210">
        <v>34786.614033999998</v>
      </c>
      <c r="N122" s="18">
        <v>14.63918892961504</v>
      </c>
      <c r="O122" s="19">
        <v>-21.286454911797545</v>
      </c>
      <c r="T122" s="2"/>
      <c r="U122" s="2"/>
    </row>
    <row r="123" spans="1:21" ht="18.600000000000001" hidden="1" customHeight="1" outlineLevel="1" x14ac:dyDescent="0.5">
      <c r="A123" s="273">
        <v>2023</v>
      </c>
      <c r="B123" s="274" t="s">
        <v>2369</v>
      </c>
      <c r="C123" s="275" t="s">
        <v>2366</v>
      </c>
      <c r="D123" s="282">
        <v>295939.40661900002</v>
      </c>
      <c r="E123" s="283">
        <v>-1.2270379107423457</v>
      </c>
      <c r="F123" s="284">
        <v>-14.954493447610817</v>
      </c>
      <c r="G123" s="282">
        <v>201729.84348400001</v>
      </c>
      <c r="H123" s="283">
        <v>3.4587650468377973</v>
      </c>
      <c r="I123" s="284">
        <v>2.9400736695665231</v>
      </c>
      <c r="J123" s="282">
        <v>497669.25010299997</v>
      </c>
      <c r="K123" s="283">
        <v>0.6202364814155148</v>
      </c>
      <c r="L123" s="284">
        <v>-8.5075905143048747</v>
      </c>
      <c r="M123" s="282">
        <v>94209.563135000004</v>
      </c>
      <c r="N123" s="283">
        <v>-9.9593732125240813</v>
      </c>
      <c r="O123" s="286">
        <v>-38.023888577187734</v>
      </c>
      <c r="T123" s="2"/>
      <c r="U123" s="2"/>
    </row>
    <row r="124" spans="1:21" ht="18.600000000000001" customHeight="1" collapsed="1" x14ac:dyDescent="0.5">
      <c r="A124" s="273">
        <v>2023</v>
      </c>
      <c r="B124" s="274" t="s">
        <v>22</v>
      </c>
      <c r="C124" s="275" t="s">
        <v>243</v>
      </c>
      <c r="D124" s="282">
        <v>1200069.1302360003</v>
      </c>
      <c r="E124" s="283"/>
      <c r="F124" s="284">
        <v>-22.17152038253246</v>
      </c>
      <c r="G124" s="282">
        <v>776024.258547</v>
      </c>
      <c r="H124" s="283"/>
      <c r="I124" s="284">
        <v>8.9863546453576646</v>
      </c>
      <c r="J124" s="282">
        <v>1976093.3887829999</v>
      </c>
      <c r="K124" s="283"/>
      <c r="L124" s="284">
        <v>-12.328663664793515</v>
      </c>
      <c r="M124" s="282">
        <v>424044.87168900028</v>
      </c>
      <c r="N124" s="283"/>
      <c r="O124" s="284">
        <v>-48.904276634116506</v>
      </c>
      <c r="T124" s="2"/>
      <c r="U124" s="2"/>
    </row>
    <row r="125" spans="1:21" ht="18.600000000000001" hidden="1" customHeight="1" outlineLevel="2" x14ac:dyDescent="0.5">
      <c r="A125" s="104">
        <v>2024</v>
      </c>
      <c r="B125" s="105" t="s">
        <v>2</v>
      </c>
      <c r="C125" s="205" t="s">
        <v>218</v>
      </c>
      <c r="D125" s="211">
        <v>94925.569273000001</v>
      </c>
      <c r="E125" s="16">
        <v>-2.1246495803943888</v>
      </c>
      <c r="F125" s="212">
        <v>-9.9954507368388725</v>
      </c>
      <c r="G125" s="209">
        <v>66831.901641999997</v>
      </c>
      <c r="H125" s="16">
        <v>7.447526848996322</v>
      </c>
      <c r="I125" s="207">
        <v>1.1507230905382082</v>
      </c>
      <c r="J125" s="211">
        <v>161757.47091500001</v>
      </c>
      <c r="K125" s="16">
        <v>1.6155422810774089</v>
      </c>
      <c r="L125" s="212">
        <v>-5.7022870182665937</v>
      </c>
      <c r="M125" s="209">
        <v>28093.667631000004</v>
      </c>
      <c r="N125" s="16">
        <v>-19.240005355101243</v>
      </c>
      <c r="O125" s="17">
        <v>-28.688896272939456</v>
      </c>
      <c r="T125" s="2"/>
      <c r="U125" s="2"/>
    </row>
    <row r="126" spans="1:21" ht="18.600000000000001" hidden="1" customHeight="1" outlineLevel="2" x14ac:dyDescent="0.5">
      <c r="A126" s="107">
        <v>2024</v>
      </c>
      <c r="B126" s="108" t="s">
        <v>4</v>
      </c>
      <c r="C126" s="206" t="s">
        <v>219</v>
      </c>
      <c r="D126" s="213">
        <v>96284.031870999999</v>
      </c>
      <c r="E126" s="18">
        <v>1.4310818553988858</v>
      </c>
      <c r="F126" s="214">
        <v>-0.7096522636550362</v>
      </c>
      <c r="G126" s="210">
        <v>66899.471162999995</v>
      </c>
      <c r="H126" s="18">
        <v>0.10110369350546655</v>
      </c>
      <c r="I126" s="208">
        <v>19.04681744734571</v>
      </c>
      <c r="J126" s="213">
        <v>163183.50303399999</v>
      </c>
      <c r="K126" s="18">
        <v>0.88158655729064783</v>
      </c>
      <c r="L126" s="214">
        <v>6.5388090246312203</v>
      </c>
      <c r="M126" s="210">
        <v>29384.560708000005</v>
      </c>
      <c r="N126" s="18">
        <v>4.5949610209510796</v>
      </c>
      <c r="O126" s="19">
        <v>-27.937092617976695</v>
      </c>
      <c r="Q126" s="9"/>
      <c r="T126" s="2"/>
      <c r="U126" s="2"/>
    </row>
    <row r="127" spans="1:21" ht="18.600000000000001" hidden="1" customHeight="1" outlineLevel="2" x14ac:dyDescent="0.5">
      <c r="A127" s="104">
        <v>2024</v>
      </c>
      <c r="B127" s="105" t="s">
        <v>5</v>
      </c>
      <c r="C127" s="205" t="s">
        <v>220</v>
      </c>
      <c r="D127" s="211">
        <v>103954.535999</v>
      </c>
      <c r="E127" s="16">
        <v>7.9665381465088947</v>
      </c>
      <c r="F127" s="212">
        <v>-2.8644273800834341</v>
      </c>
      <c r="G127" s="209">
        <v>73883.478417999999</v>
      </c>
      <c r="H127" s="16">
        <v>10.439555251466093</v>
      </c>
      <c r="I127" s="207">
        <v>10.792597473279809</v>
      </c>
      <c r="J127" s="211">
        <v>177838.014417</v>
      </c>
      <c r="K127" s="16">
        <v>8.9803877907601137</v>
      </c>
      <c r="L127" s="212">
        <v>2.3785382772415486</v>
      </c>
      <c r="M127" s="209">
        <v>30071.057581000001</v>
      </c>
      <c r="N127" s="16">
        <v>2.3362502499930047</v>
      </c>
      <c r="O127" s="17">
        <v>-25.444433744850407</v>
      </c>
      <c r="Q127" s="9"/>
      <c r="T127" s="2"/>
      <c r="U127" s="2"/>
    </row>
    <row r="128" spans="1:21" ht="18.600000000000001" hidden="1" customHeight="1" outlineLevel="1" x14ac:dyDescent="0.5">
      <c r="A128" s="273">
        <v>2024</v>
      </c>
      <c r="B128" s="274" t="s">
        <v>2362</v>
      </c>
      <c r="C128" s="275" t="s">
        <v>2363</v>
      </c>
      <c r="D128" s="282">
        <v>295164.13714300003</v>
      </c>
      <c r="E128" s="283">
        <v>-0.26196899049611977</v>
      </c>
      <c r="F128" s="284">
        <v>-4.6195443684486248</v>
      </c>
      <c r="G128" s="282">
        <v>207614.85122299998</v>
      </c>
      <c r="H128" s="283">
        <v>2.9172717518450408</v>
      </c>
      <c r="I128" s="284">
        <v>9.8759689502962758</v>
      </c>
      <c r="J128" s="282">
        <v>502778.98836600001</v>
      </c>
      <c r="K128" s="283">
        <v>1.0267337718660619</v>
      </c>
      <c r="L128" s="284">
        <v>0.87585697088519154</v>
      </c>
      <c r="M128" s="282">
        <v>87549.285920000009</v>
      </c>
      <c r="N128" s="283">
        <v>-7.0696402715040518</v>
      </c>
      <c r="O128" s="284">
        <v>-27.34857152271497</v>
      </c>
      <c r="T128" s="2"/>
      <c r="U128" s="2"/>
    </row>
    <row r="129" spans="1:21" ht="18.600000000000001" hidden="1" customHeight="1" outlineLevel="2" x14ac:dyDescent="0.5">
      <c r="A129" s="107">
        <v>2024</v>
      </c>
      <c r="B129" s="108" t="s">
        <v>6</v>
      </c>
      <c r="C129" s="206" t="s">
        <v>221</v>
      </c>
      <c r="D129" s="213">
        <v>101376.396297</v>
      </c>
      <c r="E129" s="18">
        <v>-2.4800646525177106</v>
      </c>
      <c r="F129" s="214">
        <v>-1.3293970427057378</v>
      </c>
      <c r="G129" s="210">
        <v>64363.522628999999</v>
      </c>
      <c r="H129" s="18">
        <v>-12.885094195403612</v>
      </c>
      <c r="I129" s="208">
        <v>5.312056890643535</v>
      </c>
      <c r="J129" s="213">
        <v>165739.91892600001</v>
      </c>
      <c r="K129" s="18">
        <v>-6.8028736885421992</v>
      </c>
      <c r="L129" s="214">
        <v>1.147762816551956</v>
      </c>
      <c r="M129" s="210">
        <v>37012.873668</v>
      </c>
      <c r="N129" s="18">
        <v>23.084708837730052</v>
      </c>
      <c r="O129" s="19">
        <v>-11.080810383832336</v>
      </c>
      <c r="Q129" s="9"/>
      <c r="T129" s="2"/>
      <c r="U129" s="2"/>
    </row>
    <row r="130" spans="1:21" ht="18.600000000000001" hidden="1" customHeight="1" outlineLevel="2" x14ac:dyDescent="0.5">
      <c r="A130" s="104">
        <v>2024</v>
      </c>
      <c r="B130" s="105" t="s">
        <v>7</v>
      </c>
      <c r="C130" s="205" t="s">
        <v>222</v>
      </c>
      <c r="D130" s="211">
        <v>105218.173534</v>
      </c>
      <c r="E130" s="16">
        <v>3.7896170877339541</v>
      </c>
      <c r="F130" s="212">
        <v>6.2395887173312792</v>
      </c>
      <c r="G130" s="209">
        <v>75099.337362000006</v>
      </c>
      <c r="H130" s="16">
        <v>16.67996761905448</v>
      </c>
      <c r="I130" s="207">
        <v>9.7343401925453321</v>
      </c>
      <c r="J130" s="211">
        <v>180317.51089600002</v>
      </c>
      <c r="K130" s="16">
        <v>8.7954622305014283</v>
      </c>
      <c r="L130" s="212">
        <v>7.6676844269636613</v>
      </c>
      <c r="M130" s="209">
        <v>30118.836171999996</v>
      </c>
      <c r="N130" s="16">
        <v>-18.62605308044574</v>
      </c>
      <c r="O130" s="17">
        <v>-1.5761829418669011</v>
      </c>
      <c r="Q130" s="9"/>
      <c r="T130" s="2"/>
      <c r="U130" s="2"/>
    </row>
    <row r="131" spans="1:21" ht="18.600000000000001" hidden="1" customHeight="1" outlineLevel="2" x14ac:dyDescent="0.5">
      <c r="A131" s="107">
        <v>2024</v>
      </c>
      <c r="B131" s="108" t="s">
        <v>8</v>
      </c>
      <c r="C131" s="206" t="s">
        <v>223</v>
      </c>
      <c r="D131" s="213">
        <v>88815.643414000006</v>
      </c>
      <c r="E131" s="18">
        <v>-15.589065623439769</v>
      </c>
      <c r="F131" s="214">
        <v>-4.7791616418852767</v>
      </c>
      <c r="G131" s="210">
        <v>68834.009336000003</v>
      </c>
      <c r="H131" s="18">
        <v>-8.3427207830068522</v>
      </c>
      <c r="I131" s="208">
        <v>13.212940756612724</v>
      </c>
      <c r="J131" s="213">
        <v>157649.65275000001</v>
      </c>
      <c r="K131" s="18">
        <v>-12.571079776646831</v>
      </c>
      <c r="L131" s="214">
        <v>2.320867021886297</v>
      </c>
      <c r="M131" s="210">
        <v>19981.634078000003</v>
      </c>
      <c r="N131" s="18">
        <v>-33.65734995904009</v>
      </c>
      <c r="O131" s="19">
        <v>-38.466641711494077</v>
      </c>
      <c r="Q131" s="9"/>
      <c r="T131" s="2"/>
      <c r="U131" s="2"/>
    </row>
    <row r="132" spans="1:21" ht="18.600000000000001" hidden="1" customHeight="1" outlineLevel="1" x14ac:dyDescent="0.5">
      <c r="A132" s="273">
        <v>2024</v>
      </c>
      <c r="B132" s="274" t="s">
        <v>2367</v>
      </c>
      <c r="C132" s="275" t="s">
        <v>2364</v>
      </c>
      <c r="D132" s="282">
        <v>295410.21324499999</v>
      </c>
      <c r="E132" s="283">
        <v>8.3369241392872162E-2</v>
      </c>
      <c r="F132" s="284">
        <v>0.12067758585379007</v>
      </c>
      <c r="G132" s="282">
        <v>208296.86932699999</v>
      </c>
      <c r="H132" s="283">
        <v>0.32850159802271239</v>
      </c>
      <c r="I132" s="284">
        <v>9.4255699372066459</v>
      </c>
      <c r="J132" s="282">
        <v>503707.08257200004</v>
      </c>
      <c r="K132" s="283">
        <v>0.18459287827765625</v>
      </c>
      <c r="L132" s="284">
        <v>3.7696238120624725</v>
      </c>
      <c r="M132" s="282">
        <v>87113.343917999999</v>
      </c>
      <c r="N132" s="283">
        <v>-0.49793895794690846</v>
      </c>
      <c r="O132" s="286">
        <v>-16.796638577816722</v>
      </c>
      <c r="T132" s="2"/>
      <c r="U132" s="2"/>
    </row>
    <row r="133" spans="1:21" ht="18.600000000000001" hidden="1" customHeight="1" outlineLevel="2" x14ac:dyDescent="0.5">
      <c r="A133" s="104">
        <v>2024</v>
      </c>
      <c r="B133" s="105" t="s">
        <v>9</v>
      </c>
      <c r="C133" s="205" t="s">
        <v>224</v>
      </c>
      <c r="D133" s="211">
        <v>94993.831420999995</v>
      </c>
      <c r="E133" s="16">
        <v>6.956193491952023</v>
      </c>
      <c r="F133" s="212">
        <v>2.5362677824670277</v>
      </c>
      <c r="G133" s="209">
        <v>77487.681439000007</v>
      </c>
      <c r="H133" s="16">
        <v>12.57179726486477</v>
      </c>
      <c r="I133" s="207">
        <v>16.009724792126278</v>
      </c>
      <c r="J133" s="211">
        <v>172481.51286000002</v>
      </c>
      <c r="K133" s="16">
        <v>9.4081146715370814</v>
      </c>
      <c r="L133" s="212">
        <v>8.1807587318181376</v>
      </c>
      <c r="M133" s="209">
        <v>17506.149981999988</v>
      </c>
      <c r="N133" s="16">
        <v>-12.38879706402766</v>
      </c>
      <c r="O133" s="17">
        <v>-32.277956360455462</v>
      </c>
      <c r="Q133" s="9"/>
      <c r="T133" s="2"/>
      <c r="U133" s="2"/>
    </row>
    <row r="134" spans="1:21" ht="18.600000000000001" hidden="1" customHeight="1" outlineLevel="2" x14ac:dyDescent="0.5">
      <c r="A134" s="107">
        <v>2024</v>
      </c>
      <c r="B134" s="108" t="s">
        <v>10</v>
      </c>
      <c r="C134" s="206" t="s">
        <v>225</v>
      </c>
      <c r="D134" s="213">
        <v>93003.985293999998</v>
      </c>
      <c r="E134" s="18">
        <v>-2.0947108851534391</v>
      </c>
      <c r="F134" s="214">
        <v>-9.5967379429445447</v>
      </c>
      <c r="G134" s="210">
        <v>69725.233445000005</v>
      </c>
      <c r="H134" s="18">
        <v>-10.017654225608453</v>
      </c>
      <c r="I134" s="208">
        <v>3.393410179315226</v>
      </c>
      <c r="J134" s="213">
        <v>162729.218739</v>
      </c>
      <c r="K134" s="18">
        <v>-5.654109799532991</v>
      </c>
      <c r="L134" s="214">
        <v>-4.4532015059741248</v>
      </c>
      <c r="M134" s="210">
        <v>23278.751848999993</v>
      </c>
      <c r="N134" s="18">
        <v>32.974708162191327</v>
      </c>
      <c r="O134" s="19">
        <v>-34.314991802151305</v>
      </c>
      <c r="Q134" s="9"/>
      <c r="T134" s="2"/>
      <c r="U134" s="2"/>
    </row>
    <row r="135" spans="1:21" ht="18.600000000000001" hidden="1" customHeight="1" outlineLevel="2" x14ac:dyDescent="0.5">
      <c r="A135" s="104">
        <v>2024</v>
      </c>
      <c r="B135" s="105" t="s">
        <v>11</v>
      </c>
      <c r="C135" s="205" t="s">
        <v>226</v>
      </c>
      <c r="D135" s="211">
        <v>88959.809137999997</v>
      </c>
      <c r="E135" s="16">
        <v>-4.3483901719004177</v>
      </c>
      <c r="F135" s="212">
        <v>-14.539684368506233</v>
      </c>
      <c r="G135" s="209">
        <v>73325.746727999998</v>
      </c>
      <c r="H135" s="16">
        <v>5.1638597751560322</v>
      </c>
      <c r="I135" s="207">
        <v>20.691294234054737</v>
      </c>
      <c r="J135" s="211">
        <v>162285.55586600001</v>
      </c>
      <c r="K135" s="16">
        <v>-0.27263872858112048</v>
      </c>
      <c r="L135" s="212">
        <v>-1.5554251598299262</v>
      </c>
      <c r="M135" s="209">
        <v>15634.062409999999</v>
      </c>
      <c r="N135" s="16">
        <v>-32.839773749847303</v>
      </c>
      <c r="O135" s="17">
        <v>-63.92701227103268</v>
      </c>
      <c r="Q135" s="9"/>
      <c r="T135" s="2"/>
      <c r="U135" s="2"/>
    </row>
    <row r="136" spans="1:21" ht="18.600000000000001" hidden="1" customHeight="1" outlineLevel="1" x14ac:dyDescent="0.5">
      <c r="A136" s="273">
        <v>2024</v>
      </c>
      <c r="B136" s="274" t="s">
        <v>2368</v>
      </c>
      <c r="C136" s="275" t="s">
        <v>2365</v>
      </c>
      <c r="D136" s="282">
        <v>276957.62585299998</v>
      </c>
      <c r="E136" s="283">
        <v>-6.2464283781198393</v>
      </c>
      <c r="F136" s="284">
        <v>-7.5624115380893091</v>
      </c>
      <c r="G136" s="282">
        <v>220538.66161200003</v>
      </c>
      <c r="H136" s="283">
        <v>5.8770889474012877</v>
      </c>
      <c r="I136" s="284">
        <v>13.105017985450718</v>
      </c>
      <c r="J136" s="282">
        <v>497496.28746500006</v>
      </c>
      <c r="K136" s="283">
        <v>-1.2330172280458629</v>
      </c>
      <c r="L136" s="284">
        <v>0.58526638524341035</v>
      </c>
      <c r="M136" s="282">
        <v>56418.96424099998</v>
      </c>
      <c r="N136" s="283">
        <v>-35.234991904217004</v>
      </c>
      <c r="O136" s="286">
        <v>-46.077672649003645</v>
      </c>
      <c r="T136" s="2"/>
      <c r="U136" s="2"/>
    </row>
    <row r="137" spans="1:21" ht="18.600000000000001" hidden="1" customHeight="1" outlineLevel="2" x14ac:dyDescent="0.5">
      <c r="A137" s="107">
        <v>2024</v>
      </c>
      <c r="B137" s="108" t="s">
        <v>12</v>
      </c>
      <c r="C137" s="206" t="s">
        <v>227</v>
      </c>
      <c r="D137" s="213">
        <v>93027.053144000005</v>
      </c>
      <c r="E137" s="18">
        <v>4.572001722362784</v>
      </c>
      <c r="F137" s="214">
        <v>-10.503837199421984</v>
      </c>
      <c r="G137" s="210">
        <v>76801.991435000004</v>
      </c>
      <c r="H137" s="18">
        <v>4.7408241472058243</v>
      </c>
      <c r="I137" s="208">
        <v>2.5848681225770775</v>
      </c>
      <c r="J137" s="213">
        <v>169829.04457900001</v>
      </c>
      <c r="K137" s="18">
        <v>4.6482810332354463</v>
      </c>
      <c r="L137" s="214">
        <v>-5.0237305891276947</v>
      </c>
      <c r="M137" s="210">
        <v>16225.061709000001</v>
      </c>
      <c r="N137" s="18">
        <v>3.7802030176237658</v>
      </c>
      <c r="O137" s="19">
        <v>-44.202576559436139</v>
      </c>
      <c r="Q137" s="9"/>
      <c r="T137" s="2"/>
      <c r="U137" s="2"/>
    </row>
    <row r="138" spans="1:21" ht="18.600000000000001" hidden="1" customHeight="1" outlineLevel="2" x14ac:dyDescent="0.5">
      <c r="A138" s="104">
        <v>2024</v>
      </c>
      <c r="B138" s="105" t="s">
        <v>13</v>
      </c>
      <c r="C138" s="205" t="s">
        <v>228</v>
      </c>
      <c r="D138" s="211">
        <v>90702.607344999997</v>
      </c>
      <c r="E138" s="16">
        <v>-2.4986772346770048</v>
      </c>
      <c r="F138" s="212">
        <v>-4.5315330146046273</v>
      </c>
      <c r="G138" s="209">
        <v>77574.821186999994</v>
      </c>
      <c r="H138" s="16">
        <v>1.0062626470487501</v>
      </c>
      <c r="I138" s="207">
        <v>19.966960905897601</v>
      </c>
      <c r="J138" s="211">
        <v>168277.42853199999</v>
      </c>
      <c r="K138" s="16">
        <v>-0.91363409059175282</v>
      </c>
      <c r="L138" s="212">
        <v>5.3898302287471278</v>
      </c>
      <c r="M138" s="209">
        <v>13127.786158000003</v>
      </c>
      <c r="N138" s="16">
        <v>-19.089453134603165</v>
      </c>
      <c r="O138" s="17">
        <v>-56.737417555970815</v>
      </c>
      <c r="Q138" s="9"/>
      <c r="T138" s="2"/>
      <c r="U138" s="2"/>
    </row>
    <row r="139" spans="1:21" ht="18.600000000000001" hidden="1" customHeight="1" outlineLevel="2" x14ac:dyDescent="0.5">
      <c r="A139" s="107">
        <v>2024</v>
      </c>
      <c r="B139" s="108" t="s">
        <v>14</v>
      </c>
      <c r="C139" s="206" t="s">
        <v>229</v>
      </c>
      <c r="D139" s="213">
        <v>94361.094498999999</v>
      </c>
      <c r="E139" s="18">
        <v>4.033497229119809</v>
      </c>
      <c r="F139" s="214">
        <v>-2.7066652241393041</v>
      </c>
      <c r="G139" s="210">
        <v>82196.335944999999</v>
      </c>
      <c r="H139" s="18">
        <v>5.9574932784691725</v>
      </c>
      <c r="I139" s="208">
        <v>32.149359757095944</v>
      </c>
      <c r="J139" s="213">
        <v>176557.430444</v>
      </c>
      <c r="K139" s="18">
        <v>4.9204471355619006</v>
      </c>
      <c r="L139" s="214">
        <v>10.912831023107783</v>
      </c>
      <c r="M139" s="210">
        <v>12164.758554</v>
      </c>
      <c r="N139" s="18">
        <v>-7.3357959400727948</v>
      </c>
      <c r="O139" s="19">
        <v>-65.030346034511098</v>
      </c>
      <c r="Q139" s="9"/>
      <c r="T139" s="2"/>
      <c r="U139" s="2"/>
    </row>
    <row r="140" spans="1:21" ht="18.600000000000001" hidden="1" customHeight="1" outlineLevel="1" x14ac:dyDescent="0.5">
      <c r="A140" s="273">
        <v>2024</v>
      </c>
      <c r="B140" s="274" t="s">
        <v>2369</v>
      </c>
      <c r="C140" s="275" t="s">
        <v>2366</v>
      </c>
      <c r="D140" s="282">
        <v>278090.75498800003</v>
      </c>
      <c r="E140" s="283">
        <v>0.4091344773447414</v>
      </c>
      <c r="F140" s="284">
        <v>-6.0311845032448801</v>
      </c>
      <c r="G140" s="282">
        <v>236573.148567</v>
      </c>
      <c r="H140" s="283">
        <v>7.27060137111466</v>
      </c>
      <c r="I140" s="284">
        <v>17.272261000769351</v>
      </c>
      <c r="J140" s="282">
        <v>514663.90355500003</v>
      </c>
      <c r="K140" s="283">
        <v>3.4508028547263869</v>
      </c>
      <c r="L140" s="284">
        <v>3.4148490083489635</v>
      </c>
      <c r="M140" s="282">
        <v>41517.606421000004</v>
      </c>
      <c r="N140" s="283">
        <v>-26.411966296203428</v>
      </c>
      <c r="O140" s="286">
        <v>-55.93058173775173</v>
      </c>
      <c r="T140" s="2"/>
      <c r="U140" s="2"/>
    </row>
    <row r="141" spans="1:21" ht="18.600000000000001" customHeight="1" collapsed="1" x14ac:dyDescent="0.5">
      <c r="A141" s="273">
        <v>2024</v>
      </c>
      <c r="B141" s="274" t="s">
        <v>22</v>
      </c>
      <c r="C141" s="275" t="s">
        <v>243</v>
      </c>
      <c r="D141" s="282">
        <v>1145622.7312289998</v>
      </c>
      <c r="E141" s="283"/>
      <c r="F141" s="284">
        <v>-4.536938550889424</v>
      </c>
      <c r="G141" s="282">
        <v>873023.53072899999</v>
      </c>
      <c r="H141" s="283"/>
      <c r="I141" s="284">
        <v>12.499515461490596</v>
      </c>
      <c r="J141" s="282">
        <v>2018646.261958</v>
      </c>
      <c r="K141" s="283"/>
      <c r="L141" s="284">
        <v>2.1533837123561606</v>
      </c>
      <c r="M141" s="282">
        <v>272599.2004999998</v>
      </c>
      <c r="N141" s="283"/>
      <c r="O141" s="284">
        <v>-35.714539026443546</v>
      </c>
      <c r="Q141" s="9"/>
      <c r="T141" s="2"/>
      <c r="U141" s="2"/>
    </row>
    <row r="142" spans="1:21" ht="18.600000000000001" hidden="1" customHeight="1" outlineLevel="2" x14ac:dyDescent="0.5">
      <c r="A142" s="104">
        <v>2025</v>
      </c>
      <c r="B142" s="105" t="s">
        <v>2</v>
      </c>
      <c r="C142" s="205" t="s">
        <v>218</v>
      </c>
      <c r="D142" s="211">
        <v>98209.608294999998</v>
      </c>
      <c r="E142" s="16">
        <v>4.0999999999999996</v>
      </c>
      <c r="F142" s="212">
        <v>3.5</v>
      </c>
      <c r="G142" s="209">
        <v>76379.087992000001</v>
      </c>
      <c r="H142" s="16">
        <v>-7.1</v>
      </c>
      <c r="I142" s="207">
        <v>14.3</v>
      </c>
      <c r="J142" s="211">
        <v>174588.696287</v>
      </c>
      <c r="K142" s="16">
        <v>-1.1000000000000001</v>
      </c>
      <c r="L142" s="212">
        <v>7.9</v>
      </c>
      <c r="M142" s="209">
        <v>21830.520303000001</v>
      </c>
      <c r="N142" s="16">
        <v>79.5</v>
      </c>
      <c r="O142" s="17">
        <v>-22.3</v>
      </c>
      <c r="Q142" s="9"/>
      <c r="T142" s="2"/>
      <c r="U142" s="2"/>
    </row>
    <row r="143" spans="1:21" ht="18.600000000000001" hidden="1" customHeight="1" outlineLevel="2" x14ac:dyDescent="0.5">
      <c r="A143" s="107">
        <v>2025</v>
      </c>
      <c r="B143" s="108" t="s">
        <v>4</v>
      </c>
      <c r="C143" s="206" t="s">
        <v>219</v>
      </c>
      <c r="D143" s="213">
        <v>94615.242115999994</v>
      </c>
      <c r="E143" s="18">
        <v>-3.7</v>
      </c>
      <c r="F143" s="214">
        <v>-1.7</v>
      </c>
      <c r="G143" s="210">
        <v>71421.907296000005</v>
      </c>
      <c r="H143" s="18">
        <v>-6.5</v>
      </c>
      <c r="I143" s="208">
        <v>6.8</v>
      </c>
      <c r="J143" s="213">
        <v>166037.149412</v>
      </c>
      <c r="K143" s="18">
        <v>-4.9000000000000004</v>
      </c>
      <c r="L143" s="214">
        <v>1.7</v>
      </c>
      <c r="M143" s="210">
        <v>23193.33482</v>
      </c>
      <c r="N143" s="18">
        <v>6.2</v>
      </c>
      <c r="O143" s="19">
        <v>-21.1</v>
      </c>
      <c r="Q143" s="9"/>
      <c r="T143" s="2"/>
      <c r="U143" s="2"/>
    </row>
    <row r="144" spans="1:21" ht="18.600000000000001" hidden="1" customHeight="1" outlineLevel="2" x14ac:dyDescent="0.5">
      <c r="A144" s="104">
        <v>2025</v>
      </c>
      <c r="B144" s="105" t="s">
        <v>5</v>
      </c>
      <c r="C144" s="205" t="s">
        <v>220</v>
      </c>
      <c r="D144" s="211">
        <v>94816.862760000004</v>
      </c>
      <c r="E144" s="16">
        <v>0.2</v>
      </c>
      <c r="F144" s="212">
        <v>-8.8000000000000007</v>
      </c>
      <c r="G144" s="209">
        <v>76806.841350000002</v>
      </c>
      <c r="H144" s="16">
        <v>7.5</v>
      </c>
      <c r="I144" s="207">
        <v>4</v>
      </c>
      <c r="J144" s="211">
        <v>171623.704111</v>
      </c>
      <c r="K144" s="16">
        <v>3.4</v>
      </c>
      <c r="L144" s="212">
        <v>-3.5</v>
      </c>
      <c r="M144" s="209">
        <v>18010.021410000001</v>
      </c>
      <c r="N144" s="16">
        <v>-22.3</v>
      </c>
      <c r="O144" s="17">
        <v>-40.1</v>
      </c>
      <c r="Q144" s="9"/>
      <c r="T144" s="2"/>
      <c r="U144" s="2"/>
    </row>
    <row r="145" spans="1:21" ht="18.600000000000001" hidden="1" customHeight="1" outlineLevel="1" x14ac:dyDescent="0.5">
      <c r="A145" s="273">
        <v>2025</v>
      </c>
      <c r="B145" s="274" t="s">
        <v>2362</v>
      </c>
      <c r="C145" s="275" t="s">
        <v>2363</v>
      </c>
      <c r="D145" s="282">
        <v>287641.71317100001</v>
      </c>
      <c r="E145" s="283">
        <v>3.4344752609313245</v>
      </c>
      <c r="F145" s="284">
        <v>-2.5485562185204036</v>
      </c>
      <c r="G145" s="282">
        <v>224607.83663800001</v>
      </c>
      <c r="H145" s="283">
        <v>-5.0577641636330046</v>
      </c>
      <c r="I145" s="284">
        <v>8.1848602423666641</v>
      </c>
      <c r="J145" s="282">
        <v>512249.54981</v>
      </c>
      <c r="K145" s="283">
        <v>-0.46911270215825862</v>
      </c>
      <c r="L145" s="284">
        <v>1.8836430445867913</v>
      </c>
      <c r="M145" s="282">
        <v>63033.876533000002</v>
      </c>
      <c r="N145" s="283">
        <v>51.824447425555007</v>
      </c>
      <c r="O145" s="284">
        <v>-28.00183819820241</v>
      </c>
      <c r="T145" s="2"/>
      <c r="U145" s="2"/>
    </row>
    <row r="146" spans="1:21" ht="18.600000000000001" hidden="1" customHeight="1" outlineLevel="2" x14ac:dyDescent="0.5">
      <c r="A146" s="107">
        <v>2025</v>
      </c>
      <c r="B146" s="108" t="s">
        <v>6</v>
      </c>
      <c r="C146" s="206" t="s">
        <v>221</v>
      </c>
      <c r="D146" s="213">
        <v>92534.983179999996</v>
      </c>
      <c r="E146" s="18">
        <v>-2.4</v>
      </c>
      <c r="F146" s="214">
        <v>-8.6999999999999993</v>
      </c>
      <c r="G146" s="210">
        <v>79875.115372999993</v>
      </c>
      <c r="H146" s="18">
        <v>4</v>
      </c>
      <c r="I146" s="208">
        <v>24.1</v>
      </c>
      <c r="J146" s="213">
        <v>172410.09855299999</v>
      </c>
      <c r="K146" s="18">
        <v>0.5</v>
      </c>
      <c r="L146" s="214">
        <v>4</v>
      </c>
      <c r="M146" s="210">
        <v>12659.867808000001</v>
      </c>
      <c r="N146" s="18">
        <v>-29.7</v>
      </c>
      <c r="O146" s="19">
        <v>-65.8</v>
      </c>
      <c r="Q146" s="9"/>
      <c r="T146" s="2"/>
      <c r="U146" s="2"/>
    </row>
    <row r="147" spans="1:21" ht="18.600000000000001" hidden="1" customHeight="1" outlineLevel="2" x14ac:dyDescent="0.5">
      <c r="A147" s="104">
        <v>2025</v>
      </c>
      <c r="B147" s="105" t="s">
        <v>7</v>
      </c>
      <c r="C147" s="205" t="s">
        <v>222</v>
      </c>
      <c r="D147" s="211">
        <v>90288.554397999993</v>
      </c>
      <c r="E147" s="16">
        <v>-2.4</v>
      </c>
      <c r="F147" s="212">
        <v>-14.2</v>
      </c>
      <c r="G147" s="209">
        <v>84219.996337000004</v>
      </c>
      <c r="H147" s="16">
        <v>5.4</v>
      </c>
      <c r="I147" s="207">
        <v>12.1</v>
      </c>
      <c r="J147" s="211">
        <v>174508.550735</v>
      </c>
      <c r="K147" s="16">
        <v>1.2</v>
      </c>
      <c r="L147" s="212">
        <v>-3.2</v>
      </c>
      <c r="M147" s="209">
        <v>6068.5580609999997</v>
      </c>
      <c r="N147" s="16">
        <v>-52.1</v>
      </c>
      <c r="O147" s="17">
        <v>-79.900000000000006</v>
      </c>
      <c r="Q147" s="9"/>
      <c r="T147" s="2"/>
      <c r="U147" s="2"/>
    </row>
    <row r="148" spans="1:21" ht="18.600000000000001" hidden="1" customHeight="1" outlineLevel="2" x14ac:dyDescent="0.5">
      <c r="A148" s="107">
        <v>2025</v>
      </c>
      <c r="B148" s="108" t="s">
        <v>8</v>
      </c>
      <c r="C148" s="206" t="s">
        <v>223</v>
      </c>
      <c r="D148" s="213">
        <v>91901.015167000005</v>
      </c>
      <c r="E148" s="18">
        <v>1.8</v>
      </c>
      <c r="F148" s="214">
        <v>3.5</v>
      </c>
      <c r="G148" s="210">
        <v>72654.631168000007</v>
      </c>
      <c r="H148" s="18">
        <v>-13.7</v>
      </c>
      <c r="I148" s="208">
        <v>5.6</v>
      </c>
      <c r="J148" s="213">
        <v>164555.646335</v>
      </c>
      <c r="K148" s="18">
        <v>-5.7</v>
      </c>
      <c r="L148" s="214">
        <v>4.4000000000000004</v>
      </c>
      <c r="M148" s="210">
        <v>19246.383999000001</v>
      </c>
      <c r="N148" s="18">
        <v>217.1</v>
      </c>
      <c r="O148" s="19">
        <v>-3.7</v>
      </c>
      <c r="Q148" s="219"/>
      <c r="T148" s="2"/>
      <c r="U148" s="2"/>
    </row>
    <row r="149" spans="1:21" ht="18.600000000000001" hidden="1" customHeight="1" outlineLevel="1" x14ac:dyDescent="0.5">
      <c r="A149" s="273">
        <v>2025</v>
      </c>
      <c r="B149" s="274" t="s">
        <v>2367</v>
      </c>
      <c r="C149" s="275" t="s">
        <v>2364</v>
      </c>
      <c r="D149" s="282">
        <v>274724.55274499999</v>
      </c>
      <c r="E149" s="283">
        <v>-4.4907118246514166</v>
      </c>
      <c r="F149" s="284">
        <v>-7.0023511620582397</v>
      </c>
      <c r="G149" s="282">
        <v>236749.74287800002</v>
      </c>
      <c r="H149" s="283">
        <v>5.4058248464273762</v>
      </c>
      <c r="I149" s="284">
        <v>13.659770136214867</v>
      </c>
      <c r="J149" s="282">
        <v>511474.29562299995</v>
      </c>
      <c r="K149" s="283">
        <v>-0.1513430684883188</v>
      </c>
      <c r="L149" s="284">
        <v>1.5420098941907767</v>
      </c>
      <c r="M149" s="282">
        <v>37974.809867999997</v>
      </c>
      <c r="N149" s="283">
        <v>-39.754919169346792</v>
      </c>
      <c r="O149" s="286">
        <v>-56.40758561197493</v>
      </c>
      <c r="T149" s="2"/>
      <c r="U149" s="2"/>
    </row>
    <row r="150" spans="1:21" ht="18.600000000000001" hidden="1" customHeight="1" outlineLevel="2" x14ac:dyDescent="0.5">
      <c r="A150" s="104">
        <v>2025</v>
      </c>
      <c r="B150" s="105" t="s">
        <v>9</v>
      </c>
      <c r="C150" s="205" t="s">
        <v>224</v>
      </c>
      <c r="D150" s="211">
        <v>101865.3953</v>
      </c>
      <c r="E150" s="16">
        <v>10.8</v>
      </c>
      <c r="F150" s="212">
        <v>7.2</v>
      </c>
      <c r="G150" s="209">
        <v>82719.401356999995</v>
      </c>
      <c r="H150" s="16">
        <v>13.9</v>
      </c>
      <c r="I150" s="207">
        <v>6.8</v>
      </c>
      <c r="J150" s="211">
        <v>184584.796657</v>
      </c>
      <c r="K150" s="16">
        <v>12.2</v>
      </c>
      <c r="L150" s="212">
        <v>7</v>
      </c>
      <c r="M150" s="209">
        <v>19145.993943000001</v>
      </c>
      <c r="N150" s="16">
        <v>-0.5</v>
      </c>
      <c r="O150" s="17">
        <v>9.4</v>
      </c>
      <c r="P150" s="8"/>
      <c r="Q150" s="67"/>
      <c r="T150" s="2"/>
      <c r="U150" s="2"/>
    </row>
    <row r="151" spans="1:21" ht="18.600000000000001" hidden="1" customHeight="1" outlineLevel="2" x14ac:dyDescent="0.5">
      <c r="A151" s="107">
        <v>2025</v>
      </c>
      <c r="B151" s="108" t="s">
        <v>10</v>
      </c>
      <c r="C151" s="206" t="s">
        <v>225</v>
      </c>
      <c r="D151" s="213">
        <v>98577.291414000007</v>
      </c>
      <c r="E151" s="18">
        <v>-3.2</v>
      </c>
      <c r="F151" s="214">
        <v>6</v>
      </c>
      <c r="G151" s="210">
        <v>78834.553386</v>
      </c>
      <c r="H151" s="18">
        <v>-4.7</v>
      </c>
      <c r="I151" s="208">
        <v>13.1</v>
      </c>
      <c r="J151" s="213">
        <v>177411.84479900001</v>
      </c>
      <c r="K151" s="18">
        <v>-3.9</v>
      </c>
      <c r="L151" s="214">
        <v>9</v>
      </c>
      <c r="M151" s="210">
        <v>19742.738028</v>
      </c>
      <c r="N151" s="18">
        <v>3.1</v>
      </c>
      <c r="O151" s="19">
        <v>-15.2</v>
      </c>
      <c r="P151" s="8"/>
      <c r="Q151" s="67"/>
      <c r="T151" s="2"/>
      <c r="U151" s="2"/>
    </row>
    <row r="152" spans="1:21" ht="18.600000000000001" hidden="1" customHeight="1" outlineLevel="2" x14ac:dyDescent="0.5">
      <c r="A152" s="104">
        <v>2025</v>
      </c>
      <c r="B152" s="105" t="s">
        <v>11</v>
      </c>
      <c r="C152" s="205" t="s">
        <v>226</v>
      </c>
      <c r="D152" s="211">
        <v>101166.482462</v>
      </c>
      <c r="E152" s="16">
        <v>2.6</v>
      </c>
      <c r="F152" s="212">
        <v>13.7</v>
      </c>
      <c r="G152" s="209">
        <v>77463.600141000003</v>
      </c>
      <c r="H152" s="16">
        <v>-1.7</v>
      </c>
      <c r="I152" s="207">
        <v>5.6</v>
      </c>
      <c r="J152" s="211">
        <v>178630.08260299999</v>
      </c>
      <c r="K152" s="16">
        <v>0.7</v>
      </c>
      <c r="L152" s="212">
        <v>10.1</v>
      </c>
      <c r="M152" s="209">
        <v>23702.882321000001</v>
      </c>
      <c r="N152" s="16">
        <v>20.100000000000001</v>
      </c>
      <c r="O152" s="17">
        <v>51.6</v>
      </c>
      <c r="P152" s="8"/>
      <c r="Q152" s="67"/>
      <c r="T152" s="2"/>
      <c r="U152" s="2"/>
    </row>
    <row r="153" spans="1:21" ht="18.600000000000001" hidden="1" customHeight="1" outlineLevel="1" x14ac:dyDescent="0.5">
      <c r="A153" s="273">
        <v>2025</v>
      </c>
      <c r="B153" s="274" t="s">
        <v>2368</v>
      </c>
      <c r="C153" s="275" t="s">
        <v>2365</v>
      </c>
      <c r="D153" s="282">
        <v>301609.169176</v>
      </c>
      <c r="E153" s="283">
        <v>9.7860260986408321</v>
      </c>
      <c r="F153" s="284">
        <v>8.9008357314863229</v>
      </c>
      <c r="G153" s="282">
        <v>239017.55488399998</v>
      </c>
      <c r="H153" s="283">
        <v>0.95789417907354846</v>
      </c>
      <c r="I153" s="284">
        <v>8.3789813255103596</v>
      </c>
      <c r="J153" s="282">
        <v>540626.72405900003</v>
      </c>
      <c r="K153" s="283">
        <v>5.6996859246838616</v>
      </c>
      <c r="L153" s="284">
        <v>8.6694991863701674</v>
      </c>
      <c r="M153" s="282">
        <v>62591.614291999998</v>
      </c>
      <c r="N153" s="283">
        <v>64.824036011155115</v>
      </c>
      <c r="O153" s="286">
        <v>10.940736211733428</v>
      </c>
      <c r="T153" s="2"/>
      <c r="U153" s="2"/>
    </row>
    <row r="154" spans="1:21" ht="18.600000000000001" hidden="1" customHeight="1" outlineLevel="2" x14ac:dyDescent="0.5">
      <c r="A154" s="107">
        <v>2025</v>
      </c>
      <c r="B154" s="108" t="s">
        <v>12</v>
      </c>
      <c r="C154" s="206" t="s">
        <v>227</v>
      </c>
      <c r="D154" s="213">
        <v>104189.279416</v>
      </c>
      <c r="E154" s="18">
        <v>3</v>
      </c>
      <c r="F154" s="214">
        <v>12</v>
      </c>
      <c r="G154" s="210">
        <v>82814.408815000003</v>
      </c>
      <c r="H154" s="18">
        <v>6.9</v>
      </c>
      <c r="I154" s="208">
        <v>7.8</v>
      </c>
      <c r="J154" s="213">
        <v>187003.68823100001</v>
      </c>
      <c r="K154" s="18">
        <v>4.7</v>
      </c>
      <c r="L154" s="214">
        <v>10.1</v>
      </c>
      <c r="M154" s="210">
        <v>21374.870600999999</v>
      </c>
      <c r="N154" s="18">
        <v>-9.8000000000000007</v>
      </c>
      <c r="O154" s="19">
        <v>31.7</v>
      </c>
      <c r="P154" s="8"/>
      <c r="Q154" s="67"/>
      <c r="T154" s="2"/>
      <c r="U154" s="2"/>
    </row>
    <row r="155" spans="1:21" ht="18.600000000000001" hidden="1" customHeight="1" outlineLevel="2" x14ac:dyDescent="0.5">
      <c r="A155" s="104">
        <v>2025</v>
      </c>
      <c r="B155" s="105" t="s">
        <v>13</v>
      </c>
      <c r="C155" s="205" t="s">
        <v>228</v>
      </c>
      <c r="D155" s="211">
        <v>100278.418647</v>
      </c>
      <c r="E155" s="16">
        <v>-3.8</v>
      </c>
      <c r="F155" s="212">
        <v>10.6</v>
      </c>
      <c r="G155" s="209">
        <v>80221.918938000003</v>
      </c>
      <c r="H155" s="16">
        <v>-3.1</v>
      </c>
      <c r="I155" s="207">
        <v>3.4</v>
      </c>
      <c r="J155" s="211">
        <v>180500.337585</v>
      </c>
      <c r="K155" s="16">
        <v>-3.5</v>
      </c>
      <c r="L155" s="212">
        <v>7.3</v>
      </c>
      <c r="M155" s="209">
        <v>20056.499709</v>
      </c>
      <c r="N155" s="16">
        <v>-6.2</v>
      </c>
      <c r="O155" s="17">
        <v>52.8</v>
      </c>
      <c r="P155" s="8"/>
      <c r="Q155" s="67"/>
      <c r="T155" s="2"/>
      <c r="U155" s="2"/>
    </row>
    <row r="156" spans="1:21" ht="18.600000000000001" hidden="1" customHeight="1" outlineLevel="2" x14ac:dyDescent="0.5">
      <c r="A156" s="107">
        <v>2025</v>
      </c>
      <c r="B156" s="108" t="s">
        <v>14</v>
      </c>
      <c r="C156" s="206" t="s">
        <v>229</v>
      </c>
      <c r="D156" s="213">
        <v>101528.060752</v>
      </c>
      <c r="E156" s="18">
        <v>1.2</v>
      </c>
      <c r="F156" s="214">
        <v>7.6</v>
      </c>
      <c r="G156" s="210">
        <v>86413.700343000004</v>
      </c>
      <c r="H156" s="18">
        <v>7.7</v>
      </c>
      <c r="I156" s="208">
        <v>5.0999999999999996</v>
      </c>
      <c r="J156" s="213">
        <v>187941.76109499999</v>
      </c>
      <c r="K156" s="18">
        <v>4.0999999999999996</v>
      </c>
      <c r="L156" s="214">
        <v>6.4</v>
      </c>
      <c r="M156" s="210">
        <v>15114.360409000001</v>
      </c>
      <c r="N156" s="18">
        <v>-24.6</v>
      </c>
      <c r="O156" s="19">
        <v>24.2</v>
      </c>
      <c r="P156" s="8"/>
      <c r="Q156" s="67"/>
      <c r="T156" s="2"/>
      <c r="U156" s="2"/>
    </row>
    <row r="157" spans="1:21" ht="18.600000000000001" hidden="1" customHeight="1" outlineLevel="1" x14ac:dyDescent="0.5">
      <c r="A157" s="273">
        <v>2025</v>
      </c>
      <c r="B157" s="274" t="s">
        <v>2369</v>
      </c>
      <c r="C157" s="275" t="s">
        <v>2366</v>
      </c>
      <c r="D157" s="282">
        <v>305995.75881500001</v>
      </c>
      <c r="E157" s="283">
        <v>1.4543953192750259</v>
      </c>
      <c r="F157" s="284">
        <v>10.0344953316424</v>
      </c>
      <c r="G157" s="282">
        <v>249450.02809600002</v>
      </c>
      <c r="H157" s="283">
        <v>4.3647309575495896</v>
      </c>
      <c r="I157" s="284">
        <v>5.4430858307459751</v>
      </c>
      <c r="J157" s="282">
        <v>555445.78691100003</v>
      </c>
      <c r="K157" s="283">
        <v>2.741089589641299</v>
      </c>
      <c r="L157" s="284">
        <v>7.9239836083903281</v>
      </c>
      <c r="M157" s="282">
        <v>56545.730718999999</v>
      </c>
      <c r="N157" s="283">
        <v>-9.6592549040115383</v>
      </c>
      <c r="O157" s="286">
        <v>36.196991092431155</v>
      </c>
      <c r="T157" s="2"/>
      <c r="U157" s="2"/>
    </row>
    <row r="158" spans="1:21" ht="18.600000000000001" customHeight="1" collapsed="1" x14ac:dyDescent="0.5">
      <c r="A158" s="273">
        <v>2025</v>
      </c>
      <c r="B158" s="274" t="s">
        <v>22</v>
      </c>
      <c r="C158" s="275" t="s">
        <v>243</v>
      </c>
      <c r="D158" s="282">
        <v>1169971.1939069999</v>
      </c>
      <c r="E158" s="283"/>
      <c r="F158" s="284">
        <v>2.1253473778300114</v>
      </c>
      <c r="G158" s="282">
        <v>949825.16249599995</v>
      </c>
      <c r="H158" s="283"/>
      <c r="I158" s="284">
        <v>8.7972006553899362</v>
      </c>
      <c r="J158" s="282">
        <v>2119796.3564030002</v>
      </c>
      <c r="K158" s="283"/>
      <c r="L158" s="284">
        <v>5.0107884848972439</v>
      </c>
      <c r="M158" s="282">
        <v>220146.03141099995</v>
      </c>
      <c r="N158" s="283"/>
      <c r="O158" s="284">
        <v>-19.241864610310877</v>
      </c>
      <c r="P158" s="8"/>
      <c r="T158" s="13"/>
      <c r="U158" s="2"/>
    </row>
    <row r="159" spans="1:21" ht="18.600000000000001" customHeight="1" x14ac:dyDescent="0.5">
      <c r="A159" s="10"/>
      <c r="B159" s="11"/>
      <c r="C159" s="11"/>
      <c r="D159" s="256"/>
      <c r="E159" s="14"/>
      <c r="F159" s="14"/>
      <c r="G159" s="258"/>
      <c r="H159" s="12"/>
      <c r="I159" s="12"/>
      <c r="J159" s="11"/>
      <c r="K159" s="14"/>
      <c r="L159" s="14"/>
      <c r="M159" s="24"/>
      <c r="N159" s="14"/>
      <c r="O159" s="14"/>
      <c r="P159" s="8"/>
      <c r="Q159" s="68"/>
      <c r="T159" s="2"/>
      <c r="U159" s="2"/>
    </row>
    <row r="160" spans="1:21" ht="18.600000000000001" customHeight="1" x14ac:dyDescent="0.5">
      <c r="A160" s="11"/>
      <c r="B160" s="11"/>
      <c r="C160" s="11"/>
      <c r="D160" s="11"/>
      <c r="E160" s="11"/>
      <c r="F160" s="11"/>
      <c r="G160" s="11"/>
      <c r="H160" s="11"/>
      <c r="I160" s="11"/>
      <c r="J160" s="11"/>
      <c r="K160" s="11"/>
      <c r="L160" s="11"/>
      <c r="M160" s="11"/>
      <c r="N160" s="224"/>
      <c r="O160" s="11"/>
      <c r="T160" s="2"/>
      <c r="U160" s="2"/>
    </row>
    <row r="161" spans="1:21" ht="18.600000000000001" customHeight="1" x14ac:dyDescent="0.5">
      <c r="A161" s="11"/>
      <c r="B161" s="11"/>
      <c r="C161" s="11"/>
      <c r="D161" s="11"/>
      <c r="E161" s="11"/>
      <c r="F161" s="11"/>
      <c r="G161" s="11"/>
      <c r="H161" s="11"/>
      <c r="I161" s="11"/>
      <c r="J161" s="11"/>
      <c r="K161" s="11"/>
      <c r="L161" s="11"/>
      <c r="M161" s="224"/>
      <c r="N161" s="11"/>
      <c r="O161" s="11"/>
      <c r="T161" s="2"/>
      <c r="U161" s="2"/>
    </row>
    <row r="162" spans="1:21" ht="18.600000000000001" customHeight="1" x14ac:dyDescent="0.5">
      <c r="A162" s="11"/>
      <c r="B162" s="11"/>
      <c r="C162" s="11"/>
      <c r="D162" s="11"/>
      <c r="E162" s="11"/>
      <c r="F162" s="11"/>
      <c r="G162" s="11"/>
      <c r="H162" s="11"/>
      <c r="I162" s="11"/>
      <c r="K162" s="11"/>
      <c r="L162" s="11"/>
      <c r="M162" s="11"/>
      <c r="N162" s="11"/>
      <c r="O162" s="11"/>
      <c r="T162" s="2"/>
      <c r="U162" s="2"/>
    </row>
    <row r="163" spans="1:21" ht="18.600000000000001" customHeight="1" x14ac:dyDescent="0.5">
      <c r="A163" s="11"/>
      <c r="B163" s="11"/>
      <c r="C163" s="11"/>
      <c r="D163" s="11"/>
      <c r="E163" s="11"/>
      <c r="F163" s="11"/>
      <c r="G163" s="11"/>
      <c r="H163" s="11"/>
      <c r="I163" s="11"/>
      <c r="J163" s="11"/>
      <c r="K163" s="11"/>
      <c r="L163" s="11"/>
      <c r="M163" s="11"/>
      <c r="N163" s="11"/>
      <c r="O163" s="11"/>
      <c r="T163" s="2"/>
      <c r="U163" s="2"/>
    </row>
    <row r="164" spans="1:21" ht="18.600000000000001" customHeight="1" x14ac:dyDescent="0.5">
      <c r="A164" s="11"/>
      <c r="B164" s="11"/>
      <c r="C164" s="11"/>
      <c r="D164" s="11"/>
      <c r="E164" s="11"/>
      <c r="F164" s="11"/>
      <c r="G164" s="11"/>
      <c r="H164" s="11"/>
      <c r="I164" s="11"/>
      <c r="J164" s="11"/>
      <c r="K164" s="11"/>
      <c r="L164" s="225"/>
      <c r="M164" s="11"/>
      <c r="N164" s="11"/>
      <c r="O164" s="11"/>
      <c r="T164" s="2"/>
      <c r="U164" s="2"/>
    </row>
    <row r="165" spans="1:21" ht="18.600000000000001" customHeight="1" x14ac:dyDescent="0.5">
      <c r="A165" s="11"/>
      <c r="B165" s="11"/>
      <c r="C165" s="11"/>
      <c r="D165" s="11"/>
      <c r="E165" s="11"/>
      <c r="F165" s="11"/>
      <c r="G165" s="11"/>
      <c r="H165" s="11"/>
      <c r="I165" s="11"/>
      <c r="J165" s="11"/>
      <c r="K165" s="11"/>
      <c r="L165" s="11"/>
      <c r="M165" s="11"/>
      <c r="N165" s="11"/>
      <c r="O165" s="11"/>
      <c r="T165" s="2"/>
      <c r="U165" s="2"/>
    </row>
    <row r="166" spans="1:21" ht="18.600000000000001" customHeight="1" x14ac:dyDescent="0.5">
      <c r="A166" s="11"/>
      <c r="B166" s="11"/>
      <c r="C166" s="11"/>
      <c r="D166" s="11"/>
      <c r="E166" s="11"/>
      <c r="F166" s="11"/>
      <c r="G166" s="11"/>
      <c r="H166" s="11"/>
      <c r="I166" s="11"/>
      <c r="J166" s="11"/>
      <c r="K166" s="11"/>
      <c r="L166" s="11"/>
      <c r="M166" s="11"/>
      <c r="N166" s="11"/>
      <c r="O166" s="11"/>
      <c r="T166" s="2"/>
      <c r="U166" s="2"/>
    </row>
    <row r="167" spans="1:21" ht="18.600000000000001" customHeight="1" x14ac:dyDescent="0.5">
      <c r="A167" s="11"/>
      <c r="B167" s="11"/>
      <c r="C167" s="11"/>
      <c r="D167" s="11"/>
      <c r="E167" s="11"/>
      <c r="F167" s="11"/>
      <c r="G167" s="11"/>
      <c r="H167" s="11"/>
      <c r="I167" s="11"/>
      <c r="J167" s="11"/>
      <c r="K167" s="11"/>
      <c r="L167" s="11"/>
      <c r="M167" s="11"/>
      <c r="N167" s="11"/>
      <c r="O167" s="11"/>
      <c r="T167" s="2"/>
      <c r="U167" s="2"/>
    </row>
    <row r="168" spans="1:21" ht="18.600000000000001" customHeight="1" x14ac:dyDescent="0.5">
      <c r="A168" s="11"/>
      <c r="B168" s="11"/>
      <c r="C168" s="11"/>
      <c r="D168" s="11"/>
      <c r="E168" s="11"/>
      <c r="F168" s="11"/>
      <c r="G168" s="11"/>
      <c r="H168" s="11"/>
      <c r="I168" s="11"/>
      <c r="J168" s="11"/>
      <c r="K168" s="11"/>
      <c r="L168" s="11"/>
      <c r="M168" s="11"/>
      <c r="N168" s="11"/>
      <c r="O168" s="11"/>
      <c r="T168" s="2"/>
      <c r="U168" s="2"/>
    </row>
    <row r="169" spans="1:21" ht="18.600000000000001" customHeight="1" x14ac:dyDescent="0.5">
      <c r="A169" s="11"/>
      <c r="B169" s="11"/>
      <c r="C169" s="11"/>
      <c r="D169" s="11"/>
      <c r="E169" s="11"/>
      <c r="F169" s="11"/>
      <c r="G169" s="11"/>
      <c r="H169" s="11"/>
      <c r="I169" s="11"/>
      <c r="J169" s="11"/>
      <c r="K169" s="11"/>
      <c r="L169" s="11"/>
      <c r="M169" s="11"/>
      <c r="N169" s="11"/>
      <c r="O169" s="11"/>
      <c r="T169" s="2"/>
      <c r="U169" s="2"/>
    </row>
    <row r="170" spans="1:21" ht="18.600000000000001" customHeight="1" x14ac:dyDescent="0.5">
      <c r="A170" s="11"/>
      <c r="B170" s="11"/>
      <c r="C170" s="11"/>
      <c r="D170" s="11"/>
      <c r="E170" s="11"/>
      <c r="F170" s="11"/>
      <c r="G170" s="11"/>
      <c r="H170" s="11"/>
      <c r="I170" s="11"/>
      <c r="J170" s="11"/>
      <c r="K170" s="11"/>
      <c r="L170" s="11"/>
      <c r="M170" s="11"/>
      <c r="N170" s="11"/>
      <c r="O170" s="11"/>
      <c r="T170" s="2"/>
      <c r="U170" s="2"/>
    </row>
    <row r="171" spans="1:21" ht="18.600000000000001" customHeight="1" x14ac:dyDescent="0.5">
      <c r="A171" s="11"/>
      <c r="B171" s="11"/>
      <c r="C171" s="11"/>
      <c r="D171" s="11"/>
      <c r="E171" s="11"/>
      <c r="F171" s="11"/>
      <c r="G171" s="11"/>
      <c r="H171" s="11"/>
      <c r="I171" s="11"/>
      <c r="J171" s="11"/>
      <c r="K171" s="11"/>
      <c r="L171" s="11"/>
      <c r="M171" s="11"/>
      <c r="N171" s="11"/>
      <c r="O171" s="11"/>
      <c r="T171" s="2"/>
      <c r="U171" s="2"/>
    </row>
    <row r="172" spans="1:21" ht="18.600000000000001" customHeight="1" x14ac:dyDescent="0.5">
      <c r="A172" s="11"/>
      <c r="B172" s="11"/>
      <c r="C172" s="11"/>
      <c r="D172" s="11"/>
      <c r="E172" s="11"/>
      <c r="F172" s="11"/>
      <c r="G172" s="11"/>
      <c r="H172" s="11"/>
      <c r="I172" s="11"/>
      <c r="J172" s="11"/>
      <c r="K172" s="11"/>
      <c r="L172" s="11"/>
      <c r="M172" s="11"/>
      <c r="N172" s="11"/>
      <c r="O172" s="11"/>
      <c r="T172" s="2"/>
      <c r="U172" s="2"/>
    </row>
    <row r="173" spans="1:21" ht="18.600000000000001" customHeight="1" x14ac:dyDescent="0.5">
      <c r="A173" s="11"/>
      <c r="B173" s="11"/>
      <c r="C173" s="11"/>
      <c r="D173" s="11"/>
      <c r="E173" s="11"/>
      <c r="F173" s="11"/>
      <c r="G173" s="11"/>
      <c r="H173" s="11"/>
      <c r="I173" s="11"/>
      <c r="J173" s="11"/>
      <c r="K173" s="11"/>
      <c r="L173" s="11"/>
      <c r="M173" s="11"/>
      <c r="N173" s="11"/>
      <c r="O173" s="11"/>
      <c r="T173" s="2"/>
      <c r="U173" s="2"/>
    </row>
    <row r="174" spans="1:21" ht="18.600000000000001" customHeight="1" x14ac:dyDescent="0.5">
      <c r="A174" s="11"/>
      <c r="B174" s="11"/>
      <c r="C174" s="11"/>
      <c r="D174" s="11"/>
      <c r="E174" s="11"/>
      <c r="F174" s="11"/>
      <c r="G174" s="11"/>
      <c r="H174" s="11"/>
      <c r="I174" s="11"/>
      <c r="J174" s="11"/>
      <c r="K174" s="11"/>
      <c r="L174" s="11"/>
      <c r="M174" s="11"/>
      <c r="N174" s="11"/>
      <c r="O174" s="11"/>
      <c r="T174" s="2"/>
      <c r="U174" s="2"/>
    </row>
    <row r="175" spans="1:21" ht="18.600000000000001" customHeight="1" x14ac:dyDescent="0.5">
      <c r="A175" s="11"/>
      <c r="B175" s="11"/>
      <c r="C175" s="11"/>
      <c r="D175" s="11"/>
      <c r="E175" s="11"/>
      <c r="F175" s="11"/>
      <c r="G175" s="11"/>
      <c r="H175" s="11"/>
      <c r="I175" s="11"/>
      <c r="J175" s="11"/>
      <c r="K175" s="11"/>
      <c r="L175" s="11"/>
      <c r="M175" s="11"/>
      <c r="N175" s="11"/>
      <c r="O175" s="11"/>
      <c r="T175" s="2"/>
      <c r="U175" s="2"/>
    </row>
    <row r="176" spans="1:21" ht="18.600000000000001" customHeight="1" x14ac:dyDescent="0.5">
      <c r="A176" s="11"/>
      <c r="B176" s="11"/>
      <c r="C176" s="11"/>
      <c r="D176" s="11"/>
      <c r="E176" s="11"/>
      <c r="F176" s="11"/>
      <c r="G176" s="11"/>
      <c r="H176" s="11"/>
      <c r="I176" s="11"/>
      <c r="J176" s="11"/>
      <c r="K176" s="11"/>
      <c r="L176" s="11"/>
      <c r="M176" s="11"/>
      <c r="N176" s="11"/>
      <c r="O176" s="11"/>
      <c r="T176" s="2"/>
      <c r="U176" s="2"/>
    </row>
    <row r="177" spans="1:21" ht="18.600000000000001" customHeight="1" x14ac:dyDescent="0.5">
      <c r="A177" s="11"/>
      <c r="B177" s="11"/>
      <c r="C177" s="11"/>
      <c r="D177" s="11"/>
      <c r="E177" s="11"/>
      <c r="F177" s="11"/>
      <c r="G177" s="11"/>
      <c r="H177" s="11"/>
      <c r="I177" s="11"/>
      <c r="J177" s="11"/>
      <c r="K177" s="11"/>
      <c r="L177" s="11"/>
      <c r="M177" s="11"/>
      <c r="N177" s="11"/>
      <c r="O177" s="11"/>
      <c r="T177" s="2"/>
      <c r="U177" s="2"/>
    </row>
    <row r="178" spans="1:21" ht="18.600000000000001" customHeight="1" x14ac:dyDescent="0.5">
      <c r="A178" s="11"/>
      <c r="B178" s="11"/>
      <c r="C178" s="11"/>
      <c r="D178" s="11"/>
      <c r="E178" s="11"/>
      <c r="F178" s="11"/>
      <c r="G178" s="11"/>
      <c r="H178" s="11"/>
      <c r="I178" s="11"/>
      <c r="J178" s="11"/>
      <c r="K178" s="11"/>
      <c r="L178" s="11"/>
      <c r="M178" s="11"/>
      <c r="N178" s="11"/>
      <c r="O178" s="11"/>
      <c r="T178" s="2"/>
      <c r="U178" s="2"/>
    </row>
    <row r="179" spans="1:21" ht="18.600000000000001" customHeight="1" x14ac:dyDescent="0.5">
      <c r="A179" s="11"/>
      <c r="B179" s="11"/>
      <c r="C179" s="11"/>
      <c r="D179" s="11"/>
      <c r="E179" s="11"/>
      <c r="F179" s="11"/>
      <c r="G179" s="11"/>
      <c r="H179" s="11"/>
      <c r="I179" s="11"/>
      <c r="J179" s="11"/>
      <c r="K179" s="11"/>
      <c r="L179" s="11"/>
      <c r="M179" s="11"/>
      <c r="N179" s="11"/>
      <c r="O179" s="11"/>
      <c r="T179" s="2"/>
      <c r="U179" s="2"/>
    </row>
    <row r="180" spans="1:21" ht="18.600000000000001" customHeight="1" x14ac:dyDescent="0.5">
      <c r="A180" s="11"/>
      <c r="B180" s="11"/>
      <c r="C180" s="11"/>
      <c r="D180" s="11"/>
      <c r="E180" s="11"/>
      <c r="F180" s="11"/>
      <c r="G180" s="11"/>
      <c r="H180" s="11"/>
      <c r="I180" s="11"/>
      <c r="J180" s="11"/>
      <c r="K180" s="11"/>
      <c r="L180" s="11"/>
      <c r="M180" s="11"/>
      <c r="N180" s="11"/>
      <c r="O180" s="11"/>
      <c r="T180" s="2"/>
      <c r="U180" s="2"/>
    </row>
    <row r="181" spans="1:21" ht="18.600000000000001" customHeight="1" x14ac:dyDescent="0.5">
      <c r="A181" s="11"/>
      <c r="B181" s="11"/>
      <c r="C181" s="11"/>
      <c r="D181" s="11"/>
      <c r="E181" s="11"/>
      <c r="F181" s="11"/>
      <c r="G181" s="11"/>
      <c r="H181" s="11"/>
      <c r="I181" s="11"/>
      <c r="J181" s="11"/>
      <c r="K181" s="11"/>
      <c r="L181" s="11"/>
      <c r="M181" s="11"/>
      <c r="N181" s="11"/>
      <c r="O181" s="11"/>
      <c r="T181" s="2"/>
      <c r="U181" s="2"/>
    </row>
    <row r="182" spans="1:21" ht="18.600000000000001" customHeight="1" x14ac:dyDescent="0.5">
      <c r="A182" s="11"/>
      <c r="B182" s="11"/>
      <c r="C182" s="11"/>
      <c r="D182" s="11"/>
      <c r="E182" s="11"/>
      <c r="F182" s="11"/>
      <c r="G182" s="11"/>
      <c r="H182" s="11"/>
      <c r="I182" s="11"/>
      <c r="J182" s="11"/>
      <c r="K182" s="11"/>
      <c r="L182" s="11"/>
      <c r="M182" s="11"/>
      <c r="N182" s="11"/>
      <c r="O182" s="11"/>
      <c r="T182" s="2"/>
      <c r="U182" s="2"/>
    </row>
    <row r="183" spans="1:21" ht="18.600000000000001" customHeight="1" x14ac:dyDescent="0.5">
      <c r="A183" s="11"/>
      <c r="B183" s="11"/>
      <c r="C183" s="11"/>
      <c r="D183" s="11"/>
      <c r="E183" s="11"/>
      <c r="F183" s="11"/>
      <c r="G183" s="11"/>
      <c r="H183" s="11"/>
      <c r="I183" s="11"/>
      <c r="J183" s="11"/>
      <c r="K183" s="11"/>
      <c r="L183" s="11"/>
      <c r="M183" s="11"/>
      <c r="N183" s="11"/>
      <c r="O183" s="11"/>
      <c r="T183" s="2"/>
      <c r="U183" s="2"/>
    </row>
    <row r="184" spans="1:21" ht="18.600000000000001" customHeight="1" x14ac:dyDescent="0.5">
      <c r="A184" s="11"/>
      <c r="B184" s="11"/>
      <c r="C184" s="11"/>
      <c r="D184" s="11"/>
      <c r="E184" s="11"/>
      <c r="F184" s="11"/>
      <c r="G184" s="11"/>
      <c r="H184" s="11"/>
      <c r="I184" s="11"/>
      <c r="J184" s="11"/>
      <c r="K184" s="11"/>
      <c r="L184" s="11"/>
      <c r="M184" s="11"/>
      <c r="N184" s="11"/>
      <c r="O184" s="11"/>
      <c r="T184" s="2"/>
      <c r="U184" s="2"/>
    </row>
    <row r="185" spans="1:21" ht="18.600000000000001" customHeight="1" x14ac:dyDescent="0.5">
      <c r="A185" s="11"/>
      <c r="B185" s="11"/>
      <c r="C185" s="11"/>
      <c r="D185" s="11"/>
      <c r="E185" s="11"/>
      <c r="F185" s="11"/>
      <c r="G185" s="11"/>
      <c r="H185" s="11"/>
      <c r="I185" s="11"/>
      <c r="J185" s="11"/>
      <c r="K185" s="11"/>
      <c r="L185" s="11"/>
      <c r="M185" s="11"/>
      <c r="N185" s="11"/>
      <c r="O185" s="11"/>
      <c r="T185" s="2"/>
      <c r="U185" s="2"/>
    </row>
  </sheetData>
  <mergeCells count="10">
    <mergeCell ref="N4:O4"/>
    <mergeCell ref="H4:I4"/>
    <mergeCell ref="B4:B5"/>
    <mergeCell ref="D4:D5"/>
    <mergeCell ref="G4:G5"/>
    <mergeCell ref="J4:J5"/>
    <mergeCell ref="M4:M5"/>
    <mergeCell ref="C4:C5"/>
    <mergeCell ref="E4:F4"/>
    <mergeCell ref="K4:L4"/>
  </mergeCell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11819-24D9-444D-BF6F-B8DE047058D4}">
  <dimension ref="A1:EW278"/>
  <sheetViews>
    <sheetView rightToLeft="1" zoomScale="85" zoomScaleNormal="85" workbookViewId="0">
      <selection activeCell="U4" sqref="U4"/>
    </sheetView>
  </sheetViews>
  <sheetFormatPr defaultColWidth="4" defaultRowHeight="14.4" x14ac:dyDescent="0.3"/>
  <cols>
    <col min="19" max="19" width="4" customWidth="1"/>
    <col min="49" max="49" width="4.109375" customWidth="1"/>
    <col min="79" max="79" width="4.109375" customWidth="1"/>
    <col min="109" max="109" width="4.109375" customWidth="1"/>
    <col min="139" max="139" width="4" customWidth="1"/>
  </cols>
  <sheetData>
    <row r="1" spans="1:153" x14ac:dyDescent="0.3">
      <c r="E1" t="s">
        <v>1210</v>
      </c>
      <c r="F1" s="371" t="s" vm="3">
        <v>1692</v>
      </c>
      <c r="G1" t="s">
        <v>22</v>
      </c>
      <c r="J1" s="373" t="s">
        <v>1693</v>
      </c>
      <c r="K1" s="373"/>
      <c r="AI1" t="s">
        <v>1210</v>
      </c>
      <c r="AJ1" s="371" t="s" vm="4">
        <v>1692</v>
      </c>
      <c r="AL1" s="664" t="s">
        <v>1694</v>
      </c>
      <c r="AM1" s="664"/>
      <c r="AN1" s="664"/>
      <c r="AX1">
        <v>1000000</v>
      </c>
      <c r="BM1" t="s">
        <v>1210</v>
      </c>
      <c r="BN1" s="371" t="s" vm="2">
        <v>1213</v>
      </c>
      <c r="BP1" s="373" t="s">
        <v>1213</v>
      </c>
      <c r="BQ1" s="374"/>
      <c r="CQ1" t="s">
        <v>1210</v>
      </c>
      <c r="CR1" s="371" t="s" vm="5">
        <v>1212</v>
      </c>
      <c r="CS1" t="s">
        <v>22</v>
      </c>
      <c r="CU1" s="373" t="s">
        <v>1212</v>
      </c>
      <c r="DV1" s="373" t="s">
        <v>1695</v>
      </c>
    </row>
    <row r="2" spans="1:153" x14ac:dyDescent="0.3">
      <c r="F2" s="372">
        <v>1456502163451</v>
      </c>
      <c r="G2" s="372">
        <v>1409523296716</v>
      </c>
      <c r="H2" s="372">
        <v>1284121545536</v>
      </c>
      <c r="I2" s="372">
        <v>763313062522</v>
      </c>
      <c r="J2" s="372">
        <v>688423019366</v>
      </c>
      <c r="K2" s="372">
        <v>831881287830</v>
      </c>
      <c r="L2" s="372">
        <v>1103900485991</v>
      </c>
      <c r="M2" s="372">
        <v>981012363319</v>
      </c>
      <c r="N2" s="372">
        <v>651951962685</v>
      </c>
      <c r="O2" s="372">
        <v>1035671600724</v>
      </c>
      <c r="P2" s="372">
        <v>1541940862952</v>
      </c>
      <c r="Q2" s="372">
        <v>1200069130236</v>
      </c>
      <c r="R2" s="372">
        <v>1145622731229</v>
      </c>
      <c r="S2" s="372">
        <v>1169971.1978559999</v>
      </c>
      <c r="T2" s="372"/>
      <c r="AJ2">
        <v>1428782.3301880001</v>
      </c>
      <c r="AK2">
        <v>1379195.4956100001</v>
      </c>
      <c r="AL2">
        <v>1253718.7263140001</v>
      </c>
      <c r="AM2">
        <v>731100.08744200005</v>
      </c>
      <c r="AN2">
        <v>658580.34760800004</v>
      </c>
      <c r="AO2">
        <v>799534.55300399999</v>
      </c>
      <c r="AP2">
        <v>1072211.906007</v>
      </c>
      <c r="AQ2">
        <v>939160.39617399999</v>
      </c>
      <c r="AR2">
        <v>616580.51202799997</v>
      </c>
      <c r="AS2">
        <v>989618.38569999998</v>
      </c>
      <c r="AT2">
        <v>1491935.613202</v>
      </c>
      <c r="AU2">
        <v>1136693.7634040001</v>
      </c>
      <c r="AV2">
        <v>1055024.6348880001</v>
      </c>
      <c r="AW2">
        <v>1021035.203387</v>
      </c>
      <c r="BN2">
        <v>27719.833263</v>
      </c>
      <c r="BO2">
        <v>30327.801105999999</v>
      </c>
      <c r="BP2">
        <v>30402.819221999998</v>
      </c>
      <c r="BQ2">
        <v>32212.97508</v>
      </c>
      <c r="BR2">
        <v>29842.671758</v>
      </c>
      <c r="BS2">
        <v>32346.734826</v>
      </c>
      <c r="BT2">
        <v>31688.579984</v>
      </c>
      <c r="BU2">
        <v>41851.967145000002</v>
      </c>
      <c r="BV2">
        <v>35371.450657000001</v>
      </c>
      <c r="BW2">
        <v>46053.215023999997</v>
      </c>
      <c r="BX2">
        <v>50005.249750000003</v>
      </c>
      <c r="BY2">
        <v>63375.366832</v>
      </c>
      <c r="BZ2">
        <v>90598.096340999997</v>
      </c>
      <c r="CA2">
        <v>148935.994469</v>
      </c>
      <c r="CR2">
        <v>583473.06787499995</v>
      </c>
      <c r="CS2">
        <v>630582.43309199996</v>
      </c>
      <c r="CT2">
        <v>651875.76067400002</v>
      </c>
      <c r="CU2">
        <v>655033.36353199999</v>
      </c>
      <c r="CV2">
        <v>525635.96280400001</v>
      </c>
      <c r="CW2">
        <v>504446.616737</v>
      </c>
      <c r="CX2">
        <v>513992.690199</v>
      </c>
      <c r="CY2">
        <v>574361.45460399997</v>
      </c>
      <c r="CZ2">
        <v>517490.59427</v>
      </c>
      <c r="DA2">
        <v>573185.14734200004</v>
      </c>
      <c r="DB2">
        <v>712037.99876800005</v>
      </c>
      <c r="DC2">
        <v>776024.258547</v>
      </c>
      <c r="DD2">
        <v>873023.53072899999</v>
      </c>
      <c r="DE2">
        <v>949825.16988199996</v>
      </c>
      <c r="DV2" s="372"/>
      <c r="DW2" s="372"/>
      <c r="DX2" s="372"/>
      <c r="DY2" s="372"/>
      <c r="DZ2" s="372"/>
      <c r="EA2" s="372"/>
      <c r="EB2" s="372"/>
      <c r="EC2" s="372"/>
      <c r="ED2" s="372"/>
      <c r="EE2" s="372"/>
      <c r="EF2" s="372"/>
      <c r="EG2" s="372"/>
      <c r="EH2" s="372"/>
      <c r="EI2" s="372"/>
    </row>
    <row r="3" spans="1:153" x14ac:dyDescent="0.3">
      <c r="E3" t="s">
        <v>1232</v>
      </c>
      <c r="F3" t="s">
        <v>1696</v>
      </c>
      <c r="AI3" t="s">
        <v>1232</v>
      </c>
      <c r="AJ3" t="s">
        <v>1696</v>
      </c>
      <c r="BM3" t="s">
        <v>1232</v>
      </c>
      <c r="BN3" t="s">
        <v>1696</v>
      </c>
      <c r="CQ3" t="s">
        <v>1232</v>
      </c>
      <c r="CR3" t="s">
        <v>1696</v>
      </c>
    </row>
    <row r="4" spans="1:153" x14ac:dyDescent="0.3">
      <c r="A4" t="s">
        <v>1223</v>
      </c>
      <c r="B4" t="s">
        <v>1697</v>
      </c>
      <c r="C4" t="s">
        <v>1698</v>
      </c>
      <c r="E4" t="s">
        <v>1223</v>
      </c>
      <c r="F4" t="s">
        <v>1699</v>
      </c>
      <c r="G4" t="s">
        <v>1700</v>
      </c>
      <c r="H4" t="s">
        <v>1701</v>
      </c>
      <c r="I4" t="s">
        <v>1702</v>
      </c>
      <c r="J4" t="s">
        <v>1703</v>
      </c>
      <c r="K4" t="s">
        <v>1704</v>
      </c>
      <c r="L4" t="s">
        <v>1705</v>
      </c>
      <c r="M4" t="s">
        <v>15</v>
      </c>
      <c r="N4" t="s">
        <v>1706</v>
      </c>
      <c r="O4" t="s">
        <v>1707</v>
      </c>
      <c r="P4" t="s">
        <v>1708</v>
      </c>
      <c r="Q4" t="s">
        <v>1709</v>
      </c>
      <c r="R4" t="s">
        <v>1710</v>
      </c>
      <c r="S4">
        <v>2025</v>
      </c>
      <c r="U4" t="s">
        <v>1711</v>
      </c>
      <c r="AI4" t="s">
        <v>1223</v>
      </c>
      <c r="AJ4" t="s">
        <v>1699</v>
      </c>
      <c r="AK4" t="s">
        <v>1700</v>
      </c>
      <c r="AL4" t="s">
        <v>1701</v>
      </c>
      <c r="AM4" t="s">
        <v>1702</v>
      </c>
      <c r="AN4" t="s">
        <v>1703</v>
      </c>
      <c r="AO4" t="s">
        <v>1704</v>
      </c>
      <c r="AP4" t="s">
        <v>1705</v>
      </c>
      <c r="AQ4" t="s">
        <v>15</v>
      </c>
      <c r="AR4" t="s">
        <v>1706</v>
      </c>
      <c r="AS4" t="s">
        <v>1707</v>
      </c>
      <c r="AT4" t="s">
        <v>1708</v>
      </c>
      <c r="AU4" t="s">
        <v>1709</v>
      </c>
      <c r="AV4" t="s">
        <v>1710</v>
      </c>
      <c r="AW4">
        <v>2025</v>
      </c>
      <c r="AY4" t="s">
        <v>1711</v>
      </c>
      <c r="BM4" t="s">
        <v>1223</v>
      </c>
      <c r="BN4" t="s">
        <v>1699</v>
      </c>
      <c r="BO4" t="s">
        <v>1700</v>
      </c>
      <c r="BP4" t="s">
        <v>1701</v>
      </c>
      <c r="BQ4" t="s">
        <v>1702</v>
      </c>
      <c r="BR4" t="s">
        <v>1703</v>
      </c>
      <c r="BS4" t="s">
        <v>1704</v>
      </c>
      <c r="BT4" t="s">
        <v>1705</v>
      </c>
      <c r="BU4" t="s">
        <v>15</v>
      </c>
      <c r="BV4" t="s">
        <v>1706</v>
      </c>
      <c r="BW4" t="s">
        <v>1707</v>
      </c>
      <c r="BX4" t="s">
        <v>1708</v>
      </c>
      <c r="BY4" t="s">
        <v>1709</v>
      </c>
      <c r="BZ4" t="s">
        <v>1710</v>
      </c>
      <c r="CA4" t="s">
        <v>1710</v>
      </c>
      <c r="CC4" t="s">
        <v>1711</v>
      </c>
      <c r="CQ4" t="s">
        <v>1223</v>
      </c>
      <c r="CR4" t="s">
        <v>1699</v>
      </c>
      <c r="CS4" t="s">
        <v>1700</v>
      </c>
      <c r="CT4" t="s">
        <v>1701</v>
      </c>
      <c r="CU4" t="s">
        <v>1702</v>
      </c>
      <c r="CV4" t="s">
        <v>1703</v>
      </c>
      <c r="CW4" t="s">
        <v>1704</v>
      </c>
      <c r="CX4" t="s">
        <v>1705</v>
      </c>
      <c r="CY4" t="s">
        <v>15</v>
      </c>
      <c r="CZ4" t="s">
        <v>1706</v>
      </c>
      <c r="DA4" t="s">
        <v>1707</v>
      </c>
      <c r="DB4" t="s">
        <v>1708</v>
      </c>
      <c r="DC4" t="s">
        <v>1709</v>
      </c>
      <c r="DD4" t="s">
        <v>1710</v>
      </c>
      <c r="DE4">
        <v>2025</v>
      </c>
      <c r="DF4" t="s">
        <v>1711</v>
      </c>
      <c r="DV4" s="375" t="s">
        <v>1699</v>
      </c>
      <c r="DW4" s="375" t="s">
        <v>1700</v>
      </c>
      <c r="DX4" s="375" t="s">
        <v>1701</v>
      </c>
      <c r="DY4" s="375" t="s">
        <v>1702</v>
      </c>
      <c r="DZ4" s="375" t="s">
        <v>1703</v>
      </c>
      <c r="EA4" s="375" t="s">
        <v>1704</v>
      </c>
      <c r="EB4" s="375" t="s">
        <v>1705</v>
      </c>
      <c r="EC4" s="375" t="s">
        <v>15</v>
      </c>
      <c r="ED4" s="375" t="s">
        <v>1706</v>
      </c>
      <c r="EE4" s="375" t="s">
        <v>1707</v>
      </c>
      <c r="EF4" s="375" t="s">
        <v>1708</v>
      </c>
      <c r="EG4" s="375" t="s">
        <v>1709</v>
      </c>
      <c r="EH4" s="375" t="s">
        <v>1710</v>
      </c>
      <c r="EI4" s="375">
        <v>2025</v>
      </c>
      <c r="EJ4" t="s">
        <v>1711</v>
      </c>
    </row>
    <row r="5" spans="1:153" x14ac:dyDescent="0.3">
      <c r="A5" s="371" t="s">
        <v>1712</v>
      </c>
      <c r="B5" s="371" t="s">
        <v>1713</v>
      </c>
      <c r="C5" s="371" t="s">
        <v>1714</v>
      </c>
      <c r="E5" s="376" t="s">
        <v>1713</v>
      </c>
      <c r="F5" s="372"/>
      <c r="G5" s="372"/>
      <c r="H5" s="372"/>
      <c r="I5" s="372"/>
      <c r="J5" s="372"/>
      <c r="K5" s="372"/>
      <c r="L5" s="372"/>
      <c r="M5" s="372"/>
      <c r="N5" s="372"/>
      <c r="O5" s="372"/>
      <c r="P5" s="372"/>
      <c r="Q5" s="372"/>
      <c r="R5" s="372"/>
      <c r="S5" s="372"/>
      <c r="T5" s="377" t="s">
        <v>1699</v>
      </c>
      <c r="U5" s="377" t="s">
        <v>1700</v>
      </c>
      <c r="V5" s="377" t="s">
        <v>1701</v>
      </c>
      <c r="W5" s="377" t="s">
        <v>1702</v>
      </c>
      <c r="X5" s="377" t="s">
        <v>1703</v>
      </c>
      <c r="Y5" s="377" t="s">
        <v>1704</v>
      </c>
      <c r="Z5" s="377" t="s">
        <v>1705</v>
      </c>
      <c r="AA5" s="377" t="s">
        <v>15</v>
      </c>
      <c r="AB5" s="377" t="s">
        <v>1706</v>
      </c>
      <c r="AC5" s="377" t="s">
        <v>1707</v>
      </c>
      <c r="AD5" s="377" t="s">
        <v>1708</v>
      </c>
      <c r="AE5" s="377" t="s">
        <v>1709</v>
      </c>
      <c r="AF5" s="377" t="s">
        <v>1710</v>
      </c>
      <c r="AG5" s="377">
        <v>2025</v>
      </c>
      <c r="AH5" s="378"/>
      <c r="AI5" s="376" t="s">
        <v>1713</v>
      </c>
      <c r="AX5" s="377" t="s">
        <v>1699</v>
      </c>
      <c r="AY5" s="377" t="s">
        <v>1700</v>
      </c>
      <c r="AZ5" s="377" t="s">
        <v>1701</v>
      </c>
      <c r="BA5" s="377" t="s">
        <v>1702</v>
      </c>
      <c r="BB5" s="377" t="s">
        <v>1703</v>
      </c>
      <c r="BC5" s="377" t="s">
        <v>1704</v>
      </c>
      <c r="BD5" s="377" t="s">
        <v>1705</v>
      </c>
      <c r="BE5" s="377" t="s">
        <v>15</v>
      </c>
      <c r="BF5" s="377" t="s">
        <v>1706</v>
      </c>
      <c r="BG5" s="377" t="s">
        <v>1707</v>
      </c>
      <c r="BH5" s="377" t="s">
        <v>1708</v>
      </c>
      <c r="BI5" s="377" t="s">
        <v>1709</v>
      </c>
      <c r="BJ5" s="377" t="s">
        <v>1710</v>
      </c>
      <c r="BK5" s="377">
        <v>2025</v>
      </c>
      <c r="BL5" s="378"/>
      <c r="BM5" s="376" t="s">
        <v>1713</v>
      </c>
      <c r="CB5" s="377" t="s">
        <v>1699</v>
      </c>
      <c r="CC5" s="377" t="s">
        <v>1700</v>
      </c>
      <c r="CD5" s="377" t="s">
        <v>1701</v>
      </c>
      <c r="CE5" s="377" t="s">
        <v>1702</v>
      </c>
      <c r="CF5" s="377" t="s">
        <v>1703</v>
      </c>
      <c r="CG5" s="377" t="s">
        <v>1704</v>
      </c>
      <c r="CH5" s="377" t="s">
        <v>1705</v>
      </c>
      <c r="CI5" s="377" t="s">
        <v>15</v>
      </c>
      <c r="CJ5" s="377" t="s">
        <v>1706</v>
      </c>
      <c r="CK5" s="377" t="s">
        <v>1707</v>
      </c>
      <c r="CL5" s="377" t="s">
        <v>1708</v>
      </c>
      <c r="CM5" s="377" t="s">
        <v>1709</v>
      </c>
      <c r="CN5" s="377" t="s">
        <v>1710</v>
      </c>
      <c r="CO5" s="377">
        <v>2025</v>
      </c>
      <c r="CQ5" s="376" t="s">
        <v>1713</v>
      </c>
      <c r="CR5" s="372"/>
      <c r="CS5" s="372"/>
      <c r="CT5" s="372"/>
      <c r="CU5" s="372"/>
      <c r="CV5" s="372"/>
      <c r="CW5" s="372"/>
      <c r="CX5" s="372"/>
      <c r="CY5" s="372"/>
      <c r="CZ5" s="372"/>
      <c r="DA5" s="372"/>
      <c r="DB5" s="372"/>
      <c r="DC5" s="372"/>
      <c r="DD5" s="372"/>
      <c r="DE5" s="372"/>
      <c r="DF5" s="377" t="s">
        <v>1699</v>
      </c>
      <c r="DG5" s="377" t="s">
        <v>1700</v>
      </c>
      <c r="DH5" s="377" t="s">
        <v>1701</v>
      </c>
      <c r="DI5" s="377" t="s">
        <v>1702</v>
      </c>
      <c r="DJ5" s="377" t="s">
        <v>1703</v>
      </c>
      <c r="DK5" s="377" t="s">
        <v>1704</v>
      </c>
      <c r="DL5" s="377" t="s">
        <v>1705</v>
      </c>
      <c r="DM5" s="377" t="s">
        <v>15</v>
      </c>
      <c r="DN5" s="377" t="s">
        <v>1706</v>
      </c>
      <c r="DO5" s="377" t="s">
        <v>1707</v>
      </c>
      <c r="DP5" s="377" t="s">
        <v>1708</v>
      </c>
      <c r="DQ5" s="377" t="s">
        <v>1709</v>
      </c>
      <c r="DR5" s="377" t="s">
        <v>1710</v>
      </c>
      <c r="DS5" s="377">
        <v>2025</v>
      </c>
      <c r="DU5" s="376" t="s">
        <v>1713</v>
      </c>
      <c r="DV5" s="372">
        <v>0</v>
      </c>
      <c r="DW5" s="372">
        <v>0</v>
      </c>
      <c r="DX5" s="372">
        <v>0</v>
      </c>
      <c r="DY5" s="372">
        <v>0</v>
      </c>
      <c r="DZ5" s="372">
        <v>0</v>
      </c>
      <c r="EA5" s="372">
        <v>0</v>
      </c>
      <c r="EB5" s="372">
        <v>0</v>
      </c>
      <c r="EC5" s="372">
        <v>0</v>
      </c>
      <c r="ED5" s="372">
        <v>0</v>
      </c>
      <c r="EE5" s="372">
        <v>0</v>
      </c>
      <c r="EF5" s="372">
        <v>0</v>
      </c>
      <c r="EG5" s="372">
        <v>0</v>
      </c>
      <c r="EH5" s="372">
        <v>0</v>
      </c>
      <c r="EI5" s="372">
        <f>DE5+S5</f>
        <v>0</v>
      </c>
      <c r="EJ5" s="377" t="s">
        <v>1699</v>
      </c>
      <c r="EK5" s="377" t="s">
        <v>1700</v>
      </c>
      <c r="EL5" s="377" t="s">
        <v>1701</v>
      </c>
      <c r="EM5" s="377" t="s">
        <v>1702</v>
      </c>
      <c r="EN5" s="377" t="s">
        <v>1703</v>
      </c>
      <c r="EO5" s="377" t="s">
        <v>1704</v>
      </c>
      <c r="EP5" s="377" t="s">
        <v>1705</v>
      </c>
      <c r="EQ5" s="377" t="s">
        <v>15</v>
      </c>
      <c r="ER5" s="377" t="s">
        <v>1706</v>
      </c>
      <c r="ES5" s="377" t="s">
        <v>1707</v>
      </c>
      <c r="ET5" s="377" t="s">
        <v>1708</v>
      </c>
      <c r="EU5" s="377" t="s">
        <v>1709</v>
      </c>
      <c r="EV5" s="377" t="s">
        <v>1710</v>
      </c>
      <c r="EW5" s="377">
        <v>2025</v>
      </c>
    </row>
    <row r="6" spans="1:153" x14ac:dyDescent="0.3">
      <c r="A6" s="371" t="s">
        <v>1715</v>
      </c>
      <c r="B6" s="371" t="s">
        <v>64</v>
      </c>
      <c r="C6" s="371" t="s">
        <v>1716</v>
      </c>
      <c r="E6" s="376" t="str">
        <f>B6&amp;" "&amp;PROPER(C6)</f>
        <v>سوريا Syria</v>
      </c>
      <c r="F6" s="372">
        <v>1969139229</v>
      </c>
      <c r="G6" s="372">
        <v>499928601</v>
      </c>
      <c r="H6" s="372">
        <v>108808610</v>
      </c>
      <c r="I6" s="372">
        <v>252958768</v>
      </c>
      <c r="J6" s="372">
        <v>259847874</v>
      </c>
      <c r="K6" s="372">
        <v>78977561</v>
      </c>
      <c r="L6" s="372">
        <v>5467434</v>
      </c>
      <c r="M6" s="372">
        <v>3396418</v>
      </c>
      <c r="N6" s="372">
        <v>1834160</v>
      </c>
      <c r="O6" s="372">
        <v>269687427</v>
      </c>
      <c r="P6" s="372">
        <v>462616005</v>
      </c>
      <c r="Q6" s="372">
        <v>437906241</v>
      </c>
      <c r="R6" s="372">
        <v>558133056</v>
      </c>
      <c r="S6" s="372">
        <v>1949957363</v>
      </c>
      <c r="T6" s="379">
        <v>43</v>
      </c>
      <c r="U6" s="379">
        <v>57</v>
      </c>
      <c r="V6" s="379">
        <v>83</v>
      </c>
      <c r="W6" s="379">
        <v>66</v>
      </c>
      <c r="X6" s="379">
        <v>65</v>
      </c>
      <c r="Y6" s="379">
        <v>85</v>
      </c>
      <c r="Z6" s="379">
        <v>137</v>
      </c>
      <c r="AA6" s="379">
        <v>136</v>
      </c>
      <c r="AB6" s="379">
        <v>145</v>
      </c>
      <c r="AC6" s="379">
        <v>70</v>
      </c>
      <c r="AD6" s="379">
        <v>65</v>
      </c>
      <c r="AE6" s="379">
        <v>68</v>
      </c>
      <c r="AF6" s="379">
        <v>61</v>
      </c>
      <c r="AG6" s="379">
        <f>_xlfn.IFNA(RANK(S6,S$6:S$273,0),"")</f>
        <v>50</v>
      </c>
      <c r="AH6" s="379"/>
      <c r="AI6" s="376" t="s">
        <v>1413</v>
      </c>
      <c r="AJ6">
        <v>1924341470</v>
      </c>
      <c r="AK6">
        <v>460115193</v>
      </c>
      <c r="AL6">
        <v>104121634</v>
      </c>
      <c r="AM6">
        <v>250907386</v>
      </c>
      <c r="AN6">
        <v>259718889</v>
      </c>
      <c r="AO6">
        <v>78340028</v>
      </c>
      <c r="AP6">
        <v>884286</v>
      </c>
      <c r="AQ6">
        <v>1983574</v>
      </c>
      <c r="AR6">
        <v>159049</v>
      </c>
      <c r="AS6">
        <v>258752302</v>
      </c>
      <c r="AT6">
        <v>457591337</v>
      </c>
      <c r="AU6">
        <v>428708088</v>
      </c>
      <c r="AV6">
        <v>551538588</v>
      </c>
      <c r="AW6">
        <v>1671727325</v>
      </c>
      <c r="AX6" s="379">
        <v>41</v>
      </c>
      <c r="AY6" s="379">
        <v>57</v>
      </c>
      <c r="AZ6" s="379">
        <v>81</v>
      </c>
      <c r="BA6" s="379">
        <v>62</v>
      </c>
      <c r="BB6" s="379">
        <v>64</v>
      </c>
      <c r="BC6" s="379">
        <v>84</v>
      </c>
      <c r="BD6" s="379">
        <v>153</v>
      </c>
      <c r="BE6" s="379">
        <v>144</v>
      </c>
      <c r="BF6" s="379">
        <v>166</v>
      </c>
      <c r="BG6" s="379">
        <v>69</v>
      </c>
      <c r="BH6" s="379">
        <v>62</v>
      </c>
      <c r="BI6" s="379">
        <v>67</v>
      </c>
      <c r="BJ6" s="379">
        <v>60</v>
      </c>
      <c r="BK6" s="379">
        <f>_xlfn.IFNA(RANK(AW6,AW$6:AW$273,0),"")</f>
        <v>50</v>
      </c>
      <c r="BL6" s="379"/>
      <c r="BM6" s="376" t="s">
        <v>1413</v>
      </c>
      <c r="BN6">
        <v>44797759</v>
      </c>
      <c r="BO6">
        <v>39813408</v>
      </c>
      <c r="BP6">
        <v>4686976</v>
      </c>
      <c r="BQ6">
        <v>2051382</v>
      </c>
      <c r="BR6">
        <v>128985</v>
      </c>
      <c r="BS6">
        <v>637533</v>
      </c>
      <c r="BT6">
        <v>4583148</v>
      </c>
      <c r="BU6">
        <v>1412844</v>
      </c>
      <c r="BV6">
        <v>1675111</v>
      </c>
      <c r="BW6">
        <v>10935125</v>
      </c>
      <c r="BX6">
        <v>5024668</v>
      </c>
      <c r="BY6">
        <v>9198153</v>
      </c>
      <c r="BZ6">
        <v>6594468</v>
      </c>
      <c r="CA6">
        <v>278230038</v>
      </c>
      <c r="CB6" s="379">
        <v>41</v>
      </c>
      <c r="CC6" s="379">
        <v>46</v>
      </c>
      <c r="CD6" s="379">
        <v>77</v>
      </c>
      <c r="CE6" s="379">
        <v>95</v>
      </c>
      <c r="CF6" s="379">
        <v>130</v>
      </c>
      <c r="CG6" s="379">
        <v>116</v>
      </c>
      <c r="CH6" s="379">
        <v>78</v>
      </c>
      <c r="CI6" s="379">
        <v>98</v>
      </c>
      <c r="CJ6" s="379">
        <v>92</v>
      </c>
      <c r="CK6" s="379">
        <v>66</v>
      </c>
      <c r="CL6" s="379">
        <v>81</v>
      </c>
      <c r="CM6" s="379">
        <v>66</v>
      </c>
      <c r="CN6" s="379">
        <v>75</v>
      </c>
      <c r="CO6" s="379">
        <f>_xlfn.IFNA(RANK(CA6,CA$6:CA$273,0),"")</f>
        <v>31</v>
      </c>
      <c r="CQ6" s="376" t="s">
        <v>1413</v>
      </c>
      <c r="CR6" s="372">
        <v>1526702804</v>
      </c>
      <c r="CS6" s="372">
        <v>724817474</v>
      </c>
      <c r="CT6" s="372">
        <v>440990448</v>
      </c>
      <c r="CU6" s="372">
        <v>369051691</v>
      </c>
      <c r="CV6" s="372">
        <v>423096649</v>
      </c>
      <c r="CW6" s="372">
        <v>346297371</v>
      </c>
      <c r="CX6" s="372">
        <v>400231787</v>
      </c>
      <c r="CY6" s="372">
        <v>705242618</v>
      </c>
      <c r="CZ6" s="372">
        <v>768391333</v>
      </c>
      <c r="DA6" s="372">
        <v>1218916021</v>
      </c>
      <c r="DB6" s="372">
        <v>1154026394</v>
      </c>
      <c r="DC6" s="372">
        <v>765984390</v>
      </c>
      <c r="DD6" s="372">
        <v>684745632</v>
      </c>
      <c r="DE6" s="372">
        <v>820815850</v>
      </c>
      <c r="DF6" s="379">
        <v>48</v>
      </c>
      <c r="DG6" s="379">
        <v>59</v>
      </c>
      <c r="DH6" s="379">
        <v>65</v>
      </c>
      <c r="DI6" s="379">
        <v>67</v>
      </c>
      <c r="DJ6" s="379">
        <v>65</v>
      </c>
      <c r="DK6" s="379">
        <v>66</v>
      </c>
      <c r="DL6" s="379">
        <v>68</v>
      </c>
      <c r="DM6" s="379">
        <v>60</v>
      </c>
      <c r="DN6" s="379">
        <v>56</v>
      </c>
      <c r="DO6" s="379">
        <v>50</v>
      </c>
      <c r="DP6" s="379">
        <v>56</v>
      </c>
      <c r="DQ6" s="379">
        <v>58</v>
      </c>
      <c r="DR6" s="379">
        <v>63</v>
      </c>
      <c r="DS6" s="379">
        <f>_xlfn.IFNA(RANK(DE6,DE$6:DE$273,0),"")</f>
        <v>63</v>
      </c>
      <c r="DU6" s="376" t="s">
        <v>1413</v>
      </c>
      <c r="DV6" s="372">
        <v>3495842033</v>
      </c>
      <c r="DW6" s="372">
        <v>1224746075</v>
      </c>
      <c r="DX6" s="372">
        <v>549799058</v>
      </c>
      <c r="DY6" s="372">
        <v>622010459</v>
      </c>
      <c r="DZ6" s="372">
        <v>682944523</v>
      </c>
      <c r="EA6" s="372">
        <v>425274932</v>
      </c>
      <c r="EB6" s="372">
        <v>405699221</v>
      </c>
      <c r="EC6" s="372">
        <v>708639036</v>
      </c>
      <c r="ED6" s="372">
        <v>770225493</v>
      </c>
      <c r="EE6" s="372">
        <v>1488603448</v>
      </c>
      <c r="EF6" s="372">
        <v>1616642399</v>
      </c>
      <c r="EG6" s="372">
        <v>1203890631</v>
      </c>
      <c r="EH6" s="372">
        <v>1242878688</v>
      </c>
      <c r="EI6" s="372">
        <f t="shared" ref="EI6:EI69" si="0">DE6+S6</f>
        <v>2770773213</v>
      </c>
      <c r="EJ6" s="379">
        <v>51</v>
      </c>
      <c r="EK6" s="379">
        <v>62</v>
      </c>
      <c r="EL6" s="379">
        <v>77</v>
      </c>
      <c r="EM6" s="379">
        <v>79</v>
      </c>
      <c r="EN6" s="379">
        <v>73</v>
      </c>
      <c r="EO6" s="379">
        <v>80</v>
      </c>
      <c r="EP6" s="379">
        <v>82</v>
      </c>
      <c r="EQ6" s="379">
        <v>73</v>
      </c>
      <c r="ER6" s="379">
        <v>72</v>
      </c>
      <c r="ES6" s="379">
        <v>64</v>
      </c>
      <c r="ET6" s="379">
        <v>64</v>
      </c>
      <c r="EU6" s="379">
        <v>73</v>
      </c>
      <c r="EV6" s="379">
        <v>72</v>
      </c>
      <c r="EW6" s="379">
        <f>_xlfn.IFNA(RANK(EI6,EI$6:EI$273,0),"")</f>
        <v>60</v>
      </c>
    </row>
    <row r="7" spans="1:153" x14ac:dyDescent="0.3">
      <c r="A7" s="371" t="s">
        <v>974</v>
      </c>
      <c r="B7" s="371" t="s">
        <v>58</v>
      </c>
      <c r="C7" s="371" t="s">
        <v>1717</v>
      </c>
      <c r="E7" s="376" t="str">
        <f t="shared" ref="E7:E70" si="1">B7&amp;" "&amp;PROPER(C7)</f>
        <v>لبنان Lebanon</v>
      </c>
      <c r="F7" s="372">
        <v>2946562908</v>
      </c>
      <c r="G7" s="372">
        <v>1823065192</v>
      </c>
      <c r="H7" s="372">
        <v>1588337909</v>
      </c>
      <c r="I7" s="372">
        <v>1444633704</v>
      </c>
      <c r="J7" s="372">
        <v>1506429749</v>
      </c>
      <c r="K7" s="372">
        <v>1676532310</v>
      </c>
      <c r="L7" s="372">
        <v>1910463868</v>
      </c>
      <c r="M7" s="372">
        <v>1172767642</v>
      </c>
      <c r="N7" s="372">
        <v>646858606</v>
      </c>
      <c r="O7" s="372">
        <v>557968978</v>
      </c>
      <c r="P7" s="372">
        <v>932483549</v>
      </c>
      <c r="Q7" s="372">
        <v>700244732</v>
      </c>
      <c r="R7" s="372">
        <v>871463506</v>
      </c>
      <c r="S7" s="372">
        <v>1235477397</v>
      </c>
      <c r="T7" s="379">
        <v>38</v>
      </c>
      <c r="U7" s="379">
        <v>40</v>
      </c>
      <c r="V7" s="379">
        <v>43</v>
      </c>
      <c r="W7" s="379">
        <v>47</v>
      </c>
      <c r="X7" s="379">
        <v>41</v>
      </c>
      <c r="Y7" s="379">
        <v>44</v>
      </c>
      <c r="Z7" s="379">
        <v>46</v>
      </c>
      <c r="AA7" s="379">
        <v>50</v>
      </c>
      <c r="AB7" s="379">
        <v>52</v>
      </c>
      <c r="AC7" s="379">
        <v>57</v>
      </c>
      <c r="AD7" s="379">
        <v>57</v>
      </c>
      <c r="AE7" s="379">
        <v>59</v>
      </c>
      <c r="AF7" s="379">
        <v>55</v>
      </c>
      <c r="AG7" s="379">
        <f t="shared" ref="AG7:AG70" si="2">_xlfn.IFNA(RANK(S7,S$6:S$273,0),"")</f>
        <v>55</v>
      </c>
      <c r="AH7" s="379"/>
      <c r="AI7" s="376" t="s">
        <v>1444</v>
      </c>
      <c r="AJ7">
        <v>2723857744</v>
      </c>
      <c r="AK7">
        <v>1539224701</v>
      </c>
      <c r="AL7">
        <v>1357683494</v>
      </c>
      <c r="AM7">
        <v>1251130674</v>
      </c>
      <c r="AN7">
        <v>1312791581</v>
      </c>
      <c r="AO7">
        <v>1375267034</v>
      </c>
      <c r="AP7">
        <v>1721102634</v>
      </c>
      <c r="AQ7">
        <v>993226259</v>
      </c>
      <c r="AR7">
        <v>625391231</v>
      </c>
      <c r="AS7">
        <v>532895595</v>
      </c>
      <c r="AT7">
        <v>872495837</v>
      </c>
      <c r="AU7">
        <v>675043528</v>
      </c>
      <c r="AV7">
        <v>857420655</v>
      </c>
      <c r="AW7">
        <v>1150143756</v>
      </c>
      <c r="AX7" s="379">
        <v>38</v>
      </c>
      <c r="AY7" s="379">
        <v>42</v>
      </c>
      <c r="AZ7" s="379">
        <v>43</v>
      </c>
      <c r="BA7" s="379">
        <v>47</v>
      </c>
      <c r="BB7" s="379">
        <v>41</v>
      </c>
      <c r="BC7" s="379">
        <v>45</v>
      </c>
      <c r="BD7" s="379">
        <v>44</v>
      </c>
      <c r="BE7" s="379">
        <v>49</v>
      </c>
      <c r="BF7" s="379">
        <v>51</v>
      </c>
      <c r="BG7" s="379">
        <v>56</v>
      </c>
      <c r="BH7" s="379">
        <v>56</v>
      </c>
      <c r="BI7" s="379">
        <v>57</v>
      </c>
      <c r="BJ7" s="379">
        <v>54</v>
      </c>
      <c r="BK7" s="379">
        <f t="shared" ref="BK7:BK70" si="3">_xlfn.IFNA(RANK(AW7,AW$6:AW$273,0),"")</f>
        <v>55</v>
      </c>
      <c r="BL7" s="379"/>
      <c r="BM7" s="376" t="s">
        <v>1444</v>
      </c>
      <c r="BN7">
        <v>222705164</v>
      </c>
      <c r="BO7">
        <v>283840491</v>
      </c>
      <c r="BP7">
        <v>230654415</v>
      </c>
      <c r="BQ7">
        <v>193503030</v>
      </c>
      <c r="BR7">
        <v>193638168</v>
      </c>
      <c r="BS7">
        <v>301265276</v>
      </c>
      <c r="BT7">
        <v>189361234</v>
      </c>
      <c r="BU7">
        <v>179541383</v>
      </c>
      <c r="BV7">
        <v>21467375</v>
      </c>
      <c r="BW7">
        <v>25073383</v>
      </c>
      <c r="BX7">
        <v>59987712</v>
      </c>
      <c r="BY7">
        <v>25201204</v>
      </c>
      <c r="BZ7">
        <v>14042851</v>
      </c>
      <c r="CA7">
        <v>85333641</v>
      </c>
      <c r="CB7" s="379">
        <v>18</v>
      </c>
      <c r="CC7" s="379">
        <v>16</v>
      </c>
      <c r="CD7" s="379">
        <v>20</v>
      </c>
      <c r="CE7" s="379">
        <v>22</v>
      </c>
      <c r="CF7" s="379">
        <v>22</v>
      </c>
      <c r="CG7" s="379">
        <v>17</v>
      </c>
      <c r="CH7" s="379">
        <v>24</v>
      </c>
      <c r="CI7" s="379">
        <v>29</v>
      </c>
      <c r="CJ7" s="379">
        <v>50</v>
      </c>
      <c r="CK7" s="379">
        <v>51</v>
      </c>
      <c r="CL7" s="379">
        <v>40</v>
      </c>
      <c r="CM7" s="379">
        <v>52</v>
      </c>
      <c r="CN7" s="379">
        <v>69</v>
      </c>
      <c r="CO7" s="379">
        <f t="shared" ref="CO7:CO70" si="4">_xlfn.IFNA(RANK(CA7,CA$6:CA$273,0),"")</f>
        <v>44</v>
      </c>
      <c r="CQ7" s="376" t="s">
        <v>1444</v>
      </c>
      <c r="CR7" s="372">
        <v>1722646066</v>
      </c>
      <c r="CS7" s="372">
        <v>1689339070</v>
      </c>
      <c r="CT7" s="372">
        <v>1480564629</v>
      </c>
      <c r="CU7" s="372">
        <v>1613279912</v>
      </c>
      <c r="CV7" s="372">
        <v>1456751612</v>
      </c>
      <c r="CW7" s="372">
        <v>1556563002</v>
      </c>
      <c r="CX7" s="372">
        <v>1082135045</v>
      </c>
      <c r="CY7" s="372">
        <v>1184883173</v>
      </c>
      <c r="CZ7" s="372">
        <v>948076544</v>
      </c>
      <c r="DA7" s="372">
        <v>596323541</v>
      </c>
      <c r="DB7" s="372">
        <v>772485</v>
      </c>
      <c r="DC7" s="372">
        <v>863199</v>
      </c>
      <c r="DD7" s="372">
        <v>186117</v>
      </c>
      <c r="DE7" s="372">
        <v>283259</v>
      </c>
      <c r="DF7" s="379">
        <v>44</v>
      </c>
      <c r="DG7" s="379">
        <v>50</v>
      </c>
      <c r="DH7" s="379">
        <v>49</v>
      </c>
      <c r="DI7" s="379">
        <v>49</v>
      </c>
      <c r="DJ7" s="379">
        <v>47</v>
      </c>
      <c r="DK7" s="379">
        <v>47</v>
      </c>
      <c r="DL7" s="379">
        <v>50</v>
      </c>
      <c r="DM7" s="379">
        <v>52</v>
      </c>
      <c r="DN7" s="379">
        <v>51</v>
      </c>
      <c r="DO7" s="379">
        <v>60</v>
      </c>
      <c r="DP7" s="379">
        <v>158</v>
      </c>
      <c r="DQ7" s="379">
        <v>161</v>
      </c>
      <c r="DR7" s="379">
        <v>186</v>
      </c>
      <c r="DS7" s="379">
        <f t="shared" ref="DS7:DS70" si="5">_xlfn.IFNA(RANK(DE7,DE$6:DE$273,0),"")</f>
        <v>188</v>
      </c>
      <c r="DU7" s="376" t="s">
        <v>1444</v>
      </c>
      <c r="DV7" s="372">
        <v>4669208974</v>
      </c>
      <c r="DW7" s="372">
        <v>3512404262</v>
      </c>
      <c r="DX7" s="372">
        <v>3068902538</v>
      </c>
      <c r="DY7" s="372">
        <v>3057913616</v>
      </c>
      <c r="DZ7" s="372">
        <v>2963181361</v>
      </c>
      <c r="EA7" s="372">
        <v>3233095312</v>
      </c>
      <c r="EB7" s="372">
        <v>2992598913</v>
      </c>
      <c r="EC7" s="372">
        <v>2357650815</v>
      </c>
      <c r="ED7" s="372">
        <v>1594935150</v>
      </c>
      <c r="EE7" s="372">
        <v>1154292519</v>
      </c>
      <c r="EF7" s="372">
        <v>933256034</v>
      </c>
      <c r="EG7" s="372">
        <v>701107931</v>
      </c>
      <c r="EH7" s="372">
        <v>871649623</v>
      </c>
      <c r="EI7" s="372">
        <f t="shared" si="0"/>
        <v>1235760656</v>
      </c>
      <c r="EJ7" s="379">
        <v>43</v>
      </c>
      <c r="EK7" s="379">
        <v>50</v>
      </c>
      <c r="EL7" s="379">
        <v>54</v>
      </c>
      <c r="EM7" s="379">
        <v>51</v>
      </c>
      <c r="EN7" s="379">
        <v>44</v>
      </c>
      <c r="EO7" s="379">
        <v>46</v>
      </c>
      <c r="EP7" s="379">
        <v>50</v>
      </c>
      <c r="EQ7" s="379">
        <v>58</v>
      </c>
      <c r="ER7" s="379">
        <v>59</v>
      </c>
      <c r="ES7" s="379">
        <v>68</v>
      </c>
      <c r="ET7" s="379">
        <v>79</v>
      </c>
      <c r="EU7" s="379">
        <v>83</v>
      </c>
      <c r="EV7" s="379">
        <v>78</v>
      </c>
      <c r="EW7" s="379">
        <f t="shared" ref="EW7:EW70" si="6">_xlfn.IFNA(RANK(EI7,EI$6:EI$273,0),"")</f>
        <v>76</v>
      </c>
    </row>
    <row r="8" spans="1:153" x14ac:dyDescent="0.3">
      <c r="A8" s="371" t="s">
        <v>975</v>
      </c>
      <c r="B8" s="371" t="s">
        <v>134</v>
      </c>
      <c r="C8" s="371" t="s">
        <v>1718</v>
      </c>
      <c r="E8" s="376" t="str">
        <f t="shared" si="1"/>
        <v>الأردن Jordan</v>
      </c>
      <c r="F8" s="372">
        <v>19404158857</v>
      </c>
      <c r="G8" s="372">
        <v>16178241454</v>
      </c>
      <c r="H8" s="372">
        <v>17792327390</v>
      </c>
      <c r="I8" s="372">
        <v>11788674070</v>
      </c>
      <c r="J8" s="372">
        <v>8690750821</v>
      </c>
      <c r="K8" s="372">
        <v>10317939373</v>
      </c>
      <c r="L8" s="372">
        <v>11976694599</v>
      </c>
      <c r="M8" s="372">
        <v>10065752173</v>
      </c>
      <c r="N8" s="372">
        <v>7453655764</v>
      </c>
      <c r="O8" s="372">
        <v>11692357398</v>
      </c>
      <c r="P8" s="372">
        <v>16212321794</v>
      </c>
      <c r="Q8" s="372">
        <v>11630551390</v>
      </c>
      <c r="R8" s="372">
        <v>12339728553</v>
      </c>
      <c r="S8" s="372">
        <v>13617817048</v>
      </c>
      <c r="T8" s="379">
        <v>18</v>
      </c>
      <c r="U8" s="379">
        <v>18</v>
      </c>
      <c r="V8" s="379">
        <v>18</v>
      </c>
      <c r="W8" s="379">
        <v>17</v>
      </c>
      <c r="X8" s="379">
        <v>18</v>
      </c>
      <c r="Y8" s="379">
        <v>19</v>
      </c>
      <c r="Z8" s="379">
        <v>21</v>
      </c>
      <c r="AA8" s="379">
        <v>21</v>
      </c>
      <c r="AB8" s="379">
        <v>20</v>
      </c>
      <c r="AC8" s="379">
        <v>21</v>
      </c>
      <c r="AD8" s="379">
        <v>24</v>
      </c>
      <c r="AE8" s="379">
        <v>25</v>
      </c>
      <c r="AF8" s="379">
        <v>23</v>
      </c>
      <c r="AG8" s="379">
        <f t="shared" si="2"/>
        <v>20</v>
      </c>
      <c r="AH8" s="379"/>
      <c r="AI8" s="376" t="s">
        <v>1243</v>
      </c>
      <c r="AJ8">
        <v>19014974921</v>
      </c>
      <c r="AK8">
        <v>15789452943</v>
      </c>
      <c r="AL8">
        <v>17414390028</v>
      </c>
      <c r="AM8">
        <v>11423912780</v>
      </c>
      <c r="AN8">
        <v>8335182315</v>
      </c>
      <c r="AO8">
        <v>9968404094</v>
      </c>
      <c r="AP8">
        <v>11689467350</v>
      </c>
      <c r="AQ8">
        <v>9760956950</v>
      </c>
      <c r="AR8">
        <v>7110281836</v>
      </c>
      <c r="AS8">
        <v>11207318209</v>
      </c>
      <c r="AT8">
        <v>13721229177</v>
      </c>
      <c r="AU8">
        <v>11165823750</v>
      </c>
      <c r="AV8">
        <v>11735427872</v>
      </c>
      <c r="AW8">
        <v>13123140364</v>
      </c>
      <c r="AX8" s="379">
        <v>18</v>
      </c>
      <c r="AY8" s="379">
        <v>18</v>
      </c>
      <c r="AZ8" s="379">
        <v>18</v>
      </c>
      <c r="BA8" s="379">
        <v>17</v>
      </c>
      <c r="BB8" s="379">
        <v>19</v>
      </c>
      <c r="BC8" s="379">
        <v>19</v>
      </c>
      <c r="BD8" s="379">
        <v>22</v>
      </c>
      <c r="BE8" s="379">
        <v>21</v>
      </c>
      <c r="BF8" s="379">
        <v>20</v>
      </c>
      <c r="BG8" s="379">
        <v>22</v>
      </c>
      <c r="BH8" s="379">
        <v>26</v>
      </c>
      <c r="BI8" s="379">
        <v>25</v>
      </c>
      <c r="BJ8" s="379">
        <v>22</v>
      </c>
      <c r="BK8" s="379">
        <f t="shared" si="3"/>
        <v>20</v>
      </c>
      <c r="BL8" s="379"/>
      <c r="BM8" s="376" t="s">
        <v>1243</v>
      </c>
      <c r="BN8">
        <v>389183936</v>
      </c>
      <c r="BO8">
        <v>388788511</v>
      </c>
      <c r="BP8">
        <v>377937362</v>
      </c>
      <c r="BQ8">
        <v>364761290</v>
      </c>
      <c r="BR8">
        <v>355568506</v>
      </c>
      <c r="BS8">
        <v>349535279</v>
      </c>
      <c r="BT8">
        <v>287227249</v>
      </c>
      <c r="BU8">
        <v>304795223</v>
      </c>
      <c r="BV8">
        <v>343373928</v>
      </c>
      <c r="BW8">
        <v>485039189</v>
      </c>
      <c r="BX8">
        <v>2491092617</v>
      </c>
      <c r="BY8">
        <v>464727640</v>
      </c>
      <c r="BZ8">
        <v>604300681</v>
      </c>
      <c r="CA8">
        <v>494676684</v>
      </c>
      <c r="CB8" s="379">
        <v>12</v>
      </c>
      <c r="CC8" s="379">
        <v>14</v>
      </c>
      <c r="CD8" s="379">
        <v>16</v>
      </c>
      <c r="CE8" s="379">
        <v>13</v>
      </c>
      <c r="CF8" s="379">
        <v>13</v>
      </c>
      <c r="CG8" s="379">
        <v>16</v>
      </c>
      <c r="CH8" s="379">
        <v>20</v>
      </c>
      <c r="CI8" s="379">
        <v>22</v>
      </c>
      <c r="CJ8" s="379">
        <v>16</v>
      </c>
      <c r="CK8" s="379">
        <v>17</v>
      </c>
      <c r="CL8" s="379">
        <v>5</v>
      </c>
      <c r="CM8" s="379">
        <v>23</v>
      </c>
      <c r="CN8" s="379">
        <v>21</v>
      </c>
      <c r="CO8" s="379">
        <f t="shared" si="4"/>
        <v>30</v>
      </c>
      <c r="CQ8" s="376" t="s">
        <v>1243</v>
      </c>
      <c r="CR8" s="372">
        <v>2697430216</v>
      </c>
      <c r="CS8" s="372">
        <v>3187606587</v>
      </c>
      <c r="CT8" s="372">
        <v>3486963024</v>
      </c>
      <c r="CU8" s="372">
        <v>3772547712</v>
      </c>
      <c r="CV8" s="372">
        <v>4041584138</v>
      </c>
      <c r="CW8" s="372">
        <v>3176491906</v>
      </c>
      <c r="CX8" s="372">
        <v>3018632735</v>
      </c>
      <c r="CY8" s="372">
        <v>4683135879</v>
      </c>
      <c r="CZ8" s="372">
        <v>4181711775</v>
      </c>
      <c r="DA8" s="372">
        <v>5010442138</v>
      </c>
      <c r="DB8" s="372">
        <v>6886159467</v>
      </c>
      <c r="DC8" s="372">
        <v>5569694800</v>
      </c>
      <c r="DD8" s="372">
        <v>5606819760</v>
      </c>
      <c r="DE8" s="372">
        <v>5862654525</v>
      </c>
      <c r="DF8" s="379">
        <v>36</v>
      </c>
      <c r="DG8" s="379">
        <v>35</v>
      </c>
      <c r="DH8" s="379">
        <v>37</v>
      </c>
      <c r="DI8" s="379">
        <v>34</v>
      </c>
      <c r="DJ8" s="379">
        <v>28</v>
      </c>
      <c r="DK8" s="379">
        <v>32</v>
      </c>
      <c r="DL8" s="379">
        <v>35</v>
      </c>
      <c r="DM8" s="379">
        <v>27</v>
      </c>
      <c r="DN8" s="379">
        <v>30</v>
      </c>
      <c r="DO8" s="379">
        <v>29</v>
      </c>
      <c r="DP8" s="379">
        <v>24</v>
      </c>
      <c r="DQ8" s="379">
        <v>33</v>
      </c>
      <c r="DR8" s="379">
        <v>32</v>
      </c>
      <c r="DS8" s="379">
        <f t="shared" si="5"/>
        <v>30</v>
      </c>
      <c r="DU8" s="376" t="s">
        <v>1243</v>
      </c>
      <c r="DV8" s="372">
        <v>22101589073</v>
      </c>
      <c r="DW8" s="372">
        <v>19365848041</v>
      </c>
      <c r="DX8" s="372">
        <v>21279290414</v>
      </c>
      <c r="DY8" s="372">
        <v>15561221782</v>
      </c>
      <c r="DZ8" s="372">
        <v>12732334959</v>
      </c>
      <c r="EA8" s="372">
        <v>13494431279</v>
      </c>
      <c r="EB8" s="372">
        <v>14995327334</v>
      </c>
      <c r="EC8" s="372">
        <v>14748888052</v>
      </c>
      <c r="ED8" s="372">
        <v>11635367539</v>
      </c>
      <c r="EE8" s="372">
        <v>16702799536</v>
      </c>
      <c r="EF8" s="372">
        <v>23098481261</v>
      </c>
      <c r="EG8" s="372">
        <v>17200246190</v>
      </c>
      <c r="EH8" s="372">
        <v>17946548313</v>
      </c>
      <c r="EI8" s="372">
        <f t="shared" si="0"/>
        <v>19480471573</v>
      </c>
      <c r="EJ8" s="379">
        <v>22</v>
      </c>
      <c r="EK8" s="379">
        <v>24</v>
      </c>
      <c r="EL8" s="379">
        <v>23</v>
      </c>
      <c r="EM8" s="379">
        <v>23</v>
      </c>
      <c r="EN8" s="379">
        <v>23</v>
      </c>
      <c r="EO8" s="379">
        <v>23</v>
      </c>
      <c r="EP8" s="379">
        <v>25</v>
      </c>
      <c r="EQ8" s="379">
        <v>25</v>
      </c>
      <c r="ER8" s="379">
        <v>23</v>
      </c>
      <c r="ES8" s="379">
        <v>22</v>
      </c>
      <c r="ET8" s="379">
        <v>24</v>
      </c>
      <c r="EU8" s="379">
        <v>27</v>
      </c>
      <c r="EV8" s="379">
        <v>27</v>
      </c>
      <c r="EW8" s="379">
        <f t="shared" si="6"/>
        <v>26</v>
      </c>
    </row>
    <row r="9" spans="1:153" x14ac:dyDescent="0.3">
      <c r="A9" s="371" t="s">
        <v>976</v>
      </c>
      <c r="B9" s="371" t="s">
        <v>212</v>
      </c>
      <c r="C9" s="371" t="s">
        <v>1719</v>
      </c>
      <c r="E9" s="376" t="str">
        <f t="shared" si="1"/>
        <v>دولة الكويت State Of Kuwait</v>
      </c>
      <c r="F9" s="372">
        <v>6078043932</v>
      </c>
      <c r="G9" s="372">
        <v>6118768859</v>
      </c>
      <c r="H9" s="372">
        <v>5770260738</v>
      </c>
      <c r="I9" s="372">
        <v>6393984578</v>
      </c>
      <c r="J9" s="372">
        <v>7089084043</v>
      </c>
      <c r="K9" s="372">
        <v>7476728984</v>
      </c>
      <c r="L9" s="372">
        <v>7914869333</v>
      </c>
      <c r="M9" s="372">
        <v>7121063683</v>
      </c>
      <c r="N9" s="372">
        <v>6042172752</v>
      </c>
      <c r="O9" s="372">
        <v>7352587164</v>
      </c>
      <c r="P9" s="372">
        <v>7366998493</v>
      </c>
      <c r="Q9" s="372">
        <v>8462933141</v>
      </c>
      <c r="R9" s="372">
        <v>7506412803</v>
      </c>
      <c r="S9" s="372">
        <v>8853526963</v>
      </c>
      <c r="T9" s="379">
        <v>30</v>
      </c>
      <c r="U9" s="379">
        <v>29</v>
      </c>
      <c r="V9" s="379">
        <v>31</v>
      </c>
      <c r="W9" s="379">
        <v>25</v>
      </c>
      <c r="X9" s="379">
        <v>24</v>
      </c>
      <c r="Y9" s="379">
        <v>24</v>
      </c>
      <c r="Z9" s="379">
        <v>28</v>
      </c>
      <c r="AA9" s="379">
        <v>28</v>
      </c>
      <c r="AB9" s="379">
        <v>22</v>
      </c>
      <c r="AC9" s="379">
        <v>28</v>
      </c>
      <c r="AD9" s="379">
        <v>34</v>
      </c>
      <c r="AE9" s="379">
        <v>28</v>
      </c>
      <c r="AF9" s="379">
        <v>30</v>
      </c>
      <c r="AG9" s="379">
        <f t="shared" si="2"/>
        <v>25</v>
      </c>
      <c r="AH9" s="379"/>
      <c r="AI9" s="376" t="s">
        <v>1389</v>
      </c>
      <c r="AJ9">
        <v>5170941271</v>
      </c>
      <c r="AK9">
        <v>5112622647</v>
      </c>
      <c r="AL9">
        <v>4794614613</v>
      </c>
      <c r="AM9">
        <v>5590750850</v>
      </c>
      <c r="AN9">
        <v>5532151572</v>
      </c>
      <c r="AO9">
        <v>6132106157</v>
      </c>
      <c r="AP9">
        <v>6944703800</v>
      </c>
      <c r="AQ9">
        <v>6233056884</v>
      </c>
      <c r="AR9">
        <v>5360310690</v>
      </c>
      <c r="AS9">
        <v>6527218419</v>
      </c>
      <c r="AT9">
        <v>6466457191</v>
      </c>
      <c r="AU9">
        <v>6426809569</v>
      </c>
      <c r="AV9">
        <v>6350570045</v>
      </c>
      <c r="AW9">
        <v>6754606793</v>
      </c>
      <c r="AX9" s="379">
        <v>30</v>
      </c>
      <c r="AY9" s="379">
        <v>30</v>
      </c>
      <c r="AZ9" s="379">
        <v>31</v>
      </c>
      <c r="BA9" s="379">
        <v>27</v>
      </c>
      <c r="BB9" s="379">
        <v>24</v>
      </c>
      <c r="BC9" s="379">
        <v>24</v>
      </c>
      <c r="BD9" s="379">
        <v>28</v>
      </c>
      <c r="BE9" s="379">
        <v>28</v>
      </c>
      <c r="BF9" s="379">
        <v>24</v>
      </c>
      <c r="BG9" s="379">
        <v>29</v>
      </c>
      <c r="BH9" s="379">
        <v>34</v>
      </c>
      <c r="BI9" s="379">
        <v>30</v>
      </c>
      <c r="BJ9" s="379">
        <v>30</v>
      </c>
      <c r="BK9" s="379">
        <f t="shared" si="3"/>
        <v>28</v>
      </c>
      <c r="BL9" s="379"/>
      <c r="BM9" s="376" t="s">
        <v>1389</v>
      </c>
      <c r="BN9">
        <v>907102661</v>
      </c>
      <c r="BO9">
        <v>1006146212</v>
      </c>
      <c r="BP9">
        <v>975646125</v>
      </c>
      <c r="BQ9">
        <v>803233728</v>
      </c>
      <c r="BR9">
        <v>1556932471</v>
      </c>
      <c r="BS9">
        <v>1344622827</v>
      </c>
      <c r="BT9">
        <v>970165533</v>
      </c>
      <c r="BU9">
        <v>888006799</v>
      </c>
      <c r="BV9">
        <v>681862062</v>
      </c>
      <c r="BW9">
        <v>825368745</v>
      </c>
      <c r="BX9">
        <v>900541302</v>
      </c>
      <c r="BY9">
        <v>2036123572</v>
      </c>
      <c r="BZ9">
        <v>1155842758</v>
      </c>
      <c r="CA9">
        <v>2098920170</v>
      </c>
      <c r="CB9" s="379">
        <v>10</v>
      </c>
      <c r="CC9" s="379">
        <v>7</v>
      </c>
      <c r="CD9" s="379">
        <v>7</v>
      </c>
      <c r="CE9" s="379">
        <v>9</v>
      </c>
      <c r="CF9" s="379">
        <v>4</v>
      </c>
      <c r="CG9" s="379">
        <v>5</v>
      </c>
      <c r="CH9" s="379">
        <v>9</v>
      </c>
      <c r="CI9" s="379">
        <v>10</v>
      </c>
      <c r="CJ9" s="379">
        <v>10</v>
      </c>
      <c r="CK9" s="379">
        <v>11</v>
      </c>
      <c r="CL9" s="379">
        <v>10</v>
      </c>
      <c r="CM9" s="379">
        <v>6</v>
      </c>
      <c r="CN9" s="379">
        <v>9</v>
      </c>
      <c r="CO9" s="379">
        <f t="shared" si="4"/>
        <v>10</v>
      </c>
      <c r="CQ9" s="376" t="s">
        <v>1389</v>
      </c>
      <c r="CR9" s="372">
        <v>1555730077</v>
      </c>
      <c r="CS9" s="372">
        <v>1876194268</v>
      </c>
      <c r="CT9" s="372">
        <v>1964517405</v>
      </c>
      <c r="CU9" s="372">
        <v>1813283591</v>
      </c>
      <c r="CV9" s="372">
        <v>1710261712</v>
      </c>
      <c r="CW9" s="372">
        <v>1648376615</v>
      </c>
      <c r="CX9" s="372">
        <v>1566591388</v>
      </c>
      <c r="CY9" s="372">
        <v>1965602780</v>
      </c>
      <c r="CZ9" s="372">
        <v>1681114865</v>
      </c>
      <c r="DA9" s="372">
        <v>2124563184</v>
      </c>
      <c r="DB9" s="372">
        <v>3416238723</v>
      </c>
      <c r="DC9" s="372">
        <v>1587244742</v>
      </c>
      <c r="DD9" s="372">
        <v>2079706275</v>
      </c>
      <c r="DE9" s="372">
        <v>1650456328</v>
      </c>
      <c r="DF9" s="379">
        <v>47</v>
      </c>
      <c r="DG9" s="379">
        <v>47</v>
      </c>
      <c r="DH9" s="379">
        <v>47</v>
      </c>
      <c r="DI9" s="379">
        <v>46</v>
      </c>
      <c r="DJ9" s="379">
        <v>43</v>
      </c>
      <c r="DK9" s="379">
        <v>44</v>
      </c>
      <c r="DL9" s="379">
        <v>44</v>
      </c>
      <c r="DM9" s="379">
        <v>46</v>
      </c>
      <c r="DN9" s="379">
        <v>46</v>
      </c>
      <c r="DO9" s="379">
        <v>41</v>
      </c>
      <c r="DP9" s="379">
        <v>38</v>
      </c>
      <c r="DQ9" s="379">
        <v>50</v>
      </c>
      <c r="DR9" s="379">
        <v>48</v>
      </c>
      <c r="DS9" s="379">
        <f t="shared" si="5"/>
        <v>52</v>
      </c>
      <c r="DU9" s="376" t="s">
        <v>1389</v>
      </c>
      <c r="DV9" s="372">
        <v>7633774009</v>
      </c>
      <c r="DW9" s="372">
        <v>7994963127</v>
      </c>
      <c r="DX9" s="372">
        <v>7734778143</v>
      </c>
      <c r="DY9" s="372">
        <v>8207268169</v>
      </c>
      <c r="DZ9" s="372">
        <v>8799345755</v>
      </c>
      <c r="EA9" s="372">
        <v>9125105599</v>
      </c>
      <c r="EB9" s="372">
        <v>9481460721</v>
      </c>
      <c r="EC9" s="372">
        <v>9086666463</v>
      </c>
      <c r="ED9" s="372">
        <v>7723287617</v>
      </c>
      <c r="EE9" s="372">
        <v>9477150348</v>
      </c>
      <c r="EF9" s="372">
        <v>10783237216</v>
      </c>
      <c r="EG9" s="372">
        <v>10050177883</v>
      </c>
      <c r="EH9" s="372">
        <v>9586119078</v>
      </c>
      <c r="EI9" s="372">
        <f t="shared" si="0"/>
        <v>10503983291</v>
      </c>
      <c r="EJ9" s="379">
        <v>34</v>
      </c>
      <c r="EK9" s="379">
        <v>35</v>
      </c>
      <c r="EL9" s="379">
        <v>35</v>
      </c>
      <c r="EM9" s="379">
        <v>32</v>
      </c>
      <c r="EN9" s="379">
        <v>29</v>
      </c>
      <c r="EO9" s="379">
        <v>29</v>
      </c>
      <c r="EP9" s="379">
        <v>31</v>
      </c>
      <c r="EQ9" s="379">
        <v>29</v>
      </c>
      <c r="ER9" s="379">
        <v>30</v>
      </c>
      <c r="ES9" s="379">
        <v>30</v>
      </c>
      <c r="ET9" s="379">
        <v>35</v>
      </c>
      <c r="EU9" s="379">
        <v>35</v>
      </c>
      <c r="EV9" s="379">
        <v>33</v>
      </c>
      <c r="EW9" s="379">
        <f t="shared" si="6"/>
        <v>33</v>
      </c>
    </row>
    <row r="10" spans="1:153" x14ac:dyDescent="0.3">
      <c r="A10" s="371" t="s">
        <v>1720</v>
      </c>
      <c r="B10" s="371" t="s">
        <v>45</v>
      </c>
      <c r="C10" s="371" t="s">
        <v>1721</v>
      </c>
      <c r="E10" s="376" t="str">
        <f t="shared" si="1"/>
        <v>العراق Iraq</v>
      </c>
      <c r="F10" s="372">
        <v>2030709528</v>
      </c>
      <c r="G10" s="372">
        <v>2924638234</v>
      </c>
      <c r="H10" s="372">
        <v>3435334407</v>
      </c>
      <c r="I10" s="372">
        <v>1841122331</v>
      </c>
      <c r="J10" s="372">
        <v>2263575725</v>
      </c>
      <c r="K10" s="372">
        <v>3968878892</v>
      </c>
      <c r="L10" s="372">
        <v>4259177834</v>
      </c>
      <c r="M10" s="372">
        <v>2946247508</v>
      </c>
      <c r="N10" s="372">
        <v>3371005036</v>
      </c>
      <c r="O10" s="372">
        <v>3829664913</v>
      </c>
      <c r="P10" s="372">
        <v>5781334481</v>
      </c>
      <c r="Q10" s="372">
        <v>4886429269</v>
      </c>
      <c r="R10" s="372">
        <v>6516584972</v>
      </c>
      <c r="S10" s="372">
        <v>6228975337</v>
      </c>
      <c r="T10" s="379">
        <v>42</v>
      </c>
      <c r="U10" s="379">
        <v>36</v>
      </c>
      <c r="V10" s="379">
        <v>35</v>
      </c>
      <c r="W10" s="379">
        <v>43</v>
      </c>
      <c r="X10" s="379">
        <v>36</v>
      </c>
      <c r="Y10" s="379">
        <v>32</v>
      </c>
      <c r="Z10" s="379">
        <v>33</v>
      </c>
      <c r="AA10" s="379">
        <v>38</v>
      </c>
      <c r="AB10" s="379">
        <v>30</v>
      </c>
      <c r="AC10" s="379">
        <v>38</v>
      </c>
      <c r="AD10" s="379">
        <v>39</v>
      </c>
      <c r="AE10" s="379">
        <v>38</v>
      </c>
      <c r="AF10" s="379">
        <v>31</v>
      </c>
      <c r="AG10" s="379">
        <f t="shared" si="2"/>
        <v>33</v>
      </c>
      <c r="AH10" s="379"/>
      <c r="AI10" s="376" t="s">
        <v>1278</v>
      </c>
      <c r="AJ10">
        <v>1809537143</v>
      </c>
      <c r="AK10">
        <v>2712026455</v>
      </c>
      <c r="AL10">
        <v>3113275822</v>
      </c>
      <c r="AM10">
        <v>1637861750</v>
      </c>
      <c r="AN10">
        <v>2103489197</v>
      </c>
      <c r="AO10">
        <v>3568476161</v>
      </c>
      <c r="AP10">
        <v>3865227208</v>
      </c>
      <c r="AQ10">
        <v>2753981714</v>
      </c>
      <c r="AR10">
        <v>3239433360</v>
      </c>
      <c r="AS10">
        <v>3685405685</v>
      </c>
      <c r="AT10">
        <v>5626894872</v>
      </c>
      <c r="AU10">
        <v>4683822541</v>
      </c>
      <c r="AV10">
        <v>6246492830</v>
      </c>
      <c r="AW10">
        <v>5687541224</v>
      </c>
      <c r="AX10" s="379">
        <v>43</v>
      </c>
      <c r="AY10" s="379">
        <v>36</v>
      </c>
      <c r="AZ10" s="379">
        <v>36</v>
      </c>
      <c r="BA10" s="379">
        <v>44</v>
      </c>
      <c r="BB10" s="379">
        <v>36</v>
      </c>
      <c r="BC10" s="379">
        <v>34</v>
      </c>
      <c r="BD10" s="379">
        <v>34</v>
      </c>
      <c r="BE10" s="379">
        <v>37</v>
      </c>
      <c r="BF10" s="379">
        <v>31</v>
      </c>
      <c r="BG10" s="379">
        <v>37</v>
      </c>
      <c r="BH10" s="379">
        <v>38</v>
      </c>
      <c r="BI10" s="379">
        <v>38</v>
      </c>
      <c r="BJ10" s="379">
        <v>31</v>
      </c>
      <c r="BK10" s="379">
        <f t="shared" si="3"/>
        <v>31</v>
      </c>
      <c r="BL10" s="379"/>
      <c r="BM10" s="376" t="s">
        <v>1278</v>
      </c>
      <c r="BN10">
        <v>221172385</v>
      </c>
      <c r="BO10">
        <v>212611779</v>
      </c>
      <c r="BP10">
        <v>322058585</v>
      </c>
      <c r="BQ10">
        <v>203260581</v>
      </c>
      <c r="BR10">
        <v>160086528</v>
      </c>
      <c r="BS10">
        <v>400402731</v>
      </c>
      <c r="BT10">
        <v>393950626</v>
      </c>
      <c r="BU10">
        <v>192265794</v>
      </c>
      <c r="BV10">
        <v>131571676</v>
      </c>
      <c r="BW10">
        <v>144259228</v>
      </c>
      <c r="BX10">
        <v>154439609</v>
      </c>
      <c r="BY10">
        <v>202606728</v>
      </c>
      <c r="BZ10">
        <v>270092142</v>
      </c>
      <c r="CA10">
        <v>541434113</v>
      </c>
      <c r="CB10" s="379">
        <v>19</v>
      </c>
      <c r="CC10" s="379">
        <v>19</v>
      </c>
      <c r="CD10" s="379">
        <v>17</v>
      </c>
      <c r="CE10" s="379">
        <v>20</v>
      </c>
      <c r="CF10" s="379">
        <v>24</v>
      </c>
      <c r="CG10" s="379">
        <v>15</v>
      </c>
      <c r="CH10" s="379">
        <v>16</v>
      </c>
      <c r="CI10" s="379">
        <v>27</v>
      </c>
      <c r="CJ10" s="379">
        <v>26</v>
      </c>
      <c r="CK10" s="379">
        <v>29</v>
      </c>
      <c r="CL10" s="379">
        <v>29</v>
      </c>
      <c r="CM10" s="379">
        <v>27</v>
      </c>
      <c r="CN10" s="379">
        <v>28</v>
      </c>
      <c r="CO10" s="379">
        <f t="shared" si="4"/>
        <v>28</v>
      </c>
      <c r="CQ10" s="376" t="s">
        <v>1278</v>
      </c>
      <c r="CR10" s="372">
        <v>6759759</v>
      </c>
      <c r="CS10" s="372">
        <v>5864447</v>
      </c>
      <c r="CT10" s="372">
        <v>5038115</v>
      </c>
      <c r="CU10" s="372">
        <v>10072781</v>
      </c>
      <c r="CV10" s="372">
        <v>23298061</v>
      </c>
      <c r="CW10" s="372">
        <v>29802073</v>
      </c>
      <c r="CX10" s="372">
        <v>44418902</v>
      </c>
      <c r="CY10" s="372">
        <v>25713482</v>
      </c>
      <c r="CZ10" s="372">
        <v>41779039</v>
      </c>
      <c r="DA10" s="372">
        <v>69352772</v>
      </c>
      <c r="DB10" s="372">
        <v>105039091</v>
      </c>
      <c r="DC10" s="372">
        <v>76768135</v>
      </c>
      <c r="DD10" s="372">
        <v>180385971</v>
      </c>
      <c r="DE10" s="372">
        <v>66410616</v>
      </c>
      <c r="DF10" s="379">
        <v>122</v>
      </c>
      <c r="DG10" s="379">
        <v>124</v>
      </c>
      <c r="DH10" s="379">
        <v>123</v>
      </c>
      <c r="DI10" s="379">
        <v>115</v>
      </c>
      <c r="DJ10" s="379">
        <v>99</v>
      </c>
      <c r="DK10" s="379">
        <v>98</v>
      </c>
      <c r="DL10" s="379">
        <v>93</v>
      </c>
      <c r="DM10" s="379">
        <v>102</v>
      </c>
      <c r="DN10" s="379">
        <v>99</v>
      </c>
      <c r="DO10" s="379">
        <v>98</v>
      </c>
      <c r="DP10" s="379">
        <v>90</v>
      </c>
      <c r="DQ10" s="379">
        <v>97</v>
      </c>
      <c r="DR10" s="379">
        <v>87</v>
      </c>
      <c r="DS10" s="379">
        <f t="shared" si="5"/>
        <v>102</v>
      </c>
      <c r="DU10" s="376" t="s">
        <v>1278</v>
      </c>
      <c r="DV10" s="372">
        <v>2037469287</v>
      </c>
      <c r="DW10" s="372">
        <v>2930502681</v>
      </c>
      <c r="DX10" s="372">
        <v>3440372522</v>
      </c>
      <c r="DY10" s="372">
        <v>1851195112</v>
      </c>
      <c r="DZ10" s="372">
        <v>2286873786</v>
      </c>
      <c r="EA10" s="372">
        <v>3998680965</v>
      </c>
      <c r="EB10" s="372">
        <v>4303596736</v>
      </c>
      <c r="EC10" s="372">
        <v>2971960990</v>
      </c>
      <c r="ED10" s="372">
        <v>3412784075</v>
      </c>
      <c r="EE10" s="372">
        <v>3899017685</v>
      </c>
      <c r="EF10" s="372">
        <v>5886373572</v>
      </c>
      <c r="EG10" s="372">
        <v>4963197404</v>
      </c>
      <c r="EH10" s="372">
        <v>6696970943</v>
      </c>
      <c r="EI10" s="372">
        <f t="shared" si="0"/>
        <v>6295385953</v>
      </c>
      <c r="EJ10" s="379">
        <v>59</v>
      </c>
      <c r="EK10" s="379">
        <v>51</v>
      </c>
      <c r="EL10" s="379">
        <v>51</v>
      </c>
      <c r="EM10" s="379">
        <v>61</v>
      </c>
      <c r="EN10" s="379">
        <v>52</v>
      </c>
      <c r="EO10" s="379">
        <v>41</v>
      </c>
      <c r="EP10" s="379">
        <v>43</v>
      </c>
      <c r="EQ10" s="379">
        <v>53</v>
      </c>
      <c r="ER10" s="379">
        <v>43</v>
      </c>
      <c r="ES10" s="379">
        <v>48</v>
      </c>
      <c r="ET10" s="379">
        <v>45</v>
      </c>
      <c r="EU10" s="379">
        <v>52</v>
      </c>
      <c r="EV10" s="379">
        <v>40</v>
      </c>
      <c r="EW10" s="379">
        <f t="shared" si="6"/>
        <v>44</v>
      </c>
    </row>
    <row r="11" spans="1:153" x14ac:dyDescent="0.3">
      <c r="A11" s="371" t="s">
        <v>1722</v>
      </c>
      <c r="B11" s="371" t="s">
        <v>48</v>
      </c>
      <c r="C11" s="371" t="s">
        <v>1723</v>
      </c>
      <c r="E11" s="376" t="str">
        <f t="shared" si="1"/>
        <v>الجمهورية اليمنية Republic Of Yemen</v>
      </c>
      <c r="F11" s="372">
        <v>4622216668</v>
      </c>
      <c r="G11" s="372">
        <v>5125121288</v>
      </c>
      <c r="H11" s="372">
        <v>4709557708</v>
      </c>
      <c r="I11" s="372">
        <v>2216473239</v>
      </c>
      <c r="J11" s="372">
        <v>2203211614</v>
      </c>
      <c r="K11" s="372">
        <v>2139967153</v>
      </c>
      <c r="L11" s="372">
        <v>3753969058</v>
      </c>
      <c r="M11" s="372">
        <v>4325889345</v>
      </c>
      <c r="N11" s="372">
        <v>4906277385</v>
      </c>
      <c r="O11" s="372">
        <v>7789157183</v>
      </c>
      <c r="P11" s="372">
        <v>7643011182</v>
      </c>
      <c r="Q11" s="372">
        <v>5621750341</v>
      </c>
      <c r="R11" s="372">
        <v>5297257014</v>
      </c>
      <c r="S11" s="372">
        <v>6227338248</v>
      </c>
      <c r="T11" s="379">
        <v>32</v>
      </c>
      <c r="U11" s="379">
        <v>32</v>
      </c>
      <c r="V11" s="379">
        <v>33</v>
      </c>
      <c r="W11" s="379">
        <v>38</v>
      </c>
      <c r="X11" s="379">
        <v>37</v>
      </c>
      <c r="Y11" s="379">
        <v>41</v>
      </c>
      <c r="Z11" s="379">
        <v>36</v>
      </c>
      <c r="AA11" s="379">
        <v>32</v>
      </c>
      <c r="AB11" s="379">
        <v>27</v>
      </c>
      <c r="AC11" s="379">
        <v>27</v>
      </c>
      <c r="AD11" s="379">
        <v>33</v>
      </c>
      <c r="AE11" s="379">
        <v>33</v>
      </c>
      <c r="AF11" s="379">
        <v>35</v>
      </c>
      <c r="AG11" s="379">
        <f t="shared" si="2"/>
        <v>34</v>
      </c>
      <c r="AH11" s="379"/>
      <c r="AI11" s="376" t="s">
        <v>1261</v>
      </c>
      <c r="AJ11">
        <v>3851905514</v>
      </c>
      <c r="AK11">
        <v>4269443344</v>
      </c>
      <c r="AL11">
        <v>4151583701</v>
      </c>
      <c r="AM11">
        <v>1847613242</v>
      </c>
      <c r="AN11">
        <v>1677215681</v>
      </c>
      <c r="AO11">
        <v>1467180915</v>
      </c>
      <c r="AP11">
        <v>2741075693</v>
      </c>
      <c r="AQ11">
        <v>3420669136</v>
      </c>
      <c r="AR11">
        <v>4114230740</v>
      </c>
      <c r="AS11">
        <v>7117010259</v>
      </c>
      <c r="AT11">
        <v>7009469340</v>
      </c>
      <c r="AU11">
        <v>5034197436</v>
      </c>
      <c r="AV11">
        <v>4777345544</v>
      </c>
      <c r="AW11">
        <v>5565748690</v>
      </c>
      <c r="AX11" s="379">
        <v>33</v>
      </c>
      <c r="AY11" s="379">
        <v>33</v>
      </c>
      <c r="AZ11" s="379">
        <v>33</v>
      </c>
      <c r="BA11" s="379">
        <v>41</v>
      </c>
      <c r="BB11" s="379">
        <v>39</v>
      </c>
      <c r="BC11" s="379">
        <v>44</v>
      </c>
      <c r="BD11" s="379">
        <v>38</v>
      </c>
      <c r="BE11" s="379">
        <v>35</v>
      </c>
      <c r="BF11" s="379">
        <v>27</v>
      </c>
      <c r="BG11" s="379">
        <v>27</v>
      </c>
      <c r="BH11" s="379">
        <v>33</v>
      </c>
      <c r="BI11" s="379">
        <v>37</v>
      </c>
      <c r="BJ11" s="379">
        <v>35</v>
      </c>
      <c r="BK11" s="379">
        <f t="shared" si="3"/>
        <v>33</v>
      </c>
      <c r="BL11" s="379"/>
      <c r="BM11" s="376" t="s">
        <v>1261</v>
      </c>
      <c r="BN11">
        <v>770311154</v>
      </c>
      <c r="BO11">
        <v>855677944</v>
      </c>
      <c r="BP11">
        <v>557974007</v>
      </c>
      <c r="BQ11">
        <v>368859997</v>
      </c>
      <c r="BR11">
        <v>525995933</v>
      </c>
      <c r="BS11">
        <v>672786238</v>
      </c>
      <c r="BT11">
        <v>1012893365</v>
      </c>
      <c r="BU11">
        <v>905220209</v>
      </c>
      <c r="BV11">
        <v>792046645</v>
      </c>
      <c r="BW11">
        <v>672146924</v>
      </c>
      <c r="BX11">
        <v>633541842</v>
      </c>
      <c r="BY11">
        <v>587552905</v>
      </c>
      <c r="BZ11">
        <v>519911470</v>
      </c>
      <c r="CA11">
        <v>661589558</v>
      </c>
      <c r="CB11" s="379">
        <v>11</v>
      </c>
      <c r="CC11" s="379">
        <v>9</v>
      </c>
      <c r="CD11" s="379">
        <v>11</v>
      </c>
      <c r="CE11" s="379">
        <v>12</v>
      </c>
      <c r="CF11" s="379">
        <v>12</v>
      </c>
      <c r="CG11" s="379">
        <v>10</v>
      </c>
      <c r="CH11" s="379">
        <v>8</v>
      </c>
      <c r="CI11" s="379">
        <v>9</v>
      </c>
      <c r="CJ11" s="379">
        <v>9</v>
      </c>
      <c r="CK11" s="379">
        <v>15</v>
      </c>
      <c r="CL11" s="379">
        <v>13</v>
      </c>
      <c r="CM11" s="379">
        <v>16</v>
      </c>
      <c r="CN11" s="379">
        <v>22</v>
      </c>
      <c r="CO11" s="379">
        <f t="shared" si="4"/>
        <v>24</v>
      </c>
      <c r="CQ11" s="376" t="s">
        <v>1261</v>
      </c>
      <c r="CR11" s="372">
        <v>1007610016</v>
      </c>
      <c r="CS11" s="372">
        <v>912114778</v>
      </c>
      <c r="CT11" s="372">
        <v>1008907776</v>
      </c>
      <c r="CU11" s="372">
        <v>569829392</v>
      </c>
      <c r="CV11" s="372">
        <v>243143842</v>
      </c>
      <c r="CW11" s="372">
        <v>470342937</v>
      </c>
      <c r="CX11" s="372">
        <v>572768182</v>
      </c>
      <c r="CY11" s="372">
        <v>591104495</v>
      </c>
      <c r="CZ11" s="372">
        <v>673133974</v>
      </c>
      <c r="DA11" s="372">
        <v>848687389</v>
      </c>
      <c r="DB11" s="372">
        <v>683605154</v>
      </c>
      <c r="DC11" s="372">
        <v>661868224</v>
      </c>
      <c r="DD11" s="372">
        <v>655523738</v>
      </c>
      <c r="DE11" s="372">
        <v>536171548</v>
      </c>
      <c r="DF11" s="379">
        <v>54</v>
      </c>
      <c r="DG11" s="379">
        <v>53</v>
      </c>
      <c r="DH11" s="379">
        <v>52</v>
      </c>
      <c r="DI11" s="379">
        <v>64</v>
      </c>
      <c r="DJ11" s="379">
        <v>73</v>
      </c>
      <c r="DK11" s="379">
        <v>63</v>
      </c>
      <c r="DL11" s="379">
        <v>60</v>
      </c>
      <c r="DM11" s="379">
        <v>63</v>
      </c>
      <c r="DN11" s="379">
        <v>59</v>
      </c>
      <c r="DO11" s="379">
        <v>54</v>
      </c>
      <c r="DP11" s="379">
        <v>62</v>
      </c>
      <c r="DQ11" s="379">
        <v>61</v>
      </c>
      <c r="DR11" s="379">
        <v>64</v>
      </c>
      <c r="DS11" s="379">
        <f t="shared" si="5"/>
        <v>69</v>
      </c>
      <c r="DU11" s="376" t="s">
        <v>1261</v>
      </c>
      <c r="DV11" s="372">
        <v>5629826684</v>
      </c>
      <c r="DW11" s="372">
        <v>6037236066</v>
      </c>
      <c r="DX11" s="372">
        <v>5718465484</v>
      </c>
      <c r="DY11" s="372">
        <v>2786302631</v>
      </c>
      <c r="DZ11" s="372">
        <v>2446355456</v>
      </c>
      <c r="EA11" s="372">
        <v>2610310090</v>
      </c>
      <c r="EB11" s="372">
        <v>4326737240</v>
      </c>
      <c r="EC11" s="372">
        <v>4916993840</v>
      </c>
      <c r="ED11" s="372">
        <v>5579411359</v>
      </c>
      <c r="EE11" s="372">
        <v>8637844572</v>
      </c>
      <c r="EF11" s="372">
        <v>8326616336</v>
      </c>
      <c r="EG11" s="372">
        <v>6283618565</v>
      </c>
      <c r="EH11" s="372">
        <v>5952780752</v>
      </c>
      <c r="EI11" s="372">
        <f t="shared" si="0"/>
        <v>6763509796</v>
      </c>
      <c r="EJ11" s="379">
        <v>40</v>
      </c>
      <c r="EK11" s="379">
        <v>40</v>
      </c>
      <c r="EL11" s="379">
        <v>40</v>
      </c>
      <c r="EM11" s="379">
        <v>53</v>
      </c>
      <c r="EN11" s="379">
        <v>51</v>
      </c>
      <c r="EO11" s="379">
        <v>54</v>
      </c>
      <c r="EP11" s="379">
        <v>42</v>
      </c>
      <c r="EQ11" s="379">
        <v>41</v>
      </c>
      <c r="ER11" s="379">
        <v>33</v>
      </c>
      <c r="ES11" s="379">
        <v>31</v>
      </c>
      <c r="ET11" s="379">
        <v>40</v>
      </c>
      <c r="EU11" s="379">
        <v>43</v>
      </c>
      <c r="EV11" s="379">
        <v>46</v>
      </c>
      <c r="EW11" s="379">
        <f t="shared" si="6"/>
        <v>41</v>
      </c>
    </row>
    <row r="12" spans="1:153" x14ac:dyDescent="0.3">
      <c r="A12" s="371" t="s">
        <v>1724</v>
      </c>
      <c r="B12" s="371" t="s">
        <v>211</v>
      </c>
      <c r="C12" s="371" t="s">
        <v>1725</v>
      </c>
      <c r="E12" s="376" t="str">
        <f t="shared" si="1"/>
        <v>مملكة البحرين Kingdom Of Bahrain</v>
      </c>
      <c r="F12" s="372">
        <v>39121340141</v>
      </c>
      <c r="G12" s="372">
        <v>38080594574</v>
      </c>
      <c r="H12" s="372">
        <v>34558930393</v>
      </c>
      <c r="I12" s="372">
        <v>20652294631</v>
      </c>
      <c r="J12" s="372">
        <v>17884385105</v>
      </c>
      <c r="K12" s="372">
        <v>21993066267</v>
      </c>
      <c r="L12" s="372">
        <v>27594958627</v>
      </c>
      <c r="M12" s="372">
        <v>27177212924</v>
      </c>
      <c r="N12" s="372">
        <v>17417188419</v>
      </c>
      <c r="O12" s="372">
        <v>26340711303</v>
      </c>
      <c r="P12" s="372">
        <v>37014869085</v>
      </c>
      <c r="Q12" s="372">
        <v>32971227630</v>
      </c>
      <c r="R12" s="372">
        <v>37065496467</v>
      </c>
      <c r="S12" s="372">
        <v>36577582061</v>
      </c>
      <c r="T12" s="379">
        <v>9</v>
      </c>
      <c r="U12" s="379">
        <v>9</v>
      </c>
      <c r="V12" s="379">
        <v>9</v>
      </c>
      <c r="W12" s="379">
        <v>9</v>
      </c>
      <c r="X12" s="379">
        <v>9</v>
      </c>
      <c r="Y12" s="379">
        <v>8</v>
      </c>
      <c r="Z12" s="379">
        <v>11</v>
      </c>
      <c r="AA12" s="379">
        <v>9</v>
      </c>
      <c r="AB12" s="379">
        <v>9</v>
      </c>
      <c r="AC12" s="379">
        <v>9</v>
      </c>
      <c r="AD12" s="379">
        <v>10</v>
      </c>
      <c r="AE12" s="379">
        <v>7</v>
      </c>
      <c r="AF12" s="379">
        <v>8</v>
      </c>
      <c r="AG12" s="379">
        <f t="shared" si="2"/>
        <v>8</v>
      </c>
      <c r="AH12" s="379"/>
      <c r="AI12" s="376" t="s">
        <v>1458</v>
      </c>
      <c r="AJ12">
        <v>36462665008</v>
      </c>
      <c r="AK12">
        <v>35294151101</v>
      </c>
      <c r="AL12">
        <v>31054842216</v>
      </c>
      <c r="AM12">
        <v>17661715180</v>
      </c>
      <c r="AN12">
        <v>14750072884</v>
      </c>
      <c r="AO12">
        <v>19247574861</v>
      </c>
      <c r="AP12">
        <v>25316258946</v>
      </c>
      <c r="AQ12">
        <v>23326044206</v>
      </c>
      <c r="AR12">
        <v>13768831759</v>
      </c>
      <c r="AS12">
        <v>22189277231</v>
      </c>
      <c r="AT12">
        <v>33417484432</v>
      </c>
      <c r="AU12">
        <v>27836606131</v>
      </c>
      <c r="AV12">
        <v>28484343736</v>
      </c>
      <c r="AW12">
        <v>29211595921</v>
      </c>
      <c r="AX12" s="379">
        <v>9</v>
      </c>
      <c r="AY12" s="379">
        <v>8</v>
      </c>
      <c r="AZ12" s="379">
        <v>10</v>
      </c>
      <c r="BA12" s="379">
        <v>9</v>
      </c>
      <c r="BB12" s="379">
        <v>10</v>
      </c>
      <c r="BC12" s="379">
        <v>10</v>
      </c>
      <c r="BD12" s="379">
        <v>11</v>
      </c>
      <c r="BE12" s="379">
        <v>11</v>
      </c>
      <c r="BF12" s="379">
        <v>11</v>
      </c>
      <c r="BG12" s="379">
        <v>10</v>
      </c>
      <c r="BH12" s="379">
        <v>10</v>
      </c>
      <c r="BI12" s="379">
        <v>11</v>
      </c>
      <c r="BJ12" s="379">
        <v>10</v>
      </c>
      <c r="BK12" s="379">
        <f t="shared" si="3"/>
        <v>9</v>
      </c>
      <c r="BL12" s="379"/>
      <c r="BM12" s="376" t="s">
        <v>1458</v>
      </c>
      <c r="BN12">
        <v>2658675133</v>
      </c>
      <c r="BO12">
        <v>2786443473</v>
      </c>
      <c r="BP12">
        <v>3504088177</v>
      </c>
      <c r="BQ12">
        <v>2990579451</v>
      </c>
      <c r="BR12">
        <v>3134312221</v>
      </c>
      <c r="BS12">
        <v>2745491406</v>
      </c>
      <c r="BT12">
        <v>2278699681</v>
      </c>
      <c r="BU12">
        <v>3851168718</v>
      </c>
      <c r="BV12">
        <v>3648356660</v>
      </c>
      <c r="BW12">
        <v>4151434072</v>
      </c>
      <c r="BX12">
        <v>3597384653</v>
      </c>
      <c r="BY12">
        <v>5134621499</v>
      </c>
      <c r="BZ12">
        <v>8581152731</v>
      </c>
      <c r="CA12">
        <v>7365986140</v>
      </c>
      <c r="CB12" s="379">
        <v>3</v>
      </c>
      <c r="CC12" s="379">
        <v>2</v>
      </c>
      <c r="CD12" s="379">
        <v>2</v>
      </c>
      <c r="CE12" s="379">
        <v>3</v>
      </c>
      <c r="CF12" s="379">
        <v>2</v>
      </c>
      <c r="CG12" s="379">
        <v>2</v>
      </c>
      <c r="CH12" s="379">
        <v>3</v>
      </c>
      <c r="CI12" s="379">
        <v>2</v>
      </c>
      <c r="CJ12" s="379">
        <v>2</v>
      </c>
      <c r="CK12" s="379">
        <v>3</v>
      </c>
      <c r="CL12" s="379">
        <v>2</v>
      </c>
      <c r="CM12" s="379">
        <v>2</v>
      </c>
      <c r="CN12" s="379">
        <v>2</v>
      </c>
      <c r="CO12" s="379">
        <f t="shared" si="4"/>
        <v>2</v>
      </c>
      <c r="CQ12" s="376" t="s">
        <v>1458</v>
      </c>
      <c r="CR12" s="372">
        <v>4996460700</v>
      </c>
      <c r="CS12" s="372">
        <v>6359872934</v>
      </c>
      <c r="CT12" s="372">
        <v>7265595645</v>
      </c>
      <c r="CU12" s="372">
        <v>7359149425</v>
      </c>
      <c r="CV12" s="372">
        <v>5352565947</v>
      </c>
      <c r="CW12" s="372">
        <v>5229445824</v>
      </c>
      <c r="CX12" s="372">
        <v>6098682511</v>
      </c>
      <c r="CY12" s="372">
        <v>6426293129</v>
      </c>
      <c r="CZ12" s="372">
        <v>6949682627</v>
      </c>
      <c r="DA12" s="372">
        <v>9747121872</v>
      </c>
      <c r="DB12" s="372">
        <v>12140615461</v>
      </c>
      <c r="DC12" s="372">
        <v>10665846436</v>
      </c>
      <c r="DD12" s="372">
        <v>11343871931</v>
      </c>
      <c r="DE12" s="372">
        <v>9873707504</v>
      </c>
      <c r="DF12" s="379">
        <v>28</v>
      </c>
      <c r="DG12" s="379">
        <v>24</v>
      </c>
      <c r="DH12" s="379">
        <v>21</v>
      </c>
      <c r="DI12" s="379">
        <v>19</v>
      </c>
      <c r="DJ12" s="379">
        <v>22</v>
      </c>
      <c r="DK12" s="379">
        <v>21</v>
      </c>
      <c r="DL12" s="379">
        <v>19</v>
      </c>
      <c r="DM12" s="379">
        <v>21</v>
      </c>
      <c r="DN12" s="379">
        <v>17</v>
      </c>
      <c r="DO12" s="379">
        <v>12</v>
      </c>
      <c r="DP12" s="379">
        <v>15</v>
      </c>
      <c r="DQ12" s="379">
        <v>17</v>
      </c>
      <c r="DR12" s="379">
        <v>20</v>
      </c>
      <c r="DS12" s="379">
        <f t="shared" si="5"/>
        <v>21</v>
      </c>
      <c r="DU12" s="376" t="s">
        <v>1458</v>
      </c>
      <c r="DV12" s="372">
        <v>44117800841</v>
      </c>
      <c r="DW12" s="372">
        <v>44440467508</v>
      </c>
      <c r="DX12" s="372">
        <v>41824526038</v>
      </c>
      <c r="DY12" s="372">
        <v>28011444056</v>
      </c>
      <c r="DZ12" s="372">
        <v>23236951052</v>
      </c>
      <c r="EA12" s="372">
        <v>27222512091</v>
      </c>
      <c r="EB12" s="372">
        <v>33693641138</v>
      </c>
      <c r="EC12" s="372">
        <v>33603506053</v>
      </c>
      <c r="ED12" s="372">
        <v>24366871046</v>
      </c>
      <c r="EE12" s="372">
        <v>36087833175</v>
      </c>
      <c r="EF12" s="372">
        <v>49155484546</v>
      </c>
      <c r="EG12" s="372">
        <v>43637074066</v>
      </c>
      <c r="EH12" s="372">
        <v>48409368398</v>
      </c>
      <c r="EI12" s="372">
        <f t="shared" si="0"/>
        <v>46451289565</v>
      </c>
      <c r="EJ12" s="379">
        <v>11</v>
      </c>
      <c r="EK12" s="379">
        <v>12</v>
      </c>
      <c r="EL12" s="379">
        <v>12</v>
      </c>
      <c r="EM12" s="379">
        <v>12</v>
      </c>
      <c r="EN12" s="379">
        <v>13</v>
      </c>
      <c r="EO12" s="379">
        <v>12</v>
      </c>
      <c r="EP12" s="379">
        <v>12</v>
      </c>
      <c r="EQ12" s="379">
        <v>11</v>
      </c>
      <c r="ER12" s="379">
        <v>11</v>
      </c>
      <c r="ES12" s="379">
        <v>9</v>
      </c>
      <c r="ET12" s="379">
        <v>8</v>
      </c>
      <c r="EU12" s="379">
        <v>8</v>
      </c>
      <c r="EV12" s="379">
        <v>8</v>
      </c>
      <c r="EW12" s="379">
        <f t="shared" si="6"/>
        <v>8</v>
      </c>
    </row>
    <row r="13" spans="1:153" x14ac:dyDescent="0.3">
      <c r="A13" s="371" t="s">
        <v>1726</v>
      </c>
      <c r="B13" s="371" t="s">
        <v>213</v>
      </c>
      <c r="C13" s="371" t="s">
        <v>1727</v>
      </c>
      <c r="E13" s="376" t="str">
        <f t="shared" si="1"/>
        <v>دولة قطر State Of Qatar</v>
      </c>
      <c r="F13" s="372">
        <v>5451724578</v>
      </c>
      <c r="G13" s="372">
        <v>5813058166</v>
      </c>
      <c r="H13" s="372">
        <v>6195238619</v>
      </c>
      <c r="I13" s="372">
        <v>6797586748</v>
      </c>
      <c r="J13" s="372">
        <v>7154525775</v>
      </c>
      <c r="K13" s="372">
        <v>2768195028</v>
      </c>
      <c r="L13" s="372"/>
      <c r="M13" s="372"/>
      <c r="N13" s="372"/>
      <c r="O13" s="372">
        <v>2135740353</v>
      </c>
      <c r="P13" s="372">
        <v>1556205553</v>
      </c>
      <c r="Q13" s="372">
        <v>4027622220</v>
      </c>
      <c r="R13" s="372">
        <v>3915725831</v>
      </c>
      <c r="S13" s="372">
        <v>8077639272</v>
      </c>
      <c r="T13" s="379">
        <v>31</v>
      </c>
      <c r="U13" s="379">
        <v>30</v>
      </c>
      <c r="V13" s="379">
        <v>30</v>
      </c>
      <c r="W13" s="379">
        <v>24</v>
      </c>
      <c r="X13" s="379">
        <v>22</v>
      </c>
      <c r="Y13" s="379">
        <v>37</v>
      </c>
      <c r="Z13" s="379" t="s">
        <v>3</v>
      </c>
      <c r="AA13" s="379" t="s">
        <v>3</v>
      </c>
      <c r="AB13" s="379" t="s">
        <v>3</v>
      </c>
      <c r="AC13" s="379">
        <v>45</v>
      </c>
      <c r="AD13" s="379">
        <v>51</v>
      </c>
      <c r="AE13" s="379">
        <v>40</v>
      </c>
      <c r="AF13" s="379">
        <v>39</v>
      </c>
      <c r="AG13" s="379">
        <f t="shared" si="2"/>
        <v>29</v>
      </c>
      <c r="AH13" s="379"/>
      <c r="AI13" s="376" t="s">
        <v>1392</v>
      </c>
      <c r="AJ13">
        <v>4437322660</v>
      </c>
      <c r="AK13">
        <v>4586493902</v>
      </c>
      <c r="AL13">
        <v>5139755573</v>
      </c>
      <c r="AM13">
        <v>5626641684</v>
      </c>
      <c r="AN13">
        <v>5651100837</v>
      </c>
      <c r="AO13">
        <v>2266719542</v>
      </c>
      <c r="AS13">
        <v>90285224</v>
      </c>
      <c r="AT13">
        <v>238217437</v>
      </c>
      <c r="AU13">
        <v>618763595</v>
      </c>
      <c r="AV13">
        <v>1858428162</v>
      </c>
      <c r="AW13">
        <v>1922678751</v>
      </c>
      <c r="AX13" s="379">
        <v>31</v>
      </c>
      <c r="AY13" s="379">
        <v>31</v>
      </c>
      <c r="AZ13" s="379">
        <v>30</v>
      </c>
      <c r="BA13" s="379">
        <v>26</v>
      </c>
      <c r="BB13" s="379">
        <v>23</v>
      </c>
      <c r="BC13" s="379">
        <v>39</v>
      </c>
      <c r="BD13" s="379" t="s">
        <v>3</v>
      </c>
      <c r="BE13" s="379" t="s">
        <v>3</v>
      </c>
      <c r="BF13" s="379" t="s">
        <v>3</v>
      </c>
      <c r="BG13" s="379">
        <v>87</v>
      </c>
      <c r="BH13" s="379">
        <v>73</v>
      </c>
      <c r="BI13" s="379">
        <v>59</v>
      </c>
      <c r="BJ13" s="379">
        <v>47</v>
      </c>
      <c r="BK13" s="379">
        <f t="shared" si="3"/>
        <v>47</v>
      </c>
      <c r="BL13" s="379"/>
      <c r="BM13" s="376" t="s">
        <v>1392</v>
      </c>
      <c r="BN13">
        <v>1014401918</v>
      </c>
      <c r="BO13">
        <v>1226564264</v>
      </c>
      <c r="BP13">
        <v>1055483046</v>
      </c>
      <c r="BQ13">
        <v>1170945064</v>
      </c>
      <c r="BR13">
        <v>1503424938</v>
      </c>
      <c r="BS13">
        <v>501475486</v>
      </c>
      <c r="BW13">
        <v>2045455129</v>
      </c>
      <c r="BX13">
        <v>1317988116</v>
      </c>
      <c r="BY13">
        <v>3408858625</v>
      </c>
      <c r="BZ13">
        <v>2057297669</v>
      </c>
      <c r="CA13">
        <v>6154960521</v>
      </c>
      <c r="CB13" s="379">
        <v>8</v>
      </c>
      <c r="CC13" s="379">
        <v>5</v>
      </c>
      <c r="CD13" s="379">
        <v>6</v>
      </c>
      <c r="CE13" s="379">
        <v>7</v>
      </c>
      <c r="CF13" s="379">
        <v>5</v>
      </c>
      <c r="CG13" s="379">
        <v>13</v>
      </c>
      <c r="CH13" s="379" t="s">
        <v>3</v>
      </c>
      <c r="CI13" s="379" t="s">
        <v>3</v>
      </c>
      <c r="CJ13" s="379" t="s">
        <v>3</v>
      </c>
      <c r="CK13" s="379">
        <v>5</v>
      </c>
      <c r="CL13" s="379">
        <v>7</v>
      </c>
      <c r="CM13" s="379">
        <v>3</v>
      </c>
      <c r="CN13" s="379">
        <v>8</v>
      </c>
      <c r="CO13" s="379">
        <f t="shared" si="4"/>
        <v>4</v>
      </c>
      <c r="CQ13" s="376" t="s">
        <v>1392</v>
      </c>
      <c r="CR13" s="372">
        <v>2268417657</v>
      </c>
      <c r="CS13" s="372">
        <v>2388766661</v>
      </c>
      <c r="CT13" s="372">
        <v>2108541269</v>
      </c>
      <c r="CU13" s="372">
        <v>1802931285</v>
      </c>
      <c r="CV13" s="372">
        <v>1209209333</v>
      </c>
      <c r="CW13" s="372">
        <v>676608793</v>
      </c>
      <c r="CX13" s="372"/>
      <c r="CY13" s="372"/>
      <c r="CZ13" s="372"/>
      <c r="DA13" s="372">
        <v>384982590</v>
      </c>
      <c r="DB13" s="372">
        <v>1212145600</v>
      </c>
      <c r="DC13" s="372">
        <v>1339230494</v>
      </c>
      <c r="DD13" s="372">
        <v>1630252287</v>
      </c>
      <c r="DE13" s="372">
        <v>1237379549</v>
      </c>
      <c r="DF13" s="379">
        <v>42</v>
      </c>
      <c r="DG13" s="379">
        <v>42</v>
      </c>
      <c r="DH13" s="379">
        <v>46</v>
      </c>
      <c r="DI13" s="379">
        <v>47</v>
      </c>
      <c r="DJ13" s="379">
        <v>51</v>
      </c>
      <c r="DK13" s="379">
        <v>57</v>
      </c>
      <c r="DL13" s="379" t="s">
        <v>3</v>
      </c>
      <c r="DM13" s="379" t="s">
        <v>3</v>
      </c>
      <c r="DN13" s="379" t="s">
        <v>3</v>
      </c>
      <c r="DO13" s="379">
        <v>67</v>
      </c>
      <c r="DP13" s="379">
        <v>55</v>
      </c>
      <c r="DQ13" s="379">
        <v>53</v>
      </c>
      <c r="DR13" s="379">
        <v>53</v>
      </c>
      <c r="DS13" s="379">
        <f t="shared" si="5"/>
        <v>56</v>
      </c>
      <c r="DU13" s="376" t="s">
        <v>1392</v>
      </c>
      <c r="DV13" s="372">
        <v>7720142235</v>
      </c>
      <c r="DW13" s="372">
        <v>8201824827</v>
      </c>
      <c r="DX13" s="372">
        <v>8303779888</v>
      </c>
      <c r="DY13" s="372">
        <v>8600518033</v>
      </c>
      <c r="DZ13" s="372">
        <v>8363735108</v>
      </c>
      <c r="EA13" s="372">
        <v>3444803821</v>
      </c>
      <c r="EB13" s="372">
        <v>0</v>
      </c>
      <c r="EC13" s="372">
        <v>0</v>
      </c>
      <c r="ED13" s="372">
        <v>0</v>
      </c>
      <c r="EE13" s="372">
        <v>2520722943</v>
      </c>
      <c r="EF13" s="372">
        <v>2768351153</v>
      </c>
      <c r="EG13" s="372">
        <v>5366852714</v>
      </c>
      <c r="EH13" s="372">
        <v>5545978118</v>
      </c>
      <c r="EI13" s="372">
        <f t="shared" si="0"/>
        <v>9315018821</v>
      </c>
      <c r="EJ13" s="379">
        <v>33</v>
      </c>
      <c r="EK13" s="379">
        <v>33</v>
      </c>
      <c r="EL13" s="379">
        <v>34</v>
      </c>
      <c r="EM13" s="379">
        <v>31</v>
      </c>
      <c r="EN13" s="379">
        <v>30</v>
      </c>
      <c r="EO13" s="379">
        <v>45</v>
      </c>
      <c r="EP13" s="379">
        <v>226</v>
      </c>
      <c r="EQ13" s="379">
        <v>227</v>
      </c>
      <c r="ER13" s="379">
        <v>226</v>
      </c>
      <c r="ES13" s="379">
        <v>55</v>
      </c>
      <c r="ET13" s="379">
        <v>59</v>
      </c>
      <c r="EU13" s="379">
        <v>51</v>
      </c>
      <c r="EV13" s="379">
        <v>47</v>
      </c>
      <c r="EW13" s="379">
        <f t="shared" si="6"/>
        <v>34</v>
      </c>
    </row>
    <row r="14" spans="1:153" x14ac:dyDescent="0.3">
      <c r="A14" s="371" t="s">
        <v>1728</v>
      </c>
      <c r="B14" s="371" t="s">
        <v>1729</v>
      </c>
      <c r="C14" s="371" t="s">
        <v>1730</v>
      </c>
      <c r="E14" s="376" t="str">
        <f t="shared" si="1"/>
        <v>عدن (سابقا) Aden (Previously)</v>
      </c>
      <c r="F14" s="372"/>
      <c r="G14" s="372"/>
      <c r="H14" s="372"/>
      <c r="I14" s="372"/>
      <c r="J14" s="372"/>
      <c r="K14" s="372"/>
      <c r="L14" s="372"/>
      <c r="M14" s="372"/>
      <c r="N14" s="372"/>
      <c r="O14" s="372"/>
      <c r="P14" s="372"/>
      <c r="Q14" s="372"/>
      <c r="R14" s="372"/>
      <c r="S14" s="372"/>
      <c r="T14" s="379" t="s">
        <v>3</v>
      </c>
      <c r="U14" s="379" t="s">
        <v>3</v>
      </c>
      <c r="V14" s="379" t="s">
        <v>3</v>
      </c>
      <c r="W14" s="379" t="s">
        <v>3</v>
      </c>
      <c r="X14" s="379" t="s">
        <v>3</v>
      </c>
      <c r="Y14" s="379" t="s">
        <v>3</v>
      </c>
      <c r="Z14" s="379" t="s">
        <v>3</v>
      </c>
      <c r="AA14" s="379" t="s">
        <v>3</v>
      </c>
      <c r="AB14" s="379" t="s">
        <v>3</v>
      </c>
      <c r="AC14" s="379" t="s">
        <v>3</v>
      </c>
      <c r="AD14" s="379" t="s">
        <v>3</v>
      </c>
      <c r="AE14" s="379" t="s">
        <v>3</v>
      </c>
      <c r="AF14" s="379" t="s">
        <v>3</v>
      </c>
      <c r="AG14" s="379" t="str">
        <f t="shared" si="2"/>
        <v/>
      </c>
      <c r="AH14" s="379"/>
      <c r="AI14" s="376" t="s">
        <v>1731</v>
      </c>
      <c r="AX14" s="379" t="s">
        <v>3</v>
      </c>
      <c r="AY14" s="379" t="s">
        <v>3</v>
      </c>
      <c r="AZ14" s="379" t="s">
        <v>3</v>
      </c>
      <c r="BA14" s="379" t="s">
        <v>3</v>
      </c>
      <c r="BB14" s="379" t="s">
        <v>3</v>
      </c>
      <c r="BC14" s="379" t="s">
        <v>3</v>
      </c>
      <c r="BD14" s="379" t="s">
        <v>3</v>
      </c>
      <c r="BE14" s="379" t="s">
        <v>3</v>
      </c>
      <c r="BF14" s="379" t="s">
        <v>3</v>
      </c>
      <c r="BG14" s="379" t="s">
        <v>3</v>
      </c>
      <c r="BH14" s="379" t="s">
        <v>3</v>
      </c>
      <c r="BI14" s="379" t="s">
        <v>3</v>
      </c>
      <c r="BJ14" s="379" t="s">
        <v>3</v>
      </c>
      <c r="BK14" s="379" t="str">
        <f t="shared" si="3"/>
        <v/>
      </c>
      <c r="BL14" s="379"/>
      <c r="BM14" s="376" t="s">
        <v>1731</v>
      </c>
      <c r="CB14" s="379" t="s">
        <v>3</v>
      </c>
      <c r="CC14" s="379" t="s">
        <v>3</v>
      </c>
      <c r="CD14" s="379" t="s">
        <v>3</v>
      </c>
      <c r="CE14" s="379" t="s">
        <v>3</v>
      </c>
      <c r="CF14" s="379" t="s">
        <v>3</v>
      </c>
      <c r="CG14" s="379" t="s">
        <v>3</v>
      </c>
      <c r="CH14" s="379" t="s">
        <v>3</v>
      </c>
      <c r="CI14" s="379" t="s">
        <v>3</v>
      </c>
      <c r="CJ14" s="379" t="s">
        <v>3</v>
      </c>
      <c r="CK14" s="379" t="s">
        <v>3</v>
      </c>
      <c r="CL14" s="379" t="s">
        <v>3</v>
      </c>
      <c r="CM14" s="379" t="s">
        <v>3</v>
      </c>
      <c r="CN14" s="379" t="s">
        <v>3</v>
      </c>
      <c r="CO14" s="379" t="str">
        <f t="shared" si="4"/>
        <v/>
      </c>
      <c r="CQ14" s="376" t="s">
        <v>1731</v>
      </c>
      <c r="CR14" s="372"/>
      <c r="CS14" s="372"/>
      <c r="CT14" s="372"/>
      <c r="CU14" s="372"/>
      <c r="CV14" s="372"/>
      <c r="CW14" s="372"/>
      <c r="CX14" s="372"/>
      <c r="CY14" s="372"/>
      <c r="CZ14" s="372"/>
      <c r="DA14" s="372"/>
      <c r="DB14" s="372"/>
      <c r="DC14" s="372"/>
      <c r="DD14" s="372"/>
      <c r="DE14" s="372"/>
      <c r="DF14" s="379" t="s">
        <v>3</v>
      </c>
      <c r="DG14" s="379" t="s">
        <v>3</v>
      </c>
      <c r="DH14" s="379" t="s">
        <v>3</v>
      </c>
      <c r="DI14" s="379" t="s">
        <v>3</v>
      </c>
      <c r="DJ14" s="379" t="s">
        <v>3</v>
      </c>
      <c r="DK14" s="379" t="s">
        <v>3</v>
      </c>
      <c r="DL14" s="379" t="s">
        <v>3</v>
      </c>
      <c r="DM14" s="379" t="s">
        <v>3</v>
      </c>
      <c r="DN14" s="379" t="s">
        <v>3</v>
      </c>
      <c r="DO14" s="379" t="s">
        <v>3</v>
      </c>
      <c r="DP14" s="379" t="s">
        <v>3</v>
      </c>
      <c r="DQ14" s="379" t="s">
        <v>3</v>
      </c>
      <c r="DR14" s="379" t="s">
        <v>3</v>
      </c>
      <c r="DS14" s="379" t="str">
        <f t="shared" si="5"/>
        <v/>
      </c>
      <c r="DU14" s="376" t="s">
        <v>1731</v>
      </c>
      <c r="DV14" s="372">
        <v>0</v>
      </c>
      <c r="DW14" s="372">
        <v>0</v>
      </c>
      <c r="DX14" s="372">
        <v>0</v>
      </c>
      <c r="DY14" s="372">
        <v>0</v>
      </c>
      <c r="DZ14" s="372">
        <v>0</v>
      </c>
      <c r="EA14" s="372">
        <v>0</v>
      </c>
      <c r="EB14" s="372">
        <v>0</v>
      </c>
      <c r="EC14" s="372">
        <v>0</v>
      </c>
      <c r="ED14" s="372">
        <v>0</v>
      </c>
      <c r="EE14" s="372">
        <v>0</v>
      </c>
      <c r="EF14" s="372">
        <v>0</v>
      </c>
      <c r="EG14" s="372">
        <v>0</v>
      </c>
      <c r="EH14" s="372">
        <v>0</v>
      </c>
      <c r="EI14" s="372">
        <f t="shared" si="0"/>
        <v>0</v>
      </c>
      <c r="EJ14" s="379">
        <v>224</v>
      </c>
      <c r="EK14" s="379">
        <v>227</v>
      </c>
      <c r="EL14" s="379">
        <v>223</v>
      </c>
      <c r="EM14" s="379">
        <v>227</v>
      </c>
      <c r="EN14" s="379">
        <v>222</v>
      </c>
      <c r="EO14" s="379">
        <v>227</v>
      </c>
      <c r="EP14" s="379">
        <v>226</v>
      </c>
      <c r="EQ14" s="379">
        <v>227</v>
      </c>
      <c r="ER14" s="379">
        <v>226</v>
      </c>
      <c r="ES14" s="379">
        <v>230</v>
      </c>
      <c r="ET14" s="379">
        <v>230</v>
      </c>
      <c r="EU14" s="379">
        <v>245</v>
      </c>
      <c r="EV14" s="379">
        <v>241</v>
      </c>
      <c r="EW14" s="379">
        <f t="shared" si="6"/>
        <v>236</v>
      </c>
    </row>
    <row r="15" spans="1:153" x14ac:dyDescent="0.3">
      <c r="A15" s="371" t="s">
        <v>1732</v>
      </c>
      <c r="B15" s="371" t="s">
        <v>139</v>
      </c>
      <c r="C15" s="371" t="s">
        <v>1733</v>
      </c>
      <c r="E15" s="376" t="str">
        <f t="shared" si="1"/>
        <v>سلطنة عمان Sultanate Of Oman</v>
      </c>
      <c r="F15" s="372">
        <v>6761591647</v>
      </c>
      <c r="G15" s="372">
        <v>6355373125</v>
      </c>
      <c r="H15" s="372">
        <v>6532768327</v>
      </c>
      <c r="I15" s="372">
        <v>5004713901</v>
      </c>
      <c r="J15" s="372">
        <v>3275427329</v>
      </c>
      <c r="K15" s="372">
        <v>4038036240</v>
      </c>
      <c r="L15" s="372">
        <v>4820232682</v>
      </c>
      <c r="M15" s="372">
        <v>4375856532</v>
      </c>
      <c r="N15" s="372">
        <v>4330597316</v>
      </c>
      <c r="O15" s="372">
        <v>4434212569</v>
      </c>
      <c r="P15" s="372">
        <v>22620514336</v>
      </c>
      <c r="Q15" s="372">
        <v>22502765456</v>
      </c>
      <c r="R15" s="372">
        <v>17366949483</v>
      </c>
      <c r="S15" s="372">
        <v>15153847908</v>
      </c>
      <c r="T15" s="379">
        <v>29</v>
      </c>
      <c r="U15" s="379">
        <v>28</v>
      </c>
      <c r="V15" s="379">
        <v>28</v>
      </c>
      <c r="W15" s="379">
        <v>29</v>
      </c>
      <c r="X15" s="379">
        <v>31</v>
      </c>
      <c r="Y15" s="379">
        <v>31</v>
      </c>
      <c r="Z15" s="379">
        <v>31</v>
      </c>
      <c r="AA15" s="379">
        <v>31</v>
      </c>
      <c r="AB15" s="379">
        <v>28</v>
      </c>
      <c r="AC15" s="379">
        <v>35</v>
      </c>
      <c r="AD15" s="379">
        <v>18</v>
      </c>
      <c r="AE15" s="379">
        <v>14</v>
      </c>
      <c r="AF15" s="379">
        <v>15</v>
      </c>
      <c r="AG15" s="379">
        <f t="shared" si="2"/>
        <v>18</v>
      </c>
      <c r="AH15" s="379"/>
      <c r="AI15" s="376" t="s">
        <v>1405</v>
      </c>
      <c r="AJ15">
        <v>6518658897</v>
      </c>
      <c r="AK15">
        <v>6144477751</v>
      </c>
      <c r="AL15">
        <v>6333115716</v>
      </c>
      <c r="AM15">
        <v>4721057359</v>
      </c>
      <c r="AN15">
        <v>2971973891</v>
      </c>
      <c r="AO15">
        <v>3594601523</v>
      </c>
      <c r="AP15">
        <v>4301775932</v>
      </c>
      <c r="AQ15">
        <v>3856873029</v>
      </c>
      <c r="AR15">
        <v>3878763849</v>
      </c>
      <c r="AS15">
        <v>3780729238</v>
      </c>
      <c r="AT15">
        <v>22100616442</v>
      </c>
      <c r="AU15">
        <v>21374598663</v>
      </c>
      <c r="AV15">
        <v>16518172012</v>
      </c>
      <c r="AW15">
        <v>13605156174</v>
      </c>
      <c r="AX15" s="379">
        <v>28</v>
      </c>
      <c r="AY15" s="379">
        <v>28</v>
      </c>
      <c r="AZ15" s="379">
        <v>28</v>
      </c>
      <c r="BA15" s="379">
        <v>29</v>
      </c>
      <c r="BB15" s="379">
        <v>32</v>
      </c>
      <c r="BC15" s="379">
        <v>32</v>
      </c>
      <c r="BD15" s="379">
        <v>31</v>
      </c>
      <c r="BE15" s="379">
        <v>32</v>
      </c>
      <c r="BF15" s="379">
        <v>28</v>
      </c>
      <c r="BG15" s="379">
        <v>36</v>
      </c>
      <c r="BH15" s="379">
        <v>18</v>
      </c>
      <c r="BI15" s="379">
        <v>14</v>
      </c>
      <c r="BJ15" s="379">
        <v>15</v>
      </c>
      <c r="BK15" s="379">
        <f t="shared" si="3"/>
        <v>18</v>
      </c>
      <c r="BL15" s="379"/>
      <c r="BM15" s="376" t="s">
        <v>1405</v>
      </c>
      <c r="BN15">
        <v>242932750</v>
      </c>
      <c r="BO15">
        <v>210895374</v>
      </c>
      <c r="BP15">
        <v>199652611</v>
      </c>
      <c r="BQ15">
        <v>283656542</v>
      </c>
      <c r="BR15">
        <v>303453438</v>
      </c>
      <c r="BS15">
        <v>443434717</v>
      </c>
      <c r="BT15">
        <v>518456750</v>
      </c>
      <c r="BU15">
        <v>518983503</v>
      </c>
      <c r="BV15">
        <v>451833467</v>
      </c>
      <c r="BW15">
        <v>653483331</v>
      </c>
      <c r="BX15">
        <v>519897894</v>
      </c>
      <c r="BY15">
        <v>1128166793</v>
      </c>
      <c r="BZ15">
        <v>848777471</v>
      </c>
      <c r="CA15">
        <v>1548691734</v>
      </c>
      <c r="CB15" s="379">
        <v>17</v>
      </c>
      <c r="CC15" s="379">
        <v>20</v>
      </c>
      <c r="CD15" s="379">
        <v>22</v>
      </c>
      <c r="CE15" s="379">
        <v>15</v>
      </c>
      <c r="CF15" s="379">
        <v>16</v>
      </c>
      <c r="CG15" s="379">
        <v>14</v>
      </c>
      <c r="CH15" s="379">
        <v>13</v>
      </c>
      <c r="CI15" s="379">
        <v>17</v>
      </c>
      <c r="CJ15" s="379">
        <v>14</v>
      </c>
      <c r="CK15" s="379">
        <v>16</v>
      </c>
      <c r="CL15" s="379">
        <v>16</v>
      </c>
      <c r="CM15" s="379">
        <v>9</v>
      </c>
      <c r="CN15" s="379">
        <v>16</v>
      </c>
      <c r="CO15" s="379">
        <f t="shared" si="4"/>
        <v>14</v>
      </c>
      <c r="CQ15" s="376" t="s">
        <v>1405</v>
      </c>
      <c r="CR15" s="372">
        <v>5493367318</v>
      </c>
      <c r="CS15" s="372">
        <v>5883363285</v>
      </c>
      <c r="CT15" s="372">
        <v>5435374641</v>
      </c>
      <c r="CU15" s="372">
        <v>4474251310</v>
      </c>
      <c r="CV15" s="372">
        <v>4144484740</v>
      </c>
      <c r="CW15" s="372">
        <v>4993645464</v>
      </c>
      <c r="CX15" s="372">
        <v>5817659708</v>
      </c>
      <c r="CY15" s="372">
        <v>7166614918</v>
      </c>
      <c r="CZ15" s="372">
        <v>6252915260</v>
      </c>
      <c r="DA15" s="372">
        <v>6708391123</v>
      </c>
      <c r="DB15" s="372">
        <v>15831421203</v>
      </c>
      <c r="DC15" s="372">
        <v>14513336628</v>
      </c>
      <c r="DD15" s="372">
        <v>13510645962</v>
      </c>
      <c r="DE15" s="372">
        <v>15795770718</v>
      </c>
      <c r="DF15" s="379">
        <v>27</v>
      </c>
      <c r="DG15" s="379">
        <v>29</v>
      </c>
      <c r="DH15" s="379">
        <v>29</v>
      </c>
      <c r="DI15" s="379">
        <v>31</v>
      </c>
      <c r="DJ15" s="379">
        <v>26</v>
      </c>
      <c r="DK15" s="379">
        <v>23</v>
      </c>
      <c r="DL15" s="379">
        <v>20</v>
      </c>
      <c r="DM15" s="379">
        <v>19</v>
      </c>
      <c r="DN15" s="379">
        <v>20</v>
      </c>
      <c r="DO15" s="379">
        <v>21</v>
      </c>
      <c r="DP15" s="379">
        <v>12</v>
      </c>
      <c r="DQ15" s="379">
        <v>13</v>
      </c>
      <c r="DR15" s="379">
        <v>16</v>
      </c>
      <c r="DS15" s="379">
        <f t="shared" si="5"/>
        <v>14</v>
      </c>
      <c r="DU15" s="376" t="s">
        <v>1405</v>
      </c>
      <c r="DV15" s="372">
        <v>12254958965</v>
      </c>
      <c r="DW15" s="372">
        <v>12238736410</v>
      </c>
      <c r="DX15" s="372">
        <v>11968142968</v>
      </c>
      <c r="DY15" s="372">
        <v>9478965211</v>
      </c>
      <c r="DZ15" s="372">
        <v>7419912069</v>
      </c>
      <c r="EA15" s="372">
        <v>9031681704</v>
      </c>
      <c r="EB15" s="372">
        <v>10637892390</v>
      </c>
      <c r="EC15" s="372">
        <v>11542471450</v>
      </c>
      <c r="ED15" s="372">
        <v>10583512576</v>
      </c>
      <c r="EE15" s="372">
        <v>11142603692</v>
      </c>
      <c r="EF15" s="372">
        <v>38451935539</v>
      </c>
      <c r="EG15" s="372">
        <v>37016102084</v>
      </c>
      <c r="EH15" s="372">
        <v>30877595445</v>
      </c>
      <c r="EI15" s="372">
        <f t="shared" si="0"/>
        <v>30949618626</v>
      </c>
      <c r="EJ15" s="379">
        <v>30</v>
      </c>
      <c r="EK15" s="379">
        <v>28</v>
      </c>
      <c r="EL15" s="379">
        <v>30</v>
      </c>
      <c r="EM15" s="379">
        <v>29</v>
      </c>
      <c r="EN15" s="379">
        <v>31</v>
      </c>
      <c r="EO15" s="379">
        <v>30</v>
      </c>
      <c r="EP15" s="379">
        <v>29</v>
      </c>
      <c r="EQ15" s="379">
        <v>27</v>
      </c>
      <c r="ER15" s="379">
        <v>27</v>
      </c>
      <c r="ES15" s="379">
        <v>29</v>
      </c>
      <c r="ET15" s="379">
        <v>13</v>
      </c>
      <c r="EU15" s="379">
        <v>12</v>
      </c>
      <c r="EV15" s="379">
        <v>16</v>
      </c>
      <c r="EW15" s="379">
        <f t="shared" si="6"/>
        <v>14</v>
      </c>
    </row>
    <row r="16" spans="1:153" x14ac:dyDescent="0.3">
      <c r="A16" s="371" t="s">
        <v>1734</v>
      </c>
      <c r="B16" s="371" t="s">
        <v>193</v>
      </c>
      <c r="C16" s="371" t="s">
        <v>1735</v>
      </c>
      <c r="E16" s="376" t="str">
        <f t="shared" si="1"/>
        <v>الإمارات العربية المتحدة United Arab Emirates</v>
      </c>
      <c r="F16" s="372">
        <v>38927242432</v>
      </c>
      <c r="G16" s="372">
        <v>38895968253</v>
      </c>
      <c r="H16" s="372">
        <v>44356174835</v>
      </c>
      <c r="I16" s="372">
        <v>40160754086</v>
      </c>
      <c r="J16" s="372">
        <v>45154390789</v>
      </c>
      <c r="K16" s="372">
        <v>57428494260</v>
      </c>
      <c r="L16" s="372">
        <v>62073169599</v>
      </c>
      <c r="M16" s="372">
        <v>50608590140</v>
      </c>
      <c r="N16" s="372">
        <v>44349199336</v>
      </c>
      <c r="O16" s="372">
        <v>56480985527</v>
      </c>
      <c r="P16" s="372">
        <v>66782813351</v>
      </c>
      <c r="Q16" s="372">
        <v>62315970598</v>
      </c>
      <c r="R16" s="372">
        <v>86831037101</v>
      </c>
      <c r="S16" s="372">
        <v>117162297323</v>
      </c>
      <c r="T16" s="379">
        <v>10</v>
      </c>
      <c r="U16" s="379">
        <v>8</v>
      </c>
      <c r="V16" s="379">
        <v>7</v>
      </c>
      <c r="W16" s="379">
        <v>6</v>
      </c>
      <c r="X16" s="379">
        <v>6</v>
      </c>
      <c r="Y16" s="379">
        <v>6</v>
      </c>
      <c r="Z16" s="379">
        <v>6</v>
      </c>
      <c r="AA16" s="379">
        <v>5</v>
      </c>
      <c r="AB16" s="379">
        <v>5</v>
      </c>
      <c r="AC16" s="379">
        <v>5</v>
      </c>
      <c r="AD16" s="379">
        <v>6</v>
      </c>
      <c r="AE16" s="379">
        <v>5</v>
      </c>
      <c r="AF16" s="379">
        <v>5</v>
      </c>
      <c r="AG16" s="379">
        <f t="shared" si="2"/>
        <v>2</v>
      </c>
      <c r="AH16" s="379"/>
      <c r="AI16" s="376" t="s">
        <v>1221</v>
      </c>
      <c r="AJ16">
        <v>31847846780</v>
      </c>
      <c r="AK16">
        <v>28531270761</v>
      </c>
      <c r="AL16">
        <v>34223194809</v>
      </c>
      <c r="AM16">
        <v>28579339409</v>
      </c>
      <c r="AN16">
        <v>35317384397</v>
      </c>
      <c r="AO16">
        <v>44918587555</v>
      </c>
      <c r="AP16">
        <v>51099394049</v>
      </c>
      <c r="AQ16">
        <v>34014703971</v>
      </c>
      <c r="AR16">
        <v>29159133812</v>
      </c>
      <c r="AS16">
        <v>39380491610</v>
      </c>
      <c r="AT16">
        <v>45180380940</v>
      </c>
      <c r="AU16">
        <v>32016002541</v>
      </c>
      <c r="AV16">
        <v>38101099217</v>
      </c>
      <c r="AW16">
        <v>32672544152</v>
      </c>
      <c r="AX16" s="379">
        <v>11</v>
      </c>
      <c r="AY16" s="379">
        <v>11</v>
      </c>
      <c r="AZ16" s="379">
        <v>8</v>
      </c>
      <c r="BA16" s="379">
        <v>7</v>
      </c>
      <c r="BB16" s="379">
        <v>6</v>
      </c>
      <c r="BC16" s="379">
        <v>6</v>
      </c>
      <c r="BD16" s="379">
        <v>6</v>
      </c>
      <c r="BE16" s="379">
        <v>6</v>
      </c>
      <c r="BF16" s="379">
        <v>5</v>
      </c>
      <c r="BG16" s="379">
        <v>6</v>
      </c>
      <c r="BH16" s="379">
        <v>7</v>
      </c>
      <c r="BI16" s="379">
        <v>6</v>
      </c>
      <c r="BJ16" s="379">
        <v>7</v>
      </c>
      <c r="BK16" s="379">
        <f t="shared" si="3"/>
        <v>8</v>
      </c>
      <c r="BL16" s="379"/>
      <c r="BM16" s="376" t="s">
        <v>1221</v>
      </c>
      <c r="BN16">
        <v>7079395652</v>
      </c>
      <c r="BO16">
        <v>10364697492</v>
      </c>
      <c r="BP16">
        <v>10132980026</v>
      </c>
      <c r="BQ16">
        <v>11581414677</v>
      </c>
      <c r="BR16">
        <v>9837006392</v>
      </c>
      <c r="BS16">
        <v>12509906705</v>
      </c>
      <c r="BT16">
        <v>10973775550</v>
      </c>
      <c r="BU16">
        <v>16593886169</v>
      </c>
      <c r="BV16">
        <v>15190065524</v>
      </c>
      <c r="BW16">
        <v>17100493917</v>
      </c>
      <c r="BX16">
        <v>21602432411</v>
      </c>
      <c r="BY16">
        <v>30299968057</v>
      </c>
      <c r="BZ16">
        <v>48729937884</v>
      </c>
      <c r="CA16">
        <v>84489753171</v>
      </c>
      <c r="CB16" s="379">
        <v>1</v>
      </c>
      <c r="CC16" s="379">
        <v>1</v>
      </c>
      <c r="CD16" s="379">
        <v>1</v>
      </c>
      <c r="CE16" s="379">
        <v>1</v>
      </c>
      <c r="CF16" s="379">
        <v>1</v>
      </c>
      <c r="CG16" s="379">
        <v>1</v>
      </c>
      <c r="CH16" s="379">
        <v>1</v>
      </c>
      <c r="CI16" s="379">
        <v>1</v>
      </c>
      <c r="CJ16" s="379">
        <v>1</v>
      </c>
      <c r="CK16" s="379">
        <v>1</v>
      </c>
      <c r="CL16" s="379">
        <v>1</v>
      </c>
      <c r="CM16" s="379">
        <v>1</v>
      </c>
      <c r="CN16" s="379">
        <v>1</v>
      </c>
      <c r="CO16" s="379">
        <f t="shared" si="4"/>
        <v>1</v>
      </c>
      <c r="CQ16" s="376" t="s">
        <v>1221</v>
      </c>
      <c r="CR16" s="372">
        <v>24495104855</v>
      </c>
      <c r="CS16" s="372">
        <v>31939589521</v>
      </c>
      <c r="CT16" s="372">
        <v>31018751724</v>
      </c>
      <c r="CU16" s="372">
        <v>33264057669</v>
      </c>
      <c r="CV16" s="372">
        <v>28616260899</v>
      </c>
      <c r="CW16" s="372">
        <v>32831211039</v>
      </c>
      <c r="CX16" s="372">
        <v>43441250952</v>
      </c>
      <c r="CY16" s="372">
        <v>39806190907</v>
      </c>
      <c r="CZ16" s="372">
        <v>34286821601</v>
      </c>
      <c r="DA16" s="372">
        <v>46769930849</v>
      </c>
      <c r="DB16" s="372">
        <v>45103496405</v>
      </c>
      <c r="DC16" s="372">
        <v>50052587364</v>
      </c>
      <c r="DD16" s="372">
        <v>48124500647</v>
      </c>
      <c r="DE16" s="372">
        <v>53930366464</v>
      </c>
      <c r="DF16" s="379">
        <v>6</v>
      </c>
      <c r="DG16" s="379">
        <v>6</v>
      </c>
      <c r="DH16" s="379">
        <v>6</v>
      </c>
      <c r="DI16" s="379">
        <v>6</v>
      </c>
      <c r="DJ16" s="379">
        <v>4</v>
      </c>
      <c r="DK16" s="379">
        <v>3</v>
      </c>
      <c r="DL16" s="379">
        <v>3</v>
      </c>
      <c r="DM16" s="379">
        <v>3</v>
      </c>
      <c r="DN16" s="379">
        <v>3</v>
      </c>
      <c r="DO16" s="379">
        <v>3</v>
      </c>
      <c r="DP16" s="379">
        <v>3</v>
      </c>
      <c r="DQ16" s="379">
        <v>3</v>
      </c>
      <c r="DR16" s="379">
        <v>3</v>
      </c>
      <c r="DS16" s="379">
        <f t="shared" si="5"/>
        <v>3</v>
      </c>
      <c r="DU16" s="376" t="s">
        <v>1221</v>
      </c>
      <c r="DV16" s="372">
        <v>63422347287</v>
      </c>
      <c r="DW16" s="372">
        <v>70835557774</v>
      </c>
      <c r="DX16" s="372">
        <v>75374926559</v>
      </c>
      <c r="DY16" s="372">
        <v>73424811755</v>
      </c>
      <c r="DZ16" s="372">
        <v>73770651688</v>
      </c>
      <c r="EA16" s="372">
        <v>90259705299</v>
      </c>
      <c r="EB16" s="372">
        <v>105514420551</v>
      </c>
      <c r="EC16" s="372">
        <v>90414781047</v>
      </c>
      <c r="ED16" s="372">
        <v>78636020937</v>
      </c>
      <c r="EE16" s="372">
        <v>103250916376</v>
      </c>
      <c r="EF16" s="372">
        <v>111886309756</v>
      </c>
      <c r="EG16" s="372">
        <v>112368557962</v>
      </c>
      <c r="EH16" s="372">
        <v>134955537748</v>
      </c>
      <c r="EI16" s="372">
        <f t="shared" si="0"/>
        <v>171092663787</v>
      </c>
      <c r="EJ16" s="379">
        <v>6</v>
      </c>
      <c r="EK16" s="379">
        <v>6</v>
      </c>
      <c r="EL16" s="379">
        <v>6</v>
      </c>
      <c r="EM16" s="379">
        <v>6</v>
      </c>
      <c r="EN16" s="379">
        <v>6</v>
      </c>
      <c r="EO16" s="379">
        <v>6</v>
      </c>
      <c r="EP16" s="379">
        <v>6</v>
      </c>
      <c r="EQ16" s="379">
        <v>6</v>
      </c>
      <c r="ER16" s="379">
        <v>5</v>
      </c>
      <c r="ES16" s="379">
        <v>5</v>
      </c>
      <c r="ET16" s="379">
        <v>6</v>
      </c>
      <c r="EU16" s="379">
        <v>6</v>
      </c>
      <c r="EV16" s="379">
        <v>4</v>
      </c>
      <c r="EW16" s="379">
        <f t="shared" si="6"/>
        <v>2</v>
      </c>
    </row>
    <row r="17" spans="1:153" x14ac:dyDescent="0.3">
      <c r="A17" s="371" t="s">
        <v>1736</v>
      </c>
      <c r="B17" s="371" t="s">
        <v>1737</v>
      </c>
      <c r="C17" s="371" t="s">
        <v>1738</v>
      </c>
      <c r="E17" s="376" t="str">
        <f t="shared" si="1"/>
        <v>إيران Iran</v>
      </c>
      <c r="F17" s="372">
        <v>449984072</v>
      </c>
      <c r="G17" s="372">
        <v>303617726</v>
      </c>
      <c r="H17" s="372">
        <v>383022181</v>
      </c>
      <c r="I17" s="372">
        <v>462157352</v>
      </c>
      <c r="J17" s="372">
        <v>2174103</v>
      </c>
      <c r="K17" s="372"/>
      <c r="L17" s="372"/>
      <c r="M17" s="372"/>
      <c r="N17" s="372"/>
      <c r="O17" s="372"/>
      <c r="P17" s="372"/>
      <c r="Q17" s="372">
        <v>15369</v>
      </c>
      <c r="R17" s="372"/>
      <c r="S17" s="372">
        <v>2297</v>
      </c>
      <c r="T17" s="379">
        <v>58</v>
      </c>
      <c r="U17" s="379">
        <v>64</v>
      </c>
      <c r="V17" s="379">
        <v>58</v>
      </c>
      <c r="W17" s="379">
        <v>57</v>
      </c>
      <c r="X17" s="379">
        <v>146</v>
      </c>
      <c r="Y17" s="379" t="s">
        <v>3</v>
      </c>
      <c r="Z17" s="379" t="s">
        <v>3</v>
      </c>
      <c r="AA17" s="379" t="s">
        <v>3</v>
      </c>
      <c r="AB17" s="379" t="s">
        <v>3</v>
      </c>
      <c r="AC17" s="379" t="s">
        <v>3</v>
      </c>
      <c r="AD17" s="379" t="s">
        <v>3</v>
      </c>
      <c r="AE17" s="379">
        <v>178</v>
      </c>
      <c r="AF17" s="379" t="s">
        <v>3</v>
      </c>
      <c r="AG17" s="379">
        <f t="shared" si="2"/>
        <v>187</v>
      </c>
      <c r="AH17" s="379"/>
      <c r="AI17" s="376" t="s">
        <v>1739</v>
      </c>
      <c r="AJ17">
        <v>417378843</v>
      </c>
      <c r="AK17">
        <v>263253345</v>
      </c>
      <c r="AL17">
        <v>289682372</v>
      </c>
      <c r="AM17">
        <v>422323576</v>
      </c>
      <c r="AU17">
        <v>2162</v>
      </c>
      <c r="AX17" s="379">
        <v>58</v>
      </c>
      <c r="AY17" s="379">
        <v>63</v>
      </c>
      <c r="AZ17" s="379">
        <v>61</v>
      </c>
      <c r="BA17" s="379">
        <v>57</v>
      </c>
      <c r="BB17" s="379" t="s">
        <v>3</v>
      </c>
      <c r="BC17" s="379" t="s">
        <v>3</v>
      </c>
      <c r="BD17" s="379" t="s">
        <v>3</v>
      </c>
      <c r="BE17" s="379" t="s">
        <v>3</v>
      </c>
      <c r="BF17" s="379" t="s">
        <v>3</v>
      </c>
      <c r="BG17" s="379" t="s">
        <v>3</v>
      </c>
      <c r="BH17" s="379" t="s">
        <v>3</v>
      </c>
      <c r="BI17" s="379">
        <v>175</v>
      </c>
      <c r="BJ17" s="379" t="s">
        <v>3</v>
      </c>
      <c r="BK17" s="379" t="str">
        <f t="shared" si="3"/>
        <v/>
      </c>
      <c r="BL17" s="379"/>
      <c r="BM17" s="376" t="s">
        <v>1739</v>
      </c>
      <c r="BN17">
        <v>32605229</v>
      </c>
      <c r="BO17">
        <v>40364381</v>
      </c>
      <c r="BP17">
        <v>93339809</v>
      </c>
      <c r="BQ17">
        <v>39833776</v>
      </c>
      <c r="BR17">
        <v>2174103</v>
      </c>
      <c r="BY17">
        <v>13207</v>
      </c>
      <c r="CA17">
        <v>2297</v>
      </c>
      <c r="CB17" s="379">
        <v>47</v>
      </c>
      <c r="CC17" s="379">
        <v>45</v>
      </c>
      <c r="CD17" s="379">
        <v>32</v>
      </c>
      <c r="CE17" s="379">
        <v>41</v>
      </c>
      <c r="CF17" s="379">
        <v>87</v>
      </c>
      <c r="CG17" s="379" t="s">
        <v>3</v>
      </c>
      <c r="CH17" s="379" t="s">
        <v>3</v>
      </c>
      <c r="CI17" s="379" t="s">
        <v>3</v>
      </c>
      <c r="CJ17" s="379" t="s">
        <v>3</v>
      </c>
      <c r="CK17" s="379" t="s">
        <v>3</v>
      </c>
      <c r="CL17" s="379" t="s">
        <v>3</v>
      </c>
      <c r="CM17" s="379">
        <v>147</v>
      </c>
      <c r="CN17" s="379" t="s">
        <v>3</v>
      </c>
      <c r="CO17" s="379">
        <f t="shared" si="4"/>
        <v>163</v>
      </c>
      <c r="CQ17" s="376" t="s">
        <v>1739</v>
      </c>
      <c r="CR17" s="372">
        <v>373460188</v>
      </c>
      <c r="CS17" s="372">
        <v>471166975</v>
      </c>
      <c r="CT17" s="372">
        <v>681674449</v>
      </c>
      <c r="CU17" s="372">
        <v>778361658</v>
      </c>
      <c r="CV17" s="372">
        <v>12949144</v>
      </c>
      <c r="CW17" s="372">
        <v>730621</v>
      </c>
      <c r="CX17" s="372"/>
      <c r="CY17" s="372">
        <v>391722</v>
      </c>
      <c r="CZ17" s="372"/>
      <c r="DA17" s="372"/>
      <c r="DB17" s="372">
        <v>188245</v>
      </c>
      <c r="DC17" s="372">
        <v>932380</v>
      </c>
      <c r="DD17" s="372"/>
      <c r="DE17" s="372"/>
      <c r="DF17" s="379">
        <v>66</v>
      </c>
      <c r="DG17" s="379">
        <v>65</v>
      </c>
      <c r="DH17" s="379">
        <v>58</v>
      </c>
      <c r="DI17" s="379">
        <v>59</v>
      </c>
      <c r="DJ17" s="379">
        <v>113</v>
      </c>
      <c r="DK17" s="379">
        <v>154</v>
      </c>
      <c r="DL17" s="379" t="s">
        <v>3</v>
      </c>
      <c r="DM17" s="379">
        <v>166</v>
      </c>
      <c r="DN17" s="379" t="s">
        <v>3</v>
      </c>
      <c r="DO17" s="379" t="s">
        <v>3</v>
      </c>
      <c r="DP17" s="379">
        <v>168</v>
      </c>
      <c r="DQ17" s="379">
        <v>160</v>
      </c>
      <c r="DR17" s="379" t="s">
        <v>3</v>
      </c>
      <c r="DS17" s="379" t="str">
        <f t="shared" si="5"/>
        <v/>
      </c>
      <c r="DU17" s="376" t="s">
        <v>1739</v>
      </c>
      <c r="DV17" s="372">
        <v>823444260</v>
      </c>
      <c r="DW17" s="372">
        <v>774784701</v>
      </c>
      <c r="DX17" s="372">
        <v>1064696630</v>
      </c>
      <c r="DY17" s="372">
        <v>1240519010</v>
      </c>
      <c r="DZ17" s="372">
        <v>15123247</v>
      </c>
      <c r="EA17" s="372">
        <v>730621</v>
      </c>
      <c r="EB17" s="372">
        <v>0</v>
      </c>
      <c r="EC17" s="372">
        <v>391722</v>
      </c>
      <c r="ED17" s="372">
        <v>0</v>
      </c>
      <c r="EE17" s="372">
        <v>0</v>
      </c>
      <c r="EF17" s="372">
        <v>188245</v>
      </c>
      <c r="EG17" s="372">
        <v>947749</v>
      </c>
      <c r="EH17" s="372">
        <v>0</v>
      </c>
      <c r="EI17" s="372">
        <f t="shared" si="0"/>
        <v>2297</v>
      </c>
      <c r="EJ17" s="379">
        <v>72</v>
      </c>
      <c r="EK17" s="379">
        <v>72</v>
      </c>
      <c r="EL17" s="379">
        <v>65</v>
      </c>
      <c r="EM17" s="379">
        <v>66</v>
      </c>
      <c r="EN17" s="379">
        <v>132</v>
      </c>
      <c r="EO17" s="379">
        <v>180</v>
      </c>
      <c r="EP17" s="379">
        <v>226</v>
      </c>
      <c r="EQ17" s="379">
        <v>190</v>
      </c>
      <c r="ER17" s="379">
        <v>226</v>
      </c>
      <c r="ES17" s="379">
        <v>230</v>
      </c>
      <c r="ET17" s="379">
        <v>189</v>
      </c>
      <c r="EU17" s="379">
        <v>180</v>
      </c>
      <c r="EV17" s="379">
        <v>241</v>
      </c>
      <c r="EW17" s="379">
        <f t="shared" si="6"/>
        <v>235</v>
      </c>
    </row>
    <row r="18" spans="1:153" x14ac:dyDescent="0.3">
      <c r="A18" s="371" t="s">
        <v>1740</v>
      </c>
      <c r="B18" s="371" t="s">
        <v>203</v>
      </c>
      <c r="C18" s="371" t="s">
        <v>1741</v>
      </c>
      <c r="E18" s="376" t="str">
        <f t="shared" si="1"/>
        <v>أفغانستان Afghanistan</v>
      </c>
      <c r="F18" s="372">
        <v>40817181</v>
      </c>
      <c r="G18" s="372">
        <v>16835138</v>
      </c>
      <c r="H18" s="372">
        <v>21061686</v>
      </c>
      <c r="I18" s="372">
        <v>19522320</v>
      </c>
      <c r="J18" s="372">
        <v>17186931</v>
      </c>
      <c r="K18" s="372">
        <v>16937344</v>
      </c>
      <c r="L18" s="372">
        <v>18526118</v>
      </c>
      <c r="M18" s="372">
        <v>36892138</v>
      </c>
      <c r="N18" s="372">
        <v>16500831</v>
      </c>
      <c r="O18" s="372">
        <v>7627774</v>
      </c>
      <c r="P18" s="372">
        <v>10015899</v>
      </c>
      <c r="Q18" s="372">
        <v>12066056</v>
      </c>
      <c r="R18" s="372">
        <v>11659699</v>
      </c>
      <c r="S18" s="372">
        <v>11023946</v>
      </c>
      <c r="T18" s="379">
        <v>87</v>
      </c>
      <c r="U18" s="379">
        <v>112</v>
      </c>
      <c r="V18" s="379">
        <v>109</v>
      </c>
      <c r="W18" s="379">
        <v>111</v>
      </c>
      <c r="X18" s="379">
        <v>107</v>
      </c>
      <c r="Y18" s="379">
        <v>117</v>
      </c>
      <c r="Z18" s="379">
        <v>116</v>
      </c>
      <c r="AA18" s="379">
        <v>92</v>
      </c>
      <c r="AB18" s="379">
        <v>111</v>
      </c>
      <c r="AC18" s="379">
        <v>136</v>
      </c>
      <c r="AD18" s="379">
        <v>128</v>
      </c>
      <c r="AE18" s="379">
        <v>131</v>
      </c>
      <c r="AF18" s="379">
        <v>130</v>
      </c>
      <c r="AG18" s="379">
        <f t="shared" si="2"/>
        <v>133</v>
      </c>
      <c r="AH18" s="379"/>
      <c r="AI18" s="376" t="s">
        <v>1524</v>
      </c>
      <c r="AJ18">
        <v>34259993</v>
      </c>
      <c r="AK18">
        <v>16476543</v>
      </c>
      <c r="AL18">
        <v>21019736</v>
      </c>
      <c r="AM18">
        <v>18012564</v>
      </c>
      <c r="AN18">
        <v>15847649</v>
      </c>
      <c r="AO18">
        <v>15337942</v>
      </c>
      <c r="AP18">
        <v>16286058</v>
      </c>
      <c r="AQ18">
        <v>34363901</v>
      </c>
      <c r="AR18">
        <v>12901554</v>
      </c>
      <c r="AS18">
        <v>7463647</v>
      </c>
      <c r="AT18">
        <v>9964430</v>
      </c>
      <c r="AU18">
        <v>9470021</v>
      </c>
      <c r="AV18">
        <v>11100840</v>
      </c>
      <c r="AW18">
        <v>3761358</v>
      </c>
      <c r="AX18" s="379">
        <v>85</v>
      </c>
      <c r="AY18" s="379">
        <v>105</v>
      </c>
      <c r="AZ18" s="379">
        <v>104</v>
      </c>
      <c r="BA18" s="379">
        <v>106</v>
      </c>
      <c r="BB18" s="379">
        <v>102</v>
      </c>
      <c r="BC18" s="379">
        <v>113</v>
      </c>
      <c r="BD18" s="379">
        <v>115</v>
      </c>
      <c r="BE18" s="379">
        <v>91</v>
      </c>
      <c r="BF18" s="379">
        <v>113</v>
      </c>
      <c r="BG18" s="379">
        <v>133</v>
      </c>
      <c r="BH18" s="379">
        <v>125</v>
      </c>
      <c r="BI18" s="379">
        <v>131</v>
      </c>
      <c r="BJ18" s="379">
        <v>126</v>
      </c>
      <c r="BK18" s="379">
        <f t="shared" si="3"/>
        <v>142</v>
      </c>
      <c r="BL18" s="379"/>
      <c r="BM18" s="376" t="s">
        <v>1524</v>
      </c>
      <c r="BN18">
        <v>6557188</v>
      </c>
      <c r="BO18">
        <v>358595</v>
      </c>
      <c r="BP18">
        <v>41950</v>
      </c>
      <c r="BQ18">
        <v>1509756</v>
      </c>
      <c r="BR18">
        <v>1339282</v>
      </c>
      <c r="BS18">
        <v>1599402</v>
      </c>
      <c r="BT18">
        <v>2240060</v>
      </c>
      <c r="BU18">
        <v>2528237</v>
      </c>
      <c r="BV18">
        <v>3599277</v>
      </c>
      <c r="BW18">
        <v>164127</v>
      </c>
      <c r="BX18">
        <v>51469</v>
      </c>
      <c r="BY18">
        <v>2596035</v>
      </c>
      <c r="BZ18">
        <v>558859</v>
      </c>
      <c r="CA18">
        <v>7262588</v>
      </c>
      <c r="CB18" s="379">
        <v>72</v>
      </c>
      <c r="CC18" s="379">
        <v>115</v>
      </c>
      <c r="CD18" s="379">
        <v>138</v>
      </c>
      <c r="CE18" s="379">
        <v>100</v>
      </c>
      <c r="CF18" s="379">
        <v>95</v>
      </c>
      <c r="CG18" s="379">
        <v>99</v>
      </c>
      <c r="CH18" s="379">
        <v>88</v>
      </c>
      <c r="CI18" s="379">
        <v>88</v>
      </c>
      <c r="CJ18" s="379">
        <v>79</v>
      </c>
      <c r="CK18" s="379">
        <v>128</v>
      </c>
      <c r="CL18" s="379">
        <v>138</v>
      </c>
      <c r="CM18" s="379">
        <v>91</v>
      </c>
      <c r="CN18" s="379">
        <v>119</v>
      </c>
      <c r="CO18" s="379">
        <f t="shared" si="4"/>
        <v>85</v>
      </c>
      <c r="CQ18" s="376" t="s">
        <v>1524</v>
      </c>
      <c r="CR18" s="372">
        <v>866390</v>
      </c>
      <c r="CS18" s="372">
        <v>2150760</v>
      </c>
      <c r="CT18" s="372">
        <v>1255603</v>
      </c>
      <c r="CU18" s="372">
        <v>2815822</v>
      </c>
      <c r="CV18" s="372">
        <v>15818593</v>
      </c>
      <c r="CW18" s="372">
        <v>32178549</v>
      </c>
      <c r="CX18" s="372">
        <v>36038875</v>
      </c>
      <c r="CY18" s="372">
        <v>49834126</v>
      </c>
      <c r="CZ18" s="372">
        <v>107112645</v>
      </c>
      <c r="DA18" s="372">
        <v>114588415</v>
      </c>
      <c r="DB18" s="372">
        <v>97135738</v>
      </c>
      <c r="DC18" s="372">
        <v>111759278</v>
      </c>
      <c r="DD18" s="372">
        <v>102792433</v>
      </c>
      <c r="DE18" s="372">
        <v>142097766</v>
      </c>
      <c r="DF18" s="379">
        <v>162</v>
      </c>
      <c r="DG18" s="379">
        <v>143</v>
      </c>
      <c r="DH18" s="379">
        <v>154</v>
      </c>
      <c r="DI18" s="379">
        <v>140</v>
      </c>
      <c r="DJ18" s="379">
        <v>108</v>
      </c>
      <c r="DK18" s="379">
        <v>96</v>
      </c>
      <c r="DL18" s="379">
        <v>98</v>
      </c>
      <c r="DM18" s="379">
        <v>97</v>
      </c>
      <c r="DN18" s="379">
        <v>88</v>
      </c>
      <c r="DO18" s="379">
        <v>88</v>
      </c>
      <c r="DP18" s="379">
        <v>91</v>
      </c>
      <c r="DQ18" s="379">
        <v>90</v>
      </c>
      <c r="DR18" s="379">
        <v>98</v>
      </c>
      <c r="DS18" s="379">
        <f t="shared" si="5"/>
        <v>91</v>
      </c>
      <c r="DU18" s="376" t="s">
        <v>1524</v>
      </c>
      <c r="DV18" s="372">
        <v>41683571</v>
      </c>
      <c r="DW18" s="372">
        <v>18985898</v>
      </c>
      <c r="DX18" s="372">
        <v>22317289</v>
      </c>
      <c r="DY18" s="372">
        <v>22338142</v>
      </c>
      <c r="DZ18" s="372">
        <v>33005524</v>
      </c>
      <c r="EA18" s="372">
        <v>49115893</v>
      </c>
      <c r="EB18" s="372">
        <v>54564993</v>
      </c>
      <c r="EC18" s="372">
        <v>86726264</v>
      </c>
      <c r="ED18" s="372">
        <v>123613476</v>
      </c>
      <c r="EE18" s="372">
        <v>122216189</v>
      </c>
      <c r="EF18" s="372">
        <v>107151637</v>
      </c>
      <c r="EG18" s="372">
        <v>123825334</v>
      </c>
      <c r="EH18" s="372">
        <v>114452132</v>
      </c>
      <c r="EI18" s="372">
        <f t="shared" si="0"/>
        <v>153121712</v>
      </c>
      <c r="EJ18" s="379">
        <v>115</v>
      </c>
      <c r="EK18" s="379">
        <v>135</v>
      </c>
      <c r="EL18" s="379">
        <v>129</v>
      </c>
      <c r="EM18" s="379">
        <v>131</v>
      </c>
      <c r="EN18" s="379">
        <v>118</v>
      </c>
      <c r="EO18" s="379">
        <v>117</v>
      </c>
      <c r="EP18" s="379">
        <v>116</v>
      </c>
      <c r="EQ18" s="379">
        <v>106</v>
      </c>
      <c r="ER18" s="379">
        <v>102</v>
      </c>
      <c r="ES18" s="379">
        <v>110</v>
      </c>
      <c r="ET18" s="379">
        <v>116</v>
      </c>
      <c r="EU18" s="379">
        <v>108</v>
      </c>
      <c r="EV18" s="379">
        <v>119</v>
      </c>
      <c r="EW18" s="379">
        <f t="shared" si="6"/>
        <v>112</v>
      </c>
    </row>
    <row r="19" spans="1:153" x14ac:dyDescent="0.3">
      <c r="A19" s="371" t="s">
        <v>1742</v>
      </c>
      <c r="B19" s="371" t="s">
        <v>135</v>
      </c>
      <c r="C19" s="371" t="s">
        <v>1743</v>
      </c>
      <c r="E19" s="376" t="str">
        <f t="shared" si="1"/>
        <v>باكستان Pakistan</v>
      </c>
      <c r="F19" s="372">
        <v>12932542816</v>
      </c>
      <c r="G19" s="372">
        <v>14856420980</v>
      </c>
      <c r="H19" s="372">
        <v>14212495367</v>
      </c>
      <c r="I19" s="372">
        <v>10096599626</v>
      </c>
      <c r="J19" s="372">
        <v>7933962487</v>
      </c>
      <c r="K19" s="372">
        <v>10410366204</v>
      </c>
      <c r="L19" s="372">
        <v>12275692841</v>
      </c>
      <c r="M19" s="372">
        <v>9414415478</v>
      </c>
      <c r="N19" s="372">
        <v>7101860389</v>
      </c>
      <c r="O19" s="372">
        <v>13945179335</v>
      </c>
      <c r="P19" s="372">
        <v>19506642421</v>
      </c>
      <c r="Q19" s="372">
        <v>17447924511</v>
      </c>
      <c r="R19" s="372">
        <v>15395823197</v>
      </c>
      <c r="S19" s="372">
        <v>15188098978</v>
      </c>
      <c r="T19" s="379">
        <v>20</v>
      </c>
      <c r="U19" s="379">
        <v>20</v>
      </c>
      <c r="V19" s="379">
        <v>20</v>
      </c>
      <c r="W19" s="379">
        <v>20</v>
      </c>
      <c r="X19" s="379">
        <v>21</v>
      </c>
      <c r="Y19" s="379">
        <v>18</v>
      </c>
      <c r="Z19" s="379">
        <v>20</v>
      </c>
      <c r="AA19" s="379">
        <v>23</v>
      </c>
      <c r="AB19" s="379">
        <v>21</v>
      </c>
      <c r="AC19" s="379">
        <v>19</v>
      </c>
      <c r="AD19" s="379">
        <v>20</v>
      </c>
      <c r="AE19" s="379">
        <v>17</v>
      </c>
      <c r="AF19" s="379">
        <v>18</v>
      </c>
      <c r="AG19" s="379">
        <f t="shared" si="2"/>
        <v>17</v>
      </c>
      <c r="AH19" s="379"/>
      <c r="AI19" s="376" t="s">
        <v>1338</v>
      </c>
      <c r="AJ19">
        <v>12805109281</v>
      </c>
      <c r="AK19">
        <v>14711053196</v>
      </c>
      <c r="AL19">
        <v>14057519717</v>
      </c>
      <c r="AM19">
        <v>9920515277</v>
      </c>
      <c r="AN19">
        <v>7771335689</v>
      </c>
      <c r="AO19">
        <v>10173411775</v>
      </c>
      <c r="AP19">
        <v>12016616904</v>
      </c>
      <c r="AQ19">
        <v>9279773941</v>
      </c>
      <c r="AR19">
        <v>7004319650</v>
      </c>
      <c r="AS19">
        <v>13863058215</v>
      </c>
      <c r="AT19">
        <v>19434038416</v>
      </c>
      <c r="AU19">
        <v>17356117255</v>
      </c>
      <c r="AV19">
        <v>15349835511</v>
      </c>
      <c r="AW19">
        <v>14965431200</v>
      </c>
      <c r="AX19" s="379">
        <v>21</v>
      </c>
      <c r="AY19" s="379">
        <v>20</v>
      </c>
      <c r="AZ19" s="379">
        <v>19</v>
      </c>
      <c r="BA19" s="379">
        <v>20</v>
      </c>
      <c r="BB19" s="379">
        <v>21</v>
      </c>
      <c r="BC19" s="379">
        <v>18</v>
      </c>
      <c r="BD19" s="379">
        <v>20</v>
      </c>
      <c r="BE19" s="379">
        <v>23</v>
      </c>
      <c r="BF19" s="379">
        <v>21</v>
      </c>
      <c r="BG19" s="379">
        <v>18</v>
      </c>
      <c r="BH19" s="379">
        <v>20</v>
      </c>
      <c r="BI19" s="379">
        <v>17</v>
      </c>
      <c r="BJ19" s="379">
        <v>18</v>
      </c>
      <c r="BK19" s="379">
        <f t="shared" si="3"/>
        <v>16</v>
      </c>
      <c r="BL19" s="379"/>
      <c r="BM19" s="376" t="s">
        <v>1338</v>
      </c>
      <c r="BN19">
        <v>127433535</v>
      </c>
      <c r="BO19">
        <v>145367784</v>
      </c>
      <c r="BP19">
        <v>154975650</v>
      </c>
      <c r="BQ19">
        <v>176084349</v>
      </c>
      <c r="BR19">
        <v>162626798</v>
      </c>
      <c r="BS19">
        <v>236954429</v>
      </c>
      <c r="BT19">
        <v>259075937</v>
      </c>
      <c r="BU19">
        <v>134641537</v>
      </c>
      <c r="BV19">
        <v>97540739</v>
      </c>
      <c r="BW19">
        <v>82121120</v>
      </c>
      <c r="BX19">
        <v>72604005</v>
      </c>
      <c r="BY19">
        <v>91807256</v>
      </c>
      <c r="BZ19">
        <v>45987686</v>
      </c>
      <c r="CA19">
        <v>222667778</v>
      </c>
      <c r="CB19" s="379">
        <v>25</v>
      </c>
      <c r="CC19" s="379">
        <v>24</v>
      </c>
      <c r="CD19" s="379">
        <v>25</v>
      </c>
      <c r="CE19" s="379">
        <v>25</v>
      </c>
      <c r="CF19" s="379">
        <v>23</v>
      </c>
      <c r="CG19" s="379">
        <v>22</v>
      </c>
      <c r="CH19" s="379">
        <v>22</v>
      </c>
      <c r="CI19" s="379">
        <v>30</v>
      </c>
      <c r="CJ19" s="379">
        <v>31</v>
      </c>
      <c r="CK19" s="379">
        <v>32</v>
      </c>
      <c r="CL19" s="379">
        <v>37</v>
      </c>
      <c r="CM19" s="379">
        <v>33</v>
      </c>
      <c r="CN19" s="379">
        <v>44</v>
      </c>
      <c r="CO19" s="379">
        <f t="shared" si="4"/>
        <v>34</v>
      </c>
      <c r="CQ19" s="376" t="s">
        <v>1338</v>
      </c>
      <c r="CR19" s="372">
        <v>1666150490</v>
      </c>
      <c r="CS19" s="372">
        <v>2067720484</v>
      </c>
      <c r="CT19" s="372">
        <v>2217222689</v>
      </c>
      <c r="CU19" s="372">
        <v>2118833846</v>
      </c>
      <c r="CV19" s="372">
        <v>1828387179</v>
      </c>
      <c r="CW19" s="372">
        <v>1623375591</v>
      </c>
      <c r="CX19" s="372">
        <v>1538794702</v>
      </c>
      <c r="CY19" s="372">
        <v>1977742637</v>
      </c>
      <c r="CZ19" s="372">
        <v>2021995406</v>
      </c>
      <c r="DA19" s="372">
        <v>2069027937</v>
      </c>
      <c r="DB19" s="372">
        <v>2136296719</v>
      </c>
      <c r="DC19" s="372">
        <v>2681722114</v>
      </c>
      <c r="DD19" s="372">
        <v>3027818479</v>
      </c>
      <c r="DE19" s="372">
        <v>2747353818</v>
      </c>
      <c r="DF19" s="379">
        <v>46</v>
      </c>
      <c r="DG19" s="379">
        <v>43</v>
      </c>
      <c r="DH19" s="379">
        <v>44</v>
      </c>
      <c r="DI19" s="379">
        <v>42</v>
      </c>
      <c r="DJ19" s="379">
        <v>42</v>
      </c>
      <c r="DK19" s="379">
        <v>45</v>
      </c>
      <c r="DL19" s="379">
        <v>45</v>
      </c>
      <c r="DM19" s="379">
        <v>45</v>
      </c>
      <c r="DN19" s="379">
        <v>43</v>
      </c>
      <c r="DO19" s="379">
        <v>42</v>
      </c>
      <c r="DP19" s="379">
        <v>45</v>
      </c>
      <c r="DQ19" s="379">
        <v>44</v>
      </c>
      <c r="DR19" s="379">
        <v>43</v>
      </c>
      <c r="DS19" s="379">
        <f t="shared" si="5"/>
        <v>43</v>
      </c>
      <c r="DU19" s="376" t="s">
        <v>1338</v>
      </c>
      <c r="DV19" s="372">
        <v>14598693306</v>
      </c>
      <c r="DW19" s="372">
        <v>16924141464</v>
      </c>
      <c r="DX19" s="372">
        <v>16429718056</v>
      </c>
      <c r="DY19" s="372">
        <v>12215433472</v>
      </c>
      <c r="DZ19" s="372">
        <v>9762349666</v>
      </c>
      <c r="EA19" s="372">
        <v>12033741795</v>
      </c>
      <c r="EB19" s="372">
        <v>13814487543</v>
      </c>
      <c r="EC19" s="372">
        <v>11392158115</v>
      </c>
      <c r="ED19" s="372">
        <v>9123855795</v>
      </c>
      <c r="EE19" s="372">
        <v>16014207272</v>
      </c>
      <c r="EF19" s="372">
        <v>21642939140</v>
      </c>
      <c r="EG19" s="372">
        <v>20129646625</v>
      </c>
      <c r="EH19" s="372">
        <v>18423641676</v>
      </c>
      <c r="EI19" s="372">
        <f t="shared" si="0"/>
        <v>17935452796</v>
      </c>
      <c r="EJ19" s="379">
        <v>27</v>
      </c>
      <c r="EK19" s="379">
        <v>25</v>
      </c>
      <c r="EL19" s="379">
        <v>25</v>
      </c>
      <c r="EM19" s="379">
        <v>28</v>
      </c>
      <c r="EN19" s="379">
        <v>26</v>
      </c>
      <c r="EO19" s="379">
        <v>25</v>
      </c>
      <c r="EP19" s="379">
        <v>26</v>
      </c>
      <c r="EQ19" s="379">
        <v>28</v>
      </c>
      <c r="ER19" s="379">
        <v>28</v>
      </c>
      <c r="ES19" s="379">
        <v>24</v>
      </c>
      <c r="ET19" s="379">
        <v>26</v>
      </c>
      <c r="EU19" s="379">
        <v>26</v>
      </c>
      <c r="EV19" s="379">
        <v>26</v>
      </c>
      <c r="EW19" s="379">
        <f t="shared" si="6"/>
        <v>28</v>
      </c>
    </row>
    <row r="20" spans="1:153" x14ac:dyDescent="0.3">
      <c r="A20" s="371" t="s">
        <v>1744</v>
      </c>
      <c r="B20" s="371" t="s">
        <v>136</v>
      </c>
      <c r="C20" s="371" t="s">
        <v>1745</v>
      </c>
      <c r="E20" s="376" t="str">
        <f t="shared" si="1"/>
        <v>بنغلاديش Bangladesh</v>
      </c>
      <c r="F20" s="372">
        <v>3193451467</v>
      </c>
      <c r="G20" s="372">
        <v>3177421786</v>
      </c>
      <c r="H20" s="372">
        <v>3195602454</v>
      </c>
      <c r="I20" s="372">
        <v>2268420907</v>
      </c>
      <c r="J20" s="372">
        <v>2538117712</v>
      </c>
      <c r="K20" s="372">
        <v>2352787558</v>
      </c>
      <c r="L20" s="372">
        <v>3823117267</v>
      </c>
      <c r="M20" s="372">
        <v>3717465053</v>
      </c>
      <c r="N20" s="372">
        <v>2975219142</v>
      </c>
      <c r="O20" s="372">
        <v>5747879199</v>
      </c>
      <c r="P20" s="372">
        <v>6408121988</v>
      </c>
      <c r="Q20" s="372">
        <v>4389754505</v>
      </c>
      <c r="R20" s="372">
        <v>4404482637</v>
      </c>
      <c r="S20" s="372">
        <v>5214358747</v>
      </c>
      <c r="T20" s="379">
        <v>36</v>
      </c>
      <c r="U20" s="379">
        <v>34</v>
      </c>
      <c r="V20" s="379">
        <v>36</v>
      </c>
      <c r="W20" s="379">
        <v>37</v>
      </c>
      <c r="X20" s="379">
        <v>35</v>
      </c>
      <c r="Y20" s="379">
        <v>40</v>
      </c>
      <c r="Z20" s="379">
        <v>35</v>
      </c>
      <c r="AA20" s="379">
        <v>34</v>
      </c>
      <c r="AB20" s="379">
        <v>34</v>
      </c>
      <c r="AC20" s="379">
        <v>31</v>
      </c>
      <c r="AD20" s="379">
        <v>36</v>
      </c>
      <c r="AE20" s="379">
        <v>39</v>
      </c>
      <c r="AF20" s="379">
        <v>36</v>
      </c>
      <c r="AG20" s="379">
        <f t="shared" si="2"/>
        <v>36</v>
      </c>
      <c r="AH20" s="379"/>
      <c r="AI20" s="376" t="s">
        <v>1347</v>
      </c>
      <c r="AJ20">
        <v>3147088307</v>
      </c>
      <c r="AK20">
        <v>3135366853</v>
      </c>
      <c r="AL20">
        <v>3168957339</v>
      </c>
      <c r="AM20">
        <v>2241163830</v>
      </c>
      <c r="AN20">
        <v>2521604437</v>
      </c>
      <c r="AO20">
        <v>2325205634</v>
      </c>
      <c r="AP20">
        <v>3794182293</v>
      </c>
      <c r="AQ20">
        <v>3677730180</v>
      </c>
      <c r="AR20">
        <v>2935053552</v>
      </c>
      <c r="AS20">
        <v>4994700184</v>
      </c>
      <c r="AT20">
        <v>6368286006</v>
      </c>
      <c r="AU20">
        <v>4381572541</v>
      </c>
      <c r="AV20">
        <v>4399708608</v>
      </c>
      <c r="AW20">
        <v>5181764302</v>
      </c>
      <c r="AX20" s="379">
        <v>36</v>
      </c>
      <c r="AY20" s="379">
        <v>34</v>
      </c>
      <c r="AZ20" s="379">
        <v>35</v>
      </c>
      <c r="BA20" s="379">
        <v>37</v>
      </c>
      <c r="BB20" s="379">
        <v>34</v>
      </c>
      <c r="BC20" s="379">
        <v>38</v>
      </c>
      <c r="BD20" s="379">
        <v>35</v>
      </c>
      <c r="BE20" s="379">
        <v>34</v>
      </c>
      <c r="BF20" s="379">
        <v>33</v>
      </c>
      <c r="BG20" s="379">
        <v>32</v>
      </c>
      <c r="BH20" s="379">
        <v>35</v>
      </c>
      <c r="BI20" s="379">
        <v>39</v>
      </c>
      <c r="BJ20" s="379">
        <v>36</v>
      </c>
      <c r="BK20" s="379">
        <f t="shared" si="3"/>
        <v>34</v>
      </c>
      <c r="BL20" s="379"/>
      <c r="BM20" s="376" t="s">
        <v>1347</v>
      </c>
      <c r="BN20">
        <v>46363160</v>
      </c>
      <c r="BO20">
        <v>42054933</v>
      </c>
      <c r="BP20">
        <v>26645115</v>
      </c>
      <c r="BQ20">
        <v>27257077</v>
      </c>
      <c r="BR20">
        <v>16513275</v>
      </c>
      <c r="BS20">
        <v>27581924</v>
      </c>
      <c r="BT20">
        <v>28934974</v>
      </c>
      <c r="BU20">
        <v>39734873</v>
      </c>
      <c r="BV20">
        <v>40165590</v>
      </c>
      <c r="BW20">
        <v>753179015</v>
      </c>
      <c r="BX20">
        <v>39835982</v>
      </c>
      <c r="BY20">
        <v>8181964</v>
      </c>
      <c r="BZ20">
        <v>4774029</v>
      </c>
      <c r="CA20">
        <v>32594445</v>
      </c>
      <c r="CB20" s="379">
        <v>39</v>
      </c>
      <c r="CC20" s="379">
        <v>43</v>
      </c>
      <c r="CD20" s="379">
        <v>49</v>
      </c>
      <c r="CE20" s="379">
        <v>51</v>
      </c>
      <c r="CF20" s="379">
        <v>49</v>
      </c>
      <c r="CG20" s="379">
        <v>46</v>
      </c>
      <c r="CH20" s="379">
        <v>47</v>
      </c>
      <c r="CI20" s="379">
        <v>45</v>
      </c>
      <c r="CJ20" s="379">
        <v>44</v>
      </c>
      <c r="CK20" s="379">
        <v>12</v>
      </c>
      <c r="CL20" s="379">
        <v>49</v>
      </c>
      <c r="CM20" s="379">
        <v>69</v>
      </c>
      <c r="CN20" s="379">
        <v>79</v>
      </c>
      <c r="CO20" s="379">
        <f t="shared" si="4"/>
        <v>58</v>
      </c>
      <c r="CQ20" s="376" t="s">
        <v>1347</v>
      </c>
      <c r="CR20" s="372">
        <v>641185880</v>
      </c>
      <c r="CS20" s="372">
        <v>803959319</v>
      </c>
      <c r="CT20" s="372">
        <v>930592547</v>
      </c>
      <c r="CU20" s="372">
        <v>1345382797</v>
      </c>
      <c r="CV20" s="372">
        <v>1383215549</v>
      </c>
      <c r="CW20" s="372">
        <v>1314549456</v>
      </c>
      <c r="CX20" s="372">
        <v>1362636706</v>
      </c>
      <c r="CY20" s="372">
        <v>1478696930</v>
      </c>
      <c r="CZ20" s="372">
        <v>1321565595</v>
      </c>
      <c r="DA20" s="372">
        <v>1849725728</v>
      </c>
      <c r="DB20" s="372">
        <v>2035707189</v>
      </c>
      <c r="DC20" s="372">
        <v>1747817054</v>
      </c>
      <c r="DD20" s="372">
        <v>1694248240</v>
      </c>
      <c r="DE20" s="372">
        <v>1749972433</v>
      </c>
      <c r="DF20" s="379">
        <v>61</v>
      </c>
      <c r="DG20" s="379">
        <v>56</v>
      </c>
      <c r="DH20" s="379">
        <v>53</v>
      </c>
      <c r="DI20" s="379">
        <v>50</v>
      </c>
      <c r="DJ20" s="379">
        <v>49</v>
      </c>
      <c r="DK20" s="379">
        <v>49</v>
      </c>
      <c r="DL20" s="379">
        <v>47</v>
      </c>
      <c r="DM20" s="379">
        <v>50</v>
      </c>
      <c r="DN20" s="379">
        <v>48</v>
      </c>
      <c r="DO20" s="379">
        <v>45</v>
      </c>
      <c r="DP20" s="379">
        <v>46</v>
      </c>
      <c r="DQ20" s="379">
        <v>48</v>
      </c>
      <c r="DR20" s="379">
        <v>52</v>
      </c>
      <c r="DS20" s="379">
        <f t="shared" si="5"/>
        <v>49</v>
      </c>
      <c r="DU20" s="376" t="s">
        <v>1347</v>
      </c>
      <c r="DV20" s="372">
        <v>3834637347</v>
      </c>
      <c r="DW20" s="372">
        <v>3981381105</v>
      </c>
      <c r="DX20" s="372">
        <v>4126195001</v>
      </c>
      <c r="DY20" s="372">
        <v>3613803704</v>
      </c>
      <c r="DZ20" s="372">
        <v>3921333261</v>
      </c>
      <c r="EA20" s="372">
        <v>3667337014</v>
      </c>
      <c r="EB20" s="372">
        <v>5185753973</v>
      </c>
      <c r="EC20" s="372">
        <v>5196161983</v>
      </c>
      <c r="ED20" s="372">
        <v>4296784737</v>
      </c>
      <c r="EE20" s="372">
        <v>7597604927</v>
      </c>
      <c r="EF20" s="372">
        <v>8443829177</v>
      </c>
      <c r="EG20" s="372">
        <v>6137571559</v>
      </c>
      <c r="EH20" s="372">
        <v>6098730877</v>
      </c>
      <c r="EI20" s="372">
        <f t="shared" si="0"/>
        <v>6964331180</v>
      </c>
      <c r="EJ20" s="379">
        <v>49</v>
      </c>
      <c r="EK20" s="379">
        <v>47</v>
      </c>
      <c r="EL20" s="379">
        <v>47</v>
      </c>
      <c r="EM20" s="379">
        <v>43</v>
      </c>
      <c r="EN20" s="379">
        <v>41</v>
      </c>
      <c r="EO20" s="379">
        <v>43</v>
      </c>
      <c r="EP20" s="379">
        <v>37</v>
      </c>
      <c r="EQ20" s="379">
        <v>38</v>
      </c>
      <c r="ER20" s="379">
        <v>39</v>
      </c>
      <c r="ES20" s="379">
        <v>35</v>
      </c>
      <c r="ET20" s="379">
        <v>38</v>
      </c>
      <c r="EU20" s="379">
        <v>45</v>
      </c>
      <c r="EV20" s="379">
        <v>45</v>
      </c>
      <c r="EW20" s="379">
        <f t="shared" si="6"/>
        <v>40</v>
      </c>
    </row>
    <row r="21" spans="1:153" x14ac:dyDescent="0.3">
      <c r="A21" s="371" t="s">
        <v>1746</v>
      </c>
      <c r="B21" s="371" t="s">
        <v>27</v>
      </c>
      <c r="C21" s="371" t="s">
        <v>1747</v>
      </c>
      <c r="E21" s="376" t="str">
        <f t="shared" si="1"/>
        <v>الهند India</v>
      </c>
      <c r="F21" s="372">
        <v>120840682120</v>
      </c>
      <c r="G21" s="372">
        <v>129444087040</v>
      </c>
      <c r="H21" s="372">
        <v>113828373160</v>
      </c>
      <c r="I21" s="372">
        <v>72052057139</v>
      </c>
      <c r="J21" s="372">
        <v>63879803613</v>
      </c>
      <c r="K21" s="372">
        <v>73801213531</v>
      </c>
      <c r="L21" s="372">
        <v>98689367161</v>
      </c>
      <c r="M21" s="372">
        <v>100703191449</v>
      </c>
      <c r="N21" s="372">
        <v>60207500661</v>
      </c>
      <c r="O21" s="372">
        <v>99965865556</v>
      </c>
      <c r="P21" s="372">
        <v>157187345902</v>
      </c>
      <c r="Q21" s="372">
        <v>113354282462</v>
      </c>
      <c r="R21" s="372">
        <v>102287359399</v>
      </c>
      <c r="S21" s="372">
        <v>109859409517</v>
      </c>
      <c r="T21" s="379">
        <v>5</v>
      </c>
      <c r="U21" s="379">
        <v>5</v>
      </c>
      <c r="V21" s="379">
        <v>5</v>
      </c>
      <c r="W21" s="379">
        <v>4</v>
      </c>
      <c r="X21" s="379">
        <v>4</v>
      </c>
      <c r="Y21" s="379">
        <v>4</v>
      </c>
      <c r="Z21" s="379">
        <v>3</v>
      </c>
      <c r="AA21" s="379">
        <v>2</v>
      </c>
      <c r="AB21" s="379">
        <v>3</v>
      </c>
      <c r="AC21" s="379">
        <v>3</v>
      </c>
      <c r="AD21" s="379">
        <v>2</v>
      </c>
      <c r="AE21" s="379">
        <v>3</v>
      </c>
      <c r="AF21" s="379">
        <v>4</v>
      </c>
      <c r="AG21" s="379">
        <f t="shared" si="2"/>
        <v>3</v>
      </c>
      <c r="AH21" s="379"/>
      <c r="AI21" s="376" t="s">
        <v>1302</v>
      </c>
      <c r="AJ21">
        <v>120526284022</v>
      </c>
      <c r="AK21">
        <v>129194563089</v>
      </c>
      <c r="AL21">
        <v>113407313273</v>
      </c>
      <c r="AM21">
        <v>71789788908</v>
      </c>
      <c r="AN21">
        <v>63649638359</v>
      </c>
      <c r="AO21">
        <v>73516841958</v>
      </c>
      <c r="AP21">
        <v>98380425265</v>
      </c>
      <c r="AQ21">
        <v>100017912446</v>
      </c>
      <c r="AR21">
        <v>60037546143</v>
      </c>
      <c r="AS21">
        <v>99633383509</v>
      </c>
      <c r="AT21">
        <v>156925641136</v>
      </c>
      <c r="AU21">
        <v>112622684498</v>
      </c>
      <c r="AV21">
        <v>101466291465</v>
      </c>
      <c r="AW21">
        <v>103320834530</v>
      </c>
      <c r="AX21" s="379">
        <v>5</v>
      </c>
      <c r="AY21" s="379">
        <v>5</v>
      </c>
      <c r="AZ21" s="379">
        <v>5</v>
      </c>
      <c r="BA21" s="379">
        <v>4</v>
      </c>
      <c r="BB21" s="379">
        <v>3</v>
      </c>
      <c r="BC21" s="379">
        <v>4</v>
      </c>
      <c r="BD21" s="379">
        <v>3</v>
      </c>
      <c r="BE21" s="379">
        <v>3</v>
      </c>
      <c r="BF21" s="379">
        <v>3</v>
      </c>
      <c r="BG21" s="379">
        <v>3</v>
      </c>
      <c r="BH21" s="379">
        <v>2</v>
      </c>
      <c r="BI21" s="379">
        <v>3</v>
      </c>
      <c r="BJ21" s="379">
        <v>4</v>
      </c>
      <c r="BK21" s="379">
        <f t="shared" si="3"/>
        <v>2</v>
      </c>
      <c r="BL21" s="379"/>
      <c r="BM21" s="376" t="s">
        <v>1302</v>
      </c>
      <c r="BN21">
        <v>314398098</v>
      </c>
      <c r="BO21">
        <v>249523951</v>
      </c>
      <c r="BP21">
        <v>421059887</v>
      </c>
      <c r="BQ21">
        <v>262268231</v>
      </c>
      <c r="BR21">
        <v>230165254</v>
      </c>
      <c r="BS21">
        <v>284371573</v>
      </c>
      <c r="BT21">
        <v>308941896</v>
      </c>
      <c r="BU21">
        <v>685279003</v>
      </c>
      <c r="BV21">
        <v>169954518</v>
      </c>
      <c r="BW21">
        <v>332482047</v>
      </c>
      <c r="BX21">
        <v>261704766</v>
      </c>
      <c r="BY21">
        <v>731597964</v>
      </c>
      <c r="BZ21">
        <v>821067934</v>
      </c>
      <c r="CA21">
        <v>6538574987</v>
      </c>
      <c r="CB21" s="379">
        <v>14</v>
      </c>
      <c r="CC21" s="379">
        <v>17</v>
      </c>
      <c r="CD21" s="379">
        <v>14</v>
      </c>
      <c r="CE21" s="379">
        <v>18</v>
      </c>
      <c r="CF21" s="379">
        <v>20</v>
      </c>
      <c r="CG21" s="379">
        <v>20</v>
      </c>
      <c r="CH21" s="379">
        <v>18</v>
      </c>
      <c r="CI21" s="379">
        <v>13</v>
      </c>
      <c r="CJ21" s="379">
        <v>22</v>
      </c>
      <c r="CK21" s="379">
        <v>21</v>
      </c>
      <c r="CL21" s="379">
        <v>23</v>
      </c>
      <c r="CM21" s="379">
        <v>13</v>
      </c>
      <c r="CN21" s="379">
        <v>17</v>
      </c>
      <c r="CO21" s="379">
        <f t="shared" si="4"/>
        <v>3</v>
      </c>
      <c r="CQ21" s="376" t="s">
        <v>1302</v>
      </c>
      <c r="CR21" s="372">
        <v>19580943752</v>
      </c>
      <c r="CS21" s="372">
        <v>21821667021</v>
      </c>
      <c r="CT21" s="372">
        <v>23508543092</v>
      </c>
      <c r="CU21" s="372">
        <v>22532077423</v>
      </c>
      <c r="CV21" s="372">
        <v>19662468637</v>
      </c>
      <c r="CW21" s="372">
        <v>20175674622</v>
      </c>
      <c r="CX21" s="372">
        <v>21322415535</v>
      </c>
      <c r="CY21" s="372">
        <v>24849637559</v>
      </c>
      <c r="CZ21" s="372">
        <v>24530404071</v>
      </c>
      <c r="DA21" s="372">
        <v>30276769406</v>
      </c>
      <c r="DB21" s="372">
        <v>39509451346</v>
      </c>
      <c r="DC21" s="372">
        <v>43570449552</v>
      </c>
      <c r="DD21" s="372">
        <v>47462703616</v>
      </c>
      <c r="DE21" s="372">
        <v>45577189440</v>
      </c>
      <c r="DF21" s="379">
        <v>7</v>
      </c>
      <c r="DG21" s="379">
        <v>7</v>
      </c>
      <c r="DH21" s="379">
        <v>7</v>
      </c>
      <c r="DI21" s="379">
        <v>7</v>
      </c>
      <c r="DJ21" s="379">
        <v>7</v>
      </c>
      <c r="DK21" s="379">
        <v>7</v>
      </c>
      <c r="DL21" s="379">
        <v>5</v>
      </c>
      <c r="DM21" s="379">
        <v>6</v>
      </c>
      <c r="DN21" s="379">
        <v>5</v>
      </c>
      <c r="DO21" s="379">
        <v>4</v>
      </c>
      <c r="DP21" s="379">
        <v>4</v>
      </c>
      <c r="DQ21" s="379">
        <v>4</v>
      </c>
      <c r="DR21" s="379">
        <v>4</v>
      </c>
      <c r="DS21" s="379">
        <f t="shared" si="5"/>
        <v>4</v>
      </c>
      <c r="DU21" s="376" t="s">
        <v>1302</v>
      </c>
      <c r="DV21" s="372">
        <v>140421625872</v>
      </c>
      <c r="DW21" s="372">
        <v>151265754061</v>
      </c>
      <c r="DX21" s="372">
        <v>137336916252</v>
      </c>
      <c r="DY21" s="372">
        <v>94584134562</v>
      </c>
      <c r="DZ21" s="372">
        <v>83542272250</v>
      </c>
      <c r="EA21" s="372">
        <v>93976888153</v>
      </c>
      <c r="EB21" s="372">
        <v>120011782696</v>
      </c>
      <c r="EC21" s="372">
        <v>125552829008</v>
      </c>
      <c r="ED21" s="372">
        <v>84737904732</v>
      </c>
      <c r="EE21" s="372">
        <v>130242634962</v>
      </c>
      <c r="EF21" s="372">
        <v>196696797248</v>
      </c>
      <c r="EG21" s="372">
        <v>156924732014</v>
      </c>
      <c r="EH21" s="372">
        <v>149750063015</v>
      </c>
      <c r="EI21" s="372">
        <f t="shared" si="0"/>
        <v>155436598957</v>
      </c>
      <c r="EJ21" s="379">
        <v>5</v>
      </c>
      <c r="EK21" s="379">
        <v>5</v>
      </c>
      <c r="EL21" s="379">
        <v>5</v>
      </c>
      <c r="EM21" s="379">
        <v>5</v>
      </c>
      <c r="EN21" s="379">
        <v>4</v>
      </c>
      <c r="EO21" s="379">
        <v>4</v>
      </c>
      <c r="EP21" s="379">
        <v>4</v>
      </c>
      <c r="EQ21" s="379">
        <v>3</v>
      </c>
      <c r="ER21" s="379">
        <v>3</v>
      </c>
      <c r="ES21" s="379">
        <v>2</v>
      </c>
      <c r="ET21" s="379">
        <v>2</v>
      </c>
      <c r="EU21" s="379">
        <v>2</v>
      </c>
      <c r="EV21" s="379">
        <v>2</v>
      </c>
      <c r="EW21" s="379">
        <f t="shared" si="6"/>
        <v>3</v>
      </c>
    </row>
    <row r="22" spans="1:153" x14ac:dyDescent="0.3">
      <c r="A22" s="371" t="s">
        <v>1748</v>
      </c>
      <c r="B22" s="371" t="s">
        <v>148</v>
      </c>
      <c r="C22" s="371" t="s">
        <v>1749</v>
      </c>
      <c r="E22" s="376" t="str">
        <f t="shared" si="1"/>
        <v>سريلانكا Sri Lanka</v>
      </c>
      <c r="F22" s="372">
        <v>1905732893</v>
      </c>
      <c r="G22" s="372">
        <v>417641931</v>
      </c>
      <c r="H22" s="372">
        <v>449869614</v>
      </c>
      <c r="I22" s="372">
        <v>300764519</v>
      </c>
      <c r="J22" s="372">
        <v>379541290</v>
      </c>
      <c r="K22" s="372">
        <v>798861257</v>
      </c>
      <c r="L22" s="372">
        <v>1025474086</v>
      </c>
      <c r="M22" s="372">
        <v>1240123288</v>
      </c>
      <c r="N22" s="372">
        <v>625321847</v>
      </c>
      <c r="O22" s="372">
        <v>897578781</v>
      </c>
      <c r="P22" s="372">
        <v>714931910</v>
      </c>
      <c r="Q22" s="372">
        <v>840975851</v>
      </c>
      <c r="R22" s="372">
        <v>506844782</v>
      </c>
      <c r="S22" s="372">
        <v>289234942</v>
      </c>
      <c r="T22" s="379">
        <v>44</v>
      </c>
      <c r="U22" s="379">
        <v>59</v>
      </c>
      <c r="V22" s="379">
        <v>55</v>
      </c>
      <c r="W22" s="379">
        <v>59</v>
      </c>
      <c r="X22" s="379">
        <v>59</v>
      </c>
      <c r="Y22" s="379">
        <v>53</v>
      </c>
      <c r="Z22" s="379">
        <v>52</v>
      </c>
      <c r="AA22" s="379">
        <v>49</v>
      </c>
      <c r="AB22" s="379">
        <v>53</v>
      </c>
      <c r="AC22" s="379">
        <v>52</v>
      </c>
      <c r="AD22" s="379">
        <v>59</v>
      </c>
      <c r="AE22" s="379">
        <v>56</v>
      </c>
      <c r="AF22" s="379">
        <v>63</v>
      </c>
      <c r="AG22" s="379">
        <f t="shared" si="2"/>
        <v>73</v>
      </c>
      <c r="AH22" s="379"/>
      <c r="AI22" s="376" t="s">
        <v>1401</v>
      </c>
      <c r="AJ22">
        <v>1883057020</v>
      </c>
      <c r="AK22">
        <v>377830786</v>
      </c>
      <c r="AL22">
        <v>308581639</v>
      </c>
      <c r="AM22">
        <v>269918953</v>
      </c>
      <c r="AN22">
        <v>361739153</v>
      </c>
      <c r="AO22">
        <v>774785204</v>
      </c>
      <c r="AP22">
        <v>1001931504</v>
      </c>
      <c r="AQ22">
        <v>1231574633</v>
      </c>
      <c r="AR22">
        <v>622268742</v>
      </c>
      <c r="AS22">
        <v>887046864</v>
      </c>
      <c r="AT22">
        <v>708465812</v>
      </c>
      <c r="AU22">
        <v>835815956</v>
      </c>
      <c r="AV22">
        <v>485666434</v>
      </c>
      <c r="AW22">
        <v>281242992</v>
      </c>
      <c r="AX22" s="379">
        <v>42</v>
      </c>
      <c r="AY22" s="379">
        <v>59</v>
      </c>
      <c r="AZ22" s="379">
        <v>59</v>
      </c>
      <c r="BA22" s="379">
        <v>60</v>
      </c>
      <c r="BB22" s="379">
        <v>59</v>
      </c>
      <c r="BC22" s="379">
        <v>52</v>
      </c>
      <c r="BD22" s="379">
        <v>52</v>
      </c>
      <c r="BE22" s="379">
        <v>46</v>
      </c>
      <c r="BF22" s="379">
        <v>52</v>
      </c>
      <c r="BG22" s="379">
        <v>49</v>
      </c>
      <c r="BH22" s="379">
        <v>58</v>
      </c>
      <c r="BI22" s="379">
        <v>53</v>
      </c>
      <c r="BJ22" s="379">
        <v>62</v>
      </c>
      <c r="BK22" s="379">
        <f t="shared" si="3"/>
        <v>71</v>
      </c>
      <c r="BL22" s="379"/>
      <c r="BM22" s="376" t="s">
        <v>1401</v>
      </c>
      <c r="BN22">
        <v>22675873</v>
      </c>
      <c r="BO22">
        <v>39811145</v>
      </c>
      <c r="BP22">
        <v>141287975</v>
      </c>
      <c r="BQ22">
        <v>30845566</v>
      </c>
      <c r="BR22">
        <v>17802137</v>
      </c>
      <c r="BS22">
        <v>24076053</v>
      </c>
      <c r="BT22">
        <v>23542582</v>
      </c>
      <c r="BU22">
        <v>8548655</v>
      </c>
      <c r="BV22">
        <v>3053105</v>
      </c>
      <c r="BW22">
        <v>10531917</v>
      </c>
      <c r="BX22">
        <v>6466098</v>
      </c>
      <c r="BY22">
        <v>5159895</v>
      </c>
      <c r="BZ22">
        <v>21178348</v>
      </c>
      <c r="CA22">
        <v>7991950</v>
      </c>
      <c r="CB22" s="379">
        <v>54</v>
      </c>
      <c r="CC22" s="379">
        <v>47</v>
      </c>
      <c r="CD22" s="379">
        <v>27</v>
      </c>
      <c r="CE22" s="379">
        <v>46</v>
      </c>
      <c r="CF22" s="379">
        <v>47</v>
      </c>
      <c r="CG22" s="379">
        <v>47</v>
      </c>
      <c r="CH22" s="379">
        <v>53</v>
      </c>
      <c r="CI22" s="379">
        <v>67</v>
      </c>
      <c r="CJ22" s="379">
        <v>81</v>
      </c>
      <c r="CK22" s="379">
        <v>67</v>
      </c>
      <c r="CL22" s="379">
        <v>75</v>
      </c>
      <c r="CM22" s="379">
        <v>80</v>
      </c>
      <c r="CN22" s="379">
        <v>54</v>
      </c>
      <c r="CO22" s="379">
        <f t="shared" si="4"/>
        <v>82</v>
      </c>
      <c r="CQ22" s="376" t="s">
        <v>1401</v>
      </c>
      <c r="CR22" s="372">
        <v>272074804</v>
      </c>
      <c r="CS22" s="372">
        <v>288727436</v>
      </c>
      <c r="CT22" s="372">
        <v>338146468</v>
      </c>
      <c r="CU22" s="372">
        <v>447392071</v>
      </c>
      <c r="CV22" s="372">
        <v>369224061</v>
      </c>
      <c r="CW22" s="372">
        <v>402092898</v>
      </c>
      <c r="CX22" s="372">
        <v>452135684</v>
      </c>
      <c r="CY22" s="372">
        <v>449058745</v>
      </c>
      <c r="CZ22" s="372">
        <v>391439791</v>
      </c>
      <c r="DA22" s="372">
        <v>425284122</v>
      </c>
      <c r="DB22" s="372">
        <v>508974694</v>
      </c>
      <c r="DC22" s="372">
        <v>477423987</v>
      </c>
      <c r="DD22" s="372">
        <v>529996495</v>
      </c>
      <c r="DE22" s="372">
        <v>612403516</v>
      </c>
      <c r="DF22" s="379">
        <v>68</v>
      </c>
      <c r="DG22" s="379">
        <v>69</v>
      </c>
      <c r="DH22" s="379">
        <v>67</v>
      </c>
      <c r="DI22" s="379">
        <v>65</v>
      </c>
      <c r="DJ22" s="379">
        <v>66</v>
      </c>
      <c r="DK22" s="379">
        <v>65</v>
      </c>
      <c r="DL22" s="379">
        <v>66</v>
      </c>
      <c r="DM22" s="379">
        <v>66</v>
      </c>
      <c r="DN22" s="379">
        <v>65</v>
      </c>
      <c r="DO22" s="379">
        <v>66</v>
      </c>
      <c r="DP22" s="379">
        <v>68</v>
      </c>
      <c r="DQ22" s="379">
        <v>66</v>
      </c>
      <c r="DR22" s="379">
        <v>68</v>
      </c>
      <c r="DS22" s="379">
        <f t="shared" si="5"/>
        <v>67</v>
      </c>
      <c r="DU22" s="376" t="s">
        <v>1401</v>
      </c>
      <c r="DV22" s="372">
        <v>2177807697</v>
      </c>
      <c r="DW22" s="372">
        <v>706369367</v>
      </c>
      <c r="DX22" s="372">
        <v>788016082</v>
      </c>
      <c r="DY22" s="372">
        <v>748156590</v>
      </c>
      <c r="DZ22" s="372">
        <v>748765351</v>
      </c>
      <c r="EA22" s="372">
        <v>1200954155</v>
      </c>
      <c r="EB22" s="372">
        <v>1477609770</v>
      </c>
      <c r="EC22" s="372">
        <v>1689182033</v>
      </c>
      <c r="ED22" s="372">
        <v>1016761638</v>
      </c>
      <c r="EE22" s="372">
        <v>1322862903</v>
      </c>
      <c r="EF22" s="372">
        <v>1223906604</v>
      </c>
      <c r="EG22" s="372">
        <v>1318399838</v>
      </c>
      <c r="EH22" s="372">
        <v>1036841277</v>
      </c>
      <c r="EI22" s="372">
        <f t="shared" si="0"/>
        <v>901638458</v>
      </c>
      <c r="EJ22" s="379">
        <v>58</v>
      </c>
      <c r="EK22" s="379">
        <v>76</v>
      </c>
      <c r="EL22" s="379">
        <v>70</v>
      </c>
      <c r="EM22" s="379">
        <v>74</v>
      </c>
      <c r="EN22" s="379">
        <v>71</v>
      </c>
      <c r="EO22" s="379">
        <v>63</v>
      </c>
      <c r="EP22" s="379">
        <v>62</v>
      </c>
      <c r="EQ22" s="379">
        <v>62</v>
      </c>
      <c r="ER22" s="379">
        <v>67</v>
      </c>
      <c r="ES22" s="379">
        <v>65</v>
      </c>
      <c r="ET22" s="379">
        <v>75</v>
      </c>
      <c r="EU22" s="379">
        <v>69</v>
      </c>
      <c r="EV22" s="379">
        <v>76</v>
      </c>
      <c r="EW22" s="379">
        <f t="shared" si="6"/>
        <v>82</v>
      </c>
    </row>
    <row r="23" spans="1:153" x14ac:dyDescent="0.3">
      <c r="A23" s="371" t="s">
        <v>1750</v>
      </c>
      <c r="B23" s="371" t="s">
        <v>160</v>
      </c>
      <c r="C23" s="371" t="s">
        <v>1751</v>
      </c>
      <c r="E23" s="376" t="str">
        <f t="shared" si="1"/>
        <v>ميانمار (بورما) Myanmar</v>
      </c>
      <c r="F23" s="372">
        <v>144914096</v>
      </c>
      <c r="G23" s="372">
        <v>269248895</v>
      </c>
      <c r="H23" s="372">
        <v>360455721</v>
      </c>
      <c r="I23" s="372">
        <v>275052830</v>
      </c>
      <c r="J23" s="372">
        <v>303911644</v>
      </c>
      <c r="K23" s="372">
        <v>4789186055</v>
      </c>
      <c r="L23" s="372">
        <v>11367690155</v>
      </c>
      <c r="M23" s="372">
        <v>8180820744</v>
      </c>
      <c r="N23" s="372">
        <v>5957823942</v>
      </c>
      <c r="O23" s="372">
        <v>7909196642</v>
      </c>
      <c r="P23" s="372">
        <v>13359036743</v>
      </c>
      <c r="Q23" s="372">
        <v>10590180678</v>
      </c>
      <c r="R23" s="372">
        <v>8623534996</v>
      </c>
      <c r="S23" s="372">
        <v>8551398422</v>
      </c>
      <c r="T23" s="379">
        <v>69</v>
      </c>
      <c r="U23" s="379">
        <v>65</v>
      </c>
      <c r="V23" s="379">
        <v>59</v>
      </c>
      <c r="W23" s="379">
        <v>61</v>
      </c>
      <c r="X23" s="379">
        <v>62</v>
      </c>
      <c r="Y23" s="379">
        <v>29</v>
      </c>
      <c r="Z23" s="379">
        <v>23</v>
      </c>
      <c r="AA23" s="379">
        <v>27</v>
      </c>
      <c r="AB23" s="379">
        <v>23</v>
      </c>
      <c r="AC23" s="379">
        <v>26</v>
      </c>
      <c r="AD23" s="379">
        <v>27</v>
      </c>
      <c r="AE23" s="379">
        <v>26</v>
      </c>
      <c r="AF23" s="379">
        <v>27</v>
      </c>
      <c r="AG23" s="379">
        <f t="shared" si="2"/>
        <v>26</v>
      </c>
      <c r="AH23" s="379"/>
      <c r="AI23" s="376" t="s">
        <v>1462</v>
      </c>
      <c r="AJ23">
        <v>144681696</v>
      </c>
      <c r="AK23">
        <v>254499614</v>
      </c>
      <c r="AL23">
        <v>358366121</v>
      </c>
      <c r="AM23">
        <v>274483480</v>
      </c>
      <c r="AN23">
        <v>303560456</v>
      </c>
      <c r="AO23">
        <v>4788479820</v>
      </c>
      <c r="AP23">
        <v>11365916589</v>
      </c>
      <c r="AQ23">
        <v>8180065400</v>
      </c>
      <c r="AR23">
        <v>5957593239</v>
      </c>
      <c r="AS23">
        <v>7907961314</v>
      </c>
      <c r="AT23">
        <v>13358736656</v>
      </c>
      <c r="AU23">
        <v>10587533451</v>
      </c>
      <c r="AV23">
        <v>8623119691</v>
      </c>
      <c r="AW23">
        <v>8551370516</v>
      </c>
      <c r="AX23" s="379">
        <v>69</v>
      </c>
      <c r="AY23" s="379">
        <v>64</v>
      </c>
      <c r="AZ23" s="379">
        <v>57</v>
      </c>
      <c r="BA23" s="379">
        <v>59</v>
      </c>
      <c r="BB23" s="379">
        <v>62</v>
      </c>
      <c r="BC23" s="379">
        <v>29</v>
      </c>
      <c r="BD23" s="379">
        <v>23</v>
      </c>
      <c r="BE23" s="379">
        <v>25</v>
      </c>
      <c r="BF23" s="379">
        <v>22</v>
      </c>
      <c r="BG23" s="379">
        <v>25</v>
      </c>
      <c r="BH23" s="379">
        <v>27</v>
      </c>
      <c r="BI23" s="379">
        <v>26</v>
      </c>
      <c r="BJ23" s="379">
        <v>27</v>
      </c>
      <c r="BK23" s="379">
        <f t="shared" si="3"/>
        <v>25</v>
      </c>
      <c r="BL23" s="379"/>
      <c r="BM23" s="376" t="s">
        <v>1462</v>
      </c>
      <c r="BN23">
        <v>232400</v>
      </c>
      <c r="BO23">
        <v>14749281</v>
      </c>
      <c r="BP23">
        <v>2089600</v>
      </c>
      <c r="BQ23">
        <v>569350</v>
      </c>
      <c r="BR23">
        <v>351188</v>
      </c>
      <c r="BS23">
        <v>706235</v>
      </c>
      <c r="BT23">
        <v>1773566</v>
      </c>
      <c r="BU23">
        <v>755344</v>
      </c>
      <c r="BV23">
        <v>230703</v>
      </c>
      <c r="BW23">
        <v>1235328</v>
      </c>
      <c r="BX23">
        <v>300087</v>
      </c>
      <c r="BY23">
        <v>2647227</v>
      </c>
      <c r="BZ23">
        <v>415305</v>
      </c>
      <c r="CA23">
        <v>27906</v>
      </c>
      <c r="CB23" s="379">
        <v>117</v>
      </c>
      <c r="CC23" s="379">
        <v>63</v>
      </c>
      <c r="CD23" s="379">
        <v>91</v>
      </c>
      <c r="CE23" s="379">
        <v>112</v>
      </c>
      <c r="CF23" s="379">
        <v>115</v>
      </c>
      <c r="CG23" s="379">
        <v>113</v>
      </c>
      <c r="CH23" s="379">
        <v>96</v>
      </c>
      <c r="CI23" s="379">
        <v>107</v>
      </c>
      <c r="CJ23" s="379">
        <v>118</v>
      </c>
      <c r="CK23" s="379">
        <v>95</v>
      </c>
      <c r="CL23" s="379">
        <v>127</v>
      </c>
      <c r="CM23" s="379">
        <v>90</v>
      </c>
      <c r="CN23" s="379">
        <v>122</v>
      </c>
      <c r="CO23" s="379">
        <f t="shared" si="4"/>
        <v>149</v>
      </c>
      <c r="CQ23" s="376" t="s">
        <v>1462</v>
      </c>
      <c r="CR23" s="372">
        <v>164520507</v>
      </c>
      <c r="CS23" s="372">
        <v>161808777</v>
      </c>
      <c r="CT23" s="372">
        <v>164735509</v>
      </c>
      <c r="CU23" s="372">
        <v>188841995</v>
      </c>
      <c r="CV23" s="372">
        <v>180918657</v>
      </c>
      <c r="CW23" s="372">
        <v>196362692</v>
      </c>
      <c r="CX23" s="372">
        <v>142249996</v>
      </c>
      <c r="CY23" s="372">
        <v>275517643</v>
      </c>
      <c r="CZ23" s="372">
        <v>312156999</v>
      </c>
      <c r="DA23" s="372">
        <v>262301350</v>
      </c>
      <c r="DB23" s="372">
        <v>305137133</v>
      </c>
      <c r="DC23" s="372">
        <v>322034336</v>
      </c>
      <c r="DD23" s="372">
        <v>268324409</v>
      </c>
      <c r="DE23" s="372">
        <v>260919078</v>
      </c>
      <c r="DF23" s="379">
        <v>74</v>
      </c>
      <c r="DG23" s="379">
        <v>78</v>
      </c>
      <c r="DH23" s="379">
        <v>77</v>
      </c>
      <c r="DI23" s="379">
        <v>76</v>
      </c>
      <c r="DJ23" s="379">
        <v>75</v>
      </c>
      <c r="DK23" s="379">
        <v>77</v>
      </c>
      <c r="DL23" s="379">
        <v>81</v>
      </c>
      <c r="DM23" s="379">
        <v>71</v>
      </c>
      <c r="DN23" s="379">
        <v>68</v>
      </c>
      <c r="DO23" s="379">
        <v>76</v>
      </c>
      <c r="DP23" s="379">
        <v>78</v>
      </c>
      <c r="DQ23" s="379">
        <v>74</v>
      </c>
      <c r="DR23" s="379">
        <v>82</v>
      </c>
      <c r="DS23" s="379">
        <f t="shared" si="5"/>
        <v>82</v>
      </c>
      <c r="DU23" s="376" t="s">
        <v>1462</v>
      </c>
      <c r="DV23" s="372">
        <v>309434603</v>
      </c>
      <c r="DW23" s="372">
        <v>431057672</v>
      </c>
      <c r="DX23" s="372">
        <v>525191230</v>
      </c>
      <c r="DY23" s="372">
        <v>463894825</v>
      </c>
      <c r="DZ23" s="372">
        <v>484830301</v>
      </c>
      <c r="EA23" s="372">
        <v>4985548747</v>
      </c>
      <c r="EB23" s="372">
        <v>11509940151</v>
      </c>
      <c r="EC23" s="372">
        <v>8456338387</v>
      </c>
      <c r="ED23" s="372">
        <v>6269980941</v>
      </c>
      <c r="EE23" s="372">
        <v>8171497992</v>
      </c>
      <c r="EF23" s="372">
        <v>13664173876</v>
      </c>
      <c r="EG23" s="372">
        <v>10912215014</v>
      </c>
      <c r="EH23" s="372">
        <v>8891859405</v>
      </c>
      <c r="EI23" s="372">
        <f t="shared" si="0"/>
        <v>8812317500</v>
      </c>
      <c r="EJ23" s="379">
        <v>83</v>
      </c>
      <c r="EK23" s="379">
        <v>82</v>
      </c>
      <c r="EL23" s="379">
        <v>79</v>
      </c>
      <c r="EM23" s="379">
        <v>82</v>
      </c>
      <c r="EN23" s="379">
        <v>79</v>
      </c>
      <c r="EO23" s="379">
        <v>36</v>
      </c>
      <c r="EP23" s="379">
        <v>27</v>
      </c>
      <c r="EQ23" s="379">
        <v>31</v>
      </c>
      <c r="ER23" s="379">
        <v>32</v>
      </c>
      <c r="ES23" s="379">
        <v>34</v>
      </c>
      <c r="ET23" s="379">
        <v>31</v>
      </c>
      <c r="EU23" s="379">
        <v>34</v>
      </c>
      <c r="EV23" s="379">
        <v>34</v>
      </c>
      <c r="EW23" s="379">
        <f t="shared" si="6"/>
        <v>36</v>
      </c>
    </row>
    <row r="24" spans="1:153" x14ac:dyDescent="0.3">
      <c r="A24" s="371" t="s">
        <v>1752</v>
      </c>
      <c r="B24" s="371" t="s">
        <v>138</v>
      </c>
      <c r="C24" s="371" t="s">
        <v>1753</v>
      </c>
      <c r="E24" s="376" t="str">
        <f t="shared" si="1"/>
        <v>تايلاند Thailand</v>
      </c>
      <c r="F24" s="372">
        <v>27123048072</v>
      </c>
      <c r="G24" s="372">
        <v>25528343598</v>
      </c>
      <c r="H24" s="372">
        <v>22781533173</v>
      </c>
      <c r="I24" s="372">
        <v>13896373530</v>
      </c>
      <c r="J24" s="372">
        <v>14379024219</v>
      </c>
      <c r="K24" s="372">
        <v>17361733961</v>
      </c>
      <c r="L24" s="372">
        <v>21946949540</v>
      </c>
      <c r="M24" s="372">
        <v>18252069848</v>
      </c>
      <c r="N24" s="372">
        <v>12299285689</v>
      </c>
      <c r="O24" s="372">
        <v>18115795942</v>
      </c>
      <c r="P24" s="372">
        <v>26093575821</v>
      </c>
      <c r="Q24" s="372">
        <v>18979487906</v>
      </c>
      <c r="R24" s="372">
        <v>15629456508</v>
      </c>
      <c r="S24" s="372">
        <v>16318064182</v>
      </c>
      <c r="T24" s="379">
        <v>14</v>
      </c>
      <c r="U24" s="379">
        <v>14</v>
      </c>
      <c r="V24" s="379">
        <v>15</v>
      </c>
      <c r="W24" s="379">
        <v>13</v>
      </c>
      <c r="X24" s="379">
        <v>11</v>
      </c>
      <c r="Y24" s="379">
        <v>12</v>
      </c>
      <c r="Z24" s="379">
        <v>12</v>
      </c>
      <c r="AA24" s="379">
        <v>13</v>
      </c>
      <c r="AB24" s="379">
        <v>12</v>
      </c>
      <c r="AC24" s="379">
        <v>13</v>
      </c>
      <c r="AD24" s="379">
        <v>14</v>
      </c>
      <c r="AE24" s="379">
        <v>15</v>
      </c>
      <c r="AF24" s="379">
        <v>17</v>
      </c>
      <c r="AG24" s="379">
        <f t="shared" si="2"/>
        <v>16</v>
      </c>
      <c r="AH24" s="379"/>
      <c r="AI24" s="376" t="s">
        <v>1351</v>
      </c>
      <c r="AJ24">
        <v>27083176226</v>
      </c>
      <c r="AK24">
        <v>25470927463</v>
      </c>
      <c r="AL24">
        <v>22759801120</v>
      </c>
      <c r="AM24">
        <v>13870539524</v>
      </c>
      <c r="AN24">
        <v>14303295539</v>
      </c>
      <c r="AO24">
        <v>17265767699</v>
      </c>
      <c r="AP24">
        <v>21911852532</v>
      </c>
      <c r="AQ24">
        <v>18192956505</v>
      </c>
      <c r="AR24">
        <v>12265164013</v>
      </c>
      <c r="AS24">
        <v>18035777365</v>
      </c>
      <c r="AT24">
        <v>25931347728</v>
      </c>
      <c r="AU24">
        <v>18891210838</v>
      </c>
      <c r="AV24">
        <v>15520566990</v>
      </c>
      <c r="AW24">
        <v>16066851670</v>
      </c>
      <c r="AX24" s="379">
        <v>14</v>
      </c>
      <c r="AY24" s="379">
        <v>14</v>
      </c>
      <c r="AZ24" s="379">
        <v>15</v>
      </c>
      <c r="BA24" s="379">
        <v>13</v>
      </c>
      <c r="BB24" s="379">
        <v>11</v>
      </c>
      <c r="BC24" s="379">
        <v>12</v>
      </c>
      <c r="BD24" s="379">
        <v>12</v>
      </c>
      <c r="BE24" s="379">
        <v>13</v>
      </c>
      <c r="BF24" s="379">
        <v>12</v>
      </c>
      <c r="BG24" s="379">
        <v>13</v>
      </c>
      <c r="BH24" s="379">
        <v>14</v>
      </c>
      <c r="BI24" s="379">
        <v>15</v>
      </c>
      <c r="BJ24" s="379">
        <v>17</v>
      </c>
      <c r="BK24" s="379">
        <f t="shared" si="3"/>
        <v>14</v>
      </c>
      <c r="BL24" s="379"/>
      <c r="BM24" s="376" t="s">
        <v>1351</v>
      </c>
      <c r="BN24">
        <v>39871846</v>
      </c>
      <c r="BO24">
        <v>57416135</v>
      </c>
      <c r="BP24">
        <v>21732053</v>
      </c>
      <c r="BQ24">
        <v>25834006</v>
      </c>
      <c r="BR24">
        <v>75728680</v>
      </c>
      <c r="BS24">
        <v>95966262</v>
      </c>
      <c r="BT24">
        <v>35097008</v>
      </c>
      <c r="BU24">
        <v>59113343</v>
      </c>
      <c r="BV24">
        <v>34121676</v>
      </c>
      <c r="BW24">
        <v>80018577</v>
      </c>
      <c r="BX24">
        <v>162228093</v>
      </c>
      <c r="BY24">
        <v>88277068</v>
      </c>
      <c r="BZ24">
        <v>108889518</v>
      </c>
      <c r="CA24">
        <v>251212512</v>
      </c>
      <c r="CB24" s="379">
        <v>43</v>
      </c>
      <c r="CC24" s="379">
        <v>39</v>
      </c>
      <c r="CD24" s="379">
        <v>53</v>
      </c>
      <c r="CE24" s="379">
        <v>52</v>
      </c>
      <c r="CF24" s="379">
        <v>31</v>
      </c>
      <c r="CG24" s="379">
        <v>33</v>
      </c>
      <c r="CH24" s="379">
        <v>44</v>
      </c>
      <c r="CI24" s="379">
        <v>41</v>
      </c>
      <c r="CJ24" s="379">
        <v>46</v>
      </c>
      <c r="CK24" s="379">
        <v>34</v>
      </c>
      <c r="CL24" s="379">
        <v>27</v>
      </c>
      <c r="CM24" s="379">
        <v>35</v>
      </c>
      <c r="CN24" s="379">
        <v>33</v>
      </c>
      <c r="CO24" s="379">
        <f t="shared" si="4"/>
        <v>33</v>
      </c>
      <c r="CQ24" s="376" t="s">
        <v>1351</v>
      </c>
      <c r="CR24" s="372">
        <v>12707459365</v>
      </c>
      <c r="CS24" s="372">
        <v>13507863954</v>
      </c>
      <c r="CT24" s="372">
        <v>13907017605</v>
      </c>
      <c r="CU24" s="372">
        <v>14059367280</v>
      </c>
      <c r="CV24" s="372">
        <v>11211236280</v>
      </c>
      <c r="CW24" s="372">
        <v>9161023870</v>
      </c>
      <c r="CX24" s="372">
        <v>7539966973</v>
      </c>
      <c r="CY24" s="372">
        <v>9265371799</v>
      </c>
      <c r="CZ24" s="372">
        <v>8530350095</v>
      </c>
      <c r="DA24" s="372">
        <v>8756473592</v>
      </c>
      <c r="DB24" s="372">
        <v>10857944798</v>
      </c>
      <c r="DC24" s="372">
        <v>13761487401</v>
      </c>
      <c r="DD24" s="372">
        <v>14275704025</v>
      </c>
      <c r="DE24" s="372">
        <v>13906136964</v>
      </c>
      <c r="DF24" s="379">
        <v>13</v>
      </c>
      <c r="DG24" s="379">
        <v>12</v>
      </c>
      <c r="DH24" s="379">
        <v>12</v>
      </c>
      <c r="DI24" s="379">
        <v>12</v>
      </c>
      <c r="DJ24" s="379">
        <v>12</v>
      </c>
      <c r="DK24" s="379">
        <v>14</v>
      </c>
      <c r="DL24" s="379">
        <v>14</v>
      </c>
      <c r="DM24" s="379">
        <v>14</v>
      </c>
      <c r="DN24" s="379">
        <v>13</v>
      </c>
      <c r="DO24" s="379">
        <v>15</v>
      </c>
      <c r="DP24" s="379">
        <v>17</v>
      </c>
      <c r="DQ24" s="379">
        <v>15</v>
      </c>
      <c r="DR24" s="379">
        <v>14</v>
      </c>
      <c r="DS24" s="379">
        <f t="shared" si="5"/>
        <v>17</v>
      </c>
      <c r="DU24" s="376" t="s">
        <v>1351</v>
      </c>
      <c r="DV24" s="372">
        <v>39830507437</v>
      </c>
      <c r="DW24" s="372">
        <v>39036207552</v>
      </c>
      <c r="DX24" s="372">
        <v>36688550778</v>
      </c>
      <c r="DY24" s="372">
        <v>27955740810</v>
      </c>
      <c r="DZ24" s="372">
        <v>25590260499</v>
      </c>
      <c r="EA24" s="372">
        <v>26522757831</v>
      </c>
      <c r="EB24" s="372">
        <v>29486916513</v>
      </c>
      <c r="EC24" s="372">
        <v>27517441647</v>
      </c>
      <c r="ED24" s="372">
        <v>20829635784</v>
      </c>
      <c r="EE24" s="372">
        <v>26872269534</v>
      </c>
      <c r="EF24" s="372">
        <v>36951520619</v>
      </c>
      <c r="EG24" s="372">
        <v>32740975307</v>
      </c>
      <c r="EH24" s="372">
        <v>29905160533</v>
      </c>
      <c r="EI24" s="372">
        <f t="shared" si="0"/>
        <v>30224201146</v>
      </c>
      <c r="EJ24" s="379">
        <v>13</v>
      </c>
      <c r="EK24" s="379">
        <v>13</v>
      </c>
      <c r="EL24" s="379">
        <v>13</v>
      </c>
      <c r="EM24" s="379">
        <v>13</v>
      </c>
      <c r="EN24" s="379">
        <v>11</v>
      </c>
      <c r="EO24" s="379">
        <v>13</v>
      </c>
      <c r="EP24" s="379">
        <v>15</v>
      </c>
      <c r="EQ24" s="379">
        <v>15</v>
      </c>
      <c r="ER24" s="379">
        <v>14</v>
      </c>
      <c r="ES24" s="379">
        <v>14</v>
      </c>
      <c r="ET24" s="379">
        <v>16</v>
      </c>
      <c r="EU24" s="379">
        <v>17</v>
      </c>
      <c r="EV24" s="379">
        <v>17</v>
      </c>
      <c r="EW24" s="379">
        <f t="shared" si="6"/>
        <v>16</v>
      </c>
    </row>
    <row r="25" spans="1:153" x14ac:dyDescent="0.3">
      <c r="A25" s="371" t="s">
        <v>1754</v>
      </c>
      <c r="B25" s="371" t="s">
        <v>137</v>
      </c>
      <c r="C25" s="371" t="s">
        <v>1755</v>
      </c>
      <c r="E25" s="376" t="str">
        <f t="shared" si="1"/>
        <v>ماليزيا Malaysia</v>
      </c>
      <c r="F25" s="372">
        <v>9328455169</v>
      </c>
      <c r="G25" s="372">
        <v>8243151442</v>
      </c>
      <c r="H25" s="372">
        <v>10788855255</v>
      </c>
      <c r="I25" s="372">
        <v>7894132245</v>
      </c>
      <c r="J25" s="372">
        <v>7149925037</v>
      </c>
      <c r="K25" s="372">
        <v>7562657392</v>
      </c>
      <c r="L25" s="372">
        <v>11937492882</v>
      </c>
      <c r="M25" s="372">
        <v>12176049036</v>
      </c>
      <c r="N25" s="372">
        <v>9549286728</v>
      </c>
      <c r="O25" s="372">
        <v>9282804946</v>
      </c>
      <c r="P25" s="372">
        <v>31511811785</v>
      </c>
      <c r="Q25" s="372">
        <v>28800811260</v>
      </c>
      <c r="R25" s="372">
        <v>24378326721</v>
      </c>
      <c r="S25" s="372">
        <v>19824301156</v>
      </c>
      <c r="T25" s="379">
        <v>27</v>
      </c>
      <c r="U25" s="379">
        <v>27</v>
      </c>
      <c r="V25" s="379">
        <v>24</v>
      </c>
      <c r="W25" s="379">
        <v>22</v>
      </c>
      <c r="X25" s="379">
        <v>23</v>
      </c>
      <c r="Y25" s="379">
        <v>23</v>
      </c>
      <c r="Z25" s="379">
        <v>22</v>
      </c>
      <c r="AA25" s="379">
        <v>19</v>
      </c>
      <c r="AB25" s="379">
        <v>16</v>
      </c>
      <c r="AC25" s="379">
        <v>24</v>
      </c>
      <c r="AD25" s="379">
        <v>11</v>
      </c>
      <c r="AE25" s="379">
        <v>9</v>
      </c>
      <c r="AF25" s="379">
        <v>12</v>
      </c>
      <c r="AG25" s="379">
        <f t="shared" si="2"/>
        <v>13</v>
      </c>
      <c r="AH25" s="379"/>
      <c r="AI25" s="376" t="s">
        <v>1452</v>
      </c>
      <c r="AJ25">
        <v>9303735000</v>
      </c>
      <c r="AK25">
        <v>8109361086</v>
      </c>
      <c r="AL25">
        <v>10752455644</v>
      </c>
      <c r="AM25">
        <v>7863657488</v>
      </c>
      <c r="AN25">
        <v>7112357062</v>
      </c>
      <c r="AO25">
        <v>7514759872</v>
      </c>
      <c r="AP25">
        <v>11899506740</v>
      </c>
      <c r="AQ25">
        <v>11951176535</v>
      </c>
      <c r="AR25">
        <v>9391319481</v>
      </c>
      <c r="AS25">
        <v>9054252531</v>
      </c>
      <c r="AT25">
        <v>31036061227</v>
      </c>
      <c r="AU25">
        <v>28655927908</v>
      </c>
      <c r="AV25">
        <v>24175667469</v>
      </c>
      <c r="AW25">
        <v>18958530509</v>
      </c>
      <c r="AX25" s="379">
        <v>27</v>
      </c>
      <c r="AY25" s="379">
        <v>27</v>
      </c>
      <c r="AZ25" s="379">
        <v>24</v>
      </c>
      <c r="BA25" s="379">
        <v>22</v>
      </c>
      <c r="BB25" s="379">
        <v>22</v>
      </c>
      <c r="BC25" s="379">
        <v>23</v>
      </c>
      <c r="BD25" s="379">
        <v>21</v>
      </c>
      <c r="BE25" s="379">
        <v>19</v>
      </c>
      <c r="BF25" s="379">
        <v>16</v>
      </c>
      <c r="BG25" s="379">
        <v>24</v>
      </c>
      <c r="BH25" s="379">
        <v>12</v>
      </c>
      <c r="BI25" s="379">
        <v>8</v>
      </c>
      <c r="BJ25" s="379">
        <v>12</v>
      </c>
      <c r="BK25" s="379">
        <f t="shared" si="3"/>
        <v>13</v>
      </c>
      <c r="BL25" s="379"/>
      <c r="BM25" s="376" t="s">
        <v>1452</v>
      </c>
      <c r="BN25">
        <v>24720169</v>
      </c>
      <c r="BO25">
        <v>133790356</v>
      </c>
      <c r="BP25">
        <v>36399611</v>
      </c>
      <c r="BQ25">
        <v>30474757</v>
      </c>
      <c r="BR25">
        <v>37567975</v>
      </c>
      <c r="BS25">
        <v>47897520</v>
      </c>
      <c r="BT25">
        <v>37986142</v>
      </c>
      <c r="BU25">
        <v>224872501</v>
      </c>
      <c r="BV25">
        <v>157967247</v>
      </c>
      <c r="BW25">
        <v>228552415</v>
      </c>
      <c r="BX25">
        <v>475750558</v>
      </c>
      <c r="BY25">
        <v>144883352</v>
      </c>
      <c r="BZ25">
        <v>202659252</v>
      </c>
      <c r="CA25">
        <v>865770647</v>
      </c>
      <c r="CB25" s="379">
        <v>53</v>
      </c>
      <c r="CC25" s="379">
        <v>25</v>
      </c>
      <c r="CD25" s="379">
        <v>46</v>
      </c>
      <c r="CE25" s="379">
        <v>47</v>
      </c>
      <c r="CF25" s="379">
        <v>40</v>
      </c>
      <c r="CG25" s="379">
        <v>40</v>
      </c>
      <c r="CH25" s="379">
        <v>41</v>
      </c>
      <c r="CI25" s="379">
        <v>25</v>
      </c>
      <c r="CJ25" s="379">
        <v>23</v>
      </c>
      <c r="CK25" s="379">
        <v>25</v>
      </c>
      <c r="CL25" s="379">
        <v>18</v>
      </c>
      <c r="CM25" s="379">
        <v>28</v>
      </c>
      <c r="CN25" s="379">
        <v>31</v>
      </c>
      <c r="CO25" s="379">
        <f t="shared" si="4"/>
        <v>19</v>
      </c>
      <c r="CQ25" s="376" t="s">
        <v>1452</v>
      </c>
      <c r="CR25" s="372">
        <v>5840097503</v>
      </c>
      <c r="CS25" s="372">
        <v>4833506219</v>
      </c>
      <c r="CT25" s="372">
        <v>5249590966</v>
      </c>
      <c r="CU25" s="372">
        <v>4694438323</v>
      </c>
      <c r="CV25" s="372">
        <v>4051682175</v>
      </c>
      <c r="CW25" s="372">
        <v>4733206457</v>
      </c>
      <c r="CX25" s="372">
        <v>4381625857</v>
      </c>
      <c r="CY25" s="372">
        <v>4105718478</v>
      </c>
      <c r="CZ25" s="372">
        <v>4760814865</v>
      </c>
      <c r="DA25" s="372">
        <v>5436637275</v>
      </c>
      <c r="DB25" s="372">
        <v>6824228569</v>
      </c>
      <c r="DC25" s="372">
        <v>7075729888</v>
      </c>
      <c r="DD25" s="372">
        <v>6806317370</v>
      </c>
      <c r="DE25" s="372">
        <v>6060209402</v>
      </c>
      <c r="DF25" s="379">
        <v>23</v>
      </c>
      <c r="DG25" s="379">
        <v>32</v>
      </c>
      <c r="DH25" s="379">
        <v>32</v>
      </c>
      <c r="DI25" s="379">
        <v>28</v>
      </c>
      <c r="DJ25" s="379">
        <v>27</v>
      </c>
      <c r="DK25" s="379">
        <v>24</v>
      </c>
      <c r="DL25" s="379">
        <v>26</v>
      </c>
      <c r="DM25" s="379">
        <v>32</v>
      </c>
      <c r="DN25" s="379">
        <v>26</v>
      </c>
      <c r="DO25" s="379">
        <v>23</v>
      </c>
      <c r="DP25" s="379">
        <v>25</v>
      </c>
      <c r="DQ25" s="379">
        <v>25</v>
      </c>
      <c r="DR25" s="379">
        <v>24</v>
      </c>
      <c r="DS25" s="379">
        <f t="shared" si="5"/>
        <v>28</v>
      </c>
      <c r="DU25" s="376" t="s">
        <v>1452</v>
      </c>
      <c r="DV25" s="372">
        <v>15168552672</v>
      </c>
      <c r="DW25" s="372">
        <v>13076657661</v>
      </c>
      <c r="DX25" s="372">
        <v>16038446221</v>
      </c>
      <c r="DY25" s="372">
        <v>12588570568</v>
      </c>
      <c r="DZ25" s="372">
        <v>11201607212</v>
      </c>
      <c r="EA25" s="372">
        <v>12295863849</v>
      </c>
      <c r="EB25" s="372">
        <v>16319118739</v>
      </c>
      <c r="EC25" s="372">
        <v>16281767514</v>
      </c>
      <c r="ED25" s="372">
        <v>14310101593</v>
      </c>
      <c r="EE25" s="372">
        <v>14719442221</v>
      </c>
      <c r="EF25" s="372">
        <v>38336040354</v>
      </c>
      <c r="EG25" s="372">
        <v>35876541148</v>
      </c>
      <c r="EH25" s="372">
        <v>31184644091</v>
      </c>
      <c r="EI25" s="372">
        <f t="shared" si="0"/>
        <v>25884510558</v>
      </c>
      <c r="EJ25" s="379">
        <v>25</v>
      </c>
      <c r="EK25" s="379">
        <v>27</v>
      </c>
      <c r="EL25" s="379">
        <v>26</v>
      </c>
      <c r="EM25" s="379">
        <v>26</v>
      </c>
      <c r="EN25" s="379">
        <v>24</v>
      </c>
      <c r="EO25" s="379">
        <v>24</v>
      </c>
      <c r="EP25" s="379">
        <v>24</v>
      </c>
      <c r="EQ25" s="379">
        <v>24</v>
      </c>
      <c r="ER25" s="379">
        <v>21</v>
      </c>
      <c r="ES25" s="379">
        <v>27</v>
      </c>
      <c r="ET25" s="379">
        <v>14</v>
      </c>
      <c r="EU25" s="379">
        <v>14</v>
      </c>
      <c r="EV25" s="379">
        <v>15</v>
      </c>
      <c r="EW25" s="379">
        <f t="shared" si="6"/>
        <v>23</v>
      </c>
    </row>
    <row r="26" spans="1:153" x14ac:dyDescent="0.3">
      <c r="A26" s="371" t="s">
        <v>1756</v>
      </c>
      <c r="B26" s="371" t="s">
        <v>32</v>
      </c>
      <c r="C26" s="371" t="s">
        <v>1757</v>
      </c>
      <c r="E26" s="376" t="str">
        <f t="shared" si="1"/>
        <v>سنغافورة Singapore</v>
      </c>
      <c r="F26" s="372">
        <v>53581567487</v>
      </c>
      <c r="G26" s="372">
        <v>43875836006</v>
      </c>
      <c r="H26" s="372">
        <v>46797600415</v>
      </c>
      <c r="I26" s="372">
        <v>29145248198</v>
      </c>
      <c r="J26" s="372">
        <v>33376647159</v>
      </c>
      <c r="K26" s="372">
        <v>34511510199</v>
      </c>
      <c r="L26" s="372">
        <v>43592756258</v>
      </c>
      <c r="M26" s="372">
        <v>32735721568</v>
      </c>
      <c r="N26" s="372">
        <v>20170743363</v>
      </c>
      <c r="O26" s="372">
        <v>26425571733</v>
      </c>
      <c r="P26" s="372">
        <v>37336690828</v>
      </c>
      <c r="Q26" s="372">
        <v>28793671859</v>
      </c>
      <c r="R26" s="372">
        <v>28698446646</v>
      </c>
      <c r="S26" s="372">
        <v>23864368636</v>
      </c>
      <c r="T26" s="379">
        <v>6</v>
      </c>
      <c r="U26" s="379">
        <v>7</v>
      </c>
      <c r="V26" s="379">
        <v>6</v>
      </c>
      <c r="W26" s="379">
        <v>7</v>
      </c>
      <c r="X26" s="379">
        <v>7</v>
      </c>
      <c r="Y26" s="379">
        <v>7</v>
      </c>
      <c r="Z26" s="379">
        <v>7</v>
      </c>
      <c r="AA26" s="379">
        <v>7</v>
      </c>
      <c r="AB26" s="379">
        <v>7</v>
      </c>
      <c r="AC26" s="379">
        <v>8</v>
      </c>
      <c r="AD26" s="379">
        <v>9</v>
      </c>
      <c r="AE26" s="379">
        <v>10</v>
      </c>
      <c r="AF26" s="379">
        <v>11</v>
      </c>
      <c r="AG26" s="379">
        <f t="shared" si="2"/>
        <v>12</v>
      </c>
      <c r="AH26" s="379"/>
      <c r="AI26" s="376" t="s">
        <v>1410</v>
      </c>
      <c r="AJ26">
        <v>53205347559</v>
      </c>
      <c r="AK26">
        <v>43379012571</v>
      </c>
      <c r="AL26">
        <v>46297249298</v>
      </c>
      <c r="AM26">
        <v>28807852913</v>
      </c>
      <c r="AN26">
        <v>33033144568</v>
      </c>
      <c r="AO26">
        <v>33971220767</v>
      </c>
      <c r="AP26">
        <v>43059736189</v>
      </c>
      <c r="AQ26">
        <v>32190193782</v>
      </c>
      <c r="AR26">
        <v>19667697364</v>
      </c>
      <c r="AS26">
        <v>25988649514</v>
      </c>
      <c r="AT26">
        <v>37064213249</v>
      </c>
      <c r="AU26">
        <v>28396500968</v>
      </c>
      <c r="AV26">
        <v>25965400933</v>
      </c>
      <c r="AW26">
        <v>21857053516</v>
      </c>
      <c r="AX26" s="379">
        <v>6</v>
      </c>
      <c r="AY26" s="379">
        <v>7</v>
      </c>
      <c r="AZ26" s="379">
        <v>6</v>
      </c>
      <c r="BA26" s="379">
        <v>6</v>
      </c>
      <c r="BB26" s="379">
        <v>7</v>
      </c>
      <c r="BC26" s="379">
        <v>7</v>
      </c>
      <c r="BD26" s="379">
        <v>7</v>
      </c>
      <c r="BE26" s="379">
        <v>7</v>
      </c>
      <c r="BF26" s="379">
        <v>7</v>
      </c>
      <c r="BG26" s="379">
        <v>9</v>
      </c>
      <c r="BH26" s="379">
        <v>9</v>
      </c>
      <c r="BI26" s="379">
        <v>9</v>
      </c>
      <c r="BJ26" s="379">
        <v>11</v>
      </c>
      <c r="BK26" s="379">
        <f t="shared" si="3"/>
        <v>12</v>
      </c>
      <c r="BL26" s="379"/>
      <c r="BM26" s="376" t="s">
        <v>1410</v>
      </c>
      <c r="BN26">
        <v>376219928</v>
      </c>
      <c r="BO26">
        <v>496823435</v>
      </c>
      <c r="BP26">
        <v>500351117</v>
      </c>
      <c r="BQ26">
        <v>337395285</v>
      </c>
      <c r="BR26">
        <v>343502591</v>
      </c>
      <c r="BS26">
        <v>540289432</v>
      </c>
      <c r="BT26">
        <v>533020069</v>
      </c>
      <c r="BU26">
        <v>545527786</v>
      </c>
      <c r="BV26">
        <v>503045999</v>
      </c>
      <c r="BW26">
        <v>436922219</v>
      </c>
      <c r="BX26">
        <v>272477579</v>
      </c>
      <c r="BY26">
        <v>397170891</v>
      </c>
      <c r="BZ26">
        <v>2733045713</v>
      </c>
      <c r="CA26">
        <v>2007315120</v>
      </c>
      <c r="CB26" s="379">
        <v>13</v>
      </c>
      <c r="CC26" s="379">
        <v>12</v>
      </c>
      <c r="CD26" s="379">
        <v>13</v>
      </c>
      <c r="CE26" s="379">
        <v>14</v>
      </c>
      <c r="CF26" s="379">
        <v>14</v>
      </c>
      <c r="CG26" s="379">
        <v>12</v>
      </c>
      <c r="CH26" s="379">
        <v>12</v>
      </c>
      <c r="CI26" s="379">
        <v>16</v>
      </c>
      <c r="CJ26" s="379">
        <v>13</v>
      </c>
      <c r="CK26" s="379">
        <v>18</v>
      </c>
      <c r="CL26" s="379">
        <v>22</v>
      </c>
      <c r="CM26" s="379">
        <v>24</v>
      </c>
      <c r="CN26" s="379">
        <v>6</v>
      </c>
      <c r="CO26" s="379">
        <f t="shared" si="4"/>
        <v>11</v>
      </c>
      <c r="CQ26" s="376" t="s">
        <v>1410</v>
      </c>
      <c r="CR26" s="372">
        <v>4043840643</v>
      </c>
      <c r="CS26" s="372">
        <v>6141905467</v>
      </c>
      <c r="CT26" s="372">
        <v>5264405083</v>
      </c>
      <c r="CU26" s="372">
        <v>2926294264</v>
      </c>
      <c r="CV26" s="372">
        <v>2343302676</v>
      </c>
      <c r="CW26" s="372">
        <v>2543688749</v>
      </c>
      <c r="CX26" s="372">
        <v>4319232322</v>
      </c>
      <c r="CY26" s="372">
        <v>6240262709</v>
      </c>
      <c r="CZ26" s="372">
        <v>5197132263</v>
      </c>
      <c r="DA26" s="372">
        <v>3557707798</v>
      </c>
      <c r="DB26" s="372">
        <v>7871319982</v>
      </c>
      <c r="DC26" s="372">
        <v>5955275896</v>
      </c>
      <c r="DD26" s="372">
        <v>5199060814</v>
      </c>
      <c r="DE26" s="372">
        <v>3885079112</v>
      </c>
      <c r="DF26" s="379">
        <v>32</v>
      </c>
      <c r="DG26" s="379">
        <v>27</v>
      </c>
      <c r="DH26" s="379">
        <v>31</v>
      </c>
      <c r="DI26" s="379">
        <v>37</v>
      </c>
      <c r="DJ26" s="379">
        <v>38</v>
      </c>
      <c r="DK26" s="379">
        <v>38</v>
      </c>
      <c r="DL26" s="379">
        <v>27</v>
      </c>
      <c r="DM26" s="379">
        <v>22</v>
      </c>
      <c r="DN26" s="379">
        <v>23</v>
      </c>
      <c r="DO26" s="379">
        <v>33</v>
      </c>
      <c r="DP26" s="379">
        <v>21</v>
      </c>
      <c r="DQ26" s="379">
        <v>29</v>
      </c>
      <c r="DR26" s="379">
        <v>34</v>
      </c>
      <c r="DS26" s="379">
        <f t="shared" si="5"/>
        <v>39</v>
      </c>
      <c r="DU26" s="376" t="s">
        <v>1410</v>
      </c>
      <c r="DV26" s="372">
        <v>57625408130</v>
      </c>
      <c r="DW26" s="372">
        <v>50017741473</v>
      </c>
      <c r="DX26" s="372">
        <v>52062005498</v>
      </c>
      <c r="DY26" s="372">
        <v>32071542462</v>
      </c>
      <c r="DZ26" s="372">
        <v>35719949835</v>
      </c>
      <c r="EA26" s="372">
        <v>37055198948</v>
      </c>
      <c r="EB26" s="372">
        <v>47911988580</v>
      </c>
      <c r="EC26" s="372">
        <v>38975984277</v>
      </c>
      <c r="ED26" s="372">
        <v>25367875626</v>
      </c>
      <c r="EE26" s="372">
        <v>29983279531</v>
      </c>
      <c r="EF26" s="372">
        <v>45208010810</v>
      </c>
      <c r="EG26" s="372">
        <v>34748947755</v>
      </c>
      <c r="EH26" s="372">
        <v>33897507460</v>
      </c>
      <c r="EI26" s="372">
        <f t="shared" si="0"/>
        <v>27749447748</v>
      </c>
      <c r="EJ26" s="379">
        <v>7</v>
      </c>
      <c r="EK26" s="379">
        <v>10</v>
      </c>
      <c r="EL26" s="379">
        <v>8</v>
      </c>
      <c r="EM26" s="379">
        <v>10</v>
      </c>
      <c r="EN26" s="379">
        <v>7</v>
      </c>
      <c r="EO26" s="379">
        <v>7</v>
      </c>
      <c r="EP26" s="379">
        <v>7</v>
      </c>
      <c r="EQ26" s="379">
        <v>7</v>
      </c>
      <c r="ER26" s="379">
        <v>10</v>
      </c>
      <c r="ES26" s="379">
        <v>13</v>
      </c>
      <c r="ET26" s="379">
        <v>9</v>
      </c>
      <c r="EU26" s="379">
        <v>15</v>
      </c>
      <c r="EV26" s="379">
        <v>14</v>
      </c>
      <c r="EW26" s="379">
        <f t="shared" si="6"/>
        <v>19</v>
      </c>
    </row>
    <row r="27" spans="1:153" x14ac:dyDescent="0.3">
      <c r="A27" s="371" t="s">
        <v>1758</v>
      </c>
      <c r="B27" s="371" t="s">
        <v>629</v>
      </c>
      <c r="C27" s="371" t="s">
        <v>1759</v>
      </c>
      <c r="E27" s="376" t="str">
        <f t="shared" si="1"/>
        <v>لاوس Laos</v>
      </c>
      <c r="F27" s="372">
        <v>72394</v>
      </c>
      <c r="G27" s="372"/>
      <c r="H27" s="372">
        <v>41285</v>
      </c>
      <c r="I27" s="372"/>
      <c r="J27" s="372">
        <v>750</v>
      </c>
      <c r="K27" s="372"/>
      <c r="L27" s="372">
        <v>41496</v>
      </c>
      <c r="M27" s="372">
        <v>73671</v>
      </c>
      <c r="N27" s="372"/>
      <c r="O27" s="372"/>
      <c r="P27" s="372"/>
      <c r="Q27" s="372"/>
      <c r="R27" s="372"/>
      <c r="S27" s="372"/>
      <c r="T27" s="379">
        <v>178</v>
      </c>
      <c r="U27" s="379" t="s">
        <v>3</v>
      </c>
      <c r="V27" s="379">
        <v>190</v>
      </c>
      <c r="W27" s="379" t="s">
        <v>3</v>
      </c>
      <c r="X27" s="379">
        <v>181</v>
      </c>
      <c r="Y27" s="379" t="s">
        <v>3</v>
      </c>
      <c r="Z27" s="379">
        <v>179</v>
      </c>
      <c r="AA27" s="379">
        <v>174</v>
      </c>
      <c r="AB27" s="379" t="s">
        <v>3</v>
      </c>
      <c r="AC27" s="379" t="s">
        <v>3</v>
      </c>
      <c r="AD27" s="379" t="s">
        <v>3</v>
      </c>
      <c r="AE27" s="379" t="s">
        <v>3</v>
      </c>
      <c r="AF27" s="379" t="s">
        <v>3</v>
      </c>
      <c r="AG27" s="379" t="str">
        <f t="shared" si="2"/>
        <v/>
      </c>
      <c r="AH27" s="379"/>
      <c r="AI27" s="376" t="s">
        <v>1680</v>
      </c>
      <c r="AJ27">
        <v>72394</v>
      </c>
      <c r="AP27">
        <v>41496</v>
      </c>
      <c r="AQ27">
        <v>73671</v>
      </c>
      <c r="AX27" s="379">
        <v>174</v>
      </c>
      <c r="AY27" s="379" t="s">
        <v>3</v>
      </c>
      <c r="AZ27" s="379" t="s">
        <v>3</v>
      </c>
      <c r="BA27" s="379" t="s">
        <v>3</v>
      </c>
      <c r="BB27" s="379" t="s">
        <v>3</v>
      </c>
      <c r="BC27" s="379" t="s">
        <v>3</v>
      </c>
      <c r="BD27" s="379">
        <v>176</v>
      </c>
      <c r="BE27" s="379">
        <v>173</v>
      </c>
      <c r="BF27" s="379" t="s">
        <v>3</v>
      </c>
      <c r="BG27" s="379" t="s">
        <v>3</v>
      </c>
      <c r="BH27" s="379" t="s">
        <v>3</v>
      </c>
      <c r="BI27" s="379" t="s">
        <v>3</v>
      </c>
      <c r="BJ27" s="379" t="s">
        <v>3</v>
      </c>
      <c r="BK27" s="379" t="str">
        <f t="shared" si="3"/>
        <v/>
      </c>
      <c r="BL27" s="379"/>
      <c r="BM27" s="376" t="s">
        <v>1680</v>
      </c>
      <c r="BP27">
        <v>41285</v>
      </c>
      <c r="BR27">
        <v>750</v>
      </c>
      <c r="CB27" s="379" t="s">
        <v>3</v>
      </c>
      <c r="CC27" s="379" t="s">
        <v>3</v>
      </c>
      <c r="CD27" s="379">
        <v>139</v>
      </c>
      <c r="CE27" s="379" t="s">
        <v>3</v>
      </c>
      <c r="CF27" s="379">
        <v>160</v>
      </c>
      <c r="CG27" s="379" t="s">
        <v>3</v>
      </c>
      <c r="CH27" s="379" t="s">
        <v>3</v>
      </c>
      <c r="CI27" s="379" t="s">
        <v>3</v>
      </c>
      <c r="CJ27" s="379" t="s">
        <v>3</v>
      </c>
      <c r="CK27" s="379" t="s">
        <v>3</v>
      </c>
      <c r="CL27" s="379" t="s">
        <v>3</v>
      </c>
      <c r="CM27" s="379" t="s">
        <v>3</v>
      </c>
      <c r="CN27" s="379" t="s">
        <v>3</v>
      </c>
      <c r="CO27" s="379" t="str">
        <f t="shared" si="4"/>
        <v/>
      </c>
      <c r="CQ27" s="376" t="s">
        <v>1680</v>
      </c>
      <c r="CR27" s="372">
        <v>1516093</v>
      </c>
      <c r="CS27" s="372">
        <v>637566</v>
      </c>
      <c r="CT27" s="372">
        <v>1623569</v>
      </c>
      <c r="CU27" s="372">
        <v>1589079</v>
      </c>
      <c r="CV27" s="372">
        <v>1052824</v>
      </c>
      <c r="CW27" s="372">
        <v>1627120</v>
      </c>
      <c r="CX27" s="372">
        <v>40907122</v>
      </c>
      <c r="CY27" s="372">
        <v>27568087</v>
      </c>
      <c r="CZ27" s="372">
        <v>8227660</v>
      </c>
      <c r="DA27" s="372">
        <v>10129511</v>
      </c>
      <c r="DB27" s="372">
        <v>22050367</v>
      </c>
      <c r="DC27" s="372">
        <v>95932820</v>
      </c>
      <c r="DD27" s="372">
        <v>168076170</v>
      </c>
      <c r="DE27" s="372">
        <v>210657941</v>
      </c>
      <c r="DF27" s="379">
        <v>148</v>
      </c>
      <c r="DG27" s="379">
        <v>170</v>
      </c>
      <c r="DH27" s="379">
        <v>151</v>
      </c>
      <c r="DI27" s="379">
        <v>154</v>
      </c>
      <c r="DJ27" s="379">
        <v>156</v>
      </c>
      <c r="DK27" s="379">
        <v>144</v>
      </c>
      <c r="DL27" s="379">
        <v>96</v>
      </c>
      <c r="DM27" s="379">
        <v>101</v>
      </c>
      <c r="DN27" s="379">
        <v>122</v>
      </c>
      <c r="DO27" s="379">
        <v>123</v>
      </c>
      <c r="DP27" s="379">
        <v>114</v>
      </c>
      <c r="DQ27" s="379">
        <v>93</v>
      </c>
      <c r="DR27" s="379">
        <v>90</v>
      </c>
      <c r="DS27" s="379">
        <f t="shared" si="5"/>
        <v>86</v>
      </c>
      <c r="DU27" s="376" t="s">
        <v>1680</v>
      </c>
      <c r="DV27" s="372">
        <v>1588487</v>
      </c>
      <c r="DW27" s="372">
        <v>637566</v>
      </c>
      <c r="DX27" s="372">
        <v>1664854</v>
      </c>
      <c r="DY27" s="372">
        <v>1589079</v>
      </c>
      <c r="DZ27" s="372">
        <v>1053574</v>
      </c>
      <c r="EA27" s="372">
        <v>1627120</v>
      </c>
      <c r="EB27" s="372">
        <v>40948618</v>
      </c>
      <c r="EC27" s="372">
        <v>27641758</v>
      </c>
      <c r="ED27" s="372">
        <v>8227660</v>
      </c>
      <c r="EE27" s="372">
        <v>10129511</v>
      </c>
      <c r="EF27" s="372">
        <v>22050367</v>
      </c>
      <c r="EG27" s="372">
        <v>95932820</v>
      </c>
      <c r="EH27" s="372">
        <v>168076170</v>
      </c>
      <c r="EI27" s="372">
        <f t="shared" si="0"/>
        <v>210657941</v>
      </c>
      <c r="EJ27" s="379">
        <v>176</v>
      </c>
      <c r="EK27" s="379">
        <v>186</v>
      </c>
      <c r="EL27" s="379">
        <v>173</v>
      </c>
      <c r="EM27" s="379">
        <v>177</v>
      </c>
      <c r="EN27" s="379">
        <v>177</v>
      </c>
      <c r="EO27" s="379">
        <v>171</v>
      </c>
      <c r="EP27" s="379">
        <v>120</v>
      </c>
      <c r="EQ27" s="379">
        <v>121</v>
      </c>
      <c r="ER27" s="379">
        <v>150</v>
      </c>
      <c r="ES27" s="379">
        <v>149</v>
      </c>
      <c r="ET27" s="379">
        <v>137</v>
      </c>
      <c r="EU27" s="379">
        <v>113</v>
      </c>
      <c r="EV27" s="379">
        <v>109</v>
      </c>
      <c r="EW27" s="379">
        <f t="shared" si="6"/>
        <v>104</v>
      </c>
    </row>
    <row r="28" spans="1:153" x14ac:dyDescent="0.3">
      <c r="A28" s="371" t="s">
        <v>1760</v>
      </c>
      <c r="B28" s="371" t="s">
        <v>81</v>
      </c>
      <c r="C28" s="371" t="s">
        <v>1761</v>
      </c>
      <c r="E28" s="376" t="str">
        <f t="shared" si="1"/>
        <v>كامبوديا Cambodia</v>
      </c>
      <c r="F28" s="372">
        <v>12761032</v>
      </c>
      <c r="G28" s="372">
        <v>1622500</v>
      </c>
      <c r="H28" s="372">
        <v>3033274</v>
      </c>
      <c r="I28" s="372">
        <v>4274347</v>
      </c>
      <c r="J28" s="372">
        <v>6592401</v>
      </c>
      <c r="K28" s="372">
        <v>38443865</v>
      </c>
      <c r="L28" s="372">
        <v>32787376</v>
      </c>
      <c r="M28" s="372">
        <v>17046433</v>
      </c>
      <c r="N28" s="372">
        <v>25004543</v>
      </c>
      <c r="O28" s="372">
        <v>16935843</v>
      </c>
      <c r="P28" s="372">
        <v>22032846</v>
      </c>
      <c r="Q28" s="372">
        <v>14887243</v>
      </c>
      <c r="R28" s="372">
        <v>31321937</v>
      </c>
      <c r="S28" s="372">
        <v>48643908</v>
      </c>
      <c r="T28" s="379">
        <v>114</v>
      </c>
      <c r="U28" s="379">
        <v>150</v>
      </c>
      <c r="V28" s="379">
        <v>142</v>
      </c>
      <c r="W28" s="379">
        <v>139</v>
      </c>
      <c r="X28" s="379">
        <v>129</v>
      </c>
      <c r="Y28" s="379">
        <v>100</v>
      </c>
      <c r="Z28" s="379">
        <v>102</v>
      </c>
      <c r="AA28" s="379">
        <v>110</v>
      </c>
      <c r="AB28" s="379">
        <v>102</v>
      </c>
      <c r="AC28" s="379">
        <v>122</v>
      </c>
      <c r="AD28" s="379">
        <v>118</v>
      </c>
      <c r="AE28" s="379">
        <v>126</v>
      </c>
      <c r="AF28" s="379">
        <v>111</v>
      </c>
      <c r="AG28" s="379">
        <f t="shared" si="2"/>
        <v>104</v>
      </c>
      <c r="AH28" s="379"/>
      <c r="AI28" s="376" t="s">
        <v>1616</v>
      </c>
      <c r="AJ28">
        <v>12602782</v>
      </c>
      <c r="AK28">
        <v>1352500</v>
      </c>
      <c r="AL28">
        <v>3031774</v>
      </c>
      <c r="AM28">
        <v>4274347</v>
      </c>
      <c r="AN28">
        <v>6592401</v>
      </c>
      <c r="AO28">
        <v>37850040</v>
      </c>
      <c r="AP28">
        <v>24726251</v>
      </c>
      <c r="AQ28">
        <v>15724891</v>
      </c>
      <c r="AR28">
        <v>24997032</v>
      </c>
      <c r="AS28">
        <v>16756483</v>
      </c>
      <c r="AT28">
        <v>13925046</v>
      </c>
      <c r="AU28">
        <v>14225743</v>
      </c>
      <c r="AV28">
        <v>30746330</v>
      </c>
      <c r="AW28">
        <v>47361611</v>
      </c>
      <c r="AX28" s="379">
        <v>106</v>
      </c>
      <c r="AY28" s="379">
        <v>151</v>
      </c>
      <c r="AZ28" s="379">
        <v>139</v>
      </c>
      <c r="BA28" s="379">
        <v>134</v>
      </c>
      <c r="BB28" s="379">
        <v>123</v>
      </c>
      <c r="BC28" s="379">
        <v>98</v>
      </c>
      <c r="BD28" s="379">
        <v>104</v>
      </c>
      <c r="BE28" s="379">
        <v>110</v>
      </c>
      <c r="BF28" s="379">
        <v>97</v>
      </c>
      <c r="BG28" s="379">
        <v>119</v>
      </c>
      <c r="BH28" s="379">
        <v>121</v>
      </c>
      <c r="BI28" s="379">
        <v>122</v>
      </c>
      <c r="BJ28" s="379">
        <v>107</v>
      </c>
      <c r="BK28" s="379">
        <f t="shared" si="3"/>
        <v>98</v>
      </c>
      <c r="BL28" s="379"/>
      <c r="BM28" s="376" t="s">
        <v>1616</v>
      </c>
      <c r="BN28">
        <v>158250</v>
      </c>
      <c r="BO28">
        <v>270000</v>
      </c>
      <c r="BP28">
        <v>1500</v>
      </c>
      <c r="BS28">
        <v>593825</v>
      </c>
      <c r="BT28">
        <v>8061125</v>
      </c>
      <c r="BU28">
        <v>1321542</v>
      </c>
      <c r="BV28">
        <v>7511</v>
      </c>
      <c r="BW28">
        <v>179360</v>
      </c>
      <c r="BX28">
        <v>8107800</v>
      </c>
      <c r="BY28">
        <v>661500</v>
      </c>
      <c r="BZ28">
        <v>575607</v>
      </c>
      <c r="CA28">
        <v>1282297</v>
      </c>
      <c r="CB28" s="379">
        <v>125</v>
      </c>
      <c r="CC28" s="379">
        <v>118</v>
      </c>
      <c r="CD28" s="379">
        <v>158</v>
      </c>
      <c r="CE28" s="379" t="s">
        <v>3</v>
      </c>
      <c r="CF28" s="379" t="s">
        <v>3</v>
      </c>
      <c r="CG28" s="379">
        <v>117</v>
      </c>
      <c r="CH28" s="379">
        <v>67</v>
      </c>
      <c r="CI28" s="379">
        <v>100</v>
      </c>
      <c r="CJ28" s="379">
        <v>137</v>
      </c>
      <c r="CK28" s="379">
        <v>125</v>
      </c>
      <c r="CL28" s="379">
        <v>71</v>
      </c>
      <c r="CM28" s="379">
        <v>112</v>
      </c>
      <c r="CN28" s="379">
        <v>117</v>
      </c>
      <c r="CO28" s="379">
        <f t="shared" si="4"/>
        <v>114</v>
      </c>
      <c r="CQ28" s="376" t="s">
        <v>1616</v>
      </c>
      <c r="CR28" s="372">
        <v>59237489</v>
      </c>
      <c r="CS28" s="372">
        <v>70063314</v>
      </c>
      <c r="CT28" s="372">
        <v>105779390</v>
      </c>
      <c r="CU28" s="372">
        <v>239178827</v>
      </c>
      <c r="CV28" s="372">
        <v>293181358</v>
      </c>
      <c r="CW28" s="372">
        <v>260240329</v>
      </c>
      <c r="CX28" s="372">
        <v>236911939</v>
      </c>
      <c r="CY28" s="372">
        <v>347291128</v>
      </c>
      <c r="CZ28" s="372">
        <v>307532945</v>
      </c>
      <c r="DA28" s="372">
        <v>346149134</v>
      </c>
      <c r="DB28" s="372">
        <v>367113955</v>
      </c>
      <c r="DC28" s="372">
        <v>362002708</v>
      </c>
      <c r="DD28" s="372">
        <v>412689204</v>
      </c>
      <c r="DE28" s="372">
        <v>416402947</v>
      </c>
      <c r="DF28" s="379">
        <v>88</v>
      </c>
      <c r="DG28" s="379">
        <v>87</v>
      </c>
      <c r="DH28" s="379">
        <v>83</v>
      </c>
      <c r="DI28" s="379">
        <v>72</v>
      </c>
      <c r="DJ28" s="379">
        <v>70</v>
      </c>
      <c r="DK28" s="379">
        <v>72</v>
      </c>
      <c r="DL28" s="379">
        <v>75</v>
      </c>
      <c r="DM28" s="379">
        <v>68</v>
      </c>
      <c r="DN28" s="379">
        <v>70</v>
      </c>
      <c r="DO28" s="379">
        <v>70</v>
      </c>
      <c r="DP28" s="379">
        <v>74</v>
      </c>
      <c r="DQ28" s="379">
        <v>72</v>
      </c>
      <c r="DR28" s="379">
        <v>73</v>
      </c>
      <c r="DS28" s="379">
        <f t="shared" si="5"/>
        <v>75</v>
      </c>
      <c r="DU28" s="376" t="s">
        <v>1616</v>
      </c>
      <c r="DV28" s="372">
        <v>71998521</v>
      </c>
      <c r="DW28" s="372">
        <v>71685814</v>
      </c>
      <c r="DX28" s="372">
        <v>108812664</v>
      </c>
      <c r="DY28" s="372">
        <v>243453174</v>
      </c>
      <c r="DZ28" s="372">
        <v>299773759</v>
      </c>
      <c r="EA28" s="372">
        <v>298684194</v>
      </c>
      <c r="EB28" s="372">
        <v>269699315</v>
      </c>
      <c r="EC28" s="372">
        <v>364337561</v>
      </c>
      <c r="ED28" s="372">
        <v>332537488</v>
      </c>
      <c r="EE28" s="372">
        <v>363084977</v>
      </c>
      <c r="EF28" s="372">
        <v>389146801</v>
      </c>
      <c r="EG28" s="372">
        <v>376889951</v>
      </c>
      <c r="EH28" s="372">
        <v>444011141</v>
      </c>
      <c r="EI28" s="372">
        <f t="shared" si="0"/>
        <v>465046855</v>
      </c>
      <c r="EJ28" s="379">
        <v>105</v>
      </c>
      <c r="EK28" s="379">
        <v>107</v>
      </c>
      <c r="EL28" s="379">
        <v>100</v>
      </c>
      <c r="EM28" s="379">
        <v>88</v>
      </c>
      <c r="EN28" s="379">
        <v>86</v>
      </c>
      <c r="EO28" s="379">
        <v>88</v>
      </c>
      <c r="EP28" s="379">
        <v>91</v>
      </c>
      <c r="EQ28" s="379">
        <v>82</v>
      </c>
      <c r="ER28" s="379">
        <v>81</v>
      </c>
      <c r="ES28" s="379">
        <v>89</v>
      </c>
      <c r="ET28" s="379">
        <v>94</v>
      </c>
      <c r="EU28" s="379">
        <v>92</v>
      </c>
      <c r="EV28" s="379">
        <v>92</v>
      </c>
      <c r="EW28" s="379">
        <f t="shared" si="6"/>
        <v>91</v>
      </c>
    </row>
    <row r="29" spans="1:153" x14ac:dyDescent="0.3">
      <c r="A29" s="371" t="s">
        <v>1762</v>
      </c>
      <c r="B29" s="371" t="s">
        <v>1763</v>
      </c>
      <c r="C29" s="371" t="s">
        <v>1764</v>
      </c>
      <c r="E29" s="376" t="str">
        <f t="shared" si="1"/>
        <v>فيتنام الشمالية (سابقا) North Vietnam (Previously)</v>
      </c>
      <c r="F29" s="372"/>
      <c r="G29" s="372"/>
      <c r="H29" s="372"/>
      <c r="I29" s="372"/>
      <c r="J29" s="372"/>
      <c r="K29" s="372"/>
      <c r="L29" s="372"/>
      <c r="M29" s="372"/>
      <c r="N29" s="372"/>
      <c r="O29" s="372"/>
      <c r="P29" s="372"/>
      <c r="Q29" s="372"/>
      <c r="R29" s="372"/>
      <c r="S29" s="372"/>
      <c r="T29" s="379" t="s">
        <v>3</v>
      </c>
      <c r="U29" s="379" t="s">
        <v>3</v>
      </c>
      <c r="V29" s="379" t="s">
        <v>3</v>
      </c>
      <c r="W29" s="379" t="s">
        <v>3</v>
      </c>
      <c r="X29" s="379" t="s">
        <v>3</v>
      </c>
      <c r="Y29" s="379" t="s">
        <v>3</v>
      </c>
      <c r="Z29" s="379" t="s">
        <v>3</v>
      </c>
      <c r="AA29" s="379" t="s">
        <v>3</v>
      </c>
      <c r="AB29" s="379" t="s">
        <v>3</v>
      </c>
      <c r="AC29" s="379" t="s">
        <v>3</v>
      </c>
      <c r="AD29" s="379" t="s">
        <v>3</v>
      </c>
      <c r="AE29" s="379" t="s">
        <v>3</v>
      </c>
      <c r="AF29" s="379" t="s">
        <v>3</v>
      </c>
      <c r="AG29" s="379" t="str">
        <f t="shared" si="2"/>
        <v/>
      </c>
      <c r="AH29" s="379"/>
      <c r="AI29" s="376" t="s">
        <v>1765</v>
      </c>
      <c r="AX29" s="379" t="s">
        <v>3</v>
      </c>
      <c r="AY29" s="379" t="s">
        <v>3</v>
      </c>
      <c r="AZ29" s="379" t="s">
        <v>3</v>
      </c>
      <c r="BA29" s="379" t="s">
        <v>3</v>
      </c>
      <c r="BB29" s="379" t="s">
        <v>3</v>
      </c>
      <c r="BC29" s="379" t="s">
        <v>3</v>
      </c>
      <c r="BD29" s="379" t="s">
        <v>3</v>
      </c>
      <c r="BE29" s="379" t="s">
        <v>3</v>
      </c>
      <c r="BF29" s="379" t="s">
        <v>3</v>
      </c>
      <c r="BG29" s="379" t="s">
        <v>3</v>
      </c>
      <c r="BH29" s="379" t="s">
        <v>3</v>
      </c>
      <c r="BI29" s="379" t="s">
        <v>3</v>
      </c>
      <c r="BJ29" s="379" t="s">
        <v>3</v>
      </c>
      <c r="BK29" s="379" t="str">
        <f t="shared" si="3"/>
        <v/>
      </c>
      <c r="BL29" s="379"/>
      <c r="BM29" s="376" t="s">
        <v>1765</v>
      </c>
      <c r="CB29" s="379" t="s">
        <v>3</v>
      </c>
      <c r="CC29" s="379" t="s">
        <v>3</v>
      </c>
      <c r="CD29" s="379" t="s">
        <v>3</v>
      </c>
      <c r="CE29" s="379" t="s">
        <v>3</v>
      </c>
      <c r="CF29" s="379" t="s">
        <v>3</v>
      </c>
      <c r="CG29" s="379" t="s">
        <v>3</v>
      </c>
      <c r="CH29" s="379" t="s">
        <v>3</v>
      </c>
      <c r="CI29" s="379" t="s">
        <v>3</v>
      </c>
      <c r="CJ29" s="379" t="s">
        <v>3</v>
      </c>
      <c r="CK29" s="379" t="s">
        <v>3</v>
      </c>
      <c r="CL29" s="379" t="s">
        <v>3</v>
      </c>
      <c r="CM29" s="379" t="s">
        <v>3</v>
      </c>
      <c r="CN29" s="379" t="s">
        <v>3</v>
      </c>
      <c r="CO29" s="379" t="str">
        <f t="shared" si="4"/>
        <v/>
      </c>
      <c r="CQ29" s="376" t="s">
        <v>1765</v>
      </c>
      <c r="CR29" s="372"/>
      <c r="CS29" s="372"/>
      <c r="CT29" s="372"/>
      <c r="CU29" s="372"/>
      <c r="CV29" s="372"/>
      <c r="CW29" s="372"/>
      <c r="CX29" s="372"/>
      <c r="CY29" s="372"/>
      <c r="CZ29" s="372"/>
      <c r="DA29" s="372"/>
      <c r="DB29" s="372"/>
      <c r="DC29" s="372"/>
      <c r="DD29" s="372"/>
      <c r="DE29" s="372"/>
      <c r="DF29" s="379" t="s">
        <v>3</v>
      </c>
      <c r="DG29" s="379" t="s">
        <v>3</v>
      </c>
      <c r="DH29" s="379" t="s">
        <v>3</v>
      </c>
      <c r="DI29" s="379" t="s">
        <v>3</v>
      </c>
      <c r="DJ29" s="379" t="s">
        <v>3</v>
      </c>
      <c r="DK29" s="379" t="s">
        <v>3</v>
      </c>
      <c r="DL29" s="379" t="s">
        <v>3</v>
      </c>
      <c r="DM29" s="379" t="s">
        <v>3</v>
      </c>
      <c r="DN29" s="379" t="s">
        <v>3</v>
      </c>
      <c r="DO29" s="379" t="s">
        <v>3</v>
      </c>
      <c r="DP29" s="379" t="s">
        <v>3</v>
      </c>
      <c r="DQ29" s="379" t="s">
        <v>3</v>
      </c>
      <c r="DR29" s="379" t="s">
        <v>3</v>
      </c>
      <c r="DS29" s="379" t="str">
        <f t="shared" si="5"/>
        <v/>
      </c>
      <c r="DU29" s="376" t="s">
        <v>1765</v>
      </c>
      <c r="DV29" s="372">
        <v>0</v>
      </c>
      <c r="DW29" s="372">
        <v>0</v>
      </c>
      <c r="DX29" s="372">
        <v>0</v>
      </c>
      <c r="DY29" s="372">
        <v>0</v>
      </c>
      <c r="DZ29" s="372">
        <v>0</v>
      </c>
      <c r="EA29" s="372">
        <v>0</v>
      </c>
      <c r="EB29" s="372">
        <v>0</v>
      </c>
      <c r="EC29" s="372">
        <v>0</v>
      </c>
      <c r="ED29" s="372">
        <v>0</v>
      </c>
      <c r="EE29" s="372">
        <v>0</v>
      </c>
      <c r="EF29" s="372">
        <v>0</v>
      </c>
      <c r="EG29" s="372">
        <v>0</v>
      </c>
      <c r="EH29" s="372">
        <v>0</v>
      </c>
      <c r="EI29" s="372">
        <f t="shared" si="0"/>
        <v>0</v>
      </c>
      <c r="EJ29" s="379">
        <v>224</v>
      </c>
      <c r="EK29" s="379">
        <v>227</v>
      </c>
      <c r="EL29" s="379">
        <v>223</v>
      </c>
      <c r="EM29" s="379">
        <v>227</v>
      </c>
      <c r="EN29" s="379">
        <v>222</v>
      </c>
      <c r="EO29" s="379">
        <v>227</v>
      </c>
      <c r="EP29" s="379">
        <v>226</v>
      </c>
      <c r="EQ29" s="379">
        <v>227</v>
      </c>
      <c r="ER29" s="379">
        <v>226</v>
      </c>
      <c r="ES29" s="379">
        <v>230</v>
      </c>
      <c r="ET29" s="379">
        <v>230</v>
      </c>
      <c r="EU29" s="379">
        <v>245</v>
      </c>
      <c r="EV29" s="379">
        <v>241</v>
      </c>
      <c r="EW29" s="379">
        <f t="shared" si="6"/>
        <v>236</v>
      </c>
    </row>
    <row r="30" spans="1:153" x14ac:dyDescent="0.3">
      <c r="A30" s="371" t="s">
        <v>1766</v>
      </c>
      <c r="B30" s="371" t="s">
        <v>50</v>
      </c>
      <c r="C30" s="371" t="s">
        <v>1767</v>
      </c>
      <c r="E30" s="376" t="str">
        <f t="shared" si="1"/>
        <v>فيتنام Vietnam</v>
      </c>
      <c r="F30" s="372">
        <v>1803195987</v>
      </c>
      <c r="G30" s="372">
        <v>2406576421</v>
      </c>
      <c r="H30" s="372">
        <v>3115123290</v>
      </c>
      <c r="I30" s="372">
        <v>2635999903</v>
      </c>
      <c r="J30" s="372">
        <v>2604767068</v>
      </c>
      <c r="K30" s="372">
        <v>3025950574</v>
      </c>
      <c r="L30" s="372">
        <v>3077444357</v>
      </c>
      <c r="M30" s="372">
        <v>2246526944</v>
      </c>
      <c r="N30" s="372">
        <v>2416585289</v>
      </c>
      <c r="O30" s="372">
        <v>2828897923</v>
      </c>
      <c r="P30" s="372">
        <v>4165837781</v>
      </c>
      <c r="Q30" s="372">
        <v>2991769024</v>
      </c>
      <c r="R30" s="372">
        <v>2583308052</v>
      </c>
      <c r="S30" s="372">
        <v>3160520795</v>
      </c>
      <c r="T30" s="379">
        <v>45</v>
      </c>
      <c r="U30" s="379">
        <v>37</v>
      </c>
      <c r="V30" s="379">
        <v>37</v>
      </c>
      <c r="W30" s="379">
        <v>35</v>
      </c>
      <c r="X30" s="379">
        <v>33</v>
      </c>
      <c r="Y30" s="379">
        <v>36</v>
      </c>
      <c r="Z30" s="379">
        <v>37</v>
      </c>
      <c r="AA30" s="379">
        <v>41</v>
      </c>
      <c r="AB30" s="379">
        <v>38</v>
      </c>
      <c r="AC30" s="379">
        <v>41</v>
      </c>
      <c r="AD30" s="379">
        <v>42</v>
      </c>
      <c r="AE30" s="379">
        <v>46</v>
      </c>
      <c r="AF30" s="379">
        <v>43</v>
      </c>
      <c r="AG30" s="379">
        <f t="shared" si="2"/>
        <v>46</v>
      </c>
      <c r="AH30" s="379"/>
      <c r="AI30" s="376" t="s">
        <v>1427</v>
      </c>
      <c r="AJ30">
        <v>1798682258</v>
      </c>
      <c r="AK30">
        <v>2400861226</v>
      </c>
      <c r="AL30">
        <v>3097649070</v>
      </c>
      <c r="AM30">
        <v>2622782821</v>
      </c>
      <c r="AN30">
        <v>2597195161</v>
      </c>
      <c r="AO30">
        <v>3009269347</v>
      </c>
      <c r="AP30">
        <v>3052265078</v>
      </c>
      <c r="AQ30">
        <v>2234740710</v>
      </c>
      <c r="AR30">
        <v>2404385347</v>
      </c>
      <c r="AS30">
        <v>2815755960</v>
      </c>
      <c r="AT30">
        <v>4162139760</v>
      </c>
      <c r="AU30">
        <v>2985631112</v>
      </c>
      <c r="AV30">
        <v>2566971081</v>
      </c>
      <c r="AW30">
        <v>3145418694</v>
      </c>
      <c r="AX30" s="379">
        <v>44</v>
      </c>
      <c r="AY30" s="379">
        <v>37</v>
      </c>
      <c r="AZ30" s="379">
        <v>37</v>
      </c>
      <c r="BA30" s="379">
        <v>35</v>
      </c>
      <c r="BB30" s="379">
        <v>33</v>
      </c>
      <c r="BC30" s="379">
        <v>36</v>
      </c>
      <c r="BD30" s="379">
        <v>36</v>
      </c>
      <c r="BE30" s="379">
        <v>40</v>
      </c>
      <c r="BF30" s="379">
        <v>36</v>
      </c>
      <c r="BG30" s="379">
        <v>40</v>
      </c>
      <c r="BH30" s="379">
        <v>41</v>
      </c>
      <c r="BI30" s="379">
        <v>43</v>
      </c>
      <c r="BJ30" s="379">
        <v>41</v>
      </c>
      <c r="BK30" s="379">
        <f t="shared" si="3"/>
        <v>43</v>
      </c>
      <c r="BL30" s="379"/>
      <c r="BM30" s="376" t="s">
        <v>1427</v>
      </c>
      <c r="BN30">
        <v>4513729</v>
      </c>
      <c r="BO30">
        <v>5715195</v>
      </c>
      <c r="BP30">
        <v>17474220</v>
      </c>
      <c r="BQ30">
        <v>13217082</v>
      </c>
      <c r="BR30">
        <v>7571907</v>
      </c>
      <c r="BS30">
        <v>16681227</v>
      </c>
      <c r="BT30">
        <v>25179279</v>
      </c>
      <c r="BU30">
        <v>11786234</v>
      </c>
      <c r="BV30">
        <v>12199942</v>
      </c>
      <c r="BW30">
        <v>13141963</v>
      </c>
      <c r="BX30">
        <v>3698021</v>
      </c>
      <c r="BY30">
        <v>6137912</v>
      </c>
      <c r="BZ30">
        <v>16336971</v>
      </c>
      <c r="CA30">
        <v>15102101</v>
      </c>
      <c r="CB30" s="379">
        <v>77</v>
      </c>
      <c r="CC30" s="379">
        <v>76</v>
      </c>
      <c r="CD30" s="379">
        <v>60</v>
      </c>
      <c r="CE30" s="379">
        <v>64</v>
      </c>
      <c r="CF30" s="379">
        <v>65</v>
      </c>
      <c r="CG30" s="379">
        <v>55</v>
      </c>
      <c r="CH30" s="379">
        <v>50</v>
      </c>
      <c r="CI30" s="379">
        <v>60</v>
      </c>
      <c r="CJ30" s="379">
        <v>58</v>
      </c>
      <c r="CK30" s="379">
        <v>61</v>
      </c>
      <c r="CL30" s="379">
        <v>86</v>
      </c>
      <c r="CM30" s="379">
        <v>76</v>
      </c>
      <c r="CN30" s="379">
        <v>61</v>
      </c>
      <c r="CO30" s="379">
        <f t="shared" si="4"/>
        <v>69</v>
      </c>
      <c r="CQ30" s="376" t="s">
        <v>1427</v>
      </c>
      <c r="CR30" s="372">
        <v>4952975328</v>
      </c>
      <c r="CS30" s="372">
        <v>8216343098</v>
      </c>
      <c r="CT30" s="372">
        <v>9997624106</v>
      </c>
      <c r="CU30" s="372">
        <v>11249555460</v>
      </c>
      <c r="CV30" s="372">
        <v>6981829012</v>
      </c>
      <c r="CW30" s="372">
        <v>6710351659</v>
      </c>
      <c r="CX30" s="372">
        <v>6264513685</v>
      </c>
      <c r="CY30" s="372">
        <v>6003050141</v>
      </c>
      <c r="CZ30" s="372">
        <v>4587578441</v>
      </c>
      <c r="DA30" s="372">
        <v>5379521212</v>
      </c>
      <c r="DB30" s="372">
        <v>7805474365</v>
      </c>
      <c r="DC30" s="372">
        <v>10291949295</v>
      </c>
      <c r="DD30" s="372">
        <v>11534747302</v>
      </c>
      <c r="DE30" s="372">
        <v>18153588759</v>
      </c>
      <c r="DF30" s="379">
        <v>29</v>
      </c>
      <c r="DG30" s="379">
        <v>16</v>
      </c>
      <c r="DH30" s="379">
        <v>15</v>
      </c>
      <c r="DI30" s="379">
        <v>15</v>
      </c>
      <c r="DJ30" s="379">
        <v>17</v>
      </c>
      <c r="DK30" s="379">
        <v>16</v>
      </c>
      <c r="DL30" s="379">
        <v>18</v>
      </c>
      <c r="DM30" s="379">
        <v>23</v>
      </c>
      <c r="DN30" s="379">
        <v>27</v>
      </c>
      <c r="DO30" s="379">
        <v>26</v>
      </c>
      <c r="DP30" s="379">
        <v>22</v>
      </c>
      <c r="DQ30" s="379">
        <v>19</v>
      </c>
      <c r="DR30" s="379">
        <v>19</v>
      </c>
      <c r="DS30" s="379">
        <f t="shared" si="5"/>
        <v>13</v>
      </c>
      <c r="DU30" s="376" t="s">
        <v>1427</v>
      </c>
      <c r="DV30" s="372">
        <v>6756171315</v>
      </c>
      <c r="DW30" s="372">
        <v>10622919519</v>
      </c>
      <c r="DX30" s="372">
        <v>13112747396</v>
      </c>
      <c r="DY30" s="372">
        <v>13885555363</v>
      </c>
      <c r="DZ30" s="372">
        <v>9586596080</v>
      </c>
      <c r="EA30" s="372">
        <v>9736302233</v>
      </c>
      <c r="EB30" s="372">
        <v>9341958042</v>
      </c>
      <c r="EC30" s="372">
        <v>8249577085</v>
      </c>
      <c r="ED30" s="372">
        <v>7004163730</v>
      </c>
      <c r="EE30" s="372">
        <v>8208419135</v>
      </c>
      <c r="EF30" s="372">
        <v>11971312146</v>
      </c>
      <c r="EG30" s="372">
        <v>13283718319</v>
      </c>
      <c r="EH30" s="372">
        <v>14118055354</v>
      </c>
      <c r="EI30" s="372">
        <f t="shared" si="0"/>
        <v>21314109554</v>
      </c>
      <c r="EJ30" s="379">
        <v>36</v>
      </c>
      <c r="EK30" s="379">
        <v>30</v>
      </c>
      <c r="EL30" s="379">
        <v>28</v>
      </c>
      <c r="EM30" s="379">
        <v>25</v>
      </c>
      <c r="EN30" s="379">
        <v>27</v>
      </c>
      <c r="EO30" s="379">
        <v>27</v>
      </c>
      <c r="EP30" s="379">
        <v>33</v>
      </c>
      <c r="EQ30" s="379">
        <v>32</v>
      </c>
      <c r="ER30" s="379">
        <v>31</v>
      </c>
      <c r="ES30" s="379">
        <v>33</v>
      </c>
      <c r="ET30" s="379">
        <v>33</v>
      </c>
      <c r="EU30" s="379">
        <v>31</v>
      </c>
      <c r="EV30" s="379">
        <v>29</v>
      </c>
      <c r="EW30" s="379">
        <f t="shared" si="6"/>
        <v>25</v>
      </c>
    </row>
    <row r="31" spans="1:153" x14ac:dyDescent="0.3">
      <c r="A31" s="371" t="s">
        <v>1768</v>
      </c>
      <c r="B31" s="371" t="s">
        <v>710</v>
      </c>
      <c r="C31" s="371" t="s">
        <v>1769</v>
      </c>
      <c r="E31" s="376" t="str">
        <f t="shared" si="1"/>
        <v>منغوليا Mongolia</v>
      </c>
      <c r="F31" s="372">
        <v>572162</v>
      </c>
      <c r="G31" s="372">
        <v>532672</v>
      </c>
      <c r="H31" s="372">
        <v>1610185</v>
      </c>
      <c r="I31" s="372">
        <v>7704412</v>
      </c>
      <c r="J31" s="372">
        <v>993361</v>
      </c>
      <c r="K31" s="372">
        <v>2028875</v>
      </c>
      <c r="L31" s="372">
        <v>632323</v>
      </c>
      <c r="M31" s="372">
        <v>1875760</v>
      </c>
      <c r="N31" s="372">
        <v>1181032</v>
      </c>
      <c r="O31" s="372">
        <v>4410581</v>
      </c>
      <c r="P31" s="372">
        <v>5175290</v>
      </c>
      <c r="Q31" s="372">
        <v>2570079</v>
      </c>
      <c r="R31" s="372">
        <v>86055</v>
      </c>
      <c r="S31" s="372">
        <v>652538</v>
      </c>
      <c r="T31" s="379">
        <v>159</v>
      </c>
      <c r="U31" s="379">
        <v>161</v>
      </c>
      <c r="V31" s="379">
        <v>152</v>
      </c>
      <c r="W31" s="379">
        <v>128</v>
      </c>
      <c r="X31" s="379">
        <v>159</v>
      </c>
      <c r="Y31" s="379">
        <v>145</v>
      </c>
      <c r="Z31" s="379">
        <v>161</v>
      </c>
      <c r="AA31" s="379">
        <v>150</v>
      </c>
      <c r="AB31" s="379">
        <v>151</v>
      </c>
      <c r="AC31" s="379">
        <v>145</v>
      </c>
      <c r="AD31" s="379">
        <v>137</v>
      </c>
      <c r="AE31" s="379">
        <v>150</v>
      </c>
      <c r="AF31" s="379">
        <v>175</v>
      </c>
      <c r="AG31" s="379">
        <f t="shared" si="2"/>
        <v>167</v>
      </c>
      <c r="AH31" s="379"/>
      <c r="AI31" s="376" t="s">
        <v>1638</v>
      </c>
      <c r="AJ31">
        <v>461962</v>
      </c>
      <c r="AK31">
        <v>532672</v>
      </c>
      <c r="AL31">
        <v>1608917</v>
      </c>
      <c r="AM31">
        <v>7704412</v>
      </c>
      <c r="AN31">
        <v>963361</v>
      </c>
      <c r="AO31">
        <v>1819164</v>
      </c>
      <c r="AP31">
        <v>258113</v>
      </c>
      <c r="AQ31">
        <v>1874760</v>
      </c>
      <c r="AR31">
        <v>1101032</v>
      </c>
      <c r="AS31">
        <v>4410581</v>
      </c>
      <c r="AT31">
        <v>5175290</v>
      </c>
      <c r="AU31">
        <v>2570079</v>
      </c>
      <c r="AV31">
        <v>86055</v>
      </c>
      <c r="AW31">
        <v>186282</v>
      </c>
      <c r="AX31" s="379">
        <v>161</v>
      </c>
      <c r="AY31" s="379">
        <v>162</v>
      </c>
      <c r="AZ31" s="379">
        <v>150</v>
      </c>
      <c r="BA31" s="379">
        <v>122</v>
      </c>
      <c r="BB31" s="379">
        <v>153</v>
      </c>
      <c r="BC31" s="379">
        <v>143</v>
      </c>
      <c r="BD31" s="379">
        <v>167</v>
      </c>
      <c r="BE31" s="379">
        <v>147</v>
      </c>
      <c r="BF31" s="379">
        <v>147</v>
      </c>
      <c r="BG31" s="379">
        <v>142</v>
      </c>
      <c r="BH31" s="379">
        <v>136</v>
      </c>
      <c r="BI31" s="379">
        <v>148</v>
      </c>
      <c r="BJ31" s="379">
        <v>174</v>
      </c>
      <c r="BK31" s="379">
        <f t="shared" si="3"/>
        <v>172</v>
      </c>
      <c r="BL31" s="379"/>
      <c r="BM31" s="376" t="s">
        <v>1638</v>
      </c>
      <c r="BN31">
        <v>110200</v>
      </c>
      <c r="BP31">
        <v>1268</v>
      </c>
      <c r="BR31">
        <v>30000</v>
      </c>
      <c r="BS31">
        <v>209711</v>
      </c>
      <c r="BT31">
        <v>374210</v>
      </c>
      <c r="BU31">
        <v>1000</v>
      </c>
      <c r="BV31">
        <v>80000</v>
      </c>
      <c r="CA31">
        <v>466256</v>
      </c>
      <c r="CB31" s="379">
        <v>134</v>
      </c>
      <c r="CC31" s="379" t="s">
        <v>3</v>
      </c>
      <c r="CD31" s="379">
        <v>159</v>
      </c>
      <c r="CE31" s="379" t="s">
        <v>3</v>
      </c>
      <c r="CF31" s="379">
        <v>147</v>
      </c>
      <c r="CG31" s="379">
        <v>132</v>
      </c>
      <c r="CH31" s="379">
        <v>122</v>
      </c>
      <c r="CI31" s="379">
        <v>158</v>
      </c>
      <c r="CJ31" s="379">
        <v>127</v>
      </c>
      <c r="CK31" s="379" t="s">
        <v>3</v>
      </c>
      <c r="CL31" s="379" t="s">
        <v>3</v>
      </c>
      <c r="CM31" s="379" t="s">
        <v>3</v>
      </c>
      <c r="CN31" s="379" t="s">
        <v>3</v>
      </c>
      <c r="CO31" s="379">
        <f t="shared" si="4"/>
        <v>127</v>
      </c>
      <c r="CQ31" s="376" t="s">
        <v>1638</v>
      </c>
      <c r="CR31" s="372">
        <v>11810572</v>
      </c>
      <c r="CS31" s="372">
        <v>2654058</v>
      </c>
      <c r="CT31" s="372">
        <v>2600379</v>
      </c>
      <c r="CU31" s="372">
        <v>4988929</v>
      </c>
      <c r="CV31" s="372">
        <v>16695150</v>
      </c>
      <c r="CW31" s="372">
        <v>5275941</v>
      </c>
      <c r="CX31" s="372">
        <v>3399578</v>
      </c>
      <c r="CY31" s="372">
        <v>2783729</v>
      </c>
      <c r="CZ31" s="372">
        <v>1055836</v>
      </c>
      <c r="DA31" s="372">
        <v>2367858</v>
      </c>
      <c r="DB31" s="372">
        <v>160816</v>
      </c>
      <c r="DC31" s="372">
        <v>2438282</v>
      </c>
      <c r="DD31" s="372">
        <v>204473</v>
      </c>
      <c r="DE31" s="372">
        <v>928274</v>
      </c>
      <c r="DF31" s="379">
        <v>114</v>
      </c>
      <c r="DG31" s="379">
        <v>137</v>
      </c>
      <c r="DH31" s="379">
        <v>138</v>
      </c>
      <c r="DI31" s="379">
        <v>127</v>
      </c>
      <c r="DJ31" s="379">
        <v>105</v>
      </c>
      <c r="DK31" s="379">
        <v>125</v>
      </c>
      <c r="DL31" s="379">
        <v>138</v>
      </c>
      <c r="DM31" s="379">
        <v>135</v>
      </c>
      <c r="DN31" s="379">
        <v>149</v>
      </c>
      <c r="DO31" s="379">
        <v>144</v>
      </c>
      <c r="DP31" s="379">
        <v>171</v>
      </c>
      <c r="DQ31" s="379">
        <v>142</v>
      </c>
      <c r="DR31" s="379">
        <v>184</v>
      </c>
      <c r="DS31" s="379">
        <f t="shared" si="5"/>
        <v>171</v>
      </c>
      <c r="DU31" s="376" t="s">
        <v>1638</v>
      </c>
      <c r="DV31" s="372">
        <v>12382734</v>
      </c>
      <c r="DW31" s="372">
        <v>3186730</v>
      </c>
      <c r="DX31" s="372">
        <v>4210564</v>
      </c>
      <c r="DY31" s="372">
        <v>12693341</v>
      </c>
      <c r="DZ31" s="372">
        <v>17688511</v>
      </c>
      <c r="EA31" s="372">
        <v>7304816</v>
      </c>
      <c r="EB31" s="372">
        <v>4031901</v>
      </c>
      <c r="EC31" s="372">
        <v>4659489</v>
      </c>
      <c r="ED31" s="372">
        <v>2236868</v>
      </c>
      <c r="EE31" s="372">
        <v>6778439</v>
      </c>
      <c r="EF31" s="372">
        <v>5336106</v>
      </c>
      <c r="EG31" s="372">
        <v>5008361</v>
      </c>
      <c r="EH31" s="372">
        <v>290528</v>
      </c>
      <c r="EI31" s="372">
        <f t="shared" si="0"/>
        <v>1580812</v>
      </c>
      <c r="EJ31" s="379">
        <v>143</v>
      </c>
      <c r="EK31" s="379">
        <v>167</v>
      </c>
      <c r="EL31" s="379">
        <v>161</v>
      </c>
      <c r="EM31" s="379">
        <v>141</v>
      </c>
      <c r="EN31" s="379">
        <v>126</v>
      </c>
      <c r="EO31" s="379">
        <v>150</v>
      </c>
      <c r="EP31" s="379">
        <v>165</v>
      </c>
      <c r="EQ31" s="379">
        <v>156</v>
      </c>
      <c r="ER31" s="379">
        <v>172</v>
      </c>
      <c r="ES31" s="379">
        <v>158</v>
      </c>
      <c r="ET31" s="379">
        <v>158</v>
      </c>
      <c r="EU31" s="379">
        <v>159</v>
      </c>
      <c r="EV31" s="379">
        <v>196</v>
      </c>
      <c r="EW31" s="379">
        <f t="shared" si="6"/>
        <v>181</v>
      </c>
    </row>
    <row r="32" spans="1:153" x14ac:dyDescent="0.3">
      <c r="A32" s="371" t="s">
        <v>1770</v>
      </c>
      <c r="B32" s="371" t="s">
        <v>26</v>
      </c>
      <c r="C32" s="371" t="s">
        <v>1771</v>
      </c>
      <c r="E32" s="376" t="str">
        <f t="shared" si="1"/>
        <v>الصين China</v>
      </c>
      <c r="F32" s="372">
        <v>188229064082</v>
      </c>
      <c r="G32" s="372">
        <v>188936496554</v>
      </c>
      <c r="H32" s="372">
        <v>160680232253</v>
      </c>
      <c r="I32" s="372">
        <v>92069105380</v>
      </c>
      <c r="J32" s="372">
        <v>79916120973</v>
      </c>
      <c r="K32" s="372">
        <v>97353798719</v>
      </c>
      <c r="L32" s="372">
        <v>146702947110</v>
      </c>
      <c r="M32" s="372">
        <v>179668870019</v>
      </c>
      <c r="N32" s="372">
        <v>120015771176</v>
      </c>
      <c r="O32" s="372">
        <v>190911168575</v>
      </c>
      <c r="P32" s="372">
        <v>249926247490</v>
      </c>
      <c r="Q32" s="372">
        <v>199331298142</v>
      </c>
      <c r="R32" s="372">
        <v>174511900266</v>
      </c>
      <c r="S32" s="372">
        <v>170378492638</v>
      </c>
      <c r="T32" s="379">
        <v>3</v>
      </c>
      <c r="U32" s="379">
        <v>2</v>
      </c>
      <c r="V32" s="379">
        <v>2</v>
      </c>
      <c r="W32" s="379">
        <v>1</v>
      </c>
      <c r="X32" s="379">
        <v>1</v>
      </c>
      <c r="Y32" s="379">
        <v>2</v>
      </c>
      <c r="Z32" s="379">
        <v>1</v>
      </c>
      <c r="AA32" s="379">
        <v>1</v>
      </c>
      <c r="AB32" s="379">
        <v>1</v>
      </c>
      <c r="AC32" s="379">
        <v>1</v>
      </c>
      <c r="AD32" s="379">
        <v>1</v>
      </c>
      <c r="AE32" s="379">
        <v>1</v>
      </c>
      <c r="AF32" s="379">
        <v>1</v>
      </c>
      <c r="AG32" s="379">
        <f t="shared" si="2"/>
        <v>1</v>
      </c>
      <c r="AH32" s="379"/>
      <c r="AI32" s="376" t="s">
        <v>1274</v>
      </c>
      <c r="AJ32">
        <v>188023528741</v>
      </c>
      <c r="AK32">
        <v>188470669215</v>
      </c>
      <c r="AL32">
        <v>160009819437</v>
      </c>
      <c r="AM32">
        <v>91372676995</v>
      </c>
      <c r="AN32">
        <v>79358559762</v>
      </c>
      <c r="AO32">
        <v>96369651899</v>
      </c>
      <c r="AP32">
        <v>145561929106</v>
      </c>
      <c r="AQ32">
        <v>178500750732</v>
      </c>
      <c r="AR32">
        <v>118688188550</v>
      </c>
      <c r="AS32">
        <v>189800667866</v>
      </c>
      <c r="AT32">
        <v>249373417600</v>
      </c>
      <c r="AU32">
        <v>198514866379</v>
      </c>
      <c r="AV32">
        <v>171770484016</v>
      </c>
      <c r="AW32">
        <v>166218160394</v>
      </c>
      <c r="AX32" s="379">
        <v>3</v>
      </c>
      <c r="AY32" s="379">
        <v>2</v>
      </c>
      <c r="AZ32" s="379">
        <v>2</v>
      </c>
      <c r="BA32" s="379">
        <v>1</v>
      </c>
      <c r="BB32" s="379">
        <v>1</v>
      </c>
      <c r="BC32" s="379">
        <v>2</v>
      </c>
      <c r="BD32" s="379">
        <v>1</v>
      </c>
      <c r="BE32" s="379">
        <v>1</v>
      </c>
      <c r="BF32" s="379">
        <v>1</v>
      </c>
      <c r="BG32" s="379">
        <v>1</v>
      </c>
      <c r="BH32" s="379">
        <v>1</v>
      </c>
      <c r="BI32" s="379">
        <v>1</v>
      </c>
      <c r="BJ32" s="379">
        <v>1</v>
      </c>
      <c r="BK32" s="379">
        <f t="shared" si="3"/>
        <v>1</v>
      </c>
      <c r="BL32" s="379"/>
      <c r="BM32" s="376" t="s">
        <v>1274</v>
      </c>
      <c r="BN32">
        <v>205535341</v>
      </c>
      <c r="BO32">
        <v>465827339</v>
      </c>
      <c r="BP32">
        <v>670412816</v>
      </c>
      <c r="BQ32">
        <v>696428385</v>
      </c>
      <c r="BR32">
        <v>557561211</v>
      </c>
      <c r="BS32">
        <v>984146820</v>
      </c>
      <c r="BT32">
        <v>1141018004</v>
      </c>
      <c r="BU32">
        <v>1168119287</v>
      </c>
      <c r="BV32">
        <v>1327582626</v>
      </c>
      <c r="BW32">
        <v>1110500709</v>
      </c>
      <c r="BX32">
        <v>552829890</v>
      </c>
      <c r="BY32">
        <v>816431763</v>
      </c>
      <c r="BZ32">
        <v>2741416250</v>
      </c>
      <c r="CA32">
        <v>4160332244</v>
      </c>
      <c r="CB32" s="379">
        <v>20</v>
      </c>
      <c r="CC32" s="379">
        <v>13</v>
      </c>
      <c r="CD32" s="379">
        <v>9</v>
      </c>
      <c r="CE32" s="379">
        <v>10</v>
      </c>
      <c r="CF32" s="379">
        <v>11</v>
      </c>
      <c r="CG32" s="379">
        <v>8</v>
      </c>
      <c r="CH32" s="379">
        <v>6</v>
      </c>
      <c r="CI32" s="379">
        <v>6</v>
      </c>
      <c r="CJ32" s="379">
        <v>5</v>
      </c>
      <c r="CK32" s="379">
        <v>10</v>
      </c>
      <c r="CL32" s="379">
        <v>15</v>
      </c>
      <c r="CM32" s="379">
        <v>12</v>
      </c>
      <c r="CN32" s="379">
        <v>5</v>
      </c>
      <c r="CO32" s="379">
        <f t="shared" si="4"/>
        <v>7</v>
      </c>
      <c r="CQ32" s="376" t="s">
        <v>1274</v>
      </c>
      <c r="CR32" s="372">
        <v>74194573377</v>
      </c>
      <c r="CS32" s="372">
        <v>78487711837</v>
      </c>
      <c r="CT32" s="372">
        <v>87121670558</v>
      </c>
      <c r="CU32" s="372">
        <v>92397906991</v>
      </c>
      <c r="CV32" s="372">
        <v>75308864948</v>
      </c>
      <c r="CW32" s="372">
        <v>76971425937</v>
      </c>
      <c r="CX32" s="372">
        <v>81821161996</v>
      </c>
      <c r="CY32" s="372">
        <v>105571328553</v>
      </c>
      <c r="CZ32" s="372">
        <v>101562279192</v>
      </c>
      <c r="DA32" s="372">
        <v>113380856316</v>
      </c>
      <c r="DB32" s="372">
        <v>149251728354</v>
      </c>
      <c r="DC32" s="372">
        <v>162549731467</v>
      </c>
      <c r="DD32" s="372">
        <v>208746400814</v>
      </c>
      <c r="DE32" s="372">
        <v>261225994140</v>
      </c>
      <c r="DF32" s="379">
        <v>2</v>
      </c>
      <c r="DG32" s="379">
        <v>2</v>
      </c>
      <c r="DH32" s="379">
        <v>1</v>
      </c>
      <c r="DI32" s="379">
        <v>1</v>
      </c>
      <c r="DJ32" s="379">
        <v>2</v>
      </c>
      <c r="DK32" s="379">
        <v>1</v>
      </c>
      <c r="DL32" s="379">
        <v>1</v>
      </c>
      <c r="DM32" s="379">
        <v>1</v>
      </c>
      <c r="DN32" s="379">
        <v>1</v>
      </c>
      <c r="DO32" s="379">
        <v>1</v>
      </c>
      <c r="DP32" s="379">
        <v>1</v>
      </c>
      <c r="DQ32" s="379">
        <v>1</v>
      </c>
      <c r="DR32" s="379">
        <v>1</v>
      </c>
      <c r="DS32" s="379">
        <f t="shared" si="5"/>
        <v>1</v>
      </c>
      <c r="DU32" s="376" t="s">
        <v>1274</v>
      </c>
      <c r="DV32" s="372">
        <v>262423637459</v>
      </c>
      <c r="DW32" s="372">
        <v>267424208391</v>
      </c>
      <c r="DX32" s="372">
        <v>247801902811</v>
      </c>
      <c r="DY32" s="372">
        <v>184467012371</v>
      </c>
      <c r="DZ32" s="372">
        <v>155224985921</v>
      </c>
      <c r="EA32" s="372">
        <v>174325224656</v>
      </c>
      <c r="EB32" s="372">
        <v>228524109106</v>
      </c>
      <c r="EC32" s="372">
        <v>285240198572</v>
      </c>
      <c r="ED32" s="372">
        <v>221578050368</v>
      </c>
      <c r="EE32" s="372">
        <v>304292024891</v>
      </c>
      <c r="EF32" s="372">
        <v>399177975844</v>
      </c>
      <c r="EG32" s="372">
        <v>361881029609</v>
      </c>
      <c r="EH32" s="372">
        <v>383258301080</v>
      </c>
      <c r="EI32" s="372">
        <f t="shared" si="0"/>
        <v>431604486778</v>
      </c>
      <c r="EJ32" s="379">
        <v>2</v>
      </c>
      <c r="EK32" s="379">
        <v>2</v>
      </c>
      <c r="EL32" s="379">
        <v>1</v>
      </c>
      <c r="EM32" s="379">
        <v>1</v>
      </c>
      <c r="EN32" s="379">
        <v>1</v>
      </c>
      <c r="EO32" s="379">
        <v>1</v>
      </c>
      <c r="EP32" s="379">
        <v>1</v>
      </c>
      <c r="EQ32" s="379">
        <v>1</v>
      </c>
      <c r="ER32" s="379">
        <v>1</v>
      </c>
      <c r="ES32" s="379">
        <v>1</v>
      </c>
      <c r="ET32" s="379">
        <v>1</v>
      </c>
      <c r="EU32" s="379">
        <v>1</v>
      </c>
      <c r="EV32" s="379">
        <v>1</v>
      </c>
      <c r="EW32" s="379">
        <f t="shared" si="6"/>
        <v>1</v>
      </c>
    </row>
    <row r="33" spans="1:153" x14ac:dyDescent="0.3">
      <c r="A33" s="371" t="s">
        <v>1772</v>
      </c>
      <c r="B33" s="371" t="s">
        <v>31</v>
      </c>
      <c r="C33" s="371" t="s">
        <v>1773</v>
      </c>
      <c r="E33" s="376" t="str">
        <f t="shared" si="1"/>
        <v>تايوان Taiwan</v>
      </c>
      <c r="F33" s="372">
        <v>50277389034</v>
      </c>
      <c r="G33" s="372">
        <v>51920686365</v>
      </c>
      <c r="H33" s="372">
        <v>43770672456</v>
      </c>
      <c r="I33" s="372">
        <v>23523615780</v>
      </c>
      <c r="J33" s="372">
        <v>19813772303</v>
      </c>
      <c r="K33" s="372">
        <v>21510939134</v>
      </c>
      <c r="L33" s="372">
        <v>27880976633</v>
      </c>
      <c r="M33" s="372">
        <v>26363251203</v>
      </c>
      <c r="N33" s="372">
        <v>15576729965</v>
      </c>
      <c r="O33" s="372">
        <v>26337395615</v>
      </c>
      <c r="P33" s="372">
        <v>39125584556</v>
      </c>
      <c r="Q33" s="372">
        <v>30968458335</v>
      </c>
      <c r="R33" s="372">
        <v>29587233379</v>
      </c>
      <c r="S33" s="372">
        <v>25250491674</v>
      </c>
      <c r="T33" s="379">
        <v>7</v>
      </c>
      <c r="U33" s="379">
        <v>6</v>
      </c>
      <c r="V33" s="379">
        <v>8</v>
      </c>
      <c r="W33" s="379">
        <v>8</v>
      </c>
      <c r="X33" s="379">
        <v>8</v>
      </c>
      <c r="Y33" s="379">
        <v>9</v>
      </c>
      <c r="Z33" s="379">
        <v>10</v>
      </c>
      <c r="AA33" s="379">
        <v>10</v>
      </c>
      <c r="AB33" s="379">
        <v>11</v>
      </c>
      <c r="AC33" s="379">
        <v>10</v>
      </c>
      <c r="AD33" s="379">
        <v>8</v>
      </c>
      <c r="AE33" s="379">
        <v>8</v>
      </c>
      <c r="AF33" s="379">
        <v>10</v>
      </c>
      <c r="AG33" s="379">
        <f t="shared" si="2"/>
        <v>11</v>
      </c>
      <c r="AH33" s="379"/>
      <c r="AI33" s="376" t="s">
        <v>1354</v>
      </c>
      <c r="AJ33">
        <v>50267372973</v>
      </c>
      <c r="AK33">
        <v>51915809324</v>
      </c>
      <c r="AL33">
        <v>43766188710</v>
      </c>
      <c r="AM33">
        <v>23518916670</v>
      </c>
      <c r="AN33">
        <v>19806876713</v>
      </c>
      <c r="AO33">
        <v>21409347840</v>
      </c>
      <c r="AP33">
        <v>27859406410</v>
      </c>
      <c r="AQ33">
        <v>26274645438</v>
      </c>
      <c r="AR33">
        <v>15479985376</v>
      </c>
      <c r="AS33">
        <v>26006077258</v>
      </c>
      <c r="AT33">
        <v>38993320420</v>
      </c>
      <c r="AU33">
        <v>30958107998</v>
      </c>
      <c r="AV33">
        <v>29578257717</v>
      </c>
      <c r="AW33">
        <v>25074931720</v>
      </c>
      <c r="AX33" s="379">
        <v>7</v>
      </c>
      <c r="AY33" s="379">
        <v>6</v>
      </c>
      <c r="AZ33" s="379">
        <v>7</v>
      </c>
      <c r="BA33" s="379">
        <v>8</v>
      </c>
      <c r="BB33" s="379">
        <v>8</v>
      </c>
      <c r="BC33" s="379">
        <v>8</v>
      </c>
      <c r="BD33" s="379">
        <v>10</v>
      </c>
      <c r="BE33" s="379">
        <v>9</v>
      </c>
      <c r="BF33" s="379">
        <v>10</v>
      </c>
      <c r="BG33" s="379">
        <v>8</v>
      </c>
      <c r="BH33" s="379">
        <v>8</v>
      </c>
      <c r="BI33" s="379">
        <v>7</v>
      </c>
      <c r="BJ33" s="379">
        <v>9</v>
      </c>
      <c r="BK33" s="379">
        <f t="shared" si="3"/>
        <v>11</v>
      </c>
      <c r="BL33" s="379"/>
      <c r="BM33" s="376" t="s">
        <v>1354</v>
      </c>
      <c r="BN33">
        <v>10016061</v>
      </c>
      <c r="BO33">
        <v>4877041</v>
      </c>
      <c r="BP33">
        <v>4483746</v>
      </c>
      <c r="BQ33">
        <v>4699110</v>
      </c>
      <c r="BR33">
        <v>6895590</v>
      </c>
      <c r="BS33">
        <v>101591294</v>
      </c>
      <c r="BT33">
        <v>21570223</v>
      </c>
      <c r="BU33">
        <v>88605765</v>
      </c>
      <c r="BV33">
        <v>96744589</v>
      </c>
      <c r="BW33">
        <v>331318357</v>
      </c>
      <c r="BX33">
        <v>132264136</v>
      </c>
      <c r="BY33">
        <v>10350337</v>
      </c>
      <c r="BZ33">
        <v>8975662</v>
      </c>
      <c r="CA33">
        <v>175559954</v>
      </c>
      <c r="CB33" s="379">
        <v>64</v>
      </c>
      <c r="CC33" s="379">
        <v>78</v>
      </c>
      <c r="CD33" s="379">
        <v>78</v>
      </c>
      <c r="CE33" s="379">
        <v>79</v>
      </c>
      <c r="CF33" s="379">
        <v>67</v>
      </c>
      <c r="CG33" s="379">
        <v>31</v>
      </c>
      <c r="CH33" s="379">
        <v>54</v>
      </c>
      <c r="CI33" s="379">
        <v>32</v>
      </c>
      <c r="CJ33" s="379">
        <v>32</v>
      </c>
      <c r="CK33" s="379">
        <v>22</v>
      </c>
      <c r="CL33" s="379">
        <v>32</v>
      </c>
      <c r="CM33" s="379">
        <v>62</v>
      </c>
      <c r="CN33" s="379">
        <v>72</v>
      </c>
      <c r="CO33" s="379">
        <f t="shared" si="4"/>
        <v>36</v>
      </c>
      <c r="CQ33" s="376" t="s">
        <v>1354</v>
      </c>
      <c r="CR33" s="372">
        <v>6621533080</v>
      </c>
      <c r="CS33" s="372">
        <v>6674963457</v>
      </c>
      <c r="CT33" s="372">
        <v>7459547235</v>
      </c>
      <c r="CU33" s="372">
        <v>7294214562</v>
      </c>
      <c r="CV33" s="372">
        <v>5585702683</v>
      </c>
      <c r="CW33" s="372">
        <v>4464827613</v>
      </c>
      <c r="CX33" s="372">
        <v>3816275412</v>
      </c>
      <c r="CY33" s="372">
        <v>4260151629</v>
      </c>
      <c r="CZ33" s="372">
        <v>4114298913</v>
      </c>
      <c r="DA33" s="372">
        <v>4566915203</v>
      </c>
      <c r="DB33" s="372">
        <v>5510386116</v>
      </c>
      <c r="DC33" s="372">
        <v>5284134382</v>
      </c>
      <c r="DD33" s="372">
        <v>5486463197</v>
      </c>
      <c r="DE33" s="372">
        <v>5631911576</v>
      </c>
      <c r="DF33" s="379">
        <v>21</v>
      </c>
      <c r="DG33" s="379">
        <v>21</v>
      </c>
      <c r="DH33" s="379">
        <v>20</v>
      </c>
      <c r="DI33" s="379">
        <v>20</v>
      </c>
      <c r="DJ33" s="379">
        <v>20</v>
      </c>
      <c r="DK33" s="379">
        <v>26</v>
      </c>
      <c r="DL33" s="379">
        <v>30</v>
      </c>
      <c r="DM33" s="379">
        <v>29</v>
      </c>
      <c r="DN33" s="379">
        <v>31</v>
      </c>
      <c r="DO33" s="379">
        <v>30</v>
      </c>
      <c r="DP33" s="379">
        <v>29</v>
      </c>
      <c r="DQ33" s="379">
        <v>34</v>
      </c>
      <c r="DR33" s="379">
        <v>33</v>
      </c>
      <c r="DS33" s="379">
        <f t="shared" si="5"/>
        <v>31</v>
      </c>
      <c r="DU33" s="376" t="s">
        <v>1354</v>
      </c>
      <c r="DV33" s="372">
        <v>56898922114</v>
      </c>
      <c r="DW33" s="372">
        <v>58595649822</v>
      </c>
      <c r="DX33" s="372">
        <v>51230219691</v>
      </c>
      <c r="DY33" s="372">
        <v>30817830342</v>
      </c>
      <c r="DZ33" s="372">
        <v>25399474986</v>
      </c>
      <c r="EA33" s="372">
        <v>25975766747</v>
      </c>
      <c r="EB33" s="372">
        <v>31697252045</v>
      </c>
      <c r="EC33" s="372">
        <v>30623402832</v>
      </c>
      <c r="ED33" s="372">
        <v>19691028878</v>
      </c>
      <c r="EE33" s="372">
        <v>30904310818</v>
      </c>
      <c r="EF33" s="372">
        <v>44635970672</v>
      </c>
      <c r="EG33" s="372">
        <v>36252592717</v>
      </c>
      <c r="EH33" s="372">
        <v>35073696576</v>
      </c>
      <c r="EI33" s="372">
        <f t="shared" si="0"/>
        <v>30882403250</v>
      </c>
      <c r="EJ33" s="379">
        <v>8</v>
      </c>
      <c r="EK33" s="379">
        <v>7</v>
      </c>
      <c r="EL33" s="379">
        <v>9</v>
      </c>
      <c r="EM33" s="379">
        <v>11</v>
      </c>
      <c r="EN33" s="379">
        <v>12</v>
      </c>
      <c r="EO33" s="379">
        <v>15</v>
      </c>
      <c r="EP33" s="379">
        <v>13</v>
      </c>
      <c r="EQ33" s="379">
        <v>14</v>
      </c>
      <c r="ER33" s="379">
        <v>15</v>
      </c>
      <c r="ES33" s="379">
        <v>10</v>
      </c>
      <c r="ET33" s="379">
        <v>11</v>
      </c>
      <c r="EU33" s="379">
        <v>13</v>
      </c>
      <c r="EV33" s="379">
        <v>13</v>
      </c>
      <c r="EW33" s="379">
        <f t="shared" si="6"/>
        <v>15</v>
      </c>
    </row>
    <row r="34" spans="1:153" x14ac:dyDescent="0.3">
      <c r="A34" s="371" t="s">
        <v>1774</v>
      </c>
      <c r="B34" s="371" t="s">
        <v>685</v>
      </c>
      <c r="C34" s="371" t="s">
        <v>1775</v>
      </c>
      <c r="E34" s="376" t="str">
        <f t="shared" si="1"/>
        <v>مكاو Macao</v>
      </c>
      <c r="F34" s="372">
        <v>99678</v>
      </c>
      <c r="G34" s="372">
        <v>54423</v>
      </c>
      <c r="H34" s="372">
        <v>58028</v>
      </c>
      <c r="I34" s="372">
        <v>89817</v>
      </c>
      <c r="J34" s="372"/>
      <c r="K34" s="372">
        <v>53048</v>
      </c>
      <c r="L34" s="372">
        <v>2475910</v>
      </c>
      <c r="M34" s="372"/>
      <c r="N34" s="372"/>
      <c r="O34" s="372"/>
      <c r="P34" s="372">
        <v>456575</v>
      </c>
      <c r="Q34" s="372"/>
      <c r="R34" s="372"/>
      <c r="S34" s="372"/>
      <c r="T34" s="379">
        <v>175</v>
      </c>
      <c r="U34" s="379">
        <v>179</v>
      </c>
      <c r="V34" s="379">
        <v>188</v>
      </c>
      <c r="W34" s="379">
        <v>171</v>
      </c>
      <c r="X34" s="379" t="s">
        <v>3</v>
      </c>
      <c r="Y34" s="379">
        <v>175</v>
      </c>
      <c r="Z34" s="379">
        <v>149</v>
      </c>
      <c r="AA34" s="379" t="s">
        <v>3</v>
      </c>
      <c r="AB34" s="379" t="s">
        <v>3</v>
      </c>
      <c r="AC34" s="379" t="s">
        <v>3</v>
      </c>
      <c r="AD34" s="379">
        <v>162</v>
      </c>
      <c r="AE34" s="379" t="s">
        <v>3</v>
      </c>
      <c r="AF34" s="379" t="s">
        <v>3</v>
      </c>
      <c r="AG34" s="379" t="str">
        <f t="shared" si="2"/>
        <v/>
      </c>
      <c r="AH34" s="379"/>
      <c r="AI34" s="376" t="s">
        <v>1684</v>
      </c>
      <c r="AJ34">
        <v>99678</v>
      </c>
      <c r="AK34">
        <v>54423</v>
      </c>
      <c r="AL34">
        <v>58028</v>
      </c>
      <c r="AM34">
        <v>89817</v>
      </c>
      <c r="AO34">
        <v>53048</v>
      </c>
      <c r="AP34">
        <v>2475910</v>
      </c>
      <c r="AT34">
        <v>456575</v>
      </c>
      <c r="AX34" s="379">
        <v>172</v>
      </c>
      <c r="AY34" s="379">
        <v>180</v>
      </c>
      <c r="AZ34" s="379">
        <v>186</v>
      </c>
      <c r="BA34" s="379">
        <v>171</v>
      </c>
      <c r="BB34" s="379" t="s">
        <v>3</v>
      </c>
      <c r="BC34" s="379">
        <v>176</v>
      </c>
      <c r="BD34" s="379">
        <v>143</v>
      </c>
      <c r="BE34" s="379" t="s">
        <v>3</v>
      </c>
      <c r="BF34" s="379" t="s">
        <v>3</v>
      </c>
      <c r="BG34" s="379" t="s">
        <v>3</v>
      </c>
      <c r="BH34" s="379">
        <v>161</v>
      </c>
      <c r="BI34" s="379" t="s">
        <v>3</v>
      </c>
      <c r="BJ34" s="379" t="s">
        <v>3</v>
      </c>
      <c r="BK34" s="379" t="str">
        <f t="shared" si="3"/>
        <v/>
      </c>
      <c r="BL34" s="379"/>
      <c r="BM34" s="376" t="s">
        <v>1684</v>
      </c>
      <c r="CB34" s="379" t="s">
        <v>3</v>
      </c>
      <c r="CC34" s="379" t="s">
        <v>3</v>
      </c>
      <c r="CD34" s="379" t="s">
        <v>3</v>
      </c>
      <c r="CE34" s="379" t="s">
        <v>3</v>
      </c>
      <c r="CF34" s="379" t="s">
        <v>3</v>
      </c>
      <c r="CG34" s="379" t="s">
        <v>3</v>
      </c>
      <c r="CH34" s="379" t="s">
        <v>3</v>
      </c>
      <c r="CI34" s="379" t="s">
        <v>3</v>
      </c>
      <c r="CJ34" s="379" t="s">
        <v>3</v>
      </c>
      <c r="CK34" s="379" t="s">
        <v>3</v>
      </c>
      <c r="CL34" s="379" t="s">
        <v>3</v>
      </c>
      <c r="CM34" s="379" t="s">
        <v>3</v>
      </c>
      <c r="CN34" s="379" t="s">
        <v>3</v>
      </c>
      <c r="CO34" s="379" t="str">
        <f t="shared" si="4"/>
        <v/>
      </c>
      <c r="CQ34" s="376" t="s">
        <v>1684</v>
      </c>
      <c r="CR34" s="372">
        <v>1881735</v>
      </c>
      <c r="CS34" s="372">
        <v>2166185</v>
      </c>
      <c r="CT34" s="372">
        <v>1943587</v>
      </c>
      <c r="CU34" s="372">
        <v>3114277</v>
      </c>
      <c r="CV34" s="372">
        <v>2731451</v>
      </c>
      <c r="CW34" s="372">
        <v>2252579</v>
      </c>
      <c r="CX34" s="372">
        <v>4596213</v>
      </c>
      <c r="CY34" s="372">
        <v>2155845</v>
      </c>
      <c r="CZ34" s="372">
        <v>3051706</v>
      </c>
      <c r="DA34" s="372">
        <v>5473037</v>
      </c>
      <c r="DB34" s="372">
        <v>8128661</v>
      </c>
      <c r="DC34" s="372">
        <v>2064701</v>
      </c>
      <c r="DD34" s="372">
        <v>1831856</v>
      </c>
      <c r="DE34" s="372">
        <v>9990388</v>
      </c>
      <c r="DF34" s="379">
        <v>138</v>
      </c>
      <c r="DG34" s="379">
        <v>142</v>
      </c>
      <c r="DH34" s="379">
        <v>147</v>
      </c>
      <c r="DI34" s="379">
        <v>135</v>
      </c>
      <c r="DJ34" s="379">
        <v>139</v>
      </c>
      <c r="DK34" s="379">
        <v>137</v>
      </c>
      <c r="DL34" s="379">
        <v>129</v>
      </c>
      <c r="DM34" s="379">
        <v>140</v>
      </c>
      <c r="DN34" s="379">
        <v>136</v>
      </c>
      <c r="DO34" s="379">
        <v>133</v>
      </c>
      <c r="DP34" s="379">
        <v>128</v>
      </c>
      <c r="DQ34" s="379">
        <v>146</v>
      </c>
      <c r="DR34" s="379">
        <v>155</v>
      </c>
      <c r="DS34" s="379">
        <f t="shared" si="5"/>
        <v>123</v>
      </c>
      <c r="DU34" s="376" t="s">
        <v>1684</v>
      </c>
      <c r="DV34" s="372">
        <v>1981413</v>
      </c>
      <c r="DW34" s="372">
        <v>2220608</v>
      </c>
      <c r="DX34" s="372">
        <v>2001615</v>
      </c>
      <c r="DY34" s="372">
        <v>3204094</v>
      </c>
      <c r="DZ34" s="372">
        <v>2731451</v>
      </c>
      <c r="EA34" s="372">
        <v>2305627</v>
      </c>
      <c r="EB34" s="372">
        <v>7072123</v>
      </c>
      <c r="EC34" s="372">
        <v>2155845</v>
      </c>
      <c r="ED34" s="372">
        <v>3051706</v>
      </c>
      <c r="EE34" s="372">
        <v>5473037</v>
      </c>
      <c r="EF34" s="372">
        <v>8585236</v>
      </c>
      <c r="EG34" s="372">
        <v>2064701</v>
      </c>
      <c r="EH34" s="372">
        <v>1831856</v>
      </c>
      <c r="EI34" s="372">
        <f t="shared" si="0"/>
        <v>9990388</v>
      </c>
      <c r="EJ34" s="379">
        <v>169</v>
      </c>
      <c r="EK34" s="379">
        <v>169</v>
      </c>
      <c r="EL34" s="379">
        <v>170</v>
      </c>
      <c r="EM34" s="379">
        <v>166</v>
      </c>
      <c r="EN34" s="379">
        <v>169</v>
      </c>
      <c r="EO34" s="379">
        <v>166</v>
      </c>
      <c r="EP34" s="379">
        <v>154</v>
      </c>
      <c r="EQ34" s="379">
        <v>172</v>
      </c>
      <c r="ER34" s="379">
        <v>167</v>
      </c>
      <c r="ES34" s="379">
        <v>163</v>
      </c>
      <c r="ET34" s="379">
        <v>153</v>
      </c>
      <c r="EU34" s="379">
        <v>170</v>
      </c>
      <c r="EV34" s="379">
        <v>175</v>
      </c>
      <c r="EW34" s="379">
        <f t="shared" si="6"/>
        <v>151</v>
      </c>
    </row>
    <row r="35" spans="1:153" x14ac:dyDescent="0.3">
      <c r="A35" s="371" t="s">
        <v>1776</v>
      </c>
      <c r="B35" s="371" t="s">
        <v>54</v>
      </c>
      <c r="C35" s="371" t="s">
        <v>1777</v>
      </c>
      <c r="E35" s="376" t="str">
        <f t="shared" si="1"/>
        <v>هونج كونج Hong Kong</v>
      </c>
      <c r="F35" s="372">
        <v>1746605486</v>
      </c>
      <c r="G35" s="372">
        <v>867953017</v>
      </c>
      <c r="H35" s="372">
        <v>1036643266</v>
      </c>
      <c r="I35" s="372">
        <v>1238482647</v>
      </c>
      <c r="J35" s="372">
        <v>997079273</v>
      </c>
      <c r="K35" s="372">
        <v>1176085674</v>
      </c>
      <c r="L35" s="372">
        <v>1532796060</v>
      </c>
      <c r="M35" s="372">
        <v>1366917977</v>
      </c>
      <c r="N35" s="372">
        <v>1078165708</v>
      </c>
      <c r="O35" s="372">
        <v>1381125033</v>
      </c>
      <c r="P35" s="372">
        <v>1642644364</v>
      </c>
      <c r="Q35" s="372">
        <v>1044108015</v>
      </c>
      <c r="R35" s="372">
        <v>756506304</v>
      </c>
      <c r="S35" s="372">
        <v>769207500</v>
      </c>
      <c r="T35" s="379">
        <v>46</v>
      </c>
      <c r="U35" s="379">
        <v>50</v>
      </c>
      <c r="V35" s="379">
        <v>46</v>
      </c>
      <c r="W35" s="379">
        <v>50</v>
      </c>
      <c r="X35" s="379">
        <v>48</v>
      </c>
      <c r="Y35" s="379">
        <v>49</v>
      </c>
      <c r="Z35" s="379">
        <v>49</v>
      </c>
      <c r="AA35" s="379">
        <v>48</v>
      </c>
      <c r="AB35" s="379">
        <v>47</v>
      </c>
      <c r="AC35" s="379">
        <v>49</v>
      </c>
      <c r="AD35" s="379">
        <v>50</v>
      </c>
      <c r="AE35" s="379">
        <v>53</v>
      </c>
      <c r="AF35" s="379">
        <v>59</v>
      </c>
      <c r="AG35" s="379">
        <f t="shared" si="2"/>
        <v>63</v>
      </c>
      <c r="AH35" s="379"/>
      <c r="AI35" s="376" t="s">
        <v>1472</v>
      </c>
      <c r="AJ35">
        <v>1487608709</v>
      </c>
      <c r="AK35">
        <v>640624245</v>
      </c>
      <c r="AL35">
        <v>933389235</v>
      </c>
      <c r="AM35">
        <v>1069560180</v>
      </c>
      <c r="AN35">
        <v>869747475</v>
      </c>
      <c r="AO35">
        <v>1103248028</v>
      </c>
      <c r="AP35">
        <v>1099373017</v>
      </c>
      <c r="AQ35">
        <v>443687844</v>
      </c>
      <c r="AR35">
        <v>555422660</v>
      </c>
      <c r="AS35">
        <v>704972005</v>
      </c>
      <c r="AT35">
        <v>731125471</v>
      </c>
      <c r="AU35">
        <v>460648048</v>
      </c>
      <c r="AV35">
        <v>316994380</v>
      </c>
      <c r="AW35">
        <v>140291059</v>
      </c>
      <c r="AX35" s="379">
        <v>48</v>
      </c>
      <c r="AY35" s="379">
        <v>53</v>
      </c>
      <c r="AZ35" s="379">
        <v>46</v>
      </c>
      <c r="BA35" s="379">
        <v>49</v>
      </c>
      <c r="BB35" s="379">
        <v>49</v>
      </c>
      <c r="BC35" s="379">
        <v>48</v>
      </c>
      <c r="BD35" s="379">
        <v>50</v>
      </c>
      <c r="BE35" s="379">
        <v>54</v>
      </c>
      <c r="BF35" s="379">
        <v>54</v>
      </c>
      <c r="BG35" s="379">
        <v>54</v>
      </c>
      <c r="BH35" s="379">
        <v>57</v>
      </c>
      <c r="BI35" s="379">
        <v>65</v>
      </c>
      <c r="BJ35" s="379">
        <v>67</v>
      </c>
      <c r="BK35" s="379">
        <f t="shared" si="3"/>
        <v>80</v>
      </c>
      <c r="BL35" s="379"/>
      <c r="BM35" s="376" t="s">
        <v>1472</v>
      </c>
      <c r="BN35">
        <v>258996777</v>
      </c>
      <c r="BO35">
        <v>227328772</v>
      </c>
      <c r="BP35">
        <v>103254031</v>
      </c>
      <c r="BQ35">
        <v>168922467</v>
      </c>
      <c r="BR35">
        <v>127331798</v>
      </c>
      <c r="BS35">
        <v>72837646</v>
      </c>
      <c r="BT35">
        <v>433423043</v>
      </c>
      <c r="BU35">
        <v>923230133</v>
      </c>
      <c r="BV35">
        <v>522743048</v>
      </c>
      <c r="BW35">
        <v>676153028</v>
      </c>
      <c r="BX35">
        <v>911518893</v>
      </c>
      <c r="BY35">
        <v>583459967</v>
      </c>
      <c r="BZ35">
        <v>439511924</v>
      </c>
      <c r="CA35">
        <v>628916441</v>
      </c>
      <c r="CB35" s="379">
        <v>16</v>
      </c>
      <c r="CC35" s="379">
        <v>18</v>
      </c>
      <c r="CD35" s="379">
        <v>31</v>
      </c>
      <c r="CE35" s="379">
        <v>26</v>
      </c>
      <c r="CF35" s="379">
        <v>26</v>
      </c>
      <c r="CG35" s="379">
        <v>36</v>
      </c>
      <c r="CH35" s="379">
        <v>15</v>
      </c>
      <c r="CI35" s="379">
        <v>8</v>
      </c>
      <c r="CJ35" s="379">
        <v>12</v>
      </c>
      <c r="CK35" s="379">
        <v>14</v>
      </c>
      <c r="CL35" s="379">
        <v>9</v>
      </c>
      <c r="CM35" s="379">
        <v>17</v>
      </c>
      <c r="CN35" s="379">
        <v>23</v>
      </c>
      <c r="CO35" s="379">
        <f t="shared" si="4"/>
        <v>25</v>
      </c>
      <c r="CQ35" s="376" t="s">
        <v>1472</v>
      </c>
      <c r="CR35" s="372">
        <v>223005862</v>
      </c>
      <c r="CS35" s="372">
        <v>209133826</v>
      </c>
      <c r="CT35" s="372">
        <v>151648168</v>
      </c>
      <c r="CU35" s="372">
        <v>160658555</v>
      </c>
      <c r="CV35" s="372">
        <v>88090102</v>
      </c>
      <c r="CW35" s="372">
        <v>202313397</v>
      </c>
      <c r="CX35" s="372">
        <v>444279222</v>
      </c>
      <c r="CY35" s="372">
        <v>3027724113</v>
      </c>
      <c r="CZ35" s="372">
        <v>3954214991</v>
      </c>
      <c r="DA35" s="372">
        <v>5012212845</v>
      </c>
      <c r="DB35" s="372">
        <v>3699820228</v>
      </c>
      <c r="DC35" s="372">
        <v>6609823614</v>
      </c>
      <c r="DD35" s="372">
        <v>5683092552</v>
      </c>
      <c r="DE35" s="372">
        <v>4590083896</v>
      </c>
      <c r="DF35" s="379">
        <v>72</v>
      </c>
      <c r="DG35" s="379">
        <v>73</v>
      </c>
      <c r="DH35" s="379">
        <v>78</v>
      </c>
      <c r="DI35" s="379">
        <v>78</v>
      </c>
      <c r="DJ35" s="379">
        <v>85</v>
      </c>
      <c r="DK35" s="379">
        <v>76</v>
      </c>
      <c r="DL35" s="379">
        <v>67</v>
      </c>
      <c r="DM35" s="379">
        <v>37</v>
      </c>
      <c r="DN35" s="379">
        <v>33</v>
      </c>
      <c r="DO35" s="379">
        <v>28</v>
      </c>
      <c r="DP35" s="379">
        <v>36</v>
      </c>
      <c r="DQ35" s="379">
        <v>26</v>
      </c>
      <c r="DR35" s="379">
        <v>31</v>
      </c>
      <c r="DS35" s="379">
        <f t="shared" si="5"/>
        <v>33</v>
      </c>
      <c r="DU35" s="376" t="s">
        <v>1472</v>
      </c>
      <c r="DV35" s="372">
        <v>1969611348</v>
      </c>
      <c r="DW35" s="372">
        <v>1077086843</v>
      </c>
      <c r="DX35" s="372">
        <v>1188291434</v>
      </c>
      <c r="DY35" s="372">
        <v>1399141202</v>
      </c>
      <c r="DZ35" s="372">
        <v>1085169375</v>
      </c>
      <c r="EA35" s="372">
        <v>1378399071</v>
      </c>
      <c r="EB35" s="372">
        <v>1977075282</v>
      </c>
      <c r="EC35" s="372">
        <v>4394642090</v>
      </c>
      <c r="ED35" s="372">
        <v>5032380699</v>
      </c>
      <c r="EE35" s="372">
        <v>6393337878</v>
      </c>
      <c r="EF35" s="372">
        <v>5342464592</v>
      </c>
      <c r="EG35" s="372">
        <v>7653931629</v>
      </c>
      <c r="EH35" s="372">
        <v>6439598856</v>
      </c>
      <c r="EI35" s="372">
        <f t="shared" si="0"/>
        <v>5359291396</v>
      </c>
      <c r="EJ35" s="379">
        <v>60</v>
      </c>
      <c r="EK35" s="379">
        <v>65</v>
      </c>
      <c r="EL35" s="379">
        <v>64</v>
      </c>
      <c r="EM35" s="379">
        <v>65</v>
      </c>
      <c r="EN35" s="379">
        <v>61</v>
      </c>
      <c r="EO35" s="379">
        <v>62</v>
      </c>
      <c r="EP35" s="379">
        <v>59</v>
      </c>
      <c r="EQ35" s="379">
        <v>44</v>
      </c>
      <c r="ER35" s="379">
        <v>36</v>
      </c>
      <c r="ES35" s="379">
        <v>37</v>
      </c>
      <c r="ET35" s="379">
        <v>46</v>
      </c>
      <c r="EU35" s="379">
        <v>37</v>
      </c>
      <c r="EV35" s="379">
        <v>43</v>
      </c>
      <c r="EW35" s="379">
        <f t="shared" si="6"/>
        <v>51</v>
      </c>
    </row>
    <row r="36" spans="1:153" x14ac:dyDescent="0.3">
      <c r="A36" s="371" t="s">
        <v>1778</v>
      </c>
      <c r="B36" s="371" t="s">
        <v>1525</v>
      </c>
      <c r="C36" s="371" t="s">
        <v>1779</v>
      </c>
      <c r="E36" s="376" t="str">
        <f t="shared" si="1"/>
        <v>كوريا الشمالية North Korea</v>
      </c>
      <c r="F36" s="372">
        <v>4464744</v>
      </c>
      <c r="G36" s="372">
        <v>18595573</v>
      </c>
      <c r="H36" s="372">
        <v>8621965</v>
      </c>
      <c r="I36" s="372">
        <v>21960970</v>
      </c>
      <c r="J36" s="372">
        <v>7808494</v>
      </c>
      <c r="K36" s="372">
        <v>2627692</v>
      </c>
      <c r="L36" s="372">
        <v>931733</v>
      </c>
      <c r="M36" s="372">
        <v>414806</v>
      </c>
      <c r="N36" s="372">
        <v>508293</v>
      </c>
      <c r="O36" s="372">
        <v>9416</v>
      </c>
      <c r="P36" s="372"/>
      <c r="Q36" s="372"/>
      <c r="R36" s="372"/>
      <c r="S36" s="372"/>
      <c r="T36" s="379">
        <v>133</v>
      </c>
      <c r="U36" s="379">
        <v>109</v>
      </c>
      <c r="V36" s="379">
        <v>128</v>
      </c>
      <c r="W36" s="379">
        <v>107</v>
      </c>
      <c r="X36" s="379">
        <v>127</v>
      </c>
      <c r="Y36" s="379">
        <v>143</v>
      </c>
      <c r="Z36" s="379">
        <v>158</v>
      </c>
      <c r="AA36" s="379">
        <v>165</v>
      </c>
      <c r="AB36" s="379">
        <v>161</v>
      </c>
      <c r="AC36" s="379">
        <v>183</v>
      </c>
      <c r="AD36" s="379" t="s">
        <v>3</v>
      </c>
      <c r="AE36" s="379" t="s">
        <v>3</v>
      </c>
      <c r="AF36" s="379" t="s">
        <v>3</v>
      </c>
      <c r="AG36" s="379" t="str">
        <f t="shared" si="2"/>
        <v/>
      </c>
      <c r="AH36" s="379"/>
      <c r="AI36" s="376" t="s">
        <v>1780</v>
      </c>
      <c r="AJ36">
        <v>4059955</v>
      </c>
      <c r="AK36">
        <v>9442208</v>
      </c>
      <c r="AL36">
        <v>8530289</v>
      </c>
      <c r="AM36">
        <v>11823522</v>
      </c>
      <c r="AN36">
        <v>5328267</v>
      </c>
      <c r="AO36">
        <v>139730</v>
      </c>
      <c r="AP36">
        <v>863502</v>
      </c>
      <c r="AQ36">
        <v>381737</v>
      </c>
      <c r="AR36">
        <v>505559</v>
      </c>
      <c r="AX36" s="379">
        <v>129</v>
      </c>
      <c r="AY36" s="379">
        <v>113</v>
      </c>
      <c r="AZ36" s="379">
        <v>121</v>
      </c>
      <c r="BA36" s="379">
        <v>115</v>
      </c>
      <c r="BB36" s="379">
        <v>128</v>
      </c>
      <c r="BC36" s="379">
        <v>171</v>
      </c>
      <c r="BD36" s="379">
        <v>154</v>
      </c>
      <c r="BE36" s="379">
        <v>163</v>
      </c>
      <c r="BF36" s="379">
        <v>159</v>
      </c>
      <c r="BG36" s="379" t="s">
        <v>3</v>
      </c>
      <c r="BH36" s="379" t="s">
        <v>3</v>
      </c>
      <c r="BI36" s="379" t="s">
        <v>3</v>
      </c>
      <c r="BJ36" s="379" t="s">
        <v>3</v>
      </c>
      <c r="BK36" s="379" t="str">
        <f t="shared" si="3"/>
        <v/>
      </c>
      <c r="BL36" s="379"/>
      <c r="BM36" s="376" t="s">
        <v>1780</v>
      </c>
      <c r="BN36">
        <v>404789</v>
      </c>
      <c r="BO36">
        <v>9153365</v>
      </c>
      <c r="BP36">
        <v>91676</v>
      </c>
      <c r="BQ36">
        <v>10137448</v>
      </c>
      <c r="BR36">
        <v>2480227</v>
      </c>
      <c r="BS36">
        <v>2487962</v>
      </c>
      <c r="BT36">
        <v>68231</v>
      </c>
      <c r="BU36">
        <v>33069</v>
      </c>
      <c r="BV36">
        <v>2734</v>
      </c>
      <c r="BW36">
        <v>9416</v>
      </c>
      <c r="CB36" s="379">
        <v>109</v>
      </c>
      <c r="CC36" s="379">
        <v>67</v>
      </c>
      <c r="CD36" s="379">
        <v>129</v>
      </c>
      <c r="CE36" s="379">
        <v>71</v>
      </c>
      <c r="CF36" s="379">
        <v>81</v>
      </c>
      <c r="CG36" s="379">
        <v>89</v>
      </c>
      <c r="CH36" s="379">
        <v>140</v>
      </c>
      <c r="CI36" s="379">
        <v>148</v>
      </c>
      <c r="CJ36" s="379">
        <v>143</v>
      </c>
      <c r="CK36" s="379">
        <v>143</v>
      </c>
      <c r="CL36" s="379" t="s">
        <v>3</v>
      </c>
      <c r="CM36" s="379" t="s">
        <v>3</v>
      </c>
      <c r="CN36" s="379" t="s">
        <v>3</v>
      </c>
      <c r="CO36" s="379" t="str">
        <f t="shared" si="4"/>
        <v/>
      </c>
      <c r="CQ36" s="376" t="s">
        <v>1780</v>
      </c>
      <c r="CR36" s="372">
        <v>97472067</v>
      </c>
      <c r="CS36" s="372">
        <v>50709606</v>
      </c>
      <c r="CT36" s="372">
        <v>28380659</v>
      </c>
      <c r="CU36" s="372">
        <v>93389801</v>
      </c>
      <c r="CV36" s="372">
        <v>28549979</v>
      </c>
      <c r="CW36" s="372">
        <v>41720661</v>
      </c>
      <c r="CX36" s="372">
        <v>28662670</v>
      </c>
      <c r="CY36" s="372">
        <v>4617611</v>
      </c>
      <c r="CZ36" s="372"/>
      <c r="DA36" s="372"/>
      <c r="DB36" s="372"/>
      <c r="DC36" s="372">
        <v>3556469</v>
      </c>
      <c r="DD36" s="372"/>
      <c r="DE36" s="372"/>
      <c r="DF36" s="379">
        <v>79</v>
      </c>
      <c r="DG36" s="379">
        <v>91</v>
      </c>
      <c r="DH36" s="379">
        <v>98</v>
      </c>
      <c r="DI36" s="379">
        <v>85</v>
      </c>
      <c r="DJ36" s="379">
        <v>96</v>
      </c>
      <c r="DK36" s="379">
        <v>91</v>
      </c>
      <c r="DL36" s="379">
        <v>101</v>
      </c>
      <c r="DM36" s="379">
        <v>129</v>
      </c>
      <c r="DN36" s="379" t="s">
        <v>3</v>
      </c>
      <c r="DO36" s="379" t="s">
        <v>3</v>
      </c>
      <c r="DP36" s="379" t="s">
        <v>3</v>
      </c>
      <c r="DQ36" s="379">
        <v>139</v>
      </c>
      <c r="DR36" s="379" t="s">
        <v>3</v>
      </c>
      <c r="DS36" s="379" t="str">
        <f t="shared" si="5"/>
        <v/>
      </c>
      <c r="DU36" s="376" t="s">
        <v>1780</v>
      </c>
      <c r="DV36" s="372">
        <v>101936811</v>
      </c>
      <c r="DW36" s="372">
        <v>69305179</v>
      </c>
      <c r="DX36" s="372">
        <v>37002624</v>
      </c>
      <c r="DY36" s="372">
        <v>115350771</v>
      </c>
      <c r="DZ36" s="372">
        <v>36358473</v>
      </c>
      <c r="EA36" s="372">
        <v>44348353</v>
      </c>
      <c r="EB36" s="372">
        <v>29594403</v>
      </c>
      <c r="EC36" s="372">
        <v>5032417</v>
      </c>
      <c r="ED36" s="372">
        <v>508293</v>
      </c>
      <c r="EE36" s="372">
        <v>9416</v>
      </c>
      <c r="EF36" s="372">
        <v>0</v>
      </c>
      <c r="EG36" s="372">
        <v>3556469</v>
      </c>
      <c r="EH36" s="372">
        <v>0</v>
      </c>
      <c r="EI36" s="372">
        <f t="shared" si="0"/>
        <v>0</v>
      </c>
      <c r="EJ36" s="379">
        <v>99</v>
      </c>
      <c r="EK36" s="379">
        <v>109</v>
      </c>
      <c r="EL36" s="379">
        <v>118</v>
      </c>
      <c r="EM36" s="379">
        <v>100</v>
      </c>
      <c r="EN36" s="379">
        <v>117</v>
      </c>
      <c r="EO36" s="379">
        <v>119</v>
      </c>
      <c r="EP36" s="379">
        <v>129</v>
      </c>
      <c r="EQ36" s="379">
        <v>154</v>
      </c>
      <c r="ER36" s="379">
        <v>184</v>
      </c>
      <c r="ES36" s="379">
        <v>219</v>
      </c>
      <c r="ET36" s="379">
        <v>230</v>
      </c>
      <c r="EU36" s="379">
        <v>164</v>
      </c>
      <c r="EV36" s="379">
        <v>241</v>
      </c>
      <c r="EW36" s="379">
        <f t="shared" si="6"/>
        <v>236</v>
      </c>
    </row>
    <row r="37" spans="1:153" x14ac:dyDescent="0.3">
      <c r="A37" s="371" t="s">
        <v>1781</v>
      </c>
      <c r="B37" s="371" t="s">
        <v>29</v>
      </c>
      <c r="C37" s="371" t="s">
        <v>1782</v>
      </c>
      <c r="E37" s="376" t="str">
        <f t="shared" si="1"/>
        <v>كوريا الجنوبية South Korea</v>
      </c>
      <c r="F37" s="372">
        <v>133585016657</v>
      </c>
      <c r="G37" s="372">
        <v>131750081966</v>
      </c>
      <c r="H37" s="372">
        <v>123557035145</v>
      </c>
      <c r="I37" s="372">
        <v>66099106794</v>
      </c>
      <c r="J37" s="372">
        <v>57432484570</v>
      </c>
      <c r="K37" s="372">
        <v>74026910780</v>
      </c>
      <c r="L37" s="372">
        <v>97592176520</v>
      </c>
      <c r="M37" s="372">
        <v>78155019136</v>
      </c>
      <c r="N37" s="372">
        <v>54379116043</v>
      </c>
      <c r="O37" s="372">
        <v>87342182830</v>
      </c>
      <c r="P37" s="372">
        <v>142159189086</v>
      </c>
      <c r="Q37" s="372">
        <v>107208021911</v>
      </c>
      <c r="R37" s="372">
        <v>107429898580</v>
      </c>
      <c r="S37" s="372">
        <v>97857516846</v>
      </c>
      <c r="T37" s="379">
        <v>4</v>
      </c>
      <c r="U37" s="379">
        <v>4</v>
      </c>
      <c r="V37" s="379">
        <v>4</v>
      </c>
      <c r="W37" s="379">
        <v>5</v>
      </c>
      <c r="X37" s="379">
        <v>5</v>
      </c>
      <c r="Y37" s="379">
        <v>3</v>
      </c>
      <c r="Z37" s="379">
        <v>4</v>
      </c>
      <c r="AA37" s="379">
        <v>4</v>
      </c>
      <c r="AB37" s="379">
        <v>4</v>
      </c>
      <c r="AC37" s="379">
        <v>4</v>
      </c>
      <c r="AD37" s="379">
        <v>4</v>
      </c>
      <c r="AE37" s="379">
        <v>4</v>
      </c>
      <c r="AF37" s="379">
        <v>2</v>
      </c>
      <c r="AG37" s="379">
        <f t="shared" si="2"/>
        <v>4</v>
      </c>
      <c r="AH37" s="379"/>
      <c r="AI37" s="376" t="s">
        <v>1433</v>
      </c>
      <c r="AJ37">
        <v>133539670739</v>
      </c>
      <c r="AK37">
        <v>131712196705</v>
      </c>
      <c r="AL37">
        <v>123480892510</v>
      </c>
      <c r="AM37">
        <v>65955403677</v>
      </c>
      <c r="AN37">
        <v>57325637982</v>
      </c>
      <c r="AO37">
        <v>73935109220</v>
      </c>
      <c r="AP37">
        <v>97492142254</v>
      </c>
      <c r="AQ37">
        <v>78095038293</v>
      </c>
      <c r="AR37">
        <v>54304801730</v>
      </c>
      <c r="AS37">
        <v>87287721909</v>
      </c>
      <c r="AT37">
        <v>142098510715</v>
      </c>
      <c r="AU37">
        <v>106965439301</v>
      </c>
      <c r="AV37">
        <v>107375923981</v>
      </c>
      <c r="AW37">
        <v>96462568238</v>
      </c>
      <c r="AX37" s="379">
        <v>4</v>
      </c>
      <c r="AY37" s="379">
        <v>4</v>
      </c>
      <c r="AZ37" s="379">
        <v>4</v>
      </c>
      <c r="BA37" s="379">
        <v>5</v>
      </c>
      <c r="BB37" s="379">
        <v>5</v>
      </c>
      <c r="BC37" s="379">
        <v>3</v>
      </c>
      <c r="BD37" s="379">
        <v>4</v>
      </c>
      <c r="BE37" s="379">
        <v>4</v>
      </c>
      <c r="BF37" s="379">
        <v>4</v>
      </c>
      <c r="BG37" s="379">
        <v>4</v>
      </c>
      <c r="BH37" s="379">
        <v>4</v>
      </c>
      <c r="BI37" s="379">
        <v>4</v>
      </c>
      <c r="BJ37" s="379">
        <v>2</v>
      </c>
      <c r="BK37" s="379">
        <f t="shared" si="3"/>
        <v>4</v>
      </c>
      <c r="BL37" s="379"/>
      <c r="BM37" s="376" t="s">
        <v>1433</v>
      </c>
      <c r="BN37">
        <v>45345918</v>
      </c>
      <c r="BO37">
        <v>37885261</v>
      </c>
      <c r="BP37">
        <v>76142635</v>
      </c>
      <c r="BQ37">
        <v>143703117</v>
      </c>
      <c r="BR37">
        <v>106846588</v>
      </c>
      <c r="BS37">
        <v>91801560</v>
      </c>
      <c r="BT37">
        <v>100034266</v>
      </c>
      <c r="BU37">
        <v>59980843</v>
      </c>
      <c r="BV37">
        <v>74314313</v>
      </c>
      <c r="BW37">
        <v>54460921</v>
      </c>
      <c r="BX37">
        <v>60678371</v>
      </c>
      <c r="BY37">
        <v>242582610</v>
      </c>
      <c r="BZ37">
        <v>53974599</v>
      </c>
      <c r="CA37">
        <v>1394948608</v>
      </c>
      <c r="CB37" s="379">
        <v>40</v>
      </c>
      <c r="CC37" s="379">
        <v>50</v>
      </c>
      <c r="CD37" s="379">
        <v>37</v>
      </c>
      <c r="CE37" s="379">
        <v>28</v>
      </c>
      <c r="CF37" s="379">
        <v>27</v>
      </c>
      <c r="CG37" s="379">
        <v>34</v>
      </c>
      <c r="CH37" s="379">
        <v>30</v>
      </c>
      <c r="CI37" s="379">
        <v>40</v>
      </c>
      <c r="CJ37" s="379">
        <v>35</v>
      </c>
      <c r="CK37" s="379">
        <v>38</v>
      </c>
      <c r="CL37" s="379">
        <v>39</v>
      </c>
      <c r="CM37" s="379">
        <v>26</v>
      </c>
      <c r="CN37" s="379">
        <v>42</v>
      </c>
      <c r="CO37" s="379">
        <f t="shared" si="4"/>
        <v>15</v>
      </c>
      <c r="CQ37" s="376" t="s">
        <v>1433</v>
      </c>
      <c r="CR37" s="372">
        <v>35467026666</v>
      </c>
      <c r="CS37" s="372">
        <v>36017849483</v>
      </c>
      <c r="CT37" s="372">
        <v>32336134716</v>
      </c>
      <c r="CU37" s="372">
        <v>37250640608</v>
      </c>
      <c r="CV37" s="372">
        <v>23327730718</v>
      </c>
      <c r="CW37" s="372">
        <v>19737891416</v>
      </c>
      <c r="CX37" s="372">
        <v>16195313653</v>
      </c>
      <c r="CY37" s="372">
        <v>15504762914</v>
      </c>
      <c r="CZ37" s="372">
        <v>14724622539</v>
      </c>
      <c r="DA37" s="372">
        <v>12898788887</v>
      </c>
      <c r="DB37" s="372">
        <v>19767343380</v>
      </c>
      <c r="DC37" s="372">
        <v>22618911940</v>
      </c>
      <c r="DD37" s="372">
        <v>22840401340</v>
      </c>
      <c r="DE37" s="372">
        <v>20491670611</v>
      </c>
      <c r="DF37" s="379">
        <v>5</v>
      </c>
      <c r="DG37" s="379">
        <v>4</v>
      </c>
      <c r="DH37" s="379">
        <v>5</v>
      </c>
      <c r="DI37" s="379">
        <v>5</v>
      </c>
      <c r="DJ37" s="379">
        <v>6</v>
      </c>
      <c r="DK37" s="379">
        <v>8</v>
      </c>
      <c r="DL37" s="379">
        <v>8</v>
      </c>
      <c r="DM37" s="379">
        <v>9</v>
      </c>
      <c r="DN37" s="379">
        <v>9</v>
      </c>
      <c r="DO37" s="379">
        <v>11</v>
      </c>
      <c r="DP37" s="379">
        <v>8</v>
      </c>
      <c r="DQ37" s="379">
        <v>8</v>
      </c>
      <c r="DR37" s="379">
        <v>10</v>
      </c>
      <c r="DS37" s="379">
        <f t="shared" si="5"/>
        <v>12</v>
      </c>
      <c r="DU37" s="376" t="s">
        <v>1433</v>
      </c>
      <c r="DV37" s="372">
        <v>169052043323</v>
      </c>
      <c r="DW37" s="372">
        <v>167767931449</v>
      </c>
      <c r="DX37" s="372">
        <v>155893169861</v>
      </c>
      <c r="DY37" s="372">
        <v>103349747402</v>
      </c>
      <c r="DZ37" s="372">
        <v>80760215288</v>
      </c>
      <c r="EA37" s="372">
        <v>93764802196</v>
      </c>
      <c r="EB37" s="372">
        <v>113787490173</v>
      </c>
      <c r="EC37" s="372">
        <v>93659782050</v>
      </c>
      <c r="ED37" s="372">
        <v>69103738582</v>
      </c>
      <c r="EE37" s="372">
        <v>100240971717</v>
      </c>
      <c r="EF37" s="372">
        <v>161926532466</v>
      </c>
      <c r="EG37" s="372">
        <v>129826933851</v>
      </c>
      <c r="EH37" s="372">
        <v>130270299920</v>
      </c>
      <c r="EI37" s="372">
        <f t="shared" si="0"/>
        <v>118349187457</v>
      </c>
      <c r="EJ37" s="379">
        <v>4</v>
      </c>
      <c r="EK37" s="379">
        <v>4</v>
      </c>
      <c r="EL37" s="379">
        <v>4</v>
      </c>
      <c r="EM37" s="379">
        <v>4</v>
      </c>
      <c r="EN37" s="379">
        <v>5</v>
      </c>
      <c r="EO37" s="379">
        <v>5</v>
      </c>
      <c r="EP37" s="379">
        <v>5</v>
      </c>
      <c r="EQ37" s="379">
        <v>5</v>
      </c>
      <c r="ER37" s="379">
        <v>6</v>
      </c>
      <c r="ES37" s="379">
        <v>6</v>
      </c>
      <c r="ET37" s="379">
        <v>4</v>
      </c>
      <c r="EU37" s="379">
        <v>4</v>
      </c>
      <c r="EV37" s="379">
        <v>5</v>
      </c>
      <c r="EW37" s="379">
        <f t="shared" si="6"/>
        <v>6</v>
      </c>
    </row>
    <row r="38" spans="1:153" x14ac:dyDescent="0.3">
      <c r="A38" s="371" t="s">
        <v>1783</v>
      </c>
      <c r="B38" s="371" t="s">
        <v>28</v>
      </c>
      <c r="C38" s="371" t="s">
        <v>1784</v>
      </c>
      <c r="E38" s="376" t="str">
        <f t="shared" si="1"/>
        <v>اليابان Japan</v>
      </c>
      <c r="F38" s="372">
        <v>192201479929</v>
      </c>
      <c r="G38" s="372">
        <v>179825355732</v>
      </c>
      <c r="H38" s="372">
        <v>156821228290</v>
      </c>
      <c r="I38" s="372">
        <v>80682659035</v>
      </c>
      <c r="J38" s="372">
        <v>72342363619</v>
      </c>
      <c r="K38" s="372">
        <v>100382168817</v>
      </c>
      <c r="L38" s="372">
        <v>123645812997</v>
      </c>
      <c r="M38" s="372">
        <v>100365056942</v>
      </c>
      <c r="N38" s="372">
        <v>62307422043</v>
      </c>
      <c r="O38" s="372">
        <v>102598276320</v>
      </c>
      <c r="P38" s="372">
        <v>152890140568</v>
      </c>
      <c r="Q38" s="372">
        <v>121831325276</v>
      </c>
      <c r="R38" s="372">
        <v>106323208821</v>
      </c>
      <c r="S38" s="372">
        <v>97695637666</v>
      </c>
      <c r="T38" s="379">
        <v>2</v>
      </c>
      <c r="U38" s="379">
        <v>3</v>
      </c>
      <c r="V38" s="379">
        <v>3</v>
      </c>
      <c r="W38" s="379">
        <v>2</v>
      </c>
      <c r="X38" s="379">
        <v>2</v>
      </c>
      <c r="Y38" s="379">
        <v>1</v>
      </c>
      <c r="Z38" s="379">
        <v>2</v>
      </c>
      <c r="AA38" s="379">
        <v>3</v>
      </c>
      <c r="AB38" s="379">
        <v>2</v>
      </c>
      <c r="AC38" s="379">
        <v>2</v>
      </c>
      <c r="AD38" s="379">
        <v>3</v>
      </c>
      <c r="AE38" s="379">
        <v>2</v>
      </c>
      <c r="AF38" s="379">
        <v>3</v>
      </c>
      <c r="AG38" s="379">
        <f t="shared" si="2"/>
        <v>5</v>
      </c>
      <c r="AH38" s="379"/>
      <c r="AI38" s="376" t="s">
        <v>1307</v>
      </c>
      <c r="AJ38">
        <v>192133226132</v>
      </c>
      <c r="AK38">
        <v>179726732277</v>
      </c>
      <c r="AL38">
        <v>156742452564</v>
      </c>
      <c r="AM38">
        <v>80594771033</v>
      </c>
      <c r="AN38">
        <v>72288280892</v>
      </c>
      <c r="AO38">
        <v>100245416198</v>
      </c>
      <c r="AP38">
        <v>123561746310</v>
      </c>
      <c r="AQ38">
        <v>100300190448</v>
      </c>
      <c r="AR38">
        <v>62112788679</v>
      </c>
      <c r="AS38">
        <v>102509602491</v>
      </c>
      <c r="AT38">
        <v>152737899118</v>
      </c>
      <c r="AU38">
        <v>121727074793</v>
      </c>
      <c r="AV38">
        <v>106219274411</v>
      </c>
      <c r="AW38">
        <v>96948284280</v>
      </c>
      <c r="AX38" s="379">
        <v>2</v>
      </c>
      <c r="AY38" s="379">
        <v>3</v>
      </c>
      <c r="AZ38" s="379">
        <v>3</v>
      </c>
      <c r="BA38" s="379">
        <v>2</v>
      </c>
      <c r="BB38" s="379">
        <v>2</v>
      </c>
      <c r="BC38" s="379">
        <v>1</v>
      </c>
      <c r="BD38" s="379">
        <v>2</v>
      </c>
      <c r="BE38" s="379">
        <v>2</v>
      </c>
      <c r="BF38" s="379">
        <v>2</v>
      </c>
      <c r="BG38" s="379">
        <v>2</v>
      </c>
      <c r="BH38" s="379">
        <v>3</v>
      </c>
      <c r="BI38" s="379">
        <v>2</v>
      </c>
      <c r="BJ38" s="379">
        <v>3</v>
      </c>
      <c r="BK38" s="379">
        <f t="shared" si="3"/>
        <v>3</v>
      </c>
      <c r="BL38" s="379"/>
      <c r="BM38" s="376" t="s">
        <v>1307</v>
      </c>
      <c r="BN38">
        <v>68253797</v>
      </c>
      <c r="BO38">
        <v>98623455</v>
      </c>
      <c r="BP38">
        <v>78775726</v>
      </c>
      <c r="BQ38">
        <v>87888002</v>
      </c>
      <c r="BR38">
        <v>54082727</v>
      </c>
      <c r="BS38">
        <v>136752619</v>
      </c>
      <c r="BT38">
        <v>84066687</v>
      </c>
      <c r="BU38">
        <v>64866494</v>
      </c>
      <c r="BV38">
        <v>194633364</v>
      </c>
      <c r="BW38">
        <v>88673829</v>
      </c>
      <c r="BX38">
        <v>152241450</v>
      </c>
      <c r="BY38">
        <v>104250483</v>
      </c>
      <c r="BZ38">
        <v>103934410</v>
      </c>
      <c r="CA38">
        <v>747353386</v>
      </c>
      <c r="CB38" s="379">
        <v>31</v>
      </c>
      <c r="CC38" s="379">
        <v>26</v>
      </c>
      <c r="CD38" s="379">
        <v>36</v>
      </c>
      <c r="CE38" s="379">
        <v>33</v>
      </c>
      <c r="CF38" s="379">
        <v>37</v>
      </c>
      <c r="CG38" s="379">
        <v>26</v>
      </c>
      <c r="CH38" s="379">
        <v>33</v>
      </c>
      <c r="CI38" s="379">
        <v>38</v>
      </c>
      <c r="CJ38" s="379">
        <v>19</v>
      </c>
      <c r="CK38" s="379">
        <v>31</v>
      </c>
      <c r="CL38" s="379">
        <v>30</v>
      </c>
      <c r="CM38" s="379">
        <v>32</v>
      </c>
      <c r="CN38" s="379">
        <v>34</v>
      </c>
      <c r="CO38" s="379">
        <f t="shared" si="4"/>
        <v>22</v>
      </c>
      <c r="CQ38" s="376" t="s">
        <v>1307</v>
      </c>
      <c r="CR38" s="372">
        <v>38988506822</v>
      </c>
      <c r="CS38" s="372">
        <v>35153452131</v>
      </c>
      <c r="CT38" s="372">
        <v>37306115946</v>
      </c>
      <c r="CU38" s="372">
        <v>37286013756</v>
      </c>
      <c r="CV38" s="372">
        <v>27820758728</v>
      </c>
      <c r="CW38" s="372">
        <v>20568996431</v>
      </c>
      <c r="CX38" s="372">
        <v>20589631256</v>
      </c>
      <c r="CY38" s="372">
        <v>25366865634</v>
      </c>
      <c r="CZ38" s="372">
        <v>21766728190</v>
      </c>
      <c r="DA38" s="372">
        <v>22732339032</v>
      </c>
      <c r="DB38" s="372">
        <v>25195243493</v>
      </c>
      <c r="DC38" s="372">
        <v>30693438708</v>
      </c>
      <c r="DD38" s="372">
        <v>31835051432</v>
      </c>
      <c r="DE38" s="372">
        <v>38196965087</v>
      </c>
      <c r="DF38" s="379">
        <v>4</v>
      </c>
      <c r="DG38" s="379">
        <v>5</v>
      </c>
      <c r="DH38" s="379">
        <v>4</v>
      </c>
      <c r="DI38" s="379">
        <v>4</v>
      </c>
      <c r="DJ38" s="379">
        <v>5</v>
      </c>
      <c r="DK38" s="379">
        <v>6</v>
      </c>
      <c r="DL38" s="379">
        <v>6</v>
      </c>
      <c r="DM38" s="379">
        <v>5</v>
      </c>
      <c r="DN38" s="379">
        <v>6</v>
      </c>
      <c r="DO38" s="379">
        <v>6</v>
      </c>
      <c r="DP38" s="379">
        <v>6</v>
      </c>
      <c r="DQ38" s="379">
        <v>6</v>
      </c>
      <c r="DR38" s="379">
        <v>6</v>
      </c>
      <c r="DS38" s="379">
        <f t="shared" si="5"/>
        <v>6</v>
      </c>
      <c r="DU38" s="376" t="s">
        <v>1307</v>
      </c>
      <c r="DV38" s="372">
        <v>231189986751</v>
      </c>
      <c r="DW38" s="372">
        <v>214978807863</v>
      </c>
      <c r="DX38" s="372">
        <v>194127344236</v>
      </c>
      <c r="DY38" s="372">
        <v>117968672791</v>
      </c>
      <c r="DZ38" s="372">
        <v>100163122347</v>
      </c>
      <c r="EA38" s="372">
        <v>120951165248</v>
      </c>
      <c r="EB38" s="372">
        <v>144235444253</v>
      </c>
      <c r="EC38" s="372">
        <v>125731922576</v>
      </c>
      <c r="ED38" s="372">
        <v>84074150233</v>
      </c>
      <c r="EE38" s="372">
        <v>125330615352</v>
      </c>
      <c r="EF38" s="372">
        <v>178085384061</v>
      </c>
      <c r="EG38" s="372">
        <v>152524763984</v>
      </c>
      <c r="EH38" s="372">
        <v>138158260253</v>
      </c>
      <c r="EI38" s="372">
        <f t="shared" si="0"/>
        <v>135892602753</v>
      </c>
      <c r="EJ38" s="379">
        <v>3</v>
      </c>
      <c r="EK38" s="379">
        <v>3</v>
      </c>
      <c r="EL38" s="379">
        <v>3</v>
      </c>
      <c r="EM38" s="379">
        <v>3</v>
      </c>
      <c r="EN38" s="379">
        <v>3</v>
      </c>
      <c r="EO38" s="379">
        <v>3</v>
      </c>
      <c r="EP38" s="379">
        <v>3</v>
      </c>
      <c r="EQ38" s="379">
        <v>2</v>
      </c>
      <c r="ER38" s="379">
        <v>4</v>
      </c>
      <c r="ES38" s="379">
        <v>3</v>
      </c>
      <c r="ET38" s="379">
        <v>3</v>
      </c>
      <c r="EU38" s="379">
        <v>3</v>
      </c>
      <c r="EV38" s="379">
        <v>3</v>
      </c>
      <c r="EW38" s="379">
        <f t="shared" si="6"/>
        <v>4</v>
      </c>
    </row>
    <row r="39" spans="1:153" x14ac:dyDescent="0.3">
      <c r="A39" s="371" t="s">
        <v>1785</v>
      </c>
      <c r="B39" s="371" t="s">
        <v>1786</v>
      </c>
      <c r="C39" s="371" t="s">
        <v>1787</v>
      </c>
      <c r="E39" s="376" t="str">
        <f t="shared" si="1"/>
        <v>أوكيناوا (سابقا) Okinawa (Previously)</v>
      </c>
      <c r="F39" s="372"/>
      <c r="G39" s="372"/>
      <c r="H39" s="372"/>
      <c r="I39" s="372"/>
      <c r="J39" s="372"/>
      <c r="K39" s="372"/>
      <c r="L39" s="372"/>
      <c r="M39" s="372"/>
      <c r="N39" s="372"/>
      <c r="O39" s="372"/>
      <c r="P39" s="372"/>
      <c r="Q39" s="372"/>
      <c r="R39" s="372"/>
      <c r="S39" s="372"/>
      <c r="T39" s="379" t="s">
        <v>3</v>
      </c>
      <c r="U39" s="379" t="s">
        <v>3</v>
      </c>
      <c r="V39" s="379" t="s">
        <v>3</v>
      </c>
      <c r="W39" s="379" t="s">
        <v>3</v>
      </c>
      <c r="X39" s="379" t="s">
        <v>3</v>
      </c>
      <c r="Y39" s="379" t="s">
        <v>3</v>
      </c>
      <c r="Z39" s="379" t="s">
        <v>3</v>
      </c>
      <c r="AA39" s="379" t="s">
        <v>3</v>
      </c>
      <c r="AB39" s="379" t="s">
        <v>3</v>
      </c>
      <c r="AC39" s="379" t="s">
        <v>3</v>
      </c>
      <c r="AD39" s="379" t="s">
        <v>3</v>
      </c>
      <c r="AE39" s="379" t="s">
        <v>3</v>
      </c>
      <c r="AF39" s="379" t="s">
        <v>3</v>
      </c>
      <c r="AG39" s="379" t="str">
        <f t="shared" si="2"/>
        <v/>
      </c>
      <c r="AH39" s="379"/>
      <c r="AI39" s="376" t="s">
        <v>1788</v>
      </c>
      <c r="AX39" s="379" t="s">
        <v>3</v>
      </c>
      <c r="AY39" s="379" t="s">
        <v>3</v>
      </c>
      <c r="AZ39" s="379" t="s">
        <v>3</v>
      </c>
      <c r="BA39" s="379" t="s">
        <v>3</v>
      </c>
      <c r="BB39" s="379" t="s">
        <v>3</v>
      </c>
      <c r="BC39" s="379" t="s">
        <v>3</v>
      </c>
      <c r="BD39" s="379" t="s">
        <v>3</v>
      </c>
      <c r="BE39" s="379" t="s">
        <v>3</v>
      </c>
      <c r="BF39" s="379" t="s">
        <v>3</v>
      </c>
      <c r="BG39" s="379" t="s">
        <v>3</v>
      </c>
      <c r="BH39" s="379" t="s">
        <v>3</v>
      </c>
      <c r="BI39" s="379" t="s">
        <v>3</v>
      </c>
      <c r="BJ39" s="379" t="s">
        <v>3</v>
      </c>
      <c r="BK39" s="379" t="str">
        <f t="shared" si="3"/>
        <v/>
      </c>
      <c r="BL39" s="379"/>
      <c r="BM39" s="376" t="s">
        <v>1788</v>
      </c>
      <c r="CB39" s="379" t="s">
        <v>3</v>
      </c>
      <c r="CC39" s="379" t="s">
        <v>3</v>
      </c>
      <c r="CD39" s="379" t="s">
        <v>3</v>
      </c>
      <c r="CE39" s="379" t="s">
        <v>3</v>
      </c>
      <c r="CF39" s="379" t="s">
        <v>3</v>
      </c>
      <c r="CG39" s="379" t="s">
        <v>3</v>
      </c>
      <c r="CH39" s="379" t="s">
        <v>3</v>
      </c>
      <c r="CI39" s="379" t="s">
        <v>3</v>
      </c>
      <c r="CJ39" s="379" t="s">
        <v>3</v>
      </c>
      <c r="CK39" s="379" t="s">
        <v>3</v>
      </c>
      <c r="CL39" s="379" t="s">
        <v>3</v>
      </c>
      <c r="CM39" s="379" t="s">
        <v>3</v>
      </c>
      <c r="CN39" s="379" t="s">
        <v>3</v>
      </c>
      <c r="CO39" s="379" t="str">
        <f t="shared" si="4"/>
        <v/>
      </c>
      <c r="CQ39" s="376" t="s">
        <v>1788</v>
      </c>
      <c r="CR39" s="372"/>
      <c r="CS39" s="372"/>
      <c r="CT39" s="372"/>
      <c r="CU39" s="372"/>
      <c r="CV39" s="372"/>
      <c r="CW39" s="372"/>
      <c r="CX39" s="372"/>
      <c r="CY39" s="372"/>
      <c r="CZ39" s="372"/>
      <c r="DA39" s="372"/>
      <c r="DB39" s="372"/>
      <c r="DC39" s="372"/>
      <c r="DD39" s="372"/>
      <c r="DE39" s="372"/>
      <c r="DF39" s="379" t="s">
        <v>3</v>
      </c>
      <c r="DG39" s="379" t="s">
        <v>3</v>
      </c>
      <c r="DH39" s="379" t="s">
        <v>3</v>
      </c>
      <c r="DI39" s="379" t="s">
        <v>3</v>
      </c>
      <c r="DJ39" s="379" t="s">
        <v>3</v>
      </c>
      <c r="DK39" s="379" t="s">
        <v>3</v>
      </c>
      <c r="DL39" s="379" t="s">
        <v>3</v>
      </c>
      <c r="DM39" s="379" t="s">
        <v>3</v>
      </c>
      <c r="DN39" s="379" t="s">
        <v>3</v>
      </c>
      <c r="DO39" s="379" t="s">
        <v>3</v>
      </c>
      <c r="DP39" s="379" t="s">
        <v>3</v>
      </c>
      <c r="DQ39" s="379" t="s">
        <v>3</v>
      </c>
      <c r="DR39" s="379" t="s">
        <v>3</v>
      </c>
      <c r="DS39" s="379" t="str">
        <f t="shared" si="5"/>
        <v/>
      </c>
      <c r="DU39" s="376" t="s">
        <v>1788</v>
      </c>
      <c r="DV39" s="372">
        <v>0</v>
      </c>
      <c r="DW39" s="372">
        <v>0</v>
      </c>
      <c r="DX39" s="372">
        <v>0</v>
      </c>
      <c r="DY39" s="372">
        <v>0</v>
      </c>
      <c r="DZ39" s="372">
        <v>0</v>
      </c>
      <c r="EA39" s="372">
        <v>0</v>
      </c>
      <c r="EB39" s="372">
        <v>0</v>
      </c>
      <c r="EC39" s="372">
        <v>0</v>
      </c>
      <c r="ED39" s="372">
        <v>0</v>
      </c>
      <c r="EE39" s="372">
        <v>0</v>
      </c>
      <c r="EF39" s="372">
        <v>0</v>
      </c>
      <c r="EG39" s="372">
        <v>0</v>
      </c>
      <c r="EH39" s="372">
        <v>0</v>
      </c>
      <c r="EI39" s="372">
        <f t="shared" si="0"/>
        <v>0</v>
      </c>
      <c r="EJ39" s="379">
        <v>224</v>
      </c>
      <c r="EK39" s="379">
        <v>227</v>
      </c>
      <c r="EL39" s="379">
        <v>223</v>
      </c>
      <c r="EM39" s="379">
        <v>227</v>
      </c>
      <c r="EN39" s="379">
        <v>222</v>
      </c>
      <c r="EO39" s="379">
        <v>227</v>
      </c>
      <c r="EP39" s="379">
        <v>226</v>
      </c>
      <c r="EQ39" s="379">
        <v>227</v>
      </c>
      <c r="ER39" s="379">
        <v>226</v>
      </c>
      <c r="ES39" s="379">
        <v>230</v>
      </c>
      <c r="ET39" s="379">
        <v>230</v>
      </c>
      <c r="EU39" s="379">
        <v>245</v>
      </c>
      <c r="EV39" s="379">
        <v>241</v>
      </c>
      <c r="EW39" s="379">
        <f t="shared" si="6"/>
        <v>236</v>
      </c>
    </row>
    <row r="40" spans="1:153" x14ac:dyDescent="0.3">
      <c r="A40" s="371" t="s">
        <v>1789</v>
      </c>
      <c r="B40" s="371" t="s">
        <v>147</v>
      </c>
      <c r="C40" s="371" t="s">
        <v>1790</v>
      </c>
      <c r="E40" s="376" t="str">
        <f t="shared" si="1"/>
        <v>الفلبين Philippines</v>
      </c>
      <c r="F40" s="372">
        <v>12869968946</v>
      </c>
      <c r="G40" s="372">
        <v>9818477808</v>
      </c>
      <c r="H40" s="372">
        <v>12049905492</v>
      </c>
      <c r="I40" s="372">
        <v>6003817733</v>
      </c>
      <c r="J40" s="372">
        <v>5075331815</v>
      </c>
      <c r="K40" s="372">
        <v>5654349323</v>
      </c>
      <c r="L40" s="372">
        <v>8233714010</v>
      </c>
      <c r="M40" s="372">
        <v>4262354405</v>
      </c>
      <c r="N40" s="372">
        <v>2517058075</v>
      </c>
      <c r="O40" s="372">
        <v>5420390574</v>
      </c>
      <c r="P40" s="372">
        <v>8941749735</v>
      </c>
      <c r="Q40" s="372">
        <v>8222047508</v>
      </c>
      <c r="R40" s="372">
        <v>7855063483</v>
      </c>
      <c r="S40" s="372">
        <v>6476921003</v>
      </c>
      <c r="T40" s="379">
        <v>21</v>
      </c>
      <c r="U40" s="379">
        <v>25</v>
      </c>
      <c r="V40" s="379">
        <v>22</v>
      </c>
      <c r="W40" s="379">
        <v>28</v>
      </c>
      <c r="X40" s="379">
        <v>27</v>
      </c>
      <c r="Y40" s="379">
        <v>27</v>
      </c>
      <c r="Z40" s="379">
        <v>27</v>
      </c>
      <c r="AA40" s="379">
        <v>33</v>
      </c>
      <c r="AB40" s="379">
        <v>37</v>
      </c>
      <c r="AC40" s="379">
        <v>32</v>
      </c>
      <c r="AD40" s="379">
        <v>31</v>
      </c>
      <c r="AE40" s="379">
        <v>29</v>
      </c>
      <c r="AF40" s="379">
        <v>29</v>
      </c>
      <c r="AG40" s="379">
        <f t="shared" si="2"/>
        <v>31</v>
      </c>
      <c r="AH40" s="379"/>
      <c r="AI40" s="376" t="s">
        <v>1281</v>
      </c>
      <c r="AJ40">
        <v>12815902917</v>
      </c>
      <c r="AK40">
        <v>9777899642</v>
      </c>
      <c r="AL40">
        <v>12009139206</v>
      </c>
      <c r="AM40">
        <v>5969221271</v>
      </c>
      <c r="AN40">
        <v>5016592028</v>
      </c>
      <c r="AO40">
        <v>5573098098</v>
      </c>
      <c r="AP40">
        <v>8137191553</v>
      </c>
      <c r="AQ40">
        <v>4188074281</v>
      </c>
      <c r="AR40">
        <v>2473503155</v>
      </c>
      <c r="AS40">
        <v>5382931401</v>
      </c>
      <c r="AT40">
        <v>8853380299</v>
      </c>
      <c r="AU40">
        <v>8178366873</v>
      </c>
      <c r="AV40">
        <v>7832420785</v>
      </c>
      <c r="AW40">
        <v>6431912673</v>
      </c>
      <c r="AX40" s="379">
        <v>20</v>
      </c>
      <c r="AY40" s="379">
        <v>24</v>
      </c>
      <c r="AZ40" s="379">
        <v>22</v>
      </c>
      <c r="BA40" s="379">
        <v>23</v>
      </c>
      <c r="BB40" s="379">
        <v>26</v>
      </c>
      <c r="BC40" s="379">
        <v>27</v>
      </c>
      <c r="BD40" s="379">
        <v>27</v>
      </c>
      <c r="BE40" s="379">
        <v>31</v>
      </c>
      <c r="BF40" s="379">
        <v>35</v>
      </c>
      <c r="BG40" s="379">
        <v>31</v>
      </c>
      <c r="BH40" s="379">
        <v>30</v>
      </c>
      <c r="BI40" s="379">
        <v>28</v>
      </c>
      <c r="BJ40" s="379">
        <v>28</v>
      </c>
      <c r="BK40" s="379">
        <f t="shared" si="3"/>
        <v>29</v>
      </c>
      <c r="BL40" s="379"/>
      <c r="BM40" s="376" t="s">
        <v>1281</v>
      </c>
      <c r="BN40">
        <v>54066029</v>
      </c>
      <c r="BO40">
        <v>40578166</v>
      </c>
      <c r="BP40">
        <v>40766286</v>
      </c>
      <c r="BQ40">
        <v>34596462</v>
      </c>
      <c r="BR40">
        <v>58739787</v>
      </c>
      <c r="BS40">
        <v>81251225</v>
      </c>
      <c r="BT40">
        <v>96522457</v>
      </c>
      <c r="BU40">
        <v>74280124</v>
      </c>
      <c r="BV40">
        <v>43554920</v>
      </c>
      <c r="BW40">
        <v>37459173</v>
      </c>
      <c r="BX40">
        <v>88369436</v>
      </c>
      <c r="BY40">
        <v>43680635</v>
      </c>
      <c r="BZ40">
        <v>22642698</v>
      </c>
      <c r="CA40">
        <v>45008330</v>
      </c>
      <c r="CB40" s="379">
        <v>36</v>
      </c>
      <c r="CC40" s="379">
        <v>44</v>
      </c>
      <c r="CD40" s="379">
        <v>44</v>
      </c>
      <c r="CE40" s="379">
        <v>43</v>
      </c>
      <c r="CF40" s="379">
        <v>34</v>
      </c>
      <c r="CG40" s="379">
        <v>35</v>
      </c>
      <c r="CH40" s="379">
        <v>31</v>
      </c>
      <c r="CI40" s="379">
        <v>35</v>
      </c>
      <c r="CJ40" s="379">
        <v>42</v>
      </c>
      <c r="CK40" s="379">
        <v>44</v>
      </c>
      <c r="CL40" s="379">
        <v>35</v>
      </c>
      <c r="CM40" s="379">
        <v>42</v>
      </c>
      <c r="CN40" s="379">
        <v>53</v>
      </c>
      <c r="CO40" s="379">
        <f t="shared" si="4"/>
        <v>54</v>
      </c>
      <c r="CQ40" s="376" t="s">
        <v>1281</v>
      </c>
      <c r="CR40" s="372">
        <v>1030288842</v>
      </c>
      <c r="CS40" s="372">
        <v>957638426</v>
      </c>
      <c r="CT40" s="372">
        <v>921790514</v>
      </c>
      <c r="CU40" s="372">
        <v>1103973735</v>
      </c>
      <c r="CV40" s="372">
        <v>1059370888</v>
      </c>
      <c r="CW40" s="372">
        <v>1177697115</v>
      </c>
      <c r="CX40" s="372">
        <v>973161386</v>
      </c>
      <c r="CY40" s="372">
        <v>1084251903</v>
      </c>
      <c r="CZ40" s="372">
        <v>751289767</v>
      </c>
      <c r="DA40" s="372">
        <v>713873459</v>
      </c>
      <c r="DB40" s="372">
        <v>673304534</v>
      </c>
      <c r="DC40" s="372">
        <v>756607210</v>
      </c>
      <c r="DD40" s="372">
        <v>778895300</v>
      </c>
      <c r="DE40" s="372">
        <v>848315083</v>
      </c>
      <c r="DF40" s="379">
        <v>53</v>
      </c>
      <c r="DG40" s="379">
        <v>52</v>
      </c>
      <c r="DH40" s="379">
        <v>54</v>
      </c>
      <c r="DI40" s="379">
        <v>52</v>
      </c>
      <c r="DJ40" s="379">
        <v>53</v>
      </c>
      <c r="DK40" s="379">
        <v>50</v>
      </c>
      <c r="DL40" s="379">
        <v>51</v>
      </c>
      <c r="DM40" s="379">
        <v>53</v>
      </c>
      <c r="DN40" s="379">
        <v>57</v>
      </c>
      <c r="DO40" s="379">
        <v>56</v>
      </c>
      <c r="DP40" s="379">
        <v>63</v>
      </c>
      <c r="DQ40" s="379">
        <v>59</v>
      </c>
      <c r="DR40" s="379">
        <v>61</v>
      </c>
      <c r="DS40" s="379">
        <f t="shared" si="5"/>
        <v>62</v>
      </c>
      <c r="DU40" s="376" t="s">
        <v>1281</v>
      </c>
      <c r="DV40" s="372">
        <v>13900257788</v>
      </c>
      <c r="DW40" s="372">
        <v>10776116234</v>
      </c>
      <c r="DX40" s="372">
        <v>12971696006</v>
      </c>
      <c r="DY40" s="372">
        <v>7107791468</v>
      </c>
      <c r="DZ40" s="372">
        <v>6134702703</v>
      </c>
      <c r="EA40" s="372">
        <v>6832046438</v>
      </c>
      <c r="EB40" s="372">
        <v>9206875396</v>
      </c>
      <c r="EC40" s="372">
        <v>5346606308</v>
      </c>
      <c r="ED40" s="372">
        <v>3268347842</v>
      </c>
      <c r="EE40" s="372">
        <v>6134264033</v>
      </c>
      <c r="EF40" s="372">
        <v>9615054269</v>
      </c>
      <c r="EG40" s="372">
        <v>8978654718</v>
      </c>
      <c r="EH40" s="372">
        <v>8633958783</v>
      </c>
      <c r="EI40" s="372">
        <f t="shared" si="0"/>
        <v>7325236086</v>
      </c>
      <c r="EJ40" s="379">
        <v>28</v>
      </c>
      <c r="EK40" s="379">
        <v>29</v>
      </c>
      <c r="EL40" s="379">
        <v>29</v>
      </c>
      <c r="EM40" s="379">
        <v>33</v>
      </c>
      <c r="EN40" s="379">
        <v>34</v>
      </c>
      <c r="EO40" s="379">
        <v>33</v>
      </c>
      <c r="EP40" s="379">
        <v>34</v>
      </c>
      <c r="EQ40" s="379">
        <v>37</v>
      </c>
      <c r="ER40" s="379">
        <v>47</v>
      </c>
      <c r="ES40" s="379">
        <v>38</v>
      </c>
      <c r="ET40" s="379">
        <v>36</v>
      </c>
      <c r="EU40" s="379">
        <v>36</v>
      </c>
      <c r="EV40" s="379">
        <v>35</v>
      </c>
      <c r="EW40" s="379">
        <f t="shared" si="6"/>
        <v>39</v>
      </c>
    </row>
    <row r="41" spans="1:153" x14ac:dyDescent="0.3">
      <c r="A41" s="371" t="s">
        <v>1791</v>
      </c>
      <c r="B41" s="371" t="s">
        <v>558</v>
      </c>
      <c r="C41" s="371" t="s">
        <v>1792</v>
      </c>
      <c r="E41" s="376" t="str">
        <f t="shared" si="1"/>
        <v>بروناي دار السلام Brunei Darussalam</v>
      </c>
      <c r="F41" s="372">
        <v>6867321</v>
      </c>
      <c r="G41" s="372">
        <v>5726425</v>
      </c>
      <c r="H41" s="372">
        <v>7108447</v>
      </c>
      <c r="I41" s="372">
        <v>5735635</v>
      </c>
      <c r="J41" s="372">
        <v>5452664</v>
      </c>
      <c r="K41" s="372">
        <v>9162178</v>
      </c>
      <c r="L41" s="372">
        <v>2728196</v>
      </c>
      <c r="M41" s="372">
        <v>8023168</v>
      </c>
      <c r="N41" s="372">
        <v>99297104</v>
      </c>
      <c r="O41" s="372">
        <v>1151938203</v>
      </c>
      <c r="P41" s="372">
        <v>1480960925</v>
      </c>
      <c r="Q41" s="372">
        <v>1302612179</v>
      </c>
      <c r="R41" s="372">
        <v>614526070</v>
      </c>
      <c r="S41" s="372">
        <v>12982938</v>
      </c>
      <c r="T41" s="379">
        <v>125</v>
      </c>
      <c r="U41" s="379">
        <v>132</v>
      </c>
      <c r="V41" s="379">
        <v>135</v>
      </c>
      <c r="W41" s="379">
        <v>135</v>
      </c>
      <c r="X41" s="379">
        <v>134</v>
      </c>
      <c r="Y41" s="379">
        <v>125</v>
      </c>
      <c r="Z41" s="379">
        <v>146</v>
      </c>
      <c r="AA41" s="379">
        <v>126</v>
      </c>
      <c r="AB41" s="379">
        <v>76</v>
      </c>
      <c r="AC41" s="379">
        <v>50</v>
      </c>
      <c r="AD41" s="379">
        <v>53</v>
      </c>
      <c r="AE41" s="379">
        <v>52</v>
      </c>
      <c r="AF41" s="379">
        <v>60</v>
      </c>
      <c r="AG41" s="379">
        <f t="shared" si="2"/>
        <v>129</v>
      </c>
      <c r="AH41" s="379"/>
      <c r="AI41" s="376" t="s">
        <v>1559</v>
      </c>
      <c r="AJ41">
        <v>6457193</v>
      </c>
      <c r="AK41">
        <v>5132865</v>
      </c>
      <c r="AL41">
        <v>5191900</v>
      </c>
      <c r="AM41">
        <v>5371062</v>
      </c>
      <c r="AN41">
        <v>5114238</v>
      </c>
      <c r="AO41">
        <v>5332403</v>
      </c>
      <c r="AP41">
        <v>1374029</v>
      </c>
      <c r="AQ41">
        <v>5792041</v>
      </c>
      <c r="AR41">
        <v>98783200</v>
      </c>
      <c r="AS41">
        <v>1151501313</v>
      </c>
      <c r="AT41">
        <v>1480560099</v>
      </c>
      <c r="AU41">
        <v>1299535693</v>
      </c>
      <c r="AV41">
        <v>613148786</v>
      </c>
      <c r="AW41">
        <v>12103281</v>
      </c>
      <c r="AX41" s="379">
        <v>119</v>
      </c>
      <c r="AY41" s="379">
        <v>130</v>
      </c>
      <c r="AZ41" s="379">
        <v>135</v>
      </c>
      <c r="BA41" s="379">
        <v>128</v>
      </c>
      <c r="BB41" s="379">
        <v>130</v>
      </c>
      <c r="BC41" s="379">
        <v>127</v>
      </c>
      <c r="BD41" s="379">
        <v>148</v>
      </c>
      <c r="BE41" s="379">
        <v>130</v>
      </c>
      <c r="BF41" s="379">
        <v>72</v>
      </c>
      <c r="BG41" s="379">
        <v>47</v>
      </c>
      <c r="BH41" s="379">
        <v>50</v>
      </c>
      <c r="BI41" s="379">
        <v>51</v>
      </c>
      <c r="BJ41" s="379">
        <v>59</v>
      </c>
      <c r="BK41" s="379">
        <f t="shared" si="3"/>
        <v>126</v>
      </c>
      <c r="BL41" s="379"/>
      <c r="BM41" s="376" t="s">
        <v>1559</v>
      </c>
      <c r="BN41">
        <v>410128</v>
      </c>
      <c r="BO41">
        <v>593560</v>
      </c>
      <c r="BP41">
        <v>1916547</v>
      </c>
      <c r="BQ41">
        <v>364573</v>
      </c>
      <c r="BR41">
        <v>338426</v>
      </c>
      <c r="BS41">
        <v>3829775</v>
      </c>
      <c r="BT41">
        <v>1354167</v>
      </c>
      <c r="BU41">
        <v>2231127</v>
      </c>
      <c r="BV41">
        <v>513904</v>
      </c>
      <c r="BW41">
        <v>436890</v>
      </c>
      <c r="BX41">
        <v>400826</v>
      </c>
      <c r="BY41">
        <v>3076486</v>
      </c>
      <c r="BZ41">
        <v>1377284</v>
      </c>
      <c r="CA41">
        <v>879657</v>
      </c>
      <c r="CB41" s="379">
        <v>108</v>
      </c>
      <c r="CC41" s="379">
        <v>105</v>
      </c>
      <c r="CD41" s="379">
        <v>92</v>
      </c>
      <c r="CE41" s="379">
        <v>116</v>
      </c>
      <c r="CF41" s="379">
        <v>116</v>
      </c>
      <c r="CG41" s="379">
        <v>82</v>
      </c>
      <c r="CH41" s="379">
        <v>100</v>
      </c>
      <c r="CI41" s="379">
        <v>94</v>
      </c>
      <c r="CJ41" s="379">
        <v>104</v>
      </c>
      <c r="CK41" s="379">
        <v>109</v>
      </c>
      <c r="CL41" s="379">
        <v>122</v>
      </c>
      <c r="CM41" s="379">
        <v>88</v>
      </c>
      <c r="CN41" s="379">
        <v>102</v>
      </c>
      <c r="CO41" s="379">
        <f t="shared" si="4"/>
        <v>118</v>
      </c>
      <c r="CQ41" s="376" t="s">
        <v>1559</v>
      </c>
      <c r="CR41" s="372">
        <v>506676</v>
      </c>
      <c r="CS41" s="372">
        <v>714738</v>
      </c>
      <c r="CT41" s="372">
        <v>472295</v>
      </c>
      <c r="CU41" s="372">
        <v>1983234</v>
      </c>
      <c r="CV41" s="372">
        <v>60412</v>
      </c>
      <c r="CW41" s="372">
        <v>602725</v>
      </c>
      <c r="CX41" s="372">
        <v>925525</v>
      </c>
      <c r="CY41" s="372">
        <v>2315834</v>
      </c>
      <c r="CZ41" s="372">
        <v>1172257</v>
      </c>
      <c r="DA41" s="372">
        <v>1468342</v>
      </c>
      <c r="DB41" s="372">
        <v>139171</v>
      </c>
      <c r="DC41" s="372">
        <v>1780268</v>
      </c>
      <c r="DD41" s="372">
        <v>34023185</v>
      </c>
      <c r="DE41" s="372">
        <v>338649</v>
      </c>
      <c r="DF41" s="379">
        <v>170</v>
      </c>
      <c r="DG41" s="379">
        <v>166</v>
      </c>
      <c r="DH41" s="379">
        <v>173</v>
      </c>
      <c r="DI41" s="379">
        <v>148</v>
      </c>
      <c r="DJ41" s="379">
        <v>190</v>
      </c>
      <c r="DK41" s="379">
        <v>157</v>
      </c>
      <c r="DL41" s="379">
        <v>160</v>
      </c>
      <c r="DM41" s="379">
        <v>138</v>
      </c>
      <c r="DN41" s="379">
        <v>148</v>
      </c>
      <c r="DO41" s="379">
        <v>150</v>
      </c>
      <c r="DP41" s="379">
        <v>173</v>
      </c>
      <c r="DQ41" s="379">
        <v>149</v>
      </c>
      <c r="DR41" s="379">
        <v>108</v>
      </c>
      <c r="DS41" s="379">
        <f t="shared" si="5"/>
        <v>186</v>
      </c>
      <c r="DU41" s="376" t="s">
        <v>1559</v>
      </c>
      <c r="DV41" s="372">
        <v>7373997</v>
      </c>
      <c r="DW41" s="372">
        <v>6441163</v>
      </c>
      <c r="DX41" s="372">
        <v>7580742</v>
      </c>
      <c r="DY41" s="372">
        <v>7718869</v>
      </c>
      <c r="DZ41" s="372">
        <v>5513076</v>
      </c>
      <c r="EA41" s="372">
        <v>9764903</v>
      </c>
      <c r="EB41" s="372">
        <v>3653721</v>
      </c>
      <c r="EC41" s="372">
        <v>10339002</v>
      </c>
      <c r="ED41" s="372">
        <v>100469361</v>
      </c>
      <c r="EE41" s="372">
        <v>1153406545</v>
      </c>
      <c r="EF41" s="372">
        <v>1481100096</v>
      </c>
      <c r="EG41" s="372">
        <v>1304392447</v>
      </c>
      <c r="EH41" s="372">
        <v>648549255</v>
      </c>
      <c r="EI41" s="372">
        <f t="shared" si="0"/>
        <v>13321587</v>
      </c>
      <c r="EJ41" s="379">
        <v>155</v>
      </c>
      <c r="EK41" s="379">
        <v>152</v>
      </c>
      <c r="EL41" s="379">
        <v>150</v>
      </c>
      <c r="EM41" s="379">
        <v>149</v>
      </c>
      <c r="EN41" s="379">
        <v>158</v>
      </c>
      <c r="EO41" s="379">
        <v>145</v>
      </c>
      <c r="EP41" s="379">
        <v>166</v>
      </c>
      <c r="EQ41" s="379">
        <v>143</v>
      </c>
      <c r="ER41" s="379">
        <v>107</v>
      </c>
      <c r="ES41" s="379">
        <v>69</v>
      </c>
      <c r="ET41" s="379">
        <v>68</v>
      </c>
      <c r="EU41" s="379">
        <v>71</v>
      </c>
      <c r="EV41" s="379">
        <v>83</v>
      </c>
      <c r="EW41" s="379">
        <f t="shared" si="6"/>
        <v>144</v>
      </c>
    </row>
    <row r="42" spans="1:153" x14ac:dyDescent="0.3">
      <c r="A42" s="371" t="s">
        <v>1793</v>
      </c>
      <c r="B42" s="371" t="s">
        <v>195</v>
      </c>
      <c r="C42" s="371" t="s">
        <v>1794</v>
      </c>
      <c r="E42" s="376" t="str">
        <f t="shared" si="1"/>
        <v>إندونيسيا Indonesia</v>
      </c>
      <c r="F42" s="372">
        <v>19738543102</v>
      </c>
      <c r="G42" s="372">
        <v>20614564724</v>
      </c>
      <c r="H42" s="372">
        <v>20948701581</v>
      </c>
      <c r="I42" s="372">
        <v>9879512691</v>
      </c>
      <c r="J42" s="372">
        <v>8285189736</v>
      </c>
      <c r="K42" s="372">
        <v>9962955402</v>
      </c>
      <c r="L42" s="372">
        <v>12937998615</v>
      </c>
      <c r="M42" s="372">
        <v>12342087055</v>
      </c>
      <c r="N42" s="372">
        <v>8720917857</v>
      </c>
      <c r="O42" s="372">
        <v>14066968225</v>
      </c>
      <c r="P42" s="372">
        <v>19535109756</v>
      </c>
      <c r="Q42" s="372">
        <v>14380116131</v>
      </c>
      <c r="R42" s="372">
        <v>12886108827</v>
      </c>
      <c r="S42" s="372">
        <v>13362283736</v>
      </c>
      <c r="T42" s="379">
        <v>17</v>
      </c>
      <c r="U42" s="379">
        <v>16</v>
      </c>
      <c r="V42" s="379">
        <v>17</v>
      </c>
      <c r="W42" s="379">
        <v>21</v>
      </c>
      <c r="X42" s="379">
        <v>20</v>
      </c>
      <c r="Y42" s="379">
        <v>20</v>
      </c>
      <c r="Z42" s="379">
        <v>18</v>
      </c>
      <c r="AA42" s="379">
        <v>18</v>
      </c>
      <c r="AB42" s="379">
        <v>17</v>
      </c>
      <c r="AC42" s="379">
        <v>18</v>
      </c>
      <c r="AD42" s="379">
        <v>19</v>
      </c>
      <c r="AE42" s="379">
        <v>20</v>
      </c>
      <c r="AF42" s="379">
        <v>21</v>
      </c>
      <c r="AG42" s="379">
        <f t="shared" si="2"/>
        <v>21</v>
      </c>
      <c r="AH42" s="379"/>
      <c r="AI42" s="376" t="s">
        <v>1317</v>
      </c>
      <c r="AJ42">
        <v>19707547508</v>
      </c>
      <c r="AK42">
        <v>20554268869</v>
      </c>
      <c r="AL42">
        <v>20925240067</v>
      </c>
      <c r="AM42">
        <v>9849182184</v>
      </c>
      <c r="AN42">
        <v>8257660045</v>
      </c>
      <c r="AO42">
        <v>9909066549</v>
      </c>
      <c r="AP42">
        <v>12902241333</v>
      </c>
      <c r="AQ42">
        <v>12293251762</v>
      </c>
      <c r="AR42">
        <v>8679614708</v>
      </c>
      <c r="AS42">
        <v>14051701503</v>
      </c>
      <c r="AT42">
        <v>19508353021</v>
      </c>
      <c r="AU42">
        <v>14353940639</v>
      </c>
      <c r="AV42">
        <v>12670574020</v>
      </c>
      <c r="AW42">
        <v>13192935368</v>
      </c>
      <c r="AX42" s="379">
        <v>16</v>
      </c>
      <c r="AY42" s="379">
        <v>16</v>
      </c>
      <c r="AZ42" s="379">
        <v>17</v>
      </c>
      <c r="BA42" s="379">
        <v>21</v>
      </c>
      <c r="BB42" s="379">
        <v>20</v>
      </c>
      <c r="BC42" s="379">
        <v>20</v>
      </c>
      <c r="BD42" s="379">
        <v>18</v>
      </c>
      <c r="BE42" s="379">
        <v>18</v>
      </c>
      <c r="BF42" s="379">
        <v>17</v>
      </c>
      <c r="BG42" s="379">
        <v>17</v>
      </c>
      <c r="BH42" s="379">
        <v>19</v>
      </c>
      <c r="BI42" s="379">
        <v>20</v>
      </c>
      <c r="BJ42" s="379">
        <v>21</v>
      </c>
      <c r="BK42" s="379">
        <f t="shared" si="3"/>
        <v>19</v>
      </c>
      <c r="BL42" s="379"/>
      <c r="BM42" s="376" t="s">
        <v>1317</v>
      </c>
      <c r="BN42">
        <v>30995594</v>
      </c>
      <c r="BO42">
        <v>60295855</v>
      </c>
      <c r="BP42">
        <v>23461514</v>
      </c>
      <c r="BQ42">
        <v>30330507</v>
      </c>
      <c r="BR42">
        <v>27529691</v>
      </c>
      <c r="BS42">
        <v>53888853</v>
      </c>
      <c r="BT42">
        <v>35757282</v>
      </c>
      <c r="BU42">
        <v>48835293</v>
      </c>
      <c r="BV42">
        <v>41303149</v>
      </c>
      <c r="BW42">
        <v>15266722</v>
      </c>
      <c r="BX42">
        <v>26756735</v>
      </c>
      <c r="BY42">
        <v>26175492</v>
      </c>
      <c r="BZ42">
        <v>215534807</v>
      </c>
      <c r="CA42">
        <v>169348368</v>
      </c>
      <c r="CB42" s="379">
        <v>50</v>
      </c>
      <c r="CC42" s="379">
        <v>37</v>
      </c>
      <c r="CD42" s="379">
        <v>51</v>
      </c>
      <c r="CE42" s="379">
        <v>48</v>
      </c>
      <c r="CF42" s="379">
        <v>45</v>
      </c>
      <c r="CG42" s="379">
        <v>38</v>
      </c>
      <c r="CH42" s="379">
        <v>42</v>
      </c>
      <c r="CI42" s="379">
        <v>43</v>
      </c>
      <c r="CJ42" s="379">
        <v>43</v>
      </c>
      <c r="CK42" s="379">
        <v>58</v>
      </c>
      <c r="CL42" s="379">
        <v>55</v>
      </c>
      <c r="CM42" s="379">
        <v>51</v>
      </c>
      <c r="CN42" s="379">
        <v>30</v>
      </c>
      <c r="CO42" s="379">
        <f t="shared" si="4"/>
        <v>37</v>
      </c>
      <c r="CQ42" s="376" t="s">
        <v>1317</v>
      </c>
      <c r="CR42" s="372">
        <v>7301227014</v>
      </c>
      <c r="CS42" s="372">
        <v>7416955679</v>
      </c>
      <c r="CT42" s="372">
        <v>9126303700</v>
      </c>
      <c r="CU42" s="372">
        <v>9559237783</v>
      </c>
      <c r="CV42" s="372">
        <v>6295803665</v>
      </c>
      <c r="CW42" s="372">
        <v>6272087676</v>
      </c>
      <c r="CX42" s="372">
        <v>5387968638</v>
      </c>
      <c r="CY42" s="372">
        <v>8336801342</v>
      </c>
      <c r="CZ42" s="372">
        <v>6810011035</v>
      </c>
      <c r="DA42" s="372">
        <v>7254469693</v>
      </c>
      <c r="DB42" s="372">
        <v>11072747483</v>
      </c>
      <c r="DC42" s="372">
        <v>10252197046</v>
      </c>
      <c r="DD42" s="372">
        <v>13393410197</v>
      </c>
      <c r="DE42" s="372">
        <v>13026066462</v>
      </c>
      <c r="DF42" s="379">
        <v>18</v>
      </c>
      <c r="DG42" s="379">
        <v>19</v>
      </c>
      <c r="DH42" s="379">
        <v>16</v>
      </c>
      <c r="DI42" s="379">
        <v>17</v>
      </c>
      <c r="DJ42" s="379">
        <v>18</v>
      </c>
      <c r="DK42" s="379">
        <v>18</v>
      </c>
      <c r="DL42" s="379">
        <v>24</v>
      </c>
      <c r="DM42" s="379">
        <v>17</v>
      </c>
      <c r="DN42" s="379">
        <v>18</v>
      </c>
      <c r="DO42" s="379">
        <v>19</v>
      </c>
      <c r="DP42" s="379">
        <v>16</v>
      </c>
      <c r="DQ42" s="379">
        <v>20</v>
      </c>
      <c r="DR42" s="379">
        <v>17</v>
      </c>
      <c r="DS42" s="379">
        <f t="shared" si="5"/>
        <v>18</v>
      </c>
      <c r="DU42" s="376" t="s">
        <v>1317</v>
      </c>
      <c r="DV42" s="372">
        <v>27039770116</v>
      </c>
      <c r="DW42" s="372">
        <v>28031520403</v>
      </c>
      <c r="DX42" s="372">
        <v>30075005281</v>
      </c>
      <c r="DY42" s="372">
        <v>19438750474</v>
      </c>
      <c r="DZ42" s="372">
        <v>14580993401</v>
      </c>
      <c r="EA42" s="372">
        <v>16235043078</v>
      </c>
      <c r="EB42" s="372">
        <v>18325967253</v>
      </c>
      <c r="EC42" s="372">
        <v>20678888397</v>
      </c>
      <c r="ED42" s="372">
        <v>15530928892</v>
      </c>
      <c r="EE42" s="372">
        <v>21321437918</v>
      </c>
      <c r="EF42" s="372">
        <v>30607857239</v>
      </c>
      <c r="EG42" s="372">
        <v>24632313177</v>
      </c>
      <c r="EH42" s="372">
        <v>26279519024</v>
      </c>
      <c r="EI42" s="372">
        <f t="shared" si="0"/>
        <v>26388350198</v>
      </c>
      <c r="EJ42" s="379">
        <v>18</v>
      </c>
      <c r="EK42" s="379">
        <v>17</v>
      </c>
      <c r="EL42" s="379">
        <v>16</v>
      </c>
      <c r="EM42" s="379">
        <v>20</v>
      </c>
      <c r="EN42" s="379">
        <v>21</v>
      </c>
      <c r="EO42" s="379">
        <v>22</v>
      </c>
      <c r="EP42" s="379">
        <v>21</v>
      </c>
      <c r="EQ42" s="379">
        <v>20</v>
      </c>
      <c r="ER42" s="379">
        <v>19</v>
      </c>
      <c r="ES42" s="379">
        <v>18</v>
      </c>
      <c r="ET42" s="379">
        <v>20</v>
      </c>
      <c r="EU42" s="379">
        <v>23</v>
      </c>
      <c r="EV42" s="379">
        <v>22</v>
      </c>
      <c r="EW42" s="379">
        <f t="shared" si="6"/>
        <v>21</v>
      </c>
    </row>
    <row r="43" spans="1:153" x14ac:dyDescent="0.3">
      <c r="A43" s="371" t="s">
        <v>1795</v>
      </c>
      <c r="B43" s="371" t="s">
        <v>1796</v>
      </c>
      <c r="C43" s="371" t="s">
        <v>1797</v>
      </c>
      <c r="E43" s="376" t="str">
        <f t="shared" si="1"/>
        <v>فيتنام الجنوبية (سابقا) South Vietnam (Previously)</v>
      </c>
      <c r="F43" s="372"/>
      <c r="G43" s="372"/>
      <c r="H43" s="372"/>
      <c r="I43" s="372"/>
      <c r="J43" s="372"/>
      <c r="K43" s="372"/>
      <c r="L43" s="372"/>
      <c r="M43" s="372"/>
      <c r="N43" s="372"/>
      <c r="O43" s="372"/>
      <c r="P43" s="372"/>
      <c r="Q43" s="372"/>
      <c r="R43" s="372"/>
      <c r="S43" s="372"/>
      <c r="T43" s="379" t="s">
        <v>3</v>
      </c>
      <c r="U43" s="379" t="s">
        <v>3</v>
      </c>
      <c r="V43" s="379" t="s">
        <v>3</v>
      </c>
      <c r="W43" s="379" t="s">
        <v>3</v>
      </c>
      <c r="X43" s="379" t="s">
        <v>3</v>
      </c>
      <c r="Y43" s="379" t="s">
        <v>3</v>
      </c>
      <c r="Z43" s="379" t="s">
        <v>3</v>
      </c>
      <c r="AA43" s="379" t="s">
        <v>3</v>
      </c>
      <c r="AB43" s="379" t="s">
        <v>3</v>
      </c>
      <c r="AC43" s="379" t="s">
        <v>3</v>
      </c>
      <c r="AD43" s="379" t="s">
        <v>3</v>
      </c>
      <c r="AE43" s="379" t="s">
        <v>3</v>
      </c>
      <c r="AF43" s="379" t="s">
        <v>3</v>
      </c>
      <c r="AG43" s="379" t="str">
        <f t="shared" si="2"/>
        <v/>
      </c>
      <c r="AH43" s="379"/>
      <c r="AI43" s="376" t="s">
        <v>1798</v>
      </c>
      <c r="AX43" s="379" t="s">
        <v>3</v>
      </c>
      <c r="AY43" s="379" t="s">
        <v>3</v>
      </c>
      <c r="AZ43" s="379" t="s">
        <v>3</v>
      </c>
      <c r="BA43" s="379" t="s">
        <v>3</v>
      </c>
      <c r="BB43" s="379" t="s">
        <v>3</v>
      </c>
      <c r="BC43" s="379" t="s">
        <v>3</v>
      </c>
      <c r="BD43" s="379" t="s">
        <v>3</v>
      </c>
      <c r="BE43" s="379" t="s">
        <v>3</v>
      </c>
      <c r="BF43" s="379" t="s">
        <v>3</v>
      </c>
      <c r="BG43" s="379" t="s">
        <v>3</v>
      </c>
      <c r="BH43" s="379" t="s">
        <v>3</v>
      </c>
      <c r="BI43" s="379" t="s">
        <v>3</v>
      </c>
      <c r="BJ43" s="379" t="s">
        <v>3</v>
      </c>
      <c r="BK43" s="379" t="str">
        <f t="shared" si="3"/>
        <v/>
      </c>
      <c r="BL43" s="379"/>
      <c r="BM43" s="376" t="s">
        <v>1798</v>
      </c>
      <c r="CB43" s="379" t="s">
        <v>3</v>
      </c>
      <c r="CC43" s="379" t="s">
        <v>3</v>
      </c>
      <c r="CD43" s="379" t="s">
        <v>3</v>
      </c>
      <c r="CE43" s="379" t="s">
        <v>3</v>
      </c>
      <c r="CF43" s="379" t="s">
        <v>3</v>
      </c>
      <c r="CG43" s="379" t="s">
        <v>3</v>
      </c>
      <c r="CH43" s="379" t="s">
        <v>3</v>
      </c>
      <c r="CI43" s="379" t="s">
        <v>3</v>
      </c>
      <c r="CJ43" s="379" t="s">
        <v>3</v>
      </c>
      <c r="CK43" s="379" t="s">
        <v>3</v>
      </c>
      <c r="CL43" s="379" t="s">
        <v>3</v>
      </c>
      <c r="CM43" s="379" t="s">
        <v>3</v>
      </c>
      <c r="CN43" s="379" t="s">
        <v>3</v>
      </c>
      <c r="CO43" s="379" t="str">
        <f t="shared" si="4"/>
        <v/>
      </c>
      <c r="CQ43" s="376" t="s">
        <v>1798</v>
      </c>
      <c r="CR43" s="372"/>
      <c r="CS43" s="372"/>
      <c r="CT43" s="372"/>
      <c r="CU43" s="372"/>
      <c r="CV43" s="372"/>
      <c r="CW43" s="372"/>
      <c r="CX43" s="372"/>
      <c r="CY43" s="372"/>
      <c r="CZ43" s="372"/>
      <c r="DA43" s="372"/>
      <c r="DB43" s="372"/>
      <c r="DC43" s="372"/>
      <c r="DD43" s="372"/>
      <c r="DE43" s="372"/>
      <c r="DF43" s="379" t="s">
        <v>3</v>
      </c>
      <c r="DG43" s="379" t="s">
        <v>3</v>
      </c>
      <c r="DH43" s="379" t="s">
        <v>3</v>
      </c>
      <c r="DI43" s="379" t="s">
        <v>3</v>
      </c>
      <c r="DJ43" s="379" t="s">
        <v>3</v>
      </c>
      <c r="DK43" s="379" t="s">
        <v>3</v>
      </c>
      <c r="DL43" s="379" t="s">
        <v>3</v>
      </c>
      <c r="DM43" s="379" t="s">
        <v>3</v>
      </c>
      <c r="DN43" s="379" t="s">
        <v>3</v>
      </c>
      <c r="DO43" s="379" t="s">
        <v>3</v>
      </c>
      <c r="DP43" s="379" t="s">
        <v>3</v>
      </c>
      <c r="DQ43" s="379" t="s">
        <v>3</v>
      </c>
      <c r="DR43" s="379" t="s">
        <v>3</v>
      </c>
      <c r="DS43" s="379" t="str">
        <f t="shared" si="5"/>
        <v/>
      </c>
      <c r="DU43" s="376" t="s">
        <v>1798</v>
      </c>
      <c r="DV43" s="372">
        <v>0</v>
      </c>
      <c r="DW43" s="372">
        <v>0</v>
      </c>
      <c r="DX43" s="372">
        <v>0</v>
      </c>
      <c r="DY43" s="372">
        <v>0</v>
      </c>
      <c r="DZ43" s="372">
        <v>0</v>
      </c>
      <c r="EA43" s="372">
        <v>0</v>
      </c>
      <c r="EB43" s="372">
        <v>0</v>
      </c>
      <c r="EC43" s="372">
        <v>0</v>
      </c>
      <c r="ED43" s="372">
        <v>0</v>
      </c>
      <c r="EE43" s="372">
        <v>0</v>
      </c>
      <c r="EF43" s="372">
        <v>0</v>
      </c>
      <c r="EG43" s="372">
        <v>0</v>
      </c>
      <c r="EH43" s="372">
        <v>0</v>
      </c>
      <c r="EI43" s="372">
        <f t="shared" si="0"/>
        <v>0</v>
      </c>
      <c r="EJ43" s="379">
        <v>224</v>
      </c>
      <c r="EK43" s="379">
        <v>227</v>
      </c>
      <c r="EL43" s="379">
        <v>223</v>
      </c>
      <c r="EM43" s="379">
        <v>227</v>
      </c>
      <c r="EN43" s="379">
        <v>222</v>
      </c>
      <c r="EO43" s="379">
        <v>227</v>
      </c>
      <c r="EP43" s="379">
        <v>226</v>
      </c>
      <c r="EQ43" s="379">
        <v>227</v>
      </c>
      <c r="ER43" s="379">
        <v>226</v>
      </c>
      <c r="ES43" s="379">
        <v>230</v>
      </c>
      <c r="ET43" s="379">
        <v>230</v>
      </c>
      <c r="EU43" s="379">
        <v>245</v>
      </c>
      <c r="EV43" s="379">
        <v>241</v>
      </c>
      <c r="EW43" s="379">
        <f t="shared" si="6"/>
        <v>236</v>
      </c>
    </row>
    <row r="44" spans="1:153" x14ac:dyDescent="0.3">
      <c r="A44" s="371" t="s">
        <v>1799</v>
      </c>
      <c r="B44" s="371" t="s">
        <v>156</v>
      </c>
      <c r="C44" s="371" t="s">
        <v>1800</v>
      </c>
      <c r="E44" s="376" t="str">
        <f t="shared" si="1"/>
        <v>نيبال Nepal</v>
      </c>
      <c r="F44" s="372">
        <v>9656656</v>
      </c>
      <c r="G44" s="372">
        <v>82002646</v>
      </c>
      <c r="H44" s="372">
        <v>126878809</v>
      </c>
      <c r="I44" s="372">
        <v>110501032</v>
      </c>
      <c r="J44" s="372">
        <v>157672789</v>
      </c>
      <c r="K44" s="372">
        <v>135821241</v>
      </c>
      <c r="L44" s="372">
        <v>45816946</v>
      </c>
      <c r="M44" s="372">
        <v>34883843</v>
      </c>
      <c r="N44" s="372">
        <v>34596127</v>
      </c>
      <c r="O44" s="372">
        <v>60974950</v>
      </c>
      <c r="P44" s="372">
        <v>64055674</v>
      </c>
      <c r="Q44" s="372">
        <v>41394711</v>
      </c>
      <c r="R44" s="372">
        <v>37505712</v>
      </c>
      <c r="S44" s="372">
        <v>33234678</v>
      </c>
      <c r="T44" s="379">
        <v>118</v>
      </c>
      <c r="U44" s="379">
        <v>84</v>
      </c>
      <c r="V44" s="379">
        <v>79</v>
      </c>
      <c r="W44" s="379">
        <v>77</v>
      </c>
      <c r="X44" s="379">
        <v>70</v>
      </c>
      <c r="Y44" s="379">
        <v>75</v>
      </c>
      <c r="Z44" s="379">
        <v>95</v>
      </c>
      <c r="AA44" s="379">
        <v>94</v>
      </c>
      <c r="AB44" s="379">
        <v>98</v>
      </c>
      <c r="AC44" s="379">
        <v>95</v>
      </c>
      <c r="AD44" s="379">
        <v>100</v>
      </c>
      <c r="AE44" s="379">
        <v>105</v>
      </c>
      <c r="AF44" s="379">
        <v>105</v>
      </c>
      <c r="AG44" s="379">
        <f t="shared" si="2"/>
        <v>112</v>
      </c>
      <c r="AH44" s="379"/>
      <c r="AI44" s="376" t="s">
        <v>1637</v>
      </c>
      <c r="AJ44">
        <v>9523507</v>
      </c>
      <c r="AK44">
        <v>81715204</v>
      </c>
      <c r="AL44">
        <v>126565679</v>
      </c>
      <c r="AM44">
        <v>110136665</v>
      </c>
      <c r="AN44">
        <v>157154073</v>
      </c>
      <c r="AO44">
        <v>135361010</v>
      </c>
      <c r="AP44">
        <v>45319098</v>
      </c>
      <c r="AQ44">
        <v>34196855</v>
      </c>
      <c r="AR44">
        <v>34425051</v>
      </c>
      <c r="AS44">
        <v>60495341</v>
      </c>
      <c r="AT44">
        <v>63151319</v>
      </c>
      <c r="AU44">
        <v>40447971</v>
      </c>
      <c r="AV44">
        <v>36618966</v>
      </c>
      <c r="AW44">
        <v>31660870</v>
      </c>
      <c r="AX44" s="379">
        <v>110</v>
      </c>
      <c r="AY44" s="379">
        <v>80</v>
      </c>
      <c r="AZ44" s="379">
        <v>77</v>
      </c>
      <c r="BA44" s="379">
        <v>74</v>
      </c>
      <c r="BB44" s="379">
        <v>69</v>
      </c>
      <c r="BC44" s="379">
        <v>74</v>
      </c>
      <c r="BD44" s="379">
        <v>93</v>
      </c>
      <c r="BE44" s="379">
        <v>92</v>
      </c>
      <c r="BF44" s="379">
        <v>94</v>
      </c>
      <c r="BG44" s="379">
        <v>93</v>
      </c>
      <c r="BH44" s="379">
        <v>98</v>
      </c>
      <c r="BI44" s="379">
        <v>102</v>
      </c>
      <c r="BJ44" s="379">
        <v>102</v>
      </c>
      <c r="BK44" s="379">
        <f t="shared" si="3"/>
        <v>110</v>
      </c>
      <c r="BL44" s="379"/>
      <c r="BM44" s="376" t="s">
        <v>1637</v>
      </c>
      <c r="BN44">
        <v>133149</v>
      </c>
      <c r="BO44">
        <v>287442</v>
      </c>
      <c r="BP44">
        <v>313130</v>
      </c>
      <c r="BQ44">
        <v>364367</v>
      </c>
      <c r="BR44">
        <v>518716</v>
      </c>
      <c r="BS44">
        <v>460231</v>
      </c>
      <c r="BT44">
        <v>497848</v>
      </c>
      <c r="BU44">
        <v>686988</v>
      </c>
      <c r="BV44">
        <v>171076</v>
      </c>
      <c r="BW44">
        <v>479609</v>
      </c>
      <c r="BX44">
        <v>904355</v>
      </c>
      <c r="BY44">
        <v>946740</v>
      </c>
      <c r="BZ44">
        <v>886746</v>
      </c>
      <c r="CA44">
        <v>1573808</v>
      </c>
      <c r="CB44" s="379">
        <v>128</v>
      </c>
      <c r="CC44" s="379">
        <v>117</v>
      </c>
      <c r="CD44" s="379">
        <v>115</v>
      </c>
      <c r="CE44" s="379">
        <v>117</v>
      </c>
      <c r="CF44" s="379">
        <v>110</v>
      </c>
      <c r="CG44" s="379">
        <v>119</v>
      </c>
      <c r="CH44" s="379">
        <v>117</v>
      </c>
      <c r="CI44" s="379">
        <v>109</v>
      </c>
      <c r="CJ44" s="379">
        <v>121</v>
      </c>
      <c r="CK44" s="379">
        <v>107</v>
      </c>
      <c r="CL44" s="379">
        <v>110</v>
      </c>
      <c r="CM44" s="379">
        <v>108</v>
      </c>
      <c r="CN44" s="379">
        <v>108</v>
      </c>
      <c r="CO44" s="379">
        <f t="shared" si="4"/>
        <v>110</v>
      </c>
      <c r="CQ44" s="376" t="s">
        <v>1637</v>
      </c>
      <c r="CR44" s="372">
        <v>1779619</v>
      </c>
      <c r="CS44" s="372">
        <v>1025157</v>
      </c>
      <c r="CT44" s="372">
        <v>1578428</v>
      </c>
      <c r="CU44" s="372">
        <v>2484110</v>
      </c>
      <c r="CV44" s="372">
        <v>3116404</v>
      </c>
      <c r="CW44" s="372">
        <v>2663507</v>
      </c>
      <c r="CX44" s="372">
        <v>3716805</v>
      </c>
      <c r="CY44" s="372">
        <v>2071244</v>
      </c>
      <c r="CZ44" s="372">
        <v>1847793</v>
      </c>
      <c r="DA44" s="372">
        <v>299200</v>
      </c>
      <c r="DB44" s="372">
        <v>2551074</v>
      </c>
      <c r="DC44" s="372">
        <v>3685624</v>
      </c>
      <c r="DD44" s="372">
        <v>3128810</v>
      </c>
      <c r="DE44" s="372">
        <v>3365206</v>
      </c>
      <c r="DF44" s="379">
        <v>139</v>
      </c>
      <c r="DG44" s="379">
        <v>158</v>
      </c>
      <c r="DH44" s="379">
        <v>152</v>
      </c>
      <c r="DI44" s="379">
        <v>141</v>
      </c>
      <c r="DJ44" s="379">
        <v>137</v>
      </c>
      <c r="DK44" s="379">
        <v>134</v>
      </c>
      <c r="DL44" s="379">
        <v>134</v>
      </c>
      <c r="DM44" s="379">
        <v>142</v>
      </c>
      <c r="DN44" s="379">
        <v>141</v>
      </c>
      <c r="DO44" s="379">
        <v>168</v>
      </c>
      <c r="DP44" s="379">
        <v>141</v>
      </c>
      <c r="DQ44" s="379">
        <v>138</v>
      </c>
      <c r="DR44" s="379">
        <v>147</v>
      </c>
      <c r="DS44" s="379">
        <f t="shared" si="5"/>
        <v>144</v>
      </c>
      <c r="DU44" s="376" t="s">
        <v>1637</v>
      </c>
      <c r="DV44" s="372">
        <v>11436275</v>
      </c>
      <c r="DW44" s="372">
        <v>83027803</v>
      </c>
      <c r="DX44" s="372">
        <v>128457237</v>
      </c>
      <c r="DY44" s="372">
        <v>112985142</v>
      </c>
      <c r="DZ44" s="372">
        <v>160789193</v>
      </c>
      <c r="EA44" s="372">
        <v>138484748</v>
      </c>
      <c r="EB44" s="372">
        <v>49533751</v>
      </c>
      <c r="EC44" s="372">
        <v>36955087</v>
      </c>
      <c r="ED44" s="372">
        <v>36443920</v>
      </c>
      <c r="EE44" s="372">
        <v>61274150</v>
      </c>
      <c r="EF44" s="372">
        <v>66606748</v>
      </c>
      <c r="EG44" s="372">
        <v>45080335</v>
      </c>
      <c r="EH44" s="372">
        <v>40634522</v>
      </c>
      <c r="EI44" s="372">
        <f t="shared" si="0"/>
        <v>36599884</v>
      </c>
      <c r="EJ44" s="379">
        <v>145</v>
      </c>
      <c r="EK44" s="379">
        <v>105</v>
      </c>
      <c r="EL44" s="379">
        <v>96</v>
      </c>
      <c r="EM44" s="379">
        <v>101</v>
      </c>
      <c r="EN44" s="379">
        <v>95</v>
      </c>
      <c r="EO44" s="379">
        <v>99</v>
      </c>
      <c r="EP44" s="379">
        <v>119</v>
      </c>
      <c r="EQ44" s="379">
        <v>117</v>
      </c>
      <c r="ER44" s="379">
        <v>124</v>
      </c>
      <c r="ES44" s="379">
        <v>124</v>
      </c>
      <c r="ET44" s="379">
        <v>124</v>
      </c>
      <c r="EU44" s="379">
        <v>127</v>
      </c>
      <c r="EV44" s="379">
        <v>129</v>
      </c>
      <c r="EW44" s="379">
        <f t="shared" si="6"/>
        <v>128</v>
      </c>
    </row>
    <row r="45" spans="1:153" x14ac:dyDescent="0.3">
      <c r="A45" s="371" t="s">
        <v>1801</v>
      </c>
      <c r="B45" s="371" t="s">
        <v>554</v>
      </c>
      <c r="C45" s="371" t="s">
        <v>1802</v>
      </c>
      <c r="E45" s="376" t="str">
        <f t="shared" si="1"/>
        <v>المالديف Maldives</v>
      </c>
      <c r="F45" s="372">
        <v>2788546</v>
      </c>
      <c r="G45" s="372">
        <v>3927388</v>
      </c>
      <c r="H45" s="372">
        <v>2708979</v>
      </c>
      <c r="I45" s="372">
        <v>17492187</v>
      </c>
      <c r="J45" s="372">
        <v>6421342</v>
      </c>
      <c r="K45" s="372">
        <v>6135363</v>
      </c>
      <c r="L45" s="372">
        <v>55761675</v>
      </c>
      <c r="M45" s="372">
        <v>10474235</v>
      </c>
      <c r="N45" s="372">
        <v>86286331</v>
      </c>
      <c r="O45" s="372">
        <v>195358982</v>
      </c>
      <c r="P45" s="372">
        <v>19040734</v>
      </c>
      <c r="Q45" s="372">
        <v>74637200</v>
      </c>
      <c r="R45" s="372">
        <v>240482636</v>
      </c>
      <c r="S45" s="372">
        <v>111826339</v>
      </c>
      <c r="T45" s="379">
        <v>139</v>
      </c>
      <c r="U45" s="379">
        <v>140</v>
      </c>
      <c r="V45" s="379">
        <v>143</v>
      </c>
      <c r="W45" s="379">
        <v>115</v>
      </c>
      <c r="X45" s="379">
        <v>131</v>
      </c>
      <c r="Y45" s="379">
        <v>130</v>
      </c>
      <c r="Z45" s="379">
        <v>91</v>
      </c>
      <c r="AA45" s="379">
        <v>122</v>
      </c>
      <c r="AB45" s="379">
        <v>82</v>
      </c>
      <c r="AC45" s="379">
        <v>76</v>
      </c>
      <c r="AD45" s="379">
        <v>123</v>
      </c>
      <c r="AE45" s="379">
        <v>93</v>
      </c>
      <c r="AF45" s="379">
        <v>75</v>
      </c>
      <c r="AG45" s="379">
        <f t="shared" si="2"/>
        <v>90</v>
      </c>
      <c r="AH45" s="379"/>
      <c r="AI45" s="376" t="s">
        <v>1553</v>
      </c>
      <c r="AJ45">
        <v>2748806</v>
      </c>
      <c r="AK45">
        <v>3875579</v>
      </c>
      <c r="AL45">
        <v>2516229</v>
      </c>
      <c r="AM45">
        <v>2448965</v>
      </c>
      <c r="AN45">
        <v>4994890</v>
      </c>
      <c r="AO45">
        <v>5679127</v>
      </c>
      <c r="AP45">
        <v>55627263</v>
      </c>
      <c r="AQ45">
        <v>9853615</v>
      </c>
      <c r="AR45">
        <v>86119760</v>
      </c>
      <c r="AS45">
        <v>194944506</v>
      </c>
      <c r="AT45">
        <v>18808453</v>
      </c>
      <c r="AU45">
        <v>68895843</v>
      </c>
      <c r="AV45">
        <v>237128970</v>
      </c>
      <c r="AW45">
        <v>110094984</v>
      </c>
      <c r="AX45" s="379">
        <v>134</v>
      </c>
      <c r="AY45" s="379">
        <v>134</v>
      </c>
      <c r="AZ45" s="379">
        <v>142</v>
      </c>
      <c r="BA45" s="379">
        <v>141</v>
      </c>
      <c r="BB45" s="379">
        <v>132</v>
      </c>
      <c r="BC45" s="379">
        <v>125</v>
      </c>
      <c r="BD45" s="379">
        <v>90</v>
      </c>
      <c r="BE45" s="379">
        <v>121</v>
      </c>
      <c r="BF45" s="379">
        <v>80</v>
      </c>
      <c r="BG45" s="379">
        <v>74</v>
      </c>
      <c r="BH45" s="379">
        <v>116</v>
      </c>
      <c r="BI45" s="379">
        <v>89</v>
      </c>
      <c r="BJ45" s="379">
        <v>73</v>
      </c>
      <c r="BK45" s="379">
        <f t="shared" si="3"/>
        <v>86</v>
      </c>
      <c r="BL45" s="379"/>
      <c r="BM45" s="376" t="s">
        <v>1553</v>
      </c>
      <c r="BN45">
        <v>39740</v>
      </c>
      <c r="BO45">
        <v>51809</v>
      </c>
      <c r="BP45">
        <v>192750</v>
      </c>
      <c r="BQ45">
        <v>15043222</v>
      </c>
      <c r="BR45">
        <v>1426452</v>
      </c>
      <c r="BS45">
        <v>456236</v>
      </c>
      <c r="BT45">
        <v>134412</v>
      </c>
      <c r="BU45">
        <v>620620</v>
      </c>
      <c r="BV45">
        <v>166571</v>
      </c>
      <c r="BW45">
        <v>414476</v>
      </c>
      <c r="BX45">
        <v>232281</v>
      </c>
      <c r="BY45">
        <v>5741357</v>
      </c>
      <c r="BZ45">
        <v>3353666</v>
      </c>
      <c r="CA45">
        <v>1731355</v>
      </c>
      <c r="CB45" s="379">
        <v>144</v>
      </c>
      <c r="CC45" s="379">
        <v>135</v>
      </c>
      <c r="CD45" s="379">
        <v>121</v>
      </c>
      <c r="CE45" s="379">
        <v>61</v>
      </c>
      <c r="CF45" s="379">
        <v>93</v>
      </c>
      <c r="CG45" s="379">
        <v>120</v>
      </c>
      <c r="CH45" s="379">
        <v>134</v>
      </c>
      <c r="CI45" s="379">
        <v>113</v>
      </c>
      <c r="CJ45" s="379">
        <v>122</v>
      </c>
      <c r="CK45" s="379">
        <v>110</v>
      </c>
      <c r="CL45" s="379">
        <v>130</v>
      </c>
      <c r="CM45" s="379">
        <v>78</v>
      </c>
      <c r="CN45" s="379">
        <v>89</v>
      </c>
      <c r="CO45" s="379">
        <f t="shared" si="4"/>
        <v>109</v>
      </c>
      <c r="CQ45" s="376" t="s">
        <v>1553</v>
      </c>
      <c r="CR45" s="372">
        <v>26322899</v>
      </c>
      <c r="CS45" s="372">
        <v>1803310</v>
      </c>
      <c r="CT45" s="372">
        <v>2092538</v>
      </c>
      <c r="CU45" s="372">
        <v>9461922</v>
      </c>
      <c r="CV45" s="372">
        <v>8440289</v>
      </c>
      <c r="CW45" s="372">
        <v>8726576</v>
      </c>
      <c r="CX45" s="372">
        <v>3470065</v>
      </c>
      <c r="CY45" s="372">
        <v>1678048</v>
      </c>
      <c r="CZ45" s="372">
        <v>537250</v>
      </c>
      <c r="DA45" s="372">
        <v>217107</v>
      </c>
      <c r="DB45" s="372">
        <v>1957252</v>
      </c>
      <c r="DC45" s="372">
        <v>1376035</v>
      </c>
      <c r="DD45" s="372">
        <v>5300579</v>
      </c>
      <c r="DE45" s="372">
        <v>353507</v>
      </c>
      <c r="DF45" s="379">
        <v>99</v>
      </c>
      <c r="DG45" s="379">
        <v>147</v>
      </c>
      <c r="DH45" s="379">
        <v>145</v>
      </c>
      <c r="DI45" s="379">
        <v>116</v>
      </c>
      <c r="DJ45" s="379">
        <v>124</v>
      </c>
      <c r="DK45" s="379">
        <v>117</v>
      </c>
      <c r="DL45" s="379">
        <v>137</v>
      </c>
      <c r="DM45" s="379">
        <v>148</v>
      </c>
      <c r="DN45" s="379">
        <v>162</v>
      </c>
      <c r="DO45" s="379">
        <v>173</v>
      </c>
      <c r="DP45" s="379">
        <v>148</v>
      </c>
      <c r="DQ45" s="379">
        <v>152</v>
      </c>
      <c r="DR45" s="379">
        <v>138</v>
      </c>
      <c r="DS45" s="379">
        <f t="shared" si="5"/>
        <v>185</v>
      </c>
      <c r="DU45" s="376" t="s">
        <v>1553</v>
      </c>
      <c r="DV45" s="372">
        <v>29111445</v>
      </c>
      <c r="DW45" s="372">
        <v>5730698</v>
      </c>
      <c r="DX45" s="372">
        <v>4801517</v>
      </c>
      <c r="DY45" s="372">
        <v>26954109</v>
      </c>
      <c r="DZ45" s="372">
        <v>14861631</v>
      </c>
      <c r="EA45" s="372">
        <v>14861939</v>
      </c>
      <c r="EB45" s="372">
        <v>59231740</v>
      </c>
      <c r="EC45" s="372">
        <v>12152283</v>
      </c>
      <c r="ED45" s="372">
        <v>86823581</v>
      </c>
      <c r="EE45" s="372">
        <v>195576089</v>
      </c>
      <c r="EF45" s="372">
        <v>20997986</v>
      </c>
      <c r="EG45" s="372">
        <v>76013235</v>
      </c>
      <c r="EH45" s="372">
        <v>245783215</v>
      </c>
      <c r="EI45" s="372">
        <f t="shared" si="0"/>
        <v>112179846</v>
      </c>
      <c r="EJ45" s="379">
        <v>121</v>
      </c>
      <c r="EK45" s="379">
        <v>156</v>
      </c>
      <c r="EL45" s="379">
        <v>158</v>
      </c>
      <c r="EM45" s="379">
        <v>125</v>
      </c>
      <c r="EN45" s="379">
        <v>133</v>
      </c>
      <c r="EO45" s="379">
        <v>133</v>
      </c>
      <c r="EP45" s="379">
        <v>115</v>
      </c>
      <c r="EQ45" s="379">
        <v>138</v>
      </c>
      <c r="ER45" s="379">
        <v>110</v>
      </c>
      <c r="ES45" s="379">
        <v>100</v>
      </c>
      <c r="ET45" s="379">
        <v>140</v>
      </c>
      <c r="EU45" s="379">
        <v>119</v>
      </c>
      <c r="EV45" s="379">
        <v>105</v>
      </c>
      <c r="EW45" s="379">
        <f t="shared" si="6"/>
        <v>117</v>
      </c>
    </row>
    <row r="46" spans="1:153" x14ac:dyDescent="0.3">
      <c r="A46" s="371" t="s">
        <v>1803</v>
      </c>
      <c r="B46" s="371" t="s">
        <v>200</v>
      </c>
      <c r="C46" s="371" t="s">
        <v>1804</v>
      </c>
      <c r="E46" s="376" t="str">
        <f t="shared" si="1"/>
        <v>أذربيجان Azerbaijan</v>
      </c>
      <c r="F46" s="372">
        <v>27302505</v>
      </c>
      <c r="G46" s="372">
        <v>20950165</v>
      </c>
      <c r="H46" s="372">
        <v>10211578</v>
      </c>
      <c r="I46" s="372">
        <v>15901599</v>
      </c>
      <c r="J46" s="372">
        <v>8339425</v>
      </c>
      <c r="K46" s="372">
        <v>20406907</v>
      </c>
      <c r="L46" s="372">
        <v>21707024</v>
      </c>
      <c r="M46" s="372">
        <v>16798092</v>
      </c>
      <c r="N46" s="372">
        <v>18970601</v>
      </c>
      <c r="O46" s="372">
        <v>32575012</v>
      </c>
      <c r="P46" s="372">
        <v>27628482</v>
      </c>
      <c r="Q46" s="372">
        <v>28518359</v>
      </c>
      <c r="R46" s="372">
        <v>26934048</v>
      </c>
      <c r="S46" s="372">
        <v>92411023</v>
      </c>
      <c r="T46" s="379">
        <v>93</v>
      </c>
      <c r="U46" s="379">
        <v>105</v>
      </c>
      <c r="V46" s="379">
        <v>122</v>
      </c>
      <c r="W46" s="379">
        <v>119</v>
      </c>
      <c r="X46" s="379">
        <v>125</v>
      </c>
      <c r="Y46" s="379">
        <v>109</v>
      </c>
      <c r="Z46" s="379">
        <v>112</v>
      </c>
      <c r="AA46" s="379">
        <v>111</v>
      </c>
      <c r="AB46" s="379">
        <v>110</v>
      </c>
      <c r="AC46" s="379">
        <v>107</v>
      </c>
      <c r="AD46" s="379">
        <v>114</v>
      </c>
      <c r="AE46" s="379">
        <v>112</v>
      </c>
      <c r="AF46" s="379">
        <v>115</v>
      </c>
      <c r="AG46" s="379">
        <f t="shared" si="2"/>
        <v>95</v>
      </c>
      <c r="AH46" s="379"/>
      <c r="AI46" s="376" t="s">
        <v>1315</v>
      </c>
      <c r="AJ46">
        <v>25528167</v>
      </c>
      <c r="AK46">
        <v>19891577</v>
      </c>
      <c r="AL46">
        <v>8394867</v>
      </c>
      <c r="AM46">
        <v>11667293</v>
      </c>
      <c r="AN46">
        <v>7781776</v>
      </c>
      <c r="AO46">
        <v>19557000</v>
      </c>
      <c r="AP46">
        <v>17082767</v>
      </c>
      <c r="AQ46">
        <v>15615234</v>
      </c>
      <c r="AR46">
        <v>12762935</v>
      </c>
      <c r="AS46">
        <v>8543809</v>
      </c>
      <c r="AT46">
        <v>16634757</v>
      </c>
      <c r="AU46">
        <v>24823937</v>
      </c>
      <c r="AV46">
        <v>24421240</v>
      </c>
      <c r="AW46">
        <v>80144877</v>
      </c>
      <c r="AX46" s="379">
        <v>90</v>
      </c>
      <c r="AY46" s="379">
        <v>101</v>
      </c>
      <c r="AZ46" s="379">
        <v>123</v>
      </c>
      <c r="BA46" s="379">
        <v>116</v>
      </c>
      <c r="BB46" s="379">
        <v>120</v>
      </c>
      <c r="BC46" s="379">
        <v>107</v>
      </c>
      <c r="BD46" s="379">
        <v>113</v>
      </c>
      <c r="BE46" s="379">
        <v>111</v>
      </c>
      <c r="BF46" s="379">
        <v>114</v>
      </c>
      <c r="BG46" s="379">
        <v>131</v>
      </c>
      <c r="BH46" s="379">
        <v>118</v>
      </c>
      <c r="BI46" s="379">
        <v>110</v>
      </c>
      <c r="BJ46" s="379">
        <v>112</v>
      </c>
      <c r="BK46" s="379">
        <f t="shared" si="3"/>
        <v>93</v>
      </c>
      <c r="BL46" s="379"/>
      <c r="BM46" s="376" t="s">
        <v>1315</v>
      </c>
      <c r="BN46">
        <v>1774338</v>
      </c>
      <c r="BO46">
        <v>1058588</v>
      </c>
      <c r="BP46">
        <v>1816711</v>
      </c>
      <c r="BQ46">
        <v>4234306</v>
      </c>
      <c r="BR46">
        <v>557649</v>
      </c>
      <c r="BS46">
        <v>849907</v>
      </c>
      <c r="BT46">
        <v>4624257</v>
      </c>
      <c r="BU46">
        <v>1182858</v>
      </c>
      <c r="BV46">
        <v>6207666</v>
      </c>
      <c r="BW46">
        <v>24031203</v>
      </c>
      <c r="BX46">
        <v>10993725</v>
      </c>
      <c r="BY46">
        <v>3694422</v>
      </c>
      <c r="BZ46">
        <v>2512808</v>
      </c>
      <c r="CA46">
        <v>12266146</v>
      </c>
      <c r="CB46" s="379">
        <v>93</v>
      </c>
      <c r="CC46" s="379">
        <v>99</v>
      </c>
      <c r="CD46" s="379">
        <v>93</v>
      </c>
      <c r="CE46" s="379">
        <v>82</v>
      </c>
      <c r="CF46" s="379">
        <v>109</v>
      </c>
      <c r="CG46" s="379">
        <v>107</v>
      </c>
      <c r="CH46" s="379">
        <v>77</v>
      </c>
      <c r="CI46" s="379">
        <v>101</v>
      </c>
      <c r="CJ46" s="379">
        <v>69</v>
      </c>
      <c r="CK46" s="379">
        <v>52</v>
      </c>
      <c r="CL46" s="379">
        <v>65</v>
      </c>
      <c r="CM46" s="379">
        <v>86</v>
      </c>
      <c r="CN46" s="379">
        <v>94</v>
      </c>
      <c r="CO46" s="379">
        <f t="shared" si="4"/>
        <v>74</v>
      </c>
      <c r="CQ46" s="376" t="s">
        <v>1315</v>
      </c>
      <c r="CR46" s="372">
        <v>1309745</v>
      </c>
      <c r="CS46" s="372">
        <v>709509</v>
      </c>
      <c r="CT46" s="372">
        <v>3834285</v>
      </c>
      <c r="CU46" s="372">
        <v>318298</v>
      </c>
      <c r="CV46" s="372">
        <v>560094</v>
      </c>
      <c r="CW46" s="372">
        <v>1660532</v>
      </c>
      <c r="CX46" s="372">
        <v>1558203</v>
      </c>
      <c r="CY46" s="372">
        <v>4993530</v>
      </c>
      <c r="CZ46" s="372">
        <v>9001086</v>
      </c>
      <c r="DA46" s="372">
        <v>14823145</v>
      </c>
      <c r="DB46" s="372">
        <v>77950806</v>
      </c>
      <c r="DC46" s="372">
        <v>21884047</v>
      </c>
      <c r="DD46" s="372">
        <v>48242137</v>
      </c>
      <c r="DE46" s="372">
        <v>31557333</v>
      </c>
      <c r="DF46" s="379">
        <v>150</v>
      </c>
      <c r="DG46" s="379">
        <v>167</v>
      </c>
      <c r="DH46" s="379">
        <v>128</v>
      </c>
      <c r="DI46" s="379">
        <v>175</v>
      </c>
      <c r="DJ46" s="379">
        <v>163</v>
      </c>
      <c r="DK46" s="379">
        <v>142</v>
      </c>
      <c r="DL46" s="379">
        <v>152</v>
      </c>
      <c r="DM46" s="379">
        <v>128</v>
      </c>
      <c r="DN46" s="379">
        <v>120</v>
      </c>
      <c r="DO46" s="379">
        <v>116</v>
      </c>
      <c r="DP46" s="379">
        <v>96</v>
      </c>
      <c r="DQ46" s="379">
        <v>116</v>
      </c>
      <c r="DR46" s="379">
        <v>104</v>
      </c>
      <c r="DS46" s="379">
        <f t="shared" si="5"/>
        <v>108</v>
      </c>
      <c r="DU46" s="376" t="s">
        <v>1315</v>
      </c>
      <c r="DV46" s="372">
        <v>28612250</v>
      </c>
      <c r="DW46" s="372">
        <v>21659674</v>
      </c>
      <c r="DX46" s="372">
        <v>14045863</v>
      </c>
      <c r="DY46" s="372">
        <v>16219897</v>
      </c>
      <c r="DZ46" s="372">
        <v>8899519</v>
      </c>
      <c r="EA46" s="372">
        <v>22067439</v>
      </c>
      <c r="EB46" s="372">
        <v>23265227</v>
      </c>
      <c r="EC46" s="372">
        <v>21791622</v>
      </c>
      <c r="ED46" s="372">
        <v>27971687</v>
      </c>
      <c r="EE46" s="372">
        <v>47398157</v>
      </c>
      <c r="EF46" s="372">
        <v>105579288</v>
      </c>
      <c r="EG46" s="372">
        <v>50402406</v>
      </c>
      <c r="EH46" s="372">
        <v>75176185</v>
      </c>
      <c r="EI46" s="372">
        <f t="shared" si="0"/>
        <v>123968356</v>
      </c>
      <c r="EJ46" s="379">
        <v>122</v>
      </c>
      <c r="EK46" s="379">
        <v>131</v>
      </c>
      <c r="EL46" s="379">
        <v>139</v>
      </c>
      <c r="EM46" s="379">
        <v>136</v>
      </c>
      <c r="EN46" s="379">
        <v>149</v>
      </c>
      <c r="EO46" s="379">
        <v>127</v>
      </c>
      <c r="EP46" s="379">
        <v>135</v>
      </c>
      <c r="EQ46" s="379">
        <v>128</v>
      </c>
      <c r="ER46" s="379">
        <v>127</v>
      </c>
      <c r="ES46" s="379">
        <v>129</v>
      </c>
      <c r="ET46" s="379">
        <v>117</v>
      </c>
      <c r="EU46" s="379">
        <v>124</v>
      </c>
      <c r="EV46" s="379">
        <v>122</v>
      </c>
      <c r="EW46" s="379">
        <f t="shared" si="6"/>
        <v>114</v>
      </c>
    </row>
    <row r="47" spans="1:153" x14ac:dyDescent="0.3">
      <c r="A47" s="371" t="s">
        <v>1805</v>
      </c>
      <c r="B47" s="371" t="s">
        <v>668</v>
      </c>
      <c r="C47" s="371" t="s">
        <v>1806</v>
      </c>
      <c r="E47" s="376" t="str">
        <f t="shared" si="1"/>
        <v>أرمينيا Armenia</v>
      </c>
      <c r="F47" s="372">
        <v>5928099</v>
      </c>
      <c r="G47" s="372">
        <v>3042048</v>
      </c>
      <c r="H47" s="372">
        <v>202451</v>
      </c>
      <c r="I47" s="372">
        <v>1989067</v>
      </c>
      <c r="J47" s="372">
        <v>1157025</v>
      </c>
      <c r="K47" s="372">
        <v>805213</v>
      </c>
      <c r="L47" s="372">
        <v>1931510</v>
      </c>
      <c r="M47" s="372">
        <v>2139662</v>
      </c>
      <c r="N47" s="372">
        <v>962954</v>
      </c>
      <c r="O47" s="372">
        <v>1400010</v>
      </c>
      <c r="P47" s="372">
        <v>1907478</v>
      </c>
      <c r="Q47" s="372">
        <v>905170</v>
      </c>
      <c r="R47" s="372">
        <v>394111</v>
      </c>
      <c r="S47" s="372">
        <v>993400</v>
      </c>
      <c r="T47" s="379">
        <v>129</v>
      </c>
      <c r="U47" s="379">
        <v>144</v>
      </c>
      <c r="V47" s="379">
        <v>175</v>
      </c>
      <c r="W47" s="379">
        <v>148</v>
      </c>
      <c r="X47" s="379">
        <v>157</v>
      </c>
      <c r="Y47" s="379">
        <v>159</v>
      </c>
      <c r="Z47" s="379">
        <v>151</v>
      </c>
      <c r="AA47" s="379">
        <v>146</v>
      </c>
      <c r="AB47" s="379">
        <v>154</v>
      </c>
      <c r="AC47" s="379">
        <v>154</v>
      </c>
      <c r="AD47" s="379">
        <v>152</v>
      </c>
      <c r="AE47" s="379">
        <v>157</v>
      </c>
      <c r="AF47" s="379">
        <v>171</v>
      </c>
      <c r="AG47" s="379">
        <f t="shared" si="2"/>
        <v>162</v>
      </c>
      <c r="AH47" s="379"/>
      <c r="AI47" s="376" t="s">
        <v>1369</v>
      </c>
      <c r="AJ47">
        <v>1300994</v>
      </c>
      <c r="AK47">
        <v>1061744</v>
      </c>
      <c r="AL47">
        <v>146912</v>
      </c>
      <c r="AM47">
        <v>1987917</v>
      </c>
      <c r="AN47">
        <v>1155520</v>
      </c>
      <c r="AO47">
        <v>696060</v>
      </c>
      <c r="AP47">
        <v>1904510</v>
      </c>
      <c r="AQ47">
        <v>2100864</v>
      </c>
      <c r="AR47">
        <v>958654</v>
      </c>
      <c r="AS47">
        <v>1394553</v>
      </c>
      <c r="AT47">
        <v>1902920</v>
      </c>
      <c r="AU47">
        <v>593255</v>
      </c>
      <c r="AV47">
        <v>394111</v>
      </c>
      <c r="AW47">
        <v>735760</v>
      </c>
      <c r="AX47" s="379">
        <v>147</v>
      </c>
      <c r="AY47" s="379">
        <v>155</v>
      </c>
      <c r="AZ47" s="379">
        <v>178</v>
      </c>
      <c r="BA47" s="379">
        <v>143</v>
      </c>
      <c r="BB47" s="379">
        <v>151</v>
      </c>
      <c r="BC47" s="379">
        <v>155</v>
      </c>
      <c r="BD47" s="379">
        <v>145</v>
      </c>
      <c r="BE47" s="379">
        <v>143</v>
      </c>
      <c r="BF47" s="379">
        <v>150</v>
      </c>
      <c r="BG47" s="379">
        <v>154</v>
      </c>
      <c r="BH47" s="379">
        <v>151</v>
      </c>
      <c r="BI47" s="379">
        <v>159</v>
      </c>
      <c r="BJ47" s="379">
        <v>167</v>
      </c>
      <c r="BK47" s="379">
        <f t="shared" si="3"/>
        <v>163</v>
      </c>
      <c r="BL47" s="379"/>
      <c r="BM47" s="376" t="s">
        <v>1369</v>
      </c>
      <c r="BN47">
        <v>4627105</v>
      </c>
      <c r="BO47">
        <v>1980304</v>
      </c>
      <c r="BP47">
        <v>55539</v>
      </c>
      <c r="BQ47">
        <v>1150</v>
      </c>
      <c r="BR47">
        <v>1505</v>
      </c>
      <c r="BS47">
        <v>109153</v>
      </c>
      <c r="BT47">
        <v>27000</v>
      </c>
      <c r="BU47">
        <v>38798</v>
      </c>
      <c r="BV47">
        <v>4300</v>
      </c>
      <c r="BW47">
        <v>5457</v>
      </c>
      <c r="BX47">
        <v>4558</v>
      </c>
      <c r="BY47">
        <v>311915</v>
      </c>
      <c r="CA47">
        <v>257640</v>
      </c>
      <c r="CB47" s="379">
        <v>76</v>
      </c>
      <c r="CC47" s="379">
        <v>87</v>
      </c>
      <c r="CD47" s="379">
        <v>135</v>
      </c>
      <c r="CE47" s="379">
        <v>152</v>
      </c>
      <c r="CF47" s="379">
        <v>155</v>
      </c>
      <c r="CG47" s="379">
        <v>138</v>
      </c>
      <c r="CH47" s="379">
        <v>147</v>
      </c>
      <c r="CI47" s="379">
        <v>147</v>
      </c>
      <c r="CJ47" s="379">
        <v>142</v>
      </c>
      <c r="CK47" s="379">
        <v>147</v>
      </c>
      <c r="CL47" s="379">
        <v>150</v>
      </c>
      <c r="CM47" s="379">
        <v>122</v>
      </c>
      <c r="CN47" s="379" t="s">
        <v>3</v>
      </c>
      <c r="CO47" s="379">
        <f t="shared" si="4"/>
        <v>133</v>
      </c>
      <c r="CQ47" s="376" t="s">
        <v>1369</v>
      </c>
      <c r="CR47" s="372">
        <v>1169174</v>
      </c>
      <c r="CS47" s="372">
        <v>657159</v>
      </c>
      <c r="CT47" s="372">
        <v>6929693</v>
      </c>
      <c r="CU47" s="372">
        <v>4919944</v>
      </c>
      <c r="CV47" s="372">
        <v>10513409</v>
      </c>
      <c r="CW47" s="372">
        <v>3700356</v>
      </c>
      <c r="CX47" s="372">
        <v>5921765</v>
      </c>
      <c r="CY47" s="372">
        <v>7626855</v>
      </c>
      <c r="CZ47" s="372">
        <v>2403218</v>
      </c>
      <c r="DA47" s="372">
        <v>4553515</v>
      </c>
      <c r="DB47" s="372">
        <v>4406368</v>
      </c>
      <c r="DC47" s="372">
        <v>6959522</v>
      </c>
      <c r="DD47" s="372">
        <v>4621811</v>
      </c>
      <c r="DE47" s="372">
        <v>2412919</v>
      </c>
      <c r="DF47" s="379">
        <v>153</v>
      </c>
      <c r="DG47" s="379">
        <v>169</v>
      </c>
      <c r="DH47" s="379">
        <v>120</v>
      </c>
      <c r="DI47" s="379">
        <v>128</v>
      </c>
      <c r="DJ47" s="379">
        <v>118</v>
      </c>
      <c r="DK47" s="379">
        <v>129</v>
      </c>
      <c r="DL47" s="379">
        <v>123</v>
      </c>
      <c r="DM47" s="379">
        <v>120</v>
      </c>
      <c r="DN47" s="379">
        <v>139</v>
      </c>
      <c r="DO47" s="379">
        <v>135</v>
      </c>
      <c r="DP47" s="379">
        <v>135</v>
      </c>
      <c r="DQ47" s="379">
        <v>128</v>
      </c>
      <c r="DR47" s="379">
        <v>142</v>
      </c>
      <c r="DS47" s="379">
        <f t="shared" si="5"/>
        <v>150</v>
      </c>
      <c r="DU47" s="376" t="s">
        <v>1369</v>
      </c>
      <c r="DV47" s="372">
        <v>7097273</v>
      </c>
      <c r="DW47" s="372">
        <v>3699207</v>
      </c>
      <c r="DX47" s="372">
        <v>7132144</v>
      </c>
      <c r="DY47" s="372">
        <v>6909011</v>
      </c>
      <c r="DZ47" s="372">
        <v>11670434</v>
      </c>
      <c r="EA47" s="372">
        <v>4505569</v>
      </c>
      <c r="EB47" s="372">
        <v>7853275</v>
      </c>
      <c r="EC47" s="372">
        <v>9766517</v>
      </c>
      <c r="ED47" s="372">
        <v>3366172</v>
      </c>
      <c r="EE47" s="372">
        <v>5953525</v>
      </c>
      <c r="EF47" s="372">
        <v>6313846</v>
      </c>
      <c r="EG47" s="372">
        <v>7864692</v>
      </c>
      <c r="EH47" s="372">
        <v>5015922</v>
      </c>
      <c r="EI47" s="372">
        <f t="shared" si="0"/>
        <v>3406319</v>
      </c>
      <c r="EJ47" s="379">
        <v>156</v>
      </c>
      <c r="EK47" s="379">
        <v>165</v>
      </c>
      <c r="EL47" s="379">
        <v>152</v>
      </c>
      <c r="EM47" s="379">
        <v>152</v>
      </c>
      <c r="EN47" s="379">
        <v>137</v>
      </c>
      <c r="EO47" s="379">
        <v>161</v>
      </c>
      <c r="EP47" s="379">
        <v>152</v>
      </c>
      <c r="EQ47" s="379">
        <v>145</v>
      </c>
      <c r="ER47" s="379">
        <v>164</v>
      </c>
      <c r="ES47" s="379">
        <v>160</v>
      </c>
      <c r="ET47" s="379">
        <v>155</v>
      </c>
      <c r="EU47" s="379">
        <v>155</v>
      </c>
      <c r="EV47" s="379">
        <v>163</v>
      </c>
      <c r="EW47" s="379">
        <f t="shared" si="6"/>
        <v>173</v>
      </c>
    </row>
    <row r="48" spans="1:153" x14ac:dyDescent="0.3">
      <c r="A48" s="371" t="s">
        <v>1807</v>
      </c>
      <c r="B48" s="371" t="s">
        <v>201</v>
      </c>
      <c r="C48" s="371" t="s">
        <v>1808</v>
      </c>
      <c r="E48" s="376" t="str">
        <f t="shared" si="1"/>
        <v>أوزبكستان Uzbekistan</v>
      </c>
      <c r="F48" s="372">
        <v>6110840</v>
      </c>
      <c r="G48" s="372">
        <v>8891810</v>
      </c>
      <c r="H48" s="372">
        <v>9643342</v>
      </c>
      <c r="I48" s="372">
        <v>5708242</v>
      </c>
      <c r="J48" s="372">
        <v>4095224</v>
      </c>
      <c r="K48" s="372">
        <v>4733367</v>
      </c>
      <c r="L48" s="372">
        <v>13980107</v>
      </c>
      <c r="M48" s="372">
        <v>1938172</v>
      </c>
      <c r="N48" s="372">
        <v>4790826</v>
      </c>
      <c r="O48" s="372">
        <v>6327291</v>
      </c>
      <c r="P48" s="372">
        <v>13351185</v>
      </c>
      <c r="Q48" s="372">
        <v>97810153</v>
      </c>
      <c r="R48" s="372">
        <v>13852042</v>
      </c>
      <c r="S48" s="372">
        <v>97860317</v>
      </c>
      <c r="T48" s="379">
        <v>128</v>
      </c>
      <c r="U48" s="379">
        <v>123</v>
      </c>
      <c r="V48" s="379">
        <v>124</v>
      </c>
      <c r="W48" s="379">
        <v>136</v>
      </c>
      <c r="X48" s="379">
        <v>137</v>
      </c>
      <c r="Y48" s="379">
        <v>136</v>
      </c>
      <c r="Z48" s="379">
        <v>121</v>
      </c>
      <c r="AA48" s="379">
        <v>148</v>
      </c>
      <c r="AB48" s="379">
        <v>132</v>
      </c>
      <c r="AC48" s="379">
        <v>139</v>
      </c>
      <c r="AD48" s="379">
        <v>125</v>
      </c>
      <c r="AE48" s="379">
        <v>87</v>
      </c>
      <c r="AF48" s="379">
        <v>129</v>
      </c>
      <c r="AG48" s="379">
        <f t="shared" si="2"/>
        <v>93</v>
      </c>
      <c r="AH48" s="379"/>
      <c r="AI48" s="376" t="s">
        <v>1331</v>
      </c>
      <c r="AJ48">
        <v>6096540</v>
      </c>
      <c r="AK48">
        <v>8852160</v>
      </c>
      <c r="AL48">
        <v>9637342</v>
      </c>
      <c r="AM48">
        <v>5697262</v>
      </c>
      <c r="AN48">
        <v>4089574</v>
      </c>
      <c r="AO48">
        <v>4727867</v>
      </c>
      <c r="AP48">
        <v>13359603</v>
      </c>
      <c r="AQ48">
        <v>1816850</v>
      </c>
      <c r="AR48">
        <v>4465602</v>
      </c>
      <c r="AS48">
        <v>5829414</v>
      </c>
      <c r="AT48">
        <v>12779923</v>
      </c>
      <c r="AU48">
        <v>8976531</v>
      </c>
      <c r="AV48">
        <v>9406230</v>
      </c>
      <c r="AW48">
        <v>20790369</v>
      </c>
      <c r="AX48" s="379">
        <v>121</v>
      </c>
      <c r="AY48" s="379">
        <v>119</v>
      </c>
      <c r="AZ48" s="379">
        <v>118</v>
      </c>
      <c r="BA48" s="379">
        <v>126</v>
      </c>
      <c r="BB48" s="379">
        <v>135</v>
      </c>
      <c r="BC48" s="379">
        <v>131</v>
      </c>
      <c r="BD48" s="379">
        <v>118</v>
      </c>
      <c r="BE48" s="379">
        <v>149</v>
      </c>
      <c r="BF48" s="379">
        <v>132</v>
      </c>
      <c r="BG48" s="379">
        <v>138</v>
      </c>
      <c r="BH48" s="379">
        <v>123</v>
      </c>
      <c r="BI48" s="379">
        <v>133</v>
      </c>
      <c r="BJ48" s="379">
        <v>131</v>
      </c>
      <c r="BK48" s="379">
        <f t="shared" si="3"/>
        <v>113</v>
      </c>
      <c r="BL48" s="379"/>
      <c r="BM48" s="376" t="s">
        <v>1331</v>
      </c>
      <c r="BN48">
        <v>14300</v>
      </c>
      <c r="BO48">
        <v>39650</v>
      </c>
      <c r="BP48">
        <v>6000</v>
      </c>
      <c r="BQ48">
        <v>10980</v>
      </c>
      <c r="BR48">
        <v>5650</v>
      </c>
      <c r="BS48">
        <v>5500</v>
      </c>
      <c r="BT48">
        <v>620504</v>
      </c>
      <c r="BU48">
        <v>121322</v>
      </c>
      <c r="BV48">
        <v>325224</v>
      </c>
      <c r="BW48">
        <v>497877</v>
      </c>
      <c r="BX48">
        <v>571262</v>
      </c>
      <c r="BY48">
        <v>88833622</v>
      </c>
      <c r="BZ48">
        <v>4445812</v>
      </c>
      <c r="CA48">
        <v>77069948</v>
      </c>
      <c r="CB48" s="379">
        <v>152</v>
      </c>
      <c r="CC48" s="379">
        <v>137</v>
      </c>
      <c r="CD48" s="379">
        <v>152</v>
      </c>
      <c r="CE48" s="379">
        <v>146</v>
      </c>
      <c r="CF48" s="379">
        <v>152</v>
      </c>
      <c r="CG48" s="379">
        <v>158</v>
      </c>
      <c r="CH48" s="379">
        <v>114</v>
      </c>
      <c r="CI48" s="379">
        <v>131</v>
      </c>
      <c r="CJ48" s="379">
        <v>115</v>
      </c>
      <c r="CK48" s="379">
        <v>105</v>
      </c>
      <c r="CL48" s="379">
        <v>114</v>
      </c>
      <c r="CM48" s="379">
        <v>34</v>
      </c>
      <c r="CN48" s="379">
        <v>81</v>
      </c>
      <c r="CO48" s="379">
        <f t="shared" si="4"/>
        <v>45</v>
      </c>
      <c r="CQ48" s="376" t="s">
        <v>1331</v>
      </c>
      <c r="CR48" s="372">
        <v>667032</v>
      </c>
      <c r="CS48" s="372">
        <v>2354212</v>
      </c>
      <c r="CT48" s="372">
        <v>12075940</v>
      </c>
      <c r="CU48" s="372">
        <v>26021174</v>
      </c>
      <c r="CV48" s="372">
        <v>23847199</v>
      </c>
      <c r="CW48" s="372">
        <v>39870828</v>
      </c>
      <c r="CX48" s="372">
        <v>52349616</v>
      </c>
      <c r="CY48" s="372">
        <v>63648891</v>
      </c>
      <c r="CZ48" s="372">
        <v>42669168</v>
      </c>
      <c r="DA48" s="372">
        <v>58700327</v>
      </c>
      <c r="DB48" s="372">
        <v>65459807</v>
      </c>
      <c r="DC48" s="372">
        <v>146816429</v>
      </c>
      <c r="DD48" s="372">
        <v>1584691424</v>
      </c>
      <c r="DE48" s="372">
        <v>2468595751</v>
      </c>
      <c r="DF48" s="379">
        <v>166</v>
      </c>
      <c r="DG48" s="379">
        <v>140</v>
      </c>
      <c r="DH48" s="379">
        <v>112</v>
      </c>
      <c r="DI48" s="379">
        <v>98</v>
      </c>
      <c r="DJ48" s="379">
        <v>98</v>
      </c>
      <c r="DK48" s="379">
        <v>92</v>
      </c>
      <c r="DL48" s="379">
        <v>90</v>
      </c>
      <c r="DM48" s="379">
        <v>92</v>
      </c>
      <c r="DN48" s="379">
        <v>98</v>
      </c>
      <c r="DO48" s="379">
        <v>101</v>
      </c>
      <c r="DP48" s="379">
        <v>100</v>
      </c>
      <c r="DQ48" s="379">
        <v>86</v>
      </c>
      <c r="DR48" s="379">
        <v>54</v>
      </c>
      <c r="DS48" s="379">
        <f t="shared" si="5"/>
        <v>45</v>
      </c>
      <c r="DU48" s="376" t="s">
        <v>1331</v>
      </c>
      <c r="DV48" s="372">
        <v>6777872</v>
      </c>
      <c r="DW48" s="372">
        <v>11246022</v>
      </c>
      <c r="DX48" s="372">
        <v>21719282</v>
      </c>
      <c r="DY48" s="372">
        <v>31729416</v>
      </c>
      <c r="DZ48" s="372">
        <v>27942423</v>
      </c>
      <c r="EA48" s="372">
        <v>44604195</v>
      </c>
      <c r="EB48" s="372">
        <v>66329723</v>
      </c>
      <c r="EC48" s="372">
        <v>65587063</v>
      </c>
      <c r="ED48" s="372">
        <v>47459994</v>
      </c>
      <c r="EE48" s="372">
        <v>65027618</v>
      </c>
      <c r="EF48" s="372">
        <v>78810992</v>
      </c>
      <c r="EG48" s="372">
        <v>244626582</v>
      </c>
      <c r="EH48" s="372">
        <v>1598543466</v>
      </c>
      <c r="EI48" s="372">
        <f t="shared" si="0"/>
        <v>2566456068</v>
      </c>
      <c r="EJ48" s="379">
        <v>158</v>
      </c>
      <c r="EK48" s="379">
        <v>145</v>
      </c>
      <c r="EL48" s="379">
        <v>132</v>
      </c>
      <c r="EM48" s="379">
        <v>119</v>
      </c>
      <c r="EN48" s="379">
        <v>121</v>
      </c>
      <c r="EO48" s="379">
        <v>118</v>
      </c>
      <c r="EP48" s="379">
        <v>112</v>
      </c>
      <c r="EQ48" s="379">
        <v>111</v>
      </c>
      <c r="ER48" s="379">
        <v>119</v>
      </c>
      <c r="ES48" s="379">
        <v>122</v>
      </c>
      <c r="ET48" s="379">
        <v>122</v>
      </c>
      <c r="EU48" s="379">
        <v>97</v>
      </c>
      <c r="EV48" s="379">
        <v>69</v>
      </c>
      <c r="EW48" s="379">
        <f t="shared" si="6"/>
        <v>62</v>
      </c>
    </row>
    <row r="49" spans="1:153" x14ac:dyDescent="0.3">
      <c r="A49" s="371" t="s">
        <v>1809</v>
      </c>
      <c r="B49" s="371" t="s">
        <v>679</v>
      </c>
      <c r="C49" s="371" t="s">
        <v>1810</v>
      </c>
      <c r="E49" s="376" t="str">
        <f t="shared" si="1"/>
        <v>تركمانستان Turkmenistan</v>
      </c>
      <c r="F49" s="372">
        <v>8456204</v>
      </c>
      <c r="G49" s="372">
        <v>15732112</v>
      </c>
      <c r="H49" s="372">
        <v>23884000</v>
      </c>
      <c r="I49" s="372">
        <v>55812654</v>
      </c>
      <c r="J49" s="372">
        <v>7470393</v>
      </c>
      <c r="K49" s="372">
        <v>1636260</v>
      </c>
      <c r="L49" s="372">
        <v>160881940</v>
      </c>
      <c r="M49" s="372">
        <v>810721</v>
      </c>
      <c r="N49" s="372">
        <v>1473348</v>
      </c>
      <c r="O49" s="372">
        <v>8558041</v>
      </c>
      <c r="P49" s="372">
        <v>700795</v>
      </c>
      <c r="Q49" s="372">
        <v>499781</v>
      </c>
      <c r="R49" s="372">
        <v>9518156</v>
      </c>
      <c r="S49" s="372">
        <v>29299571</v>
      </c>
      <c r="T49" s="379">
        <v>120</v>
      </c>
      <c r="U49" s="379">
        <v>117</v>
      </c>
      <c r="V49" s="379">
        <v>106</v>
      </c>
      <c r="W49" s="379">
        <v>90</v>
      </c>
      <c r="X49" s="379">
        <v>128</v>
      </c>
      <c r="Y49" s="379">
        <v>151</v>
      </c>
      <c r="Z49" s="379">
        <v>70</v>
      </c>
      <c r="AA49" s="379">
        <v>157</v>
      </c>
      <c r="AB49" s="379">
        <v>150</v>
      </c>
      <c r="AC49" s="379">
        <v>134</v>
      </c>
      <c r="AD49" s="379">
        <v>159</v>
      </c>
      <c r="AE49" s="379">
        <v>161</v>
      </c>
      <c r="AF49" s="379">
        <v>136</v>
      </c>
      <c r="AG49" s="379">
        <f t="shared" si="2"/>
        <v>115</v>
      </c>
      <c r="AH49" s="379"/>
      <c r="AI49" s="376" t="s">
        <v>1572</v>
      </c>
      <c r="AJ49">
        <v>8091335</v>
      </c>
      <c r="AK49">
        <v>15724912</v>
      </c>
      <c r="AL49">
        <v>2563464</v>
      </c>
      <c r="AM49">
        <v>55756732</v>
      </c>
      <c r="AN49">
        <v>7418549</v>
      </c>
      <c r="AO49">
        <v>874145</v>
      </c>
      <c r="AP49">
        <v>153195840</v>
      </c>
      <c r="AQ49">
        <v>193009</v>
      </c>
      <c r="AR49">
        <v>1083399</v>
      </c>
      <c r="AS49">
        <v>1169743</v>
      </c>
      <c r="AT49">
        <v>631660</v>
      </c>
      <c r="AU49">
        <v>347908</v>
      </c>
      <c r="AV49">
        <v>809506</v>
      </c>
      <c r="AW49">
        <v>5287109</v>
      </c>
      <c r="AX49" s="379">
        <v>114</v>
      </c>
      <c r="AY49" s="379">
        <v>107</v>
      </c>
      <c r="AZ49" s="379">
        <v>141</v>
      </c>
      <c r="BA49" s="379">
        <v>86</v>
      </c>
      <c r="BB49" s="379">
        <v>121</v>
      </c>
      <c r="BC49" s="379">
        <v>152</v>
      </c>
      <c r="BD49" s="379">
        <v>71</v>
      </c>
      <c r="BE49" s="379">
        <v>170</v>
      </c>
      <c r="BF49" s="379">
        <v>148</v>
      </c>
      <c r="BG49" s="379">
        <v>158</v>
      </c>
      <c r="BH49" s="379">
        <v>159</v>
      </c>
      <c r="BI49" s="379">
        <v>162</v>
      </c>
      <c r="BJ49" s="379">
        <v>159</v>
      </c>
      <c r="BK49" s="379">
        <f t="shared" si="3"/>
        <v>136</v>
      </c>
      <c r="BL49" s="379"/>
      <c r="BM49" s="376" t="s">
        <v>1572</v>
      </c>
      <c r="BN49">
        <v>364869</v>
      </c>
      <c r="BO49">
        <v>7200</v>
      </c>
      <c r="BP49">
        <v>21320536</v>
      </c>
      <c r="BQ49">
        <v>55922</v>
      </c>
      <c r="BR49">
        <v>51844</v>
      </c>
      <c r="BS49">
        <v>762115</v>
      </c>
      <c r="BT49">
        <v>7686100</v>
      </c>
      <c r="BU49">
        <v>617712</v>
      </c>
      <c r="BV49">
        <v>389949</v>
      </c>
      <c r="BW49">
        <v>7388298</v>
      </c>
      <c r="BX49">
        <v>69135</v>
      </c>
      <c r="BY49">
        <v>151873</v>
      </c>
      <c r="BZ49">
        <v>8708650</v>
      </c>
      <c r="CA49">
        <v>24012462</v>
      </c>
      <c r="CB49" s="379">
        <v>113</v>
      </c>
      <c r="CC49" s="379">
        <v>148</v>
      </c>
      <c r="CD49" s="379">
        <v>54</v>
      </c>
      <c r="CE49" s="379">
        <v>135</v>
      </c>
      <c r="CF49" s="379">
        <v>144</v>
      </c>
      <c r="CG49" s="379">
        <v>111</v>
      </c>
      <c r="CH49" s="379">
        <v>69</v>
      </c>
      <c r="CI49" s="379">
        <v>114</v>
      </c>
      <c r="CJ49" s="379">
        <v>109</v>
      </c>
      <c r="CK49" s="379">
        <v>73</v>
      </c>
      <c r="CL49" s="379">
        <v>137</v>
      </c>
      <c r="CM49" s="379">
        <v>128</v>
      </c>
      <c r="CN49" s="379">
        <v>73</v>
      </c>
      <c r="CO49" s="379">
        <f t="shared" si="4"/>
        <v>63</v>
      </c>
      <c r="CQ49" s="376" t="s">
        <v>1572</v>
      </c>
      <c r="CR49" s="372">
        <v>514667</v>
      </c>
      <c r="CS49" s="372">
        <v>360740</v>
      </c>
      <c r="CT49" s="372">
        <v>564342</v>
      </c>
      <c r="CU49" s="372">
        <v>723147</v>
      </c>
      <c r="CV49" s="372">
        <v>693340</v>
      </c>
      <c r="CW49" s="372">
        <v>209770</v>
      </c>
      <c r="CX49" s="372">
        <v>511955</v>
      </c>
      <c r="CY49" s="372">
        <v>303011</v>
      </c>
      <c r="CZ49" s="372">
        <v>89996</v>
      </c>
      <c r="DA49" s="372">
        <v>201266</v>
      </c>
      <c r="DB49" s="372">
        <v>26938504</v>
      </c>
      <c r="DC49" s="372">
        <v>389471</v>
      </c>
      <c r="DD49" s="372">
        <v>518808</v>
      </c>
      <c r="DE49" s="372">
        <v>1116713</v>
      </c>
      <c r="DF49" s="379">
        <v>169</v>
      </c>
      <c r="DG49" s="379">
        <v>177</v>
      </c>
      <c r="DH49" s="379">
        <v>170</v>
      </c>
      <c r="DI49" s="379">
        <v>163</v>
      </c>
      <c r="DJ49" s="379">
        <v>161</v>
      </c>
      <c r="DK49" s="379">
        <v>177</v>
      </c>
      <c r="DL49" s="379">
        <v>168</v>
      </c>
      <c r="DM49" s="379">
        <v>173</v>
      </c>
      <c r="DN49" s="379">
        <v>186</v>
      </c>
      <c r="DO49" s="379">
        <v>175</v>
      </c>
      <c r="DP49" s="379">
        <v>108</v>
      </c>
      <c r="DQ49" s="379">
        <v>174</v>
      </c>
      <c r="DR49" s="379">
        <v>174</v>
      </c>
      <c r="DS49" s="379">
        <f t="shared" si="5"/>
        <v>166</v>
      </c>
      <c r="DU49" s="376" t="s">
        <v>1572</v>
      </c>
      <c r="DV49" s="372">
        <v>8970871</v>
      </c>
      <c r="DW49" s="372">
        <v>16092852</v>
      </c>
      <c r="DX49" s="372">
        <v>24448342</v>
      </c>
      <c r="DY49" s="372">
        <v>56535801</v>
      </c>
      <c r="DZ49" s="372">
        <v>8163733</v>
      </c>
      <c r="EA49" s="372">
        <v>1846030</v>
      </c>
      <c r="EB49" s="372">
        <v>161393895</v>
      </c>
      <c r="EC49" s="372">
        <v>1113732</v>
      </c>
      <c r="ED49" s="372">
        <v>1563344</v>
      </c>
      <c r="EE49" s="372">
        <v>8759307</v>
      </c>
      <c r="EF49" s="372">
        <v>27639299</v>
      </c>
      <c r="EG49" s="372">
        <v>889252</v>
      </c>
      <c r="EH49" s="372">
        <v>10036964</v>
      </c>
      <c r="EI49" s="372">
        <f t="shared" si="0"/>
        <v>30416284</v>
      </c>
      <c r="EJ49" s="379">
        <v>151</v>
      </c>
      <c r="EK49" s="379">
        <v>139</v>
      </c>
      <c r="EL49" s="379">
        <v>128</v>
      </c>
      <c r="EM49" s="379">
        <v>114</v>
      </c>
      <c r="EN49" s="379">
        <v>154</v>
      </c>
      <c r="EO49" s="379">
        <v>168</v>
      </c>
      <c r="EP49" s="379">
        <v>97</v>
      </c>
      <c r="EQ49" s="379">
        <v>180</v>
      </c>
      <c r="ER49" s="379">
        <v>174</v>
      </c>
      <c r="ES49" s="379">
        <v>154</v>
      </c>
      <c r="ET49" s="379">
        <v>132</v>
      </c>
      <c r="EU49" s="379">
        <v>182</v>
      </c>
      <c r="EV49" s="379">
        <v>153</v>
      </c>
      <c r="EW49" s="379">
        <f t="shared" si="6"/>
        <v>132</v>
      </c>
    </row>
    <row r="50" spans="1:153" x14ac:dyDescent="0.3">
      <c r="A50" s="371" t="s">
        <v>1811</v>
      </c>
      <c r="B50" s="371" t="s">
        <v>83</v>
      </c>
      <c r="C50" s="371" t="s">
        <v>1812</v>
      </c>
      <c r="E50" s="376" t="str">
        <f t="shared" si="1"/>
        <v>جورجيا Georgia</v>
      </c>
      <c r="F50" s="372">
        <v>53441614</v>
      </c>
      <c r="G50" s="372">
        <v>85041767</v>
      </c>
      <c r="H50" s="372">
        <v>93539129</v>
      </c>
      <c r="I50" s="372">
        <v>57035110</v>
      </c>
      <c r="J50" s="372">
        <v>61906856</v>
      </c>
      <c r="K50" s="372">
        <v>44063271</v>
      </c>
      <c r="L50" s="372">
        <v>32529800</v>
      </c>
      <c r="M50" s="372">
        <v>59355405</v>
      </c>
      <c r="N50" s="372">
        <v>20150245</v>
      </c>
      <c r="O50" s="372">
        <v>10577153</v>
      </c>
      <c r="P50" s="372">
        <v>55622629</v>
      </c>
      <c r="Q50" s="372">
        <v>50918184</v>
      </c>
      <c r="R50" s="372">
        <v>30996235</v>
      </c>
      <c r="S50" s="372">
        <v>51276699</v>
      </c>
      <c r="T50" s="379">
        <v>85</v>
      </c>
      <c r="U50" s="379">
        <v>83</v>
      </c>
      <c r="V50" s="379">
        <v>85</v>
      </c>
      <c r="W50" s="379">
        <v>87</v>
      </c>
      <c r="X50" s="379">
        <v>87</v>
      </c>
      <c r="Y50" s="379">
        <v>98</v>
      </c>
      <c r="Z50" s="379">
        <v>103</v>
      </c>
      <c r="AA50" s="379">
        <v>86</v>
      </c>
      <c r="AB50" s="379">
        <v>108</v>
      </c>
      <c r="AC50" s="379">
        <v>129</v>
      </c>
      <c r="AD50" s="379">
        <v>103</v>
      </c>
      <c r="AE50" s="379">
        <v>102</v>
      </c>
      <c r="AF50" s="379">
        <v>112</v>
      </c>
      <c r="AG50" s="379">
        <f t="shared" si="2"/>
        <v>103</v>
      </c>
      <c r="AH50" s="379"/>
      <c r="AI50" s="376" t="s">
        <v>1591</v>
      </c>
      <c r="AJ50">
        <v>51965367</v>
      </c>
      <c r="AK50">
        <v>82850830</v>
      </c>
      <c r="AL50">
        <v>90852413</v>
      </c>
      <c r="AM50">
        <v>55477543</v>
      </c>
      <c r="AN50">
        <v>61438034</v>
      </c>
      <c r="AO50">
        <v>43600185</v>
      </c>
      <c r="AP50">
        <v>30626475</v>
      </c>
      <c r="AQ50">
        <v>56853783</v>
      </c>
      <c r="AR50">
        <v>18409238</v>
      </c>
      <c r="AS50">
        <v>10045599</v>
      </c>
      <c r="AT50">
        <v>55276292</v>
      </c>
      <c r="AU50">
        <v>47202298</v>
      </c>
      <c r="AV50">
        <v>29491766</v>
      </c>
      <c r="AW50">
        <v>46869332</v>
      </c>
      <c r="AX50" s="379">
        <v>80</v>
      </c>
      <c r="AY50" s="379">
        <v>79</v>
      </c>
      <c r="AZ50" s="379">
        <v>83</v>
      </c>
      <c r="BA50" s="379">
        <v>88</v>
      </c>
      <c r="BB50" s="379">
        <v>84</v>
      </c>
      <c r="BC50" s="379">
        <v>95</v>
      </c>
      <c r="BD50" s="379">
        <v>100</v>
      </c>
      <c r="BE50" s="379">
        <v>86</v>
      </c>
      <c r="BF50" s="379">
        <v>104</v>
      </c>
      <c r="BG50" s="379">
        <v>125</v>
      </c>
      <c r="BH50" s="379">
        <v>100</v>
      </c>
      <c r="BI50" s="379">
        <v>100</v>
      </c>
      <c r="BJ50" s="379">
        <v>109</v>
      </c>
      <c r="BK50" s="379">
        <f t="shared" si="3"/>
        <v>99</v>
      </c>
      <c r="BL50" s="379"/>
      <c r="BM50" s="376" t="s">
        <v>1591</v>
      </c>
      <c r="BN50">
        <v>1476247</v>
      </c>
      <c r="BO50">
        <v>2190937</v>
      </c>
      <c r="BP50">
        <v>2686716</v>
      </c>
      <c r="BQ50">
        <v>1557567</v>
      </c>
      <c r="BR50">
        <v>468822</v>
      </c>
      <c r="BS50">
        <v>463086</v>
      </c>
      <c r="BT50">
        <v>1903325</v>
      </c>
      <c r="BU50">
        <v>2501622</v>
      </c>
      <c r="BV50">
        <v>1741007</v>
      </c>
      <c r="BW50">
        <v>531554</v>
      </c>
      <c r="BX50">
        <v>346337</v>
      </c>
      <c r="BY50">
        <v>3715886</v>
      </c>
      <c r="BZ50">
        <v>1504469</v>
      </c>
      <c r="CA50">
        <v>4407367</v>
      </c>
      <c r="CB50" s="379">
        <v>95</v>
      </c>
      <c r="CC50" s="379">
        <v>85</v>
      </c>
      <c r="CD50" s="379">
        <v>88</v>
      </c>
      <c r="CE50" s="379">
        <v>99</v>
      </c>
      <c r="CF50" s="379">
        <v>113</v>
      </c>
      <c r="CG50" s="379">
        <v>118</v>
      </c>
      <c r="CH50" s="379">
        <v>94</v>
      </c>
      <c r="CI50" s="379">
        <v>91</v>
      </c>
      <c r="CJ50" s="379">
        <v>91</v>
      </c>
      <c r="CK50" s="379">
        <v>103</v>
      </c>
      <c r="CL50" s="379">
        <v>124</v>
      </c>
      <c r="CM50" s="379">
        <v>85</v>
      </c>
      <c r="CN50" s="379">
        <v>100</v>
      </c>
      <c r="CO50" s="379">
        <f t="shared" si="4"/>
        <v>98</v>
      </c>
      <c r="CQ50" s="376" t="s">
        <v>1591</v>
      </c>
      <c r="CR50" s="372">
        <v>3737726</v>
      </c>
      <c r="CS50" s="372">
        <v>3203204</v>
      </c>
      <c r="CT50" s="372">
        <v>2051903</v>
      </c>
      <c r="CU50" s="372">
        <v>19580781</v>
      </c>
      <c r="CV50" s="372">
        <v>94550107</v>
      </c>
      <c r="CW50" s="372">
        <v>29871422</v>
      </c>
      <c r="CX50" s="372">
        <v>7592745</v>
      </c>
      <c r="CY50" s="372">
        <v>40627555</v>
      </c>
      <c r="CZ50" s="372">
        <v>131389022</v>
      </c>
      <c r="DA50" s="372">
        <v>490195956</v>
      </c>
      <c r="DB50" s="372">
        <v>149281623</v>
      </c>
      <c r="DC50" s="372">
        <v>110892068</v>
      </c>
      <c r="DD50" s="372">
        <v>170403797</v>
      </c>
      <c r="DE50" s="372">
        <v>146173895</v>
      </c>
      <c r="DF50" s="379">
        <v>130</v>
      </c>
      <c r="DG50" s="379">
        <v>132</v>
      </c>
      <c r="DH50" s="379">
        <v>146</v>
      </c>
      <c r="DI50" s="379">
        <v>107</v>
      </c>
      <c r="DJ50" s="379">
        <v>84</v>
      </c>
      <c r="DK50" s="379">
        <v>97</v>
      </c>
      <c r="DL50" s="379">
        <v>120</v>
      </c>
      <c r="DM50" s="379">
        <v>98</v>
      </c>
      <c r="DN50" s="379">
        <v>84</v>
      </c>
      <c r="DO50" s="379">
        <v>64</v>
      </c>
      <c r="DP50" s="379">
        <v>85</v>
      </c>
      <c r="DQ50" s="379">
        <v>91</v>
      </c>
      <c r="DR50" s="379">
        <v>89</v>
      </c>
      <c r="DS50" s="379">
        <f t="shared" si="5"/>
        <v>90</v>
      </c>
      <c r="DU50" s="376" t="s">
        <v>1591</v>
      </c>
      <c r="DV50" s="372">
        <v>57179340</v>
      </c>
      <c r="DW50" s="372">
        <v>88244971</v>
      </c>
      <c r="DX50" s="372">
        <v>95591032</v>
      </c>
      <c r="DY50" s="372">
        <v>76615891</v>
      </c>
      <c r="DZ50" s="372">
        <v>156456963</v>
      </c>
      <c r="EA50" s="372">
        <v>73934693</v>
      </c>
      <c r="EB50" s="372">
        <v>40122545</v>
      </c>
      <c r="EC50" s="372">
        <v>99982960</v>
      </c>
      <c r="ED50" s="372">
        <v>151539267</v>
      </c>
      <c r="EE50" s="372">
        <v>500773109</v>
      </c>
      <c r="EF50" s="372">
        <v>204904252</v>
      </c>
      <c r="EG50" s="372">
        <v>161810252</v>
      </c>
      <c r="EH50" s="372">
        <v>201400032</v>
      </c>
      <c r="EI50" s="372">
        <f t="shared" si="0"/>
        <v>197450594</v>
      </c>
      <c r="EJ50" s="379">
        <v>109</v>
      </c>
      <c r="EK50" s="379">
        <v>103</v>
      </c>
      <c r="EL50" s="379">
        <v>104</v>
      </c>
      <c r="EM50" s="379">
        <v>108</v>
      </c>
      <c r="EN50" s="379">
        <v>96</v>
      </c>
      <c r="EO50" s="379">
        <v>112</v>
      </c>
      <c r="EP50" s="379">
        <v>122</v>
      </c>
      <c r="EQ50" s="379">
        <v>104</v>
      </c>
      <c r="ER50" s="379">
        <v>97</v>
      </c>
      <c r="ES50" s="379">
        <v>84</v>
      </c>
      <c r="ET50" s="379">
        <v>105</v>
      </c>
      <c r="EU50" s="379">
        <v>102</v>
      </c>
      <c r="EV50" s="379">
        <v>106</v>
      </c>
      <c r="EW50" s="379">
        <f t="shared" si="6"/>
        <v>106</v>
      </c>
    </row>
    <row r="51" spans="1:153" x14ac:dyDescent="0.3">
      <c r="A51" s="371" t="s">
        <v>1813</v>
      </c>
      <c r="B51" s="371" t="s">
        <v>706</v>
      </c>
      <c r="C51" s="371" t="s">
        <v>1814</v>
      </c>
      <c r="E51" s="376" t="str">
        <f t="shared" si="1"/>
        <v>طاجاكستان Tajikistan</v>
      </c>
      <c r="F51" s="372">
        <v>785495</v>
      </c>
      <c r="G51" s="372">
        <v>224010</v>
      </c>
      <c r="H51" s="372">
        <v>145173</v>
      </c>
      <c r="I51" s="372">
        <v>91629</v>
      </c>
      <c r="J51" s="372">
        <v>209334</v>
      </c>
      <c r="K51" s="372">
        <v>587815</v>
      </c>
      <c r="L51" s="372">
        <v>2592516</v>
      </c>
      <c r="M51" s="372">
        <v>714205</v>
      </c>
      <c r="N51" s="372">
        <v>406327</v>
      </c>
      <c r="O51" s="372">
        <v>457608</v>
      </c>
      <c r="P51" s="372">
        <v>227201</v>
      </c>
      <c r="Q51" s="372">
        <v>132054</v>
      </c>
      <c r="R51" s="372">
        <v>460587</v>
      </c>
      <c r="S51" s="372">
        <v>1326175</v>
      </c>
      <c r="T51" s="379">
        <v>154</v>
      </c>
      <c r="U51" s="379">
        <v>172</v>
      </c>
      <c r="V51" s="379">
        <v>179</v>
      </c>
      <c r="W51" s="379">
        <v>170</v>
      </c>
      <c r="X51" s="379">
        <v>171</v>
      </c>
      <c r="Y51" s="379">
        <v>162</v>
      </c>
      <c r="Z51" s="379">
        <v>147</v>
      </c>
      <c r="AA51" s="379">
        <v>162</v>
      </c>
      <c r="AB51" s="379">
        <v>164</v>
      </c>
      <c r="AC51" s="379">
        <v>165</v>
      </c>
      <c r="AD51" s="379">
        <v>166</v>
      </c>
      <c r="AE51" s="379">
        <v>169</v>
      </c>
      <c r="AF51" s="379">
        <v>168</v>
      </c>
      <c r="AG51" s="379">
        <f t="shared" si="2"/>
        <v>161</v>
      </c>
      <c r="AH51" s="379"/>
      <c r="AI51" s="376" t="s">
        <v>1604</v>
      </c>
      <c r="AJ51">
        <v>763495</v>
      </c>
      <c r="AK51">
        <v>217010</v>
      </c>
      <c r="AL51">
        <v>143373</v>
      </c>
      <c r="AM51">
        <v>90329</v>
      </c>
      <c r="AN51">
        <v>201354</v>
      </c>
      <c r="AO51">
        <v>287815</v>
      </c>
      <c r="AP51">
        <v>491366</v>
      </c>
      <c r="AQ51">
        <v>627252</v>
      </c>
      <c r="AR51">
        <v>404733</v>
      </c>
      <c r="AS51">
        <v>228132</v>
      </c>
      <c r="AT51">
        <v>138048</v>
      </c>
      <c r="AU51">
        <v>114210</v>
      </c>
      <c r="AV51">
        <v>440694</v>
      </c>
      <c r="AW51">
        <v>1316922</v>
      </c>
      <c r="AX51" s="379">
        <v>154</v>
      </c>
      <c r="AY51" s="379">
        <v>172</v>
      </c>
      <c r="AZ51" s="379">
        <v>179</v>
      </c>
      <c r="BA51" s="379">
        <v>170</v>
      </c>
      <c r="BB51" s="379">
        <v>163</v>
      </c>
      <c r="BC51" s="379">
        <v>167</v>
      </c>
      <c r="BD51" s="379">
        <v>160</v>
      </c>
      <c r="BE51" s="379">
        <v>158</v>
      </c>
      <c r="BF51" s="379">
        <v>161</v>
      </c>
      <c r="BG51" s="379">
        <v>167</v>
      </c>
      <c r="BH51" s="379">
        <v>169</v>
      </c>
      <c r="BI51" s="379">
        <v>171</v>
      </c>
      <c r="BJ51" s="379">
        <v>165</v>
      </c>
      <c r="BK51" s="379">
        <f t="shared" si="3"/>
        <v>158</v>
      </c>
      <c r="BL51" s="379"/>
      <c r="BM51" s="376" t="s">
        <v>1604</v>
      </c>
      <c r="BN51">
        <v>22000</v>
      </c>
      <c r="BO51">
        <v>7000</v>
      </c>
      <c r="BP51">
        <v>1800</v>
      </c>
      <c r="BQ51">
        <v>1300</v>
      </c>
      <c r="BR51">
        <v>7980</v>
      </c>
      <c r="BS51">
        <v>300000</v>
      </c>
      <c r="BT51">
        <v>2101150</v>
      </c>
      <c r="BU51">
        <v>86953</v>
      </c>
      <c r="BV51">
        <v>1594</v>
      </c>
      <c r="BW51">
        <v>229476</v>
      </c>
      <c r="BX51">
        <v>89153</v>
      </c>
      <c r="BY51">
        <v>17844</v>
      </c>
      <c r="BZ51">
        <v>19893</v>
      </c>
      <c r="CA51">
        <v>9253</v>
      </c>
      <c r="CB51" s="379">
        <v>150</v>
      </c>
      <c r="CC51" s="379">
        <v>149</v>
      </c>
      <c r="CD51" s="379">
        <v>157</v>
      </c>
      <c r="CE51" s="379">
        <v>150</v>
      </c>
      <c r="CF51" s="379">
        <v>150</v>
      </c>
      <c r="CG51" s="379">
        <v>124</v>
      </c>
      <c r="CH51" s="379">
        <v>91</v>
      </c>
      <c r="CI51" s="379">
        <v>136</v>
      </c>
      <c r="CJ51" s="379">
        <v>145</v>
      </c>
      <c r="CK51" s="379">
        <v>121</v>
      </c>
      <c r="CL51" s="379">
        <v>134</v>
      </c>
      <c r="CM51" s="379">
        <v>145</v>
      </c>
      <c r="CN51" s="379">
        <v>149</v>
      </c>
      <c r="CO51" s="379">
        <f t="shared" si="4"/>
        <v>155</v>
      </c>
      <c r="CQ51" s="376" t="s">
        <v>1604</v>
      </c>
      <c r="CR51" s="372">
        <v>6379</v>
      </c>
      <c r="CS51" s="372">
        <v>25351</v>
      </c>
      <c r="CT51" s="372">
        <v>2138734</v>
      </c>
      <c r="CU51" s="372">
        <v>224536</v>
      </c>
      <c r="CV51" s="372">
        <v>370357</v>
      </c>
      <c r="CW51" s="372">
        <v>1551601</v>
      </c>
      <c r="CX51" s="372">
        <v>3142122</v>
      </c>
      <c r="CY51" s="372">
        <v>84838</v>
      </c>
      <c r="CZ51" s="372">
        <v>347291</v>
      </c>
      <c r="DA51" s="372">
        <v>38633</v>
      </c>
      <c r="DB51" s="372">
        <v>138989</v>
      </c>
      <c r="DC51" s="372">
        <v>83030</v>
      </c>
      <c r="DD51" s="372">
        <v>32777</v>
      </c>
      <c r="DE51" s="372">
        <v>778304</v>
      </c>
      <c r="DF51" s="379">
        <v>212</v>
      </c>
      <c r="DG51" s="379">
        <v>205</v>
      </c>
      <c r="DH51" s="379">
        <v>142</v>
      </c>
      <c r="DI51" s="379">
        <v>179</v>
      </c>
      <c r="DJ51" s="379">
        <v>169</v>
      </c>
      <c r="DK51" s="379">
        <v>145</v>
      </c>
      <c r="DL51" s="379">
        <v>140</v>
      </c>
      <c r="DM51" s="379">
        <v>192</v>
      </c>
      <c r="DN51" s="379">
        <v>165</v>
      </c>
      <c r="DO51" s="379">
        <v>191</v>
      </c>
      <c r="DP51" s="379">
        <v>174</v>
      </c>
      <c r="DQ51" s="379">
        <v>196</v>
      </c>
      <c r="DR51" s="379">
        <v>212</v>
      </c>
      <c r="DS51" s="379">
        <f t="shared" si="5"/>
        <v>173</v>
      </c>
      <c r="DU51" s="376" t="s">
        <v>1604</v>
      </c>
      <c r="DV51" s="372">
        <v>791874</v>
      </c>
      <c r="DW51" s="372">
        <v>249361</v>
      </c>
      <c r="DX51" s="372">
        <v>2283907</v>
      </c>
      <c r="DY51" s="372">
        <v>316165</v>
      </c>
      <c r="DZ51" s="372">
        <v>579691</v>
      </c>
      <c r="EA51" s="372">
        <v>2139416</v>
      </c>
      <c r="EB51" s="372">
        <v>5734638</v>
      </c>
      <c r="EC51" s="372">
        <v>799043</v>
      </c>
      <c r="ED51" s="372">
        <v>753618</v>
      </c>
      <c r="EE51" s="372">
        <v>496241</v>
      </c>
      <c r="EF51" s="372">
        <v>366190</v>
      </c>
      <c r="EG51" s="372">
        <v>215084</v>
      </c>
      <c r="EH51" s="372">
        <v>493364</v>
      </c>
      <c r="EI51" s="372">
        <f t="shared" si="0"/>
        <v>2104479</v>
      </c>
      <c r="EJ51" s="379">
        <v>185</v>
      </c>
      <c r="EK51" s="379">
        <v>197</v>
      </c>
      <c r="EL51" s="379">
        <v>167</v>
      </c>
      <c r="EM51" s="379">
        <v>195</v>
      </c>
      <c r="EN51" s="379">
        <v>183</v>
      </c>
      <c r="EO51" s="379">
        <v>167</v>
      </c>
      <c r="EP51" s="379">
        <v>158</v>
      </c>
      <c r="EQ51" s="379">
        <v>184</v>
      </c>
      <c r="ER51" s="379">
        <v>181</v>
      </c>
      <c r="ES51" s="379">
        <v>184</v>
      </c>
      <c r="ET51" s="379">
        <v>181</v>
      </c>
      <c r="EU51" s="379">
        <v>196</v>
      </c>
      <c r="EV51" s="379">
        <v>194</v>
      </c>
      <c r="EW51" s="379">
        <f t="shared" si="6"/>
        <v>177</v>
      </c>
    </row>
    <row r="52" spans="1:153" x14ac:dyDescent="0.3">
      <c r="A52" s="371" t="s">
        <v>1815</v>
      </c>
      <c r="B52" s="371" t="s">
        <v>692</v>
      </c>
      <c r="C52" s="371" t="s">
        <v>1816</v>
      </c>
      <c r="E52" s="376" t="str">
        <f t="shared" si="1"/>
        <v>قرغيزستان (قرغيزيا) Kyrgyzstan</v>
      </c>
      <c r="F52" s="372">
        <v>1420851</v>
      </c>
      <c r="G52" s="372">
        <v>7000</v>
      </c>
      <c r="H52" s="372">
        <v>334100</v>
      </c>
      <c r="I52" s="372">
        <v>1035509</v>
      </c>
      <c r="J52" s="372">
        <v>1210468</v>
      </c>
      <c r="K52" s="372">
        <v>228158</v>
      </c>
      <c r="L52" s="372">
        <v>271747</v>
      </c>
      <c r="M52" s="372">
        <v>1892673</v>
      </c>
      <c r="N52" s="372">
        <v>1003319</v>
      </c>
      <c r="O52" s="372">
        <v>163480</v>
      </c>
      <c r="P52" s="372">
        <v>19301</v>
      </c>
      <c r="Q52" s="372">
        <v>283224</v>
      </c>
      <c r="R52" s="372">
        <v>689993</v>
      </c>
      <c r="S52" s="372">
        <v>2366524</v>
      </c>
      <c r="T52" s="379">
        <v>146</v>
      </c>
      <c r="U52" s="379">
        <v>182</v>
      </c>
      <c r="V52" s="379">
        <v>168</v>
      </c>
      <c r="W52" s="379">
        <v>157</v>
      </c>
      <c r="X52" s="379">
        <v>156</v>
      </c>
      <c r="Y52" s="379">
        <v>171</v>
      </c>
      <c r="Z52" s="379">
        <v>168</v>
      </c>
      <c r="AA52" s="379">
        <v>149</v>
      </c>
      <c r="AB52" s="379">
        <v>153</v>
      </c>
      <c r="AC52" s="379">
        <v>172</v>
      </c>
      <c r="AD52" s="379">
        <v>173</v>
      </c>
      <c r="AE52" s="379">
        <v>164</v>
      </c>
      <c r="AF52" s="379">
        <v>165</v>
      </c>
      <c r="AG52" s="379">
        <f t="shared" si="2"/>
        <v>156</v>
      </c>
      <c r="AH52" s="379"/>
      <c r="AI52" s="376" t="s">
        <v>1613</v>
      </c>
      <c r="AJ52">
        <v>1209091</v>
      </c>
      <c r="AK52">
        <v>4000</v>
      </c>
      <c r="AL52">
        <v>332100</v>
      </c>
      <c r="AM52">
        <v>1005509</v>
      </c>
      <c r="AN52">
        <v>1206168</v>
      </c>
      <c r="AO52">
        <v>226346</v>
      </c>
      <c r="AP52">
        <v>239507</v>
      </c>
      <c r="AQ52">
        <v>1129204</v>
      </c>
      <c r="AR52">
        <v>1003319</v>
      </c>
      <c r="AS52">
        <v>155826</v>
      </c>
      <c r="AT52">
        <v>1797</v>
      </c>
      <c r="AU52">
        <v>142264</v>
      </c>
      <c r="AV52">
        <v>303968</v>
      </c>
      <c r="AW52">
        <v>2017989</v>
      </c>
      <c r="AX52" s="379">
        <v>148</v>
      </c>
      <c r="AY52" s="379">
        <v>182</v>
      </c>
      <c r="AZ52" s="379">
        <v>169</v>
      </c>
      <c r="BA52" s="379">
        <v>156</v>
      </c>
      <c r="BB52" s="379">
        <v>150</v>
      </c>
      <c r="BC52" s="379">
        <v>169</v>
      </c>
      <c r="BD52" s="379">
        <v>168</v>
      </c>
      <c r="BE52" s="379">
        <v>154</v>
      </c>
      <c r="BF52" s="379">
        <v>149</v>
      </c>
      <c r="BG52" s="379">
        <v>171</v>
      </c>
      <c r="BH52" s="379">
        <v>172</v>
      </c>
      <c r="BI52" s="379">
        <v>168</v>
      </c>
      <c r="BJ52" s="379">
        <v>168</v>
      </c>
      <c r="BK52" s="379">
        <f t="shared" si="3"/>
        <v>153</v>
      </c>
      <c r="BL52" s="379"/>
      <c r="BM52" s="376" t="s">
        <v>1613</v>
      </c>
      <c r="BN52">
        <v>211760</v>
      </c>
      <c r="BO52">
        <v>3000</v>
      </c>
      <c r="BP52">
        <v>2000</v>
      </c>
      <c r="BQ52">
        <v>30000</v>
      </c>
      <c r="BR52">
        <v>4300</v>
      </c>
      <c r="BS52">
        <v>1812</v>
      </c>
      <c r="BT52">
        <v>32240</v>
      </c>
      <c r="BU52">
        <v>763469</v>
      </c>
      <c r="BW52">
        <v>7654</v>
      </c>
      <c r="BX52">
        <v>17504</v>
      </c>
      <c r="BY52">
        <v>140960</v>
      </c>
      <c r="BZ52">
        <v>386025</v>
      </c>
      <c r="CA52">
        <v>348535</v>
      </c>
      <c r="CB52" s="379">
        <v>120</v>
      </c>
      <c r="CC52" s="379">
        <v>152</v>
      </c>
      <c r="CD52" s="379">
        <v>155</v>
      </c>
      <c r="CE52" s="379">
        <v>141</v>
      </c>
      <c r="CF52" s="379">
        <v>153</v>
      </c>
      <c r="CG52" s="379">
        <v>162</v>
      </c>
      <c r="CH52" s="379">
        <v>146</v>
      </c>
      <c r="CI52" s="379">
        <v>106</v>
      </c>
      <c r="CJ52" s="379" t="s">
        <v>3</v>
      </c>
      <c r="CK52" s="379">
        <v>145</v>
      </c>
      <c r="CL52" s="379">
        <v>143</v>
      </c>
      <c r="CM52" s="379">
        <v>129</v>
      </c>
      <c r="CN52" s="379">
        <v>123</v>
      </c>
      <c r="CO52" s="379">
        <f t="shared" si="4"/>
        <v>130</v>
      </c>
      <c r="CQ52" s="376" t="s">
        <v>1613</v>
      </c>
      <c r="CR52" s="372">
        <v>117184</v>
      </c>
      <c r="CS52" s="372">
        <v>482142</v>
      </c>
      <c r="CT52" s="372">
        <v>831331</v>
      </c>
      <c r="CU52" s="372">
        <v>1312523</v>
      </c>
      <c r="CV52" s="372">
        <v>1548635</v>
      </c>
      <c r="CW52" s="372">
        <v>2275986</v>
      </c>
      <c r="CX52" s="372">
        <v>3304393</v>
      </c>
      <c r="CY52" s="372">
        <v>10161844</v>
      </c>
      <c r="CZ52" s="372">
        <v>2906521</v>
      </c>
      <c r="DA52" s="372">
        <v>3837058</v>
      </c>
      <c r="DB52" s="372">
        <v>2736347</v>
      </c>
      <c r="DC52" s="372">
        <v>1335626</v>
      </c>
      <c r="DD52" s="372">
        <v>470754</v>
      </c>
      <c r="DE52" s="372">
        <v>3159325</v>
      </c>
      <c r="DF52" s="379">
        <v>191</v>
      </c>
      <c r="DG52" s="379">
        <v>172</v>
      </c>
      <c r="DH52" s="379">
        <v>160</v>
      </c>
      <c r="DI52" s="379">
        <v>157</v>
      </c>
      <c r="DJ52" s="379">
        <v>150</v>
      </c>
      <c r="DK52" s="379">
        <v>136</v>
      </c>
      <c r="DL52" s="379">
        <v>139</v>
      </c>
      <c r="DM52" s="379">
        <v>117</v>
      </c>
      <c r="DN52" s="379">
        <v>137</v>
      </c>
      <c r="DO52" s="379">
        <v>139</v>
      </c>
      <c r="DP52" s="379">
        <v>140</v>
      </c>
      <c r="DQ52" s="379">
        <v>154</v>
      </c>
      <c r="DR52" s="379">
        <v>177</v>
      </c>
      <c r="DS52" s="379">
        <f t="shared" si="5"/>
        <v>146</v>
      </c>
      <c r="DU52" s="376" t="s">
        <v>1613</v>
      </c>
      <c r="DV52" s="372">
        <v>1538035</v>
      </c>
      <c r="DW52" s="372">
        <v>489142</v>
      </c>
      <c r="DX52" s="372">
        <v>1165431</v>
      </c>
      <c r="DY52" s="372">
        <v>2348032</v>
      </c>
      <c r="DZ52" s="372">
        <v>2759103</v>
      </c>
      <c r="EA52" s="372">
        <v>2504144</v>
      </c>
      <c r="EB52" s="372">
        <v>3576140</v>
      </c>
      <c r="EC52" s="372">
        <v>12054517</v>
      </c>
      <c r="ED52" s="372">
        <v>3909840</v>
      </c>
      <c r="EE52" s="372">
        <v>4000538</v>
      </c>
      <c r="EF52" s="372">
        <v>2755648</v>
      </c>
      <c r="EG52" s="372">
        <v>1618850</v>
      </c>
      <c r="EH52" s="372">
        <v>1160747</v>
      </c>
      <c r="EI52" s="372">
        <f t="shared" si="0"/>
        <v>5525849</v>
      </c>
      <c r="EJ52" s="379">
        <v>178</v>
      </c>
      <c r="EK52" s="379">
        <v>188</v>
      </c>
      <c r="EL52" s="379">
        <v>178</v>
      </c>
      <c r="EM52" s="379">
        <v>169</v>
      </c>
      <c r="EN52" s="379">
        <v>168</v>
      </c>
      <c r="EO52" s="379">
        <v>165</v>
      </c>
      <c r="EP52" s="379">
        <v>167</v>
      </c>
      <c r="EQ52" s="379">
        <v>139</v>
      </c>
      <c r="ER52" s="379">
        <v>159</v>
      </c>
      <c r="ES52" s="379">
        <v>168</v>
      </c>
      <c r="ET52" s="379">
        <v>168</v>
      </c>
      <c r="EU52" s="379">
        <v>174</v>
      </c>
      <c r="EV52" s="379">
        <v>183</v>
      </c>
      <c r="EW52" s="379">
        <f t="shared" si="6"/>
        <v>161</v>
      </c>
    </row>
    <row r="53" spans="1:153" x14ac:dyDescent="0.3">
      <c r="A53" s="371" t="s">
        <v>1817</v>
      </c>
      <c r="B53" s="371" t="s">
        <v>169</v>
      </c>
      <c r="C53" s="371" t="s">
        <v>1818</v>
      </c>
      <c r="E53" s="376" t="str">
        <f t="shared" si="1"/>
        <v>كازاخستان Kazakhstan</v>
      </c>
      <c r="F53" s="372">
        <v>26400062</v>
      </c>
      <c r="G53" s="372">
        <v>22422192</v>
      </c>
      <c r="H53" s="372">
        <v>9412244</v>
      </c>
      <c r="I53" s="372">
        <v>45678513</v>
      </c>
      <c r="J53" s="372">
        <v>15201642</v>
      </c>
      <c r="K53" s="372">
        <v>3604991</v>
      </c>
      <c r="L53" s="372">
        <v>19555877</v>
      </c>
      <c r="M53" s="372">
        <v>4707165</v>
      </c>
      <c r="N53" s="372">
        <v>5651235</v>
      </c>
      <c r="O53" s="372">
        <v>9778185</v>
      </c>
      <c r="P53" s="372">
        <v>5905448</v>
      </c>
      <c r="Q53" s="372">
        <v>7798544</v>
      </c>
      <c r="R53" s="372">
        <v>11237687</v>
      </c>
      <c r="S53" s="372">
        <v>39971769</v>
      </c>
      <c r="T53" s="379">
        <v>94</v>
      </c>
      <c r="U53" s="379">
        <v>103</v>
      </c>
      <c r="V53" s="379">
        <v>126</v>
      </c>
      <c r="W53" s="379">
        <v>93</v>
      </c>
      <c r="X53" s="379">
        <v>109</v>
      </c>
      <c r="Y53" s="379">
        <v>142</v>
      </c>
      <c r="Z53" s="379">
        <v>115</v>
      </c>
      <c r="AA53" s="379">
        <v>133</v>
      </c>
      <c r="AB53" s="379">
        <v>130</v>
      </c>
      <c r="AC53" s="379">
        <v>130</v>
      </c>
      <c r="AD53" s="379">
        <v>135</v>
      </c>
      <c r="AE53" s="379">
        <v>139</v>
      </c>
      <c r="AF53" s="379">
        <v>133</v>
      </c>
      <c r="AG53" s="379">
        <f t="shared" si="2"/>
        <v>106</v>
      </c>
      <c r="AH53" s="379"/>
      <c r="AI53" s="376" t="s">
        <v>1615</v>
      </c>
      <c r="AJ53">
        <v>20583550</v>
      </c>
      <c r="AK53">
        <v>22033312</v>
      </c>
      <c r="AL53">
        <v>5996985</v>
      </c>
      <c r="AM53">
        <v>24064381</v>
      </c>
      <c r="AN53">
        <v>14176885</v>
      </c>
      <c r="AO53">
        <v>2410931</v>
      </c>
      <c r="AP53">
        <v>17441052</v>
      </c>
      <c r="AQ53">
        <v>1853444</v>
      </c>
      <c r="AR53">
        <v>3212498</v>
      </c>
      <c r="AS53">
        <v>8580144</v>
      </c>
      <c r="AT53">
        <v>4967512</v>
      </c>
      <c r="AU53">
        <v>5481166</v>
      </c>
      <c r="AV53">
        <v>6805446</v>
      </c>
      <c r="AW53">
        <v>32897365</v>
      </c>
      <c r="AX53" s="379">
        <v>94</v>
      </c>
      <c r="AY53" s="379">
        <v>98</v>
      </c>
      <c r="AZ53" s="379">
        <v>131</v>
      </c>
      <c r="BA53" s="379">
        <v>99</v>
      </c>
      <c r="BB53" s="379">
        <v>104</v>
      </c>
      <c r="BC53" s="379">
        <v>142</v>
      </c>
      <c r="BD53" s="379">
        <v>112</v>
      </c>
      <c r="BE53" s="379">
        <v>148</v>
      </c>
      <c r="BF53" s="379">
        <v>139</v>
      </c>
      <c r="BG53" s="379">
        <v>130</v>
      </c>
      <c r="BH53" s="379">
        <v>137</v>
      </c>
      <c r="BI53" s="379">
        <v>139</v>
      </c>
      <c r="BJ53" s="379">
        <v>135</v>
      </c>
      <c r="BK53" s="379">
        <f t="shared" si="3"/>
        <v>107</v>
      </c>
      <c r="BL53" s="379"/>
      <c r="BM53" s="376" t="s">
        <v>1615</v>
      </c>
      <c r="BN53">
        <v>5816512</v>
      </c>
      <c r="BO53">
        <v>388880</v>
      </c>
      <c r="BP53">
        <v>3415259</v>
      </c>
      <c r="BQ53">
        <v>21614132</v>
      </c>
      <c r="BR53">
        <v>1024757</v>
      </c>
      <c r="BS53">
        <v>1194060</v>
      </c>
      <c r="BT53">
        <v>2114825</v>
      </c>
      <c r="BU53">
        <v>2853721</v>
      </c>
      <c r="BV53">
        <v>2438737</v>
      </c>
      <c r="BW53">
        <v>1198041</v>
      </c>
      <c r="BX53">
        <v>937936</v>
      </c>
      <c r="BY53">
        <v>2317378</v>
      </c>
      <c r="BZ53">
        <v>4432241</v>
      </c>
      <c r="CA53">
        <v>7074404</v>
      </c>
      <c r="CB53" s="379">
        <v>73</v>
      </c>
      <c r="CC53" s="379">
        <v>113</v>
      </c>
      <c r="CD53" s="379">
        <v>84</v>
      </c>
      <c r="CE53" s="379">
        <v>56</v>
      </c>
      <c r="CF53" s="379">
        <v>100</v>
      </c>
      <c r="CG53" s="379">
        <v>103</v>
      </c>
      <c r="CH53" s="379">
        <v>90</v>
      </c>
      <c r="CI53" s="379">
        <v>84</v>
      </c>
      <c r="CJ53" s="379">
        <v>83</v>
      </c>
      <c r="CK53" s="379">
        <v>97</v>
      </c>
      <c r="CL53" s="379">
        <v>109</v>
      </c>
      <c r="CM53" s="379">
        <v>94</v>
      </c>
      <c r="CN53" s="379">
        <v>82</v>
      </c>
      <c r="CO53" s="379">
        <f t="shared" si="4"/>
        <v>86</v>
      </c>
      <c r="CQ53" s="376" t="s">
        <v>1615</v>
      </c>
      <c r="CR53" s="372">
        <v>257884621</v>
      </c>
      <c r="CS53" s="372">
        <v>43993450</v>
      </c>
      <c r="CT53" s="372">
        <v>63711180</v>
      </c>
      <c r="CU53" s="372">
        <v>92663568</v>
      </c>
      <c r="CV53" s="372">
        <v>33315960</v>
      </c>
      <c r="CW53" s="372">
        <v>103772685</v>
      </c>
      <c r="CX53" s="372">
        <v>20391008</v>
      </c>
      <c r="CY53" s="372">
        <v>57532115</v>
      </c>
      <c r="CZ53" s="372">
        <v>72492614</v>
      </c>
      <c r="DA53" s="372">
        <v>154892559</v>
      </c>
      <c r="DB53" s="372">
        <v>88452602</v>
      </c>
      <c r="DC53" s="372">
        <v>153811803</v>
      </c>
      <c r="DD53" s="372">
        <v>38778699</v>
      </c>
      <c r="DE53" s="372">
        <v>36888843</v>
      </c>
      <c r="DF53" s="379">
        <v>70</v>
      </c>
      <c r="DG53" s="379">
        <v>93</v>
      </c>
      <c r="DH53" s="379">
        <v>86</v>
      </c>
      <c r="DI53" s="379">
        <v>87</v>
      </c>
      <c r="DJ53" s="379">
        <v>93</v>
      </c>
      <c r="DK53" s="379">
        <v>84</v>
      </c>
      <c r="DL53" s="379">
        <v>109</v>
      </c>
      <c r="DM53" s="379">
        <v>94</v>
      </c>
      <c r="DN53" s="379">
        <v>91</v>
      </c>
      <c r="DO53" s="379">
        <v>84</v>
      </c>
      <c r="DP53" s="379">
        <v>94</v>
      </c>
      <c r="DQ53" s="379">
        <v>85</v>
      </c>
      <c r="DR53" s="379">
        <v>107</v>
      </c>
      <c r="DS53" s="379">
        <f t="shared" si="5"/>
        <v>103</v>
      </c>
      <c r="DU53" s="376" t="s">
        <v>1615</v>
      </c>
      <c r="DV53" s="372">
        <v>284284683</v>
      </c>
      <c r="DW53" s="372">
        <v>66415642</v>
      </c>
      <c r="DX53" s="372">
        <v>73123424</v>
      </c>
      <c r="DY53" s="372">
        <v>138342081</v>
      </c>
      <c r="DZ53" s="372">
        <v>48517602</v>
      </c>
      <c r="EA53" s="372">
        <v>107377676</v>
      </c>
      <c r="EB53" s="372">
        <v>39946885</v>
      </c>
      <c r="EC53" s="372">
        <v>62239280</v>
      </c>
      <c r="ED53" s="372">
        <v>78143849</v>
      </c>
      <c r="EE53" s="372">
        <v>164670744</v>
      </c>
      <c r="EF53" s="372">
        <v>94358050</v>
      </c>
      <c r="EG53" s="372">
        <v>161610347</v>
      </c>
      <c r="EH53" s="372">
        <v>50016386</v>
      </c>
      <c r="EI53" s="372">
        <f t="shared" si="0"/>
        <v>76860612</v>
      </c>
      <c r="EJ53" s="379">
        <v>85</v>
      </c>
      <c r="EK53" s="379">
        <v>111</v>
      </c>
      <c r="EL53" s="379">
        <v>109</v>
      </c>
      <c r="EM53" s="379">
        <v>95</v>
      </c>
      <c r="EN53" s="379">
        <v>113</v>
      </c>
      <c r="EO53" s="379">
        <v>104</v>
      </c>
      <c r="EP53" s="379">
        <v>123</v>
      </c>
      <c r="EQ53" s="379">
        <v>112</v>
      </c>
      <c r="ER53" s="379">
        <v>113</v>
      </c>
      <c r="ES53" s="379">
        <v>102</v>
      </c>
      <c r="ET53" s="379">
        <v>119</v>
      </c>
      <c r="EU53" s="379">
        <v>103</v>
      </c>
      <c r="EV53" s="379">
        <v>126</v>
      </c>
      <c r="EW53" s="379">
        <f t="shared" si="6"/>
        <v>120</v>
      </c>
    </row>
    <row r="54" spans="1:153" x14ac:dyDescent="0.3">
      <c r="A54" s="371" t="s">
        <v>1819</v>
      </c>
      <c r="B54" s="371" t="s">
        <v>67</v>
      </c>
      <c r="C54" s="371" t="s">
        <v>1820</v>
      </c>
      <c r="E54" s="376" t="str">
        <f t="shared" si="1"/>
        <v>فلسطين Palestine</v>
      </c>
      <c r="F54" s="372">
        <v>12852268</v>
      </c>
      <c r="G54" s="372">
        <v>16387536</v>
      </c>
      <c r="H54" s="372">
        <v>20386569</v>
      </c>
      <c r="I54" s="372">
        <v>21230285</v>
      </c>
      <c r="J54" s="372">
        <v>33702676</v>
      </c>
      <c r="K54" s="372">
        <v>54798490</v>
      </c>
      <c r="L54" s="372">
        <v>65873804</v>
      </c>
      <c r="M54" s="372">
        <v>81238646</v>
      </c>
      <c r="N54" s="372">
        <v>95824531</v>
      </c>
      <c r="O54" s="372">
        <v>195724205</v>
      </c>
      <c r="P54" s="372">
        <v>388644646</v>
      </c>
      <c r="Q54" s="372">
        <v>430168816</v>
      </c>
      <c r="R54" s="372">
        <v>332956665</v>
      </c>
      <c r="S54" s="372">
        <v>210173603</v>
      </c>
      <c r="T54" s="379">
        <v>113</v>
      </c>
      <c r="U54" s="379">
        <v>116</v>
      </c>
      <c r="V54" s="379">
        <v>110</v>
      </c>
      <c r="W54" s="379">
        <v>109</v>
      </c>
      <c r="X54" s="379">
        <v>96</v>
      </c>
      <c r="Y54" s="379">
        <v>91</v>
      </c>
      <c r="Z54" s="379">
        <v>88</v>
      </c>
      <c r="AA54" s="379">
        <v>82</v>
      </c>
      <c r="AB54" s="379">
        <v>78</v>
      </c>
      <c r="AC54" s="379">
        <v>75</v>
      </c>
      <c r="AD54" s="379">
        <v>67</v>
      </c>
      <c r="AE54" s="379">
        <v>70</v>
      </c>
      <c r="AF54" s="379">
        <v>68</v>
      </c>
      <c r="AG54" s="379">
        <f t="shared" si="2"/>
        <v>79</v>
      </c>
      <c r="AH54" s="379"/>
      <c r="AI54" s="376" t="s">
        <v>1422</v>
      </c>
      <c r="AJ54">
        <v>12518323</v>
      </c>
      <c r="AK54">
        <v>16255785</v>
      </c>
      <c r="AL54">
        <v>19735796</v>
      </c>
      <c r="AM54">
        <v>21006462</v>
      </c>
      <c r="AN54">
        <v>32954918</v>
      </c>
      <c r="AO54">
        <v>52589928</v>
      </c>
      <c r="AP54">
        <v>63108695</v>
      </c>
      <c r="AQ54">
        <v>78368022</v>
      </c>
      <c r="AR54">
        <v>94063434</v>
      </c>
      <c r="AS54">
        <v>190650564</v>
      </c>
      <c r="AT54">
        <v>384903438</v>
      </c>
      <c r="AU54">
        <v>428378435</v>
      </c>
      <c r="AV54">
        <v>318443706</v>
      </c>
      <c r="AW54">
        <v>208418726</v>
      </c>
      <c r="AX54" s="379">
        <v>107</v>
      </c>
      <c r="AY54" s="379">
        <v>106</v>
      </c>
      <c r="AZ54" s="379">
        <v>106</v>
      </c>
      <c r="BA54" s="379">
        <v>103</v>
      </c>
      <c r="BB54" s="379">
        <v>92</v>
      </c>
      <c r="BC54" s="379">
        <v>91</v>
      </c>
      <c r="BD54" s="379">
        <v>86</v>
      </c>
      <c r="BE54" s="379">
        <v>81</v>
      </c>
      <c r="BF54" s="379">
        <v>76</v>
      </c>
      <c r="BG54" s="379">
        <v>75</v>
      </c>
      <c r="BH54" s="379">
        <v>66</v>
      </c>
      <c r="BI54" s="379">
        <v>68</v>
      </c>
      <c r="BJ54" s="379">
        <v>66</v>
      </c>
      <c r="BK54" s="379">
        <f t="shared" si="3"/>
        <v>76</v>
      </c>
      <c r="BL54" s="379"/>
      <c r="BM54" s="376" t="s">
        <v>1422</v>
      </c>
      <c r="BN54">
        <v>333945</v>
      </c>
      <c r="BO54">
        <v>131751</v>
      </c>
      <c r="BP54">
        <v>650773</v>
      </c>
      <c r="BQ54">
        <v>223823</v>
      </c>
      <c r="BR54">
        <v>747758</v>
      </c>
      <c r="BS54">
        <v>2208562</v>
      </c>
      <c r="BT54">
        <v>2765109</v>
      </c>
      <c r="BU54">
        <v>2870624</v>
      </c>
      <c r="BV54">
        <v>1761097</v>
      </c>
      <c r="BW54">
        <v>5073641</v>
      </c>
      <c r="BX54">
        <v>3741208</v>
      </c>
      <c r="BY54">
        <v>1790381</v>
      </c>
      <c r="BZ54">
        <v>14512959</v>
      </c>
      <c r="CA54">
        <v>1754877</v>
      </c>
      <c r="CB54" s="379">
        <v>114</v>
      </c>
      <c r="CC54" s="379">
        <v>125</v>
      </c>
      <c r="CD54" s="379">
        <v>108</v>
      </c>
      <c r="CE54" s="379">
        <v>127</v>
      </c>
      <c r="CF54" s="379">
        <v>103</v>
      </c>
      <c r="CG54" s="379">
        <v>91</v>
      </c>
      <c r="CH54" s="379">
        <v>83</v>
      </c>
      <c r="CI54" s="379">
        <v>83</v>
      </c>
      <c r="CJ54" s="379">
        <v>90</v>
      </c>
      <c r="CK54" s="379">
        <v>81</v>
      </c>
      <c r="CL54" s="379">
        <v>85</v>
      </c>
      <c r="CM54" s="379">
        <v>100</v>
      </c>
      <c r="CN54" s="379">
        <v>65</v>
      </c>
      <c r="CO54" s="379">
        <f t="shared" si="4"/>
        <v>108</v>
      </c>
      <c r="CQ54" s="376" t="s">
        <v>1422</v>
      </c>
      <c r="CR54" s="372">
        <v>30627697</v>
      </c>
      <c r="CS54" s="372">
        <v>38942133</v>
      </c>
      <c r="CT54" s="372">
        <v>42077367</v>
      </c>
      <c r="CU54" s="372">
        <v>37797716</v>
      </c>
      <c r="CV54" s="372">
        <v>37774606</v>
      </c>
      <c r="CW54" s="372">
        <v>37124939</v>
      </c>
      <c r="CX54" s="372">
        <v>44520398</v>
      </c>
      <c r="CY54" s="372">
        <v>138393561</v>
      </c>
      <c r="CZ54" s="372">
        <v>73862469</v>
      </c>
      <c r="DA54" s="372">
        <v>83476928</v>
      </c>
      <c r="DB54" s="372">
        <v>129629634</v>
      </c>
      <c r="DC54" s="372">
        <v>31996467</v>
      </c>
      <c r="DD54" s="372">
        <v>28921807</v>
      </c>
      <c r="DE54" s="372">
        <v>28622571</v>
      </c>
      <c r="DF54" s="379">
        <v>97</v>
      </c>
      <c r="DG54" s="379">
        <v>98</v>
      </c>
      <c r="DH54" s="379">
        <v>94</v>
      </c>
      <c r="DI54" s="379">
        <v>94</v>
      </c>
      <c r="DJ54" s="379">
        <v>91</v>
      </c>
      <c r="DK54" s="379">
        <v>94</v>
      </c>
      <c r="DL54" s="379">
        <v>92</v>
      </c>
      <c r="DM54" s="379">
        <v>83</v>
      </c>
      <c r="DN54" s="379">
        <v>90</v>
      </c>
      <c r="DO54" s="379">
        <v>94</v>
      </c>
      <c r="DP54" s="379">
        <v>87</v>
      </c>
      <c r="DQ54" s="379">
        <v>104</v>
      </c>
      <c r="DR54" s="379">
        <v>115</v>
      </c>
      <c r="DS54" s="379">
        <f t="shared" si="5"/>
        <v>111</v>
      </c>
      <c r="DU54" s="376" t="s">
        <v>1422</v>
      </c>
      <c r="DV54" s="372">
        <v>43479965</v>
      </c>
      <c r="DW54" s="372">
        <v>55329669</v>
      </c>
      <c r="DX54" s="372">
        <v>62463936</v>
      </c>
      <c r="DY54" s="372">
        <v>59028001</v>
      </c>
      <c r="DZ54" s="372">
        <v>71477282</v>
      </c>
      <c r="EA54" s="372">
        <v>91923429</v>
      </c>
      <c r="EB54" s="372">
        <v>110394202</v>
      </c>
      <c r="EC54" s="372">
        <v>219632207</v>
      </c>
      <c r="ED54" s="372">
        <v>169687000</v>
      </c>
      <c r="EE54" s="372">
        <v>279201133</v>
      </c>
      <c r="EF54" s="372">
        <v>518274280</v>
      </c>
      <c r="EG54" s="372">
        <v>462165283</v>
      </c>
      <c r="EH54" s="372">
        <v>361878472</v>
      </c>
      <c r="EI54" s="372">
        <f t="shared" si="0"/>
        <v>238796174</v>
      </c>
      <c r="EJ54" s="379">
        <v>112</v>
      </c>
      <c r="EK54" s="379">
        <v>113</v>
      </c>
      <c r="EL54" s="379">
        <v>112</v>
      </c>
      <c r="EM54" s="379">
        <v>112</v>
      </c>
      <c r="EN54" s="379">
        <v>105</v>
      </c>
      <c r="EO54" s="379">
        <v>106</v>
      </c>
      <c r="EP54" s="379">
        <v>104</v>
      </c>
      <c r="EQ54" s="379">
        <v>90</v>
      </c>
      <c r="ER54" s="379">
        <v>94</v>
      </c>
      <c r="ES54" s="379">
        <v>94</v>
      </c>
      <c r="ET54" s="379">
        <v>90</v>
      </c>
      <c r="EU54" s="379">
        <v>89</v>
      </c>
      <c r="EV54" s="379">
        <v>99</v>
      </c>
      <c r="EW54" s="379">
        <f t="shared" si="6"/>
        <v>102</v>
      </c>
    </row>
    <row r="55" spans="1:153" x14ac:dyDescent="0.3">
      <c r="A55" s="371" t="s">
        <v>1821</v>
      </c>
      <c r="B55" s="371" t="s">
        <v>167</v>
      </c>
      <c r="C55" s="371" t="s">
        <v>1822</v>
      </c>
      <c r="E55" s="376" t="str">
        <f t="shared" si="1"/>
        <v>بيلاروس (روسيا البيضاء) Belarus</v>
      </c>
      <c r="F55" s="372">
        <v>1263907</v>
      </c>
      <c r="G55" s="372">
        <v>1660523</v>
      </c>
      <c r="H55" s="372">
        <v>5956218</v>
      </c>
      <c r="I55" s="372">
        <v>7572829</v>
      </c>
      <c r="J55" s="372">
        <v>1711388</v>
      </c>
      <c r="K55" s="372">
        <v>1742520</v>
      </c>
      <c r="L55" s="372">
        <v>1298983</v>
      </c>
      <c r="M55" s="372">
        <v>245764</v>
      </c>
      <c r="N55" s="372">
        <v>130790</v>
      </c>
      <c r="O55" s="372">
        <v>673950</v>
      </c>
      <c r="P55" s="372"/>
      <c r="Q55" s="372">
        <v>692505</v>
      </c>
      <c r="R55" s="372">
        <v>575330</v>
      </c>
      <c r="S55" s="372">
        <v>69255950</v>
      </c>
      <c r="T55" s="379">
        <v>148</v>
      </c>
      <c r="U55" s="379">
        <v>148</v>
      </c>
      <c r="V55" s="379">
        <v>137</v>
      </c>
      <c r="W55" s="379">
        <v>129</v>
      </c>
      <c r="X55" s="379">
        <v>151</v>
      </c>
      <c r="Y55" s="379">
        <v>150</v>
      </c>
      <c r="Z55" s="379">
        <v>155</v>
      </c>
      <c r="AA55" s="379">
        <v>171</v>
      </c>
      <c r="AB55" s="379">
        <v>170</v>
      </c>
      <c r="AC55" s="379">
        <v>162</v>
      </c>
      <c r="AD55" s="379" t="s">
        <v>3</v>
      </c>
      <c r="AE55" s="379">
        <v>159</v>
      </c>
      <c r="AF55" s="379">
        <v>167</v>
      </c>
      <c r="AG55" s="379">
        <f t="shared" si="2"/>
        <v>98</v>
      </c>
      <c r="AH55" s="379"/>
      <c r="AI55" s="376" t="s">
        <v>1569</v>
      </c>
      <c r="AJ55">
        <v>347951</v>
      </c>
      <c r="AK55">
        <v>1010048</v>
      </c>
      <c r="AL55">
        <v>5795016</v>
      </c>
      <c r="AM55">
        <v>1136400</v>
      </c>
      <c r="AN55">
        <v>1534830</v>
      </c>
      <c r="AO55">
        <v>1589250</v>
      </c>
      <c r="AP55">
        <v>1040432</v>
      </c>
      <c r="AR55">
        <v>120743</v>
      </c>
      <c r="AS55">
        <v>671649</v>
      </c>
      <c r="AU55">
        <v>692505</v>
      </c>
      <c r="AW55">
        <v>850277</v>
      </c>
      <c r="AX55" s="379">
        <v>163</v>
      </c>
      <c r="AY55" s="379">
        <v>157</v>
      </c>
      <c r="AZ55" s="379">
        <v>132</v>
      </c>
      <c r="BA55" s="379">
        <v>154</v>
      </c>
      <c r="BB55" s="379">
        <v>145</v>
      </c>
      <c r="BC55" s="379">
        <v>145</v>
      </c>
      <c r="BD55" s="379">
        <v>151</v>
      </c>
      <c r="BE55" s="379" t="s">
        <v>3</v>
      </c>
      <c r="BF55" s="379">
        <v>169</v>
      </c>
      <c r="BG55" s="379">
        <v>161</v>
      </c>
      <c r="BH55" s="379" t="s">
        <v>3</v>
      </c>
      <c r="BI55" s="379">
        <v>157</v>
      </c>
      <c r="BJ55" s="379" t="s">
        <v>3</v>
      </c>
      <c r="BK55" s="379">
        <f t="shared" si="3"/>
        <v>162</v>
      </c>
      <c r="BL55" s="379"/>
      <c r="BM55" s="376" t="s">
        <v>1569</v>
      </c>
      <c r="BN55">
        <v>915956</v>
      </c>
      <c r="BO55">
        <v>650475</v>
      </c>
      <c r="BP55">
        <v>161202</v>
      </c>
      <c r="BQ55">
        <v>6436429</v>
      </c>
      <c r="BR55">
        <v>176558</v>
      </c>
      <c r="BS55">
        <v>153270</v>
      </c>
      <c r="BT55">
        <v>258551</v>
      </c>
      <c r="BU55">
        <v>245764</v>
      </c>
      <c r="BV55">
        <v>10047</v>
      </c>
      <c r="BW55">
        <v>2301</v>
      </c>
      <c r="BZ55">
        <v>575330</v>
      </c>
      <c r="CA55">
        <v>68405673</v>
      </c>
      <c r="CB55" s="379">
        <v>98</v>
      </c>
      <c r="CC55" s="379">
        <v>104</v>
      </c>
      <c r="CD55" s="379">
        <v>124</v>
      </c>
      <c r="CE55" s="379">
        <v>75</v>
      </c>
      <c r="CF55" s="379">
        <v>125</v>
      </c>
      <c r="CG55" s="379">
        <v>133</v>
      </c>
      <c r="CH55" s="379">
        <v>125</v>
      </c>
      <c r="CI55" s="379">
        <v>124</v>
      </c>
      <c r="CJ55" s="379">
        <v>135</v>
      </c>
      <c r="CK55" s="379">
        <v>151</v>
      </c>
      <c r="CL55" s="379" t="s">
        <v>3</v>
      </c>
      <c r="CM55" s="379" t="s">
        <v>3</v>
      </c>
      <c r="CN55" s="379">
        <v>118</v>
      </c>
      <c r="CO55" s="379">
        <f t="shared" si="4"/>
        <v>48</v>
      </c>
      <c r="CQ55" s="376" t="s">
        <v>1569</v>
      </c>
      <c r="CR55" s="372">
        <v>9278601</v>
      </c>
      <c r="CS55" s="372">
        <v>152543645</v>
      </c>
      <c r="CT55" s="372">
        <v>201048730</v>
      </c>
      <c r="CU55" s="372">
        <v>10221497</v>
      </c>
      <c r="CV55" s="372">
        <v>13713335</v>
      </c>
      <c r="CW55" s="372">
        <v>20541133</v>
      </c>
      <c r="CX55" s="372">
        <v>35191758</v>
      </c>
      <c r="CY55" s="372">
        <v>50602487</v>
      </c>
      <c r="CZ55" s="372">
        <v>58934218</v>
      </c>
      <c r="DA55" s="372">
        <v>34341689</v>
      </c>
      <c r="DB55" s="372">
        <v>24815298</v>
      </c>
      <c r="DC55" s="372">
        <v>23962904</v>
      </c>
      <c r="DD55" s="372">
        <v>29345667</v>
      </c>
      <c r="DE55" s="372">
        <v>33137783</v>
      </c>
      <c r="DF55" s="379">
        <v>119</v>
      </c>
      <c r="DG55" s="379">
        <v>79</v>
      </c>
      <c r="DH55" s="379">
        <v>71</v>
      </c>
      <c r="DI55" s="379">
        <v>113</v>
      </c>
      <c r="DJ55" s="379">
        <v>112</v>
      </c>
      <c r="DK55" s="379">
        <v>103</v>
      </c>
      <c r="DL55" s="379">
        <v>99</v>
      </c>
      <c r="DM55" s="379">
        <v>96</v>
      </c>
      <c r="DN55" s="379">
        <v>96</v>
      </c>
      <c r="DO55" s="379">
        <v>106</v>
      </c>
      <c r="DP55" s="379">
        <v>111</v>
      </c>
      <c r="DQ55" s="379">
        <v>113</v>
      </c>
      <c r="DR55" s="379">
        <v>113</v>
      </c>
      <c r="DS55" s="379">
        <f t="shared" si="5"/>
        <v>106</v>
      </c>
      <c r="DU55" s="376" t="s">
        <v>1569</v>
      </c>
      <c r="DV55" s="372">
        <v>10542508</v>
      </c>
      <c r="DW55" s="372">
        <v>154204168</v>
      </c>
      <c r="DX55" s="372">
        <v>207004948</v>
      </c>
      <c r="DY55" s="372">
        <v>17794326</v>
      </c>
      <c r="DZ55" s="372">
        <v>15424723</v>
      </c>
      <c r="EA55" s="372">
        <v>22283653</v>
      </c>
      <c r="EB55" s="372">
        <v>36490741</v>
      </c>
      <c r="EC55" s="372">
        <v>50848251</v>
      </c>
      <c r="ED55" s="372">
        <v>59065008</v>
      </c>
      <c r="EE55" s="372">
        <v>35015639</v>
      </c>
      <c r="EF55" s="372">
        <v>24815298</v>
      </c>
      <c r="EG55" s="372">
        <v>24655409</v>
      </c>
      <c r="EH55" s="372">
        <v>29920997</v>
      </c>
      <c r="EI55" s="372">
        <f t="shared" si="0"/>
        <v>102393733</v>
      </c>
      <c r="EJ55" s="379">
        <v>146</v>
      </c>
      <c r="EK55" s="379">
        <v>96</v>
      </c>
      <c r="EL55" s="379">
        <v>89</v>
      </c>
      <c r="EM55" s="379">
        <v>133</v>
      </c>
      <c r="EN55" s="379">
        <v>131</v>
      </c>
      <c r="EO55" s="379">
        <v>126</v>
      </c>
      <c r="EP55" s="379">
        <v>125</v>
      </c>
      <c r="EQ55" s="379">
        <v>113</v>
      </c>
      <c r="ER55" s="379">
        <v>116</v>
      </c>
      <c r="ES55" s="379">
        <v>133</v>
      </c>
      <c r="ET55" s="379">
        <v>135</v>
      </c>
      <c r="EU55" s="379">
        <v>137</v>
      </c>
      <c r="EV55" s="379">
        <v>137</v>
      </c>
      <c r="EW55" s="379">
        <f t="shared" si="6"/>
        <v>118</v>
      </c>
    </row>
    <row r="56" spans="1:153" x14ac:dyDescent="0.3">
      <c r="A56" s="371" t="s">
        <v>1823</v>
      </c>
      <c r="B56" s="371" t="s">
        <v>1824</v>
      </c>
      <c r="C56" s="371" t="s">
        <v>1825</v>
      </c>
      <c r="E56" s="376" t="str">
        <f t="shared" si="1"/>
        <v>بهوتان Bhutan</v>
      </c>
      <c r="F56" s="372"/>
      <c r="G56" s="372"/>
      <c r="H56" s="372">
        <v>223890</v>
      </c>
      <c r="I56" s="372"/>
      <c r="J56" s="372"/>
      <c r="K56" s="372">
        <v>11400</v>
      </c>
      <c r="L56" s="372"/>
      <c r="M56" s="372"/>
      <c r="N56" s="372"/>
      <c r="O56" s="372"/>
      <c r="P56" s="372"/>
      <c r="Q56" s="372"/>
      <c r="R56" s="372"/>
      <c r="S56" s="372"/>
      <c r="T56" s="379" t="s">
        <v>3</v>
      </c>
      <c r="U56" s="379" t="s">
        <v>3</v>
      </c>
      <c r="V56" s="379">
        <v>173</v>
      </c>
      <c r="W56" s="379" t="s">
        <v>3</v>
      </c>
      <c r="X56" s="379" t="s">
        <v>3</v>
      </c>
      <c r="Y56" s="379">
        <v>182</v>
      </c>
      <c r="Z56" s="379" t="s">
        <v>3</v>
      </c>
      <c r="AA56" s="379" t="s">
        <v>3</v>
      </c>
      <c r="AB56" s="379" t="s">
        <v>3</v>
      </c>
      <c r="AC56" s="379" t="s">
        <v>3</v>
      </c>
      <c r="AD56" s="379" t="s">
        <v>3</v>
      </c>
      <c r="AE56" s="379" t="s">
        <v>3</v>
      </c>
      <c r="AF56" s="379" t="s">
        <v>3</v>
      </c>
      <c r="AG56" s="379" t="str">
        <f t="shared" si="2"/>
        <v/>
      </c>
      <c r="AH56" s="379"/>
      <c r="AI56" s="376" t="s">
        <v>1644</v>
      </c>
      <c r="AL56">
        <v>223890</v>
      </c>
      <c r="AX56" s="379" t="s">
        <v>3</v>
      </c>
      <c r="AY56" s="379" t="s">
        <v>3</v>
      </c>
      <c r="AZ56" s="379">
        <v>174</v>
      </c>
      <c r="BA56" s="379" t="s">
        <v>3</v>
      </c>
      <c r="BB56" s="379" t="s">
        <v>3</v>
      </c>
      <c r="BC56" s="379" t="s">
        <v>3</v>
      </c>
      <c r="BD56" s="379" t="s">
        <v>3</v>
      </c>
      <c r="BE56" s="379" t="s">
        <v>3</v>
      </c>
      <c r="BF56" s="379" t="s">
        <v>3</v>
      </c>
      <c r="BG56" s="379" t="s">
        <v>3</v>
      </c>
      <c r="BH56" s="379" t="s">
        <v>3</v>
      </c>
      <c r="BI56" s="379" t="s">
        <v>3</v>
      </c>
      <c r="BJ56" s="379" t="s">
        <v>3</v>
      </c>
      <c r="BK56" s="379" t="str">
        <f t="shared" si="3"/>
        <v/>
      </c>
      <c r="BL56" s="379"/>
      <c r="BM56" s="376" t="s">
        <v>1644</v>
      </c>
      <c r="BS56">
        <v>11400</v>
      </c>
      <c r="CB56" s="379" t="s">
        <v>3</v>
      </c>
      <c r="CC56" s="379" t="s">
        <v>3</v>
      </c>
      <c r="CD56" s="379" t="s">
        <v>3</v>
      </c>
      <c r="CE56" s="379" t="s">
        <v>3</v>
      </c>
      <c r="CF56" s="379" t="s">
        <v>3</v>
      </c>
      <c r="CG56" s="379">
        <v>154</v>
      </c>
      <c r="CH56" s="379" t="s">
        <v>3</v>
      </c>
      <c r="CI56" s="379" t="s">
        <v>3</v>
      </c>
      <c r="CJ56" s="379" t="s">
        <v>3</v>
      </c>
      <c r="CK56" s="379" t="s">
        <v>3</v>
      </c>
      <c r="CL56" s="379" t="s">
        <v>3</v>
      </c>
      <c r="CM56" s="379" t="s">
        <v>3</v>
      </c>
      <c r="CN56" s="379" t="s">
        <v>3</v>
      </c>
      <c r="CO56" s="379" t="str">
        <f t="shared" si="4"/>
        <v/>
      </c>
      <c r="CQ56" s="376" t="s">
        <v>1644</v>
      </c>
      <c r="CR56" s="372"/>
      <c r="CS56" s="372"/>
      <c r="CT56" s="372"/>
      <c r="CU56" s="372">
        <v>7657</v>
      </c>
      <c r="CV56" s="372">
        <v>19108</v>
      </c>
      <c r="CW56" s="372">
        <v>18838</v>
      </c>
      <c r="CX56" s="372">
        <v>365720</v>
      </c>
      <c r="CY56" s="372">
        <v>16458</v>
      </c>
      <c r="CZ56" s="372">
        <v>731</v>
      </c>
      <c r="DA56" s="372">
        <v>390</v>
      </c>
      <c r="DB56" s="372">
        <v>4621</v>
      </c>
      <c r="DC56" s="372">
        <v>6834</v>
      </c>
      <c r="DD56" s="372">
        <v>350051</v>
      </c>
      <c r="DE56" s="372">
        <v>177323</v>
      </c>
      <c r="DF56" s="379" t="s">
        <v>3</v>
      </c>
      <c r="DG56" s="379" t="s">
        <v>3</v>
      </c>
      <c r="DH56" s="379" t="s">
        <v>3</v>
      </c>
      <c r="DI56" s="379">
        <v>212</v>
      </c>
      <c r="DJ56" s="379">
        <v>202</v>
      </c>
      <c r="DK56" s="379">
        <v>204</v>
      </c>
      <c r="DL56" s="379">
        <v>172</v>
      </c>
      <c r="DM56" s="379">
        <v>208</v>
      </c>
      <c r="DN56" s="379">
        <v>219</v>
      </c>
      <c r="DO56" s="379">
        <v>222</v>
      </c>
      <c r="DP56" s="379">
        <v>214</v>
      </c>
      <c r="DQ56" s="379">
        <v>223</v>
      </c>
      <c r="DR56" s="379">
        <v>180</v>
      </c>
      <c r="DS56" s="379">
        <f t="shared" si="5"/>
        <v>193</v>
      </c>
      <c r="DU56" s="376" t="s">
        <v>1644</v>
      </c>
      <c r="DV56" s="372">
        <v>0</v>
      </c>
      <c r="DW56" s="372">
        <v>0</v>
      </c>
      <c r="DX56" s="372">
        <v>223890</v>
      </c>
      <c r="DY56" s="372">
        <v>7657</v>
      </c>
      <c r="DZ56" s="372">
        <v>19108</v>
      </c>
      <c r="EA56" s="372">
        <v>30238</v>
      </c>
      <c r="EB56" s="372">
        <v>365720</v>
      </c>
      <c r="EC56" s="372">
        <v>16458</v>
      </c>
      <c r="ED56" s="372">
        <v>731</v>
      </c>
      <c r="EE56" s="372">
        <v>390</v>
      </c>
      <c r="EF56" s="372">
        <v>4621</v>
      </c>
      <c r="EG56" s="372">
        <v>6834</v>
      </c>
      <c r="EH56" s="372">
        <v>350051</v>
      </c>
      <c r="EI56" s="372">
        <f t="shared" si="0"/>
        <v>177323</v>
      </c>
      <c r="EJ56" s="379">
        <v>224</v>
      </c>
      <c r="EK56" s="379">
        <v>227</v>
      </c>
      <c r="EL56" s="379">
        <v>204</v>
      </c>
      <c r="EM56" s="379">
        <v>218</v>
      </c>
      <c r="EN56" s="379">
        <v>209</v>
      </c>
      <c r="EO56" s="379">
        <v>214</v>
      </c>
      <c r="EP56" s="379">
        <v>190</v>
      </c>
      <c r="EQ56" s="379">
        <v>215</v>
      </c>
      <c r="ER56" s="379">
        <v>224</v>
      </c>
      <c r="ES56" s="379">
        <v>227</v>
      </c>
      <c r="ET56" s="379">
        <v>221</v>
      </c>
      <c r="EU56" s="379">
        <v>230</v>
      </c>
      <c r="EV56" s="379">
        <v>195</v>
      </c>
      <c r="EW56" s="379">
        <f t="shared" si="6"/>
        <v>204</v>
      </c>
    </row>
    <row r="57" spans="1:153" x14ac:dyDescent="0.3">
      <c r="A57" s="371" t="s">
        <v>1826</v>
      </c>
      <c r="B57" s="371" t="s">
        <v>702</v>
      </c>
      <c r="C57" s="371" t="s">
        <v>1827</v>
      </c>
      <c r="E57" s="376" t="str">
        <f t="shared" si="1"/>
        <v>جزيرة بوفيت Bouvet Island</v>
      </c>
      <c r="F57" s="372"/>
      <c r="G57" s="372"/>
      <c r="H57" s="372"/>
      <c r="I57" s="372"/>
      <c r="J57" s="372"/>
      <c r="K57" s="372">
        <v>2000</v>
      </c>
      <c r="L57" s="372"/>
      <c r="M57" s="372"/>
      <c r="N57" s="372"/>
      <c r="O57" s="372"/>
      <c r="P57" s="372"/>
      <c r="Q57" s="372"/>
      <c r="R57" s="372"/>
      <c r="S57" s="372"/>
      <c r="T57" s="379" t="s">
        <v>3</v>
      </c>
      <c r="U57" s="379" t="s">
        <v>3</v>
      </c>
      <c r="V57" s="379" t="s">
        <v>3</v>
      </c>
      <c r="W57" s="379" t="s">
        <v>3</v>
      </c>
      <c r="X57" s="379" t="s">
        <v>3</v>
      </c>
      <c r="Y57" s="379">
        <v>186</v>
      </c>
      <c r="Z57" s="379" t="s">
        <v>3</v>
      </c>
      <c r="AA57" s="379" t="s">
        <v>3</v>
      </c>
      <c r="AB57" s="379" t="s">
        <v>3</v>
      </c>
      <c r="AC57" s="379" t="s">
        <v>3</v>
      </c>
      <c r="AD57" s="379" t="s">
        <v>3</v>
      </c>
      <c r="AE57" s="379" t="s">
        <v>3</v>
      </c>
      <c r="AF57" s="379" t="s">
        <v>3</v>
      </c>
      <c r="AG57" s="379" t="str">
        <f t="shared" si="2"/>
        <v/>
      </c>
      <c r="AH57" s="379"/>
      <c r="AI57" s="376" t="s">
        <v>1660</v>
      </c>
      <c r="AX57" s="379" t="s">
        <v>3</v>
      </c>
      <c r="AY57" s="379" t="s">
        <v>3</v>
      </c>
      <c r="AZ57" s="379" t="s">
        <v>3</v>
      </c>
      <c r="BA57" s="379" t="s">
        <v>3</v>
      </c>
      <c r="BB57" s="379" t="s">
        <v>3</v>
      </c>
      <c r="BC57" s="379" t="s">
        <v>3</v>
      </c>
      <c r="BD57" s="379" t="s">
        <v>3</v>
      </c>
      <c r="BE57" s="379" t="s">
        <v>3</v>
      </c>
      <c r="BF57" s="379" t="s">
        <v>3</v>
      </c>
      <c r="BG57" s="379" t="s">
        <v>3</v>
      </c>
      <c r="BH57" s="379" t="s">
        <v>3</v>
      </c>
      <c r="BI57" s="379" t="s">
        <v>3</v>
      </c>
      <c r="BJ57" s="379" t="s">
        <v>3</v>
      </c>
      <c r="BK57" s="379" t="str">
        <f t="shared" si="3"/>
        <v/>
      </c>
      <c r="BL57" s="379"/>
      <c r="BM57" s="376" t="s">
        <v>1660</v>
      </c>
      <c r="BS57">
        <v>2000</v>
      </c>
      <c r="CB57" s="379" t="s">
        <v>3</v>
      </c>
      <c r="CC57" s="379" t="s">
        <v>3</v>
      </c>
      <c r="CD57" s="379" t="s">
        <v>3</v>
      </c>
      <c r="CE57" s="379" t="s">
        <v>3</v>
      </c>
      <c r="CF57" s="379" t="s">
        <v>3</v>
      </c>
      <c r="CG57" s="379">
        <v>161</v>
      </c>
      <c r="CH57" s="379" t="s">
        <v>3</v>
      </c>
      <c r="CI57" s="379" t="s">
        <v>3</v>
      </c>
      <c r="CJ57" s="379" t="s">
        <v>3</v>
      </c>
      <c r="CK57" s="379" t="s">
        <v>3</v>
      </c>
      <c r="CL57" s="379" t="s">
        <v>3</v>
      </c>
      <c r="CM57" s="379" t="s">
        <v>3</v>
      </c>
      <c r="CN57" s="379" t="s">
        <v>3</v>
      </c>
      <c r="CO57" s="379" t="str">
        <f t="shared" si="4"/>
        <v/>
      </c>
      <c r="CQ57" s="376" t="s">
        <v>1660</v>
      </c>
      <c r="CR57" s="372">
        <v>83332</v>
      </c>
      <c r="CS57" s="372">
        <v>4272</v>
      </c>
      <c r="CT57" s="372"/>
      <c r="CU57" s="372">
        <v>2992</v>
      </c>
      <c r="CV57" s="372"/>
      <c r="CW57" s="372"/>
      <c r="CX57" s="372"/>
      <c r="CY57" s="372"/>
      <c r="CZ57" s="372"/>
      <c r="DA57" s="372"/>
      <c r="DB57" s="372"/>
      <c r="DC57" s="372">
        <v>30135</v>
      </c>
      <c r="DD57" s="372">
        <v>45490</v>
      </c>
      <c r="DE57" s="372">
        <v>3473847</v>
      </c>
      <c r="DF57" s="379">
        <v>195</v>
      </c>
      <c r="DG57" s="379">
        <v>217</v>
      </c>
      <c r="DH57" s="379" t="s">
        <v>3</v>
      </c>
      <c r="DI57" s="379">
        <v>215</v>
      </c>
      <c r="DJ57" s="379" t="s">
        <v>3</v>
      </c>
      <c r="DK57" s="379" t="s">
        <v>3</v>
      </c>
      <c r="DL57" s="379" t="s">
        <v>3</v>
      </c>
      <c r="DM57" s="379" t="s">
        <v>3</v>
      </c>
      <c r="DN57" s="379" t="s">
        <v>3</v>
      </c>
      <c r="DO57" s="379" t="s">
        <v>3</v>
      </c>
      <c r="DP57" s="379" t="s">
        <v>3</v>
      </c>
      <c r="DQ57" s="379">
        <v>206</v>
      </c>
      <c r="DR57" s="379">
        <v>209</v>
      </c>
      <c r="DS57" s="379">
        <f t="shared" si="5"/>
        <v>142</v>
      </c>
      <c r="DU57" s="376" t="s">
        <v>1660</v>
      </c>
      <c r="DV57" s="372">
        <v>83332</v>
      </c>
      <c r="DW57" s="372">
        <v>4272</v>
      </c>
      <c r="DX57" s="372">
        <v>0</v>
      </c>
      <c r="DY57" s="372">
        <v>2992</v>
      </c>
      <c r="DZ57" s="372">
        <v>0</v>
      </c>
      <c r="EA57" s="372">
        <v>2000</v>
      </c>
      <c r="EB57" s="372">
        <v>0</v>
      </c>
      <c r="EC57" s="372">
        <v>0</v>
      </c>
      <c r="ED57" s="372">
        <v>0</v>
      </c>
      <c r="EE57" s="372">
        <v>0</v>
      </c>
      <c r="EF57" s="372">
        <v>0</v>
      </c>
      <c r="EG57" s="372">
        <v>30135</v>
      </c>
      <c r="EH57" s="372">
        <v>45490</v>
      </c>
      <c r="EI57" s="372">
        <f t="shared" si="0"/>
        <v>3473847</v>
      </c>
      <c r="EJ57" s="379">
        <v>208</v>
      </c>
      <c r="EK57" s="379">
        <v>221</v>
      </c>
      <c r="EL57" s="379">
        <v>223</v>
      </c>
      <c r="EM57" s="379">
        <v>220</v>
      </c>
      <c r="EN57" s="379">
        <v>222</v>
      </c>
      <c r="EO57" s="379">
        <v>220</v>
      </c>
      <c r="EP57" s="379">
        <v>226</v>
      </c>
      <c r="EQ57" s="379">
        <v>227</v>
      </c>
      <c r="ER57" s="379">
        <v>226</v>
      </c>
      <c r="ES57" s="379">
        <v>230</v>
      </c>
      <c r="ET57" s="379">
        <v>230</v>
      </c>
      <c r="EU57" s="379">
        <v>212</v>
      </c>
      <c r="EV57" s="379">
        <v>216</v>
      </c>
      <c r="EW57" s="379">
        <f t="shared" si="6"/>
        <v>172</v>
      </c>
    </row>
    <row r="58" spans="1:153" x14ac:dyDescent="0.3">
      <c r="A58" s="371" t="s">
        <v>1828</v>
      </c>
      <c r="B58" s="371" t="s">
        <v>712</v>
      </c>
      <c r="C58" s="371" t="s">
        <v>1829</v>
      </c>
      <c r="E58" s="376" t="str">
        <f t="shared" si="1"/>
        <v>إقليم المحيط الهندي البريطاني British Indian Ocean Territory</v>
      </c>
      <c r="F58" s="372"/>
      <c r="G58" s="372">
        <v>96560</v>
      </c>
      <c r="H58" s="372"/>
      <c r="I58" s="372"/>
      <c r="J58" s="372">
        <v>562</v>
      </c>
      <c r="K58" s="372">
        <v>1000</v>
      </c>
      <c r="L58" s="372"/>
      <c r="M58" s="372"/>
      <c r="N58" s="372"/>
      <c r="O58" s="372"/>
      <c r="P58" s="372"/>
      <c r="Q58" s="372">
        <v>5151</v>
      </c>
      <c r="R58" s="372">
        <v>63275</v>
      </c>
      <c r="S58" s="372"/>
      <c r="T58" s="379" t="s">
        <v>3</v>
      </c>
      <c r="U58" s="379">
        <v>178</v>
      </c>
      <c r="V58" s="379" t="s">
        <v>3</v>
      </c>
      <c r="W58" s="379" t="s">
        <v>3</v>
      </c>
      <c r="X58" s="379">
        <v>182</v>
      </c>
      <c r="Y58" s="379">
        <v>187</v>
      </c>
      <c r="Z58" s="379" t="s">
        <v>3</v>
      </c>
      <c r="AA58" s="379" t="s">
        <v>3</v>
      </c>
      <c r="AB58" s="379" t="s">
        <v>3</v>
      </c>
      <c r="AC58" s="379" t="s">
        <v>3</v>
      </c>
      <c r="AD58" s="379" t="s">
        <v>3</v>
      </c>
      <c r="AE58" s="379">
        <v>180</v>
      </c>
      <c r="AF58" s="379">
        <v>178</v>
      </c>
      <c r="AG58" s="379" t="str">
        <f t="shared" si="2"/>
        <v/>
      </c>
      <c r="AH58" s="379"/>
      <c r="AI58" s="376" t="s">
        <v>1528</v>
      </c>
      <c r="AK58">
        <v>96560</v>
      </c>
      <c r="AO58">
        <v>1000</v>
      </c>
      <c r="AV58">
        <v>63275</v>
      </c>
      <c r="AX58" s="379" t="s">
        <v>3</v>
      </c>
      <c r="AY58" s="379">
        <v>179</v>
      </c>
      <c r="AZ58" s="379" t="s">
        <v>3</v>
      </c>
      <c r="BA58" s="379" t="s">
        <v>3</v>
      </c>
      <c r="BB58" s="379" t="s">
        <v>3</v>
      </c>
      <c r="BC58" s="379">
        <v>179</v>
      </c>
      <c r="BD58" s="379" t="s">
        <v>3</v>
      </c>
      <c r="BE58" s="379" t="s">
        <v>3</v>
      </c>
      <c r="BF58" s="379" t="s">
        <v>3</v>
      </c>
      <c r="BG58" s="379" t="s">
        <v>3</v>
      </c>
      <c r="BH58" s="379" t="s">
        <v>3</v>
      </c>
      <c r="BI58" s="379" t="s">
        <v>3</v>
      </c>
      <c r="BJ58" s="379">
        <v>177</v>
      </c>
      <c r="BK58" s="379" t="str">
        <f t="shared" si="3"/>
        <v/>
      </c>
      <c r="BL58" s="379"/>
      <c r="BM58" s="376" t="s">
        <v>1528</v>
      </c>
      <c r="BR58">
        <v>562</v>
      </c>
      <c r="BY58">
        <v>5151</v>
      </c>
      <c r="CB58" s="379" t="s">
        <v>3</v>
      </c>
      <c r="CC58" s="379" t="s">
        <v>3</v>
      </c>
      <c r="CD58" s="379" t="s">
        <v>3</v>
      </c>
      <c r="CE58" s="379" t="s">
        <v>3</v>
      </c>
      <c r="CF58" s="379">
        <v>161</v>
      </c>
      <c r="CG58" s="379" t="s">
        <v>3</v>
      </c>
      <c r="CH58" s="379" t="s">
        <v>3</v>
      </c>
      <c r="CI58" s="379" t="s">
        <v>3</v>
      </c>
      <c r="CJ58" s="379" t="s">
        <v>3</v>
      </c>
      <c r="CK58" s="379" t="s">
        <v>3</v>
      </c>
      <c r="CL58" s="379" t="s">
        <v>3</v>
      </c>
      <c r="CM58" s="379">
        <v>152</v>
      </c>
      <c r="CN58" s="379" t="s">
        <v>3</v>
      </c>
      <c r="CO58" s="379" t="str">
        <f t="shared" si="4"/>
        <v/>
      </c>
      <c r="CQ58" s="376" t="s">
        <v>1528</v>
      </c>
      <c r="CR58" s="372"/>
      <c r="CS58" s="372">
        <v>356314</v>
      </c>
      <c r="CT58" s="372">
        <v>175945</v>
      </c>
      <c r="CU58" s="372">
        <v>74411</v>
      </c>
      <c r="CV58" s="372">
        <v>7354</v>
      </c>
      <c r="CW58" s="372">
        <v>85804</v>
      </c>
      <c r="CX58" s="372">
        <v>952643</v>
      </c>
      <c r="CY58" s="372">
        <v>2181511</v>
      </c>
      <c r="CZ58" s="372">
        <v>40956</v>
      </c>
      <c r="DA58" s="372">
        <v>294973</v>
      </c>
      <c r="DB58" s="372">
        <v>21155</v>
      </c>
      <c r="DC58" s="372">
        <v>5621</v>
      </c>
      <c r="DD58" s="372">
        <v>50192</v>
      </c>
      <c r="DE58" s="372">
        <v>1364902</v>
      </c>
      <c r="DF58" s="379" t="s">
        <v>3</v>
      </c>
      <c r="DG58" s="379">
        <v>178</v>
      </c>
      <c r="DH58" s="379">
        <v>189</v>
      </c>
      <c r="DI58" s="379">
        <v>194</v>
      </c>
      <c r="DJ58" s="379">
        <v>208</v>
      </c>
      <c r="DK58" s="379">
        <v>186</v>
      </c>
      <c r="DL58" s="379">
        <v>159</v>
      </c>
      <c r="DM58" s="379">
        <v>139</v>
      </c>
      <c r="DN58" s="379">
        <v>195</v>
      </c>
      <c r="DO58" s="379">
        <v>169</v>
      </c>
      <c r="DP58" s="379">
        <v>196</v>
      </c>
      <c r="DQ58" s="379">
        <v>225</v>
      </c>
      <c r="DR58" s="379">
        <v>207</v>
      </c>
      <c r="DS58" s="379">
        <f t="shared" si="5"/>
        <v>160</v>
      </c>
      <c r="DU58" s="376" t="s">
        <v>1528</v>
      </c>
      <c r="DV58" s="372">
        <v>0</v>
      </c>
      <c r="DW58" s="372">
        <v>452874</v>
      </c>
      <c r="DX58" s="372">
        <v>175945</v>
      </c>
      <c r="DY58" s="372">
        <v>74411</v>
      </c>
      <c r="DZ58" s="372">
        <v>7916</v>
      </c>
      <c r="EA58" s="372">
        <v>86804</v>
      </c>
      <c r="EB58" s="372">
        <v>952643</v>
      </c>
      <c r="EC58" s="372">
        <v>2181511</v>
      </c>
      <c r="ED58" s="372">
        <v>40956</v>
      </c>
      <c r="EE58" s="372">
        <v>294973</v>
      </c>
      <c r="EF58" s="372">
        <v>21155</v>
      </c>
      <c r="EG58" s="372">
        <v>10772</v>
      </c>
      <c r="EH58" s="372">
        <v>113467</v>
      </c>
      <c r="EI58" s="372">
        <f t="shared" si="0"/>
        <v>1364902</v>
      </c>
      <c r="EJ58" s="379">
        <v>224</v>
      </c>
      <c r="EK58" s="379">
        <v>190</v>
      </c>
      <c r="EL58" s="379">
        <v>207</v>
      </c>
      <c r="EM58" s="379">
        <v>207</v>
      </c>
      <c r="EN58" s="379">
        <v>213</v>
      </c>
      <c r="EO58" s="379">
        <v>204</v>
      </c>
      <c r="EP58" s="379">
        <v>180</v>
      </c>
      <c r="EQ58" s="379">
        <v>171</v>
      </c>
      <c r="ER58" s="379">
        <v>205</v>
      </c>
      <c r="ES58" s="379">
        <v>189</v>
      </c>
      <c r="ET58" s="379">
        <v>206</v>
      </c>
      <c r="EU58" s="379">
        <v>222</v>
      </c>
      <c r="EV58" s="379">
        <v>207</v>
      </c>
      <c r="EW58" s="379">
        <f t="shared" si="6"/>
        <v>183</v>
      </c>
    </row>
    <row r="59" spans="1:153" x14ac:dyDescent="0.3">
      <c r="A59" s="371" t="s">
        <v>1830</v>
      </c>
      <c r="B59" s="371" t="s">
        <v>1186</v>
      </c>
      <c r="C59" s="371" t="s">
        <v>1831</v>
      </c>
      <c r="E59" s="376" t="str">
        <f t="shared" si="1"/>
        <v>جزيرة كريسماس Christmas Island</v>
      </c>
      <c r="F59" s="372"/>
      <c r="G59" s="372"/>
      <c r="H59" s="372"/>
      <c r="I59" s="372"/>
      <c r="J59" s="372"/>
      <c r="K59" s="372"/>
      <c r="L59" s="372"/>
      <c r="M59" s="372"/>
      <c r="N59" s="372"/>
      <c r="O59" s="372"/>
      <c r="P59" s="372"/>
      <c r="Q59" s="372"/>
      <c r="R59" s="372"/>
      <c r="S59" s="372"/>
      <c r="T59" s="379" t="s">
        <v>3</v>
      </c>
      <c r="U59" s="379" t="s">
        <v>3</v>
      </c>
      <c r="V59" s="379" t="s">
        <v>3</v>
      </c>
      <c r="W59" s="379" t="s">
        <v>3</v>
      </c>
      <c r="X59" s="379" t="s">
        <v>3</v>
      </c>
      <c r="Y59" s="379" t="s">
        <v>3</v>
      </c>
      <c r="Z59" s="379" t="s">
        <v>3</v>
      </c>
      <c r="AA59" s="379" t="s">
        <v>3</v>
      </c>
      <c r="AB59" s="379" t="s">
        <v>3</v>
      </c>
      <c r="AC59" s="379" t="s">
        <v>3</v>
      </c>
      <c r="AD59" s="379" t="s">
        <v>3</v>
      </c>
      <c r="AE59" s="379" t="s">
        <v>3</v>
      </c>
      <c r="AF59" s="379" t="s">
        <v>3</v>
      </c>
      <c r="AG59" s="379" t="str">
        <f t="shared" si="2"/>
        <v/>
      </c>
      <c r="AH59" s="379"/>
      <c r="AI59" s="376" t="s">
        <v>1661</v>
      </c>
      <c r="AX59" s="379" t="s">
        <v>3</v>
      </c>
      <c r="AY59" s="379" t="s">
        <v>3</v>
      </c>
      <c r="AZ59" s="379" t="s">
        <v>3</v>
      </c>
      <c r="BA59" s="379" t="s">
        <v>3</v>
      </c>
      <c r="BB59" s="379" t="s">
        <v>3</v>
      </c>
      <c r="BC59" s="379" t="s">
        <v>3</v>
      </c>
      <c r="BD59" s="379" t="s">
        <v>3</v>
      </c>
      <c r="BE59" s="379" t="s">
        <v>3</v>
      </c>
      <c r="BF59" s="379" t="s">
        <v>3</v>
      </c>
      <c r="BG59" s="379" t="s">
        <v>3</v>
      </c>
      <c r="BH59" s="379" t="s">
        <v>3</v>
      </c>
      <c r="BI59" s="379" t="s">
        <v>3</v>
      </c>
      <c r="BJ59" s="379" t="s">
        <v>3</v>
      </c>
      <c r="BK59" s="379" t="str">
        <f t="shared" si="3"/>
        <v/>
      </c>
      <c r="BL59" s="379"/>
      <c r="BM59" s="376" t="s">
        <v>1661</v>
      </c>
      <c r="CB59" s="379" t="s">
        <v>3</v>
      </c>
      <c r="CC59" s="379" t="s">
        <v>3</v>
      </c>
      <c r="CD59" s="379" t="s">
        <v>3</v>
      </c>
      <c r="CE59" s="379" t="s">
        <v>3</v>
      </c>
      <c r="CF59" s="379" t="s">
        <v>3</v>
      </c>
      <c r="CG59" s="379" t="s">
        <v>3</v>
      </c>
      <c r="CH59" s="379" t="s">
        <v>3</v>
      </c>
      <c r="CI59" s="379" t="s">
        <v>3</v>
      </c>
      <c r="CJ59" s="379" t="s">
        <v>3</v>
      </c>
      <c r="CK59" s="379" t="s">
        <v>3</v>
      </c>
      <c r="CL59" s="379" t="s">
        <v>3</v>
      </c>
      <c r="CM59" s="379" t="s">
        <v>3</v>
      </c>
      <c r="CN59" s="379" t="s">
        <v>3</v>
      </c>
      <c r="CO59" s="379" t="str">
        <f t="shared" si="4"/>
        <v/>
      </c>
      <c r="CQ59" s="376" t="s">
        <v>1661</v>
      </c>
      <c r="CR59" s="372"/>
      <c r="CS59" s="372"/>
      <c r="CT59" s="372"/>
      <c r="CU59" s="372"/>
      <c r="CV59" s="372"/>
      <c r="CW59" s="372"/>
      <c r="CX59" s="372"/>
      <c r="CY59" s="372"/>
      <c r="CZ59" s="372"/>
      <c r="DA59" s="372"/>
      <c r="DB59" s="372"/>
      <c r="DC59" s="372">
        <v>18624</v>
      </c>
      <c r="DD59" s="372">
        <v>2178546</v>
      </c>
      <c r="DE59" s="372">
        <v>765616</v>
      </c>
      <c r="DF59" s="379" t="s">
        <v>3</v>
      </c>
      <c r="DG59" s="379" t="s">
        <v>3</v>
      </c>
      <c r="DH59" s="379" t="s">
        <v>3</v>
      </c>
      <c r="DI59" s="379" t="s">
        <v>3</v>
      </c>
      <c r="DJ59" s="379" t="s">
        <v>3</v>
      </c>
      <c r="DK59" s="379" t="s">
        <v>3</v>
      </c>
      <c r="DL59" s="379" t="s">
        <v>3</v>
      </c>
      <c r="DM59" s="379" t="s">
        <v>3</v>
      </c>
      <c r="DN59" s="379" t="s">
        <v>3</v>
      </c>
      <c r="DO59" s="379" t="s">
        <v>3</v>
      </c>
      <c r="DP59" s="379" t="s">
        <v>3</v>
      </c>
      <c r="DQ59" s="379">
        <v>212</v>
      </c>
      <c r="DR59" s="379">
        <v>151</v>
      </c>
      <c r="DS59" s="379">
        <f t="shared" si="5"/>
        <v>174</v>
      </c>
      <c r="DU59" s="376" t="s">
        <v>1661</v>
      </c>
      <c r="DV59" s="372">
        <v>0</v>
      </c>
      <c r="DW59" s="372">
        <v>0</v>
      </c>
      <c r="DX59" s="372">
        <v>0</v>
      </c>
      <c r="DY59" s="372">
        <v>0</v>
      </c>
      <c r="DZ59" s="372">
        <v>0</v>
      </c>
      <c r="EA59" s="372">
        <v>0</v>
      </c>
      <c r="EB59" s="372">
        <v>0</v>
      </c>
      <c r="EC59" s="372">
        <v>0</v>
      </c>
      <c r="ED59" s="372">
        <v>0</v>
      </c>
      <c r="EE59" s="372">
        <v>0</v>
      </c>
      <c r="EF59" s="372">
        <v>0</v>
      </c>
      <c r="EG59" s="372">
        <v>18624</v>
      </c>
      <c r="EH59" s="372">
        <v>2178546</v>
      </c>
      <c r="EI59" s="372">
        <f t="shared" si="0"/>
        <v>765616</v>
      </c>
      <c r="EJ59" s="379">
        <v>224</v>
      </c>
      <c r="EK59" s="379">
        <v>227</v>
      </c>
      <c r="EL59" s="379">
        <v>223</v>
      </c>
      <c r="EM59" s="379">
        <v>227</v>
      </c>
      <c r="EN59" s="379">
        <v>222</v>
      </c>
      <c r="EO59" s="379">
        <v>227</v>
      </c>
      <c r="EP59" s="379">
        <v>226</v>
      </c>
      <c r="EQ59" s="379">
        <v>227</v>
      </c>
      <c r="ER59" s="379">
        <v>226</v>
      </c>
      <c r="ES59" s="379">
        <v>230</v>
      </c>
      <c r="ET59" s="379">
        <v>230</v>
      </c>
      <c r="EU59" s="379">
        <v>218</v>
      </c>
      <c r="EV59" s="379">
        <v>172</v>
      </c>
      <c r="EW59" s="379">
        <f t="shared" si="6"/>
        <v>192</v>
      </c>
    </row>
    <row r="60" spans="1:153" x14ac:dyDescent="0.3">
      <c r="A60" s="371" t="s">
        <v>1832</v>
      </c>
      <c r="B60" s="371" t="s">
        <v>1833</v>
      </c>
      <c r="C60" s="371" t="s">
        <v>1834</v>
      </c>
      <c r="E60" s="376" t="str">
        <f t="shared" si="1"/>
        <v>جزر كوكوس (كيلينج) The Cocos (Keeling) Islands</v>
      </c>
      <c r="F60" s="372"/>
      <c r="G60" s="372"/>
      <c r="H60" s="372"/>
      <c r="I60" s="372"/>
      <c r="J60" s="372"/>
      <c r="K60" s="372"/>
      <c r="L60" s="372"/>
      <c r="M60" s="372"/>
      <c r="N60" s="372"/>
      <c r="O60" s="372"/>
      <c r="P60" s="372"/>
      <c r="Q60" s="372"/>
      <c r="R60" s="372"/>
      <c r="S60" s="372"/>
      <c r="T60" s="379" t="s">
        <v>3</v>
      </c>
      <c r="U60" s="379" t="s">
        <v>3</v>
      </c>
      <c r="V60" s="379" t="s">
        <v>3</v>
      </c>
      <c r="W60" s="379" t="s">
        <v>3</v>
      </c>
      <c r="X60" s="379" t="s">
        <v>3</v>
      </c>
      <c r="Y60" s="379" t="s">
        <v>3</v>
      </c>
      <c r="Z60" s="379" t="s">
        <v>3</v>
      </c>
      <c r="AA60" s="379" t="s">
        <v>3</v>
      </c>
      <c r="AB60" s="379" t="s">
        <v>3</v>
      </c>
      <c r="AC60" s="379" t="s">
        <v>3</v>
      </c>
      <c r="AD60" s="379" t="s">
        <v>3</v>
      </c>
      <c r="AE60" s="379" t="s">
        <v>3</v>
      </c>
      <c r="AF60" s="379" t="s">
        <v>3</v>
      </c>
      <c r="AG60" s="379" t="str">
        <f t="shared" si="2"/>
        <v/>
      </c>
      <c r="AH60" s="379"/>
      <c r="AI60" s="376" t="s">
        <v>1658</v>
      </c>
      <c r="AX60" s="379" t="s">
        <v>3</v>
      </c>
      <c r="AY60" s="379" t="s">
        <v>3</v>
      </c>
      <c r="AZ60" s="379" t="s">
        <v>3</v>
      </c>
      <c r="BA60" s="379" t="s">
        <v>3</v>
      </c>
      <c r="BB60" s="379" t="s">
        <v>3</v>
      </c>
      <c r="BC60" s="379" t="s">
        <v>3</v>
      </c>
      <c r="BD60" s="379" t="s">
        <v>3</v>
      </c>
      <c r="BE60" s="379" t="s">
        <v>3</v>
      </c>
      <c r="BF60" s="379" t="s">
        <v>3</v>
      </c>
      <c r="BG60" s="379" t="s">
        <v>3</v>
      </c>
      <c r="BH60" s="379" t="s">
        <v>3</v>
      </c>
      <c r="BI60" s="379" t="s">
        <v>3</v>
      </c>
      <c r="BJ60" s="379" t="s">
        <v>3</v>
      </c>
      <c r="BK60" s="379" t="str">
        <f t="shared" si="3"/>
        <v/>
      </c>
      <c r="BL60" s="379"/>
      <c r="BM60" s="376" t="s">
        <v>1658</v>
      </c>
      <c r="CB60" s="379" t="s">
        <v>3</v>
      </c>
      <c r="CC60" s="379" t="s">
        <v>3</v>
      </c>
      <c r="CD60" s="379" t="s">
        <v>3</v>
      </c>
      <c r="CE60" s="379" t="s">
        <v>3</v>
      </c>
      <c r="CF60" s="379" t="s">
        <v>3</v>
      </c>
      <c r="CG60" s="379" t="s">
        <v>3</v>
      </c>
      <c r="CH60" s="379" t="s">
        <v>3</v>
      </c>
      <c r="CI60" s="379" t="s">
        <v>3</v>
      </c>
      <c r="CJ60" s="379" t="s">
        <v>3</v>
      </c>
      <c r="CK60" s="379" t="s">
        <v>3</v>
      </c>
      <c r="CL60" s="379" t="s">
        <v>3</v>
      </c>
      <c r="CM60" s="379" t="s">
        <v>3</v>
      </c>
      <c r="CN60" s="379" t="s">
        <v>3</v>
      </c>
      <c r="CO60" s="379" t="str">
        <f t="shared" si="4"/>
        <v/>
      </c>
      <c r="CQ60" s="376" t="s">
        <v>1658</v>
      </c>
      <c r="CR60" s="372"/>
      <c r="CS60" s="372"/>
      <c r="CT60" s="372"/>
      <c r="CU60" s="372"/>
      <c r="CV60" s="372"/>
      <c r="CW60" s="372"/>
      <c r="CX60" s="372"/>
      <c r="CY60" s="372"/>
      <c r="CZ60" s="372"/>
      <c r="DA60" s="372">
        <v>7374</v>
      </c>
      <c r="DB60" s="372"/>
      <c r="DC60" s="372">
        <v>389</v>
      </c>
      <c r="DD60" s="372">
        <v>128</v>
      </c>
      <c r="DE60" s="372"/>
      <c r="DF60" s="379" t="s">
        <v>3</v>
      </c>
      <c r="DG60" s="379" t="s">
        <v>3</v>
      </c>
      <c r="DH60" s="379" t="s">
        <v>3</v>
      </c>
      <c r="DI60" s="379" t="s">
        <v>3</v>
      </c>
      <c r="DJ60" s="379" t="s">
        <v>3</v>
      </c>
      <c r="DK60" s="379" t="s">
        <v>3</v>
      </c>
      <c r="DL60" s="379" t="s">
        <v>3</v>
      </c>
      <c r="DM60" s="379" t="s">
        <v>3</v>
      </c>
      <c r="DN60" s="379" t="s">
        <v>3</v>
      </c>
      <c r="DO60" s="379">
        <v>206</v>
      </c>
      <c r="DP60" s="379" t="s">
        <v>3</v>
      </c>
      <c r="DQ60" s="379">
        <v>241</v>
      </c>
      <c r="DR60" s="379">
        <v>239</v>
      </c>
      <c r="DS60" s="379" t="str">
        <f t="shared" si="5"/>
        <v/>
      </c>
      <c r="DU60" s="376" t="s">
        <v>1658</v>
      </c>
      <c r="DV60" s="372">
        <v>0</v>
      </c>
      <c r="DW60" s="372">
        <v>0</v>
      </c>
      <c r="DX60" s="372">
        <v>0</v>
      </c>
      <c r="DY60" s="372">
        <v>0</v>
      </c>
      <c r="DZ60" s="372">
        <v>0</v>
      </c>
      <c r="EA60" s="372">
        <v>0</v>
      </c>
      <c r="EB60" s="372">
        <v>0</v>
      </c>
      <c r="EC60" s="372">
        <v>0</v>
      </c>
      <c r="ED60" s="372">
        <v>0</v>
      </c>
      <c r="EE60" s="372">
        <v>7374</v>
      </c>
      <c r="EF60" s="372">
        <v>0</v>
      </c>
      <c r="EG60" s="372">
        <v>389</v>
      </c>
      <c r="EH60" s="372">
        <v>128</v>
      </c>
      <c r="EI60" s="372">
        <f t="shared" si="0"/>
        <v>0</v>
      </c>
      <c r="EJ60" s="379">
        <v>224</v>
      </c>
      <c r="EK60" s="379">
        <v>227</v>
      </c>
      <c r="EL60" s="379">
        <v>223</v>
      </c>
      <c r="EM60" s="379">
        <v>227</v>
      </c>
      <c r="EN60" s="379">
        <v>222</v>
      </c>
      <c r="EO60" s="379">
        <v>227</v>
      </c>
      <c r="EP60" s="379">
        <v>226</v>
      </c>
      <c r="EQ60" s="379">
        <v>227</v>
      </c>
      <c r="ER60" s="379">
        <v>226</v>
      </c>
      <c r="ES60" s="379">
        <v>221</v>
      </c>
      <c r="ET60" s="379">
        <v>230</v>
      </c>
      <c r="EU60" s="379">
        <v>243</v>
      </c>
      <c r="EV60" s="379">
        <v>240</v>
      </c>
      <c r="EW60" s="379">
        <f t="shared" si="6"/>
        <v>236</v>
      </c>
    </row>
    <row r="61" spans="1:153" x14ac:dyDescent="0.3">
      <c r="A61" s="371" t="s">
        <v>1835</v>
      </c>
      <c r="B61" s="371" t="s">
        <v>1532</v>
      </c>
      <c r="C61" s="371" t="s">
        <v>1836</v>
      </c>
      <c r="E61" s="376" t="str">
        <f t="shared" si="1"/>
        <v>ميكرونيسيا Micronesia,Federated States Of</v>
      </c>
      <c r="F61" s="372"/>
      <c r="G61" s="372"/>
      <c r="H61" s="372"/>
      <c r="I61" s="372"/>
      <c r="J61" s="372"/>
      <c r="K61" s="372"/>
      <c r="L61" s="372">
        <v>120779</v>
      </c>
      <c r="M61" s="372"/>
      <c r="N61" s="372"/>
      <c r="O61" s="372"/>
      <c r="P61" s="372"/>
      <c r="Q61" s="372"/>
      <c r="R61" s="372"/>
      <c r="S61" s="372">
        <v>101535</v>
      </c>
      <c r="T61" s="379" t="s">
        <v>3</v>
      </c>
      <c r="U61" s="379" t="s">
        <v>3</v>
      </c>
      <c r="V61" s="379" t="s">
        <v>3</v>
      </c>
      <c r="W61" s="379" t="s">
        <v>3</v>
      </c>
      <c r="X61" s="379" t="s">
        <v>3</v>
      </c>
      <c r="Y61" s="379" t="s">
        <v>3</v>
      </c>
      <c r="Z61" s="379">
        <v>174</v>
      </c>
      <c r="AA61" s="379" t="s">
        <v>3</v>
      </c>
      <c r="AB61" s="379" t="s">
        <v>3</v>
      </c>
      <c r="AC61" s="379" t="s">
        <v>3</v>
      </c>
      <c r="AD61" s="379" t="s">
        <v>3</v>
      </c>
      <c r="AE61" s="379" t="s">
        <v>3</v>
      </c>
      <c r="AF61" s="379" t="s">
        <v>3</v>
      </c>
      <c r="AG61" s="379">
        <f t="shared" si="2"/>
        <v>178</v>
      </c>
      <c r="AH61" s="379"/>
      <c r="AI61" s="376" t="s">
        <v>1688</v>
      </c>
      <c r="AX61" s="379" t="s">
        <v>3</v>
      </c>
      <c r="AY61" s="379" t="s">
        <v>3</v>
      </c>
      <c r="AZ61" s="379" t="s">
        <v>3</v>
      </c>
      <c r="BA61" s="379" t="s">
        <v>3</v>
      </c>
      <c r="BB61" s="379" t="s">
        <v>3</v>
      </c>
      <c r="BC61" s="379" t="s">
        <v>3</v>
      </c>
      <c r="BD61" s="379" t="s">
        <v>3</v>
      </c>
      <c r="BE61" s="379" t="s">
        <v>3</v>
      </c>
      <c r="BF61" s="379" t="s">
        <v>3</v>
      </c>
      <c r="BG61" s="379" t="s">
        <v>3</v>
      </c>
      <c r="BH61" s="379" t="s">
        <v>3</v>
      </c>
      <c r="BI61" s="379" t="s">
        <v>3</v>
      </c>
      <c r="BJ61" s="379" t="s">
        <v>3</v>
      </c>
      <c r="BK61" s="379" t="str">
        <f t="shared" si="3"/>
        <v/>
      </c>
      <c r="BL61" s="379"/>
      <c r="BM61" s="376" t="s">
        <v>1688</v>
      </c>
      <c r="BT61">
        <v>120779</v>
      </c>
      <c r="CA61">
        <v>101535</v>
      </c>
      <c r="CB61" s="379" t="s">
        <v>3</v>
      </c>
      <c r="CC61" s="379" t="s">
        <v>3</v>
      </c>
      <c r="CD61" s="379" t="s">
        <v>3</v>
      </c>
      <c r="CE61" s="379" t="s">
        <v>3</v>
      </c>
      <c r="CF61" s="379" t="s">
        <v>3</v>
      </c>
      <c r="CG61" s="379" t="s">
        <v>3</v>
      </c>
      <c r="CH61" s="379">
        <v>136</v>
      </c>
      <c r="CI61" s="379" t="s">
        <v>3</v>
      </c>
      <c r="CJ61" s="379" t="s">
        <v>3</v>
      </c>
      <c r="CK61" s="379" t="s">
        <v>3</v>
      </c>
      <c r="CL61" s="379" t="s">
        <v>3</v>
      </c>
      <c r="CM61" s="379" t="s">
        <v>3</v>
      </c>
      <c r="CN61" s="379" t="s">
        <v>3</v>
      </c>
      <c r="CO61" s="379">
        <f t="shared" si="4"/>
        <v>143</v>
      </c>
      <c r="CQ61" s="376" t="s">
        <v>1688</v>
      </c>
      <c r="CR61" s="372">
        <v>1731444</v>
      </c>
      <c r="CS61" s="372">
        <v>973942</v>
      </c>
      <c r="CT61" s="372">
        <v>377726</v>
      </c>
      <c r="CU61" s="372">
        <v>3149448</v>
      </c>
      <c r="CV61" s="372">
        <v>493705</v>
      </c>
      <c r="CW61" s="372">
        <v>185732</v>
      </c>
      <c r="CX61" s="372">
        <v>100024</v>
      </c>
      <c r="CY61" s="372">
        <v>5966</v>
      </c>
      <c r="CZ61" s="372">
        <v>4130605</v>
      </c>
      <c r="DA61" s="372">
        <v>15183</v>
      </c>
      <c r="DB61" s="372">
        <v>25844</v>
      </c>
      <c r="DC61" s="372">
        <v>119186</v>
      </c>
      <c r="DD61" s="372">
        <v>15553</v>
      </c>
      <c r="DE61" s="372">
        <v>1159</v>
      </c>
      <c r="DF61" s="379">
        <v>141</v>
      </c>
      <c r="DG61" s="379">
        <v>159</v>
      </c>
      <c r="DH61" s="379">
        <v>180</v>
      </c>
      <c r="DI61" s="379">
        <v>134</v>
      </c>
      <c r="DJ61" s="379">
        <v>165</v>
      </c>
      <c r="DK61" s="379">
        <v>179</v>
      </c>
      <c r="DL61" s="379">
        <v>191</v>
      </c>
      <c r="DM61" s="379">
        <v>214</v>
      </c>
      <c r="DN61" s="379">
        <v>131</v>
      </c>
      <c r="DO61" s="379">
        <v>198</v>
      </c>
      <c r="DP61" s="379">
        <v>195</v>
      </c>
      <c r="DQ61" s="379">
        <v>191</v>
      </c>
      <c r="DR61" s="379">
        <v>221</v>
      </c>
      <c r="DS61" s="379">
        <f t="shared" si="5"/>
        <v>228</v>
      </c>
      <c r="DU61" s="376" t="s">
        <v>1688</v>
      </c>
      <c r="DV61" s="372">
        <v>1731444</v>
      </c>
      <c r="DW61" s="372">
        <v>973942</v>
      </c>
      <c r="DX61" s="372">
        <v>377726</v>
      </c>
      <c r="DY61" s="372">
        <v>3149448</v>
      </c>
      <c r="DZ61" s="372">
        <v>493705</v>
      </c>
      <c r="EA61" s="372">
        <v>185732</v>
      </c>
      <c r="EB61" s="372">
        <v>220803</v>
      </c>
      <c r="EC61" s="372">
        <v>5966</v>
      </c>
      <c r="ED61" s="372">
        <v>4130605</v>
      </c>
      <c r="EE61" s="372">
        <v>15183</v>
      </c>
      <c r="EF61" s="372">
        <v>25844</v>
      </c>
      <c r="EG61" s="372">
        <v>119186</v>
      </c>
      <c r="EH61" s="372">
        <v>15553</v>
      </c>
      <c r="EI61" s="372">
        <f t="shared" si="0"/>
        <v>102694</v>
      </c>
      <c r="EJ61" s="379">
        <v>173</v>
      </c>
      <c r="EK61" s="379">
        <v>180</v>
      </c>
      <c r="EL61" s="379">
        <v>200</v>
      </c>
      <c r="EM61" s="379">
        <v>168</v>
      </c>
      <c r="EN61" s="379">
        <v>185</v>
      </c>
      <c r="EO61" s="379">
        <v>198</v>
      </c>
      <c r="EP61" s="379">
        <v>197</v>
      </c>
      <c r="EQ61" s="379">
        <v>219</v>
      </c>
      <c r="ER61" s="379">
        <v>158</v>
      </c>
      <c r="ES61" s="379">
        <v>214</v>
      </c>
      <c r="ET61" s="379">
        <v>204</v>
      </c>
      <c r="EU61" s="379">
        <v>203</v>
      </c>
      <c r="EV61" s="379">
        <v>224</v>
      </c>
      <c r="EW61" s="379">
        <f t="shared" si="6"/>
        <v>210</v>
      </c>
    </row>
    <row r="62" spans="1:153" x14ac:dyDescent="0.3">
      <c r="A62" s="371" t="s">
        <v>1837</v>
      </c>
      <c r="B62" s="371" t="s">
        <v>1838</v>
      </c>
      <c r="C62" s="371" t="s">
        <v>1839</v>
      </c>
      <c r="E62" s="376" t="str">
        <f t="shared" si="1"/>
        <v>جزر ماريانا الشمالية Northern Mariana Islands</v>
      </c>
      <c r="F62" s="372"/>
      <c r="G62" s="372"/>
      <c r="H62" s="372"/>
      <c r="I62" s="372"/>
      <c r="J62" s="372"/>
      <c r="K62" s="372"/>
      <c r="L62" s="372"/>
      <c r="M62" s="372"/>
      <c r="N62" s="372"/>
      <c r="O62" s="372"/>
      <c r="P62" s="372"/>
      <c r="Q62" s="372"/>
      <c r="R62" s="372"/>
      <c r="S62" s="372"/>
      <c r="T62" s="379" t="s">
        <v>3</v>
      </c>
      <c r="U62" s="379" t="s">
        <v>3</v>
      </c>
      <c r="V62" s="379" t="s">
        <v>3</v>
      </c>
      <c r="W62" s="379" t="s">
        <v>3</v>
      </c>
      <c r="X62" s="379" t="s">
        <v>3</v>
      </c>
      <c r="Y62" s="379" t="s">
        <v>3</v>
      </c>
      <c r="Z62" s="379" t="s">
        <v>3</v>
      </c>
      <c r="AA62" s="379" t="s">
        <v>3</v>
      </c>
      <c r="AB62" s="379" t="s">
        <v>3</v>
      </c>
      <c r="AC62" s="379" t="s">
        <v>3</v>
      </c>
      <c r="AD62" s="379" t="s">
        <v>3</v>
      </c>
      <c r="AE62" s="379" t="s">
        <v>3</v>
      </c>
      <c r="AF62" s="379" t="s">
        <v>3</v>
      </c>
      <c r="AG62" s="379" t="str">
        <f t="shared" si="2"/>
        <v/>
      </c>
      <c r="AH62" s="379"/>
      <c r="AI62" s="376" t="s">
        <v>1659</v>
      </c>
      <c r="AX62" s="379" t="s">
        <v>3</v>
      </c>
      <c r="AY62" s="379" t="s">
        <v>3</v>
      </c>
      <c r="AZ62" s="379" t="s">
        <v>3</v>
      </c>
      <c r="BA62" s="379" t="s">
        <v>3</v>
      </c>
      <c r="BB62" s="379" t="s">
        <v>3</v>
      </c>
      <c r="BC62" s="379" t="s">
        <v>3</v>
      </c>
      <c r="BD62" s="379" t="s">
        <v>3</v>
      </c>
      <c r="BE62" s="379" t="s">
        <v>3</v>
      </c>
      <c r="BF62" s="379" t="s">
        <v>3</v>
      </c>
      <c r="BG62" s="379" t="s">
        <v>3</v>
      </c>
      <c r="BH62" s="379" t="s">
        <v>3</v>
      </c>
      <c r="BI62" s="379" t="s">
        <v>3</v>
      </c>
      <c r="BJ62" s="379" t="s">
        <v>3</v>
      </c>
      <c r="BK62" s="379" t="str">
        <f t="shared" si="3"/>
        <v/>
      </c>
      <c r="BL62" s="379"/>
      <c r="BM62" s="376" t="s">
        <v>1659</v>
      </c>
      <c r="CB62" s="379" t="s">
        <v>3</v>
      </c>
      <c r="CC62" s="379" t="s">
        <v>3</v>
      </c>
      <c r="CD62" s="379" t="s">
        <v>3</v>
      </c>
      <c r="CE62" s="379" t="s">
        <v>3</v>
      </c>
      <c r="CF62" s="379" t="s">
        <v>3</v>
      </c>
      <c r="CG62" s="379" t="s">
        <v>3</v>
      </c>
      <c r="CH62" s="379" t="s">
        <v>3</v>
      </c>
      <c r="CI62" s="379" t="s">
        <v>3</v>
      </c>
      <c r="CJ62" s="379" t="s">
        <v>3</v>
      </c>
      <c r="CK62" s="379" t="s">
        <v>3</v>
      </c>
      <c r="CL62" s="379" t="s">
        <v>3</v>
      </c>
      <c r="CM62" s="379" t="s">
        <v>3</v>
      </c>
      <c r="CN62" s="379" t="s">
        <v>3</v>
      </c>
      <c r="CO62" s="379" t="str">
        <f t="shared" si="4"/>
        <v/>
      </c>
      <c r="CQ62" s="376" t="s">
        <v>1659</v>
      </c>
      <c r="CR62" s="372"/>
      <c r="CS62" s="372"/>
      <c r="CT62" s="372"/>
      <c r="CU62" s="372"/>
      <c r="CV62" s="372">
        <v>74890</v>
      </c>
      <c r="CW62" s="372"/>
      <c r="CX62" s="372">
        <v>57714</v>
      </c>
      <c r="CY62" s="372"/>
      <c r="CZ62" s="372">
        <v>4293</v>
      </c>
      <c r="DA62" s="372"/>
      <c r="DB62" s="372">
        <v>8354</v>
      </c>
      <c r="DC62" s="372">
        <v>1768</v>
      </c>
      <c r="DD62" s="372">
        <v>1197</v>
      </c>
      <c r="DE62" s="372">
        <v>22424</v>
      </c>
      <c r="DF62" s="379" t="s">
        <v>3</v>
      </c>
      <c r="DG62" s="379" t="s">
        <v>3</v>
      </c>
      <c r="DH62" s="379" t="s">
        <v>3</v>
      </c>
      <c r="DI62" s="379" t="s">
        <v>3</v>
      </c>
      <c r="DJ62" s="379">
        <v>185</v>
      </c>
      <c r="DK62" s="379" t="s">
        <v>3</v>
      </c>
      <c r="DL62" s="379">
        <v>199</v>
      </c>
      <c r="DM62" s="379" t="s">
        <v>3</v>
      </c>
      <c r="DN62" s="379">
        <v>213</v>
      </c>
      <c r="DO62" s="379" t="s">
        <v>3</v>
      </c>
      <c r="DP62" s="379">
        <v>207</v>
      </c>
      <c r="DQ62" s="379">
        <v>232</v>
      </c>
      <c r="DR62" s="379">
        <v>234</v>
      </c>
      <c r="DS62" s="379">
        <f t="shared" si="5"/>
        <v>210</v>
      </c>
      <c r="DU62" s="376" t="s">
        <v>1659</v>
      </c>
      <c r="DV62" s="372">
        <v>0</v>
      </c>
      <c r="DW62" s="372">
        <v>0</v>
      </c>
      <c r="DX62" s="372">
        <v>0</v>
      </c>
      <c r="DY62" s="372">
        <v>0</v>
      </c>
      <c r="DZ62" s="372">
        <v>74890</v>
      </c>
      <c r="EA62" s="372">
        <v>0</v>
      </c>
      <c r="EB62" s="372">
        <v>57714</v>
      </c>
      <c r="EC62" s="372">
        <v>0</v>
      </c>
      <c r="ED62" s="372">
        <v>4293</v>
      </c>
      <c r="EE62" s="372">
        <v>0</v>
      </c>
      <c r="EF62" s="372">
        <v>8354</v>
      </c>
      <c r="EG62" s="372">
        <v>1768</v>
      </c>
      <c r="EH62" s="372">
        <v>1197</v>
      </c>
      <c r="EI62" s="372">
        <f t="shared" si="0"/>
        <v>22424</v>
      </c>
      <c r="EJ62" s="379">
        <v>224</v>
      </c>
      <c r="EK62" s="379">
        <v>227</v>
      </c>
      <c r="EL62" s="379">
        <v>223</v>
      </c>
      <c r="EM62" s="379">
        <v>227</v>
      </c>
      <c r="EN62" s="379">
        <v>200</v>
      </c>
      <c r="EO62" s="379">
        <v>227</v>
      </c>
      <c r="EP62" s="379">
        <v>211</v>
      </c>
      <c r="EQ62" s="379">
        <v>227</v>
      </c>
      <c r="ER62" s="379">
        <v>219</v>
      </c>
      <c r="ES62" s="379">
        <v>230</v>
      </c>
      <c r="ET62" s="379">
        <v>214</v>
      </c>
      <c r="EU62" s="379">
        <v>236</v>
      </c>
      <c r="EV62" s="379">
        <v>237</v>
      </c>
      <c r="EW62" s="379">
        <f t="shared" si="6"/>
        <v>220</v>
      </c>
    </row>
    <row r="63" spans="1:153" x14ac:dyDescent="0.3">
      <c r="A63" s="371" t="s">
        <v>1840</v>
      </c>
      <c r="B63" s="371" t="s">
        <v>697</v>
      </c>
      <c r="C63" s="371" t="s">
        <v>1841</v>
      </c>
      <c r="E63" s="376" t="str">
        <f t="shared" si="1"/>
        <v>تيمور ليستي Timor Leste</v>
      </c>
      <c r="F63" s="372"/>
      <c r="G63" s="372"/>
      <c r="H63" s="372"/>
      <c r="I63" s="372"/>
      <c r="J63" s="372"/>
      <c r="K63" s="372">
        <v>621948</v>
      </c>
      <c r="L63" s="372">
        <v>15000</v>
      </c>
      <c r="M63" s="372">
        <v>2460278</v>
      </c>
      <c r="N63" s="372"/>
      <c r="O63" s="372">
        <v>152944</v>
      </c>
      <c r="P63" s="372"/>
      <c r="Q63" s="372"/>
      <c r="R63" s="372">
        <v>1022</v>
      </c>
      <c r="S63" s="372"/>
      <c r="T63" s="379" t="s">
        <v>3</v>
      </c>
      <c r="U63" s="379" t="s">
        <v>3</v>
      </c>
      <c r="V63" s="379" t="s">
        <v>3</v>
      </c>
      <c r="W63" s="379" t="s">
        <v>3</v>
      </c>
      <c r="X63" s="379" t="s">
        <v>3</v>
      </c>
      <c r="Y63" s="379">
        <v>161</v>
      </c>
      <c r="Z63" s="379">
        <v>181</v>
      </c>
      <c r="AA63" s="379">
        <v>142</v>
      </c>
      <c r="AB63" s="379" t="s">
        <v>3</v>
      </c>
      <c r="AC63" s="379">
        <v>173</v>
      </c>
      <c r="AD63" s="379" t="s">
        <v>3</v>
      </c>
      <c r="AE63" s="379" t="s">
        <v>3</v>
      </c>
      <c r="AF63" s="379">
        <v>186</v>
      </c>
      <c r="AG63" s="379" t="str">
        <f t="shared" si="2"/>
        <v/>
      </c>
      <c r="AH63" s="379"/>
      <c r="AI63" s="376" t="s">
        <v>1576</v>
      </c>
      <c r="AO63">
        <v>621948</v>
      </c>
      <c r="AS63">
        <v>152944</v>
      </c>
      <c r="AX63" s="379" t="s">
        <v>3</v>
      </c>
      <c r="AY63" s="379" t="s">
        <v>3</v>
      </c>
      <c r="AZ63" s="379" t="s">
        <v>3</v>
      </c>
      <c r="BA63" s="379" t="s">
        <v>3</v>
      </c>
      <c r="BB63" s="379" t="s">
        <v>3</v>
      </c>
      <c r="BC63" s="379">
        <v>156</v>
      </c>
      <c r="BD63" s="379" t="s">
        <v>3</v>
      </c>
      <c r="BE63" s="379" t="s">
        <v>3</v>
      </c>
      <c r="BF63" s="379" t="s">
        <v>3</v>
      </c>
      <c r="BG63" s="379">
        <v>172</v>
      </c>
      <c r="BH63" s="379" t="s">
        <v>3</v>
      </c>
      <c r="BI63" s="379" t="s">
        <v>3</v>
      </c>
      <c r="BJ63" s="379" t="s">
        <v>3</v>
      </c>
      <c r="BK63" s="379" t="str">
        <f t="shared" si="3"/>
        <v/>
      </c>
      <c r="BL63" s="379"/>
      <c r="BM63" s="376" t="s">
        <v>1576</v>
      </c>
      <c r="BT63">
        <v>15000</v>
      </c>
      <c r="BU63">
        <v>2460278</v>
      </c>
      <c r="BZ63">
        <v>1022</v>
      </c>
      <c r="CB63" s="379" t="s">
        <v>3</v>
      </c>
      <c r="CC63" s="379" t="s">
        <v>3</v>
      </c>
      <c r="CD63" s="379" t="s">
        <v>3</v>
      </c>
      <c r="CE63" s="379" t="s">
        <v>3</v>
      </c>
      <c r="CF63" s="379" t="s">
        <v>3</v>
      </c>
      <c r="CG63" s="379" t="s">
        <v>3</v>
      </c>
      <c r="CH63" s="379">
        <v>150</v>
      </c>
      <c r="CI63" s="379">
        <v>92</v>
      </c>
      <c r="CJ63" s="379" t="s">
        <v>3</v>
      </c>
      <c r="CK63" s="379" t="s">
        <v>3</v>
      </c>
      <c r="CL63" s="379" t="s">
        <v>3</v>
      </c>
      <c r="CM63" s="379" t="s">
        <v>3</v>
      </c>
      <c r="CN63" s="379">
        <v>165</v>
      </c>
      <c r="CO63" s="379" t="str">
        <f t="shared" si="4"/>
        <v/>
      </c>
      <c r="CQ63" s="376" t="s">
        <v>1576</v>
      </c>
      <c r="CR63" s="372">
        <v>833743</v>
      </c>
      <c r="CS63" s="372">
        <v>2700198</v>
      </c>
      <c r="CT63" s="372">
        <v>188482</v>
      </c>
      <c r="CU63" s="372">
        <v>416237</v>
      </c>
      <c r="CV63" s="372">
        <v>82995</v>
      </c>
      <c r="CW63" s="372">
        <v>1140801</v>
      </c>
      <c r="CX63" s="372">
        <v>630568</v>
      </c>
      <c r="CY63" s="372">
        <v>156145</v>
      </c>
      <c r="CZ63" s="372">
        <v>107353</v>
      </c>
      <c r="DA63" s="372">
        <v>1940</v>
      </c>
      <c r="DB63" s="372">
        <v>6209</v>
      </c>
      <c r="DC63" s="372">
        <v>331074</v>
      </c>
      <c r="DD63" s="372">
        <v>37713</v>
      </c>
      <c r="DE63" s="372">
        <v>4916510</v>
      </c>
      <c r="DF63" s="379">
        <v>164</v>
      </c>
      <c r="DG63" s="379">
        <v>136</v>
      </c>
      <c r="DH63" s="379">
        <v>188</v>
      </c>
      <c r="DI63" s="379">
        <v>170</v>
      </c>
      <c r="DJ63" s="379">
        <v>184</v>
      </c>
      <c r="DK63" s="379">
        <v>148</v>
      </c>
      <c r="DL63" s="379">
        <v>164</v>
      </c>
      <c r="DM63" s="379">
        <v>183</v>
      </c>
      <c r="DN63" s="379">
        <v>184</v>
      </c>
      <c r="DO63" s="379">
        <v>218</v>
      </c>
      <c r="DP63" s="379">
        <v>213</v>
      </c>
      <c r="DQ63" s="379">
        <v>175</v>
      </c>
      <c r="DR63" s="379">
        <v>211</v>
      </c>
      <c r="DS63" s="379">
        <f t="shared" si="5"/>
        <v>134</v>
      </c>
      <c r="DU63" s="376" t="s">
        <v>1576</v>
      </c>
      <c r="DV63" s="372">
        <v>833743</v>
      </c>
      <c r="DW63" s="372">
        <v>2700198</v>
      </c>
      <c r="DX63" s="372">
        <v>188482</v>
      </c>
      <c r="DY63" s="372">
        <v>416237</v>
      </c>
      <c r="DZ63" s="372">
        <v>82995</v>
      </c>
      <c r="EA63" s="372">
        <v>1762749</v>
      </c>
      <c r="EB63" s="372">
        <v>645568</v>
      </c>
      <c r="EC63" s="372">
        <v>2616423</v>
      </c>
      <c r="ED63" s="372">
        <v>107353</v>
      </c>
      <c r="EE63" s="372">
        <v>154884</v>
      </c>
      <c r="EF63" s="372">
        <v>6209</v>
      </c>
      <c r="EG63" s="372">
        <v>331074</v>
      </c>
      <c r="EH63" s="372">
        <v>38735</v>
      </c>
      <c r="EI63" s="372">
        <f t="shared" si="0"/>
        <v>4916510</v>
      </c>
      <c r="EJ63" s="379">
        <v>184</v>
      </c>
      <c r="EK63" s="379">
        <v>168</v>
      </c>
      <c r="EL63" s="379">
        <v>206</v>
      </c>
      <c r="EM63" s="379">
        <v>191</v>
      </c>
      <c r="EN63" s="379">
        <v>199</v>
      </c>
      <c r="EO63" s="379">
        <v>170</v>
      </c>
      <c r="EP63" s="379">
        <v>183</v>
      </c>
      <c r="EQ63" s="379">
        <v>169</v>
      </c>
      <c r="ER63" s="379">
        <v>197</v>
      </c>
      <c r="ES63" s="379">
        <v>194</v>
      </c>
      <c r="ET63" s="379">
        <v>220</v>
      </c>
      <c r="EU63" s="379">
        <v>191</v>
      </c>
      <c r="EV63" s="379">
        <v>218</v>
      </c>
      <c r="EW63" s="379">
        <f t="shared" si="6"/>
        <v>166</v>
      </c>
    </row>
    <row r="64" spans="1:153" x14ac:dyDescent="0.3">
      <c r="A64" s="371" t="s">
        <v>1842</v>
      </c>
      <c r="B64" s="371" t="s">
        <v>1843</v>
      </c>
      <c r="C64" s="371" t="s">
        <v>1844</v>
      </c>
      <c r="E64" s="376" t="str">
        <f t="shared" si="1"/>
        <v>أنتاركتيكا Antarctica</v>
      </c>
      <c r="F64" s="372"/>
      <c r="G64" s="372"/>
      <c r="H64" s="372">
        <v>66938</v>
      </c>
      <c r="I64" s="372"/>
      <c r="J64" s="372"/>
      <c r="K64" s="372"/>
      <c r="L64" s="372"/>
      <c r="M64" s="372"/>
      <c r="N64" s="372"/>
      <c r="O64" s="372"/>
      <c r="P64" s="372"/>
      <c r="Q64" s="372"/>
      <c r="R64" s="372"/>
      <c r="S64" s="372"/>
      <c r="T64" s="379" t="s">
        <v>3</v>
      </c>
      <c r="U64" s="379" t="s">
        <v>3</v>
      </c>
      <c r="V64" s="379">
        <v>186</v>
      </c>
      <c r="W64" s="379" t="s">
        <v>3</v>
      </c>
      <c r="X64" s="379" t="s">
        <v>3</v>
      </c>
      <c r="Y64" s="379" t="s">
        <v>3</v>
      </c>
      <c r="Z64" s="379" t="s">
        <v>3</v>
      </c>
      <c r="AA64" s="379" t="s">
        <v>3</v>
      </c>
      <c r="AB64" s="379" t="s">
        <v>3</v>
      </c>
      <c r="AC64" s="379" t="s">
        <v>3</v>
      </c>
      <c r="AD64" s="379" t="s">
        <v>3</v>
      </c>
      <c r="AE64" s="379" t="s">
        <v>3</v>
      </c>
      <c r="AF64" s="379" t="s">
        <v>3</v>
      </c>
      <c r="AG64" s="379" t="str">
        <f t="shared" si="2"/>
        <v/>
      </c>
      <c r="AH64" s="379"/>
      <c r="AI64" s="376" t="s">
        <v>1545</v>
      </c>
      <c r="AL64">
        <v>66938</v>
      </c>
      <c r="AX64" s="379" t="s">
        <v>3</v>
      </c>
      <c r="AY64" s="379" t="s">
        <v>3</v>
      </c>
      <c r="AZ64" s="379">
        <v>184</v>
      </c>
      <c r="BA64" s="379" t="s">
        <v>3</v>
      </c>
      <c r="BB64" s="379" t="s">
        <v>3</v>
      </c>
      <c r="BC64" s="379" t="s">
        <v>3</v>
      </c>
      <c r="BD64" s="379" t="s">
        <v>3</v>
      </c>
      <c r="BE64" s="379" t="s">
        <v>3</v>
      </c>
      <c r="BF64" s="379" t="s">
        <v>3</v>
      </c>
      <c r="BG64" s="379" t="s">
        <v>3</v>
      </c>
      <c r="BH64" s="379" t="s">
        <v>3</v>
      </c>
      <c r="BI64" s="379" t="s">
        <v>3</v>
      </c>
      <c r="BJ64" s="379" t="s">
        <v>3</v>
      </c>
      <c r="BK64" s="379" t="str">
        <f t="shared" si="3"/>
        <v/>
      </c>
      <c r="BL64" s="379"/>
      <c r="BM64" s="376" t="s">
        <v>1545</v>
      </c>
      <c r="CB64" s="379" t="s">
        <v>3</v>
      </c>
      <c r="CC64" s="379" t="s">
        <v>3</v>
      </c>
      <c r="CD64" s="379" t="s">
        <v>3</v>
      </c>
      <c r="CE64" s="379" t="s">
        <v>3</v>
      </c>
      <c r="CF64" s="379" t="s">
        <v>3</v>
      </c>
      <c r="CG64" s="379" t="s">
        <v>3</v>
      </c>
      <c r="CH64" s="379" t="s">
        <v>3</v>
      </c>
      <c r="CI64" s="379" t="s">
        <v>3</v>
      </c>
      <c r="CJ64" s="379" t="s">
        <v>3</v>
      </c>
      <c r="CK64" s="379" t="s">
        <v>3</v>
      </c>
      <c r="CL64" s="379" t="s">
        <v>3</v>
      </c>
      <c r="CM64" s="379" t="s">
        <v>3</v>
      </c>
      <c r="CN64" s="379" t="s">
        <v>3</v>
      </c>
      <c r="CO64" s="379" t="str">
        <f t="shared" si="4"/>
        <v/>
      </c>
      <c r="CQ64" s="376" t="s">
        <v>1545</v>
      </c>
      <c r="CR64" s="372">
        <v>412421</v>
      </c>
      <c r="CS64" s="372">
        <v>30516</v>
      </c>
      <c r="CT64" s="372">
        <v>17668</v>
      </c>
      <c r="CU64" s="372">
        <v>21883</v>
      </c>
      <c r="CV64" s="372">
        <v>7225</v>
      </c>
      <c r="CW64" s="372">
        <v>239</v>
      </c>
      <c r="CX64" s="372">
        <v>1621812</v>
      </c>
      <c r="CY64" s="372">
        <v>1774328</v>
      </c>
      <c r="CZ64" s="372">
        <v>1051817</v>
      </c>
      <c r="DA64" s="372"/>
      <c r="DB64" s="372"/>
      <c r="DC64" s="372">
        <v>1122</v>
      </c>
      <c r="DD64" s="372">
        <v>79067</v>
      </c>
      <c r="DE64" s="372">
        <v>36979</v>
      </c>
      <c r="DF64" s="379">
        <v>173</v>
      </c>
      <c r="DG64" s="379">
        <v>203</v>
      </c>
      <c r="DH64" s="379">
        <v>208</v>
      </c>
      <c r="DI64" s="379">
        <v>205</v>
      </c>
      <c r="DJ64" s="379">
        <v>209</v>
      </c>
      <c r="DK64" s="379">
        <v>219</v>
      </c>
      <c r="DL64" s="379">
        <v>151</v>
      </c>
      <c r="DM64" s="379">
        <v>146</v>
      </c>
      <c r="DN64" s="379">
        <v>150</v>
      </c>
      <c r="DO64" s="379" t="s">
        <v>3</v>
      </c>
      <c r="DP64" s="379" t="s">
        <v>3</v>
      </c>
      <c r="DQ64" s="379">
        <v>235</v>
      </c>
      <c r="DR64" s="379">
        <v>199</v>
      </c>
      <c r="DS64" s="379">
        <f t="shared" si="5"/>
        <v>206</v>
      </c>
      <c r="DU64" s="376" t="s">
        <v>1545</v>
      </c>
      <c r="DV64" s="372">
        <v>412421</v>
      </c>
      <c r="DW64" s="372">
        <v>30516</v>
      </c>
      <c r="DX64" s="372">
        <v>84606</v>
      </c>
      <c r="DY64" s="372">
        <v>21883</v>
      </c>
      <c r="DZ64" s="372">
        <v>7225</v>
      </c>
      <c r="EA64" s="372">
        <v>239</v>
      </c>
      <c r="EB64" s="372">
        <v>1621812</v>
      </c>
      <c r="EC64" s="372">
        <v>1774328</v>
      </c>
      <c r="ED64" s="372">
        <v>1051817</v>
      </c>
      <c r="EE64" s="372">
        <v>0</v>
      </c>
      <c r="EF64" s="372">
        <v>0</v>
      </c>
      <c r="EG64" s="372">
        <v>1122</v>
      </c>
      <c r="EH64" s="372">
        <v>79067</v>
      </c>
      <c r="EI64" s="372">
        <f t="shared" si="0"/>
        <v>36979</v>
      </c>
      <c r="EJ64" s="379">
        <v>194</v>
      </c>
      <c r="EK64" s="379">
        <v>213</v>
      </c>
      <c r="EL64" s="379">
        <v>215</v>
      </c>
      <c r="EM64" s="379">
        <v>213</v>
      </c>
      <c r="EN64" s="379">
        <v>215</v>
      </c>
      <c r="EO64" s="379">
        <v>226</v>
      </c>
      <c r="EP64" s="379">
        <v>177</v>
      </c>
      <c r="EQ64" s="379">
        <v>173</v>
      </c>
      <c r="ER64" s="379">
        <v>179</v>
      </c>
      <c r="ES64" s="379">
        <v>230</v>
      </c>
      <c r="ET64" s="379">
        <v>230</v>
      </c>
      <c r="EU64" s="379">
        <v>239</v>
      </c>
      <c r="EV64" s="379">
        <v>210</v>
      </c>
      <c r="EW64" s="379">
        <f t="shared" si="6"/>
        <v>217</v>
      </c>
    </row>
    <row r="65" spans="1:153" x14ac:dyDescent="0.3">
      <c r="A65" s="371" t="s">
        <v>1845</v>
      </c>
      <c r="B65" s="371" t="s">
        <v>46</v>
      </c>
      <c r="C65" s="371" t="s">
        <v>1846</v>
      </c>
      <c r="E65" s="376" t="str">
        <f t="shared" si="1"/>
        <v>المغرب Morocco</v>
      </c>
      <c r="F65" s="372">
        <v>10116574520</v>
      </c>
      <c r="G65" s="372">
        <v>9866215725</v>
      </c>
      <c r="H65" s="372">
        <v>8800622092</v>
      </c>
      <c r="I65" s="372">
        <v>3292264174</v>
      </c>
      <c r="J65" s="372">
        <v>1345268183</v>
      </c>
      <c r="K65" s="372">
        <v>1703841256</v>
      </c>
      <c r="L65" s="372">
        <v>2293279135</v>
      </c>
      <c r="M65" s="372">
        <v>2786572012</v>
      </c>
      <c r="N65" s="372">
        <v>1735847688</v>
      </c>
      <c r="O65" s="372">
        <v>4395383361</v>
      </c>
      <c r="P65" s="372">
        <v>14696962554</v>
      </c>
      <c r="Q65" s="372">
        <v>5416808872</v>
      </c>
      <c r="R65" s="372">
        <v>4369532395</v>
      </c>
      <c r="S65" s="372">
        <v>5676770423</v>
      </c>
      <c r="T65" s="379">
        <v>25</v>
      </c>
      <c r="U65" s="379">
        <v>24</v>
      </c>
      <c r="V65" s="379">
        <v>26</v>
      </c>
      <c r="W65" s="379">
        <v>31</v>
      </c>
      <c r="X65" s="379">
        <v>43</v>
      </c>
      <c r="Y65" s="379">
        <v>43</v>
      </c>
      <c r="Z65" s="379">
        <v>44</v>
      </c>
      <c r="AA65" s="379">
        <v>39</v>
      </c>
      <c r="AB65" s="379">
        <v>43</v>
      </c>
      <c r="AC65" s="379">
        <v>37</v>
      </c>
      <c r="AD65" s="379">
        <v>26</v>
      </c>
      <c r="AE65" s="379">
        <v>36</v>
      </c>
      <c r="AF65" s="379">
        <v>37</v>
      </c>
      <c r="AG65" s="379">
        <f t="shared" si="2"/>
        <v>35</v>
      </c>
      <c r="AH65" s="379"/>
      <c r="AI65" s="376" t="s">
        <v>1288</v>
      </c>
      <c r="AJ65">
        <v>10063343589</v>
      </c>
      <c r="AK65">
        <v>9805741752</v>
      </c>
      <c r="AL65">
        <v>8720092934</v>
      </c>
      <c r="AM65">
        <v>3222833044</v>
      </c>
      <c r="AN65">
        <v>1276620192</v>
      </c>
      <c r="AO65">
        <v>1662480792</v>
      </c>
      <c r="AP65">
        <v>2252402389</v>
      </c>
      <c r="AQ65">
        <v>2602001463</v>
      </c>
      <c r="AR65">
        <v>1634673069</v>
      </c>
      <c r="AS65">
        <v>4340942467</v>
      </c>
      <c r="AT65">
        <v>14622509583</v>
      </c>
      <c r="AU65">
        <v>5333484473</v>
      </c>
      <c r="AV65">
        <v>4313605043</v>
      </c>
      <c r="AW65">
        <v>5608041343</v>
      </c>
      <c r="AX65" s="379">
        <v>24</v>
      </c>
      <c r="AY65" s="379">
        <v>23</v>
      </c>
      <c r="AZ65" s="379">
        <v>25</v>
      </c>
      <c r="BA65" s="379">
        <v>31</v>
      </c>
      <c r="BB65" s="379">
        <v>42</v>
      </c>
      <c r="BC65" s="379">
        <v>41</v>
      </c>
      <c r="BD65" s="379">
        <v>41</v>
      </c>
      <c r="BE65" s="379">
        <v>38</v>
      </c>
      <c r="BF65" s="379">
        <v>42</v>
      </c>
      <c r="BG65" s="379">
        <v>35</v>
      </c>
      <c r="BH65" s="379">
        <v>25</v>
      </c>
      <c r="BI65" s="379">
        <v>35</v>
      </c>
      <c r="BJ65" s="379">
        <v>37</v>
      </c>
      <c r="BK65" s="379">
        <f t="shared" si="3"/>
        <v>32</v>
      </c>
      <c r="BL65" s="379"/>
      <c r="BM65" s="376" t="s">
        <v>1288</v>
      </c>
      <c r="BN65">
        <v>53230931</v>
      </c>
      <c r="BO65">
        <v>60473973</v>
      </c>
      <c r="BP65">
        <v>80529158</v>
      </c>
      <c r="BQ65">
        <v>69431130</v>
      </c>
      <c r="BR65">
        <v>68647991</v>
      </c>
      <c r="BS65">
        <v>41360464</v>
      </c>
      <c r="BT65">
        <v>40876746</v>
      </c>
      <c r="BU65">
        <v>184570549</v>
      </c>
      <c r="BV65">
        <v>101174619</v>
      </c>
      <c r="BW65">
        <v>54440894</v>
      </c>
      <c r="BX65">
        <v>74452971</v>
      </c>
      <c r="BY65">
        <v>83324399</v>
      </c>
      <c r="BZ65">
        <v>55927352</v>
      </c>
      <c r="CA65">
        <v>68729080</v>
      </c>
      <c r="CB65" s="379">
        <v>37</v>
      </c>
      <c r="CC65" s="379">
        <v>36</v>
      </c>
      <c r="CD65" s="379">
        <v>35</v>
      </c>
      <c r="CE65" s="379">
        <v>34</v>
      </c>
      <c r="CF65" s="379">
        <v>33</v>
      </c>
      <c r="CG65" s="379">
        <v>42</v>
      </c>
      <c r="CH65" s="379">
        <v>40</v>
      </c>
      <c r="CI65" s="379">
        <v>28</v>
      </c>
      <c r="CJ65" s="379">
        <v>30</v>
      </c>
      <c r="CK65" s="379">
        <v>39</v>
      </c>
      <c r="CL65" s="379">
        <v>36</v>
      </c>
      <c r="CM65" s="379">
        <v>37</v>
      </c>
      <c r="CN65" s="379">
        <v>41</v>
      </c>
      <c r="CO65" s="379">
        <f t="shared" si="4"/>
        <v>47</v>
      </c>
      <c r="CQ65" s="376" t="s">
        <v>1288</v>
      </c>
      <c r="CR65" s="372">
        <v>538073582</v>
      </c>
      <c r="CS65" s="372">
        <v>313799131</v>
      </c>
      <c r="CT65" s="372">
        <v>636507224</v>
      </c>
      <c r="CU65" s="372">
        <v>857952385</v>
      </c>
      <c r="CV65" s="372">
        <v>775676995</v>
      </c>
      <c r="CW65" s="372">
        <v>738523854</v>
      </c>
      <c r="CX65" s="372">
        <v>750239274</v>
      </c>
      <c r="CY65" s="372">
        <v>600153342</v>
      </c>
      <c r="CZ65" s="372">
        <v>601437127</v>
      </c>
      <c r="DA65" s="372">
        <v>681328903</v>
      </c>
      <c r="DB65" s="372">
        <v>1726845168</v>
      </c>
      <c r="DC65" s="372">
        <v>599230190</v>
      </c>
      <c r="DD65" s="372">
        <v>630855559</v>
      </c>
      <c r="DE65" s="372">
        <v>658626180</v>
      </c>
      <c r="DF65" s="379">
        <v>64</v>
      </c>
      <c r="DG65" s="379">
        <v>68</v>
      </c>
      <c r="DH65" s="379">
        <v>60</v>
      </c>
      <c r="DI65" s="379">
        <v>57</v>
      </c>
      <c r="DJ65" s="379">
        <v>55</v>
      </c>
      <c r="DK65" s="379">
        <v>55</v>
      </c>
      <c r="DL65" s="379">
        <v>54</v>
      </c>
      <c r="DM65" s="379">
        <v>62</v>
      </c>
      <c r="DN65" s="379">
        <v>62</v>
      </c>
      <c r="DO65" s="379">
        <v>59</v>
      </c>
      <c r="DP65" s="379">
        <v>48</v>
      </c>
      <c r="DQ65" s="379">
        <v>63</v>
      </c>
      <c r="DR65" s="379">
        <v>66</v>
      </c>
      <c r="DS65" s="379">
        <f t="shared" si="5"/>
        <v>65</v>
      </c>
      <c r="DU65" s="376" t="s">
        <v>1288</v>
      </c>
      <c r="DV65" s="372">
        <v>10654648102</v>
      </c>
      <c r="DW65" s="372">
        <v>10180014856</v>
      </c>
      <c r="DX65" s="372">
        <v>9437129316</v>
      </c>
      <c r="DY65" s="372">
        <v>4150216559</v>
      </c>
      <c r="DZ65" s="372">
        <v>2120945178</v>
      </c>
      <c r="EA65" s="372">
        <v>2442365110</v>
      </c>
      <c r="EB65" s="372">
        <v>3043518409</v>
      </c>
      <c r="EC65" s="372">
        <v>3386725354</v>
      </c>
      <c r="ED65" s="372">
        <v>2337284815</v>
      </c>
      <c r="EE65" s="372">
        <v>5076712264</v>
      </c>
      <c r="EF65" s="372">
        <v>16423807722</v>
      </c>
      <c r="EG65" s="372">
        <v>6016039062</v>
      </c>
      <c r="EH65" s="372">
        <v>5000387954</v>
      </c>
      <c r="EI65" s="372">
        <f t="shared" si="0"/>
        <v>6335396603</v>
      </c>
      <c r="EJ65" s="379">
        <v>31</v>
      </c>
      <c r="EK65" s="379">
        <v>31</v>
      </c>
      <c r="EL65" s="379">
        <v>33</v>
      </c>
      <c r="EM65" s="379">
        <v>42</v>
      </c>
      <c r="EN65" s="379">
        <v>55</v>
      </c>
      <c r="EO65" s="379">
        <v>56</v>
      </c>
      <c r="EP65" s="379">
        <v>49</v>
      </c>
      <c r="EQ65" s="379">
        <v>49</v>
      </c>
      <c r="ER65" s="379">
        <v>53</v>
      </c>
      <c r="ES65" s="379">
        <v>44</v>
      </c>
      <c r="ET65" s="379">
        <v>29</v>
      </c>
      <c r="EU65" s="379">
        <v>47</v>
      </c>
      <c r="EV65" s="379">
        <v>51</v>
      </c>
      <c r="EW65" s="379">
        <f t="shared" si="6"/>
        <v>43</v>
      </c>
    </row>
    <row r="66" spans="1:153" x14ac:dyDescent="0.3">
      <c r="A66" s="371" t="s">
        <v>977</v>
      </c>
      <c r="B66" s="371" t="s">
        <v>51</v>
      </c>
      <c r="C66" s="371" t="s">
        <v>1847</v>
      </c>
      <c r="E66" s="376" t="str">
        <f t="shared" si="1"/>
        <v>الجزائر Algeria</v>
      </c>
      <c r="F66" s="372">
        <v>1594041365</v>
      </c>
      <c r="G66" s="372">
        <v>2093150287</v>
      </c>
      <c r="H66" s="372">
        <v>2220645530</v>
      </c>
      <c r="I66" s="372">
        <v>2113694029</v>
      </c>
      <c r="J66" s="372">
        <v>2157029246</v>
      </c>
      <c r="K66" s="372">
        <v>1958394053</v>
      </c>
      <c r="L66" s="372">
        <v>2455152349</v>
      </c>
      <c r="M66" s="372">
        <v>2046693366</v>
      </c>
      <c r="N66" s="372">
        <v>2053309778</v>
      </c>
      <c r="O66" s="372">
        <v>2671287194</v>
      </c>
      <c r="P66" s="372">
        <v>3058703783</v>
      </c>
      <c r="Q66" s="372">
        <v>3102833063</v>
      </c>
      <c r="R66" s="372">
        <v>4068135474</v>
      </c>
      <c r="S66" s="372">
        <v>4364405351</v>
      </c>
      <c r="T66" s="379">
        <v>49</v>
      </c>
      <c r="U66" s="379">
        <v>38</v>
      </c>
      <c r="V66" s="379">
        <v>39</v>
      </c>
      <c r="W66" s="379">
        <v>39</v>
      </c>
      <c r="X66" s="379">
        <v>38</v>
      </c>
      <c r="Y66" s="379">
        <v>42</v>
      </c>
      <c r="Z66" s="379">
        <v>42</v>
      </c>
      <c r="AA66" s="379">
        <v>43</v>
      </c>
      <c r="AB66" s="379">
        <v>42</v>
      </c>
      <c r="AC66" s="379">
        <v>42</v>
      </c>
      <c r="AD66" s="379">
        <v>46</v>
      </c>
      <c r="AE66" s="379">
        <v>44</v>
      </c>
      <c r="AF66" s="379">
        <v>38</v>
      </c>
      <c r="AG66" s="379">
        <f t="shared" si="2"/>
        <v>41</v>
      </c>
      <c r="AH66" s="379"/>
      <c r="AI66" s="376" t="s">
        <v>1258</v>
      </c>
      <c r="AJ66">
        <v>1531093743</v>
      </c>
      <c r="AK66">
        <v>2047421487</v>
      </c>
      <c r="AL66">
        <v>2179419156</v>
      </c>
      <c r="AM66">
        <v>2051477149</v>
      </c>
      <c r="AN66">
        <v>2060080349</v>
      </c>
      <c r="AO66">
        <v>1839234036</v>
      </c>
      <c r="AP66">
        <v>2411012855</v>
      </c>
      <c r="AQ66">
        <v>2017165171</v>
      </c>
      <c r="AR66">
        <v>1914964693</v>
      </c>
      <c r="AS66">
        <v>2555011122</v>
      </c>
      <c r="AT66">
        <v>3014390243</v>
      </c>
      <c r="AU66">
        <v>3070561747</v>
      </c>
      <c r="AV66">
        <v>3973885750</v>
      </c>
      <c r="AW66">
        <v>4168677883</v>
      </c>
      <c r="AX66" s="379">
        <v>47</v>
      </c>
      <c r="AY66" s="379">
        <v>38</v>
      </c>
      <c r="AZ66" s="379">
        <v>39</v>
      </c>
      <c r="BA66" s="379">
        <v>38</v>
      </c>
      <c r="BB66" s="379">
        <v>37</v>
      </c>
      <c r="BC66" s="379">
        <v>40</v>
      </c>
      <c r="BD66" s="379">
        <v>40</v>
      </c>
      <c r="BE66" s="379">
        <v>41</v>
      </c>
      <c r="BF66" s="379">
        <v>41</v>
      </c>
      <c r="BG66" s="379">
        <v>42</v>
      </c>
      <c r="BH66" s="379">
        <v>45</v>
      </c>
      <c r="BI66" s="379">
        <v>42</v>
      </c>
      <c r="BJ66" s="379">
        <v>38</v>
      </c>
      <c r="BK66" s="379">
        <f t="shared" si="3"/>
        <v>38</v>
      </c>
      <c r="BL66" s="379"/>
      <c r="BM66" s="376" t="s">
        <v>1258</v>
      </c>
      <c r="BN66">
        <v>62947622</v>
      </c>
      <c r="BO66">
        <v>45728800</v>
      </c>
      <c r="BP66">
        <v>41226374</v>
      </c>
      <c r="BQ66">
        <v>62216880</v>
      </c>
      <c r="BR66">
        <v>96948897</v>
      </c>
      <c r="BS66">
        <v>119160017</v>
      </c>
      <c r="BT66">
        <v>44139494</v>
      </c>
      <c r="BU66">
        <v>29528195</v>
      </c>
      <c r="BV66">
        <v>138345085</v>
      </c>
      <c r="BW66">
        <v>116276072</v>
      </c>
      <c r="BX66">
        <v>44313540</v>
      </c>
      <c r="BY66">
        <v>32271316</v>
      </c>
      <c r="BZ66">
        <v>94249724</v>
      </c>
      <c r="CA66">
        <v>195727468</v>
      </c>
      <c r="CB66" s="379">
        <v>33</v>
      </c>
      <c r="CC66" s="379">
        <v>42</v>
      </c>
      <c r="CD66" s="379">
        <v>43</v>
      </c>
      <c r="CE66" s="379">
        <v>36</v>
      </c>
      <c r="CF66" s="379">
        <v>29</v>
      </c>
      <c r="CG66" s="379">
        <v>28</v>
      </c>
      <c r="CH66" s="379">
        <v>38</v>
      </c>
      <c r="CI66" s="379">
        <v>53</v>
      </c>
      <c r="CJ66" s="379">
        <v>25</v>
      </c>
      <c r="CK66" s="379">
        <v>30</v>
      </c>
      <c r="CL66" s="379">
        <v>46</v>
      </c>
      <c r="CM66" s="379">
        <v>45</v>
      </c>
      <c r="CN66" s="379">
        <v>35</v>
      </c>
      <c r="CO66" s="379">
        <f t="shared" si="4"/>
        <v>35</v>
      </c>
      <c r="CQ66" s="376" t="s">
        <v>1258</v>
      </c>
      <c r="CR66" s="372">
        <v>64801981</v>
      </c>
      <c r="CS66" s="372">
        <v>57184013</v>
      </c>
      <c r="CT66" s="372">
        <v>23755453</v>
      </c>
      <c r="CU66" s="372">
        <v>33076585</v>
      </c>
      <c r="CV66" s="372">
        <v>35941439</v>
      </c>
      <c r="CW66" s="372">
        <v>17870326</v>
      </c>
      <c r="CX66" s="372">
        <v>29106109</v>
      </c>
      <c r="CY66" s="372">
        <v>117038354</v>
      </c>
      <c r="CZ66" s="372">
        <v>15782840</v>
      </c>
      <c r="DA66" s="372">
        <v>134888999</v>
      </c>
      <c r="DB66" s="372">
        <v>78828611</v>
      </c>
      <c r="DC66" s="372">
        <v>181535631</v>
      </c>
      <c r="DD66" s="372">
        <v>135247283</v>
      </c>
      <c r="DE66" s="372">
        <v>330978245</v>
      </c>
      <c r="DF66" s="379">
        <v>85</v>
      </c>
      <c r="DG66" s="379">
        <v>89</v>
      </c>
      <c r="DH66" s="379">
        <v>99</v>
      </c>
      <c r="DI66" s="379">
        <v>96</v>
      </c>
      <c r="DJ66" s="379">
        <v>92</v>
      </c>
      <c r="DK66" s="379">
        <v>105</v>
      </c>
      <c r="DL66" s="379">
        <v>100</v>
      </c>
      <c r="DM66" s="379">
        <v>87</v>
      </c>
      <c r="DN66" s="379">
        <v>116</v>
      </c>
      <c r="DO66" s="379">
        <v>86</v>
      </c>
      <c r="DP66" s="379">
        <v>95</v>
      </c>
      <c r="DQ66" s="379">
        <v>83</v>
      </c>
      <c r="DR66" s="379">
        <v>94</v>
      </c>
      <c r="DS66" s="379">
        <f t="shared" si="5"/>
        <v>79</v>
      </c>
      <c r="DU66" s="376" t="s">
        <v>1258</v>
      </c>
      <c r="DV66" s="372">
        <v>1658843346</v>
      </c>
      <c r="DW66" s="372">
        <v>2150334300</v>
      </c>
      <c r="DX66" s="372">
        <v>2244400983</v>
      </c>
      <c r="DY66" s="372">
        <v>2146770614</v>
      </c>
      <c r="DZ66" s="372">
        <v>2192970685</v>
      </c>
      <c r="EA66" s="372">
        <v>1976264379</v>
      </c>
      <c r="EB66" s="372">
        <v>2484258458</v>
      </c>
      <c r="EC66" s="372">
        <v>2163731720</v>
      </c>
      <c r="ED66" s="372">
        <v>2069092618</v>
      </c>
      <c r="EE66" s="372">
        <v>2806176193</v>
      </c>
      <c r="EF66" s="372">
        <v>3137532394</v>
      </c>
      <c r="EG66" s="372">
        <v>3284368694</v>
      </c>
      <c r="EH66" s="372">
        <v>4203382757</v>
      </c>
      <c r="EI66" s="372">
        <f t="shared" si="0"/>
        <v>4695383596</v>
      </c>
      <c r="EJ66" s="379">
        <v>62</v>
      </c>
      <c r="EK66" s="379">
        <v>55</v>
      </c>
      <c r="EL66" s="379">
        <v>57</v>
      </c>
      <c r="EM66" s="379">
        <v>57</v>
      </c>
      <c r="EN66" s="379">
        <v>53</v>
      </c>
      <c r="EO66" s="379">
        <v>58</v>
      </c>
      <c r="EP66" s="379">
        <v>55</v>
      </c>
      <c r="EQ66" s="379">
        <v>59</v>
      </c>
      <c r="ER66" s="379">
        <v>56</v>
      </c>
      <c r="ES66" s="379">
        <v>52</v>
      </c>
      <c r="ET66" s="379">
        <v>57</v>
      </c>
      <c r="EU66" s="379">
        <v>56</v>
      </c>
      <c r="EV66" s="379">
        <v>53</v>
      </c>
      <c r="EW66" s="379">
        <f t="shared" si="6"/>
        <v>54</v>
      </c>
    </row>
    <row r="67" spans="1:153" x14ac:dyDescent="0.3">
      <c r="A67" s="371" t="s">
        <v>978</v>
      </c>
      <c r="B67" s="371" t="s">
        <v>56</v>
      </c>
      <c r="C67" s="371" t="s">
        <v>1848</v>
      </c>
      <c r="E67" s="376" t="str">
        <f t="shared" si="1"/>
        <v>تونس Tunisia</v>
      </c>
      <c r="F67" s="372">
        <v>721238086</v>
      </c>
      <c r="G67" s="372">
        <v>977430366</v>
      </c>
      <c r="H67" s="372">
        <v>1021172161</v>
      </c>
      <c r="I67" s="372">
        <v>935492823</v>
      </c>
      <c r="J67" s="372">
        <v>774687359</v>
      </c>
      <c r="K67" s="372">
        <v>832233720</v>
      </c>
      <c r="L67" s="372">
        <v>897296358</v>
      </c>
      <c r="M67" s="372">
        <v>753401718</v>
      </c>
      <c r="N67" s="372">
        <v>611283177</v>
      </c>
      <c r="O67" s="372">
        <v>976546080</v>
      </c>
      <c r="P67" s="372">
        <v>1230941148</v>
      </c>
      <c r="Q67" s="372">
        <v>685381566</v>
      </c>
      <c r="R67" s="372">
        <v>838412646</v>
      </c>
      <c r="S67" s="372">
        <v>951752268</v>
      </c>
      <c r="T67" s="379">
        <v>54</v>
      </c>
      <c r="U67" s="379">
        <v>48</v>
      </c>
      <c r="V67" s="379">
        <v>48</v>
      </c>
      <c r="W67" s="379">
        <v>51</v>
      </c>
      <c r="X67" s="379">
        <v>52</v>
      </c>
      <c r="Y67" s="379">
        <v>52</v>
      </c>
      <c r="Z67" s="379">
        <v>53</v>
      </c>
      <c r="AA67" s="379">
        <v>53</v>
      </c>
      <c r="AB67" s="379">
        <v>54</v>
      </c>
      <c r="AC67" s="379">
        <v>51</v>
      </c>
      <c r="AD67" s="379">
        <v>54</v>
      </c>
      <c r="AE67" s="379">
        <v>61</v>
      </c>
      <c r="AF67" s="379">
        <v>56</v>
      </c>
      <c r="AG67" s="379">
        <f t="shared" si="2"/>
        <v>59</v>
      </c>
      <c r="AH67" s="379"/>
      <c r="AI67" s="376" t="s">
        <v>1368</v>
      </c>
      <c r="AJ67">
        <v>607265633</v>
      </c>
      <c r="AK67">
        <v>899349209</v>
      </c>
      <c r="AL67">
        <v>892394356</v>
      </c>
      <c r="AM67">
        <v>838311762</v>
      </c>
      <c r="AN67">
        <v>701080516</v>
      </c>
      <c r="AO67">
        <v>732193958</v>
      </c>
      <c r="AP67">
        <v>805123770</v>
      </c>
      <c r="AQ67">
        <v>690454883</v>
      </c>
      <c r="AR67">
        <v>565033088</v>
      </c>
      <c r="AS67">
        <v>896044241</v>
      </c>
      <c r="AT67">
        <v>1161197044</v>
      </c>
      <c r="AU67">
        <v>630425563</v>
      </c>
      <c r="AV67">
        <v>782265542</v>
      </c>
      <c r="AW67">
        <v>827818269</v>
      </c>
      <c r="AX67" s="379">
        <v>54</v>
      </c>
      <c r="AY67" s="379">
        <v>47</v>
      </c>
      <c r="AZ67" s="379">
        <v>48</v>
      </c>
      <c r="BA67" s="379">
        <v>50</v>
      </c>
      <c r="BB67" s="379">
        <v>51</v>
      </c>
      <c r="BC67" s="379">
        <v>53</v>
      </c>
      <c r="BD67" s="379">
        <v>53</v>
      </c>
      <c r="BE67" s="379">
        <v>52</v>
      </c>
      <c r="BF67" s="379">
        <v>53</v>
      </c>
      <c r="BG67" s="379">
        <v>48</v>
      </c>
      <c r="BH67" s="379">
        <v>52</v>
      </c>
      <c r="BI67" s="379">
        <v>58</v>
      </c>
      <c r="BJ67" s="379">
        <v>56</v>
      </c>
      <c r="BK67" s="379">
        <f t="shared" si="3"/>
        <v>59</v>
      </c>
      <c r="BL67" s="379"/>
      <c r="BM67" s="376" t="s">
        <v>1368</v>
      </c>
      <c r="BN67">
        <v>113972453</v>
      </c>
      <c r="BO67">
        <v>78081157</v>
      </c>
      <c r="BP67">
        <v>128777805</v>
      </c>
      <c r="BQ67">
        <v>97181061</v>
      </c>
      <c r="BR67">
        <v>73606843</v>
      </c>
      <c r="BS67">
        <v>100039762</v>
      </c>
      <c r="BT67">
        <v>92172588</v>
      </c>
      <c r="BU67">
        <v>62946835</v>
      </c>
      <c r="BV67">
        <v>46250089</v>
      </c>
      <c r="BW67">
        <v>80501839</v>
      </c>
      <c r="BX67">
        <v>69744104</v>
      </c>
      <c r="BY67">
        <v>54956003</v>
      </c>
      <c r="BZ67">
        <v>56147104</v>
      </c>
      <c r="CA67">
        <v>123933999</v>
      </c>
      <c r="CB67" s="379">
        <v>26</v>
      </c>
      <c r="CC67" s="379">
        <v>32</v>
      </c>
      <c r="CD67" s="379">
        <v>29</v>
      </c>
      <c r="CE67" s="379">
        <v>31</v>
      </c>
      <c r="CF67" s="379">
        <v>32</v>
      </c>
      <c r="CG67" s="379">
        <v>32</v>
      </c>
      <c r="CH67" s="379">
        <v>32</v>
      </c>
      <c r="CI67" s="379">
        <v>39</v>
      </c>
      <c r="CJ67" s="379">
        <v>40</v>
      </c>
      <c r="CK67" s="379">
        <v>33</v>
      </c>
      <c r="CL67" s="379">
        <v>38</v>
      </c>
      <c r="CM67" s="379">
        <v>39</v>
      </c>
      <c r="CN67" s="379">
        <v>40</v>
      </c>
      <c r="CO67" s="379">
        <f t="shared" si="4"/>
        <v>40</v>
      </c>
      <c r="CQ67" s="376" t="s">
        <v>1368</v>
      </c>
      <c r="CR67" s="372">
        <v>128091843</v>
      </c>
      <c r="CS67" s="372">
        <v>142451281</v>
      </c>
      <c r="CT67" s="372">
        <v>179458705</v>
      </c>
      <c r="CU67" s="372">
        <v>208951504</v>
      </c>
      <c r="CV67" s="372">
        <v>180337363</v>
      </c>
      <c r="CW67" s="372">
        <v>164377328</v>
      </c>
      <c r="CX67" s="372">
        <v>264959460</v>
      </c>
      <c r="CY67" s="372">
        <v>274853216</v>
      </c>
      <c r="CZ67" s="372">
        <v>213687193</v>
      </c>
      <c r="DA67" s="372">
        <v>255318156</v>
      </c>
      <c r="DB67" s="372">
        <v>331199572</v>
      </c>
      <c r="DC67" s="372">
        <v>263233018</v>
      </c>
      <c r="DD67" s="372">
        <v>284549208</v>
      </c>
      <c r="DE67" s="372">
        <v>516687959</v>
      </c>
      <c r="DF67" s="379">
        <v>77</v>
      </c>
      <c r="DG67" s="379">
        <v>81</v>
      </c>
      <c r="DH67" s="379">
        <v>73</v>
      </c>
      <c r="DI67" s="379">
        <v>74</v>
      </c>
      <c r="DJ67" s="379">
        <v>76</v>
      </c>
      <c r="DK67" s="379">
        <v>79</v>
      </c>
      <c r="DL67" s="379">
        <v>74</v>
      </c>
      <c r="DM67" s="379">
        <v>72</v>
      </c>
      <c r="DN67" s="379">
        <v>73</v>
      </c>
      <c r="DO67" s="379">
        <v>78</v>
      </c>
      <c r="DP67" s="379">
        <v>76</v>
      </c>
      <c r="DQ67" s="379">
        <v>78</v>
      </c>
      <c r="DR67" s="379">
        <v>80</v>
      </c>
      <c r="DS67" s="379">
        <f t="shared" si="5"/>
        <v>70</v>
      </c>
      <c r="DU67" s="376" t="s">
        <v>1368</v>
      </c>
      <c r="DV67" s="372">
        <v>849329929</v>
      </c>
      <c r="DW67" s="372">
        <v>1119881647</v>
      </c>
      <c r="DX67" s="372">
        <v>1200630866</v>
      </c>
      <c r="DY67" s="372">
        <v>1144444327</v>
      </c>
      <c r="DZ67" s="372">
        <v>955024722</v>
      </c>
      <c r="EA67" s="372">
        <v>996611048</v>
      </c>
      <c r="EB67" s="372">
        <v>1162255818</v>
      </c>
      <c r="EC67" s="372">
        <v>1028254934</v>
      </c>
      <c r="ED67" s="372">
        <v>824970370</v>
      </c>
      <c r="EE67" s="372">
        <v>1231864236</v>
      </c>
      <c r="EF67" s="372">
        <v>1562140720</v>
      </c>
      <c r="EG67" s="372">
        <v>948614584</v>
      </c>
      <c r="EH67" s="372">
        <v>1122961854</v>
      </c>
      <c r="EI67" s="372">
        <f t="shared" si="0"/>
        <v>1468440227</v>
      </c>
      <c r="EJ67" s="379">
        <v>70</v>
      </c>
      <c r="EK67" s="379">
        <v>64</v>
      </c>
      <c r="EL67" s="379">
        <v>63</v>
      </c>
      <c r="EM67" s="379">
        <v>67</v>
      </c>
      <c r="EN67" s="379">
        <v>64</v>
      </c>
      <c r="EO67" s="379">
        <v>67</v>
      </c>
      <c r="EP67" s="379">
        <v>65</v>
      </c>
      <c r="EQ67" s="379">
        <v>68</v>
      </c>
      <c r="ER67" s="379">
        <v>69</v>
      </c>
      <c r="ES67" s="379">
        <v>67</v>
      </c>
      <c r="ET67" s="379">
        <v>66</v>
      </c>
      <c r="EU67" s="379">
        <v>77</v>
      </c>
      <c r="EV67" s="379">
        <v>73</v>
      </c>
      <c r="EW67" s="379">
        <f t="shared" si="6"/>
        <v>73</v>
      </c>
    </row>
    <row r="68" spans="1:153" x14ac:dyDescent="0.3">
      <c r="A68" s="371" t="s">
        <v>979</v>
      </c>
      <c r="B68" s="371" t="s">
        <v>57</v>
      </c>
      <c r="C68" s="371" t="s">
        <v>1849</v>
      </c>
      <c r="E68" s="376" t="str">
        <f t="shared" si="1"/>
        <v>ليبيا Libya</v>
      </c>
      <c r="F68" s="372">
        <v>684818242</v>
      </c>
      <c r="G68" s="372">
        <v>689098654</v>
      </c>
      <c r="H68" s="372">
        <v>730445287</v>
      </c>
      <c r="I68" s="372">
        <v>545038709</v>
      </c>
      <c r="J68" s="372">
        <v>444503733</v>
      </c>
      <c r="K68" s="372">
        <v>411704517</v>
      </c>
      <c r="L68" s="372">
        <v>494469448</v>
      </c>
      <c r="M68" s="372">
        <v>469426991</v>
      </c>
      <c r="N68" s="372">
        <v>518669096</v>
      </c>
      <c r="O68" s="372">
        <v>645395794</v>
      </c>
      <c r="P68" s="372">
        <v>599106351</v>
      </c>
      <c r="Q68" s="372">
        <v>844460766</v>
      </c>
      <c r="R68" s="372">
        <v>1017956150</v>
      </c>
      <c r="S68" s="372">
        <v>991985167</v>
      </c>
      <c r="T68" s="379">
        <v>55</v>
      </c>
      <c r="U68" s="379">
        <v>54</v>
      </c>
      <c r="V68" s="379">
        <v>52</v>
      </c>
      <c r="W68" s="379">
        <v>55</v>
      </c>
      <c r="X68" s="379">
        <v>55</v>
      </c>
      <c r="Y68" s="379">
        <v>57</v>
      </c>
      <c r="Z68" s="379">
        <v>57</v>
      </c>
      <c r="AA68" s="379">
        <v>55</v>
      </c>
      <c r="AB68" s="379">
        <v>56</v>
      </c>
      <c r="AC68" s="379">
        <v>56</v>
      </c>
      <c r="AD68" s="379">
        <v>60</v>
      </c>
      <c r="AE68" s="379">
        <v>55</v>
      </c>
      <c r="AF68" s="379">
        <v>53</v>
      </c>
      <c r="AG68" s="379">
        <f t="shared" si="2"/>
        <v>58</v>
      </c>
      <c r="AH68" s="379"/>
      <c r="AI68" s="376" t="s">
        <v>1447</v>
      </c>
      <c r="AJ68">
        <v>518252209</v>
      </c>
      <c r="AK68">
        <v>603915616</v>
      </c>
      <c r="AL68">
        <v>639573338</v>
      </c>
      <c r="AM68">
        <v>494893814</v>
      </c>
      <c r="AN68">
        <v>408790645</v>
      </c>
      <c r="AO68">
        <v>400017108</v>
      </c>
      <c r="AP68">
        <v>486782365</v>
      </c>
      <c r="AQ68">
        <v>434740861</v>
      </c>
      <c r="AR68">
        <v>457744430</v>
      </c>
      <c r="AS68">
        <v>480144029</v>
      </c>
      <c r="AT68">
        <v>475675643</v>
      </c>
      <c r="AU68">
        <v>769697581</v>
      </c>
      <c r="AV68">
        <v>965632897</v>
      </c>
      <c r="AW68">
        <v>920114824</v>
      </c>
      <c r="AX68" s="379">
        <v>55</v>
      </c>
      <c r="AY68" s="379">
        <v>55</v>
      </c>
      <c r="AZ68" s="379">
        <v>51</v>
      </c>
      <c r="BA68" s="379">
        <v>55</v>
      </c>
      <c r="BB68" s="379">
        <v>57</v>
      </c>
      <c r="BC68" s="379">
        <v>57</v>
      </c>
      <c r="BD68" s="379">
        <v>56</v>
      </c>
      <c r="BE68" s="379">
        <v>55</v>
      </c>
      <c r="BF68" s="379">
        <v>55</v>
      </c>
      <c r="BG68" s="379">
        <v>58</v>
      </c>
      <c r="BH68" s="379">
        <v>61</v>
      </c>
      <c r="BI68" s="379">
        <v>54</v>
      </c>
      <c r="BJ68" s="379">
        <v>52</v>
      </c>
      <c r="BK68" s="379">
        <f t="shared" si="3"/>
        <v>58</v>
      </c>
      <c r="BL68" s="379"/>
      <c r="BM68" s="376" t="s">
        <v>1447</v>
      </c>
      <c r="BN68">
        <v>166566033</v>
      </c>
      <c r="BO68">
        <v>85183038</v>
      </c>
      <c r="BP68">
        <v>90871949</v>
      </c>
      <c r="BQ68">
        <v>50144895</v>
      </c>
      <c r="BR68">
        <v>35713088</v>
      </c>
      <c r="BS68">
        <v>11687409</v>
      </c>
      <c r="BT68">
        <v>7687083</v>
      </c>
      <c r="BU68">
        <v>34686130</v>
      </c>
      <c r="BV68">
        <v>60924666</v>
      </c>
      <c r="BW68">
        <v>165251765</v>
      </c>
      <c r="BX68">
        <v>123430708</v>
      </c>
      <c r="BY68">
        <v>74763185</v>
      </c>
      <c r="BZ68">
        <v>52323253</v>
      </c>
      <c r="CA68">
        <v>71870343</v>
      </c>
      <c r="CB68" s="379">
        <v>23</v>
      </c>
      <c r="CC68" s="379">
        <v>29</v>
      </c>
      <c r="CD68" s="379">
        <v>33</v>
      </c>
      <c r="CE68" s="379">
        <v>40</v>
      </c>
      <c r="CF68" s="379">
        <v>41</v>
      </c>
      <c r="CG68" s="379">
        <v>62</v>
      </c>
      <c r="CH68" s="379">
        <v>68</v>
      </c>
      <c r="CI68" s="379">
        <v>48</v>
      </c>
      <c r="CJ68" s="379">
        <v>36</v>
      </c>
      <c r="CK68" s="379">
        <v>28</v>
      </c>
      <c r="CL68" s="379">
        <v>33</v>
      </c>
      <c r="CM68" s="379">
        <v>38</v>
      </c>
      <c r="CN68" s="379">
        <v>43</v>
      </c>
      <c r="CO68" s="379">
        <f t="shared" si="4"/>
        <v>46</v>
      </c>
      <c r="CQ68" s="376" t="s">
        <v>1447</v>
      </c>
      <c r="CR68" s="372">
        <v>129216</v>
      </c>
      <c r="CS68" s="372">
        <v>514321454</v>
      </c>
      <c r="CT68" s="372">
        <v>1671603</v>
      </c>
      <c r="CU68" s="372">
        <v>104068</v>
      </c>
      <c r="CV68" s="372">
        <v>781784</v>
      </c>
      <c r="CW68" s="372">
        <v>114221</v>
      </c>
      <c r="CX68" s="372">
        <v>27850463</v>
      </c>
      <c r="CY68" s="372">
        <v>88876817</v>
      </c>
      <c r="CZ68" s="372">
        <v>33092745</v>
      </c>
      <c r="DA68" s="372">
        <v>343648</v>
      </c>
      <c r="DB68" s="372">
        <v>946394</v>
      </c>
      <c r="DC68" s="372">
        <v>1022045</v>
      </c>
      <c r="DD68" s="372">
        <v>31039058</v>
      </c>
      <c r="DE68" s="372">
        <v>18239665</v>
      </c>
      <c r="DF68" s="379">
        <v>189</v>
      </c>
      <c r="DG68" s="379">
        <v>64</v>
      </c>
      <c r="DH68" s="379">
        <v>149</v>
      </c>
      <c r="DI68" s="379">
        <v>190</v>
      </c>
      <c r="DJ68" s="379">
        <v>160</v>
      </c>
      <c r="DK68" s="379">
        <v>183</v>
      </c>
      <c r="DL68" s="379">
        <v>102</v>
      </c>
      <c r="DM68" s="379">
        <v>89</v>
      </c>
      <c r="DN68" s="379">
        <v>101</v>
      </c>
      <c r="DO68" s="379">
        <v>165</v>
      </c>
      <c r="DP68" s="379">
        <v>153</v>
      </c>
      <c r="DQ68" s="379">
        <v>157</v>
      </c>
      <c r="DR68" s="379">
        <v>111</v>
      </c>
      <c r="DS68" s="379">
        <f t="shared" si="5"/>
        <v>120</v>
      </c>
      <c r="DU68" s="376" t="s">
        <v>1447</v>
      </c>
      <c r="DV68" s="372">
        <v>684947458</v>
      </c>
      <c r="DW68" s="372">
        <v>1203420108</v>
      </c>
      <c r="DX68" s="372">
        <v>732116890</v>
      </c>
      <c r="DY68" s="372">
        <v>545142777</v>
      </c>
      <c r="DZ68" s="372">
        <v>445285517</v>
      </c>
      <c r="EA68" s="372">
        <v>411818738</v>
      </c>
      <c r="EB68" s="372">
        <v>522319911</v>
      </c>
      <c r="EC68" s="372">
        <v>558303808</v>
      </c>
      <c r="ED68" s="372">
        <v>551761841</v>
      </c>
      <c r="EE68" s="372">
        <v>645739442</v>
      </c>
      <c r="EF68" s="372">
        <v>600052745</v>
      </c>
      <c r="EG68" s="372">
        <v>845482811</v>
      </c>
      <c r="EH68" s="372">
        <v>1048995208</v>
      </c>
      <c r="EI68" s="372">
        <f t="shared" si="0"/>
        <v>1010224832</v>
      </c>
      <c r="EJ68" s="379">
        <v>74</v>
      </c>
      <c r="EK68" s="379">
        <v>63</v>
      </c>
      <c r="EL68" s="379">
        <v>73</v>
      </c>
      <c r="EM68" s="379">
        <v>80</v>
      </c>
      <c r="EN68" s="379">
        <v>82</v>
      </c>
      <c r="EO68" s="379">
        <v>82</v>
      </c>
      <c r="EP68" s="379">
        <v>79</v>
      </c>
      <c r="EQ68" s="379">
        <v>76</v>
      </c>
      <c r="ER68" s="379">
        <v>77</v>
      </c>
      <c r="ES68" s="379">
        <v>76</v>
      </c>
      <c r="ET68" s="379">
        <v>85</v>
      </c>
      <c r="EU68" s="379">
        <v>79</v>
      </c>
      <c r="EV68" s="379">
        <v>75</v>
      </c>
      <c r="EW68" s="379">
        <f t="shared" si="6"/>
        <v>80</v>
      </c>
    </row>
    <row r="69" spans="1:153" x14ac:dyDescent="0.3">
      <c r="A69" s="371" t="s">
        <v>1850</v>
      </c>
      <c r="B69" s="371" t="s">
        <v>30</v>
      </c>
      <c r="C69" s="371" t="s">
        <v>1851</v>
      </c>
      <c r="E69" s="376" t="str">
        <f t="shared" si="1"/>
        <v>مصر Egypt</v>
      </c>
      <c r="F69" s="372">
        <v>10498368354</v>
      </c>
      <c r="G69" s="372">
        <v>12055552707</v>
      </c>
      <c r="H69" s="372">
        <v>14344174823</v>
      </c>
      <c r="I69" s="372">
        <v>15181185189</v>
      </c>
      <c r="J69" s="372">
        <v>13974163121</v>
      </c>
      <c r="K69" s="372">
        <v>18901709825</v>
      </c>
      <c r="L69" s="372">
        <v>19360393780</v>
      </c>
      <c r="M69" s="372">
        <v>25794146911</v>
      </c>
      <c r="N69" s="372">
        <v>18896350652</v>
      </c>
      <c r="O69" s="372">
        <v>38710058918</v>
      </c>
      <c r="P69" s="372">
        <v>51710637302</v>
      </c>
      <c r="Q69" s="372">
        <v>28237192213</v>
      </c>
      <c r="R69" s="372">
        <v>32283174071</v>
      </c>
      <c r="S69" s="372">
        <v>43136466745</v>
      </c>
      <c r="T69" s="379">
        <v>24</v>
      </c>
      <c r="U69" s="379">
        <v>22</v>
      </c>
      <c r="V69" s="379">
        <v>19</v>
      </c>
      <c r="W69" s="379">
        <v>11</v>
      </c>
      <c r="X69" s="379">
        <v>12</v>
      </c>
      <c r="Y69" s="379">
        <v>11</v>
      </c>
      <c r="Z69" s="379">
        <v>14</v>
      </c>
      <c r="AA69" s="379">
        <v>11</v>
      </c>
      <c r="AB69" s="379">
        <v>8</v>
      </c>
      <c r="AC69" s="379">
        <v>7</v>
      </c>
      <c r="AD69" s="379">
        <v>7</v>
      </c>
      <c r="AE69" s="379">
        <v>11</v>
      </c>
      <c r="AF69" s="379">
        <v>9</v>
      </c>
      <c r="AG69" s="379">
        <f t="shared" si="2"/>
        <v>7</v>
      </c>
      <c r="AH69" s="379"/>
      <c r="AI69" s="376" t="s">
        <v>1455</v>
      </c>
      <c r="AJ69">
        <v>9372806764</v>
      </c>
      <c r="AK69">
        <v>10896299194</v>
      </c>
      <c r="AL69">
        <v>13040778412</v>
      </c>
      <c r="AM69">
        <v>13876888963</v>
      </c>
      <c r="AN69">
        <v>12952885753</v>
      </c>
      <c r="AO69">
        <v>18183186704</v>
      </c>
      <c r="AP69">
        <v>18815578775</v>
      </c>
      <c r="AQ69">
        <v>25132834840</v>
      </c>
      <c r="AR69">
        <v>18071888583</v>
      </c>
      <c r="AS69">
        <v>38302145663</v>
      </c>
      <c r="AT69">
        <v>50966683184</v>
      </c>
      <c r="AU69">
        <v>27266808350</v>
      </c>
      <c r="AV69">
        <v>31279480944</v>
      </c>
      <c r="AW69">
        <v>41941312437</v>
      </c>
      <c r="AX69" s="379">
        <v>26</v>
      </c>
      <c r="AY69" s="379">
        <v>22</v>
      </c>
      <c r="AZ69" s="379">
        <v>21</v>
      </c>
      <c r="BA69" s="379">
        <v>12</v>
      </c>
      <c r="BB69" s="379">
        <v>13</v>
      </c>
      <c r="BC69" s="379">
        <v>11</v>
      </c>
      <c r="BD69" s="379">
        <v>14</v>
      </c>
      <c r="BE69" s="379">
        <v>10</v>
      </c>
      <c r="BF69" s="379">
        <v>8</v>
      </c>
      <c r="BG69" s="379">
        <v>7</v>
      </c>
      <c r="BH69" s="379">
        <v>6</v>
      </c>
      <c r="BI69" s="379">
        <v>12</v>
      </c>
      <c r="BJ69" s="379">
        <v>8</v>
      </c>
      <c r="BK69" s="379">
        <f t="shared" si="3"/>
        <v>6</v>
      </c>
      <c r="BL69" s="379"/>
      <c r="BM69" s="376" t="s">
        <v>1455</v>
      </c>
      <c r="BN69">
        <v>1125561590</v>
      </c>
      <c r="BO69">
        <v>1159253513</v>
      </c>
      <c r="BP69">
        <v>1303396411</v>
      </c>
      <c r="BQ69">
        <v>1304296226</v>
      </c>
      <c r="BR69">
        <v>1021277368</v>
      </c>
      <c r="BS69">
        <v>718523121</v>
      </c>
      <c r="BT69">
        <v>544815005</v>
      </c>
      <c r="BU69">
        <v>661312071</v>
      </c>
      <c r="BV69">
        <v>824462069</v>
      </c>
      <c r="BW69">
        <v>407913255</v>
      </c>
      <c r="BX69">
        <v>743954118</v>
      </c>
      <c r="BY69">
        <v>970383863</v>
      </c>
      <c r="BZ69">
        <v>1003693127</v>
      </c>
      <c r="CA69">
        <v>1195154308</v>
      </c>
      <c r="CB69" s="379">
        <v>5</v>
      </c>
      <c r="CC69" s="379">
        <v>6</v>
      </c>
      <c r="CD69" s="379">
        <v>5</v>
      </c>
      <c r="CE69" s="379">
        <v>5</v>
      </c>
      <c r="CF69" s="379">
        <v>8</v>
      </c>
      <c r="CG69" s="379">
        <v>9</v>
      </c>
      <c r="CH69" s="379">
        <v>11</v>
      </c>
      <c r="CI69" s="379">
        <v>14</v>
      </c>
      <c r="CJ69" s="379">
        <v>8</v>
      </c>
      <c r="CK69" s="379">
        <v>19</v>
      </c>
      <c r="CL69" s="379">
        <v>12</v>
      </c>
      <c r="CM69" s="379">
        <v>11</v>
      </c>
      <c r="CN69" s="379">
        <v>12</v>
      </c>
      <c r="CO69" s="379">
        <f t="shared" si="4"/>
        <v>18</v>
      </c>
      <c r="CQ69" s="376" t="s">
        <v>1455</v>
      </c>
      <c r="CR69" s="372">
        <v>7520003661</v>
      </c>
      <c r="CS69" s="372">
        <v>7909428723</v>
      </c>
      <c r="CT69" s="372">
        <v>8413949875</v>
      </c>
      <c r="CU69" s="372">
        <v>8719394321</v>
      </c>
      <c r="CV69" s="372">
        <v>7932570482</v>
      </c>
      <c r="CW69" s="372">
        <v>8492303585</v>
      </c>
      <c r="CX69" s="372">
        <v>5635124375</v>
      </c>
      <c r="CY69" s="372">
        <v>10296703257</v>
      </c>
      <c r="CZ69" s="372">
        <v>10128947443</v>
      </c>
      <c r="DA69" s="372">
        <v>15781223594</v>
      </c>
      <c r="DB69" s="372">
        <v>24826884540</v>
      </c>
      <c r="DC69" s="372">
        <v>19755057462</v>
      </c>
      <c r="DD69" s="372">
        <v>29019845136</v>
      </c>
      <c r="DE69" s="372">
        <v>24788833291</v>
      </c>
      <c r="DF69" s="379">
        <v>17</v>
      </c>
      <c r="DG69" s="379">
        <v>17</v>
      </c>
      <c r="DH69" s="379">
        <v>19</v>
      </c>
      <c r="DI69" s="379">
        <v>18</v>
      </c>
      <c r="DJ69" s="379">
        <v>16</v>
      </c>
      <c r="DK69" s="379">
        <v>15</v>
      </c>
      <c r="DL69" s="379">
        <v>21</v>
      </c>
      <c r="DM69" s="379">
        <v>12</v>
      </c>
      <c r="DN69" s="379">
        <v>11</v>
      </c>
      <c r="DO69" s="379">
        <v>9</v>
      </c>
      <c r="DP69" s="379">
        <v>7</v>
      </c>
      <c r="DQ69" s="379">
        <v>10</v>
      </c>
      <c r="DR69" s="379">
        <v>8</v>
      </c>
      <c r="DS69" s="379">
        <f t="shared" si="5"/>
        <v>10</v>
      </c>
      <c r="DU69" s="376" t="s">
        <v>1455</v>
      </c>
      <c r="DV69" s="372">
        <v>18018372015</v>
      </c>
      <c r="DW69" s="372">
        <v>19964981430</v>
      </c>
      <c r="DX69" s="372">
        <v>22758124698</v>
      </c>
      <c r="DY69" s="372">
        <v>23900579510</v>
      </c>
      <c r="DZ69" s="372">
        <v>21906733603</v>
      </c>
      <c r="EA69" s="372">
        <v>27394013410</v>
      </c>
      <c r="EB69" s="372">
        <v>24995518155</v>
      </c>
      <c r="EC69" s="372">
        <v>36090850168</v>
      </c>
      <c r="ED69" s="372">
        <v>29025298095</v>
      </c>
      <c r="EE69" s="372">
        <v>54491282512</v>
      </c>
      <c r="EF69" s="372">
        <v>76537521842</v>
      </c>
      <c r="EG69" s="372">
        <v>47992249675</v>
      </c>
      <c r="EH69" s="372">
        <v>61303019207</v>
      </c>
      <c r="EI69" s="372">
        <f t="shared" si="0"/>
        <v>67925300036</v>
      </c>
      <c r="EJ69" s="379">
        <v>24</v>
      </c>
      <c r="EK69" s="379">
        <v>23</v>
      </c>
      <c r="EL69" s="379">
        <v>21</v>
      </c>
      <c r="EM69" s="379">
        <v>15</v>
      </c>
      <c r="EN69" s="379">
        <v>14</v>
      </c>
      <c r="EO69" s="379">
        <v>11</v>
      </c>
      <c r="EP69" s="379">
        <v>17</v>
      </c>
      <c r="EQ69" s="379">
        <v>10</v>
      </c>
      <c r="ER69" s="379">
        <v>7</v>
      </c>
      <c r="ES69" s="379">
        <v>7</v>
      </c>
      <c r="ET69" s="379">
        <v>7</v>
      </c>
      <c r="EU69" s="379">
        <v>7</v>
      </c>
      <c r="EV69" s="379">
        <v>7</v>
      </c>
      <c r="EW69" s="379">
        <f t="shared" si="6"/>
        <v>7</v>
      </c>
    </row>
    <row r="70" spans="1:153" x14ac:dyDescent="0.3">
      <c r="A70" s="371" t="s">
        <v>1852</v>
      </c>
      <c r="B70" s="371" t="s">
        <v>141</v>
      </c>
      <c r="C70" s="371" t="s">
        <v>1853</v>
      </c>
      <c r="E70" s="376" t="str">
        <f t="shared" si="1"/>
        <v>السودان Sudan</v>
      </c>
      <c r="F70" s="372">
        <v>2137047340</v>
      </c>
      <c r="G70" s="372">
        <v>2060599286</v>
      </c>
      <c r="H70" s="372">
        <v>1806443293</v>
      </c>
      <c r="I70" s="372">
        <v>1920429433</v>
      </c>
      <c r="J70" s="372">
        <v>1807162537</v>
      </c>
      <c r="K70" s="372">
        <v>2397890252</v>
      </c>
      <c r="L70" s="372">
        <v>2499469825</v>
      </c>
      <c r="M70" s="372">
        <v>2233172958</v>
      </c>
      <c r="N70" s="372">
        <v>2655433200</v>
      </c>
      <c r="O70" s="372">
        <v>4398200739</v>
      </c>
      <c r="P70" s="372">
        <v>2792650163</v>
      </c>
      <c r="Q70" s="372">
        <v>2371275579</v>
      </c>
      <c r="R70" s="372">
        <v>2352807262</v>
      </c>
      <c r="S70" s="372">
        <v>3897865151</v>
      </c>
      <c r="T70" s="379">
        <v>41</v>
      </c>
      <c r="U70" s="379">
        <v>39</v>
      </c>
      <c r="V70" s="379">
        <v>40</v>
      </c>
      <c r="W70" s="379">
        <v>42</v>
      </c>
      <c r="X70" s="379">
        <v>40</v>
      </c>
      <c r="Y70" s="379">
        <v>39</v>
      </c>
      <c r="Z70" s="379">
        <v>40</v>
      </c>
      <c r="AA70" s="379">
        <v>42</v>
      </c>
      <c r="AB70" s="379">
        <v>36</v>
      </c>
      <c r="AC70" s="379">
        <v>36</v>
      </c>
      <c r="AD70" s="379">
        <v>47</v>
      </c>
      <c r="AE70" s="379">
        <v>49</v>
      </c>
      <c r="AF70" s="379">
        <v>44</v>
      </c>
      <c r="AG70" s="379">
        <f t="shared" si="2"/>
        <v>42</v>
      </c>
      <c r="AH70" s="379"/>
      <c r="AI70" s="376" t="s">
        <v>1268</v>
      </c>
      <c r="AJ70">
        <v>1077376137</v>
      </c>
      <c r="AK70">
        <v>1081751471</v>
      </c>
      <c r="AL70">
        <v>980638223</v>
      </c>
      <c r="AM70">
        <v>1096244838</v>
      </c>
      <c r="AN70">
        <v>1097481161</v>
      </c>
      <c r="AO70">
        <v>1239050396</v>
      </c>
      <c r="AP70">
        <v>1466548802</v>
      </c>
      <c r="AQ70">
        <v>1138218730</v>
      </c>
      <c r="AR70">
        <v>1106879236</v>
      </c>
      <c r="AS70">
        <v>3252347134</v>
      </c>
      <c r="AT70">
        <v>2318329912</v>
      </c>
      <c r="AU70">
        <v>1853314029</v>
      </c>
      <c r="AV70">
        <v>1958688986</v>
      </c>
      <c r="AW70">
        <v>2622998034</v>
      </c>
      <c r="AX70" s="379">
        <v>49</v>
      </c>
      <c r="AY70" s="379">
        <v>46</v>
      </c>
      <c r="AZ70" s="379">
        <v>45</v>
      </c>
      <c r="BA70" s="379">
        <v>48</v>
      </c>
      <c r="BB70" s="379">
        <v>44</v>
      </c>
      <c r="BC70" s="379">
        <v>47</v>
      </c>
      <c r="BD70" s="379">
        <v>48</v>
      </c>
      <c r="BE70" s="379">
        <v>48</v>
      </c>
      <c r="BF70" s="379">
        <v>45</v>
      </c>
      <c r="BG70" s="379">
        <v>38</v>
      </c>
      <c r="BH70" s="379">
        <v>49</v>
      </c>
      <c r="BI70" s="379">
        <v>48</v>
      </c>
      <c r="BJ70" s="379">
        <v>45</v>
      </c>
      <c r="BK70" s="379">
        <f t="shared" si="3"/>
        <v>45</v>
      </c>
      <c r="BL70" s="379"/>
      <c r="BM70" s="376" t="s">
        <v>1268</v>
      </c>
      <c r="BN70">
        <v>1059671203</v>
      </c>
      <c r="BO70">
        <v>978847815</v>
      </c>
      <c r="BP70">
        <v>825805070</v>
      </c>
      <c r="BQ70">
        <v>824184595</v>
      </c>
      <c r="BR70">
        <v>709681376</v>
      </c>
      <c r="BS70">
        <v>1158839856</v>
      </c>
      <c r="BT70">
        <v>1032921023</v>
      </c>
      <c r="BU70">
        <v>1094954228</v>
      </c>
      <c r="BV70">
        <v>1548553964</v>
      </c>
      <c r="BW70">
        <v>1145853605</v>
      </c>
      <c r="BX70">
        <v>474320251</v>
      </c>
      <c r="BY70">
        <v>517961550</v>
      </c>
      <c r="BZ70">
        <v>394118276</v>
      </c>
      <c r="CA70">
        <v>1274867117</v>
      </c>
      <c r="CB70" s="379">
        <v>6</v>
      </c>
      <c r="CC70" s="379">
        <v>8</v>
      </c>
      <c r="CD70" s="379">
        <v>8</v>
      </c>
      <c r="CE70" s="379">
        <v>8</v>
      </c>
      <c r="CF70" s="379">
        <v>9</v>
      </c>
      <c r="CG70" s="379">
        <v>6</v>
      </c>
      <c r="CH70" s="379">
        <v>7</v>
      </c>
      <c r="CI70" s="379">
        <v>7</v>
      </c>
      <c r="CJ70" s="379">
        <v>4</v>
      </c>
      <c r="CK70" s="379">
        <v>9</v>
      </c>
      <c r="CL70" s="379">
        <v>19</v>
      </c>
      <c r="CM70" s="379">
        <v>20</v>
      </c>
      <c r="CN70" s="379">
        <v>27</v>
      </c>
      <c r="CO70" s="379">
        <f t="shared" si="4"/>
        <v>16</v>
      </c>
      <c r="CQ70" s="376" t="s">
        <v>1268</v>
      </c>
      <c r="CR70" s="372">
        <v>1473274613</v>
      </c>
      <c r="CS70" s="372">
        <v>1955577939</v>
      </c>
      <c r="CT70" s="372">
        <v>2178448547</v>
      </c>
      <c r="CU70" s="372">
        <v>2560161115</v>
      </c>
      <c r="CV70" s="372">
        <v>1958657280</v>
      </c>
      <c r="CW70" s="372">
        <v>2382999986</v>
      </c>
      <c r="CX70" s="372">
        <v>2127786983</v>
      </c>
      <c r="CY70" s="372">
        <v>2137854905</v>
      </c>
      <c r="CZ70" s="372">
        <v>911915427</v>
      </c>
      <c r="DA70" s="372">
        <v>1279192391</v>
      </c>
      <c r="DB70" s="372">
        <v>1673441689</v>
      </c>
      <c r="DC70" s="372">
        <v>3008904070</v>
      </c>
      <c r="DD70" s="372">
        <v>2995017326</v>
      </c>
      <c r="DE70" s="372">
        <v>2031037484</v>
      </c>
      <c r="DF70" s="379">
        <v>49</v>
      </c>
      <c r="DG70" s="379">
        <v>45</v>
      </c>
      <c r="DH70" s="379">
        <v>45</v>
      </c>
      <c r="DI70" s="379">
        <v>40</v>
      </c>
      <c r="DJ70" s="379">
        <v>40</v>
      </c>
      <c r="DK70" s="379">
        <v>41</v>
      </c>
      <c r="DL70" s="379">
        <v>41</v>
      </c>
      <c r="DM70" s="379">
        <v>43</v>
      </c>
      <c r="DN70" s="379">
        <v>52</v>
      </c>
      <c r="DO70" s="379">
        <v>48</v>
      </c>
      <c r="DP70" s="379">
        <v>49</v>
      </c>
      <c r="DQ70" s="379">
        <v>39</v>
      </c>
      <c r="DR70" s="379">
        <v>44</v>
      </c>
      <c r="DS70" s="379">
        <f t="shared" si="5"/>
        <v>47</v>
      </c>
      <c r="DU70" s="376" t="s">
        <v>1268</v>
      </c>
      <c r="DV70" s="372">
        <v>3610321953</v>
      </c>
      <c r="DW70" s="372">
        <v>4016177225</v>
      </c>
      <c r="DX70" s="372">
        <v>3984891840</v>
      </c>
      <c r="DY70" s="372">
        <v>4480590548</v>
      </c>
      <c r="DZ70" s="372">
        <v>3765819817</v>
      </c>
      <c r="EA70" s="372">
        <v>4780890238</v>
      </c>
      <c r="EB70" s="372">
        <v>4627256808</v>
      </c>
      <c r="EC70" s="372">
        <v>4371027863</v>
      </c>
      <c r="ED70" s="372">
        <v>3567348627</v>
      </c>
      <c r="EE70" s="372">
        <v>5677393130</v>
      </c>
      <c r="EF70" s="372">
        <v>4466091852</v>
      </c>
      <c r="EG70" s="372">
        <v>5380179649</v>
      </c>
      <c r="EH70" s="372">
        <v>5347824588</v>
      </c>
      <c r="EI70" s="372">
        <f t="shared" ref="EI70:EI133" si="7">DE70+S70</f>
        <v>5928902635</v>
      </c>
      <c r="EJ70" s="379">
        <v>50</v>
      </c>
      <c r="EK70" s="379">
        <v>46</v>
      </c>
      <c r="EL70" s="379">
        <v>48</v>
      </c>
      <c r="EM70" s="379">
        <v>41</v>
      </c>
      <c r="EN70" s="379">
        <v>42</v>
      </c>
      <c r="EO70" s="379">
        <v>37</v>
      </c>
      <c r="EP70" s="379">
        <v>38</v>
      </c>
      <c r="EQ70" s="379">
        <v>45</v>
      </c>
      <c r="ER70" s="379">
        <v>42</v>
      </c>
      <c r="ES70" s="379">
        <v>42</v>
      </c>
      <c r="ET70" s="379">
        <v>49</v>
      </c>
      <c r="EU70" s="379">
        <v>50</v>
      </c>
      <c r="EV70" s="379">
        <v>48</v>
      </c>
      <c r="EW70" s="379">
        <f t="shared" si="6"/>
        <v>48</v>
      </c>
    </row>
    <row r="71" spans="1:153" x14ac:dyDescent="0.3">
      <c r="A71" s="371" t="s">
        <v>1854</v>
      </c>
      <c r="B71" s="371" t="s">
        <v>1855</v>
      </c>
      <c r="C71" s="371" t="s">
        <v>1856</v>
      </c>
      <c r="E71" s="376" t="str">
        <f t="shared" ref="E71:E134" si="8">B71&amp;" "&amp;PROPER(C71)</f>
        <v>الصحراء الإسبانية (سابقا) Spanish Sahara (Previously)</v>
      </c>
      <c r="F71" s="372"/>
      <c r="G71" s="372"/>
      <c r="H71" s="372"/>
      <c r="I71" s="372"/>
      <c r="J71" s="372"/>
      <c r="K71" s="372"/>
      <c r="L71" s="372"/>
      <c r="M71" s="372"/>
      <c r="N71" s="372"/>
      <c r="O71" s="372"/>
      <c r="P71" s="372"/>
      <c r="Q71" s="372"/>
      <c r="R71" s="372"/>
      <c r="S71" s="372"/>
      <c r="T71" s="379" t="s">
        <v>3</v>
      </c>
      <c r="U71" s="379" t="s">
        <v>3</v>
      </c>
      <c r="V71" s="379" t="s">
        <v>3</v>
      </c>
      <c r="W71" s="379" t="s">
        <v>3</v>
      </c>
      <c r="X71" s="379" t="s">
        <v>3</v>
      </c>
      <c r="Y71" s="379" t="s">
        <v>3</v>
      </c>
      <c r="Z71" s="379" t="s">
        <v>3</v>
      </c>
      <c r="AA71" s="379" t="s">
        <v>3</v>
      </c>
      <c r="AB71" s="379" t="s">
        <v>3</v>
      </c>
      <c r="AC71" s="379" t="s">
        <v>3</v>
      </c>
      <c r="AD71" s="379" t="s">
        <v>3</v>
      </c>
      <c r="AE71" s="379" t="s">
        <v>3</v>
      </c>
      <c r="AF71" s="379" t="s">
        <v>3</v>
      </c>
      <c r="AG71" s="379" t="str">
        <f t="shared" ref="AG71:AG134" si="9">_xlfn.IFNA(RANK(S71,S$6:S$273,0),"")</f>
        <v/>
      </c>
      <c r="AH71" s="379"/>
      <c r="AI71" s="376" t="s">
        <v>1857</v>
      </c>
      <c r="AX71" s="379" t="s">
        <v>3</v>
      </c>
      <c r="AY71" s="379" t="s">
        <v>3</v>
      </c>
      <c r="AZ71" s="379" t="s">
        <v>3</v>
      </c>
      <c r="BA71" s="379" t="s">
        <v>3</v>
      </c>
      <c r="BB71" s="379" t="s">
        <v>3</v>
      </c>
      <c r="BC71" s="379" t="s">
        <v>3</v>
      </c>
      <c r="BD71" s="379" t="s">
        <v>3</v>
      </c>
      <c r="BE71" s="379" t="s">
        <v>3</v>
      </c>
      <c r="BF71" s="379" t="s">
        <v>3</v>
      </c>
      <c r="BG71" s="379" t="s">
        <v>3</v>
      </c>
      <c r="BH71" s="379" t="s">
        <v>3</v>
      </c>
      <c r="BI71" s="379" t="s">
        <v>3</v>
      </c>
      <c r="BJ71" s="379" t="s">
        <v>3</v>
      </c>
      <c r="BK71" s="379" t="str">
        <f t="shared" ref="BK71:BK134" si="10">_xlfn.IFNA(RANK(AW71,AW$6:AW$273,0),"")</f>
        <v/>
      </c>
      <c r="BL71" s="379"/>
      <c r="BM71" s="376" t="s">
        <v>1857</v>
      </c>
      <c r="CB71" s="379" t="s">
        <v>3</v>
      </c>
      <c r="CC71" s="379" t="s">
        <v>3</v>
      </c>
      <c r="CD71" s="379" t="s">
        <v>3</v>
      </c>
      <c r="CE71" s="379" t="s">
        <v>3</v>
      </c>
      <c r="CF71" s="379" t="s">
        <v>3</v>
      </c>
      <c r="CG71" s="379" t="s">
        <v>3</v>
      </c>
      <c r="CH71" s="379" t="s">
        <v>3</v>
      </c>
      <c r="CI71" s="379" t="s">
        <v>3</v>
      </c>
      <c r="CJ71" s="379" t="s">
        <v>3</v>
      </c>
      <c r="CK71" s="379" t="s">
        <v>3</v>
      </c>
      <c r="CL71" s="379" t="s">
        <v>3</v>
      </c>
      <c r="CM71" s="379" t="s">
        <v>3</v>
      </c>
      <c r="CN71" s="379" t="s">
        <v>3</v>
      </c>
      <c r="CO71" s="379" t="str">
        <f t="shared" ref="CO71:CO134" si="11">_xlfn.IFNA(RANK(CA71,CA$6:CA$273,0),"")</f>
        <v/>
      </c>
      <c r="CQ71" s="376" t="s">
        <v>1857</v>
      </c>
      <c r="CR71" s="372"/>
      <c r="CS71" s="372"/>
      <c r="CT71" s="372"/>
      <c r="CU71" s="372"/>
      <c r="CV71" s="372"/>
      <c r="CW71" s="372"/>
      <c r="CX71" s="372"/>
      <c r="CY71" s="372"/>
      <c r="CZ71" s="372"/>
      <c r="DA71" s="372"/>
      <c r="DB71" s="372"/>
      <c r="DC71" s="372"/>
      <c r="DD71" s="372"/>
      <c r="DE71" s="372"/>
      <c r="DF71" s="379" t="s">
        <v>3</v>
      </c>
      <c r="DG71" s="379" t="s">
        <v>3</v>
      </c>
      <c r="DH71" s="379" t="s">
        <v>3</v>
      </c>
      <c r="DI71" s="379" t="s">
        <v>3</v>
      </c>
      <c r="DJ71" s="379" t="s">
        <v>3</v>
      </c>
      <c r="DK71" s="379" t="s">
        <v>3</v>
      </c>
      <c r="DL71" s="379" t="s">
        <v>3</v>
      </c>
      <c r="DM71" s="379" t="s">
        <v>3</v>
      </c>
      <c r="DN71" s="379" t="s">
        <v>3</v>
      </c>
      <c r="DO71" s="379" t="s">
        <v>3</v>
      </c>
      <c r="DP71" s="379" t="s">
        <v>3</v>
      </c>
      <c r="DQ71" s="379" t="s">
        <v>3</v>
      </c>
      <c r="DR71" s="379" t="s">
        <v>3</v>
      </c>
      <c r="DS71" s="379" t="str">
        <f t="shared" ref="DS71:DS134" si="12">_xlfn.IFNA(RANK(DE71,DE$6:DE$273,0),"")</f>
        <v/>
      </c>
      <c r="DU71" s="376" t="s">
        <v>1857</v>
      </c>
      <c r="DV71" s="372">
        <v>0</v>
      </c>
      <c r="DW71" s="372">
        <v>0</v>
      </c>
      <c r="DX71" s="372">
        <v>0</v>
      </c>
      <c r="DY71" s="372">
        <v>0</v>
      </c>
      <c r="DZ71" s="372">
        <v>0</v>
      </c>
      <c r="EA71" s="372">
        <v>0</v>
      </c>
      <c r="EB71" s="372">
        <v>0</v>
      </c>
      <c r="EC71" s="372">
        <v>0</v>
      </c>
      <c r="ED71" s="372">
        <v>0</v>
      </c>
      <c r="EE71" s="372">
        <v>0</v>
      </c>
      <c r="EF71" s="372">
        <v>0</v>
      </c>
      <c r="EG71" s="372">
        <v>0</v>
      </c>
      <c r="EH71" s="372">
        <v>0</v>
      </c>
      <c r="EI71" s="372">
        <f t="shared" si="7"/>
        <v>0</v>
      </c>
      <c r="EJ71" s="379">
        <v>224</v>
      </c>
      <c r="EK71" s="379">
        <v>227</v>
      </c>
      <c r="EL71" s="379">
        <v>223</v>
      </c>
      <c r="EM71" s="379">
        <v>227</v>
      </c>
      <c r="EN71" s="379">
        <v>222</v>
      </c>
      <c r="EO71" s="379">
        <v>227</v>
      </c>
      <c r="EP71" s="379">
        <v>226</v>
      </c>
      <c r="EQ71" s="379">
        <v>227</v>
      </c>
      <c r="ER71" s="379">
        <v>226</v>
      </c>
      <c r="ES71" s="379">
        <v>230</v>
      </c>
      <c r="ET71" s="379">
        <v>230</v>
      </c>
      <c r="EU71" s="379">
        <v>245</v>
      </c>
      <c r="EV71" s="379">
        <v>241</v>
      </c>
      <c r="EW71" s="379">
        <f t="shared" ref="EW71:EW134" si="13">_xlfn.IFNA(RANK(EI71,EI$6:EI$273,0),"")</f>
        <v>236</v>
      </c>
    </row>
    <row r="72" spans="1:153" x14ac:dyDescent="0.3">
      <c r="A72" s="371" t="s">
        <v>1858</v>
      </c>
      <c r="B72" s="371" t="s">
        <v>68</v>
      </c>
      <c r="C72" s="371" t="s">
        <v>1859</v>
      </c>
      <c r="E72" s="376" t="str">
        <f t="shared" si="8"/>
        <v>موريتانيا Mauritania</v>
      </c>
      <c r="F72" s="372">
        <v>85003359</v>
      </c>
      <c r="G72" s="372">
        <v>129810669</v>
      </c>
      <c r="H72" s="372">
        <v>94521428</v>
      </c>
      <c r="I72" s="372">
        <v>79297406</v>
      </c>
      <c r="J72" s="372">
        <v>64932949</v>
      </c>
      <c r="K72" s="372">
        <v>68770009</v>
      </c>
      <c r="L72" s="372">
        <v>88447924</v>
      </c>
      <c r="M72" s="372">
        <v>88540545</v>
      </c>
      <c r="N72" s="372">
        <v>101991145</v>
      </c>
      <c r="O72" s="372">
        <v>141280379</v>
      </c>
      <c r="P72" s="372">
        <v>167285603</v>
      </c>
      <c r="Q72" s="372">
        <v>104144182</v>
      </c>
      <c r="R72" s="372">
        <v>119087606</v>
      </c>
      <c r="S72" s="372">
        <v>127097928</v>
      </c>
      <c r="T72" s="379">
        <v>77</v>
      </c>
      <c r="U72" s="379">
        <v>76</v>
      </c>
      <c r="V72" s="379">
        <v>84</v>
      </c>
      <c r="W72" s="379">
        <v>81</v>
      </c>
      <c r="X72" s="379">
        <v>83</v>
      </c>
      <c r="Y72" s="379">
        <v>88</v>
      </c>
      <c r="Z72" s="379">
        <v>84</v>
      </c>
      <c r="AA72" s="379">
        <v>81</v>
      </c>
      <c r="AB72" s="379">
        <v>75</v>
      </c>
      <c r="AC72" s="379">
        <v>82</v>
      </c>
      <c r="AD72" s="379">
        <v>82</v>
      </c>
      <c r="AE72" s="379">
        <v>86</v>
      </c>
      <c r="AF72" s="379">
        <v>88</v>
      </c>
      <c r="AG72" s="379">
        <f t="shared" si="9"/>
        <v>87</v>
      </c>
      <c r="AH72" s="379"/>
      <c r="AI72" s="376" t="s">
        <v>1632</v>
      </c>
      <c r="AJ72">
        <v>49840064</v>
      </c>
      <c r="AK72">
        <v>45601453</v>
      </c>
      <c r="AL72">
        <v>61735257</v>
      </c>
      <c r="AM72">
        <v>44643322</v>
      </c>
      <c r="AN72">
        <v>48818136</v>
      </c>
      <c r="AO72">
        <v>56069614</v>
      </c>
      <c r="AP72">
        <v>75303800</v>
      </c>
      <c r="AQ72">
        <v>77878310</v>
      </c>
      <c r="AR72">
        <v>97263438</v>
      </c>
      <c r="AS72">
        <v>135929642</v>
      </c>
      <c r="AT72">
        <v>153884205</v>
      </c>
      <c r="AU72">
        <v>98091244</v>
      </c>
      <c r="AV72">
        <v>113276140</v>
      </c>
      <c r="AW72">
        <v>122969001</v>
      </c>
      <c r="AX72" s="379">
        <v>82</v>
      </c>
      <c r="AY72" s="379">
        <v>85</v>
      </c>
      <c r="AZ72" s="379">
        <v>89</v>
      </c>
      <c r="BA72" s="379">
        <v>91</v>
      </c>
      <c r="BB72" s="379">
        <v>88</v>
      </c>
      <c r="BC72" s="379">
        <v>89</v>
      </c>
      <c r="BD72" s="379">
        <v>84</v>
      </c>
      <c r="BE72" s="379">
        <v>82</v>
      </c>
      <c r="BF72" s="379">
        <v>74</v>
      </c>
      <c r="BG72" s="379">
        <v>81</v>
      </c>
      <c r="BH72" s="379">
        <v>82</v>
      </c>
      <c r="BI72" s="379">
        <v>82</v>
      </c>
      <c r="BJ72" s="379">
        <v>83</v>
      </c>
      <c r="BK72" s="379">
        <f t="shared" si="10"/>
        <v>83</v>
      </c>
      <c r="BL72" s="379"/>
      <c r="BM72" s="376" t="s">
        <v>1632</v>
      </c>
      <c r="BN72">
        <v>35163295</v>
      </c>
      <c r="BO72">
        <v>84209216</v>
      </c>
      <c r="BP72">
        <v>32786171</v>
      </c>
      <c r="BQ72">
        <v>34654084</v>
      </c>
      <c r="BR72">
        <v>16114813</v>
      </c>
      <c r="BS72">
        <v>12700395</v>
      </c>
      <c r="BT72">
        <v>13144124</v>
      </c>
      <c r="BU72">
        <v>10662235</v>
      </c>
      <c r="BV72">
        <v>4727707</v>
      </c>
      <c r="BW72">
        <v>5350737</v>
      </c>
      <c r="BX72">
        <v>13401398</v>
      </c>
      <c r="BY72">
        <v>6052938</v>
      </c>
      <c r="BZ72">
        <v>5811466</v>
      </c>
      <c r="CA72">
        <v>4128927</v>
      </c>
      <c r="CB72" s="379">
        <v>46</v>
      </c>
      <c r="CC72" s="379">
        <v>30</v>
      </c>
      <c r="CD72" s="379">
        <v>47</v>
      </c>
      <c r="CE72" s="379">
        <v>42</v>
      </c>
      <c r="CF72" s="379">
        <v>51</v>
      </c>
      <c r="CG72" s="379">
        <v>58</v>
      </c>
      <c r="CH72" s="379">
        <v>60</v>
      </c>
      <c r="CI72" s="379">
        <v>62</v>
      </c>
      <c r="CJ72" s="379">
        <v>71</v>
      </c>
      <c r="CK72" s="379">
        <v>78</v>
      </c>
      <c r="CL72" s="379">
        <v>63</v>
      </c>
      <c r="CM72" s="379">
        <v>77</v>
      </c>
      <c r="CN72" s="379">
        <v>76</v>
      </c>
      <c r="CO72" s="379">
        <f t="shared" si="11"/>
        <v>99</v>
      </c>
      <c r="CQ72" s="376" t="s">
        <v>1632</v>
      </c>
      <c r="CR72" s="372">
        <v>930057</v>
      </c>
      <c r="CS72" s="372">
        <v>14347331</v>
      </c>
      <c r="CT72" s="372">
        <v>11715562</v>
      </c>
      <c r="CU72" s="372">
        <v>25214546</v>
      </c>
      <c r="CV72" s="372">
        <v>7897039</v>
      </c>
      <c r="CW72" s="372">
        <v>1781800</v>
      </c>
      <c r="CX72" s="372">
        <v>10105010</v>
      </c>
      <c r="CY72" s="372">
        <v>12297180</v>
      </c>
      <c r="CZ72" s="372">
        <v>299782</v>
      </c>
      <c r="DA72" s="372">
        <v>817078</v>
      </c>
      <c r="DB72" s="372">
        <v>1004418</v>
      </c>
      <c r="DC72" s="372">
        <v>545404</v>
      </c>
      <c r="DD72" s="372">
        <v>106271</v>
      </c>
      <c r="DE72" s="372">
        <v>1165746</v>
      </c>
      <c r="DF72" s="379">
        <v>160</v>
      </c>
      <c r="DG72" s="379">
        <v>114</v>
      </c>
      <c r="DH72" s="379">
        <v>113</v>
      </c>
      <c r="DI72" s="379">
        <v>100</v>
      </c>
      <c r="DJ72" s="379">
        <v>125</v>
      </c>
      <c r="DK72" s="379">
        <v>140</v>
      </c>
      <c r="DL72" s="379">
        <v>119</v>
      </c>
      <c r="DM72" s="379">
        <v>112</v>
      </c>
      <c r="DN72" s="379">
        <v>169</v>
      </c>
      <c r="DO72" s="379">
        <v>158</v>
      </c>
      <c r="DP72" s="379">
        <v>151</v>
      </c>
      <c r="DQ72" s="379">
        <v>169</v>
      </c>
      <c r="DR72" s="379">
        <v>195</v>
      </c>
      <c r="DS72" s="379">
        <f t="shared" si="12"/>
        <v>164</v>
      </c>
      <c r="DU72" s="376" t="s">
        <v>1632</v>
      </c>
      <c r="DV72" s="372">
        <v>85933416</v>
      </c>
      <c r="DW72" s="372">
        <v>144158000</v>
      </c>
      <c r="DX72" s="372">
        <v>106236990</v>
      </c>
      <c r="DY72" s="372">
        <v>104511952</v>
      </c>
      <c r="DZ72" s="372">
        <v>72829988</v>
      </c>
      <c r="EA72" s="372">
        <v>70551809</v>
      </c>
      <c r="EB72" s="372">
        <v>98552934</v>
      </c>
      <c r="EC72" s="372">
        <v>100837725</v>
      </c>
      <c r="ED72" s="372">
        <v>102290927</v>
      </c>
      <c r="EE72" s="372">
        <v>142097457</v>
      </c>
      <c r="EF72" s="372">
        <v>168290021</v>
      </c>
      <c r="EG72" s="372">
        <v>104689586</v>
      </c>
      <c r="EH72" s="372">
        <v>119193877</v>
      </c>
      <c r="EI72" s="372">
        <f t="shared" si="7"/>
        <v>128263674</v>
      </c>
      <c r="EJ72" s="379">
        <v>102</v>
      </c>
      <c r="EK72" s="379">
        <v>98</v>
      </c>
      <c r="EL72" s="379">
        <v>101</v>
      </c>
      <c r="EM72" s="379">
        <v>102</v>
      </c>
      <c r="EN72" s="379">
        <v>104</v>
      </c>
      <c r="EO72" s="379">
        <v>113</v>
      </c>
      <c r="EP72" s="379">
        <v>106</v>
      </c>
      <c r="EQ72" s="379">
        <v>103</v>
      </c>
      <c r="ER72" s="379">
        <v>105</v>
      </c>
      <c r="ES72" s="379">
        <v>105</v>
      </c>
      <c r="ET72" s="379">
        <v>108</v>
      </c>
      <c r="EU72" s="379">
        <v>112</v>
      </c>
      <c r="EV72" s="379">
        <v>118</v>
      </c>
      <c r="EW72" s="379">
        <f t="shared" si="13"/>
        <v>113</v>
      </c>
    </row>
    <row r="73" spans="1:153" x14ac:dyDescent="0.3">
      <c r="A73" s="371" t="s">
        <v>1860</v>
      </c>
      <c r="B73" s="371" t="s">
        <v>682</v>
      </c>
      <c r="C73" s="371" t="s">
        <v>1861</v>
      </c>
      <c r="E73" s="376" t="str">
        <f t="shared" si="8"/>
        <v>مالي Mali</v>
      </c>
      <c r="F73" s="372">
        <v>24967077</v>
      </c>
      <c r="G73" s="372">
        <v>28332090</v>
      </c>
      <c r="H73" s="372">
        <v>18249445</v>
      </c>
      <c r="I73" s="372">
        <v>10917801</v>
      </c>
      <c r="J73" s="372">
        <v>11036181</v>
      </c>
      <c r="K73" s="372">
        <v>18921926</v>
      </c>
      <c r="L73" s="372">
        <v>12436213</v>
      </c>
      <c r="M73" s="372">
        <v>12593868</v>
      </c>
      <c r="N73" s="372">
        <v>9754741</v>
      </c>
      <c r="O73" s="372">
        <v>9738722</v>
      </c>
      <c r="P73" s="372">
        <v>20559009</v>
      </c>
      <c r="Q73" s="372">
        <v>11096849</v>
      </c>
      <c r="R73" s="372">
        <v>11649768</v>
      </c>
      <c r="S73" s="372">
        <v>12969023</v>
      </c>
      <c r="T73" s="379">
        <v>98</v>
      </c>
      <c r="U73" s="379">
        <v>94</v>
      </c>
      <c r="V73" s="379">
        <v>114</v>
      </c>
      <c r="W73" s="379">
        <v>123</v>
      </c>
      <c r="X73" s="379">
        <v>115</v>
      </c>
      <c r="Y73" s="379">
        <v>111</v>
      </c>
      <c r="Z73" s="379">
        <v>124</v>
      </c>
      <c r="AA73" s="379">
        <v>118</v>
      </c>
      <c r="AB73" s="379">
        <v>122</v>
      </c>
      <c r="AC73" s="379">
        <v>131</v>
      </c>
      <c r="AD73" s="379">
        <v>121</v>
      </c>
      <c r="AE73" s="379">
        <v>133</v>
      </c>
      <c r="AF73" s="379">
        <v>131</v>
      </c>
      <c r="AG73" s="379">
        <f t="shared" si="9"/>
        <v>130</v>
      </c>
      <c r="AH73" s="379"/>
      <c r="AI73" s="376" t="s">
        <v>1626</v>
      </c>
      <c r="AJ73">
        <v>19736956</v>
      </c>
      <c r="AK73">
        <v>24378030</v>
      </c>
      <c r="AL73">
        <v>15946454</v>
      </c>
      <c r="AM73">
        <v>8972457</v>
      </c>
      <c r="AN73">
        <v>10122866</v>
      </c>
      <c r="AO73">
        <v>15875960</v>
      </c>
      <c r="AP73">
        <v>11527735</v>
      </c>
      <c r="AQ73">
        <v>10955423</v>
      </c>
      <c r="AR73">
        <v>9380851</v>
      </c>
      <c r="AS73">
        <v>9394584</v>
      </c>
      <c r="AT73">
        <v>10802470</v>
      </c>
      <c r="AU73">
        <v>9777658</v>
      </c>
      <c r="AV73">
        <v>11508709</v>
      </c>
      <c r="AW73">
        <v>10871055</v>
      </c>
      <c r="AX73" s="379">
        <v>97</v>
      </c>
      <c r="AY73" s="379">
        <v>95</v>
      </c>
      <c r="AZ73" s="379">
        <v>109</v>
      </c>
      <c r="BA73" s="379">
        <v>119</v>
      </c>
      <c r="BB73" s="379">
        <v>113</v>
      </c>
      <c r="BC73" s="379">
        <v>111</v>
      </c>
      <c r="BD73" s="379">
        <v>120</v>
      </c>
      <c r="BE73" s="379">
        <v>119</v>
      </c>
      <c r="BF73" s="379">
        <v>121</v>
      </c>
      <c r="BG73" s="379">
        <v>127</v>
      </c>
      <c r="BH73" s="379">
        <v>124</v>
      </c>
      <c r="BI73" s="379">
        <v>130</v>
      </c>
      <c r="BJ73" s="379">
        <v>125</v>
      </c>
      <c r="BK73" s="379">
        <f t="shared" si="10"/>
        <v>127</v>
      </c>
      <c r="BL73" s="379"/>
      <c r="BM73" s="376" t="s">
        <v>1626</v>
      </c>
      <c r="BN73">
        <v>5230121</v>
      </c>
      <c r="BO73">
        <v>3954060</v>
      </c>
      <c r="BP73">
        <v>2302991</v>
      </c>
      <c r="BQ73">
        <v>1945344</v>
      </c>
      <c r="BR73">
        <v>913315</v>
      </c>
      <c r="BS73">
        <v>3045966</v>
      </c>
      <c r="BT73">
        <v>908478</v>
      </c>
      <c r="BU73">
        <v>1638445</v>
      </c>
      <c r="BV73">
        <v>373890</v>
      </c>
      <c r="BW73">
        <v>344138</v>
      </c>
      <c r="BX73">
        <v>9756539</v>
      </c>
      <c r="BY73">
        <v>1319191</v>
      </c>
      <c r="BZ73">
        <v>141059</v>
      </c>
      <c r="CA73">
        <v>2097968</v>
      </c>
      <c r="CB73" s="379">
        <v>74</v>
      </c>
      <c r="CC73" s="379">
        <v>80</v>
      </c>
      <c r="CD73" s="379">
        <v>89</v>
      </c>
      <c r="CE73" s="379">
        <v>96</v>
      </c>
      <c r="CF73" s="379">
        <v>102</v>
      </c>
      <c r="CG73" s="379">
        <v>86</v>
      </c>
      <c r="CH73" s="379">
        <v>106</v>
      </c>
      <c r="CI73" s="379">
        <v>97</v>
      </c>
      <c r="CJ73" s="379">
        <v>110</v>
      </c>
      <c r="CK73" s="379">
        <v>117</v>
      </c>
      <c r="CL73" s="379">
        <v>66</v>
      </c>
      <c r="CM73" s="379">
        <v>106</v>
      </c>
      <c r="CN73" s="379">
        <v>133</v>
      </c>
      <c r="CO73" s="379">
        <f t="shared" si="11"/>
        <v>104</v>
      </c>
      <c r="CQ73" s="376" t="s">
        <v>1626</v>
      </c>
      <c r="CR73" s="372">
        <v>11001492</v>
      </c>
      <c r="CS73" s="372">
        <v>3969225</v>
      </c>
      <c r="CT73" s="372">
        <v>695501</v>
      </c>
      <c r="CU73" s="372">
        <v>792360</v>
      </c>
      <c r="CV73" s="372">
        <v>191938</v>
      </c>
      <c r="CW73" s="372">
        <v>679740</v>
      </c>
      <c r="CX73" s="372">
        <v>95136</v>
      </c>
      <c r="CY73" s="372">
        <v>152281</v>
      </c>
      <c r="CZ73" s="372">
        <v>808355</v>
      </c>
      <c r="DA73" s="372">
        <v>2301</v>
      </c>
      <c r="DB73" s="372">
        <v>15861</v>
      </c>
      <c r="DC73" s="372">
        <v>208842</v>
      </c>
      <c r="DD73" s="372">
        <v>81703</v>
      </c>
      <c r="DE73" s="372">
        <v>88033</v>
      </c>
      <c r="DF73" s="379">
        <v>116</v>
      </c>
      <c r="DG73" s="379">
        <v>130</v>
      </c>
      <c r="DH73" s="379">
        <v>166</v>
      </c>
      <c r="DI73" s="379">
        <v>162</v>
      </c>
      <c r="DJ73" s="379">
        <v>179</v>
      </c>
      <c r="DK73" s="379">
        <v>156</v>
      </c>
      <c r="DL73" s="379">
        <v>192</v>
      </c>
      <c r="DM73" s="379">
        <v>184</v>
      </c>
      <c r="DN73" s="379">
        <v>156</v>
      </c>
      <c r="DO73" s="379">
        <v>216</v>
      </c>
      <c r="DP73" s="379">
        <v>201</v>
      </c>
      <c r="DQ73" s="379">
        <v>183</v>
      </c>
      <c r="DR73" s="379">
        <v>197</v>
      </c>
      <c r="DS73" s="379">
        <f t="shared" si="12"/>
        <v>198</v>
      </c>
      <c r="DU73" s="376" t="s">
        <v>1626</v>
      </c>
      <c r="DV73" s="372">
        <v>35968569</v>
      </c>
      <c r="DW73" s="372">
        <v>32301315</v>
      </c>
      <c r="DX73" s="372">
        <v>18944946</v>
      </c>
      <c r="DY73" s="372">
        <v>11710161</v>
      </c>
      <c r="DZ73" s="372">
        <v>11228119</v>
      </c>
      <c r="EA73" s="372">
        <v>19601666</v>
      </c>
      <c r="EB73" s="372">
        <v>12531349</v>
      </c>
      <c r="EC73" s="372">
        <v>12746149</v>
      </c>
      <c r="ED73" s="372">
        <v>10563096</v>
      </c>
      <c r="EE73" s="372">
        <v>9741023</v>
      </c>
      <c r="EF73" s="372">
        <v>20574870</v>
      </c>
      <c r="EG73" s="372">
        <v>11305691</v>
      </c>
      <c r="EH73" s="372">
        <v>11731471</v>
      </c>
      <c r="EI73" s="372">
        <f t="shared" si="7"/>
        <v>13057056</v>
      </c>
      <c r="EJ73" s="379">
        <v>116</v>
      </c>
      <c r="EK73" s="379">
        <v>120</v>
      </c>
      <c r="EL73" s="379">
        <v>135</v>
      </c>
      <c r="EM73" s="379">
        <v>142</v>
      </c>
      <c r="EN73" s="379">
        <v>140</v>
      </c>
      <c r="EO73" s="379">
        <v>129</v>
      </c>
      <c r="EP73" s="379">
        <v>143</v>
      </c>
      <c r="EQ73" s="379">
        <v>137</v>
      </c>
      <c r="ER73" s="379">
        <v>145</v>
      </c>
      <c r="ES73" s="379">
        <v>150</v>
      </c>
      <c r="ET73" s="379">
        <v>141</v>
      </c>
      <c r="EU73" s="379">
        <v>153</v>
      </c>
      <c r="EV73" s="379">
        <v>148</v>
      </c>
      <c r="EW73" s="379">
        <f t="shared" si="13"/>
        <v>145</v>
      </c>
    </row>
    <row r="74" spans="1:153" x14ac:dyDescent="0.3">
      <c r="A74" s="371" t="s">
        <v>1862</v>
      </c>
      <c r="B74" s="371" t="s">
        <v>703</v>
      </c>
      <c r="C74" s="371" t="s">
        <v>1863</v>
      </c>
      <c r="E74" s="376" t="str">
        <f t="shared" si="8"/>
        <v>النيجر Niger</v>
      </c>
      <c r="F74" s="372">
        <v>13432198</v>
      </c>
      <c r="G74" s="372">
        <v>20553733</v>
      </c>
      <c r="H74" s="372">
        <v>7406538</v>
      </c>
      <c r="I74" s="372">
        <v>6468587</v>
      </c>
      <c r="J74" s="372">
        <v>9660583</v>
      </c>
      <c r="K74" s="372">
        <v>5393324</v>
      </c>
      <c r="L74" s="372">
        <v>9108382</v>
      </c>
      <c r="M74" s="372">
        <v>6725635</v>
      </c>
      <c r="N74" s="372">
        <v>12627889</v>
      </c>
      <c r="O74" s="372">
        <v>8962850</v>
      </c>
      <c r="P74" s="372">
        <v>5068961</v>
      </c>
      <c r="Q74" s="372">
        <v>15317354</v>
      </c>
      <c r="R74" s="372">
        <v>3963147</v>
      </c>
      <c r="S74" s="372">
        <v>2894549</v>
      </c>
      <c r="T74" s="379">
        <v>111</v>
      </c>
      <c r="U74" s="379">
        <v>106</v>
      </c>
      <c r="V74" s="379">
        <v>132</v>
      </c>
      <c r="W74" s="379">
        <v>132</v>
      </c>
      <c r="X74" s="379">
        <v>120</v>
      </c>
      <c r="Y74" s="379">
        <v>132</v>
      </c>
      <c r="Z74" s="379">
        <v>129</v>
      </c>
      <c r="AA74" s="379">
        <v>130</v>
      </c>
      <c r="AB74" s="379">
        <v>118</v>
      </c>
      <c r="AC74" s="379">
        <v>133</v>
      </c>
      <c r="AD74" s="379">
        <v>138</v>
      </c>
      <c r="AE74" s="379">
        <v>124</v>
      </c>
      <c r="AF74" s="379">
        <v>146</v>
      </c>
      <c r="AG74" s="379">
        <f t="shared" si="9"/>
        <v>153</v>
      </c>
      <c r="AH74" s="379"/>
      <c r="AI74" s="376" t="s">
        <v>1555</v>
      </c>
      <c r="AJ74">
        <v>9242135</v>
      </c>
      <c r="AK74">
        <v>12673717</v>
      </c>
      <c r="AL74">
        <v>4312684</v>
      </c>
      <c r="AM74">
        <v>4320168</v>
      </c>
      <c r="AN74">
        <v>7347925</v>
      </c>
      <c r="AO74">
        <v>3500654</v>
      </c>
      <c r="AP74">
        <v>6719170</v>
      </c>
      <c r="AQ74">
        <v>5999316</v>
      </c>
      <c r="AR74">
        <v>8074894</v>
      </c>
      <c r="AS74">
        <v>4480888</v>
      </c>
      <c r="AT74">
        <v>2539115</v>
      </c>
      <c r="AU74">
        <v>14584300</v>
      </c>
      <c r="AV74">
        <v>3222948</v>
      </c>
      <c r="AW74">
        <v>1673877</v>
      </c>
      <c r="AX74" s="379">
        <v>112</v>
      </c>
      <c r="AY74" s="379">
        <v>110</v>
      </c>
      <c r="AZ74" s="379">
        <v>136</v>
      </c>
      <c r="BA74" s="379">
        <v>133</v>
      </c>
      <c r="BB74" s="379">
        <v>122</v>
      </c>
      <c r="BC74" s="379">
        <v>138</v>
      </c>
      <c r="BD74" s="379">
        <v>132</v>
      </c>
      <c r="BE74" s="379">
        <v>129</v>
      </c>
      <c r="BF74" s="379">
        <v>122</v>
      </c>
      <c r="BG74" s="379">
        <v>141</v>
      </c>
      <c r="BH74" s="379">
        <v>146</v>
      </c>
      <c r="BI74" s="379">
        <v>121</v>
      </c>
      <c r="BJ74" s="379">
        <v>142</v>
      </c>
      <c r="BK74" s="379">
        <f t="shared" si="10"/>
        <v>155</v>
      </c>
      <c r="BL74" s="379"/>
      <c r="BM74" s="376" t="s">
        <v>1555</v>
      </c>
      <c r="BN74">
        <v>4190063</v>
      </c>
      <c r="BO74">
        <v>7880016</v>
      </c>
      <c r="BP74">
        <v>3093854</v>
      </c>
      <c r="BQ74">
        <v>2148419</v>
      </c>
      <c r="BR74">
        <v>2312658</v>
      </c>
      <c r="BS74">
        <v>1892670</v>
      </c>
      <c r="BT74">
        <v>2389212</v>
      </c>
      <c r="BU74">
        <v>726319</v>
      </c>
      <c r="BV74">
        <v>4552995</v>
      </c>
      <c r="BW74">
        <v>4481962</v>
      </c>
      <c r="BX74">
        <v>2529846</v>
      </c>
      <c r="BY74">
        <v>733054</v>
      </c>
      <c r="BZ74">
        <v>740199</v>
      </c>
      <c r="CA74">
        <v>1220672</v>
      </c>
      <c r="CB74" s="379">
        <v>78</v>
      </c>
      <c r="CC74" s="379">
        <v>72</v>
      </c>
      <c r="CD74" s="379">
        <v>86</v>
      </c>
      <c r="CE74" s="379">
        <v>93</v>
      </c>
      <c r="CF74" s="379">
        <v>82</v>
      </c>
      <c r="CG74" s="379">
        <v>95</v>
      </c>
      <c r="CH74" s="379">
        <v>86</v>
      </c>
      <c r="CI74" s="379">
        <v>108</v>
      </c>
      <c r="CJ74" s="379">
        <v>73</v>
      </c>
      <c r="CK74" s="379">
        <v>82</v>
      </c>
      <c r="CL74" s="379">
        <v>91</v>
      </c>
      <c r="CM74" s="379">
        <v>110</v>
      </c>
      <c r="CN74" s="379">
        <v>111</v>
      </c>
      <c r="CO74" s="379">
        <f t="shared" si="11"/>
        <v>115</v>
      </c>
      <c r="CQ74" s="376" t="s">
        <v>1555</v>
      </c>
      <c r="CR74" s="372">
        <v>312997</v>
      </c>
      <c r="CS74" s="372">
        <v>836480</v>
      </c>
      <c r="CT74" s="372">
        <v>857672</v>
      </c>
      <c r="CU74" s="372">
        <v>218602</v>
      </c>
      <c r="CV74" s="372">
        <v>1901618</v>
      </c>
      <c r="CW74" s="372">
        <v>55030</v>
      </c>
      <c r="CX74" s="372">
        <v>1994717</v>
      </c>
      <c r="CY74" s="372">
        <v>353091</v>
      </c>
      <c r="CZ74" s="372">
        <v>192458</v>
      </c>
      <c r="DA74" s="372">
        <v>648066</v>
      </c>
      <c r="DB74" s="372">
        <v>794616</v>
      </c>
      <c r="DC74" s="372">
        <v>1156661</v>
      </c>
      <c r="DD74" s="372">
        <v>793812</v>
      </c>
      <c r="DE74" s="372">
        <v>378269</v>
      </c>
      <c r="DF74" s="379">
        <v>177</v>
      </c>
      <c r="DG74" s="379">
        <v>163</v>
      </c>
      <c r="DH74" s="379">
        <v>159</v>
      </c>
      <c r="DI74" s="379">
        <v>181</v>
      </c>
      <c r="DJ74" s="379">
        <v>145</v>
      </c>
      <c r="DK74" s="379">
        <v>193</v>
      </c>
      <c r="DL74" s="379">
        <v>150</v>
      </c>
      <c r="DM74" s="379">
        <v>168</v>
      </c>
      <c r="DN74" s="379">
        <v>175</v>
      </c>
      <c r="DO74" s="379">
        <v>162</v>
      </c>
      <c r="DP74" s="379">
        <v>156</v>
      </c>
      <c r="DQ74" s="379">
        <v>156</v>
      </c>
      <c r="DR74" s="379">
        <v>165</v>
      </c>
      <c r="DS74" s="379">
        <f t="shared" si="12"/>
        <v>184</v>
      </c>
      <c r="DU74" s="376" t="s">
        <v>1555</v>
      </c>
      <c r="DV74" s="372">
        <v>13745195</v>
      </c>
      <c r="DW74" s="372">
        <v>21390213</v>
      </c>
      <c r="DX74" s="372">
        <v>8264210</v>
      </c>
      <c r="DY74" s="372">
        <v>6687189</v>
      </c>
      <c r="DZ74" s="372">
        <v>11562201</v>
      </c>
      <c r="EA74" s="372">
        <v>5448354</v>
      </c>
      <c r="EB74" s="372">
        <v>11103099</v>
      </c>
      <c r="EC74" s="372">
        <v>7078726</v>
      </c>
      <c r="ED74" s="372">
        <v>12820347</v>
      </c>
      <c r="EE74" s="372">
        <v>9610916</v>
      </c>
      <c r="EF74" s="372">
        <v>5863577</v>
      </c>
      <c r="EG74" s="372">
        <v>16474015</v>
      </c>
      <c r="EH74" s="372">
        <v>4756959</v>
      </c>
      <c r="EI74" s="372">
        <f t="shared" si="7"/>
        <v>3272818</v>
      </c>
      <c r="EJ74" s="379">
        <v>139</v>
      </c>
      <c r="EK74" s="379">
        <v>132</v>
      </c>
      <c r="EL74" s="379">
        <v>148</v>
      </c>
      <c r="EM74" s="379">
        <v>153</v>
      </c>
      <c r="EN74" s="379">
        <v>138</v>
      </c>
      <c r="EO74" s="379">
        <v>156</v>
      </c>
      <c r="EP74" s="379">
        <v>145</v>
      </c>
      <c r="EQ74" s="379">
        <v>152</v>
      </c>
      <c r="ER74" s="379">
        <v>142</v>
      </c>
      <c r="ES74" s="379">
        <v>151</v>
      </c>
      <c r="ET74" s="379">
        <v>156</v>
      </c>
      <c r="EU74" s="379">
        <v>145</v>
      </c>
      <c r="EV74" s="379">
        <v>166</v>
      </c>
      <c r="EW74" s="379">
        <f t="shared" si="13"/>
        <v>174</v>
      </c>
    </row>
    <row r="75" spans="1:153" x14ac:dyDescent="0.3">
      <c r="A75" s="371" t="s">
        <v>1864</v>
      </c>
      <c r="B75" s="371" t="s">
        <v>191</v>
      </c>
      <c r="C75" s="371" t="s">
        <v>1865</v>
      </c>
      <c r="E75" s="376" t="str">
        <f t="shared" si="8"/>
        <v>تشاد Chad</v>
      </c>
      <c r="F75" s="372">
        <v>17669335</v>
      </c>
      <c r="G75" s="372">
        <v>19186170</v>
      </c>
      <c r="H75" s="372">
        <v>13311604</v>
      </c>
      <c r="I75" s="372">
        <v>16694301</v>
      </c>
      <c r="J75" s="372">
        <v>8455108</v>
      </c>
      <c r="K75" s="372">
        <v>7393223</v>
      </c>
      <c r="L75" s="372">
        <v>9023548</v>
      </c>
      <c r="M75" s="372">
        <v>13283342</v>
      </c>
      <c r="N75" s="372">
        <v>16183123</v>
      </c>
      <c r="O75" s="372">
        <v>11272379</v>
      </c>
      <c r="P75" s="372">
        <v>4257391</v>
      </c>
      <c r="Q75" s="372">
        <v>11774575</v>
      </c>
      <c r="R75" s="372">
        <v>22669364</v>
      </c>
      <c r="S75" s="372">
        <v>30386493</v>
      </c>
      <c r="T75" s="379">
        <v>102</v>
      </c>
      <c r="U75" s="379">
        <v>108</v>
      </c>
      <c r="V75" s="379">
        <v>116</v>
      </c>
      <c r="W75" s="379">
        <v>117</v>
      </c>
      <c r="X75" s="379">
        <v>124</v>
      </c>
      <c r="Y75" s="379">
        <v>128</v>
      </c>
      <c r="Z75" s="379">
        <v>130</v>
      </c>
      <c r="AA75" s="379">
        <v>114</v>
      </c>
      <c r="AB75" s="379">
        <v>112</v>
      </c>
      <c r="AC75" s="379">
        <v>127</v>
      </c>
      <c r="AD75" s="379">
        <v>143</v>
      </c>
      <c r="AE75" s="379">
        <v>132</v>
      </c>
      <c r="AF75" s="379">
        <v>119</v>
      </c>
      <c r="AG75" s="379">
        <f t="shared" si="9"/>
        <v>114</v>
      </c>
      <c r="AH75" s="379"/>
      <c r="AI75" s="376" t="s">
        <v>1574</v>
      </c>
      <c r="AJ75">
        <v>1575694</v>
      </c>
      <c r="AK75">
        <v>2773339</v>
      </c>
      <c r="AL75">
        <v>1297552</v>
      </c>
      <c r="AM75">
        <v>3528435</v>
      </c>
      <c r="AN75">
        <v>1545062</v>
      </c>
      <c r="AO75">
        <v>1448866</v>
      </c>
      <c r="AP75">
        <v>1862458</v>
      </c>
      <c r="AQ75">
        <v>4085765</v>
      </c>
      <c r="AR75">
        <v>5514419</v>
      </c>
      <c r="AS75">
        <v>7039348</v>
      </c>
      <c r="AT75">
        <v>1183211</v>
      </c>
      <c r="AU75">
        <v>9825433</v>
      </c>
      <c r="AV75">
        <v>18637014</v>
      </c>
      <c r="AW75">
        <v>23657975</v>
      </c>
      <c r="AX75" s="379">
        <v>144</v>
      </c>
      <c r="AY75" s="379">
        <v>141</v>
      </c>
      <c r="AZ75" s="379">
        <v>151</v>
      </c>
      <c r="BA75" s="379">
        <v>137</v>
      </c>
      <c r="BB75" s="379">
        <v>144</v>
      </c>
      <c r="BC75" s="379">
        <v>148</v>
      </c>
      <c r="BD75" s="379">
        <v>146</v>
      </c>
      <c r="BE75" s="379">
        <v>135</v>
      </c>
      <c r="BF75" s="379">
        <v>129</v>
      </c>
      <c r="BG75" s="379">
        <v>135</v>
      </c>
      <c r="BH75" s="379">
        <v>156</v>
      </c>
      <c r="BI75" s="379">
        <v>129</v>
      </c>
      <c r="BJ75" s="379">
        <v>117</v>
      </c>
      <c r="BK75" s="379">
        <f t="shared" si="10"/>
        <v>112</v>
      </c>
      <c r="BL75" s="379"/>
      <c r="BM75" s="376" t="s">
        <v>1574</v>
      </c>
      <c r="BN75">
        <v>16093641</v>
      </c>
      <c r="BO75">
        <v>16412831</v>
      </c>
      <c r="BP75">
        <v>12014052</v>
      </c>
      <c r="BQ75">
        <v>13165866</v>
      </c>
      <c r="BR75">
        <v>6910046</v>
      </c>
      <c r="BS75">
        <v>5944357</v>
      </c>
      <c r="BT75">
        <v>7161090</v>
      </c>
      <c r="BU75">
        <v>9197577</v>
      </c>
      <c r="BV75">
        <v>10668704</v>
      </c>
      <c r="BW75">
        <v>4233031</v>
      </c>
      <c r="BX75">
        <v>3074180</v>
      </c>
      <c r="BY75">
        <v>1949142</v>
      </c>
      <c r="BZ75">
        <v>4032350</v>
      </c>
      <c r="CA75">
        <v>6728518</v>
      </c>
      <c r="CB75" s="379">
        <v>57</v>
      </c>
      <c r="CC75" s="379">
        <v>60</v>
      </c>
      <c r="CD75" s="379">
        <v>67</v>
      </c>
      <c r="CE75" s="379">
        <v>65</v>
      </c>
      <c r="CF75" s="379">
        <v>66</v>
      </c>
      <c r="CG75" s="379">
        <v>75</v>
      </c>
      <c r="CH75" s="379">
        <v>73</v>
      </c>
      <c r="CI75" s="379">
        <v>64</v>
      </c>
      <c r="CJ75" s="379">
        <v>59</v>
      </c>
      <c r="CK75" s="379">
        <v>83</v>
      </c>
      <c r="CL75" s="379">
        <v>88</v>
      </c>
      <c r="CM75" s="379">
        <v>98</v>
      </c>
      <c r="CN75" s="379">
        <v>87</v>
      </c>
      <c r="CO75" s="379">
        <f t="shared" si="11"/>
        <v>87</v>
      </c>
      <c r="CQ75" s="376" t="s">
        <v>1574</v>
      </c>
      <c r="CR75" s="372">
        <v>16421</v>
      </c>
      <c r="CS75" s="372">
        <v>162640</v>
      </c>
      <c r="CT75" s="372">
        <v>2666</v>
      </c>
      <c r="CU75" s="372">
        <v>34199</v>
      </c>
      <c r="CV75" s="372">
        <v>1886</v>
      </c>
      <c r="CW75" s="372">
        <v>128501</v>
      </c>
      <c r="CX75" s="372">
        <v>411128</v>
      </c>
      <c r="CY75" s="372">
        <v>83745</v>
      </c>
      <c r="CZ75" s="372">
        <v>1843310</v>
      </c>
      <c r="DA75" s="372">
        <v>55552681</v>
      </c>
      <c r="DB75" s="372">
        <v>35594</v>
      </c>
      <c r="DC75" s="372">
        <v>2119827</v>
      </c>
      <c r="DD75" s="372">
        <v>4028166</v>
      </c>
      <c r="DE75" s="372">
        <v>2748950</v>
      </c>
      <c r="DF75" s="379">
        <v>205</v>
      </c>
      <c r="DG75" s="379">
        <v>192</v>
      </c>
      <c r="DH75" s="379">
        <v>213</v>
      </c>
      <c r="DI75" s="379">
        <v>202</v>
      </c>
      <c r="DJ75" s="379">
        <v>215</v>
      </c>
      <c r="DK75" s="379">
        <v>180</v>
      </c>
      <c r="DL75" s="379">
        <v>171</v>
      </c>
      <c r="DM75" s="379">
        <v>193</v>
      </c>
      <c r="DN75" s="379">
        <v>142</v>
      </c>
      <c r="DO75" s="379">
        <v>103</v>
      </c>
      <c r="DP75" s="379">
        <v>192</v>
      </c>
      <c r="DQ75" s="379">
        <v>144</v>
      </c>
      <c r="DR75" s="379">
        <v>144</v>
      </c>
      <c r="DS75" s="379">
        <f t="shared" si="12"/>
        <v>148</v>
      </c>
      <c r="DU75" s="376" t="s">
        <v>1574</v>
      </c>
      <c r="DV75" s="372">
        <v>17685756</v>
      </c>
      <c r="DW75" s="372">
        <v>19348810</v>
      </c>
      <c r="DX75" s="372">
        <v>13314270</v>
      </c>
      <c r="DY75" s="372">
        <v>16728500</v>
      </c>
      <c r="DZ75" s="372">
        <v>8456994</v>
      </c>
      <c r="EA75" s="372">
        <v>7521724</v>
      </c>
      <c r="EB75" s="372">
        <v>9434676</v>
      </c>
      <c r="EC75" s="372">
        <v>13367087</v>
      </c>
      <c r="ED75" s="372">
        <v>18026433</v>
      </c>
      <c r="EE75" s="372">
        <v>66825060</v>
      </c>
      <c r="EF75" s="372">
        <v>4292985</v>
      </c>
      <c r="EG75" s="372">
        <v>13894402</v>
      </c>
      <c r="EH75" s="372">
        <v>26697530</v>
      </c>
      <c r="EI75" s="372">
        <f t="shared" si="7"/>
        <v>33135443</v>
      </c>
      <c r="EJ75" s="379">
        <v>129</v>
      </c>
      <c r="EK75" s="379">
        <v>134</v>
      </c>
      <c r="EL75" s="379">
        <v>140</v>
      </c>
      <c r="EM75" s="379">
        <v>134</v>
      </c>
      <c r="EN75" s="379">
        <v>152</v>
      </c>
      <c r="EO75" s="379">
        <v>148</v>
      </c>
      <c r="EP75" s="379">
        <v>147</v>
      </c>
      <c r="EQ75" s="379">
        <v>136</v>
      </c>
      <c r="ER75" s="379">
        <v>135</v>
      </c>
      <c r="ES75" s="379">
        <v>121</v>
      </c>
      <c r="ET75" s="379">
        <v>164</v>
      </c>
      <c r="EU75" s="379">
        <v>148</v>
      </c>
      <c r="EV75" s="379">
        <v>140</v>
      </c>
      <c r="EW75" s="379">
        <f t="shared" si="13"/>
        <v>129</v>
      </c>
    </row>
    <row r="76" spans="1:153" x14ac:dyDescent="0.3">
      <c r="A76" s="371" t="s">
        <v>1866</v>
      </c>
      <c r="B76" s="371" t="s">
        <v>150</v>
      </c>
      <c r="C76" s="371" t="s">
        <v>1867</v>
      </c>
      <c r="E76" s="376" t="str">
        <f t="shared" si="8"/>
        <v>السنغال Senegal</v>
      </c>
      <c r="F76" s="372">
        <v>103181983</v>
      </c>
      <c r="G76" s="372">
        <v>165633734</v>
      </c>
      <c r="H76" s="372">
        <v>154605450</v>
      </c>
      <c r="I76" s="372">
        <v>124847034</v>
      </c>
      <c r="J76" s="372">
        <v>99469081</v>
      </c>
      <c r="K76" s="372">
        <v>129470062</v>
      </c>
      <c r="L76" s="372">
        <v>125408590</v>
      </c>
      <c r="M76" s="372">
        <v>101877585</v>
      </c>
      <c r="N76" s="372">
        <v>98844706</v>
      </c>
      <c r="O76" s="372">
        <v>187972084</v>
      </c>
      <c r="P76" s="372">
        <v>179307986</v>
      </c>
      <c r="Q76" s="372">
        <v>127535000</v>
      </c>
      <c r="R76" s="372">
        <v>145804582</v>
      </c>
      <c r="S76" s="372">
        <v>159176861</v>
      </c>
      <c r="T76" s="379">
        <v>74</v>
      </c>
      <c r="U76" s="379">
        <v>69</v>
      </c>
      <c r="V76" s="379">
        <v>73</v>
      </c>
      <c r="W76" s="379">
        <v>73</v>
      </c>
      <c r="X76" s="379">
        <v>80</v>
      </c>
      <c r="Y76" s="379">
        <v>77</v>
      </c>
      <c r="Z76" s="379">
        <v>79</v>
      </c>
      <c r="AA76" s="379">
        <v>80</v>
      </c>
      <c r="AB76" s="379">
        <v>77</v>
      </c>
      <c r="AC76" s="379">
        <v>78</v>
      </c>
      <c r="AD76" s="379">
        <v>79</v>
      </c>
      <c r="AE76" s="379">
        <v>81</v>
      </c>
      <c r="AF76" s="379">
        <v>82</v>
      </c>
      <c r="AG76" s="379">
        <f t="shared" si="9"/>
        <v>82</v>
      </c>
      <c r="AH76" s="379"/>
      <c r="AI76" s="376" t="s">
        <v>1550</v>
      </c>
      <c r="AJ76">
        <v>76431437</v>
      </c>
      <c r="AK76">
        <v>140002725</v>
      </c>
      <c r="AL76">
        <v>133522991</v>
      </c>
      <c r="AM76">
        <v>110061446</v>
      </c>
      <c r="AN76">
        <v>83180156</v>
      </c>
      <c r="AO76">
        <v>112303233</v>
      </c>
      <c r="AP76">
        <v>117971388</v>
      </c>
      <c r="AQ76">
        <v>92736818</v>
      </c>
      <c r="AR76">
        <v>95330531</v>
      </c>
      <c r="AS76">
        <v>162063788</v>
      </c>
      <c r="AT76">
        <v>172964477</v>
      </c>
      <c r="AU76">
        <v>117830159</v>
      </c>
      <c r="AV76">
        <v>122212730</v>
      </c>
      <c r="AW76">
        <v>154527960</v>
      </c>
      <c r="AX76" s="379">
        <v>75</v>
      </c>
      <c r="AY76" s="379">
        <v>71</v>
      </c>
      <c r="AZ76" s="379">
        <v>74</v>
      </c>
      <c r="BA76" s="379">
        <v>75</v>
      </c>
      <c r="BB76" s="379">
        <v>82</v>
      </c>
      <c r="BC76" s="379">
        <v>79</v>
      </c>
      <c r="BD76" s="379">
        <v>77</v>
      </c>
      <c r="BE76" s="379">
        <v>80</v>
      </c>
      <c r="BF76" s="379">
        <v>75</v>
      </c>
      <c r="BG76" s="379">
        <v>78</v>
      </c>
      <c r="BH76" s="379">
        <v>77</v>
      </c>
      <c r="BI76" s="379">
        <v>79</v>
      </c>
      <c r="BJ76" s="379">
        <v>82</v>
      </c>
      <c r="BK76" s="379">
        <f t="shared" si="10"/>
        <v>79</v>
      </c>
      <c r="BL76" s="379"/>
      <c r="BM76" s="376" t="s">
        <v>1550</v>
      </c>
      <c r="BN76">
        <v>26750546</v>
      </c>
      <c r="BO76">
        <v>25631009</v>
      </c>
      <c r="BP76">
        <v>21082459</v>
      </c>
      <c r="BQ76">
        <v>14785588</v>
      </c>
      <c r="BR76">
        <v>16288925</v>
      </c>
      <c r="BS76">
        <v>17166829</v>
      </c>
      <c r="BT76">
        <v>7437202</v>
      </c>
      <c r="BU76">
        <v>9140767</v>
      </c>
      <c r="BV76">
        <v>3514175</v>
      </c>
      <c r="BW76">
        <v>25908296</v>
      </c>
      <c r="BX76">
        <v>6343509</v>
      </c>
      <c r="BY76">
        <v>9704841</v>
      </c>
      <c r="BZ76">
        <v>23591852</v>
      </c>
      <c r="CA76">
        <v>4648901</v>
      </c>
      <c r="CB76" s="379">
        <v>52</v>
      </c>
      <c r="CC76" s="379">
        <v>54</v>
      </c>
      <c r="CD76" s="379">
        <v>55</v>
      </c>
      <c r="CE76" s="379">
        <v>62</v>
      </c>
      <c r="CF76" s="379">
        <v>50</v>
      </c>
      <c r="CG76" s="379">
        <v>53</v>
      </c>
      <c r="CH76" s="379">
        <v>70</v>
      </c>
      <c r="CI76" s="379">
        <v>65</v>
      </c>
      <c r="CJ76" s="379">
        <v>80</v>
      </c>
      <c r="CK76" s="379">
        <v>50</v>
      </c>
      <c r="CL76" s="379">
        <v>76</v>
      </c>
      <c r="CM76" s="379">
        <v>64</v>
      </c>
      <c r="CN76" s="379">
        <v>52</v>
      </c>
      <c r="CO76" s="379">
        <f t="shared" si="11"/>
        <v>97</v>
      </c>
      <c r="CQ76" s="376" t="s">
        <v>1550</v>
      </c>
      <c r="CR76" s="372">
        <v>881352</v>
      </c>
      <c r="CS76" s="372">
        <v>1226679</v>
      </c>
      <c r="CT76" s="372">
        <v>444264</v>
      </c>
      <c r="CU76" s="372">
        <v>718330</v>
      </c>
      <c r="CV76" s="372">
        <v>540964</v>
      </c>
      <c r="CW76" s="372">
        <v>385590</v>
      </c>
      <c r="CX76" s="372">
        <v>533702</v>
      </c>
      <c r="CY76" s="372">
        <v>517734</v>
      </c>
      <c r="CZ76" s="372">
        <v>587877</v>
      </c>
      <c r="DA76" s="372">
        <v>1692130</v>
      </c>
      <c r="DB76" s="372">
        <v>2108432</v>
      </c>
      <c r="DC76" s="372">
        <v>2088606</v>
      </c>
      <c r="DD76" s="372">
        <v>2075902</v>
      </c>
      <c r="DE76" s="372">
        <v>3927063</v>
      </c>
      <c r="DF76" s="379">
        <v>161</v>
      </c>
      <c r="DG76" s="379">
        <v>155</v>
      </c>
      <c r="DH76" s="379">
        <v>175</v>
      </c>
      <c r="DI76" s="379">
        <v>164</v>
      </c>
      <c r="DJ76" s="379">
        <v>164</v>
      </c>
      <c r="DK76" s="379">
        <v>167</v>
      </c>
      <c r="DL76" s="379">
        <v>167</v>
      </c>
      <c r="DM76" s="379">
        <v>164</v>
      </c>
      <c r="DN76" s="379">
        <v>161</v>
      </c>
      <c r="DO76" s="379">
        <v>147</v>
      </c>
      <c r="DP76" s="379">
        <v>145</v>
      </c>
      <c r="DQ76" s="379">
        <v>145</v>
      </c>
      <c r="DR76" s="379">
        <v>152</v>
      </c>
      <c r="DS76" s="379">
        <f t="shared" si="12"/>
        <v>138</v>
      </c>
      <c r="DU76" s="376" t="s">
        <v>1550</v>
      </c>
      <c r="DV76" s="372">
        <v>104063335</v>
      </c>
      <c r="DW76" s="372">
        <v>166860413</v>
      </c>
      <c r="DX76" s="372">
        <v>155049714</v>
      </c>
      <c r="DY76" s="372">
        <v>125565364</v>
      </c>
      <c r="DZ76" s="372">
        <v>100010045</v>
      </c>
      <c r="EA76" s="372">
        <v>129855652</v>
      </c>
      <c r="EB76" s="372">
        <v>125942292</v>
      </c>
      <c r="EC76" s="372">
        <v>102395319</v>
      </c>
      <c r="ED76" s="372">
        <v>99432583</v>
      </c>
      <c r="EE76" s="372">
        <v>189664214</v>
      </c>
      <c r="EF76" s="372">
        <v>181416418</v>
      </c>
      <c r="EG76" s="372">
        <v>129623606</v>
      </c>
      <c r="EH76" s="372">
        <v>147880484</v>
      </c>
      <c r="EI76" s="372">
        <f t="shared" si="7"/>
        <v>163103924</v>
      </c>
      <c r="EJ76" s="379">
        <v>98</v>
      </c>
      <c r="EK76" s="379">
        <v>95</v>
      </c>
      <c r="EL76" s="379">
        <v>94</v>
      </c>
      <c r="EM76" s="379">
        <v>97</v>
      </c>
      <c r="EN76" s="379">
        <v>101</v>
      </c>
      <c r="EO76" s="379">
        <v>101</v>
      </c>
      <c r="EP76" s="379">
        <v>98</v>
      </c>
      <c r="EQ76" s="379">
        <v>102</v>
      </c>
      <c r="ER76" s="379">
        <v>108</v>
      </c>
      <c r="ES76" s="379">
        <v>101</v>
      </c>
      <c r="ET76" s="379">
        <v>106</v>
      </c>
      <c r="EU76" s="379">
        <v>106</v>
      </c>
      <c r="EV76" s="379">
        <v>111</v>
      </c>
      <c r="EW76" s="379">
        <f t="shared" si="13"/>
        <v>110</v>
      </c>
    </row>
    <row r="77" spans="1:153" x14ac:dyDescent="0.3">
      <c r="A77" s="371" t="s">
        <v>1868</v>
      </c>
      <c r="B77" s="371" t="s">
        <v>634</v>
      </c>
      <c r="C77" s="371" t="s">
        <v>1869</v>
      </c>
      <c r="E77" s="376" t="str">
        <f t="shared" si="8"/>
        <v>جامبيا Gambia</v>
      </c>
      <c r="F77" s="372">
        <v>14507455</v>
      </c>
      <c r="G77" s="372">
        <v>22681786</v>
      </c>
      <c r="H77" s="372">
        <v>22262745</v>
      </c>
      <c r="I77" s="372">
        <v>13717587</v>
      </c>
      <c r="J77" s="372">
        <v>11456936</v>
      </c>
      <c r="K77" s="372">
        <v>16947788</v>
      </c>
      <c r="L77" s="372">
        <v>12856664</v>
      </c>
      <c r="M77" s="372">
        <v>16359097</v>
      </c>
      <c r="N77" s="372">
        <v>12821655</v>
      </c>
      <c r="O77" s="372">
        <v>21754821</v>
      </c>
      <c r="P77" s="372">
        <v>21186645</v>
      </c>
      <c r="Q77" s="372">
        <v>30982156</v>
      </c>
      <c r="R77" s="372">
        <v>23234332</v>
      </c>
      <c r="S77" s="372">
        <v>37783954</v>
      </c>
      <c r="T77" s="379">
        <v>106</v>
      </c>
      <c r="U77" s="379">
        <v>101</v>
      </c>
      <c r="V77" s="379">
        <v>107</v>
      </c>
      <c r="W77" s="379">
        <v>120</v>
      </c>
      <c r="X77" s="379">
        <v>114</v>
      </c>
      <c r="Y77" s="379">
        <v>116</v>
      </c>
      <c r="Z77" s="379">
        <v>123</v>
      </c>
      <c r="AA77" s="379">
        <v>112</v>
      </c>
      <c r="AB77" s="379">
        <v>117</v>
      </c>
      <c r="AC77" s="379">
        <v>120</v>
      </c>
      <c r="AD77" s="379">
        <v>119</v>
      </c>
      <c r="AE77" s="379">
        <v>110</v>
      </c>
      <c r="AF77" s="379">
        <v>117</v>
      </c>
      <c r="AG77" s="379">
        <f t="shared" si="9"/>
        <v>107</v>
      </c>
      <c r="AH77" s="379"/>
      <c r="AI77" s="376" t="s">
        <v>1578</v>
      </c>
      <c r="AJ77">
        <v>13218895</v>
      </c>
      <c r="AK77">
        <v>20727644</v>
      </c>
      <c r="AL77">
        <v>20807388</v>
      </c>
      <c r="AM77">
        <v>12548412</v>
      </c>
      <c r="AN77">
        <v>9974790</v>
      </c>
      <c r="AO77">
        <v>14650805</v>
      </c>
      <c r="AP77">
        <v>11342270</v>
      </c>
      <c r="AQ77">
        <v>14964486</v>
      </c>
      <c r="AR77">
        <v>9807536</v>
      </c>
      <c r="AS77">
        <v>20542519</v>
      </c>
      <c r="AT77">
        <v>17652291</v>
      </c>
      <c r="AU77">
        <v>29334736</v>
      </c>
      <c r="AV77">
        <v>22594341</v>
      </c>
      <c r="AW77">
        <v>36845351</v>
      </c>
      <c r="AX77" s="379">
        <v>103</v>
      </c>
      <c r="AY77" s="379">
        <v>99</v>
      </c>
      <c r="AZ77" s="379">
        <v>105</v>
      </c>
      <c r="BA77" s="379">
        <v>114</v>
      </c>
      <c r="BB77" s="379">
        <v>114</v>
      </c>
      <c r="BC77" s="379">
        <v>115</v>
      </c>
      <c r="BD77" s="379">
        <v>121</v>
      </c>
      <c r="BE77" s="379">
        <v>112</v>
      </c>
      <c r="BF77" s="379">
        <v>120</v>
      </c>
      <c r="BG77" s="379">
        <v>116</v>
      </c>
      <c r="BH77" s="379">
        <v>117</v>
      </c>
      <c r="BI77" s="379">
        <v>106</v>
      </c>
      <c r="BJ77" s="379">
        <v>113</v>
      </c>
      <c r="BK77" s="379">
        <f t="shared" si="10"/>
        <v>103</v>
      </c>
      <c r="BL77" s="379"/>
      <c r="BM77" s="376" t="s">
        <v>1578</v>
      </c>
      <c r="BN77">
        <v>1288560</v>
      </c>
      <c r="BO77">
        <v>1954142</v>
      </c>
      <c r="BP77">
        <v>1455357</v>
      </c>
      <c r="BQ77">
        <v>1169175</v>
      </c>
      <c r="BR77">
        <v>1482146</v>
      </c>
      <c r="BS77">
        <v>2296983</v>
      </c>
      <c r="BT77">
        <v>1514394</v>
      </c>
      <c r="BU77">
        <v>1394611</v>
      </c>
      <c r="BV77">
        <v>3014119</v>
      </c>
      <c r="BW77">
        <v>1212302</v>
      </c>
      <c r="BX77">
        <v>3534354</v>
      </c>
      <c r="BY77">
        <v>1647420</v>
      </c>
      <c r="BZ77">
        <v>639991</v>
      </c>
      <c r="CA77">
        <v>938603</v>
      </c>
      <c r="CB77" s="379">
        <v>97</v>
      </c>
      <c r="CC77" s="379">
        <v>88</v>
      </c>
      <c r="CD77" s="379">
        <v>99</v>
      </c>
      <c r="CE77" s="379">
        <v>101</v>
      </c>
      <c r="CF77" s="379">
        <v>92</v>
      </c>
      <c r="CG77" s="379">
        <v>90</v>
      </c>
      <c r="CH77" s="379">
        <v>99</v>
      </c>
      <c r="CI77" s="379">
        <v>99</v>
      </c>
      <c r="CJ77" s="379">
        <v>82</v>
      </c>
      <c r="CK77" s="379">
        <v>96</v>
      </c>
      <c r="CL77" s="379">
        <v>87</v>
      </c>
      <c r="CM77" s="379">
        <v>102</v>
      </c>
      <c r="CN77" s="379">
        <v>114</v>
      </c>
      <c r="CO77" s="379">
        <f t="shared" si="11"/>
        <v>117</v>
      </c>
      <c r="CQ77" s="376" t="s">
        <v>1578</v>
      </c>
      <c r="CR77" s="372">
        <v>11669</v>
      </c>
      <c r="CS77" s="372">
        <v>1639138</v>
      </c>
      <c r="CT77" s="372"/>
      <c r="CU77" s="372">
        <v>4129</v>
      </c>
      <c r="CV77" s="372">
        <v>53260</v>
      </c>
      <c r="CW77" s="372">
        <v>1179</v>
      </c>
      <c r="CX77" s="372">
        <v>1275881</v>
      </c>
      <c r="CY77" s="372">
        <v>1269585</v>
      </c>
      <c r="CZ77" s="372">
        <v>815382</v>
      </c>
      <c r="DA77" s="372">
        <v>60209</v>
      </c>
      <c r="DB77" s="372">
        <v>507385</v>
      </c>
      <c r="DC77" s="372">
        <v>54263</v>
      </c>
      <c r="DD77" s="372">
        <v>17382059</v>
      </c>
      <c r="DE77" s="372">
        <v>484738</v>
      </c>
      <c r="DF77" s="379">
        <v>210</v>
      </c>
      <c r="DG77" s="379">
        <v>149</v>
      </c>
      <c r="DH77" s="379" t="s">
        <v>3</v>
      </c>
      <c r="DI77" s="379">
        <v>213</v>
      </c>
      <c r="DJ77" s="379">
        <v>191</v>
      </c>
      <c r="DK77" s="379">
        <v>213</v>
      </c>
      <c r="DL77" s="379">
        <v>155</v>
      </c>
      <c r="DM77" s="379">
        <v>154</v>
      </c>
      <c r="DN77" s="379">
        <v>155</v>
      </c>
      <c r="DO77" s="379">
        <v>186</v>
      </c>
      <c r="DP77" s="379">
        <v>160</v>
      </c>
      <c r="DQ77" s="379">
        <v>200</v>
      </c>
      <c r="DR77" s="379">
        <v>123</v>
      </c>
      <c r="DS77" s="379">
        <f t="shared" si="12"/>
        <v>178</v>
      </c>
      <c r="DU77" s="376" t="s">
        <v>1578</v>
      </c>
      <c r="DV77" s="372">
        <v>14519124</v>
      </c>
      <c r="DW77" s="372">
        <v>24320924</v>
      </c>
      <c r="DX77" s="372">
        <v>22262745</v>
      </c>
      <c r="DY77" s="372">
        <v>13721716</v>
      </c>
      <c r="DZ77" s="372">
        <v>11510196</v>
      </c>
      <c r="EA77" s="372">
        <v>16948967</v>
      </c>
      <c r="EB77" s="372">
        <v>14132545</v>
      </c>
      <c r="EC77" s="372">
        <v>17628682</v>
      </c>
      <c r="ED77" s="372">
        <v>13637037</v>
      </c>
      <c r="EE77" s="372">
        <v>21815030</v>
      </c>
      <c r="EF77" s="372">
        <v>21694030</v>
      </c>
      <c r="EG77" s="372">
        <v>31036419</v>
      </c>
      <c r="EH77" s="372">
        <v>40616391</v>
      </c>
      <c r="EI77" s="372">
        <f t="shared" si="7"/>
        <v>38268692</v>
      </c>
      <c r="EJ77" s="379">
        <v>133</v>
      </c>
      <c r="EK77" s="379">
        <v>128</v>
      </c>
      <c r="EL77" s="379">
        <v>130</v>
      </c>
      <c r="EM77" s="379">
        <v>137</v>
      </c>
      <c r="EN77" s="379">
        <v>139</v>
      </c>
      <c r="EO77" s="379">
        <v>131</v>
      </c>
      <c r="EP77" s="379">
        <v>140</v>
      </c>
      <c r="EQ77" s="379">
        <v>134</v>
      </c>
      <c r="ER77" s="379">
        <v>141</v>
      </c>
      <c r="ES77" s="379">
        <v>142</v>
      </c>
      <c r="ET77" s="379">
        <v>138</v>
      </c>
      <c r="EU77" s="379">
        <v>133</v>
      </c>
      <c r="EV77" s="379">
        <v>130</v>
      </c>
      <c r="EW77" s="379">
        <f t="shared" si="13"/>
        <v>127</v>
      </c>
    </row>
    <row r="78" spans="1:153" x14ac:dyDescent="0.3">
      <c r="A78" s="371" t="s">
        <v>1870</v>
      </c>
      <c r="B78" s="371" t="s">
        <v>72</v>
      </c>
      <c r="C78" s="371" t="s">
        <v>1871</v>
      </c>
      <c r="E78" s="376" t="str">
        <f t="shared" si="8"/>
        <v>غينيا Guinea</v>
      </c>
      <c r="F78" s="372">
        <v>61306473</v>
      </c>
      <c r="G78" s="372">
        <v>137355810</v>
      </c>
      <c r="H78" s="372">
        <v>175818622</v>
      </c>
      <c r="I78" s="372">
        <v>115532301</v>
      </c>
      <c r="J78" s="372">
        <v>151566432</v>
      </c>
      <c r="K78" s="372">
        <v>137354525</v>
      </c>
      <c r="L78" s="372">
        <v>99187102</v>
      </c>
      <c r="M78" s="372">
        <v>118334267</v>
      </c>
      <c r="N78" s="372">
        <v>102271428</v>
      </c>
      <c r="O78" s="372">
        <v>152525819</v>
      </c>
      <c r="P78" s="372">
        <v>169507470</v>
      </c>
      <c r="Q78" s="372">
        <v>197824407</v>
      </c>
      <c r="R78" s="372">
        <v>248987916</v>
      </c>
      <c r="S78" s="372">
        <v>386663024</v>
      </c>
      <c r="T78" s="379">
        <v>83</v>
      </c>
      <c r="U78" s="379">
        <v>75</v>
      </c>
      <c r="V78" s="379">
        <v>70</v>
      </c>
      <c r="W78" s="379">
        <v>75</v>
      </c>
      <c r="X78" s="379">
        <v>71</v>
      </c>
      <c r="Y78" s="379">
        <v>74</v>
      </c>
      <c r="Z78" s="379">
        <v>83</v>
      </c>
      <c r="AA78" s="379">
        <v>78</v>
      </c>
      <c r="AB78" s="379">
        <v>74</v>
      </c>
      <c r="AC78" s="379">
        <v>81</v>
      </c>
      <c r="AD78" s="379">
        <v>81</v>
      </c>
      <c r="AE78" s="379">
        <v>73</v>
      </c>
      <c r="AF78" s="379">
        <v>74</v>
      </c>
      <c r="AG78" s="379">
        <f t="shared" si="9"/>
        <v>71</v>
      </c>
      <c r="AH78" s="379"/>
      <c r="AI78" s="376" t="s">
        <v>1607</v>
      </c>
      <c r="AJ78">
        <v>46864570</v>
      </c>
      <c r="AK78">
        <v>112540211</v>
      </c>
      <c r="AL78">
        <v>155797332</v>
      </c>
      <c r="AM78">
        <v>103755137</v>
      </c>
      <c r="AN78">
        <v>142650234</v>
      </c>
      <c r="AO78">
        <v>129281134</v>
      </c>
      <c r="AP78">
        <v>91947214</v>
      </c>
      <c r="AQ78">
        <v>109336787</v>
      </c>
      <c r="AR78">
        <v>98233720</v>
      </c>
      <c r="AS78">
        <v>148600381</v>
      </c>
      <c r="AT78">
        <v>161980583</v>
      </c>
      <c r="AU78">
        <v>193534102</v>
      </c>
      <c r="AV78">
        <v>230073699</v>
      </c>
      <c r="AW78">
        <v>374671153</v>
      </c>
      <c r="AX78" s="379">
        <v>83</v>
      </c>
      <c r="AY78" s="379">
        <v>75</v>
      </c>
      <c r="AZ78" s="379">
        <v>70</v>
      </c>
      <c r="BA78" s="379">
        <v>76</v>
      </c>
      <c r="BB78" s="379">
        <v>70</v>
      </c>
      <c r="BC78" s="379">
        <v>76</v>
      </c>
      <c r="BD78" s="379">
        <v>82</v>
      </c>
      <c r="BE78" s="379">
        <v>77</v>
      </c>
      <c r="BF78" s="379">
        <v>73</v>
      </c>
      <c r="BG78" s="379">
        <v>80</v>
      </c>
      <c r="BH78" s="379">
        <v>79</v>
      </c>
      <c r="BI78" s="379">
        <v>72</v>
      </c>
      <c r="BJ78" s="379">
        <v>74</v>
      </c>
      <c r="BK78" s="379">
        <f t="shared" si="10"/>
        <v>69</v>
      </c>
      <c r="BL78" s="379"/>
      <c r="BM78" s="376" t="s">
        <v>1607</v>
      </c>
      <c r="BN78">
        <v>14441903</v>
      </c>
      <c r="BO78">
        <v>24815599</v>
      </c>
      <c r="BP78">
        <v>20021290</v>
      </c>
      <c r="BQ78">
        <v>11777164</v>
      </c>
      <c r="BR78">
        <v>8916198</v>
      </c>
      <c r="BS78">
        <v>8073391</v>
      </c>
      <c r="BT78">
        <v>7239888</v>
      </c>
      <c r="BU78">
        <v>8997480</v>
      </c>
      <c r="BV78">
        <v>4037708</v>
      </c>
      <c r="BW78">
        <v>3925438</v>
      </c>
      <c r="BX78">
        <v>7526887</v>
      </c>
      <c r="BY78">
        <v>4290305</v>
      </c>
      <c r="BZ78">
        <v>18914217</v>
      </c>
      <c r="CA78">
        <v>11991871</v>
      </c>
      <c r="CB78" s="379">
        <v>58</v>
      </c>
      <c r="CC78" s="379">
        <v>55</v>
      </c>
      <c r="CD78" s="379">
        <v>57</v>
      </c>
      <c r="CE78" s="379">
        <v>68</v>
      </c>
      <c r="CF78" s="379">
        <v>62</v>
      </c>
      <c r="CG78" s="379">
        <v>70</v>
      </c>
      <c r="CH78" s="379">
        <v>72</v>
      </c>
      <c r="CI78" s="379">
        <v>66</v>
      </c>
      <c r="CJ78" s="379">
        <v>76</v>
      </c>
      <c r="CK78" s="379">
        <v>85</v>
      </c>
      <c r="CL78" s="379">
        <v>72</v>
      </c>
      <c r="CM78" s="379">
        <v>83</v>
      </c>
      <c r="CN78" s="379">
        <v>58</v>
      </c>
      <c r="CO78" s="379">
        <f t="shared" si="11"/>
        <v>76</v>
      </c>
      <c r="CQ78" s="376" t="s">
        <v>1607</v>
      </c>
      <c r="CR78" s="372">
        <v>1367951</v>
      </c>
      <c r="CS78" s="372">
        <v>310010</v>
      </c>
      <c r="CT78" s="372">
        <v>305143</v>
      </c>
      <c r="CU78" s="372">
        <v>26274</v>
      </c>
      <c r="CV78" s="372">
        <v>52706</v>
      </c>
      <c r="CW78" s="372">
        <v>3190</v>
      </c>
      <c r="CX78" s="372">
        <v>68422</v>
      </c>
      <c r="CY78" s="372">
        <v>1308513</v>
      </c>
      <c r="CZ78" s="372">
        <v>332323</v>
      </c>
      <c r="DA78" s="372">
        <v>509911</v>
      </c>
      <c r="DB78" s="372">
        <v>3437206</v>
      </c>
      <c r="DC78" s="372">
        <v>3740647</v>
      </c>
      <c r="DD78" s="372">
        <v>401506</v>
      </c>
      <c r="DE78" s="372">
        <v>1167083</v>
      </c>
      <c r="DF78" s="379">
        <v>149</v>
      </c>
      <c r="DG78" s="379">
        <v>180</v>
      </c>
      <c r="DH78" s="379">
        <v>183</v>
      </c>
      <c r="DI78" s="379">
        <v>204</v>
      </c>
      <c r="DJ78" s="379">
        <v>193</v>
      </c>
      <c r="DK78" s="379">
        <v>211</v>
      </c>
      <c r="DL78" s="379">
        <v>197</v>
      </c>
      <c r="DM78" s="379">
        <v>152</v>
      </c>
      <c r="DN78" s="379">
        <v>166</v>
      </c>
      <c r="DO78" s="379">
        <v>163</v>
      </c>
      <c r="DP78" s="379">
        <v>138</v>
      </c>
      <c r="DQ78" s="379">
        <v>137</v>
      </c>
      <c r="DR78" s="379">
        <v>179</v>
      </c>
      <c r="DS78" s="379">
        <f t="shared" si="12"/>
        <v>163</v>
      </c>
      <c r="DU78" s="376" t="s">
        <v>1607</v>
      </c>
      <c r="DV78" s="372">
        <v>62674424</v>
      </c>
      <c r="DW78" s="372">
        <v>137665820</v>
      </c>
      <c r="DX78" s="372">
        <v>176123765</v>
      </c>
      <c r="DY78" s="372">
        <v>115558575</v>
      </c>
      <c r="DZ78" s="372">
        <v>151619138</v>
      </c>
      <c r="EA78" s="372">
        <v>137357715</v>
      </c>
      <c r="EB78" s="372">
        <v>99255524</v>
      </c>
      <c r="EC78" s="372">
        <v>119642780</v>
      </c>
      <c r="ED78" s="372">
        <v>102603751</v>
      </c>
      <c r="EE78" s="372">
        <v>153035730</v>
      </c>
      <c r="EF78" s="372">
        <v>172944676</v>
      </c>
      <c r="EG78" s="372">
        <v>201565054</v>
      </c>
      <c r="EH78" s="372">
        <v>249389422</v>
      </c>
      <c r="EI78" s="372">
        <f t="shared" si="7"/>
        <v>387830107</v>
      </c>
      <c r="EJ78" s="379">
        <v>108</v>
      </c>
      <c r="EK78" s="379">
        <v>99</v>
      </c>
      <c r="EL78" s="379">
        <v>93</v>
      </c>
      <c r="EM78" s="379">
        <v>99</v>
      </c>
      <c r="EN78" s="379">
        <v>97</v>
      </c>
      <c r="EO78" s="379">
        <v>100</v>
      </c>
      <c r="EP78" s="379">
        <v>105</v>
      </c>
      <c r="EQ78" s="379">
        <v>100</v>
      </c>
      <c r="ER78" s="379">
        <v>104</v>
      </c>
      <c r="ES78" s="379">
        <v>104</v>
      </c>
      <c r="ET78" s="379">
        <v>107</v>
      </c>
      <c r="EU78" s="379">
        <v>100</v>
      </c>
      <c r="EV78" s="379">
        <v>104</v>
      </c>
      <c r="EW78" s="379">
        <f t="shared" si="13"/>
        <v>93</v>
      </c>
    </row>
    <row r="79" spans="1:153" x14ac:dyDescent="0.3">
      <c r="A79" s="371" t="s">
        <v>1872</v>
      </c>
      <c r="B79" s="371" t="s">
        <v>210</v>
      </c>
      <c r="C79" s="371" t="s">
        <v>1873</v>
      </c>
      <c r="E79" s="376" t="str">
        <f t="shared" si="8"/>
        <v>سيراليون Sierra Leone</v>
      </c>
      <c r="F79" s="372">
        <v>25789900</v>
      </c>
      <c r="G79" s="372">
        <v>25454111</v>
      </c>
      <c r="H79" s="372">
        <v>25898129</v>
      </c>
      <c r="I79" s="372">
        <v>17250348</v>
      </c>
      <c r="J79" s="372">
        <v>21264458</v>
      </c>
      <c r="K79" s="372">
        <v>22353260</v>
      </c>
      <c r="L79" s="372">
        <v>27749663</v>
      </c>
      <c r="M79" s="372">
        <v>21478279</v>
      </c>
      <c r="N79" s="372">
        <v>19775508</v>
      </c>
      <c r="O79" s="372">
        <v>33198429</v>
      </c>
      <c r="P79" s="372">
        <v>40885328</v>
      </c>
      <c r="Q79" s="372">
        <v>21452058</v>
      </c>
      <c r="R79" s="372">
        <v>15518116</v>
      </c>
      <c r="S79" s="372">
        <v>41664540</v>
      </c>
      <c r="T79" s="379">
        <v>96</v>
      </c>
      <c r="U79" s="379">
        <v>98</v>
      </c>
      <c r="V79" s="379">
        <v>104</v>
      </c>
      <c r="W79" s="379">
        <v>116</v>
      </c>
      <c r="X79" s="379">
        <v>102</v>
      </c>
      <c r="Y79" s="379">
        <v>108</v>
      </c>
      <c r="Z79" s="379">
        <v>106</v>
      </c>
      <c r="AA79" s="379">
        <v>104</v>
      </c>
      <c r="AB79" s="379">
        <v>109</v>
      </c>
      <c r="AC79" s="379">
        <v>106</v>
      </c>
      <c r="AD79" s="379">
        <v>107</v>
      </c>
      <c r="AE79" s="379">
        <v>117</v>
      </c>
      <c r="AF79" s="379">
        <v>126</v>
      </c>
      <c r="AG79" s="379">
        <f t="shared" si="9"/>
        <v>105</v>
      </c>
      <c r="AH79" s="379"/>
      <c r="AI79" s="376" t="s">
        <v>1601</v>
      </c>
      <c r="AJ79">
        <v>23637410</v>
      </c>
      <c r="AK79">
        <v>24675436</v>
      </c>
      <c r="AL79">
        <v>24242097</v>
      </c>
      <c r="AM79">
        <v>15372144</v>
      </c>
      <c r="AN79">
        <v>19677611</v>
      </c>
      <c r="AO79">
        <v>21540162</v>
      </c>
      <c r="AP79">
        <v>26881672</v>
      </c>
      <c r="AQ79">
        <v>18826900</v>
      </c>
      <c r="AR79">
        <v>19480579</v>
      </c>
      <c r="AS79">
        <v>32826118</v>
      </c>
      <c r="AT79">
        <v>38287079</v>
      </c>
      <c r="AU79">
        <v>21153752</v>
      </c>
      <c r="AV79">
        <v>15381831</v>
      </c>
      <c r="AW79">
        <v>40364828</v>
      </c>
      <c r="AX79" s="379">
        <v>92</v>
      </c>
      <c r="AY79" s="379">
        <v>94</v>
      </c>
      <c r="AZ79" s="379">
        <v>102</v>
      </c>
      <c r="BA79" s="379">
        <v>111</v>
      </c>
      <c r="BB79" s="379">
        <v>97</v>
      </c>
      <c r="BC79" s="379">
        <v>105</v>
      </c>
      <c r="BD79" s="379">
        <v>102</v>
      </c>
      <c r="BE79" s="379">
        <v>103</v>
      </c>
      <c r="BF79" s="379">
        <v>102</v>
      </c>
      <c r="BG79" s="379">
        <v>106</v>
      </c>
      <c r="BH79" s="379">
        <v>105</v>
      </c>
      <c r="BI79" s="379">
        <v>112</v>
      </c>
      <c r="BJ79" s="379">
        <v>122</v>
      </c>
      <c r="BK79" s="379">
        <f t="shared" si="10"/>
        <v>101</v>
      </c>
      <c r="BL79" s="379"/>
      <c r="BM79" s="376" t="s">
        <v>1601</v>
      </c>
      <c r="BN79">
        <v>2152490</v>
      </c>
      <c r="BO79">
        <v>778675</v>
      </c>
      <c r="BP79">
        <v>1656032</v>
      </c>
      <c r="BQ79">
        <v>1878204</v>
      </c>
      <c r="BR79">
        <v>1586847</v>
      </c>
      <c r="BS79">
        <v>813098</v>
      </c>
      <c r="BT79">
        <v>867991</v>
      </c>
      <c r="BU79">
        <v>2651379</v>
      </c>
      <c r="BV79">
        <v>294929</v>
      </c>
      <c r="BW79">
        <v>372311</v>
      </c>
      <c r="BX79">
        <v>2598249</v>
      </c>
      <c r="BY79">
        <v>298306</v>
      </c>
      <c r="BZ79">
        <v>136285</v>
      </c>
      <c r="CA79">
        <v>1299712</v>
      </c>
      <c r="CB79" s="379">
        <v>88</v>
      </c>
      <c r="CC79" s="379">
        <v>100</v>
      </c>
      <c r="CD79" s="379">
        <v>96</v>
      </c>
      <c r="CE79" s="379">
        <v>97</v>
      </c>
      <c r="CF79" s="379">
        <v>90</v>
      </c>
      <c r="CG79" s="379">
        <v>109</v>
      </c>
      <c r="CH79" s="379">
        <v>109</v>
      </c>
      <c r="CI79" s="379">
        <v>87</v>
      </c>
      <c r="CJ79" s="379">
        <v>116</v>
      </c>
      <c r="CK79" s="379">
        <v>115</v>
      </c>
      <c r="CL79" s="379">
        <v>90</v>
      </c>
      <c r="CM79" s="379">
        <v>123</v>
      </c>
      <c r="CN79" s="379">
        <v>134</v>
      </c>
      <c r="CO79" s="379">
        <f t="shared" si="11"/>
        <v>112</v>
      </c>
      <c r="CQ79" s="376" t="s">
        <v>1601</v>
      </c>
      <c r="CR79" s="372">
        <v>159247</v>
      </c>
      <c r="CS79" s="372">
        <v>42923178</v>
      </c>
      <c r="CT79" s="372">
        <v>175376585</v>
      </c>
      <c r="CU79" s="372">
        <v>40313847</v>
      </c>
      <c r="CV79" s="372">
        <v>40344292</v>
      </c>
      <c r="CW79" s="372">
        <v>533898</v>
      </c>
      <c r="CX79" s="372">
        <v>1258737</v>
      </c>
      <c r="CY79" s="372">
        <v>1718131</v>
      </c>
      <c r="CZ79" s="372">
        <v>772362</v>
      </c>
      <c r="DA79" s="372">
        <v>2305952</v>
      </c>
      <c r="DB79" s="372">
        <v>1971618</v>
      </c>
      <c r="DC79" s="372">
        <v>1871827</v>
      </c>
      <c r="DD79" s="372">
        <v>11591443</v>
      </c>
      <c r="DE79" s="372">
        <v>31471955</v>
      </c>
      <c r="DF79" s="379">
        <v>184</v>
      </c>
      <c r="DG79" s="379">
        <v>97</v>
      </c>
      <c r="DH79" s="379">
        <v>75</v>
      </c>
      <c r="DI79" s="379">
        <v>93</v>
      </c>
      <c r="DJ79" s="379">
        <v>90</v>
      </c>
      <c r="DK79" s="379">
        <v>162</v>
      </c>
      <c r="DL79" s="379">
        <v>156</v>
      </c>
      <c r="DM79" s="379">
        <v>147</v>
      </c>
      <c r="DN79" s="379">
        <v>157</v>
      </c>
      <c r="DO79" s="379">
        <v>145</v>
      </c>
      <c r="DP79" s="379">
        <v>147</v>
      </c>
      <c r="DQ79" s="379">
        <v>148</v>
      </c>
      <c r="DR79" s="379">
        <v>127</v>
      </c>
      <c r="DS79" s="379">
        <f t="shared" si="12"/>
        <v>109</v>
      </c>
      <c r="DU79" s="376" t="s">
        <v>1601</v>
      </c>
      <c r="DV79" s="372">
        <v>25949147</v>
      </c>
      <c r="DW79" s="372">
        <v>68377289</v>
      </c>
      <c r="DX79" s="372">
        <v>201274714</v>
      </c>
      <c r="DY79" s="372">
        <v>57564195</v>
      </c>
      <c r="DZ79" s="372">
        <v>61608750</v>
      </c>
      <c r="EA79" s="372">
        <v>22887158</v>
      </c>
      <c r="EB79" s="372">
        <v>29008400</v>
      </c>
      <c r="EC79" s="372">
        <v>23196410</v>
      </c>
      <c r="ED79" s="372">
        <v>20547870</v>
      </c>
      <c r="EE79" s="372">
        <v>35504381</v>
      </c>
      <c r="EF79" s="372">
        <v>42856946</v>
      </c>
      <c r="EG79" s="372">
        <v>23323885</v>
      </c>
      <c r="EH79" s="372">
        <v>27109559</v>
      </c>
      <c r="EI79" s="372">
        <f t="shared" si="7"/>
        <v>73136495</v>
      </c>
      <c r="EJ79" s="379">
        <v>123</v>
      </c>
      <c r="EK79" s="379">
        <v>110</v>
      </c>
      <c r="EL79" s="379">
        <v>91</v>
      </c>
      <c r="EM79" s="379">
        <v>113</v>
      </c>
      <c r="EN79" s="379">
        <v>108</v>
      </c>
      <c r="EO79" s="379">
        <v>125</v>
      </c>
      <c r="EP79" s="379">
        <v>130</v>
      </c>
      <c r="EQ79" s="379">
        <v>123</v>
      </c>
      <c r="ER79" s="379">
        <v>134</v>
      </c>
      <c r="ES79" s="379">
        <v>132</v>
      </c>
      <c r="ET79" s="379">
        <v>129</v>
      </c>
      <c r="EU79" s="379">
        <v>139</v>
      </c>
      <c r="EV79" s="379">
        <v>139</v>
      </c>
      <c r="EW79" s="379">
        <f t="shared" si="13"/>
        <v>121</v>
      </c>
    </row>
    <row r="80" spans="1:153" x14ac:dyDescent="0.3">
      <c r="A80" s="371" t="s">
        <v>1874</v>
      </c>
      <c r="B80" s="371" t="s">
        <v>71</v>
      </c>
      <c r="C80" s="371" t="s">
        <v>1875</v>
      </c>
      <c r="E80" s="376" t="str">
        <f t="shared" si="8"/>
        <v>ليبيريا Liberia</v>
      </c>
      <c r="F80" s="372">
        <v>21031601</v>
      </c>
      <c r="G80" s="372">
        <v>27517082</v>
      </c>
      <c r="H80" s="372">
        <v>24290408</v>
      </c>
      <c r="I80" s="372">
        <v>52779512</v>
      </c>
      <c r="J80" s="372">
        <v>41344639</v>
      </c>
      <c r="K80" s="372">
        <v>33468533</v>
      </c>
      <c r="L80" s="372">
        <v>34795708</v>
      </c>
      <c r="M80" s="372">
        <v>41186072</v>
      </c>
      <c r="N80" s="372">
        <v>37068718</v>
      </c>
      <c r="O80" s="372">
        <v>55998988</v>
      </c>
      <c r="P80" s="372">
        <v>65450201</v>
      </c>
      <c r="Q80" s="372">
        <v>45719276</v>
      </c>
      <c r="R80" s="372">
        <v>95560342</v>
      </c>
      <c r="S80" s="372">
        <v>87272645</v>
      </c>
      <c r="T80" s="379">
        <v>99</v>
      </c>
      <c r="U80" s="379">
        <v>95</v>
      </c>
      <c r="V80" s="379">
        <v>105</v>
      </c>
      <c r="W80" s="379">
        <v>91</v>
      </c>
      <c r="X80" s="379">
        <v>93</v>
      </c>
      <c r="Y80" s="379">
        <v>102</v>
      </c>
      <c r="Z80" s="379">
        <v>100</v>
      </c>
      <c r="AA80" s="379">
        <v>91</v>
      </c>
      <c r="AB80" s="379">
        <v>97</v>
      </c>
      <c r="AC80" s="379">
        <v>98</v>
      </c>
      <c r="AD80" s="379">
        <v>99</v>
      </c>
      <c r="AE80" s="379">
        <v>104</v>
      </c>
      <c r="AF80" s="379">
        <v>94</v>
      </c>
      <c r="AG80" s="379">
        <f t="shared" si="9"/>
        <v>96</v>
      </c>
      <c r="AH80" s="379"/>
      <c r="AI80" s="376" t="s">
        <v>1624</v>
      </c>
      <c r="AJ80">
        <v>17172120</v>
      </c>
      <c r="AK80">
        <v>27129966</v>
      </c>
      <c r="AL80">
        <v>23771699</v>
      </c>
      <c r="AM80">
        <v>51965373</v>
      </c>
      <c r="AN80">
        <v>30313027</v>
      </c>
      <c r="AO80">
        <v>32665646</v>
      </c>
      <c r="AP80">
        <v>34533408</v>
      </c>
      <c r="AQ80">
        <v>41117856</v>
      </c>
      <c r="AR80">
        <v>37068718</v>
      </c>
      <c r="AS80">
        <v>55586588</v>
      </c>
      <c r="AT80">
        <v>64567894</v>
      </c>
      <c r="AU80">
        <v>44100143</v>
      </c>
      <c r="AV80">
        <v>62693322</v>
      </c>
      <c r="AW80">
        <v>85976930</v>
      </c>
      <c r="AX80" s="379">
        <v>99</v>
      </c>
      <c r="AY80" s="379">
        <v>90</v>
      </c>
      <c r="AZ80" s="379">
        <v>103</v>
      </c>
      <c r="BA80" s="379">
        <v>89</v>
      </c>
      <c r="BB80" s="379">
        <v>93</v>
      </c>
      <c r="BC80" s="379">
        <v>101</v>
      </c>
      <c r="BD80" s="379">
        <v>97</v>
      </c>
      <c r="BE80" s="379">
        <v>89</v>
      </c>
      <c r="BF80" s="379">
        <v>93</v>
      </c>
      <c r="BG80" s="379">
        <v>97</v>
      </c>
      <c r="BH80" s="379">
        <v>97</v>
      </c>
      <c r="BI80" s="379">
        <v>101</v>
      </c>
      <c r="BJ80" s="379">
        <v>94</v>
      </c>
      <c r="BK80" s="379">
        <f t="shared" si="10"/>
        <v>90</v>
      </c>
      <c r="BL80" s="379"/>
      <c r="BM80" s="376" t="s">
        <v>1624</v>
      </c>
      <c r="BN80">
        <v>3859481</v>
      </c>
      <c r="BO80">
        <v>387116</v>
      </c>
      <c r="BP80">
        <v>518709</v>
      </c>
      <c r="BQ80">
        <v>814139</v>
      </c>
      <c r="BR80">
        <v>11031612</v>
      </c>
      <c r="BS80">
        <v>802887</v>
      </c>
      <c r="BT80">
        <v>262300</v>
      </c>
      <c r="BU80">
        <v>68216</v>
      </c>
      <c r="BW80">
        <v>412400</v>
      </c>
      <c r="BX80">
        <v>882307</v>
      </c>
      <c r="BY80">
        <v>1619133</v>
      </c>
      <c r="BZ80">
        <v>32867020</v>
      </c>
      <c r="CA80">
        <v>1295715</v>
      </c>
      <c r="CB80" s="379">
        <v>79</v>
      </c>
      <c r="CC80" s="379">
        <v>114</v>
      </c>
      <c r="CD80" s="379">
        <v>111</v>
      </c>
      <c r="CE80" s="379">
        <v>108</v>
      </c>
      <c r="CF80" s="379">
        <v>59</v>
      </c>
      <c r="CG80" s="379">
        <v>110</v>
      </c>
      <c r="CH80" s="379">
        <v>124</v>
      </c>
      <c r="CI80" s="379">
        <v>140</v>
      </c>
      <c r="CJ80" s="379" t="s">
        <v>3</v>
      </c>
      <c r="CK80" s="379">
        <v>113</v>
      </c>
      <c r="CL80" s="379">
        <v>111</v>
      </c>
      <c r="CM80" s="379">
        <v>103</v>
      </c>
      <c r="CN80" s="379">
        <v>49</v>
      </c>
      <c r="CO80" s="379">
        <f t="shared" si="11"/>
        <v>113</v>
      </c>
      <c r="CQ80" s="376" t="s">
        <v>1624</v>
      </c>
      <c r="CR80" s="372">
        <v>1726447</v>
      </c>
      <c r="CS80" s="372">
        <v>330448</v>
      </c>
      <c r="CT80" s="372">
        <v>580339</v>
      </c>
      <c r="CU80" s="372">
        <v>222169</v>
      </c>
      <c r="CV80" s="372">
        <v>231294</v>
      </c>
      <c r="CW80" s="372">
        <v>262941</v>
      </c>
      <c r="CX80" s="372">
        <v>312756</v>
      </c>
      <c r="CY80" s="372">
        <v>326772</v>
      </c>
      <c r="CZ80" s="372">
        <v>326633</v>
      </c>
      <c r="DA80" s="372">
        <v>18652</v>
      </c>
      <c r="DB80" s="372">
        <v>16443</v>
      </c>
      <c r="DC80" s="372">
        <v>25908130</v>
      </c>
      <c r="DD80" s="372">
        <v>536932</v>
      </c>
      <c r="DE80" s="372">
        <v>1119990</v>
      </c>
      <c r="DF80" s="379">
        <v>142</v>
      </c>
      <c r="DG80" s="379">
        <v>179</v>
      </c>
      <c r="DH80" s="379">
        <v>168</v>
      </c>
      <c r="DI80" s="379">
        <v>180</v>
      </c>
      <c r="DJ80" s="379">
        <v>176</v>
      </c>
      <c r="DK80" s="379">
        <v>173</v>
      </c>
      <c r="DL80" s="379">
        <v>177</v>
      </c>
      <c r="DM80" s="379">
        <v>171</v>
      </c>
      <c r="DN80" s="379">
        <v>168</v>
      </c>
      <c r="DO80" s="379">
        <v>196</v>
      </c>
      <c r="DP80" s="379">
        <v>199</v>
      </c>
      <c r="DQ80" s="379">
        <v>108</v>
      </c>
      <c r="DR80" s="379">
        <v>173</v>
      </c>
      <c r="DS80" s="379">
        <f t="shared" si="12"/>
        <v>165</v>
      </c>
      <c r="DU80" s="376" t="s">
        <v>1624</v>
      </c>
      <c r="DV80" s="372">
        <v>22758048</v>
      </c>
      <c r="DW80" s="372">
        <v>27847530</v>
      </c>
      <c r="DX80" s="372">
        <v>24870747</v>
      </c>
      <c r="DY80" s="372">
        <v>53001681</v>
      </c>
      <c r="DZ80" s="372">
        <v>41575933</v>
      </c>
      <c r="EA80" s="372">
        <v>33731474</v>
      </c>
      <c r="EB80" s="372">
        <v>35108464</v>
      </c>
      <c r="EC80" s="372">
        <v>41512844</v>
      </c>
      <c r="ED80" s="372">
        <v>37395351</v>
      </c>
      <c r="EE80" s="372">
        <v>56017640</v>
      </c>
      <c r="EF80" s="372">
        <v>65466644</v>
      </c>
      <c r="EG80" s="372">
        <v>71627406</v>
      </c>
      <c r="EH80" s="372">
        <v>96097274</v>
      </c>
      <c r="EI80" s="372">
        <f t="shared" si="7"/>
        <v>88392635</v>
      </c>
      <c r="EJ80" s="379">
        <v>124</v>
      </c>
      <c r="EK80" s="379">
        <v>125</v>
      </c>
      <c r="EL80" s="379">
        <v>127</v>
      </c>
      <c r="EM80" s="379">
        <v>116</v>
      </c>
      <c r="EN80" s="379">
        <v>115</v>
      </c>
      <c r="EO80" s="379">
        <v>121</v>
      </c>
      <c r="EP80" s="379">
        <v>126</v>
      </c>
      <c r="EQ80" s="379">
        <v>114</v>
      </c>
      <c r="ER80" s="379">
        <v>123</v>
      </c>
      <c r="ES80" s="379">
        <v>126</v>
      </c>
      <c r="ET80" s="379">
        <v>125</v>
      </c>
      <c r="EU80" s="379">
        <v>120</v>
      </c>
      <c r="EV80" s="379">
        <v>121</v>
      </c>
      <c r="EW80" s="379">
        <f t="shared" si="13"/>
        <v>119</v>
      </c>
    </row>
    <row r="81" spans="1:153" x14ac:dyDescent="0.3">
      <c r="A81" s="371" t="s">
        <v>1876</v>
      </c>
      <c r="B81" s="371" t="s">
        <v>59</v>
      </c>
      <c r="C81" s="371" t="s">
        <v>1877</v>
      </c>
      <c r="E81" s="376" t="str">
        <f t="shared" si="8"/>
        <v>غانا Ghana</v>
      </c>
      <c r="F81" s="372">
        <v>276236195</v>
      </c>
      <c r="G81" s="372">
        <v>386821051</v>
      </c>
      <c r="H81" s="372">
        <v>350591570</v>
      </c>
      <c r="I81" s="372">
        <v>262727106</v>
      </c>
      <c r="J81" s="372">
        <v>233601326</v>
      </c>
      <c r="K81" s="372">
        <v>302155076</v>
      </c>
      <c r="L81" s="372">
        <v>444284197</v>
      </c>
      <c r="M81" s="372">
        <v>335075937</v>
      </c>
      <c r="N81" s="372">
        <v>312712266</v>
      </c>
      <c r="O81" s="372">
        <v>542687121</v>
      </c>
      <c r="P81" s="372">
        <v>1038486760</v>
      </c>
      <c r="Q81" s="372">
        <v>521112161</v>
      </c>
      <c r="R81" s="372">
        <v>379414251</v>
      </c>
      <c r="S81" s="372">
        <v>534618777</v>
      </c>
      <c r="T81" s="379">
        <v>62</v>
      </c>
      <c r="U81" s="379">
        <v>60</v>
      </c>
      <c r="V81" s="379">
        <v>60</v>
      </c>
      <c r="W81" s="379">
        <v>64</v>
      </c>
      <c r="X81" s="379">
        <v>67</v>
      </c>
      <c r="Y81" s="379">
        <v>61</v>
      </c>
      <c r="Z81" s="379">
        <v>58</v>
      </c>
      <c r="AA81" s="379">
        <v>60</v>
      </c>
      <c r="AB81" s="379">
        <v>60</v>
      </c>
      <c r="AC81" s="379">
        <v>59</v>
      </c>
      <c r="AD81" s="379">
        <v>55</v>
      </c>
      <c r="AE81" s="379">
        <v>63</v>
      </c>
      <c r="AF81" s="379">
        <v>67</v>
      </c>
      <c r="AG81" s="379">
        <f t="shared" si="9"/>
        <v>69</v>
      </c>
      <c r="AH81" s="379"/>
      <c r="AI81" s="376" t="s">
        <v>1605</v>
      </c>
      <c r="AJ81">
        <v>265814116</v>
      </c>
      <c r="AK81">
        <v>348070638</v>
      </c>
      <c r="AL81">
        <v>335690996</v>
      </c>
      <c r="AM81">
        <v>249784583</v>
      </c>
      <c r="AN81">
        <v>222577796</v>
      </c>
      <c r="AO81">
        <v>290298268</v>
      </c>
      <c r="AP81">
        <v>428442108</v>
      </c>
      <c r="AQ81">
        <v>328147723</v>
      </c>
      <c r="AR81">
        <v>308563994</v>
      </c>
      <c r="AS81">
        <v>528253301</v>
      </c>
      <c r="AT81">
        <v>1033031443</v>
      </c>
      <c r="AU81">
        <v>513976736</v>
      </c>
      <c r="AV81">
        <v>369784201</v>
      </c>
      <c r="AW81">
        <v>521287005</v>
      </c>
      <c r="AX81" s="379">
        <v>62</v>
      </c>
      <c r="AY81" s="379">
        <v>61</v>
      </c>
      <c r="AZ81" s="379">
        <v>58</v>
      </c>
      <c r="BA81" s="379">
        <v>63</v>
      </c>
      <c r="BB81" s="379">
        <v>67</v>
      </c>
      <c r="BC81" s="379">
        <v>61</v>
      </c>
      <c r="BD81" s="379">
        <v>57</v>
      </c>
      <c r="BE81" s="379">
        <v>57</v>
      </c>
      <c r="BF81" s="379">
        <v>59</v>
      </c>
      <c r="BG81" s="379">
        <v>57</v>
      </c>
      <c r="BH81" s="379">
        <v>53</v>
      </c>
      <c r="BI81" s="379">
        <v>61</v>
      </c>
      <c r="BJ81" s="379">
        <v>65</v>
      </c>
      <c r="BK81" s="379">
        <f t="shared" si="10"/>
        <v>67</v>
      </c>
      <c r="BL81" s="379"/>
      <c r="BM81" s="376" t="s">
        <v>1605</v>
      </c>
      <c r="BN81">
        <v>10422079</v>
      </c>
      <c r="BO81">
        <v>38750413</v>
      </c>
      <c r="BP81">
        <v>14900574</v>
      </c>
      <c r="BQ81">
        <v>12942523</v>
      </c>
      <c r="BR81">
        <v>11023530</v>
      </c>
      <c r="BS81">
        <v>11856808</v>
      </c>
      <c r="BT81">
        <v>15842089</v>
      </c>
      <c r="BU81">
        <v>6928214</v>
      </c>
      <c r="BV81">
        <v>4148272</v>
      </c>
      <c r="BW81">
        <v>14433820</v>
      </c>
      <c r="BX81">
        <v>5455317</v>
      </c>
      <c r="BY81">
        <v>7135425</v>
      </c>
      <c r="BZ81">
        <v>9630050</v>
      </c>
      <c r="CA81">
        <v>13331772</v>
      </c>
      <c r="CB81" s="379">
        <v>63</v>
      </c>
      <c r="CC81" s="379">
        <v>49</v>
      </c>
      <c r="CD81" s="379">
        <v>62</v>
      </c>
      <c r="CE81" s="379">
        <v>66</v>
      </c>
      <c r="CF81" s="379">
        <v>60</v>
      </c>
      <c r="CG81" s="379">
        <v>61</v>
      </c>
      <c r="CH81" s="379">
        <v>56</v>
      </c>
      <c r="CI81" s="379">
        <v>71</v>
      </c>
      <c r="CJ81" s="379">
        <v>74</v>
      </c>
      <c r="CK81" s="379">
        <v>59</v>
      </c>
      <c r="CL81" s="379">
        <v>78</v>
      </c>
      <c r="CM81" s="379">
        <v>72</v>
      </c>
      <c r="CN81" s="379">
        <v>70</v>
      </c>
      <c r="CO81" s="379">
        <f t="shared" si="11"/>
        <v>72</v>
      </c>
      <c r="CQ81" s="376" t="s">
        <v>1605</v>
      </c>
      <c r="CR81" s="372">
        <v>15159144</v>
      </c>
      <c r="CS81" s="372">
        <v>21817239</v>
      </c>
      <c r="CT81" s="372">
        <v>40080666</v>
      </c>
      <c r="CU81" s="372">
        <v>19832952</v>
      </c>
      <c r="CV81" s="372">
        <v>21039761</v>
      </c>
      <c r="CW81" s="372">
        <v>21542504</v>
      </c>
      <c r="CX81" s="372">
        <v>25063535</v>
      </c>
      <c r="CY81" s="372">
        <v>18471669</v>
      </c>
      <c r="CZ81" s="372">
        <v>11231534</v>
      </c>
      <c r="DA81" s="372">
        <v>12045812</v>
      </c>
      <c r="DB81" s="372">
        <v>18357483</v>
      </c>
      <c r="DC81" s="372">
        <v>25713743</v>
      </c>
      <c r="DD81" s="372">
        <v>89495623</v>
      </c>
      <c r="DE81" s="372">
        <v>28481414</v>
      </c>
      <c r="DF81" s="379">
        <v>107</v>
      </c>
      <c r="DG81" s="379">
        <v>107</v>
      </c>
      <c r="DH81" s="379">
        <v>95</v>
      </c>
      <c r="DI81" s="379">
        <v>106</v>
      </c>
      <c r="DJ81" s="379">
        <v>100</v>
      </c>
      <c r="DK81" s="379">
        <v>102</v>
      </c>
      <c r="DL81" s="379">
        <v>104</v>
      </c>
      <c r="DM81" s="379">
        <v>105</v>
      </c>
      <c r="DN81" s="379">
        <v>118</v>
      </c>
      <c r="DO81" s="379">
        <v>117</v>
      </c>
      <c r="DP81" s="379">
        <v>116</v>
      </c>
      <c r="DQ81" s="379">
        <v>110</v>
      </c>
      <c r="DR81" s="379">
        <v>99</v>
      </c>
      <c r="DS81" s="379">
        <f t="shared" si="12"/>
        <v>112</v>
      </c>
      <c r="DU81" s="376" t="s">
        <v>1605</v>
      </c>
      <c r="DV81" s="372">
        <v>291395339</v>
      </c>
      <c r="DW81" s="372">
        <v>408638290</v>
      </c>
      <c r="DX81" s="372">
        <v>390672236</v>
      </c>
      <c r="DY81" s="372">
        <v>282560058</v>
      </c>
      <c r="DZ81" s="372">
        <v>254641087</v>
      </c>
      <c r="EA81" s="372">
        <v>323697580</v>
      </c>
      <c r="EB81" s="372">
        <v>469347732</v>
      </c>
      <c r="EC81" s="372">
        <v>353547606</v>
      </c>
      <c r="ED81" s="372">
        <v>323943800</v>
      </c>
      <c r="EE81" s="372">
        <v>554732933</v>
      </c>
      <c r="EF81" s="372">
        <v>1056844243</v>
      </c>
      <c r="EG81" s="372">
        <v>546825904</v>
      </c>
      <c r="EH81" s="372">
        <v>468909874</v>
      </c>
      <c r="EI81" s="372">
        <f t="shared" si="7"/>
        <v>563100191</v>
      </c>
      <c r="EJ81" s="379">
        <v>84</v>
      </c>
      <c r="EK81" s="379">
        <v>83</v>
      </c>
      <c r="EL81" s="379">
        <v>84</v>
      </c>
      <c r="EM81" s="379">
        <v>86</v>
      </c>
      <c r="EN81" s="379">
        <v>88</v>
      </c>
      <c r="EO81" s="379">
        <v>84</v>
      </c>
      <c r="EP81" s="379">
        <v>81</v>
      </c>
      <c r="EQ81" s="379">
        <v>83</v>
      </c>
      <c r="ER81" s="379">
        <v>82</v>
      </c>
      <c r="ES81" s="379">
        <v>79</v>
      </c>
      <c r="ET81" s="379">
        <v>76</v>
      </c>
      <c r="EU81" s="379">
        <v>86</v>
      </c>
      <c r="EV81" s="379">
        <v>89</v>
      </c>
      <c r="EW81" s="379">
        <f t="shared" si="13"/>
        <v>87</v>
      </c>
    </row>
    <row r="82" spans="1:153" x14ac:dyDescent="0.3">
      <c r="A82" s="371" t="s">
        <v>1878</v>
      </c>
      <c r="B82" s="371" t="s">
        <v>144</v>
      </c>
      <c r="C82" s="371" t="s">
        <v>1879</v>
      </c>
      <c r="E82" s="376" t="str">
        <f t="shared" si="8"/>
        <v>ساحل العاج (كوت ديفوار) Cote D'Ivoire</v>
      </c>
      <c r="F82" s="372">
        <v>96544776</v>
      </c>
      <c r="G82" s="372">
        <v>174224393</v>
      </c>
      <c r="H82" s="372">
        <v>246554388</v>
      </c>
      <c r="I82" s="372">
        <v>253887906</v>
      </c>
      <c r="J82" s="372">
        <v>255930032</v>
      </c>
      <c r="K82" s="372">
        <v>312041436</v>
      </c>
      <c r="L82" s="372">
        <v>401209647</v>
      </c>
      <c r="M82" s="372">
        <v>328239327</v>
      </c>
      <c r="N82" s="372">
        <v>353683910</v>
      </c>
      <c r="O82" s="372">
        <v>544378896</v>
      </c>
      <c r="P82" s="372">
        <v>463731288</v>
      </c>
      <c r="Q82" s="372">
        <v>486848703</v>
      </c>
      <c r="R82" s="372">
        <v>493718704</v>
      </c>
      <c r="S82" s="372">
        <v>640920797</v>
      </c>
      <c r="T82" s="379">
        <v>75</v>
      </c>
      <c r="U82" s="379">
        <v>68</v>
      </c>
      <c r="V82" s="379">
        <v>65</v>
      </c>
      <c r="W82" s="379">
        <v>65</v>
      </c>
      <c r="X82" s="379">
        <v>66</v>
      </c>
      <c r="Y82" s="379">
        <v>60</v>
      </c>
      <c r="Z82" s="379">
        <v>59</v>
      </c>
      <c r="AA82" s="379">
        <v>61</v>
      </c>
      <c r="AB82" s="379">
        <v>58</v>
      </c>
      <c r="AC82" s="379">
        <v>58</v>
      </c>
      <c r="AD82" s="379">
        <v>64</v>
      </c>
      <c r="AE82" s="379">
        <v>66</v>
      </c>
      <c r="AF82" s="379">
        <v>64</v>
      </c>
      <c r="AG82" s="379">
        <f t="shared" si="9"/>
        <v>66</v>
      </c>
      <c r="AH82" s="379"/>
      <c r="AI82" s="376" t="s">
        <v>1598</v>
      </c>
      <c r="AJ82">
        <v>94664511</v>
      </c>
      <c r="AK82">
        <v>171575244</v>
      </c>
      <c r="AL82">
        <v>242310683</v>
      </c>
      <c r="AM82">
        <v>249458739</v>
      </c>
      <c r="AN82">
        <v>251291846</v>
      </c>
      <c r="AO82">
        <v>309844254</v>
      </c>
      <c r="AP82">
        <v>399194293</v>
      </c>
      <c r="AQ82">
        <v>323937903</v>
      </c>
      <c r="AR82">
        <v>351347432</v>
      </c>
      <c r="AS82">
        <v>534227711</v>
      </c>
      <c r="AT82">
        <v>454509234</v>
      </c>
      <c r="AU82">
        <v>481702065</v>
      </c>
      <c r="AV82">
        <v>475615632</v>
      </c>
      <c r="AW82">
        <v>634733294</v>
      </c>
      <c r="AX82" s="379">
        <v>72</v>
      </c>
      <c r="AY82" s="379">
        <v>67</v>
      </c>
      <c r="AZ82" s="379">
        <v>65</v>
      </c>
      <c r="BA82" s="379">
        <v>64</v>
      </c>
      <c r="BB82" s="379">
        <v>65</v>
      </c>
      <c r="BC82" s="379">
        <v>60</v>
      </c>
      <c r="BD82" s="379">
        <v>58</v>
      </c>
      <c r="BE82" s="379">
        <v>59</v>
      </c>
      <c r="BF82" s="379">
        <v>58</v>
      </c>
      <c r="BG82" s="379">
        <v>55</v>
      </c>
      <c r="BH82" s="379">
        <v>63</v>
      </c>
      <c r="BI82" s="379">
        <v>62</v>
      </c>
      <c r="BJ82" s="379">
        <v>63</v>
      </c>
      <c r="BK82" s="379">
        <f t="shared" si="10"/>
        <v>64</v>
      </c>
      <c r="BL82" s="379"/>
      <c r="BM82" s="376" t="s">
        <v>1598</v>
      </c>
      <c r="BN82">
        <v>1880265</v>
      </c>
      <c r="BO82">
        <v>2649149</v>
      </c>
      <c r="BP82">
        <v>4243705</v>
      </c>
      <c r="BQ82">
        <v>4429167</v>
      </c>
      <c r="BR82">
        <v>4638186</v>
      </c>
      <c r="BS82">
        <v>2197182</v>
      </c>
      <c r="BT82">
        <v>2015354</v>
      </c>
      <c r="BU82">
        <v>4301424</v>
      </c>
      <c r="BV82">
        <v>2336478</v>
      </c>
      <c r="BW82">
        <v>10151185</v>
      </c>
      <c r="BX82">
        <v>9222054</v>
      </c>
      <c r="BY82">
        <v>5146638</v>
      </c>
      <c r="BZ82">
        <v>18103072</v>
      </c>
      <c r="CA82">
        <v>6187503</v>
      </c>
      <c r="CB82" s="379">
        <v>91</v>
      </c>
      <c r="CC82" s="379">
        <v>83</v>
      </c>
      <c r="CD82" s="379">
        <v>80</v>
      </c>
      <c r="CE82" s="379">
        <v>81</v>
      </c>
      <c r="CF82" s="379">
        <v>72</v>
      </c>
      <c r="CG82" s="379">
        <v>92</v>
      </c>
      <c r="CH82" s="379">
        <v>92</v>
      </c>
      <c r="CI82" s="379">
        <v>79</v>
      </c>
      <c r="CJ82" s="379">
        <v>85</v>
      </c>
      <c r="CK82" s="379">
        <v>70</v>
      </c>
      <c r="CL82" s="379">
        <v>67</v>
      </c>
      <c r="CM82" s="379">
        <v>81</v>
      </c>
      <c r="CN82" s="379">
        <v>59</v>
      </c>
      <c r="CO82" s="379">
        <f t="shared" si="11"/>
        <v>88</v>
      </c>
      <c r="CQ82" s="376" t="s">
        <v>1598</v>
      </c>
      <c r="CR82" s="372">
        <v>20299156</v>
      </c>
      <c r="CS82" s="372">
        <v>22727602</v>
      </c>
      <c r="CT82" s="372">
        <v>19140222</v>
      </c>
      <c r="CU82" s="372">
        <v>8626004</v>
      </c>
      <c r="CV82" s="372">
        <v>4037784</v>
      </c>
      <c r="CW82" s="372">
        <v>3746915</v>
      </c>
      <c r="CX82" s="372">
        <v>2448093</v>
      </c>
      <c r="CY82" s="372">
        <v>5858062</v>
      </c>
      <c r="CZ82" s="372">
        <v>15938649</v>
      </c>
      <c r="DA82" s="372">
        <v>22322487</v>
      </c>
      <c r="DB82" s="372">
        <v>29324932</v>
      </c>
      <c r="DC82" s="372">
        <v>38955863</v>
      </c>
      <c r="DD82" s="372">
        <v>50861859</v>
      </c>
      <c r="DE82" s="372">
        <v>93628563</v>
      </c>
      <c r="DF82" s="379">
        <v>103</v>
      </c>
      <c r="DG82" s="379">
        <v>106</v>
      </c>
      <c r="DH82" s="379">
        <v>103</v>
      </c>
      <c r="DI82" s="379">
        <v>118</v>
      </c>
      <c r="DJ82" s="379">
        <v>133</v>
      </c>
      <c r="DK82" s="379">
        <v>128</v>
      </c>
      <c r="DL82" s="379">
        <v>146</v>
      </c>
      <c r="DM82" s="379">
        <v>125</v>
      </c>
      <c r="DN82" s="379">
        <v>115</v>
      </c>
      <c r="DO82" s="379">
        <v>111</v>
      </c>
      <c r="DP82" s="379">
        <v>106</v>
      </c>
      <c r="DQ82" s="379">
        <v>100</v>
      </c>
      <c r="DR82" s="379">
        <v>103</v>
      </c>
      <c r="DS82" s="379">
        <f t="shared" si="12"/>
        <v>97</v>
      </c>
      <c r="DU82" s="376" t="s">
        <v>1598</v>
      </c>
      <c r="DV82" s="372">
        <v>116843932</v>
      </c>
      <c r="DW82" s="372">
        <v>196951995</v>
      </c>
      <c r="DX82" s="372">
        <v>265694610</v>
      </c>
      <c r="DY82" s="372">
        <v>262513910</v>
      </c>
      <c r="DZ82" s="372">
        <v>259967816</v>
      </c>
      <c r="EA82" s="372">
        <v>315788351</v>
      </c>
      <c r="EB82" s="372">
        <v>403657740</v>
      </c>
      <c r="EC82" s="372">
        <v>334097389</v>
      </c>
      <c r="ED82" s="372">
        <v>369622559</v>
      </c>
      <c r="EE82" s="372">
        <v>566701383</v>
      </c>
      <c r="EF82" s="372">
        <v>493056220</v>
      </c>
      <c r="EG82" s="372">
        <v>525804566</v>
      </c>
      <c r="EH82" s="372">
        <v>544580563</v>
      </c>
      <c r="EI82" s="372">
        <f t="shared" si="7"/>
        <v>734549360</v>
      </c>
      <c r="EJ82" s="379">
        <v>95</v>
      </c>
      <c r="EK82" s="379">
        <v>93</v>
      </c>
      <c r="EL82" s="379">
        <v>87</v>
      </c>
      <c r="EM82" s="379">
        <v>87</v>
      </c>
      <c r="EN82" s="379">
        <v>87</v>
      </c>
      <c r="EO82" s="379">
        <v>86</v>
      </c>
      <c r="EP82" s="379">
        <v>83</v>
      </c>
      <c r="EQ82" s="379">
        <v>84</v>
      </c>
      <c r="ER82" s="379">
        <v>79</v>
      </c>
      <c r="ES82" s="379">
        <v>78</v>
      </c>
      <c r="ET82" s="379">
        <v>91</v>
      </c>
      <c r="EU82" s="379">
        <v>87</v>
      </c>
      <c r="EV82" s="379">
        <v>88</v>
      </c>
      <c r="EW82" s="379">
        <f t="shared" si="13"/>
        <v>85</v>
      </c>
    </row>
    <row r="83" spans="1:153" x14ac:dyDescent="0.3">
      <c r="A83" s="371" t="s">
        <v>1880</v>
      </c>
      <c r="B83" s="371" t="s">
        <v>1881</v>
      </c>
      <c r="C83" s="371" t="s">
        <v>1882</v>
      </c>
      <c r="E83" s="376" t="str">
        <f t="shared" si="8"/>
        <v>فولتا العليا (سابقا) Upper Volta (Previously)</v>
      </c>
      <c r="F83" s="372"/>
      <c r="G83" s="372"/>
      <c r="H83" s="372"/>
      <c r="I83" s="372"/>
      <c r="J83" s="372"/>
      <c r="K83" s="372"/>
      <c r="L83" s="372"/>
      <c r="M83" s="372"/>
      <c r="N83" s="372"/>
      <c r="O83" s="372"/>
      <c r="P83" s="372"/>
      <c r="Q83" s="372"/>
      <c r="R83" s="372"/>
      <c r="S83" s="372"/>
      <c r="T83" s="379" t="s">
        <v>3</v>
      </c>
      <c r="U83" s="379" t="s">
        <v>3</v>
      </c>
      <c r="V83" s="379" t="s">
        <v>3</v>
      </c>
      <c r="W83" s="379" t="s">
        <v>3</v>
      </c>
      <c r="X83" s="379" t="s">
        <v>3</v>
      </c>
      <c r="Y83" s="379" t="s">
        <v>3</v>
      </c>
      <c r="Z83" s="379" t="s">
        <v>3</v>
      </c>
      <c r="AA83" s="379" t="s">
        <v>3</v>
      </c>
      <c r="AB83" s="379" t="s">
        <v>3</v>
      </c>
      <c r="AC83" s="379" t="s">
        <v>3</v>
      </c>
      <c r="AD83" s="379" t="s">
        <v>3</v>
      </c>
      <c r="AE83" s="379" t="s">
        <v>3</v>
      </c>
      <c r="AF83" s="379" t="s">
        <v>3</v>
      </c>
      <c r="AG83" s="379" t="str">
        <f t="shared" si="9"/>
        <v/>
      </c>
      <c r="AH83" s="379"/>
      <c r="AI83" s="376" t="s">
        <v>1883</v>
      </c>
      <c r="AX83" s="379" t="s">
        <v>3</v>
      </c>
      <c r="AY83" s="379" t="s">
        <v>3</v>
      </c>
      <c r="AZ83" s="379" t="s">
        <v>3</v>
      </c>
      <c r="BA83" s="379" t="s">
        <v>3</v>
      </c>
      <c r="BB83" s="379" t="s">
        <v>3</v>
      </c>
      <c r="BC83" s="379" t="s">
        <v>3</v>
      </c>
      <c r="BD83" s="379" t="s">
        <v>3</v>
      </c>
      <c r="BE83" s="379" t="s">
        <v>3</v>
      </c>
      <c r="BF83" s="379" t="s">
        <v>3</v>
      </c>
      <c r="BG83" s="379" t="s">
        <v>3</v>
      </c>
      <c r="BH83" s="379" t="s">
        <v>3</v>
      </c>
      <c r="BI83" s="379" t="s">
        <v>3</v>
      </c>
      <c r="BJ83" s="379" t="s">
        <v>3</v>
      </c>
      <c r="BK83" s="379" t="str">
        <f t="shared" si="10"/>
        <v/>
      </c>
      <c r="BL83" s="379"/>
      <c r="BM83" s="376" t="s">
        <v>1883</v>
      </c>
      <c r="CB83" s="379" t="s">
        <v>3</v>
      </c>
      <c r="CC83" s="379" t="s">
        <v>3</v>
      </c>
      <c r="CD83" s="379" t="s">
        <v>3</v>
      </c>
      <c r="CE83" s="379" t="s">
        <v>3</v>
      </c>
      <c r="CF83" s="379" t="s">
        <v>3</v>
      </c>
      <c r="CG83" s="379" t="s">
        <v>3</v>
      </c>
      <c r="CH83" s="379" t="s">
        <v>3</v>
      </c>
      <c r="CI83" s="379" t="s">
        <v>3</v>
      </c>
      <c r="CJ83" s="379" t="s">
        <v>3</v>
      </c>
      <c r="CK83" s="379" t="s">
        <v>3</v>
      </c>
      <c r="CL83" s="379" t="s">
        <v>3</v>
      </c>
      <c r="CM83" s="379" t="s">
        <v>3</v>
      </c>
      <c r="CN83" s="379" t="s">
        <v>3</v>
      </c>
      <c r="CO83" s="379" t="str">
        <f t="shared" si="11"/>
        <v/>
      </c>
      <c r="CQ83" s="376" t="s">
        <v>1883</v>
      </c>
      <c r="CR83" s="372"/>
      <c r="CS83" s="372"/>
      <c r="CT83" s="372"/>
      <c r="CU83" s="372"/>
      <c r="CV83" s="372"/>
      <c r="CW83" s="372"/>
      <c r="CX83" s="372"/>
      <c r="CY83" s="372"/>
      <c r="CZ83" s="372"/>
      <c r="DA83" s="372"/>
      <c r="DB83" s="372"/>
      <c r="DC83" s="372"/>
      <c r="DD83" s="372"/>
      <c r="DE83" s="372"/>
      <c r="DF83" s="379" t="s">
        <v>3</v>
      </c>
      <c r="DG83" s="379" t="s">
        <v>3</v>
      </c>
      <c r="DH83" s="379" t="s">
        <v>3</v>
      </c>
      <c r="DI83" s="379" t="s">
        <v>3</v>
      </c>
      <c r="DJ83" s="379" t="s">
        <v>3</v>
      </c>
      <c r="DK83" s="379" t="s">
        <v>3</v>
      </c>
      <c r="DL83" s="379" t="s">
        <v>3</v>
      </c>
      <c r="DM83" s="379" t="s">
        <v>3</v>
      </c>
      <c r="DN83" s="379" t="s">
        <v>3</v>
      </c>
      <c r="DO83" s="379" t="s">
        <v>3</v>
      </c>
      <c r="DP83" s="379" t="s">
        <v>3</v>
      </c>
      <c r="DQ83" s="379" t="s">
        <v>3</v>
      </c>
      <c r="DR83" s="379" t="s">
        <v>3</v>
      </c>
      <c r="DS83" s="379" t="str">
        <f t="shared" si="12"/>
        <v/>
      </c>
      <c r="DU83" s="376" t="s">
        <v>1883</v>
      </c>
      <c r="DV83" s="372">
        <v>0</v>
      </c>
      <c r="DW83" s="372">
        <v>0</v>
      </c>
      <c r="DX83" s="372">
        <v>0</v>
      </c>
      <c r="DY83" s="372">
        <v>0</v>
      </c>
      <c r="DZ83" s="372">
        <v>0</v>
      </c>
      <c r="EA83" s="372">
        <v>0</v>
      </c>
      <c r="EB83" s="372">
        <v>0</v>
      </c>
      <c r="EC83" s="372">
        <v>0</v>
      </c>
      <c r="ED83" s="372">
        <v>0</v>
      </c>
      <c r="EE83" s="372">
        <v>0</v>
      </c>
      <c r="EF83" s="372">
        <v>0</v>
      </c>
      <c r="EG83" s="372">
        <v>0</v>
      </c>
      <c r="EH83" s="372">
        <v>0</v>
      </c>
      <c r="EI83" s="372">
        <f t="shared" si="7"/>
        <v>0</v>
      </c>
      <c r="EJ83" s="379">
        <v>224</v>
      </c>
      <c r="EK83" s="379">
        <v>227</v>
      </c>
      <c r="EL83" s="379">
        <v>223</v>
      </c>
      <c r="EM83" s="379">
        <v>227</v>
      </c>
      <c r="EN83" s="379">
        <v>222</v>
      </c>
      <c r="EO83" s="379">
        <v>227</v>
      </c>
      <c r="EP83" s="379">
        <v>226</v>
      </c>
      <c r="EQ83" s="379">
        <v>227</v>
      </c>
      <c r="ER83" s="379">
        <v>226</v>
      </c>
      <c r="ES83" s="379">
        <v>230</v>
      </c>
      <c r="ET83" s="379">
        <v>230</v>
      </c>
      <c r="EU83" s="379">
        <v>245</v>
      </c>
      <c r="EV83" s="379">
        <v>241</v>
      </c>
      <c r="EW83" s="379">
        <f t="shared" si="13"/>
        <v>236</v>
      </c>
    </row>
    <row r="84" spans="1:153" x14ac:dyDescent="0.3">
      <c r="A84" s="371" t="s">
        <v>1884</v>
      </c>
      <c r="B84" s="371" t="s">
        <v>41</v>
      </c>
      <c r="C84" s="371" t="s">
        <v>1885</v>
      </c>
      <c r="E84" s="376" t="str">
        <f t="shared" si="8"/>
        <v>توجو Togo</v>
      </c>
      <c r="F84" s="372">
        <v>190655025</v>
      </c>
      <c r="G84" s="372">
        <v>796183076</v>
      </c>
      <c r="H84" s="372">
        <v>302359921</v>
      </c>
      <c r="I84" s="372">
        <v>230356526</v>
      </c>
      <c r="J84" s="372">
        <v>172204937</v>
      </c>
      <c r="K84" s="372">
        <v>166318704</v>
      </c>
      <c r="L84" s="372">
        <v>389558204</v>
      </c>
      <c r="M84" s="372">
        <v>447197771</v>
      </c>
      <c r="N84" s="372">
        <v>819894408</v>
      </c>
      <c r="O84" s="372">
        <v>2028611567</v>
      </c>
      <c r="P84" s="372">
        <v>6176448113</v>
      </c>
      <c r="Q84" s="372">
        <v>1872960527</v>
      </c>
      <c r="R84" s="372">
        <v>1634540979</v>
      </c>
      <c r="S84" s="372">
        <v>2311352776</v>
      </c>
      <c r="T84" s="379">
        <v>65</v>
      </c>
      <c r="U84" s="379">
        <v>51</v>
      </c>
      <c r="V84" s="379">
        <v>62</v>
      </c>
      <c r="W84" s="379">
        <v>67</v>
      </c>
      <c r="X84" s="379">
        <v>68</v>
      </c>
      <c r="Y84" s="379">
        <v>70</v>
      </c>
      <c r="Z84" s="379">
        <v>60</v>
      </c>
      <c r="AA84" s="379">
        <v>57</v>
      </c>
      <c r="AB84" s="379">
        <v>49</v>
      </c>
      <c r="AC84" s="379">
        <v>46</v>
      </c>
      <c r="AD84" s="379">
        <v>37</v>
      </c>
      <c r="AE84" s="379">
        <v>50</v>
      </c>
      <c r="AF84" s="379">
        <v>50</v>
      </c>
      <c r="AG84" s="379">
        <f t="shared" si="9"/>
        <v>48</v>
      </c>
      <c r="AH84" s="379"/>
      <c r="AI84" s="376" t="s">
        <v>1364</v>
      </c>
      <c r="AJ84">
        <v>189112567</v>
      </c>
      <c r="AK84">
        <v>790259452</v>
      </c>
      <c r="AL84">
        <v>300555228</v>
      </c>
      <c r="AM84">
        <v>229382762</v>
      </c>
      <c r="AN84">
        <v>170841078</v>
      </c>
      <c r="AO84">
        <v>165230033</v>
      </c>
      <c r="AP84">
        <v>388437654</v>
      </c>
      <c r="AQ84">
        <v>446309400</v>
      </c>
      <c r="AR84">
        <v>818684622</v>
      </c>
      <c r="AS84">
        <v>2023344799</v>
      </c>
      <c r="AT84">
        <v>6171402214</v>
      </c>
      <c r="AU84">
        <v>1867980345</v>
      </c>
      <c r="AV84">
        <v>1629125027</v>
      </c>
      <c r="AW84">
        <v>2305412989</v>
      </c>
      <c r="AX84" s="379">
        <v>65</v>
      </c>
      <c r="AY84" s="379">
        <v>50</v>
      </c>
      <c r="AZ84" s="379">
        <v>60</v>
      </c>
      <c r="BA84" s="379">
        <v>66</v>
      </c>
      <c r="BB84" s="379">
        <v>68</v>
      </c>
      <c r="BC84" s="379">
        <v>69</v>
      </c>
      <c r="BD84" s="379">
        <v>59</v>
      </c>
      <c r="BE84" s="379">
        <v>53</v>
      </c>
      <c r="BF84" s="379">
        <v>47</v>
      </c>
      <c r="BG84" s="379">
        <v>44</v>
      </c>
      <c r="BH84" s="379">
        <v>36</v>
      </c>
      <c r="BI84" s="379">
        <v>47</v>
      </c>
      <c r="BJ84" s="379">
        <v>49</v>
      </c>
      <c r="BK84" s="379">
        <f t="shared" si="10"/>
        <v>46</v>
      </c>
      <c r="BL84" s="379"/>
      <c r="BM84" s="376" t="s">
        <v>1364</v>
      </c>
      <c r="BN84">
        <v>1542458</v>
      </c>
      <c r="BO84">
        <v>5923624</v>
      </c>
      <c r="BP84">
        <v>1804693</v>
      </c>
      <c r="BQ84">
        <v>973764</v>
      </c>
      <c r="BR84">
        <v>1363859</v>
      </c>
      <c r="BS84">
        <v>1088671</v>
      </c>
      <c r="BT84">
        <v>1120550</v>
      </c>
      <c r="BU84">
        <v>888371</v>
      </c>
      <c r="BV84">
        <v>1209786</v>
      </c>
      <c r="BW84">
        <v>5266768</v>
      </c>
      <c r="BX84">
        <v>5045899</v>
      </c>
      <c r="BY84">
        <v>4980182</v>
      </c>
      <c r="BZ84">
        <v>5415952</v>
      </c>
      <c r="CA84">
        <v>5939787</v>
      </c>
      <c r="CB84" s="379">
        <v>94</v>
      </c>
      <c r="CC84" s="379">
        <v>75</v>
      </c>
      <c r="CD84" s="379">
        <v>94</v>
      </c>
      <c r="CE84" s="379">
        <v>104</v>
      </c>
      <c r="CF84" s="379">
        <v>94</v>
      </c>
      <c r="CG84" s="379">
        <v>104</v>
      </c>
      <c r="CH84" s="379">
        <v>104</v>
      </c>
      <c r="CI84" s="379">
        <v>104</v>
      </c>
      <c r="CJ84" s="379">
        <v>95</v>
      </c>
      <c r="CK84" s="379">
        <v>79</v>
      </c>
      <c r="CL84" s="379">
        <v>80</v>
      </c>
      <c r="CM84" s="379">
        <v>82</v>
      </c>
      <c r="CN84" s="379">
        <v>77</v>
      </c>
      <c r="CO84" s="379">
        <f t="shared" si="11"/>
        <v>89</v>
      </c>
      <c r="CQ84" s="376" t="s">
        <v>1364</v>
      </c>
      <c r="CR84" s="372">
        <v>4352</v>
      </c>
      <c r="CS84" s="372">
        <v>184808</v>
      </c>
      <c r="CT84" s="372">
        <v>74627</v>
      </c>
      <c r="CU84" s="372">
        <v>15873</v>
      </c>
      <c r="CV84" s="372">
        <v>156438</v>
      </c>
      <c r="CW84" s="372">
        <v>14964356</v>
      </c>
      <c r="CX84" s="372">
        <v>10339644</v>
      </c>
      <c r="CY84" s="372">
        <v>846</v>
      </c>
      <c r="CZ84" s="372">
        <v>2834547</v>
      </c>
      <c r="DA84" s="372">
        <v>5917160</v>
      </c>
      <c r="DB84" s="372">
        <v>12135745</v>
      </c>
      <c r="DC84" s="372">
        <v>13733288</v>
      </c>
      <c r="DD84" s="372">
        <v>3121225</v>
      </c>
      <c r="DE84" s="372">
        <v>7684949</v>
      </c>
      <c r="DF84" s="379">
        <v>214</v>
      </c>
      <c r="DG84" s="379">
        <v>188</v>
      </c>
      <c r="DH84" s="379">
        <v>197</v>
      </c>
      <c r="DI84" s="379">
        <v>207</v>
      </c>
      <c r="DJ84" s="379">
        <v>180</v>
      </c>
      <c r="DK84" s="379">
        <v>110</v>
      </c>
      <c r="DL84" s="379">
        <v>118</v>
      </c>
      <c r="DM84" s="379">
        <v>220</v>
      </c>
      <c r="DN84" s="379">
        <v>138</v>
      </c>
      <c r="DO84" s="379">
        <v>129</v>
      </c>
      <c r="DP84" s="379">
        <v>120</v>
      </c>
      <c r="DQ84" s="379">
        <v>122</v>
      </c>
      <c r="DR84" s="379">
        <v>148</v>
      </c>
      <c r="DS84" s="379">
        <f t="shared" si="12"/>
        <v>127</v>
      </c>
      <c r="DU84" s="376" t="s">
        <v>1364</v>
      </c>
      <c r="DV84" s="372">
        <v>190659377</v>
      </c>
      <c r="DW84" s="372">
        <v>796367884</v>
      </c>
      <c r="DX84" s="372">
        <v>302434548</v>
      </c>
      <c r="DY84" s="372">
        <v>230372399</v>
      </c>
      <c r="DZ84" s="372">
        <v>172361375</v>
      </c>
      <c r="EA84" s="372">
        <v>181283060</v>
      </c>
      <c r="EB84" s="372">
        <v>399897848</v>
      </c>
      <c r="EC84" s="372">
        <v>447198617</v>
      </c>
      <c r="ED84" s="372">
        <v>822728955</v>
      </c>
      <c r="EE84" s="372">
        <v>2034528727</v>
      </c>
      <c r="EF84" s="372">
        <v>6188583858</v>
      </c>
      <c r="EG84" s="372">
        <v>1886693815</v>
      </c>
      <c r="EH84" s="372">
        <v>1637662204</v>
      </c>
      <c r="EI84" s="372">
        <f t="shared" si="7"/>
        <v>2319037725</v>
      </c>
      <c r="EJ84" s="379">
        <v>89</v>
      </c>
      <c r="EK84" s="379">
        <v>70</v>
      </c>
      <c r="EL84" s="379">
        <v>86</v>
      </c>
      <c r="EM84" s="379">
        <v>91</v>
      </c>
      <c r="EN84" s="379">
        <v>93</v>
      </c>
      <c r="EO84" s="379">
        <v>93</v>
      </c>
      <c r="EP84" s="379">
        <v>84</v>
      </c>
      <c r="EQ84" s="379">
        <v>80</v>
      </c>
      <c r="ER84" s="379">
        <v>70</v>
      </c>
      <c r="ES84" s="379">
        <v>59</v>
      </c>
      <c r="ET84" s="379">
        <v>43</v>
      </c>
      <c r="EU84" s="379">
        <v>63</v>
      </c>
      <c r="EV84" s="379">
        <v>68</v>
      </c>
      <c r="EW84" s="379">
        <f t="shared" si="13"/>
        <v>65</v>
      </c>
    </row>
    <row r="85" spans="1:153" x14ac:dyDescent="0.3">
      <c r="A85" s="371" t="s">
        <v>1886</v>
      </c>
      <c r="B85" s="371" t="s">
        <v>552</v>
      </c>
      <c r="C85" s="371" t="s">
        <v>1887</v>
      </c>
      <c r="E85" s="376" t="str">
        <f t="shared" si="8"/>
        <v>بنين Benin</v>
      </c>
      <c r="F85" s="372">
        <v>85132637</v>
      </c>
      <c r="G85" s="372">
        <v>19667422</v>
      </c>
      <c r="H85" s="372">
        <v>49316696</v>
      </c>
      <c r="I85" s="372">
        <v>24028484</v>
      </c>
      <c r="J85" s="372">
        <v>13308968</v>
      </c>
      <c r="K85" s="372">
        <v>13267006</v>
      </c>
      <c r="L85" s="372">
        <v>8600721</v>
      </c>
      <c r="M85" s="372">
        <v>7917991</v>
      </c>
      <c r="N85" s="372">
        <v>7631837</v>
      </c>
      <c r="O85" s="372">
        <v>23777743</v>
      </c>
      <c r="P85" s="372">
        <v>17862297</v>
      </c>
      <c r="Q85" s="372">
        <v>19982709</v>
      </c>
      <c r="R85" s="372">
        <v>4267606</v>
      </c>
      <c r="S85" s="372">
        <v>22537608</v>
      </c>
      <c r="T85" s="379">
        <v>76</v>
      </c>
      <c r="U85" s="379">
        <v>107</v>
      </c>
      <c r="V85" s="379">
        <v>97</v>
      </c>
      <c r="W85" s="379">
        <v>105</v>
      </c>
      <c r="X85" s="379">
        <v>113</v>
      </c>
      <c r="Y85" s="379">
        <v>119</v>
      </c>
      <c r="Z85" s="379">
        <v>132</v>
      </c>
      <c r="AA85" s="379">
        <v>127</v>
      </c>
      <c r="AB85" s="379">
        <v>125</v>
      </c>
      <c r="AC85" s="379">
        <v>117</v>
      </c>
      <c r="AD85" s="379">
        <v>124</v>
      </c>
      <c r="AE85" s="379">
        <v>119</v>
      </c>
      <c r="AF85" s="379">
        <v>144</v>
      </c>
      <c r="AG85" s="379">
        <f t="shared" si="9"/>
        <v>117</v>
      </c>
      <c r="AH85" s="379"/>
      <c r="AI85" s="376" t="s">
        <v>1562</v>
      </c>
      <c r="AJ85">
        <v>30562071</v>
      </c>
      <c r="AK85">
        <v>3310958</v>
      </c>
      <c r="AL85">
        <v>26872574</v>
      </c>
      <c r="AM85">
        <v>4467422</v>
      </c>
      <c r="AN85">
        <v>5413405</v>
      </c>
      <c r="AO85">
        <v>4760738</v>
      </c>
      <c r="AP85">
        <v>3824129</v>
      </c>
      <c r="AQ85">
        <v>4260197</v>
      </c>
      <c r="AR85">
        <v>3500042</v>
      </c>
      <c r="AS85">
        <v>9547817</v>
      </c>
      <c r="AT85">
        <v>9428730</v>
      </c>
      <c r="AU85">
        <v>10116173</v>
      </c>
      <c r="AV85">
        <v>1881959</v>
      </c>
      <c r="AW85">
        <v>12757468</v>
      </c>
      <c r="AX85" s="379">
        <v>88</v>
      </c>
      <c r="AY85" s="379">
        <v>138</v>
      </c>
      <c r="AZ85" s="379">
        <v>100</v>
      </c>
      <c r="BA85" s="379">
        <v>132</v>
      </c>
      <c r="BB85" s="379">
        <v>127</v>
      </c>
      <c r="BC85" s="379">
        <v>130</v>
      </c>
      <c r="BD85" s="379">
        <v>139</v>
      </c>
      <c r="BE85" s="379">
        <v>134</v>
      </c>
      <c r="BF85" s="379">
        <v>135</v>
      </c>
      <c r="BG85" s="379">
        <v>126</v>
      </c>
      <c r="BH85" s="379">
        <v>126</v>
      </c>
      <c r="BI85" s="379">
        <v>128</v>
      </c>
      <c r="BJ85" s="379">
        <v>148</v>
      </c>
      <c r="BK85" s="379">
        <f t="shared" si="10"/>
        <v>125</v>
      </c>
      <c r="BL85" s="379"/>
      <c r="BM85" s="376" t="s">
        <v>1562</v>
      </c>
      <c r="BN85">
        <v>54570566</v>
      </c>
      <c r="BO85">
        <v>16356464</v>
      </c>
      <c r="BP85">
        <v>22444122</v>
      </c>
      <c r="BQ85">
        <v>19561062</v>
      </c>
      <c r="BR85">
        <v>7895563</v>
      </c>
      <c r="BS85">
        <v>8506268</v>
      </c>
      <c r="BT85">
        <v>4776592</v>
      </c>
      <c r="BU85">
        <v>3657794</v>
      </c>
      <c r="BV85">
        <v>4131795</v>
      </c>
      <c r="BW85">
        <v>14229926</v>
      </c>
      <c r="BX85">
        <v>8433567</v>
      </c>
      <c r="BY85">
        <v>9866536</v>
      </c>
      <c r="BZ85">
        <v>2385647</v>
      </c>
      <c r="CA85">
        <v>9780140</v>
      </c>
      <c r="CB85" s="379">
        <v>35</v>
      </c>
      <c r="CC85" s="379">
        <v>61</v>
      </c>
      <c r="CD85" s="379">
        <v>52</v>
      </c>
      <c r="CE85" s="379">
        <v>59</v>
      </c>
      <c r="CF85" s="379">
        <v>64</v>
      </c>
      <c r="CG85" s="379">
        <v>69</v>
      </c>
      <c r="CH85" s="379">
        <v>76</v>
      </c>
      <c r="CI85" s="379">
        <v>81</v>
      </c>
      <c r="CJ85" s="379">
        <v>75</v>
      </c>
      <c r="CK85" s="379">
        <v>60</v>
      </c>
      <c r="CL85" s="379">
        <v>69</v>
      </c>
      <c r="CM85" s="379">
        <v>63</v>
      </c>
      <c r="CN85" s="379">
        <v>96</v>
      </c>
      <c r="CO85" s="379">
        <f t="shared" si="11"/>
        <v>80</v>
      </c>
      <c r="CQ85" s="376" t="s">
        <v>1562</v>
      </c>
      <c r="CR85" s="372">
        <v>124010</v>
      </c>
      <c r="CS85" s="372">
        <v>39891</v>
      </c>
      <c r="CT85" s="372">
        <v>1756793</v>
      </c>
      <c r="CU85" s="372">
        <v>2355866</v>
      </c>
      <c r="CV85" s="372">
        <v>6724471</v>
      </c>
      <c r="CW85" s="372">
        <v>59611</v>
      </c>
      <c r="CX85" s="372">
        <v>287938</v>
      </c>
      <c r="CY85" s="372">
        <v>906049</v>
      </c>
      <c r="CZ85" s="372">
        <v>1364512</v>
      </c>
      <c r="DA85" s="372">
        <v>6036061</v>
      </c>
      <c r="DB85" s="372">
        <v>8761165</v>
      </c>
      <c r="DC85" s="372">
        <v>17074095</v>
      </c>
      <c r="DD85" s="372">
        <v>1772373</v>
      </c>
      <c r="DE85" s="372">
        <v>5180166</v>
      </c>
      <c r="DF85" s="379">
        <v>190</v>
      </c>
      <c r="DG85" s="379">
        <v>200</v>
      </c>
      <c r="DH85" s="379">
        <v>148</v>
      </c>
      <c r="DI85" s="379">
        <v>142</v>
      </c>
      <c r="DJ85" s="379">
        <v>127</v>
      </c>
      <c r="DK85" s="379">
        <v>191</v>
      </c>
      <c r="DL85" s="379">
        <v>179</v>
      </c>
      <c r="DM85" s="379">
        <v>158</v>
      </c>
      <c r="DN85" s="379">
        <v>145</v>
      </c>
      <c r="DO85" s="379">
        <v>128</v>
      </c>
      <c r="DP85" s="379">
        <v>126</v>
      </c>
      <c r="DQ85" s="379">
        <v>120</v>
      </c>
      <c r="DR85" s="379">
        <v>156</v>
      </c>
      <c r="DS85" s="379">
        <f t="shared" si="12"/>
        <v>133</v>
      </c>
      <c r="DU85" s="376" t="s">
        <v>1562</v>
      </c>
      <c r="DV85" s="372">
        <v>85256647</v>
      </c>
      <c r="DW85" s="372">
        <v>19707313</v>
      </c>
      <c r="DX85" s="372">
        <v>51073489</v>
      </c>
      <c r="DY85" s="372">
        <v>26384350</v>
      </c>
      <c r="DZ85" s="372">
        <v>20033439</v>
      </c>
      <c r="EA85" s="372">
        <v>13326617</v>
      </c>
      <c r="EB85" s="372">
        <v>8888659</v>
      </c>
      <c r="EC85" s="372">
        <v>8824040</v>
      </c>
      <c r="ED85" s="372">
        <v>8996349</v>
      </c>
      <c r="EE85" s="372">
        <v>29813804</v>
      </c>
      <c r="EF85" s="372">
        <v>26623462</v>
      </c>
      <c r="EG85" s="372">
        <v>37056804</v>
      </c>
      <c r="EH85" s="372">
        <v>6039979</v>
      </c>
      <c r="EI85" s="372">
        <f t="shared" si="7"/>
        <v>27717774</v>
      </c>
      <c r="EJ85" s="379">
        <v>103</v>
      </c>
      <c r="EK85" s="379">
        <v>133</v>
      </c>
      <c r="EL85" s="379">
        <v>116</v>
      </c>
      <c r="EM85" s="379">
        <v>127</v>
      </c>
      <c r="EN85" s="379">
        <v>124</v>
      </c>
      <c r="EO85" s="379">
        <v>136</v>
      </c>
      <c r="EP85" s="379">
        <v>151</v>
      </c>
      <c r="EQ85" s="379">
        <v>148</v>
      </c>
      <c r="ER85" s="379">
        <v>146</v>
      </c>
      <c r="ES85" s="379">
        <v>136</v>
      </c>
      <c r="ET85" s="379">
        <v>133</v>
      </c>
      <c r="EU85" s="379">
        <v>130</v>
      </c>
      <c r="EV85" s="379">
        <v>161</v>
      </c>
      <c r="EW85" s="379">
        <f t="shared" si="13"/>
        <v>133</v>
      </c>
    </row>
    <row r="86" spans="1:153" x14ac:dyDescent="0.3">
      <c r="A86" s="371" t="s">
        <v>1888</v>
      </c>
      <c r="B86" s="371" t="s">
        <v>38</v>
      </c>
      <c r="C86" s="371" t="s">
        <v>1889</v>
      </c>
      <c r="E86" s="376" t="str">
        <f t="shared" si="8"/>
        <v>نيجيريا Nigeria</v>
      </c>
      <c r="F86" s="372">
        <v>919034347</v>
      </c>
      <c r="G86" s="372">
        <v>897228104</v>
      </c>
      <c r="H86" s="372">
        <v>979516234</v>
      </c>
      <c r="I86" s="372">
        <v>629584628</v>
      </c>
      <c r="J86" s="372">
        <v>698585376</v>
      </c>
      <c r="K86" s="372">
        <v>875983631</v>
      </c>
      <c r="L86" s="372">
        <v>1102252275</v>
      </c>
      <c r="M86" s="372">
        <v>962354811</v>
      </c>
      <c r="N86" s="372">
        <v>1075514886</v>
      </c>
      <c r="O86" s="372">
        <v>2610693148</v>
      </c>
      <c r="P86" s="372">
        <v>1495619605</v>
      </c>
      <c r="Q86" s="372">
        <v>2668778500</v>
      </c>
      <c r="R86" s="372">
        <v>3434203656</v>
      </c>
      <c r="S86" s="372">
        <v>2263819540</v>
      </c>
      <c r="T86" s="379">
        <v>53</v>
      </c>
      <c r="U86" s="379">
        <v>49</v>
      </c>
      <c r="V86" s="379">
        <v>49</v>
      </c>
      <c r="W86" s="379">
        <v>52</v>
      </c>
      <c r="X86" s="379">
        <v>53</v>
      </c>
      <c r="Y86" s="379">
        <v>51</v>
      </c>
      <c r="Z86" s="379">
        <v>51</v>
      </c>
      <c r="AA86" s="379">
        <v>51</v>
      </c>
      <c r="AB86" s="379">
        <v>48</v>
      </c>
      <c r="AC86" s="379">
        <v>43</v>
      </c>
      <c r="AD86" s="379">
        <v>52</v>
      </c>
      <c r="AE86" s="379">
        <v>48</v>
      </c>
      <c r="AF86" s="379">
        <v>40</v>
      </c>
      <c r="AG86" s="379">
        <f t="shared" si="9"/>
        <v>49</v>
      </c>
      <c r="AH86" s="379"/>
      <c r="AI86" s="376" t="s">
        <v>1465</v>
      </c>
      <c r="AJ86">
        <v>857638598</v>
      </c>
      <c r="AK86">
        <v>839102592</v>
      </c>
      <c r="AL86">
        <v>891754002</v>
      </c>
      <c r="AM86">
        <v>572199792</v>
      </c>
      <c r="AN86">
        <v>663602209</v>
      </c>
      <c r="AO86">
        <v>844992718</v>
      </c>
      <c r="AP86">
        <v>1058154874</v>
      </c>
      <c r="AQ86">
        <v>846547559</v>
      </c>
      <c r="AR86">
        <v>1050004317</v>
      </c>
      <c r="AS86">
        <v>2580475319</v>
      </c>
      <c r="AT86">
        <v>1475406083</v>
      </c>
      <c r="AU86">
        <v>2649630263</v>
      </c>
      <c r="AV86">
        <v>3008560945</v>
      </c>
      <c r="AW86">
        <v>1722030604</v>
      </c>
      <c r="AX86" s="379">
        <v>52</v>
      </c>
      <c r="AY86" s="379">
        <v>49</v>
      </c>
      <c r="AZ86" s="379">
        <v>49</v>
      </c>
      <c r="BA86" s="379">
        <v>52</v>
      </c>
      <c r="BB86" s="379">
        <v>52</v>
      </c>
      <c r="BC86" s="379">
        <v>50</v>
      </c>
      <c r="BD86" s="379">
        <v>51</v>
      </c>
      <c r="BE86" s="379">
        <v>50</v>
      </c>
      <c r="BF86" s="379">
        <v>46</v>
      </c>
      <c r="BG86" s="379">
        <v>41</v>
      </c>
      <c r="BH86" s="379">
        <v>51</v>
      </c>
      <c r="BI86" s="379">
        <v>44</v>
      </c>
      <c r="BJ86" s="379">
        <v>39</v>
      </c>
      <c r="BK86" s="379">
        <f t="shared" si="10"/>
        <v>49</v>
      </c>
      <c r="BL86" s="379"/>
      <c r="BM86" s="376" t="s">
        <v>1465</v>
      </c>
      <c r="BN86">
        <v>61395749</v>
      </c>
      <c r="BO86">
        <v>58125512</v>
      </c>
      <c r="BP86">
        <v>87762232</v>
      </c>
      <c r="BQ86">
        <v>57384836</v>
      </c>
      <c r="BR86">
        <v>34983167</v>
      </c>
      <c r="BS86">
        <v>30990913</v>
      </c>
      <c r="BT86">
        <v>44097401</v>
      </c>
      <c r="BU86">
        <v>115807252</v>
      </c>
      <c r="BV86">
        <v>25510569</v>
      </c>
      <c r="BW86">
        <v>30217829</v>
      </c>
      <c r="BX86">
        <v>20213522</v>
      </c>
      <c r="BY86">
        <v>19148237</v>
      </c>
      <c r="BZ86">
        <v>425642711</v>
      </c>
      <c r="CA86">
        <v>541788936</v>
      </c>
      <c r="CB86" s="379">
        <v>34</v>
      </c>
      <c r="CC86" s="379">
        <v>38</v>
      </c>
      <c r="CD86" s="379">
        <v>34</v>
      </c>
      <c r="CE86" s="379">
        <v>38</v>
      </c>
      <c r="CF86" s="379">
        <v>42</v>
      </c>
      <c r="CG86" s="379">
        <v>44</v>
      </c>
      <c r="CH86" s="379">
        <v>39</v>
      </c>
      <c r="CI86" s="379">
        <v>31</v>
      </c>
      <c r="CJ86" s="379">
        <v>47</v>
      </c>
      <c r="CK86" s="379">
        <v>47</v>
      </c>
      <c r="CL86" s="379">
        <v>57</v>
      </c>
      <c r="CM86" s="379">
        <v>54</v>
      </c>
      <c r="CN86" s="379">
        <v>26</v>
      </c>
      <c r="CO86" s="379">
        <f t="shared" si="11"/>
        <v>27</v>
      </c>
      <c r="CQ86" s="376" t="s">
        <v>1465</v>
      </c>
      <c r="CR86" s="372">
        <v>9414569</v>
      </c>
      <c r="CS86" s="372">
        <v>6308404</v>
      </c>
      <c r="CT86" s="372">
        <v>8935347</v>
      </c>
      <c r="CU86" s="372">
        <v>21552217</v>
      </c>
      <c r="CV86" s="372">
        <v>19303913</v>
      </c>
      <c r="CW86" s="372">
        <v>25580667</v>
      </c>
      <c r="CX86" s="372">
        <v>42037983</v>
      </c>
      <c r="CY86" s="372">
        <v>55865751</v>
      </c>
      <c r="CZ86" s="372">
        <v>176662375</v>
      </c>
      <c r="DA86" s="372">
        <v>90055737</v>
      </c>
      <c r="DB86" s="372">
        <v>73129274</v>
      </c>
      <c r="DC86" s="372">
        <v>74027517</v>
      </c>
      <c r="DD86" s="372">
        <v>56765555</v>
      </c>
      <c r="DE86" s="372">
        <v>96378024</v>
      </c>
      <c r="DF86" s="379">
        <v>118</v>
      </c>
      <c r="DG86" s="379">
        <v>120</v>
      </c>
      <c r="DH86" s="379">
        <v>116</v>
      </c>
      <c r="DI86" s="379">
        <v>104</v>
      </c>
      <c r="DJ86" s="379">
        <v>102</v>
      </c>
      <c r="DK86" s="379">
        <v>100</v>
      </c>
      <c r="DL86" s="379">
        <v>94</v>
      </c>
      <c r="DM86" s="379">
        <v>95</v>
      </c>
      <c r="DN86" s="379">
        <v>79</v>
      </c>
      <c r="DO86" s="379">
        <v>92</v>
      </c>
      <c r="DP86" s="379">
        <v>97</v>
      </c>
      <c r="DQ86" s="379">
        <v>98</v>
      </c>
      <c r="DR86" s="379">
        <v>102</v>
      </c>
      <c r="DS86" s="379">
        <f t="shared" si="12"/>
        <v>96</v>
      </c>
      <c r="DU86" s="376" t="s">
        <v>1465</v>
      </c>
      <c r="DV86" s="372">
        <v>928448916</v>
      </c>
      <c r="DW86" s="372">
        <v>903536508</v>
      </c>
      <c r="DX86" s="372">
        <v>988451581</v>
      </c>
      <c r="DY86" s="372">
        <v>651136845</v>
      </c>
      <c r="DZ86" s="372">
        <v>717889289</v>
      </c>
      <c r="EA86" s="372">
        <v>901564298</v>
      </c>
      <c r="EB86" s="372">
        <v>1144290258</v>
      </c>
      <c r="EC86" s="372">
        <v>1018220562</v>
      </c>
      <c r="ED86" s="372">
        <v>1252177261</v>
      </c>
      <c r="EE86" s="372">
        <v>2700748885</v>
      </c>
      <c r="EF86" s="372">
        <v>1568748879</v>
      </c>
      <c r="EG86" s="372">
        <v>2742806017</v>
      </c>
      <c r="EH86" s="372">
        <v>3490969211</v>
      </c>
      <c r="EI86" s="372">
        <f t="shared" si="7"/>
        <v>2360197564</v>
      </c>
      <c r="EJ86" s="379">
        <v>69</v>
      </c>
      <c r="EK86" s="379">
        <v>68</v>
      </c>
      <c r="EL86" s="379">
        <v>66</v>
      </c>
      <c r="EM86" s="379">
        <v>76</v>
      </c>
      <c r="EN86" s="379">
        <v>72</v>
      </c>
      <c r="EO86" s="379">
        <v>69</v>
      </c>
      <c r="EP86" s="379">
        <v>66</v>
      </c>
      <c r="EQ86" s="379">
        <v>69</v>
      </c>
      <c r="ER86" s="379">
        <v>64</v>
      </c>
      <c r="ES86" s="379">
        <v>53</v>
      </c>
      <c r="ET86" s="379">
        <v>65</v>
      </c>
      <c r="EU86" s="379">
        <v>59</v>
      </c>
      <c r="EV86" s="379">
        <v>54</v>
      </c>
      <c r="EW86" s="379">
        <f t="shared" si="13"/>
        <v>64</v>
      </c>
    </row>
    <row r="87" spans="1:153" x14ac:dyDescent="0.3">
      <c r="A87" s="371" t="s">
        <v>1890</v>
      </c>
      <c r="B87" s="371" t="s">
        <v>153</v>
      </c>
      <c r="C87" s="371" t="s">
        <v>1891</v>
      </c>
      <c r="E87" s="376" t="str">
        <f t="shared" si="8"/>
        <v>الكاميرون Cameroon</v>
      </c>
      <c r="F87" s="372">
        <v>81540959</v>
      </c>
      <c r="G87" s="372">
        <v>92620569</v>
      </c>
      <c r="H87" s="372">
        <v>81405051</v>
      </c>
      <c r="I87" s="372">
        <v>62496698</v>
      </c>
      <c r="J87" s="372">
        <v>43999805</v>
      </c>
      <c r="K87" s="372">
        <v>52452250</v>
      </c>
      <c r="L87" s="372">
        <v>74404030</v>
      </c>
      <c r="M87" s="372">
        <v>57097609</v>
      </c>
      <c r="N87" s="372">
        <v>65963870</v>
      </c>
      <c r="O87" s="372">
        <v>103897330</v>
      </c>
      <c r="P87" s="372">
        <v>55666940</v>
      </c>
      <c r="Q87" s="372">
        <v>69433581</v>
      </c>
      <c r="R87" s="372">
        <v>75911536</v>
      </c>
      <c r="S87" s="372">
        <v>103224410</v>
      </c>
      <c r="T87" s="379">
        <v>78</v>
      </c>
      <c r="U87" s="379">
        <v>81</v>
      </c>
      <c r="V87" s="379">
        <v>90</v>
      </c>
      <c r="W87" s="379">
        <v>85</v>
      </c>
      <c r="X87" s="379">
        <v>92</v>
      </c>
      <c r="Y87" s="379">
        <v>93</v>
      </c>
      <c r="Z87" s="379">
        <v>86</v>
      </c>
      <c r="AA87" s="379">
        <v>87</v>
      </c>
      <c r="AB87" s="379">
        <v>87</v>
      </c>
      <c r="AC87" s="379">
        <v>87</v>
      </c>
      <c r="AD87" s="379">
        <v>102</v>
      </c>
      <c r="AE87" s="379">
        <v>95</v>
      </c>
      <c r="AF87" s="379">
        <v>98</v>
      </c>
      <c r="AG87" s="379">
        <f t="shared" si="9"/>
        <v>92</v>
      </c>
      <c r="AH87" s="379"/>
      <c r="AI87" s="376" t="s">
        <v>1552</v>
      </c>
      <c r="AJ87">
        <v>32507206</v>
      </c>
      <c r="AK87">
        <v>40582864</v>
      </c>
      <c r="AL87">
        <v>44420257</v>
      </c>
      <c r="AM87">
        <v>28463378</v>
      </c>
      <c r="AN87">
        <v>27944162</v>
      </c>
      <c r="AO87">
        <v>36152074</v>
      </c>
      <c r="AP87">
        <v>59847567</v>
      </c>
      <c r="AQ87">
        <v>53001802</v>
      </c>
      <c r="AR87">
        <v>60820470</v>
      </c>
      <c r="AS87">
        <v>97191683</v>
      </c>
      <c r="AT87">
        <v>48296479</v>
      </c>
      <c r="AU87">
        <v>61462737</v>
      </c>
      <c r="AV87">
        <v>61177332</v>
      </c>
      <c r="AW87">
        <v>69539491</v>
      </c>
      <c r="AX87" s="379">
        <v>87</v>
      </c>
      <c r="AY87" s="379">
        <v>88</v>
      </c>
      <c r="AZ87" s="379">
        <v>94</v>
      </c>
      <c r="BA87" s="379">
        <v>95</v>
      </c>
      <c r="BB87" s="379">
        <v>94</v>
      </c>
      <c r="BC87" s="379">
        <v>99</v>
      </c>
      <c r="BD87" s="379">
        <v>87</v>
      </c>
      <c r="BE87" s="379">
        <v>87</v>
      </c>
      <c r="BF87" s="379">
        <v>85</v>
      </c>
      <c r="BG87" s="379">
        <v>86</v>
      </c>
      <c r="BH87" s="379">
        <v>103</v>
      </c>
      <c r="BI87" s="379">
        <v>92</v>
      </c>
      <c r="BJ87" s="379">
        <v>95</v>
      </c>
      <c r="BK87" s="379">
        <f t="shared" si="10"/>
        <v>95</v>
      </c>
      <c r="BL87" s="379"/>
      <c r="BM87" s="376" t="s">
        <v>1552</v>
      </c>
      <c r="BN87">
        <v>49033753</v>
      </c>
      <c r="BO87">
        <v>52037705</v>
      </c>
      <c r="BP87">
        <v>36984794</v>
      </c>
      <c r="BQ87">
        <v>34033320</v>
      </c>
      <c r="BR87">
        <v>16055643</v>
      </c>
      <c r="BS87">
        <v>16300176</v>
      </c>
      <c r="BT87">
        <v>14556463</v>
      </c>
      <c r="BU87">
        <v>4095807</v>
      </c>
      <c r="BV87">
        <v>5143400</v>
      </c>
      <c r="BW87">
        <v>6705647</v>
      </c>
      <c r="BX87">
        <v>7370461</v>
      </c>
      <c r="BY87">
        <v>7970844</v>
      </c>
      <c r="BZ87">
        <v>14734204</v>
      </c>
      <c r="CA87">
        <v>33684919</v>
      </c>
      <c r="CB87" s="379">
        <v>38</v>
      </c>
      <c r="CC87" s="379">
        <v>41</v>
      </c>
      <c r="CD87" s="379">
        <v>45</v>
      </c>
      <c r="CE87" s="379">
        <v>45</v>
      </c>
      <c r="CF87" s="379">
        <v>52</v>
      </c>
      <c r="CG87" s="379">
        <v>56</v>
      </c>
      <c r="CH87" s="379">
        <v>58</v>
      </c>
      <c r="CI87" s="379">
        <v>80</v>
      </c>
      <c r="CJ87" s="379">
        <v>70</v>
      </c>
      <c r="CK87" s="379">
        <v>75</v>
      </c>
      <c r="CL87" s="379">
        <v>73</v>
      </c>
      <c r="CM87" s="379">
        <v>70</v>
      </c>
      <c r="CN87" s="379">
        <v>64</v>
      </c>
      <c r="CO87" s="379">
        <f t="shared" si="11"/>
        <v>57</v>
      </c>
      <c r="CQ87" s="376" t="s">
        <v>1552</v>
      </c>
      <c r="CR87" s="372">
        <v>35456386</v>
      </c>
      <c r="CS87" s="372">
        <v>30341480</v>
      </c>
      <c r="CT87" s="372">
        <v>17238730</v>
      </c>
      <c r="CU87" s="372">
        <v>25451705</v>
      </c>
      <c r="CV87" s="372">
        <v>15358070</v>
      </c>
      <c r="CW87" s="372">
        <v>16462425</v>
      </c>
      <c r="CX87" s="372">
        <v>16387865</v>
      </c>
      <c r="CY87" s="372">
        <v>17271831</v>
      </c>
      <c r="CZ87" s="372">
        <v>19125583</v>
      </c>
      <c r="DA87" s="372">
        <v>11751669</v>
      </c>
      <c r="DB87" s="372">
        <v>12962779</v>
      </c>
      <c r="DC87" s="372">
        <v>24335632</v>
      </c>
      <c r="DD87" s="372">
        <v>27590465</v>
      </c>
      <c r="DE87" s="372">
        <v>79806695</v>
      </c>
      <c r="DF87" s="379">
        <v>96</v>
      </c>
      <c r="DG87" s="379">
        <v>104</v>
      </c>
      <c r="DH87" s="379">
        <v>106</v>
      </c>
      <c r="DI87" s="379">
        <v>99</v>
      </c>
      <c r="DJ87" s="379">
        <v>109</v>
      </c>
      <c r="DK87" s="379">
        <v>108</v>
      </c>
      <c r="DL87" s="379">
        <v>112</v>
      </c>
      <c r="DM87" s="379">
        <v>106</v>
      </c>
      <c r="DN87" s="379">
        <v>111</v>
      </c>
      <c r="DO87" s="379">
        <v>118</v>
      </c>
      <c r="DP87" s="379">
        <v>119</v>
      </c>
      <c r="DQ87" s="379">
        <v>111</v>
      </c>
      <c r="DR87" s="379">
        <v>117</v>
      </c>
      <c r="DS87" s="379">
        <f t="shared" si="12"/>
        <v>100</v>
      </c>
      <c r="DU87" s="376" t="s">
        <v>1552</v>
      </c>
      <c r="DV87" s="372">
        <v>116997345</v>
      </c>
      <c r="DW87" s="372">
        <v>122962049</v>
      </c>
      <c r="DX87" s="372">
        <v>98643781</v>
      </c>
      <c r="DY87" s="372">
        <v>87948403</v>
      </c>
      <c r="DZ87" s="372">
        <v>59357875</v>
      </c>
      <c r="EA87" s="372">
        <v>68914675</v>
      </c>
      <c r="EB87" s="372">
        <v>90791895</v>
      </c>
      <c r="EC87" s="372">
        <v>74369440</v>
      </c>
      <c r="ED87" s="372">
        <v>85089453</v>
      </c>
      <c r="EE87" s="372">
        <v>115648999</v>
      </c>
      <c r="EF87" s="372">
        <v>68629719</v>
      </c>
      <c r="EG87" s="372">
        <v>93769213</v>
      </c>
      <c r="EH87" s="372">
        <v>103502001</v>
      </c>
      <c r="EI87" s="372">
        <f t="shared" si="7"/>
        <v>183031105</v>
      </c>
      <c r="EJ87" s="379">
        <v>94</v>
      </c>
      <c r="EK87" s="379">
        <v>101</v>
      </c>
      <c r="EL87" s="379">
        <v>103</v>
      </c>
      <c r="EM87" s="379">
        <v>106</v>
      </c>
      <c r="EN87" s="379">
        <v>109</v>
      </c>
      <c r="EO87" s="379">
        <v>114</v>
      </c>
      <c r="EP87" s="379">
        <v>108</v>
      </c>
      <c r="EQ87" s="379">
        <v>109</v>
      </c>
      <c r="ER87" s="379">
        <v>111</v>
      </c>
      <c r="ES87" s="379">
        <v>112</v>
      </c>
      <c r="ET87" s="379">
        <v>123</v>
      </c>
      <c r="EU87" s="379">
        <v>114</v>
      </c>
      <c r="EV87" s="379">
        <v>120</v>
      </c>
      <c r="EW87" s="379">
        <f t="shared" si="13"/>
        <v>109</v>
      </c>
    </row>
    <row r="88" spans="1:153" x14ac:dyDescent="0.3">
      <c r="A88" s="371" t="s">
        <v>1892</v>
      </c>
      <c r="B88" s="371" t="s">
        <v>640</v>
      </c>
      <c r="C88" s="371" t="s">
        <v>1893</v>
      </c>
      <c r="E88" s="376" t="str">
        <f t="shared" si="8"/>
        <v>جمهورية أفريقيا الوسطى Central African Republic</v>
      </c>
      <c r="F88" s="372">
        <v>1038400</v>
      </c>
      <c r="G88" s="372">
        <v>133888</v>
      </c>
      <c r="H88" s="372">
        <v>956853</v>
      </c>
      <c r="I88" s="372">
        <v>86172</v>
      </c>
      <c r="J88" s="372"/>
      <c r="K88" s="372">
        <v>1002690</v>
      </c>
      <c r="L88" s="372">
        <v>3964640</v>
      </c>
      <c r="M88" s="372">
        <v>2272546</v>
      </c>
      <c r="N88" s="372">
        <v>462546</v>
      </c>
      <c r="O88" s="372">
        <v>237938</v>
      </c>
      <c r="P88" s="372">
        <v>3950708</v>
      </c>
      <c r="Q88" s="372">
        <v>258225</v>
      </c>
      <c r="R88" s="372">
        <v>2522227</v>
      </c>
      <c r="S88" s="372">
        <v>6311304</v>
      </c>
      <c r="T88" s="379">
        <v>151</v>
      </c>
      <c r="U88" s="379">
        <v>176</v>
      </c>
      <c r="V88" s="379">
        <v>157</v>
      </c>
      <c r="W88" s="379">
        <v>172</v>
      </c>
      <c r="X88" s="379" t="s">
        <v>3</v>
      </c>
      <c r="Y88" s="379">
        <v>156</v>
      </c>
      <c r="Z88" s="379">
        <v>142</v>
      </c>
      <c r="AA88" s="379">
        <v>144</v>
      </c>
      <c r="AB88" s="379">
        <v>163</v>
      </c>
      <c r="AC88" s="379">
        <v>168</v>
      </c>
      <c r="AD88" s="379">
        <v>144</v>
      </c>
      <c r="AE88" s="379">
        <v>167</v>
      </c>
      <c r="AF88" s="379">
        <v>150</v>
      </c>
      <c r="AG88" s="379">
        <f t="shared" si="9"/>
        <v>140</v>
      </c>
      <c r="AH88" s="379"/>
      <c r="AI88" s="376" t="s">
        <v>1587</v>
      </c>
      <c r="AJ88">
        <v>657500</v>
      </c>
      <c r="AK88">
        <v>6500</v>
      </c>
      <c r="AL88">
        <v>918559</v>
      </c>
      <c r="AM88">
        <v>85352</v>
      </c>
      <c r="AO88">
        <v>989690</v>
      </c>
      <c r="AP88">
        <v>3874109</v>
      </c>
      <c r="AQ88">
        <v>2270697</v>
      </c>
      <c r="AR88">
        <v>455107</v>
      </c>
      <c r="AT88">
        <v>3899588</v>
      </c>
      <c r="AU88">
        <v>257684</v>
      </c>
      <c r="AV88">
        <v>2510938</v>
      </c>
      <c r="AW88">
        <v>5980493</v>
      </c>
      <c r="AX88" s="379">
        <v>156</v>
      </c>
      <c r="AY88" s="379">
        <v>181</v>
      </c>
      <c r="AZ88" s="379">
        <v>156</v>
      </c>
      <c r="BA88" s="379">
        <v>172</v>
      </c>
      <c r="BB88" s="379" t="s">
        <v>3</v>
      </c>
      <c r="BC88" s="379">
        <v>151</v>
      </c>
      <c r="BD88" s="379">
        <v>138</v>
      </c>
      <c r="BE88" s="379">
        <v>141</v>
      </c>
      <c r="BF88" s="379">
        <v>160</v>
      </c>
      <c r="BG88" s="379" t="s">
        <v>3</v>
      </c>
      <c r="BH88" s="379">
        <v>142</v>
      </c>
      <c r="BI88" s="379">
        <v>165</v>
      </c>
      <c r="BJ88" s="379">
        <v>146</v>
      </c>
      <c r="BK88" s="379">
        <f t="shared" si="10"/>
        <v>135</v>
      </c>
      <c r="BL88" s="379"/>
      <c r="BM88" s="376" t="s">
        <v>1587</v>
      </c>
      <c r="BN88">
        <v>380900</v>
      </c>
      <c r="BO88">
        <v>127388</v>
      </c>
      <c r="BP88">
        <v>38294</v>
      </c>
      <c r="BQ88">
        <v>820</v>
      </c>
      <c r="BS88">
        <v>13000</v>
      </c>
      <c r="BT88">
        <v>90531</v>
      </c>
      <c r="BU88">
        <v>1849</v>
      </c>
      <c r="BV88">
        <v>7439</v>
      </c>
      <c r="BW88">
        <v>237938</v>
      </c>
      <c r="BX88">
        <v>51120</v>
      </c>
      <c r="BY88">
        <v>541</v>
      </c>
      <c r="BZ88">
        <v>11289</v>
      </c>
      <c r="CA88">
        <v>330811</v>
      </c>
      <c r="CB88" s="379">
        <v>111</v>
      </c>
      <c r="CC88" s="379">
        <v>126</v>
      </c>
      <c r="CD88" s="379">
        <v>141</v>
      </c>
      <c r="CE88" s="379">
        <v>153</v>
      </c>
      <c r="CF88" s="379" t="s">
        <v>3</v>
      </c>
      <c r="CG88" s="379">
        <v>153</v>
      </c>
      <c r="CH88" s="379">
        <v>138</v>
      </c>
      <c r="CI88" s="379">
        <v>157</v>
      </c>
      <c r="CJ88" s="379">
        <v>138</v>
      </c>
      <c r="CK88" s="379">
        <v>120</v>
      </c>
      <c r="CL88" s="379">
        <v>139</v>
      </c>
      <c r="CM88" s="379">
        <v>161</v>
      </c>
      <c r="CN88" s="379">
        <v>152</v>
      </c>
      <c r="CO88" s="379">
        <f t="shared" si="11"/>
        <v>131</v>
      </c>
      <c r="CQ88" s="376" t="s">
        <v>1587</v>
      </c>
      <c r="CR88" s="372">
        <v>21642492</v>
      </c>
      <c r="CS88" s="372">
        <v>5912035</v>
      </c>
      <c r="CT88" s="372">
        <v>3511446</v>
      </c>
      <c r="CU88" s="372">
        <v>1641303</v>
      </c>
      <c r="CV88" s="372">
        <v>1872222</v>
      </c>
      <c r="CW88" s="372">
        <v>9477954</v>
      </c>
      <c r="CX88" s="372">
        <v>22819859</v>
      </c>
      <c r="CY88" s="372">
        <v>1476453</v>
      </c>
      <c r="CZ88" s="372">
        <v>928066</v>
      </c>
      <c r="DA88" s="372">
        <v>242963</v>
      </c>
      <c r="DB88" s="372">
        <v>822892</v>
      </c>
      <c r="DC88" s="372">
        <v>439858</v>
      </c>
      <c r="DD88" s="372">
        <v>1260317</v>
      </c>
      <c r="DE88" s="372">
        <v>887000</v>
      </c>
      <c r="DF88" s="379">
        <v>102</v>
      </c>
      <c r="DG88" s="379">
        <v>123</v>
      </c>
      <c r="DH88" s="379">
        <v>130</v>
      </c>
      <c r="DI88" s="379">
        <v>153</v>
      </c>
      <c r="DJ88" s="379">
        <v>146</v>
      </c>
      <c r="DK88" s="379">
        <v>116</v>
      </c>
      <c r="DL88" s="379">
        <v>106</v>
      </c>
      <c r="DM88" s="379">
        <v>151</v>
      </c>
      <c r="DN88" s="379">
        <v>154</v>
      </c>
      <c r="DO88" s="379">
        <v>171</v>
      </c>
      <c r="DP88" s="379">
        <v>155</v>
      </c>
      <c r="DQ88" s="379">
        <v>171</v>
      </c>
      <c r="DR88" s="379">
        <v>160</v>
      </c>
      <c r="DS88" s="379">
        <f t="shared" si="12"/>
        <v>172</v>
      </c>
      <c r="DU88" s="376" t="s">
        <v>1587</v>
      </c>
      <c r="DV88" s="372">
        <v>22680892</v>
      </c>
      <c r="DW88" s="372">
        <v>6045923</v>
      </c>
      <c r="DX88" s="372">
        <v>4468299</v>
      </c>
      <c r="DY88" s="372">
        <v>1727475</v>
      </c>
      <c r="DZ88" s="372">
        <v>1872222</v>
      </c>
      <c r="EA88" s="372">
        <v>10480644</v>
      </c>
      <c r="EB88" s="372">
        <v>26784499</v>
      </c>
      <c r="EC88" s="372">
        <v>3748999</v>
      </c>
      <c r="ED88" s="372">
        <v>1390612</v>
      </c>
      <c r="EE88" s="372">
        <v>480901</v>
      </c>
      <c r="EF88" s="372">
        <v>4773600</v>
      </c>
      <c r="EG88" s="372">
        <v>698083</v>
      </c>
      <c r="EH88" s="372">
        <v>3782544</v>
      </c>
      <c r="EI88" s="372">
        <f t="shared" si="7"/>
        <v>7198304</v>
      </c>
      <c r="EJ88" s="379">
        <v>125</v>
      </c>
      <c r="EK88" s="379">
        <v>154</v>
      </c>
      <c r="EL88" s="379">
        <v>159</v>
      </c>
      <c r="EM88" s="379">
        <v>174</v>
      </c>
      <c r="EN88" s="379">
        <v>173</v>
      </c>
      <c r="EO88" s="379">
        <v>142</v>
      </c>
      <c r="EP88" s="379">
        <v>131</v>
      </c>
      <c r="EQ88" s="379">
        <v>161</v>
      </c>
      <c r="ER88" s="379">
        <v>176</v>
      </c>
      <c r="ES88" s="379">
        <v>185</v>
      </c>
      <c r="ET88" s="379">
        <v>159</v>
      </c>
      <c r="EU88" s="379">
        <v>187</v>
      </c>
      <c r="EV88" s="379">
        <v>171</v>
      </c>
      <c r="EW88" s="379">
        <f t="shared" si="13"/>
        <v>157</v>
      </c>
    </row>
    <row r="89" spans="1:153" x14ac:dyDescent="0.3">
      <c r="A89" s="371" t="s">
        <v>1894</v>
      </c>
      <c r="B89" s="371" t="s">
        <v>76</v>
      </c>
      <c r="C89" s="371" t="s">
        <v>1895</v>
      </c>
      <c r="E89" s="376" t="str">
        <f t="shared" si="8"/>
        <v>الجابون Gabon</v>
      </c>
      <c r="F89" s="372">
        <v>11150677</v>
      </c>
      <c r="G89" s="372">
        <v>311167964</v>
      </c>
      <c r="H89" s="372">
        <v>11788436</v>
      </c>
      <c r="I89" s="372">
        <v>5683666</v>
      </c>
      <c r="J89" s="372">
        <v>3850481</v>
      </c>
      <c r="K89" s="372">
        <v>4168399</v>
      </c>
      <c r="L89" s="372">
        <v>13200811</v>
      </c>
      <c r="M89" s="372">
        <v>11002808</v>
      </c>
      <c r="N89" s="372">
        <v>6244804</v>
      </c>
      <c r="O89" s="372">
        <v>27322855</v>
      </c>
      <c r="P89" s="372">
        <v>4535224</v>
      </c>
      <c r="Q89" s="372">
        <v>12937506</v>
      </c>
      <c r="R89" s="372">
        <v>8855241</v>
      </c>
      <c r="S89" s="372">
        <v>27433367</v>
      </c>
      <c r="T89" s="379">
        <v>116</v>
      </c>
      <c r="U89" s="379">
        <v>63</v>
      </c>
      <c r="V89" s="379">
        <v>120</v>
      </c>
      <c r="W89" s="379">
        <v>137</v>
      </c>
      <c r="X89" s="379">
        <v>138</v>
      </c>
      <c r="Y89" s="379">
        <v>138</v>
      </c>
      <c r="Z89" s="379">
        <v>122</v>
      </c>
      <c r="AA89" s="379">
        <v>121</v>
      </c>
      <c r="AB89" s="379">
        <v>129</v>
      </c>
      <c r="AC89" s="379">
        <v>112</v>
      </c>
      <c r="AD89" s="379">
        <v>141</v>
      </c>
      <c r="AE89" s="379">
        <v>129</v>
      </c>
      <c r="AF89" s="379">
        <v>138</v>
      </c>
      <c r="AG89" s="379">
        <f t="shared" si="9"/>
        <v>116</v>
      </c>
      <c r="AH89" s="379"/>
      <c r="AI89" s="376" t="s">
        <v>1546</v>
      </c>
      <c r="AJ89">
        <v>9080241</v>
      </c>
      <c r="AK89">
        <v>4610445</v>
      </c>
      <c r="AL89">
        <v>8183375</v>
      </c>
      <c r="AM89">
        <v>4633388</v>
      </c>
      <c r="AN89">
        <v>3724481</v>
      </c>
      <c r="AO89">
        <v>4076399</v>
      </c>
      <c r="AP89">
        <v>11023429</v>
      </c>
      <c r="AQ89">
        <v>8958541</v>
      </c>
      <c r="AR89">
        <v>6232365</v>
      </c>
      <c r="AS89">
        <v>27155254</v>
      </c>
      <c r="AT89">
        <v>4073331</v>
      </c>
      <c r="AU89">
        <v>12075100</v>
      </c>
      <c r="AV89">
        <v>8688470</v>
      </c>
      <c r="AW89">
        <v>16088750</v>
      </c>
      <c r="AX89" s="379">
        <v>113</v>
      </c>
      <c r="AY89" s="379">
        <v>131</v>
      </c>
      <c r="AZ89" s="379">
        <v>125</v>
      </c>
      <c r="BA89" s="379">
        <v>131</v>
      </c>
      <c r="BB89" s="379">
        <v>137</v>
      </c>
      <c r="BC89" s="379">
        <v>133</v>
      </c>
      <c r="BD89" s="379">
        <v>122</v>
      </c>
      <c r="BE89" s="379">
        <v>123</v>
      </c>
      <c r="BF89" s="379">
        <v>128</v>
      </c>
      <c r="BG89" s="379">
        <v>111</v>
      </c>
      <c r="BH89" s="379">
        <v>141</v>
      </c>
      <c r="BI89" s="379">
        <v>125</v>
      </c>
      <c r="BJ89" s="379">
        <v>133</v>
      </c>
      <c r="BK89" s="379">
        <f t="shared" si="10"/>
        <v>121</v>
      </c>
      <c r="BL89" s="379"/>
      <c r="BM89" s="376" t="s">
        <v>1546</v>
      </c>
      <c r="BN89">
        <v>2070436</v>
      </c>
      <c r="BO89">
        <v>306557519</v>
      </c>
      <c r="BP89">
        <v>3605061</v>
      </c>
      <c r="BQ89">
        <v>1050278</v>
      </c>
      <c r="BR89">
        <v>126000</v>
      </c>
      <c r="BS89">
        <v>92000</v>
      </c>
      <c r="BT89">
        <v>2177382</v>
      </c>
      <c r="BU89">
        <v>2044267</v>
      </c>
      <c r="BV89">
        <v>12439</v>
      </c>
      <c r="BW89">
        <v>167601</v>
      </c>
      <c r="BX89">
        <v>461893</v>
      </c>
      <c r="BY89">
        <v>862406</v>
      </c>
      <c r="BZ89">
        <v>166771</v>
      </c>
      <c r="CA89">
        <v>11344617</v>
      </c>
      <c r="CB89" s="379">
        <v>89</v>
      </c>
      <c r="CC89" s="379">
        <v>15</v>
      </c>
      <c r="CD89" s="379">
        <v>83</v>
      </c>
      <c r="CE89" s="379">
        <v>103</v>
      </c>
      <c r="CF89" s="379">
        <v>132</v>
      </c>
      <c r="CG89" s="379">
        <v>141</v>
      </c>
      <c r="CH89" s="379">
        <v>89</v>
      </c>
      <c r="CI89" s="379">
        <v>95</v>
      </c>
      <c r="CJ89" s="379">
        <v>134</v>
      </c>
      <c r="CK89" s="379">
        <v>127</v>
      </c>
      <c r="CL89" s="379">
        <v>119</v>
      </c>
      <c r="CM89" s="379">
        <v>109</v>
      </c>
      <c r="CN89" s="379">
        <v>132</v>
      </c>
      <c r="CO89" s="379">
        <f t="shared" si="11"/>
        <v>77</v>
      </c>
      <c r="CQ89" s="376" t="s">
        <v>1546</v>
      </c>
      <c r="CR89" s="372">
        <v>21955739</v>
      </c>
      <c r="CS89" s="372">
        <v>31133920</v>
      </c>
      <c r="CT89" s="372">
        <v>23630934</v>
      </c>
      <c r="CU89" s="372">
        <v>23051934</v>
      </c>
      <c r="CV89" s="372">
        <v>13714267</v>
      </c>
      <c r="CW89" s="372">
        <v>10420917</v>
      </c>
      <c r="CX89" s="372">
        <v>13084781</v>
      </c>
      <c r="CY89" s="372">
        <v>11357420</v>
      </c>
      <c r="CZ89" s="372">
        <v>29700638</v>
      </c>
      <c r="DA89" s="372">
        <v>7117019</v>
      </c>
      <c r="DB89" s="372">
        <v>21892866</v>
      </c>
      <c r="DC89" s="372">
        <v>25788589</v>
      </c>
      <c r="DD89" s="372">
        <v>22567569</v>
      </c>
      <c r="DE89" s="372">
        <v>23829134</v>
      </c>
      <c r="DF89" s="379">
        <v>101</v>
      </c>
      <c r="DG89" s="379">
        <v>103</v>
      </c>
      <c r="DH89" s="379">
        <v>100</v>
      </c>
      <c r="DI89" s="379">
        <v>101</v>
      </c>
      <c r="DJ89" s="379">
        <v>111</v>
      </c>
      <c r="DK89" s="379">
        <v>113</v>
      </c>
      <c r="DL89" s="379">
        <v>116</v>
      </c>
      <c r="DM89" s="379">
        <v>115</v>
      </c>
      <c r="DN89" s="379">
        <v>104</v>
      </c>
      <c r="DO89" s="379">
        <v>125</v>
      </c>
      <c r="DP89" s="379">
        <v>115</v>
      </c>
      <c r="DQ89" s="379">
        <v>109</v>
      </c>
      <c r="DR89" s="379">
        <v>119</v>
      </c>
      <c r="DS89" s="379">
        <f t="shared" si="12"/>
        <v>116</v>
      </c>
      <c r="DU89" s="376" t="s">
        <v>1546</v>
      </c>
      <c r="DV89" s="372">
        <v>33106416</v>
      </c>
      <c r="DW89" s="372">
        <v>342301884</v>
      </c>
      <c r="DX89" s="372">
        <v>35419370</v>
      </c>
      <c r="DY89" s="372">
        <v>28735600</v>
      </c>
      <c r="DZ89" s="372">
        <v>17564748</v>
      </c>
      <c r="EA89" s="372">
        <v>14589316</v>
      </c>
      <c r="EB89" s="372">
        <v>26285592</v>
      </c>
      <c r="EC89" s="372">
        <v>22360228</v>
      </c>
      <c r="ED89" s="372">
        <v>35945442</v>
      </c>
      <c r="EE89" s="372">
        <v>34439874</v>
      </c>
      <c r="EF89" s="372">
        <v>26428090</v>
      </c>
      <c r="EG89" s="372">
        <v>38726095</v>
      </c>
      <c r="EH89" s="372">
        <v>31422810</v>
      </c>
      <c r="EI89" s="372">
        <f t="shared" si="7"/>
        <v>51262501</v>
      </c>
      <c r="EJ89" s="379">
        <v>118</v>
      </c>
      <c r="EK89" s="379">
        <v>85</v>
      </c>
      <c r="EL89" s="379">
        <v>119</v>
      </c>
      <c r="EM89" s="379">
        <v>123</v>
      </c>
      <c r="EN89" s="379">
        <v>127</v>
      </c>
      <c r="EO89" s="379">
        <v>134</v>
      </c>
      <c r="EP89" s="379">
        <v>132</v>
      </c>
      <c r="EQ89" s="379">
        <v>126</v>
      </c>
      <c r="ER89" s="379">
        <v>126</v>
      </c>
      <c r="ES89" s="379">
        <v>134</v>
      </c>
      <c r="ET89" s="379">
        <v>134</v>
      </c>
      <c r="EU89" s="379">
        <v>128</v>
      </c>
      <c r="EV89" s="379">
        <v>136</v>
      </c>
      <c r="EW89" s="379">
        <f t="shared" si="13"/>
        <v>124</v>
      </c>
    </row>
    <row r="90" spans="1:153" x14ac:dyDescent="0.3">
      <c r="A90" s="371" t="s">
        <v>1896</v>
      </c>
      <c r="B90" s="371" t="s">
        <v>152</v>
      </c>
      <c r="C90" s="371" t="s">
        <v>1897</v>
      </c>
      <c r="E90" s="376" t="str">
        <f t="shared" si="8"/>
        <v>جمهورية كونجو الديمقراطية Congo, The Democratic Republic</v>
      </c>
      <c r="F90" s="372">
        <v>38683513</v>
      </c>
      <c r="G90" s="372">
        <v>57383230</v>
      </c>
      <c r="H90" s="372">
        <v>124360867</v>
      </c>
      <c r="I90" s="372">
        <v>103469891</v>
      </c>
      <c r="J90" s="372">
        <v>89131733</v>
      </c>
      <c r="K90" s="372">
        <v>96292360</v>
      </c>
      <c r="L90" s="372">
        <v>135167970</v>
      </c>
      <c r="M90" s="372">
        <v>126379624</v>
      </c>
      <c r="N90" s="372">
        <v>69750999</v>
      </c>
      <c r="O90" s="372">
        <v>98768415</v>
      </c>
      <c r="P90" s="372">
        <v>142766024</v>
      </c>
      <c r="Q90" s="372">
        <v>108473138</v>
      </c>
      <c r="R90" s="372">
        <v>111631384</v>
      </c>
      <c r="S90" s="372">
        <v>120756916</v>
      </c>
      <c r="T90" s="379">
        <v>88</v>
      </c>
      <c r="U90" s="379">
        <v>87</v>
      </c>
      <c r="V90" s="379">
        <v>80</v>
      </c>
      <c r="W90" s="379">
        <v>78</v>
      </c>
      <c r="X90" s="379">
        <v>81</v>
      </c>
      <c r="Y90" s="379">
        <v>83</v>
      </c>
      <c r="Z90" s="379">
        <v>77</v>
      </c>
      <c r="AA90" s="379">
        <v>74</v>
      </c>
      <c r="AB90" s="379">
        <v>86</v>
      </c>
      <c r="AC90" s="379">
        <v>88</v>
      </c>
      <c r="AD90" s="379">
        <v>88</v>
      </c>
      <c r="AE90" s="379">
        <v>84</v>
      </c>
      <c r="AF90" s="379">
        <v>89</v>
      </c>
      <c r="AG90" s="379">
        <f t="shared" si="9"/>
        <v>89</v>
      </c>
      <c r="AH90" s="379"/>
      <c r="AI90" s="376" t="s">
        <v>1379</v>
      </c>
      <c r="AJ90">
        <v>36748544</v>
      </c>
      <c r="AK90">
        <v>55459431</v>
      </c>
      <c r="AL90">
        <v>121173121</v>
      </c>
      <c r="AM90">
        <v>100640517</v>
      </c>
      <c r="AN90">
        <v>83651855</v>
      </c>
      <c r="AO90">
        <v>82267265</v>
      </c>
      <c r="AP90">
        <v>109559604</v>
      </c>
      <c r="AQ90">
        <v>95395439</v>
      </c>
      <c r="AR90">
        <v>53975772</v>
      </c>
      <c r="AS90">
        <v>80096310</v>
      </c>
      <c r="AT90">
        <v>102489573</v>
      </c>
      <c r="AU90">
        <v>67913074</v>
      </c>
      <c r="AV90">
        <v>49462008</v>
      </c>
      <c r="AW90">
        <v>88428787</v>
      </c>
      <c r="AX90" s="379">
        <v>84</v>
      </c>
      <c r="AY90" s="379">
        <v>82</v>
      </c>
      <c r="AZ90" s="379">
        <v>78</v>
      </c>
      <c r="BA90" s="379">
        <v>77</v>
      </c>
      <c r="BB90" s="379">
        <v>81</v>
      </c>
      <c r="BC90" s="379">
        <v>83</v>
      </c>
      <c r="BD90" s="379">
        <v>78</v>
      </c>
      <c r="BE90" s="379">
        <v>79</v>
      </c>
      <c r="BF90" s="379">
        <v>86</v>
      </c>
      <c r="BG90" s="379">
        <v>89</v>
      </c>
      <c r="BH90" s="379">
        <v>90</v>
      </c>
      <c r="BI90" s="379">
        <v>90</v>
      </c>
      <c r="BJ90" s="379">
        <v>97</v>
      </c>
      <c r="BK90" s="379">
        <f t="shared" si="10"/>
        <v>89</v>
      </c>
      <c r="BL90" s="379"/>
      <c r="BM90" s="376" t="s">
        <v>1379</v>
      </c>
      <c r="BN90">
        <v>1934969</v>
      </c>
      <c r="BO90">
        <v>1923799</v>
      </c>
      <c r="BP90">
        <v>3187746</v>
      </c>
      <c r="BQ90">
        <v>2829374</v>
      </c>
      <c r="BR90">
        <v>5479878</v>
      </c>
      <c r="BS90">
        <v>14025095</v>
      </c>
      <c r="BT90">
        <v>25608366</v>
      </c>
      <c r="BU90">
        <v>30984185</v>
      </c>
      <c r="BV90">
        <v>15775227</v>
      </c>
      <c r="BW90">
        <v>18672105</v>
      </c>
      <c r="BX90">
        <v>40276451</v>
      </c>
      <c r="BY90">
        <v>40560064</v>
      </c>
      <c r="BZ90">
        <v>62169376</v>
      </c>
      <c r="CA90">
        <v>32328129</v>
      </c>
      <c r="CB90" s="379">
        <v>90</v>
      </c>
      <c r="CC90" s="379">
        <v>91</v>
      </c>
      <c r="CD90" s="379">
        <v>85</v>
      </c>
      <c r="CE90" s="379">
        <v>90</v>
      </c>
      <c r="CF90" s="379">
        <v>69</v>
      </c>
      <c r="CG90" s="379">
        <v>57</v>
      </c>
      <c r="CH90" s="379">
        <v>49</v>
      </c>
      <c r="CI90" s="379">
        <v>50</v>
      </c>
      <c r="CJ90" s="379">
        <v>54</v>
      </c>
      <c r="CK90" s="379">
        <v>54</v>
      </c>
      <c r="CL90" s="379">
        <v>48</v>
      </c>
      <c r="CM90" s="379">
        <v>43</v>
      </c>
      <c r="CN90" s="379">
        <v>39</v>
      </c>
      <c r="CO90" s="379">
        <f t="shared" si="11"/>
        <v>59</v>
      </c>
      <c r="CQ90" s="376" t="s">
        <v>1379</v>
      </c>
      <c r="CR90" s="372">
        <v>2311903518</v>
      </c>
      <c r="CS90" s="372">
        <v>2454383721</v>
      </c>
      <c r="CT90" s="372">
        <v>3095665556</v>
      </c>
      <c r="CU90" s="372">
        <v>2270946349</v>
      </c>
      <c r="CV90" s="372">
        <v>1841772179</v>
      </c>
      <c r="CW90" s="372">
        <v>1986562515</v>
      </c>
      <c r="CX90" s="372">
        <v>1969222881</v>
      </c>
      <c r="CY90" s="372">
        <v>1984487383</v>
      </c>
      <c r="CZ90" s="372">
        <v>2129529459</v>
      </c>
      <c r="DA90" s="372">
        <v>2222660705</v>
      </c>
      <c r="DB90" s="372">
        <v>3046779144</v>
      </c>
      <c r="DC90" s="372">
        <v>1342731307</v>
      </c>
      <c r="DD90" s="372">
        <v>3229047143</v>
      </c>
      <c r="DE90" s="372">
        <v>6157660361</v>
      </c>
      <c r="DF90" s="379">
        <v>41</v>
      </c>
      <c r="DG90" s="379">
        <v>40</v>
      </c>
      <c r="DH90" s="379">
        <v>40</v>
      </c>
      <c r="DI90" s="379">
        <v>41</v>
      </c>
      <c r="DJ90" s="379">
        <v>41</v>
      </c>
      <c r="DK90" s="379">
        <v>42</v>
      </c>
      <c r="DL90" s="379">
        <v>42</v>
      </c>
      <c r="DM90" s="379">
        <v>44</v>
      </c>
      <c r="DN90" s="379">
        <v>42</v>
      </c>
      <c r="DO90" s="379">
        <v>39</v>
      </c>
      <c r="DP90" s="379">
        <v>39</v>
      </c>
      <c r="DQ90" s="379">
        <v>52</v>
      </c>
      <c r="DR90" s="379">
        <v>41</v>
      </c>
      <c r="DS90" s="379">
        <f t="shared" si="12"/>
        <v>27</v>
      </c>
      <c r="DU90" s="376" t="s">
        <v>1379</v>
      </c>
      <c r="DV90" s="372">
        <v>2350587031</v>
      </c>
      <c r="DW90" s="372">
        <v>2511766951</v>
      </c>
      <c r="DX90" s="372">
        <v>3220026423</v>
      </c>
      <c r="DY90" s="372">
        <v>2374416240</v>
      </c>
      <c r="DZ90" s="372">
        <v>1930903912</v>
      </c>
      <c r="EA90" s="372">
        <v>2082854875</v>
      </c>
      <c r="EB90" s="372">
        <v>2104390851</v>
      </c>
      <c r="EC90" s="372">
        <v>2110867007</v>
      </c>
      <c r="ED90" s="372">
        <v>2199280458</v>
      </c>
      <c r="EE90" s="372">
        <v>2321429120</v>
      </c>
      <c r="EF90" s="372">
        <v>3189545168</v>
      </c>
      <c r="EG90" s="372">
        <v>1451204445</v>
      </c>
      <c r="EH90" s="372">
        <v>3340678527</v>
      </c>
      <c r="EI90" s="372">
        <f t="shared" si="7"/>
        <v>6278417277</v>
      </c>
      <c r="EJ90" s="379">
        <v>57</v>
      </c>
      <c r="EK90" s="379">
        <v>54</v>
      </c>
      <c r="EL90" s="379">
        <v>52</v>
      </c>
      <c r="EM90" s="379">
        <v>56</v>
      </c>
      <c r="EN90" s="379">
        <v>56</v>
      </c>
      <c r="EO90" s="379">
        <v>57</v>
      </c>
      <c r="EP90" s="379">
        <v>58</v>
      </c>
      <c r="EQ90" s="379">
        <v>60</v>
      </c>
      <c r="ER90" s="379">
        <v>55</v>
      </c>
      <c r="ES90" s="379">
        <v>58</v>
      </c>
      <c r="ET90" s="379">
        <v>56</v>
      </c>
      <c r="EU90" s="379">
        <v>66</v>
      </c>
      <c r="EV90" s="379">
        <v>57</v>
      </c>
      <c r="EW90" s="379">
        <f t="shared" si="13"/>
        <v>45</v>
      </c>
    </row>
    <row r="91" spans="1:153" x14ac:dyDescent="0.3">
      <c r="A91" s="371" t="s">
        <v>1898</v>
      </c>
      <c r="B91" s="371" t="s">
        <v>1899</v>
      </c>
      <c r="C91" s="371" t="s">
        <v>1900</v>
      </c>
      <c r="E91" s="376" t="str">
        <f t="shared" si="8"/>
        <v>زائير (سابقا) Zaire (Previously)</v>
      </c>
      <c r="F91" s="372"/>
      <c r="G91" s="372"/>
      <c r="H91" s="372"/>
      <c r="I91" s="372"/>
      <c r="J91" s="372"/>
      <c r="K91" s="372"/>
      <c r="L91" s="372"/>
      <c r="M91" s="372"/>
      <c r="N91" s="372"/>
      <c r="O91" s="372"/>
      <c r="P91" s="372"/>
      <c r="Q91" s="372"/>
      <c r="R91" s="372"/>
      <c r="S91" s="372"/>
      <c r="T91" s="379" t="s">
        <v>3</v>
      </c>
      <c r="U91" s="379" t="s">
        <v>3</v>
      </c>
      <c r="V91" s="379" t="s">
        <v>3</v>
      </c>
      <c r="W91" s="379" t="s">
        <v>3</v>
      </c>
      <c r="X91" s="379" t="s">
        <v>3</v>
      </c>
      <c r="Y91" s="379" t="s">
        <v>3</v>
      </c>
      <c r="Z91" s="379" t="s">
        <v>3</v>
      </c>
      <c r="AA91" s="379" t="s">
        <v>3</v>
      </c>
      <c r="AB91" s="379" t="s">
        <v>3</v>
      </c>
      <c r="AC91" s="379" t="s">
        <v>3</v>
      </c>
      <c r="AD91" s="379" t="s">
        <v>3</v>
      </c>
      <c r="AE91" s="379" t="s">
        <v>3</v>
      </c>
      <c r="AF91" s="379" t="s">
        <v>3</v>
      </c>
      <c r="AG91" s="379" t="str">
        <f t="shared" si="9"/>
        <v/>
      </c>
      <c r="AH91" s="379"/>
      <c r="AI91" s="376" t="s">
        <v>1901</v>
      </c>
      <c r="AX91" s="379" t="s">
        <v>3</v>
      </c>
      <c r="AY91" s="379" t="s">
        <v>3</v>
      </c>
      <c r="AZ91" s="379" t="s">
        <v>3</v>
      </c>
      <c r="BA91" s="379" t="s">
        <v>3</v>
      </c>
      <c r="BB91" s="379" t="s">
        <v>3</v>
      </c>
      <c r="BC91" s="379" t="s">
        <v>3</v>
      </c>
      <c r="BD91" s="379" t="s">
        <v>3</v>
      </c>
      <c r="BE91" s="379" t="s">
        <v>3</v>
      </c>
      <c r="BF91" s="379" t="s">
        <v>3</v>
      </c>
      <c r="BG91" s="379" t="s">
        <v>3</v>
      </c>
      <c r="BH91" s="379" t="s">
        <v>3</v>
      </c>
      <c r="BI91" s="379" t="s">
        <v>3</v>
      </c>
      <c r="BJ91" s="379" t="s">
        <v>3</v>
      </c>
      <c r="BK91" s="379" t="str">
        <f t="shared" si="10"/>
        <v/>
      </c>
      <c r="BL91" s="379"/>
      <c r="BM91" s="376" t="s">
        <v>1901</v>
      </c>
      <c r="CB91" s="379" t="s">
        <v>3</v>
      </c>
      <c r="CC91" s="379" t="s">
        <v>3</v>
      </c>
      <c r="CD91" s="379" t="s">
        <v>3</v>
      </c>
      <c r="CE91" s="379" t="s">
        <v>3</v>
      </c>
      <c r="CF91" s="379" t="s">
        <v>3</v>
      </c>
      <c r="CG91" s="379" t="s">
        <v>3</v>
      </c>
      <c r="CH91" s="379" t="s">
        <v>3</v>
      </c>
      <c r="CI91" s="379" t="s">
        <v>3</v>
      </c>
      <c r="CJ91" s="379" t="s">
        <v>3</v>
      </c>
      <c r="CK91" s="379" t="s">
        <v>3</v>
      </c>
      <c r="CL91" s="379" t="s">
        <v>3</v>
      </c>
      <c r="CM91" s="379" t="s">
        <v>3</v>
      </c>
      <c r="CN91" s="379" t="s">
        <v>3</v>
      </c>
      <c r="CO91" s="379" t="str">
        <f t="shared" si="11"/>
        <v/>
      </c>
      <c r="CQ91" s="376" t="s">
        <v>1901</v>
      </c>
      <c r="CR91" s="372"/>
      <c r="CS91" s="372"/>
      <c r="CT91" s="372"/>
      <c r="CU91" s="372"/>
      <c r="CV91" s="372"/>
      <c r="CW91" s="372"/>
      <c r="CX91" s="372"/>
      <c r="CY91" s="372"/>
      <c r="CZ91" s="372"/>
      <c r="DA91" s="372"/>
      <c r="DB91" s="372"/>
      <c r="DC91" s="372"/>
      <c r="DD91" s="372"/>
      <c r="DE91" s="372"/>
      <c r="DF91" s="379" t="s">
        <v>3</v>
      </c>
      <c r="DG91" s="379" t="s">
        <v>3</v>
      </c>
      <c r="DH91" s="379" t="s">
        <v>3</v>
      </c>
      <c r="DI91" s="379" t="s">
        <v>3</v>
      </c>
      <c r="DJ91" s="379" t="s">
        <v>3</v>
      </c>
      <c r="DK91" s="379" t="s">
        <v>3</v>
      </c>
      <c r="DL91" s="379" t="s">
        <v>3</v>
      </c>
      <c r="DM91" s="379" t="s">
        <v>3</v>
      </c>
      <c r="DN91" s="379" t="s">
        <v>3</v>
      </c>
      <c r="DO91" s="379" t="s">
        <v>3</v>
      </c>
      <c r="DP91" s="379" t="s">
        <v>3</v>
      </c>
      <c r="DQ91" s="379" t="s">
        <v>3</v>
      </c>
      <c r="DR91" s="379" t="s">
        <v>3</v>
      </c>
      <c r="DS91" s="379" t="str">
        <f t="shared" si="12"/>
        <v/>
      </c>
      <c r="DU91" s="376" t="s">
        <v>1901</v>
      </c>
      <c r="DV91" s="372">
        <v>0</v>
      </c>
      <c r="DW91" s="372">
        <v>0</v>
      </c>
      <c r="DX91" s="372">
        <v>0</v>
      </c>
      <c r="DY91" s="372">
        <v>0</v>
      </c>
      <c r="DZ91" s="372">
        <v>0</v>
      </c>
      <c r="EA91" s="372">
        <v>0</v>
      </c>
      <c r="EB91" s="372">
        <v>0</v>
      </c>
      <c r="EC91" s="372">
        <v>0</v>
      </c>
      <c r="ED91" s="372">
        <v>0</v>
      </c>
      <c r="EE91" s="372">
        <v>0</v>
      </c>
      <c r="EF91" s="372">
        <v>0</v>
      </c>
      <c r="EG91" s="372">
        <v>0</v>
      </c>
      <c r="EH91" s="372">
        <v>0</v>
      </c>
      <c r="EI91" s="372">
        <f t="shared" si="7"/>
        <v>0</v>
      </c>
      <c r="EJ91" s="379">
        <v>224</v>
      </c>
      <c r="EK91" s="379">
        <v>227</v>
      </c>
      <c r="EL91" s="379">
        <v>223</v>
      </c>
      <c r="EM91" s="379">
        <v>227</v>
      </c>
      <c r="EN91" s="379">
        <v>222</v>
      </c>
      <c r="EO91" s="379">
        <v>227</v>
      </c>
      <c r="EP91" s="379">
        <v>226</v>
      </c>
      <c r="EQ91" s="379">
        <v>227</v>
      </c>
      <c r="ER91" s="379">
        <v>226</v>
      </c>
      <c r="ES91" s="379">
        <v>230</v>
      </c>
      <c r="ET91" s="379">
        <v>230</v>
      </c>
      <c r="EU91" s="379">
        <v>245</v>
      </c>
      <c r="EV91" s="379">
        <v>241</v>
      </c>
      <c r="EW91" s="379">
        <f t="shared" si="13"/>
        <v>236</v>
      </c>
    </row>
    <row r="92" spans="1:153" x14ac:dyDescent="0.3">
      <c r="A92" s="371" t="s">
        <v>1902</v>
      </c>
      <c r="B92" s="371" t="s">
        <v>699</v>
      </c>
      <c r="C92" s="371" t="s">
        <v>1903</v>
      </c>
      <c r="E92" s="376" t="str">
        <f t="shared" si="8"/>
        <v>غينيا الاستوائية Equatorial Guinea</v>
      </c>
      <c r="F92" s="372">
        <v>5151033</v>
      </c>
      <c r="G92" s="372">
        <v>4003567</v>
      </c>
      <c r="H92" s="372">
        <v>7203212</v>
      </c>
      <c r="I92" s="372">
        <v>1656249</v>
      </c>
      <c r="J92" s="372">
        <v>410243</v>
      </c>
      <c r="K92" s="372">
        <v>4114458</v>
      </c>
      <c r="L92" s="372">
        <v>7660319</v>
      </c>
      <c r="M92" s="372">
        <v>2598121</v>
      </c>
      <c r="N92" s="372">
        <v>606456</v>
      </c>
      <c r="O92" s="372">
        <v>642306</v>
      </c>
      <c r="P92" s="372">
        <v>485187</v>
      </c>
      <c r="Q92" s="372">
        <v>461769</v>
      </c>
      <c r="R92" s="372">
        <v>1185817</v>
      </c>
      <c r="S92" s="372">
        <v>1994895</v>
      </c>
      <c r="T92" s="379">
        <v>130</v>
      </c>
      <c r="U92" s="379">
        <v>139</v>
      </c>
      <c r="V92" s="379">
        <v>134</v>
      </c>
      <c r="W92" s="379">
        <v>155</v>
      </c>
      <c r="X92" s="379">
        <v>164</v>
      </c>
      <c r="Y92" s="379">
        <v>139</v>
      </c>
      <c r="Z92" s="379">
        <v>135</v>
      </c>
      <c r="AA92" s="379">
        <v>141</v>
      </c>
      <c r="AB92" s="379">
        <v>159</v>
      </c>
      <c r="AC92" s="379">
        <v>163</v>
      </c>
      <c r="AD92" s="379">
        <v>161</v>
      </c>
      <c r="AE92" s="379">
        <v>162</v>
      </c>
      <c r="AF92" s="379">
        <v>157</v>
      </c>
      <c r="AG92" s="379">
        <f t="shared" si="9"/>
        <v>158</v>
      </c>
      <c r="AH92" s="379"/>
      <c r="AI92" s="376" t="s">
        <v>1608</v>
      </c>
      <c r="AJ92">
        <v>4962158</v>
      </c>
      <c r="AK92">
        <v>3539565</v>
      </c>
      <c r="AL92">
        <v>7203212</v>
      </c>
      <c r="AM92">
        <v>1656249</v>
      </c>
      <c r="AN92">
        <v>176243</v>
      </c>
      <c r="AO92">
        <v>4068803</v>
      </c>
      <c r="AP92">
        <v>7478451</v>
      </c>
      <c r="AQ92">
        <v>1964652</v>
      </c>
      <c r="AR92">
        <v>606456</v>
      </c>
      <c r="AS92">
        <v>632306</v>
      </c>
      <c r="AT92">
        <v>446892</v>
      </c>
      <c r="AU92">
        <v>461769</v>
      </c>
      <c r="AV92">
        <v>1110920</v>
      </c>
      <c r="AW92">
        <v>1575179</v>
      </c>
      <c r="AX92" s="379">
        <v>123</v>
      </c>
      <c r="AY92" s="379">
        <v>136</v>
      </c>
      <c r="AZ92" s="379">
        <v>128</v>
      </c>
      <c r="BA92" s="379">
        <v>151</v>
      </c>
      <c r="BB92" s="379">
        <v>164</v>
      </c>
      <c r="BC92" s="379">
        <v>134</v>
      </c>
      <c r="BD92" s="379">
        <v>131</v>
      </c>
      <c r="BE92" s="379">
        <v>145</v>
      </c>
      <c r="BF92" s="379">
        <v>156</v>
      </c>
      <c r="BG92" s="379">
        <v>162</v>
      </c>
      <c r="BH92" s="379">
        <v>162</v>
      </c>
      <c r="BI92" s="379">
        <v>160</v>
      </c>
      <c r="BJ92" s="379">
        <v>157</v>
      </c>
      <c r="BK92" s="379">
        <f t="shared" si="10"/>
        <v>156</v>
      </c>
      <c r="BL92" s="379"/>
      <c r="BM92" s="376" t="s">
        <v>1608</v>
      </c>
      <c r="BN92">
        <v>188875</v>
      </c>
      <c r="BO92">
        <v>464002</v>
      </c>
      <c r="BR92">
        <v>234000</v>
      </c>
      <c r="BS92">
        <v>45655</v>
      </c>
      <c r="BT92">
        <v>181868</v>
      </c>
      <c r="BU92">
        <v>633469</v>
      </c>
      <c r="BW92">
        <v>10000</v>
      </c>
      <c r="BX92">
        <v>38295</v>
      </c>
      <c r="BZ92">
        <v>74897</v>
      </c>
      <c r="CA92">
        <v>419716</v>
      </c>
      <c r="CB92" s="379">
        <v>122</v>
      </c>
      <c r="CC92" s="379">
        <v>108</v>
      </c>
      <c r="CD92" s="379" t="s">
        <v>3</v>
      </c>
      <c r="CE92" s="379" t="s">
        <v>3</v>
      </c>
      <c r="CF92" s="379">
        <v>121</v>
      </c>
      <c r="CG92" s="379">
        <v>145</v>
      </c>
      <c r="CH92" s="379">
        <v>130</v>
      </c>
      <c r="CI92" s="379">
        <v>111</v>
      </c>
      <c r="CJ92" s="379" t="s">
        <v>3</v>
      </c>
      <c r="CK92" s="379">
        <v>142</v>
      </c>
      <c r="CL92" s="379">
        <v>140</v>
      </c>
      <c r="CM92" s="379" t="s">
        <v>3</v>
      </c>
      <c r="CN92" s="379">
        <v>142</v>
      </c>
      <c r="CO92" s="379">
        <f t="shared" si="11"/>
        <v>129</v>
      </c>
      <c r="CQ92" s="376" t="s">
        <v>1608</v>
      </c>
      <c r="CR92" s="372">
        <v>1645520</v>
      </c>
      <c r="CS92" s="372">
        <v>175759</v>
      </c>
      <c r="CT92" s="372">
        <v>68510</v>
      </c>
      <c r="CU92" s="372">
        <v>53338</v>
      </c>
      <c r="CV92" s="372">
        <v>24248</v>
      </c>
      <c r="CW92" s="372">
        <v>4215</v>
      </c>
      <c r="CX92" s="372">
        <v>18333</v>
      </c>
      <c r="CY92" s="372">
        <v>35866</v>
      </c>
      <c r="CZ92" s="372">
        <v>608611</v>
      </c>
      <c r="DA92" s="372">
        <v>5882</v>
      </c>
      <c r="DB92" s="372">
        <v>27054</v>
      </c>
      <c r="DC92" s="372">
        <v>132654</v>
      </c>
      <c r="DD92" s="372">
        <v>619447</v>
      </c>
      <c r="DE92" s="372">
        <v>2267262</v>
      </c>
      <c r="DF92" s="379">
        <v>143</v>
      </c>
      <c r="DG92" s="379">
        <v>190</v>
      </c>
      <c r="DH92" s="379">
        <v>199</v>
      </c>
      <c r="DI92" s="379">
        <v>197</v>
      </c>
      <c r="DJ92" s="379">
        <v>199</v>
      </c>
      <c r="DK92" s="379">
        <v>209</v>
      </c>
      <c r="DL92" s="379">
        <v>210</v>
      </c>
      <c r="DM92" s="379">
        <v>201</v>
      </c>
      <c r="DN92" s="379">
        <v>159</v>
      </c>
      <c r="DO92" s="379">
        <v>210</v>
      </c>
      <c r="DP92" s="379">
        <v>193</v>
      </c>
      <c r="DQ92" s="379">
        <v>189</v>
      </c>
      <c r="DR92" s="379">
        <v>170</v>
      </c>
      <c r="DS92" s="379">
        <f t="shared" si="12"/>
        <v>152</v>
      </c>
      <c r="DU92" s="376" t="s">
        <v>1608</v>
      </c>
      <c r="DV92" s="372">
        <v>6796553</v>
      </c>
      <c r="DW92" s="372">
        <v>4179326</v>
      </c>
      <c r="DX92" s="372">
        <v>7271722</v>
      </c>
      <c r="DY92" s="372">
        <v>1709587</v>
      </c>
      <c r="DZ92" s="372">
        <v>434491</v>
      </c>
      <c r="EA92" s="372">
        <v>4118673</v>
      </c>
      <c r="EB92" s="372">
        <v>7678652</v>
      </c>
      <c r="EC92" s="372">
        <v>2633987</v>
      </c>
      <c r="ED92" s="372">
        <v>1215067</v>
      </c>
      <c r="EE92" s="372">
        <v>648188</v>
      </c>
      <c r="EF92" s="372">
        <v>512241</v>
      </c>
      <c r="EG92" s="372">
        <v>594423</v>
      </c>
      <c r="EH92" s="372">
        <v>1805264</v>
      </c>
      <c r="EI92" s="372">
        <f t="shared" si="7"/>
        <v>4262157</v>
      </c>
      <c r="EJ92" s="379">
        <v>157</v>
      </c>
      <c r="EK92" s="379">
        <v>162</v>
      </c>
      <c r="EL92" s="379">
        <v>151</v>
      </c>
      <c r="EM92" s="379">
        <v>176</v>
      </c>
      <c r="EN92" s="379">
        <v>188</v>
      </c>
      <c r="EO92" s="379">
        <v>162</v>
      </c>
      <c r="EP92" s="379">
        <v>153</v>
      </c>
      <c r="EQ92" s="379">
        <v>168</v>
      </c>
      <c r="ER92" s="379">
        <v>177</v>
      </c>
      <c r="ES92" s="379">
        <v>183</v>
      </c>
      <c r="ET92" s="379">
        <v>179</v>
      </c>
      <c r="EU92" s="379">
        <v>189</v>
      </c>
      <c r="EV92" s="379">
        <v>176</v>
      </c>
      <c r="EW92" s="379">
        <f t="shared" si="13"/>
        <v>169</v>
      </c>
    </row>
    <row r="93" spans="1:153" x14ac:dyDescent="0.3">
      <c r="A93" s="371" t="s">
        <v>1904</v>
      </c>
      <c r="B93" s="371" t="s">
        <v>165</v>
      </c>
      <c r="C93" s="371" t="s">
        <v>1905</v>
      </c>
      <c r="E93" s="376" t="str">
        <f t="shared" si="8"/>
        <v>رواندا Rwanda</v>
      </c>
      <c r="F93" s="372">
        <v>6413723</v>
      </c>
      <c r="G93" s="372">
        <v>1939501</v>
      </c>
      <c r="H93" s="372">
        <v>3817135</v>
      </c>
      <c r="I93" s="372">
        <v>3113836</v>
      </c>
      <c r="J93" s="372">
        <v>1767285</v>
      </c>
      <c r="K93" s="372">
        <v>8913553</v>
      </c>
      <c r="L93" s="372">
        <v>19656644</v>
      </c>
      <c r="M93" s="372">
        <v>6990271</v>
      </c>
      <c r="N93" s="372">
        <v>7331982</v>
      </c>
      <c r="O93" s="372">
        <v>20778959</v>
      </c>
      <c r="P93" s="372">
        <v>23482567</v>
      </c>
      <c r="Q93" s="372">
        <v>16982130</v>
      </c>
      <c r="R93" s="372">
        <v>19019637</v>
      </c>
      <c r="S93" s="372">
        <v>19948531</v>
      </c>
      <c r="T93" s="379">
        <v>127</v>
      </c>
      <c r="U93" s="379">
        <v>147</v>
      </c>
      <c r="V93" s="379">
        <v>140</v>
      </c>
      <c r="W93" s="379">
        <v>144</v>
      </c>
      <c r="X93" s="379">
        <v>149</v>
      </c>
      <c r="Y93" s="379">
        <v>126</v>
      </c>
      <c r="Z93" s="379">
        <v>114</v>
      </c>
      <c r="AA93" s="379">
        <v>129</v>
      </c>
      <c r="AB93" s="379">
        <v>126</v>
      </c>
      <c r="AC93" s="379">
        <v>121</v>
      </c>
      <c r="AD93" s="379">
        <v>116</v>
      </c>
      <c r="AE93" s="379">
        <v>123</v>
      </c>
      <c r="AF93" s="379">
        <v>122</v>
      </c>
      <c r="AG93" s="379">
        <f t="shared" si="9"/>
        <v>120</v>
      </c>
      <c r="AH93" s="379"/>
      <c r="AI93" s="376" t="s">
        <v>1595</v>
      </c>
      <c r="AJ93">
        <v>6413573</v>
      </c>
      <c r="AK93">
        <v>1929619</v>
      </c>
      <c r="AL93">
        <v>3191135</v>
      </c>
      <c r="AM93">
        <v>2726155</v>
      </c>
      <c r="AN93">
        <v>1063291</v>
      </c>
      <c r="AO93">
        <v>8777535</v>
      </c>
      <c r="AP93">
        <v>19656494</v>
      </c>
      <c r="AQ93">
        <v>6914827</v>
      </c>
      <c r="AR93">
        <v>7307857</v>
      </c>
      <c r="AS93">
        <v>20506564</v>
      </c>
      <c r="AT93">
        <v>23464536</v>
      </c>
      <c r="AU93">
        <v>16926848</v>
      </c>
      <c r="AV93">
        <v>18732765</v>
      </c>
      <c r="AW93">
        <v>19917329</v>
      </c>
      <c r="AX93" s="379">
        <v>120</v>
      </c>
      <c r="AY93" s="379">
        <v>145</v>
      </c>
      <c r="AZ93" s="379">
        <v>138</v>
      </c>
      <c r="BA93" s="379">
        <v>140</v>
      </c>
      <c r="BB93" s="379">
        <v>152</v>
      </c>
      <c r="BC93" s="379">
        <v>121</v>
      </c>
      <c r="BD93" s="379">
        <v>109</v>
      </c>
      <c r="BE93" s="379">
        <v>127</v>
      </c>
      <c r="BF93" s="379">
        <v>125</v>
      </c>
      <c r="BG93" s="379">
        <v>117</v>
      </c>
      <c r="BH93" s="379">
        <v>114</v>
      </c>
      <c r="BI93" s="379">
        <v>119</v>
      </c>
      <c r="BJ93" s="379">
        <v>116</v>
      </c>
      <c r="BK93" s="379">
        <f t="shared" si="10"/>
        <v>116</v>
      </c>
      <c r="BL93" s="379"/>
      <c r="BM93" s="376" t="s">
        <v>1595</v>
      </c>
      <c r="BN93">
        <v>150</v>
      </c>
      <c r="BO93">
        <v>9882</v>
      </c>
      <c r="BP93">
        <v>626000</v>
      </c>
      <c r="BQ93">
        <v>387681</v>
      </c>
      <c r="BR93">
        <v>703994</v>
      </c>
      <c r="BS93">
        <v>136018</v>
      </c>
      <c r="BT93">
        <v>150</v>
      </c>
      <c r="BU93">
        <v>75444</v>
      </c>
      <c r="BV93">
        <v>24125</v>
      </c>
      <c r="BW93">
        <v>272395</v>
      </c>
      <c r="BX93">
        <v>18031</v>
      </c>
      <c r="BY93">
        <v>55282</v>
      </c>
      <c r="BZ93">
        <v>286872</v>
      </c>
      <c r="CA93">
        <v>31202</v>
      </c>
      <c r="CB93" s="379">
        <v>167</v>
      </c>
      <c r="CC93" s="379">
        <v>147</v>
      </c>
      <c r="CD93" s="379">
        <v>109</v>
      </c>
      <c r="CE93" s="379">
        <v>115</v>
      </c>
      <c r="CF93" s="379">
        <v>104</v>
      </c>
      <c r="CG93" s="379">
        <v>134</v>
      </c>
      <c r="CH93" s="379">
        <v>161</v>
      </c>
      <c r="CI93" s="379">
        <v>138</v>
      </c>
      <c r="CJ93" s="379">
        <v>130</v>
      </c>
      <c r="CK93" s="379">
        <v>119</v>
      </c>
      <c r="CL93" s="379">
        <v>142</v>
      </c>
      <c r="CM93" s="379">
        <v>138</v>
      </c>
      <c r="CN93" s="379">
        <v>127</v>
      </c>
      <c r="CO93" s="379">
        <f t="shared" si="11"/>
        <v>148</v>
      </c>
      <c r="CQ93" s="376" t="s">
        <v>1595</v>
      </c>
      <c r="CR93" s="372">
        <v>2659788</v>
      </c>
      <c r="CS93" s="372">
        <v>2636430</v>
      </c>
      <c r="CT93" s="372">
        <v>1628145</v>
      </c>
      <c r="CU93" s="372">
        <v>1685937</v>
      </c>
      <c r="CV93" s="372">
        <v>2396308</v>
      </c>
      <c r="CW93" s="372">
        <v>2685184</v>
      </c>
      <c r="CX93" s="372">
        <v>2083040</v>
      </c>
      <c r="CY93" s="372">
        <v>3552344</v>
      </c>
      <c r="CZ93" s="372">
        <v>5077896</v>
      </c>
      <c r="DA93" s="372">
        <v>4098735</v>
      </c>
      <c r="DB93" s="372">
        <v>9925050</v>
      </c>
      <c r="DC93" s="372">
        <v>7824923</v>
      </c>
      <c r="DD93" s="372">
        <v>4748246</v>
      </c>
      <c r="DE93" s="372">
        <v>5444935</v>
      </c>
      <c r="DF93" s="379">
        <v>133</v>
      </c>
      <c r="DG93" s="379">
        <v>138</v>
      </c>
      <c r="DH93" s="379">
        <v>150</v>
      </c>
      <c r="DI93" s="379">
        <v>152</v>
      </c>
      <c r="DJ93" s="379">
        <v>141</v>
      </c>
      <c r="DK93" s="379">
        <v>133</v>
      </c>
      <c r="DL93" s="379">
        <v>149</v>
      </c>
      <c r="DM93" s="379">
        <v>132</v>
      </c>
      <c r="DN93" s="379">
        <v>130</v>
      </c>
      <c r="DO93" s="379">
        <v>138</v>
      </c>
      <c r="DP93" s="379">
        <v>123</v>
      </c>
      <c r="DQ93" s="379">
        <v>127</v>
      </c>
      <c r="DR93" s="379">
        <v>141</v>
      </c>
      <c r="DS93" s="379">
        <f t="shared" si="12"/>
        <v>131</v>
      </c>
      <c r="DU93" s="376" t="s">
        <v>1595</v>
      </c>
      <c r="DV93" s="372">
        <v>9073511</v>
      </c>
      <c r="DW93" s="372">
        <v>4575931</v>
      </c>
      <c r="DX93" s="372">
        <v>5445280</v>
      </c>
      <c r="DY93" s="372">
        <v>4799773</v>
      </c>
      <c r="DZ93" s="372">
        <v>4163593</v>
      </c>
      <c r="EA93" s="372">
        <v>11598737</v>
      </c>
      <c r="EB93" s="372">
        <v>21739684</v>
      </c>
      <c r="EC93" s="372">
        <v>10542615</v>
      </c>
      <c r="ED93" s="372">
        <v>12409878</v>
      </c>
      <c r="EE93" s="372">
        <v>24877694</v>
      </c>
      <c r="EF93" s="372">
        <v>33407617</v>
      </c>
      <c r="EG93" s="372">
        <v>24807053</v>
      </c>
      <c r="EH93" s="372">
        <v>23767883</v>
      </c>
      <c r="EI93" s="372">
        <f t="shared" si="7"/>
        <v>25393466</v>
      </c>
      <c r="EJ93" s="379">
        <v>150</v>
      </c>
      <c r="EK93" s="379">
        <v>158</v>
      </c>
      <c r="EL93" s="379">
        <v>156</v>
      </c>
      <c r="EM93" s="379">
        <v>160</v>
      </c>
      <c r="EN93" s="379">
        <v>163</v>
      </c>
      <c r="EO93" s="379">
        <v>140</v>
      </c>
      <c r="EP93" s="379">
        <v>136</v>
      </c>
      <c r="EQ93" s="379">
        <v>142</v>
      </c>
      <c r="ER93" s="379">
        <v>143</v>
      </c>
      <c r="ES93" s="379">
        <v>139</v>
      </c>
      <c r="ET93" s="379">
        <v>130</v>
      </c>
      <c r="EU93" s="379">
        <v>136</v>
      </c>
      <c r="EV93" s="379">
        <v>142</v>
      </c>
      <c r="EW93" s="379">
        <f t="shared" si="13"/>
        <v>135</v>
      </c>
    </row>
    <row r="94" spans="1:153" x14ac:dyDescent="0.3">
      <c r="A94" s="371" t="s">
        <v>1906</v>
      </c>
      <c r="B94" s="371" t="s">
        <v>1206</v>
      </c>
      <c r="C94" s="371" t="s">
        <v>1907</v>
      </c>
      <c r="E94" s="376" t="str">
        <f t="shared" si="8"/>
        <v>بوروندي Burundi</v>
      </c>
      <c r="F94" s="372">
        <v>638778</v>
      </c>
      <c r="G94" s="372">
        <v>1613650</v>
      </c>
      <c r="H94" s="372">
        <v>369613</v>
      </c>
      <c r="I94" s="372">
        <v>1720348</v>
      </c>
      <c r="J94" s="372">
        <v>1275920</v>
      </c>
      <c r="K94" s="372">
        <v>1043694</v>
      </c>
      <c r="L94" s="372">
        <v>1669760</v>
      </c>
      <c r="M94" s="372">
        <v>716286</v>
      </c>
      <c r="N94" s="372">
        <v>638287</v>
      </c>
      <c r="O94" s="372">
        <v>829430</v>
      </c>
      <c r="P94" s="372">
        <v>1070589</v>
      </c>
      <c r="Q94" s="372">
        <v>2093821</v>
      </c>
      <c r="R94" s="372">
        <v>398458</v>
      </c>
      <c r="S94" s="372">
        <v>634972</v>
      </c>
      <c r="T94" s="379">
        <v>158</v>
      </c>
      <c r="U94" s="379">
        <v>151</v>
      </c>
      <c r="V94" s="379">
        <v>167</v>
      </c>
      <c r="W94" s="379">
        <v>154</v>
      </c>
      <c r="X94" s="379">
        <v>154</v>
      </c>
      <c r="Y94" s="379">
        <v>155</v>
      </c>
      <c r="Z94" s="379">
        <v>152</v>
      </c>
      <c r="AA94" s="379">
        <v>161</v>
      </c>
      <c r="AB94" s="379">
        <v>158</v>
      </c>
      <c r="AC94" s="379">
        <v>161</v>
      </c>
      <c r="AD94" s="379">
        <v>156</v>
      </c>
      <c r="AE94" s="379">
        <v>152</v>
      </c>
      <c r="AF94" s="379">
        <v>170</v>
      </c>
      <c r="AG94" s="379">
        <f t="shared" si="9"/>
        <v>168</v>
      </c>
      <c r="AH94" s="379"/>
      <c r="AI94" s="376" t="s">
        <v>1566</v>
      </c>
      <c r="AJ94">
        <v>104380</v>
      </c>
      <c r="AK94">
        <v>1466650</v>
      </c>
      <c r="AL94">
        <v>368613</v>
      </c>
      <c r="AM94">
        <v>1707172</v>
      </c>
      <c r="AN94">
        <v>1274920</v>
      </c>
      <c r="AO94">
        <v>399944</v>
      </c>
      <c r="AP94">
        <v>1657760</v>
      </c>
      <c r="AQ94">
        <v>709470</v>
      </c>
      <c r="AR94">
        <v>507991</v>
      </c>
      <c r="AS94">
        <v>607994</v>
      </c>
      <c r="AT94">
        <v>833441</v>
      </c>
      <c r="AU94">
        <v>1969299</v>
      </c>
      <c r="AV94">
        <v>264999</v>
      </c>
      <c r="AW94">
        <v>518448</v>
      </c>
      <c r="AX94" s="379">
        <v>170</v>
      </c>
      <c r="AY94" s="379">
        <v>148</v>
      </c>
      <c r="AZ94" s="379">
        <v>168</v>
      </c>
      <c r="BA94" s="379">
        <v>150</v>
      </c>
      <c r="BB94" s="379">
        <v>147</v>
      </c>
      <c r="BC94" s="379">
        <v>162</v>
      </c>
      <c r="BD94" s="379">
        <v>147</v>
      </c>
      <c r="BE94" s="379">
        <v>157</v>
      </c>
      <c r="BF94" s="379">
        <v>158</v>
      </c>
      <c r="BG94" s="379">
        <v>163</v>
      </c>
      <c r="BH94" s="379">
        <v>157</v>
      </c>
      <c r="BI94" s="379">
        <v>152</v>
      </c>
      <c r="BJ94" s="379">
        <v>170</v>
      </c>
      <c r="BK94" s="379">
        <f t="shared" si="10"/>
        <v>166</v>
      </c>
      <c r="BL94" s="379"/>
      <c r="BM94" s="376" t="s">
        <v>1566</v>
      </c>
      <c r="BN94">
        <v>534398</v>
      </c>
      <c r="BO94">
        <v>147000</v>
      </c>
      <c r="BP94">
        <v>1000</v>
      </c>
      <c r="BQ94">
        <v>13176</v>
      </c>
      <c r="BR94">
        <v>1000</v>
      </c>
      <c r="BS94">
        <v>643750</v>
      </c>
      <c r="BT94">
        <v>12000</v>
      </c>
      <c r="BU94">
        <v>6816</v>
      </c>
      <c r="BV94">
        <v>130296</v>
      </c>
      <c r="BW94">
        <v>221436</v>
      </c>
      <c r="BX94">
        <v>237148</v>
      </c>
      <c r="BY94">
        <v>124522</v>
      </c>
      <c r="BZ94">
        <v>133459</v>
      </c>
      <c r="CA94">
        <v>116524</v>
      </c>
      <c r="CB94" s="379">
        <v>105</v>
      </c>
      <c r="CC94" s="379">
        <v>124</v>
      </c>
      <c r="CD94" s="379">
        <v>160</v>
      </c>
      <c r="CE94" s="379">
        <v>145</v>
      </c>
      <c r="CF94" s="379">
        <v>158</v>
      </c>
      <c r="CG94" s="379">
        <v>115</v>
      </c>
      <c r="CH94" s="379">
        <v>152</v>
      </c>
      <c r="CI94" s="379">
        <v>153</v>
      </c>
      <c r="CJ94" s="379">
        <v>124</v>
      </c>
      <c r="CK94" s="379">
        <v>123</v>
      </c>
      <c r="CL94" s="379">
        <v>129</v>
      </c>
      <c r="CM94" s="379">
        <v>132</v>
      </c>
      <c r="CN94" s="379">
        <v>135</v>
      </c>
      <c r="CO94" s="379">
        <f t="shared" si="11"/>
        <v>141</v>
      </c>
      <c r="CQ94" s="376" t="s">
        <v>1566</v>
      </c>
      <c r="CR94" s="372">
        <v>1054603</v>
      </c>
      <c r="CS94" s="372">
        <v>2319153</v>
      </c>
      <c r="CT94" s="372">
        <v>69555</v>
      </c>
      <c r="CU94" s="372"/>
      <c r="CV94" s="372">
        <v>2062595</v>
      </c>
      <c r="CW94" s="372">
        <v>85418</v>
      </c>
      <c r="CX94" s="372">
        <v>330166</v>
      </c>
      <c r="CY94" s="372">
        <v>1988943</v>
      </c>
      <c r="CZ94" s="372">
        <v>951763</v>
      </c>
      <c r="DA94" s="372">
        <v>697038</v>
      </c>
      <c r="DB94" s="372">
        <v>3119964</v>
      </c>
      <c r="DC94" s="372">
        <v>1262433</v>
      </c>
      <c r="DD94" s="372">
        <v>155867</v>
      </c>
      <c r="DE94" s="372">
        <v>199486</v>
      </c>
      <c r="DF94" s="379">
        <v>156</v>
      </c>
      <c r="DG94" s="379">
        <v>141</v>
      </c>
      <c r="DH94" s="379">
        <v>198</v>
      </c>
      <c r="DI94" s="379" t="s">
        <v>3</v>
      </c>
      <c r="DJ94" s="379">
        <v>142</v>
      </c>
      <c r="DK94" s="379">
        <v>187</v>
      </c>
      <c r="DL94" s="379">
        <v>175</v>
      </c>
      <c r="DM94" s="379">
        <v>143</v>
      </c>
      <c r="DN94" s="379">
        <v>153</v>
      </c>
      <c r="DO94" s="379">
        <v>160</v>
      </c>
      <c r="DP94" s="379">
        <v>139</v>
      </c>
      <c r="DQ94" s="379">
        <v>155</v>
      </c>
      <c r="DR94" s="379">
        <v>190</v>
      </c>
      <c r="DS94" s="379">
        <f t="shared" si="12"/>
        <v>192</v>
      </c>
      <c r="DU94" s="376" t="s">
        <v>1566</v>
      </c>
      <c r="DV94" s="372">
        <v>1693381</v>
      </c>
      <c r="DW94" s="372">
        <v>3932803</v>
      </c>
      <c r="DX94" s="372">
        <v>439168</v>
      </c>
      <c r="DY94" s="372">
        <v>1720348</v>
      </c>
      <c r="DZ94" s="372">
        <v>3338515</v>
      </c>
      <c r="EA94" s="372">
        <v>1129112</v>
      </c>
      <c r="EB94" s="372">
        <v>1999926</v>
      </c>
      <c r="EC94" s="372">
        <v>2705229</v>
      </c>
      <c r="ED94" s="372">
        <v>1590050</v>
      </c>
      <c r="EE94" s="372">
        <v>1526468</v>
      </c>
      <c r="EF94" s="372">
        <v>4190553</v>
      </c>
      <c r="EG94" s="372">
        <v>3356254</v>
      </c>
      <c r="EH94" s="372">
        <v>554325</v>
      </c>
      <c r="EI94" s="372">
        <f t="shared" si="7"/>
        <v>834458</v>
      </c>
      <c r="EJ94" s="379">
        <v>174</v>
      </c>
      <c r="EK94" s="379">
        <v>164</v>
      </c>
      <c r="EL94" s="379">
        <v>197</v>
      </c>
      <c r="EM94" s="379">
        <v>175</v>
      </c>
      <c r="EN94" s="379">
        <v>166</v>
      </c>
      <c r="EO94" s="379">
        <v>173</v>
      </c>
      <c r="EP94" s="379">
        <v>176</v>
      </c>
      <c r="EQ94" s="379">
        <v>167</v>
      </c>
      <c r="ER94" s="379">
        <v>173</v>
      </c>
      <c r="ES94" s="379">
        <v>173</v>
      </c>
      <c r="ET94" s="379">
        <v>165</v>
      </c>
      <c r="EU94" s="379">
        <v>167</v>
      </c>
      <c r="EV94" s="379">
        <v>193</v>
      </c>
      <c r="EW94" s="379">
        <f t="shared" si="13"/>
        <v>190</v>
      </c>
    </row>
    <row r="95" spans="1:153" x14ac:dyDescent="0.3">
      <c r="A95" s="371" t="s">
        <v>1908</v>
      </c>
      <c r="B95" s="371" t="s">
        <v>205</v>
      </c>
      <c r="C95" s="371" t="s">
        <v>1909</v>
      </c>
      <c r="E95" s="376" t="str">
        <f t="shared" si="8"/>
        <v>إثيوبيا Ethiopia</v>
      </c>
      <c r="F95" s="372">
        <v>245988965</v>
      </c>
      <c r="G95" s="372">
        <v>348536955</v>
      </c>
      <c r="H95" s="372">
        <v>446107482</v>
      </c>
      <c r="I95" s="372">
        <v>272077804</v>
      </c>
      <c r="J95" s="372">
        <v>285956545</v>
      </c>
      <c r="K95" s="372">
        <v>286091097</v>
      </c>
      <c r="L95" s="372">
        <v>275095871</v>
      </c>
      <c r="M95" s="372">
        <v>278627597</v>
      </c>
      <c r="N95" s="372">
        <v>235164443</v>
      </c>
      <c r="O95" s="372">
        <v>282089568</v>
      </c>
      <c r="P95" s="372">
        <v>200861608</v>
      </c>
      <c r="Q95" s="372">
        <v>175032918</v>
      </c>
      <c r="R95" s="372">
        <v>317283670</v>
      </c>
      <c r="S95" s="372">
        <v>183580763</v>
      </c>
      <c r="T95" s="379">
        <v>63</v>
      </c>
      <c r="U95" s="379">
        <v>62</v>
      </c>
      <c r="V95" s="379">
        <v>56</v>
      </c>
      <c r="W95" s="379">
        <v>62</v>
      </c>
      <c r="X95" s="379">
        <v>63</v>
      </c>
      <c r="Y95" s="379">
        <v>63</v>
      </c>
      <c r="Z95" s="379">
        <v>63</v>
      </c>
      <c r="AA95" s="379">
        <v>64</v>
      </c>
      <c r="AB95" s="379">
        <v>62</v>
      </c>
      <c r="AC95" s="379">
        <v>69</v>
      </c>
      <c r="AD95" s="379">
        <v>76</v>
      </c>
      <c r="AE95" s="379">
        <v>75</v>
      </c>
      <c r="AF95" s="379">
        <v>69</v>
      </c>
      <c r="AG95" s="379">
        <f t="shared" si="9"/>
        <v>81</v>
      </c>
      <c r="AH95" s="379"/>
      <c r="AI95" s="376" t="s">
        <v>1239</v>
      </c>
      <c r="AJ95">
        <v>208955768</v>
      </c>
      <c r="AK95">
        <v>276589103</v>
      </c>
      <c r="AL95">
        <v>378062508</v>
      </c>
      <c r="AM95">
        <v>209508020</v>
      </c>
      <c r="AN95">
        <v>229397519</v>
      </c>
      <c r="AO95">
        <v>224465781</v>
      </c>
      <c r="AP95">
        <v>240478794</v>
      </c>
      <c r="AQ95">
        <v>226804106</v>
      </c>
      <c r="AR95">
        <v>197941527</v>
      </c>
      <c r="AS95">
        <v>233869082</v>
      </c>
      <c r="AT95">
        <v>156150993</v>
      </c>
      <c r="AU95">
        <v>147200482</v>
      </c>
      <c r="AV95">
        <v>302981234</v>
      </c>
      <c r="AW95">
        <v>119059933</v>
      </c>
      <c r="AX95" s="379">
        <v>63</v>
      </c>
      <c r="AY95" s="379">
        <v>62</v>
      </c>
      <c r="AZ95" s="379">
        <v>56</v>
      </c>
      <c r="BA95" s="379">
        <v>67</v>
      </c>
      <c r="BB95" s="379">
        <v>66</v>
      </c>
      <c r="BC95" s="379">
        <v>64</v>
      </c>
      <c r="BD95" s="379">
        <v>64</v>
      </c>
      <c r="BE95" s="379">
        <v>63</v>
      </c>
      <c r="BF95" s="379">
        <v>63</v>
      </c>
      <c r="BG95" s="379">
        <v>72</v>
      </c>
      <c r="BH95" s="379">
        <v>81</v>
      </c>
      <c r="BI95" s="379">
        <v>75</v>
      </c>
      <c r="BJ95" s="379">
        <v>69</v>
      </c>
      <c r="BK95" s="379">
        <f t="shared" si="10"/>
        <v>84</v>
      </c>
      <c r="BL95" s="379"/>
      <c r="BM95" s="376" t="s">
        <v>1239</v>
      </c>
      <c r="BN95">
        <v>37033197</v>
      </c>
      <c r="BO95">
        <v>71947852</v>
      </c>
      <c r="BP95">
        <v>68044974</v>
      </c>
      <c r="BQ95">
        <v>62569784</v>
      </c>
      <c r="BR95">
        <v>56559026</v>
      </c>
      <c r="BS95">
        <v>61625316</v>
      </c>
      <c r="BT95">
        <v>34617077</v>
      </c>
      <c r="BU95">
        <v>51823491</v>
      </c>
      <c r="BV95">
        <v>37222916</v>
      </c>
      <c r="BW95">
        <v>48220486</v>
      </c>
      <c r="BX95">
        <v>44710615</v>
      </c>
      <c r="BY95">
        <v>27832436</v>
      </c>
      <c r="BZ95">
        <v>14302436</v>
      </c>
      <c r="CA95">
        <v>64520830</v>
      </c>
      <c r="CB95" s="379">
        <v>44</v>
      </c>
      <c r="CC95" s="379">
        <v>33</v>
      </c>
      <c r="CD95" s="379">
        <v>38</v>
      </c>
      <c r="CE95" s="379">
        <v>35</v>
      </c>
      <c r="CF95" s="379">
        <v>36</v>
      </c>
      <c r="CG95" s="379">
        <v>37</v>
      </c>
      <c r="CH95" s="379">
        <v>45</v>
      </c>
      <c r="CI95" s="379">
        <v>42</v>
      </c>
      <c r="CJ95" s="379">
        <v>45</v>
      </c>
      <c r="CK95" s="379">
        <v>40</v>
      </c>
      <c r="CL95" s="379">
        <v>45</v>
      </c>
      <c r="CM95" s="379">
        <v>49</v>
      </c>
      <c r="CN95" s="379">
        <v>66</v>
      </c>
      <c r="CO95" s="379">
        <f t="shared" si="11"/>
        <v>49</v>
      </c>
      <c r="CQ95" s="376" t="s">
        <v>1239</v>
      </c>
      <c r="CR95" s="372">
        <v>750289888</v>
      </c>
      <c r="CS95" s="372">
        <v>594530203</v>
      </c>
      <c r="CT95" s="372">
        <v>767016752</v>
      </c>
      <c r="CU95" s="372">
        <v>752886948</v>
      </c>
      <c r="CV95" s="372">
        <v>664122953</v>
      </c>
      <c r="CW95" s="372">
        <v>784265711</v>
      </c>
      <c r="CX95" s="372">
        <v>704363581</v>
      </c>
      <c r="CY95" s="372">
        <v>754912307</v>
      </c>
      <c r="CZ95" s="372">
        <v>748647090</v>
      </c>
      <c r="DA95" s="372">
        <v>861056542</v>
      </c>
      <c r="DB95" s="372">
        <v>1077676176</v>
      </c>
      <c r="DC95" s="372">
        <v>1136851972</v>
      </c>
      <c r="DD95" s="372">
        <v>1411298848</v>
      </c>
      <c r="DE95" s="372">
        <v>1958139090</v>
      </c>
      <c r="DF95" s="379">
        <v>59</v>
      </c>
      <c r="DG95" s="379">
        <v>63</v>
      </c>
      <c r="DH95" s="379">
        <v>57</v>
      </c>
      <c r="DI95" s="379">
        <v>60</v>
      </c>
      <c r="DJ95" s="379">
        <v>58</v>
      </c>
      <c r="DK95" s="379">
        <v>54</v>
      </c>
      <c r="DL95" s="379">
        <v>56</v>
      </c>
      <c r="DM95" s="379">
        <v>57</v>
      </c>
      <c r="DN95" s="379">
        <v>58</v>
      </c>
      <c r="DO95" s="379">
        <v>53</v>
      </c>
      <c r="DP95" s="379">
        <v>58</v>
      </c>
      <c r="DQ95" s="379">
        <v>55</v>
      </c>
      <c r="DR95" s="379">
        <v>56</v>
      </c>
      <c r="DS95" s="379">
        <f t="shared" si="12"/>
        <v>48</v>
      </c>
      <c r="DU95" s="376" t="s">
        <v>1239</v>
      </c>
      <c r="DV95" s="372">
        <v>996278853</v>
      </c>
      <c r="DW95" s="372">
        <v>943067158</v>
      </c>
      <c r="DX95" s="372">
        <v>1213124234</v>
      </c>
      <c r="DY95" s="372">
        <v>1024964752</v>
      </c>
      <c r="DZ95" s="372">
        <v>950079498</v>
      </c>
      <c r="EA95" s="372">
        <v>1070356808</v>
      </c>
      <c r="EB95" s="372">
        <v>979459452</v>
      </c>
      <c r="EC95" s="372">
        <v>1033539904</v>
      </c>
      <c r="ED95" s="372">
        <v>983811533</v>
      </c>
      <c r="EE95" s="372">
        <v>1143146110</v>
      </c>
      <c r="EF95" s="372">
        <v>1278537784</v>
      </c>
      <c r="EG95" s="372">
        <v>1311884890</v>
      </c>
      <c r="EH95" s="372">
        <v>1728582518</v>
      </c>
      <c r="EI95" s="372">
        <f t="shared" si="7"/>
        <v>2141719853</v>
      </c>
      <c r="EJ95" s="379">
        <v>67</v>
      </c>
      <c r="EK95" s="379">
        <v>67</v>
      </c>
      <c r="EL95" s="379">
        <v>61</v>
      </c>
      <c r="EM95" s="379">
        <v>69</v>
      </c>
      <c r="EN95" s="379">
        <v>65</v>
      </c>
      <c r="EO95" s="379">
        <v>66</v>
      </c>
      <c r="EP95" s="379">
        <v>68</v>
      </c>
      <c r="EQ95" s="379">
        <v>67</v>
      </c>
      <c r="ER95" s="379">
        <v>68</v>
      </c>
      <c r="ES95" s="379">
        <v>70</v>
      </c>
      <c r="ET95" s="379">
        <v>74</v>
      </c>
      <c r="EU95" s="379">
        <v>70</v>
      </c>
      <c r="EV95" s="379">
        <v>67</v>
      </c>
      <c r="EW95" s="379">
        <f t="shared" si="13"/>
        <v>66</v>
      </c>
    </row>
    <row r="96" spans="1:153" x14ac:dyDescent="0.3">
      <c r="A96" s="371" t="s">
        <v>1910</v>
      </c>
      <c r="B96" s="371" t="s">
        <v>44</v>
      </c>
      <c r="C96" s="371" t="s">
        <v>1911</v>
      </c>
      <c r="E96" s="376" t="str">
        <f t="shared" si="8"/>
        <v>جيبوتي Djibouti</v>
      </c>
      <c r="F96" s="372">
        <v>4425067386</v>
      </c>
      <c r="G96" s="372">
        <v>4691130544</v>
      </c>
      <c r="H96" s="372">
        <v>5038435503</v>
      </c>
      <c r="I96" s="372">
        <v>2991788374</v>
      </c>
      <c r="J96" s="372">
        <v>2593057062</v>
      </c>
      <c r="K96" s="372">
        <v>3808456029</v>
      </c>
      <c r="L96" s="372">
        <v>1646125923</v>
      </c>
      <c r="M96" s="372">
        <v>5876955921</v>
      </c>
      <c r="N96" s="372">
        <v>3302924481</v>
      </c>
      <c r="O96" s="372">
        <v>6759685135</v>
      </c>
      <c r="P96" s="372">
        <v>9029248713</v>
      </c>
      <c r="Q96" s="372">
        <v>6438546998</v>
      </c>
      <c r="R96" s="372">
        <v>6433297419</v>
      </c>
      <c r="S96" s="372">
        <v>5066229977</v>
      </c>
      <c r="T96" s="379">
        <v>33</v>
      </c>
      <c r="U96" s="379">
        <v>33</v>
      </c>
      <c r="V96" s="379">
        <v>32</v>
      </c>
      <c r="W96" s="379">
        <v>33</v>
      </c>
      <c r="X96" s="379">
        <v>34</v>
      </c>
      <c r="Y96" s="379">
        <v>33</v>
      </c>
      <c r="Z96" s="379">
        <v>47</v>
      </c>
      <c r="AA96" s="379">
        <v>30</v>
      </c>
      <c r="AB96" s="379">
        <v>31</v>
      </c>
      <c r="AC96" s="379">
        <v>30</v>
      </c>
      <c r="AD96" s="379">
        <v>30</v>
      </c>
      <c r="AE96" s="379">
        <v>32</v>
      </c>
      <c r="AF96" s="379">
        <v>32</v>
      </c>
      <c r="AG96" s="379">
        <f t="shared" si="9"/>
        <v>37</v>
      </c>
      <c r="AH96" s="379"/>
      <c r="AI96" s="376" t="s">
        <v>1386</v>
      </c>
      <c r="AJ96">
        <v>4229848589</v>
      </c>
      <c r="AK96">
        <v>4492479929</v>
      </c>
      <c r="AL96">
        <v>4755601650</v>
      </c>
      <c r="AM96">
        <v>2714689549</v>
      </c>
      <c r="AN96">
        <v>2330367541</v>
      </c>
      <c r="AO96">
        <v>3577130125</v>
      </c>
      <c r="AP96">
        <v>1533268082</v>
      </c>
      <c r="AQ96">
        <v>5803786880</v>
      </c>
      <c r="AR96">
        <v>3277642356</v>
      </c>
      <c r="AS96">
        <v>6697400961</v>
      </c>
      <c r="AT96">
        <v>8872252899</v>
      </c>
      <c r="AU96">
        <v>6305441920</v>
      </c>
      <c r="AV96">
        <v>6408540322</v>
      </c>
      <c r="AW96">
        <v>5051320089</v>
      </c>
      <c r="AX96" s="379">
        <v>32</v>
      </c>
      <c r="AY96" s="379">
        <v>32</v>
      </c>
      <c r="AZ96" s="379">
        <v>32</v>
      </c>
      <c r="BA96" s="379">
        <v>34</v>
      </c>
      <c r="BB96" s="379">
        <v>35</v>
      </c>
      <c r="BC96" s="379">
        <v>33</v>
      </c>
      <c r="BD96" s="379">
        <v>47</v>
      </c>
      <c r="BE96" s="379">
        <v>30</v>
      </c>
      <c r="BF96" s="379">
        <v>30</v>
      </c>
      <c r="BG96" s="379">
        <v>28</v>
      </c>
      <c r="BH96" s="379">
        <v>29</v>
      </c>
      <c r="BI96" s="379">
        <v>31</v>
      </c>
      <c r="BJ96" s="379">
        <v>29</v>
      </c>
      <c r="BK96" s="379">
        <f t="shared" si="10"/>
        <v>35</v>
      </c>
      <c r="BL96" s="379"/>
      <c r="BM96" s="376" t="s">
        <v>1386</v>
      </c>
      <c r="BN96">
        <v>195218797</v>
      </c>
      <c r="BO96">
        <v>198650615</v>
      </c>
      <c r="BP96">
        <v>282833853</v>
      </c>
      <c r="BQ96">
        <v>277098825</v>
      </c>
      <c r="BR96">
        <v>262689521</v>
      </c>
      <c r="BS96">
        <v>231325904</v>
      </c>
      <c r="BT96">
        <v>112857841</v>
      </c>
      <c r="BU96">
        <v>73169041</v>
      </c>
      <c r="BV96">
        <v>25282125</v>
      </c>
      <c r="BW96">
        <v>62284174</v>
      </c>
      <c r="BX96">
        <v>156995814</v>
      </c>
      <c r="BY96">
        <v>133105078</v>
      </c>
      <c r="BZ96">
        <v>24757097</v>
      </c>
      <c r="CA96">
        <v>14909888</v>
      </c>
      <c r="CB96" s="379">
        <v>21</v>
      </c>
      <c r="CC96" s="379">
        <v>21</v>
      </c>
      <c r="CD96" s="379">
        <v>18</v>
      </c>
      <c r="CE96" s="379">
        <v>16</v>
      </c>
      <c r="CF96" s="379">
        <v>17</v>
      </c>
      <c r="CG96" s="379">
        <v>23</v>
      </c>
      <c r="CH96" s="379">
        <v>29</v>
      </c>
      <c r="CI96" s="379">
        <v>36</v>
      </c>
      <c r="CJ96" s="379">
        <v>48</v>
      </c>
      <c r="CK96" s="379">
        <v>35</v>
      </c>
      <c r="CL96" s="379">
        <v>28</v>
      </c>
      <c r="CM96" s="379">
        <v>30</v>
      </c>
      <c r="CN96" s="379">
        <v>51</v>
      </c>
      <c r="CO96" s="379">
        <f t="shared" si="11"/>
        <v>70</v>
      </c>
      <c r="CQ96" s="376" t="s">
        <v>1386</v>
      </c>
      <c r="CR96" s="372">
        <v>96600568</v>
      </c>
      <c r="CS96" s="372">
        <v>135547500</v>
      </c>
      <c r="CT96" s="372">
        <v>119705124</v>
      </c>
      <c r="CU96" s="372">
        <v>117659780</v>
      </c>
      <c r="CV96" s="372">
        <v>107881757</v>
      </c>
      <c r="CW96" s="372">
        <v>208276725</v>
      </c>
      <c r="CX96" s="372">
        <v>181573956</v>
      </c>
      <c r="CY96" s="372">
        <v>214892926</v>
      </c>
      <c r="CZ96" s="372">
        <v>60811996</v>
      </c>
      <c r="DA96" s="372">
        <v>80682694</v>
      </c>
      <c r="DB96" s="372">
        <v>72846052</v>
      </c>
      <c r="DC96" s="372">
        <v>143915541</v>
      </c>
      <c r="DD96" s="372">
        <v>376624294</v>
      </c>
      <c r="DE96" s="372">
        <v>466807290</v>
      </c>
      <c r="DF96" s="379">
        <v>80</v>
      </c>
      <c r="DG96" s="379">
        <v>82</v>
      </c>
      <c r="DH96" s="379">
        <v>80</v>
      </c>
      <c r="DI96" s="379">
        <v>82</v>
      </c>
      <c r="DJ96" s="379">
        <v>79</v>
      </c>
      <c r="DK96" s="379">
        <v>74</v>
      </c>
      <c r="DL96" s="379">
        <v>79</v>
      </c>
      <c r="DM96" s="379">
        <v>76</v>
      </c>
      <c r="DN96" s="379">
        <v>94</v>
      </c>
      <c r="DO96" s="379">
        <v>95</v>
      </c>
      <c r="DP96" s="379">
        <v>98</v>
      </c>
      <c r="DQ96" s="379">
        <v>87</v>
      </c>
      <c r="DR96" s="379">
        <v>76</v>
      </c>
      <c r="DS96" s="379">
        <f t="shared" si="12"/>
        <v>74</v>
      </c>
      <c r="DU96" s="376" t="s">
        <v>1386</v>
      </c>
      <c r="DV96" s="372">
        <v>4521667954</v>
      </c>
      <c r="DW96" s="372">
        <v>4826678044</v>
      </c>
      <c r="DX96" s="372">
        <v>5158140627</v>
      </c>
      <c r="DY96" s="372">
        <v>3109448154</v>
      </c>
      <c r="DZ96" s="372">
        <v>2700938819</v>
      </c>
      <c r="EA96" s="372">
        <v>4016732754</v>
      </c>
      <c r="EB96" s="372">
        <v>1827699879</v>
      </c>
      <c r="EC96" s="372">
        <v>6091848847</v>
      </c>
      <c r="ED96" s="372">
        <v>3363736477</v>
      </c>
      <c r="EE96" s="372">
        <v>6840367829</v>
      </c>
      <c r="EF96" s="372">
        <v>9102094765</v>
      </c>
      <c r="EG96" s="372">
        <v>6582462539</v>
      </c>
      <c r="EH96" s="372">
        <v>6809921713</v>
      </c>
      <c r="EI96" s="372">
        <f t="shared" si="7"/>
        <v>5533037267</v>
      </c>
      <c r="EJ96" s="379">
        <v>44</v>
      </c>
      <c r="EK96" s="379">
        <v>42</v>
      </c>
      <c r="EL96" s="379">
        <v>43</v>
      </c>
      <c r="EM96" s="379">
        <v>50</v>
      </c>
      <c r="EN96" s="379">
        <v>50</v>
      </c>
      <c r="EO96" s="379">
        <v>40</v>
      </c>
      <c r="EP96" s="379">
        <v>60</v>
      </c>
      <c r="EQ96" s="379">
        <v>36</v>
      </c>
      <c r="ER96" s="379">
        <v>44</v>
      </c>
      <c r="ES96" s="379">
        <v>36</v>
      </c>
      <c r="ET96" s="379">
        <v>37</v>
      </c>
      <c r="EU96" s="379">
        <v>40</v>
      </c>
      <c r="EV96" s="379">
        <v>39</v>
      </c>
      <c r="EW96" s="379">
        <f t="shared" si="13"/>
        <v>50</v>
      </c>
    </row>
    <row r="97" spans="1:153" x14ac:dyDescent="0.3">
      <c r="A97" s="371" t="s">
        <v>1912</v>
      </c>
      <c r="B97" s="371" t="s">
        <v>69</v>
      </c>
      <c r="C97" s="371" t="s">
        <v>1913</v>
      </c>
      <c r="E97" s="376" t="str">
        <f t="shared" si="8"/>
        <v>جمهورية الصومال Somalia</v>
      </c>
      <c r="F97" s="372">
        <v>122534058</v>
      </c>
      <c r="G97" s="372">
        <v>119015293</v>
      </c>
      <c r="H97" s="372">
        <v>152951504</v>
      </c>
      <c r="I97" s="372">
        <v>208585072</v>
      </c>
      <c r="J97" s="372">
        <v>167958079</v>
      </c>
      <c r="K97" s="372">
        <v>212174747</v>
      </c>
      <c r="L97" s="372">
        <v>234343222</v>
      </c>
      <c r="M97" s="372">
        <v>222326409</v>
      </c>
      <c r="N97" s="372">
        <v>189070494</v>
      </c>
      <c r="O97" s="372">
        <v>170375148</v>
      </c>
      <c r="P97" s="372">
        <v>216510492</v>
      </c>
      <c r="Q97" s="372">
        <v>149579813</v>
      </c>
      <c r="R97" s="372">
        <v>120534994</v>
      </c>
      <c r="S97" s="372">
        <v>125271036</v>
      </c>
      <c r="T97" s="379">
        <v>72</v>
      </c>
      <c r="U97" s="379">
        <v>77</v>
      </c>
      <c r="V97" s="379">
        <v>74</v>
      </c>
      <c r="W97" s="379">
        <v>69</v>
      </c>
      <c r="X97" s="379">
        <v>69</v>
      </c>
      <c r="Y97" s="379">
        <v>65</v>
      </c>
      <c r="Z97" s="379">
        <v>65</v>
      </c>
      <c r="AA97" s="379">
        <v>66</v>
      </c>
      <c r="AB97" s="379">
        <v>65</v>
      </c>
      <c r="AC97" s="379">
        <v>80</v>
      </c>
      <c r="AD97" s="379">
        <v>75</v>
      </c>
      <c r="AE97" s="379">
        <v>79</v>
      </c>
      <c r="AF97" s="379">
        <v>87</v>
      </c>
      <c r="AG97" s="379">
        <f t="shared" si="9"/>
        <v>88</v>
      </c>
      <c r="AH97" s="379"/>
      <c r="AI97" s="376" t="s">
        <v>1375</v>
      </c>
      <c r="AJ97">
        <v>80147927</v>
      </c>
      <c r="AK97">
        <v>64758899</v>
      </c>
      <c r="AL97">
        <v>88616249</v>
      </c>
      <c r="AM97">
        <v>155389269</v>
      </c>
      <c r="AN97">
        <v>136920624</v>
      </c>
      <c r="AO97">
        <v>165672675</v>
      </c>
      <c r="AP97">
        <v>209959967</v>
      </c>
      <c r="AQ97">
        <v>191724992</v>
      </c>
      <c r="AR97">
        <v>175626843</v>
      </c>
      <c r="AS97">
        <v>157666688</v>
      </c>
      <c r="AT97">
        <v>191472808</v>
      </c>
      <c r="AU97">
        <v>137176071</v>
      </c>
      <c r="AV97">
        <v>106460124</v>
      </c>
      <c r="AW97">
        <v>114635778</v>
      </c>
      <c r="AX97" s="379">
        <v>73</v>
      </c>
      <c r="AY97" s="379">
        <v>81</v>
      </c>
      <c r="AZ97" s="379">
        <v>85</v>
      </c>
      <c r="BA97" s="379">
        <v>69</v>
      </c>
      <c r="BB97" s="379">
        <v>72</v>
      </c>
      <c r="BC97" s="379">
        <v>68</v>
      </c>
      <c r="BD97" s="379">
        <v>67</v>
      </c>
      <c r="BE97" s="379">
        <v>65</v>
      </c>
      <c r="BF97" s="379">
        <v>65</v>
      </c>
      <c r="BG97" s="379">
        <v>79</v>
      </c>
      <c r="BH97" s="379">
        <v>75</v>
      </c>
      <c r="BI97" s="379">
        <v>78</v>
      </c>
      <c r="BJ97" s="379">
        <v>85</v>
      </c>
      <c r="BK97" s="379">
        <f t="shared" si="10"/>
        <v>85</v>
      </c>
      <c r="BL97" s="379"/>
      <c r="BM97" s="376" t="s">
        <v>1375</v>
      </c>
      <c r="BN97">
        <v>42386131</v>
      </c>
      <c r="BO97">
        <v>54256394</v>
      </c>
      <c r="BP97">
        <v>64335255</v>
      </c>
      <c r="BQ97">
        <v>53195803</v>
      </c>
      <c r="BR97">
        <v>31037455</v>
      </c>
      <c r="BS97">
        <v>46502072</v>
      </c>
      <c r="BT97">
        <v>24383255</v>
      </c>
      <c r="BU97">
        <v>30601417</v>
      </c>
      <c r="BV97">
        <v>13443651</v>
      </c>
      <c r="BW97">
        <v>12708460</v>
      </c>
      <c r="BX97">
        <v>25037684</v>
      </c>
      <c r="BY97">
        <v>12403742</v>
      </c>
      <c r="BZ97">
        <v>14074870</v>
      </c>
      <c r="CA97">
        <v>10635258</v>
      </c>
      <c r="CB97" s="379">
        <v>42</v>
      </c>
      <c r="CC97" s="379">
        <v>40</v>
      </c>
      <c r="CD97" s="379">
        <v>39</v>
      </c>
      <c r="CE97" s="379">
        <v>39</v>
      </c>
      <c r="CF97" s="379">
        <v>43</v>
      </c>
      <c r="CG97" s="379">
        <v>41</v>
      </c>
      <c r="CH97" s="379">
        <v>51</v>
      </c>
      <c r="CI97" s="379">
        <v>51</v>
      </c>
      <c r="CJ97" s="379">
        <v>56</v>
      </c>
      <c r="CK97" s="379">
        <v>62</v>
      </c>
      <c r="CL97" s="379">
        <v>56</v>
      </c>
      <c r="CM97" s="379">
        <v>59</v>
      </c>
      <c r="CN97" s="379">
        <v>68</v>
      </c>
      <c r="CO97" s="379">
        <f t="shared" si="11"/>
        <v>78</v>
      </c>
      <c r="CQ97" s="376" t="s">
        <v>1375</v>
      </c>
      <c r="CR97" s="372">
        <v>840442752</v>
      </c>
      <c r="CS97" s="372">
        <v>1133800152</v>
      </c>
      <c r="CT97" s="372">
        <v>1060077775</v>
      </c>
      <c r="CU97" s="372">
        <v>1195469246</v>
      </c>
      <c r="CV97" s="372">
        <v>1147932377</v>
      </c>
      <c r="CW97" s="372">
        <v>307459236</v>
      </c>
      <c r="CX97" s="372">
        <v>274324735</v>
      </c>
      <c r="CY97" s="372">
        <v>306951260</v>
      </c>
      <c r="CZ97" s="372">
        <v>150166814</v>
      </c>
      <c r="DA97" s="372">
        <v>174854891</v>
      </c>
      <c r="DB97" s="372">
        <v>492185996</v>
      </c>
      <c r="DC97" s="372">
        <v>1059574374</v>
      </c>
      <c r="DD97" s="372">
        <v>1320590521</v>
      </c>
      <c r="DE97" s="372">
        <v>1263079023</v>
      </c>
      <c r="DF97" s="379">
        <v>56</v>
      </c>
      <c r="DG97" s="379">
        <v>51</v>
      </c>
      <c r="DH97" s="379">
        <v>51</v>
      </c>
      <c r="DI97" s="379">
        <v>51</v>
      </c>
      <c r="DJ97" s="379">
        <v>52</v>
      </c>
      <c r="DK97" s="379">
        <v>69</v>
      </c>
      <c r="DL97" s="379">
        <v>72</v>
      </c>
      <c r="DM97" s="379">
        <v>69</v>
      </c>
      <c r="DN97" s="379">
        <v>81</v>
      </c>
      <c r="DO97" s="379">
        <v>83</v>
      </c>
      <c r="DP97" s="379">
        <v>70</v>
      </c>
      <c r="DQ97" s="379">
        <v>56</v>
      </c>
      <c r="DR97" s="379">
        <v>57</v>
      </c>
      <c r="DS97" s="379">
        <f t="shared" si="12"/>
        <v>55</v>
      </c>
      <c r="DU97" s="376" t="s">
        <v>1375</v>
      </c>
      <c r="DV97" s="372">
        <v>962976810</v>
      </c>
      <c r="DW97" s="372">
        <v>1252815445</v>
      </c>
      <c r="DX97" s="372">
        <v>1213029279</v>
      </c>
      <c r="DY97" s="372">
        <v>1404054318</v>
      </c>
      <c r="DZ97" s="372">
        <v>1315890456</v>
      </c>
      <c r="EA97" s="372">
        <v>519633983</v>
      </c>
      <c r="EB97" s="372">
        <v>508667957</v>
      </c>
      <c r="EC97" s="372">
        <v>529277669</v>
      </c>
      <c r="ED97" s="372">
        <v>339237308</v>
      </c>
      <c r="EE97" s="372">
        <v>345230039</v>
      </c>
      <c r="EF97" s="372">
        <v>708696488</v>
      </c>
      <c r="EG97" s="372">
        <v>1209154187</v>
      </c>
      <c r="EH97" s="372">
        <v>1441125515</v>
      </c>
      <c r="EI97" s="372">
        <f t="shared" si="7"/>
        <v>1388350059</v>
      </c>
      <c r="EJ97" s="379">
        <v>68</v>
      </c>
      <c r="EK97" s="379">
        <v>61</v>
      </c>
      <c r="EL97" s="379">
        <v>62</v>
      </c>
      <c r="EM97" s="379">
        <v>64</v>
      </c>
      <c r="EN97" s="379">
        <v>60</v>
      </c>
      <c r="EO97" s="379">
        <v>79</v>
      </c>
      <c r="EP97" s="379">
        <v>80</v>
      </c>
      <c r="EQ97" s="379">
        <v>78</v>
      </c>
      <c r="ER97" s="379">
        <v>80</v>
      </c>
      <c r="ES97" s="379">
        <v>91</v>
      </c>
      <c r="ET97" s="379">
        <v>82</v>
      </c>
      <c r="EU97" s="379">
        <v>72</v>
      </c>
      <c r="EV97" s="379">
        <v>71</v>
      </c>
      <c r="EW97" s="379">
        <f t="shared" si="13"/>
        <v>74</v>
      </c>
    </row>
    <row r="98" spans="1:153" x14ac:dyDescent="0.3">
      <c r="A98" s="371" t="s">
        <v>1914</v>
      </c>
      <c r="B98" s="371" t="s">
        <v>155</v>
      </c>
      <c r="C98" s="371" t="s">
        <v>1915</v>
      </c>
      <c r="E98" s="376" t="str">
        <f t="shared" si="8"/>
        <v>أوغندا Uganda</v>
      </c>
      <c r="F98" s="372">
        <v>127489929</v>
      </c>
      <c r="G98" s="372">
        <v>108902530</v>
      </c>
      <c r="H98" s="372">
        <v>120216943</v>
      </c>
      <c r="I98" s="372">
        <v>68377424</v>
      </c>
      <c r="J98" s="372">
        <v>87560467</v>
      </c>
      <c r="K98" s="372">
        <v>89158134</v>
      </c>
      <c r="L98" s="372">
        <v>109747541</v>
      </c>
      <c r="M98" s="372">
        <v>125358095</v>
      </c>
      <c r="N98" s="372">
        <v>63310190</v>
      </c>
      <c r="O98" s="372">
        <v>83343191</v>
      </c>
      <c r="P98" s="372">
        <v>94957243</v>
      </c>
      <c r="Q98" s="372">
        <v>92560328</v>
      </c>
      <c r="R98" s="372">
        <v>102066878</v>
      </c>
      <c r="S98" s="372">
        <v>111758339</v>
      </c>
      <c r="T98" s="379">
        <v>71</v>
      </c>
      <c r="U98" s="379">
        <v>79</v>
      </c>
      <c r="V98" s="379">
        <v>81</v>
      </c>
      <c r="W98" s="379">
        <v>84</v>
      </c>
      <c r="X98" s="379">
        <v>82</v>
      </c>
      <c r="Y98" s="379">
        <v>84</v>
      </c>
      <c r="Z98" s="379">
        <v>82</v>
      </c>
      <c r="AA98" s="379">
        <v>75</v>
      </c>
      <c r="AB98" s="379">
        <v>89</v>
      </c>
      <c r="AC98" s="379">
        <v>90</v>
      </c>
      <c r="AD98" s="379">
        <v>93</v>
      </c>
      <c r="AE98" s="379">
        <v>89</v>
      </c>
      <c r="AF98" s="379">
        <v>92</v>
      </c>
      <c r="AG98" s="379">
        <f t="shared" si="9"/>
        <v>91</v>
      </c>
      <c r="AH98" s="379"/>
      <c r="AI98" s="376" t="s">
        <v>1541</v>
      </c>
      <c r="AJ98">
        <v>125666471</v>
      </c>
      <c r="AK98">
        <v>108807551</v>
      </c>
      <c r="AL98">
        <v>119369077</v>
      </c>
      <c r="AM98">
        <v>65241237</v>
      </c>
      <c r="AN98">
        <v>84133281</v>
      </c>
      <c r="AO98">
        <v>88136734</v>
      </c>
      <c r="AP98">
        <v>108548385</v>
      </c>
      <c r="AQ98">
        <v>124731801</v>
      </c>
      <c r="AR98">
        <v>62493967</v>
      </c>
      <c r="AS98">
        <v>81588240</v>
      </c>
      <c r="AT98">
        <v>93982968</v>
      </c>
      <c r="AU98">
        <v>91018897</v>
      </c>
      <c r="AV98">
        <v>100825158</v>
      </c>
      <c r="AW98">
        <v>106387273</v>
      </c>
      <c r="AX98" s="379">
        <v>70</v>
      </c>
      <c r="AY98" s="379">
        <v>76</v>
      </c>
      <c r="AZ98" s="379">
        <v>79</v>
      </c>
      <c r="BA98" s="379">
        <v>82</v>
      </c>
      <c r="BB98" s="379">
        <v>80</v>
      </c>
      <c r="BC98" s="379">
        <v>82</v>
      </c>
      <c r="BD98" s="379">
        <v>80</v>
      </c>
      <c r="BE98" s="379">
        <v>72</v>
      </c>
      <c r="BF98" s="379">
        <v>84</v>
      </c>
      <c r="BG98" s="379">
        <v>88</v>
      </c>
      <c r="BH98" s="379">
        <v>93</v>
      </c>
      <c r="BI98" s="379">
        <v>84</v>
      </c>
      <c r="BJ98" s="379">
        <v>87</v>
      </c>
      <c r="BK98" s="379">
        <f t="shared" si="10"/>
        <v>87</v>
      </c>
      <c r="BL98" s="379"/>
      <c r="BM98" s="376" t="s">
        <v>1541</v>
      </c>
      <c r="BN98">
        <v>1823458</v>
      </c>
      <c r="BO98">
        <v>94979</v>
      </c>
      <c r="BP98">
        <v>847866</v>
      </c>
      <c r="BQ98">
        <v>3136187</v>
      </c>
      <c r="BR98">
        <v>3427186</v>
      </c>
      <c r="BS98">
        <v>1021400</v>
      </c>
      <c r="BT98">
        <v>1199156</v>
      </c>
      <c r="BU98">
        <v>626294</v>
      </c>
      <c r="BV98">
        <v>816223</v>
      </c>
      <c r="BW98">
        <v>1754951</v>
      </c>
      <c r="BX98">
        <v>974275</v>
      </c>
      <c r="BY98">
        <v>1541431</v>
      </c>
      <c r="BZ98">
        <v>1241720</v>
      </c>
      <c r="CA98">
        <v>5371066</v>
      </c>
      <c r="CB98" s="379">
        <v>92</v>
      </c>
      <c r="CC98" s="379">
        <v>129</v>
      </c>
      <c r="CD98" s="379">
        <v>106</v>
      </c>
      <c r="CE98" s="379">
        <v>88</v>
      </c>
      <c r="CF98" s="379">
        <v>77</v>
      </c>
      <c r="CG98" s="379">
        <v>105</v>
      </c>
      <c r="CH98" s="379">
        <v>102</v>
      </c>
      <c r="CI98" s="379">
        <v>112</v>
      </c>
      <c r="CJ98" s="379">
        <v>98</v>
      </c>
      <c r="CK98" s="379">
        <v>91</v>
      </c>
      <c r="CL98" s="379">
        <v>108</v>
      </c>
      <c r="CM98" s="379">
        <v>105</v>
      </c>
      <c r="CN98" s="379">
        <v>104</v>
      </c>
      <c r="CO98" s="379">
        <f t="shared" si="11"/>
        <v>91</v>
      </c>
      <c r="CQ98" s="376" t="s">
        <v>1541</v>
      </c>
      <c r="CR98" s="372">
        <v>2440206</v>
      </c>
      <c r="CS98" s="372">
        <v>3181287</v>
      </c>
      <c r="CT98" s="372">
        <v>3172377</v>
      </c>
      <c r="CU98" s="372">
        <v>5272083</v>
      </c>
      <c r="CV98" s="372">
        <v>4942942</v>
      </c>
      <c r="CW98" s="372">
        <v>9579593</v>
      </c>
      <c r="CX98" s="372">
        <v>15062359</v>
      </c>
      <c r="CY98" s="372">
        <v>25708945</v>
      </c>
      <c r="CZ98" s="372">
        <v>20466012</v>
      </c>
      <c r="DA98" s="372">
        <v>22150663</v>
      </c>
      <c r="DB98" s="372">
        <v>42584147</v>
      </c>
      <c r="DC98" s="372">
        <v>35017008</v>
      </c>
      <c r="DD98" s="372">
        <v>39479966</v>
      </c>
      <c r="DE98" s="372">
        <v>75649608</v>
      </c>
      <c r="DF98" s="379">
        <v>136</v>
      </c>
      <c r="DG98" s="379">
        <v>133</v>
      </c>
      <c r="DH98" s="379">
        <v>133</v>
      </c>
      <c r="DI98" s="379">
        <v>126</v>
      </c>
      <c r="DJ98" s="379">
        <v>128</v>
      </c>
      <c r="DK98" s="379">
        <v>115</v>
      </c>
      <c r="DL98" s="379">
        <v>113</v>
      </c>
      <c r="DM98" s="379">
        <v>103</v>
      </c>
      <c r="DN98" s="379">
        <v>108</v>
      </c>
      <c r="DO98" s="379">
        <v>112</v>
      </c>
      <c r="DP98" s="379">
        <v>104</v>
      </c>
      <c r="DQ98" s="379">
        <v>101</v>
      </c>
      <c r="DR98" s="379">
        <v>106</v>
      </c>
      <c r="DS98" s="379">
        <f t="shared" si="12"/>
        <v>101</v>
      </c>
      <c r="DU98" s="376" t="s">
        <v>1541</v>
      </c>
      <c r="DV98" s="372">
        <v>129930135</v>
      </c>
      <c r="DW98" s="372">
        <v>112083817</v>
      </c>
      <c r="DX98" s="372">
        <v>123389320</v>
      </c>
      <c r="DY98" s="372">
        <v>73649507</v>
      </c>
      <c r="DZ98" s="372">
        <v>92503409</v>
      </c>
      <c r="EA98" s="372">
        <v>98737727</v>
      </c>
      <c r="EB98" s="372">
        <v>124809900</v>
      </c>
      <c r="EC98" s="372">
        <v>151067040</v>
      </c>
      <c r="ED98" s="372">
        <v>83776202</v>
      </c>
      <c r="EE98" s="372">
        <v>105493854</v>
      </c>
      <c r="EF98" s="372">
        <v>137541390</v>
      </c>
      <c r="EG98" s="372">
        <v>127577336</v>
      </c>
      <c r="EH98" s="372">
        <v>141546844</v>
      </c>
      <c r="EI98" s="372">
        <f t="shared" si="7"/>
        <v>187407947</v>
      </c>
      <c r="EJ98" s="379">
        <v>93</v>
      </c>
      <c r="EK98" s="379">
        <v>102</v>
      </c>
      <c r="EL98" s="379">
        <v>99</v>
      </c>
      <c r="EM98" s="379">
        <v>109</v>
      </c>
      <c r="EN98" s="379">
        <v>102</v>
      </c>
      <c r="EO98" s="379">
        <v>105</v>
      </c>
      <c r="EP98" s="379">
        <v>100</v>
      </c>
      <c r="EQ98" s="379">
        <v>95</v>
      </c>
      <c r="ER98" s="379">
        <v>112</v>
      </c>
      <c r="ES98" s="379">
        <v>113</v>
      </c>
      <c r="ET98" s="379">
        <v>110</v>
      </c>
      <c r="EU98" s="379">
        <v>107</v>
      </c>
      <c r="EV98" s="379">
        <v>113</v>
      </c>
      <c r="EW98" s="379">
        <f t="shared" si="13"/>
        <v>108</v>
      </c>
    </row>
    <row r="99" spans="1:153" x14ac:dyDescent="0.3">
      <c r="A99" s="371" t="s">
        <v>1916</v>
      </c>
      <c r="B99" s="371" t="s">
        <v>43</v>
      </c>
      <c r="C99" s="371" t="s">
        <v>1917</v>
      </c>
      <c r="E99" s="376" t="str">
        <f t="shared" si="8"/>
        <v>كينيا Kenya</v>
      </c>
      <c r="F99" s="372">
        <v>3707114445</v>
      </c>
      <c r="G99" s="372">
        <v>1733775342</v>
      </c>
      <c r="H99" s="372">
        <v>2867004134</v>
      </c>
      <c r="I99" s="372">
        <v>2865686887</v>
      </c>
      <c r="J99" s="372">
        <v>3657943759</v>
      </c>
      <c r="K99" s="372">
        <v>5596564386</v>
      </c>
      <c r="L99" s="372">
        <v>9080778345</v>
      </c>
      <c r="M99" s="372">
        <v>5961224669</v>
      </c>
      <c r="N99" s="372">
        <v>2927184679</v>
      </c>
      <c r="O99" s="372">
        <v>5397324483</v>
      </c>
      <c r="P99" s="372">
        <v>5815283088</v>
      </c>
      <c r="Q99" s="372">
        <v>5458030398</v>
      </c>
      <c r="R99" s="372">
        <v>2234366690</v>
      </c>
      <c r="S99" s="372">
        <v>4480114146</v>
      </c>
      <c r="T99" s="379">
        <v>34</v>
      </c>
      <c r="U99" s="379">
        <v>42</v>
      </c>
      <c r="V99" s="379">
        <v>38</v>
      </c>
      <c r="W99" s="379">
        <v>34</v>
      </c>
      <c r="X99" s="379">
        <v>29</v>
      </c>
      <c r="Y99" s="379">
        <v>28</v>
      </c>
      <c r="Z99" s="379">
        <v>25</v>
      </c>
      <c r="AA99" s="379">
        <v>29</v>
      </c>
      <c r="AB99" s="379">
        <v>35</v>
      </c>
      <c r="AC99" s="379">
        <v>33</v>
      </c>
      <c r="AD99" s="379">
        <v>38</v>
      </c>
      <c r="AE99" s="379">
        <v>35</v>
      </c>
      <c r="AF99" s="379">
        <v>45</v>
      </c>
      <c r="AG99" s="379">
        <f t="shared" si="9"/>
        <v>40</v>
      </c>
      <c r="AH99" s="379"/>
      <c r="AI99" s="376" t="s">
        <v>1440</v>
      </c>
      <c r="AJ99">
        <v>3685807794</v>
      </c>
      <c r="AK99">
        <v>1697342176</v>
      </c>
      <c r="AL99">
        <v>2842890473</v>
      </c>
      <c r="AM99">
        <v>2837514086</v>
      </c>
      <c r="AN99">
        <v>3629066429</v>
      </c>
      <c r="AO99">
        <v>5567641827</v>
      </c>
      <c r="AP99">
        <v>9065797778</v>
      </c>
      <c r="AQ99">
        <v>5954950894</v>
      </c>
      <c r="AR99">
        <v>2920042769</v>
      </c>
      <c r="AS99">
        <v>5392190262</v>
      </c>
      <c r="AT99">
        <v>5809863428</v>
      </c>
      <c r="AU99">
        <v>5449595336</v>
      </c>
      <c r="AV99">
        <v>2224959391</v>
      </c>
      <c r="AW99">
        <v>4458205768</v>
      </c>
      <c r="AX99" s="379">
        <v>34</v>
      </c>
      <c r="AY99" s="379">
        <v>40</v>
      </c>
      <c r="AZ99" s="379">
        <v>38</v>
      </c>
      <c r="BA99" s="379">
        <v>33</v>
      </c>
      <c r="BB99" s="379">
        <v>29</v>
      </c>
      <c r="BC99" s="379">
        <v>28</v>
      </c>
      <c r="BD99" s="379">
        <v>25</v>
      </c>
      <c r="BE99" s="379">
        <v>29</v>
      </c>
      <c r="BF99" s="379">
        <v>34</v>
      </c>
      <c r="BG99" s="379">
        <v>30</v>
      </c>
      <c r="BH99" s="379">
        <v>37</v>
      </c>
      <c r="BI99" s="379">
        <v>33</v>
      </c>
      <c r="BJ99" s="379">
        <v>43</v>
      </c>
      <c r="BK99" s="379">
        <f t="shared" si="10"/>
        <v>37</v>
      </c>
      <c r="BL99" s="379"/>
      <c r="BM99" s="376" t="s">
        <v>1440</v>
      </c>
      <c r="BN99">
        <v>21306651</v>
      </c>
      <c r="BO99">
        <v>36433166</v>
      </c>
      <c r="BP99">
        <v>24113661</v>
      </c>
      <c r="BQ99">
        <v>28172801</v>
      </c>
      <c r="BR99">
        <v>28877330</v>
      </c>
      <c r="BS99">
        <v>28922559</v>
      </c>
      <c r="BT99">
        <v>14980567</v>
      </c>
      <c r="BU99">
        <v>6273775</v>
      </c>
      <c r="BV99">
        <v>7141910</v>
      </c>
      <c r="BW99">
        <v>5134221</v>
      </c>
      <c r="BX99">
        <v>5419660</v>
      </c>
      <c r="BY99">
        <v>8435062</v>
      </c>
      <c r="BZ99">
        <v>9407299</v>
      </c>
      <c r="CA99">
        <v>21908378</v>
      </c>
      <c r="CB99" s="379">
        <v>55</v>
      </c>
      <c r="CC99" s="379">
        <v>51</v>
      </c>
      <c r="CD99" s="379">
        <v>50</v>
      </c>
      <c r="CE99" s="379">
        <v>50</v>
      </c>
      <c r="CF99" s="379">
        <v>44</v>
      </c>
      <c r="CG99" s="379">
        <v>45</v>
      </c>
      <c r="CH99" s="379">
        <v>57</v>
      </c>
      <c r="CI99" s="379">
        <v>74</v>
      </c>
      <c r="CJ99" s="379">
        <v>68</v>
      </c>
      <c r="CK99" s="379">
        <v>80</v>
      </c>
      <c r="CL99" s="379">
        <v>79</v>
      </c>
      <c r="CM99" s="379">
        <v>68</v>
      </c>
      <c r="CN99" s="379">
        <v>71</v>
      </c>
      <c r="CO99" s="379">
        <f t="shared" si="11"/>
        <v>65</v>
      </c>
      <c r="CQ99" s="376" t="s">
        <v>1440</v>
      </c>
      <c r="CR99" s="372">
        <v>136962983</v>
      </c>
      <c r="CS99" s="372">
        <v>178412424</v>
      </c>
      <c r="CT99" s="372">
        <v>205463722</v>
      </c>
      <c r="CU99" s="372">
        <v>253778032</v>
      </c>
      <c r="CV99" s="372">
        <v>274869956</v>
      </c>
      <c r="CW99" s="372">
        <v>284413527</v>
      </c>
      <c r="CX99" s="372">
        <v>329574083</v>
      </c>
      <c r="CY99" s="372">
        <v>361930420</v>
      </c>
      <c r="CZ99" s="372">
        <v>374917272</v>
      </c>
      <c r="DA99" s="372">
        <v>330593953</v>
      </c>
      <c r="DB99" s="372">
        <v>506082705</v>
      </c>
      <c r="DC99" s="372">
        <v>531599966</v>
      </c>
      <c r="DD99" s="372">
        <v>643324045</v>
      </c>
      <c r="DE99" s="372">
        <v>617613526</v>
      </c>
      <c r="DF99" s="379">
        <v>75</v>
      </c>
      <c r="DG99" s="379">
        <v>76</v>
      </c>
      <c r="DH99" s="379">
        <v>70</v>
      </c>
      <c r="DI99" s="379">
        <v>71</v>
      </c>
      <c r="DJ99" s="379">
        <v>72</v>
      </c>
      <c r="DK99" s="379">
        <v>70</v>
      </c>
      <c r="DL99" s="379">
        <v>71</v>
      </c>
      <c r="DM99" s="379">
        <v>67</v>
      </c>
      <c r="DN99" s="379">
        <v>66</v>
      </c>
      <c r="DO99" s="379">
        <v>72</v>
      </c>
      <c r="DP99" s="379">
        <v>69</v>
      </c>
      <c r="DQ99" s="379">
        <v>65</v>
      </c>
      <c r="DR99" s="379">
        <v>65</v>
      </c>
      <c r="DS99" s="379">
        <f t="shared" si="12"/>
        <v>66</v>
      </c>
      <c r="DU99" s="376" t="s">
        <v>1440</v>
      </c>
      <c r="DV99" s="372">
        <v>3844077428</v>
      </c>
      <c r="DW99" s="372">
        <v>1912187766</v>
      </c>
      <c r="DX99" s="372">
        <v>3072467856</v>
      </c>
      <c r="DY99" s="372">
        <v>3119464919</v>
      </c>
      <c r="DZ99" s="372">
        <v>3932813715</v>
      </c>
      <c r="EA99" s="372">
        <v>5880977913</v>
      </c>
      <c r="EB99" s="372">
        <v>9410352428</v>
      </c>
      <c r="EC99" s="372">
        <v>6323155089</v>
      </c>
      <c r="ED99" s="372">
        <v>3302101951</v>
      </c>
      <c r="EE99" s="372">
        <v>5727918436</v>
      </c>
      <c r="EF99" s="372">
        <v>6321365793</v>
      </c>
      <c r="EG99" s="372">
        <v>5989630364</v>
      </c>
      <c r="EH99" s="372">
        <v>2877690735</v>
      </c>
      <c r="EI99" s="372">
        <f t="shared" si="7"/>
        <v>5097727672</v>
      </c>
      <c r="EJ99" s="379">
        <v>48</v>
      </c>
      <c r="EK99" s="379">
        <v>57</v>
      </c>
      <c r="EL99" s="379">
        <v>53</v>
      </c>
      <c r="EM99" s="379">
        <v>49</v>
      </c>
      <c r="EN99" s="379">
        <v>39</v>
      </c>
      <c r="EO99" s="379">
        <v>34</v>
      </c>
      <c r="EP99" s="379">
        <v>32</v>
      </c>
      <c r="EQ99" s="379">
        <v>35</v>
      </c>
      <c r="ER99" s="379">
        <v>46</v>
      </c>
      <c r="ES99" s="379">
        <v>40</v>
      </c>
      <c r="ET99" s="379">
        <v>42</v>
      </c>
      <c r="EU99" s="379">
        <v>48</v>
      </c>
      <c r="EV99" s="379">
        <v>61</v>
      </c>
      <c r="EW99" s="379">
        <f t="shared" si="13"/>
        <v>52</v>
      </c>
    </row>
    <row r="100" spans="1:153" x14ac:dyDescent="0.3">
      <c r="A100" s="371" t="s">
        <v>1918</v>
      </c>
      <c r="B100" s="371" t="s">
        <v>42</v>
      </c>
      <c r="C100" s="371" t="s">
        <v>1919</v>
      </c>
      <c r="E100" s="376" t="str">
        <f t="shared" si="8"/>
        <v>تنزانيا Tanzania</v>
      </c>
      <c r="F100" s="372">
        <v>2447251352</v>
      </c>
      <c r="G100" s="372">
        <v>694640404</v>
      </c>
      <c r="H100" s="372">
        <v>900991094</v>
      </c>
      <c r="I100" s="372">
        <v>2022234344</v>
      </c>
      <c r="J100" s="372">
        <v>1018622539</v>
      </c>
      <c r="K100" s="372">
        <v>3110561764</v>
      </c>
      <c r="L100" s="372">
        <v>4026516794</v>
      </c>
      <c r="M100" s="372">
        <v>2576377905</v>
      </c>
      <c r="N100" s="372">
        <v>1428710631</v>
      </c>
      <c r="O100" s="372">
        <v>4570865344</v>
      </c>
      <c r="P100" s="372">
        <v>5206402039</v>
      </c>
      <c r="Q100" s="372">
        <v>5414122988</v>
      </c>
      <c r="R100" s="372">
        <v>1716632687</v>
      </c>
      <c r="S100" s="372">
        <v>3532336764</v>
      </c>
      <c r="T100" s="379">
        <v>39</v>
      </c>
      <c r="U100" s="379">
        <v>53</v>
      </c>
      <c r="V100" s="379">
        <v>51</v>
      </c>
      <c r="W100" s="379">
        <v>40</v>
      </c>
      <c r="X100" s="379">
        <v>47</v>
      </c>
      <c r="Y100" s="379">
        <v>35</v>
      </c>
      <c r="Z100" s="379">
        <v>34</v>
      </c>
      <c r="AA100" s="379">
        <v>40</v>
      </c>
      <c r="AB100" s="379">
        <v>45</v>
      </c>
      <c r="AC100" s="379">
        <v>34</v>
      </c>
      <c r="AD100" s="379">
        <v>40</v>
      </c>
      <c r="AE100" s="379">
        <v>37</v>
      </c>
      <c r="AF100" s="379">
        <v>49</v>
      </c>
      <c r="AG100" s="379">
        <f t="shared" si="9"/>
        <v>43</v>
      </c>
      <c r="AH100" s="379"/>
      <c r="AI100" s="376" t="s">
        <v>1360</v>
      </c>
      <c r="AJ100">
        <v>2444135623</v>
      </c>
      <c r="AK100">
        <v>692150499</v>
      </c>
      <c r="AL100">
        <v>888868538</v>
      </c>
      <c r="AM100">
        <v>2015655376</v>
      </c>
      <c r="AN100">
        <v>1013273219</v>
      </c>
      <c r="AO100">
        <v>3088613211</v>
      </c>
      <c r="AP100">
        <v>3995506823</v>
      </c>
      <c r="AQ100">
        <v>2534561139</v>
      </c>
      <c r="AR100">
        <v>1408967963</v>
      </c>
      <c r="AS100">
        <v>4547155629</v>
      </c>
      <c r="AT100">
        <v>5175678278</v>
      </c>
      <c r="AU100">
        <v>5399289883</v>
      </c>
      <c r="AV100">
        <v>1680461909</v>
      </c>
      <c r="AW100">
        <v>3501373304</v>
      </c>
      <c r="AX100" s="379">
        <v>39</v>
      </c>
      <c r="AY100" s="379">
        <v>52</v>
      </c>
      <c r="AZ100" s="379">
        <v>50</v>
      </c>
      <c r="BA100" s="379">
        <v>39</v>
      </c>
      <c r="BB100" s="379">
        <v>46</v>
      </c>
      <c r="BC100" s="379">
        <v>35</v>
      </c>
      <c r="BD100" s="379">
        <v>33</v>
      </c>
      <c r="BE100" s="379">
        <v>39</v>
      </c>
      <c r="BF100" s="379">
        <v>43</v>
      </c>
      <c r="BG100" s="379">
        <v>33</v>
      </c>
      <c r="BH100" s="379">
        <v>39</v>
      </c>
      <c r="BI100" s="379">
        <v>34</v>
      </c>
      <c r="BJ100" s="379">
        <v>48</v>
      </c>
      <c r="BK100" s="379">
        <f t="shared" si="10"/>
        <v>40</v>
      </c>
      <c r="BL100" s="379"/>
      <c r="BM100" s="376" t="s">
        <v>1360</v>
      </c>
      <c r="BN100">
        <v>3115729</v>
      </c>
      <c r="BO100">
        <v>2489905</v>
      </c>
      <c r="BP100">
        <v>12122556</v>
      </c>
      <c r="BQ100">
        <v>6578968</v>
      </c>
      <c r="BR100">
        <v>5349320</v>
      </c>
      <c r="BS100">
        <v>21948553</v>
      </c>
      <c r="BT100">
        <v>31009971</v>
      </c>
      <c r="BU100">
        <v>41816766</v>
      </c>
      <c r="BV100">
        <v>19742668</v>
      </c>
      <c r="BW100">
        <v>23709715</v>
      </c>
      <c r="BX100">
        <v>30723761</v>
      </c>
      <c r="BY100">
        <v>14833105</v>
      </c>
      <c r="BZ100">
        <v>36170778</v>
      </c>
      <c r="CA100">
        <v>30963460</v>
      </c>
      <c r="CB100" s="379">
        <v>83</v>
      </c>
      <c r="CC100" s="379">
        <v>84</v>
      </c>
      <c r="CD100" s="379">
        <v>65</v>
      </c>
      <c r="CE100" s="379">
        <v>74</v>
      </c>
      <c r="CF100" s="379">
        <v>70</v>
      </c>
      <c r="CG100" s="379">
        <v>50</v>
      </c>
      <c r="CH100" s="379">
        <v>46</v>
      </c>
      <c r="CI100" s="379">
        <v>44</v>
      </c>
      <c r="CJ100" s="379">
        <v>51</v>
      </c>
      <c r="CK100" s="379">
        <v>53</v>
      </c>
      <c r="CL100" s="379">
        <v>52</v>
      </c>
      <c r="CM100" s="379">
        <v>57</v>
      </c>
      <c r="CN100" s="379">
        <v>46</v>
      </c>
      <c r="CO100" s="379">
        <f t="shared" si="11"/>
        <v>61</v>
      </c>
      <c r="CQ100" s="376" t="s">
        <v>1360</v>
      </c>
      <c r="CR100" s="372">
        <v>52013622</v>
      </c>
      <c r="CS100" s="372">
        <v>57508289</v>
      </c>
      <c r="CT100" s="372">
        <v>50062702</v>
      </c>
      <c r="CU100" s="372">
        <v>43954174</v>
      </c>
      <c r="CV100" s="372">
        <v>58308588</v>
      </c>
      <c r="CW100" s="372">
        <v>33271545</v>
      </c>
      <c r="CX100" s="372">
        <v>25766338</v>
      </c>
      <c r="CY100" s="372">
        <v>29981520</v>
      </c>
      <c r="CZ100" s="372">
        <v>31718764</v>
      </c>
      <c r="DA100" s="372">
        <v>50724875</v>
      </c>
      <c r="DB100" s="372">
        <v>56956998</v>
      </c>
      <c r="DC100" s="372">
        <v>117639225</v>
      </c>
      <c r="DD100" s="372">
        <v>69148219</v>
      </c>
      <c r="DE100" s="372">
        <v>141503257</v>
      </c>
      <c r="DF100" s="379">
        <v>91</v>
      </c>
      <c r="DG100" s="379">
        <v>88</v>
      </c>
      <c r="DH100" s="379">
        <v>91</v>
      </c>
      <c r="DI100" s="379">
        <v>92</v>
      </c>
      <c r="DJ100" s="379">
        <v>87</v>
      </c>
      <c r="DK100" s="379">
        <v>95</v>
      </c>
      <c r="DL100" s="379">
        <v>103</v>
      </c>
      <c r="DM100" s="379">
        <v>99</v>
      </c>
      <c r="DN100" s="379">
        <v>102</v>
      </c>
      <c r="DO100" s="379">
        <v>104</v>
      </c>
      <c r="DP100" s="379">
        <v>102</v>
      </c>
      <c r="DQ100" s="379">
        <v>89</v>
      </c>
      <c r="DR100" s="379">
        <v>101</v>
      </c>
      <c r="DS100" s="379">
        <f t="shared" si="12"/>
        <v>92</v>
      </c>
      <c r="DU100" s="376" t="s">
        <v>1360</v>
      </c>
      <c r="DV100" s="372">
        <v>2499264974</v>
      </c>
      <c r="DW100" s="372">
        <v>752148693</v>
      </c>
      <c r="DX100" s="372">
        <v>951053796</v>
      </c>
      <c r="DY100" s="372">
        <v>2066188518</v>
      </c>
      <c r="DZ100" s="372">
        <v>1076931127</v>
      </c>
      <c r="EA100" s="372">
        <v>3143833309</v>
      </c>
      <c r="EB100" s="372">
        <v>4052283132</v>
      </c>
      <c r="EC100" s="372">
        <v>2606359425</v>
      </c>
      <c r="ED100" s="372">
        <v>1460429395</v>
      </c>
      <c r="EE100" s="372">
        <v>4621590219</v>
      </c>
      <c r="EF100" s="372">
        <v>5263359037</v>
      </c>
      <c r="EG100" s="372">
        <v>5531762213</v>
      </c>
      <c r="EH100" s="372">
        <v>1785780906</v>
      </c>
      <c r="EI100" s="372">
        <f t="shared" si="7"/>
        <v>3673840021</v>
      </c>
      <c r="EJ100" s="379">
        <v>56</v>
      </c>
      <c r="EK100" s="379">
        <v>73</v>
      </c>
      <c r="EL100" s="379">
        <v>67</v>
      </c>
      <c r="EM100" s="379">
        <v>58</v>
      </c>
      <c r="EN100" s="379">
        <v>62</v>
      </c>
      <c r="EO100" s="379">
        <v>48</v>
      </c>
      <c r="EP100" s="379">
        <v>44</v>
      </c>
      <c r="EQ100" s="379">
        <v>56</v>
      </c>
      <c r="ER100" s="379">
        <v>61</v>
      </c>
      <c r="ES100" s="379">
        <v>46</v>
      </c>
      <c r="ET100" s="379">
        <v>48</v>
      </c>
      <c r="EU100" s="379">
        <v>49</v>
      </c>
      <c r="EV100" s="379">
        <v>66</v>
      </c>
      <c r="EW100" s="379">
        <f t="shared" si="13"/>
        <v>59</v>
      </c>
    </row>
    <row r="101" spans="1:153" x14ac:dyDescent="0.3">
      <c r="A101" s="371" t="s">
        <v>1920</v>
      </c>
      <c r="B101" s="371" t="s">
        <v>151</v>
      </c>
      <c r="C101" s="371" t="s">
        <v>1921</v>
      </c>
      <c r="E101" s="376" t="str">
        <f t="shared" si="8"/>
        <v>أنجولا Angola</v>
      </c>
      <c r="F101" s="372">
        <v>72281388</v>
      </c>
      <c r="G101" s="372">
        <v>57707208</v>
      </c>
      <c r="H101" s="372">
        <v>54384893</v>
      </c>
      <c r="I101" s="372">
        <v>72257006</v>
      </c>
      <c r="J101" s="372">
        <v>105034229</v>
      </c>
      <c r="K101" s="372">
        <v>112683731</v>
      </c>
      <c r="L101" s="372">
        <v>118821832</v>
      </c>
      <c r="M101" s="372">
        <v>105361776</v>
      </c>
      <c r="N101" s="372">
        <v>53219501</v>
      </c>
      <c r="O101" s="372">
        <v>119191364</v>
      </c>
      <c r="P101" s="372">
        <v>558922386</v>
      </c>
      <c r="Q101" s="372">
        <v>324497432</v>
      </c>
      <c r="R101" s="372">
        <v>139662846</v>
      </c>
      <c r="S101" s="372">
        <v>188806672</v>
      </c>
      <c r="T101" s="379">
        <v>81</v>
      </c>
      <c r="U101" s="379">
        <v>86</v>
      </c>
      <c r="V101" s="379">
        <v>95</v>
      </c>
      <c r="W101" s="379">
        <v>82</v>
      </c>
      <c r="X101" s="379">
        <v>79</v>
      </c>
      <c r="Y101" s="379">
        <v>81</v>
      </c>
      <c r="Z101" s="379">
        <v>81</v>
      </c>
      <c r="AA101" s="379">
        <v>79</v>
      </c>
      <c r="AB101" s="379">
        <v>90</v>
      </c>
      <c r="AC101" s="379">
        <v>84</v>
      </c>
      <c r="AD101" s="379">
        <v>62</v>
      </c>
      <c r="AE101" s="379">
        <v>72</v>
      </c>
      <c r="AF101" s="379">
        <v>83</v>
      </c>
      <c r="AG101" s="379">
        <f t="shared" si="9"/>
        <v>80</v>
      </c>
      <c r="AH101" s="379"/>
      <c r="AI101" s="376" t="s">
        <v>1538</v>
      </c>
      <c r="AJ101">
        <v>69778748</v>
      </c>
      <c r="AK101">
        <v>48146684</v>
      </c>
      <c r="AL101">
        <v>50448650</v>
      </c>
      <c r="AM101">
        <v>68457192</v>
      </c>
      <c r="AN101">
        <v>101651746</v>
      </c>
      <c r="AO101">
        <v>105138034</v>
      </c>
      <c r="AP101">
        <v>117999253</v>
      </c>
      <c r="AQ101">
        <v>104324099</v>
      </c>
      <c r="AR101">
        <v>53002072</v>
      </c>
      <c r="AS101">
        <v>117914236</v>
      </c>
      <c r="AT101">
        <v>554288183</v>
      </c>
      <c r="AU101">
        <v>317525513</v>
      </c>
      <c r="AV101">
        <v>134656894</v>
      </c>
      <c r="AW101">
        <v>180157843</v>
      </c>
      <c r="AX101" s="379">
        <v>77</v>
      </c>
      <c r="AY101" s="379">
        <v>84</v>
      </c>
      <c r="AZ101" s="379">
        <v>91</v>
      </c>
      <c r="BA101" s="379">
        <v>80</v>
      </c>
      <c r="BB101" s="379">
        <v>79</v>
      </c>
      <c r="BC101" s="379">
        <v>81</v>
      </c>
      <c r="BD101" s="379">
        <v>76</v>
      </c>
      <c r="BE101" s="379">
        <v>78</v>
      </c>
      <c r="BF101" s="379">
        <v>87</v>
      </c>
      <c r="BG101" s="379">
        <v>83</v>
      </c>
      <c r="BH101" s="379">
        <v>60</v>
      </c>
      <c r="BI101" s="379">
        <v>71</v>
      </c>
      <c r="BJ101" s="379">
        <v>79</v>
      </c>
      <c r="BK101" s="379">
        <f t="shared" si="10"/>
        <v>77</v>
      </c>
      <c r="BL101" s="379"/>
      <c r="BM101" s="376" t="s">
        <v>1538</v>
      </c>
      <c r="BN101">
        <v>2502640</v>
      </c>
      <c r="BO101">
        <v>9560524</v>
      </c>
      <c r="BP101">
        <v>3936243</v>
      </c>
      <c r="BQ101">
        <v>3799814</v>
      </c>
      <c r="BR101">
        <v>3382483</v>
      </c>
      <c r="BS101">
        <v>7545697</v>
      </c>
      <c r="BT101">
        <v>822579</v>
      </c>
      <c r="BU101">
        <v>1037677</v>
      </c>
      <c r="BV101">
        <v>217429</v>
      </c>
      <c r="BW101">
        <v>1277128</v>
      </c>
      <c r="BX101">
        <v>4634203</v>
      </c>
      <c r="BY101">
        <v>6971919</v>
      </c>
      <c r="BZ101">
        <v>5005952</v>
      </c>
      <c r="CA101">
        <v>8648829</v>
      </c>
      <c r="CB101" s="379">
        <v>86</v>
      </c>
      <c r="CC101" s="379">
        <v>66</v>
      </c>
      <c r="CD101" s="379">
        <v>81</v>
      </c>
      <c r="CE101" s="379">
        <v>85</v>
      </c>
      <c r="CF101" s="379">
        <v>78</v>
      </c>
      <c r="CG101" s="379">
        <v>71</v>
      </c>
      <c r="CH101" s="379">
        <v>112</v>
      </c>
      <c r="CI101" s="379">
        <v>103</v>
      </c>
      <c r="CJ101" s="379">
        <v>119</v>
      </c>
      <c r="CK101" s="379">
        <v>94</v>
      </c>
      <c r="CL101" s="379">
        <v>82</v>
      </c>
      <c r="CM101" s="379">
        <v>74</v>
      </c>
      <c r="CN101" s="379">
        <v>78</v>
      </c>
      <c r="CO101" s="379">
        <f t="shared" si="11"/>
        <v>81</v>
      </c>
      <c r="CQ101" s="376" t="s">
        <v>1538</v>
      </c>
      <c r="CR101" s="372"/>
      <c r="CS101" s="372">
        <v>269034</v>
      </c>
      <c r="CT101" s="372">
        <v>1412</v>
      </c>
      <c r="CU101" s="372">
        <v>1976</v>
      </c>
      <c r="CV101" s="372">
        <v>1962018</v>
      </c>
      <c r="CW101" s="372">
        <v>3019319</v>
      </c>
      <c r="CX101" s="372">
        <v>2136577</v>
      </c>
      <c r="CY101" s="372">
        <v>245634</v>
      </c>
      <c r="CZ101" s="372">
        <v>53125018</v>
      </c>
      <c r="DA101" s="372">
        <v>1181492</v>
      </c>
      <c r="DB101" s="372">
        <v>90790</v>
      </c>
      <c r="DC101" s="372">
        <v>97694</v>
      </c>
      <c r="DD101" s="372">
        <v>1945208</v>
      </c>
      <c r="DE101" s="372">
        <v>3760400</v>
      </c>
      <c r="DF101" s="379" t="s">
        <v>3</v>
      </c>
      <c r="DG101" s="379">
        <v>182</v>
      </c>
      <c r="DH101" s="379">
        <v>215</v>
      </c>
      <c r="DI101" s="379">
        <v>217</v>
      </c>
      <c r="DJ101" s="379">
        <v>144</v>
      </c>
      <c r="DK101" s="379">
        <v>132</v>
      </c>
      <c r="DL101" s="379">
        <v>148</v>
      </c>
      <c r="DM101" s="379">
        <v>179</v>
      </c>
      <c r="DN101" s="379">
        <v>97</v>
      </c>
      <c r="DO101" s="379">
        <v>154</v>
      </c>
      <c r="DP101" s="379">
        <v>183</v>
      </c>
      <c r="DQ101" s="379">
        <v>195</v>
      </c>
      <c r="DR101" s="379">
        <v>154</v>
      </c>
      <c r="DS101" s="379">
        <f t="shared" si="12"/>
        <v>140</v>
      </c>
      <c r="DU101" s="376" t="s">
        <v>1538</v>
      </c>
      <c r="DV101" s="372">
        <v>72281388</v>
      </c>
      <c r="DW101" s="372">
        <v>57976242</v>
      </c>
      <c r="DX101" s="372">
        <v>54386305</v>
      </c>
      <c r="DY101" s="372">
        <v>72258982</v>
      </c>
      <c r="DZ101" s="372">
        <v>106996247</v>
      </c>
      <c r="EA101" s="372">
        <v>115703050</v>
      </c>
      <c r="EB101" s="372">
        <v>120958409</v>
      </c>
      <c r="EC101" s="372">
        <v>105607410</v>
      </c>
      <c r="ED101" s="372">
        <v>106344519</v>
      </c>
      <c r="EE101" s="372">
        <v>120372856</v>
      </c>
      <c r="EF101" s="372">
        <v>559013176</v>
      </c>
      <c r="EG101" s="372">
        <v>324595126</v>
      </c>
      <c r="EH101" s="372">
        <v>141608054</v>
      </c>
      <c r="EI101" s="372">
        <f t="shared" si="7"/>
        <v>192567072</v>
      </c>
      <c r="EJ101" s="379">
        <v>104</v>
      </c>
      <c r="EK101" s="379">
        <v>112</v>
      </c>
      <c r="EL101" s="379">
        <v>115</v>
      </c>
      <c r="EM101" s="379">
        <v>110</v>
      </c>
      <c r="EN101" s="379">
        <v>100</v>
      </c>
      <c r="EO101" s="379">
        <v>103</v>
      </c>
      <c r="EP101" s="379">
        <v>102</v>
      </c>
      <c r="EQ101" s="379">
        <v>101</v>
      </c>
      <c r="ER101" s="379">
        <v>103</v>
      </c>
      <c r="ES101" s="379">
        <v>111</v>
      </c>
      <c r="ET101" s="379">
        <v>89</v>
      </c>
      <c r="EU101" s="379">
        <v>93</v>
      </c>
      <c r="EV101" s="379">
        <v>112</v>
      </c>
      <c r="EW101" s="379">
        <f t="shared" si="13"/>
        <v>107</v>
      </c>
    </row>
    <row r="102" spans="1:153" x14ac:dyDescent="0.3">
      <c r="A102" s="371" t="s">
        <v>1922</v>
      </c>
      <c r="B102" s="371" t="s">
        <v>207</v>
      </c>
      <c r="C102" s="371" t="s">
        <v>1923</v>
      </c>
      <c r="E102" s="376" t="str">
        <f t="shared" si="8"/>
        <v>زامبيا Zambia</v>
      </c>
      <c r="F102" s="372">
        <v>4757626</v>
      </c>
      <c r="G102" s="372">
        <v>3247593</v>
      </c>
      <c r="H102" s="372">
        <v>1993246</v>
      </c>
      <c r="I102" s="372">
        <v>10543523</v>
      </c>
      <c r="J102" s="372">
        <v>8700514</v>
      </c>
      <c r="K102" s="372">
        <v>9638537</v>
      </c>
      <c r="L102" s="372">
        <v>11238486</v>
      </c>
      <c r="M102" s="372">
        <v>11324339</v>
      </c>
      <c r="N102" s="372">
        <v>4131500</v>
      </c>
      <c r="O102" s="372">
        <v>5092852</v>
      </c>
      <c r="P102" s="372">
        <v>5905965</v>
      </c>
      <c r="Q102" s="372">
        <v>10219865</v>
      </c>
      <c r="R102" s="372">
        <v>14886588</v>
      </c>
      <c r="S102" s="372">
        <v>16783457</v>
      </c>
      <c r="T102" s="379">
        <v>132</v>
      </c>
      <c r="U102" s="379">
        <v>142</v>
      </c>
      <c r="V102" s="379">
        <v>146</v>
      </c>
      <c r="W102" s="379">
        <v>125</v>
      </c>
      <c r="X102" s="379">
        <v>122</v>
      </c>
      <c r="Y102" s="379">
        <v>124</v>
      </c>
      <c r="Z102" s="379">
        <v>125</v>
      </c>
      <c r="AA102" s="379">
        <v>119</v>
      </c>
      <c r="AB102" s="379">
        <v>134</v>
      </c>
      <c r="AC102" s="379">
        <v>141</v>
      </c>
      <c r="AD102" s="379">
        <v>134</v>
      </c>
      <c r="AE102" s="379">
        <v>134</v>
      </c>
      <c r="AF102" s="379">
        <v>127</v>
      </c>
      <c r="AG102" s="379">
        <f t="shared" si="9"/>
        <v>125</v>
      </c>
      <c r="AH102" s="379"/>
      <c r="AI102" s="376" t="s">
        <v>1596</v>
      </c>
      <c r="AJ102">
        <v>4630176</v>
      </c>
      <c r="AK102">
        <v>2826433</v>
      </c>
      <c r="AL102">
        <v>1697046</v>
      </c>
      <c r="AM102">
        <v>8343228</v>
      </c>
      <c r="AN102">
        <v>8500836</v>
      </c>
      <c r="AO102">
        <v>9377442</v>
      </c>
      <c r="AP102">
        <v>10760186</v>
      </c>
      <c r="AQ102">
        <v>11037455</v>
      </c>
      <c r="AR102">
        <v>4099382</v>
      </c>
      <c r="AS102">
        <v>4920594</v>
      </c>
      <c r="AT102">
        <v>5794333</v>
      </c>
      <c r="AU102">
        <v>10143004</v>
      </c>
      <c r="AV102">
        <v>14789866</v>
      </c>
      <c r="AW102">
        <v>16647381</v>
      </c>
      <c r="AX102" s="379">
        <v>126</v>
      </c>
      <c r="AY102" s="379">
        <v>140</v>
      </c>
      <c r="AZ102" s="379">
        <v>148</v>
      </c>
      <c r="BA102" s="379">
        <v>121</v>
      </c>
      <c r="BB102" s="379">
        <v>118</v>
      </c>
      <c r="BC102" s="379">
        <v>119</v>
      </c>
      <c r="BD102" s="379">
        <v>123</v>
      </c>
      <c r="BE102" s="379">
        <v>118</v>
      </c>
      <c r="BF102" s="379">
        <v>133</v>
      </c>
      <c r="BG102" s="379">
        <v>140</v>
      </c>
      <c r="BH102" s="379">
        <v>135</v>
      </c>
      <c r="BI102" s="379">
        <v>127</v>
      </c>
      <c r="BJ102" s="379">
        <v>123</v>
      </c>
      <c r="BK102" s="379">
        <f t="shared" si="10"/>
        <v>120</v>
      </c>
      <c r="BL102" s="379"/>
      <c r="BM102" s="376" t="s">
        <v>1596</v>
      </c>
      <c r="BN102">
        <v>127450</v>
      </c>
      <c r="BO102">
        <v>421160</v>
      </c>
      <c r="BP102">
        <v>296200</v>
      </c>
      <c r="BQ102">
        <v>2200295</v>
      </c>
      <c r="BR102">
        <v>199678</v>
      </c>
      <c r="BS102">
        <v>261095</v>
      </c>
      <c r="BT102">
        <v>478300</v>
      </c>
      <c r="BU102">
        <v>286884</v>
      </c>
      <c r="BV102">
        <v>32118</v>
      </c>
      <c r="BW102">
        <v>172258</v>
      </c>
      <c r="BX102">
        <v>111632</v>
      </c>
      <c r="BY102">
        <v>76861</v>
      </c>
      <c r="BZ102">
        <v>96722</v>
      </c>
      <c r="CA102">
        <v>136076</v>
      </c>
      <c r="CB102" s="379">
        <v>130</v>
      </c>
      <c r="CC102" s="379">
        <v>112</v>
      </c>
      <c r="CD102" s="379">
        <v>116</v>
      </c>
      <c r="CE102" s="379">
        <v>91</v>
      </c>
      <c r="CF102" s="379">
        <v>123</v>
      </c>
      <c r="CG102" s="379">
        <v>126</v>
      </c>
      <c r="CH102" s="379">
        <v>119</v>
      </c>
      <c r="CI102" s="379">
        <v>122</v>
      </c>
      <c r="CJ102" s="379">
        <v>129</v>
      </c>
      <c r="CK102" s="379">
        <v>126</v>
      </c>
      <c r="CL102" s="379">
        <v>132</v>
      </c>
      <c r="CM102" s="379">
        <v>136</v>
      </c>
      <c r="CN102" s="379">
        <v>139</v>
      </c>
      <c r="CO102" s="379">
        <f t="shared" si="11"/>
        <v>138</v>
      </c>
      <c r="CQ102" s="376" t="s">
        <v>1596</v>
      </c>
      <c r="CR102" s="372">
        <v>1199775586</v>
      </c>
      <c r="CS102" s="372">
        <v>748532543</v>
      </c>
      <c r="CT102" s="372">
        <v>912568074</v>
      </c>
      <c r="CU102" s="372">
        <v>940086789</v>
      </c>
      <c r="CV102" s="372">
        <v>599651366</v>
      </c>
      <c r="CW102" s="372">
        <v>309047154</v>
      </c>
      <c r="CX102" s="372">
        <v>229132461</v>
      </c>
      <c r="CY102" s="372">
        <v>157547650</v>
      </c>
      <c r="CZ102" s="372">
        <v>181761530</v>
      </c>
      <c r="DA102" s="372">
        <v>84696309</v>
      </c>
      <c r="DB102" s="372">
        <v>585878897</v>
      </c>
      <c r="DC102" s="372">
        <v>239882489</v>
      </c>
      <c r="DD102" s="372">
        <v>366008328</v>
      </c>
      <c r="DE102" s="372">
        <v>139118287</v>
      </c>
      <c r="DF102" s="379">
        <v>52</v>
      </c>
      <c r="DG102" s="379">
        <v>58</v>
      </c>
      <c r="DH102" s="379">
        <v>55</v>
      </c>
      <c r="DI102" s="379">
        <v>56</v>
      </c>
      <c r="DJ102" s="379">
        <v>61</v>
      </c>
      <c r="DK102" s="379">
        <v>68</v>
      </c>
      <c r="DL102" s="379">
        <v>77</v>
      </c>
      <c r="DM102" s="379">
        <v>80</v>
      </c>
      <c r="DN102" s="379">
        <v>77</v>
      </c>
      <c r="DO102" s="379">
        <v>93</v>
      </c>
      <c r="DP102" s="379">
        <v>66</v>
      </c>
      <c r="DQ102" s="379">
        <v>79</v>
      </c>
      <c r="DR102" s="379">
        <v>78</v>
      </c>
      <c r="DS102" s="379">
        <f t="shared" si="12"/>
        <v>94</v>
      </c>
      <c r="DU102" s="376" t="s">
        <v>1596</v>
      </c>
      <c r="DV102" s="372">
        <v>1204533212</v>
      </c>
      <c r="DW102" s="372">
        <v>751780136</v>
      </c>
      <c r="DX102" s="372">
        <v>914561320</v>
      </c>
      <c r="DY102" s="372">
        <v>950630312</v>
      </c>
      <c r="DZ102" s="372">
        <v>608351880</v>
      </c>
      <c r="EA102" s="372">
        <v>318685691</v>
      </c>
      <c r="EB102" s="372">
        <v>240370947</v>
      </c>
      <c r="EC102" s="372">
        <v>168871989</v>
      </c>
      <c r="ED102" s="372">
        <v>185893030</v>
      </c>
      <c r="EE102" s="372">
        <v>89789161</v>
      </c>
      <c r="EF102" s="372">
        <v>591784862</v>
      </c>
      <c r="EG102" s="372">
        <v>250102354</v>
      </c>
      <c r="EH102" s="372">
        <v>380894916</v>
      </c>
      <c r="EI102" s="372">
        <f t="shared" si="7"/>
        <v>155901744</v>
      </c>
      <c r="EJ102" s="379">
        <v>64</v>
      </c>
      <c r="EK102" s="379">
        <v>74</v>
      </c>
      <c r="EL102" s="379">
        <v>68</v>
      </c>
      <c r="EM102" s="379">
        <v>70</v>
      </c>
      <c r="EN102" s="379">
        <v>77</v>
      </c>
      <c r="EO102" s="379">
        <v>85</v>
      </c>
      <c r="EP102" s="379">
        <v>93</v>
      </c>
      <c r="EQ102" s="379">
        <v>93</v>
      </c>
      <c r="ER102" s="379">
        <v>90</v>
      </c>
      <c r="ES102" s="379">
        <v>118</v>
      </c>
      <c r="ET102" s="379">
        <v>86</v>
      </c>
      <c r="EU102" s="379">
        <v>96</v>
      </c>
      <c r="EV102" s="379">
        <v>96</v>
      </c>
      <c r="EW102" s="379">
        <f t="shared" si="13"/>
        <v>111</v>
      </c>
    </row>
    <row r="103" spans="1:153" x14ac:dyDescent="0.3">
      <c r="A103" s="371" t="s">
        <v>1924</v>
      </c>
      <c r="B103" s="371" t="s">
        <v>505</v>
      </c>
      <c r="C103" s="371" t="s">
        <v>1925</v>
      </c>
      <c r="E103" s="376" t="str">
        <f t="shared" si="8"/>
        <v>ملاوي Malawi</v>
      </c>
      <c r="F103" s="372">
        <v>6575929</v>
      </c>
      <c r="G103" s="372">
        <v>7583942</v>
      </c>
      <c r="H103" s="372">
        <v>7203392</v>
      </c>
      <c r="I103" s="372">
        <v>5179690</v>
      </c>
      <c r="J103" s="372">
        <v>4999464</v>
      </c>
      <c r="K103" s="372">
        <v>4876961</v>
      </c>
      <c r="L103" s="372">
        <v>5817414</v>
      </c>
      <c r="M103" s="372">
        <v>66363953</v>
      </c>
      <c r="N103" s="372">
        <v>49372098</v>
      </c>
      <c r="O103" s="372">
        <v>37012468</v>
      </c>
      <c r="P103" s="372">
        <v>6316834</v>
      </c>
      <c r="Q103" s="372">
        <v>137217702</v>
      </c>
      <c r="R103" s="372">
        <v>31329155</v>
      </c>
      <c r="S103" s="372">
        <v>12874264</v>
      </c>
      <c r="T103" s="379">
        <v>126</v>
      </c>
      <c r="U103" s="379">
        <v>127</v>
      </c>
      <c r="V103" s="379">
        <v>133</v>
      </c>
      <c r="W103" s="379">
        <v>138</v>
      </c>
      <c r="X103" s="379">
        <v>135</v>
      </c>
      <c r="Y103" s="379">
        <v>135</v>
      </c>
      <c r="Z103" s="379">
        <v>136</v>
      </c>
      <c r="AA103" s="379">
        <v>84</v>
      </c>
      <c r="AB103" s="379">
        <v>92</v>
      </c>
      <c r="AC103" s="379">
        <v>104</v>
      </c>
      <c r="AD103" s="379">
        <v>132</v>
      </c>
      <c r="AE103" s="379">
        <v>80</v>
      </c>
      <c r="AF103" s="379">
        <v>110</v>
      </c>
      <c r="AG103" s="379">
        <f t="shared" si="9"/>
        <v>131</v>
      </c>
      <c r="AH103" s="379"/>
      <c r="AI103" s="376" t="s">
        <v>1631</v>
      </c>
      <c r="AJ103">
        <v>6574829</v>
      </c>
      <c r="AK103">
        <v>7583942</v>
      </c>
      <c r="AL103">
        <v>7129792</v>
      </c>
      <c r="AM103">
        <v>5179690</v>
      </c>
      <c r="AN103">
        <v>4940014</v>
      </c>
      <c r="AO103">
        <v>4876961</v>
      </c>
      <c r="AP103">
        <v>5804414</v>
      </c>
      <c r="AQ103">
        <v>66363057</v>
      </c>
      <c r="AR103">
        <v>49371881</v>
      </c>
      <c r="AS103">
        <v>37009252</v>
      </c>
      <c r="AT103">
        <v>6279387</v>
      </c>
      <c r="AU103">
        <v>137216273</v>
      </c>
      <c r="AV103">
        <v>31315776</v>
      </c>
      <c r="AW103">
        <v>12847941</v>
      </c>
      <c r="AX103" s="379">
        <v>118</v>
      </c>
      <c r="AY103" s="379">
        <v>123</v>
      </c>
      <c r="AZ103" s="379">
        <v>129</v>
      </c>
      <c r="BA103" s="379">
        <v>130</v>
      </c>
      <c r="BB103" s="379">
        <v>133</v>
      </c>
      <c r="BC103" s="379">
        <v>129</v>
      </c>
      <c r="BD103" s="379">
        <v>134</v>
      </c>
      <c r="BE103" s="379">
        <v>84</v>
      </c>
      <c r="BF103" s="379">
        <v>88</v>
      </c>
      <c r="BG103" s="379">
        <v>103</v>
      </c>
      <c r="BH103" s="379">
        <v>133</v>
      </c>
      <c r="BI103" s="379">
        <v>77</v>
      </c>
      <c r="BJ103" s="379">
        <v>106</v>
      </c>
      <c r="BK103" s="379">
        <f t="shared" si="10"/>
        <v>124</v>
      </c>
      <c r="BL103" s="379"/>
      <c r="BM103" s="376" t="s">
        <v>1631</v>
      </c>
      <c r="BN103">
        <v>1100</v>
      </c>
      <c r="BP103">
        <v>73600</v>
      </c>
      <c r="BR103">
        <v>59450</v>
      </c>
      <c r="BT103">
        <v>13000</v>
      </c>
      <c r="BU103">
        <v>896</v>
      </c>
      <c r="BV103">
        <v>217</v>
      </c>
      <c r="BW103">
        <v>3216</v>
      </c>
      <c r="BX103">
        <v>37447</v>
      </c>
      <c r="BY103">
        <v>1429</v>
      </c>
      <c r="BZ103">
        <v>13379</v>
      </c>
      <c r="CA103">
        <v>26323</v>
      </c>
      <c r="CB103" s="379">
        <v>162</v>
      </c>
      <c r="CC103" s="379" t="s">
        <v>3</v>
      </c>
      <c r="CD103" s="379">
        <v>134</v>
      </c>
      <c r="CE103" s="379" t="s">
        <v>3</v>
      </c>
      <c r="CF103" s="379">
        <v>141</v>
      </c>
      <c r="CG103" s="379" t="s">
        <v>3</v>
      </c>
      <c r="CH103" s="379">
        <v>151</v>
      </c>
      <c r="CI103" s="379">
        <v>161</v>
      </c>
      <c r="CJ103" s="379">
        <v>148</v>
      </c>
      <c r="CK103" s="379">
        <v>149</v>
      </c>
      <c r="CL103" s="379">
        <v>141</v>
      </c>
      <c r="CM103" s="379">
        <v>160</v>
      </c>
      <c r="CN103" s="379">
        <v>151</v>
      </c>
      <c r="CO103" s="379">
        <f t="shared" si="11"/>
        <v>151</v>
      </c>
      <c r="CQ103" s="376" t="s">
        <v>1631</v>
      </c>
      <c r="CR103" s="372">
        <v>3479634</v>
      </c>
      <c r="CS103" s="372">
        <v>5217343</v>
      </c>
      <c r="CT103" s="372">
        <v>3476218</v>
      </c>
      <c r="CU103" s="372">
        <v>1055485</v>
      </c>
      <c r="CV103" s="372">
        <v>1313374</v>
      </c>
      <c r="CW103" s="372">
        <v>1660382</v>
      </c>
      <c r="CX103" s="372">
        <v>5727028</v>
      </c>
      <c r="CY103" s="372">
        <v>6439634</v>
      </c>
      <c r="CZ103" s="372">
        <v>3393457</v>
      </c>
      <c r="DA103" s="372">
        <v>2780873</v>
      </c>
      <c r="DB103" s="372">
        <v>8409263</v>
      </c>
      <c r="DC103" s="372">
        <v>403399</v>
      </c>
      <c r="DD103" s="372">
        <v>6073603</v>
      </c>
      <c r="DE103" s="372">
        <v>4225739</v>
      </c>
      <c r="DF103" s="379">
        <v>131</v>
      </c>
      <c r="DG103" s="379">
        <v>125</v>
      </c>
      <c r="DH103" s="379">
        <v>132</v>
      </c>
      <c r="DI103" s="379">
        <v>158</v>
      </c>
      <c r="DJ103" s="379">
        <v>154</v>
      </c>
      <c r="DK103" s="379">
        <v>143</v>
      </c>
      <c r="DL103" s="379">
        <v>126</v>
      </c>
      <c r="DM103" s="379">
        <v>124</v>
      </c>
      <c r="DN103" s="379">
        <v>134</v>
      </c>
      <c r="DO103" s="379">
        <v>142</v>
      </c>
      <c r="DP103" s="379">
        <v>127</v>
      </c>
      <c r="DQ103" s="379">
        <v>173</v>
      </c>
      <c r="DR103" s="379">
        <v>136</v>
      </c>
      <c r="DS103" s="379">
        <f t="shared" si="12"/>
        <v>135</v>
      </c>
      <c r="DU103" s="376" t="s">
        <v>1631</v>
      </c>
      <c r="DV103" s="372">
        <v>10055563</v>
      </c>
      <c r="DW103" s="372">
        <v>12801285</v>
      </c>
      <c r="DX103" s="372">
        <v>10679610</v>
      </c>
      <c r="DY103" s="372">
        <v>6235175</v>
      </c>
      <c r="DZ103" s="372">
        <v>6312838</v>
      </c>
      <c r="EA103" s="372">
        <v>6537343</v>
      </c>
      <c r="EB103" s="372">
        <v>11544442</v>
      </c>
      <c r="EC103" s="372">
        <v>72803587</v>
      </c>
      <c r="ED103" s="372">
        <v>52765555</v>
      </c>
      <c r="EE103" s="372">
        <v>39793341</v>
      </c>
      <c r="EF103" s="372">
        <v>14726097</v>
      </c>
      <c r="EG103" s="372">
        <v>137621101</v>
      </c>
      <c r="EH103" s="372">
        <v>37402758</v>
      </c>
      <c r="EI103" s="372">
        <f t="shared" si="7"/>
        <v>17100003</v>
      </c>
      <c r="EJ103" s="379">
        <v>148</v>
      </c>
      <c r="EK103" s="379">
        <v>144</v>
      </c>
      <c r="EL103" s="379">
        <v>145</v>
      </c>
      <c r="EM103" s="379">
        <v>154</v>
      </c>
      <c r="EN103" s="379">
        <v>157</v>
      </c>
      <c r="EO103" s="379">
        <v>152</v>
      </c>
      <c r="EP103" s="379">
        <v>144</v>
      </c>
      <c r="EQ103" s="379">
        <v>110</v>
      </c>
      <c r="ER103" s="379">
        <v>117</v>
      </c>
      <c r="ES103" s="379">
        <v>131</v>
      </c>
      <c r="ET103" s="379">
        <v>147</v>
      </c>
      <c r="EU103" s="379">
        <v>105</v>
      </c>
      <c r="EV103" s="379">
        <v>131</v>
      </c>
      <c r="EW103" s="379">
        <f t="shared" si="13"/>
        <v>141</v>
      </c>
    </row>
    <row r="104" spans="1:153" x14ac:dyDescent="0.3">
      <c r="A104" s="371" t="s">
        <v>1926</v>
      </c>
      <c r="B104" s="371" t="s">
        <v>642</v>
      </c>
      <c r="C104" s="371" t="s">
        <v>1927</v>
      </c>
      <c r="E104" s="376" t="str">
        <f t="shared" si="8"/>
        <v>زيمبابوي Zimbabwe</v>
      </c>
      <c r="F104" s="372">
        <v>2644500</v>
      </c>
      <c r="G104" s="372">
        <v>1071469</v>
      </c>
      <c r="H104" s="372">
        <v>610907</v>
      </c>
      <c r="I104" s="372">
        <v>413497</v>
      </c>
      <c r="J104" s="372">
        <v>610403</v>
      </c>
      <c r="K104" s="372">
        <v>2493947</v>
      </c>
      <c r="L104" s="372">
        <v>2530032</v>
      </c>
      <c r="M104" s="372">
        <v>1356006</v>
      </c>
      <c r="N104" s="372">
        <v>1158217</v>
      </c>
      <c r="O104" s="372">
        <v>1461438</v>
      </c>
      <c r="P104" s="372">
        <v>1271321</v>
      </c>
      <c r="Q104" s="372">
        <v>5230860</v>
      </c>
      <c r="R104" s="372">
        <v>3048570</v>
      </c>
      <c r="S104" s="372">
        <v>3348225</v>
      </c>
      <c r="T104" s="379">
        <v>140</v>
      </c>
      <c r="U104" s="379">
        <v>156</v>
      </c>
      <c r="V104" s="379">
        <v>162</v>
      </c>
      <c r="W104" s="379">
        <v>163</v>
      </c>
      <c r="X104" s="379">
        <v>160</v>
      </c>
      <c r="Y104" s="379">
        <v>144</v>
      </c>
      <c r="Z104" s="379">
        <v>148</v>
      </c>
      <c r="AA104" s="379">
        <v>153</v>
      </c>
      <c r="AB104" s="379">
        <v>152</v>
      </c>
      <c r="AC104" s="379">
        <v>153</v>
      </c>
      <c r="AD104" s="379">
        <v>155</v>
      </c>
      <c r="AE104" s="379">
        <v>143</v>
      </c>
      <c r="AF104" s="379">
        <v>149</v>
      </c>
      <c r="AG104" s="379">
        <f t="shared" si="9"/>
        <v>150</v>
      </c>
      <c r="AH104" s="379"/>
      <c r="AI104" s="376" t="s">
        <v>1597</v>
      </c>
      <c r="AJ104">
        <v>1893250</v>
      </c>
      <c r="AK104">
        <v>1069769</v>
      </c>
      <c r="AL104">
        <v>495357</v>
      </c>
      <c r="AM104">
        <v>385500</v>
      </c>
      <c r="AN104">
        <v>98453</v>
      </c>
      <c r="AO104">
        <v>2479247</v>
      </c>
      <c r="AP104">
        <v>2511098</v>
      </c>
      <c r="AQ104">
        <v>1331408</v>
      </c>
      <c r="AR104">
        <v>1156860</v>
      </c>
      <c r="AS104">
        <v>1338153</v>
      </c>
      <c r="AT104">
        <v>1195050</v>
      </c>
      <c r="AU104">
        <v>4994163</v>
      </c>
      <c r="AV104">
        <v>2948589</v>
      </c>
      <c r="AW104">
        <v>2878942</v>
      </c>
      <c r="AX104" s="379">
        <v>142</v>
      </c>
      <c r="AY104" s="379">
        <v>154</v>
      </c>
      <c r="AZ104" s="379">
        <v>165</v>
      </c>
      <c r="BA104" s="379">
        <v>164</v>
      </c>
      <c r="BB104" s="379">
        <v>170</v>
      </c>
      <c r="BC104" s="379">
        <v>141</v>
      </c>
      <c r="BD104" s="379">
        <v>142</v>
      </c>
      <c r="BE104" s="379">
        <v>151</v>
      </c>
      <c r="BF104" s="379">
        <v>146</v>
      </c>
      <c r="BG104" s="379">
        <v>156</v>
      </c>
      <c r="BH104" s="379">
        <v>155</v>
      </c>
      <c r="BI104" s="379">
        <v>140</v>
      </c>
      <c r="BJ104" s="379">
        <v>143</v>
      </c>
      <c r="BK104" s="379">
        <f t="shared" si="10"/>
        <v>148</v>
      </c>
      <c r="BL104" s="379"/>
      <c r="BM104" s="376" t="s">
        <v>1597</v>
      </c>
      <c r="BN104">
        <v>751250</v>
      </c>
      <c r="BO104">
        <v>1700</v>
      </c>
      <c r="BP104">
        <v>115550</v>
      </c>
      <c r="BQ104">
        <v>27997</v>
      </c>
      <c r="BR104">
        <v>511950</v>
      </c>
      <c r="BS104">
        <v>14700</v>
      </c>
      <c r="BT104">
        <v>18934</v>
      </c>
      <c r="BU104">
        <v>24598</v>
      </c>
      <c r="BV104">
        <v>1357</v>
      </c>
      <c r="BW104">
        <v>123285</v>
      </c>
      <c r="BX104">
        <v>76271</v>
      </c>
      <c r="BY104">
        <v>236697</v>
      </c>
      <c r="BZ104">
        <v>99981</v>
      </c>
      <c r="CA104">
        <v>469283</v>
      </c>
      <c r="CB104" s="379">
        <v>101</v>
      </c>
      <c r="CC104" s="379">
        <v>155</v>
      </c>
      <c r="CD104" s="379">
        <v>128</v>
      </c>
      <c r="CE104" s="379">
        <v>142</v>
      </c>
      <c r="CF104" s="379">
        <v>111</v>
      </c>
      <c r="CG104" s="379">
        <v>152</v>
      </c>
      <c r="CH104" s="379">
        <v>149</v>
      </c>
      <c r="CI104" s="379">
        <v>149</v>
      </c>
      <c r="CJ104" s="379">
        <v>146</v>
      </c>
      <c r="CK104" s="379">
        <v>130</v>
      </c>
      <c r="CL104" s="379">
        <v>135</v>
      </c>
      <c r="CM104" s="379">
        <v>124</v>
      </c>
      <c r="CN104" s="379">
        <v>138</v>
      </c>
      <c r="CO104" s="379">
        <f t="shared" si="11"/>
        <v>126</v>
      </c>
      <c r="CQ104" s="376" t="s">
        <v>1597</v>
      </c>
      <c r="CR104" s="372">
        <v>3913031</v>
      </c>
      <c r="CS104" s="372">
        <v>6266873</v>
      </c>
      <c r="CT104" s="372">
        <v>3476703</v>
      </c>
      <c r="CU104" s="372">
        <v>5289728</v>
      </c>
      <c r="CV104" s="372">
        <v>8563728</v>
      </c>
      <c r="CW104" s="372">
        <v>5845839</v>
      </c>
      <c r="CX104" s="372">
        <v>6693916</v>
      </c>
      <c r="CY104" s="372">
        <v>7705081</v>
      </c>
      <c r="CZ104" s="372">
        <v>7208898</v>
      </c>
      <c r="DA104" s="372">
        <v>9826202</v>
      </c>
      <c r="DB104" s="372">
        <v>7723153</v>
      </c>
      <c r="DC104" s="372">
        <v>9459069</v>
      </c>
      <c r="DD104" s="372">
        <v>6452971</v>
      </c>
      <c r="DE104" s="372">
        <v>9325440</v>
      </c>
      <c r="DF104" s="379">
        <v>129</v>
      </c>
      <c r="DG104" s="379">
        <v>121</v>
      </c>
      <c r="DH104" s="379">
        <v>131</v>
      </c>
      <c r="DI104" s="379">
        <v>125</v>
      </c>
      <c r="DJ104" s="379">
        <v>123</v>
      </c>
      <c r="DK104" s="379">
        <v>123</v>
      </c>
      <c r="DL104" s="379">
        <v>121</v>
      </c>
      <c r="DM104" s="379">
        <v>119</v>
      </c>
      <c r="DN104" s="379">
        <v>124</v>
      </c>
      <c r="DO104" s="379">
        <v>124</v>
      </c>
      <c r="DP104" s="379">
        <v>129</v>
      </c>
      <c r="DQ104" s="379">
        <v>125</v>
      </c>
      <c r="DR104" s="379">
        <v>133</v>
      </c>
      <c r="DS104" s="379">
        <f t="shared" si="12"/>
        <v>124</v>
      </c>
      <c r="DU104" s="376" t="s">
        <v>1597</v>
      </c>
      <c r="DV104" s="372">
        <v>6557531</v>
      </c>
      <c r="DW104" s="372">
        <v>7338342</v>
      </c>
      <c r="DX104" s="372">
        <v>4087610</v>
      </c>
      <c r="DY104" s="372">
        <v>5703225</v>
      </c>
      <c r="DZ104" s="372">
        <v>9174131</v>
      </c>
      <c r="EA104" s="372">
        <v>8339786</v>
      </c>
      <c r="EB104" s="372">
        <v>9223948</v>
      </c>
      <c r="EC104" s="372">
        <v>9061087</v>
      </c>
      <c r="ED104" s="372">
        <v>8367115</v>
      </c>
      <c r="EE104" s="372">
        <v>11287640</v>
      </c>
      <c r="EF104" s="372">
        <v>8994474</v>
      </c>
      <c r="EG104" s="372">
        <v>14689929</v>
      </c>
      <c r="EH104" s="372">
        <v>9501541</v>
      </c>
      <c r="EI104" s="372">
        <f t="shared" si="7"/>
        <v>12673665</v>
      </c>
      <c r="EJ104" s="379">
        <v>159</v>
      </c>
      <c r="EK104" s="379">
        <v>151</v>
      </c>
      <c r="EL104" s="379">
        <v>162</v>
      </c>
      <c r="EM104" s="379">
        <v>156</v>
      </c>
      <c r="EN104" s="379">
        <v>148</v>
      </c>
      <c r="EO104" s="379">
        <v>147</v>
      </c>
      <c r="EP104" s="379">
        <v>149</v>
      </c>
      <c r="EQ104" s="379">
        <v>147</v>
      </c>
      <c r="ER104" s="379">
        <v>147</v>
      </c>
      <c r="ES104" s="379">
        <v>148</v>
      </c>
      <c r="ET104" s="379">
        <v>152</v>
      </c>
      <c r="EU104" s="379">
        <v>147</v>
      </c>
      <c r="EV104" s="379">
        <v>155</v>
      </c>
      <c r="EW104" s="379">
        <f t="shared" si="13"/>
        <v>146</v>
      </c>
    </row>
    <row r="105" spans="1:153" x14ac:dyDescent="0.3">
      <c r="A105" s="371" t="s">
        <v>1928</v>
      </c>
      <c r="B105" s="371" t="s">
        <v>55</v>
      </c>
      <c r="C105" s="371" t="s">
        <v>1929</v>
      </c>
      <c r="E105" s="376" t="str">
        <f t="shared" si="8"/>
        <v>موزمبيق Mozambique</v>
      </c>
      <c r="F105" s="372">
        <v>623808435</v>
      </c>
      <c r="G105" s="372">
        <v>1641427891</v>
      </c>
      <c r="H105" s="372">
        <v>1726522430</v>
      </c>
      <c r="I105" s="372">
        <v>1933151100</v>
      </c>
      <c r="J105" s="372">
        <v>884971518</v>
      </c>
      <c r="K105" s="372">
        <v>1591424329</v>
      </c>
      <c r="L105" s="372">
        <v>2706209011</v>
      </c>
      <c r="M105" s="372">
        <v>1482655536</v>
      </c>
      <c r="N105" s="372">
        <v>1292360850</v>
      </c>
      <c r="O105" s="372">
        <v>864978759</v>
      </c>
      <c r="P105" s="372">
        <v>3689119031</v>
      </c>
      <c r="Q105" s="372">
        <v>769807264</v>
      </c>
      <c r="R105" s="372">
        <v>380343792</v>
      </c>
      <c r="S105" s="372">
        <v>824899903</v>
      </c>
      <c r="T105" s="379">
        <v>56</v>
      </c>
      <c r="U105" s="379">
        <v>43</v>
      </c>
      <c r="V105" s="379">
        <v>42</v>
      </c>
      <c r="W105" s="379">
        <v>41</v>
      </c>
      <c r="X105" s="379">
        <v>50</v>
      </c>
      <c r="Y105" s="379">
        <v>46</v>
      </c>
      <c r="Z105" s="379">
        <v>39</v>
      </c>
      <c r="AA105" s="379">
        <v>47</v>
      </c>
      <c r="AB105" s="379">
        <v>46</v>
      </c>
      <c r="AC105" s="379">
        <v>53</v>
      </c>
      <c r="AD105" s="379">
        <v>44</v>
      </c>
      <c r="AE105" s="379">
        <v>57</v>
      </c>
      <c r="AF105" s="379">
        <v>66</v>
      </c>
      <c r="AG105" s="379">
        <f t="shared" si="9"/>
        <v>61</v>
      </c>
      <c r="AH105" s="379"/>
      <c r="AI105" s="376" t="s">
        <v>1635</v>
      </c>
      <c r="AJ105">
        <v>622336980</v>
      </c>
      <c r="AK105">
        <v>1640934522</v>
      </c>
      <c r="AL105">
        <v>1713761179</v>
      </c>
      <c r="AM105">
        <v>1932234313</v>
      </c>
      <c r="AN105">
        <v>884686346</v>
      </c>
      <c r="AO105">
        <v>1591188885</v>
      </c>
      <c r="AP105">
        <v>2705375863</v>
      </c>
      <c r="AQ105">
        <v>1476577505</v>
      </c>
      <c r="AR105">
        <v>1284730681</v>
      </c>
      <c r="AS105">
        <v>864686964</v>
      </c>
      <c r="AT105">
        <v>3686111994</v>
      </c>
      <c r="AU105">
        <v>767624996</v>
      </c>
      <c r="AV105">
        <v>378614338</v>
      </c>
      <c r="AW105">
        <v>824660648</v>
      </c>
      <c r="AX105" s="379">
        <v>53</v>
      </c>
      <c r="AY105" s="379">
        <v>41</v>
      </c>
      <c r="AZ105" s="379">
        <v>41</v>
      </c>
      <c r="BA105" s="379">
        <v>40</v>
      </c>
      <c r="BB105" s="379">
        <v>48</v>
      </c>
      <c r="BC105" s="379">
        <v>42</v>
      </c>
      <c r="BD105" s="379">
        <v>39</v>
      </c>
      <c r="BE105" s="379">
        <v>45</v>
      </c>
      <c r="BF105" s="379">
        <v>44</v>
      </c>
      <c r="BG105" s="379">
        <v>50</v>
      </c>
      <c r="BH105" s="379">
        <v>44</v>
      </c>
      <c r="BI105" s="379">
        <v>55</v>
      </c>
      <c r="BJ105" s="379">
        <v>64</v>
      </c>
      <c r="BK105" s="379">
        <f t="shared" si="10"/>
        <v>60</v>
      </c>
      <c r="BL105" s="379"/>
      <c r="BM105" s="376" t="s">
        <v>1635</v>
      </c>
      <c r="BN105">
        <v>1471455</v>
      </c>
      <c r="BO105">
        <v>493369</v>
      </c>
      <c r="BP105">
        <v>12761251</v>
      </c>
      <c r="BQ105">
        <v>916787</v>
      </c>
      <c r="BR105">
        <v>285172</v>
      </c>
      <c r="BS105">
        <v>235444</v>
      </c>
      <c r="BT105">
        <v>833148</v>
      </c>
      <c r="BU105">
        <v>6078031</v>
      </c>
      <c r="BV105">
        <v>7630169</v>
      </c>
      <c r="BW105">
        <v>291795</v>
      </c>
      <c r="BX105">
        <v>3007037</v>
      </c>
      <c r="BY105">
        <v>2182268</v>
      </c>
      <c r="BZ105">
        <v>1729454</v>
      </c>
      <c r="CA105">
        <v>239255</v>
      </c>
      <c r="CB105" s="379">
        <v>96</v>
      </c>
      <c r="CC105" s="379">
        <v>107</v>
      </c>
      <c r="CD105" s="379">
        <v>64</v>
      </c>
      <c r="CE105" s="379">
        <v>105</v>
      </c>
      <c r="CF105" s="379">
        <v>119</v>
      </c>
      <c r="CG105" s="379">
        <v>129</v>
      </c>
      <c r="CH105" s="379">
        <v>111</v>
      </c>
      <c r="CI105" s="379">
        <v>75</v>
      </c>
      <c r="CJ105" s="379">
        <v>65</v>
      </c>
      <c r="CK105" s="379">
        <v>118</v>
      </c>
      <c r="CL105" s="379">
        <v>89</v>
      </c>
      <c r="CM105" s="379">
        <v>96</v>
      </c>
      <c r="CN105" s="379">
        <v>98</v>
      </c>
      <c r="CO105" s="379">
        <f t="shared" si="11"/>
        <v>134</v>
      </c>
      <c r="CQ105" s="376" t="s">
        <v>1635</v>
      </c>
      <c r="CR105" s="372">
        <v>36604258</v>
      </c>
      <c r="CS105" s="372">
        <v>55024951</v>
      </c>
      <c r="CT105" s="372">
        <v>172734146</v>
      </c>
      <c r="CU105" s="372">
        <v>49835238</v>
      </c>
      <c r="CV105" s="372">
        <v>18751290</v>
      </c>
      <c r="CW105" s="372">
        <v>2244028</v>
      </c>
      <c r="CX105" s="372">
        <v>4185321</v>
      </c>
      <c r="CY105" s="372">
        <v>5819396</v>
      </c>
      <c r="CZ105" s="372">
        <v>35062518</v>
      </c>
      <c r="DA105" s="372">
        <v>11580300</v>
      </c>
      <c r="DB105" s="372">
        <v>141640688</v>
      </c>
      <c r="DC105" s="372">
        <v>285612848</v>
      </c>
      <c r="DD105" s="372">
        <v>222754264</v>
      </c>
      <c r="DE105" s="372">
        <v>212407163</v>
      </c>
      <c r="DF105" s="379">
        <v>95</v>
      </c>
      <c r="DG105" s="379">
        <v>90</v>
      </c>
      <c r="DH105" s="379">
        <v>76</v>
      </c>
      <c r="DI105" s="379">
        <v>91</v>
      </c>
      <c r="DJ105" s="379">
        <v>103</v>
      </c>
      <c r="DK105" s="379">
        <v>138</v>
      </c>
      <c r="DL105" s="379">
        <v>131</v>
      </c>
      <c r="DM105" s="379">
        <v>126</v>
      </c>
      <c r="DN105" s="379">
        <v>100</v>
      </c>
      <c r="DO105" s="379">
        <v>119</v>
      </c>
      <c r="DP105" s="379">
        <v>86</v>
      </c>
      <c r="DQ105" s="379">
        <v>77</v>
      </c>
      <c r="DR105" s="379">
        <v>85</v>
      </c>
      <c r="DS105" s="379">
        <f t="shared" si="12"/>
        <v>85</v>
      </c>
      <c r="DU105" s="376" t="s">
        <v>1635</v>
      </c>
      <c r="DV105" s="372">
        <v>660412693</v>
      </c>
      <c r="DW105" s="372">
        <v>1696452842</v>
      </c>
      <c r="DX105" s="372">
        <v>1899256576</v>
      </c>
      <c r="DY105" s="372">
        <v>1982986338</v>
      </c>
      <c r="DZ105" s="372">
        <v>903722808</v>
      </c>
      <c r="EA105" s="372">
        <v>1593668357</v>
      </c>
      <c r="EB105" s="372">
        <v>2710394332</v>
      </c>
      <c r="EC105" s="372">
        <v>1488474932</v>
      </c>
      <c r="ED105" s="372">
        <v>1327423368</v>
      </c>
      <c r="EE105" s="372">
        <v>876559059</v>
      </c>
      <c r="EF105" s="372">
        <v>3830759719</v>
      </c>
      <c r="EG105" s="372">
        <v>1055420112</v>
      </c>
      <c r="EH105" s="372">
        <v>603098056</v>
      </c>
      <c r="EI105" s="372">
        <f t="shared" si="7"/>
        <v>1037307066</v>
      </c>
      <c r="EJ105" s="379">
        <v>75</v>
      </c>
      <c r="EK105" s="379">
        <v>60</v>
      </c>
      <c r="EL105" s="379">
        <v>58</v>
      </c>
      <c r="EM105" s="379">
        <v>60</v>
      </c>
      <c r="EN105" s="379">
        <v>67</v>
      </c>
      <c r="EO105" s="379">
        <v>60</v>
      </c>
      <c r="EP105" s="379">
        <v>53</v>
      </c>
      <c r="EQ105" s="379">
        <v>64</v>
      </c>
      <c r="ER105" s="379">
        <v>62</v>
      </c>
      <c r="ES105" s="379">
        <v>73</v>
      </c>
      <c r="ET105" s="379">
        <v>52</v>
      </c>
      <c r="EU105" s="379">
        <v>76</v>
      </c>
      <c r="EV105" s="379">
        <v>85</v>
      </c>
      <c r="EW105" s="379">
        <f t="shared" si="13"/>
        <v>78</v>
      </c>
    </row>
    <row r="106" spans="1:153" x14ac:dyDescent="0.3">
      <c r="A106" s="371" t="s">
        <v>1930</v>
      </c>
      <c r="B106" s="371" t="s">
        <v>707</v>
      </c>
      <c r="C106" s="371" t="s">
        <v>1931</v>
      </c>
      <c r="E106" s="376" t="str">
        <f t="shared" si="8"/>
        <v>بوتسوانا Botswana</v>
      </c>
      <c r="F106" s="372">
        <v>231451</v>
      </c>
      <c r="G106" s="372">
        <v>279046</v>
      </c>
      <c r="H106" s="372">
        <v>301732</v>
      </c>
      <c r="I106" s="372">
        <v>64447</v>
      </c>
      <c r="J106" s="372">
        <v>237700</v>
      </c>
      <c r="K106" s="372">
        <v>869471</v>
      </c>
      <c r="L106" s="372"/>
      <c r="M106" s="372">
        <v>214823</v>
      </c>
      <c r="N106" s="372">
        <v>5096328</v>
      </c>
      <c r="O106" s="372">
        <v>202066</v>
      </c>
      <c r="P106" s="372">
        <v>75075</v>
      </c>
      <c r="Q106" s="372">
        <v>125541</v>
      </c>
      <c r="R106" s="372">
        <v>3788</v>
      </c>
      <c r="S106" s="372">
        <v>226568</v>
      </c>
      <c r="T106" s="379">
        <v>166</v>
      </c>
      <c r="U106" s="379">
        <v>167</v>
      </c>
      <c r="V106" s="379">
        <v>169</v>
      </c>
      <c r="W106" s="379">
        <v>173</v>
      </c>
      <c r="X106" s="379">
        <v>168</v>
      </c>
      <c r="Y106" s="379">
        <v>157</v>
      </c>
      <c r="Z106" s="379" t="s">
        <v>3</v>
      </c>
      <c r="AA106" s="379">
        <v>172</v>
      </c>
      <c r="AB106" s="379">
        <v>131</v>
      </c>
      <c r="AC106" s="379">
        <v>169</v>
      </c>
      <c r="AD106" s="379">
        <v>171</v>
      </c>
      <c r="AE106" s="379">
        <v>171</v>
      </c>
      <c r="AF106" s="379">
        <v>183</v>
      </c>
      <c r="AG106" s="379">
        <f t="shared" si="9"/>
        <v>173</v>
      </c>
      <c r="AH106" s="379"/>
      <c r="AI106" s="376" t="s">
        <v>1563</v>
      </c>
      <c r="AJ106">
        <v>231451</v>
      </c>
      <c r="AK106">
        <v>279046</v>
      </c>
      <c r="AL106">
        <v>301732</v>
      </c>
      <c r="AM106">
        <v>63247</v>
      </c>
      <c r="AN106">
        <v>156771</v>
      </c>
      <c r="AO106">
        <v>767605</v>
      </c>
      <c r="AQ106">
        <v>214823</v>
      </c>
      <c r="AR106">
        <v>5096328</v>
      </c>
      <c r="AS106">
        <v>200566</v>
      </c>
      <c r="AT106">
        <v>75075</v>
      </c>
      <c r="AW106">
        <v>226568</v>
      </c>
      <c r="AX106" s="379">
        <v>165</v>
      </c>
      <c r="AY106" s="379">
        <v>167</v>
      </c>
      <c r="AZ106" s="379">
        <v>170</v>
      </c>
      <c r="BA106" s="379">
        <v>174</v>
      </c>
      <c r="BB106" s="379">
        <v>166</v>
      </c>
      <c r="BC106" s="379">
        <v>154</v>
      </c>
      <c r="BD106" s="379" t="s">
        <v>3</v>
      </c>
      <c r="BE106" s="379">
        <v>168</v>
      </c>
      <c r="BF106" s="379">
        <v>130</v>
      </c>
      <c r="BG106" s="379">
        <v>168</v>
      </c>
      <c r="BH106" s="379">
        <v>170</v>
      </c>
      <c r="BI106" s="379" t="s">
        <v>3</v>
      </c>
      <c r="BJ106" s="379" t="s">
        <v>3</v>
      </c>
      <c r="BK106" s="379">
        <f t="shared" si="10"/>
        <v>170</v>
      </c>
      <c r="BL106" s="379"/>
      <c r="BM106" s="376" t="s">
        <v>1563</v>
      </c>
      <c r="BQ106">
        <v>1200</v>
      </c>
      <c r="BR106">
        <v>80929</v>
      </c>
      <c r="BS106">
        <v>101866</v>
      </c>
      <c r="BW106">
        <v>1500</v>
      </c>
      <c r="BY106">
        <v>125541</v>
      </c>
      <c r="BZ106">
        <v>3788</v>
      </c>
      <c r="CB106" s="379" t="s">
        <v>3</v>
      </c>
      <c r="CC106" s="379" t="s">
        <v>3</v>
      </c>
      <c r="CD106" s="379" t="s">
        <v>3</v>
      </c>
      <c r="CE106" s="379">
        <v>151</v>
      </c>
      <c r="CF106" s="379">
        <v>137</v>
      </c>
      <c r="CG106" s="379">
        <v>139</v>
      </c>
      <c r="CH106" s="379" t="s">
        <v>3</v>
      </c>
      <c r="CI106" s="379" t="s">
        <v>3</v>
      </c>
      <c r="CJ106" s="379" t="s">
        <v>3</v>
      </c>
      <c r="CK106" s="379">
        <v>152</v>
      </c>
      <c r="CL106" s="379" t="s">
        <v>3</v>
      </c>
      <c r="CM106" s="379">
        <v>131</v>
      </c>
      <c r="CN106" s="379">
        <v>158</v>
      </c>
      <c r="CO106" s="379" t="str">
        <f t="shared" si="11"/>
        <v/>
      </c>
      <c r="CQ106" s="376" t="s">
        <v>1563</v>
      </c>
      <c r="CR106" s="372">
        <v>371382</v>
      </c>
      <c r="CS106" s="372">
        <v>180361</v>
      </c>
      <c r="CT106" s="372">
        <v>395349</v>
      </c>
      <c r="CU106" s="372">
        <v>997944</v>
      </c>
      <c r="CV106" s="372">
        <v>34589</v>
      </c>
      <c r="CW106" s="372">
        <v>23804</v>
      </c>
      <c r="CX106" s="372">
        <v>66763</v>
      </c>
      <c r="CY106" s="372">
        <v>95069</v>
      </c>
      <c r="CZ106" s="372">
        <v>189781</v>
      </c>
      <c r="DA106" s="372">
        <v>2103</v>
      </c>
      <c r="DB106" s="372">
        <v>262560</v>
      </c>
      <c r="DC106" s="372">
        <v>25124</v>
      </c>
      <c r="DD106" s="372">
        <v>66194</v>
      </c>
      <c r="DE106" s="372">
        <v>1757649</v>
      </c>
      <c r="DF106" s="379">
        <v>174</v>
      </c>
      <c r="DG106" s="379">
        <v>189</v>
      </c>
      <c r="DH106" s="379">
        <v>177</v>
      </c>
      <c r="DI106" s="379">
        <v>159</v>
      </c>
      <c r="DJ106" s="379">
        <v>197</v>
      </c>
      <c r="DK106" s="379">
        <v>201</v>
      </c>
      <c r="DL106" s="379">
        <v>198</v>
      </c>
      <c r="DM106" s="379">
        <v>189</v>
      </c>
      <c r="DN106" s="379">
        <v>176</v>
      </c>
      <c r="DO106" s="379">
        <v>217</v>
      </c>
      <c r="DP106" s="379">
        <v>165</v>
      </c>
      <c r="DQ106" s="379">
        <v>209</v>
      </c>
      <c r="DR106" s="379">
        <v>204</v>
      </c>
      <c r="DS106" s="379">
        <f t="shared" si="12"/>
        <v>155</v>
      </c>
      <c r="DU106" s="376" t="s">
        <v>1563</v>
      </c>
      <c r="DV106" s="372">
        <v>602833</v>
      </c>
      <c r="DW106" s="372">
        <v>459407</v>
      </c>
      <c r="DX106" s="372">
        <v>697081</v>
      </c>
      <c r="DY106" s="372">
        <v>1062391</v>
      </c>
      <c r="DZ106" s="372">
        <v>272289</v>
      </c>
      <c r="EA106" s="372">
        <v>893275</v>
      </c>
      <c r="EB106" s="372">
        <v>66763</v>
      </c>
      <c r="EC106" s="372">
        <v>309892</v>
      </c>
      <c r="ED106" s="372">
        <v>5286109</v>
      </c>
      <c r="EE106" s="372">
        <v>204169</v>
      </c>
      <c r="EF106" s="372">
        <v>337635</v>
      </c>
      <c r="EG106" s="372">
        <v>150665</v>
      </c>
      <c r="EH106" s="372">
        <v>69982</v>
      </c>
      <c r="EI106" s="372">
        <f t="shared" si="7"/>
        <v>1984217</v>
      </c>
      <c r="EJ106" s="379">
        <v>189</v>
      </c>
      <c r="EK106" s="379">
        <v>189</v>
      </c>
      <c r="EL106" s="379">
        <v>190</v>
      </c>
      <c r="EM106" s="379">
        <v>181</v>
      </c>
      <c r="EN106" s="379">
        <v>195</v>
      </c>
      <c r="EO106" s="379">
        <v>175</v>
      </c>
      <c r="EP106" s="379">
        <v>210</v>
      </c>
      <c r="EQ106" s="379">
        <v>192</v>
      </c>
      <c r="ER106" s="379">
        <v>155</v>
      </c>
      <c r="ES106" s="379">
        <v>191</v>
      </c>
      <c r="ET106" s="379">
        <v>182</v>
      </c>
      <c r="EU106" s="379">
        <v>199</v>
      </c>
      <c r="EV106" s="379">
        <v>213</v>
      </c>
      <c r="EW106" s="379">
        <f t="shared" si="13"/>
        <v>178</v>
      </c>
    </row>
    <row r="107" spans="1:153" x14ac:dyDescent="0.3">
      <c r="A107" s="371" t="s">
        <v>1932</v>
      </c>
      <c r="B107" s="371" t="s">
        <v>1204</v>
      </c>
      <c r="C107" s="371" t="s">
        <v>1933</v>
      </c>
      <c r="E107" s="376" t="str">
        <f t="shared" si="8"/>
        <v>ليسوتو Lesotho</v>
      </c>
      <c r="F107" s="372">
        <v>2371105</v>
      </c>
      <c r="G107" s="372">
        <v>17771078</v>
      </c>
      <c r="H107" s="372">
        <v>8476097</v>
      </c>
      <c r="I107" s="372">
        <v>708036</v>
      </c>
      <c r="J107" s="372">
        <v>518222</v>
      </c>
      <c r="K107" s="372">
        <v>3616008</v>
      </c>
      <c r="L107" s="372">
        <v>10171635</v>
      </c>
      <c r="M107" s="372">
        <v>17643061</v>
      </c>
      <c r="N107" s="372">
        <v>206170</v>
      </c>
      <c r="O107" s="372"/>
      <c r="P107" s="372"/>
      <c r="Q107" s="372"/>
      <c r="R107" s="372"/>
      <c r="S107" s="372"/>
      <c r="T107" s="379">
        <v>142</v>
      </c>
      <c r="U107" s="379">
        <v>111</v>
      </c>
      <c r="V107" s="379">
        <v>129</v>
      </c>
      <c r="W107" s="379">
        <v>161</v>
      </c>
      <c r="X107" s="379">
        <v>162</v>
      </c>
      <c r="Y107" s="379">
        <v>141</v>
      </c>
      <c r="Z107" s="379">
        <v>127</v>
      </c>
      <c r="AA107" s="379">
        <v>109</v>
      </c>
      <c r="AB107" s="379">
        <v>168</v>
      </c>
      <c r="AC107" s="379" t="s">
        <v>3</v>
      </c>
      <c r="AD107" s="379" t="s">
        <v>3</v>
      </c>
      <c r="AE107" s="379" t="s">
        <v>3</v>
      </c>
      <c r="AF107" s="379" t="s">
        <v>3</v>
      </c>
      <c r="AG107" s="379" t="str">
        <f t="shared" si="9"/>
        <v/>
      </c>
      <c r="AH107" s="379"/>
      <c r="AI107" s="376" t="s">
        <v>1682</v>
      </c>
      <c r="AJ107">
        <v>2371105</v>
      </c>
      <c r="AK107">
        <v>17663838</v>
      </c>
      <c r="AL107">
        <v>8476097</v>
      </c>
      <c r="AM107">
        <v>668158</v>
      </c>
      <c r="AN107">
        <v>518222</v>
      </c>
      <c r="AO107">
        <v>3610082</v>
      </c>
      <c r="AP107">
        <v>10171635</v>
      </c>
      <c r="AQ107">
        <v>17642469</v>
      </c>
      <c r="AR107">
        <v>74070</v>
      </c>
      <c r="AX107" s="379">
        <v>137</v>
      </c>
      <c r="AY107" s="379">
        <v>102</v>
      </c>
      <c r="AZ107" s="379">
        <v>122</v>
      </c>
      <c r="BA107" s="379">
        <v>158</v>
      </c>
      <c r="BB107" s="379">
        <v>156</v>
      </c>
      <c r="BC107" s="379">
        <v>136</v>
      </c>
      <c r="BD107" s="379">
        <v>125</v>
      </c>
      <c r="BE107" s="379">
        <v>107</v>
      </c>
      <c r="BF107" s="379">
        <v>171</v>
      </c>
      <c r="BG107" s="379" t="s">
        <v>3</v>
      </c>
      <c r="BH107" s="379" t="s">
        <v>3</v>
      </c>
      <c r="BI107" s="379" t="s">
        <v>3</v>
      </c>
      <c r="BJ107" s="379" t="s">
        <v>3</v>
      </c>
      <c r="BK107" s="379" t="str">
        <f t="shared" si="10"/>
        <v/>
      </c>
      <c r="BL107" s="379"/>
      <c r="BM107" s="376" t="s">
        <v>1682</v>
      </c>
      <c r="BO107">
        <v>107240</v>
      </c>
      <c r="BQ107">
        <v>39878</v>
      </c>
      <c r="BS107">
        <v>5926</v>
      </c>
      <c r="BU107">
        <v>592</v>
      </c>
      <c r="BV107">
        <v>132100</v>
      </c>
      <c r="CB107" s="379" t="s">
        <v>3</v>
      </c>
      <c r="CC107" s="379">
        <v>128</v>
      </c>
      <c r="CD107" s="379" t="s">
        <v>3</v>
      </c>
      <c r="CE107" s="379">
        <v>139</v>
      </c>
      <c r="CF107" s="379" t="s">
        <v>3</v>
      </c>
      <c r="CG107" s="379">
        <v>157</v>
      </c>
      <c r="CH107" s="379" t="s">
        <v>3</v>
      </c>
      <c r="CI107" s="379">
        <v>164</v>
      </c>
      <c r="CJ107" s="379">
        <v>123</v>
      </c>
      <c r="CK107" s="379" t="s">
        <v>3</v>
      </c>
      <c r="CL107" s="379" t="s">
        <v>3</v>
      </c>
      <c r="CM107" s="379" t="s">
        <v>3</v>
      </c>
      <c r="CN107" s="379" t="s">
        <v>3</v>
      </c>
      <c r="CO107" s="379" t="str">
        <f t="shared" si="11"/>
        <v/>
      </c>
      <c r="CQ107" s="376" t="s">
        <v>1682</v>
      </c>
      <c r="CR107" s="372">
        <v>5972991</v>
      </c>
      <c r="CS107" s="372">
        <v>6018740</v>
      </c>
      <c r="CT107" s="372">
        <v>2486254</v>
      </c>
      <c r="CU107" s="372">
        <v>5383908</v>
      </c>
      <c r="CV107" s="372">
        <v>3254928</v>
      </c>
      <c r="CW107" s="372">
        <v>2504193</v>
      </c>
      <c r="CX107" s="372">
        <v>3661362</v>
      </c>
      <c r="CY107" s="372">
        <v>1622332</v>
      </c>
      <c r="CZ107" s="372">
        <v>953970</v>
      </c>
      <c r="DA107" s="372">
        <v>1273291</v>
      </c>
      <c r="DB107" s="372">
        <v>727153</v>
      </c>
      <c r="DC107" s="372">
        <v>2158532</v>
      </c>
      <c r="DD107" s="372">
        <v>559380</v>
      </c>
      <c r="DE107" s="372">
        <v>964787</v>
      </c>
      <c r="DF107" s="379">
        <v>124</v>
      </c>
      <c r="DG107" s="379">
        <v>122</v>
      </c>
      <c r="DH107" s="379">
        <v>139</v>
      </c>
      <c r="DI107" s="379">
        <v>124</v>
      </c>
      <c r="DJ107" s="379">
        <v>136</v>
      </c>
      <c r="DK107" s="379">
        <v>135</v>
      </c>
      <c r="DL107" s="379">
        <v>135</v>
      </c>
      <c r="DM107" s="379">
        <v>149</v>
      </c>
      <c r="DN107" s="379">
        <v>152</v>
      </c>
      <c r="DO107" s="379">
        <v>153</v>
      </c>
      <c r="DP107" s="379">
        <v>159</v>
      </c>
      <c r="DQ107" s="379">
        <v>143</v>
      </c>
      <c r="DR107" s="379">
        <v>172</v>
      </c>
      <c r="DS107" s="379">
        <f t="shared" si="12"/>
        <v>170</v>
      </c>
      <c r="DU107" s="376" t="s">
        <v>1682</v>
      </c>
      <c r="DV107" s="372">
        <v>8344096</v>
      </c>
      <c r="DW107" s="372">
        <v>23789818</v>
      </c>
      <c r="DX107" s="372">
        <v>10962351</v>
      </c>
      <c r="DY107" s="372">
        <v>6091944</v>
      </c>
      <c r="DZ107" s="372">
        <v>3773150</v>
      </c>
      <c r="EA107" s="372">
        <v>6120201</v>
      </c>
      <c r="EB107" s="372">
        <v>13832997</v>
      </c>
      <c r="EC107" s="372">
        <v>19265393</v>
      </c>
      <c r="ED107" s="372">
        <v>1160140</v>
      </c>
      <c r="EE107" s="372">
        <v>1273291</v>
      </c>
      <c r="EF107" s="372">
        <v>727153</v>
      </c>
      <c r="EG107" s="372">
        <v>2158532</v>
      </c>
      <c r="EH107" s="372">
        <v>559380</v>
      </c>
      <c r="EI107" s="372">
        <f t="shared" si="7"/>
        <v>964787</v>
      </c>
      <c r="EJ107" s="379">
        <v>153</v>
      </c>
      <c r="EK107" s="379">
        <v>129</v>
      </c>
      <c r="EL107" s="379">
        <v>144</v>
      </c>
      <c r="EM107" s="379">
        <v>155</v>
      </c>
      <c r="EN107" s="379">
        <v>164</v>
      </c>
      <c r="EO107" s="379">
        <v>154</v>
      </c>
      <c r="EP107" s="379">
        <v>141</v>
      </c>
      <c r="EQ107" s="379">
        <v>131</v>
      </c>
      <c r="ER107" s="379">
        <v>178</v>
      </c>
      <c r="ES107" s="379">
        <v>176</v>
      </c>
      <c r="ET107" s="379">
        <v>177</v>
      </c>
      <c r="EU107" s="379">
        <v>169</v>
      </c>
      <c r="EV107" s="379">
        <v>192</v>
      </c>
      <c r="EW107" s="379">
        <f t="shared" si="13"/>
        <v>188</v>
      </c>
    </row>
    <row r="108" spans="1:153" x14ac:dyDescent="0.3">
      <c r="A108" s="371" t="s">
        <v>1934</v>
      </c>
      <c r="B108" s="371" t="s">
        <v>681</v>
      </c>
      <c r="C108" s="371" t="s">
        <v>1935</v>
      </c>
      <c r="E108" s="376" t="str">
        <f t="shared" si="8"/>
        <v>إسواتيني (سوازيلاند) Eswatini (Swaziland)</v>
      </c>
      <c r="F108" s="372">
        <v>114437</v>
      </c>
      <c r="G108" s="372">
        <v>5895942</v>
      </c>
      <c r="H108" s="372">
        <v>203985</v>
      </c>
      <c r="I108" s="372">
        <v>50635</v>
      </c>
      <c r="J108" s="372">
        <v>2213794</v>
      </c>
      <c r="K108" s="372">
        <v>318895</v>
      </c>
      <c r="L108" s="372">
        <v>166884</v>
      </c>
      <c r="M108" s="372">
        <v>502029</v>
      </c>
      <c r="N108" s="372"/>
      <c r="O108" s="372">
        <v>964454</v>
      </c>
      <c r="P108" s="372">
        <v>1051071</v>
      </c>
      <c r="Q108" s="372">
        <v>1030776</v>
      </c>
      <c r="R108" s="372">
        <v>11321541</v>
      </c>
      <c r="S108" s="372">
        <v>503100</v>
      </c>
      <c r="T108" s="379">
        <v>172</v>
      </c>
      <c r="U108" s="379">
        <v>131</v>
      </c>
      <c r="V108" s="379">
        <v>174</v>
      </c>
      <c r="W108" s="379">
        <v>176</v>
      </c>
      <c r="X108" s="379">
        <v>145</v>
      </c>
      <c r="Y108" s="379">
        <v>168</v>
      </c>
      <c r="Z108" s="379">
        <v>172</v>
      </c>
      <c r="AA108" s="379">
        <v>164</v>
      </c>
      <c r="AB108" s="379" t="s">
        <v>3</v>
      </c>
      <c r="AC108" s="379">
        <v>159</v>
      </c>
      <c r="AD108" s="379">
        <v>157</v>
      </c>
      <c r="AE108" s="379">
        <v>156</v>
      </c>
      <c r="AF108" s="379">
        <v>132</v>
      </c>
      <c r="AG108" s="379">
        <f t="shared" si="9"/>
        <v>170</v>
      </c>
      <c r="AH108" s="379"/>
      <c r="AI108" s="376" t="s">
        <v>1523</v>
      </c>
      <c r="AK108">
        <v>2727813</v>
      </c>
      <c r="AL108">
        <v>170985</v>
      </c>
      <c r="AM108">
        <v>34010</v>
      </c>
      <c r="AO108">
        <v>318895</v>
      </c>
      <c r="AQ108">
        <v>478408</v>
      </c>
      <c r="AS108">
        <v>470141</v>
      </c>
      <c r="AU108">
        <v>365196</v>
      </c>
      <c r="AV108">
        <v>10321541</v>
      </c>
      <c r="AW108">
        <v>503100</v>
      </c>
      <c r="AX108" s="379" t="s">
        <v>3</v>
      </c>
      <c r="AY108" s="379">
        <v>142</v>
      </c>
      <c r="AZ108" s="379">
        <v>175</v>
      </c>
      <c r="BA108" s="379">
        <v>176</v>
      </c>
      <c r="BB108" s="379" t="s">
        <v>3</v>
      </c>
      <c r="BC108" s="379">
        <v>164</v>
      </c>
      <c r="BD108" s="379" t="s">
        <v>3</v>
      </c>
      <c r="BE108" s="379">
        <v>162</v>
      </c>
      <c r="BF108" s="379" t="s">
        <v>3</v>
      </c>
      <c r="BG108" s="379">
        <v>164</v>
      </c>
      <c r="BH108" s="379" t="s">
        <v>3</v>
      </c>
      <c r="BI108" s="379">
        <v>161</v>
      </c>
      <c r="BJ108" s="379">
        <v>128</v>
      </c>
      <c r="BK108" s="379">
        <f t="shared" si="10"/>
        <v>167</v>
      </c>
      <c r="BL108" s="379"/>
      <c r="BM108" s="376" t="s">
        <v>1523</v>
      </c>
      <c r="BN108">
        <v>114437</v>
      </c>
      <c r="BO108">
        <v>3168129</v>
      </c>
      <c r="BP108">
        <v>33000</v>
      </c>
      <c r="BQ108">
        <v>16625</v>
      </c>
      <c r="BR108">
        <v>2213794</v>
      </c>
      <c r="BT108">
        <v>166884</v>
      </c>
      <c r="BU108">
        <v>23621</v>
      </c>
      <c r="BW108">
        <v>494313</v>
      </c>
      <c r="BX108">
        <v>1051071</v>
      </c>
      <c r="BY108">
        <v>665580</v>
      </c>
      <c r="BZ108">
        <v>1000000</v>
      </c>
      <c r="CB108" s="379">
        <v>133</v>
      </c>
      <c r="CC108" s="379">
        <v>81</v>
      </c>
      <c r="CD108" s="379">
        <v>143</v>
      </c>
      <c r="CE108" s="379">
        <v>144</v>
      </c>
      <c r="CF108" s="379">
        <v>85</v>
      </c>
      <c r="CG108" s="379" t="s">
        <v>3</v>
      </c>
      <c r="CH108" s="379">
        <v>131</v>
      </c>
      <c r="CI108" s="379">
        <v>150</v>
      </c>
      <c r="CJ108" s="379" t="s">
        <v>3</v>
      </c>
      <c r="CK108" s="379">
        <v>106</v>
      </c>
      <c r="CL108" s="379">
        <v>106</v>
      </c>
      <c r="CM108" s="379">
        <v>111</v>
      </c>
      <c r="CN108" s="379">
        <v>107</v>
      </c>
      <c r="CO108" s="379" t="str">
        <f t="shared" si="11"/>
        <v/>
      </c>
      <c r="CQ108" s="376" t="s">
        <v>1523</v>
      </c>
      <c r="CR108" s="372">
        <v>12859383</v>
      </c>
      <c r="CS108" s="372">
        <v>32681486</v>
      </c>
      <c r="CT108" s="372">
        <v>12540797</v>
      </c>
      <c r="CU108" s="372">
        <v>5393351</v>
      </c>
      <c r="CV108" s="372">
        <v>13861161</v>
      </c>
      <c r="CW108" s="372">
        <v>13870831</v>
      </c>
      <c r="CX108" s="372">
        <v>3952311</v>
      </c>
      <c r="CY108" s="372">
        <v>7142274</v>
      </c>
      <c r="CZ108" s="372">
        <v>14607065</v>
      </c>
      <c r="DA108" s="372">
        <v>4397740</v>
      </c>
      <c r="DB108" s="372">
        <v>4464748</v>
      </c>
      <c r="DC108" s="372">
        <v>11784680</v>
      </c>
      <c r="DD108" s="372">
        <v>14688446</v>
      </c>
      <c r="DE108" s="372">
        <v>16835740</v>
      </c>
      <c r="DF108" s="379">
        <v>112</v>
      </c>
      <c r="DG108" s="379">
        <v>102</v>
      </c>
      <c r="DH108" s="379">
        <v>111</v>
      </c>
      <c r="DI108" s="379">
        <v>123</v>
      </c>
      <c r="DJ108" s="379">
        <v>110</v>
      </c>
      <c r="DK108" s="379">
        <v>111</v>
      </c>
      <c r="DL108" s="379">
        <v>132</v>
      </c>
      <c r="DM108" s="379">
        <v>123</v>
      </c>
      <c r="DN108" s="379">
        <v>117</v>
      </c>
      <c r="DO108" s="379">
        <v>136</v>
      </c>
      <c r="DP108" s="379">
        <v>134</v>
      </c>
      <c r="DQ108" s="379">
        <v>124</v>
      </c>
      <c r="DR108" s="379">
        <v>125</v>
      </c>
      <c r="DS108" s="379">
        <f t="shared" si="12"/>
        <v>122</v>
      </c>
      <c r="DU108" s="376" t="s">
        <v>1523</v>
      </c>
      <c r="DV108" s="372">
        <v>12973820</v>
      </c>
      <c r="DW108" s="372">
        <v>38577428</v>
      </c>
      <c r="DX108" s="372">
        <v>12744782</v>
      </c>
      <c r="DY108" s="372">
        <v>5443986</v>
      </c>
      <c r="DZ108" s="372">
        <v>16074955</v>
      </c>
      <c r="EA108" s="372">
        <v>14189726</v>
      </c>
      <c r="EB108" s="372">
        <v>4119195</v>
      </c>
      <c r="EC108" s="372">
        <v>7644303</v>
      </c>
      <c r="ED108" s="372">
        <v>14607065</v>
      </c>
      <c r="EE108" s="372">
        <v>5362194</v>
      </c>
      <c r="EF108" s="372">
        <v>5515819</v>
      </c>
      <c r="EG108" s="372">
        <v>12815456</v>
      </c>
      <c r="EH108" s="372">
        <v>26009987</v>
      </c>
      <c r="EI108" s="372">
        <f t="shared" si="7"/>
        <v>17338840</v>
      </c>
      <c r="EJ108" s="379">
        <v>140</v>
      </c>
      <c r="EK108" s="379">
        <v>119</v>
      </c>
      <c r="EL108" s="379">
        <v>142</v>
      </c>
      <c r="EM108" s="379">
        <v>158</v>
      </c>
      <c r="EN108" s="379">
        <v>130</v>
      </c>
      <c r="EO108" s="379">
        <v>135</v>
      </c>
      <c r="EP108" s="379">
        <v>164</v>
      </c>
      <c r="EQ108" s="379">
        <v>151</v>
      </c>
      <c r="ER108" s="379">
        <v>139</v>
      </c>
      <c r="ES108" s="379">
        <v>164</v>
      </c>
      <c r="ET108" s="379">
        <v>157</v>
      </c>
      <c r="EU108" s="379">
        <v>150</v>
      </c>
      <c r="EV108" s="379">
        <v>141</v>
      </c>
      <c r="EW108" s="379">
        <f t="shared" si="13"/>
        <v>140</v>
      </c>
    </row>
    <row r="109" spans="1:153" x14ac:dyDescent="0.3">
      <c r="A109" s="371" t="s">
        <v>1936</v>
      </c>
      <c r="B109" s="371" t="s">
        <v>196</v>
      </c>
      <c r="C109" s="371" t="s">
        <v>1937</v>
      </c>
      <c r="E109" s="376" t="str">
        <f t="shared" si="8"/>
        <v>جنوب أفريقيا South Africa</v>
      </c>
      <c r="F109" s="372">
        <v>27754927342</v>
      </c>
      <c r="G109" s="372">
        <v>27208165833</v>
      </c>
      <c r="H109" s="372">
        <v>21689323916</v>
      </c>
      <c r="I109" s="372">
        <v>10220368610</v>
      </c>
      <c r="J109" s="372">
        <v>10701425974</v>
      </c>
      <c r="K109" s="372">
        <v>14957714084</v>
      </c>
      <c r="L109" s="372">
        <v>17496129878</v>
      </c>
      <c r="M109" s="372">
        <v>14340560224</v>
      </c>
      <c r="N109" s="372">
        <v>8192109795</v>
      </c>
      <c r="O109" s="372">
        <v>14826518839</v>
      </c>
      <c r="P109" s="372">
        <v>16095459525</v>
      </c>
      <c r="Q109" s="372">
        <v>10158929280</v>
      </c>
      <c r="R109" s="372">
        <v>8856122312</v>
      </c>
      <c r="S109" s="372">
        <v>9930267442</v>
      </c>
      <c r="T109" s="379">
        <v>13</v>
      </c>
      <c r="U109" s="379">
        <v>13</v>
      </c>
      <c r="V109" s="379">
        <v>16</v>
      </c>
      <c r="W109" s="379">
        <v>19</v>
      </c>
      <c r="X109" s="379">
        <v>16</v>
      </c>
      <c r="Y109" s="379">
        <v>14</v>
      </c>
      <c r="Z109" s="379">
        <v>17</v>
      </c>
      <c r="AA109" s="379">
        <v>17</v>
      </c>
      <c r="AB109" s="379">
        <v>19</v>
      </c>
      <c r="AC109" s="379">
        <v>16</v>
      </c>
      <c r="AD109" s="379">
        <v>25</v>
      </c>
      <c r="AE109" s="379">
        <v>27</v>
      </c>
      <c r="AF109" s="379">
        <v>26</v>
      </c>
      <c r="AG109" s="379">
        <f t="shared" si="9"/>
        <v>24</v>
      </c>
      <c r="AH109" s="379"/>
      <c r="AI109" s="376" t="s">
        <v>1382</v>
      </c>
      <c r="AJ109">
        <v>27681588814</v>
      </c>
      <c r="AK109">
        <v>27169094003</v>
      </c>
      <c r="AL109">
        <v>21673064296</v>
      </c>
      <c r="AM109">
        <v>10159483641</v>
      </c>
      <c r="AN109">
        <v>10687953975</v>
      </c>
      <c r="AO109">
        <v>14852971454</v>
      </c>
      <c r="AP109">
        <v>17430864340</v>
      </c>
      <c r="AQ109">
        <v>14313786190</v>
      </c>
      <c r="AR109">
        <v>8184565440</v>
      </c>
      <c r="AS109">
        <v>14799132633</v>
      </c>
      <c r="AT109">
        <v>16050251510</v>
      </c>
      <c r="AU109">
        <v>10131437601</v>
      </c>
      <c r="AV109">
        <v>8768026871</v>
      </c>
      <c r="AW109">
        <v>9866015037</v>
      </c>
      <c r="AX109" s="379">
        <v>13</v>
      </c>
      <c r="AY109" s="379">
        <v>13</v>
      </c>
      <c r="AZ109" s="379">
        <v>16</v>
      </c>
      <c r="BA109" s="379">
        <v>19</v>
      </c>
      <c r="BB109" s="379">
        <v>16</v>
      </c>
      <c r="BC109" s="379">
        <v>14</v>
      </c>
      <c r="BD109" s="379">
        <v>17</v>
      </c>
      <c r="BE109" s="379">
        <v>17</v>
      </c>
      <c r="BF109" s="379">
        <v>18</v>
      </c>
      <c r="BG109" s="379">
        <v>16</v>
      </c>
      <c r="BH109" s="379">
        <v>24</v>
      </c>
      <c r="BI109" s="379">
        <v>27</v>
      </c>
      <c r="BJ109" s="379">
        <v>26</v>
      </c>
      <c r="BK109" s="379">
        <f t="shared" si="10"/>
        <v>24</v>
      </c>
      <c r="BL109" s="379"/>
      <c r="BM109" s="376" t="s">
        <v>1382</v>
      </c>
      <c r="BN109">
        <v>73338528</v>
      </c>
      <c r="BO109">
        <v>39071830</v>
      </c>
      <c r="BP109">
        <v>16259620</v>
      </c>
      <c r="BQ109">
        <v>60884969</v>
      </c>
      <c r="BR109">
        <v>13471999</v>
      </c>
      <c r="BS109">
        <v>104742630</v>
      </c>
      <c r="BT109">
        <v>65265538</v>
      </c>
      <c r="BU109">
        <v>26774034</v>
      </c>
      <c r="BV109">
        <v>7544355</v>
      </c>
      <c r="BW109">
        <v>27386206</v>
      </c>
      <c r="BX109">
        <v>45208015</v>
      </c>
      <c r="BY109">
        <v>27491679</v>
      </c>
      <c r="BZ109">
        <v>88095441</v>
      </c>
      <c r="CA109">
        <v>64252405</v>
      </c>
      <c r="CB109" s="379">
        <v>30</v>
      </c>
      <c r="CC109" s="379">
        <v>48</v>
      </c>
      <c r="CD109" s="379">
        <v>61</v>
      </c>
      <c r="CE109" s="379">
        <v>37</v>
      </c>
      <c r="CF109" s="379">
        <v>56</v>
      </c>
      <c r="CG109" s="379">
        <v>30</v>
      </c>
      <c r="CH109" s="379">
        <v>34</v>
      </c>
      <c r="CI109" s="379">
        <v>54</v>
      </c>
      <c r="CJ109" s="379">
        <v>67</v>
      </c>
      <c r="CK109" s="379">
        <v>48</v>
      </c>
      <c r="CL109" s="379">
        <v>44</v>
      </c>
      <c r="CM109" s="379">
        <v>50</v>
      </c>
      <c r="CN109" s="379">
        <v>38</v>
      </c>
      <c r="CO109" s="379">
        <f t="shared" si="11"/>
        <v>50</v>
      </c>
      <c r="CQ109" s="376" t="s">
        <v>1382</v>
      </c>
      <c r="CR109" s="372">
        <v>1797587604</v>
      </c>
      <c r="CS109" s="372">
        <v>3042459596</v>
      </c>
      <c r="CT109" s="372">
        <v>4064367030</v>
      </c>
      <c r="CU109" s="372">
        <v>4572152106</v>
      </c>
      <c r="CV109" s="372">
        <v>3103426801</v>
      </c>
      <c r="CW109" s="372">
        <v>3151877367</v>
      </c>
      <c r="CX109" s="372">
        <v>2467487145</v>
      </c>
      <c r="CY109" s="372">
        <v>3016570552</v>
      </c>
      <c r="CZ109" s="372">
        <v>3044560332</v>
      </c>
      <c r="DA109" s="372">
        <v>3146691336</v>
      </c>
      <c r="DB109" s="372">
        <v>4521183967</v>
      </c>
      <c r="DC109" s="372">
        <v>2895760770</v>
      </c>
      <c r="DD109" s="372">
        <v>3401256499</v>
      </c>
      <c r="DE109" s="372">
        <v>3902185930</v>
      </c>
      <c r="DF109" s="379">
        <v>43</v>
      </c>
      <c r="DG109" s="379">
        <v>36</v>
      </c>
      <c r="DH109" s="379">
        <v>35</v>
      </c>
      <c r="DI109" s="379">
        <v>30</v>
      </c>
      <c r="DJ109" s="379">
        <v>33</v>
      </c>
      <c r="DK109" s="379">
        <v>33</v>
      </c>
      <c r="DL109" s="379">
        <v>38</v>
      </c>
      <c r="DM109" s="379">
        <v>38</v>
      </c>
      <c r="DN109" s="379">
        <v>36</v>
      </c>
      <c r="DO109" s="379">
        <v>36</v>
      </c>
      <c r="DP109" s="379">
        <v>34</v>
      </c>
      <c r="DQ109" s="379">
        <v>41</v>
      </c>
      <c r="DR109" s="379">
        <v>38</v>
      </c>
      <c r="DS109" s="379">
        <f t="shared" si="12"/>
        <v>38</v>
      </c>
      <c r="DU109" s="376" t="s">
        <v>1382</v>
      </c>
      <c r="DV109" s="372">
        <v>29552514946</v>
      </c>
      <c r="DW109" s="372">
        <v>30250625429</v>
      </c>
      <c r="DX109" s="372">
        <v>25753690946</v>
      </c>
      <c r="DY109" s="372">
        <v>14792520716</v>
      </c>
      <c r="DZ109" s="372">
        <v>13804852775</v>
      </c>
      <c r="EA109" s="372">
        <v>18109591451</v>
      </c>
      <c r="EB109" s="372">
        <v>19963617023</v>
      </c>
      <c r="EC109" s="372">
        <v>17357130776</v>
      </c>
      <c r="ED109" s="372">
        <v>11236670127</v>
      </c>
      <c r="EE109" s="372">
        <v>17973210175</v>
      </c>
      <c r="EF109" s="372">
        <v>20616643492</v>
      </c>
      <c r="EG109" s="372">
        <v>13054690050</v>
      </c>
      <c r="EH109" s="372">
        <v>12257378811</v>
      </c>
      <c r="EI109" s="372">
        <f t="shared" si="7"/>
        <v>13832453372</v>
      </c>
      <c r="EJ109" s="379">
        <v>17</v>
      </c>
      <c r="EK109" s="379">
        <v>15</v>
      </c>
      <c r="EL109" s="379">
        <v>19</v>
      </c>
      <c r="EM109" s="379">
        <v>24</v>
      </c>
      <c r="EN109" s="379">
        <v>22</v>
      </c>
      <c r="EO109" s="379">
        <v>20</v>
      </c>
      <c r="EP109" s="379">
        <v>19</v>
      </c>
      <c r="EQ109" s="379">
        <v>22</v>
      </c>
      <c r="ER109" s="379">
        <v>24</v>
      </c>
      <c r="ES109" s="379">
        <v>21</v>
      </c>
      <c r="ET109" s="379">
        <v>28</v>
      </c>
      <c r="EU109" s="379">
        <v>32</v>
      </c>
      <c r="EV109" s="379">
        <v>32</v>
      </c>
      <c r="EW109" s="379">
        <f t="shared" si="13"/>
        <v>30</v>
      </c>
    </row>
    <row r="110" spans="1:153" x14ac:dyDescent="0.3">
      <c r="A110" s="371" t="s">
        <v>1938</v>
      </c>
      <c r="B110" s="371" t="s">
        <v>168</v>
      </c>
      <c r="C110" s="371" t="s">
        <v>1939</v>
      </c>
      <c r="E110" s="376" t="str">
        <f t="shared" si="8"/>
        <v>ناميبيا Namibia</v>
      </c>
      <c r="F110" s="372">
        <v>25109965</v>
      </c>
      <c r="G110" s="372">
        <v>25187165</v>
      </c>
      <c r="H110" s="372">
        <v>63078638</v>
      </c>
      <c r="I110" s="372">
        <v>15939217</v>
      </c>
      <c r="J110" s="372">
        <v>10623926</v>
      </c>
      <c r="K110" s="372">
        <v>17708854</v>
      </c>
      <c r="L110" s="372">
        <v>18356101</v>
      </c>
      <c r="M110" s="372">
        <v>13281605</v>
      </c>
      <c r="N110" s="372">
        <v>10809198</v>
      </c>
      <c r="O110" s="372">
        <v>13731929</v>
      </c>
      <c r="P110" s="372">
        <v>999202971</v>
      </c>
      <c r="Q110" s="372">
        <v>108271934</v>
      </c>
      <c r="R110" s="372">
        <v>111202748</v>
      </c>
      <c r="S110" s="372">
        <v>15521235</v>
      </c>
      <c r="T110" s="379">
        <v>97</v>
      </c>
      <c r="U110" s="379">
        <v>99</v>
      </c>
      <c r="V110" s="379">
        <v>93</v>
      </c>
      <c r="W110" s="379">
        <v>118</v>
      </c>
      <c r="X110" s="379">
        <v>118</v>
      </c>
      <c r="Y110" s="379">
        <v>113</v>
      </c>
      <c r="Z110" s="379">
        <v>117</v>
      </c>
      <c r="AA110" s="379">
        <v>115</v>
      </c>
      <c r="AB110" s="379">
        <v>120</v>
      </c>
      <c r="AC110" s="379">
        <v>124</v>
      </c>
      <c r="AD110" s="379">
        <v>56</v>
      </c>
      <c r="AE110" s="379">
        <v>85</v>
      </c>
      <c r="AF110" s="379">
        <v>90</v>
      </c>
      <c r="AG110" s="379">
        <f t="shared" si="9"/>
        <v>126</v>
      </c>
      <c r="AH110" s="379"/>
      <c r="AI110" s="376" t="s">
        <v>1636</v>
      </c>
      <c r="AJ110">
        <v>25109965</v>
      </c>
      <c r="AK110">
        <v>25181165</v>
      </c>
      <c r="AL110">
        <v>63078638</v>
      </c>
      <c r="AM110">
        <v>15939217</v>
      </c>
      <c r="AN110">
        <v>10619926</v>
      </c>
      <c r="AO110">
        <v>17359890</v>
      </c>
      <c r="AP110">
        <v>18356101</v>
      </c>
      <c r="AQ110">
        <v>13277032</v>
      </c>
      <c r="AR110">
        <v>10804198</v>
      </c>
      <c r="AS110">
        <v>13731929</v>
      </c>
      <c r="AT110">
        <v>999202971</v>
      </c>
      <c r="AU110">
        <v>107156701</v>
      </c>
      <c r="AV110">
        <v>111173133</v>
      </c>
      <c r="AW110">
        <v>10466240</v>
      </c>
      <c r="AX110" s="379">
        <v>91</v>
      </c>
      <c r="AY110" s="379">
        <v>93</v>
      </c>
      <c r="AZ110" s="379">
        <v>88</v>
      </c>
      <c r="BA110" s="379">
        <v>109</v>
      </c>
      <c r="BB110" s="379">
        <v>111</v>
      </c>
      <c r="BC110" s="379">
        <v>108</v>
      </c>
      <c r="BD110" s="379">
        <v>110</v>
      </c>
      <c r="BE110" s="379">
        <v>115</v>
      </c>
      <c r="BF110" s="379">
        <v>117</v>
      </c>
      <c r="BG110" s="379">
        <v>121</v>
      </c>
      <c r="BH110" s="379">
        <v>54</v>
      </c>
      <c r="BI110" s="379">
        <v>81</v>
      </c>
      <c r="BJ110" s="379">
        <v>84</v>
      </c>
      <c r="BK110" s="379">
        <f t="shared" si="10"/>
        <v>128</v>
      </c>
      <c r="BL110" s="379"/>
      <c r="BM110" s="376" t="s">
        <v>1636</v>
      </c>
      <c r="BO110">
        <v>6000</v>
      </c>
      <c r="BR110">
        <v>4000</v>
      </c>
      <c r="BS110">
        <v>348964</v>
      </c>
      <c r="BU110">
        <v>4573</v>
      </c>
      <c r="BV110">
        <v>5000</v>
      </c>
      <c r="BY110">
        <v>1115233</v>
      </c>
      <c r="BZ110">
        <v>29615</v>
      </c>
      <c r="CA110">
        <v>5054995</v>
      </c>
      <c r="CB110" s="379" t="s">
        <v>3</v>
      </c>
      <c r="CC110" s="379">
        <v>150</v>
      </c>
      <c r="CD110" s="379" t="s">
        <v>3</v>
      </c>
      <c r="CE110" s="379" t="s">
        <v>3</v>
      </c>
      <c r="CF110" s="379">
        <v>154</v>
      </c>
      <c r="CG110" s="379">
        <v>121</v>
      </c>
      <c r="CH110" s="379" t="s">
        <v>3</v>
      </c>
      <c r="CI110" s="379">
        <v>154</v>
      </c>
      <c r="CJ110" s="379">
        <v>140</v>
      </c>
      <c r="CK110" s="379" t="s">
        <v>3</v>
      </c>
      <c r="CL110" s="379" t="s">
        <v>3</v>
      </c>
      <c r="CM110" s="379">
        <v>107</v>
      </c>
      <c r="CN110" s="379">
        <v>147</v>
      </c>
      <c r="CO110" s="379">
        <f t="shared" si="11"/>
        <v>95</v>
      </c>
      <c r="CQ110" s="376" t="s">
        <v>1636</v>
      </c>
      <c r="CR110" s="372">
        <v>5662369</v>
      </c>
      <c r="CS110" s="372">
        <v>4832565</v>
      </c>
      <c r="CT110" s="372">
        <v>21511800</v>
      </c>
      <c r="CU110" s="372">
        <v>10098579</v>
      </c>
      <c r="CV110" s="372">
        <v>9722100</v>
      </c>
      <c r="CW110" s="372">
        <v>15656141</v>
      </c>
      <c r="CX110" s="372">
        <v>21893203</v>
      </c>
      <c r="CY110" s="372">
        <v>9203433</v>
      </c>
      <c r="CZ110" s="372">
        <v>6036728</v>
      </c>
      <c r="DA110" s="372">
        <v>11140413</v>
      </c>
      <c r="DB110" s="372">
        <v>30600842</v>
      </c>
      <c r="DC110" s="372">
        <v>15248765</v>
      </c>
      <c r="DD110" s="372">
        <v>22367453</v>
      </c>
      <c r="DE110" s="372">
        <v>33148454</v>
      </c>
      <c r="DF110" s="379">
        <v>125</v>
      </c>
      <c r="DG110" s="379">
        <v>126</v>
      </c>
      <c r="DH110" s="379">
        <v>101</v>
      </c>
      <c r="DI110" s="379">
        <v>114</v>
      </c>
      <c r="DJ110" s="379">
        <v>119</v>
      </c>
      <c r="DK110" s="379">
        <v>109</v>
      </c>
      <c r="DL110" s="379">
        <v>108</v>
      </c>
      <c r="DM110" s="379">
        <v>118</v>
      </c>
      <c r="DN110" s="379">
        <v>128</v>
      </c>
      <c r="DO110" s="379">
        <v>121</v>
      </c>
      <c r="DP110" s="379">
        <v>105</v>
      </c>
      <c r="DQ110" s="379">
        <v>121</v>
      </c>
      <c r="DR110" s="379">
        <v>120</v>
      </c>
      <c r="DS110" s="379">
        <f t="shared" si="12"/>
        <v>105</v>
      </c>
      <c r="DU110" s="376" t="s">
        <v>1636</v>
      </c>
      <c r="DV110" s="372">
        <v>30772334</v>
      </c>
      <c r="DW110" s="372">
        <v>30019730</v>
      </c>
      <c r="DX110" s="372">
        <v>84590438</v>
      </c>
      <c r="DY110" s="372">
        <v>26037796</v>
      </c>
      <c r="DZ110" s="372">
        <v>20346026</v>
      </c>
      <c r="EA110" s="372">
        <v>33364995</v>
      </c>
      <c r="EB110" s="372">
        <v>40249304</v>
      </c>
      <c r="EC110" s="372">
        <v>22485038</v>
      </c>
      <c r="ED110" s="372">
        <v>16845926</v>
      </c>
      <c r="EE110" s="372">
        <v>24872342</v>
      </c>
      <c r="EF110" s="372">
        <v>1029803813</v>
      </c>
      <c r="EG110" s="372">
        <v>123520699</v>
      </c>
      <c r="EH110" s="372">
        <v>133570201</v>
      </c>
      <c r="EI110" s="372">
        <f t="shared" si="7"/>
        <v>48669689</v>
      </c>
      <c r="EJ110" s="379">
        <v>120</v>
      </c>
      <c r="EK110" s="379">
        <v>123</v>
      </c>
      <c r="EL110" s="379">
        <v>106</v>
      </c>
      <c r="EM110" s="379">
        <v>128</v>
      </c>
      <c r="EN110" s="379">
        <v>123</v>
      </c>
      <c r="EO110" s="379">
        <v>122</v>
      </c>
      <c r="EP110" s="379">
        <v>121</v>
      </c>
      <c r="EQ110" s="379">
        <v>124</v>
      </c>
      <c r="ER110" s="379">
        <v>137</v>
      </c>
      <c r="ES110" s="379">
        <v>140</v>
      </c>
      <c r="ET110" s="379">
        <v>77</v>
      </c>
      <c r="EU110" s="379">
        <v>109</v>
      </c>
      <c r="EV110" s="379">
        <v>115</v>
      </c>
      <c r="EW110" s="379">
        <f t="shared" si="13"/>
        <v>125</v>
      </c>
    </row>
    <row r="111" spans="1:153" x14ac:dyDescent="0.3">
      <c r="A111" s="371" t="s">
        <v>1940</v>
      </c>
      <c r="B111" s="371" t="s">
        <v>1183</v>
      </c>
      <c r="C111" s="371" t="s">
        <v>1941</v>
      </c>
      <c r="E111" s="376" t="str">
        <f t="shared" si="8"/>
        <v>سانت هيلانة Saint Helena</v>
      </c>
      <c r="F111" s="372">
        <v>25000</v>
      </c>
      <c r="G111" s="372"/>
      <c r="H111" s="372">
        <v>591352</v>
      </c>
      <c r="I111" s="372"/>
      <c r="J111" s="372"/>
      <c r="K111" s="372">
        <v>478721</v>
      </c>
      <c r="L111" s="372">
        <v>2000</v>
      </c>
      <c r="M111" s="372">
        <v>285120</v>
      </c>
      <c r="N111" s="372"/>
      <c r="O111" s="372"/>
      <c r="P111" s="372"/>
      <c r="Q111" s="372"/>
      <c r="R111" s="372"/>
      <c r="S111" s="372"/>
      <c r="T111" s="379">
        <v>183</v>
      </c>
      <c r="U111" s="379" t="s">
        <v>3</v>
      </c>
      <c r="V111" s="379">
        <v>163</v>
      </c>
      <c r="W111" s="379" t="s">
        <v>3</v>
      </c>
      <c r="X111" s="379" t="s">
        <v>3</v>
      </c>
      <c r="Y111" s="379">
        <v>164</v>
      </c>
      <c r="Z111" s="379">
        <v>187</v>
      </c>
      <c r="AA111" s="379">
        <v>169</v>
      </c>
      <c r="AB111" s="379" t="s">
        <v>3</v>
      </c>
      <c r="AC111" s="379" t="s">
        <v>3</v>
      </c>
      <c r="AD111" s="379" t="s">
        <v>3</v>
      </c>
      <c r="AE111" s="379" t="s">
        <v>3</v>
      </c>
      <c r="AF111" s="379" t="s">
        <v>3</v>
      </c>
      <c r="AG111" s="379" t="str">
        <f t="shared" si="9"/>
        <v/>
      </c>
      <c r="AH111" s="379"/>
      <c r="AI111" s="376" t="s">
        <v>1671</v>
      </c>
      <c r="AL111">
        <v>591352</v>
      </c>
      <c r="AO111">
        <v>478721</v>
      </c>
      <c r="AQ111">
        <v>285120</v>
      </c>
      <c r="AX111" s="379" t="s">
        <v>3</v>
      </c>
      <c r="AY111" s="379" t="s">
        <v>3</v>
      </c>
      <c r="AZ111" s="379">
        <v>162</v>
      </c>
      <c r="BA111" s="379" t="s">
        <v>3</v>
      </c>
      <c r="BB111" s="379" t="s">
        <v>3</v>
      </c>
      <c r="BC111" s="379">
        <v>160</v>
      </c>
      <c r="BD111" s="379" t="s">
        <v>3</v>
      </c>
      <c r="BE111" s="379">
        <v>166</v>
      </c>
      <c r="BF111" s="379" t="s">
        <v>3</v>
      </c>
      <c r="BG111" s="379" t="s">
        <v>3</v>
      </c>
      <c r="BH111" s="379" t="s">
        <v>3</v>
      </c>
      <c r="BI111" s="379" t="s">
        <v>3</v>
      </c>
      <c r="BJ111" s="379" t="s">
        <v>3</v>
      </c>
      <c r="BK111" s="379" t="str">
        <f t="shared" si="10"/>
        <v/>
      </c>
      <c r="BL111" s="379"/>
      <c r="BM111" s="376" t="s">
        <v>1671</v>
      </c>
      <c r="BN111">
        <v>25000</v>
      </c>
      <c r="BT111">
        <v>2000</v>
      </c>
      <c r="CB111" s="379">
        <v>149</v>
      </c>
      <c r="CC111" s="379" t="s">
        <v>3</v>
      </c>
      <c r="CD111" s="379" t="s">
        <v>3</v>
      </c>
      <c r="CE111" s="379" t="s">
        <v>3</v>
      </c>
      <c r="CF111" s="379" t="s">
        <v>3</v>
      </c>
      <c r="CG111" s="379" t="s">
        <v>3</v>
      </c>
      <c r="CH111" s="379">
        <v>157</v>
      </c>
      <c r="CI111" s="379" t="s">
        <v>3</v>
      </c>
      <c r="CJ111" s="379" t="s">
        <v>3</v>
      </c>
      <c r="CK111" s="379" t="s">
        <v>3</v>
      </c>
      <c r="CL111" s="379" t="s">
        <v>3</v>
      </c>
      <c r="CM111" s="379" t="s">
        <v>3</v>
      </c>
      <c r="CN111" s="379" t="s">
        <v>3</v>
      </c>
      <c r="CO111" s="379" t="str">
        <f t="shared" si="11"/>
        <v/>
      </c>
      <c r="CQ111" s="376" t="s">
        <v>1671</v>
      </c>
      <c r="CR111" s="372">
        <v>700813</v>
      </c>
      <c r="CS111" s="372">
        <v>445527</v>
      </c>
      <c r="CT111" s="372">
        <v>213710</v>
      </c>
      <c r="CU111" s="372">
        <v>249034</v>
      </c>
      <c r="CV111" s="372">
        <v>1320379</v>
      </c>
      <c r="CW111" s="372">
        <v>329334</v>
      </c>
      <c r="CX111" s="372">
        <v>824092</v>
      </c>
      <c r="CY111" s="372">
        <v>162800</v>
      </c>
      <c r="CZ111" s="372">
        <v>40158</v>
      </c>
      <c r="DA111" s="372">
        <v>201559</v>
      </c>
      <c r="DB111" s="372">
        <v>8852</v>
      </c>
      <c r="DC111" s="372">
        <v>139416</v>
      </c>
      <c r="DD111" s="372">
        <v>8596541</v>
      </c>
      <c r="DE111" s="372">
        <v>337564</v>
      </c>
      <c r="DF111" s="379">
        <v>165</v>
      </c>
      <c r="DG111" s="379">
        <v>173</v>
      </c>
      <c r="DH111" s="379">
        <v>186</v>
      </c>
      <c r="DI111" s="379">
        <v>177</v>
      </c>
      <c r="DJ111" s="379">
        <v>153</v>
      </c>
      <c r="DK111" s="379">
        <v>170</v>
      </c>
      <c r="DL111" s="379">
        <v>162</v>
      </c>
      <c r="DM111" s="379">
        <v>182</v>
      </c>
      <c r="DN111" s="379">
        <v>196</v>
      </c>
      <c r="DO111" s="379">
        <v>174</v>
      </c>
      <c r="DP111" s="379">
        <v>206</v>
      </c>
      <c r="DQ111" s="379">
        <v>187</v>
      </c>
      <c r="DR111" s="379">
        <v>131</v>
      </c>
      <c r="DS111" s="379">
        <f t="shared" si="12"/>
        <v>187</v>
      </c>
      <c r="DU111" s="376" t="s">
        <v>1671</v>
      </c>
      <c r="DV111" s="372">
        <v>725813</v>
      </c>
      <c r="DW111" s="372">
        <v>445527</v>
      </c>
      <c r="DX111" s="372">
        <v>805062</v>
      </c>
      <c r="DY111" s="372">
        <v>249034</v>
      </c>
      <c r="DZ111" s="372">
        <v>1320379</v>
      </c>
      <c r="EA111" s="372">
        <v>808055</v>
      </c>
      <c r="EB111" s="372">
        <v>826092</v>
      </c>
      <c r="EC111" s="372">
        <v>447920</v>
      </c>
      <c r="ED111" s="372">
        <v>40158</v>
      </c>
      <c r="EE111" s="372">
        <v>201559</v>
      </c>
      <c r="EF111" s="372">
        <v>8852</v>
      </c>
      <c r="EG111" s="372">
        <v>139416</v>
      </c>
      <c r="EH111" s="372">
        <v>8596541</v>
      </c>
      <c r="EI111" s="372">
        <f t="shared" si="7"/>
        <v>337564</v>
      </c>
      <c r="EJ111" s="379">
        <v>187</v>
      </c>
      <c r="EK111" s="379">
        <v>191</v>
      </c>
      <c r="EL111" s="379">
        <v>185</v>
      </c>
      <c r="EM111" s="379">
        <v>197</v>
      </c>
      <c r="EN111" s="379">
        <v>176</v>
      </c>
      <c r="EO111" s="379">
        <v>178</v>
      </c>
      <c r="EP111" s="379">
        <v>181</v>
      </c>
      <c r="EQ111" s="379">
        <v>189</v>
      </c>
      <c r="ER111" s="379">
        <v>206</v>
      </c>
      <c r="ES111" s="379">
        <v>192</v>
      </c>
      <c r="ET111" s="379">
        <v>213</v>
      </c>
      <c r="EU111" s="379">
        <v>200</v>
      </c>
      <c r="EV111" s="379">
        <v>156</v>
      </c>
      <c r="EW111" s="379">
        <f t="shared" si="13"/>
        <v>199</v>
      </c>
    </row>
    <row r="112" spans="1:153" x14ac:dyDescent="0.3">
      <c r="A112" s="371" t="s">
        <v>1942</v>
      </c>
      <c r="B112" s="371" t="s">
        <v>700</v>
      </c>
      <c r="C112" s="371" t="s">
        <v>1943</v>
      </c>
      <c r="E112" s="376" t="str">
        <f t="shared" si="8"/>
        <v>جزر القمر Comoros</v>
      </c>
      <c r="F112" s="372">
        <v>8979587</v>
      </c>
      <c r="G112" s="372">
        <v>7171330</v>
      </c>
      <c r="H112" s="372">
        <v>9839608</v>
      </c>
      <c r="I112" s="372">
        <v>3349980</v>
      </c>
      <c r="J112" s="372">
        <v>4589753</v>
      </c>
      <c r="K112" s="372">
        <v>5005694</v>
      </c>
      <c r="L112" s="372">
        <v>5295209</v>
      </c>
      <c r="M112" s="372">
        <v>11285471</v>
      </c>
      <c r="N112" s="372">
        <v>7103474</v>
      </c>
      <c r="O112" s="372">
        <v>1951838</v>
      </c>
      <c r="P112" s="372">
        <v>2558104</v>
      </c>
      <c r="Q112" s="372">
        <v>3875878</v>
      </c>
      <c r="R112" s="372">
        <v>43077593</v>
      </c>
      <c r="S112" s="372">
        <v>3523509</v>
      </c>
      <c r="T112" s="379">
        <v>119</v>
      </c>
      <c r="U112" s="379">
        <v>128</v>
      </c>
      <c r="V112" s="379">
        <v>123</v>
      </c>
      <c r="W112" s="379">
        <v>143</v>
      </c>
      <c r="X112" s="379">
        <v>136</v>
      </c>
      <c r="Y112" s="379">
        <v>134</v>
      </c>
      <c r="Z112" s="379">
        <v>138</v>
      </c>
      <c r="AA112" s="379">
        <v>120</v>
      </c>
      <c r="AB112" s="379">
        <v>128</v>
      </c>
      <c r="AC112" s="379">
        <v>150</v>
      </c>
      <c r="AD112" s="379">
        <v>150</v>
      </c>
      <c r="AE112" s="379">
        <v>146</v>
      </c>
      <c r="AF112" s="379">
        <v>102</v>
      </c>
      <c r="AG112" s="379">
        <f t="shared" si="9"/>
        <v>148</v>
      </c>
      <c r="AH112" s="379"/>
      <c r="AI112" s="376" t="s">
        <v>1583</v>
      </c>
      <c r="AJ112">
        <v>1863367</v>
      </c>
      <c r="AK112">
        <v>1040418</v>
      </c>
      <c r="AL112">
        <v>3759988</v>
      </c>
      <c r="AM112">
        <v>1189801</v>
      </c>
      <c r="AN112">
        <v>2744195</v>
      </c>
      <c r="AO112">
        <v>3012626</v>
      </c>
      <c r="AP112">
        <v>3560355</v>
      </c>
      <c r="AQ112">
        <v>8776692</v>
      </c>
      <c r="AR112">
        <v>6605690</v>
      </c>
      <c r="AS112">
        <v>1820621</v>
      </c>
      <c r="AT112">
        <v>2236055</v>
      </c>
      <c r="AU112">
        <v>1783701</v>
      </c>
      <c r="AV112">
        <v>42715829</v>
      </c>
      <c r="AW112">
        <v>3241700</v>
      </c>
      <c r="AX112" s="379">
        <v>143</v>
      </c>
      <c r="AY112" s="379">
        <v>156</v>
      </c>
      <c r="AZ112" s="379">
        <v>137</v>
      </c>
      <c r="BA112" s="379">
        <v>153</v>
      </c>
      <c r="BB112" s="379">
        <v>139</v>
      </c>
      <c r="BC112" s="379">
        <v>139</v>
      </c>
      <c r="BD112" s="379">
        <v>140</v>
      </c>
      <c r="BE112" s="379">
        <v>124</v>
      </c>
      <c r="BF112" s="379">
        <v>127</v>
      </c>
      <c r="BG112" s="379">
        <v>150</v>
      </c>
      <c r="BH112" s="379">
        <v>147</v>
      </c>
      <c r="BI112" s="379">
        <v>153</v>
      </c>
      <c r="BJ112" s="379">
        <v>99</v>
      </c>
      <c r="BK112" s="379">
        <f t="shared" si="10"/>
        <v>146</v>
      </c>
      <c r="BL112" s="379"/>
      <c r="BM112" s="376" t="s">
        <v>1583</v>
      </c>
      <c r="BN112">
        <v>7116220</v>
      </c>
      <c r="BO112">
        <v>6130912</v>
      </c>
      <c r="BP112">
        <v>6079620</v>
      </c>
      <c r="BQ112">
        <v>2160179</v>
      </c>
      <c r="BR112">
        <v>1845558</v>
      </c>
      <c r="BS112">
        <v>1993068</v>
      </c>
      <c r="BT112">
        <v>1734854</v>
      </c>
      <c r="BU112">
        <v>2508779</v>
      </c>
      <c r="BV112">
        <v>497784</v>
      </c>
      <c r="BW112">
        <v>131217</v>
      </c>
      <c r="BX112">
        <v>322049</v>
      </c>
      <c r="BY112">
        <v>2092177</v>
      </c>
      <c r="BZ112">
        <v>361764</v>
      </c>
      <c r="CA112">
        <v>281809</v>
      </c>
      <c r="CB112" s="379">
        <v>69</v>
      </c>
      <c r="CC112" s="379">
        <v>74</v>
      </c>
      <c r="CD112" s="379">
        <v>73</v>
      </c>
      <c r="CE112" s="379">
        <v>92</v>
      </c>
      <c r="CF112" s="379">
        <v>88</v>
      </c>
      <c r="CG112" s="379">
        <v>94</v>
      </c>
      <c r="CH112" s="379">
        <v>97</v>
      </c>
      <c r="CI112" s="379">
        <v>90</v>
      </c>
      <c r="CJ112" s="379">
        <v>105</v>
      </c>
      <c r="CK112" s="379">
        <v>129</v>
      </c>
      <c r="CL112" s="379">
        <v>126</v>
      </c>
      <c r="CM112" s="379">
        <v>97</v>
      </c>
      <c r="CN112" s="379">
        <v>124</v>
      </c>
      <c r="CO112" s="379">
        <f t="shared" si="11"/>
        <v>132</v>
      </c>
      <c r="CQ112" s="376" t="s">
        <v>1583</v>
      </c>
      <c r="CR112" s="372">
        <v>1105442</v>
      </c>
      <c r="CS112" s="372">
        <v>1867087</v>
      </c>
      <c r="CT112" s="372">
        <v>7913784</v>
      </c>
      <c r="CU112" s="372">
        <v>4021325</v>
      </c>
      <c r="CV112" s="372">
        <v>9209029</v>
      </c>
      <c r="CW112" s="372">
        <v>3617803</v>
      </c>
      <c r="CX112" s="372">
        <v>3812228</v>
      </c>
      <c r="CY112" s="372">
        <v>17914</v>
      </c>
      <c r="CZ112" s="372">
        <v>251556</v>
      </c>
      <c r="DA112" s="372"/>
      <c r="DB112" s="372">
        <v>1990504</v>
      </c>
      <c r="DC112" s="372">
        <v>1709418</v>
      </c>
      <c r="DD112" s="372">
        <v>116987</v>
      </c>
      <c r="DE112" s="372">
        <v>3509</v>
      </c>
      <c r="DF112" s="379">
        <v>154</v>
      </c>
      <c r="DG112" s="379">
        <v>146</v>
      </c>
      <c r="DH112" s="379">
        <v>117</v>
      </c>
      <c r="DI112" s="379">
        <v>131</v>
      </c>
      <c r="DJ112" s="379">
        <v>120</v>
      </c>
      <c r="DK112" s="379">
        <v>130</v>
      </c>
      <c r="DL112" s="379">
        <v>133</v>
      </c>
      <c r="DM112" s="379">
        <v>207</v>
      </c>
      <c r="DN112" s="379">
        <v>171</v>
      </c>
      <c r="DO112" s="379" t="s">
        <v>3</v>
      </c>
      <c r="DP112" s="379">
        <v>146</v>
      </c>
      <c r="DQ112" s="379">
        <v>150</v>
      </c>
      <c r="DR112" s="379">
        <v>193</v>
      </c>
      <c r="DS112" s="379">
        <f t="shared" si="12"/>
        <v>225</v>
      </c>
      <c r="DU112" s="376" t="s">
        <v>1583</v>
      </c>
      <c r="DV112" s="372">
        <v>10085029</v>
      </c>
      <c r="DW112" s="372">
        <v>9038417</v>
      </c>
      <c r="DX112" s="372">
        <v>17753392</v>
      </c>
      <c r="DY112" s="372">
        <v>7371305</v>
      </c>
      <c r="DZ112" s="372">
        <v>13798782</v>
      </c>
      <c r="EA112" s="372">
        <v>8623497</v>
      </c>
      <c r="EB112" s="372">
        <v>9107437</v>
      </c>
      <c r="EC112" s="372">
        <v>11303385</v>
      </c>
      <c r="ED112" s="372">
        <v>7355030</v>
      </c>
      <c r="EE112" s="372">
        <v>1951838</v>
      </c>
      <c r="EF112" s="372">
        <v>4548608</v>
      </c>
      <c r="EG112" s="372">
        <v>5585296</v>
      </c>
      <c r="EH112" s="372">
        <v>43194580</v>
      </c>
      <c r="EI112" s="372">
        <f t="shared" si="7"/>
        <v>3527018</v>
      </c>
      <c r="EJ112" s="379">
        <v>147</v>
      </c>
      <c r="EK112" s="379">
        <v>150</v>
      </c>
      <c r="EL112" s="379">
        <v>136</v>
      </c>
      <c r="EM112" s="379">
        <v>150</v>
      </c>
      <c r="EN112" s="379">
        <v>134</v>
      </c>
      <c r="EO112" s="379">
        <v>146</v>
      </c>
      <c r="EP112" s="379">
        <v>150</v>
      </c>
      <c r="EQ112" s="379">
        <v>141</v>
      </c>
      <c r="ER112" s="379">
        <v>152</v>
      </c>
      <c r="ES112" s="379">
        <v>171</v>
      </c>
      <c r="ET112" s="379">
        <v>161</v>
      </c>
      <c r="EU112" s="379">
        <v>158</v>
      </c>
      <c r="EV112" s="379">
        <v>127</v>
      </c>
      <c r="EW112" s="379">
        <f t="shared" si="13"/>
        <v>170</v>
      </c>
    </row>
    <row r="113" spans="1:153" x14ac:dyDescent="0.3">
      <c r="A113" s="371" t="s">
        <v>1944</v>
      </c>
      <c r="B113" s="371" t="s">
        <v>75</v>
      </c>
      <c r="C113" s="371" t="s">
        <v>1945</v>
      </c>
      <c r="E113" s="376" t="str">
        <f t="shared" si="8"/>
        <v>مدغشقر Madagascar</v>
      </c>
      <c r="F113" s="372">
        <v>13780356</v>
      </c>
      <c r="G113" s="372">
        <v>9111979</v>
      </c>
      <c r="H113" s="372">
        <v>47320740</v>
      </c>
      <c r="I113" s="372">
        <v>56269464</v>
      </c>
      <c r="J113" s="372">
        <v>428559513</v>
      </c>
      <c r="K113" s="372">
        <v>565959587</v>
      </c>
      <c r="L113" s="372">
        <v>257866981</v>
      </c>
      <c r="M113" s="372">
        <v>60082392</v>
      </c>
      <c r="N113" s="372">
        <v>115462949</v>
      </c>
      <c r="O113" s="372">
        <v>56101486</v>
      </c>
      <c r="P113" s="372">
        <v>99678371</v>
      </c>
      <c r="Q113" s="372">
        <v>65180750</v>
      </c>
      <c r="R113" s="372">
        <v>28482174</v>
      </c>
      <c r="S113" s="372">
        <v>20463340</v>
      </c>
      <c r="T113" s="379">
        <v>109</v>
      </c>
      <c r="U113" s="379">
        <v>122</v>
      </c>
      <c r="V113" s="379">
        <v>98</v>
      </c>
      <c r="W113" s="379">
        <v>88</v>
      </c>
      <c r="X113" s="379">
        <v>56</v>
      </c>
      <c r="Y113" s="379">
        <v>54</v>
      </c>
      <c r="Z113" s="379">
        <v>64</v>
      </c>
      <c r="AA113" s="379">
        <v>85</v>
      </c>
      <c r="AB113" s="379">
        <v>71</v>
      </c>
      <c r="AC113" s="379">
        <v>97</v>
      </c>
      <c r="AD113" s="379">
        <v>92</v>
      </c>
      <c r="AE113" s="379">
        <v>97</v>
      </c>
      <c r="AF113" s="379">
        <v>114</v>
      </c>
      <c r="AG113" s="379">
        <f t="shared" si="9"/>
        <v>119</v>
      </c>
      <c r="AH113" s="379"/>
      <c r="AI113" s="376" t="s">
        <v>1629</v>
      </c>
      <c r="AJ113">
        <v>13775356</v>
      </c>
      <c r="AK113">
        <v>8870104</v>
      </c>
      <c r="AL113">
        <v>45868480</v>
      </c>
      <c r="AM113">
        <v>55570381</v>
      </c>
      <c r="AN113">
        <v>428346803</v>
      </c>
      <c r="AO113">
        <v>562727004</v>
      </c>
      <c r="AP113">
        <v>257414829</v>
      </c>
      <c r="AQ113">
        <v>59935315</v>
      </c>
      <c r="AR113">
        <v>115053507</v>
      </c>
      <c r="AS113">
        <v>56006077</v>
      </c>
      <c r="AT113">
        <v>99283456</v>
      </c>
      <c r="AU113">
        <v>65136366</v>
      </c>
      <c r="AV113">
        <v>27733074</v>
      </c>
      <c r="AW113">
        <v>20450412</v>
      </c>
      <c r="AX113" s="379">
        <v>101</v>
      </c>
      <c r="AY113" s="379">
        <v>118</v>
      </c>
      <c r="AZ113" s="379">
        <v>93</v>
      </c>
      <c r="BA113" s="379">
        <v>87</v>
      </c>
      <c r="BB113" s="379">
        <v>55</v>
      </c>
      <c r="BC113" s="379">
        <v>54</v>
      </c>
      <c r="BD113" s="379">
        <v>63</v>
      </c>
      <c r="BE113" s="379">
        <v>85</v>
      </c>
      <c r="BF113" s="379">
        <v>69</v>
      </c>
      <c r="BG113" s="379">
        <v>96</v>
      </c>
      <c r="BH113" s="379">
        <v>91</v>
      </c>
      <c r="BI113" s="379">
        <v>91</v>
      </c>
      <c r="BJ113" s="379">
        <v>111</v>
      </c>
      <c r="BK113" s="379">
        <f t="shared" si="10"/>
        <v>115</v>
      </c>
      <c r="BL113" s="379"/>
      <c r="BM113" s="376" t="s">
        <v>1629</v>
      </c>
      <c r="BN113">
        <v>5000</v>
      </c>
      <c r="BO113">
        <v>241875</v>
      </c>
      <c r="BP113">
        <v>1452260</v>
      </c>
      <c r="BQ113">
        <v>699083</v>
      </c>
      <c r="BR113">
        <v>212710</v>
      </c>
      <c r="BS113">
        <v>3232583</v>
      </c>
      <c r="BT113">
        <v>452152</v>
      </c>
      <c r="BU113">
        <v>147077</v>
      </c>
      <c r="BV113">
        <v>409442</v>
      </c>
      <c r="BW113">
        <v>95409</v>
      </c>
      <c r="BX113">
        <v>394915</v>
      </c>
      <c r="BY113">
        <v>44384</v>
      </c>
      <c r="BZ113">
        <v>749100</v>
      </c>
      <c r="CA113">
        <v>12928</v>
      </c>
      <c r="CB113" s="379">
        <v>155</v>
      </c>
      <c r="CC113" s="379">
        <v>119</v>
      </c>
      <c r="CD113" s="379">
        <v>100</v>
      </c>
      <c r="CE113" s="379">
        <v>109</v>
      </c>
      <c r="CF113" s="379">
        <v>122</v>
      </c>
      <c r="CG113" s="379">
        <v>85</v>
      </c>
      <c r="CH113" s="379">
        <v>120</v>
      </c>
      <c r="CI113" s="379">
        <v>130</v>
      </c>
      <c r="CJ113" s="379">
        <v>108</v>
      </c>
      <c r="CK113" s="379">
        <v>132</v>
      </c>
      <c r="CL113" s="379">
        <v>123</v>
      </c>
      <c r="CM113" s="379">
        <v>139</v>
      </c>
      <c r="CN113" s="379">
        <v>110</v>
      </c>
      <c r="CO113" s="379">
        <f t="shared" si="11"/>
        <v>153</v>
      </c>
      <c r="CQ113" s="376" t="s">
        <v>1629</v>
      </c>
      <c r="CR113" s="372">
        <v>19483151</v>
      </c>
      <c r="CS113" s="372">
        <v>14002530</v>
      </c>
      <c r="CT113" s="372">
        <v>14256612</v>
      </c>
      <c r="CU113" s="372">
        <v>22095796</v>
      </c>
      <c r="CV113" s="372">
        <v>19606088</v>
      </c>
      <c r="CW113" s="372">
        <v>22866321</v>
      </c>
      <c r="CX113" s="372">
        <v>37718299</v>
      </c>
      <c r="CY113" s="372">
        <v>14360275</v>
      </c>
      <c r="CZ113" s="372">
        <v>18376593</v>
      </c>
      <c r="DA113" s="372">
        <v>20588478</v>
      </c>
      <c r="DB113" s="372">
        <v>24702583</v>
      </c>
      <c r="DC113" s="372">
        <v>23267027</v>
      </c>
      <c r="DD113" s="372">
        <v>31635317</v>
      </c>
      <c r="DE113" s="372">
        <v>21472833</v>
      </c>
      <c r="DF113" s="379">
        <v>104</v>
      </c>
      <c r="DG113" s="379">
        <v>115</v>
      </c>
      <c r="DH113" s="379">
        <v>109</v>
      </c>
      <c r="DI113" s="379">
        <v>103</v>
      </c>
      <c r="DJ113" s="379">
        <v>101</v>
      </c>
      <c r="DK113" s="379">
        <v>101</v>
      </c>
      <c r="DL113" s="379">
        <v>97</v>
      </c>
      <c r="DM113" s="379">
        <v>110</v>
      </c>
      <c r="DN113" s="379">
        <v>112</v>
      </c>
      <c r="DO113" s="379">
        <v>113</v>
      </c>
      <c r="DP113" s="379">
        <v>112</v>
      </c>
      <c r="DQ113" s="379">
        <v>114</v>
      </c>
      <c r="DR113" s="379">
        <v>110</v>
      </c>
      <c r="DS113" s="379">
        <f t="shared" si="12"/>
        <v>117</v>
      </c>
      <c r="DU113" s="376" t="s">
        <v>1629</v>
      </c>
      <c r="DV113" s="372">
        <v>33263507</v>
      </c>
      <c r="DW113" s="372">
        <v>23114509</v>
      </c>
      <c r="DX113" s="372">
        <v>61577352</v>
      </c>
      <c r="DY113" s="372">
        <v>78365260</v>
      </c>
      <c r="DZ113" s="372">
        <v>448165601</v>
      </c>
      <c r="EA113" s="372">
        <v>588825908</v>
      </c>
      <c r="EB113" s="372">
        <v>295585280</v>
      </c>
      <c r="EC113" s="372">
        <v>74442667</v>
      </c>
      <c r="ED113" s="372">
        <v>133839542</v>
      </c>
      <c r="EE113" s="372">
        <v>76689964</v>
      </c>
      <c r="EF113" s="372">
        <v>124380954</v>
      </c>
      <c r="EG113" s="372">
        <v>88447777</v>
      </c>
      <c r="EH113" s="372">
        <v>60117491</v>
      </c>
      <c r="EI113" s="372">
        <f t="shared" si="7"/>
        <v>41936173</v>
      </c>
      <c r="EJ113" s="379">
        <v>117</v>
      </c>
      <c r="EK113" s="379">
        <v>130</v>
      </c>
      <c r="EL113" s="379">
        <v>113</v>
      </c>
      <c r="EM113" s="379">
        <v>107</v>
      </c>
      <c r="EN113" s="379">
        <v>81</v>
      </c>
      <c r="EO113" s="379">
        <v>73</v>
      </c>
      <c r="EP113" s="379">
        <v>89</v>
      </c>
      <c r="EQ113" s="379">
        <v>108</v>
      </c>
      <c r="ER113" s="379">
        <v>101</v>
      </c>
      <c r="ES113" s="379">
        <v>119</v>
      </c>
      <c r="ET113" s="379">
        <v>114</v>
      </c>
      <c r="EU113" s="379">
        <v>116</v>
      </c>
      <c r="EV113" s="379">
        <v>124</v>
      </c>
      <c r="EW113" s="379">
        <f t="shared" si="13"/>
        <v>126</v>
      </c>
    </row>
    <row r="114" spans="1:153" x14ac:dyDescent="0.3">
      <c r="A114" s="371" t="s">
        <v>1946</v>
      </c>
      <c r="B114" s="371" t="s">
        <v>161</v>
      </c>
      <c r="C114" s="371" t="s">
        <v>1947</v>
      </c>
      <c r="E114" s="376" t="str">
        <f t="shared" si="8"/>
        <v>موريشيوس Mauritius</v>
      </c>
      <c r="F114" s="372">
        <v>7658847</v>
      </c>
      <c r="G114" s="372">
        <v>8373357</v>
      </c>
      <c r="H114" s="372">
        <v>13238082</v>
      </c>
      <c r="I114" s="372">
        <v>56182140</v>
      </c>
      <c r="J114" s="372">
        <v>39483280</v>
      </c>
      <c r="K114" s="372">
        <v>154475115</v>
      </c>
      <c r="L114" s="372">
        <v>30220425</v>
      </c>
      <c r="M114" s="372">
        <v>22389018</v>
      </c>
      <c r="N114" s="372">
        <v>23419880</v>
      </c>
      <c r="O114" s="372">
        <v>26852840</v>
      </c>
      <c r="P114" s="372">
        <v>54727550</v>
      </c>
      <c r="Q114" s="372">
        <v>60241408</v>
      </c>
      <c r="R114" s="372">
        <v>761248586</v>
      </c>
      <c r="S114" s="372">
        <v>741168107</v>
      </c>
      <c r="T114" s="379">
        <v>121</v>
      </c>
      <c r="U114" s="379">
        <v>125</v>
      </c>
      <c r="V114" s="379">
        <v>117</v>
      </c>
      <c r="W114" s="379">
        <v>89</v>
      </c>
      <c r="X114" s="379">
        <v>95</v>
      </c>
      <c r="Y114" s="379">
        <v>71</v>
      </c>
      <c r="Z114" s="379">
        <v>105</v>
      </c>
      <c r="AA114" s="379">
        <v>103</v>
      </c>
      <c r="AB114" s="379">
        <v>105</v>
      </c>
      <c r="AC114" s="379">
        <v>113</v>
      </c>
      <c r="AD114" s="379">
        <v>104</v>
      </c>
      <c r="AE114" s="379">
        <v>100</v>
      </c>
      <c r="AF114" s="379">
        <v>57</v>
      </c>
      <c r="AG114" s="379">
        <f t="shared" si="9"/>
        <v>64</v>
      </c>
      <c r="AH114" s="379"/>
      <c r="AI114" s="376" t="s">
        <v>1634</v>
      </c>
      <c r="AJ114">
        <v>7627232</v>
      </c>
      <c r="AK114">
        <v>8289057</v>
      </c>
      <c r="AL114">
        <v>13235082</v>
      </c>
      <c r="AM114">
        <v>56090444</v>
      </c>
      <c r="AN114">
        <v>39322751</v>
      </c>
      <c r="AO114">
        <v>143184186</v>
      </c>
      <c r="AP114">
        <v>27097640</v>
      </c>
      <c r="AQ114">
        <v>21899806</v>
      </c>
      <c r="AR114">
        <v>15847458</v>
      </c>
      <c r="AS114">
        <v>25900086</v>
      </c>
      <c r="AT114">
        <v>54276146</v>
      </c>
      <c r="AU114">
        <v>59834801</v>
      </c>
      <c r="AV114">
        <v>760624307</v>
      </c>
      <c r="AW114">
        <v>740538073</v>
      </c>
      <c r="AX114" s="379">
        <v>115</v>
      </c>
      <c r="AY114" s="379">
        <v>122</v>
      </c>
      <c r="AZ114" s="379">
        <v>110</v>
      </c>
      <c r="BA114" s="379">
        <v>85</v>
      </c>
      <c r="BB114" s="379">
        <v>91</v>
      </c>
      <c r="BC114" s="379">
        <v>73</v>
      </c>
      <c r="BD114" s="379">
        <v>101</v>
      </c>
      <c r="BE114" s="379">
        <v>98</v>
      </c>
      <c r="BF114" s="379">
        <v>107</v>
      </c>
      <c r="BG114" s="379">
        <v>113</v>
      </c>
      <c r="BH114" s="379">
        <v>101</v>
      </c>
      <c r="BI114" s="379">
        <v>93</v>
      </c>
      <c r="BJ114" s="379">
        <v>57</v>
      </c>
      <c r="BK114" s="379">
        <f t="shared" si="10"/>
        <v>62</v>
      </c>
      <c r="BL114" s="379"/>
      <c r="BM114" s="376" t="s">
        <v>1634</v>
      </c>
      <c r="BN114">
        <v>31615</v>
      </c>
      <c r="BO114">
        <v>84300</v>
      </c>
      <c r="BP114">
        <v>3000</v>
      </c>
      <c r="BQ114">
        <v>91696</v>
      </c>
      <c r="BR114">
        <v>160529</v>
      </c>
      <c r="BS114">
        <v>11290929</v>
      </c>
      <c r="BT114">
        <v>3122785</v>
      </c>
      <c r="BU114">
        <v>489212</v>
      </c>
      <c r="BV114">
        <v>7572422</v>
      </c>
      <c r="BW114">
        <v>952754</v>
      </c>
      <c r="BX114">
        <v>451404</v>
      </c>
      <c r="BY114">
        <v>406607</v>
      </c>
      <c r="BZ114">
        <v>624279</v>
      </c>
      <c r="CA114">
        <v>630034</v>
      </c>
      <c r="CB114" s="379">
        <v>146</v>
      </c>
      <c r="CC114" s="379">
        <v>131</v>
      </c>
      <c r="CD114" s="379">
        <v>153</v>
      </c>
      <c r="CE114" s="379">
        <v>131</v>
      </c>
      <c r="CF114" s="379">
        <v>127</v>
      </c>
      <c r="CG114" s="379">
        <v>63</v>
      </c>
      <c r="CH114" s="379">
        <v>82</v>
      </c>
      <c r="CI114" s="379">
        <v>119</v>
      </c>
      <c r="CJ114" s="379">
        <v>66</v>
      </c>
      <c r="CK114" s="379">
        <v>99</v>
      </c>
      <c r="CL114" s="379">
        <v>120</v>
      </c>
      <c r="CM114" s="379">
        <v>118</v>
      </c>
      <c r="CN114" s="379">
        <v>115</v>
      </c>
      <c r="CO114" s="379">
        <f t="shared" si="11"/>
        <v>122</v>
      </c>
      <c r="CQ114" s="376" t="s">
        <v>1634</v>
      </c>
      <c r="CR114" s="372">
        <v>13404567</v>
      </c>
      <c r="CS114" s="372">
        <v>19897439</v>
      </c>
      <c r="CT114" s="372">
        <v>11694767</v>
      </c>
      <c r="CU114" s="372">
        <v>12867515</v>
      </c>
      <c r="CV114" s="372">
        <v>17692124</v>
      </c>
      <c r="CW114" s="372">
        <v>16731181</v>
      </c>
      <c r="CX114" s="372">
        <v>22635884</v>
      </c>
      <c r="CY114" s="372">
        <v>12414104</v>
      </c>
      <c r="CZ114" s="372">
        <v>18099099</v>
      </c>
      <c r="DA114" s="372">
        <v>67681184</v>
      </c>
      <c r="DB114" s="372">
        <v>25747944</v>
      </c>
      <c r="DC114" s="372">
        <v>17959552</v>
      </c>
      <c r="DD114" s="372">
        <v>29932941</v>
      </c>
      <c r="DE114" s="372">
        <v>26867199</v>
      </c>
      <c r="DF114" s="379">
        <v>110</v>
      </c>
      <c r="DG114" s="379">
        <v>109</v>
      </c>
      <c r="DH114" s="379">
        <v>114</v>
      </c>
      <c r="DI114" s="379">
        <v>109</v>
      </c>
      <c r="DJ114" s="379">
        <v>104</v>
      </c>
      <c r="DK114" s="379">
        <v>106</v>
      </c>
      <c r="DL114" s="379">
        <v>107</v>
      </c>
      <c r="DM114" s="379">
        <v>111</v>
      </c>
      <c r="DN114" s="379">
        <v>113</v>
      </c>
      <c r="DO114" s="379">
        <v>99</v>
      </c>
      <c r="DP114" s="379">
        <v>109</v>
      </c>
      <c r="DQ114" s="379">
        <v>119</v>
      </c>
      <c r="DR114" s="379">
        <v>112</v>
      </c>
      <c r="DS114" s="379">
        <f t="shared" si="12"/>
        <v>113</v>
      </c>
      <c r="DU114" s="376" t="s">
        <v>1634</v>
      </c>
      <c r="DV114" s="372">
        <v>21063414</v>
      </c>
      <c r="DW114" s="372">
        <v>28270796</v>
      </c>
      <c r="DX114" s="372">
        <v>24932849</v>
      </c>
      <c r="DY114" s="372">
        <v>69049655</v>
      </c>
      <c r="DZ114" s="372">
        <v>57175404</v>
      </c>
      <c r="EA114" s="372">
        <v>171206296</v>
      </c>
      <c r="EB114" s="372">
        <v>52856309</v>
      </c>
      <c r="EC114" s="372">
        <v>34803122</v>
      </c>
      <c r="ED114" s="372">
        <v>41518979</v>
      </c>
      <c r="EE114" s="372">
        <v>94534024</v>
      </c>
      <c r="EF114" s="372">
        <v>80475494</v>
      </c>
      <c r="EG114" s="372">
        <v>78200960</v>
      </c>
      <c r="EH114" s="372">
        <v>791181527</v>
      </c>
      <c r="EI114" s="372">
        <f t="shared" si="7"/>
        <v>768035306</v>
      </c>
      <c r="EJ114" s="379">
        <v>127</v>
      </c>
      <c r="EK114" s="379">
        <v>124</v>
      </c>
      <c r="EL114" s="379">
        <v>126</v>
      </c>
      <c r="EM114" s="379">
        <v>111</v>
      </c>
      <c r="EN114" s="379">
        <v>111</v>
      </c>
      <c r="EO114" s="379">
        <v>95</v>
      </c>
      <c r="EP114" s="379">
        <v>117</v>
      </c>
      <c r="EQ114" s="379">
        <v>119</v>
      </c>
      <c r="ER114" s="379">
        <v>121</v>
      </c>
      <c r="ES114" s="379">
        <v>117</v>
      </c>
      <c r="ET114" s="379">
        <v>120</v>
      </c>
      <c r="EU114" s="379">
        <v>118</v>
      </c>
      <c r="EV114" s="379">
        <v>80</v>
      </c>
      <c r="EW114" s="379">
        <f t="shared" si="13"/>
        <v>83</v>
      </c>
    </row>
    <row r="115" spans="1:153" x14ac:dyDescent="0.3">
      <c r="A115" s="371" t="s">
        <v>1948</v>
      </c>
      <c r="B115" s="371" t="s">
        <v>644</v>
      </c>
      <c r="C115" s="371" t="s">
        <v>1949</v>
      </c>
      <c r="E115" s="376" t="str">
        <f t="shared" si="8"/>
        <v>جزيرة ريونيون Reunion</v>
      </c>
      <c r="F115" s="372">
        <v>1901200</v>
      </c>
      <c r="G115" s="372">
        <v>991529</v>
      </c>
      <c r="H115" s="372">
        <v>854246</v>
      </c>
      <c r="I115" s="372">
        <v>1934274</v>
      </c>
      <c r="J115" s="372">
        <v>1974236</v>
      </c>
      <c r="K115" s="372">
        <v>860780</v>
      </c>
      <c r="L115" s="372">
        <v>5237328</v>
      </c>
      <c r="M115" s="372">
        <v>7372155</v>
      </c>
      <c r="N115" s="372">
        <v>2417944</v>
      </c>
      <c r="O115" s="372">
        <v>6952276</v>
      </c>
      <c r="P115" s="372">
        <v>4315641</v>
      </c>
      <c r="Q115" s="372">
        <v>28872558</v>
      </c>
      <c r="R115" s="372">
        <v>19038952</v>
      </c>
      <c r="S115" s="372">
        <v>20771130</v>
      </c>
      <c r="T115" s="379">
        <v>144</v>
      </c>
      <c r="U115" s="379">
        <v>157</v>
      </c>
      <c r="V115" s="379">
        <v>159</v>
      </c>
      <c r="W115" s="379">
        <v>150</v>
      </c>
      <c r="X115" s="379">
        <v>148</v>
      </c>
      <c r="Y115" s="379">
        <v>158</v>
      </c>
      <c r="Z115" s="379">
        <v>139</v>
      </c>
      <c r="AA115" s="379">
        <v>128</v>
      </c>
      <c r="AB115" s="379">
        <v>143</v>
      </c>
      <c r="AC115" s="379">
        <v>138</v>
      </c>
      <c r="AD115" s="379">
        <v>142</v>
      </c>
      <c r="AE115" s="379">
        <v>111</v>
      </c>
      <c r="AF115" s="379">
        <v>121</v>
      </c>
      <c r="AG115" s="379">
        <f t="shared" si="9"/>
        <v>118</v>
      </c>
      <c r="AH115" s="379"/>
      <c r="AI115" s="376" t="s">
        <v>1590</v>
      </c>
      <c r="AJ115">
        <v>1901200</v>
      </c>
      <c r="AK115">
        <v>966529</v>
      </c>
      <c r="AL115">
        <v>854246</v>
      </c>
      <c r="AM115">
        <v>1891333</v>
      </c>
      <c r="AN115">
        <v>1974236</v>
      </c>
      <c r="AO115">
        <v>826280</v>
      </c>
      <c r="AP115">
        <v>5237328</v>
      </c>
      <c r="AQ115">
        <v>7372155</v>
      </c>
      <c r="AR115">
        <v>2417944</v>
      </c>
      <c r="AS115">
        <v>6952276</v>
      </c>
      <c r="AT115">
        <v>4242748</v>
      </c>
      <c r="AU115">
        <v>28872558</v>
      </c>
      <c r="AV115">
        <v>19038952</v>
      </c>
      <c r="AW115">
        <v>20771130</v>
      </c>
      <c r="AX115" s="379">
        <v>141</v>
      </c>
      <c r="AY115" s="379">
        <v>158</v>
      </c>
      <c r="AZ115" s="379">
        <v>158</v>
      </c>
      <c r="BA115" s="379">
        <v>147</v>
      </c>
      <c r="BB115" s="379">
        <v>143</v>
      </c>
      <c r="BC115" s="379">
        <v>153</v>
      </c>
      <c r="BD115" s="379">
        <v>135</v>
      </c>
      <c r="BE115" s="379">
        <v>126</v>
      </c>
      <c r="BF115" s="379">
        <v>140</v>
      </c>
      <c r="BG115" s="379">
        <v>136</v>
      </c>
      <c r="BH115" s="379">
        <v>139</v>
      </c>
      <c r="BI115" s="379">
        <v>107</v>
      </c>
      <c r="BJ115" s="379">
        <v>115</v>
      </c>
      <c r="BK115" s="379">
        <f t="shared" si="10"/>
        <v>114</v>
      </c>
      <c r="BL115" s="379"/>
      <c r="BM115" s="376" t="s">
        <v>1590</v>
      </c>
      <c r="BO115">
        <v>25000</v>
      </c>
      <c r="BQ115">
        <v>42941</v>
      </c>
      <c r="BS115">
        <v>34500</v>
      </c>
      <c r="BX115">
        <v>72893</v>
      </c>
      <c r="CB115" s="379" t="s">
        <v>3</v>
      </c>
      <c r="CC115" s="379">
        <v>141</v>
      </c>
      <c r="CD115" s="379" t="s">
        <v>3</v>
      </c>
      <c r="CE115" s="379">
        <v>137</v>
      </c>
      <c r="CF115" s="379" t="s">
        <v>3</v>
      </c>
      <c r="CG115" s="379">
        <v>148</v>
      </c>
      <c r="CH115" s="379" t="s">
        <v>3</v>
      </c>
      <c r="CI115" s="379" t="s">
        <v>3</v>
      </c>
      <c r="CJ115" s="379" t="s">
        <v>3</v>
      </c>
      <c r="CK115" s="379" t="s">
        <v>3</v>
      </c>
      <c r="CL115" s="379">
        <v>136</v>
      </c>
      <c r="CM115" s="379" t="s">
        <v>3</v>
      </c>
      <c r="CN115" s="379" t="s">
        <v>3</v>
      </c>
      <c r="CO115" s="379" t="str">
        <f t="shared" si="11"/>
        <v/>
      </c>
      <c r="CQ115" s="376" t="s">
        <v>1590</v>
      </c>
      <c r="CR115" s="372"/>
      <c r="CS115" s="372">
        <v>2793</v>
      </c>
      <c r="CT115" s="372">
        <v>60111</v>
      </c>
      <c r="CU115" s="372">
        <v>35218</v>
      </c>
      <c r="CV115" s="372">
        <v>18479</v>
      </c>
      <c r="CW115" s="372"/>
      <c r="CX115" s="372">
        <v>137591</v>
      </c>
      <c r="CY115" s="372">
        <v>340824</v>
      </c>
      <c r="CZ115" s="372">
        <v>2912</v>
      </c>
      <c r="DA115" s="372">
        <v>18720</v>
      </c>
      <c r="DB115" s="372"/>
      <c r="DC115" s="372">
        <v>838</v>
      </c>
      <c r="DD115" s="372">
        <v>475692</v>
      </c>
      <c r="DE115" s="372">
        <v>419942</v>
      </c>
      <c r="DF115" s="379" t="s">
        <v>3</v>
      </c>
      <c r="DG115" s="379">
        <v>220</v>
      </c>
      <c r="DH115" s="379">
        <v>200</v>
      </c>
      <c r="DI115" s="379">
        <v>201</v>
      </c>
      <c r="DJ115" s="379">
        <v>203</v>
      </c>
      <c r="DK115" s="379" t="s">
        <v>3</v>
      </c>
      <c r="DL115" s="379">
        <v>187</v>
      </c>
      <c r="DM115" s="379">
        <v>170</v>
      </c>
      <c r="DN115" s="379">
        <v>216</v>
      </c>
      <c r="DO115" s="379">
        <v>195</v>
      </c>
      <c r="DP115" s="379" t="s">
        <v>3</v>
      </c>
      <c r="DQ115" s="379">
        <v>238</v>
      </c>
      <c r="DR115" s="379">
        <v>175</v>
      </c>
      <c r="DS115" s="379">
        <f t="shared" si="12"/>
        <v>182</v>
      </c>
      <c r="DU115" s="376" t="s">
        <v>1590</v>
      </c>
      <c r="DV115" s="372">
        <v>1901200</v>
      </c>
      <c r="DW115" s="372">
        <v>994322</v>
      </c>
      <c r="DX115" s="372">
        <v>914357</v>
      </c>
      <c r="DY115" s="372">
        <v>1969492</v>
      </c>
      <c r="DZ115" s="372">
        <v>1992715</v>
      </c>
      <c r="EA115" s="372">
        <v>860780</v>
      </c>
      <c r="EB115" s="372">
        <v>5374919</v>
      </c>
      <c r="EC115" s="372">
        <v>7712979</v>
      </c>
      <c r="ED115" s="372">
        <v>2420856</v>
      </c>
      <c r="EE115" s="372">
        <v>6970996</v>
      </c>
      <c r="EF115" s="372">
        <v>4315641</v>
      </c>
      <c r="EG115" s="372">
        <v>28873396</v>
      </c>
      <c r="EH115" s="372">
        <v>19514644</v>
      </c>
      <c r="EI115" s="372">
        <f t="shared" si="7"/>
        <v>21191072</v>
      </c>
      <c r="EJ115" s="379">
        <v>170</v>
      </c>
      <c r="EK115" s="379">
        <v>179</v>
      </c>
      <c r="EL115" s="379">
        <v>183</v>
      </c>
      <c r="EM115" s="379">
        <v>173</v>
      </c>
      <c r="EN115" s="379">
        <v>172</v>
      </c>
      <c r="EO115" s="379">
        <v>176</v>
      </c>
      <c r="EP115" s="379">
        <v>159</v>
      </c>
      <c r="EQ115" s="379">
        <v>150</v>
      </c>
      <c r="ER115" s="379">
        <v>170</v>
      </c>
      <c r="ES115" s="379">
        <v>157</v>
      </c>
      <c r="ET115" s="379">
        <v>163</v>
      </c>
      <c r="EU115" s="379">
        <v>134</v>
      </c>
      <c r="EV115" s="379">
        <v>143</v>
      </c>
      <c r="EW115" s="379">
        <f t="shared" si="13"/>
        <v>138</v>
      </c>
    </row>
    <row r="116" spans="1:153" x14ac:dyDescent="0.3">
      <c r="A116" s="371" t="s">
        <v>1950</v>
      </c>
      <c r="B116" s="371" t="s">
        <v>693</v>
      </c>
      <c r="C116" s="371" t="s">
        <v>1951</v>
      </c>
      <c r="E116" s="376" t="str">
        <f t="shared" si="8"/>
        <v>سيشل Seychelles</v>
      </c>
      <c r="F116" s="372">
        <v>197349682</v>
      </c>
      <c r="G116" s="372">
        <v>42527226</v>
      </c>
      <c r="H116" s="372">
        <v>891000</v>
      </c>
      <c r="I116" s="372">
        <v>975812</v>
      </c>
      <c r="J116" s="372">
        <v>63176395</v>
      </c>
      <c r="K116" s="372">
        <v>123041508</v>
      </c>
      <c r="L116" s="372">
        <v>68841852</v>
      </c>
      <c r="M116" s="372">
        <v>3086704</v>
      </c>
      <c r="N116" s="372">
        <v>3223092</v>
      </c>
      <c r="O116" s="372">
        <v>386604</v>
      </c>
      <c r="P116" s="372">
        <v>1822108</v>
      </c>
      <c r="Q116" s="372">
        <v>18086871</v>
      </c>
      <c r="R116" s="372">
        <v>6365487</v>
      </c>
      <c r="S116" s="372">
        <v>5248993</v>
      </c>
      <c r="T116" s="379">
        <v>64</v>
      </c>
      <c r="U116" s="379">
        <v>91</v>
      </c>
      <c r="V116" s="379">
        <v>158</v>
      </c>
      <c r="W116" s="379">
        <v>158</v>
      </c>
      <c r="X116" s="379">
        <v>85</v>
      </c>
      <c r="Y116" s="379">
        <v>79</v>
      </c>
      <c r="Z116" s="379">
        <v>87</v>
      </c>
      <c r="AA116" s="379">
        <v>139</v>
      </c>
      <c r="AB116" s="379">
        <v>139</v>
      </c>
      <c r="AC116" s="379">
        <v>167</v>
      </c>
      <c r="AD116" s="379">
        <v>153</v>
      </c>
      <c r="AE116" s="379">
        <v>121</v>
      </c>
      <c r="AF116" s="379">
        <v>142</v>
      </c>
      <c r="AG116" s="379">
        <f t="shared" si="9"/>
        <v>142</v>
      </c>
      <c r="AH116" s="379"/>
      <c r="AI116" s="376" t="s">
        <v>1602</v>
      </c>
      <c r="AJ116">
        <v>197254082</v>
      </c>
      <c r="AK116">
        <v>42457806</v>
      </c>
      <c r="AL116">
        <v>628372</v>
      </c>
      <c r="AM116">
        <v>111437</v>
      </c>
      <c r="AN116">
        <v>63176395</v>
      </c>
      <c r="AO116">
        <v>123013108</v>
      </c>
      <c r="AP116">
        <v>68841852</v>
      </c>
      <c r="AQ116">
        <v>3084736</v>
      </c>
      <c r="AR116">
        <v>3223092</v>
      </c>
      <c r="AS116">
        <v>382014</v>
      </c>
      <c r="AT116">
        <v>1817893</v>
      </c>
      <c r="AU116">
        <v>17993336</v>
      </c>
      <c r="AV116">
        <v>6362174</v>
      </c>
      <c r="AW116">
        <v>5098566</v>
      </c>
      <c r="AX116" s="379">
        <v>64</v>
      </c>
      <c r="AY116" s="379">
        <v>87</v>
      </c>
      <c r="AZ116" s="379">
        <v>160</v>
      </c>
      <c r="BA116" s="379">
        <v>169</v>
      </c>
      <c r="BB116" s="379">
        <v>83</v>
      </c>
      <c r="BC116" s="379">
        <v>77</v>
      </c>
      <c r="BD116" s="379">
        <v>85</v>
      </c>
      <c r="BE116" s="379">
        <v>137</v>
      </c>
      <c r="BF116" s="379">
        <v>138</v>
      </c>
      <c r="BG116" s="379">
        <v>165</v>
      </c>
      <c r="BH116" s="379">
        <v>152</v>
      </c>
      <c r="BI116" s="379">
        <v>117</v>
      </c>
      <c r="BJ116" s="379">
        <v>137</v>
      </c>
      <c r="BK116" s="379">
        <f t="shared" si="10"/>
        <v>137</v>
      </c>
      <c r="BL116" s="379"/>
      <c r="BM116" s="376" t="s">
        <v>1602</v>
      </c>
      <c r="BN116">
        <v>95600</v>
      </c>
      <c r="BO116">
        <v>69420</v>
      </c>
      <c r="BP116">
        <v>262628</v>
      </c>
      <c r="BQ116">
        <v>864375</v>
      </c>
      <c r="BS116">
        <v>28400</v>
      </c>
      <c r="BU116">
        <v>1968</v>
      </c>
      <c r="BW116">
        <v>4590</v>
      </c>
      <c r="BX116">
        <v>4215</v>
      </c>
      <c r="BY116">
        <v>93535</v>
      </c>
      <c r="BZ116">
        <v>3313</v>
      </c>
      <c r="CA116">
        <v>150427</v>
      </c>
      <c r="CB116" s="379">
        <v>138</v>
      </c>
      <c r="CC116" s="379">
        <v>134</v>
      </c>
      <c r="CD116" s="379">
        <v>118</v>
      </c>
      <c r="CE116" s="379">
        <v>106</v>
      </c>
      <c r="CF116" s="379" t="s">
        <v>3</v>
      </c>
      <c r="CG116" s="379">
        <v>150</v>
      </c>
      <c r="CH116" s="379" t="s">
        <v>3</v>
      </c>
      <c r="CI116" s="379">
        <v>156</v>
      </c>
      <c r="CJ116" s="379" t="s">
        <v>3</v>
      </c>
      <c r="CK116" s="379">
        <v>148</v>
      </c>
      <c r="CL116" s="379">
        <v>152</v>
      </c>
      <c r="CM116" s="379">
        <v>135</v>
      </c>
      <c r="CN116" s="379">
        <v>159</v>
      </c>
      <c r="CO116" s="379">
        <f t="shared" si="11"/>
        <v>137</v>
      </c>
      <c r="CQ116" s="376" t="s">
        <v>1602</v>
      </c>
      <c r="CR116" s="372">
        <v>365183</v>
      </c>
      <c r="CS116" s="372">
        <v>1236298</v>
      </c>
      <c r="CT116" s="372">
        <v>292514</v>
      </c>
      <c r="CU116" s="372">
        <v>365734</v>
      </c>
      <c r="CV116" s="372">
        <v>2044995</v>
      </c>
      <c r="CW116" s="372">
        <v>74406</v>
      </c>
      <c r="CX116" s="372">
        <v>21865</v>
      </c>
      <c r="CY116" s="372">
        <v>14615</v>
      </c>
      <c r="CZ116" s="372">
        <v>39882</v>
      </c>
      <c r="DA116" s="372">
        <v>271992</v>
      </c>
      <c r="DB116" s="372">
        <v>3304</v>
      </c>
      <c r="DC116" s="372">
        <v>78389</v>
      </c>
      <c r="DD116" s="372">
        <v>65540</v>
      </c>
      <c r="DE116" s="372">
        <v>2104</v>
      </c>
      <c r="DF116" s="379">
        <v>175</v>
      </c>
      <c r="DG116" s="379">
        <v>154</v>
      </c>
      <c r="DH116" s="379">
        <v>184</v>
      </c>
      <c r="DI116" s="379">
        <v>172</v>
      </c>
      <c r="DJ116" s="379">
        <v>143</v>
      </c>
      <c r="DK116" s="379">
        <v>190</v>
      </c>
      <c r="DL116" s="379">
        <v>208</v>
      </c>
      <c r="DM116" s="379">
        <v>209</v>
      </c>
      <c r="DN116" s="379">
        <v>197</v>
      </c>
      <c r="DO116" s="379">
        <v>170</v>
      </c>
      <c r="DP116" s="379">
        <v>220</v>
      </c>
      <c r="DQ116" s="379">
        <v>197</v>
      </c>
      <c r="DR116" s="379">
        <v>205</v>
      </c>
      <c r="DS116" s="379">
        <f t="shared" si="12"/>
        <v>227</v>
      </c>
      <c r="DU116" s="376" t="s">
        <v>1602</v>
      </c>
      <c r="DV116" s="372">
        <v>197714865</v>
      </c>
      <c r="DW116" s="372">
        <v>43763524</v>
      </c>
      <c r="DX116" s="372">
        <v>1183514</v>
      </c>
      <c r="DY116" s="372">
        <v>1341546</v>
      </c>
      <c r="DZ116" s="372">
        <v>65221390</v>
      </c>
      <c r="EA116" s="372">
        <v>123115914</v>
      </c>
      <c r="EB116" s="372">
        <v>68863717</v>
      </c>
      <c r="EC116" s="372">
        <v>3101319</v>
      </c>
      <c r="ED116" s="372">
        <v>3262974</v>
      </c>
      <c r="EE116" s="372">
        <v>658596</v>
      </c>
      <c r="EF116" s="372">
        <v>1825412</v>
      </c>
      <c r="EG116" s="372">
        <v>18165260</v>
      </c>
      <c r="EH116" s="372">
        <v>6431027</v>
      </c>
      <c r="EI116" s="372">
        <f t="shared" si="7"/>
        <v>5251097</v>
      </c>
      <c r="EJ116" s="379">
        <v>88</v>
      </c>
      <c r="EK116" s="379">
        <v>116</v>
      </c>
      <c r="EL116" s="379">
        <v>176</v>
      </c>
      <c r="EM116" s="379">
        <v>180</v>
      </c>
      <c r="EN116" s="379">
        <v>106</v>
      </c>
      <c r="EO116" s="379">
        <v>102</v>
      </c>
      <c r="EP116" s="379">
        <v>110</v>
      </c>
      <c r="EQ116" s="379">
        <v>163</v>
      </c>
      <c r="ER116" s="379">
        <v>166</v>
      </c>
      <c r="ES116" s="379">
        <v>182</v>
      </c>
      <c r="ET116" s="379">
        <v>171</v>
      </c>
      <c r="EU116" s="379">
        <v>143</v>
      </c>
      <c r="EV116" s="379">
        <v>160</v>
      </c>
      <c r="EW116" s="379">
        <f t="shared" si="13"/>
        <v>162</v>
      </c>
    </row>
    <row r="117" spans="1:153" x14ac:dyDescent="0.3">
      <c r="A117" s="371" t="s">
        <v>1952</v>
      </c>
      <c r="B117" s="371" t="s">
        <v>686</v>
      </c>
      <c r="C117" s="371" t="s">
        <v>1953</v>
      </c>
      <c r="E117" s="376" t="str">
        <f t="shared" si="8"/>
        <v>كيب فيردي (الرأس الاخضر) Cape Verde</v>
      </c>
      <c r="F117" s="372">
        <v>1122937</v>
      </c>
      <c r="G117" s="372"/>
      <c r="H117" s="372">
        <v>164080</v>
      </c>
      <c r="I117" s="372"/>
      <c r="J117" s="372"/>
      <c r="K117" s="372">
        <v>339044</v>
      </c>
      <c r="L117" s="372">
        <v>515303</v>
      </c>
      <c r="M117" s="372">
        <v>250435</v>
      </c>
      <c r="N117" s="372">
        <v>818052</v>
      </c>
      <c r="O117" s="372">
        <v>70092</v>
      </c>
      <c r="P117" s="372">
        <v>218503</v>
      </c>
      <c r="Q117" s="372">
        <v>301455</v>
      </c>
      <c r="R117" s="372">
        <v>154551</v>
      </c>
      <c r="S117" s="372">
        <v>9855502</v>
      </c>
      <c r="T117" s="379">
        <v>150</v>
      </c>
      <c r="U117" s="379" t="s">
        <v>3</v>
      </c>
      <c r="V117" s="379">
        <v>178</v>
      </c>
      <c r="W117" s="379" t="s">
        <v>3</v>
      </c>
      <c r="X117" s="379" t="s">
        <v>3</v>
      </c>
      <c r="Y117" s="379">
        <v>167</v>
      </c>
      <c r="Z117" s="379">
        <v>163</v>
      </c>
      <c r="AA117" s="379">
        <v>170</v>
      </c>
      <c r="AB117" s="379">
        <v>155</v>
      </c>
      <c r="AC117" s="379">
        <v>176</v>
      </c>
      <c r="AD117" s="379">
        <v>168</v>
      </c>
      <c r="AE117" s="379">
        <v>163</v>
      </c>
      <c r="AF117" s="379">
        <v>173</v>
      </c>
      <c r="AG117" s="379">
        <f t="shared" si="9"/>
        <v>136</v>
      </c>
      <c r="AH117" s="379"/>
      <c r="AI117" s="376" t="s">
        <v>1627</v>
      </c>
      <c r="AJ117">
        <v>1122937</v>
      </c>
      <c r="AL117">
        <v>164080</v>
      </c>
      <c r="AO117">
        <v>339044</v>
      </c>
      <c r="AP117">
        <v>494783</v>
      </c>
      <c r="AQ117">
        <v>250435</v>
      </c>
      <c r="AR117">
        <v>818052</v>
      </c>
      <c r="AS117">
        <v>70092</v>
      </c>
      <c r="AT117">
        <v>218503</v>
      </c>
      <c r="AU117">
        <v>301455</v>
      </c>
      <c r="AV117">
        <v>154551</v>
      </c>
      <c r="AW117">
        <v>9853855</v>
      </c>
      <c r="AX117" s="379">
        <v>150</v>
      </c>
      <c r="AY117" s="379" t="s">
        <v>3</v>
      </c>
      <c r="AZ117" s="379">
        <v>177</v>
      </c>
      <c r="BA117" s="379" t="s">
        <v>3</v>
      </c>
      <c r="BB117" s="379" t="s">
        <v>3</v>
      </c>
      <c r="BC117" s="379">
        <v>163</v>
      </c>
      <c r="BD117" s="379">
        <v>159</v>
      </c>
      <c r="BE117" s="379">
        <v>167</v>
      </c>
      <c r="BF117" s="379">
        <v>151</v>
      </c>
      <c r="BG117" s="379">
        <v>175</v>
      </c>
      <c r="BH117" s="379">
        <v>166</v>
      </c>
      <c r="BI117" s="379">
        <v>163</v>
      </c>
      <c r="BJ117" s="379">
        <v>172</v>
      </c>
      <c r="BK117" s="379">
        <f t="shared" si="10"/>
        <v>130</v>
      </c>
      <c r="BL117" s="379"/>
      <c r="BM117" s="376" t="s">
        <v>1627</v>
      </c>
      <c r="BT117">
        <v>20520</v>
      </c>
      <c r="CA117">
        <v>1647</v>
      </c>
      <c r="CB117" s="379" t="s">
        <v>3</v>
      </c>
      <c r="CC117" s="379" t="s">
        <v>3</v>
      </c>
      <c r="CD117" s="379" t="s">
        <v>3</v>
      </c>
      <c r="CE117" s="379" t="s">
        <v>3</v>
      </c>
      <c r="CF117" s="379" t="s">
        <v>3</v>
      </c>
      <c r="CG117" s="379" t="s">
        <v>3</v>
      </c>
      <c r="CH117" s="379">
        <v>148</v>
      </c>
      <c r="CI117" s="379" t="s">
        <v>3</v>
      </c>
      <c r="CJ117" s="379" t="s">
        <v>3</v>
      </c>
      <c r="CK117" s="379" t="s">
        <v>3</v>
      </c>
      <c r="CL117" s="379" t="s">
        <v>3</v>
      </c>
      <c r="CM117" s="379" t="s">
        <v>3</v>
      </c>
      <c r="CN117" s="379" t="s">
        <v>3</v>
      </c>
      <c r="CO117" s="379">
        <f t="shared" si="11"/>
        <v>165</v>
      </c>
      <c r="CQ117" s="376" t="s">
        <v>1627</v>
      </c>
      <c r="CR117" s="372"/>
      <c r="CS117" s="372">
        <v>40988</v>
      </c>
      <c r="CT117" s="372">
        <v>1004</v>
      </c>
      <c r="CU117" s="372">
        <v>435</v>
      </c>
      <c r="CV117" s="372">
        <v>79</v>
      </c>
      <c r="CW117" s="372">
        <v>9028</v>
      </c>
      <c r="CX117" s="372">
        <v>38254</v>
      </c>
      <c r="CY117" s="372">
        <v>11977</v>
      </c>
      <c r="CZ117" s="372"/>
      <c r="DA117" s="372">
        <v>5892</v>
      </c>
      <c r="DB117" s="372"/>
      <c r="DC117" s="372">
        <v>7788</v>
      </c>
      <c r="DD117" s="372">
        <v>81383</v>
      </c>
      <c r="DE117" s="372">
        <v>17136</v>
      </c>
      <c r="DF117" s="379" t="s">
        <v>3</v>
      </c>
      <c r="DG117" s="379">
        <v>199</v>
      </c>
      <c r="DH117" s="379">
        <v>216</v>
      </c>
      <c r="DI117" s="379">
        <v>222</v>
      </c>
      <c r="DJ117" s="379">
        <v>219</v>
      </c>
      <c r="DK117" s="379">
        <v>207</v>
      </c>
      <c r="DL117" s="379">
        <v>204</v>
      </c>
      <c r="DM117" s="379">
        <v>212</v>
      </c>
      <c r="DN117" s="379" t="s">
        <v>3</v>
      </c>
      <c r="DO117" s="379">
        <v>209</v>
      </c>
      <c r="DP117" s="379" t="s">
        <v>3</v>
      </c>
      <c r="DQ117" s="379">
        <v>220</v>
      </c>
      <c r="DR117" s="379">
        <v>198</v>
      </c>
      <c r="DS117" s="379">
        <f t="shared" si="12"/>
        <v>216</v>
      </c>
      <c r="DU117" s="376" t="s">
        <v>1627</v>
      </c>
      <c r="DV117" s="372">
        <v>1122937</v>
      </c>
      <c r="DW117" s="372">
        <v>40988</v>
      </c>
      <c r="DX117" s="372">
        <v>165084</v>
      </c>
      <c r="DY117" s="372">
        <v>435</v>
      </c>
      <c r="DZ117" s="372">
        <v>79</v>
      </c>
      <c r="EA117" s="372">
        <v>348072</v>
      </c>
      <c r="EB117" s="372">
        <v>553557</v>
      </c>
      <c r="EC117" s="372">
        <v>262412</v>
      </c>
      <c r="ED117" s="372">
        <v>818052</v>
      </c>
      <c r="EE117" s="372">
        <v>75984</v>
      </c>
      <c r="EF117" s="372">
        <v>218503</v>
      </c>
      <c r="EG117" s="372">
        <v>309243</v>
      </c>
      <c r="EH117" s="372">
        <v>235934</v>
      </c>
      <c r="EI117" s="372">
        <f t="shared" si="7"/>
        <v>9872638</v>
      </c>
      <c r="EJ117" s="379">
        <v>182</v>
      </c>
      <c r="EK117" s="379">
        <v>211</v>
      </c>
      <c r="EL117" s="379">
        <v>209</v>
      </c>
      <c r="EM117" s="379">
        <v>224</v>
      </c>
      <c r="EN117" s="379">
        <v>221</v>
      </c>
      <c r="EO117" s="379">
        <v>190</v>
      </c>
      <c r="EP117" s="379">
        <v>185</v>
      </c>
      <c r="EQ117" s="379">
        <v>196</v>
      </c>
      <c r="ER117" s="379">
        <v>180</v>
      </c>
      <c r="ES117" s="379">
        <v>202</v>
      </c>
      <c r="ET117" s="379">
        <v>186</v>
      </c>
      <c r="EU117" s="379">
        <v>192</v>
      </c>
      <c r="EV117" s="379">
        <v>198</v>
      </c>
      <c r="EW117" s="379">
        <f t="shared" si="13"/>
        <v>152</v>
      </c>
    </row>
    <row r="118" spans="1:153" x14ac:dyDescent="0.3">
      <c r="A118" s="371" t="s">
        <v>1954</v>
      </c>
      <c r="B118" s="371" t="s">
        <v>624</v>
      </c>
      <c r="C118" s="371" t="s">
        <v>1955</v>
      </c>
      <c r="E118" s="376" t="str">
        <f t="shared" si="8"/>
        <v>إريتريا Eritrea</v>
      </c>
      <c r="F118" s="372">
        <v>106111441</v>
      </c>
      <c r="G118" s="372">
        <v>80311153</v>
      </c>
      <c r="H118" s="372">
        <v>75283566</v>
      </c>
      <c r="I118" s="372">
        <v>28183996</v>
      </c>
      <c r="J118" s="372">
        <v>62362733</v>
      </c>
      <c r="K118" s="372">
        <v>15982412</v>
      </c>
      <c r="L118" s="372">
        <v>23386370</v>
      </c>
      <c r="M118" s="372">
        <v>10257263</v>
      </c>
      <c r="N118" s="372">
        <v>50099187</v>
      </c>
      <c r="O118" s="372">
        <v>25081178</v>
      </c>
      <c r="P118" s="372">
        <v>21011979</v>
      </c>
      <c r="Q118" s="372">
        <v>14638858</v>
      </c>
      <c r="R118" s="372">
        <v>50227733</v>
      </c>
      <c r="S118" s="372">
        <v>11645432</v>
      </c>
      <c r="T118" s="379">
        <v>73</v>
      </c>
      <c r="U118" s="379">
        <v>85</v>
      </c>
      <c r="V118" s="379">
        <v>92</v>
      </c>
      <c r="W118" s="379">
        <v>100</v>
      </c>
      <c r="X118" s="379">
        <v>86</v>
      </c>
      <c r="Y118" s="379">
        <v>118</v>
      </c>
      <c r="Z118" s="379">
        <v>108</v>
      </c>
      <c r="AA118" s="379">
        <v>123</v>
      </c>
      <c r="AB118" s="379">
        <v>91</v>
      </c>
      <c r="AC118" s="379">
        <v>116</v>
      </c>
      <c r="AD118" s="379">
        <v>120</v>
      </c>
      <c r="AE118" s="379">
        <v>127</v>
      </c>
      <c r="AF118" s="379">
        <v>100</v>
      </c>
      <c r="AG118" s="379">
        <f t="shared" si="9"/>
        <v>132</v>
      </c>
      <c r="AH118" s="379"/>
      <c r="AI118" s="376" t="s">
        <v>1376</v>
      </c>
      <c r="AJ118">
        <v>23470388</v>
      </c>
      <c r="AK118">
        <v>9021397</v>
      </c>
      <c r="AL118">
        <v>11217244</v>
      </c>
      <c r="AM118">
        <v>5180317</v>
      </c>
      <c r="AN118">
        <v>5019756</v>
      </c>
      <c r="AO118">
        <v>3813101</v>
      </c>
      <c r="AP118">
        <v>12073159</v>
      </c>
      <c r="AQ118">
        <v>3950364</v>
      </c>
      <c r="AR118">
        <v>40202195</v>
      </c>
      <c r="AS118">
        <v>18399412</v>
      </c>
      <c r="AT118">
        <v>15295099</v>
      </c>
      <c r="AU118">
        <v>10704351</v>
      </c>
      <c r="AV118">
        <v>45837254</v>
      </c>
      <c r="AW118">
        <v>6253032</v>
      </c>
      <c r="AX118" s="379">
        <v>93</v>
      </c>
      <c r="AY118" s="379">
        <v>116</v>
      </c>
      <c r="AZ118" s="379">
        <v>114</v>
      </c>
      <c r="BA118" s="379">
        <v>129</v>
      </c>
      <c r="BB118" s="379">
        <v>131</v>
      </c>
      <c r="BC118" s="379">
        <v>135</v>
      </c>
      <c r="BD118" s="379">
        <v>119</v>
      </c>
      <c r="BE118" s="379">
        <v>136</v>
      </c>
      <c r="BF118" s="379">
        <v>90</v>
      </c>
      <c r="BG118" s="379">
        <v>118</v>
      </c>
      <c r="BH118" s="379">
        <v>119</v>
      </c>
      <c r="BI118" s="379">
        <v>126</v>
      </c>
      <c r="BJ118" s="379">
        <v>98</v>
      </c>
      <c r="BK118" s="379">
        <f t="shared" si="10"/>
        <v>134</v>
      </c>
      <c r="BL118" s="379"/>
      <c r="BM118" s="376" t="s">
        <v>1376</v>
      </c>
      <c r="BN118">
        <v>82641053</v>
      </c>
      <c r="BO118">
        <v>71289756</v>
      </c>
      <c r="BP118">
        <v>64066322</v>
      </c>
      <c r="BQ118">
        <v>23003679</v>
      </c>
      <c r="BR118">
        <v>57342977</v>
      </c>
      <c r="BS118">
        <v>12169311</v>
      </c>
      <c r="BT118">
        <v>11313211</v>
      </c>
      <c r="BU118">
        <v>6306899</v>
      </c>
      <c r="BV118">
        <v>9896992</v>
      </c>
      <c r="BW118">
        <v>6681766</v>
      </c>
      <c r="BX118">
        <v>5716880</v>
      </c>
      <c r="BY118">
        <v>3934507</v>
      </c>
      <c r="BZ118">
        <v>4390479</v>
      </c>
      <c r="CA118">
        <v>5392400</v>
      </c>
      <c r="CB118" s="379">
        <v>29</v>
      </c>
      <c r="CC118" s="379">
        <v>34</v>
      </c>
      <c r="CD118" s="379">
        <v>40</v>
      </c>
      <c r="CE118" s="379">
        <v>55</v>
      </c>
      <c r="CF118" s="379">
        <v>35</v>
      </c>
      <c r="CG118" s="379">
        <v>59</v>
      </c>
      <c r="CH118" s="379">
        <v>63</v>
      </c>
      <c r="CI118" s="379">
        <v>73</v>
      </c>
      <c r="CJ118" s="379">
        <v>60</v>
      </c>
      <c r="CK118" s="379">
        <v>76</v>
      </c>
      <c r="CL118" s="379">
        <v>77</v>
      </c>
      <c r="CM118" s="379">
        <v>84</v>
      </c>
      <c r="CN118" s="379">
        <v>84</v>
      </c>
      <c r="CO118" s="379">
        <f t="shared" si="11"/>
        <v>90</v>
      </c>
      <c r="CQ118" s="376" t="s">
        <v>1376</v>
      </c>
      <c r="CR118" s="372">
        <v>853137</v>
      </c>
      <c r="CS118" s="372">
        <v>1264431</v>
      </c>
      <c r="CT118" s="372">
        <v>2732221</v>
      </c>
      <c r="CU118" s="372">
        <v>2264015</v>
      </c>
      <c r="CV118" s="372">
        <v>64171</v>
      </c>
      <c r="CW118" s="372">
        <v>896297</v>
      </c>
      <c r="CX118" s="372">
        <v>534505</v>
      </c>
      <c r="CY118" s="372"/>
      <c r="CZ118" s="372">
        <v>453067</v>
      </c>
      <c r="DA118" s="372">
        <v>8192</v>
      </c>
      <c r="DB118" s="372">
        <v>141306</v>
      </c>
      <c r="DC118" s="372">
        <v>237824</v>
      </c>
      <c r="DD118" s="372">
        <v>754678</v>
      </c>
      <c r="DE118" s="372">
        <v>4106443</v>
      </c>
      <c r="DF118" s="379">
        <v>163</v>
      </c>
      <c r="DG118" s="379">
        <v>153</v>
      </c>
      <c r="DH118" s="379">
        <v>136</v>
      </c>
      <c r="DI118" s="379">
        <v>144</v>
      </c>
      <c r="DJ118" s="379">
        <v>189</v>
      </c>
      <c r="DK118" s="379">
        <v>151</v>
      </c>
      <c r="DL118" s="379">
        <v>166</v>
      </c>
      <c r="DM118" s="379" t="s">
        <v>3</v>
      </c>
      <c r="DN118" s="379">
        <v>163</v>
      </c>
      <c r="DO118" s="379">
        <v>205</v>
      </c>
      <c r="DP118" s="379">
        <v>172</v>
      </c>
      <c r="DQ118" s="379">
        <v>181</v>
      </c>
      <c r="DR118" s="379">
        <v>166</v>
      </c>
      <c r="DS118" s="379">
        <f t="shared" si="12"/>
        <v>136</v>
      </c>
      <c r="DU118" s="376" t="s">
        <v>1376</v>
      </c>
      <c r="DV118" s="372">
        <v>106964578</v>
      </c>
      <c r="DW118" s="372">
        <v>81575584</v>
      </c>
      <c r="DX118" s="372">
        <v>78015787</v>
      </c>
      <c r="DY118" s="372">
        <v>30448011</v>
      </c>
      <c r="DZ118" s="372">
        <v>62426904</v>
      </c>
      <c r="EA118" s="372">
        <v>16878709</v>
      </c>
      <c r="EB118" s="372">
        <v>23920875</v>
      </c>
      <c r="EC118" s="372">
        <v>10257263</v>
      </c>
      <c r="ED118" s="372">
        <v>50552254</v>
      </c>
      <c r="EE118" s="372">
        <v>25089370</v>
      </c>
      <c r="EF118" s="372">
        <v>21153285</v>
      </c>
      <c r="EG118" s="372">
        <v>14876682</v>
      </c>
      <c r="EH118" s="372">
        <v>50982411</v>
      </c>
      <c r="EI118" s="372">
        <f t="shared" si="7"/>
        <v>15751875</v>
      </c>
      <c r="EJ118" s="379">
        <v>97</v>
      </c>
      <c r="EK118" s="379">
        <v>106</v>
      </c>
      <c r="EL118" s="379">
        <v>107</v>
      </c>
      <c r="EM118" s="379">
        <v>121</v>
      </c>
      <c r="EN118" s="379">
        <v>107</v>
      </c>
      <c r="EO118" s="379">
        <v>132</v>
      </c>
      <c r="EP118" s="379">
        <v>133</v>
      </c>
      <c r="EQ118" s="379">
        <v>144</v>
      </c>
      <c r="ER118" s="379">
        <v>118</v>
      </c>
      <c r="ES118" s="379">
        <v>138</v>
      </c>
      <c r="ET118" s="379">
        <v>139</v>
      </c>
      <c r="EU118" s="379">
        <v>146</v>
      </c>
      <c r="EV118" s="379">
        <v>125</v>
      </c>
      <c r="EW118" s="379">
        <f t="shared" si="13"/>
        <v>143</v>
      </c>
    </row>
    <row r="119" spans="1:153" x14ac:dyDescent="0.3">
      <c r="A119" s="371" t="s">
        <v>1956</v>
      </c>
      <c r="B119" s="371" t="s">
        <v>507</v>
      </c>
      <c r="C119" s="371" t="s">
        <v>1957</v>
      </c>
      <c r="E119" s="376" t="str">
        <f t="shared" si="8"/>
        <v>بوركينا فاسو Burkina Faso</v>
      </c>
      <c r="F119" s="372">
        <v>14136290</v>
      </c>
      <c r="G119" s="372">
        <v>12781543</v>
      </c>
      <c r="H119" s="372">
        <v>12585434</v>
      </c>
      <c r="I119" s="372">
        <v>3963794</v>
      </c>
      <c r="J119" s="372">
        <v>9339307</v>
      </c>
      <c r="K119" s="372">
        <v>17104084</v>
      </c>
      <c r="L119" s="372">
        <v>5012842</v>
      </c>
      <c r="M119" s="372">
        <v>8158290</v>
      </c>
      <c r="N119" s="372">
        <v>2559660</v>
      </c>
      <c r="O119" s="372">
        <v>2210647</v>
      </c>
      <c r="P119" s="372">
        <v>4657869</v>
      </c>
      <c r="Q119" s="372">
        <v>4289590</v>
      </c>
      <c r="R119" s="372">
        <v>8953248</v>
      </c>
      <c r="S119" s="372">
        <v>16980051</v>
      </c>
      <c r="T119" s="379">
        <v>108</v>
      </c>
      <c r="U119" s="379">
        <v>120</v>
      </c>
      <c r="V119" s="379">
        <v>119</v>
      </c>
      <c r="W119" s="379">
        <v>140</v>
      </c>
      <c r="X119" s="379">
        <v>121</v>
      </c>
      <c r="Y119" s="379">
        <v>115</v>
      </c>
      <c r="Z119" s="379">
        <v>140</v>
      </c>
      <c r="AA119" s="379">
        <v>125</v>
      </c>
      <c r="AB119" s="379">
        <v>142</v>
      </c>
      <c r="AC119" s="379">
        <v>149</v>
      </c>
      <c r="AD119" s="379">
        <v>139</v>
      </c>
      <c r="AE119" s="379">
        <v>144</v>
      </c>
      <c r="AF119" s="379">
        <v>137</v>
      </c>
      <c r="AG119" s="379">
        <f t="shared" si="9"/>
        <v>123</v>
      </c>
      <c r="AH119" s="379"/>
      <c r="AI119" s="376" t="s">
        <v>1565</v>
      </c>
      <c r="AJ119">
        <v>13759486</v>
      </c>
      <c r="AK119">
        <v>11708678</v>
      </c>
      <c r="AL119">
        <v>9836237</v>
      </c>
      <c r="AM119">
        <v>3281712</v>
      </c>
      <c r="AN119">
        <v>4481359</v>
      </c>
      <c r="AO119">
        <v>7799718</v>
      </c>
      <c r="AP119">
        <v>4402336</v>
      </c>
      <c r="AQ119">
        <v>7506060</v>
      </c>
      <c r="AR119">
        <v>2316600</v>
      </c>
      <c r="AS119">
        <v>1580987</v>
      </c>
      <c r="AT119">
        <v>2212761</v>
      </c>
      <c r="AU119">
        <v>3802581</v>
      </c>
      <c r="AV119">
        <v>8717138</v>
      </c>
      <c r="AW119">
        <v>16902946</v>
      </c>
      <c r="AX119" s="379">
        <v>102</v>
      </c>
      <c r="AY119" s="379">
        <v>112</v>
      </c>
      <c r="AZ119" s="379">
        <v>117</v>
      </c>
      <c r="BA119" s="379">
        <v>138</v>
      </c>
      <c r="BB119" s="379">
        <v>134</v>
      </c>
      <c r="BC119" s="379">
        <v>123</v>
      </c>
      <c r="BD119" s="379">
        <v>136</v>
      </c>
      <c r="BE119" s="379">
        <v>125</v>
      </c>
      <c r="BF119" s="379">
        <v>142</v>
      </c>
      <c r="BG119" s="379">
        <v>153</v>
      </c>
      <c r="BH119" s="379">
        <v>148</v>
      </c>
      <c r="BI119" s="379">
        <v>143</v>
      </c>
      <c r="BJ119" s="379">
        <v>132</v>
      </c>
      <c r="BK119" s="379">
        <f t="shared" si="10"/>
        <v>118</v>
      </c>
      <c r="BL119" s="379"/>
      <c r="BM119" s="376" t="s">
        <v>1565</v>
      </c>
      <c r="BN119">
        <v>376804</v>
      </c>
      <c r="BO119">
        <v>1072865</v>
      </c>
      <c r="BP119">
        <v>2749197</v>
      </c>
      <c r="BQ119">
        <v>682082</v>
      </c>
      <c r="BR119">
        <v>4857948</v>
      </c>
      <c r="BS119">
        <v>9304366</v>
      </c>
      <c r="BT119">
        <v>610506</v>
      </c>
      <c r="BU119">
        <v>652230</v>
      </c>
      <c r="BV119">
        <v>243060</v>
      </c>
      <c r="BW119">
        <v>629660</v>
      </c>
      <c r="BX119">
        <v>2445108</v>
      </c>
      <c r="BY119">
        <v>487009</v>
      </c>
      <c r="BZ119">
        <v>236110</v>
      </c>
      <c r="CA119">
        <v>77105</v>
      </c>
      <c r="CB119" s="379">
        <v>112</v>
      </c>
      <c r="CC119" s="379">
        <v>97</v>
      </c>
      <c r="CD119" s="379">
        <v>87</v>
      </c>
      <c r="CE119" s="379">
        <v>110</v>
      </c>
      <c r="CF119" s="379">
        <v>71</v>
      </c>
      <c r="CG119" s="379">
        <v>65</v>
      </c>
      <c r="CH119" s="379">
        <v>115</v>
      </c>
      <c r="CI119" s="379">
        <v>110</v>
      </c>
      <c r="CJ119" s="379">
        <v>117</v>
      </c>
      <c r="CK119" s="379">
        <v>102</v>
      </c>
      <c r="CL119" s="379">
        <v>93</v>
      </c>
      <c r="CM119" s="379">
        <v>117</v>
      </c>
      <c r="CN119" s="379">
        <v>129</v>
      </c>
      <c r="CO119" s="379">
        <f t="shared" si="11"/>
        <v>146</v>
      </c>
      <c r="CQ119" s="376" t="s">
        <v>1565</v>
      </c>
      <c r="CR119" s="372">
        <v>5958</v>
      </c>
      <c r="CS119" s="372">
        <v>26071</v>
      </c>
      <c r="CT119" s="372">
        <v>192472</v>
      </c>
      <c r="CU119" s="372">
        <v>530</v>
      </c>
      <c r="CV119" s="372">
        <v>92499</v>
      </c>
      <c r="CW119" s="372">
        <v>28070</v>
      </c>
      <c r="CX119" s="372">
        <v>14420</v>
      </c>
      <c r="CY119" s="372">
        <v>64934</v>
      </c>
      <c r="CZ119" s="372">
        <v>76773</v>
      </c>
      <c r="DA119" s="372">
        <v>65768</v>
      </c>
      <c r="DB119" s="372">
        <v>104949</v>
      </c>
      <c r="DC119" s="372">
        <v>158166</v>
      </c>
      <c r="DD119" s="372">
        <v>1603424</v>
      </c>
      <c r="DE119" s="372">
        <v>56095</v>
      </c>
      <c r="DF119" s="379">
        <v>213</v>
      </c>
      <c r="DG119" s="379">
        <v>204</v>
      </c>
      <c r="DH119" s="379">
        <v>187</v>
      </c>
      <c r="DI119" s="379">
        <v>221</v>
      </c>
      <c r="DJ119" s="379">
        <v>183</v>
      </c>
      <c r="DK119" s="379">
        <v>199</v>
      </c>
      <c r="DL119" s="379">
        <v>211</v>
      </c>
      <c r="DM119" s="379">
        <v>196</v>
      </c>
      <c r="DN119" s="379">
        <v>191</v>
      </c>
      <c r="DO119" s="379">
        <v>185</v>
      </c>
      <c r="DP119" s="379">
        <v>180</v>
      </c>
      <c r="DQ119" s="379">
        <v>186</v>
      </c>
      <c r="DR119" s="379">
        <v>157</v>
      </c>
      <c r="DS119" s="379">
        <f t="shared" si="12"/>
        <v>203</v>
      </c>
      <c r="DU119" s="376" t="s">
        <v>1565</v>
      </c>
      <c r="DV119" s="372">
        <v>14142248</v>
      </c>
      <c r="DW119" s="372">
        <v>12807614</v>
      </c>
      <c r="DX119" s="372">
        <v>12777906</v>
      </c>
      <c r="DY119" s="372">
        <v>3964324</v>
      </c>
      <c r="DZ119" s="372">
        <v>9431806</v>
      </c>
      <c r="EA119" s="372">
        <v>17132154</v>
      </c>
      <c r="EB119" s="372">
        <v>5027262</v>
      </c>
      <c r="EC119" s="372">
        <v>8223224</v>
      </c>
      <c r="ED119" s="372">
        <v>2636433</v>
      </c>
      <c r="EE119" s="372">
        <v>2276415</v>
      </c>
      <c r="EF119" s="372">
        <v>4762818</v>
      </c>
      <c r="EG119" s="372">
        <v>4447756</v>
      </c>
      <c r="EH119" s="372">
        <v>10556672</v>
      </c>
      <c r="EI119" s="372">
        <f t="shared" si="7"/>
        <v>17036146</v>
      </c>
      <c r="EJ119" s="379">
        <v>136</v>
      </c>
      <c r="EK119" s="379">
        <v>143</v>
      </c>
      <c r="EL119" s="379">
        <v>141</v>
      </c>
      <c r="EM119" s="379">
        <v>165</v>
      </c>
      <c r="EN119" s="379">
        <v>147</v>
      </c>
      <c r="EO119" s="379">
        <v>130</v>
      </c>
      <c r="EP119" s="379">
        <v>160</v>
      </c>
      <c r="EQ119" s="379">
        <v>149</v>
      </c>
      <c r="ER119" s="379">
        <v>169</v>
      </c>
      <c r="ES119" s="379">
        <v>170</v>
      </c>
      <c r="ET119" s="379">
        <v>160</v>
      </c>
      <c r="EU119" s="379">
        <v>162</v>
      </c>
      <c r="EV119" s="379">
        <v>150</v>
      </c>
      <c r="EW119" s="379">
        <f t="shared" si="13"/>
        <v>142</v>
      </c>
    </row>
    <row r="120" spans="1:153" x14ac:dyDescent="0.3">
      <c r="A120" s="371" t="s">
        <v>1958</v>
      </c>
      <c r="B120" s="371" t="s">
        <v>70</v>
      </c>
      <c r="C120" s="371" t="s">
        <v>1959</v>
      </c>
      <c r="E120" s="376" t="str">
        <f t="shared" si="8"/>
        <v>كونجو Congo</v>
      </c>
      <c r="F120" s="372">
        <v>18261896</v>
      </c>
      <c r="G120" s="372">
        <v>15458446</v>
      </c>
      <c r="H120" s="372">
        <v>19646659</v>
      </c>
      <c r="I120" s="372">
        <v>6956192</v>
      </c>
      <c r="J120" s="372">
        <v>6462014</v>
      </c>
      <c r="K120" s="372">
        <v>19910271</v>
      </c>
      <c r="L120" s="372">
        <v>23136560</v>
      </c>
      <c r="M120" s="372">
        <v>18955020</v>
      </c>
      <c r="N120" s="372">
        <v>14534400</v>
      </c>
      <c r="O120" s="372">
        <v>43016979</v>
      </c>
      <c r="P120" s="372">
        <v>36529551</v>
      </c>
      <c r="Q120" s="372">
        <v>18028342</v>
      </c>
      <c r="R120" s="372">
        <v>13981794</v>
      </c>
      <c r="S120" s="372">
        <v>34077116</v>
      </c>
      <c r="T120" s="379">
        <v>101</v>
      </c>
      <c r="U120" s="379">
        <v>118</v>
      </c>
      <c r="V120" s="379">
        <v>111</v>
      </c>
      <c r="W120" s="379">
        <v>130</v>
      </c>
      <c r="X120" s="379">
        <v>130</v>
      </c>
      <c r="Y120" s="379">
        <v>110</v>
      </c>
      <c r="Z120" s="379">
        <v>110</v>
      </c>
      <c r="AA120" s="379">
        <v>106</v>
      </c>
      <c r="AB120" s="379">
        <v>114</v>
      </c>
      <c r="AC120" s="379">
        <v>101</v>
      </c>
      <c r="AD120" s="379">
        <v>109</v>
      </c>
      <c r="AE120" s="379">
        <v>122</v>
      </c>
      <c r="AF120" s="379">
        <v>128</v>
      </c>
      <c r="AG120" s="379">
        <f t="shared" si="9"/>
        <v>111</v>
      </c>
      <c r="AH120" s="379"/>
      <c r="AI120" s="376" t="s">
        <v>1437</v>
      </c>
      <c r="AJ120">
        <v>18259896</v>
      </c>
      <c r="AK120">
        <v>15159761</v>
      </c>
      <c r="AL120">
        <v>12599386</v>
      </c>
      <c r="AM120">
        <v>6522829</v>
      </c>
      <c r="AN120">
        <v>5280374</v>
      </c>
      <c r="AO120">
        <v>17331649</v>
      </c>
      <c r="AP120">
        <v>23086280</v>
      </c>
      <c r="AQ120">
        <v>18857420</v>
      </c>
      <c r="AR120">
        <v>14350193</v>
      </c>
      <c r="AS120">
        <v>42550042</v>
      </c>
      <c r="AT120">
        <v>35449348</v>
      </c>
      <c r="AU120">
        <v>17795439</v>
      </c>
      <c r="AV120">
        <v>12347571</v>
      </c>
      <c r="AW120">
        <v>34050716</v>
      </c>
      <c r="AX120" s="379">
        <v>98</v>
      </c>
      <c r="AY120" s="379">
        <v>108</v>
      </c>
      <c r="AZ120" s="379">
        <v>112</v>
      </c>
      <c r="BA120" s="379">
        <v>124</v>
      </c>
      <c r="BB120" s="379">
        <v>129</v>
      </c>
      <c r="BC120" s="379">
        <v>110</v>
      </c>
      <c r="BD120" s="379">
        <v>106</v>
      </c>
      <c r="BE120" s="379">
        <v>102</v>
      </c>
      <c r="BF120" s="379">
        <v>110</v>
      </c>
      <c r="BG120" s="379">
        <v>101</v>
      </c>
      <c r="BH120" s="379">
        <v>107</v>
      </c>
      <c r="BI120" s="379">
        <v>118</v>
      </c>
      <c r="BJ120" s="379">
        <v>124</v>
      </c>
      <c r="BK120" s="379">
        <f t="shared" si="10"/>
        <v>106</v>
      </c>
      <c r="BL120" s="379"/>
      <c r="BM120" s="376" t="s">
        <v>1437</v>
      </c>
      <c r="BN120">
        <v>2000</v>
      </c>
      <c r="BO120">
        <v>298685</v>
      </c>
      <c r="BP120">
        <v>7047273</v>
      </c>
      <c r="BQ120">
        <v>433363</v>
      </c>
      <c r="BR120">
        <v>1181640</v>
      </c>
      <c r="BS120">
        <v>2578622</v>
      </c>
      <c r="BT120">
        <v>50280</v>
      </c>
      <c r="BU120">
        <v>97600</v>
      </c>
      <c r="BV120">
        <v>184207</v>
      </c>
      <c r="BW120">
        <v>466937</v>
      </c>
      <c r="BX120">
        <v>1080203</v>
      </c>
      <c r="BY120">
        <v>232903</v>
      </c>
      <c r="BZ120">
        <v>1634223</v>
      </c>
      <c r="CA120">
        <v>26400</v>
      </c>
      <c r="CB120" s="379">
        <v>160</v>
      </c>
      <c r="CC120" s="379">
        <v>116</v>
      </c>
      <c r="CD120" s="379">
        <v>70</v>
      </c>
      <c r="CE120" s="379">
        <v>114</v>
      </c>
      <c r="CF120" s="379">
        <v>99</v>
      </c>
      <c r="CG120" s="379">
        <v>87</v>
      </c>
      <c r="CH120" s="379">
        <v>142</v>
      </c>
      <c r="CI120" s="379">
        <v>133</v>
      </c>
      <c r="CJ120" s="379">
        <v>120</v>
      </c>
      <c r="CK120" s="379">
        <v>108</v>
      </c>
      <c r="CL120" s="379">
        <v>104</v>
      </c>
      <c r="CM120" s="379">
        <v>125</v>
      </c>
      <c r="CN120" s="379">
        <v>99</v>
      </c>
      <c r="CO120" s="379">
        <f t="shared" si="11"/>
        <v>150</v>
      </c>
      <c r="CQ120" s="376" t="s">
        <v>1437</v>
      </c>
      <c r="CR120" s="372">
        <v>88798905</v>
      </c>
      <c r="CS120" s="372">
        <v>14641872</v>
      </c>
      <c r="CT120" s="372">
        <v>648637</v>
      </c>
      <c r="CU120" s="372">
        <v>5804496</v>
      </c>
      <c r="CV120" s="372">
        <v>12737931</v>
      </c>
      <c r="CW120" s="372">
        <v>456985</v>
      </c>
      <c r="CX120" s="372">
        <v>63081585</v>
      </c>
      <c r="CY120" s="372">
        <v>7230442</v>
      </c>
      <c r="CZ120" s="372">
        <v>219999</v>
      </c>
      <c r="DA120" s="372">
        <v>3093357</v>
      </c>
      <c r="DB120" s="372">
        <v>96459163</v>
      </c>
      <c r="DC120" s="372">
        <v>2414881082</v>
      </c>
      <c r="DD120" s="372">
        <v>1513762636</v>
      </c>
      <c r="DE120" s="372">
        <v>84465846</v>
      </c>
      <c r="DF120" s="379">
        <v>81</v>
      </c>
      <c r="DG120" s="379">
        <v>113</v>
      </c>
      <c r="DH120" s="379">
        <v>167</v>
      </c>
      <c r="DI120" s="379">
        <v>122</v>
      </c>
      <c r="DJ120" s="379">
        <v>114</v>
      </c>
      <c r="DK120" s="379">
        <v>166</v>
      </c>
      <c r="DL120" s="379">
        <v>88</v>
      </c>
      <c r="DM120" s="379">
        <v>121</v>
      </c>
      <c r="DN120" s="379">
        <v>172</v>
      </c>
      <c r="DO120" s="379">
        <v>141</v>
      </c>
      <c r="DP120" s="379">
        <v>92</v>
      </c>
      <c r="DQ120" s="379">
        <v>45</v>
      </c>
      <c r="DR120" s="379">
        <v>55</v>
      </c>
      <c r="DS120" s="379">
        <f t="shared" si="12"/>
        <v>98</v>
      </c>
      <c r="DU120" s="376" t="s">
        <v>1437</v>
      </c>
      <c r="DV120" s="372">
        <v>107060801</v>
      </c>
      <c r="DW120" s="372">
        <v>30100318</v>
      </c>
      <c r="DX120" s="372">
        <v>20295296</v>
      </c>
      <c r="DY120" s="372">
        <v>12760688</v>
      </c>
      <c r="DZ120" s="372">
        <v>19199945</v>
      </c>
      <c r="EA120" s="372">
        <v>20367256</v>
      </c>
      <c r="EB120" s="372">
        <v>86218145</v>
      </c>
      <c r="EC120" s="372">
        <v>26185462</v>
      </c>
      <c r="ED120" s="372">
        <v>14754399</v>
      </c>
      <c r="EE120" s="372">
        <v>46110336</v>
      </c>
      <c r="EF120" s="372">
        <v>132988714</v>
      </c>
      <c r="EG120" s="372">
        <v>2432909424</v>
      </c>
      <c r="EH120" s="372">
        <v>1527744430</v>
      </c>
      <c r="EI120" s="372">
        <f t="shared" si="7"/>
        <v>118542962</v>
      </c>
      <c r="EJ120" s="379">
        <v>96</v>
      </c>
      <c r="EK120" s="379">
        <v>122</v>
      </c>
      <c r="EL120" s="379">
        <v>134</v>
      </c>
      <c r="EM120" s="379">
        <v>140</v>
      </c>
      <c r="EN120" s="379">
        <v>125</v>
      </c>
      <c r="EO120" s="379">
        <v>128</v>
      </c>
      <c r="EP120" s="379">
        <v>109</v>
      </c>
      <c r="EQ120" s="379">
        <v>122</v>
      </c>
      <c r="ER120" s="379">
        <v>138</v>
      </c>
      <c r="ES120" s="379">
        <v>130</v>
      </c>
      <c r="ET120" s="379">
        <v>111</v>
      </c>
      <c r="EU120" s="379">
        <v>61</v>
      </c>
      <c r="EV120" s="379">
        <v>70</v>
      </c>
      <c r="EW120" s="379">
        <f t="shared" si="13"/>
        <v>115</v>
      </c>
    </row>
    <row r="121" spans="1:153" x14ac:dyDescent="0.3">
      <c r="A121" s="371" t="s">
        <v>1960</v>
      </c>
      <c r="B121" s="371" t="s">
        <v>643</v>
      </c>
      <c r="C121" s="371" t="s">
        <v>1961</v>
      </c>
      <c r="E121" s="376" t="str">
        <f t="shared" si="8"/>
        <v>غينيا بيساو Guinea-Bissau</v>
      </c>
      <c r="F121" s="372">
        <v>5056176</v>
      </c>
      <c r="G121" s="372">
        <v>6376198</v>
      </c>
      <c r="H121" s="372">
        <v>9432700</v>
      </c>
      <c r="I121" s="372">
        <v>39059957</v>
      </c>
      <c r="J121" s="372">
        <v>6342429</v>
      </c>
      <c r="K121" s="372">
        <v>13176558</v>
      </c>
      <c r="L121" s="372">
        <v>9405441</v>
      </c>
      <c r="M121" s="372">
        <v>22407321</v>
      </c>
      <c r="N121" s="372">
        <v>37613146</v>
      </c>
      <c r="O121" s="372">
        <v>73777459</v>
      </c>
      <c r="P121" s="372">
        <v>60367526</v>
      </c>
      <c r="Q121" s="372">
        <v>48445089</v>
      </c>
      <c r="R121" s="372">
        <v>10740223</v>
      </c>
      <c r="S121" s="372">
        <v>9599673</v>
      </c>
      <c r="T121" s="379">
        <v>131</v>
      </c>
      <c r="U121" s="379">
        <v>130</v>
      </c>
      <c r="V121" s="379">
        <v>125</v>
      </c>
      <c r="W121" s="379">
        <v>96</v>
      </c>
      <c r="X121" s="379">
        <v>132</v>
      </c>
      <c r="Y121" s="379">
        <v>120</v>
      </c>
      <c r="Z121" s="379">
        <v>128</v>
      </c>
      <c r="AA121" s="379">
        <v>102</v>
      </c>
      <c r="AB121" s="379">
        <v>96</v>
      </c>
      <c r="AC121" s="379">
        <v>93</v>
      </c>
      <c r="AD121" s="379">
        <v>101</v>
      </c>
      <c r="AE121" s="379">
        <v>103</v>
      </c>
      <c r="AF121" s="379">
        <v>134</v>
      </c>
      <c r="AG121" s="379">
        <f t="shared" si="9"/>
        <v>138</v>
      </c>
      <c r="AH121" s="379"/>
      <c r="AI121" s="376" t="s">
        <v>1609</v>
      </c>
      <c r="AJ121">
        <v>4951251</v>
      </c>
      <c r="AK121">
        <v>6336198</v>
      </c>
      <c r="AL121">
        <v>9187160</v>
      </c>
      <c r="AM121">
        <v>38715407</v>
      </c>
      <c r="AN121">
        <v>6217429</v>
      </c>
      <c r="AO121">
        <v>13051558</v>
      </c>
      <c r="AP121">
        <v>8515391</v>
      </c>
      <c r="AQ121">
        <v>19895445</v>
      </c>
      <c r="AR121">
        <v>37613146</v>
      </c>
      <c r="AS121">
        <v>73777459</v>
      </c>
      <c r="AT121">
        <v>57895109</v>
      </c>
      <c r="AU121">
        <v>48445089</v>
      </c>
      <c r="AV121">
        <v>10653868</v>
      </c>
      <c r="AW121">
        <v>9594552</v>
      </c>
      <c r="AX121" s="379">
        <v>124</v>
      </c>
      <c r="AY121" s="379">
        <v>126</v>
      </c>
      <c r="AZ121" s="379">
        <v>119</v>
      </c>
      <c r="BA121" s="379">
        <v>92</v>
      </c>
      <c r="BB121" s="379">
        <v>124</v>
      </c>
      <c r="BC121" s="379">
        <v>116</v>
      </c>
      <c r="BD121" s="379">
        <v>127</v>
      </c>
      <c r="BE121" s="379">
        <v>101</v>
      </c>
      <c r="BF121" s="379">
        <v>92</v>
      </c>
      <c r="BG121" s="379">
        <v>91</v>
      </c>
      <c r="BH121" s="379">
        <v>99</v>
      </c>
      <c r="BI121" s="379">
        <v>99</v>
      </c>
      <c r="BJ121" s="379">
        <v>127</v>
      </c>
      <c r="BK121" s="379">
        <f t="shared" si="10"/>
        <v>132</v>
      </c>
      <c r="BL121" s="379"/>
      <c r="BM121" s="376" t="s">
        <v>1609</v>
      </c>
      <c r="BN121">
        <v>104925</v>
      </c>
      <c r="BO121">
        <v>40000</v>
      </c>
      <c r="BP121">
        <v>245540</v>
      </c>
      <c r="BQ121">
        <v>344550</v>
      </c>
      <c r="BR121">
        <v>125000</v>
      </c>
      <c r="BS121">
        <v>125000</v>
      </c>
      <c r="BT121">
        <v>890050</v>
      </c>
      <c r="BU121">
        <v>2511876</v>
      </c>
      <c r="BX121">
        <v>2472417</v>
      </c>
      <c r="BZ121">
        <v>86355</v>
      </c>
      <c r="CA121">
        <v>5121</v>
      </c>
      <c r="CB121" s="379">
        <v>135</v>
      </c>
      <c r="CC121" s="379">
        <v>136</v>
      </c>
      <c r="CD121" s="379">
        <v>119</v>
      </c>
      <c r="CE121" s="379">
        <v>118</v>
      </c>
      <c r="CF121" s="379">
        <v>133</v>
      </c>
      <c r="CG121" s="379">
        <v>137</v>
      </c>
      <c r="CH121" s="379">
        <v>107</v>
      </c>
      <c r="CI121" s="379">
        <v>89</v>
      </c>
      <c r="CJ121" s="379" t="s">
        <v>3</v>
      </c>
      <c r="CK121" s="379" t="s">
        <v>3</v>
      </c>
      <c r="CL121" s="379">
        <v>92</v>
      </c>
      <c r="CM121" s="379" t="s">
        <v>3</v>
      </c>
      <c r="CN121" s="379">
        <v>140</v>
      </c>
      <c r="CO121" s="379">
        <f t="shared" si="11"/>
        <v>159</v>
      </c>
      <c r="CQ121" s="376" t="s">
        <v>1609</v>
      </c>
      <c r="CR121" s="372">
        <v>423373</v>
      </c>
      <c r="CS121" s="372">
        <v>16956</v>
      </c>
      <c r="CT121" s="372">
        <v>1225255</v>
      </c>
      <c r="CU121" s="372">
        <v>629</v>
      </c>
      <c r="CV121" s="372">
        <v>50505</v>
      </c>
      <c r="CW121" s="372"/>
      <c r="CX121" s="372"/>
      <c r="CY121" s="372">
        <v>5220</v>
      </c>
      <c r="CZ121" s="372">
        <v>215</v>
      </c>
      <c r="DA121" s="372"/>
      <c r="DB121" s="372"/>
      <c r="DC121" s="372">
        <v>51298</v>
      </c>
      <c r="DD121" s="372">
        <v>26635</v>
      </c>
      <c r="DE121" s="372"/>
      <c r="DF121" s="379">
        <v>172</v>
      </c>
      <c r="DG121" s="379">
        <v>210</v>
      </c>
      <c r="DH121" s="379">
        <v>155</v>
      </c>
      <c r="DI121" s="379">
        <v>220</v>
      </c>
      <c r="DJ121" s="379">
        <v>194</v>
      </c>
      <c r="DK121" s="379" t="s">
        <v>3</v>
      </c>
      <c r="DL121" s="379" t="s">
        <v>3</v>
      </c>
      <c r="DM121" s="379">
        <v>215</v>
      </c>
      <c r="DN121" s="379">
        <v>221</v>
      </c>
      <c r="DO121" s="379" t="s">
        <v>3</v>
      </c>
      <c r="DP121" s="379" t="s">
        <v>3</v>
      </c>
      <c r="DQ121" s="379">
        <v>201</v>
      </c>
      <c r="DR121" s="379">
        <v>216</v>
      </c>
      <c r="DS121" s="379" t="str">
        <f t="shared" si="12"/>
        <v/>
      </c>
      <c r="DU121" s="376" t="s">
        <v>1609</v>
      </c>
      <c r="DV121" s="372">
        <v>5479549</v>
      </c>
      <c r="DW121" s="372">
        <v>6393154</v>
      </c>
      <c r="DX121" s="372">
        <v>10657955</v>
      </c>
      <c r="DY121" s="372">
        <v>39060586</v>
      </c>
      <c r="DZ121" s="372">
        <v>6392934</v>
      </c>
      <c r="EA121" s="372">
        <v>13176558</v>
      </c>
      <c r="EB121" s="372">
        <v>9405441</v>
      </c>
      <c r="EC121" s="372">
        <v>22412541</v>
      </c>
      <c r="ED121" s="372">
        <v>37613361</v>
      </c>
      <c r="EE121" s="372">
        <v>73777459</v>
      </c>
      <c r="EF121" s="372">
        <v>60367526</v>
      </c>
      <c r="EG121" s="372">
        <v>48496387</v>
      </c>
      <c r="EH121" s="372">
        <v>10766858</v>
      </c>
      <c r="EI121" s="372">
        <f t="shared" si="7"/>
        <v>9599673</v>
      </c>
      <c r="EJ121" s="379">
        <v>162</v>
      </c>
      <c r="EK121" s="379">
        <v>153</v>
      </c>
      <c r="EL121" s="379">
        <v>146</v>
      </c>
      <c r="EM121" s="379">
        <v>117</v>
      </c>
      <c r="EN121" s="379">
        <v>156</v>
      </c>
      <c r="EO121" s="379">
        <v>137</v>
      </c>
      <c r="EP121" s="379">
        <v>148</v>
      </c>
      <c r="EQ121" s="379">
        <v>125</v>
      </c>
      <c r="ER121" s="379">
        <v>122</v>
      </c>
      <c r="ES121" s="379">
        <v>120</v>
      </c>
      <c r="ET121" s="379">
        <v>127</v>
      </c>
      <c r="EU121" s="379">
        <v>125</v>
      </c>
      <c r="EV121" s="379">
        <v>149</v>
      </c>
      <c r="EW121" s="379">
        <f t="shared" si="13"/>
        <v>155</v>
      </c>
    </row>
    <row r="122" spans="1:153" x14ac:dyDescent="0.3">
      <c r="A122" s="371" t="s">
        <v>1962</v>
      </c>
      <c r="B122" s="371" t="s">
        <v>1530</v>
      </c>
      <c r="C122" s="371" t="s">
        <v>1963</v>
      </c>
      <c r="E122" s="376" t="str">
        <f t="shared" si="8"/>
        <v>مايوتي Mayotte</v>
      </c>
      <c r="F122" s="372">
        <v>65737</v>
      </c>
      <c r="G122" s="372">
        <v>117491</v>
      </c>
      <c r="H122" s="372">
        <v>168442</v>
      </c>
      <c r="I122" s="372">
        <v>334382</v>
      </c>
      <c r="J122" s="372">
        <v>549957</v>
      </c>
      <c r="K122" s="372">
        <v>46121</v>
      </c>
      <c r="L122" s="372">
        <v>149804</v>
      </c>
      <c r="M122" s="372">
        <v>4519004</v>
      </c>
      <c r="N122" s="372">
        <v>3267980</v>
      </c>
      <c r="O122" s="372">
        <v>110195</v>
      </c>
      <c r="P122" s="372"/>
      <c r="Q122" s="372">
        <v>88459701</v>
      </c>
      <c r="R122" s="372">
        <v>19700</v>
      </c>
      <c r="S122" s="372">
        <v>13600</v>
      </c>
      <c r="T122" s="379">
        <v>179</v>
      </c>
      <c r="U122" s="379">
        <v>177</v>
      </c>
      <c r="V122" s="379">
        <v>176</v>
      </c>
      <c r="W122" s="379">
        <v>166</v>
      </c>
      <c r="X122" s="379">
        <v>161</v>
      </c>
      <c r="Y122" s="379">
        <v>177</v>
      </c>
      <c r="Z122" s="379">
        <v>173</v>
      </c>
      <c r="AA122" s="379">
        <v>135</v>
      </c>
      <c r="AB122" s="379">
        <v>138</v>
      </c>
      <c r="AC122" s="379">
        <v>175</v>
      </c>
      <c r="AD122" s="379" t="s">
        <v>3</v>
      </c>
      <c r="AE122" s="379">
        <v>90</v>
      </c>
      <c r="AF122" s="379">
        <v>179</v>
      </c>
      <c r="AG122" s="379">
        <f t="shared" si="9"/>
        <v>183</v>
      </c>
      <c r="AH122" s="379"/>
      <c r="AI122" s="376" t="s">
        <v>1628</v>
      </c>
      <c r="AJ122">
        <v>65737</v>
      </c>
      <c r="AK122">
        <v>117491</v>
      </c>
      <c r="AL122">
        <v>168442</v>
      </c>
      <c r="AM122">
        <v>167982</v>
      </c>
      <c r="AN122">
        <v>449577</v>
      </c>
      <c r="AP122">
        <v>101797</v>
      </c>
      <c r="AQ122">
        <v>4446154</v>
      </c>
      <c r="AR122">
        <v>3267980</v>
      </c>
      <c r="AS122">
        <v>110195</v>
      </c>
      <c r="AU122">
        <v>88276137</v>
      </c>
      <c r="AX122" s="379">
        <v>175</v>
      </c>
      <c r="AY122" s="379">
        <v>178</v>
      </c>
      <c r="AZ122" s="379">
        <v>176</v>
      </c>
      <c r="BA122" s="379">
        <v>168</v>
      </c>
      <c r="BB122" s="379">
        <v>157</v>
      </c>
      <c r="BC122" s="379" t="s">
        <v>3</v>
      </c>
      <c r="BD122" s="379">
        <v>172</v>
      </c>
      <c r="BE122" s="379">
        <v>133</v>
      </c>
      <c r="BF122" s="379">
        <v>137</v>
      </c>
      <c r="BG122" s="379">
        <v>174</v>
      </c>
      <c r="BH122" s="379" t="s">
        <v>3</v>
      </c>
      <c r="BI122" s="379">
        <v>85</v>
      </c>
      <c r="BJ122" s="379" t="s">
        <v>3</v>
      </c>
      <c r="BK122" s="379" t="str">
        <f t="shared" si="10"/>
        <v/>
      </c>
      <c r="BL122" s="379"/>
      <c r="BM122" s="376" t="s">
        <v>1628</v>
      </c>
      <c r="BQ122">
        <v>166400</v>
      </c>
      <c r="BR122">
        <v>100380</v>
      </c>
      <c r="BS122">
        <v>46121</v>
      </c>
      <c r="BT122">
        <v>48007</v>
      </c>
      <c r="BU122">
        <v>72850</v>
      </c>
      <c r="BY122">
        <v>183564</v>
      </c>
      <c r="BZ122">
        <v>19700</v>
      </c>
      <c r="CA122">
        <v>13600</v>
      </c>
      <c r="CB122" s="379" t="s">
        <v>3</v>
      </c>
      <c r="CC122" s="379" t="s">
        <v>3</v>
      </c>
      <c r="CD122" s="379" t="s">
        <v>3</v>
      </c>
      <c r="CE122" s="379">
        <v>128</v>
      </c>
      <c r="CF122" s="379">
        <v>136</v>
      </c>
      <c r="CG122" s="379">
        <v>144</v>
      </c>
      <c r="CH122" s="379">
        <v>144</v>
      </c>
      <c r="CI122" s="379">
        <v>139</v>
      </c>
      <c r="CJ122" s="379" t="s">
        <v>3</v>
      </c>
      <c r="CK122" s="379" t="s">
        <v>3</v>
      </c>
      <c r="CL122" s="379" t="s">
        <v>3</v>
      </c>
      <c r="CM122" s="379">
        <v>126</v>
      </c>
      <c r="CN122" s="379">
        <v>150</v>
      </c>
      <c r="CO122" s="379">
        <f t="shared" si="11"/>
        <v>152</v>
      </c>
      <c r="CQ122" s="376" t="s">
        <v>1628</v>
      </c>
      <c r="CR122" s="372"/>
      <c r="CS122" s="372"/>
      <c r="CT122" s="372"/>
      <c r="CU122" s="372"/>
      <c r="CV122" s="372"/>
      <c r="CW122" s="372">
        <v>10000</v>
      </c>
      <c r="CX122" s="372"/>
      <c r="CY122" s="372"/>
      <c r="CZ122" s="372"/>
      <c r="DA122" s="372">
        <v>1022</v>
      </c>
      <c r="DB122" s="372"/>
      <c r="DC122" s="372"/>
      <c r="DD122" s="372"/>
      <c r="DE122" s="372"/>
      <c r="DF122" s="379" t="s">
        <v>3</v>
      </c>
      <c r="DG122" s="379" t="s">
        <v>3</v>
      </c>
      <c r="DH122" s="379" t="s">
        <v>3</v>
      </c>
      <c r="DI122" s="379" t="s">
        <v>3</v>
      </c>
      <c r="DJ122" s="379" t="s">
        <v>3</v>
      </c>
      <c r="DK122" s="379">
        <v>206</v>
      </c>
      <c r="DL122" s="379" t="s">
        <v>3</v>
      </c>
      <c r="DM122" s="379" t="s">
        <v>3</v>
      </c>
      <c r="DN122" s="379" t="s">
        <v>3</v>
      </c>
      <c r="DO122" s="379">
        <v>220</v>
      </c>
      <c r="DP122" s="379" t="s">
        <v>3</v>
      </c>
      <c r="DQ122" s="379" t="s">
        <v>3</v>
      </c>
      <c r="DR122" s="379" t="s">
        <v>3</v>
      </c>
      <c r="DS122" s="379" t="str">
        <f t="shared" si="12"/>
        <v/>
      </c>
      <c r="DU122" s="376" t="s">
        <v>1628</v>
      </c>
      <c r="DV122" s="372">
        <v>65737</v>
      </c>
      <c r="DW122" s="372">
        <v>117491</v>
      </c>
      <c r="DX122" s="372">
        <v>168442</v>
      </c>
      <c r="DY122" s="372">
        <v>334382</v>
      </c>
      <c r="DZ122" s="372">
        <v>549957</v>
      </c>
      <c r="EA122" s="372">
        <v>56121</v>
      </c>
      <c r="EB122" s="372">
        <v>149804</v>
      </c>
      <c r="EC122" s="372">
        <v>4519004</v>
      </c>
      <c r="ED122" s="372">
        <v>3267980</v>
      </c>
      <c r="EE122" s="372">
        <v>111217</v>
      </c>
      <c r="EF122" s="372">
        <v>0</v>
      </c>
      <c r="EG122" s="372">
        <v>88459701</v>
      </c>
      <c r="EH122" s="372">
        <v>19700</v>
      </c>
      <c r="EI122" s="372">
        <f t="shared" si="7"/>
        <v>13600</v>
      </c>
      <c r="EJ122" s="379">
        <v>211</v>
      </c>
      <c r="EK122" s="379">
        <v>206</v>
      </c>
      <c r="EL122" s="379">
        <v>208</v>
      </c>
      <c r="EM122" s="379">
        <v>193</v>
      </c>
      <c r="EN122" s="379">
        <v>184</v>
      </c>
      <c r="EO122" s="379">
        <v>208</v>
      </c>
      <c r="EP122" s="379">
        <v>200</v>
      </c>
      <c r="EQ122" s="379">
        <v>157</v>
      </c>
      <c r="ER122" s="379">
        <v>165</v>
      </c>
      <c r="ES122" s="379">
        <v>200</v>
      </c>
      <c r="ET122" s="379">
        <v>230</v>
      </c>
      <c r="EU122" s="379">
        <v>115</v>
      </c>
      <c r="EV122" s="379">
        <v>222</v>
      </c>
      <c r="EW122" s="379">
        <f t="shared" si="13"/>
        <v>227</v>
      </c>
    </row>
    <row r="123" spans="1:153" x14ac:dyDescent="0.3">
      <c r="A123" s="371" t="s">
        <v>1964</v>
      </c>
      <c r="B123" s="371" t="s">
        <v>1519</v>
      </c>
      <c r="C123" s="371" t="s">
        <v>1965</v>
      </c>
      <c r="E123" s="376" t="str">
        <f t="shared" si="8"/>
        <v>ساو تومي وبرينسيبي Sao Tome And Principe</v>
      </c>
      <c r="F123" s="372"/>
      <c r="G123" s="372"/>
      <c r="H123" s="372"/>
      <c r="I123" s="372"/>
      <c r="J123" s="372"/>
      <c r="K123" s="372"/>
      <c r="L123" s="372"/>
      <c r="M123" s="372"/>
      <c r="N123" s="372"/>
      <c r="O123" s="372"/>
      <c r="P123" s="372"/>
      <c r="Q123" s="372"/>
      <c r="R123" s="372"/>
      <c r="S123" s="372">
        <v>166045</v>
      </c>
      <c r="T123" s="379" t="s">
        <v>3</v>
      </c>
      <c r="U123" s="379" t="s">
        <v>3</v>
      </c>
      <c r="V123" s="379" t="s">
        <v>3</v>
      </c>
      <c r="W123" s="379" t="s">
        <v>3</v>
      </c>
      <c r="X123" s="379" t="s">
        <v>3</v>
      </c>
      <c r="Y123" s="379" t="s">
        <v>3</v>
      </c>
      <c r="Z123" s="379" t="s">
        <v>3</v>
      </c>
      <c r="AA123" s="379" t="s">
        <v>3</v>
      </c>
      <c r="AB123" s="379" t="s">
        <v>3</v>
      </c>
      <c r="AC123" s="379" t="s">
        <v>3</v>
      </c>
      <c r="AD123" s="379" t="s">
        <v>3</v>
      </c>
      <c r="AE123" s="379" t="s">
        <v>3</v>
      </c>
      <c r="AF123" s="379" t="s">
        <v>3</v>
      </c>
      <c r="AG123" s="379">
        <f t="shared" si="9"/>
        <v>175</v>
      </c>
      <c r="AH123" s="379"/>
      <c r="AI123" s="376" t="s">
        <v>1672</v>
      </c>
      <c r="AW123">
        <v>166045</v>
      </c>
      <c r="AX123" s="379" t="s">
        <v>3</v>
      </c>
      <c r="AY123" s="379" t="s">
        <v>3</v>
      </c>
      <c r="AZ123" s="379" t="s">
        <v>3</v>
      </c>
      <c r="BA123" s="379" t="s">
        <v>3</v>
      </c>
      <c r="BB123" s="379" t="s">
        <v>3</v>
      </c>
      <c r="BC123" s="379" t="s">
        <v>3</v>
      </c>
      <c r="BD123" s="379" t="s">
        <v>3</v>
      </c>
      <c r="BE123" s="379" t="s">
        <v>3</v>
      </c>
      <c r="BF123" s="379" t="s">
        <v>3</v>
      </c>
      <c r="BG123" s="379" t="s">
        <v>3</v>
      </c>
      <c r="BH123" s="379" t="s">
        <v>3</v>
      </c>
      <c r="BI123" s="379" t="s">
        <v>3</v>
      </c>
      <c r="BJ123" s="379" t="s">
        <v>3</v>
      </c>
      <c r="BK123" s="379">
        <f t="shared" si="10"/>
        <v>173</v>
      </c>
      <c r="BL123" s="379"/>
      <c r="BM123" s="376" t="s">
        <v>1672</v>
      </c>
      <c r="CB123" s="379" t="s">
        <v>3</v>
      </c>
      <c r="CC123" s="379" t="s">
        <v>3</v>
      </c>
      <c r="CD123" s="379" t="s">
        <v>3</v>
      </c>
      <c r="CE123" s="379" t="s">
        <v>3</v>
      </c>
      <c r="CF123" s="379" t="s">
        <v>3</v>
      </c>
      <c r="CG123" s="379" t="s">
        <v>3</v>
      </c>
      <c r="CH123" s="379" t="s">
        <v>3</v>
      </c>
      <c r="CI123" s="379" t="s">
        <v>3</v>
      </c>
      <c r="CJ123" s="379" t="s">
        <v>3</v>
      </c>
      <c r="CK123" s="379" t="s">
        <v>3</v>
      </c>
      <c r="CL123" s="379" t="s">
        <v>3</v>
      </c>
      <c r="CM123" s="379" t="s">
        <v>3</v>
      </c>
      <c r="CN123" s="379" t="s">
        <v>3</v>
      </c>
      <c r="CO123" s="379" t="str">
        <f t="shared" si="11"/>
        <v/>
      </c>
      <c r="CQ123" s="376" t="s">
        <v>1672</v>
      </c>
      <c r="CR123" s="372"/>
      <c r="CS123" s="372"/>
      <c r="CT123" s="372"/>
      <c r="CU123" s="372"/>
      <c r="CV123" s="372"/>
      <c r="CW123" s="372"/>
      <c r="CX123" s="372"/>
      <c r="CY123" s="372"/>
      <c r="CZ123" s="372"/>
      <c r="DA123" s="372">
        <v>28369</v>
      </c>
      <c r="DB123" s="372">
        <v>51829</v>
      </c>
      <c r="DC123" s="372">
        <v>24026</v>
      </c>
      <c r="DD123" s="372">
        <v>46254</v>
      </c>
      <c r="DE123" s="372">
        <v>161348</v>
      </c>
      <c r="DF123" s="379" t="s">
        <v>3</v>
      </c>
      <c r="DG123" s="379" t="s">
        <v>3</v>
      </c>
      <c r="DH123" s="379" t="s">
        <v>3</v>
      </c>
      <c r="DI123" s="379" t="s">
        <v>3</v>
      </c>
      <c r="DJ123" s="379" t="s">
        <v>3</v>
      </c>
      <c r="DK123" s="379" t="s">
        <v>3</v>
      </c>
      <c r="DL123" s="379" t="s">
        <v>3</v>
      </c>
      <c r="DM123" s="379" t="s">
        <v>3</v>
      </c>
      <c r="DN123" s="379" t="s">
        <v>3</v>
      </c>
      <c r="DO123" s="379">
        <v>193</v>
      </c>
      <c r="DP123" s="379">
        <v>189</v>
      </c>
      <c r="DQ123" s="379">
        <v>210</v>
      </c>
      <c r="DR123" s="379">
        <v>208</v>
      </c>
      <c r="DS123" s="379">
        <f t="shared" si="12"/>
        <v>195</v>
      </c>
      <c r="DU123" s="376" t="s">
        <v>1672</v>
      </c>
      <c r="DV123" s="372">
        <v>0</v>
      </c>
      <c r="DW123" s="372">
        <v>0</v>
      </c>
      <c r="DX123" s="372">
        <v>0</v>
      </c>
      <c r="DY123" s="372">
        <v>0</v>
      </c>
      <c r="DZ123" s="372">
        <v>0</v>
      </c>
      <c r="EA123" s="372">
        <v>0</v>
      </c>
      <c r="EB123" s="372">
        <v>0</v>
      </c>
      <c r="EC123" s="372">
        <v>0</v>
      </c>
      <c r="ED123" s="372">
        <v>0</v>
      </c>
      <c r="EE123" s="372">
        <v>28369</v>
      </c>
      <c r="EF123" s="372">
        <v>51829</v>
      </c>
      <c r="EG123" s="372">
        <v>24026</v>
      </c>
      <c r="EH123" s="372">
        <v>46254</v>
      </c>
      <c r="EI123" s="372">
        <f t="shared" si="7"/>
        <v>327393</v>
      </c>
      <c r="EJ123" s="379">
        <v>224</v>
      </c>
      <c r="EK123" s="379">
        <v>227</v>
      </c>
      <c r="EL123" s="379">
        <v>223</v>
      </c>
      <c r="EM123" s="379">
        <v>227</v>
      </c>
      <c r="EN123" s="379">
        <v>222</v>
      </c>
      <c r="EO123" s="379">
        <v>227</v>
      </c>
      <c r="EP123" s="379">
        <v>226</v>
      </c>
      <c r="EQ123" s="379">
        <v>227</v>
      </c>
      <c r="ER123" s="379">
        <v>226</v>
      </c>
      <c r="ES123" s="379">
        <v>209</v>
      </c>
      <c r="ET123" s="379">
        <v>201</v>
      </c>
      <c r="EU123" s="379">
        <v>216</v>
      </c>
      <c r="EV123" s="379">
        <v>215</v>
      </c>
      <c r="EW123" s="379">
        <f t="shared" si="13"/>
        <v>200</v>
      </c>
    </row>
    <row r="124" spans="1:153" x14ac:dyDescent="0.3">
      <c r="A124" s="371" t="s">
        <v>1966</v>
      </c>
      <c r="B124" s="371" t="s">
        <v>1967</v>
      </c>
      <c r="C124" s="371" t="s">
        <v>1968</v>
      </c>
      <c r="E124" s="376" t="str">
        <f t="shared" si="8"/>
        <v>الصحراء الغربية Western Sahara</v>
      </c>
      <c r="F124" s="372"/>
      <c r="G124" s="372"/>
      <c r="H124" s="372"/>
      <c r="I124" s="372"/>
      <c r="J124" s="372"/>
      <c r="K124" s="372"/>
      <c r="L124" s="372"/>
      <c r="M124" s="372"/>
      <c r="N124" s="372"/>
      <c r="O124" s="372"/>
      <c r="P124" s="372"/>
      <c r="Q124" s="372"/>
      <c r="R124" s="372"/>
      <c r="S124" s="372"/>
      <c r="T124" s="379" t="s">
        <v>3</v>
      </c>
      <c r="U124" s="379" t="s">
        <v>3</v>
      </c>
      <c r="V124" s="379" t="s">
        <v>3</v>
      </c>
      <c r="W124" s="379" t="s">
        <v>3</v>
      </c>
      <c r="X124" s="379" t="s">
        <v>3</v>
      </c>
      <c r="Y124" s="379" t="s">
        <v>3</v>
      </c>
      <c r="Z124" s="379" t="s">
        <v>3</v>
      </c>
      <c r="AA124" s="379" t="s">
        <v>3</v>
      </c>
      <c r="AB124" s="379" t="s">
        <v>3</v>
      </c>
      <c r="AC124" s="379" t="s">
        <v>3</v>
      </c>
      <c r="AD124" s="379" t="s">
        <v>3</v>
      </c>
      <c r="AE124" s="379" t="s">
        <v>3</v>
      </c>
      <c r="AF124" s="379" t="s">
        <v>3</v>
      </c>
      <c r="AG124" s="379" t="str">
        <f t="shared" si="9"/>
        <v/>
      </c>
      <c r="AH124" s="379"/>
      <c r="AI124" s="376" t="s">
        <v>1969</v>
      </c>
      <c r="AX124" s="379" t="s">
        <v>3</v>
      </c>
      <c r="AY124" s="379" t="s">
        <v>3</v>
      </c>
      <c r="AZ124" s="379" t="s">
        <v>3</v>
      </c>
      <c r="BA124" s="379" t="s">
        <v>3</v>
      </c>
      <c r="BB124" s="379" t="s">
        <v>3</v>
      </c>
      <c r="BC124" s="379" t="s">
        <v>3</v>
      </c>
      <c r="BD124" s="379" t="s">
        <v>3</v>
      </c>
      <c r="BE124" s="379" t="s">
        <v>3</v>
      </c>
      <c r="BF124" s="379" t="s">
        <v>3</v>
      </c>
      <c r="BG124" s="379" t="s">
        <v>3</v>
      </c>
      <c r="BH124" s="379" t="s">
        <v>3</v>
      </c>
      <c r="BI124" s="379" t="s">
        <v>3</v>
      </c>
      <c r="BJ124" s="379" t="s">
        <v>3</v>
      </c>
      <c r="BK124" s="379" t="str">
        <f t="shared" si="10"/>
        <v/>
      </c>
      <c r="BL124" s="379"/>
      <c r="BM124" s="376" t="s">
        <v>1969</v>
      </c>
      <c r="CB124" s="379" t="s">
        <v>3</v>
      </c>
      <c r="CC124" s="379" t="s">
        <v>3</v>
      </c>
      <c r="CD124" s="379" t="s">
        <v>3</v>
      </c>
      <c r="CE124" s="379" t="s">
        <v>3</v>
      </c>
      <c r="CF124" s="379" t="s">
        <v>3</v>
      </c>
      <c r="CG124" s="379" t="s">
        <v>3</v>
      </c>
      <c r="CH124" s="379" t="s">
        <v>3</v>
      </c>
      <c r="CI124" s="379" t="s">
        <v>3</v>
      </c>
      <c r="CJ124" s="379" t="s">
        <v>3</v>
      </c>
      <c r="CK124" s="379" t="s">
        <v>3</v>
      </c>
      <c r="CL124" s="379" t="s">
        <v>3</v>
      </c>
      <c r="CM124" s="379" t="s">
        <v>3</v>
      </c>
      <c r="CN124" s="379" t="s">
        <v>3</v>
      </c>
      <c r="CO124" s="379" t="str">
        <f t="shared" si="11"/>
        <v/>
      </c>
      <c r="CQ124" s="376" t="s">
        <v>1969</v>
      </c>
      <c r="CR124" s="372"/>
      <c r="CS124" s="372"/>
      <c r="CT124" s="372"/>
      <c r="CU124" s="372"/>
      <c r="CV124" s="372"/>
      <c r="CW124" s="372"/>
      <c r="CX124" s="372"/>
      <c r="CY124" s="372"/>
      <c r="CZ124" s="372"/>
      <c r="DA124" s="372"/>
      <c r="DB124" s="372"/>
      <c r="DC124" s="372"/>
      <c r="DD124" s="372"/>
      <c r="DE124" s="372"/>
      <c r="DF124" s="379" t="s">
        <v>3</v>
      </c>
      <c r="DG124" s="379" t="s">
        <v>3</v>
      </c>
      <c r="DH124" s="379" t="s">
        <v>3</v>
      </c>
      <c r="DI124" s="379" t="s">
        <v>3</v>
      </c>
      <c r="DJ124" s="379" t="s">
        <v>3</v>
      </c>
      <c r="DK124" s="379" t="s">
        <v>3</v>
      </c>
      <c r="DL124" s="379" t="s">
        <v>3</v>
      </c>
      <c r="DM124" s="379" t="s">
        <v>3</v>
      </c>
      <c r="DN124" s="379" t="s">
        <v>3</v>
      </c>
      <c r="DO124" s="379" t="s">
        <v>3</v>
      </c>
      <c r="DP124" s="379" t="s">
        <v>3</v>
      </c>
      <c r="DQ124" s="379" t="s">
        <v>3</v>
      </c>
      <c r="DR124" s="379" t="s">
        <v>3</v>
      </c>
      <c r="DS124" s="379" t="str">
        <f t="shared" si="12"/>
        <v/>
      </c>
      <c r="DU124" s="376" t="s">
        <v>1969</v>
      </c>
      <c r="DV124" s="372">
        <v>0</v>
      </c>
      <c r="DW124" s="372">
        <v>0</v>
      </c>
      <c r="DX124" s="372">
        <v>0</v>
      </c>
      <c r="DY124" s="372">
        <v>0</v>
      </c>
      <c r="DZ124" s="372">
        <v>0</v>
      </c>
      <c r="EA124" s="372">
        <v>0</v>
      </c>
      <c r="EB124" s="372">
        <v>0</v>
      </c>
      <c r="EC124" s="372">
        <v>0</v>
      </c>
      <c r="ED124" s="372">
        <v>0</v>
      </c>
      <c r="EE124" s="372">
        <v>0</v>
      </c>
      <c r="EF124" s="372">
        <v>0</v>
      </c>
      <c r="EG124" s="372">
        <v>0</v>
      </c>
      <c r="EH124" s="372">
        <v>0</v>
      </c>
      <c r="EI124" s="372">
        <f t="shared" si="7"/>
        <v>0</v>
      </c>
      <c r="EJ124" s="379">
        <v>224</v>
      </c>
      <c r="EK124" s="379">
        <v>227</v>
      </c>
      <c r="EL124" s="379">
        <v>223</v>
      </c>
      <c r="EM124" s="379">
        <v>227</v>
      </c>
      <c r="EN124" s="379">
        <v>222</v>
      </c>
      <c r="EO124" s="379">
        <v>227</v>
      </c>
      <c r="EP124" s="379">
        <v>226</v>
      </c>
      <c r="EQ124" s="379">
        <v>227</v>
      </c>
      <c r="ER124" s="379">
        <v>226</v>
      </c>
      <c r="ES124" s="379">
        <v>230</v>
      </c>
      <c r="ET124" s="379">
        <v>230</v>
      </c>
      <c r="EU124" s="379">
        <v>245</v>
      </c>
      <c r="EV124" s="379">
        <v>241</v>
      </c>
      <c r="EW124" s="379">
        <f t="shared" si="13"/>
        <v>236</v>
      </c>
    </row>
    <row r="125" spans="1:153" x14ac:dyDescent="0.3">
      <c r="A125" s="371" t="s">
        <v>1970</v>
      </c>
      <c r="B125" s="371" t="s">
        <v>691</v>
      </c>
      <c r="C125" s="371" t="s">
        <v>1971</v>
      </c>
      <c r="E125" s="376" t="str">
        <f t="shared" si="8"/>
        <v>جمهورية جنوب السودان South Sudan</v>
      </c>
      <c r="F125" s="372"/>
      <c r="G125" s="372">
        <v>9521406</v>
      </c>
      <c r="H125" s="372">
        <v>10269465</v>
      </c>
      <c r="I125" s="372">
        <v>8821444</v>
      </c>
      <c r="J125" s="372">
        <v>1218550</v>
      </c>
      <c r="K125" s="372">
        <v>102804</v>
      </c>
      <c r="L125" s="372">
        <v>3130529</v>
      </c>
      <c r="M125" s="372">
        <v>3358423</v>
      </c>
      <c r="N125" s="372">
        <v>8151241</v>
      </c>
      <c r="O125" s="372">
        <v>13467319</v>
      </c>
      <c r="P125" s="372">
        <v>20369652</v>
      </c>
      <c r="Q125" s="372">
        <v>12458559</v>
      </c>
      <c r="R125" s="372">
        <v>6705406</v>
      </c>
      <c r="S125" s="372">
        <v>6892095</v>
      </c>
      <c r="T125" s="379" t="s">
        <v>3</v>
      </c>
      <c r="U125" s="379">
        <v>121</v>
      </c>
      <c r="V125" s="379">
        <v>121</v>
      </c>
      <c r="W125" s="379">
        <v>127</v>
      </c>
      <c r="X125" s="379">
        <v>155</v>
      </c>
      <c r="Y125" s="379">
        <v>173</v>
      </c>
      <c r="Z125" s="379">
        <v>144</v>
      </c>
      <c r="AA125" s="379">
        <v>137</v>
      </c>
      <c r="AB125" s="379">
        <v>124</v>
      </c>
      <c r="AC125" s="379">
        <v>125</v>
      </c>
      <c r="AD125" s="379">
        <v>122</v>
      </c>
      <c r="AE125" s="379">
        <v>130</v>
      </c>
      <c r="AF125" s="379">
        <v>141</v>
      </c>
      <c r="AG125" s="379">
        <f t="shared" si="9"/>
        <v>139</v>
      </c>
      <c r="AH125" s="379"/>
      <c r="AI125" s="376" t="s">
        <v>1589</v>
      </c>
      <c r="AK125">
        <v>9076026</v>
      </c>
      <c r="AL125">
        <v>10127777</v>
      </c>
      <c r="AM125">
        <v>8484639</v>
      </c>
      <c r="AN125">
        <v>1218550</v>
      </c>
      <c r="AO125">
        <v>98504</v>
      </c>
      <c r="AP125">
        <v>2374802</v>
      </c>
      <c r="AQ125">
        <v>3074850</v>
      </c>
      <c r="AR125">
        <v>7429729</v>
      </c>
      <c r="AS125">
        <v>10541949</v>
      </c>
      <c r="AT125">
        <v>19697072</v>
      </c>
      <c r="AU125">
        <v>12364294</v>
      </c>
      <c r="AV125">
        <v>6481532</v>
      </c>
      <c r="AW125">
        <v>6795631</v>
      </c>
      <c r="AX125" s="379" t="s">
        <v>3</v>
      </c>
      <c r="AY125" s="379">
        <v>115</v>
      </c>
      <c r="AZ125" s="379">
        <v>116</v>
      </c>
      <c r="BA125" s="379">
        <v>120</v>
      </c>
      <c r="BB125" s="379">
        <v>149</v>
      </c>
      <c r="BC125" s="379">
        <v>174</v>
      </c>
      <c r="BD125" s="379">
        <v>144</v>
      </c>
      <c r="BE125" s="379">
        <v>138</v>
      </c>
      <c r="BF125" s="379">
        <v>124</v>
      </c>
      <c r="BG125" s="379">
        <v>123</v>
      </c>
      <c r="BH125" s="379">
        <v>115</v>
      </c>
      <c r="BI125" s="379">
        <v>124</v>
      </c>
      <c r="BJ125" s="379">
        <v>136</v>
      </c>
      <c r="BK125" s="379">
        <f t="shared" si="10"/>
        <v>133</v>
      </c>
      <c r="BL125" s="379"/>
      <c r="BM125" s="376" t="s">
        <v>1589</v>
      </c>
      <c r="BO125">
        <v>445380</v>
      </c>
      <c r="BP125">
        <v>141688</v>
      </c>
      <c r="BQ125">
        <v>336805</v>
      </c>
      <c r="BS125">
        <v>4300</v>
      </c>
      <c r="BT125">
        <v>755727</v>
      </c>
      <c r="BU125">
        <v>283573</v>
      </c>
      <c r="BV125">
        <v>721512</v>
      </c>
      <c r="BW125">
        <v>2925370</v>
      </c>
      <c r="BX125">
        <v>672580</v>
      </c>
      <c r="BY125">
        <v>94265</v>
      </c>
      <c r="BZ125">
        <v>223874</v>
      </c>
      <c r="CA125">
        <v>96464</v>
      </c>
      <c r="CB125" s="379" t="s">
        <v>3</v>
      </c>
      <c r="CC125" s="379">
        <v>111</v>
      </c>
      <c r="CD125" s="379">
        <v>125</v>
      </c>
      <c r="CE125" s="379">
        <v>119</v>
      </c>
      <c r="CF125" s="379" t="s">
        <v>3</v>
      </c>
      <c r="CG125" s="379">
        <v>160</v>
      </c>
      <c r="CH125" s="379">
        <v>113</v>
      </c>
      <c r="CI125" s="379">
        <v>123</v>
      </c>
      <c r="CJ125" s="379">
        <v>100</v>
      </c>
      <c r="CK125" s="379">
        <v>87</v>
      </c>
      <c r="CL125" s="379">
        <v>113</v>
      </c>
      <c r="CM125" s="379">
        <v>134</v>
      </c>
      <c r="CN125" s="379">
        <v>130</v>
      </c>
      <c r="CO125" s="379">
        <f t="shared" si="11"/>
        <v>145</v>
      </c>
      <c r="CQ125" s="376" t="s">
        <v>1589</v>
      </c>
      <c r="CR125" s="372"/>
      <c r="CS125" s="372">
        <v>22592</v>
      </c>
      <c r="CT125" s="372">
        <v>49431</v>
      </c>
      <c r="CU125" s="372">
        <v>354039</v>
      </c>
      <c r="CV125" s="372">
        <v>1054727</v>
      </c>
      <c r="CW125" s="372">
        <v>473170</v>
      </c>
      <c r="CX125" s="372">
        <v>161805</v>
      </c>
      <c r="CY125" s="372">
        <v>141165</v>
      </c>
      <c r="CZ125" s="372">
        <v>169174</v>
      </c>
      <c r="DA125" s="372">
        <v>6117</v>
      </c>
      <c r="DB125" s="372">
        <v>26480</v>
      </c>
      <c r="DC125" s="372">
        <v>77021</v>
      </c>
      <c r="DD125" s="372">
        <v>78556</v>
      </c>
      <c r="DE125" s="372">
        <v>61</v>
      </c>
      <c r="DF125" s="379" t="s">
        <v>3</v>
      </c>
      <c r="DG125" s="379">
        <v>206</v>
      </c>
      <c r="DH125" s="379">
        <v>201</v>
      </c>
      <c r="DI125" s="379">
        <v>173</v>
      </c>
      <c r="DJ125" s="379">
        <v>155</v>
      </c>
      <c r="DK125" s="379">
        <v>164</v>
      </c>
      <c r="DL125" s="379">
        <v>184</v>
      </c>
      <c r="DM125" s="379">
        <v>185</v>
      </c>
      <c r="DN125" s="379">
        <v>180</v>
      </c>
      <c r="DO125" s="379">
        <v>208</v>
      </c>
      <c r="DP125" s="379">
        <v>194</v>
      </c>
      <c r="DQ125" s="379">
        <v>198</v>
      </c>
      <c r="DR125" s="379">
        <v>200</v>
      </c>
      <c r="DS125" s="379">
        <f t="shared" si="12"/>
        <v>230</v>
      </c>
      <c r="DU125" s="376" t="s">
        <v>1589</v>
      </c>
      <c r="DV125" s="372">
        <v>0</v>
      </c>
      <c r="DW125" s="372">
        <v>9543998</v>
      </c>
      <c r="DX125" s="372">
        <v>10318896</v>
      </c>
      <c r="DY125" s="372">
        <v>9175483</v>
      </c>
      <c r="DZ125" s="372">
        <v>2273277</v>
      </c>
      <c r="EA125" s="372">
        <v>575974</v>
      </c>
      <c r="EB125" s="372">
        <v>3292334</v>
      </c>
      <c r="EC125" s="372">
        <v>3499588</v>
      </c>
      <c r="ED125" s="372">
        <v>8320415</v>
      </c>
      <c r="EE125" s="372">
        <v>13473436</v>
      </c>
      <c r="EF125" s="372">
        <v>20396132</v>
      </c>
      <c r="EG125" s="372">
        <v>12535580</v>
      </c>
      <c r="EH125" s="372">
        <v>6783962</v>
      </c>
      <c r="EI125" s="372">
        <f t="shared" si="7"/>
        <v>6892156</v>
      </c>
      <c r="EJ125" s="379">
        <v>224</v>
      </c>
      <c r="EK125" s="379">
        <v>149</v>
      </c>
      <c r="EL125" s="379">
        <v>147</v>
      </c>
      <c r="EM125" s="379">
        <v>146</v>
      </c>
      <c r="EN125" s="379">
        <v>170</v>
      </c>
      <c r="EO125" s="379">
        <v>184</v>
      </c>
      <c r="EP125" s="379">
        <v>169</v>
      </c>
      <c r="EQ125" s="379">
        <v>162</v>
      </c>
      <c r="ER125" s="379">
        <v>149</v>
      </c>
      <c r="ES125" s="379">
        <v>146</v>
      </c>
      <c r="ET125" s="379">
        <v>142</v>
      </c>
      <c r="EU125" s="379">
        <v>151</v>
      </c>
      <c r="EV125" s="379">
        <v>159</v>
      </c>
      <c r="EW125" s="379">
        <f t="shared" si="13"/>
        <v>160</v>
      </c>
    </row>
    <row r="126" spans="1:153" x14ac:dyDescent="0.3">
      <c r="A126" s="371" t="s">
        <v>1972</v>
      </c>
      <c r="B126" s="371" t="s">
        <v>202</v>
      </c>
      <c r="C126" s="371" t="s">
        <v>1973</v>
      </c>
      <c r="E126" s="376" t="str">
        <f t="shared" si="8"/>
        <v>أستراليا Australia</v>
      </c>
      <c r="F126" s="372">
        <v>1615620568</v>
      </c>
      <c r="G126" s="372">
        <v>1227110284</v>
      </c>
      <c r="H126" s="372">
        <v>1804432803</v>
      </c>
      <c r="I126" s="372">
        <v>1595231805</v>
      </c>
      <c r="J126" s="372">
        <v>1201677739</v>
      </c>
      <c r="K126" s="372">
        <v>1383757715</v>
      </c>
      <c r="L126" s="372">
        <v>2111787866</v>
      </c>
      <c r="M126" s="372">
        <v>1723500050</v>
      </c>
      <c r="N126" s="372">
        <v>2986915657</v>
      </c>
      <c r="O126" s="372">
        <v>2577708462</v>
      </c>
      <c r="P126" s="372">
        <v>4516088824</v>
      </c>
      <c r="Q126" s="372">
        <v>3248407614</v>
      </c>
      <c r="R126" s="372">
        <v>3311965084</v>
      </c>
      <c r="S126" s="372">
        <v>3174250726</v>
      </c>
      <c r="T126" s="379">
        <v>48</v>
      </c>
      <c r="U126" s="379">
        <v>46</v>
      </c>
      <c r="V126" s="379">
        <v>41</v>
      </c>
      <c r="W126" s="379">
        <v>46</v>
      </c>
      <c r="X126" s="379">
        <v>45</v>
      </c>
      <c r="Y126" s="379">
        <v>48</v>
      </c>
      <c r="Z126" s="379">
        <v>45</v>
      </c>
      <c r="AA126" s="379">
        <v>46</v>
      </c>
      <c r="AB126" s="379">
        <v>33</v>
      </c>
      <c r="AC126" s="379">
        <v>44</v>
      </c>
      <c r="AD126" s="379">
        <v>41</v>
      </c>
      <c r="AE126" s="379">
        <v>43</v>
      </c>
      <c r="AF126" s="379">
        <v>41</v>
      </c>
      <c r="AG126" s="379">
        <f t="shared" si="9"/>
        <v>45</v>
      </c>
      <c r="AH126" s="379"/>
      <c r="AI126" s="376" t="s">
        <v>1325</v>
      </c>
      <c r="AJ126">
        <v>1584380784</v>
      </c>
      <c r="AK126">
        <v>1211514010</v>
      </c>
      <c r="AL126">
        <v>1786272920</v>
      </c>
      <c r="AM126">
        <v>1574871718</v>
      </c>
      <c r="AN126">
        <v>1184196479</v>
      </c>
      <c r="AO126">
        <v>1330521009</v>
      </c>
      <c r="AP126">
        <v>2065405793</v>
      </c>
      <c r="AQ126">
        <v>1652906834</v>
      </c>
      <c r="AR126">
        <v>2967609441</v>
      </c>
      <c r="AS126">
        <v>2551762312</v>
      </c>
      <c r="AT126">
        <v>4030273388</v>
      </c>
      <c r="AU126">
        <v>2643657951</v>
      </c>
      <c r="AV126">
        <v>2360079878</v>
      </c>
      <c r="AW126">
        <v>3140270955</v>
      </c>
      <c r="AX126" s="379">
        <v>46</v>
      </c>
      <c r="AY126" s="379">
        <v>44</v>
      </c>
      <c r="AZ126" s="379">
        <v>40</v>
      </c>
      <c r="BA126" s="379">
        <v>45</v>
      </c>
      <c r="BB126" s="379">
        <v>43</v>
      </c>
      <c r="BC126" s="379">
        <v>46</v>
      </c>
      <c r="BD126" s="379">
        <v>43</v>
      </c>
      <c r="BE126" s="379">
        <v>44</v>
      </c>
      <c r="BF126" s="379">
        <v>32</v>
      </c>
      <c r="BG126" s="379">
        <v>43</v>
      </c>
      <c r="BH126" s="379">
        <v>43</v>
      </c>
      <c r="BI126" s="379">
        <v>45</v>
      </c>
      <c r="BJ126" s="379">
        <v>42</v>
      </c>
      <c r="BK126" s="379">
        <f t="shared" si="10"/>
        <v>44</v>
      </c>
      <c r="BL126" s="379"/>
      <c r="BM126" s="376" t="s">
        <v>1325</v>
      </c>
      <c r="BN126">
        <v>31239784</v>
      </c>
      <c r="BO126">
        <v>15596274</v>
      </c>
      <c r="BP126">
        <v>18159883</v>
      </c>
      <c r="BQ126">
        <v>20360087</v>
      </c>
      <c r="BR126">
        <v>17481260</v>
      </c>
      <c r="BS126">
        <v>53236706</v>
      </c>
      <c r="BT126">
        <v>46382073</v>
      </c>
      <c r="BU126">
        <v>70593216</v>
      </c>
      <c r="BV126">
        <v>19306216</v>
      </c>
      <c r="BW126">
        <v>25946150</v>
      </c>
      <c r="BX126">
        <v>485815436</v>
      </c>
      <c r="BY126">
        <v>604749663</v>
      </c>
      <c r="BZ126">
        <v>951885206</v>
      </c>
      <c r="CA126">
        <v>33979771</v>
      </c>
      <c r="CB126" s="379">
        <v>49</v>
      </c>
      <c r="CC126" s="379">
        <v>62</v>
      </c>
      <c r="CD126" s="379">
        <v>59</v>
      </c>
      <c r="CE126" s="379">
        <v>57</v>
      </c>
      <c r="CF126" s="379">
        <v>48</v>
      </c>
      <c r="CG126" s="379">
        <v>39</v>
      </c>
      <c r="CH126" s="379">
        <v>36</v>
      </c>
      <c r="CI126" s="379">
        <v>37</v>
      </c>
      <c r="CJ126" s="379">
        <v>52</v>
      </c>
      <c r="CK126" s="379">
        <v>49</v>
      </c>
      <c r="CL126" s="379">
        <v>17</v>
      </c>
      <c r="CM126" s="379">
        <v>15</v>
      </c>
      <c r="CN126" s="379">
        <v>13</v>
      </c>
      <c r="CO126" s="379">
        <f t="shared" si="11"/>
        <v>56</v>
      </c>
      <c r="CQ126" s="376" t="s">
        <v>1325</v>
      </c>
      <c r="CR126" s="372">
        <v>8198654597</v>
      </c>
      <c r="CS126" s="372">
        <v>8952255912</v>
      </c>
      <c r="CT126" s="372">
        <v>8694140592</v>
      </c>
      <c r="CU126" s="372">
        <v>7158951645</v>
      </c>
      <c r="CV126" s="372">
        <v>5144170015</v>
      </c>
      <c r="CW126" s="372">
        <v>4473881423</v>
      </c>
      <c r="CX126" s="372">
        <v>2450119436</v>
      </c>
      <c r="CY126" s="372">
        <v>2750278552</v>
      </c>
      <c r="CZ126" s="372">
        <v>2463576087</v>
      </c>
      <c r="DA126" s="372">
        <v>5921656871</v>
      </c>
      <c r="DB126" s="372">
        <v>7202497498</v>
      </c>
      <c r="DC126" s="372">
        <v>4320770087</v>
      </c>
      <c r="DD126" s="372">
        <v>3229654949</v>
      </c>
      <c r="DE126" s="372">
        <v>4331343250</v>
      </c>
      <c r="DF126" s="379">
        <v>16</v>
      </c>
      <c r="DG126" s="379">
        <v>15</v>
      </c>
      <c r="DH126" s="379">
        <v>17</v>
      </c>
      <c r="DI126" s="379">
        <v>21</v>
      </c>
      <c r="DJ126" s="379">
        <v>23</v>
      </c>
      <c r="DK126" s="379">
        <v>25</v>
      </c>
      <c r="DL126" s="379">
        <v>39</v>
      </c>
      <c r="DM126" s="379">
        <v>41</v>
      </c>
      <c r="DN126" s="379">
        <v>39</v>
      </c>
      <c r="DO126" s="379">
        <v>22</v>
      </c>
      <c r="DP126" s="379">
        <v>23</v>
      </c>
      <c r="DQ126" s="379">
        <v>35</v>
      </c>
      <c r="DR126" s="379">
        <v>40</v>
      </c>
      <c r="DS126" s="379">
        <f t="shared" si="12"/>
        <v>37</v>
      </c>
      <c r="DU126" s="376" t="s">
        <v>1325</v>
      </c>
      <c r="DV126" s="372">
        <v>9814275165</v>
      </c>
      <c r="DW126" s="372">
        <v>10179366196</v>
      </c>
      <c r="DX126" s="372">
        <v>10498573395</v>
      </c>
      <c r="DY126" s="372">
        <v>8754183450</v>
      </c>
      <c r="DZ126" s="372">
        <v>6345847754</v>
      </c>
      <c r="EA126" s="372">
        <v>5857639138</v>
      </c>
      <c r="EB126" s="372">
        <v>4561907302</v>
      </c>
      <c r="EC126" s="372">
        <v>4473778602</v>
      </c>
      <c r="ED126" s="372">
        <v>5450491744</v>
      </c>
      <c r="EE126" s="372">
        <v>8499365333</v>
      </c>
      <c r="EF126" s="372">
        <v>11718586322</v>
      </c>
      <c r="EG126" s="372">
        <v>7569177701</v>
      </c>
      <c r="EH126" s="372">
        <v>6541620033</v>
      </c>
      <c r="EI126" s="372">
        <f t="shared" si="7"/>
        <v>7505593976</v>
      </c>
      <c r="EJ126" s="379">
        <v>32</v>
      </c>
      <c r="EK126" s="379">
        <v>32</v>
      </c>
      <c r="EL126" s="379">
        <v>31</v>
      </c>
      <c r="EM126" s="379">
        <v>30</v>
      </c>
      <c r="EN126" s="379">
        <v>33</v>
      </c>
      <c r="EO126" s="379">
        <v>35</v>
      </c>
      <c r="EP126" s="379">
        <v>39</v>
      </c>
      <c r="EQ126" s="379">
        <v>42</v>
      </c>
      <c r="ER126" s="379">
        <v>34</v>
      </c>
      <c r="ES126" s="379">
        <v>32</v>
      </c>
      <c r="ET126" s="379">
        <v>34</v>
      </c>
      <c r="EU126" s="379">
        <v>38</v>
      </c>
      <c r="EV126" s="379">
        <v>42</v>
      </c>
      <c r="EW126" s="379">
        <f t="shared" si="13"/>
        <v>38</v>
      </c>
    </row>
    <row r="127" spans="1:153" x14ac:dyDescent="0.3">
      <c r="A127" s="371" t="s">
        <v>980</v>
      </c>
      <c r="B127" s="371" t="s">
        <v>708</v>
      </c>
      <c r="C127" s="371" t="s">
        <v>1974</v>
      </c>
      <c r="E127" s="376" t="str">
        <f t="shared" si="8"/>
        <v>جزر فيجي Fiji</v>
      </c>
      <c r="F127" s="372">
        <v>107270</v>
      </c>
      <c r="G127" s="372">
        <v>450414</v>
      </c>
      <c r="H127" s="372">
        <v>520659</v>
      </c>
      <c r="I127" s="372">
        <v>715756</v>
      </c>
      <c r="J127" s="372">
        <v>35108</v>
      </c>
      <c r="K127" s="372">
        <v>1000</v>
      </c>
      <c r="L127" s="372">
        <v>117995</v>
      </c>
      <c r="M127" s="372">
        <v>2000</v>
      </c>
      <c r="N127" s="372"/>
      <c r="O127" s="372"/>
      <c r="P127" s="372">
        <v>4368</v>
      </c>
      <c r="Q127" s="372">
        <v>117695</v>
      </c>
      <c r="R127" s="372"/>
      <c r="S127" s="372"/>
      <c r="T127" s="379">
        <v>173</v>
      </c>
      <c r="U127" s="379">
        <v>162</v>
      </c>
      <c r="V127" s="379">
        <v>164</v>
      </c>
      <c r="W127" s="379">
        <v>160</v>
      </c>
      <c r="X127" s="379">
        <v>177</v>
      </c>
      <c r="Y127" s="379">
        <v>187</v>
      </c>
      <c r="Z127" s="379">
        <v>175</v>
      </c>
      <c r="AA127" s="379">
        <v>180</v>
      </c>
      <c r="AB127" s="379" t="s">
        <v>3</v>
      </c>
      <c r="AC127" s="379" t="s">
        <v>3</v>
      </c>
      <c r="AD127" s="379">
        <v>176</v>
      </c>
      <c r="AE127" s="379">
        <v>172</v>
      </c>
      <c r="AF127" s="379" t="s">
        <v>3</v>
      </c>
      <c r="AG127" s="379" t="str">
        <f t="shared" si="9"/>
        <v/>
      </c>
      <c r="AH127" s="379"/>
      <c r="AI127" s="376" t="s">
        <v>1653</v>
      </c>
      <c r="AJ127">
        <v>104270</v>
      </c>
      <c r="AK127">
        <v>363427</v>
      </c>
      <c r="AL127">
        <v>510059</v>
      </c>
      <c r="AM127">
        <v>619756</v>
      </c>
      <c r="AP127">
        <v>116495</v>
      </c>
      <c r="AU127">
        <v>117695</v>
      </c>
      <c r="AX127" s="379">
        <v>171</v>
      </c>
      <c r="AY127" s="379">
        <v>165</v>
      </c>
      <c r="AZ127" s="379">
        <v>164</v>
      </c>
      <c r="BA127" s="379">
        <v>159</v>
      </c>
      <c r="BB127" s="379" t="s">
        <v>3</v>
      </c>
      <c r="BC127" s="379" t="s">
        <v>3</v>
      </c>
      <c r="BD127" s="379">
        <v>171</v>
      </c>
      <c r="BE127" s="379" t="s">
        <v>3</v>
      </c>
      <c r="BF127" s="379" t="s">
        <v>3</v>
      </c>
      <c r="BG127" s="379" t="s">
        <v>3</v>
      </c>
      <c r="BH127" s="379" t="s">
        <v>3</v>
      </c>
      <c r="BI127" s="379">
        <v>170</v>
      </c>
      <c r="BJ127" s="379" t="s">
        <v>3</v>
      </c>
      <c r="BK127" s="379" t="str">
        <f t="shared" si="10"/>
        <v/>
      </c>
      <c r="BL127" s="379"/>
      <c r="BM127" s="376" t="s">
        <v>1653</v>
      </c>
      <c r="BN127">
        <v>3000</v>
      </c>
      <c r="BO127">
        <v>86987</v>
      </c>
      <c r="BP127">
        <v>10600</v>
      </c>
      <c r="BQ127">
        <v>96000</v>
      </c>
      <c r="BR127">
        <v>35108</v>
      </c>
      <c r="BS127">
        <v>1000</v>
      </c>
      <c r="BT127">
        <v>1500</v>
      </c>
      <c r="BU127">
        <v>2000</v>
      </c>
      <c r="BX127">
        <v>4368</v>
      </c>
      <c r="CB127" s="379">
        <v>157</v>
      </c>
      <c r="CC127" s="379">
        <v>130</v>
      </c>
      <c r="CD127" s="379">
        <v>150</v>
      </c>
      <c r="CE127" s="379">
        <v>130</v>
      </c>
      <c r="CF127" s="379">
        <v>145</v>
      </c>
      <c r="CG127" s="379">
        <v>164</v>
      </c>
      <c r="CH127" s="379">
        <v>158</v>
      </c>
      <c r="CI127" s="379">
        <v>155</v>
      </c>
      <c r="CJ127" s="379" t="s">
        <v>3</v>
      </c>
      <c r="CK127" s="379" t="s">
        <v>3</v>
      </c>
      <c r="CL127" s="379">
        <v>151</v>
      </c>
      <c r="CM127" s="379" t="s">
        <v>3</v>
      </c>
      <c r="CN127" s="379" t="s">
        <v>3</v>
      </c>
      <c r="CO127" s="379" t="str">
        <f t="shared" si="11"/>
        <v/>
      </c>
      <c r="CQ127" s="376" t="s">
        <v>1653</v>
      </c>
      <c r="CR127" s="372">
        <v>4344707</v>
      </c>
      <c r="CS127" s="372">
        <v>942302</v>
      </c>
      <c r="CT127" s="372">
        <v>2135993</v>
      </c>
      <c r="CU127" s="372">
        <v>3398898</v>
      </c>
      <c r="CV127" s="372">
        <v>7825974</v>
      </c>
      <c r="CW127" s="372">
        <v>4665811</v>
      </c>
      <c r="CX127" s="372">
        <v>4501127</v>
      </c>
      <c r="CY127" s="372">
        <v>3905279</v>
      </c>
      <c r="CZ127" s="372">
        <v>3704341</v>
      </c>
      <c r="DA127" s="372">
        <v>4238859</v>
      </c>
      <c r="DB127" s="372">
        <v>6759327</v>
      </c>
      <c r="DC127" s="372">
        <v>3370634</v>
      </c>
      <c r="DD127" s="372">
        <v>4378073</v>
      </c>
      <c r="DE127" s="372">
        <v>1971646</v>
      </c>
      <c r="DF127" s="379">
        <v>127</v>
      </c>
      <c r="DG127" s="379">
        <v>160</v>
      </c>
      <c r="DH127" s="379">
        <v>143</v>
      </c>
      <c r="DI127" s="379">
        <v>133</v>
      </c>
      <c r="DJ127" s="379">
        <v>126</v>
      </c>
      <c r="DK127" s="379">
        <v>127</v>
      </c>
      <c r="DL127" s="379">
        <v>130</v>
      </c>
      <c r="DM127" s="379">
        <v>131</v>
      </c>
      <c r="DN127" s="379">
        <v>133</v>
      </c>
      <c r="DO127" s="379">
        <v>137</v>
      </c>
      <c r="DP127" s="379">
        <v>131</v>
      </c>
      <c r="DQ127" s="379">
        <v>140</v>
      </c>
      <c r="DR127" s="379">
        <v>143</v>
      </c>
      <c r="DS127" s="379">
        <f t="shared" si="12"/>
        <v>153</v>
      </c>
      <c r="DU127" s="376" t="s">
        <v>1653</v>
      </c>
      <c r="DV127" s="372">
        <v>4451977</v>
      </c>
      <c r="DW127" s="372">
        <v>1392716</v>
      </c>
      <c r="DX127" s="372">
        <v>2656652</v>
      </c>
      <c r="DY127" s="372">
        <v>4114654</v>
      </c>
      <c r="DZ127" s="372">
        <v>7861082</v>
      </c>
      <c r="EA127" s="372">
        <v>4666811</v>
      </c>
      <c r="EB127" s="372">
        <v>4619122</v>
      </c>
      <c r="EC127" s="372">
        <v>3907279</v>
      </c>
      <c r="ED127" s="372">
        <v>3704341</v>
      </c>
      <c r="EE127" s="372">
        <v>4238859</v>
      </c>
      <c r="EF127" s="372">
        <v>6763695</v>
      </c>
      <c r="EG127" s="372">
        <v>3488329</v>
      </c>
      <c r="EH127" s="372">
        <v>4378073</v>
      </c>
      <c r="EI127" s="372">
        <f t="shared" si="7"/>
        <v>1971646</v>
      </c>
      <c r="EJ127" s="379">
        <v>163</v>
      </c>
      <c r="EK127" s="379">
        <v>173</v>
      </c>
      <c r="EL127" s="379">
        <v>166</v>
      </c>
      <c r="EM127" s="379">
        <v>164</v>
      </c>
      <c r="EN127" s="379">
        <v>155</v>
      </c>
      <c r="EO127" s="379">
        <v>160</v>
      </c>
      <c r="EP127" s="379">
        <v>163</v>
      </c>
      <c r="EQ127" s="379">
        <v>159</v>
      </c>
      <c r="ER127" s="379">
        <v>163</v>
      </c>
      <c r="ES127" s="379">
        <v>167</v>
      </c>
      <c r="ET127" s="379">
        <v>154</v>
      </c>
      <c r="EU127" s="379">
        <v>166</v>
      </c>
      <c r="EV127" s="379">
        <v>168</v>
      </c>
      <c r="EW127" s="379">
        <f t="shared" si="13"/>
        <v>179</v>
      </c>
    </row>
    <row r="128" spans="1:153" x14ac:dyDescent="0.3">
      <c r="A128" s="371" t="s">
        <v>981</v>
      </c>
      <c r="B128" s="371" t="s">
        <v>1975</v>
      </c>
      <c r="C128" s="371" t="s">
        <v>1976</v>
      </c>
      <c r="E128" s="376" t="str">
        <f t="shared" si="8"/>
        <v>ساموا Samoa</v>
      </c>
      <c r="F128" s="372"/>
      <c r="G128" s="372">
        <v>371564</v>
      </c>
      <c r="H128" s="372"/>
      <c r="I128" s="372">
        <v>916677</v>
      </c>
      <c r="J128" s="372"/>
      <c r="K128" s="372">
        <v>36420</v>
      </c>
      <c r="L128" s="372"/>
      <c r="M128" s="372"/>
      <c r="N128" s="372"/>
      <c r="O128" s="372"/>
      <c r="P128" s="372"/>
      <c r="Q128" s="372"/>
      <c r="R128" s="372">
        <v>4500</v>
      </c>
      <c r="S128" s="372"/>
      <c r="T128" s="379" t="s">
        <v>3</v>
      </c>
      <c r="U128" s="379">
        <v>165</v>
      </c>
      <c r="V128" s="379" t="s">
        <v>3</v>
      </c>
      <c r="W128" s="379">
        <v>159</v>
      </c>
      <c r="X128" s="379" t="s">
        <v>3</v>
      </c>
      <c r="Y128" s="379">
        <v>179</v>
      </c>
      <c r="Z128" s="379" t="s">
        <v>3</v>
      </c>
      <c r="AA128" s="379" t="s">
        <v>3</v>
      </c>
      <c r="AB128" s="379" t="s">
        <v>3</v>
      </c>
      <c r="AC128" s="379" t="s">
        <v>3</v>
      </c>
      <c r="AD128" s="379" t="s">
        <v>3</v>
      </c>
      <c r="AE128" s="379" t="s">
        <v>3</v>
      </c>
      <c r="AF128" s="379">
        <v>182</v>
      </c>
      <c r="AG128" s="379" t="str">
        <f t="shared" si="9"/>
        <v/>
      </c>
      <c r="AH128" s="379"/>
      <c r="AI128" s="376" t="s">
        <v>1599</v>
      </c>
      <c r="AK128">
        <v>342864</v>
      </c>
      <c r="AM128">
        <v>916677</v>
      </c>
      <c r="AX128" s="379" t="s">
        <v>3</v>
      </c>
      <c r="AY128" s="379">
        <v>166</v>
      </c>
      <c r="AZ128" s="379" t="s">
        <v>3</v>
      </c>
      <c r="BA128" s="379">
        <v>157</v>
      </c>
      <c r="BB128" s="379" t="s">
        <v>3</v>
      </c>
      <c r="BC128" s="379" t="s">
        <v>3</v>
      </c>
      <c r="BD128" s="379" t="s">
        <v>3</v>
      </c>
      <c r="BE128" s="379" t="s">
        <v>3</v>
      </c>
      <c r="BF128" s="379" t="s">
        <v>3</v>
      </c>
      <c r="BG128" s="379" t="s">
        <v>3</v>
      </c>
      <c r="BH128" s="379" t="s">
        <v>3</v>
      </c>
      <c r="BI128" s="379" t="s">
        <v>3</v>
      </c>
      <c r="BJ128" s="379" t="s">
        <v>3</v>
      </c>
      <c r="BK128" s="379" t="str">
        <f t="shared" si="10"/>
        <v/>
      </c>
      <c r="BL128" s="379"/>
      <c r="BM128" s="376" t="s">
        <v>1599</v>
      </c>
      <c r="BO128">
        <v>28700</v>
      </c>
      <c r="BS128">
        <v>36420</v>
      </c>
      <c r="BZ128">
        <v>4500</v>
      </c>
      <c r="CB128" s="379" t="s">
        <v>3</v>
      </c>
      <c r="CC128" s="379">
        <v>140</v>
      </c>
      <c r="CD128" s="379" t="s">
        <v>3</v>
      </c>
      <c r="CE128" s="379" t="s">
        <v>3</v>
      </c>
      <c r="CF128" s="379" t="s">
        <v>3</v>
      </c>
      <c r="CG128" s="379">
        <v>147</v>
      </c>
      <c r="CH128" s="379" t="s">
        <v>3</v>
      </c>
      <c r="CI128" s="379" t="s">
        <v>3</v>
      </c>
      <c r="CJ128" s="379" t="s">
        <v>3</v>
      </c>
      <c r="CK128" s="379" t="s">
        <v>3</v>
      </c>
      <c r="CL128" s="379" t="s">
        <v>3</v>
      </c>
      <c r="CM128" s="379" t="s">
        <v>3</v>
      </c>
      <c r="CN128" s="379">
        <v>157</v>
      </c>
      <c r="CO128" s="379" t="str">
        <f t="shared" si="11"/>
        <v/>
      </c>
      <c r="CQ128" s="376" t="s">
        <v>1599</v>
      </c>
      <c r="CR128" s="372">
        <v>531882</v>
      </c>
      <c r="CS128" s="372">
        <v>725443</v>
      </c>
      <c r="CT128" s="372">
        <v>4307248</v>
      </c>
      <c r="CU128" s="372">
        <v>2262385</v>
      </c>
      <c r="CV128" s="372">
        <v>223616</v>
      </c>
      <c r="CW128" s="372">
        <v>804491</v>
      </c>
      <c r="CX128" s="372">
        <v>427383</v>
      </c>
      <c r="CY128" s="372">
        <v>110227</v>
      </c>
      <c r="CZ128" s="372">
        <v>79118</v>
      </c>
      <c r="DA128" s="372">
        <v>13821</v>
      </c>
      <c r="DB128" s="372">
        <v>16132</v>
      </c>
      <c r="DC128" s="372">
        <v>1341</v>
      </c>
      <c r="DD128" s="372">
        <v>2625</v>
      </c>
      <c r="DE128" s="372">
        <v>506541</v>
      </c>
      <c r="DF128" s="379">
        <v>168</v>
      </c>
      <c r="DG128" s="379">
        <v>165</v>
      </c>
      <c r="DH128" s="379">
        <v>127</v>
      </c>
      <c r="DI128" s="379">
        <v>145</v>
      </c>
      <c r="DJ128" s="379">
        <v>177</v>
      </c>
      <c r="DK128" s="379">
        <v>152</v>
      </c>
      <c r="DL128" s="379">
        <v>169</v>
      </c>
      <c r="DM128" s="379">
        <v>186</v>
      </c>
      <c r="DN128" s="379">
        <v>190</v>
      </c>
      <c r="DO128" s="379">
        <v>201</v>
      </c>
      <c r="DP128" s="379">
        <v>200</v>
      </c>
      <c r="DQ128" s="379">
        <v>234</v>
      </c>
      <c r="DR128" s="379">
        <v>230</v>
      </c>
      <c r="DS128" s="379">
        <f t="shared" si="12"/>
        <v>177</v>
      </c>
      <c r="DU128" s="376" t="s">
        <v>1599</v>
      </c>
      <c r="DV128" s="372">
        <v>531882</v>
      </c>
      <c r="DW128" s="372">
        <v>1097007</v>
      </c>
      <c r="DX128" s="372">
        <v>4307248</v>
      </c>
      <c r="DY128" s="372">
        <v>3179062</v>
      </c>
      <c r="DZ128" s="372">
        <v>223616</v>
      </c>
      <c r="EA128" s="372">
        <v>840911</v>
      </c>
      <c r="EB128" s="372">
        <v>427383</v>
      </c>
      <c r="EC128" s="372">
        <v>110227</v>
      </c>
      <c r="ED128" s="372">
        <v>79118</v>
      </c>
      <c r="EE128" s="372">
        <v>13821</v>
      </c>
      <c r="EF128" s="372">
        <v>16132</v>
      </c>
      <c r="EG128" s="372">
        <v>1341</v>
      </c>
      <c r="EH128" s="372">
        <v>7125</v>
      </c>
      <c r="EI128" s="372">
        <f t="shared" si="7"/>
        <v>506541</v>
      </c>
      <c r="EJ128" s="379">
        <v>191</v>
      </c>
      <c r="EK128" s="379">
        <v>178</v>
      </c>
      <c r="EL128" s="379">
        <v>160</v>
      </c>
      <c r="EM128" s="379">
        <v>167</v>
      </c>
      <c r="EN128" s="379">
        <v>197</v>
      </c>
      <c r="EO128" s="379">
        <v>177</v>
      </c>
      <c r="EP128" s="379">
        <v>187</v>
      </c>
      <c r="EQ128" s="379">
        <v>200</v>
      </c>
      <c r="ER128" s="379">
        <v>202</v>
      </c>
      <c r="ES128" s="379">
        <v>217</v>
      </c>
      <c r="ET128" s="379">
        <v>209</v>
      </c>
      <c r="EU128" s="379">
        <v>238</v>
      </c>
      <c r="EV128" s="379">
        <v>229</v>
      </c>
      <c r="EW128" s="379">
        <f t="shared" si="13"/>
        <v>196</v>
      </c>
    </row>
    <row r="129" spans="1:153" x14ac:dyDescent="0.3">
      <c r="A129" s="371" t="s">
        <v>982</v>
      </c>
      <c r="B129" s="371" t="s">
        <v>142</v>
      </c>
      <c r="C129" s="371" t="s">
        <v>1977</v>
      </c>
      <c r="E129" s="376" t="str">
        <f t="shared" si="8"/>
        <v>نيوزيلندا New Zealand</v>
      </c>
      <c r="F129" s="372">
        <v>3073028009</v>
      </c>
      <c r="G129" s="372">
        <v>1812872990</v>
      </c>
      <c r="H129" s="372">
        <v>927654520</v>
      </c>
      <c r="I129" s="372">
        <v>1287826403</v>
      </c>
      <c r="J129" s="372">
        <v>1412092860</v>
      </c>
      <c r="K129" s="372">
        <v>1007157336</v>
      </c>
      <c r="L129" s="372">
        <v>1176259095</v>
      </c>
      <c r="M129" s="372">
        <v>812133449</v>
      </c>
      <c r="N129" s="372">
        <v>730470496</v>
      </c>
      <c r="O129" s="372">
        <v>735376059</v>
      </c>
      <c r="P129" s="372">
        <v>920403587</v>
      </c>
      <c r="Q129" s="372">
        <v>463054372</v>
      </c>
      <c r="R129" s="372">
        <v>517317097</v>
      </c>
      <c r="S129" s="372">
        <v>560268848</v>
      </c>
      <c r="T129" s="379">
        <v>37</v>
      </c>
      <c r="U129" s="379">
        <v>41</v>
      </c>
      <c r="V129" s="379">
        <v>50</v>
      </c>
      <c r="W129" s="379">
        <v>49</v>
      </c>
      <c r="X129" s="379">
        <v>42</v>
      </c>
      <c r="Y129" s="379">
        <v>50</v>
      </c>
      <c r="Z129" s="379">
        <v>50</v>
      </c>
      <c r="AA129" s="379">
        <v>52</v>
      </c>
      <c r="AB129" s="379">
        <v>51</v>
      </c>
      <c r="AC129" s="379">
        <v>55</v>
      </c>
      <c r="AD129" s="379">
        <v>58</v>
      </c>
      <c r="AE129" s="379">
        <v>67</v>
      </c>
      <c r="AF129" s="379">
        <v>62</v>
      </c>
      <c r="AG129" s="379">
        <f t="shared" si="9"/>
        <v>68</v>
      </c>
      <c r="AH129" s="379"/>
      <c r="AI129" s="376" t="s">
        <v>1466</v>
      </c>
      <c r="AJ129">
        <v>3070362774</v>
      </c>
      <c r="AK129">
        <v>1811805750</v>
      </c>
      <c r="AL129">
        <v>926186868</v>
      </c>
      <c r="AM129">
        <v>1284468232</v>
      </c>
      <c r="AN129">
        <v>1409882932</v>
      </c>
      <c r="AO129">
        <v>1006330515</v>
      </c>
      <c r="AP129">
        <v>1173997561</v>
      </c>
      <c r="AQ129">
        <v>808912207</v>
      </c>
      <c r="AR129">
        <v>729396658</v>
      </c>
      <c r="AS129">
        <v>723061415</v>
      </c>
      <c r="AT129">
        <v>918741548</v>
      </c>
      <c r="AU129">
        <v>460838111</v>
      </c>
      <c r="AV129">
        <v>503059805</v>
      </c>
      <c r="AW129">
        <v>557076772</v>
      </c>
      <c r="AX129" s="379">
        <v>37</v>
      </c>
      <c r="AY129" s="379">
        <v>39</v>
      </c>
      <c r="AZ129" s="379">
        <v>47</v>
      </c>
      <c r="BA129" s="379">
        <v>46</v>
      </c>
      <c r="BB129" s="379">
        <v>40</v>
      </c>
      <c r="BC129" s="379">
        <v>49</v>
      </c>
      <c r="BD129" s="379">
        <v>49</v>
      </c>
      <c r="BE129" s="379">
        <v>51</v>
      </c>
      <c r="BF129" s="379">
        <v>50</v>
      </c>
      <c r="BG129" s="379">
        <v>53</v>
      </c>
      <c r="BH129" s="379">
        <v>55</v>
      </c>
      <c r="BI129" s="379">
        <v>64</v>
      </c>
      <c r="BJ129" s="379">
        <v>61</v>
      </c>
      <c r="BK129" s="379">
        <f t="shared" si="10"/>
        <v>66</v>
      </c>
      <c r="BL129" s="379"/>
      <c r="BM129" s="376" t="s">
        <v>1466</v>
      </c>
      <c r="BN129">
        <v>2665235</v>
      </c>
      <c r="BO129">
        <v>1067240</v>
      </c>
      <c r="BP129">
        <v>1467652</v>
      </c>
      <c r="BQ129">
        <v>3358171</v>
      </c>
      <c r="BR129">
        <v>2209928</v>
      </c>
      <c r="BS129">
        <v>826821</v>
      </c>
      <c r="BT129">
        <v>2261534</v>
      </c>
      <c r="BU129">
        <v>3221242</v>
      </c>
      <c r="BV129">
        <v>1073838</v>
      </c>
      <c r="BW129">
        <v>12314644</v>
      </c>
      <c r="BX129">
        <v>1662039</v>
      </c>
      <c r="BY129">
        <v>2216261</v>
      </c>
      <c r="BZ129">
        <v>14257292</v>
      </c>
      <c r="CA129">
        <v>3192076</v>
      </c>
      <c r="CB129" s="379">
        <v>85</v>
      </c>
      <c r="CC129" s="379">
        <v>98</v>
      </c>
      <c r="CD129" s="379">
        <v>98</v>
      </c>
      <c r="CE129" s="379">
        <v>87</v>
      </c>
      <c r="CF129" s="379">
        <v>86</v>
      </c>
      <c r="CG129" s="379">
        <v>108</v>
      </c>
      <c r="CH129" s="379">
        <v>87</v>
      </c>
      <c r="CI129" s="379">
        <v>82</v>
      </c>
      <c r="CJ129" s="379">
        <v>97</v>
      </c>
      <c r="CK129" s="379">
        <v>64</v>
      </c>
      <c r="CL129" s="379">
        <v>97</v>
      </c>
      <c r="CM129" s="379">
        <v>95</v>
      </c>
      <c r="CN129" s="379">
        <v>67</v>
      </c>
      <c r="CO129" s="379">
        <f t="shared" si="11"/>
        <v>101</v>
      </c>
      <c r="CQ129" s="376" t="s">
        <v>1466</v>
      </c>
      <c r="CR129" s="372">
        <v>2389752422</v>
      </c>
      <c r="CS129" s="372">
        <v>2006569959</v>
      </c>
      <c r="CT129" s="372">
        <v>2665625467</v>
      </c>
      <c r="CU129" s="372">
        <v>1951924722</v>
      </c>
      <c r="CV129" s="372">
        <v>1535659434</v>
      </c>
      <c r="CW129" s="372">
        <v>1778252169</v>
      </c>
      <c r="CX129" s="372">
        <v>1785967125</v>
      </c>
      <c r="CY129" s="372">
        <v>1831276827</v>
      </c>
      <c r="CZ129" s="372">
        <v>2266073139</v>
      </c>
      <c r="DA129" s="372">
        <v>1668349511</v>
      </c>
      <c r="DB129" s="372">
        <v>2638924913</v>
      </c>
      <c r="DC129" s="372">
        <v>2840897833</v>
      </c>
      <c r="DD129" s="372">
        <v>2879964608</v>
      </c>
      <c r="DE129" s="372">
        <v>3321091172</v>
      </c>
      <c r="DF129" s="379">
        <v>40</v>
      </c>
      <c r="DG129" s="379">
        <v>44</v>
      </c>
      <c r="DH129" s="379">
        <v>42</v>
      </c>
      <c r="DI129" s="379">
        <v>45</v>
      </c>
      <c r="DJ129" s="379">
        <v>46</v>
      </c>
      <c r="DK129" s="379">
        <v>43</v>
      </c>
      <c r="DL129" s="379">
        <v>43</v>
      </c>
      <c r="DM129" s="379">
        <v>47</v>
      </c>
      <c r="DN129" s="379">
        <v>40</v>
      </c>
      <c r="DO129" s="379">
        <v>47</v>
      </c>
      <c r="DP129" s="379">
        <v>43</v>
      </c>
      <c r="DQ129" s="379">
        <v>43</v>
      </c>
      <c r="DR129" s="379">
        <v>45</v>
      </c>
      <c r="DS129" s="379">
        <f t="shared" si="12"/>
        <v>41</v>
      </c>
      <c r="DU129" s="376" t="s">
        <v>1466</v>
      </c>
      <c r="DV129" s="372">
        <v>5462780431</v>
      </c>
      <c r="DW129" s="372">
        <v>3819442949</v>
      </c>
      <c r="DX129" s="372">
        <v>3593279987</v>
      </c>
      <c r="DY129" s="372">
        <v>3239751125</v>
      </c>
      <c r="DZ129" s="372">
        <v>2947752294</v>
      </c>
      <c r="EA129" s="372">
        <v>2785409505</v>
      </c>
      <c r="EB129" s="372">
        <v>2962226220</v>
      </c>
      <c r="EC129" s="372">
        <v>2643410276</v>
      </c>
      <c r="ED129" s="372">
        <v>2996543635</v>
      </c>
      <c r="EE129" s="372">
        <v>2403725570</v>
      </c>
      <c r="EF129" s="372">
        <v>3559328500</v>
      </c>
      <c r="EG129" s="372">
        <v>3303952205</v>
      </c>
      <c r="EH129" s="372">
        <v>3397281705</v>
      </c>
      <c r="EI129" s="372">
        <f t="shared" si="7"/>
        <v>3881360020</v>
      </c>
      <c r="EJ129" s="379">
        <v>41</v>
      </c>
      <c r="EK129" s="379">
        <v>49</v>
      </c>
      <c r="EL129" s="379">
        <v>49</v>
      </c>
      <c r="EM129" s="379">
        <v>47</v>
      </c>
      <c r="EN129" s="379">
        <v>46</v>
      </c>
      <c r="EO129" s="379">
        <v>50</v>
      </c>
      <c r="EP129" s="379">
        <v>52</v>
      </c>
      <c r="EQ129" s="379">
        <v>55</v>
      </c>
      <c r="ER129" s="379">
        <v>51</v>
      </c>
      <c r="ES129" s="379">
        <v>56</v>
      </c>
      <c r="ET129" s="379">
        <v>55</v>
      </c>
      <c r="EU129" s="379">
        <v>55</v>
      </c>
      <c r="EV129" s="379">
        <v>56</v>
      </c>
      <c r="EW129" s="379">
        <f t="shared" si="13"/>
        <v>58</v>
      </c>
    </row>
    <row r="130" spans="1:153" x14ac:dyDescent="0.3">
      <c r="A130" s="371" t="s">
        <v>1978</v>
      </c>
      <c r="B130" s="371" t="s">
        <v>1979</v>
      </c>
      <c r="C130" s="371" t="s">
        <v>1980</v>
      </c>
      <c r="E130" s="376" t="str">
        <f t="shared" si="8"/>
        <v>غينيا الجديدة (سابقا) New Guinea (Previously)</v>
      </c>
      <c r="F130" s="372">
        <v>51626878</v>
      </c>
      <c r="G130" s="372">
        <v>291610</v>
      </c>
      <c r="H130" s="372">
        <v>76808432</v>
      </c>
      <c r="I130" s="372">
        <v>23632074</v>
      </c>
      <c r="J130" s="372">
        <v>70421</v>
      </c>
      <c r="K130" s="372">
        <v>168031804</v>
      </c>
      <c r="L130" s="372">
        <v>32523655</v>
      </c>
      <c r="M130" s="372">
        <v>18487055</v>
      </c>
      <c r="N130" s="372">
        <v>92678488</v>
      </c>
      <c r="O130" s="372"/>
      <c r="P130" s="372"/>
      <c r="Q130" s="372"/>
      <c r="R130" s="372"/>
      <c r="S130" s="372"/>
      <c r="T130" s="379">
        <v>86</v>
      </c>
      <c r="U130" s="379">
        <v>166</v>
      </c>
      <c r="V130" s="379">
        <v>91</v>
      </c>
      <c r="W130" s="379">
        <v>106</v>
      </c>
      <c r="X130" s="379">
        <v>175</v>
      </c>
      <c r="Y130" s="379">
        <v>68</v>
      </c>
      <c r="Z130" s="379">
        <v>104</v>
      </c>
      <c r="AA130" s="379">
        <v>108</v>
      </c>
      <c r="AB130" s="379">
        <v>79</v>
      </c>
      <c r="AC130" s="379" t="s">
        <v>3</v>
      </c>
      <c r="AD130" s="379" t="s">
        <v>3</v>
      </c>
      <c r="AE130" s="379" t="s">
        <v>3</v>
      </c>
      <c r="AF130" s="379" t="s">
        <v>3</v>
      </c>
      <c r="AG130" s="379" t="str">
        <f t="shared" si="9"/>
        <v/>
      </c>
      <c r="AH130" s="379"/>
      <c r="AI130" s="376" t="s">
        <v>1981</v>
      </c>
      <c r="AJ130">
        <v>51626878</v>
      </c>
      <c r="AK130">
        <v>166634</v>
      </c>
      <c r="AL130">
        <v>76779432</v>
      </c>
      <c r="AM130">
        <v>23632074</v>
      </c>
      <c r="AN130">
        <v>70421</v>
      </c>
      <c r="AO130">
        <v>168031804</v>
      </c>
      <c r="AP130">
        <v>32523655</v>
      </c>
      <c r="AQ130">
        <v>18487055</v>
      </c>
      <c r="AR130">
        <v>92678488</v>
      </c>
      <c r="AX130" s="379">
        <v>81</v>
      </c>
      <c r="AY130" s="379">
        <v>176</v>
      </c>
      <c r="AZ130" s="379">
        <v>87</v>
      </c>
      <c r="BA130" s="379">
        <v>100</v>
      </c>
      <c r="BB130" s="379">
        <v>172</v>
      </c>
      <c r="BC130" s="379">
        <v>67</v>
      </c>
      <c r="BD130" s="379">
        <v>98</v>
      </c>
      <c r="BE130" s="379">
        <v>105</v>
      </c>
      <c r="BF130" s="379">
        <v>77</v>
      </c>
      <c r="BG130" s="379" t="s">
        <v>3</v>
      </c>
      <c r="BH130" s="379" t="s">
        <v>3</v>
      </c>
      <c r="BI130" s="379" t="s">
        <v>3</v>
      </c>
      <c r="BJ130" s="379" t="s">
        <v>3</v>
      </c>
      <c r="BK130" s="379" t="str">
        <f t="shared" si="10"/>
        <v/>
      </c>
      <c r="BL130" s="379"/>
      <c r="BM130" s="376" t="s">
        <v>1981</v>
      </c>
      <c r="BO130">
        <v>124976</v>
      </c>
      <c r="BP130">
        <v>29000</v>
      </c>
      <c r="CB130" s="379" t="s">
        <v>3</v>
      </c>
      <c r="CC130" s="379">
        <v>127</v>
      </c>
      <c r="CD130" s="379">
        <v>144</v>
      </c>
      <c r="CE130" s="379" t="s">
        <v>3</v>
      </c>
      <c r="CF130" s="379" t="s">
        <v>3</v>
      </c>
      <c r="CG130" s="379" t="s">
        <v>3</v>
      </c>
      <c r="CH130" s="379" t="s">
        <v>3</v>
      </c>
      <c r="CI130" s="379" t="s">
        <v>3</v>
      </c>
      <c r="CJ130" s="379" t="s">
        <v>3</v>
      </c>
      <c r="CK130" s="379" t="s">
        <v>3</v>
      </c>
      <c r="CL130" s="379" t="s">
        <v>3</v>
      </c>
      <c r="CM130" s="379" t="s">
        <v>3</v>
      </c>
      <c r="CN130" s="379" t="s">
        <v>3</v>
      </c>
      <c r="CO130" s="379" t="str">
        <f t="shared" si="11"/>
        <v/>
      </c>
      <c r="CQ130" s="376" t="s">
        <v>1981</v>
      </c>
      <c r="CR130" s="372">
        <v>75558</v>
      </c>
      <c r="CS130" s="372">
        <v>389634</v>
      </c>
      <c r="CT130" s="372">
        <v>84061</v>
      </c>
      <c r="CU130" s="372">
        <v>110979</v>
      </c>
      <c r="CV130" s="372"/>
      <c r="CW130" s="372"/>
      <c r="CX130" s="372"/>
      <c r="CY130" s="372">
        <v>1529911</v>
      </c>
      <c r="CZ130" s="372"/>
      <c r="DA130" s="372"/>
      <c r="DB130" s="372"/>
      <c r="DC130" s="372"/>
      <c r="DD130" s="372"/>
      <c r="DE130" s="372"/>
      <c r="DF130" s="379">
        <v>197</v>
      </c>
      <c r="DG130" s="379">
        <v>176</v>
      </c>
      <c r="DH130" s="379">
        <v>196</v>
      </c>
      <c r="DI130" s="379">
        <v>187</v>
      </c>
      <c r="DJ130" s="379" t="s">
        <v>3</v>
      </c>
      <c r="DK130" s="379" t="s">
        <v>3</v>
      </c>
      <c r="DL130" s="379" t="s">
        <v>3</v>
      </c>
      <c r="DM130" s="379">
        <v>150</v>
      </c>
      <c r="DN130" s="379" t="s">
        <v>3</v>
      </c>
      <c r="DO130" s="379" t="s">
        <v>3</v>
      </c>
      <c r="DP130" s="379" t="s">
        <v>3</v>
      </c>
      <c r="DQ130" s="379" t="s">
        <v>3</v>
      </c>
      <c r="DR130" s="379" t="s">
        <v>3</v>
      </c>
      <c r="DS130" s="379" t="str">
        <f t="shared" si="12"/>
        <v/>
      </c>
      <c r="DU130" s="376" t="s">
        <v>1981</v>
      </c>
      <c r="DV130" s="372">
        <v>51702436</v>
      </c>
      <c r="DW130" s="372">
        <v>681244</v>
      </c>
      <c r="DX130" s="372">
        <v>76892493</v>
      </c>
      <c r="DY130" s="372">
        <v>23743053</v>
      </c>
      <c r="DZ130" s="372">
        <v>70421</v>
      </c>
      <c r="EA130" s="372">
        <v>168031804</v>
      </c>
      <c r="EB130" s="372">
        <v>32523655</v>
      </c>
      <c r="EC130" s="372">
        <v>20016966</v>
      </c>
      <c r="ED130" s="372">
        <v>92678488</v>
      </c>
      <c r="EE130" s="372">
        <v>0</v>
      </c>
      <c r="EF130" s="372">
        <v>0</v>
      </c>
      <c r="EG130" s="372">
        <v>0</v>
      </c>
      <c r="EH130" s="372">
        <v>0</v>
      </c>
      <c r="EI130" s="372">
        <f t="shared" si="7"/>
        <v>0</v>
      </c>
      <c r="EJ130" s="379">
        <v>111</v>
      </c>
      <c r="EK130" s="379">
        <v>184</v>
      </c>
      <c r="EL130" s="379">
        <v>108</v>
      </c>
      <c r="EM130" s="379">
        <v>129</v>
      </c>
      <c r="EN130" s="379">
        <v>202</v>
      </c>
      <c r="EO130" s="379">
        <v>97</v>
      </c>
      <c r="EP130" s="379">
        <v>127</v>
      </c>
      <c r="EQ130" s="379">
        <v>129</v>
      </c>
      <c r="ER130" s="379">
        <v>109</v>
      </c>
      <c r="ES130" s="379">
        <v>230</v>
      </c>
      <c r="ET130" s="379">
        <v>230</v>
      </c>
      <c r="EU130" s="379">
        <v>245</v>
      </c>
      <c r="EV130" s="379">
        <v>241</v>
      </c>
      <c r="EW130" s="379">
        <f t="shared" si="13"/>
        <v>236</v>
      </c>
    </row>
    <row r="131" spans="1:153" x14ac:dyDescent="0.3">
      <c r="A131" s="371" t="s">
        <v>1982</v>
      </c>
      <c r="B131" s="371" t="s">
        <v>1983</v>
      </c>
      <c r="C131" s="371" t="s">
        <v>1984</v>
      </c>
      <c r="E131" s="376" t="str">
        <f t="shared" si="8"/>
        <v>جزر المحيط الهادي الأخرى Pacific Islands, N.E.S</v>
      </c>
      <c r="F131" s="372"/>
      <c r="G131" s="372"/>
      <c r="H131" s="372"/>
      <c r="I131" s="372"/>
      <c r="J131" s="372"/>
      <c r="K131" s="372"/>
      <c r="L131" s="372"/>
      <c r="M131" s="372"/>
      <c r="N131" s="372"/>
      <c r="O131" s="372"/>
      <c r="P131" s="372"/>
      <c r="Q131" s="372"/>
      <c r="R131" s="372"/>
      <c r="S131" s="372"/>
      <c r="T131" s="379" t="s">
        <v>3</v>
      </c>
      <c r="U131" s="379" t="s">
        <v>3</v>
      </c>
      <c r="V131" s="379" t="s">
        <v>3</v>
      </c>
      <c r="W131" s="379" t="s">
        <v>3</v>
      </c>
      <c r="X131" s="379" t="s">
        <v>3</v>
      </c>
      <c r="Y131" s="379" t="s">
        <v>3</v>
      </c>
      <c r="Z131" s="379" t="s">
        <v>3</v>
      </c>
      <c r="AA131" s="379" t="s">
        <v>3</v>
      </c>
      <c r="AB131" s="379" t="s">
        <v>3</v>
      </c>
      <c r="AC131" s="379" t="s">
        <v>3</v>
      </c>
      <c r="AD131" s="379" t="s">
        <v>3</v>
      </c>
      <c r="AE131" s="379" t="s">
        <v>3</v>
      </c>
      <c r="AF131" s="379" t="s">
        <v>3</v>
      </c>
      <c r="AG131" s="379" t="str">
        <f t="shared" si="9"/>
        <v/>
      </c>
      <c r="AH131" s="379"/>
      <c r="AI131" s="376" t="s">
        <v>1985</v>
      </c>
      <c r="AX131" s="379" t="s">
        <v>3</v>
      </c>
      <c r="AY131" s="379" t="s">
        <v>3</v>
      </c>
      <c r="AZ131" s="379" t="s">
        <v>3</v>
      </c>
      <c r="BA131" s="379" t="s">
        <v>3</v>
      </c>
      <c r="BB131" s="379" t="s">
        <v>3</v>
      </c>
      <c r="BC131" s="379" t="s">
        <v>3</v>
      </c>
      <c r="BD131" s="379" t="s">
        <v>3</v>
      </c>
      <c r="BE131" s="379" t="s">
        <v>3</v>
      </c>
      <c r="BF131" s="379" t="s">
        <v>3</v>
      </c>
      <c r="BG131" s="379" t="s">
        <v>3</v>
      </c>
      <c r="BH131" s="379" t="s">
        <v>3</v>
      </c>
      <c r="BI131" s="379" t="s">
        <v>3</v>
      </c>
      <c r="BJ131" s="379" t="s">
        <v>3</v>
      </c>
      <c r="BK131" s="379" t="str">
        <f t="shared" si="10"/>
        <v/>
      </c>
      <c r="BL131" s="379"/>
      <c r="BM131" s="376" t="s">
        <v>1985</v>
      </c>
      <c r="CB131" s="379" t="s">
        <v>3</v>
      </c>
      <c r="CC131" s="379" t="s">
        <v>3</v>
      </c>
      <c r="CD131" s="379" t="s">
        <v>3</v>
      </c>
      <c r="CE131" s="379" t="s">
        <v>3</v>
      </c>
      <c r="CF131" s="379" t="s">
        <v>3</v>
      </c>
      <c r="CG131" s="379" t="s">
        <v>3</v>
      </c>
      <c r="CH131" s="379" t="s">
        <v>3</v>
      </c>
      <c r="CI131" s="379" t="s">
        <v>3</v>
      </c>
      <c r="CJ131" s="379" t="s">
        <v>3</v>
      </c>
      <c r="CK131" s="379" t="s">
        <v>3</v>
      </c>
      <c r="CL131" s="379" t="s">
        <v>3</v>
      </c>
      <c r="CM131" s="379" t="s">
        <v>3</v>
      </c>
      <c r="CN131" s="379" t="s">
        <v>3</v>
      </c>
      <c r="CO131" s="379" t="str">
        <f t="shared" si="11"/>
        <v/>
      </c>
      <c r="CQ131" s="376" t="s">
        <v>1985</v>
      </c>
      <c r="CR131" s="372"/>
      <c r="CS131" s="372"/>
      <c r="CT131" s="372"/>
      <c r="CU131" s="372"/>
      <c r="CV131" s="372"/>
      <c r="CW131" s="372"/>
      <c r="CX131" s="372"/>
      <c r="CY131" s="372"/>
      <c r="CZ131" s="372"/>
      <c r="DA131" s="372"/>
      <c r="DB131" s="372"/>
      <c r="DC131" s="372"/>
      <c r="DD131" s="372"/>
      <c r="DE131" s="372"/>
      <c r="DF131" s="379" t="s">
        <v>3</v>
      </c>
      <c r="DG131" s="379" t="s">
        <v>3</v>
      </c>
      <c r="DH131" s="379" t="s">
        <v>3</v>
      </c>
      <c r="DI131" s="379" t="s">
        <v>3</v>
      </c>
      <c r="DJ131" s="379" t="s">
        <v>3</v>
      </c>
      <c r="DK131" s="379" t="s">
        <v>3</v>
      </c>
      <c r="DL131" s="379" t="s">
        <v>3</v>
      </c>
      <c r="DM131" s="379" t="s">
        <v>3</v>
      </c>
      <c r="DN131" s="379" t="s">
        <v>3</v>
      </c>
      <c r="DO131" s="379" t="s">
        <v>3</v>
      </c>
      <c r="DP131" s="379" t="s">
        <v>3</v>
      </c>
      <c r="DQ131" s="379" t="s">
        <v>3</v>
      </c>
      <c r="DR131" s="379" t="s">
        <v>3</v>
      </c>
      <c r="DS131" s="379" t="str">
        <f t="shared" si="12"/>
        <v/>
      </c>
      <c r="DU131" s="376" t="s">
        <v>1985</v>
      </c>
      <c r="DV131" s="372">
        <v>0</v>
      </c>
      <c r="DW131" s="372">
        <v>0</v>
      </c>
      <c r="DX131" s="372">
        <v>0</v>
      </c>
      <c r="DY131" s="372">
        <v>0</v>
      </c>
      <c r="DZ131" s="372">
        <v>0</v>
      </c>
      <c r="EA131" s="372">
        <v>0</v>
      </c>
      <c r="EB131" s="372">
        <v>0</v>
      </c>
      <c r="EC131" s="372">
        <v>0</v>
      </c>
      <c r="ED131" s="372">
        <v>0</v>
      </c>
      <c r="EE131" s="372">
        <v>0</v>
      </c>
      <c r="EF131" s="372">
        <v>0</v>
      </c>
      <c r="EG131" s="372">
        <v>0</v>
      </c>
      <c r="EH131" s="372">
        <v>0</v>
      </c>
      <c r="EI131" s="372">
        <f t="shared" si="7"/>
        <v>0</v>
      </c>
      <c r="EJ131" s="379">
        <v>224</v>
      </c>
      <c r="EK131" s="379">
        <v>227</v>
      </c>
      <c r="EL131" s="379">
        <v>223</v>
      </c>
      <c r="EM131" s="379">
        <v>227</v>
      </c>
      <c r="EN131" s="379">
        <v>222</v>
      </c>
      <c r="EO131" s="379">
        <v>227</v>
      </c>
      <c r="EP131" s="379">
        <v>226</v>
      </c>
      <c r="EQ131" s="379">
        <v>227</v>
      </c>
      <c r="ER131" s="379">
        <v>226</v>
      </c>
      <c r="ES131" s="379">
        <v>230</v>
      </c>
      <c r="ET131" s="379">
        <v>230</v>
      </c>
      <c r="EU131" s="379">
        <v>245</v>
      </c>
      <c r="EV131" s="379">
        <v>241</v>
      </c>
      <c r="EW131" s="379">
        <f t="shared" si="13"/>
        <v>236</v>
      </c>
    </row>
    <row r="132" spans="1:153" x14ac:dyDescent="0.3">
      <c r="A132" s="371" t="s">
        <v>1986</v>
      </c>
      <c r="B132" s="371" t="s">
        <v>1987</v>
      </c>
      <c r="C132" s="371" t="s">
        <v>1988</v>
      </c>
      <c r="E132" s="376" t="str">
        <f t="shared" si="8"/>
        <v>جوام Guam</v>
      </c>
      <c r="F132" s="372"/>
      <c r="G132" s="372"/>
      <c r="H132" s="372"/>
      <c r="I132" s="372"/>
      <c r="J132" s="372"/>
      <c r="K132" s="372"/>
      <c r="L132" s="372"/>
      <c r="M132" s="372"/>
      <c r="N132" s="372"/>
      <c r="O132" s="372"/>
      <c r="P132" s="372"/>
      <c r="Q132" s="372"/>
      <c r="R132" s="372"/>
      <c r="S132" s="372"/>
      <c r="T132" s="379" t="s">
        <v>3</v>
      </c>
      <c r="U132" s="379" t="s">
        <v>3</v>
      </c>
      <c r="V132" s="379" t="s">
        <v>3</v>
      </c>
      <c r="W132" s="379" t="s">
        <v>3</v>
      </c>
      <c r="X132" s="379" t="s">
        <v>3</v>
      </c>
      <c r="Y132" s="379" t="s">
        <v>3</v>
      </c>
      <c r="Z132" s="379" t="s">
        <v>3</v>
      </c>
      <c r="AA132" s="379" t="s">
        <v>3</v>
      </c>
      <c r="AB132" s="379" t="s">
        <v>3</v>
      </c>
      <c r="AC132" s="379" t="s">
        <v>3</v>
      </c>
      <c r="AD132" s="379" t="s">
        <v>3</v>
      </c>
      <c r="AE132" s="379" t="s">
        <v>3</v>
      </c>
      <c r="AF132" s="379" t="s">
        <v>3</v>
      </c>
      <c r="AG132" s="379" t="str">
        <f t="shared" si="9"/>
        <v/>
      </c>
      <c r="AH132" s="379"/>
      <c r="AI132" s="376" t="s">
        <v>1989</v>
      </c>
      <c r="AX132" s="379" t="s">
        <v>3</v>
      </c>
      <c r="AY132" s="379" t="s">
        <v>3</v>
      </c>
      <c r="AZ132" s="379" t="s">
        <v>3</v>
      </c>
      <c r="BA132" s="379" t="s">
        <v>3</v>
      </c>
      <c r="BB132" s="379" t="s">
        <v>3</v>
      </c>
      <c r="BC132" s="379" t="s">
        <v>3</v>
      </c>
      <c r="BD132" s="379" t="s">
        <v>3</v>
      </c>
      <c r="BE132" s="379" t="s">
        <v>3</v>
      </c>
      <c r="BF132" s="379" t="s">
        <v>3</v>
      </c>
      <c r="BG132" s="379" t="s">
        <v>3</v>
      </c>
      <c r="BH132" s="379" t="s">
        <v>3</v>
      </c>
      <c r="BI132" s="379" t="s">
        <v>3</v>
      </c>
      <c r="BJ132" s="379" t="s">
        <v>3</v>
      </c>
      <c r="BK132" s="379" t="str">
        <f t="shared" si="10"/>
        <v/>
      </c>
      <c r="BL132" s="379"/>
      <c r="BM132" s="376" t="s">
        <v>1989</v>
      </c>
      <c r="CB132" s="379" t="s">
        <v>3</v>
      </c>
      <c r="CC132" s="379" t="s">
        <v>3</v>
      </c>
      <c r="CD132" s="379" t="s">
        <v>3</v>
      </c>
      <c r="CE132" s="379" t="s">
        <v>3</v>
      </c>
      <c r="CF132" s="379" t="s">
        <v>3</v>
      </c>
      <c r="CG132" s="379" t="s">
        <v>3</v>
      </c>
      <c r="CH132" s="379" t="s">
        <v>3</v>
      </c>
      <c r="CI132" s="379" t="s">
        <v>3</v>
      </c>
      <c r="CJ132" s="379" t="s">
        <v>3</v>
      </c>
      <c r="CK132" s="379" t="s">
        <v>3</v>
      </c>
      <c r="CL132" s="379" t="s">
        <v>3</v>
      </c>
      <c r="CM132" s="379" t="s">
        <v>3</v>
      </c>
      <c r="CN132" s="379" t="s">
        <v>3</v>
      </c>
      <c r="CO132" s="379" t="str">
        <f t="shared" si="11"/>
        <v/>
      </c>
      <c r="CQ132" s="376" t="s">
        <v>1989</v>
      </c>
      <c r="CR132" s="372"/>
      <c r="CS132" s="372">
        <v>5640</v>
      </c>
      <c r="CT132" s="372">
        <v>34175</v>
      </c>
      <c r="CU132" s="372">
        <v>329</v>
      </c>
      <c r="CV132" s="372">
        <v>350037</v>
      </c>
      <c r="CW132" s="372"/>
      <c r="CX132" s="372">
        <v>48762</v>
      </c>
      <c r="CY132" s="372">
        <v>197</v>
      </c>
      <c r="CZ132" s="372">
        <v>32924</v>
      </c>
      <c r="DA132" s="372">
        <v>277</v>
      </c>
      <c r="DB132" s="372">
        <v>137848</v>
      </c>
      <c r="DC132" s="372">
        <v>4613</v>
      </c>
      <c r="DD132" s="372"/>
      <c r="DE132" s="372"/>
      <c r="DF132" s="379" t="s">
        <v>3</v>
      </c>
      <c r="DG132" s="379">
        <v>214</v>
      </c>
      <c r="DH132" s="379">
        <v>203</v>
      </c>
      <c r="DI132" s="379">
        <v>223</v>
      </c>
      <c r="DJ132" s="379">
        <v>170</v>
      </c>
      <c r="DK132" s="379" t="s">
        <v>3</v>
      </c>
      <c r="DL132" s="379">
        <v>201</v>
      </c>
      <c r="DM132" s="379">
        <v>221</v>
      </c>
      <c r="DN132" s="379">
        <v>200</v>
      </c>
      <c r="DO132" s="379">
        <v>224</v>
      </c>
      <c r="DP132" s="379">
        <v>175</v>
      </c>
      <c r="DQ132" s="379">
        <v>227</v>
      </c>
      <c r="DR132" s="379" t="s">
        <v>3</v>
      </c>
      <c r="DS132" s="379" t="str">
        <f t="shared" si="12"/>
        <v/>
      </c>
      <c r="DU132" s="376" t="s">
        <v>1989</v>
      </c>
      <c r="DV132" s="372">
        <v>0</v>
      </c>
      <c r="DW132" s="372">
        <v>5640</v>
      </c>
      <c r="DX132" s="372">
        <v>34175</v>
      </c>
      <c r="DY132" s="372">
        <v>329</v>
      </c>
      <c r="DZ132" s="372">
        <v>350037</v>
      </c>
      <c r="EA132" s="372">
        <v>0</v>
      </c>
      <c r="EB132" s="372">
        <v>48762</v>
      </c>
      <c r="EC132" s="372">
        <v>197</v>
      </c>
      <c r="ED132" s="372">
        <v>32924</v>
      </c>
      <c r="EE132" s="372">
        <v>277</v>
      </c>
      <c r="EF132" s="372">
        <v>137848</v>
      </c>
      <c r="EG132" s="372">
        <v>4613</v>
      </c>
      <c r="EH132" s="372">
        <v>0</v>
      </c>
      <c r="EI132" s="372">
        <f t="shared" si="7"/>
        <v>0</v>
      </c>
      <c r="EJ132" s="379">
        <v>224</v>
      </c>
      <c r="EK132" s="379">
        <v>219</v>
      </c>
      <c r="EL132" s="379">
        <v>216</v>
      </c>
      <c r="EM132" s="379">
        <v>225</v>
      </c>
      <c r="EN132" s="379">
        <v>189</v>
      </c>
      <c r="EO132" s="379">
        <v>227</v>
      </c>
      <c r="EP132" s="379">
        <v>214</v>
      </c>
      <c r="EQ132" s="379">
        <v>225</v>
      </c>
      <c r="ER132" s="379">
        <v>209</v>
      </c>
      <c r="ES132" s="379">
        <v>229</v>
      </c>
      <c r="ET132" s="379">
        <v>192</v>
      </c>
      <c r="EU132" s="379">
        <v>233</v>
      </c>
      <c r="EV132" s="379">
        <v>241</v>
      </c>
      <c r="EW132" s="379">
        <f t="shared" si="13"/>
        <v>236</v>
      </c>
    </row>
    <row r="133" spans="1:153" x14ac:dyDescent="0.3">
      <c r="A133" s="371" t="s">
        <v>1990</v>
      </c>
      <c r="B133" s="371" t="s">
        <v>1511</v>
      </c>
      <c r="C133" s="371" t="s">
        <v>1991</v>
      </c>
      <c r="E133" s="376" t="str">
        <f t="shared" si="8"/>
        <v>جزر سليمان Solomon Islands</v>
      </c>
      <c r="F133" s="372">
        <v>440777</v>
      </c>
      <c r="G133" s="372"/>
      <c r="H133" s="372"/>
      <c r="I133" s="372"/>
      <c r="J133" s="372"/>
      <c r="K133" s="372">
        <v>43750</v>
      </c>
      <c r="L133" s="372"/>
      <c r="M133" s="372"/>
      <c r="N133" s="372">
        <v>115903</v>
      </c>
      <c r="O133" s="372"/>
      <c r="P133" s="372"/>
      <c r="Q133" s="372"/>
      <c r="R133" s="372"/>
      <c r="S133" s="372"/>
      <c r="T133" s="379">
        <v>163</v>
      </c>
      <c r="U133" s="379" t="s">
        <v>3</v>
      </c>
      <c r="V133" s="379" t="s">
        <v>3</v>
      </c>
      <c r="W133" s="379" t="s">
        <v>3</v>
      </c>
      <c r="X133" s="379" t="s">
        <v>3</v>
      </c>
      <c r="Y133" s="379">
        <v>178</v>
      </c>
      <c r="Z133" s="379" t="s">
        <v>3</v>
      </c>
      <c r="AA133" s="379" t="s">
        <v>3</v>
      </c>
      <c r="AB133" s="379">
        <v>171</v>
      </c>
      <c r="AC133" s="379" t="s">
        <v>3</v>
      </c>
      <c r="AD133" s="379" t="s">
        <v>3</v>
      </c>
      <c r="AE133" s="379" t="s">
        <v>3</v>
      </c>
      <c r="AF133" s="379" t="s">
        <v>3</v>
      </c>
      <c r="AG133" s="379" t="str">
        <f t="shared" si="9"/>
        <v/>
      </c>
      <c r="AH133" s="379"/>
      <c r="AI133" s="376" t="s">
        <v>1652</v>
      </c>
      <c r="AR133">
        <v>115903</v>
      </c>
      <c r="AX133" s="379" t="s">
        <v>3</v>
      </c>
      <c r="AY133" s="379" t="s">
        <v>3</v>
      </c>
      <c r="AZ133" s="379" t="s">
        <v>3</v>
      </c>
      <c r="BA133" s="379" t="s">
        <v>3</v>
      </c>
      <c r="BB133" s="379" t="s">
        <v>3</v>
      </c>
      <c r="BC133" s="379" t="s">
        <v>3</v>
      </c>
      <c r="BD133" s="379" t="s">
        <v>3</v>
      </c>
      <c r="BE133" s="379" t="s">
        <v>3</v>
      </c>
      <c r="BF133" s="379">
        <v>170</v>
      </c>
      <c r="BG133" s="379" t="s">
        <v>3</v>
      </c>
      <c r="BH133" s="379" t="s">
        <v>3</v>
      </c>
      <c r="BI133" s="379" t="s">
        <v>3</v>
      </c>
      <c r="BJ133" s="379" t="s">
        <v>3</v>
      </c>
      <c r="BK133" s="379" t="str">
        <f t="shared" si="10"/>
        <v/>
      </c>
      <c r="BL133" s="379"/>
      <c r="BM133" s="376" t="s">
        <v>1652</v>
      </c>
      <c r="BN133">
        <v>440777</v>
      </c>
      <c r="BS133">
        <v>43750</v>
      </c>
      <c r="CB133" s="379">
        <v>107</v>
      </c>
      <c r="CC133" s="379" t="s">
        <v>3</v>
      </c>
      <c r="CD133" s="379" t="s">
        <v>3</v>
      </c>
      <c r="CE133" s="379" t="s">
        <v>3</v>
      </c>
      <c r="CF133" s="379" t="s">
        <v>3</v>
      </c>
      <c r="CG133" s="379">
        <v>146</v>
      </c>
      <c r="CH133" s="379" t="s">
        <v>3</v>
      </c>
      <c r="CI133" s="379" t="s">
        <v>3</v>
      </c>
      <c r="CJ133" s="379" t="s">
        <v>3</v>
      </c>
      <c r="CK133" s="379" t="s">
        <v>3</v>
      </c>
      <c r="CL133" s="379" t="s">
        <v>3</v>
      </c>
      <c r="CM133" s="379" t="s">
        <v>3</v>
      </c>
      <c r="CN133" s="379" t="s">
        <v>3</v>
      </c>
      <c r="CO133" s="379" t="str">
        <f t="shared" si="11"/>
        <v/>
      </c>
      <c r="CQ133" s="376" t="s">
        <v>1652</v>
      </c>
      <c r="CR133" s="372">
        <v>59324</v>
      </c>
      <c r="CS133" s="372">
        <v>97503</v>
      </c>
      <c r="CT133" s="372">
        <v>3170032</v>
      </c>
      <c r="CU133" s="372">
        <v>2608</v>
      </c>
      <c r="CV133" s="372">
        <v>10553</v>
      </c>
      <c r="CW133" s="372">
        <v>235729</v>
      </c>
      <c r="CX133" s="372"/>
      <c r="CY133" s="372">
        <v>299583</v>
      </c>
      <c r="CZ133" s="372">
        <v>50416</v>
      </c>
      <c r="DA133" s="372">
        <v>4938859</v>
      </c>
      <c r="DB133" s="372">
        <v>2295165</v>
      </c>
      <c r="DC133" s="372">
        <v>9621</v>
      </c>
      <c r="DD133" s="372">
        <v>30500</v>
      </c>
      <c r="DE133" s="372">
        <v>23620</v>
      </c>
      <c r="DF133" s="379">
        <v>200</v>
      </c>
      <c r="DG133" s="379">
        <v>195</v>
      </c>
      <c r="DH133" s="379">
        <v>134</v>
      </c>
      <c r="DI133" s="379">
        <v>216</v>
      </c>
      <c r="DJ133" s="379">
        <v>205</v>
      </c>
      <c r="DK133" s="379">
        <v>174</v>
      </c>
      <c r="DL133" s="379" t="s">
        <v>3</v>
      </c>
      <c r="DM133" s="379">
        <v>175</v>
      </c>
      <c r="DN133" s="379">
        <v>194</v>
      </c>
      <c r="DO133" s="379">
        <v>134</v>
      </c>
      <c r="DP133" s="379">
        <v>143</v>
      </c>
      <c r="DQ133" s="379">
        <v>218</v>
      </c>
      <c r="DR133" s="379">
        <v>213</v>
      </c>
      <c r="DS133" s="379">
        <f t="shared" si="12"/>
        <v>208</v>
      </c>
      <c r="DU133" s="376" t="s">
        <v>1652</v>
      </c>
      <c r="DV133" s="372">
        <v>500101</v>
      </c>
      <c r="DW133" s="372">
        <v>97503</v>
      </c>
      <c r="DX133" s="372">
        <v>3170032</v>
      </c>
      <c r="DY133" s="372">
        <v>2608</v>
      </c>
      <c r="DZ133" s="372">
        <v>10553</v>
      </c>
      <c r="EA133" s="372">
        <v>279479</v>
      </c>
      <c r="EB133" s="372">
        <v>0</v>
      </c>
      <c r="EC133" s="372">
        <v>299583</v>
      </c>
      <c r="ED133" s="372">
        <v>166319</v>
      </c>
      <c r="EE133" s="372">
        <v>4938859</v>
      </c>
      <c r="EF133" s="372">
        <v>2295165</v>
      </c>
      <c r="EG133" s="372">
        <v>9621</v>
      </c>
      <c r="EH133" s="372">
        <v>30500</v>
      </c>
      <c r="EI133" s="372">
        <f t="shared" si="7"/>
        <v>23620</v>
      </c>
      <c r="EJ133" s="379">
        <v>192</v>
      </c>
      <c r="EK133" s="379">
        <v>208</v>
      </c>
      <c r="EL133" s="379">
        <v>165</v>
      </c>
      <c r="EM133" s="379">
        <v>221</v>
      </c>
      <c r="EN133" s="379">
        <v>211</v>
      </c>
      <c r="EO133" s="379">
        <v>194</v>
      </c>
      <c r="EP133" s="379">
        <v>226</v>
      </c>
      <c r="EQ133" s="379">
        <v>194</v>
      </c>
      <c r="ER133" s="379">
        <v>193</v>
      </c>
      <c r="ES133" s="379">
        <v>166</v>
      </c>
      <c r="ET133" s="379">
        <v>170</v>
      </c>
      <c r="EU133" s="379">
        <v>225</v>
      </c>
      <c r="EV133" s="379">
        <v>219</v>
      </c>
      <c r="EW133" s="379">
        <f t="shared" si="13"/>
        <v>218</v>
      </c>
    </row>
    <row r="134" spans="1:153" x14ac:dyDescent="0.3">
      <c r="A134" s="371" t="s">
        <v>1992</v>
      </c>
      <c r="B134" s="371" t="s">
        <v>1522</v>
      </c>
      <c r="C134" s="371" t="s">
        <v>1993</v>
      </c>
      <c r="E134" s="376" t="str">
        <f t="shared" si="8"/>
        <v>كاليدونيا الجديدة New Caledonia</v>
      </c>
      <c r="F134" s="372"/>
      <c r="G134" s="372"/>
      <c r="H134" s="372"/>
      <c r="I134" s="372">
        <v>26489515</v>
      </c>
      <c r="J134" s="372">
        <v>10762556</v>
      </c>
      <c r="K134" s="372"/>
      <c r="L134" s="372">
        <v>81855</v>
      </c>
      <c r="M134" s="372"/>
      <c r="N134" s="372"/>
      <c r="O134" s="372">
        <v>126729</v>
      </c>
      <c r="P134" s="372">
        <v>62354</v>
      </c>
      <c r="Q134" s="372"/>
      <c r="R134" s="372"/>
      <c r="S134" s="372"/>
      <c r="T134" s="379" t="s">
        <v>3</v>
      </c>
      <c r="U134" s="379" t="s">
        <v>3</v>
      </c>
      <c r="V134" s="379" t="s">
        <v>3</v>
      </c>
      <c r="W134" s="379">
        <v>101</v>
      </c>
      <c r="X134" s="379">
        <v>117</v>
      </c>
      <c r="Y134" s="379" t="s">
        <v>3</v>
      </c>
      <c r="Z134" s="379">
        <v>176</v>
      </c>
      <c r="AA134" s="379" t="s">
        <v>3</v>
      </c>
      <c r="AB134" s="379" t="s">
        <v>3</v>
      </c>
      <c r="AC134" s="379">
        <v>174</v>
      </c>
      <c r="AD134" s="379">
        <v>172</v>
      </c>
      <c r="AE134" s="379" t="s">
        <v>3</v>
      </c>
      <c r="AF134" s="379" t="s">
        <v>3</v>
      </c>
      <c r="AG134" s="379" t="str">
        <f t="shared" si="9"/>
        <v/>
      </c>
      <c r="AH134" s="379"/>
      <c r="AI134" s="376" t="s">
        <v>1678</v>
      </c>
      <c r="AM134">
        <v>26489515</v>
      </c>
      <c r="AN134">
        <v>10762556</v>
      </c>
      <c r="AP134">
        <v>81855</v>
      </c>
      <c r="AS134">
        <v>126729</v>
      </c>
      <c r="AT134">
        <v>62354</v>
      </c>
      <c r="AX134" s="379" t="s">
        <v>3</v>
      </c>
      <c r="AY134" s="379" t="s">
        <v>3</v>
      </c>
      <c r="AZ134" s="379" t="s">
        <v>3</v>
      </c>
      <c r="BA134" s="379">
        <v>96</v>
      </c>
      <c r="BB134" s="379">
        <v>110</v>
      </c>
      <c r="BC134" s="379" t="s">
        <v>3</v>
      </c>
      <c r="BD134" s="379">
        <v>173</v>
      </c>
      <c r="BE134" s="379" t="s">
        <v>3</v>
      </c>
      <c r="BF134" s="379" t="s">
        <v>3</v>
      </c>
      <c r="BG134" s="379">
        <v>173</v>
      </c>
      <c r="BH134" s="379">
        <v>171</v>
      </c>
      <c r="BI134" s="379" t="s">
        <v>3</v>
      </c>
      <c r="BJ134" s="379" t="s">
        <v>3</v>
      </c>
      <c r="BK134" s="379" t="str">
        <f t="shared" si="10"/>
        <v/>
      </c>
      <c r="BL134" s="379"/>
      <c r="BM134" s="376" t="s">
        <v>1678</v>
      </c>
      <c r="CB134" s="379" t="s">
        <v>3</v>
      </c>
      <c r="CC134" s="379" t="s">
        <v>3</v>
      </c>
      <c r="CD134" s="379" t="s">
        <v>3</v>
      </c>
      <c r="CE134" s="379" t="s">
        <v>3</v>
      </c>
      <c r="CF134" s="379" t="s">
        <v>3</v>
      </c>
      <c r="CG134" s="379" t="s">
        <v>3</v>
      </c>
      <c r="CH134" s="379" t="s">
        <v>3</v>
      </c>
      <c r="CI134" s="379" t="s">
        <v>3</v>
      </c>
      <c r="CJ134" s="379" t="s">
        <v>3</v>
      </c>
      <c r="CK134" s="379" t="s">
        <v>3</v>
      </c>
      <c r="CL134" s="379" t="s">
        <v>3</v>
      </c>
      <c r="CM134" s="379" t="s">
        <v>3</v>
      </c>
      <c r="CN134" s="379" t="s">
        <v>3</v>
      </c>
      <c r="CO134" s="379" t="str">
        <f t="shared" si="11"/>
        <v/>
      </c>
      <c r="CQ134" s="376" t="s">
        <v>1678</v>
      </c>
      <c r="CR134" s="372">
        <v>2807</v>
      </c>
      <c r="CS134" s="372"/>
      <c r="CT134" s="372">
        <v>121860</v>
      </c>
      <c r="CU134" s="372">
        <v>140245</v>
      </c>
      <c r="CV134" s="372">
        <v>4524</v>
      </c>
      <c r="CW134" s="372">
        <v>11298</v>
      </c>
      <c r="CX134" s="372">
        <v>13140</v>
      </c>
      <c r="CY134" s="372">
        <v>14322</v>
      </c>
      <c r="CZ134" s="372">
        <v>5682</v>
      </c>
      <c r="DA134" s="372">
        <v>7132</v>
      </c>
      <c r="DB134" s="372">
        <v>84995</v>
      </c>
      <c r="DC134" s="372">
        <v>23283</v>
      </c>
      <c r="DD134" s="372">
        <v>13758</v>
      </c>
      <c r="DE134" s="372">
        <v>3604</v>
      </c>
      <c r="DF134" s="379">
        <v>215</v>
      </c>
      <c r="DG134" s="379" t="s">
        <v>3</v>
      </c>
      <c r="DH134" s="379">
        <v>190</v>
      </c>
      <c r="DI134" s="379">
        <v>185</v>
      </c>
      <c r="DJ134" s="379">
        <v>212</v>
      </c>
      <c r="DK134" s="379">
        <v>205</v>
      </c>
      <c r="DL134" s="379">
        <v>212</v>
      </c>
      <c r="DM134" s="379">
        <v>210</v>
      </c>
      <c r="DN134" s="379">
        <v>210</v>
      </c>
      <c r="DO134" s="379">
        <v>207</v>
      </c>
      <c r="DP134" s="379">
        <v>185</v>
      </c>
      <c r="DQ134" s="379">
        <v>211</v>
      </c>
      <c r="DR134" s="379">
        <v>223</v>
      </c>
      <c r="DS134" s="379">
        <f t="shared" si="12"/>
        <v>223</v>
      </c>
      <c r="DU134" s="376" t="s">
        <v>1678</v>
      </c>
      <c r="DV134" s="372">
        <v>2807</v>
      </c>
      <c r="DW134" s="372">
        <v>0</v>
      </c>
      <c r="DX134" s="372">
        <v>121860</v>
      </c>
      <c r="DY134" s="372">
        <v>26629760</v>
      </c>
      <c r="DZ134" s="372">
        <v>10767080</v>
      </c>
      <c r="EA134" s="372">
        <v>11298</v>
      </c>
      <c r="EB134" s="372">
        <v>94995</v>
      </c>
      <c r="EC134" s="372">
        <v>14322</v>
      </c>
      <c r="ED134" s="372">
        <v>5682</v>
      </c>
      <c r="EE134" s="372">
        <v>133861</v>
      </c>
      <c r="EF134" s="372">
        <v>147349</v>
      </c>
      <c r="EG134" s="372">
        <v>23283</v>
      </c>
      <c r="EH134" s="372">
        <v>13758</v>
      </c>
      <c r="EI134" s="372">
        <f t="shared" ref="EI134:EI197" si="14">DE134+S134</f>
        <v>3604</v>
      </c>
      <c r="EJ134" s="379">
        <v>221</v>
      </c>
      <c r="EK134" s="379">
        <v>227</v>
      </c>
      <c r="EL134" s="379">
        <v>211</v>
      </c>
      <c r="EM134" s="379">
        <v>126</v>
      </c>
      <c r="EN134" s="379">
        <v>143</v>
      </c>
      <c r="EO134" s="379">
        <v>217</v>
      </c>
      <c r="EP134" s="379">
        <v>206</v>
      </c>
      <c r="EQ134" s="379">
        <v>216</v>
      </c>
      <c r="ER134" s="379">
        <v>217</v>
      </c>
      <c r="ES134" s="379">
        <v>197</v>
      </c>
      <c r="ET134" s="379">
        <v>191</v>
      </c>
      <c r="EU134" s="379">
        <v>217</v>
      </c>
      <c r="EV134" s="379">
        <v>226</v>
      </c>
      <c r="EW134" s="379">
        <f t="shared" si="13"/>
        <v>233</v>
      </c>
    </row>
    <row r="135" spans="1:153" x14ac:dyDescent="0.3">
      <c r="A135" s="371" t="s">
        <v>1994</v>
      </c>
      <c r="B135" s="371" t="s">
        <v>1995</v>
      </c>
      <c r="C135" s="371" t="s">
        <v>1996</v>
      </c>
      <c r="E135" s="376" t="str">
        <f t="shared" ref="E135:E198" si="15">B135&amp;" "&amp;PROPER(C135)</f>
        <v>هيربريدس الجديدة (سابقا) New Herbrides (Previously)</v>
      </c>
      <c r="F135" s="372"/>
      <c r="G135" s="372"/>
      <c r="H135" s="372"/>
      <c r="I135" s="372"/>
      <c r="J135" s="372"/>
      <c r="K135" s="372"/>
      <c r="L135" s="372"/>
      <c r="M135" s="372"/>
      <c r="N135" s="372"/>
      <c r="O135" s="372"/>
      <c r="P135" s="372"/>
      <c r="Q135" s="372"/>
      <c r="R135" s="372"/>
      <c r="S135" s="372"/>
      <c r="T135" s="379" t="s">
        <v>3</v>
      </c>
      <c r="U135" s="379" t="s">
        <v>3</v>
      </c>
      <c r="V135" s="379" t="s">
        <v>3</v>
      </c>
      <c r="W135" s="379" t="s">
        <v>3</v>
      </c>
      <c r="X135" s="379" t="s">
        <v>3</v>
      </c>
      <c r="Y135" s="379" t="s">
        <v>3</v>
      </c>
      <c r="Z135" s="379" t="s">
        <v>3</v>
      </c>
      <c r="AA135" s="379" t="s">
        <v>3</v>
      </c>
      <c r="AB135" s="379" t="s">
        <v>3</v>
      </c>
      <c r="AC135" s="379" t="s">
        <v>3</v>
      </c>
      <c r="AD135" s="379" t="s">
        <v>3</v>
      </c>
      <c r="AE135" s="379" t="s">
        <v>3</v>
      </c>
      <c r="AF135" s="379" t="s">
        <v>3</v>
      </c>
      <c r="AG135" s="379" t="str">
        <f t="shared" ref="AG135:AG198" si="16">_xlfn.IFNA(RANK(S135,S$6:S$273,0),"")</f>
        <v/>
      </c>
      <c r="AH135" s="379"/>
      <c r="AI135" s="376" t="s">
        <v>1997</v>
      </c>
      <c r="AX135" s="379" t="s">
        <v>3</v>
      </c>
      <c r="AY135" s="379" t="s">
        <v>3</v>
      </c>
      <c r="AZ135" s="379" t="s">
        <v>3</v>
      </c>
      <c r="BA135" s="379" t="s">
        <v>3</v>
      </c>
      <c r="BB135" s="379" t="s">
        <v>3</v>
      </c>
      <c r="BC135" s="379" t="s">
        <v>3</v>
      </c>
      <c r="BD135" s="379" t="s">
        <v>3</v>
      </c>
      <c r="BE135" s="379" t="s">
        <v>3</v>
      </c>
      <c r="BF135" s="379" t="s">
        <v>3</v>
      </c>
      <c r="BG135" s="379" t="s">
        <v>3</v>
      </c>
      <c r="BH135" s="379" t="s">
        <v>3</v>
      </c>
      <c r="BI135" s="379" t="s">
        <v>3</v>
      </c>
      <c r="BJ135" s="379" t="s">
        <v>3</v>
      </c>
      <c r="BK135" s="379" t="str">
        <f t="shared" ref="BK135:BK198" si="17">_xlfn.IFNA(RANK(AW135,AW$6:AW$273,0),"")</f>
        <v/>
      </c>
      <c r="BL135" s="379"/>
      <c r="BM135" s="376" t="s">
        <v>1997</v>
      </c>
      <c r="CB135" s="379" t="s">
        <v>3</v>
      </c>
      <c r="CC135" s="379" t="s">
        <v>3</v>
      </c>
      <c r="CD135" s="379" t="s">
        <v>3</v>
      </c>
      <c r="CE135" s="379" t="s">
        <v>3</v>
      </c>
      <c r="CF135" s="379" t="s">
        <v>3</v>
      </c>
      <c r="CG135" s="379" t="s">
        <v>3</v>
      </c>
      <c r="CH135" s="379" t="s">
        <v>3</v>
      </c>
      <c r="CI135" s="379" t="s">
        <v>3</v>
      </c>
      <c r="CJ135" s="379" t="s">
        <v>3</v>
      </c>
      <c r="CK135" s="379" t="s">
        <v>3</v>
      </c>
      <c r="CL135" s="379" t="s">
        <v>3</v>
      </c>
      <c r="CM135" s="379" t="s">
        <v>3</v>
      </c>
      <c r="CN135" s="379" t="s">
        <v>3</v>
      </c>
      <c r="CO135" s="379" t="str">
        <f t="shared" ref="CO135:CO198" si="18">_xlfn.IFNA(RANK(CA135,CA$6:CA$273,0),"")</f>
        <v/>
      </c>
      <c r="CQ135" s="376" t="s">
        <v>1997</v>
      </c>
      <c r="CR135" s="372"/>
      <c r="CS135" s="372"/>
      <c r="CT135" s="372"/>
      <c r="CU135" s="372"/>
      <c r="CV135" s="372"/>
      <c r="CW135" s="372"/>
      <c r="CX135" s="372"/>
      <c r="CY135" s="372"/>
      <c r="CZ135" s="372"/>
      <c r="DA135" s="372"/>
      <c r="DB135" s="372"/>
      <c r="DC135" s="372"/>
      <c r="DD135" s="372"/>
      <c r="DE135" s="372"/>
      <c r="DF135" s="379" t="s">
        <v>3</v>
      </c>
      <c r="DG135" s="379" t="s">
        <v>3</v>
      </c>
      <c r="DH135" s="379" t="s">
        <v>3</v>
      </c>
      <c r="DI135" s="379" t="s">
        <v>3</v>
      </c>
      <c r="DJ135" s="379" t="s">
        <v>3</v>
      </c>
      <c r="DK135" s="379" t="s">
        <v>3</v>
      </c>
      <c r="DL135" s="379" t="s">
        <v>3</v>
      </c>
      <c r="DM135" s="379" t="s">
        <v>3</v>
      </c>
      <c r="DN135" s="379" t="s">
        <v>3</v>
      </c>
      <c r="DO135" s="379" t="s">
        <v>3</v>
      </c>
      <c r="DP135" s="379" t="s">
        <v>3</v>
      </c>
      <c r="DQ135" s="379" t="s">
        <v>3</v>
      </c>
      <c r="DR135" s="379" t="s">
        <v>3</v>
      </c>
      <c r="DS135" s="379" t="str">
        <f t="shared" ref="DS135:DS198" si="19">_xlfn.IFNA(RANK(DE135,DE$6:DE$273,0),"")</f>
        <v/>
      </c>
      <c r="DU135" s="376" t="s">
        <v>1997</v>
      </c>
      <c r="DV135" s="372">
        <v>0</v>
      </c>
      <c r="DW135" s="372">
        <v>0</v>
      </c>
      <c r="DX135" s="372">
        <v>0</v>
      </c>
      <c r="DY135" s="372">
        <v>0</v>
      </c>
      <c r="DZ135" s="372">
        <v>0</v>
      </c>
      <c r="EA135" s="372">
        <v>0</v>
      </c>
      <c r="EB135" s="372">
        <v>0</v>
      </c>
      <c r="EC135" s="372">
        <v>0</v>
      </c>
      <c r="ED135" s="372">
        <v>0</v>
      </c>
      <c r="EE135" s="372">
        <v>0</v>
      </c>
      <c r="EF135" s="372">
        <v>0</v>
      </c>
      <c r="EG135" s="372">
        <v>0</v>
      </c>
      <c r="EH135" s="372">
        <v>0</v>
      </c>
      <c r="EI135" s="372">
        <f t="shared" si="14"/>
        <v>0</v>
      </c>
      <c r="EJ135" s="379">
        <v>224</v>
      </c>
      <c r="EK135" s="379">
        <v>227</v>
      </c>
      <c r="EL135" s="379">
        <v>223</v>
      </c>
      <c r="EM135" s="379">
        <v>227</v>
      </c>
      <c r="EN135" s="379">
        <v>222</v>
      </c>
      <c r="EO135" s="379">
        <v>227</v>
      </c>
      <c r="EP135" s="379">
        <v>226</v>
      </c>
      <c r="EQ135" s="379">
        <v>227</v>
      </c>
      <c r="ER135" s="379">
        <v>226</v>
      </c>
      <c r="ES135" s="379">
        <v>230</v>
      </c>
      <c r="ET135" s="379">
        <v>230</v>
      </c>
      <c r="EU135" s="379">
        <v>245</v>
      </c>
      <c r="EV135" s="379">
        <v>241</v>
      </c>
      <c r="EW135" s="379">
        <f t="shared" ref="EW135:EW198" si="20">_xlfn.IFNA(RANK(EI135,EI$6:EI$273,0),"")</f>
        <v>236</v>
      </c>
    </row>
    <row r="136" spans="1:153" x14ac:dyDescent="0.3">
      <c r="A136" s="371" t="s">
        <v>1998</v>
      </c>
      <c r="B136" s="371" t="s">
        <v>1184</v>
      </c>
      <c r="C136" s="371" t="s">
        <v>1999</v>
      </c>
      <c r="E136" s="376" t="str">
        <f t="shared" si="15"/>
        <v>بابوا غينيا الجديدة Papua New Guinea</v>
      </c>
      <c r="F136" s="372"/>
      <c r="G136" s="372"/>
      <c r="H136" s="372"/>
      <c r="I136" s="372"/>
      <c r="J136" s="372">
        <v>10961202</v>
      </c>
      <c r="K136" s="372"/>
      <c r="L136" s="372"/>
      <c r="M136" s="372"/>
      <c r="N136" s="372"/>
      <c r="O136" s="372"/>
      <c r="P136" s="372">
        <v>12228</v>
      </c>
      <c r="Q136" s="372"/>
      <c r="R136" s="372">
        <v>1334168</v>
      </c>
      <c r="S136" s="372">
        <v>281808</v>
      </c>
      <c r="T136" s="379" t="s">
        <v>3</v>
      </c>
      <c r="U136" s="379" t="s">
        <v>3</v>
      </c>
      <c r="V136" s="379" t="s">
        <v>3</v>
      </c>
      <c r="W136" s="379" t="s">
        <v>3</v>
      </c>
      <c r="X136" s="379">
        <v>116</v>
      </c>
      <c r="Y136" s="379" t="s">
        <v>3</v>
      </c>
      <c r="Z136" s="379" t="s">
        <v>3</v>
      </c>
      <c r="AA136" s="379" t="s">
        <v>3</v>
      </c>
      <c r="AB136" s="379" t="s">
        <v>3</v>
      </c>
      <c r="AC136" s="379" t="s">
        <v>3</v>
      </c>
      <c r="AD136" s="379">
        <v>175</v>
      </c>
      <c r="AE136" s="379" t="s">
        <v>3</v>
      </c>
      <c r="AF136" s="379">
        <v>155</v>
      </c>
      <c r="AG136" s="379">
        <f t="shared" si="16"/>
        <v>171</v>
      </c>
      <c r="AH136" s="379"/>
      <c r="AI136" s="376" t="s">
        <v>1556</v>
      </c>
      <c r="AN136">
        <v>10961202</v>
      </c>
      <c r="AV136">
        <v>1334168</v>
      </c>
      <c r="AW136">
        <v>275706</v>
      </c>
      <c r="AX136" s="379" t="s">
        <v>3</v>
      </c>
      <c r="AY136" s="379" t="s">
        <v>3</v>
      </c>
      <c r="AZ136" s="379" t="s">
        <v>3</v>
      </c>
      <c r="BA136" s="379" t="s">
        <v>3</v>
      </c>
      <c r="BB136" s="379">
        <v>109</v>
      </c>
      <c r="BC136" s="379" t="s">
        <v>3</v>
      </c>
      <c r="BD136" s="379" t="s">
        <v>3</v>
      </c>
      <c r="BE136" s="379" t="s">
        <v>3</v>
      </c>
      <c r="BF136" s="379" t="s">
        <v>3</v>
      </c>
      <c r="BG136" s="379" t="s">
        <v>3</v>
      </c>
      <c r="BH136" s="379" t="s">
        <v>3</v>
      </c>
      <c r="BI136" s="379" t="s">
        <v>3</v>
      </c>
      <c r="BJ136" s="379">
        <v>153</v>
      </c>
      <c r="BK136" s="379">
        <f t="shared" si="17"/>
        <v>168</v>
      </c>
      <c r="BL136" s="379"/>
      <c r="BM136" s="376" t="s">
        <v>1556</v>
      </c>
      <c r="BX136">
        <v>12228</v>
      </c>
      <c r="CA136">
        <v>6102</v>
      </c>
      <c r="CB136" s="379" t="s">
        <v>3</v>
      </c>
      <c r="CC136" s="379" t="s">
        <v>3</v>
      </c>
      <c r="CD136" s="379" t="s">
        <v>3</v>
      </c>
      <c r="CE136" s="379" t="s">
        <v>3</v>
      </c>
      <c r="CF136" s="379" t="s">
        <v>3</v>
      </c>
      <c r="CG136" s="379" t="s">
        <v>3</v>
      </c>
      <c r="CH136" s="379" t="s">
        <v>3</v>
      </c>
      <c r="CI136" s="379" t="s">
        <v>3</v>
      </c>
      <c r="CJ136" s="379" t="s">
        <v>3</v>
      </c>
      <c r="CK136" s="379" t="s">
        <v>3</v>
      </c>
      <c r="CL136" s="379">
        <v>145</v>
      </c>
      <c r="CM136" s="379" t="s">
        <v>3</v>
      </c>
      <c r="CN136" s="379" t="s">
        <v>3</v>
      </c>
      <c r="CO136" s="379">
        <f t="shared" si="18"/>
        <v>158</v>
      </c>
      <c r="CQ136" s="376" t="s">
        <v>1556</v>
      </c>
      <c r="CR136" s="372"/>
      <c r="CS136" s="372"/>
      <c r="CT136" s="372"/>
      <c r="CU136" s="372"/>
      <c r="CV136" s="372">
        <v>20206</v>
      </c>
      <c r="CW136" s="372">
        <v>39467</v>
      </c>
      <c r="CX136" s="372">
        <v>51652</v>
      </c>
      <c r="CY136" s="372"/>
      <c r="CZ136" s="372">
        <v>212465</v>
      </c>
      <c r="DA136" s="372">
        <v>350844</v>
      </c>
      <c r="DB136" s="372">
        <v>888070</v>
      </c>
      <c r="DC136" s="372">
        <v>282411</v>
      </c>
      <c r="DD136" s="372">
        <v>2470782</v>
      </c>
      <c r="DE136" s="372">
        <v>445177</v>
      </c>
      <c r="DF136" s="379" t="s">
        <v>3</v>
      </c>
      <c r="DG136" s="379" t="s">
        <v>3</v>
      </c>
      <c r="DH136" s="379" t="s">
        <v>3</v>
      </c>
      <c r="DI136" s="379" t="s">
        <v>3</v>
      </c>
      <c r="DJ136" s="379">
        <v>200</v>
      </c>
      <c r="DK136" s="379">
        <v>195</v>
      </c>
      <c r="DL136" s="379">
        <v>200</v>
      </c>
      <c r="DM136" s="379" t="s">
        <v>3</v>
      </c>
      <c r="DN136" s="379">
        <v>173</v>
      </c>
      <c r="DO136" s="379">
        <v>164</v>
      </c>
      <c r="DP136" s="379">
        <v>154</v>
      </c>
      <c r="DQ136" s="379">
        <v>178</v>
      </c>
      <c r="DR136" s="379">
        <v>149</v>
      </c>
      <c r="DS136" s="379">
        <f t="shared" si="19"/>
        <v>180</v>
      </c>
      <c r="DU136" s="376" t="s">
        <v>1556</v>
      </c>
      <c r="DV136" s="372">
        <v>0</v>
      </c>
      <c r="DW136" s="372">
        <v>0</v>
      </c>
      <c r="DX136" s="372">
        <v>0</v>
      </c>
      <c r="DY136" s="372">
        <v>0</v>
      </c>
      <c r="DZ136" s="372">
        <v>10981408</v>
      </c>
      <c r="EA136" s="372">
        <v>39467</v>
      </c>
      <c r="EB136" s="372">
        <v>51652</v>
      </c>
      <c r="EC136" s="372">
        <v>0</v>
      </c>
      <c r="ED136" s="372">
        <v>212465</v>
      </c>
      <c r="EE136" s="372">
        <v>350844</v>
      </c>
      <c r="EF136" s="372">
        <v>900298</v>
      </c>
      <c r="EG136" s="372">
        <v>282411</v>
      </c>
      <c r="EH136" s="372">
        <v>3804950</v>
      </c>
      <c r="EI136" s="372">
        <f t="shared" si="14"/>
        <v>726985</v>
      </c>
      <c r="EJ136" s="379">
        <v>224</v>
      </c>
      <c r="EK136" s="379">
        <v>227</v>
      </c>
      <c r="EL136" s="379">
        <v>223</v>
      </c>
      <c r="EM136" s="379">
        <v>227</v>
      </c>
      <c r="EN136" s="379">
        <v>142</v>
      </c>
      <c r="EO136" s="379">
        <v>209</v>
      </c>
      <c r="EP136" s="379">
        <v>213</v>
      </c>
      <c r="EQ136" s="379">
        <v>227</v>
      </c>
      <c r="ER136" s="379">
        <v>186</v>
      </c>
      <c r="ES136" s="379">
        <v>186</v>
      </c>
      <c r="ET136" s="379">
        <v>176</v>
      </c>
      <c r="EU136" s="379">
        <v>194</v>
      </c>
      <c r="EV136" s="379">
        <v>170</v>
      </c>
      <c r="EW136" s="379">
        <f t="shared" si="20"/>
        <v>193</v>
      </c>
    </row>
    <row r="137" spans="1:153" x14ac:dyDescent="0.3">
      <c r="A137" s="371" t="s">
        <v>2000</v>
      </c>
      <c r="B137" s="371" t="s">
        <v>714</v>
      </c>
      <c r="C137" s="371" t="s">
        <v>2001</v>
      </c>
      <c r="E137" s="376" t="str">
        <f t="shared" si="15"/>
        <v>بولينيزيا الفرنسية French Polynesia</v>
      </c>
      <c r="F137" s="372">
        <v>226625</v>
      </c>
      <c r="G137" s="372">
        <v>1437119</v>
      </c>
      <c r="H137" s="372">
        <v>1769647</v>
      </c>
      <c r="I137" s="372"/>
      <c r="J137" s="372"/>
      <c r="K137" s="372">
        <v>50000</v>
      </c>
      <c r="L137" s="372"/>
      <c r="M137" s="372">
        <v>84315</v>
      </c>
      <c r="N137" s="372"/>
      <c r="O137" s="372"/>
      <c r="P137" s="372"/>
      <c r="Q137" s="372"/>
      <c r="R137" s="372"/>
      <c r="S137" s="372"/>
      <c r="T137" s="379">
        <v>168</v>
      </c>
      <c r="U137" s="379">
        <v>152</v>
      </c>
      <c r="V137" s="379">
        <v>148</v>
      </c>
      <c r="W137" s="379" t="s">
        <v>3</v>
      </c>
      <c r="X137" s="379" t="s">
        <v>3</v>
      </c>
      <c r="Y137" s="379">
        <v>176</v>
      </c>
      <c r="Z137" s="379" t="s">
        <v>3</v>
      </c>
      <c r="AA137" s="379">
        <v>173</v>
      </c>
      <c r="AB137" s="379" t="s">
        <v>3</v>
      </c>
      <c r="AC137" s="379" t="s">
        <v>3</v>
      </c>
      <c r="AD137" s="379" t="s">
        <v>3</v>
      </c>
      <c r="AE137" s="379" t="s">
        <v>3</v>
      </c>
      <c r="AF137" s="379" t="s">
        <v>3</v>
      </c>
      <c r="AG137" s="379" t="str">
        <f t="shared" si="16"/>
        <v/>
      </c>
      <c r="AH137" s="379"/>
      <c r="AI137" s="376" t="s">
        <v>1645</v>
      </c>
      <c r="AK137">
        <v>1433797</v>
      </c>
      <c r="AL137">
        <v>1769647</v>
      </c>
      <c r="AX137" s="379" t="s">
        <v>3</v>
      </c>
      <c r="AY137" s="379">
        <v>149</v>
      </c>
      <c r="AZ137" s="379">
        <v>146</v>
      </c>
      <c r="BA137" s="379" t="s">
        <v>3</v>
      </c>
      <c r="BB137" s="379" t="s">
        <v>3</v>
      </c>
      <c r="BC137" s="379" t="s">
        <v>3</v>
      </c>
      <c r="BD137" s="379" t="s">
        <v>3</v>
      </c>
      <c r="BE137" s="379" t="s">
        <v>3</v>
      </c>
      <c r="BF137" s="379" t="s">
        <v>3</v>
      </c>
      <c r="BG137" s="379" t="s">
        <v>3</v>
      </c>
      <c r="BH137" s="379" t="s">
        <v>3</v>
      </c>
      <c r="BI137" s="379" t="s">
        <v>3</v>
      </c>
      <c r="BJ137" s="379" t="s">
        <v>3</v>
      </c>
      <c r="BK137" s="379" t="str">
        <f t="shared" si="17"/>
        <v/>
      </c>
      <c r="BL137" s="379"/>
      <c r="BM137" s="376" t="s">
        <v>1645</v>
      </c>
      <c r="BN137">
        <v>226625</v>
      </c>
      <c r="BO137">
        <v>3322</v>
      </c>
      <c r="BS137">
        <v>50000</v>
      </c>
      <c r="BU137">
        <v>84315</v>
      </c>
      <c r="CB137" s="379">
        <v>118</v>
      </c>
      <c r="CC137" s="379">
        <v>151</v>
      </c>
      <c r="CD137" s="379" t="s">
        <v>3</v>
      </c>
      <c r="CE137" s="379" t="s">
        <v>3</v>
      </c>
      <c r="CF137" s="379" t="s">
        <v>3</v>
      </c>
      <c r="CG137" s="379">
        <v>142</v>
      </c>
      <c r="CH137" s="379" t="s">
        <v>3</v>
      </c>
      <c r="CI137" s="379">
        <v>137</v>
      </c>
      <c r="CJ137" s="379" t="s">
        <v>3</v>
      </c>
      <c r="CK137" s="379" t="s">
        <v>3</v>
      </c>
      <c r="CL137" s="379" t="s">
        <v>3</v>
      </c>
      <c r="CM137" s="379" t="s">
        <v>3</v>
      </c>
      <c r="CN137" s="379" t="s">
        <v>3</v>
      </c>
      <c r="CO137" s="379" t="str">
        <f t="shared" si="18"/>
        <v/>
      </c>
      <c r="CQ137" s="376" t="s">
        <v>1645</v>
      </c>
      <c r="CR137" s="372">
        <v>134330</v>
      </c>
      <c r="CS137" s="372">
        <v>31530</v>
      </c>
      <c r="CT137" s="372">
        <v>27497</v>
      </c>
      <c r="CU137" s="372">
        <v>41823</v>
      </c>
      <c r="CV137" s="372">
        <v>7570</v>
      </c>
      <c r="CW137" s="372">
        <v>115563</v>
      </c>
      <c r="CX137" s="372">
        <v>34127</v>
      </c>
      <c r="CY137" s="372">
        <v>2626186</v>
      </c>
      <c r="CZ137" s="372">
        <v>59514</v>
      </c>
      <c r="DA137" s="372">
        <v>39824</v>
      </c>
      <c r="DB137" s="372">
        <v>13385</v>
      </c>
      <c r="DC137" s="372">
        <v>184658</v>
      </c>
      <c r="DD137" s="372">
        <v>4973401</v>
      </c>
      <c r="DE137" s="372">
        <v>1264621</v>
      </c>
      <c r="DF137" s="379">
        <v>188</v>
      </c>
      <c r="DG137" s="379">
        <v>202</v>
      </c>
      <c r="DH137" s="379">
        <v>205</v>
      </c>
      <c r="DI137" s="379">
        <v>199</v>
      </c>
      <c r="DJ137" s="379">
        <v>207</v>
      </c>
      <c r="DK137" s="379">
        <v>182</v>
      </c>
      <c r="DL137" s="379">
        <v>205</v>
      </c>
      <c r="DM137" s="379">
        <v>136</v>
      </c>
      <c r="DN137" s="379">
        <v>193</v>
      </c>
      <c r="DO137" s="379">
        <v>190</v>
      </c>
      <c r="DP137" s="379">
        <v>202</v>
      </c>
      <c r="DQ137" s="379">
        <v>184</v>
      </c>
      <c r="DR137" s="379">
        <v>140</v>
      </c>
      <c r="DS137" s="379">
        <f t="shared" si="19"/>
        <v>162</v>
      </c>
      <c r="DU137" s="376" t="s">
        <v>1645</v>
      </c>
      <c r="DV137" s="372">
        <v>360955</v>
      </c>
      <c r="DW137" s="372">
        <v>1468649</v>
      </c>
      <c r="DX137" s="372">
        <v>1797144</v>
      </c>
      <c r="DY137" s="372">
        <v>41823</v>
      </c>
      <c r="DZ137" s="372">
        <v>7570</v>
      </c>
      <c r="EA137" s="372">
        <v>165563</v>
      </c>
      <c r="EB137" s="372">
        <v>34127</v>
      </c>
      <c r="EC137" s="372">
        <v>2710501</v>
      </c>
      <c r="ED137" s="372">
        <v>59514</v>
      </c>
      <c r="EE137" s="372">
        <v>39824</v>
      </c>
      <c r="EF137" s="372">
        <v>13385</v>
      </c>
      <c r="EG137" s="372">
        <v>184658</v>
      </c>
      <c r="EH137" s="372">
        <v>4973401</v>
      </c>
      <c r="EI137" s="372">
        <f t="shared" si="14"/>
        <v>1264621</v>
      </c>
      <c r="EJ137" s="379">
        <v>195</v>
      </c>
      <c r="EK137" s="379">
        <v>171</v>
      </c>
      <c r="EL137" s="379">
        <v>171</v>
      </c>
      <c r="EM137" s="379">
        <v>211</v>
      </c>
      <c r="EN137" s="379">
        <v>214</v>
      </c>
      <c r="EO137" s="379">
        <v>199</v>
      </c>
      <c r="EP137" s="379">
        <v>215</v>
      </c>
      <c r="EQ137" s="379">
        <v>166</v>
      </c>
      <c r="ER137" s="379">
        <v>204</v>
      </c>
      <c r="ES137" s="379">
        <v>207</v>
      </c>
      <c r="ET137" s="379">
        <v>210</v>
      </c>
      <c r="EU137" s="379">
        <v>197</v>
      </c>
      <c r="EV137" s="379">
        <v>164</v>
      </c>
      <c r="EW137" s="379">
        <f t="shared" si="20"/>
        <v>185</v>
      </c>
    </row>
    <row r="138" spans="1:153" x14ac:dyDescent="0.3">
      <c r="A138" s="371" t="s">
        <v>2002</v>
      </c>
      <c r="B138" s="371" t="s">
        <v>698</v>
      </c>
      <c r="C138" s="371" t="s">
        <v>2003</v>
      </c>
      <c r="E138" s="376" t="str">
        <f t="shared" si="15"/>
        <v>مناطق فرنسا الجنوبية French Southern Territories</v>
      </c>
      <c r="F138" s="372"/>
      <c r="G138" s="372"/>
      <c r="H138" s="372">
        <v>386753</v>
      </c>
      <c r="I138" s="372"/>
      <c r="J138" s="372"/>
      <c r="K138" s="372"/>
      <c r="L138" s="372"/>
      <c r="M138" s="372"/>
      <c r="N138" s="372"/>
      <c r="O138" s="372"/>
      <c r="P138" s="372"/>
      <c r="Q138" s="372"/>
      <c r="R138" s="372"/>
      <c r="S138" s="372">
        <v>1359391</v>
      </c>
      <c r="T138" s="379" t="s">
        <v>3</v>
      </c>
      <c r="U138" s="379" t="s">
        <v>3</v>
      </c>
      <c r="V138" s="379">
        <v>166</v>
      </c>
      <c r="W138" s="379" t="s">
        <v>3</v>
      </c>
      <c r="X138" s="379" t="s">
        <v>3</v>
      </c>
      <c r="Y138" s="379" t="s">
        <v>3</v>
      </c>
      <c r="Z138" s="379" t="s">
        <v>3</v>
      </c>
      <c r="AA138" s="379" t="s">
        <v>3</v>
      </c>
      <c r="AB138" s="379" t="s">
        <v>3</v>
      </c>
      <c r="AC138" s="379" t="s">
        <v>3</v>
      </c>
      <c r="AD138" s="379" t="s">
        <v>3</v>
      </c>
      <c r="AE138" s="379" t="s">
        <v>3</v>
      </c>
      <c r="AF138" s="379" t="s">
        <v>3</v>
      </c>
      <c r="AG138" s="379">
        <f t="shared" si="16"/>
        <v>160</v>
      </c>
      <c r="AH138" s="379"/>
      <c r="AI138" s="376" t="s">
        <v>1685</v>
      </c>
      <c r="AL138">
        <v>386753</v>
      </c>
      <c r="AW138">
        <v>1359391</v>
      </c>
      <c r="AX138" s="379" t="s">
        <v>3</v>
      </c>
      <c r="AY138" s="379" t="s">
        <v>3</v>
      </c>
      <c r="AZ138" s="379">
        <v>167</v>
      </c>
      <c r="BA138" s="379" t="s">
        <v>3</v>
      </c>
      <c r="BB138" s="379" t="s">
        <v>3</v>
      </c>
      <c r="BC138" s="379" t="s">
        <v>3</v>
      </c>
      <c r="BD138" s="379" t="s">
        <v>3</v>
      </c>
      <c r="BE138" s="379" t="s">
        <v>3</v>
      </c>
      <c r="BF138" s="379" t="s">
        <v>3</v>
      </c>
      <c r="BG138" s="379" t="s">
        <v>3</v>
      </c>
      <c r="BH138" s="379" t="s">
        <v>3</v>
      </c>
      <c r="BI138" s="379" t="s">
        <v>3</v>
      </c>
      <c r="BJ138" s="379" t="s">
        <v>3</v>
      </c>
      <c r="BK138" s="379">
        <f t="shared" si="17"/>
        <v>157</v>
      </c>
      <c r="BL138" s="379"/>
      <c r="BM138" s="376" t="s">
        <v>1685</v>
      </c>
      <c r="CB138" s="379" t="s">
        <v>3</v>
      </c>
      <c r="CC138" s="379" t="s">
        <v>3</v>
      </c>
      <c r="CD138" s="379" t="s">
        <v>3</v>
      </c>
      <c r="CE138" s="379" t="s">
        <v>3</v>
      </c>
      <c r="CF138" s="379" t="s">
        <v>3</v>
      </c>
      <c r="CG138" s="379" t="s">
        <v>3</v>
      </c>
      <c r="CH138" s="379" t="s">
        <v>3</v>
      </c>
      <c r="CI138" s="379" t="s">
        <v>3</v>
      </c>
      <c r="CJ138" s="379" t="s">
        <v>3</v>
      </c>
      <c r="CK138" s="379" t="s">
        <v>3</v>
      </c>
      <c r="CL138" s="379" t="s">
        <v>3</v>
      </c>
      <c r="CM138" s="379" t="s">
        <v>3</v>
      </c>
      <c r="CN138" s="379" t="s">
        <v>3</v>
      </c>
      <c r="CO138" s="379" t="str">
        <f t="shared" si="18"/>
        <v/>
      </c>
      <c r="CQ138" s="376" t="s">
        <v>1685</v>
      </c>
      <c r="CR138" s="372">
        <v>12502612</v>
      </c>
      <c r="CS138" s="372">
        <v>840712</v>
      </c>
      <c r="CT138" s="372">
        <v>3520799</v>
      </c>
      <c r="CU138" s="372">
        <v>2077142</v>
      </c>
      <c r="CV138" s="372"/>
      <c r="CW138" s="372">
        <v>4012</v>
      </c>
      <c r="CX138" s="372">
        <v>1226235</v>
      </c>
      <c r="CY138" s="372">
        <v>170226</v>
      </c>
      <c r="CZ138" s="372">
        <v>6285323</v>
      </c>
      <c r="DA138" s="372">
        <v>115620</v>
      </c>
      <c r="DB138" s="372">
        <v>95744</v>
      </c>
      <c r="DC138" s="372">
        <v>842803</v>
      </c>
      <c r="DD138" s="372">
        <v>9885537</v>
      </c>
      <c r="DE138" s="372">
        <v>3452949</v>
      </c>
      <c r="DF138" s="379">
        <v>113</v>
      </c>
      <c r="DG138" s="379">
        <v>162</v>
      </c>
      <c r="DH138" s="379">
        <v>129</v>
      </c>
      <c r="DI138" s="379">
        <v>147</v>
      </c>
      <c r="DJ138" s="379" t="s">
        <v>3</v>
      </c>
      <c r="DK138" s="379">
        <v>210</v>
      </c>
      <c r="DL138" s="379">
        <v>157</v>
      </c>
      <c r="DM138" s="379">
        <v>181</v>
      </c>
      <c r="DN138" s="379">
        <v>127</v>
      </c>
      <c r="DO138" s="379">
        <v>180</v>
      </c>
      <c r="DP138" s="379">
        <v>181</v>
      </c>
      <c r="DQ138" s="379">
        <v>162</v>
      </c>
      <c r="DR138" s="379">
        <v>129</v>
      </c>
      <c r="DS138" s="379">
        <f t="shared" si="19"/>
        <v>143</v>
      </c>
      <c r="DU138" s="376" t="s">
        <v>1685</v>
      </c>
      <c r="DV138" s="372">
        <v>12502612</v>
      </c>
      <c r="DW138" s="372">
        <v>840712</v>
      </c>
      <c r="DX138" s="372">
        <v>3907552</v>
      </c>
      <c r="DY138" s="372">
        <v>2077142</v>
      </c>
      <c r="DZ138" s="372">
        <v>0</v>
      </c>
      <c r="EA138" s="372">
        <v>4012</v>
      </c>
      <c r="EB138" s="372">
        <v>1226235</v>
      </c>
      <c r="EC138" s="372">
        <v>170226</v>
      </c>
      <c r="ED138" s="372">
        <v>6285323</v>
      </c>
      <c r="EE138" s="372">
        <v>115620</v>
      </c>
      <c r="EF138" s="372">
        <v>95744</v>
      </c>
      <c r="EG138" s="372">
        <v>842803</v>
      </c>
      <c r="EH138" s="372">
        <v>9885537</v>
      </c>
      <c r="EI138" s="372">
        <f t="shared" si="14"/>
        <v>4812340</v>
      </c>
      <c r="EJ138" s="379">
        <v>142</v>
      </c>
      <c r="EK138" s="379">
        <v>183</v>
      </c>
      <c r="EL138" s="379">
        <v>164</v>
      </c>
      <c r="EM138" s="379">
        <v>172</v>
      </c>
      <c r="EN138" s="379">
        <v>222</v>
      </c>
      <c r="EO138" s="379">
        <v>218</v>
      </c>
      <c r="EP138" s="379">
        <v>179</v>
      </c>
      <c r="EQ138" s="379">
        <v>199</v>
      </c>
      <c r="ER138" s="379">
        <v>154</v>
      </c>
      <c r="ES138" s="379">
        <v>198</v>
      </c>
      <c r="ET138" s="379">
        <v>196</v>
      </c>
      <c r="EU138" s="379">
        <v>183</v>
      </c>
      <c r="EV138" s="379">
        <v>154</v>
      </c>
      <c r="EW138" s="379">
        <f t="shared" si="20"/>
        <v>167</v>
      </c>
    </row>
    <row r="139" spans="1:153" x14ac:dyDescent="0.3">
      <c r="A139" s="371" t="s">
        <v>2004</v>
      </c>
      <c r="B139" s="371" t="s">
        <v>1513</v>
      </c>
      <c r="C139" s="371" t="s">
        <v>2005</v>
      </c>
      <c r="E139" s="376" t="str">
        <f t="shared" si="15"/>
        <v>جزيرة هيرد وجزر ماكدونالد Heard And Mcdonld Islands</v>
      </c>
      <c r="F139" s="372"/>
      <c r="G139" s="372"/>
      <c r="H139" s="372"/>
      <c r="I139" s="372"/>
      <c r="J139" s="372"/>
      <c r="K139" s="372"/>
      <c r="L139" s="372"/>
      <c r="M139" s="372"/>
      <c r="N139" s="372"/>
      <c r="O139" s="372"/>
      <c r="P139" s="372"/>
      <c r="Q139" s="372"/>
      <c r="R139" s="372"/>
      <c r="S139" s="372"/>
      <c r="T139" s="379" t="s">
        <v>3</v>
      </c>
      <c r="U139" s="379" t="s">
        <v>3</v>
      </c>
      <c r="V139" s="379" t="s">
        <v>3</v>
      </c>
      <c r="W139" s="379" t="s">
        <v>3</v>
      </c>
      <c r="X139" s="379" t="s">
        <v>3</v>
      </c>
      <c r="Y139" s="379" t="s">
        <v>3</v>
      </c>
      <c r="Z139" s="379" t="s">
        <v>3</v>
      </c>
      <c r="AA139" s="379" t="s">
        <v>3</v>
      </c>
      <c r="AB139" s="379" t="s">
        <v>3</v>
      </c>
      <c r="AC139" s="379" t="s">
        <v>3</v>
      </c>
      <c r="AD139" s="379" t="s">
        <v>3</v>
      </c>
      <c r="AE139" s="379" t="s">
        <v>3</v>
      </c>
      <c r="AF139" s="379" t="s">
        <v>3</v>
      </c>
      <c r="AG139" s="379" t="str">
        <f t="shared" si="16"/>
        <v/>
      </c>
      <c r="AH139" s="379"/>
      <c r="AI139" s="376" t="s">
        <v>1662</v>
      </c>
      <c r="AX139" s="379" t="s">
        <v>3</v>
      </c>
      <c r="AY139" s="379" t="s">
        <v>3</v>
      </c>
      <c r="AZ139" s="379" t="s">
        <v>3</v>
      </c>
      <c r="BA139" s="379" t="s">
        <v>3</v>
      </c>
      <c r="BB139" s="379" t="s">
        <v>3</v>
      </c>
      <c r="BC139" s="379" t="s">
        <v>3</v>
      </c>
      <c r="BD139" s="379" t="s">
        <v>3</v>
      </c>
      <c r="BE139" s="379" t="s">
        <v>3</v>
      </c>
      <c r="BF139" s="379" t="s">
        <v>3</v>
      </c>
      <c r="BG139" s="379" t="s">
        <v>3</v>
      </c>
      <c r="BH139" s="379" t="s">
        <v>3</v>
      </c>
      <c r="BI139" s="379" t="s">
        <v>3</v>
      </c>
      <c r="BJ139" s="379" t="s">
        <v>3</v>
      </c>
      <c r="BK139" s="379" t="str">
        <f t="shared" si="17"/>
        <v/>
      </c>
      <c r="BL139" s="379"/>
      <c r="BM139" s="376" t="s">
        <v>1662</v>
      </c>
      <c r="CB139" s="379" t="s">
        <v>3</v>
      </c>
      <c r="CC139" s="379" t="s">
        <v>3</v>
      </c>
      <c r="CD139" s="379" t="s">
        <v>3</v>
      </c>
      <c r="CE139" s="379" t="s">
        <v>3</v>
      </c>
      <c r="CF139" s="379" t="s">
        <v>3</v>
      </c>
      <c r="CG139" s="379" t="s">
        <v>3</v>
      </c>
      <c r="CH139" s="379" t="s">
        <v>3</v>
      </c>
      <c r="CI139" s="379" t="s">
        <v>3</v>
      </c>
      <c r="CJ139" s="379" t="s">
        <v>3</v>
      </c>
      <c r="CK139" s="379" t="s">
        <v>3</v>
      </c>
      <c r="CL139" s="379" t="s">
        <v>3</v>
      </c>
      <c r="CM139" s="379" t="s">
        <v>3</v>
      </c>
      <c r="CN139" s="379" t="s">
        <v>3</v>
      </c>
      <c r="CO139" s="379" t="str">
        <f t="shared" si="18"/>
        <v/>
      </c>
      <c r="CQ139" s="376" t="s">
        <v>1662</v>
      </c>
      <c r="CR139" s="372">
        <v>213118</v>
      </c>
      <c r="CS139" s="372">
        <v>220987</v>
      </c>
      <c r="CT139" s="372">
        <v>447410</v>
      </c>
      <c r="CU139" s="372">
        <v>323160</v>
      </c>
      <c r="CV139" s="372">
        <v>46244</v>
      </c>
      <c r="CW139" s="372">
        <v>56765</v>
      </c>
      <c r="CX139" s="372">
        <v>73</v>
      </c>
      <c r="CY139" s="372">
        <v>1792</v>
      </c>
      <c r="CZ139" s="372"/>
      <c r="DA139" s="372">
        <v>46009</v>
      </c>
      <c r="DB139" s="372">
        <v>275186</v>
      </c>
      <c r="DC139" s="372">
        <v>285362</v>
      </c>
      <c r="DD139" s="372">
        <v>15918</v>
      </c>
      <c r="DE139" s="372"/>
      <c r="DF139" s="379">
        <v>180</v>
      </c>
      <c r="DG139" s="379">
        <v>186</v>
      </c>
      <c r="DH139" s="379">
        <v>174</v>
      </c>
      <c r="DI139" s="379">
        <v>174</v>
      </c>
      <c r="DJ139" s="379">
        <v>195</v>
      </c>
      <c r="DK139" s="379">
        <v>192</v>
      </c>
      <c r="DL139" s="379">
        <v>222</v>
      </c>
      <c r="DM139" s="379">
        <v>219</v>
      </c>
      <c r="DN139" s="379" t="s">
        <v>3</v>
      </c>
      <c r="DO139" s="379">
        <v>189</v>
      </c>
      <c r="DP139" s="379">
        <v>164</v>
      </c>
      <c r="DQ139" s="379">
        <v>176</v>
      </c>
      <c r="DR139" s="379">
        <v>220</v>
      </c>
      <c r="DS139" s="379" t="str">
        <f t="shared" si="19"/>
        <v/>
      </c>
      <c r="DU139" s="376" t="s">
        <v>1662</v>
      </c>
      <c r="DV139" s="372">
        <v>213118</v>
      </c>
      <c r="DW139" s="372">
        <v>220987</v>
      </c>
      <c r="DX139" s="372">
        <v>447410</v>
      </c>
      <c r="DY139" s="372">
        <v>323160</v>
      </c>
      <c r="DZ139" s="372">
        <v>46244</v>
      </c>
      <c r="EA139" s="372">
        <v>56765</v>
      </c>
      <c r="EB139" s="372">
        <v>73</v>
      </c>
      <c r="EC139" s="372">
        <v>1792</v>
      </c>
      <c r="ED139" s="372">
        <v>0</v>
      </c>
      <c r="EE139" s="372">
        <v>46009</v>
      </c>
      <c r="EF139" s="372">
        <v>275186</v>
      </c>
      <c r="EG139" s="372">
        <v>285362</v>
      </c>
      <c r="EH139" s="372">
        <v>15918</v>
      </c>
      <c r="EI139" s="372">
        <f t="shared" si="14"/>
        <v>0</v>
      </c>
      <c r="EJ139" s="379">
        <v>199</v>
      </c>
      <c r="EK139" s="379">
        <v>202</v>
      </c>
      <c r="EL139" s="379">
        <v>196</v>
      </c>
      <c r="EM139" s="379">
        <v>194</v>
      </c>
      <c r="EN139" s="379">
        <v>205</v>
      </c>
      <c r="EO139" s="379">
        <v>207</v>
      </c>
      <c r="EP139" s="379">
        <v>225</v>
      </c>
      <c r="EQ139" s="379">
        <v>223</v>
      </c>
      <c r="ER139" s="379">
        <v>226</v>
      </c>
      <c r="ES139" s="379">
        <v>206</v>
      </c>
      <c r="ET139" s="379">
        <v>184</v>
      </c>
      <c r="EU139" s="379">
        <v>193</v>
      </c>
      <c r="EV139" s="379">
        <v>223</v>
      </c>
      <c r="EW139" s="379">
        <f t="shared" si="20"/>
        <v>236</v>
      </c>
    </row>
    <row r="140" spans="1:153" x14ac:dyDescent="0.3">
      <c r="A140" s="371" t="s">
        <v>2006</v>
      </c>
      <c r="B140" s="371" t="s">
        <v>1526</v>
      </c>
      <c r="C140" s="371" t="s">
        <v>2007</v>
      </c>
      <c r="E140" s="376" t="str">
        <f t="shared" si="15"/>
        <v>كيريباتي Kiribati</v>
      </c>
      <c r="F140" s="372"/>
      <c r="G140" s="372"/>
      <c r="H140" s="372"/>
      <c r="I140" s="372"/>
      <c r="J140" s="372"/>
      <c r="K140" s="372"/>
      <c r="L140" s="372"/>
      <c r="M140" s="372"/>
      <c r="N140" s="372"/>
      <c r="O140" s="372"/>
      <c r="P140" s="372"/>
      <c r="Q140" s="372"/>
      <c r="R140" s="372"/>
      <c r="S140" s="372"/>
      <c r="T140" s="379" t="s">
        <v>3</v>
      </c>
      <c r="U140" s="379" t="s">
        <v>3</v>
      </c>
      <c r="V140" s="379" t="s">
        <v>3</v>
      </c>
      <c r="W140" s="379" t="s">
        <v>3</v>
      </c>
      <c r="X140" s="379" t="s">
        <v>3</v>
      </c>
      <c r="Y140" s="379" t="s">
        <v>3</v>
      </c>
      <c r="Z140" s="379" t="s">
        <v>3</v>
      </c>
      <c r="AA140" s="379" t="s">
        <v>3</v>
      </c>
      <c r="AB140" s="379" t="s">
        <v>3</v>
      </c>
      <c r="AC140" s="379" t="s">
        <v>3</v>
      </c>
      <c r="AD140" s="379" t="s">
        <v>3</v>
      </c>
      <c r="AE140" s="379" t="s">
        <v>3</v>
      </c>
      <c r="AF140" s="379" t="s">
        <v>3</v>
      </c>
      <c r="AG140" s="379" t="str">
        <f t="shared" si="16"/>
        <v/>
      </c>
      <c r="AH140" s="379"/>
      <c r="AI140" s="376" t="s">
        <v>1679</v>
      </c>
      <c r="AX140" s="379" t="s">
        <v>3</v>
      </c>
      <c r="AY140" s="379" t="s">
        <v>3</v>
      </c>
      <c r="AZ140" s="379" t="s">
        <v>3</v>
      </c>
      <c r="BA140" s="379" t="s">
        <v>3</v>
      </c>
      <c r="BB140" s="379" t="s">
        <v>3</v>
      </c>
      <c r="BC140" s="379" t="s">
        <v>3</v>
      </c>
      <c r="BD140" s="379" t="s">
        <v>3</v>
      </c>
      <c r="BE140" s="379" t="s">
        <v>3</v>
      </c>
      <c r="BF140" s="379" t="s">
        <v>3</v>
      </c>
      <c r="BG140" s="379" t="s">
        <v>3</v>
      </c>
      <c r="BH140" s="379" t="s">
        <v>3</v>
      </c>
      <c r="BI140" s="379" t="s">
        <v>3</v>
      </c>
      <c r="BJ140" s="379" t="s">
        <v>3</v>
      </c>
      <c r="BK140" s="379" t="str">
        <f t="shared" si="17"/>
        <v/>
      </c>
      <c r="BL140" s="379"/>
      <c r="BM140" s="376" t="s">
        <v>1679</v>
      </c>
      <c r="CB140" s="379" t="s">
        <v>3</v>
      </c>
      <c r="CC140" s="379" t="s">
        <v>3</v>
      </c>
      <c r="CD140" s="379" t="s">
        <v>3</v>
      </c>
      <c r="CE140" s="379" t="s">
        <v>3</v>
      </c>
      <c r="CF140" s="379" t="s">
        <v>3</v>
      </c>
      <c r="CG140" s="379" t="s">
        <v>3</v>
      </c>
      <c r="CH140" s="379" t="s">
        <v>3</v>
      </c>
      <c r="CI140" s="379" t="s">
        <v>3</v>
      </c>
      <c r="CJ140" s="379" t="s">
        <v>3</v>
      </c>
      <c r="CK140" s="379" t="s">
        <v>3</v>
      </c>
      <c r="CL140" s="379" t="s">
        <v>3</v>
      </c>
      <c r="CM140" s="379" t="s">
        <v>3</v>
      </c>
      <c r="CN140" s="379" t="s">
        <v>3</v>
      </c>
      <c r="CO140" s="379" t="str">
        <f t="shared" si="18"/>
        <v/>
      </c>
      <c r="CQ140" s="376" t="s">
        <v>1679</v>
      </c>
      <c r="CR140" s="372"/>
      <c r="CS140" s="372"/>
      <c r="CT140" s="372"/>
      <c r="CU140" s="372"/>
      <c r="CV140" s="372"/>
      <c r="CW140" s="372"/>
      <c r="CX140" s="372"/>
      <c r="CY140" s="372"/>
      <c r="CZ140" s="372"/>
      <c r="DA140" s="372"/>
      <c r="DB140" s="372"/>
      <c r="DC140" s="372">
        <v>17567</v>
      </c>
      <c r="DD140" s="372">
        <v>93853</v>
      </c>
      <c r="DE140" s="372">
        <v>3568</v>
      </c>
      <c r="DF140" s="379" t="s">
        <v>3</v>
      </c>
      <c r="DG140" s="379" t="s">
        <v>3</v>
      </c>
      <c r="DH140" s="379" t="s">
        <v>3</v>
      </c>
      <c r="DI140" s="379" t="s">
        <v>3</v>
      </c>
      <c r="DJ140" s="379" t="s">
        <v>3</v>
      </c>
      <c r="DK140" s="379" t="s">
        <v>3</v>
      </c>
      <c r="DL140" s="379" t="s">
        <v>3</v>
      </c>
      <c r="DM140" s="379" t="s">
        <v>3</v>
      </c>
      <c r="DN140" s="379" t="s">
        <v>3</v>
      </c>
      <c r="DO140" s="379" t="s">
        <v>3</v>
      </c>
      <c r="DP140" s="379" t="s">
        <v>3</v>
      </c>
      <c r="DQ140" s="379">
        <v>213</v>
      </c>
      <c r="DR140" s="379">
        <v>196</v>
      </c>
      <c r="DS140" s="379">
        <f t="shared" si="19"/>
        <v>224</v>
      </c>
      <c r="DU140" s="376" t="s">
        <v>1679</v>
      </c>
      <c r="DV140" s="372">
        <v>0</v>
      </c>
      <c r="DW140" s="372">
        <v>0</v>
      </c>
      <c r="DX140" s="372">
        <v>0</v>
      </c>
      <c r="DY140" s="372">
        <v>0</v>
      </c>
      <c r="DZ140" s="372">
        <v>0</v>
      </c>
      <c r="EA140" s="372">
        <v>0</v>
      </c>
      <c r="EB140" s="372">
        <v>0</v>
      </c>
      <c r="EC140" s="372">
        <v>0</v>
      </c>
      <c r="ED140" s="372">
        <v>0</v>
      </c>
      <c r="EE140" s="372">
        <v>0</v>
      </c>
      <c r="EF140" s="372">
        <v>0</v>
      </c>
      <c r="EG140" s="372">
        <v>17567</v>
      </c>
      <c r="EH140" s="372">
        <v>93853</v>
      </c>
      <c r="EI140" s="372">
        <f t="shared" si="14"/>
        <v>3568</v>
      </c>
      <c r="EJ140" s="379">
        <v>224</v>
      </c>
      <c r="EK140" s="379">
        <v>227</v>
      </c>
      <c r="EL140" s="379">
        <v>223</v>
      </c>
      <c r="EM140" s="379">
        <v>227</v>
      </c>
      <c r="EN140" s="379">
        <v>222</v>
      </c>
      <c r="EO140" s="379">
        <v>227</v>
      </c>
      <c r="EP140" s="379">
        <v>226</v>
      </c>
      <c r="EQ140" s="379">
        <v>227</v>
      </c>
      <c r="ER140" s="379">
        <v>226</v>
      </c>
      <c r="ES140" s="379">
        <v>230</v>
      </c>
      <c r="ET140" s="379">
        <v>230</v>
      </c>
      <c r="EU140" s="379">
        <v>219</v>
      </c>
      <c r="EV140" s="379">
        <v>209</v>
      </c>
      <c r="EW140" s="379">
        <f t="shared" si="20"/>
        <v>234</v>
      </c>
    </row>
    <row r="141" spans="1:153" x14ac:dyDescent="0.3">
      <c r="A141" s="371" t="s">
        <v>2008</v>
      </c>
      <c r="B141" s="371" t="s">
        <v>709</v>
      </c>
      <c r="C141" s="371" t="s">
        <v>2009</v>
      </c>
      <c r="E141" s="376" t="str">
        <f t="shared" si="15"/>
        <v>ناورو Nauru</v>
      </c>
      <c r="F141" s="372"/>
      <c r="G141" s="372"/>
      <c r="H141" s="372">
        <v>87127</v>
      </c>
      <c r="I141" s="372"/>
      <c r="J141" s="372">
        <v>210688</v>
      </c>
      <c r="K141" s="372"/>
      <c r="L141" s="372">
        <v>10255</v>
      </c>
      <c r="M141" s="372"/>
      <c r="N141" s="372"/>
      <c r="O141" s="372"/>
      <c r="P141" s="372"/>
      <c r="Q141" s="372"/>
      <c r="R141" s="372"/>
      <c r="S141" s="372"/>
      <c r="T141" s="379" t="s">
        <v>3</v>
      </c>
      <c r="U141" s="379" t="s">
        <v>3</v>
      </c>
      <c r="V141" s="379">
        <v>185</v>
      </c>
      <c r="W141" s="379" t="s">
        <v>3</v>
      </c>
      <c r="X141" s="379">
        <v>170</v>
      </c>
      <c r="Y141" s="379" t="s">
        <v>3</v>
      </c>
      <c r="Z141" s="379">
        <v>183</v>
      </c>
      <c r="AA141" s="379" t="s">
        <v>3</v>
      </c>
      <c r="AB141" s="379" t="s">
        <v>3</v>
      </c>
      <c r="AC141" s="379" t="s">
        <v>3</v>
      </c>
      <c r="AD141" s="379" t="s">
        <v>3</v>
      </c>
      <c r="AE141" s="379" t="s">
        <v>3</v>
      </c>
      <c r="AF141" s="379" t="s">
        <v>3</v>
      </c>
      <c r="AG141" s="379" t="str">
        <f t="shared" si="16"/>
        <v/>
      </c>
      <c r="AH141" s="379"/>
      <c r="AI141" s="376" t="s">
        <v>1689</v>
      </c>
      <c r="AN141">
        <v>98900</v>
      </c>
      <c r="AX141" s="379" t="s">
        <v>3</v>
      </c>
      <c r="AY141" s="379" t="s">
        <v>3</v>
      </c>
      <c r="AZ141" s="379" t="s">
        <v>3</v>
      </c>
      <c r="BA141" s="379" t="s">
        <v>3</v>
      </c>
      <c r="BB141" s="379">
        <v>169</v>
      </c>
      <c r="BC141" s="379" t="s">
        <v>3</v>
      </c>
      <c r="BD141" s="379" t="s">
        <v>3</v>
      </c>
      <c r="BE141" s="379" t="s">
        <v>3</v>
      </c>
      <c r="BF141" s="379" t="s">
        <v>3</v>
      </c>
      <c r="BG141" s="379" t="s">
        <v>3</v>
      </c>
      <c r="BH141" s="379" t="s">
        <v>3</v>
      </c>
      <c r="BI141" s="379" t="s">
        <v>3</v>
      </c>
      <c r="BJ141" s="379" t="s">
        <v>3</v>
      </c>
      <c r="BK141" s="379" t="str">
        <f t="shared" si="17"/>
        <v/>
      </c>
      <c r="BL141" s="379"/>
      <c r="BM141" s="376" t="s">
        <v>1689</v>
      </c>
      <c r="BP141">
        <v>87127</v>
      </c>
      <c r="BR141">
        <v>111788</v>
      </c>
      <c r="BT141">
        <v>10255</v>
      </c>
      <c r="CB141" s="379" t="s">
        <v>3</v>
      </c>
      <c r="CC141" s="379" t="s">
        <v>3</v>
      </c>
      <c r="CD141" s="379">
        <v>131</v>
      </c>
      <c r="CE141" s="379" t="s">
        <v>3</v>
      </c>
      <c r="CF141" s="379">
        <v>134</v>
      </c>
      <c r="CG141" s="379" t="s">
        <v>3</v>
      </c>
      <c r="CH141" s="379">
        <v>154</v>
      </c>
      <c r="CI141" s="379" t="s">
        <v>3</v>
      </c>
      <c r="CJ141" s="379" t="s">
        <v>3</v>
      </c>
      <c r="CK141" s="379" t="s">
        <v>3</v>
      </c>
      <c r="CL141" s="379" t="s">
        <v>3</v>
      </c>
      <c r="CM141" s="379" t="s">
        <v>3</v>
      </c>
      <c r="CN141" s="379" t="s">
        <v>3</v>
      </c>
      <c r="CO141" s="379" t="str">
        <f t="shared" si="18"/>
        <v/>
      </c>
      <c r="CQ141" s="376" t="s">
        <v>1689</v>
      </c>
      <c r="CR141" s="372">
        <v>144539</v>
      </c>
      <c r="CS141" s="372">
        <v>404885</v>
      </c>
      <c r="CT141" s="372">
        <v>400172</v>
      </c>
      <c r="CU141" s="372">
        <v>180720</v>
      </c>
      <c r="CV141" s="372">
        <v>73273</v>
      </c>
      <c r="CW141" s="372">
        <v>98474</v>
      </c>
      <c r="CX141" s="372">
        <v>290113</v>
      </c>
      <c r="CY141" s="372">
        <v>686526</v>
      </c>
      <c r="CZ141" s="372">
        <v>605654</v>
      </c>
      <c r="DA141" s="372">
        <v>98746241</v>
      </c>
      <c r="DB141" s="372">
        <v>187589</v>
      </c>
      <c r="DC141" s="372">
        <v>1339788</v>
      </c>
      <c r="DD141" s="372">
        <v>1573058</v>
      </c>
      <c r="DE141" s="372">
        <v>1772443</v>
      </c>
      <c r="DF141" s="379">
        <v>185</v>
      </c>
      <c r="DG141" s="379">
        <v>175</v>
      </c>
      <c r="DH141" s="379">
        <v>176</v>
      </c>
      <c r="DI141" s="379">
        <v>182</v>
      </c>
      <c r="DJ141" s="379">
        <v>187</v>
      </c>
      <c r="DK141" s="379">
        <v>184</v>
      </c>
      <c r="DL141" s="379">
        <v>178</v>
      </c>
      <c r="DM141" s="379">
        <v>162</v>
      </c>
      <c r="DN141" s="379">
        <v>160</v>
      </c>
      <c r="DO141" s="379">
        <v>90</v>
      </c>
      <c r="DP141" s="379">
        <v>169</v>
      </c>
      <c r="DQ141" s="379">
        <v>153</v>
      </c>
      <c r="DR141" s="379">
        <v>158</v>
      </c>
      <c r="DS141" s="379">
        <f t="shared" si="19"/>
        <v>154</v>
      </c>
      <c r="DU141" s="376" t="s">
        <v>1689</v>
      </c>
      <c r="DV141" s="372">
        <v>144539</v>
      </c>
      <c r="DW141" s="372">
        <v>404885</v>
      </c>
      <c r="DX141" s="372">
        <v>487299</v>
      </c>
      <c r="DY141" s="372">
        <v>180720</v>
      </c>
      <c r="DZ141" s="372">
        <v>283961</v>
      </c>
      <c r="EA141" s="372">
        <v>98474</v>
      </c>
      <c r="EB141" s="372">
        <v>300368</v>
      </c>
      <c r="EC141" s="372">
        <v>686526</v>
      </c>
      <c r="ED141" s="372">
        <v>605654</v>
      </c>
      <c r="EE141" s="372">
        <v>98746241</v>
      </c>
      <c r="EF141" s="372">
        <v>187589</v>
      </c>
      <c r="EG141" s="372">
        <v>1339788</v>
      </c>
      <c r="EH141" s="372">
        <v>1573058</v>
      </c>
      <c r="EI141" s="372">
        <f t="shared" si="14"/>
        <v>1772443</v>
      </c>
      <c r="EJ141" s="379">
        <v>202</v>
      </c>
      <c r="EK141" s="379">
        <v>192</v>
      </c>
      <c r="EL141" s="379">
        <v>194</v>
      </c>
      <c r="EM141" s="379">
        <v>198</v>
      </c>
      <c r="EN141" s="379">
        <v>194</v>
      </c>
      <c r="EO141" s="379">
        <v>202</v>
      </c>
      <c r="EP141" s="379">
        <v>193</v>
      </c>
      <c r="EQ141" s="379">
        <v>185</v>
      </c>
      <c r="ER141" s="379">
        <v>182</v>
      </c>
      <c r="ES141" s="379">
        <v>115</v>
      </c>
      <c r="ET141" s="379">
        <v>190</v>
      </c>
      <c r="EU141" s="379">
        <v>176</v>
      </c>
      <c r="EV141" s="379">
        <v>179</v>
      </c>
      <c r="EW141" s="379">
        <f t="shared" si="20"/>
        <v>180</v>
      </c>
    </row>
    <row r="142" spans="1:153" x14ac:dyDescent="0.3">
      <c r="A142" s="371" t="s">
        <v>2010</v>
      </c>
      <c r="B142" s="371" t="s">
        <v>1534</v>
      </c>
      <c r="C142" s="371" t="s">
        <v>2011</v>
      </c>
      <c r="E142" s="376" t="str">
        <f t="shared" si="15"/>
        <v>نايوي Niue</v>
      </c>
      <c r="F142" s="372">
        <v>2700</v>
      </c>
      <c r="G142" s="372"/>
      <c r="H142" s="372"/>
      <c r="I142" s="372"/>
      <c r="J142" s="372"/>
      <c r="K142" s="372"/>
      <c r="L142" s="372"/>
      <c r="M142" s="372">
        <v>10000</v>
      </c>
      <c r="N142" s="372"/>
      <c r="O142" s="372"/>
      <c r="P142" s="372"/>
      <c r="Q142" s="372"/>
      <c r="R142" s="372"/>
      <c r="S142" s="372"/>
      <c r="T142" s="379">
        <v>186</v>
      </c>
      <c r="U142" s="379" t="s">
        <v>3</v>
      </c>
      <c r="V142" s="379" t="s">
        <v>3</v>
      </c>
      <c r="W142" s="379" t="s">
        <v>3</v>
      </c>
      <c r="X142" s="379" t="s">
        <v>3</v>
      </c>
      <c r="Y142" s="379" t="s">
        <v>3</v>
      </c>
      <c r="Z142" s="379" t="s">
        <v>3</v>
      </c>
      <c r="AA142" s="379">
        <v>179</v>
      </c>
      <c r="AB142" s="379" t="s">
        <v>3</v>
      </c>
      <c r="AC142" s="379" t="s">
        <v>3</v>
      </c>
      <c r="AD142" s="379" t="s">
        <v>3</v>
      </c>
      <c r="AE142" s="379" t="s">
        <v>3</v>
      </c>
      <c r="AF142" s="379" t="s">
        <v>3</v>
      </c>
      <c r="AG142" s="379" t="str">
        <f t="shared" si="16"/>
        <v/>
      </c>
      <c r="AH142" s="379"/>
      <c r="AI142" s="376" t="s">
        <v>1690</v>
      </c>
      <c r="AX142" s="379" t="s">
        <v>3</v>
      </c>
      <c r="AY142" s="379" t="s">
        <v>3</v>
      </c>
      <c r="AZ142" s="379" t="s">
        <v>3</v>
      </c>
      <c r="BA142" s="379" t="s">
        <v>3</v>
      </c>
      <c r="BB142" s="379" t="s">
        <v>3</v>
      </c>
      <c r="BC142" s="379" t="s">
        <v>3</v>
      </c>
      <c r="BD142" s="379" t="s">
        <v>3</v>
      </c>
      <c r="BE142" s="379" t="s">
        <v>3</v>
      </c>
      <c r="BF142" s="379" t="s">
        <v>3</v>
      </c>
      <c r="BG142" s="379" t="s">
        <v>3</v>
      </c>
      <c r="BH142" s="379" t="s">
        <v>3</v>
      </c>
      <c r="BI142" s="379" t="s">
        <v>3</v>
      </c>
      <c r="BJ142" s="379" t="s">
        <v>3</v>
      </c>
      <c r="BK142" s="379" t="str">
        <f t="shared" si="17"/>
        <v/>
      </c>
      <c r="BL142" s="379"/>
      <c r="BM142" s="376" t="s">
        <v>1690</v>
      </c>
      <c r="BN142">
        <v>2700</v>
      </c>
      <c r="BU142">
        <v>10000</v>
      </c>
      <c r="CB142" s="379">
        <v>159</v>
      </c>
      <c r="CC142" s="379" t="s">
        <v>3</v>
      </c>
      <c r="CD142" s="379" t="s">
        <v>3</v>
      </c>
      <c r="CE142" s="379" t="s">
        <v>3</v>
      </c>
      <c r="CF142" s="379" t="s">
        <v>3</v>
      </c>
      <c r="CG142" s="379" t="s">
        <v>3</v>
      </c>
      <c r="CH142" s="379" t="s">
        <v>3</v>
      </c>
      <c r="CI142" s="379">
        <v>152</v>
      </c>
      <c r="CJ142" s="379" t="s">
        <v>3</v>
      </c>
      <c r="CK142" s="379" t="s">
        <v>3</v>
      </c>
      <c r="CL142" s="379" t="s">
        <v>3</v>
      </c>
      <c r="CM142" s="379" t="s">
        <v>3</v>
      </c>
      <c r="CN142" s="379" t="s">
        <v>3</v>
      </c>
      <c r="CO142" s="379" t="str">
        <f t="shared" si="18"/>
        <v/>
      </c>
      <c r="CQ142" s="376" t="s">
        <v>1690</v>
      </c>
      <c r="CR142" s="372">
        <v>13867</v>
      </c>
      <c r="CS142" s="372">
        <v>192377</v>
      </c>
      <c r="CT142" s="372"/>
      <c r="CU142" s="372">
        <v>20227</v>
      </c>
      <c r="CV142" s="372"/>
      <c r="CW142" s="372">
        <v>27467</v>
      </c>
      <c r="CX142" s="372">
        <v>131432</v>
      </c>
      <c r="CY142" s="372">
        <v>323401</v>
      </c>
      <c r="CZ142" s="372"/>
      <c r="DA142" s="372"/>
      <c r="DB142" s="372">
        <v>19021</v>
      </c>
      <c r="DC142" s="372">
        <v>50761</v>
      </c>
      <c r="DD142" s="372">
        <v>113990</v>
      </c>
      <c r="DE142" s="372">
        <v>16705</v>
      </c>
      <c r="DF142" s="379">
        <v>208</v>
      </c>
      <c r="DG142" s="379">
        <v>187</v>
      </c>
      <c r="DH142" s="379" t="s">
        <v>3</v>
      </c>
      <c r="DI142" s="379">
        <v>206</v>
      </c>
      <c r="DJ142" s="379" t="s">
        <v>3</v>
      </c>
      <c r="DK142" s="379">
        <v>200</v>
      </c>
      <c r="DL142" s="379">
        <v>188</v>
      </c>
      <c r="DM142" s="379">
        <v>172</v>
      </c>
      <c r="DN142" s="379" t="s">
        <v>3</v>
      </c>
      <c r="DO142" s="379" t="s">
        <v>3</v>
      </c>
      <c r="DP142" s="379">
        <v>198</v>
      </c>
      <c r="DQ142" s="379">
        <v>202</v>
      </c>
      <c r="DR142" s="379">
        <v>194</v>
      </c>
      <c r="DS142" s="379">
        <f t="shared" si="19"/>
        <v>217</v>
      </c>
      <c r="DU142" s="376" t="s">
        <v>1690</v>
      </c>
      <c r="DV142" s="372">
        <v>16567</v>
      </c>
      <c r="DW142" s="372">
        <v>192377</v>
      </c>
      <c r="DX142" s="372">
        <v>0</v>
      </c>
      <c r="DY142" s="372">
        <v>20227</v>
      </c>
      <c r="DZ142" s="372">
        <v>0</v>
      </c>
      <c r="EA142" s="372">
        <v>27467</v>
      </c>
      <c r="EB142" s="372">
        <v>131432</v>
      </c>
      <c r="EC142" s="372">
        <v>333401</v>
      </c>
      <c r="ED142" s="372">
        <v>0</v>
      </c>
      <c r="EE142" s="372">
        <v>0</v>
      </c>
      <c r="EF142" s="372">
        <v>19021</v>
      </c>
      <c r="EG142" s="372">
        <v>50761</v>
      </c>
      <c r="EH142" s="372">
        <v>113990</v>
      </c>
      <c r="EI142" s="372">
        <f t="shared" si="14"/>
        <v>16705</v>
      </c>
      <c r="EJ142" s="379">
        <v>216</v>
      </c>
      <c r="EK142" s="379">
        <v>203</v>
      </c>
      <c r="EL142" s="379">
        <v>223</v>
      </c>
      <c r="EM142" s="379">
        <v>214</v>
      </c>
      <c r="EN142" s="379">
        <v>222</v>
      </c>
      <c r="EO142" s="379">
        <v>215</v>
      </c>
      <c r="EP142" s="379">
        <v>202</v>
      </c>
      <c r="EQ142" s="379">
        <v>191</v>
      </c>
      <c r="ER142" s="379">
        <v>226</v>
      </c>
      <c r="ES142" s="379">
        <v>230</v>
      </c>
      <c r="ET142" s="379">
        <v>208</v>
      </c>
      <c r="EU142" s="379">
        <v>208</v>
      </c>
      <c r="EV142" s="379">
        <v>206</v>
      </c>
      <c r="EW142" s="379">
        <f t="shared" si="20"/>
        <v>226</v>
      </c>
    </row>
    <row r="143" spans="1:153" x14ac:dyDescent="0.3">
      <c r="A143" s="371" t="s">
        <v>2012</v>
      </c>
      <c r="B143" s="371" t="s">
        <v>1191</v>
      </c>
      <c r="C143" s="371" t="s">
        <v>2013</v>
      </c>
      <c r="E143" s="376" t="str">
        <f t="shared" si="15"/>
        <v>بالاو Palau</v>
      </c>
      <c r="F143" s="372"/>
      <c r="G143" s="372"/>
      <c r="H143" s="372"/>
      <c r="I143" s="372"/>
      <c r="J143" s="372"/>
      <c r="K143" s="372">
        <v>30861</v>
      </c>
      <c r="L143" s="372"/>
      <c r="M143" s="372"/>
      <c r="N143" s="372"/>
      <c r="O143" s="372"/>
      <c r="P143" s="372"/>
      <c r="Q143" s="372"/>
      <c r="R143" s="372">
        <v>1387500</v>
      </c>
      <c r="S143" s="372"/>
      <c r="T143" s="379" t="s">
        <v>3</v>
      </c>
      <c r="U143" s="379" t="s">
        <v>3</v>
      </c>
      <c r="V143" s="379" t="s">
        <v>3</v>
      </c>
      <c r="W143" s="379" t="s">
        <v>3</v>
      </c>
      <c r="X143" s="379" t="s">
        <v>3</v>
      </c>
      <c r="Y143" s="379">
        <v>180</v>
      </c>
      <c r="Z143" s="379" t="s">
        <v>3</v>
      </c>
      <c r="AA143" s="379" t="s">
        <v>3</v>
      </c>
      <c r="AB143" s="379" t="s">
        <v>3</v>
      </c>
      <c r="AC143" s="379" t="s">
        <v>3</v>
      </c>
      <c r="AD143" s="379" t="s">
        <v>3</v>
      </c>
      <c r="AE143" s="379" t="s">
        <v>3</v>
      </c>
      <c r="AF143" s="379">
        <v>153</v>
      </c>
      <c r="AG143" s="379" t="str">
        <f t="shared" si="16"/>
        <v/>
      </c>
      <c r="AH143" s="379"/>
      <c r="AI143" s="376" t="s">
        <v>1558</v>
      </c>
      <c r="AO143">
        <v>30861</v>
      </c>
      <c r="AV143">
        <v>1387500</v>
      </c>
      <c r="AX143" s="379" t="s">
        <v>3</v>
      </c>
      <c r="AY143" s="379" t="s">
        <v>3</v>
      </c>
      <c r="AZ143" s="379" t="s">
        <v>3</v>
      </c>
      <c r="BA143" s="379" t="s">
        <v>3</v>
      </c>
      <c r="BB143" s="379" t="s">
        <v>3</v>
      </c>
      <c r="BC143" s="379">
        <v>177</v>
      </c>
      <c r="BD143" s="379" t="s">
        <v>3</v>
      </c>
      <c r="BE143" s="379" t="s">
        <v>3</v>
      </c>
      <c r="BF143" s="379" t="s">
        <v>3</v>
      </c>
      <c r="BG143" s="379" t="s">
        <v>3</v>
      </c>
      <c r="BH143" s="379" t="s">
        <v>3</v>
      </c>
      <c r="BI143" s="379" t="s">
        <v>3</v>
      </c>
      <c r="BJ143" s="379">
        <v>151</v>
      </c>
      <c r="BK143" s="379" t="str">
        <f t="shared" si="17"/>
        <v/>
      </c>
      <c r="BL143" s="379"/>
      <c r="BM143" s="376" t="s">
        <v>1558</v>
      </c>
      <c r="CB143" s="379" t="s">
        <v>3</v>
      </c>
      <c r="CC143" s="379" t="s">
        <v>3</v>
      </c>
      <c r="CD143" s="379" t="s">
        <v>3</v>
      </c>
      <c r="CE143" s="379" t="s">
        <v>3</v>
      </c>
      <c r="CF143" s="379" t="s">
        <v>3</v>
      </c>
      <c r="CG143" s="379" t="s">
        <v>3</v>
      </c>
      <c r="CH143" s="379" t="s">
        <v>3</v>
      </c>
      <c r="CI143" s="379" t="s">
        <v>3</v>
      </c>
      <c r="CJ143" s="379" t="s">
        <v>3</v>
      </c>
      <c r="CK143" s="379" t="s">
        <v>3</v>
      </c>
      <c r="CL143" s="379" t="s">
        <v>3</v>
      </c>
      <c r="CM143" s="379" t="s">
        <v>3</v>
      </c>
      <c r="CN143" s="379" t="s">
        <v>3</v>
      </c>
      <c r="CO143" s="379" t="str">
        <f t="shared" si="18"/>
        <v/>
      </c>
      <c r="CQ143" s="376" t="s">
        <v>1558</v>
      </c>
      <c r="CR143" s="372"/>
      <c r="CS143" s="372"/>
      <c r="CT143" s="372">
        <v>26613</v>
      </c>
      <c r="CU143" s="372">
        <v>9021</v>
      </c>
      <c r="CV143" s="372"/>
      <c r="CW143" s="372">
        <v>4851</v>
      </c>
      <c r="CX143" s="372">
        <v>12571</v>
      </c>
      <c r="CY143" s="372">
        <v>20334</v>
      </c>
      <c r="CZ143" s="372"/>
      <c r="DA143" s="372">
        <v>2536</v>
      </c>
      <c r="DB143" s="372"/>
      <c r="DC143" s="372">
        <v>4975</v>
      </c>
      <c r="DD143" s="372">
        <v>22953</v>
      </c>
      <c r="DE143" s="372"/>
      <c r="DF143" s="379" t="s">
        <v>3</v>
      </c>
      <c r="DG143" s="379" t="s">
        <v>3</v>
      </c>
      <c r="DH143" s="379">
        <v>206</v>
      </c>
      <c r="DI143" s="379">
        <v>210</v>
      </c>
      <c r="DJ143" s="379" t="s">
        <v>3</v>
      </c>
      <c r="DK143" s="379">
        <v>208</v>
      </c>
      <c r="DL143" s="379">
        <v>213</v>
      </c>
      <c r="DM143" s="379">
        <v>206</v>
      </c>
      <c r="DN143" s="379" t="s">
        <v>3</v>
      </c>
      <c r="DO143" s="379">
        <v>215</v>
      </c>
      <c r="DP143" s="379" t="s">
        <v>3</v>
      </c>
      <c r="DQ143" s="379">
        <v>226</v>
      </c>
      <c r="DR143" s="379">
        <v>218</v>
      </c>
      <c r="DS143" s="379" t="str">
        <f t="shared" si="19"/>
        <v/>
      </c>
      <c r="DU143" s="376" t="s">
        <v>1558</v>
      </c>
      <c r="DV143" s="372">
        <v>0</v>
      </c>
      <c r="DW143" s="372">
        <v>0</v>
      </c>
      <c r="DX143" s="372">
        <v>26613</v>
      </c>
      <c r="DY143" s="372">
        <v>9021</v>
      </c>
      <c r="DZ143" s="372">
        <v>0</v>
      </c>
      <c r="EA143" s="372">
        <v>35712</v>
      </c>
      <c r="EB143" s="372">
        <v>12571</v>
      </c>
      <c r="EC143" s="372">
        <v>20334</v>
      </c>
      <c r="ED143" s="372">
        <v>0</v>
      </c>
      <c r="EE143" s="372">
        <v>2536</v>
      </c>
      <c r="EF143" s="372">
        <v>0</v>
      </c>
      <c r="EG143" s="372">
        <v>4975</v>
      </c>
      <c r="EH143" s="372">
        <v>1410453</v>
      </c>
      <c r="EI143" s="372">
        <f t="shared" si="14"/>
        <v>0</v>
      </c>
      <c r="EJ143" s="379">
        <v>224</v>
      </c>
      <c r="EK143" s="379">
        <v>227</v>
      </c>
      <c r="EL143" s="379">
        <v>218</v>
      </c>
      <c r="EM143" s="379">
        <v>216</v>
      </c>
      <c r="EN143" s="379">
        <v>222</v>
      </c>
      <c r="EO143" s="379">
        <v>211</v>
      </c>
      <c r="EP143" s="379">
        <v>218</v>
      </c>
      <c r="EQ143" s="379">
        <v>214</v>
      </c>
      <c r="ER143" s="379">
        <v>226</v>
      </c>
      <c r="ES143" s="379">
        <v>224</v>
      </c>
      <c r="ET143" s="379">
        <v>230</v>
      </c>
      <c r="EU143" s="379">
        <v>232</v>
      </c>
      <c r="EV143" s="379">
        <v>181</v>
      </c>
      <c r="EW143" s="379">
        <f t="shared" si="20"/>
        <v>236</v>
      </c>
    </row>
    <row r="144" spans="1:153" x14ac:dyDescent="0.3">
      <c r="A144" s="371" t="s">
        <v>2014</v>
      </c>
      <c r="B144" s="371" t="s">
        <v>1194</v>
      </c>
      <c r="C144" s="371" t="s">
        <v>2015</v>
      </c>
      <c r="E144" s="376" t="str">
        <f t="shared" si="15"/>
        <v>بيتكايرن Pitcairn</v>
      </c>
      <c r="F144" s="372"/>
      <c r="G144" s="372"/>
      <c r="H144" s="372"/>
      <c r="I144" s="372"/>
      <c r="J144" s="372"/>
      <c r="K144" s="372">
        <v>1000</v>
      </c>
      <c r="L144" s="372"/>
      <c r="M144" s="372"/>
      <c r="N144" s="372"/>
      <c r="O144" s="372"/>
      <c r="P144" s="372"/>
      <c r="Q144" s="372"/>
      <c r="R144" s="372">
        <v>928125</v>
      </c>
      <c r="S144" s="372"/>
      <c r="T144" s="379" t="s">
        <v>3</v>
      </c>
      <c r="U144" s="379" t="s">
        <v>3</v>
      </c>
      <c r="V144" s="379" t="s">
        <v>3</v>
      </c>
      <c r="W144" s="379" t="s">
        <v>3</v>
      </c>
      <c r="X144" s="379" t="s">
        <v>3</v>
      </c>
      <c r="Y144" s="379">
        <v>187</v>
      </c>
      <c r="Z144" s="379" t="s">
        <v>3</v>
      </c>
      <c r="AA144" s="379" t="s">
        <v>3</v>
      </c>
      <c r="AB144" s="379" t="s">
        <v>3</v>
      </c>
      <c r="AC144" s="379" t="s">
        <v>3</v>
      </c>
      <c r="AD144" s="379" t="s">
        <v>3</v>
      </c>
      <c r="AE144" s="379" t="s">
        <v>3</v>
      </c>
      <c r="AF144" s="379">
        <v>160</v>
      </c>
      <c r="AG144" s="379" t="str">
        <f t="shared" si="16"/>
        <v/>
      </c>
      <c r="AH144" s="379"/>
      <c r="AI144" s="376" t="s">
        <v>1570</v>
      </c>
      <c r="AO144">
        <v>1000</v>
      </c>
      <c r="AV144">
        <v>928125</v>
      </c>
      <c r="AX144" s="379" t="s">
        <v>3</v>
      </c>
      <c r="AY144" s="379" t="s">
        <v>3</v>
      </c>
      <c r="AZ144" s="379" t="s">
        <v>3</v>
      </c>
      <c r="BA144" s="379" t="s">
        <v>3</v>
      </c>
      <c r="BB144" s="379" t="s">
        <v>3</v>
      </c>
      <c r="BC144" s="379">
        <v>179</v>
      </c>
      <c r="BD144" s="379" t="s">
        <v>3</v>
      </c>
      <c r="BE144" s="379" t="s">
        <v>3</v>
      </c>
      <c r="BF144" s="379" t="s">
        <v>3</v>
      </c>
      <c r="BG144" s="379" t="s">
        <v>3</v>
      </c>
      <c r="BH144" s="379" t="s">
        <v>3</v>
      </c>
      <c r="BI144" s="379" t="s">
        <v>3</v>
      </c>
      <c r="BJ144" s="379">
        <v>158</v>
      </c>
      <c r="BK144" s="379" t="str">
        <f t="shared" si="17"/>
        <v/>
      </c>
      <c r="BL144" s="379"/>
      <c r="BM144" s="376" t="s">
        <v>1570</v>
      </c>
      <c r="CB144" s="379" t="s">
        <v>3</v>
      </c>
      <c r="CC144" s="379" t="s">
        <v>3</v>
      </c>
      <c r="CD144" s="379" t="s">
        <v>3</v>
      </c>
      <c r="CE144" s="379" t="s">
        <v>3</v>
      </c>
      <c r="CF144" s="379" t="s">
        <v>3</v>
      </c>
      <c r="CG144" s="379" t="s">
        <v>3</v>
      </c>
      <c r="CH144" s="379" t="s">
        <v>3</v>
      </c>
      <c r="CI144" s="379" t="s">
        <v>3</v>
      </c>
      <c r="CJ144" s="379" t="s">
        <v>3</v>
      </c>
      <c r="CK144" s="379" t="s">
        <v>3</v>
      </c>
      <c r="CL144" s="379" t="s">
        <v>3</v>
      </c>
      <c r="CM144" s="379" t="s">
        <v>3</v>
      </c>
      <c r="CN144" s="379" t="s">
        <v>3</v>
      </c>
      <c r="CO144" s="379" t="str">
        <f t="shared" si="18"/>
        <v/>
      </c>
      <c r="CQ144" s="376" t="s">
        <v>1570</v>
      </c>
      <c r="CR144" s="372">
        <v>16049</v>
      </c>
      <c r="CS144" s="372"/>
      <c r="CT144" s="372"/>
      <c r="CU144" s="372"/>
      <c r="CV144" s="372"/>
      <c r="CW144" s="372"/>
      <c r="CX144" s="372"/>
      <c r="CY144" s="372">
        <v>26284</v>
      </c>
      <c r="CZ144" s="372"/>
      <c r="DA144" s="372">
        <v>148270</v>
      </c>
      <c r="DB144" s="372"/>
      <c r="DC144" s="372">
        <v>29679</v>
      </c>
      <c r="DD144" s="372">
        <v>359</v>
      </c>
      <c r="DE144" s="372">
        <v>80358</v>
      </c>
      <c r="DF144" s="379">
        <v>206</v>
      </c>
      <c r="DG144" s="379" t="s">
        <v>3</v>
      </c>
      <c r="DH144" s="379" t="s">
        <v>3</v>
      </c>
      <c r="DI144" s="379" t="s">
        <v>3</v>
      </c>
      <c r="DJ144" s="379" t="s">
        <v>3</v>
      </c>
      <c r="DK144" s="379" t="s">
        <v>3</v>
      </c>
      <c r="DL144" s="379" t="s">
        <v>3</v>
      </c>
      <c r="DM144" s="379">
        <v>203</v>
      </c>
      <c r="DN144" s="379" t="s">
        <v>3</v>
      </c>
      <c r="DO144" s="379">
        <v>178</v>
      </c>
      <c r="DP144" s="379" t="s">
        <v>3</v>
      </c>
      <c r="DQ144" s="379">
        <v>208</v>
      </c>
      <c r="DR144" s="379">
        <v>237</v>
      </c>
      <c r="DS144" s="379">
        <f t="shared" si="19"/>
        <v>199</v>
      </c>
      <c r="DU144" s="376" t="s">
        <v>1570</v>
      </c>
      <c r="DV144" s="372">
        <v>16049</v>
      </c>
      <c r="DW144" s="372">
        <v>0</v>
      </c>
      <c r="DX144" s="372">
        <v>0</v>
      </c>
      <c r="DY144" s="372">
        <v>0</v>
      </c>
      <c r="DZ144" s="372">
        <v>0</v>
      </c>
      <c r="EA144" s="372">
        <v>1000</v>
      </c>
      <c r="EB144" s="372">
        <v>0</v>
      </c>
      <c r="EC144" s="372">
        <v>26284</v>
      </c>
      <c r="ED144" s="372">
        <v>0</v>
      </c>
      <c r="EE144" s="372">
        <v>148270</v>
      </c>
      <c r="EF144" s="372">
        <v>0</v>
      </c>
      <c r="EG144" s="372">
        <v>29679</v>
      </c>
      <c r="EH144" s="372">
        <v>928484</v>
      </c>
      <c r="EI144" s="372">
        <f t="shared" si="14"/>
        <v>80358</v>
      </c>
      <c r="EJ144" s="379">
        <v>217</v>
      </c>
      <c r="EK144" s="379">
        <v>227</v>
      </c>
      <c r="EL144" s="379">
        <v>223</v>
      </c>
      <c r="EM144" s="379">
        <v>227</v>
      </c>
      <c r="EN144" s="379">
        <v>222</v>
      </c>
      <c r="EO144" s="379">
        <v>222</v>
      </c>
      <c r="EP144" s="379">
        <v>226</v>
      </c>
      <c r="EQ144" s="379">
        <v>212</v>
      </c>
      <c r="ER144" s="379">
        <v>226</v>
      </c>
      <c r="ES144" s="379">
        <v>196</v>
      </c>
      <c r="ET144" s="379">
        <v>230</v>
      </c>
      <c r="EU144" s="379">
        <v>214</v>
      </c>
      <c r="EV144" s="379">
        <v>184</v>
      </c>
      <c r="EW144" s="379">
        <f t="shared" si="20"/>
        <v>212</v>
      </c>
    </row>
    <row r="145" spans="1:153" x14ac:dyDescent="0.3">
      <c r="A145" s="371" t="s">
        <v>2016</v>
      </c>
      <c r="B145" s="371" t="s">
        <v>2017</v>
      </c>
      <c r="C145" s="371" t="s">
        <v>2018</v>
      </c>
      <c r="E145" s="376" t="str">
        <f t="shared" si="15"/>
        <v>توكيلاو Tokelau</v>
      </c>
      <c r="F145" s="372"/>
      <c r="G145" s="372"/>
      <c r="H145" s="372"/>
      <c r="I145" s="372"/>
      <c r="J145" s="372"/>
      <c r="K145" s="372">
        <v>1000</v>
      </c>
      <c r="L145" s="372"/>
      <c r="M145" s="372"/>
      <c r="N145" s="372"/>
      <c r="O145" s="372"/>
      <c r="P145" s="372"/>
      <c r="Q145" s="372"/>
      <c r="R145" s="372"/>
      <c r="S145" s="372"/>
      <c r="T145" s="379" t="s">
        <v>3</v>
      </c>
      <c r="U145" s="379" t="s">
        <v>3</v>
      </c>
      <c r="V145" s="379" t="s">
        <v>3</v>
      </c>
      <c r="W145" s="379" t="s">
        <v>3</v>
      </c>
      <c r="X145" s="379" t="s">
        <v>3</v>
      </c>
      <c r="Y145" s="379">
        <v>187</v>
      </c>
      <c r="Z145" s="379" t="s">
        <v>3</v>
      </c>
      <c r="AA145" s="379" t="s">
        <v>3</v>
      </c>
      <c r="AB145" s="379" t="s">
        <v>3</v>
      </c>
      <c r="AC145" s="379" t="s">
        <v>3</v>
      </c>
      <c r="AD145" s="379" t="s">
        <v>3</v>
      </c>
      <c r="AE145" s="379" t="s">
        <v>3</v>
      </c>
      <c r="AF145" s="379" t="s">
        <v>3</v>
      </c>
      <c r="AG145" s="379" t="str">
        <f t="shared" si="16"/>
        <v/>
      </c>
      <c r="AH145" s="379"/>
      <c r="AI145" s="376" t="s">
        <v>1647</v>
      </c>
      <c r="AO145">
        <v>1000</v>
      </c>
      <c r="AX145" s="379" t="s">
        <v>3</v>
      </c>
      <c r="AY145" s="379" t="s">
        <v>3</v>
      </c>
      <c r="AZ145" s="379" t="s">
        <v>3</v>
      </c>
      <c r="BA145" s="379" t="s">
        <v>3</v>
      </c>
      <c r="BB145" s="379" t="s">
        <v>3</v>
      </c>
      <c r="BC145" s="379">
        <v>179</v>
      </c>
      <c r="BD145" s="379" t="s">
        <v>3</v>
      </c>
      <c r="BE145" s="379" t="s">
        <v>3</v>
      </c>
      <c r="BF145" s="379" t="s">
        <v>3</v>
      </c>
      <c r="BG145" s="379" t="s">
        <v>3</v>
      </c>
      <c r="BH145" s="379" t="s">
        <v>3</v>
      </c>
      <c r="BI145" s="379" t="s">
        <v>3</v>
      </c>
      <c r="BJ145" s="379" t="s">
        <v>3</v>
      </c>
      <c r="BK145" s="379" t="str">
        <f t="shared" si="17"/>
        <v/>
      </c>
      <c r="BL145" s="379"/>
      <c r="BM145" s="376" t="s">
        <v>1647</v>
      </c>
      <c r="CB145" s="379" t="s">
        <v>3</v>
      </c>
      <c r="CC145" s="379" t="s">
        <v>3</v>
      </c>
      <c r="CD145" s="379" t="s">
        <v>3</v>
      </c>
      <c r="CE145" s="379" t="s">
        <v>3</v>
      </c>
      <c r="CF145" s="379" t="s">
        <v>3</v>
      </c>
      <c r="CG145" s="379" t="s">
        <v>3</v>
      </c>
      <c r="CH145" s="379" t="s">
        <v>3</v>
      </c>
      <c r="CI145" s="379" t="s">
        <v>3</v>
      </c>
      <c r="CJ145" s="379" t="s">
        <v>3</v>
      </c>
      <c r="CK145" s="379" t="s">
        <v>3</v>
      </c>
      <c r="CL145" s="379" t="s">
        <v>3</v>
      </c>
      <c r="CM145" s="379" t="s">
        <v>3</v>
      </c>
      <c r="CN145" s="379" t="s">
        <v>3</v>
      </c>
      <c r="CO145" s="379" t="str">
        <f t="shared" si="18"/>
        <v/>
      </c>
      <c r="CQ145" s="376" t="s">
        <v>1647</v>
      </c>
      <c r="CR145" s="372">
        <v>318750</v>
      </c>
      <c r="CS145" s="372">
        <v>1436</v>
      </c>
      <c r="CT145" s="372">
        <v>2792</v>
      </c>
      <c r="CU145" s="372">
        <v>164491</v>
      </c>
      <c r="CV145" s="372">
        <v>5214</v>
      </c>
      <c r="CW145" s="372">
        <v>264</v>
      </c>
      <c r="CX145" s="372">
        <v>270135</v>
      </c>
      <c r="CY145" s="372">
        <v>91269</v>
      </c>
      <c r="CZ145" s="372">
        <v>81620</v>
      </c>
      <c r="DA145" s="372"/>
      <c r="DB145" s="372">
        <v>134553</v>
      </c>
      <c r="DC145" s="372">
        <v>708</v>
      </c>
      <c r="DD145" s="372">
        <v>148</v>
      </c>
      <c r="DE145" s="372">
        <v>155236</v>
      </c>
      <c r="DF145" s="379">
        <v>176</v>
      </c>
      <c r="DG145" s="379">
        <v>222</v>
      </c>
      <c r="DH145" s="379">
        <v>212</v>
      </c>
      <c r="DI145" s="379">
        <v>183</v>
      </c>
      <c r="DJ145" s="379">
        <v>211</v>
      </c>
      <c r="DK145" s="379">
        <v>218</v>
      </c>
      <c r="DL145" s="379">
        <v>180</v>
      </c>
      <c r="DM145" s="379">
        <v>191</v>
      </c>
      <c r="DN145" s="379">
        <v>188</v>
      </c>
      <c r="DO145" s="379" t="s">
        <v>3</v>
      </c>
      <c r="DP145" s="379">
        <v>176</v>
      </c>
      <c r="DQ145" s="379">
        <v>239</v>
      </c>
      <c r="DR145" s="379">
        <v>238</v>
      </c>
      <c r="DS145" s="379">
        <f t="shared" si="19"/>
        <v>196</v>
      </c>
      <c r="DU145" s="376" t="s">
        <v>1647</v>
      </c>
      <c r="DV145" s="372">
        <v>318750</v>
      </c>
      <c r="DW145" s="372">
        <v>1436</v>
      </c>
      <c r="DX145" s="372">
        <v>2792</v>
      </c>
      <c r="DY145" s="372">
        <v>164491</v>
      </c>
      <c r="DZ145" s="372">
        <v>5214</v>
      </c>
      <c r="EA145" s="372">
        <v>1264</v>
      </c>
      <c r="EB145" s="372">
        <v>270135</v>
      </c>
      <c r="EC145" s="372">
        <v>91269</v>
      </c>
      <c r="ED145" s="372">
        <v>81620</v>
      </c>
      <c r="EE145" s="372">
        <v>0</v>
      </c>
      <c r="EF145" s="372">
        <v>134553</v>
      </c>
      <c r="EG145" s="372">
        <v>708</v>
      </c>
      <c r="EH145" s="372">
        <v>148</v>
      </c>
      <c r="EI145" s="372">
        <f t="shared" si="14"/>
        <v>155236</v>
      </c>
      <c r="EJ145" s="379">
        <v>196</v>
      </c>
      <c r="EK145" s="379">
        <v>223</v>
      </c>
      <c r="EL145" s="379">
        <v>220</v>
      </c>
      <c r="EM145" s="379">
        <v>199</v>
      </c>
      <c r="EN145" s="379">
        <v>217</v>
      </c>
      <c r="EO145" s="379">
        <v>221</v>
      </c>
      <c r="EP145" s="379">
        <v>194</v>
      </c>
      <c r="EQ145" s="379">
        <v>203</v>
      </c>
      <c r="ER145" s="379">
        <v>200</v>
      </c>
      <c r="ES145" s="379">
        <v>230</v>
      </c>
      <c r="ET145" s="379">
        <v>193</v>
      </c>
      <c r="EU145" s="379">
        <v>242</v>
      </c>
      <c r="EV145" s="379">
        <v>239</v>
      </c>
      <c r="EW145" s="379">
        <f t="shared" si="20"/>
        <v>206</v>
      </c>
    </row>
    <row r="146" spans="1:153" x14ac:dyDescent="0.3">
      <c r="A146" s="371" t="s">
        <v>2019</v>
      </c>
      <c r="B146" s="371" t="s">
        <v>1505</v>
      </c>
      <c r="C146" s="371" t="s">
        <v>2020</v>
      </c>
      <c r="E146" s="376" t="str">
        <f t="shared" si="15"/>
        <v>تونجا Tonga</v>
      </c>
      <c r="F146" s="372"/>
      <c r="G146" s="372">
        <v>31000</v>
      </c>
      <c r="H146" s="372">
        <v>300684</v>
      </c>
      <c r="I146" s="372">
        <v>23895</v>
      </c>
      <c r="J146" s="372">
        <v>297160</v>
      </c>
      <c r="K146" s="372">
        <v>318347</v>
      </c>
      <c r="L146" s="372"/>
      <c r="M146" s="372">
        <v>1217886</v>
      </c>
      <c r="N146" s="372"/>
      <c r="O146" s="372"/>
      <c r="P146" s="372"/>
      <c r="Q146" s="372"/>
      <c r="R146" s="372"/>
      <c r="S146" s="372"/>
      <c r="T146" s="379" t="s">
        <v>3</v>
      </c>
      <c r="U146" s="379">
        <v>180</v>
      </c>
      <c r="V146" s="379">
        <v>170</v>
      </c>
      <c r="W146" s="379">
        <v>179</v>
      </c>
      <c r="X146" s="379">
        <v>167</v>
      </c>
      <c r="Y146" s="379">
        <v>169</v>
      </c>
      <c r="Z146" s="379" t="s">
        <v>3</v>
      </c>
      <c r="AA146" s="379">
        <v>155</v>
      </c>
      <c r="AB146" s="379" t="s">
        <v>3</v>
      </c>
      <c r="AC146" s="379" t="s">
        <v>3</v>
      </c>
      <c r="AD146" s="379" t="s">
        <v>3</v>
      </c>
      <c r="AE146" s="379" t="s">
        <v>3</v>
      </c>
      <c r="AF146" s="379" t="s">
        <v>3</v>
      </c>
      <c r="AG146" s="379" t="str">
        <f t="shared" si="16"/>
        <v/>
      </c>
      <c r="AH146" s="379"/>
      <c r="AI146" s="376" t="s">
        <v>1648</v>
      </c>
      <c r="AL146">
        <v>256284</v>
      </c>
      <c r="AM146">
        <v>23895</v>
      </c>
      <c r="AN146">
        <v>242160</v>
      </c>
      <c r="AO146">
        <v>318347</v>
      </c>
      <c r="AQ146">
        <v>1217886</v>
      </c>
      <c r="AX146" s="379" t="s">
        <v>3</v>
      </c>
      <c r="AY146" s="379" t="s">
        <v>3</v>
      </c>
      <c r="AZ146" s="379">
        <v>173</v>
      </c>
      <c r="BA146" s="379">
        <v>177</v>
      </c>
      <c r="BB146" s="379">
        <v>160</v>
      </c>
      <c r="BC146" s="379">
        <v>165</v>
      </c>
      <c r="BD146" s="379" t="s">
        <v>3</v>
      </c>
      <c r="BE146" s="379">
        <v>153</v>
      </c>
      <c r="BF146" s="379" t="s">
        <v>3</v>
      </c>
      <c r="BG146" s="379" t="s">
        <v>3</v>
      </c>
      <c r="BH146" s="379" t="s">
        <v>3</v>
      </c>
      <c r="BI146" s="379" t="s">
        <v>3</v>
      </c>
      <c r="BJ146" s="379" t="s">
        <v>3</v>
      </c>
      <c r="BK146" s="379" t="str">
        <f t="shared" si="17"/>
        <v/>
      </c>
      <c r="BL146" s="379"/>
      <c r="BM146" s="376" t="s">
        <v>1648</v>
      </c>
      <c r="BO146">
        <v>31000</v>
      </c>
      <c r="BP146">
        <v>44400</v>
      </c>
      <c r="BR146">
        <v>55000</v>
      </c>
      <c r="CB146" s="379" t="s">
        <v>3</v>
      </c>
      <c r="CC146" s="379">
        <v>139</v>
      </c>
      <c r="CD146" s="379">
        <v>137</v>
      </c>
      <c r="CE146" s="379" t="s">
        <v>3</v>
      </c>
      <c r="CF146" s="379">
        <v>143</v>
      </c>
      <c r="CG146" s="379" t="s">
        <v>3</v>
      </c>
      <c r="CH146" s="379" t="s">
        <v>3</v>
      </c>
      <c r="CI146" s="379" t="s">
        <v>3</v>
      </c>
      <c r="CJ146" s="379" t="s">
        <v>3</v>
      </c>
      <c r="CK146" s="379" t="s">
        <v>3</v>
      </c>
      <c r="CL146" s="379" t="s">
        <v>3</v>
      </c>
      <c r="CM146" s="379" t="s">
        <v>3</v>
      </c>
      <c r="CN146" s="379" t="s">
        <v>3</v>
      </c>
      <c r="CO146" s="379" t="str">
        <f t="shared" si="18"/>
        <v/>
      </c>
      <c r="CQ146" s="376" t="s">
        <v>1648</v>
      </c>
      <c r="CR146" s="372">
        <v>1011</v>
      </c>
      <c r="CS146" s="372">
        <v>540987</v>
      </c>
      <c r="CT146" s="372">
        <v>103697</v>
      </c>
      <c r="CU146" s="372">
        <v>31756</v>
      </c>
      <c r="CV146" s="372">
        <v>147126</v>
      </c>
      <c r="CW146" s="372">
        <v>86123</v>
      </c>
      <c r="CX146" s="372">
        <v>81700</v>
      </c>
      <c r="CY146" s="372">
        <v>107906</v>
      </c>
      <c r="CZ146" s="372">
        <v>9015</v>
      </c>
      <c r="DA146" s="372">
        <v>347</v>
      </c>
      <c r="DB146" s="372">
        <v>216575</v>
      </c>
      <c r="DC146" s="372">
        <v>175061</v>
      </c>
      <c r="DD146" s="372">
        <v>21857</v>
      </c>
      <c r="DE146" s="372">
        <v>7541</v>
      </c>
      <c r="DF146" s="379">
        <v>218</v>
      </c>
      <c r="DG146" s="379">
        <v>171</v>
      </c>
      <c r="DH146" s="379">
        <v>193</v>
      </c>
      <c r="DI146" s="379">
        <v>203</v>
      </c>
      <c r="DJ146" s="379">
        <v>181</v>
      </c>
      <c r="DK146" s="379">
        <v>185</v>
      </c>
      <c r="DL146" s="379">
        <v>194</v>
      </c>
      <c r="DM146" s="379">
        <v>187</v>
      </c>
      <c r="DN146" s="379">
        <v>208</v>
      </c>
      <c r="DO146" s="379">
        <v>223</v>
      </c>
      <c r="DP146" s="379">
        <v>166</v>
      </c>
      <c r="DQ146" s="379">
        <v>185</v>
      </c>
      <c r="DR146" s="379">
        <v>219</v>
      </c>
      <c r="DS146" s="379">
        <f t="shared" si="19"/>
        <v>220</v>
      </c>
      <c r="DU146" s="376" t="s">
        <v>1648</v>
      </c>
      <c r="DV146" s="372">
        <v>1011</v>
      </c>
      <c r="DW146" s="372">
        <v>571987</v>
      </c>
      <c r="DX146" s="372">
        <v>404381</v>
      </c>
      <c r="DY146" s="372">
        <v>55651</v>
      </c>
      <c r="DZ146" s="372">
        <v>444286</v>
      </c>
      <c r="EA146" s="372">
        <v>404470</v>
      </c>
      <c r="EB146" s="372">
        <v>81700</v>
      </c>
      <c r="EC146" s="372">
        <v>1325792</v>
      </c>
      <c r="ED146" s="372">
        <v>9015</v>
      </c>
      <c r="EE146" s="372">
        <v>347</v>
      </c>
      <c r="EF146" s="372">
        <v>216575</v>
      </c>
      <c r="EG146" s="372">
        <v>175061</v>
      </c>
      <c r="EH146" s="372">
        <v>21857</v>
      </c>
      <c r="EI146" s="372">
        <f t="shared" si="14"/>
        <v>7541</v>
      </c>
      <c r="EJ146" s="379">
        <v>222</v>
      </c>
      <c r="EK146" s="379">
        <v>187</v>
      </c>
      <c r="EL146" s="379">
        <v>198</v>
      </c>
      <c r="EM146" s="379">
        <v>209</v>
      </c>
      <c r="EN146" s="379">
        <v>187</v>
      </c>
      <c r="EO146" s="379">
        <v>188</v>
      </c>
      <c r="EP146" s="379">
        <v>208</v>
      </c>
      <c r="EQ146" s="379">
        <v>176</v>
      </c>
      <c r="ER146" s="379">
        <v>215</v>
      </c>
      <c r="ES146" s="379">
        <v>228</v>
      </c>
      <c r="ET146" s="379">
        <v>187</v>
      </c>
      <c r="EU146" s="379">
        <v>198</v>
      </c>
      <c r="EV146" s="379">
        <v>221</v>
      </c>
      <c r="EW146" s="379">
        <f t="shared" si="20"/>
        <v>230</v>
      </c>
    </row>
    <row r="147" spans="1:153" x14ac:dyDescent="0.3">
      <c r="A147" s="371" t="s">
        <v>2021</v>
      </c>
      <c r="B147" s="371" t="s">
        <v>2022</v>
      </c>
      <c r="C147" s="371" t="s">
        <v>2023</v>
      </c>
      <c r="E147" s="376" t="str">
        <f t="shared" si="15"/>
        <v>توفاليو Tuvalu</v>
      </c>
      <c r="F147" s="372">
        <v>99062</v>
      </c>
      <c r="G147" s="372"/>
      <c r="H147" s="372"/>
      <c r="I147" s="372"/>
      <c r="J147" s="372"/>
      <c r="K147" s="372"/>
      <c r="L147" s="372"/>
      <c r="M147" s="372"/>
      <c r="N147" s="372"/>
      <c r="O147" s="372"/>
      <c r="P147" s="372"/>
      <c r="Q147" s="372"/>
      <c r="R147" s="372"/>
      <c r="S147" s="372"/>
      <c r="T147" s="379">
        <v>176</v>
      </c>
      <c r="U147" s="379" t="s">
        <v>3</v>
      </c>
      <c r="V147" s="379" t="s">
        <v>3</v>
      </c>
      <c r="W147" s="379" t="s">
        <v>3</v>
      </c>
      <c r="X147" s="379" t="s">
        <v>3</v>
      </c>
      <c r="Y147" s="379" t="s">
        <v>3</v>
      </c>
      <c r="Z147" s="379" t="s">
        <v>3</v>
      </c>
      <c r="AA147" s="379" t="s">
        <v>3</v>
      </c>
      <c r="AB147" s="379" t="s">
        <v>3</v>
      </c>
      <c r="AC147" s="379" t="s">
        <v>3</v>
      </c>
      <c r="AD147" s="379" t="s">
        <v>3</v>
      </c>
      <c r="AE147" s="379" t="s">
        <v>3</v>
      </c>
      <c r="AF147" s="379" t="s">
        <v>3</v>
      </c>
      <c r="AG147" s="379" t="str">
        <f t="shared" si="16"/>
        <v/>
      </c>
      <c r="AH147" s="379"/>
      <c r="AI147" s="376" t="s">
        <v>1646</v>
      </c>
      <c r="AX147" s="379" t="s">
        <v>3</v>
      </c>
      <c r="AY147" s="379" t="s">
        <v>3</v>
      </c>
      <c r="AZ147" s="379" t="s">
        <v>3</v>
      </c>
      <c r="BA147" s="379" t="s">
        <v>3</v>
      </c>
      <c r="BB147" s="379" t="s">
        <v>3</v>
      </c>
      <c r="BC147" s="379" t="s">
        <v>3</v>
      </c>
      <c r="BD147" s="379" t="s">
        <v>3</v>
      </c>
      <c r="BE147" s="379" t="s">
        <v>3</v>
      </c>
      <c r="BF147" s="379" t="s">
        <v>3</v>
      </c>
      <c r="BG147" s="379" t="s">
        <v>3</v>
      </c>
      <c r="BH147" s="379" t="s">
        <v>3</v>
      </c>
      <c r="BI147" s="379" t="s">
        <v>3</v>
      </c>
      <c r="BJ147" s="379" t="s">
        <v>3</v>
      </c>
      <c r="BK147" s="379" t="str">
        <f t="shared" si="17"/>
        <v/>
      </c>
      <c r="BL147" s="379"/>
      <c r="BM147" s="376" t="s">
        <v>1646</v>
      </c>
      <c r="BN147">
        <v>99062</v>
      </c>
      <c r="CB147" s="379">
        <v>137</v>
      </c>
      <c r="CC147" s="379" t="s">
        <v>3</v>
      </c>
      <c r="CD147" s="379" t="s">
        <v>3</v>
      </c>
      <c r="CE147" s="379" t="s">
        <v>3</v>
      </c>
      <c r="CF147" s="379" t="s">
        <v>3</v>
      </c>
      <c r="CG147" s="379" t="s">
        <v>3</v>
      </c>
      <c r="CH147" s="379" t="s">
        <v>3</v>
      </c>
      <c r="CI147" s="379" t="s">
        <v>3</v>
      </c>
      <c r="CJ147" s="379" t="s">
        <v>3</v>
      </c>
      <c r="CK147" s="379" t="s">
        <v>3</v>
      </c>
      <c r="CL147" s="379" t="s">
        <v>3</v>
      </c>
      <c r="CM147" s="379" t="s">
        <v>3</v>
      </c>
      <c r="CN147" s="379" t="s">
        <v>3</v>
      </c>
      <c r="CO147" s="379" t="str">
        <f t="shared" si="18"/>
        <v/>
      </c>
      <c r="CQ147" s="376" t="s">
        <v>1646</v>
      </c>
      <c r="CR147" s="372">
        <v>17455</v>
      </c>
      <c r="CS147" s="372"/>
      <c r="CT147" s="372">
        <v>1743</v>
      </c>
      <c r="CU147" s="372">
        <v>127</v>
      </c>
      <c r="CV147" s="372">
        <v>44002</v>
      </c>
      <c r="CW147" s="372">
        <v>682</v>
      </c>
      <c r="CX147" s="372">
        <v>76723</v>
      </c>
      <c r="CY147" s="372"/>
      <c r="CZ147" s="372">
        <v>9903</v>
      </c>
      <c r="DA147" s="372"/>
      <c r="DB147" s="372">
        <v>2568</v>
      </c>
      <c r="DC147" s="372">
        <v>2100</v>
      </c>
      <c r="DD147" s="372">
        <v>5538</v>
      </c>
      <c r="DE147" s="372">
        <v>19825</v>
      </c>
      <c r="DF147" s="379">
        <v>204</v>
      </c>
      <c r="DG147" s="379" t="s">
        <v>3</v>
      </c>
      <c r="DH147" s="379">
        <v>214</v>
      </c>
      <c r="DI147" s="379">
        <v>224</v>
      </c>
      <c r="DJ147" s="379">
        <v>196</v>
      </c>
      <c r="DK147" s="379">
        <v>214</v>
      </c>
      <c r="DL147" s="379">
        <v>196</v>
      </c>
      <c r="DM147" s="379" t="s">
        <v>3</v>
      </c>
      <c r="DN147" s="379">
        <v>207</v>
      </c>
      <c r="DO147" s="379" t="s">
        <v>3</v>
      </c>
      <c r="DP147" s="379">
        <v>222</v>
      </c>
      <c r="DQ147" s="379">
        <v>231</v>
      </c>
      <c r="DR147" s="379">
        <v>226</v>
      </c>
      <c r="DS147" s="379">
        <f t="shared" si="19"/>
        <v>214</v>
      </c>
      <c r="DU147" s="376" t="s">
        <v>1646</v>
      </c>
      <c r="DV147" s="372">
        <v>116517</v>
      </c>
      <c r="DW147" s="372">
        <v>0</v>
      </c>
      <c r="DX147" s="372">
        <v>1743</v>
      </c>
      <c r="DY147" s="372">
        <v>127</v>
      </c>
      <c r="DZ147" s="372">
        <v>44002</v>
      </c>
      <c r="EA147" s="372">
        <v>682</v>
      </c>
      <c r="EB147" s="372">
        <v>76723</v>
      </c>
      <c r="EC147" s="372">
        <v>0</v>
      </c>
      <c r="ED147" s="372">
        <v>9903</v>
      </c>
      <c r="EE147" s="372">
        <v>0</v>
      </c>
      <c r="EF147" s="372">
        <v>2568</v>
      </c>
      <c r="EG147" s="372">
        <v>2100</v>
      </c>
      <c r="EH147" s="372">
        <v>5538</v>
      </c>
      <c r="EI147" s="372">
        <f t="shared" si="14"/>
        <v>19825</v>
      </c>
      <c r="EJ147" s="379">
        <v>205</v>
      </c>
      <c r="EK147" s="379">
        <v>227</v>
      </c>
      <c r="EL147" s="379">
        <v>222</v>
      </c>
      <c r="EM147" s="379">
        <v>226</v>
      </c>
      <c r="EN147" s="379">
        <v>206</v>
      </c>
      <c r="EO147" s="379">
        <v>223</v>
      </c>
      <c r="EP147" s="379">
        <v>209</v>
      </c>
      <c r="EQ147" s="379">
        <v>227</v>
      </c>
      <c r="ER147" s="379">
        <v>214</v>
      </c>
      <c r="ES147" s="379">
        <v>230</v>
      </c>
      <c r="ET147" s="379">
        <v>225</v>
      </c>
      <c r="EU147" s="379">
        <v>235</v>
      </c>
      <c r="EV147" s="379">
        <v>232</v>
      </c>
      <c r="EW147" s="379">
        <f t="shared" si="20"/>
        <v>224</v>
      </c>
    </row>
    <row r="148" spans="1:153" x14ac:dyDescent="0.3">
      <c r="A148" s="371" t="s">
        <v>2024</v>
      </c>
      <c r="B148" s="371" t="s">
        <v>2025</v>
      </c>
      <c r="C148" s="371" t="s">
        <v>2026</v>
      </c>
      <c r="E148" s="376" t="str">
        <f t="shared" si="15"/>
        <v>واليس وفوتونا Wallis And Futuna</v>
      </c>
      <c r="F148" s="372"/>
      <c r="G148" s="372"/>
      <c r="H148" s="372"/>
      <c r="I148" s="372"/>
      <c r="J148" s="372"/>
      <c r="K148" s="372"/>
      <c r="L148" s="372"/>
      <c r="M148" s="372">
        <v>673</v>
      </c>
      <c r="N148" s="372"/>
      <c r="O148" s="372"/>
      <c r="P148" s="372"/>
      <c r="Q148" s="372"/>
      <c r="R148" s="372"/>
      <c r="S148" s="372"/>
      <c r="T148" s="379" t="s">
        <v>3</v>
      </c>
      <c r="U148" s="379" t="s">
        <v>3</v>
      </c>
      <c r="V148" s="379" t="s">
        <v>3</v>
      </c>
      <c r="W148" s="379" t="s">
        <v>3</v>
      </c>
      <c r="X148" s="379" t="s">
        <v>3</v>
      </c>
      <c r="Y148" s="379" t="s">
        <v>3</v>
      </c>
      <c r="Z148" s="379" t="s">
        <v>3</v>
      </c>
      <c r="AA148" s="379">
        <v>182</v>
      </c>
      <c r="AB148" s="379" t="s">
        <v>3</v>
      </c>
      <c r="AC148" s="379" t="s">
        <v>3</v>
      </c>
      <c r="AD148" s="379" t="s">
        <v>3</v>
      </c>
      <c r="AE148" s="379" t="s">
        <v>3</v>
      </c>
      <c r="AF148" s="379" t="s">
        <v>3</v>
      </c>
      <c r="AG148" s="379" t="str">
        <f t="shared" si="16"/>
        <v/>
      </c>
      <c r="AH148" s="379"/>
      <c r="AI148" s="376" t="s">
        <v>2027</v>
      </c>
      <c r="AX148" s="379" t="s">
        <v>3</v>
      </c>
      <c r="AY148" s="379" t="s">
        <v>3</v>
      </c>
      <c r="AZ148" s="379" t="s">
        <v>3</v>
      </c>
      <c r="BA148" s="379" t="s">
        <v>3</v>
      </c>
      <c r="BB148" s="379" t="s">
        <v>3</v>
      </c>
      <c r="BC148" s="379" t="s">
        <v>3</v>
      </c>
      <c r="BD148" s="379" t="s">
        <v>3</v>
      </c>
      <c r="BE148" s="379" t="s">
        <v>3</v>
      </c>
      <c r="BF148" s="379" t="s">
        <v>3</v>
      </c>
      <c r="BG148" s="379" t="s">
        <v>3</v>
      </c>
      <c r="BH148" s="379" t="s">
        <v>3</v>
      </c>
      <c r="BI148" s="379" t="s">
        <v>3</v>
      </c>
      <c r="BJ148" s="379" t="s">
        <v>3</v>
      </c>
      <c r="BK148" s="379" t="str">
        <f t="shared" si="17"/>
        <v/>
      </c>
      <c r="BL148" s="379"/>
      <c r="BM148" s="376" t="s">
        <v>2027</v>
      </c>
      <c r="BU148">
        <v>673</v>
      </c>
      <c r="CB148" s="379" t="s">
        <v>3</v>
      </c>
      <c r="CC148" s="379" t="s">
        <v>3</v>
      </c>
      <c r="CD148" s="379" t="s">
        <v>3</v>
      </c>
      <c r="CE148" s="379" t="s">
        <v>3</v>
      </c>
      <c r="CF148" s="379" t="s">
        <v>3</v>
      </c>
      <c r="CG148" s="379" t="s">
        <v>3</v>
      </c>
      <c r="CH148" s="379" t="s">
        <v>3</v>
      </c>
      <c r="CI148" s="379">
        <v>163</v>
      </c>
      <c r="CJ148" s="379" t="s">
        <v>3</v>
      </c>
      <c r="CK148" s="379" t="s">
        <v>3</v>
      </c>
      <c r="CL148" s="379" t="s">
        <v>3</v>
      </c>
      <c r="CM148" s="379" t="s">
        <v>3</v>
      </c>
      <c r="CN148" s="379" t="s">
        <v>3</v>
      </c>
      <c r="CO148" s="379" t="str">
        <f t="shared" si="18"/>
        <v/>
      </c>
      <c r="CQ148" s="376" t="s">
        <v>2027</v>
      </c>
      <c r="CR148" s="372">
        <v>644747</v>
      </c>
      <c r="CS148" s="372">
        <v>33986</v>
      </c>
      <c r="CT148" s="372"/>
      <c r="CU148" s="372"/>
      <c r="CV148" s="372"/>
      <c r="CW148" s="372"/>
      <c r="CX148" s="372"/>
      <c r="CY148" s="372"/>
      <c r="CZ148" s="372">
        <v>187237</v>
      </c>
      <c r="DA148" s="372"/>
      <c r="DB148" s="372">
        <v>74253</v>
      </c>
      <c r="DC148" s="372"/>
      <c r="DD148" s="372"/>
      <c r="DE148" s="372"/>
      <c r="DF148" s="379">
        <v>167</v>
      </c>
      <c r="DG148" s="379">
        <v>201</v>
      </c>
      <c r="DH148" s="379" t="s">
        <v>3</v>
      </c>
      <c r="DI148" s="379" t="s">
        <v>3</v>
      </c>
      <c r="DJ148" s="379" t="s">
        <v>3</v>
      </c>
      <c r="DK148" s="379" t="s">
        <v>3</v>
      </c>
      <c r="DL148" s="379" t="s">
        <v>3</v>
      </c>
      <c r="DM148" s="379" t="s">
        <v>3</v>
      </c>
      <c r="DN148" s="379">
        <v>178</v>
      </c>
      <c r="DO148" s="379" t="s">
        <v>3</v>
      </c>
      <c r="DP148" s="379">
        <v>188</v>
      </c>
      <c r="DQ148" s="379" t="s">
        <v>3</v>
      </c>
      <c r="DR148" s="379" t="s">
        <v>3</v>
      </c>
      <c r="DS148" s="379" t="str">
        <f t="shared" si="19"/>
        <v/>
      </c>
      <c r="DU148" s="376" t="s">
        <v>2027</v>
      </c>
      <c r="DV148" s="372">
        <v>644747</v>
      </c>
      <c r="DW148" s="372">
        <v>33986</v>
      </c>
      <c r="DX148" s="372">
        <v>0</v>
      </c>
      <c r="DY148" s="372">
        <v>0</v>
      </c>
      <c r="DZ148" s="372">
        <v>0</v>
      </c>
      <c r="EA148" s="372">
        <v>0</v>
      </c>
      <c r="EB148" s="372">
        <v>0</v>
      </c>
      <c r="EC148" s="372">
        <v>673</v>
      </c>
      <c r="ED148" s="372">
        <v>187237</v>
      </c>
      <c r="EE148" s="372">
        <v>0</v>
      </c>
      <c r="EF148" s="372">
        <v>74253</v>
      </c>
      <c r="EG148" s="372">
        <v>0</v>
      </c>
      <c r="EH148" s="372">
        <v>0</v>
      </c>
      <c r="EI148" s="372">
        <f t="shared" si="14"/>
        <v>0</v>
      </c>
      <c r="EJ148" s="379">
        <v>188</v>
      </c>
      <c r="EK148" s="379">
        <v>212</v>
      </c>
      <c r="EL148" s="379">
        <v>223</v>
      </c>
      <c r="EM148" s="379">
        <v>227</v>
      </c>
      <c r="EN148" s="379">
        <v>222</v>
      </c>
      <c r="EO148" s="379">
        <v>227</v>
      </c>
      <c r="EP148" s="379">
        <v>226</v>
      </c>
      <c r="EQ148" s="379">
        <v>224</v>
      </c>
      <c r="ER148" s="379">
        <v>190</v>
      </c>
      <c r="ES148" s="379">
        <v>230</v>
      </c>
      <c r="ET148" s="379">
        <v>200</v>
      </c>
      <c r="EU148" s="379">
        <v>245</v>
      </c>
      <c r="EV148" s="379">
        <v>241</v>
      </c>
      <c r="EW148" s="379">
        <f t="shared" si="20"/>
        <v>236</v>
      </c>
    </row>
    <row r="149" spans="1:153" x14ac:dyDescent="0.3">
      <c r="A149" s="371" t="s">
        <v>2028</v>
      </c>
      <c r="B149" s="371" t="s">
        <v>2029</v>
      </c>
      <c r="C149" s="371" t="s">
        <v>2030</v>
      </c>
      <c r="E149" s="376" t="str">
        <f t="shared" si="15"/>
        <v>جزر كوك Cook Islands</v>
      </c>
      <c r="F149" s="372"/>
      <c r="G149" s="372"/>
      <c r="H149" s="372"/>
      <c r="I149" s="372"/>
      <c r="J149" s="372"/>
      <c r="K149" s="372"/>
      <c r="L149" s="372"/>
      <c r="M149" s="372"/>
      <c r="N149" s="372"/>
      <c r="O149" s="372"/>
      <c r="P149" s="372"/>
      <c r="Q149" s="372"/>
      <c r="R149" s="372"/>
      <c r="S149" s="372"/>
      <c r="T149" s="379" t="s">
        <v>3</v>
      </c>
      <c r="U149" s="379" t="s">
        <v>3</v>
      </c>
      <c r="V149" s="379" t="s">
        <v>3</v>
      </c>
      <c r="W149" s="379" t="s">
        <v>3</v>
      </c>
      <c r="X149" s="379" t="s">
        <v>3</v>
      </c>
      <c r="Y149" s="379" t="s">
        <v>3</v>
      </c>
      <c r="Z149" s="379" t="s">
        <v>3</v>
      </c>
      <c r="AA149" s="379" t="s">
        <v>3</v>
      </c>
      <c r="AB149" s="379" t="s">
        <v>3</v>
      </c>
      <c r="AC149" s="379" t="s">
        <v>3</v>
      </c>
      <c r="AD149" s="379" t="s">
        <v>3</v>
      </c>
      <c r="AE149" s="379" t="s">
        <v>3</v>
      </c>
      <c r="AF149" s="379" t="s">
        <v>3</v>
      </c>
      <c r="AG149" s="379" t="str">
        <f t="shared" si="16"/>
        <v/>
      </c>
      <c r="AH149" s="379"/>
      <c r="AI149" s="376" t="s">
        <v>1657</v>
      </c>
      <c r="AX149" s="379" t="s">
        <v>3</v>
      </c>
      <c r="AY149" s="379" t="s">
        <v>3</v>
      </c>
      <c r="AZ149" s="379" t="s">
        <v>3</v>
      </c>
      <c r="BA149" s="379" t="s">
        <v>3</v>
      </c>
      <c r="BB149" s="379" t="s">
        <v>3</v>
      </c>
      <c r="BC149" s="379" t="s">
        <v>3</v>
      </c>
      <c r="BD149" s="379" t="s">
        <v>3</v>
      </c>
      <c r="BE149" s="379" t="s">
        <v>3</v>
      </c>
      <c r="BF149" s="379" t="s">
        <v>3</v>
      </c>
      <c r="BG149" s="379" t="s">
        <v>3</v>
      </c>
      <c r="BH149" s="379" t="s">
        <v>3</v>
      </c>
      <c r="BI149" s="379" t="s">
        <v>3</v>
      </c>
      <c r="BJ149" s="379" t="s">
        <v>3</v>
      </c>
      <c r="BK149" s="379" t="str">
        <f t="shared" si="17"/>
        <v/>
      </c>
      <c r="BL149" s="379"/>
      <c r="BM149" s="376" t="s">
        <v>1657</v>
      </c>
      <c r="CB149" s="379" t="s">
        <v>3</v>
      </c>
      <c r="CC149" s="379" t="s">
        <v>3</v>
      </c>
      <c r="CD149" s="379" t="s">
        <v>3</v>
      </c>
      <c r="CE149" s="379" t="s">
        <v>3</v>
      </c>
      <c r="CF149" s="379" t="s">
        <v>3</v>
      </c>
      <c r="CG149" s="379" t="s">
        <v>3</v>
      </c>
      <c r="CH149" s="379" t="s">
        <v>3</v>
      </c>
      <c r="CI149" s="379" t="s">
        <v>3</v>
      </c>
      <c r="CJ149" s="379" t="s">
        <v>3</v>
      </c>
      <c r="CK149" s="379" t="s">
        <v>3</v>
      </c>
      <c r="CL149" s="379" t="s">
        <v>3</v>
      </c>
      <c r="CM149" s="379" t="s">
        <v>3</v>
      </c>
      <c r="CN149" s="379" t="s">
        <v>3</v>
      </c>
      <c r="CO149" s="379" t="str">
        <f t="shared" si="18"/>
        <v/>
      </c>
      <c r="CQ149" s="376" t="s">
        <v>1657</v>
      </c>
      <c r="CR149" s="372"/>
      <c r="CS149" s="372">
        <v>1397</v>
      </c>
      <c r="CT149" s="372"/>
      <c r="CU149" s="372">
        <v>35402</v>
      </c>
      <c r="CV149" s="372"/>
      <c r="CW149" s="372">
        <v>551179</v>
      </c>
      <c r="CX149" s="372">
        <v>284</v>
      </c>
      <c r="CY149" s="372">
        <v>4499</v>
      </c>
      <c r="CZ149" s="372">
        <v>2557</v>
      </c>
      <c r="DA149" s="372">
        <v>24257</v>
      </c>
      <c r="DB149" s="372"/>
      <c r="DC149" s="372">
        <v>6454</v>
      </c>
      <c r="DD149" s="372">
        <v>2455</v>
      </c>
      <c r="DE149" s="372">
        <v>21088</v>
      </c>
      <c r="DF149" s="379" t="s">
        <v>3</v>
      </c>
      <c r="DG149" s="379">
        <v>223</v>
      </c>
      <c r="DH149" s="379" t="s">
        <v>3</v>
      </c>
      <c r="DI149" s="379">
        <v>200</v>
      </c>
      <c r="DJ149" s="379" t="s">
        <v>3</v>
      </c>
      <c r="DK149" s="379">
        <v>161</v>
      </c>
      <c r="DL149" s="379">
        <v>220</v>
      </c>
      <c r="DM149" s="379">
        <v>216</v>
      </c>
      <c r="DN149" s="379">
        <v>217</v>
      </c>
      <c r="DO149" s="379">
        <v>194</v>
      </c>
      <c r="DP149" s="379" t="s">
        <v>3</v>
      </c>
      <c r="DQ149" s="379">
        <v>224</v>
      </c>
      <c r="DR149" s="379">
        <v>231</v>
      </c>
      <c r="DS149" s="379">
        <f t="shared" si="19"/>
        <v>212</v>
      </c>
      <c r="DU149" s="376" t="s">
        <v>1657</v>
      </c>
      <c r="DV149" s="372">
        <v>0</v>
      </c>
      <c r="DW149" s="372">
        <v>1397</v>
      </c>
      <c r="DX149" s="372">
        <v>0</v>
      </c>
      <c r="DY149" s="372">
        <v>35402</v>
      </c>
      <c r="DZ149" s="372">
        <v>0</v>
      </c>
      <c r="EA149" s="372">
        <v>551179</v>
      </c>
      <c r="EB149" s="372">
        <v>284</v>
      </c>
      <c r="EC149" s="372">
        <v>4499</v>
      </c>
      <c r="ED149" s="372">
        <v>2557</v>
      </c>
      <c r="EE149" s="372">
        <v>24257</v>
      </c>
      <c r="EF149" s="372">
        <v>0</v>
      </c>
      <c r="EG149" s="372">
        <v>6454</v>
      </c>
      <c r="EH149" s="372">
        <v>2455</v>
      </c>
      <c r="EI149" s="372">
        <f t="shared" si="14"/>
        <v>21088</v>
      </c>
      <c r="EJ149" s="379">
        <v>224</v>
      </c>
      <c r="EK149" s="379">
        <v>224</v>
      </c>
      <c r="EL149" s="379">
        <v>223</v>
      </c>
      <c r="EM149" s="379">
        <v>212</v>
      </c>
      <c r="EN149" s="379">
        <v>222</v>
      </c>
      <c r="EO149" s="379">
        <v>185</v>
      </c>
      <c r="EP149" s="379">
        <v>223</v>
      </c>
      <c r="EQ149" s="379">
        <v>220</v>
      </c>
      <c r="ER149" s="379">
        <v>222</v>
      </c>
      <c r="ES149" s="379">
        <v>210</v>
      </c>
      <c r="ET149" s="379">
        <v>230</v>
      </c>
      <c r="EU149" s="379">
        <v>231</v>
      </c>
      <c r="EV149" s="379">
        <v>235</v>
      </c>
      <c r="EW149" s="379">
        <f t="shared" si="20"/>
        <v>222</v>
      </c>
    </row>
    <row r="150" spans="1:153" x14ac:dyDescent="0.3">
      <c r="A150" s="371" t="s">
        <v>2031</v>
      </c>
      <c r="B150" s="371" t="s">
        <v>133</v>
      </c>
      <c r="C150" s="371" t="s">
        <v>256</v>
      </c>
      <c r="E150" s="376" t="str">
        <f t="shared" si="15"/>
        <v>الولايات المتحدة الأمريكية U.S.A</v>
      </c>
      <c r="F150" s="372">
        <v>208338675545</v>
      </c>
      <c r="G150" s="372">
        <v>199060366165</v>
      </c>
      <c r="H150" s="372">
        <v>162459717617</v>
      </c>
      <c r="I150" s="372">
        <v>80524880859</v>
      </c>
      <c r="J150" s="372">
        <v>66128136463</v>
      </c>
      <c r="K150" s="372">
        <v>68866804196</v>
      </c>
      <c r="L150" s="372">
        <v>95621797444</v>
      </c>
      <c r="M150" s="372">
        <v>49023784841</v>
      </c>
      <c r="N150" s="372">
        <v>31024296853</v>
      </c>
      <c r="O150" s="372">
        <v>53516852959</v>
      </c>
      <c r="P150" s="372">
        <v>87116960072</v>
      </c>
      <c r="Q150" s="372">
        <v>58495427617</v>
      </c>
      <c r="R150" s="372">
        <v>47958616657</v>
      </c>
      <c r="S150" s="372">
        <v>49486140250</v>
      </c>
      <c r="T150" s="379">
        <v>1</v>
      </c>
      <c r="U150" s="379">
        <v>1</v>
      </c>
      <c r="V150" s="379">
        <v>1</v>
      </c>
      <c r="W150" s="379">
        <v>3</v>
      </c>
      <c r="X150" s="379">
        <v>3</v>
      </c>
      <c r="Y150" s="379">
        <v>5</v>
      </c>
      <c r="Z150" s="379">
        <v>5</v>
      </c>
      <c r="AA150" s="379">
        <v>6</v>
      </c>
      <c r="AB150" s="379">
        <v>6</v>
      </c>
      <c r="AC150" s="379">
        <v>6</v>
      </c>
      <c r="AD150" s="379">
        <v>5</v>
      </c>
      <c r="AE150" s="379">
        <v>6</v>
      </c>
      <c r="AF150" s="379">
        <v>6</v>
      </c>
      <c r="AG150" s="379">
        <f t="shared" si="16"/>
        <v>6</v>
      </c>
      <c r="AH150" s="379"/>
      <c r="AI150" s="376" t="s">
        <v>1168</v>
      </c>
      <c r="AJ150">
        <v>203480567920</v>
      </c>
      <c r="AK150">
        <v>196494543845</v>
      </c>
      <c r="AL150">
        <v>160587382430</v>
      </c>
      <c r="AM150">
        <v>77192173242</v>
      </c>
      <c r="AN150">
        <v>63130084042</v>
      </c>
      <c r="AO150">
        <v>66500128650</v>
      </c>
      <c r="AP150">
        <v>92598570239</v>
      </c>
      <c r="AQ150">
        <v>45964866743</v>
      </c>
      <c r="AR150">
        <v>28054898718</v>
      </c>
      <c r="AS150">
        <v>51119403046</v>
      </c>
      <c r="AT150">
        <v>84396761201</v>
      </c>
      <c r="AU150">
        <v>55824716489</v>
      </c>
      <c r="AV150">
        <v>44647417640</v>
      </c>
      <c r="AW150">
        <v>45018476284</v>
      </c>
      <c r="AX150" s="379">
        <v>1</v>
      </c>
      <c r="AY150" s="379">
        <v>1</v>
      </c>
      <c r="AZ150" s="379">
        <v>1</v>
      </c>
      <c r="BA150" s="379">
        <v>3</v>
      </c>
      <c r="BB150" s="379">
        <v>4</v>
      </c>
      <c r="BC150" s="379">
        <v>5</v>
      </c>
      <c r="BD150" s="379">
        <v>5</v>
      </c>
      <c r="BE150" s="379">
        <v>5</v>
      </c>
      <c r="BF150" s="379">
        <v>6</v>
      </c>
      <c r="BG150" s="379">
        <v>5</v>
      </c>
      <c r="BH150" s="379">
        <v>5</v>
      </c>
      <c r="BI150" s="379">
        <v>5</v>
      </c>
      <c r="BJ150" s="379">
        <v>5</v>
      </c>
      <c r="BK150" s="379">
        <f t="shared" si="17"/>
        <v>5</v>
      </c>
      <c r="BL150" s="379"/>
      <c r="BM150" s="376" t="s">
        <v>1168</v>
      </c>
      <c r="BN150">
        <v>4858107625</v>
      </c>
      <c r="BO150">
        <v>2565822320</v>
      </c>
      <c r="BP150">
        <v>1872335187</v>
      </c>
      <c r="BQ150">
        <v>3332707617</v>
      </c>
      <c r="BR150">
        <v>2998052421</v>
      </c>
      <c r="BS150">
        <v>2366675546</v>
      </c>
      <c r="BT150">
        <v>3023227205</v>
      </c>
      <c r="BU150">
        <v>3058918098</v>
      </c>
      <c r="BV150">
        <v>2969398135</v>
      </c>
      <c r="BW150">
        <v>2397449913</v>
      </c>
      <c r="BX150">
        <v>2720198871</v>
      </c>
      <c r="BY150">
        <v>2670711128</v>
      </c>
      <c r="BZ150">
        <v>3311199017</v>
      </c>
      <c r="CA150">
        <v>4467663966</v>
      </c>
      <c r="CB150" s="379">
        <v>2</v>
      </c>
      <c r="CC150" s="379">
        <v>3</v>
      </c>
      <c r="CD150" s="379">
        <v>4</v>
      </c>
      <c r="CE150" s="379">
        <v>2</v>
      </c>
      <c r="CF150" s="379">
        <v>3</v>
      </c>
      <c r="CG150" s="379">
        <v>3</v>
      </c>
      <c r="CH150" s="379">
        <v>2</v>
      </c>
      <c r="CI150" s="379">
        <v>3</v>
      </c>
      <c r="CJ150" s="379">
        <v>3</v>
      </c>
      <c r="CK150" s="379">
        <v>4</v>
      </c>
      <c r="CL150" s="379">
        <v>4</v>
      </c>
      <c r="CM150" s="379">
        <v>5</v>
      </c>
      <c r="CN150" s="379">
        <v>3</v>
      </c>
      <c r="CO150" s="379">
        <f t="shared" si="18"/>
        <v>5</v>
      </c>
      <c r="CQ150" s="376" t="s">
        <v>1168</v>
      </c>
      <c r="CR150" s="372">
        <v>78769895690</v>
      </c>
      <c r="CS150" s="372">
        <v>85375664574</v>
      </c>
      <c r="CT150" s="372">
        <v>84729874530</v>
      </c>
      <c r="CU150" s="372">
        <v>89678212736</v>
      </c>
      <c r="CV150" s="372">
        <v>77727740881</v>
      </c>
      <c r="CW150" s="372">
        <v>68086489281</v>
      </c>
      <c r="CX150" s="372">
        <v>70642227339</v>
      </c>
      <c r="CY150" s="372">
        <v>71023803257</v>
      </c>
      <c r="CZ150" s="372">
        <v>55144542894</v>
      </c>
      <c r="DA150" s="372">
        <v>60548791434</v>
      </c>
      <c r="DB150" s="372">
        <v>65002221946</v>
      </c>
      <c r="DC150" s="372">
        <v>70584316069</v>
      </c>
      <c r="DD150" s="372">
        <v>73747722944</v>
      </c>
      <c r="DE150" s="372">
        <v>77983184393</v>
      </c>
      <c r="DF150" s="379">
        <v>1</v>
      </c>
      <c r="DG150" s="379">
        <v>1</v>
      </c>
      <c r="DH150" s="379">
        <v>2</v>
      </c>
      <c r="DI150" s="379">
        <v>2</v>
      </c>
      <c r="DJ150" s="379">
        <v>1</v>
      </c>
      <c r="DK150" s="379">
        <v>2</v>
      </c>
      <c r="DL150" s="379">
        <v>2</v>
      </c>
      <c r="DM150" s="379">
        <v>2</v>
      </c>
      <c r="DN150" s="379">
        <v>2</v>
      </c>
      <c r="DO150" s="379">
        <v>2</v>
      </c>
      <c r="DP150" s="379">
        <v>2</v>
      </c>
      <c r="DQ150" s="379">
        <v>2</v>
      </c>
      <c r="DR150" s="379">
        <v>2</v>
      </c>
      <c r="DS150" s="379">
        <f t="shared" si="19"/>
        <v>2</v>
      </c>
      <c r="DU150" s="376" t="s">
        <v>1168</v>
      </c>
      <c r="DV150" s="372">
        <v>287108571235</v>
      </c>
      <c r="DW150" s="372">
        <v>284436030739</v>
      </c>
      <c r="DX150" s="372">
        <v>247189592147</v>
      </c>
      <c r="DY150" s="372">
        <v>170203093595</v>
      </c>
      <c r="DZ150" s="372">
        <v>143855877344</v>
      </c>
      <c r="EA150" s="372">
        <v>136953293477</v>
      </c>
      <c r="EB150" s="372">
        <v>166264024783</v>
      </c>
      <c r="EC150" s="372">
        <v>120047588098</v>
      </c>
      <c r="ED150" s="372">
        <v>86168839747</v>
      </c>
      <c r="EE150" s="372">
        <v>114065644393</v>
      </c>
      <c r="EF150" s="372">
        <v>152119182018</v>
      </c>
      <c r="EG150" s="372">
        <v>129079743686</v>
      </c>
      <c r="EH150" s="372">
        <v>121706339601</v>
      </c>
      <c r="EI150" s="372">
        <f t="shared" si="14"/>
        <v>127469324643</v>
      </c>
      <c r="EJ150" s="379">
        <v>1</v>
      </c>
      <c r="EK150" s="379">
        <v>1</v>
      </c>
      <c r="EL150" s="379">
        <v>2</v>
      </c>
      <c r="EM150" s="379">
        <v>2</v>
      </c>
      <c r="EN150" s="379">
        <v>2</v>
      </c>
      <c r="EO150" s="379">
        <v>2</v>
      </c>
      <c r="EP150" s="379">
        <v>2</v>
      </c>
      <c r="EQ150" s="379">
        <v>4</v>
      </c>
      <c r="ER150" s="379">
        <v>2</v>
      </c>
      <c r="ES150" s="379">
        <v>4</v>
      </c>
      <c r="ET150" s="379">
        <v>5</v>
      </c>
      <c r="EU150" s="379">
        <v>5</v>
      </c>
      <c r="EV150" s="379">
        <v>6</v>
      </c>
      <c r="EW150" s="379">
        <f t="shared" si="20"/>
        <v>5</v>
      </c>
    </row>
    <row r="151" spans="1:153" x14ac:dyDescent="0.3">
      <c r="A151" s="371" t="s">
        <v>983</v>
      </c>
      <c r="B151" s="371" t="s">
        <v>40</v>
      </c>
      <c r="C151" s="371" t="s">
        <v>2032</v>
      </c>
      <c r="E151" s="376" t="str">
        <f t="shared" si="15"/>
        <v>كندا Canada</v>
      </c>
      <c r="F151" s="372">
        <v>9757979053</v>
      </c>
      <c r="G151" s="372">
        <v>9713390199</v>
      </c>
      <c r="H151" s="372">
        <v>8291134252</v>
      </c>
      <c r="I151" s="372">
        <v>6008246399</v>
      </c>
      <c r="J151" s="372">
        <v>4926306038</v>
      </c>
      <c r="K151" s="372">
        <v>7756655728</v>
      </c>
      <c r="L151" s="372">
        <v>10870634742</v>
      </c>
      <c r="M151" s="372">
        <v>9429658173</v>
      </c>
      <c r="N151" s="372">
        <v>3845321593</v>
      </c>
      <c r="O151" s="372">
        <v>7157086537</v>
      </c>
      <c r="P151" s="372">
        <v>11161780471</v>
      </c>
      <c r="Q151" s="372">
        <v>5599066771</v>
      </c>
      <c r="R151" s="372">
        <v>5957078528</v>
      </c>
      <c r="S151" s="372">
        <v>6444871559</v>
      </c>
      <c r="T151" s="379">
        <v>26</v>
      </c>
      <c r="U151" s="379">
        <v>26</v>
      </c>
      <c r="V151" s="379">
        <v>27</v>
      </c>
      <c r="W151" s="379">
        <v>27</v>
      </c>
      <c r="X151" s="379">
        <v>28</v>
      </c>
      <c r="Y151" s="379">
        <v>22</v>
      </c>
      <c r="Z151" s="379">
        <v>24</v>
      </c>
      <c r="AA151" s="379">
        <v>22</v>
      </c>
      <c r="AB151" s="379">
        <v>29</v>
      </c>
      <c r="AC151" s="379">
        <v>29</v>
      </c>
      <c r="AD151" s="379">
        <v>28</v>
      </c>
      <c r="AE151" s="379">
        <v>34</v>
      </c>
      <c r="AF151" s="379">
        <v>33</v>
      </c>
      <c r="AG151" s="379">
        <f t="shared" si="16"/>
        <v>32</v>
      </c>
      <c r="AH151" s="379"/>
      <c r="AI151" s="376" t="s">
        <v>1430</v>
      </c>
      <c r="AJ151">
        <v>9693763406</v>
      </c>
      <c r="AK151">
        <v>9678952340</v>
      </c>
      <c r="AL151">
        <v>8258481504</v>
      </c>
      <c r="AM151">
        <v>5815670903</v>
      </c>
      <c r="AN151">
        <v>4826627344</v>
      </c>
      <c r="AO151">
        <v>7637747346</v>
      </c>
      <c r="AP151">
        <v>10821718569</v>
      </c>
      <c r="AQ151">
        <v>9354745086</v>
      </c>
      <c r="AR151">
        <v>3798046238</v>
      </c>
      <c r="AS151">
        <v>7118197553</v>
      </c>
      <c r="AT151">
        <v>10993872518</v>
      </c>
      <c r="AU151">
        <v>5552704752</v>
      </c>
      <c r="AV151">
        <v>5705340092</v>
      </c>
      <c r="AW151">
        <v>6319296219</v>
      </c>
      <c r="AX151" s="379">
        <v>25</v>
      </c>
      <c r="AY151" s="379">
        <v>25</v>
      </c>
      <c r="AZ151" s="379">
        <v>26</v>
      </c>
      <c r="BA151" s="379">
        <v>25</v>
      </c>
      <c r="BB151" s="379">
        <v>27</v>
      </c>
      <c r="BC151" s="379">
        <v>22</v>
      </c>
      <c r="BD151" s="379">
        <v>24</v>
      </c>
      <c r="BE151" s="379">
        <v>22</v>
      </c>
      <c r="BF151" s="379">
        <v>29</v>
      </c>
      <c r="BG151" s="379">
        <v>26</v>
      </c>
      <c r="BH151" s="379">
        <v>28</v>
      </c>
      <c r="BI151" s="379">
        <v>32</v>
      </c>
      <c r="BJ151" s="379">
        <v>32</v>
      </c>
      <c r="BK151" s="379">
        <f t="shared" si="17"/>
        <v>30</v>
      </c>
      <c r="BL151" s="379"/>
      <c r="BM151" s="376" t="s">
        <v>1430</v>
      </c>
      <c r="BN151">
        <v>64215647</v>
      </c>
      <c r="BO151">
        <v>34437859</v>
      </c>
      <c r="BP151">
        <v>32652748</v>
      </c>
      <c r="BQ151">
        <v>192575496</v>
      </c>
      <c r="BR151">
        <v>99678694</v>
      </c>
      <c r="BS151">
        <v>118908382</v>
      </c>
      <c r="BT151">
        <v>48916173</v>
      </c>
      <c r="BU151">
        <v>74913087</v>
      </c>
      <c r="BV151">
        <v>47275355</v>
      </c>
      <c r="BW151">
        <v>38888984</v>
      </c>
      <c r="BX151">
        <v>167907953</v>
      </c>
      <c r="BY151">
        <v>46362019</v>
      </c>
      <c r="BZ151">
        <v>251738436</v>
      </c>
      <c r="CA151">
        <v>125575340</v>
      </c>
      <c r="CB151" s="379">
        <v>32</v>
      </c>
      <c r="CC151" s="379">
        <v>52</v>
      </c>
      <c r="CD151" s="379">
        <v>48</v>
      </c>
      <c r="CE151" s="379">
        <v>23</v>
      </c>
      <c r="CF151" s="379">
        <v>28</v>
      </c>
      <c r="CG151" s="379">
        <v>29</v>
      </c>
      <c r="CH151" s="379">
        <v>35</v>
      </c>
      <c r="CI151" s="379">
        <v>34</v>
      </c>
      <c r="CJ151" s="379">
        <v>38</v>
      </c>
      <c r="CK151" s="379">
        <v>42</v>
      </c>
      <c r="CL151" s="379">
        <v>26</v>
      </c>
      <c r="CM151" s="379">
        <v>41</v>
      </c>
      <c r="CN151" s="379">
        <v>29</v>
      </c>
      <c r="CO151" s="379">
        <f t="shared" si="18"/>
        <v>39</v>
      </c>
      <c r="CQ151" s="376" t="s">
        <v>1430</v>
      </c>
      <c r="CR151" s="372">
        <v>8574247141</v>
      </c>
      <c r="CS151" s="372">
        <v>6509101253</v>
      </c>
      <c r="CT151" s="372">
        <v>6435063791</v>
      </c>
      <c r="CU151" s="372">
        <v>6322069553</v>
      </c>
      <c r="CV151" s="372">
        <v>4034831813</v>
      </c>
      <c r="CW151" s="372">
        <v>4260943789</v>
      </c>
      <c r="CX151" s="372">
        <v>6322928810</v>
      </c>
      <c r="CY151" s="372">
        <v>9586140143</v>
      </c>
      <c r="CZ151" s="372">
        <v>6952264249</v>
      </c>
      <c r="DA151" s="372">
        <v>7640274555</v>
      </c>
      <c r="DB151" s="372">
        <v>4856874825</v>
      </c>
      <c r="DC151" s="372">
        <v>6496441383</v>
      </c>
      <c r="DD151" s="372">
        <v>6503237225</v>
      </c>
      <c r="DE151" s="372">
        <v>4464338744</v>
      </c>
      <c r="DF151" s="379">
        <v>15</v>
      </c>
      <c r="DG151" s="379">
        <v>23</v>
      </c>
      <c r="DH151" s="379">
        <v>24</v>
      </c>
      <c r="DI151" s="379">
        <v>24</v>
      </c>
      <c r="DJ151" s="379">
        <v>29</v>
      </c>
      <c r="DK151" s="379">
        <v>28</v>
      </c>
      <c r="DL151" s="379">
        <v>17</v>
      </c>
      <c r="DM151" s="379">
        <v>13</v>
      </c>
      <c r="DN151" s="379">
        <v>16</v>
      </c>
      <c r="DO151" s="379">
        <v>18</v>
      </c>
      <c r="DP151" s="379">
        <v>33</v>
      </c>
      <c r="DQ151" s="379">
        <v>28</v>
      </c>
      <c r="DR151" s="379">
        <v>25</v>
      </c>
      <c r="DS151" s="379">
        <f t="shared" si="19"/>
        <v>35</v>
      </c>
      <c r="DU151" s="376" t="s">
        <v>1430</v>
      </c>
      <c r="DV151" s="372">
        <v>18332226194</v>
      </c>
      <c r="DW151" s="372">
        <v>16222491452</v>
      </c>
      <c r="DX151" s="372">
        <v>14726198043</v>
      </c>
      <c r="DY151" s="372">
        <v>12330315952</v>
      </c>
      <c r="DZ151" s="372">
        <v>8961137851</v>
      </c>
      <c r="EA151" s="372">
        <v>12017599517</v>
      </c>
      <c r="EB151" s="372">
        <v>17193563552</v>
      </c>
      <c r="EC151" s="372">
        <v>19015798316</v>
      </c>
      <c r="ED151" s="372">
        <v>10797585842</v>
      </c>
      <c r="EE151" s="372">
        <v>14797361092</v>
      </c>
      <c r="EF151" s="372">
        <v>16018655296</v>
      </c>
      <c r="EG151" s="372">
        <v>12095508154</v>
      </c>
      <c r="EH151" s="372">
        <v>12460315753</v>
      </c>
      <c r="EI151" s="372">
        <f t="shared" si="14"/>
        <v>10909210303</v>
      </c>
      <c r="EJ151" s="379">
        <v>23</v>
      </c>
      <c r="EK151" s="379">
        <v>26</v>
      </c>
      <c r="EL151" s="379">
        <v>27</v>
      </c>
      <c r="EM151" s="379">
        <v>27</v>
      </c>
      <c r="EN151" s="379">
        <v>28</v>
      </c>
      <c r="EO151" s="379">
        <v>26</v>
      </c>
      <c r="EP151" s="379">
        <v>23</v>
      </c>
      <c r="EQ151" s="379">
        <v>21</v>
      </c>
      <c r="ER151" s="379">
        <v>25</v>
      </c>
      <c r="ES151" s="379">
        <v>26</v>
      </c>
      <c r="ET151" s="379">
        <v>30</v>
      </c>
      <c r="EU151" s="379">
        <v>33</v>
      </c>
      <c r="EV151" s="379">
        <v>31</v>
      </c>
      <c r="EW151" s="379">
        <f t="shared" si="20"/>
        <v>32</v>
      </c>
    </row>
    <row r="152" spans="1:153" x14ac:dyDescent="0.3">
      <c r="A152" s="371" t="s">
        <v>984</v>
      </c>
      <c r="B152" s="371" t="s">
        <v>157</v>
      </c>
      <c r="C152" s="371" t="s">
        <v>2033</v>
      </c>
      <c r="E152" s="376" t="str">
        <f t="shared" si="15"/>
        <v>بورتوريكو Puerto Rico</v>
      </c>
      <c r="F152" s="372"/>
      <c r="G152" s="372">
        <v>675039</v>
      </c>
      <c r="H152" s="372">
        <v>131270029</v>
      </c>
      <c r="I152" s="372">
        <v>57000</v>
      </c>
      <c r="J152" s="372">
        <v>105356</v>
      </c>
      <c r="K152" s="372"/>
      <c r="L152" s="372">
        <v>597853</v>
      </c>
      <c r="M152" s="372">
        <v>3236034</v>
      </c>
      <c r="N152" s="372">
        <v>263357</v>
      </c>
      <c r="O152" s="372">
        <v>235980086</v>
      </c>
      <c r="P152" s="372">
        <v>26525670</v>
      </c>
      <c r="Q152" s="372">
        <v>153227421</v>
      </c>
      <c r="R152" s="372">
        <v>184534347</v>
      </c>
      <c r="S152" s="372">
        <v>14374036</v>
      </c>
      <c r="T152" s="379" t="s">
        <v>3</v>
      </c>
      <c r="U152" s="379">
        <v>160</v>
      </c>
      <c r="V152" s="379">
        <v>78</v>
      </c>
      <c r="W152" s="379">
        <v>175</v>
      </c>
      <c r="X152" s="379">
        <v>174</v>
      </c>
      <c r="Y152" s="379" t="s">
        <v>3</v>
      </c>
      <c r="Z152" s="379">
        <v>162</v>
      </c>
      <c r="AA152" s="379">
        <v>138</v>
      </c>
      <c r="AB152" s="379">
        <v>166</v>
      </c>
      <c r="AC152" s="379">
        <v>73</v>
      </c>
      <c r="AD152" s="379">
        <v>115</v>
      </c>
      <c r="AE152" s="379">
        <v>78</v>
      </c>
      <c r="AF152" s="379">
        <v>79</v>
      </c>
      <c r="AG152" s="379">
        <f t="shared" si="16"/>
        <v>128</v>
      </c>
      <c r="AH152" s="379"/>
      <c r="AI152" s="376" t="s">
        <v>1564</v>
      </c>
      <c r="AK152">
        <v>674539</v>
      </c>
      <c r="AL152">
        <v>131270029</v>
      </c>
      <c r="AN152">
        <v>105356</v>
      </c>
      <c r="AP152">
        <v>597853</v>
      </c>
      <c r="AQ152">
        <v>534159</v>
      </c>
      <c r="AR152">
        <v>263357</v>
      </c>
      <c r="AS152">
        <v>235972086</v>
      </c>
      <c r="AT152">
        <v>26525670</v>
      </c>
      <c r="AU152">
        <v>153088202</v>
      </c>
      <c r="AV152">
        <v>184532321</v>
      </c>
      <c r="AW152">
        <v>14371652</v>
      </c>
      <c r="AX152" s="379" t="s">
        <v>3</v>
      </c>
      <c r="AY152" s="379">
        <v>161</v>
      </c>
      <c r="AZ152" s="379">
        <v>76</v>
      </c>
      <c r="BA152" s="379" t="s">
        <v>3</v>
      </c>
      <c r="BB152" s="379">
        <v>167</v>
      </c>
      <c r="BC152" s="379" t="s">
        <v>3</v>
      </c>
      <c r="BD152" s="379">
        <v>157</v>
      </c>
      <c r="BE152" s="379">
        <v>161</v>
      </c>
      <c r="BF152" s="379">
        <v>164</v>
      </c>
      <c r="BG152" s="379">
        <v>71</v>
      </c>
      <c r="BH152" s="379">
        <v>113</v>
      </c>
      <c r="BI152" s="379">
        <v>74</v>
      </c>
      <c r="BJ152" s="379">
        <v>77</v>
      </c>
      <c r="BK152" s="379">
        <f t="shared" si="17"/>
        <v>123</v>
      </c>
      <c r="BL152" s="379"/>
      <c r="BM152" s="376" t="s">
        <v>1564</v>
      </c>
      <c r="BO152">
        <v>500</v>
      </c>
      <c r="BQ152">
        <v>57000</v>
      </c>
      <c r="BU152">
        <v>2701875</v>
      </c>
      <c r="BW152">
        <v>8000</v>
      </c>
      <c r="BY152">
        <v>139219</v>
      </c>
      <c r="BZ152">
        <v>2026</v>
      </c>
      <c r="CA152">
        <v>2384</v>
      </c>
      <c r="CB152" s="379" t="s">
        <v>3</v>
      </c>
      <c r="CC152" s="379">
        <v>158</v>
      </c>
      <c r="CD152" s="379" t="s">
        <v>3</v>
      </c>
      <c r="CE152" s="379">
        <v>134</v>
      </c>
      <c r="CF152" s="379" t="s">
        <v>3</v>
      </c>
      <c r="CG152" s="379" t="s">
        <v>3</v>
      </c>
      <c r="CH152" s="379" t="s">
        <v>3</v>
      </c>
      <c r="CI152" s="379">
        <v>86</v>
      </c>
      <c r="CJ152" s="379" t="s">
        <v>3</v>
      </c>
      <c r="CK152" s="379">
        <v>144</v>
      </c>
      <c r="CL152" s="379" t="s">
        <v>3</v>
      </c>
      <c r="CM152" s="379">
        <v>130</v>
      </c>
      <c r="CN152" s="379">
        <v>161</v>
      </c>
      <c r="CO152" s="379">
        <f t="shared" si="18"/>
        <v>162</v>
      </c>
      <c r="CQ152" s="376" t="s">
        <v>1564</v>
      </c>
      <c r="CR152" s="372">
        <v>54892039</v>
      </c>
      <c r="CS152" s="372">
        <v>43281827</v>
      </c>
      <c r="CT152" s="372">
        <v>75307527</v>
      </c>
      <c r="CU152" s="372">
        <v>147284021</v>
      </c>
      <c r="CV152" s="372">
        <v>175857889</v>
      </c>
      <c r="CW152" s="372">
        <v>155314389</v>
      </c>
      <c r="CX152" s="372">
        <v>96723816</v>
      </c>
      <c r="CY152" s="372">
        <v>130965750</v>
      </c>
      <c r="CZ152" s="372">
        <v>177055538</v>
      </c>
      <c r="DA152" s="372">
        <v>263291008</v>
      </c>
      <c r="DB152" s="372">
        <v>253065138</v>
      </c>
      <c r="DC152" s="372">
        <v>294697970</v>
      </c>
      <c r="DD152" s="372">
        <v>392826508</v>
      </c>
      <c r="DE152" s="372">
        <v>470582942</v>
      </c>
      <c r="DF152" s="379">
        <v>89</v>
      </c>
      <c r="DG152" s="379">
        <v>95</v>
      </c>
      <c r="DH152" s="379">
        <v>85</v>
      </c>
      <c r="DI152" s="379">
        <v>79</v>
      </c>
      <c r="DJ152" s="379">
        <v>77</v>
      </c>
      <c r="DK152" s="379">
        <v>82</v>
      </c>
      <c r="DL152" s="379">
        <v>85</v>
      </c>
      <c r="DM152" s="379">
        <v>85</v>
      </c>
      <c r="DN152" s="379">
        <v>78</v>
      </c>
      <c r="DO152" s="379">
        <v>75</v>
      </c>
      <c r="DP152" s="379">
        <v>80</v>
      </c>
      <c r="DQ152" s="379">
        <v>76</v>
      </c>
      <c r="DR152" s="379">
        <v>74</v>
      </c>
      <c r="DS152" s="379">
        <f t="shared" si="19"/>
        <v>73</v>
      </c>
      <c r="DU152" s="376" t="s">
        <v>1564</v>
      </c>
      <c r="DV152" s="372">
        <v>54892039</v>
      </c>
      <c r="DW152" s="372">
        <v>43956866</v>
      </c>
      <c r="DX152" s="372">
        <v>206577556</v>
      </c>
      <c r="DY152" s="372">
        <v>147341021</v>
      </c>
      <c r="DZ152" s="372">
        <v>175963245</v>
      </c>
      <c r="EA152" s="372">
        <v>155314389</v>
      </c>
      <c r="EB152" s="372">
        <v>97321669</v>
      </c>
      <c r="EC152" s="372">
        <v>134201784</v>
      </c>
      <c r="ED152" s="372">
        <v>177318895</v>
      </c>
      <c r="EE152" s="372">
        <v>499271094</v>
      </c>
      <c r="EF152" s="372">
        <v>279590808</v>
      </c>
      <c r="EG152" s="372">
        <v>447925391</v>
      </c>
      <c r="EH152" s="372">
        <v>577360855</v>
      </c>
      <c r="EI152" s="372">
        <f t="shared" si="14"/>
        <v>484956978</v>
      </c>
      <c r="EJ152" s="379">
        <v>110</v>
      </c>
      <c r="EK152" s="379">
        <v>115</v>
      </c>
      <c r="EL152" s="379">
        <v>90</v>
      </c>
      <c r="EM152" s="379">
        <v>93</v>
      </c>
      <c r="EN152" s="379">
        <v>92</v>
      </c>
      <c r="EO152" s="379">
        <v>98</v>
      </c>
      <c r="EP152" s="379">
        <v>107</v>
      </c>
      <c r="EQ152" s="379">
        <v>97</v>
      </c>
      <c r="ER152" s="379">
        <v>93</v>
      </c>
      <c r="ES152" s="379">
        <v>85</v>
      </c>
      <c r="ET152" s="379">
        <v>98</v>
      </c>
      <c r="EU152" s="379">
        <v>90</v>
      </c>
      <c r="EV152" s="379">
        <v>86</v>
      </c>
      <c r="EW152" s="379">
        <f t="shared" si="20"/>
        <v>89</v>
      </c>
    </row>
    <row r="153" spans="1:153" x14ac:dyDescent="0.3">
      <c r="A153" s="371" t="s">
        <v>985</v>
      </c>
      <c r="B153" s="371" t="s">
        <v>713</v>
      </c>
      <c r="C153" s="371" t="s">
        <v>2034</v>
      </c>
      <c r="E153" s="376" t="str">
        <f t="shared" si="15"/>
        <v>برمودا Bermuda</v>
      </c>
      <c r="F153" s="372"/>
      <c r="G153" s="372"/>
      <c r="H153" s="372"/>
      <c r="I153" s="372"/>
      <c r="J153" s="372"/>
      <c r="K153" s="372"/>
      <c r="L153" s="372"/>
      <c r="M153" s="372"/>
      <c r="N153" s="372"/>
      <c r="O153" s="372"/>
      <c r="P153" s="372">
        <v>16269</v>
      </c>
      <c r="Q153" s="372">
        <v>5055</v>
      </c>
      <c r="R153" s="372">
        <v>6361</v>
      </c>
      <c r="S153" s="372">
        <v>7868</v>
      </c>
      <c r="T153" s="379" t="s">
        <v>3</v>
      </c>
      <c r="U153" s="379" t="s">
        <v>3</v>
      </c>
      <c r="V153" s="379" t="s">
        <v>3</v>
      </c>
      <c r="W153" s="379" t="s">
        <v>3</v>
      </c>
      <c r="X153" s="379" t="s">
        <v>3</v>
      </c>
      <c r="Y153" s="379" t="s">
        <v>3</v>
      </c>
      <c r="Z153" s="379" t="s">
        <v>3</v>
      </c>
      <c r="AA153" s="379" t="s">
        <v>3</v>
      </c>
      <c r="AB153" s="379" t="s">
        <v>3</v>
      </c>
      <c r="AC153" s="379" t="s">
        <v>3</v>
      </c>
      <c r="AD153" s="379">
        <v>174</v>
      </c>
      <c r="AE153" s="379">
        <v>182</v>
      </c>
      <c r="AF153" s="379">
        <v>180</v>
      </c>
      <c r="AG153" s="379">
        <f t="shared" si="16"/>
        <v>185</v>
      </c>
      <c r="AH153" s="379"/>
      <c r="AI153" s="376" t="s">
        <v>1560</v>
      </c>
      <c r="AX153" s="379" t="s">
        <v>3</v>
      </c>
      <c r="AY153" s="379" t="s">
        <v>3</v>
      </c>
      <c r="AZ153" s="379" t="s">
        <v>3</v>
      </c>
      <c r="BA153" s="379" t="s">
        <v>3</v>
      </c>
      <c r="BB153" s="379" t="s">
        <v>3</v>
      </c>
      <c r="BC153" s="379" t="s">
        <v>3</v>
      </c>
      <c r="BD153" s="379" t="s">
        <v>3</v>
      </c>
      <c r="BE153" s="379" t="s">
        <v>3</v>
      </c>
      <c r="BF153" s="379" t="s">
        <v>3</v>
      </c>
      <c r="BG153" s="379" t="s">
        <v>3</v>
      </c>
      <c r="BH153" s="379" t="s">
        <v>3</v>
      </c>
      <c r="BI153" s="379" t="s">
        <v>3</v>
      </c>
      <c r="BJ153" s="379" t="s">
        <v>3</v>
      </c>
      <c r="BK153" s="379" t="str">
        <f t="shared" si="17"/>
        <v/>
      </c>
      <c r="BL153" s="379"/>
      <c r="BM153" s="376" t="s">
        <v>1560</v>
      </c>
      <c r="BX153">
        <v>16269</v>
      </c>
      <c r="BY153">
        <v>5055</v>
      </c>
      <c r="BZ153">
        <v>6361</v>
      </c>
      <c r="CA153">
        <v>7868</v>
      </c>
      <c r="CB153" s="379" t="s">
        <v>3</v>
      </c>
      <c r="CC153" s="379" t="s">
        <v>3</v>
      </c>
      <c r="CD153" s="379" t="s">
        <v>3</v>
      </c>
      <c r="CE153" s="379" t="s">
        <v>3</v>
      </c>
      <c r="CF153" s="379" t="s">
        <v>3</v>
      </c>
      <c r="CG153" s="379" t="s">
        <v>3</v>
      </c>
      <c r="CH153" s="379" t="s">
        <v>3</v>
      </c>
      <c r="CI153" s="379" t="s">
        <v>3</v>
      </c>
      <c r="CJ153" s="379" t="s">
        <v>3</v>
      </c>
      <c r="CK153" s="379" t="s">
        <v>3</v>
      </c>
      <c r="CL153" s="379">
        <v>144</v>
      </c>
      <c r="CM153" s="379">
        <v>155</v>
      </c>
      <c r="CN153" s="379">
        <v>154</v>
      </c>
      <c r="CO153" s="379">
        <f t="shared" si="18"/>
        <v>156</v>
      </c>
      <c r="CQ153" s="376" t="s">
        <v>1560</v>
      </c>
      <c r="CR153" s="372">
        <v>1184680</v>
      </c>
      <c r="CS153" s="372">
        <v>173801</v>
      </c>
      <c r="CT153" s="372">
        <v>718919</v>
      </c>
      <c r="CU153" s="372">
        <v>7923176</v>
      </c>
      <c r="CV153" s="372">
        <v>298947</v>
      </c>
      <c r="CW153" s="372">
        <v>231449</v>
      </c>
      <c r="CX153" s="372">
        <v>252119</v>
      </c>
      <c r="CY153" s="372">
        <v>458775</v>
      </c>
      <c r="CZ153" s="372">
        <v>210694</v>
      </c>
      <c r="DA153" s="372">
        <v>151649</v>
      </c>
      <c r="DB153" s="372">
        <v>9254</v>
      </c>
      <c r="DC153" s="372">
        <v>3427</v>
      </c>
      <c r="DD153" s="372">
        <v>213070</v>
      </c>
      <c r="DE153" s="372">
        <v>1288489</v>
      </c>
      <c r="DF153" s="379">
        <v>152</v>
      </c>
      <c r="DG153" s="379">
        <v>191</v>
      </c>
      <c r="DH153" s="379">
        <v>163</v>
      </c>
      <c r="DI153" s="379">
        <v>119</v>
      </c>
      <c r="DJ153" s="379">
        <v>172</v>
      </c>
      <c r="DK153" s="379">
        <v>175</v>
      </c>
      <c r="DL153" s="379">
        <v>181</v>
      </c>
      <c r="DM153" s="379">
        <v>165</v>
      </c>
      <c r="DN153" s="379">
        <v>174</v>
      </c>
      <c r="DO153" s="379">
        <v>177</v>
      </c>
      <c r="DP153" s="379">
        <v>205</v>
      </c>
      <c r="DQ153" s="379">
        <v>228</v>
      </c>
      <c r="DR153" s="379">
        <v>183</v>
      </c>
      <c r="DS153" s="379">
        <f t="shared" si="19"/>
        <v>161</v>
      </c>
      <c r="DU153" s="376" t="s">
        <v>1560</v>
      </c>
      <c r="DV153" s="372">
        <v>1184680</v>
      </c>
      <c r="DW153" s="372">
        <v>173801</v>
      </c>
      <c r="DX153" s="372">
        <v>718919</v>
      </c>
      <c r="DY153" s="372">
        <v>7923176</v>
      </c>
      <c r="DZ153" s="372">
        <v>298947</v>
      </c>
      <c r="EA153" s="372">
        <v>231449</v>
      </c>
      <c r="EB153" s="372">
        <v>252119</v>
      </c>
      <c r="EC153" s="372">
        <v>458775</v>
      </c>
      <c r="ED153" s="372">
        <v>210694</v>
      </c>
      <c r="EE153" s="372">
        <v>151649</v>
      </c>
      <c r="EF153" s="372">
        <v>25523</v>
      </c>
      <c r="EG153" s="372">
        <v>8482</v>
      </c>
      <c r="EH153" s="372">
        <v>219431</v>
      </c>
      <c r="EI153" s="372">
        <f t="shared" si="14"/>
        <v>1296357</v>
      </c>
      <c r="EJ153" s="379">
        <v>180</v>
      </c>
      <c r="EK153" s="379">
        <v>204</v>
      </c>
      <c r="EL153" s="379">
        <v>186</v>
      </c>
      <c r="EM153" s="379">
        <v>148</v>
      </c>
      <c r="EN153" s="379">
        <v>191</v>
      </c>
      <c r="EO153" s="379">
        <v>196</v>
      </c>
      <c r="EP153" s="379">
        <v>196</v>
      </c>
      <c r="EQ153" s="379">
        <v>187</v>
      </c>
      <c r="ER153" s="379">
        <v>187</v>
      </c>
      <c r="ES153" s="379">
        <v>195</v>
      </c>
      <c r="ET153" s="379">
        <v>205</v>
      </c>
      <c r="EU153" s="379">
        <v>227</v>
      </c>
      <c r="EV153" s="379">
        <v>200</v>
      </c>
      <c r="EW153" s="379">
        <f t="shared" si="20"/>
        <v>184</v>
      </c>
    </row>
    <row r="154" spans="1:153" x14ac:dyDescent="0.3">
      <c r="A154" s="371" t="s">
        <v>2035</v>
      </c>
      <c r="B154" s="371" t="s">
        <v>1180</v>
      </c>
      <c r="C154" s="371" t="s">
        <v>2036</v>
      </c>
      <c r="E154" s="376" t="str">
        <f t="shared" si="15"/>
        <v>جزر الباهاما Bahamas</v>
      </c>
      <c r="F154" s="372">
        <v>210618</v>
      </c>
      <c r="G154" s="372">
        <v>154938</v>
      </c>
      <c r="H154" s="372">
        <v>289411</v>
      </c>
      <c r="I154" s="372"/>
      <c r="J154" s="372">
        <v>8566597</v>
      </c>
      <c r="K154" s="372"/>
      <c r="L154" s="372"/>
      <c r="M154" s="372">
        <v>56017</v>
      </c>
      <c r="N154" s="372">
        <v>497603</v>
      </c>
      <c r="O154" s="372">
        <v>26756548</v>
      </c>
      <c r="P154" s="372">
        <v>263525058</v>
      </c>
      <c r="Q154" s="372"/>
      <c r="R154" s="372">
        <v>315000</v>
      </c>
      <c r="S154" s="372">
        <v>670705</v>
      </c>
      <c r="T154" s="379">
        <v>169</v>
      </c>
      <c r="U154" s="379">
        <v>175</v>
      </c>
      <c r="V154" s="379">
        <v>171</v>
      </c>
      <c r="W154" s="379" t="s">
        <v>3</v>
      </c>
      <c r="X154" s="379">
        <v>123</v>
      </c>
      <c r="Y154" s="379" t="s">
        <v>3</v>
      </c>
      <c r="Z154" s="379" t="s">
        <v>3</v>
      </c>
      <c r="AA154" s="379">
        <v>178</v>
      </c>
      <c r="AB154" s="379">
        <v>162</v>
      </c>
      <c r="AC154" s="379">
        <v>114</v>
      </c>
      <c r="AD154" s="379">
        <v>73</v>
      </c>
      <c r="AE154" s="379" t="s">
        <v>3</v>
      </c>
      <c r="AF154" s="379">
        <v>172</v>
      </c>
      <c r="AG154" s="379">
        <f t="shared" si="16"/>
        <v>166</v>
      </c>
      <c r="AH154" s="379"/>
      <c r="AI154" s="376" t="s">
        <v>1582</v>
      </c>
      <c r="AJ154">
        <v>210618</v>
      </c>
      <c r="AK154">
        <v>129938</v>
      </c>
      <c r="AL154">
        <v>289411</v>
      </c>
      <c r="AN154">
        <v>8566597</v>
      </c>
      <c r="AR154">
        <v>2308</v>
      </c>
      <c r="AS154">
        <v>26756548</v>
      </c>
      <c r="AT154">
        <v>262968292</v>
      </c>
      <c r="AW154">
        <v>41992</v>
      </c>
      <c r="AX154" s="379">
        <v>168</v>
      </c>
      <c r="AY154" s="379">
        <v>177</v>
      </c>
      <c r="AZ154" s="379">
        <v>171</v>
      </c>
      <c r="BA154" s="379" t="s">
        <v>3</v>
      </c>
      <c r="BB154" s="379">
        <v>117</v>
      </c>
      <c r="BC154" s="379" t="s">
        <v>3</v>
      </c>
      <c r="BD154" s="379" t="s">
        <v>3</v>
      </c>
      <c r="BE154" s="379" t="s">
        <v>3</v>
      </c>
      <c r="BF154" s="379">
        <v>174</v>
      </c>
      <c r="BG154" s="379">
        <v>112</v>
      </c>
      <c r="BH154" s="379">
        <v>71</v>
      </c>
      <c r="BI154" s="379" t="s">
        <v>3</v>
      </c>
      <c r="BJ154" s="379" t="s">
        <v>3</v>
      </c>
      <c r="BK154" s="379">
        <f t="shared" si="17"/>
        <v>178</v>
      </c>
      <c r="BL154" s="379"/>
      <c r="BM154" s="376" t="s">
        <v>1582</v>
      </c>
      <c r="BO154">
        <v>25000</v>
      </c>
      <c r="BU154">
        <v>56017</v>
      </c>
      <c r="BV154">
        <v>495295</v>
      </c>
      <c r="BX154">
        <v>556766</v>
      </c>
      <c r="BZ154">
        <v>315000</v>
      </c>
      <c r="CA154">
        <v>628713</v>
      </c>
      <c r="CB154" s="379" t="s">
        <v>3</v>
      </c>
      <c r="CC154" s="379">
        <v>141</v>
      </c>
      <c r="CD154" s="379" t="s">
        <v>3</v>
      </c>
      <c r="CE154" s="379" t="s">
        <v>3</v>
      </c>
      <c r="CF154" s="379" t="s">
        <v>3</v>
      </c>
      <c r="CG154" s="379" t="s">
        <v>3</v>
      </c>
      <c r="CH154" s="379" t="s">
        <v>3</v>
      </c>
      <c r="CI154" s="379">
        <v>142</v>
      </c>
      <c r="CJ154" s="379">
        <v>106</v>
      </c>
      <c r="CK154" s="379" t="s">
        <v>3</v>
      </c>
      <c r="CL154" s="379">
        <v>116</v>
      </c>
      <c r="CM154" s="379" t="s">
        <v>3</v>
      </c>
      <c r="CN154" s="379">
        <v>125</v>
      </c>
      <c r="CO154" s="379">
        <f t="shared" si="18"/>
        <v>123</v>
      </c>
      <c r="CQ154" s="376" t="s">
        <v>1582</v>
      </c>
      <c r="CR154" s="372">
        <v>9570550</v>
      </c>
      <c r="CS154" s="372">
        <v>1126735</v>
      </c>
      <c r="CT154" s="372">
        <v>1311916</v>
      </c>
      <c r="CU154" s="372">
        <v>991922</v>
      </c>
      <c r="CV154" s="372">
        <v>1497513</v>
      </c>
      <c r="CW154" s="372">
        <v>785078</v>
      </c>
      <c r="CX154" s="372">
        <v>536843</v>
      </c>
      <c r="CY154" s="372">
        <v>85119564</v>
      </c>
      <c r="CZ154" s="372">
        <v>303708004</v>
      </c>
      <c r="DA154" s="372">
        <v>99681527</v>
      </c>
      <c r="DB154" s="372">
        <v>2738</v>
      </c>
      <c r="DC154" s="372">
        <v>35236</v>
      </c>
      <c r="DD154" s="372">
        <v>255938578</v>
      </c>
      <c r="DE154" s="372">
        <v>106181</v>
      </c>
      <c r="DF154" s="379">
        <v>117</v>
      </c>
      <c r="DG154" s="379">
        <v>156</v>
      </c>
      <c r="DH154" s="379">
        <v>153</v>
      </c>
      <c r="DI154" s="379">
        <v>160</v>
      </c>
      <c r="DJ154" s="379">
        <v>151</v>
      </c>
      <c r="DK154" s="379">
        <v>153</v>
      </c>
      <c r="DL154" s="379">
        <v>165</v>
      </c>
      <c r="DM154" s="379">
        <v>91</v>
      </c>
      <c r="DN154" s="379">
        <v>71</v>
      </c>
      <c r="DO154" s="379">
        <v>89</v>
      </c>
      <c r="DP154" s="379">
        <v>221</v>
      </c>
      <c r="DQ154" s="379">
        <v>205</v>
      </c>
      <c r="DR154" s="379">
        <v>83</v>
      </c>
      <c r="DS154" s="379">
        <f t="shared" si="19"/>
        <v>197</v>
      </c>
      <c r="DU154" s="376" t="s">
        <v>1582</v>
      </c>
      <c r="DV154" s="372">
        <v>9781168</v>
      </c>
      <c r="DW154" s="372">
        <v>1281673</v>
      </c>
      <c r="DX154" s="372">
        <v>1601327</v>
      </c>
      <c r="DY154" s="372">
        <v>991922</v>
      </c>
      <c r="DZ154" s="372">
        <v>10064110</v>
      </c>
      <c r="EA154" s="372">
        <v>785078</v>
      </c>
      <c r="EB154" s="372">
        <v>536843</v>
      </c>
      <c r="EC154" s="372">
        <v>85175581</v>
      </c>
      <c r="ED154" s="372">
        <v>304205607</v>
      </c>
      <c r="EE154" s="372">
        <v>126438075</v>
      </c>
      <c r="EF154" s="372">
        <v>263527796</v>
      </c>
      <c r="EG154" s="372">
        <v>35236</v>
      </c>
      <c r="EH154" s="372">
        <v>256253578</v>
      </c>
      <c r="EI154" s="372">
        <f t="shared" si="14"/>
        <v>776886</v>
      </c>
      <c r="EJ154" s="379">
        <v>149</v>
      </c>
      <c r="EK154" s="379">
        <v>175</v>
      </c>
      <c r="EL154" s="379">
        <v>174</v>
      </c>
      <c r="EM154" s="379">
        <v>182</v>
      </c>
      <c r="EN154" s="379">
        <v>146</v>
      </c>
      <c r="EO154" s="379">
        <v>179</v>
      </c>
      <c r="EP154" s="379">
        <v>186</v>
      </c>
      <c r="EQ154" s="379">
        <v>107</v>
      </c>
      <c r="ER154" s="379">
        <v>85</v>
      </c>
      <c r="ES154" s="379">
        <v>109</v>
      </c>
      <c r="ET154" s="379">
        <v>99</v>
      </c>
      <c r="EU154" s="379">
        <v>211</v>
      </c>
      <c r="EV154" s="379">
        <v>103</v>
      </c>
      <c r="EW154" s="379">
        <f t="shared" si="20"/>
        <v>191</v>
      </c>
    </row>
    <row r="155" spans="1:153" x14ac:dyDescent="0.3">
      <c r="A155" s="371" t="s">
        <v>2037</v>
      </c>
      <c r="B155" s="371" t="s">
        <v>1192</v>
      </c>
      <c r="C155" s="371" t="s">
        <v>2038</v>
      </c>
      <c r="E155" s="376" t="str">
        <f t="shared" si="15"/>
        <v>جامايكا Jamaica</v>
      </c>
      <c r="F155" s="372">
        <v>10000</v>
      </c>
      <c r="G155" s="372">
        <v>250244</v>
      </c>
      <c r="H155" s="372">
        <v>118650</v>
      </c>
      <c r="I155" s="372">
        <v>45612</v>
      </c>
      <c r="J155" s="372">
        <v>362122</v>
      </c>
      <c r="K155" s="372">
        <v>1317461</v>
      </c>
      <c r="L155" s="372">
        <v>2457892</v>
      </c>
      <c r="M155" s="372">
        <v>295382</v>
      </c>
      <c r="N155" s="372">
        <v>261040</v>
      </c>
      <c r="O155" s="372">
        <v>1012954</v>
      </c>
      <c r="P155" s="372">
        <v>344882</v>
      </c>
      <c r="Q155" s="372">
        <v>1365765</v>
      </c>
      <c r="R155" s="372">
        <v>1149601</v>
      </c>
      <c r="S155" s="372">
        <v>697297</v>
      </c>
      <c r="T155" s="379">
        <v>184</v>
      </c>
      <c r="U155" s="379">
        <v>168</v>
      </c>
      <c r="V155" s="379">
        <v>180</v>
      </c>
      <c r="W155" s="379">
        <v>177</v>
      </c>
      <c r="X155" s="379">
        <v>165</v>
      </c>
      <c r="Y155" s="379">
        <v>154</v>
      </c>
      <c r="Z155" s="379">
        <v>150</v>
      </c>
      <c r="AA155" s="379">
        <v>168</v>
      </c>
      <c r="AB155" s="379">
        <v>167</v>
      </c>
      <c r="AC155" s="379">
        <v>158</v>
      </c>
      <c r="AD155" s="379">
        <v>163</v>
      </c>
      <c r="AE155" s="379">
        <v>155</v>
      </c>
      <c r="AF155" s="379">
        <v>158</v>
      </c>
      <c r="AG155" s="379">
        <f t="shared" si="16"/>
        <v>165</v>
      </c>
      <c r="AH155" s="379"/>
      <c r="AI155" s="376" t="s">
        <v>1577</v>
      </c>
      <c r="AK155">
        <v>247744</v>
      </c>
      <c r="AL155">
        <v>100650</v>
      </c>
      <c r="AM155">
        <v>36112</v>
      </c>
      <c r="AN155">
        <v>305122</v>
      </c>
      <c r="AO155">
        <v>105732</v>
      </c>
      <c r="AP155">
        <v>645532</v>
      </c>
      <c r="AQ155">
        <v>202952</v>
      </c>
      <c r="AR155">
        <v>241944</v>
      </c>
      <c r="AS155">
        <v>1012954</v>
      </c>
      <c r="AT155">
        <v>344882</v>
      </c>
      <c r="AU155">
        <v>1365765</v>
      </c>
      <c r="AV155">
        <v>1143361</v>
      </c>
      <c r="AW155">
        <v>697297</v>
      </c>
      <c r="AX155" s="379" t="s">
        <v>3</v>
      </c>
      <c r="AY155" s="379">
        <v>168</v>
      </c>
      <c r="AZ155" s="379">
        <v>183</v>
      </c>
      <c r="BA155" s="379">
        <v>175</v>
      </c>
      <c r="BB155" s="379">
        <v>159</v>
      </c>
      <c r="BC155" s="379">
        <v>173</v>
      </c>
      <c r="BD155" s="379">
        <v>156</v>
      </c>
      <c r="BE155" s="379">
        <v>169</v>
      </c>
      <c r="BF155" s="379">
        <v>165</v>
      </c>
      <c r="BG155" s="379">
        <v>159</v>
      </c>
      <c r="BH155" s="379">
        <v>163</v>
      </c>
      <c r="BI155" s="379">
        <v>155</v>
      </c>
      <c r="BJ155" s="379">
        <v>156</v>
      </c>
      <c r="BK155" s="379">
        <f t="shared" si="17"/>
        <v>164</v>
      </c>
      <c r="BL155" s="379"/>
      <c r="BM155" s="376" t="s">
        <v>1577</v>
      </c>
      <c r="BN155">
        <v>10000</v>
      </c>
      <c r="BO155">
        <v>2500</v>
      </c>
      <c r="BP155">
        <v>18000</v>
      </c>
      <c r="BQ155">
        <v>9500</v>
      </c>
      <c r="BR155">
        <v>57000</v>
      </c>
      <c r="BS155">
        <v>1211729</v>
      </c>
      <c r="BT155">
        <v>1812360</v>
      </c>
      <c r="BU155">
        <v>92430</v>
      </c>
      <c r="BV155">
        <v>19096</v>
      </c>
      <c r="BZ155">
        <v>6240</v>
      </c>
      <c r="CB155" s="379">
        <v>153</v>
      </c>
      <c r="CC155" s="379">
        <v>153</v>
      </c>
      <c r="CD155" s="379">
        <v>146</v>
      </c>
      <c r="CE155" s="379">
        <v>147</v>
      </c>
      <c r="CF155" s="379">
        <v>142</v>
      </c>
      <c r="CG155" s="379">
        <v>102</v>
      </c>
      <c r="CH155" s="379">
        <v>95</v>
      </c>
      <c r="CI155" s="379">
        <v>134</v>
      </c>
      <c r="CJ155" s="379">
        <v>132</v>
      </c>
      <c r="CK155" s="379" t="s">
        <v>3</v>
      </c>
      <c r="CL155" s="379" t="s">
        <v>3</v>
      </c>
      <c r="CM155" s="379" t="s">
        <v>3</v>
      </c>
      <c r="CN155" s="379">
        <v>155</v>
      </c>
      <c r="CO155" s="379" t="str">
        <f t="shared" si="18"/>
        <v/>
      </c>
      <c r="CQ155" s="376" t="s">
        <v>1577</v>
      </c>
      <c r="CR155" s="372">
        <v>2584060</v>
      </c>
      <c r="CS155" s="372">
        <v>16531044</v>
      </c>
      <c r="CT155" s="372">
        <v>818416</v>
      </c>
      <c r="CU155" s="372">
        <v>389586</v>
      </c>
      <c r="CV155" s="372">
        <v>30532322</v>
      </c>
      <c r="CW155" s="372">
        <v>465521</v>
      </c>
      <c r="CX155" s="372">
        <v>318468</v>
      </c>
      <c r="CY155" s="372">
        <v>991287</v>
      </c>
      <c r="CZ155" s="372">
        <v>329457</v>
      </c>
      <c r="DA155" s="372">
        <v>113043</v>
      </c>
      <c r="DB155" s="372">
        <v>82812</v>
      </c>
      <c r="DC155" s="372">
        <v>284039</v>
      </c>
      <c r="DD155" s="372">
        <v>158269</v>
      </c>
      <c r="DE155" s="372">
        <v>168040</v>
      </c>
      <c r="DF155" s="379">
        <v>134</v>
      </c>
      <c r="DG155" s="379">
        <v>111</v>
      </c>
      <c r="DH155" s="379">
        <v>161</v>
      </c>
      <c r="DI155" s="379">
        <v>171</v>
      </c>
      <c r="DJ155" s="379">
        <v>95</v>
      </c>
      <c r="DK155" s="379">
        <v>165</v>
      </c>
      <c r="DL155" s="379">
        <v>176</v>
      </c>
      <c r="DM155" s="379">
        <v>157</v>
      </c>
      <c r="DN155" s="379">
        <v>167</v>
      </c>
      <c r="DO155" s="379">
        <v>182</v>
      </c>
      <c r="DP155" s="379">
        <v>186</v>
      </c>
      <c r="DQ155" s="379">
        <v>177</v>
      </c>
      <c r="DR155" s="379">
        <v>189</v>
      </c>
      <c r="DS155" s="379">
        <f t="shared" si="19"/>
        <v>194</v>
      </c>
      <c r="DU155" s="376" t="s">
        <v>1577</v>
      </c>
      <c r="DV155" s="372">
        <v>2594060</v>
      </c>
      <c r="DW155" s="372">
        <v>16781288</v>
      </c>
      <c r="DX155" s="372">
        <v>937066</v>
      </c>
      <c r="DY155" s="372">
        <v>435198</v>
      </c>
      <c r="DZ155" s="372">
        <v>30894444</v>
      </c>
      <c r="EA155" s="372">
        <v>1782982</v>
      </c>
      <c r="EB155" s="372">
        <v>2776360</v>
      </c>
      <c r="EC155" s="372">
        <v>1286669</v>
      </c>
      <c r="ED155" s="372">
        <v>590497</v>
      </c>
      <c r="EE155" s="372">
        <v>1125997</v>
      </c>
      <c r="EF155" s="372">
        <v>427694</v>
      </c>
      <c r="EG155" s="372">
        <v>1649804</v>
      </c>
      <c r="EH155" s="372">
        <v>1307870</v>
      </c>
      <c r="EI155" s="372">
        <f t="shared" si="14"/>
        <v>865337</v>
      </c>
      <c r="EJ155" s="379">
        <v>167</v>
      </c>
      <c r="EK155" s="379">
        <v>137</v>
      </c>
      <c r="EL155" s="379">
        <v>182</v>
      </c>
      <c r="EM155" s="379">
        <v>190</v>
      </c>
      <c r="EN155" s="379">
        <v>120</v>
      </c>
      <c r="EO155" s="379">
        <v>169</v>
      </c>
      <c r="EP155" s="379">
        <v>172</v>
      </c>
      <c r="EQ155" s="379">
        <v>178</v>
      </c>
      <c r="ER155" s="379">
        <v>183</v>
      </c>
      <c r="ES155" s="379">
        <v>177</v>
      </c>
      <c r="ET155" s="379">
        <v>180</v>
      </c>
      <c r="EU155" s="379">
        <v>172</v>
      </c>
      <c r="EV155" s="379">
        <v>182</v>
      </c>
      <c r="EW155" s="379">
        <f t="shared" si="20"/>
        <v>189</v>
      </c>
    </row>
    <row r="156" spans="1:153" x14ac:dyDescent="0.3">
      <c r="A156" s="371" t="s">
        <v>2039</v>
      </c>
      <c r="B156" s="371" t="s">
        <v>711</v>
      </c>
      <c r="C156" s="371" t="s">
        <v>2040</v>
      </c>
      <c r="E156" s="376" t="str">
        <f t="shared" si="15"/>
        <v>أنتيغوا وباربودا Antigua And Barbuda</v>
      </c>
      <c r="F156" s="372"/>
      <c r="G156" s="372"/>
      <c r="H156" s="372">
        <v>88000</v>
      </c>
      <c r="I156" s="372"/>
      <c r="J156" s="372"/>
      <c r="K156" s="372"/>
      <c r="L156" s="372"/>
      <c r="M156" s="372"/>
      <c r="N156" s="372"/>
      <c r="O156" s="372"/>
      <c r="P156" s="372"/>
      <c r="Q156" s="372"/>
      <c r="R156" s="372"/>
      <c r="S156" s="372"/>
      <c r="T156" s="379" t="s">
        <v>3</v>
      </c>
      <c r="U156" s="379" t="s">
        <v>3</v>
      </c>
      <c r="V156" s="379">
        <v>184</v>
      </c>
      <c r="W156" s="379" t="s">
        <v>3</v>
      </c>
      <c r="X156" s="379" t="s">
        <v>3</v>
      </c>
      <c r="Y156" s="379" t="s">
        <v>3</v>
      </c>
      <c r="Z156" s="379" t="s">
        <v>3</v>
      </c>
      <c r="AA156" s="379" t="s">
        <v>3</v>
      </c>
      <c r="AB156" s="379" t="s">
        <v>3</v>
      </c>
      <c r="AC156" s="379" t="s">
        <v>3</v>
      </c>
      <c r="AD156" s="379" t="s">
        <v>3</v>
      </c>
      <c r="AE156" s="379" t="s">
        <v>3</v>
      </c>
      <c r="AF156" s="379" t="s">
        <v>3</v>
      </c>
      <c r="AG156" s="379" t="str">
        <f t="shared" si="16"/>
        <v/>
      </c>
      <c r="AH156" s="379"/>
      <c r="AI156" s="376" t="s">
        <v>1547</v>
      </c>
      <c r="AX156" s="379" t="s">
        <v>3</v>
      </c>
      <c r="AY156" s="379" t="s">
        <v>3</v>
      </c>
      <c r="AZ156" s="379" t="s">
        <v>3</v>
      </c>
      <c r="BA156" s="379" t="s">
        <v>3</v>
      </c>
      <c r="BB156" s="379" t="s">
        <v>3</v>
      </c>
      <c r="BC156" s="379" t="s">
        <v>3</v>
      </c>
      <c r="BD156" s="379" t="s">
        <v>3</v>
      </c>
      <c r="BE156" s="379" t="s">
        <v>3</v>
      </c>
      <c r="BF156" s="379" t="s">
        <v>3</v>
      </c>
      <c r="BG156" s="379" t="s">
        <v>3</v>
      </c>
      <c r="BH156" s="379" t="s">
        <v>3</v>
      </c>
      <c r="BI156" s="379" t="s">
        <v>3</v>
      </c>
      <c r="BJ156" s="379" t="s">
        <v>3</v>
      </c>
      <c r="BK156" s="379" t="str">
        <f t="shared" si="17"/>
        <v/>
      </c>
      <c r="BL156" s="379"/>
      <c r="BM156" s="376" t="s">
        <v>1547</v>
      </c>
      <c r="BP156">
        <v>88000</v>
      </c>
      <c r="CB156" s="379" t="s">
        <v>3</v>
      </c>
      <c r="CC156" s="379" t="s">
        <v>3</v>
      </c>
      <c r="CD156" s="379">
        <v>130</v>
      </c>
      <c r="CE156" s="379" t="s">
        <v>3</v>
      </c>
      <c r="CF156" s="379" t="s">
        <v>3</v>
      </c>
      <c r="CG156" s="379" t="s">
        <v>3</v>
      </c>
      <c r="CH156" s="379" t="s">
        <v>3</v>
      </c>
      <c r="CI156" s="379" t="s">
        <v>3</v>
      </c>
      <c r="CJ156" s="379" t="s">
        <v>3</v>
      </c>
      <c r="CK156" s="379" t="s">
        <v>3</v>
      </c>
      <c r="CL156" s="379" t="s">
        <v>3</v>
      </c>
      <c r="CM156" s="379" t="s">
        <v>3</v>
      </c>
      <c r="CN156" s="379" t="s">
        <v>3</v>
      </c>
      <c r="CO156" s="379" t="str">
        <f t="shared" si="18"/>
        <v/>
      </c>
      <c r="CQ156" s="376" t="s">
        <v>1547</v>
      </c>
      <c r="CR156" s="372">
        <v>6419</v>
      </c>
      <c r="CS156" s="372">
        <v>264</v>
      </c>
      <c r="CT156" s="372">
        <v>117646</v>
      </c>
      <c r="CU156" s="372">
        <v>95922</v>
      </c>
      <c r="CV156" s="372">
        <v>1630316</v>
      </c>
      <c r="CW156" s="372">
        <v>718833</v>
      </c>
      <c r="CX156" s="372">
        <v>60911893</v>
      </c>
      <c r="CY156" s="372"/>
      <c r="CZ156" s="372">
        <v>3825</v>
      </c>
      <c r="DA156" s="372">
        <v>1852</v>
      </c>
      <c r="DB156" s="372"/>
      <c r="DC156" s="372">
        <v>45080</v>
      </c>
      <c r="DD156" s="372">
        <v>159823</v>
      </c>
      <c r="DE156" s="372">
        <v>1468571</v>
      </c>
      <c r="DF156" s="379">
        <v>211</v>
      </c>
      <c r="DG156" s="379">
        <v>225</v>
      </c>
      <c r="DH156" s="379">
        <v>191</v>
      </c>
      <c r="DI156" s="379">
        <v>192</v>
      </c>
      <c r="DJ156" s="379">
        <v>148</v>
      </c>
      <c r="DK156" s="379">
        <v>155</v>
      </c>
      <c r="DL156" s="379">
        <v>89</v>
      </c>
      <c r="DM156" s="379" t="s">
        <v>3</v>
      </c>
      <c r="DN156" s="379">
        <v>214</v>
      </c>
      <c r="DO156" s="379">
        <v>219</v>
      </c>
      <c r="DP156" s="379" t="s">
        <v>3</v>
      </c>
      <c r="DQ156" s="379">
        <v>203</v>
      </c>
      <c r="DR156" s="379">
        <v>188</v>
      </c>
      <c r="DS156" s="379">
        <f t="shared" si="19"/>
        <v>156</v>
      </c>
      <c r="DU156" s="376" t="s">
        <v>1547</v>
      </c>
      <c r="DV156" s="372">
        <v>6419</v>
      </c>
      <c r="DW156" s="372">
        <v>264</v>
      </c>
      <c r="DX156" s="372">
        <v>205646</v>
      </c>
      <c r="DY156" s="372">
        <v>95922</v>
      </c>
      <c r="DZ156" s="372">
        <v>1630316</v>
      </c>
      <c r="EA156" s="372">
        <v>718833</v>
      </c>
      <c r="EB156" s="372">
        <v>60911893</v>
      </c>
      <c r="EC156" s="372">
        <v>0</v>
      </c>
      <c r="ED156" s="372">
        <v>3825</v>
      </c>
      <c r="EE156" s="372">
        <v>1852</v>
      </c>
      <c r="EF156" s="372">
        <v>0</v>
      </c>
      <c r="EG156" s="372">
        <v>45080</v>
      </c>
      <c r="EH156" s="372">
        <v>159823</v>
      </c>
      <c r="EI156" s="372">
        <f t="shared" si="14"/>
        <v>1468571</v>
      </c>
      <c r="EJ156" s="379">
        <v>220</v>
      </c>
      <c r="EK156" s="379">
        <v>226</v>
      </c>
      <c r="EL156" s="379">
        <v>205</v>
      </c>
      <c r="EM156" s="379">
        <v>206</v>
      </c>
      <c r="EN156" s="379">
        <v>174</v>
      </c>
      <c r="EO156" s="379">
        <v>181</v>
      </c>
      <c r="EP156" s="379">
        <v>114</v>
      </c>
      <c r="EQ156" s="379">
        <v>227</v>
      </c>
      <c r="ER156" s="379">
        <v>220</v>
      </c>
      <c r="ES156" s="379">
        <v>225</v>
      </c>
      <c r="ET156" s="379">
        <v>230</v>
      </c>
      <c r="EU156" s="379">
        <v>209</v>
      </c>
      <c r="EV156" s="379">
        <v>202</v>
      </c>
      <c r="EW156" s="379">
        <f t="shared" si="20"/>
        <v>182</v>
      </c>
    </row>
    <row r="157" spans="1:153" x14ac:dyDescent="0.3">
      <c r="A157" s="371" t="s">
        <v>2041</v>
      </c>
      <c r="B157" s="371" t="s">
        <v>666</v>
      </c>
      <c r="C157" s="371" t="s">
        <v>2042</v>
      </c>
      <c r="E157" s="376" t="str">
        <f t="shared" si="15"/>
        <v>دومينيكا Dominica</v>
      </c>
      <c r="F157" s="372">
        <v>937835</v>
      </c>
      <c r="G157" s="372">
        <v>4342758</v>
      </c>
      <c r="H157" s="372">
        <v>18777311</v>
      </c>
      <c r="I157" s="372">
        <v>19801509</v>
      </c>
      <c r="J157" s="372">
        <v>13325255</v>
      </c>
      <c r="K157" s="372">
        <v>17202620</v>
      </c>
      <c r="L157" s="372">
        <v>21127843</v>
      </c>
      <c r="M157" s="372">
        <v>9532304</v>
      </c>
      <c r="N157" s="372">
        <v>7110624</v>
      </c>
      <c r="O157" s="372">
        <v>15153538</v>
      </c>
      <c r="P157" s="372">
        <v>4583741</v>
      </c>
      <c r="Q157" s="372">
        <v>2476155</v>
      </c>
      <c r="R157" s="372">
        <v>3605376</v>
      </c>
      <c r="S157" s="372">
        <v>3306261</v>
      </c>
      <c r="T157" s="379">
        <v>153</v>
      </c>
      <c r="U157" s="379">
        <v>137</v>
      </c>
      <c r="V157" s="379">
        <v>113</v>
      </c>
      <c r="W157" s="379">
        <v>110</v>
      </c>
      <c r="X157" s="379">
        <v>112</v>
      </c>
      <c r="Y157" s="379">
        <v>114</v>
      </c>
      <c r="Z157" s="379">
        <v>113</v>
      </c>
      <c r="AA157" s="379">
        <v>124</v>
      </c>
      <c r="AB157" s="379">
        <v>127</v>
      </c>
      <c r="AC157" s="379">
        <v>123</v>
      </c>
      <c r="AD157" s="379">
        <v>140</v>
      </c>
      <c r="AE157" s="379">
        <v>151</v>
      </c>
      <c r="AF157" s="379">
        <v>148</v>
      </c>
      <c r="AG157" s="379">
        <f t="shared" si="16"/>
        <v>151</v>
      </c>
      <c r="AH157" s="379"/>
      <c r="AI157" s="376" t="s">
        <v>1594</v>
      </c>
      <c r="AJ157">
        <v>937835</v>
      </c>
      <c r="AK157">
        <v>4342758</v>
      </c>
      <c r="AL157">
        <v>18396778</v>
      </c>
      <c r="AM157">
        <v>19647375</v>
      </c>
      <c r="AN157">
        <v>13218805</v>
      </c>
      <c r="AO157">
        <v>15434045</v>
      </c>
      <c r="AP157">
        <v>21122843</v>
      </c>
      <c r="AQ157">
        <v>9532304</v>
      </c>
      <c r="AR157">
        <v>7110624</v>
      </c>
      <c r="AS157">
        <v>15153538</v>
      </c>
      <c r="AT157">
        <v>4583741</v>
      </c>
      <c r="AU157">
        <v>2476155</v>
      </c>
      <c r="AV157">
        <v>2945961</v>
      </c>
      <c r="AW157">
        <v>3306261</v>
      </c>
      <c r="AX157" s="379">
        <v>151</v>
      </c>
      <c r="AY157" s="379">
        <v>132</v>
      </c>
      <c r="AZ157" s="379">
        <v>107</v>
      </c>
      <c r="BA157" s="379">
        <v>105</v>
      </c>
      <c r="BB157" s="379">
        <v>108</v>
      </c>
      <c r="BC157" s="379">
        <v>112</v>
      </c>
      <c r="BD157" s="379">
        <v>108</v>
      </c>
      <c r="BE157" s="379">
        <v>122</v>
      </c>
      <c r="BF157" s="379">
        <v>126</v>
      </c>
      <c r="BG157" s="379">
        <v>120</v>
      </c>
      <c r="BH157" s="379">
        <v>138</v>
      </c>
      <c r="BI157" s="379">
        <v>149</v>
      </c>
      <c r="BJ157" s="379">
        <v>144</v>
      </c>
      <c r="BK157" s="379">
        <f t="shared" si="17"/>
        <v>145</v>
      </c>
      <c r="BL157" s="379"/>
      <c r="BM157" s="376" t="s">
        <v>1594</v>
      </c>
      <c r="BP157">
        <v>380533</v>
      </c>
      <c r="BQ157">
        <v>154134</v>
      </c>
      <c r="BR157">
        <v>106450</v>
      </c>
      <c r="BS157">
        <v>1768575</v>
      </c>
      <c r="BT157">
        <v>5000</v>
      </c>
      <c r="BZ157">
        <v>659415</v>
      </c>
      <c r="CB157" s="379" t="s">
        <v>3</v>
      </c>
      <c r="CC157" s="379" t="s">
        <v>3</v>
      </c>
      <c r="CD157" s="379">
        <v>114</v>
      </c>
      <c r="CE157" s="379">
        <v>129</v>
      </c>
      <c r="CF157" s="379">
        <v>135</v>
      </c>
      <c r="CG157" s="379">
        <v>98</v>
      </c>
      <c r="CH157" s="379">
        <v>156</v>
      </c>
      <c r="CI157" s="379" t="s">
        <v>3</v>
      </c>
      <c r="CJ157" s="379" t="s">
        <v>3</v>
      </c>
      <c r="CK157" s="379" t="s">
        <v>3</v>
      </c>
      <c r="CL157" s="379" t="s">
        <v>3</v>
      </c>
      <c r="CM157" s="379" t="s">
        <v>3</v>
      </c>
      <c r="CN157" s="379">
        <v>113</v>
      </c>
      <c r="CO157" s="379" t="str">
        <f t="shared" si="18"/>
        <v/>
      </c>
      <c r="CQ157" s="376" t="s">
        <v>1594</v>
      </c>
      <c r="CR157" s="372">
        <v>30277938</v>
      </c>
      <c r="CS157" s="372">
        <v>35363478</v>
      </c>
      <c r="CT157" s="372">
        <v>46510561</v>
      </c>
      <c r="CU157" s="372">
        <v>35792242</v>
      </c>
      <c r="CV157" s="372">
        <v>31357442</v>
      </c>
      <c r="CW157" s="372">
        <v>63354376</v>
      </c>
      <c r="CX157" s="372">
        <v>99818362</v>
      </c>
      <c r="CY157" s="372">
        <v>86017541</v>
      </c>
      <c r="CZ157" s="372">
        <v>29234339</v>
      </c>
      <c r="DA157" s="372">
        <v>32456527</v>
      </c>
      <c r="DB157" s="372">
        <v>25257081</v>
      </c>
      <c r="DC157" s="372">
        <v>20081089</v>
      </c>
      <c r="DD157" s="372">
        <v>12669360</v>
      </c>
      <c r="DE157" s="372">
        <v>6386790</v>
      </c>
      <c r="DF157" s="379">
        <v>98</v>
      </c>
      <c r="DG157" s="379">
        <v>101</v>
      </c>
      <c r="DH157" s="379">
        <v>92</v>
      </c>
      <c r="DI157" s="379">
        <v>95</v>
      </c>
      <c r="DJ157" s="379">
        <v>94</v>
      </c>
      <c r="DK157" s="379">
        <v>88</v>
      </c>
      <c r="DL157" s="379">
        <v>84</v>
      </c>
      <c r="DM157" s="379">
        <v>90</v>
      </c>
      <c r="DN157" s="379">
        <v>105</v>
      </c>
      <c r="DO157" s="379">
        <v>107</v>
      </c>
      <c r="DP157" s="379">
        <v>110</v>
      </c>
      <c r="DQ157" s="379">
        <v>118</v>
      </c>
      <c r="DR157" s="379">
        <v>126</v>
      </c>
      <c r="DS157" s="379">
        <f t="shared" si="19"/>
        <v>130</v>
      </c>
      <c r="DU157" s="376" t="s">
        <v>1594</v>
      </c>
      <c r="DV157" s="372">
        <v>31215773</v>
      </c>
      <c r="DW157" s="372">
        <v>39706236</v>
      </c>
      <c r="DX157" s="372">
        <v>65287872</v>
      </c>
      <c r="DY157" s="372">
        <v>55593751</v>
      </c>
      <c r="DZ157" s="372">
        <v>44682697</v>
      </c>
      <c r="EA157" s="372">
        <v>80556996</v>
      </c>
      <c r="EB157" s="372">
        <v>120946205</v>
      </c>
      <c r="EC157" s="372">
        <v>95549845</v>
      </c>
      <c r="ED157" s="372">
        <v>36344963</v>
      </c>
      <c r="EE157" s="372">
        <v>47610065</v>
      </c>
      <c r="EF157" s="372">
        <v>29840822</v>
      </c>
      <c r="EG157" s="372">
        <v>22557244</v>
      </c>
      <c r="EH157" s="372">
        <v>16274736</v>
      </c>
      <c r="EI157" s="372">
        <f t="shared" si="14"/>
        <v>9693051</v>
      </c>
      <c r="EJ157" s="379">
        <v>119</v>
      </c>
      <c r="EK157" s="379">
        <v>117</v>
      </c>
      <c r="EL157" s="379">
        <v>110</v>
      </c>
      <c r="EM157" s="379">
        <v>115</v>
      </c>
      <c r="EN157" s="379">
        <v>114</v>
      </c>
      <c r="EO157" s="379">
        <v>110</v>
      </c>
      <c r="EP157" s="379">
        <v>103</v>
      </c>
      <c r="EQ157" s="379">
        <v>105</v>
      </c>
      <c r="ER157" s="379">
        <v>125</v>
      </c>
      <c r="ES157" s="379">
        <v>128</v>
      </c>
      <c r="ET157" s="379">
        <v>131</v>
      </c>
      <c r="EU157" s="379">
        <v>140</v>
      </c>
      <c r="EV157" s="379">
        <v>145</v>
      </c>
      <c r="EW157" s="379">
        <f t="shared" si="20"/>
        <v>154</v>
      </c>
    </row>
    <row r="158" spans="1:153" x14ac:dyDescent="0.3">
      <c r="A158" s="371" t="s">
        <v>2043</v>
      </c>
      <c r="B158" s="371" t="s">
        <v>1203</v>
      </c>
      <c r="C158" s="371" t="s">
        <v>2044</v>
      </c>
      <c r="E158" s="376" t="str">
        <f t="shared" si="15"/>
        <v>باربادوس Barbados</v>
      </c>
      <c r="F158" s="372">
        <v>5300</v>
      </c>
      <c r="G158" s="372"/>
      <c r="H158" s="372">
        <v>258896</v>
      </c>
      <c r="I158" s="372">
        <v>2880</v>
      </c>
      <c r="J158" s="372"/>
      <c r="K158" s="372">
        <v>5500</v>
      </c>
      <c r="L158" s="372">
        <v>30334</v>
      </c>
      <c r="M158" s="372">
        <v>69267</v>
      </c>
      <c r="N158" s="372"/>
      <c r="O158" s="372">
        <v>174183</v>
      </c>
      <c r="P158" s="372">
        <v>145412</v>
      </c>
      <c r="Q158" s="372">
        <v>95638</v>
      </c>
      <c r="R158" s="372"/>
      <c r="S158" s="372">
        <v>50794</v>
      </c>
      <c r="T158" s="379">
        <v>185</v>
      </c>
      <c r="U158" s="379" t="s">
        <v>3</v>
      </c>
      <c r="V158" s="379">
        <v>172</v>
      </c>
      <c r="W158" s="379">
        <v>181</v>
      </c>
      <c r="X158" s="379" t="s">
        <v>3</v>
      </c>
      <c r="Y158" s="379">
        <v>184</v>
      </c>
      <c r="Z158" s="379">
        <v>180</v>
      </c>
      <c r="AA158" s="379">
        <v>175</v>
      </c>
      <c r="AB158" s="379" t="s">
        <v>3</v>
      </c>
      <c r="AC158" s="379">
        <v>171</v>
      </c>
      <c r="AD158" s="379">
        <v>170</v>
      </c>
      <c r="AE158" s="379">
        <v>173</v>
      </c>
      <c r="AF158" s="379" t="s">
        <v>3</v>
      </c>
      <c r="AG158" s="379">
        <f t="shared" si="16"/>
        <v>182</v>
      </c>
      <c r="AH158" s="379"/>
      <c r="AI158" s="376" t="s">
        <v>1633</v>
      </c>
      <c r="AL158">
        <v>258896</v>
      </c>
      <c r="AM158">
        <v>1000</v>
      </c>
      <c r="AP158">
        <v>30334</v>
      </c>
      <c r="AQ158">
        <v>69267</v>
      </c>
      <c r="AS158">
        <v>174183</v>
      </c>
      <c r="AT158">
        <v>142358</v>
      </c>
      <c r="AU158">
        <v>95638</v>
      </c>
      <c r="AW158">
        <v>50794</v>
      </c>
      <c r="AX158" s="379" t="s">
        <v>3</v>
      </c>
      <c r="AY158" s="379" t="s">
        <v>3</v>
      </c>
      <c r="AZ158" s="379">
        <v>172</v>
      </c>
      <c r="BA158" s="379">
        <v>179</v>
      </c>
      <c r="BB158" s="379" t="s">
        <v>3</v>
      </c>
      <c r="BC158" s="379" t="s">
        <v>3</v>
      </c>
      <c r="BD158" s="379">
        <v>178</v>
      </c>
      <c r="BE158" s="379">
        <v>174</v>
      </c>
      <c r="BF158" s="379" t="s">
        <v>3</v>
      </c>
      <c r="BG158" s="379">
        <v>169</v>
      </c>
      <c r="BH158" s="379">
        <v>168</v>
      </c>
      <c r="BI158" s="379">
        <v>172</v>
      </c>
      <c r="BJ158" s="379" t="s">
        <v>3</v>
      </c>
      <c r="BK158" s="379">
        <f t="shared" si="17"/>
        <v>177</v>
      </c>
      <c r="BL158" s="379"/>
      <c r="BM158" s="376" t="s">
        <v>1633</v>
      </c>
      <c r="BN158">
        <v>5300</v>
      </c>
      <c r="BQ158">
        <v>1880</v>
      </c>
      <c r="BS158">
        <v>5500</v>
      </c>
      <c r="BX158">
        <v>3054</v>
      </c>
      <c r="CB158" s="379">
        <v>154</v>
      </c>
      <c r="CC158" s="379" t="s">
        <v>3</v>
      </c>
      <c r="CD158" s="379" t="s">
        <v>3</v>
      </c>
      <c r="CE158" s="379">
        <v>149</v>
      </c>
      <c r="CF158" s="379" t="s">
        <v>3</v>
      </c>
      <c r="CG158" s="379">
        <v>158</v>
      </c>
      <c r="CH158" s="379" t="s">
        <v>3</v>
      </c>
      <c r="CI158" s="379" t="s">
        <v>3</v>
      </c>
      <c r="CJ158" s="379" t="s">
        <v>3</v>
      </c>
      <c r="CK158" s="379" t="s">
        <v>3</v>
      </c>
      <c r="CL158" s="379">
        <v>153</v>
      </c>
      <c r="CM158" s="379" t="s">
        <v>3</v>
      </c>
      <c r="CN158" s="379" t="s">
        <v>3</v>
      </c>
      <c r="CO158" s="379" t="str">
        <f t="shared" si="18"/>
        <v/>
      </c>
      <c r="CQ158" s="376" t="s">
        <v>1633</v>
      </c>
      <c r="CR158" s="372">
        <v>467970</v>
      </c>
      <c r="CS158" s="372">
        <v>1395819</v>
      </c>
      <c r="CT158" s="372">
        <v>22494</v>
      </c>
      <c r="CU158" s="372">
        <v>49580</v>
      </c>
      <c r="CV158" s="372"/>
      <c r="CW158" s="372">
        <v>592925</v>
      </c>
      <c r="CX158" s="372">
        <v>696979</v>
      </c>
      <c r="CY158" s="372">
        <v>189959</v>
      </c>
      <c r="CZ158" s="372">
        <v>187778</v>
      </c>
      <c r="DA158" s="372">
        <v>125792</v>
      </c>
      <c r="DB158" s="372">
        <v>372731</v>
      </c>
      <c r="DC158" s="372">
        <v>561433</v>
      </c>
      <c r="DD158" s="372">
        <v>608629</v>
      </c>
      <c r="DE158" s="372">
        <v>65851</v>
      </c>
      <c r="DF158" s="379">
        <v>171</v>
      </c>
      <c r="DG158" s="379">
        <v>150</v>
      </c>
      <c r="DH158" s="379">
        <v>207</v>
      </c>
      <c r="DI158" s="379">
        <v>198</v>
      </c>
      <c r="DJ158" s="379" t="s">
        <v>3</v>
      </c>
      <c r="DK158" s="379">
        <v>158</v>
      </c>
      <c r="DL158" s="379">
        <v>163</v>
      </c>
      <c r="DM158" s="379">
        <v>180</v>
      </c>
      <c r="DN158" s="379">
        <v>177</v>
      </c>
      <c r="DO158" s="379">
        <v>179</v>
      </c>
      <c r="DP158" s="379">
        <v>161</v>
      </c>
      <c r="DQ158" s="379">
        <v>168</v>
      </c>
      <c r="DR158" s="379">
        <v>171</v>
      </c>
      <c r="DS158" s="379">
        <f t="shared" si="19"/>
        <v>202</v>
      </c>
      <c r="DU158" s="376" t="s">
        <v>1633</v>
      </c>
      <c r="DV158" s="372">
        <v>473270</v>
      </c>
      <c r="DW158" s="372">
        <v>1395819</v>
      </c>
      <c r="DX158" s="372">
        <v>281390</v>
      </c>
      <c r="DY158" s="372">
        <v>52460</v>
      </c>
      <c r="DZ158" s="372">
        <v>0</v>
      </c>
      <c r="EA158" s="372">
        <v>598425</v>
      </c>
      <c r="EB158" s="372">
        <v>727313</v>
      </c>
      <c r="EC158" s="372">
        <v>259226</v>
      </c>
      <c r="ED158" s="372">
        <v>187778</v>
      </c>
      <c r="EE158" s="372">
        <v>299975</v>
      </c>
      <c r="EF158" s="372">
        <v>518143</v>
      </c>
      <c r="EG158" s="372">
        <v>657071</v>
      </c>
      <c r="EH158" s="372">
        <v>608629</v>
      </c>
      <c r="EI158" s="372">
        <f t="shared" si="14"/>
        <v>116645</v>
      </c>
      <c r="EJ158" s="379">
        <v>193</v>
      </c>
      <c r="EK158" s="379">
        <v>172</v>
      </c>
      <c r="EL158" s="379">
        <v>203</v>
      </c>
      <c r="EM158" s="379">
        <v>210</v>
      </c>
      <c r="EN158" s="379">
        <v>222</v>
      </c>
      <c r="EO158" s="379">
        <v>182</v>
      </c>
      <c r="EP158" s="379">
        <v>182</v>
      </c>
      <c r="EQ158" s="379">
        <v>197</v>
      </c>
      <c r="ER158" s="379">
        <v>189</v>
      </c>
      <c r="ES158" s="379">
        <v>188</v>
      </c>
      <c r="ET158" s="379">
        <v>178</v>
      </c>
      <c r="EU158" s="379">
        <v>188</v>
      </c>
      <c r="EV158" s="379">
        <v>191</v>
      </c>
      <c r="EW158" s="379">
        <f t="shared" si="20"/>
        <v>207</v>
      </c>
    </row>
    <row r="159" spans="1:153" x14ac:dyDescent="0.3">
      <c r="A159" s="371" t="s">
        <v>2045</v>
      </c>
      <c r="B159" s="371" t="s">
        <v>664</v>
      </c>
      <c r="C159" s="371" t="s">
        <v>2046</v>
      </c>
      <c r="E159" s="376" t="str">
        <f t="shared" si="15"/>
        <v>ترينيداد وتوباغو Trinidad And Tobago</v>
      </c>
      <c r="F159" s="372">
        <v>101000</v>
      </c>
      <c r="G159" s="372">
        <v>2671204</v>
      </c>
      <c r="H159" s="372">
        <v>1619292</v>
      </c>
      <c r="I159" s="372">
        <v>2506930</v>
      </c>
      <c r="J159" s="372">
        <v>1712105</v>
      </c>
      <c r="K159" s="372">
        <v>1813169</v>
      </c>
      <c r="L159" s="372">
        <v>1445917</v>
      </c>
      <c r="M159" s="372">
        <v>1129377</v>
      </c>
      <c r="N159" s="372">
        <v>2580277</v>
      </c>
      <c r="O159" s="372">
        <v>4482187</v>
      </c>
      <c r="P159" s="372">
        <v>218174604</v>
      </c>
      <c r="Q159" s="372">
        <v>2996491</v>
      </c>
      <c r="R159" s="372">
        <v>1241440</v>
      </c>
      <c r="S159" s="372">
        <v>3839731</v>
      </c>
      <c r="T159" s="379">
        <v>174</v>
      </c>
      <c r="U159" s="379">
        <v>146</v>
      </c>
      <c r="V159" s="379">
        <v>151</v>
      </c>
      <c r="W159" s="379">
        <v>147</v>
      </c>
      <c r="X159" s="379">
        <v>150</v>
      </c>
      <c r="Y159" s="379">
        <v>147</v>
      </c>
      <c r="Z159" s="379">
        <v>154</v>
      </c>
      <c r="AA159" s="379">
        <v>156</v>
      </c>
      <c r="AB159" s="379">
        <v>141</v>
      </c>
      <c r="AC159" s="379">
        <v>143</v>
      </c>
      <c r="AD159" s="379">
        <v>74</v>
      </c>
      <c r="AE159" s="379">
        <v>149</v>
      </c>
      <c r="AF159" s="379">
        <v>156</v>
      </c>
      <c r="AG159" s="379">
        <f t="shared" si="16"/>
        <v>147</v>
      </c>
      <c r="AH159" s="379"/>
      <c r="AI159" s="376" t="s">
        <v>1573</v>
      </c>
      <c r="AJ159">
        <v>11000</v>
      </c>
      <c r="AK159">
        <v>2212211</v>
      </c>
      <c r="AL159">
        <v>1149302</v>
      </c>
      <c r="AM159">
        <v>387211</v>
      </c>
      <c r="AN159">
        <v>698860</v>
      </c>
      <c r="AO159">
        <v>289282</v>
      </c>
      <c r="AP159">
        <v>284492</v>
      </c>
      <c r="AQ159">
        <v>587794</v>
      </c>
      <c r="AR159">
        <v>344378</v>
      </c>
      <c r="AS159">
        <v>1710835</v>
      </c>
      <c r="AT159">
        <v>213715226</v>
      </c>
      <c r="AU159">
        <v>2464425</v>
      </c>
      <c r="AV159">
        <v>1190855</v>
      </c>
      <c r="AW159">
        <v>2781955</v>
      </c>
      <c r="AX159" s="379">
        <v>177</v>
      </c>
      <c r="AY159" s="379">
        <v>144</v>
      </c>
      <c r="AZ159" s="379">
        <v>152</v>
      </c>
      <c r="BA159" s="379">
        <v>163</v>
      </c>
      <c r="BB159" s="379">
        <v>155</v>
      </c>
      <c r="BC159" s="379">
        <v>166</v>
      </c>
      <c r="BD159" s="379">
        <v>165</v>
      </c>
      <c r="BE159" s="379">
        <v>159</v>
      </c>
      <c r="BF159" s="379">
        <v>163</v>
      </c>
      <c r="BG159" s="379">
        <v>151</v>
      </c>
      <c r="BH159" s="379">
        <v>74</v>
      </c>
      <c r="BI159" s="379">
        <v>150</v>
      </c>
      <c r="BJ159" s="379">
        <v>155</v>
      </c>
      <c r="BK159" s="379">
        <f t="shared" si="17"/>
        <v>149</v>
      </c>
      <c r="BL159" s="379"/>
      <c r="BM159" s="376" t="s">
        <v>1573</v>
      </c>
      <c r="BN159">
        <v>90000</v>
      </c>
      <c r="BO159">
        <v>458993</v>
      </c>
      <c r="BP159">
        <v>469990</v>
      </c>
      <c r="BQ159">
        <v>2119719</v>
      </c>
      <c r="BR159">
        <v>1013245</v>
      </c>
      <c r="BS159">
        <v>1523887</v>
      </c>
      <c r="BT159">
        <v>1161425</v>
      </c>
      <c r="BU159">
        <v>541583</v>
      </c>
      <c r="BV159">
        <v>2235899</v>
      </c>
      <c r="BW159">
        <v>2771352</v>
      </c>
      <c r="BX159">
        <v>4459378</v>
      </c>
      <c r="BY159">
        <v>532066</v>
      </c>
      <c r="BZ159">
        <v>50585</v>
      </c>
      <c r="CA159">
        <v>1057776</v>
      </c>
      <c r="CB159" s="379">
        <v>140</v>
      </c>
      <c r="CC159" s="379">
        <v>110</v>
      </c>
      <c r="CD159" s="379">
        <v>113</v>
      </c>
      <c r="CE159" s="379">
        <v>94</v>
      </c>
      <c r="CF159" s="379">
        <v>101</v>
      </c>
      <c r="CG159" s="379">
        <v>100</v>
      </c>
      <c r="CH159" s="379">
        <v>103</v>
      </c>
      <c r="CI159" s="379">
        <v>116</v>
      </c>
      <c r="CJ159" s="379">
        <v>86</v>
      </c>
      <c r="CK159" s="379">
        <v>88</v>
      </c>
      <c r="CL159" s="379">
        <v>83</v>
      </c>
      <c r="CM159" s="379">
        <v>114</v>
      </c>
      <c r="CN159" s="379">
        <v>145</v>
      </c>
      <c r="CO159" s="379">
        <f t="shared" si="18"/>
        <v>116</v>
      </c>
      <c r="CQ159" s="376" t="s">
        <v>1573</v>
      </c>
      <c r="CR159" s="372">
        <v>979346</v>
      </c>
      <c r="CS159" s="372">
        <v>1902714</v>
      </c>
      <c r="CT159" s="372">
        <v>2364142</v>
      </c>
      <c r="CU159" s="372">
        <v>1744657</v>
      </c>
      <c r="CV159" s="372">
        <v>1482766</v>
      </c>
      <c r="CW159" s="372">
        <v>1023395</v>
      </c>
      <c r="CX159" s="372">
        <v>1188580</v>
      </c>
      <c r="CY159" s="372">
        <v>1807899</v>
      </c>
      <c r="CZ159" s="372">
        <v>8274359</v>
      </c>
      <c r="DA159" s="372">
        <v>1470227</v>
      </c>
      <c r="DB159" s="372">
        <v>789125</v>
      </c>
      <c r="DC159" s="372">
        <v>267949</v>
      </c>
      <c r="DD159" s="372">
        <v>191484</v>
      </c>
      <c r="DE159" s="372">
        <v>446520</v>
      </c>
      <c r="DF159" s="379">
        <v>159</v>
      </c>
      <c r="DG159" s="379">
        <v>145</v>
      </c>
      <c r="DH159" s="379">
        <v>140</v>
      </c>
      <c r="DI159" s="379">
        <v>151</v>
      </c>
      <c r="DJ159" s="379">
        <v>152</v>
      </c>
      <c r="DK159" s="379">
        <v>149</v>
      </c>
      <c r="DL159" s="379">
        <v>158</v>
      </c>
      <c r="DM159" s="379">
        <v>145</v>
      </c>
      <c r="DN159" s="379">
        <v>121</v>
      </c>
      <c r="DO159" s="379">
        <v>149</v>
      </c>
      <c r="DP159" s="379">
        <v>157</v>
      </c>
      <c r="DQ159" s="379">
        <v>179</v>
      </c>
      <c r="DR159" s="379">
        <v>185</v>
      </c>
      <c r="DS159" s="379">
        <f t="shared" si="19"/>
        <v>179</v>
      </c>
      <c r="DU159" s="376" t="s">
        <v>1573</v>
      </c>
      <c r="DV159" s="372">
        <v>1080346</v>
      </c>
      <c r="DW159" s="372">
        <v>4573918</v>
      </c>
      <c r="DX159" s="372">
        <v>3983434</v>
      </c>
      <c r="DY159" s="372">
        <v>4251587</v>
      </c>
      <c r="DZ159" s="372">
        <v>3194871</v>
      </c>
      <c r="EA159" s="372">
        <v>2836564</v>
      </c>
      <c r="EB159" s="372">
        <v>2634497</v>
      </c>
      <c r="EC159" s="372">
        <v>2937276</v>
      </c>
      <c r="ED159" s="372">
        <v>10854636</v>
      </c>
      <c r="EE159" s="372">
        <v>5952414</v>
      </c>
      <c r="EF159" s="372">
        <v>218963729</v>
      </c>
      <c r="EG159" s="372">
        <v>3264440</v>
      </c>
      <c r="EH159" s="372">
        <v>1432924</v>
      </c>
      <c r="EI159" s="372">
        <f t="shared" si="14"/>
        <v>4286251</v>
      </c>
      <c r="EJ159" s="379">
        <v>183</v>
      </c>
      <c r="EK159" s="379">
        <v>159</v>
      </c>
      <c r="EL159" s="379">
        <v>163</v>
      </c>
      <c r="EM159" s="379">
        <v>162</v>
      </c>
      <c r="EN159" s="379">
        <v>167</v>
      </c>
      <c r="EO159" s="379">
        <v>163</v>
      </c>
      <c r="EP159" s="379">
        <v>174</v>
      </c>
      <c r="EQ159" s="379">
        <v>165</v>
      </c>
      <c r="ER159" s="379">
        <v>144</v>
      </c>
      <c r="ES159" s="379">
        <v>161</v>
      </c>
      <c r="ET159" s="379">
        <v>104</v>
      </c>
      <c r="EU159" s="379">
        <v>168</v>
      </c>
      <c r="EV159" s="379">
        <v>180</v>
      </c>
      <c r="EW159" s="379">
        <f t="shared" si="20"/>
        <v>168</v>
      </c>
    </row>
    <row r="160" spans="1:153" x14ac:dyDescent="0.3">
      <c r="A160" s="371" t="s">
        <v>2047</v>
      </c>
      <c r="B160" s="371" t="s">
        <v>2048</v>
      </c>
      <c r="C160" s="371" t="s">
        <v>2049</v>
      </c>
      <c r="E160" s="376" t="str">
        <f t="shared" si="15"/>
        <v>جزر الهند الغربية الفرنسية French West Indies Islands</v>
      </c>
      <c r="F160" s="372"/>
      <c r="G160" s="372"/>
      <c r="H160" s="372"/>
      <c r="I160" s="372"/>
      <c r="J160" s="372"/>
      <c r="K160" s="372"/>
      <c r="L160" s="372"/>
      <c r="M160" s="372"/>
      <c r="N160" s="372"/>
      <c r="O160" s="372"/>
      <c r="P160" s="372"/>
      <c r="Q160" s="372"/>
      <c r="R160" s="372"/>
      <c r="S160" s="372"/>
      <c r="T160" s="379" t="s">
        <v>3</v>
      </c>
      <c r="U160" s="379" t="s">
        <v>3</v>
      </c>
      <c r="V160" s="379" t="s">
        <v>3</v>
      </c>
      <c r="W160" s="379" t="s">
        <v>3</v>
      </c>
      <c r="X160" s="379" t="s">
        <v>3</v>
      </c>
      <c r="Y160" s="379" t="s">
        <v>3</v>
      </c>
      <c r="Z160" s="379" t="s">
        <v>3</v>
      </c>
      <c r="AA160" s="379" t="s">
        <v>3</v>
      </c>
      <c r="AB160" s="379" t="s">
        <v>3</v>
      </c>
      <c r="AC160" s="379" t="s">
        <v>3</v>
      </c>
      <c r="AD160" s="379" t="s">
        <v>3</v>
      </c>
      <c r="AE160" s="379" t="s">
        <v>3</v>
      </c>
      <c r="AF160" s="379" t="s">
        <v>3</v>
      </c>
      <c r="AG160" s="379" t="str">
        <f t="shared" si="16"/>
        <v/>
      </c>
      <c r="AH160" s="379"/>
      <c r="AI160" s="376" t="s">
        <v>2050</v>
      </c>
      <c r="AX160" s="379" t="s">
        <v>3</v>
      </c>
      <c r="AY160" s="379" t="s">
        <v>3</v>
      </c>
      <c r="AZ160" s="379" t="s">
        <v>3</v>
      </c>
      <c r="BA160" s="379" t="s">
        <v>3</v>
      </c>
      <c r="BB160" s="379" t="s">
        <v>3</v>
      </c>
      <c r="BC160" s="379" t="s">
        <v>3</v>
      </c>
      <c r="BD160" s="379" t="s">
        <v>3</v>
      </c>
      <c r="BE160" s="379" t="s">
        <v>3</v>
      </c>
      <c r="BF160" s="379" t="s">
        <v>3</v>
      </c>
      <c r="BG160" s="379" t="s">
        <v>3</v>
      </c>
      <c r="BH160" s="379" t="s">
        <v>3</v>
      </c>
      <c r="BI160" s="379" t="s">
        <v>3</v>
      </c>
      <c r="BJ160" s="379" t="s">
        <v>3</v>
      </c>
      <c r="BK160" s="379" t="str">
        <f t="shared" si="17"/>
        <v/>
      </c>
      <c r="BL160" s="379"/>
      <c r="BM160" s="376" t="s">
        <v>2050</v>
      </c>
      <c r="CB160" s="379" t="s">
        <v>3</v>
      </c>
      <c r="CC160" s="379" t="s">
        <v>3</v>
      </c>
      <c r="CD160" s="379" t="s">
        <v>3</v>
      </c>
      <c r="CE160" s="379" t="s">
        <v>3</v>
      </c>
      <c r="CF160" s="379" t="s">
        <v>3</v>
      </c>
      <c r="CG160" s="379" t="s">
        <v>3</v>
      </c>
      <c r="CH160" s="379" t="s">
        <v>3</v>
      </c>
      <c r="CI160" s="379" t="s">
        <v>3</v>
      </c>
      <c r="CJ160" s="379" t="s">
        <v>3</v>
      </c>
      <c r="CK160" s="379" t="s">
        <v>3</v>
      </c>
      <c r="CL160" s="379" t="s">
        <v>3</v>
      </c>
      <c r="CM160" s="379" t="s">
        <v>3</v>
      </c>
      <c r="CN160" s="379" t="s">
        <v>3</v>
      </c>
      <c r="CO160" s="379" t="str">
        <f t="shared" si="18"/>
        <v/>
      </c>
      <c r="CQ160" s="376" t="s">
        <v>2050</v>
      </c>
      <c r="CR160" s="372"/>
      <c r="CS160" s="372"/>
      <c r="CT160" s="372"/>
      <c r="CU160" s="372"/>
      <c r="CV160" s="372"/>
      <c r="CW160" s="372"/>
      <c r="CX160" s="372"/>
      <c r="CY160" s="372"/>
      <c r="CZ160" s="372"/>
      <c r="DA160" s="372"/>
      <c r="DB160" s="372"/>
      <c r="DC160" s="372"/>
      <c r="DD160" s="372"/>
      <c r="DE160" s="372"/>
      <c r="DF160" s="379" t="s">
        <v>3</v>
      </c>
      <c r="DG160" s="379" t="s">
        <v>3</v>
      </c>
      <c r="DH160" s="379" t="s">
        <v>3</v>
      </c>
      <c r="DI160" s="379" t="s">
        <v>3</v>
      </c>
      <c r="DJ160" s="379" t="s">
        <v>3</v>
      </c>
      <c r="DK160" s="379" t="s">
        <v>3</v>
      </c>
      <c r="DL160" s="379" t="s">
        <v>3</v>
      </c>
      <c r="DM160" s="379" t="s">
        <v>3</v>
      </c>
      <c r="DN160" s="379" t="s">
        <v>3</v>
      </c>
      <c r="DO160" s="379" t="s">
        <v>3</v>
      </c>
      <c r="DP160" s="379" t="s">
        <v>3</v>
      </c>
      <c r="DQ160" s="379" t="s">
        <v>3</v>
      </c>
      <c r="DR160" s="379" t="s">
        <v>3</v>
      </c>
      <c r="DS160" s="379" t="str">
        <f t="shared" si="19"/>
        <v/>
      </c>
      <c r="DU160" s="376" t="s">
        <v>2050</v>
      </c>
      <c r="DV160" s="372">
        <v>0</v>
      </c>
      <c r="DW160" s="372">
        <v>0</v>
      </c>
      <c r="DX160" s="372">
        <v>0</v>
      </c>
      <c r="DY160" s="372">
        <v>0</v>
      </c>
      <c r="DZ160" s="372">
        <v>0</v>
      </c>
      <c r="EA160" s="372">
        <v>0</v>
      </c>
      <c r="EB160" s="372">
        <v>0</v>
      </c>
      <c r="EC160" s="372">
        <v>0</v>
      </c>
      <c r="ED160" s="372">
        <v>0</v>
      </c>
      <c r="EE160" s="372">
        <v>0</v>
      </c>
      <c r="EF160" s="372">
        <v>0</v>
      </c>
      <c r="EG160" s="372">
        <v>0</v>
      </c>
      <c r="EH160" s="372">
        <v>0</v>
      </c>
      <c r="EI160" s="372">
        <f t="shared" si="14"/>
        <v>0</v>
      </c>
      <c r="EJ160" s="379">
        <v>224</v>
      </c>
      <c r="EK160" s="379">
        <v>227</v>
      </c>
      <c r="EL160" s="379">
        <v>223</v>
      </c>
      <c r="EM160" s="379">
        <v>227</v>
      </c>
      <c r="EN160" s="379">
        <v>222</v>
      </c>
      <c r="EO160" s="379">
        <v>227</v>
      </c>
      <c r="EP160" s="379">
        <v>226</v>
      </c>
      <c r="EQ160" s="379">
        <v>227</v>
      </c>
      <c r="ER160" s="379">
        <v>226</v>
      </c>
      <c r="ES160" s="379">
        <v>230</v>
      </c>
      <c r="ET160" s="379">
        <v>230</v>
      </c>
      <c r="EU160" s="379">
        <v>245</v>
      </c>
      <c r="EV160" s="379">
        <v>241</v>
      </c>
      <c r="EW160" s="379">
        <f t="shared" si="20"/>
        <v>236</v>
      </c>
    </row>
    <row r="161" spans="1:153" x14ac:dyDescent="0.3">
      <c r="A161" s="371" t="s">
        <v>2051</v>
      </c>
      <c r="B161" s="371" t="s">
        <v>678</v>
      </c>
      <c r="C161" s="371" t="s">
        <v>2052</v>
      </c>
      <c r="E161" s="376" t="str">
        <f t="shared" si="15"/>
        <v>هندوراس Honduras</v>
      </c>
      <c r="F161" s="372">
        <v>778472</v>
      </c>
      <c r="G161" s="372">
        <v>3450774</v>
      </c>
      <c r="H161" s="372">
        <v>3220297</v>
      </c>
      <c r="I161" s="372">
        <v>1977837</v>
      </c>
      <c r="J161" s="372">
        <v>3783229</v>
      </c>
      <c r="K161" s="372">
        <v>10301844</v>
      </c>
      <c r="L161" s="372">
        <v>17821645</v>
      </c>
      <c r="M161" s="372">
        <v>6060472</v>
      </c>
      <c r="N161" s="372">
        <v>15122682</v>
      </c>
      <c r="O161" s="372">
        <v>47607381</v>
      </c>
      <c r="P161" s="372">
        <v>35007205</v>
      </c>
      <c r="Q161" s="372">
        <v>27541883</v>
      </c>
      <c r="R161" s="372">
        <v>28847301</v>
      </c>
      <c r="S161" s="372">
        <v>54914532</v>
      </c>
      <c r="T161" s="379">
        <v>155</v>
      </c>
      <c r="U161" s="379">
        <v>141</v>
      </c>
      <c r="V161" s="379">
        <v>141</v>
      </c>
      <c r="W161" s="379">
        <v>149</v>
      </c>
      <c r="X161" s="379">
        <v>139</v>
      </c>
      <c r="Y161" s="379">
        <v>123</v>
      </c>
      <c r="Z161" s="379">
        <v>118</v>
      </c>
      <c r="AA161" s="379">
        <v>131</v>
      </c>
      <c r="AB161" s="379">
        <v>113</v>
      </c>
      <c r="AC161" s="379">
        <v>100</v>
      </c>
      <c r="AD161" s="379">
        <v>110</v>
      </c>
      <c r="AE161" s="379">
        <v>113</v>
      </c>
      <c r="AF161" s="379">
        <v>113</v>
      </c>
      <c r="AG161" s="379">
        <f t="shared" si="16"/>
        <v>101</v>
      </c>
      <c r="AH161" s="379"/>
      <c r="AI161" s="376" t="s">
        <v>1643</v>
      </c>
      <c r="AJ161">
        <v>778472</v>
      </c>
      <c r="AK161">
        <v>3450774</v>
      </c>
      <c r="AL161">
        <v>2954317</v>
      </c>
      <c r="AM161">
        <v>1977836</v>
      </c>
      <c r="AN161">
        <v>3783229</v>
      </c>
      <c r="AO161">
        <v>10167863</v>
      </c>
      <c r="AP161">
        <v>17821645</v>
      </c>
      <c r="AQ161">
        <v>6060471</v>
      </c>
      <c r="AR161">
        <v>14369074</v>
      </c>
      <c r="AS161">
        <v>47604756</v>
      </c>
      <c r="AT161">
        <v>34668113</v>
      </c>
      <c r="AU161">
        <v>27511198</v>
      </c>
      <c r="AV161">
        <v>28847301</v>
      </c>
      <c r="AW161">
        <v>54914532</v>
      </c>
      <c r="AX161" s="379">
        <v>153</v>
      </c>
      <c r="AY161" s="379">
        <v>137</v>
      </c>
      <c r="AZ161" s="379">
        <v>140</v>
      </c>
      <c r="BA161" s="379">
        <v>144</v>
      </c>
      <c r="BB161" s="379">
        <v>136</v>
      </c>
      <c r="BC161" s="379">
        <v>118</v>
      </c>
      <c r="BD161" s="379">
        <v>111</v>
      </c>
      <c r="BE161" s="379">
        <v>128</v>
      </c>
      <c r="BF161" s="379">
        <v>109</v>
      </c>
      <c r="BG161" s="379">
        <v>99</v>
      </c>
      <c r="BH161" s="379">
        <v>108</v>
      </c>
      <c r="BI161" s="379">
        <v>108</v>
      </c>
      <c r="BJ161" s="379">
        <v>110</v>
      </c>
      <c r="BK161" s="379">
        <f t="shared" si="17"/>
        <v>97</v>
      </c>
      <c r="BL161" s="379"/>
      <c r="BM161" s="376" t="s">
        <v>1643</v>
      </c>
      <c r="BP161">
        <v>265980</v>
      </c>
      <c r="BQ161">
        <v>1</v>
      </c>
      <c r="BS161">
        <v>133981</v>
      </c>
      <c r="BU161">
        <v>1</v>
      </c>
      <c r="BV161">
        <v>753608</v>
      </c>
      <c r="BW161">
        <v>2625</v>
      </c>
      <c r="BX161">
        <v>339092</v>
      </c>
      <c r="BY161">
        <v>30685</v>
      </c>
      <c r="CB161" s="379" t="s">
        <v>3</v>
      </c>
      <c r="CC161" s="379" t="s">
        <v>3</v>
      </c>
      <c r="CD161" s="379">
        <v>117</v>
      </c>
      <c r="CE161" s="379">
        <v>156</v>
      </c>
      <c r="CF161" s="379" t="s">
        <v>3</v>
      </c>
      <c r="CG161" s="379">
        <v>136</v>
      </c>
      <c r="CH161" s="379" t="s">
        <v>3</v>
      </c>
      <c r="CI161" s="379">
        <v>165</v>
      </c>
      <c r="CJ161" s="379">
        <v>99</v>
      </c>
      <c r="CK161" s="379">
        <v>150</v>
      </c>
      <c r="CL161" s="379">
        <v>125</v>
      </c>
      <c r="CM161" s="379">
        <v>141</v>
      </c>
      <c r="CN161" s="379" t="s">
        <v>3</v>
      </c>
      <c r="CO161" s="379" t="str">
        <f t="shared" si="18"/>
        <v/>
      </c>
      <c r="CQ161" s="376" t="s">
        <v>1643</v>
      </c>
      <c r="CR161" s="372">
        <v>13044868</v>
      </c>
      <c r="CS161" s="372">
        <v>12288233</v>
      </c>
      <c r="CT161" s="372">
        <v>18720009</v>
      </c>
      <c r="CU161" s="372">
        <v>19934258</v>
      </c>
      <c r="CV161" s="372">
        <v>12613250</v>
      </c>
      <c r="CW161" s="372">
        <v>18068733</v>
      </c>
      <c r="CX161" s="372">
        <v>12655970</v>
      </c>
      <c r="CY161" s="372">
        <v>15774660</v>
      </c>
      <c r="CZ161" s="372">
        <v>10988320</v>
      </c>
      <c r="DA161" s="372">
        <v>11010067</v>
      </c>
      <c r="DB161" s="372">
        <v>8764788</v>
      </c>
      <c r="DC161" s="372">
        <v>7886270</v>
      </c>
      <c r="DD161" s="372">
        <v>6976617</v>
      </c>
      <c r="DE161" s="372">
        <v>3873517</v>
      </c>
      <c r="DF161" s="379">
        <v>111</v>
      </c>
      <c r="DG161" s="379">
        <v>117</v>
      </c>
      <c r="DH161" s="379">
        <v>105</v>
      </c>
      <c r="DI161" s="379">
        <v>105</v>
      </c>
      <c r="DJ161" s="379">
        <v>116</v>
      </c>
      <c r="DK161" s="379">
        <v>104</v>
      </c>
      <c r="DL161" s="379">
        <v>117</v>
      </c>
      <c r="DM161" s="379">
        <v>108</v>
      </c>
      <c r="DN161" s="379">
        <v>119</v>
      </c>
      <c r="DO161" s="379">
        <v>122</v>
      </c>
      <c r="DP161" s="379">
        <v>125</v>
      </c>
      <c r="DQ161" s="379">
        <v>126</v>
      </c>
      <c r="DR161" s="379">
        <v>132</v>
      </c>
      <c r="DS161" s="379">
        <f t="shared" si="19"/>
        <v>139</v>
      </c>
      <c r="DU161" s="376" t="s">
        <v>1643</v>
      </c>
      <c r="DV161" s="372">
        <v>13823340</v>
      </c>
      <c r="DW161" s="372">
        <v>15739007</v>
      </c>
      <c r="DX161" s="372">
        <v>21940306</v>
      </c>
      <c r="DY161" s="372">
        <v>21912095</v>
      </c>
      <c r="DZ161" s="372">
        <v>16396479</v>
      </c>
      <c r="EA161" s="372">
        <v>28370577</v>
      </c>
      <c r="EB161" s="372">
        <v>30477615</v>
      </c>
      <c r="EC161" s="372">
        <v>21835132</v>
      </c>
      <c r="ED161" s="372">
        <v>26111002</v>
      </c>
      <c r="EE161" s="372">
        <v>58617448</v>
      </c>
      <c r="EF161" s="372">
        <v>43771993</v>
      </c>
      <c r="EG161" s="372">
        <v>35428153</v>
      </c>
      <c r="EH161" s="372">
        <v>35823918</v>
      </c>
      <c r="EI161" s="372">
        <f t="shared" si="14"/>
        <v>58788049</v>
      </c>
      <c r="EJ161" s="379">
        <v>138</v>
      </c>
      <c r="EK161" s="379">
        <v>140</v>
      </c>
      <c r="EL161" s="379">
        <v>131</v>
      </c>
      <c r="EM161" s="379">
        <v>132</v>
      </c>
      <c r="EN161" s="379">
        <v>129</v>
      </c>
      <c r="EO161" s="379">
        <v>123</v>
      </c>
      <c r="EP161" s="379">
        <v>128</v>
      </c>
      <c r="EQ161" s="379">
        <v>127</v>
      </c>
      <c r="ER161" s="379">
        <v>130</v>
      </c>
      <c r="ES161" s="379">
        <v>125</v>
      </c>
      <c r="ET161" s="379">
        <v>128</v>
      </c>
      <c r="EU161" s="379">
        <v>131</v>
      </c>
      <c r="EV161" s="379">
        <v>132</v>
      </c>
      <c r="EW161" s="379">
        <f t="shared" si="20"/>
        <v>123</v>
      </c>
    </row>
    <row r="162" spans="1:153" x14ac:dyDescent="0.3">
      <c r="A162" s="371" t="s">
        <v>2053</v>
      </c>
      <c r="B162" s="371" t="s">
        <v>684</v>
      </c>
      <c r="C162" s="371" t="s">
        <v>2054</v>
      </c>
      <c r="E162" s="376" t="str">
        <f t="shared" si="15"/>
        <v>غيانا Guyana</v>
      </c>
      <c r="F162" s="372">
        <v>148734</v>
      </c>
      <c r="G162" s="372">
        <v>818930</v>
      </c>
      <c r="H162" s="372">
        <v>42454</v>
      </c>
      <c r="I162" s="372"/>
      <c r="J162" s="372"/>
      <c r="K162" s="372"/>
      <c r="L162" s="372">
        <v>222491</v>
      </c>
      <c r="M162" s="372">
        <v>1281744</v>
      </c>
      <c r="N162" s="372">
        <v>3919230</v>
      </c>
      <c r="O162" s="372">
        <v>536048</v>
      </c>
      <c r="P162" s="372">
        <v>243256</v>
      </c>
      <c r="Q162" s="372">
        <v>19923</v>
      </c>
      <c r="R162" s="372">
        <v>3817933</v>
      </c>
      <c r="S162" s="372">
        <v>10661274</v>
      </c>
      <c r="T162" s="379">
        <v>170</v>
      </c>
      <c r="U162" s="379">
        <v>158</v>
      </c>
      <c r="V162" s="379">
        <v>189</v>
      </c>
      <c r="W162" s="379" t="s">
        <v>3</v>
      </c>
      <c r="X162" s="379" t="s">
        <v>3</v>
      </c>
      <c r="Y162" s="379" t="s">
        <v>3</v>
      </c>
      <c r="Z162" s="379">
        <v>171</v>
      </c>
      <c r="AA162" s="379">
        <v>154</v>
      </c>
      <c r="AB162" s="379">
        <v>135</v>
      </c>
      <c r="AC162" s="379">
        <v>164</v>
      </c>
      <c r="AD162" s="379">
        <v>165</v>
      </c>
      <c r="AE162" s="379">
        <v>177</v>
      </c>
      <c r="AF162" s="379">
        <v>147</v>
      </c>
      <c r="AG162" s="379">
        <f t="shared" si="16"/>
        <v>135</v>
      </c>
      <c r="AH162" s="379"/>
      <c r="AI162" s="376" t="s">
        <v>1606</v>
      </c>
      <c r="AJ162">
        <v>148734</v>
      </c>
      <c r="AK162">
        <v>818930</v>
      </c>
      <c r="AL162">
        <v>42454</v>
      </c>
      <c r="AP162">
        <v>222491</v>
      </c>
      <c r="AQ162">
        <v>182137</v>
      </c>
      <c r="AR162">
        <v>38003</v>
      </c>
      <c r="AS162">
        <v>170953</v>
      </c>
      <c r="AV162">
        <v>2349946</v>
      </c>
      <c r="AW162">
        <v>2718233</v>
      </c>
      <c r="AX162" s="379">
        <v>169</v>
      </c>
      <c r="AY162" s="379">
        <v>159</v>
      </c>
      <c r="AZ162" s="379">
        <v>187</v>
      </c>
      <c r="BA162" s="379" t="s">
        <v>3</v>
      </c>
      <c r="BB162" s="379" t="s">
        <v>3</v>
      </c>
      <c r="BC162" s="379" t="s">
        <v>3</v>
      </c>
      <c r="BD162" s="379">
        <v>170</v>
      </c>
      <c r="BE162" s="379">
        <v>171</v>
      </c>
      <c r="BF162" s="379">
        <v>172</v>
      </c>
      <c r="BG162" s="379">
        <v>170</v>
      </c>
      <c r="BH162" s="379" t="s">
        <v>3</v>
      </c>
      <c r="BI162" s="379" t="s">
        <v>3</v>
      </c>
      <c r="BJ162" s="379">
        <v>147</v>
      </c>
      <c r="BK162" s="379">
        <f t="shared" si="17"/>
        <v>150</v>
      </c>
      <c r="BL162" s="379"/>
      <c r="BM162" s="376" t="s">
        <v>1606</v>
      </c>
      <c r="BU162">
        <v>1099607</v>
      </c>
      <c r="BV162">
        <v>3881227</v>
      </c>
      <c r="BW162">
        <v>365095</v>
      </c>
      <c r="BX162">
        <v>243256</v>
      </c>
      <c r="BY162">
        <v>19923</v>
      </c>
      <c r="BZ162">
        <v>1467987</v>
      </c>
      <c r="CA162">
        <v>7943041</v>
      </c>
      <c r="CB162" s="379" t="s">
        <v>3</v>
      </c>
      <c r="CC162" s="379" t="s">
        <v>3</v>
      </c>
      <c r="CD162" s="379" t="s">
        <v>3</v>
      </c>
      <c r="CE162" s="379" t="s">
        <v>3</v>
      </c>
      <c r="CF162" s="379" t="s">
        <v>3</v>
      </c>
      <c r="CG162" s="379" t="s">
        <v>3</v>
      </c>
      <c r="CH162" s="379" t="s">
        <v>3</v>
      </c>
      <c r="CI162" s="379">
        <v>102</v>
      </c>
      <c r="CJ162" s="379">
        <v>77</v>
      </c>
      <c r="CK162" s="379">
        <v>116</v>
      </c>
      <c r="CL162" s="379">
        <v>128</v>
      </c>
      <c r="CM162" s="379">
        <v>144</v>
      </c>
      <c r="CN162" s="379">
        <v>101</v>
      </c>
      <c r="CO162" s="379">
        <f t="shared" si="18"/>
        <v>83</v>
      </c>
      <c r="CQ162" s="376" t="s">
        <v>1606</v>
      </c>
      <c r="CR162" s="372">
        <v>1011964</v>
      </c>
      <c r="CS162" s="372">
        <v>2731063</v>
      </c>
      <c r="CT162" s="372">
        <v>990248</v>
      </c>
      <c r="CU162" s="372">
        <v>2287154</v>
      </c>
      <c r="CV162" s="372">
        <v>1034650</v>
      </c>
      <c r="CW162" s="372">
        <v>5849258</v>
      </c>
      <c r="CX162" s="372">
        <v>3120698</v>
      </c>
      <c r="CY162" s="372">
        <v>272046</v>
      </c>
      <c r="CZ162" s="372">
        <v>275051</v>
      </c>
      <c r="DA162" s="372">
        <v>1316333</v>
      </c>
      <c r="DB162" s="372">
        <v>2536422</v>
      </c>
      <c r="DC162" s="372">
        <v>985006</v>
      </c>
      <c r="DD162" s="372">
        <v>731344</v>
      </c>
      <c r="DE162" s="372">
        <v>266576</v>
      </c>
      <c r="DF162" s="379">
        <v>157</v>
      </c>
      <c r="DG162" s="379">
        <v>135</v>
      </c>
      <c r="DH162" s="379">
        <v>158</v>
      </c>
      <c r="DI162" s="379">
        <v>143</v>
      </c>
      <c r="DJ162" s="379">
        <v>157</v>
      </c>
      <c r="DK162" s="379">
        <v>122</v>
      </c>
      <c r="DL162" s="379">
        <v>141</v>
      </c>
      <c r="DM162" s="379">
        <v>177</v>
      </c>
      <c r="DN162" s="379">
        <v>170</v>
      </c>
      <c r="DO162" s="379">
        <v>152</v>
      </c>
      <c r="DP162" s="379">
        <v>142</v>
      </c>
      <c r="DQ162" s="379">
        <v>159</v>
      </c>
      <c r="DR162" s="379">
        <v>167</v>
      </c>
      <c r="DS162" s="379">
        <f t="shared" si="19"/>
        <v>189</v>
      </c>
      <c r="DU162" s="376" t="s">
        <v>1606</v>
      </c>
      <c r="DV162" s="372">
        <v>1160698</v>
      </c>
      <c r="DW162" s="372">
        <v>3549993</v>
      </c>
      <c r="DX162" s="372">
        <v>1032702</v>
      </c>
      <c r="DY162" s="372">
        <v>2287154</v>
      </c>
      <c r="DZ162" s="372">
        <v>1034650</v>
      </c>
      <c r="EA162" s="372">
        <v>5849258</v>
      </c>
      <c r="EB162" s="372">
        <v>3343189</v>
      </c>
      <c r="EC162" s="372">
        <v>1553790</v>
      </c>
      <c r="ED162" s="372">
        <v>4194281</v>
      </c>
      <c r="EE162" s="372">
        <v>1852381</v>
      </c>
      <c r="EF162" s="372">
        <v>2779678</v>
      </c>
      <c r="EG162" s="372">
        <v>1004929</v>
      </c>
      <c r="EH162" s="372">
        <v>4549277</v>
      </c>
      <c r="EI162" s="372">
        <f t="shared" si="14"/>
        <v>10927850</v>
      </c>
      <c r="EJ162" s="379">
        <v>181</v>
      </c>
      <c r="EK162" s="379">
        <v>166</v>
      </c>
      <c r="EL162" s="379">
        <v>181</v>
      </c>
      <c r="EM162" s="379">
        <v>170</v>
      </c>
      <c r="EN162" s="379">
        <v>178</v>
      </c>
      <c r="EO162" s="379">
        <v>155</v>
      </c>
      <c r="EP162" s="379">
        <v>168</v>
      </c>
      <c r="EQ162" s="379">
        <v>175</v>
      </c>
      <c r="ER162" s="379">
        <v>157</v>
      </c>
      <c r="ES162" s="379">
        <v>172</v>
      </c>
      <c r="ET162" s="379">
        <v>167</v>
      </c>
      <c r="EU162" s="379">
        <v>179</v>
      </c>
      <c r="EV162" s="379">
        <v>167</v>
      </c>
      <c r="EW162" s="379">
        <f t="shared" si="20"/>
        <v>149</v>
      </c>
    </row>
    <row r="163" spans="1:153" x14ac:dyDescent="0.3">
      <c r="A163" s="371" t="s">
        <v>2055</v>
      </c>
      <c r="B163" s="371" t="s">
        <v>694</v>
      </c>
      <c r="C163" s="371" t="s">
        <v>2056</v>
      </c>
      <c r="E163" s="376" t="str">
        <f t="shared" si="15"/>
        <v>سورينام Suriname</v>
      </c>
      <c r="F163" s="372"/>
      <c r="G163" s="372"/>
      <c r="H163" s="372">
        <v>39000</v>
      </c>
      <c r="I163" s="372">
        <v>61489</v>
      </c>
      <c r="J163" s="372">
        <v>1000</v>
      </c>
      <c r="K163" s="372"/>
      <c r="L163" s="372">
        <v>2730</v>
      </c>
      <c r="M163" s="372">
        <v>66015</v>
      </c>
      <c r="N163" s="372"/>
      <c r="O163" s="372">
        <v>23539</v>
      </c>
      <c r="P163" s="372">
        <v>219113</v>
      </c>
      <c r="Q163" s="372">
        <v>9301234</v>
      </c>
      <c r="R163" s="372">
        <v>7191151</v>
      </c>
      <c r="S163" s="372">
        <v>3851525</v>
      </c>
      <c r="T163" s="379" t="s">
        <v>3</v>
      </c>
      <c r="U163" s="379" t="s">
        <v>3</v>
      </c>
      <c r="V163" s="379">
        <v>191</v>
      </c>
      <c r="W163" s="379">
        <v>174</v>
      </c>
      <c r="X163" s="379">
        <v>180</v>
      </c>
      <c r="Y163" s="379" t="s">
        <v>3</v>
      </c>
      <c r="Z163" s="379">
        <v>186</v>
      </c>
      <c r="AA163" s="379">
        <v>177</v>
      </c>
      <c r="AB163" s="379" t="s">
        <v>3</v>
      </c>
      <c r="AC163" s="379">
        <v>179</v>
      </c>
      <c r="AD163" s="379">
        <v>167</v>
      </c>
      <c r="AE163" s="379">
        <v>135</v>
      </c>
      <c r="AF163" s="379">
        <v>140</v>
      </c>
      <c r="AG163" s="379">
        <f t="shared" si="16"/>
        <v>146</v>
      </c>
      <c r="AH163" s="379"/>
      <c r="AI163" s="376" t="s">
        <v>1610</v>
      </c>
      <c r="AP163">
        <v>2730</v>
      </c>
      <c r="AQ163">
        <v>66015</v>
      </c>
      <c r="AS163">
        <v>23539</v>
      </c>
      <c r="AT163">
        <v>219113</v>
      </c>
      <c r="AU163">
        <v>9293234</v>
      </c>
      <c r="AV163">
        <v>7191151</v>
      </c>
      <c r="AW163">
        <v>3662760</v>
      </c>
      <c r="AX163" s="379" t="s">
        <v>3</v>
      </c>
      <c r="AY163" s="379" t="s">
        <v>3</v>
      </c>
      <c r="AZ163" s="379" t="s">
        <v>3</v>
      </c>
      <c r="BA163" s="379" t="s">
        <v>3</v>
      </c>
      <c r="BB163" s="379" t="s">
        <v>3</v>
      </c>
      <c r="BC163" s="379" t="s">
        <v>3</v>
      </c>
      <c r="BD163" s="379">
        <v>179</v>
      </c>
      <c r="BE163" s="379">
        <v>175</v>
      </c>
      <c r="BF163" s="379" t="s">
        <v>3</v>
      </c>
      <c r="BG163" s="379">
        <v>178</v>
      </c>
      <c r="BH163" s="379">
        <v>165</v>
      </c>
      <c r="BI163" s="379">
        <v>132</v>
      </c>
      <c r="BJ163" s="379">
        <v>134</v>
      </c>
      <c r="BK163" s="379">
        <f t="shared" si="17"/>
        <v>144</v>
      </c>
      <c r="BL163" s="379"/>
      <c r="BM163" s="376" t="s">
        <v>1610</v>
      </c>
      <c r="BP163">
        <v>39000</v>
      </c>
      <c r="BQ163">
        <v>61489</v>
      </c>
      <c r="BR163">
        <v>1000</v>
      </c>
      <c r="BY163">
        <v>8000</v>
      </c>
      <c r="CA163">
        <v>188765</v>
      </c>
      <c r="CB163" s="379" t="s">
        <v>3</v>
      </c>
      <c r="CC163" s="379" t="s">
        <v>3</v>
      </c>
      <c r="CD163" s="379">
        <v>140</v>
      </c>
      <c r="CE163" s="379">
        <v>133</v>
      </c>
      <c r="CF163" s="379">
        <v>158</v>
      </c>
      <c r="CG163" s="379" t="s">
        <v>3</v>
      </c>
      <c r="CH163" s="379" t="s">
        <v>3</v>
      </c>
      <c r="CI163" s="379" t="s">
        <v>3</v>
      </c>
      <c r="CJ163" s="379" t="s">
        <v>3</v>
      </c>
      <c r="CK163" s="379" t="s">
        <v>3</v>
      </c>
      <c r="CL163" s="379" t="s">
        <v>3</v>
      </c>
      <c r="CM163" s="379">
        <v>149</v>
      </c>
      <c r="CN163" s="379" t="s">
        <v>3</v>
      </c>
      <c r="CO163" s="379">
        <f t="shared" si="18"/>
        <v>135</v>
      </c>
      <c r="CQ163" s="376" t="s">
        <v>1610</v>
      </c>
      <c r="CR163" s="372">
        <v>1641316</v>
      </c>
      <c r="CS163" s="372">
        <v>1362904</v>
      </c>
      <c r="CT163" s="372">
        <v>1071665</v>
      </c>
      <c r="CU163" s="372">
        <v>506197</v>
      </c>
      <c r="CV163" s="372">
        <v>245532</v>
      </c>
      <c r="CW163" s="372">
        <v>477449</v>
      </c>
      <c r="CX163" s="372">
        <v>1553144</v>
      </c>
      <c r="CY163" s="372">
        <v>740948</v>
      </c>
      <c r="CZ163" s="372">
        <v>6810120</v>
      </c>
      <c r="DA163" s="372">
        <v>871246</v>
      </c>
      <c r="DB163" s="372">
        <v>3914</v>
      </c>
      <c r="DC163" s="372">
        <v>124212</v>
      </c>
      <c r="DD163" s="372">
        <v>452022</v>
      </c>
      <c r="DE163" s="372">
        <v>1392254</v>
      </c>
      <c r="DF163" s="379">
        <v>144</v>
      </c>
      <c r="DG163" s="379">
        <v>151</v>
      </c>
      <c r="DH163" s="379">
        <v>157</v>
      </c>
      <c r="DI163" s="379">
        <v>167</v>
      </c>
      <c r="DJ163" s="379">
        <v>175</v>
      </c>
      <c r="DK163" s="379">
        <v>163</v>
      </c>
      <c r="DL163" s="379">
        <v>153</v>
      </c>
      <c r="DM163" s="379">
        <v>160</v>
      </c>
      <c r="DN163" s="379">
        <v>125</v>
      </c>
      <c r="DO163" s="379">
        <v>157</v>
      </c>
      <c r="DP163" s="379">
        <v>217</v>
      </c>
      <c r="DQ163" s="379">
        <v>190</v>
      </c>
      <c r="DR163" s="379">
        <v>178</v>
      </c>
      <c r="DS163" s="379">
        <f t="shared" si="19"/>
        <v>158</v>
      </c>
      <c r="DU163" s="376" t="s">
        <v>1610</v>
      </c>
      <c r="DV163" s="372">
        <v>1641316</v>
      </c>
      <c r="DW163" s="372">
        <v>1362904</v>
      </c>
      <c r="DX163" s="372">
        <v>1110665</v>
      </c>
      <c r="DY163" s="372">
        <v>567686</v>
      </c>
      <c r="DZ163" s="372">
        <v>246532</v>
      </c>
      <c r="EA163" s="372">
        <v>477449</v>
      </c>
      <c r="EB163" s="372">
        <v>1555874</v>
      </c>
      <c r="EC163" s="372">
        <v>806963</v>
      </c>
      <c r="ED163" s="372">
        <v>6810120</v>
      </c>
      <c r="EE163" s="372">
        <v>894785</v>
      </c>
      <c r="EF163" s="372">
        <v>223027</v>
      </c>
      <c r="EG163" s="372">
        <v>9425446</v>
      </c>
      <c r="EH163" s="372">
        <v>7643173</v>
      </c>
      <c r="EI163" s="372">
        <f t="shared" si="14"/>
        <v>5243779</v>
      </c>
      <c r="EJ163" s="379">
        <v>175</v>
      </c>
      <c r="EK163" s="379">
        <v>174</v>
      </c>
      <c r="EL163" s="379">
        <v>179</v>
      </c>
      <c r="EM163" s="379">
        <v>187</v>
      </c>
      <c r="EN163" s="379">
        <v>196</v>
      </c>
      <c r="EO163" s="379">
        <v>186</v>
      </c>
      <c r="EP163" s="379">
        <v>178</v>
      </c>
      <c r="EQ163" s="379">
        <v>183</v>
      </c>
      <c r="ER163" s="379">
        <v>153</v>
      </c>
      <c r="ES163" s="379">
        <v>180</v>
      </c>
      <c r="ET163" s="379">
        <v>185</v>
      </c>
      <c r="EU163" s="379">
        <v>154</v>
      </c>
      <c r="EV163" s="379">
        <v>157</v>
      </c>
      <c r="EW163" s="379">
        <f t="shared" si="20"/>
        <v>163</v>
      </c>
    </row>
    <row r="164" spans="1:153" x14ac:dyDescent="0.3">
      <c r="A164" s="371" t="s">
        <v>2057</v>
      </c>
      <c r="B164" s="371" t="s">
        <v>1201</v>
      </c>
      <c r="C164" s="371" t="s">
        <v>2058</v>
      </c>
      <c r="E164" s="376" t="str">
        <f t="shared" si="15"/>
        <v>غينيا الفرنسية French Guiana</v>
      </c>
      <c r="F164" s="372">
        <v>56750</v>
      </c>
      <c r="G164" s="372"/>
      <c r="H164" s="372"/>
      <c r="I164" s="372"/>
      <c r="J164" s="372"/>
      <c r="K164" s="372"/>
      <c r="L164" s="372"/>
      <c r="M164" s="372"/>
      <c r="N164" s="372"/>
      <c r="O164" s="372">
        <v>1095944</v>
      </c>
      <c r="P164" s="372"/>
      <c r="Q164" s="372"/>
      <c r="R164" s="372"/>
      <c r="S164" s="372">
        <v>11742</v>
      </c>
      <c r="T164" s="379">
        <v>181</v>
      </c>
      <c r="U164" s="379" t="s">
        <v>3</v>
      </c>
      <c r="V164" s="379" t="s">
        <v>3</v>
      </c>
      <c r="W164" s="379" t="s">
        <v>3</v>
      </c>
      <c r="X164" s="379" t="s">
        <v>3</v>
      </c>
      <c r="Y164" s="379" t="s">
        <v>3</v>
      </c>
      <c r="Z164" s="379" t="s">
        <v>3</v>
      </c>
      <c r="AA164" s="379" t="s">
        <v>3</v>
      </c>
      <c r="AB164" s="379" t="s">
        <v>3</v>
      </c>
      <c r="AC164" s="379">
        <v>157</v>
      </c>
      <c r="AD164" s="379" t="s">
        <v>3</v>
      </c>
      <c r="AE164" s="379" t="s">
        <v>3</v>
      </c>
      <c r="AF164" s="379" t="s">
        <v>3</v>
      </c>
      <c r="AG164" s="379">
        <f t="shared" si="16"/>
        <v>184</v>
      </c>
      <c r="AH164" s="379"/>
      <c r="AI164" s="376" t="s">
        <v>1676</v>
      </c>
      <c r="AS164">
        <v>252704</v>
      </c>
      <c r="AW164">
        <v>11742</v>
      </c>
      <c r="AX164" s="379" t="s">
        <v>3</v>
      </c>
      <c r="AY164" s="379" t="s">
        <v>3</v>
      </c>
      <c r="AZ164" s="379" t="s">
        <v>3</v>
      </c>
      <c r="BA164" s="379" t="s">
        <v>3</v>
      </c>
      <c r="BB164" s="379" t="s">
        <v>3</v>
      </c>
      <c r="BC164" s="379" t="s">
        <v>3</v>
      </c>
      <c r="BD164" s="379" t="s">
        <v>3</v>
      </c>
      <c r="BE164" s="379" t="s">
        <v>3</v>
      </c>
      <c r="BF164" s="379" t="s">
        <v>3</v>
      </c>
      <c r="BG164" s="379">
        <v>166</v>
      </c>
      <c r="BH164" s="379" t="s">
        <v>3</v>
      </c>
      <c r="BI164" s="379" t="s">
        <v>3</v>
      </c>
      <c r="BJ164" s="379" t="s">
        <v>3</v>
      </c>
      <c r="BK164" s="379">
        <f t="shared" si="17"/>
        <v>179</v>
      </c>
      <c r="BL164" s="379"/>
      <c r="BM164" s="376" t="s">
        <v>1676</v>
      </c>
      <c r="BN164">
        <v>56750</v>
      </c>
      <c r="BW164">
        <v>843240</v>
      </c>
      <c r="CB164" s="379">
        <v>142</v>
      </c>
      <c r="CC164" s="379" t="s">
        <v>3</v>
      </c>
      <c r="CD164" s="379" t="s">
        <v>3</v>
      </c>
      <c r="CE164" s="379" t="s">
        <v>3</v>
      </c>
      <c r="CF164" s="379" t="s">
        <v>3</v>
      </c>
      <c r="CG164" s="379" t="s">
        <v>3</v>
      </c>
      <c r="CH164" s="379" t="s">
        <v>3</v>
      </c>
      <c r="CI164" s="379" t="s">
        <v>3</v>
      </c>
      <c r="CJ164" s="379" t="s">
        <v>3</v>
      </c>
      <c r="CK164" s="379">
        <v>100</v>
      </c>
      <c r="CL164" s="379" t="s">
        <v>3</v>
      </c>
      <c r="CM164" s="379" t="s">
        <v>3</v>
      </c>
      <c r="CN164" s="379" t="s">
        <v>3</v>
      </c>
      <c r="CO164" s="379" t="str">
        <f t="shared" si="18"/>
        <v/>
      </c>
      <c r="CQ164" s="376" t="s">
        <v>1676</v>
      </c>
      <c r="CR164" s="372">
        <v>210745</v>
      </c>
      <c r="CS164" s="372">
        <v>72465</v>
      </c>
      <c r="CT164" s="372"/>
      <c r="CU164" s="372">
        <v>8100</v>
      </c>
      <c r="CV164" s="372">
        <v>6784</v>
      </c>
      <c r="CW164" s="372">
        <v>1258443</v>
      </c>
      <c r="CX164" s="372">
        <v>1345</v>
      </c>
      <c r="CY164" s="372">
        <v>13581</v>
      </c>
      <c r="CZ164" s="372">
        <v>38629</v>
      </c>
      <c r="DA164" s="372"/>
      <c r="DB164" s="372">
        <v>3964</v>
      </c>
      <c r="DC164" s="372">
        <v>104009</v>
      </c>
      <c r="DD164" s="372">
        <v>651089</v>
      </c>
      <c r="DE164" s="372">
        <v>978359</v>
      </c>
      <c r="DF164" s="379">
        <v>181</v>
      </c>
      <c r="DG164" s="379">
        <v>196</v>
      </c>
      <c r="DH164" s="379" t="s">
        <v>3</v>
      </c>
      <c r="DI164" s="379">
        <v>211</v>
      </c>
      <c r="DJ164" s="379">
        <v>210</v>
      </c>
      <c r="DK164" s="379">
        <v>147</v>
      </c>
      <c r="DL164" s="379">
        <v>218</v>
      </c>
      <c r="DM164" s="379">
        <v>211</v>
      </c>
      <c r="DN164" s="379">
        <v>198</v>
      </c>
      <c r="DO164" s="379" t="s">
        <v>3</v>
      </c>
      <c r="DP164" s="379">
        <v>215</v>
      </c>
      <c r="DQ164" s="379">
        <v>194</v>
      </c>
      <c r="DR164" s="379">
        <v>169</v>
      </c>
      <c r="DS164" s="379">
        <f t="shared" si="19"/>
        <v>168</v>
      </c>
      <c r="DU164" s="376" t="s">
        <v>1676</v>
      </c>
      <c r="DV164" s="372">
        <v>267495</v>
      </c>
      <c r="DW164" s="372">
        <v>72465</v>
      </c>
      <c r="DX164" s="372">
        <v>0</v>
      </c>
      <c r="DY164" s="372">
        <v>8100</v>
      </c>
      <c r="DZ164" s="372">
        <v>6784</v>
      </c>
      <c r="EA164" s="372">
        <v>1258443</v>
      </c>
      <c r="EB164" s="372">
        <v>1345</v>
      </c>
      <c r="EC164" s="372">
        <v>13581</v>
      </c>
      <c r="ED164" s="372">
        <v>38629</v>
      </c>
      <c r="EE164" s="372">
        <v>1095944</v>
      </c>
      <c r="EF164" s="372">
        <v>3964</v>
      </c>
      <c r="EG164" s="372">
        <v>104009</v>
      </c>
      <c r="EH164" s="372">
        <v>651089</v>
      </c>
      <c r="EI164" s="372">
        <f t="shared" si="14"/>
        <v>990101</v>
      </c>
      <c r="EJ164" s="379">
        <v>197</v>
      </c>
      <c r="EK164" s="379">
        <v>209</v>
      </c>
      <c r="EL164" s="379">
        <v>223</v>
      </c>
      <c r="EM164" s="379">
        <v>217</v>
      </c>
      <c r="EN164" s="379">
        <v>216</v>
      </c>
      <c r="EO164" s="379">
        <v>172</v>
      </c>
      <c r="EP164" s="379">
        <v>222</v>
      </c>
      <c r="EQ164" s="379">
        <v>217</v>
      </c>
      <c r="ER164" s="379">
        <v>207</v>
      </c>
      <c r="ES164" s="379">
        <v>178</v>
      </c>
      <c r="ET164" s="379">
        <v>222</v>
      </c>
      <c r="EU164" s="379">
        <v>206</v>
      </c>
      <c r="EV164" s="379">
        <v>190</v>
      </c>
      <c r="EW164" s="379">
        <f t="shared" si="20"/>
        <v>186</v>
      </c>
    </row>
    <row r="165" spans="1:153" x14ac:dyDescent="0.3">
      <c r="A165" s="371" t="s">
        <v>2059</v>
      </c>
      <c r="B165" s="371" t="s">
        <v>690</v>
      </c>
      <c r="C165" s="371" t="s">
        <v>2060</v>
      </c>
      <c r="E165" s="376" t="str">
        <f t="shared" si="15"/>
        <v>كوبا Cuba</v>
      </c>
      <c r="F165" s="372">
        <v>13288763</v>
      </c>
      <c r="G165" s="372">
        <v>5295265</v>
      </c>
      <c r="H165" s="372">
        <v>971645</v>
      </c>
      <c r="I165" s="372">
        <v>5748116</v>
      </c>
      <c r="J165" s="372">
        <v>1492870</v>
      </c>
      <c r="K165" s="372">
        <v>3756198</v>
      </c>
      <c r="L165" s="372">
        <v>15454209</v>
      </c>
      <c r="M165" s="372">
        <v>35654071</v>
      </c>
      <c r="N165" s="372">
        <v>21542270</v>
      </c>
      <c r="O165" s="372">
        <v>31520585</v>
      </c>
      <c r="P165" s="372">
        <v>94378830</v>
      </c>
      <c r="Q165" s="372">
        <v>63743428</v>
      </c>
      <c r="R165" s="372">
        <v>32706730</v>
      </c>
      <c r="S165" s="372">
        <v>5650486</v>
      </c>
      <c r="T165" s="379">
        <v>112</v>
      </c>
      <c r="U165" s="379">
        <v>134</v>
      </c>
      <c r="V165" s="379">
        <v>156</v>
      </c>
      <c r="W165" s="379">
        <v>134</v>
      </c>
      <c r="X165" s="379">
        <v>152</v>
      </c>
      <c r="Y165" s="379">
        <v>140</v>
      </c>
      <c r="Z165" s="379">
        <v>120</v>
      </c>
      <c r="AA165" s="379">
        <v>93</v>
      </c>
      <c r="AB165" s="379">
        <v>107</v>
      </c>
      <c r="AC165" s="379">
        <v>110</v>
      </c>
      <c r="AD165" s="379">
        <v>94</v>
      </c>
      <c r="AE165" s="379">
        <v>98</v>
      </c>
      <c r="AF165" s="379">
        <v>109</v>
      </c>
      <c r="AG165" s="379">
        <f t="shared" si="16"/>
        <v>141</v>
      </c>
      <c r="AH165" s="379"/>
      <c r="AI165" s="376" t="s">
        <v>1618</v>
      </c>
      <c r="AJ165">
        <v>13114201</v>
      </c>
      <c r="AK165">
        <v>5132929</v>
      </c>
      <c r="AL165">
        <v>925376</v>
      </c>
      <c r="AM165">
        <v>5518126</v>
      </c>
      <c r="AN165">
        <v>1365744</v>
      </c>
      <c r="AO165">
        <v>3524752</v>
      </c>
      <c r="AP165">
        <v>15222414</v>
      </c>
      <c r="AQ165">
        <v>35453564</v>
      </c>
      <c r="AR165">
        <v>21522112</v>
      </c>
      <c r="AS165">
        <v>31487879</v>
      </c>
      <c r="AT165">
        <v>79861628</v>
      </c>
      <c r="AU165">
        <v>50725591</v>
      </c>
      <c r="AV165">
        <v>30151603</v>
      </c>
      <c r="AW165">
        <v>3724113</v>
      </c>
      <c r="AX165" s="379">
        <v>104</v>
      </c>
      <c r="AY165" s="379">
        <v>129</v>
      </c>
      <c r="AZ165" s="379">
        <v>155</v>
      </c>
      <c r="BA165" s="379">
        <v>127</v>
      </c>
      <c r="BB165" s="379">
        <v>146</v>
      </c>
      <c r="BC165" s="379">
        <v>137</v>
      </c>
      <c r="BD165" s="379">
        <v>116</v>
      </c>
      <c r="BE165" s="379">
        <v>90</v>
      </c>
      <c r="BF165" s="379">
        <v>99</v>
      </c>
      <c r="BG165" s="379">
        <v>108</v>
      </c>
      <c r="BH165" s="379">
        <v>94</v>
      </c>
      <c r="BI165" s="379">
        <v>98</v>
      </c>
      <c r="BJ165" s="379">
        <v>108</v>
      </c>
      <c r="BK165" s="379">
        <f t="shared" si="17"/>
        <v>143</v>
      </c>
      <c r="BL165" s="379"/>
      <c r="BM165" s="376" t="s">
        <v>1618</v>
      </c>
      <c r="BN165">
        <v>174562</v>
      </c>
      <c r="BO165">
        <v>162336</v>
      </c>
      <c r="BP165">
        <v>46269</v>
      </c>
      <c r="BQ165">
        <v>229990</v>
      </c>
      <c r="BR165">
        <v>127126</v>
      </c>
      <c r="BS165">
        <v>231446</v>
      </c>
      <c r="BT165">
        <v>231795</v>
      </c>
      <c r="BU165">
        <v>200507</v>
      </c>
      <c r="BV165">
        <v>20158</v>
      </c>
      <c r="BW165">
        <v>32706</v>
      </c>
      <c r="BX165">
        <v>14517202</v>
      </c>
      <c r="BY165">
        <v>13017837</v>
      </c>
      <c r="BZ165">
        <v>2555127</v>
      </c>
      <c r="CA165">
        <v>1926373</v>
      </c>
      <c r="CB165" s="379">
        <v>123</v>
      </c>
      <c r="CC165" s="379">
        <v>122</v>
      </c>
      <c r="CD165" s="379">
        <v>136</v>
      </c>
      <c r="CE165" s="379">
        <v>125</v>
      </c>
      <c r="CF165" s="379">
        <v>131</v>
      </c>
      <c r="CG165" s="379">
        <v>130</v>
      </c>
      <c r="CH165" s="379">
        <v>127</v>
      </c>
      <c r="CI165" s="379">
        <v>125</v>
      </c>
      <c r="CJ165" s="379">
        <v>131</v>
      </c>
      <c r="CK165" s="379">
        <v>137</v>
      </c>
      <c r="CL165" s="379">
        <v>60</v>
      </c>
      <c r="CM165" s="379">
        <v>58</v>
      </c>
      <c r="CN165" s="379">
        <v>92</v>
      </c>
      <c r="CO165" s="379">
        <f t="shared" si="18"/>
        <v>105</v>
      </c>
      <c r="CQ165" s="376" t="s">
        <v>1618</v>
      </c>
      <c r="CR165" s="372">
        <v>2508315</v>
      </c>
      <c r="CS165" s="372">
        <v>684094</v>
      </c>
      <c r="CT165" s="372">
        <v>5163084</v>
      </c>
      <c r="CU165" s="372">
        <v>7848094</v>
      </c>
      <c r="CV165" s="372">
        <v>8686565</v>
      </c>
      <c r="CW165" s="372">
        <v>8089348</v>
      </c>
      <c r="CX165" s="372">
        <v>5765542</v>
      </c>
      <c r="CY165" s="372">
        <v>1098341</v>
      </c>
      <c r="CZ165" s="372">
        <v>1756901</v>
      </c>
      <c r="DA165" s="372">
        <v>1678727</v>
      </c>
      <c r="DB165" s="372">
        <v>2259756</v>
      </c>
      <c r="DC165" s="372">
        <v>5189075</v>
      </c>
      <c r="DD165" s="372">
        <v>2353613</v>
      </c>
      <c r="DE165" s="372">
        <v>1371177</v>
      </c>
      <c r="DF165" s="379">
        <v>135</v>
      </c>
      <c r="DG165" s="379">
        <v>168</v>
      </c>
      <c r="DH165" s="379">
        <v>122</v>
      </c>
      <c r="DI165" s="379">
        <v>120</v>
      </c>
      <c r="DJ165" s="379">
        <v>122</v>
      </c>
      <c r="DK165" s="379">
        <v>118</v>
      </c>
      <c r="DL165" s="379">
        <v>125</v>
      </c>
      <c r="DM165" s="379">
        <v>156</v>
      </c>
      <c r="DN165" s="379">
        <v>143</v>
      </c>
      <c r="DO165" s="379">
        <v>148</v>
      </c>
      <c r="DP165" s="379">
        <v>144</v>
      </c>
      <c r="DQ165" s="379">
        <v>132</v>
      </c>
      <c r="DR165" s="379">
        <v>150</v>
      </c>
      <c r="DS165" s="379">
        <f t="shared" si="19"/>
        <v>159</v>
      </c>
      <c r="DU165" s="376" t="s">
        <v>1618</v>
      </c>
      <c r="DV165" s="372">
        <v>15797078</v>
      </c>
      <c r="DW165" s="372">
        <v>5979359</v>
      </c>
      <c r="DX165" s="372">
        <v>6134729</v>
      </c>
      <c r="DY165" s="372">
        <v>13596210</v>
      </c>
      <c r="DZ165" s="372">
        <v>10179435</v>
      </c>
      <c r="EA165" s="372">
        <v>11845546</v>
      </c>
      <c r="EB165" s="372">
        <v>21219751</v>
      </c>
      <c r="EC165" s="372">
        <v>36752412</v>
      </c>
      <c r="ED165" s="372">
        <v>23299171</v>
      </c>
      <c r="EE165" s="372">
        <v>33199312</v>
      </c>
      <c r="EF165" s="372">
        <v>96638586</v>
      </c>
      <c r="EG165" s="372">
        <v>68932503</v>
      </c>
      <c r="EH165" s="372">
        <v>35060343</v>
      </c>
      <c r="EI165" s="372">
        <f t="shared" si="14"/>
        <v>7021663</v>
      </c>
      <c r="EJ165" s="379">
        <v>131</v>
      </c>
      <c r="EK165" s="379">
        <v>155</v>
      </c>
      <c r="EL165" s="379">
        <v>155</v>
      </c>
      <c r="EM165" s="379">
        <v>138</v>
      </c>
      <c r="EN165" s="379">
        <v>145</v>
      </c>
      <c r="EO165" s="379">
        <v>139</v>
      </c>
      <c r="EP165" s="379">
        <v>137</v>
      </c>
      <c r="EQ165" s="379">
        <v>118</v>
      </c>
      <c r="ER165" s="379">
        <v>132</v>
      </c>
      <c r="ES165" s="379">
        <v>135</v>
      </c>
      <c r="ET165" s="379">
        <v>118</v>
      </c>
      <c r="EU165" s="379">
        <v>121</v>
      </c>
      <c r="EV165" s="379">
        <v>133</v>
      </c>
      <c r="EW165" s="379">
        <f t="shared" si="20"/>
        <v>159</v>
      </c>
    </row>
    <row r="166" spans="1:153" x14ac:dyDescent="0.3">
      <c r="A166" s="371" t="s">
        <v>2061</v>
      </c>
      <c r="B166" s="371" t="s">
        <v>704</v>
      </c>
      <c r="C166" s="371" t="s">
        <v>2062</v>
      </c>
      <c r="E166" s="376" t="str">
        <f t="shared" si="15"/>
        <v>هاييتي Haiti</v>
      </c>
      <c r="F166" s="372">
        <v>2082402</v>
      </c>
      <c r="G166" s="372">
        <v>6734967</v>
      </c>
      <c r="H166" s="372">
        <v>2055308</v>
      </c>
      <c r="I166" s="372">
        <v>13385583</v>
      </c>
      <c r="J166" s="372">
        <v>5776105</v>
      </c>
      <c r="K166" s="372">
        <v>8233435</v>
      </c>
      <c r="L166" s="372">
        <v>9008277</v>
      </c>
      <c r="M166" s="372">
        <v>5674466</v>
      </c>
      <c r="N166" s="372">
        <v>13441089</v>
      </c>
      <c r="O166" s="372">
        <v>7834399</v>
      </c>
      <c r="P166" s="372">
        <v>2001329</v>
      </c>
      <c r="Q166" s="372">
        <v>3791906</v>
      </c>
      <c r="R166" s="372">
        <v>1380142</v>
      </c>
      <c r="S166" s="372">
        <v>892103</v>
      </c>
      <c r="T166" s="379">
        <v>143</v>
      </c>
      <c r="U166" s="379">
        <v>129</v>
      </c>
      <c r="V166" s="379">
        <v>145</v>
      </c>
      <c r="W166" s="379">
        <v>121</v>
      </c>
      <c r="X166" s="379">
        <v>133</v>
      </c>
      <c r="Y166" s="379">
        <v>127</v>
      </c>
      <c r="Z166" s="379">
        <v>131</v>
      </c>
      <c r="AA166" s="379">
        <v>132</v>
      </c>
      <c r="AB166" s="379">
        <v>115</v>
      </c>
      <c r="AC166" s="379">
        <v>135</v>
      </c>
      <c r="AD166" s="379">
        <v>151</v>
      </c>
      <c r="AE166" s="379">
        <v>147</v>
      </c>
      <c r="AF166" s="379">
        <v>154</v>
      </c>
      <c r="AG166" s="379">
        <f t="shared" si="16"/>
        <v>164</v>
      </c>
      <c r="AH166" s="379"/>
      <c r="AI166" s="376" t="s">
        <v>1642</v>
      </c>
      <c r="AJ166">
        <v>2081927</v>
      </c>
      <c r="AK166">
        <v>6734967</v>
      </c>
      <c r="AL166">
        <v>1973707</v>
      </c>
      <c r="AM166">
        <v>13385583</v>
      </c>
      <c r="AN166">
        <v>5776105</v>
      </c>
      <c r="AO166">
        <v>8231935</v>
      </c>
      <c r="AP166">
        <v>9008277</v>
      </c>
      <c r="AQ166">
        <v>5674466</v>
      </c>
      <c r="AR166">
        <v>13440875</v>
      </c>
      <c r="AS166">
        <v>7834399</v>
      </c>
      <c r="AT166">
        <v>2001329</v>
      </c>
      <c r="AU166">
        <v>3791906</v>
      </c>
      <c r="AV166">
        <v>1380142</v>
      </c>
      <c r="AW166">
        <v>892103</v>
      </c>
      <c r="AX166" s="379">
        <v>140</v>
      </c>
      <c r="AY166" s="379">
        <v>124</v>
      </c>
      <c r="AZ166" s="379">
        <v>145</v>
      </c>
      <c r="BA166" s="379">
        <v>113</v>
      </c>
      <c r="BB166" s="379">
        <v>126</v>
      </c>
      <c r="BC166" s="379">
        <v>122</v>
      </c>
      <c r="BD166" s="379">
        <v>126</v>
      </c>
      <c r="BE166" s="379">
        <v>131</v>
      </c>
      <c r="BF166" s="379">
        <v>111</v>
      </c>
      <c r="BG166" s="379">
        <v>132</v>
      </c>
      <c r="BH166" s="379">
        <v>149</v>
      </c>
      <c r="BI166" s="379">
        <v>144</v>
      </c>
      <c r="BJ166" s="379">
        <v>152</v>
      </c>
      <c r="BK166" s="379">
        <f t="shared" si="17"/>
        <v>161</v>
      </c>
      <c r="BL166" s="379"/>
      <c r="BM166" s="376" t="s">
        <v>1642</v>
      </c>
      <c r="BN166">
        <v>475</v>
      </c>
      <c r="BP166">
        <v>81601</v>
      </c>
      <c r="BS166">
        <v>1500</v>
      </c>
      <c r="BV166">
        <v>214</v>
      </c>
      <c r="CB166" s="379">
        <v>165</v>
      </c>
      <c r="CC166" s="379" t="s">
        <v>3</v>
      </c>
      <c r="CD166" s="379">
        <v>132</v>
      </c>
      <c r="CE166" s="379" t="s">
        <v>3</v>
      </c>
      <c r="CF166" s="379" t="s">
        <v>3</v>
      </c>
      <c r="CG166" s="379">
        <v>163</v>
      </c>
      <c r="CH166" s="379" t="s">
        <v>3</v>
      </c>
      <c r="CI166" s="379" t="s">
        <v>3</v>
      </c>
      <c r="CJ166" s="379">
        <v>149</v>
      </c>
      <c r="CK166" s="379" t="s">
        <v>3</v>
      </c>
      <c r="CL166" s="379" t="s">
        <v>3</v>
      </c>
      <c r="CM166" s="379" t="s">
        <v>3</v>
      </c>
      <c r="CN166" s="379" t="s">
        <v>3</v>
      </c>
      <c r="CO166" s="379" t="str">
        <f t="shared" si="18"/>
        <v/>
      </c>
      <c r="CQ166" s="376" t="s">
        <v>1642</v>
      </c>
      <c r="CR166" s="372">
        <v>1069611</v>
      </c>
      <c r="CS166" s="372">
        <v>3469301</v>
      </c>
      <c r="CT166" s="372">
        <v>4372467</v>
      </c>
      <c r="CU166" s="372">
        <v>2850677</v>
      </c>
      <c r="CV166" s="372">
        <v>2896889</v>
      </c>
      <c r="CW166" s="372">
        <v>1722374</v>
      </c>
      <c r="CX166" s="372">
        <v>1343530</v>
      </c>
      <c r="CY166" s="372">
        <v>1193251</v>
      </c>
      <c r="CZ166" s="372">
        <v>681247</v>
      </c>
      <c r="DA166" s="372">
        <v>725694</v>
      </c>
      <c r="DB166" s="372">
        <v>330712</v>
      </c>
      <c r="DC166" s="372">
        <v>660762</v>
      </c>
      <c r="DD166" s="372">
        <v>470947</v>
      </c>
      <c r="DE166" s="372">
        <v>2322383</v>
      </c>
      <c r="DF166" s="379">
        <v>155</v>
      </c>
      <c r="DG166" s="379">
        <v>131</v>
      </c>
      <c r="DH166" s="379">
        <v>126</v>
      </c>
      <c r="DI166" s="379">
        <v>139</v>
      </c>
      <c r="DJ166" s="379">
        <v>138</v>
      </c>
      <c r="DK166" s="379">
        <v>141</v>
      </c>
      <c r="DL166" s="379">
        <v>154</v>
      </c>
      <c r="DM166" s="379">
        <v>155</v>
      </c>
      <c r="DN166" s="379">
        <v>158</v>
      </c>
      <c r="DO166" s="379">
        <v>159</v>
      </c>
      <c r="DP166" s="379">
        <v>162</v>
      </c>
      <c r="DQ166" s="379">
        <v>167</v>
      </c>
      <c r="DR166" s="379">
        <v>176</v>
      </c>
      <c r="DS166" s="379">
        <f t="shared" si="19"/>
        <v>151</v>
      </c>
      <c r="DU166" s="376" t="s">
        <v>1642</v>
      </c>
      <c r="DV166" s="372">
        <v>3152013</v>
      </c>
      <c r="DW166" s="372">
        <v>10204268</v>
      </c>
      <c r="DX166" s="372">
        <v>6427775</v>
      </c>
      <c r="DY166" s="372">
        <v>16236260</v>
      </c>
      <c r="DZ166" s="372">
        <v>8672994</v>
      </c>
      <c r="EA166" s="372">
        <v>9955809</v>
      </c>
      <c r="EB166" s="372">
        <v>10351807</v>
      </c>
      <c r="EC166" s="372">
        <v>6867717</v>
      </c>
      <c r="ED166" s="372">
        <v>14122336</v>
      </c>
      <c r="EE166" s="372">
        <v>8560093</v>
      </c>
      <c r="EF166" s="372">
        <v>2332041</v>
      </c>
      <c r="EG166" s="372">
        <v>4452668</v>
      </c>
      <c r="EH166" s="372">
        <v>1851089</v>
      </c>
      <c r="EI166" s="372">
        <f t="shared" si="14"/>
        <v>3214486</v>
      </c>
      <c r="EJ166" s="379">
        <v>166</v>
      </c>
      <c r="EK166" s="379">
        <v>148</v>
      </c>
      <c r="EL166" s="379">
        <v>154</v>
      </c>
      <c r="EM166" s="379">
        <v>135</v>
      </c>
      <c r="EN166" s="379">
        <v>151</v>
      </c>
      <c r="EO166" s="379">
        <v>144</v>
      </c>
      <c r="EP166" s="379">
        <v>146</v>
      </c>
      <c r="EQ166" s="379">
        <v>153</v>
      </c>
      <c r="ER166" s="379">
        <v>140</v>
      </c>
      <c r="ES166" s="379">
        <v>155</v>
      </c>
      <c r="ET166" s="379">
        <v>169</v>
      </c>
      <c r="EU166" s="379">
        <v>161</v>
      </c>
      <c r="EV166" s="379">
        <v>174</v>
      </c>
      <c r="EW166" s="379">
        <f t="shared" si="20"/>
        <v>175</v>
      </c>
    </row>
    <row r="167" spans="1:153" x14ac:dyDescent="0.3">
      <c r="A167" s="371" t="s">
        <v>2063</v>
      </c>
      <c r="B167" s="371" t="s">
        <v>66</v>
      </c>
      <c r="C167" s="371" t="s">
        <v>2064</v>
      </c>
      <c r="E167" s="376" t="str">
        <f t="shared" si="15"/>
        <v>جمهورية الدومينيكان Dominican Republic</v>
      </c>
      <c r="F167" s="372">
        <v>1433952</v>
      </c>
      <c r="G167" s="372">
        <v>4215425</v>
      </c>
      <c r="H167" s="372">
        <v>13056208</v>
      </c>
      <c r="I167" s="372">
        <v>21584823</v>
      </c>
      <c r="J167" s="372">
        <v>25080781</v>
      </c>
      <c r="K167" s="372">
        <v>26576307</v>
      </c>
      <c r="L167" s="372">
        <v>49211180</v>
      </c>
      <c r="M167" s="372">
        <v>26768403</v>
      </c>
      <c r="N167" s="372">
        <v>47822721</v>
      </c>
      <c r="O167" s="372">
        <v>175061302</v>
      </c>
      <c r="P167" s="372">
        <v>70780884</v>
      </c>
      <c r="Q167" s="372">
        <v>38696119</v>
      </c>
      <c r="R167" s="372">
        <v>57016382</v>
      </c>
      <c r="S167" s="372">
        <v>331263546</v>
      </c>
      <c r="T167" s="379">
        <v>145</v>
      </c>
      <c r="U167" s="379">
        <v>138</v>
      </c>
      <c r="V167" s="379">
        <v>118</v>
      </c>
      <c r="W167" s="379">
        <v>108</v>
      </c>
      <c r="X167" s="379">
        <v>100</v>
      </c>
      <c r="Y167" s="379">
        <v>106</v>
      </c>
      <c r="Z167" s="379">
        <v>94</v>
      </c>
      <c r="AA167" s="379">
        <v>101</v>
      </c>
      <c r="AB167" s="379">
        <v>93</v>
      </c>
      <c r="AC167" s="379">
        <v>79</v>
      </c>
      <c r="AD167" s="379">
        <v>98</v>
      </c>
      <c r="AE167" s="379">
        <v>107</v>
      </c>
      <c r="AF167" s="379">
        <v>99</v>
      </c>
      <c r="AG167" s="379">
        <f t="shared" si="16"/>
        <v>72</v>
      </c>
      <c r="AH167" s="379"/>
      <c r="AI167" s="376" t="s">
        <v>1588</v>
      </c>
      <c r="AJ167">
        <v>1433952</v>
      </c>
      <c r="AK167">
        <v>4215425</v>
      </c>
      <c r="AL167">
        <v>13056208</v>
      </c>
      <c r="AM167">
        <v>21584823</v>
      </c>
      <c r="AN167">
        <v>25080781</v>
      </c>
      <c r="AO167">
        <v>26576307</v>
      </c>
      <c r="AP167">
        <v>49211180</v>
      </c>
      <c r="AQ167">
        <v>26768403</v>
      </c>
      <c r="AR167">
        <v>47822721</v>
      </c>
      <c r="AS167">
        <v>175061302</v>
      </c>
      <c r="AT167">
        <v>70780884</v>
      </c>
      <c r="AU167">
        <v>38696119</v>
      </c>
      <c r="AV167">
        <v>57015273</v>
      </c>
      <c r="AW167">
        <v>331254052</v>
      </c>
      <c r="AX167" s="379">
        <v>146</v>
      </c>
      <c r="AY167" s="379">
        <v>133</v>
      </c>
      <c r="AZ167" s="379">
        <v>111</v>
      </c>
      <c r="BA167" s="379">
        <v>102</v>
      </c>
      <c r="BB167" s="379">
        <v>95</v>
      </c>
      <c r="BC167" s="379">
        <v>103</v>
      </c>
      <c r="BD167" s="379">
        <v>91</v>
      </c>
      <c r="BE167" s="379">
        <v>96</v>
      </c>
      <c r="BF167" s="379">
        <v>89</v>
      </c>
      <c r="BG167" s="379">
        <v>77</v>
      </c>
      <c r="BH167" s="379">
        <v>96</v>
      </c>
      <c r="BI167" s="379">
        <v>103</v>
      </c>
      <c r="BJ167" s="379">
        <v>96</v>
      </c>
      <c r="BK167" s="379">
        <f t="shared" si="17"/>
        <v>70</v>
      </c>
      <c r="BL167" s="379"/>
      <c r="BM167" s="376" t="s">
        <v>1588</v>
      </c>
      <c r="BZ167">
        <v>1109</v>
      </c>
      <c r="CA167">
        <v>9494</v>
      </c>
      <c r="CB167" s="379" t="s">
        <v>3</v>
      </c>
      <c r="CC167" s="379" t="s">
        <v>3</v>
      </c>
      <c r="CD167" s="379" t="s">
        <v>3</v>
      </c>
      <c r="CE167" s="379" t="s">
        <v>3</v>
      </c>
      <c r="CF167" s="379" t="s">
        <v>3</v>
      </c>
      <c r="CG167" s="379" t="s">
        <v>3</v>
      </c>
      <c r="CH167" s="379" t="s">
        <v>3</v>
      </c>
      <c r="CI167" s="379" t="s">
        <v>3</v>
      </c>
      <c r="CJ167" s="379" t="s">
        <v>3</v>
      </c>
      <c r="CK167" s="379" t="s">
        <v>3</v>
      </c>
      <c r="CL167" s="379" t="s">
        <v>3</v>
      </c>
      <c r="CM167" s="379" t="s">
        <v>3</v>
      </c>
      <c r="CN167" s="379">
        <v>164</v>
      </c>
      <c r="CO167" s="379">
        <f t="shared" si="18"/>
        <v>154</v>
      </c>
      <c r="CQ167" s="376" t="s">
        <v>1588</v>
      </c>
      <c r="CR167" s="372">
        <v>11188583</v>
      </c>
      <c r="CS167" s="372">
        <v>20544870</v>
      </c>
      <c r="CT167" s="372">
        <v>13229883</v>
      </c>
      <c r="CU167" s="372">
        <v>16961354</v>
      </c>
      <c r="CV167" s="372">
        <v>16266187</v>
      </c>
      <c r="CW167" s="372">
        <v>16708794</v>
      </c>
      <c r="CX167" s="372">
        <v>18372237</v>
      </c>
      <c r="CY167" s="372">
        <v>11693867</v>
      </c>
      <c r="CZ167" s="372">
        <v>30276918</v>
      </c>
      <c r="DA167" s="372">
        <v>43584124</v>
      </c>
      <c r="DB167" s="372">
        <v>53130792</v>
      </c>
      <c r="DC167" s="372">
        <v>78632801</v>
      </c>
      <c r="DD167" s="372">
        <v>80231633</v>
      </c>
      <c r="DE167" s="372">
        <v>81301422</v>
      </c>
      <c r="DF167" s="379">
        <v>115</v>
      </c>
      <c r="DG167" s="379">
        <v>108</v>
      </c>
      <c r="DH167" s="379">
        <v>110</v>
      </c>
      <c r="DI167" s="379">
        <v>108</v>
      </c>
      <c r="DJ167" s="379">
        <v>107</v>
      </c>
      <c r="DK167" s="379">
        <v>107</v>
      </c>
      <c r="DL167" s="379">
        <v>111</v>
      </c>
      <c r="DM167" s="379">
        <v>114</v>
      </c>
      <c r="DN167" s="379">
        <v>103</v>
      </c>
      <c r="DO167" s="379">
        <v>105</v>
      </c>
      <c r="DP167" s="379">
        <v>103</v>
      </c>
      <c r="DQ167" s="379">
        <v>96</v>
      </c>
      <c r="DR167" s="379">
        <v>100</v>
      </c>
      <c r="DS167" s="379">
        <f t="shared" si="19"/>
        <v>99</v>
      </c>
      <c r="DU167" s="376" t="s">
        <v>1588</v>
      </c>
      <c r="DV167" s="372">
        <v>12622535</v>
      </c>
      <c r="DW167" s="372">
        <v>24760295</v>
      </c>
      <c r="DX167" s="372">
        <v>26286091</v>
      </c>
      <c r="DY167" s="372">
        <v>38546177</v>
      </c>
      <c r="DZ167" s="372">
        <v>41346968</v>
      </c>
      <c r="EA167" s="372">
        <v>43285101</v>
      </c>
      <c r="EB167" s="372">
        <v>67583417</v>
      </c>
      <c r="EC167" s="372">
        <v>38462270</v>
      </c>
      <c r="ED167" s="372">
        <v>78099639</v>
      </c>
      <c r="EE167" s="372">
        <v>218645426</v>
      </c>
      <c r="EF167" s="372">
        <v>123911676</v>
      </c>
      <c r="EG167" s="372">
        <v>117328920</v>
      </c>
      <c r="EH167" s="372">
        <v>137248015</v>
      </c>
      <c r="EI167" s="372">
        <f t="shared" si="14"/>
        <v>412564968</v>
      </c>
      <c r="EJ167" s="379">
        <v>141</v>
      </c>
      <c r="EK167" s="379">
        <v>126</v>
      </c>
      <c r="EL167" s="379">
        <v>125</v>
      </c>
      <c r="EM167" s="379">
        <v>118</v>
      </c>
      <c r="EN167" s="379">
        <v>116</v>
      </c>
      <c r="EO167" s="379">
        <v>120</v>
      </c>
      <c r="EP167" s="379">
        <v>111</v>
      </c>
      <c r="EQ167" s="379">
        <v>116</v>
      </c>
      <c r="ER167" s="379">
        <v>114</v>
      </c>
      <c r="ES167" s="379">
        <v>98</v>
      </c>
      <c r="ET167" s="379">
        <v>115</v>
      </c>
      <c r="EU167" s="379">
        <v>110</v>
      </c>
      <c r="EV167" s="379">
        <v>114</v>
      </c>
      <c r="EW167" s="379">
        <f t="shared" si="20"/>
        <v>92</v>
      </c>
    </row>
    <row r="168" spans="1:153" x14ac:dyDescent="0.3">
      <c r="A168" s="371" t="s">
        <v>2065</v>
      </c>
      <c r="B168" s="371" t="s">
        <v>61</v>
      </c>
      <c r="C168" s="371" t="s">
        <v>2066</v>
      </c>
      <c r="E168" s="376" t="str">
        <f t="shared" si="15"/>
        <v>جواتيمالا Guatemala</v>
      </c>
      <c r="F168" s="372">
        <v>73724622</v>
      </c>
      <c r="G168" s="372">
        <v>98947433</v>
      </c>
      <c r="H168" s="372">
        <v>188225498</v>
      </c>
      <c r="I168" s="372">
        <v>164780348</v>
      </c>
      <c r="J168" s="372">
        <v>128910447</v>
      </c>
      <c r="K168" s="372">
        <v>144278490</v>
      </c>
      <c r="L168" s="372">
        <v>223881936</v>
      </c>
      <c r="M168" s="372">
        <v>131779689</v>
      </c>
      <c r="N168" s="372">
        <v>112927211</v>
      </c>
      <c r="O168" s="372">
        <v>302302748</v>
      </c>
      <c r="P168" s="372">
        <v>149641546</v>
      </c>
      <c r="Q168" s="372">
        <v>79449973</v>
      </c>
      <c r="R168" s="372">
        <v>78235588</v>
      </c>
      <c r="S168" s="372">
        <v>59723086</v>
      </c>
      <c r="T168" s="379">
        <v>80</v>
      </c>
      <c r="U168" s="379">
        <v>80</v>
      </c>
      <c r="V168" s="379">
        <v>68</v>
      </c>
      <c r="W168" s="379">
        <v>71</v>
      </c>
      <c r="X168" s="379">
        <v>74</v>
      </c>
      <c r="Y168" s="379">
        <v>73</v>
      </c>
      <c r="Z168" s="379">
        <v>66</v>
      </c>
      <c r="AA168" s="379">
        <v>73</v>
      </c>
      <c r="AB168" s="379">
        <v>73</v>
      </c>
      <c r="AC168" s="379">
        <v>68</v>
      </c>
      <c r="AD168" s="379">
        <v>86</v>
      </c>
      <c r="AE168" s="379">
        <v>91</v>
      </c>
      <c r="AF168" s="379">
        <v>97</v>
      </c>
      <c r="AG168" s="379">
        <f t="shared" si="16"/>
        <v>99</v>
      </c>
      <c r="AH168" s="379"/>
      <c r="AI168" s="376" t="s">
        <v>1593</v>
      </c>
      <c r="AJ168">
        <v>73602222</v>
      </c>
      <c r="AK168">
        <v>98947433</v>
      </c>
      <c r="AL168">
        <v>183214860</v>
      </c>
      <c r="AM168">
        <v>164780348</v>
      </c>
      <c r="AN168">
        <v>128586747</v>
      </c>
      <c r="AO168">
        <v>144185490</v>
      </c>
      <c r="AP168">
        <v>223846936</v>
      </c>
      <c r="AQ168">
        <v>124167046</v>
      </c>
      <c r="AR168">
        <v>112927211</v>
      </c>
      <c r="AS168">
        <v>302302748</v>
      </c>
      <c r="AT168">
        <v>149635546</v>
      </c>
      <c r="AU168">
        <v>79444898</v>
      </c>
      <c r="AV168">
        <v>78235588</v>
      </c>
      <c r="AW168">
        <v>58997768</v>
      </c>
      <c r="AX168" s="379">
        <v>76</v>
      </c>
      <c r="AY168" s="379">
        <v>77</v>
      </c>
      <c r="AZ168" s="379">
        <v>66</v>
      </c>
      <c r="BA168" s="379">
        <v>68</v>
      </c>
      <c r="BB168" s="379">
        <v>74</v>
      </c>
      <c r="BC168" s="379">
        <v>72</v>
      </c>
      <c r="BD168" s="379">
        <v>65</v>
      </c>
      <c r="BE168" s="379">
        <v>73</v>
      </c>
      <c r="BF168" s="379">
        <v>70</v>
      </c>
      <c r="BG168" s="379">
        <v>65</v>
      </c>
      <c r="BH168" s="379">
        <v>83</v>
      </c>
      <c r="BI168" s="379">
        <v>87</v>
      </c>
      <c r="BJ168" s="379">
        <v>92</v>
      </c>
      <c r="BK168" s="379">
        <f t="shared" si="17"/>
        <v>96</v>
      </c>
      <c r="BL168" s="379"/>
      <c r="BM168" s="376" t="s">
        <v>1593</v>
      </c>
      <c r="BN168">
        <v>122400</v>
      </c>
      <c r="BP168">
        <v>5010638</v>
      </c>
      <c r="BR168">
        <v>323700</v>
      </c>
      <c r="BS168">
        <v>93000</v>
      </c>
      <c r="BT168">
        <v>35000</v>
      </c>
      <c r="BU168">
        <v>7612643</v>
      </c>
      <c r="BX168">
        <v>6000</v>
      </c>
      <c r="BY168">
        <v>5075</v>
      </c>
      <c r="CA168">
        <v>725318</v>
      </c>
      <c r="CB168" s="379">
        <v>132</v>
      </c>
      <c r="CC168" s="379" t="s">
        <v>3</v>
      </c>
      <c r="CD168" s="379">
        <v>76</v>
      </c>
      <c r="CE168" s="379" t="s">
        <v>3</v>
      </c>
      <c r="CF168" s="379">
        <v>117</v>
      </c>
      <c r="CG168" s="379">
        <v>140</v>
      </c>
      <c r="CH168" s="379">
        <v>145</v>
      </c>
      <c r="CI168" s="379">
        <v>68</v>
      </c>
      <c r="CJ168" s="379" t="s">
        <v>3</v>
      </c>
      <c r="CK168" s="379" t="s">
        <v>3</v>
      </c>
      <c r="CL168" s="379">
        <v>149</v>
      </c>
      <c r="CM168" s="379">
        <v>153</v>
      </c>
      <c r="CN168" s="379" t="s">
        <v>3</v>
      </c>
      <c r="CO168" s="379">
        <f t="shared" si="18"/>
        <v>121</v>
      </c>
      <c r="CQ168" s="376" t="s">
        <v>1593</v>
      </c>
      <c r="CR168" s="372">
        <v>326729439</v>
      </c>
      <c r="CS168" s="372">
        <v>354530603</v>
      </c>
      <c r="CT168" s="372">
        <v>297013806</v>
      </c>
      <c r="CU168" s="372">
        <v>316869012</v>
      </c>
      <c r="CV168" s="372">
        <v>294207887</v>
      </c>
      <c r="CW168" s="372">
        <v>453873146</v>
      </c>
      <c r="CX168" s="372">
        <v>453590476</v>
      </c>
      <c r="CY168" s="372">
        <v>707950529</v>
      </c>
      <c r="CZ168" s="372">
        <v>1160747956</v>
      </c>
      <c r="DA168" s="372">
        <v>707519964</v>
      </c>
      <c r="DB168" s="372">
        <v>516481750</v>
      </c>
      <c r="DC168" s="372">
        <v>445256241</v>
      </c>
      <c r="DD168" s="372">
        <v>736384016</v>
      </c>
      <c r="DE168" s="372">
        <v>686213820</v>
      </c>
      <c r="DF168" s="379">
        <v>67</v>
      </c>
      <c r="DG168" s="379">
        <v>67</v>
      </c>
      <c r="DH168" s="379">
        <v>69</v>
      </c>
      <c r="DI168" s="379">
        <v>69</v>
      </c>
      <c r="DJ168" s="379">
        <v>69</v>
      </c>
      <c r="DK168" s="379">
        <v>64</v>
      </c>
      <c r="DL168" s="379">
        <v>65</v>
      </c>
      <c r="DM168" s="379">
        <v>59</v>
      </c>
      <c r="DN168" s="379">
        <v>50</v>
      </c>
      <c r="DO168" s="379">
        <v>57</v>
      </c>
      <c r="DP168" s="379">
        <v>67</v>
      </c>
      <c r="DQ168" s="379">
        <v>69</v>
      </c>
      <c r="DR168" s="379">
        <v>62</v>
      </c>
      <c r="DS168" s="379">
        <f t="shared" si="19"/>
        <v>64</v>
      </c>
      <c r="DU168" s="376" t="s">
        <v>1593</v>
      </c>
      <c r="DV168" s="372">
        <v>400454061</v>
      </c>
      <c r="DW168" s="372">
        <v>453478036</v>
      </c>
      <c r="DX168" s="372">
        <v>485239304</v>
      </c>
      <c r="DY168" s="372">
        <v>481649360</v>
      </c>
      <c r="DZ168" s="372">
        <v>423118334</v>
      </c>
      <c r="EA168" s="372">
        <v>598151636</v>
      </c>
      <c r="EB168" s="372">
        <v>677472412</v>
      </c>
      <c r="EC168" s="372">
        <v>839730218</v>
      </c>
      <c r="ED168" s="372">
        <v>1273675167</v>
      </c>
      <c r="EE168" s="372">
        <v>1009822712</v>
      </c>
      <c r="EF168" s="372">
        <v>666123296</v>
      </c>
      <c r="EG168" s="372">
        <v>524706214</v>
      </c>
      <c r="EH168" s="372">
        <v>814619604</v>
      </c>
      <c r="EI168" s="372">
        <f t="shared" si="14"/>
        <v>745936906</v>
      </c>
      <c r="EJ168" s="379">
        <v>81</v>
      </c>
      <c r="EK168" s="379">
        <v>81</v>
      </c>
      <c r="EL168" s="379">
        <v>80</v>
      </c>
      <c r="EM168" s="379">
        <v>81</v>
      </c>
      <c r="EN168" s="379">
        <v>83</v>
      </c>
      <c r="EO168" s="379">
        <v>72</v>
      </c>
      <c r="EP168" s="379">
        <v>73</v>
      </c>
      <c r="EQ168" s="379">
        <v>72</v>
      </c>
      <c r="ER168" s="379">
        <v>63</v>
      </c>
      <c r="ES168" s="379">
        <v>71</v>
      </c>
      <c r="ET168" s="379">
        <v>84</v>
      </c>
      <c r="EU168" s="379">
        <v>88</v>
      </c>
      <c r="EV168" s="379">
        <v>79</v>
      </c>
      <c r="EW168" s="379">
        <f t="shared" si="20"/>
        <v>84</v>
      </c>
    </row>
    <row r="169" spans="1:153" x14ac:dyDescent="0.3">
      <c r="A169" s="371" t="s">
        <v>2067</v>
      </c>
      <c r="B169" s="371" t="s">
        <v>73</v>
      </c>
      <c r="C169" s="371" t="s">
        <v>2068</v>
      </c>
      <c r="E169" s="376" t="str">
        <f t="shared" si="15"/>
        <v>السلفادور El Salvador</v>
      </c>
      <c r="F169" s="372">
        <v>2604252</v>
      </c>
      <c r="G169" s="372">
        <v>22639875</v>
      </c>
      <c r="H169" s="372">
        <v>37086835</v>
      </c>
      <c r="I169" s="372">
        <v>25091876</v>
      </c>
      <c r="J169" s="372">
        <v>13400383</v>
      </c>
      <c r="K169" s="372">
        <v>46948793</v>
      </c>
      <c r="L169" s="372">
        <v>57733459</v>
      </c>
      <c r="M169" s="372">
        <v>20171320</v>
      </c>
      <c r="N169" s="372">
        <v>24392704</v>
      </c>
      <c r="O169" s="372">
        <v>117019916</v>
      </c>
      <c r="P169" s="372">
        <v>52511681</v>
      </c>
      <c r="Q169" s="372">
        <v>26937710</v>
      </c>
      <c r="R169" s="372">
        <v>32723528</v>
      </c>
      <c r="S169" s="372">
        <v>36960791</v>
      </c>
      <c r="T169" s="379">
        <v>141</v>
      </c>
      <c r="U169" s="379">
        <v>102</v>
      </c>
      <c r="V169" s="379">
        <v>99</v>
      </c>
      <c r="W169" s="379">
        <v>103</v>
      </c>
      <c r="X169" s="379">
        <v>111</v>
      </c>
      <c r="Y169" s="379">
        <v>97</v>
      </c>
      <c r="Z169" s="379">
        <v>90</v>
      </c>
      <c r="AA169" s="379">
        <v>105</v>
      </c>
      <c r="AB169" s="379">
        <v>103</v>
      </c>
      <c r="AC169" s="379">
        <v>85</v>
      </c>
      <c r="AD169" s="379">
        <v>106</v>
      </c>
      <c r="AE169" s="379">
        <v>114</v>
      </c>
      <c r="AF169" s="379">
        <v>108</v>
      </c>
      <c r="AG169" s="379">
        <f t="shared" si="16"/>
        <v>109</v>
      </c>
      <c r="AH169" s="379"/>
      <c r="AI169" s="376" t="s">
        <v>1551</v>
      </c>
      <c r="AJ169">
        <v>2604252</v>
      </c>
      <c r="AK169">
        <v>22639875</v>
      </c>
      <c r="AL169">
        <v>37086835</v>
      </c>
      <c r="AM169">
        <v>25091876</v>
      </c>
      <c r="AN169">
        <v>13400383</v>
      </c>
      <c r="AO169">
        <v>46948078</v>
      </c>
      <c r="AP169">
        <v>57684161</v>
      </c>
      <c r="AQ169">
        <v>20171320</v>
      </c>
      <c r="AR169">
        <v>24352704</v>
      </c>
      <c r="AS169">
        <v>116952355</v>
      </c>
      <c r="AT169">
        <v>52511681</v>
      </c>
      <c r="AU169">
        <v>26927610</v>
      </c>
      <c r="AV169">
        <v>32723528</v>
      </c>
      <c r="AW169">
        <v>36955791</v>
      </c>
      <c r="AX169" s="379">
        <v>136</v>
      </c>
      <c r="AY169" s="379">
        <v>97</v>
      </c>
      <c r="AZ169" s="379">
        <v>96</v>
      </c>
      <c r="BA169" s="379">
        <v>98</v>
      </c>
      <c r="BB169" s="379">
        <v>107</v>
      </c>
      <c r="BC169" s="379">
        <v>93</v>
      </c>
      <c r="BD169" s="379">
        <v>88</v>
      </c>
      <c r="BE169" s="379">
        <v>100</v>
      </c>
      <c r="BF169" s="379">
        <v>98</v>
      </c>
      <c r="BG169" s="379">
        <v>84</v>
      </c>
      <c r="BH169" s="379">
        <v>102</v>
      </c>
      <c r="BI169" s="379">
        <v>109</v>
      </c>
      <c r="BJ169" s="379">
        <v>105</v>
      </c>
      <c r="BK169" s="379">
        <f t="shared" si="17"/>
        <v>102</v>
      </c>
      <c r="BL169" s="379"/>
      <c r="BM169" s="376" t="s">
        <v>1551</v>
      </c>
      <c r="BS169">
        <v>715</v>
      </c>
      <c r="BT169">
        <v>49298</v>
      </c>
      <c r="BV169">
        <v>40000</v>
      </c>
      <c r="BW169">
        <v>67561</v>
      </c>
      <c r="BY169">
        <v>10100</v>
      </c>
      <c r="CA169">
        <v>5000</v>
      </c>
      <c r="CB169" s="379" t="s">
        <v>3</v>
      </c>
      <c r="CC169" s="379" t="s">
        <v>3</v>
      </c>
      <c r="CD169" s="379" t="s">
        <v>3</v>
      </c>
      <c r="CE169" s="379" t="s">
        <v>3</v>
      </c>
      <c r="CF169" s="379" t="s">
        <v>3</v>
      </c>
      <c r="CG169" s="379">
        <v>166</v>
      </c>
      <c r="CH169" s="379">
        <v>143</v>
      </c>
      <c r="CI169" s="379" t="s">
        <v>3</v>
      </c>
      <c r="CJ169" s="379">
        <v>128</v>
      </c>
      <c r="CK169" s="379">
        <v>136</v>
      </c>
      <c r="CL169" s="379" t="s">
        <v>3</v>
      </c>
      <c r="CM169" s="379">
        <v>148</v>
      </c>
      <c r="CN169" s="379" t="s">
        <v>3</v>
      </c>
      <c r="CO169" s="379">
        <f t="shared" si="18"/>
        <v>160</v>
      </c>
      <c r="CQ169" s="376" t="s">
        <v>1551</v>
      </c>
      <c r="CR169" s="372">
        <v>1244397</v>
      </c>
      <c r="CS169" s="372">
        <v>2009769</v>
      </c>
      <c r="CT169" s="372">
        <v>2730832</v>
      </c>
      <c r="CU169" s="372">
        <v>2952749</v>
      </c>
      <c r="CV169" s="372">
        <v>3879970</v>
      </c>
      <c r="CW169" s="372">
        <v>5540060</v>
      </c>
      <c r="CX169" s="372">
        <v>5301152</v>
      </c>
      <c r="CY169" s="372">
        <v>10576314</v>
      </c>
      <c r="CZ169" s="372">
        <v>19724147</v>
      </c>
      <c r="DA169" s="372">
        <v>23431703</v>
      </c>
      <c r="DB169" s="372">
        <v>27442622</v>
      </c>
      <c r="DC169" s="372">
        <v>26824954</v>
      </c>
      <c r="DD169" s="372">
        <v>29343954</v>
      </c>
      <c r="DE169" s="372">
        <v>36017979</v>
      </c>
      <c r="DF169" s="379">
        <v>151</v>
      </c>
      <c r="DG169" s="379">
        <v>144</v>
      </c>
      <c r="DH169" s="379">
        <v>137</v>
      </c>
      <c r="DI169" s="379">
        <v>137</v>
      </c>
      <c r="DJ169" s="379">
        <v>134</v>
      </c>
      <c r="DK169" s="379">
        <v>124</v>
      </c>
      <c r="DL169" s="379">
        <v>127</v>
      </c>
      <c r="DM169" s="379">
        <v>116</v>
      </c>
      <c r="DN169" s="379">
        <v>110</v>
      </c>
      <c r="DO169" s="379">
        <v>108</v>
      </c>
      <c r="DP169" s="379">
        <v>107</v>
      </c>
      <c r="DQ169" s="379">
        <v>107</v>
      </c>
      <c r="DR169" s="379">
        <v>114</v>
      </c>
      <c r="DS169" s="379">
        <f t="shared" si="19"/>
        <v>104</v>
      </c>
      <c r="DU169" s="376" t="s">
        <v>1551</v>
      </c>
      <c r="DV169" s="372">
        <v>3848649</v>
      </c>
      <c r="DW169" s="372">
        <v>24649644</v>
      </c>
      <c r="DX169" s="372">
        <v>39817667</v>
      </c>
      <c r="DY169" s="372">
        <v>28044625</v>
      </c>
      <c r="DZ169" s="372">
        <v>17280353</v>
      </c>
      <c r="EA169" s="372">
        <v>52488853</v>
      </c>
      <c r="EB169" s="372">
        <v>63034611</v>
      </c>
      <c r="EC169" s="372">
        <v>30747634</v>
      </c>
      <c r="ED169" s="372">
        <v>44116851</v>
      </c>
      <c r="EE169" s="372">
        <v>140451619</v>
      </c>
      <c r="EF169" s="372">
        <v>79954303</v>
      </c>
      <c r="EG169" s="372">
        <v>53762664</v>
      </c>
      <c r="EH169" s="372">
        <v>62067482</v>
      </c>
      <c r="EI169" s="372">
        <f t="shared" si="14"/>
        <v>72978770</v>
      </c>
      <c r="EJ169" s="379">
        <v>165</v>
      </c>
      <c r="EK169" s="379">
        <v>127</v>
      </c>
      <c r="EL169" s="379">
        <v>117</v>
      </c>
      <c r="EM169" s="379">
        <v>124</v>
      </c>
      <c r="EN169" s="379">
        <v>128</v>
      </c>
      <c r="EO169" s="379">
        <v>115</v>
      </c>
      <c r="EP169" s="379">
        <v>113</v>
      </c>
      <c r="EQ169" s="379">
        <v>120</v>
      </c>
      <c r="ER169" s="379">
        <v>120</v>
      </c>
      <c r="ES169" s="379">
        <v>106</v>
      </c>
      <c r="ET169" s="379">
        <v>121</v>
      </c>
      <c r="EU169" s="379">
        <v>122</v>
      </c>
      <c r="EV169" s="379">
        <v>123</v>
      </c>
      <c r="EW169" s="379">
        <f t="shared" si="20"/>
        <v>122</v>
      </c>
    </row>
    <row r="170" spans="1:153" x14ac:dyDescent="0.3">
      <c r="A170" s="371" t="s">
        <v>2069</v>
      </c>
      <c r="B170" s="371" t="s">
        <v>683</v>
      </c>
      <c r="C170" s="371" t="s">
        <v>2070</v>
      </c>
      <c r="E170" s="376" t="str">
        <f t="shared" si="15"/>
        <v>نيكاراجوا Nicaragua</v>
      </c>
      <c r="F170" s="372">
        <v>11529757</v>
      </c>
      <c r="G170" s="372">
        <v>8501089</v>
      </c>
      <c r="H170" s="372">
        <v>1709410</v>
      </c>
      <c r="I170" s="372">
        <v>2749247</v>
      </c>
      <c r="J170" s="372">
        <v>3534361</v>
      </c>
      <c r="K170" s="372">
        <v>6038703</v>
      </c>
      <c r="L170" s="372">
        <v>10325662</v>
      </c>
      <c r="M170" s="372">
        <v>13450833</v>
      </c>
      <c r="N170" s="372">
        <v>10148185</v>
      </c>
      <c r="O170" s="372">
        <v>22882890</v>
      </c>
      <c r="P170" s="372">
        <v>13217546</v>
      </c>
      <c r="Q170" s="372">
        <v>5706118</v>
      </c>
      <c r="R170" s="372">
        <v>4141831</v>
      </c>
      <c r="S170" s="372">
        <v>2880849</v>
      </c>
      <c r="T170" s="379">
        <v>115</v>
      </c>
      <c r="U170" s="379">
        <v>124</v>
      </c>
      <c r="V170" s="379">
        <v>149</v>
      </c>
      <c r="W170" s="379">
        <v>146</v>
      </c>
      <c r="X170" s="379">
        <v>140</v>
      </c>
      <c r="Y170" s="379">
        <v>131</v>
      </c>
      <c r="Z170" s="379">
        <v>126</v>
      </c>
      <c r="AA170" s="379">
        <v>113</v>
      </c>
      <c r="AB170" s="379">
        <v>121</v>
      </c>
      <c r="AC170" s="379">
        <v>118</v>
      </c>
      <c r="AD170" s="379">
        <v>126</v>
      </c>
      <c r="AE170" s="379">
        <v>141</v>
      </c>
      <c r="AF170" s="379">
        <v>145</v>
      </c>
      <c r="AG170" s="379">
        <f t="shared" si="16"/>
        <v>154</v>
      </c>
      <c r="AH170" s="379"/>
      <c r="AI170" s="376" t="s">
        <v>1641</v>
      </c>
      <c r="AJ170">
        <v>11526757</v>
      </c>
      <c r="AK170">
        <v>8501089</v>
      </c>
      <c r="AL170">
        <v>1706410</v>
      </c>
      <c r="AM170">
        <v>2749247</v>
      </c>
      <c r="AN170">
        <v>2891406</v>
      </c>
      <c r="AO170">
        <v>6032203</v>
      </c>
      <c r="AP170">
        <v>10325662</v>
      </c>
      <c r="AQ170">
        <v>13450111</v>
      </c>
      <c r="AR170">
        <v>10148185</v>
      </c>
      <c r="AS170">
        <v>22882890</v>
      </c>
      <c r="AT170">
        <v>13217546</v>
      </c>
      <c r="AU170">
        <v>5706118</v>
      </c>
      <c r="AV170">
        <v>4141831</v>
      </c>
      <c r="AW170">
        <v>2880849</v>
      </c>
      <c r="AX170" s="379">
        <v>108</v>
      </c>
      <c r="AY170" s="379">
        <v>120</v>
      </c>
      <c r="AZ170" s="379">
        <v>147</v>
      </c>
      <c r="BA170" s="379">
        <v>139</v>
      </c>
      <c r="BB170" s="379">
        <v>138</v>
      </c>
      <c r="BC170" s="379">
        <v>124</v>
      </c>
      <c r="BD170" s="379">
        <v>124</v>
      </c>
      <c r="BE170" s="379">
        <v>113</v>
      </c>
      <c r="BF170" s="379">
        <v>119</v>
      </c>
      <c r="BG170" s="379">
        <v>114</v>
      </c>
      <c r="BH170" s="379">
        <v>122</v>
      </c>
      <c r="BI170" s="379">
        <v>138</v>
      </c>
      <c r="BJ170" s="379">
        <v>141</v>
      </c>
      <c r="BK170" s="379">
        <f t="shared" si="17"/>
        <v>147</v>
      </c>
      <c r="BL170" s="379"/>
      <c r="BM170" s="376" t="s">
        <v>1641</v>
      </c>
      <c r="BN170">
        <v>3000</v>
      </c>
      <c r="BP170">
        <v>3000</v>
      </c>
      <c r="BR170">
        <v>642955</v>
      </c>
      <c r="BS170">
        <v>6500</v>
      </c>
      <c r="BU170">
        <v>722</v>
      </c>
      <c r="CB170" s="379">
        <v>157</v>
      </c>
      <c r="CC170" s="379" t="s">
        <v>3</v>
      </c>
      <c r="CD170" s="379">
        <v>153</v>
      </c>
      <c r="CE170" s="379" t="s">
        <v>3</v>
      </c>
      <c r="CF170" s="379">
        <v>105</v>
      </c>
      <c r="CG170" s="379">
        <v>156</v>
      </c>
      <c r="CH170" s="379" t="s">
        <v>3</v>
      </c>
      <c r="CI170" s="379">
        <v>162</v>
      </c>
      <c r="CJ170" s="379" t="s">
        <v>3</v>
      </c>
      <c r="CK170" s="379" t="s">
        <v>3</v>
      </c>
      <c r="CL170" s="379" t="s">
        <v>3</v>
      </c>
      <c r="CM170" s="379" t="s">
        <v>3</v>
      </c>
      <c r="CN170" s="379" t="s">
        <v>3</v>
      </c>
      <c r="CO170" s="379" t="str">
        <f t="shared" si="18"/>
        <v/>
      </c>
      <c r="CQ170" s="376" t="s">
        <v>1641</v>
      </c>
      <c r="CR170" s="372">
        <v>2911627</v>
      </c>
      <c r="CS170" s="372">
        <v>2430287</v>
      </c>
      <c r="CT170" s="372">
        <v>4788024</v>
      </c>
      <c r="CU170" s="372">
        <v>2865408</v>
      </c>
      <c r="CV170" s="372">
        <v>4758159</v>
      </c>
      <c r="CW170" s="372">
        <v>1381805</v>
      </c>
      <c r="CX170" s="372">
        <v>2925956</v>
      </c>
      <c r="CY170" s="372">
        <v>5796038</v>
      </c>
      <c r="CZ170" s="372">
        <v>6807963</v>
      </c>
      <c r="DA170" s="372">
        <v>5638709</v>
      </c>
      <c r="DB170" s="372">
        <v>5800353</v>
      </c>
      <c r="DC170" s="372">
        <v>6769945</v>
      </c>
      <c r="DD170" s="372">
        <v>6192798</v>
      </c>
      <c r="DE170" s="372">
        <v>8349484</v>
      </c>
      <c r="DF170" s="379">
        <v>132</v>
      </c>
      <c r="DG170" s="379">
        <v>139</v>
      </c>
      <c r="DH170" s="379">
        <v>125</v>
      </c>
      <c r="DI170" s="379">
        <v>138</v>
      </c>
      <c r="DJ170" s="379">
        <v>130</v>
      </c>
      <c r="DK170" s="379">
        <v>146</v>
      </c>
      <c r="DL170" s="379">
        <v>142</v>
      </c>
      <c r="DM170" s="379">
        <v>127</v>
      </c>
      <c r="DN170" s="379">
        <v>126</v>
      </c>
      <c r="DO170" s="379">
        <v>131</v>
      </c>
      <c r="DP170" s="379">
        <v>132</v>
      </c>
      <c r="DQ170" s="379">
        <v>129</v>
      </c>
      <c r="DR170" s="379">
        <v>135</v>
      </c>
      <c r="DS170" s="379">
        <f t="shared" si="19"/>
        <v>125</v>
      </c>
      <c r="DU170" s="376" t="s">
        <v>1641</v>
      </c>
      <c r="DV170" s="372">
        <v>14441384</v>
      </c>
      <c r="DW170" s="372">
        <v>10931376</v>
      </c>
      <c r="DX170" s="372">
        <v>6497434</v>
      </c>
      <c r="DY170" s="372">
        <v>5614655</v>
      </c>
      <c r="DZ170" s="372">
        <v>8292520</v>
      </c>
      <c r="EA170" s="372">
        <v>7420508</v>
      </c>
      <c r="EB170" s="372">
        <v>13251618</v>
      </c>
      <c r="EC170" s="372">
        <v>19246871</v>
      </c>
      <c r="ED170" s="372">
        <v>16956148</v>
      </c>
      <c r="EE170" s="372">
        <v>28521599</v>
      </c>
      <c r="EF170" s="372">
        <v>19017899</v>
      </c>
      <c r="EG170" s="372">
        <v>12476063</v>
      </c>
      <c r="EH170" s="372">
        <v>10334629</v>
      </c>
      <c r="EI170" s="372">
        <f t="shared" si="14"/>
        <v>11230333</v>
      </c>
      <c r="EJ170" s="379">
        <v>134</v>
      </c>
      <c r="EK170" s="379">
        <v>146</v>
      </c>
      <c r="EL170" s="379">
        <v>153</v>
      </c>
      <c r="EM170" s="379">
        <v>157</v>
      </c>
      <c r="EN170" s="379">
        <v>153</v>
      </c>
      <c r="EO170" s="379">
        <v>149</v>
      </c>
      <c r="EP170" s="379">
        <v>142</v>
      </c>
      <c r="EQ170" s="379">
        <v>132</v>
      </c>
      <c r="ER170" s="379">
        <v>136</v>
      </c>
      <c r="ES170" s="379">
        <v>137</v>
      </c>
      <c r="ET170" s="379">
        <v>143</v>
      </c>
      <c r="EU170" s="379">
        <v>152</v>
      </c>
      <c r="EV170" s="379">
        <v>151</v>
      </c>
      <c r="EW170" s="379">
        <f t="shared" si="20"/>
        <v>148</v>
      </c>
    </row>
    <row r="171" spans="1:153" x14ac:dyDescent="0.3">
      <c r="A171" s="371" t="s">
        <v>2071</v>
      </c>
      <c r="B171" s="371" t="s">
        <v>74</v>
      </c>
      <c r="C171" s="371" t="s">
        <v>2072</v>
      </c>
      <c r="E171" s="376" t="str">
        <f t="shared" si="15"/>
        <v>كوستاريكا Costa Rica</v>
      </c>
      <c r="F171" s="372">
        <v>15260293</v>
      </c>
      <c r="G171" s="372">
        <v>28665074</v>
      </c>
      <c r="H171" s="372">
        <v>29773240</v>
      </c>
      <c r="I171" s="372">
        <v>10575422</v>
      </c>
      <c r="J171" s="372">
        <v>13622816</v>
      </c>
      <c r="K171" s="372">
        <v>10886419</v>
      </c>
      <c r="L171" s="372">
        <v>25259605</v>
      </c>
      <c r="M171" s="372">
        <v>13221053</v>
      </c>
      <c r="N171" s="372">
        <v>13063552</v>
      </c>
      <c r="O171" s="372">
        <v>48522422</v>
      </c>
      <c r="P171" s="372">
        <v>28424171</v>
      </c>
      <c r="Q171" s="372">
        <v>344816397</v>
      </c>
      <c r="R171" s="372">
        <v>19831563</v>
      </c>
      <c r="S171" s="372">
        <v>16853261</v>
      </c>
      <c r="T171" s="379">
        <v>105</v>
      </c>
      <c r="U171" s="379">
        <v>93</v>
      </c>
      <c r="V171" s="379">
        <v>100</v>
      </c>
      <c r="W171" s="379">
        <v>124</v>
      </c>
      <c r="X171" s="379">
        <v>110</v>
      </c>
      <c r="Y171" s="379">
        <v>122</v>
      </c>
      <c r="Z171" s="379">
        <v>107</v>
      </c>
      <c r="AA171" s="379">
        <v>116</v>
      </c>
      <c r="AB171" s="379">
        <v>116</v>
      </c>
      <c r="AC171" s="379">
        <v>99</v>
      </c>
      <c r="AD171" s="379">
        <v>113</v>
      </c>
      <c r="AE171" s="379">
        <v>71</v>
      </c>
      <c r="AF171" s="379">
        <v>120</v>
      </c>
      <c r="AG171" s="379">
        <f t="shared" si="16"/>
        <v>124</v>
      </c>
      <c r="AH171" s="379"/>
      <c r="AI171" s="376" t="s">
        <v>1619</v>
      </c>
      <c r="AJ171">
        <v>15259293</v>
      </c>
      <c r="AK171">
        <v>26765874</v>
      </c>
      <c r="AL171">
        <v>29773240</v>
      </c>
      <c r="AM171">
        <v>10575422</v>
      </c>
      <c r="AN171">
        <v>13544854</v>
      </c>
      <c r="AO171">
        <v>10885419</v>
      </c>
      <c r="AP171">
        <v>25259605</v>
      </c>
      <c r="AQ171">
        <v>12623422</v>
      </c>
      <c r="AR171">
        <v>13063552</v>
      </c>
      <c r="AS171">
        <v>48522422</v>
      </c>
      <c r="AT171">
        <v>28424171</v>
      </c>
      <c r="AU171">
        <v>344319153</v>
      </c>
      <c r="AV171">
        <v>19587264</v>
      </c>
      <c r="AW171">
        <v>16845501</v>
      </c>
      <c r="AX171" s="379">
        <v>100</v>
      </c>
      <c r="AY171" s="379">
        <v>91</v>
      </c>
      <c r="AZ171" s="379">
        <v>98</v>
      </c>
      <c r="BA171" s="379">
        <v>117</v>
      </c>
      <c r="BB171" s="379">
        <v>106</v>
      </c>
      <c r="BC171" s="379">
        <v>117</v>
      </c>
      <c r="BD171" s="379">
        <v>103</v>
      </c>
      <c r="BE171" s="379">
        <v>116</v>
      </c>
      <c r="BF171" s="379">
        <v>112</v>
      </c>
      <c r="BG171" s="379">
        <v>98</v>
      </c>
      <c r="BH171" s="379">
        <v>112</v>
      </c>
      <c r="BI171" s="379">
        <v>70</v>
      </c>
      <c r="BJ171" s="379">
        <v>114</v>
      </c>
      <c r="BK171" s="379">
        <f t="shared" si="17"/>
        <v>119</v>
      </c>
      <c r="BL171" s="379"/>
      <c r="BM171" s="376" t="s">
        <v>1619</v>
      </c>
      <c r="BN171">
        <v>1000</v>
      </c>
      <c r="BO171">
        <v>1899200</v>
      </c>
      <c r="BR171">
        <v>77962</v>
      </c>
      <c r="BS171">
        <v>1000</v>
      </c>
      <c r="BU171">
        <v>597631</v>
      </c>
      <c r="BY171">
        <v>497244</v>
      </c>
      <c r="BZ171">
        <v>244299</v>
      </c>
      <c r="CA171">
        <v>7760</v>
      </c>
      <c r="CB171" s="379">
        <v>163</v>
      </c>
      <c r="CC171" s="379">
        <v>92</v>
      </c>
      <c r="CD171" s="379" t="s">
        <v>3</v>
      </c>
      <c r="CE171" s="379" t="s">
        <v>3</v>
      </c>
      <c r="CF171" s="379">
        <v>138</v>
      </c>
      <c r="CG171" s="379">
        <v>164</v>
      </c>
      <c r="CH171" s="379" t="s">
        <v>3</v>
      </c>
      <c r="CI171" s="379">
        <v>115</v>
      </c>
      <c r="CJ171" s="379" t="s">
        <v>3</v>
      </c>
      <c r="CK171" s="379" t="s">
        <v>3</v>
      </c>
      <c r="CL171" s="379" t="s">
        <v>3</v>
      </c>
      <c r="CM171" s="379">
        <v>116</v>
      </c>
      <c r="CN171" s="379">
        <v>128</v>
      </c>
      <c r="CO171" s="379">
        <f t="shared" si="18"/>
        <v>157</v>
      </c>
      <c r="CQ171" s="376" t="s">
        <v>1619</v>
      </c>
      <c r="CR171" s="372">
        <v>86364092</v>
      </c>
      <c r="CS171" s="372">
        <v>116018323</v>
      </c>
      <c r="CT171" s="372">
        <v>109888244</v>
      </c>
      <c r="CU171" s="372">
        <v>125106386</v>
      </c>
      <c r="CV171" s="372">
        <v>95493163</v>
      </c>
      <c r="CW171" s="372">
        <v>80033637</v>
      </c>
      <c r="CX171" s="372">
        <v>96100775</v>
      </c>
      <c r="CY171" s="372">
        <v>147344851</v>
      </c>
      <c r="CZ171" s="372">
        <v>209925397</v>
      </c>
      <c r="DA171" s="372">
        <v>306017268</v>
      </c>
      <c r="DB171" s="372">
        <v>356673269</v>
      </c>
      <c r="DC171" s="372">
        <v>408437482</v>
      </c>
      <c r="DD171" s="372">
        <v>360121867</v>
      </c>
      <c r="DE171" s="372">
        <v>320606628</v>
      </c>
      <c r="DF171" s="379">
        <v>82</v>
      </c>
      <c r="DG171" s="379">
        <v>85</v>
      </c>
      <c r="DH171" s="379">
        <v>81</v>
      </c>
      <c r="DI171" s="379">
        <v>81</v>
      </c>
      <c r="DJ171" s="379">
        <v>83</v>
      </c>
      <c r="DK171" s="379">
        <v>87</v>
      </c>
      <c r="DL171" s="379">
        <v>86</v>
      </c>
      <c r="DM171" s="379">
        <v>81</v>
      </c>
      <c r="DN171" s="379">
        <v>74</v>
      </c>
      <c r="DO171" s="379">
        <v>73</v>
      </c>
      <c r="DP171" s="379">
        <v>75</v>
      </c>
      <c r="DQ171" s="379">
        <v>70</v>
      </c>
      <c r="DR171" s="379">
        <v>79</v>
      </c>
      <c r="DS171" s="379">
        <f t="shared" si="19"/>
        <v>80</v>
      </c>
      <c r="DU171" s="376" t="s">
        <v>1619</v>
      </c>
      <c r="DV171" s="372">
        <v>101624385</v>
      </c>
      <c r="DW171" s="372">
        <v>144683397</v>
      </c>
      <c r="DX171" s="372">
        <v>139661484</v>
      </c>
      <c r="DY171" s="372">
        <v>135681808</v>
      </c>
      <c r="DZ171" s="372">
        <v>109115979</v>
      </c>
      <c r="EA171" s="372">
        <v>90920056</v>
      </c>
      <c r="EB171" s="372">
        <v>121360380</v>
      </c>
      <c r="EC171" s="372">
        <v>160565904</v>
      </c>
      <c r="ED171" s="372">
        <v>222988949</v>
      </c>
      <c r="EE171" s="372">
        <v>354539690</v>
      </c>
      <c r="EF171" s="372">
        <v>385097440</v>
      </c>
      <c r="EG171" s="372">
        <v>753253879</v>
      </c>
      <c r="EH171" s="372">
        <v>379953430</v>
      </c>
      <c r="EI171" s="372">
        <f t="shared" si="14"/>
        <v>337459889</v>
      </c>
      <c r="EJ171" s="379">
        <v>100</v>
      </c>
      <c r="EK171" s="379">
        <v>97</v>
      </c>
      <c r="EL171" s="379">
        <v>95</v>
      </c>
      <c r="EM171" s="379">
        <v>96</v>
      </c>
      <c r="EN171" s="379">
        <v>99</v>
      </c>
      <c r="EO171" s="379">
        <v>108</v>
      </c>
      <c r="EP171" s="379">
        <v>101</v>
      </c>
      <c r="EQ171" s="379">
        <v>94</v>
      </c>
      <c r="ER171" s="379">
        <v>88</v>
      </c>
      <c r="ES171" s="379">
        <v>90</v>
      </c>
      <c r="ET171" s="379">
        <v>95</v>
      </c>
      <c r="EU171" s="379">
        <v>81</v>
      </c>
      <c r="EV171" s="379">
        <v>97</v>
      </c>
      <c r="EW171" s="379">
        <f t="shared" si="20"/>
        <v>96</v>
      </c>
    </row>
    <row r="172" spans="1:153" x14ac:dyDescent="0.3">
      <c r="A172" s="371" t="s">
        <v>2073</v>
      </c>
      <c r="B172" s="371" t="s">
        <v>492</v>
      </c>
      <c r="C172" s="371" t="s">
        <v>2074</v>
      </c>
      <c r="E172" s="376" t="str">
        <f t="shared" si="15"/>
        <v>بنما Panama</v>
      </c>
      <c r="F172" s="372">
        <v>3368002</v>
      </c>
      <c r="G172" s="372">
        <v>114902967</v>
      </c>
      <c r="H172" s="372">
        <v>422269</v>
      </c>
      <c r="I172" s="372">
        <v>9933858</v>
      </c>
      <c r="J172" s="372">
        <v>516661</v>
      </c>
      <c r="K172" s="372">
        <v>655269</v>
      </c>
      <c r="L172" s="372">
        <v>8034202</v>
      </c>
      <c r="M172" s="372">
        <v>744568</v>
      </c>
      <c r="N172" s="372">
        <v>711192</v>
      </c>
      <c r="O172" s="372">
        <v>1244461</v>
      </c>
      <c r="P172" s="372">
        <v>3058319</v>
      </c>
      <c r="Q172" s="372">
        <v>21425330</v>
      </c>
      <c r="R172" s="372">
        <v>8643723</v>
      </c>
      <c r="S172" s="372">
        <v>4232250</v>
      </c>
      <c r="T172" s="379">
        <v>136</v>
      </c>
      <c r="U172" s="379">
        <v>78</v>
      </c>
      <c r="V172" s="379">
        <v>165</v>
      </c>
      <c r="W172" s="379">
        <v>126</v>
      </c>
      <c r="X172" s="379">
        <v>163</v>
      </c>
      <c r="Y172" s="379">
        <v>160</v>
      </c>
      <c r="Z172" s="379">
        <v>133</v>
      </c>
      <c r="AA172" s="379">
        <v>160</v>
      </c>
      <c r="AB172" s="379">
        <v>157</v>
      </c>
      <c r="AC172" s="379">
        <v>156</v>
      </c>
      <c r="AD172" s="379">
        <v>147</v>
      </c>
      <c r="AE172" s="379">
        <v>118</v>
      </c>
      <c r="AF172" s="379">
        <v>139</v>
      </c>
      <c r="AG172" s="379">
        <f t="shared" si="16"/>
        <v>145</v>
      </c>
      <c r="AH172" s="379"/>
      <c r="AI172" s="376" t="s">
        <v>1561</v>
      </c>
      <c r="AJ172">
        <v>3367852</v>
      </c>
      <c r="AK172">
        <v>114828517</v>
      </c>
      <c r="AL172">
        <v>414969</v>
      </c>
      <c r="AM172">
        <v>559548</v>
      </c>
      <c r="AN172">
        <v>209045</v>
      </c>
      <c r="AO172">
        <v>520169</v>
      </c>
      <c r="AP172">
        <v>7961997</v>
      </c>
      <c r="AQ172">
        <v>579932</v>
      </c>
      <c r="AR172">
        <v>709317</v>
      </c>
      <c r="AS172">
        <v>1244461</v>
      </c>
      <c r="AT172">
        <v>3051319</v>
      </c>
      <c r="AU172">
        <v>21093680</v>
      </c>
      <c r="AV172">
        <v>6104376</v>
      </c>
      <c r="AW172">
        <v>4182462</v>
      </c>
      <c r="AX172" s="379">
        <v>131</v>
      </c>
      <c r="AY172" s="379">
        <v>74</v>
      </c>
      <c r="AZ172" s="379">
        <v>166</v>
      </c>
      <c r="BA172" s="379">
        <v>160</v>
      </c>
      <c r="BB172" s="379">
        <v>162</v>
      </c>
      <c r="BC172" s="379">
        <v>158</v>
      </c>
      <c r="BD172" s="379">
        <v>128</v>
      </c>
      <c r="BE172" s="379">
        <v>160</v>
      </c>
      <c r="BF172" s="379">
        <v>155</v>
      </c>
      <c r="BG172" s="379">
        <v>157</v>
      </c>
      <c r="BH172" s="379">
        <v>144</v>
      </c>
      <c r="BI172" s="379">
        <v>113</v>
      </c>
      <c r="BJ172" s="379">
        <v>138</v>
      </c>
      <c r="BK172" s="379">
        <f t="shared" si="17"/>
        <v>140</v>
      </c>
      <c r="BL172" s="379"/>
      <c r="BM172" s="376" t="s">
        <v>1561</v>
      </c>
      <c r="BN172">
        <v>150</v>
      </c>
      <c r="BO172">
        <v>74450</v>
      </c>
      <c r="BP172">
        <v>7300</v>
      </c>
      <c r="BQ172">
        <v>9374310</v>
      </c>
      <c r="BR172">
        <v>307616</v>
      </c>
      <c r="BS172">
        <v>135100</v>
      </c>
      <c r="BT172">
        <v>72205</v>
      </c>
      <c r="BU172">
        <v>164636</v>
      </c>
      <c r="BV172">
        <v>1875</v>
      </c>
      <c r="BX172">
        <v>7000</v>
      </c>
      <c r="BY172">
        <v>331650</v>
      </c>
      <c r="BZ172">
        <v>2539347</v>
      </c>
      <c r="CA172">
        <v>49788</v>
      </c>
      <c r="CB172" s="379">
        <v>167</v>
      </c>
      <c r="CC172" s="379">
        <v>133</v>
      </c>
      <c r="CD172" s="379">
        <v>151</v>
      </c>
      <c r="CE172" s="379">
        <v>72</v>
      </c>
      <c r="CF172" s="379">
        <v>118</v>
      </c>
      <c r="CG172" s="379">
        <v>135</v>
      </c>
      <c r="CH172" s="379">
        <v>139</v>
      </c>
      <c r="CI172" s="379">
        <v>128</v>
      </c>
      <c r="CJ172" s="379">
        <v>144</v>
      </c>
      <c r="CK172" s="379" t="s">
        <v>3</v>
      </c>
      <c r="CL172" s="379">
        <v>148</v>
      </c>
      <c r="CM172" s="379">
        <v>121</v>
      </c>
      <c r="CN172" s="379">
        <v>93</v>
      </c>
      <c r="CO172" s="379">
        <f t="shared" si="18"/>
        <v>147</v>
      </c>
      <c r="CQ172" s="376" t="s">
        <v>1561</v>
      </c>
      <c r="CR172" s="372">
        <v>38524790</v>
      </c>
      <c r="CS172" s="372">
        <v>147850490</v>
      </c>
      <c r="CT172" s="372">
        <v>20692551</v>
      </c>
      <c r="CU172" s="372">
        <v>3469749</v>
      </c>
      <c r="CV172" s="372">
        <v>457311</v>
      </c>
      <c r="CW172" s="372">
        <v>91155276</v>
      </c>
      <c r="CX172" s="372">
        <v>264983657</v>
      </c>
      <c r="CY172" s="372">
        <v>272468188</v>
      </c>
      <c r="CZ172" s="372">
        <v>249091494</v>
      </c>
      <c r="DA172" s="372">
        <v>258602831</v>
      </c>
      <c r="DB172" s="372">
        <v>15847078</v>
      </c>
      <c r="DC172" s="372">
        <v>6254701</v>
      </c>
      <c r="DD172" s="372">
        <v>22826074</v>
      </c>
      <c r="DE172" s="372">
        <v>20442289</v>
      </c>
      <c r="DF172" s="379">
        <v>93</v>
      </c>
      <c r="DG172" s="379">
        <v>80</v>
      </c>
      <c r="DH172" s="379">
        <v>102</v>
      </c>
      <c r="DI172" s="379">
        <v>132</v>
      </c>
      <c r="DJ172" s="379">
        <v>167</v>
      </c>
      <c r="DK172" s="379">
        <v>86</v>
      </c>
      <c r="DL172" s="379">
        <v>73</v>
      </c>
      <c r="DM172" s="379">
        <v>73</v>
      </c>
      <c r="DN172" s="379">
        <v>72</v>
      </c>
      <c r="DO172" s="379">
        <v>77</v>
      </c>
      <c r="DP172" s="379">
        <v>118</v>
      </c>
      <c r="DQ172" s="379">
        <v>130</v>
      </c>
      <c r="DR172" s="379">
        <v>118</v>
      </c>
      <c r="DS172" s="379">
        <f t="shared" si="19"/>
        <v>119</v>
      </c>
      <c r="DU172" s="376" t="s">
        <v>1561</v>
      </c>
      <c r="DV172" s="372">
        <v>41892792</v>
      </c>
      <c r="DW172" s="372">
        <v>262753457</v>
      </c>
      <c r="DX172" s="372">
        <v>21114820</v>
      </c>
      <c r="DY172" s="372">
        <v>13403607</v>
      </c>
      <c r="DZ172" s="372">
        <v>973972</v>
      </c>
      <c r="EA172" s="372">
        <v>91810545</v>
      </c>
      <c r="EB172" s="372">
        <v>273017859</v>
      </c>
      <c r="EC172" s="372">
        <v>273212756</v>
      </c>
      <c r="ED172" s="372">
        <v>249802686</v>
      </c>
      <c r="EE172" s="372">
        <v>259847292</v>
      </c>
      <c r="EF172" s="372">
        <v>18905397</v>
      </c>
      <c r="EG172" s="372">
        <v>27680031</v>
      </c>
      <c r="EH172" s="372">
        <v>31469797</v>
      </c>
      <c r="EI172" s="372">
        <f t="shared" si="14"/>
        <v>24674539</v>
      </c>
      <c r="EJ172" s="379">
        <v>113</v>
      </c>
      <c r="EK172" s="379">
        <v>88</v>
      </c>
      <c r="EL172" s="379">
        <v>133</v>
      </c>
      <c r="EM172" s="379">
        <v>139</v>
      </c>
      <c r="EN172" s="379">
        <v>179</v>
      </c>
      <c r="EO172" s="379">
        <v>107</v>
      </c>
      <c r="EP172" s="379">
        <v>90</v>
      </c>
      <c r="EQ172" s="379">
        <v>85</v>
      </c>
      <c r="ER172" s="379">
        <v>87</v>
      </c>
      <c r="ES172" s="379">
        <v>96</v>
      </c>
      <c r="ET172" s="379">
        <v>144</v>
      </c>
      <c r="EU172" s="379">
        <v>135</v>
      </c>
      <c r="EV172" s="379">
        <v>135</v>
      </c>
      <c r="EW172" s="379">
        <f t="shared" si="20"/>
        <v>136</v>
      </c>
    </row>
    <row r="173" spans="1:153" x14ac:dyDescent="0.3">
      <c r="A173" s="371" t="s">
        <v>2075</v>
      </c>
      <c r="B173" s="371" t="s">
        <v>149</v>
      </c>
      <c r="C173" s="371" t="s">
        <v>2076</v>
      </c>
      <c r="E173" s="376" t="str">
        <f t="shared" si="15"/>
        <v>كولومبيا Colombia</v>
      </c>
      <c r="F173" s="372">
        <v>164293876</v>
      </c>
      <c r="G173" s="372">
        <v>207720765</v>
      </c>
      <c r="H173" s="372">
        <v>182669441</v>
      </c>
      <c r="I173" s="372">
        <v>166772476</v>
      </c>
      <c r="J173" s="372">
        <v>113257384</v>
      </c>
      <c r="K173" s="372">
        <v>124896966</v>
      </c>
      <c r="L173" s="372">
        <v>157858567</v>
      </c>
      <c r="M173" s="372">
        <v>121774590</v>
      </c>
      <c r="N173" s="372">
        <v>76002647</v>
      </c>
      <c r="O173" s="372">
        <v>325691715</v>
      </c>
      <c r="P173" s="372">
        <v>159946969</v>
      </c>
      <c r="Q173" s="372">
        <v>160600522</v>
      </c>
      <c r="R173" s="372">
        <v>138833705</v>
      </c>
      <c r="S173" s="372">
        <v>85956052</v>
      </c>
      <c r="T173" s="379">
        <v>67</v>
      </c>
      <c r="U173" s="379">
        <v>67</v>
      </c>
      <c r="V173" s="379">
        <v>69</v>
      </c>
      <c r="W173" s="379">
        <v>70</v>
      </c>
      <c r="X173" s="379">
        <v>77</v>
      </c>
      <c r="Y173" s="379">
        <v>78</v>
      </c>
      <c r="Z173" s="379">
        <v>71</v>
      </c>
      <c r="AA173" s="379">
        <v>77</v>
      </c>
      <c r="AB173" s="379">
        <v>84</v>
      </c>
      <c r="AC173" s="379">
        <v>64</v>
      </c>
      <c r="AD173" s="379">
        <v>85</v>
      </c>
      <c r="AE173" s="379">
        <v>77</v>
      </c>
      <c r="AF173" s="379">
        <v>84</v>
      </c>
      <c r="AG173" s="379">
        <f t="shared" si="16"/>
        <v>97</v>
      </c>
      <c r="AH173" s="379"/>
      <c r="AI173" s="376" t="s">
        <v>1620</v>
      </c>
      <c r="AJ173">
        <v>153022990</v>
      </c>
      <c r="AK173">
        <v>203045614</v>
      </c>
      <c r="AL173">
        <v>181164847</v>
      </c>
      <c r="AM173">
        <v>152392524</v>
      </c>
      <c r="AN173">
        <v>110985390</v>
      </c>
      <c r="AO173">
        <v>120951187</v>
      </c>
      <c r="AP173">
        <v>153925838</v>
      </c>
      <c r="AQ173">
        <v>114381202</v>
      </c>
      <c r="AR173">
        <v>71389009</v>
      </c>
      <c r="AS173">
        <v>317218497</v>
      </c>
      <c r="AT173">
        <v>131563307</v>
      </c>
      <c r="AU173">
        <v>143027981</v>
      </c>
      <c r="AV173">
        <v>134414770</v>
      </c>
      <c r="AW173">
        <v>80805405</v>
      </c>
      <c r="AX173" s="379">
        <v>68</v>
      </c>
      <c r="AY173" s="379">
        <v>66</v>
      </c>
      <c r="AZ173" s="379">
        <v>67</v>
      </c>
      <c r="BA173" s="379">
        <v>70</v>
      </c>
      <c r="BB173" s="379">
        <v>78</v>
      </c>
      <c r="BC173" s="379">
        <v>78</v>
      </c>
      <c r="BD173" s="379">
        <v>70</v>
      </c>
      <c r="BE173" s="379">
        <v>75</v>
      </c>
      <c r="BF173" s="379">
        <v>82</v>
      </c>
      <c r="BG173" s="379">
        <v>63</v>
      </c>
      <c r="BH173" s="379">
        <v>85</v>
      </c>
      <c r="BI173" s="379">
        <v>76</v>
      </c>
      <c r="BJ173" s="379">
        <v>80</v>
      </c>
      <c r="BK173" s="379">
        <f t="shared" si="17"/>
        <v>92</v>
      </c>
      <c r="BL173" s="379"/>
      <c r="BM173" s="376" t="s">
        <v>1620</v>
      </c>
      <c r="BN173">
        <v>11270886</v>
      </c>
      <c r="BO173">
        <v>4675151</v>
      </c>
      <c r="BP173">
        <v>1504594</v>
      </c>
      <c r="BQ173">
        <v>14379952</v>
      </c>
      <c r="BR173">
        <v>2271994</v>
      </c>
      <c r="BS173">
        <v>3945779</v>
      </c>
      <c r="BT173">
        <v>3932729</v>
      </c>
      <c r="BU173">
        <v>7393388</v>
      </c>
      <c r="BV173">
        <v>4613638</v>
      </c>
      <c r="BW173">
        <v>8473218</v>
      </c>
      <c r="BX173">
        <v>28383662</v>
      </c>
      <c r="BY173">
        <v>17572541</v>
      </c>
      <c r="BZ173">
        <v>4418935</v>
      </c>
      <c r="CA173">
        <v>5150647</v>
      </c>
      <c r="CB173" s="379">
        <v>62</v>
      </c>
      <c r="CC173" s="379">
        <v>79</v>
      </c>
      <c r="CD173" s="379">
        <v>97</v>
      </c>
      <c r="CE173" s="379">
        <v>63</v>
      </c>
      <c r="CF173" s="379">
        <v>83</v>
      </c>
      <c r="CG173" s="379">
        <v>81</v>
      </c>
      <c r="CH173" s="379">
        <v>81</v>
      </c>
      <c r="CI173" s="379">
        <v>69</v>
      </c>
      <c r="CJ173" s="379">
        <v>72</v>
      </c>
      <c r="CK173" s="379">
        <v>71</v>
      </c>
      <c r="CL173" s="379">
        <v>54</v>
      </c>
      <c r="CM173" s="379">
        <v>55</v>
      </c>
      <c r="CN173" s="379">
        <v>83</v>
      </c>
      <c r="CO173" s="379">
        <f t="shared" si="18"/>
        <v>94</v>
      </c>
      <c r="CQ173" s="376" t="s">
        <v>1620</v>
      </c>
      <c r="CR173" s="372">
        <v>60565205</v>
      </c>
      <c r="CS173" s="372">
        <v>38036497</v>
      </c>
      <c r="CT173" s="372">
        <v>51174695</v>
      </c>
      <c r="CU173" s="372">
        <v>68710920</v>
      </c>
      <c r="CV173" s="372">
        <v>58940828</v>
      </c>
      <c r="CW173" s="372">
        <v>108524754</v>
      </c>
      <c r="CX173" s="372">
        <v>108247890</v>
      </c>
      <c r="CY173" s="372">
        <v>144950868</v>
      </c>
      <c r="CZ173" s="372">
        <v>131334133</v>
      </c>
      <c r="DA173" s="372">
        <v>224871928</v>
      </c>
      <c r="DB173" s="372">
        <v>408525880</v>
      </c>
      <c r="DC173" s="372">
        <v>450120218</v>
      </c>
      <c r="DD173" s="372">
        <v>470736971</v>
      </c>
      <c r="DE173" s="372">
        <v>553184550</v>
      </c>
      <c r="DF173" s="379">
        <v>87</v>
      </c>
      <c r="DG173" s="379">
        <v>100</v>
      </c>
      <c r="DH173" s="379">
        <v>90</v>
      </c>
      <c r="DI173" s="379">
        <v>89</v>
      </c>
      <c r="DJ173" s="379">
        <v>86</v>
      </c>
      <c r="DK173" s="379">
        <v>83</v>
      </c>
      <c r="DL173" s="379">
        <v>83</v>
      </c>
      <c r="DM173" s="379">
        <v>82</v>
      </c>
      <c r="DN173" s="379">
        <v>85</v>
      </c>
      <c r="DO173" s="379">
        <v>81</v>
      </c>
      <c r="DP173" s="379">
        <v>72</v>
      </c>
      <c r="DQ173" s="379">
        <v>68</v>
      </c>
      <c r="DR173" s="379">
        <v>70</v>
      </c>
      <c r="DS173" s="379">
        <f t="shared" si="19"/>
        <v>68</v>
      </c>
      <c r="DU173" s="376" t="s">
        <v>1620</v>
      </c>
      <c r="DV173" s="372">
        <v>224859081</v>
      </c>
      <c r="DW173" s="372">
        <v>245757262</v>
      </c>
      <c r="DX173" s="372">
        <v>233844136</v>
      </c>
      <c r="DY173" s="372">
        <v>235483396</v>
      </c>
      <c r="DZ173" s="372">
        <v>172198212</v>
      </c>
      <c r="EA173" s="372">
        <v>233421720</v>
      </c>
      <c r="EB173" s="372">
        <v>266106457</v>
      </c>
      <c r="EC173" s="372">
        <v>266725458</v>
      </c>
      <c r="ED173" s="372">
        <v>207336780</v>
      </c>
      <c r="EE173" s="372">
        <v>550563643</v>
      </c>
      <c r="EF173" s="372">
        <v>568472849</v>
      </c>
      <c r="EG173" s="372">
        <v>610720740</v>
      </c>
      <c r="EH173" s="372">
        <v>609570676</v>
      </c>
      <c r="EI173" s="372">
        <f t="shared" si="14"/>
        <v>639140602</v>
      </c>
      <c r="EJ173" s="379">
        <v>87</v>
      </c>
      <c r="EK173" s="379">
        <v>89</v>
      </c>
      <c r="EL173" s="379">
        <v>88</v>
      </c>
      <c r="EM173" s="379">
        <v>90</v>
      </c>
      <c r="EN173" s="379">
        <v>94</v>
      </c>
      <c r="EO173" s="379">
        <v>91</v>
      </c>
      <c r="EP173" s="379">
        <v>92</v>
      </c>
      <c r="EQ173" s="379">
        <v>86</v>
      </c>
      <c r="ER173" s="379">
        <v>89</v>
      </c>
      <c r="ES173" s="379">
        <v>80</v>
      </c>
      <c r="ET173" s="379">
        <v>87</v>
      </c>
      <c r="EU173" s="379">
        <v>84</v>
      </c>
      <c r="EV173" s="379">
        <v>84</v>
      </c>
      <c r="EW173" s="379">
        <f t="shared" si="20"/>
        <v>86</v>
      </c>
    </row>
    <row r="174" spans="1:153" x14ac:dyDescent="0.3">
      <c r="A174" s="371" t="s">
        <v>2077</v>
      </c>
      <c r="B174" s="371" t="s">
        <v>688</v>
      </c>
      <c r="C174" s="371" t="s">
        <v>2078</v>
      </c>
      <c r="E174" s="376" t="str">
        <f t="shared" si="15"/>
        <v>فنزويلا Venezuela</v>
      </c>
      <c r="F174" s="372">
        <v>13435099</v>
      </c>
      <c r="G174" s="372">
        <v>4491402</v>
      </c>
      <c r="H174" s="372">
        <v>27890988</v>
      </c>
      <c r="I174" s="372">
        <v>90851742</v>
      </c>
      <c r="J174" s="372">
        <v>2620516</v>
      </c>
      <c r="K174" s="372">
        <v>448816</v>
      </c>
      <c r="L174" s="372">
        <v>905257</v>
      </c>
      <c r="M174" s="372">
        <v>411363</v>
      </c>
      <c r="N174" s="372">
        <v>1719239</v>
      </c>
      <c r="O174" s="372">
        <v>7235734</v>
      </c>
      <c r="P174" s="372">
        <v>8456398</v>
      </c>
      <c r="Q174" s="372">
        <v>3909322</v>
      </c>
      <c r="R174" s="372">
        <v>9747338</v>
      </c>
      <c r="S174" s="372">
        <v>4752928</v>
      </c>
      <c r="T174" s="379">
        <v>110</v>
      </c>
      <c r="U174" s="379">
        <v>136</v>
      </c>
      <c r="V174" s="379">
        <v>102</v>
      </c>
      <c r="W174" s="379">
        <v>80</v>
      </c>
      <c r="X174" s="379">
        <v>142</v>
      </c>
      <c r="Y174" s="379">
        <v>165</v>
      </c>
      <c r="Z174" s="379">
        <v>159</v>
      </c>
      <c r="AA174" s="379">
        <v>166</v>
      </c>
      <c r="AB174" s="379">
        <v>147</v>
      </c>
      <c r="AC174" s="379">
        <v>137</v>
      </c>
      <c r="AD174" s="379">
        <v>129</v>
      </c>
      <c r="AE174" s="379">
        <v>145</v>
      </c>
      <c r="AF174" s="379">
        <v>135</v>
      </c>
      <c r="AG174" s="379">
        <f t="shared" si="16"/>
        <v>143</v>
      </c>
      <c r="AH174" s="379"/>
      <c r="AI174" s="376" t="s">
        <v>1611</v>
      </c>
      <c r="AJ174">
        <v>4859119</v>
      </c>
      <c r="AK174">
        <v>3819433</v>
      </c>
      <c r="AL174">
        <v>8944395</v>
      </c>
      <c r="AM174">
        <v>66003951</v>
      </c>
      <c r="AN174">
        <v>49800</v>
      </c>
      <c r="AO174">
        <v>185646</v>
      </c>
      <c r="AP174">
        <v>426127</v>
      </c>
      <c r="AQ174">
        <v>323640</v>
      </c>
      <c r="AR174">
        <v>1702606</v>
      </c>
      <c r="AS174">
        <v>7221934</v>
      </c>
      <c r="AT174">
        <v>8446398</v>
      </c>
      <c r="AU174">
        <v>3891947</v>
      </c>
      <c r="AV174">
        <v>9538616</v>
      </c>
      <c r="AW174">
        <v>4627007</v>
      </c>
      <c r="AX174" s="379">
        <v>125</v>
      </c>
      <c r="AY174" s="379">
        <v>135</v>
      </c>
      <c r="AZ174" s="379">
        <v>120</v>
      </c>
      <c r="BA174" s="379">
        <v>81</v>
      </c>
      <c r="BB174" s="379">
        <v>173</v>
      </c>
      <c r="BC174" s="379">
        <v>170</v>
      </c>
      <c r="BD174" s="379">
        <v>162</v>
      </c>
      <c r="BE174" s="379">
        <v>165</v>
      </c>
      <c r="BF174" s="379">
        <v>144</v>
      </c>
      <c r="BG174" s="379">
        <v>134</v>
      </c>
      <c r="BH174" s="379">
        <v>128</v>
      </c>
      <c r="BI174" s="379">
        <v>142</v>
      </c>
      <c r="BJ174" s="379">
        <v>130</v>
      </c>
      <c r="BK174" s="379">
        <f t="shared" si="17"/>
        <v>138</v>
      </c>
      <c r="BL174" s="379"/>
      <c r="BM174" s="376" t="s">
        <v>1611</v>
      </c>
      <c r="BN174">
        <v>8575980</v>
      </c>
      <c r="BO174">
        <v>671969</v>
      </c>
      <c r="BP174">
        <v>18946593</v>
      </c>
      <c r="BQ174">
        <v>24847791</v>
      </c>
      <c r="BR174">
        <v>2570716</v>
      </c>
      <c r="BS174">
        <v>263170</v>
      </c>
      <c r="BT174">
        <v>479130</v>
      </c>
      <c r="BU174">
        <v>87723</v>
      </c>
      <c r="BV174">
        <v>16633</v>
      </c>
      <c r="BW174">
        <v>13800</v>
      </c>
      <c r="BX174">
        <v>10000</v>
      </c>
      <c r="BY174">
        <v>17375</v>
      </c>
      <c r="BZ174">
        <v>208722</v>
      </c>
      <c r="CA174">
        <v>125921</v>
      </c>
      <c r="CB174" s="379">
        <v>65</v>
      </c>
      <c r="CC174" s="379">
        <v>103</v>
      </c>
      <c r="CD174" s="379">
        <v>58</v>
      </c>
      <c r="CE174" s="379">
        <v>53</v>
      </c>
      <c r="CF174" s="379">
        <v>80</v>
      </c>
      <c r="CG174" s="379">
        <v>125</v>
      </c>
      <c r="CH174" s="379">
        <v>118</v>
      </c>
      <c r="CI174" s="379">
        <v>135</v>
      </c>
      <c r="CJ174" s="379">
        <v>133</v>
      </c>
      <c r="CK174" s="379">
        <v>141</v>
      </c>
      <c r="CL174" s="379">
        <v>146</v>
      </c>
      <c r="CM174" s="379">
        <v>146</v>
      </c>
      <c r="CN174" s="379">
        <v>131</v>
      </c>
      <c r="CO174" s="379">
        <f t="shared" si="18"/>
        <v>140</v>
      </c>
      <c r="CQ174" s="376" t="s">
        <v>1611</v>
      </c>
      <c r="CR174" s="372">
        <v>1577490</v>
      </c>
      <c r="CS174" s="372">
        <v>49250145</v>
      </c>
      <c r="CT174" s="372">
        <v>2899273</v>
      </c>
      <c r="CU174" s="372">
        <v>2101618</v>
      </c>
      <c r="CV174" s="372">
        <v>1768818</v>
      </c>
      <c r="CW174" s="372">
        <v>2118846</v>
      </c>
      <c r="CX174" s="372">
        <v>169738298</v>
      </c>
      <c r="CY174" s="372">
        <v>689847</v>
      </c>
      <c r="CZ174" s="372">
        <v>1050263</v>
      </c>
      <c r="DA174" s="372">
        <v>2055589</v>
      </c>
      <c r="DB174" s="372">
        <v>7317548</v>
      </c>
      <c r="DC174" s="372">
        <v>12652662</v>
      </c>
      <c r="DD174" s="372">
        <v>6194231</v>
      </c>
      <c r="DE174" s="372">
        <v>3161783</v>
      </c>
      <c r="DF174" s="379">
        <v>145</v>
      </c>
      <c r="DG174" s="379">
        <v>92</v>
      </c>
      <c r="DH174" s="379">
        <v>135</v>
      </c>
      <c r="DI174" s="379">
        <v>146</v>
      </c>
      <c r="DJ174" s="379">
        <v>147</v>
      </c>
      <c r="DK174" s="379">
        <v>139</v>
      </c>
      <c r="DL174" s="379">
        <v>80</v>
      </c>
      <c r="DM174" s="379">
        <v>161</v>
      </c>
      <c r="DN174" s="379">
        <v>151</v>
      </c>
      <c r="DO174" s="379">
        <v>146</v>
      </c>
      <c r="DP174" s="379">
        <v>130</v>
      </c>
      <c r="DQ174" s="379">
        <v>123</v>
      </c>
      <c r="DR174" s="379">
        <v>134</v>
      </c>
      <c r="DS174" s="379">
        <f t="shared" si="19"/>
        <v>145</v>
      </c>
      <c r="DU174" s="376" t="s">
        <v>1611</v>
      </c>
      <c r="DV174" s="372">
        <v>15012589</v>
      </c>
      <c r="DW174" s="372">
        <v>53741547</v>
      </c>
      <c r="DX174" s="372">
        <v>30790261</v>
      </c>
      <c r="DY174" s="372">
        <v>92953360</v>
      </c>
      <c r="DZ174" s="372">
        <v>4389334</v>
      </c>
      <c r="EA174" s="372">
        <v>2567662</v>
      </c>
      <c r="EB174" s="372">
        <v>170643555</v>
      </c>
      <c r="EC174" s="372">
        <v>1101210</v>
      </c>
      <c r="ED174" s="372">
        <v>2769502</v>
      </c>
      <c r="EE174" s="372">
        <v>9291323</v>
      </c>
      <c r="EF174" s="372">
        <v>15773946</v>
      </c>
      <c r="EG174" s="372">
        <v>16561984</v>
      </c>
      <c r="EH174" s="372">
        <v>15941569</v>
      </c>
      <c r="EI174" s="372">
        <f t="shared" si="14"/>
        <v>7914711</v>
      </c>
      <c r="EJ174" s="379">
        <v>132</v>
      </c>
      <c r="EK174" s="379">
        <v>114</v>
      </c>
      <c r="EL174" s="379">
        <v>123</v>
      </c>
      <c r="EM174" s="379">
        <v>104</v>
      </c>
      <c r="EN174" s="379">
        <v>162</v>
      </c>
      <c r="EO174" s="379">
        <v>164</v>
      </c>
      <c r="EP174" s="379">
        <v>95</v>
      </c>
      <c r="EQ174" s="379">
        <v>181</v>
      </c>
      <c r="ER174" s="379">
        <v>168</v>
      </c>
      <c r="ES174" s="379">
        <v>153</v>
      </c>
      <c r="ET174" s="379">
        <v>146</v>
      </c>
      <c r="EU174" s="379">
        <v>144</v>
      </c>
      <c r="EV174" s="379">
        <v>146</v>
      </c>
      <c r="EW174" s="379">
        <f t="shared" si="20"/>
        <v>156</v>
      </c>
    </row>
    <row r="175" spans="1:153" x14ac:dyDescent="0.3">
      <c r="A175" s="371" t="s">
        <v>2079</v>
      </c>
      <c r="B175" s="371" t="s">
        <v>198</v>
      </c>
      <c r="C175" s="371" t="s">
        <v>2080</v>
      </c>
      <c r="E175" s="376" t="str">
        <f t="shared" si="15"/>
        <v>إكوادور Ecuador</v>
      </c>
      <c r="F175" s="372">
        <v>66251966</v>
      </c>
      <c r="G175" s="372">
        <v>139369755</v>
      </c>
      <c r="H175" s="372">
        <v>134553112</v>
      </c>
      <c r="I175" s="372">
        <v>115474242</v>
      </c>
      <c r="J175" s="372">
        <v>55165657</v>
      </c>
      <c r="K175" s="372">
        <v>68871378</v>
      </c>
      <c r="L175" s="372">
        <v>138198768</v>
      </c>
      <c r="M175" s="372">
        <v>70976566</v>
      </c>
      <c r="N175" s="372">
        <v>84928986</v>
      </c>
      <c r="O175" s="372">
        <v>202756079</v>
      </c>
      <c r="P175" s="372">
        <v>73981768</v>
      </c>
      <c r="Q175" s="372">
        <v>63140719</v>
      </c>
      <c r="R175" s="372">
        <v>82312734</v>
      </c>
      <c r="S175" s="372">
        <v>96346321</v>
      </c>
      <c r="T175" s="379">
        <v>82</v>
      </c>
      <c r="U175" s="379">
        <v>74</v>
      </c>
      <c r="V175" s="379">
        <v>77</v>
      </c>
      <c r="W175" s="379">
        <v>76</v>
      </c>
      <c r="X175" s="379">
        <v>89</v>
      </c>
      <c r="Y175" s="379">
        <v>87</v>
      </c>
      <c r="Z175" s="379">
        <v>76</v>
      </c>
      <c r="AA175" s="379">
        <v>83</v>
      </c>
      <c r="AB175" s="379">
        <v>83</v>
      </c>
      <c r="AC175" s="379">
        <v>74</v>
      </c>
      <c r="AD175" s="379">
        <v>96</v>
      </c>
      <c r="AE175" s="379">
        <v>99</v>
      </c>
      <c r="AF175" s="379">
        <v>96</v>
      </c>
      <c r="AG175" s="379">
        <f t="shared" si="16"/>
        <v>94</v>
      </c>
      <c r="AH175" s="379"/>
      <c r="AI175" s="376" t="s">
        <v>1527</v>
      </c>
      <c r="AJ175">
        <v>58314469</v>
      </c>
      <c r="AK175">
        <v>138664495</v>
      </c>
      <c r="AL175">
        <v>133386090</v>
      </c>
      <c r="AM175">
        <v>114814596</v>
      </c>
      <c r="AN175">
        <v>54576254</v>
      </c>
      <c r="AO175">
        <v>64847874</v>
      </c>
      <c r="AP175">
        <v>130934094</v>
      </c>
      <c r="AQ175">
        <v>70133385</v>
      </c>
      <c r="AR175">
        <v>84350003</v>
      </c>
      <c r="AS175">
        <v>198824492</v>
      </c>
      <c r="AT175">
        <v>73459512</v>
      </c>
      <c r="AU175">
        <v>59681102</v>
      </c>
      <c r="AV175">
        <v>81618591</v>
      </c>
      <c r="AW175">
        <v>81903787</v>
      </c>
      <c r="AX175" s="379">
        <v>78</v>
      </c>
      <c r="AY175" s="379">
        <v>72</v>
      </c>
      <c r="AZ175" s="379">
        <v>75</v>
      </c>
      <c r="BA175" s="379">
        <v>73</v>
      </c>
      <c r="BB175" s="379">
        <v>87</v>
      </c>
      <c r="BC175" s="379">
        <v>86</v>
      </c>
      <c r="BD175" s="379">
        <v>75</v>
      </c>
      <c r="BE175" s="379">
        <v>83</v>
      </c>
      <c r="BF175" s="379">
        <v>81</v>
      </c>
      <c r="BG175" s="379">
        <v>73</v>
      </c>
      <c r="BH175" s="379">
        <v>95</v>
      </c>
      <c r="BI175" s="379">
        <v>94</v>
      </c>
      <c r="BJ175" s="379">
        <v>91</v>
      </c>
      <c r="BK175" s="379">
        <f t="shared" si="17"/>
        <v>91</v>
      </c>
      <c r="BL175" s="379"/>
      <c r="BM175" s="376" t="s">
        <v>1527</v>
      </c>
      <c r="BN175">
        <v>7937497</v>
      </c>
      <c r="BO175">
        <v>705260</v>
      </c>
      <c r="BP175">
        <v>1167022</v>
      </c>
      <c r="BQ175">
        <v>659646</v>
      </c>
      <c r="BR175">
        <v>589403</v>
      </c>
      <c r="BS175">
        <v>4023504</v>
      </c>
      <c r="BT175">
        <v>7264674</v>
      </c>
      <c r="BU175">
        <v>843181</v>
      </c>
      <c r="BV175">
        <v>578983</v>
      </c>
      <c r="BW175">
        <v>3931587</v>
      </c>
      <c r="BX175">
        <v>522256</v>
      </c>
      <c r="BY175">
        <v>3459617</v>
      </c>
      <c r="BZ175">
        <v>694143</v>
      </c>
      <c r="CA175">
        <v>14442534</v>
      </c>
      <c r="CB175" s="379">
        <v>66</v>
      </c>
      <c r="CC175" s="379">
        <v>101</v>
      </c>
      <c r="CD175" s="379">
        <v>103</v>
      </c>
      <c r="CE175" s="379">
        <v>111</v>
      </c>
      <c r="CF175" s="379">
        <v>108</v>
      </c>
      <c r="CG175" s="379">
        <v>80</v>
      </c>
      <c r="CH175" s="379">
        <v>71</v>
      </c>
      <c r="CI175" s="379">
        <v>105</v>
      </c>
      <c r="CJ175" s="379">
        <v>103</v>
      </c>
      <c r="CK175" s="379">
        <v>84</v>
      </c>
      <c r="CL175" s="379">
        <v>118</v>
      </c>
      <c r="CM175" s="379">
        <v>87</v>
      </c>
      <c r="CN175" s="379">
        <v>112</v>
      </c>
      <c r="CO175" s="379">
        <f t="shared" si="18"/>
        <v>71</v>
      </c>
      <c r="CQ175" s="376" t="s">
        <v>1527</v>
      </c>
      <c r="CR175" s="372">
        <v>97647199</v>
      </c>
      <c r="CS175" s="372">
        <v>134831857</v>
      </c>
      <c r="CT175" s="372">
        <v>179372577</v>
      </c>
      <c r="CU175" s="372">
        <v>299664719</v>
      </c>
      <c r="CV175" s="372">
        <v>428262843</v>
      </c>
      <c r="CW175" s="372">
        <v>493241417</v>
      </c>
      <c r="CX175" s="372">
        <v>480632043</v>
      </c>
      <c r="CY175" s="372">
        <v>511117706</v>
      </c>
      <c r="CZ175" s="372">
        <v>541880543</v>
      </c>
      <c r="DA175" s="372">
        <v>508160488</v>
      </c>
      <c r="DB175" s="372">
        <v>844024854</v>
      </c>
      <c r="DC175" s="372">
        <v>696022579</v>
      </c>
      <c r="DD175" s="372">
        <v>882047268</v>
      </c>
      <c r="DE175" s="372">
        <v>916745034</v>
      </c>
      <c r="DF175" s="379">
        <v>78</v>
      </c>
      <c r="DG175" s="379">
        <v>83</v>
      </c>
      <c r="DH175" s="379">
        <v>74</v>
      </c>
      <c r="DI175" s="379">
        <v>70</v>
      </c>
      <c r="DJ175" s="379">
        <v>64</v>
      </c>
      <c r="DK175" s="379">
        <v>62</v>
      </c>
      <c r="DL175" s="379">
        <v>64</v>
      </c>
      <c r="DM175" s="379">
        <v>65</v>
      </c>
      <c r="DN175" s="379">
        <v>63</v>
      </c>
      <c r="DO175" s="379">
        <v>62</v>
      </c>
      <c r="DP175" s="379">
        <v>60</v>
      </c>
      <c r="DQ175" s="379">
        <v>60</v>
      </c>
      <c r="DR175" s="379">
        <v>60</v>
      </c>
      <c r="DS175" s="379">
        <f t="shared" si="19"/>
        <v>60</v>
      </c>
      <c r="DU175" s="376" t="s">
        <v>1527</v>
      </c>
      <c r="DV175" s="372">
        <v>163899165</v>
      </c>
      <c r="DW175" s="372">
        <v>274201612</v>
      </c>
      <c r="DX175" s="372">
        <v>313925689</v>
      </c>
      <c r="DY175" s="372">
        <v>415138961</v>
      </c>
      <c r="DZ175" s="372">
        <v>483428500</v>
      </c>
      <c r="EA175" s="372">
        <v>562112795</v>
      </c>
      <c r="EB175" s="372">
        <v>618830811</v>
      </c>
      <c r="EC175" s="372">
        <v>582094272</v>
      </c>
      <c r="ED175" s="372">
        <v>626809529</v>
      </c>
      <c r="EE175" s="372">
        <v>710916567</v>
      </c>
      <c r="EF175" s="372">
        <v>918006622</v>
      </c>
      <c r="EG175" s="372">
        <v>759163298</v>
      </c>
      <c r="EH175" s="372">
        <v>964360002</v>
      </c>
      <c r="EI175" s="372">
        <f t="shared" si="14"/>
        <v>1013091355</v>
      </c>
      <c r="EJ175" s="379">
        <v>91</v>
      </c>
      <c r="EK175" s="379">
        <v>87</v>
      </c>
      <c r="EL175" s="379">
        <v>85</v>
      </c>
      <c r="EM175" s="379">
        <v>83</v>
      </c>
      <c r="EN175" s="379">
        <v>80</v>
      </c>
      <c r="EO175" s="379">
        <v>75</v>
      </c>
      <c r="EP175" s="379">
        <v>77</v>
      </c>
      <c r="EQ175" s="379">
        <v>75</v>
      </c>
      <c r="ER175" s="379">
        <v>76</v>
      </c>
      <c r="ES175" s="379">
        <v>75</v>
      </c>
      <c r="ET175" s="379">
        <v>80</v>
      </c>
      <c r="EU175" s="379">
        <v>80</v>
      </c>
      <c r="EV175" s="379">
        <v>77</v>
      </c>
      <c r="EW175" s="379">
        <f t="shared" si="20"/>
        <v>79</v>
      </c>
    </row>
    <row r="176" spans="1:153" x14ac:dyDescent="0.3">
      <c r="A176" s="371" t="s">
        <v>2081</v>
      </c>
      <c r="B176" s="371" t="s">
        <v>63</v>
      </c>
      <c r="C176" s="371" t="s">
        <v>2082</v>
      </c>
      <c r="E176" s="376" t="str">
        <f t="shared" si="15"/>
        <v>بيرو Peru</v>
      </c>
      <c r="F176" s="372">
        <v>490493728</v>
      </c>
      <c r="G176" s="372">
        <v>604748947</v>
      </c>
      <c r="H176" s="372">
        <v>570391109</v>
      </c>
      <c r="I176" s="372">
        <v>556637795</v>
      </c>
      <c r="J176" s="372">
        <v>491909557</v>
      </c>
      <c r="K176" s="372">
        <v>498271697</v>
      </c>
      <c r="L176" s="372">
        <v>707910740</v>
      </c>
      <c r="M176" s="372">
        <v>163385430</v>
      </c>
      <c r="N176" s="372">
        <v>246980242</v>
      </c>
      <c r="O176" s="372">
        <v>415854463</v>
      </c>
      <c r="P176" s="372">
        <v>317770347</v>
      </c>
      <c r="Q176" s="372">
        <v>114762796</v>
      </c>
      <c r="R176" s="372">
        <v>238937837</v>
      </c>
      <c r="S176" s="372">
        <v>135172140</v>
      </c>
      <c r="T176" s="379">
        <v>57</v>
      </c>
      <c r="U176" s="379">
        <v>56</v>
      </c>
      <c r="V176" s="379">
        <v>53</v>
      </c>
      <c r="W176" s="379">
        <v>53</v>
      </c>
      <c r="X176" s="379">
        <v>54</v>
      </c>
      <c r="Y176" s="379">
        <v>55</v>
      </c>
      <c r="Z176" s="379">
        <v>54</v>
      </c>
      <c r="AA176" s="379">
        <v>70</v>
      </c>
      <c r="AB176" s="379">
        <v>61</v>
      </c>
      <c r="AC176" s="379">
        <v>61</v>
      </c>
      <c r="AD176" s="379">
        <v>69</v>
      </c>
      <c r="AE176" s="379">
        <v>82</v>
      </c>
      <c r="AF176" s="379">
        <v>76</v>
      </c>
      <c r="AG176" s="379">
        <f t="shared" si="16"/>
        <v>85</v>
      </c>
      <c r="AH176" s="379"/>
      <c r="AI176" s="376" t="s">
        <v>1568</v>
      </c>
      <c r="AJ176">
        <v>490403228</v>
      </c>
      <c r="AK176">
        <v>602624009</v>
      </c>
      <c r="AL176">
        <v>569501716</v>
      </c>
      <c r="AM176">
        <v>556346145</v>
      </c>
      <c r="AN176">
        <v>490252014</v>
      </c>
      <c r="AO176">
        <v>496438667</v>
      </c>
      <c r="AP176">
        <v>707053122</v>
      </c>
      <c r="AQ176">
        <v>161135422</v>
      </c>
      <c r="AR176">
        <v>245779763</v>
      </c>
      <c r="AS176">
        <v>415854463</v>
      </c>
      <c r="AT176">
        <v>317678250</v>
      </c>
      <c r="AU176">
        <v>114762796</v>
      </c>
      <c r="AV176">
        <v>238834220</v>
      </c>
      <c r="AW176">
        <v>134445675</v>
      </c>
      <c r="AX176" s="379">
        <v>56</v>
      </c>
      <c r="AY176" s="379">
        <v>56</v>
      </c>
      <c r="AZ176" s="379">
        <v>52</v>
      </c>
      <c r="BA176" s="379">
        <v>53</v>
      </c>
      <c r="BB176" s="379">
        <v>54</v>
      </c>
      <c r="BC176" s="379">
        <v>55</v>
      </c>
      <c r="BD176" s="379">
        <v>54</v>
      </c>
      <c r="BE176" s="379">
        <v>69</v>
      </c>
      <c r="BF176" s="379">
        <v>60</v>
      </c>
      <c r="BG176" s="379">
        <v>60</v>
      </c>
      <c r="BH176" s="379">
        <v>68</v>
      </c>
      <c r="BI176" s="379">
        <v>80</v>
      </c>
      <c r="BJ176" s="379">
        <v>72</v>
      </c>
      <c r="BK176" s="379">
        <f t="shared" si="17"/>
        <v>81</v>
      </c>
      <c r="BL176" s="379"/>
      <c r="BM176" s="376" t="s">
        <v>1568</v>
      </c>
      <c r="BN176">
        <v>90500</v>
      </c>
      <c r="BO176">
        <v>2124938</v>
      </c>
      <c r="BP176">
        <v>889393</v>
      </c>
      <c r="BQ176">
        <v>291650</v>
      </c>
      <c r="BR176">
        <v>1657543</v>
      </c>
      <c r="BS176">
        <v>1833030</v>
      </c>
      <c r="BT176">
        <v>857618</v>
      </c>
      <c r="BU176">
        <v>2250008</v>
      </c>
      <c r="BV176">
        <v>1200479</v>
      </c>
      <c r="BX176">
        <v>92097</v>
      </c>
      <c r="BZ176">
        <v>103617</v>
      </c>
      <c r="CA176">
        <v>726465</v>
      </c>
      <c r="CB176" s="379">
        <v>139</v>
      </c>
      <c r="CC176" s="379">
        <v>86</v>
      </c>
      <c r="CD176" s="379">
        <v>105</v>
      </c>
      <c r="CE176" s="379">
        <v>122</v>
      </c>
      <c r="CF176" s="379">
        <v>89</v>
      </c>
      <c r="CG176" s="379">
        <v>97</v>
      </c>
      <c r="CH176" s="379">
        <v>110</v>
      </c>
      <c r="CI176" s="379">
        <v>93</v>
      </c>
      <c r="CJ176" s="379">
        <v>96</v>
      </c>
      <c r="CK176" s="379" t="s">
        <v>3</v>
      </c>
      <c r="CL176" s="379">
        <v>133</v>
      </c>
      <c r="CM176" s="379" t="s">
        <v>3</v>
      </c>
      <c r="CN176" s="379">
        <v>137</v>
      </c>
      <c r="CO176" s="379">
        <f t="shared" si="18"/>
        <v>120</v>
      </c>
      <c r="CQ176" s="376" t="s">
        <v>1568</v>
      </c>
      <c r="CR176" s="372">
        <v>52059549</v>
      </c>
      <c r="CS176" s="372">
        <v>43827068</v>
      </c>
      <c r="CT176" s="372">
        <v>62156539</v>
      </c>
      <c r="CU176" s="372">
        <v>89527136</v>
      </c>
      <c r="CV176" s="372">
        <v>98196549</v>
      </c>
      <c r="CW176" s="372">
        <v>51185579</v>
      </c>
      <c r="CX176" s="372">
        <v>41908020</v>
      </c>
      <c r="CY176" s="372">
        <v>59176873</v>
      </c>
      <c r="CZ176" s="372">
        <v>62684463</v>
      </c>
      <c r="DA176" s="372">
        <v>76585593</v>
      </c>
      <c r="DB176" s="372">
        <v>93153060</v>
      </c>
      <c r="DC176" s="372">
        <v>90060629</v>
      </c>
      <c r="DD176" s="372">
        <v>120198100</v>
      </c>
      <c r="DE176" s="372">
        <v>140919197</v>
      </c>
      <c r="DF176" s="379">
        <v>90</v>
      </c>
      <c r="DG176" s="379">
        <v>94</v>
      </c>
      <c r="DH176" s="379">
        <v>88</v>
      </c>
      <c r="DI176" s="379">
        <v>88</v>
      </c>
      <c r="DJ176" s="379">
        <v>81</v>
      </c>
      <c r="DK176" s="379">
        <v>89</v>
      </c>
      <c r="DL176" s="379">
        <v>95</v>
      </c>
      <c r="DM176" s="379">
        <v>93</v>
      </c>
      <c r="DN176" s="379">
        <v>93</v>
      </c>
      <c r="DO176" s="379">
        <v>96</v>
      </c>
      <c r="DP176" s="379">
        <v>93</v>
      </c>
      <c r="DQ176" s="379">
        <v>94</v>
      </c>
      <c r="DR176" s="379">
        <v>96</v>
      </c>
      <c r="DS176" s="379">
        <f t="shared" si="19"/>
        <v>93</v>
      </c>
      <c r="DU176" s="376" t="s">
        <v>1568</v>
      </c>
      <c r="DV176" s="372">
        <v>542553277</v>
      </c>
      <c r="DW176" s="372">
        <v>648576015</v>
      </c>
      <c r="DX176" s="372">
        <v>632547648</v>
      </c>
      <c r="DY176" s="372">
        <v>646164931</v>
      </c>
      <c r="DZ176" s="372">
        <v>590106106</v>
      </c>
      <c r="EA176" s="372">
        <v>549457276</v>
      </c>
      <c r="EB176" s="372">
        <v>749818760</v>
      </c>
      <c r="EC176" s="372">
        <v>222562303</v>
      </c>
      <c r="ED176" s="372">
        <v>309664705</v>
      </c>
      <c r="EE176" s="372">
        <v>492440056</v>
      </c>
      <c r="EF176" s="372">
        <v>410923407</v>
      </c>
      <c r="EG176" s="372">
        <v>204823425</v>
      </c>
      <c r="EH176" s="372">
        <v>359135937</v>
      </c>
      <c r="EI176" s="372">
        <f t="shared" si="14"/>
        <v>276091337</v>
      </c>
      <c r="EJ176" s="379">
        <v>79</v>
      </c>
      <c r="EK176" s="379">
        <v>77</v>
      </c>
      <c r="EL176" s="379">
        <v>76</v>
      </c>
      <c r="EM176" s="379">
        <v>77</v>
      </c>
      <c r="EN176" s="379">
        <v>78</v>
      </c>
      <c r="EO176" s="379">
        <v>77</v>
      </c>
      <c r="EP176" s="379">
        <v>71</v>
      </c>
      <c r="EQ176" s="379">
        <v>89</v>
      </c>
      <c r="ER176" s="379">
        <v>84</v>
      </c>
      <c r="ES176" s="379">
        <v>86</v>
      </c>
      <c r="ET176" s="379">
        <v>93</v>
      </c>
      <c r="EU176" s="379">
        <v>99</v>
      </c>
      <c r="EV176" s="379">
        <v>100</v>
      </c>
      <c r="EW176" s="379">
        <f t="shared" si="20"/>
        <v>100</v>
      </c>
    </row>
    <row r="177" spans="1:153" x14ac:dyDescent="0.3">
      <c r="A177" s="371" t="s">
        <v>2083</v>
      </c>
      <c r="B177" s="371" t="s">
        <v>164</v>
      </c>
      <c r="C177" s="371" t="s">
        <v>2084</v>
      </c>
      <c r="E177" s="376" t="str">
        <f t="shared" si="15"/>
        <v>تشيلي Chile</v>
      </c>
      <c r="F177" s="372">
        <v>158339681</v>
      </c>
      <c r="G177" s="372">
        <v>144265570</v>
      </c>
      <c r="H177" s="372">
        <v>205896176</v>
      </c>
      <c r="I177" s="372">
        <v>287739561</v>
      </c>
      <c r="J177" s="372">
        <v>64005691</v>
      </c>
      <c r="K177" s="372">
        <v>50892461</v>
      </c>
      <c r="L177" s="372">
        <v>53181612</v>
      </c>
      <c r="M177" s="372">
        <v>48972307</v>
      </c>
      <c r="N177" s="372">
        <v>41676066</v>
      </c>
      <c r="O177" s="372">
        <v>34020424</v>
      </c>
      <c r="P177" s="372">
        <v>143624219</v>
      </c>
      <c r="Q177" s="372">
        <v>687394488</v>
      </c>
      <c r="R177" s="372">
        <v>36322379</v>
      </c>
      <c r="S177" s="372">
        <v>55271976</v>
      </c>
      <c r="T177" s="379">
        <v>68</v>
      </c>
      <c r="U177" s="379">
        <v>72</v>
      </c>
      <c r="V177" s="379">
        <v>67</v>
      </c>
      <c r="W177" s="379">
        <v>60</v>
      </c>
      <c r="X177" s="379">
        <v>84</v>
      </c>
      <c r="Y177" s="379">
        <v>94</v>
      </c>
      <c r="Z177" s="379">
        <v>93</v>
      </c>
      <c r="AA177" s="379">
        <v>90</v>
      </c>
      <c r="AB177" s="379">
        <v>94</v>
      </c>
      <c r="AC177" s="379">
        <v>105</v>
      </c>
      <c r="AD177" s="379">
        <v>87</v>
      </c>
      <c r="AE177" s="379">
        <v>60</v>
      </c>
      <c r="AF177" s="379">
        <v>106</v>
      </c>
      <c r="AG177" s="379">
        <f t="shared" si="16"/>
        <v>100</v>
      </c>
      <c r="AH177" s="379"/>
      <c r="AI177" s="376" t="s">
        <v>1575</v>
      </c>
      <c r="AJ177">
        <v>155353372</v>
      </c>
      <c r="AK177">
        <v>144060272</v>
      </c>
      <c r="AL177">
        <v>57166584</v>
      </c>
      <c r="AM177">
        <v>92384755</v>
      </c>
      <c r="AN177">
        <v>57259683</v>
      </c>
      <c r="AO177">
        <v>45647157</v>
      </c>
      <c r="AP177">
        <v>48661781</v>
      </c>
      <c r="AQ177">
        <v>48871461</v>
      </c>
      <c r="AR177">
        <v>18201127</v>
      </c>
      <c r="AS177">
        <v>32868534</v>
      </c>
      <c r="AT177">
        <v>32659217</v>
      </c>
      <c r="AU177">
        <v>20831892</v>
      </c>
      <c r="AV177">
        <v>35235411</v>
      </c>
      <c r="AW177">
        <v>31871964</v>
      </c>
      <c r="AX177" s="379">
        <v>67</v>
      </c>
      <c r="AY177" s="379">
        <v>70</v>
      </c>
      <c r="AZ177" s="379">
        <v>90</v>
      </c>
      <c r="BA177" s="379">
        <v>78</v>
      </c>
      <c r="BB177" s="379">
        <v>86</v>
      </c>
      <c r="BC177" s="379">
        <v>94</v>
      </c>
      <c r="BD177" s="379">
        <v>92</v>
      </c>
      <c r="BE177" s="379">
        <v>88</v>
      </c>
      <c r="BF177" s="379">
        <v>105</v>
      </c>
      <c r="BG177" s="379">
        <v>105</v>
      </c>
      <c r="BH177" s="379">
        <v>110</v>
      </c>
      <c r="BI177" s="379">
        <v>114</v>
      </c>
      <c r="BJ177" s="379">
        <v>103</v>
      </c>
      <c r="BK177" s="379">
        <f t="shared" si="17"/>
        <v>108</v>
      </c>
      <c r="BL177" s="379"/>
      <c r="BM177" s="376" t="s">
        <v>1575</v>
      </c>
      <c r="BN177">
        <v>2986309</v>
      </c>
      <c r="BO177">
        <v>205298</v>
      </c>
      <c r="BP177">
        <v>148729592</v>
      </c>
      <c r="BQ177">
        <v>195354806</v>
      </c>
      <c r="BR177">
        <v>6746008</v>
      </c>
      <c r="BS177">
        <v>5245304</v>
      </c>
      <c r="BT177">
        <v>4519831</v>
      </c>
      <c r="BU177">
        <v>100846</v>
      </c>
      <c r="BV177">
        <v>23474939</v>
      </c>
      <c r="BW177">
        <v>1151890</v>
      </c>
      <c r="BX177">
        <v>110965002</v>
      </c>
      <c r="BY177">
        <v>666562596</v>
      </c>
      <c r="BZ177">
        <v>1086968</v>
      </c>
      <c r="CA177">
        <v>23400012</v>
      </c>
      <c r="CB177" s="379">
        <v>84</v>
      </c>
      <c r="CC177" s="379">
        <v>121</v>
      </c>
      <c r="CD177" s="379">
        <v>26</v>
      </c>
      <c r="CE177" s="379">
        <v>21</v>
      </c>
      <c r="CF177" s="379">
        <v>68</v>
      </c>
      <c r="CG177" s="379">
        <v>77</v>
      </c>
      <c r="CH177" s="379">
        <v>79</v>
      </c>
      <c r="CI177" s="379">
        <v>132</v>
      </c>
      <c r="CJ177" s="379">
        <v>49</v>
      </c>
      <c r="CK177" s="379">
        <v>98</v>
      </c>
      <c r="CL177" s="379">
        <v>34</v>
      </c>
      <c r="CM177" s="379">
        <v>14</v>
      </c>
      <c r="CN177" s="379">
        <v>105</v>
      </c>
      <c r="CO177" s="379">
        <f t="shared" si="18"/>
        <v>64</v>
      </c>
      <c r="CQ177" s="376" t="s">
        <v>1575</v>
      </c>
      <c r="CR177" s="372">
        <v>921807194</v>
      </c>
      <c r="CS177" s="372">
        <v>811050021</v>
      </c>
      <c r="CT177" s="372">
        <v>533194425</v>
      </c>
      <c r="CU177" s="372">
        <v>661597689</v>
      </c>
      <c r="CV177" s="372">
        <v>584664245</v>
      </c>
      <c r="CW177" s="372">
        <v>509322778</v>
      </c>
      <c r="CX177" s="372">
        <v>557546733</v>
      </c>
      <c r="CY177" s="372">
        <v>579311818</v>
      </c>
      <c r="CZ177" s="372">
        <v>624150207</v>
      </c>
      <c r="DA177" s="372">
        <v>538550405</v>
      </c>
      <c r="DB177" s="372">
        <v>612986549</v>
      </c>
      <c r="DC177" s="372">
        <v>451439786</v>
      </c>
      <c r="DD177" s="372">
        <v>511013455</v>
      </c>
      <c r="DE177" s="372">
        <v>484603719</v>
      </c>
      <c r="DF177" s="379">
        <v>55</v>
      </c>
      <c r="DG177" s="379">
        <v>55</v>
      </c>
      <c r="DH177" s="379">
        <v>64</v>
      </c>
      <c r="DI177" s="379">
        <v>62</v>
      </c>
      <c r="DJ177" s="379">
        <v>62</v>
      </c>
      <c r="DK177" s="379">
        <v>60</v>
      </c>
      <c r="DL177" s="379">
        <v>61</v>
      </c>
      <c r="DM177" s="379">
        <v>64</v>
      </c>
      <c r="DN177" s="379">
        <v>61</v>
      </c>
      <c r="DO177" s="379">
        <v>61</v>
      </c>
      <c r="DP177" s="379">
        <v>65</v>
      </c>
      <c r="DQ177" s="379">
        <v>67</v>
      </c>
      <c r="DR177" s="379">
        <v>69</v>
      </c>
      <c r="DS177" s="379">
        <f t="shared" si="19"/>
        <v>71</v>
      </c>
      <c r="DU177" s="376" t="s">
        <v>1575</v>
      </c>
      <c r="DV177" s="372">
        <v>1080146875</v>
      </c>
      <c r="DW177" s="372">
        <v>955315591</v>
      </c>
      <c r="DX177" s="372">
        <v>739090601</v>
      </c>
      <c r="DY177" s="372">
        <v>949337250</v>
      </c>
      <c r="DZ177" s="372">
        <v>648669936</v>
      </c>
      <c r="EA177" s="372">
        <v>560215239</v>
      </c>
      <c r="EB177" s="372">
        <v>610728345</v>
      </c>
      <c r="EC177" s="372">
        <v>628284125</v>
      </c>
      <c r="ED177" s="372">
        <v>665826273</v>
      </c>
      <c r="EE177" s="372">
        <v>572570829</v>
      </c>
      <c r="EF177" s="372">
        <v>756610768</v>
      </c>
      <c r="EG177" s="372">
        <v>1138834274</v>
      </c>
      <c r="EH177" s="372">
        <v>547335834</v>
      </c>
      <c r="EI177" s="372">
        <f t="shared" si="14"/>
        <v>539875695</v>
      </c>
      <c r="EJ177" s="379">
        <v>65</v>
      </c>
      <c r="EK177" s="379">
        <v>66</v>
      </c>
      <c r="EL177" s="379">
        <v>72</v>
      </c>
      <c r="EM177" s="379">
        <v>71</v>
      </c>
      <c r="EN177" s="379">
        <v>74</v>
      </c>
      <c r="EO177" s="379">
        <v>76</v>
      </c>
      <c r="EP177" s="379">
        <v>78</v>
      </c>
      <c r="EQ177" s="379">
        <v>74</v>
      </c>
      <c r="ER177" s="379">
        <v>75</v>
      </c>
      <c r="ES177" s="379">
        <v>77</v>
      </c>
      <c r="ET177" s="379">
        <v>81</v>
      </c>
      <c r="EU177" s="379">
        <v>75</v>
      </c>
      <c r="EV177" s="379">
        <v>87</v>
      </c>
      <c r="EW177" s="379">
        <f t="shared" si="20"/>
        <v>88</v>
      </c>
    </row>
    <row r="178" spans="1:153" x14ac:dyDescent="0.3">
      <c r="A178" s="371" t="s">
        <v>2085</v>
      </c>
      <c r="B178" s="371" t="s">
        <v>687</v>
      </c>
      <c r="C178" s="371" t="s">
        <v>2086</v>
      </c>
      <c r="E178" s="376" t="str">
        <f t="shared" si="15"/>
        <v>بوليفيا Bolivia</v>
      </c>
      <c r="F178" s="372">
        <v>228652</v>
      </c>
      <c r="G178" s="372">
        <v>20630</v>
      </c>
      <c r="H178" s="372">
        <v>66055</v>
      </c>
      <c r="I178" s="372">
        <v>362373</v>
      </c>
      <c r="J178" s="372">
        <v>59758</v>
      </c>
      <c r="K178" s="372">
        <v>1929947</v>
      </c>
      <c r="L178" s="372">
        <v>3676812</v>
      </c>
      <c r="M178" s="372">
        <v>653425</v>
      </c>
      <c r="N178" s="372">
        <v>3147577</v>
      </c>
      <c r="O178" s="372">
        <v>3532149</v>
      </c>
      <c r="P178" s="372">
        <v>8184506</v>
      </c>
      <c r="Q178" s="372">
        <v>1996245</v>
      </c>
      <c r="R178" s="372">
        <v>950285</v>
      </c>
      <c r="S178" s="372">
        <v>2578839</v>
      </c>
      <c r="T178" s="379">
        <v>167</v>
      </c>
      <c r="U178" s="379">
        <v>181</v>
      </c>
      <c r="V178" s="379">
        <v>187</v>
      </c>
      <c r="W178" s="379">
        <v>164</v>
      </c>
      <c r="X178" s="379">
        <v>176</v>
      </c>
      <c r="Y178" s="379">
        <v>146</v>
      </c>
      <c r="Z178" s="379">
        <v>143</v>
      </c>
      <c r="AA178" s="379">
        <v>163</v>
      </c>
      <c r="AB178" s="379">
        <v>140</v>
      </c>
      <c r="AC178" s="379">
        <v>146</v>
      </c>
      <c r="AD178" s="379">
        <v>130</v>
      </c>
      <c r="AE178" s="379">
        <v>153</v>
      </c>
      <c r="AF178" s="379">
        <v>159</v>
      </c>
      <c r="AG178" s="379">
        <f t="shared" si="16"/>
        <v>155</v>
      </c>
      <c r="AH178" s="379"/>
      <c r="AI178" s="376" t="s">
        <v>1567</v>
      </c>
      <c r="AJ178">
        <v>225172</v>
      </c>
      <c r="AL178">
        <v>66055</v>
      </c>
      <c r="AM178">
        <v>67940</v>
      </c>
      <c r="AO178">
        <v>1623092</v>
      </c>
      <c r="AP178">
        <v>969276</v>
      </c>
      <c r="AQ178">
        <v>131048</v>
      </c>
      <c r="AR178">
        <v>730723</v>
      </c>
      <c r="AS178">
        <v>3532149</v>
      </c>
      <c r="AT178">
        <v>6908684</v>
      </c>
      <c r="AU178">
        <v>1993233</v>
      </c>
      <c r="AV178">
        <v>638311</v>
      </c>
      <c r="AW178">
        <v>2138307</v>
      </c>
      <c r="AX178" s="379">
        <v>166</v>
      </c>
      <c r="AY178" s="379" t="s">
        <v>3</v>
      </c>
      <c r="AZ178" s="379">
        <v>185</v>
      </c>
      <c r="BA178" s="379">
        <v>173</v>
      </c>
      <c r="BB178" s="379" t="s">
        <v>3</v>
      </c>
      <c r="BC178" s="379">
        <v>144</v>
      </c>
      <c r="BD178" s="379">
        <v>152</v>
      </c>
      <c r="BE178" s="379">
        <v>172</v>
      </c>
      <c r="BF178" s="379">
        <v>154</v>
      </c>
      <c r="BG178" s="379">
        <v>144</v>
      </c>
      <c r="BH178" s="379">
        <v>131</v>
      </c>
      <c r="BI178" s="379">
        <v>151</v>
      </c>
      <c r="BJ178" s="379">
        <v>163</v>
      </c>
      <c r="BK178" s="379">
        <f t="shared" si="17"/>
        <v>151</v>
      </c>
      <c r="BL178" s="379"/>
      <c r="BM178" s="376" t="s">
        <v>1567</v>
      </c>
      <c r="BN178">
        <v>3480</v>
      </c>
      <c r="BO178">
        <v>20630</v>
      </c>
      <c r="BQ178">
        <v>294433</v>
      </c>
      <c r="BR178">
        <v>59758</v>
      </c>
      <c r="BS178">
        <v>306855</v>
      </c>
      <c r="BT178">
        <v>2707536</v>
      </c>
      <c r="BU178">
        <v>522377</v>
      </c>
      <c r="BV178">
        <v>2416854</v>
      </c>
      <c r="BX178">
        <v>1275822</v>
      </c>
      <c r="BY178">
        <v>3012</v>
      </c>
      <c r="BZ178">
        <v>311974</v>
      </c>
      <c r="CA178">
        <v>440532</v>
      </c>
      <c r="CB178" s="379">
        <v>156</v>
      </c>
      <c r="CC178" s="379">
        <v>145</v>
      </c>
      <c r="CD178" s="379" t="s">
        <v>3</v>
      </c>
      <c r="CE178" s="379">
        <v>121</v>
      </c>
      <c r="CF178" s="379">
        <v>140</v>
      </c>
      <c r="CG178" s="379">
        <v>123</v>
      </c>
      <c r="CH178" s="379">
        <v>84</v>
      </c>
      <c r="CI178" s="379">
        <v>117</v>
      </c>
      <c r="CJ178" s="379">
        <v>84</v>
      </c>
      <c r="CK178" s="379" t="s">
        <v>3</v>
      </c>
      <c r="CL178" s="379">
        <v>100</v>
      </c>
      <c r="CM178" s="379">
        <v>158</v>
      </c>
      <c r="CN178" s="379">
        <v>126</v>
      </c>
      <c r="CO178" s="379">
        <f t="shared" si="18"/>
        <v>128</v>
      </c>
      <c r="CQ178" s="376" t="s">
        <v>1567</v>
      </c>
      <c r="CR178" s="372">
        <v>1550348</v>
      </c>
      <c r="CS178" s="372">
        <v>1713724</v>
      </c>
      <c r="CT178" s="372">
        <v>1109545</v>
      </c>
      <c r="CU178" s="372">
        <v>1823932</v>
      </c>
      <c r="CV178" s="372">
        <v>3429040</v>
      </c>
      <c r="CW178" s="372">
        <v>3079703</v>
      </c>
      <c r="CX178" s="372">
        <v>2531667</v>
      </c>
      <c r="CY178" s="372">
        <v>3252842</v>
      </c>
      <c r="CZ178" s="372">
        <v>5218981</v>
      </c>
      <c r="DA178" s="372">
        <v>5915272</v>
      </c>
      <c r="DB178" s="372">
        <v>5726378</v>
      </c>
      <c r="DC178" s="372">
        <v>5128700</v>
      </c>
      <c r="DD178" s="372">
        <v>3341413</v>
      </c>
      <c r="DE178" s="372">
        <v>7137888</v>
      </c>
      <c r="DF178" s="379">
        <v>147</v>
      </c>
      <c r="DG178" s="379">
        <v>148</v>
      </c>
      <c r="DH178" s="379">
        <v>156</v>
      </c>
      <c r="DI178" s="379">
        <v>150</v>
      </c>
      <c r="DJ178" s="379">
        <v>135</v>
      </c>
      <c r="DK178" s="379">
        <v>131</v>
      </c>
      <c r="DL178" s="379">
        <v>145</v>
      </c>
      <c r="DM178" s="379">
        <v>133</v>
      </c>
      <c r="DN178" s="379">
        <v>129</v>
      </c>
      <c r="DO178" s="379">
        <v>130</v>
      </c>
      <c r="DP178" s="379">
        <v>133</v>
      </c>
      <c r="DQ178" s="379">
        <v>133</v>
      </c>
      <c r="DR178" s="379">
        <v>146</v>
      </c>
      <c r="DS178" s="379">
        <f t="shared" si="19"/>
        <v>128</v>
      </c>
      <c r="DU178" s="376" t="s">
        <v>1567</v>
      </c>
      <c r="DV178" s="372">
        <v>1779000</v>
      </c>
      <c r="DW178" s="372">
        <v>1734354</v>
      </c>
      <c r="DX178" s="372">
        <v>1175600</v>
      </c>
      <c r="DY178" s="372">
        <v>2186305</v>
      </c>
      <c r="DZ178" s="372">
        <v>3488798</v>
      </c>
      <c r="EA178" s="372">
        <v>5009650</v>
      </c>
      <c r="EB178" s="372">
        <v>6208479</v>
      </c>
      <c r="EC178" s="372">
        <v>3906267</v>
      </c>
      <c r="ED178" s="372">
        <v>8366558</v>
      </c>
      <c r="EE178" s="372">
        <v>9447421</v>
      </c>
      <c r="EF178" s="372">
        <v>13910884</v>
      </c>
      <c r="EG178" s="372">
        <v>7124945</v>
      </c>
      <c r="EH178" s="372">
        <v>4291698</v>
      </c>
      <c r="EI178" s="372">
        <f t="shared" si="14"/>
        <v>9716727</v>
      </c>
      <c r="EJ178" s="379">
        <v>172</v>
      </c>
      <c r="EK178" s="379">
        <v>170</v>
      </c>
      <c r="EL178" s="379">
        <v>177</v>
      </c>
      <c r="EM178" s="379">
        <v>171</v>
      </c>
      <c r="EN178" s="379">
        <v>165</v>
      </c>
      <c r="EO178" s="379">
        <v>158</v>
      </c>
      <c r="EP178" s="379">
        <v>156</v>
      </c>
      <c r="EQ178" s="379">
        <v>160</v>
      </c>
      <c r="ER178" s="379">
        <v>148</v>
      </c>
      <c r="ES178" s="379">
        <v>152</v>
      </c>
      <c r="ET178" s="379">
        <v>148</v>
      </c>
      <c r="EU178" s="379">
        <v>156</v>
      </c>
      <c r="EV178" s="379">
        <v>169</v>
      </c>
      <c r="EW178" s="379">
        <f t="shared" si="20"/>
        <v>153</v>
      </c>
    </row>
    <row r="179" spans="1:153" x14ac:dyDescent="0.3">
      <c r="A179" s="371" t="s">
        <v>2087</v>
      </c>
      <c r="B179" s="371" t="s">
        <v>37</v>
      </c>
      <c r="C179" s="371" t="s">
        <v>2088</v>
      </c>
      <c r="E179" s="376" t="str">
        <f t="shared" si="15"/>
        <v>البرازيل Brazil</v>
      </c>
      <c r="F179" s="372">
        <v>10987481103</v>
      </c>
      <c r="G179" s="372">
        <v>12670243407</v>
      </c>
      <c r="H179" s="372">
        <v>11399582551</v>
      </c>
      <c r="I179" s="372">
        <v>6068885843</v>
      </c>
      <c r="J179" s="372">
        <v>5451970930</v>
      </c>
      <c r="K179" s="372">
        <v>6130326195</v>
      </c>
      <c r="L179" s="372">
        <v>8839957313</v>
      </c>
      <c r="M179" s="372">
        <v>8360791670</v>
      </c>
      <c r="N179" s="372">
        <v>5174772824</v>
      </c>
      <c r="O179" s="372">
        <v>11871182008</v>
      </c>
      <c r="P179" s="372">
        <v>16709111858</v>
      </c>
      <c r="Q179" s="372">
        <v>13002441628</v>
      </c>
      <c r="R179" s="372">
        <v>10962960074</v>
      </c>
      <c r="S179" s="372">
        <v>12740296533</v>
      </c>
      <c r="T179" s="379">
        <v>23</v>
      </c>
      <c r="U179" s="379">
        <v>21</v>
      </c>
      <c r="V179" s="379">
        <v>23</v>
      </c>
      <c r="W179" s="379">
        <v>26</v>
      </c>
      <c r="X179" s="379">
        <v>25</v>
      </c>
      <c r="Y179" s="379">
        <v>26</v>
      </c>
      <c r="Z179" s="379">
        <v>26</v>
      </c>
      <c r="AA179" s="379">
        <v>26</v>
      </c>
      <c r="AB179" s="379">
        <v>26</v>
      </c>
      <c r="AC179" s="379">
        <v>20</v>
      </c>
      <c r="AD179" s="379">
        <v>23</v>
      </c>
      <c r="AE179" s="379">
        <v>23</v>
      </c>
      <c r="AF179" s="379">
        <v>24</v>
      </c>
      <c r="AG179" s="379">
        <f t="shared" si="16"/>
        <v>22</v>
      </c>
      <c r="AH179" s="379"/>
      <c r="AI179" s="376" t="s">
        <v>1247</v>
      </c>
      <c r="AJ179">
        <v>10982575682</v>
      </c>
      <c r="AK179">
        <v>12661373800</v>
      </c>
      <c r="AL179">
        <v>11010396458</v>
      </c>
      <c r="AM179">
        <v>5915038740</v>
      </c>
      <c r="AN179">
        <v>5437733853</v>
      </c>
      <c r="AO179">
        <v>6111484603</v>
      </c>
      <c r="AP179">
        <v>8716827338</v>
      </c>
      <c r="AQ179">
        <v>8117302233</v>
      </c>
      <c r="AR179">
        <v>5048553760</v>
      </c>
      <c r="AS179">
        <v>11560703240</v>
      </c>
      <c r="AT179">
        <v>16666466214</v>
      </c>
      <c r="AU179">
        <v>12982797736</v>
      </c>
      <c r="AV179">
        <v>10873048701</v>
      </c>
      <c r="AW179">
        <v>12146534094</v>
      </c>
      <c r="AX179" s="379">
        <v>23</v>
      </c>
      <c r="AY179" s="379">
        <v>21</v>
      </c>
      <c r="AZ179" s="379">
        <v>23</v>
      </c>
      <c r="BA179" s="379">
        <v>24</v>
      </c>
      <c r="BB179" s="379">
        <v>25</v>
      </c>
      <c r="BC179" s="379">
        <v>25</v>
      </c>
      <c r="BD179" s="379">
        <v>26</v>
      </c>
      <c r="BE179" s="379">
        <v>26</v>
      </c>
      <c r="BF179" s="379">
        <v>26</v>
      </c>
      <c r="BG179" s="379">
        <v>20</v>
      </c>
      <c r="BH179" s="379">
        <v>23</v>
      </c>
      <c r="BI179" s="379">
        <v>23</v>
      </c>
      <c r="BJ179" s="379">
        <v>24</v>
      </c>
      <c r="BK179" s="379">
        <f t="shared" si="17"/>
        <v>22</v>
      </c>
      <c r="BL179" s="379"/>
      <c r="BM179" s="376" t="s">
        <v>1247</v>
      </c>
      <c r="BN179">
        <v>4905421</v>
      </c>
      <c r="BO179">
        <v>8869607</v>
      </c>
      <c r="BP179">
        <v>389186093</v>
      </c>
      <c r="BQ179">
        <v>153847103</v>
      </c>
      <c r="BR179">
        <v>14237077</v>
      </c>
      <c r="BS179">
        <v>18841592</v>
      </c>
      <c r="BT179">
        <v>123129975</v>
      </c>
      <c r="BU179">
        <v>243489437</v>
      </c>
      <c r="BV179">
        <v>126219064</v>
      </c>
      <c r="BW179">
        <v>310478768</v>
      </c>
      <c r="BX179">
        <v>42645644</v>
      </c>
      <c r="BY179">
        <v>19643892</v>
      </c>
      <c r="BZ179">
        <v>89911373</v>
      </c>
      <c r="CA179">
        <v>593762439</v>
      </c>
      <c r="CB179" s="379">
        <v>75</v>
      </c>
      <c r="CC179" s="379">
        <v>68</v>
      </c>
      <c r="CD179" s="379">
        <v>15</v>
      </c>
      <c r="CE179" s="379">
        <v>27</v>
      </c>
      <c r="CF179" s="379">
        <v>54</v>
      </c>
      <c r="CG179" s="379">
        <v>52</v>
      </c>
      <c r="CH179" s="379">
        <v>27</v>
      </c>
      <c r="CI179" s="379">
        <v>24</v>
      </c>
      <c r="CJ179" s="379">
        <v>27</v>
      </c>
      <c r="CK179" s="379">
        <v>23</v>
      </c>
      <c r="CL179" s="379">
        <v>47</v>
      </c>
      <c r="CM179" s="379">
        <v>53</v>
      </c>
      <c r="CN179" s="379">
        <v>37</v>
      </c>
      <c r="CO179" s="379">
        <f t="shared" si="18"/>
        <v>26</v>
      </c>
      <c r="CQ179" s="376" t="s">
        <v>1247</v>
      </c>
      <c r="CR179" s="372">
        <v>11810326920</v>
      </c>
      <c r="CS179" s="372">
        <v>12499800335</v>
      </c>
      <c r="CT179" s="372">
        <v>11225087135</v>
      </c>
      <c r="CU179" s="372">
        <v>11888549918</v>
      </c>
      <c r="CV179" s="372">
        <v>10518070844</v>
      </c>
      <c r="CW179" s="372">
        <v>10135435827</v>
      </c>
      <c r="CX179" s="372">
        <v>8823565845</v>
      </c>
      <c r="CY179" s="372">
        <v>8641553119</v>
      </c>
      <c r="CZ179" s="372">
        <v>8333558632</v>
      </c>
      <c r="DA179" s="372">
        <v>9223839339</v>
      </c>
      <c r="DB179" s="372">
        <v>13598207864</v>
      </c>
      <c r="DC179" s="372">
        <v>13456936023</v>
      </c>
      <c r="DD179" s="372">
        <v>14364359078</v>
      </c>
      <c r="DE179" s="372">
        <v>14555183237</v>
      </c>
      <c r="DF179" s="379">
        <v>14</v>
      </c>
      <c r="DG179" s="379">
        <v>13</v>
      </c>
      <c r="DH179" s="379">
        <v>13</v>
      </c>
      <c r="DI179" s="379">
        <v>14</v>
      </c>
      <c r="DJ179" s="379">
        <v>13</v>
      </c>
      <c r="DK179" s="379">
        <v>12</v>
      </c>
      <c r="DL179" s="379">
        <v>13</v>
      </c>
      <c r="DM179" s="379">
        <v>15</v>
      </c>
      <c r="DN179" s="379">
        <v>14</v>
      </c>
      <c r="DO179" s="379">
        <v>13</v>
      </c>
      <c r="DP179" s="379">
        <v>14</v>
      </c>
      <c r="DQ179" s="379">
        <v>16</v>
      </c>
      <c r="DR179" s="379">
        <v>13</v>
      </c>
      <c r="DS179" s="379">
        <f t="shared" si="19"/>
        <v>16</v>
      </c>
      <c r="DU179" s="376" t="s">
        <v>1247</v>
      </c>
      <c r="DV179" s="372">
        <v>22797808023</v>
      </c>
      <c r="DW179" s="372">
        <v>25170043742</v>
      </c>
      <c r="DX179" s="372">
        <v>22624669686</v>
      </c>
      <c r="DY179" s="372">
        <v>17957435761</v>
      </c>
      <c r="DZ179" s="372">
        <v>15970041774</v>
      </c>
      <c r="EA179" s="372">
        <v>16265762022</v>
      </c>
      <c r="EB179" s="372">
        <v>17663523158</v>
      </c>
      <c r="EC179" s="372">
        <v>17002344789</v>
      </c>
      <c r="ED179" s="372">
        <v>13508331456</v>
      </c>
      <c r="EE179" s="372">
        <v>21095021347</v>
      </c>
      <c r="EF179" s="372">
        <v>30307319722</v>
      </c>
      <c r="EG179" s="372">
        <v>26459377651</v>
      </c>
      <c r="EH179" s="372">
        <v>25327319152</v>
      </c>
      <c r="EI179" s="372">
        <f t="shared" si="14"/>
        <v>27295479770</v>
      </c>
      <c r="EJ179" s="379">
        <v>21</v>
      </c>
      <c r="EK179" s="379">
        <v>21</v>
      </c>
      <c r="EL179" s="379">
        <v>22</v>
      </c>
      <c r="EM179" s="379">
        <v>21</v>
      </c>
      <c r="EN179" s="379">
        <v>20</v>
      </c>
      <c r="EO179" s="379">
        <v>21</v>
      </c>
      <c r="EP179" s="379">
        <v>22</v>
      </c>
      <c r="EQ179" s="379">
        <v>23</v>
      </c>
      <c r="ER179" s="379">
        <v>22</v>
      </c>
      <c r="ES179" s="379">
        <v>19</v>
      </c>
      <c r="ET179" s="379">
        <v>21</v>
      </c>
      <c r="EU179" s="379">
        <v>20</v>
      </c>
      <c r="EV179" s="379">
        <v>23</v>
      </c>
      <c r="EW179" s="379">
        <f t="shared" si="20"/>
        <v>20</v>
      </c>
    </row>
    <row r="180" spans="1:153" x14ac:dyDescent="0.3">
      <c r="A180" s="371" t="s">
        <v>2089</v>
      </c>
      <c r="B180" s="371" t="s">
        <v>154</v>
      </c>
      <c r="C180" s="371" t="s">
        <v>2090</v>
      </c>
      <c r="E180" s="376" t="str">
        <f t="shared" si="15"/>
        <v>باراغواي Paraguay</v>
      </c>
      <c r="F180" s="372">
        <v>7487074</v>
      </c>
      <c r="G180" s="372">
        <v>27409169</v>
      </c>
      <c r="H180" s="372">
        <v>26306971</v>
      </c>
      <c r="I180" s="372">
        <v>17797546</v>
      </c>
      <c r="J180" s="372">
        <v>15841037</v>
      </c>
      <c r="K180" s="372">
        <v>26993686</v>
      </c>
      <c r="L180" s="372">
        <v>37381078</v>
      </c>
      <c r="M180" s="372">
        <v>18659454</v>
      </c>
      <c r="N180" s="372">
        <v>39497021</v>
      </c>
      <c r="O180" s="372">
        <v>78289593</v>
      </c>
      <c r="P180" s="372">
        <v>32888019</v>
      </c>
      <c r="Q180" s="372">
        <v>5910879</v>
      </c>
      <c r="R180" s="372">
        <v>18264675</v>
      </c>
      <c r="S180" s="372">
        <v>17778743</v>
      </c>
      <c r="T180" s="379">
        <v>122</v>
      </c>
      <c r="U180" s="379">
        <v>96</v>
      </c>
      <c r="V180" s="379">
        <v>103</v>
      </c>
      <c r="W180" s="379">
        <v>113</v>
      </c>
      <c r="X180" s="379">
        <v>108</v>
      </c>
      <c r="Y180" s="379">
        <v>105</v>
      </c>
      <c r="Z180" s="379">
        <v>99</v>
      </c>
      <c r="AA180" s="379">
        <v>107</v>
      </c>
      <c r="AB180" s="379">
        <v>95</v>
      </c>
      <c r="AC180" s="379">
        <v>92</v>
      </c>
      <c r="AD180" s="379">
        <v>111</v>
      </c>
      <c r="AE180" s="379">
        <v>140</v>
      </c>
      <c r="AF180" s="379">
        <v>123</v>
      </c>
      <c r="AG180" s="379">
        <f t="shared" si="16"/>
        <v>121</v>
      </c>
      <c r="AH180" s="379"/>
      <c r="AI180" s="376" t="s">
        <v>1557</v>
      </c>
      <c r="AJ180">
        <v>7487074</v>
      </c>
      <c r="AK180">
        <v>27377719</v>
      </c>
      <c r="AL180">
        <v>26306971</v>
      </c>
      <c r="AM180">
        <v>17796746</v>
      </c>
      <c r="AN180">
        <v>15336790</v>
      </c>
      <c r="AO180">
        <v>26965173</v>
      </c>
      <c r="AP180">
        <v>37265777</v>
      </c>
      <c r="AQ180">
        <v>18609454</v>
      </c>
      <c r="AR180">
        <v>39497021</v>
      </c>
      <c r="AS180">
        <v>78288743</v>
      </c>
      <c r="AT180">
        <v>32888019</v>
      </c>
      <c r="AU180">
        <v>5904879</v>
      </c>
      <c r="AV180">
        <v>18264675</v>
      </c>
      <c r="AW180">
        <v>17778743</v>
      </c>
      <c r="AX180" s="379">
        <v>116</v>
      </c>
      <c r="AY180" s="379">
        <v>89</v>
      </c>
      <c r="AZ180" s="379">
        <v>101</v>
      </c>
      <c r="BA180" s="379">
        <v>107</v>
      </c>
      <c r="BB180" s="379">
        <v>103</v>
      </c>
      <c r="BC180" s="379">
        <v>102</v>
      </c>
      <c r="BD180" s="379">
        <v>95</v>
      </c>
      <c r="BE180" s="379">
        <v>104</v>
      </c>
      <c r="BF180" s="379">
        <v>91</v>
      </c>
      <c r="BG180" s="379">
        <v>90</v>
      </c>
      <c r="BH180" s="379">
        <v>109</v>
      </c>
      <c r="BI180" s="379">
        <v>137</v>
      </c>
      <c r="BJ180" s="379">
        <v>118</v>
      </c>
      <c r="BK180" s="379">
        <f t="shared" si="17"/>
        <v>117</v>
      </c>
      <c r="BL180" s="379"/>
      <c r="BM180" s="376" t="s">
        <v>1557</v>
      </c>
      <c r="BO180">
        <v>31450</v>
      </c>
      <c r="BQ180">
        <v>800</v>
      </c>
      <c r="BR180">
        <v>504247</v>
      </c>
      <c r="BS180">
        <v>28513</v>
      </c>
      <c r="BT180">
        <v>115301</v>
      </c>
      <c r="BU180">
        <v>50000</v>
      </c>
      <c r="BW180">
        <v>850</v>
      </c>
      <c r="BY180">
        <v>6000</v>
      </c>
      <c r="CB180" s="379" t="s">
        <v>3</v>
      </c>
      <c r="CC180" s="379">
        <v>138</v>
      </c>
      <c r="CD180" s="379" t="s">
        <v>3</v>
      </c>
      <c r="CE180" s="379">
        <v>154</v>
      </c>
      <c r="CF180" s="379">
        <v>112</v>
      </c>
      <c r="CG180" s="379">
        <v>149</v>
      </c>
      <c r="CH180" s="379">
        <v>137</v>
      </c>
      <c r="CI180" s="379">
        <v>145</v>
      </c>
      <c r="CJ180" s="379" t="s">
        <v>3</v>
      </c>
      <c r="CK180" s="379">
        <v>154</v>
      </c>
      <c r="CL180" s="379" t="s">
        <v>3</v>
      </c>
      <c r="CM180" s="379">
        <v>151</v>
      </c>
      <c r="CN180" s="379" t="s">
        <v>3</v>
      </c>
      <c r="CO180" s="379" t="str">
        <f t="shared" si="18"/>
        <v/>
      </c>
      <c r="CQ180" s="376" t="s">
        <v>1557</v>
      </c>
      <c r="CR180" s="372">
        <v>1002193</v>
      </c>
      <c r="CS180" s="372">
        <v>43204798</v>
      </c>
      <c r="CT180" s="372">
        <v>7474531</v>
      </c>
      <c r="CU180" s="372">
        <v>11875895</v>
      </c>
      <c r="CV180" s="372">
        <v>16379453</v>
      </c>
      <c r="CW180" s="372">
        <v>161567032</v>
      </c>
      <c r="CX180" s="372">
        <v>87684051</v>
      </c>
      <c r="CY180" s="372">
        <v>208128996</v>
      </c>
      <c r="CZ180" s="372">
        <v>120157100</v>
      </c>
      <c r="DA180" s="372">
        <v>55742238</v>
      </c>
      <c r="DB180" s="372">
        <v>191418893</v>
      </c>
      <c r="DC180" s="372">
        <v>32174125</v>
      </c>
      <c r="DD180" s="372">
        <v>133276739</v>
      </c>
      <c r="DE180" s="372">
        <v>198817011</v>
      </c>
      <c r="DF180" s="379">
        <v>158</v>
      </c>
      <c r="DG180" s="379">
        <v>96</v>
      </c>
      <c r="DH180" s="379">
        <v>119</v>
      </c>
      <c r="DI180" s="379">
        <v>110</v>
      </c>
      <c r="DJ180" s="379">
        <v>106</v>
      </c>
      <c r="DK180" s="379">
        <v>80</v>
      </c>
      <c r="DL180" s="379">
        <v>87</v>
      </c>
      <c r="DM180" s="379">
        <v>78</v>
      </c>
      <c r="DN180" s="379">
        <v>86</v>
      </c>
      <c r="DO180" s="379">
        <v>102</v>
      </c>
      <c r="DP180" s="379">
        <v>84</v>
      </c>
      <c r="DQ180" s="379">
        <v>103</v>
      </c>
      <c r="DR180" s="379">
        <v>95</v>
      </c>
      <c r="DS180" s="379">
        <f t="shared" si="19"/>
        <v>87</v>
      </c>
      <c r="DU180" s="376" t="s">
        <v>1557</v>
      </c>
      <c r="DV180" s="372">
        <v>8489267</v>
      </c>
      <c r="DW180" s="372">
        <v>70613967</v>
      </c>
      <c r="DX180" s="372">
        <v>33781502</v>
      </c>
      <c r="DY180" s="372">
        <v>29673441</v>
      </c>
      <c r="DZ180" s="372">
        <v>32220490</v>
      </c>
      <c r="EA180" s="372">
        <v>188560718</v>
      </c>
      <c r="EB180" s="372">
        <v>125065129</v>
      </c>
      <c r="EC180" s="372">
        <v>226788450</v>
      </c>
      <c r="ED180" s="372">
        <v>159654121</v>
      </c>
      <c r="EE180" s="372">
        <v>134031831</v>
      </c>
      <c r="EF180" s="372">
        <v>224306912</v>
      </c>
      <c r="EG180" s="372">
        <v>38085004</v>
      </c>
      <c r="EH180" s="372">
        <v>151541414</v>
      </c>
      <c r="EI180" s="372">
        <f t="shared" si="14"/>
        <v>216595754</v>
      </c>
      <c r="EJ180" s="379">
        <v>152</v>
      </c>
      <c r="EK180" s="379">
        <v>108</v>
      </c>
      <c r="EL180" s="379">
        <v>122</v>
      </c>
      <c r="EM180" s="379">
        <v>122</v>
      </c>
      <c r="EN180" s="379">
        <v>119</v>
      </c>
      <c r="EO180" s="379">
        <v>92</v>
      </c>
      <c r="EP180" s="379">
        <v>99</v>
      </c>
      <c r="EQ180" s="379">
        <v>88</v>
      </c>
      <c r="ER180" s="379">
        <v>95</v>
      </c>
      <c r="ES180" s="379">
        <v>108</v>
      </c>
      <c r="ET180" s="379">
        <v>103</v>
      </c>
      <c r="EU180" s="379">
        <v>129</v>
      </c>
      <c r="EV180" s="379">
        <v>110</v>
      </c>
      <c r="EW180" s="379">
        <f t="shared" si="20"/>
        <v>103</v>
      </c>
    </row>
    <row r="181" spans="1:153" x14ac:dyDescent="0.3">
      <c r="A181" s="371" t="s">
        <v>2091</v>
      </c>
      <c r="B181" s="371" t="s">
        <v>162</v>
      </c>
      <c r="C181" s="371" t="s">
        <v>2092</v>
      </c>
      <c r="E181" s="376" t="str">
        <f t="shared" si="15"/>
        <v>أوروغواي Uruguay</v>
      </c>
      <c r="F181" s="372">
        <v>29380411</v>
      </c>
      <c r="G181" s="372">
        <v>50173287</v>
      </c>
      <c r="H181" s="372">
        <v>82735346</v>
      </c>
      <c r="I181" s="372">
        <v>37914236</v>
      </c>
      <c r="J181" s="372">
        <v>19372025</v>
      </c>
      <c r="K181" s="372">
        <v>39003309</v>
      </c>
      <c r="L181" s="372">
        <v>22709358</v>
      </c>
      <c r="M181" s="372">
        <v>13044414</v>
      </c>
      <c r="N181" s="372">
        <v>89377017</v>
      </c>
      <c r="O181" s="372">
        <v>29932260</v>
      </c>
      <c r="P181" s="372">
        <v>270438935</v>
      </c>
      <c r="Q181" s="372">
        <v>489367909</v>
      </c>
      <c r="R181" s="372">
        <v>16740497</v>
      </c>
      <c r="S181" s="372">
        <v>15388013</v>
      </c>
      <c r="T181" s="379">
        <v>92</v>
      </c>
      <c r="U181" s="379">
        <v>88</v>
      </c>
      <c r="V181" s="379">
        <v>88</v>
      </c>
      <c r="W181" s="379">
        <v>97</v>
      </c>
      <c r="X181" s="379">
        <v>104</v>
      </c>
      <c r="Y181" s="379">
        <v>99</v>
      </c>
      <c r="Z181" s="379">
        <v>111</v>
      </c>
      <c r="AA181" s="379">
        <v>117</v>
      </c>
      <c r="AB181" s="379">
        <v>81</v>
      </c>
      <c r="AC181" s="379">
        <v>111</v>
      </c>
      <c r="AD181" s="379">
        <v>71</v>
      </c>
      <c r="AE181" s="379">
        <v>65</v>
      </c>
      <c r="AF181" s="379">
        <v>124</v>
      </c>
      <c r="AG181" s="379">
        <f t="shared" si="16"/>
        <v>127</v>
      </c>
      <c r="AH181" s="379"/>
      <c r="AI181" s="376" t="s">
        <v>1540</v>
      </c>
      <c r="AJ181">
        <v>9383132</v>
      </c>
      <c r="AK181">
        <v>49474358</v>
      </c>
      <c r="AL181">
        <v>82706346</v>
      </c>
      <c r="AM181">
        <v>37861386</v>
      </c>
      <c r="AN181">
        <v>18044243</v>
      </c>
      <c r="AO181">
        <v>17359787</v>
      </c>
      <c r="AP181">
        <v>22708181</v>
      </c>
      <c r="AQ181">
        <v>12544039</v>
      </c>
      <c r="AR181">
        <v>89372017</v>
      </c>
      <c r="AS181">
        <v>29932260</v>
      </c>
      <c r="AT181">
        <v>269903258</v>
      </c>
      <c r="AU181">
        <v>439542005</v>
      </c>
      <c r="AV181">
        <v>16719362</v>
      </c>
      <c r="AW181">
        <v>15286725</v>
      </c>
      <c r="AX181" s="379">
        <v>111</v>
      </c>
      <c r="AY181" s="379">
        <v>83</v>
      </c>
      <c r="AZ181" s="379">
        <v>86</v>
      </c>
      <c r="BA181" s="379">
        <v>94</v>
      </c>
      <c r="BB181" s="379">
        <v>99</v>
      </c>
      <c r="BC181" s="379">
        <v>109</v>
      </c>
      <c r="BD181" s="379">
        <v>107</v>
      </c>
      <c r="BE181" s="379">
        <v>117</v>
      </c>
      <c r="BF181" s="379">
        <v>79</v>
      </c>
      <c r="BG181" s="379">
        <v>109</v>
      </c>
      <c r="BH181" s="379">
        <v>69</v>
      </c>
      <c r="BI181" s="379">
        <v>66</v>
      </c>
      <c r="BJ181" s="379">
        <v>119</v>
      </c>
      <c r="BK181" s="379">
        <f t="shared" si="17"/>
        <v>122</v>
      </c>
      <c r="BL181" s="379"/>
      <c r="BM181" s="376" t="s">
        <v>1540</v>
      </c>
      <c r="BN181">
        <v>19997279</v>
      </c>
      <c r="BO181">
        <v>698929</v>
      </c>
      <c r="BP181">
        <v>29000</v>
      </c>
      <c r="BQ181">
        <v>52850</v>
      </c>
      <c r="BR181">
        <v>1327782</v>
      </c>
      <c r="BS181">
        <v>21643522</v>
      </c>
      <c r="BT181">
        <v>1177</v>
      </c>
      <c r="BU181">
        <v>500375</v>
      </c>
      <c r="BV181">
        <v>5000</v>
      </c>
      <c r="BX181">
        <v>535677</v>
      </c>
      <c r="BY181">
        <v>49825904</v>
      </c>
      <c r="BZ181">
        <v>21135</v>
      </c>
      <c r="CA181">
        <v>101288</v>
      </c>
      <c r="CB181" s="379">
        <v>56</v>
      </c>
      <c r="CC181" s="379">
        <v>102</v>
      </c>
      <c r="CD181" s="379">
        <v>144</v>
      </c>
      <c r="CE181" s="379">
        <v>136</v>
      </c>
      <c r="CF181" s="379">
        <v>96</v>
      </c>
      <c r="CG181" s="379">
        <v>51</v>
      </c>
      <c r="CH181" s="379">
        <v>160</v>
      </c>
      <c r="CI181" s="379">
        <v>118</v>
      </c>
      <c r="CJ181" s="379">
        <v>140</v>
      </c>
      <c r="CK181" s="379" t="s">
        <v>3</v>
      </c>
      <c r="CL181" s="379">
        <v>117</v>
      </c>
      <c r="CM181" s="379">
        <v>40</v>
      </c>
      <c r="CN181" s="379">
        <v>148</v>
      </c>
      <c r="CO181" s="379">
        <f t="shared" si="18"/>
        <v>144</v>
      </c>
      <c r="CQ181" s="376" t="s">
        <v>1540</v>
      </c>
      <c r="CR181" s="372">
        <v>37255865</v>
      </c>
      <c r="CS181" s="372">
        <v>188459784</v>
      </c>
      <c r="CT181" s="372">
        <v>42676298</v>
      </c>
      <c r="CU181" s="372">
        <v>52706825</v>
      </c>
      <c r="CV181" s="372">
        <v>56650986</v>
      </c>
      <c r="CW181" s="372">
        <v>37173098</v>
      </c>
      <c r="CX181" s="372">
        <v>14765522</v>
      </c>
      <c r="CY181" s="372">
        <v>28335771</v>
      </c>
      <c r="CZ181" s="372">
        <v>68974030</v>
      </c>
      <c r="DA181" s="372">
        <v>22677053</v>
      </c>
      <c r="DB181" s="372">
        <v>66458024</v>
      </c>
      <c r="DC181" s="372">
        <v>89817623</v>
      </c>
      <c r="DD181" s="372">
        <v>113171568</v>
      </c>
      <c r="DE181" s="372">
        <v>364907251</v>
      </c>
      <c r="DF181" s="379">
        <v>94</v>
      </c>
      <c r="DG181" s="379">
        <v>75</v>
      </c>
      <c r="DH181" s="379">
        <v>93</v>
      </c>
      <c r="DI181" s="379">
        <v>90</v>
      </c>
      <c r="DJ181" s="379">
        <v>88</v>
      </c>
      <c r="DK181" s="379">
        <v>93</v>
      </c>
      <c r="DL181" s="379">
        <v>115</v>
      </c>
      <c r="DM181" s="379">
        <v>100</v>
      </c>
      <c r="DN181" s="379">
        <v>92</v>
      </c>
      <c r="DO181" s="379">
        <v>110</v>
      </c>
      <c r="DP181" s="379">
        <v>99</v>
      </c>
      <c r="DQ181" s="379">
        <v>95</v>
      </c>
      <c r="DR181" s="379">
        <v>97</v>
      </c>
      <c r="DS181" s="379">
        <f t="shared" si="19"/>
        <v>76</v>
      </c>
      <c r="DU181" s="376" t="s">
        <v>1540</v>
      </c>
      <c r="DV181" s="372">
        <v>66636276</v>
      </c>
      <c r="DW181" s="372">
        <v>238633071</v>
      </c>
      <c r="DX181" s="372">
        <v>125411644</v>
      </c>
      <c r="DY181" s="372">
        <v>90621061</v>
      </c>
      <c r="DZ181" s="372">
        <v>76023011</v>
      </c>
      <c r="EA181" s="372">
        <v>76176407</v>
      </c>
      <c r="EB181" s="372">
        <v>37474880</v>
      </c>
      <c r="EC181" s="372">
        <v>41380185</v>
      </c>
      <c r="ED181" s="372">
        <v>158351047</v>
      </c>
      <c r="EE181" s="372">
        <v>52609313</v>
      </c>
      <c r="EF181" s="372">
        <v>336896959</v>
      </c>
      <c r="EG181" s="372">
        <v>579185532</v>
      </c>
      <c r="EH181" s="372">
        <v>129912065</v>
      </c>
      <c r="EI181" s="372">
        <f t="shared" si="14"/>
        <v>380295264</v>
      </c>
      <c r="EJ181" s="379">
        <v>107</v>
      </c>
      <c r="EK181" s="379">
        <v>90</v>
      </c>
      <c r="EL181" s="379">
        <v>98</v>
      </c>
      <c r="EM181" s="379">
        <v>105</v>
      </c>
      <c r="EN181" s="379">
        <v>103</v>
      </c>
      <c r="EO181" s="379">
        <v>111</v>
      </c>
      <c r="EP181" s="379">
        <v>124</v>
      </c>
      <c r="EQ181" s="379">
        <v>115</v>
      </c>
      <c r="ER181" s="379">
        <v>96</v>
      </c>
      <c r="ES181" s="379">
        <v>127</v>
      </c>
      <c r="ET181" s="379">
        <v>97</v>
      </c>
      <c r="EU181" s="379">
        <v>85</v>
      </c>
      <c r="EV181" s="379">
        <v>116</v>
      </c>
      <c r="EW181" s="379">
        <f t="shared" si="20"/>
        <v>94</v>
      </c>
    </row>
    <row r="182" spans="1:153" x14ac:dyDescent="0.3">
      <c r="A182" s="371" t="s">
        <v>2093</v>
      </c>
      <c r="B182" s="371" t="s">
        <v>145</v>
      </c>
      <c r="C182" s="371" t="s">
        <v>2094</v>
      </c>
      <c r="E182" s="376" t="str">
        <f t="shared" si="15"/>
        <v>الأرجنتين Argentina</v>
      </c>
      <c r="F182" s="372">
        <v>34371421</v>
      </c>
      <c r="G182" s="372">
        <v>26280730</v>
      </c>
      <c r="H182" s="372">
        <v>248839480</v>
      </c>
      <c r="I182" s="372">
        <v>550709482</v>
      </c>
      <c r="J182" s="372">
        <v>854366959</v>
      </c>
      <c r="K182" s="372">
        <v>209991428</v>
      </c>
      <c r="L182" s="372">
        <v>538943859</v>
      </c>
      <c r="M182" s="372">
        <v>307570027</v>
      </c>
      <c r="N182" s="372">
        <v>233348827</v>
      </c>
      <c r="O182" s="372">
        <v>309141490</v>
      </c>
      <c r="P182" s="372">
        <v>2446901208</v>
      </c>
      <c r="Q182" s="372">
        <v>3076474594</v>
      </c>
      <c r="R182" s="372">
        <v>756525599</v>
      </c>
      <c r="S182" s="372">
        <v>785305665</v>
      </c>
      <c r="T182" s="379">
        <v>89</v>
      </c>
      <c r="U182" s="379">
        <v>97</v>
      </c>
      <c r="V182" s="379">
        <v>64</v>
      </c>
      <c r="W182" s="379">
        <v>54</v>
      </c>
      <c r="X182" s="379">
        <v>51</v>
      </c>
      <c r="Y182" s="379">
        <v>66</v>
      </c>
      <c r="Z182" s="379">
        <v>56</v>
      </c>
      <c r="AA182" s="379">
        <v>63</v>
      </c>
      <c r="AB182" s="379">
        <v>63</v>
      </c>
      <c r="AC182" s="379">
        <v>65</v>
      </c>
      <c r="AD182" s="379">
        <v>49</v>
      </c>
      <c r="AE182" s="379">
        <v>45</v>
      </c>
      <c r="AF182" s="379">
        <v>58</v>
      </c>
      <c r="AG182" s="379">
        <f t="shared" si="16"/>
        <v>62</v>
      </c>
      <c r="AH182" s="379"/>
      <c r="AI182" s="376" t="s">
        <v>1238</v>
      </c>
      <c r="AJ182">
        <v>33663309</v>
      </c>
      <c r="AK182">
        <v>25765594</v>
      </c>
      <c r="AL182">
        <v>248270026</v>
      </c>
      <c r="AM182">
        <v>546086987</v>
      </c>
      <c r="AN182">
        <v>852103876</v>
      </c>
      <c r="AO182">
        <v>208136521</v>
      </c>
      <c r="AP182">
        <v>378341707</v>
      </c>
      <c r="AQ182">
        <v>302307662</v>
      </c>
      <c r="AR182">
        <v>220972711</v>
      </c>
      <c r="AS182">
        <v>298768084</v>
      </c>
      <c r="AT182">
        <v>2443061808</v>
      </c>
      <c r="AU182">
        <v>3073786709</v>
      </c>
      <c r="AV182">
        <v>752375343</v>
      </c>
      <c r="AW182">
        <v>728298432</v>
      </c>
      <c r="AX182" s="379">
        <v>86</v>
      </c>
      <c r="AY182" s="379">
        <v>92</v>
      </c>
      <c r="AZ182" s="379">
        <v>63</v>
      </c>
      <c r="BA182" s="379">
        <v>54</v>
      </c>
      <c r="BB182" s="379">
        <v>50</v>
      </c>
      <c r="BC182" s="379">
        <v>65</v>
      </c>
      <c r="BD182" s="379">
        <v>60</v>
      </c>
      <c r="BE182" s="379">
        <v>61</v>
      </c>
      <c r="BF182" s="379">
        <v>62</v>
      </c>
      <c r="BG182" s="379">
        <v>66</v>
      </c>
      <c r="BH182" s="379">
        <v>48</v>
      </c>
      <c r="BI182" s="379">
        <v>41</v>
      </c>
      <c r="BJ182" s="379">
        <v>58</v>
      </c>
      <c r="BK182" s="379">
        <f t="shared" si="17"/>
        <v>63</v>
      </c>
      <c r="BL182" s="379"/>
      <c r="BM182" s="376" t="s">
        <v>1238</v>
      </c>
      <c r="BN182">
        <v>708112</v>
      </c>
      <c r="BO182">
        <v>515136</v>
      </c>
      <c r="BP182">
        <v>569454</v>
      </c>
      <c r="BQ182">
        <v>4622495</v>
      </c>
      <c r="BR182">
        <v>2263083</v>
      </c>
      <c r="BS182">
        <v>1854907</v>
      </c>
      <c r="BT182">
        <v>160602152</v>
      </c>
      <c r="BU182">
        <v>5262365</v>
      </c>
      <c r="BV182">
        <v>12376116</v>
      </c>
      <c r="BW182">
        <v>10373406</v>
      </c>
      <c r="BX182">
        <v>3839400</v>
      </c>
      <c r="BY182">
        <v>2687885</v>
      </c>
      <c r="BZ182">
        <v>4150256</v>
      </c>
      <c r="CA182">
        <v>57007233</v>
      </c>
      <c r="CB182" s="379">
        <v>103</v>
      </c>
      <c r="CC182" s="379">
        <v>106</v>
      </c>
      <c r="CD182" s="379">
        <v>110</v>
      </c>
      <c r="CE182" s="379">
        <v>80</v>
      </c>
      <c r="CF182" s="379">
        <v>84</v>
      </c>
      <c r="CG182" s="379">
        <v>96</v>
      </c>
      <c r="CH182" s="379">
        <v>26</v>
      </c>
      <c r="CI182" s="379">
        <v>78</v>
      </c>
      <c r="CJ182" s="379">
        <v>57</v>
      </c>
      <c r="CK182" s="379">
        <v>68</v>
      </c>
      <c r="CL182" s="379">
        <v>84</v>
      </c>
      <c r="CM182" s="379">
        <v>89</v>
      </c>
      <c r="CN182" s="379">
        <v>85</v>
      </c>
      <c r="CO182" s="379">
        <f t="shared" si="18"/>
        <v>52</v>
      </c>
      <c r="CQ182" s="376" t="s">
        <v>1238</v>
      </c>
      <c r="CR182" s="372">
        <v>3456007573</v>
      </c>
      <c r="CS182" s="372">
        <v>6065408769</v>
      </c>
      <c r="CT182" s="372">
        <v>4180752685</v>
      </c>
      <c r="CU182" s="372">
        <v>2111673083</v>
      </c>
      <c r="CV182" s="372">
        <v>3109390531</v>
      </c>
      <c r="CW182" s="372">
        <v>2949421318</v>
      </c>
      <c r="CX182" s="372">
        <v>3812517783</v>
      </c>
      <c r="CY182" s="372">
        <v>4787146367</v>
      </c>
      <c r="CZ182" s="372">
        <v>4388512908</v>
      </c>
      <c r="DA182" s="372">
        <v>3843960672</v>
      </c>
      <c r="DB182" s="372">
        <v>5945053786</v>
      </c>
      <c r="DC182" s="372">
        <v>3310329025</v>
      </c>
      <c r="DD182" s="372">
        <v>6237535899</v>
      </c>
      <c r="DE182" s="372">
        <v>8242551116</v>
      </c>
      <c r="DF182" s="379">
        <v>34</v>
      </c>
      <c r="DG182" s="379">
        <v>28</v>
      </c>
      <c r="DH182" s="379">
        <v>34</v>
      </c>
      <c r="DI182" s="379">
        <v>43</v>
      </c>
      <c r="DJ182" s="379">
        <v>32</v>
      </c>
      <c r="DK182" s="379">
        <v>34</v>
      </c>
      <c r="DL182" s="379">
        <v>31</v>
      </c>
      <c r="DM182" s="379">
        <v>26</v>
      </c>
      <c r="DN182" s="379">
        <v>29</v>
      </c>
      <c r="DO182" s="379">
        <v>32</v>
      </c>
      <c r="DP182" s="379">
        <v>27</v>
      </c>
      <c r="DQ182" s="379">
        <v>37</v>
      </c>
      <c r="DR182" s="379">
        <v>28</v>
      </c>
      <c r="DS182" s="379">
        <f t="shared" si="19"/>
        <v>24</v>
      </c>
      <c r="DU182" s="376" t="s">
        <v>1238</v>
      </c>
      <c r="DV182" s="372">
        <v>3490378994</v>
      </c>
      <c r="DW182" s="372">
        <v>6091689499</v>
      </c>
      <c r="DX182" s="372">
        <v>4429592165</v>
      </c>
      <c r="DY182" s="372">
        <v>2662382565</v>
      </c>
      <c r="DZ182" s="372">
        <v>3963757490</v>
      </c>
      <c r="EA182" s="372">
        <v>3159412746</v>
      </c>
      <c r="EB182" s="372">
        <v>4351461642</v>
      </c>
      <c r="EC182" s="372">
        <v>5094716394</v>
      </c>
      <c r="ED182" s="372">
        <v>4621861735</v>
      </c>
      <c r="EE182" s="372">
        <v>4153102162</v>
      </c>
      <c r="EF182" s="372">
        <v>8391954994</v>
      </c>
      <c r="EG182" s="372">
        <v>6386803619</v>
      </c>
      <c r="EH182" s="372">
        <v>6994061498</v>
      </c>
      <c r="EI182" s="372">
        <f t="shared" si="14"/>
        <v>9027856781</v>
      </c>
      <c r="EJ182" s="379">
        <v>52</v>
      </c>
      <c r="EK182" s="379">
        <v>39</v>
      </c>
      <c r="EL182" s="379">
        <v>46</v>
      </c>
      <c r="EM182" s="379">
        <v>55</v>
      </c>
      <c r="EN182" s="379">
        <v>38</v>
      </c>
      <c r="EO182" s="379">
        <v>47</v>
      </c>
      <c r="EP182" s="379">
        <v>41</v>
      </c>
      <c r="EQ182" s="379">
        <v>40</v>
      </c>
      <c r="ER182" s="379">
        <v>38</v>
      </c>
      <c r="ES182" s="379">
        <v>47</v>
      </c>
      <c r="ET182" s="379">
        <v>39</v>
      </c>
      <c r="EU182" s="379">
        <v>42</v>
      </c>
      <c r="EV182" s="379">
        <v>38</v>
      </c>
      <c r="EW182" s="379">
        <f t="shared" si="20"/>
        <v>35</v>
      </c>
    </row>
    <row r="183" spans="1:153" x14ac:dyDescent="0.3">
      <c r="A183" s="371" t="s">
        <v>2095</v>
      </c>
      <c r="B183" s="371" t="s">
        <v>62</v>
      </c>
      <c r="C183" s="371" t="s">
        <v>2096</v>
      </c>
      <c r="E183" s="376" t="str">
        <f t="shared" si="15"/>
        <v>المكسيك Mexico</v>
      </c>
      <c r="F183" s="372">
        <v>2149008386</v>
      </c>
      <c r="G183" s="372">
        <v>1204835480</v>
      </c>
      <c r="H183" s="372">
        <v>1258546192</v>
      </c>
      <c r="I183" s="372">
        <v>140856819</v>
      </c>
      <c r="J183" s="372">
        <v>359236959</v>
      </c>
      <c r="K183" s="372">
        <v>67673783</v>
      </c>
      <c r="L183" s="372">
        <v>148367301</v>
      </c>
      <c r="M183" s="372">
        <v>197242691</v>
      </c>
      <c r="N183" s="372">
        <v>200771526</v>
      </c>
      <c r="O183" s="372">
        <v>256458022</v>
      </c>
      <c r="P183" s="372">
        <v>174305558</v>
      </c>
      <c r="Q183" s="372">
        <v>190644080</v>
      </c>
      <c r="R183" s="372">
        <v>249198032</v>
      </c>
      <c r="S183" s="372">
        <v>727118290</v>
      </c>
      <c r="T183" s="379">
        <v>40</v>
      </c>
      <c r="U183" s="379">
        <v>47</v>
      </c>
      <c r="V183" s="379">
        <v>45</v>
      </c>
      <c r="W183" s="379">
        <v>72</v>
      </c>
      <c r="X183" s="379">
        <v>60</v>
      </c>
      <c r="Y183" s="379">
        <v>89</v>
      </c>
      <c r="Z183" s="379">
        <v>73</v>
      </c>
      <c r="AA183" s="379">
        <v>68</v>
      </c>
      <c r="AB183" s="379">
        <v>64</v>
      </c>
      <c r="AC183" s="379">
        <v>72</v>
      </c>
      <c r="AD183" s="379">
        <v>80</v>
      </c>
      <c r="AE183" s="379">
        <v>74</v>
      </c>
      <c r="AF183" s="379">
        <v>73</v>
      </c>
      <c r="AG183" s="379">
        <f t="shared" si="16"/>
        <v>65</v>
      </c>
      <c r="AH183" s="379"/>
      <c r="AI183" s="376" t="s">
        <v>1291</v>
      </c>
      <c r="AJ183">
        <v>2145366738</v>
      </c>
      <c r="AK183">
        <v>1196741750</v>
      </c>
      <c r="AL183">
        <v>1246507152</v>
      </c>
      <c r="AM183">
        <v>129905179</v>
      </c>
      <c r="AN183">
        <v>351261111</v>
      </c>
      <c r="AO183">
        <v>55522364</v>
      </c>
      <c r="AP183">
        <v>135342677</v>
      </c>
      <c r="AQ183">
        <v>165364981</v>
      </c>
      <c r="AR183">
        <v>145394448</v>
      </c>
      <c r="AS183">
        <v>237933958</v>
      </c>
      <c r="AT183">
        <v>134956254</v>
      </c>
      <c r="AU183">
        <v>179439884</v>
      </c>
      <c r="AV183">
        <v>229071332</v>
      </c>
      <c r="AW183">
        <v>220834959</v>
      </c>
      <c r="AX183" s="379">
        <v>40</v>
      </c>
      <c r="AY183" s="379">
        <v>45</v>
      </c>
      <c r="AZ183" s="379">
        <v>44</v>
      </c>
      <c r="BA183" s="379">
        <v>71</v>
      </c>
      <c r="BB183" s="379">
        <v>60</v>
      </c>
      <c r="BC183" s="379">
        <v>90</v>
      </c>
      <c r="BD183" s="379">
        <v>74</v>
      </c>
      <c r="BE183" s="379">
        <v>68</v>
      </c>
      <c r="BF183" s="379">
        <v>67</v>
      </c>
      <c r="BG183" s="379">
        <v>70</v>
      </c>
      <c r="BH183" s="379">
        <v>84</v>
      </c>
      <c r="BI183" s="379">
        <v>73</v>
      </c>
      <c r="BJ183" s="379">
        <v>75</v>
      </c>
      <c r="BK183" s="379">
        <f t="shared" si="17"/>
        <v>75</v>
      </c>
      <c r="BL183" s="379"/>
      <c r="BM183" s="376" t="s">
        <v>1291</v>
      </c>
      <c r="BN183">
        <v>3641648</v>
      </c>
      <c r="BO183">
        <v>8093730</v>
      </c>
      <c r="BP183">
        <v>12039040</v>
      </c>
      <c r="BQ183">
        <v>10951640</v>
      </c>
      <c r="BR183">
        <v>7975848</v>
      </c>
      <c r="BS183">
        <v>12151419</v>
      </c>
      <c r="BT183">
        <v>13024624</v>
      </c>
      <c r="BU183">
        <v>31877710</v>
      </c>
      <c r="BV183">
        <v>55377078</v>
      </c>
      <c r="BW183">
        <v>18524064</v>
      </c>
      <c r="BX183">
        <v>39349304</v>
      </c>
      <c r="BY183">
        <v>11204196</v>
      </c>
      <c r="BZ183">
        <v>20126700</v>
      </c>
      <c r="CA183">
        <v>506283331</v>
      </c>
      <c r="CB183" s="379">
        <v>80</v>
      </c>
      <c r="CC183" s="379">
        <v>69</v>
      </c>
      <c r="CD183" s="379">
        <v>66</v>
      </c>
      <c r="CE183" s="379">
        <v>70</v>
      </c>
      <c r="CF183" s="379">
        <v>63</v>
      </c>
      <c r="CG183" s="379">
        <v>60</v>
      </c>
      <c r="CH183" s="379">
        <v>61</v>
      </c>
      <c r="CI183" s="379">
        <v>49</v>
      </c>
      <c r="CJ183" s="379">
        <v>37</v>
      </c>
      <c r="CK183" s="379">
        <v>55</v>
      </c>
      <c r="CL183" s="379">
        <v>50</v>
      </c>
      <c r="CM183" s="379">
        <v>60</v>
      </c>
      <c r="CN183" s="379">
        <v>57</v>
      </c>
      <c r="CO183" s="379">
        <f t="shared" si="18"/>
        <v>29</v>
      </c>
      <c r="CQ183" s="376" t="s">
        <v>1291</v>
      </c>
      <c r="CR183" s="372">
        <v>3774731061</v>
      </c>
      <c r="CS183" s="372">
        <v>6156316521</v>
      </c>
      <c r="CT183" s="372">
        <v>5926370595</v>
      </c>
      <c r="CU183" s="372">
        <v>4387352227</v>
      </c>
      <c r="CV183" s="372">
        <v>3087136968</v>
      </c>
      <c r="CW183" s="372">
        <v>2386369685</v>
      </c>
      <c r="CX183" s="372">
        <v>2835172657</v>
      </c>
      <c r="CY183" s="372">
        <v>3657323830</v>
      </c>
      <c r="CZ183" s="372">
        <v>3133373792</v>
      </c>
      <c r="DA183" s="372">
        <v>3312121550</v>
      </c>
      <c r="DB183" s="372">
        <v>3876171005</v>
      </c>
      <c r="DC183" s="372">
        <v>5848696192</v>
      </c>
      <c r="DD183" s="372">
        <v>6401748197</v>
      </c>
      <c r="DE183" s="372">
        <v>5455229593</v>
      </c>
      <c r="DF183" s="379">
        <v>33</v>
      </c>
      <c r="DG183" s="379">
        <v>26</v>
      </c>
      <c r="DH183" s="379">
        <v>27</v>
      </c>
      <c r="DI183" s="379">
        <v>32</v>
      </c>
      <c r="DJ183" s="379">
        <v>34</v>
      </c>
      <c r="DK183" s="379">
        <v>40</v>
      </c>
      <c r="DL183" s="379">
        <v>36</v>
      </c>
      <c r="DM183" s="379">
        <v>34</v>
      </c>
      <c r="DN183" s="379">
        <v>35</v>
      </c>
      <c r="DO183" s="379">
        <v>34</v>
      </c>
      <c r="DP183" s="379">
        <v>35</v>
      </c>
      <c r="DQ183" s="379">
        <v>30</v>
      </c>
      <c r="DR183" s="379">
        <v>26</v>
      </c>
      <c r="DS183" s="379">
        <f t="shared" si="19"/>
        <v>32</v>
      </c>
      <c r="DU183" s="376" t="s">
        <v>1291</v>
      </c>
      <c r="DV183" s="372">
        <v>5923739447</v>
      </c>
      <c r="DW183" s="372">
        <v>7361152001</v>
      </c>
      <c r="DX183" s="372">
        <v>7184916787</v>
      </c>
      <c r="DY183" s="372">
        <v>4528209046</v>
      </c>
      <c r="DZ183" s="372">
        <v>3446373927</v>
      </c>
      <c r="EA183" s="372">
        <v>2454043468</v>
      </c>
      <c r="EB183" s="372">
        <v>2983539958</v>
      </c>
      <c r="EC183" s="372">
        <v>3854566521</v>
      </c>
      <c r="ED183" s="372">
        <v>3334145318</v>
      </c>
      <c r="EE183" s="372">
        <v>3568579572</v>
      </c>
      <c r="EF183" s="372">
        <v>4050476563</v>
      </c>
      <c r="EG183" s="372">
        <v>6039340272</v>
      </c>
      <c r="EH183" s="372">
        <v>6650946229</v>
      </c>
      <c r="EI183" s="372">
        <f t="shared" si="14"/>
        <v>6182347883</v>
      </c>
      <c r="EJ183" s="379">
        <v>37</v>
      </c>
      <c r="EK183" s="379">
        <v>36</v>
      </c>
      <c r="EL183" s="379">
        <v>37</v>
      </c>
      <c r="EM183" s="379">
        <v>40</v>
      </c>
      <c r="EN183" s="379">
        <v>43</v>
      </c>
      <c r="EO183" s="379">
        <v>55</v>
      </c>
      <c r="EP183" s="379">
        <v>51</v>
      </c>
      <c r="EQ183" s="379">
        <v>48</v>
      </c>
      <c r="ER183" s="379">
        <v>45</v>
      </c>
      <c r="ES183" s="379">
        <v>50</v>
      </c>
      <c r="ET183" s="379">
        <v>51</v>
      </c>
      <c r="EU183" s="379">
        <v>46</v>
      </c>
      <c r="EV183" s="379">
        <v>41</v>
      </c>
      <c r="EW183" s="379">
        <f t="shared" si="20"/>
        <v>47</v>
      </c>
    </row>
    <row r="184" spans="1:153" x14ac:dyDescent="0.3">
      <c r="A184" s="371" t="s">
        <v>2097</v>
      </c>
      <c r="B184" s="371" t="s">
        <v>2098</v>
      </c>
      <c r="C184" s="371" t="s">
        <v>2099</v>
      </c>
      <c r="E184" s="376" t="str">
        <f t="shared" si="15"/>
        <v>جزر ليوارد الأخرى Leeward Islands, N.E.S.</v>
      </c>
      <c r="F184" s="372"/>
      <c r="G184" s="372"/>
      <c r="H184" s="372"/>
      <c r="I184" s="372"/>
      <c r="J184" s="372"/>
      <c r="K184" s="372"/>
      <c r="L184" s="372"/>
      <c r="M184" s="372"/>
      <c r="N184" s="372"/>
      <c r="O184" s="372"/>
      <c r="P184" s="372"/>
      <c r="Q184" s="372"/>
      <c r="R184" s="372"/>
      <c r="S184" s="372"/>
      <c r="T184" s="379" t="s">
        <v>3</v>
      </c>
      <c r="U184" s="379" t="s">
        <v>3</v>
      </c>
      <c r="V184" s="379" t="s">
        <v>3</v>
      </c>
      <c r="W184" s="379" t="s">
        <v>3</v>
      </c>
      <c r="X184" s="379" t="s">
        <v>3</v>
      </c>
      <c r="Y184" s="379" t="s">
        <v>3</v>
      </c>
      <c r="Z184" s="379" t="s">
        <v>3</v>
      </c>
      <c r="AA184" s="379" t="s">
        <v>3</v>
      </c>
      <c r="AB184" s="379" t="s">
        <v>3</v>
      </c>
      <c r="AC184" s="379" t="s">
        <v>3</v>
      </c>
      <c r="AD184" s="379" t="s">
        <v>3</v>
      </c>
      <c r="AE184" s="379" t="s">
        <v>3</v>
      </c>
      <c r="AF184" s="379" t="s">
        <v>3</v>
      </c>
      <c r="AG184" s="379" t="str">
        <f t="shared" si="16"/>
        <v/>
      </c>
      <c r="AH184" s="379"/>
      <c r="AI184" s="376" t="s">
        <v>2100</v>
      </c>
      <c r="AX184" s="379" t="s">
        <v>3</v>
      </c>
      <c r="AY184" s="379" t="s">
        <v>3</v>
      </c>
      <c r="AZ184" s="379" t="s">
        <v>3</v>
      </c>
      <c r="BA184" s="379" t="s">
        <v>3</v>
      </c>
      <c r="BB184" s="379" t="s">
        <v>3</v>
      </c>
      <c r="BC184" s="379" t="s">
        <v>3</v>
      </c>
      <c r="BD184" s="379" t="s">
        <v>3</v>
      </c>
      <c r="BE184" s="379" t="s">
        <v>3</v>
      </c>
      <c r="BF184" s="379" t="s">
        <v>3</v>
      </c>
      <c r="BG184" s="379" t="s">
        <v>3</v>
      </c>
      <c r="BH184" s="379" t="s">
        <v>3</v>
      </c>
      <c r="BI184" s="379" t="s">
        <v>3</v>
      </c>
      <c r="BJ184" s="379" t="s">
        <v>3</v>
      </c>
      <c r="BK184" s="379" t="str">
        <f t="shared" si="17"/>
        <v/>
      </c>
      <c r="BL184" s="379"/>
      <c r="BM184" s="376" t="s">
        <v>2100</v>
      </c>
      <c r="CB184" s="379" t="s">
        <v>3</v>
      </c>
      <c r="CC184" s="379" t="s">
        <v>3</v>
      </c>
      <c r="CD184" s="379" t="s">
        <v>3</v>
      </c>
      <c r="CE184" s="379" t="s">
        <v>3</v>
      </c>
      <c r="CF184" s="379" t="s">
        <v>3</v>
      </c>
      <c r="CG184" s="379" t="s">
        <v>3</v>
      </c>
      <c r="CH184" s="379" t="s">
        <v>3</v>
      </c>
      <c r="CI184" s="379" t="s">
        <v>3</v>
      </c>
      <c r="CJ184" s="379" t="s">
        <v>3</v>
      </c>
      <c r="CK184" s="379" t="s">
        <v>3</v>
      </c>
      <c r="CL184" s="379" t="s">
        <v>3</v>
      </c>
      <c r="CM184" s="379" t="s">
        <v>3</v>
      </c>
      <c r="CN184" s="379" t="s">
        <v>3</v>
      </c>
      <c r="CO184" s="379" t="str">
        <f t="shared" si="18"/>
        <v/>
      </c>
      <c r="CQ184" s="376" t="s">
        <v>2100</v>
      </c>
      <c r="CR184" s="372"/>
      <c r="CS184" s="372"/>
      <c r="CT184" s="372"/>
      <c r="CU184" s="372"/>
      <c r="CV184" s="372"/>
      <c r="CW184" s="372"/>
      <c r="CX184" s="372"/>
      <c r="CY184" s="372"/>
      <c r="CZ184" s="372"/>
      <c r="DA184" s="372"/>
      <c r="DB184" s="372"/>
      <c r="DC184" s="372"/>
      <c r="DD184" s="372"/>
      <c r="DE184" s="372"/>
      <c r="DF184" s="379" t="s">
        <v>3</v>
      </c>
      <c r="DG184" s="379" t="s">
        <v>3</v>
      </c>
      <c r="DH184" s="379" t="s">
        <v>3</v>
      </c>
      <c r="DI184" s="379" t="s">
        <v>3</v>
      </c>
      <c r="DJ184" s="379" t="s">
        <v>3</v>
      </c>
      <c r="DK184" s="379" t="s">
        <v>3</v>
      </c>
      <c r="DL184" s="379" t="s">
        <v>3</v>
      </c>
      <c r="DM184" s="379" t="s">
        <v>3</v>
      </c>
      <c r="DN184" s="379" t="s">
        <v>3</v>
      </c>
      <c r="DO184" s="379" t="s">
        <v>3</v>
      </c>
      <c r="DP184" s="379" t="s">
        <v>3</v>
      </c>
      <c r="DQ184" s="379" t="s">
        <v>3</v>
      </c>
      <c r="DR184" s="379" t="s">
        <v>3</v>
      </c>
      <c r="DS184" s="379" t="str">
        <f t="shared" si="19"/>
        <v/>
      </c>
      <c r="DU184" s="376" t="s">
        <v>2100</v>
      </c>
      <c r="DV184" s="372">
        <v>0</v>
      </c>
      <c r="DW184" s="372">
        <v>0</v>
      </c>
      <c r="DX184" s="372">
        <v>0</v>
      </c>
      <c r="DY184" s="372">
        <v>0</v>
      </c>
      <c r="DZ184" s="372">
        <v>0</v>
      </c>
      <c r="EA184" s="372">
        <v>0</v>
      </c>
      <c r="EB184" s="372">
        <v>0</v>
      </c>
      <c r="EC184" s="372">
        <v>0</v>
      </c>
      <c r="ED184" s="372">
        <v>0</v>
      </c>
      <c r="EE184" s="372">
        <v>0</v>
      </c>
      <c r="EF184" s="372">
        <v>0</v>
      </c>
      <c r="EG184" s="372">
        <v>0</v>
      </c>
      <c r="EH184" s="372">
        <v>0</v>
      </c>
      <c r="EI184" s="372">
        <f t="shared" si="14"/>
        <v>0</v>
      </c>
      <c r="EJ184" s="379">
        <v>224</v>
      </c>
      <c r="EK184" s="379">
        <v>227</v>
      </c>
      <c r="EL184" s="379">
        <v>223</v>
      </c>
      <c r="EM184" s="379">
        <v>227</v>
      </c>
      <c r="EN184" s="379">
        <v>222</v>
      </c>
      <c r="EO184" s="379">
        <v>227</v>
      </c>
      <c r="EP184" s="379">
        <v>226</v>
      </c>
      <c r="EQ184" s="379">
        <v>227</v>
      </c>
      <c r="ER184" s="379">
        <v>226</v>
      </c>
      <c r="ES184" s="379">
        <v>230</v>
      </c>
      <c r="ET184" s="379">
        <v>230</v>
      </c>
      <c r="EU184" s="379">
        <v>245</v>
      </c>
      <c r="EV184" s="379">
        <v>241</v>
      </c>
      <c r="EW184" s="379">
        <f t="shared" si="20"/>
        <v>236</v>
      </c>
    </row>
    <row r="185" spans="1:153" x14ac:dyDescent="0.3">
      <c r="A185" s="371" t="s">
        <v>2101</v>
      </c>
      <c r="B185" s="371" t="s">
        <v>1517</v>
      </c>
      <c r="C185" s="371" t="s">
        <v>2102</v>
      </c>
      <c r="E185" s="376" t="str">
        <f t="shared" si="15"/>
        <v>سانت لوسيا Saint Lucia</v>
      </c>
      <c r="F185" s="372"/>
      <c r="G185" s="372"/>
      <c r="H185" s="372">
        <v>108591</v>
      </c>
      <c r="I185" s="372"/>
      <c r="J185" s="372"/>
      <c r="K185" s="372"/>
      <c r="L185" s="372">
        <v>227887</v>
      </c>
      <c r="M185" s="372"/>
      <c r="N185" s="372">
        <v>33114</v>
      </c>
      <c r="O185" s="372"/>
      <c r="P185" s="372"/>
      <c r="Q185" s="372">
        <v>7000</v>
      </c>
      <c r="R185" s="372"/>
      <c r="S185" s="372"/>
      <c r="T185" s="379" t="s">
        <v>3</v>
      </c>
      <c r="U185" s="379" t="s">
        <v>3</v>
      </c>
      <c r="V185" s="379">
        <v>183</v>
      </c>
      <c r="W185" s="379" t="s">
        <v>3</v>
      </c>
      <c r="X185" s="379" t="s">
        <v>3</v>
      </c>
      <c r="Y185" s="379" t="s">
        <v>3</v>
      </c>
      <c r="Z185" s="379">
        <v>170</v>
      </c>
      <c r="AA185" s="379" t="s">
        <v>3</v>
      </c>
      <c r="AB185" s="379">
        <v>173</v>
      </c>
      <c r="AC185" s="379" t="s">
        <v>3</v>
      </c>
      <c r="AD185" s="379" t="s">
        <v>3</v>
      </c>
      <c r="AE185" s="379">
        <v>179</v>
      </c>
      <c r="AF185" s="379" t="s">
        <v>3</v>
      </c>
      <c r="AG185" s="379" t="str">
        <f t="shared" si="16"/>
        <v/>
      </c>
      <c r="AH185" s="379"/>
      <c r="AI185" s="376" t="s">
        <v>1670</v>
      </c>
      <c r="AL185">
        <v>108591</v>
      </c>
      <c r="AR185">
        <v>33114</v>
      </c>
      <c r="AX185" s="379" t="s">
        <v>3</v>
      </c>
      <c r="AY185" s="379" t="s">
        <v>3</v>
      </c>
      <c r="AZ185" s="379">
        <v>182</v>
      </c>
      <c r="BA185" s="379" t="s">
        <v>3</v>
      </c>
      <c r="BB185" s="379" t="s">
        <v>3</v>
      </c>
      <c r="BC185" s="379" t="s">
        <v>3</v>
      </c>
      <c r="BD185" s="379" t="s">
        <v>3</v>
      </c>
      <c r="BE185" s="379" t="s">
        <v>3</v>
      </c>
      <c r="BF185" s="379">
        <v>173</v>
      </c>
      <c r="BG185" s="379" t="s">
        <v>3</v>
      </c>
      <c r="BH185" s="379" t="s">
        <v>3</v>
      </c>
      <c r="BI185" s="379" t="s">
        <v>3</v>
      </c>
      <c r="BJ185" s="379" t="s">
        <v>3</v>
      </c>
      <c r="BK185" s="379" t="str">
        <f t="shared" si="17"/>
        <v/>
      </c>
      <c r="BL185" s="379"/>
      <c r="BM185" s="376" t="s">
        <v>1670</v>
      </c>
      <c r="BT185">
        <v>227887</v>
      </c>
      <c r="BY185">
        <v>7000</v>
      </c>
      <c r="CB185" s="379" t="s">
        <v>3</v>
      </c>
      <c r="CC185" s="379" t="s">
        <v>3</v>
      </c>
      <c r="CD185" s="379" t="s">
        <v>3</v>
      </c>
      <c r="CE185" s="379" t="s">
        <v>3</v>
      </c>
      <c r="CF185" s="379" t="s">
        <v>3</v>
      </c>
      <c r="CG185" s="379" t="s">
        <v>3</v>
      </c>
      <c r="CH185" s="379">
        <v>128</v>
      </c>
      <c r="CI185" s="379" t="s">
        <v>3</v>
      </c>
      <c r="CJ185" s="379" t="s">
        <v>3</v>
      </c>
      <c r="CK185" s="379" t="s">
        <v>3</v>
      </c>
      <c r="CL185" s="379" t="s">
        <v>3</v>
      </c>
      <c r="CM185" s="379">
        <v>150</v>
      </c>
      <c r="CN185" s="379" t="s">
        <v>3</v>
      </c>
      <c r="CO185" s="379" t="str">
        <f t="shared" si="18"/>
        <v/>
      </c>
      <c r="CQ185" s="376" t="s">
        <v>1670</v>
      </c>
      <c r="CR185" s="372">
        <v>773</v>
      </c>
      <c r="CS185" s="372">
        <v>10842</v>
      </c>
      <c r="CT185" s="372">
        <v>45251</v>
      </c>
      <c r="CU185" s="372">
        <v>1421141</v>
      </c>
      <c r="CV185" s="372">
        <v>3913</v>
      </c>
      <c r="CW185" s="372">
        <v>30990</v>
      </c>
      <c r="CX185" s="372">
        <v>24783</v>
      </c>
      <c r="CY185" s="372">
        <v>11396</v>
      </c>
      <c r="CZ185" s="372">
        <v>176707</v>
      </c>
      <c r="DA185" s="372">
        <v>13105</v>
      </c>
      <c r="DB185" s="372">
        <v>20458</v>
      </c>
      <c r="DC185" s="372"/>
      <c r="DD185" s="372">
        <v>150827</v>
      </c>
      <c r="DE185" s="372">
        <v>8433</v>
      </c>
      <c r="DF185" s="379">
        <v>219</v>
      </c>
      <c r="DG185" s="379">
        <v>212</v>
      </c>
      <c r="DH185" s="379">
        <v>202</v>
      </c>
      <c r="DI185" s="379">
        <v>155</v>
      </c>
      <c r="DJ185" s="379">
        <v>213</v>
      </c>
      <c r="DK185" s="379">
        <v>198</v>
      </c>
      <c r="DL185" s="379">
        <v>207</v>
      </c>
      <c r="DM185" s="379">
        <v>213</v>
      </c>
      <c r="DN185" s="379">
        <v>179</v>
      </c>
      <c r="DO185" s="379">
        <v>202</v>
      </c>
      <c r="DP185" s="379">
        <v>197</v>
      </c>
      <c r="DQ185" s="379" t="s">
        <v>3</v>
      </c>
      <c r="DR185" s="379">
        <v>191</v>
      </c>
      <c r="DS185" s="379">
        <f t="shared" si="19"/>
        <v>219</v>
      </c>
      <c r="DU185" s="376" t="s">
        <v>1670</v>
      </c>
      <c r="DV185" s="372">
        <v>773</v>
      </c>
      <c r="DW185" s="372">
        <v>10842</v>
      </c>
      <c r="DX185" s="372">
        <v>153842</v>
      </c>
      <c r="DY185" s="372">
        <v>1421141</v>
      </c>
      <c r="DZ185" s="372">
        <v>3913</v>
      </c>
      <c r="EA185" s="372">
        <v>30990</v>
      </c>
      <c r="EB185" s="372">
        <v>252670</v>
      </c>
      <c r="EC185" s="372">
        <v>11396</v>
      </c>
      <c r="ED185" s="372">
        <v>209821</v>
      </c>
      <c r="EE185" s="372">
        <v>13105</v>
      </c>
      <c r="EF185" s="372">
        <v>20458</v>
      </c>
      <c r="EG185" s="372">
        <v>7000</v>
      </c>
      <c r="EH185" s="372">
        <v>150827</v>
      </c>
      <c r="EI185" s="372">
        <f t="shared" si="14"/>
        <v>8433</v>
      </c>
      <c r="EJ185" s="379">
        <v>223</v>
      </c>
      <c r="EK185" s="379">
        <v>217</v>
      </c>
      <c r="EL185" s="379">
        <v>210</v>
      </c>
      <c r="EM185" s="379">
        <v>178</v>
      </c>
      <c r="EN185" s="379">
        <v>218</v>
      </c>
      <c r="EO185" s="379">
        <v>213</v>
      </c>
      <c r="EP185" s="379">
        <v>195</v>
      </c>
      <c r="EQ185" s="379">
        <v>218</v>
      </c>
      <c r="ER185" s="379">
        <v>188</v>
      </c>
      <c r="ES185" s="379">
        <v>218</v>
      </c>
      <c r="ET185" s="379">
        <v>207</v>
      </c>
      <c r="EU185" s="379">
        <v>229</v>
      </c>
      <c r="EV185" s="379">
        <v>203</v>
      </c>
      <c r="EW185" s="379">
        <f t="shared" si="20"/>
        <v>229</v>
      </c>
    </row>
    <row r="186" spans="1:153" x14ac:dyDescent="0.3">
      <c r="A186" s="371" t="s">
        <v>2103</v>
      </c>
      <c r="B186" s="371" t="s">
        <v>1486</v>
      </c>
      <c r="C186" s="371" t="s">
        <v>2104</v>
      </c>
      <c r="E186" s="376" t="str">
        <f t="shared" si="15"/>
        <v>بيليز Belize</v>
      </c>
      <c r="F186" s="372">
        <v>58856</v>
      </c>
      <c r="G186" s="372"/>
      <c r="H186" s="372"/>
      <c r="I186" s="372"/>
      <c r="J186" s="372"/>
      <c r="K186" s="372"/>
      <c r="L186" s="372"/>
      <c r="M186" s="372">
        <v>68000</v>
      </c>
      <c r="N186" s="372"/>
      <c r="O186" s="372"/>
      <c r="P186" s="372">
        <v>2893121</v>
      </c>
      <c r="Q186" s="372"/>
      <c r="R186" s="372">
        <v>78757</v>
      </c>
      <c r="S186" s="372"/>
      <c r="T186" s="379">
        <v>180</v>
      </c>
      <c r="U186" s="379" t="s">
        <v>3</v>
      </c>
      <c r="V186" s="379" t="s">
        <v>3</v>
      </c>
      <c r="W186" s="379" t="s">
        <v>3</v>
      </c>
      <c r="X186" s="379" t="s">
        <v>3</v>
      </c>
      <c r="Y186" s="379" t="s">
        <v>3</v>
      </c>
      <c r="Z186" s="379" t="s">
        <v>3</v>
      </c>
      <c r="AA186" s="379">
        <v>176</v>
      </c>
      <c r="AB186" s="379" t="s">
        <v>3</v>
      </c>
      <c r="AC186" s="379" t="s">
        <v>3</v>
      </c>
      <c r="AD186" s="379">
        <v>148</v>
      </c>
      <c r="AE186" s="379" t="s">
        <v>3</v>
      </c>
      <c r="AF186" s="379">
        <v>176</v>
      </c>
      <c r="AG186" s="379" t="str">
        <f t="shared" si="16"/>
        <v/>
      </c>
      <c r="AH186" s="379"/>
      <c r="AI186" s="376" t="s">
        <v>1571</v>
      </c>
      <c r="AJ186">
        <v>58856</v>
      </c>
      <c r="AT186">
        <v>2893121</v>
      </c>
      <c r="AV186">
        <v>78757</v>
      </c>
      <c r="AX186" s="379">
        <v>176</v>
      </c>
      <c r="AY186" s="379" t="s">
        <v>3</v>
      </c>
      <c r="AZ186" s="379" t="s">
        <v>3</v>
      </c>
      <c r="BA186" s="379" t="s">
        <v>3</v>
      </c>
      <c r="BB186" s="379" t="s">
        <v>3</v>
      </c>
      <c r="BC186" s="379" t="s">
        <v>3</v>
      </c>
      <c r="BD186" s="379" t="s">
        <v>3</v>
      </c>
      <c r="BE186" s="379" t="s">
        <v>3</v>
      </c>
      <c r="BF186" s="379" t="s">
        <v>3</v>
      </c>
      <c r="BG186" s="379" t="s">
        <v>3</v>
      </c>
      <c r="BH186" s="379">
        <v>145</v>
      </c>
      <c r="BI186" s="379" t="s">
        <v>3</v>
      </c>
      <c r="BJ186" s="379">
        <v>175</v>
      </c>
      <c r="BK186" s="379" t="str">
        <f t="shared" si="17"/>
        <v/>
      </c>
      <c r="BL186" s="379"/>
      <c r="BM186" s="376" t="s">
        <v>1571</v>
      </c>
      <c r="BU186">
        <v>68000</v>
      </c>
      <c r="CB186" s="379" t="s">
        <v>3</v>
      </c>
      <c r="CC186" s="379" t="s">
        <v>3</v>
      </c>
      <c r="CD186" s="379" t="s">
        <v>3</v>
      </c>
      <c r="CE186" s="379" t="s">
        <v>3</v>
      </c>
      <c r="CF186" s="379" t="s">
        <v>3</v>
      </c>
      <c r="CG186" s="379" t="s">
        <v>3</v>
      </c>
      <c r="CH186" s="379" t="s">
        <v>3</v>
      </c>
      <c r="CI186" s="379">
        <v>141</v>
      </c>
      <c r="CJ186" s="379" t="s">
        <v>3</v>
      </c>
      <c r="CK186" s="379" t="s">
        <v>3</v>
      </c>
      <c r="CL186" s="379" t="s">
        <v>3</v>
      </c>
      <c r="CM186" s="379" t="s">
        <v>3</v>
      </c>
      <c r="CN186" s="379" t="s">
        <v>3</v>
      </c>
      <c r="CO186" s="379" t="str">
        <f t="shared" si="18"/>
        <v/>
      </c>
      <c r="CQ186" s="376" t="s">
        <v>1571</v>
      </c>
      <c r="CR186" s="372">
        <v>1506</v>
      </c>
      <c r="CS186" s="372">
        <v>279826</v>
      </c>
      <c r="CT186" s="372">
        <v>708454</v>
      </c>
      <c r="CU186" s="372">
        <v>124307</v>
      </c>
      <c r="CV186" s="372">
        <v>802437</v>
      </c>
      <c r="CW186" s="372">
        <v>330182</v>
      </c>
      <c r="CX186" s="372">
        <v>347477</v>
      </c>
      <c r="CY186" s="372">
        <v>387820</v>
      </c>
      <c r="CZ186" s="372">
        <v>18061</v>
      </c>
      <c r="DA186" s="372">
        <v>304354</v>
      </c>
      <c r="DB186" s="372">
        <v>167628</v>
      </c>
      <c r="DC186" s="372">
        <v>9238</v>
      </c>
      <c r="DD186" s="372">
        <v>60915</v>
      </c>
      <c r="DE186" s="372">
        <v>7195</v>
      </c>
      <c r="DF186" s="379">
        <v>217</v>
      </c>
      <c r="DG186" s="379">
        <v>181</v>
      </c>
      <c r="DH186" s="379">
        <v>164</v>
      </c>
      <c r="DI186" s="379">
        <v>186</v>
      </c>
      <c r="DJ186" s="379">
        <v>159</v>
      </c>
      <c r="DK186" s="379">
        <v>169</v>
      </c>
      <c r="DL186" s="379">
        <v>173</v>
      </c>
      <c r="DM186" s="379">
        <v>167</v>
      </c>
      <c r="DN186" s="379">
        <v>203</v>
      </c>
      <c r="DO186" s="379">
        <v>167</v>
      </c>
      <c r="DP186" s="379">
        <v>170</v>
      </c>
      <c r="DQ186" s="379">
        <v>219</v>
      </c>
      <c r="DR186" s="379">
        <v>206</v>
      </c>
      <c r="DS186" s="379">
        <f t="shared" si="19"/>
        <v>221</v>
      </c>
      <c r="DU186" s="376" t="s">
        <v>1571</v>
      </c>
      <c r="DV186" s="372">
        <v>60362</v>
      </c>
      <c r="DW186" s="372">
        <v>279826</v>
      </c>
      <c r="DX186" s="372">
        <v>708454</v>
      </c>
      <c r="DY186" s="372">
        <v>124307</v>
      </c>
      <c r="DZ186" s="372">
        <v>802437</v>
      </c>
      <c r="EA186" s="372">
        <v>330182</v>
      </c>
      <c r="EB186" s="372">
        <v>347477</v>
      </c>
      <c r="EC186" s="372">
        <v>455820</v>
      </c>
      <c r="ED186" s="372">
        <v>18061</v>
      </c>
      <c r="EE186" s="372">
        <v>304354</v>
      </c>
      <c r="EF186" s="372">
        <v>3060749</v>
      </c>
      <c r="EG186" s="372">
        <v>9238</v>
      </c>
      <c r="EH186" s="372">
        <v>139672</v>
      </c>
      <c r="EI186" s="372">
        <f t="shared" si="14"/>
        <v>7195</v>
      </c>
      <c r="EJ186" s="379">
        <v>213</v>
      </c>
      <c r="EK186" s="379">
        <v>194</v>
      </c>
      <c r="EL186" s="379">
        <v>188</v>
      </c>
      <c r="EM186" s="379">
        <v>202</v>
      </c>
      <c r="EN186" s="379">
        <v>180</v>
      </c>
      <c r="EO186" s="379">
        <v>191</v>
      </c>
      <c r="EP186" s="379">
        <v>191</v>
      </c>
      <c r="EQ186" s="379">
        <v>188</v>
      </c>
      <c r="ER186" s="379">
        <v>211</v>
      </c>
      <c r="ES186" s="379">
        <v>187</v>
      </c>
      <c r="ET186" s="379">
        <v>166</v>
      </c>
      <c r="EU186" s="379">
        <v>226</v>
      </c>
      <c r="EV186" s="379">
        <v>204</v>
      </c>
      <c r="EW186" s="379">
        <f t="shared" si="20"/>
        <v>231</v>
      </c>
    </row>
    <row r="187" spans="1:153" x14ac:dyDescent="0.3">
      <c r="A187" s="371" t="s">
        <v>2105</v>
      </c>
      <c r="B187" s="371" t="s">
        <v>2106</v>
      </c>
      <c r="C187" s="371" t="s">
        <v>2107</v>
      </c>
      <c r="E187" s="376" t="str">
        <f t="shared" si="15"/>
        <v>جزر كايمان Cayman Islands</v>
      </c>
      <c r="F187" s="372"/>
      <c r="G187" s="372"/>
      <c r="H187" s="372"/>
      <c r="I187" s="372"/>
      <c r="J187" s="372"/>
      <c r="K187" s="372"/>
      <c r="L187" s="372">
        <v>1000</v>
      </c>
      <c r="M187" s="372"/>
      <c r="N187" s="372"/>
      <c r="O187" s="372">
        <v>61452</v>
      </c>
      <c r="P187" s="372">
        <v>587</v>
      </c>
      <c r="Q187" s="372"/>
      <c r="R187" s="372"/>
      <c r="S187" s="372">
        <v>158213</v>
      </c>
      <c r="T187" s="379" t="s">
        <v>3</v>
      </c>
      <c r="U187" s="379" t="s">
        <v>3</v>
      </c>
      <c r="V187" s="379" t="s">
        <v>3</v>
      </c>
      <c r="W187" s="379" t="s">
        <v>3</v>
      </c>
      <c r="X187" s="379" t="s">
        <v>3</v>
      </c>
      <c r="Y187" s="379" t="s">
        <v>3</v>
      </c>
      <c r="Z187" s="379">
        <v>188</v>
      </c>
      <c r="AA187" s="379" t="s">
        <v>3</v>
      </c>
      <c r="AB187" s="379" t="s">
        <v>3</v>
      </c>
      <c r="AC187" s="379">
        <v>177</v>
      </c>
      <c r="AD187" s="379">
        <v>178</v>
      </c>
      <c r="AE187" s="379" t="s">
        <v>3</v>
      </c>
      <c r="AF187" s="379" t="s">
        <v>3</v>
      </c>
      <c r="AG187" s="379">
        <f t="shared" si="16"/>
        <v>176</v>
      </c>
      <c r="AH187" s="379"/>
      <c r="AI187" s="376" t="s">
        <v>1656</v>
      </c>
      <c r="AP187">
        <v>1000</v>
      </c>
      <c r="AS187">
        <v>61452</v>
      </c>
      <c r="AX187" s="379" t="s">
        <v>3</v>
      </c>
      <c r="AY187" s="379" t="s">
        <v>3</v>
      </c>
      <c r="AZ187" s="379" t="s">
        <v>3</v>
      </c>
      <c r="BA187" s="379" t="s">
        <v>3</v>
      </c>
      <c r="BB187" s="379" t="s">
        <v>3</v>
      </c>
      <c r="BC187" s="379" t="s">
        <v>3</v>
      </c>
      <c r="BD187" s="379">
        <v>181</v>
      </c>
      <c r="BE187" s="379" t="s">
        <v>3</v>
      </c>
      <c r="BF187" s="379" t="s">
        <v>3</v>
      </c>
      <c r="BG187" s="379">
        <v>176</v>
      </c>
      <c r="BH187" s="379" t="s">
        <v>3</v>
      </c>
      <c r="BI187" s="379" t="s">
        <v>3</v>
      </c>
      <c r="BJ187" s="379" t="s">
        <v>3</v>
      </c>
      <c r="BK187" s="379" t="str">
        <f t="shared" si="17"/>
        <v/>
      </c>
      <c r="BL187" s="379"/>
      <c r="BM187" s="376" t="s">
        <v>1656</v>
      </c>
      <c r="BX187">
        <v>587</v>
      </c>
      <c r="CA187">
        <v>158213</v>
      </c>
      <c r="CB187" s="379" t="s">
        <v>3</v>
      </c>
      <c r="CC187" s="379" t="s">
        <v>3</v>
      </c>
      <c r="CD187" s="379" t="s">
        <v>3</v>
      </c>
      <c r="CE187" s="379" t="s">
        <v>3</v>
      </c>
      <c r="CF187" s="379" t="s">
        <v>3</v>
      </c>
      <c r="CG187" s="379" t="s">
        <v>3</v>
      </c>
      <c r="CH187" s="379" t="s">
        <v>3</v>
      </c>
      <c r="CI187" s="379" t="s">
        <v>3</v>
      </c>
      <c r="CJ187" s="379" t="s">
        <v>3</v>
      </c>
      <c r="CK187" s="379" t="s">
        <v>3</v>
      </c>
      <c r="CL187" s="379">
        <v>155</v>
      </c>
      <c r="CM187" s="379" t="s">
        <v>3</v>
      </c>
      <c r="CN187" s="379" t="s">
        <v>3</v>
      </c>
      <c r="CO187" s="379">
        <f t="shared" si="18"/>
        <v>136</v>
      </c>
      <c r="CQ187" s="376" t="s">
        <v>1656</v>
      </c>
      <c r="CR187" s="372">
        <v>198642</v>
      </c>
      <c r="CS187" s="372">
        <v>13759</v>
      </c>
      <c r="CT187" s="372">
        <v>89903</v>
      </c>
      <c r="CU187" s="372">
        <v>108566</v>
      </c>
      <c r="CV187" s="372">
        <v>706</v>
      </c>
      <c r="CW187" s="372">
        <v>280</v>
      </c>
      <c r="CX187" s="372">
        <v>121355</v>
      </c>
      <c r="CY187" s="372">
        <v>92091</v>
      </c>
      <c r="CZ187" s="372">
        <v>3053</v>
      </c>
      <c r="DA187" s="372">
        <v>3879</v>
      </c>
      <c r="DB187" s="372">
        <v>1275</v>
      </c>
      <c r="DC187" s="372">
        <v>229</v>
      </c>
      <c r="DD187" s="372">
        <v>708</v>
      </c>
      <c r="DE187" s="372">
        <v>3388</v>
      </c>
      <c r="DF187" s="379">
        <v>182</v>
      </c>
      <c r="DG187" s="379">
        <v>211</v>
      </c>
      <c r="DH187" s="379">
        <v>194</v>
      </c>
      <c r="DI187" s="379">
        <v>188</v>
      </c>
      <c r="DJ187" s="379">
        <v>217</v>
      </c>
      <c r="DK187" s="379">
        <v>217</v>
      </c>
      <c r="DL187" s="379">
        <v>189</v>
      </c>
      <c r="DM187" s="379">
        <v>190</v>
      </c>
      <c r="DN187" s="379">
        <v>215</v>
      </c>
      <c r="DO187" s="379">
        <v>213</v>
      </c>
      <c r="DP187" s="379">
        <v>226</v>
      </c>
      <c r="DQ187" s="379">
        <v>242</v>
      </c>
      <c r="DR187" s="379">
        <v>235</v>
      </c>
      <c r="DS187" s="379">
        <f t="shared" si="19"/>
        <v>226</v>
      </c>
      <c r="DU187" s="376" t="s">
        <v>1656</v>
      </c>
      <c r="DV187" s="372">
        <v>198642</v>
      </c>
      <c r="DW187" s="372">
        <v>13759</v>
      </c>
      <c r="DX187" s="372">
        <v>89903</v>
      </c>
      <c r="DY187" s="372">
        <v>108566</v>
      </c>
      <c r="DZ187" s="372">
        <v>706</v>
      </c>
      <c r="EA187" s="372">
        <v>280</v>
      </c>
      <c r="EB187" s="372">
        <v>122355</v>
      </c>
      <c r="EC187" s="372">
        <v>92091</v>
      </c>
      <c r="ED187" s="372">
        <v>3053</v>
      </c>
      <c r="EE187" s="372">
        <v>65331</v>
      </c>
      <c r="EF187" s="372">
        <v>1862</v>
      </c>
      <c r="EG187" s="372">
        <v>229</v>
      </c>
      <c r="EH187" s="372">
        <v>708</v>
      </c>
      <c r="EI187" s="372">
        <f t="shared" si="14"/>
        <v>161601</v>
      </c>
      <c r="EJ187" s="379">
        <v>200</v>
      </c>
      <c r="EK187" s="379">
        <v>216</v>
      </c>
      <c r="EL187" s="379">
        <v>214</v>
      </c>
      <c r="EM187" s="379">
        <v>203</v>
      </c>
      <c r="EN187" s="379">
        <v>220</v>
      </c>
      <c r="EO187" s="379">
        <v>225</v>
      </c>
      <c r="EP187" s="379">
        <v>203</v>
      </c>
      <c r="EQ187" s="379">
        <v>202</v>
      </c>
      <c r="ER187" s="379">
        <v>221</v>
      </c>
      <c r="ES187" s="379">
        <v>204</v>
      </c>
      <c r="ET187" s="379">
        <v>227</v>
      </c>
      <c r="EU187" s="379">
        <v>244</v>
      </c>
      <c r="EV187" s="379">
        <v>238</v>
      </c>
      <c r="EW187" s="379">
        <f t="shared" si="20"/>
        <v>205</v>
      </c>
    </row>
    <row r="188" spans="1:153" x14ac:dyDescent="0.3">
      <c r="A188" s="371" t="s">
        <v>2108</v>
      </c>
      <c r="B188" s="371" t="s">
        <v>1182</v>
      </c>
      <c r="C188" s="371" t="s">
        <v>2109</v>
      </c>
      <c r="E188" s="376" t="str">
        <f t="shared" si="15"/>
        <v>فانواتو Vanuatu</v>
      </c>
      <c r="F188" s="372"/>
      <c r="G188" s="372"/>
      <c r="H188" s="372"/>
      <c r="I188" s="372"/>
      <c r="J188" s="372">
        <v>217500</v>
      </c>
      <c r="K188" s="372">
        <v>9750</v>
      </c>
      <c r="L188" s="372">
        <v>11607</v>
      </c>
      <c r="M188" s="372">
        <v>1000</v>
      </c>
      <c r="N188" s="372"/>
      <c r="O188" s="372"/>
      <c r="P188" s="372"/>
      <c r="Q188" s="372"/>
      <c r="R188" s="372"/>
      <c r="S188" s="372"/>
      <c r="T188" s="379" t="s">
        <v>3</v>
      </c>
      <c r="U188" s="379" t="s">
        <v>3</v>
      </c>
      <c r="V188" s="379" t="s">
        <v>3</v>
      </c>
      <c r="W188" s="379" t="s">
        <v>3</v>
      </c>
      <c r="X188" s="379">
        <v>169</v>
      </c>
      <c r="Y188" s="379">
        <v>183</v>
      </c>
      <c r="Z188" s="379">
        <v>182</v>
      </c>
      <c r="AA188" s="379">
        <v>181</v>
      </c>
      <c r="AB188" s="379" t="s">
        <v>3</v>
      </c>
      <c r="AC188" s="379" t="s">
        <v>3</v>
      </c>
      <c r="AD188" s="379" t="s">
        <v>3</v>
      </c>
      <c r="AE188" s="379" t="s">
        <v>3</v>
      </c>
      <c r="AF188" s="379" t="s">
        <v>3</v>
      </c>
      <c r="AG188" s="379" t="str">
        <f t="shared" si="16"/>
        <v/>
      </c>
      <c r="AH188" s="379"/>
      <c r="AI188" s="376" t="s">
        <v>1677</v>
      </c>
      <c r="AN188">
        <v>217500</v>
      </c>
      <c r="AX188" s="379" t="s">
        <v>3</v>
      </c>
      <c r="AY188" s="379" t="s">
        <v>3</v>
      </c>
      <c r="AZ188" s="379" t="s">
        <v>3</v>
      </c>
      <c r="BA188" s="379" t="s">
        <v>3</v>
      </c>
      <c r="BB188" s="379">
        <v>161</v>
      </c>
      <c r="BC188" s="379" t="s">
        <v>3</v>
      </c>
      <c r="BD188" s="379" t="s">
        <v>3</v>
      </c>
      <c r="BE188" s="379" t="s">
        <v>3</v>
      </c>
      <c r="BF188" s="379" t="s">
        <v>3</v>
      </c>
      <c r="BG188" s="379" t="s">
        <v>3</v>
      </c>
      <c r="BH188" s="379" t="s">
        <v>3</v>
      </c>
      <c r="BI188" s="379" t="s">
        <v>3</v>
      </c>
      <c r="BJ188" s="379" t="s">
        <v>3</v>
      </c>
      <c r="BK188" s="379" t="str">
        <f t="shared" si="17"/>
        <v/>
      </c>
      <c r="BL188" s="379"/>
      <c r="BM188" s="376" t="s">
        <v>1677</v>
      </c>
      <c r="BS188">
        <v>9750</v>
      </c>
      <c r="BT188">
        <v>11607</v>
      </c>
      <c r="BU188">
        <v>1000</v>
      </c>
      <c r="CB188" s="379" t="s">
        <v>3</v>
      </c>
      <c r="CC188" s="379" t="s">
        <v>3</v>
      </c>
      <c r="CD188" s="379" t="s">
        <v>3</v>
      </c>
      <c r="CE188" s="379" t="s">
        <v>3</v>
      </c>
      <c r="CF188" s="379" t="s">
        <v>3</v>
      </c>
      <c r="CG188" s="379">
        <v>155</v>
      </c>
      <c r="CH188" s="379">
        <v>153</v>
      </c>
      <c r="CI188" s="379">
        <v>158</v>
      </c>
      <c r="CJ188" s="379" t="s">
        <v>3</v>
      </c>
      <c r="CK188" s="379" t="s">
        <v>3</v>
      </c>
      <c r="CL188" s="379" t="s">
        <v>3</v>
      </c>
      <c r="CM188" s="379" t="s">
        <v>3</v>
      </c>
      <c r="CN188" s="379" t="s">
        <v>3</v>
      </c>
      <c r="CO188" s="379" t="str">
        <f t="shared" si="18"/>
        <v/>
      </c>
      <c r="CQ188" s="376" t="s">
        <v>1677</v>
      </c>
      <c r="CR188" s="372">
        <v>181917888</v>
      </c>
      <c r="CS188" s="372">
        <v>49467</v>
      </c>
      <c r="CT188" s="372">
        <v>326945</v>
      </c>
      <c r="CU188" s="372">
        <v>478146</v>
      </c>
      <c r="CV188" s="372">
        <v>421455</v>
      </c>
      <c r="CW188" s="372">
        <v>77982</v>
      </c>
      <c r="CX188" s="372">
        <v>412535</v>
      </c>
      <c r="CY188" s="372">
        <v>25421</v>
      </c>
      <c r="CZ188" s="372">
        <v>89190</v>
      </c>
      <c r="DA188" s="372">
        <v>8248</v>
      </c>
      <c r="DB188" s="372">
        <v>49241</v>
      </c>
      <c r="DC188" s="372">
        <v>1401213</v>
      </c>
      <c r="DD188" s="372">
        <v>15286581</v>
      </c>
      <c r="DE188" s="372">
        <v>23608</v>
      </c>
      <c r="DF188" s="379">
        <v>73</v>
      </c>
      <c r="DG188" s="379">
        <v>198</v>
      </c>
      <c r="DH188" s="379">
        <v>182</v>
      </c>
      <c r="DI188" s="379">
        <v>168</v>
      </c>
      <c r="DJ188" s="379">
        <v>168</v>
      </c>
      <c r="DK188" s="379">
        <v>189</v>
      </c>
      <c r="DL188" s="379">
        <v>170</v>
      </c>
      <c r="DM188" s="379">
        <v>204</v>
      </c>
      <c r="DN188" s="379">
        <v>187</v>
      </c>
      <c r="DO188" s="379">
        <v>204</v>
      </c>
      <c r="DP188" s="379">
        <v>190</v>
      </c>
      <c r="DQ188" s="379">
        <v>151</v>
      </c>
      <c r="DR188" s="379">
        <v>124</v>
      </c>
      <c r="DS188" s="379">
        <f t="shared" si="19"/>
        <v>209</v>
      </c>
      <c r="DU188" s="376" t="s">
        <v>1677</v>
      </c>
      <c r="DV188" s="372">
        <v>181917888</v>
      </c>
      <c r="DW188" s="372">
        <v>49467</v>
      </c>
      <c r="DX188" s="372">
        <v>326945</v>
      </c>
      <c r="DY188" s="372">
        <v>478146</v>
      </c>
      <c r="DZ188" s="372">
        <v>638955</v>
      </c>
      <c r="EA188" s="372">
        <v>87732</v>
      </c>
      <c r="EB188" s="372">
        <v>424142</v>
      </c>
      <c r="EC188" s="372">
        <v>26421</v>
      </c>
      <c r="ED188" s="372">
        <v>89190</v>
      </c>
      <c r="EE188" s="372">
        <v>8248</v>
      </c>
      <c r="EF188" s="372">
        <v>49241</v>
      </c>
      <c r="EG188" s="372">
        <v>1401213</v>
      </c>
      <c r="EH188" s="372">
        <v>15286581</v>
      </c>
      <c r="EI188" s="372">
        <f t="shared" si="14"/>
        <v>23608</v>
      </c>
      <c r="EJ188" s="379">
        <v>90</v>
      </c>
      <c r="EK188" s="379">
        <v>210</v>
      </c>
      <c r="EL188" s="379">
        <v>202</v>
      </c>
      <c r="EM188" s="379">
        <v>188</v>
      </c>
      <c r="EN188" s="379">
        <v>181</v>
      </c>
      <c r="EO188" s="379">
        <v>203</v>
      </c>
      <c r="EP188" s="379">
        <v>188</v>
      </c>
      <c r="EQ188" s="379">
        <v>211</v>
      </c>
      <c r="ER188" s="379">
        <v>199</v>
      </c>
      <c r="ES188" s="379">
        <v>220</v>
      </c>
      <c r="ET188" s="379">
        <v>202</v>
      </c>
      <c r="EU188" s="379">
        <v>175</v>
      </c>
      <c r="EV188" s="379">
        <v>147</v>
      </c>
      <c r="EW188" s="379">
        <f t="shared" si="20"/>
        <v>219</v>
      </c>
    </row>
    <row r="189" spans="1:153" x14ac:dyDescent="0.3">
      <c r="A189" s="371" t="s">
        <v>2110</v>
      </c>
      <c r="B189" s="371" t="s">
        <v>2111</v>
      </c>
      <c r="C189" s="371" t="s">
        <v>2112</v>
      </c>
      <c r="E189" s="376" t="str">
        <f t="shared" si="15"/>
        <v>سانت فنسنت والجرينادينز Saint Vincent And The Grenadines</v>
      </c>
      <c r="F189" s="372"/>
      <c r="G189" s="372"/>
      <c r="H189" s="372">
        <v>1106325</v>
      </c>
      <c r="I189" s="372"/>
      <c r="J189" s="372"/>
      <c r="K189" s="372"/>
      <c r="L189" s="372">
        <v>49833</v>
      </c>
      <c r="M189" s="372"/>
      <c r="N189" s="372">
        <v>157244</v>
      </c>
      <c r="O189" s="372"/>
      <c r="P189" s="372"/>
      <c r="Q189" s="372"/>
      <c r="R189" s="372"/>
      <c r="S189" s="372">
        <v>105149</v>
      </c>
      <c r="T189" s="379" t="s">
        <v>3</v>
      </c>
      <c r="U189" s="379" t="s">
        <v>3</v>
      </c>
      <c r="V189" s="379">
        <v>154</v>
      </c>
      <c r="W189" s="379" t="s">
        <v>3</v>
      </c>
      <c r="X189" s="379" t="s">
        <v>3</v>
      </c>
      <c r="Y189" s="379" t="s">
        <v>3</v>
      </c>
      <c r="Z189" s="379">
        <v>177</v>
      </c>
      <c r="AA189" s="379" t="s">
        <v>3</v>
      </c>
      <c r="AB189" s="379">
        <v>169</v>
      </c>
      <c r="AC189" s="379" t="s">
        <v>3</v>
      </c>
      <c r="AD189" s="379" t="s">
        <v>3</v>
      </c>
      <c r="AE189" s="379" t="s">
        <v>3</v>
      </c>
      <c r="AF189" s="379" t="s">
        <v>3</v>
      </c>
      <c r="AG189" s="379">
        <f t="shared" si="16"/>
        <v>177</v>
      </c>
      <c r="AH189" s="379"/>
      <c r="AI189" s="376" t="s">
        <v>1668</v>
      </c>
      <c r="AL189">
        <v>1106325</v>
      </c>
      <c r="AP189">
        <v>49833</v>
      </c>
      <c r="AR189">
        <v>157244</v>
      </c>
      <c r="AX189" s="379" t="s">
        <v>3</v>
      </c>
      <c r="AY189" s="379" t="s">
        <v>3</v>
      </c>
      <c r="AZ189" s="379">
        <v>153</v>
      </c>
      <c r="BA189" s="379" t="s">
        <v>3</v>
      </c>
      <c r="BB189" s="379" t="s">
        <v>3</v>
      </c>
      <c r="BC189" s="379" t="s">
        <v>3</v>
      </c>
      <c r="BD189" s="379">
        <v>174</v>
      </c>
      <c r="BE189" s="379" t="s">
        <v>3</v>
      </c>
      <c r="BF189" s="379">
        <v>167</v>
      </c>
      <c r="BG189" s="379" t="s">
        <v>3</v>
      </c>
      <c r="BH189" s="379" t="s">
        <v>3</v>
      </c>
      <c r="BI189" s="379" t="s">
        <v>3</v>
      </c>
      <c r="BJ189" s="379" t="s">
        <v>3</v>
      </c>
      <c r="BK189" s="379" t="str">
        <f t="shared" si="17"/>
        <v/>
      </c>
      <c r="BL189" s="379"/>
      <c r="BM189" s="376" t="s">
        <v>1668</v>
      </c>
      <c r="CA189">
        <v>105149</v>
      </c>
      <c r="CB189" s="379" t="s">
        <v>3</v>
      </c>
      <c r="CC189" s="379" t="s">
        <v>3</v>
      </c>
      <c r="CD189" s="379" t="s">
        <v>3</v>
      </c>
      <c r="CE189" s="379" t="s">
        <v>3</v>
      </c>
      <c r="CF189" s="379" t="s">
        <v>3</v>
      </c>
      <c r="CG189" s="379" t="s">
        <v>3</v>
      </c>
      <c r="CH189" s="379" t="s">
        <v>3</v>
      </c>
      <c r="CI189" s="379" t="s">
        <v>3</v>
      </c>
      <c r="CJ189" s="379" t="s">
        <v>3</v>
      </c>
      <c r="CK189" s="379" t="s">
        <v>3</v>
      </c>
      <c r="CL189" s="379" t="s">
        <v>3</v>
      </c>
      <c r="CM189" s="379" t="s">
        <v>3</v>
      </c>
      <c r="CN189" s="379" t="s">
        <v>3</v>
      </c>
      <c r="CO189" s="379">
        <f t="shared" si="18"/>
        <v>142</v>
      </c>
      <c r="CQ189" s="376" t="s">
        <v>1668</v>
      </c>
      <c r="CR189" s="372">
        <v>1554563</v>
      </c>
      <c r="CS189" s="372">
        <v>21378</v>
      </c>
      <c r="CT189" s="372">
        <v>288669</v>
      </c>
      <c r="CU189" s="372">
        <v>105693</v>
      </c>
      <c r="CV189" s="372">
        <v>216802</v>
      </c>
      <c r="CW189" s="372">
        <v>123603</v>
      </c>
      <c r="CX189" s="372">
        <v>46048</v>
      </c>
      <c r="CY189" s="372">
        <v>2382508</v>
      </c>
      <c r="CZ189" s="372">
        <v>17629</v>
      </c>
      <c r="DA189" s="372">
        <v>15077010</v>
      </c>
      <c r="DB189" s="372">
        <v>116306</v>
      </c>
      <c r="DC189" s="372">
        <v>1352</v>
      </c>
      <c r="DD189" s="372">
        <v>1694</v>
      </c>
      <c r="DE189" s="372">
        <v>786</v>
      </c>
      <c r="DF189" s="379">
        <v>146</v>
      </c>
      <c r="DG189" s="379">
        <v>208</v>
      </c>
      <c r="DH189" s="379">
        <v>185</v>
      </c>
      <c r="DI189" s="379">
        <v>189</v>
      </c>
      <c r="DJ189" s="379">
        <v>178</v>
      </c>
      <c r="DK189" s="379">
        <v>181</v>
      </c>
      <c r="DL189" s="379">
        <v>202</v>
      </c>
      <c r="DM189" s="379">
        <v>137</v>
      </c>
      <c r="DN189" s="379">
        <v>204</v>
      </c>
      <c r="DO189" s="379">
        <v>114</v>
      </c>
      <c r="DP189" s="379">
        <v>179</v>
      </c>
      <c r="DQ189" s="379">
        <v>233</v>
      </c>
      <c r="DR189" s="379">
        <v>233</v>
      </c>
      <c r="DS189" s="379">
        <f t="shared" si="19"/>
        <v>229</v>
      </c>
      <c r="DU189" s="376" t="s">
        <v>1668</v>
      </c>
      <c r="DV189" s="372">
        <v>1554563</v>
      </c>
      <c r="DW189" s="372">
        <v>21378</v>
      </c>
      <c r="DX189" s="372">
        <v>1394994</v>
      </c>
      <c r="DY189" s="372">
        <v>105693</v>
      </c>
      <c r="DZ189" s="372">
        <v>216802</v>
      </c>
      <c r="EA189" s="372">
        <v>123603</v>
      </c>
      <c r="EB189" s="372">
        <v>95881</v>
      </c>
      <c r="EC189" s="372">
        <v>2382508</v>
      </c>
      <c r="ED189" s="372">
        <v>174873</v>
      </c>
      <c r="EE189" s="372">
        <v>15077010</v>
      </c>
      <c r="EF189" s="372">
        <v>116306</v>
      </c>
      <c r="EG189" s="372">
        <v>1352</v>
      </c>
      <c r="EH189" s="372">
        <v>1694</v>
      </c>
      <c r="EI189" s="372">
        <f t="shared" si="14"/>
        <v>105935</v>
      </c>
      <c r="EJ189" s="379">
        <v>177</v>
      </c>
      <c r="EK189" s="379">
        <v>214</v>
      </c>
      <c r="EL189" s="379">
        <v>175</v>
      </c>
      <c r="EM189" s="379">
        <v>204</v>
      </c>
      <c r="EN189" s="379">
        <v>198</v>
      </c>
      <c r="EO189" s="379">
        <v>200</v>
      </c>
      <c r="EP189" s="379">
        <v>205</v>
      </c>
      <c r="EQ189" s="379">
        <v>170</v>
      </c>
      <c r="ER189" s="379">
        <v>191</v>
      </c>
      <c r="ES189" s="379">
        <v>144</v>
      </c>
      <c r="ET189" s="379">
        <v>195</v>
      </c>
      <c r="EU189" s="379">
        <v>237</v>
      </c>
      <c r="EV189" s="379">
        <v>236</v>
      </c>
      <c r="EW189" s="379">
        <f t="shared" si="20"/>
        <v>209</v>
      </c>
    </row>
    <row r="190" spans="1:153" x14ac:dyDescent="0.3">
      <c r="A190" s="371" t="s">
        <v>2113</v>
      </c>
      <c r="B190" s="371" t="s">
        <v>1179</v>
      </c>
      <c r="C190" s="371" t="s">
        <v>2114</v>
      </c>
      <c r="E190" s="376" t="str">
        <f t="shared" si="15"/>
        <v>جزر مارشال Marshall Islands</v>
      </c>
      <c r="F190" s="372"/>
      <c r="G190" s="372"/>
      <c r="H190" s="372">
        <v>1682873</v>
      </c>
      <c r="I190" s="372">
        <v>3837296</v>
      </c>
      <c r="J190" s="372">
        <v>9874836</v>
      </c>
      <c r="K190" s="372">
        <v>5037266</v>
      </c>
      <c r="L190" s="372">
        <v>2820441</v>
      </c>
      <c r="M190" s="372"/>
      <c r="N190" s="372">
        <v>2370614</v>
      </c>
      <c r="O190" s="372"/>
      <c r="P190" s="372"/>
      <c r="Q190" s="372"/>
      <c r="R190" s="372">
        <v>432809807</v>
      </c>
      <c r="S190" s="372">
        <v>265921</v>
      </c>
      <c r="T190" s="379" t="s">
        <v>3</v>
      </c>
      <c r="U190" s="379" t="s">
        <v>3</v>
      </c>
      <c r="V190" s="379">
        <v>150</v>
      </c>
      <c r="W190" s="379">
        <v>142</v>
      </c>
      <c r="X190" s="379">
        <v>119</v>
      </c>
      <c r="Y190" s="379">
        <v>133</v>
      </c>
      <c r="Z190" s="379">
        <v>145</v>
      </c>
      <c r="AA190" s="379" t="s">
        <v>3</v>
      </c>
      <c r="AB190" s="379">
        <v>144</v>
      </c>
      <c r="AC190" s="379" t="s">
        <v>3</v>
      </c>
      <c r="AD190" s="379" t="s">
        <v>3</v>
      </c>
      <c r="AE190" s="379" t="s">
        <v>3</v>
      </c>
      <c r="AF190" s="379">
        <v>65</v>
      </c>
      <c r="AG190" s="379">
        <f t="shared" si="16"/>
        <v>172</v>
      </c>
      <c r="AH190" s="379"/>
      <c r="AI190" s="376" t="s">
        <v>1585</v>
      </c>
      <c r="AL190">
        <v>1682873</v>
      </c>
      <c r="AM190">
        <v>3837296</v>
      </c>
      <c r="AN190">
        <v>9874836</v>
      </c>
      <c r="AO190">
        <v>5037266</v>
      </c>
      <c r="AP190">
        <v>2820441</v>
      </c>
      <c r="AR190">
        <v>2370614</v>
      </c>
      <c r="AV190">
        <v>1559807</v>
      </c>
      <c r="AW190">
        <v>265921</v>
      </c>
      <c r="AX190" s="379" t="s">
        <v>3</v>
      </c>
      <c r="AY190" s="379" t="s">
        <v>3</v>
      </c>
      <c r="AZ190" s="379">
        <v>149</v>
      </c>
      <c r="BA190" s="379">
        <v>135</v>
      </c>
      <c r="BB190" s="379">
        <v>115</v>
      </c>
      <c r="BC190" s="379">
        <v>128</v>
      </c>
      <c r="BD190" s="379">
        <v>141</v>
      </c>
      <c r="BE190" s="379" t="s">
        <v>3</v>
      </c>
      <c r="BF190" s="379">
        <v>141</v>
      </c>
      <c r="BG190" s="379" t="s">
        <v>3</v>
      </c>
      <c r="BH190" s="379" t="s">
        <v>3</v>
      </c>
      <c r="BI190" s="379" t="s">
        <v>3</v>
      </c>
      <c r="BJ190" s="379">
        <v>150</v>
      </c>
      <c r="BK190" s="379">
        <f t="shared" si="17"/>
        <v>169</v>
      </c>
      <c r="BL190" s="379"/>
      <c r="BM190" s="376" t="s">
        <v>1585</v>
      </c>
      <c r="BZ190">
        <v>431250000</v>
      </c>
      <c r="CB190" s="379" t="s">
        <v>3</v>
      </c>
      <c r="CC190" s="379" t="s">
        <v>3</v>
      </c>
      <c r="CD190" s="379" t="s">
        <v>3</v>
      </c>
      <c r="CE190" s="379" t="s">
        <v>3</v>
      </c>
      <c r="CF190" s="379" t="s">
        <v>3</v>
      </c>
      <c r="CG190" s="379" t="s">
        <v>3</v>
      </c>
      <c r="CH190" s="379" t="s">
        <v>3</v>
      </c>
      <c r="CI190" s="379" t="s">
        <v>3</v>
      </c>
      <c r="CJ190" s="379" t="s">
        <v>3</v>
      </c>
      <c r="CK190" s="379" t="s">
        <v>3</v>
      </c>
      <c r="CL190" s="379" t="s">
        <v>3</v>
      </c>
      <c r="CM190" s="379" t="s">
        <v>3</v>
      </c>
      <c r="CN190" s="379">
        <v>24</v>
      </c>
      <c r="CO190" s="379" t="str">
        <f t="shared" si="18"/>
        <v/>
      </c>
      <c r="CQ190" s="376" t="s">
        <v>1585</v>
      </c>
      <c r="CR190" s="372">
        <v>14082</v>
      </c>
      <c r="CS190" s="372">
        <v>236462</v>
      </c>
      <c r="CT190" s="372">
        <v>84781</v>
      </c>
      <c r="CU190" s="372">
        <v>286464</v>
      </c>
      <c r="CV190" s="372">
        <v>321090</v>
      </c>
      <c r="CW190" s="372">
        <v>50207</v>
      </c>
      <c r="CX190" s="372">
        <v>39655</v>
      </c>
      <c r="CY190" s="372">
        <v>26939</v>
      </c>
      <c r="CZ190" s="372">
        <v>4932</v>
      </c>
      <c r="DA190" s="372">
        <v>14108</v>
      </c>
      <c r="DB190" s="372">
        <v>6729</v>
      </c>
      <c r="DC190" s="372">
        <v>61033</v>
      </c>
      <c r="DD190" s="372">
        <v>690</v>
      </c>
      <c r="DE190" s="372"/>
      <c r="DF190" s="379">
        <v>207</v>
      </c>
      <c r="DG190" s="379">
        <v>185</v>
      </c>
      <c r="DH190" s="379">
        <v>195</v>
      </c>
      <c r="DI190" s="379">
        <v>176</v>
      </c>
      <c r="DJ190" s="379">
        <v>171</v>
      </c>
      <c r="DK190" s="379">
        <v>194</v>
      </c>
      <c r="DL190" s="379">
        <v>203</v>
      </c>
      <c r="DM190" s="379">
        <v>202</v>
      </c>
      <c r="DN190" s="379">
        <v>211</v>
      </c>
      <c r="DO190" s="379">
        <v>199</v>
      </c>
      <c r="DP190" s="379">
        <v>210</v>
      </c>
      <c r="DQ190" s="379">
        <v>199</v>
      </c>
      <c r="DR190" s="379">
        <v>236</v>
      </c>
      <c r="DS190" s="379" t="str">
        <f t="shared" si="19"/>
        <v/>
      </c>
      <c r="DU190" s="376" t="s">
        <v>1585</v>
      </c>
      <c r="DV190" s="372">
        <v>14082</v>
      </c>
      <c r="DW190" s="372">
        <v>236462</v>
      </c>
      <c r="DX190" s="372">
        <v>1767654</v>
      </c>
      <c r="DY190" s="372">
        <v>4123760</v>
      </c>
      <c r="DZ190" s="372">
        <v>10195926</v>
      </c>
      <c r="EA190" s="372">
        <v>5087473</v>
      </c>
      <c r="EB190" s="372">
        <v>2860096</v>
      </c>
      <c r="EC190" s="372">
        <v>26939</v>
      </c>
      <c r="ED190" s="372">
        <v>2375546</v>
      </c>
      <c r="EE190" s="372">
        <v>14108</v>
      </c>
      <c r="EF190" s="372">
        <v>6729</v>
      </c>
      <c r="EG190" s="372">
        <v>61033</v>
      </c>
      <c r="EH190" s="372">
        <v>432810497</v>
      </c>
      <c r="EI190" s="372">
        <f t="shared" si="14"/>
        <v>265921</v>
      </c>
      <c r="EJ190" s="379">
        <v>218</v>
      </c>
      <c r="EK190" s="379">
        <v>201</v>
      </c>
      <c r="EL190" s="379">
        <v>172</v>
      </c>
      <c r="EM190" s="379">
        <v>163</v>
      </c>
      <c r="EN190" s="379">
        <v>144</v>
      </c>
      <c r="EO190" s="379">
        <v>157</v>
      </c>
      <c r="EP190" s="379">
        <v>171</v>
      </c>
      <c r="EQ190" s="379">
        <v>210</v>
      </c>
      <c r="ER190" s="379">
        <v>171</v>
      </c>
      <c r="ES190" s="379">
        <v>215</v>
      </c>
      <c r="ET190" s="379">
        <v>217</v>
      </c>
      <c r="EU190" s="379">
        <v>207</v>
      </c>
      <c r="EV190" s="379">
        <v>93</v>
      </c>
      <c r="EW190" s="379">
        <f t="shared" si="20"/>
        <v>201</v>
      </c>
    </row>
    <row r="191" spans="1:153" x14ac:dyDescent="0.3">
      <c r="A191" s="371" t="s">
        <v>2115</v>
      </c>
      <c r="B191" s="371" t="s">
        <v>192</v>
      </c>
      <c r="C191" s="371" t="s">
        <v>2116</v>
      </c>
      <c r="E191" s="376" t="str">
        <f t="shared" si="15"/>
        <v>أروبا Aruba</v>
      </c>
      <c r="F191" s="372">
        <v>488996</v>
      </c>
      <c r="G191" s="372"/>
      <c r="H191" s="372">
        <v>89695125</v>
      </c>
      <c r="I191" s="372">
        <v>19800</v>
      </c>
      <c r="J191" s="372">
        <v>11100</v>
      </c>
      <c r="K191" s="372">
        <v>1352961</v>
      </c>
      <c r="L191" s="372">
        <v>1068844</v>
      </c>
      <c r="M191" s="372">
        <v>1986589</v>
      </c>
      <c r="N191" s="372">
        <v>9375</v>
      </c>
      <c r="O191" s="372">
        <v>4429488</v>
      </c>
      <c r="P191" s="372">
        <v>3634</v>
      </c>
      <c r="Q191" s="372">
        <v>28167</v>
      </c>
      <c r="R191" s="372">
        <v>632527</v>
      </c>
      <c r="S191" s="372">
        <v>2955267</v>
      </c>
      <c r="T191" s="379">
        <v>161</v>
      </c>
      <c r="U191" s="379" t="s">
        <v>3</v>
      </c>
      <c r="V191" s="379">
        <v>87</v>
      </c>
      <c r="W191" s="379">
        <v>180</v>
      </c>
      <c r="X191" s="379">
        <v>178</v>
      </c>
      <c r="Y191" s="379">
        <v>153</v>
      </c>
      <c r="Z191" s="379">
        <v>157</v>
      </c>
      <c r="AA191" s="379">
        <v>147</v>
      </c>
      <c r="AB191" s="379">
        <v>174</v>
      </c>
      <c r="AC191" s="379">
        <v>144</v>
      </c>
      <c r="AD191" s="379">
        <v>177</v>
      </c>
      <c r="AE191" s="379">
        <v>176</v>
      </c>
      <c r="AF191" s="379">
        <v>166</v>
      </c>
      <c r="AG191" s="379">
        <f t="shared" si="16"/>
        <v>152</v>
      </c>
      <c r="AH191" s="379"/>
      <c r="AI191" s="376" t="s">
        <v>1361</v>
      </c>
      <c r="AJ191">
        <v>488996</v>
      </c>
      <c r="AL191">
        <v>89695125</v>
      </c>
      <c r="AM191">
        <v>19800</v>
      </c>
      <c r="AO191">
        <v>1352961</v>
      </c>
      <c r="AP191">
        <v>1068844</v>
      </c>
      <c r="AQ191">
        <v>1946589</v>
      </c>
      <c r="AS191">
        <v>3921213</v>
      </c>
      <c r="AT191">
        <v>634</v>
      </c>
      <c r="AV191">
        <v>623327</v>
      </c>
      <c r="AW191">
        <v>1031251</v>
      </c>
      <c r="AX191" s="379">
        <v>159</v>
      </c>
      <c r="AY191" s="379" t="s">
        <v>3</v>
      </c>
      <c r="AZ191" s="379">
        <v>84</v>
      </c>
      <c r="BA191" s="379">
        <v>178</v>
      </c>
      <c r="BB191" s="379" t="s">
        <v>3</v>
      </c>
      <c r="BC191" s="379">
        <v>149</v>
      </c>
      <c r="BD191" s="379">
        <v>149</v>
      </c>
      <c r="BE191" s="379">
        <v>146</v>
      </c>
      <c r="BF191" s="379" t="s">
        <v>3</v>
      </c>
      <c r="BG191" s="379">
        <v>143</v>
      </c>
      <c r="BH191" s="379">
        <v>173</v>
      </c>
      <c r="BI191" s="379" t="s">
        <v>3</v>
      </c>
      <c r="BJ191" s="379">
        <v>164</v>
      </c>
      <c r="BK191" s="379">
        <f t="shared" si="17"/>
        <v>159</v>
      </c>
      <c r="BL191" s="379"/>
      <c r="BM191" s="376" t="s">
        <v>1361</v>
      </c>
      <c r="BR191">
        <v>11100</v>
      </c>
      <c r="BU191">
        <v>40000</v>
      </c>
      <c r="BV191">
        <v>9375</v>
      </c>
      <c r="BW191">
        <v>508275</v>
      </c>
      <c r="BX191">
        <v>3000</v>
      </c>
      <c r="BY191">
        <v>28167</v>
      </c>
      <c r="BZ191">
        <v>9200</v>
      </c>
      <c r="CA191">
        <v>1924016</v>
      </c>
      <c r="CB191" s="379" t="s">
        <v>3</v>
      </c>
      <c r="CC191" s="379" t="s">
        <v>3</v>
      </c>
      <c r="CD191" s="379" t="s">
        <v>3</v>
      </c>
      <c r="CE191" s="379" t="s">
        <v>3</v>
      </c>
      <c r="CF191" s="379">
        <v>149</v>
      </c>
      <c r="CG191" s="379" t="s">
        <v>3</v>
      </c>
      <c r="CH191" s="379" t="s">
        <v>3</v>
      </c>
      <c r="CI191" s="379">
        <v>146</v>
      </c>
      <c r="CJ191" s="379">
        <v>136</v>
      </c>
      <c r="CK191" s="379">
        <v>104</v>
      </c>
      <c r="CL191" s="379">
        <v>154</v>
      </c>
      <c r="CM191" s="379">
        <v>142</v>
      </c>
      <c r="CN191" s="379">
        <v>153</v>
      </c>
      <c r="CO191" s="379">
        <f t="shared" si="18"/>
        <v>106</v>
      </c>
      <c r="CQ191" s="376" t="s">
        <v>1361</v>
      </c>
      <c r="CR191" s="372">
        <v>13516848</v>
      </c>
      <c r="CS191" s="372">
        <v>210528546</v>
      </c>
      <c r="CT191" s="372">
        <v>10331662</v>
      </c>
      <c r="CU191" s="372">
        <v>8754069</v>
      </c>
      <c r="CV191" s="372">
        <v>12631122</v>
      </c>
      <c r="CW191" s="372">
        <v>4792745</v>
      </c>
      <c r="CX191" s="372">
        <v>3595591</v>
      </c>
      <c r="CY191" s="372">
        <v>1948209</v>
      </c>
      <c r="CZ191" s="372">
        <v>7770386</v>
      </c>
      <c r="DA191" s="372">
        <v>11297683</v>
      </c>
      <c r="DB191" s="372">
        <v>9888623</v>
      </c>
      <c r="DC191" s="372">
        <v>24244577</v>
      </c>
      <c r="DD191" s="372">
        <v>384330949</v>
      </c>
      <c r="DE191" s="372">
        <v>295663922</v>
      </c>
      <c r="DF191" s="379">
        <v>109</v>
      </c>
      <c r="DG191" s="379">
        <v>72</v>
      </c>
      <c r="DH191" s="379">
        <v>115</v>
      </c>
      <c r="DI191" s="379">
        <v>117</v>
      </c>
      <c r="DJ191" s="379">
        <v>115</v>
      </c>
      <c r="DK191" s="379">
        <v>126</v>
      </c>
      <c r="DL191" s="379">
        <v>136</v>
      </c>
      <c r="DM191" s="379">
        <v>144</v>
      </c>
      <c r="DN191" s="379">
        <v>123</v>
      </c>
      <c r="DO191" s="379">
        <v>120</v>
      </c>
      <c r="DP191" s="379">
        <v>124</v>
      </c>
      <c r="DQ191" s="379">
        <v>112</v>
      </c>
      <c r="DR191" s="379">
        <v>75</v>
      </c>
      <c r="DS191" s="379">
        <f t="shared" si="19"/>
        <v>81</v>
      </c>
      <c r="DU191" s="376" t="s">
        <v>1361</v>
      </c>
      <c r="DV191" s="372">
        <v>14005844</v>
      </c>
      <c r="DW191" s="372">
        <v>210528546</v>
      </c>
      <c r="DX191" s="372">
        <v>100026787</v>
      </c>
      <c r="DY191" s="372">
        <v>8773869</v>
      </c>
      <c r="DZ191" s="372">
        <v>12642222</v>
      </c>
      <c r="EA191" s="372">
        <v>6145706</v>
      </c>
      <c r="EB191" s="372">
        <v>4664435</v>
      </c>
      <c r="EC191" s="372">
        <v>3934798</v>
      </c>
      <c r="ED191" s="372">
        <v>7779761</v>
      </c>
      <c r="EE191" s="372">
        <v>15727171</v>
      </c>
      <c r="EF191" s="372">
        <v>9892257</v>
      </c>
      <c r="EG191" s="372">
        <v>24272744</v>
      </c>
      <c r="EH191" s="372">
        <v>384963476</v>
      </c>
      <c r="EI191" s="372">
        <f t="shared" si="14"/>
        <v>298619189</v>
      </c>
      <c r="EJ191" s="379">
        <v>137</v>
      </c>
      <c r="EK191" s="379">
        <v>91</v>
      </c>
      <c r="EL191" s="379">
        <v>102</v>
      </c>
      <c r="EM191" s="379">
        <v>147</v>
      </c>
      <c r="EN191" s="379">
        <v>136</v>
      </c>
      <c r="EO191" s="379">
        <v>153</v>
      </c>
      <c r="EP191" s="379">
        <v>161</v>
      </c>
      <c r="EQ191" s="379">
        <v>158</v>
      </c>
      <c r="ER191" s="379">
        <v>151</v>
      </c>
      <c r="ES191" s="379">
        <v>143</v>
      </c>
      <c r="ET191" s="379">
        <v>151</v>
      </c>
      <c r="EU191" s="379">
        <v>138</v>
      </c>
      <c r="EV191" s="379">
        <v>95</v>
      </c>
      <c r="EW191" s="379">
        <f t="shared" si="20"/>
        <v>97</v>
      </c>
    </row>
    <row r="192" spans="1:153" x14ac:dyDescent="0.3">
      <c r="A192" s="371" t="s">
        <v>2117</v>
      </c>
      <c r="B192" s="371" t="s">
        <v>2118</v>
      </c>
      <c r="C192" s="371" t="s">
        <v>2119</v>
      </c>
      <c r="E192" s="376" t="str">
        <f t="shared" si="15"/>
        <v>جرينادا Grenada</v>
      </c>
      <c r="F192" s="372"/>
      <c r="G192" s="372">
        <v>185078</v>
      </c>
      <c r="H192" s="372">
        <v>2000</v>
      </c>
      <c r="I192" s="372">
        <v>220894</v>
      </c>
      <c r="J192" s="372"/>
      <c r="K192" s="372"/>
      <c r="L192" s="372">
        <v>5328</v>
      </c>
      <c r="M192" s="372"/>
      <c r="N192" s="372"/>
      <c r="O192" s="372"/>
      <c r="P192" s="372"/>
      <c r="Q192" s="372"/>
      <c r="R192" s="372">
        <v>1589</v>
      </c>
      <c r="S192" s="372"/>
      <c r="T192" s="379" t="s">
        <v>3</v>
      </c>
      <c r="U192" s="379">
        <v>173</v>
      </c>
      <c r="V192" s="379">
        <v>195</v>
      </c>
      <c r="W192" s="379">
        <v>169</v>
      </c>
      <c r="X192" s="379" t="s">
        <v>3</v>
      </c>
      <c r="Y192" s="379" t="s">
        <v>3</v>
      </c>
      <c r="Z192" s="379">
        <v>184</v>
      </c>
      <c r="AA192" s="379" t="s">
        <v>3</v>
      </c>
      <c r="AB192" s="379" t="s">
        <v>3</v>
      </c>
      <c r="AC192" s="379" t="s">
        <v>3</v>
      </c>
      <c r="AD192" s="379" t="s">
        <v>3</v>
      </c>
      <c r="AE192" s="379" t="s">
        <v>3</v>
      </c>
      <c r="AF192" s="379">
        <v>185</v>
      </c>
      <c r="AG192" s="379" t="str">
        <f t="shared" si="16"/>
        <v/>
      </c>
      <c r="AH192" s="379"/>
      <c r="AI192" s="376" t="s">
        <v>1579</v>
      </c>
      <c r="AK192">
        <v>185078</v>
      </c>
      <c r="AM192">
        <v>220894</v>
      </c>
      <c r="AX192" s="379" t="s">
        <v>3</v>
      </c>
      <c r="AY192" s="379">
        <v>174</v>
      </c>
      <c r="AZ192" s="379" t="s">
        <v>3</v>
      </c>
      <c r="BA192" s="379">
        <v>167</v>
      </c>
      <c r="BB192" s="379" t="s">
        <v>3</v>
      </c>
      <c r="BC192" s="379" t="s">
        <v>3</v>
      </c>
      <c r="BD192" s="379" t="s">
        <v>3</v>
      </c>
      <c r="BE192" s="379" t="s">
        <v>3</v>
      </c>
      <c r="BF192" s="379" t="s">
        <v>3</v>
      </c>
      <c r="BG192" s="379" t="s">
        <v>3</v>
      </c>
      <c r="BH192" s="379" t="s">
        <v>3</v>
      </c>
      <c r="BI192" s="379" t="s">
        <v>3</v>
      </c>
      <c r="BJ192" s="379" t="s">
        <v>3</v>
      </c>
      <c r="BK192" s="379" t="str">
        <f t="shared" si="17"/>
        <v/>
      </c>
      <c r="BL192" s="379"/>
      <c r="BM192" s="376" t="s">
        <v>1579</v>
      </c>
      <c r="BP192">
        <v>2000</v>
      </c>
      <c r="BT192">
        <v>5328</v>
      </c>
      <c r="BZ192">
        <v>1589</v>
      </c>
      <c r="CB192" s="379" t="s">
        <v>3</v>
      </c>
      <c r="CC192" s="379" t="s">
        <v>3</v>
      </c>
      <c r="CD192" s="379">
        <v>155</v>
      </c>
      <c r="CE192" s="379" t="s">
        <v>3</v>
      </c>
      <c r="CF192" s="379" t="s">
        <v>3</v>
      </c>
      <c r="CG192" s="379" t="s">
        <v>3</v>
      </c>
      <c r="CH192" s="379">
        <v>155</v>
      </c>
      <c r="CI192" s="379" t="s">
        <v>3</v>
      </c>
      <c r="CJ192" s="379" t="s">
        <v>3</v>
      </c>
      <c r="CK192" s="379" t="s">
        <v>3</v>
      </c>
      <c r="CL192" s="379" t="s">
        <v>3</v>
      </c>
      <c r="CM192" s="379" t="s">
        <v>3</v>
      </c>
      <c r="CN192" s="379">
        <v>163</v>
      </c>
      <c r="CO192" s="379" t="str">
        <f t="shared" si="18"/>
        <v/>
      </c>
      <c r="CQ192" s="376" t="s">
        <v>1579</v>
      </c>
      <c r="CR192" s="372">
        <v>215524</v>
      </c>
      <c r="CS192" s="372">
        <v>63130</v>
      </c>
      <c r="CT192" s="372"/>
      <c r="CU192" s="372">
        <v>56286</v>
      </c>
      <c r="CV192" s="372">
        <v>68843</v>
      </c>
      <c r="CW192" s="372"/>
      <c r="CX192" s="372">
        <v>961</v>
      </c>
      <c r="CY192" s="372"/>
      <c r="CZ192" s="372">
        <v>4627</v>
      </c>
      <c r="DA192" s="372">
        <v>55361</v>
      </c>
      <c r="DB192" s="372">
        <v>7622</v>
      </c>
      <c r="DC192" s="372">
        <v>29962</v>
      </c>
      <c r="DD192" s="372">
        <v>5096</v>
      </c>
      <c r="DE192" s="372">
        <v>11194</v>
      </c>
      <c r="DF192" s="379">
        <v>179</v>
      </c>
      <c r="DG192" s="379">
        <v>197</v>
      </c>
      <c r="DH192" s="379" t="s">
        <v>3</v>
      </c>
      <c r="DI192" s="379">
        <v>196</v>
      </c>
      <c r="DJ192" s="379">
        <v>188</v>
      </c>
      <c r="DK192" s="379" t="s">
        <v>3</v>
      </c>
      <c r="DL192" s="379">
        <v>219</v>
      </c>
      <c r="DM192" s="379" t="s">
        <v>3</v>
      </c>
      <c r="DN192" s="379">
        <v>212</v>
      </c>
      <c r="DO192" s="379">
        <v>187</v>
      </c>
      <c r="DP192" s="379">
        <v>208</v>
      </c>
      <c r="DQ192" s="379">
        <v>207</v>
      </c>
      <c r="DR192" s="379">
        <v>228</v>
      </c>
      <c r="DS192" s="379">
        <f t="shared" si="19"/>
        <v>218</v>
      </c>
      <c r="DU192" s="376" t="s">
        <v>1579</v>
      </c>
      <c r="DV192" s="372">
        <v>215524</v>
      </c>
      <c r="DW192" s="372">
        <v>248208</v>
      </c>
      <c r="DX192" s="372">
        <v>2000</v>
      </c>
      <c r="DY192" s="372">
        <v>277180</v>
      </c>
      <c r="DZ192" s="372">
        <v>68843</v>
      </c>
      <c r="EA192" s="372">
        <v>0</v>
      </c>
      <c r="EB192" s="372">
        <v>6289</v>
      </c>
      <c r="EC192" s="372">
        <v>0</v>
      </c>
      <c r="ED192" s="372">
        <v>4627</v>
      </c>
      <c r="EE192" s="372">
        <v>55361</v>
      </c>
      <c r="EF192" s="372">
        <v>7622</v>
      </c>
      <c r="EG192" s="372">
        <v>29962</v>
      </c>
      <c r="EH192" s="372">
        <v>6685</v>
      </c>
      <c r="EI192" s="372">
        <f t="shared" si="14"/>
        <v>11194</v>
      </c>
      <c r="EJ192" s="379">
        <v>198</v>
      </c>
      <c r="EK192" s="379">
        <v>198</v>
      </c>
      <c r="EL192" s="379">
        <v>221</v>
      </c>
      <c r="EM192" s="379">
        <v>196</v>
      </c>
      <c r="EN192" s="379">
        <v>203</v>
      </c>
      <c r="EO192" s="379">
        <v>227</v>
      </c>
      <c r="EP192" s="379">
        <v>220</v>
      </c>
      <c r="EQ192" s="379">
        <v>227</v>
      </c>
      <c r="ER192" s="379">
        <v>218</v>
      </c>
      <c r="ES192" s="379">
        <v>205</v>
      </c>
      <c r="ET192" s="379">
        <v>215</v>
      </c>
      <c r="EU192" s="379">
        <v>213</v>
      </c>
      <c r="EV192" s="379">
        <v>230</v>
      </c>
      <c r="EW192" s="379">
        <f t="shared" si="20"/>
        <v>228</v>
      </c>
    </row>
    <row r="193" spans="1:153" x14ac:dyDescent="0.3">
      <c r="A193" s="371" t="s">
        <v>2120</v>
      </c>
      <c r="B193" s="371" t="s">
        <v>1198</v>
      </c>
      <c r="C193" s="371" t="s">
        <v>2121</v>
      </c>
      <c r="E193" s="376" t="str">
        <f t="shared" si="15"/>
        <v>غوادلوب Gudeloupe</v>
      </c>
      <c r="F193" s="372">
        <v>451591</v>
      </c>
      <c r="G193" s="372">
        <v>399715</v>
      </c>
      <c r="H193" s="372">
        <v>711620</v>
      </c>
      <c r="I193" s="372">
        <v>257597</v>
      </c>
      <c r="J193" s="372">
        <v>170840</v>
      </c>
      <c r="K193" s="372">
        <v>123546</v>
      </c>
      <c r="L193" s="372"/>
      <c r="M193" s="372"/>
      <c r="N193" s="372"/>
      <c r="O193" s="372"/>
      <c r="P193" s="372"/>
      <c r="Q193" s="372">
        <v>1641398</v>
      </c>
      <c r="R193" s="372"/>
      <c r="S193" s="372"/>
      <c r="T193" s="379">
        <v>162</v>
      </c>
      <c r="U193" s="379">
        <v>163</v>
      </c>
      <c r="V193" s="379">
        <v>160</v>
      </c>
      <c r="W193" s="379">
        <v>168</v>
      </c>
      <c r="X193" s="379">
        <v>172</v>
      </c>
      <c r="Y193" s="379">
        <v>172</v>
      </c>
      <c r="Z193" s="379" t="s">
        <v>3</v>
      </c>
      <c r="AA193" s="379" t="s">
        <v>3</v>
      </c>
      <c r="AB193" s="379" t="s">
        <v>3</v>
      </c>
      <c r="AC193" s="379" t="s">
        <v>3</v>
      </c>
      <c r="AD193" s="379" t="s">
        <v>3</v>
      </c>
      <c r="AE193" s="379">
        <v>154</v>
      </c>
      <c r="AF193" s="379" t="s">
        <v>3</v>
      </c>
      <c r="AG193" s="379" t="str">
        <f t="shared" si="16"/>
        <v/>
      </c>
      <c r="AH193" s="379"/>
      <c r="AI193" s="376" t="s">
        <v>1674</v>
      </c>
      <c r="AJ193">
        <v>420141</v>
      </c>
      <c r="AK193">
        <v>399715</v>
      </c>
      <c r="AL193">
        <v>711620</v>
      </c>
      <c r="AM193">
        <v>257597</v>
      </c>
      <c r="AN193">
        <v>170840</v>
      </c>
      <c r="AO193">
        <v>123546</v>
      </c>
      <c r="AU193">
        <v>1641398</v>
      </c>
      <c r="AX193" s="379">
        <v>162</v>
      </c>
      <c r="AY193" s="379">
        <v>163</v>
      </c>
      <c r="AZ193" s="379">
        <v>159</v>
      </c>
      <c r="BA193" s="379">
        <v>166</v>
      </c>
      <c r="BB193" s="379">
        <v>165</v>
      </c>
      <c r="BC193" s="379">
        <v>172</v>
      </c>
      <c r="BD193" s="379" t="s">
        <v>3</v>
      </c>
      <c r="BE193" s="379" t="s">
        <v>3</v>
      </c>
      <c r="BF193" s="379" t="s">
        <v>3</v>
      </c>
      <c r="BG193" s="379" t="s">
        <v>3</v>
      </c>
      <c r="BH193" s="379" t="s">
        <v>3</v>
      </c>
      <c r="BI193" s="379">
        <v>154</v>
      </c>
      <c r="BJ193" s="379" t="s">
        <v>3</v>
      </c>
      <c r="BK193" s="379" t="str">
        <f t="shared" si="17"/>
        <v/>
      </c>
      <c r="BL193" s="379"/>
      <c r="BM193" s="376" t="s">
        <v>1674</v>
      </c>
      <c r="BN193">
        <v>31450</v>
      </c>
      <c r="CB193" s="379">
        <v>147</v>
      </c>
      <c r="CC193" s="379" t="s">
        <v>3</v>
      </c>
      <c r="CD193" s="379" t="s">
        <v>3</v>
      </c>
      <c r="CE193" s="379" t="s">
        <v>3</v>
      </c>
      <c r="CF193" s="379" t="s">
        <v>3</v>
      </c>
      <c r="CG193" s="379" t="s">
        <v>3</v>
      </c>
      <c r="CH193" s="379" t="s">
        <v>3</v>
      </c>
      <c r="CI193" s="379" t="s">
        <v>3</v>
      </c>
      <c r="CJ193" s="379" t="s">
        <v>3</v>
      </c>
      <c r="CK193" s="379" t="s">
        <v>3</v>
      </c>
      <c r="CL193" s="379" t="s">
        <v>3</v>
      </c>
      <c r="CM193" s="379" t="s">
        <v>3</v>
      </c>
      <c r="CN193" s="379" t="s">
        <v>3</v>
      </c>
      <c r="CO193" s="379" t="str">
        <f t="shared" si="18"/>
        <v/>
      </c>
      <c r="CQ193" s="376" t="s">
        <v>1674</v>
      </c>
      <c r="CR193" s="372">
        <v>137796</v>
      </c>
      <c r="CS193" s="372">
        <v>3147</v>
      </c>
      <c r="CT193" s="372"/>
      <c r="CU193" s="372">
        <v>714099</v>
      </c>
      <c r="CV193" s="372">
        <v>121029</v>
      </c>
      <c r="CW193" s="372"/>
      <c r="CX193" s="372">
        <v>2200857</v>
      </c>
      <c r="CY193" s="372">
        <v>82364</v>
      </c>
      <c r="CZ193" s="372">
        <v>21329</v>
      </c>
      <c r="DA193" s="372"/>
      <c r="DB193" s="372">
        <v>3919</v>
      </c>
      <c r="DC193" s="372">
        <v>7400</v>
      </c>
      <c r="DD193" s="372">
        <v>849092</v>
      </c>
      <c r="DE193" s="372">
        <v>66625</v>
      </c>
      <c r="DF193" s="379">
        <v>187</v>
      </c>
      <c r="DG193" s="379">
        <v>218</v>
      </c>
      <c r="DH193" s="379" t="s">
        <v>3</v>
      </c>
      <c r="DI193" s="379">
        <v>165</v>
      </c>
      <c r="DJ193" s="379">
        <v>182</v>
      </c>
      <c r="DK193" s="379" t="s">
        <v>3</v>
      </c>
      <c r="DL193" s="379">
        <v>147</v>
      </c>
      <c r="DM193" s="379">
        <v>194</v>
      </c>
      <c r="DN193" s="379">
        <v>202</v>
      </c>
      <c r="DO193" s="379" t="s">
        <v>3</v>
      </c>
      <c r="DP193" s="379">
        <v>216</v>
      </c>
      <c r="DQ193" s="379">
        <v>221</v>
      </c>
      <c r="DR193" s="379">
        <v>163</v>
      </c>
      <c r="DS193" s="379">
        <f t="shared" si="19"/>
        <v>201</v>
      </c>
      <c r="DU193" s="376" t="s">
        <v>1674</v>
      </c>
      <c r="DV193" s="372">
        <v>589387</v>
      </c>
      <c r="DW193" s="372">
        <v>402862</v>
      </c>
      <c r="DX193" s="372">
        <v>711620</v>
      </c>
      <c r="DY193" s="372">
        <v>971696</v>
      </c>
      <c r="DZ193" s="372">
        <v>291869</v>
      </c>
      <c r="EA193" s="372">
        <v>123546</v>
      </c>
      <c r="EB193" s="372">
        <v>2200857</v>
      </c>
      <c r="EC193" s="372">
        <v>82364</v>
      </c>
      <c r="ED193" s="372">
        <v>21329</v>
      </c>
      <c r="EE193" s="372">
        <v>0</v>
      </c>
      <c r="EF193" s="372">
        <v>3919</v>
      </c>
      <c r="EG193" s="372">
        <v>1648798</v>
      </c>
      <c r="EH193" s="372">
        <v>849092</v>
      </c>
      <c r="EI193" s="372">
        <f t="shared" si="14"/>
        <v>66625</v>
      </c>
      <c r="EJ193" s="379">
        <v>190</v>
      </c>
      <c r="EK193" s="379">
        <v>193</v>
      </c>
      <c r="EL193" s="379">
        <v>187</v>
      </c>
      <c r="EM193" s="379">
        <v>183</v>
      </c>
      <c r="EN193" s="379">
        <v>193</v>
      </c>
      <c r="EO193" s="379">
        <v>201</v>
      </c>
      <c r="EP193" s="379">
        <v>175</v>
      </c>
      <c r="EQ193" s="379">
        <v>204</v>
      </c>
      <c r="ER193" s="379">
        <v>210</v>
      </c>
      <c r="ES193" s="379">
        <v>230</v>
      </c>
      <c r="ET193" s="379">
        <v>223</v>
      </c>
      <c r="EU193" s="379">
        <v>173</v>
      </c>
      <c r="EV193" s="379">
        <v>187</v>
      </c>
      <c r="EW193" s="379">
        <f t="shared" si="20"/>
        <v>214</v>
      </c>
    </row>
    <row r="194" spans="1:153" x14ac:dyDescent="0.3">
      <c r="A194" s="371" t="s">
        <v>2122</v>
      </c>
      <c r="B194" s="371" t="s">
        <v>695</v>
      </c>
      <c r="C194" s="371" t="s">
        <v>2123</v>
      </c>
      <c r="E194" s="376" t="str">
        <f t="shared" si="15"/>
        <v>مارتينيك Martinique</v>
      </c>
      <c r="F194" s="372">
        <v>726750</v>
      </c>
      <c r="G194" s="372">
        <v>1271267</v>
      </c>
      <c r="H194" s="372">
        <v>616800</v>
      </c>
      <c r="I194" s="372">
        <v>359257</v>
      </c>
      <c r="J194" s="372">
        <v>320057</v>
      </c>
      <c r="K194" s="372">
        <v>252197</v>
      </c>
      <c r="L194" s="372">
        <v>379076</v>
      </c>
      <c r="M194" s="372"/>
      <c r="N194" s="372"/>
      <c r="O194" s="372"/>
      <c r="P194" s="372"/>
      <c r="Q194" s="372">
        <v>126352</v>
      </c>
      <c r="R194" s="372"/>
      <c r="S194" s="372">
        <v>2023425</v>
      </c>
      <c r="T194" s="379">
        <v>156</v>
      </c>
      <c r="U194" s="379">
        <v>154</v>
      </c>
      <c r="V194" s="379">
        <v>161</v>
      </c>
      <c r="W194" s="379">
        <v>165</v>
      </c>
      <c r="X194" s="379">
        <v>166</v>
      </c>
      <c r="Y194" s="379">
        <v>170</v>
      </c>
      <c r="Z194" s="379">
        <v>166</v>
      </c>
      <c r="AA194" s="379" t="s">
        <v>3</v>
      </c>
      <c r="AB194" s="379" t="s">
        <v>3</v>
      </c>
      <c r="AC194" s="379" t="s">
        <v>3</v>
      </c>
      <c r="AD194" s="379" t="s">
        <v>3</v>
      </c>
      <c r="AE194" s="379">
        <v>170</v>
      </c>
      <c r="AF194" s="379" t="s">
        <v>3</v>
      </c>
      <c r="AG194" s="379">
        <f t="shared" si="16"/>
        <v>157</v>
      </c>
      <c r="AH194" s="379"/>
      <c r="AI194" s="376" t="s">
        <v>1683</v>
      </c>
      <c r="AJ194">
        <v>726750</v>
      </c>
      <c r="AK194">
        <v>1271267</v>
      </c>
      <c r="AL194">
        <v>616800</v>
      </c>
      <c r="AM194">
        <v>359257</v>
      </c>
      <c r="AN194">
        <v>320057</v>
      </c>
      <c r="AO194">
        <v>252197</v>
      </c>
      <c r="AP194">
        <v>379076</v>
      </c>
      <c r="AU194">
        <v>126352</v>
      </c>
      <c r="AW194">
        <v>2023425</v>
      </c>
      <c r="AX194" s="379">
        <v>155</v>
      </c>
      <c r="AY194" s="379">
        <v>152</v>
      </c>
      <c r="AZ194" s="379">
        <v>161</v>
      </c>
      <c r="BA194" s="379">
        <v>165</v>
      </c>
      <c r="BB194" s="379">
        <v>158</v>
      </c>
      <c r="BC194" s="379">
        <v>168</v>
      </c>
      <c r="BD194" s="379">
        <v>164</v>
      </c>
      <c r="BE194" s="379" t="s">
        <v>3</v>
      </c>
      <c r="BF194" s="379" t="s">
        <v>3</v>
      </c>
      <c r="BG194" s="379" t="s">
        <v>3</v>
      </c>
      <c r="BH194" s="379" t="s">
        <v>3</v>
      </c>
      <c r="BI194" s="379">
        <v>169</v>
      </c>
      <c r="BJ194" s="379" t="s">
        <v>3</v>
      </c>
      <c r="BK194" s="379">
        <f t="shared" si="17"/>
        <v>152</v>
      </c>
      <c r="BL194" s="379"/>
      <c r="BM194" s="376" t="s">
        <v>1683</v>
      </c>
      <c r="CB194" s="379" t="s">
        <v>3</v>
      </c>
      <c r="CC194" s="379" t="s">
        <v>3</v>
      </c>
      <c r="CD194" s="379" t="s">
        <v>3</v>
      </c>
      <c r="CE194" s="379" t="s">
        <v>3</v>
      </c>
      <c r="CF194" s="379" t="s">
        <v>3</v>
      </c>
      <c r="CG194" s="379" t="s">
        <v>3</v>
      </c>
      <c r="CH194" s="379" t="s">
        <v>3</v>
      </c>
      <c r="CI194" s="379" t="s">
        <v>3</v>
      </c>
      <c r="CJ194" s="379" t="s">
        <v>3</v>
      </c>
      <c r="CK194" s="379" t="s">
        <v>3</v>
      </c>
      <c r="CL194" s="379" t="s">
        <v>3</v>
      </c>
      <c r="CM194" s="379" t="s">
        <v>3</v>
      </c>
      <c r="CN194" s="379" t="s">
        <v>3</v>
      </c>
      <c r="CO194" s="379" t="str">
        <f t="shared" si="18"/>
        <v/>
      </c>
      <c r="CQ194" s="376" t="s">
        <v>1683</v>
      </c>
      <c r="CR194" s="372">
        <v>52417</v>
      </c>
      <c r="CS194" s="372">
        <v>5307</v>
      </c>
      <c r="CT194" s="372">
        <v>6417</v>
      </c>
      <c r="CU194" s="372">
        <v>15000</v>
      </c>
      <c r="CV194" s="372">
        <v>417</v>
      </c>
      <c r="CW194" s="372">
        <v>23441</v>
      </c>
      <c r="CX194" s="372">
        <v>1525</v>
      </c>
      <c r="CY194" s="372">
        <v>3045</v>
      </c>
      <c r="CZ194" s="372">
        <v>68543</v>
      </c>
      <c r="DA194" s="372"/>
      <c r="DB194" s="372">
        <v>2414</v>
      </c>
      <c r="DC194" s="372">
        <v>2443</v>
      </c>
      <c r="DD194" s="372">
        <v>77338</v>
      </c>
      <c r="DE194" s="372">
        <v>3078329</v>
      </c>
      <c r="DF194" s="379">
        <v>202</v>
      </c>
      <c r="DG194" s="379">
        <v>216</v>
      </c>
      <c r="DH194" s="379">
        <v>211</v>
      </c>
      <c r="DI194" s="379">
        <v>208</v>
      </c>
      <c r="DJ194" s="379">
        <v>218</v>
      </c>
      <c r="DK194" s="379">
        <v>202</v>
      </c>
      <c r="DL194" s="379">
        <v>217</v>
      </c>
      <c r="DM194" s="379">
        <v>218</v>
      </c>
      <c r="DN194" s="379">
        <v>192</v>
      </c>
      <c r="DO194" s="379" t="s">
        <v>3</v>
      </c>
      <c r="DP194" s="379">
        <v>223</v>
      </c>
      <c r="DQ194" s="379">
        <v>229</v>
      </c>
      <c r="DR194" s="379">
        <v>202</v>
      </c>
      <c r="DS194" s="379">
        <f t="shared" si="19"/>
        <v>147</v>
      </c>
      <c r="DU194" s="376" t="s">
        <v>1683</v>
      </c>
      <c r="DV194" s="372">
        <v>779167</v>
      </c>
      <c r="DW194" s="372">
        <v>1276574</v>
      </c>
      <c r="DX194" s="372">
        <v>623217</v>
      </c>
      <c r="DY194" s="372">
        <v>374257</v>
      </c>
      <c r="DZ194" s="372">
        <v>320474</v>
      </c>
      <c r="EA194" s="372">
        <v>275638</v>
      </c>
      <c r="EB194" s="372">
        <v>380601</v>
      </c>
      <c r="EC194" s="372">
        <v>3045</v>
      </c>
      <c r="ED194" s="372">
        <v>68543</v>
      </c>
      <c r="EE194" s="372">
        <v>0</v>
      </c>
      <c r="EF194" s="372">
        <v>2414</v>
      </c>
      <c r="EG194" s="372">
        <v>128795</v>
      </c>
      <c r="EH194" s="372">
        <v>77338</v>
      </c>
      <c r="EI194" s="372">
        <f t="shared" si="14"/>
        <v>5101754</v>
      </c>
      <c r="EJ194" s="379">
        <v>186</v>
      </c>
      <c r="EK194" s="379">
        <v>176</v>
      </c>
      <c r="EL194" s="379">
        <v>191</v>
      </c>
      <c r="EM194" s="379">
        <v>192</v>
      </c>
      <c r="EN194" s="379">
        <v>190</v>
      </c>
      <c r="EO194" s="379">
        <v>195</v>
      </c>
      <c r="EP194" s="379">
        <v>189</v>
      </c>
      <c r="EQ194" s="379">
        <v>222</v>
      </c>
      <c r="ER194" s="379">
        <v>203</v>
      </c>
      <c r="ES194" s="379">
        <v>230</v>
      </c>
      <c r="ET194" s="379">
        <v>226</v>
      </c>
      <c r="EU194" s="379">
        <v>202</v>
      </c>
      <c r="EV194" s="379">
        <v>212</v>
      </c>
      <c r="EW194" s="379">
        <f t="shared" si="20"/>
        <v>164</v>
      </c>
    </row>
    <row r="195" spans="1:153" x14ac:dyDescent="0.3">
      <c r="A195" s="371" t="s">
        <v>2124</v>
      </c>
      <c r="B195" s="371" t="s">
        <v>2125</v>
      </c>
      <c r="C195" s="371" t="s">
        <v>2126</v>
      </c>
      <c r="E195" s="376" t="str">
        <f t="shared" si="15"/>
        <v>مونتسيرات Montserrat</v>
      </c>
      <c r="F195" s="372"/>
      <c r="G195" s="372"/>
      <c r="H195" s="372"/>
      <c r="I195" s="372"/>
      <c r="J195" s="372"/>
      <c r="K195" s="372"/>
      <c r="L195" s="372"/>
      <c r="M195" s="372"/>
      <c r="N195" s="372"/>
      <c r="O195" s="372"/>
      <c r="P195" s="372"/>
      <c r="Q195" s="372"/>
      <c r="R195" s="372"/>
      <c r="S195" s="372"/>
      <c r="T195" s="379" t="s">
        <v>3</v>
      </c>
      <c r="U195" s="379" t="s">
        <v>3</v>
      </c>
      <c r="V195" s="379" t="s">
        <v>3</v>
      </c>
      <c r="W195" s="379" t="s">
        <v>3</v>
      </c>
      <c r="X195" s="379" t="s">
        <v>3</v>
      </c>
      <c r="Y195" s="379" t="s">
        <v>3</v>
      </c>
      <c r="Z195" s="379" t="s">
        <v>3</v>
      </c>
      <c r="AA195" s="379" t="s">
        <v>3</v>
      </c>
      <c r="AB195" s="379" t="s">
        <v>3</v>
      </c>
      <c r="AC195" s="379" t="s">
        <v>3</v>
      </c>
      <c r="AD195" s="379" t="s">
        <v>3</v>
      </c>
      <c r="AE195" s="379" t="s">
        <v>3</v>
      </c>
      <c r="AF195" s="379" t="s">
        <v>3</v>
      </c>
      <c r="AG195" s="379" t="str">
        <f t="shared" si="16"/>
        <v/>
      </c>
      <c r="AH195" s="379"/>
      <c r="AI195" s="376" t="s">
        <v>1687</v>
      </c>
      <c r="AX195" s="379" t="s">
        <v>3</v>
      </c>
      <c r="AY195" s="379" t="s">
        <v>3</v>
      </c>
      <c r="AZ195" s="379" t="s">
        <v>3</v>
      </c>
      <c r="BA195" s="379" t="s">
        <v>3</v>
      </c>
      <c r="BB195" s="379" t="s">
        <v>3</v>
      </c>
      <c r="BC195" s="379" t="s">
        <v>3</v>
      </c>
      <c r="BD195" s="379" t="s">
        <v>3</v>
      </c>
      <c r="BE195" s="379" t="s">
        <v>3</v>
      </c>
      <c r="BF195" s="379" t="s">
        <v>3</v>
      </c>
      <c r="BG195" s="379" t="s">
        <v>3</v>
      </c>
      <c r="BH195" s="379" t="s">
        <v>3</v>
      </c>
      <c r="BI195" s="379" t="s">
        <v>3</v>
      </c>
      <c r="BJ195" s="379" t="s">
        <v>3</v>
      </c>
      <c r="BK195" s="379" t="str">
        <f t="shared" si="17"/>
        <v/>
      </c>
      <c r="BL195" s="379"/>
      <c r="BM195" s="376" t="s">
        <v>1687</v>
      </c>
      <c r="CB195" s="379" t="s">
        <v>3</v>
      </c>
      <c r="CC195" s="379" t="s">
        <v>3</v>
      </c>
      <c r="CD195" s="379" t="s">
        <v>3</v>
      </c>
      <c r="CE195" s="379" t="s">
        <v>3</v>
      </c>
      <c r="CF195" s="379" t="s">
        <v>3</v>
      </c>
      <c r="CG195" s="379" t="s">
        <v>3</v>
      </c>
      <c r="CH195" s="379" t="s">
        <v>3</v>
      </c>
      <c r="CI195" s="379" t="s">
        <v>3</v>
      </c>
      <c r="CJ195" s="379" t="s">
        <v>3</v>
      </c>
      <c r="CK195" s="379" t="s">
        <v>3</v>
      </c>
      <c r="CL195" s="379" t="s">
        <v>3</v>
      </c>
      <c r="CM195" s="379" t="s">
        <v>3</v>
      </c>
      <c r="CN195" s="379" t="s">
        <v>3</v>
      </c>
      <c r="CO195" s="379" t="str">
        <f t="shared" si="18"/>
        <v/>
      </c>
      <c r="CQ195" s="376" t="s">
        <v>1687</v>
      </c>
      <c r="CR195" s="372">
        <v>117106</v>
      </c>
      <c r="CS195" s="372">
        <v>238882</v>
      </c>
      <c r="CT195" s="372">
        <v>480452</v>
      </c>
      <c r="CU195" s="372"/>
      <c r="CV195" s="372"/>
      <c r="CW195" s="372"/>
      <c r="CX195" s="372">
        <v>29845</v>
      </c>
      <c r="CY195" s="372">
        <v>62</v>
      </c>
      <c r="CZ195" s="372">
        <v>5935</v>
      </c>
      <c r="DA195" s="372">
        <v>419</v>
      </c>
      <c r="DB195" s="372"/>
      <c r="DC195" s="372">
        <v>7228</v>
      </c>
      <c r="DD195" s="372">
        <v>4320</v>
      </c>
      <c r="DE195" s="372">
        <v>199843</v>
      </c>
      <c r="DF195" s="379">
        <v>192</v>
      </c>
      <c r="DG195" s="379">
        <v>183</v>
      </c>
      <c r="DH195" s="379">
        <v>172</v>
      </c>
      <c r="DI195" s="379" t="s">
        <v>3</v>
      </c>
      <c r="DJ195" s="379" t="s">
        <v>3</v>
      </c>
      <c r="DK195" s="379" t="s">
        <v>3</v>
      </c>
      <c r="DL195" s="379">
        <v>206</v>
      </c>
      <c r="DM195" s="379">
        <v>223</v>
      </c>
      <c r="DN195" s="379">
        <v>209</v>
      </c>
      <c r="DO195" s="379">
        <v>221</v>
      </c>
      <c r="DP195" s="379" t="s">
        <v>3</v>
      </c>
      <c r="DQ195" s="379">
        <v>222</v>
      </c>
      <c r="DR195" s="379">
        <v>229</v>
      </c>
      <c r="DS195" s="379">
        <f t="shared" si="19"/>
        <v>191</v>
      </c>
      <c r="DU195" s="376" t="s">
        <v>1687</v>
      </c>
      <c r="DV195" s="372">
        <v>117106</v>
      </c>
      <c r="DW195" s="372">
        <v>238882</v>
      </c>
      <c r="DX195" s="372">
        <v>480452</v>
      </c>
      <c r="DY195" s="372">
        <v>0</v>
      </c>
      <c r="DZ195" s="372">
        <v>0</v>
      </c>
      <c r="EA195" s="372">
        <v>0</v>
      </c>
      <c r="EB195" s="372">
        <v>29845</v>
      </c>
      <c r="EC195" s="372">
        <v>62</v>
      </c>
      <c r="ED195" s="372">
        <v>5935</v>
      </c>
      <c r="EE195" s="372">
        <v>419</v>
      </c>
      <c r="EF195" s="372">
        <v>0</v>
      </c>
      <c r="EG195" s="372">
        <v>7228</v>
      </c>
      <c r="EH195" s="372">
        <v>4320</v>
      </c>
      <c r="EI195" s="372">
        <f t="shared" si="14"/>
        <v>199843</v>
      </c>
      <c r="EJ195" s="379">
        <v>204</v>
      </c>
      <c r="EK195" s="379">
        <v>199</v>
      </c>
      <c r="EL195" s="379">
        <v>195</v>
      </c>
      <c r="EM195" s="379">
        <v>227</v>
      </c>
      <c r="EN195" s="379">
        <v>222</v>
      </c>
      <c r="EO195" s="379">
        <v>227</v>
      </c>
      <c r="EP195" s="379">
        <v>216</v>
      </c>
      <c r="EQ195" s="379">
        <v>226</v>
      </c>
      <c r="ER195" s="379">
        <v>216</v>
      </c>
      <c r="ES195" s="379">
        <v>226</v>
      </c>
      <c r="ET195" s="379">
        <v>230</v>
      </c>
      <c r="EU195" s="379">
        <v>228</v>
      </c>
      <c r="EV195" s="379">
        <v>234</v>
      </c>
      <c r="EW195" s="379">
        <f t="shared" si="20"/>
        <v>203</v>
      </c>
    </row>
    <row r="196" spans="1:153" x14ac:dyDescent="0.3">
      <c r="A196" s="371" t="s">
        <v>2127</v>
      </c>
      <c r="B196" s="371" t="s">
        <v>509</v>
      </c>
      <c r="C196" s="371" t="s">
        <v>2128</v>
      </c>
      <c r="E196" s="376" t="str">
        <f t="shared" si="15"/>
        <v>جزر الأنتيل الهولندية Netherlands Antilles</v>
      </c>
      <c r="F196" s="372">
        <v>367681</v>
      </c>
      <c r="G196" s="372">
        <v>375189</v>
      </c>
      <c r="H196" s="372">
        <v>166909</v>
      </c>
      <c r="I196" s="372">
        <v>1925702</v>
      </c>
      <c r="J196" s="372">
        <v>58371525</v>
      </c>
      <c r="K196" s="372">
        <v>4237951</v>
      </c>
      <c r="L196" s="372"/>
      <c r="M196" s="372">
        <v>2224183</v>
      </c>
      <c r="N196" s="372">
        <v>533810</v>
      </c>
      <c r="O196" s="372">
        <v>10841382</v>
      </c>
      <c r="P196" s="372">
        <v>160907234</v>
      </c>
      <c r="Q196" s="372">
        <v>18408619</v>
      </c>
      <c r="R196" s="372">
        <v>191025183</v>
      </c>
      <c r="S196" s="372">
        <v>1000077359</v>
      </c>
      <c r="T196" s="379">
        <v>164</v>
      </c>
      <c r="U196" s="379">
        <v>164</v>
      </c>
      <c r="V196" s="379">
        <v>177</v>
      </c>
      <c r="W196" s="379">
        <v>151</v>
      </c>
      <c r="X196" s="379">
        <v>88</v>
      </c>
      <c r="Y196" s="379">
        <v>137</v>
      </c>
      <c r="Z196" s="379" t="s">
        <v>3</v>
      </c>
      <c r="AA196" s="379">
        <v>145</v>
      </c>
      <c r="AB196" s="379">
        <v>160</v>
      </c>
      <c r="AC196" s="379">
        <v>128</v>
      </c>
      <c r="AD196" s="379">
        <v>84</v>
      </c>
      <c r="AE196" s="379">
        <v>120</v>
      </c>
      <c r="AF196" s="379">
        <v>78</v>
      </c>
      <c r="AG196" s="379">
        <f t="shared" si="16"/>
        <v>57</v>
      </c>
      <c r="AH196" s="379"/>
      <c r="AI196" s="376" t="s">
        <v>1581</v>
      </c>
      <c r="AJ196">
        <v>242530</v>
      </c>
      <c r="AK196">
        <v>375189</v>
      </c>
      <c r="AM196">
        <v>1925702</v>
      </c>
      <c r="AN196">
        <v>58197751</v>
      </c>
      <c r="AO196">
        <v>4237951</v>
      </c>
      <c r="AQ196">
        <v>2224183</v>
      </c>
      <c r="AR196">
        <v>533810</v>
      </c>
      <c r="AS196">
        <v>10841382</v>
      </c>
      <c r="AT196">
        <v>160907234</v>
      </c>
      <c r="AU196">
        <v>18386609</v>
      </c>
      <c r="AV196">
        <v>189199645</v>
      </c>
      <c r="AW196">
        <v>995380042</v>
      </c>
      <c r="AX196" s="379">
        <v>164</v>
      </c>
      <c r="AY196" s="379">
        <v>164</v>
      </c>
      <c r="AZ196" s="379" t="s">
        <v>3</v>
      </c>
      <c r="BA196" s="379">
        <v>146</v>
      </c>
      <c r="BB196" s="379">
        <v>85</v>
      </c>
      <c r="BC196" s="379">
        <v>132</v>
      </c>
      <c r="BD196" s="379" t="s">
        <v>3</v>
      </c>
      <c r="BE196" s="379">
        <v>142</v>
      </c>
      <c r="BF196" s="379">
        <v>157</v>
      </c>
      <c r="BG196" s="379">
        <v>122</v>
      </c>
      <c r="BH196" s="379">
        <v>80</v>
      </c>
      <c r="BI196" s="379">
        <v>116</v>
      </c>
      <c r="BJ196" s="379">
        <v>76</v>
      </c>
      <c r="BK196" s="379">
        <f t="shared" si="17"/>
        <v>57</v>
      </c>
      <c r="BL196" s="379"/>
      <c r="BM196" s="376" t="s">
        <v>1581</v>
      </c>
      <c r="BN196">
        <v>125151</v>
      </c>
      <c r="BP196">
        <v>166909</v>
      </c>
      <c r="BR196">
        <v>173774</v>
      </c>
      <c r="BY196">
        <v>22010</v>
      </c>
      <c r="BZ196">
        <v>1825538</v>
      </c>
      <c r="CA196">
        <v>4697317</v>
      </c>
      <c r="CB196" s="379">
        <v>131</v>
      </c>
      <c r="CC196" s="379" t="s">
        <v>3</v>
      </c>
      <c r="CD196" s="379">
        <v>123</v>
      </c>
      <c r="CE196" s="379" t="s">
        <v>3</v>
      </c>
      <c r="CF196" s="379">
        <v>126</v>
      </c>
      <c r="CG196" s="379" t="s">
        <v>3</v>
      </c>
      <c r="CH196" s="379" t="s">
        <v>3</v>
      </c>
      <c r="CI196" s="379" t="s">
        <v>3</v>
      </c>
      <c r="CJ196" s="379" t="s">
        <v>3</v>
      </c>
      <c r="CK196" s="379" t="s">
        <v>3</v>
      </c>
      <c r="CL196" s="379" t="s">
        <v>3</v>
      </c>
      <c r="CM196" s="379">
        <v>143</v>
      </c>
      <c r="CN196" s="379">
        <v>97</v>
      </c>
      <c r="CO196" s="379">
        <f t="shared" si="18"/>
        <v>96</v>
      </c>
      <c r="CQ196" s="376" t="s">
        <v>1581</v>
      </c>
      <c r="CR196" s="372">
        <v>1942137</v>
      </c>
      <c r="CS196" s="372">
        <v>4346808</v>
      </c>
      <c r="CT196" s="372">
        <v>723880</v>
      </c>
      <c r="CU196" s="372">
        <v>3098842</v>
      </c>
      <c r="CV196" s="372">
        <v>963776</v>
      </c>
      <c r="CW196" s="372">
        <v>586162</v>
      </c>
      <c r="CX196" s="372">
        <v>2743686</v>
      </c>
      <c r="CY196" s="372">
        <v>7152405</v>
      </c>
      <c r="CZ196" s="372">
        <v>3203864</v>
      </c>
      <c r="DA196" s="372">
        <v>1450851</v>
      </c>
      <c r="DB196" s="372">
        <v>3719810</v>
      </c>
      <c r="DC196" s="372">
        <v>27884405</v>
      </c>
      <c r="DD196" s="372">
        <v>9652543</v>
      </c>
      <c r="DE196" s="372">
        <v>5299824</v>
      </c>
      <c r="DF196" s="379">
        <v>137</v>
      </c>
      <c r="DG196" s="379">
        <v>128</v>
      </c>
      <c r="DH196" s="379">
        <v>162</v>
      </c>
      <c r="DI196" s="379">
        <v>136</v>
      </c>
      <c r="DJ196" s="379">
        <v>158</v>
      </c>
      <c r="DK196" s="379">
        <v>160</v>
      </c>
      <c r="DL196" s="379">
        <v>143</v>
      </c>
      <c r="DM196" s="379">
        <v>122</v>
      </c>
      <c r="DN196" s="379">
        <v>135</v>
      </c>
      <c r="DO196" s="379">
        <v>151</v>
      </c>
      <c r="DP196" s="379">
        <v>137</v>
      </c>
      <c r="DQ196" s="379">
        <v>105</v>
      </c>
      <c r="DR196" s="379">
        <v>130</v>
      </c>
      <c r="DS196" s="379">
        <f t="shared" si="19"/>
        <v>132</v>
      </c>
      <c r="DU196" s="376" t="s">
        <v>1581</v>
      </c>
      <c r="DV196" s="372">
        <v>2309818</v>
      </c>
      <c r="DW196" s="372">
        <v>4721997</v>
      </c>
      <c r="DX196" s="372">
        <v>890789</v>
      </c>
      <c r="DY196" s="372">
        <v>5024544</v>
      </c>
      <c r="DZ196" s="372">
        <v>59335301</v>
      </c>
      <c r="EA196" s="372">
        <v>4824113</v>
      </c>
      <c r="EB196" s="372">
        <v>2743686</v>
      </c>
      <c r="EC196" s="372">
        <v>9376588</v>
      </c>
      <c r="ED196" s="372">
        <v>3737674</v>
      </c>
      <c r="EE196" s="372">
        <v>12292233</v>
      </c>
      <c r="EF196" s="372">
        <v>164627044</v>
      </c>
      <c r="EG196" s="372">
        <v>46293024</v>
      </c>
      <c r="EH196" s="372">
        <v>200677726</v>
      </c>
      <c r="EI196" s="372">
        <f t="shared" si="14"/>
        <v>1005377183</v>
      </c>
      <c r="EJ196" s="379">
        <v>168</v>
      </c>
      <c r="EK196" s="379">
        <v>157</v>
      </c>
      <c r="EL196" s="379">
        <v>184</v>
      </c>
      <c r="EM196" s="379">
        <v>159</v>
      </c>
      <c r="EN196" s="379">
        <v>110</v>
      </c>
      <c r="EO196" s="379">
        <v>159</v>
      </c>
      <c r="EP196" s="379">
        <v>173</v>
      </c>
      <c r="EQ196" s="379">
        <v>146</v>
      </c>
      <c r="ER196" s="379">
        <v>161</v>
      </c>
      <c r="ES196" s="379">
        <v>147</v>
      </c>
      <c r="ET196" s="379">
        <v>109</v>
      </c>
      <c r="EU196" s="379">
        <v>126</v>
      </c>
      <c r="EV196" s="379">
        <v>107</v>
      </c>
      <c r="EW196" s="379">
        <f t="shared" si="20"/>
        <v>81</v>
      </c>
    </row>
    <row r="197" spans="1:153" x14ac:dyDescent="0.3">
      <c r="A197" s="371" t="s">
        <v>2129</v>
      </c>
      <c r="B197" s="371" t="s">
        <v>1188</v>
      </c>
      <c r="C197" s="371" t="s">
        <v>2130</v>
      </c>
      <c r="E197" s="376" t="str">
        <f t="shared" si="15"/>
        <v>جزيرة نورفولك Norfolk Islands</v>
      </c>
      <c r="F197" s="372"/>
      <c r="G197" s="372"/>
      <c r="H197" s="372"/>
      <c r="I197" s="372"/>
      <c r="J197" s="372"/>
      <c r="K197" s="372"/>
      <c r="L197" s="372"/>
      <c r="M197" s="372"/>
      <c r="N197" s="372"/>
      <c r="O197" s="372"/>
      <c r="P197" s="372"/>
      <c r="Q197" s="372">
        <v>13608781</v>
      </c>
      <c r="R197" s="372">
        <v>1687570</v>
      </c>
      <c r="S197" s="372"/>
      <c r="T197" s="379" t="s">
        <v>3</v>
      </c>
      <c r="U197" s="379" t="s">
        <v>3</v>
      </c>
      <c r="V197" s="379" t="s">
        <v>3</v>
      </c>
      <c r="W197" s="379" t="s">
        <v>3</v>
      </c>
      <c r="X197" s="379" t="s">
        <v>3</v>
      </c>
      <c r="Y197" s="379" t="s">
        <v>3</v>
      </c>
      <c r="Z197" s="379" t="s">
        <v>3</v>
      </c>
      <c r="AA197" s="379" t="s">
        <v>3</v>
      </c>
      <c r="AB197" s="379" t="s">
        <v>3</v>
      </c>
      <c r="AC197" s="379" t="s">
        <v>3</v>
      </c>
      <c r="AD197" s="379" t="s">
        <v>3</v>
      </c>
      <c r="AE197" s="379">
        <v>128</v>
      </c>
      <c r="AF197" s="379">
        <v>152</v>
      </c>
      <c r="AG197" s="379" t="str">
        <f t="shared" si="16"/>
        <v/>
      </c>
      <c r="AH197" s="379"/>
      <c r="AI197" s="376" t="s">
        <v>1586</v>
      </c>
      <c r="AU197">
        <v>13608781</v>
      </c>
      <c r="AV197">
        <v>1684570</v>
      </c>
      <c r="AX197" s="379" t="s">
        <v>3</v>
      </c>
      <c r="AY197" s="379" t="s">
        <v>3</v>
      </c>
      <c r="AZ197" s="379" t="s">
        <v>3</v>
      </c>
      <c r="BA197" s="379" t="s">
        <v>3</v>
      </c>
      <c r="BB197" s="379" t="s">
        <v>3</v>
      </c>
      <c r="BC197" s="379" t="s">
        <v>3</v>
      </c>
      <c r="BD197" s="379" t="s">
        <v>3</v>
      </c>
      <c r="BE197" s="379" t="s">
        <v>3</v>
      </c>
      <c r="BF197" s="379" t="s">
        <v>3</v>
      </c>
      <c r="BG197" s="379" t="s">
        <v>3</v>
      </c>
      <c r="BH197" s="379" t="s">
        <v>3</v>
      </c>
      <c r="BI197" s="379">
        <v>123</v>
      </c>
      <c r="BJ197" s="379">
        <v>149</v>
      </c>
      <c r="BK197" s="379" t="str">
        <f t="shared" si="17"/>
        <v/>
      </c>
      <c r="BL197" s="379"/>
      <c r="BM197" s="376" t="s">
        <v>1586</v>
      </c>
      <c r="BZ197">
        <v>3000</v>
      </c>
      <c r="CB197" s="379" t="s">
        <v>3</v>
      </c>
      <c r="CC197" s="379" t="s">
        <v>3</v>
      </c>
      <c r="CD197" s="379" t="s">
        <v>3</v>
      </c>
      <c r="CE197" s="379" t="s">
        <v>3</v>
      </c>
      <c r="CF197" s="379" t="s">
        <v>3</v>
      </c>
      <c r="CG197" s="379" t="s">
        <v>3</v>
      </c>
      <c r="CH197" s="379" t="s">
        <v>3</v>
      </c>
      <c r="CI197" s="379" t="s">
        <v>3</v>
      </c>
      <c r="CJ197" s="379" t="s">
        <v>3</v>
      </c>
      <c r="CK197" s="379" t="s">
        <v>3</v>
      </c>
      <c r="CL197" s="379" t="s">
        <v>3</v>
      </c>
      <c r="CM197" s="379" t="s">
        <v>3</v>
      </c>
      <c r="CN197" s="379">
        <v>160</v>
      </c>
      <c r="CO197" s="379" t="str">
        <f t="shared" si="18"/>
        <v/>
      </c>
      <c r="CQ197" s="376" t="s">
        <v>1586</v>
      </c>
      <c r="CR197" s="372"/>
      <c r="CS197" s="372"/>
      <c r="CT197" s="372"/>
      <c r="CU197" s="372"/>
      <c r="CV197" s="372"/>
      <c r="CW197" s="372"/>
      <c r="CX197" s="372"/>
      <c r="CY197" s="372"/>
      <c r="CZ197" s="372"/>
      <c r="DA197" s="372">
        <v>689500</v>
      </c>
      <c r="DB197" s="372">
        <v>37750</v>
      </c>
      <c r="DC197" s="372">
        <v>258434</v>
      </c>
      <c r="DD197" s="372">
        <v>30376</v>
      </c>
      <c r="DE197" s="372"/>
      <c r="DF197" s="379" t="s">
        <v>3</v>
      </c>
      <c r="DG197" s="379" t="s">
        <v>3</v>
      </c>
      <c r="DH197" s="379" t="s">
        <v>3</v>
      </c>
      <c r="DI197" s="379" t="s">
        <v>3</v>
      </c>
      <c r="DJ197" s="379" t="s">
        <v>3</v>
      </c>
      <c r="DK197" s="379" t="s">
        <v>3</v>
      </c>
      <c r="DL197" s="379" t="s">
        <v>3</v>
      </c>
      <c r="DM197" s="379" t="s">
        <v>3</v>
      </c>
      <c r="DN197" s="379" t="s">
        <v>3</v>
      </c>
      <c r="DO197" s="379">
        <v>161</v>
      </c>
      <c r="DP197" s="379">
        <v>191</v>
      </c>
      <c r="DQ197" s="379">
        <v>180</v>
      </c>
      <c r="DR197" s="379">
        <v>215</v>
      </c>
      <c r="DS197" s="379" t="str">
        <f t="shared" si="19"/>
        <v/>
      </c>
      <c r="DU197" s="376" t="s">
        <v>1586</v>
      </c>
      <c r="DV197" s="372">
        <v>0</v>
      </c>
      <c r="DW197" s="372">
        <v>0</v>
      </c>
      <c r="DX197" s="372">
        <v>0</v>
      </c>
      <c r="DY197" s="372">
        <v>0</v>
      </c>
      <c r="DZ197" s="372">
        <v>0</v>
      </c>
      <c r="EA197" s="372">
        <v>0</v>
      </c>
      <c r="EB197" s="372">
        <v>0</v>
      </c>
      <c r="EC197" s="372">
        <v>0</v>
      </c>
      <c r="ED197" s="372">
        <v>0</v>
      </c>
      <c r="EE197" s="372">
        <v>689500</v>
      </c>
      <c r="EF197" s="372">
        <v>37750</v>
      </c>
      <c r="EG197" s="372">
        <v>13867215</v>
      </c>
      <c r="EH197" s="372">
        <v>1717946</v>
      </c>
      <c r="EI197" s="372">
        <f t="shared" si="14"/>
        <v>0</v>
      </c>
      <c r="EJ197" s="379">
        <v>224</v>
      </c>
      <c r="EK197" s="379">
        <v>227</v>
      </c>
      <c r="EL197" s="379">
        <v>223</v>
      </c>
      <c r="EM197" s="379">
        <v>227</v>
      </c>
      <c r="EN197" s="379">
        <v>222</v>
      </c>
      <c r="EO197" s="379">
        <v>227</v>
      </c>
      <c r="EP197" s="379">
        <v>226</v>
      </c>
      <c r="EQ197" s="379">
        <v>227</v>
      </c>
      <c r="ER197" s="379">
        <v>226</v>
      </c>
      <c r="ES197" s="379">
        <v>181</v>
      </c>
      <c r="ET197" s="379">
        <v>203</v>
      </c>
      <c r="EU197" s="379">
        <v>149</v>
      </c>
      <c r="EV197" s="379">
        <v>177</v>
      </c>
      <c r="EW197" s="379">
        <f t="shared" si="20"/>
        <v>236</v>
      </c>
    </row>
    <row r="198" spans="1:153" x14ac:dyDescent="0.3">
      <c r="A198" s="371" t="s">
        <v>2131</v>
      </c>
      <c r="B198" s="371" t="s">
        <v>1516</v>
      </c>
      <c r="C198" s="371" t="s">
        <v>2132</v>
      </c>
      <c r="E198" s="376" t="str">
        <f t="shared" si="15"/>
        <v>سانت كيتس ونيفيس Saint Kitts And Nevis</v>
      </c>
      <c r="F198" s="372"/>
      <c r="G198" s="372"/>
      <c r="H198" s="372"/>
      <c r="I198" s="372"/>
      <c r="J198" s="372"/>
      <c r="K198" s="372"/>
      <c r="L198" s="372"/>
      <c r="M198" s="372"/>
      <c r="N198" s="372"/>
      <c r="O198" s="372"/>
      <c r="P198" s="372"/>
      <c r="Q198" s="372">
        <v>5065</v>
      </c>
      <c r="R198" s="372"/>
      <c r="S198" s="372">
        <v>51302</v>
      </c>
      <c r="T198" s="379" t="s">
        <v>3</v>
      </c>
      <c r="U198" s="379" t="s">
        <v>3</v>
      </c>
      <c r="V198" s="379" t="s">
        <v>3</v>
      </c>
      <c r="W198" s="379" t="s">
        <v>3</v>
      </c>
      <c r="X198" s="379" t="s">
        <v>3</v>
      </c>
      <c r="Y198" s="379" t="s">
        <v>3</v>
      </c>
      <c r="Z198" s="379" t="s">
        <v>3</v>
      </c>
      <c r="AA198" s="379" t="s">
        <v>3</v>
      </c>
      <c r="AB198" s="379" t="s">
        <v>3</v>
      </c>
      <c r="AC198" s="379" t="s">
        <v>3</v>
      </c>
      <c r="AD198" s="379" t="s">
        <v>3</v>
      </c>
      <c r="AE198" s="379">
        <v>181</v>
      </c>
      <c r="AF198" s="379" t="s">
        <v>3</v>
      </c>
      <c r="AG198" s="379">
        <f t="shared" si="16"/>
        <v>180</v>
      </c>
      <c r="AH198" s="379"/>
      <c r="AI198" s="376" t="s">
        <v>1669</v>
      </c>
      <c r="AW198">
        <v>51302</v>
      </c>
      <c r="AX198" s="379" t="s">
        <v>3</v>
      </c>
      <c r="AY198" s="379" t="s">
        <v>3</v>
      </c>
      <c r="AZ198" s="379" t="s">
        <v>3</v>
      </c>
      <c r="BA198" s="379" t="s">
        <v>3</v>
      </c>
      <c r="BB198" s="379" t="s">
        <v>3</v>
      </c>
      <c r="BC198" s="379" t="s">
        <v>3</v>
      </c>
      <c r="BD198" s="379" t="s">
        <v>3</v>
      </c>
      <c r="BE198" s="379" t="s">
        <v>3</v>
      </c>
      <c r="BF198" s="379" t="s">
        <v>3</v>
      </c>
      <c r="BG198" s="379" t="s">
        <v>3</v>
      </c>
      <c r="BH198" s="379" t="s">
        <v>3</v>
      </c>
      <c r="BI198" s="379" t="s">
        <v>3</v>
      </c>
      <c r="BJ198" s="379" t="s">
        <v>3</v>
      </c>
      <c r="BK198" s="379">
        <f t="shared" si="17"/>
        <v>175</v>
      </c>
      <c r="BL198" s="379"/>
      <c r="BM198" s="376" t="s">
        <v>1669</v>
      </c>
      <c r="BY198">
        <v>5065</v>
      </c>
      <c r="CB198" s="379" t="s">
        <v>3</v>
      </c>
      <c r="CC198" s="379" t="s">
        <v>3</v>
      </c>
      <c r="CD198" s="379" t="s">
        <v>3</v>
      </c>
      <c r="CE198" s="379" t="s">
        <v>3</v>
      </c>
      <c r="CF198" s="379" t="s">
        <v>3</v>
      </c>
      <c r="CG198" s="379" t="s">
        <v>3</v>
      </c>
      <c r="CH198" s="379" t="s">
        <v>3</v>
      </c>
      <c r="CI198" s="379" t="s">
        <v>3</v>
      </c>
      <c r="CJ198" s="379" t="s">
        <v>3</v>
      </c>
      <c r="CK198" s="379" t="s">
        <v>3</v>
      </c>
      <c r="CL198" s="379" t="s">
        <v>3</v>
      </c>
      <c r="CM198" s="379">
        <v>154</v>
      </c>
      <c r="CN198" s="379" t="s">
        <v>3</v>
      </c>
      <c r="CO198" s="379" t="str">
        <f t="shared" si="18"/>
        <v/>
      </c>
      <c r="CQ198" s="376" t="s">
        <v>1669</v>
      </c>
      <c r="CR198" s="372"/>
      <c r="CS198" s="372"/>
      <c r="CT198" s="372"/>
      <c r="CU198" s="372"/>
      <c r="CV198" s="372"/>
      <c r="CW198" s="372"/>
      <c r="CX198" s="372"/>
      <c r="CY198" s="372"/>
      <c r="CZ198" s="372"/>
      <c r="DA198" s="372">
        <v>38042</v>
      </c>
      <c r="DB198" s="372">
        <v>1726</v>
      </c>
      <c r="DC198" s="372">
        <v>38573</v>
      </c>
      <c r="DD198" s="372">
        <v>14957</v>
      </c>
      <c r="DE198" s="372">
        <v>45474</v>
      </c>
      <c r="DF198" s="379" t="s">
        <v>3</v>
      </c>
      <c r="DG198" s="379" t="s">
        <v>3</v>
      </c>
      <c r="DH198" s="379" t="s">
        <v>3</v>
      </c>
      <c r="DI198" s="379" t="s">
        <v>3</v>
      </c>
      <c r="DJ198" s="379" t="s">
        <v>3</v>
      </c>
      <c r="DK198" s="379" t="s">
        <v>3</v>
      </c>
      <c r="DL198" s="379" t="s">
        <v>3</v>
      </c>
      <c r="DM198" s="379" t="s">
        <v>3</v>
      </c>
      <c r="DN198" s="379" t="s">
        <v>3</v>
      </c>
      <c r="DO198" s="379">
        <v>192</v>
      </c>
      <c r="DP198" s="379">
        <v>224</v>
      </c>
      <c r="DQ198" s="379">
        <v>204</v>
      </c>
      <c r="DR198" s="379">
        <v>222</v>
      </c>
      <c r="DS198" s="379">
        <f t="shared" si="19"/>
        <v>205</v>
      </c>
      <c r="DU198" s="376" t="s">
        <v>1669</v>
      </c>
      <c r="DV198" s="372">
        <v>0</v>
      </c>
      <c r="DW198" s="372">
        <v>0</v>
      </c>
      <c r="DX198" s="372">
        <v>0</v>
      </c>
      <c r="DY198" s="372">
        <v>0</v>
      </c>
      <c r="DZ198" s="372">
        <v>0</v>
      </c>
      <c r="EA198" s="372">
        <v>0</v>
      </c>
      <c r="EB198" s="372">
        <v>0</v>
      </c>
      <c r="EC198" s="372">
        <v>0</v>
      </c>
      <c r="ED198" s="372">
        <v>0</v>
      </c>
      <c r="EE198" s="372">
        <v>38042</v>
      </c>
      <c r="EF198" s="372">
        <v>1726</v>
      </c>
      <c r="EG198" s="372">
        <v>43638</v>
      </c>
      <c r="EH198" s="372">
        <v>14957</v>
      </c>
      <c r="EI198" s="372">
        <f t="shared" ref="EI198:EI261" si="21">DE198+S198</f>
        <v>96776</v>
      </c>
      <c r="EJ198" s="379">
        <v>224</v>
      </c>
      <c r="EK198" s="379">
        <v>227</v>
      </c>
      <c r="EL198" s="379">
        <v>223</v>
      </c>
      <c r="EM198" s="379">
        <v>227</v>
      </c>
      <c r="EN198" s="379">
        <v>222</v>
      </c>
      <c r="EO198" s="379">
        <v>227</v>
      </c>
      <c r="EP198" s="379">
        <v>226</v>
      </c>
      <c r="EQ198" s="379">
        <v>227</v>
      </c>
      <c r="ER198" s="379">
        <v>226</v>
      </c>
      <c r="ES198" s="379">
        <v>208</v>
      </c>
      <c r="ET198" s="379">
        <v>228</v>
      </c>
      <c r="EU198" s="379">
        <v>210</v>
      </c>
      <c r="EV198" s="379">
        <v>225</v>
      </c>
      <c r="EW198" s="379">
        <f t="shared" si="20"/>
        <v>211</v>
      </c>
    </row>
    <row r="199" spans="1:153" x14ac:dyDescent="0.3">
      <c r="A199" s="371" t="s">
        <v>2133</v>
      </c>
      <c r="B199" s="371" t="s">
        <v>701</v>
      </c>
      <c r="C199" s="371" t="s">
        <v>2134</v>
      </c>
      <c r="E199" s="376" t="str">
        <f t="shared" ref="E199:E262" si="22">B199&amp;" "&amp;PROPER(C199)</f>
        <v>جزر أمريكا الثانوية Us Minor Qutlying Islands</v>
      </c>
      <c r="F199" s="372">
        <v>36562</v>
      </c>
      <c r="G199" s="372"/>
      <c r="H199" s="372"/>
      <c r="I199" s="372"/>
      <c r="J199" s="372"/>
      <c r="K199" s="372"/>
      <c r="L199" s="372"/>
      <c r="M199" s="372"/>
      <c r="N199" s="372"/>
      <c r="O199" s="372"/>
      <c r="P199" s="372"/>
      <c r="Q199" s="372"/>
      <c r="R199" s="372">
        <v>1617</v>
      </c>
      <c r="S199" s="372"/>
      <c r="T199" s="379">
        <v>182</v>
      </c>
      <c r="U199" s="379" t="s">
        <v>3</v>
      </c>
      <c r="V199" s="379" t="s">
        <v>3</v>
      </c>
      <c r="W199" s="379" t="s">
        <v>3</v>
      </c>
      <c r="X199" s="379" t="s">
        <v>3</v>
      </c>
      <c r="Y199" s="379" t="s">
        <v>3</v>
      </c>
      <c r="Z199" s="379" t="s">
        <v>3</v>
      </c>
      <c r="AA199" s="379" t="s">
        <v>3</v>
      </c>
      <c r="AB199" s="379" t="s">
        <v>3</v>
      </c>
      <c r="AC199" s="379" t="s">
        <v>3</v>
      </c>
      <c r="AD199" s="379" t="s">
        <v>3</v>
      </c>
      <c r="AE199" s="379" t="s">
        <v>3</v>
      </c>
      <c r="AF199" s="379">
        <v>184</v>
      </c>
      <c r="AG199" s="379" t="str">
        <f t="shared" ref="AG199:AG262" si="23">_xlfn.IFNA(RANK(S199,S$6:S$273,0),"")</f>
        <v/>
      </c>
      <c r="AH199" s="379"/>
      <c r="AI199" s="376" t="s">
        <v>1580</v>
      </c>
      <c r="AX199" s="379" t="s">
        <v>3</v>
      </c>
      <c r="AY199" s="379" t="s">
        <v>3</v>
      </c>
      <c r="AZ199" s="379" t="s">
        <v>3</v>
      </c>
      <c r="BA199" s="379" t="s">
        <v>3</v>
      </c>
      <c r="BB199" s="379" t="s">
        <v>3</v>
      </c>
      <c r="BC199" s="379" t="s">
        <v>3</v>
      </c>
      <c r="BD199" s="379" t="s">
        <v>3</v>
      </c>
      <c r="BE199" s="379" t="s">
        <v>3</v>
      </c>
      <c r="BF199" s="379" t="s">
        <v>3</v>
      </c>
      <c r="BG199" s="379" t="s">
        <v>3</v>
      </c>
      <c r="BH199" s="379" t="s">
        <v>3</v>
      </c>
      <c r="BI199" s="379" t="s">
        <v>3</v>
      </c>
      <c r="BJ199" s="379" t="s">
        <v>3</v>
      </c>
      <c r="BK199" s="379" t="str">
        <f t="shared" ref="BK199:BK262" si="24">_xlfn.IFNA(RANK(AW199,AW$6:AW$273,0),"")</f>
        <v/>
      </c>
      <c r="BL199" s="379"/>
      <c r="BM199" s="376" t="s">
        <v>1580</v>
      </c>
      <c r="BN199">
        <v>36562</v>
      </c>
      <c r="BZ199">
        <v>1617</v>
      </c>
      <c r="CB199" s="379">
        <v>145</v>
      </c>
      <c r="CC199" s="379" t="s">
        <v>3</v>
      </c>
      <c r="CD199" s="379" t="s">
        <v>3</v>
      </c>
      <c r="CE199" s="379" t="s">
        <v>3</v>
      </c>
      <c r="CF199" s="379" t="s">
        <v>3</v>
      </c>
      <c r="CG199" s="379" t="s">
        <v>3</v>
      </c>
      <c r="CH199" s="379" t="s">
        <v>3</v>
      </c>
      <c r="CI199" s="379" t="s">
        <v>3</v>
      </c>
      <c r="CJ199" s="379" t="s">
        <v>3</v>
      </c>
      <c r="CK199" s="379" t="s">
        <v>3</v>
      </c>
      <c r="CL199" s="379" t="s">
        <v>3</v>
      </c>
      <c r="CM199" s="379" t="s">
        <v>3</v>
      </c>
      <c r="CN199" s="379">
        <v>162</v>
      </c>
      <c r="CO199" s="379" t="str">
        <f t="shared" ref="CO199:CO262" si="25">_xlfn.IFNA(RANK(CA199,CA$6:CA$273,0),"")</f>
        <v/>
      </c>
      <c r="CQ199" s="376" t="s">
        <v>1580</v>
      </c>
      <c r="CR199" s="372">
        <v>1892</v>
      </c>
      <c r="CS199" s="372">
        <v>1117357</v>
      </c>
      <c r="CT199" s="372">
        <v>537172</v>
      </c>
      <c r="CU199" s="372"/>
      <c r="CV199" s="372"/>
      <c r="CW199" s="372"/>
      <c r="CX199" s="372">
        <v>21288</v>
      </c>
      <c r="CY199" s="372">
        <v>24417</v>
      </c>
      <c r="CZ199" s="372">
        <v>313</v>
      </c>
      <c r="DA199" s="372">
        <v>113782</v>
      </c>
      <c r="DB199" s="372">
        <v>3476</v>
      </c>
      <c r="DC199" s="372">
        <v>771291</v>
      </c>
      <c r="DD199" s="372">
        <v>706914</v>
      </c>
      <c r="DE199" s="372">
        <v>3520674</v>
      </c>
      <c r="DF199" s="379">
        <v>216</v>
      </c>
      <c r="DG199" s="379">
        <v>157</v>
      </c>
      <c r="DH199" s="379">
        <v>171</v>
      </c>
      <c r="DI199" s="379" t="s">
        <v>3</v>
      </c>
      <c r="DJ199" s="379" t="s">
        <v>3</v>
      </c>
      <c r="DK199" s="379" t="s">
        <v>3</v>
      </c>
      <c r="DL199" s="379">
        <v>209</v>
      </c>
      <c r="DM199" s="379">
        <v>205</v>
      </c>
      <c r="DN199" s="379">
        <v>220</v>
      </c>
      <c r="DO199" s="379">
        <v>181</v>
      </c>
      <c r="DP199" s="379">
        <v>219</v>
      </c>
      <c r="DQ199" s="379">
        <v>163</v>
      </c>
      <c r="DR199" s="379">
        <v>168</v>
      </c>
      <c r="DS199" s="379">
        <f t="shared" ref="DS199:DS262" si="26">_xlfn.IFNA(RANK(DE199,DE$6:DE$273,0),"")</f>
        <v>141</v>
      </c>
      <c r="DU199" s="376" t="s">
        <v>1580</v>
      </c>
      <c r="DV199" s="372">
        <v>38454</v>
      </c>
      <c r="DW199" s="372">
        <v>1117357</v>
      </c>
      <c r="DX199" s="372">
        <v>537172</v>
      </c>
      <c r="DY199" s="372">
        <v>0</v>
      </c>
      <c r="DZ199" s="372">
        <v>0</v>
      </c>
      <c r="EA199" s="372">
        <v>0</v>
      </c>
      <c r="EB199" s="372">
        <v>21288</v>
      </c>
      <c r="EC199" s="372">
        <v>24417</v>
      </c>
      <c r="ED199" s="372">
        <v>313</v>
      </c>
      <c r="EE199" s="372">
        <v>113782</v>
      </c>
      <c r="EF199" s="372">
        <v>3476</v>
      </c>
      <c r="EG199" s="372">
        <v>771291</v>
      </c>
      <c r="EH199" s="372">
        <v>708531</v>
      </c>
      <c r="EI199" s="372">
        <f t="shared" si="21"/>
        <v>3520674</v>
      </c>
      <c r="EJ199" s="379">
        <v>215</v>
      </c>
      <c r="EK199" s="379">
        <v>177</v>
      </c>
      <c r="EL199" s="379">
        <v>193</v>
      </c>
      <c r="EM199" s="379">
        <v>227</v>
      </c>
      <c r="EN199" s="379">
        <v>222</v>
      </c>
      <c r="EO199" s="379">
        <v>227</v>
      </c>
      <c r="EP199" s="379">
        <v>217</v>
      </c>
      <c r="EQ199" s="379">
        <v>213</v>
      </c>
      <c r="ER199" s="379">
        <v>225</v>
      </c>
      <c r="ES199" s="379">
        <v>199</v>
      </c>
      <c r="ET199" s="379">
        <v>224</v>
      </c>
      <c r="EU199" s="379">
        <v>184</v>
      </c>
      <c r="EV199" s="379">
        <v>189</v>
      </c>
      <c r="EW199" s="379">
        <f t="shared" ref="EW199:EW262" si="27">_xlfn.IFNA(RANK(EI199,EI$6:EI$273,0),"")</f>
        <v>171</v>
      </c>
    </row>
    <row r="200" spans="1:153" x14ac:dyDescent="0.3">
      <c r="A200" s="371" t="s">
        <v>2135</v>
      </c>
      <c r="B200" s="371" t="s">
        <v>680</v>
      </c>
      <c r="C200" s="371" t="s">
        <v>2136</v>
      </c>
      <c r="E200" s="376" t="str">
        <f t="shared" si="22"/>
        <v>جزر فيرجن البريطانية Virgin Islands British</v>
      </c>
      <c r="F200" s="372">
        <v>87285</v>
      </c>
      <c r="G200" s="372">
        <v>1119600</v>
      </c>
      <c r="H200" s="372"/>
      <c r="I200" s="372"/>
      <c r="J200" s="372"/>
      <c r="K200" s="372"/>
      <c r="L200" s="372">
        <v>304329112</v>
      </c>
      <c r="M200" s="372"/>
      <c r="N200" s="372"/>
      <c r="O200" s="372"/>
      <c r="P200" s="372"/>
      <c r="Q200" s="372">
        <v>4000</v>
      </c>
      <c r="R200" s="372"/>
      <c r="S200" s="372"/>
      <c r="T200" s="379">
        <v>177</v>
      </c>
      <c r="U200" s="379">
        <v>155</v>
      </c>
      <c r="V200" s="379" t="s">
        <v>3</v>
      </c>
      <c r="W200" s="379" t="s">
        <v>3</v>
      </c>
      <c r="X200" s="379" t="s">
        <v>3</v>
      </c>
      <c r="Y200" s="379" t="s">
        <v>3</v>
      </c>
      <c r="Z200" s="379">
        <v>62</v>
      </c>
      <c r="AA200" s="379" t="s">
        <v>3</v>
      </c>
      <c r="AB200" s="379" t="s">
        <v>3</v>
      </c>
      <c r="AC200" s="379" t="s">
        <v>3</v>
      </c>
      <c r="AD200" s="379" t="s">
        <v>3</v>
      </c>
      <c r="AE200" s="379">
        <v>183</v>
      </c>
      <c r="AF200" s="379" t="s">
        <v>3</v>
      </c>
      <c r="AG200" s="379" t="str">
        <f t="shared" si="23"/>
        <v/>
      </c>
      <c r="AH200" s="379"/>
      <c r="AI200" s="376" t="s">
        <v>1655</v>
      </c>
      <c r="AJ200">
        <v>87285</v>
      </c>
      <c r="AK200">
        <v>1119600</v>
      </c>
      <c r="AP200">
        <v>304329112</v>
      </c>
      <c r="AX200" s="379">
        <v>173</v>
      </c>
      <c r="AY200" s="379">
        <v>153</v>
      </c>
      <c r="AZ200" s="379" t="s">
        <v>3</v>
      </c>
      <c r="BA200" s="379" t="s">
        <v>3</v>
      </c>
      <c r="BB200" s="379" t="s">
        <v>3</v>
      </c>
      <c r="BC200" s="379" t="s">
        <v>3</v>
      </c>
      <c r="BD200" s="379">
        <v>62</v>
      </c>
      <c r="BE200" s="379" t="s">
        <v>3</v>
      </c>
      <c r="BF200" s="379" t="s">
        <v>3</v>
      </c>
      <c r="BG200" s="379" t="s">
        <v>3</v>
      </c>
      <c r="BH200" s="379" t="s">
        <v>3</v>
      </c>
      <c r="BI200" s="379" t="s">
        <v>3</v>
      </c>
      <c r="BJ200" s="379" t="s">
        <v>3</v>
      </c>
      <c r="BK200" s="379" t="str">
        <f t="shared" si="24"/>
        <v/>
      </c>
      <c r="BL200" s="379"/>
      <c r="BM200" s="376" t="s">
        <v>1655</v>
      </c>
      <c r="BY200">
        <v>4000</v>
      </c>
      <c r="CB200" s="379" t="s">
        <v>3</v>
      </c>
      <c r="CC200" s="379" t="s">
        <v>3</v>
      </c>
      <c r="CD200" s="379" t="s">
        <v>3</v>
      </c>
      <c r="CE200" s="379" t="s">
        <v>3</v>
      </c>
      <c r="CF200" s="379" t="s">
        <v>3</v>
      </c>
      <c r="CG200" s="379" t="s">
        <v>3</v>
      </c>
      <c r="CH200" s="379" t="s">
        <v>3</v>
      </c>
      <c r="CI200" s="379" t="s">
        <v>3</v>
      </c>
      <c r="CJ200" s="379" t="s">
        <v>3</v>
      </c>
      <c r="CK200" s="379" t="s">
        <v>3</v>
      </c>
      <c r="CL200" s="379" t="s">
        <v>3</v>
      </c>
      <c r="CM200" s="379">
        <v>156</v>
      </c>
      <c r="CN200" s="379" t="s">
        <v>3</v>
      </c>
      <c r="CO200" s="379" t="str">
        <f t="shared" si="25"/>
        <v/>
      </c>
      <c r="CQ200" s="376" t="s">
        <v>1655</v>
      </c>
      <c r="CR200" s="372">
        <v>1757110</v>
      </c>
      <c r="CS200" s="372">
        <v>9141109</v>
      </c>
      <c r="CT200" s="372">
        <v>2238745</v>
      </c>
      <c r="CU200" s="372">
        <v>1351484</v>
      </c>
      <c r="CV200" s="372">
        <v>1616465</v>
      </c>
      <c r="CW200" s="372">
        <v>327185</v>
      </c>
      <c r="CX200" s="372">
        <v>78345</v>
      </c>
      <c r="CY200" s="372">
        <v>858565</v>
      </c>
      <c r="CZ200" s="372">
        <v>402275</v>
      </c>
      <c r="DA200" s="372">
        <v>5604113</v>
      </c>
      <c r="DB200" s="372">
        <v>11663885</v>
      </c>
      <c r="DC200" s="372">
        <v>5602906</v>
      </c>
      <c r="DD200" s="372">
        <v>2029940</v>
      </c>
      <c r="DE200" s="372">
        <v>18204799</v>
      </c>
      <c r="DF200" s="379">
        <v>140</v>
      </c>
      <c r="DG200" s="379">
        <v>119</v>
      </c>
      <c r="DH200" s="379">
        <v>141</v>
      </c>
      <c r="DI200" s="379">
        <v>156</v>
      </c>
      <c r="DJ200" s="379">
        <v>149</v>
      </c>
      <c r="DK200" s="379">
        <v>171</v>
      </c>
      <c r="DL200" s="379">
        <v>195</v>
      </c>
      <c r="DM200" s="379">
        <v>159</v>
      </c>
      <c r="DN200" s="379">
        <v>164</v>
      </c>
      <c r="DO200" s="379">
        <v>132</v>
      </c>
      <c r="DP200" s="379">
        <v>122</v>
      </c>
      <c r="DQ200" s="379">
        <v>131</v>
      </c>
      <c r="DR200" s="379">
        <v>153</v>
      </c>
      <c r="DS200" s="379">
        <f t="shared" si="26"/>
        <v>121</v>
      </c>
      <c r="DU200" s="376" t="s">
        <v>1655</v>
      </c>
      <c r="DV200" s="372">
        <v>1844395</v>
      </c>
      <c r="DW200" s="372">
        <v>10260709</v>
      </c>
      <c r="DX200" s="372">
        <v>2238745</v>
      </c>
      <c r="DY200" s="372">
        <v>1351484</v>
      </c>
      <c r="DZ200" s="372">
        <v>1616465</v>
      </c>
      <c r="EA200" s="372">
        <v>327185</v>
      </c>
      <c r="EB200" s="372">
        <v>304407457</v>
      </c>
      <c r="EC200" s="372">
        <v>858565</v>
      </c>
      <c r="ED200" s="372">
        <v>402275</v>
      </c>
      <c r="EE200" s="372">
        <v>5604113</v>
      </c>
      <c r="EF200" s="372">
        <v>11663885</v>
      </c>
      <c r="EG200" s="372">
        <v>5606906</v>
      </c>
      <c r="EH200" s="372">
        <v>2029940</v>
      </c>
      <c r="EI200" s="372">
        <f t="shared" si="21"/>
        <v>18204799</v>
      </c>
      <c r="EJ200" s="379">
        <v>171</v>
      </c>
      <c r="EK200" s="379">
        <v>147</v>
      </c>
      <c r="EL200" s="379">
        <v>168</v>
      </c>
      <c r="EM200" s="379">
        <v>179</v>
      </c>
      <c r="EN200" s="379">
        <v>175</v>
      </c>
      <c r="EO200" s="379">
        <v>192</v>
      </c>
      <c r="EP200" s="379">
        <v>88</v>
      </c>
      <c r="EQ200" s="379">
        <v>182</v>
      </c>
      <c r="ER200" s="379">
        <v>185</v>
      </c>
      <c r="ES200" s="379">
        <v>162</v>
      </c>
      <c r="ET200" s="379">
        <v>150</v>
      </c>
      <c r="EU200" s="379">
        <v>157</v>
      </c>
      <c r="EV200" s="379">
        <v>173</v>
      </c>
      <c r="EW200" s="379">
        <f t="shared" si="27"/>
        <v>139</v>
      </c>
    </row>
    <row r="201" spans="1:153" x14ac:dyDescent="0.3">
      <c r="A201" s="371" t="s">
        <v>2137</v>
      </c>
      <c r="B201" s="371" t="s">
        <v>1512</v>
      </c>
      <c r="C201" s="371" t="s">
        <v>2138</v>
      </c>
      <c r="E201" s="376" t="str">
        <f t="shared" si="22"/>
        <v>جزر فيرجن الأمريكية Virgin Islands Usa</v>
      </c>
      <c r="F201" s="372"/>
      <c r="G201" s="372">
        <v>235744</v>
      </c>
      <c r="H201" s="372"/>
      <c r="I201" s="372"/>
      <c r="J201" s="372"/>
      <c r="K201" s="372">
        <v>427500</v>
      </c>
      <c r="L201" s="372"/>
      <c r="M201" s="372"/>
      <c r="N201" s="372"/>
      <c r="O201" s="372">
        <v>264608157</v>
      </c>
      <c r="P201" s="372"/>
      <c r="Q201" s="372"/>
      <c r="R201" s="372"/>
      <c r="S201" s="372">
        <v>3900</v>
      </c>
      <c r="T201" s="379" t="s">
        <v>3</v>
      </c>
      <c r="U201" s="379">
        <v>171</v>
      </c>
      <c r="V201" s="379" t="s">
        <v>3</v>
      </c>
      <c r="W201" s="379" t="s">
        <v>3</v>
      </c>
      <c r="X201" s="379" t="s">
        <v>3</v>
      </c>
      <c r="Y201" s="379">
        <v>166</v>
      </c>
      <c r="Z201" s="379" t="s">
        <v>3</v>
      </c>
      <c r="AA201" s="379" t="s">
        <v>3</v>
      </c>
      <c r="AB201" s="379" t="s">
        <v>3</v>
      </c>
      <c r="AC201" s="379">
        <v>71</v>
      </c>
      <c r="AD201" s="379" t="s">
        <v>3</v>
      </c>
      <c r="AE201" s="379" t="s">
        <v>3</v>
      </c>
      <c r="AF201" s="379" t="s">
        <v>3</v>
      </c>
      <c r="AG201" s="379">
        <f t="shared" si="23"/>
        <v>186</v>
      </c>
      <c r="AH201" s="379"/>
      <c r="AI201" s="376" t="s">
        <v>1654</v>
      </c>
      <c r="AK201">
        <v>235744</v>
      </c>
      <c r="AO201">
        <v>427500</v>
      </c>
      <c r="AS201">
        <v>264608157</v>
      </c>
      <c r="AX201" s="379" t="s">
        <v>3</v>
      </c>
      <c r="AY201" s="379">
        <v>171</v>
      </c>
      <c r="AZ201" s="379" t="s">
        <v>3</v>
      </c>
      <c r="BA201" s="379" t="s">
        <v>3</v>
      </c>
      <c r="BB201" s="379" t="s">
        <v>3</v>
      </c>
      <c r="BC201" s="379">
        <v>161</v>
      </c>
      <c r="BD201" s="379" t="s">
        <v>3</v>
      </c>
      <c r="BE201" s="379" t="s">
        <v>3</v>
      </c>
      <c r="BF201" s="379" t="s">
        <v>3</v>
      </c>
      <c r="BG201" s="379">
        <v>68</v>
      </c>
      <c r="BH201" s="379" t="s">
        <v>3</v>
      </c>
      <c r="BI201" s="379" t="s">
        <v>3</v>
      </c>
      <c r="BJ201" s="379" t="s">
        <v>3</v>
      </c>
      <c r="BK201" s="379" t="str">
        <f t="shared" si="24"/>
        <v/>
      </c>
      <c r="BL201" s="379"/>
      <c r="BM201" s="376" t="s">
        <v>1654</v>
      </c>
      <c r="CA201">
        <v>3900</v>
      </c>
      <c r="CB201" s="379" t="s">
        <v>3</v>
      </c>
      <c r="CC201" s="379" t="s">
        <v>3</v>
      </c>
      <c r="CD201" s="379" t="s">
        <v>3</v>
      </c>
      <c r="CE201" s="379" t="s">
        <v>3</v>
      </c>
      <c r="CF201" s="379" t="s">
        <v>3</v>
      </c>
      <c r="CG201" s="379" t="s">
        <v>3</v>
      </c>
      <c r="CH201" s="379" t="s">
        <v>3</v>
      </c>
      <c r="CI201" s="379" t="s">
        <v>3</v>
      </c>
      <c r="CJ201" s="379" t="s">
        <v>3</v>
      </c>
      <c r="CK201" s="379" t="s">
        <v>3</v>
      </c>
      <c r="CL201" s="379" t="s">
        <v>3</v>
      </c>
      <c r="CM201" s="379" t="s">
        <v>3</v>
      </c>
      <c r="CN201" s="379" t="s">
        <v>3</v>
      </c>
      <c r="CO201" s="379">
        <f t="shared" si="25"/>
        <v>161</v>
      </c>
      <c r="CQ201" s="376" t="s">
        <v>1654</v>
      </c>
      <c r="CR201" s="372">
        <v>76390</v>
      </c>
      <c r="CS201" s="372">
        <v>415701</v>
      </c>
      <c r="CT201" s="372">
        <v>113672</v>
      </c>
      <c r="CU201" s="372">
        <v>448270</v>
      </c>
      <c r="CV201" s="372">
        <v>53166</v>
      </c>
      <c r="CW201" s="372">
        <v>506</v>
      </c>
      <c r="CX201" s="372">
        <v>212</v>
      </c>
      <c r="CY201" s="372">
        <v>592037</v>
      </c>
      <c r="CZ201" s="372"/>
      <c r="DA201" s="372">
        <v>3982</v>
      </c>
      <c r="DB201" s="372">
        <v>6699</v>
      </c>
      <c r="DC201" s="372">
        <v>10105</v>
      </c>
      <c r="DD201" s="372">
        <v>230954</v>
      </c>
      <c r="DE201" s="372">
        <v>47049</v>
      </c>
      <c r="DF201" s="379">
        <v>196</v>
      </c>
      <c r="DG201" s="379">
        <v>174</v>
      </c>
      <c r="DH201" s="379">
        <v>192</v>
      </c>
      <c r="DI201" s="379">
        <v>169</v>
      </c>
      <c r="DJ201" s="379">
        <v>192</v>
      </c>
      <c r="DK201" s="379">
        <v>215</v>
      </c>
      <c r="DL201" s="379">
        <v>221</v>
      </c>
      <c r="DM201" s="379">
        <v>163</v>
      </c>
      <c r="DN201" s="379" t="s">
        <v>3</v>
      </c>
      <c r="DO201" s="379">
        <v>212</v>
      </c>
      <c r="DP201" s="379">
        <v>212</v>
      </c>
      <c r="DQ201" s="379">
        <v>216</v>
      </c>
      <c r="DR201" s="379">
        <v>182</v>
      </c>
      <c r="DS201" s="379">
        <f t="shared" si="26"/>
        <v>204</v>
      </c>
      <c r="DU201" s="376" t="s">
        <v>1654</v>
      </c>
      <c r="DV201" s="372">
        <v>76390</v>
      </c>
      <c r="DW201" s="372">
        <v>651445</v>
      </c>
      <c r="DX201" s="372">
        <v>113672</v>
      </c>
      <c r="DY201" s="372">
        <v>448270</v>
      </c>
      <c r="DZ201" s="372">
        <v>53166</v>
      </c>
      <c r="EA201" s="372">
        <v>428006</v>
      </c>
      <c r="EB201" s="372">
        <v>212</v>
      </c>
      <c r="EC201" s="372">
        <v>592037</v>
      </c>
      <c r="ED201" s="372">
        <v>0</v>
      </c>
      <c r="EE201" s="372">
        <v>264612139</v>
      </c>
      <c r="EF201" s="372">
        <v>6699</v>
      </c>
      <c r="EG201" s="372">
        <v>10105</v>
      </c>
      <c r="EH201" s="372">
        <v>230954</v>
      </c>
      <c r="EI201" s="372">
        <f t="shared" si="21"/>
        <v>50949</v>
      </c>
      <c r="EJ201" s="379">
        <v>209</v>
      </c>
      <c r="EK201" s="379">
        <v>185</v>
      </c>
      <c r="EL201" s="379">
        <v>213</v>
      </c>
      <c r="EM201" s="379">
        <v>189</v>
      </c>
      <c r="EN201" s="379">
        <v>204</v>
      </c>
      <c r="EO201" s="379">
        <v>187</v>
      </c>
      <c r="EP201" s="379">
        <v>224</v>
      </c>
      <c r="EQ201" s="379">
        <v>186</v>
      </c>
      <c r="ER201" s="379">
        <v>226</v>
      </c>
      <c r="ES201" s="379">
        <v>95</v>
      </c>
      <c r="ET201" s="379">
        <v>219</v>
      </c>
      <c r="EU201" s="379">
        <v>223</v>
      </c>
      <c r="EV201" s="379">
        <v>199</v>
      </c>
      <c r="EW201" s="379">
        <f t="shared" si="27"/>
        <v>216</v>
      </c>
    </row>
    <row r="202" spans="1:153" x14ac:dyDescent="0.3">
      <c r="A202" s="371" t="s">
        <v>2139</v>
      </c>
      <c r="B202" s="371" t="s">
        <v>2140</v>
      </c>
      <c r="C202" s="371" t="s">
        <v>2141</v>
      </c>
      <c r="E202" s="376" t="str">
        <f t="shared" si="22"/>
        <v>أنجويلا Anguilla</v>
      </c>
      <c r="F202" s="372"/>
      <c r="G202" s="372">
        <v>238507</v>
      </c>
      <c r="H202" s="372">
        <v>1072800</v>
      </c>
      <c r="I202" s="372"/>
      <c r="J202" s="372">
        <v>2120397</v>
      </c>
      <c r="K202" s="372">
        <v>57948</v>
      </c>
      <c r="L202" s="372">
        <v>49629</v>
      </c>
      <c r="M202" s="372">
        <v>1645259</v>
      </c>
      <c r="N202" s="372"/>
      <c r="O202" s="372">
        <v>16414</v>
      </c>
      <c r="P202" s="372"/>
      <c r="Q202" s="372">
        <v>633686</v>
      </c>
      <c r="R202" s="372">
        <v>75430</v>
      </c>
      <c r="S202" s="372">
        <v>78617</v>
      </c>
      <c r="T202" s="379" t="s">
        <v>3</v>
      </c>
      <c r="U202" s="379">
        <v>170</v>
      </c>
      <c r="V202" s="379">
        <v>155</v>
      </c>
      <c r="W202" s="379" t="s">
        <v>3</v>
      </c>
      <c r="X202" s="379">
        <v>147</v>
      </c>
      <c r="Y202" s="379">
        <v>174</v>
      </c>
      <c r="Z202" s="379">
        <v>178</v>
      </c>
      <c r="AA202" s="379">
        <v>151</v>
      </c>
      <c r="AB202" s="379" t="s">
        <v>3</v>
      </c>
      <c r="AC202" s="379">
        <v>180</v>
      </c>
      <c r="AD202" s="379" t="s">
        <v>3</v>
      </c>
      <c r="AE202" s="379">
        <v>160</v>
      </c>
      <c r="AF202" s="379">
        <v>177</v>
      </c>
      <c r="AG202" s="379">
        <f t="shared" si="23"/>
        <v>179</v>
      </c>
      <c r="AH202" s="379"/>
      <c r="AI202" s="376" t="s">
        <v>1539</v>
      </c>
      <c r="AK202">
        <v>238507</v>
      </c>
      <c r="AL202">
        <v>1072800</v>
      </c>
      <c r="AN202">
        <v>2120397</v>
      </c>
      <c r="AO202">
        <v>57948</v>
      </c>
      <c r="AP202">
        <v>49629</v>
      </c>
      <c r="AQ202">
        <v>1645259</v>
      </c>
      <c r="AU202">
        <v>633686</v>
      </c>
      <c r="AV202">
        <v>75430</v>
      </c>
      <c r="AW202">
        <v>78617</v>
      </c>
      <c r="AX202" s="379" t="s">
        <v>3</v>
      </c>
      <c r="AY202" s="379">
        <v>170</v>
      </c>
      <c r="AZ202" s="379">
        <v>154</v>
      </c>
      <c r="BA202" s="379" t="s">
        <v>3</v>
      </c>
      <c r="BB202" s="379">
        <v>142</v>
      </c>
      <c r="BC202" s="379">
        <v>175</v>
      </c>
      <c r="BD202" s="379">
        <v>175</v>
      </c>
      <c r="BE202" s="379">
        <v>150</v>
      </c>
      <c r="BF202" s="379" t="s">
        <v>3</v>
      </c>
      <c r="BG202" s="379" t="s">
        <v>3</v>
      </c>
      <c r="BH202" s="379" t="s">
        <v>3</v>
      </c>
      <c r="BI202" s="379">
        <v>158</v>
      </c>
      <c r="BJ202" s="379">
        <v>176</v>
      </c>
      <c r="BK202" s="379">
        <f t="shared" si="24"/>
        <v>174</v>
      </c>
      <c r="BL202" s="379"/>
      <c r="BM202" s="376" t="s">
        <v>1539</v>
      </c>
      <c r="BW202">
        <v>16414</v>
      </c>
      <c r="CB202" s="379" t="s">
        <v>3</v>
      </c>
      <c r="CC202" s="379" t="s">
        <v>3</v>
      </c>
      <c r="CD202" s="379" t="s">
        <v>3</v>
      </c>
      <c r="CE202" s="379" t="s">
        <v>3</v>
      </c>
      <c r="CF202" s="379" t="s">
        <v>3</v>
      </c>
      <c r="CG202" s="379" t="s">
        <v>3</v>
      </c>
      <c r="CH202" s="379" t="s">
        <v>3</v>
      </c>
      <c r="CI202" s="379" t="s">
        <v>3</v>
      </c>
      <c r="CJ202" s="379" t="s">
        <v>3</v>
      </c>
      <c r="CK202" s="379">
        <v>139</v>
      </c>
      <c r="CL202" s="379" t="s">
        <v>3</v>
      </c>
      <c r="CM202" s="379" t="s">
        <v>3</v>
      </c>
      <c r="CN202" s="379" t="s">
        <v>3</v>
      </c>
      <c r="CO202" s="379" t="str">
        <f t="shared" si="25"/>
        <v/>
      </c>
      <c r="CQ202" s="376" t="s">
        <v>1539</v>
      </c>
      <c r="CR202" s="372">
        <v>63048</v>
      </c>
      <c r="CS202" s="372">
        <v>21476</v>
      </c>
      <c r="CT202" s="372"/>
      <c r="CU202" s="372">
        <v>3003</v>
      </c>
      <c r="CV202" s="372">
        <v>1757</v>
      </c>
      <c r="CW202" s="372"/>
      <c r="CX202" s="372">
        <v>3260</v>
      </c>
      <c r="CY202" s="372">
        <v>70</v>
      </c>
      <c r="CZ202" s="372"/>
      <c r="DA202" s="372">
        <v>224</v>
      </c>
      <c r="DB202" s="372"/>
      <c r="DC202" s="372">
        <v>414243</v>
      </c>
      <c r="DD202" s="372">
        <v>23216</v>
      </c>
      <c r="DE202" s="372">
        <v>36331</v>
      </c>
      <c r="DF202" s="379">
        <v>199</v>
      </c>
      <c r="DG202" s="379">
        <v>207</v>
      </c>
      <c r="DH202" s="379" t="s">
        <v>3</v>
      </c>
      <c r="DI202" s="379">
        <v>214</v>
      </c>
      <c r="DJ202" s="379">
        <v>216</v>
      </c>
      <c r="DK202" s="379" t="s">
        <v>3</v>
      </c>
      <c r="DL202" s="379">
        <v>216</v>
      </c>
      <c r="DM202" s="379">
        <v>222</v>
      </c>
      <c r="DN202" s="379" t="s">
        <v>3</v>
      </c>
      <c r="DO202" s="379">
        <v>225</v>
      </c>
      <c r="DP202" s="379" t="s">
        <v>3</v>
      </c>
      <c r="DQ202" s="379">
        <v>172</v>
      </c>
      <c r="DR202" s="379">
        <v>217</v>
      </c>
      <c r="DS202" s="379">
        <f t="shared" si="26"/>
        <v>207</v>
      </c>
      <c r="DU202" s="376" t="s">
        <v>1539</v>
      </c>
      <c r="DV202" s="372">
        <v>63048</v>
      </c>
      <c r="DW202" s="372">
        <v>259983</v>
      </c>
      <c r="DX202" s="372">
        <v>1072800</v>
      </c>
      <c r="DY202" s="372">
        <v>3003</v>
      </c>
      <c r="DZ202" s="372">
        <v>2122154</v>
      </c>
      <c r="EA202" s="372">
        <v>57948</v>
      </c>
      <c r="EB202" s="372">
        <v>52889</v>
      </c>
      <c r="EC202" s="372">
        <v>1645329</v>
      </c>
      <c r="ED202" s="372">
        <v>0</v>
      </c>
      <c r="EE202" s="372">
        <v>16638</v>
      </c>
      <c r="EF202" s="372">
        <v>0</v>
      </c>
      <c r="EG202" s="372">
        <v>1047929</v>
      </c>
      <c r="EH202" s="372">
        <v>98646</v>
      </c>
      <c r="EI202" s="372">
        <f t="shared" si="21"/>
        <v>114948</v>
      </c>
      <c r="EJ202" s="379">
        <v>212</v>
      </c>
      <c r="EK202" s="379">
        <v>195</v>
      </c>
      <c r="EL202" s="379">
        <v>180</v>
      </c>
      <c r="EM202" s="379">
        <v>219</v>
      </c>
      <c r="EN202" s="379">
        <v>171</v>
      </c>
      <c r="EO202" s="379">
        <v>206</v>
      </c>
      <c r="EP202" s="379">
        <v>212</v>
      </c>
      <c r="EQ202" s="379">
        <v>174</v>
      </c>
      <c r="ER202" s="379">
        <v>226</v>
      </c>
      <c r="ES202" s="379">
        <v>213</v>
      </c>
      <c r="ET202" s="379">
        <v>230</v>
      </c>
      <c r="EU202" s="379">
        <v>177</v>
      </c>
      <c r="EV202" s="379">
        <v>208</v>
      </c>
      <c r="EW202" s="379">
        <f t="shared" si="27"/>
        <v>208</v>
      </c>
    </row>
    <row r="203" spans="1:153" x14ac:dyDescent="0.3">
      <c r="A203" s="371" t="s">
        <v>2142</v>
      </c>
      <c r="B203" s="371" t="s">
        <v>199</v>
      </c>
      <c r="C203" s="371" t="s">
        <v>2143</v>
      </c>
      <c r="E203" s="376" t="str">
        <f t="shared" si="22"/>
        <v>إيرلندا Ireland</v>
      </c>
      <c r="F203" s="372">
        <v>32728742</v>
      </c>
      <c r="G203" s="372">
        <v>16482094</v>
      </c>
      <c r="H203" s="372">
        <v>21244377</v>
      </c>
      <c r="I203" s="372">
        <v>18866837</v>
      </c>
      <c r="J203" s="372">
        <v>27968292</v>
      </c>
      <c r="K203" s="372">
        <v>30334969</v>
      </c>
      <c r="L203" s="372">
        <v>40558390</v>
      </c>
      <c r="M203" s="372">
        <v>32771230</v>
      </c>
      <c r="N203" s="372">
        <v>64874078</v>
      </c>
      <c r="O203" s="372">
        <v>89517964</v>
      </c>
      <c r="P203" s="372">
        <v>74923470</v>
      </c>
      <c r="Q203" s="372">
        <v>39660789</v>
      </c>
      <c r="R203" s="372">
        <v>132028192</v>
      </c>
      <c r="S203" s="372">
        <v>144279904</v>
      </c>
      <c r="T203" s="379">
        <v>90</v>
      </c>
      <c r="U203" s="379">
        <v>115</v>
      </c>
      <c r="V203" s="379">
        <v>108</v>
      </c>
      <c r="W203" s="379">
        <v>112</v>
      </c>
      <c r="X203" s="379">
        <v>98</v>
      </c>
      <c r="Y203" s="379">
        <v>104</v>
      </c>
      <c r="Z203" s="379">
        <v>98</v>
      </c>
      <c r="AA203" s="379">
        <v>95</v>
      </c>
      <c r="AB203" s="379">
        <v>88</v>
      </c>
      <c r="AC203" s="379">
        <v>89</v>
      </c>
      <c r="AD203" s="379">
        <v>95</v>
      </c>
      <c r="AE203" s="379">
        <v>106</v>
      </c>
      <c r="AF203" s="379">
        <v>85</v>
      </c>
      <c r="AG203" s="379">
        <f t="shared" si="23"/>
        <v>84</v>
      </c>
      <c r="AH203" s="379"/>
      <c r="AI203" s="376" t="s">
        <v>1319</v>
      </c>
      <c r="AJ203">
        <v>4077931</v>
      </c>
      <c r="AK203">
        <v>8445308</v>
      </c>
      <c r="AL203">
        <v>17433564</v>
      </c>
      <c r="AM203">
        <v>14960553</v>
      </c>
      <c r="AN203">
        <v>16367873</v>
      </c>
      <c r="AO203">
        <v>23236616</v>
      </c>
      <c r="AP203">
        <v>31975231</v>
      </c>
      <c r="AQ203">
        <v>27299740</v>
      </c>
      <c r="AR203">
        <v>17675797</v>
      </c>
      <c r="AS203">
        <v>56491506</v>
      </c>
      <c r="AT203">
        <v>28862758</v>
      </c>
      <c r="AU203">
        <v>30107684</v>
      </c>
      <c r="AV203">
        <v>40360355</v>
      </c>
      <c r="AW203">
        <v>45319716</v>
      </c>
      <c r="AX203" s="379">
        <v>128</v>
      </c>
      <c r="AY203" s="379">
        <v>121</v>
      </c>
      <c r="AZ203" s="379">
        <v>108</v>
      </c>
      <c r="BA203" s="379">
        <v>112</v>
      </c>
      <c r="BB203" s="379">
        <v>101</v>
      </c>
      <c r="BC203" s="379">
        <v>104</v>
      </c>
      <c r="BD203" s="379">
        <v>99</v>
      </c>
      <c r="BE203" s="379">
        <v>95</v>
      </c>
      <c r="BF203" s="379">
        <v>106</v>
      </c>
      <c r="BG203" s="379">
        <v>95</v>
      </c>
      <c r="BH203" s="379">
        <v>111</v>
      </c>
      <c r="BI203" s="379">
        <v>105</v>
      </c>
      <c r="BJ203" s="379">
        <v>101</v>
      </c>
      <c r="BK203" s="379">
        <f t="shared" si="24"/>
        <v>100</v>
      </c>
      <c r="BL203" s="379"/>
      <c r="BM203" s="376" t="s">
        <v>1319</v>
      </c>
      <c r="BN203">
        <v>28650811</v>
      </c>
      <c r="BO203">
        <v>8036786</v>
      </c>
      <c r="BP203">
        <v>3810813</v>
      </c>
      <c r="BQ203">
        <v>3906284</v>
      </c>
      <c r="BR203">
        <v>11600419</v>
      </c>
      <c r="BS203">
        <v>7098353</v>
      </c>
      <c r="BT203">
        <v>8583159</v>
      </c>
      <c r="BU203">
        <v>5471490</v>
      </c>
      <c r="BV203">
        <v>47198281</v>
      </c>
      <c r="BW203">
        <v>33026458</v>
      </c>
      <c r="BX203">
        <v>46060712</v>
      </c>
      <c r="BY203">
        <v>9553105</v>
      </c>
      <c r="BZ203">
        <v>91667837</v>
      </c>
      <c r="CA203">
        <v>98960188</v>
      </c>
      <c r="CB203" s="379">
        <v>51</v>
      </c>
      <c r="CC203" s="379">
        <v>70</v>
      </c>
      <c r="CD203" s="379">
        <v>82</v>
      </c>
      <c r="CE203" s="379">
        <v>84</v>
      </c>
      <c r="CF203" s="379">
        <v>57</v>
      </c>
      <c r="CG203" s="379">
        <v>72</v>
      </c>
      <c r="CH203" s="379">
        <v>66</v>
      </c>
      <c r="CI203" s="379">
        <v>77</v>
      </c>
      <c r="CJ203" s="379">
        <v>39</v>
      </c>
      <c r="CK203" s="379">
        <v>46</v>
      </c>
      <c r="CL203" s="379">
        <v>42</v>
      </c>
      <c r="CM203" s="379">
        <v>65</v>
      </c>
      <c r="CN203" s="379">
        <v>36</v>
      </c>
      <c r="CO203" s="379">
        <f t="shared" si="25"/>
        <v>41</v>
      </c>
      <c r="CQ203" s="376" t="s">
        <v>1319</v>
      </c>
      <c r="CR203" s="372">
        <v>4274560870</v>
      </c>
      <c r="CS203" s="372">
        <v>4779568784</v>
      </c>
      <c r="CT203" s="372">
        <v>5279323089</v>
      </c>
      <c r="CU203" s="372">
        <v>5506446612</v>
      </c>
      <c r="CV203" s="372">
        <v>4400121353</v>
      </c>
      <c r="CW203" s="372">
        <v>4387191427</v>
      </c>
      <c r="CX203" s="372">
        <v>3852777124</v>
      </c>
      <c r="CY203" s="372">
        <v>4233900194</v>
      </c>
      <c r="CZ203" s="372">
        <v>3985752030</v>
      </c>
      <c r="DA203" s="372">
        <v>4543518003</v>
      </c>
      <c r="DB203" s="372">
        <v>5216719167</v>
      </c>
      <c r="DC203" s="372">
        <v>6531451886</v>
      </c>
      <c r="DD203" s="372">
        <v>7304213761</v>
      </c>
      <c r="DE203" s="372">
        <v>8421186525</v>
      </c>
      <c r="DF203" s="379">
        <v>31</v>
      </c>
      <c r="DG203" s="379">
        <v>33</v>
      </c>
      <c r="DH203" s="379">
        <v>30</v>
      </c>
      <c r="DI203" s="379">
        <v>26</v>
      </c>
      <c r="DJ203" s="379">
        <v>25</v>
      </c>
      <c r="DK203" s="379">
        <v>27</v>
      </c>
      <c r="DL203" s="379">
        <v>29</v>
      </c>
      <c r="DM203" s="379">
        <v>30</v>
      </c>
      <c r="DN203" s="379">
        <v>32</v>
      </c>
      <c r="DO203" s="379">
        <v>31</v>
      </c>
      <c r="DP203" s="379">
        <v>32</v>
      </c>
      <c r="DQ203" s="379">
        <v>27</v>
      </c>
      <c r="DR203" s="379">
        <v>23</v>
      </c>
      <c r="DS203" s="379">
        <f t="shared" si="26"/>
        <v>23</v>
      </c>
      <c r="DU203" s="376" t="s">
        <v>1319</v>
      </c>
      <c r="DV203" s="372">
        <v>4307289612</v>
      </c>
      <c r="DW203" s="372">
        <v>4796050878</v>
      </c>
      <c r="DX203" s="372">
        <v>5300567466</v>
      </c>
      <c r="DY203" s="372">
        <v>5525313449</v>
      </c>
      <c r="DZ203" s="372">
        <v>4428089645</v>
      </c>
      <c r="EA203" s="372">
        <v>4417526396</v>
      </c>
      <c r="EB203" s="372">
        <v>3893335514</v>
      </c>
      <c r="EC203" s="372">
        <v>4266671424</v>
      </c>
      <c r="ED203" s="372">
        <v>4050626108</v>
      </c>
      <c r="EE203" s="372">
        <v>4633035967</v>
      </c>
      <c r="EF203" s="372">
        <v>5291642637</v>
      </c>
      <c r="EG203" s="372">
        <v>6571112675</v>
      </c>
      <c r="EH203" s="372">
        <v>7436241953</v>
      </c>
      <c r="EI203" s="372">
        <f t="shared" si="21"/>
        <v>8565466429</v>
      </c>
      <c r="EJ203" s="379">
        <v>46</v>
      </c>
      <c r="EK203" s="379">
        <v>43</v>
      </c>
      <c r="EL203" s="379">
        <v>42</v>
      </c>
      <c r="EM203" s="379">
        <v>36</v>
      </c>
      <c r="EN203" s="379">
        <v>37</v>
      </c>
      <c r="EO203" s="379">
        <v>39</v>
      </c>
      <c r="EP203" s="379">
        <v>45</v>
      </c>
      <c r="EQ203" s="379">
        <v>46</v>
      </c>
      <c r="ER203" s="379">
        <v>40</v>
      </c>
      <c r="ES203" s="379">
        <v>45</v>
      </c>
      <c r="ET203" s="379">
        <v>47</v>
      </c>
      <c r="EU203" s="379">
        <v>41</v>
      </c>
      <c r="EV203" s="379">
        <v>37</v>
      </c>
      <c r="EW203" s="379">
        <f t="shared" si="27"/>
        <v>37</v>
      </c>
    </row>
    <row r="204" spans="1:153" x14ac:dyDescent="0.3">
      <c r="A204" s="371" t="s">
        <v>2144</v>
      </c>
      <c r="B204" s="371" t="s">
        <v>84</v>
      </c>
      <c r="C204" s="371" t="s">
        <v>2145</v>
      </c>
      <c r="E204" s="376" t="str">
        <f t="shared" si="22"/>
        <v>فنلندا Finland</v>
      </c>
      <c r="F204" s="372">
        <v>16606425</v>
      </c>
      <c r="G204" s="372">
        <v>21837565</v>
      </c>
      <c r="H204" s="372">
        <v>81572230</v>
      </c>
      <c r="I204" s="372">
        <v>41667612</v>
      </c>
      <c r="J204" s="372">
        <v>27690195</v>
      </c>
      <c r="K204" s="372">
        <v>47974067</v>
      </c>
      <c r="L204" s="372">
        <v>44654325</v>
      </c>
      <c r="M204" s="372">
        <v>31371188</v>
      </c>
      <c r="N204" s="372">
        <v>70372095</v>
      </c>
      <c r="O204" s="372">
        <v>38462966</v>
      </c>
      <c r="P204" s="372">
        <v>129536441</v>
      </c>
      <c r="Q204" s="372">
        <v>93307420</v>
      </c>
      <c r="R204" s="372">
        <v>44911461</v>
      </c>
      <c r="S204" s="372">
        <v>37137755</v>
      </c>
      <c r="T204" s="379">
        <v>104</v>
      </c>
      <c r="U204" s="379">
        <v>104</v>
      </c>
      <c r="V204" s="379">
        <v>89</v>
      </c>
      <c r="W204" s="379">
        <v>94</v>
      </c>
      <c r="X204" s="379">
        <v>99</v>
      </c>
      <c r="Y204" s="379">
        <v>96</v>
      </c>
      <c r="Z204" s="379">
        <v>97</v>
      </c>
      <c r="AA204" s="379">
        <v>96</v>
      </c>
      <c r="AB204" s="379">
        <v>85</v>
      </c>
      <c r="AC204" s="379">
        <v>103</v>
      </c>
      <c r="AD204" s="379">
        <v>89</v>
      </c>
      <c r="AE204" s="379">
        <v>88</v>
      </c>
      <c r="AF204" s="379">
        <v>101</v>
      </c>
      <c r="AG204" s="379">
        <f t="shared" si="23"/>
        <v>108</v>
      </c>
      <c r="AH204" s="379"/>
      <c r="AI204" s="376" t="s">
        <v>1425</v>
      </c>
      <c r="AJ204">
        <v>13039834</v>
      </c>
      <c r="AK204">
        <v>19906187</v>
      </c>
      <c r="AL204">
        <v>35017596</v>
      </c>
      <c r="AM204">
        <v>38626590</v>
      </c>
      <c r="AN204">
        <v>18052830</v>
      </c>
      <c r="AO204">
        <v>41873161</v>
      </c>
      <c r="AP204">
        <v>38549253</v>
      </c>
      <c r="AQ204">
        <v>28603573</v>
      </c>
      <c r="AR204">
        <v>69950534</v>
      </c>
      <c r="AS204">
        <v>37756211</v>
      </c>
      <c r="AT204">
        <v>128456425</v>
      </c>
      <c r="AU204">
        <v>91474956</v>
      </c>
      <c r="AV204">
        <v>40821443</v>
      </c>
      <c r="AW204">
        <v>31799643</v>
      </c>
      <c r="AX204" s="379">
        <v>105</v>
      </c>
      <c r="AY204" s="379">
        <v>100</v>
      </c>
      <c r="AZ204" s="379">
        <v>97</v>
      </c>
      <c r="BA204" s="379">
        <v>93</v>
      </c>
      <c r="BB204" s="379">
        <v>98</v>
      </c>
      <c r="BC204" s="379">
        <v>96</v>
      </c>
      <c r="BD204" s="379">
        <v>94</v>
      </c>
      <c r="BE204" s="379">
        <v>94</v>
      </c>
      <c r="BF204" s="379">
        <v>83</v>
      </c>
      <c r="BG204" s="379">
        <v>102</v>
      </c>
      <c r="BH204" s="379">
        <v>86</v>
      </c>
      <c r="BI204" s="379">
        <v>83</v>
      </c>
      <c r="BJ204" s="379">
        <v>100</v>
      </c>
      <c r="BK204" s="379">
        <f t="shared" si="24"/>
        <v>109</v>
      </c>
      <c r="BL204" s="379"/>
      <c r="BM204" s="376" t="s">
        <v>1425</v>
      </c>
      <c r="BN204">
        <v>3566591</v>
      </c>
      <c r="BO204">
        <v>1931378</v>
      </c>
      <c r="BP204">
        <v>46554634</v>
      </c>
      <c r="BQ204">
        <v>3041022</v>
      </c>
      <c r="BR204">
        <v>9637365</v>
      </c>
      <c r="BS204">
        <v>6100906</v>
      </c>
      <c r="BT204">
        <v>6105072</v>
      </c>
      <c r="BU204">
        <v>2767615</v>
      </c>
      <c r="BV204">
        <v>421561</v>
      </c>
      <c r="BW204">
        <v>706755</v>
      </c>
      <c r="BX204">
        <v>1080016</v>
      </c>
      <c r="BY204">
        <v>1832464</v>
      </c>
      <c r="BZ204">
        <v>4090018</v>
      </c>
      <c r="CA204">
        <v>5338112</v>
      </c>
      <c r="CB204" s="379">
        <v>81</v>
      </c>
      <c r="CC204" s="379">
        <v>90</v>
      </c>
      <c r="CD204" s="379">
        <v>41</v>
      </c>
      <c r="CE204" s="379">
        <v>89</v>
      </c>
      <c r="CF204" s="379">
        <v>61</v>
      </c>
      <c r="CG204" s="379">
        <v>74</v>
      </c>
      <c r="CH204" s="379">
        <v>75</v>
      </c>
      <c r="CI204" s="379">
        <v>85</v>
      </c>
      <c r="CJ204" s="379">
        <v>107</v>
      </c>
      <c r="CK204" s="379">
        <v>101</v>
      </c>
      <c r="CL204" s="379">
        <v>105</v>
      </c>
      <c r="CM204" s="379">
        <v>99</v>
      </c>
      <c r="CN204" s="379">
        <v>86</v>
      </c>
      <c r="CO204" s="379">
        <f t="shared" si="25"/>
        <v>92</v>
      </c>
      <c r="CQ204" s="376" t="s">
        <v>1425</v>
      </c>
      <c r="CR204" s="372">
        <v>2518471245</v>
      </c>
      <c r="CS204" s="372">
        <v>2587918243</v>
      </c>
      <c r="CT204" s="372">
        <v>3433044603</v>
      </c>
      <c r="CU204" s="372">
        <v>2902176248</v>
      </c>
      <c r="CV204" s="372">
        <v>1589848441</v>
      </c>
      <c r="CW204" s="372">
        <v>1613732661</v>
      </c>
      <c r="CX204" s="372">
        <v>1302164609</v>
      </c>
      <c r="CY204" s="372">
        <v>1524316013</v>
      </c>
      <c r="CZ204" s="372">
        <v>1960894787</v>
      </c>
      <c r="DA204" s="372">
        <v>1940197083</v>
      </c>
      <c r="DB204" s="372">
        <v>1761207606</v>
      </c>
      <c r="DC204" s="372">
        <v>2027145688</v>
      </c>
      <c r="DD204" s="372">
        <v>2245083340</v>
      </c>
      <c r="DE204" s="372">
        <v>2493132345</v>
      </c>
      <c r="DF204" s="379">
        <v>38</v>
      </c>
      <c r="DG204" s="379">
        <v>38</v>
      </c>
      <c r="DH204" s="379">
        <v>38</v>
      </c>
      <c r="DI204" s="379">
        <v>38</v>
      </c>
      <c r="DJ204" s="379">
        <v>45</v>
      </c>
      <c r="DK204" s="379">
        <v>46</v>
      </c>
      <c r="DL204" s="379">
        <v>48</v>
      </c>
      <c r="DM204" s="379">
        <v>49</v>
      </c>
      <c r="DN204" s="379">
        <v>44</v>
      </c>
      <c r="DO204" s="379">
        <v>43</v>
      </c>
      <c r="DP204" s="379">
        <v>47</v>
      </c>
      <c r="DQ204" s="379">
        <v>46</v>
      </c>
      <c r="DR204" s="379">
        <v>47</v>
      </c>
      <c r="DS204" s="379">
        <f t="shared" si="26"/>
        <v>44</v>
      </c>
      <c r="DU204" s="376" t="s">
        <v>1425</v>
      </c>
      <c r="DV204" s="372">
        <v>2535077670</v>
      </c>
      <c r="DW204" s="372">
        <v>2609755808</v>
      </c>
      <c r="DX204" s="372">
        <v>3514616833</v>
      </c>
      <c r="DY204" s="372">
        <v>2943843860</v>
      </c>
      <c r="DZ204" s="372">
        <v>1617538636</v>
      </c>
      <c r="EA204" s="372">
        <v>1661706728</v>
      </c>
      <c r="EB204" s="372">
        <v>1346818934</v>
      </c>
      <c r="EC204" s="372">
        <v>1555687201</v>
      </c>
      <c r="ED204" s="372">
        <v>2031266882</v>
      </c>
      <c r="EE204" s="372">
        <v>1978660049</v>
      </c>
      <c r="EF204" s="372">
        <v>1890744047</v>
      </c>
      <c r="EG204" s="372">
        <v>2120453108</v>
      </c>
      <c r="EH204" s="372">
        <v>2289994801</v>
      </c>
      <c r="EI204" s="372">
        <f t="shared" si="21"/>
        <v>2530270100</v>
      </c>
      <c r="EJ204" s="379">
        <v>55</v>
      </c>
      <c r="EK204" s="379">
        <v>53</v>
      </c>
      <c r="EL204" s="379">
        <v>50</v>
      </c>
      <c r="EM204" s="379">
        <v>52</v>
      </c>
      <c r="EN204" s="379">
        <v>57</v>
      </c>
      <c r="EO204" s="379">
        <v>59</v>
      </c>
      <c r="EP204" s="379">
        <v>63</v>
      </c>
      <c r="EQ204" s="379">
        <v>63</v>
      </c>
      <c r="ER204" s="379">
        <v>57</v>
      </c>
      <c r="ES204" s="379">
        <v>60</v>
      </c>
      <c r="ET204" s="379">
        <v>63</v>
      </c>
      <c r="EU204" s="379">
        <v>62</v>
      </c>
      <c r="EV204" s="379">
        <v>62</v>
      </c>
      <c r="EW204" s="379">
        <f t="shared" si="27"/>
        <v>63</v>
      </c>
    </row>
    <row r="205" spans="1:153" x14ac:dyDescent="0.3">
      <c r="A205" s="371" t="s">
        <v>986</v>
      </c>
      <c r="B205" s="371" t="s">
        <v>60</v>
      </c>
      <c r="C205" s="371" t="s">
        <v>2146</v>
      </c>
      <c r="E205" s="376" t="str">
        <f t="shared" si="22"/>
        <v>السويد Sweden</v>
      </c>
      <c r="F205" s="372">
        <v>426309212</v>
      </c>
      <c r="G205" s="372">
        <v>384368720</v>
      </c>
      <c r="H205" s="372">
        <v>467042438</v>
      </c>
      <c r="I205" s="372">
        <v>517156907</v>
      </c>
      <c r="J205" s="372">
        <v>426690469</v>
      </c>
      <c r="K205" s="372">
        <v>445726989</v>
      </c>
      <c r="L205" s="372">
        <v>326680172</v>
      </c>
      <c r="M205" s="372">
        <v>384451118</v>
      </c>
      <c r="N205" s="372">
        <v>327333232</v>
      </c>
      <c r="O205" s="372">
        <v>415328717</v>
      </c>
      <c r="P205" s="372">
        <v>272531044</v>
      </c>
      <c r="Q205" s="372">
        <v>433896621</v>
      </c>
      <c r="R205" s="372">
        <v>285235973</v>
      </c>
      <c r="S205" s="372">
        <v>271619519</v>
      </c>
      <c r="T205" s="379">
        <v>59</v>
      </c>
      <c r="U205" s="379">
        <v>61</v>
      </c>
      <c r="V205" s="379">
        <v>54</v>
      </c>
      <c r="W205" s="379">
        <v>56</v>
      </c>
      <c r="X205" s="379">
        <v>57</v>
      </c>
      <c r="Y205" s="379">
        <v>56</v>
      </c>
      <c r="Z205" s="379">
        <v>61</v>
      </c>
      <c r="AA205" s="379">
        <v>58</v>
      </c>
      <c r="AB205" s="379">
        <v>59</v>
      </c>
      <c r="AC205" s="379">
        <v>62</v>
      </c>
      <c r="AD205" s="379">
        <v>70</v>
      </c>
      <c r="AE205" s="379">
        <v>69</v>
      </c>
      <c r="AF205" s="379">
        <v>72</v>
      </c>
      <c r="AG205" s="379">
        <f t="shared" si="23"/>
        <v>75</v>
      </c>
      <c r="AH205" s="379"/>
      <c r="AI205" s="376" t="s">
        <v>1271</v>
      </c>
      <c r="AJ205">
        <v>414062900</v>
      </c>
      <c r="AK205">
        <v>364373010</v>
      </c>
      <c r="AL205">
        <v>424506539</v>
      </c>
      <c r="AM205">
        <v>483087058</v>
      </c>
      <c r="AN205">
        <v>384137244</v>
      </c>
      <c r="AO205">
        <v>422085102</v>
      </c>
      <c r="AP205">
        <v>312154972</v>
      </c>
      <c r="AQ205">
        <v>308276131</v>
      </c>
      <c r="AR205">
        <v>239345777</v>
      </c>
      <c r="AS205">
        <v>353221010</v>
      </c>
      <c r="AT205">
        <v>260592266</v>
      </c>
      <c r="AU205">
        <v>416696479</v>
      </c>
      <c r="AV205">
        <v>250553657</v>
      </c>
      <c r="AW205">
        <v>234993193</v>
      </c>
      <c r="AX205" s="379">
        <v>59</v>
      </c>
      <c r="AY205" s="379">
        <v>60</v>
      </c>
      <c r="AZ205" s="379">
        <v>54</v>
      </c>
      <c r="BA205" s="379">
        <v>56</v>
      </c>
      <c r="BB205" s="379">
        <v>58</v>
      </c>
      <c r="BC205" s="379">
        <v>56</v>
      </c>
      <c r="BD205" s="379">
        <v>61</v>
      </c>
      <c r="BE205" s="379">
        <v>60</v>
      </c>
      <c r="BF205" s="379">
        <v>61</v>
      </c>
      <c r="BG205" s="379">
        <v>61</v>
      </c>
      <c r="BH205" s="379">
        <v>72</v>
      </c>
      <c r="BI205" s="379">
        <v>69</v>
      </c>
      <c r="BJ205" s="379">
        <v>71</v>
      </c>
      <c r="BK205" s="379">
        <f t="shared" si="24"/>
        <v>74</v>
      </c>
      <c r="BL205" s="379"/>
      <c r="BM205" s="376" t="s">
        <v>1271</v>
      </c>
      <c r="BN205">
        <v>12246312</v>
      </c>
      <c r="BO205">
        <v>19995710</v>
      </c>
      <c r="BP205">
        <v>42535899</v>
      </c>
      <c r="BQ205">
        <v>34069849</v>
      </c>
      <c r="BR205">
        <v>42553225</v>
      </c>
      <c r="BS205">
        <v>23641887</v>
      </c>
      <c r="BT205">
        <v>14525200</v>
      </c>
      <c r="BU205">
        <v>76174987</v>
      </c>
      <c r="BV205">
        <v>87987455</v>
      </c>
      <c r="BW205">
        <v>62107707</v>
      </c>
      <c r="BX205">
        <v>11938778</v>
      </c>
      <c r="BY205">
        <v>17200142</v>
      </c>
      <c r="BZ205">
        <v>34682316</v>
      </c>
      <c r="CA205">
        <v>36626326</v>
      </c>
      <c r="CB205" s="379">
        <v>61</v>
      </c>
      <c r="CC205" s="379">
        <v>57</v>
      </c>
      <c r="CD205" s="379">
        <v>42</v>
      </c>
      <c r="CE205" s="379">
        <v>44</v>
      </c>
      <c r="CF205" s="379">
        <v>38</v>
      </c>
      <c r="CG205" s="379">
        <v>48</v>
      </c>
      <c r="CH205" s="379">
        <v>59</v>
      </c>
      <c r="CI205" s="379">
        <v>33</v>
      </c>
      <c r="CJ205" s="379">
        <v>34</v>
      </c>
      <c r="CK205" s="379">
        <v>36</v>
      </c>
      <c r="CL205" s="379">
        <v>64</v>
      </c>
      <c r="CM205" s="379">
        <v>56</v>
      </c>
      <c r="CN205" s="379">
        <v>47</v>
      </c>
      <c r="CO205" s="379">
        <f t="shared" si="25"/>
        <v>55</v>
      </c>
      <c r="CQ205" s="376" t="s">
        <v>1271</v>
      </c>
      <c r="CR205" s="372">
        <v>6652091046</v>
      </c>
      <c r="CS205" s="372">
        <v>6540059178</v>
      </c>
      <c r="CT205" s="372">
        <v>6414786538</v>
      </c>
      <c r="CU205" s="372">
        <v>5481468965</v>
      </c>
      <c r="CV205" s="372">
        <v>4528798752</v>
      </c>
      <c r="CW205" s="372">
        <v>4021328281</v>
      </c>
      <c r="CX205" s="372">
        <v>4138815739</v>
      </c>
      <c r="CY205" s="372">
        <v>4076905876</v>
      </c>
      <c r="CZ205" s="372">
        <v>4502670958</v>
      </c>
      <c r="DA205" s="372">
        <v>5424077187</v>
      </c>
      <c r="DB205" s="372">
        <v>5668766136</v>
      </c>
      <c r="DC205" s="372">
        <v>5847451212</v>
      </c>
      <c r="DD205" s="372">
        <v>5886217785</v>
      </c>
      <c r="DE205" s="372">
        <v>5925622511</v>
      </c>
      <c r="DF205" s="379">
        <v>20</v>
      </c>
      <c r="DG205" s="379">
        <v>22</v>
      </c>
      <c r="DH205" s="379">
        <v>25</v>
      </c>
      <c r="DI205" s="379">
        <v>27</v>
      </c>
      <c r="DJ205" s="379">
        <v>24</v>
      </c>
      <c r="DK205" s="379">
        <v>29</v>
      </c>
      <c r="DL205" s="379">
        <v>28</v>
      </c>
      <c r="DM205" s="379">
        <v>33</v>
      </c>
      <c r="DN205" s="379">
        <v>28</v>
      </c>
      <c r="DO205" s="379">
        <v>24</v>
      </c>
      <c r="DP205" s="379">
        <v>28</v>
      </c>
      <c r="DQ205" s="379">
        <v>31</v>
      </c>
      <c r="DR205" s="379">
        <v>30</v>
      </c>
      <c r="DS205" s="379">
        <f t="shared" si="26"/>
        <v>29</v>
      </c>
      <c r="DU205" s="376" t="s">
        <v>1271</v>
      </c>
      <c r="DV205" s="372">
        <v>7078400258</v>
      </c>
      <c r="DW205" s="372">
        <v>6924427898</v>
      </c>
      <c r="DX205" s="372">
        <v>6881828976</v>
      </c>
      <c r="DY205" s="372">
        <v>5998625872</v>
      </c>
      <c r="DZ205" s="372">
        <v>4955489221</v>
      </c>
      <c r="EA205" s="372">
        <v>4467055270</v>
      </c>
      <c r="EB205" s="372">
        <v>4465495911</v>
      </c>
      <c r="EC205" s="372">
        <v>4461356994</v>
      </c>
      <c r="ED205" s="372">
        <v>4830004190</v>
      </c>
      <c r="EE205" s="372">
        <v>5839405904</v>
      </c>
      <c r="EF205" s="372">
        <v>5941297180</v>
      </c>
      <c r="EG205" s="372">
        <v>6281347833</v>
      </c>
      <c r="EH205" s="372">
        <v>6171453758</v>
      </c>
      <c r="EI205" s="372">
        <f t="shared" si="21"/>
        <v>6197242030</v>
      </c>
      <c r="EJ205" s="379">
        <v>35</v>
      </c>
      <c r="EK205" s="379">
        <v>37</v>
      </c>
      <c r="EL205" s="379">
        <v>38</v>
      </c>
      <c r="EM205" s="379">
        <v>35</v>
      </c>
      <c r="EN205" s="379">
        <v>35</v>
      </c>
      <c r="EO205" s="379">
        <v>38</v>
      </c>
      <c r="EP205" s="379">
        <v>40</v>
      </c>
      <c r="EQ205" s="379">
        <v>43</v>
      </c>
      <c r="ER205" s="379">
        <v>37</v>
      </c>
      <c r="ES205" s="379">
        <v>39</v>
      </c>
      <c r="ET205" s="379">
        <v>44</v>
      </c>
      <c r="EU205" s="379">
        <v>44</v>
      </c>
      <c r="EV205" s="379">
        <v>44</v>
      </c>
      <c r="EW205" s="379">
        <f t="shared" si="27"/>
        <v>46</v>
      </c>
    </row>
    <row r="206" spans="1:153" x14ac:dyDescent="0.3">
      <c r="A206" s="371" t="s">
        <v>987</v>
      </c>
      <c r="B206" s="371" t="s">
        <v>79</v>
      </c>
      <c r="C206" s="371" t="s">
        <v>2147</v>
      </c>
      <c r="E206" s="376" t="str">
        <f t="shared" si="22"/>
        <v>النرويج Norway</v>
      </c>
      <c r="F206" s="372">
        <v>32674732</v>
      </c>
      <c r="G206" s="372">
        <v>23381383</v>
      </c>
      <c r="H206" s="372">
        <v>19237580</v>
      </c>
      <c r="I206" s="372">
        <v>29124429</v>
      </c>
      <c r="J206" s="372">
        <v>24026471</v>
      </c>
      <c r="K206" s="372">
        <v>32294897</v>
      </c>
      <c r="L206" s="372">
        <v>128851136</v>
      </c>
      <c r="M206" s="372">
        <v>447579922</v>
      </c>
      <c r="N206" s="372">
        <v>23716067</v>
      </c>
      <c r="O206" s="372">
        <v>83239854</v>
      </c>
      <c r="P206" s="372">
        <v>71196515</v>
      </c>
      <c r="Q206" s="372">
        <v>33013394</v>
      </c>
      <c r="R206" s="372">
        <v>38730702</v>
      </c>
      <c r="S206" s="372">
        <v>253880180</v>
      </c>
      <c r="T206" s="379">
        <v>91</v>
      </c>
      <c r="U206" s="379">
        <v>100</v>
      </c>
      <c r="V206" s="379">
        <v>112</v>
      </c>
      <c r="W206" s="379">
        <v>99</v>
      </c>
      <c r="X206" s="379">
        <v>101</v>
      </c>
      <c r="Y206" s="379">
        <v>103</v>
      </c>
      <c r="Z206" s="379">
        <v>78</v>
      </c>
      <c r="AA206" s="379">
        <v>56</v>
      </c>
      <c r="AB206" s="379">
        <v>104</v>
      </c>
      <c r="AC206" s="379">
        <v>91</v>
      </c>
      <c r="AD206" s="379">
        <v>97</v>
      </c>
      <c r="AE206" s="379">
        <v>108</v>
      </c>
      <c r="AF206" s="379">
        <v>104</v>
      </c>
      <c r="AG206" s="379">
        <f t="shared" si="23"/>
        <v>77</v>
      </c>
      <c r="AH206" s="379"/>
      <c r="AI206" s="376" t="s">
        <v>1297</v>
      </c>
      <c r="AJ206">
        <v>20347743</v>
      </c>
      <c r="AK206">
        <v>8886786</v>
      </c>
      <c r="AL206">
        <v>12088558</v>
      </c>
      <c r="AM206">
        <v>9420142</v>
      </c>
      <c r="AN206">
        <v>8612493</v>
      </c>
      <c r="AO206">
        <v>9326508</v>
      </c>
      <c r="AP206">
        <v>7791842</v>
      </c>
      <c r="AQ206">
        <v>10459507</v>
      </c>
      <c r="AR206">
        <v>4778715</v>
      </c>
      <c r="AS206">
        <v>45113469</v>
      </c>
      <c r="AT206">
        <v>41544650</v>
      </c>
      <c r="AU206">
        <v>4950506</v>
      </c>
      <c r="AV206">
        <v>5694709</v>
      </c>
      <c r="AW206">
        <v>161918551</v>
      </c>
      <c r="AX206" s="379">
        <v>95</v>
      </c>
      <c r="AY206" s="379">
        <v>117</v>
      </c>
      <c r="AZ206" s="379">
        <v>113</v>
      </c>
      <c r="BA206" s="379">
        <v>118</v>
      </c>
      <c r="BB206" s="379">
        <v>116</v>
      </c>
      <c r="BC206" s="379">
        <v>120</v>
      </c>
      <c r="BD206" s="379">
        <v>130</v>
      </c>
      <c r="BE206" s="379">
        <v>120</v>
      </c>
      <c r="BF206" s="379">
        <v>131</v>
      </c>
      <c r="BG206" s="379">
        <v>100</v>
      </c>
      <c r="BH206" s="379">
        <v>104</v>
      </c>
      <c r="BI206" s="379">
        <v>141</v>
      </c>
      <c r="BJ206" s="379">
        <v>140</v>
      </c>
      <c r="BK206" s="379">
        <f t="shared" si="24"/>
        <v>78</v>
      </c>
      <c r="BL206" s="379"/>
      <c r="BM206" s="376" t="s">
        <v>1297</v>
      </c>
      <c r="BN206">
        <v>12326989</v>
      </c>
      <c r="BO206">
        <v>14494597</v>
      </c>
      <c r="BP206">
        <v>7149022</v>
      </c>
      <c r="BQ206">
        <v>19704287</v>
      </c>
      <c r="BR206">
        <v>15413978</v>
      </c>
      <c r="BS206">
        <v>22968389</v>
      </c>
      <c r="BT206">
        <v>121059294</v>
      </c>
      <c r="BU206">
        <v>437120415</v>
      </c>
      <c r="BV206">
        <v>18937352</v>
      </c>
      <c r="BW206">
        <v>38126385</v>
      </c>
      <c r="BX206">
        <v>29651865</v>
      </c>
      <c r="BY206">
        <v>28062888</v>
      </c>
      <c r="BZ206">
        <v>33035993</v>
      </c>
      <c r="CA206">
        <v>91961629</v>
      </c>
      <c r="CB206" s="379">
        <v>60</v>
      </c>
      <c r="CC206" s="379">
        <v>64</v>
      </c>
      <c r="CD206" s="379">
        <v>69</v>
      </c>
      <c r="CE206" s="379">
        <v>58</v>
      </c>
      <c r="CF206" s="379">
        <v>53</v>
      </c>
      <c r="CG206" s="379">
        <v>49</v>
      </c>
      <c r="CH206" s="379">
        <v>28</v>
      </c>
      <c r="CI206" s="379">
        <v>20</v>
      </c>
      <c r="CJ206" s="379">
        <v>53</v>
      </c>
      <c r="CK206" s="379">
        <v>43</v>
      </c>
      <c r="CL206" s="379">
        <v>53</v>
      </c>
      <c r="CM206" s="379">
        <v>48</v>
      </c>
      <c r="CN206" s="379">
        <v>48</v>
      </c>
      <c r="CO206" s="379">
        <f t="shared" si="25"/>
        <v>42</v>
      </c>
      <c r="CQ206" s="376" t="s">
        <v>1297</v>
      </c>
      <c r="CR206" s="372">
        <v>808245974</v>
      </c>
      <c r="CS206" s="372">
        <v>614370751</v>
      </c>
      <c r="CT206" s="372">
        <v>634163018</v>
      </c>
      <c r="CU206" s="372">
        <v>842679997</v>
      </c>
      <c r="CV206" s="372">
        <v>764554030</v>
      </c>
      <c r="CW206" s="372">
        <v>508904660</v>
      </c>
      <c r="CX206" s="372">
        <v>959306780</v>
      </c>
      <c r="CY206" s="372">
        <v>4663523482</v>
      </c>
      <c r="CZ206" s="372">
        <v>650966610</v>
      </c>
      <c r="DA206" s="372">
        <v>872679722</v>
      </c>
      <c r="DB206" s="372">
        <v>1349208094</v>
      </c>
      <c r="DC206" s="372">
        <v>1375594280</v>
      </c>
      <c r="DD206" s="372">
        <v>3065529712</v>
      </c>
      <c r="DE206" s="372">
        <v>1369125476</v>
      </c>
      <c r="DF206" s="379">
        <v>57</v>
      </c>
      <c r="DG206" s="379">
        <v>61</v>
      </c>
      <c r="DH206" s="379">
        <v>61</v>
      </c>
      <c r="DI206" s="379">
        <v>58</v>
      </c>
      <c r="DJ206" s="379">
        <v>56</v>
      </c>
      <c r="DK206" s="379">
        <v>61</v>
      </c>
      <c r="DL206" s="379">
        <v>52</v>
      </c>
      <c r="DM206" s="379">
        <v>28</v>
      </c>
      <c r="DN206" s="379">
        <v>60</v>
      </c>
      <c r="DO206" s="379">
        <v>52</v>
      </c>
      <c r="DP206" s="379">
        <v>52</v>
      </c>
      <c r="DQ206" s="379">
        <v>51</v>
      </c>
      <c r="DR206" s="379">
        <v>42</v>
      </c>
      <c r="DS206" s="379">
        <f t="shared" si="26"/>
        <v>54</v>
      </c>
      <c r="DU206" s="376" t="s">
        <v>1297</v>
      </c>
      <c r="DV206" s="372">
        <v>840920706</v>
      </c>
      <c r="DW206" s="372">
        <v>637752134</v>
      </c>
      <c r="DX206" s="372">
        <v>653400598</v>
      </c>
      <c r="DY206" s="372">
        <v>871804426</v>
      </c>
      <c r="DZ206" s="372">
        <v>788580501</v>
      </c>
      <c r="EA206" s="372">
        <v>541199557</v>
      </c>
      <c r="EB206" s="372">
        <v>1088157916</v>
      </c>
      <c r="EC206" s="372">
        <v>5111103404</v>
      </c>
      <c r="ED206" s="372">
        <v>674682677</v>
      </c>
      <c r="EE206" s="372">
        <v>955919576</v>
      </c>
      <c r="EF206" s="372">
        <v>1420404609</v>
      </c>
      <c r="EG206" s="372">
        <v>1408607674</v>
      </c>
      <c r="EH206" s="372">
        <v>3104260414</v>
      </c>
      <c r="EI206" s="372">
        <f t="shared" si="21"/>
        <v>1623005656</v>
      </c>
      <c r="EJ206" s="379">
        <v>71</v>
      </c>
      <c r="EK206" s="379">
        <v>78</v>
      </c>
      <c r="EL206" s="379">
        <v>74</v>
      </c>
      <c r="EM206" s="379">
        <v>72</v>
      </c>
      <c r="EN206" s="379">
        <v>70</v>
      </c>
      <c r="EO206" s="379">
        <v>78</v>
      </c>
      <c r="EP206" s="379">
        <v>67</v>
      </c>
      <c r="EQ206" s="379">
        <v>39</v>
      </c>
      <c r="ER206" s="379">
        <v>74</v>
      </c>
      <c r="ES206" s="379">
        <v>72</v>
      </c>
      <c r="ET206" s="379">
        <v>69</v>
      </c>
      <c r="EU206" s="379">
        <v>68</v>
      </c>
      <c r="EV206" s="379">
        <v>59</v>
      </c>
      <c r="EW206" s="379">
        <f t="shared" si="27"/>
        <v>72</v>
      </c>
    </row>
    <row r="207" spans="1:153" x14ac:dyDescent="0.3">
      <c r="A207" s="371" t="s">
        <v>988</v>
      </c>
      <c r="B207" s="371" t="s">
        <v>159</v>
      </c>
      <c r="C207" s="371" t="s">
        <v>2148</v>
      </c>
      <c r="E207" s="376" t="str">
        <f t="shared" si="22"/>
        <v>الدنمارك Denmark</v>
      </c>
      <c r="F207" s="372">
        <v>11138308</v>
      </c>
      <c r="G207" s="372">
        <v>150026178</v>
      </c>
      <c r="H207" s="372">
        <v>111201057</v>
      </c>
      <c r="I207" s="372">
        <v>94996742</v>
      </c>
      <c r="J207" s="372">
        <v>19439242</v>
      </c>
      <c r="K207" s="372">
        <v>167206465</v>
      </c>
      <c r="L207" s="372">
        <v>87810394</v>
      </c>
      <c r="M207" s="372">
        <v>124781888</v>
      </c>
      <c r="N207" s="372">
        <v>114176131</v>
      </c>
      <c r="O207" s="372">
        <v>124099844</v>
      </c>
      <c r="P207" s="372">
        <v>116186932</v>
      </c>
      <c r="Q207" s="372">
        <v>66757351</v>
      </c>
      <c r="R207" s="372">
        <v>123283563</v>
      </c>
      <c r="S207" s="372">
        <v>158930065</v>
      </c>
      <c r="T207" s="379">
        <v>117</v>
      </c>
      <c r="U207" s="379">
        <v>71</v>
      </c>
      <c r="V207" s="379">
        <v>82</v>
      </c>
      <c r="W207" s="379">
        <v>79</v>
      </c>
      <c r="X207" s="379">
        <v>103</v>
      </c>
      <c r="Y207" s="379">
        <v>69</v>
      </c>
      <c r="Z207" s="379">
        <v>85</v>
      </c>
      <c r="AA207" s="379">
        <v>76</v>
      </c>
      <c r="AB207" s="379">
        <v>72</v>
      </c>
      <c r="AC207" s="379">
        <v>83</v>
      </c>
      <c r="AD207" s="379">
        <v>90</v>
      </c>
      <c r="AE207" s="379">
        <v>96</v>
      </c>
      <c r="AF207" s="379">
        <v>86</v>
      </c>
      <c r="AG207" s="379">
        <f t="shared" si="23"/>
        <v>83</v>
      </c>
      <c r="AH207" s="379"/>
      <c r="AI207" s="376" t="s">
        <v>1264</v>
      </c>
      <c r="AJ207">
        <v>4396839</v>
      </c>
      <c r="AK207">
        <v>144410108</v>
      </c>
      <c r="AL207">
        <v>105538898</v>
      </c>
      <c r="AM207">
        <v>89736848</v>
      </c>
      <c r="AN207">
        <v>5960273</v>
      </c>
      <c r="AO207">
        <v>163433040</v>
      </c>
      <c r="AP207">
        <v>80997212</v>
      </c>
      <c r="AQ207">
        <v>114041365</v>
      </c>
      <c r="AR207">
        <v>112156866</v>
      </c>
      <c r="AS207">
        <v>118421310</v>
      </c>
      <c r="AT207">
        <v>107121463</v>
      </c>
      <c r="AU207">
        <v>59019774</v>
      </c>
      <c r="AV207">
        <v>84515327</v>
      </c>
      <c r="AW207">
        <v>96500080</v>
      </c>
      <c r="AX207" s="379">
        <v>127</v>
      </c>
      <c r="AY207" s="379">
        <v>69</v>
      </c>
      <c r="AZ207" s="379">
        <v>80</v>
      </c>
      <c r="BA207" s="379">
        <v>79</v>
      </c>
      <c r="BB207" s="379">
        <v>125</v>
      </c>
      <c r="BC207" s="379">
        <v>70</v>
      </c>
      <c r="BD207" s="379">
        <v>83</v>
      </c>
      <c r="BE207" s="379">
        <v>76</v>
      </c>
      <c r="BF207" s="379">
        <v>71</v>
      </c>
      <c r="BG207" s="379">
        <v>82</v>
      </c>
      <c r="BH207" s="379">
        <v>89</v>
      </c>
      <c r="BI207" s="379">
        <v>97</v>
      </c>
      <c r="BJ207" s="379">
        <v>90</v>
      </c>
      <c r="BK207" s="379">
        <f t="shared" si="24"/>
        <v>88</v>
      </c>
      <c r="BL207" s="379"/>
      <c r="BM207" s="376" t="s">
        <v>1264</v>
      </c>
      <c r="BN207">
        <v>6741469</v>
      </c>
      <c r="BO207">
        <v>5616070</v>
      </c>
      <c r="BP207">
        <v>5662159</v>
      </c>
      <c r="BQ207">
        <v>5259894</v>
      </c>
      <c r="BR207">
        <v>13478969</v>
      </c>
      <c r="BS207">
        <v>3773425</v>
      </c>
      <c r="BT207">
        <v>6813182</v>
      </c>
      <c r="BU207">
        <v>10740523</v>
      </c>
      <c r="BV207">
        <v>2019265</v>
      </c>
      <c r="BW207">
        <v>5678534</v>
      </c>
      <c r="BX207">
        <v>9065469</v>
      </c>
      <c r="BY207">
        <v>7737577</v>
      </c>
      <c r="BZ207">
        <v>38768236</v>
      </c>
      <c r="CA207">
        <v>62429985</v>
      </c>
      <c r="CB207" s="379">
        <v>71</v>
      </c>
      <c r="CC207" s="379">
        <v>77</v>
      </c>
      <c r="CD207" s="379">
        <v>75</v>
      </c>
      <c r="CE207" s="379">
        <v>77</v>
      </c>
      <c r="CF207" s="379">
        <v>55</v>
      </c>
      <c r="CG207" s="379">
        <v>83</v>
      </c>
      <c r="CH207" s="379">
        <v>74</v>
      </c>
      <c r="CI207" s="379">
        <v>61</v>
      </c>
      <c r="CJ207" s="379">
        <v>87</v>
      </c>
      <c r="CK207" s="379">
        <v>77</v>
      </c>
      <c r="CL207" s="379">
        <v>68</v>
      </c>
      <c r="CM207" s="379">
        <v>71</v>
      </c>
      <c r="CN207" s="379">
        <v>45</v>
      </c>
      <c r="CO207" s="379">
        <f t="shared" si="25"/>
        <v>51</v>
      </c>
      <c r="CQ207" s="376" t="s">
        <v>1264</v>
      </c>
      <c r="CR207" s="372">
        <v>2611178110</v>
      </c>
      <c r="CS207" s="372">
        <v>2495529003</v>
      </c>
      <c r="CT207" s="372">
        <v>2869779629</v>
      </c>
      <c r="CU207" s="372">
        <v>3149109769</v>
      </c>
      <c r="CV207" s="372">
        <v>2931268488</v>
      </c>
      <c r="CW207" s="372">
        <v>2809662576</v>
      </c>
      <c r="CX207" s="372">
        <v>3137877530</v>
      </c>
      <c r="CY207" s="372">
        <v>2973847533</v>
      </c>
      <c r="CZ207" s="372">
        <v>3025826088</v>
      </c>
      <c r="DA207" s="372">
        <v>2788900251</v>
      </c>
      <c r="DB207" s="372">
        <v>3677361744</v>
      </c>
      <c r="DC207" s="372">
        <v>3882640330</v>
      </c>
      <c r="DD207" s="372">
        <v>4212240804</v>
      </c>
      <c r="DE207" s="372">
        <v>4421461429</v>
      </c>
      <c r="DF207" s="379">
        <v>37</v>
      </c>
      <c r="DG207" s="379">
        <v>39</v>
      </c>
      <c r="DH207" s="379">
        <v>41</v>
      </c>
      <c r="DI207" s="379">
        <v>36</v>
      </c>
      <c r="DJ207" s="379">
        <v>35</v>
      </c>
      <c r="DK207" s="379">
        <v>35</v>
      </c>
      <c r="DL207" s="379">
        <v>33</v>
      </c>
      <c r="DM207" s="379">
        <v>39</v>
      </c>
      <c r="DN207" s="379">
        <v>37</v>
      </c>
      <c r="DO207" s="379">
        <v>37</v>
      </c>
      <c r="DP207" s="379">
        <v>37</v>
      </c>
      <c r="DQ207" s="379">
        <v>36</v>
      </c>
      <c r="DR207" s="379">
        <v>35</v>
      </c>
      <c r="DS207" s="379">
        <f t="shared" si="26"/>
        <v>36</v>
      </c>
      <c r="DU207" s="376" t="s">
        <v>1264</v>
      </c>
      <c r="DV207" s="372">
        <v>2622316418</v>
      </c>
      <c r="DW207" s="372">
        <v>2645555181</v>
      </c>
      <c r="DX207" s="372">
        <v>2980980686</v>
      </c>
      <c r="DY207" s="372">
        <v>3244106511</v>
      </c>
      <c r="DZ207" s="372">
        <v>2950707730</v>
      </c>
      <c r="EA207" s="372">
        <v>2976869041</v>
      </c>
      <c r="EB207" s="372">
        <v>3225687924</v>
      </c>
      <c r="EC207" s="372">
        <v>3098629421</v>
      </c>
      <c r="ED207" s="372">
        <v>3140002219</v>
      </c>
      <c r="EE207" s="372">
        <v>2913000095</v>
      </c>
      <c r="EF207" s="372">
        <v>3793548676</v>
      </c>
      <c r="EG207" s="372">
        <v>3949397681</v>
      </c>
      <c r="EH207" s="372">
        <v>4335524367</v>
      </c>
      <c r="EI207" s="372">
        <f t="shared" si="21"/>
        <v>4580391494</v>
      </c>
      <c r="EJ207" s="379">
        <v>54</v>
      </c>
      <c r="EK207" s="379">
        <v>52</v>
      </c>
      <c r="EL207" s="379">
        <v>55</v>
      </c>
      <c r="EM207" s="379">
        <v>46</v>
      </c>
      <c r="EN207" s="379">
        <v>45</v>
      </c>
      <c r="EO207" s="379">
        <v>49</v>
      </c>
      <c r="EP207" s="379">
        <v>48</v>
      </c>
      <c r="EQ207" s="379">
        <v>52</v>
      </c>
      <c r="ER207" s="379">
        <v>49</v>
      </c>
      <c r="ES207" s="379">
        <v>51</v>
      </c>
      <c r="ET207" s="379">
        <v>53</v>
      </c>
      <c r="EU207" s="379">
        <v>54</v>
      </c>
      <c r="EV207" s="379">
        <v>52</v>
      </c>
      <c r="EW207" s="379">
        <f t="shared" si="27"/>
        <v>55</v>
      </c>
    </row>
    <row r="208" spans="1:153" x14ac:dyDescent="0.3">
      <c r="A208" s="371" t="s">
        <v>2149</v>
      </c>
      <c r="B208" s="371" t="s">
        <v>140</v>
      </c>
      <c r="C208" s="371" t="s">
        <v>2150</v>
      </c>
      <c r="E208" s="376" t="str">
        <f t="shared" si="22"/>
        <v>سويسرا Switzerland</v>
      </c>
      <c r="F208" s="372">
        <v>1046805541</v>
      </c>
      <c r="G208" s="372">
        <v>467488414</v>
      </c>
      <c r="H208" s="372">
        <v>332025650</v>
      </c>
      <c r="I208" s="372">
        <v>423830081</v>
      </c>
      <c r="J208" s="372">
        <v>1181915519</v>
      </c>
      <c r="K208" s="372">
        <v>1605620620</v>
      </c>
      <c r="L208" s="372">
        <v>2398921967</v>
      </c>
      <c r="M208" s="372">
        <v>1840483078</v>
      </c>
      <c r="N208" s="372">
        <v>2303341689</v>
      </c>
      <c r="O208" s="372">
        <v>3424025107</v>
      </c>
      <c r="P208" s="372">
        <v>3093243582</v>
      </c>
      <c r="Q208" s="372">
        <v>3425842398</v>
      </c>
      <c r="R208" s="372">
        <v>3210560125</v>
      </c>
      <c r="S208" s="372">
        <v>4694883082</v>
      </c>
      <c r="T208" s="379">
        <v>51</v>
      </c>
      <c r="U208" s="379">
        <v>58</v>
      </c>
      <c r="V208" s="379">
        <v>61</v>
      </c>
      <c r="W208" s="379">
        <v>58</v>
      </c>
      <c r="X208" s="379">
        <v>46</v>
      </c>
      <c r="Y208" s="379">
        <v>45</v>
      </c>
      <c r="Z208" s="379">
        <v>43</v>
      </c>
      <c r="AA208" s="379">
        <v>45</v>
      </c>
      <c r="AB208" s="379">
        <v>39</v>
      </c>
      <c r="AC208" s="379">
        <v>39</v>
      </c>
      <c r="AD208" s="379">
        <v>45</v>
      </c>
      <c r="AE208" s="379">
        <v>42</v>
      </c>
      <c r="AF208" s="379">
        <v>42</v>
      </c>
      <c r="AG208" s="379">
        <f t="shared" si="23"/>
        <v>38</v>
      </c>
      <c r="AH208" s="379"/>
      <c r="AI208" s="376" t="s">
        <v>1416</v>
      </c>
      <c r="AJ208">
        <v>858473997</v>
      </c>
      <c r="AK208">
        <v>384494086</v>
      </c>
      <c r="AL208">
        <v>160878132</v>
      </c>
      <c r="AM208">
        <v>334939798</v>
      </c>
      <c r="AN208">
        <v>1096000636</v>
      </c>
      <c r="AO208">
        <v>1479972261</v>
      </c>
      <c r="AP208">
        <v>2130582629</v>
      </c>
      <c r="AQ208">
        <v>1194257762</v>
      </c>
      <c r="AR208">
        <v>2180710240</v>
      </c>
      <c r="AS208">
        <v>2002025832</v>
      </c>
      <c r="AT208">
        <v>2481482344</v>
      </c>
      <c r="AU208">
        <v>2330200597</v>
      </c>
      <c r="AV208">
        <v>2780389953</v>
      </c>
      <c r="AW208">
        <v>3422035072</v>
      </c>
      <c r="AX208" s="379">
        <v>51</v>
      </c>
      <c r="AY208" s="379">
        <v>58</v>
      </c>
      <c r="AZ208" s="379">
        <v>69</v>
      </c>
      <c r="BA208" s="379">
        <v>58</v>
      </c>
      <c r="BB208" s="379">
        <v>45</v>
      </c>
      <c r="BC208" s="379">
        <v>43</v>
      </c>
      <c r="BD208" s="379">
        <v>42</v>
      </c>
      <c r="BE208" s="379">
        <v>47</v>
      </c>
      <c r="BF208" s="379">
        <v>38</v>
      </c>
      <c r="BG208" s="379">
        <v>45</v>
      </c>
      <c r="BH208" s="379">
        <v>47</v>
      </c>
      <c r="BI208" s="379">
        <v>46</v>
      </c>
      <c r="BJ208" s="379">
        <v>40</v>
      </c>
      <c r="BK208" s="379">
        <f t="shared" si="24"/>
        <v>41</v>
      </c>
      <c r="BL208" s="379"/>
      <c r="BM208" s="376" t="s">
        <v>1416</v>
      </c>
      <c r="BN208">
        <v>188331544</v>
      </c>
      <c r="BO208">
        <v>82994328</v>
      </c>
      <c r="BP208">
        <v>171147518</v>
      </c>
      <c r="BQ208">
        <v>88890283</v>
      </c>
      <c r="BR208">
        <v>85914883</v>
      </c>
      <c r="BS208">
        <v>125648359</v>
      </c>
      <c r="BT208">
        <v>268339338</v>
      </c>
      <c r="BU208">
        <v>646225316</v>
      </c>
      <c r="BV208">
        <v>122631449</v>
      </c>
      <c r="BW208">
        <v>1421999275</v>
      </c>
      <c r="BX208">
        <v>611761238</v>
      </c>
      <c r="BY208">
        <v>1095641801</v>
      </c>
      <c r="BZ208">
        <v>430170172</v>
      </c>
      <c r="CA208">
        <v>1272848010</v>
      </c>
      <c r="CB208" s="379">
        <v>22</v>
      </c>
      <c r="CC208" s="379">
        <v>31</v>
      </c>
      <c r="CD208" s="379">
        <v>24</v>
      </c>
      <c r="CE208" s="379">
        <v>32</v>
      </c>
      <c r="CF208" s="379">
        <v>30</v>
      </c>
      <c r="CG208" s="379">
        <v>27</v>
      </c>
      <c r="CH208" s="379">
        <v>21</v>
      </c>
      <c r="CI208" s="379">
        <v>15</v>
      </c>
      <c r="CJ208" s="379">
        <v>28</v>
      </c>
      <c r="CK208" s="379">
        <v>6</v>
      </c>
      <c r="CL208" s="379">
        <v>14</v>
      </c>
      <c r="CM208" s="379">
        <v>10</v>
      </c>
      <c r="CN208" s="379">
        <v>25</v>
      </c>
      <c r="CO208" s="379">
        <f t="shared" si="25"/>
        <v>17</v>
      </c>
      <c r="CQ208" s="376" t="s">
        <v>1416</v>
      </c>
      <c r="CR208" s="372">
        <v>13620325970</v>
      </c>
      <c r="CS208" s="372">
        <v>19739585467</v>
      </c>
      <c r="CT208" s="372">
        <v>17952876578</v>
      </c>
      <c r="CU208" s="372">
        <v>15316076450</v>
      </c>
      <c r="CV208" s="372">
        <v>9144531694</v>
      </c>
      <c r="CW208" s="372">
        <v>6643713068</v>
      </c>
      <c r="CX208" s="372">
        <v>7329262169</v>
      </c>
      <c r="CY208" s="372">
        <v>6640883824</v>
      </c>
      <c r="CZ208" s="372">
        <v>5644784436</v>
      </c>
      <c r="DA208" s="372">
        <v>8246344834</v>
      </c>
      <c r="DB208" s="372">
        <v>17719271135</v>
      </c>
      <c r="DC208" s="372">
        <v>24776448891</v>
      </c>
      <c r="DD208" s="372">
        <v>26603553940</v>
      </c>
      <c r="DE208" s="372">
        <v>25169111307</v>
      </c>
      <c r="DF208" s="379">
        <v>11</v>
      </c>
      <c r="DG208" s="379">
        <v>9</v>
      </c>
      <c r="DH208" s="379">
        <v>10</v>
      </c>
      <c r="DI208" s="379">
        <v>11</v>
      </c>
      <c r="DJ208" s="379">
        <v>15</v>
      </c>
      <c r="DK208" s="379">
        <v>17</v>
      </c>
      <c r="DL208" s="379">
        <v>15</v>
      </c>
      <c r="DM208" s="379">
        <v>20</v>
      </c>
      <c r="DN208" s="379">
        <v>21</v>
      </c>
      <c r="DO208" s="379">
        <v>16</v>
      </c>
      <c r="DP208" s="379">
        <v>10</v>
      </c>
      <c r="DQ208" s="379">
        <v>7</v>
      </c>
      <c r="DR208" s="379">
        <v>9</v>
      </c>
      <c r="DS208" s="379">
        <f t="shared" si="26"/>
        <v>9</v>
      </c>
      <c r="DU208" s="376" t="s">
        <v>1416</v>
      </c>
      <c r="DV208" s="372">
        <v>14667131511</v>
      </c>
      <c r="DW208" s="372">
        <v>20207073881</v>
      </c>
      <c r="DX208" s="372">
        <v>18284902228</v>
      </c>
      <c r="DY208" s="372">
        <v>15739906531</v>
      </c>
      <c r="DZ208" s="372">
        <v>10326447213</v>
      </c>
      <c r="EA208" s="372">
        <v>8249333688</v>
      </c>
      <c r="EB208" s="372">
        <v>9728184136</v>
      </c>
      <c r="EC208" s="372">
        <v>8481366902</v>
      </c>
      <c r="ED208" s="372">
        <v>7948126125</v>
      </c>
      <c r="EE208" s="372">
        <v>11670369941</v>
      </c>
      <c r="EF208" s="372">
        <v>20812514717</v>
      </c>
      <c r="EG208" s="372">
        <v>28202291289</v>
      </c>
      <c r="EH208" s="372">
        <v>29814114065</v>
      </c>
      <c r="EI208" s="372">
        <f t="shared" si="21"/>
        <v>29863994389</v>
      </c>
      <c r="EJ208" s="379">
        <v>26</v>
      </c>
      <c r="EK208" s="379">
        <v>22</v>
      </c>
      <c r="EL208" s="379">
        <v>24</v>
      </c>
      <c r="EM208" s="379">
        <v>22</v>
      </c>
      <c r="EN208" s="379">
        <v>25</v>
      </c>
      <c r="EO208" s="379">
        <v>31</v>
      </c>
      <c r="EP208" s="379">
        <v>30</v>
      </c>
      <c r="EQ208" s="379">
        <v>30</v>
      </c>
      <c r="ER208" s="379">
        <v>29</v>
      </c>
      <c r="ES208" s="379">
        <v>28</v>
      </c>
      <c r="ET208" s="379">
        <v>27</v>
      </c>
      <c r="EU208" s="379">
        <v>18</v>
      </c>
      <c r="EV208" s="379">
        <v>18</v>
      </c>
      <c r="EW208" s="379">
        <f t="shared" si="27"/>
        <v>17</v>
      </c>
    </row>
    <row r="209" spans="1:153" x14ac:dyDescent="0.3">
      <c r="A209" s="371" t="s">
        <v>2151</v>
      </c>
      <c r="B209" s="371" t="s">
        <v>53</v>
      </c>
      <c r="C209" s="371" t="s">
        <v>2152</v>
      </c>
      <c r="E209" s="376" t="str">
        <f t="shared" si="22"/>
        <v>البرتغال Portugal</v>
      </c>
      <c r="F209" s="372">
        <v>3615981267</v>
      </c>
      <c r="G209" s="372">
        <v>3011155751</v>
      </c>
      <c r="H209" s="372">
        <v>3964685861</v>
      </c>
      <c r="I209" s="372">
        <v>2577797022</v>
      </c>
      <c r="J209" s="372">
        <v>1947552989</v>
      </c>
      <c r="K209" s="372">
        <v>2430535604</v>
      </c>
      <c r="L209" s="372">
        <v>3042789705</v>
      </c>
      <c r="M209" s="372">
        <v>3104260057</v>
      </c>
      <c r="N209" s="372">
        <v>2092315525</v>
      </c>
      <c r="O209" s="372">
        <v>1830646042</v>
      </c>
      <c r="P209" s="372">
        <v>2770665764</v>
      </c>
      <c r="Q209" s="372">
        <v>1683378236</v>
      </c>
      <c r="R209" s="372">
        <v>1943476815</v>
      </c>
      <c r="S209" s="372">
        <v>849982275</v>
      </c>
      <c r="T209" s="379">
        <v>35</v>
      </c>
      <c r="U209" s="379">
        <v>35</v>
      </c>
      <c r="V209" s="379">
        <v>34</v>
      </c>
      <c r="W209" s="379">
        <v>36</v>
      </c>
      <c r="X209" s="379">
        <v>39</v>
      </c>
      <c r="Y209" s="379">
        <v>38</v>
      </c>
      <c r="Z209" s="379">
        <v>38</v>
      </c>
      <c r="AA209" s="379">
        <v>37</v>
      </c>
      <c r="AB209" s="379">
        <v>41</v>
      </c>
      <c r="AC209" s="379">
        <v>48</v>
      </c>
      <c r="AD209" s="379">
        <v>48</v>
      </c>
      <c r="AE209" s="379">
        <v>51</v>
      </c>
      <c r="AF209" s="379">
        <v>48</v>
      </c>
      <c r="AG209" s="379">
        <f t="shared" si="23"/>
        <v>60</v>
      </c>
      <c r="AH209" s="379"/>
      <c r="AI209" s="376" t="s">
        <v>1250</v>
      </c>
      <c r="AJ209">
        <v>3615679449</v>
      </c>
      <c r="AK209">
        <v>3009205955</v>
      </c>
      <c r="AL209">
        <v>3958653440</v>
      </c>
      <c r="AM209">
        <v>2571072861</v>
      </c>
      <c r="AN209">
        <v>1943085738</v>
      </c>
      <c r="AO209">
        <v>2428394521</v>
      </c>
      <c r="AP209">
        <v>3040823774</v>
      </c>
      <c r="AQ209">
        <v>3097158640</v>
      </c>
      <c r="AR209">
        <v>2082942206</v>
      </c>
      <c r="AS209">
        <v>1827191405</v>
      </c>
      <c r="AT209">
        <v>2768431810</v>
      </c>
      <c r="AU209">
        <v>1598365018</v>
      </c>
      <c r="AV209">
        <v>1939912613</v>
      </c>
      <c r="AW209">
        <v>820750186</v>
      </c>
      <c r="AX209" s="379">
        <v>35</v>
      </c>
      <c r="AY209" s="379">
        <v>35</v>
      </c>
      <c r="AZ209" s="379">
        <v>34</v>
      </c>
      <c r="BA209" s="379">
        <v>36</v>
      </c>
      <c r="BB209" s="379">
        <v>38</v>
      </c>
      <c r="BC209" s="379">
        <v>37</v>
      </c>
      <c r="BD209" s="379">
        <v>37</v>
      </c>
      <c r="BE209" s="379">
        <v>36</v>
      </c>
      <c r="BF209" s="379">
        <v>40</v>
      </c>
      <c r="BG209" s="379">
        <v>46</v>
      </c>
      <c r="BH209" s="379">
        <v>46</v>
      </c>
      <c r="BI209" s="379">
        <v>49</v>
      </c>
      <c r="BJ209" s="379">
        <v>46</v>
      </c>
      <c r="BK209" s="379">
        <f t="shared" si="24"/>
        <v>61</v>
      </c>
      <c r="BL209" s="379"/>
      <c r="BM209" s="376" t="s">
        <v>1250</v>
      </c>
      <c r="BN209">
        <v>301818</v>
      </c>
      <c r="BO209">
        <v>1949796</v>
      </c>
      <c r="BP209">
        <v>6032421</v>
      </c>
      <c r="BQ209">
        <v>6724161</v>
      </c>
      <c r="BR209">
        <v>4467251</v>
      </c>
      <c r="BS209">
        <v>2141083</v>
      </c>
      <c r="BT209">
        <v>1965931</v>
      </c>
      <c r="BU209">
        <v>7101417</v>
      </c>
      <c r="BV209">
        <v>9373319</v>
      </c>
      <c r="BW209">
        <v>3454637</v>
      </c>
      <c r="BX209">
        <v>2233954</v>
      </c>
      <c r="BY209">
        <v>85013218</v>
      </c>
      <c r="BZ209">
        <v>3564202</v>
      </c>
      <c r="CA209">
        <v>29232089</v>
      </c>
      <c r="CB209" s="379">
        <v>115</v>
      </c>
      <c r="CC209" s="379">
        <v>89</v>
      </c>
      <c r="CD209" s="379">
        <v>74</v>
      </c>
      <c r="CE209" s="379">
        <v>73</v>
      </c>
      <c r="CF209" s="379">
        <v>75</v>
      </c>
      <c r="CG209" s="379">
        <v>93</v>
      </c>
      <c r="CH209" s="379">
        <v>93</v>
      </c>
      <c r="CI209" s="379">
        <v>70</v>
      </c>
      <c r="CJ209" s="379">
        <v>63</v>
      </c>
      <c r="CK209" s="379">
        <v>86</v>
      </c>
      <c r="CL209" s="379">
        <v>95</v>
      </c>
      <c r="CM209" s="379">
        <v>36</v>
      </c>
      <c r="CN209" s="379">
        <v>88</v>
      </c>
      <c r="CO209" s="379">
        <f t="shared" si="25"/>
        <v>62</v>
      </c>
      <c r="CQ209" s="376" t="s">
        <v>1250</v>
      </c>
      <c r="CR209" s="372">
        <v>760554267</v>
      </c>
      <c r="CS209" s="372">
        <v>882397873</v>
      </c>
      <c r="CT209" s="372">
        <v>774293930</v>
      </c>
      <c r="CU209" s="372">
        <v>965141215</v>
      </c>
      <c r="CV209" s="372">
        <v>844459515</v>
      </c>
      <c r="CW209" s="372">
        <v>1036398660</v>
      </c>
      <c r="CX209" s="372">
        <v>791540263</v>
      </c>
      <c r="CY209" s="372">
        <v>813565521</v>
      </c>
      <c r="CZ209" s="372">
        <v>780084286</v>
      </c>
      <c r="DA209" s="372">
        <v>707255030</v>
      </c>
      <c r="DB209" s="372">
        <v>984051394</v>
      </c>
      <c r="DC209" s="372">
        <v>1051733546</v>
      </c>
      <c r="DD209" s="372">
        <v>1046616757</v>
      </c>
      <c r="DE209" s="372">
        <v>1023644659</v>
      </c>
      <c r="DF209" s="379">
        <v>58</v>
      </c>
      <c r="DG209" s="379">
        <v>54</v>
      </c>
      <c r="DH209" s="379">
        <v>56</v>
      </c>
      <c r="DI209" s="379">
        <v>55</v>
      </c>
      <c r="DJ209" s="379">
        <v>54</v>
      </c>
      <c r="DK209" s="379">
        <v>52</v>
      </c>
      <c r="DL209" s="379">
        <v>53</v>
      </c>
      <c r="DM209" s="379">
        <v>56</v>
      </c>
      <c r="DN209" s="379">
        <v>55</v>
      </c>
      <c r="DO209" s="379">
        <v>58</v>
      </c>
      <c r="DP209" s="379">
        <v>59</v>
      </c>
      <c r="DQ209" s="379">
        <v>57</v>
      </c>
      <c r="DR209" s="379">
        <v>59</v>
      </c>
      <c r="DS209" s="379">
        <f t="shared" si="26"/>
        <v>58</v>
      </c>
      <c r="DU209" s="376" t="s">
        <v>1250</v>
      </c>
      <c r="DV209" s="372">
        <v>4376535534</v>
      </c>
      <c r="DW209" s="372">
        <v>3893553624</v>
      </c>
      <c r="DX209" s="372">
        <v>4738979791</v>
      </c>
      <c r="DY209" s="372">
        <v>3542938237</v>
      </c>
      <c r="DZ209" s="372">
        <v>2792012504</v>
      </c>
      <c r="EA209" s="372">
        <v>3466934264</v>
      </c>
      <c r="EB209" s="372">
        <v>3834329968</v>
      </c>
      <c r="EC209" s="372">
        <v>3917825578</v>
      </c>
      <c r="ED209" s="372">
        <v>2872399811</v>
      </c>
      <c r="EE209" s="372">
        <v>2537901072</v>
      </c>
      <c r="EF209" s="372">
        <v>3754717158</v>
      </c>
      <c r="EG209" s="372">
        <v>2735111782</v>
      </c>
      <c r="EH209" s="372">
        <v>2990093572</v>
      </c>
      <c r="EI209" s="372">
        <f t="shared" si="21"/>
        <v>1873626934</v>
      </c>
      <c r="EJ209" s="379">
        <v>45</v>
      </c>
      <c r="EK209" s="379">
        <v>48</v>
      </c>
      <c r="EL209" s="379">
        <v>45</v>
      </c>
      <c r="EM209" s="379">
        <v>44</v>
      </c>
      <c r="EN209" s="379">
        <v>48</v>
      </c>
      <c r="EO209" s="379">
        <v>44</v>
      </c>
      <c r="EP209" s="379">
        <v>46</v>
      </c>
      <c r="EQ209" s="379">
        <v>47</v>
      </c>
      <c r="ER209" s="379">
        <v>52</v>
      </c>
      <c r="ES209" s="379">
        <v>54</v>
      </c>
      <c r="ET209" s="379">
        <v>54</v>
      </c>
      <c r="EU209" s="379">
        <v>60</v>
      </c>
      <c r="EV209" s="379">
        <v>60</v>
      </c>
      <c r="EW209" s="379">
        <f t="shared" si="27"/>
        <v>69</v>
      </c>
    </row>
    <row r="210" spans="1:153" x14ac:dyDescent="0.3">
      <c r="A210" s="371" t="s">
        <v>2153</v>
      </c>
      <c r="B210" s="371" t="s">
        <v>158</v>
      </c>
      <c r="C210" s="371" t="s">
        <v>2154</v>
      </c>
      <c r="E210" s="376" t="str">
        <f t="shared" si="22"/>
        <v>النمسا Austria</v>
      </c>
      <c r="F210" s="372">
        <v>17538661</v>
      </c>
      <c r="G210" s="372">
        <v>16646967</v>
      </c>
      <c r="H210" s="372">
        <v>60081759</v>
      </c>
      <c r="I210" s="372">
        <v>39939165</v>
      </c>
      <c r="J210" s="372">
        <v>49438262</v>
      </c>
      <c r="K210" s="372">
        <v>38344734</v>
      </c>
      <c r="L210" s="372">
        <v>23264840</v>
      </c>
      <c r="M210" s="372">
        <v>29502741</v>
      </c>
      <c r="N210" s="372">
        <v>26642967</v>
      </c>
      <c r="O210" s="372">
        <v>26629164</v>
      </c>
      <c r="P210" s="372">
        <v>22220110</v>
      </c>
      <c r="Q210" s="372">
        <v>8678977</v>
      </c>
      <c r="R210" s="372">
        <v>1179184564</v>
      </c>
      <c r="S210" s="372">
        <v>1352377808</v>
      </c>
      <c r="T210" s="379">
        <v>103</v>
      </c>
      <c r="U210" s="379">
        <v>114</v>
      </c>
      <c r="V210" s="379">
        <v>94</v>
      </c>
      <c r="W210" s="379">
        <v>95</v>
      </c>
      <c r="X210" s="379">
        <v>90</v>
      </c>
      <c r="Y210" s="379">
        <v>101</v>
      </c>
      <c r="Z210" s="379">
        <v>109</v>
      </c>
      <c r="AA210" s="379">
        <v>97</v>
      </c>
      <c r="AB210" s="379">
        <v>101</v>
      </c>
      <c r="AC210" s="379">
        <v>115</v>
      </c>
      <c r="AD210" s="379">
        <v>117</v>
      </c>
      <c r="AE210" s="379">
        <v>138</v>
      </c>
      <c r="AF210" s="379">
        <v>52</v>
      </c>
      <c r="AG210" s="379">
        <f t="shared" si="23"/>
        <v>54</v>
      </c>
      <c r="AH210" s="379"/>
      <c r="AI210" s="376" t="s">
        <v>1299</v>
      </c>
      <c r="AJ210">
        <v>10197939</v>
      </c>
      <c r="AK210">
        <v>9322075</v>
      </c>
      <c r="AL210">
        <v>46070379</v>
      </c>
      <c r="AM210">
        <v>15521369</v>
      </c>
      <c r="AN210">
        <v>10263697</v>
      </c>
      <c r="AO210">
        <v>33265817</v>
      </c>
      <c r="AP210">
        <v>14047643</v>
      </c>
      <c r="AQ210">
        <v>15809810</v>
      </c>
      <c r="AR210">
        <v>11129060</v>
      </c>
      <c r="AS210">
        <v>9204601</v>
      </c>
      <c r="AT210">
        <v>7836595</v>
      </c>
      <c r="AU210">
        <v>3016115</v>
      </c>
      <c r="AV210">
        <v>1161333742</v>
      </c>
      <c r="AW210">
        <v>1340139814</v>
      </c>
      <c r="AX210" s="379">
        <v>109</v>
      </c>
      <c r="AY210" s="379">
        <v>114</v>
      </c>
      <c r="AZ210" s="379">
        <v>92</v>
      </c>
      <c r="BA210" s="379">
        <v>110</v>
      </c>
      <c r="BB210" s="379">
        <v>112</v>
      </c>
      <c r="BC210" s="379">
        <v>100</v>
      </c>
      <c r="BD210" s="379">
        <v>117</v>
      </c>
      <c r="BE210" s="379">
        <v>109</v>
      </c>
      <c r="BF210" s="379">
        <v>116</v>
      </c>
      <c r="BG210" s="379">
        <v>128</v>
      </c>
      <c r="BH210" s="379">
        <v>129</v>
      </c>
      <c r="BI210" s="379">
        <v>147</v>
      </c>
      <c r="BJ210" s="379">
        <v>51</v>
      </c>
      <c r="BK210" s="379">
        <f t="shared" si="24"/>
        <v>54</v>
      </c>
      <c r="BL210" s="379"/>
      <c r="BM210" s="376" t="s">
        <v>1299</v>
      </c>
      <c r="BN210">
        <v>7340722</v>
      </c>
      <c r="BO210">
        <v>7324892</v>
      </c>
      <c r="BP210">
        <v>14011380</v>
      </c>
      <c r="BQ210">
        <v>24417796</v>
      </c>
      <c r="BR210">
        <v>39174565</v>
      </c>
      <c r="BS210">
        <v>5078917</v>
      </c>
      <c r="BT210">
        <v>9217197</v>
      </c>
      <c r="BU210">
        <v>13692931</v>
      </c>
      <c r="BV210">
        <v>15513907</v>
      </c>
      <c r="BW210">
        <v>17424563</v>
      </c>
      <c r="BX210">
        <v>14383515</v>
      </c>
      <c r="BY210">
        <v>5662862</v>
      </c>
      <c r="BZ210">
        <v>17850822</v>
      </c>
      <c r="CA210">
        <v>12237994</v>
      </c>
      <c r="CB210" s="379">
        <v>67</v>
      </c>
      <c r="CC210" s="379">
        <v>73</v>
      </c>
      <c r="CD210" s="379">
        <v>63</v>
      </c>
      <c r="CE210" s="379">
        <v>54</v>
      </c>
      <c r="CF210" s="379">
        <v>39</v>
      </c>
      <c r="CG210" s="379">
        <v>78</v>
      </c>
      <c r="CH210" s="379">
        <v>65</v>
      </c>
      <c r="CI210" s="379">
        <v>59</v>
      </c>
      <c r="CJ210" s="379">
        <v>55</v>
      </c>
      <c r="CK210" s="379">
        <v>56</v>
      </c>
      <c r="CL210" s="379">
        <v>61</v>
      </c>
      <c r="CM210" s="379">
        <v>79</v>
      </c>
      <c r="CN210" s="379">
        <v>60</v>
      </c>
      <c r="CO210" s="379">
        <f t="shared" si="25"/>
        <v>75</v>
      </c>
      <c r="CQ210" s="376" t="s">
        <v>1299</v>
      </c>
      <c r="CR210" s="372">
        <v>4688971214</v>
      </c>
      <c r="CS210" s="372">
        <v>5301874058</v>
      </c>
      <c r="CT210" s="372">
        <v>6054683392</v>
      </c>
      <c r="CU210" s="372">
        <v>6249099432</v>
      </c>
      <c r="CV210" s="372">
        <v>3880509914</v>
      </c>
      <c r="CW210" s="372">
        <v>2708062128</v>
      </c>
      <c r="CX210" s="372">
        <v>2347052420</v>
      </c>
      <c r="CY210" s="372">
        <v>3344519039</v>
      </c>
      <c r="CZ210" s="372">
        <v>3237833568</v>
      </c>
      <c r="DA210" s="372">
        <v>2332305803</v>
      </c>
      <c r="DB210" s="372">
        <v>2987915292</v>
      </c>
      <c r="DC210" s="372">
        <v>2886628271</v>
      </c>
      <c r="DD210" s="372">
        <v>4089328877</v>
      </c>
      <c r="DE210" s="372">
        <v>4559264378</v>
      </c>
      <c r="DF210" s="379">
        <v>30</v>
      </c>
      <c r="DG210" s="379">
        <v>31</v>
      </c>
      <c r="DH210" s="379">
        <v>26</v>
      </c>
      <c r="DI210" s="379">
        <v>25</v>
      </c>
      <c r="DJ210" s="379">
        <v>30</v>
      </c>
      <c r="DK210" s="379">
        <v>36</v>
      </c>
      <c r="DL210" s="379">
        <v>40</v>
      </c>
      <c r="DM210" s="379">
        <v>36</v>
      </c>
      <c r="DN210" s="379">
        <v>34</v>
      </c>
      <c r="DO210" s="379">
        <v>38</v>
      </c>
      <c r="DP210" s="379">
        <v>40</v>
      </c>
      <c r="DQ210" s="379">
        <v>42</v>
      </c>
      <c r="DR210" s="379">
        <v>36</v>
      </c>
      <c r="DS210" s="379">
        <f t="shared" si="26"/>
        <v>34</v>
      </c>
      <c r="DU210" s="376" t="s">
        <v>1299</v>
      </c>
      <c r="DV210" s="372">
        <v>4706509875</v>
      </c>
      <c r="DW210" s="372">
        <v>5318521025</v>
      </c>
      <c r="DX210" s="372">
        <v>6114765151</v>
      </c>
      <c r="DY210" s="372">
        <v>6289038597</v>
      </c>
      <c r="DZ210" s="372">
        <v>3929948176</v>
      </c>
      <c r="EA210" s="372">
        <v>2746406862</v>
      </c>
      <c r="EB210" s="372">
        <v>2370317260</v>
      </c>
      <c r="EC210" s="372">
        <v>3374021780</v>
      </c>
      <c r="ED210" s="372">
        <v>3264476535</v>
      </c>
      <c r="EE210" s="372">
        <v>2358934967</v>
      </c>
      <c r="EF210" s="372">
        <v>3010135402</v>
      </c>
      <c r="EG210" s="372">
        <v>2895307248</v>
      </c>
      <c r="EH210" s="372">
        <v>5268513441</v>
      </c>
      <c r="EI210" s="372">
        <f t="shared" si="21"/>
        <v>5911642186</v>
      </c>
      <c r="EJ210" s="379">
        <v>42</v>
      </c>
      <c r="EK210" s="379">
        <v>41</v>
      </c>
      <c r="EL210" s="379">
        <v>39</v>
      </c>
      <c r="EM210" s="379">
        <v>34</v>
      </c>
      <c r="EN210" s="379">
        <v>40</v>
      </c>
      <c r="EO210" s="379">
        <v>51</v>
      </c>
      <c r="EP210" s="379">
        <v>56</v>
      </c>
      <c r="EQ210" s="379">
        <v>50</v>
      </c>
      <c r="ER210" s="379">
        <v>48</v>
      </c>
      <c r="ES210" s="379">
        <v>57</v>
      </c>
      <c r="ET210" s="379">
        <v>58</v>
      </c>
      <c r="EU210" s="379">
        <v>58</v>
      </c>
      <c r="EV210" s="379">
        <v>49</v>
      </c>
      <c r="EW210" s="379">
        <f t="shared" si="27"/>
        <v>49</v>
      </c>
    </row>
    <row r="211" spans="1:153" x14ac:dyDescent="0.3">
      <c r="A211" s="371" t="s">
        <v>2155</v>
      </c>
      <c r="B211" s="371" t="s">
        <v>197</v>
      </c>
      <c r="C211" s="371" t="s">
        <v>2156</v>
      </c>
      <c r="E211" s="376" t="str">
        <f t="shared" si="22"/>
        <v>ألمانيا Germany</v>
      </c>
      <c r="F211" s="372">
        <v>1377558604</v>
      </c>
      <c r="G211" s="372">
        <v>1570407291</v>
      </c>
      <c r="H211" s="372">
        <v>1025671824</v>
      </c>
      <c r="I211" s="372">
        <v>1311439655</v>
      </c>
      <c r="J211" s="372">
        <v>1317634484</v>
      </c>
      <c r="K211" s="372">
        <v>1461166433</v>
      </c>
      <c r="L211" s="372">
        <v>2495996180</v>
      </c>
      <c r="M211" s="372">
        <v>3276630807</v>
      </c>
      <c r="N211" s="372">
        <v>1680508865</v>
      </c>
      <c r="O211" s="372">
        <v>2015044069</v>
      </c>
      <c r="P211" s="372">
        <v>7753663508</v>
      </c>
      <c r="Q211" s="372">
        <v>2903882427</v>
      </c>
      <c r="R211" s="372">
        <v>1966765147</v>
      </c>
      <c r="S211" s="372">
        <v>3125744976</v>
      </c>
      <c r="T211" s="379">
        <v>50</v>
      </c>
      <c r="U211" s="379">
        <v>44</v>
      </c>
      <c r="V211" s="379">
        <v>47</v>
      </c>
      <c r="W211" s="379">
        <v>48</v>
      </c>
      <c r="X211" s="379">
        <v>44</v>
      </c>
      <c r="Y211" s="379">
        <v>47</v>
      </c>
      <c r="Z211" s="379">
        <v>41</v>
      </c>
      <c r="AA211" s="379">
        <v>36</v>
      </c>
      <c r="AB211" s="379">
        <v>44</v>
      </c>
      <c r="AC211" s="379">
        <v>47</v>
      </c>
      <c r="AD211" s="379">
        <v>32</v>
      </c>
      <c r="AE211" s="379">
        <v>47</v>
      </c>
      <c r="AF211" s="379">
        <v>47</v>
      </c>
      <c r="AG211" s="379">
        <f t="shared" si="23"/>
        <v>47</v>
      </c>
      <c r="AH211" s="379"/>
      <c r="AI211" s="376" t="s">
        <v>1328</v>
      </c>
      <c r="AJ211">
        <v>448582697</v>
      </c>
      <c r="AK211">
        <v>862930773</v>
      </c>
      <c r="AL211">
        <v>471823062</v>
      </c>
      <c r="AM211">
        <v>691877740</v>
      </c>
      <c r="AN211">
        <v>645175630</v>
      </c>
      <c r="AO211">
        <v>810027417</v>
      </c>
      <c r="AP211">
        <v>1663062234</v>
      </c>
      <c r="AQ211">
        <v>1740920883</v>
      </c>
      <c r="AR211">
        <v>782048629</v>
      </c>
      <c r="AS211">
        <v>804268817</v>
      </c>
      <c r="AT211">
        <v>4252093737</v>
      </c>
      <c r="AU211">
        <v>1566415150</v>
      </c>
      <c r="AV211">
        <v>814069091</v>
      </c>
      <c r="AW211">
        <v>1571478906</v>
      </c>
      <c r="AX211" s="379">
        <v>57</v>
      </c>
      <c r="AY211" s="379">
        <v>48</v>
      </c>
      <c r="AZ211" s="379">
        <v>53</v>
      </c>
      <c r="BA211" s="379">
        <v>51</v>
      </c>
      <c r="BB211" s="379">
        <v>53</v>
      </c>
      <c r="BC211" s="379">
        <v>51</v>
      </c>
      <c r="BD211" s="379">
        <v>45</v>
      </c>
      <c r="BE211" s="379">
        <v>43</v>
      </c>
      <c r="BF211" s="379">
        <v>48</v>
      </c>
      <c r="BG211" s="379">
        <v>51</v>
      </c>
      <c r="BH211" s="379">
        <v>40</v>
      </c>
      <c r="BI211" s="379">
        <v>50</v>
      </c>
      <c r="BJ211" s="379">
        <v>55</v>
      </c>
      <c r="BK211" s="379">
        <f t="shared" si="24"/>
        <v>52</v>
      </c>
      <c r="BL211" s="379"/>
      <c r="BM211" s="376" t="s">
        <v>1328</v>
      </c>
      <c r="BN211">
        <v>928975907</v>
      </c>
      <c r="BO211">
        <v>707476518</v>
      </c>
      <c r="BP211">
        <v>553848762</v>
      </c>
      <c r="BQ211">
        <v>619561915</v>
      </c>
      <c r="BR211">
        <v>672458854</v>
      </c>
      <c r="BS211">
        <v>651139016</v>
      </c>
      <c r="BT211">
        <v>832933946</v>
      </c>
      <c r="BU211">
        <v>1535709924</v>
      </c>
      <c r="BV211">
        <v>898460236</v>
      </c>
      <c r="BW211">
        <v>1210775252</v>
      </c>
      <c r="BX211">
        <v>3501569771</v>
      </c>
      <c r="BY211">
        <v>1337467277</v>
      </c>
      <c r="BZ211">
        <v>1152696056</v>
      </c>
      <c r="CA211">
        <v>1554266070</v>
      </c>
      <c r="CB211" s="379">
        <v>9</v>
      </c>
      <c r="CC211" s="379">
        <v>11</v>
      </c>
      <c r="CD211" s="379">
        <v>12</v>
      </c>
      <c r="CE211" s="379">
        <v>11</v>
      </c>
      <c r="CF211" s="379">
        <v>10</v>
      </c>
      <c r="CG211" s="379">
        <v>11</v>
      </c>
      <c r="CH211" s="379">
        <v>10</v>
      </c>
      <c r="CI211" s="379">
        <v>5</v>
      </c>
      <c r="CJ211" s="379">
        <v>7</v>
      </c>
      <c r="CK211" s="379">
        <v>8</v>
      </c>
      <c r="CL211" s="379">
        <v>3</v>
      </c>
      <c r="CM211" s="379">
        <v>8</v>
      </c>
      <c r="CN211" s="379">
        <v>10</v>
      </c>
      <c r="CO211" s="379">
        <f t="shared" si="25"/>
        <v>13</v>
      </c>
      <c r="CQ211" s="376" t="s">
        <v>1328</v>
      </c>
      <c r="CR211" s="372">
        <v>41367327076</v>
      </c>
      <c r="CS211" s="372">
        <v>44811962317</v>
      </c>
      <c r="CT211" s="372">
        <v>47092831060</v>
      </c>
      <c r="CU211" s="372">
        <v>46115773026</v>
      </c>
      <c r="CV211" s="372">
        <v>34330966718</v>
      </c>
      <c r="CW211" s="372">
        <v>29496947826</v>
      </c>
      <c r="CX211" s="372">
        <v>28306352676</v>
      </c>
      <c r="CY211" s="372">
        <v>27649272687</v>
      </c>
      <c r="CZ211" s="372">
        <v>26869223449</v>
      </c>
      <c r="DA211" s="372">
        <v>28092771536</v>
      </c>
      <c r="DB211" s="372">
        <v>30000405161</v>
      </c>
      <c r="DC211" s="372">
        <v>34218595360</v>
      </c>
      <c r="DD211" s="372">
        <v>37597531091</v>
      </c>
      <c r="DE211" s="372">
        <v>42015672824</v>
      </c>
      <c r="DF211" s="379">
        <v>3</v>
      </c>
      <c r="DG211" s="379">
        <v>3</v>
      </c>
      <c r="DH211" s="379">
        <v>3</v>
      </c>
      <c r="DI211" s="379">
        <v>3</v>
      </c>
      <c r="DJ211" s="379">
        <v>3</v>
      </c>
      <c r="DK211" s="379">
        <v>4</v>
      </c>
      <c r="DL211" s="379">
        <v>4</v>
      </c>
      <c r="DM211" s="379">
        <v>4</v>
      </c>
      <c r="DN211" s="379">
        <v>4</v>
      </c>
      <c r="DO211" s="379">
        <v>5</v>
      </c>
      <c r="DP211" s="379">
        <v>5</v>
      </c>
      <c r="DQ211" s="379">
        <v>5</v>
      </c>
      <c r="DR211" s="379">
        <v>5</v>
      </c>
      <c r="DS211" s="379">
        <f t="shared" si="26"/>
        <v>5</v>
      </c>
      <c r="DU211" s="376" t="s">
        <v>1328</v>
      </c>
      <c r="DV211" s="372">
        <v>42744885680</v>
      </c>
      <c r="DW211" s="372">
        <v>46382369608</v>
      </c>
      <c r="DX211" s="372">
        <v>48118502884</v>
      </c>
      <c r="DY211" s="372">
        <v>47427212681</v>
      </c>
      <c r="DZ211" s="372">
        <v>35648601202</v>
      </c>
      <c r="EA211" s="372">
        <v>30958114259</v>
      </c>
      <c r="EB211" s="372">
        <v>30802348856</v>
      </c>
      <c r="EC211" s="372">
        <v>30925903494</v>
      </c>
      <c r="ED211" s="372">
        <v>28549732314</v>
      </c>
      <c r="EE211" s="372">
        <v>30107815605</v>
      </c>
      <c r="EF211" s="372">
        <v>37754068669</v>
      </c>
      <c r="EG211" s="372">
        <v>37122477787</v>
      </c>
      <c r="EH211" s="372">
        <v>39564296238</v>
      </c>
      <c r="EI211" s="372">
        <f t="shared" si="21"/>
        <v>45141417800</v>
      </c>
      <c r="EJ211" s="379">
        <v>12</v>
      </c>
      <c r="EK211" s="379">
        <v>11</v>
      </c>
      <c r="EL211" s="379">
        <v>10</v>
      </c>
      <c r="EM211" s="379">
        <v>7</v>
      </c>
      <c r="EN211" s="379">
        <v>8</v>
      </c>
      <c r="EO211" s="379">
        <v>9</v>
      </c>
      <c r="EP211" s="379">
        <v>14</v>
      </c>
      <c r="EQ211" s="379">
        <v>13</v>
      </c>
      <c r="ER211" s="379">
        <v>8</v>
      </c>
      <c r="ES211" s="379">
        <v>12</v>
      </c>
      <c r="ET211" s="379">
        <v>15</v>
      </c>
      <c r="EU211" s="379">
        <v>11</v>
      </c>
      <c r="EV211" s="379">
        <v>12</v>
      </c>
      <c r="EW211" s="379">
        <f t="shared" si="27"/>
        <v>9</v>
      </c>
    </row>
    <row r="212" spans="1:153" x14ac:dyDescent="0.3">
      <c r="A212" s="371" t="s">
        <v>2157</v>
      </c>
      <c r="B212" s="371" t="s">
        <v>35</v>
      </c>
      <c r="C212" s="371" t="s">
        <v>2158</v>
      </c>
      <c r="E212" s="376" t="str">
        <f t="shared" si="22"/>
        <v>هولندا Netherlands</v>
      </c>
      <c r="F212" s="372">
        <v>33297933178</v>
      </c>
      <c r="G212" s="372">
        <v>23113451306</v>
      </c>
      <c r="H212" s="372">
        <v>24000195386</v>
      </c>
      <c r="I212" s="372">
        <v>13006960922</v>
      </c>
      <c r="J212" s="372">
        <v>13594865272</v>
      </c>
      <c r="K212" s="372">
        <v>20228145032</v>
      </c>
      <c r="L212" s="372">
        <v>35503727797</v>
      </c>
      <c r="M212" s="372">
        <v>27478591979</v>
      </c>
      <c r="N212" s="372">
        <v>17182660137</v>
      </c>
      <c r="O212" s="372">
        <v>16204077181</v>
      </c>
      <c r="P212" s="372">
        <v>24469139796</v>
      </c>
      <c r="Q212" s="372">
        <v>16247555534</v>
      </c>
      <c r="R212" s="372">
        <v>16310533121</v>
      </c>
      <c r="S212" s="372">
        <v>8468527184</v>
      </c>
      <c r="T212" s="379">
        <v>11</v>
      </c>
      <c r="U212" s="379">
        <v>15</v>
      </c>
      <c r="V212" s="379">
        <v>14</v>
      </c>
      <c r="W212" s="379">
        <v>15</v>
      </c>
      <c r="X212" s="379">
        <v>13</v>
      </c>
      <c r="Y212" s="379">
        <v>10</v>
      </c>
      <c r="Z212" s="379">
        <v>8</v>
      </c>
      <c r="AA212" s="379">
        <v>8</v>
      </c>
      <c r="AB212" s="379">
        <v>10</v>
      </c>
      <c r="AC212" s="379">
        <v>14</v>
      </c>
      <c r="AD212" s="379">
        <v>16</v>
      </c>
      <c r="AE212" s="379">
        <v>18</v>
      </c>
      <c r="AF212" s="379">
        <v>16</v>
      </c>
      <c r="AG212" s="379">
        <f t="shared" si="23"/>
        <v>27</v>
      </c>
      <c r="AH212" s="379"/>
      <c r="AI212" s="376" t="s">
        <v>1469</v>
      </c>
      <c r="AJ212">
        <v>33196428241</v>
      </c>
      <c r="AK212">
        <v>22945864295</v>
      </c>
      <c r="AL212">
        <v>23765918168</v>
      </c>
      <c r="AM212">
        <v>12748026842</v>
      </c>
      <c r="AN212">
        <v>13333659374</v>
      </c>
      <c r="AO212">
        <v>19928793044</v>
      </c>
      <c r="AP212">
        <v>35198087640</v>
      </c>
      <c r="AQ212">
        <v>26979425302</v>
      </c>
      <c r="AR212">
        <v>16907404703</v>
      </c>
      <c r="AS212">
        <v>15852053954</v>
      </c>
      <c r="AT212">
        <v>24221804378</v>
      </c>
      <c r="AU212">
        <v>15684191128</v>
      </c>
      <c r="AV212">
        <v>15570078582</v>
      </c>
      <c r="AW212">
        <v>7738311435</v>
      </c>
      <c r="AX212" s="379">
        <v>10</v>
      </c>
      <c r="AY212" s="379">
        <v>15</v>
      </c>
      <c r="AZ212" s="379">
        <v>14</v>
      </c>
      <c r="BA212" s="379">
        <v>15</v>
      </c>
      <c r="BB212" s="379">
        <v>12</v>
      </c>
      <c r="BC212" s="379">
        <v>9</v>
      </c>
      <c r="BD212" s="379">
        <v>8</v>
      </c>
      <c r="BE212" s="379">
        <v>8</v>
      </c>
      <c r="BF212" s="379">
        <v>9</v>
      </c>
      <c r="BG212" s="379">
        <v>14</v>
      </c>
      <c r="BH212" s="379">
        <v>16</v>
      </c>
      <c r="BI212" s="379">
        <v>18</v>
      </c>
      <c r="BJ212" s="379">
        <v>16</v>
      </c>
      <c r="BK212" s="379">
        <f t="shared" si="24"/>
        <v>26</v>
      </c>
      <c r="BL212" s="379"/>
      <c r="BM212" s="376" t="s">
        <v>1469</v>
      </c>
      <c r="BN212">
        <v>101504937</v>
      </c>
      <c r="BO212">
        <v>167587011</v>
      </c>
      <c r="BP212">
        <v>234277218</v>
      </c>
      <c r="BQ212">
        <v>258934080</v>
      </c>
      <c r="BR212">
        <v>261205898</v>
      </c>
      <c r="BS212">
        <v>299351988</v>
      </c>
      <c r="BT212">
        <v>305640157</v>
      </c>
      <c r="BU212">
        <v>499166677</v>
      </c>
      <c r="BV212">
        <v>275255434</v>
      </c>
      <c r="BW212">
        <v>352023227</v>
      </c>
      <c r="BX212">
        <v>247335418</v>
      </c>
      <c r="BY212">
        <v>563364406</v>
      </c>
      <c r="BZ212">
        <v>740454539</v>
      </c>
      <c r="CA212">
        <v>730215749</v>
      </c>
      <c r="CB212" s="379">
        <v>27</v>
      </c>
      <c r="CC212" s="379">
        <v>23</v>
      </c>
      <c r="CD212" s="379">
        <v>19</v>
      </c>
      <c r="CE212" s="379">
        <v>19</v>
      </c>
      <c r="CF212" s="379">
        <v>19</v>
      </c>
      <c r="CG212" s="379">
        <v>18</v>
      </c>
      <c r="CH212" s="379">
        <v>19</v>
      </c>
      <c r="CI212" s="379">
        <v>18</v>
      </c>
      <c r="CJ212" s="379">
        <v>18</v>
      </c>
      <c r="CK212" s="379">
        <v>20</v>
      </c>
      <c r="CL212" s="379">
        <v>24</v>
      </c>
      <c r="CM212" s="379">
        <v>18</v>
      </c>
      <c r="CN212" s="379">
        <v>19</v>
      </c>
      <c r="CO212" s="379">
        <f t="shared" si="25"/>
        <v>23</v>
      </c>
      <c r="CQ212" s="376" t="s">
        <v>1469</v>
      </c>
      <c r="CR212" s="372">
        <v>6273872253</v>
      </c>
      <c r="CS212" s="372">
        <v>6771460126</v>
      </c>
      <c r="CT212" s="372">
        <v>7088806851</v>
      </c>
      <c r="CU212" s="372">
        <v>6616347151</v>
      </c>
      <c r="CV212" s="372">
        <v>5593917295</v>
      </c>
      <c r="CW212" s="372">
        <v>5771072815</v>
      </c>
      <c r="CX212" s="372">
        <v>6856951127</v>
      </c>
      <c r="CY212" s="372">
        <v>8627254487</v>
      </c>
      <c r="CZ212" s="372">
        <v>6646172408</v>
      </c>
      <c r="DA212" s="372">
        <v>7874672842</v>
      </c>
      <c r="DB212" s="372">
        <v>8589125072</v>
      </c>
      <c r="DC212" s="372">
        <v>10632800698</v>
      </c>
      <c r="DD212" s="372">
        <v>11271500459</v>
      </c>
      <c r="DE212" s="372">
        <v>9708239687</v>
      </c>
      <c r="DF212" s="379">
        <v>22</v>
      </c>
      <c r="DG212" s="379">
        <v>20</v>
      </c>
      <c r="DH212" s="379">
        <v>23</v>
      </c>
      <c r="DI212" s="379">
        <v>22</v>
      </c>
      <c r="DJ212" s="379">
        <v>19</v>
      </c>
      <c r="DK212" s="379">
        <v>19</v>
      </c>
      <c r="DL212" s="379">
        <v>16</v>
      </c>
      <c r="DM212" s="379">
        <v>16</v>
      </c>
      <c r="DN212" s="379">
        <v>19</v>
      </c>
      <c r="DO212" s="379">
        <v>17</v>
      </c>
      <c r="DP212" s="379">
        <v>19</v>
      </c>
      <c r="DQ212" s="379">
        <v>18</v>
      </c>
      <c r="DR212" s="379">
        <v>21</v>
      </c>
      <c r="DS212" s="379">
        <f t="shared" si="26"/>
        <v>22</v>
      </c>
      <c r="DU212" s="376" t="s">
        <v>1469</v>
      </c>
      <c r="DV212" s="372">
        <v>39571805431</v>
      </c>
      <c r="DW212" s="372">
        <v>29884911432</v>
      </c>
      <c r="DX212" s="372">
        <v>31089002237</v>
      </c>
      <c r="DY212" s="372">
        <v>19623308073</v>
      </c>
      <c r="DZ212" s="372">
        <v>19188782567</v>
      </c>
      <c r="EA212" s="372">
        <v>25999217847</v>
      </c>
      <c r="EB212" s="372">
        <v>42360678924</v>
      </c>
      <c r="EC212" s="372">
        <v>36105846466</v>
      </c>
      <c r="ED212" s="372">
        <v>23828832545</v>
      </c>
      <c r="EE212" s="372">
        <v>24078750023</v>
      </c>
      <c r="EF212" s="372">
        <v>33058264868</v>
      </c>
      <c r="EG212" s="372">
        <v>26880356232</v>
      </c>
      <c r="EH212" s="372">
        <v>27582033580</v>
      </c>
      <c r="EI212" s="372">
        <f t="shared" si="21"/>
        <v>18176766871</v>
      </c>
      <c r="EJ212" s="379">
        <v>14</v>
      </c>
      <c r="EK212" s="379">
        <v>16</v>
      </c>
      <c r="EL212" s="379">
        <v>15</v>
      </c>
      <c r="EM212" s="379">
        <v>19</v>
      </c>
      <c r="EN212" s="379">
        <v>18</v>
      </c>
      <c r="EO212" s="379">
        <v>14</v>
      </c>
      <c r="EP212" s="379">
        <v>8</v>
      </c>
      <c r="EQ212" s="379">
        <v>9</v>
      </c>
      <c r="ER212" s="379">
        <v>12</v>
      </c>
      <c r="ES212" s="379">
        <v>16</v>
      </c>
      <c r="ET212" s="379">
        <v>18</v>
      </c>
      <c r="EU212" s="379">
        <v>19</v>
      </c>
      <c r="EV212" s="379">
        <v>21</v>
      </c>
      <c r="EW212" s="379">
        <f t="shared" si="27"/>
        <v>27</v>
      </c>
    </row>
    <row r="213" spans="1:153" x14ac:dyDescent="0.3">
      <c r="A213" s="371" t="s">
        <v>2159</v>
      </c>
      <c r="B213" s="371" t="s">
        <v>33</v>
      </c>
      <c r="C213" s="371" t="s">
        <v>2160</v>
      </c>
      <c r="E213" s="376" t="str">
        <f t="shared" si="22"/>
        <v>بلجيكا Belgium</v>
      </c>
      <c r="F213" s="372">
        <v>19793313931</v>
      </c>
      <c r="G213" s="372">
        <v>20340117361</v>
      </c>
      <c r="H213" s="372">
        <v>24042184314</v>
      </c>
      <c r="I213" s="372">
        <v>14498635339</v>
      </c>
      <c r="J213" s="372">
        <v>16093353417</v>
      </c>
      <c r="K213" s="372">
        <v>16135577992</v>
      </c>
      <c r="L213" s="372">
        <v>29289310010</v>
      </c>
      <c r="M213" s="372">
        <v>21333487053</v>
      </c>
      <c r="N213" s="372">
        <v>11955487904</v>
      </c>
      <c r="O213" s="372">
        <v>18370519594</v>
      </c>
      <c r="P213" s="372">
        <v>25949107313</v>
      </c>
      <c r="Q213" s="372">
        <v>13511240013</v>
      </c>
      <c r="R213" s="372">
        <v>10208859610</v>
      </c>
      <c r="S213" s="372">
        <v>8468189360</v>
      </c>
      <c r="T213" s="379">
        <v>16</v>
      </c>
      <c r="U213" s="379">
        <v>17</v>
      </c>
      <c r="V213" s="379">
        <v>13</v>
      </c>
      <c r="W213" s="379">
        <v>12</v>
      </c>
      <c r="X213" s="379">
        <v>10</v>
      </c>
      <c r="Y213" s="379">
        <v>13</v>
      </c>
      <c r="Z213" s="379">
        <v>9</v>
      </c>
      <c r="AA213" s="379">
        <v>12</v>
      </c>
      <c r="AB213" s="379">
        <v>13</v>
      </c>
      <c r="AC213" s="379">
        <v>12</v>
      </c>
      <c r="AD213" s="379">
        <v>15</v>
      </c>
      <c r="AE213" s="379">
        <v>22</v>
      </c>
      <c r="AF213" s="379">
        <v>25</v>
      </c>
      <c r="AG213" s="379">
        <f t="shared" si="23"/>
        <v>28</v>
      </c>
      <c r="AH213" s="379"/>
      <c r="AI213" s="376" t="s">
        <v>1341</v>
      </c>
      <c r="AJ213">
        <v>19694660147</v>
      </c>
      <c r="AK213">
        <v>20248041332</v>
      </c>
      <c r="AL213">
        <v>23935516836</v>
      </c>
      <c r="AM213">
        <v>14377332240</v>
      </c>
      <c r="AN213">
        <v>15936064197</v>
      </c>
      <c r="AO213">
        <v>15928812499</v>
      </c>
      <c r="AP213">
        <v>29101539652</v>
      </c>
      <c r="AQ213">
        <v>21116887935</v>
      </c>
      <c r="AR213">
        <v>11850044357</v>
      </c>
      <c r="AS213">
        <v>18168178968</v>
      </c>
      <c r="AT213">
        <v>25568498493</v>
      </c>
      <c r="AU213">
        <v>13031833138</v>
      </c>
      <c r="AV213">
        <v>9281354637</v>
      </c>
      <c r="AW213">
        <v>6858027954</v>
      </c>
      <c r="AX213" s="379">
        <v>17</v>
      </c>
      <c r="AY213" s="379">
        <v>17</v>
      </c>
      <c r="AZ213" s="379">
        <v>13</v>
      </c>
      <c r="BA213" s="379">
        <v>11</v>
      </c>
      <c r="BB213" s="379">
        <v>9</v>
      </c>
      <c r="BC213" s="379">
        <v>13</v>
      </c>
      <c r="BD213" s="379">
        <v>9</v>
      </c>
      <c r="BE213" s="379">
        <v>12</v>
      </c>
      <c r="BF213" s="379">
        <v>13</v>
      </c>
      <c r="BG213" s="379">
        <v>12</v>
      </c>
      <c r="BH213" s="379">
        <v>15</v>
      </c>
      <c r="BI213" s="379">
        <v>22</v>
      </c>
      <c r="BJ213" s="379">
        <v>25</v>
      </c>
      <c r="BK213" s="379">
        <f t="shared" si="24"/>
        <v>27</v>
      </c>
      <c r="BL213" s="379"/>
      <c r="BM213" s="376" t="s">
        <v>1341</v>
      </c>
      <c r="BN213">
        <v>98653784</v>
      </c>
      <c r="BO213">
        <v>92076029</v>
      </c>
      <c r="BP213">
        <v>106667478</v>
      </c>
      <c r="BQ213">
        <v>121303099</v>
      </c>
      <c r="BR213">
        <v>157289220</v>
      </c>
      <c r="BS213">
        <v>206765493</v>
      </c>
      <c r="BT213">
        <v>187770358</v>
      </c>
      <c r="BU213">
        <v>216599118</v>
      </c>
      <c r="BV213">
        <v>105443547</v>
      </c>
      <c r="BW213">
        <v>202340626</v>
      </c>
      <c r="BX213">
        <v>380608820</v>
      </c>
      <c r="BY213">
        <v>479406875</v>
      </c>
      <c r="BZ213">
        <v>927504973</v>
      </c>
      <c r="CA213">
        <v>1610161406</v>
      </c>
      <c r="CB213" s="379">
        <v>28</v>
      </c>
      <c r="CC213" s="379">
        <v>28</v>
      </c>
      <c r="CD213" s="379">
        <v>30</v>
      </c>
      <c r="CE213" s="379">
        <v>29</v>
      </c>
      <c r="CF213" s="379">
        <v>25</v>
      </c>
      <c r="CG213" s="379">
        <v>24</v>
      </c>
      <c r="CH213" s="379">
        <v>25</v>
      </c>
      <c r="CI213" s="379">
        <v>26</v>
      </c>
      <c r="CJ213" s="379">
        <v>29</v>
      </c>
      <c r="CK213" s="379">
        <v>26</v>
      </c>
      <c r="CL213" s="379">
        <v>20</v>
      </c>
      <c r="CM213" s="379">
        <v>22</v>
      </c>
      <c r="CN213" s="379">
        <v>14</v>
      </c>
      <c r="CO213" s="379">
        <f t="shared" si="25"/>
        <v>12</v>
      </c>
      <c r="CQ213" s="376" t="s">
        <v>1341</v>
      </c>
      <c r="CR213" s="372">
        <v>5540676593</v>
      </c>
      <c r="CS213" s="372">
        <v>5767259536</v>
      </c>
      <c r="CT213" s="372">
        <v>5830054742</v>
      </c>
      <c r="CU213" s="372">
        <v>6413405579</v>
      </c>
      <c r="CV213" s="372">
        <v>5572421802</v>
      </c>
      <c r="CW213" s="372">
        <v>5632772174</v>
      </c>
      <c r="CX213" s="372">
        <v>5442043552</v>
      </c>
      <c r="CY213" s="372">
        <v>5793510287</v>
      </c>
      <c r="CZ213" s="372">
        <v>4971094218</v>
      </c>
      <c r="DA213" s="372">
        <v>7235485547</v>
      </c>
      <c r="DB213" s="372">
        <v>6575316255</v>
      </c>
      <c r="DC213" s="372">
        <v>7821177843</v>
      </c>
      <c r="DD213" s="372">
        <v>6303237294</v>
      </c>
      <c r="DE213" s="372">
        <v>6582721077</v>
      </c>
      <c r="DF213" s="379">
        <v>25</v>
      </c>
      <c r="DG213" s="379">
        <v>30</v>
      </c>
      <c r="DH213" s="379">
        <v>28</v>
      </c>
      <c r="DI213" s="379">
        <v>23</v>
      </c>
      <c r="DJ213" s="379">
        <v>21</v>
      </c>
      <c r="DK213" s="379">
        <v>20</v>
      </c>
      <c r="DL213" s="379">
        <v>22</v>
      </c>
      <c r="DM213" s="379">
        <v>25</v>
      </c>
      <c r="DN213" s="379">
        <v>25</v>
      </c>
      <c r="DO213" s="379">
        <v>20</v>
      </c>
      <c r="DP213" s="379">
        <v>26</v>
      </c>
      <c r="DQ213" s="379">
        <v>24</v>
      </c>
      <c r="DR213" s="379">
        <v>27</v>
      </c>
      <c r="DS213" s="379">
        <f t="shared" si="26"/>
        <v>26</v>
      </c>
      <c r="DU213" s="376" t="s">
        <v>1341</v>
      </c>
      <c r="DV213" s="372">
        <v>25333990524</v>
      </c>
      <c r="DW213" s="372">
        <v>26107376897</v>
      </c>
      <c r="DX213" s="372">
        <v>29872239056</v>
      </c>
      <c r="DY213" s="372">
        <v>20912040918</v>
      </c>
      <c r="DZ213" s="372">
        <v>21665775219</v>
      </c>
      <c r="EA213" s="372">
        <v>21768350166</v>
      </c>
      <c r="EB213" s="372">
        <v>34731353562</v>
      </c>
      <c r="EC213" s="372">
        <v>27126997340</v>
      </c>
      <c r="ED213" s="372">
        <v>16926582122</v>
      </c>
      <c r="EE213" s="372">
        <v>25606005141</v>
      </c>
      <c r="EF213" s="372">
        <v>32524423568</v>
      </c>
      <c r="EG213" s="372">
        <v>21332417856</v>
      </c>
      <c r="EH213" s="372">
        <v>16512096904</v>
      </c>
      <c r="EI213" s="372">
        <f t="shared" si="21"/>
        <v>15050910437</v>
      </c>
      <c r="EJ213" s="379">
        <v>19</v>
      </c>
      <c r="EK213" s="379">
        <v>20</v>
      </c>
      <c r="EL213" s="379">
        <v>17</v>
      </c>
      <c r="EM213" s="379">
        <v>18</v>
      </c>
      <c r="EN213" s="379">
        <v>15</v>
      </c>
      <c r="EO213" s="379">
        <v>17</v>
      </c>
      <c r="EP213" s="379">
        <v>11</v>
      </c>
      <c r="EQ213" s="379">
        <v>16</v>
      </c>
      <c r="ER213" s="379">
        <v>17</v>
      </c>
      <c r="ES213" s="379">
        <v>15</v>
      </c>
      <c r="ET213" s="379">
        <v>19</v>
      </c>
      <c r="EU213" s="379">
        <v>25</v>
      </c>
      <c r="EV213" s="379">
        <v>28</v>
      </c>
      <c r="EW213" s="379">
        <f t="shared" si="27"/>
        <v>29</v>
      </c>
    </row>
    <row r="214" spans="1:153" x14ac:dyDescent="0.3">
      <c r="A214" s="371" t="s">
        <v>2161</v>
      </c>
      <c r="B214" s="371" t="s">
        <v>88</v>
      </c>
      <c r="C214" s="371" t="s">
        <v>2162</v>
      </c>
      <c r="E214" s="376" t="str">
        <f t="shared" si="22"/>
        <v>لوكسمبورج Luxembourg</v>
      </c>
      <c r="F214" s="372">
        <v>3004826</v>
      </c>
      <c r="G214" s="372">
        <v>2780243</v>
      </c>
      <c r="H214" s="372">
        <v>1800814</v>
      </c>
      <c r="I214" s="372">
        <v>2777939</v>
      </c>
      <c r="J214" s="372">
        <v>3149916</v>
      </c>
      <c r="K214" s="372">
        <v>11668276</v>
      </c>
      <c r="L214" s="372">
        <v>17798569</v>
      </c>
      <c r="M214" s="372">
        <v>27627999</v>
      </c>
      <c r="N214" s="372">
        <v>3705907</v>
      </c>
      <c r="O214" s="372">
        <v>4838434</v>
      </c>
      <c r="P214" s="372">
        <v>3345600</v>
      </c>
      <c r="Q214" s="372">
        <v>5669490</v>
      </c>
      <c r="R214" s="372">
        <v>26162344</v>
      </c>
      <c r="S214" s="372">
        <v>17379138</v>
      </c>
      <c r="T214" s="379">
        <v>137</v>
      </c>
      <c r="U214" s="379">
        <v>145</v>
      </c>
      <c r="V214" s="379">
        <v>147</v>
      </c>
      <c r="W214" s="379">
        <v>145</v>
      </c>
      <c r="X214" s="379">
        <v>141</v>
      </c>
      <c r="Y214" s="379">
        <v>121</v>
      </c>
      <c r="Z214" s="379">
        <v>119</v>
      </c>
      <c r="AA214" s="379">
        <v>99</v>
      </c>
      <c r="AB214" s="379">
        <v>136</v>
      </c>
      <c r="AC214" s="379">
        <v>142</v>
      </c>
      <c r="AD214" s="379">
        <v>146</v>
      </c>
      <c r="AE214" s="379">
        <v>142</v>
      </c>
      <c r="AF214" s="379">
        <v>116</v>
      </c>
      <c r="AG214" s="379">
        <f t="shared" si="23"/>
        <v>122</v>
      </c>
      <c r="AH214" s="379"/>
      <c r="AI214" s="376" t="s">
        <v>1622</v>
      </c>
      <c r="AJ214">
        <v>2838306</v>
      </c>
      <c r="AK214">
        <v>2562050</v>
      </c>
      <c r="AL214">
        <v>530854</v>
      </c>
      <c r="AM214">
        <v>1958922</v>
      </c>
      <c r="AN214">
        <v>1054</v>
      </c>
      <c r="AO214">
        <v>2630148</v>
      </c>
      <c r="AP214">
        <v>6198134</v>
      </c>
      <c r="AQ214">
        <v>18207038</v>
      </c>
      <c r="AR214">
        <v>1856420</v>
      </c>
      <c r="AS214">
        <v>3285383</v>
      </c>
      <c r="AT214">
        <v>1774159</v>
      </c>
      <c r="AU214">
        <v>3310530</v>
      </c>
      <c r="AV214">
        <v>10166246</v>
      </c>
      <c r="AW214">
        <v>4601358</v>
      </c>
      <c r="AX214" s="379">
        <v>133</v>
      </c>
      <c r="AY214" s="379">
        <v>143</v>
      </c>
      <c r="AZ214" s="379">
        <v>163</v>
      </c>
      <c r="BA214" s="379">
        <v>145</v>
      </c>
      <c r="BB214" s="379">
        <v>174</v>
      </c>
      <c r="BC214" s="379">
        <v>140</v>
      </c>
      <c r="BD214" s="379">
        <v>133</v>
      </c>
      <c r="BE214" s="379">
        <v>106</v>
      </c>
      <c r="BF214" s="379">
        <v>143</v>
      </c>
      <c r="BG214" s="379">
        <v>146</v>
      </c>
      <c r="BH214" s="379">
        <v>153</v>
      </c>
      <c r="BI214" s="379">
        <v>146</v>
      </c>
      <c r="BJ214" s="379">
        <v>129</v>
      </c>
      <c r="BK214" s="379">
        <f t="shared" si="24"/>
        <v>139</v>
      </c>
      <c r="BL214" s="379"/>
      <c r="BM214" s="376" t="s">
        <v>1622</v>
      </c>
      <c r="BN214">
        <v>166520</v>
      </c>
      <c r="BO214">
        <v>218193</v>
      </c>
      <c r="BP214">
        <v>1269960</v>
      </c>
      <c r="BQ214">
        <v>819017</v>
      </c>
      <c r="BR214">
        <v>3148862</v>
      </c>
      <c r="BS214">
        <v>9038128</v>
      </c>
      <c r="BT214">
        <v>11600435</v>
      </c>
      <c r="BU214">
        <v>9420961</v>
      </c>
      <c r="BV214">
        <v>1849487</v>
      </c>
      <c r="BW214">
        <v>1553051</v>
      </c>
      <c r="BX214">
        <v>1571441</v>
      </c>
      <c r="BY214">
        <v>2358960</v>
      </c>
      <c r="BZ214">
        <v>15996098</v>
      </c>
      <c r="CA214">
        <v>12777780</v>
      </c>
      <c r="CB214" s="379">
        <v>124</v>
      </c>
      <c r="CC214" s="379">
        <v>120</v>
      </c>
      <c r="CD214" s="379">
        <v>101</v>
      </c>
      <c r="CE214" s="379">
        <v>107</v>
      </c>
      <c r="CF214" s="379">
        <v>79</v>
      </c>
      <c r="CG214" s="379">
        <v>68</v>
      </c>
      <c r="CH214" s="379">
        <v>62</v>
      </c>
      <c r="CI214" s="379">
        <v>63</v>
      </c>
      <c r="CJ214" s="379">
        <v>89</v>
      </c>
      <c r="CK214" s="379">
        <v>93</v>
      </c>
      <c r="CL214" s="379">
        <v>98</v>
      </c>
      <c r="CM214" s="379">
        <v>92</v>
      </c>
      <c r="CN214" s="379">
        <v>62</v>
      </c>
      <c r="CO214" s="379">
        <f t="shared" si="25"/>
        <v>73</v>
      </c>
      <c r="CQ214" s="376" t="s">
        <v>1622</v>
      </c>
      <c r="CR214" s="372">
        <v>262996270</v>
      </c>
      <c r="CS214" s="372">
        <v>206872971</v>
      </c>
      <c r="CT214" s="372">
        <v>183217936</v>
      </c>
      <c r="CU214" s="372">
        <v>190479319</v>
      </c>
      <c r="CV214" s="372">
        <v>197553767</v>
      </c>
      <c r="CW214" s="372">
        <v>160721806</v>
      </c>
      <c r="CX214" s="372">
        <v>220497916</v>
      </c>
      <c r="CY214" s="372">
        <v>219314920</v>
      </c>
      <c r="CZ214" s="372">
        <v>142188144</v>
      </c>
      <c r="DA214" s="372">
        <v>247858122</v>
      </c>
      <c r="DB214" s="372">
        <v>251448132</v>
      </c>
      <c r="DC214" s="372">
        <v>310075642</v>
      </c>
      <c r="DD214" s="372">
        <v>370484818</v>
      </c>
      <c r="DE214" s="372">
        <v>224839010</v>
      </c>
      <c r="DF214" s="379">
        <v>69</v>
      </c>
      <c r="DG214" s="379">
        <v>74</v>
      </c>
      <c r="DH214" s="379">
        <v>72</v>
      </c>
      <c r="DI214" s="379">
        <v>75</v>
      </c>
      <c r="DJ214" s="379">
        <v>74</v>
      </c>
      <c r="DK214" s="379">
        <v>81</v>
      </c>
      <c r="DL214" s="379">
        <v>78</v>
      </c>
      <c r="DM214" s="379">
        <v>75</v>
      </c>
      <c r="DN214" s="379">
        <v>83</v>
      </c>
      <c r="DO214" s="379">
        <v>79</v>
      </c>
      <c r="DP214" s="379">
        <v>81</v>
      </c>
      <c r="DQ214" s="379">
        <v>75</v>
      </c>
      <c r="DR214" s="379">
        <v>77</v>
      </c>
      <c r="DS214" s="379">
        <f t="shared" si="26"/>
        <v>84</v>
      </c>
      <c r="DU214" s="376" t="s">
        <v>1622</v>
      </c>
      <c r="DV214" s="372">
        <v>266001096</v>
      </c>
      <c r="DW214" s="372">
        <v>209653214</v>
      </c>
      <c r="DX214" s="372">
        <v>185018750</v>
      </c>
      <c r="DY214" s="372">
        <v>193257258</v>
      </c>
      <c r="DZ214" s="372">
        <v>200703683</v>
      </c>
      <c r="EA214" s="372">
        <v>172390082</v>
      </c>
      <c r="EB214" s="372">
        <v>238296485</v>
      </c>
      <c r="EC214" s="372">
        <v>246942919</v>
      </c>
      <c r="ED214" s="372">
        <v>145894051</v>
      </c>
      <c r="EE214" s="372">
        <v>252696556</v>
      </c>
      <c r="EF214" s="372">
        <v>254793732</v>
      </c>
      <c r="EG214" s="372">
        <v>315745132</v>
      </c>
      <c r="EH214" s="372">
        <v>396647162</v>
      </c>
      <c r="EI214" s="372">
        <f t="shared" si="21"/>
        <v>242218148</v>
      </c>
      <c r="EJ214" s="379">
        <v>86</v>
      </c>
      <c r="EK214" s="379">
        <v>92</v>
      </c>
      <c r="EL214" s="379">
        <v>92</v>
      </c>
      <c r="EM214" s="379">
        <v>92</v>
      </c>
      <c r="EN214" s="379">
        <v>91</v>
      </c>
      <c r="EO214" s="379">
        <v>94</v>
      </c>
      <c r="EP214" s="379">
        <v>94</v>
      </c>
      <c r="EQ214" s="379">
        <v>87</v>
      </c>
      <c r="ER214" s="379">
        <v>99</v>
      </c>
      <c r="ES214" s="379">
        <v>97</v>
      </c>
      <c r="ET214" s="379">
        <v>100</v>
      </c>
      <c r="EU214" s="379">
        <v>94</v>
      </c>
      <c r="EV214" s="379">
        <v>94</v>
      </c>
      <c r="EW214" s="379">
        <f t="shared" si="27"/>
        <v>101</v>
      </c>
    </row>
    <row r="215" spans="1:153" x14ac:dyDescent="0.3">
      <c r="A215" s="371" t="s">
        <v>2163</v>
      </c>
      <c r="B215" s="371" t="s">
        <v>47</v>
      </c>
      <c r="C215" s="371" t="s">
        <v>2164</v>
      </c>
      <c r="E215" s="376" t="str">
        <f t="shared" si="22"/>
        <v>المملكة المتحدة United Kingdom</v>
      </c>
      <c r="F215" s="372">
        <v>7652019304</v>
      </c>
      <c r="G215" s="372">
        <v>11683413706</v>
      </c>
      <c r="H215" s="372">
        <v>9543160508</v>
      </c>
      <c r="I215" s="372">
        <v>6899316247</v>
      </c>
      <c r="J215" s="372">
        <v>5245015060</v>
      </c>
      <c r="K215" s="372">
        <v>7061399316</v>
      </c>
      <c r="L215" s="372">
        <v>7060039586</v>
      </c>
      <c r="M215" s="372">
        <v>8951178845</v>
      </c>
      <c r="N215" s="372">
        <v>3299878594</v>
      </c>
      <c r="O215" s="372">
        <v>8820301514</v>
      </c>
      <c r="P215" s="372">
        <v>10454463251</v>
      </c>
      <c r="Q215" s="372">
        <v>8102286389</v>
      </c>
      <c r="R215" s="372">
        <v>8257348679</v>
      </c>
      <c r="S215" s="372">
        <v>7909409191</v>
      </c>
      <c r="T215" s="379">
        <v>28</v>
      </c>
      <c r="U215" s="379">
        <v>23</v>
      </c>
      <c r="V215" s="379">
        <v>25</v>
      </c>
      <c r="W215" s="379">
        <v>23</v>
      </c>
      <c r="X215" s="379">
        <v>26</v>
      </c>
      <c r="Y215" s="379">
        <v>25</v>
      </c>
      <c r="Z215" s="379">
        <v>29</v>
      </c>
      <c r="AA215" s="379">
        <v>24</v>
      </c>
      <c r="AB215" s="379">
        <v>32</v>
      </c>
      <c r="AC215" s="379">
        <v>25</v>
      </c>
      <c r="AD215" s="379">
        <v>29</v>
      </c>
      <c r="AE215" s="379">
        <v>30</v>
      </c>
      <c r="AF215" s="379">
        <v>28</v>
      </c>
      <c r="AG215" s="379">
        <f t="shared" si="23"/>
        <v>30</v>
      </c>
      <c r="AH215" s="379"/>
      <c r="AI215" s="376" t="s">
        <v>1294</v>
      </c>
      <c r="AJ215">
        <v>6465418111</v>
      </c>
      <c r="AK215">
        <v>9444397407</v>
      </c>
      <c r="AL215">
        <v>7146173469</v>
      </c>
      <c r="AM215">
        <v>5069142123</v>
      </c>
      <c r="AN215">
        <v>3971367997</v>
      </c>
      <c r="AO215">
        <v>5623019466</v>
      </c>
      <c r="AP215">
        <v>5244978935</v>
      </c>
      <c r="AQ215">
        <v>7081695133</v>
      </c>
      <c r="AR215">
        <v>2313529830</v>
      </c>
      <c r="AS215">
        <v>4502514233</v>
      </c>
      <c r="AT215">
        <v>8280865313</v>
      </c>
      <c r="AU215">
        <v>5074330067</v>
      </c>
      <c r="AV215">
        <v>5497847542</v>
      </c>
      <c r="AW215">
        <v>3588253098</v>
      </c>
      <c r="AX215" s="379">
        <v>29</v>
      </c>
      <c r="AY215" s="379">
        <v>26</v>
      </c>
      <c r="AZ215" s="379">
        <v>27</v>
      </c>
      <c r="BA215" s="379">
        <v>28</v>
      </c>
      <c r="BB215" s="379">
        <v>28</v>
      </c>
      <c r="BC215" s="379">
        <v>26</v>
      </c>
      <c r="BD215" s="379">
        <v>30</v>
      </c>
      <c r="BE215" s="379">
        <v>27</v>
      </c>
      <c r="BF215" s="379">
        <v>37</v>
      </c>
      <c r="BG215" s="379">
        <v>34</v>
      </c>
      <c r="BH215" s="379">
        <v>31</v>
      </c>
      <c r="BI215" s="379">
        <v>36</v>
      </c>
      <c r="BJ215" s="379">
        <v>33</v>
      </c>
      <c r="BK215" s="379">
        <f t="shared" si="24"/>
        <v>39</v>
      </c>
      <c r="BL215" s="379"/>
      <c r="BM215" s="376" t="s">
        <v>1294</v>
      </c>
      <c r="BN215">
        <v>1186601193</v>
      </c>
      <c r="BO215">
        <v>2239016299</v>
      </c>
      <c r="BP215">
        <v>2396987039</v>
      </c>
      <c r="BQ215">
        <v>1830174124</v>
      </c>
      <c r="BR215">
        <v>1273647063</v>
      </c>
      <c r="BS215">
        <v>1438379850</v>
      </c>
      <c r="BT215">
        <v>1815060651</v>
      </c>
      <c r="BU215">
        <v>1869483712</v>
      </c>
      <c r="BV215">
        <v>986348764</v>
      </c>
      <c r="BW215">
        <v>4317787281</v>
      </c>
      <c r="BX215">
        <v>2173597938</v>
      </c>
      <c r="BY215">
        <v>3027956322</v>
      </c>
      <c r="BZ215">
        <v>2759501137</v>
      </c>
      <c r="CA215">
        <v>4321156093</v>
      </c>
      <c r="CB215" s="379">
        <v>4</v>
      </c>
      <c r="CC215" s="379">
        <v>4</v>
      </c>
      <c r="CD215" s="379">
        <v>3</v>
      </c>
      <c r="CE215" s="379">
        <v>4</v>
      </c>
      <c r="CF215" s="379">
        <v>6</v>
      </c>
      <c r="CG215" s="379">
        <v>4</v>
      </c>
      <c r="CH215" s="379">
        <v>4</v>
      </c>
      <c r="CI215" s="379">
        <v>4</v>
      </c>
      <c r="CJ215" s="379">
        <v>6</v>
      </c>
      <c r="CK215" s="379">
        <v>2</v>
      </c>
      <c r="CL215" s="379">
        <v>6</v>
      </c>
      <c r="CM215" s="379">
        <v>4</v>
      </c>
      <c r="CN215" s="379">
        <v>4</v>
      </c>
      <c r="CO215" s="379">
        <f t="shared" si="25"/>
        <v>6</v>
      </c>
      <c r="CQ215" s="376" t="s">
        <v>1294</v>
      </c>
      <c r="CR215" s="372">
        <v>15719460468</v>
      </c>
      <c r="CS215" s="372">
        <v>16043105290</v>
      </c>
      <c r="CT215" s="372">
        <v>17271164935</v>
      </c>
      <c r="CU215" s="372">
        <v>18799231873</v>
      </c>
      <c r="CV215" s="372">
        <v>12428714349</v>
      </c>
      <c r="CW215" s="372">
        <v>11735481038</v>
      </c>
      <c r="CX215" s="372">
        <v>11868177529</v>
      </c>
      <c r="CY215" s="372">
        <v>12013566635</v>
      </c>
      <c r="CZ215" s="372">
        <v>11922486897</v>
      </c>
      <c r="DA215" s="372">
        <v>13764126891</v>
      </c>
      <c r="DB215" s="372">
        <v>15570400928</v>
      </c>
      <c r="DC215" s="372">
        <v>17026033451</v>
      </c>
      <c r="DD215" s="372">
        <v>20513876035</v>
      </c>
      <c r="DE215" s="372">
        <v>20735369938</v>
      </c>
      <c r="DF215" s="379">
        <v>10</v>
      </c>
      <c r="DG215" s="379">
        <v>11</v>
      </c>
      <c r="DH215" s="379">
        <v>11</v>
      </c>
      <c r="DI215" s="379">
        <v>10</v>
      </c>
      <c r="DJ215" s="379">
        <v>10</v>
      </c>
      <c r="DK215" s="379">
        <v>10</v>
      </c>
      <c r="DL215" s="379">
        <v>10</v>
      </c>
      <c r="DM215" s="379">
        <v>10</v>
      </c>
      <c r="DN215" s="379">
        <v>10</v>
      </c>
      <c r="DO215" s="379">
        <v>10</v>
      </c>
      <c r="DP215" s="379">
        <v>13</v>
      </c>
      <c r="DQ215" s="379">
        <v>11</v>
      </c>
      <c r="DR215" s="379">
        <v>11</v>
      </c>
      <c r="DS215" s="379">
        <f t="shared" si="26"/>
        <v>11</v>
      </c>
      <c r="DU215" s="376" t="s">
        <v>1294</v>
      </c>
      <c r="DV215" s="372">
        <v>23371479772</v>
      </c>
      <c r="DW215" s="372">
        <v>27726518996</v>
      </c>
      <c r="DX215" s="372">
        <v>26814325443</v>
      </c>
      <c r="DY215" s="372">
        <v>25698548120</v>
      </c>
      <c r="DZ215" s="372">
        <v>17673729409</v>
      </c>
      <c r="EA215" s="372">
        <v>18796880354</v>
      </c>
      <c r="EB215" s="372">
        <v>18928217115</v>
      </c>
      <c r="EC215" s="372">
        <v>20964745480</v>
      </c>
      <c r="ED215" s="372">
        <v>15222365491</v>
      </c>
      <c r="EE215" s="372">
        <v>22584428405</v>
      </c>
      <c r="EF215" s="372">
        <v>26024864179</v>
      </c>
      <c r="EG215" s="372">
        <v>25128319840</v>
      </c>
      <c r="EH215" s="372">
        <v>28771224714</v>
      </c>
      <c r="EI215" s="372">
        <f t="shared" si="21"/>
        <v>28644779129</v>
      </c>
      <c r="EJ215" s="379">
        <v>20</v>
      </c>
      <c r="EK215" s="379">
        <v>18</v>
      </c>
      <c r="EL215" s="379">
        <v>18</v>
      </c>
      <c r="EM215" s="379">
        <v>14</v>
      </c>
      <c r="EN215" s="379">
        <v>19</v>
      </c>
      <c r="EO215" s="379">
        <v>19</v>
      </c>
      <c r="EP215" s="379">
        <v>20</v>
      </c>
      <c r="EQ215" s="379">
        <v>19</v>
      </c>
      <c r="ER215" s="379">
        <v>20</v>
      </c>
      <c r="ES215" s="379">
        <v>17</v>
      </c>
      <c r="ET215" s="379">
        <v>23</v>
      </c>
      <c r="EU215" s="379">
        <v>22</v>
      </c>
      <c r="EV215" s="379">
        <v>20</v>
      </c>
      <c r="EW215" s="379">
        <f t="shared" si="27"/>
        <v>18</v>
      </c>
    </row>
    <row r="216" spans="1:153" x14ac:dyDescent="0.3">
      <c r="A216" s="371" t="s">
        <v>2165</v>
      </c>
      <c r="B216" s="371" t="s">
        <v>34</v>
      </c>
      <c r="C216" s="371" t="s">
        <v>2166</v>
      </c>
      <c r="E216" s="376" t="str">
        <f t="shared" si="22"/>
        <v>فرنسا France</v>
      </c>
      <c r="F216" s="372">
        <v>26001699563</v>
      </c>
      <c r="G216" s="372">
        <v>32190632584</v>
      </c>
      <c r="H216" s="372">
        <v>31662285778</v>
      </c>
      <c r="I216" s="372">
        <v>15836774971</v>
      </c>
      <c r="J216" s="372">
        <v>12634665562</v>
      </c>
      <c r="K216" s="372">
        <v>12247077878</v>
      </c>
      <c r="L216" s="372">
        <v>19418996873</v>
      </c>
      <c r="M216" s="372">
        <v>15969826202</v>
      </c>
      <c r="N216" s="372">
        <v>5903174603</v>
      </c>
      <c r="O216" s="372">
        <v>14765718282</v>
      </c>
      <c r="P216" s="372">
        <v>28397323666</v>
      </c>
      <c r="Q216" s="372">
        <v>23699219195</v>
      </c>
      <c r="R216" s="372">
        <v>22788009317</v>
      </c>
      <c r="S216" s="372">
        <v>18303544889</v>
      </c>
      <c r="T216" s="379">
        <v>15</v>
      </c>
      <c r="U216" s="379">
        <v>11</v>
      </c>
      <c r="V216" s="379">
        <v>10</v>
      </c>
      <c r="W216" s="379">
        <v>10</v>
      </c>
      <c r="X216" s="379">
        <v>14</v>
      </c>
      <c r="Y216" s="379">
        <v>17</v>
      </c>
      <c r="Z216" s="379">
        <v>13</v>
      </c>
      <c r="AA216" s="379">
        <v>15</v>
      </c>
      <c r="AB216" s="379">
        <v>24</v>
      </c>
      <c r="AC216" s="379">
        <v>17</v>
      </c>
      <c r="AD216" s="379">
        <v>13</v>
      </c>
      <c r="AE216" s="379">
        <v>13</v>
      </c>
      <c r="AF216" s="379">
        <v>13</v>
      </c>
      <c r="AG216" s="379">
        <f t="shared" si="23"/>
        <v>14</v>
      </c>
      <c r="AH216" s="379"/>
      <c r="AI216" s="376" t="s">
        <v>1419</v>
      </c>
      <c r="AJ216">
        <v>24986847102</v>
      </c>
      <c r="AK216">
        <v>31410542606</v>
      </c>
      <c r="AL216">
        <v>31067647816</v>
      </c>
      <c r="AM216">
        <v>14548586183</v>
      </c>
      <c r="AN216">
        <v>11473988132</v>
      </c>
      <c r="AO216">
        <v>11092451281</v>
      </c>
      <c r="AP216">
        <v>18031965960</v>
      </c>
      <c r="AQ216">
        <v>15150904437</v>
      </c>
      <c r="AR216">
        <v>5338964688</v>
      </c>
      <c r="AS216">
        <v>13403744947</v>
      </c>
      <c r="AT216">
        <v>27302882931</v>
      </c>
      <c r="AU216">
        <v>21750983000</v>
      </c>
      <c r="AV216">
        <v>20101611405</v>
      </c>
      <c r="AW216">
        <v>14667154999</v>
      </c>
      <c r="AX216" s="379">
        <v>15</v>
      </c>
      <c r="AY216" s="379">
        <v>10</v>
      </c>
      <c r="AZ216" s="379">
        <v>9</v>
      </c>
      <c r="BA216" s="379">
        <v>10</v>
      </c>
      <c r="BB216" s="379">
        <v>14</v>
      </c>
      <c r="BC216" s="379">
        <v>17</v>
      </c>
      <c r="BD216" s="379">
        <v>16</v>
      </c>
      <c r="BE216" s="379">
        <v>15</v>
      </c>
      <c r="BF216" s="379">
        <v>25</v>
      </c>
      <c r="BG216" s="379">
        <v>19</v>
      </c>
      <c r="BH216" s="379">
        <v>13</v>
      </c>
      <c r="BI216" s="379">
        <v>13</v>
      </c>
      <c r="BJ216" s="379">
        <v>13</v>
      </c>
      <c r="BK216" s="379">
        <f t="shared" si="24"/>
        <v>17</v>
      </c>
      <c r="BL216" s="379"/>
      <c r="BM216" s="376" t="s">
        <v>1419</v>
      </c>
      <c r="BN216">
        <v>1014852461</v>
      </c>
      <c r="BO216">
        <v>780089978</v>
      </c>
      <c r="BP216">
        <v>594637962</v>
      </c>
      <c r="BQ216">
        <v>1288188788</v>
      </c>
      <c r="BR216">
        <v>1160677430</v>
      </c>
      <c r="BS216">
        <v>1154626597</v>
      </c>
      <c r="BT216">
        <v>1387030913</v>
      </c>
      <c r="BU216">
        <v>818921765</v>
      </c>
      <c r="BV216">
        <v>564209915</v>
      </c>
      <c r="BW216">
        <v>1361973335</v>
      </c>
      <c r="BX216">
        <v>1094440735</v>
      </c>
      <c r="BY216">
        <v>1948236195</v>
      </c>
      <c r="BZ216">
        <v>2686397912</v>
      </c>
      <c r="CA216">
        <v>3636389890</v>
      </c>
      <c r="CB216" s="379">
        <v>7</v>
      </c>
      <c r="CC216" s="379">
        <v>10</v>
      </c>
      <c r="CD216" s="379">
        <v>10</v>
      </c>
      <c r="CE216" s="379">
        <v>6</v>
      </c>
      <c r="CF216" s="379">
        <v>7</v>
      </c>
      <c r="CG216" s="379">
        <v>7</v>
      </c>
      <c r="CH216" s="379">
        <v>5</v>
      </c>
      <c r="CI216" s="379">
        <v>11</v>
      </c>
      <c r="CJ216" s="379">
        <v>11</v>
      </c>
      <c r="CK216" s="379">
        <v>7</v>
      </c>
      <c r="CL216" s="379">
        <v>8</v>
      </c>
      <c r="CM216" s="379">
        <v>7</v>
      </c>
      <c r="CN216" s="379">
        <v>7</v>
      </c>
      <c r="CO216" s="379">
        <f t="shared" si="25"/>
        <v>8</v>
      </c>
      <c r="CQ216" s="376" t="s">
        <v>1419</v>
      </c>
      <c r="CR216" s="372">
        <v>18603066629</v>
      </c>
      <c r="CS216" s="372">
        <v>19662716358</v>
      </c>
      <c r="CT216" s="372">
        <v>22132198691</v>
      </c>
      <c r="CU216" s="372">
        <v>20462340663</v>
      </c>
      <c r="CV216" s="372">
        <v>18507197079</v>
      </c>
      <c r="CW216" s="372">
        <v>21853435846</v>
      </c>
      <c r="CX216" s="372">
        <v>19777344467</v>
      </c>
      <c r="CY216" s="372">
        <v>20374684451</v>
      </c>
      <c r="CZ216" s="372">
        <v>17370874535</v>
      </c>
      <c r="DA216" s="372">
        <v>15988021828</v>
      </c>
      <c r="DB216" s="372">
        <v>16714020844</v>
      </c>
      <c r="DC216" s="372">
        <v>16611017290</v>
      </c>
      <c r="DD216" s="372">
        <v>18447040115</v>
      </c>
      <c r="DE216" s="372">
        <v>25919941372</v>
      </c>
      <c r="DF216" s="379">
        <v>8</v>
      </c>
      <c r="DG216" s="379">
        <v>10</v>
      </c>
      <c r="DH216" s="379">
        <v>8</v>
      </c>
      <c r="DI216" s="379">
        <v>8</v>
      </c>
      <c r="DJ216" s="379">
        <v>8</v>
      </c>
      <c r="DK216" s="379">
        <v>5</v>
      </c>
      <c r="DL216" s="379">
        <v>7</v>
      </c>
      <c r="DM216" s="379">
        <v>7</v>
      </c>
      <c r="DN216" s="379">
        <v>7</v>
      </c>
      <c r="DO216" s="379">
        <v>8</v>
      </c>
      <c r="DP216" s="379">
        <v>11</v>
      </c>
      <c r="DQ216" s="379">
        <v>12</v>
      </c>
      <c r="DR216" s="379">
        <v>12</v>
      </c>
      <c r="DS216" s="379">
        <f t="shared" si="26"/>
        <v>8</v>
      </c>
      <c r="DU216" s="376" t="s">
        <v>1419</v>
      </c>
      <c r="DV216" s="372">
        <v>44604766192</v>
      </c>
      <c r="DW216" s="372">
        <v>51853348942</v>
      </c>
      <c r="DX216" s="372">
        <v>53794484469</v>
      </c>
      <c r="DY216" s="372">
        <v>36299115634</v>
      </c>
      <c r="DZ216" s="372">
        <v>31141862641</v>
      </c>
      <c r="EA216" s="372">
        <v>34100513724</v>
      </c>
      <c r="EB216" s="372">
        <v>39196341340</v>
      </c>
      <c r="EC216" s="372">
        <v>36344510653</v>
      </c>
      <c r="ED216" s="372">
        <v>23274049138</v>
      </c>
      <c r="EE216" s="372">
        <v>30753740110</v>
      </c>
      <c r="EF216" s="372">
        <v>45111344510</v>
      </c>
      <c r="EG216" s="372">
        <v>40310236485</v>
      </c>
      <c r="EH216" s="372">
        <v>41235049432</v>
      </c>
      <c r="EI216" s="372">
        <f t="shared" si="21"/>
        <v>44223486261</v>
      </c>
      <c r="EJ216" s="379">
        <v>10</v>
      </c>
      <c r="EK216" s="379">
        <v>9</v>
      </c>
      <c r="EL216" s="379">
        <v>7</v>
      </c>
      <c r="EM216" s="379">
        <v>8</v>
      </c>
      <c r="EN216" s="379">
        <v>9</v>
      </c>
      <c r="EO216" s="379">
        <v>8</v>
      </c>
      <c r="EP216" s="379">
        <v>9</v>
      </c>
      <c r="EQ216" s="379">
        <v>8</v>
      </c>
      <c r="ER216" s="379">
        <v>13</v>
      </c>
      <c r="ES216" s="379">
        <v>11</v>
      </c>
      <c r="ET216" s="379">
        <v>10</v>
      </c>
      <c r="EU216" s="379">
        <v>10</v>
      </c>
      <c r="EV216" s="379">
        <v>11</v>
      </c>
      <c r="EW216" s="379">
        <f t="shared" si="27"/>
        <v>11</v>
      </c>
    </row>
    <row r="217" spans="1:153" x14ac:dyDescent="0.3">
      <c r="A217" s="371" t="s">
        <v>2167</v>
      </c>
      <c r="B217" s="371" t="s">
        <v>194</v>
      </c>
      <c r="C217" s="371" t="s">
        <v>2168</v>
      </c>
      <c r="E217" s="376" t="str">
        <f t="shared" si="22"/>
        <v>إيطاليا Italy</v>
      </c>
      <c r="F217" s="372">
        <v>39325603340</v>
      </c>
      <c r="G217" s="372">
        <v>34115041456</v>
      </c>
      <c r="H217" s="372">
        <v>25560310887</v>
      </c>
      <c r="I217" s="372">
        <v>12519844546</v>
      </c>
      <c r="J217" s="372">
        <v>10375106638</v>
      </c>
      <c r="K217" s="372">
        <v>13558990559</v>
      </c>
      <c r="L217" s="372">
        <v>19215477579</v>
      </c>
      <c r="M217" s="372">
        <v>15169200411</v>
      </c>
      <c r="N217" s="372">
        <v>10479552161</v>
      </c>
      <c r="O217" s="372">
        <v>19298201464</v>
      </c>
      <c r="P217" s="372">
        <v>24284001756</v>
      </c>
      <c r="Q217" s="372">
        <v>18454653074</v>
      </c>
      <c r="R217" s="372">
        <v>15166381828</v>
      </c>
      <c r="S217" s="372">
        <v>13866733466</v>
      </c>
      <c r="T217" s="379">
        <v>8</v>
      </c>
      <c r="U217" s="379">
        <v>10</v>
      </c>
      <c r="V217" s="379">
        <v>12</v>
      </c>
      <c r="W217" s="379">
        <v>16</v>
      </c>
      <c r="X217" s="379">
        <v>17</v>
      </c>
      <c r="Y217" s="379">
        <v>16</v>
      </c>
      <c r="Z217" s="379">
        <v>15</v>
      </c>
      <c r="AA217" s="379">
        <v>16</v>
      </c>
      <c r="AB217" s="379">
        <v>14</v>
      </c>
      <c r="AC217" s="379">
        <v>11</v>
      </c>
      <c r="AD217" s="379">
        <v>17</v>
      </c>
      <c r="AE217" s="379">
        <v>16</v>
      </c>
      <c r="AF217" s="379">
        <v>20</v>
      </c>
      <c r="AG217" s="379">
        <f t="shared" si="23"/>
        <v>19</v>
      </c>
      <c r="AH217" s="379"/>
      <c r="AI217" s="376" t="s">
        <v>1322</v>
      </c>
      <c r="AJ217">
        <v>39052702091</v>
      </c>
      <c r="AK217">
        <v>33945768333</v>
      </c>
      <c r="AL217">
        <v>25378594150</v>
      </c>
      <c r="AM217">
        <v>12247012933</v>
      </c>
      <c r="AN217">
        <v>10032640488</v>
      </c>
      <c r="AO217">
        <v>13262674942</v>
      </c>
      <c r="AP217">
        <v>18843590953</v>
      </c>
      <c r="AQ217">
        <v>14457635292</v>
      </c>
      <c r="AR217">
        <v>10089913731</v>
      </c>
      <c r="AS217">
        <v>18545868914</v>
      </c>
      <c r="AT217">
        <v>23474764868</v>
      </c>
      <c r="AU217">
        <v>17949257632</v>
      </c>
      <c r="AV217">
        <v>14037126758</v>
      </c>
      <c r="AW217">
        <v>13074383561</v>
      </c>
      <c r="AX217" s="379">
        <v>8</v>
      </c>
      <c r="AY217" s="379">
        <v>9</v>
      </c>
      <c r="AZ217" s="379">
        <v>12</v>
      </c>
      <c r="BA217" s="379">
        <v>16</v>
      </c>
      <c r="BB217" s="379">
        <v>17</v>
      </c>
      <c r="BC217" s="379">
        <v>16</v>
      </c>
      <c r="BD217" s="379">
        <v>13</v>
      </c>
      <c r="BE217" s="379">
        <v>16</v>
      </c>
      <c r="BF217" s="379">
        <v>14</v>
      </c>
      <c r="BG217" s="379">
        <v>11</v>
      </c>
      <c r="BH217" s="379">
        <v>17</v>
      </c>
      <c r="BI217" s="379">
        <v>16</v>
      </c>
      <c r="BJ217" s="379">
        <v>20</v>
      </c>
      <c r="BK217" s="379">
        <f t="shared" si="24"/>
        <v>21</v>
      </c>
      <c r="BL217" s="379"/>
      <c r="BM217" s="376" t="s">
        <v>1322</v>
      </c>
      <c r="BN217">
        <v>272901249</v>
      </c>
      <c r="BO217">
        <v>169273123</v>
      </c>
      <c r="BP217">
        <v>181716737</v>
      </c>
      <c r="BQ217">
        <v>272831613</v>
      </c>
      <c r="BR217">
        <v>342466150</v>
      </c>
      <c r="BS217">
        <v>296315617</v>
      </c>
      <c r="BT217">
        <v>371886626</v>
      </c>
      <c r="BU217">
        <v>711565119</v>
      </c>
      <c r="BV217">
        <v>389638430</v>
      </c>
      <c r="BW217">
        <v>752332550</v>
      </c>
      <c r="BX217">
        <v>809236888</v>
      </c>
      <c r="BY217">
        <v>505395442</v>
      </c>
      <c r="BZ217">
        <v>1129255070</v>
      </c>
      <c r="CA217">
        <v>792349905</v>
      </c>
      <c r="CB217" s="379">
        <v>15</v>
      </c>
      <c r="CC217" s="379">
        <v>22</v>
      </c>
      <c r="CD217" s="379">
        <v>23</v>
      </c>
      <c r="CE217" s="379">
        <v>17</v>
      </c>
      <c r="CF217" s="379">
        <v>15</v>
      </c>
      <c r="CG217" s="379">
        <v>19</v>
      </c>
      <c r="CH217" s="379">
        <v>17</v>
      </c>
      <c r="CI217" s="379">
        <v>12</v>
      </c>
      <c r="CJ217" s="379">
        <v>15</v>
      </c>
      <c r="CK217" s="379">
        <v>13</v>
      </c>
      <c r="CL217" s="379">
        <v>11</v>
      </c>
      <c r="CM217" s="379">
        <v>21</v>
      </c>
      <c r="CN217" s="379">
        <v>11</v>
      </c>
      <c r="CO217" s="379">
        <f t="shared" si="25"/>
        <v>21</v>
      </c>
      <c r="CQ217" s="376" t="s">
        <v>1322</v>
      </c>
      <c r="CR217" s="372">
        <v>17484411717</v>
      </c>
      <c r="CS217" s="372">
        <v>20374073609</v>
      </c>
      <c r="CT217" s="372">
        <v>21928933638</v>
      </c>
      <c r="CU217" s="372">
        <v>19834714253</v>
      </c>
      <c r="CV217" s="372">
        <v>17338944185</v>
      </c>
      <c r="CW217" s="372">
        <v>16979611510</v>
      </c>
      <c r="CX217" s="372">
        <v>16088020563</v>
      </c>
      <c r="CY217" s="372">
        <v>16544171744</v>
      </c>
      <c r="CZ217" s="372">
        <v>15926041233</v>
      </c>
      <c r="DA217" s="372">
        <v>17244368566</v>
      </c>
      <c r="DB217" s="372">
        <v>19431196516</v>
      </c>
      <c r="DC217" s="372">
        <v>22029740863</v>
      </c>
      <c r="DD217" s="372">
        <v>30230122007</v>
      </c>
      <c r="DE217" s="372">
        <v>30837908431</v>
      </c>
      <c r="DF217" s="379">
        <v>9</v>
      </c>
      <c r="DG217" s="379">
        <v>8</v>
      </c>
      <c r="DH217" s="379">
        <v>9</v>
      </c>
      <c r="DI217" s="379">
        <v>9</v>
      </c>
      <c r="DJ217" s="379">
        <v>9</v>
      </c>
      <c r="DK217" s="379">
        <v>9</v>
      </c>
      <c r="DL217" s="379">
        <v>9</v>
      </c>
      <c r="DM217" s="379">
        <v>8</v>
      </c>
      <c r="DN217" s="379">
        <v>8</v>
      </c>
      <c r="DO217" s="379">
        <v>7</v>
      </c>
      <c r="DP217" s="379">
        <v>9</v>
      </c>
      <c r="DQ217" s="379">
        <v>9</v>
      </c>
      <c r="DR217" s="379">
        <v>7</v>
      </c>
      <c r="DS217" s="379">
        <f t="shared" si="26"/>
        <v>7</v>
      </c>
      <c r="DU217" s="376" t="s">
        <v>1322</v>
      </c>
      <c r="DV217" s="372">
        <v>56810015057</v>
      </c>
      <c r="DW217" s="372">
        <v>54489115065</v>
      </c>
      <c r="DX217" s="372">
        <v>47489244525</v>
      </c>
      <c r="DY217" s="372">
        <v>32354558799</v>
      </c>
      <c r="DZ217" s="372">
        <v>27714050823</v>
      </c>
      <c r="EA217" s="372">
        <v>30538602069</v>
      </c>
      <c r="EB217" s="372">
        <v>35303498142</v>
      </c>
      <c r="EC217" s="372">
        <v>31713372155</v>
      </c>
      <c r="ED217" s="372">
        <v>26405593394</v>
      </c>
      <c r="EE217" s="372">
        <v>36542570030</v>
      </c>
      <c r="EF217" s="372">
        <v>43715198272</v>
      </c>
      <c r="EG217" s="372">
        <v>40484393937</v>
      </c>
      <c r="EH217" s="372">
        <v>45396503835</v>
      </c>
      <c r="EI217" s="372">
        <f t="shared" si="21"/>
        <v>44704641897</v>
      </c>
      <c r="EJ217" s="379">
        <v>9</v>
      </c>
      <c r="EK217" s="379">
        <v>8</v>
      </c>
      <c r="EL217" s="379">
        <v>11</v>
      </c>
      <c r="EM217" s="379">
        <v>9</v>
      </c>
      <c r="EN217" s="379">
        <v>10</v>
      </c>
      <c r="EO217" s="379">
        <v>10</v>
      </c>
      <c r="EP217" s="379">
        <v>10</v>
      </c>
      <c r="EQ217" s="379">
        <v>12</v>
      </c>
      <c r="ER217" s="379">
        <v>9</v>
      </c>
      <c r="ES217" s="379">
        <v>8</v>
      </c>
      <c r="ET217" s="379">
        <v>12</v>
      </c>
      <c r="EU217" s="379">
        <v>9</v>
      </c>
      <c r="EV217" s="379">
        <v>10</v>
      </c>
      <c r="EW217" s="379">
        <f t="shared" si="27"/>
        <v>10</v>
      </c>
    </row>
    <row r="218" spans="1:153" x14ac:dyDescent="0.3">
      <c r="A218" s="371" t="s">
        <v>2169</v>
      </c>
      <c r="B218" s="371" t="s">
        <v>49</v>
      </c>
      <c r="C218" s="371" t="s">
        <v>2170</v>
      </c>
      <c r="E218" s="376" t="str">
        <f t="shared" si="22"/>
        <v>اليونان Greece</v>
      </c>
      <c r="F218" s="372">
        <v>12330640713</v>
      </c>
      <c r="G218" s="372">
        <v>5591188994</v>
      </c>
      <c r="H218" s="372">
        <v>6250692173</v>
      </c>
      <c r="I218" s="372">
        <v>3879452567</v>
      </c>
      <c r="J218" s="372">
        <v>3244019708</v>
      </c>
      <c r="K218" s="372">
        <v>3660535280</v>
      </c>
      <c r="L218" s="372">
        <v>4267886782</v>
      </c>
      <c r="M218" s="372">
        <v>3708156382</v>
      </c>
      <c r="N218" s="372">
        <v>2160698814</v>
      </c>
      <c r="O218" s="372">
        <v>2942376107</v>
      </c>
      <c r="P218" s="372">
        <v>7323005251</v>
      </c>
      <c r="Q218" s="372">
        <v>3742214854</v>
      </c>
      <c r="R218" s="372">
        <v>5399866081</v>
      </c>
      <c r="S218" s="372">
        <v>4667206682</v>
      </c>
      <c r="T218" s="379">
        <v>22</v>
      </c>
      <c r="U218" s="379">
        <v>31</v>
      </c>
      <c r="V218" s="379">
        <v>29</v>
      </c>
      <c r="W218" s="379">
        <v>30</v>
      </c>
      <c r="X218" s="379">
        <v>32</v>
      </c>
      <c r="Y218" s="379">
        <v>34</v>
      </c>
      <c r="Z218" s="379">
        <v>32</v>
      </c>
      <c r="AA218" s="379">
        <v>35</v>
      </c>
      <c r="AB218" s="379">
        <v>40</v>
      </c>
      <c r="AC218" s="379">
        <v>40</v>
      </c>
      <c r="AD218" s="379">
        <v>35</v>
      </c>
      <c r="AE218" s="379">
        <v>41</v>
      </c>
      <c r="AF218" s="379">
        <v>34</v>
      </c>
      <c r="AG218" s="379">
        <f t="shared" si="23"/>
        <v>39</v>
      </c>
      <c r="AH218" s="379"/>
      <c r="AI218" s="376" t="s">
        <v>1310</v>
      </c>
      <c r="AJ218">
        <v>12298987521</v>
      </c>
      <c r="AK218">
        <v>5572093320</v>
      </c>
      <c r="AL218">
        <v>6244198344</v>
      </c>
      <c r="AM218">
        <v>3874294365</v>
      </c>
      <c r="AN218">
        <v>3219702393</v>
      </c>
      <c r="AO218">
        <v>3643561815</v>
      </c>
      <c r="AP218">
        <v>4265181973</v>
      </c>
      <c r="AQ218">
        <v>3688204917</v>
      </c>
      <c r="AR218">
        <v>2160018021</v>
      </c>
      <c r="AS218">
        <v>2932184740</v>
      </c>
      <c r="AT218">
        <v>7308688934</v>
      </c>
      <c r="AU218">
        <v>3621055135</v>
      </c>
      <c r="AV218">
        <v>5392221437</v>
      </c>
      <c r="AW218">
        <v>4579730309</v>
      </c>
      <c r="AX218" s="379">
        <v>22</v>
      </c>
      <c r="AY218" s="379">
        <v>29</v>
      </c>
      <c r="AZ218" s="379">
        <v>29</v>
      </c>
      <c r="BA218" s="379">
        <v>30</v>
      </c>
      <c r="BB218" s="379">
        <v>31</v>
      </c>
      <c r="BC218" s="379">
        <v>31</v>
      </c>
      <c r="BD218" s="379">
        <v>32</v>
      </c>
      <c r="BE218" s="379">
        <v>33</v>
      </c>
      <c r="BF218" s="379">
        <v>39</v>
      </c>
      <c r="BG218" s="379">
        <v>39</v>
      </c>
      <c r="BH218" s="379">
        <v>32</v>
      </c>
      <c r="BI218" s="379">
        <v>40</v>
      </c>
      <c r="BJ218" s="379">
        <v>34</v>
      </c>
      <c r="BK218" s="379">
        <f t="shared" si="24"/>
        <v>36</v>
      </c>
      <c r="BL218" s="379"/>
      <c r="BM218" s="376" t="s">
        <v>1310</v>
      </c>
      <c r="BN218">
        <v>31653192</v>
      </c>
      <c r="BO218">
        <v>19095674</v>
      </c>
      <c r="BP218">
        <v>6493829</v>
      </c>
      <c r="BQ218">
        <v>5158202</v>
      </c>
      <c r="BR218">
        <v>24317315</v>
      </c>
      <c r="BS218">
        <v>16973465</v>
      </c>
      <c r="BT218">
        <v>2704809</v>
      </c>
      <c r="BU218">
        <v>19951465</v>
      </c>
      <c r="BV218">
        <v>680793</v>
      </c>
      <c r="BW218">
        <v>10191367</v>
      </c>
      <c r="BX218">
        <v>14316317</v>
      </c>
      <c r="BY218">
        <v>121159719</v>
      </c>
      <c r="BZ218">
        <v>7644644</v>
      </c>
      <c r="CA218">
        <v>87476373</v>
      </c>
      <c r="CB218" s="379">
        <v>48</v>
      </c>
      <c r="CC218" s="379">
        <v>58</v>
      </c>
      <c r="CD218" s="379">
        <v>72</v>
      </c>
      <c r="CE218" s="379">
        <v>78</v>
      </c>
      <c r="CF218" s="379">
        <v>46</v>
      </c>
      <c r="CG218" s="379">
        <v>54</v>
      </c>
      <c r="CH218" s="379">
        <v>85</v>
      </c>
      <c r="CI218" s="379">
        <v>56</v>
      </c>
      <c r="CJ218" s="379">
        <v>102</v>
      </c>
      <c r="CK218" s="379">
        <v>69</v>
      </c>
      <c r="CL218" s="379">
        <v>62</v>
      </c>
      <c r="CM218" s="379">
        <v>31</v>
      </c>
      <c r="CN218" s="379">
        <v>74</v>
      </c>
      <c r="CO218" s="379">
        <f t="shared" si="25"/>
        <v>43</v>
      </c>
      <c r="CQ218" s="376" t="s">
        <v>1310</v>
      </c>
      <c r="CR218" s="372">
        <v>1258086376</v>
      </c>
      <c r="CS218" s="372">
        <v>2413286054</v>
      </c>
      <c r="CT218" s="372">
        <v>3189394202</v>
      </c>
      <c r="CU218" s="372">
        <v>1031724746</v>
      </c>
      <c r="CV218" s="372">
        <v>1649495807</v>
      </c>
      <c r="CW218" s="372">
        <v>3235212966</v>
      </c>
      <c r="CX218" s="372">
        <v>3059140878</v>
      </c>
      <c r="CY218" s="372">
        <v>3406169816</v>
      </c>
      <c r="CZ218" s="372">
        <v>1476807906</v>
      </c>
      <c r="DA218" s="372">
        <v>2179645829</v>
      </c>
      <c r="DB218" s="372">
        <v>5490999410</v>
      </c>
      <c r="DC218" s="372">
        <v>10181618435</v>
      </c>
      <c r="DD218" s="372">
        <v>2561819402</v>
      </c>
      <c r="DE218" s="372">
        <v>1726034403</v>
      </c>
      <c r="DF218" s="379">
        <v>51</v>
      </c>
      <c r="DG218" s="379">
        <v>41</v>
      </c>
      <c r="DH218" s="379">
        <v>39</v>
      </c>
      <c r="DI218" s="379">
        <v>54</v>
      </c>
      <c r="DJ218" s="379">
        <v>44</v>
      </c>
      <c r="DK218" s="379">
        <v>31</v>
      </c>
      <c r="DL218" s="379">
        <v>34</v>
      </c>
      <c r="DM218" s="379">
        <v>35</v>
      </c>
      <c r="DN218" s="379">
        <v>47</v>
      </c>
      <c r="DO218" s="379">
        <v>40</v>
      </c>
      <c r="DP218" s="379">
        <v>30</v>
      </c>
      <c r="DQ218" s="379">
        <v>21</v>
      </c>
      <c r="DR218" s="379">
        <v>46</v>
      </c>
      <c r="DS218" s="379">
        <f t="shared" si="26"/>
        <v>50</v>
      </c>
      <c r="DU218" s="376" t="s">
        <v>1310</v>
      </c>
      <c r="DV218" s="372">
        <v>13588727089</v>
      </c>
      <c r="DW218" s="372">
        <v>8004475048</v>
      </c>
      <c r="DX218" s="372">
        <v>9440086375</v>
      </c>
      <c r="DY218" s="372">
        <v>4911177313</v>
      </c>
      <c r="DZ218" s="372">
        <v>4893515515</v>
      </c>
      <c r="EA218" s="372">
        <v>6895748246</v>
      </c>
      <c r="EB218" s="372">
        <v>7327027660</v>
      </c>
      <c r="EC218" s="372">
        <v>7114326198</v>
      </c>
      <c r="ED218" s="372">
        <v>3637506720</v>
      </c>
      <c r="EE218" s="372">
        <v>5122021936</v>
      </c>
      <c r="EF218" s="372">
        <v>12814004661</v>
      </c>
      <c r="EG218" s="372">
        <v>13923833289</v>
      </c>
      <c r="EH218" s="372">
        <v>7961685483</v>
      </c>
      <c r="EI218" s="372">
        <f t="shared" si="21"/>
        <v>6393241085</v>
      </c>
      <c r="EJ218" s="379">
        <v>29</v>
      </c>
      <c r="EK218" s="379">
        <v>34</v>
      </c>
      <c r="EL218" s="379">
        <v>32</v>
      </c>
      <c r="EM218" s="379">
        <v>38</v>
      </c>
      <c r="EN218" s="379">
        <v>36</v>
      </c>
      <c r="EO218" s="379">
        <v>32</v>
      </c>
      <c r="EP218" s="379">
        <v>35</v>
      </c>
      <c r="EQ218" s="379">
        <v>33</v>
      </c>
      <c r="ER218" s="379">
        <v>41</v>
      </c>
      <c r="ES218" s="379">
        <v>43</v>
      </c>
      <c r="ET218" s="379">
        <v>32</v>
      </c>
      <c r="EU218" s="379">
        <v>29</v>
      </c>
      <c r="EV218" s="379">
        <v>36</v>
      </c>
      <c r="EW218" s="379">
        <f t="shared" si="27"/>
        <v>42</v>
      </c>
    </row>
    <row r="219" spans="1:153" x14ac:dyDescent="0.3">
      <c r="A219" s="371" t="s">
        <v>2171</v>
      </c>
      <c r="B219" s="371" t="s">
        <v>36</v>
      </c>
      <c r="C219" s="371" t="s">
        <v>2172</v>
      </c>
      <c r="E219" s="376" t="str">
        <f t="shared" si="22"/>
        <v>تركيا Turkey</v>
      </c>
      <c r="F219" s="372">
        <v>16187192013</v>
      </c>
      <c r="G219" s="372">
        <v>15346280897</v>
      </c>
      <c r="H219" s="372">
        <v>13557544607</v>
      </c>
      <c r="I219" s="372">
        <v>10338461364</v>
      </c>
      <c r="J219" s="372">
        <v>8581679738</v>
      </c>
      <c r="K219" s="372">
        <v>9532096890</v>
      </c>
      <c r="L219" s="372">
        <v>12738548347</v>
      </c>
      <c r="M219" s="372">
        <v>11272123784</v>
      </c>
      <c r="N219" s="372">
        <v>10123821455</v>
      </c>
      <c r="O219" s="372">
        <v>16150818463</v>
      </c>
      <c r="P219" s="372">
        <v>19112916869</v>
      </c>
      <c r="Q219" s="372">
        <v>15650629576</v>
      </c>
      <c r="R219" s="372">
        <v>15245765316</v>
      </c>
      <c r="S219" s="372">
        <v>17581673761</v>
      </c>
      <c r="T219" s="379">
        <v>19</v>
      </c>
      <c r="U219" s="379">
        <v>19</v>
      </c>
      <c r="V219" s="379">
        <v>21</v>
      </c>
      <c r="W219" s="379">
        <v>18</v>
      </c>
      <c r="X219" s="379">
        <v>19</v>
      </c>
      <c r="Y219" s="379">
        <v>21</v>
      </c>
      <c r="Z219" s="379">
        <v>19</v>
      </c>
      <c r="AA219" s="379">
        <v>20</v>
      </c>
      <c r="AB219" s="379">
        <v>15</v>
      </c>
      <c r="AC219" s="379">
        <v>15</v>
      </c>
      <c r="AD219" s="379">
        <v>21</v>
      </c>
      <c r="AE219" s="379">
        <v>19</v>
      </c>
      <c r="AF219" s="379">
        <v>19</v>
      </c>
      <c r="AG219" s="379">
        <f t="shared" si="23"/>
        <v>15</v>
      </c>
      <c r="AH219" s="379"/>
      <c r="AI219" s="376" t="s">
        <v>1357</v>
      </c>
      <c r="AJ219">
        <v>16034829839</v>
      </c>
      <c r="AK219">
        <v>15248006853</v>
      </c>
      <c r="AL219">
        <v>13417297640</v>
      </c>
      <c r="AM219">
        <v>10225340419</v>
      </c>
      <c r="AN219">
        <v>8351690801</v>
      </c>
      <c r="AO219">
        <v>9334781722</v>
      </c>
      <c r="AP219">
        <v>12284242240</v>
      </c>
      <c r="AQ219">
        <v>10777727024</v>
      </c>
      <c r="AR219">
        <v>9799642250</v>
      </c>
      <c r="AS219">
        <v>15847779291</v>
      </c>
      <c r="AT219">
        <v>18771703631</v>
      </c>
      <c r="AU219">
        <v>15089632111</v>
      </c>
      <c r="AV219">
        <v>14364677408</v>
      </c>
      <c r="AW219">
        <v>15306564321</v>
      </c>
      <c r="AX219" s="379">
        <v>19</v>
      </c>
      <c r="AY219" s="379">
        <v>19</v>
      </c>
      <c r="AZ219" s="379">
        <v>20</v>
      </c>
      <c r="BA219" s="379">
        <v>18</v>
      </c>
      <c r="BB219" s="379">
        <v>18</v>
      </c>
      <c r="BC219" s="379">
        <v>21</v>
      </c>
      <c r="BD219" s="379">
        <v>19</v>
      </c>
      <c r="BE219" s="379">
        <v>20</v>
      </c>
      <c r="BF219" s="379">
        <v>15</v>
      </c>
      <c r="BG219" s="379">
        <v>15</v>
      </c>
      <c r="BH219" s="379">
        <v>21</v>
      </c>
      <c r="BI219" s="379">
        <v>19</v>
      </c>
      <c r="BJ219" s="379">
        <v>19</v>
      </c>
      <c r="BK219" s="379">
        <f t="shared" si="24"/>
        <v>15</v>
      </c>
      <c r="BL219" s="379"/>
      <c r="BM219" s="376" t="s">
        <v>1357</v>
      </c>
      <c r="BN219">
        <v>152362174</v>
      </c>
      <c r="BO219">
        <v>98274044</v>
      </c>
      <c r="BP219">
        <v>140246967</v>
      </c>
      <c r="BQ219">
        <v>113120945</v>
      </c>
      <c r="BR219">
        <v>229988937</v>
      </c>
      <c r="BS219">
        <v>197315168</v>
      </c>
      <c r="BT219">
        <v>454306107</v>
      </c>
      <c r="BU219">
        <v>494396760</v>
      </c>
      <c r="BV219">
        <v>324179205</v>
      </c>
      <c r="BW219">
        <v>303039172</v>
      </c>
      <c r="BX219">
        <v>341213238</v>
      </c>
      <c r="BY219">
        <v>560997465</v>
      </c>
      <c r="BZ219">
        <v>881087908</v>
      </c>
      <c r="CA219">
        <v>2275109440</v>
      </c>
      <c r="CB219" s="379">
        <v>24</v>
      </c>
      <c r="CC219" s="379">
        <v>27</v>
      </c>
      <c r="CD219" s="379">
        <v>28</v>
      </c>
      <c r="CE219" s="379">
        <v>30</v>
      </c>
      <c r="CF219" s="379">
        <v>21</v>
      </c>
      <c r="CG219" s="379">
        <v>25</v>
      </c>
      <c r="CH219" s="379">
        <v>14</v>
      </c>
      <c r="CI219" s="379">
        <v>19</v>
      </c>
      <c r="CJ219" s="379">
        <v>17</v>
      </c>
      <c r="CK219" s="379">
        <v>24</v>
      </c>
      <c r="CL219" s="379">
        <v>21</v>
      </c>
      <c r="CM219" s="379">
        <v>19</v>
      </c>
      <c r="CN219" s="379">
        <v>15</v>
      </c>
      <c r="CO219" s="379">
        <f t="shared" si="25"/>
        <v>9</v>
      </c>
      <c r="CQ219" s="376" t="s">
        <v>1357</v>
      </c>
      <c r="CR219" s="372">
        <v>13422272232</v>
      </c>
      <c r="CS219" s="372">
        <v>12283000803</v>
      </c>
      <c r="CT219" s="372">
        <v>10866759327</v>
      </c>
      <c r="CU219" s="372">
        <v>12744513670</v>
      </c>
      <c r="CV219" s="372">
        <v>12063866251</v>
      </c>
      <c r="CW219" s="372">
        <v>11312339451</v>
      </c>
      <c r="CX219" s="372">
        <v>10036160404</v>
      </c>
      <c r="CY219" s="372">
        <v>11944619673</v>
      </c>
      <c r="CZ219" s="372">
        <v>9341178339</v>
      </c>
      <c r="DA219" s="372">
        <v>486353030</v>
      </c>
      <c r="DB219" s="372">
        <v>2956054646</v>
      </c>
      <c r="DC219" s="372">
        <v>9837588879</v>
      </c>
      <c r="DD219" s="372">
        <v>13803871312</v>
      </c>
      <c r="DE219" s="372">
        <v>14718742808</v>
      </c>
      <c r="DF219" s="379">
        <v>12</v>
      </c>
      <c r="DG219" s="379">
        <v>14</v>
      </c>
      <c r="DH219" s="379">
        <v>14</v>
      </c>
      <c r="DI219" s="379">
        <v>13</v>
      </c>
      <c r="DJ219" s="379">
        <v>11</v>
      </c>
      <c r="DK219" s="379">
        <v>11</v>
      </c>
      <c r="DL219" s="379">
        <v>11</v>
      </c>
      <c r="DM219" s="379">
        <v>11</v>
      </c>
      <c r="DN219" s="379">
        <v>12</v>
      </c>
      <c r="DO219" s="379">
        <v>65</v>
      </c>
      <c r="DP219" s="379">
        <v>41</v>
      </c>
      <c r="DQ219" s="379">
        <v>22</v>
      </c>
      <c r="DR219" s="379">
        <v>15</v>
      </c>
      <c r="DS219" s="379">
        <f t="shared" si="26"/>
        <v>15</v>
      </c>
      <c r="DU219" s="376" t="s">
        <v>1357</v>
      </c>
      <c r="DV219" s="372">
        <v>29609464245</v>
      </c>
      <c r="DW219" s="372">
        <v>27629281700</v>
      </c>
      <c r="DX219" s="372">
        <v>24424303934</v>
      </c>
      <c r="DY219" s="372">
        <v>23082975034</v>
      </c>
      <c r="DZ219" s="372">
        <v>20645545989</v>
      </c>
      <c r="EA219" s="372">
        <v>20844436341</v>
      </c>
      <c r="EB219" s="372">
        <v>22774708751</v>
      </c>
      <c r="EC219" s="372">
        <v>23216743457</v>
      </c>
      <c r="ED219" s="372">
        <v>19464999794</v>
      </c>
      <c r="EE219" s="372">
        <v>16637171493</v>
      </c>
      <c r="EF219" s="372">
        <v>22068971515</v>
      </c>
      <c r="EG219" s="372">
        <v>25488218455</v>
      </c>
      <c r="EH219" s="372">
        <v>29049636628</v>
      </c>
      <c r="EI219" s="372">
        <f t="shared" si="21"/>
        <v>32300416569</v>
      </c>
      <c r="EJ219" s="379">
        <v>16</v>
      </c>
      <c r="EK219" s="379">
        <v>19</v>
      </c>
      <c r="EL219" s="379">
        <v>20</v>
      </c>
      <c r="EM219" s="379">
        <v>17</v>
      </c>
      <c r="EN219" s="379">
        <v>17</v>
      </c>
      <c r="EO219" s="379">
        <v>18</v>
      </c>
      <c r="EP219" s="379">
        <v>18</v>
      </c>
      <c r="EQ219" s="379">
        <v>18</v>
      </c>
      <c r="ER219" s="379">
        <v>16</v>
      </c>
      <c r="ES219" s="379">
        <v>23</v>
      </c>
      <c r="ET219" s="379">
        <v>25</v>
      </c>
      <c r="EU219" s="379">
        <v>21</v>
      </c>
      <c r="EV219" s="379">
        <v>19</v>
      </c>
      <c r="EW219" s="379">
        <f t="shared" si="27"/>
        <v>13</v>
      </c>
    </row>
    <row r="220" spans="1:153" x14ac:dyDescent="0.3">
      <c r="A220" s="371" t="s">
        <v>2173</v>
      </c>
      <c r="B220" s="371" t="s">
        <v>204</v>
      </c>
      <c r="C220" s="371" t="s">
        <v>2174</v>
      </c>
      <c r="E220" s="376" t="str">
        <f t="shared" si="22"/>
        <v>إسبانيا Spain</v>
      </c>
      <c r="F220" s="372">
        <v>29134339589</v>
      </c>
      <c r="G220" s="372">
        <v>28333601845</v>
      </c>
      <c r="H220" s="372">
        <v>26962388581</v>
      </c>
      <c r="I220" s="372">
        <v>13529695768</v>
      </c>
      <c r="J220" s="372">
        <v>11076802620</v>
      </c>
      <c r="K220" s="372">
        <v>14131327808</v>
      </c>
      <c r="L220" s="372">
        <v>18679465588</v>
      </c>
      <c r="M220" s="372">
        <v>16888759818</v>
      </c>
      <c r="N220" s="372">
        <v>8313916562</v>
      </c>
      <c r="O220" s="372">
        <v>11420018921</v>
      </c>
      <c r="P220" s="372">
        <v>18575514288</v>
      </c>
      <c r="Q220" s="372">
        <v>12409121382</v>
      </c>
      <c r="R220" s="372">
        <v>12446029484</v>
      </c>
      <c r="S220" s="372">
        <v>11889679169</v>
      </c>
      <c r="T220" s="379">
        <v>12</v>
      </c>
      <c r="U220" s="379">
        <v>12</v>
      </c>
      <c r="V220" s="379">
        <v>11</v>
      </c>
      <c r="W220" s="379">
        <v>14</v>
      </c>
      <c r="X220" s="379">
        <v>15</v>
      </c>
      <c r="Y220" s="379">
        <v>15</v>
      </c>
      <c r="Z220" s="379">
        <v>16</v>
      </c>
      <c r="AA220" s="379">
        <v>14</v>
      </c>
      <c r="AB220" s="379">
        <v>18</v>
      </c>
      <c r="AC220" s="379">
        <v>22</v>
      </c>
      <c r="AD220" s="379">
        <v>22</v>
      </c>
      <c r="AE220" s="379">
        <v>24</v>
      </c>
      <c r="AF220" s="379">
        <v>22</v>
      </c>
      <c r="AG220" s="379">
        <f t="shared" si="23"/>
        <v>23</v>
      </c>
      <c r="AH220" s="379"/>
      <c r="AI220" s="376" t="s">
        <v>1314</v>
      </c>
      <c r="AJ220">
        <v>29098399466</v>
      </c>
      <c r="AK220">
        <v>28270492389</v>
      </c>
      <c r="AL220">
        <v>26741368423</v>
      </c>
      <c r="AM220">
        <v>13353421146</v>
      </c>
      <c r="AN220">
        <v>10814412672</v>
      </c>
      <c r="AO220">
        <v>13888242282</v>
      </c>
      <c r="AP220">
        <v>18462008425</v>
      </c>
      <c r="AQ220">
        <v>16608275429</v>
      </c>
      <c r="AR220">
        <v>8128165186</v>
      </c>
      <c r="AS220">
        <v>11224619885</v>
      </c>
      <c r="AT220">
        <v>18350904181</v>
      </c>
      <c r="AU220">
        <v>12038737390</v>
      </c>
      <c r="AV220">
        <v>11674411876</v>
      </c>
      <c r="AW220">
        <v>11086839620</v>
      </c>
      <c r="AX220" s="379">
        <v>12</v>
      </c>
      <c r="AY220" s="379">
        <v>12</v>
      </c>
      <c r="AZ220" s="379">
        <v>11</v>
      </c>
      <c r="BA220" s="379">
        <v>14</v>
      </c>
      <c r="BB220" s="379">
        <v>15</v>
      </c>
      <c r="BC220" s="379">
        <v>15</v>
      </c>
      <c r="BD220" s="379">
        <v>15</v>
      </c>
      <c r="BE220" s="379">
        <v>14</v>
      </c>
      <c r="BF220" s="379">
        <v>19</v>
      </c>
      <c r="BG220" s="379">
        <v>21</v>
      </c>
      <c r="BH220" s="379">
        <v>22</v>
      </c>
      <c r="BI220" s="379">
        <v>24</v>
      </c>
      <c r="BJ220" s="379">
        <v>23</v>
      </c>
      <c r="BK220" s="379">
        <f t="shared" si="24"/>
        <v>23</v>
      </c>
      <c r="BL220" s="379"/>
      <c r="BM220" s="376" t="s">
        <v>1314</v>
      </c>
      <c r="BN220">
        <v>35940123</v>
      </c>
      <c r="BO220">
        <v>63109456</v>
      </c>
      <c r="BP220">
        <v>221020158</v>
      </c>
      <c r="BQ220">
        <v>176274622</v>
      </c>
      <c r="BR220">
        <v>262389948</v>
      </c>
      <c r="BS220">
        <v>243085526</v>
      </c>
      <c r="BT220">
        <v>217457163</v>
      </c>
      <c r="BU220">
        <v>280484389</v>
      </c>
      <c r="BV220">
        <v>185751376</v>
      </c>
      <c r="BW220">
        <v>195399036</v>
      </c>
      <c r="BX220">
        <v>224610107</v>
      </c>
      <c r="BY220">
        <v>370383992</v>
      </c>
      <c r="BZ220">
        <v>771617608</v>
      </c>
      <c r="CA220">
        <v>802839549</v>
      </c>
      <c r="CB220" s="379">
        <v>45</v>
      </c>
      <c r="CC220" s="379">
        <v>35</v>
      </c>
      <c r="CD220" s="379">
        <v>21</v>
      </c>
      <c r="CE220" s="379">
        <v>24</v>
      </c>
      <c r="CF220" s="379">
        <v>18</v>
      </c>
      <c r="CG220" s="379">
        <v>21</v>
      </c>
      <c r="CH220" s="379">
        <v>23</v>
      </c>
      <c r="CI220" s="379">
        <v>23</v>
      </c>
      <c r="CJ220" s="379">
        <v>21</v>
      </c>
      <c r="CK220" s="379">
        <v>27</v>
      </c>
      <c r="CL220" s="379">
        <v>25</v>
      </c>
      <c r="CM220" s="379">
        <v>25</v>
      </c>
      <c r="CN220" s="379">
        <v>18</v>
      </c>
      <c r="CO220" s="379">
        <f t="shared" si="25"/>
        <v>20</v>
      </c>
      <c r="CQ220" s="376" t="s">
        <v>1314</v>
      </c>
      <c r="CR220" s="372">
        <v>6984405555</v>
      </c>
      <c r="CS220" s="372">
        <v>7876773737</v>
      </c>
      <c r="CT220" s="372">
        <v>8536111182</v>
      </c>
      <c r="CU220" s="372">
        <v>9586654532</v>
      </c>
      <c r="CV220" s="372">
        <v>9787696024</v>
      </c>
      <c r="CW220" s="372">
        <v>9458026846</v>
      </c>
      <c r="CX220" s="372">
        <v>9327044489</v>
      </c>
      <c r="CY220" s="372">
        <v>8019476005</v>
      </c>
      <c r="CZ220" s="372">
        <v>8152129088</v>
      </c>
      <c r="DA220" s="372">
        <v>8880462221</v>
      </c>
      <c r="DB220" s="372">
        <v>10446591961</v>
      </c>
      <c r="DC220" s="372">
        <v>9301042395</v>
      </c>
      <c r="DD220" s="372">
        <v>10498218168</v>
      </c>
      <c r="DE220" s="372">
        <v>10738646174</v>
      </c>
      <c r="DF220" s="379">
        <v>19</v>
      </c>
      <c r="DG220" s="379">
        <v>18</v>
      </c>
      <c r="DH220" s="379">
        <v>18</v>
      </c>
      <c r="DI220" s="379">
        <v>16</v>
      </c>
      <c r="DJ220" s="379">
        <v>14</v>
      </c>
      <c r="DK220" s="379">
        <v>13</v>
      </c>
      <c r="DL220" s="379">
        <v>12</v>
      </c>
      <c r="DM220" s="379">
        <v>18</v>
      </c>
      <c r="DN220" s="379">
        <v>15</v>
      </c>
      <c r="DO220" s="379">
        <v>14</v>
      </c>
      <c r="DP220" s="379">
        <v>18</v>
      </c>
      <c r="DQ220" s="379">
        <v>23</v>
      </c>
      <c r="DR220" s="379">
        <v>22</v>
      </c>
      <c r="DS220" s="379">
        <f t="shared" si="26"/>
        <v>20</v>
      </c>
      <c r="DU220" s="376" t="s">
        <v>1314</v>
      </c>
      <c r="DV220" s="372">
        <v>36118745144</v>
      </c>
      <c r="DW220" s="372">
        <v>36210375582</v>
      </c>
      <c r="DX220" s="372">
        <v>35498499763</v>
      </c>
      <c r="DY220" s="372">
        <v>23116350300</v>
      </c>
      <c r="DZ220" s="372">
        <v>20864498644</v>
      </c>
      <c r="EA220" s="372">
        <v>23589354654</v>
      </c>
      <c r="EB220" s="372">
        <v>28006510077</v>
      </c>
      <c r="EC220" s="372">
        <v>24908235823</v>
      </c>
      <c r="ED220" s="372">
        <v>16466045650</v>
      </c>
      <c r="EE220" s="372">
        <v>20300481142</v>
      </c>
      <c r="EF220" s="372">
        <v>29022106249</v>
      </c>
      <c r="EG220" s="372">
        <v>21710163777</v>
      </c>
      <c r="EH220" s="372">
        <v>22944247652</v>
      </c>
      <c r="EI220" s="372">
        <f t="shared" si="21"/>
        <v>22628325343</v>
      </c>
      <c r="EJ220" s="379">
        <v>15</v>
      </c>
      <c r="EK220" s="379">
        <v>14</v>
      </c>
      <c r="EL220" s="379">
        <v>14</v>
      </c>
      <c r="EM220" s="379">
        <v>16</v>
      </c>
      <c r="EN220" s="379">
        <v>16</v>
      </c>
      <c r="EO220" s="379">
        <v>16</v>
      </c>
      <c r="EP220" s="379">
        <v>16</v>
      </c>
      <c r="EQ220" s="379">
        <v>17</v>
      </c>
      <c r="ER220" s="379">
        <v>18</v>
      </c>
      <c r="ES220" s="379">
        <v>20</v>
      </c>
      <c r="ET220" s="379">
        <v>22</v>
      </c>
      <c r="EU220" s="379">
        <v>24</v>
      </c>
      <c r="EV220" s="379">
        <v>24</v>
      </c>
      <c r="EW220" s="379">
        <f t="shared" si="27"/>
        <v>24</v>
      </c>
    </row>
    <row r="221" spans="1:153" x14ac:dyDescent="0.3">
      <c r="A221" s="371" t="s">
        <v>2175</v>
      </c>
      <c r="B221" s="371" t="s">
        <v>2176</v>
      </c>
      <c r="C221" s="371" t="s">
        <v>2177</v>
      </c>
      <c r="E221" s="376" t="str">
        <f t="shared" si="22"/>
        <v>جزر الكناري Canary Islands</v>
      </c>
      <c r="F221" s="372"/>
      <c r="G221" s="372"/>
      <c r="H221" s="372"/>
      <c r="I221" s="372"/>
      <c r="J221" s="372"/>
      <c r="K221" s="372"/>
      <c r="L221" s="372"/>
      <c r="M221" s="372"/>
      <c r="N221" s="372"/>
      <c r="O221" s="372"/>
      <c r="P221" s="372"/>
      <c r="Q221" s="372"/>
      <c r="R221" s="372"/>
      <c r="S221" s="372"/>
      <c r="T221" s="379" t="s">
        <v>3</v>
      </c>
      <c r="U221" s="379" t="s">
        <v>3</v>
      </c>
      <c r="V221" s="379" t="s">
        <v>3</v>
      </c>
      <c r="W221" s="379" t="s">
        <v>3</v>
      </c>
      <c r="X221" s="379" t="s">
        <v>3</v>
      </c>
      <c r="Y221" s="379" t="s">
        <v>3</v>
      </c>
      <c r="Z221" s="379" t="s">
        <v>3</v>
      </c>
      <c r="AA221" s="379" t="s">
        <v>3</v>
      </c>
      <c r="AB221" s="379" t="s">
        <v>3</v>
      </c>
      <c r="AC221" s="379" t="s">
        <v>3</v>
      </c>
      <c r="AD221" s="379" t="s">
        <v>3</v>
      </c>
      <c r="AE221" s="379" t="s">
        <v>3</v>
      </c>
      <c r="AF221" s="379" t="s">
        <v>3</v>
      </c>
      <c r="AG221" s="379" t="str">
        <f t="shared" si="23"/>
        <v/>
      </c>
      <c r="AH221" s="379"/>
      <c r="AI221" s="376" t="s">
        <v>2178</v>
      </c>
      <c r="AX221" s="379" t="s">
        <v>3</v>
      </c>
      <c r="AY221" s="379" t="s">
        <v>3</v>
      </c>
      <c r="AZ221" s="379" t="s">
        <v>3</v>
      </c>
      <c r="BA221" s="379" t="s">
        <v>3</v>
      </c>
      <c r="BB221" s="379" t="s">
        <v>3</v>
      </c>
      <c r="BC221" s="379" t="s">
        <v>3</v>
      </c>
      <c r="BD221" s="379" t="s">
        <v>3</v>
      </c>
      <c r="BE221" s="379" t="s">
        <v>3</v>
      </c>
      <c r="BF221" s="379" t="s">
        <v>3</v>
      </c>
      <c r="BG221" s="379" t="s">
        <v>3</v>
      </c>
      <c r="BH221" s="379" t="s">
        <v>3</v>
      </c>
      <c r="BI221" s="379" t="s">
        <v>3</v>
      </c>
      <c r="BJ221" s="379" t="s">
        <v>3</v>
      </c>
      <c r="BK221" s="379" t="str">
        <f t="shared" si="24"/>
        <v/>
      </c>
      <c r="BL221" s="379"/>
      <c r="BM221" s="376" t="s">
        <v>2178</v>
      </c>
      <c r="CB221" s="379" t="s">
        <v>3</v>
      </c>
      <c r="CC221" s="379" t="s">
        <v>3</v>
      </c>
      <c r="CD221" s="379" t="s">
        <v>3</v>
      </c>
      <c r="CE221" s="379" t="s">
        <v>3</v>
      </c>
      <c r="CF221" s="379" t="s">
        <v>3</v>
      </c>
      <c r="CG221" s="379" t="s">
        <v>3</v>
      </c>
      <c r="CH221" s="379" t="s">
        <v>3</v>
      </c>
      <c r="CI221" s="379" t="s">
        <v>3</v>
      </c>
      <c r="CJ221" s="379" t="s">
        <v>3</v>
      </c>
      <c r="CK221" s="379" t="s">
        <v>3</v>
      </c>
      <c r="CL221" s="379" t="s">
        <v>3</v>
      </c>
      <c r="CM221" s="379" t="s">
        <v>3</v>
      </c>
      <c r="CN221" s="379" t="s">
        <v>3</v>
      </c>
      <c r="CO221" s="379" t="str">
        <f t="shared" si="25"/>
        <v/>
      </c>
      <c r="CQ221" s="376" t="s">
        <v>2178</v>
      </c>
      <c r="CR221" s="372"/>
      <c r="CS221" s="372"/>
      <c r="CT221" s="372"/>
      <c r="CU221" s="372"/>
      <c r="CV221" s="372"/>
      <c r="CW221" s="372"/>
      <c r="CX221" s="372"/>
      <c r="CY221" s="372"/>
      <c r="CZ221" s="372"/>
      <c r="DA221" s="372"/>
      <c r="DB221" s="372"/>
      <c r="DC221" s="372"/>
      <c r="DD221" s="372"/>
      <c r="DE221" s="372"/>
      <c r="DF221" s="379" t="s">
        <v>3</v>
      </c>
      <c r="DG221" s="379" t="s">
        <v>3</v>
      </c>
      <c r="DH221" s="379" t="s">
        <v>3</v>
      </c>
      <c r="DI221" s="379" t="s">
        <v>3</v>
      </c>
      <c r="DJ221" s="379" t="s">
        <v>3</v>
      </c>
      <c r="DK221" s="379" t="s">
        <v>3</v>
      </c>
      <c r="DL221" s="379" t="s">
        <v>3</v>
      </c>
      <c r="DM221" s="379" t="s">
        <v>3</v>
      </c>
      <c r="DN221" s="379" t="s">
        <v>3</v>
      </c>
      <c r="DO221" s="379" t="s">
        <v>3</v>
      </c>
      <c r="DP221" s="379" t="s">
        <v>3</v>
      </c>
      <c r="DQ221" s="379" t="s">
        <v>3</v>
      </c>
      <c r="DR221" s="379" t="s">
        <v>3</v>
      </c>
      <c r="DS221" s="379" t="str">
        <f t="shared" si="26"/>
        <v/>
      </c>
      <c r="DU221" s="376" t="s">
        <v>2178</v>
      </c>
      <c r="DV221" s="372">
        <v>0</v>
      </c>
      <c r="DW221" s="372">
        <v>0</v>
      </c>
      <c r="DX221" s="372">
        <v>0</v>
      </c>
      <c r="DY221" s="372">
        <v>0</v>
      </c>
      <c r="DZ221" s="372">
        <v>0</v>
      </c>
      <c r="EA221" s="372">
        <v>0</v>
      </c>
      <c r="EB221" s="372">
        <v>0</v>
      </c>
      <c r="EC221" s="372">
        <v>0</v>
      </c>
      <c r="ED221" s="372">
        <v>0</v>
      </c>
      <c r="EE221" s="372">
        <v>0</v>
      </c>
      <c r="EF221" s="372">
        <v>0</v>
      </c>
      <c r="EG221" s="372">
        <v>0</v>
      </c>
      <c r="EH221" s="372">
        <v>0</v>
      </c>
      <c r="EI221" s="372">
        <f t="shared" si="21"/>
        <v>0</v>
      </c>
      <c r="EJ221" s="379">
        <v>224</v>
      </c>
      <c r="EK221" s="379">
        <v>227</v>
      </c>
      <c r="EL221" s="379">
        <v>223</v>
      </c>
      <c r="EM221" s="379">
        <v>227</v>
      </c>
      <c r="EN221" s="379">
        <v>222</v>
      </c>
      <c r="EO221" s="379">
        <v>227</v>
      </c>
      <c r="EP221" s="379">
        <v>226</v>
      </c>
      <c r="EQ221" s="379">
        <v>227</v>
      </c>
      <c r="ER221" s="379">
        <v>226</v>
      </c>
      <c r="ES221" s="379">
        <v>230</v>
      </c>
      <c r="ET221" s="379">
        <v>230</v>
      </c>
      <c r="EU221" s="379">
        <v>245</v>
      </c>
      <c r="EV221" s="379">
        <v>241</v>
      </c>
      <c r="EW221" s="379">
        <f t="shared" si="27"/>
        <v>236</v>
      </c>
    </row>
    <row r="222" spans="1:153" x14ac:dyDescent="0.3">
      <c r="A222" s="371" t="s">
        <v>2179</v>
      </c>
      <c r="B222" s="371" t="s">
        <v>631</v>
      </c>
      <c r="C222" s="371" t="s">
        <v>2180</v>
      </c>
      <c r="E222" s="376" t="str">
        <f t="shared" si="22"/>
        <v>أيسلندا Iceland</v>
      </c>
      <c r="F222" s="372">
        <v>3378934</v>
      </c>
      <c r="G222" s="372">
        <v>5294085</v>
      </c>
      <c r="H222" s="372">
        <v>5345021</v>
      </c>
      <c r="I222" s="372">
        <v>6639076</v>
      </c>
      <c r="J222" s="372">
        <v>2417573</v>
      </c>
      <c r="K222" s="372">
        <v>74579567</v>
      </c>
      <c r="L222" s="372">
        <v>681636</v>
      </c>
      <c r="M222" s="372">
        <v>406870</v>
      </c>
      <c r="N222" s="372">
        <v>1616913</v>
      </c>
      <c r="O222" s="372">
        <v>1951311</v>
      </c>
      <c r="P222" s="372">
        <v>569408</v>
      </c>
      <c r="Q222" s="372">
        <v>563</v>
      </c>
      <c r="R222" s="372">
        <v>752967</v>
      </c>
      <c r="S222" s="372">
        <v>3376790</v>
      </c>
      <c r="T222" s="379">
        <v>135</v>
      </c>
      <c r="U222" s="379">
        <v>135</v>
      </c>
      <c r="V222" s="379">
        <v>139</v>
      </c>
      <c r="W222" s="379">
        <v>131</v>
      </c>
      <c r="X222" s="379">
        <v>144</v>
      </c>
      <c r="Y222" s="379">
        <v>86</v>
      </c>
      <c r="Z222" s="379">
        <v>160</v>
      </c>
      <c r="AA222" s="379">
        <v>167</v>
      </c>
      <c r="AB222" s="379">
        <v>148</v>
      </c>
      <c r="AC222" s="379">
        <v>151</v>
      </c>
      <c r="AD222" s="379">
        <v>160</v>
      </c>
      <c r="AE222" s="379">
        <v>184</v>
      </c>
      <c r="AF222" s="379">
        <v>164</v>
      </c>
      <c r="AG222" s="379">
        <f t="shared" si="23"/>
        <v>149</v>
      </c>
      <c r="AH222" s="379"/>
      <c r="AI222" s="376" t="s">
        <v>1542</v>
      </c>
      <c r="AJ222">
        <v>3175013</v>
      </c>
      <c r="AK222">
        <v>5272435</v>
      </c>
      <c r="AL222">
        <v>5225696</v>
      </c>
      <c r="AM222">
        <v>6636476</v>
      </c>
      <c r="AN222">
        <v>2417573</v>
      </c>
      <c r="AO222">
        <v>74579567</v>
      </c>
      <c r="AP222">
        <v>681636</v>
      </c>
      <c r="AQ222">
        <v>355906</v>
      </c>
      <c r="AR222">
        <v>124639</v>
      </c>
      <c r="AS222">
        <v>1875444</v>
      </c>
      <c r="AT222">
        <v>569408</v>
      </c>
      <c r="AU222">
        <v>563</v>
      </c>
      <c r="AV222">
        <v>173801</v>
      </c>
      <c r="AX222" s="379">
        <v>132</v>
      </c>
      <c r="AY222" s="379">
        <v>128</v>
      </c>
      <c r="AZ222" s="379">
        <v>134</v>
      </c>
      <c r="BA222" s="379">
        <v>123</v>
      </c>
      <c r="BB222" s="379">
        <v>140</v>
      </c>
      <c r="BC222" s="379">
        <v>85</v>
      </c>
      <c r="BD222" s="379">
        <v>155</v>
      </c>
      <c r="BE222" s="379">
        <v>164</v>
      </c>
      <c r="BF222" s="379">
        <v>168</v>
      </c>
      <c r="BG222" s="379">
        <v>149</v>
      </c>
      <c r="BH222" s="379">
        <v>160</v>
      </c>
      <c r="BI222" s="379">
        <v>176</v>
      </c>
      <c r="BJ222" s="379">
        <v>171</v>
      </c>
      <c r="BK222" s="379" t="str">
        <f t="shared" si="24"/>
        <v/>
      </c>
      <c r="BL222" s="379"/>
      <c r="BM222" s="376" t="s">
        <v>1542</v>
      </c>
      <c r="BN222">
        <v>203921</v>
      </c>
      <c r="BO222">
        <v>21650</v>
      </c>
      <c r="BP222">
        <v>119325</v>
      </c>
      <c r="BQ222">
        <v>2600</v>
      </c>
      <c r="BU222">
        <v>50964</v>
      </c>
      <c r="BV222">
        <v>1492274</v>
      </c>
      <c r="BW222">
        <v>75867</v>
      </c>
      <c r="BZ222">
        <v>579166</v>
      </c>
      <c r="CA222">
        <v>3376790</v>
      </c>
      <c r="CB222" s="379">
        <v>121</v>
      </c>
      <c r="CC222" s="379">
        <v>143</v>
      </c>
      <c r="CD222" s="379">
        <v>127</v>
      </c>
      <c r="CE222" s="379">
        <v>148</v>
      </c>
      <c r="CF222" s="379" t="s">
        <v>3</v>
      </c>
      <c r="CG222" s="379" t="s">
        <v>3</v>
      </c>
      <c r="CH222" s="379" t="s">
        <v>3</v>
      </c>
      <c r="CI222" s="379">
        <v>144</v>
      </c>
      <c r="CJ222" s="379">
        <v>93</v>
      </c>
      <c r="CK222" s="379">
        <v>135</v>
      </c>
      <c r="CL222" s="379" t="s">
        <v>3</v>
      </c>
      <c r="CM222" s="379" t="s">
        <v>3</v>
      </c>
      <c r="CN222" s="379">
        <v>116</v>
      </c>
      <c r="CO222" s="379">
        <f t="shared" si="25"/>
        <v>100</v>
      </c>
      <c r="CQ222" s="376" t="s">
        <v>1542</v>
      </c>
      <c r="CR222" s="372">
        <v>8110663</v>
      </c>
      <c r="CS222" s="372">
        <v>9562925</v>
      </c>
      <c r="CT222" s="372">
        <v>6439297</v>
      </c>
      <c r="CU222" s="372">
        <v>4505695</v>
      </c>
      <c r="CV222" s="372">
        <v>2609488</v>
      </c>
      <c r="CW222" s="372">
        <v>7908343</v>
      </c>
      <c r="CX222" s="372">
        <v>5815221</v>
      </c>
      <c r="CY222" s="372">
        <v>4352237</v>
      </c>
      <c r="CZ222" s="372">
        <v>2143307</v>
      </c>
      <c r="DA222" s="372">
        <v>6529310</v>
      </c>
      <c r="DB222" s="372">
        <v>3811952</v>
      </c>
      <c r="DC222" s="372">
        <v>4145643</v>
      </c>
      <c r="DD222" s="372">
        <v>5066428</v>
      </c>
      <c r="DE222" s="372">
        <v>8229848</v>
      </c>
      <c r="DF222" s="379">
        <v>120</v>
      </c>
      <c r="DG222" s="379">
        <v>118</v>
      </c>
      <c r="DH222" s="379">
        <v>121</v>
      </c>
      <c r="DI222" s="379">
        <v>129</v>
      </c>
      <c r="DJ222" s="379">
        <v>140</v>
      </c>
      <c r="DK222" s="379">
        <v>119</v>
      </c>
      <c r="DL222" s="379">
        <v>124</v>
      </c>
      <c r="DM222" s="379">
        <v>130</v>
      </c>
      <c r="DN222" s="379">
        <v>140</v>
      </c>
      <c r="DO222" s="379">
        <v>126</v>
      </c>
      <c r="DP222" s="379">
        <v>136</v>
      </c>
      <c r="DQ222" s="379">
        <v>136</v>
      </c>
      <c r="DR222" s="379">
        <v>139</v>
      </c>
      <c r="DS222" s="379">
        <f t="shared" si="26"/>
        <v>126</v>
      </c>
      <c r="DU222" s="376" t="s">
        <v>1542</v>
      </c>
      <c r="DV222" s="372">
        <v>11489597</v>
      </c>
      <c r="DW222" s="372">
        <v>14857010</v>
      </c>
      <c r="DX222" s="372">
        <v>11784318</v>
      </c>
      <c r="DY222" s="372">
        <v>11144771</v>
      </c>
      <c r="DZ222" s="372">
        <v>5027061</v>
      </c>
      <c r="EA222" s="372">
        <v>82487910</v>
      </c>
      <c r="EB222" s="372">
        <v>6496857</v>
      </c>
      <c r="EC222" s="372">
        <v>4759107</v>
      </c>
      <c r="ED222" s="372">
        <v>3760220</v>
      </c>
      <c r="EE222" s="372">
        <v>8480621</v>
      </c>
      <c r="EF222" s="372">
        <v>4381360</v>
      </c>
      <c r="EG222" s="372">
        <v>4146206</v>
      </c>
      <c r="EH222" s="372">
        <v>5819395</v>
      </c>
      <c r="EI222" s="372">
        <f t="shared" si="21"/>
        <v>11606638</v>
      </c>
      <c r="EJ222" s="379">
        <v>144</v>
      </c>
      <c r="EK222" s="379">
        <v>141</v>
      </c>
      <c r="EL222" s="379">
        <v>143</v>
      </c>
      <c r="EM222" s="379">
        <v>143</v>
      </c>
      <c r="EN222" s="379">
        <v>159</v>
      </c>
      <c r="EO222" s="379">
        <v>109</v>
      </c>
      <c r="EP222" s="379">
        <v>155</v>
      </c>
      <c r="EQ222" s="379">
        <v>155</v>
      </c>
      <c r="ER222" s="379">
        <v>160</v>
      </c>
      <c r="ES222" s="379">
        <v>156</v>
      </c>
      <c r="ET222" s="379">
        <v>162</v>
      </c>
      <c r="EU222" s="379">
        <v>163</v>
      </c>
      <c r="EV222" s="379">
        <v>162</v>
      </c>
      <c r="EW222" s="379">
        <f t="shared" si="27"/>
        <v>147</v>
      </c>
    </row>
    <row r="223" spans="1:153" x14ac:dyDescent="0.3">
      <c r="A223" s="371" t="s">
        <v>2181</v>
      </c>
      <c r="B223" s="371" t="s">
        <v>639</v>
      </c>
      <c r="C223" s="371" t="s">
        <v>2182</v>
      </c>
      <c r="E223" s="376" t="str">
        <f t="shared" si="22"/>
        <v>جبل طارق Gibraltar</v>
      </c>
      <c r="F223" s="372">
        <v>377116531</v>
      </c>
      <c r="G223" s="372">
        <v>86755618</v>
      </c>
      <c r="H223" s="372">
        <v>90893041</v>
      </c>
      <c r="I223" s="372">
        <v>3218173024</v>
      </c>
      <c r="J223" s="372">
        <v>906601092</v>
      </c>
      <c r="K223" s="372">
        <v>287096248</v>
      </c>
      <c r="L223" s="372">
        <v>646661121</v>
      </c>
      <c r="M223" s="372">
        <v>171183167</v>
      </c>
      <c r="N223" s="372">
        <v>180801804</v>
      </c>
      <c r="O223" s="372">
        <v>342898529</v>
      </c>
      <c r="P223" s="372">
        <v>364034908</v>
      </c>
      <c r="Q223" s="372">
        <v>748746187</v>
      </c>
      <c r="R223" s="372">
        <v>906952910</v>
      </c>
      <c r="S223" s="372">
        <v>1819792459</v>
      </c>
      <c r="T223" s="379">
        <v>60</v>
      </c>
      <c r="U223" s="379">
        <v>82</v>
      </c>
      <c r="V223" s="379">
        <v>86</v>
      </c>
      <c r="W223" s="379">
        <v>32</v>
      </c>
      <c r="X223" s="379">
        <v>49</v>
      </c>
      <c r="Y223" s="379">
        <v>62</v>
      </c>
      <c r="Z223" s="379">
        <v>55</v>
      </c>
      <c r="AA223" s="379">
        <v>69</v>
      </c>
      <c r="AB223" s="379">
        <v>67</v>
      </c>
      <c r="AC223" s="379">
        <v>63</v>
      </c>
      <c r="AD223" s="379">
        <v>68</v>
      </c>
      <c r="AE223" s="379">
        <v>58</v>
      </c>
      <c r="AF223" s="379">
        <v>54</v>
      </c>
      <c r="AG223" s="379">
        <f t="shared" si="23"/>
        <v>51</v>
      </c>
      <c r="AH223" s="379"/>
      <c r="AI223" s="376" t="s">
        <v>1372</v>
      </c>
      <c r="AJ223">
        <v>377012971</v>
      </c>
      <c r="AK223">
        <v>86755618</v>
      </c>
      <c r="AL223">
        <v>90893041</v>
      </c>
      <c r="AM223">
        <v>3218173024</v>
      </c>
      <c r="AN223">
        <v>906601092</v>
      </c>
      <c r="AO223">
        <v>287096248</v>
      </c>
      <c r="AP223">
        <v>646504863</v>
      </c>
      <c r="AQ223">
        <v>171183167</v>
      </c>
      <c r="AR223">
        <v>180801804</v>
      </c>
      <c r="AS223">
        <v>342898529</v>
      </c>
      <c r="AT223">
        <v>364034908</v>
      </c>
      <c r="AU223">
        <v>748708565</v>
      </c>
      <c r="AV223">
        <v>906952910</v>
      </c>
      <c r="AW223">
        <v>1819792459</v>
      </c>
      <c r="AX223" s="379">
        <v>60</v>
      </c>
      <c r="AY223" s="379">
        <v>78</v>
      </c>
      <c r="AZ223" s="379">
        <v>82</v>
      </c>
      <c r="BA223" s="379">
        <v>32</v>
      </c>
      <c r="BB223" s="379">
        <v>47</v>
      </c>
      <c r="BC223" s="379">
        <v>62</v>
      </c>
      <c r="BD223" s="379">
        <v>55</v>
      </c>
      <c r="BE223" s="379">
        <v>67</v>
      </c>
      <c r="BF223" s="379">
        <v>64</v>
      </c>
      <c r="BG223" s="379">
        <v>62</v>
      </c>
      <c r="BH223" s="379">
        <v>67</v>
      </c>
      <c r="BI223" s="379">
        <v>56</v>
      </c>
      <c r="BJ223" s="379">
        <v>53</v>
      </c>
      <c r="BK223" s="379">
        <f t="shared" si="24"/>
        <v>48</v>
      </c>
      <c r="BL223" s="379"/>
      <c r="BM223" s="376" t="s">
        <v>1372</v>
      </c>
      <c r="BN223">
        <v>103560</v>
      </c>
      <c r="BT223">
        <v>156258</v>
      </c>
      <c r="BY223">
        <v>37622</v>
      </c>
      <c r="CB223" s="379">
        <v>136</v>
      </c>
      <c r="CC223" s="379" t="s">
        <v>3</v>
      </c>
      <c r="CD223" s="379" t="s">
        <v>3</v>
      </c>
      <c r="CE223" s="379" t="s">
        <v>3</v>
      </c>
      <c r="CF223" s="379" t="s">
        <v>3</v>
      </c>
      <c r="CG223" s="379" t="s">
        <v>3</v>
      </c>
      <c r="CH223" s="379">
        <v>132</v>
      </c>
      <c r="CI223" s="379" t="s">
        <v>3</v>
      </c>
      <c r="CJ223" s="379" t="s">
        <v>3</v>
      </c>
      <c r="CK223" s="379" t="s">
        <v>3</v>
      </c>
      <c r="CL223" s="379" t="s">
        <v>3</v>
      </c>
      <c r="CM223" s="379">
        <v>140</v>
      </c>
      <c r="CN223" s="379" t="s">
        <v>3</v>
      </c>
      <c r="CO223" s="379" t="str">
        <f t="shared" si="25"/>
        <v/>
      </c>
      <c r="CQ223" s="376" t="s">
        <v>1372</v>
      </c>
      <c r="CR223" s="372">
        <v>288073</v>
      </c>
      <c r="CS223" s="372">
        <v>1265464</v>
      </c>
      <c r="CT223" s="372">
        <v>378082</v>
      </c>
      <c r="CU223" s="372">
        <v>1834042</v>
      </c>
      <c r="CV223" s="372">
        <v>273356</v>
      </c>
      <c r="CW223" s="372">
        <v>185840</v>
      </c>
      <c r="CX223" s="372">
        <v>857019</v>
      </c>
      <c r="CY223" s="372">
        <v>2094370</v>
      </c>
      <c r="CZ223" s="372">
        <v>1250608</v>
      </c>
      <c r="DA223" s="372">
        <v>309979</v>
      </c>
      <c r="DB223" s="372">
        <v>122594</v>
      </c>
      <c r="DC223" s="372">
        <v>4155078</v>
      </c>
      <c r="DD223" s="372">
        <v>214444345</v>
      </c>
      <c r="DE223" s="372">
        <v>1446362</v>
      </c>
      <c r="DF223" s="379">
        <v>178</v>
      </c>
      <c r="DG223" s="379">
        <v>152</v>
      </c>
      <c r="DH223" s="379">
        <v>179</v>
      </c>
      <c r="DI223" s="379">
        <v>149</v>
      </c>
      <c r="DJ223" s="379">
        <v>174</v>
      </c>
      <c r="DK223" s="379">
        <v>178</v>
      </c>
      <c r="DL223" s="379">
        <v>161</v>
      </c>
      <c r="DM223" s="379">
        <v>141</v>
      </c>
      <c r="DN223" s="379">
        <v>146</v>
      </c>
      <c r="DO223" s="379">
        <v>166</v>
      </c>
      <c r="DP223" s="379">
        <v>177</v>
      </c>
      <c r="DQ223" s="379">
        <v>135</v>
      </c>
      <c r="DR223" s="379">
        <v>86</v>
      </c>
      <c r="DS223" s="379">
        <f t="shared" si="26"/>
        <v>157</v>
      </c>
      <c r="DU223" s="376" t="s">
        <v>1372</v>
      </c>
      <c r="DV223" s="372">
        <v>377404604</v>
      </c>
      <c r="DW223" s="372">
        <v>88021082</v>
      </c>
      <c r="DX223" s="372">
        <v>91271123</v>
      </c>
      <c r="DY223" s="372">
        <v>3220007066</v>
      </c>
      <c r="DZ223" s="372">
        <v>906874448</v>
      </c>
      <c r="EA223" s="372">
        <v>287282088</v>
      </c>
      <c r="EB223" s="372">
        <v>647518140</v>
      </c>
      <c r="EC223" s="372">
        <v>173277537</v>
      </c>
      <c r="ED223" s="372">
        <v>182052412</v>
      </c>
      <c r="EE223" s="372">
        <v>343208508</v>
      </c>
      <c r="EF223" s="372">
        <v>364157502</v>
      </c>
      <c r="EG223" s="372">
        <v>752901265</v>
      </c>
      <c r="EH223" s="372">
        <v>1121397255</v>
      </c>
      <c r="EI223" s="372">
        <f t="shared" si="21"/>
        <v>1821238821</v>
      </c>
      <c r="EJ223" s="379">
        <v>82</v>
      </c>
      <c r="EK223" s="379">
        <v>104</v>
      </c>
      <c r="EL223" s="379">
        <v>105</v>
      </c>
      <c r="EM223" s="379">
        <v>48</v>
      </c>
      <c r="EN223" s="379">
        <v>66</v>
      </c>
      <c r="EO223" s="379">
        <v>89</v>
      </c>
      <c r="EP223" s="379">
        <v>75</v>
      </c>
      <c r="EQ223" s="379">
        <v>92</v>
      </c>
      <c r="ER223" s="379">
        <v>91</v>
      </c>
      <c r="ES223" s="379">
        <v>92</v>
      </c>
      <c r="ET223" s="379">
        <v>96</v>
      </c>
      <c r="EU223" s="379">
        <v>82</v>
      </c>
      <c r="EV223" s="379">
        <v>74</v>
      </c>
      <c r="EW223" s="379">
        <f t="shared" si="27"/>
        <v>70</v>
      </c>
    </row>
    <row r="224" spans="1:153" x14ac:dyDescent="0.3">
      <c r="A224" s="371" t="s">
        <v>2183</v>
      </c>
      <c r="B224" s="371" t="s">
        <v>146</v>
      </c>
      <c r="C224" s="371" t="s">
        <v>2184</v>
      </c>
      <c r="E224" s="376" t="str">
        <f t="shared" si="22"/>
        <v>مالطا Malta</v>
      </c>
      <c r="F224" s="372">
        <v>924614298</v>
      </c>
      <c r="G224" s="372">
        <v>608530891</v>
      </c>
      <c r="H224" s="372">
        <v>290461909</v>
      </c>
      <c r="I224" s="372">
        <v>1693484219</v>
      </c>
      <c r="J224" s="372">
        <v>131197853</v>
      </c>
      <c r="K224" s="372">
        <v>116684103</v>
      </c>
      <c r="L224" s="372">
        <v>201826259</v>
      </c>
      <c r="M224" s="372">
        <v>221158041</v>
      </c>
      <c r="N224" s="372">
        <v>546230108</v>
      </c>
      <c r="O224" s="372">
        <v>305062231</v>
      </c>
      <c r="P224" s="372">
        <v>4062182508</v>
      </c>
      <c r="Q224" s="372">
        <v>13527044066</v>
      </c>
      <c r="R224" s="372">
        <v>19028621219</v>
      </c>
      <c r="S224" s="372">
        <v>26204671799</v>
      </c>
      <c r="T224" s="379">
        <v>52</v>
      </c>
      <c r="U224" s="379">
        <v>55</v>
      </c>
      <c r="V224" s="379">
        <v>63</v>
      </c>
      <c r="W224" s="379">
        <v>45</v>
      </c>
      <c r="X224" s="379">
        <v>73</v>
      </c>
      <c r="Y224" s="379">
        <v>80</v>
      </c>
      <c r="Z224" s="379">
        <v>68</v>
      </c>
      <c r="AA224" s="379">
        <v>67</v>
      </c>
      <c r="AB224" s="379">
        <v>55</v>
      </c>
      <c r="AC224" s="379">
        <v>66</v>
      </c>
      <c r="AD224" s="379">
        <v>43</v>
      </c>
      <c r="AE224" s="379">
        <v>21</v>
      </c>
      <c r="AF224" s="379">
        <v>14</v>
      </c>
      <c r="AG224" s="379">
        <f t="shared" si="23"/>
        <v>10</v>
      </c>
      <c r="AH224" s="379"/>
      <c r="AI224" s="376" t="s">
        <v>1450</v>
      </c>
      <c r="AJ224">
        <v>923859762</v>
      </c>
      <c r="AK224">
        <v>605398840</v>
      </c>
      <c r="AL224">
        <v>286018031</v>
      </c>
      <c r="AM224">
        <v>1663490692</v>
      </c>
      <c r="AN224">
        <v>131040479</v>
      </c>
      <c r="AO224">
        <v>110870426</v>
      </c>
      <c r="AP224">
        <v>201522968</v>
      </c>
      <c r="AQ224">
        <v>185362087</v>
      </c>
      <c r="AR224">
        <v>357485607</v>
      </c>
      <c r="AS224">
        <v>304647780</v>
      </c>
      <c r="AT224">
        <v>4060482446</v>
      </c>
      <c r="AU224">
        <v>13525465012</v>
      </c>
      <c r="AV224">
        <v>19024095850</v>
      </c>
      <c r="AW224">
        <v>26194093698</v>
      </c>
      <c r="AX224" s="379">
        <v>50</v>
      </c>
      <c r="AY224" s="379">
        <v>54</v>
      </c>
      <c r="AZ224" s="379">
        <v>62</v>
      </c>
      <c r="BA224" s="379">
        <v>43</v>
      </c>
      <c r="BB224" s="379">
        <v>73</v>
      </c>
      <c r="BC224" s="379">
        <v>80</v>
      </c>
      <c r="BD224" s="379">
        <v>68</v>
      </c>
      <c r="BE224" s="379">
        <v>66</v>
      </c>
      <c r="BF224" s="379">
        <v>57</v>
      </c>
      <c r="BG224" s="379">
        <v>64</v>
      </c>
      <c r="BH224" s="379">
        <v>42</v>
      </c>
      <c r="BI224" s="379">
        <v>21</v>
      </c>
      <c r="BJ224" s="379">
        <v>14</v>
      </c>
      <c r="BK224" s="379">
        <f t="shared" si="24"/>
        <v>10</v>
      </c>
      <c r="BL224" s="379"/>
      <c r="BM224" s="376" t="s">
        <v>1450</v>
      </c>
      <c r="BN224">
        <v>754536</v>
      </c>
      <c r="BO224">
        <v>3132051</v>
      </c>
      <c r="BP224">
        <v>4443878</v>
      </c>
      <c r="BQ224">
        <v>29993527</v>
      </c>
      <c r="BR224">
        <v>157374</v>
      </c>
      <c r="BS224">
        <v>5813677</v>
      </c>
      <c r="BT224">
        <v>303291</v>
      </c>
      <c r="BU224">
        <v>35795954</v>
      </c>
      <c r="BV224">
        <v>188744501</v>
      </c>
      <c r="BW224">
        <v>414451</v>
      </c>
      <c r="BX224">
        <v>1700062</v>
      </c>
      <c r="BY224">
        <v>1579054</v>
      </c>
      <c r="BZ224">
        <v>4525369</v>
      </c>
      <c r="CA224">
        <v>10578101</v>
      </c>
      <c r="CB224" s="379">
        <v>100</v>
      </c>
      <c r="CC224" s="379">
        <v>82</v>
      </c>
      <c r="CD224" s="379">
        <v>79</v>
      </c>
      <c r="CE224" s="379">
        <v>49</v>
      </c>
      <c r="CF224" s="379">
        <v>129</v>
      </c>
      <c r="CG224" s="379">
        <v>76</v>
      </c>
      <c r="CH224" s="379">
        <v>123</v>
      </c>
      <c r="CI224" s="379">
        <v>47</v>
      </c>
      <c r="CJ224" s="379">
        <v>20</v>
      </c>
      <c r="CK224" s="379">
        <v>111</v>
      </c>
      <c r="CL224" s="379">
        <v>96</v>
      </c>
      <c r="CM224" s="379">
        <v>104</v>
      </c>
      <c r="CN224" s="379">
        <v>80</v>
      </c>
      <c r="CO224" s="379">
        <f t="shared" si="25"/>
        <v>79</v>
      </c>
      <c r="CQ224" s="376" t="s">
        <v>1450</v>
      </c>
      <c r="CR224" s="372">
        <v>80670836</v>
      </c>
      <c r="CS224" s="372">
        <v>127672900</v>
      </c>
      <c r="CT224" s="372">
        <v>106436434</v>
      </c>
      <c r="CU224" s="372">
        <v>139246843</v>
      </c>
      <c r="CV224" s="372">
        <v>96593346</v>
      </c>
      <c r="CW224" s="372">
        <v>208173560</v>
      </c>
      <c r="CX224" s="372">
        <v>611666576</v>
      </c>
      <c r="CY224" s="372">
        <v>224439494</v>
      </c>
      <c r="CZ224" s="372">
        <v>201170935</v>
      </c>
      <c r="DA224" s="372">
        <v>243120900</v>
      </c>
      <c r="DB224" s="372">
        <v>328024782</v>
      </c>
      <c r="DC224" s="372">
        <v>188814954</v>
      </c>
      <c r="DD224" s="372">
        <v>163002973</v>
      </c>
      <c r="DE224" s="372">
        <v>152203943</v>
      </c>
      <c r="DF224" s="379">
        <v>83</v>
      </c>
      <c r="DG224" s="379">
        <v>84</v>
      </c>
      <c r="DH224" s="379">
        <v>82</v>
      </c>
      <c r="DI224" s="379">
        <v>80</v>
      </c>
      <c r="DJ224" s="379">
        <v>82</v>
      </c>
      <c r="DK224" s="379">
        <v>75</v>
      </c>
      <c r="DL224" s="379">
        <v>59</v>
      </c>
      <c r="DM224" s="379">
        <v>74</v>
      </c>
      <c r="DN224" s="379">
        <v>76</v>
      </c>
      <c r="DO224" s="379">
        <v>80</v>
      </c>
      <c r="DP224" s="379">
        <v>77</v>
      </c>
      <c r="DQ224" s="379">
        <v>82</v>
      </c>
      <c r="DR224" s="379">
        <v>93</v>
      </c>
      <c r="DS224" s="379">
        <f t="shared" si="26"/>
        <v>89</v>
      </c>
      <c r="DU224" s="376" t="s">
        <v>1450</v>
      </c>
      <c r="DV224" s="372">
        <v>1005285134</v>
      </c>
      <c r="DW224" s="372">
        <v>736203791</v>
      </c>
      <c r="DX224" s="372">
        <v>396898343</v>
      </c>
      <c r="DY224" s="372">
        <v>1832731062</v>
      </c>
      <c r="DZ224" s="372">
        <v>227791199</v>
      </c>
      <c r="EA224" s="372">
        <v>324857663</v>
      </c>
      <c r="EB224" s="372">
        <v>813492835</v>
      </c>
      <c r="EC224" s="372">
        <v>445597535</v>
      </c>
      <c r="ED224" s="372">
        <v>747401043</v>
      </c>
      <c r="EE224" s="372">
        <v>548183131</v>
      </c>
      <c r="EF224" s="372">
        <v>4390207290</v>
      </c>
      <c r="EG224" s="372">
        <v>13715859020</v>
      </c>
      <c r="EH224" s="372">
        <v>19191624192</v>
      </c>
      <c r="EI224" s="372">
        <f t="shared" si="21"/>
        <v>26356875742</v>
      </c>
      <c r="EJ224" s="379">
        <v>66</v>
      </c>
      <c r="EK224" s="379">
        <v>75</v>
      </c>
      <c r="EL224" s="379">
        <v>82</v>
      </c>
      <c r="EM224" s="379">
        <v>62</v>
      </c>
      <c r="EN224" s="379">
        <v>89</v>
      </c>
      <c r="EO224" s="379">
        <v>83</v>
      </c>
      <c r="EP224" s="379">
        <v>70</v>
      </c>
      <c r="EQ224" s="379">
        <v>81</v>
      </c>
      <c r="ER224" s="379">
        <v>73</v>
      </c>
      <c r="ES224" s="379">
        <v>81</v>
      </c>
      <c r="ET224" s="379">
        <v>50</v>
      </c>
      <c r="EU224" s="379">
        <v>30</v>
      </c>
      <c r="EV224" s="379">
        <v>25</v>
      </c>
      <c r="EW224" s="379">
        <f t="shared" si="27"/>
        <v>22</v>
      </c>
    </row>
    <row r="225" spans="1:153" x14ac:dyDescent="0.3">
      <c r="A225" s="371" t="s">
        <v>2185</v>
      </c>
      <c r="B225" s="371" t="s">
        <v>80</v>
      </c>
      <c r="C225" s="371" t="s">
        <v>2186</v>
      </c>
      <c r="E225" s="376" t="str">
        <f t="shared" si="22"/>
        <v>قبرص Cyprus</v>
      </c>
      <c r="F225" s="372">
        <v>26349924</v>
      </c>
      <c r="G225" s="372">
        <v>31695462</v>
      </c>
      <c r="H225" s="372">
        <v>29035777</v>
      </c>
      <c r="I225" s="372">
        <v>24456774</v>
      </c>
      <c r="J225" s="372">
        <v>114792679</v>
      </c>
      <c r="K225" s="372">
        <v>323191882</v>
      </c>
      <c r="L225" s="372">
        <v>58089093</v>
      </c>
      <c r="M225" s="372">
        <v>28687845</v>
      </c>
      <c r="N225" s="372">
        <v>29881882</v>
      </c>
      <c r="O225" s="372">
        <v>31684278</v>
      </c>
      <c r="P225" s="372">
        <v>39311415</v>
      </c>
      <c r="Q225" s="372">
        <v>23785128</v>
      </c>
      <c r="R225" s="372">
        <v>298592909</v>
      </c>
      <c r="S225" s="372">
        <v>3480804579</v>
      </c>
      <c r="T225" s="379">
        <v>95</v>
      </c>
      <c r="U225" s="379">
        <v>92</v>
      </c>
      <c r="V225" s="379">
        <v>101</v>
      </c>
      <c r="W225" s="379">
        <v>104</v>
      </c>
      <c r="X225" s="379">
        <v>76</v>
      </c>
      <c r="Y225" s="379">
        <v>59</v>
      </c>
      <c r="Z225" s="379">
        <v>89</v>
      </c>
      <c r="AA225" s="379">
        <v>98</v>
      </c>
      <c r="AB225" s="379">
        <v>99</v>
      </c>
      <c r="AC225" s="379">
        <v>109</v>
      </c>
      <c r="AD225" s="379">
        <v>108</v>
      </c>
      <c r="AE225" s="379">
        <v>115</v>
      </c>
      <c r="AF225" s="379">
        <v>71</v>
      </c>
      <c r="AG225" s="379">
        <f t="shared" si="23"/>
        <v>44</v>
      </c>
      <c r="AH225" s="379"/>
      <c r="AI225" s="376" t="s">
        <v>1612</v>
      </c>
      <c r="AJ225">
        <v>25701122</v>
      </c>
      <c r="AK225">
        <v>23769573</v>
      </c>
      <c r="AL225">
        <v>27859263</v>
      </c>
      <c r="AM225">
        <v>22729666</v>
      </c>
      <c r="AN225">
        <v>113473178</v>
      </c>
      <c r="AO225">
        <v>313934364</v>
      </c>
      <c r="AP225">
        <v>56815791</v>
      </c>
      <c r="AQ225">
        <v>23152895</v>
      </c>
      <c r="AR225">
        <v>20170704</v>
      </c>
      <c r="AS225">
        <v>29848856</v>
      </c>
      <c r="AT225">
        <v>38041624</v>
      </c>
      <c r="AU225">
        <v>23224667</v>
      </c>
      <c r="AV225">
        <v>298486119</v>
      </c>
      <c r="AW225">
        <v>3206867956</v>
      </c>
      <c r="AX225" s="379">
        <v>89</v>
      </c>
      <c r="AY225" s="379">
        <v>96</v>
      </c>
      <c r="AZ225" s="379">
        <v>99</v>
      </c>
      <c r="BA225" s="379">
        <v>101</v>
      </c>
      <c r="BB225" s="379">
        <v>76</v>
      </c>
      <c r="BC225" s="379">
        <v>59</v>
      </c>
      <c r="BD225" s="379">
        <v>89</v>
      </c>
      <c r="BE225" s="379">
        <v>97</v>
      </c>
      <c r="BF225" s="379">
        <v>100</v>
      </c>
      <c r="BG225" s="379">
        <v>110</v>
      </c>
      <c r="BH225" s="379">
        <v>106</v>
      </c>
      <c r="BI225" s="379">
        <v>111</v>
      </c>
      <c r="BJ225" s="379">
        <v>70</v>
      </c>
      <c r="BK225" s="379">
        <f t="shared" si="24"/>
        <v>42</v>
      </c>
      <c r="BL225" s="379"/>
      <c r="BM225" s="376" t="s">
        <v>1612</v>
      </c>
      <c r="BN225">
        <v>648802</v>
      </c>
      <c r="BO225">
        <v>7925889</v>
      </c>
      <c r="BP225">
        <v>1176514</v>
      </c>
      <c r="BQ225">
        <v>1727108</v>
      </c>
      <c r="BR225">
        <v>1319501</v>
      </c>
      <c r="BS225">
        <v>9257518</v>
      </c>
      <c r="BT225">
        <v>1273302</v>
      </c>
      <c r="BU225">
        <v>5534950</v>
      </c>
      <c r="BV225">
        <v>9711178</v>
      </c>
      <c r="BW225">
        <v>1835422</v>
      </c>
      <c r="BX225">
        <v>1269791</v>
      </c>
      <c r="BY225">
        <v>560461</v>
      </c>
      <c r="BZ225">
        <v>106790</v>
      </c>
      <c r="CA225">
        <v>273936623</v>
      </c>
      <c r="CB225" s="379">
        <v>104</v>
      </c>
      <c r="CC225" s="379">
        <v>71</v>
      </c>
      <c r="CD225" s="379">
        <v>102</v>
      </c>
      <c r="CE225" s="379">
        <v>98</v>
      </c>
      <c r="CF225" s="379">
        <v>97</v>
      </c>
      <c r="CG225" s="379">
        <v>66</v>
      </c>
      <c r="CH225" s="379">
        <v>101</v>
      </c>
      <c r="CI225" s="379">
        <v>76</v>
      </c>
      <c r="CJ225" s="379">
        <v>62</v>
      </c>
      <c r="CK225" s="379">
        <v>90</v>
      </c>
      <c r="CL225" s="379">
        <v>101</v>
      </c>
      <c r="CM225" s="379">
        <v>113</v>
      </c>
      <c r="CN225" s="379">
        <v>136</v>
      </c>
      <c r="CO225" s="379">
        <f t="shared" si="25"/>
        <v>32</v>
      </c>
      <c r="CQ225" s="376" t="s">
        <v>1612</v>
      </c>
      <c r="CR225" s="372">
        <v>69316300</v>
      </c>
      <c r="CS225" s="372">
        <v>101886783</v>
      </c>
      <c r="CT225" s="372">
        <v>97311309</v>
      </c>
      <c r="CU225" s="372">
        <v>115810660</v>
      </c>
      <c r="CV225" s="372">
        <v>104548075</v>
      </c>
      <c r="CW225" s="372">
        <v>98538950</v>
      </c>
      <c r="CX225" s="372">
        <v>111697156</v>
      </c>
      <c r="CY225" s="372">
        <v>110564503</v>
      </c>
      <c r="CZ225" s="372">
        <v>110293233</v>
      </c>
      <c r="DA225" s="372">
        <v>132695642</v>
      </c>
      <c r="DB225" s="372">
        <v>207650855</v>
      </c>
      <c r="DC225" s="372">
        <v>156652267</v>
      </c>
      <c r="DD225" s="372">
        <v>163681246</v>
      </c>
      <c r="DE225" s="372">
        <v>972760003</v>
      </c>
      <c r="DF225" s="379">
        <v>84</v>
      </c>
      <c r="DG225" s="379">
        <v>86</v>
      </c>
      <c r="DH225" s="379">
        <v>84</v>
      </c>
      <c r="DI225" s="379">
        <v>83</v>
      </c>
      <c r="DJ225" s="379">
        <v>80</v>
      </c>
      <c r="DK225" s="379">
        <v>85</v>
      </c>
      <c r="DL225" s="379">
        <v>82</v>
      </c>
      <c r="DM225" s="379">
        <v>88</v>
      </c>
      <c r="DN225" s="379">
        <v>87</v>
      </c>
      <c r="DO225" s="379">
        <v>87</v>
      </c>
      <c r="DP225" s="379">
        <v>83</v>
      </c>
      <c r="DQ225" s="379">
        <v>84</v>
      </c>
      <c r="DR225" s="379">
        <v>92</v>
      </c>
      <c r="DS225" s="379">
        <f t="shared" si="26"/>
        <v>59</v>
      </c>
      <c r="DU225" s="376" t="s">
        <v>1612</v>
      </c>
      <c r="DV225" s="372">
        <v>95666224</v>
      </c>
      <c r="DW225" s="372">
        <v>133582245</v>
      </c>
      <c r="DX225" s="372">
        <v>126347086</v>
      </c>
      <c r="DY225" s="372">
        <v>140267434</v>
      </c>
      <c r="DZ225" s="372">
        <v>219340754</v>
      </c>
      <c r="EA225" s="372">
        <v>421730832</v>
      </c>
      <c r="EB225" s="372">
        <v>169786249</v>
      </c>
      <c r="EC225" s="372">
        <v>139252348</v>
      </c>
      <c r="ED225" s="372">
        <v>140175115</v>
      </c>
      <c r="EE225" s="372">
        <v>164379920</v>
      </c>
      <c r="EF225" s="372">
        <v>246962270</v>
      </c>
      <c r="EG225" s="372">
        <v>180437395</v>
      </c>
      <c r="EH225" s="372">
        <v>462274155</v>
      </c>
      <c r="EI225" s="372">
        <f t="shared" si="21"/>
        <v>4453564582</v>
      </c>
      <c r="EJ225" s="379">
        <v>101</v>
      </c>
      <c r="EK225" s="379">
        <v>100</v>
      </c>
      <c r="EL225" s="379">
        <v>97</v>
      </c>
      <c r="EM225" s="379">
        <v>94</v>
      </c>
      <c r="EN225" s="379">
        <v>90</v>
      </c>
      <c r="EO225" s="379">
        <v>81</v>
      </c>
      <c r="EP225" s="379">
        <v>96</v>
      </c>
      <c r="EQ225" s="379">
        <v>96</v>
      </c>
      <c r="ER225" s="379">
        <v>100</v>
      </c>
      <c r="ES225" s="379">
        <v>103</v>
      </c>
      <c r="ET225" s="379">
        <v>101</v>
      </c>
      <c r="EU225" s="379">
        <v>101</v>
      </c>
      <c r="EV225" s="379">
        <v>90</v>
      </c>
      <c r="EW225" s="379">
        <f t="shared" si="27"/>
        <v>56</v>
      </c>
    </row>
    <row r="226" spans="1:153" x14ac:dyDescent="0.3">
      <c r="A226" s="371" t="s">
        <v>2187</v>
      </c>
      <c r="B226" s="371" t="s">
        <v>2188</v>
      </c>
      <c r="C226" s="371" t="s">
        <v>2189</v>
      </c>
      <c r="E226" s="376" t="str">
        <f t="shared" si="22"/>
        <v>الإتحاد السوفييتي (سابقا) U.S.S.R (Previously)</v>
      </c>
      <c r="F226" s="372"/>
      <c r="G226" s="372"/>
      <c r="H226" s="372"/>
      <c r="I226" s="372"/>
      <c r="J226" s="372"/>
      <c r="K226" s="372"/>
      <c r="L226" s="372"/>
      <c r="M226" s="372"/>
      <c r="N226" s="372"/>
      <c r="O226" s="372"/>
      <c r="P226" s="372"/>
      <c r="Q226" s="372"/>
      <c r="R226" s="372"/>
      <c r="S226" s="372"/>
      <c r="T226" s="379" t="s">
        <v>3</v>
      </c>
      <c r="U226" s="379" t="s">
        <v>3</v>
      </c>
      <c r="V226" s="379" t="s">
        <v>3</v>
      </c>
      <c r="W226" s="379" t="s">
        <v>3</v>
      </c>
      <c r="X226" s="379" t="s">
        <v>3</v>
      </c>
      <c r="Y226" s="379" t="s">
        <v>3</v>
      </c>
      <c r="Z226" s="379" t="s">
        <v>3</v>
      </c>
      <c r="AA226" s="379" t="s">
        <v>3</v>
      </c>
      <c r="AB226" s="379" t="s">
        <v>3</v>
      </c>
      <c r="AC226" s="379" t="s">
        <v>3</v>
      </c>
      <c r="AD226" s="379" t="s">
        <v>3</v>
      </c>
      <c r="AE226" s="379" t="s">
        <v>3</v>
      </c>
      <c r="AF226" s="379" t="s">
        <v>3</v>
      </c>
      <c r="AG226" s="379" t="str">
        <f t="shared" si="23"/>
        <v/>
      </c>
      <c r="AH226" s="379"/>
      <c r="AI226" s="376" t="s">
        <v>2190</v>
      </c>
      <c r="AX226" s="379" t="s">
        <v>3</v>
      </c>
      <c r="AY226" s="379" t="s">
        <v>3</v>
      </c>
      <c r="AZ226" s="379" t="s">
        <v>3</v>
      </c>
      <c r="BA226" s="379" t="s">
        <v>3</v>
      </c>
      <c r="BB226" s="379" t="s">
        <v>3</v>
      </c>
      <c r="BC226" s="379" t="s">
        <v>3</v>
      </c>
      <c r="BD226" s="379" t="s">
        <v>3</v>
      </c>
      <c r="BE226" s="379" t="s">
        <v>3</v>
      </c>
      <c r="BF226" s="379" t="s">
        <v>3</v>
      </c>
      <c r="BG226" s="379" t="s">
        <v>3</v>
      </c>
      <c r="BH226" s="379" t="s">
        <v>3</v>
      </c>
      <c r="BI226" s="379" t="s">
        <v>3</v>
      </c>
      <c r="BJ226" s="379" t="s">
        <v>3</v>
      </c>
      <c r="BK226" s="379" t="str">
        <f t="shared" si="24"/>
        <v/>
      </c>
      <c r="BL226" s="379"/>
      <c r="BM226" s="376" t="s">
        <v>2190</v>
      </c>
      <c r="CB226" s="379" t="s">
        <v>3</v>
      </c>
      <c r="CC226" s="379" t="s">
        <v>3</v>
      </c>
      <c r="CD226" s="379" t="s">
        <v>3</v>
      </c>
      <c r="CE226" s="379" t="s">
        <v>3</v>
      </c>
      <c r="CF226" s="379" t="s">
        <v>3</v>
      </c>
      <c r="CG226" s="379" t="s">
        <v>3</v>
      </c>
      <c r="CH226" s="379" t="s">
        <v>3</v>
      </c>
      <c r="CI226" s="379" t="s">
        <v>3</v>
      </c>
      <c r="CJ226" s="379" t="s">
        <v>3</v>
      </c>
      <c r="CK226" s="379" t="s">
        <v>3</v>
      </c>
      <c r="CL226" s="379" t="s">
        <v>3</v>
      </c>
      <c r="CM226" s="379" t="s">
        <v>3</v>
      </c>
      <c r="CN226" s="379" t="s">
        <v>3</v>
      </c>
      <c r="CO226" s="379" t="str">
        <f t="shared" si="25"/>
        <v/>
      </c>
      <c r="CQ226" s="376" t="s">
        <v>2190</v>
      </c>
      <c r="CR226" s="372"/>
      <c r="CS226" s="372"/>
      <c r="CT226" s="372"/>
      <c r="CU226" s="372"/>
      <c r="CV226" s="372"/>
      <c r="CW226" s="372"/>
      <c r="CX226" s="372"/>
      <c r="CY226" s="372"/>
      <c r="CZ226" s="372"/>
      <c r="DA226" s="372"/>
      <c r="DB226" s="372"/>
      <c r="DC226" s="372"/>
      <c r="DD226" s="372"/>
      <c r="DE226" s="372"/>
      <c r="DF226" s="379" t="s">
        <v>3</v>
      </c>
      <c r="DG226" s="379" t="s">
        <v>3</v>
      </c>
      <c r="DH226" s="379" t="s">
        <v>3</v>
      </c>
      <c r="DI226" s="379" t="s">
        <v>3</v>
      </c>
      <c r="DJ226" s="379" t="s">
        <v>3</v>
      </c>
      <c r="DK226" s="379" t="s">
        <v>3</v>
      </c>
      <c r="DL226" s="379" t="s">
        <v>3</v>
      </c>
      <c r="DM226" s="379" t="s">
        <v>3</v>
      </c>
      <c r="DN226" s="379" t="s">
        <v>3</v>
      </c>
      <c r="DO226" s="379" t="s">
        <v>3</v>
      </c>
      <c r="DP226" s="379" t="s">
        <v>3</v>
      </c>
      <c r="DQ226" s="379" t="s">
        <v>3</v>
      </c>
      <c r="DR226" s="379" t="s">
        <v>3</v>
      </c>
      <c r="DS226" s="379" t="str">
        <f t="shared" si="26"/>
        <v/>
      </c>
      <c r="DU226" s="376" t="s">
        <v>2190</v>
      </c>
      <c r="DV226" s="372">
        <v>0</v>
      </c>
      <c r="DW226" s="372">
        <v>0</v>
      </c>
      <c r="DX226" s="372">
        <v>0</v>
      </c>
      <c r="DY226" s="372">
        <v>0</v>
      </c>
      <c r="DZ226" s="372">
        <v>0</v>
      </c>
      <c r="EA226" s="372">
        <v>0</v>
      </c>
      <c r="EB226" s="372">
        <v>0</v>
      </c>
      <c r="EC226" s="372">
        <v>0</v>
      </c>
      <c r="ED226" s="372">
        <v>0</v>
      </c>
      <c r="EE226" s="372">
        <v>0</v>
      </c>
      <c r="EF226" s="372">
        <v>0</v>
      </c>
      <c r="EG226" s="372">
        <v>0</v>
      </c>
      <c r="EH226" s="372">
        <v>0</v>
      </c>
      <c r="EI226" s="372">
        <f t="shared" si="21"/>
        <v>0</v>
      </c>
      <c r="EJ226" s="379">
        <v>224</v>
      </c>
      <c r="EK226" s="379">
        <v>227</v>
      </c>
      <c r="EL226" s="379">
        <v>223</v>
      </c>
      <c r="EM226" s="379">
        <v>227</v>
      </c>
      <c r="EN226" s="379">
        <v>222</v>
      </c>
      <c r="EO226" s="379">
        <v>227</v>
      </c>
      <c r="EP226" s="379">
        <v>226</v>
      </c>
      <c r="EQ226" s="379">
        <v>227</v>
      </c>
      <c r="ER226" s="379">
        <v>226</v>
      </c>
      <c r="ES226" s="379">
        <v>230</v>
      </c>
      <c r="ET226" s="379">
        <v>230</v>
      </c>
      <c r="EU226" s="379">
        <v>245</v>
      </c>
      <c r="EV226" s="379">
        <v>241</v>
      </c>
      <c r="EW226" s="379">
        <f t="shared" si="27"/>
        <v>236</v>
      </c>
    </row>
    <row r="227" spans="1:153" x14ac:dyDescent="0.3">
      <c r="A227" s="371" t="s">
        <v>2191</v>
      </c>
      <c r="B227" s="371" t="s">
        <v>39</v>
      </c>
      <c r="C227" s="371" t="s">
        <v>2192</v>
      </c>
      <c r="E227" s="376" t="str">
        <f t="shared" si="22"/>
        <v>بولندا Poland</v>
      </c>
      <c r="F227" s="372">
        <v>1697923030</v>
      </c>
      <c r="G227" s="372">
        <v>1429091980</v>
      </c>
      <c r="H227" s="372">
        <v>1376814487</v>
      </c>
      <c r="I227" s="372">
        <v>1735576385</v>
      </c>
      <c r="J227" s="372">
        <v>3613425176</v>
      </c>
      <c r="K227" s="372">
        <v>4065916779</v>
      </c>
      <c r="L227" s="372">
        <v>6037562040</v>
      </c>
      <c r="M227" s="372">
        <v>8516096094</v>
      </c>
      <c r="N227" s="372">
        <v>5401578553</v>
      </c>
      <c r="O227" s="372">
        <v>10297060113</v>
      </c>
      <c r="P227" s="372">
        <v>31316630989</v>
      </c>
      <c r="Q227" s="372">
        <v>28080309417</v>
      </c>
      <c r="R227" s="372">
        <v>39768325895</v>
      </c>
      <c r="S227" s="372">
        <v>32897261722</v>
      </c>
      <c r="T227" s="379">
        <v>47</v>
      </c>
      <c r="U227" s="379">
        <v>45</v>
      </c>
      <c r="V227" s="379">
        <v>44</v>
      </c>
      <c r="W227" s="379">
        <v>44</v>
      </c>
      <c r="X227" s="379">
        <v>30</v>
      </c>
      <c r="Y227" s="379">
        <v>30</v>
      </c>
      <c r="Z227" s="379">
        <v>30</v>
      </c>
      <c r="AA227" s="379">
        <v>25</v>
      </c>
      <c r="AB227" s="379">
        <v>25</v>
      </c>
      <c r="AC227" s="379">
        <v>23</v>
      </c>
      <c r="AD227" s="379">
        <v>12</v>
      </c>
      <c r="AE227" s="379">
        <v>12</v>
      </c>
      <c r="AF227" s="379">
        <v>7</v>
      </c>
      <c r="AG227" s="379">
        <f t="shared" si="23"/>
        <v>9</v>
      </c>
      <c r="AH227" s="379"/>
      <c r="AI227" s="376" t="s">
        <v>1348</v>
      </c>
      <c r="AJ227">
        <v>1690739611</v>
      </c>
      <c r="AK227">
        <v>1427321755</v>
      </c>
      <c r="AL227">
        <v>1369933207</v>
      </c>
      <c r="AM227">
        <v>1724385075</v>
      </c>
      <c r="AN227">
        <v>3602086851</v>
      </c>
      <c r="AO227">
        <v>4056053115</v>
      </c>
      <c r="AP227">
        <v>5992933038</v>
      </c>
      <c r="AQ227">
        <v>8499188554</v>
      </c>
      <c r="AR227">
        <v>5391806090</v>
      </c>
      <c r="AS227">
        <v>10284492407</v>
      </c>
      <c r="AT227">
        <v>31279590512</v>
      </c>
      <c r="AU227">
        <v>28051799575</v>
      </c>
      <c r="AV227">
        <v>39108128328</v>
      </c>
      <c r="AW227">
        <v>32866073738</v>
      </c>
      <c r="AX227" s="379">
        <v>45</v>
      </c>
      <c r="AY227" s="379">
        <v>43</v>
      </c>
      <c r="AZ227" s="379">
        <v>42</v>
      </c>
      <c r="BA227" s="379">
        <v>42</v>
      </c>
      <c r="BB227" s="379">
        <v>30</v>
      </c>
      <c r="BC227" s="379">
        <v>30</v>
      </c>
      <c r="BD227" s="379">
        <v>29</v>
      </c>
      <c r="BE227" s="379">
        <v>24</v>
      </c>
      <c r="BF227" s="379">
        <v>23</v>
      </c>
      <c r="BG227" s="379">
        <v>23</v>
      </c>
      <c r="BH227" s="379">
        <v>11</v>
      </c>
      <c r="BI227" s="379">
        <v>10</v>
      </c>
      <c r="BJ227" s="379">
        <v>6</v>
      </c>
      <c r="BK227" s="379">
        <f t="shared" si="24"/>
        <v>7</v>
      </c>
      <c r="BL227" s="379"/>
      <c r="BM227" s="376" t="s">
        <v>1348</v>
      </c>
      <c r="BN227">
        <v>7183419</v>
      </c>
      <c r="BO227">
        <v>1770225</v>
      </c>
      <c r="BP227">
        <v>6881280</v>
      </c>
      <c r="BQ227">
        <v>11191310</v>
      </c>
      <c r="BR227">
        <v>11338325</v>
      </c>
      <c r="BS227">
        <v>9863664</v>
      </c>
      <c r="BT227">
        <v>44629002</v>
      </c>
      <c r="BU227">
        <v>16907540</v>
      </c>
      <c r="BV227">
        <v>9772463</v>
      </c>
      <c r="BW227">
        <v>12567706</v>
      </c>
      <c r="BX227">
        <v>37040477</v>
      </c>
      <c r="BY227">
        <v>28509842</v>
      </c>
      <c r="BZ227">
        <v>660197567</v>
      </c>
      <c r="CA227">
        <v>31187984</v>
      </c>
      <c r="CB227" s="379">
        <v>68</v>
      </c>
      <c r="CC227" s="379">
        <v>93</v>
      </c>
      <c r="CD227" s="379">
        <v>71</v>
      </c>
      <c r="CE227" s="379">
        <v>69</v>
      </c>
      <c r="CF227" s="379">
        <v>58</v>
      </c>
      <c r="CG227" s="379">
        <v>64</v>
      </c>
      <c r="CH227" s="379">
        <v>37</v>
      </c>
      <c r="CI227" s="379">
        <v>58</v>
      </c>
      <c r="CJ227" s="379">
        <v>61</v>
      </c>
      <c r="CK227" s="379">
        <v>63</v>
      </c>
      <c r="CL227" s="379">
        <v>51</v>
      </c>
      <c r="CM227" s="379">
        <v>47</v>
      </c>
      <c r="CN227" s="379">
        <v>20</v>
      </c>
      <c r="CO227" s="379">
        <f t="shared" si="25"/>
        <v>60</v>
      </c>
      <c r="CQ227" s="376" t="s">
        <v>1348</v>
      </c>
      <c r="CR227" s="372">
        <v>2447700022</v>
      </c>
      <c r="CS227" s="372">
        <v>2781384810</v>
      </c>
      <c r="CT227" s="372">
        <v>3953843861</v>
      </c>
      <c r="CU227" s="372">
        <v>3776132172</v>
      </c>
      <c r="CV227" s="372">
        <v>3778638327</v>
      </c>
      <c r="CW227" s="372">
        <v>5173102226</v>
      </c>
      <c r="CX227" s="372">
        <v>5215779340</v>
      </c>
      <c r="CY227" s="372">
        <v>4179146058</v>
      </c>
      <c r="CZ227" s="372">
        <v>5241021095</v>
      </c>
      <c r="DA227" s="372">
        <v>5317665674</v>
      </c>
      <c r="DB227" s="372">
        <v>5339454657</v>
      </c>
      <c r="DC227" s="372">
        <v>5623882686</v>
      </c>
      <c r="DD227" s="372">
        <v>6111200717</v>
      </c>
      <c r="DE227" s="372">
        <v>6636940254</v>
      </c>
      <c r="DF227" s="379">
        <v>39</v>
      </c>
      <c r="DG227" s="379">
        <v>37</v>
      </c>
      <c r="DH227" s="379">
        <v>36</v>
      </c>
      <c r="DI227" s="379">
        <v>33</v>
      </c>
      <c r="DJ227" s="379">
        <v>31</v>
      </c>
      <c r="DK227" s="379">
        <v>22</v>
      </c>
      <c r="DL227" s="379">
        <v>25</v>
      </c>
      <c r="DM227" s="379">
        <v>31</v>
      </c>
      <c r="DN227" s="379">
        <v>22</v>
      </c>
      <c r="DO227" s="379">
        <v>27</v>
      </c>
      <c r="DP227" s="379">
        <v>31</v>
      </c>
      <c r="DQ227" s="379">
        <v>32</v>
      </c>
      <c r="DR227" s="379">
        <v>29</v>
      </c>
      <c r="DS227" s="379">
        <f t="shared" si="26"/>
        <v>25</v>
      </c>
      <c r="DU227" s="376" t="s">
        <v>1348</v>
      </c>
      <c r="DV227" s="372">
        <v>4145623052</v>
      </c>
      <c r="DW227" s="372">
        <v>4210476790</v>
      </c>
      <c r="DX227" s="372">
        <v>5330658348</v>
      </c>
      <c r="DY227" s="372">
        <v>5511708557</v>
      </c>
      <c r="DZ227" s="372">
        <v>7392063503</v>
      </c>
      <c r="EA227" s="372">
        <v>9239019005</v>
      </c>
      <c r="EB227" s="372">
        <v>11253341380</v>
      </c>
      <c r="EC227" s="372">
        <v>12695242152</v>
      </c>
      <c r="ED227" s="372">
        <v>10642599648</v>
      </c>
      <c r="EE227" s="372">
        <v>15614725787</v>
      </c>
      <c r="EF227" s="372">
        <v>36656085646</v>
      </c>
      <c r="EG227" s="372">
        <v>33704192103</v>
      </c>
      <c r="EH227" s="372">
        <v>45879526612</v>
      </c>
      <c r="EI227" s="372">
        <f t="shared" si="21"/>
        <v>39534201976</v>
      </c>
      <c r="EJ227" s="379">
        <v>47</v>
      </c>
      <c r="EK227" s="379">
        <v>45</v>
      </c>
      <c r="EL227" s="379">
        <v>41</v>
      </c>
      <c r="EM227" s="379">
        <v>37</v>
      </c>
      <c r="EN227" s="379">
        <v>32</v>
      </c>
      <c r="EO227" s="379">
        <v>28</v>
      </c>
      <c r="EP227" s="379">
        <v>28</v>
      </c>
      <c r="EQ227" s="379">
        <v>26</v>
      </c>
      <c r="ER227" s="379">
        <v>26</v>
      </c>
      <c r="ES227" s="379">
        <v>25</v>
      </c>
      <c r="ET227" s="379">
        <v>17</v>
      </c>
      <c r="EU227" s="379">
        <v>16</v>
      </c>
      <c r="EV227" s="379">
        <v>9</v>
      </c>
      <c r="EW227" s="379">
        <f t="shared" si="27"/>
        <v>12</v>
      </c>
    </row>
    <row r="228" spans="1:153" x14ac:dyDescent="0.3">
      <c r="A228" s="371" t="s">
        <v>2193</v>
      </c>
      <c r="B228" s="371" t="s">
        <v>2194</v>
      </c>
      <c r="C228" s="371" t="s">
        <v>2195</v>
      </c>
      <c r="E228" s="376" t="str">
        <f t="shared" si="22"/>
        <v>ألمانيا الشرقية (سابقا) East Germany (Previously)</v>
      </c>
      <c r="F228" s="372"/>
      <c r="G228" s="372"/>
      <c r="H228" s="372"/>
      <c r="I228" s="372"/>
      <c r="J228" s="372"/>
      <c r="K228" s="372"/>
      <c r="L228" s="372"/>
      <c r="M228" s="372"/>
      <c r="N228" s="372"/>
      <c r="O228" s="372"/>
      <c r="P228" s="372"/>
      <c r="Q228" s="372"/>
      <c r="R228" s="372"/>
      <c r="S228" s="372"/>
      <c r="T228" s="379" t="s">
        <v>3</v>
      </c>
      <c r="U228" s="379" t="s">
        <v>3</v>
      </c>
      <c r="V228" s="379" t="s">
        <v>3</v>
      </c>
      <c r="W228" s="379" t="s">
        <v>3</v>
      </c>
      <c r="X228" s="379" t="s">
        <v>3</v>
      </c>
      <c r="Y228" s="379" t="s">
        <v>3</v>
      </c>
      <c r="Z228" s="379" t="s">
        <v>3</v>
      </c>
      <c r="AA228" s="379" t="s">
        <v>3</v>
      </c>
      <c r="AB228" s="379" t="s">
        <v>3</v>
      </c>
      <c r="AC228" s="379" t="s">
        <v>3</v>
      </c>
      <c r="AD228" s="379" t="s">
        <v>3</v>
      </c>
      <c r="AE228" s="379" t="s">
        <v>3</v>
      </c>
      <c r="AF228" s="379" t="s">
        <v>3</v>
      </c>
      <c r="AG228" s="379" t="str">
        <f t="shared" si="23"/>
        <v/>
      </c>
      <c r="AH228" s="379"/>
      <c r="AI228" s="376" t="s">
        <v>2196</v>
      </c>
      <c r="AX228" s="379" t="s">
        <v>3</v>
      </c>
      <c r="AY228" s="379" t="s">
        <v>3</v>
      </c>
      <c r="AZ228" s="379" t="s">
        <v>3</v>
      </c>
      <c r="BA228" s="379" t="s">
        <v>3</v>
      </c>
      <c r="BB228" s="379" t="s">
        <v>3</v>
      </c>
      <c r="BC228" s="379" t="s">
        <v>3</v>
      </c>
      <c r="BD228" s="379" t="s">
        <v>3</v>
      </c>
      <c r="BE228" s="379" t="s">
        <v>3</v>
      </c>
      <c r="BF228" s="379" t="s">
        <v>3</v>
      </c>
      <c r="BG228" s="379" t="s">
        <v>3</v>
      </c>
      <c r="BH228" s="379" t="s">
        <v>3</v>
      </c>
      <c r="BI228" s="379" t="s">
        <v>3</v>
      </c>
      <c r="BJ228" s="379" t="s">
        <v>3</v>
      </c>
      <c r="BK228" s="379" t="str">
        <f t="shared" si="24"/>
        <v/>
      </c>
      <c r="BL228" s="379"/>
      <c r="BM228" s="376" t="s">
        <v>2196</v>
      </c>
      <c r="CB228" s="379" t="s">
        <v>3</v>
      </c>
      <c r="CC228" s="379" t="s">
        <v>3</v>
      </c>
      <c r="CD228" s="379" t="s">
        <v>3</v>
      </c>
      <c r="CE228" s="379" t="s">
        <v>3</v>
      </c>
      <c r="CF228" s="379" t="s">
        <v>3</v>
      </c>
      <c r="CG228" s="379" t="s">
        <v>3</v>
      </c>
      <c r="CH228" s="379" t="s">
        <v>3</v>
      </c>
      <c r="CI228" s="379" t="s">
        <v>3</v>
      </c>
      <c r="CJ228" s="379" t="s">
        <v>3</v>
      </c>
      <c r="CK228" s="379" t="s">
        <v>3</v>
      </c>
      <c r="CL228" s="379" t="s">
        <v>3</v>
      </c>
      <c r="CM228" s="379" t="s">
        <v>3</v>
      </c>
      <c r="CN228" s="379" t="s">
        <v>3</v>
      </c>
      <c r="CO228" s="379" t="str">
        <f t="shared" si="25"/>
        <v/>
      </c>
      <c r="CQ228" s="376" t="s">
        <v>2196</v>
      </c>
      <c r="CR228" s="372"/>
      <c r="CS228" s="372"/>
      <c r="CT228" s="372"/>
      <c r="CU228" s="372"/>
      <c r="CV228" s="372"/>
      <c r="CW228" s="372"/>
      <c r="CX228" s="372"/>
      <c r="CY228" s="372"/>
      <c r="CZ228" s="372"/>
      <c r="DA228" s="372"/>
      <c r="DB228" s="372"/>
      <c r="DC228" s="372"/>
      <c r="DD228" s="372"/>
      <c r="DE228" s="372"/>
      <c r="DF228" s="379" t="s">
        <v>3</v>
      </c>
      <c r="DG228" s="379" t="s">
        <v>3</v>
      </c>
      <c r="DH228" s="379" t="s">
        <v>3</v>
      </c>
      <c r="DI228" s="379" t="s">
        <v>3</v>
      </c>
      <c r="DJ228" s="379" t="s">
        <v>3</v>
      </c>
      <c r="DK228" s="379" t="s">
        <v>3</v>
      </c>
      <c r="DL228" s="379" t="s">
        <v>3</v>
      </c>
      <c r="DM228" s="379" t="s">
        <v>3</v>
      </c>
      <c r="DN228" s="379" t="s">
        <v>3</v>
      </c>
      <c r="DO228" s="379" t="s">
        <v>3</v>
      </c>
      <c r="DP228" s="379" t="s">
        <v>3</v>
      </c>
      <c r="DQ228" s="379" t="s">
        <v>3</v>
      </c>
      <c r="DR228" s="379" t="s">
        <v>3</v>
      </c>
      <c r="DS228" s="379" t="str">
        <f t="shared" si="26"/>
        <v/>
      </c>
      <c r="DU228" s="376" t="s">
        <v>2196</v>
      </c>
      <c r="DV228" s="372">
        <v>0</v>
      </c>
      <c r="DW228" s="372">
        <v>0</v>
      </c>
      <c r="DX228" s="372">
        <v>0</v>
      </c>
      <c r="DY228" s="372">
        <v>0</v>
      </c>
      <c r="DZ228" s="372">
        <v>0</v>
      </c>
      <c r="EA228" s="372">
        <v>0</v>
      </c>
      <c r="EB228" s="372">
        <v>0</v>
      </c>
      <c r="EC228" s="372">
        <v>0</v>
      </c>
      <c r="ED228" s="372">
        <v>0</v>
      </c>
      <c r="EE228" s="372">
        <v>0</v>
      </c>
      <c r="EF228" s="372">
        <v>0</v>
      </c>
      <c r="EG228" s="372">
        <v>0</v>
      </c>
      <c r="EH228" s="372">
        <v>0</v>
      </c>
      <c r="EI228" s="372">
        <f t="shared" si="21"/>
        <v>0</v>
      </c>
      <c r="EJ228" s="379">
        <v>224</v>
      </c>
      <c r="EK228" s="379">
        <v>227</v>
      </c>
      <c r="EL228" s="379">
        <v>223</v>
      </c>
      <c r="EM228" s="379">
        <v>227</v>
      </c>
      <c r="EN228" s="379">
        <v>222</v>
      </c>
      <c r="EO228" s="379">
        <v>227</v>
      </c>
      <c r="EP228" s="379">
        <v>226</v>
      </c>
      <c r="EQ228" s="379">
        <v>227</v>
      </c>
      <c r="ER228" s="379">
        <v>226</v>
      </c>
      <c r="ES228" s="379">
        <v>230</v>
      </c>
      <c r="ET228" s="379">
        <v>230</v>
      </c>
      <c r="EU228" s="379">
        <v>245</v>
      </c>
      <c r="EV228" s="379">
        <v>241</v>
      </c>
      <c r="EW228" s="379">
        <f t="shared" si="27"/>
        <v>236</v>
      </c>
    </row>
    <row r="229" spans="1:153" x14ac:dyDescent="0.3">
      <c r="A229" s="371" t="s">
        <v>2197</v>
      </c>
      <c r="B229" s="371" t="s">
        <v>82</v>
      </c>
      <c r="C229" s="371" t="s">
        <v>2198</v>
      </c>
      <c r="E229" s="376" t="str">
        <f t="shared" si="22"/>
        <v>المجر (هنغاريا) Hungary</v>
      </c>
      <c r="F229" s="372">
        <v>14181835</v>
      </c>
      <c r="G229" s="372">
        <v>42737688</v>
      </c>
      <c r="H229" s="372">
        <v>8872343</v>
      </c>
      <c r="I229" s="372">
        <v>6397397</v>
      </c>
      <c r="J229" s="372">
        <v>18242399</v>
      </c>
      <c r="K229" s="372">
        <v>23590581</v>
      </c>
      <c r="L229" s="372">
        <v>44951682</v>
      </c>
      <c r="M229" s="372">
        <v>51428392</v>
      </c>
      <c r="N229" s="372">
        <v>160130117</v>
      </c>
      <c r="O229" s="372">
        <v>59179407</v>
      </c>
      <c r="P229" s="372">
        <v>52538809</v>
      </c>
      <c r="Q229" s="372">
        <v>162473086</v>
      </c>
      <c r="R229" s="372">
        <v>230669687</v>
      </c>
      <c r="S229" s="372">
        <v>240631182</v>
      </c>
      <c r="T229" s="379">
        <v>107</v>
      </c>
      <c r="U229" s="379">
        <v>90</v>
      </c>
      <c r="V229" s="379">
        <v>127</v>
      </c>
      <c r="W229" s="379">
        <v>133</v>
      </c>
      <c r="X229" s="379">
        <v>105</v>
      </c>
      <c r="Y229" s="379">
        <v>107</v>
      </c>
      <c r="Z229" s="379">
        <v>96</v>
      </c>
      <c r="AA229" s="379">
        <v>89</v>
      </c>
      <c r="AB229" s="379">
        <v>68</v>
      </c>
      <c r="AC229" s="379">
        <v>96</v>
      </c>
      <c r="AD229" s="379">
        <v>105</v>
      </c>
      <c r="AE229" s="379">
        <v>76</v>
      </c>
      <c r="AF229" s="379">
        <v>77</v>
      </c>
      <c r="AG229" s="379">
        <f t="shared" si="23"/>
        <v>78</v>
      </c>
      <c r="AH229" s="379"/>
      <c r="AI229" s="376" t="s">
        <v>1284</v>
      </c>
      <c r="AJ229">
        <v>1508899</v>
      </c>
      <c r="AK229">
        <v>12402674</v>
      </c>
      <c r="AL229">
        <v>7759167</v>
      </c>
      <c r="AM229">
        <v>2342961</v>
      </c>
      <c r="AN229">
        <v>13640327</v>
      </c>
      <c r="AO229">
        <v>20254380</v>
      </c>
      <c r="AP229">
        <v>16322532</v>
      </c>
      <c r="AQ229">
        <v>13350553</v>
      </c>
      <c r="AR229">
        <v>15833833</v>
      </c>
      <c r="AS229">
        <v>2913252</v>
      </c>
      <c r="AT229">
        <v>7234690</v>
      </c>
      <c r="AU229">
        <v>18855278</v>
      </c>
      <c r="AV229">
        <v>69023811</v>
      </c>
      <c r="AW229">
        <v>78788698</v>
      </c>
      <c r="AX229" s="379">
        <v>145</v>
      </c>
      <c r="AY229" s="379">
        <v>111</v>
      </c>
      <c r="AZ229" s="379">
        <v>126</v>
      </c>
      <c r="BA229" s="379">
        <v>142</v>
      </c>
      <c r="BB229" s="379">
        <v>105</v>
      </c>
      <c r="BC229" s="379">
        <v>106</v>
      </c>
      <c r="BD229" s="379">
        <v>114</v>
      </c>
      <c r="BE229" s="379">
        <v>114</v>
      </c>
      <c r="BF229" s="379">
        <v>108</v>
      </c>
      <c r="BG229" s="379">
        <v>147</v>
      </c>
      <c r="BH229" s="379">
        <v>130</v>
      </c>
      <c r="BI229" s="379">
        <v>115</v>
      </c>
      <c r="BJ229" s="379">
        <v>93</v>
      </c>
      <c r="BK229" s="379">
        <f t="shared" si="24"/>
        <v>94</v>
      </c>
      <c r="BL229" s="379"/>
      <c r="BM229" s="376" t="s">
        <v>1284</v>
      </c>
      <c r="BN229">
        <v>12672936</v>
      </c>
      <c r="BO229">
        <v>30335014</v>
      </c>
      <c r="BP229">
        <v>1113176</v>
      </c>
      <c r="BQ229">
        <v>4054436</v>
      </c>
      <c r="BR229">
        <v>4602072</v>
      </c>
      <c r="BS229">
        <v>3336201</v>
      </c>
      <c r="BT229">
        <v>28629150</v>
      </c>
      <c r="BU229">
        <v>38077839</v>
      </c>
      <c r="BV229">
        <v>144296284</v>
      </c>
      <c r="BW229">
        <v>56266155</v>
      </c>
      <c r="BX229">
        <v>45304119</v>
      </c>
      <c r="BY229">
        <v>143617808</v>
      </c>
      <c r="BZ229">
        <v>161645876</v>
      </c>
      <c r="CA229">
        <v>161842484</v>
      </c>
      <c r="CB229" s="379">
        <v>59</v>
      </c>
      <c r="CC229" s="379">
        <v>53</v>
      </c>
      <c r="CD229" s="379">
        <v>104</v>
      </c>
      <c r="CE229" s="379">
        <v>83</v>
      </c>
      <c r="CF229" s="379">
        <v>73</v>
      </c>
      <c r="CG229" s="379">
        <v>84</v>
      </c>
      <c r="CH229" s="379">
        <v>48</v>
      </c>
      <c r="CI229" s="379">
        <v>46</v>
      </c>
      <c r="CJ229" s="379">
        <v>24</v>
      </c>
      <c r="CK229" s="379">
        <v>37</v>
      </c>
      <c r="CL229" s="379">
        <v>43</v>
      </c>
      <c r="CM229" s="379">
        <v>29</v>
      </c>
      <c r="CN229" s="379">
        <v>32</v>
      </c>
      <c r="CO229" s="379">
        <f t="shared" si="25"/>
        <v>38</v>
      </c>
      <c r="CQ229" s="376" t="s">
        <v>1284</v>
      </c>
      <c r="CR229" s="372">
        <v>2816138392</v>
      </c>
      <c r="CS229" s="372">
        <v>1763447407</v>
      </c>
      <c r="CT229" s="372">
        <v>1417389251</v>
      </c>
      <c r="CU229" s="372">
        <v>1748896734</v>
      </c>
      <c r="CV229" s="372">
        <v>1359043484</v>
      </c>
      <c r="CW229" s="372">
        <v>1097711442</v>
      </c>
      <c r="CX229" s="372">
        <v>1229590880</v>
      </c>
      <c r="CY229" s="372">
        <v>1282081440</v>
      </c>
      <c r="CZ229" s="372">
        <v>1308048733</v>
      </c>
      <c r="DA229" s="372">
        <v>1223646697</v>
      </c>
      <c r="DB229" s="372">
        <v>1273959801</v>
      </c>
      <c r="DC229" s="372">
        <v>1271556365</v>
      </c>
      <c r="DD229" s="372">
        <v>1944362327</v>
      </c>
      <c r="DE229" s="372">
        <v>1701375270</v>
      </c>
      <c r="DF229" s="379">
        <v>35</v>
      </c>
      <c r="DG229" s="379">
        <v>49</v>
      </c>
      <c r="DH229" s="379">
        <v>50</v>
      </c>
      <c r="DI229" s="379">
        <v>48</v>
      </c>
      <c r="DJ229" s="379">
        <v>50</v>
      </c>
      <c r="DK229" s="379">
        <v>51</v>
      </c>
      <c r="DL229" s="379">
        <v>49</v>
      </c>
      <c r="DM229" s="379">
        <v>51</v>
      </c>
      <c r="DN229" s="379">
        <v>49</v>
      </c>
      <c r="DO229" s="379">
        <v>49</v>
      </c>
      <c r="DP229" s="379">
        <v>53</v>
      </c>
      <c r="DQ229" s="379">
        <v>54</v>
      </c>
      <c r="DR229" s="379">
        <v>49</v>
      </c>
      <c r="DS229" s="379">
        <f t="shared" si="26"/>
        <v>51</v>
      </c>
      <c r="DU229" s="376" t="s">
        <v>1284</v>
      </c>
      <c r="DV229" s="372">
        <v>2830320227</v>
      </c>
      <c r="DW229" s="372">
        <v>1806185095</v>
      </c>
      <c r="DX229" s="372">
        <v>1426261594</v>
      </c>
      <c r="DY229" s="372">
        <v>1755294131</v>
      </c>
      <c r="DZ229" s="372">
        <v>1377285883</v>
      </c>
      <c r="EA229" s="372">
        <v>1121302023</v>
      </c>
      <c r="EB229" s="372">
        <v>1274542562</v>
      </c>
      <c r="EC229" s="372">
        <v>1333509832</v>
      </c>
      <c r="ED229" s="372">
        <v>1468178850</v>
      </c>
      <c r="EE229" s="372">
        <v>1282826104</v>
      </c>
      <c r="EF229" s="372">
        <v>1326498610</v>
      </c>
      <c r="EG229" s="372">
        <v>1434029451</v>
      </c>
      <c r="EH229" s="372">
        <v>2175032014</v>
      </c>
      <c r="EI229" s="372">
        <f t="shared" si="21"/>
        <v>1942006452</v>
      </c>
      <c r="EJ229" s="379">
        <v>53</v>
      </c>
      <c r="EK229" s="379">
        <v>59</v>
      </c>
      <c r="EL229" s="379">
        <v>60</v>
      </c>
      <c r="EM229" s="379">
        <v>63</v>
      </c>
      <c r="EN229" s="379">
        <v>59</v>
      </c>
      <c r="EO229" s="379">
        <v>64</v>
      </c>
      <c r="EP229" s="379">
        <v>64</v>
      </c>
      <c r="EQ229" s="379">
        <v>65</v>
      </c>
      <c r="ER229" s="379">
        <v>60</v>
      </c>
      <c r="ES229" s="379">
        <v>66</v>
      </c>
      <c r="ET229" s="379">
        <v>71</v>
      </c>
      <c r="EU229" s="379">
        <v>67</v>
      </c>
      <c r="EV229" s="379">
        <v>63</v>
      </c>
      <c r="EW229" s="379">
        <f t="shared" si="27"/>
        <v>68</v>
      </c>
    </row>
    <row r="230" spans="1:153" x14ac:dyDescent="0.3">
      <c r="A230" s="371" t="s">
        <v>2199</v>
      </c>
      <c r="B230" s="371" t="s">
        <v>2200</v>
      </c>
      <c r="C230" s="371" t="s">
        <v>2201</v>
      </c>
      <c r="E230" s="376" t="str">
        <f t="shared" si="22"/>
        <v>يوغسلافيا (سابقا) Yugoslavia (Previously)</v>
      </c>
      <c r="F230" s="372"/>
      <c r="G230" s="372"/>
      <c r="H230" s="372"/>
      <c r="I230" s="372"/>
      <c r="J230" s="372"/>
      <c r="K230" s="372"/>
      <c r="L230" s="372"/>
      <c r="M230" s="372"/>
      <c r="N230" s="372"/>
      <c r="O230" s="372"/>
      <c r="P230" s="372"/>
      <c r="Q230" s="372"/>
      <c r="R230" s="372"/>
      <c r="S230" s="372"/>
      <c r="T230" s="379" t="s">
        <v>3</v>
      </c>
      <c r="U230" s="379" t="s">
        <v>3</v>
      </c>
      <c r="V230" s="379" t="s">
        <v>3</v>
      </c>
      <c r="W230" s="379" t="s">
        <v>3</v>
      </c>
      <c r="X230" s="379" t="s">
        <v>3</v>
      </c>
      <c r="Y230" s="379" t="s">
        <v>3</v>
      </c>
      <c r="Z230" s="379" t="s">
        <v>3</v>
      </c>
      <c r="AA230" s="379" t="s">
        <v>3</v>
      </c>
      <c r="AB230" s="379" t="s">
        <v>3</v>
      </c>
      <c r="AC230" s="379" t="s">
        <v>3</v>
      </c>
      <c r="AD230" s="379" t="s">
        <v>3</v>
      </c>
      <c r="AE230" s="379" t="s">
        <v>3</v>
      </c>
      <c r="AF230" s="379" t="s">
        <v>3</v>
      </c>
      <c r="AG230" s="379" t="str">
        <f t="shared" si="23"/>
        <v/>
      </c>
      <c r="AH230" s="379"/>
      <c r="AI230" s="376" t="s">
        <v>2202</v>
      </c>
      <c r="AX230" s="379" t="s">
        <v>3</v>
      </c>
      <c r="AY230" s="379" t="s">
        <v>3</v>
      </c>
      <c r="AZ230" s="379" t="s">
        <v>3</v>
      </c>
      <c r="BA230" s="379" t="s">
        <v>3</v>
      </c>
      <c r="BB230" s="379" t="s">
        <v>3</v>
      </c>
      <c r="BC230" s="379" t="s">
        <v>3</v>
      </c>
      <c r="BD230" s="379" t="s">
        <v>3</v>
      </c>
      <c r="BE230" s="379" t="s">
        <v>3</v>
      </c>
      <c r="BF230" s="379" t="s">
        <v>3</v>
      </c>
      <c r="BG230" s="379" t="s">
        <v>3</v>
      </c>
      <c r="BH230" s="379" t="s">
        <v>3</v>
      </c>
      <c r="BI230" s="379" t="s">
        <v>3</v>
      </c>
      <c r="BJ230" s="379" t="s">
        <v>3</v>
      </c>
      <c r="BK230" s="379" t="str">
        <f t="shared" si="24"/>
        <v/>
      </c>
      <c r="BL230" s="379"/>
      <c r="BM230" s="376" t="s">
        <v>2202</v>
      </c>
      <c r="CB230" s="379" t="s">
        <v>3</v>
      </c>
      <c r="CC230" s="379" t="s">
        <v>3</v>
      </c>
      <c r="CD230" s="379" t="s">
        <v>3</v>
      </c>
      <c r="CE230" s="379" t="s">
        <v>3</v>
      </c>
      <c r="CF230" s="379" t="s">
        <v>3</v>
      </c>
      <c r="CG230" s="379" t="s">
        <v>3</v>
      </c>
      <c r="CH230" s="379" t="s">
        <v>3</v>
      </c>
      <c r="CI230" s="379" t="s">
        <v>3</v>
      </c>
      <c r="CJ230" s="379" t="s">
        <v>3</v>
      </c>
      <c r="CK230" s="379" t="s">
        <v>3</v>
      </c>
      <c r="CL230" s="379" t="s">
        <v>3</v>
      </c>
      <c r="CM230" s="379" t="s">
        <v>3</v>
      </c>
      <c r="CN230" s="379" t="s">
        <v>3</v>
      </c>
      <c r="CO230" s="379" t="str">
        <f t="shared" si="25"/>
        <v/>
      </c>
      <c r="CQ230" s="376" t="s">
        <v>2202</v>
      </c>
      <c r="CR230" s="372"/>
      <c r="CS230" s="372"/>
      <c r="CT230" s="372"/>
      <c r="CU230" s="372"/>
      <c r="CV230" s="372"/>
      <c r="CW230" s="372"/>
      <c r="CX230" s="372"/>
      <c r="CY230" s="372"/>
      <c r="CZ230" s="372"/>
      <c r="DA230" s="372"/>
      <c r="DB230" s="372"/>
      <c r="DC230" s="372"/>
      <c r="DD230" s="372"/>
      <c r="DE230" s="372"/>
      <c r="DF230" s="379" t="s">
        <v>3</v>
      </c>
      <c r="DG230" s="379" t="s">
        <v>3</v>
      </c>
      <c r="DH230" s="379" t="s">
        <v>3</v>
      </c>
      <c r="DI230" s="379" t="s">
        <v>3</v>
      </c>
      <c r="DJ230" s="379" t="s">
        <v>3</v>
      </c>
      <c r="DK230" s="379" t="s">
        <v>3</v>
      </c>
      <c r="DL230" s="379" t="s">
        <v>3</v>
      </c>
      <c r="DM230" s="379" t="s">
        <v>3</v>
      </c>
      <c r="DN230" s="379" t="s">
        <v>3</v>
      </c>
      <c r="DO230" s="379" t="s">
        <v>3</v>
      </c>
      <c r="DP230" s="379" t="s">
        <v>3</v>
      </c>
      <c r="DQ230" s="379" t="s">
        <v>3</v>
      </c>
      <c r="DR230" s="379" t="s">
        <v>3</v>
      </c>
      <c r="DS230" s="379" t="str">
        <f t="shared" si="26"/>
        <v/>
      </c>
      <c r="DU230" s="376" t="s">
        <v>2202</v>
      </c>
      <c r="DV230" s="372">
        <v>0</v>
      </c>
      <c r="DW230" s="372">
        <v>0</v>
      </c>
      <c r="DX230" s="372">
        <v>0</v>
      </c>
      <c r="DY230" s="372">
        <v>0</v>
      </c>
      <c r="DZ230" s="372">
        <v>0</v>
      </c>
      <c r="EA230" s="372">
        <v>0</v>
      </c>
      <c r="EB230" s="372">
        <v>0</v>
      </c>
      <c r="EC230" s="372">
        <v>0</v>
      </c>
      <c r="ED230" s="372">
        <v>0</v>
      </c>
      <c r="EE230" s="372">
        <v>0</v>
      </c>
      <c r="EF230" s="372">
        <v>0</v>
      </c>
      <c r="EG230" s="372">
        <v>0</v>
      </c>
      <c r="EH230" s="372">
        <v>0</v>
      </c>
      <c r="EI230" s="372">
        <f t="shared" si="21"/>
        <v>0</v>
      </c>
      <c r="EJ230" s="379">
        <v>224</v>
      </c>
      <c r="EK230" s="379">
        <v>227</v>
      </c>
      <c r="EL230" s="379">
        <v>223</v>
      </c>
      <c r="EM230" s="379">
        <v>227</v>
      </c>
      <c r="EN230" s="379">
        <v>222</v>
      </c>
      <c r="EO230" s="379">
        <v>227</v>
      </c>
      <c r="EP230" s="379">
        <v>226</v>
      </c>
      <c r="EQ230" s="379">
        <v>227</v>
      </c>
      <c r="ER230" s="379">
        <v>226</v>
      </c>
      <c r="ES230" s="379">
        <v>230</v>
      </c>
      <c r="ET230" s="379">
        <v>230</v>
      </c>
      <c r="EU230" s="379">
        <v>245</v>
      </c>
      <c r="EV230" s="379">
        <v>241</v>
      </c>
      <c r="EW230" s="379">
        <f t="shared" si="27"/>
        <v>236</v>
      </c>
    </row>
    <row r="231" spans="1:153" x14ac:dyDescent="0.3">
      <c r="A231" s="371" t="s">
        <v>2203</v>
      </c>
      <c r="B231" s="371" t="s">
        <v>2204</v>
      </c>
      <c r="C231" s="371" t="s">
        <v>2205</v>
      </c>
      <c r="E231" s="376" t="str">
        <f t="shared" si="22"/>
        <v>تشيكو سلوفاكيا (سابقا) Czechoslovakia (Previously)</v>
      </c>
      <c r="F231" s="372"/>
      <c r="G231" s="372"/>
      <c r="H231" s="372"/>
      <c r="I231" s="372"/>
      <c r="J231" s="372"/>
      <c r="K231" s="372"/>
      <c r="L231" s="372"/>
      <c r="M231" s="372"/>
      <c r="N231" s="372"/>
      <c r="O231" s="372"/>
      <c r="P231" s="372"/>
      <c r="Q231" s="372"/>
      <c r="R231" s="372"/>
      <c r="S231" s="372"/>
      <c r="T231" s="379" t="s">
        <v>3</v>
      </c>
      <c r="U231" s="379" t="s">
        <v>3</v>
      </c>
      <c r="V231" s="379" t="s">
        <v>3</v>
      </c>
      <c r="W231" s="379" t="s">
        <v>3</v>
      </c>
      <c r="X231" s="379" t="s">
        <v>3</v>
      </c>
      <c r="Y231" s="379" t="s">
        <v>3</v>
      </c>
      <c r="Z231" s="379" t="s">
        <v>3</v>
      </c>
      <c r="AA231" s="379" t="s">
        <v>3</v>
      </c>
      <c r="AB231" s="379" t="s">
        <v>3</v>
      </c>
      <c r="AC231" s="379" t="s">
        <v>3</v>
      </c>
      <c r="AD231" s="379" t="s">
        <v>3</v>
      </c>
      <c r="AE231" s="379" t="s">
        <v>3</v>
      </c>
      <c r="AF231" s="379" t="s">
        <v>3</v>
      </c>
      <c r="AG231" s="379" t="str">
        <f t="shared" si="23"/>
        <v/>
      </c>
      <c r="AH231" s="379"/>
      <c r="AI231" s="376" t="s">
        <v>2206</v>
      </c>
      <c r="AX231" s="379" t="s">
        <v>3</v>
      </c>
      <c r="AY231" s="379" t="s">
        <v>3</v>
      </c>
      <c r="AZ231" s="379" t="s">
        <v>3</v>
      </c>
      <c r="BA231" s="379" t="s">
        <v>3</v>
      </c>
      <c r="BB231" s="379" t="s">
        <v>3</v>
      </c>
      <c r="BC231" s="379" t="s">
        <v>3</v>
      </c>
      <c r="BD231" s="379" t="s">
        <v>3</v>
      </c>
      <c r="BE231" s="379" t="s">
        <v>3</v>
      </c>
      <c r="BF231" s="379" t="s">
        <v>3</v>
      </c>
      <c r="BG231" s="379" t="s">
        <v>3</v>
      </c>
      <c r="BH231" s="379" t="s">
        <v>3</v>
      </c>
      <c r="BI231" s="379" t="s">
        <v>3</v>
      </c>
      <c r="BJ231" s="379" t="s">
        <v>3</v>
      </c>
      <c r="BK231" s="379" t="str">
        <f t="shared" si="24"/>
        <v/>
      </c>
      <c r="BL231" s="379"/>
      <c r="BM231" s="376" t="s">
        <v>2206</v>
      </c>
      <c r="CB231" s="379" t="s">
        <v>3</v>
      </c>
      <c r="CC231" s="379" t="s">
        <v>3</v>
      </c>
      <c r="CD231" s="379" t="s">
        <v>3</v>
      </c>
      <c r="CE231" s="379" t="s">
        <v>3</v>
      </c>
      <c r="CF231" s="379" t="s">
        <v>3</v>
      </c>
      <c r="CG231" s="379" t="s">
        <v>3</v>
      </c>
      <c r="CH231" s="379" t="s">
        <v>3</v>
      </c>
      <c r="CI231" s="379" t="s">
        <v>3</v>
      </c>
      <c r="CJ231" s="379" t="s">
        <v>3</v>
      </c>
      <c r="CK231" s="379" t="s">
        <v>3</v>
      </c>
      <c r="CL231" s="379" t="s">
        <v>3</v>
      </c>
      <c r="CM231" s="379" t="s">
        <v>3</v>
      </c>
      <c r="CN231" s="379" t="s">
        <v>3</v>
      </c>
      <c r="CO231" s="379" t="str">
        <f t="shared" si="25"/>
        <v/>
      </c>
      <c r="CQ231" s="376" t="s">
        <v>2206</v>
      </c>
      <c r="CR231" s="372"/>
      <c r="CS231" s="372"/>
      <c r="CT231" s="372"/>
      <c r="CU231" s="372"/>
      <c r="CV231" s="372"/>
      <c r="CW231" s="372"/>
      <c r="CX231" s="372"/>
      <c r="CY231" s="372"/>
      <c r="CZ231" s="372"/>
      <c r="DA231" s="372"/>
      <c r="DB231" s="372"/>
      <c r="DC231" s="372"/>
      <c r="DD231" s="372"/>
      <c r="DE231" s="372"/>
      <c r="DF231" s="379" t="s">
        <v>3</v>
      </c>
      <c r="DG231" s="379" t="s">
        <v>3</v>
      </c>
      <c r="DH231" s="379" t="s">
        <v>3</v>
      </c>
      <c r="DI231" s="379" t="s">
        <v>3</v>
      </c>
      <c r="DJ231" s="379" t="s">
        <v>3</v>
      </c>
      <c r="DK231" s="379" t="s">
        <v>3</v>
      </c>
      <c r="DL231" s="379" t="s">
        <v>3</v>
      </c>
      <c r="DM231" s="379" t="s">
        <v>3</v>
      </c>
      <c r="DN231" s="379" t="s">
        <v>3</v>
      </c>
      <c r="DO231" s="379" t="s">
        <v>3</v>
      </c>
      <c r="DP231" s="379" t="s">
        <v>3</v>
      </c>
      <c r="DQ231" s="379" t="s">
        <v>3</v>
      </c>
      <c r="DR231" s="379" t="s">
        <v>3</v>
      </c>
      <c r="DS231" s="379" t="str">
        <f t="shared" si="26"/>
        <v/>
      </c>
      <c r="DU231" s="376" t="s">
        <v>2206</v>
      </c>
      <c r="DV231" s="372">
        <v>0</v>
      </c>
      <c r="DW231" s="372">
        <v>0</v>
      </c>
      <c r="DX231" s="372">
        <v>0</v>
      </c>
      <c r="DY231" s="372">
        <v>0</v>
      </c>
      <c r="DZ231" s="372">
        <v>0</v>
      </c>
      <c r="EA231" s="372">
        <v>0</v>
      </c>
      <c r="EB231" s="372">
        <v>0</v>
      </c>
      <c r="EC231" s="372">
        <v>0</v>
      </c>
      <c r="ED231" s="372">
        <v>0</v>
      </c>
      <c r="EE231" s="372">
        <v>0</v>
      </c>
      <c r="EF231" s="372">
        <v>0</v>
      </c>
      <c r="EG231" s="372">
        <v>0</v>
      </c>
      <c r="EH231" s="372">
        <v>0</v>
      </c>
      <c r="EI231" s="372">
        <f t="shared" si="21"/>
        <v>0</v>
      </c>
      <c r="EJ231" s="379">
        <v>224</v>
      </c>
      <c r="EK231" s="379">
        <v>227</v>
      </c>
      <c r="EL231" s="379">
        <v>223</v>
      </c>
      <c r="EM231" s="379">
        <v>227</v>
      </c>
      <c r="EN231" s="379">
        <v>222</v>
      </c>
      <c r="EO231" s="379">
        <v>227</v>
      </c>
      <c r="EP231" s="379">
        <v>226</v>
      </c>
      <c r="EQ231" s="379">
        <v>227</v>
      </c>
      <c r="ER231" s="379">
        <v>226</v>
      </c>
      <c r="ES231" s="379">
        <v>230</v>
      </c>
      <c r="ET231" s="379">
        <v>230</v>
      </c>
      <c r="EU231" s="379">
        <v>245</v>
      </c>
      <c r="EV231" s="379">
        <v>241</v>
      </c>
      <c r="EW231" s="379">
        <f t="shared" si="27"/>
        <v>236</v>
      </c>
    </row>
    <row r="232" spans="1:153" x14ac:dyDescent="0.3">
      <c r="A232" s="371" t="s">
        <v>2207</v>
      </c>
      <c r="B232" s="371" t="s">
        <v>166</v>
      </c>
      <c r="C232" s="371" t="s">
        <v>2208</v>
      </c>
      <c r="E232" s="376" t="str">
        <f t="shared" si="22"/>
        <v>ألبانيا Albania</v>
      </c>
      <c r="F232" s="372">
        <v>1263933</v>
      </c>
      <c r="G232" s="372">
        <v>1626637</v>
      </c>
      <c r="H232" s="372">
        <v>7945700</v>
      </c>
      <c r="I232" s="372">
        <v>3853216</v>
      </c>
      <c r="J232" s="372">
        <v>8293001</v>
      </c>
      <c r="K232" s="372">
        <v>6216134</v>
      </c>
      <c r="L232" s="372">
        <v>4638972</v>
      </c>
      <c r="M232" s="372">
        <v>2449116</v>
      </c>
      <c r="N232" s="372">
        <v>8390531</v>
      </c>
      <c r="O232" s="372">
        <v>22733009</v>
      </c>
      <c r="P232" s="372">
        <v>3875775</v>
      </c>
      <c r="Q232" s="372">
        <v>59949023</v>
      </c>
      <c r="R232" s="372">
        <v>106880977</v>
      </c>
      <c r="S232" s="372">
        <v>271532097</v>
      </c>
      <c r="T232" s="379">
        <v>147</v>
      </c>
      <c r="U232" s="379">
        <v>149</v>
      </c>
      <c r="V232" s="379">
        <v>131</v>
      </c>
      <c r="W232" s="379">
        <v>141</v>
      </c>
      <c r="X232" s="379">
        <v>126</v>
      </c>
      <c r="Y232" s="379">
        <v>129</v>
      </c>
      <c r="Z232" s="379">
        <v>141</v>
      </c>
      <c r="AA232" s="379">
        <v>143</v>
      </c>
      <c r="AB232" s="379">
        <v>123</v>
      </c>
      <c r="AC232" s="379">
        <v>119</v>
      </c>
      <c r="AD232" s="379">
        <v>145</v>
      </c>
      <c r="AE232" s="379">
        <v>101</v>
      </c>
      <c r="AF232" s="379">
        <v>91</v>
      </c>
      <c r="AG232" s="379">
        <f t="shared" si="23"/>
        <v>76</v>
      </c>
      <c r="AH232" s="379"/>
      <c r="AI232" s="376" t="s">
        <v>1529</v>
      </c>
      <c r="AJ232">
        <v>528653</v>
      </c>
      <c r="AK232">
        <v>1542975</v>
      </c>
      <c r="AL232">
        <v>7714153</v>
      </c>
      <c r="AM232">
        <v>3813792</v>
      </c>
      <c r="AN232">
        <v>8134195</v>
      </c>
      <c r="AO232">
        <v>5510477</v>
      </c>
      <c r="AP232">
        <v>4401348</v>
      </c>
      <c r="AQ232">
        <v>2295813</v>
      </c>
      <c r="AR232">
        <v>8046404</v>
      </c>
      <c r="AS232">
        <v>22640643</v>
      </c>
      <c r="AT232">
        <v>3434221</v>
      </c>
      <c r="AU232">
        <v>59594779</v>
      </c>
      <c r="AV232">
        <v>106038395</v>
      </c>
      <c r="AW232">
        <v>269749944</v>
      </c>
      <c r="AX232" s="379">
        <v>158</v>
      </c>
      <c r="AY232" s="379">
        <v>147</v>
      </c>
      <c r="AZ232" s="379">
        <v>127</v>
      </c>
      <c r="BA232" s="379">
        <v>136</v>
      </c>
      <c r="BB232" s="379">
        <v>119</v>
      </c>
      <c r="BC232" s="379">
        <v>126</v>
      </c>
      <c r="BD232" s="379">
        <v>137</v>
      </c>
      <c r="BE232" s="379">
        <v>140</v>
      </c>
      <c r="BF232" s="379">
        <v>123</v>
      </c>
      <c r="BG232" s="379">
        <v>115</v>
      </c>
      <c r="BH232" s="379">
        <v>143</v>
      </c>
      <c r="BI232" s="379">
        <v>95</v>
      </c>
      <c r="BJ232" s="379">
        <v>86</v>
      </c>
      <c r="BK232" s="379">
        <f t="shared" si="24"/>
        <v>72</v>
      </c>
      <c r="BL232" s="379"/>
      <c r="BM232" s="376" t="s">
        <v>1529</v>
      </c>
      <c r="BN232">
        <v>735280</v>
      </c>
      <c r="BO232">
        <v>83662</v>
      </c>
      <c r="BP232">
        <v>231547</v>
      </c>
      <c r="BQ232">
        <v>39424</v>
      </c>
      <c r="BR232">
        <v>158806</v>
      </c>
      <c r="BS232">
        <v>705657</v>
      </c>
      <c r="BT232">
        <v>237624</v>
      </c>
      <c r="BU232">
        <v>153303</v>
      </c>
      <c r="BV232">
        <v>344127</v>
      </c>
      <c r="BW232">
        <v>92366</v>
      </c>
      <c r="BX232">
        <v>441554</v>
      </c>
      <c r="BY232">
        <v>354244</v>
      </c>
      <c r="BZ232">
        <v>842582</v>
      </c>
      <c r="CA232">
        <v>1782153</v>
      </c>
      <c r="CB232" s="379">
        <v>102</v>
      </c>
      <c r="CC232" s="379">
        <v>132</v>
      </c>
      <c r="CD232" s="379">
        <v>120</v>
      </c>
      <c r="CE232" s="379">
        <v>140</v>
      </c>
      <c r="CF232" s="379">
        <v>128</v>
      </c>
      <c r="CG232" s="379">
        <v>114</v>
      </c>
      <c r="CH232" s="379">
        <v>126</v>
      </c>
      <c r="CI232" s="379">
        <v>129</v>
      </c>
      <c r="CJ232" s="379">
        <v>114</v>
      </c>
      <c r="CK232" s="379">
        <v>133</v>
      </c>
      <c r="CL232" s="379">
        <v>121</v>
      </c>
      <c r="CM232" s="379">
        <v>120</v>
      </c>
      <c r="CN232" s="379">
        <v>109</v>
      </c>
      <c r="CO232" s="379">
        <f t="shared" si="25"/>
        <v>107</v>
      </c>
      <c r="CQ232" s="376" t="s">
        <v>1529</v>
      </c>
      <c r="CR232" s="372">
        <v>4877782</v>
      </c>
      <c r="CS232" s="372">
        <v>2810556</v>
      </c>
      <c r="CT232" s="372">
        <v>18986711</v>
      </c>
      <c r="CU232" s="372">
        <v>26675664</v>
      </c>
      <c r="CV232" s="372">
        <v>4616720</v>
      </c>
      <c r="CW232" s="372">
        <v>6923754</v>
      </c>
      <c r="CX232" s="372">
        <v>14872884</v>
      </c>
      <c r="CY232" s="372">
        <v>16544227</v>
      </c>
      <c r="CZ232" s="372">
        <v>17104660</v>
      </c>
      <c r="DA232" s="372">
        <v>73910321</v>
      </c>
      <c r="DB232" s="372">
        <v>57922069</v>
      </c>
      <c r="DC232" s="372">
        <v>27211772</v>
      </c>
      <c r="DD232" s="372">
        <v>17830417</v>
      </c>
      <c r="DE232" s="372">
        <v>20626324</v>
      </c>
      <c r="DF232" s="379">
        <v>126</v>
      </c>
      <c r="DG232" s="379">
        <v>134</v>
      </c>
      <c r="DH232" s="379">
        <v>104</v>
      </c>
      <c r="DI232" s="379">
        <v>97</v>
      </c>
      <c r="DJ232" s="379">
        <v>132</v>
      </c>
      <c r="DK232" s="379">
        <v>120</v>
      </c>
      <c r="DL232" s="379">
        <v>114</v>
      </c>
      <c r="DM232" s="379">
        <v>107</v>
      </c>
      <c r="DN232" s="379">
        <v>114</v>
      </c>
      <c r="DO232" s="379">
        <v>97</v>
      </c>
      <c r="DP232" s="379">
        <v>101</v>
      </c>
      <c r="DQ232" s="379">
        <v>106</v>
      </c>
      <c r="DR232" s="379">
        <v>122</v>
      </c>
      <c r="DS232" s="379">
        <f t="shared" si="26"/>
        <v>118</v>
      </c>
      <c r="DU232" s="376" t="s">
        <v>1529</v>
      </c>
      <c r="DV232" s="372">
        <v>6141715</v>
      </c>
      <c r="DW232" s="372">
        <v>4437193</v>
      </c>
      <c r="DX232" s="372">
        <v>26932411</v>
      </c>
      <c r="DY232" s="372">
        <v>30528880</v>
      </c>
      <c r="DZ232" s="372">
        <v>12909721</v>
      </c>
      <c r="EA232" s="372">
        <v>13139888</v>
      </c>
      <c r="EB232" s="372">
        <v>19511856</v>
      </c>
      <c r="EC232" s="372">
        <v>18993343</v>
      </c>
      <c r="ED232" s="372">
        <v>25495191</v>
      </c>
      <c r="EE232" s="372">
        <v>96643330</v>
      </c>
      <c r="EF232" s="372">
        <v>61797844</v>
      </c>
      <c r="EG232" s="372">
        <v>87160795</v>
      </c>
      <c r="EH232" s="372">
        <v>124711394</v>
      </c>
      <c r="EI232" s="372">
        <f t="shared" si="21"/>
        <v>292158421</v>
      </c>
      <c r="EJ232" s="379">
        <v>161</v>
      </c>
      <c r="EK232" s="379">
        <v>161</v>
      </c>
      <c r="EL232" s="379">
        <v>124</v>
      </c>
      <c r="EM232" s="379">
        <v>120</v>
      </c>
      <c r="EN232" s="379">
        <v>135</v>
      </c>
      <c r="EO232" s="379">
        <v>138</v>
      </c>
      <c r="EP232" s="379">
        <v>138</v>
      </c>
      <c r="EQ232" s="379">
        <v>133</v>
      </c>
      <c r="ER232" s="379">
        <v>131</v>
      </c>
      <c r="ES232" s="379">
        <v>116</v>
      </c>
      <c r="ET232" s="379">
        <v>126</v>
      </c>
      <c r="EU232" s="379">
        <v>117</v>
      </c>
      <c r="EV232" s="379">
        <v>117</v>
      </c>
      <c r="EW232" s="379">
        <f t="shared" si="27"/>
        <v>99</v>
      </c>
    </row>
    <row r="233" spans="1:153" x14ac:dyDescent="0.3">
      <c r="A233" s="371" t="s">
        <v>2209</v>
      </c>
      <c r="B233" s="371" t="s">
        <v>52</v>
      </c>
      <c r="C233" s="371" t="s">
        <v>2210</v>
      </c>
      <c r="E233" s="376" t="str">
        <f t="shared" si="22"/>
        <v>بلغاريا Bulgaria</v>
      </c>
      <c r="F233" s="372">
        <v>55319773</v>
      </c>
      <c r="G233" s="372">
        <v>43289248</v>
      </c>
      <c r="H233" s="372">
        <v>150379687</v>
      </c>
      <c r="I233" s="372">
        <v>120358327</v>
      </c>
      <c r="J233" s="372">
        <v>304259679</v>
      </c>
      <c r="K233" s="372">
        <v>146554074</v>
      </c>
      <c r="L233" s="372">
        <v>189031378</v>
      </c>
      <c r="M233" s="372">
        <v>2002344354</v>
      </c>
      <c r="N233" s="372">
        <v>772638338</v>
      </c>
      <c r="O233" s="372">
        <v>805365053</v>
      </c>
      <c r="P233" s="372">
        <v>185373406</v>
      </c>
      <c r="Q233" s="372">
        <v>584375133</v>
      </c>
      <c r="R233" s="372">
        <v>2108248370</v>
      </c>
      <c r="S233" s="372">
        <v>1651093651</v>
      </c>
      <c r="T233" s="379">
        <v>84</v>
      </c>
      <c r="U233" s="379">
        <v>89</v>
      </c>
      <c r="V233" s="379">
        <v>75</v>
      </c>
      <c r="W233" s="379">
        <v>74</v>
      </c>
      <c r="X233" s="379">
        <v>61</v>
      </c>
      <c r="Y233" s="379">
        <v>72</v>
      </c>
      <c r="Z233" s="379">
        <v>69</v>
      </c>
      <c r="AA233" s="379">
        <v>44</v>
      </c>
      <c r="AB233" s="379">
        <v>50</v>
      </c>
      <c r="AC233" s="379">
        <v>54</v>
      </c>
      <c r="AD233" s="379">
        <v>78</v>
      </c>
      <c r="AE233" s="379">
        <v>62</v>
      </c>
      <c r="AF233" s="379">
        <v>46</v>
      </c>
      <c r="AG233" s="379">
        <f t="shared" si="23"/>
        <v>52</v>
      </c>
      <c r="AH233" s="379"/>
      <c r="AI233" s="376" t="s">
        <v>1344</v>
      </c>
      <c r="AJ233">
        <v>54932417</v>
      </c>
      <c r="AK233">
        <v>42829437</v>
      </c>
      <c r="AL233">
        <v>150364422</v>
      </c>
      <c r="AM233">
        <v>119238804</v>
      </c>
      <c r="AN233">
        <v>303645479</v>
      </c>
      <c r="AO233">
        <v>145817959</v>
      </c>
      <c r="AP233">
        <v>188157049</v>
      </c>
      <c r="AQ233">
        <v>1972651792</v>
      </c>
      <c r="AR233">
        <v>771259575</v>
      </c>
      <c r="AS233">
        <v>764180228</v>
      </c>
      <c r="AT233">
        <v>165596607</v>
      </c>
      <c r="AU233">
        <v>582720065</v>
      </c>
      <c r="AV233">
        <v>2105546038</v>
      </c>
      <c r="AW233">
        <v>1647923679</v>
      </c>
      <c r="AX233" s="379">
        <v>79</v>
      </c>
      <c r="AY233" s="379">
        <v>86</v>
      </c>
      <c r="AZ233" s="379">
        <v>72</v>
      </c>
      <c r="BA233" s="379">
        <v>72</v>
      </c>
      <c r="BB233" s="379">
        <v>61</v>
      </c>
      <c r="BC233" s="379">
        <v>71</v>
      </c>
      <c r="BD233" s="379">
        <v>69</v>
      </c>
      <c r="BE233" s="379">
        <v>42</v>
      </c>
      <c r="BF233" s="379">
        <v>49</v>
      </c>
      <c r="BG233" s="379">
        <v>52</v>
      </c>
      <c r="BH233" s="379">
        <v>78</v>
      </c>
      <c r="BI233" s="379">
        <v>60</v>
      </c>
      <c r="BJ233" s="379">
        <v>44</v>
      </c>
      <c r="BK233" s="379">
        <f t="shared" si="24"/>
        <v>51</v>
      </c>
      <c r="BL233" s="379"/>
      <c r="BM233" s="376" t="s">
        <v>1344</v>
      </c>
      <c r="BN233">
        <v>387356</v>
      </c>
      <c r="BO233">
        <v>459811</v>
      </c>
      <c r="BP233">
        <v>15265</v>
      </c>
      <c r="BQ233">
        <v>1119523</v>
      </c>
      <c r="BR233">
        <v>614200</v>
      </c>
      <c r="BS233">
        <v>736115</v>
      </c>
      <c r="BT233">
        <v>874329</v>
      </c>
      <c r="BU233">
        <v>29692562</v>
      </c>
      <c r="BV233">
        <v>1378763</v>
      </c>
      <c r="BW233">
        <v>41184825</v>
      </c>
      <c r="BX233">
        <v>19776799</v>
      </c>
      <c r="BY233">
        <v>1655068</v>
      </c>
      <c r="BZ233">
        <v>2702332</v>
      </c>
      <c r="CA233">
        <v>3169972</v>
      </c>
      <c r="CB233" s="379">
        <v>110</v>
      </c>
      <c r="CC233" s="379">
        <v>109</v>
      </c>
      <c r="CD233" s="379">
        <v>147</v>
      </c>
      <c r="CE233" s="379">
        <v>102</v>
      </c>
      <c r="CF233" s="379">
        <v>107</v>
      </c>
      <c r="CG233" s="379">
        <v>112</v>
      </c>
      <c r="CH233" s="379">
        <v>108</v>
      </c>
      <c r="CI233" s="379">
        <v>52</v>
      </c>
      <c r="CJ233" s="379">
        <v>94</v>
      </c>
      <c r="CK233" s="379">
        <v>41</v>
      </c>
      <c r="CL233" s="379">
        <v>58</v>
      </c>
      <c r="CM233" s="379">
        <v>101</v>
      </c>
      <c r="CN233" s="379">
        <v>90</v>
      </c>
      <c r="CO233" s="379">
        <f t="shared" si="25"/>
        <v>102</v>
      </c>
      <c r="CQ233" s="376" t="s">
        <v>1344</v>
      </c>
      <c r="CR233" s="372">
        <v>671022594</v>
      </c>
      <c r="CS233" s="372">
        <v>752591409</v>
      </c>
      <c r="CT233" s="372">
        <v>671759083</v>
      </c>
      <c r="CU233" s="372">
        <v>725905673</v>
      </c>
      <c r="CV233" s="372">
        <v>515387948</v>
      </c>
      <c r="CW233" s="372">
        <v>951209444</v>
      </c>
      <c r="CX233" s="372">
        <v>628544598</v>
      </c>
      <c r="CY233" s="372">
        <v>668007273</v>
      </c>
      <c r="CZ233" s="372">
        <v>465812178</v>
      </c>
      <c r="DA233" s="372">
        <v>1010347466</v>
      </c>
      <c r="DB233" s="372">
        <v>1135335666</v>
      </c>
      <c r="DC233" s="372">
        <v>590459692</v>
      </c>
      <c r="DD233" s="372">
        <v>1177924150</v>
      </c>
      <c r="DE233" s="372">
        <v>1045939732</v>
      </c>
      <c r="DF233" s="379">
        <v>60</v>
      </c>
      <c r="DG233" s="379">
        <v>57</v>
      </c>
      <c r="DH233" s="379">
        <v>59</v>
      </c>
      <c r="DI233" s="379">
        <v>61</v>
      </c>
      <c r="DJ233" s="379">
        <v>63</v>
      </c>
      <c r="DK233" s="379">
        <v>53</v>
      </c>
      <c r="DL233" s="379">
        <v>58</v>
      </c>
      <c r="DM233" s="379">
        <v>61</v>
      </c>
      <c r="DN233" s="379">
        <v>64</v>
      </c>
      <c r="DO233" s="379">
        <v>51</v>
      </c>
      <c r="DP233" s="379">
        <v>57</v>
      </c>
      <c r="DQ233" s="379">
        <v>64</v>
      </c>
      <c r="DR233" s="379">
        <v>58</v>
      </c>
      <c r="DS233" s="379">
        <f t="shared" si="26"/>
        <v>57</v>
      </c>
      <c r="DU233" s="376" t="s">
        <v>1344</v>
      </c>
      <c r="DV233" s="372">
        <v>726342367</v>
      </c>
      <c r="DW233" s="372">
        <v>795880657</v>
      </c>
      <c r="DX233" s="372">
        <v>822138770</v>
      </c>
      <c r="DY233" s="372">
        <v>846264000</v>
      </c>
      <c r="DZ233" s="372">
        <v>819647627</v>
      </c>
      <c r="EA233" s="372">
        <v>1097763518</v>
      </c>
      <c r="EB233" s="372">
        <v>817575976</v>
      </c>
      <c r="EC233" s="372">
        <v>2670351627</v>
      </c>
      <c r="ED233" s="372">
        <v>1238450516</v>
      </c>
      <c r="EE233" s="372">
        <v>1815712519</v>
      </c>
      <c r="EF233" s="372">
        <v>1320709072</v>
      </c>
      <c r="EG233" s="372">
        <v>1174834825</v>
      </c>
      <c r="EH233" s="372">
        <v>3286172520</v>
      </c>
      <c r="EI233" s="372">
        <f t="shared" si="21"/>
        <v>2697033383</v>
      </c>
      <c r="EJ233" s="379">
        <v>73</v>
      </c>
      <c r="EK233" s="379">
        <v>71</v>
      </c>
      <c r="EL233" s="379">
        <v>69</v>
      </c>
      <c r="EM233" s="379">
        <v>73</v>
      </c>
      <c r="EN233" s="379">
        <v>69</v>
      </c>
      <c r="EO233" s="379">
        <v>65</v>
      </c>
      <c r="EP233" s="379">
        <v>69</v>
      </c>
      <c r="EQ233" s="379">
        <v>54</v>
      </c>
      <c r="ER233" s="379">
        <v>65</v>
      </c>
      <c r="ES233" s="379">
        <v>63</v>
      </c>
      <c r="ET233" s="379">
        <v>72</v>
      </c>
      <c r="EU233" s="379">
        <v>74</v>
      </c>
      <c r="EV233" s="379">
        <v>58</v>
      </c>
      <c r="EW233" s="379">
        <f t="shared" si="27"/>
        <v>61</v>
      </c>
    </row>
    <row r="234" spans="1:153" x14ac:dyDescent="0.3">
      <c r="A234" s="371" t="s">
        <v>2211</v>
      </c>
      <c r="B234" s="371" t="s">
        <v>65</v>
      </c>
      <c r="C234" s="371" t="s">
        <v>2212</v>
      </c>
      <c r="E234" s="376" t="str">
        <f t="shared" si="22"/>
        <v>رومانيا Romania</v>
      </c>
      <c r="F234" s="372">
        <v>77708787</v>
      </c>
      <c r="G234" s="372">
        <v>17900142</v>
      </c>
      <c r="H234" s="372">
        <v>51649153</v>
      </c>
      <c r="I234" s="372">
        <v>25776661</v>
      </c>
      <c r="J234" s="372">
        <v>40599260</v>
      </c>
      <c r="K234" s="372">
        <v>54161610</v>
      </c>
      <c r="L234" s="372">
        <v>55532750</v>
      </c>
      <c r="M234" s="372">
        <v>27236815</v>
      </c>
      <c r="N234" s="372">
        <v>21695963</v>
      </c>
      <c r="O234" s="372">
        <v>65094785</v>
      </c>
      <c r="P234" s="372">
        <v>445761242</v>
      </c>
      <c r="Q234" s="372">
        <v>1033342042</v>
      </c>
      <c r="R234" s="372">
        <v>1395413385</v>
      </c>
      <c r="S234" s="372">
        <v>1108894870</v>
      </c>
      <c r="T234" s="379">
        <v>79</v>
      </c>
      <c r="U234" s="379">
        <v>110</v>
      </c>
      <c r="V234" s="379">
        <v>96</v>
      </c>
      <c r="W234" s="379">
        <v>102</v>
      </c>
      <c r="X234" s="379">
        <v>94</v>
      </c>
      <c r="Y234" s="379">
        <v>92</v>
      </c>
      <c r="Z234" s="379">
        <v>92</v>
      </c>
      <c r="AA234" s="379">
        <v>100</v>
      </c>
      <c r="AB234" s="379">
        <v>106</v>
      </c>
      <c r="AC234" s="379">
        <v>94</v>
      </c>
      <c r="AD234" s="379">
        <v>66</v>
      </c>
      <c r="AE234" s="379">
        <v>54</v>
      </c>
      <c r="AF234" s="379">
        <v>51</v>
      </c>
      <c r="AG234" s="379">
        <f t="shared" si="23"/>
        <v>56</v>
      </c>
      <c r="AH234" s="379"/>
      <c r="AI234" s="376" t="s">
        <v>1398</v>
      </c>
      <c r="AJ234">
        <v>77492095</v>
      </c>
      <c r="AK234">
        <v>16569303</v>
      </c>
      <c r="AL234">
        <v>42555400</v>
      </c>
      <c r="AM234">
        <v>25220499</v>
      </c>
      <c r="AN234">
        <v>39983270</v>
      </c>
      <c r="AO234">
        <v>47473473</v>
      </c>
      <c r="AP234">
        <v>35699740</v>
      </c>
      <c r="AQ234">
        <v>20695794</v>
      </c>
      <c r="AR234">
        <v>19690224</v>
      </c>
      <c r="AS234">
        <v>57897053</v>
      </c>
      <c r="AT234">
        <v>438886281</v>
      </c>
      <c r="AU234">
        <v>1024851829</v>
      </c>
      <c r="AV234">
        <v>1380186731</v>
      </c>
      <c r="AW234">
        <v>1089659110</v>
      </c>
      <c r="AX234" s="379">
        <v>74</v>
      </c>
      <c r="AY234" s="379">
        <v>104</v>
      </c>
      <c r="AZ234" s="379">
        <v>95</v>
      </c>
      <c r="BA234" s="379">
        <v>97</v>
      </c>
      <c r="BB234" s="379">
        <v>90</v>
      </c>
      <c r="BC234" s="379">
        <v>92</v>
      </c>
      <c r="BD234" s="379">
        <v>96</v>
      </c>
      <c r="BE234" s="379">
        <v>99</v>
      </c>
      <c r="BF234" s="379">
        <v>101</v>
      </c>
      <c r="BG234" s="379">
        <v>94</v>
      </c>
      <c r="BH234" s="379">
        <v>64</v>
      </c>
      <c r="BI234" s="379">
        <v>52</v>
      </c>
      <c r="BJ234" s="379">
        <v>50</v>
      </c>
      <c r="BK234" s="379">
        <f t="shared" si="24"/>
        <v>56</v>
      </c>
      <c r="BL234" s="379"/>
      <c r="BM234" s="376" t="s">
        <v>1398</v>
      </c>
      <c r="BN234">
        <v>216692</v>
      </c>
      <c r="BO234">
        <v>1330839</v>
      </c>
      <c r="BP234">
        <v>9093753</v>
      </c>
      <c r="BQ234">
        <v>556162</v>
      </c>
      <c r="BR234">
        <v>615990</v>
      </c>
      <c r="BS234">
        <v>6688137</v>
      </c>
      <c r="BT234">
        <v>19833010</v>
      </c>
      <c r="BU234">
        <v>6541021</v>
      </c>
      <c r="BV234">
        <v>2005739</v>
      </c>
      <c r="BW234">
        <v>7197732</v>
      </c>
      <c r="BX234">
        <v>6874961</v>
      </c>
      <c r="BY234">
        <v>8490213</v>
      </c>
      <c r="BZ234">
        <v>15226654</v>
      </c>
      <c r="CA234">
        <v>19235760</v>
      </c>
      <c r="CB234" s="379">
        <v>119</v>
      </c>
      <c r="CC234" s="379">
        <v>95</v>
      </c>
      <c r="CD234" s="379">
        <v>68</v>
      </c>
      <c r="CE234" s="379">
        <v>113</v>
      </c>
      <c r="CF234" s="379">
        <v>106</v>
      </c>
      <c r="CG234" s="379">
        <v>73</v>
      </c>
      <c r="CH234" s="379">
        <v>55</v>
      </c>
      <c r="CI234" s="379">
        <v>72</v>
      </c>
      <c r="CJ234" s="379">
        <v>88</v>
      </c>
      <c r="CK234" s="379">
        <v>74</v>
      </c>
      <c r="CL234" s="379">
        <v>74</v>
      </c>
      <c r="CM234" s="379">
        <v>67</v>
      </c>
      <c r="CN234" s="379">
        <v>63</v>
      </c>
      <c r="CO234" s="379">
        <f t="shared" si="25"/>
        <v>66</v>
      </c>
      <c r="CQ234" s="376" t="s">
        <v>1398</v>
      </c>
      <c r="CR234" s="372">
        <v>1681256522</v>
      </c>
      <c r="CS234" s="372">
        <v>1926128741</v>
      </c>
      <c r="CT234" s="372">
        <v>1599485303</v>
      </c>
      <c r="CU234" s="372">
        <v>2037593976</v>
      </c>
      <c r="CV234" s="372">
        <v>1411758155</v>
      </c>
      <c r="CW234" s="372">
        <v>1424375796</v>
      </c>
      <c r="CX234" s="372">
        <v>1490473311</v>
      </c>
      <c r="CY234" s="372">
        <v>1736373274</v>
      </c>
      <c r="CZ234" s="372">
        <v>1850532092</v>
      </c>
      <c r="DA234" s="372">
        <v>1906147848</v>
      </c>
      <c r="DB234" s="372">
        <v>1615521078</v>
      </c>
      <c r="DC234" s="372">
        <v>2942719221</v>
      </c>
      <c r="DD234" s="372">
        <v>3817468209</v>
      </c>
      <c r="DE234" s="372">
        <v>3856074850</v>
      </c>
      <c r="DF234" s="379">
        <v>45</v>
      </c>
      <c r="DG234" s="379">
        <v>46</v>
      </c>
      <c r="DH234" s="379">
        <v>48</v>
      </c>
      <c r="DI234" s="379">
        <v>44</v>
      </c>
      <c r="DJ234" s="379">
        <v>48</v>
      </c>
      <c r="DK234" s="379">
        <v>48</v>
      </c>
      <c r="DL234" s="379">
        <v>46</v>
      </c>
      <c r="DM234" s="379">
        <v>48</v>
      </c>
      <c r="DN234" s="379">
        <v>45</v>
      </c>
      <c r="DO234" s="379">
        <v>44</v>
      </c>
      <c r="DP234" s="379">
        <v>50</v>
      </c>
      <c r="DQ234" s="379">
        <v>40</v>
      </c>
      <c r="DR234" s="379">
        <v>37</v>
      </c>
      <c r="DS234" s="379">
        <f t="shared" si="26"/>
        <v>40</v>
      </c>
      <c r="DU234" s="376" t="s">
        <v>1398</v>
      </c>
      <c r="DV234" s="372">
        <v>1758965309</v>
      </c>
      <c r="DW234" s="372">
        <v>1944028883</v>
      </c>
      <c r="DX234" s="372">
        <v>1651134456</v>
      </c>
      <c r="DY234" s="372">
        <v>2063370637</v>
      </c>
      <c r="DZ234" s="372">
        <v>1452357415</v>
      </c>
      <c r="EA234" s="372">
        <v>1478537406</v>
      </c>
      <c r="EB234" s="372">
        <v>1546006061</v>
      </c>
      <c r="EC234" s="372">
        <v>1763610089</v>
      </c>
      <c r="ED234" s="372">
        <v>1872228055</v>
      </c>
      <c r="EE234" s="372">
        <v>1971242633</v>
      </c>
      <c r="EF234" s="372">
        <v>2061282320</v>
      </c>
      <c r="EG234" s="372">
        <v>3976061263</v>
      </c>
      <c r="EH234" s="372">
        <v>5212881594</v>
      </c>
      <c r="EI234" s="372">
        <f t="shared" si="21"/>
        <v>4964969720</v>
      </c>
      <c r="EJ234" s="379">
        <v>61</v>
      </c>
      <c r="EK234" s="379">
        <v>56</v>
      </c>
      <c r="EL234" s="379">
        <v>59</v>
      </c>
      <c r="EM234" s="379">
        <v>59</v>
      </c>
      <c r="EN234" s="379">
        <v>58</v>
      </c>
      <c r="EO234" s="379">
        <v>61</v>
      </c>
      <c r="EP234" s="379">
        <v>61</v>
      </c>
      <c r="EQ234" s="379">
        <v>61</v>
      </c>
      <c r="ER234" s="379">
        <v>58</v>
      </c>
      <c r="ES234" s="379">
        <v>61</v>
      </c>
      <c r="ET234" s="379">
        <v>62</v>
      </c>
      <c r="EU234" s="379">
        <v>53</v>
      </c>
      <c r="EV234" s="379">
        <v>50</v>
      </c>
      <c r="EW234" s="379">
        <f t="shared" si="27"/>
        <v>53</v>
      </c>
    </row>
    <row r="235" spans="1:153" x14ac:dyDescent="0.3">
      <c r="A235" s="371" t="s">
        <v>2213</v>
      </c>
      <c r="B235" s="371" t="s">
        <v>206</v>
      </c>
      <c r="C235" s="371" t="s">
        <v>2214</v>
      </c>
      <c r="E235" s="376" t="str">
        <f t="shared" si="22"/>
        <v>إستونيا Estonia</v>
      </c>
      <c r="F235" s="372">
        <v>6895485</v>
      </c>
      <c r="G235" s="372">
        <v>234637799</v>
      </c>
      <c r="H235" s="372">
        <v>388565990</v>
      </c>
      <c r="I235" s="372">
        <v>266155859</v>
      </c>
      <c r="J235" s="372">
        <v>285148547</v>
      </c>
      <c r="K235" s="372">
        <v>181894983</v>
      </c>
      <c r="L235" s="372">
        <v>144946804</v>
      </c>
      <c r="M235" s="372">
        <v>136823685</v>
      </c>
      <c r="N235" s="372">
        <v>92438867</v>
      </c>
      <c r="O235" s="372">
        <v>188653009</v>
      </c>
      <c r="P235" s="372">
        <v>188673757</v>
      </c>
      <c r="Q235" s="372">
        <v>77400060</v>
      </c>
      <c r="R235" s="372">
        <v>35373984</v>
      </c>
      <c r="S235" s="372">
        <v>36920590</v>
      </c>
      <c r="T235" s="379">
        <v>124</v>
      </c>
      <c r="U235" s="379">
        <v>66</v>
      </c>
      <c r="V235" s="379">
        <v>57</v>
      </c>
      <c r="W235" s="379">
        <v>63</v>
      </c>
      <c r="X235" s="379">
        <v>64</v>
      </c>
      <c r="Y235" s="379">
        <v>67</v>
      </c>
      <c r="Z235" s="379">
        <v>74</v>
      </c>
      <c r="AA235" s="379">
        <v>72</v>
      </c>
      <c r="AB235" s="379">
        <v>80</v>
      </c>
      <c r="AC235" s="379">
        <v>77</v>
      </c>
      <c r="AD235" s="379">
        <v>77</v>
      </c>
      <c r="AE235" s="379">
        <v>92</v>
      </c>
      <c r="AF235" s="379">
        <v>107</v>
      </c>
      <c r="AG235" s="379">
        <f t="shared" si="23"/>
        <v>110</v>
      </c>
      <c r="AH235" s="379"/>
      <c r="AI235" s="376" t="s">
        <v>1521</v>
      </c>
      <c r="AJ235">
        <v>6009542</v>
      </c>
      <c r="AK235">
        <v>234481834</v>
      </c>
      <c r="AL235">
        <v>388394210</v>
      </c>
      <c r="AM235">
        <v>265920453</v>
      </c>
      <c r="AN235">
        <v>285113980</v>
      </c>
      <c r="AO235">
        <v>180943768</v>
      </c>
      <c r="AP235">
        <v>144824098</v>
      </c>
      <c r="AQ235">
        <v>136646807</v>
      </c>
      <c r="AR235">
        <v>92094247</v>
      </c>
      <c r="AS235">
        <v>186320085</v>
      </c>
      <c r="AT235">
        <v>186398538</v>
      </c>
      <c r="AU235">
        <v>75074245</v>
      </c>
      <c r="AV235">
        <v>32901486</v>
      </c>
      <c r="AW235">
        <v>36168065</v>
      </c>
      <c r="AX235" s="379">
        <v>122</v>
      </c>
      <c r="AY235" s="379">
        <v>65</v>
      </c>
      <c r="AZ235" s="379">
        <v>55</v>
      </c>
      <c r="BA235" s="379">
        <v>61</v>
      </c>
      <c r="BB235" s="379">
        <v>63</v>
      </c>
      <c r="BC235" s="379">
        <v>66</v>
      </c>
      <c r="BD235" s="379">
        <v>73</v>
      </c>
      <c r="BE235" s="379">
        <v>70</v>
      </c>
      <c r="BF235" s="379">
        <v>78</v>
      </c>
      <c r="BG235" s="379">
        <v>76</v>
      </c>
      <c r="BH235" s="379">
        <v>76</v>
      </c>
      <c r="BI235" s="379">
        <v>88</v>
      </c>
      <c r="BJ235" s="379">
        <v>104</v>
      </c>
      <c r="BK235" s="379">
        <f t="shared" si="24"/>
        <v>104</v>
      </c>
      <c r="BL235" s="379"/>
      <c r="BM235" s="376" t="s">
        <v>1521</v>
      </c>
      <c r="BN235">
        <v>885943</v>
      </c>
      <c r="BO235">
        <v>155965</v>
      </c>
      <c r="BP235">
        <v>171780</v>
      </c>
      <c r="BQ235">
        <v>235406</v>
      </c>
      <c r="BR235">
        <v>34567</v>
      </c>
      <c r="BS235">
        <v>951215</v>
      </c>
      <c r="BT235">
        <v>122706</v>
      </c>
      <c r="BU235">
        <v>176878</v>
      </c>
      <c r="BV235">
        <v>344620</v>
      </c>
      <c r="BW235">
        <v>2332924</v>
      </c>
      <c r="BX235">
        <v>2275219</v>
      </c>
      <c r="BY235">
        <v>2325815</v>
      </c>
      <c r="BZ235">
        <v>2472498</v>
      </c>
      <c r="CA235">
        <v>752525</v>
      </c>
      <c r="CB235" s="379">
        <v>99</v>
      </c>
      <c r="CC235" s="379">
        <v>123</v>
      </c>
      <c r="CD235" s="379">
        <v>122</v>
      </c>
      <c r="CE235" s="379">
        <v>124</v>
      </c>
      <c r="CF235" s="379">
        <v>146</v>
      </c>
      <c r="CG235" s="379">
        <v>106</v>
      </c>
      <c r="CH235" s="379">
        <v>135</v>
      </c>
      <c r="CI235" s="379">
        <v>126</v>
      </c>
      <c r="CJ235" s="379">
        <v>113</v>
      </c>
      <c r="CK235" s="379">
        <v>89</v>
      </c>
      <c r="CL235" s="379">
        <v>94</v>
      </c>
      <c r="CM235" s="379">
        <v>93</v>
      </c>
      <c r="CN235" s="379">
        <v>95</v>
      </c>
      <c r="CO235" s="379">
        <f t="shared" si="25"/>
        <v>119</v>
      </c>
      <c r="CQ235" s="376" t="s">
        <v>1521</v>
      </c>
      <c r="CR235" s="372">
        <v>561945514</v>
      </c>
      <c r="CS235" s="372">
        <v>653763270</v>
      </c>
      <c r="CT235" s="372">
        <v>377531524</v>
      </c>
      <c r="CU235" s="372">
        <v>379766197</v>
      </c>
      <c r="CV235" s="372">
        <v>330732451</v>
      </c>
      <c r="CW235" s="372">
        <v>656990382</v>
      </c>
      <c r="CX235" s="372">
        <v>489682654</v>
      </c>
      <c r="CY235" s="372">
        <v>708113313</v>
      </c>
      <c r="CZ235" s="372">
        <v>209257325</v>
      </c>
      <c r="DA235" s="372">
        <v>343459558</v>
      </c>
      <c r="DB235" s="372">
        <v>1360151142</v>
      </c>
      <c r="DC235" s="372">
        <v>190744194</v>
      </c>
      <c r="DD235" s="372">
        <v>223917167</v>
      </c>
      <c r="DE235" s="372">
        <v>255965479</v>
      </c>
      <c r="DF235" s="379">
        <v>62</v>
      </c>
      <c r="DG235" s="379">
        <v>60</v>
      </c>
      <c r="DH235" s="379">
        <v>66</v>
      </c>
      <c r="DI235" s="379">
        <v>66</v>
      </c>
      <c r="DJ235" s="379">
        <v>67</v>
      </c>
      <c r="DK235" s="379">
        <v>58</v>
      </c>
      <c r="DL235" s="379">
        <v>63</v>
      </c>
      <c r="DM235" s="379">
        <v>58</v>
      </c>
      <c r="DN235" s="379">
        <v>75</v>
      </c>
      <c r="DO235" s="379">
        <v>71</v>
      </c>
      <c r="DP235" s="379">
        <v>51</v>
      </c>
      <c r="DQ235" s="379">
        <v>81</v>
      </c>
      <c r="DR235" s="379">
        <v>84</v>
      </c>
      <c r="DS235" s="379">
        <f t="shared" si="26"/>
        <v>83</v>
      </c>
      <c r="DU235" s="376" t="s">
        <v>1521</v>
      </c>
      <c r="DV235" s="372">
        <v>568840999</v>
      </c>
      <c r="DW235" s="372">
        <v>888401069</v>
      </c>
      <c r="DX235" s="372">
        <v>766097514</v>
      </c>
      <c r="DY235" s="372">
        <v>645922056</v>
      </c>
      <c r="DZ235" s="372">
        <v>615880998</v>
      </c>
      <c r="EA235" s="372">
        <v>838885365</v>
      </c>
      <c r="EB235" s="372">
        <v>634629458</v>
      </c>
      <c r="EC235" s="372">
        <v>844936998</v>
      </c>
      <c r="ED235" s="372">
        <v>301696192</v>
      </c>
      <c r="EE235" s="372">
        <v>532112567</v>
      </c>
      <c r="EF235" s="372">
        <v>1548824899</v>
      </c>
      <c r="EG235" s="372">
        <v>268144254</v>
      </c>
      <c r="EH235" s="372">
        <v>259291151</v>
      </c>
      <c r="EI235" s="372">
        <f t="shared" si="21"/>
        <v>292886069</v>
      </c>
      <c r="EJ235" s="379">
        <v>78</v>
      </c>
      <c r="EK235" s="379">
        <v>69</v>
      </c>
      <c r="EL235" s="379">
        <v>71</v>
      </c>
      <c r="EM235" s="379">
        <v>78</v>
      </c>
      <c r="EN235" s="379">
        <v>76</v>
      </c>
      <c r="EO235" s="379">
        <v>70</v>
      </c>
      <c r="EP235" s="379">
        <v>76</v>
      </c>
      <c r="EQ235" s="379">
        <v>71</v>
      </c>
      <c r="ER235" s="379">
        <v>86</v>
      </c>
      <c r="ES235" s="379">
        <v>83</v>
      </c>
      <c r="ET235" s="379">
        <v>67</v>
      </c>
      <c r="EU235" s="379">
        <v>95</v>
      </c>
      <c r="EV235" s="379">
        <v>102</v>
      </c>
      <c r="EW235" s="379">
        <f t="shared" si="27"/>
        <v>98</v>
      </c>
    </row>
    <row r="236" spans="1:153" x14ac:dyDescent="0.3">
      <c r="A236" s="371" t="s">
        <v>2215</v>
      </c>
      <c r="B236" s="371" t="s">
        <v>128</v>
      </c>
      <c r="C236" s="371" t="s">
        <v>2216</v>
      </c>
      <c r="E236" s="376" t="str">
        <f t="shared" si="22"/>
        <v>لاتفيا Latvia</v>
      </c>
      <c r="F236" s="372">
        <v>7109401</v>
      </c>
      <c r="G236" s="372">
        <v>16690823</v>
      </c>
      <c r="H236" s="372">
        <v>5706368</v>
      </c>
      <c r="I236" s="372">
        <v>1536036</v>
      </c>
      <c r="J236" s="372">
        <v>1032543</v>
      </c>
      <c r="K236" s="372">
        <v>1795913</v>
      </c>
      <c r="L236" s="372">
        <v>371823</v>
      </c>
      <c r="M236" s="372">
        <v>755032</v>
      </c>
      <c r="N236" s="372">
        <v>393978</v>
      </c>
      <c r="O236" s="372">
        <v>5301456</v>
      </c>
      <c r="P236" s="372">
        <v>7592403</v>
      </c>
      <c r="Q236" s="372">
        <v>22028535</v>
      </c>
      <c r="R236" s="372">
        <v>182339993</v>
      </c>
      <c r="S236" s="372">
        <v>32788451</v>
      </c>
      <c r="T236" s="379">
        <v>123</v>
      </c>
      <c r="U236" s="379">
        <v>113</v>
      </c>
      <c r="V236" s="379">
        <v>138</v>
      </c>
      <c r="W236" s="379">
        <v>156</v>
      </c>
      <c r="X236" s="379">
        <v>158</v>
      </c>
      <c r="Y236" s="379">
        <v>148</v>
      </c>
      <c r="Z236" s="379">
        <v>167</v>
      </c>
      <c r="AA236" s="379">
        <v>159</v>
      </c>
      <c r="AB236" s="379">
        <v>165</v>
      </c>
      <c r="AC236" s="379">
        <v>140</v>
      </c>
      <c r="AD236" s="379">
        <v>131</v>
      </c>
      <c r="AE236" s="379">
        <v>116</v>
      </c>
      <c r="AF236" s="379">
        <v>80</v>
      </c>
      <c r="AG236" s="379">
        <f t="shared" si="23"/>
        <v>113</v>
      </c>
      <c r="AH236" s="379"/>
      <c r="AI236" s="376" t="s">
        <v>1621</v>
      </c>
      <c r="AJ236">
        <v>6972891</v>
      </c>
      <c r="AK236">
        <v>16690823</v>
      </c>
      <c r="AL236">
        <v>5671218</v>
      </c>
      <c r="AM236">
        <v>1536036</v>
      </c>
      <c r="AN236">
        <v>783668</v>
      </c>
      <c r="AO236">
        <v>1554152</v>
      </c>
      <c r="AP236">
        <v>223430</v>
      </c>
      <c r="AQ236">
        <v>754032</v>
      </c>
      <c r="AR236">
        <v>393978</v>
      </c>
      <c r="AS236">
        <v>5278461</v>
      </c>
      <c r="AT236">
        <v>6391196</v>
      </c>
      <c r="AU236">
        <v>14931461</v>
      </c>
      <c r="AV236">
        <v>179710084</v>
      </c>
      <c r="AW236">
        <v>30399726</v>
      </c>
      <c r="AX236" s="379">
        <v>117</v>
      </c>
      <c r="AY236" s="379">
        <v>103</v>
      </c>
      <c r="AZ236" s="379">
        <v>133</v>
      </c>
      <c r="BA236" s="379">
        <v>152</v>
      </c>
      <c r="BB236" s="379">
        <v>154</v>
      </c>
      <c r="BC236" s="379">
        <v>146</v>
      </c>
      <c r="BD236" s="379">
        <v>169</v>
      </c>
      <c r="BE236" s="379">
        <v>156</v>
      </c>
      <c r="BF236" s="379">
        <v>162</v>
      </c>
      <c r="BG236" s="379">
        <v>139</v>
      </c>
      <c r="BH236" s="379">
        <v>132</v>
      </c>
      <c r="BI236" s="379">
        <v>120</v>
      </c>
      <c r="BJ236" s="379">
        <v>78</v>
      </c>
      <c r="BK236" s="379">
        <f t="shared" si="24"/>
        <v>111</v>
      </c>
      <c r="BL236" s="379"/>
      <c r="BM236" s="376" t="s">
        <v>1621</v>
      </c>
      <c r="BN236">
        <v>136510</v>
      </c>
      <c r="BP236">
        <v>35150</v>
      </c>
      <c r="BR236">
        <v>248875</v>
      </c>
      <c r="BS236">
        <v>241761</v>
      </c>
      <c r="BT236">
        <v>148393</v>
      </c>
      <c r="BU236">
        <v>1000</v>
      </c>
      <c r="BW236">
        <v>22995</v>
      </c>
      <c r="BX236">
        <v>1201207</v>
      </c>
      <c r="BY236">
        <v>7097074</v>
      </c>
      <c r="BZ236">
        <v>2629909</v>
      </c>
      <c r="CA236">
        <v>2388725</v>
      </c>
      <c r="CB236" s="379">
        <v>127</v>
      </c>
      <c r="CC236" s="379" t="s">
        <v>3</v>
      </c>
      <c r="CD236" s="379">
        <v>142</v>
      </c>
      <c r="CE236" s="379" t="s">
        <v>3</v>
      </c>
      <c r="CF236" s="379">
        <v>120</v>
      </c>
      <c r="CG236" s="379">
        <v>128</v>
      </c>
      <c r="CH236" s="379">
        <v>133</v>
      </c>
      <c r="CI236" s="379">
        <v>158</v>
      </c>
      <c r="CJ236" s="379" t="s">
        <v>3</v>
      </c>
      <c r="CK236" s="379">
        <v>138</v>
      </c>
      <c r="CL236" s="379">
        <v>103</v>
      </c>
      <c r="CM236" s="379">
        <v>73</v>
      </c>
      <c r="CN236" s="379">
        <v>91</v>
      </c>
      <c r="CO236" s="379">
        <f t="shared" si="25"/>
        <v>103</v>
      </c>
      <c r="CQ236" s="376" t="s">
        <v>1621</v>
      </c>
      <c r="CR236" s="372">
        <v>64512408</v>
      </c>
      <c r="CS236" s="372">
        <v>285173500</v>
      </c>
      <c r="CT236" s="372">
        <v>28678302</v>
      </c>
      <c r="CU236" s="372">
        <v>237855860</v>
      </c>
      <c r="CV236" s="372">
        <v>330596102</v>
      </c>
      <c r="CW236" s="372">
        <v>270585344</v>
      </c>
      <c r="CX236" s="372">
        <v>341448556</v>
      </c>
      <c r="CY236" s="372">
        <v>133085019</v>
      </c>
      <c r="CZ236" s="372">
        <v>311960944</v>
      </c>
      <c r="DA236" s="372">
        <v>199422164</v>
      </c>
      <c r="DB236" s="372">
        <v>673173142</v>
      </c>
      <c r="DC236" s="372">
        <v>133213004</v>
      </c>
      <c r="DD236" s="372">
        <v>166296745</v>
      </c>
      <c r="DE236" s="372">
        <v>175577237</v>
      </c>
      <c r="DF236" s="379">
        <v>86</v>
      </c>
      <c r="DG236" s="379">
        <v>70</v>
      </c>
      <c r="DH236" s="379">
        <v>97</v>
      </c>
      <c r="DI236" s="379">
        <v>73</v>
      </c>
      <c r="DJ236" s="379">
        <v>68</v>
      </c>
      <c r="DK236" s="379">
        <v>71</v>
      </c>
      <c r="DL236" s="379">
        <v>70</v>
      </c>
      <c r="DM236" s="379">
        <v>84</v>
      </c>
      <c r="DN236" s="379">
        <v>69</v>
      </c>
      <c r="DO236" s="379">
        <v>82</v>
      </c>
      <c r="DP236" s="379">
        <v>64</v>
      </c>
      <c r="DQ236" s="379">
        <v>88</v>
      </c>
      <c r="DR236" s="379">
        <v>91</v>
      </c>
      <c r="DS236" s="379">
        <f t="shared" si="26"/>
        <v>88</v>
      </c>
      <c r="DU236" s="376" t="s">
        <v>1621</v>
      </c>
      <c r="DV236" s="372">
        <v>71621809</v>
      </c>
      <c r="DW236" s="372">
        <v>301864323</v>
      </c>
      <c r="DX236" s="372">
        <v>34384670</v>
      </c>
      <c r="DY236" s="372">
        <v>239391896</v>
      </c>
      <c r="DZ236" s="372">
        <v>331628645</v>
      </c>
      <c r="EA236" s="372">
        <v>272381257</v>
      </c>
      <c r="EB236" s="372">
        <v>341820379</v>
      </c>
      <c r="EC236" s="372">
        <v>133840051</v>
      </c>
      <c r="ED236" s="372">
        <v>312354922</v>
      </c>
      <c r="EE236" s="372">
        <v>204723620</v>
      </c>
      <c r="EF236" s="372">
        <v>680765545</v>
      </c>
      <c r="EG236" s="372">
        <v>155241539</v>
      </c>
      <c r="EH236" s="372">
        <v>348636738</v>
      </c>
      <c r="EI236" s="372">
        <f t="shared" si="21"/>
        <v>208365688</v>
      </c>
      <c r="EJ236" s="379">
        <v>106</v>
      </c>
      <c r="EK236" s="379">
        <v>86</v>
      </c>
      <c r="EL236" s="379">
        <v>121</v>
      </c>
      <c r="EM236" s="379">
        <v>89</v>
      </c>
      <c r="EN236" s="379">
        <v>85</v>
      </c>
      <c r="EO236" s="379">
        <v>90</v>
      </c>
      <c r="EP236" s="379">
        <v>87</v>
      </c>
      <c r="EQ236" s="379">
        <v>98</v>
      </c>
      <c r="ER236" s="379">
        <v>83</v>
      </c>
      <c r="ES236" s="379">
        <v>99</v>
      </c>
      <c r="ET236" s="379">
        <v>83</v>
      </c>
      <c r="EU236" s="379">
        <v>104</v>
      </c>
      <c r="EV236" s="379">
        <v>101</v>
      </c>
      <c r="EW236" s="379">
        <f t="shared" si="27"/>
        <v>105</v>
      </c>
    </row>
    <row r="237" spans="1:153" x14ac:dyDescent="0.3">
      <c r="A237" s="371" t="s">
        <v>2217</v>
      </c>
      <c r="B237" s="371" t="s">
        <v>163</v>
      </c>
      <c r="C237" s="371" t="s">
        <v>2218</v>
      </c>
      <c r="E237" s="376" t="str">
        <f t="shared" si="22"/>
        <v>ليتوانيا Lithuania</v>
      </c>
      <c r="F237" s="372">
        <v>19927933</v>
      </c>
      <c r="G237" s="372">
        <v>5661119</v>
      </c>
      <c r="H237" s="372">
        <v>8205860</v>
      </c>
      <c r="I237" s="372">
        <v>11840111</v>
      </c>
      <c r="J237" s="372">
        <v>141541051</v>
      </c>
      <c r="K237" s="372">
        <v>328930885</v>
      </c>
      <c r="L237" s="372">
        <v>1595298997</v>
      </c>
      <c r="M237" s="372">
        <v>364716473</v>
      </c>
      <c r="N237" s="372">
        <v>443966440</v>
      </c>
      <c r="O237" s="372">
        <v>12252656</v>
      </c>
      <c r="P237" s="372">
        <v>557355369</v>
      </c>
      <c r="Q237" s="372">
        <v>6643324658</v>
      </c>
      <c r="R237" s="372">
        <v>309226027</v>
      </c>
      <c r="S237" s="372">
        <v>614639622</v>
      </c>
      <c r="T237" s="379">
        <v>100</v>
      </c>
      <c r="U237" s="379">
        <v>133</v>
      </c>
      <c r="V237" s="379">
        <v>130</v>
      </c>
      <c r="W237" s="379">
        <v>122</v>
      </c>
      <c r="X237" s="379">
        <v>72</v>
      </c>
      <c r="Y237" s="379">
        <v>58</v>
      </c>
      <c r="Z237" s="379">
        <v>48</v>
      </c>
      <c r="AA237" s="379">
        <v>59</v>
      </c>
      <c r="AB237" s="379">
        <v>57</v>
      </c>
      <c r="AC237" s="379">
        <v>126</v>
      </c>
      <c r="AD237" s="379">
        <v>63</v>
      </c>
      <c r="AE237" s="379">
        <v>31</v>
      </c>
      <c r="AF237" s="379">
        <v>70</v>
      </c>
      <c r="AG237" s="379">
        <f t="shared" si="23"/>
        <v>67</v>
      </c>
      <c r="AH237" s="379"/>
      <c r="AI237" s="376" t="s">
        <v>1625</v>
      </c>
      <c r="AJ237">
        <v>19927647</v>
      </c>
      <c r="AK237">
        <v>5659507</v>
      </c>
      <c r="AL237">
        <v>8205860</v>
      </c>
      <c r="AM237">
        <v>6027193</v>
      </c>
      <c r="AN237">
        <v>141539926</v>
      </c>
      <c r="AO237">
        <v>328673744</v>
      </c>
      <c r="AP237">
        <v>1594721497</v>
      </c>
      <c r="AQ237">
        <v>364384173</v>
      </c>
      <c r="AR237">
        <v>443880819</v>
      </c>
      <c r="AS237">
        <v>10531912</v>
      </c>
      <c r="AT237">
        <v>556792939</v>
      </c>
      <c r="AU237">
        <v>6642962070</v>
      </c>
      <c r="AV237">
        <v>309166478</v>
      </c>
      <c r="AW237">
        <v>613160395</v>
      </c>
      <c r="AX237" s="379">
        <v>96</v>
      </c>
      <c r="AY237" s="379">
        <v>127</v>
      </c>
      <c r="AZ237" s="379">
        <v>124</v>
      </c>
      <c r="BA237" s="379">
        <v>125</v>
      </c>
      <c r="BB237" s="379">
        <v>71</v>
      </c>
      <c r="BC237" s="379">
        <v>58</v>
      </c>
      <c r="BD237" s="379">
        <v>46</v>
      </c>
      <c r="BE237" s="379">
        <v>56</v>
      </c>
      <c r="BF237" s="379">
        <v>56</v>
      </c>
      <c r="BG237" s="379">
        <v>124</v>
      </c>
      <c r="BH237" s="379">
        <v>59</v>
      </c>
      <c r="BI237" s="379">
        <v>29</v>
      </c>
      <c r="BJ237" s="379">
        <v>68</v>
      </c>
      <c r="BK237" s="379">
        <f t="shared" si="24"/>
        <v>65</v>
      </c>
      <c r="BL237" s="379"/>
      <c r="BM237" s="376" t="s">
        <v>1625</v>
      </c>
      <c r="BN237">
        <v>286</v>
      </c>
      <c r="BO237">
        <v>1612</v>
      </c>
      <c r="BQ237">
        <v>5812918</v>
      </c>
      <c r="BR237">
        <v>1125</v>
      </c>
      <c r="BS237">
        <v>257141</v>
      </c>
      <c r="BT237">
        <v>577500</v>
      </c>
      <c r="BU237">
        <v>332300</v>
      </c>
      <c r="BV237">
        <v>85621</v>
      </c>
      <c r="BW237">
        <v>1720744</v>
      </c>
      <c r="BX237">
        <v>562430</v>
      </c>
      <c r="BY237">
        <v>362588</v>
      </c>
      <c r="BZ237">
        <v>59549</v>
      </c>
      <c r="CA237">
        <v>1479227</v>
      </c>
      <c r="CB237" s="379">
        <v>166</v>
      </c>
      <c r="CC237" s="379">
        <v>156</v>
      </c>
      <c r="CD237" s="379" t="s">
        <v>3</v>
      </c>
      <c r="CE237" s="379">
        <v>76</v>
      </c>
      <c r="CF237" s="379">
        <v>157</v>
      </c>
      <c r="CG237" s="379">
        <v>127</v>
      </c>
      <c r="CH237" s="379">
        <v>116</v>
      </c>
      <c r="CI237" s="379">
        <v>120</v>
      </c>
      <c r="CJ237" s="379">
        <v>126</v>
      </c>
      <c r="CK237" s="379">
        <v>92</v>
      </c>
      <c r="CL237" s="379">
        <v>115</v>
      </c>
      <c r="CM237" s="379">
        <v>119</v>
      </c>
      <c r="CN237" s="379">
        <v>144</v>
      </c>
      <c r="CO237" s="379">
        <f t="shared" si="25"/>
        <v>111</v>
      </c>
      <c r="CQ237" s="376" t="s">
        <v>1625</v>
      </c>
      <c r="CR237" s="372">
        <v>548947497</v>
      </c>
      <c r="CS237" s="372">
        <v>599389730</v>
      </c>
      <c r="CT237" s="372">
        <v>535974236</v>
      </c>
      <c r="CU237" s="372">
        <v>1047430399</v>
      </c>
      <c r="CV237" s="372">
        <v>682666803</v>
      </c>
      <c r="CW237" s="372">
        <v>597921030</v>
      </c>
      <c r="CX237" s="372">
        <v>711643600</v>
      </c>
      <c r="CY237" s="372">
        <v>829940135</v>
      </c>
      <c r="CZ237" s="372">
        <v>788153619</v>
      </c>
      <c r="DA237" s="372">
        <v>363161673</v>
      </c>
      <c r="DB237" s="372">
        <v>842558186</v>
      </c>
      <c r="DC237" s="372">
        <v>630838547</v>
      </c>
      <c r="DD237" s="372">
        <v>435064914</v>
      </c>
      <c r="DE237" s="372">
        <v>475170369</v>
      </c>
      <c r="DF237" s="379">
        <v>63</v>
      </c>
      <c r="DG237" s="379">
        <v>62</v>
      </c>
      <c r="DH237" s="379">
        <v>63</v>
      </c>
      <c r="DI237" s="379">
        <v>53</v>
      </c>
      <c r="DJ237" s="379">
        <v>57</v>
      </c>
      <c r="DK237" s="379">
        <v>59</v>
      </c>
      <c r="DL237" s="379">
        <v>55</v>
      </c>
      <c r="DM237" s="379">
        <v>55</v>
      </c>
      <c r="DN237" s="379">
        <v>54</v>
      </c>
      <c r="DO237" s="379">
        <v>68</v>
      </c>
      <c r="DP237" s="379">
        <v>61</v>
      </c>
      <c r="DQ237" s="379">
        <v>62</v>
      </c>
      <c r="DR237" s="379">
        <v>72</v>
      </c>
      <c r="DS237" s="379">
        <f t="shared" si="26"/>
        <v>72</v>
      </c>
      <c r="DU237" s="376" t="s">
        <v>1625</v>
      </c>
      <c r="DV237" s="372">
        <v>568875430</v>
      </c>
      <c r="DW237" s="372">
        <v>605050849</v>
      </c>
      <c r="DX237" s="372">
        <v>544180096</v>
      </c>
      <c r="DY237" s="372">
        <v>1059270510</v>
      </c>
      <c r="DZ237" s="372">
        <v>824207854</v>
      </c>
      <c r="EA237" s="372">
        <v>926851915</v>
      </c>
      <c r="EB237" s="372">
        <v>2306942597</v>
      </c>
      <c r="EC237" s="372">
        <v>1194656608</v>
      </c>
      <c r="ED237" s="372">
        <v>1232120059</v>
      </c>
      <c r="EE237" s="372">
        <v>375414329</v>
      </c>
      <c r="EF237" s="372">
        <v>1399913555</v>
      </c>
      <c r="EG237" s="372">
        <v>7274163205</v>
      </c>
      <c r="EH237" s="372">
        <v>744290941</v>
      </c>
      <c r="EI237" s="372">
        <f t="shared" si="21"/>
        <v>1089809991</v>
      </c>
      <c r="EJ237" s="379">
        <v>77</v>
      </c>
      <c r="EK237" s="379">
        <v>79</v>
      </c>
      <c r="EL237" s="379">
        <v>78</v>
      </c>
      <c r="EM237" s="379">
        <v>68</v>
      </c>
      <c r="EN237" s="379">
        <v>68</v>
      </c>
      <c r="EO237" s="379">
        <v>68</v>
      </c>
      <c r="EP237" s="379">
        <v>57</v>
      </c>
      <c r="EQ237" s="379">
        <v>66</v>
      </c>
      <c r="ER237" s="379">
        <v>66</v>
      </c>
      <c r="ES237" s="379">
        <v>88</v>
      </c>
      <c r="ET237" s="379">
        <v>70</v>
      </c>
      <c r="EU237" s="379">
        <v>39</v>
      </c>
      <c r="EV237" s="379">
        <v>81</v>
      </c>
      <c r="EW237" s="379">
        <f t="shared" si="27"/>
        <v>77</v>
      </c>
    </row>
    <row r="238" spans="1:153" x14ac:dyDescent="0.3">
      <c r="A238" s="371" t="s">
        <v>2219</v>
      </c>
      <c r="B238" s="371" t="s">
        <v>143</v>
      </c>
      <c r="C238" s="371" t="s">
        <v>2220</v>
      </c>
      <c r="E238" s="376" t="str">
        <f t="shared" si="22"/>
        <v>أوكرانيا Ukraine</v>
      </c>
      <c r="F238" s="372">
        <v>131207639</v>
      </c>
      <c r="G238" s="372">
        <v>794349838</v>
      </c>
      <c r="H238" s="372">
        <v>171050202</v>
      </c>
      <c r="I238" s="372">
        <v>59673564</v>
      </c>
      <c r="J238" s="372">
        <v>126968795</v>
      </c>
      <c r="K238" s="372">
        <v>133116532</v>
      </c>
      <c r="L238" s="372">
        <v>214530129</v>
      </c>
      <c r="M238" s="372">
        <v>262801610</v>
      </c>
      <c r="N238" s="372">
        <v>150407971</v>
      </c>
      <c r="O238" s="372">
        <v>471311694</v>
      </c>
      <c r="P238" s="372">
        <v>104099113</v>
      </c>
      <c r="Q238" s="372">
        <v>15064285</v>
      </c>
      <c r="R238" s="372">
        <v>23004033</v>
      </c>
      <c r="S238" s="372">
        <v>52513710</v>
      </c>
      <c r="T238" s="379">
        <v>70</v>
      </c>
      <c r="U238" s="379">
        <v>52</v>
      </c>
      <c r="V238" s="379">
        <v>72</v>
      </c>
      <c r="W238" s="379">
        <v>86</v>
      </c>
      <c r="X238" s="379">
        <v>75</v>
      </c>
      <c r="Y238" s="379">
        <v>76</v>
      </c>
      <c r="Z238" s="379">
        <v>67</v>
      </c>
      <c r="AA238" s="379">
        <v>65</v>
      </c>
      <c r="AB238" s="379">
        <v>69</v>
      </c>
      <c r="AC238" s="379">
        <v>60</v>
      </c>
      <c r="AD238" s="379">
        <v>91</v>
      </c>
      <c r="AE238" s="379">
        <v>125</v>
      </c>
      <c r="AF238" s="379">
        <v>118</v>
      </c>
      <c r="AG238" s="379">
        <f t="shared" si="23"/>
        <v>102</v>
      </c>
      <c r="AH238" s="379"/>
      <c r="AI238" s="376" t="s">
        <v>1335</v>
      </c>
      <c r="AJ238">
        <v>124241276</v>
      </c>
      <c r="AK238">
        <v>777322939</v>
      </c>
      <c r="AL238">
        <v>170916302</v>
      </c>
      <c r="AM238">
        <v>59390459</v>
      </c>
      <c r="AN238">
        <v>125748241</v>
      </c>
      <c r="AO238">
        <v>130615754</v>
      </c>
      <c r="AP238">
        <v>210388275</v>
      </c>
      <c r="AQ238">
        <v>261046679</v>
      </c>
      <c r="AR238">
        <v>146541750</v>
      </c>
      <c r="AS238">
        <v>459900305</v>
      </c>
      <c r="AT238">
        <v>95913309</v>
      </c>
      <c r="AU238">
        <v>8209342</v>
      </c>
      <c r="AV238">
        <v>2808709</v>
      </c>
      <c r="AW238">
        <v>34203362</v>
      </c>
      <c r="AX238" s="379">
        <v>71</v>
      </c>
      <c r="AY238" s="379">
        <v>51</v>
      </c>
      <c r="AZ238" s="379">
        <v>68</v>
      </c>
      <c r="BA238" s="379">
        <v>83</v>
      </c>
      <c r="BB238" s="379">
        <v>75</v>
      </c>
      <c r="BC238" s="379">
        <v>75</v>
      </c>
      <c r="BD238" s="379">
        <v>66</v>
      </c>
      <c r="BE238" s="379">
        <v>62</v>
      </c>
      <c r="BF238" s="379">
        <v>66</v>
      </c>
      <c r="BG238" s="379">
        <v>59</v>
      </c>
      <c r="BH238" s="379">
        <v>92</v>
      </c>
      <c r="BI238" s="379">
        <v>136</v>
      </c>
      <c r="BJ238" s="379">
        <v>145</v>
      </c>
      <c r="BK238" s="379">
        <f t="shared" si="24"/>
        <v>105</v>
      </c>
      <c r="BL238" s="379"/>
      <c r="BM238" s="376" t="s">
        <v>1335</v>
      </c>
      <c r="BN238">
        <v>6966363</v>
      </c>
      <c r="BO238">
        <v>17026899</v>
      </c>
      <c r="BP238">
        <v>133900</v>
      </c>
      <c r="BQ238">
        <v>283105</v>
      </c>
      <c r="BR238">
        <v>1220554</v>
      </c>
      <c r="BS238">
        <v>2500778</v>
      </c>
      <c r="BT238">
        <v>4141854</v>
      </c>
      <c r="BU238">
        <v>1754931</v>
      </c>
      <c r="BV238">
        <v>3866221</v>
      </c>
      <c r="BW238">
        <v>11411389</v>
      </c>
      <c r="BX238">
        <v>8185804</v>
      </c>
      <c r="BY238">
        <v>6854943</v>
      </c>
      <c r="BZ238">
        <v>20195324</v>
      </c>
      <c r="CA238">
        <v>18310348</v>
      </c>
      <c r="CB238" s="379">
        <v>70</v>
      </c>
      <c r="CC238" s="379">
        <v>59</v>
      </c>
      <c r="CD238" s="379">
        <v>126</v>
      </c>
      <c r="CE238" s="379">
        <v>123</v>
      </c>
      <c r="CF238" s="379">
        <v>98</v>
      </c>
      <c r="CG238" s="379">
        <v>88</v>
      </c>
      <c r="CH238" s="379">
        <v>80</v>
      </c>
      <c r="CI238" s="379">
        <v>96</v>
      </c>
      <c r="CJ238" s="379">
        <v>78</v>
      </c>
      <c r="CK238" s="379">
        <v>65</v>
      </c>
      <c r="CL238" s="379">
        <v>70</v>
      </c>
      <c r="CM238" s="379">
        <v>75</v>
      </c>
      <c r="CN238" s="379">
        <v>56</v>
      </c>
      <c r="CO238" s="379">
        <f t="shared" si="25"/>
        <v>67</v>
      </c>
      <c r="CQ238" s="376" t="s">
        <v>1335</v>
      </c>
      <c r="CR238" s="372">
        <v>5771975719</v>
      </c>
      <c r="CS238" s="372">
        <v>3746034202</v>
      </c>
      <c r="CT238" s="372">
        <v>4623102601</v>
      </c>
      <c r="CU238" s="372">
        <v>3477221985</v>
      </c>
      <c r="CV238" s="372">
        <v>2723338317</v>
      </c>
      <c r="CW238" s="372">
        <v>2495415084</v>
      </c>
      <c r="CX238" s="372">
        <v>3146213284</v>
      </c>
      <c r="CY238" s="372">
        <v>2856205258</v>
      </c>
      <c r="CZ238" s="372">
        <v>2961602652</v>
      </c>
      <c r="DA238" s="372">
        <v>3189692054</v>
      </c>
      <c r="DB238" s="372">
        <v>2240443576</v>
      </c>
      <c r="DC238" s="372">
        <v>1589404735</v>
      </c>
      <c r="DD238" s="372">
        <v>1891390927</v>
      </c>
      <c r="DE238" s="372">
        <v>1578238063</v>
      </c>
      <c r="DF238" s="379">
        <v>24</v>
      </c>
      <c r="DG238" s="379">
        <v>34</v>
      </c>
      <c r="DH238" s="379">
        <v>33</v>
      </c>
      <c r="DI238" s="379">
        <v>35</v>
      </c>
      <c r="DJ238" s="379">
        <v>36</v>
      </c>
      <c r="DK238" s="379">
        <v>39</v>
      </c>
      <c r="DL238" s="379">
        <v>32</v>
      </c>
      <c r="DM238" s="379">
        <v>40</v>
      </c>
      <c r="DN238" s="379">
        <v>38</v>
      </c>
      <c r="DO238" s="379">
        <v>35</v>
      </c>
      <c r="DP238" s="379">
        <v>44</v>
      </c>
      <c r="DQ238" s="379">
        <v>49</v>
      </c>
      <c r="DR238" s="379">
        <v>50</v>
      </c>
      <c r="DS238" s="379">
        <f t="shared" si="26"/>
        <v>53</v>
      </c>
      <c r="DU238" s="376" t="s">
        <v>1335</v>
      </c>
      <c r="DV238" s="372">
        <v>5903183358</v>
      </c>
      <c r="DW238" s="372">
        <v>4540384040</v>
      </c>
      <c r="DX238" s="372">
        <v>4794152803</v>
      </c>
      <c r="DY238" s="372">
        <v>3536895549</v>
      </c>
      <c r="DZ238" s="372">
        <v>2850307112</v>
      </c>
      <c r="EA238" s="372">
        <v>2628531616</v>
      </c>
      <c r="EB238" s="372">
        <v>3360743413</v>
      </c>
      <c r="EC238" s="372">
        <v>3119006868</v>
      </c>
      <c r="ED238" s="372">
        <v>3112010623</v>
      </c>
      <c r="EE238" s="372">
        <v>3661003748</v>
      </c>
      <c r="EF238" s="372">
        <v>2344542689</v>
      </c>
      <c r="EG238" s="372">
        <v>1604469020</v>
      </c>
      <c r="EH238" s="372">
        <v>1914394960</v>
      </c>
      <c r="EI238" s="372">
        <f t="shared" si="21"/>
        <v>1630751773</v>
      </c>
      <c r="EJ238" s="379">
        <v>38</v>
      </c>
      <c r="EK238" s="379">
        <v>44</v>
      </c>
      <c r="EL238" s="379">
        <v>44</v>
      </c>
      <c r="EM238" s="379">
        <v>45</v>
      </c>
      <c r="EN238" s="379">
        <v>47</v>
      </c>
      <c r="EO238" s="379">
        <v>53</v>
      </c>
      <c r="EP238" s="379">
        <v>47</v>
      </c>
      <c r="EQ238" s="379">
        <v>51</v>
      </c>
      <c r="ER238" s="379">
        <v>50</v>
      </c>
      <c r="ES238" s="379">
        <v>49</v>
      </c>
      <c r="ET238" s="379">
        <v>61</v>
      </c>
      <c r="EU238" s="379">
        <v>65</v>
      </c>
      <c r="EV238" s="379">
        <v>64</v>
      </c>
      <c r="EW238" s="379">
        <f t="shared" si="27"/>
        <v>71</v>
      </c>
    </row>
    <row r="239" spans="1:153" x14ac:dyDescent="0.3">
      <c r="A239" s="371" t="s">
        <v>2221</v>
      </c>
      <c r="B239" s="371" t="s">
        <v>2222</v>
      </c>
      <c r="C239" s="371" t="s">
        <v>2223</v>
      </c>
      <c r="E239" s="376" t="str">
        <f t="shared" si="22"/>
        <v>روسيا البيضاء Byelarus</v>
      </c>
      <c r="F239" s="372"/>
      <c r="G239" s="372"/>
      <c r="H239" s="372"/>
      <c r="I239" s="372"/>
      <c r="J239" s="372"/>
      <c r="K239" s="372"/>
      <c r="L239" s="372"/>
      <c r="M239" s="372"/>
      <c r="N239" s="372"/>
      <c r="O239" s="372"/>
      <c r="P239" s="372"/>
      <c r="Q239" s="372"/>
      <c r="R239" s="372"/>
      <c r="S239" s="372"/>
      <c r="T239" s="379" t="s">
        <v>3</v>
      </c>
      <c r="U239" s="379" t="s">
        <v>3</v>
      </c>
      <c r="V239" s="379" t="s">
        <v>3</v>
      </c>
      <c r="W239" s="379" t="s">
        <v>3</v>
      </c>
      <c r="X239" s="379" t="s">
        <v>3</v>
      </c>
      <c r="Y239" s="379" t="s">
        <v>3</v>
      </c>
      <c r="Z239" s="379" t="s">
        <v>3</v>
      </c>
      <c r="AA239" s="379" t="s">
        <v>3</v>
      </c>
      <c r="AB239" s="379" t="s">
        <v>3</v>
      </c>
      <c r="AC239" s="379" t="s">
        <v>3</v>
      </c>
      <c r="AD239" s="379" t="s">
        <v>3</v>
      </c>
      <c r="AE239" s="379" t="s">
        <v>3</v>
      </c>
      <c r="AF239" s="379" t="s">
        <v>3</v>
      </c>
      <c r="AG239" s="379" t="str">
        <f t="shared" si="23"/>
        <v/>
      </c>
      <c r="AH239" s="379"/>
      <c r="AI239" s="376" t="s">
        <v>2224</v>
      </c>
      <c r="AX239" s="379" t="s">
        <v>3</v>
      </c>
      <c r="AY239" s="379" t="s">
        <v>3</v>
      </c>
      <c r="AZ239" s="379" t="s">
        <v>3</v>
      </c>
      <c r="BA239" s="379" t="s">
        <v>3</v>
      </c>
      <c r="BB239" s="379" t="s">
        <v>3</v>
      </c>
      <c r="BC239" s="379" t="s">
        <v>3</v>
      </c>
      <c r="BD239" s="379" t="s">
        <v>3</v>
      </c>
      <c r="BE239" s="379" t="s">
        <v>3</v>
      </c>
      <c r="BF239" s="379" t="s">
        <v>3</v>
      </c>
      <c r="BG239" s="379" t="s">
        <v>3</v>
      </c>
      <c r="BH239" s="379" t="s">
        <v>3</v>
      </c>
      <c r="BI239" s="379" t="s">
        <v>3</v>
      </c>
      <c r="BJ239" s="379" t="s">
        <v>3</v>
      </c>
      <c r="BK239" s="379" t="str">
        <f t="shared" si="24"/>
        <v/>
      </c>
      <c r="BL239" s="379"/>
      <c r="BM239" s="376" t="s">
        <v>2224</v>
      </c>
      <c r="CB239" s="379" t="s">
        <v>3</v>
      </c>
      <c r="CC239" s="379" t="s">
        <v>3</v>
      </c>
      <c r="CD239" s="379" t="s">
        <v>3</v>
      </c>
      <c r="CE239" s="379" t="s">
        <v>3</v>
      </c>
      <c r="CF239" s="379" t="s">
        <v>3</v>
      </c>
      <c r="CG239" s="379" t="s">
        <v>3</v>
      </c>
      <c r="CH239" s="379" t="s">
        <v>3</v>
      </c>
      <c r="CI239" s="379" t="s">
        <v>3</v>
      </c>
      <c r="CJ239" s="379" t="s">
        <v>3</v>
      </c>
      <c r="CK239" s="379" t="s">
        <v>3</v>
      </c>
      <c r="CL239" s="379" t="s">
        <v>3</v>
      </c>
      <c r="CM239" s="379" t="s">
        <v>3</v>
      </c>
      <c r="CN239" s="379" t="s">
        <v>3</v>
      </c>
      <c r="CO239" s="379" t="str">
        <f t="shared" si="25"/>
        <v/>
      </c>
      <c r="CQ239" s="376" t="s">
        <v>2224</v>
      </c>
      <c r="CR239" s="372"/>
      <c r="CS239" s="372"/>
      <c r="CT239" s="372"/>
      <c r="CU239" s="372"/>
      <c r="CV239" s="372"/>
      <c r="CW239" s="372"/>
      <c r="CX239" s="372"/>
      <c r="CY239" s="372"/>
      <c r="CZ239" s="372"/>
      <c r="DA239" s="372"/>
      <c r="DB239" s="372"/>
      <c r="DC239" s="372"/>
      <c r="DD239" s="372"/>
      <c r="DE239" s="372"/>
      <c r="DF239" s="379" t="s">
        <v>3</v>
      </c>
      <c r="DG239" s="379" t="s">
        <v>3</v>
      </c>
      <c r="DH239" s="379" t="s">
        <v>3</v>
      </c>
      <c r="DI239" s="379" t="s">
        <v>3</v>
      </c>
      <c r="DJ239" s="379" t="s">
        <v>3</v>
      </c>
      <c r="DK239" s="379" t="s">
        <v>3</v>
      </c>
      <c r="DL239" s="379" t="s">
        <v>3</v>
      </c>
      <c r="DM239" s="379" t="s">
        <v>3</v>
      </c>
      <c r="DN239" s="379" t="s">
        <v>3</v>
      </c>
      <c r="DO239" s="379" t="s">
        <v>3</v>
      </c>
      <c r="DP239" s="379" t="s">
        <v>3</v>
      </c>
      <c r="DQ239" s="379" t="s">
        <v>3</v>
      </c>
      <c r="DR239" s="379" t="s">
        <v>3</v>
      </c>
      <c r="DS239" s="379" t="str">
        <f t="shared" si="26"/>
        <v/>
      </c>
      <c r="DU239" s="376" t="s">
        <v>2224</v>
      </c>
      <c r="DV239" s="372">
        <v>0</v>
      </c>
      <c r="DW239" s="372">
        <v>0</v>
      </c>
      <c r="DX239" s="372">
        <v>0</v>
      </c>
      <c r="DY239" s="372">
        <v>0</v>
      </c>
      <c r="DZ239" s="372">
        <v>0</v>
      </c>
      <c r="EA239" s="372">
        <v>0</v>
      </c>
      <c r="EB239" s="372">
        <v>0</v>
      </c>
      <c r="EC239" s="372">
        <v>0</v>
      </c>
      <c r="ED239" s="372">
        <v>0</v>
      </c>
      <c r="EE239" s="372">
        <v>0</v>
      </c>
      <c r="EF239" s="372">
        <v>0</v>
      </c>
      <c r="EG239" s="372">
        <v>0</v>
      </c>
      <c r="EH239" s="372">
        <v>0</v>
      </c>
      <c r="EI239" s="372">
        <f t="shared" si="21"/>
        <v>0</v>
      </c>
      <c r="EJ239" s="379">
        <v>224</v>
      </c>
      <c r="EK239" s="379">
        <v>227</v>
      </c>
      <c r="EL239" s="379">
        <v>223</v>
      </c>
      <c r="EM239" s="379">
        <v>227</v>
      </c>
      <c r="EN239" s="379">
        <v>222</v>
      </c>
      <c r="EO239" s="379">
        <v>227</v>
      </c>
      <c r="EP239" s="379">
        <v>226</v>
      </c>
      <c r="EQ239" s="379">
        <v>227</v>
      </c>
      <c r="ER239" s="379">
        <v>226</v>
      </c>
      <c r="ES239" s="379">
        <v>230</v>
      </c>
      <c r="ET239" s="379">
        <v>230</v>
      </c>
      <c r="EU239" s="379">
        <v>245</v>
      </c>
      <c r="EV239" s="379">
        <v>241</v>
      </c>
      <c r="EW239" s="379">
        <f t="shared" si="27"/>
        <v>236</v>
      </c>
    </row>
    <row r="240" spans="1:153" x14ac:dyDescent="0.3">
      <c r="A240" s="371" t="s">
        <v>2225</v>
      </c>
      <c r="B240" s="371" t="s">
        <v>130</v>
      </c>
      <c r="C240" s="371" t="s">
        <v>2226</v>
      </c>
      <c r="E240" s="376" t="str">
        <f t="shared" si="22"/>
        <v>مولدافيا Moldova</v>
      </c>
      <c r="F240" s="372">
        <v>1000</v>
      </c>
      <c r="G240" s="372"/>
      <c r="H240" s="372">
        <v>112355</v>
      </c>
      <c r="I240" s="372">
        <v>296657</v>
      </c>
      <c r="J240" s="372">
        <v>111557</v>
      </c>
      <c r="K240" s="372">
        <v>481766</v>
      </c>
      <c r="L240" s="372">
        <v>264002</v>
      </c>
      <c r="M240" s="372"/>
      <c r="N240" s="372">
        <v>750280</v>
      </c>
      <c r="O240" s="372">
        <v>48253</v>
      </c>
      <c r="P240" s="372">
        <v>729750</v>
      </c>
      <c r="Q240" s="372">
        <v>855786</v>
      </c>
      <c r="R240" s="372">
        <v>772273</v>
      </c>
      <c r="S240" s="372">
        <v>201637</v>
      </c>
      <c r="T240" s="379">
        <v>188</v>
      </c>
      <c r="U240" s="379" t="s">
        <v>3</v>
      </c>
      <c r="V240" s="379">
        <v>181</v>
      </c>
      <c r="W240" s="379">
        <v>167</v>
      </c>
      <c r="X240" s="379">
        <v>173</v>
      </c>
      <c r="Y240" s="379">
        <v>163</v>
      </c>
      <c r="Z240" s="379">
        <v>169</v>
      </c>
      <c r="AA240" s="379" t="s">
        <v>3</v>
      </c>
      <c r="AB240" s="379">
        <v>156</v>
      </c>
      <c r="AC240" s="379">
        <v>178</v>
      </c>
      <c r="AD240" s="379">
        <v>158</v>
      </c>
      <c r="AE240" s="379">
        <v>158</v>
      </c>
      <c r="AF240" s="379">
        <v>163</v>
      </c>
      <c r="AG240" s="379">
        <f t="shared" si="23"/>
        <v>174</v>
      </c>
      <c r="AH240" s="379"/>
      <c r="AI240" s="376" t="s">
        <v>1640</v>
      </c>
      <c r="AL240">
        <v>112355</v>
      </c>
      <c r="AN240">
        <v>104287</v>
      </c>
      <c r="AO240">
        <v>481766</v>
      </c>
      <c r="AP240">
        <v>264002</v>
      </c>
      <c r="AR240">
        <v>749696</v>
      </c>
      <c r="AS240">
        <v>48253</v>
      </c>
      <c r="AT240">
        <v>729750</v>
      </c>
      <c r="AU240">
        <v>699155</v>
      </c>
      <c r="AV240">
        <v>772273</v>
      </c>
      <c r="AW240">
        <v>201277</v>
      </c>
      <c r="AX240" s="379" t="s">
        <v>3</v>
      </c>
      <c r="AY240" s="379" t="s">
        <v>3</v>
      </c>
      <c r="AZ240" s="379">
        <v>180</v>
      </c>
      <c r="BA240" s="379" t="s">
        <v>3</v>
      </c>
      <c r="BB240" s="379">
        <v>168</v>
      </c>
      <c r="BC240" s="379">
        <v>159</v>
      </c>
      <c r="BD240" s="379">
        <v>166</v>
      </c>
      <c r="BE240" s="379" t="s">
        <v>3</v>
      </c>
      <c r="BF240" s="379">
        <v>153</v>
      </c>
      <c r="BG240" s="379">
        <v>177</v>
      </c>
      <c r="BH240" s="379">
        <v>158</v>
      </c>
      <c r="BI240" s="379">
        <v>156</v>
      </c>
      <c r="BJ240" s="379">
        <v>162</v>
      </c>
      <c r="BK240" s="379">
        <f t="shared" si="24"/>
        <v>171</v>
      </c>
      <c r="BL240" s="379"/>
      <c r="BM240" s="376" t="s">
        <v>1640</v>
      </c>
      <c r="BN240">
        <v>1000</v>
      </c>
      <c r="BQ240">
        <v>296657</v>
      </c>
      <c r="BR240">
        <v>7270</v>
      </c>
      <c r="BV240">
        <v>584</v>
      </c>
      <c r="BY240">
        <v>156631</v>
      </c>
      <c r="CA240">
        <v>360</v>
      </c>
      <c r="CB240" s="379">
        <v>163</v>
      </c>
      <c r="CC240" s="379" t="s">
        <v>3</v>
      </c>
      <c r="CD240" s="379" t="s">
        <v>3</v>
      </c>
      <c r="CE240" s="379">
        <v>120</v>
      </c>
      <c r="CF240" s="379">
        <v>151</v>
      </c>
      <c r="CG240" s="379" t="s">
        <v>3</v>
      </c>
      <c r="CH240" s="379" t="s">
        <v>3</v>
      </c>
      <c r="CI240" s="379" t="s">
        <v>3</v>
      </c>
      <c r="CJ240" s="379">
        <v>147</v>
      </c>
      <c r="CK240" s="379" t="s">
        <v>3</v>
      </c>
      <c r="CL240" s="379" t="s">
        <v>3</v>
      </c>
      <c r="CM240" s="379">
        <v>127</v>
      </c>
      <c r="CN240" s="379" t="s">
        <v>3</v>
      </c>
      <c r="CO240" s="379">
        <f t="shared" si="25"/>
        <v>166</v>
      </c>
      <c r="CQ240" s="376" t="s">
        <v>1640</v>
      </c>
      <c r="CR240" s="372">
        <v>4199702</v>
      </c>
      <c r="CS240" s="372">
        <v>16332328</v>
      </c>
      <c r="CT240" s="372">
        <v>16444281</v>
      </c>
      <c r="CU240" s="372">
        <v>4283622</v>
      </c>
      <c r="CV240" s="372">
        <v>11022350</v>
      </c>
      <c r="CW240" s="372">
        <v>26791526</v>
      </c>
      <c r="CX240" s="372">
        <v>23249809</v>
      </c>
      <c r="CY240" s="372">
        <v>15226278</v>
      </c>
      <c r="CZ240" s="372">
        <v>19959896</v>
      </c>
      <c r="DA240" s="372">
        <v>135403300</v>
      </c>
      <c r="DB240" s="372">
        <v>129297878</v>
      </c>
      <c r="DC240" s="372">
        <v>51848328</v>
      </c>
      <c r="DD240" s="372">
        <v>41520563</v>
      </c>
      <c r="DE240" s="372">
        <v>31256472</v>
      </c>
      <c r="DF240" s="379">
        <v>128</v>
      </c>
      <c r="DG240" s="379">
        <v>112</v>
      </c>
      <c r="DH240" s="379">
        <v>107</v>
      </c>
      <c r="DI240" s="379">
        <v>130</v>
      </c>
      <c r="DJ240" s="379">
        <v>117</v>
      </c>
      <c r="DK240" s="379">
        <v>99</v>
      </c>
      <c r="DL240" s="379">
        <v>105</v>
      </c>
      <c r="DM240" s="379">
        <v>109</v>
      </c>
      <c r="DN240" s="379">
        <v>109</v>
      </c>
      <c r="DO240" s="379">
        <v>85</v>
      </c>
      <c r="DP240" s="379">
        <v>88</v>
      </c>
      <c r="DQ240" s="379">
        <v>99</v>
      </c>
      <c r="DR240" s="379">
        <v>105</v>
      </c>
      <c r="DS240" s="379">
        <f t="shared" si="26"/>
        <v>110</v>
      </c>
      <c r="DU240" s="376" t="s">
        <v>1640</v>
      </c>
      <c r="DV240" s="372">
        <v>4200702</v>
      </c>
      <c r="DW240" s="372">
        <v>16332328</v>
      </c>
      <c r="DX240" s="372">
        <v>16556636</v>
      </c>
      <c r="DY240" s="372">
        <v>4580279</v>
      </c>
      <c r="DZ240" s="372">
        <v>11133907</v>
      </c>
      <c r="EA240" s="372">
        <v>27273292</v>
      </c>
      <c r="EB240" s="372">
        <v>23513811</v>
      </c>
      <c r="EC240" s="372">
        <v>15226278</v>
      </c>
      <c r="ED240" s="372">
        <v>20710176</v>
      </c>
      <c r="EE240" s="372">
        <v>135451553</v>
      </c>
      <c r="EF240" s="372">
        <v>130027628</v>
      </c>
      <c r="EG240" s="372">
        <v>52704114</v>
      </c>
      <c r="EH240" s="372">
        <v>42292836</v>
      </c>
      <c r="EI240" s="372">
        <f t="shared" si="21"/>
        <v>31458109</v>
      </c>
      <c r="EJ240" s="379">
        <v>164</v>
      </c>
      <c r="EK240" s="379">
        <v>138</v>
      </c>
      <c r="EL240" s="379">
        <v>137</v>
      </c>
      <c r="EM240" s="379">
        <v>161</v>
      </c>
      <c r="EN240" s="379">
        <v>141</v>
      </c>
      <c r="EO240" s="379">
        <v>124</v>
      </c>
      <c r="EP240" s="379">
        <v>134</v>
      </c>
      <c r="EQ240" s="379">
        <v>135</v>
      </c>
      <c r="ER240" s="379">
        <v>133</v>
      </c>
      <c r="ES240" s="379">
        <v>107</v>
      </c>
      <c r="ET240" s="379">
        <v>112</v>
      </c>
      <c r="EU240" s="379">
        <v>123</v>
      </c>
      <c r="EV240" s="379">
        <v>128</v>
      </c>
      <c r="EW240" s="379">
        <f t="shared" si="27"/>
        <v>131</v>
      </c>
    </row>
    <row r="241" spans="1:153" x14ac:dyDescent="0.3">
      <c r="A241" s="371" t="s">
        <v>2227</v>
      </c>
      <c r="B241" s="371" t="s">
        <v>77</v>
      </c>
      <c r="C241" s="371" t="s">
        <v>2228</v>
      </c>
      <c r="E241" s="376" t="str">
        <f t="shared" si="22"/>
        <v>سلوفينيا Slovenia</v>
      </c>
      <c r="F241" s="372">
        <v>337549477</v>
      </c>
      <c r="G241" s="372">
        <v>156099248</v>
      </c>
      <c r="H241" s="372">
        <v>139635616</v>
      </c>
      <c r="I241" s="372">
        <v>50313868</v>
      </c>
      <c r="J241" s="372">
        <v>112965730</v>
      </c>
      <c r="K241" s="372">
        <v>60370583</v>
      </c>
      <c r="L241" s="372">
        <v>151914405</v>
      </c>
      <c r="M241" s="372">
        <v>152409730</v>
      </c>
      <c r="N241" s="372">
        <v>127943057</v>
      </c>
      <c r="O241" s="372">
        <v>106908513</v>
      </c>
      <c r="P241" s="372">
        <v>569492034</v>
      </c>
      <c r="Q241" s="372">
        <v>516249202</v>
      </c>
      <c r="R241" s="372">
        <v>101236459</v>
      </c>
      <c r="S241" s="372">
        <v>437022385</v>
      </c>
      <c r="T241" s="379">
        <v>61</v>
      </c>
      <c r="U241" s="379">
        <v>70</v>
      </c>
      <c r="V241" s="379">
        <v>76</v>
      </c>
      <c r="W241" s="379">
        <v>92</v>
      </c>
      <c r="X241" s="379">
        <v>78</v>
      </c>
      <c r="Y241" s="379">
        <v>90</v>
      </c>
      <c r="Z241" s="379">
        <v>72</v>
      </c>
      <c r="AA241" s="379">
        <v>71</v>
      </c>
      <c r="AB241" s="379">
        <v>70</v>
      </c>
      <c r="AC241" s="379">
        <v>86</v>
      </c>
      <c r="AD241" s="379">
        <v>61</v>
      </c>
      <c r="AE241" s="379">
        <v>64</v>
      </c>
      <c r="AF241" s="379">
        <v>93</v>
      </c>
      <c r="AG241" s="379">
        <f t="shared" si="23"/>
        <v>70</v>
      </c>
      <c r="AH241" s="379"/>
      <c r="AI241" s="376" t="s">
        <v>1600</v>
      </c>
      <c r="AJ241">
        <v>337097317</v>
      </c>
      <c r="AK241">
        <v>146231293</v>
      </c>
      <c r="AL241">
        <v>137926572</v>
      </c>
      <c r="AM241">
        <v>46758706</v>
      </c>
      <c r="AN241">
        <v>111419334</v>
      </c>
      <c r="AO241">
        <v>58874758</v>
      </c>
      <c r="AP241">
        <v>150378010</v>
      </c>
      <c r="AQ241">
        <v>133490190</v>
      </c>
      <c r="AR241">
        <v>31453578</v>
      </c>
      <c r="AS241">
        <v>72998188</v>
      </c>
      <c r="AT241">
        <v>431040353</v>
      </c>
      <c r="AU241">
        <v>475802432</v>
      </c>
      <c r="AV241">
        <v>99931017</v>
      </c>
      <c r="AW241">
        <v>429721749</v>
      </c>
      <c r="AX241" s="379">
        <v>61</v>
      </c>
      <c r="AY241" s="379">
        <v>68</v>
      </c>
      <c r="AZ241" s="379">
        <v>73</v>
      </c>
      <c r="BA241" s="379">
        <v>90</v>
      </c>
      <c r="BB241" s="379">
        <v>77</v>
      </c>
      <c r="BC241" s="379">
        <v>88</v>
      </c>
      <c r="BD241" s="379">
        <v>72</v>
      </c>
      <c r="BE241" s="379">
        <v>71</v>
      </c>
      <c r="BF241" s="379">
        <v>96</v>
      </c>
      <c r="BG241" s="379">
        <v>92</v>
      </c>
      <c r="BH241" s="379">
        <v>65</v>
      </c>
      <c r="BI241" s="379">
        <v>63</v>
      </c>
      <c r="BJ241" s="379">
        <v>88</v>
      </c>
      <c r="BK241" s="379">
        <f t="shared" si="24"/>
        <v>68</v>
      </c>
      <c r="BL241" s="379"/>
      <c r="BM241" s="376" t="s">
        <v>1600</v>
      </c>
      <c r="BN241">
        <v>452160</v>
      </c>
      <c r="BO241">
        <v>9867955</v>
      </c>
      <c r="BP241">
        <v>1709044</v>
      </c>
      <c r="BQ241">
        <v>3555162</v>
      </c>
      <c r="BR241">
        <v>1546396</v>
      </c>
      <c r="BS241">
        <v>1495825</v>
      </c>
      <c r="BT241">
        <v>1536395</v>
      </c>
      <c r="BU241">
        <v>18919540</v>
      </c>
      <c r="BV241">
        <v>96489479</v>
      </c>
      <c r="BW241">
        <v>33910325</v>
      </c>
      <c r="BX241">
        <v>138451681</v>
      </c>
      <c r="BY241">
        <v>40446770</v>
      </c>
      <c r="BZ241">
        <v>1305442</v>
      </c>
      <c r="CA241">
        <v>7300636</v>
      </c>
      <c r="CB241" s="379">
        <v>106</v>
      </c>
      <c r="CC241" s="379">
        <v>65</v>
      </c>
      <c r="CD241" s="379">
        <v>95</v>
      </c>
      <c r="CE241" s="379">
        <v>86</v>
      </c>
      <c r="CF241" s="379">
        <v>91</v>
      </c>
      <c r="CG241" s="379">
        <v>101</v>
      </c>
      <c r="CH241" s="379">
        <v>98</v>
      </c>
      <c r="CI241" s="379">
        <v>57</v>
      </c>
      <c r="CJ241" s="379">
        <v>33</v>
      </c>
      <c r="CK241" s="379">
        <v>45</v>
      </c>
      <c r="CL241" s="379">
        <v>31</v>
      </c>
      <c r="CM241" s="379">
        <v>44</v>
      </c>
      <c r="CN241" s="379">
        <v>103</v>
      </c>
      <c r="CO241" s="379">
        <f t="shared" si="25"/>
        <v>84</v>
      </c>
      <c r="CQ241" s="376" t="s">
        <v>1600</v>
      </c>
      <c r="CR241" s="372">
        <v>236667534</v>
      </c>
      <c r="CS241" s="372">
        <v>237285222</v>
      </c>
      <c r="CT241" s="372">
        <v>307475974</v>
      </c>
      <c r="CU241" s="372">
        <v>344193098</v>
      </c>
      <c r="CV241" s="372">
        <v>278681166</v>
      </c>
      <c r="CW241" s="372">
        <v>243868648</v>
      </c>
      <c r="CX241" s="372">
        <v>234775933</v>
      </c>
      <c r="CY241" s="372">
        <v>295298344</v>
      </c>
      <c r="CZ241" s="372">
        <v>332458414</v>
      </c>
      <c r="DA241" s="372">
        <v>357678911</v>
      </c>
      <c r="DB241" s="372">
        <v>386993077</v>
      </c>
      <c r="DC241" s="372">
        <v>346406023</v>
      </c>
      <c r="DD241" s="372">
        <v>565482858</v>
      </c>
      <c r="DE241" s="372">
        <v>885606402</v>
      </c>
      <c r="DF241" s="379">
        <v>71</v>
      </c>
      <c r="DG241" s="379">
        <v>71</v>
      </c>
      <c r="DH241" s="379">
        <v>68</v>
      </c>
      <c r="DI241" s="379">
        <v>68</v>
      </c>
      <c r="DJ241" s="379">
        <v>71</v>
      </c>
      <c r="DK241" s="379">
        <v>73</v>
      </c>
      <c r="DL241" s="379">
        <v>76</v>
      </c>
      <c r="DM241" s="379">
        <v>70</v>
      </c>
      <c r="DN241" s="379">
        <v>67</v>
      </c>
      <c r="DO241" s="379">
        <v>69</v>
      </c>
      <c r="DP241" s="379">
        <v>73</v>
      </c>
      <c r="DQ241" s="379">
        <v>73</v>
      </c>
      <c r="DR241" s="379">
        <v>67</v>
      </c>
      <c r="DS241" s="379">
        <f t="shared" si="26"/>
        <v>61</v>
      </c>
      <c r="DU241" s="376" t="s">
        <v>1600</v>
      </c>
      <c r="DV241" s="372">
        <v>574217011</v>
      </c>
      <c r="DW241" s="372">
        <v>393384470</v>
      </c>
      <c r="DX241" s="372">
        <v>447111590</v>
      </c>
      <c r="DY241" s="372">
        <v>394506966</v>
      </c>
      <c r="DZ241" s="372">
        <v>391646896</v>
      </c>
      <c r="EA241" s="372">
        <v>304239231</v>
      </c>
      <c r="EB241" s="372">
        <v>386690338</v>
      </c>
      <c r="EC241" s="372">
        <v>447708074</v>
      </c>
      <c r="ED241" s="372">
        <v>460401471</v>
      </c>
      <c r="EE241" s="372">
        <v>464587424</v>
      </c>
      <c r="EF241" s="372">
        <v>956485111</v>
      </c>
      <c r="EG241" s="372">
        <v>862655225</v>
      </c>
      <c r="EH241" s="372">
        <v>666719317</v>
      </c>
      <c r="EI241" s="372">
        <f t="shared" si="21"/>
        <v>1322628787</v>
      </c>
      <c r="EJ241" s="379">
        <v>76</v>
      </c>
      <c r="EK241" s="379">
        <v>84</v>
      </c>
      <c r="EL241" s="379">
        <v>81</v>
      </c>
      <c r="EM241" s="379">
        <v>85</v>
      </c>
      <c r="EN241" s="379">
        <v>84</v>
      </c>
      <c r="EO241" s="379">
        <v>87</v>
      </c>
      <c r="EP241" s="379">
        <v>85</v>
      </c>
      <c r="EQ241" s="379">
        <v>79</v>
      </c>
      <c r="ER241" s="379">
        <v>78</v>
      </c>
      <c r="ES241" s="379">
        <v>87</v>
      </c>
      <c r="ET241" s="379">
        <v>78</v>
      </c>
      <c r="EU241" s="379">
        <v>78</v>
      </c>
      <c r="EV241" s="379">
        <v>82</v>
      </c>
      <c r="EW241" s="379">
        <f t="shared" si="27"/>
        <v>75</v>
      </c>
    </row>
    <row r="242" spans="1:153" x14ac:dyDescent="0.3">
      <c r="A242" s="371" t="s">
        <v>2229</v>
      </c>
      <c r="B242" s="371" t="s">
        <v>78</v>
      </c>
      <c r="C242" s="371" t="s">
        <v>2230</v>
      </c>
      <c r="E242" s="376" t="str">
        <f t="shared" si="22"/>
        <v>كرواتيا Croatia</v>
      </c>
      <c r="F242" s="372">
        <v>2912513</v>
      </c>
      <c r="G242" s="372">
        <v>14926353</v>
      </c>
      <c r="H242" s="372">
        <v>244734719</v>
      </c>
      <c r="I242" s="372">
        <v>230254426</v>
      </c>
      <c r="J242" s="372">
        <v>418125659</v>
      </c>
      <c r="K242" s="372">
        <v>257125945</v>
      </c>
      <c r="L242" s="372">
        <v>144402048</v>
      </c>
      <c r="M242" s="372">
        <v>324618630</v>
      </c>
      <c r="N242" s="372">
        <v>12215495</v>
      </c>
      <c r="O242" s="372">
        <v>31751262</v>
      </c>
      <c r="P242" s="372">
        <v>264554676</v>
      </c>
      <c r="Q242" s="372">
        <v>32168559</v>
      </c>
      <c r="R242" s="372">
        <v>87966130</v>
      </c>
      <c r="S242" s="372">
        <v>132160079</v>
      </c>
      <c r="T242" s="379">
        <v>138</v>
      </c>
      <c r="U242" s="379">
        <v>119</v>
      </c>
      <c r="V242" s="379">
        <v>66</v>
      </c>
      <c r="W242" s="379">
        <v>68</v>
      </c>
      <c r="X242" s="379">
        <v>58</v>
      </c>
      <c r="Y242" s="379">
        <v>64</v>
      </c>
      <c r="Z242" s="379">
        <v>75</v>
      </c>
      <c r="AA242" s="379">
        <v>62</v>
      </c>
      <c r="AB242" s="379">
        <v>119</v>
      </c>
      <c r="AC242" s="379">
        <v>108</v>
      </c>
      <c r="AD242" s="379">
        <v>72</v>
      </c>
      <c r="AE242" s="379">
        <v>109</v>
      </c>
      <c r="AF242" s="379">
        <v>95</v>
      </c>
      <c r="AG242" s="379">
        <f t="shared" si="23"/>
        <v>86</v>
      </c>
      <c r="AH242" s="379"/>
      <c r="AI242" s="376" t="s">
        <v>1617</v>
      </c>
      <c r="AJ242">
        <v>2653022</v>
      </c>
      <c r="AK242">
        <v>14910045</v>
      </c>
      <c r="AL242">
        <v>243978487</v>
      </c>
      <c r="AM242">
        <v>230188834</v>
      </c>
      <c r="AN242">
        <v>417736591</v>
      </c>
      <c r="AO242">
        <v>257079179</v>
      </c>
      <c r="AP242">
        <v>109081289</v>
      </c>
      <c r="AQ242">
        <v>324300930</v>
      </c>
      <c r="AR242">
        <v>12209589</v>
      </c>
      <c r="AS242">
        <v>31524096</v>
      </c>
      <c r="AT242">
        <v>263532962</v>
      </c>
      <c r="AU242">
        <v>32164847</v>
      </c>
      <c r="AV242">
        <v>86942553</v>
      </c>
      <c r="AW242">
        <v>126952000</v>
      </c>
      <c r="AX242" s="379">
        <v>135</v>
      </c>
      <c r="AY242" s="379">
        <v>109</v>
      </c>
      <c r="AZ242" s="379">
        <v>64</v>
      </c>
      <c r="BA242" s="379">
        <v>65</v>
      </c>
      <c r="BB242" s="379">
        <v>56</v>
      </c>
      <c r="BC242" s="379">
        <v>63</v>
      </c>
      <c r="BD242" s="379">
        <v>79</v>
      </c>
      <c r="BE242" s="379">
        <v>58</v>
      </c>
      <c r="BF242" s="379">
        <v>115</v>
      </c>
      <c r="BG242" s="379">
        <v>107</v>
      </c>
      <c r="BH242" s="379">
        <v>70</v>
      </c>
      <c r="BI242" s="379">
        <v>104</v>
      </c>
      <c r="BJ242" s="379">
        <v>89</v>
      </c>
      <c r="BK242" s="379">
        <f t="shared" si="24"/>
        <v>82</v>
      </c>
      <c r="BL242" s="379"/>
      <c r="BM242" s="376" t="s">
        <v>1617</v>
      </c>
      <c r="BN242">
        <v>259491</v>
      </c>
      <c r="BO242">
        <v>16308</v>
      </c>
      <c r="BP242">
        <v>756232</v>
      </c>
      <c r="BQ242">
        <v>65592</v>
      </c>
      <c r="BR242">
        <v>389068</v>
      </c>
      <c r="BS242">
        <v>46766</v>
      </c>
      <c r="BT242">
        <v>35320759</v>
      </c>
      <c r="BU242">
        <v>317700</v>
      </c>
      <c r="BV242">
        <v>5906</v>
      </c>
      <c r="BW242">
        <v>227166</v>
      </c>
      <c r="BX242">
        <v>1021714</v>
      </c>
      <c r="BY242">
        <v>3712</v>
      </c>
      <c r="BZ242">
        <v>1023577</v>
      </c>
      <c r="CA242">
        <v>5208079</v>
      </c>
      <c r="CB242" s="379">
        <v>116</v>
      </c>
      <c r="CC242" s="379">
        <v>146</v>
      </c>
      <c r="CD242" s="379">
        <v>107</v>
      </c>
      <c r="CE242" s="379">
        <v>132</v>
      </c>
      <c r="CF242" s="379">
        <v>114</v>
      </c>
      <c r="CG242" s="379">
        <v>143</v>
      </c>
      <c r="CH242" s="379">
        <v>43</v>
      </c>
      <c r="CI242" s="379">
        <v>121</v>
      </c>
      <c r="CJ242" s="379">
        <v>139</v>
      </c>
      <c r="CK242" s="379">
        <v>122</v>
      </c>
      <c r="CL242" s="379">
        <v>107</v>
      </c>
      <c r="CM242" s="379">
        <v>157</v>
      </c>
      <c r="CN242" s="379">
        <v>106</v>
      </c>
      <c r="CO242" s="379">
        <f t="shared" si="25"/>
        <v>93</v>
      </c>
      <c r="CQ242" s="376" t="s">
        <v>1617</v>
      </c>
      <c r="CR242" s="372">
        <v>131627926</v>
      </c>
      <c r="CS242" s="372">
        <v>162549395</v>
      </c>
      <c r="CT242" s="372">
        <v>148440769</v>
      </c>
      <c r="CU242" s="372">
        <v>177354356</v>
      </c>
      <c r="CV242" s="372">
        <v>651246101</v>
      </c>
      <c r="CW242" s="372">
        <v>323452618</v>
      </c>
      <c r="CX242" s="372">
        <v>507258247</v>
      </c>
      <c r="CY242" s="372">
        <v>204711024</v>
      </c>
      <c r="CZ242" s="372">
        <v>166336727</v>
      </c>
      <c r="DA242" s="372">
        <v>500655187</v>
      </c>
      <c r="DB242" s="372">
        <v>294763116</v>
      </c>
      <c r="DC242" s="372">
        <v>200440057</v>
      </c>
      <c r="DD242" s="372">
        <v>279282969</v>
      </c>
      <c r="DE242" s="372">
        <v>351164182</v>
      </c>
      <c r="DF242" s="379">
        <v>76</v>
      </c>
      <c r="DG242" s="379">
        <v>77</v>
      </c>
      <c r="DH242" s="379">
        <v>79</v>
      </c>
      <c r="DI242" s="379">
        <v>77</v>
      </c>
      <c r="DJ242" s="379">
        <v>59</v>
      </c>
      <c r="DK242" s="379">
        <v>67</v>
      </c>
      <c r="DL242" s="379">
        <v>62</v>
      </c>
      <c r="DM242" s="379">
        <v>79</v>
      </c>
      <c r="DN242" s="379">
        <v>80</v>
      </c>
      <c r="DO242" s="379">
        <v>63</v>
      </c>
      <c r="DP242" s="379">
        <v>79</v>
      </c>
      <c r="DQ242" s="379">
        <v>80</v>
      </c>
      <c r="DR242" s="379">
        <v>81</v>
      </c>
      <c r="DS242" s="379">
        <f t="shared" si="26"/>
        <v>78</v>
      </c>
      <c r="DU242" s="376" t="s">
        <v>1617</v>
      </c>
      <c r="DV242" s="372">
        <v>134540439</v>
      </c>
      <c r="DW242" s="372">
        <v>177475748</v>
      </c>
      <c r="DX242" s="372">
        <v>393175488</v>
      </c>
      <c r="DY242" s="372">
        <v>407608782</v>
      </c>
      <c r="DZ242" s="372">
        <v>1069371760</v>
      </c>
      <c r="EA242" s="372">
        <v>580578563</v>
      </c>
      <c r="EB242" s="372">
        <v>651660295</v>
      </c>
      <c r="EC242" s="372">
        <v>529329654</v>
      </c>
      <c r="ED242" s="372">
        <v>178552222</v>
      </c>
      <c r="EE242" s="372">
        <v>532406449</v>
      </c>
      <c r="EF242" s="372">
        <v>559317792</v>
      </c>
      <c r="EG242" s="372">
        <v>232608616</v>
      </c>
      <c r="EH242" s="372">
        <v>367249099</v>
      </c>
      <c r="EI242" s="372">
        <f t="shared" si="21"/>
        <v>483324261</v>
      </c>
      <c r="EJ242" s="379">
        <v>92</v>
      </c>
      <c r="EK242" s="379">
        <v>94</v>
      </c>
      <c r="EL242" s="379">
        <v>83</v>
      </c>
      <c r="EM242" s="379">
        <v>84</v>
      </c>
      <c r="EN242" s="379">
        <v>63</v>
      </c>
      <c r="EO242" s="379">
        <v>74</v>
      </c>
      <c r="EP242" s="379">
        <v>74</v>
      </c>
      <c r="EQ242" s="379">
        <v>77</v>
      </c>
      <c r="ER242" s="379">
        <v>92</v>
      </c>
      <c r="ES242" s="379">
        <v>82</v>
      </c>
      <c r="ET242" s="379">
        <v>88</v>
      </c>
      <c r="EU242" s="379">
        <v>98</v>
      </c>
      <c r="EV242" s="379">
        <v>98</v>
      </c>
      <c r="EW242" s="379">
        <f t="shared" si="27"/>
        <v>90</v>
      </c>
    </row>
    <row r="243" spans="1:153" x14ac:dyDescent="0.3">
      <c r="A243" s="371" t="s">
        <v>2231</v>
      </c>
      <c r="B243" s="371" t="s">
        <v>86</v>
      </c>
      <c r="C243" s="371" t="s">
        <v>2232</v>
      </c>
      <c r="E243" s="376" t="str">
        <f t="shared" si="22"/>
        <v>البوسنة والهرسك Bosnia And Herzegovina</v>
      </c>
      <c r="F243" s="372">
        <v>536188</v>
      </c>
      <c r="G243" s="372">
        <v>812565</v>
      </c>
      <c r="H243" s="372">
        <v>1411309</v>
      </c>
      <c r="I243" s="372">
        <v>1811691</v>
      </c>
      <c r="J243" s="372">
        <v>1277369</v>
      </c>
      <c r="K243" s="372">
        <v>1555402</v>
      </c>
      <c r="L243" s="372">
        <v>1249661</v>
      </c>
      <c r="M243" s="372">
        <v>3025587</v>
      </c>
      <c r="N243" s="372">
        <v>1745078</v>
      </c>
      <c r="O243" s="372">
        <v>3404253</v>
      </c>
      <c r="P243" s="372">
        <v>6077964</v>
      </c>
      <c r="Q243" s="372">
        <v>8731641</v>
      </c>
      <c r="R243" s="372">
        <v>16559662</v>
      </c>
      <c r="S243" s="372">
        <v>10953947</v>
      </c>
      <c r="T243" s="379">
        <v>160</v>
      </c>
      <c r="U243" s="379">
        <v>159</v>
      </c>
      <c r="V243" s="379">
        <v>153</v>
      </c>
      <c r="W243" s="379">
        <v>153</v>
      </c>
      <c r="X243" s="379">
        <v>153</v>
      </c>
      <c r="Y243" s="379">
        <v>152</v>
      </c>
      <c r="Z243" s="379">
        <v>156</v>
      </c>
      <c r="AA243" s="379">
        <v>140</v>
      </c>
      <c r="AB243" s="379">
        <v>146</v>
      </c>
      <c r="AC243" s="379">
        <v>147</v>
      </c>
      <c r="AD243" s="379">
        <v>133</v>
      </c>
      <c r="AE243" s="379">
        <v>137</v>
      </c>
      <c r="AF243" s="379">
        <v>125</v>
      </c>
      <c r="AG243" s="379">
        <f t="shared" si="23"/>
        <v>134</v>
      </c>
      <c r="AH243" s="379"/>
      <c r="AI243" s="376" t="s">
        <v>1544</v>
      </c>
      <c r="AJ243">
        <v>483950</v>
      </c>
      <c r="AK243">
        <v>791640</v>
      </c>
      <c r="AL243">
        <v>908079</v>
      </c>
      <c r="AM243">
        <v>1788631</v>
      </c>
      <c r="AN243">
        <v>1249152</v>
      </c>
      <c r="AO243">
        <v>1215350</v>
      </c>
      <c r="AP243">
        <v>1057328</v>
      </c>
      <c r="AQ243">
        <v>3003505</v>
      </c>
      <c r="AR243">
        <v>1374125</v>
      </c>
      <c r="AS243">
        <v>3326426</v>
      </c>
      <c r="AT243">
        <v>5944403</v>
      </c>
      <c r="AU243">
        <v>8675304</v>
      </c>
      <c r="AV243">
        <v>16082513</v>
      </c>
      <c r="AW243">
        <v>10361352</v>
      </c>
      <c r="AX243" s="379">
        <v>160</v>
      </c>
      <c r="AY243" s="379">
        <v>160</v>
      </c>
      <c r="AZ243" s="379">
        <v>157</v>
      </c>
      <c r="BA243" s="379">
        <v>149</v>
      </c>
      <c r="BB243" s="379">
        <v>148</v>
      </c>
      <c r="BC243" s="379">
        <v>150</v>
      </c>
      <c r="BD243" s="379">
        <v>150</v>
      </c>
      <c r="BE243" s="379">
        <v>139</v>
      </c>
      <c r="BF243" s="379">
        <v>145</v>
      </c>
      <c r="BG243" s="379">
        <v>145</v>
      </c>
      <c r="BH243" s="379">
        <v>134</v>
      </c>
      <c r="BI243" s="379">
        <v>134</v>
      </c>
      <c r="BJ243" s="379">
        <v>121</v>
      </c>
      <c r="BK243" s="379">
        <f t="shared" si="24"/>
        <v>129</v>
      </c>
      <c r="BL243" s="379"/>
      <c r="BM243" s="376" t="s">
        <v>1544</v>
      </c>
      <c r="BN243">
        <v>52238</v>
      </c>
      <c r="BO243">
        <v>20925</v>
      </c>
      <c r="BP243">
        <v>503230</v>
      </c>
      <c r="BQ243">
        <v>23060</v>
      </c>
      <c r="BR243">
        <v>28217</v>
      </c>
      <c r="BS243">
        <v>340052</v>
      </c>
      <c r="BT243">
        <v>192333</v>
      </c>
      <c r="BU243">
        <v>22082</v>
      </c>
      <c r="BV243">
        <v>370953</v>
      </c>
      <c r="BW243">
        <v>77827</v>
      </c>
      <c r="BX243">
        <v>133561</v>
      </c>
      <c r="BY243">
        <v>56337</v>
      </c>
      <c r="BZ243">
        <v>477149</v>
      </c>
      <c r="CA243">
        <v>592595</v>
      </c>
      <c r="CB243" s="379">
        <v>143</v>
      </c>
      <c r="CC243" s="379">
        <v>144</v>
      </c>
      <c r="CD243" s="379">
        <v>112</v>
      </c>
      <c r="CE243" s="379">
        <v>143</v>
      </c>
      <c r="CF243" s="379">
        <v>148</v>
      </c>
      <c r="CG243" s="379">
        <v>122</v>
      </c>
      <c r="CH243" s="379">
        <v>129</v>
      </c>
      <c r="CI243" s="379">
        <v>151</v>
      </c>
      <c r="CJ243" s="379">
        <v>111</v>
      </c>
      <c r="CK243" s="379">
        <v>134</v>
      </c>
      <c r="CL243" s="379">
        <v>131</v>
      </c>
      <c r="CM243" s="379">
        <v>137</v>
      </c>
      <c r="CN243" s="379">
        <v>120</v>
      </c>
      <c r="CO243" s="379">
        <f t="shared" si="25"/>
        <v>124</v>
      </c>
      <c r="CQ243" s="376" t="s">
        <v>1544</v>
      </c>
      <c r="CR243" s="372">
        <v>41261134</v>
      </c>
      <c r="CS243" s="372">
        <v>38334944</v>
      </c>
      <c r="CT243" s="372">
        <v>62845100</v>
      </c>
      <c r="CU243" s="372">
        <v>92682138</v>
      </c>
      <c r="CV243" s="372">
        <v>121619805</v>
      </c>
      <c r="CW243" s="372">
        <v>48259142</v>
      </c>
      <c r="CX243" s="372">
        <v>51465910</v>
      </c>
      <c r="CY243" s="372">
        <v>127044968</v>
      </c>
      <c r="CZ243" s="372">
        <v>59345475</v>
      </c>
      <c r="DA243" s="372">
        <v>96017750</v>
      </c>
      <c r="DB243" s="372">
        <v>230319243</v>
      </c>
      <c r="DC243" s="372">
        <v>96256916</v>
      </c>
      <c r="DD243" s="372">
        <v>177575507</v>
      </c>
      <c r="DE243" s="372">
        <v>104702151</v>
      </c>
      <c r="DF243" s="379">
        <v>92</v>
      </c>
      <c r="DG243" s="379">
        <v>99</v>
      </c>
      <c r="DH243" s="379">
        <v>87</v>
      </c>
      <c r="DI243" s="379">
        <v>86</v>
      </c>
      <c r="DJ243" s="379">
        <v>78</v>
      </c>
      <c r="DK243" s="379">
        <v>90</v>
      </c>
      <c r="DL243" s="379">
        <v>91</v>
      </c>
      <c r="DM243" s="379">
        <v>86</v>
      </c>
      <c r="DN243" s="379">
        <v>95</v>
      </c>
      <c r="DO243" s="379">
        <v>91</v>
      </c>
      <c r="DP243" s="379">
        <v>82</v>
      </c>
      <c r="DQ243" s="379">
        <v>92</v>
      </c>
      <c r="DR243" s="379">
        <v>88</v>
      </c>
      <c r="DS243" s="379">
        <f t="shared" si="26"/>
        <v>95</v>
      </c>
      <c r="DU243" s="376" t="s">
        <v>1544</v>
      </c>
      <c r="DV243" s="372">
        <v>41797322</v>
      </c>
      <c r="DW243" s="372">
        <v>39147509</v>
      </c>
      <c r="DX243" s="372">
        <v>64256409</v>
      </c>
      <c r="DY243" s="372">
        <v>94493829</v>
      </c>
      <c r="DZ243" s="372">
        <v>122897174</v>
      </c>
      <c r="EA243" s="372">
        <v>49814544</v>
      </c>
      <c r="EB243" s="372">
        <v>52715571</v>
      </c>
      <c r="EC243" s="372">
        <v>130070555</v>
      </c>
      <c r="ED243" s="372">
        <v>61090553</v>
      </c>
      <c r="EE243" s="372">
        <v>99422003</v>
      </c>
      <c r="EF243" s="372">
        <v>236397207</v>
      </c>
      <c r="EG243" s="372">
        <v>104988557</v>
      </c>
      <c r="EH243" s="372">
        <v>194135169</v>
      </c>
      <c r="EI243" s="372">
        <f t="shared" si="21"/>
        <v>115656098</v>
      </c>
      <c r="EJ243" s="379">
        <v>114</v>
      </c>
      <c r="EK243" s="379">
        <v>118</v>
      </c>
      <c r="EL243" s="379">
        <v>111</v>
      </c>
      <c r="EM243" s="379">
        <v>103</v>
      </c>
      <c r="EN243" s="379">
        <v>98</v>
      </c>
      <c r="EO243" s="379">
        <v>116</v>
      </c>
      <c r="EP243" s="379">
        <v>118</v>
      </c>
      <c r="EQ243" s="379">
        <v>99</v>
      </c>
      <c r="ER243" s="379">
        <v>115</v>
      </c>
      <c r="ES243" s="379">
        <v>114</v>
      </c>
      <c r="ET243" s="379">
        <v>102</v>
      </c>
      <c r="EU243" s="379">
        <v>111</v>
      </c>
      <c r="EV243" s="379">
        <v>108</v>
      </c>
      <c r="EW243" s="379">
        <f t="shared" si="27"/>
        <v>116</v>
      </c>
    </row>
    <row r="244" spans="1:153" x14ac:dyDescent="0.3">
      <c r="A244" s="371" t="s">
        <v>2233</v>
      </c>
      <c r="B244" s="371" t="s">
        <v>2234</v>
      </c>
      <c r="C244" s="371" t="s">
        <v>2235</v>
      </c>
      <c r="E244" s="376" t="str">
        <f t="shared" si="22"/>
        <v>صربيا والجبل الأسود (سابقا) Serbia And Montenegro (Previously)</v>
      </c>
      <c r="F244" s="372">
        <v>239213</v>
      </c>
      <c r="G244" s="372"/>
      <c r="H244" s="372"/>
      <c r="I244" s="372"/>
      <c r="J244" s="372"/>
      <c r="K244" s="372"/>
      <c r="L244" s="372"/>
      <c r="M244" s="372"/>
      <c r="N244" s="372"/>
      <c r="O244" s="372"/>
      <c r="P244" s="372"/>
      <c r="Q244" s="372"/>
      <c r="R244" s="372"/>
      <c r="S244" s="372"/>
      <c r="T244" s="379">
        <v>165</v>
      </c>
      <c r="U244" s="379" t="s">
        <v>3</v>
      </c>
      <c r="V244" s="379" t="s">
        <v>3</v>
      </c>
      <c r="W244" s="379" t="s">
        <v>3</v>
      </c>
      <c r="X244" s="379" t="s">
        <v>3</v>
      </c>
      <c r="Y244" s="379" t="s">
        <v>3</v>
      </c>
      <c r="Z244" s="379" t="s">
        <v>3</v>
      </c>
      <c r="AA244" s="379" t="s">
        <v>3</v>
      </c>
      <c r="AB244" s="379" t="s">
        <v>3</v>
      </c>
      <c r="AC244" s="379" t="s">
        <v>3</v>
      </c>
      <c r="AD244" s="379" t="s">
        <v>3</v>
      </c>
      <c r="AE244" s="379" t="s">
        <v>3</v>
      </c>
      <c r="AF244" s="379" t="s">
        <v>3</v>
      </c>
      <c r="AG244" s="379" t="str">
        <f t="shared" si="23"/>
        <v/>
      </c>
      <c r="AH244" s="379"/>
      <c r="AI244" s="376" t="s">
        <v>2236</v>
      </c>
      <c r="AJ244">
        <v>220163</v>
      </c>
      <c r="AX244" s="379">
        <v>167</v>
      </c>
      <c r="AY244" s="379" t="s">
        <v>3</v>
      </c>
      <c r="AZ244" s="379" t="s">
        <v>3</v>
      </c>
      <c r="BA244" s="379" t="s">
        <v>3</v>
      </c>
      <c r="BB244" s="379" t="s">
        <v>3</v>
      </c>
      <c r="BC244" s="379" t="s">
        <v>3</v>
      </c>
      <c r="BD244" s="379" t="s">
        <v>3</v>
      </c>
      <c r="BE244" s="379" t="s">
        <v>3</v>
      </c>
      <c r="BF244" s="379" t="s">
        <v>3</v>
      </c>
      <c r="BG244" s="379" t="s">
        <v>3</v>
      </c>
      <c r="BH244" s="379" t="s">
        <v>3</v>
      </c>
      <c r="BI244" s="379" t="s">
        <v>3</v>
      </c>
      <c r="BJ244" s="379" t="s">
        <v>3</v>
      </c>
      <c r="BK244" s="379" t="str">
        <f t="shared" si="24"/>
        <v/>
      </c>
      <c r="BL244" s="379"/>
      <c r="BM244" s="376" t="s">
        <v>2236</v>
      </c>
      <c r="BN244">
        <v>19050</v>
      </c>
      <c r="CB244" s="379">
        <v>151</v>
      </c>
      <c r="CC244" s="379" t="s">
        <v>3</v>
      </c>
      <c r="CD244" s="379" t="s">
        <v>3</v>
      </c>
      <c r="CE244" s="379" t="s">
        <v>3</v>
      </c>
      <c r="CF244" s="379" t="s">
        <v>3</v>
      </c>
      <c r="CG244" s="379" t="s">
        <v>3</v>
      </c>
      <c r="CH244" s="379" t="s">
        <v>3</v>
      </c>
      <c r="CI244" s="379" t="s">
        <v>3</v>
      </c>
      <c r="CJ244" s="379" t="s">
        <v>3</v>
      </c>
      <c r="CK244" s="379" t="s">
        <v>3</v>
      </c>
      <c r="CL244" s="379" t="s">
        <v>3</v>
      </c>
      <c r="CM244" s="379" t="s">
        <v>3</v>
      </c>
      <c r="CN244" s="379" t="s">
        <v>3</v>
      </c>
      <c r="CO244" s="379" t="str">
        <f t="shared" si="25"/>
        <v/>
      </c>
      <c r="CQ244" s="376" t="s">
        <v>2236</v>
      </c>
      <c r="CR244" s="372">
        <v>7779935</v>
      </c>
      <c r="CS244" s="372"/>
      <c r="CT244" s="372"/>
      <c r="CU244" s="372"/>
      <c r="CV244" s="372"/>
      <c r="CW244" s="372"/>
      <c r="CX244" s="372"/>
      <c r="CY244" s="372"/>
      <c r="CZ244" s="372"/>
      <c r="DA244" s="372"/>
      <c r="DB244" s="372"/>
      <c r="DC244" s="372"/>
      <c r="DD244" s="372"/>
      <c r="DE244" s="372"/>
      <c r="DF244" s="379">
        <v>121</v>
      </c>
      <c r="DG244" s="379" t="s">
        <v>3</v>
      </c>
      <c r="DH244" s="379" t="s">
        <v>3</v>
      </c>
      <c r="DI244" s="379" t="s">
        <v>3</v>
      </c>
      <c r="DJ244" s="379" t="s">
        <v>3</v>
      </c>
      <c r="DK244" s="379" t="s">
        <v>3</v>
      </c>
      <c r="DL244" s="379" t="s">
        <v>3</v>
      </c>
      <c r="DM244" s="379" t="s">
        <v>3</v>
      </c>
      <c r="DN244" s="379" t="s">
        <v>3</v>
      </c>
      <c r="DO244" s="379" t="s">
        <v>3</v>
      </c>
      <c r="DP244" s="379" t="s">
        <v>3</v>
      </c>
      <c r="DQ244" s="379" t="s">
        <v>3</v>
      </c>
      <c r="DR244" s="379" t="s">
        <v>3</v>
      </c>
      <c r="DS244" s="379" t="str">
        <f t="shared" si="26"/>
        <v/>
      </c>
      <c r="DU244" s="376" t="s">
        <v>2236</v>
      </c>
      <c r="DV244" s="372">
        <v>8019148</v>
      </c>
      <c r="DW244" s="372">
        <v>0</v>
      </c>
      <c r="DX244" s="372">
        <v>0</v>
      </c>
      <c r="DY244" s="372">
        <v>0</v>
      </c>
      <c r="DZ244" s="372">
        <v>0</v>
      </c>
      <c r="EA244" s="372">
        <v>0</v>
      </c>
      <c r="EB244" s="372">
        <v>0</v>
      </c>
      <c r="EC244" s="372">
        <v>0</v>
      </c>
      <c r="ED244" s="372">
        <v>0</v>
      </c>
      <c r="EE244" s="372">
        <v>0</v>
      </c>
      <c r="EF244" s="372">
        <v>0</v>
      </c>
      <c r="EG244" s="372">
        <v>0</v>
      </c>
      <c r="EH244" s="372">
        <v>0</v>
      </c>
      <c r="EI244" s="372">
        <f t="shared" si="21"/>
        <v>0</v>
      </c>
      <c r="EJ244" s="379">
        <v>154</v>
      </c>
      <c r="EK244" s="379">
        <v>227</v>
      </c>
      <c r="EL244" s="379">
        <v>223</v>
      </c>
      <c r="EM244" s="379">
        <v>227</v>
      </c>
      <c r="EN244" s="379">
        <v>222</v>
      </c>
      <c r="EO244" s="379">
        <v>227</v>
      </c>
      <c r="EP244" s="379">
        <v>226</v>
      </c>
      <c r="EQ244" s="379">
        <v>227</v>
      </c>
      <c r="ER244" s="379">
        <v>226</v>
      </c>
      <c r="ES244" s="379">
        <v>230</v>
      </c>
      <c r="ET244" s="379">
        <v>230</v>
      </c>
      <c r="EU244" s="379">
        <v>245</v>
      </c>
      <c r="EV244" s="379">
        <v>241</v>
      </c>
      <c r="EW244" s="379">
        <f t="shared" si="27"/>
        <v>236</v>
      </c>
    </row>
    <row r="245" spans="1:153" x14ac:dyDescent="0.3">
      <c r="A245" s="371" t="s">
        <v>2237</v>
      </c>
      <c r="B245" s="371" t="s">
        <v>209</v>
      </c>
      <c r="C245" s="371" t="s">
        <v>2238</v>
      </c>
      <c r="E245" s="376" t="str">
        <f t="shared" si="22"/>
        <v>روسيا الإتحادية Russian Federation</v>
      </c>
      <c r="F245" s="372">
        <v>174336076</v>
      </c>
      <c r="G245" s="372">
        <v>143418454</v>
      </c>
      <c r="H245" s="372">
        <v>172575217</v>
      </c>
      <c r="I245" s="372">
        <v>70341711</v>
      </c>
      <c r="J245" s="372">
        <v>47389018</v>
      </c>
      <c r="K245" s="372">
        <v>99751600</v>
      </c>
      <c r="L245" s="372">
        <v>121527563</v>
      </c>
      <c r="M245" s="372">
        <v>492108908</v>
      </c>
      <c r="N245" s="372">
        <v>181622693</v>
      </c>
      <c r="O245" s="372">
        <v>303890411</v>
      </c>
      <c r="P245" s="372">
        <v>166596837</v>
      </c>
      <c r="Q245" s="372">
        <v>70633114</v>
      </c>
      <c r="R245" s="372">
        <v>151583639</v>
      </c>
      <c r="S245" s="372">
        <v>273940147</v>
      </c>
      <c r="T245" s="379">
        <v>66</v>
      </c>
      <c r="U245" s="379">
        <v>73</v>
      </c>
      <c r="V245" s="379">
        <v>71</v>
      </c>
      <c r="W245" s="379">
        <v>83</v>
      </c>
      <c r="X245" s="379">
        <v>91</v>
      </c>
      <c r="Y245" s="379">
        <v>82</v>
      </c>
      <c r="Z245" s="379">
        <v>80</v>
      </c>
      <c r="AA245" s="379">
        <v>54</v>
      </c>
      <c r="AB245" s="379">
        <v>66</v>
      </c>
      <c r="AC245" s="379">
        <v>67</v>
      </c>
      <c r="AD245" s="379">
        <v>83</v>
      </c>
      <c r="AE245" s="379">
        <v>94</v>
      </c>
      <c r="AF245" s="379">
        <v>81</v>
      </c>
      <c r="AG245" s="379">
        <f t="shared" si="23"/>
        <v>74</v>
      </c>
      <c r="AH245" s="379"/>
      <c r="AI245" s="376" t="s">
        <v>1395</v>
      </c>
      <c r="AJ245">
        <v>170909841</v>
      </c>
      <c r="AK245">
        <v>122486841</v>
      </c>
      <c r="AL245">
        <v>152493716</v>
      </c>
      <c r="AM245">
        <v>57812251</v>
      </c>
      <c r="AN245">
        <v>42799321</v>
      </c>
      <c r="AO245">
        <v>60403962</v>
      </c>
      <c r="AP245">
        <v>97270527</v>
      </c>
      <c r="AQ245">
        <v>117406749</v>
      </c>
      <c r="AR245">
        <v>136788131</v>
      </c>
      <c r="AS245">
        <v>287216878</v>
      </c>
      <c r="AT245">
        <v>118881515</v>
      </c>
      <c r="AU245">
        <v>59549986</v>
      </c>
      <c r="AV245">
        <v>130426300</v>
      </c>
      <c r="AW245">
        <v>258377034</v>
      </c>
      <c r="AX245" s="379">
        <v>66</v>
      </c>
      <c r="AY245" s="379">
        <v>73</v>
      </c>
      <c r="AZ245" s="379">
        <v>71</v>
      </c>
      <c r="BA245" s="379">
        <v>84</v>
      </c>
      <c r="BB245" s="379">
        <v>89</v>
      </c>
      <c r="BC245" s="379">
        <v>87</v>
      </c>
      <c r="BD245" s="379">
        <v>81</v>
      </c>
      <c r="BE245" s="379">
        <v>74</v>
      </c>
      <c r="BF245" s="379">
        <v>68</v>
      </c>
      <c r="BG245" s="379">
        <v>67</v>
      </c>
      <c r="BH245" s="379">
        <v>87</v>
      </c>
      <c r="BI245" s="379">
        <v>96</v>
      </c>
      <c r="BJ245" s="379">
        <v>81</v>
      </c>
      <c r="BK245" s="379">
        <f t="shared" si="24"/>
        <v>73</v>
      </c>
      <c r="BL245" s="379"/>
      <c r="BM245" s="376" t="s">
        <v>1395</v>
      </c>
      <c r="BN245">
        <v>3426235</v>
      </c>
      <c r="BO245">
        <v>20931613</v>
      </c>
      <c r="BP245">
        <v>20081501</v>
      </c>
      <c r="BQ245">
        <v>12529460</v>
      </c>
      <c r="BR245">
        <v>4589697</v>
      </c>
      <c r="BS245">
        <v>39347638</v>
      </c>
      <c r="BT245">
        <v>24257036</v>
      </c>
      <c r="BU245">
        <v>374702159</v>
      </c>
      <c r="BV245">
        <v>44834562</v>
      </c>
      <c r="BW245">
        <v>16673533</v>
      </c>
      <c r="BX245">
        <v>47715322</v>
      </c>
      <c r="BY245">
        <v>11083128</v>
      </c>
      <c r="BZ245">
        <v>21157339</v>
      </c>
      <c r="CA245">
        <v>15563113</v>
      </c>
      <c r="CB245" s="379">
        <v>82</v>
      </c>
      <c r="CC245" s="379">
        <v>56</v>
      </c>
      <c r="CD245" s="379">
        <v>56</v>
      </c>
      <c r="CE245" s="379">
        <v>67</v>
      </c>
      <c r="CF245" s="379">
        <v>74</v>
      </c>
      <c r="CG245" s="379">
        <v>43</v>
      </c>
      <c r="CH245" s="379">
        <v>52</v>
      </c>
      <c r="CI245" s="379">
        <v>21</v>
      </c>
      <c r="CJ245" s="379">
        <v>41</v>
      </c>
      <c r="CK245" s="379">
        <v>57</v>
      </c>
      <c r="CL245" s="379">
        <v>41</v>
      </c>
      <c r="CM245" s="379">
        <v>61</v>
      </c>
      <c r="CN245" s="379">
        <v>55</v>
      </c>
      <c r="CO245" s="379">
        <f t="shared" si="25"/>
        <v>68</v>
      </c>
      <c r="CQ245" s="376" t="s">
        <v>1395</v>
      </c>
      <c r="CR245" s="372">
        <v>5495310488</v>
      </c>
      <c r="CS245" s="372">
        <v>6347571250</v>
      </c>
      <c r="CT245" s="372">
        <v>7107331977</v>
      </c>
      <c r="CU245" s="372">
        <v>4635545684</v>
      </c>
      <c r="CV245" s="372">
        <v>2709341058</v>
      </c>
      <c r="CW245" s="372">
        <v>3745597219</v>
      </c>
      <c r="CX245" s="372">
        <v>5413500880</v>
      </c>
      <c r="CY245" s="372">
        <v>5963735856</v>
      </c>
      <c r="CZ245" s="372">
        <v>5182452106</v>
      </c>
      <c r="DA245" s="372">
        <v>5390552766</v>
      </c>
      <c r="DB245" s="372">
        <v>8140844555</v>
      </c>
      <c r="DC245" s="372">
        <v>13882704250</v>
      </c>
      <c r="DD245" s="372">
        <v>12774888854</v>
      </c>
      <c r="DE245" s="372">
        <v>12310050843</v>
      </c>
      <c r="DF245" s="379">
        <v>26</v>
      </c>
      <c r="DG245" s="379">
        <v>25</v>
      </c>
      <c r="DH245" s="379">
        <v>22</v>
      </c>
      <c r="DI245" s="379">
        <v>29</v>
      </c>
      <c r="DJ245" s="379">
        <v>37</v>
      </c>
      <c r="DK245" s="379">
        <v>30</v>
      </c>
      <c r="DL245" s="379">
        <v>23</v>
      </c>
      <c r="DM245" s="379">
        <v>24</v>
      </c>
      <c r="DN245" s="379">
        <v>24</v>
      </c>
      <c r="DO245" s="379">
        <v>25</v>
      </c>
      <c r="DP245" s="379">
        <v>20</v>
      </c>
      <c r="DQ245" s="379">
        <v>14</v>
      </c>
      <c r="DR245" s="379">
        <v>18</v>
      </c>
      <c r="DS245" s="379">
        <f t="shared" si="26"/>
        <v>19</v>
      </c>
      <c r="DU245" s="376" t="s">
        <v>1395</v>
      </c>
      <c r="DV245" s="372">
        <v>5669646564</v>
      </c>
      <c r="DW245" s="372">
        <v>6490989704</v>
      </c>
      <c r="DX245" s="372">
        <v>7279907194</v>
      </c>
      <c r="DY245" s="372">
        <v>4705887395</v>
      </c>
      <c r="DZ245" s="372">
        <v>2756730076</v>
      </c>
      <c r="EA245" s="372">
        <v>3845348819</v>
      </c>
      <c r="EB245" s="372">
        <v>5535028443</v>
      </c>
      <c r="EC245" s="372">
        <v>6455844764</v>
      </c>
      <c r="ED245" s="372">
        <v>5364074799</v>
      </c>
      <c r="EE245" s="372">
        <v>5694443177</v>
      </c>
      <c r="EF245" s="372">
        <v>8307441392</v>
      </c>
      <c r="EG245" s="372">
        <v>13953337364</v>
      </c>
      <c r="EH245" s="372">
        <v>12926472493</v>
      </c>
      <c r="EI245" s="372">
        <f t="shared" si="21"/>
        <v>12583990990</v>
      </c>
      <c r="EJ245" s="379">
        <v>39</v>
      </c>
      <c r="EK245" s="379">
        <v>38</v>
      </c>
      <c r="EL245" s="379">
        <v>36</v>
      </c>
      <c r="EM245" s="379">
        <v>39</v>
      </c>
      <c r="EN245" s="379">
        <v>49</v>
      </c>
      <c r="EO245" s="379">
        <v>42</v>
      </c>
      <c r="EP245" s="379">
        <v>36</v>
      </c>
      <c r="EQ245" s="379">
        <v>34</v>
      </c>
      <c r="ER245" s="379">
        <v>35</v>
      </c>
      <c r="ES245" s="379">
        <v>41</v>
      </c>
      <c r="ET245" s="379">
        <v>41</v>
      </c>
      <c r="EU245" s="379">
        <v>28</v>
      </c>
      <c r="EV245" s="379">
        <v>30</v>
      </c>
      <c r="EW245" s="379">
        <f t="shared" si="27"/>
        <v>31</v>
      </c>
    </row>
    <row r="246" spans="1:153" x14ac:dyDescent="0.3">
      <c r="A246" s="371" t="s">
        <v>2239</v>
      </c>
      <c r="B246" s="371" t="s">
        <v>85</v>
      </c>
      <c r="C246" s="371" t="s">
        <v>2240</v>
      </c>
      <c r="E246" s="376" t="str">
        <f t="shared" si="22"/>
        <v>التشيك Czech Republic</v>
      </c>
      <c r="F246" s="372">
        <v>4423342</v>
      </c>
      <c r="G246" s="372">
        <v>3193641</v>
      </c>
      <c r="H246" s="372">
        <v>13449745</v>
      </c>
      <c r="I246" s="372">
        <v>36644808</v>
      </c>
      <c r="J246" s="372">
        <v>28573209</v>
      </c>
      <c r="K246" s="372">
        <v>50631808</v>
      </c>
      <c r="L246" s="372">
        <v>33138063</v>
      </c>
      <c r="M246" s="372">
        <v>56140410</v>
      </c>
      <c r="N246" s="372">
        <v>27832969</v>
      </c>
      <c r="O246" s="372">
        <v>41332342</v>
      </c>
      <c r="P246" s="372">
        <v>29461218</v>
      </c>
      <c r="Q246" s="372">
        <v>112059490</v>
      </c>
      <c r="R246" s="372">
        <v>42770762</v>
      </c>
      <c r="S246" s="372">
        <v>1443367144</v>
      </c>
      <c r="T246" s="379">
        <v>134</v>
      </c>
      <c r="U246" s="379">
        <v>143</v>
      </c>
      <c r="V246" s="379">
        <v>115</v>
      </c>
      <c r="W246" s="379">
        <v>98</v>
      </c>
      <c r="X246" s="379">
        <v>97</v>
      </c>
      <c r="Y246" s="379">
        <v>95</v>
      </c>
      <c r="Z246" s="379">
        <v>101</v>
      </c>
      <c r="AA246" s="379">
        <v>88</v>
      </c>
      <c r="AB246" s="379">
        <v>100</v>
      </c>
      <c r="AC246" s="379">
        <v>102</v>
      </c>
      <c r="AD246" s="379">
        <v>112</v>
      </c>
      <c r="AE246" s="379">
        <v>83</v>
      </c>
      <c r="AF246" s="379">
        <v>103</v>
      </c>
      <c r="AG246" s="379">
        <f t="shared" si="23"/>
        <v>53</v>
      </c>
      <c r="AH246" s="379"/>
      <c r="AI246" s="376" t="s">
        <v>1255</v>
      </c>
      <c r="AJ246">
        <v>2123361</v>
      </c>
      <c r="AK246">
        <v>1573519</v>
      </c>
      <c r="AL246">
        <v>11185135</v>
      </c>
      <c r="AM246">
        <v>20273801</v>
      </c>
      <c r="AN246">
        <v>24170612</v>
      </c>
      <c r="AO246">
        <v>41454553</v>
      </c>
      <c r="AP246">
        <v>23649252</v>
      </c>
      <c r="AQ246">
        <v>33817114</v>
      </c>
      <c r="AR246">
        <v>19288288</v>
      </c>
      <c r="AS246">
        <v>33608342</v>
      </c>
      <c r="AT246">
        <v>14453323</v>
      </c>
      <c r="AU246">
        <v>83187802</v>
      </c>
      <c r="AV246">
        <v>16230662</v>
      </c>
      <c r="AW246">
        <v>1393393676</v>
      </c>
      <c r="AX246" s="379">
        <v>138</v>
      </c>
      <c r="AY246" s="379">
        <v>146</v>
      </c>
      <c r="AZ246" s="379">
        <v>115</v>
      </c>
      <c r="BA246" s="379">
        <v>104</v>
      </c>
      <c r="BB246" s="379">
        <v>96</v>
      </c>
      <c r="BC246" s="379">
        <v>97</v>
      </c>
      <c r="BD246" s="379">
        <v>105</v>
      </c>
      <c r="BE246" s="379">
        <v>93</v>
      </c>
      <c r="BF246" s="379">
        <v>103</v>
      </c>
      <c r="BG246" s="379">
        <v>104</v>
      </c>
      <c r="BH246" s="379">
        <v>120</v>
      </c>
      <c r="BI246" s="379">
        <v>86</v>
      </c>
      <c r="BJ246" s="379">
        <v>120</v>
      </c>
      <c r="BK246" s="379">
        <f t="shared" si="24"/>
        <v>53</v>
      </c>
      <c r="BL246" s="379"/>
      <c r="BM246" s="376" t="s">
        <v>1255</v>
      </c>
      <c r="BN246">
        <v>2299981</v>
      </c>
      <c r="BO246">
        <v>1620122</v>
      </c>
      <c r="BP246">
        <v>2264610</v>
      </c>
      <c r="BQ246">
        <v>16371007</v>
      </c>
      <c r="BR246">
        <v>4402597</v>
      </c>
      <c r="BS246">
        <v>9177255</v>
      </c>
      <c r="BT246">
        <v>9488811</v>
      </c>
      <c r="BU246">
        <v>22323296</v>
      </c>
      <c r="BV246">
        <v>8544681</v>
      </c>
      <c r="BW246">
        <v>7724000</v>
      </c>
      <c r="BX246">
        <v>15007895</v>
      </c>
      <c r="BY246">
        <v>28871688</v>
      </c>
      <c r="BZ246">
        <v>26540100</v>
      </c>
      <c r="CA246">
        <v>49973468</v>
      </c>
      <c r="CB246" s="379">
        <v>87</v>
      </c>
      <c r="CC246" s="379">
        <v>94</v>
      </c>
      <c r="CD246" s="379">
        <v>90</v>
      </c>
      <c r="CE246" s="379">
        <v>60</v>
      </c>
      <c r="CF246" s="379">
        <v>76</v>
      </c>
      <c r="CG246" s="379">
        <v>67</v>
      </c>
      <c r="CH246" s="379">
        <v>64</v>
      </c>
      <c r="CI246" s="379">
        <v>55</v>
      </c>
      <c r="CJ246" s="379">
        <v>64</v>
      </c>
      <c r="CK246" s="379">
        <v>72</v>
      </c>
      <c r="CL246" s="379">
        <v>59</v>
      </c>
      <c r="CM246" s="379">
        <v>46</v>
      </c>
      <c r="CN246" s="379">
        <v>50</v>
      </c>
      <c r="CO246" s="379">
        <f t="shared" si="25"/>
        <v>53</v>
      </c>
      <c r="CQ246" s="376" t="s">
        <v>1255</v>
      </c>
      <c r="CR246" s="372">
        <v>1451208981</v>
      </c>
      <c r="CS246" s="372">
        <v>1807615404</v>
      </c>
      <c r="CT246" s="372">
        <v>2257369487</v>
      </c>
      <c r="CU246" s="372">
        <v>2732469288</v>
      </c>
      <c r="CV246" s="372">
        <v>2123836111</v>
      </c>
      <c r="CW246" s="372">
        <v>2601681419</v>
      </c>
      <c r="CX246" s="372">
        <v>2514896460</v>
      </c>
      <c r="CY246" s="372">
        <v>2491014643</v>
      </c>
      <c r="CZ246" s="372">
        <v>2202023483</v>
      </c>
      <c r="DA246" s="372">
        <v>1808654553</v>
      </c>
      <c r="DB246" s="372">
        <v>2681991207</v>
      </c>
      <c r="DC246" s="372">
        <v>3049731145</v>
      </c>
      <c r="DD246" s="372">
        <v>3354591901</v>
      </c>
      <c r="DE246" s="372">
        <v>2908928237</v>
      </c>
      <c r="DF246" s="379">
        <v>50</v>
      </c>
      <c r="DG246" s="379">
        <v>48</v>
      </c>
      <c r="DH246" s="379">
        <v>43</v>
      </c>
      <c r="DI246" s="379">
        <v>39</v>
      </c>
      <c r="DJ246" s="379">
        <v>39</v>
      </c>
      <c r="DK246" s="379">
        <v>37</v>
      </c>
      <c r="DL246" s="379">
        <v>37</v>
      </c>
      <c r="DM246" s="379">
        <v>42</v>
      </c>
      <c r="DN246" s="379">
        <v>41</v>
      </c>
      <c r="DO246" s="379">
        <v>46</v>
      </c>
      <c r="DP246" s="379">
        <v>42</v>
      </c>
      <c r="DQ246" s="379">
        <v>38</v>
      </c>
      <c r="DR246" s="379">
        <v>39</v>
      </c>
      <c r="DS246" s="379">
        <f t="shared" si="26"/>
        <v>42</v>
      </c>
      <c r="DU246" s="376" t="s">
        <v>1255</v>
      </c>
      <c r="DV246" s="372">
        <v>1455632323</v>
      </c>
      <c r="DW246" s="372">
        <v>1810809045</v>
      </c>
      <c r="DX246" s="372">
        <v>2270819232</v>
      </c>
      <c r="DY246" s="372">
        <v>2769114096</v>
      </c>
      <c r="DZ246" s="372">
        <v>2152409320</v>
      </c>
      <c r="EA246" s="372">
        <v>2652313227</v>
      </c>
      <c r="EB246" s="372">
        <v>2548034523</v>
      </c>
      <c r="EC246" s="372">
        <v>2547155053</v>
      </c>
      <c r="ED246" s="372">
        <v>2229856452</v>
      </c>
      <c r="EE246" s="372">
        <v>1849986895</v>
      </c>
      <c r="EF246" s="372">
        <v>2711452425</v>
      </c>
      <c r="EG246" s="372">
        <v>3161790635</v>
      </c>
      <c r="EH246" s="372">
        <v>3397362663</v>
      </c>
      <c r="EI246" s="372">
        <f t="shared" si="21"/>
        <v>4352295381</v>
      </c>
      <c r="EJ246" s="379">
        <v>63</v>
      </c>
      <c r="EK246" s="379">
        <v>58</v>
      </c>
      <c r="EL246" s="379">
        <v>56</v>
      </c>
      <c r="EM246" s="379">
        <v>54</v>
      </c>
      <c r="EN246" s="379">
        <v>54</v>
      </c>
      <c r="EO246" s="379">
        <v>52</v>
      </c>
      <c r="EP246" s="379">
        <v>54</v>
      </c>
      <c r="EQ246" s="379">
        <v>57</v>
      </c>
      <c r="ER246" s="379">
        <v>54</v>
      </c>
      <c r="ES246" s="379">
        <v>62</v>
      </c>
      <c r="ET246" s="379">
        <v>60</v>
      </c>
      <c r="EU246" s="379">
        <v>57</v>
      </c>
      <c r="EV246" s="379">
        <v>55</v>
      </c>
      <c r="EW246" s="379">
        <f t="shared" si="27"/>
        <v>57</v>
      </c>
    </row>
    <row r="247" spans="1:153" x14ac:dyDescent="0.3">
      <c r="A247" s="371" t="s">
        <v>2241</v>
      </c>
      <c r="B247" s="371" t="s">
        <v>87</v>
      </c>
      <c r="C247" s="371" t="s">
        <v>2242</v>
      </c>
      <c r="E247" s="376" t="str">
        <f t="shared" si="22"/>
        <v>سلوفاكيا Slovakia</v>
      </c>
      <c r="F247" s="372">
        <v>723332</v>
      </c>
      <c r="G247" s="372">
        <v>7941100</v>
      </c>
      <c r="H247" s="372">
        <v>6194585</v>
      </c>
      <c r="I247" s="372">
        <v>17529250</v>
      </c>
      <c r="J247" s="372">
        <v>17318647</v>
      </c>
      <c r="K247" s="372">
        <v>18900317</v>
      </c>
      <c r="L247" s="372">
        <v>7935700</v>
      </c>
      <c r="M247" s="372">
        <v>4618593</v>
      </c>
      <c r="N247" s="372">
        <v>4279301</v>
      </c>
      <c r="O247" s="372">
        <v>2791807</v>
      </c>
      <c r="P247" s="372">
        <v>10234077</v>
      </c>
      <c r="Q247" s="372">
        <v>8799210</v>
      </c>
      <c r="R247" s="372">
        <v>6023374</v>
      </c>
      <c r="S247" s="372">
        <v>4349432</v>
      </c>
      <c r="T247" s="379">
        <v>157</v>
      </c>
      <c r="U247" s="379">
        <v>126</v>
      </c>
      <c r="V247" s="379">
        <v>136</v>
      </c>
      <c r="W247" s="379">
        <v>114</v>
      </c>
      <c r="X247" s="379">
        <v>106</v>
      </c>
      <c r="Y247" s="379">
        <v>112</v>
      </c>
      <c r="Z247" s="379">
        <v>134</v>
      </c>
      <c r="AA247" s="379">
        <v>134</v>
      </c>
      <c r="AB247" s="379">
        <v>133</v>
      </c>
      <c r="AC247" s="379">
        <v>148</v>
      </c>
      <c r="AD247" s="379">
        <v>127</v>
      </c>
      <c r="AE247" s="379">
        <v>136</v>
      </c>
      <c r="AF247" s="379">
        <v>143</v>
      </c>
      <c r="AG247" s="379">
        <f t="shared" si="23"/>
        <v>144</v>
      </c>
      <c r="AH247" s="379"/>
      <c r="AI247" s="376" t="s">
        <v>1407</v>
      </c>
      <c r="AJ247">
        <v>595657</v>
      </c>
      <c r="AK247">
        <v>6611943</v>
      </c>
      <c r="AL247">
        <v>6116210</v>
      </c>
      <c r="AM247">
        <v>17302609</v>
      </c>
      <c r="AN247">
        <v>17244687</v>
      </c>
      <c r="AO247">
        <v>14851694</v>
      </c>
      <c r="AP247">
        <v>7881790</v>
      </c>
      <c r="AQ247">
        <v>4565524</v>
      </c>
      <c r="AR247">
        <v>3910718</v>
      </c>
      <c r="AS247">
        <v>2668877</v>
      </c>
      <c r="AT247">
        <v>8730935</v>
      </c>
      <c r="AU247">
        <v>8279840</v>
      </c>
      <c r="AV247">
        <v>5939353</v>
      </c>
      <c r="AW247">
        <v>3784852</v>
      </c>
      <c r="AX247" s="379">
        <v>157</v>
      </c>
      <c r="AY247" s="379">
        <v>125</v>
      </c>
      <c r="AZ247" s="379">
        <v>130</v>
      </c>
      <c r="BA247" s="379">
        <v>108</v>
      </c>
      <c r="BB247" s="379">
        <v>100</v>
      </c>
      <c r="BC247" s="379">
        <v>114</v>
      </c>
      <c r="BD247" s="379">
        <v>129</v>
      </c>
      <c r="BE247" s="379">
        <v>132</v>
      </c>
      <c r="BF247" s="379">
        <v>134</v>
      </c>
      <c r="BG247" s="379">
        <v>148</v>
      </c>
      <c r="BH247" s="379">
        <v>127</v>
      </c>
      <c r="BI247" s="379">
        <v>135</v>
      </c>
      <c r="BJ247" s="379">
        <v>139</v>
      </c>
      <c r="BK247" s="379">
        <f t="shared" si="24"/>
        <v>141</v>
      </c>
      <c r="BL247" s="379"/>
      <c r="BM247" s="376" t="s">
        <v>1407</v>
      </c>
      <c r="BN247">
        <v>127675</v>
      </c>
      <c r="BO247">
        <v>1329157</v>
      </c>
      <c r="BP247">
        <v>78375</v>
      </c>
      <c r="BQ247">
        <v>226641</v>
      </c>
      <c r="BR247">
        <v>73960</v>
      </c>
      <c r="BS247">
        <v>4048623</v>
      </c>
      <c r="BT247">
        <v>53910</v>
      </c>
      <c r="BU247">
        <v>53069</v>
      </c>
      <c r="BV247">
        <v>368583</v>
      </c>
      <c r="BW247">
        <v>122930</v>
      </c>
      <c r="BX247">
        <v>1503142</v>
      </c>
      <c r="BY247">
        <v>519370</v>
      </c>
      <c r="BZ247">
        <v>84021</v>
      </c>
      <c r="CA247">
        <v>564580</v>
      </c>
      <c r="CB247" s="379">
        <v>129</v>
      </c>
      <c r="CC247" s="379">
        <v>96</v>
      </c>
      <c r="CD247" s="379">
        <v>133</v>
      </c>
      <c r="CE247" s="379">
        <v>126</v>
      </c>
      <c r="CF247" s="379">
        <v>139</v>
      </c>
      <c r="CG247" s="379">
        <v>79</v>
      </c>
      <c r="CH247" s="379">
        <v>141</v>
      </c>
      <c r="CI247" s="379">
        <v>143</v>
      </c>
      <c r="CJ247" s="379">
        <v>112</v>
      </c>
      <c r="CK247" s="379">
        <v>131</v>
      </c>
      <c r="CL247" s="379">
        <v>99</v>
      </c>
      <c r="CM247" s="379">
        <v>115</v>
      </c>
      <c r="CN247" s="379">
        <v>141</v>
      </c>
      <c r="CO247" s="379">
        <f t="shared" si="25"/>
        <v>125</v>
      </c>
      <c r="CQ247" s="376" t="s">
        <v>1407</v>
      </c>
      <c r="CR247" s="372">
        <v>444751814</v>
      </c>
      <c r="CS247" s="372">
        <v>467191983</v>
      </c>
      <c r="CT247" s="372">
        <v>631440686</v>
      </c>
      <c r="CU247" s="372">
        <v>657282392</v>
      </c>
      <c r="CV247" s="372">
        <v>604051366</v>
      </c>
      <c r="CW247" s="372">
        <v>691117981</v>
      </c>
      <c r="CX247" s="372">
        <v>688896576</v>
      </c>
      <c r="CY247" s="372">
        <v>853164391</v>
      </c>
      <c r="CZ247" s="372">
        <v>807328815</v>
      </c>
      <c r="DA247" s="372">
        <v>813960450</v>
      </c>
      <c r="DB247" s="372">
        <v>1270213290</v>
      </c>
      <c r="DC247" s="372">
        <v>1842093210</v>
      </c>
      <c r="DD247" s="372">
        <v>1878181798</v>
      </c>
      <c r="DE247" s="372">
        <v>2136972346</v>
      </c>
      <c r="DF247" s="379">
        <v>65</v>
      </c>
      <c r="DG247" s="379">
        <v>66</v>
      </c>
      <c r="DH247" s="379">
        <v>62</v>
      </c>
      <c r="DI247" s="379">
        <v>63</v>
      </c>
      <c r="DJ247" s="379">
        <v>60</v>
      </c>
      <c r="DK247" s="379">
        <v>56</v>
      </c>
      <c r="DL247" s="379">
        <v>57</v>
      </c>
      <c r="DM247" s="379">
        <v>54</v>
      </c>
      <c r="DN247" s="379">
        <v>53</v>
      </c>
      <c r="DO247" s="379">
        <v>55</v>
      </c>
      <c r="DP247" s="379">
        <v>54</v>
      </c>
      <c r="DQ247" s="379">
        <v>47</v>
      </c>
      <c r="DR247" s="379">
        <v>51</v>
      </c>
      <c r="DS247" s="379">
        <f t="shared" si="26"/>
        <v>46</v>
      </c>
      <c r="DU247" s="376" t="s">
        <v>1407</v>
      </c>
      <c r="DV247" s="372">
        <v>445475146</v>
      </c>
      <c r="DW247" s="372">
        <v>475133083</v>
      </c>
      <c r="DX247" s="372">
        <v>637635271</v>
      </c>
      <c r="DY247" s="372">
        <v>674811642</v>
      </c>
      <c r="DZ247" s="372">
        <v>621370013</v>
      </c>
      <c r="EA247" s="372">
        <v>710018298</v>
      </c>
      <c r="EB247" s="372">
        <v>696832276</v>
      </c>
      <c r="EC247" s="372">
        <v>857782984</v>
      </c>
      <c r="ED247" s="372">
        <v>811608116</v>
      </c>
      <c r="EE247" s="372">
        <v>816752257</v>
      </c>
      <c r="EF247" s="372">
        <v>1280447367</v>
      </c>
      <c r="EG247" s="372">
        <v>1850892420</v>
      </c>
      <c r="EH247" s="372">
        <v>1884205172</v>
      </c>
      <c r="EI247" s="372">
        <f t="shared" si="21"/>
        <v>2141321778</v>
      </c>
      <c r="EJ247" s="379">
        <v>80</v>
      </c>
      <c r="EK247" s="379">
        <v>80</v>
      </c>
      <c r="EL247" s="379">
        <v>75</v>
      </c>
      <c r="EM247" s="379">
        <v>75</v>
      </c>
      <c r="EN247" s="379">
        <v>75</v>
      </c>
      <c r="EO247" s="379">
        <v>71</v>
      </c>
      <c r="EP247" s="379">
        <v>72</v>
      </c>
      <c r="EQ247" s="379">
        <v>70</v>
      </c>
      <c r="ER247" s="379">
        <v>71</v>
      </c>
      <c r="ES247" s="379">
        <v>74</v>
      </c>
      <c r="ET247" s="379">
        <v>73</v>
      </c>
      <c r="EU247" s="379">
        <v>64</v>
      </c>
      <c r="EV247" s="379">
        <v>65</v>
      </c>
      <c r="EW247" s="379">
        <f t="shared" si="27"/>
        <v>67</v>
      </c>
    </row>
    <row r="248" spans="1:153" x14ac:dyDescent="0.3">
      <c r="A248" s="371" t="s">
        <v>2243</v>
      </c>
      <c r="B248" s="371" t="s">
        <v>129</v>
      </c>
      <c r="C248" s="371" t="s">
        <v>2244</v>
      </c>
      <c r="E248" s="376" t="str">
        <f t="shared" si="22"/>
        <v>مقدونيا Macedonia</v>
      </c>
      <c r="F248" s="372">
        <v>144115</v>
      </c>
      <c r="G248" s="372">
        <v>1000</v>
      </c>
      <c r="H248" s="372">
        <v>150</v>
      </c>
      <c r="I248" s="372"/>
      <c r="J248" s="372">
        <v>1500</v>
      </c>
      <c r="K248" s="372">
        <v>350</v>
      </c>
      <c r="L248" s="372">
        <v>3250</v>
      </c>
      <c r="M248" s="372"/>
      <c r="N248" s="372"/>
      <c r="O248" s="372">
        <v>933780</v>
      </c>
      <c r="P248" s="372">
        <v>2682551</v>
      </c>
      <c r="Q248" s="372">
        <v>258462</v>
      </c>
      <c r="R248" s="372">
        <v>431743</v>
      </c>
      <c r="S248" s="372">
        <v>570304</v>
      </c>
      <c r="T248" s="379">
        <v>171</v>
      </c>
      <c r="U248" s="379">
        <v>183</v>
      </c>
      <c r="V248" s="379">
        <v>196</v>
      </c>
      <c r="W248" s="379" t="s">
        <v>3</v>
      </c>
      <c r="X248" s="379">
        <v>179</v>
      </c>
      <c r="Y248" s="379">
        <v>191</v>
      </c>
      <c r="Z248" s="379">
        <v>185</v>
      </c>
      <c r="AA248" s="379" t="s">
        <v>3</v>
      </c>
      <c r="AB248" s="379" t="s">
        <v>3</v>
      </c>
      <c r="AC248" s="379">
        <v>160</v>
      </c>
      <c r="AD248" s="379">
        <v>149</v>
      </c>
      <c r="AE248" s="379">
        <v>166</v>
      </c>
      <c r="AF248" s="379">
        <v>169</v>
      </c>
      <c r="AG248" s="379">
        <f t="shared" si="23"/>
        <v>169</v>
      </c>
      <c r="AH248" s="379"/>
      <c r="AI248" s="376" t="s">
        <v>1630</v>
      </c>
      <c r="AJ248">
        <v>1000</v>
      </c>
      <c r="AP248">
        <v>2000</v>
      </c>
      <c r="AS248">
        <v>932280</v>
      </c>
      <c r="AT248">
        <v>1991773</v>
      </c>
      <c r="AU248">
        <v>255477</v>
      </c>
      <c r="AV248">
        <v>401681</v>
      </c>
      <c r="AW248">
        <v>568618</v>
      </c>
      <c r="AX248" s="379">
        <v>178</v>
      </c>
      <c r="AY248" s="379" t="s">
        <v>3</v>
      </c>
      <c r="AZ248" s="379" t="s">
        <v>3</v>
      </c>
      <c r="BA248" s="379" t="s">
        <v>3</v>
      </c>
      <c r="BB248" s="379" t="s">
        <v>3</v>
      </c>
      <c r="BC248" s="379" t="s">
        <v>3</v>
      </c>
      <c r="BD248" s="379">
        <v>180</v>
      </c>
      <c r="BE248" s="379" t="s">
        <v>3</v>
      </c>
      <c r="BF248" s="379" t="s">
        <v>3</v>
      </c>
      <c r="BG248" s="379">
        <v>160</v>
      </c>
      <c r="BH248" s="379">
        <v>150</v>
      </c>
      <c r="BI248" s="379">
        <v>166</v>
      </c>
      <c r="BJ248" s="379">
        <v>166</v>
      </c>
      <c r="BK248" s="379">
        <f t="shared" si="24"/>
        <v>165</v>
      </c>
      <c r="BL248" s="379"/>
      <c r="BM248" s="376" t="s">
        <v>1630</v>
      </c>
      <c r="BN248">
        <v>143115</v>
      </c>
      <c r="BO248">
        <v>1000</v>
      </c>
      <c r="BP248">
        <v>150</v>
      </c>
      <c r="BR248">
        <v>1500</v>
      </c>
      <c r="BS248">
        <v>350</v>
      </c>
      <c r="BT248">
        <v>1250</v>
      </c>
      <c r="BW248">
        <v>1500</v>
      </c>
      <c r="BX248">
        <v>690778</v>
      </c>
      <c r="BY248">
        <v>2985</v>
      </c>
      <c r="BZ248">
        <v>30062</v>
      </c>
      <c r="CA248">
        <v>1686</v>
      </c>
      <c r="CB248" s="379">
        <v>126</v>
      </c>
      <c r="CC248" s="379">
        <v>157</v>
      </c>
      <c r="CD248" s="379">
        <v>161</v>
      </c>
      <c r="CE248" s="379" t="s">
        <v>3</v>
      </c>
      <c r="CF248" s="379">
        <v>156</v>
      </c>
      <c r="CG248" s="379">
        <v>167</v>
      </c>
      <c r="CH248" s="379">
        <v>159</v>
      </c>
      <c r="CI248" s="379" t="s">
        <v>3</v>
      </c>
      <c r="CJ248" s="379" t="s">
        <v>3</v>
      </c>
      <c r="CK248" s="379">
        <v>152</v>
      </c>
      <c r="CL248" s="379">
        <v>112</v>
      </c>
      <c r="CM248" s="379">
        <v>159</v>
      </c>
      <c r="CN248" s="379">
        <v>146</v>
      </c>
      <c r="CO248" s="379">
        <f t="shared" si="25"/>
        <v>164</v>
      </c>
      <c r="CQ248" s="376" t="s">
        <v>1630</v>
      </c>
      <c r="CR248" s="372">
        <v>17581386</v>
      </c>
      <c r="CS248" s="372">
        <v>12846240</v>
      </c>
      <c r="CT248" s="372">
        <v>7803926</v>
      </c>
      <c r="CU248" s="372">
        <v>10813363</v>
      </c>
      <c r="CV248" s="372">
        <v>8802981</v>
      </c>
      <c r="CW248" s="372">
        <v>11340016</v>
      </c>
      <c r="CX248" s="372">
        <v>18740057</v>
      </c>
      <c r="CY248" s="372">
        <v>11784776</v>
      </c>
      <c r="CZ248" s="372">
        <v>100676657</v>
      </c>
      <c r="DA248" s="372">
        <v>63965435</v>
      </c>
      <c r="DB248" s="372">
        <v>121722214</v>
      </c>
      <c r="DC248" s="372">
        <v>34891299</v>
      </c>
      <c r="DD248" s="372">
        <v>28531443</v>
      </c>
      <c r="DE248" s="372">
        <v>32560907</v>
      </c>
      <c r="DF248" s="379">
        <v>105</v>
      </c>
      <c r="DG248" s="379">
        <v>116</v>
      </c>
      <c r="DH248" s="379">
        <v>118</v>
      </c>
      <c r="DI248" s="379">
        <v>111</v>
      </c>
      <c r="DJ248" s="379">
        <v>121</v>
      </c>
      <c r="DK248" s="379">
        <v>112</v>
      </c>
      <c r="DL248" s="379">
        <v>110</v>
      </c>
      <c r="DM248" s="379">
        <v>113</v>
      </c>
      <c r="DN248" s="379">
        <v>89</v>
      </c>
      <c r="DO248" s="379">
        <v>100</v>
      </c>
      <c r="DP248" s="379">
        <v>89</v>
      </c>
      <c r="DQ248" s="379">
        <v>102</v>
      </c>
      <c r="DR248" s="379">
        <v>116</v>
      </c>
      <c r="DS248" s="379">
        <f t="shared" si="26"/>
        <v>107</v>
      </c>
      <c r="DU248" s="376" t="s">
        <v>1630</v>
      </c>
      <c r="DV248" s="372">
        <v>17725501</v>
      </c>
      <c r="DW248" s="372">
        <v>12847240</v>
      </c>
      <c r="DX248" s="372">
        <v>7804076</v>
      </c>
      <c r="DY248" s="372">
        <v>10813363</v>
      </c>
      <c r="DZ248" s="372">
        <v>8804481</v>
      </c>
      <c r="EA248" s="372">
        <v>11340366</v>
      </c>
      <c r="EB248" s="372">
        <v>18743307</v>
      </c>
      <c r="EC248" s="372">
        <v>11784776</v>
      </c>
      <c r="ED248" s="372">
        <v>100676657</v>
      </c>
      <c r="EE248" s="372">
        <v>64899215</v>
      </c>
      <c r="EF248" s="372">
        <v>124404765</v>
      </c>
      <c r="EG248" s="372">
        <v>35149761</v>
      </c>
      <c r="EH248" s="372">
        <v>28963186</v>
      </c>
      <c r="EI248" s="372">
        <f t="shared" si="21"/>
        <v>33131211</v>
      </c>
      <c r="EJ248" s="379">
        <v>128</v>
      </c>
      <c r="EK248" s="379">
        <v>142</v>
      </c>
      <c r="EL248" s="379">
        <v>149</v>
      </c>
      <c r="EM248" s="379">
        <v>144</v>
      </c>
      <c r="EN248" s="379">
        <v>150</v>
      </c>
      <c r="EO248" s="379">
        <v>141</v>
      </c>
      <c r="EP248" s="379">
        <v>139</v>
      </c>
      <c r="EQ248" s="379">
        <v>140</v>
      </c>
      <c r="ER248" s="379">
        <v>106</v>
      </c>
      <c r="ES248" s="379">
        <v>123</v>
      </c>
      <c r="ET248" s="379">
        <v>113</v>
      </c>
      <c r="EU248" s="379">
        <v>132</v>
      </c>
      <c r="EV248" s="379">
        <v>138</v>
      </c>
      <c r="EW248" s="379">
        <f t="shared" si="27"/>
        <v>130</v>
      </c>
    </row>
    <row r="249" spans="1:153" x14ac:dyDescent="0.3">
      <c r="A249" s="371" t="s">
        <v>2245</v>
      </c>
      <c r="B249" s="371" t="s">
        <v>689</v>
      </c>
      <c r="C249" s="371" t="s">
        <v>2246</v>
      </c>
      <c r="E249" s="376" t="str">
        <f t="shared" si="22"/>
        <v>موناكو Monaco</v>
      </c>
      <c r="F249" s="372">
        <v>2000</v>
      </c>
      <c r="G249" s="372"/>
      <c r="H249" s="372">
        <v>30756</v>
      </c>
      <c r="I249" s="372"/>
      <c r="J249" s="372"/>
      <c r="K249" s="372">
        <v>27250</v>
      </c>
      <c r="L249" s="372"/>
      <c r="M249" s="372"/>
      <c r="N249" s="372"/>
      <c r="O249" s="372">
        <v>1638383</v>
      </c>
      <c r="P249" s="372"/>
      <c r="Q249" s="372"/>
      <c r="R249" s="372"/>
      <c r="S249" s="372"/>
      <c r="T249" s="379">
        <v>187</v>
      </c>
      <c r="U249" s="379" t="s">
        <v>3</v>
      </c>
      <c r="V249" s="379">
        <v>192</v>
      </c>
      <c r="W249" s="379" t="s">
        <v>3</v>
      </c>
      <c r="X249" s="379" t="s">
        <v>3</v>
      </c>
      <c r="Y249" s="379">
        <v>181</v>
      </c>
      <c r="Z249" s="379" t="s">
        <v>3</v>
      </c>
      <c r="AA249" s="379" t="s">
        <v>3</v>
      </c>
      <c r="AB249" s="379" t="s">
        <v>3</v>
      </c>
      <c r="AC249" s="379">
        <v>152</v>
      </c>
      <c r="AD249" s="379" t="s">
        <v>3</v>
      </c>
      <c r="AE249" s="379" t="s">
        <v>3</v>
      </c>
      <c r="AF249" s="379" t="s">
        <v>3</v>
      </c>
      <c r="AG249" s="379" t="str">
        <f t="shared" si="23"/>
        <v/>
      </c>
      <c r="AH249" s="379"/>
      <c r="AI249" s="376" t="s">
        <v>1686</v>
      </c>
      <c r="AL249">
        <v>30756</v>
      </c>
      <c r="AO249">
        <v>750</v>
      </c>
      <c r="AS249">
        <v>1623638</v>
      </c>
      <c r="AX249" s="379" t="s">
        <v>3</v>
      </c>
      <c r="AY249" s="379" t="s">
        <v>3</v>
      </c>
      <c r="AZ249" s="379">
        <v>189</v>
      </c>
      <c r="BA249" s="379" t="s">
        <v>3</v>
      </c>
      <c r="BB249" s="379" t="s">
        <v>3</v>
      </c>
      <c r="BC249" s="379">
        <v>182</v>
      </c>
      <c r="BD249" s="379" t="s">
        <v>3</v>
      </c>
      <c r="BE249" s="379" t="s">
        <v>3</v>
      </c>
      <c r="BF249" s="379" t="s">
        <v>3</v>
      </c>
      <c r="BG249" s="379">
        <v>152</v>
      </c>
      <c r="BH249" s="379" t="s">
        <v>3</v>
      </c>
      <c r="BI249" s="379" t="s">
        <v>3</v>
      </c>
      <c r="BJ249" s="379" t="s">
        <v>3</v>
      </c>
      <c r="BK249" s="379" t="str">
        <f t="shared" si="24"/>
        <v/>
      </c>
      <c r="BL249" s="379"/>
      <c r="BM249" s="376" t="s">
        <v>1686</v>
      </c>
      <c r="BN249">
        <v>2000</v>
      </c>
      <c r="BS249">
        <v>26500</v>
      </c>
      <c r="BW249">
        <v>14745</v>
      </c>
      <c r="CB249" s="379">
        <v>160</v>
      </c>
      <c r="CC249" s="379" t="s">
        <v>3</v>
      </c>
      <c r="CD249" s="379" t="s">
        <v>3</v>
      </c>
      <c r="CE249" s="379" t="s">
        <v>3</v>
      </c>
      <c r="CF249" s="379" t="s">
        <v>3</v>
      </c>
      <c r="CG249" s="379">
        <v>151</v>
      </c>
      <c r="CH249" s="379" t="s">
        <v>3</v>
      </c>
      <c r="CI249" s="379" t="s">
        <v>3</v>
      </c>
      <c r="CJ249" s="379" t="s">
        <v>3</v>
      </c>
      <c r="CK249" s="379">
        <v>140</v>
      </c>
      <c r="CL249" s="379" t="s">
        <v>3</v>
      </c>
      <c r="CM249" s="379" t="s">
        <v>3</v>
      </c>
      <c r="CN249" s="379" t="s">
        <v>3</v>
      </c>
      <c r="CO249" s="379" t="str">
        <f t="shared" si="25"/>
        <v/>
      </c>
      <c r="CQ249" s="376" t="s">
        <v>1686</v>
      </c>
      <c r="CR249" s="372">
        <v>6522945</v>
      </c>
      <c r="CS249" s="372">
        <v>4449759</v>
      </c>
      <c r="CT249" s="372">
        <v>5021469</v>
      </c>
      <c r="CU249" s="372">
        <v>7324126</v>
      </c>
      <c r="CV249" s="372">
        <v>4651947</v>
      </c>
      <c r="CW249" s="372">
        <v>6877611</v>
      </c>
      <c r="CX249" s="372">
        <v>4619432</v>
      </c>
      <c r="CY249" s="372">
        <v>2952171</v>
      </c>
      <c r="CZ249" s="372">
        <v>27814867</v>
      </c>
      <c r="DA249" s="372">
        <v>3389245</v>
      </c>
      <c r="DB249" s="372">
        <v>1791105</v>
      </c>
      <c r="DC249" s="372">
        <v>4767401</v>
      </c>
      <c r="DD249" s="372">
        <v>10224157</v>
      </c>
      <c r="DE249" s="372">
        <v>7115588</v>
      </c>
      <c r="DF249" s="379">
        <v>123</v>
      </c>
      <c r="DG249" s="379">
        <v>127</v>
      </c>
      <c r="DH249" s="379">
        <v>124</v>
      </c>
      <c r="DI249" s="379">
        <v>121</v>
      </c>
      <c r="DJ249" s="379">
        <v>131</v>
      </c>
      <c r="DK249" s="379">
        <v>121</v>
      </c>
      <c r="DL249" s="379">
        <v>128</v>
      </c>
      <c r="DM249" s="379">
        <v>134</v>
      </c>
      <c r="DN249" s="379">
        <v>106</v>
      </c>
      <c r="DO249" s="379">
        <v>140</v>
      </c>
      <c r="DP249" s="379">
        <v>149</v>
      </c>
      <c r="DQ249" s="379">
        <v>134</v>
      </c>
      <c r="DR249" s="379">
        <v>128</v>
      </c>
      <c r="DS249" s="379">
        <f t="shared" si="26"/>
        <v>129</v>
      </c>
      <c r="DU249" s="376" t="s">
        <v>1686</v>
      </c>
      <c r="DV249" s="372">
        <v>6524945</v>
      </c>
      <c r="DW249" s="372">
        <v>4449759</v>
      </c>
      <c r="DX249" s="372">
        <v>5052225</v>
      </c>
      <c r="DY249" s="372">
        <v>7324126</v>
      </c>
      <c r="DZ249" s="372">
        <v>4651947</v>
      </c>
      <c r="EA249" s="372">
        <v>6904861</v>
      </c>
      <c r="EB249" s="372">
        <v>4619432</v>
      </c>
      <c r="EC249" s="372">
        <v>2952171</v>
      </c>
      <c r="ED249" s="372">
        <v>27814867</v>
      </c>
      <c r="EE249" s="372">
        <v>5027628</v>
      </c>
      <c r="EF249" s="372">
        <v>1791105</v>
      </c>
      <c r="EG249" s="372">
        <v>4767401</v>
      </c>
      <c r="EH249" s="372">
        <v>10224157</v>
      </c>
      <c r="EI249" s="372">
        <f t="shared" si="21"/>
        <v>7115588</v>
      </c>
      <c r="EJ249" s="379">
        <v>160</v>
      </c>
      <c r="EK249" s="379">
        <v>160</v>
      </c>
      <c r="EL249" s="379">
        <v>157</v>
      </c>
      <c r="EM249" s="379">
        <v>151</v>
      </c>
      <c r="EN249" s="379">
        <v>161</v>
      </c>
      <c r="EO249" s="379">
        <v>151</v>
      </c>
      <c r="EP249" s="379">
        <v>162</v>
      </c>
      <c r="EQ249" s="379">
        <v>164</v>
      </c>
      <c r="ER249" s="379">
        <v>128</v>
      </c>
      <c r="ES249" s="379">
        <v>165</v>
      </c>
      <c r="ET249" s="379">
        <v>172</v>
      </c>
      <c r="EU249" s="379">
        <v>160</v>
      </c>
      <c r="EV249" s="379">
        <v>152</v>
      </c>
      <c r="EW249" s="379">
        <f t="shared" si="27"/>
        <v>158</v>
      </c>
    </row>
    <row r="250" spans="1:153" x14ac:dyDescent="0.3">
      <c r="A250" s="371" t="s">
        <v>2247</v>
      </c>
      <c r="B250" s="371" t="s">
        <v>641</v>
      </c>
      <c r="C250" s="371" t="s">
        <v>2248</v>
      </c>
      <c r="E250" s="376" t="str">
        <f t="shared" si="22"/>
        <v>سان مارينو San Marino</v>
      </c>
      <c r="F250" s="372"/>
      <c r="G250" s="372"/>
      <c r="H250" s="372"/>
      <c r="I250" s="372"/>
      <c r="J250" s="372"/>
      <c r="K250" s="372"/>
      <c r="L250" s="372"/>
      <c r="M250" s="372"/>
      <c r="N250" s="372"/>
      <c r="O250" s="372"/>
      <c r="P250" s="372"/>
      <c r="Q250" s="372"/>
      <c r="R250" s="372"/>
      <c r="S250" s="372"/>
      <c r="T250" s="379" t="s">
        <v>3</v>
      </c>
      <c r="U250" s="379" t="s">
        <v>3</v>
      </c>
      <c r="V250" s="379" t="s">
        <v>3</v>
      </c>
      <c r="W250" s="379" t="s">
        <v>3</v>
      </c>
      <c r="X250" s="379" t="s">
        <v>3</v>
      </c>
      <c r="Y250" s="379" t="s">
        <v>3</v>
      </c>
      <c r="Z250" s="379" t="s">
        <v>3</v>
      </c>
      <c r="AA250" s="379" t="s">
        <v>3</v>
      </c>
      <c r="AB250" s="379" t="s">
        <v>3</v>
      </c>
      <c r="AC250" s="379" t="s">
        <v>3</v>
      </c>
      <c r="AD250" s="379" t="s">
        <v>3</v>
      </c>
      <c r="AE250" s="379" t="s">
        <v>3</v>
      </c>
      <c r="AF250" s="379" t="s">
        <v>3</v>
      </c>
      <c r="AG250" s="379" t="str">
        <f t="shared" si="23"/>
        <v/>
      </c>
      <c r="AH250" s="379"/>
      <c r="AI250" s="376" t="s">
        <v>1667</v>
      </c>
      <c r="AX250" s="379" t="s">
        <v>3</v>
      </c>
      <c r="AY250" s="379" t="s">
        <v>3</v>
      </c>
      <c r="AZ250" s="379" t="s">
        <v>3</v>
      </c>
      <c r="BA250" s="379" t="s">
        <v>3</v>
      </c>
      <c r="BB250" s="379" t="s">
        <v>3</v>
      </c>
      <c r="BC250" s="379" t="s">
        <v>3</v>
      </c>
      <c r="BD250" s="379" t="s">
        <v>3</v>
      </c>
      <c r="BE250" s="379" t="s">
        <v>3</v>
      </c>
      <c r="BF250" s="379" t="s">
        <v>3</v>
      </c>
      <c r="BG250" s="379" t="s">
        <v>3</v>
      </c>
      <c r="BH250" s="379" t="s">
        <v>3</v>
      </c>
      <c r="BI250" s="379" t="s">
        <v>3</v>
      </c>
      <c r="BJ250" s="379" t="s">
        <v>3</v>
      </c>
      <c r="BK250" s="379" t="str">
        <f t="shared" si="24"/>
        <v/>
      </c>
      <c r="BL250" s="379"/>
      <c r="BM250" s="376" t="s">
        <v>1667</v>
      </c>
      <c r="CB250" s="379" t="s">
        <v>3</v>
      </c>
      <c r="CC250" s="379" t="s">
        <v>3</v>
      </c>
      <c r="CD250" s="379" t="s">
        <v>3</v>
      </c>
      <c r="CE250" s="379" t="s">
        <v>3</v>
      </c>
      <c r="CF250" s="379" t="s">
        <v>3</v>
      </c>
      <c r="CG250" s="379" t="s">
        <v>3</v>
      </c>
      <c r="CH250" s="379" t="s">
        <v>3</v>
      </c>
      <c r="CI250" s="379" t="s">
        <v>3</v>
      </c>
      <c r="CJ250" s="379" t="s">
        <v>3</v>
      </c>
      <c r="CK250" s="379" t="s">
        <v>3</v>
      </c>
      <c r="CL250" s="379" t="s">
        <v>3</v>
      </c>
      <c r="CM250" s="379" t="s">
        <v>3</v>
      </c>
      <c r="CN250" s="379" t="s">
        <v>3</v>
      </c>
      <c r="CO250" s="379" t="str">
        <f t="shared" si="25"/>
        <v/>
      </c>
      <c r="CQ250" s="376" t="s">
        <v>1667</v>
      </c>
      <c r="CR250" s="372">
        <v>22391897</v>
      </c>
      <c r="CS250" s="372">
        <v>4142949</v>
      </c>
      <c r="CT250" s="372">
        <v>35097224</v>
      </c>
      <c r="CU250" s="372">
        <v>23019560</v>
      </c>
      <c r="CV250" s="372">
        <v>24811084</v>
      </c>
      <c r="CW250" s="372">
        <v>10226180</v>
      </c>
      <c r="CX250" s="372">
        <v>6187456</v>
      </c>
      <c r="CY250" s="372">
        <v>19935380</v>
      </c>
      <c r="CZ250" s="372">
        <v>27781276</v>
      </c>
      <c r="DA250" s="372">
        <v>22951166</v>
      </c>
      <c r="DB250" s="372">
        <v>23328090</v>
      </c>
      <c r="DC250" s="372">
        <v>22207341</v>
      </c>
      <c r="DD250" s="372">
        <v>31744315</v>
      </c>
      <c r="DE250" s="372">
        <v>24557986</v>
      </c>
      <c r="DF250" s="379">
        <v>100</v>
      </c>
      <c r="DG250" s="379">
        <v>129</v>
      </c>
      <c r="DH250" s="379">
        <v>96</v>
      </c>
      <c r="DI250" s="379">
        <v>102</v>
      </c>
      <c r="DJ250" s="379">
        <v>97</v>
      </c>
      <c r="DK250" s="379">
        <v>114</v>
      </c>
      <c r="DL250" s="379">
        <v>122</v>
      </c>
      <c r="DM250" s="379">
        <v>104</v>
      </c>
      <c r="DN250" s="379">
        <v>107</v>
      </c>
      <c r="DO250" s="379">
        <v>109</v>
      </c>
      <c r="DP250" s="379">
        <v>113</v>
      </c>
      <c r="DQ250" s="379">
        <v>115</v>
      </c>
      <c r="DR250" s="379">
        <v>109</v>
      </c>
      <c r="DS250" s="379">
        <f t="shared" si="26"/>
        <v>115</v>
      </c>
      <c r="DU250" s="376" t="s">
        <v>1667</v>
      </c>
      <c r="DV250" s="372">
        <v>22391897</v>
      </c>
      <c r="DW250" s="372">
        <v>4142949</v>
      </c>
      <c r="DX250" s="372">
        <v>35097224</v>
      </c>
      <c r="DY250" s="372">
        <v>23019560</v>
      </c>
      <c r="DZ250" s="372">
        <v>24811084</v>
      </c>
      <c r="EA250" s="372">
        <v>10226180</v>
      </c>
      <c r="EB250" s="372">
        <v>6187456</v>
      </c>
      <c r="EC250" s="372">
        <v>19935380</v>
      </c>
      <c r="ED250" s="372">
        <v>27781276</v>
      </c>
      <c r="EE250" s="372">
        <v>22951166</v>
      </c>
      <c r="EF250" s="372">
        <v>23328090</v>
      </c>
      <c r="EG250" s="372">
        <v>22207341</v>
      </c>
      <c r="EH250" s="372">
        <v>31744315</v>
      </c>
      <c r="EI250" s="372">
        <f t="shared" si="21"/>
        <v>24557986</v>
      </c>
      <c r="EJ250" s="379">
        <v>126</v>
      </c>
      <c r="EK250" s="379">
        <v>163</v>
      </c>
      <c r="EL250" s="379">
        <v>120</v>
      </c>
      <c r="EM250" s="379">
        <v>130</v>
      </c>
      <c r="EN250" s="379">
        <v>122</v>
      </c>
      <c r="EO250" s="379">
        <v>143</v>
      </c>
      <c r="EP250" s="379">
        <v>157</v>
      </c>
      <c r="EQ250" s="379">
        <v>130</v>
      </c>
      <c r="ER250" s="379">
        <v>129</v>
      </c>
      <c r="ES250" s="379">
        <v>141</v>
      </c>
      <c r="ET250" s="379">
        <v>136</v>
      </c>
      <c r="EU250" s="379">
        <v>141</v>
      </c>
      <c r="EV250" s="379">
        <v>134</v>
      </c>
      <c r="EW250" s="379">
        <f t="shared" si="27"/>
        <v>137</v>
      </c>
    </row>
    <row r="251" spans="1:153" x14ac:dyDescent="0.3">
      <c r="A251" s="371" t="s">
        <v>2249</v>
      </c>
      <c r="B251" s="371" t="s">
        <v>170</v>
      </c>
      <c r="C251" s="371" t="s">
        <v>2250</v>
      </c>
      <c r="E251" s="376" t="str">
        <f t="shared" si="22"/>
        <v>ليختنشتاين Liechtenstein</v>
      </c>
      <c r="F251" s="372"/>
      <c r="G251" s="372"/>
      <c r="H251" s="372">
        <v>13275</v>
      </c>
      <c r="I251" s="372"/>
      <c r="J251" s="372"/>
      <c r="K251" s="372"/>
      <c r="L251" s="372">
        <v>445830</v>
      </c>
      <c r="M251" s="372"/>
      <c r="N251" s="372"/>
      <c r="O251" s="372"/>
      <c r="P251" s="372"/>
      <c r="Q251" s="372"/>
      <c r="R251" s="372"/>
      <c r="S251" s="372"/>
      <c r="T251" s="379" t="s">
        <v>3</v>
      </c>
      <c r="U251" s="379" t="s">
        <v>3</v>
      </c>
      <c r="V251" s="379">
        <v>194</v>
      </c>
      <c r="W251" s="379" t="s">
        <v>3</v>
      </c>
      <c r="X251" s="379" t="s">
        <v>3</v>
      </c>
      <c r="Y251" s="379" t="s">
        <v>3</v>
      </c>
      <c r="Z251" s="379">
        <v>165</v>
      </c>
      <c r="AA251" s="379" t="s">
        <v>3</v>
      </c>
      <c r="AB251" s="379" t="s">
        <v>3</v>
      </c>
      <c r="AC251" s="379" t="s">
        <v>3</v>
      </c>
      <c r="AD251" s="379" t="s">
        <v>3</v>
      </c>
      <c r="AE251" s="379" t="s">
        <v>3</v>
      </c>
      <c r="AF251" s="379" t="s">
        <v>3</v>
      </c>
      <c r="AG251" s="379" t="str">
        <f t="shared" si="23"/>
        <v/>
      </c>
      <c r="AH251" s="379"/>
      <c r="AI251" s="376" t="s">
        <v>1681</v>
      </c>
      <c r="AX251" s="379" t="s">
        <v>3</v>
      </c>
      <c r="AY251" s="379" t="s">
        <v>3</v>
      </c>
      <c r="AZ251" s="379" t="s">
        <v>3</v>
      </c>
      <c r="BA251" s="379" t="s">
        <v>3</v>
      </c>
      <c r="BB251" s="379" t="s">
        <v>3</v>
      </c>
      <c r="BC251" s="379" t="s">
        <v>3</v>
      </c>
      <c r="BD251" s="379" t="s">
        <v>3</v>
      </c>
      <c r="BE251" s="379" t="s">
        <v>3</v>
      </c>
      <c r="BF251" s="379" t="s">
        <v>3</v>
      </c>
      <c r="BG251" s="379" t="s">
        <v>3</v>
      </c>
      <c r="BH251" s="379" t="s">
        <v>3</v>
      </c>
      <c r="BI251" s="379" t="s">
        <v>3</v>
      </c>
      <c r="BJ251" s="379" t="s">
        <v>3</v>
      </c>
      <c r="BK251" s="379" t="str">
        <f t="shared" si="24"/>
        <v/>
      </c>
      <c r="BL251" s="379"/>
      <c r="BM251" s="376" t="s">
        <v>1681</v>
      </c>
      <c r="BP251">
        <v>13275</v>
      </c>
      <c r="BT251">
        <v>445830</v>
      </c>
      <c r="CB251" s="379" t="s">
        <v>3</v>
      </c>
      <c r="CC251" s="379" t="s">
        <v>3</v>
      </c>
      <c r="CD251" s="379">
        <v>149</v>
      </c>
      <c r="CE251" s="379" t="s">
        <v>3</v>
      </c>
      <c r="CF251" s="379" t="s">
        <v>3</v>
      </c>
      <c r="CG251" s="379" t="s">
        <v>3</v>
      </c>
      <c r="CH251" s="379">
        <v>121</v>
      </c>
      <c r="CI251" s="379" t="s">
        <v>3</v>
      </c>
      <c r="CJ251" s="379" t="s">
        <v>3</v>
      </c>
      <c r="CK251" s="379" t="s">
        <v>3</v>
      </c>
      <c r="CL251" s="379" t="s">
        <v>3</v>
      </c>
      <c r="CM251" s="379" t="s">
        <v>3</v>
      </c>
      <c r="CN251" s="379" t="s">
        <v>3</v>
      </c>
      <c r="CO251" s="379" t="str">
        <f t="shared" si="25"/>
        <v/>
      </c>
      <c r="CQ251" s="376" t="s">
        <v>1681</v>
      </c>
      <c r="CR251" s="372">
        <v>14159579</v>
      </c>
      <c r="CS251" s="372">
        <v>17851862</v>
      </c>
      <c r="CT251" s="372">
        <v>14700631</v>
      </c>
      <c r="CU251" s="372">
        <v>10451988</v>
      </c>
      <c r="CV251" s="372">
        <v>4760585</v>
      </c>
      <c r="CW251" s="372">
        <v>994246</v>
      </c>
      <c r="CX251" s="372">
        <v>2629484</v>
      </c>
      <c r="CY251" s="372">
        <v>1301946</v>
      </c>
      <c r="CZ251" s="372">
        <v>3713309</v>
      </c>
      <c r="DA251" s="372">
        <v>14851020</v>
      </c>
      <c r="DB251" s="372">
        <v>17696872</v>
      </c>
      <c r="DC251" s="372">
        <v>20286731</v>
      </c>
      <c r="DD251" s="372">
        <v>18284668</v>
      </c>
      <c r="DE251" s="372">
        <v>25429239</v>
      </c>
      <c r="DF251" s="379">
        <v>108</v>
      </c>
      <c r="DG251" s="379">
        <v>110</v>
      </c>
      <c r="DH251" s="379">
        <v>108</v>
      </c>
      <c r="DI251" s="379">
        <v>112</v>
      </c>
      <c r="DJ251" s="379">
        <v>129</v>
      </c>
      <c r="DK251" s="379">
        <v>150</v>
      </c>
      <c r="DL251" s="379">
        <v>144</v>
      </c>
      <c r="DM251" s="379">
        <v>153</v>
      </c>
      <c r="DN251" s="379">
        <v>132</v>
      </c>
      <c r="DO251" s="379">
        <v>115</v>
      </c>
      <c r="DP251" s="379">
        <v>117</v>
      </c>
      <c r="DQ251" s="379">
        <v>117</v>
      </c>
      <c r="DR251" s="379">
        <v>121</v>
      </c>
      <c r="DS251" s="379">
        <f t="shared" si="26"/>
        <v>114</v>
      </c>
      <c r="DU251" s="376" t="s">
        <v>1681</v>
      </c>
      <c r="DV251" s="372">
        <v>14159579</v>
      </c>
      <c r="DW251" s="372">
        <v>17851862</v>
      </c>
      <c r="DX251" s="372">
        <v>14713906</v>
      </c>
      <c r="DY251" s="372">
        <v>10451988</v>
      </c>
      <c r="DZ251" s="372">
        <v>4760585</v>
      </c>
      <c r="EA251" s="372">
        <v>994246</v>
      </c>
      <c r="EB251" s="372">
        <v>3075314</v>
      </c>
      <c r="EC251" s="372">
        <v>1301946</v>
      </c>
      <c r="ED251" s="372">
        <v>3713309</v>
      </c>
      <c r="EE251" s="372">
        <v>14851020</v>
      </c>
      <c r="EF251" s="372">
        <v>17696872</v>
      </c>
      <c r="EG251" s="372">
        <v>20286731</v>
      </c>
      <c r="EH251" s="372">
        <v>18284668</v>
      </c>
      <c r="EI251" s="372">
        <f t="shared" si="21"/>
        <v>25429239</v>
      </c>
      <c r="EJ251" s="379">
        <v>135</v>
      </c>
      <c r="EK251" s="379">
        <v>136</v>
      </c>
      <c r="EL251" s="379">
        <v>138</v>
      </c>
      <c r="EM251" s="379">
        <v>145</v>
      </c>
      <c r="EN251" s="379">
        <v>160</v>
      </c>
      <c r="EO251" s="379">
        <v>174</v>
      </c>
      <c r="EP251" s="379">
        <v>170</v>
      </c>
      <c r="EQ251" s="379">
        <v>177</v>
      </c>
      <c r="ER251" s="379">
        <v>162</v>
      </c>
      <c r="ES251" s="379">
        <v>145</v>
      </c>
      <c r="ET251" s="379">
        <v>145</v>
      </c>
      <c r="EU251" s="379">
        <v>142</v>
      </c>
      <c r="EV251" s="379">
        <v>144</v>
      </c>
      <c r="EW251" s="379">
        <f t="shared" si="27"/>
        <v>134</v>
      </c>
    </row>
    <row r="252" spans="1:153" x14ac:dyDescent="0.3">
      <c r="A252" s="371" t="s">
        <v>2251</v>
      </c>
      <c r="B252" s="371" t="s">
        <v>1196</v>
      </c>
      <c r="C252" s="371" t="s">
        <v>2252</v>
      </c>
      <c r="E252" s="376" t="str">
        <f t="shared" si="22"/>
        <v>أندورا Andorra</v>
      </c>
      <c r="F252" s="372"/>
      <c r="G252" s="372">
        <v>247092</v>
      </c>
      <c r="H252" s="372">
        <v>111375</v>
      </c>
      <c r="I252" s="372">
        <v>40900</v>
      </c>
      <c r="J252" s="372"/>
      <c r="K252" s="372"/>
      <c r="L252" s="372">
        <v>504900</v>
      </c>
      <c r="M252" s="372"/>
      <c r="N252" s="372"/>
      <c r="O252" s="372">
        <v>180606</v>
      </c>
      <c r="P252" s="372"/>
      <c r="Q252" s="372"/>
      <c r="R252" s="372"/>
      <c r="S252" s="372"/>
      <c r="T252" s="379" t="s">
        <v>3</v>
      </c>
      <c r="U252" s="379">
        <v>169</v>
      </c>
      <c r="V252" s="379">
        <v>182</v>
      </c>
      <c r="W252" s="379">
        <v>178</v>
      </c>
      <c r="X252" s="379" t="s">
        <v>3</v>
      </c>
      <c r="Y252" s="379" t="s">
        <v>3</v>
      </c>
      <c r="Z252" s="379">
        <v>164</v>
      </c>
      <c r="AA252" s="379" t="s">
        <v>3</v>
      </c>
      <c r="AB252" s="379" t="s">
        <v>3</v>
      </c>
      <c r="AC252" s="379">
        <v>170</v>
      </c>
      <c r="AD252" s="379" t="s">
        <v>3</v>
      </c>
      <c r="AE252" s="379" t="s">
        <v>3</v>
      </c>
      <c r="AF252" s="379" t="s">
        <v>3</v>
      </c>
      <c r="AG252" s="379" t="str">
        <f t="shared" si="23"/>
        <v/>
      </c>
      <c r="AH252" s="379"/>
      <c r="AI252" s="376" t="s">
        <v>1549</v>
      </c>
      <c r="AK252">
        <v>247092</v>
      </c>
      <c r="AL252">
        <v>111375</v>
      </c>
      <c r="AP252">
        <v>504900</v>
      </c>
      <c r="AX252" s="379" t="s">
        <v>3</v>
      </c>
      <c r="AY252" s="379">
        <v>169</v>
      </c>
      <c r="AZ252" s="379">
        <v>181</v>
      </c>
      <c r="BA252" s="379" t="s">
        <v>3</v>
      </c>
      <c r="BB252" s="379" t="s">
        <v>3</v>
      </c>
      <c r="BC252" s="379" t="s">
        <v>3</v>
      </c>
      <c r="BD252" s="379">
        <v>158</v>
      </c>
      <c r="BE252" s="379" t="s">
        <v>3</v>
      </c>
      <c r="BF252" s="379" t="s">
        <v>3</v>
      </c>
      <c r="BG252" s="379" t="s">
        <v>3</v>
      </c>
      <c r="BH252" s="379" t="s">
        <v>3</v>
      </c>
      <c r="BI252" s="379" t="s">
        <v>3</v>
      </c>
      <c r="BJ252" s="379" t="s">
        <v>3</v>
      </c>
      <c r="BK252" s="379" t="str">
        <f t="shared" si="24"/>
        <v/>
      </c>
      <c r="BL252" s="379"/>
      <c r="BM252" s="376" t="s">
        <v>1549</v>
      </c>
      <c r="BQ252">
        <v>40900</v>
      </c>
      <c r="BW252">
        <v>180606</v>
      </c>
      <c r="CB252" s="379" t="s">
        <v>3</v>
      </c>
      <c r="CC252" s="379" t="s">
        <v>3</v>
      </c>
      <c r="CD252" s="379" t="s">
        <v>3</v>
      </c>
      <c r="CE252" s="379">
        <v>138</v>
      </c>
      <c r="CF252" s="379" t="s">
        <v>3</v>
      </c>
      <c r="CG252" s="379" t="s">
        <v>3</v>
      </c>
      <c r="CH252" s="379" t="s">
        <v>3</v>
      </c>
      <c r="CI252" s="379" t="s">
        <v>3</v>
      </c>
      <c r="CJ252" s="379" t="s">
        <v>3</v>
      </c>
      <c r="CK252" s="379">
        <v>124</v>
      </c>
      <c r="CL252" s="379" t="s">
        <v>3</v>
      </c>
      <c r="CM252" s="379" t="s">
        <v>3</v>
      </c>
      <c r="CN252" s="379" t="s">
        <v>3</v>
      </c>
      <c r="CO252" s="379" t="str">
        <f t="shared" si="25"/>
        <v/>
      </c>
      <c r="CQ252" s="376" t="s">
        <v>1549</v>
      </c>
      <c r="CR252" s="372">
        <v>55044</v>
      </c>
      <c r="CS252" s="372">
        <v>2641</v>
      </c>
      <c r="CT252" s="372">
        <v>9167</v>
      </c>
      <c r="CU252" s="372">
        <v>93803</v>
      </c>
      <c r="CV252" s="372">
        <v>74347</v>
      </c>
      <c r="CW252" s="372">
        <v>35268</v>
      </c>
      <c r="CX252" s="372">
        <v>139209</v>
      </c>
      <c r="CY252" s="372">
        <v>72397</v>
      </c>
      <c r="CZ252" s="372">
        <v>139224</v>
      </c>
      <c r="DA252" s="372">
        <v>2625856</v>
      </c>
      <c r="DB252" s="372">
        <v>963685</v>
      </c>
      <c r="DC252" s="372">
        <v>1010624</v>
      </c>
      <c r="DD252" s="372">
        <v>856468</v>
      </c>
      <c r="DE252" s="372">
        <v>966365</v>
      </c>
      <c r="DF252" s="379">
        <v>201</v>
      </c>
      <c r="DG252" s="379">
        <v>221</v>
      </c>
      <c r="DH252" s="379">
        <v>210</v>
      </c>
      <c r="DI252" s="379">
        <v>193</v>
      </c>
      <c r="DJ252" s="379">
        <v>186</v>
      </c>
      <c r="DK252" s="379">
        <v>197</v>
      </c>
      <c r="DL252" s="379">
        <v>186</v>
      </c>
      <c r="DM252" s="379">
        <v>195</v>
      </c>
      <c r="DN252" s="379">
        <v>183</v>
      </c>
      <c r="DO252" s="379">
        <v>143</v>
      </c>
      <c r="DP252" s="379">
        <v>152</v>
      </c>
      <c r="DQ252" s="379">
        <v>158</v>
      </c>
      <c r="DR252" s="379">
        <v>162</v>
      </c>
      <c r="DS252" s="379">
        <f t="shared" si="26"/>
        <v>169</v>
      </c>
      <c r="DU252" s="376" t="s">
        <v>1549</v>
      </c>
      <c r="DV252" s="372">
        <v>55044</v>
      </c>
      <c r="DW252" s="372">
        <v>249733</v>
      </c>
      <c r="DX252" s="372">
        <v>120542</v>
      </c>
      <c r="DY252" s="372">
        <v>134703</v>
      </c>
      <c r="DZ252" s="372">
        <v>74347</v>
      </c>
      <c r="EA252" s="372">
        <v>35268</v>
      </c>
      <c r="EB252" s="372">
        <v>644109</v>
      </c>
      <c r="EC252" s="372">
        <v>72397</v>
      </c>
      <c r="ED252" s="372">
        <v>139224</v>
      </c>
      <c r="EE252" s="372">
        <v>2806462</v>
      </c>
      <c r="EF252" s="372">
        <v>963685</v>
      </c>
      <c r="EG252" s="372">
        <v>1010624</v>
      </c>
      <c r="EH252" s="372">
        <v>856468</v>
      </c>
      <c r="EI252" s="372">
        <f t="shared" si="21"/>
        <v>966365</v>
      </c>
      <c r="EJ252" s="379">
        <v>214</v>
      </c>
      <c r="EK252" s="379">
        <v>196</v>
      </c>
      <c r="EL252" s="379">
        <v>212</v>
      </c>
      <c r="EM252" s="379">
        <v>201</v>
      </c>
      <c r="EN252" s="379">
        <v>201</v>
      </c>
      <c r="EO252" s="379">
        <v>212</v>
      </c>
      <c r="EP252" s="379">
        <v>184</v>
      </c>
      <c r="EQ252" s="379">
        <v>205</v>
      </c>
      <c r="ER252" s="379">
        <v>195</v>
      </c>
      <c r="ES252" s="379">
        <v>169</v>
      </c>
      <c r="ET252" s="379">
        <v>175</v>
      </c>
      <c r="EU252" s="379">
        <v>178</v>
      </c>
      <c r="EV252" s="379">
        <v>186</v>
      </c>
      <c r="EW252" s="379">
        <f t="shared" si="27"/>
        <v>187</v>
      </c>
    </row>
    <row r="253" spans="1:153" x14ac:dyDescent="0.3">
      <c r="A253" s="371" t="s">
        <v>2253</v>
      </c>
      <c r="B253" s="371" t="s">
        <v>2254</v>
      </c>
      <c r="C253" s="371" t="s">
        <v>2255</v>
      </c>
      <c r="E253" s="376" t="str">
        <f t="shared" si="22"/>
        <v>آيل أوف مان Isle Of Man</v>
      </c>
      <c r="F253" s="372"/>
      <c r="G253" s="372"/>
      <c r="H253" s="372"/>
      <c r="I253" s="372"/>
      <c r="J253" s="372"/>
      <c r="K253" s="372"/>
      <c r="L253" s="372"/>
      <c r="M253" s="372"/>
      <c r="N253" s="372"/>
      <c r="O253" s="372"/>
      <c r="P253" s="372"/>
      <c r="Q253" s="372"/>
      <c r="R253" s="372"/>
      <c r="S253" s="372"/>
      <c r="T253" s="379" t="s">
        <v>3</v>
      </c>
      <c r="U253" s="379" t="s">
        <v>3</v>
      </c>
      <c r="V253" s="379" t="s">
        <v>3</v>
      </c>
      <c r="W253" s="379" t="s">
        <v>3</v>
      </c>
      <c r="X253" s="379" t="s">
        <v>3</v>
      </c>
      <c r="Y253" s="379" t="s">
        <v>3</v>
      </c>
      <c r="Z253" s="379" t="s">
        <v>3</v>
      </c>
      <c r="AA253" s="379" t="s">
        <v>3</v>
      </c>
      <c r="AB253" s="379" t="s">
        <v>3</v>
      </c>
      <c r="AC253" s="379" t="s">
        <v>3</v>
      </c>
      <c r="AD253" s="379" t="s">
        <v>3</v>
      </c>
      <c r="AE253" s="379" t="s">
        <v>3</v>
      </c>
      <c r="AF253" s="379" t="s">
        <v>3</v>
      </c>
      <c r="AG253" s="379" t="str">
        <f t="shared" si="23"/>
        <v/>
      </c>
      <c r="AH253" s="379"/>
      <c r="AI253" s="376" t="s">
        <v>1554</v>
      </c>
      <c r="AX253" s="379" t="s">
        <v>3</v>
      </c>
      <c r="AY253" s="379" t="s">
        <v>3</v>
      </c>
      <c r="AZ253" s="379" t="s">
        <v>3</v>
      </c>
      <c r="BA253" s="379" t="s">
        <v>3</v>
      </c>
      <c r="BB253" s="379" t="s">
        <v>3</v>
      </c>
      <c r="BC253" s="379" t="s">
        <v>3</v>
      </c>
      <c r="BD253" s="379" t="s">
        <v>3</v>
      </c>
      <c r="BE253" s="379" t="s">
        <v>3</v>
      </c>
      <c r="BF253" s="379" t="s">
        <v>3</v>
      </c>
      <c r="BG253" s="379" t="s">
        <v>3</v>
      </c>
      <c r="BH253" s="379" t="s">
        <v>3</v>
      </c>
      <c r="BI253" s="379" t="s">
        <v>3</v>
      </c>
      <c r="BJ253" s="379" t="s">
        <v>3</v>
      </c>
      <c r="BK253" s="379" t="str">
        <f t="shared" si="24"/>
        <v/>
      </c>
      <c r="BL253" s="379"/>
      <c r="BM253" s="376" t="s">
        <v>1554</v>
      </c>
      <c r="CB253" s="379" t="s">
        <v>3</v>
      </c>
      <c r="CC253" s="379" t="s">
        <v>3</v>
      </c>
      <c r="CD253" s="379" t="s">
        <v>3</v>
      </c>
      <c r="CE253" s="379" t="s">
        <v>3</v>
      </c>
      <c r="CF253" s="379" t="s">
        <v>3</v>
      </c>
      <c r="CG253" s="379" t="s">
        <v>3</v>
      </c>
      <c r="CH253" s="379" t="s">
        <v>3</v>
      </c>
      <c r="CI253" s="379" t="s">
        <v>3</v>
      </c>
      <c r="CJ253" s="379" t="s">
        <v>3</v>
      </c>
      <c r="CK253" s="379" t="s">
        <v>3</v>
      </c>
      <c r="CL253" s="379" t="s">
        <v>3</v>
      </c>
      <c r="CM253" s="379" t="s">
        <v>3</v>
      </c>
      <c r="CN253" s="379" t="s">
        <v>3</v>
      </c>
      <c r="CO253" s="379" t="str">
        <f t="shared" si="25"/>
        <v/>
      </c>
      <c r="CQ253" s="376" t="s">
        <v>1554</v>
      </c>
      <c r="CR253" s="372"/>
      <c r="CS253" s="372"/>
      <c r="CT253" s="372"/>
      <c r="CU253" s="372"/>
      <c r="CV253" s="372"/>
      <c r="CW253" s="372"/>
      <c r="CX253" s="372"/>
      <c r="CY253" s="372"/>
      <c r="CZ253" s="372"/>
      <c r="DA253" s="372"/>
      <c r="DB253" s="372">
        <v>80947</v>
      </c>
      <c r="DC253" s="372">
        <v>1093</v>
      </c>
      <c r="DD253" s="372">
        <v>77711</v>
      </c>
      <c r="DE253" s="372">
        <v>443889</v>
      </c>
      <c r="DF253" s="379" t="s">
        <v>3</v>
      </c>
      <c r="DG253" s="379" t="s">
        <v>3</v>
      </c>
      <c r="DH253" s="379" t="s">
        <v>3</v>
      </c>
      <c r="DI253" s="379" t="s">
        <v>3</v>
      </c>
      <c r="DJ253" s="379" t="s">
        <v>3</v>
      </c>
      <c r="DK253" s="379" t="s">
        <v>3</v>
      </c>
      <c r="DL253" s="379" t="s">
        <v>3</v>
      </c>
      <c r="DM253" s="379" t="s">
        <v>3</v>
      </c>
      <c r="DN253" s="379" t="s">
        <v>3</v>
      </c>
      <c r="DO253" s="379" t="s">
        <v>3</v>
      </c>
      <c r="DP253" s="379">
        <v>187</v>
      </c>
      <c r="DQ253" s="379">
        <v>236</v>
      </c>
      <c r="DR253" s="379">
        <v>201</v>
      </c>
      <c r="DS253" s="379">
        <f t="shared" si="26"/>
        <v>181</v>
      </c>
      <c r="DU253" s="376" t="s">
        <v>1554</v>
      </c>
      <c r="DV253" s="372">
        <v>0</v>
      </c>
      <c r="DW253" s="372">
        <v>0</v>
      </c>
      <c r="DX253" s="372">
        <v>0</v>
      </c>
      <c r="DY253" s="372">
        <v>0</v>
      </c>
      <c r="DZ253" s="372">
        <v>0</v>
      </c>
      <c r="EA253" s="372">
        <v>0</v>
      </c>
      <c r="EB253" s="372">
        <v>0</v>
      </c>
      <c r="EC253" s="372">
        <v>0</v>
      </c>
      <c r="ED253" s="372">
        <v>0</v>
      </c>
      <c r="EE253" s="372">
        <v>0</v>
      </c>
      <c r="EF253" s="372">
        <v>80947</v>
      </c>
      <c r="EG253" s="372">
        <v>1093</v>
      </c>
      <c r="EH253" s="372">
        <v>77711</v>
      </c>
      <c r="EI253" s="372">
        <f t="shared" si="21"/>
        <v>443889</v>
      </c>
      <c r="EJ253" s="379">
        <v>224</v>
      </c>
      <c r="EK253" s="379">
        <v>227</v>
      </c>
      <c r="EL253" s="379">
        <v>223</v>
      </c>
      <c r="EM253" s="379">
        <v>227</v>
      </c>
      <c r="EN253" s="379">
        <v>222</v>
      </c>
      <c r="EO253" s="379">
        <v>227</v>
      </c>
      <c r="EP253" s="379">
        <v>226</v>
      </c>
      <c r="EQ253" s="379">
        <v>227</v>
      </c>
      <c r="ER253" s="379">
        <v>226</v>
      </c>
      <c r="ES253" s="379">
        <v>230</v>
      </c>
      <c r="ET253" s="379">
        <v>199</v>
      </c>
      <c r="EU253" s="379">
        <v>240</v>
      </c>
      <c r="EV253" s="379">
        <v>211</v>
      </c>
      <c r="EW253" s="379">
        <f t="shared" si="27"/>
        <v>197</v>
      </c>
    </row>
    <row r="254" spans="1:153" x14ac:dyDescent="0.3">
      <c r="A254" s="371" t="s">
        <v>2256</v>
      </c>
      <c r="B254" s="371" t="s">
        <v>2257</v>
      </c>
      <c r="C254" s="371" t="s">
        <v>2258</v>
      </c>
      <c r="E254" s="376" t="str">
        <f t="shared" si="22"/>
        <v>جزر فوكلاند Falkland Islands</v>
      </c>
      <c r="F254" s="372"/>
      <c r="G254" s="372"/>
      <c r="H254" s="372"/>
      <c r="I254" s="372"/>
      <c r="J254" s="372"/>
      <c r="K254" s="372"/>
      <c r="L254" s="372"/>
      <c r="M254" s="372"/>
      <c r="N254" s="372"/>
      <c r="O254" s="372"/>
      <c r="P254" s="372">
        <v>281332</v>
      </c>
      <c r="Q254" s="372"/>
      <c r="R254" s="372">
        <v>6000</v>
      </c>
      <c r="S254" s="372"/>
      <c r="T254" s="379" t="s">
        <v>3</v>
      </c>
      <c r="U254" s="379" t="s">
        <v>3</v>
      </c>
      <c r="V254" s="379" t="s">
        <v>3</v>
      </c>
      <c r="W254" s="379" t="s">
        <v>3</v>
      </c>
      <c r="X254" s="379" t="s">
        <v>3</v>
      </c>
      <c r="Y254" s="379" t="s">
        <v>3</v>
      </c>
      <c r="Z254" s="379" t="s">
        <v>3</v>
      </c>
      <c r="AA254" s="379" t="s">
        <v>3</v>
      </c>
      <c r="AB254" s="379" t="s">
        <v>3</v>
      </c>
      <c r="AC254" s="379" t="s">
        <v>3</v>
      </c>
      <c r="AD254" s="379">
        <v>164</v>
      </c>
      <c r="AE254" s="379" t="s">
        <v>3</v>
      </c>
      <c r="AF254" s="379">
        <v>181</v>
      </c>
      <c r="AG254" s="379" t="str">
        <f t="shared" si="23"/>
        <v/>
      </c>
      <c r="AH254" s="379"/>
      <c r="AI254" s="376" t="s">
        <v>1584</v>
      </c>
      <c r="AT254">
        <v>281332</v>
      </c>
      <c r="AX254" s="379" t="s">
        <v>3</v>
      </c>
      <c r="AY254" s="379" t="s">
        <v>3</v>
      </c>
      <c r="AZ254" s="379" t="s">
        <v>3</v>
      </c>
      <c r="BA254" s="379" t="s">
        <v>3</v>
      </c>
      <c r="BB254" s="379" t="s">
        <v>3</v>
      </c>
      <c r="BC254" s="379" t="s">
        <v>3</v>
      </c>
      <c r="BD254" s="379" t="s">
        <v>3</v>
      </c>
      <c r="BE254" s="379" t="s">
        <v>3</v>
      </c>
      <c r="BF254" s="379" t="s">
        <v>3</v>
      </c>
      <c r="BG254" s="379" t="s">
        <v>3</v>
      </c>
      <c r="BH254" s="379">
        <v>164</v>
      </c>
      <c r="BI254" s="379" t="s">
        <v>3</v>
      </c>
      <c r="BJ254" s="379" t="s">
        <v>3</v>
      </c>
      <c r="BK254" s="379" t="str">
        <f t="shared" si="24"/>
        <v/>
      </c>
      <c r="BL254" s="379"/>
      <c r="BM254" s="376" t="s">
        <v>1584</v>
      </c>
      <c r="BZ254">
        <v>6000</v>
      </c>
      <c r="CB254" s="379" t="s">
        <v>3</v>
      </c>
      <c r="CC254" s="379" t="s">
        <v>3</v>
      </c>
      <c r="CD254" s="379" t="s">
        <v>3</v>
      </c>
      <c r="CE254" s="379" t="s">
        <v>3</v>
      </c>
      <c r="CF254" s="379" t="s">
        <v>3</v>
      </c>
      <c r="CG254" s="379" t="s">
        <v>3</v>
      </c>
      <c r="CH254" s="379" t="s">
        <v>3</v>
      </c>
      <c r="CI254" s="379" t="s">
        <v>3</v>
      </c>
      <c r="CJ254" s="379" t="s">
        <v>3</v>
      </c>
      <c r="CK254" s="379" t="s">
        <v>3</v>
      </c>
      <c r="CL254" s="379" t="s">
        <v>3</v>
      </c>
      <c r="CM254" s="379" t="s">
        <v>3</v>
      </c>
      <c r="CN254" s="379">
        <v>156</v>
      </c>
      <c r="CO254" s="379" t="str">
        <f t="shared" si="25"/>
        <v/>
      </c>
      <c r="CQ254" s="376" t="s">
        <v>1584</v>
      </c>
      <c r="CR254" s="372"/>
      <c r="CS254" s="372">
        <v>7467</v>
      </c>
      <c r="CT254" s="372">
        <v>698462</v>
      </c>
      <c r="CU254" s="372">
        <v>877</v>
      </c>
      <c r="CV254" s="372"/>
      <c r="CW254" s="372">
        <v>586603</v>
      </c>
      <c r="CX254" s="372">
        <v>8724</v>
      </c>
      <c r="CY254" s="372">
        <v>301789</v>
      </c>
      <c r="CZ254" s="372">
        <v>97321</v>
      </c>
      <c r="DA254" s="372">
        <v>172572</v>
      </c>
      <c r="DB254" s="372">
        <v>3841</v>
      </c>
      <c r="DC254" s="372">
        <v>460855</v>
      </c>
      <c r="DD254" s="372">
        <v>2282</v>
      </c>
      <c r="DE254" s="372">
        <v>18767</v>
      </c>
      <c r="DF254" s="379" t="s">
        <v>3</v>
      </c>
      <c r="DG254" s="379">
        <v>213</v>
      </c>
      <c r="DH254" s="379">
        <v>165</v>
      </c>
      <c r="DI254" s="379">
        <v>219</v>
      </c>
      <c r="DJ254" s="379" t="s">
        <v>3</v>
      </c>
      <c r="DK254" s="379">
        <v>159</v>
      </c>
      <c r="DL254" s="379">
        <v>214</v>
      </c>
      <c r="DM254" s="379">
        <v>174</v>
      </c>
      <c r="DN254" s="379">
        <v>185</v>
      </c>
      <c r="DO254" s="379">
        <v>176</v>
      </c>
      <c r="DP254" s="379">
        <v>218</v>
      </c>
      <c r="DQ254" s="379">
        <v>170</v>
      </c>
      <c r="DR254" s="379">
        <v>232</v>
      </c>
      <c r="DS254" s="379">
        <f t="shared" si="26"/>
        <v>215</v>
      </c>
      <c r="DU254" s="376" t="s">
        <v>1584</v>
      </c>
      <c r="DV254" s="372">
        <v>0</v>
      </c>
      <c r="DW254" s="372">
        <v>7467</v>
      </c>
      <c r="DX254" s="372">
        <v>698462</v>
      </c>
      <c r="DY254" s="372">
        <v>877</v>
      </c>
      <c r="DZ254" s="372">
        <v>0</v>
      </c>
      <c r="EA254" s="372">
        <v>586603</v>
      </c>
      <c r="EB254" s="372">
        <v>8724</v>
      </c>
      <c r="EC254" s="372">
        <v>301789</v>
      </c>
      <c r="ED254" s="372">
        <v>97321</v>
      </c>
      <c r="EE254" s="372">
        <v>172572</v>
      </c>
      <c r="EF254" s="372">
        <v>285173</v>
      </c>
      <c r="EG254" s="372">
        <v>460855</v>
      </c>
      <c r="EH254" s="372">
        <v>8282</v>
      </c>
      <c r="EI254" s="372">
        <f t="shared" si="21"/>
        <v>18767</v>
      </c>
      <c r="EJ254" s="379">
        <v>224</v>
      </c>
      <c r="EK254" s="379">
        <v>218</v>
      </c>
      <c r="EL254" s="379">
        <v>189</v>
      </c>
      <c r="EM254" s="379">
        <v>223</v>
      </c>
      <c r="EN254" s="379">
        <v>222</v>
      </c>
      <c r="EO254" s="379">
        <v>183</v>
      </c>
      <c r="EP254" s="379">
        <v>219</v>
      </c>
      <c r="EQ254" s="379">
        <v>193</v>
      </c>
      <c r="ER254" s="379">
        <v>198</v>
      </c>
      <c r="ES254" s="379">
        <v>193</v>
      </c>
      <c r="ET254" s="379">
        <v>183</v>
      </c>
      <c r="EU254" s="379">
        <v>190</v>
      </c>
      <c r="EV254" s="379">
        <v>228</v>
      </c>
      <c r="EW254" s="379">
        <f t="shared" si="27"/>
        <v>225</v>
      </c>
    </row>
    <row r="255" spans="1:153" x14ac:dyDescent="0.3">
      <c r="A255" s="371" t="s">
        <v>2259</v>
      </c>
      <c r="B255" s="371" t="s">
        <v>2260</v>
      </c>
      <c r="C255" s="371" t="s">
        <v>2261</v>
      </c>
      <c r="E255" s="376" t="str">
        <f t="shared" si="22"/>
        <v>جزر فارو Faroe Islands</v>
      </c>
      <c r="F255" s="372"/>
      <c r="G255" s="372"/>
      <c r="H255" s="372"/>
      <c r="I255" s="372"/>
      <c r="J255" s="372"/>
      <c r="K255" s="372"/>
      <c r="L255" s="372"/>
      <c r="M255" s="372"/>
      <c r="N255" s="372"/>
      <c r="O255" s="372">
        <v>3788</v>
      </c>
      <c r="P255" s="372"/>
      <c r="Q255" s="372"/>
      <c r="R255" s="372"/>
      <c r="S255" s="372"/>
      <c r="T255" s="379" t="s">
        <v>3</v>
      </c>
      <c r="U255" s="379" t="s">
        <v>3</v>
      </c>
      <c r="V255" s="379" t="s">
        <v>3</v>
      </c>
      <c r="W255" s="379" t="s">
        <v>3</v>
      </c>
      <c r="X255" s="379" t="s">
        <v>3</v>
      </c>
      <c r="Y255" s="379" t="s">
        <v>3</v>
      </c>
      <c r="Z255" s="379" t="s">
        <v>3</v>
      </c>
      <c r="AA255" s="379" t="s">
        <v>3</v>
      </c>
      <c r="AB255" s="379" t="s">
        <v>3</v>
      </c>
      <c r="AC255" s="379">
        <v>185</v>
      </c>
      <c r="AD255" s="379" t="s">
        <v>3</v>
      </c>
      <c r="AE255" s="379" t="s">
        <v>3</v>
      </c>
      <c r="AF255" s="379" t="s">
        <v>3</v>
      </c>
      <c r="AG255" s="379" t="str">
        <f t="shared" si="23"/>
        <v/>
      </c>
      <c r="AH255" s="379"/>
      <c r="AI255" s="376" t="s">
        <v>2262</v>
      </c>
      <c r="AS255">
        <v>3788</v>
      </c>
      <c r="AX255" s="379" t="s">
        <v>3</v>
      </c>
      <c r="AY255" s="379" t="s">
        <v>3</v>
      </c>
      <c r="AZ255" s="379" t="s">
        <v>3</v>
      </c>
      <c r="BA255" s="379" t="s">
        <v>3</v>
      </c>
      <c r="BB255" s="379" t="s">
        <v>3</v>
      </c>
      <c r="BC255" s="379" t="s">
        <v>3</v>
      </c>
      <c r="BD255" s="379" t="s">
        <v>3</v>
      </c>
      <c r="BE255" s="379" t="s">
        <v>3</v>
      </c>
      <c r="BF255" s="379" t="s">
        <v>3</v>
      </c>
      <c r="BG255" s="379">
        <v>181</v>
      </c>
      <c r="BH255" s="379" t="s">
        <v>3</v>
      </c>
      <c r="BI255" s="379" t="s">
        <v>3</v>
      </c>
      <c r="BJ255" s="379" t="s">
        <v>3</v>
      </c>
      <c r="BK255" s="379" t="str">
        <f t="shared" si="24"/>
        <v/>
      </c>
      <c r="BL255" s="379"/>
      <c r="BM255" s="376" t="s">
        <v>2262</v>
      </c>
      <c r="CB255" s="379" t="s">
        <v>3</v>
      </c>
      <c r="CC255" s="379" t="s">
        <v>3</v>
      </c>
      <c r="CD255" s="379" t="s">
        <v>3</v>
      </c>
      <c r="CE255" s="379" t="s">
        <v>3</v>
      </c>
      <c r="CF255" s="379" t="s">
        <v>3</v>
      </c>
      <c r="CG255" s="379" t="s">
        <v>3</v>
      </c>
      <c r="CH255" s="379" t="s">
        <v>3</v>
      </c>
      <c r="CI255" s="379" t="s">
        <v>3</v>
      </c>
      <c r="CJ255" s="379" t="s">
        <v>3</v>
      </c>
      <c r="CK255" s="379" t="s">
        <v>3</v>
      </c>
      <c r="CL255" s="379" t="s">
        <v>3</v>
      </c>
      <c r="CM255" s="379" t="s">
        <v>3</v>
      </c>
      <c r="CN255" s="379" t="s">
        <v>3</v>
      </c>
      <c r="CO255" s="379" t="str">
        <f t="shared" si="25"/>
        <v/>
      </c>
      <c r="CQ255" s="376" t="s">
        <v>2262</v>
      </c>
      <c r="CR255" s="372">
        <v>85630</v>
      </c>
      <c r="CS255" s="372">
        <v>99610</v>
      </c>
      <c r="CT255" s="372">
        <v>394643</v>
      </c>
      <c r="CU255" s="372">
        <v>100935</v>
      </c>
      <c r="CV255" s="372">
        <v>291883</v>
      </c>
      <c r="CW255" s="372">
        <v>318316</v>
      </c>
      <c r="CX255" s="372">
        <v>202070</v>
      </c>
      <c r="CY255" s="372">
        <v>96583</v>
      </c>
      <c r="CZ255" s="372">
        <v>151688</v>
      </c>
      <c r="DA255" s="372">
        <v>3529</v>
      </c>
      <c r="DB255" s="372">
        <v>6711</v>
      </c>
      <c r="DC255" s="372">
        <v>14280</v>
      </c>
      <c r="DD255" s="372"/>
      <c r="DE255" s="372"/>
      <c r="DF255" s="379">
        <v>193</v>
      </c>
      <c r="DG255" s="379">
        <v>194</v>
      </c>
      <c r="DH255" s="379">
        <v>178</v>
      </c>
      <c r="DI255" s="379">
        <v>191</v>
      </c>
      <c r="DJ255" s="379">
        <v>173</v>
      </c>
      <c r="DK255" s="379">
        <v>172</v>
      </c>
      <c r="DL255" s="379">
        <v>182</v>
      </c>
      <c r="DM255" s="379">
        <v>188</v>
      </c>
      <c r="DN255" s="379">
        <v>182</v>
      </c>
      <c r="DO255" s="379">
        <v>214</v>
      </c>
      <c r="DP255" s="379">
        <v>211</v>
      </c>
      <c r="DQ255" s="379">
        <v>214</v>
      </c>
      <c r="DR255" s="379" t="s">
        <v>3</v>
      </c>
      <c r="DS255" s="379" t="str">
        <f t="shared" si="26"/>
        <v/>
      </c>
      <c r="DU255" s="376" t="s">
        <v>2262</v>
      </c>
      <c r="DV255" s="372">
        <v>85630</v>
      </c>
      <c r="DW255" s="372">
        <v>99610</v>
      </c>
      <c r="DX255" s="372">
        <v>394643</v>
      </c>
      <c r="DY255" s="372">
        <v>100935</v>
      </c>
      <c r="DZ255" s="372">
        <v>291883</v>
      </c>
      <c r="EA255" s="372">
        <v>318316</v>
      </c>
      <c r="EB255" s="372">
        <v>202070</v>
      </c>
      <c r="EC255" s="372">
        <v>96583</v>
      </c>
      <c r="ED255" s="372">
        <v>151688</v>
      </c>
      <c r="EE255" s="372">
        <v>7317</v>
      </c>
      <c r="EF255" s="372">
        <v>6711</v>
      </c>
      <c r="EG255" s="372">
        <v>14280</v>
      </c>
      <c r="EH255" s="372">
        <v>0</v>
      </c>
      <c r="EI255" s="372">
        <f t="shared" si="21"/>
        <v>0</v>
      </c>
      <c r="EJ255" s="379">
        <v>206</v>
      </c>
      <c r="EK255" s="379">
        <v>207</v>
      </c>
      <c r="EL255" s="379">
        <v>199</v>
      </c>
      <c r="EM255" s="379">
        <v>205</v>
      </c>
      <c r="EN255" s="379">
        <v>192</v>
      </c>
      <c r="EO255" s="379">
        <v>193</v>
      </c>
      <c r="EP255" s="379">
        <v>198</v>
      </c>
      <c r="EQ255" s="379">
        <v>201</v>
      </c>
      <c r="ER255" s="379">
        <v>194</v>
      </c>
      <c r="ES255" s="379">
        <v>222</v>
      </c>
      <c r="ET255" s="379">
        <v>218</v>
      </c>
      <c r="EU255" s="379">
        <v>220</v>
      </c>
      <c r="EV255" s="379">
        <v>241</v>
      </c>
      <c r="EW255" s="379">
        <f t="shared" si="27"/>
        <v>236</v>
      </c>
    </row>
    <row r="256" spans="1:153" x14ac:dyDescent="0.3">
      <c r="A256" s="371" t="s">
        <v>2263</v>
      </c>
      <c r="B256" s="371" t="s">
        <v>705</v>
      </c>
      <c r="C256" s="371" t="s">
        <v>2264</v>
      </c>
      <c r="E256" s="376" t="str">
        <f t="shared" si="22"/>
        <v>جرينلاند Greenland</v>
      </c>
      <c r="F256" s="372"/>
      <c r="G256" s="372"/>
      <c r="H256" s="372"/>
      <c r="I256" s="372">
        <v>451978</v>
      </c>
      <c r="J256" s="372"/>
      <c r="K256" s="372"/>
      <c r="L256" s="372"/>
      <c r="M256" s="372"/>
      <c r="N256" s="372"/>
      <c r="O256" s="372"/>
      <c r="P256" s="372"/>
      <c r="Q256" s="372"/>
      <c r="R256" s="372"/>
      <c r="S256" s="372"/>
      <c r="T256" s="379" t="s">
        <v>3</v>
      </c>
      <c r="U256" s="379" t="s">
        <v>3</v>
      </c>
      <c r="V256" s="379" t="s">
        <v>3</v>
      </c>
      <c r="W256" s="379">
        <v>162</v>
      </c>
      <c r="X256" s="379" t="s">
        <v>3</v>
      </c>
      <c r="Y256" s="379" t="s">
        <v>3</v>
      </c>
      <c r="Z256" s="379" t="s">
        <v>3</v>
      </c>
      <c r="AA256" s="379" t="s">
        <v>3</v>
      </c>
      <c r="AB256" s="379" t="s">
        <v>3</v>
      </c>
      <c r="AC256" s="379" t="s">
        <v>3</v>
      </c>
      <c r="AD256" s="379" t="s">
        <v>3</v>
      </c>
      <c r="AE256" s="379" t="s">
        <v>3</v>
      </c>
      <c r="AF256" s="379" t="s">
        <v>3</v>
      </c>
      <c r="AG256" s="379" t="str">
        <f t="shared" si="23"/>
        <v/>
      </c>
      <c r="AH256" s="379"/>
      <c r="AI256" s="376" t="s">
        <v>1649</v>
      </c>
      <c r="AM256">
        <v>451978</v>
      </c>
      <c r="AX256" s="379" t="s">
        <v>3</v>
      </c>
      <c r="AY256" s="379" t="s">
        <v>3</v>
      </c>
      <c r="AZ256" s="379" t="s">
        <v>3</v>
      </c>
      <c r="BA256" s="379">
        <v>161</v>
      </c>
      <c r="BB256" s="379" t="s">
        <v>3</v>
      </c>
      <c r="BC256" s="379" t="s">
        <v>3</v>
      </c>
      <c r="BD256" s="379" t="s">
        <v>3</v>
      </c>
      <c r="BE256" s="379" t="s">
        <v>3</v>
      </c>
      <c r="BF256" s="379" t="s">
        <v>3</v>
      </c>
      <c r="BG256" s="379" t="s">
        <v>3</v>
      </c>
      <c r="BH256" s="379" t="s">
        <v>3</v>
      </c>
      <c r="BI256" s="379" t="s">
        <v>3</v>
      </c>
      <c r="BJ256" s="379" t="s">
        <v>3</v>
      </c>
      <c r="BK256" s="379" t="str">
        <f t="shared" si="24"/>
        <v/>
      </c>
      <c r="BL256" s="379"/>
      <c r="BM256" s="376" t="s">
        <v>1649</v>
      </c>
      <c r="CB256" s="379" t="s">
        <v>3</v>
      </c>
      <c r="CC256" s="379" t="s">
        <v>3</v>
      </c>
      <c r="CD256" s="379" t="s">
        <v>3</v>
      </c>
      <c r="CE256" s="379" t="s">
        <v>3</v>
      </c>
      <c r="CF256" s="379" t="s">
        <v>3</v>
      </c>
      <c r="CG256" s="379" t="s">
        <v>3</v>
      </c>
      <c r="CH256" s="379" t="s">
        <v>3</v>
      </c>
      <c r="CI256" s="379" t="s">
        <v>3</v>
      </c>
      <c r="CJ256" s="379" t="s">
        <v>3</v>
      </c>
      <c r="CK256" s="379" t="s">
        <v>3</v>
      </c>
      <c r="CL256" s="379" t="s">
        <v>3</v>
      </c>
      <c r="CM256" s="379" t="s">
        <v>3</v>
      </c>
      <c r="CN256" s="379" t="s">
        <v>3</v>
      </c>
      <c r="CO256" s="379" t="str">
        <f t="shared" si="25"/>
        <v/>
      </c>
      <c r="CQ256" s="376" t="s">
        <v>1649</v>
      </c>
      <c r="CR256" s="372">
        <v>11733</v>
      </c>
      <c r="CS256" s="372">
        <v>926143</v>
      </c>
      <c r="CT256" s="372">
        <v>574719</v>
      </c>
      <c r="CU256" s="372">
        <v>241012</v>
      </c>
      <c r="CV256" s="372">
        <v>459953</v>
      </c>
      <c r="CW256" s="372">
        <v>36549</v>
      </c>
      <c r="CX256" s="372">
        <v>340246</v>
      </c>
      <c r="CY256" s="372">
        <v>50072</v>
      </c>
      <c r="CZ256" s="372">
        <v>36027</v>
      </c>
      <c r="DA256" s="372">
        <v>4515</v>
      </c>
      <c r="DB256" s="372">
        <v>6850</v>
      </c>
      <c r="DC256" s="372">
        <v>11834</v>
      </c>
      <c r="DD256" s="372">
        <v>241691</v>
      </c>
      <c r="DE256" s="372">
        <v>2578867</v>
      </c>
      <c r="DF256" s="379">
        <v>209</v>
      </c>
      <c r="DG256" s="379">
        <v>161</v>
      </c>
      <c r="DH256" s="379">
        <v>169</v>
      </c>
      <c r="DI256" s="379">
        <v>178</v>
      </c>
      <c r="DJ256" s="379">
        <v>166</v>
      </c>
      <c r="DK256" s="379">
        <v>196</v>
      </c>
      <c r="DL256" s="379">
        <v>174</v>
      </c>
      <c r="DM256" s="379">
        <v>198</v>
      </c>
      <c r="DN256" s="379">
        <v>199</v>
      </c>
      <c r="DO256" s="379">
        <v>211</v>
      </c>
      <c r="DP256" s="379">
        <v>209</v>
      </c>
      <c r="DQ256" s="379">
        <v>215</v>
      </c>
      <c r="DR256" s="379">
        <v>181</v>
      </c>
      <c r="DS256" s="379">
        <f t="shared" si="26"/>
        <v>149</v>
      </c>
      <c r="DU256" s="376" t="s">
        <v>1649</v>
      </c>
      <c r="DV256" s="372">
        <v>11733</v>
      </c>
      <c r="DW256" s="372">
        <v>926143</v>
      </c>
      <c r="DX256" s="372">
        <v>574719</v>
      </c>
      <c r="DY256" s="372">
        <v>692990</v>
      </c>
      <c r="DZ256" s="372">
        <v>459953</v>
      </c>
      <c r="EA256" s="372">
        <v>36549</v>
      </c>
      <c r="EB256" s="372">
        <v>340246</v>
      </c>
      <c r="EC256" s="372">
        <v>50072</v>
      </c>
      <c r="ED256" s="372">
        <v>36027</v>
      </c>
      <c r="EE256" s="372">
        <v>4515</v>
      </c>
      <c r="EF256" s="372">
        <v>6850</v>
      </c>
      <c r="EG256" s="372">
        <v>11834</v>
      </c>
      <c r="EH256" s="372">
        <v>241691</v>
      </c>
      <c r="EI256" s="372">
        <f t="shared" si="21"/>
        <v>2578867</v>
      </c>
      <c r="EJ256" s="379">
        <v>219</v>
      </c>
      <c r="EK256" s="379">
        <v>182</v>
      </c>
      <c r="EL256" s="379">
        <v>192</v>
      </c>
      <c r="EM256" s="379">
        <v>185</v>
      </c>
      <c r="EN256" s="379">
        <v>186</v>
      </c>
      <c r="EO256" s="379">
        <v>210</v>
      </c>
      <c r="EP256" s="379">
        <v>192</v>
      </c>
      <c r="EQ256" s="379">
        <v>207</v>
      </c>
      <c r="ER256" s="379">
        <v>208</v>
      </c>
      <c r="ES256" s="379">
        <v>223</v>
      </c>
      <c r="ET256" s="379">
        <v>216</v>
      </c>
      <c r="EU256" s="379">
        <v>221</v>
      </c>
      <c r="EV256" s="379">
        <v>197</v>
      </c>
      <c r="EW256" s="379">
        <f t="shared" si="27"/>
        <v>176</v>
      </c>
    </row>
    <row r="257" spans="1:153" x14ac:dyDescent="0.3">
      <c r="A257" s="371" t="s">
        <v>2265</v>
      </c>
      <c r="B257" s="371" t="s">
        <v>1536</v>
      </c>
      <c r="C257" s="371" t="s">
        <v>2266</v>
      </c>
      <c r="E257" s="376" t="str">
        <f t="shared" si="22"/>
        <v>هولي سي Holy See</v>
      </c>
      <c r="F257" s="372"/>
      <c r="G257" s="372"/>
      <c r="H257" s="372"/>
      <c r="I257" s="372"/>
      <c r="J257" s="372"/>
      <c r="K257" s="372"/>
      <c r="L257" s="372"/>
      <c r="M257" s="372"/>
      <c r="N257" s="372"/>
      <c r="O257" s="372"/>
      <c r="P257" s="372"/>
      <c r="Q257" s="372"/>
      <c r="R257" s="372"/>
      <c r="S257" s="372"/>
      <c r="T257" s="379" t="s">
        <v>3</v>
      </c>
      <c r="U257" s="379" t="s">
        <v>3</v>
      </c>
      <c r="V257" s="379" t="s">
        <v>3</v>
      </c>
      <c r="W257" s="379" t="s">
        <v>3</v>
      </c>
      <c r="X257" s="379" t="s">
        <v>3</v>
      </c>
      <c r="Y257" s="379" t="s">
        <v>3</v>
      </c>
      <c r="Z257" s="379" t="s">
        <v>3</v>
      </c>
      <c r="AA257" s="379" t="s">
        <v>3</v>
      </c>
      <c r="AB257" s="379" t="s">
        <v>3</v>
      </c>
      <c r="AC257" s="379" t="s">
        <v>3</v>
      </c>
      <c r="AD257" s="379" t="s">
        <v>3</v>
      </c>
      <c r="AE257" s="379" t="s">
        <v>3</v>
      </c>
      <c r="AF257" s="379" t="s">
        <v>3</v>
      </c>
      <c r="AG257" s="379" t="str">
        <f t="shared" si="23"/>
        <v/>
      </c>
      <c r="AH257" s="379"/>
      <c r="AI257" s="376" t="s">
        <v>1691</v>
      </c>
      <c r="AX257" s="379" t="s">
        <v>3</v>
      </c>
      <c r="AY257" s="379" t="s">
        <v>3</v>
      </c>
      <c r="AZ257" s="379" t="s">
        <v>3</v>
      </c>
      <c r="BA257" s="379" t="s">
        <v>3</v>
      </c>
      <c r="BB257" s="379" t="s">
        <v>3</v>
      </c>
      <c r="BC257" s="379" t="s">
        <v>3</v>
      </c>
      <c r="BD257" s="379" t="s">
        <v>3</v>
      </c>
      <c r="BE257" s="379" t="s">
        <v>3</v>
      </c>
      <c r="BF257" s="379" t="s">
        <v>3</v>
      </c>
      <c r="BG257" s="379" t="s">
        <v>3</v>
      </c>
      <c r="BH257" s="379" t="s">
        <v>3</v>
      </c>
      <c r="BI257" s="379" t="s">
        <v>3</v>
      </c>
      <c r="BJ257" s="379" t="s">
        <v>3</v>
      </c>
      <c r="BK257" s="379" t="str">
        <f t="shared" si="24"/>
        <v/>
      </c>
      <c r="BL257" s="379"/>
      <c r="BM257" s="376" t="s">
        <v>1691</v>
      </c>
      <c r="CB257" s="379" t="s">
        <v>3</v>
      </c>
      <c r="CC257" s="379" t="s">
        <v>3</v>
      </c>
      <c r="CD257" s="379" t="s">
        <v>3</v>
      </c>
      <c r="CE257" s="379" t="s">
        <v>3</v>
      </c>
      <c r="CF257" s="379" t="s">
        <v>3</v>
      </c>
      <c r="CG257" s="379" t="s">
        <v>3</v>
      </c>
      <c r="CH257" s="379" t="s">
        <v>3</v>
      </c>
      <c r="CI257" s="379" t="s">
        <v>3</v>
      </c>
      <c r="CJ257" s="379" t="s">
        <v>3</v>
      </c>
      <c r="CK257" s="379" t="s">
        <v>3</v>
      </c>
      <c r="CL257" s="379" t="s">
        <v>3</v>
      </c>
      <c r="CM257" s="379" t="s">
        <v>3</v>
      </c>
      <c r="CN257" s="379" t="s">
        <v>3</v>
      </c>
      <c r="CO257" s="379" t="str">
        <f t="shared" si="25"/>
        <v/>
      </c>
      <c r="CQ257" s="376" t="s">
        <v>1691</v>
      </c>
      <c r="CR257" s="372">
        <v>161649</v>
      </c>
      <c r="CS257" s="372">
        <v>17781</v>
      </c>
      <c r="CT257" s="372">
        <v>17236</v>
      </c>
      <c r="CU257" s="372">
        <v>146971</v>
      </c>
      <c r="CV257" s="372">
        <v>3013</v>
      </c>
      <c r="CW257" s="372">
        <v>19372</v>
      </c>
      <c r="CX257" s="372">
        <v>149080</v>
      </c>
      <c r="CY257" s="372">
        <v>3928</v>
      </c>
      <c r="CZ257" s="372">
        <v>79941</v>
      </c>
      <c r="DA257" s="372">
        <v>217231</v>
      </c>
      <c r="DB257" s="372">
        <v>10557</v>
      </c>
      <c r="DC257" s="372">
        <v>118031</v>
      </c>
      <c r="DD257" s="372">
        <v>133578</v>
      </c>
      <c r="DE257" s="372">
        <v>411298</v>
      </c>
      <c r="DF257" s="379">
        <v>183</v>
      </c>
      <c r="DG257" s="379">
        <v>209</v>
      </c>
      <c r="DH257" s="379">
        <v>209</v>
      </c>
      <c r="DI257" s="379">
        <v>184</v>
      </c>
      <c r="DJ257" s="379">
        <v>214</v>
      </c>
      <c r="DK257" s="379">
        <v>203</v>
      </c>
      <c r="DL257" s="379">
        <v>185</v>
      </c>
      <c r="DM257" s="379">
        <v>217</v>
      </c>
      <c r="DN257" s="379">
        <v>189</v>
      </c>
      <c r="DO257" s="379">
        <v>172</v>
      </c>
      <c r="DP257" s="379">
        <v>203</v>
      </c>
      <c r="DQ257" s="379">
        <v>192</v>
      </c>
      <c r="DR257" s="379">
        <v>192</v>
      </c>
      <c r="DS257" s="379">
        <f t="shared" si="26"/>
        <v>183</v>
      </c>
      <c r="DU257" s="376" t="s">
        <v>1691</v>
      </c>
      <c r="DV257" s="372">
        <v>161649</v>
      </c>
      <c r="DW257" s="372">
        <v>17781</v>
      </c>
      <c r="DX257" s="372">
        <v>17236</v>
      </c>
      <c r="DY257" s="372">
        <v>146971</v>
      </c>
      <c r="DZ257" s="372">
        <v>3013</v>
      </c>
      <c r="EA257" s="372">
        <v>19372</v>
      </c>
      <c r="EB257" s="372">
        <v>149080</v>
      </c>
      <c r="EC257" s="372">
        <v>3928</v>
      </c>
      <c r="ED257" s="372">
        <v>79941</v>
      </c>
      <c r="EE257" s="372">
        <v>217231</v>
      </c>
      <c r="EF257" s="372">
        <v>10557</v>
      </c>
      <c r="EG257" s="372">
        <v>118031</v>
      </c>
      <c r="EH257" s="372">
        <v>133578</v>
      </c>
      <c r="EI257" s="372">
        <f t="shared" si="21"/>
        <v>411298</v>
      </c>
      <c r="EJ257" s="379">
        <v>201</v>
      </c>
      <c r="EK257" s="379">
        <v>215</v>
      </c>
      <c r="EL257" s="379">
        <v>219</v>
      </c>
      <c r="EM257" s="379">
        <v>200</v>
      </c>
      <c r="EN257" s="379">
        <v>219</v>
      </c>
      <c r="EO257" s="379">
        <v>216</v>
      </c>
      <c r="EP257" s="379">
        <v>201</v>
      </c>
      <c r="EQ257" s="379">
        <v>221</v>
      </c>
      <c r="ER257" s="379">
        <v>201</v>
      </c>
      <c r="ES257" s="379">
        <v>190</v>
      </c>
      <c r="ET257" s="379">
        <v>211</v>
      </c>
      <c r="EU257" s="379">
        <v>204</v>
      </c>
      <c r="EV257" s="379">
        <v>205</v>
      </c>
      <c r="EW257" s="379">
        <f t="shared" si="27"/>
        <v>198</v>
      </c>
    </row>
    <row r="258" spans="1:153" x14ac:dyDescent="0.3">
      <c r="A258" s="371" t="s">
        <v>2267</v>
      </c>
      <c r="B258" s="371" t="s">
        <v>1515</v>
      </c>
      <c r="C258" s="371" t="s">
        <v>2268</v>
      </c>
      <c r="E258" s="376" t="str">
        <f t="shared" si="22"/>
        <v>سان بيار وميكلون Saint Pierre And Miquelon</v>
      </c>
      <c r="F258" s="372"/>
      <c r="G258" s="372"/>
      <c r="H258" s="372"/>
      <c r="I258" s="372"/>
      <c r="J258" s="372"/>
      <c r="K258" s="372"/>
      <c r="L258" s="372"/>
      <c r="M258" s="372"/>
      <c r="N258" s="372"/>
      <c r="O258" s="372"/>
      <c r="P258" s="372"/>
      <c r="Q258" s="372"/>
      <c r="R258" s="372"/>
      <c r="S258" s="372"/>
      <c r="T258" s="379" t="s">
        <v>3</v>
      </c>
      <c r="U258" s="379" t="s">
        <v>3</v>
      </c>
      <c r="V258" s="379" t="s">
        <v>3</v>
      </c>
      <c r="W258" s="379" t="s">
        <v>3</v>
      </c>
      <c r="X258" s="379" t="s">
        <v>3</v>
      </c>
      <c r="Y258" s="379" t="s">
        <v>3</v>
      </c>
      <c r="Z258" s="379" t="s">
        <v>3</v>
      </c>
      <c r="AA258" s="379" t="s">
        <v>3</v>
      </c>
      <c r="AB258" s="379" t="s">
        <v>3</v>
      </c>
      <c r="AC258" s="379" t="s">
        <v>3</v>
      </c>
      <c r="AD258" s="379" t="s">
        <v>3</v>
      </c>
      <c r="AE258" s="379" t="s">
        <v>3</v>
      </c>
      <c r="AF258" s="379" t="s">
        <v>3</v>
      </c>
      <c r="AG258" s="379" t="str">
        <f t="shared" si="23"/>
        <v/>
      </c>
      <c r="AH258" s="379"/>
      <c r="AI258" s="376" t="s">
        <v>1666</v>
      </c>
      <c r="AX258" s="379" t="s">
        <v>3</v>
      </c>
      <c r="AY258" s="379" t="s">
        <v>3</v>
      </c>
      <c r="AZ258" s="379" t="s">
        <v>3</v>
      </c>
      <c r="BA258" s="379" t="s">
        <v>3</v>
      </c>
      <c r="BB258" s="379" t="s">
        <v>3</v>
      </c>
      <c r="BC258" s="379" t="s">
        <v>3</v>
      </c>
      <c r="BD258" s="379" t="s">
        <v>3</v>
      </c>
      <c r="BE258" s="379" t="s">
        <v>3</v>
      </c>
      <c r="BF258" s="379" t="s">
        <v>3</v>
      </c>
      <c r="BG258" s="379" t="s">
        <v>3</v>
      </c>
      <c r="BH258" s="379" t="s">
        <v>3</v>
      </c>
      <c r="BI258" s="379" t="s">
        <v>3</v>
      </c>
      <c r="BJ258" s="379" t="s">
        <v>3</v>
      </c>
      <c r="BK258" s="379" t="str">
        <f t="shared" si="24"/>
        <v/>
      </c>
      <c r="BL258" s="379"/>
      <c r="BM258" s="376" t="s">
        <v>1666</v>
      </c>
      <c r="CB258" s="379" t="s">
        <v>3</v>
      </c>
      <c r="CC258" s="379" t="s">
        <v>3</v>
      </c>
      <c r="CD258" s="379" t="s">
        <v>3</v>
      </c>
      <c r="CE258" s="379" t="s">
        <v>3</v>
      </c>
      <c r="CF258" s="379" t="s">
        <v>3</v>
      </c>
      <c r="CG258" s="379" t="s">
        <v>3</v>
      </c>
      <c r="CH258" s="379" t="s">
        <v>3</v>
      </c>
      <c r="CI258" s="379" t="s">
        <v>3</v>
      </c>
      <c r="CJ258" s="379" t="s">
        <v>3</v>
      </c>
      <c r="CK258" s="379" t="s">
        <v>3</v>
      </c>
      <c r="CL258" s="379" t="s">
        <v>3</v>
      </c>
      <c r="CM258" s="379" t="s">
        <v>3</v>
      </c>
      <c r="CN258" s="379" t="s">
        <v>3</v>
      </c>
      <c r="CO258" s="379" t="str">
        <f t="shared" si="25"/>
        <v/>
      </c>
      <c r="CQ258" s="376" t="s">
        <v>1666</v>
      </c>
      <c r="CR258" s="372">
        <v>71980</v>
      </c>
      <c r="CS258" s="372">
        <v>5432</v>
      </c>
      <c r="CT258" s="372"/>
      <c r="CU258" s="372">
        <v>1830</v>
      </c>
      <c r="CV258" s="372"/>
      <c r="CW258" s="372">
        <v>216859</v>
      </c>
      <c r="CX258" s="372"/>
      <c r="CY258" s="372">
        <v>58044</v>
      </c>
      <c r="CZ258" s="372">
        <v>10585</v>
      </c>
      <c r="DA258" s="372"/>
      <c r="DB258" s="372"/>
      <c r="DC258" s="372"/>
      <c r="DD258" s="372">
        <v>66471</v>
      </c>
      <c r="DE258" s="372"/>
      <c r="DF258" s="379">
        <v>198</v>
      </c>
      <c r="DG258" s="379">
        <v>215</v>
      </c>
      <c r="DH258" s="379" t="s">
        <v>3</v>
      </c>
      <c r="DI258" s="379">
        <v>218</v>
      </c>
      <c r="DJ258" s="379" t="s">
        <v>3</v>
      </c>
      <c r="DK258" s="379">
        <v>176</v>
      </c>
      <c r="DL258" s="379" t="s">
        <v>3</v>
      </c>
      <c r="DM258" s="379">
        <v>197</v>
      </c>
      <c r="DN258" s="379">
        <v>206</v>
      </c>
      <c r="DO258" s="379" t="s">
        <v>3</v>
      </c>
      <c r="DP258" s="379" t="s">
        <v>3</v>
      </c>
      <c r="DQ258" s="379" t="s">
        <v>3</v>
      </c>
      <c r="DR258" s="379">
        <v>203</v>
      </c>
      <c r="DS258" s="379" t="str">
        <f t="shared" si="26"/>
        <v/>
      </c>
      <c r="DU258" s="376" t="s">
        <v>1666</v>
      </c>
      <c r="DV258" s="372">
        <v>71980</v>
      </c>
      <c r="DW258" s="372">
        <v>5432</v>
      </c>
      <c r="DX258" s="372">
        <v>0</v>
      </c>
      <c r="DY258" s="372">
        <v>1830</v>
      </c>
      <c r="DZ258" s="372">
        <v>0</v>
      </c>
      <c r="EA258" s="372">
        <v>216859</v>
      </c>
      <c r="EB258" s="372">
        <v>0</v>
      </c>
      <c r="EC258" s="372">
        <v>58044</v>
      </c>
      <c r="ED258" s="372">
        <v>10585</v>
      </c>
      <c r="EE258" s="372">
        <v>0</v>
      </c>
      <c r="EF258" s="372">
        <v>0</v>
      </c>
      <c r="EG258" s="372">
        <v>0</v>
      </c>
      <c r="EH258" s="372">
        <v>66471</v>
      </c>
      <c r="EI258" s="372">
        <f t="shared" si="21"/>
        <v>0</v>
      </c>
      <c r="EJ258" s="379">
        <v>210</v>
      </c>
      <c r="EK258" s="379">
        <v>220</v>
      </c>
      <c r="EL258" s="379">
        <v>223</v>
      </c>
      <c r="EM258" s="379">
        <v>222</v>
      </c>
      <c r="EN258" s="379">
        <v>222</v>
      </c>
      <c r="EO258" s="379">
        <v>197</v>
      </c>
      <c r="EP258" s="379">
        <v>226</v>
      </c>
      <c r="EQ258" s="379">
        <v>206</v>
      </c>
      <c r="ER258" s="379">
        <v>213</v>
      </c>
      <c r="ES258" s="379">
        <v>230</v>
      </c>
      <c r="ET258" s="379">
        <v>230</v>
      </c>
      <c r="EU258" s="379">
        <v>245</v>
      </c>
      <c r="EV258" s="379">
        <v>214</v>
      </c>
      <c r="EW258" s="379">
        <f t="shared" si="27"/>
        <v>236</v>
      </c>
    </row>
    <row r="259" spans="1:153" x14ac:dyDescent="0.3">
      <c r="A259" s="371" t="s">
        <v>2269</v>
      </c>
      <c r="B259" s="371" t="s">
        <v>1514</v>
      </c>
      <c r="C259" s="371" t="s">
        <v>2270</v>
      </c>
      <c r="E259" s="376" t="str">
        <f t="shared" si="22"/>
        <v>جورجيا الجنوبية وجزر ساندويتش الجنوبية South Georgia And Sandwich Islands</v>
      </c>
      <c r="F259" s="372">
        <v>1218013</v>
      </c>
      <c r="G259" s="372"/>
      <c r="H259" s="372"/>
      <c r="I259" s="372"/>
      <c r="J259" s="372"/>
      <c r="K259" s="372"/>
      <c r="L259" s="372"/>
      <c r="M259" s="372"/>
      <c r="N259" s="372"/>
      <c r="O259" s="372">
        <v>6500</v>
      </c>
      <c r="P259" s="372"/>
      <c r="Q259" s="372"/>
      <c r="R259" s="372"/>
      <c r="S259" s="372"/>
      <c r="T259" s="379">
        <v>149</v>
      </c>
      <c r="U259" s="379" t="s">
        <v>3</v>
      </c>
      <c r="V259" s="379" t="s">
        <v>3</v>
      </c>
      <c r="W259" s="379" t="s">
        <v>3</v>
      </c>
      <c r="X259" s="379" t="s">
        <v>3</v>
      </c>
      <c r="Y259" s="379" t="s">
        <v>3</v>
      </c>
      <c r="Z259" s="379" t="s">
        <v>3</v>
      </c>
      <c r="AA259" s="379" t="s">
        <v>3</v>
      </c>
      <c r="AB259" s="379" t="s">
        <v>3</v>
      </c>
      <c r="AC259" s="379">
        <v>184</v>
      </c>
      <c r="AD259" s="379" t="s">
        <v>3</v>
      </c>
      <c r="AE259" s="379" t="s">
        <v>3</v>
      </c>
      <c r="AF259" s="379" t="s">
        <v>3</v>
      </c>
      <c r="AG259" s="379" t="str">
        <f t="shared" si="23"/>
        <v/>
      </c>
      <c r="AH259" s="379"/>
      <c r="AI259" s="376" t="s">
        <v>1663</v>
      </c>
      <c r="AJ259">
        <v>1141594</v>
      </c>
      <c r="AX259" s="379">
        <v>149</v>
      </c>
      <c r="AY259" s="379" t="s">
        <v>3</v>
      </c>
      <c r="AZ259" s="379" t="s">
        <v>3</v>
      </c>
      <c r="BA259" s="379" t="s">
        <v>3</v>
      </c>
      <c r="BB259" s="379" t="s">
        <v>3</v>
      </c>
      <c r="BC259" s="379" t="s">
        <v>3</v>
      </c>
      <c r="BD259" s="379" t="s">
        <v>3</v>
      </c>
      <c r="BE259" s="379" t="s">
        <v>3</v>
      </c>
      <c r="BF259" s="379" t="s">
        <v>3</v>
      </c>
      <c r="BG259" s="379" t="s">
        <v>3</v>
      </c>
      <c r="BH259" s="379" t="s">
        <v>3</v>
      </c>
      <c r="BI259" s="379" t="s">
        <v>3</v>
      </c>
      <c r="BJ259" s="379" t="s">
        <v>3</v>
      </c>
      <c r="BK259" s="379" t="str">
        <f t="shared" si="24"/>
        <v/>
      </c>
      <c r="BL259" s="379"/>
      <c r="BM259" s="376" t="s">
        <v>1663</v>
      </c>
      <c r="BN259">
        <v>76419</v>
      </c>
      <c r="BW259">
        <v>6500</v>
      </c>
      <c r="CB259" s="379">
        <v>141</v>
      </c>
      <c r="CC259" s="379" t="s">
        <v>3</v>
      </c>
      <c r="CD259" s="379" t="s">
        <v>3</v>
      </c>
      <c r="CE259" s="379" t="s">
        <v>3</v>
      </c>
      <c r="CF259" s="379" t="s">
        <v>3</v>
      </c>
      <c r="CG259" s="379" t="s">
        <v>3</v>
      </c>
      <c r="CH259" s="379" t="s">
        <v>3</v>
      </c>
      <c r="CI259" s="379" t="s">
        <v>3</v>
      </c>
      <c r="CJ259" s="379" t="s">
        <v>3</v>
      </c>
      <c r="CK259" s="379">
        <v>146</v>
      </c>
      <c r="CL259" s="379" t="s">
        <v>3</v>
      </c>
      <c r="CM259" s="379" t="s">
        <v>3</v>
      </c>
      <c r="CN259" s="379" t="s">
        <v>3</v>
      </c>
      <c r="CO259" s="379" t="str">
        <f t="shared" si="25"/>
        <v/>
      </c>
      <c r="CQ259" s="376" t="s">
        <v>1663</v>
      </c>
      <c r="CR259" s="372">
        <v>31719</v>
      </c>
      <c r="CS259" s="372">
        <v>879</v>
      </c>
      <c r="CT259" s="372"/>
      <c r="CU259" s="372">
        <v>12231</v>
      </c>
      <c r="CV259" s="372">
        <v>13304</v>
      </c>
      <c r="CW259" s="372">
        <v>79228</v>
      </c>
      <c r="CX259" s="372">
        <v>107449</v>
      </c>
      <c r="CY259" s="372">
        <v>48846</v>
      </c>
      <c r="CZ259" s="372"/>
      <c r="DA259" s="372">
        <v>12569</v>
      </c>
      <c r="DB259" s="372">
        <v>188280</v>
      </c>
      <c r="DC259" s="372">
        <v>726254</v>
      </c>
      <c r="DD259" s="372">
        <v>169640</v>
      </c>
      <c r="DE259" s="372">
        <v>21728</v>
      </c>
      <c r="DF259" s="379">
        <v>203</v>
      </c>
      <c r="DG259" s="379">
        <v>224</v>
      </c>
      <c r="DH259" s="379" t="s">
        <v>3</v>
      </c>
      <c r="DI259" s="379">
        <v>209</v>
      </c>
      <c r="DJ259" s="379">
        <v>204</v>
      </c>
      <c r="DK259" s="379">
        <v>188</v>
      </c>
      <c r="DL259" s="379">
        <v>190</v>
      </c>
      <c r="DM259" s="379">
        <v>200</v>
      </c>
      <c r="DN259" s="379" t="s">
        <v>3</v>
      </c>
      <c r="DO259" s="379">
        <v>203</v>
      </c>
      <c r="DP259" s="379">
        <v>167</v>
      </c>
      <c r="DQ259" s="379">
        <v>165</v>
      </c>
      <c r="DR259" s="379">
        <v>187</v>
      </c>
      <c r="DS259" s="379">
        <f t="shared" si="26"/>
        <v>211</v>
      </c>
      <c r="DU259" s="376" t="s">
        <v>1663</v>
      </c>
      <c r="DV259" s="372">
        <v>1249732</v>
      </c>
      <c r="DW259" s="372">
        <v>879</v>
      </c>
      <c r="DX259" s="372">
        <v>0</v>
      </c>
      <c r="DY259" s="372">
        <v>12231</v>
      </c>
      <c r="DZ259" s="372">
        <v>13304</v>
      </c>
      <c r="EA259" s="372">
        <v>79228</v>
      </c>
      <c r="EB259" s="372">
        <v>107449</v>
      </c>
      <c r="EC259" s="372">
        <v>48846</v>
      </c>
      <c r="ED259" s="372">
        <v>0</v>
      </c>
      <c r="EE259" s="372">
        <v>19069</v>
      </c>
      <c r="EF259" s="372">
        <v>188280</v>
      </c>
      <c r="EG259" s="372">
        <v>726254</v>
      </c>
      <c r="EH259" s="372">
        <v>169640</v>
      </c>
      <c r="EI259" s="372">
        <f t="shared" si="21"/>
        <v>21728</v>
      </c>
      <c r="EJ259" s="379">
        <v>179</v>
      </c>
      <c r="EK259" s="379">
        <v>225</v>
      </c>
      <c r="EL259" s="379">
        <v>223</v>
      </c>
      <c r="EM259" s="379">
        <v>215</v>
      </c>
      <c r="EN259" s="379">
        <v>210</v>
      </c>
      <c r="EO259" s="379">
        <v>205</v>
      </c>
      <c r="EP259" s="379">
        <v>204</v>
      </c>
      <c r="EQ259" s="379">
        <v>209</v>
      </c>
      <c r="ER259" s="379">
        <v>226</v>
      </c>
      <c r="ES259" s="379">
        <v>211</v>
      </c>
      <c r="ET259" s="379">
        <v>188</v>
      </c>
      <c r="EU259" s="379">
        <v>186</v>
      </c>
      <c r="EV259" s="379">
        <v>201</v>
      </c>
      <c r="EW259" s="379">
        <f t="shared" si="27"/>
        <v>221</v>
      </c>
    </row>
    <row r="260" spans="1:153" x14ac:dyDescent="0.3">
      <c r="A260" s="371" t="s">
        <v>2271</v>
      </c>
      <c r="B260" s="371" t="s">
        <v>2272</v>
      </c>
      <c r="C260" s="371" t="s">
        <v>2273</v>
      </c>
      <c r="E260" s="376" t="str">
        <f t="shared" si="22"/>
        <v>سفالبارد ويان ماين Svalbard And Jan Mayen</v>
      </c>
      <c r="F260" s="372"/>
      <c r="G260" s="372"/>
      <c r="H260" s="372"/>
      <c r="I260" s="372"/>
      <c r="J260" s="372"/>
      <c r="K260" s="372"/>
      <c r="L260" s="372"/>
      <c r="M260" s="372"/>
      <c r="N260" s="372"/>
      <c r="O260" s="372"/>
      <c r="P260" s="372"/>
      <c r="Q260" s="372"/>
      <c r="R260" s="372"/>
      <c r="S260" s="372"/>
      <c r="T260" s="379" t="s">
        <v>3</v>
      </c>
      <c r="U260" s="379" t="s">
        <v>3</v>
      </c>
      <c r="V260" s="379" t="s">
        <v>3</v>
      </c>
      <c r="W260" s="379" t="s">
        <v>3</v>
      </c>
      <c r="X260" s="379" t="s">
        <v>3</v>
      </c>
      <c r="Y260" s="379" t="s">
        <v>3</v>
      </c>
      <c r="Z260" s="379" t="s">
        <v>3</v>
      </c>
      <c r="AA260" s="379" t="s">
        <v>3</v>
      </c>
      <c r="AB260" s="379" t="s">
        <v>3</v>
      </c>
      <c r="AC260" s="379" t="s">
        <v>3</v>
      </c>
      <c r="AD260" s="379" t="s">
        <v>3</v>
      </c>
      <c r="AE260" s="379" t="s">
        <v>3</v>
      </c>
      <c r="AF260" s="379" t="s">
        <v>3</v>
      </c>
      <c r="AG260" s="379" t="str">
        <f t="shared" si="23"/>
        <v/>
      </c>
      <c r="AH260" s="379"/>
      <c r="AI260" s="376" t="s">
        <v>1673</v>
      </c>
      <c r="AX260" s="379" t="s">
        <v>3</v>
      </c>
      <c r="AY260" s="379" t="s">
        <v>3</v>
      </c>
      <c r="AZ260" s="379" t="s">
        <v>3</v>
      </c>
      <c r="BA260" s="379" t="s">
        <v>3</v>
      </c>
      <c r="BB260" s="379" t="s">
        <v>3</v>
      </c>
      <c r="BC260" s="379" t="s">
        <v>3</v>
      </c>
      <c r="BD260" s="379" t="s">
        <v>3</v>
      </c>
      <c r="BE260" s="379" t="s">
        <v>3</v>
      </c>
      <c r="BF260" s="379" t="s">
        <v>3</v>
      </c>
      <c r="BG260" s="379" t="s">
        <v>3</v>
      </c>
      <c r="BH260" s="379" t="s">
        <v>3</v>
      </c>
      <c r="BI260" s="379" t="s">
        <v>3</v>
      </c>
      <c r="BJ260" s="379" t="s">
        <v>3</v>
      </c>
      <c r="BK260" s="379" t="str">
        <f t="shared" si="24"/>
        <v/>
      </c>
      <c r="BL260" s="379"/>
      <c r="BM260" s="376" t="s">
        <v>1673</v>
      </c>
      <c r="CB260" s="379" t="s">
        <v>3</v>
      </c>
      <c r="CC260" s="379" t="s">
        <v>3</v>
      </c>
      <c r="CD260" s="379" t="s">
        <v>3</v>
      </c>
      <c r="CE260" s="379" t="s">
        <v>3</v>
      </c>
      <c r="CF260" s="379" t="s">
        <v>3</v>
      </c>
      <c r="CG260" s="379" t="s">
        <v>3</v>
      </c>
      <c r="CH260" s="379" t="s">
        <v>3</v>
      </c>
      <c r="CI260" s="379" t="s">
        <v>3</v>
      </c>
      <c r="CJ260" s="379" t="s">
        <v>3</v>
      </c>
      <c r="CK260" s="379" t="s">
        <v>3</v>
      </c>
      <c r="CL260" s="379" t="s">
        <v>3</v>
      </c>
      <c r="CM260" s="379" t="s">
        <v>3</v>
      </c>
      <c r="CN260" s="379" t="s">
        <v>3</v>
      </c>
      <c r="CO260" s="379" t="str">
        <f t="shared" si="25"/>
        <v/>
      </c>
      <c r="CQ260" s="376" t="s">
        <v>1673</v>
      </c>
      <c r="CR260" s="372"/>
      <c r="CS260" s="372">
        <v>146918</v>
      </c>
      <c r="CT260" s="372">
        <v>28522</v>
      </c>
      <c r="CU260" s="372"/>
      <c r="CV260" s="372">
        <v>10277</v>
      </c>
      <c r="CW260" s="372">
        <v>2356</v>
      </c>
      <c r="CX260" s="372">
        <v>85457</v>
      </c>
      <c r="CY260" s="372">
        <v>257022</v>
      </c>
      <c r="CZ260" s="372">
        <v>168799</v>
      </c>
      <c r="DA260" s="372">
        <v>17885</v>
      </c>
      <c r="DB260" s="372">
        <v>9831</v>
      </c>
      <c r="DC260" s="372">
        <v>9633</v>
      </c>
      <c r="DD260" s="372">
        <v>5303</v>
      </c>
      <c r="DE260" s="372"/>
      <c r="DF260" s="379" t="s">
        <v>3</v>
      </c>
      <c r="DG260" s="379">
        <v>193</v>
      </c>
      <c r="DH260" s="379">
        <v>204</v>
      </c>
      <c r="DI260" s="379" t="s">
        <v>3</v>
      </c>
      <c r="DJ260" s="379">
        <v>206</v>
      </c>
      <c r="DK260" s="379">
        <v>212</v>
      </c>
      <c r="DL260" s="379">
        <v>193</v>
      </c>
      <c r="DM260" s="379">
        <v>178</v>
      </c>
      <c r="DN260" s="379">
        <v>181</v>
      </c>
      <c r="DO260" s="379">
        <v>197</v>
      </c>
      <c r="DP260" s="379">
        <v>204</v>
      </c>
      <c r="DQ260" s="379">
        <v>217</v>
      </c>
      <c r="DR260" s="379">
        <v>227</v>
      </c>
      <c r="DS260" s="379" t="str">
        <f t="shared" si="26"/>
        <v/>
      </c>
      <c r="DU260" s="376" t="s">
        <v>1673</v>
      </c>
      <c r="DV260" s="372">
        <v>0</v>
      </c>
      <c r="DW260" s="372">
        <v>146918</v>
      </c>
      <c r="DX260" s="372">
        <v>28522</v>
      </c>
      <c r="DY260" s="372">
        <v>0</v>
      </c>
      <c r="DZ260" s="372">
        <v>10277</v>
      </c>
      <c r="EA260" s="372">
        <v>2356</v>
      </c>
      <c r="EB260" s="372">
        <v>85457</v>
      </c>
      <c r="EC260" s="372">
        <v>257022</v>
      </c>
      <c r="ED260" s="372">
        <v>168799</v>
      </c>
      <c r="EE260" s="372">
        <v>17885</v>
      </c>
      <c r="EF260" s="372">
        <v>9831</v>
      </c>
      <c r="EG260" s="372">
        <v>9633</v>
      </c>
      <c r="EH260" s="372">
        <v>5303</v>
      </c>
      <c r="EI260" s="372">
        <f t="shared" si="21"/>
        <v>0</v>
      </c>
      <c r="EJ260" s="379">
        <v>224</v>
      </c>
      <c r="EK260" s="379">
        <v>205</v>
      </c>
      <c r="EL260" s="379">
        <v>217</v>
      </c>
      <c r="EM260" s="379">
        <v>227</v>
      </c>
      <c r="EN260" s="379">
        <v>212</v>
      </c>
      <c r="EO260" s="379">
        <v>219</v>
      </c>
      <c r="EP260" s="379">
        <v>207</v>
      </c>
      <c r="EQ260" s="379">
        <v>198</v>
      </c>
      <c r="ER260" s="379">
        <v>192</v>
      </c>
      <c r="ES260" s="379">
        <v>212</v>
      </c>
      <c r="ET260" s="379">
        <v>212</v>
      </c>
      <c r="EU260" s="379">
        <v>224</v>
      </c>
      <c r="EV260" s="379">
        <v>233</v>
      </c>
      <c r="EW260" s="379">
        <f t="shared" si="27"/>
        <v>236</v>
      </c>
    </row>
    <row r="261" spans="1:153" x14ac:dyDescent="0.3">
      <c r="A261" s="371" t="s">
        <v>2274</v>
      </c>
      <c r="B261" s="371" t="s">
        <v>2275</v>
      </c>
      <c r="C261" s="371" t="s">
        <v>2276</v>
      </c>
      <c r="E261" s="376" t="str">
        <f t="shared" si="22"/>
        <v>جزر توركس وكايكوس Turks And Caicos Islands</v>
      </c>
      <c r="F261" s="372"/>
      <c r="G261" s="372"/>
      <c r="H261" s="372"/>
      <c r="I261" s="372"/>
      <c r="J261" s="372"/>
      <c r="K261" s="372"/>
      <c r="L261" s="372"/>
      <c r="M261" s="372"/>
      <c r="N261" s="372"/>
      <c r="O261" s="372"/>
      <c r="P261" s="372"/>
      <c r="Q261" s="372"/>
      <c r="R261" s="372"/>
      <c r="S261" s="372"/>
      <c r="T261" s="379" t="s">
        <v>3</v>
      </c>
      <c r="U261" s="379" t="s">
        <v>3</v>
      </c>
      <c r="V261" s="379" t="s">
        <v>3</v>
      </c>
      <c r="W261" s="379" t="s">
        <v>3</v>
      </c>
      <c r="X261" s="379" t="s">
        <v>3</v>
      </c>
      <c r="Y261" s="379" t="s">
        <v>3</v>
      </c>
      <c r="Z261" s="379" t="s">
        <v>3</v>
      </c>
      <c r="AA261" s="379" t="s">
        <v>3</v>
      </c>
      <c r="AB261" s="379" t="s">
        <v>3</v>
      </c>
      <c r="AC261" s="379" t="s">
        <v>3</v>
      </c>
      <c r="AD261" s="379" t="s">
        <v>3</v>
      </c>
      <c r="AE261" s="379" t="s">
        <v>3</v>
      </c>
      <c r="AF261" s="379" t="s">
        <v>3</v>
      </c>
      <c r="AG261" s="379" t="str">
        <f t="shared" si="23"/>
        <v/>
      </c>
      <c r="AH261" s="379"/>
      <c r="AI261" s="376" t="s">
        <v>1651</v>
      </c>
      <c r="AX261" s="379" t="s">
        <v>3</v>
      </c>
      <c r="AY261" s="379" t="s">
        <v>3</v>
      </c>
      <c r="AZ261" s="379" t="s">
        <v>3</v>
      </c>
      <c r="BA261" s="379" t="s">
        <v>3</v>
      </c>
      <c r="BB261" s="379" t="s">
        <v>3</v>
      </c>
      <c r="BC261" s="379" t="s">
        <v>3</v>
      </c>
      <c r="BD261" s="379" t="s">
        <v>3</v>
      </c>
      <c r="BE261" s="379" t="s">
        <v>3</v>
      </c>
      <c r="BF261" s="379" t="s">
        <v>3</v>
      </c>
      <c r="BG261" s="379" t="s">
        <v>3</v>
      </c>
      <c r="BH261" s="379" t="s">
        <v>3</v>
      </c>
      <c r="BI261" s="379" t="s">
        <v>3</v>
      </c>
      <c r="BJ261" s="379" t="s">
        <v>3</v>
      </c>
      <c r="BK261" s="379" t="str">
        <f t="shared" si="24"/>
        <v/>
      </c>
      <c r="BL261" s="379"/>
      <c r="BM261" s="376" t="s">
        <v>1651</v>
      </c>
      <c r="CB261" s="379" t="s">
        <v>3</v>
      </c>
      <c r="CC261" s="379" t="s">
        <v>3</v>
      </c>
      <c r="CD261" s="379" t="s">
        <v>3</v>
      </c>
      <c r="CE261" s="379" t="s">
        <v>3</v>
      </c>
      <c r="CF261" s="379" t="s">
        <v>3</v>
      </c>
      <c r="CG261" s="379" t="s">
        <v>3</v>
      </c>
      <c r="CH261" s="379" t="s">
        <v>3</v>
      </c>
      <c r="CI261" s="379" t="s">
        <v>3</v>
      </c>
      <c r="CJ261" s="379" t="s">
        <v>3</v>
      </c>
      <c r="CK261" s="379" t="s">
        <v>3</v>
      </c>
      <c r="CL261" s="379" t="s">
        <v>3</v>
      </c>
      <c r="CM261" s="379" t="s">
        <v>3</v>
      </c>
      <c r="CN261" s="379" t="s">
        <v>3</v>
      </c>
      <c r="CO261" s="379" t="str">
        <f t="shared" si="25"/>
        <v/>
      </c>
      <c r="CQ261" s="376" t="s">
        <v>1651</v>
      </c>
      <c r="CR261" s="372"/>
      <c r="CS261" s="372">
        <v>2813</v>
      </c>
      <c r="CT261" s="372"/>
      <c r="CU261" s="372">
        <v>68781</v>
      </c>
      <c r="CV261" s="372">
        <v>20076</v>
      </c>
      <c r="CW261" s="372">
        <v>311</v>
      </c>
      <c r="CX261" s="372"/>
      <c r="CY261" s="372">
        <v>50034</v>
      </c>
      <c r="CZ261" s="372">
        <v>1238</v>
      </c>
      <c r="DA261" s="372">
        <v>13878</v>
      </c>
      <c r="DB261" s="372"/>
      <c r="DC261" s="372">
        <v>115995</v>
      </c>
      <c r="DD261" s="372">
        <v>5768</v>
      </c>
      <c r="DE261" s="372">
        <v>214788</v>
      </c>
      <c r="DF261" s="379" t="s">
        <v>3</v>
      </c>
      <c r="DG261" s="379">
        <v>219</v>
      </c>
      <c r="DH261" s="379" t="s">
        <v>3</v>
      </c>
      <c r="DI261" s="379">
        <v>195</v>
      </c>
      <c r="DJ261" s="379">
        <v>201</v>
      </c>
      <c r="DK261" s="379">
        <v>216</v>
      </c>
      <c r="DL261" s="379" t="s">
        <v>3</v>
      </c>
      <c r="DM261" s="379">
        <v>199</v>
      </c>
      <c r="DN261" s="379">
        <v>218</v>
      </c>
      <c r="DO261" s="379">
        <v>200</v>
      </c>
      <c r="DP261" s="379" t="s">
        <v>3</v>
      </c>
      <c r="DQ261" s="379">
        <v>193</v>
      </c>
      <c r="DR261" s="379">
        <v>225</v>
      </c>
      <c r="DS261" s="379">
        <f t="shared" si="26"/>
        <v>190</v>
      </c>
      <c r="DU261" s="376" t="s">
        <v>1651</v>
      </c>
      <c r="DV261" s="372">
        <v>0</v>
      </c>
      <c r="DW261" s="372">
        <v>2813</v>
      </c>
      <c r="DX261" s="372">
        <v>0</v>
      </c>
      <c r="DY261" s="372">
        <v>68781</v>
      </c>
      <c r="DZ261" s="372">
        <v>20076</v>
      </c>
      <c r="EA261" s="372">
        <v>311</v>
      </c>
      <c r="EB261" s="372">
        <v>0</v>
      </c>
      <c r="EC261" s="372">
        <v>50034</v>
      </c>
      <c r="ED261" s="372">
        <v>1238</v>
      </c>
      <c r="EE261" s="372">
        <v>13878</v>
      </c>
      <c r="EF261" s="372">
        <v>0</v>
      </c>
      <c r="EG261" s="372">
        <v>115995</v>
      </c>
      <c r="EH261" s="372">
        <v>5768</v>
      </c>
      <c r="EI261" s="372">
        <f t="shared" si="21"/>
        <v>214788</v>
      </c>
      <c r="EJ261" s="379">
        <v>224</v>
      </c>
      <c r="EK261" s="379">
        <v>222</v>
      </c>
      <c r="EL261" s="379">
        <v>223</v>
      </c>
      <c r="EM261" s="379">
        <v>208</v>
      </c>
      <c r="EN261" s="379">
        <v>208</v>
      </c>
      <c r="EO261" s="379">
        <v>224</v>
      </c>
      <c r="EP261" s="379">
        <v>226</v>
      </c>
      <c r="EQ261" s="379">
        <v>208</v>
      </c>
      <c r="ER261" s="379">
        <v>223</v>
      </c>
      <c r="ES261" s="379">
        <v>216</v>
      </c>
      <c r="ET261" s="379">
        <v>230</v>
      </c>
      <c r="EU261" s="379">
        <v>205</v>
      </c>
      <c r="EV261" s="379">
        <v>231</v>
      </c>
      <c r="EW261" s="379">
        <f t="shared" si="27"/>
        <v>202</v>
      </c>
    </row>
    <row r="262" spans="1:153" x14ac:dyDescent="0.3">
      <c r="A262" s="371" t="s">
        <v>2277</v>
      </c>
      <c r="B262" s="371" t="s">
        <v>89</v>
      </c>
      <c r="C262" s="371" t="s">
        <v>2278</v>
      </c>
      <c r="E262" s="376" t="str">
        <f t="shared" si="22"/>
        <v>صربيا Serbia</v>
      </c>
      <c r="F262" s="372">
        <v>963897</v>
      </c>
      <c r="G262" s="372">
        <v>1424124</v>
      </c>
      <c r="H262" s="372">
        <v>2111301</v>
      </c>
      <c r="I262" s="372">
        <v>1840981</v>
      </c>
      <c r="J262" s="372">
        <v>2469571</v>
      </c>
      <c r="K262" s="372">
        <v>1752669</v>
      </c>
      <c r="L262" s="372">
        <v>1452142</v>
      </c>
      <c r="M262" s="372">
        <v>1413310</v>
      </c>
      <c r="N262" s="372">
        <v>1488119</v>
      </c>
      <c r="O262" s="372">
        <v>9032114</v>
      </c>
      <c r="P262" s="372">
        <v>5294703</v>
      </c>
      <c r="Q262" s="372">
        <v>3433994</v>
      </c>
      <c r="R262" s="372">
        <v>1749741</v>
      </c>
      <c r="S262" s="372">
        <v>1991280</v>
      </c>
      <c r="T262" s="379">
        <v>152</v>
      </c>
      <c r="U262" s="379">
        <v>153</v>
      </c>
      <c r="V262" s="379">
        <v>144</v>
      </c>
      <c r="W262" s="379">
        <v>152</v>
      </c>
      <c r="X262" s="379">
        <v>143</v>
      </c>
      <c r="Y262" s="379">
        <v>149</v>
      </c>
      <c r="Z262" s="379">
        <v>153</v>
      </c>
      <c r="AA262" s="379">
        <v>152</v>
      </c>
      <c r="AB262" s="379">
        <v>149</v>
      </c>
      <c r="AC262" s="379">
        <v>132</v>
      </c>
      <c r="AD262" s="379">
        <v>136</v>
      </c>
      <c r="AE262" s="379">
        <v>148</v>
      </c>
      <c r="AF262" s="379">
        <v>151</v>
      </c>
      <c r="AG262" s="379">
        <f t="shared" si="23"/>
        <v>159</v>
      </c>
      <c r="AH262" s="379"/>
      <c r="AI262" s="376" t="s">
        <v>1603</v>
      </c>
      <c r="AJ262">
        <v>932447</v>
      </c>
      <c r="AK262">
        <v>1422374</v>
      </c>
      <c r="AL262">
        <v>2111301</v>
      </c>
      <c r="AM262">
        <v>1840481</v>
      </c>
      <c r="AN262">
        <v>2280921</v>
      </c>
      <c r="AO262">
        <v>1534530</v>
      </c>
      <c r="AP262">
        <v>462814</v>
      </c>
      <c r="AQ262">
        <v>1247763</v>
      </c>
      <c r="AR262">
        <v>772481</v>
      </c>
      <c r="AS262">
        <v>8618538</v>
      </c>
      <c r="AT262">
        <v>4088520</v>
      </c>
      <c r="AU262">
        <v>3334638</v>
      </c>
      <c r="AV262">
        <v>1303725</v>
      </c>
      <c r="AW262">
        <v>1865024</v>
      </c>
      <c r="AX262" s="379">
        <v>152</v>
      </c>
      <c r="AY262" s="379">
        <v>150</v>
      </c>
      <c r="AZ262" s="379">
        <v>143</v>
      </c>
      <c r="BA262" s="379">
        <v>148</v>
      </c>
      <c r="BB262" s="379">
        <v>141</v>
      </c>
      <c r="BC262" s="379">
        <v>147</v>
      </c>
      <c r="BD262" s="379">
        <v>161</v>
      </c>
      <c r="BE262" s="379">
        <v>152</v>
      </c>
      <c r="BF262" s="379">
        <v>152</v>
      </c>
      <c r="BG262" s="379">
        <v>129</v>
      </c>
      <c r="BH262" s="379">
        <v>140</v>
      </c>
      <c r="BI262" s="379">
        <v>145</v>
      </c>
      <c r="BJ262" s="379">
        <v>154</v>
      </c>
      <c r="BK262" s="379">
        <f t="shared" si="24"/>
        <v>154</v>
      </c>
      <c r="BL262" s="379"/>
      <c r="BM262" s="376" t="s">
        <v>1603</v>
      </c>
      <c r="BN262">
        <v>31450</v>
      </c>
      <c r="BO262">
        <v>1750</v>
      </c>
      <c r="BQ262">
        <v>500</v>
      </c>
      <c r="BR262">
        <v>188650</v>
      </c>
      <c r="BS262">
        <v>218139</v>
      </c>
      <c r="BT262">
        <v>989328</v>
      </c>
      <c r="BU262">
        <v>165547</v>
      </c>
      <c r="BV262">
        <v>715638</v>
      </c>
      <c r="BW262">
        <v>413576</v>
      </c>
      <c r="BX262">
        <v>1206183</v>
      </c>
      <c r="BY262">
        <v>99356</v>
      </c>
      <c r="BZ262">
        <v>446016</v>
      </c>
      <c r="CA262">
        <v>126256</v>
      </c>
      <c r="CB262" s="379">
        <v>147</v>
      </c>
      <c r="CC262" s="379">
        <v>154</v>
      </c>
      <c r="CD262" s="379" t="s">
        <v>3</v>
      </c>
      <c r="CE262" s="379">
        <v>155</v>
      </c>
      <c r="CF262" s="379">
        <v>124</v>
      </c>
      <c r="CG262" s="379">
        <v>131</v>
      </c>
      <c r="CH262" s="379">
        <v>105</v>
      </c>
      <c r="CI262" s="379">
        <v>127</v>
      </c>
      <c r="CJ262" s="379">
        <v>101</v>
      </c>
      <c r="CK262" s="379">
        <v>112</v>
      </c>
      <c r="CL262" s="379">
        <v>102</v>
      </c>
      <c r="CM262" s="379">
        <v>133</v>
      </c>
      <c r="CN262" s="379">
        <v>121</v>
      </c>
      <c r="CO262" s="379">
        <f t="shared" si="25"/>
        <v>139</v>
      </c>
      <c r="CQ262" s="376" t="s">
        <v>1603</v>
      </c>
      <c r="CR262" s="372">
        <v>16122654</v>
      </c>
      <c r="CS262" s="372">
        <v>29351772</v>
      </c>
      <c r="CT262" s="372">
        <v>52477743</v>
      </c>
      <c r="CU262" s="372">
        <v>114394126</v>
      </c>
      <c r="CV262" s="372">
        <v>54535724</v>
      </c>
      <c r="CW262" s="372">
        <v>168851714</v>
      </c>
      <c r="CX262" s="372">
        <v>363255751</v>
      </c>
      <c r="CY262" s="372">
        <v>209811730</v>
      </c>
      <c r="CZ262" s="372">
        <v>149675423</v>
      </c>
      <c r="DA262" s="372">
        <v>273981902</v>
      </c>
      <c r="DB262" s="372">
        <v>419539517</v>
      </c>
      <c r="DC262" s="372">
        <v>387789379</v>
      </c>
      <c r="DD262" s="372">
        <v>456359563</v>
      </c>
      <c r="DE262" s="372">
        <v>354040469</v>
      </c>
      <c r="DF262" s="379">
        <v>106</v>
      </c>
      <c r="DG262" s="379">
        <v>105</v>
      </c>
      <c r="DH262" s="379">
        <v>89</v>
      </c>
      <c r="DI262" s="379">
        <v>84</v>
      </c>
      <c r="DJ262" s="379">
        <v>89</v>
      </c>
      <c r="DK262" s="379">
        <v>78</v>
      </c>
      <c r="DL262" s="379">
        <v>69</v>
      </c>
      <c r="DM262" s="379">
        <v>77</v>
      </c>
      <c r="DN262" s="379">
        <v>82</v>
      </c>
      <c r="DO262" s="379">
        <v>74</v>
      </c>
      <c r="DP262" s="379">
        <v>71</v>
      </c>
      <c r="DQ262" s="379">
        <v>71</v>
      </c>
      <c r="DR262" s="379">
        <v>71</v>
      </c>
      <c r="DS262" s="379">
        <f t="shared" si="26"/>
        <v>77</v>
      </c>
      <c r="DU262" s="376" t="s">
        <v>1603</v>
      </c>
      <c r="DV262" s="372">
        <v>17086551</v>
      </c>
      <c r="DW262" s="372">
        <v>30775896</v>
      </c>
      <c r="DX262" s="372">
        <v>54589044</v>
      </c>
      <c r="DY262" s="372">
        <v>116235107</v>
      </c>
      <c r="DZ262" s="372">
        <v>57005295</v>
      </c>
      <c r="EA262" s="372">
        <v>170604383</v>
      </c>
      <c r="EB262" s="372">
        <v>364707893</v>
      </c>
      <c r="EC262" s="372">
        <v>211225040</v>
      </c>
      <c r="ED262" s="372">
        <v>151163542</v>
      </c>
      <c r="EE262" s="372">
        <v>283014016</v>
      </c>
      <c r="EF262" s="372">
        <v>424834220</v>
      </c>
      <c r="EG262" s="372">
        <v>391223373</v>
      </c>
      <c r="EH262" s="372">
        <v>458109304</v>
      </c>
      <c r="EI262" s="372">
        <f t="shared" ref="EI262:EI278" si="28">DE262+S262</f>
        <v>356031749</v>
      </c>
      <c r="EJ262" s="379">
        <v>130</v>
      </c>
      <c r="EK262" s="379">
        <v>121</v>
      </c>
      <c r="EL262" s="379">
        <v>114</v>
      </c>
      <c r="EM262" s="379">
        <v>98</v>
      </c>
      <c r="EN262" s="379">
        <v>112</v>
      </c>
      <c r="EO262" s="379">
        <v>96</v>
      </c>
      <c r="EP262" s="379">
        <v>86</v>
      </c>
      <c r="EQ262" s="379">
        <v>91</v>
      </c>
      <c r="ER262" s="379">
        <v>98</v>
      </c>
      <c r="ES262" s="379">
        <v>93</v>
      </c>
      <c r="ET262" s="379">
        <v>92</v>
      </c>
      <c r="EU262" s="379">
        <v>91</v>
      </c>
      <c r="EV262" s="379">
        <v>91</v>
      </c>
      <c r="EW262" s="379">
        <f t="shared" si="27"/>
        <v>95</v>
      </c>
    </row>
    <row r="263" spans="1:153" x14ac:dyDescent="0.3">
      <c r="A263" s="371" t="s">
        <v>2279</v>
      </c>
      <c r="B263" s="371" t="s">
        <v>1195</v>
      </c>
      <c r="C263" s="371" t="s">
        <v>2280</v>
      </c>
      <c r="E263" s="376" t="str">
        <f t="shared" ref="E263:E278" si="29">B263&amp;" "&amp;PROPER(C263)</f>
        <v>ساموا الأمريكية American Samoa</v>
      </c>
      <c r="F263" s="372"/>
      <c r="G263" s="372"/>
      <c r="H263" s="372"/>
      <c r="I263" s="372"/>
      <c r="J263" s="372"/>
      <c r="K263" s="372"/>
      <c r="L263" s="372"/>
      <c r="M263" s="372"/>
      <c r="N263" s="372"/>
      <c r="O263" s="372"/>
      <c r="P263" s="372"/>
      <c r="Q263" s="372"/>
      <c r="R263" s="372"/>
      <c r="S263" s="372"/>
      <c r="T263" s="379" t="s">
        <v>3</v>
      </c>
      <c r="U263" s="379" t="s">
        <v>3</v>
      </c>
      <c r="V263" s="379" t="s">
        <v>3</v>
      </c>
      <c r="W263" s="379" t="s">
        <v>3</v>
      </c>
      <c r="X263" s="379" t="s">
        <v>3</v>
      </c>
      <c r="Y263" s="379" t="s">
        <v>3</v>
      </c>
      <c r="Z263" s="379" t="s">
        <v>3</v>
      </c>
      <c r="AA263" s="379" t="s">
        <v>3</v>
      </c>
      <c r="AB263" s="379" t="s">
        <v>3</v>
      </c>
      <c r="AC263" s="379" t="s">
        <v>3</v>
      </c>
      <c r="AD263" s="379" t="s">
        <v>3</v>
      </c>
      <c r="AE263" s="379" t="s">
        <v>3</v>
      </c>
      <c r="AF263" s="379" t="s">
        <v>3</v>
      </c>
      <c r="AG263" s="379" t="str">
        <f t="shared" ref="AG263:AG273" si="30">_xlfn.IFNA(RANK(S263,S$6:S$273,0),"")</f>
        <v/>
      </c>
      <c r="AH263" s="379"/>
      <c r="AI263" s="376" t="s">
        <v>1665</v>
      </c>
      <c r="AX263" s="379" t="s">
        <v>3</v>
      </c>
      <c r="AY263" s="379" t="s">
        <v>3</v>
      </c>
      <c r="AZ263" s="379" t="s">
        <v>3</v>
      </c>
      <c r="BA263" s="379" t="s">
        <v>3</v>
      </c>
      <c r="BB263" s="379" t="s">
        <v>3</v>
      </c>
      <c r="BC263" s="379" t="s">
        <v>3</v>
      </c>
      <c r="BD263" s="379" t="s">
        <v>3</v>
      </c>
      <c r="BE263" s="379" t="s">
        <v>3</v>
      </c>
      <c r="BF263" s="379" t="s">
        <v>3</v>
      </c>
      <c r="BG263" s="379" t="s">
        <v>3</v>
      </c>
      <c r="BH263" s="379" t="s">
        <v>3</v>
      </c>
      <c r="BI263" s="379" t="s">
        <v>3</v>
      </c>
      <c r="BJ263" s="379" t="s">
        <v>3</v>
      </c>
      <c r="BK263" s="379" t="str">
        <f t="shared" ref="BK263:BK273" si="31">_xlfn.IFNA(RANK(AW263,AW$6:AW$273,0),"")</f>
        <v/>
      </c>
      <c r="BL263" s="379"/>
      <c r="BM263" s="376" t="s">
        <v>1665</v>
      </c>
      <c r="CB263" s="379" t="s">
        <v>3</v>
      </c>
      <c r="CC263" s="379" t="s">
        <v>3</v>
      </c>
      <c r="CD263" s="379" t="s">
        <v>3</v>
      </c>
      <c r="CE263" s="379" t="s">
        <v>3</v>
      </c>
      <c r="CF263" s="379" t="s">
        <v>3</v>
      </c>
      <c r="CG263" s="379" t="s">
        <v>3</v>
      </c>
      <c r="CH263" s="379" t="s">
        <v>3</v>
      </c>
      <c r="CI263" s="379" t="s">
        <v>3</v>
      </c>
      <c r="CJ263" s="379" t="s">
        <v>3</v>
      </c>
      <c r="CK263" s="379" t="s">
        <v>3</v>
      </c>
      <c r="CL263" s="379" t="s">
        <v>3</v>
      </c>
      <c r="CM263" s="379" t="s">
        <v>3</v>
      </c>
      <c r="CN263" s="379" t="s">
        <v>3</v>
      </c>
      <c r="CO263" s="379" t="str">
        <f t="shared" ref="CO263:CO273" si="32">_xlfn.IFNA(RANK(CA263,CA$6:CA$273,0),"")</f>
        <v/>
      </c>
      <c r="CQ263" s="376" t="s">
        <v>1665</v>
      </c>
      <c r="CR263" s="372"/>
      <c r="CS263" s="372"/>
      <c r="CT263" s="372"/>
      <c r="CU263" s="372"/>
      <c r="CV263" s="372"/>
      <c r="CW263" s="372"/>
      <c r="CX263" s="372"/>
      <c r="CY263" s="372"/>
      <c r="CZ263" s="372"/>
      <c r="DA263" s="372">
        <v>73903</v>
      </c>
      <c r="DB263" s="372">
        <v>92999</v>
      </c>
      <c r="DC263" s="372">
        <v>739852</v>
      </c>
      <c r="DD263" s="372">
        <v>889656</v>
      </c>
      <c r="DE263" s="372">
        <v>5880</v>
      </c>
      <c r="DF263" s="379" t="s">
        <v>3</v>
      </c>
      <c r="DG263" s="379" t="s">
        <v>3</v>
      </c>
      <c r="DH263" s="379" t="s">
        <v>3</v>
      </c>
      <c r="DI263" s="379" t="s">
        <v>3</v>
      </c>
      <c r="DJ263" s="379" t="s">
        <v>3</v>
      </c>
      <c r="DK263" s="379" t="s">
        <v>3</v>
      </c>
      <c r="DL263" s="379" t="s">
        <v>3</v>
      </c>
      <c r="DM263" s="379" t="s">
        <v>3</v>
      </c>
      <c r="DN263" s="379" t="s">
        <v>3</v>
      </c>
      <c r="DO263" s="379">
        <v>184</v>
      </c>
      <c r="DP263" s="379">
        <v>182</v>
      </c>
      <c r="DQ263" s="379">
        <v>164</v>
      </c>
      <c r="DR263" s="379">
        <v>161</v>
      </c>
      <c r="DS263" s="379">
        <f t="shared" ref="DS263:DS273" si="33">_xlfn.IFNA(RANK(DE263,DE$6:DE$273,0),"")</f>
        <v>222</v>
      </c>
      <c r="DU263" s="376" t="s">
        <v>1665</v>
      </c>
      <c r="DV263" s="372">
        <v>0</v>
      </c>
      <c r="DW263" s="372">
        <v>0</v>
      </c>
      <c r="DX263" s="372">
        <v>0</v>
      </c>
      <c r="DY263" s="372">
        <v>0</v>
      </c>
      <c r="DZ263" s="372">
        <v>0</v>
      </c>
      <c r="EA263" s="372">
        <v>0</v>
      </c>
      <c r="EB263" s="372">
        <v>0</v>
      </c>
      <c r="EC263" s="372">
        <v>0</v>
      </c>
      <c r="ED263" s="372">
        <v>0</v>
      </c>
      <c r="EE263" s="372">
        <v>73903</v>
      </c>
      <c r="EF263" s="372">
        <v>92999</v>
      </c>
      <c r="EG263" s="372">
        <v>739852</v>
      </c>
      <c r="EH263" s="372">
        <v>889656</v>
      </c>
      <c r="EI263" s="372">
        <f t="shared" si="28"/>
        <v>5880</v>
      </c>
      <c r="EJ263" s="379">
        <v>224</v>
      </c>
      <c r="EK263" s="379">
        <v>227</v>
      </c>
      <c r="EL263" s="379">
        <v>223</v>
      </c>
      <c r="EM263" s="379">
        <v>227</v>
      </c>
      <c r="EN263" s="379">
        <v>222</v>
      </c>
      <c r="EO263" s="379">
        <v>227</v>
      </c>
      <c r="EP263" s="379">
        <v>226</v>
      </c>
      <c r="EQ263" s="379">
        <v>227</v>
      </c>
      <c r="ER263" s="379">
        <v>226</v>
      </c>
      <c r="ES263" s="379">
        <v>203</v>
      </c>
      <c r="ET263" s="379">
        <v>197</v>
      </c>
      <c r="EU263" s="379">
        <v>185</v>
      </c>
      <c r="EV263" s="379">
        <v>185</v>
      </c>
      <c r="EW263" s="379">
        <f t="shared" ref="EW263:EW273" si="34">_xlfn.IFNA(RANK(EI263,EI$6:EI$273,0),"")</f>
        <v>232</v>
      </c>
    </row>
    <row r="264" spans="1:153" x14ac:dyDescent="0.3">
      <c r="A264" s="371" t="s">
        <v>2281</v>
      </c>
      <c r="B264" s="371" t="s">
        <v>1520</v>
      </c>
      <c r="C264" s="371" t="s">
        <v>2282</v>
      </c>
      <c r="E264" s="376" t="str">
        <f t="shared" si="29"/>
        <v>غيرنزي Guernsey</v>
      </c>
      <c r="F264" s="372"/>
      <c r="G264" s="372"/>
      <c r="H264" s="372"/>
      <c r="I264" s="372"/>
      <c r="J264" s="372"/>
      <c r="K264" s="372"/>
      <c r="L264" s="372"/>
      <c r="M264" s="372"/>
      <c r="N264" s="372"/>
      <c r="O264" s="372"/>
      <c r="P264" s="372"/>
      <c r="Q264" s="372"/>
      <c r="R264" s="372"/>
      <c r="S264" s="372"/>
      <c r="T264" s="379" t="s">
        <v>3</v>
      </c>
      <c r="U264" s="379" t="s">
        <v>3</v>
      </c>
      <c r="V264" s="379" t="s">
        <v>3</v>
      </c>
      <c r="W264" s="379" t="s">
        <v>3</v>
      </c>
      <c r="X264" s="379" t="s">
        <v>3</v>
      </c>
      <c r="Y264" s="379" t="s">
        <v>3</v>
      </c>
      <c r="Z264" s="379" t="s">
        <v>3</v>
      </c>
      <c r="AA264" s="379" t="s">
        <v>3</v>
      </c>
      <c r="AB264" s="379" t="s">
        <v>3</v>
      </c>
      <c r="AC264" s="379" t="s">
        <v>3</v>
      </c>
      <c r="AD264" s="379" t="s">
        <v>3</v>
      </c>
      <c r="AE264" s="379" t="s">
        <v>3</v>
      </c>
      <c r="AF264" s="379" t="s">
        <v>3</v>
      </c>
      <c r="AG264" s="379" t="str">
        <f t="shared" si="30"/>
        <v/>
      </c>
      <c r="AH264" s="379"/>
      <c r="AI264" s="376" t="s">
        <v>1675</v>
      </c>
      <c r="AX264" s="379" t="s">
        <v>3</v>
      </c>
      <c r="AY264" s="379" t="s">
        <v>3</v>
      </c>
      <c r="AZ264" s="379" t="s">
        <v>3</v>
      </c>
      <c r="BA264" s="379" t="s">
        <v>3</v>
      </c>
      <c r="BB264" s="379" t="s">
        <v>3</v>
      </c>
      <c r="BC264" s="379" t="s">
        <v>3</v>
      </c>
      <c r="BD264" s="379" t="s">
        <v>3</v>
      </c>
      <c r="BE264" s="379" t="s">
        <v>3</v>
      </c>
      <c r="BF264" s="379" t="s">
        <v>3</v>
      </c>
      <c r="BG264" s="379" t="s">
        <v>3</v>
      </c>
      <c r="BH264" s="379" t="s">
        <v>3</v>
      </c>
      <c r="BI264" s="379" t="s">
        <v>3</v>
      </c>
      <c r="BJ264" s="379" t="s">
        <v>3</v>
      </c>
      <c r="BK264" s="379" t="str">
        <f t="shared" si="31"/>
        <v/>
      </c>
      <c r="BL264" s="379"/>
      <c r="BM264" s="376" t="s">
        <v>1675</v>
      </c>
      <c r="CB264" s="379" t="s">
        <v>3</v>
      </c>
      <c r="CC264" s="379" t="s">
        <v>3</v>
      </c>
      <c r="CD264" s="379" t="s">
        <v>3</v>
      </c>
      <c r="CE264" s="379" t="s">
        <v>3</v>
      </c>
      <c r="CF264" s="379" t="s">
        <v>3</v>
      </c>
      <c r="CG264" s="379" t="s">
        <v>3</v>
      </c>
      <c r="CH264" s="379" t="s">
        <v>3</v>
      </c>
      <c r="CI264" s="379" t="s">
        <v>3</v>
      </c>
      <c r="CJ264" s="379" t="s">
        <v>3</v>
      </c>
      <c r="CK264" s="379" t="s">
        <v>3</v>
      </c>
      <c r="CL264" s="379" t="s">
        <v>3</v>
      </c>
      <c r="CM264" s="379" t="s">
        <v>3</v>
      </c>
      <c r="CN264" s="379" t="s">
        <v>3</v>
      </c>
      <c r="CO264" s="379" t="str">
        <f t="shared" si="32"/>
        <v/>
      </c>
      <c r="CQ264" s="376" t="s">
        <v>1675</v>
      </c>
      <c r="CR264" s="372"/>
      <c r="CS264" s="372"/>
      <c r="CT264" s="372"/>
      <c r="CU264" s="372"/>
      <c r="CV264" s="372"/>
      <c r="CW264" s="372"/>
      <c r="CX264" s="372"/>
      <c r="CY264" s="372"/>
      <c r="CZ264" s="372">
        <v>16826</v>
      </c>
      <c r="DA264" s="372">
        <v>102249</v>
      </c>
      <c r="DB264" s="372">
        <v>116508</v>
      </c>
      <c r="DC264" s="372">
        <v>224922</v>
      </c>
      <c r="DD264" s="372">
        <v>40037</v>
      </c>
      <c r="DE264" s="372">
        <v>71098</v>
      </c>
      <c r="DF264" s="379" t="s">
        <v>3</v>
      </c>
      <c r="DG264" s="379" t="s">
        <v>3</v>
      </c>
      <c r="DH264" s="379" t="s">
        <v>3</v>
      </c>
      <c r="DI264" s="379" t="s">
        <v>3</v>
      </c>
      <c r="DJ264" s="379" t="s">
        <v>3</v>
      </c>
      <c r="DK264" s="379" t="s">
        <v>3</v>
      </c>
      <c r="DL264" s="379" t="s">
        <v>3</v>
      </c>
      <c r="DM264" s="379" t="s">
        <v>3</v>
      </c>
      <c r="DN264" s="379">
        <v>205</v>
      </c>
      <c r="DO264" s="379">
        <v>183</v>
      </c>
      <c r="DP264" s="379">
        <v>178</v>
      </c>
      <c r="DQ264" s="379">
        <v>182</v>
      </c>
      <c r="DR264" s="379">
        <v>210</v>
      </c>
      <c r="DS264" s="379">
        <f t="shared" si="33"/>
        <v>200</v>
      </c>
      <c r="DU264" s="376" t="s">
        <v>1675</v>
      </c>
      <c r="DV264" s="372">
        <v>0</v>
      </c>
      <c r="DW264" s="372">
        <v>0</v>
      </c>
      <c r="DX264" s="372">
        <v>0</v>
      </c>
      <c r="DY264" s="372">
        <v>0</v>
      </c>
      <c r="DZ264" s="372">
        <v>0</v>
      </c>
      <c r="EA264" s="372">
        <v>0</v>
      </c>
      <c r="EB264" s="372">
        <v>0</v>
      </c>
      <c r="EC264" s="372">
        <v>0</v>
      </c>
      <c r="ED264" s="372">
        <v>16826</v>
      </c>
      <c r="EE264" s="372">
        <v>102249</v>
      </c>
      <c r="EF264" s="372">
        <v>116508</v>
      </c>
      <c r="EG264" s="372">
        <v>224922</v>
      </c>
      <c r="EH264" s="372">
        <v>40037</v>
      </c>
      <c r="EI264" s="372">
        <f t="shared" si="28"/>
        <v>71098</v>
      </c>
      <c r="EJ264" s="379">
        <v>224</v>
      </c>
      <c r="EK264" s="379">
        <v>227</v>
      </c>
      <c r="EL264" s="379">
        <v>223</v>
      </c>
      <c r="EM264" s="379">
        <v>227</v>
      </c>
      <c r="EN264" s="379">
        <v>222</v>
      </c>
      <c r="EO264" s="379">
        <v>227</v>
      </c>
      <c r="EP264" s="379">
        <v>226</v>
      </c>
      <c r="EQ264" s="379">
        <v>227</v>
      </c>
      <c r="ER264" s="379">
        <v>212</v>
      </c>
      <c r="ES264" s="379">
        <v>201</v>
      </c>
      <c r="ET264" s="379">
        <v>194</v>
      </c>
      <c r="EU264" s="379">
        <v>195</v>
      </c>
      <c r="EV264" s="379">
        <v>217</v>
      </c>
      <c r="EW264" s="379">
        <f t="shared" si="34"/>
        <v>213</v>
      </c>
    </row>
    <row r="265" spans="1:153" x14ac:dyDescent="0.3">
      <c r="A265" s="371" t="s">
        <v>2283</v>
      </c>
      <c r="B265" s="371" t="s">
        <v>1189</v>
      </c>
      <c r="C265" s="371" t="s">
        <v>2284</v>
      </c>
      <c r="E265" s="376" t="str">
        <f t="shared" si="29"/>
        <v>كوراساو Curacao</v>
      </c>
      <c r="F265" s="372"/>
      <c r="G265" s="372"/>
      <c r="H265" s="372"/>
      <c r="I265" s="372"/>
      <c r="J265" s="372"/>
      <c r="K265" s="372"/>
      <c r="L265" s="372"/>
      <c r="M265" s="372"/>
      <c r="N265" s="372">
        <v>93930</v>
      </c>
      <c r="O265" s="372">
        <v>12393</v>
      </c>
      <c r="P265" s="372"/>
      <c r="Q265" s="372">
        <v>42003</v>
      </c>
      <c r="R265" s="372">
        <v>101230</v>
      </c>
      <c r="S265" s="372"/>
      <c r="T265" s="379" t="s">
        <v>3</v>
      </c>
      <c r="U265" s="379" t="s">
        <v>3</v>
      </c>
      <c r="V265" s="379" t="s">
        <v>3</v>
      </c>
      <c r="W265" s="379" t="s">
        <v>3</v>
      </c>
      <c r="X265" s="379" t="s">
        <v>3</v>
      </c>
      <c r="Y265" s="379" t="s">
        <v>3</v>
      </c>
      <c r="Z265" s="379" t="s">
        <v>3</v>
      </c>
      <c r="AA265" s="379" t="s">
        <v>3</v>
      </c>
      <c r="AB265" s="379">
        <v>172</v>
      </c>
      <c r="AC265" s="379">
        <v>182</v>
      </c>
      <c r="AD265" s="379" t="s">
        <v>3</v>
      </c>
      <c r="AE265" s="379">
        <v>174</v>
      </c>
      <c r="AF265" s="379">
        <v>174</v>
      </c>
      <c r="AG265" s="379" t="str">
        <f t="shared" si="30"/>
        <v/>
      </c>
      <c r="AH265" s="379"/>
      <c r="AI265" s="376" t="s">
        <v>1623</v>
      </c>
      <c r="AS265">
        <v>12393</v>
      </c>
      <c r="AU265">
        <v>42003</v>
      </c>
      <c r="AV265">
        <v>101230</v>
      </c>
      <c r="AX265" s="379" t="s">
        <v>3</v>
      </c>
      <c r="AY265" s="379" t="s">
        <v>3</v>
      </c>
      <c r="AZ265" s="379" t="s">
        <v>3</v>
      </c>
      <c r="BA265" s="379" t="s">
        <v>3</v>
      </c>
      <c r="BB265" s="379" t="s">
        <v>3</v>
      </c>
      <c r="BC265" s="379" t="s">
        <v>3</v>
      </c>
      <c r="BD265" s="379" t="s">
        <v>3</v>
      </c>
      <c r="BE265" s="379" t="s">
        <v>3</v>
      </c>
      <c r="BF265" s="379" t="s">
        <v>3</v>
      </c>
      <c r="BG265" s="379">
        <v>180</v>
      </c>
      <c r="BH265" s="379" t="s">
        <v>3</v>
      </c>
      <c r="BI265" s="379">
        <v>173</v>
      </c>
      <c r="BJ265" s="379">
        <v>173</v>
      </c>
      <c r="BK265" s="379" t="str">
        <f t="shared" si="31"/>
        <v/>
      </c>
      <c r="BL265" s="379"/>
      <c r="BM265" s="376" t="s">
        <v>1623</v>
      </c>
      <c r="BV265">
        <v>93930</v>
      </c>
      <c r="CB265" s="379" t="s">
        <v>3</v>
      </c>
      <c r="CC265" s="379" t="s">
        <v>3</v>
      </c>
      <c r="CD265" s="379" t="s">
        <v>3</v>
      </c>
      <c r="CE265" s="379" t="s">
        <v>3</v>
      </c>
      <c r="CF265" s="379" t="s">
        <v>3</v>
      </c>
      <c r="CG265" s="379" t="s">
        <v>3</v>
      </c>
      <c r="CH265" s="379" t="s">
        <v>3</v>
      </c>
      <c r="CI265" s="379" t="s">
        <v>3</v>
      </c>
      <c r="CJ265" s="379">
        <v>125</v>
      </c>
      <c r="CK265" s="379" t="s">
        <v>3</v>
      </c>
      <c r="CL265" s="379" t="s">
        <v>3</v>
      </c>
      <c r="CM265" s="379" t="s">
        <v>3</v>
      </c>
      <c r="CN265" s="379" t="s">
        <v>3</v>
      </c>
      <c r="CO265" s="379" t="str">
        <f t="shared" si="32"/>
        <v/>
      </c>
      <c r="CQ265" s="376" t="s">
        <v>1623</v>
      </c>
      <c r="CR265" s="372"/>
      <c r="CS265" s="372"/>
      <c r="CT265" s="372"/>
      <c r="CU265" s="372"/>
      <c r="CV265" s="372"/>
      <c r="CW265" s="372"/>
      <c r="CX265" s="372"/>
      <c r="CY265" s="372"/>
      <c r="CZ265" s="372">
        <v>32506</v>
      </c>
      <c r="DA265" s="372">
        <v>977737</v>
      </c>
      <c r="DB265" s="372">
        <v>1367437</v>
      </c>
      <c r="DC265" s="372">
        <v>1950822</v>
      </c>
      <c r="DD265" s="372">
        <v>1540274</v>
      </c>
      <c r="DE265" s="372">
        <v>507240</v>
      </c>
      <c r="DF265" s="379" t="s">
        <v>3</v>
      </c>
      <c r="DG265" s="379" t="s">
        <v>3</v>
      </c>
      <c r="DH265" s="379" t="s">
        <v>3</v>
      </c>
      <c r="DI265" s="379" t="s">
        <v>3</v>
      </c>
      <c r="DJ265" s="379" t="s">
        <v>3</v>
      </c>
      <c r="DK265" s="379" t="s">
        <v>3</v>
      </c>
      <c r="DL265" s="379" t="s">
        <v>3</v>
      </c>
      <c r="DM265" s="379" t="s">
        <v>3</v>
      </c>
      <c r="DN265" s="379">
        <v>201</v>
      </c>
      <c r="DO265" s="379">
        <v>155</v>
      </c>
      <c r="DP265" s="379">
        <v>150</v>
      </c>
      <c r="DQ265" s="379">
        <v>147</v>
      </c>
      <c r="DR265" s="379">
        <v>159</v>
      </c>
      <c r="DS265" s="379">
        <f t="shared" si="33"/>
        <v>176</v>
      </c>
      <c r="DU265" s="376" t="s">
        <v>1623</v>
      </c>
      <c r="DV265" s="372">
        <v>0</v>
      </c>
      <c r="DW265" s="372">
        <v>0</v>
      </c>
      <c r="DX265" s="372">
        <v>0</v>
      </c>
      <c r="DY265" s="372">
        <v>0</v>
      </c>
      <c r="DZ265" s="372">
        <v>0</v>
      </c>
      <c r="EA265" s="372">
        <v>0</v>
      </c>
      <c r="EB265" s="372">
        <v>0</v>
      </c>
      <c r="EC265" s="372">
        <v>0</v>
      </c>
      <c r="ED265" s="372">
        <v>126436</v>
      </c>
      <c r="EE265" s="372">
        <v>990130</v>
      </c>
      <c r="EF265" s="372">
        <v>1367437</v>
      </c>
      <c r="EG265" s="372">
        <v>1992825</v>
      </c>
      <c r="EH265" s="372">
        <v>1641504</v>
      </c>
      <c r="EI265" s="372">
        <f t="shared" si="28"/>
        <v>507240</v>
      </c>
      <c r="EJ265" s="379">
        <v>224</v>
      </c>
      <c r="EK265" s="379">
        <v>227</v>
      </c>
      <c r="EL265" s="379">
        <v>223</v>
      </c>
      <c r="EM265" s="379">
        <v>227</v>
      </c>
      <c r="EN265" s="379">
        <v>222</v>
      </c>
      <c r="EO265" s="379">
        <v>227</v>
      </c>
      <c r="EP265" s="379">
        <v>226</v>
      </c>
      <c r="EQ265" s="379">
        <v>227</v>
      </c>
      <c r="ER265" s="379">
        <v>196</v>
      </c>
      <c r="ES265" s="379">
        <v>179</v>
      </c>
      <c r="ET265" s="379">
        <v>174</v>
      </c>
      <c r="EU265" s="379">
        <v>171</v>
      </c>
      <c r="EV265" s="379">
        <v>178</v>
      </c>
      <c r="EW265" s="379">
        <f t="shared" si="34"/>
        <v>195</v>
      </c>
    </row>
    <row r="266" spans="1:153" x14ac:dyDescent="0.3">
      <c r="A266" s="371" t="s">
        <v>2285</v>
      </c>
      <c r="B266" s="371" t="s">
        <v>1199</v>
      </c>
      <c r="C266" s="371" t="s">
        <v>2286</v>
      </c>
      <c r="E266" s="376" t="str">
        <f t="shared" si="29"/>
        <v>جيرسي Jersey</v>
      </c>
      <c r="F266" s="372"/>
      <c r="G266" s="372"/>
      <c r="H266" s="372"/>
      <c r="I266" s="372"/>
      <c r="J266" s="372"/>
      <c r="K266" s="372"/>
      <c r="L266" s="372"/>
      <c r="M266" s="372">
        <v>779547</v>
      </c>
      <c r="N266" s="372"/>
      <c r="O266" s="372">
        <v>392892</v>
      </c>
      <c r="P266" s="372"/>
      <c r="Q266" s="372"/>
      <c r="R266" s="372"/>
      <c r="S266" s="372"/>
      <c r="T266" s="379" t="s">
        <v>3</v>
      </c>
      <c r="U266" s="379" t="s">
        <v>3</v>
      </c>
      <c r="V266" s="379" t="s">
        <v>3</v>
      </c>
      <c r="W266" s="379" t="s">
        <v>3</v>
      </c>
      <c r="X266" s="379" t="s">
        <v>3</v>
      </c>
      <c r="Y266" s="379" t="s">
        <v>3</v>
      </c>
      <c r="Z266" s="379" t="s">
        <v>3</v>
      </c>
      <c r="AA266" s="379">
        <v>158</v>
      </c>
      <c r="AB266" s="379" t="s">
        <v>3</v>
      </c>
      <c r="AC266" s="379">
        <v>166</v>
      </c>
      <c r="AD266" s="379" t="s">
        <v>3</v>
      </c>
      <c r="AE266" s="379" t="s">
        <v>3</v>
      </c>
      <c r="AF266" s="379" t="s">
        <v>3</v>
      </c>
      <c r="AG266" s="379" t="str">
        <f t="shared" si="30"/>
        <v/>
      </c>
      <c r="AH266" s="379"/>
      <c r="AI266" s="376" t="s">
        <v>1664</v>
      </c>
      <c r="AQ266">
        <v>779547</v>
      </c>
      <c r="AX266" s="379" t="s">
        <v>3</v>
      </c>
      <c r="AY266" s="379" t="s">
        <v>3</v>
      </c>
      <c r="AZ266" s="379" t="s">
        <v>3</v>
      </c>
      <c r="BA266" s="379" t="s">
        <v>3</v>
      </c>
      <c r="BB266" s="379" t="s">
        <v>3</v>
      </c>
      <c r="BC266" s="379" t="s">
        <v>3</v>
      </c>
      <c r="BD266" s="379" t="s">
        <v>3</v>
      </c>
      <c r="BE266" s="379">
        <v>155</v>
      </c>
      <c r="BF266" s="379" t="s">
        <v>3</v>
      </c>
      <c r="BG266" s="379" t="s">
        <v>3</v>
      </c>
      <c r="BH266" s="379" t="s">
        <v>3</v>
      </c>
      <c r="BI266" s="379" t="s">
        <v>3</v>
      </c>
      <c r="BJ266" s="379" t="s">
        <v>3</v>
      </c>
      <c r="BK266" s="379" t="str">
        <f t="shared" si="31"/>
        <v/>
      </c>
      <c r="BL266" s="379"/>
      <c r="BM266" s="376" t="s">
        <v>1664</v>
      </c>
      <c r="BW266">
        <v>392892</v>
      </c>
      <c r="CB266" s="379" t="s">
        <v>3</v>
      </c>
      <c r="CC266" s="379" t="s">
        <v>3</v>
      </c>
      <c r="CD266" s="379" t="s">
        <v>3</v>
      </c>
      <c r="CE266" s="379" t="s">
        <v>3</v>
      </c>
      <c r="CF266" s="379" t="s">
        <v>3</v>
      </c>
      <c r="CG266" s="379" t="s">
        <v>3</v>
      </c>
      <c r="CH266" s="379" t="s">
        <v>3</v>
      </c>
      <c r="CI266" s="379" t="s">
        <v>3</v>
      </c>
      <c r="CJ266" s="379" t="s">
        <v>3</v>
      </c>
      <c r="CK266" s="379">
        <v>114</v>
      </c>
      <c r="CL266" s="379" t="s">
        <v>3</v>
      </c>
      <c r="CM266" s="379" t="s">
        <v>3</v>
      </c>
      <c r="CN266" s="379" t="s">
        <v>3</v>
      </c>
      <c r="CO266" s="379" t="str">
        <f t="shared" si="32"/>
        <v/>
      </c>
      <c r="CQ266" s="376" t="s">
        <v>1664</v>
      </c>
      <c r="CR266" s="372">
        <v>84561</v>
      </c>
      <c r="CS266" s="372">
        <v>237512</v>
      </c>
      <c r="CT266" s="372">
        <v>2130797</v>
      </c>
      <c r="CU266" s="372">
        <v>892836</v>
      </c>
      <c r="CV266" s="372">
        <v>26659</v>
      </c>
      <c r="CW266" s="372"/>
      <c r="CX266" s="372">
        <v>4622</v>
      </c>
      <c r="CY266" s="372">
        <v>346115</v>
      </c>
      <c r="CZ266" s="372">
        <v>1477047</v>
      </c>
      <c r="DA266" s="372">
        <v>940069</v>
      </c>
      <c r="DB266" s="372">
        <v>86051</v>
      </c>
      <c r="DC266" s="372">
        <v>138823</v>
      </c>
      <c r="DD266" s="372">
        <v>798138</v>
      </c>
      <c r="DE266" s="372">
        <v>646857</v>
      </c>
      <c r="DF266" s="379">
        <v>194</v>
      </c>
      <c r="DG266" s="379">
        <v>184</v>
      </c>
      <c r="DH266" s="379">
        <v>144</v>
      </c>
      <c r="DI266" s="379">
        <v>161</v>
      </c>
      <c r="DJ266" s="379">
        <v>198</v>
      </c>
      <c r="DK266" s="379" t="s">
        <v>3</v>
      </c>
      <c r="DL266" s="379">
        <v>215</v>
      </c>
      <c r="DM266" s="379">
        <v>169</v>
      </c>
      <c r="DN266" s="379">
        <v>144</v>
      </c>
      <c r="DO266" s="379">
        <v>156</v>
      </c>
      <c r="DP266" s="379">
        <v>184</v>
      </c>
      <c r="DQ266" s="379">
        <v>188</v>
      </c>
      <c r="DR266" s="379">
        <v>164</v>
      </c>
      <c r="DS266" s="379">
        <f t="shared" si="33"/>
        <v>175</v>
      </c>
      <c r="DU266" s="376" t="s">
        <v>1664</v>
      </c>
      <c r="DV266" s="372">
        <v>84561</v>
      </c>
      <c r="DW266" s="372">
        <v>237512</v>
      </c>
      <c r="DX266" s="372">
        <v>2130797</v>
      </c>
      <c r="DY266" s="372">
        <v>892836</v>
      </c>
      <c r="DZ266" s="372">
        <v>26659</v>
      </c>
      <c r="EA266" s="372">
        <v>0</v>
      </c>
      <c r="EB266" s="372">
        <v>4622</v>
      </c>
      <c r="EC266" s="372">
        <v>1125662</v>
      </c>
      <c r="ED266" s="372">
        <v>1477047</v>
      </c>
      <c r="EE266" s="372">
        <v>1332961</v>
      </c>
      <c r="EF266" s="372">
        <v>86051</v>
      </c>
      <c r="EG266" s="372">
        <v>138823</v>
      </c>
      <c r="EH266" s="372">
        <v>798138</v>
      </c>
      <c r="EI266" s="372">
        <f t="shared" si="28"/>
        <v>646857</v>
      </c>
      <c r="EJ266" s="379">
        <v>207</v>
      </c>
      <c r="EK266" s="379">
        <v>200</v>
      </c>
      <c r="EL266" s="379">
        <v>169</v>
      </c>
      <c r="EM266" s="379">
        <v>184</v>
      </c>
      <c r="EN266" s="379">
        <v>207</v>
      </c>
      <c r="EO266" s="379">
        <v>227</v>
      </c>
      <c r="EP266" s="379">
        <v>221</v>
      </c>
      <c r="EQ266" s="379">
        <v>179</v>
      </c>
      <c r="ER266" s="379">
        <v>175</v>
      </c>
      <c r="ES266" s="379">
        <v>175</v>
      </c>
      <c r="ET266" s="379">
        <v>198</v>
      </c>
      <c r="EU266" s="379">
        <v>201</v>
      </c>
      <c r="EV266" s="379">
        <v>188</v>
      </c>
      <c r="EW266" s="379">
        <f t="shared" si="34"/>
        <v>194</v>
      </c>
    </row>
    <row r="267" spans="1:153" x14ac:dyDescent="0.3">
      <c r="A267" s="371" t="s">
        <v>2287</v>
      </c>
      <c r="B267" s="371" t="s">
        <v>636</v>
      </c>
      <c r="C267" s="371" t="s">
        <v>2288</v>
      </c>
      <c r="E267" s="376" t="str">
        <f t="shared" si="29"/>
        <v>الجبل الأسود Montenegro</v>
      </c>
      <c r="F267" s="372"/>
      <c r="G267" s="372">
        <v>177900</v>
      </c>
      <c r="H267" s="372">
        <v>13860</v>
      </c>
      <c r="I267" s="372"/>
      <c r="J267" s="372"/>
      <c r="K267" s="372">
        <v>3650</v>
      </c>
      <c r="L267" s="372">
        <v>150</v>
      </c>
      <c r="M267" s="372"/>
      <c r="N267" s="372">
        <v>3289207</v>
      </c>
      <c r="O267" s="372">
        <v>1373511</v>
      </c>
      <c r="P267" s="372">
        <v>1410088</v>
      </c>
      <c r="Q267" s="372">
        <v>212201</v>
      </c>
      <c r="R267" s="372">
        <v>871922</v>
      </c>
      <c r="S267" s="372">
        <v>9750809</v>
      </c>
      <c r="T267" s="379" t="s">
        <v>3</v>
      </c>
      <c r="U267" s="379">
        <v>174</v>
      </c>
      <c r="V267" s="379">
        <v>193</v>
      </c>
      <c r="W267" s="379" t="s">
        <v>3</v>
      </c>
      <c r="X267" s="379" t="s">
        <v>3</v>
      </c>
      <c r="Y267" s="379">
        <v>185</v>
      </c>
      <c r="Z267" s="379">
        <v>189</v>
      </c>
      <c r="AA267" s="379" t="s">
        <v>3</v>
      </c>
      <c r="AB267" s="379">
        <v>137</v>
      </c>
      <c r="AC267" s="379">
        <v>155</v>
      </c>
      <c r="AD267" s="379">
        <v>154</v>
      </c>
      <c r="AE267" s="379">
        <v>168</v>
      </c>
      <c r="AF267" s="379">
        <v>161</v>
      </c>
      <c r="AG267" s="379">
        <f t="shared" si="30"/>
        <v>137</v>
      </c>
      <c r="AH267" s="379"/>
      <c r="AI267" s="376" t="s">
        <v>1548</v>
      </c>
      <c r="AK267">
        <v>177900</v>
      </c>
      <c r="AO267">
        <v>3650</v>
      </c>
      <c r="AR267">
        <v>3289207</v>
      </c>
      <c r="AS267">
        <v>1373511</v>
      </c>
      <c r="AT267">
        <v>1401088</v>
      </c>
      <c r="AU267">
        <v>212201</v>
      </c>
      <c r="AV267">
        <v>799922</v>
      </c>
      <c r="AW267">
        <v>9750809</v>
      </c>
      <c r="AX267" s="379" t="s">
        <v>3</v>
      </c>
      <c r="AY267" s="379">
        <v>175</v>
      </c>
      <c r="AZ267" s="379" t="s">
        <v>3</v>
      </c>
      <c r="BA267" s="379" t="s">
        <v>3</v>
      </c>
      <c r="BB267" s="379" t="s">
        <v>3</v>
      </c>
      <c r="BC267" s="379">
        <v>178</v>
      </c>
      <c r="BD267" s="379" t="s">
        <v>3</v>
      </c>
      <c r="BE267" s="379" t="s">
        <v>3</v>
      </c>
      <c r="BF267" s="379">
        <v>136</v>
      </c>
      <c r="BG267" s="379">
        <v>155</v>
      </c>
      <c r="BH267" s="379">
        <v>154</v>
      </c>
      <c r="BI267" s="379">
        <v>167</v>
      </c>
      <c r="BJ267" s="379">
        <v>160</v>
      </c>
      <c r="BK267" s="379">
        <f t="shared" si="31"/>
        <v>131</v>
      </c>
      <c r="BL267" s="379"/>
      <c r="BM267" s="376" t="s">
        <v>1548</v>
      </c>
      <c r="BP267">
        <v>13860</v>
      </c>
      <c r="BT267">
        <v>150</v>
      </c>
      <c r="BX267">
        <v>9000</v>
      </c>
      <c r="BZ267">
        <v>72000</v>
      </c>
      <c r="CB267" s="379" t="s">
        <v>3</v>
      </c>
      <c r="CC267" s="379" t="s">
        <v>3</v>
      </c>
      <c r="CD267" s="379">
        <v>148</v>
      </c>
      <c r="CE267" s="379" t="s">
        <v>3</v>
      </c>
      <c r="CF267" s="379" t="s">
        <v>3</v>
      </c>
      <c r="CG267" s="379" t="s">
        <v>3</v>
      </c>
      <c r="CH267" s="379">
        <v>161</v>
      </c>
      <c r="CI267" s="379" t="s">
        <v>3</v>
      </c>
      <c r="CJ267" s="379" t="s">
        <v>3</v>
      </c>
      <c r="CK267" s="379" t="s">
        <v>3</v>
      </c>
      <c r="CL267" s="379">
        <v>147</v>
      </c>
      <c r="CM267" s="379" t="s">
        <v>3</v>
      </c>
      <c r="CN267" s="379">
        <v>143</v>
      </c>
      <c r="CO267" s="379" t="str">
        <f t="shared" si="32"/>
        <v/>
      </c>
      <c r="CQ267" s="376" t="s">
        <v>1548</v>
      </c>
      <c r="CR267" s="372">
        <v>142347</v>
      </c>
      <c r="CS267" s="372">
        <v>748620</v>
      </c>
      <c r="CT267" s="372">
        <v>352009</v>
      </c>
      <c r="CU267" s="372">
        <v>643170</v>
      </c>
      <c r="CV267" s="372">
        <v>583952</v>
      </c>
      <c r="CW267" s="372">
        <v>356419</v>
      </c>
      <c r="CX267" s="372">
        <v>196897</v>
      </c>
      <c r="CY267" s="372">
        <v>289984</v>
      </c>
      <c r="CZ267" s="372">
        <v>1196788</v>
      </c>
      <c r="DA267" s="372">
        <v>47867</v>
      </c>
      <c r="DB267" s="372">
        <v>301148</v>
      </c>
      <c r="DC267" s="372">
        <v>721089</v>
      </c>
      <c r="DD267" s="372">
        <v>5920775</v>
      </c>
      <c r="DE267" s="372">
        <v>1070387</v>
      </c>
      <c r="DF267" s="379">
        <v>186</v>
      </c>
      <c r="DG267" s="379">
        <v>164</v>
      </c>
      <c r="DH267" s="379">
        <v>181</v>
      </c>
      <c r="DI267" s="379">
        <v>166</v>
      </c>
      <c r="DJ267" s="379">
        <v>162</v>
      </c>
      <c r="DK267" s="379">
        <v>168</v>
      </c>
      <c r="DL267" s="379">
        <v>183</v>
      </c>
      <c r="DM267" s="379">
        <v>176</v>
      </c>
      <c r="DN267" s="379">
        <v>147</v>
      </c>
      <c r="DO267" s="379">
        <v>188</v>
      </c>
      <c r="DP267" s="379">
        <v>163</v>
      </c>
      <c r="DQ267" s="379">
        <v>166</v>
      </c>
      <c r="DR267" s="379">
        <v>137</v>
      </c>
      <c r="DS267" s="379">
        <f t="shared" si="33"/>
        <v>167</v>
      </c>
      <c r="DU267" s="376" t="s">
        <v>1548</v>
      </c>
      <c r="DV267" s="372">
        <v>142347</v>
      </c>
      <c r="DW267" s="372">
        <v>926520</v>
      </c>
      <c r="DX267" s="372">
        <v>365869</v>
      </c>
      <c r="DY267" s="372">
        <v>643170</v>
      </c>
      <c r="DZ267" s="372">
        <v>583952</v>
      </c>
      <c r="EA267" s="372">
        <v>360069</v>
      </c>
      <c r="EB267" s="372">
        <v>197047</v>
      </c>
      <c r="EC267" s="372">
        <v>289984</v>
      </c>
      <c r="ED267" s="372">
        <v>4485995</v>
      </c>
      <c r="EE267" s="372">
        <v>1421378</v>
      </c>
      <c r="EF267" s="372">
        <v>1711236</v>
      </c>
      <c r="EG267" s="372">
        <v>933290</v>
      </c>
      <c r="EH267" s="372">
        <v>6792697</v>
      </c>
      <c r="EI267" s="372">
        <f t="shared" si="28"/>
        <v>10821196</v>
      </c>
      <c r="EJ267" s="379">
        <v>203</v>
      </c>
      <c r="EK267" s="379">
        <v>181</v>
      </c>
      <c r="EL267" s="379">
        <v>201</v>
      </c>
      <c r="EM267" s="379">
        <v>186</v>
      </c>
      <c r="EN267" s="379">
        <v>182</v>
      </c>
      <c r="EO267" s="379">
        <v>189</v>
      </c>
      <c r="EP267" s="379">
        <v>199</v>
      </c>
      <c r="EQ267" s="379">
        <v>195</v>
      </c>
      <c r="ER267" s="379">
        <v>156</v>
      </c>
      <c r="ES267" s="379">
        <v>174</v>
      </c>
      <c r="ET267" s="379">
        <v>173</v>
      </c>
      <c r="EU267" s="379">
        <v>181</v>
      </c>
      <c r="EV267" s="379">
        <v>158</v>
      </c>
      <c r="EW267" s="379">
        <f t="shared" si="34"/>
        <v>150</v>
      </c>
    </row>
    <row r="268" spans="1:153" x14ac:dyDescent="0.3">
      <c r="A268" s="371" t="s">
        <v>2289</v>
      </c>
      <c r="B268" s="371" t="s">
        <v>696</v>
      </c>
      <c r="C268" s="371" t="s">
        <v>2290</v>
      </c>
      <c r="E268" s="376" t="str">
        <f t="shared" si="29"/>
        <v>جمهورية كوسوفو Republic Of Kosovo</v>
      </c>
      <c r="F268" s="372"/>
      <c r="G268" s="372"/>
      <c r="H268" s="372"/>
      <c r="I268" s="372"/>
      <c r="J268" s="372"/>
      <c r="K268" s="372"/>
      <c r="L268" s="372"/>
      <c r="M268" s="372"/>
      <c r="N268" s="372"/>
      <c r="O268" s="372">
        <v>14516</v>
      </c>
      <c r="P268" s="372">
        <v>154063</v>
      </c>
      <c r="Q268" s="372">
        <v>259692</v>
      </c>
      <c r="R268" s="372">
        <v>778694</v>
      </c>
      <c r="S268" s="372">
        <v>944525</v>
      </c>
      <c r="T268" s="379" t="s">
        <v>3</v>
      </c>
      <c r="U268" s="379" t="s">
        <v>3</v>
      </c>
      <c r="V268" s="379" t="s">
        <v>3</v>
      </c>
      <c r="W268" s="379" t="s">
        <v>3</v>
      </c>
      <c r="X268" s="379" t="s">
        <v>3</v>
      </c>
      <c r="Y268" s="379" t="s">
        <v>3</v>
      </c>
      <c r="Z268" s="379" t="s">
        <v>3</v>
      </c>
      <c r="AA268" s="379" t="s">
        <v>3</v>
      </c>
      <c r="AB268" s="379" t="s">
        <v>3</v>
      </c>
      <c r="AC268" s="379">
        <v>181</v>
      </c>
      <c r="AD268" s="379">
        <v>169</v>
      </c>
      <c r="AE268" s="379">
        <v>165</v>
      </c>
      <c r="AF268" s="379">
        <v>162</v>
      </c>
      <c r="AG268" s="379">
        <f t="shared" si="30"/>
        <v>163</v>
      </c>
      <c r="AH268" s="379"/>
      <c r="AI268" s="376" t="s">
        <v>1592</v>
      </c>
      <c r="AS268">
        <v>14516</v>
      </c>
      <c r="AT268">
        <v>154063</v>
      </c>
      <c r="AU268">
        <v>259692</v>
      </c>
      <c r="AV268">
        <v>778694</v>
      </c>
      <c r="AW268">
        <v>944525</v>
      </c>
      <c r="AX268" s="379" t="s">
        <v>3</v>
      </c>
      <c r="AY268" s="379" t="s">
        <v>3</v>
      </c>
      <c r="AZ268" s="379" t="s">
        <v>3</v>
      </c>
      <c r="BA268" s="379" t="s">
        <v>3</v>
      </c>
      <c r="BB268" s="379" t="s">
        <v>3</v>
      </c>
      <c r="BC268" s="379" t="s">
        <v>3</v>
      </c>
      <c r="BD268" s="379" t="s">
        <v>3</v>
      </c>
      <c r="BE268" s="379" t="s">
        <v>3</v>
      </c>
      <c r="BF268" s="379" t="s">
        <v>3</v>
      </c>
      <c r="BG268" s="379">
        <v>179</v>
      </c>
      <c r="BH268" s="379">
        <v>167</v>
      </c>
      <c r="BI268" s="379">
        <v>164</v>
      </c>
      <c r="BJ268" s="379">
        <v>161</v>
      </c>
      <c r="BK268" s="379">
        <f t="shared" si="31"/>
        <v>160</v>
      </c>
      <c r="BL268" s="379"/>
      <c r="BM268" s="376" t="s">
        <v>1592</v>
      </c>
      <c r="CB268" s="379" t="s">
        <v>3</v>
      </c>
      <c r="CC268" s="379" t="s">
        <v>3</v>
      </c>
      <c r="CD268" s="379" t="s">
        <v>3</v>
      </c>
      <c r="CE268" s="379" t="s">
        <v>3</v>
      </c>
      <c r="CF268" s="379" t="s">
        <v>3</v>
      </c>
      <c r="CG268" s="379" t="s">
        <v>3</v>
      </c>
      <c r="CH268" s="379" t="s">
        <v>3</v>
      </c>
      <c r="CI268" s="379" t="s">
        <v>3</v>
      </c>
      <c r="CJ268" s="379" t="s">
        <v>3</v>
      </c>
      <c r="CK268" s="379" t="s">
        <v>3</v>
      </c>
      <c r="CL268" s="379" t="s">
        <v>3</v>
      </c>
      <c r="CM268" s="379" t="s">
        <v>3</v>
      </c>
      <c r="CN268" s="379" t="s">
        <v>3</v>
      </c>
      <c r="CO268" s="379" t="str">
        <f t="shared" si="32"/>
        <v/>
      </c>
      <c r="CQ268" s="376" t="s">
        <v>1592</v>
      </c>
      <c r="CR268" s="372"/>
      <c r="CS268" s="372"/>
      <c r="CT268" s="372"/>
      <c r="CU268" s="372"/>
      <c r="CV268" s="372"/>
      <c r="CW268" s="372"/>
      <c r="CX268" s="372"/>
      <c r="CY268" s="372"/>
      <c r="CZ268" s="372"/>
      <c r="DA268" s="372">
        <v>6292689</v>
      </c>
      <c r="DB268" s="372">
        <v>11672382</v>
      </c>
      <c r="DC268" s="372">
        <v>3236223</v>
      </c>
      <c r="DD268" s="372">
        <v>4013318</v>
      </c>
      <c r="DE268" s="372">
        <v>3987104</v>
      </c>
      <c r="DF268" s="379" t="s">
        <v>3</v>
      </c>
      <c r="DG268" s="379" t="s">
        <v>3</v>
      </c>
      <c r="DH268" s="379" t="s">
        <v>3</v>
      </c>
      <c r="DI268" s="379" t="s">
        <v>3</v>
      </c>
      <c r="DJ268" s="379" t="s">
        <v>3</v>
      </c>
      <c r="DK268" s="379" t="s">
        <v>3</v>
      </c>
      <c r="DL268" s="379" t="s">
        <v>3</v>
      </c>
      <c r="DM268" s="379" t="s">
        <v>3</v>
      </c>
      <c r="DN268" s="379" t="s">
        <v>3</v>
      </c>
      <c r="DO268" s="379">
        <v>127</v>
      </c>
      <c r="DP268" s="379">
        <v>121</v>
      </c>
      <c r="DQ268" s="379">
        <v>141</v>
      </c>
      <c r="DR268" s="379">
        <v>145</v>
      </c>
      <c r="DS268" s="379">
        <f t="shared" si="33"/>
        <v>137</v>
      </c>
      <c r="DU268" s="376" t="s">
        <v>1592</v>
      </c>
      <c r="DV268" s="372">
        <v>0</v>
      </c>
      <c r="DW268" s="372">
        <v>0</v>
      </c>
      <c r="DX268" s="372">
        <v>0</v>
      </c>
      <c r="DY268" s="372">
        <v>0</v>
      </c>
      <c r="DZ268" s="372">
        <v>0</v>
      </c>
      <c r="EA268" s="372">
        <v>0</v>
      </c>
      <c r="EB268" s="372">
        <v>0</v>
      </c>
      <c r="EC268" s="372">
        <v>0</v>
      </c>
      <c r="ED268" s="372">
        <v>0</v>
      </c>
      <c r="EE268" s="372">
        <v>6307205</v>
      </c>
      <c r="EF268" s="372">
        <v>11826445</v>
      </c>
      <c r="EG268" s="372">
        <v>3495915</v>
      </c>
      <c r="EH268" s="372">
        <v>4792012</v>
      </c>
      <c r="EI268" s="372">
        <f t="shared" si="28"/>
        <v>4931629</v>
      </c>
      <c r="EJ268" s="379">
        <v>224</v>
      </c>
      <c r="EK268" s="379">
        <v>227</v>
      </c>
      <c r="EL268" s="379">
        <v>223</v>
      </c>
      <c r="EM268" s="379">
        <v>227</v>
      </c>
      <c r="EN268" s="379">
        <v>222</v>
      </c>
      <c r="EO268" s="379">
        <v>227</v>
      </c>
      <c r="EP268" s="379">
        <v>226</v>
      </c>
      <c r="EQ268" s="379">
        <v>227</v>
      </c>
      <c r="ER268" s="379">
        <v>226</v>
      </c>
      <c r="ES268" s="379">
        <v>159</v>
      </c>
      <c r="ET268" s="379">
        <v>149</v>
      </c>
      <c r="EU268" s="379">
        <v>165</v>
      </c>
      <c r="EV268" s="379">
        <v>165</v>
      </c>
      <c r="EW268" s="379">
        <f t="shared" si="34"/>
        <v>165</v>
      </c>
    </row>
    <row r="269" spans="1:153" x14ac:dyDescent="0.3">
      <c r="A269" s="371" t="s">
        <v>2291</v>
      </c>
      <c r="B269" s="371" t="s">
        <v>1510</v>
      </c>
      <c r="C269" s="371" t="s">
        <v>2292</v>
      </c>
      <c r="E269" s="376" t="str">
        <f t="shared" si="29"/>
        <v>جزر آلاند Aland Islands</v>
      </c>
      <c r="F269" s="372"/>
      <c r="G269" s="372"/>
      <c r="H269" s="372"/>
      <c r="I269" s="372"/>
      <c r="J269" s="372"/>
      <c r="K269" s="372"/>
      <c r="L269" s="372"/>
      <c r="M269" s="372"/>
      <c r="N269" s="372"/>
      <c r="O269" s="372"/>
      <c r="P269" s="372"/>
      <c r="Q269" s="372"/>
      <c r="R269" s="372"/>
      <c r="S269" s="372"/>
      <c r="T269" s="379" t="s">
        <v>3</v>
      </c>
      <c r="U269" s="379" t="s">
        <v>3</v>
      </c>
      <c r="V269" s="379" t="s">
        <v>3</v>
      </c>
      <c r="W269" s="379" t="s">
        <v>3</v>
      </c>
      <c r="X269" s="379" t="s">
        <v>3</v>
      </c>
      <c r="Y269" s="379" t="s">
        <v>3</v>
      </c>
      <c r="Z269" s="379" t="s">
        <v>3</v>
      </c>
      <c r="AA269" s="379" t="s">
        <v>3</v>
      </c>
      <c r="AB269" s="379" t="s">
        <v>3</v>
      </c>
      <c r="AC269" s="379" t="s">
        <v>3</v>
      </c>
      <c r="AD269" s="379" t="s">
        <v>3</v>
      </c>
      <c r="AE269" s="379" t="s">
        <v>3</v>
      </c>
      <c r="AF269" s="379" t="s">
        <v>3</v>
      </c>
      <c r="AG269" s="379" t="str">
        <f t="shared" si="30"/>
        <v/>
      </c>
      <c r="AH269" s="379"/>
      <c r="AI269" s="376" t="s">
        <v>1650</v>
      </c>
      <c r="AX269" s="379" t="s">
        <v>3</v>
      </c>
      <c r="AY269" s="379" t="s">
        <v>3</v>
      </c>
      <c r="AZ269" s="379" t="s">
        <v>3</v>
      </c>
      <c r="BA269" s="379" t="s">
        <v>3</v>
      </c>
      <c r="BB269" s="379" t="s">
        <v>3</v>
      </c>
      <c r="BC269" s="379" t="s">
        <v>3</v>
      </c>
      <c r="BD269" s="379" t="s">
        <v>3</v>
      </c>
      <c r="BE269" s="379" t="s">
        <v>3</v>
      </c>
      <c r="BF269" s="379" t="s">
        <v>3</v>
      </c>
      <c r="BG269" s="379" t="s">
        <v>3</v>
      </c>
      <c r="BH269" s="379" t="s">
        <v>3</v>
      </c>
      <c r="BI269" s="379" t="s">
        <v>3</v>
      </c>
      <c r="BJ269" s="379" t="s">
        <v>3</v>
      </c>
      <c r="BK269" s="379" t="str">
        <f t="shared" si="31"/>
        <v/>
      </c>
      <c r="BL269" s="379"/>
      <c r="BM269" s="376" t="s">
        <v>1650</v>
      </c>
      <c r="CB269" s="379" t="s">
        <v>3</v>
      </c>
      <c r="CC269" s="379" t="s">
        <v>3</v>
      </c>
      <c r="CD269" s="379" t="s">
        <v>3</v>
      </c>
      <c r="CE269" s="379" t="s">
        <v>3</v>
      </c>
      <c r="CF269" s="379" t="s">
        <v>3</v>
      </c>
      <c r="CG269" s="379" t="s">
        <v>3</v>
      </c>
      <c r="CH269" s="379" t="s">
        <v>3</v>
      </c>
      <c r="CI269" s="379" t="s">
        <v>3</v>
      </c>
      <c r="CJ269" s="379" t="s">
        <v>3</v>
      </c>
      <c r="CK269" s="379" t="s">
        <v>3</v>
      </c>
      <c r="CL269" s="379" t="s">
        <v>3</v>
      </c>
      <c r="CM269" s="379" t="s">
        <v>3</v>
      </c>
      <c r="CN269" s="379" t="s">
        <v>3</v>
      </c>
      <c r="CO269" s="379" t="str">
        <f t="shared" si="32"/>
        <v/>
      </c>
      <c r="CQ269" s="376" t="s">
        <v>1650</v>
      </c>
      <c r="CR269" s="372"/>
      <c r="CS269" s="372"/>
      <c r="CT269" s="372"/>
      <c r="CU269" s="372"/>
      <c r="CV269" s="372"/>
      <c r="CW269" s="372"/>
      <c r="CX269" s="372"/>
      <c r="CY269" s="372"/>
      <c r="CZ269" s="372"/>
      <c r="DA269" s="372"/>
      <c r="DB269" s="372"/>
      <c r="DC269" s="372"/>
      <c r="DD269" s="372">
        <v>13499</v>
      </c>
      <c r="DE269" s="372"/>
      <c r="DF269" s="379" t="s">
        <v>3</v>
      </c>
      <c r="DG269" s="379" t="s">
        <v>3</v>
      </c>
      <c r="DH269" s="379" t="s">
        <v>3</v>
      </c>
      <c r="DI269" s="379" t="s">
        <v>3</v>
      </c>
      <c r="DJ269" s="379" t="s">
        <v>3</v>
      </c>
      <c r="DK269" s="379" t="s">
        <v>3</v>
      </c>
      <c r="DL269" s="379" t="s">
        <v>3</v>
      </c>
      <c r="DM269" s="379" t="s">
        <v>3</v>
      </c>
      <c r="DN269" s="379" t="s">
        <v>3</v>
      </c>
      <c r="DO269" s="379" t="s">
        <v>3</v>
      </c>
      <c r="DP269" s="379" t="s">
        <v>3</v>
      </c>
      <c r="DQ269" s="379" t="s">
        <v>3</v>
      </c>
      <c r="DR269" s="379">
        <v>224</v>
      </c>
      <c r="DS269" s="379" t="str">
        <f t="shared" si="33"/>
        <v/>
      </c>
      <c r="DU269" s="376" t="s">
        <v>1650</v>
      </c>
      <c r="DV269" s="372">
        <v>0</v>
      </c>
      <c r="DW269" s="372">
        <v>0</v>
      </c>
      <c r="DX269" s="372">
        <v>0</v>
      </c>
      <c r="DY269" s="372">
        <v>0</v>
      </c>
      <c r="DZ269" s="372">
        <v>0</v>
      </c>
      <c r="EA269" s="372">
        <v>0</v>
      </c>
      <c r="EB269" s="372">
        <v>0</v>
      </c>
      <c r="EC269" s="372">
        <v>0</v>
      </c>
      <c r="ED269" s="372">
        <v>0</v>
      </c>
      <c r="EE269" s="372">
        <v>0</v>
      </c>
      <c r="EF269" s="372">
        <v>0</v>
      </c>
      <c r="EG269" s="372">
        <v>0</v>
      </c>
      <c r="EH269" s="372">
        <v>13499</v>
      </c>
      <c r="EI269" s="372">
        <f t="shared" si="28"/>
        <v>0</v>
      </c>
      <c r="EJ269" s="379">
        <v>224</v>
      </c>
      <c r="EK269" s="379">
        <v>227</v>
      </c>
      <c r="EL269" s="379">
        <v>223</v>
      </c>
      <c r="EM269" s="379">
        <v>227</v>
      </c>
      <c r="EN269" s="379">
        <v>222</v>
      </c>
      <c r="EO269" s="379">
        <v>227</v>
      </c>
      <c r="EP269" s="379">
        <v>226</v>
      </c>
      <c r="EQ269" s="379">
        <v>227</v>
      </c>
      <c r="ER269" s="379">
        <v>226</v>
      </c>
      <c r="ES269" s="379">
        <v>230</v>
      </c>
      <c r="ET269" s="379">
        <v>230</v>
      </c>
      <c r="EU269" s="379">
        <v>245</v>
      </c>
      <c r="EV269" s="379">
        <v>227</v>
      </c>
      <c r="EW269" s="379">
        <f t="shared" si="34"/>
        <v>236</v>
      </c>
    </row>
    <row r="270" spans="1:153" x14ac:dyDescent="0.3">
      <c r="A270" s="371" t="s">
        <v>2293</v>
      </c>
      <c r="B270" s="371" t="s">
        <v>2294</v>
      </c>
      <c r="C270" s="371" t="s">
        <v>2295</v>
      </c>
      <c r="E270" s="376" t="str">
        <f t="shared" si="29"/>
        <v>بونير وسينت أوستاتيوس Bonaire And Sint Eustatius</v>
      </c>
      <c r="F270" s="372"/>
      <c r="G270" s="372"/>
      <c r="H270" s="372"/>
      <c r="I270" s="372"/>
      <c r="J270" s="372"/>
      <c r="K270" s="372"/>
      <c r="L270" s="372"/>
      <c r="M270" s="372"/>
      <c r="N270" s="372"/>
      <c r="O270" s="372"/>
      <c r="P270" s="372"/>
      <c r="Q270" s="372"/>
      <c r="R270" s="372"/>
      <c r="S270" s="372"/>
      <c r="T270" s="379" t="s">
        <v>3</v>
      </c>
      <c r="U270" s="379" t="s">
        <v>3</v>
      </c>
      <c r="V270" s="379" t="s">
        <v>3</v>
      </c>
      <c r="W270" s="379" t="s">
        <v>3</v>
      </c>
      <c r="X270" s="379" t="s">
        <v>3</v>
      </c>
      <c r="Y270" s="379" t="s">
        <v>3</v>
      </c>
      <c r="Z270" s="379" t="s">
        <v>3</v>
      </c>
      <c r="AA270" s="379" t="s">
        <v>3</v>
      </c>
      <c r="AB270" s="379" t="s">
        <v>3</v>
      </c>
      <c r="AC270" s="379" t="s">
        <v>3</v>
      </c>
      <c r="AD270" s="379" t="s">
        <v>3</v>
      </c>
      <c r="AE270" s="379" t="s">
        <v>3</v>
      </c>
      <c r="AF270" s="379" t="s">
        <v>3</v>
      </c>
      <c r="AG270" s="379" t="str">
        <f t="shared" si="30"/>
        <v/>
      </c>
      <c r="AH270" s="379"/>
      <c r="AI270" s="376" t="s">
        <v>2296</v>
      </c>
      <c r="AX270" s="379" t="s">
        <v>3</v>
      </c>
      <c r="AY270" s="379" t="s">
        <v>3</v>
      </c>
      <c r="AZ270" s="379" t="s">
        <v>3</v>
      </c>
      <c r="BA270" s="379" t="s">
        <v>3</v>
      </c>
      <c r="BB270" s="379" t="s">
        <v>3</v>
      </c>
      <c r="BC270" s="379" t="s">
        <v>3</v>
      </c>
      <c r="BD270" s="379" t="s">
        <v>3</v>
      </c>
      <c r="BE270" s="379" t="s">
        <v>3</v>
      </c>
      <c r="BF270" s="379" t="s">
        <v>3</v>
      </c>
      <c r="BG270" s="379" t="s">
        <v>3</v>
      </c>
      <c r="BH270" s="379" t="s">
        <v>3</v>
      </c>
      <c r="BI270" s="379" t="s">
        <v>3</v>
      </c>
      <c r="BJ270" s="379" t="s">
        <v>3</v>
      </c>
      <c r="BK270" s="379" t="str">
        <f t="shared" si="31"/>
        <v/>
      </c>
      <c r="BL270" s="379"/>
      <c r="BM270" s="376" t="s">
        <v>2296</v>
      </c>
      <c r="CB270" s="379" t="s">
        <v>3</v>
      </c>
      <c r="CC270" s="379" t="s">
        <v>3</v>
      </c>
      <c r="CD270" s="379" t="s">
        <v>3</v>
      </c>
      <c r="CE270" s="379" t="s">
        <v>3</v>
      </c>
      <c r="CF270" s="379" t="s">
        <v>3</v>
      </c>
      <c r="CG270" s="379" t="s">
        <v>3</v>
      </c>
      <c r="CH270" s="379" t="s">
        <v>3</v>
      </c>
      <c r="CI270" s="379" t="s">
        <v>3</v>
      </c>
      <c r="CJ270" s="379" t="s">
        <v>3</v>
      </c>
      <c r="CK270" s="379" t="s">
        <v>3</v>
      </c>
      <c r="CL270" s="379" t="s">
        <v>3</v>
      </c>
      <c r="CM270" s="379" t="s">
        <v>3</v>
      </c>
      <c r="CN270" s="379" t="s">
        <v>3</v>
      </c>
      <c r="CO270" s="379" t="str">
        <f t="shared" si="32"/>
        <v/>
      </c>
      <c r="CQ270" s="376" t="s">
        <v>2296</v>
      </c>
      <c r="CR270" s="372"/>
      <c r="CS270" s="372"/>
      <c r="CT270" s="372"/>
      <c r="CU270" s="372"/>
      <c r="CV270" s="372"/>
      <c r="CW270" s="372"/>
      <c r="CX270" s="372"/>
      <c r="CY270" s="372"/>
      <c r="CZ270" s="372"/>
      <c r="DA270" s="372"/>
      <c r="DB270" s="372"/>
      <c r="DC270" s="372"/>
      <c r="DD270" s="372"/>
      <c r="DE270" s="372"/>
      <c r="DF270" s="379" t="s">
        <v>3</v>
      </c>
      <c r="DG270" s="379" t="s">
        <v>3</v>
      </c>
      <c r="DH270" s="379" t="s">
        <v>3</v>
      </c>
      <c r="DI270" s="379" t="s">
        <v>3</v>
      </c>
      <c r="DJ270" s="379" t="s">
        <v>3</v>
      </c>
      <c r="DK270" s="379" t="s">
        <v>3</v>
      </c>
      <c r="DL270" s="379" t="s">
        <v>3</v>
      </c>
      <c r="DM270" s="379" t="s">
        <v>3</v>
      </c>
      <c r="DN270" s="379" t="s">
        <v>3</v>
      </c>
      <c r="DO270" s="379" t="s">
        <v>3</v>
      </c>
      <c r="DP270" s="379" t="s">
        <v>3</v>
      </c>
      <c r="DQ270" s="379" t="s">
        <v>3</v>
      </c>
      <c r="DR270" s="379" t="s">
        <v>3</v>
      </c>
      <c r="DS270" s="379" t="str">
        <f t="shared" si="33"/>
        <v/>
      </c>
      <c r="DU270" s="376" t="s">
        <v>2296</v>
      </c>
      <c r="DV270" s="372">
        <v>0</v>
      </c>
      <c r="DW270" s="372">
        <v>0</v>
      </c>
      <c r="DX270" s="372">
        <v>0</v>
      </c>
      <c r="DY270" s="372">
        <v>0</v>
      </c>
      <c r="DZ270" s="372">
        <v>0</v>
      </c>
      <c r="EA270" s="372">
        <v>0</v>
      </c>
      <c r="EB270" s="372">
        <v>0</v>
      </c>
      <c r="EC270" s="372">
        <v>0</v>
      </c>
      <c r="ED270" s="372">
        <v>0</v>
      </c>
      <c r="EE270" s="372">
        <v>0</v>
      </c>
      <c r="EF270" s="372">
        <v>0</v>
      </c>
      <c r="EG270" s="372">
        <v>0</v>
      </c>
      <c r="EH270" s="372">
        <v>0</v>
      </c>
      <c r="EI270" s="372">
        <f t="shared" si="28"/>
        <v>0</v>
      </c>
      <c r="EJ270" s="379">
        <v>224</v>
      </c>
      <c r="EK270" s="379">
        <v>227</v>
      </c>
      <c r="EL270" s="379">
        <v>223</v>
      </c>
      <c r="EM270" s="379">
        <v>227</v>
      </c>
      <c r="EN270" s="379">
        <v>222</v>
      </c>
      <c r="EO270" s="379">
        <v>227</v>
      </c>
      <c r="EP270" s="379">
        <v>226</v>
      </c>
      <c r="EQ270" s="379">
        <v>227</v>
      </c>
      <c r="ER270" s="379">
        <v>226</v>
      </c>
      <c r="ES270" s="379">
        <v>230</v>
      </c>
      <c r="ET270" s="379">
        <v>230</v>
      </c>
      <c r="EU270" s="379">
        <v>245</v>
      </c>
      <c r="EV270" s="379">
        <v>241</v>
      </c>
      <c r="EW270" s="379">
        <f t="shared" si="34"/>
        <v>236</v>
      </c>
    </row>
    <row r="271" spans="1:153" x14ac:dyDescent="0.3">
      <c r="A271" s="371" t="s">
        <v>2297</v>
      </c>
      <c r="B271" s="371" t="s">
        <v>2298</v>
      </c>
      <c r="C271" s="371" t="s">
        <v>2299</v>
      </c>
      <c r="E271" s="376" t="str">
        <f t="shared" si="29"/>
        <v>سانت بارتيليمي Saint Barthelemy</v>
      </c>
      <c r="F271" s="372"/>
      <c r="G271" s="372"/>
      <c r="H271" s="372"/>
      <c r="I271" s="372"/>
      <c r="J271" s="372"/>
      <c r="K271" s="372"/>
      <c r="L271" s="372"/>
      <c r="M271" s="372"/>
      <c r="N271" s="372"/>
      <c r="O271" s="372"/>
      <c r="P271" s="372"/>
      <c r="Q271" s="372"/>
      <c r="R271" s="372"/>
      <c r="S271" s="372"/>
      <c r="T271" s="379" t="s">
        <v>3</v>
      </c>
      <c r="U271" s="379" t="s">
        <v>3</v>
      </c>
      <c r="V271" s="379" t="s">
        <v>3</v>
      </c>
      <c r="W271" s="379" t="s">
        <v>3</v>
      </c>
      <c r="X271" s="379" t="s">
        <v>3</v>
      </c>
      <c r="Y271" s="379" t="s">
        <v>3</v>
      </c>
      <c r="Z271" s="379" t="s">
        <v>3</v>
      </c>
      <c r="AA271" s="379" t="s">
        <v>3</v>
      </c>
      <c r="AB271" s="379" t="s">
        <v>3</v>
      </c>
      <c r="AC271" s="379" t="s">
        <v>3</v>
      </c>
      <c r="AD271" s="379" t="s">
        <v>3</v>
      </c>
      <c r="AE271" s="379" t="s">
        <v>3</v>
      </c>
      <c r="AF271" s="379" t="s">
        <v>3</v>
      </c>
      <c r="AG271" s="379" t="str">
        <f t="shared" si="30"/>
        <v/>
      </c>
      <c r="AH271" s="379"/>
      <c r="AI271" s="376" t="s">
        <v>2300</v>
      </c>
      <c r="AX271" s="379" t="s">
        <v>3</v>
      </c>
      <c r="AY271" s="379" t="s">
        <v>3</v>
      </c>
      <c r="AZ271" s="379" t="s">
        <v>3</v>
      </c>
      <c r="BA271" s="379" t="s">
        <v>3</v>
      </c>
      <c r="BB271" s="379" t="s">
        <v>3</v>
      </c>
      <c r="BC271" s="379" t="s">
        <v>3</v>
      </c>
      <c r="BD271" s="379" t="s">
        <v>3</v>
      </c>
      <c r="BE271" s="379" t="s">
        <v>3</v>
      </c>
      <c r="BF271" s="379" t="s">
        <v>3</v>
      </c>
      <c r="BG271" s="379" t="s">
        <v>3</v>
      </c>
      <c r="BH271" s="379" t="s">
        <v>3</v>
      </c>
      <c r="BI271" s="379" t="s">
        <v>3</v>
      </c>
      <c r="BJ271" s="379" t="s">
        <v>3</v>
      </c>
      <c r="BK271" s="379" t="str">
        <f t="shared" si="31"/>
        <v/>
      </c>
      <c r="BL271" s="379"/>
      <c r="BM271" s="376" t="s">
        <v>2300</v>
      </c>
      <c r="CB271" s="379" t="s">
        <v>3</v>
      </c>
      <c r="CC271" s="379" t="s">
        <v>3</v>
      </c>
      <c r="CD271" s="379" t="s">
        <v>3</v>
      </c>
      <c r="CE271" s="379" t="s">
        <v>3</v>
      </c>
      <c r="CF271" s="379" t="s">
        <v>3</v>
      </c>
      <c r="CG271" s="379" t="s">
        <v>3</v>
      </c>
      <c r="CH271" s="379" t="s">
        <v>3</v>
      </c>
      <c r="CI271" s="379" t="s">
        <v>3</v>
      </c>
      <c r="CJ271" s="379" t="s">
        <v>3</v>
      </c>
      <c r="CK271" s="379" t="s">
        <v>3</v>
      </c>
      <c r="CL271" s="379" t="s">
        <v>3</v>
      </c>
      <c r="CM271" s="379" t="s">
        <v>3</v>
      </c>
      <c r="CN271" s="379" t="s">
        <v>3</v>
      </c>
      <c r="CO271" s="379" t="str">
        <f t="shared" si="32"/>
        <v/>
      </c>
      <c r="CQ271" s="376" t="s">
        <v>2300</v>
      </c>
      <c r="CR271" s="372"/>
      <c r="CS271" s="372"/>
      <c r="CT271" s="372"/>
      <c r="CU271" s="372"/>
      <c r="CV271" s="372"/>
      <c r="CW271" s="372"/>
      <c r="CX271" s="372"/>
      <c r="CY271" s="372"/>
      <c r="CZ271" s="372"/>
      <c r="DA271" s="372"/>
      <c r="DB271" s="372">
        <v>1526</v>
      </c>
      <c r="DC271" s="372">
        <v>998</v>
      </c>
      <c r="DD271" s="372"/>
      <c r="DE271" s="372">
        <v>19943</v>
      </c>
      <c r="DF271" s="379" t="s">
        <v>3</v>
      </c>
      <c r="DG271" s="379" t="s">
        <v>3</v>
      </c>
      <c r="DH271" s="379" t="s">
        <v>3</v>
      </c>
      <c r="DI271" s="379" t="s">
        <v>3</v>
      </c>
      <c r="DJ271" s="379" t="s">
        <v>3</v>
      </c>
      <c r="DK271" s="379" t="s">
        <v>3</v>
      </c>
      <c r="DL271" s="379" t="s">
        <v>3</v>
      </c>
      <c r="DM271" s="379" t="s">
        <v>3</v>
      </c>
      <c r="DN271" s="379" t="s">
        <v>3</v>
      </c>
      <c r="DO271" s="379" t="s">
        <v>3</v>
      </c>
      <c r="DP271" s="379">
        <v>225</v>
      </c>
      <c r="DQ271" s="379">
        <v>237</v>
      </c>
      <c r="DR271" s="379" t="s">
        <v>3</v>
      </c>
      <c r="DS271" s="379">
        <f t="shared" si="33"/>
        <v>213</v>
      </c>
      <c r="DU271" s="376" t="s">
        <v>2300</v>
      </c>
      <c r="DV271" s="372">
        <v>0</v>
      </c>
      <c r="DW271" s="372">
        <v>0</v>
      </c>
      <c r="DX271" s="372">
        <v>0</v>
      </c>
      <c r="DY271" s="372">
        <v>0</v>
      </c>
      <c r="DZ271" s="372">
        <v>0</v>
      </c>
      <c r="EA271" s="372">
        <v>0</v>
      </c>
      <c r="EB271" s="372">
        <v>0</v>
      </c>
      <c r="EC271" s="372">
        <v>0</v>
      </c>
      <c r="ED271" s="372">
        <v>0</v>
      </c>
      <c r="EE271" s="372">
        <v>0</v>
      </c>
      <c r="EF271" s="372">
        <v>1526</v>
      </c>
      <c r="EG271" s="372">
        <v>998</v>
      </c>
      <c r="EH271" s="372">
        <v>0</v>
      </c>
      <c r="EI271" s="372">
        <f t="shared" si="28"/>
        <v>19943</v>
      </c>
      <c r="EJ271" s="379">
        <v>224</v>
      </c>
      <c r="EK271" s="379">
        <v>227</v>
      </c>
      <c r="EL271" s="379">
        <v>223</v>
      </c>
      <c r="EM271" s="379">
        <v>227</v>
      </c>
      <c r="EN271" s="379">
        <v>222</v>
      </c>
      <c r="EO271" s="379">
        <v>227</v>
      </c>
      <c r="EP271" s="379">
        <v>226</v>
      </c>
      <c r="EQ271" s="379">
        <v>227</v>
      </c>
      <c r="ER271" s="379">
        <v>226</v>
      </c>
      <c r="ES271" s="379">
        <v>230</v>
      </c>
      <c r="ET271" s="379">
        <v>229</v>
      </c>
      <c r="EU271" s="379">
        <v>241</v>
      </c>
      <c r="EV271" s="379">
        <v>241</v>
      </c>
      <c r="EW271" s="379">
        <f t="shared" si="34"/>
        <v>223</v>
      </c>
    </row>
    <row r="272" spans="1:153" x14ac:dyDescent="0.3">
      <c r="A272" s="371" t="s">
        <v>2301</v>
      </c>
      <c r="B272" s="371" t="s">
        <v>1518</v>
      </c>
      <c r="C272" s="371" t="s">
        <v>2302</v>
      </c>
      <c r="E272" s="376" t="str">
        <f t="shared" si="29"/>
        <v>سانت مارتن Saint Martin</v>
      </c>
      <c r="F272" s="372"/>
      <c r="G272" s="372"/>
      <c r="H272" s="372"/>
      <c r="I272" s="372"/>
      <c r="J272" s="372"/>
      <c r="K272" s="372"/>
      <c r="L272" s="372"/>
      <c r="M272" s="372"/>
      <c r="N272" s="372"/>
      <c r="O272" s="372"/>
      <c r="P272" s="372"/>
      <c r="Q272" s="372"/>
      <c r="R272" s="372"/>
      <c r="S272" s="372">
        <v>51302</v>
      </c>
      <c r="T272" s="379" t="s">
        <v>3</v>
      </c>
      <c r="U272" s="379" t="s">
        <v>3</v>
      </c>
      <c r="V272" s="379" t="s">
        <v>3</v>
      </c>
      <c r="W272" s="379" t="s">
        <v>3</v>
      </c>
      <c r="X272" s="379" t="s">
        <v>3</v>
      </c>
      <c r="Y272" s="379" t="s">
        <v>3</v>
      </c>
      <c r="Z272" s="379" t="s">
        <v>3</v>
      </c>
      <c r="AA272" s="379" t="s">
        <v>3</v>
      </c>
      <c r="AB272" s="379" t="s">
        <v>3</v>
      </c>
      <c r="AC272" s="379" t="s">
        <v>3</v>
      </c>
      <c r="AD272" s="379" t="s">
        <v>3</v>
      </c>
      <c r="AE272" s="379" t="s">
        <v>3</v>
      </c>
      <c r="AF272" s="379" t="s">
        <v>3</v>
      </c>
      <c r="AG272" s="379">
        <f t="shared" si="30"/>
        <v>180</v>
      </c>
      <c r="AH272" s="379"/>
      <c r="AI272" s="376" t="s">
        <v>2303</v>
      </c>
      <c r="AW272">
        <v>51302</v>
      </c>
      <c r="AX272" s="379" t="s">
        <v>3</v>
      </c>
      <c r="AY272" s="379" t="s">
        <v>3</v>
      </c>
      <c r="AZ272" s="379" t="s">
        <v>3</v>
      </c>
      <c r="BA272" s="379" t="s">
        <v>3</v>
      </c>
      <c r="BB272" s="379" t="s">
        <v>3</v>
      </c>
      <c r="BC272" s="379" t="s">
        <v>3</v>
      </c>
      <c r="BD272" s="379" t="s">
        <v>3</v>
      </c>
      <c r="BE272" s="379" t="s">
        <v>3</v>
      </c>
      <c r="BF272" s="379" t="s">
        <v>3</v>
      </c>
      <c r="BG272" s="379" t="s">
        <v>3</v>
      </c>
      <c r="BH272" s="379" t="s">
        <v>3</v>
      </c>
      <c r="BI272" s="379" t="s">
        <v>3</v>
      </c>
      <c r="BJ272" s="379" t="s">
        <v>3</v>
      </c>
      <c r="BK272" s="379">
        <f t="shared" si="31"/>
        <v>175</v>
      </c>
      <c r="BL272" s="379"/>
      <c r="BM272" s="376" t="s">
        <v>2303</v>
      </c>
      <c r="CB272" s="379" t="s">
        <v>3</v>
      </c>
      <c r="CC272" s="379" t="s">
        <v>3</v>
      </c>
      <c r="CD272" s="379" t="s">
        <v>3</v>
      </c>
      <c r="CE272" s="379" t="s">
        <v>3</v>
      </c>
      <c r="CF272" s="379" t="s">
        <v>3</v>
      </c>
      <c r="CG272" s="379" t="s">
        <v>3</v>
      </c>
      <c r="CH272" s="379" t="s">
        <v>3</v>
      </c>
      <c r="CI272" s="379" t="s">
        <v>3</v>
      </c>
      <c r="CJ272" s="379" t="s">
        <v>3</v>
      </c>
      <c r="CK272" s="379" t="s">
        <v>3</v>
      </c>
      <c r="CL272" s="379" t="s">
        <v>3</v>
      </c>
      <c r="CM272" s="379" t="s">
        <v>3</v>
      </c>
      <c r="CN272" s="379" t="s">
        <v>3</v>
      </c>
      <c r="CO272" s="379" t="str">
        <f t="shared" si="32"/>
        <v/>
      </c>
      <c r="CQ272" s="376" t="s">
        <v>2303</v>
      </c>
      <c r="CR272" s="372"/>
      <c r="CS272" s="372"/>
      <c r="CT272" s="372"/>
      <c r="CU272" s="372"/>
      <c r="CV272" s="372"/>
      <c r="CW272" s="372"/>
      <c r="CX272" s="372"/>
      <c r="CY272" s="372"/>
      <c r="CZ272" s="372"/>
      <c r="DA272" s="372"/>
      <c r="DB272" s="372"/>
      <c r="DC272" s="372">
        <v>2141</v>
      </c>
      <c r="DD272" s="372">
        <v>30496</v>
      </c>
      <c r="DE272" s="372"/>
      <c r="DF272" s="379" t="s">
        <v>3</v>
      </c>
      <c r="DG272" s="379" t="s">
        <v>3</v>
      </c>
      <c r="DH272" s="379" t="s">
        <v>3</v>
      </c>
      <c r="DI272" s="379" t="s">
        <v>3</v>
      </c>
      <c r="DJ272" s="379" t="s">
        <v>3</v>
      </c>
      <c r="DK272" s="379" t="s">
        <v>3</v>
      </c>
      <c r="DL272" s="379" t="s">
        <v>3</v>
      </c>
      <c r="DM272" s="379" t="s">
        <v>3</v>
      </c>
      <c r="DN272" s="379" t="s">
        <v>3</v>
      </c>
      <c r="DO272" s="379" t="s">
        <v>3</v>
      </c>
      <c r="DP272" s="379" t="s">
        <v>3</v>
      </c>
      <c r="DQ272" s="379">
        <v>230</v>
      </c>
      <c r="DR272" s="379">
        <v>214</v>
      </c>
      <c r="DS272" s="379" t="str">
        <f t="shared" si="33"/>
        <v/>
      </c>
      <c r="DU272" s="376" t="s">
        <v>2303</v>
      </c>
      <c r="DV272" s="372">
        <v>0</v>
      </c>
      <c r="DW272" s="372">
        <v>0</v>
      </c>
      <c r="DX272" s="372">
        <v>0</v>
      </c>
      <c r="DY272" s="372">
        <v>0</v>
      </c>
      <c r="DZ272" s="372">
        <v>0</v>
      </c>
      <c r="EA272" s="372">
        <v>0</v>
      </c>
      <c r="EB272" s="372">
        <v>0</v>
      </c>
      <c r="EC272" s="372">
        <v>0</v>
      </c>
      <c r="ED272" s="372">
        <v>0</v>
      </c>
      <c r="EE272" s="372">
        <v>0</v>
      </c>
      <c r="EF272" s="372">
        <v>0</v>
      </c>
      <c r="EG272" s="372">
        <v>2141</v>
      </c>
      <c r="EH272" s="372">
        <v>30496</v>
      </c>
      <c r="EI272" s="372">
        <f t="shared" si="28"/>
        <v>51302</v>
      </c>
      <c r="EJ272" s="379">
        <v>224</v>
      </c>
      <c r="EK272" s="379">
        <v>227</v>
      </c>
      <c r="EL272" s="379">
        <v>223</v>
      </c>
      <c r="EM272" s="379">
        <v>227</v>
      </c>
      <c r="EN272" s="379">
        <v>222</v>
      </c>
      <c r="EO272" s="379">
        <v>227</v>
      </c>
      <c r="EP272" s="379">
        <v>226</v>
      </c>
      <c r="EQ272" s="379">
        <v>227</v>
      </c>
      <c r="ER272" s="379">
        <v>226</v>
      </c>
      <c r="ES272" s="379">
        <v>230</v>
      </c>
      <c r="ET272" s="379">
        <v>230</v>
      </c>
      <c r="EU272" s="379">
        <v>234</v>
      </c>
      <c r="EV272" s="379">
        <v>220</v>
      </c>
      <c r="EW272" s="379">
        <f t="shared" si="34"/>
        <v>215</v>
      </c>
    </row>
    <row r="273" spans="1:153" x14ac:dyDescent="0.3">
      <c r="A273" s="371" t="s">
        <v>989</v>
      </c>
      <c r="B273" s="371" t="s">
        <v>2304</v>
      </c>
      <c r="C273" s="371" t="s">
        <v>2305</v>
      </c>
      <c r="E273" s="376" t="str">
        <f t="shared" si="29"/>
        <v>سينت مارتن Sint Maarten</v>
      </c>
      <c r="F273" s="372"/>
      <c r="G273" s="372"/>
      <c r="H273" s="372"/>
      <c r="I273" s="372"/>
      <c r="J273" s="372"/>
      <c r="K273" s="372"/>
      <c r="L273" s="372"/>
      <c r="M273" s="372"/>
      <c r="N273" s="372"/>
      <c r="O273" s="372"/>
      <c r="P273" s="372"/>
      <c r="Q273" s="372">
        <v>28558</v>
      </c>
      <c r="R273" s="372"/>
      <c r="S273" s="372"/>
      <c r="T273" s="379" t="s">
        <v>3</v>
      </c>
      <c r="U273" s="379" t="s">
        <v>3</v>
      </c>
      <c r="V273" s="379" t="s">
        <v>3</v>
      </c>
      <c r="W273" s="379" t="s">
        <v>3</v>
      </c>
      <c r="X273" s="379" t="s">
        <v>3</v>
      </c>
      <c r="Y273" s="379" t="s">
        <v>3</v>
      </c>
      <c r="Z273" s="379" t="s">
        <v>3</v>
      </c>
      <c r="AA273" s="379" t="s">
        <v>3</v>
      </c>
      <c r="AB273" s="379" t="s">
        <v>3</v>
      </c>
      <c r="AC273" s="379" t="s">
        <v>3</v>
      </c>
      <c r="AD273" s="379" t="s">
        <v>3</v>
      </c>
      <c r="AE273" s="379">
        <v>175</v>
      </c>
      <c r="AF273" s="379" t="s">
        <v>3</v>
      </c>
      <c r="AG273" s="379" t="str">
        <f t="shared" si="30"/>
        <v/>
      </c>
      <c r="AH273" s="379"/>
      <c r="AI273" s="376" t="s">
        <v>2306</v>
      </c>
      <c r="AU273">
        <v>28558</v>
      </c>
      <c r="AX273" s="379" t="s">
        <v>3</v>
      </c>
      <c r="AY273" s="379" t="s">
        <v>3</v>
      </c>
      <c r="AZ273" s="379" t="s">
        <v>3</v>
      </c>
      <c r="BA273" s="379" t="s">
        <v>3</v>
      </c>
      <c r="BB273" s="379" t="s">
        <v>3</v>
      </c>
      <c r="BC273" s="379" t="s">
        <v>3</v>
      </c>
      <c r="BD273" s="379" t="s">
        <v>3</v>
      </c>
      <c r="BE273" s="379" t="s">
        <v>3</v>
      </c>
      <c r="BF273" s="379" t="s">
        <v>3</v>
      </c>
      <c r="BG273" s="379" t="s">
        <v>3</v>
      </c>
      <c r="BH273" s="379" t="s">
        <v>3</v>
      </c>
      <c r="BI273" s="379">
        <v>174</v>
      </c>
      <c r="BJ273" s="379" t="s">
        <v>3</v>
      </c>
      <c r="BK273" s="379" t="str">
        <f t="shared" si="31"/>
        <v/>
      </c>
      <c r="BL273" s="379"/>
      <c r="BM273" s="376" t="s">
        <v>2306</v>
      </c>
      <c r="CB273" s="379" t="s">
        <v>3</v>
      </c>
      <c r="CC273" s="379" t="s">
        <v>3</v>
      </c>
      <c r="CD273" s="379" t="s">
        <v>3</v>
      </c>
      <c r="CE273" s="379" t="s">
        <v>3</v>
      </c>
      <c r="CF273" s="379" t="s">
        <v>3</v>
      </c>
      <c r="CG273" s="379" t="s">
        <v>3</v>
      </c>
      <c r="CH273" s="379" t="s">
        <v>3</v>
      </c>
      <c r="CI273" s="379" t="s">
        <v>3</v>
      </c>
      <c r="CJ273" s="379" t="s">
        <v>3</v>
      </c>
      <c r="CK273" s="379" t="s">
        <v>3</v>
      </c>
      <c r="CL273" s="379" t="s">
        <v>3</v>
      </c>
      <c r="CM273" s="379" t="s">
        <v>3</v>
      </c>
      <c r="CN273" s="379" t="s">
        <v>3</v>
      </c>
      <c r="CO273" s="379" t="str">
        <f t="shared" si="32"/>
        <v/>
      </c>
      <c r="CQ273" s="376" t="s">
        <v>2306</v>
      </c>
      <c r="CR273" s="372"/>
      <c r="CS273" s="372"/>
      <c r="CT273" s="372"/>
      <c r="CU273" s="372"/>
      <c r="CV273" s="372"/>
      <c r="CW273" s="372"/>
      <c r="CX273" s="372"/>
      <c r="CY273" s="372"/>
      <c r="CZ273" s="372"/>
      <c r="DA273" s="372"/>
      <c r="DB273" s="372"/>
      <c r="DC273" s="372">
        <v>428</v>
      </c>
      <c r="DD273" s="372"/>
      <c r="DE273" s="372"/>
      <c r="DF273" s="379" t="s">
        <v>3</v>
      </c>
      <c r="DG273" s="379" t="s">
        <v>3</v>
      </c>
      <c r="DH273" s="379" t="s">
        <v>3</v>
      </c>
      <c r="DI273" s="379" t="s">
        <v>3</v>
      </c>
      <c r="DJ273" s="379" t="s">
        <v>3</v>
      </c>
      <c r="DK273" s="379" t="s">
        <v>3</v>
      </c>
      <c r="DL273" s="379" t="s">
        <v>3</v>
      </c>
      <c r="DM273" s="379" t="s">
        <v>3</v>
      </c>
      <c r="DN273" s="379" t="s">
        <v>3</v>
      </c>
      <c r="DO273" s="379" t="s">
        <v>3</v>
      </c>
      <c r="DP273" s="379" t="s">
        <v>3</v>
      </c>
      <c r="DQ273" s="379">
        <v>240</v>
      </c>
      <c r="DR273" s="379" t="s">
        <v>3</v>
      </c>
      <c r="DS273" s="379" t="str">
        <f t="shared" si="33"/>
        <v/>
      </c>
      <c r="DU273" s="376" t="s">
        <v>2306</v>
      </c>
      <c r="DV273" s="372">
        <v>0</v>
      </c>
      <c r="DW273" s="372">
        <v>0</v>
      </c>
      <c r="DX273" s="372">
        <v>0</v>
      </c>
      <c r="DY273" s="372">
        <v>0</v>
      </c>
      <c r="DZ273" s="372">
        <v>0</v>
      </c>
      <c r="EA273" s="372">
        <v>0</v>
      </c>
      <c r="EB273" s="372">
        <v>0</v>
      </c>
      <c r="EC273" s="372">
        <v>0</v>
      </c>
      <c r="ED273" s="372">
        <v>0</v>
      </c>
      <c r="EE273" s="372">
        <v>0</v>
      </c>
      <c r="EF273" s="372">
        <v>0</v>
      </c>
      <c r="EG273" s="372">
        <v>28986</v>
      </c>
      <c r="EH273" s="372">
        <v>0</v>
      </c>
      <c r="EI273" s="372">
        <f t="shared" si="28"/>
        <v>0</v>
      </c>
      <c r="EJ273" s="379">
        <v>224</v>
      </c>
      <c r="EK273" s="379">
        <v>227</v>
      </c>
      <c r="EL273" s="379">
        <v>223</v>
      </c>
      <c r="EM273" s="379">
        <v>227</v>
      </c>
      <c r="EN273" s="379">
        <v>222</v>
      </c>
      <c r="EO273" s="379">
        <v>227</v>
      </c>
      <c r="EP273" s="379">
        <v>226</v>
      </c>
      <c r="EQ273" s="379">
        <v>227</v>
      </c>
      <c r="ER273" s="379">
        <v>226</v>
      </c>
      <c r="ES273" s="379">
        <v>230</v>
      </c>
      <c r="ET273" s="379">
        <v>230</v>
      </c>
      <c r="EU273" s="379">
        <v>215</v>
      </c>
      <c r="EV273" s="379">
        <v>241</v>
      </c>
      <c r="EW273" s="379">
        <f t="shared" si="34"/>
        <v>236</v>
      </c>
    </row>
    <row r="274" spans="1:153" x14ac:dyDescent="0.3">
      <c r="A274" s="380" t="s">
        <v>2307</v>
      </c>
      <c r="B274" s="380" t="s">
        <v>2308</v>
      </c>
      <c r="C274" s="380" t="s">
        <v>2309</v>
      </c>
      <c r="D274" s="381"/>
      <c r="E274" s="376" t="str">
        <f t="shared" si="29"/>
        <v>الإتحاد الأوربي، غير مذكورة في مكان آخر European Union, N.E.S</v>
      </c>
      <c r="F274" s="382">
        <v>2319232</v>
      </c>
      <c r="G274" s="382">
        <v>211362</v>
      </c>
      <c r="H274" s="382">
        <v>31868</v>
      </c>
      <c r="I274" s="382">
        <v>1428545</v>
      </c>
      <c r="J274" s="382"/>
      <c r="K274" s="382">
        <v>12054143</v>
      </c>
      <c r="L274" s="382">
        <v>421153</v>
      </c>
      <c r="M274" s="382">
        <v>199080638</v>
      </c>
      <c r="N274" s="382">
        <v>33728838</v>
      </c>
      <c r="O274" s="382">
        <v>121123375</v>
      </c>
      <c r="P274" s="382">
        <v>108350536</v>
      </c>
      <c r="Q274" s="382">
        <v>3413</v>
      </c>
      <c r="R274" s="382">
        <v>136858</v>
      </c>
      <c r="S274" s="372"/>
      <c r="T274" s="383"/>
      <c r="U274" s="384"/>
      <c r="V274" s="383"/>
      <c r="W274" s="383"/>
      <c r="X274" s="383"/>
      <c r="Y274" s="383"/>
      <c r="Z274" s="383"/>
      <c r="AA274" s="383"/>
      <c r="AB274" s="383"/>
      <c r="AC274" s="383"/>
      <c r="AD274" s="383"/>
      <c r="AE274" s="383"/>
      <c r="AF274" s="383"/>
      <c r="AG274" s="383"/>
      <c r="AH274" s="383"/>
      <c r="AI274" s="385" t="s">
        <v>1543</v>
      </c>
      <c r="AJ274" s="381">
        <v>2120592</v>
      </c>
      <c r="AK274" s="381">
        <v>203762</v>
      </c>
      <c r="AL274" s="381">
        <v>31868</v>
      </c>
      <c r="AM274" s="381">
        <v>428607</v>
      </c>
      <c r="AN274" s="381"/>
      <c r="AO274" s="381">
        <v>556643</v>
      </c>
      <c r="AP274" s="381">
        <v>30380</v>
      </c>
      <c r="AQ274" s="381">
        <v>198665800</v>
      </c>
      <c r="AR274" s="381">
        <v>33728838</v>
      </c>
      <c r="AS274" s="381">
        <v>103818696</v>
      </c>
      <c r="AT274" s="381">
        <v>108349409</v>
      </c>
      <c r="AU274" s="381"/>
      <c r="AV274" s="381"/>
      <c r="AW274" s="381"/>
      <c r="AX274" s="381"/>
      <c r="AY274" s="381"/>
      <c r="AZ274" s="381"/>
      <c r="BA274" s="381"/>
      <c r="BB274" s="381"/>
      <c r="BC274" s="381"/>
      <c r="BD274" s="381"/>
      <c r="BE274" s="381"/>
      <c r="BF274" s="383"/>
      <c r="BG274" s="383"/>
      <c r="BH274" s="383"/>
      <c r="BI274" s="383"/>
      <c r="BJ274" s="383"/>
      <c r="BK274" s="383"/>
      <c r="BL274" s="383"/>
      <c r="BM274" s="385" t="s">
        <v>1543</v>
      </c>
      <c r="BN274" s="381">
        <v>198640</v>
      </c>
      <c r="BO274" s="381">
        <v>7600</v>
      </c>
      <c r="BP274" s="381"/>
      <c r="BQ274" s="381">
        <v>999938</v>
      </c>
      <c r="BR274" s="381"/>
      <c r="BS274" s="381">
        <v>11497500</v>
      </c>
      <c r="BT274" s="381">
        <v>390773</v>
      </c>
      <c r="BU274" s="381">
        <v>414838</v>
      </c>
      <c r="BV274" s="381"/>
      <c r="BW274" s="381">
        <v>17304679</v>
      </c>
      <c r="BX274" s="381">
        <v>1127</v>
      </c>
      <c r="BY274" s="381">
        <v>3413</v>
      </c>
      <c r="BZ274" s="381">
        <v>136858</v>
      </c>
      <c r="CA274" s="381"/>
      <c r="CB274" s="381"/>
      <c r="CC274" s="381"/>
      <c r="CD274" s="381"/>
      <c r="CE274" s="381"/>
      <c r="CF274" s="381"/>
      <c r="CG274" s="381"/>
      <c r="CH274" s="381"/>
      <c r="CI274" s="381"/>
      <c r="CJ274" s="383"/>
      <c r="CK274" s="383"/>
      <c r="CL274" s="383"/>
      <c r="CM274" s="383"/>
      <c r="CN274" s="383"/>
      <c r="CO274" s="383"/>
      <c r="CP274" s="381"/>
      <c r="CQ274" s="385" t="s">
        <v>1543</v>
      </c>
      <c r="CR274" s="382">
        <v>1449333152</v>
      </c>
      <c r="CS274" s="382">
        <v>1488025211</v>
      </c>
      <c r="CT274" s="382">
        <v>1228412512</v>
      </c>
      <c r="CU274" s="382">
        <v>1058769567</v>
      </c>
      <c r="CV274" s="382">
        <v>761428575</v>
      </c>
      <c r="CW274" s="382">
        <v>973042233</v>
      </c>
      <c r="CX274" s="382">
        <v>1554214088</v>
      </c>
      <c r="CY274" s="382">
        <v>1486111137</v>
      </c>
      <c r="CZ274" s="382">
        <v>827398509</v>
      </c>
      <c r="DA274" s="382">
        <v>479887044</v>
      </c>
      <c r="DB274" s="382">
        <v>946241005</v>
      </c>
      <c r="DC274" s="382">
        <v>975077243</v>
      </c>
      <c r="DD274" s="382">
        <v>916838284</v>
      </c>
      <c r="DE274" s="382"/>
      <c r="DF274" s="381"/>
      <c r="DG274" s="381"/>
      <c r="DH274" s="381"/>
      <c r="DI274" s="381"/>
      <c r="DJ274" s="381"/>
      <c r="DK274" s="381"/>
      <c r="DL274" s="381"/>
      <c r="DM274" s="381"/>
      <c r="DN274" s="381"/>
      <c r="DO274" s="381"/>
      <c r="DP274" s="381"/>
      <c r="DQ274" s="381"/>
      <c r="DR274" s="381"/>
      <c r="DS274" s="381"/>
      <c r="DT274" s="381"/>
      <c r="DU274" s="385" t="s">
        <v>1543</v>
      </c>
      <c r="DV274" s="382">
        <v>1451652384</v>
      </c>
      <c r="DW274" s="382">
        <v>1488236573</v>
      </c>
      <c r="DX274" s="382">
        <v>1228444380</v>
      </c>
      <c r="DY274" s="382">
        <v>1060198112</v>
      </c>
      <c r="DZ274" s="382">
        <v>761428575</v>
      </c>
      <c r="EA274" s="382">
        <v>985096376</v>
      </c>
      <c r="EB274" s="382">
        <v>1554635241</v>
      </c>
      <c r="EC274" s="382">
        <v>1685191775</v>
      </c>
      <c r="ED274" s="382">
        <v>861127347</v>
      </c>
      <c r="EE274" s="382">
        <v>601010419</v>
      </c>
      <c r="EF274" s="381">
        <v>1054591541</v>
      </c>
      <c r="EG274" s="381">
        <v>975080656</v>
      </c>
      <c r="EH274" s="381">
        <v>916975142</v>
      </c>
      <c r="EI274" s="372">
        <f t="shared" si="28"/>
        <v>0</v>
      </c>
      <c r="EJ274" s="381"/>
      <c r="EK274" s="381"/>
      <c r="EL274" s="381"/>
      <c r="EM274" s="381"/>
      <c r="EN274" s="381"/>
      <c r="EO274" s="381"/>
      <c r="EP274" s="381"/>
      <c r="EQ274" s="381"/>
      <c r="ER274" s="381"/>
      <c r="ES274" s="381"/>
      <c r="ET274" s="381"/>
      <c r="EU274" s="381"/>
      <c r="EV274" s="381"/>
      <c r="EW274" s="381"/>
    </row>
    <row r="275" spans="1:153" x14ac:dyDescent="0.3">
      <c r="A275" s="380" t="s">
        <v>2310</v>
      </c>
      <c r="B275" s="380" t="s">
        <v>2311</v>
      </c>
      <c r="C275" s="380" t="s">
        <v>2312</v>
      </c>
      <c r="D275" s="381"/>
      <c r="E275" s="376" t="str">
        <f t="shared" si="29"/>
        <v>دول مختلفة Different Countries</v>
      </c>
      <c r="F275" s="382"/>
      <c r="G275" s="382"/>
      <c r="H275" s="382"/>
      <c r="I275" s="382"/>
      <c r="J275" s="382"/>
      <c r="K275" s="382"/>
      <c r="L275" s="382"/>
      <c r="M275" s="382"/>
      <c r="N275" s="382"/>
      <c r="O275" s="382"/>
      <c r="P275" s="382"/>
      <c r="Q275" s="382"/>
      <c r="R275" s="382"/>
      <c r="S275" s="372"/>
      <c r="T275" s="383"/>
      <c r="U275" s="384"/>
      <c r="V275" s="383"/>
      <c r="W275" s="383"/>
      <c r="X275" s="383"/>
      <c r="Y275" s="383"/>
      <c r="Z275" s="383"/>
      <c r="AA275" s="383"/>
      <c r="AB275" s="383"/>
      <c r="AC275" s="383"/>
      <c r="AD275" s="383"/>
      <c r="AE275" s="383"/>
      <c r="AF275" s="383"/>
      <c r="AG275" s="383"/>
      <c r="AH275" s="383"/>
      <c r="AI275" s="385" t="s">
        <v>2313</v>
      </c>
      <c r="AJ275" s="381"/>
      <c r="AK275" s="381"/>
      <c r="AL275" s="381"/>
      <c r="AM275" s="381"/>
      <c r="AN275" s="381"/>
      <c r="AO275" s="381"/>
      <c r="AP275" s="381"/>
      <c r="AQ275" s="381"/>
      <c r="AR275" s="381"/>
      <c r="AS275" s="381"/>
      <c r="AT275" s="381"/>
      <c r="AU275" s="381"/>
      <c r="AV275" s="381"/>
      <c r="AW275" s="381"/>
      <c r="AX275" s="381"/>
      <c r="AY275" s="381"/>
      <c r="AZ275" s="381"/>
      <c r="BA275" s="381"/>
      <c r="BB275" s="381"/>
      <c r="BC275" s="381"/>
      <c r="BD275" s="381"/>
      <c r="BE275" s="381"/>
      <c r="BF275" s="383"/>
      <c r="BG275" s="383"/>
      <c r="BH275" s="383"/>
      <c r="BI275" s="383"/>
      <c r="BJ275" s="383"/>
      <c r="BK275" s="383"/>
      <c r="BL275" s="383"/>
      <c r="BM275" s="385" t="s">
        <v>2313</v>
      </c>
      <c r="BN275" s="381"/>
      <c r="BO275" s="381"/>
      <c r="BP275" s="381"/>
      <c r="BQ275" s="381"/>
      <c r="BR275" s="381"/>
      <c r="BS275" s="381"/>
      <c r="BT275" s="381"/>
      <c r="BU275" s="381"/>
      <c r="BV275" s="381"/>
      <c r="BW275" s="381"/>
      <c r="BX275" s="381"/>
      <c r="BY275" s="381"/>
      <c r="BZ275" s="381"/>
      <c r="CA275" s="381"/>
      <c r="CB275" s="381"/>
      <c r="CC275" s="381"/>
      <c r="CD275" s="381"/>
      <c r="CE275" s="381"/>
      <c r="CF275" s="381"/>
      <c r="CG275" s="381"/>
      <c r="CH275" s="381"/>
      <c r="CI275" s="381"/>
      <c r="CJ275" s="383"/>
      <c r="CK275" s="383"/>
      <c r="CL275" s="383"/>
      <c r="CM275" s="383"/>
      <c r="CN275" s="383"/>
      <c r="CO275" s="383"/>
      <c r="CP275" s="381"/>
      <c r="CQ275" s="385" t="s">
        <v>2313</v>
      </c>
      <c r="CR275" s="382"/>
      <c r="CS275" s="382"/>
      <c r="CT275" s="382"/>
      <c r="CU275" s="382"/>
      <c r="CV275" s="382"/>
      <c r="CW275" s="382"/>
      <c r="CX275" s="382"/>
      <c r="CY275" s="382"/>
      <c r="CZ275" s="382"/>
      <c r="DA275" s="382"/>
      <c r="DB275" s="382"/>
      <c r="DC275" s="382"/>
      <c r="DD275" s="382"/>
      <c r="DE275" s="382"/>
      <c r="DF275" s="381"/>
      <c r="DG275" s="381"/>
      <c r="DH275" s="381"/>
      <c r="DI275" s="381"/>
      <c r="DJ275" s="381"/>
      <c r="DK275" s="381"/>
      <c r="DL275" s="381"/>
      <c r="DM275" s="381"/>
      <c r="DN275" s="381"/>
      <c r="DO275" s="381"/>
      <c r="DP275" s="381"/>
      <c r="DQ275" s="381"/>
      <c r="DR275" s="381"/>
      <c r="DS275" s="381"/>
      <c r="DT275" s="381"/>
      <c r="DU275" s="385" t="s">
        <v>2313</v>
      </c>
      <c r="DV275" s="382">
        <v>0</v>
      </c>
      <c r="DW275" s="382">
        <v>0</v>
      </c>
      <c r="DX275" s="382">
        <v>0</v>
      </c>
      <c r="DY275" s="382">
        <v>0</v>
      </c>
      <c r="DZ275" s="382">
        <v>0</v>
      </c>
      <c r="EA275" s="382">
        <v>0</v>
      </c>
      <c r="EB275" s="382">
        <v>0</v>
      </c>
      <c r="EC275" s="382">
        <v>0</v>
      </c>
      <c r="ED275" s="382">
        <v>0</v>
      </c>
      <c r="EE275" s="382">
        <v>0</v>
      </c>
      <c r="EF275" s="381">
        <v>0</v>
      </c>
      <c r="EG275" s="381">
        <v>0</v>
      </c>
      <c r="EH275" s="381">
        <v>0</v>
      </c>
      <c r="EI275" s="372">
        <f t="shared" si="28"/>
        <v>0</v>
      </c>
      <c r="EJ275" s="381"/>
      <c r="EK275" s="381"/>
      <c r="EL275" s="381"/>
      <c r="EM275" s="381"/>
      <c r="EN275" s="381"/>
      <c r="EO275" s="381"/>
      <c r="EP275" s="381"/>
      <c r="EQ275" s="381"/>
      <c r="ER275" s="381"/>
      <c r="ES275" s="381"/>
      <c r="ET275" s="381"/>
      <c r="EU275" s="381"/>
      <c r="EV275" s="381"/>
      <c r="EW275" s="381"/>
    </row>
    <row r="276" spans="1:153" x14ac:dyDescent="0.3">
      <c r="A276" s="380" t="s">
        <v>2314</v>
      </c>
      <c r="B276" s="380" t="s">
        <v>1016</v>
      </c>
      <c r="C276" s="380" t="s">
        <v>2315</v>
      </c>
      <c r="D276" s="381"/>
      <c r="E276" s="376" t="str">
        <f t="shared" si="29"/>
        <v>دول أخرى Other Countries</v>
      </c>
      <c r="F276" s="382"/>
      <c r="G276" s="382"/>
      <c r="H276" s="382"/>
      <c r="I276" s="382"/>
      <c r="J276" s="382"/>
      <c r="K276" s="382"/>
      <c r="L276" s="382"/>
      <c r="M276" s="382"/>
      <c r="N276" s="382"/>
      <c r="O276" s="382"/>
      <c r="P276" s="382"/>
      <c r="Q276" s="382"/>
      <c r="R276" s="382"/>
      <c r="S276" s="372"/>
      <c r="T276" s="383"/>
      <c r="U276" s="384"/>
      <c r="V276" s="383"/>
      <c r="W276" s="383"/>
      <c r="X276" s="383"/>
      <c r="Y276" s="383"/>
      <c r="Z276" s="383"/>
      <c r="AA276" s="383"/>
      <c r="AB276" s="383"/>
      <c r="AC276" s="383"/>
      <c r="AD276" s="383"/>
      <c r="AE276" s="383"/>
      <c r="AF276" s="383"/>
      <c r="AG276" s="383"/>
      <c r="AH276" s="383"/>
      <c r="AI276" s="385" t="s">
        <v>2316</v>
      </c>
      <c r="AJ276" s="381"/>
      <c r="AK276" s="381"/>
      <c r="AL276" s="381"/>
      <c r="AM276" s="381"/>
      <c r="AN276" s="381"/>
      <c r="AO276" s="381"/>
      <c r="AP276" s="381"/>
      <c r="AQ276" s="381"/>
      <c r="AR276" s="381"/>
      <c r="AS276" s="381"/>
      <c r="AT276" s="381"/>
      <c r="AU276" s="381"/>
      <c r="AV276" s="381"/>
      <c r="AW276" s="381"/>
      <c r="AX276" s="381"/>
      <c r="AY276" s="381"/>
      <c r="AZ276" s="381"/>
      <c r="BA276" s="381"/>
      <c r="BB276" s="381"/>
      <c r="BC276" s="381"/>
      <c r="BD276" s="381"/>
      <c r="BE276" s="381"/>
      <c r="BF276" s="383"/>
      <c r="BG276" s="383"/>
      <c r="BH276" s="383"/>
      <c r="BI276" s="383"/>
      <c r="BJ276" s="383"/>
      <c r="BK276" s="383"/>
      <c r="BL276" s="383"/>
      <c r="BM276" s="385" t="s">
        <v>2316</v>
      </c>
      <c r="BN276" s="381"/>
      <c r="BO276" s="381"/>
      <c r="BP276" s="381"/>
      <c r="BQ276" s="381"/>
      <c r="BR276" s="381"/>
      <c r="BS276" s="381"/>
      <c r="BT276" s="381"/>
      <c r="BU276" s="381"/>
      <c r="BV276" s="381"/>
      <c r="BW276" s="381"/>
      <c r="BX276" s="381"/>
      <c r="BY276" s="381"/>
      <c r="BZ276" s="381"/>
      <c r="CA276" s="381"/>
      <c r="CB276" s="381"/>
      <c r="CC276" s="381"/>
      <c r="CD276" s="381"/>
      <c r="CE276" s="381"/>
      <c r="CF276" s="381"/>
      <c r="CG276" s="381"/>
      <c r="CH276" s="381"/>
      <c r="CI276" s="381"/>
      <c r="CJ276" s="383"/>
      <c r="CK276" s="383"/>
      <c r="CL276" s="383"/>
      <c r="CM276" s="383"/>
      <c r="CN276" s="383"/>
      <c r="CO276" s="383"/>
      <c r="CP276" s="381"/>
      <c r="CQ276" s="385" t="s">
        <v>2316</v>
      </c>
      <c r="CR276" s="382"/>
      <c r="CS276" s="382"/>
      <c r="CT276" s="382"/>
      <c r="CU276" s="382"/>
      <c r="CV276" s="382"/>
      <c r="CW276" s="382"/>
      <c r="CX276" s="382"/>
      <c r="CY276" s="382"/>
      <c r="CZ276" s="382"/>
      <c r="DA276" s="382"/>
      <c r="DB276" s="382"/>
      <c r="DC276" s="382"/>
      <c r="DD276" s="382"/>
      <c r="DE276" s="382"/>
      <c r="DF276" s="381"/>
      <c r="DG276" s="381"/>
      <c r="DH276" s="381"/>
      <c r="DI276" s="381"/>
      <c r="DJ276" s="381"/>
      <c r="DK276" s="381"/>
      <c r="DL276" s="381"/>
      <c r="DM276" s="381"/>
      <c r="DN276" s="381"/>
      <c r="DO276" s="381"/>
      <c r="DP276" s="381"/>
      <c r="DQ276" s="381"/>
      <c r="DR276" s="381"/>
      <c r="DS276" s="381"/>
      <c r="DT276" s="381"/>
      <c r="DU276" s="385" t="s">
        <v>2316</v>
      </c>
      <c r="DV276" s="382">
        <v>0</v>
      </c>
      <c r="DW276" s="382">
        <v>0</v>
      </c>
      <c r="DX276" s="382">
        <v>0</v>
      </c>
      <c r="DY276" s="382">
        <v>0</v>
      </c>
      <c r="DZ276" s="382">
        <v>0</v>
      </c>
      <c r="EA276" s="382">
        <v>0</v>
      </c>
      <c r="EB276" s="382">
        <v>0</v>
      </c>
      <c r="EC276" s="382">
        <v>0</v>
      </c>
      <c r="ED276" s="382">
        <v>0</v>
      </c>
      <c r="EE276" s="382">
        <v>0</v>
      </c>
      <c r="EF276" s="381">
        <v>0</v>
      </c>
      <c r="EG276" s="381">
        <v>0</v>
      </c>
      <c r="EH276" s="381">
        <v>0</v>
      </c>
      <c r="EI276" s="372">
        <f t="shared" si="28"/>
        <v>0</v>
      </c>
      <c r="EJ276" s="381"/>
      <c r="EK276" s="381"/>
      <c r="EL276" s="381"/>
      <c r="EM276" s="381"/>
      <c r="EN276" s="381"/>
      <c r="EO276" s="381"/>
      <c r="EP276" s="381"/>
      <c r="EQ276" s="381"/>
      <c r="ER276" s="381"/>
      <c r="ES276" s="381"/>
      <c r="ET276" s="381"/>
      <c r="EU276" s="381"/>
      <c r="EV276" s="381"/>
      <c r="EW276" s="381"/>
    </row>
    <row r="277" spans="1:153" x14ac:dyDescent="0.3">
      <c r="A277" s="380" t="s">
        <v>2317</v>
      </c>
      <c r="B277" s="380" t="s">
        <v>2318</v>
      </c>
      <c r="C277" s="380" t="s">
        <v>2319</v>
      </c>
      <c r="D277" s="381"/>
      <c r="E277" s="376" t="str">
        <f t="shared" si="29"/>
        <v>عينات واردات أقل من 5000 ريال Sampled Imports Under 5000 Sar</v>
      </c>
      <c r="F277" s="382"/>
      <c r="G277" s="382"/>
      <c r="H277" s="382"/>
      <c r="I277" s="382"/>
      <c r="J277" s="382"/>
      <c r="K277" s="382"/>
      <c r="L277" s="382"/>
      <c r="M277" s="382"/>
      <c r="N277" s="382"/>
      <c r="O277" s="382"/>
      <c r="P277" s="382"/>
      <c r="Q277" s="382"/>
      <c r="R277" s="382"/>
      <c r="S277" s="372"/>
      <c r="T277" s="383"/>
      <c r="U277" s="384"/>
      <c r="V277" s="383"/>
      <c r="W277" s="383"/>
      <c r="X277" s="383"/>
      <c r="Y277" s="383"/>
      <c r="Z277" s="383"/>
      <c r="AA277" s="383"/>
      <c r="AB277" s="383"/>
      <c r="AC277" s="383"/>
      <c r="AD277" s="383"/>
      <c r="AE277" s="383"/>
      <c r="AF277" s="383"/>
      <c r="AG277" s="383"/>
      <c r="AH277" s="383"/>
      <c r="AI277" s="385" t="s">
        <v>2320</v>
      </c>
      <c r="AJ277" s="381"/>
      <c r="AK277" s="381"/>
      <c r="AL277" s="381"/>
      <c r="AM277" s="381"/>
      <c r="AN277" s="381"/>
      <c r="AO277" s="381"/>
      <c r="AP277" s="381"/>
      <c r="AQ277" s="381"/>
      <c r="AR277" s="381"/>
      <c r="AS277" s="381"/>
      <c r="AT277" s="381"/>
      <c r="AU277" s="381"/>
      <c r="AV277" s="381"/>
      <c r="AW277" s="381"/>
      <c r="AX277" s="381"/>
      <c r="AY277" s="381"/>
      <c r="AZ277" s="381"/>
      <c r="BA277" s="381"/>
      <c r="BB277" s="381"/>
      <c r="BC277" s="381"/>
      <c r="BD277" s="381"/>
      <c r="BE277" s="381"/>
      <c r="BF277" s="383"/>
      <c r="BG277" s="383"/>
      <c r="BH277" s="383"/>
      <c r="BI277" s="383"/>
      <c r="BJ277" s="383"/>
      <c r="BK277" s="383"/>
      <c r="BL277" s="383"/>
      <c r="BM277" s="385" t="s">
        <v>2320</v>
      </c>
      <c r="BN277" s="381"/>
      <c r="BO277" s="381"/>
      <c r="BP277" s="381"/>
      <c r="BQ277" s="381"/>
      <c r="BR277" s="381"/>
      <c r="BS277" s="381"/>
      <c r="BT277" s="381"/>
      <c r="BU277" s="381"/>
      <c r="BV277" s="381"/>
      <c r="BW277" s="381"/>
      <c r="BX277" s="381"/>
      <c r="BY277" s="381"/>
      <c r="BZ277" s="381"/>
      <c r="CA277" s="381"/>
      <c r="CB277" s="381"/>
      <c r="CC277" s="381"/>
      <c r="CD277" s="381"/>
      <c r="CE277" s="381"/>
      <c r="CF277" s="381"/>
      <c r="CG277" s="381"/>
      <c r="CH277" s="381"/>
      <c r="CI277" s="381"/>
      <c r="CJ277" s="383"/>
      <c r="CK277" s="383"/>
      <c r="CL277" s="383"/>
      <c r="CM277" s="383"/>
      <c r="CN277" s="383"/>
      <c r="CO277" s="383"/>
      <c r="CP277" s="381"/>
      <c r="CQ277" s="385" t="s">
        <v>2320</v>
      </c>
      <c r="CR277" s="382"/>
      <c r="CS277" s="382"/>
      <c r="CT277" s="382"/>
      <c r="CU277" s="382"/>
      <c r="CV277" s="382"/>
      <c r="CW277" s="382"/>
      <c r="CX277" s="382"/>
      <c r="CY277" s="382"/>
      <c r="CZ277" s="382"/>
      <c r="DA277" s="382"/>
      <c r="DB277" s="382"/>
      <c r="DC277" s="382"/>
      <c r="DD277" s="382"/>
      <c r="DE277" s="382"/>
      <c r="DF277" s="381"/>
      <c r="DG277" s="381"/>
      <c r="DH277" s="381"/>
      <c r="DI277" s="381"/>
      <c r="DJ277" s="381"/>
      <c r="DK277" s="381"/>
      <c r="DL277" s="381"/>
      <c r="DM277" s="381"/>
      <c r="DN277" s="381"/>
      <c r="DO277" s="381"/>
      <c r="DP277" s="381"/>
      <c r="DQ277" s="381"/>
      <c r="DR277" s="381"/>
      <c r="DS277" s="381"/>
      <c r="DT277" s="381"/>
      <c r="DU277" s="385" t="s">
        <v>2320</v>
      </c>
      <c r="DV277" s="382">
        <v>0</v>
      </c>
      <c r="DW277" s="382">
        <v>0</v>
      </c>
      <c r="DX277" s="382">
        <v>0</v>
      </c>
      <c r="DY277" s="382">
        <v>0</v>
      </c>
      <c r="DZ277" s="382">
        <v>0</v>
      </c>
      <c r="EA277" s="382">
        <v>0</v>
      </c>
      <c r="EB277" s="382">
        <v>0</v>
      </c>
      <c r="EC277" s="382">
        <v>0</v>
      </c>
      <c r="ED277" s="382">
        <v>0</v>
      </c>
      <c r="EE277" s="382">
        <v>0</v>
      </c>
      <c r="EF277" s="381">
        <v>0</v>
      </c>
      <c r="EG277" s="381">
        <v>0</v>
      </c>
      <c r="EH277" s="381">
        <v>0</v>
      </c>
      <c r="EI277" s="372">
        <f t="shared" si="28"/>
        <v>0</v>
      </c>
      <c r="EJ277" s="381"/>
      <c r="EK277" s="381"/>
      <c r="EL277" s="381"/>
      <c r="EM277" s="381"/>
      <c r="EN277" s="381"/>
      <c r="EO277" s="381"/>
      <c r="EP277" s="381"/>
      <c r="EQ277" s="381"/>
      <c r="ER277" s="381"/>
      <c r="ES277" s="381"/>
      <c r="ET277" s="381"/>
      <c r="EU277" s="381"/>
      <c r="EV277" s="381"/>
      <c r="EW277" s="381"/>
    </row>
    <row r="278" spans="1:153" x14ac:dyDescent="0.3">
      <c r="A278" s="380" t="s">
        <v>2321</v>
      </c>
      <c r="B278" s="380" t="s">
        <v>2322</v>
      </c>
      <c r="C278" s="380" t="s">
        <v>2323</v>
      </c>
      <c r="D278" s="381"/>
      <c r="E278" s="376" t="str">
        <f t="shared" si="29"/>
        <v>غير مبين Not Defined</v>
      </c>
      <c r="F278" s="382">
        <v>4025537</v>
      </c>
      <c r="G278" s="382">
        <v>3197480</v>
      </c>
      <c r="H278" s="382">
        <v>1976192</v>
      </c>
      <c r="I278" s="382">
        <v>1044004</v>
      </c>
      <c r="J278" s="382">
        <v>82369</v>
      </c>
      <c r="K278" s="382">
        <v>300</v>
      </c>
      <c r="L278" s="382">
        <v>1640730</v>
      </c>
      <c r="M278" s="382">
        <v>20941886</v>
      </c>
      <c r="N278" s="382">
        <v>15193148</v>
      </c>
      <c r="O278" s="382">
        <v>5926212</v>
      </c>
      <c r="P278" s="382"/>
      <c r="Q278" s="382">
        <v>15731</v>
      </c>
      <c r="R278" s="382">
        <v>268337</v>
      </c>
      <c r="S278" s="372">
        <v>292500</v>
      </c>
      <c r="T278" s="383"/>
      <c r="U278" s="384"/>
      <c r="V278" s="383"/>
      <c r="W278" s="383"/>
      <c r="X278" s="383"/>
      <c r="Y278" s="383"/>
      <c r="Z278" s="383"/>
      <c r="AA278" s="383"/>
      <c r="AB278" s="383"/>
      <c r="AC278" s="383"/>
      <c r="AD278" s="383"/>
      <c r="AE278" s="383"/>
      <c r="AF278" s="383"/>
      <c r="AG278" s="383"/>
      <c r="AH278" s="383"/>
      <c r="AI278" s="385" t="s">
        <v>1614</v>
      </c>
      <c r="AJ278" s="381">
        <v>4025537</v>
      </c>
      <c r="AK278" s="381">
        <v>3178520</v>
      </c>
      <c r="AL278" s="381">
        <v>1976192</v>
      </c>
      <c r="AM278" s="381">
        <v>1044004</v>
      </c>
      <c r="AN278" s="381">
        <v>82369</v>
      </c>
      <c r="AO278" s="381"/>
      <c r="AP278" s="381">
        <v>425820</v>
      </c>
      <c r="AQ278" s="381">
        <v>17340735</v>
      </c>
      <c r="AR278" s="381">
        <v>10788321</v>
      </c>
      <c r="AS278" s="381">
        <v>5855665</v>
      </c>
      <c r="AT278" s="381"/>
      <c r="AU278" s="381"/>
      <c r="AV278" s="381">
        <v>268337</v>
      </c>
      <c r="AW278" s="381">
        <v>292500</v>
      </c>
      <c r="AX278" s="381"/>
      <c r="AY278" s="381"/>
      <c r="AZ278" s="381"/>
      <c r="BA278" s="381"/>
      <c r="BB278" s="381"/>
      <c r="BC278" s="381"/>
      <c r="BD278" s="381"/>
      <c r="BE278" s="381"/>
      <c r="BF278" s="383"/>
      <c r="BG278" s="383"/>
      <c r="BH278" s="383"/>
      <c r="BI278" s="383"/>
      <c r="BJ278" s="383"/>
      <c r="BK278" s="383"/>
      <c r="BL278" s="383"/>
      <c r="BM278" s="385" t="s">
        <v>1614</v>
      </c>
      <c r="BN278" s="381"/>
      <c r="BO278" s="381">
        <v>18960</v>
      </c>
      <c r="BP278" s="381"/>
      <c r="BQ278" s="381"/>
      <c r="BR278" s="381"/>
      <c r="BS278" s="381">
        <v>300</v>
      </c>
      <c r="BT278" s="381">
        <v>1214910</v>
      </c>
      <c r="BU278" s="381">
        <v>3601151</v>
      </c>
      <c r="BV278" s="381">
        <v>4404827</v>
      </c>
      <c r="BW278" s="381">
        <v>70547</v>
      </c>
      <c r="BX278" s="381"/>
      <c r="BY278" s="381">
        <v>15731</v>
      </c>
      <c r="BZ278" s="381"/>
      <c r="CA278" s="381"/>
      <c r="CB278" s="381"/>
      <c r="CC278" s="381"/>
      <c r="CD278" s="381"/>
      <c r="CE278" s="381"/>
      <c r="CF278" s="381"/>
      <c r="CG278" s="381"/>
      <c r="CH278" s="381"/>
      <c r="CI278" s="381"/>
      <c r="CJ278" s="383"/>
      <c r="CK278" s="383"/>
      <c r="CL278" s="383"/>
      <c r="CM278" s="383"/>
      <c r="CN278" s="383"/>
      <c r="CO278" s="383"/>
      <c r="CP278" s="381"/>
      <c r="CQ278" s="385" t="s">
        <v>1614</v>
      </c>
      <c r="CR278" s="382">
        <v>600735</v>
      </c>
      <c r="CS278" s="382">
        <v>1647</v>
      </c>
      <c r="CT278" s="382">
        <v>124574</v>
      </c>
      <c r="CU278" s="382">
        <v>1100</v>
      </c>
      <c r="CV278" s="382"/>
      <c r="CW278" s="382">
        <v>9805</v>
      </c>
      <c r="CX278" s="382"/>
      <c r="CY278" s="382">
        <v>20040</v>
      </c>
      <c r="CZ278" s="382">
        <v>1638607</v>
      </c>
      <c r="DA278" s="382">
        <v>17806967</v>
      </c>
      <c r="DB278" s="382">
        <v>23087809</v>
      </c>
      <c r="DC278" s="382">
        <v>12758330</v>
      </c>
      <c r="DD278" s="382">
        <v>14838141</v>
      </c>
      <c r="DE278" s="382">
        <v>10552439</v>
      </c>
      <c r="DF278" s="381"/>
      <c r="DG278" s="381"/>
      <c r="DH278" s="381"/>
      <c r="DI278" s="381"/>
      <c r="DJ278" s="381"/>
      <c r="DK278" s="381"/>
      <c r="DL278" s="381"/>
      <c r="DM278" s="381"/>
      <c r="DN278" s="381"/>
      <c r="DO278" s="381"/>
      <c r="DP278" s="381"/>
      <c r="DQ278" s="381"/>
      <c r="DR278" s="381"/>
      <c r="DS278" s="381"/>
      <c r="DT278" s="381"/>
      <c r="DU278" s="385" t="s">
        <v>1614</v>
      </c>
      <c r="DV278" s="382">
        <v>4626272</v>
      </c>
      <c r="DW278" s="382">
        <v>3199127</v>
      </c>
      <c r="DX278" s="382">
        <v>2100766</v>
      </c>
      <c r="DY278" s="382">
        <v>1045104</v>
      </c>
      <c r="DZ278" s="382">
        <v>82369</v>
      </c>
      <c r="EA278" s="382">
        <v>10105</v>
      </c>
      <c r="EB278" s="382">
        <v>1640730</v>
      </c>
      <c r="EC278" s="382">
        <v>20961926</v>
      </c>
      <c r="ED278" s="382">
        <v>16831755</v>
      </c>
      <c r="EE278" s="382">
        <v>23733179</v>
      </c>
      <c r="EF278" s="381">
        <v>23087809</v>
      </c>
      <c r="EG278" s="381">
        <v>12774061</v>
      </c>
      <c r="EH278" s="381">
        <v>15106478</v>
      </c>
      <c r="EI278" s="372">
        <f t="shared" si="28"/>
        <v>10844939</v>
      </c>
      <c r="EJ278" s="381"/>
      <c r="EK278" s="381"/>
      <c r="EL278" s="381"/>
      <c r="EM278" s="381"/>
      <c r="EN278" s="381"/>
      <c r="EO278" s="381"/>
      <c r="EP278" s="381"/>
      <c r="EQ278" s="381"/>
      <c r="ER278" s="381"/>
      <c r="ES278" s="381"/>
      <c r="ET278" s="381"/>
      <c r="EU278" s="381"/>
      <c r="EV278" s="381"/>
      <c r="EW278" s="381"/>
    </row>
  </sheetData>
  <mergeCells count="1">
    <mergeCell ref="AL1:AN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B2B2-A22C-4537-A7F5-4C5496A1ED8D}">
  <sheetPr>
    <tabColor rgb="FF9BA8C2"/>
    <pageSetUpPr autoPageBreaks="0"/>
  </sheetPr>
  <dimension ref="A1:WVV63"/>
  <sheetViews>
    <sheetView showGridLines="0" rightToLeft="1" zoomScale="70" zoomScaleNormal="70" workbookViewId="0"/>
  </sheetViews>
  <sheetFormatPr defaultColWidth="0" defaultRowHeight="18" customHeight="1" outlineLevelRow="2" x14ac:dyDescent="0.5"/>
  <cols>
    <col min="1" max="1" width="7" style="237" customWidth="1"/>
    <col min="2" max="3" width="12" style="237" customWidth="1"/>
    <col min="4" max="4" width="17.6640625" style="237" customWidth="1"/>
    <col min="5" max="5" width="3.5546875" style="237" customWidth="1"/>
    <col min="6" max="24" width="11.109375" style="237" customWidth="1"/>
    <col min="25" max="25" width="3.6640625" style="237" customWidth="1"/>
    <col min="26" max="26" width="11.109375" style="237" customWidth="1"/>
    <col min="27" max="27" width="8.88671875" style="237" customWidth="1"/>
    <col min="28" max="267" width="8.88671875" style="237" hidden="1"/>
    <col min="268" max="270" width="25.88671875" style="237" hidden="1"/>
    <col min="271" max="523" width="8.88671875" style="237" hidden="1"/>
    <col min="524" max="526" width="25.88671875" style="237" hidden="1"/>
    <col min="527" max="779" width="8.88671875" style="237" hidden="1"/>
    <col min="780" max="782" width="25.88671875" style="237" hidden="1"/>
    <col min="783" max="1035" width="8.88671875" style="237" hidden="1"/>
    <col min="1036" max="1038" width="25.88671875" style="237" hidden="1"/>
    <col min="1039" max="1291" width="8.88671875" style="237" hidden="1"/>
    <col min="1292" max="1294" width="25.88671875" style="237" hidden="1"/>
    <col min="1295" max="1547" width="8.88671875" style="237" hidden="1"/>
    <col min="1548" max="1550" width="25.88671875" style="237" hidden="1"/>
    <col min="1551" max="1803" width="8.88671875" style="237" hidden="1"/>
    <col min="1804" max="1806" width="25.88671875" style="237" hidden="1"/>
    <col min="1807" max="2059" width="8.88671875" style="237" hidden="1"/>
    <col min="2060" max="2062" width="25.88671875" style="237" hidden="1"/>
    <col min="2063" max="2315" width="8.88671875" style="237" hidden="1"/>
    <col min="2316" max="2318" width="25.88671875" style="237" hidden="1"/>
    <col min="2319" max="2571" width="8.88671875" style="237" hidden="1"/>
    <col min="2572" max="2574" width="25.88671875" style="237" hidden="1"/>
    <col min="2575" max="2827" width="8.88671875" style="237" hidden="1"/>
    <col min="2828" max="2830" width="25.88671875" style="237" hidden="1"/>
    <col min="2831" max="3083" width="8.88671875" style="237" hidden="1"/>
    <col min="3084" max="3086" width="25.88671875" style="237" hidden="1"/>
    <col min="3087" max="3339" width="8.88671875" style="237" hidden="1"/>
    <col min="3340" max="3342" width="25.88671875" style="237" hidden="1"/>
    <col min="3343" max="3595" width="8.88671875" style="237" hidden="1"/>
    <col min="3596" max="3598" width="25.88671875" style="237" hidden="1"/>
    <col min="3599" max="3851" width="8.88671875" style="237" hidden="1"/>
    <col min="3852" max="3854" width="25.88671875" style="237" hidden="1"/>
    <col min="3855" max="4107" width="8.88671875" style="237" hidden="1"/>
    <col min="4108" max="4110" width="25.88671875" style="237" hidden="1"/>
    <col min="4111" max="4363" width="8.88671875" style="237" hidden="1"/>
    <col min="4364" max="4366" width="25.88671875" style="237" hidden="1"/>
    <col min="4367" max="4619" width="8.88671875" style="237" hidden="1"/>
    <col min="4620" max="4622" width="25.88671875" style="237" hidden="1"/>
    <col min="4623" max="4875" width="8.88671875" style="237" hidden="1"/>
    <col min="4876" max="4878" width="25.88671875" style="237" hidden="1"/>
    <col min="4879" max="5131" width="8.88671875" style="237" hidden="1"/>
    <col min="5132" max="5134" width="25.88671875" style="237" hidden="1"/>
    <col min="5135" max="5387" width="8.88671875" style="237" hidden="1"/>
    <col min="5388" max="5390" width="25.88671875" style="237" hidden="1"/>
    <col min="5391" max="5643" width="8.88671875" style="237" hidden="1"/>
    <col min="5644" max="5646" width="25.88671875" style="237" hidden="1"/>
    <col min="5647" max="5899" width="8.88671875" style="237" hidden="1"/>
    <col min="5900" max="5902" width="25.88671875" style="237" hidden="1"/>
    <col min="5903" max="6155" width="8.88671875" style="237" hidden="1"/>
    <col min="6156" max="6158" width="25.88671875" style="237" hidden="1"/>
    <col min="6159" max="6411" width="8.88671875" style="237" hidden="1"/>
    <col min="6412" max="6414" width="25.88671875" style="237" hidden="1"/>
    <col min="6415" max="6667" width="8.88671875" style="237" hidden="1"/>
    <col min="6668" max="6670" width="25.88671875" style="237" hidden="1"/>
    <col min="6671" max="6923" width="8.88671875" style="237" hidden="1"/>
    <col min="6924" max="6926" width="25.88671875" style="237" hidden="1"/>
    <col min="6927" max="7179" width="8.88671875" style="237" hidden="1"/>
    <col min="7180" max="7182" width="25.88671875" style="237" hidden="1"/>
    <col min="7183" max="7435" width="8.88671875" style="237" hidden="1"/>
    <col min="7436" max="7438" width="25.88671875" style="237" hidden="1"/>
    <col min="7439" max="7691" width="8.88671875" style="237" hidden="1"/>
    <col min="7692" max="7694" width="25.88671875" style="237" hidden="1"/>
    <col min="7695" max="7947" width="8.88671875" style="237" hidden="1"/>
    <col min="7948" max="7950" width="25.88671875" style="237" hidden="1"/>
    <col min="7951" max="8203" width="8.88671875" style="237" hidden="1"/>
    <col min="8204" max="8206" width="25.88671875" style="237" hidden="1"/>
    <col min="8207" max="8459" width="8.88671875" style="237" hidden="1"/>
    <col min="8460" max="8462" width="25.88671875" style="237" hidden="1"/>
    <col min="8463" max="8715" width="8.88671875" style="237" hidden="1"/>
    <col min="8716" max="8718" width="25.88671875" style="237" hidden="1"/>
    <col min="8719" max="8971" width="8.88671875" style="237" hidden="1"/>
    <col min="8972" max="8974" width="25.88671875" style="237" hidden="1"/>
    <col min="8975" max="9227" width="8.88671875" style="237" hidden="1"/>
    <col min="9228" max="9230" width="25.88671875" style="237" hidden="1"/>
    <col min="9231" max="9483" width="8.88671875" style="237" hidden="1"/>
    <col min="9484" max="9486" width="25.88671875" style="237" hidden="1"/>
    <col min="9487" max="9739" width="8.88671875" style="237" hidden="1"/>
    <col min="9740" max="9742" width="25.88671875" style="237" hidden="1"/>
    <col min="9743" max="9995" width="8.88671875" style="237" hidden="1"/>
    <col min="9996" max="9998" width="25.88671875" style="237" hidden="1"/>
    <col min="9999" max="10251" width="8.88671875" style="237" hidden="1"/>
    <col min="10252" max="10254" width="25.88671875" style="237" hidden="1"/>
    <col min="10255" max="10507" width="8.88671875" style="237" hidden="1"/>
    <col min="10508" max="10510" width="25.88671875" style="237" hidden="1"/>
    <col min="10511" max="10763" width="8.88671875" style="237" hidden="1"/>
    <col min="10764" max="10766" width="25.88671875" style="237" hidden="1"/>
    <col min="10767" max="11019" width="8.88671875" style="237" hidden="1"/>
    <col min="11020" max="11022" width="25.88671875" style="237" hidden="1"/>
    <col min="11023" max="11275" width="8.88671875" style="237" hidden="1"/>
    <col min="11276" max="11278" width="25.88671875" style="237" hidden="1"/>
    <col min="11279" max="11531" width="8.88671875" style="237" hidden="1"/>
    <col min="11532" max="11534" width="25.88671875" style="237" hidden="1"/>
    <col min="11535" max="11787" width="8.88671875" style="237" hidden="1"/>
    <col min="11788" max="11790" width="25.88671875" style="237" hidden="1"/>
    <col min="11791" max="12043" width="8.88671875" style="237" hidden="1"/>
    <col min="12044" max="12046" width="25.88671875" style="237" hidden="1"/>
    <col min="12047" max="12299" width="8.88671875" style="237" hidden="1"/>
    <col min="12300" max="12302" width="25.88671875" style="237" hidden="1"/>
    <col min="12303" max="12555" width="8.88671875" style="237" hidden="1"/>
    <col min="12556" max="12558" width="25.88671875" style="237" hidden="1"/>
    <col min="12559" max="12811" width="8.88671875" style="237" hidden="1"/>
    <col min="12812" max="12814" width="25.88671875" style="237" hidden="1"/>
    <col min="12815" max="13067" width="8.88671875" style="237" hidden="1"/>
    <col min="13068" max="13070" width="25.88671875" style="237" hidden="1"/>
    <col min="13071" max="13323" width="8.88671875" style="237" hidden="1"/>
    <col min="13324" max="13326" width="25.88671875" style="237" hidden="1"/>
    <col min="13327" max="13579" width="8.88671875" style="237" hidden="1"/>
    <col min="13580" max="13582" width="25.88671875" style="237" hidden="1"/>
    <col min="13583" max="13835" width="8.88671875" style="237" hidden="1"/>
    <col min="13836" max="13838" width="25.88671875" style="237" hidden="1"/>
    <col min="13839" max="14091" width="8.88671875" style="237" hidden="1"/>
    <col min="14092" max="14094" width="25.88671875" style="237" hidden="1"/>
    <col min="14095" max="14347" width="8.88671875" style="237" hidden="1"/>
    <col min="14348" max="14350" width="25.88671875" style="237" hidden="1"/>
    <col min="14351" max="14603" width="8.88671875" style="237" hidden="1"/>
    <col min="14604" max="14606" width="25.88671875" style="237" hidden="1"/>
    <col min="14607" max="14859" width="8.88671875" style="237" hidden="1"/>
    <col min="14860" max="14862" width="25.88671875" style="237" hidden="1"/>
    <col min="14863" max="15115" width="8.88671875" style="237" hidden="1"/>
    <col min="15116" max="15118" width="25.88671875" style="237" hidden="1"/>
    <col min="15119" max="15371" width="8.88671875" style="237" hidden="1"/>
    <col min="15372" max="15374" width="25.88671875" style="237" hidden="1"/>
    <col min="15375" max="15627" width="8.88671875" style="237" hidden="1"/>
    <col min="15628" max="15630" width="25.88671875" style="237" hidden="1"/>
    <col min="15631" max="15883" width="8.88671875" style="237" hidden="1"/>
    <col min="15884" max="15886" width="25.88671875" style="237" hidden="1"/>
    <col min="15887" max="16139" width="8.88671875" style="237" hidden="1"/>
    <col min="16140" max="16142" width="25.88671875" style="237" hidden="1"/>
    <col min="16143" max="16384" width="8.88671875" style="237" hidden="1"/>
  </cols>
  <sheetData>
    <row r="1" spans="1:30" ht="57.6" customHeight="1" x14ac:dyDescent="0.5">
      <c r="A1" s="240"/>
    </row>
    <row r="2" spans="1:30" ht="26.4" x14ac:dyDescent="0.5">
      <c r="A2" s="241" t="s">
        <v>599</v>
      </c>
      <c r="C2" s="242"/>
      <c r="D2" s="242"/>
      <c r="E2" s="243"/>
      <c r="F2" s="242"/>
      <c r="G2" s="242"/>
      <c r="H2" s="242"/>
      <c r="I2" s="243"/>
      <c r="J2" s="243"/>
      <c r="K2" s="243"/>
      <c r="L2" s="243"/>
      <c r="M2" s="243"/>
      <c r="N2" s="243"/>
      <c r="O2" s="243"/>
      <c r="P2" s="243"/>
      <c r="Q2" s="243"/>
      <c r="R2" s="243"/>
      <c r="S2" s="243"/>
      <c r="T2" s="243"/>
      <c r="U2" s="243"/>
      <c r="V2" s="243"/>
      <c r="W2" s="243"/>
      <c r="X2" s="243"/>
      <c r="Y2" s="244"/>
    </row>
    <row r="3" spans="1:30" ht="26.4" x14ac:dyDescent="0.5">
      <c r="A3" s="241" t="s">
        <v>600</v>
      </c>
      <c r="C3" s="242"/>
      <c r="D3" s="242"/>
      <c r="E3" s="243"/>
      <c r="F3" s="242"/>
      <c r="G3" s="242"/>
      <c r="H3" s="242"/>
      <c r="I3" s="243"/>
      <c r="J3" s="243"/>
      <c r="K3" s="243"/>
      <c r="L3" s="243"/>
      <c r="M3" s="243"/>
      <c r="N3" s="243"/>
      <c r="O3" s="243"/>
      <c r="P3" s="243"/>
      <c r="Q3" s="243"/>
      <c r="R3" s="243"/>
      <c r="S3" s="243"/>
      <c r="T3" s="243"/>
      <c r="U3" s="243"/>
      <c r="V3" s="243"/>
      <c r="W3" s="243"/>
      <c r="X3" s="243"/>
      <c r="Y3" s="244"/>
    </row>
    <row r="4" spans="1:30" ht="18" customHeight="1" x14ac:dyDescent="0.5">
      <c r="A4" s="665" t="s">
        <v>560</v>
      </c>
      <c r="B4" s="665"/>
      <c r="C4" s="576">
        <v>2024</v>
      </c>
      <c r="D4" s="577">
        <v>1</v>
      </c>
      <c r="E4" s="666" t="s">
        <v>595</v>
      </c>
      <c r="F4" s="565">
        <v>0.11007869955057653</v>
      </c>
      <c r="G4" s="565">
        <v>6.6949714759738363E-2</v>
      </c>
      <c r="H4" s="565">
        <v>1.2800789712864699E-2</v>
      </c>
      <c r="I4" s="565">
        <v>0.25031846568745897</v>
      </c>
      <c r="J4" s="565">
        <v>0.24251871615132764</v>
      </c>
      <c r="K4" s="565">
        <v>9.0697620261218637E-2</v>
      </c>
      <c r="L4" s="565">
        <v>4.3578834674641174E-4</v>
      </c>
      <c r="M4" s="565">
        <v>7.0916939780526411E-3</v>
      </c>
      <c r="N4" s="565">
        <v>3.5262845783837491E-3</v>
      </c>
      <c r="O4" s="565">
        <v>5.280301087045064E-5</v>
      </c>
      <c r="P4" s="565">
        <v>7.125204304653944E-2</v>
      </c>
      <c r="Q4" s="565">
        <v>1.0165377183016003E-2</v>
      </c>
      <c r="R4" s="565">
        <v>7.6023473645170578E-2</v>
      </c>
      <c r="S4" s="565">
        <v>2.6176854193295282E-2</v>
      </c>
      <c r="T4" s="565">
        <v>1.7883855087067838E-4</v>
      </c>
      <c r="U4" s="565">
        <v>1.4775609375830047E-3</v>
      </c>
      <c r="V4" s="565">
        <v>3.502920415242298E-6</v>
      </c>
      <c r="W4" s="565">
        <v>3.0251773485871714E-2</v>
      </c>
      <c r="X4" s="565">
        <v>0.24417864644269524</v>
      </c>
      <c r="Y4" s="667" t="s">
        <v>633</v>
      </c>
      <c r="Z4" s="565">
        <v>0.75582135355730495</v>
      </c>
      <c r="AA4" s="566"/>
    </row>
    <row r="5" spans="1:30" ht="18" customHeight="1" x14ac:dyDescent="0.5">
      <c r="A5" s="572"/>
      <c r="B5" s="573"/>
      <c r="C5" s="574"/>
      <c r="D5" s="575"/>
      <c r="E5" s="666"/>
      <c r="F5" s="245">
        <v>1</v>
      </c>
      <c r="G5" s="245">
        <v>2</v>
      </c>
      <c r="H5" s="245">
        <v>3</v>
      </c>
      <c r="I5" s="245">
        <v>4</v>
      </c>
      <c r="J5" s="245">
        <v>6</v>
      </c>
      <c r="K5" s="245">
        <v>7</v>
      </c>
      <c r="L5" s="245">
        <v>9</v>
      </c>
      <c r="M5" s="245">
        <v>10</v>
      </c>
      <c r="N5" s="245">
        <v>11</v>
      </c>
      <c r="O5" s="245">
        <v>12</v>
      </c>
      <c r="P5" s="245">
        <v>13</v>
      </c>
      <c r="Q5" s="245">
        <v>14</v>
      </c>
      <c r="R5" s="245">
        <v>15</v>
      </c>
      <c r="S5" s="245">
        <v>16</v>
      </c>
      <c r="T5" s="245">
        <v>17</v>
      </c>
      <c r="U5" s="245">
        <v>18</v>
      </c>
      <c r="V5" s="245">
        <v>20</v>
      </c>
      <c r="W5" s="245" t="s">
        <v>594</v>
      </c>
      <c r="X5" s="571"/>
      <c r="Y5" s="667"/>
      <c r="Z5" s="246">
        <v>5</v>
      </c>
    </row>
    <row r="6" spans="1:30" ht="36" customHeight="1" x14ac:dyDescent="0.5">
      <c r="A6" s="621" t="s">
        <v>233</v>
      </c>
      <c r="B6" s="662" t="s">
        <v>1</v>
      </c>
      <c r="C6" s="668" t="s">
        <v>217</v>
      </c>
      <c r="D6" s="669" t="s">
        <v>601</v>
      </c>
      <c r="E6" s="666"/>
      <c r="F6" s="247" t="s">
        <v>562</v>
      </c>
      <c r="G6" s="247" t="s">
        <v>18</v>
      </c>
      <c r="H6" s="247" t="s">
        <v>564</v>
      </c>
      <c r="I6" s="247" t="s">
        <v>566</v>
      </c>
      <c r="J6" s="247" t="s">
        <v>569</v>
      </c>
      <c r="K6" s="247" t="s">
        <v>571</v>
      </c>
      <c r="L6" s="247" t="s">
        <v>573</v>
      </c>
      <c r="M6" s="247" t="s">
        <v>575</v>
      </c>
      <c r="N6" s="247" t="s">
        <v>577</v>
      </c>
      <c r="O6" s="247" t="s">
        <v>579</v>
      </c>
      <c r="P6" s="247" t="s">
        <v>581</v>
      </c>
      <c r="Q6" s="247" t="s">
        <v>583</v>
      </c>
      <c r="R6" s="247" t="s">
        <v>585</v>
      </c>
      <c r="S6" s="247" t="s">
        <v>587</v>
      </c>
      <c r="T6" s="247" t="s">
        <v>589</v>
      </c>
      <c r="U6" s="247" t="s">
        <v>591</v>
      </c>
      <c r="V6" s="247" t="s">
        <v>593</v>
      </c>
      <c r="W6" s="247" t="s">
        <v>596</v>
      </c>
      <c r="X6" s="248" t="s">
        <v>617</v>
      </c>
      <c r="Y6" s="667"/>
      <c r="Z6" s="249" t="s">
        <v>19</v>
      </c>
    </row>
    <row r="7" spans="1:30" ht="36" customHeight="1" x14ac:dyDescent="0.5">
      <c r="A7" s="621"/>
      <c r="B7" s="662"/>
      <c r="C7" s="668"/>
      <c r="D7" s="670"/>
      <c r="E7" s="666"/>
      <c r="F7" s="250" t="s">
        <v>561</v>
      </c>
      <c r="G7" s="250" t="s">
        <v>367</v>
      </c>
      <c r="H7" s="250" t="s">
        <v>563</v>
      </c>
      <c r="I7" s="250" t="s">
        <v>565</v>
      </c>
      <c r="J7" s="250" t="s">
        <v>568</v>
      </c>
      <c r="K7" s="250" t="s">
        <v>570</v>
      </c>
      <c r="L7" s="250" t="s">
        <v>572</v>
      </c>
      <c r="M7" s="250" t="s">
        <v>574</v>
      </c>
      <c r="N7" s="250" t="s">
        <v>576</v>
      </c>
      <c r="O7" s="250" t="s">
        <v>578</v>
      </c>
      <c r="P7" s="250" t="s">
        <v>580</v>
      </c>
      <c r="Q7" s="250" t="s">
        <v>582</v>
      </c>
      <c r="R7" s="250" t="s">
        <v>584</v>
      </c>
      <c r="S7" s="250" t="s">
        <v>586</v>
      </c>
      <c r="T7" s="250" t="s">
        <v>588</v>
      </c>
      <c r="U7" s="250" t="s">
        <v>590</v>
      </c>
      <c r="V7" s="250" t="s">
        <v>592</v>
      </c>
      <c r="W7" s="250" t="s">
        <v>597</v>
      </c>
      <c r="X7" s="251" t="s">
        <v>616</v>
      </c>
      <c r="Y7" s="667"/>
      <c r="Z7" s="249" t="s">
        <v>567</v>
      </c>
    </row>
    <row r="8" spans="1:30" ht="18" hidden="1" customHeight="1" outlineLevel="2" x14ac:dyDescent="0.5">
      <c r="A8" s="231">
        <v>2023</v>
      </c>
      <c r="B8" s="252" t="s">
        <v>2</v>
      </c>
      <c r="C8" s="253" t="s">
        <v>218</v>
      </c>
      <c r="D8" s="567">
        <v>103.25</v>
      </c>
      <c r="E8" s="666"/>
      <c r="F8" s="567">
        <v>101.46</v>
      </c>
      <c r="G8" s="567">
        <v>103.36</v>
      </c>
      <c r="H8" s="567">
        <v>99.84</v>
      </c>
      <c r="I8" s="567">
        <v>100.62</v>
      </c>
      <c r="J8" s="567">
        <v>101.17</v>
      </c>
      <c r="K8" s="567">
        <v>100.3</v>
      </c>
      <c r="L8" s="567">
        <v>101.17</v>
      </c>
      <c r="M8" s="567">
        <v>97.42</v>
      </c>
      <c r="N8" s="567">
        <v>103</v>
      </c>
      <c r="O8" s="567">
        <v>102.92</v>
      </c>
      <c r="P8" s="567">
        <v>99.38</v>
      </c>
      <c r="Q8" s="567">
        <v>101.27</v>
      </c>
      <c r="R8" s="567">
        <v>94.38</v>
      </c>
      <c r="S8" s="567">
        <v>108.12</v>
      </c>
      <c r="T8" s="567">
        <v>99.28</v>
      </c>
      <c r="U8" s="567">
        <v>96.24</v>
      </c>
      <c r="V8" s="567">
        <v>99.32</v>
      </c>
      <c r="W8" s="567">
        <v>102.98</v>
      </c>
      <c r="X8" s="567">
        <v>100.68</v>
      </c>
      <c r="Y8" s="667"/>
      <c r="Z8" s="567">
        <v>104.08</v>
      </c>
      <c r="AD8" s="236"/>
    </row>
    <row r="9" spans="1:30" ht="18" hidden="1" customHeight="1" outlineLevel="2" x14ac:dyDescent="0.5">
      <c r="A9" s="233">
        <v>2023</v>
      </c>
      <c r="B9" s="254" t="s">
        <v>4</v>
      </c>
      <c r="C9" s="255" t="s">
        <v>219</v>
      </c>
      <c r="D9" s="578">
        <v>100.57</v>
      </c>
      <c r="E9" s="666"/>
      <c r="F9" s="578">
        <v>101.16</v>
      </c>
      <c r="G9" s="578">
        <v>103.36</v>
      </c>
      <c r="H9" s="578">
        <v>99.35</v>
      </c>
      <c r="I9" s="578">
        <v>101.1</v>
      </c>
      <c r="J9" s="578">
        <v>101.17</v>
      </c>
      <c r="K9" s="578">
        <v>100.3</v>
      </c>
      <c r="L9" s="578">
        <v>101.17</v>
      </c>
      <c r="M9" s="578">
        <v>97.21</v>
      </c>
      <c r="N9" s="578">
        <v>102.43</v>
      </c>
      <c r="O9" s="578">
        <v>103.93</v>
      </c>
      <c r="P9" s="578">
        <v>102.41</v>
      </c>
      <c r="Q9" s="578">
        <v>100.57</v>
      </c>
      <c r="R9" s="578">
        <v>102.04</v>
      </c>
      <c r="S9" s="578">
        <v>99.26</v>
      </c>
      <c r="T9" s="578">
        <v>102.03</v>
      </c>
      <c r="U9" s="578">
        <v>96.24</v>
      </c>
      <c r="V9" s="578">
        <v>95.98</v>
      </c>
      <c r="W9" s="578">
        <v>102.98</v>
      </c>
      <c r="X9" s="578">
        <v>101.32</v>
      </c>
      <c r="Y9" s="667"/>
      <c r="Z9" s="578">
        <v>100.33</v>
      </c>
    </row>
    <row r="10" spans="1:30" ht="18" hidden="1" customHeight="1" outlineLevel="2" x14ac:dyDescent="0.5">
      <c r="A10" s="231">
        <v>2023</v>
      </c>
      <c r="B10" s="252" t="s">
        <v>5</v>
      </c>
      <c r="C10" s="253" t="s">
        <v>220</v>
      </c>
      <c r="D10" s="567">
        <v>100.19</v>
      </c>
      <c r="E10" s="666"/>
      <c r="F10" s="567">
        <v>101.16</v>
      </c>
      <c r="G10" s="567">
        <v>103.36</v>
      </c>
      <c r="H10" s="567">
        <v>99.05</v>
      </c>
      <c r="I10" s="567">
        <v>101.1</v>
      </c>
      <c r="J10" s="567">
        <v>101.17</v>
      </c>
      <c r="K10" s="567">
        <v>100.2</v>
      </c>
      <c r="L10" s="567">
        <v>97.37</v>
      </c>
      <c r="M10" s="567">
        <v>97.21</v>
      </c>
      <c r="N10" s="567">
        <v>102.43</v>
      </c>
      <c r="O10" s="567">
        <v>102.21</v>
      </c>
      <c r="P10" s="567">
        <v>98.77</v>
      </c>
      <c r="Q10" s="567">
        <v>101.27</v>
      </c>
      <c r="R10" s="567">
        <v>102.04</v>
      </c>
      <c r="S10" s="567">
        <v>99.26</v>
      </c>
      <c r="T10" s="567">
        <v>102.03</v>
      </c>
      <c r="U10" s="567">
        <v>96.24</v>
      </c>
      <c r="V10" s="567">
        <v>95.98</v>
      </c>
      <c r="W10" s="567">
        <v>102.98</v>
      </c>
      <c r="X10" s="567">
        <v>101.05</v>
      </c>
      <c r="Y10" s="667"/>
      <c r="Z10" s="567">
        <v>99.92</v>
      </c>
    </row>
    <row r="11" spans="1:30" ht="18" hidden="1" customHeight="1" outlineLevel="1" x14ac:dyDescent="0.5">
      <c r="A11" s="445">
        <v>2023</v>
      </c>
      <c r="B11" s="568" t="s">
        <v>2362</v>
      </c>
      <c r="C11" s="569" t="s">
        <v>2363</v>
      </c>
      <c r="D11" s="570">
        <v>101.34</v>
      </c>
      <c r="E11" s="666"/>
      <c r="F11" s="570">
        <v>101.26</v>
      </c>
      <c r="G11" s="570">
        <v>103.36</v>
      </c>
      <c r="H11" s="570">
        <v>99.41</v>
      </c>
      <c r="I11" s="570">
        <v>100.94</v>
      </c>
      <c r="J11" s="570">
        <v>101.17</v>
      </c>
      <c r="K11" s="570">
        <v>100.27</v>
      </c>
      <c r="L11" s="570">
        <v>99.9</v>
      </c>
      <c r="M11" s="570">
        <v>97.28</v>
      </c>
      <c r="N11" s="570">
        <v>102.62</v>
      </c>
      <c r="O11" s="570">
        <v>103.02</v>
      </c>
      <c r="P11" s="570">
        <v>100.19</v>
      </c>
      <c r="Q11" s="570">
        <v>101.04</v>
      </c>
      <c r="R11" s="570">
        <v>99.49</v>
      </c>
      <c r="S11" s="570">
        <v>102.21</v>
      </c>
      <c r="T11" s="570">
        <v>101.11</v>
      </c>
      <c r="U11" s="570">
        <v>96.24</v>
      </c>
      <c r="V11" s="570">
        <v>97.09</v>
      </c>
      <c r="W11" s="570">
        <v>102.98</v>
      </c>
      <c r="X11" s="570">
        <v>101.02</v>
      </c>
      <c r="Y11" s="667"/>
      <c r="Z11" s="570">
        <v>101.44</v>
      </c>
    </row>
    <row r="12" spans="1:30" ht="18" hidden="1" customHeight="1" outlineLevel="2" x14ac:dyDescent="0.5">
      <c r="A12" s="233">
        <v>2023</v>
      </c>
      <c r="B12" s="254" t="s">
        <v>6</v>
      </c>
      <c r="C12" s="255" t="s">
        <v>221</v>
      </c>
      <c r="D12" s="578">
        <v>99.49</v>
      </c>
      <c r="E12" s="666"/>
      <c r="F12" s="578">
        <v>101.06</v>
      </c>
      <c r="G12" s="578">
        <v>99.38</v>
      </c>
      <c r="H12" s="578">
        <v>99.05</v>
      </c>
      <c r="I12" s="578">
        <v>100.23</v>
      </c>
      <c r="J12" s="578">
        <v>101.17</v>
      </c>
      <c r="K12" s="578">
        <v>99.9</v>
      </c>
      <c r="L12" s="578">
        <v>97.37</v>
      </c>
      <c r="M12" s="578">
        <v>97.52</v>
      </c>
      <c r="N12" s="578">
        <v>102.34</v>
      </c>
      <c r="O12" s="578">
        <v>102.21</v>
      </c>
      <c r="P12" s="578">
        <v>102.41</v>
      </c>
      <c r="Q12" s="578">
        <v>94.48</v>
      </c>
      <c r="R12" s="578">
        <v>102.04</v>
      </c>
      <c r="S12" s="578">
        <v>99.26</v>
      </c>
      <c r="T12" s="578">
        <v>102.03</v>
      </c>
      <c r="U12" s="578">
        <v>102.03</v>
      </c>
      <c r="V12" s="578">
        <v>95.98</v>
      </c>
      <c r="W12" s="578">
        <v>102.98</v>
      </c>
      <c r="X12" s="578">
        <v>100.73</v>
      </c>
      <c r="Y12" s="667"/>
      <c r="Z12" s="578">
        <v>99.1</v>
      </c>
    </row>
    <row r="13" spans="1:30" ht="18" hidden="1" customHeight="1" outlineLevel="2" x14ac:dyDescent="0.5">
      <c r="A13" s="231">
        <v>2023</v>
      </c>
      <c r="B13" s="252" t="s">
        <v>7</v>
      </c>
      <c r="C13" s="253" t="s">
        <v>222</v>
      </c>
      <c r="D13" s="567">
        <v>100.2</v>
      </c>
      <c r="E13" s="666"/>
      <c r="F13" s="567">
        <v>99.49</v>
      </c>
      <c r="G13" s="567">
        <v>103.36</v>
      </c>
      <c r="H13" s="567">
        <v>99.35</v>
      </c>
      <c r="I13" s="567">
        <v>101.1</v>
      </c>
      <c r="J13" s="567">
        <v>97.48</v>
      </c>
      <c r="K13" s="567">
        <v>100</v>
      </c>
      <c r="L13" s="567">
        <v>97.37</v>
      </c>
      <c r="M13" s="567">
        <v>97.52</v>
      </c>
      <c r="N13" s="567">
        <v>96.25</v>
      </c>
      <c r="O13" s="567">
        <v>96.66</v>
      </c>
      <c r="P13" s="567">
        <v>99.98</v>
      </c>
      <c r="Q13" s="567">
        <v>94.48</v>
      </c>
      <c r="R13" s="567">
        <v>99.12</v>
      </c>
      <c r="S13" s="567">
        <v>99.26</v>
      </c>
      <c r="T13" s="567">
        <v>99.28</v>
      </c>
      <c r="U13" s="567">
        <v>102.03</v>
      </c>
      <c r="V13" s="567">
        <v>99.32</v>
      </c>
      <c r="W13" s="567">
        <v>100.96</v>
      </c>
      <c r="X13" s="567">
        <v>99.68</v>
      </c>
      <c r="Y13" s="667"/>
      <c r="Z13" s="567">
        <v>100.37</v>
      </c>
    </row>
    <row r="14" spans="1:30" ht="18" hidden="1" customHeight="1" outlineLevel="2" x14ac:dyDescent="0.5">
      <c r="A14" s="233">
        <v>2023</v>
      </c>
      <c r="B14" s="254" t="s">
        <v>8</v>
      </c>
      <c r="C14" s="255" t="s">
        <v>223</v>
      </c>
      <c r="D14" s="578">
        <v>100.09</v>
      </c>
      <c r="E14" s="666"/>
      <c r="F14" s="578">
        <v>99.49</v>
      </c>
      <c r="G14" s="578">
        <v>97.13</v>
      </c>
      <c r="H14" s="578">
        <v>98.86</v>
      </c>
      <c r="I14" s="578">
        <v>100.23</v>
      </c>
      <c r="J14" s="578">
        <v>100.97</v>
      </c>
      <c r="K14" s="578">
        <v>99.8</v>
      </c>
      <c r="L14" s="578">
        <v>100.97</v>
      </c>
      <c r="M14" s="578">
        <v>103.13</v>
      </c>
      <c r="N14" s="578">
        <v>100.06</v>
      </c>
      <c r="O14" s="578">
        <v>96.66</v>
      </c>
      <c r="P14" s="578">
        <v>99.98</v>
      </c>
      <c r="Q14" s="578">
        <v>101.07</v>
      </c>
      <c r="R14" s="578">
        <v>99.92</v>
      </c>
      <c r="S14" s="578">
        <v>99.26</v>
      </c>
      <c r="T14" s="578">
        <v>99.09</v>
      </c>
      <c r="U14" s="578">
        <v>101.75</v>
      </c>
      <c r="V14" s="578">
        <v>103.93</v>
      </c>
      <c r="W14" s="578">
        <v>94.64</v>
      </c>
      <c r="X14" s="578">
        <v>99.86</v>
      </c>
      <c r="Y14" s="667"/>
      <c r="Z14" s="578">
        <v>100.16</v>
      </c>
    </row>
    <row r="15" spans="1:30" ht="18" hidden="1" customHeight="1" outlineLevel="1" x14ac:dyDescent="0.5">
      <c r="A15" s="445">
        <v>2023</v>
      </c>
      <c r="B15" s="568" t="s">
        <v>2367</v>
      </c>
      <c r="C15" s="569" t="s">
        <v>2364</v>
      </c>
      <c r="D15" s="570">
        <v>99.93</v>
      </c>
      <c r="E15" s="666"/>
      <c r="F15" s="570">
        <v>100.01</v>
      </c>
      <c r="G15" s="570">
        <v>99.96</v>
      </c>
      <c r="H15" s="570">
        <v>99.09</v>
      </c>
      <c r="I15" s="570">
        <v>100.52</v>
      </c>
      <c r="J15" s="570">
        <v>99.87</v>
      </c>
      <c r="K15" s="570">
        <v>99.9</v>
      </c>
      <c r="L15" s="570">
        <v>98.57</v>
      </c>
      <c r="M15" s="570">
        <v>99.39</v>
      </c>
      <c r="N15" s="570">
        <v>99.55</v>
      </c>
      <c r="O15" s="570">
        <v>98.51</v>
      </c>
      <c r="P15" s="570">
        <v>100.79</v>
      </c>
      <c r="Q15" s="570">
        <v>96.68</v>
      </c>
      <c r="R15" s="570">
        <v>100.36</v>
      </c>
      <c r="S15" s="570">
        <v>99.26</v>
      </c>
      <c r="T15" s="570">
        <v>100.13</v>
      </c>
      <c r="U15" s="570">
        <v>101.94</v>
      </c>
      <c r="V15" s="570">
        <v>99.74</v>
      </c>
      <c r="W15" s="570">
        <v>99.53</v>
      </c>
      <c r="X15" s="570">
        <v>100.09</v>
      </c>
      <c r="Y15" s="667"/>
      <c r="Z15" s="570">
        <v>99.88</v>
      </c>
    </row>
    <row r="16" spans="1:30" ht="18" hidden="1" customHeight="1" outlineLevel="2" x14ac:dyDescent="0.5">
      <c r="A16" s="231">
        <v>2023</v>
      </c>
      <c r="B16" s="252" t="s">
        <v>9</v>
      </c>
      <c r="C16" s="253" t="s">
        <v>224</v>
      </c>
      <c r="D16" s="567">
        <v>99.04</v>
      </c>
      <c r="E16" s="666"/>
      <c r="F16" s="567">
        <v>99.49</v>
      </c>
      <c r="G16" s="567">
        <v>97.13</v>
      </c>
      <c r="H16" s="567">
        <v>101.79</v>
      </c>
      <c r="I16" s="567">
        <v>100.23</v>
      </c>
      <c r="J16" s="567">
        <v>100.57</v>
      </c>
      <c r="K16" s="567">
        <v>99.9</v>
      </c>
      <c r="L16" s="567">
        <v>100.77</v>
      </c>
      <c r="M16" s="567">
        <v>99.86</v>
      </c>
      <c r="N16" s="567">
        <v>100.06</v>
      </c>
      <c r="O16" s="567">
        <v>96.66</v>
      </c>
      <c r="P16" s="567">
        <v>99.98</v>
      </c>
      <c r="Q16" s="567">
        <v>100.87</v>
      </c>
      <c r="R16" s="567">
        <v>99.92</v>
      </c>
      <c r="S16" s="567">
        <v>99.26</v>
      </c>
      <c r="T16" s="567">
        <v>102.03</v>
      </c>
      <c r="U16" s="567">
        <v>102.03</v>
      </c>
      <c r="V16" s="567">
        <v>103.93</v>
      </c>
      <c r="W16" s="567">
        <v>94.55</v>
      </c>
      <c r="X16" s="567">
        <v>99.78</v>
      </c>
      <c r="Y16" s="667"/>
      <c r="Z16" s="567">
        <v>98.81</v>
      </c>
    </row>
    <row r="17" spans="1:26" ht="18" hidden="1" customHeight="1" outlineLevel="2" x14ac:dyDescent="0.5">
      <c r="A17" s="233">
        <v>2023</v>
      </c>
      <c r="B17" s="254" t="s">
        <v>10</v>
      </c>
      <c r="C17" s="255" t="s">
        <v>225</v>
      </c>
      <c r="D17" s="578">
        <v>99.13</v>
      </c>
      <c r="E17" s="666"/>
      <c r="F17" s="578">
        <v>99.1</v>
      </c>
      <c r="G17" s="578">
        <v>96.32</v>
      </c>
      <c r="H17" s="578">
        <v>98.66</v>
      </c>
      <c r="I17" s="578">
        <v>98.09</v>
      </c>
      <c r="J17" s="578">
        <v>100.57</v>
      </c>
      <c r="K17" s="578">
        <v>99.9</v>
      </c>
      <c r="L17" s="578">
        <v>100.77</v>
      </c>
      <c r="M17" s="578">
        <v>99.86</v>
      </c>
      <c r="N17" s="578">
        <v>100.06</v>
      </c>
      <c r="O17" s="578">
        <v>96.66</v>
      </c>
      <c r="P17" s="578">
        <v>102.01</v>
      </c>
      <c r="Q17" s="578">
        <v>100.87</v>
      </c>
      <c r="R17" s="578">
        <v>99.92</v>
      </c>
      <c r="S17" s="578">
        <v>99.26</v>
      </c>
      <c r="T17" s="578">
        <v>98.89</v>
      </c>
      <c r="U17" s="578">
        <v>102.03</v>
      </c>
      <c r="V17" s="578">
        <v>103.93</v>
      </c>
      <c r="W17" s="578">
        <v>101.53</v>
      </c>
      <c r="X17" s="578">
        <v>99.46</v>
      </c>
      <c r="Y17" s="667"/>
      <c r="Z17" s="578">
        <v>99.02</v>
      </c>
    </row>
    <row r="18" spans="1:26" ht="18" hidden="1" customHeight="1" outlineLevel="2" x14ac:dyDescent="0.5">
      <c r="A18" s="231">
        <v>2023</v>
      </c>
      <c r="B18" s="252" t="s">
        <v>11</v>
      </c>
      <c r="C18" s="253" t="s">
        <v>226</v>
      </c>
      <c r="D18" s="567">
        <v>99.38</v>
      </c>
      <c r="E18" s="666"/>
      <c r="F18" s="567">
        <v>99.49</v>
      </c>
      <c r="G18" s="567">
        <v>97.13</v>
      </c>
      <c r="H18" s="567">
        <v>98.66</v>
      </c>
      <c r="I18" s="567">
        <v>103.05</v>
      </c>
      <c r="J18" s="567">
        <v>100.57</v>
      </c>
      <c r="K18" s="567">
        <v>100</v>
      </c>
      <c r="L18" s="567">
        <v>100.77</v>
      </c>
      <c r="M18" s="567">
        <v>102.92</v>
      </c>
      <c r="N18" s="567">
        <v>100.06</v>
      </c>
      <c r="O18" s="567">
        <v>96.66</v>
      </c>
      <c r="P18" s="567">
        <v>98.77</v>
      </c>
      <c r="Q18" s="567">
        <v>100.87</v>
      </c>
      <c r="R18" s="567">
        <v>99.92</v>
      </c>
      <c r="S18" s="567">
        <v>99.26</v>
      </c>
      <c r="T18" s="567">
        <v>98.89</v>
      </c>
      <c r="U18" s="567">
        <v>102.03</v>
      </c>
      <c r="V18" s="567">
        <v>105.91</v>
      </c>
      <c r="W18" s="567">
        <v>100.56</v>
      </c>
      <c r="X18" s="567">
        <v>100.57</v>
      </c>
      <c r="Y18" s="667"/>
      <c r="Z18" s="567">
        <v>99</v>
      </c>
    </row>
    <row r="19" spans="1:26" ht="18" hidden="1" customHeight="1" outlineLevel="1" x14ac:dyDescent="0.5">
      <c r="A19" s="445">
        <v>2023</v>
      </c>
      <c r="B19" s="568" t="s">
        <v>2368</v>
      </c>
      <c r="C19" s="569" t="s">
        <v>2365</v>
      </c>
      <c r="D19" s="570">
        <v>99.18</v>
      </c>
      <c r="E19" s="666"/>
      <c r="F19" s="570">
        <v>99.36</v>
      </c>
      <c r="G19" s="570">
        <v>96.86</v>
      </c>
      <c r="H19" s="570">
        <v>99.7</v>
      </c>
      <c r="I19" s="570">
        <v>100.46</v>
      </c>
      <c r="J19" s="570">
        <v>100.57</v>
      </c>
      <c r="K19" s="570">
        <v>99.93</v>
      </c>
      <c r="L19" s="570">
        <v>100.77</v>
      </c>
      <c r="M19" s="570">
        <v>100.88</v>
      </c>
      <c r="N19" s="570">
        <v>100.06</v>
      </c>
      <c r="O19" s="570">
        <v>96.66</v>
      </c>
      <c r="P19" s="570">
        <v>100.25</v>
      </c>
      <c r="Q19" s="570">
        <v>100.87</v>
      </c>
      <c r="R19" s="570">
        <v>99.92</v>
      </c>
      <c r="S19" s="570">
        <v>99.26</v>
      </c>
      <c r="T19" s="570">
        <v>99.94</v>
      </c>
      <c r="U19" s="570">
        <v>102.03</v>
      </c>
      <c r="V19" s="570">
        <v>104.59</v>
      </c>
      <c r="W19" s="570">
        <v>98.88</v>
      </c>
      <c r="X19" s="570">
        <v>99.94</v>
      </c>
      <c r="Y19" s="667"/>
      <c r="Z19" s="570">
        <v>98.94</v>
      </c>
    </row>
    <row r="20" spans="1:26" ht="18" hidden="1" customHeight="1" outlineLevel="2" x14ac:dyDescent="0.5">
      <c r="A20" s="233">
        <v>2023</v>
      </c>
      <c r="B20" s="254" t="s">
        <v>12</v>
      </c>
      <c r="C20" s="255" t="s">
        <v>227</v>
      </c>
      <c r="D20" s="578">
        <v>100.03</v>
      </c>
      <c r="E20" s="666"/>
      <c r="F20" s="578">
        <v>99.49</v>
      </c>
      <c r="G20" s="578">
        <v>97.13</v>
      </c>
      <c r="H20" s="578">
        <v>101.79</v>
      </c>
      <c r="I20" s="578">
        <v>98.09</v>
      </c>
      <c r="J20" s="578">
        <v>100.77</v>
      </c>
      <c r="K20" s="578">
        <v>99.9</v>
      </c>
      <c r="L20" s="578">
        <v>100.77</v>
      </c>
      <c r="M20" s="578">
        <v>102.92</v>
      </c>
      <c r="N20" s="578">
        <v>95.87</v>
      </c>
      <c r="O20" s="578">
        <v>101.81</v>
      </c>
      <c r="P20" s="578">
        <v>98.77</v>
      </c>
      <c r="Q20" s="578">
        <v>101.67</v>
      </c>
      <c r="R20" s="578">
        <v>99.92</v>
      </c>
      <c r="S20" s="578">
        <v>99.26</v>
      </c>
      <c r="T20" s="578">
        <v>98.89</v>
      </c>
      <c r="U20" s="578">
        <v>101.75</v>
      </c>
      <c r="V20" s="578">
        <v>100.82</v>
      </c>
      <c r="W20" s="578">
        <v>100.56</v>
      </c>
      <c r="X20" s="578">
        <v>99.41</v>
      </c>
      <c r="Y20" s="667"/>
      <c r="Z20" s="578">
        <v>100.23</v>
      </c>
    </row>
    <row r="21" spans="1:26" ht="18" hidden="1" customHeight="1" outlineLevel="2" x14ac:dyDescent="0.5">
      <c r="A21" s="231">
        <v>2023</v>
      </c>
      <c r="B21" s="252" t="s">
        <v>13</v>
      </c>
      <c r="C21" s="253" t="s">
        <v>228</v>
      </c>
      <c r="D21" s="567">
        <v>99.35</v>
      </c>
      <c r="E21" s="666"/>
      <c r="F21" s="567">
        <v>99.1</v>
      </c>
      <c r="G21" s="567">
        <v>102.95</v>
      </c>
      <c r="H21" s="567">
        <v>101.79</v>
      </c>
      <c r="I21" s="567">
        <v>98.09</v>
      </c>
      <c r="J21" s="567">
        <v>97.48</v>
      </c>
      <c r="K21" s="567">
        <v>99.8</v>
      </c>
      <c r="L21" s="567">
        <v>100.77</v>
      </c>
      <c r="M21" s="567">
        <v>102.92</v>
      </c>
      <c r="N21" s="567">
        <v>101.58</v>
      </c>
      <c r="O21" s="567">
        <v>101.81</v>
      </c>
      <c r="P21" s="567">
        <v>98.77</v>
      </c>
      <c r="Q21" s="567">
        <v>101.67</v>
      </c>
      <c r="R21" s="567">
        <v>99.12</v>
      </c>
      <c r="S21" s="567">
        <v>99.26</v>
      </c>
      <c r="T21" s="567">
        <v>98.89</v>
      </c>
      <c r="U21" s="567">
        <v>101.75</v>
      </c>
      <c r="V21" s="567">
        <v>98.92</v>
      </c>
      <c r="W21" s="567">
        <v>101.53</v>
      </c>
      <c r="X21" s="567">
        <v>98.93</v>
      </c>
      <c r="Y21" s="667"/>
      <c r="Z21" s="567">
        <v>99.49</v>
      </c>
    </row>
    <row r="22" spans="1:26" ht="18" hidden="1" customHeight="1" outlineLevel="2" x14ac:dyDescent="0.5">
      <c r="A22" s="233">
        <v>2023</v>
      </c>
      <c r="B22" s="254" t="s">
        <v>14</v>
      </c>
      <c r="C22" s="255" t="s">
        <v>229</v>
      </c>
      <c r="D22" s="578">
        <v>99.25</v>
      </c>
      <c r="E22" s="666"/>
      <c r="F22" s="578">
        <v>99.49</v>
      </c>
      <c r="G22" s="578">
        <v>99.38</v>
      </c>
      <c r="H22" s="578">
        <v>101.79</v>
      </c>
      <c r="I22" s="578">
        <v>98.09</v>
      </c>
      <c r="J22" s="578">
        <v>96.88</v>
      </c>
      <c r="K22" s="578">
        <v>100</v>
      </c>
      <c r="L22" s="578">
        <v>100.77</v>
      </c>
      <c r="M22" s="578">
        <v>101.5</v>
      </c>
      <c r="N22" s="578">
        <v>95.87</v>
      </c>
      <c r="O22" s="578">
        <v>101.81</v>
      </c>
      <c r="P22" s="578">
        <v>98.77</v>
      </c>
      <c r="Q22" s="578">
        <v>100.87</v>
      </c>
      <c r="R22" s="578">
        <v>101.64</v>
      </c>
      <c r="S22" s="578">
        <v>99.26</v>
      </c>
      <c r="T22" s="578">
        <v>98.69</v>
      </c>
      <c r="U22" s="578">
        <v>95.86</v>
      </c>
      <c r="V22" s="578">
        <v>95.98</v>
      </c>
      <c r="W22" s="578">
        <v>93.75</v>
      </c>
      <c r="X22" s="578">
        <v>98.52</v>
      </c>
      <c r="Y22" s="667"/>
      <c r="Z22" s="578">
        <v>99.49</v>
      </c>
    </row>
    <row r="23" spans="1:26" ht="18" hidden="1" customHeight="1" outlineLevel="1" x14ac:dyDescent="0.5">
      <c r="A23" s="445">
        <v>2023</v>
      </c>
      <c r="B23" s="568" t="s">
        <v>2369</v>
      </c>
      <c r="C23" s="569" t="s">
        <v>2366</v>
      </c>
      <c r="D23" s="570">
        <v>99.54</v>
      </c>
      <c r="E23" s="666"/>
      <c r="F23" s="570">
        <v>99.36</v>
      </c>
      <c r="G23" s="570">
        <v>99.82</v>
      </c>
      <c r="H23" s="570">
        <v>101.79</v>
      </c>
      <c r="I23" s="570">
        <v>98.09</v>
      </c>
      <c r="J23" s="570">
        <v>98.38</v>
      </c>
      <c r="K23" s="570">
        <v>99.9</v>
      </c>
      <c r="L23" s="570">
        <v>100.77</v>
      </c>
      <c r="M23" s="570">
        <v>102.45</v>
      </c>
      <c r="N23" s="570">
        <v>97.77</v>
      </c>
      <c r="O23" s="570">
        <v>101.81</v>
      </c>
      <c r="P23" s="570">
        <v>98.77</v>
      </c>
      <c r="Q23" s="570">
        <v>101.4</v>
      </c>
      <c r="R23" s="570">
        <v>100.23</v>
      </c>
      <c r="S23" s="570">
        <v>99.26</v>
      </c>
      <c r="T23" s="570">
        <v>98.82</v>
      </c>
      <c r="U23" s="570">
        <v>99.79</v>
      </c>
      <c r="V23" s="570">
        <v>98.57</v>
      </c>
      <c r="W23" s="570">
        <v>98.61</v>
      </c>
      <c r="X23" s="570">
        <v>98.95</v>
      </c>
      <c r="Y23" s="667"/>
      <c r="Z23" s="570">
        <v>99.74</v>
      </c>
    </row>
    <row r="24" spans="1:26" ht="18" customHeight="1" collapsed="1" x14ac:dyDescent="0.5">
      <c r="A24" s="445">
        <v>2023</v>
      </c>
      <c r="B24" s="445" t="s">
        <v>2348</v>
      </c>
      <c r="C24" s="445" t="s">
        <v>2349</v>
      </c>
      <c r="D24" s="570">
        <v>100</v>
      </c>
      <c r="E24" s="666"/>
      <c r="F24" s="570">
        <v>100</v>
      </c>
      <c r="G24" s="570">
        <v>100</v>
      </c>
      <c r="H24" s="570">
        <v>100</v>
      </c>
      <c r="I24" s="570">
        <v>100</v>
      </c>
      <c r="J24" s="570">
        <v>100</v>
      </c>
      <c r="K24" s="570">
        <v>100</v>
      </c>
      <c r="L24" s="570">
        <v>100</v>
      </c>
      <c r="M24" s="570">
        <v>100</v>
      </c>
      <c r="N24" s="570">
        <v>100</v>
      </c>
      <c r="O24" s="570">
        <v>100</v>
      </c>
      <c r="P24" s="570">
        <v>100</v>
      </c>
      <c r="Q24" s="570">
        <v>100</v>
      </c>
      <c r="R24" s="570">
        <v>100</v>
      </c>
      <c r="S24" s="570">
        <v>100</v>
      </c>
      <c r="T24" s="570">
        <v>100</v>
      </c>
      <c r="U24" s="570">
        <v>100</v>
      </c>
      <c r="V24" s="570">
        <v>100</v>
      </c>
      <c r="W24" s="570">
        <v>100</v>
      </c>
      <c r="X24" s="570">
        <v>100</v>
      </c>
      <c r="Y24" s="667"/>
      <c r="Z24" s="570">
        <v>100</v>
      </c>
    </row>
    <row r="25" spans="1:26" ht="18" hidden="1" customHeight="1" outlineLevel="2" x14ac:dyDescent="0.5">
      <c r="A25" s="231">
        <v>2024</v>
      </c>
      <c r="B25" s="252" t="s">
        <v>2</v>
      </c>
      <c r="C25" s="253" t="s">
        <v>218</v>
      </c>
      <c r="D25" s="567">
        <v>102.78</v>
      </c>
      <c r="E25" s="666"/>
      <c r="F25" s="567">
        <v>99.1</v>
      </c>
      <c r="G25" s="567">
        <v>102.95</v>
      </c>
      <c r="H25" s="567">
        <v>98.66</v>
      </c>
      <c r="I25" s="567">
        <v>104.95</v>
      </c>
      <c r="J25" s="567">
        <v>102.36</v>
      </c>
      <c r="K25" s="567">
        <v>105.24</v>
      </c>
      <c r="L25" s="567">
        <v>100.77</v>
      </c>
      <c r="M25" s="567">
        <v>102.92</v>
      </c>
      <c r="N25" s="567">
        <v>103.97</v>
      </c>
      <c r="O25" s="567">
        <v>101.81</v>
      </c>
      <c r="P25" s="567">
        <v>102.01</v>
      </c>
      <c r="Q25" s="567">
        <v>106.67</v>
      </c>
      <c r="R25" s="567">
        <v>105.7</v>
      </c>
      <c r="S25" s="567">
        <v>101.25</v>
      </c>
      <c r="T25" s="567">
        <v>104.06</v>
      </c>
      <c r="U25" s="567">
        <v>102.74</v>
      </c>
      <c r="V25" s="567">
        <v>99.73</v>
      </c>
      <c r="W25" s="567">
        <v>103.42</v>
      </c>
      <c r="X25" s="567">
        <v>103.19</v>
      </c>
      <c r="Y25" s="667"/>
      <c r="Z25" s="567">
        <v>102.65</v>
      </c>
    </row>
    <row r="26" spans="1:26" ht="18" hidden="1" customHeight="1" outlineLevel="2" x14ac:dyDescent="0.5">
      <c r="A26" s="233">
        <v>2024</v>
      </c>
      <c r="B26" s="254" t="s">
        <v>4</v>
      </c>
      <c r="C26" s="255" t="s">
        <v>219</v>
      </c>
      <c r="D26" s="578">
        <v>102.77</v>
      </c>
      <c r="E26" s="666"/>
      <c r="F26" s="578">
        <v>99.49</v>
      </c>
      <c r="G26" s="578">
        <v>103.56</v>
      </c>
      <c r="H26" s="578">
        <v>98.42</v>
      </c>
      <c r="I26" s="578">
        <v>104.95</v>
      </c>
      <c r="J26" s="578">
        <v>102.04</v>
      </c>
      <c r="K26" s="578">
        <v>105.3</v>
      </c>
      <c r="L26" s="578">
        <v>102.36</v>
      </c>
      <c r="M26" s="578">
        <v>102.67</v>
      </c>
      <c r="N26" s="578">
        <v>100.97</v>
      </c>
      <c r="O26" s="578">
        <v>108.93</v>
      </c>
      <c r="P26" s="578">
        <v>101.75</v>
      </c>
      <c r="Q26" s="578">
        <v>106.25</v>
      </c>
      <c r="R26" s="578">
        <v>103.26</v>
      </c>
      <c r="S26" s="578">
        <v>101.25</v>
      </c>
      <c r="T26" s="578">
        <v>103.96</v>
      </c>
      <c r="U26" s="578">
        <v>99.67</v>
      </c>
      <c r="V26" s="578">
        <v>99.73</v>
      </c>
      <c r="W26" s="578">
        <v>103.42</v>
      </c>
      <c r="X26" s="578">
        <v>102.98</v>
      </c>
      <c r="Y26" s="667"/>
      <c r="Z26" s="578">
        <v>102.7</v>
      </c>
    </row>
    <row r="27" spans="1:26" ht="18" hidden="1" customHeight="1" outlineLevel="2" x14ac:dyDescent="0.5">
      <c r="A27" s="231">
        <v>2024</v>
      </c>
      <c r="B27" s="252" t="s">
        <v>5</v>
      </c>
      <c r="C27" s="253" t="s">
        <v>220</v>
      </c>
      <c r="D27" s="567">
        <v>103.08</v>
      </c>
      <c r="E27" s="666"/>
      <c r="F27" s="567">
        <v>99.1</v>
      </c>
      <c r="G27" s="567">
        <v>102.44</v>
      </c>
      <c r="H27" s="567">
        <v>98.17</v>
      </c>
      <c r="I27" s="567">
        <v>104.82</v>
      </c>
      <c r="J27" s="567">
        <v>102.04</v>
      </c>
      <c r="K27" s="567">
        <v>104.77</v>
      </c>
      <c r="L27" s="567">
        <v>102.36</v>
      </c>
      <c r="M27" s="567">
        <v>102.41</v>
      </c>
      <c r="N27" s="567">
        <v>103.97</v>
      </c>
      <c r="O27" s="567">
        <v>106.18</v>
      </c>
      <c r="P27" s="567">
        <v>101.5</v>
      </c>
      <c r="Q27" s="567">
        <v>106.67</v>
      </c>
      <c r="R27" s="567">
        <v>103.13</v>
      </c>
      <c r="S27" s="567">
        <v>101.25</v>
      </c>
      <c r="T27" s="567">
        <v>103.96</v>
      </c>
      <c r="U27" s="567">
        <v>99.55</v>
      </c>
      <c r="V27" s="567">
        <v>101.11</v>
      </c>
      <c r="W27" s="567">
        <v>103.53</v>
      </c>
      <c r="X27" s="567">
        <v>102.76</v>
      </c>
      <c r="Y27" s="667"/>
      <c r="Z27" s="567">
        <v>103.18</v>
      </c>
    </row>
    <row r="28" spans="1:26" ht="18" hidden="1" customHeight="1" outlineLevel="1" x14ac:dyDescent="0.5">
      <c r="A28" s="445">
        <v>2024</v>
      </c>
      <c r="B28" s="568" t="s">
        <v>2362</v>
      </c>
      <c r="C28" s="569" t="s">
        <v>2363</v>
      </c>
      <c r="D28" s="570">
        <v>102.88</v>
      </c>
      <c r="E28" s="666"/>
      <c r="F28" s="570">
        <v>99.23</v>
      </c>
      <c r="G28" s="570">
        <v>102.98</v>
      </c>
      <c r="H28" s="570">
        <v>98.42</v>
      </c>
      <c r="I28" s="570">
        <v>104.91</v>
      </c>
      <c r="J28" s="570">
        <v>102.15</v>
      </c>
      <c r="K28" s="570">
        <v>105.1</v>
      </c>
      <c r="L28" s="570">
        <v>101.83</v>
      </c>
      <c r="M28" s="570">
        <v>102.67</v>
      </c>
      <c r="N28" s="570">
        <v>102.97</v>
      </c>
      <c r="O28" s="570">
        <v>105.64</v>
      </c>
      <c r="P28" s="570">
        <v>101.75</v>
      </c>
      <c r="Q28" s="570">
        <v>106.53</v>
      </c>
      <c r="R28" s="570">
        <v>104.03</v>
      </c>
      <c r="S28" s="570">
        <v>101.25</v>
      </c>
      <c r="T28" s="570">
        <v>103.99</v>
      </c>
      <c r="U28" s="570">
        <v>100.65</v>
      </c>
      <c r="V28" s="570">
        <v>100.19</v>
      </c>
      <c r="W28" s="570">
        <v>103.46</v>
      </c>
      <c r="X28" s="570">
        <v>102.98</v>
      </c>
      <c r="Y28" s="667"/>
      <c r="Z28" s="570">
        <v>102.84</v>
      </c>
    </row>
    <row r="29" spans="1:26" ht="18" hidden="1" customHeight="1" outlineLevel="2" x14ac:dyDescent="0.5">
      <c r="A29" s="233">
        <v>2024</v>
      </c>
      <c r="B29" s="254" t="s">
        <v>6</v>
      </c>
      <c r="C29" s="255" t="s">
        <v>221</v>
      </c>
      <c r="D29" s="578">
        <v>103.25</v>
      </c>
      <c r="E29" s="666"/>
      <c r="F29" s="578">
        <v>99.1</v>
      </c>
      <c r="G29" s="578">
        <v>102.44</v>
      </c>
      <c r="H29" s="578">
        <v>98.17</v>
      </c>
      <c r="I29" s="578">
        <v>105.97</v>
      </c>
      <c r="J29" s="578">
        <v>103.66</v>
      </c>
      <c r="K29" s="578">
        <v>105.95</v>
      </c>
      <c r="L29" s="578">
        <v>100.27</v>
      </c>
      <c r="M29" s="578">
        <v>105.37</v>
      </c>
      <c r="N29" s="578">
        <v>108.69</v>
      </c>
      <c r="O29" s="578">
        <v>105.91</v>
      </c>
      <c r="P29" s="578">
        <v>97.35</v>
      </c>
      <c r="Q29" s="578">
        <v>105.21</v>
      </c>
      <c r="R29" s="578">
        <v>106.95</v>
      </c>
      <c r="S29" s="578">
        <v>101.25</v>
      </c>
      <c r="T29" s="578">
        <v>105.6</v>
      </c>
      <c r="U29" s="578">
        <v>100.28</v>
      </c>
      <c r="V29" s="578">
        <v>105.02</v>
      </c>
      <c r="W29" s="578">
        <v>99.33</v>
      </c>
      <c r="X29" s="578">
        <v>103.44</v>
      </c>
      <c r="Y29" s="667"/>
      <c r="Z29" s="578">
        <v>103.19</v>
      </c>
    </row>
    <row r="30" spans="1:26" ht="18" hidden="1" customHeight="1" outlineLevel="2" x14ac:dyDescent="0.5">
      <c r="A30" s="231">
        <v>2024</v>
      </c>
      <c r="B30" s="252" t="s">
        <v>7</v>
      </c>
      <c r="C30" s="253" t="s">
        <v>222</v>
      </c>
      <c r="D30" s="567">
        <v>103.57</v>
      </c>
      <c r="E30" s="666"/>
      <c r="F30" s="567">
        <v>99.1</v>
      </c>
      <c r="G30" s="567">
        <v>103.56</v>
      </c>
      <c r="H30" s="567">
        <v>101.79</v>
      </c>
      <c r="I30" s="567">
        <v>106.72</v>
      </c>
      <c r="J30" s="567">
        <v>105.48</v>
      </c>
      <c r="K30" s="567">
        <v>105.95</v>
      </c>
      <c r="L30" s="567">
        <v>100.27</v>
      </c>
      <c r="M30" s="567">
        <v>105.37</v>
      </c>
      <c r="N30" s="567">
        <v>108.69</v>
      </c>
      <c r="O30" s="567">
        <v>101.97</v>
      </c>
      <c r="P30" s="567">
        <v>100.42</v>
      </c>
      <c r="Q30" s="567">
        <v>110.99</v>
      </c>
      <c r="R30" s="567">
        <v>105.41</v>
      </c>
      <c r="S30" s="567">
        <v>105.28</v>
      </c>
      <c r="T30" s="567">
        <v>105.6</v>
      </c>
      <c r="U30" s="567">
        <v>97.81</v>
      </c>
      <c r="V30" s="567">
        <v>104.89</v>
      </c>
      <c r="W30" s="567">
        <v>98.3</v>
      </c>
      <c r="X30" s="567">
        <v>104.42</v>
      </c>
      <c r="Y30" s="667"/>
      <c r="Z30" s="567">
        <v>103.3</v>
      </c>
    </row>
    <row r="31" spans="1:26" ht="18" hidden="1" customHeight="1" outlineLevel="2" x14ac:dyDescent="0.5">
      <c r="A31" s="233">
        <v>2024</v>
      </c>
      <c r="B31" s="254" t="s">
        <v>8</v>
      </c>
      <c r="C31" s="255" t="s">
        <v>223</v>
      </c>
      <c r="D31" s="578">
        <v>103.74</v>
      </c>
      <c r="E31" s="666"/>
      <c r="F31" s="578">
        <v>99.1</v>
      </c>
      <c r="G31" s="578">
        <v>103.56</v>
      </c>
      <c r="H31" s="578">
        <v>101.79</v>
      </c>
      <c r="I31" s="578">
        <v>106.2</v>
      </c>
      <c r="J31" s="578">
        <v>106.01</v>
      </c>
      <c r="K31" s="578">
        <v>106.43</v>
      </c>
      <c r="L31" s="578">
        <v>100.27</v>
      </c>
      <c r="M31" s="578">
        <v>105.88</v>
      </c>
      <c r="N31" s="578">
        <v>109.09</v>
      </c>
      <c r="O31" s="578">
        <v>95.55</v>
      </c>
      <c r="P31" s="578">
        <v>101.42</v>
      </c>
      <c r="Q31" s="578">
        <v>117.44</v>
      </c>
      <c r="R31" s="578">
        <v>105.73</v>
      </c>
      <c r="S31" s="578">
        <v>106.09</v>
      </c>
      <c r="T31" s="578">
        <v>105.6</v>
      </c>
      <c r="U31" s="578">
        <v>95.47</v>
      </c>
      <c r="V31" s="578">
        <v>105.44</v>
      </c>
      <c r="W31" s="578">
        <v>97.86</v>
      </c>
      <c r="X31" s="578">
        <v>104.63</v>
      </c>
      <c r="Y31" s="667"/>
      <c r="Z31" s="578">
        <v>103.46</v>
      </c>
    </row>
    <row r="32" spans="1:26" ht="18" hidden="1" customHeight="1" outlineLevel="1" x14ac:dyDescent="0.5">
      <c r="A32" s="445">
        <v>2024</v>
      </c>
      <c r="B32" s="568" t="s">
        <v>2367</v>
      </c>
      <c r="C32" s="569" t="s">
        <v>2364</v>
      </c>
      <c r="D32" s="570">
        <v>103.52</v>
      </c>
      <c r="E32" s="666"/>
      <c r="F32" s="570">
        <v>99.1</v>
      </c>
      <c r="G32" s="570">
        <v>103.19</v>
      </c>
      <c r="H32" s="570">
        <v>100.58</v>
      </c>
      <c r="I32" s="570">
        <v>106.3</v>
      </c>
      <c r="J32" s="570">
        <v>105.05</v>
      </c>
      <c r="K32" s="570">
        <v>106.11</v>
      </c>
      <c r="L32" s="570">
        <v>100.27</v>
      </c>
      <c r="M32" s="570">
        <v>105.54</v>
      </c>
      <c r="N32" s="570">
        <v>108.82</v>
      </c>
      <c r="O32" s="570">
        <v>101.14</v>
      </c>
      <c r="P32" s="570">
        <v>99.73</v>
      </c>
      <c r="Q32" s="570">
        <v>111.21</v>
      </c>
      <c r="R32" s="570">
        <v>106.03</v>
      </c>
      <c r="S32" s="570">
        <v>104.21</v>
      </c>
      <c r="T32" s="570">
        <v>105.6</v>
      </c>
      <c r="U32" s="570">
        <v>97.85</v>
      </c>
      <c r="V32" s="570">
        <v>105.12</v>
      </c>
      <c r="W32" s="570">
        <v>98.5</v>
      </c>
      <c r="X32" s="570">
        <v>104.16</v>
      </c>
      <c r="Y32" s="667"/>
      <c r="Z32" s="570">
        <v>103.32</v>
      </c>
    </row>
    <row r="33" spans="1:26" ht="18" hidden="1" customHeight="1" outlineLevel="2" x14ac:dyDescent="0.5">
      <c r="A33" s="231">
        <v>2024</v>
      </c>
      <c r="B33" s="252" t="s">
        <v>9</v>
      </c>
      <c r="C33" s="253" t="s">
        <v>224</v>
      </c>
      <c r="D33" s="567">
        <v>103.75</v>
      </c>
      <c r="E33" s="666"/>
      <c r="F33" s="567">
        <v>98.61</v>
      </c>
      <c r="G33" s="567">
        <v>103.77</v>
      </c>
      <c r="H33" s="567">
        <v>98.17</v>
      </c>
      <c r="I33" s="567">
        <v>106.2</v>
      </c>
      <c r="J33" s="567">
        <v>104.73</v>
      </c>
      <c r="K33" s="567">
        <v>106.91</v>
      </c>
      <c r="L33" s="567">
        <v>100.27</v>
      </c>
      <c r="M33" s="567">
        <v>105.98</v>
      </c>
      <c r="N33" s="567">
        <v>109.5</v>
      </c>
      <c r="O33" s="567">
        <v>95.55</v>
      </c>
      <c r="P33" s="567">
        <v>100.18</v>
      </c>
      <c r="Q33" s="567">
        <v>118.68</v>
      </c>
      <c r="R33" s="567">
        <v>106.06</v>
      </c>
      <c r="S33" s="567">
        <v>102.88</v>
      </c>
      <c r="T33" s="567">
        <v>105.6</v>
      </c>
      <c r="U33" s="567">
        <v>95.47</v>
      </c>
      <c r="V33" s="567">
        <v>105.44</v>
      </c>
      <c r="W33" s="567">
        <v>98.01</v>
      </c>
      <c r="X33" s="567">
        <v>104.15</v>
      </c>
      <c r="Y33" s="667"/>
      <c r="Z33" s="567">
        <v>103.62</v>
      </c>
    </row>
    <row r="34" spans="1:26" ht="18" hidden="1" customHeight="1" outlineLevel="2" x14ac:dyDescent="0.5">
      <c r="A34" s="233">
        <v>2024</v>
      </c>
      <c r="B34" s="254" t="s">
        <v>10</v>
      </c>
      <c r="C34" s="255" t="s">
        <v>225</v>
      </c>
      <c r="D34" s="578">
        <v>103.94</v>
      </c>
      <c r="E34" s="666"/>
      <c r="F34" s="578">
        <v>98.61</v>
      </c>
      <c r="G34" s="578">
        <v>103.56</v>
      </c>
      <c r="H34" s="578">
        <v>103.06</v>
      </c>
      <c r="I34" s="578">
        <v>106.2</v>
      </c>
      <c r="J34" s="578">
        <v>106.01</v>
      </c>
      <c r="K34" s="578">
        <v>106.91</v>
      </c>
      <c r="L34" s="578">
        <v>102.36</v>
      </c>
      <c r="M34" s="578">
        <v>105.88</v>
      </c>
      <c r="N34" s="578">
        <v>109.5</v>
      </c>
      <c r="O34" s="578">
        <v>101.97</v>
      </c>
      <c r="P34" s="578">
        <v>101.57</v>
      </c>
      <c r="Q34" s="578">
        <v>112.16</v>
      </c>
      <c r="R34" s="578">
        <v>106.06</v>
      </c>
      <c r="S34" s="578">
        <v>106.09</v>
      </c>
      <c r="T34" s="578">
        <v>105.44</v>
      </c>
      <c r="U34" s="578">
        <v>95.47</v>
      </c>
      <c r="V34" s="578">
        <v>100.73</v>
      </c>
      <c r="W34" s="578">
        <v>97.14</v>
      </c>
      <c r="X34" s="578">
        <v>104.6</v>
      </c>
      <c r="Y34" s="667"/>
      <c r="Z34" s="578">
        <v>103.72</v>
      </c>
    </row>
    <row r="35" spans="1:26" ht="18" hidden="1" customHeight="1" outlineLevel="2" x14ac:dyDescent="0.5">
      <c r="A35" s="231">
        <v>2024</v>
      </c>
      <c r="B35" s="252" t="s">
        <v>11</v>
      </c>
      <c r="C35" s="253" t="s">
        <v>226</v>
      </c>
      <c r="D35" s="567">
        <v>104.1</v>
      </c>
      <c r="E35" s="666"/>
      <c r="F35" s="567">
        <v>98.61</v>
      </c>
      <c r="G35" s="567">
        <v>103.77</v>
      </c>
      <c r="H35" s="567">
        <v>103.06</v>
      </c>
      <c r="I35" s="567">
        <v>106.72</v>
      </c>
      <c r="J35" s="567">
        <v>107.29</v>
      </c>
      <c r="K35" s="567">
        <v>106.91</v>
      </c>
      <c r="L35" s="567">
        <v>102.36</v>
      </c>
      <c r="M35" s="567">
        <v>105.98</v>
      </c>
      <c r="N35" s="567">
        <v>109.5</v>
      </c>
      <c r="O35" s="567">
        <v>105.91</v>
      </c>
      <c r="P35" s="567">
        <v>101.57</v>
      </c>
      <c r="Q35" s="567">
        <v>106.32</v>
      </c>
      <c r="R35" s="567">
        <v>106.06</v>
      </c>
      <c r="S35" s="567">
        <v>105.28</v>
      </c>
      <c r="T35" s="567">
        <v>105.29</v>
      </c>
      <c r="U35" s="567">
        <v>97.81</v>
      </c>
      <c r="V35" s="567">
        <v>103.04</v>
      </c>
      <c r="W35" s="567">
        <v>97.14</v>
      </c>
      <c r="X35" s="567">
        <v>104.98</v>
      </c>
      <c r="Y35" s="667"/>
      <c r="Z35" s="567">
        <v>103.82</v>
      </c>
    </row>
    <row r="36" spans="1:26" ht="18" hidden="1" customHeight="1" outlineLevel="1" x14ac:dyDescent="0.5">
      <c r="A36" s="445">
        <v>2024</v>
      </c>
      <c r="B36" s="568" t="s">
        <v>2368</v>
      </c>
      <c r="C36" s="569" t="s">
        <v>2365</v>
      </c>
      <c r="D36" s="570">
        <v>103.93</v>
      </c>
      <c r="E36" s="666"/>
      <c r="F36" s="570">
        <v>98.61</v>
      </c>
      <c r="G36" s="570">
        <v>103.7</v>
      </c>
      <c r="H36" s="570">
        <v>101.43</v>
      </c>
      <c r="I36" s="570">
        <v>106.37</v>
      </c>
      <c r="J36" s="570">
        <v>106.01</v>
      </c>
      <c r="K36" s="570">
        <v>106.91</v>
      </c>
      <c r="L36" s="570">
        <v>101.66</v>
      </c>
      <c r="M36" s="570">
        <v>105.95</v>
      </c>
      <c r="N36" s="570">
        <v>109.5</v>
      </c>
      <c r="O36" s="570">
        <v>101.14</v>
      </c>
      <c r="P36" s="570">
        <v>101.11</v>
      </c>
      <c r="Q36" s="570">
        <v>112.39</v>
      </c>
      <c r="R36" s="570">
        <v>106.06</v>
      </c>
      <c r="S36" s="570">
        <v>104.75</v>
      </c>
      <c r="T36" s="570">
        <v>105.44</v>
      </c>
      <c r="U36" s="570">
        <v>96.25</v>
      </c>
      <c r="V36" s="570">
        <v>103.07</v>
      </c>
      <c r="W36" s="570">
        <v>97.43</v>
      </c>
      <c r="X36" s="570">
        <v>104.58</v>
      </c>
      <c r="Y36" s="667"/>
      <c r="Z36" s="570">
        <v>103.72</v>
      </c>
    </row>
    <row r="37" spans="1:26" ht="18" hidden="1" customHeight="1" outlineLevel="2" x14ac:dyDescent="0.5">
      <c r="A37" s="233">
        <v>2024</v>
      </c>
      <c r="B37" s="254" t="s">
        <v>12</v>
      </c>
      <c r="C37" s="255" t="s">
        <v>227</v>
      </c>
      <c r="D37" s="578">
        <v>103.98</v>
      </c>
      <c r="E37" s="666"/>
      <c r="F37" s="578">
        <v>98.71</v>
      </c>
      <c r="G37" s="578">
        <v>103.77</v>
      </c>
      <c r="H37" s="578">
        <v>103.13</v>
      </c>
      <c r="I37" s="578">
        <v>107.24</v>
      </c>
      <c r="J37" s="578">
        <v>103.39</v>
      </c>
      <c r="K37" s="578">
        <v>106.8</v>
      </c>
      <c r="L37" s="578">
        <v>102.46</v>
      </c>
      <c r="M37" s="578">
        <v>105.98</v>
      </c>
      <c r="N37" s="578">
        <v>109.09</v>
      </c>
      <c r="O37" s="578">
        <v>103.43</v>
      </c>
      <c r="P37" s="578">
        <v>101.57</v>
      </c>
      <c r="Q37" s="578">
        <v>108.11</v>
      </c>
      <c r="R37" s="578">
        <v>106.06</v>
      </c>
      <c r="S37" s="578">
        <v>101.25</v>
      </c>
      <c r="T37" s="578">
        <v>105.29</v>
      </c>
      <c r="U37" s="578">
        <v>96.46</v>
      </c>
      <c r="V37" s="578">
        <v>105.36</v>
      </c>
      <c r="W37" s="578">
        <v>98.3</v>
      </c>
      <c r="X37" s="578">
        <v>104.11</v>
      </c>
      <c r="Y37" s="667"/>
      <c r="Z37" s="578">
        <v>103.94</v>
      </c>
    </row>
    <row r="38" spans="1:26" ht="18" hidden="1" customHeight="1" outlineLevel="2" x14ac:dyDescent="0.5">
      <c r="A38" s="231">
        <v>2024</v>
      </c>
      <c r="B38" s="252" t="s">
        <v>13</v>
      </c>
      <c r="C38" s="253" t="s">
        <v>228</v>
      </c>
      <c r="D38" s="567">
        <v>103.88</v>
      </c>
      <c r="E38" s="666"/>
      <c r="F38" s="567">
        <v>98.71</v>
      </c>
      <c r="G38" s="567">
        <v>103.77</v>
      </c>
      <c r="H38" s="567">
        <v>103.13</v>
      </c>
      <c r="I38" s="567">
        <v>107.24</v>
      </c>
      <c r="J38" s="567">
        <v>99.49</v>
      </c>
      <c r="K38" s="567">
        <v>106.7</v>
      </c>
      <c r="L38" s="567">
        <v>100.37</v>
      </c>
      <c r="M38" s="567">
        <v>105.98</v>
      </c>
      <c r="N38" s="567">
        <v>109.09</v>
      </c>
      <c r="O38" s="567">
        <v>103.43</v>
      </c>
      <c r="P38" s="567">
        <v>101.57</v>
      </c>
      <c r="Q38" s="567">
        <v>107.42</v>
      </c>
      <c r="R38" s="567">
        <v>106.06</v>
      </c>
      <c r="S38" s="567">
        <v>105.28</v>
      </c>
      <c r="T38" s="567">
        <v>105.29</v>
      </c>
      <c r="U38" s="567">
        <v>92.77</v>
      </c>
      <c r="V38" s="567">
        <v>105.36</v>
      </c>
      <c r="W38" s="567">
        <v>97</v>
      </c>
      <c r="X38" s="567">
        <v>103.21</v>
      </c>
      <c r="Y38" s="667"/>
      <c r="Z38" s="567">
        <v>104.1</v>
      </c>
    </row>
    <row r="39" spans="1:26" ht="18" hidden="1" customHeight="1" outlineLevel="2" x14ac:dyDescent="0.5">
      <c r="A39" s="233">
        <v>2024</v>
      </c>
      <c r="B39" s="254" t="s">
        <v>14</v>
      </c>
      <c r="C39" s="255" t="s">
        <v>229</v>
      </c>
      <c r="D39" s="578">
        <v>103.98</v>
      </c>
      <c r="E39" s="666"/>
      <c r="F39" s="578">
        <v>98.71</v>
      </c>
      <c r="G39" s="578">
        <v>103.77</v>
      </c>
      <c r="H39" s="578">
        <v>98.24</v>
      </c>
      <c r="I39" s="578">
        <v>107.24</v>
      </c>
      <c r="J39" s="578">
        <v>99.28</v>
      </c>
      <c r="K39" s="578">
        <v>106.7</v>
      </c>
      <c r="L39" s="578">
        <v>100.37</v>
      </c>
      <c r="M39" s="578">
        <v>105.98</v>
      </c>
      <c r="N39" s="578">
        <v>109.5</v>
      </c>
      <c r="O39" s="578">
        <v>103.43</v>
      </c>
      <c r="P39" s="578">
        <v>101.57</v>
      </c>
      <c r="Q39" s="578">
        <v>107.42</v>
      </c>
      <c r="R39" s="578">
        <v>106.06</v>
      </c>
      <c r="S39" s="578">
        <v>103.53</v>
      </c>
      <c r="T39" s="578">
        <v>105.44</v>
      </c>
      <c r="U39" s="578">
        <v>92.77</v>
      </c>
      <c r="V39" s="578">
        <v>103.05</v>
      </c>
      <c r="W39" s="578">
        <v>100.4</v>
      </c>
      <c r="X39" s="578">
        <v>103.15</v>
      </c>
      <c r="Y39" s="667"/>
      <c r="Z39" s="578">
        <v>104.25</v>
      </c>
    </row>
    <row r="40" spans="1:26" ht="18" hidden="1" customHeight="1" outlineLevel="1" x14ac:dyDescent="0.5">
      <c r="A40" s="445">
        <v>2024</v>
      </c>
      <c r="B40" s="568" t="s">
        <v>2369</v>
      </c>
      <c r="C40" s="569" t="s">
        <v>2366</v>
      </c>
      <c r="D40" s="570">
        <v>103.95</v>
      </c>
      <c r="E40" s="666"/>
      <c r="F40" s="570">
        <v>98.71</v>
      </c>
      <c r="G40" s="570">
        <v>103.77</v>
      </c>
      <c r="H40" s="570">
        <v>101.5</v>
      </c>
      <c r="I40" s="570">
        <v>107.24</v>
      </c>
      <c r="J40" s="570">
        <v>100.72</v>
      </c>
      <c r="K40" s="570">
        <v>106.73</v>
      </c>
      <c r="L40" s="570">
        <v>101.07</v>
      </c>
      <c r="M40" s="570">
        <v>105.98</v>
      </c>
      <c r="N40" s="570">
        <v>109.23</v>
      </c>
      <c r="O40" s="570">
        <v>103.43</v>
      </c>
      <c r="P40" s="570">
        <v>101.57</v>
      </c>
      <c r="Q40" s="570">
        <v>107.65</v>
      </c>
      <c r="R40" s="570">
        <v>106.06</v>
      </c>
      <c r="S40" s="570">
        <v>103.35</v>
      </c>
      <c r="T40" s="570">
        <v>105.34</v>
      </c>
      <c r="U40" s="570">
        <v>94</v>
      </c>
      <c r="V40" s="570">
        <v>104.59</v>
      </c>
      <c r="W40" s="570">
        <v>98.57</v>
      </c>
      <c r="X40" s="570">
        <v>103.49</v>
      </c>
      <c r="Y40" s="667"/>
      <c r="Z40" s="570">
        <v>104.1</v>
      </c>
    </row>
    <row r="41" spans="1:26" ht="18" customHeight="1" collapsed="1" x14ac:dyDescent="0.5">
      <c r="A41" s="445">
        <v>2024</v>
      </c>
      <c r="B41" s="445" t="s">
        <v>2348</v>
      </c>
      <c r="C41" s="445" t="s">
        <v>2349</v>
      </c>
      <c r="D41" s="570">
        <v>103.57</v>
      </c>
      <c r="E41" s="666"/>
      <c r="F41" s="570">
        <v>98.91</v>
      </c>
      <c r="G41" s="570">
        <v>103.41</v>
      </c>
      <c r="H41" s="570">
        <v>100.48</v>
      </c>
      <c r="I41" s="570">
        <v>106.21</v>
      </c>
      <c r="J41" s="570">
        <v>103.48</v>
      </c>
      <c r="K41" s="570">
        <v>106.21</v>
      </c>
      <c r="L41" s="570">
        <v>101.21</v>
      </c>
      <c r="M41" s="570">
        <v>105.04</v>
      </c>
      <c r="N41" s="570">
        <v>107.63</v>
      </c>
      <c r="O41" s="570">
        <v>102.84</v>
      </c>
      <c r="P41" s="570">
        <v>101.04</v>
      </c>
      <c r="Q41" s="570">
        <v>109.45</v>
      </c>
      <c r="R41" s="570">
        <v>105.55</v>
      </c>
      <c r="S41" s="570">
        <v>103.39</v>
      </c>
      <c r="T41" s="570">
        <v>105.09</v>
      </c>
      <c r="U41" s="570">
        <v>97.19</v>
      </c>
      <c r="V41" s="570">
        <v>103.24</v>
      </c>
      <c r="W41" s="570">
        <v>99.49</v>
      </c>
      <c r="X41" s="570">
        <v>103.8</v>
      </c>
      <c r="Y41" s="667"/>
      <c r="Z41" s="570">
        <v>103.5</v>
      </c>
    </row>
    <row r="42" spans="1:26" ht="18" hidden="1" customHeight="1" outlineLevel="2" x14ac:dyDescent="0.5">
      <c r="A42" s="231">
        <v>2025</v>
      </c>
      <c r="B42" s="252" t="s">
        <v>2</v>
      </c>
      <c r="C42" s="253" t="s">
        <v>218</v>
      </c>
      <c r="D42" s="567">
        <v>104.5</v>
      </c>
      <c r="E42" s="666"/>
      <c r="F42" s="567">
        <v>100.28</v>
      </c>
      <c r="G42" s="567">
        <v>97.64</v>
      </c>
      <c r="H42" s="567">
        <v>100.04</v>
      </c>
      <c r="I42" s="567">
        <v>106.62</v>
      </c>
      <c r="J42" s="567">
        <v>99.12</v>
      </c>
      <c r="K42" s="567">
        <v>101.36</v>
      </c>
      <c r="L42" s="567">
        <v>104.56</v>
      </c>
      <c r="M42" s="567">
        <v>102.52</v>
      </c>
      <c r="N42" s="567">
        <v>101.57</v>
      </c>
      <c r="O42" s="567">
        <v>108.59</v>
      </c>
      <c r="P42" s="567">
        <v>117.12</v>
      </c>
      <c r="Q42" s="567">
        <v>108.99</v>
      </c>
      <c r="R42" s="567">
        <v>109.71</v>
      </c>
      <c r="S42" s="567">
        <v>115.28</v>
      </c>
      <c r="T42" s="567">
        <v>106.23</v>
      </c>
      <c r="U42" s="567">
        <v>99.73</v>
      </c>
      <c r="V42" s="567">
        <v>101.96</v>
      </c>
      <c r="W42" s="567">
        <v>117.57</v>
      </c>
      <c r="X42" s="567">
        <v>104.45</v>
      </c>
      <c r="Y42" s="667"/>
      <c r="Z42" s="567">
        <v>104.51</v>
      </c>
    </row>
    <row r="43" spans="1:26" ht="18" hidden="1" customHeight="1" outlineLevel="2" x14ac:dyDescent="0.5">
      <c r="A43" s="233">
        <v>2025</v>
      </c>
      <c r="B43" s="254" t="s">
        <v>4</v>
      </c>
      <c r="C43" s="255" t="s">
        <v>219</v>
      </c>
      <c r="D43" s="578">
        <v>107.55</v>
      </c>
      <c r="E43" s="666"/>
      <c r="F43" s="578">
        <v>99.2</v>
      </c>
      <c r="G43" s="578">
        <v>97.34</v>
      </c>
      <c r="H43" s="578">
        <v>99.94</v>
      </c>
      <c r="I43" s="578">
        <v>105.99</v>
      </c>
      <c r="J43" s="578">
        <v>103.04</v>
      </c>
      <c r="K43" s="578">
        <v>100.69</v>
      </c>
      <c r="L43" s="578">
        <v>104.26</v>
      </c>
      <c r="M43" s="578">
        <v>101.8</v>
      </c>
      <c r="N43" s="578">
        <v>98.28</v>
      </c>
      <c r="O43" s="578">
        <v>110.07</v>
      </c>
      <c r="P43" s="578">
        <v>117.66</v>
      </c>
      <c r="Q43" s="578">
        <v>109.31</v>
      </c>
      <c r="R43" s="578">
        <v>109.83</v>
      </c>
      <c r="S43" s="578">
        <v>114.75</v>
      </c>
      <c r="T43" s="578">
        <v>110.11</v>
      </c>
      <c r="U43" s="578">
        <v>100.56</v>
      </c>
      <c r="V43" s="578">
        <v>102.23</v>
      </c>
      <c r="W43" s="578">
        <v>116.96</v>
      </c>
      <c r="X43" s="578">
        <v>105.05</v>
      </c>
      <c r="Y43" s="667"/>
      <c r="Z43" s="578">
        <v>108.36</v>
      </c>
    </row>
    <row r="44" spans="1:26" ht="18" hidden="1" customHeight="1" outlineLevel="2" x14ac:dyDescent="0.5">
      <c r="A44" s="231">
        <v>2025</v>
      </c>
      <c r="B44" s="252" t="s">
        <v>5</v>
      </c>
      <c r="C44" s="253" t="s">
        <v>220</v>
      </c>
      <c r="D44" s="567">
        <v>104.03</v>
      </c>
      <c r="E44" s="666"/>
      <c r="F44" s="567">
        <v>98.51</v>
      </c>
      <c r="G44" s="567">
        <v>97.03</v>
      </c>
      <c r="H44" s="567">
        <v>99.84</v>
      </c>
      <c r="I44" s="567">
        <v>105.21</v>
      </c>
      <c r="J44" s="567">
        <v>101.77</v>
      </c>
      <c r="K44" s="567">
        <v>102.07</v>
      </c>
      <c r="L44" s="567">
        <v>104.46</v>
      </c>
      <c r="M44" s="567">
        <v>101.39</v>
      </c>
      <c r="N44" s="567">
        <v>98.09</v>
      </c>
      <c r="O44" s="567">
        <v>109.97</v>
      </c>
      <c r="P44" s="567">
        <v>110.73</v>
      </c>
      <c r="Q44" s="567">
        <v>109.21</v>
      </c>
      <c r="R44" s="567">
        <v>105.4</v>
      </c>
      <c r="S44" s="567">
        <v>114.59</v>
      </c>
      <c r="T44" s="567">
        <v>113.2</v>
      </c>
      <c r="U44" s="567">
        <v>99.87</v>
      </c>
      <c r="V44" s="567">
        <v>102.43</v>
      </c>
      <c r="W44" s="567">
        <v>118.82</v>
      </c>
      <c r="X44" s="567">
        <v>103.78</v>
      </c>
      <c r="Y44" s="667"/>
      <c r="Z44" s="567">
        <v>104.11</v>
      </c>
    </row>
    <row r="45" spans="1:26" ht="18" hidden="1" customHeight="1" outlineLevel="1" x14ac:dyDescent="0.5">
      <c r="A45" s="445">
        <v>2025</v>
      </c>
      <c r="B45" s="568" t="s">
        <v>2362</v>
      </c>
      <c r="C45" s="569" t="s">
        <v>2363</v>
      </c>
      <c r="D45" s="570">
        <v>105.36</v>
      </c>
      <c r="E45" s="666"/>
      <c r="F45" s="570">
        <v>99.33</v>
      </c>
      <c r="G45" s="570">
        <v>97.34</v>
      </c>
      <c r="H45" s="570">
        <v>99.94</v>
      </c>
      <c r="I45" s="570">
        <v>105.94</v>
      </c>
      <c r="J45" s="570">
        <v>101.31</v>
      </c>
      <c r="K45" s="570">
        <v>101.37</v>
      </c>
      <c r="L45" s="570">
        <v>104.43</v>
      </c>
      <c r="M45" s="570">
        <v>101.9</v>
      </c>
      <c r="N45" s="570">
        <v>99.31</v>
      </c>
      <c r="O45" s="570">
        <v>109.54</v>
      </c>
      <c r="P45" s="570">
        <v>115.17</v>
      </c>
      <c r="Q45" s="570">
        <v>109.17</v>
      </c>
      <c r="R45" s="570">
        <v>108.31</v>
      </c>
      <c r="S45" s="570">
        <v>114.87</v>
      </c>
      <c r="T45" s="570">
        <v>109.85</v>
      </c>
      <c r="U45" s="570">
        <v>100.05</v>
      </c>
      <c r="V45" s="570">
        <v>102.21</v>
      </c>
      <c r="W45" s="570">
        <v>117.78</v>
      </c>
      <c r="X45" s="570">
        <v>104.43</v>
      </c>
      <c r="Y45" s="667"/>
      <c r="Z45" s="570">
        <v>105.66</v>
      </c>
    </row>
    <row r="46" spans="1:26" ht="18" hidden="1" customHeight="1" outlineLevel="2" x14ac:dyDescent="0.5">
      <c r="A46" s="233">
        <v>2025</v>
      </c>
      <c r="B46" s="254" t="s">
        <v>6</v>
      </c>
      <c r="C46" s="255" t="s">
        <v>221</v>
      </c>
      <c r="D46" s="578">
        <v>99.68</v>
      </c>
      <c r="E46" s="666"/>
      <c r="F46" s="578">
        <v>100.18</v>
      </c>
      <c r="G46" s="578">
        <v>99.13</v>
      </c>
      <c r="H46" s="578">
        <v>99.74</v>
      </c>
      <c r="I46" s="578">
        <v>104.43</v>
      </c>
      <c r="J46" s="578">
        <v>101.67</v>
      </c>
      <c r="K46" s="578">
        <v>101</v>
      </c>
      <c r="L46" s="578">
        <v>104.16</v>
      </c>
      <c r="M46" s="578">
        <v>101.7</v>
      </c>
      <c r="N46" s="578">
        <v>97.99</v>
      </c>
      <c r="O46" s="578">
        <v>108.3</v>
      </c>
      <c r="P46" s="578">
        <v>110.48</v>
      </c>
      <c r="Q46" s="578">
        <v>109.11</v>
      </c>
      <c r="R46" s="578">
        <v>109.77</v>
      </c>
      <c r="S46" s="578">
        <v>114.66</v>
      </c>
      <c r="T46" s="578">
        <v>112.79</v>
      </c>
      <c r="U46" s="578">
        <v>99.21</v>
      </c>
      <c r="V46" s="578">
        <v>102.84</v>
      </c>
      <c r="W46" s="578">
        <v>116.93</v>
      </c>
      <c r="X46" s="578">
        <v>104.05</v>
      </c>
      <c r="Y46" s="667"/>
      <c r="Z46" s="578">
        <v>98.27</v>
      </c>
    </row>
    <row r="47" spans="1:26" ht="18" hidden="1" customHeight="1" outlineLevel="2" x14ac:dyDescent="0.5">
      <c r="A47" s="231">
        <v>2025</v>
      </c>
      <c r="B47" s="252" t="s">
        <v>7</v>
      </c>
      <c r="C47" s="253" t="s">
        <v>222</v>
      </c>
      <c r="D47" s="567">
        <v>98.59</v>
      </c>
      <c r="E47" s="666"/>
      <c r="F47" s="567">
        <v>100.08</v>
      </c>
      <c r="G47" s="567">
        <v>101.07</v>
      </c>
      <c r="H47" s="567">
        <v>99.64</v>
      </c>
      <c r="I47" s="567">
        <v>104.27</v>
      </c>
      <c r="J47" s="567">
        <v>102.08</v>
      </c>
      <c r="K47" s="567">
        <v>98.35</v>
      </c>
      <c r="L47" s="567">
        <v>104.36</v>
      </c>
      <c r="M47" s="567">
        <v>103.94</v>
      </c>
      <c r="N47" s="567">
        <v>97.89</v>
      </c>
      <c r="O47" s="567">
        <v>108.74</v>
      </c>
      <c r="P47" s="567">
        <v>110.23</v>
      </c>
      <c r="Q47" s="567">
        <v>109.01</v>
      </c>
      <c r="R47" s="567">
        <v>109.67</v>
      </c>
      <c r="S47" s="567">
        <v>115.62</v>
      </c>
      <c r="T47" s="567">
        <v>112.26</v>
      </c>
      <c r="U47" s="567">
        <v>99.94</v>
      </c>
      <c r="V47" s="567">
        <v>102.74</v>
      </c>
      <c r="W47" s="567">
        <v>112.52</v>
      </c>
      <c r="X47" s="567">
        <v>103.87</v>
      </c>
      <c r="Y47" s="667"/>
      <c r="Z47" s="567">
        <v>96.89</v>
      </c>
    </row>
    <row r="48" spans="1:26" ht="18" hidden="1" customHeight="1" outlineLevel="2" x14ac:dyDescent="0.5">
      <c r="A48" s="233">
        <v>2025</v>
      </c>
      <c r="B48" s="254" t="s">
        <v>8</v>
      </c>
      <c r="C48" s="255" t="s">
        <v>223</v>
      </c>
      <c r="D48" s="578">
        <v>102.16</v>
      </c>
      <c r="E48" s="666"/>
      <c r="F48" s="578">
        <v>100.33</v>
      </c>
      <c r="G48" s="578">
        <v>104.42</v>
      </c>
      <c r="H48" s="578">
        <v>99.89</v>
      </c>
      <c r="I48" s="578">
        <v>104.17</v>
      </c>
      <c r="J48" s="578">
        <v>102.94</v>
      </c>
      <c r="K48" s="578">
        <v>98.25</v>
      </c>
      <c r="L48" s="578">
        <v>104.06</v>
      </c>
      <c r="M48" s="578">
        <v>104.2</v>
      </c>
      <c r="N48" s="578">
        <v>97.79</v>
      </c>
      <c r="O48" s="578">
        <v>110.16</v>
      </c>
      <c r="P48" s="578">
        <v>103.27</v>
      </c>
      <c r="Q48" s="578">
        <v>109.26</v>
      </c>
      <c r="R48" s="578">
        <v>105.3</v>
      </c>
      <c r="S48" s="578">
        <v>114.69</v>
      </c>
      <c r="T48" s="578">
        <v>109.43</v>
      </c>
      <c r="U48" s="578">
        <v>99.17</v>
      </c>
      <c r="V48" s="578">
        <v>102.64</v>
      </c>
      <c r="W48" s="578">
        <v>112.17</v>
      </c>
      <c r="X48" s="578">
        <v>103.44</v>
      </c>
      <c r="Y48" s="667"/>
      <c r="Z48" s="578">
        <v>101.75</v>
      </c>
    </row>
    <row r="49" spans="1:26" ht="18" hidden="1" customHeight="1" outlineLevel="1" x14ac:dyDescent="0.5">
      <c r="A49" s="445">
        <v>2025</v>
      </c>
      <c r="B49" s="568" t="s">
        <v>2367</v>
      </c>
      <c r="C49" s="569" t="s">
        <v>2364</v>
      </c>
      <c r="D49" s="570">
        <v>100.14</v>
      </c>
      <c r="E49" s="666"/>
      <c r="F49" s="570">
        <v>100.2</v>
      </c>
      <c r="G49" s="570">
        <v>101.54</v>
      </c>
      <c r="H49" s="570">
        <v>99.76</v>
      </c>
      <c r="I49" s="570">
        <v>104.29</v>
      </c>
      <c r="J49" s="570">
        <v>102.23</v>
      </c>
      <c r="K49" s="570">
        <v>99.2</v>
      </c>
      <c r="L49" s="570">
        <v>104.19</v>
      </c>
      <c r="M49" s="570">
        <v>103.28</v>
      </c>
      <c r="N49" s="570">
        <v>97.89</v>
      </c>
      <c r="O49" s="570">
        <v>109.07</v>
      </c>
      <c r="P49" s="570">
        <v>107.99</v>
      </c>
      <c r="Q49" s="570">
        <v>109.13</v>
      </c>
      <c r="R49" s="570">
        <v>108.25</v>
      </c>
      <c r="S49" s="570">
        <v>114.99</v>
      </c>
      <c r="T49" s="570">
        <v>111.49</v>
      </c>
      <c r="U49" s="570">
        <v>99.44</v>
      </c>
      <c r="V49" s="570">
        <v>102.74</v>
      </c>
      <c r="W49" s="570">
        <v>113.87</v>
      </c>
      <c r="X49" s="570">
        <v>103.79</v>
      </c>
      <c r="Y49" s="667"/>
      <c r="Z49" s="570">
        <v>98.97</v>
      </c>
    </row>
    <row r="50" spans="1:26" ht="18" hidden="1" customHeight="1" outlineLevel="2" x14ac:dyDescent="0.5">
      <c r="A50" s="231">
        <v>2025</v>
      </c>
      <c r="B50" s="252" t="s">
        <v>9</v>
      </c>
      <c r="C50" s="253" t="s">
        <v>224</v>
      </c>
      <c r="D50" s="567">
        <v>102.52</v>
      </c>
      <c r="E50" s="666"/>
      <c r="F50" s="567">
        <v>100.57</v>
      </c>
      <c r="G50" s="567">
        <v>104.32</v>
      </c>
      <c r="H50" s="567">
        <v>100.13</v>
      </c>
      <c r="I50" s="567">
        <v>105.34</v>
      </c>
      <c r="J50" s="567">
        <v>103.94</v>
      </c>
      <c r="K50" s="567">
        <v>97.84</v>
      </c>
      <c r="L50" s="567">
        <v>104.26</v>
      </c>
      <c r="M50" s="567">
        <v>102.11</v>
      </c>
      <c r="N50" s="567">
        <v>97.7</v>
      </c>
      <c r="O50" s="567">
        <v>110.48</v>
      </c>
      <c r="P50" s="567">
        <v>106.5</v>
      </c>
      <c r="Q50" s="567">
        <v>95.23</v>
      </c>
      <c r="R50" s="567">
        <v>104.73</v>
      </c>
      <c r="S50" s="567">
        <v>115.66</v>
      </c>
      <c r="T50" s="567">
        <v>108.85</v>
      </c>
      <c r="U50" s="567">
        <v>99.84</v>
      </c>
      <c r="V50" s="567">
        <v>102.58</v>
      </c>
      <c r="W50" s="567">
        <v>112.22</v>
      </c>
      <c r="X50" s="567">
        <v>104.01</v>
      </c>
      <c r="Y50" s="667"/>
      <c r="Z50" s="567">
        <v>102.04</v>
      </c>
    </row>
    <row r="51" spans="1:26" ht="18" hidden="1" customHeight="1" outlineLevel="2" x14ac:dyDescent="0.5">
      <c r="A51" s="233">
        <v>2025</v>
      </c>
      <c r="B51" s="254" t="s">
        <v>10</v>
      </c>
      <c r="C51" s="255" t="s">
        <v>225</v>
      </c>
      <c r="D51" s="578">
        <v>102.12</v>
      </c>
      <c r="E51" s="666"/>
      <c r="F51" s="578">
        <v>101.26</v>
      </c>
      <c r="G51" s="578">
        <v>98.46</v>
      </c>
      <c r="H51" s="578">
        <v>112.16</v>
      </c>
      <c r="I51" s="578">
        <v>101</v>
      </c>
      <c r="J51" s="578">
        <v>102.37</v>
      </c>
      <c r="K51" s="578">
        <v>102.21</v>
      </c>
      <c r="L51" s="578">
        <v>104.76</v>
      </c>
      <c r="M51" s="578">
        <v>101.19</v>
      </c>
      <c r="N51" s="578">
        <v>95.87</v>
      </c>
      <c r="O51" s="578">
        <v>101.1</v>
      </c>
      <c r="P51" s="578">
        <v>103.62</v>
      </c>
      <c r="Q51" s="578">
        <v>102.47</v>
      </c>
      <c r="R51" s="578">
        <v>103.25</v>
      </c>
      <c r="S51" s="578">
        <v>109.07</v>
      </c>
      <c r="T51" s="578">
        <v>100.36</v>
      </c>
      <c r="U51" s="578">
        <v>95.76</v>
      </c>
      <c r="V51" s="578">
        <v>100.62</v>
      </c>
      <c r="W51" s="578">
        <v>117.32</v>
      </c>
      <c r="X51" s="578">
        <v>102.5</v>
      </c>
      <c r="Y51" s="667"/>
      <c r="Z51" s="578">
        <v>102</v>
      </c>
    </row>
    <row r="52" spans="1:26" ht="18" hidden="1" customHeight="1" outlineLevel="2" x14ac:dyDescent="0.5">
      <c r="A52" s="231">
        <v>2025</v>
      </c>
      <c r="B52" s="252" t="s">
        <v>11</v>
      </c>
      <c r="C52" s="253" t="s">
        <v>226</v>
      </c>
      <c r="D52" s="567">
        <v>105.02</v>
      </c>
      <c r="E52" s="666"/>
      <c r="F52" s="567">
        <v>101.65</v>
      </c>
      <c r="G52" s="567">
        <v>104.48</v>
      </c>
      <c r="H52" s="567">
        <v>112.94</v>
      </c>
      <c r="I52" s="567">
        <v>101.3</v>
      </c>
      <c r="J52" s="567">
        <v>102.27</v>
      </c>
      <c r="K52" s="567">
        <v>96.32</v>
      </c>
      <c r="L52" s="567">
        <v>104.66</v>
      </c>
      <c r="M52" s="567">
        <v>100.68</v>
      </c>
      <c r="N52" s="567">
        <v>95.59</v>
      </c>
      <c r="O52" s="567">
        <v>101.61</v>
      </c>
      <c r="P52" s="567">
        <v>103.52</v>
      </c>
      <c r="Q52" s="567">
        <v>102.37</v>
      </c>
      <c r="R52" s="567">
        <v>103.15</v>
      </c>
      <c r="S52" s="567">
        <v>108.22</v>
      </c>
      <c r="T52" s="567">
        <v>99.97</v>
      </c>
      <c r="U52" s="567">
        <v>97.28</v>
      </c>
      <c r="V52" s="567">
        <v>100.13</v>
      </c>
      <c r="W52" s="567">
        <v>117.65</v>
      </c>
      <c r="X52" s="567">
        <v>102.44</v>
      </c>
      <c r="Y52" s="667"/>
      <c r="Z52" s="567">
        <v>105.86</v>
      </c>
    </row>
    <row r="53" spans="1:26" ht="18" hidden="1" customHeight="1" outlineLevel="1" x14ac:dyDescent="0.5">
      <c r="A53" s="445">
        <v>2025</v>
      </c>
      <c r="B53" s="568" t="s">
        <v>2368</v>
      </c>
      <c r="C53" s="569" t="s">
        <v>2365</v>
      </c>
      <c r="D53" s="570">
        <v>103.22</v>
      </c>
      <c r="E53" s="666"/>
      <c r="F53" s="570">
        <v>101.16</v>
      </c>
      <c r="G53" s="570">
        <v>102.42</v>
      </c>
      <c r="H53" s="570">
        <v>108.41</v>
      </c>
      <c r="I53" s="570">
        <v>102.55</v>
      </c>
      <c r="J53" s="570">
        <v>102.86</v>
      </c>
      <c r="K53" s="570">
        <v>98.79</v>
      </c>
      <c r="L53" s="570">
        <v>104.56</v>
      </c>
      <c r="M53" s="570">
        <v>101.33</v>
      </c>
      <c r="N53" s="570">
        <v>96.39</v>
      </c>
      <c r="O53" s="570">
        <v>104.4</v>
      </c>
      <c r="P53" s="570">
        <v>104.55</v>
      </c>
      <c r="Q53" s="570">
        <v>100.02</v>
      </c>
      <c r="R53" s="570">
        <v>103.71</v>
      </c>
      <c r="S53" s="570">
        <v>110.98</v>
      </c>
      <c r="T53" s="570">
        <v>103.06</v>
      </c>
      <c r="U53" s="570">
        <v>97.63</v>
      </c>
      <c r="V53" s="570">
        <v>101.11</v>
      </c>
      <c r="W53" s="570">
        <v>115.73</v>
      </c>
      <c r="X53" s="570">
        <v>102.98</v>
      </c>
      <c r="Y53" s="667"/>
      <c r="Z53" s="570">
        <v>103.3</v>
      </c>
    </row>
    <row r="54" spans="1:26" ht="18" hidden="1" customHeight="1" outlineLevel="2" x14ac:dyDescent="0.5">
      <c r="A54" s="233">
        <v>2025</v>
      </c>
      <c r="B54" s="254" t="s">
        <v>12</v>
      </c>
      <c r="C54" s="255" t="s">
        <v>227</v>
      </c>
      <c r="D54" s="578">
        <v>102.18</v>
      </c>
      <c r="E54" s="666"/>
      <c r="F54" s="578">
        <v>101.16</v>
      </c>
      <c r="G54" s="578">
        <v>103.66</v>
      </c>
      <c r="H54" s="578">
        <v>113.72</v>
      </c>
      <c r="I54" s="578">
        <v>108.23</v>
      </c>
      <c r="J54" s="578">
        <v>104.32</v>
      </c>
      <c r="K54" s="578">
        <v>101.25</v>
      </c>
      <c r="L54" s="578">
        <v>101.46</v>
      </c>
      <c r="M54" s="578">
        <v>101.09</v>
      </c>
      <c r="N54" s="578">
        <v>97.6</v>
      </c>
      <c r="O54" s="578">
        <v>102.51</v>
      </c>
      <c r="P54" s="578">
        <v>106.52</v>
      </c>
      <c r="Q54" s="578">
        <v>108.74</v>
      </c>
      <c r="R54" s="578">
        <v>109.56</v>
      </c>
      <c r="S54" s="578">
        <v>116.57</v>
      </c>
      <c r="T54" s="578">
        <v>107.17</v>
      </c>
      <c r="U54" s="578">
        <v>101.07</v>
      </c>
      <c r="V54" s="578">
        <v>102.48</v>
      </c>
      <c r="W54" s="578">
        <v>117.75</v>
      </c>
      <c r="X54" s="578">
        <v>106.02</v>
      </c>
      <c r="Y54" s="667"/>
      <c r="Z54" s="578">
        <v>100.94</v>
      </c>
    </row>
    <row r="55" spans="1:26" ht="18" hidden="1" customHeight="1" outlineLevel="2" x14ac:dyDescent="0.5">
      <c r="A55" s="231">
        <v>2025</v>
      </c>
      <c r="B55" s="252" t="s">
        <v>13</v>
      </c>
      <c r="C55" s="253" t="s">
        <v>228</v>
      </c>
      <c r="D55" s="567">
        <v>102.44</v>
      </c>
      <c r="E55" s="666"/>
      <c r="F55" s="567">
        <v>99.1</v>
      </c>
      <c r="G55" s="567">
        <v>103.05</v>
      </c>
      <c r="H55" s="567">
        <v>113.92</v>
      </c>
      <c r="I55" s="567">
        <v>108.49</v>
      </c>
      <c r="J55" s="567">
        <v>103.91</v>
      </c>
      <c r="K55" s="567">
        <v>100.82</v>
      </c>
      <c r="L55" s="567">
        <v>100.87</v>
      </c>
      <c r="M55" s="567">
        <v>100.58</v>
      </c>
      <c r="N55" s="567">
        <v>95.49</v>
      </c>
      <c r="O55" s="567">
        <v>101.91</v>
      </c>
      <c r="P55" s="567">
        <v>99.38</v>
      </c>
      <c r="Q55" s="567">
        <v>107.91</v>
      </c>
      <c r="R55" s="567">
        <v>108.73</v>
      </c>
      <c r="S55" s="567">
        <v>115.72</v>
      </c>
      <c r="T55" s="567">
        <v>106.97</v>
      </c>
      <c r="U55" s="567">
        <v>100.6</v>
      </c>
      <c r="V55" s="567">
        <v>102.38</v>
      </c>
      <c r="W55" s="567">
        <v>112.05</v>
      </c>
      <c r="X55" s="567">
        <v>104.9</v>
      </c>
      <c r="Y55" s="667"/>
      <c r="Z55" s="567">
        <v>101.65</v>
      </c>
    </row>
    <row r="56" spans="1:26" ht="18" hidden="1" customHeight="1" outlineLevel="2" x14ac:dyDescent="0.5">
      <c r="A56" s="233">
        <v>2025</v>
      </c>
      <c r="B56" s="254" t="s">
        <v>14</v>
      </c>
      <c r="C56" s="255" t="s">
        <v>229</v>
      </c>
      <c r="D56" s="578">
        <v>99.85</v>
      </c>
      <c r="E56" s="666"/>
      <c r="F56" s="578">
        <v>99</v>
      </c>
      <c r="G56" s="578">
        <v>102.95</v>
      </c>
      <c r="H56" s="578">
        <v>98.67</v>
      </c>
      <c r="I56" s="578">
        <v>101.59</v>
      </c>
      <c r="J56" s="578">
        <v>100.17</v>
      </c>
      <c r="K56" s="578">
        <v>100.72</v>
      </c>
      <c r="L56" s="578">
        <v>100.77</v>
      </c>
      <c r="M56" s="578">
        <v>100.17</v>
      </c>
      <c r="N56" s="578">
        <v>95.88</v>
      </c>
      <c r="O56" s="578">
        <v>101.81</v>
      </c>
      <c r="P56" s="578">
        <v>99.28</v>
      </c>
      <c r="Q56" s="578">
        <v>100.87</v>
      </c>
      <c r="R56" s="578">
        <v>101.64</v>
      </c>
      <c r="S56" s="578">
        <v>108.97</v>
      </c>
      <c r="T56" s="578">
        <v>98.79</v>
      </c>
      <c r="U56" s="578">
        <v>96.44</v>
      </c>
      <c r="V56" s="578">
        <v>99.15</v>
      </c>
      <c r="W56" s="578">
        <v>112.22</v>
      </c>
      <c r="X56" s="578">
        <v>101.24</v>
      </c>
      <c r="Y56" s="667"/>
      <c r="Z56" s="578">
        <v>99.4</v>
      </c>
    </row>
    <row r="57" spans="1:26" ht="18" hidden="1" customHeight="1" outlineLevel="1" x14ac:dyDescent="0.5">
      <c r="A57" s="445">
        <v>2025</v>
      </c>
      <c r="B57" s="568" t="s">
        <v>2369</v>
      </c>
      <c r="C57" s="569" t="s">
        <v>2366</v>
      </c>
      <c r="D57" s="570">
        <v>101.49</v>
      </c>
      <c r="E57" s="666"/>
      <c r="F57" s="570">
        <v>99.75</v>
      </c>
      <c r="G57" s="570">
        <v>103.22</v>
      </c>
      <c r="H57" s="570">
        <v>108.77</v>
      </c>
      <c r="I57" s="570">
        <v>106.1</v>
      </c>
      <c r="J57" s="570">
        <v>102.8</v>
      </c>
      <c r="K57" s="570">
        <v>100.93</v>
      </c>
      <c r="L57" s="570">
        <v>101.03</v>
      </c>
      <c r="M57" s="570">
        <v>100.61</v>
      </c>
      <c r="N57" s="570">
        <v>96.32</v>
      </c>
      <c r="O57" s="570">
        <v>102.08</v>
      </c>
      <c r="P57" s="570">
        <v>101.73</v>
      </c>
      <c r="Q57" s="570">
        <v>105.84</v>
      </c>
      <c r="R57" s="570">
        <v>106.64</v>
      </c>
      <c r="S57" s="570">
        <v>113.75</v>
      </c>
      <c r="T57" s="570">
        <v>104.31</v>
      </c>
      <c r="U57" s="570">
        <v>99.37</v>
      </c>
      <c r="V57" s="570">
        <v>101.34</v>
      </c>
      <c r="W57" s="570">
        <v>114.01</v>
      </c>
      <c r="X57" s="570">
        <v>104.05</v>
      </c>
      <c r="Y57" s="667"/>
      <c r="Z57" s="570">
        <v>100.66</v>
      </c>
    </row>
    <row r="58" spans="1:26" ht="18" customHeight="1" collapsed="1" x14ac:dyDescent="0.5">
      <c r="A58" s="445">
        <v>2025</v>
      </c>
      <c r="B58" s="445" t="s">
        <v>2348</v>
      </c>
      <c r="C58" s="445" t="s">
        <v>2349</v>
      </c>
      <c r="D58" s="570">
        <v>102.55</v>
      </c>
      <c r="E58" s="666"/>
      <c r="F58" s="570">
        <v>100.11</v>
      </c>
      <c r="G58" s="570">
        <v>101.13</v>
      </c>
      <c r="H58" s="570">
        <v>104.22</v>
      </c>
      <c r="I58" s="570">
        <v>104.72</v>
      </c>
      <c r="J58" s="570">
        <v>102.3</v>
      </c>
      <c r="K58" s="570">
        <v>100.07</v>
      </c>
      <c r="L58" s="570">
        <v>103.55</v>
      </c>
      <c r="M58" s="570">
        <v>101.78</v>
      </c>
      <c r="N58" s="570">
        <v>97.48</v>
      </c>
      <c r="O58" s="570">
        <v>106.27</v>
      </c>
      <c r="P58" s="570">
        <v>107.36</v>
      </c>
      <c r="Q58" s="570">
        <v>106.04</v>
      </c>
      <c r="R58" s="570">
        <v>106.73</v>
      </c>
      <c r="S58" s="570">
        <v>113.65</v>
      </c>
      <c r="T58" s="570">
        <v>107.18</v>
      </c>
      <c r="U58" s="570">
        <v>99.12</v>
      </c>
      <c r="V58" s="570">
        <v>101.85</v>
      </c>
      <c r="W58" s="570">
        <v>115.35</v>
      </c>
      <c r="X58" s="570">
        <v>103.81</v>
      </c>
      <c r="Y58" s="667"/>
      <c r="Z58" s="570">
        <v>102.15</v>
      </c>
    </row>
    <row r="59" spans="1:26" ht="18" customHeight="1" x14ac:dyDescent="0.5">
      <c r="A59" s="234" t="s">
        <v>626</v>
      </c>
      <c r="B59" s="238" t="s">
        <v>627</v>
      </c>
      <c r="E59" s="236"/>
      <c r="X59" s="238" t="s">
        <v>627</v>
      </c>
      <c r="Z59" s="235" t="s">
        <v>628</v>
      </c>
    </row>
    <row r="60" spans="1:26" ht="18" customHeight="1" x14ac:dyDescent="0.5">
      <c r="D60" s="236"/>
      <c r="E60" s="236"/>
    </row>
    <row r="61" spans="1:26" ht="18" customHeight="1" x14ac:dyDescent="0.5">
      <c r="D61" s="236"/>
      <c r="E61" s="236"/>
    </row>
    <row r="62" spans="1:26" ht="18" customHeight="1" x14ac:dyDescent="0.5">
      <c r="D62" s="236"/>
      <c r="E62" s="236"/>
    </row>
    <row r="63" spans="1:26" ht="18" customHeight="1" x14ac:dyDescent="0.5">
      <c r="D63" s="236"/>
      <c r="E63" s="236"/>
      <c r="I63" s="236"/>
    </row>
  </sheetData>
  <mergeCells count="7">
    <mergeCell ref="A4:B4"/>
    <mergeCell ref="E4:E58"/>
    <mergeCell ref="Y4:Y58"/>
    <mergeCell ref="A6:A7"/>
    <mergeCell ref="B6:B7"/>
    <mergeCell ref="C6:C7"/>
    <mergeCell ref="D6:D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D9962-A8D3-4DFC-BC32-B7AE30B03BF7}">
  <sheetPr>
    <tabColor rgb="FF9BA8C2"/>
    <pageSetUpPr autoPageBreaks="0"/>
  </sheetPr>
  <dimension ref="A1:WVV63"/>
  <sheetViews>
    <sheetView showGridLines="0" rightToLeft="1" zoomScale="70" zoomScaleNormal="70" workbookViewId="0"/>
  </sheetViews>
  <sheetFormatPr defaultColWidth="0" defaultRowHeight="18" customHeight="1" outlineLevelRow="2" x14ac:dyDescent="0.5"/>
  <cols>
    <col min="1" max="1" width="7" style="237" customWidth="1"/>
    <col min="2" max="3" width="12" style="237" customWidth="1"/>
    <col min="4" max="4" width="17.6640625" style="237" customWidth="1"/>
    <col min="5" max="5" width="3.5546875" style="237" customWidth="1"/>
    <col min="6" max="24" width="11.109375" style="237" customWidth="1"/>
    <col min="25" max="25" width="3.6640625" style="237" customWidth="1"/>
    <col min="26" max="26" width="11.109375" style="237" customWidth="1"/>
    <col min="27" max="27" width="8.88671875" style="237" customWidth="1"/>
    <col min="28" max="267" width="8.88671875" style="237" hidden="1"/>
    <col min="268" max="270" width="25.88671875" style="237" hidden="1"/>
    <col min="271" max="523" width="8.88671875" style="237" hidden="1"/>
    <col min="524" max="526" width="25.88671875" style="237" hidden="1"/>
    <col min="527" max="779" width="8.88671875" style="237" hidden="1"/>
    <col min="780" max="782" width="25.88671875" style="237" hidden="1"/>
    <col min="783" max="1035" width="8.88671875" style="237" hidden="1"/>
    <col min="1036" max="1038" width="25.88671875" style="237" hidden="1"/>
    <col min="1039" max="1291" width="8.88671875" style="237" hidden="1"/>
    <col min="1292" max="1294" width="25.88671875" style="237" hidden="1"/>
    <col min="1295" max="1547" width="8.88671875" style="237" hidden="1"/>
    <col min="1548" max="1550" width="25.88671875" style="237" hidden="1"/>
    <col min="1551" max="1803" width="8.88671875" style="237" hidden="1"/>
    <col min="1804" max="1806" width="25.88671875" style="237" hidden="1"/>
    <col min="1807" max="2059" width="8.88671875" style="237" hidden="1"/>
    <col min="2060" max="2062" width="25.88671875" style="237" hidden="1"/>
    <col min="2063" max="2315" width="8.88671875" style="237" hidden="1"/>
    <col min="2316" max="2318" width="25.88671875" style="237" hidden="1"/>
    <col min="2319" max="2571" width="8.88671875" style="237" hidden="1"/>
    <col min="2572" max="2574" width="25.88671875" style="237" hidden="1"/>
    <col min="2575" max="2827" width="8.88671875" style="237" hidden="1"/>
    <col min="2828" max="2830" width="25.88671875" style="237" hidden="1"/>
    <col min="2831" max="3083" width="8.88671875" style="237" hidden="1"/>
    <col min="3084" max="3086" width="25.88671875" style="237" hidden="1"/>
    <col min="3087" max="3339" width="8.88671875" style="237" hidden="1"/>
    <col min="3340" max="3342" width="25.88671875" style="237" hidden="1"/>
    <col min="3343" max="3595" width="8.88671875" style="237" hidden="1"/>
    <col min="3596" max="3598" width="25.88671875" style="237" hidden="1"/>
    <col min="3599" max="3851" width="8.88671875" style="237" hidden="1"/>
    <col min="3852" max="3854" width="25.88671875" style="237" hidden="1"/>
    <col min="3855" max="4107" width="8.88671875" style="237" hidden="1"/>
    <col min="4108" max="4110" width="25.88671875" style="237" hidden="1"/>
    <col min="4111" max="4363" width="8.88671875" style="237" hidden="1"/>
    <col min="4364" max="4366" width="25.88671875" style="237" hidden="1"/>
    <col min="4367" max="4619" width="8.88671875" style="237" hidden="1"/>
    <col min="4620" max="4622" width="25.88671875" style="237" hidden="1"/>
    <col min="4623" max="4875" width="8.88671875" style="237" hidden="1"/>
    <col min="4876" max="4878" width="25.88671875" style="237" hidden="1"/>
    <col min="4879" max="5131" width="8.88671875" style="237" hidden="1"/>
    <col min="5132" max="5134" width="25.88671875" style="237" hidden="1"/>
    <col min="5135" max="5387" width="8.88671875" style="237" hidden="1"/>
    <col min="5388" max="5390" width="25.88671875" style="237" hidden="1"/>
    <col min="5391" max="5643" width="8.88671875" style="237" hidden="1"/>
    <col min="5644" max="5646" width="25.88671875" style="237" hidden="1"/>
    <col min="5647" max="5899" width="8.88671875" style="237" hidden="1"/>
    <col min="5900" max="5902" width="25.88671875" style="237" hidden="1"/>
    <col min="5903" max="6155" width="8.88671875" style="237" hidden="1"/>
    <col min="6156" max="6158" width="25.88671875" style="237" hidden="1"/>
    <col min="6159" max="6411" width="8.88671875" style="237" hidden="1"/>
    <col min="6412" max="6414" width="25.88671875" style="237" hidden="1"/>
    <col min="6415" max="6667" width="8.88671875" style="237" hidden="1"/>
    <col min="6668" max="6670" width="25.88671875" style="237" hidden="1"/>
    <col min="6671" max="6923" width="8.88671875" style="237" hidden="1"/>
    <col min="6924" max="6926" width="25.88671875" style="237" hidden="1"/>
    <col min="6927" max="7179" width="8.88671875" style="237" hidden="1"/>
    <col min="7180" max="7182" width="25.88671875" style="237" hidden="1"/>
    <col min="7183" max="7435" width="8.88671875" style="237" hidden="1"/>
    <col min="7436" max="7438" width="25.88671875" style="237" hidden="1"/>
    <col min="7439" max="7691" width="8.88671875" style="237" hidden="1"/>
    <col min="7692" max="7694" width="25.88671875" style="237" hidden="1"/>
    <col min="7695" max="7947" width="8.88671875" style="237" hidden="1"/>
    <col min="7948" max="7950" width="25.88671875" style="237" hidden="1"/>
    <col min="7951" max="8203" width="8.88671875" style="237" hidden="1"/>
    <col min="8204" max="8206" width="25.88671875" style="237" hidden="1"/>
    <col min="8207" max="8459" width="8.88671875" style="237" hidden="1"/>
    <col min="8460" max="8462" width="25.88671875" style="237" hidden="1"/>
    <col min="8463" max="8715" width="8.88671875" style="237" hidden="1"/>
    <col min="8716" max="8718" width="25.88671875" style="237" hidden="1"/>
    <col min="8719" max="8971" width="8.88671875" style="237" hidden="1"/>
    <col min="8972" max="8974" width="25.88671875" style="237" hidden="1"/>
    <col min="8975" max="9227" width="8.88671875" style="237" hidden="1"/>
    <col min="9228" max="9230" width="25.88671875" style="237" hidden="1"/>
    <col min="9231" max="9483" width="8.88671875" style="237" hidden="1"/>
    <col min="9484" max="9486" width="25.88671875" style="237" hidden="1"/>
    <col min="9487" max="9739" width="8.88671875" style="237" hidden="1"/>
    <col min="9740" max="9742" width="25.88671875" style="237" hidden="1"/>
    <col min="9743" max="9995" width="8.88671875" style="237" hidden="1"/>
    <col min="9996" max="9998" width="25.88671875" style="237" hidden="1"/>
    <col min="9999" max="10251" width="8.88671875" style="237" hidden="1"/>
    <col min="10252" max="10254" width="25.88671875" style="237" hidden="1"/>
    <col min="10255" max="10507" width="8.88671875" style="237" hidden="1"/>
    <col min="10508" max="10510" width="25.88671875" style="237" hidden="1"/>
    <col min="10511" max="10763" width="8.88671875" style="237" hidden="1"/>
    <col min="10764" max="10766" width="25.88671875" style="237" hidden="1"/>
    <col min="10767" max="11019" width="8.88671875" style="237" hidden="1"/>
    <col min="11020" max="11022" width="25.88671875" style="237" hidden="1"/>
    <col min="11023" max="11275" width="8.88671875" style="237" hidden="1"/>
    <col min="11276" max="11278" width="25.88671875" style="237" hidden="1"/>
    <col min="11279" max="11531" width="8.88671875" style="237" hidden="1"/>
    <col min="11532" max="11534" width="25.88671875" style="237" hidden="1"/>
    <col min="11535" max="11787" width="8.88671875" style="237" hidden="1"/>
    <col min="11788" max="11790" width="25.88671875" style="237" hidden="1"/>
    <col min="11791" max="12043" width="8.88671875" style="237" hidden="1"/>
    <col min="12044" max="12046" width="25.88671875" style="237" hidden="1"/>
    <col min="12047" max="12299" width="8.88671875" style="237" hidden="1"/>
    <col min="12300" max="12302" width="25.88671875" style="237" hidden="1"/>
    <col min="12303" max="12555" width="8.88671875" style="237" hidden="1"/>
    <col min="12556" max="12558" width="25.88671875" style="237" hidden="1"/>
    <col min="12559" max="12811" width="8.88671875" style="237" hidden="1"/>
    <col min="12812" max="12814" width="25.88671875" style="237" hidden="1"/>
    <col min="12815" max="13067" width="8.88671875" style="237" hidden="1"/>
    <col min="13068" max="13070" width="25.88671875" style="237" hidden="1"/>
    <col min="13071" max="13323" width="8.88671875" style="237" hidden="1"/>
    <col min="13324" max="13326" width="25.88671875" style="237" hidden="1"/>
    <col min="13327" max="13579" width="8.88671875" style="237" hidden="1"/>
    <col min="13580" max="13582" width="25.88671875" style="237" hidden="1"/>
    <col min="13583" max="13835" width="8.88671875" style="237" hidden="1"/>
    <col min="13836" max="13838" width="25.88671875" style="237" hidden="1"/>
    <col min="13839" max="14091" width="8.88671875" style="237" hidden="1"/>
    <col min="14092" max="14094" width="25.88671875" style="237" hidden="1"/>
    <col min="14095" max="14347" width="8.88671875" style="237" hidden="1"/>
    <col min="14348" max="14350" width="25.88671875" style="237" hidden="1"/>
    <col min="14351" max="14603" width="8.88671875" style="237" hidden="1"/>
    <col min="14604" max="14606" width="25.88671875" style="237" hidden="1"/>
    <col min="14607" max="14859" width="8.88671875" style="237" hidden="1"/>
    <col min="14860" max="14862" width="25.88671875" style="237" hidden="1"/>
    <col min="14863" max="15115" width="8.88671875" style="237" hidden="1"/>
    <col min="15116" max="15118" width="25.88671875" style="237" hidden="1"/>
    <col min="15119" max="15371" width="8.88671875" style="237" hidden="1"/>
    <col min="15372" max="15374" width="25.88671875" style="237" hidden="1"/>
    <col min="15375" max="15627" width="8.88671875" style="237" hidden="1"/>
    <col min="15628" max="15630" width="25.88671875" style="237" hidden="1"/>
    <col min="15631" max="15883" width="8.88671875" style="237" hidden="1"/>
    <col min="15884" max="15886" width="25.88671875" style="237" hidden="1"/>
    <col min="15887" max="16139" width="8.88671875" style="237" hidden="1"/>
    <col min="16140" max="16142" width="25.88671875" style="237" hidden="1"/>
    <col min="16143" max="16384" width="8.88671875" style="237" hidden="1"/>
  </cols>
  <sheetData>
    <row r="1" spans="1:30" ht="57.6" customHeight="1" x14ac:dyDescent="0.5">
      <c r="A1" s="240"/>
    </row>
    <row r="2" spans="1:30" ht="26.4" x14ac:dyDescent="0.5">
      <c r="A2" s="241" t="s">
        <v>604</v>
      </c>
      <c r="C2" s="242"/>
      <c r="D2" s="242"/>
      <c r="E2" s="242"/>
      <c r="F2" s="242"/>
      <c r="G2" s="242"/>
      <c r="H2" s="242"/>
      <c r="I2" s="243"/>
      <c r="J2" s="243"/>
      <c r="K2" s="243"/>
      <c r="L2" s="243"/>
      <c r="M2" s="243"/>
      <c r="N2" s="243"/>
      <c r="O2" s="243"/>
      <c r="P2" s="243"/>
      <c r="Q2" s="243"/>
      <c r="R2" s="243"/>
      <c r="S2" s="243"/>
      <c r="T2" s="243"/>
      <c r="U2" s="243"/>
      <c r="V2" s="243"/>
      <c r="W2" s="243"/>
      <c r="X2" s="243"/>
      <c r="Y2" s="244"/>
    </row>
    <row r="3" spans="1:30" ht="26.4" x14ac:dyDescent="0.5">
      <c r="A3" s="241" t="s">
        <v>605</v>
      </c>
      <c r="C3" s="242"/>
      <c r="D3" s="242"/>
      <c r="E3" s="242"/>
      <c r="F3" s="242"/>
      <c r="G3" s="242"/>
      <c r="H3" s="242"/>
      <c r="I3" s="243"/>
      <c r="J3" s="243"/>
      <c r="K3" s="243"/>
      <c r="L3" s="243"/>
      <c r="M3" s="243"/>
      <c r="N3" s="243"/>
      <c r="O3" s="243"/>
      <c r="P3" s="243"/>
      <c r="Q3" s="243"/>
      <c r="R3" s="243"/>
      <c r="S3" s="243"/>
      <c r="T3" s="243"/>
      <c r="U3" s="243"/>
      <c r="V3" s="243"/>
      <c r="W3" s="243"/>
      <c r="X3" s="243"/>
      <c r="Y3" s="244"/>
    </row>
    <row r="4" spans="1:30" ht="18" customHeight="1" x14ac:dyDescent="0.5">
      <c r="A4" s="665" t="s">
        <v>560</v>
      </c>
      <c r="B4" s="665"/>
      <c r="C4" s="576">
        <v>2024</v>
      </c>
      <c r="D4" s="577">
        <v>1</v>
      </c>
      <c r="E4" s="666" t="s">
        <v>595</v>
      </c>
      <c r="F4" s="565">
        <v>0.11007869955057653</v>
      </c>
      <c r="G4" s="565">
        <v>6.6949714759738363E-2</v>
      </c>
      <c r="H4" s="565">
        <v>1.2800789712864699E-2</v>
      </c>
      <c r="I4" s="565">
        <v>0.25031846568745897</v>
      </c>
      <c r="J4" s="565">
        <v>0.24251871615132764</v>
      </c>
      <c r="K4" s="565">
        <v>9.0697620261218637E-2</v>
      </c>
      <c r="L4" s="565">
        <v>4.3578834674641174E-4</v>
      </c>
      <c r="M4" s="565">
        <v>7.0916939780526411E-3</v>
      </c>
      <c r="N4" s="565">
        <v>3.5262845783837491E-3</v>
      </c>
      <c r="O4" s="565">
        <v>5.280301087045064E-5</v>
      </c>
      <c r="P4" s="565">
        <v>7.125204304653944E-2</v>
      </c>
      <c r="Q4" s="565">
        <v>1.0165377183016003E-2</v>
      </c>
      <c r="R4" s="565">
        <v>7.6023473645170578E-2</v>
      </c>
      <c r="S4" s="565">
        <v>2.6176854193295282E-2</v>
      </c>
      <c r="T4" s="565">
        <v>1.7883855087067838E-4</v>
      </c>
      <c r="U4" s="565">
        <v>1.4775609375830047E-3</v>
      </c>
      <c r="V4" s="565">
        <v>3.502920415242298E-6</v>
      </c>
      <c r="W4" s="565">
        <v>3.0251773485871714E-2</v>
      </c>
      <c r="X4" s="565">
        <v>0.24417864644269524</v>
      </c>
      <c r="Y4" s="667" t="s">
        <v>633</v>
      </c>
      <c r="Z4" s="565">
        <v>0.75582135355730495</v>
      </c>
      <c r="AA4" s="566"/>
    </row>
    <row r="5" spans="1:30" ht="18" customHeight="1" x14ac:dyDescent="0.5">
      <c r="A5" s="572"/>
      <c r="B5" s="573"/>
      <c r="C5" s="574"/>
      <c r="D5" s="575"/>
      <c r="E5" s="666"/>
      <c r="F5" s="245">
        <v>1</v>
      </c>
      <c r="G5" s="245">
        <v>2</v>
      </c>
      <c r="H5" s="245">
        <v>3</v>
      </c>
      <c r="I5" s="245">
        <v>4</v>
      </c>
      <c r="J5" s="245">
        <v>6</v>
      </c>
      <c r="K5" s="245">
        <v>7</v>
      </c>
      <c r="L5" s="245">
        <v>9</v>
      </c>
      <c r="M5" s="245">
        <v>10</v>
      </c>
      <c r="N5" s="245">
        <v>11</v>
      </c>
      <c r="O5" s="245">
        <v>12</v>
      </c>
      <c r="P5" s="245">
        <v>13</v>
      </c>
      <c r="Q5" s="245">
        <v>14</v>
      </c>
      <c r="R5" s="245">
        <v>15</v>
      </c>
      <c r="S5" s="245">
        <v>16</v>
      </c>
      <c r="T5" s="245">
        <v>17</v>
      </c>
      <c r="U5" s="245">
        <v>18</v>
      </c>
      <c r="V5" s="245">
        <v>20</v>
      </c>
      <c r="W5" s="245" t="s">
        <v>594</v>
      </c>
      <c r="X5" s="571"/>
      <c r="Y5" s="667"/>
      <c r="Z5" s="246">
        <v>5</v>
      </c>
    </row>
    <row r="6" spans="1:30" ht="36" customHeight="1" x14ac:dyDescent="0.5">
      <c r="A6" s="621" t="s">
        <v>233</v>
      </c>
      <c r="B6" s="662" t="s">
        <v>1</v>
      </c>
      <c r="C6" s="668" t="s">
        <v>217</v>
      </c>
      <c r="D6" s="669" t="s">
        <v>602</v>
      </c>
      <c r="E6" s="666"/>
      <c r="F6" s="247" t="s">
        <v>562</v>
      </c>
      <c r="G6" s="247" t="s">
        <v>18</v>
      </c>
      <c r="H6" s="247" t="s">
        <v>564</v>
      </c>
      <c r="I6" s="247" t="s">
        <v>566</v>
      </c>
      <c r="J6" s="247" t="s">
        <v>569</v>
      </c>
      <c r="K6" s="247" t="s">
        <v>571</v>
      </c>
      <c r="L6" s="247" t="s">
        <v>573</v>
      </c>
      <c r="M6" s="247" t="s">
        <v>575</v>
      </c>
      <c r="N6" s="247" t="s">
        <v>577</v>
      </c>
      <c r="O6" s="247" t="s">
        <v>579</v>
      </c>
      <c r="P6" s="247" t="s">
        <v>581</v>
      </c>
      <c r="Q6" s="247" t="s">
        <v>583</v>
      </c>
      <c r="R6" s="247" t="s">
        <v>585</v>
      </c>
      <c r="S6" s="247" t="s">
        <v>587</v>
      </c>
      <c r="T6" s="247" t="s">
        <v>589</v>
      </c>
      <c r="U6" s="247" t="s">
        <v>591</v>
      </c>
      <c r="V6" s="247" t="s">
        <v>593</v>
      </c>
      <c r="W6" s="247" t="s">
        <v>596</v>
      </c>
      <c r="X6" s="248" t="s">
        <v>618</v>
      </c>
      <c r="Y6" s="667"/>
      <c r="Z6" s="249" t="s">
        <v>19</v>
      </c>
    </row>
    <row r="7" spans="1:30" ht="36" customHeight="1" x14ac:dyDescent="0.5">
      <c r="A7" s="621"/>
      <c r="B7" s="662"/>
      <c r="C7" s="668"/>
      <c r="D7" s="670"/>
      <c r="E7" s="666"/>
      <c r="F7" s="250" t="s">
        <v>561</v>
      </c>
      <c r="G7" s="250" t="s">
        <v>367</v>
      </c>
      <c r="H7" s="250" t="s">
        <v>563</v>
      </c>
      <c r="I7" s="250" t="s">
        <v>565</v>
      </c>
      <c r="J7" s="250" t="s">
        <v>568</v>
      </c>
      <c r="K7" s="250" t="s">
        <v>570</v>
      </c>
      <c r="L7" s="250" t="s">
        <v>572</v>
      </c>
      <c r="M7" s="250" t="s">
        <v>574</v>
      </c>
      <c r="N7" s="250" t="s">
        <v>576</v>
      </c>
      <c r="O7" s="250" t="s">
        <v>578</v>
      </c>
      <c r="P7" s="250" t="s">
        <v>580</v>
      </c>
      <c r="Q7" s="250" t="s">
        <v>582</v>
      </c>
      <c r="R7" s="250" t="s">
        <v>584</v>
      </c>
      <c r="S7" s="250" t="s">
        <v>586</v>
      </c>
      <c r="T7" s="250" t="s">
        <v>588</v>
      </c>
      <c r="U7" s="250" t="s">
        <v>590</v>
      </c>
      <c r="V7" s="250" t="s">
        <v>592</v>
      </c>
      <c r="W7" s="250" t="s">
        <v>597</v>
      </c>
      <c r="X7" s="251" t="s">
        <v>619</v>
      </c>
      <c r="Y7" s="667"/>
      <c r="Z7" s="249" t="s">
        <v>567</v>
      </c>
    </row>
    <row r="8" spans="1:30" ht="18" hidden="1" customHeight="1" outlineLevel="2" x14ac:dyDescent="0.5">
      <c r="A8" s="231">
        <v>2023</v>
      </c>
      <c r="B8" s="252" t="s">
        <v>2</v>
      </c>
      <c r="C8" s="253" t="s">
        <v>218</v>
      </c>
      <c r="D8" s="567">
        <v>96.99</v>
      </c>
      <c r="E8" s="666"/>
      <c r="F8" s="567">
        <v>101.27</v>
      </c>
      <c r="G8" s="567">
        <v>103.23</v>
      </c>
      <c r="H8" s="567">
        <v>103.2</v>
      </c>
      <c r="I8" s="567">
        <v>102.89</v>
      </c>
      <c r="J8" s="567">
        <v>101.96</v>
      </c>
      <c r="K8" s="567">
        <v>99.61</v>
      </c>
      <c r="L8" s="567">
        <v>101.14</v>
      </c>
      <c r="M8" s="567">
        <v>100.52</v>
      </c>
      <c r="N8" s="567">
        <v>94.54</v>
      </c>
      <c r="O8" s="567">
        <v>101.71</v>
      </c>
      <c r="P8" s="567">
        <v>101.91</v>
      </c>
      <c r="Q8" s="567">
        <v>100.36</v>
      </c>
      <c r="R8" s="567">
        <v>106.7</v>
      </c>
      <c r="S8" s="567">
        <v>94.38</v>
      </c>
      <c r="T8" s="567">
        <v>107.01</v>
      </c>
      <c r="U8" s="567">
        <v>98.86</v>
      </c>
      <c r="V8" s="567">
        <v>96.13</v>
      </c>
      <c r="W8" s="567">
        <v>97.55</v>
      </c>
      <c r="X8" s="567">
        <v>101.97</v>
      </c>
      <c r="Y8" s="667"/>
      <c r="Z8" s="567">
        <v>101.27</v>
      </c>
      <c r="AD8" s="236"/>
    </row>
    <row r="9" spans="1:30" ht="18" hidden="1" customHeight="1" outlineLevel="2" x14ac:dyDescent="0.5">
      <c r="A9" s="233">
        <v>2023</v>
      </c>
      <c r="B9" s="254" t="s">
        <v>4</v>
      </c>
      <c r="C9" s="255" t="s">
        <v>219</v>
      </c>
      <c r="D9" s="578">
        <v>99.37</v>
      </c>
      <c r="E9" s="666"/>
      <c r="F9" s="578">
        <v>97.84</v>
      </c>
      <c r="G9" s="578">
        <v>103.54</v>
      </c>
      <c r="H9" s="578">
        <v>99.79</v>
      </c>
      <c r="I9" s="578">
        <v>98.96</v>
      </c>
      <c r="J9" s="578">
        <v>101.37</v>
      </c>
      <c r="K9" s="578">
        <v>99.8</v>
      </c>
      <c r="L9" s="578">
        <v>99.96</v>
      </c>
      <c r="M9" s="578">
        <v>100.52</v>
      </c>
      <c r="N9" s="578">
        <v>100.91</v>
      </c>
      <c r="O9" s="578">
        <v>101.52</v>
      </c>
      <c r="P9" s="578">
        <v>100</v>
      </c>
      <c r="Q9" s="578">
        <v>101.51</v>
      </c>
      <c r="R9" s="578">
        <v>95.73</v>
      </c>
      <c r="S9" s="578">
        <v>102.45</v>
      </c>
      <c r="T9" s="578">
        <v>99.02</v>
      </c>
      <c r="U9" s="578">
        <v>100.85</v>
      </c>
      <c r="V9" s="578">
        <v>96.5</v>
      </c>
      <c r="W9" s="578">
        <v>98.06</v>
      </c>
      <c r="X9" s="578">
        <v>99.75</v>
      </c>
      <c r="Y9" s="667"/>
      <c r="Z9" s="578">
        <v>97.84</v>
      </c>
    </row>
    <row r="10" spans="1:30" ht="18" hidden="1" customHeight="1" outlineLevel="2" x14ac:dyDescent="0.5">
      <c r="A10" s="231">
        <v>2023</v>
      </c>
      <c r="B10" s="252" t="s">
        <v>5</v>
      </c>
      <c r="C10" s="253" t="s">
        <v>220</v>
      </c>
      <c r="D10" s="567">
        <v>100.17</v>
      </c>
      <c r="E10" s="666"/>
      <c r="F10" s="567">
        <v>97.84</v>
      </c>
      <c r="G10" s="567">
        <v>102.92</v>
      </c>
      <c r="H10" s="567">
        <v>102.39</v>
      </c>
      <c r="I10" s="567">
        <v>103.38</v>
      </c>
      <c r="J10" s="567">
        <v>101.37</v>
      </c>
      <c r="K10" s="567">
        <v>100.1</v>
      </c>
      <c r="L10" s="567">
        <v>99.96</v>
      </c>
      <c r="M10" s="567">
        <v>100.57</v>
      </c>
      <c r="N10" s="567">
        <v>94.34</v>
      </c>
      <c r="O10" s="567">
        <v>101.52</v>
      </c>
      <c r="P10" s="567">
        <v>101.22</v>
      </c>
      <c r="Q10" s="567">
        <v>100.54</v>
      </c>
      <c r="R10" s="567">
        <v>106.7</v>
      </c>
      <c r="S10" s="567">
        <v>102.45</v>
      </c>
      <c r="T10" s="567">
        <v>99.02</v>
      </c>
      <c r="U10" s="567">
        <v>100.39</v>
      </c>
      <c r="V10" s="567">
        <v>95.86</v>
      </c>
      <c r="W10" s="567">
        <v>98.24</v>
      </c>
      <c r="X10" s="567">
        <v>101.77</v>
      </c>
      <c r="Y10" s="667"/>
      <c r="Z10" s="567">
        <v>97.84</v>
      </c>
    </row>
    <row r="11" spans="1:30" ht="18" hidden="1" customHeight="1" outlineLevel="1" x14ac:dyDescent="0.5">
      <c r="A11" s="445">
        <v>2023</v>
      </c>
      <c r="B11" s="568" t="s">
        <v>2362</v>
      </c>
      <c r="C11" s="569" t="s">
        <v>2363</v>
      </c>
      <c r="D11" s="570">
        <v>98.84</v>
      </c>
      <c r="E11" s="666"/>
      <c r="F11" s="570">
        <v>98.98</v>
      </c>
      <c r="G11" s="570">
        <v>103.23</v>
      </c>
      <c r="H11" s="570">
        <v>101.79</v>
      </c>
      <c r="I11" s="570">
        <v>101.74</v>
      </c>
      <c r="J11" s="570">
        <v>101.57</v>
      </c>
      <c r="K11" s="570">
        <v>99.84</v>
      </c>
      <c r="L11" s="570">
        <v>100.35</v>
      </c>
      <c r="M11" s="570">
        <v>100.54</v>
      </c>
      <c r="N11" s="570">
        <v>96.6</v>
      </c>
      <c r="O11" s="570">
        <v>101.58</v>
      </c>
      <c r="P11" s="570">
        <v>101.04</v>
      </c>
      <c r="Q11" s="570">
        <v>100.8</v>
      </c>
      <c r="R11" s="570">
        <v>103.04</v>
      </c>
      <c r="S11" s="570">
        <v>99.76</v>
      </c>
      <c r="T11" s="570">
        <v>101.68</v>
      </c>
      <c r="U11" s="570">
        <v>100.03</v>
      </c>
      <c r="V11" s="570">
        <v>96.16</v>
      </c>
      <c r="W11" s="570">
        <v>97.95</v>
      </c>
      <c r="X11" s="570">
        <v>101.16</v>
      </c>
      <c r="Y11" s="667"/>
      <c r="Z11" s="570">
        <v>98.98</v>
      </c>
    </row>
    <row r="12" spans="1:30" ht="18" hidden="1" customHeight="1" outlineLevel="2" x14ac:dyDescent="0.5">
      <c r="A12" s="233">
        <v>2023</v>
      </c>
      <c r="B12" s="254" t="s">
        <v>6</v>
      </c>
      <c r="C12" s="255" t="s">
        <v>221</v>
      </c>
      <c r="D12" s="578">
        <v>100.19</v>
      </c>
      <c r="E12" s="666"/>
      <c r="F12" s="578">
        <v>98.49</v>
      </c>
      <c r="G12" s="578">
        <v>99.55</v>
      </c>
      <c r="H12" s="578">
        <v>102.39</v>
      </c>
      <c r="I12" s="578">
        <v>102.49</v>
      </c>
      <c r="J12" s="578">
        <v>101.37</v>
      </c>
      <c r="K12" s="578">
        <v>100.4</v>
      </c>
      <c r="L12" s="578">
        <v>99.96</v>
      </c>
      <c r="M12" s="578">
        <v>100.57</v>
      </c>
      <c r="N12" s="578">
        <v>98.96</v>
      </c>
      <c r="O12" s="578">
        <v>102.2</v>
      </c>
      <c r="P12" s="578">
        <v>101.22</v>
      </c>
      <c r="Q12" s="578">
        <v>101.51</v>
      </c>
      <c r="R12" s="578">
        <v>102.83</v>
      </c>
      <c r="S12" s="578">
        <v>103.18</v>
      </c>
      <c r="T12" s="578">
        <v>99.02</v>
      </c>
      <c r="U12" s="578">
        <v>100.39</v>
      </c>
      <c r="V12" s="578">
        <v>101.63</v>
      </c>
      <c r="W12" s="578">
        <v>98.06</v>
      </c>
      <c r="X12" s="578">
        <v>101.17</v>
      </c>
      <c r="Y12" s="667"/>
      <c r="Z12" s="578">
        <v>98.49</v>
      </c>
    </row>
    <row r="13" spans="1:30" ht="18" hidden="1" customHeight="1" outlineLevel="2" x14ac:dyDescent="0.5">
      <c r="A13" s="231">
        <v>2023</v>
      </c>
      <c r="B13" s="252" t="s">
        <v>7</v>
      </c>
      <c r="C13" s="253" t="s">
        <v>222</v>
      </c>
      <c r="D13" s="567">
        <v>101.09</v>
      </c>
      <c r="E13" s="666"/>
      <c r="F13" s="567">
        <v>99.99</v>
      </c>
      <c r="G13" s="567">
        <v>103.54</v>
      </c>
      <c r="H13" s="567">
        <v>103.4</v>
      </c>
      <c r="I13" s="567">
        <v>98.96</v>
      </c>
      <c r="J13" s="567">
        <v>97.67</v>
      </c>
      <c r="K13" s="567">
        <v>100.4</v>
      </c>
      <c r="L13" s="567">
        <v>98.6</v>
      </c>
      <c r="M13" s="567">
        <v>100.57</v>
      </c>
      <c r="N13" s="567">
        <v>98.96</v>
      </c>
      <c r="O13" s="567">
        <v>96.13</v>
      </c>
      <c r="P13" s="567">
        <v>97.14</v>
      </c>
      <c r="Q13" s="567">
        <v>100.08</v>
      </c>
      <c r="R13" s="567">
        <v>102.83</v>
      </c>
      <c r="S13" s="567">
        <v>99.52</v>
      </c>
      <c r="T13" s="567">
        <v>98.63</v>
      </c>
      <c r="U13" s="567">
        <v>97.69</v>
      </c>
      <c r="V13" s="567">
        <v>101.63</v>
      </c>
      <c r="W13" s="567">
        <v>98.92</v>
      </c>
      <c r="X13" s="567">
        <v>99.45</v>
      </c>
      <c r="Y13" s="667"/>
      <c r="Z13" s="567">
        <v>99.99</v>
      </c>
    </row>
    <row r="14" spans="1:30" ht="18" hidden="1" customHeight="1" outlineLevel="2" x14ac:dyDescent="0.5">
      <c r="A14" s="233">
        <v>2023</v>
      </c>
      <c r="B14" s="254" t="s">
        <v>8</v>
      </c>
      <c r="C14" s="255" t="s">
        <v>223</v>
      </c>
      <c r="D14" s="578">
        <v>101.26</v>
      </c>
      <c r="E14" s="666"/>
      <c r="F14" s="578">
        <v>99.31</v>
      </c>
      <c r="G14" s="578">
        <v>97.3</v>
      </c>
      <c r="H14" s="578">
        <v>97.1</v>
      </c>
      <c r="I14" s="578">
        <v>98.1</v>
      </c>
      <c r="J14" s="578">
        <v>101.17</v>
      </c>
      <c r="K14" s="578">
        <v>100.3</v>
      </c>
      <c r="L14" s="578">
        <v>99.09</v>
      </c>
      <c r="M14" s="578">
        <v>101.71</v>
      </c>
      <c r="N14" s="578">
        <v>104.66</v>
      </c>
      <c r="O14" s="578">
        <v>100.79</v>
      </c>
      <c r="P14" s="578">
        <v>97.14</v>
      </c>
      <c r="Q14" s="578">
        <v>100.08</v>
      </c>
      <c r="R14" s="578">
        <v>107.96</v>
      </c>
      <c r="S14" s="578">
        <v>99.62</v>
      </c>
      <c r="T14" s="578">
        <v>99.31</v>
      </c>
      <c r="U14" s="578">
        <v>97.95</v>
      </c>
      <c r="V14" s="578">
        <v>105.34</v>
      </c>
      <c r="W14" s="578">
        <v>105.98</v>
      </c>
      <c r="X14" s="578">
        <v>100.14</v>
      </c>
      <c r="Y14" s="667"/>
      <c r="Z14" s="578">
        <v>99.31</v>
      </c>
    </row>
    <row r="15" spans="1:30" ht="18" hidden="1" customHeight="1" outlineLevel="1" x14ac:dyDescent="0.5">
      <c r="A15" s="445">
        <v>2023</v>
      </c>
      <c r="B15" s="568" t="s">
        <v>2367</v>
      </c>
      <c r="C15" s="569" t="s">
        <v>2364</v>
      </c>
      <c r="D15" s="570">
        <v>100.85</v>
      </c>
      <c r="E15" s="666"/>
      <c r="F15" s="570">
        <v>99.26</v>
      </c>
      <c r="G15" s="570">
        <v>100.13</v>
      </c>
      <c r="H15" s="570">
        <v>100.96</v>
      </c>
      <c r="I15" s="570">
        <v>99.85</v>
      </c>
      <c r="J15" s="570">
        <v>100.07</v>
      </c>
      <c r="K15" s="570">
        <v>100.37</v>
      </c>
      <c r="L15" s="570">
        <v>99.22</v>
      </c>
      <c r="M15" s="570">
        <v>100.95</v>
      </c>
      <c r="N15" s="570">
        <v>100.86</v>
      </c>
      <c r="O15" s="570">
        <v>99.71</v>
      </c>
      <c r="P15" s="570">
        <v>98.5</v>
      </c>
      <c r="Q15" s="570">
        <v>100.56</v>
      </c>
      <c r="R15" s="570">
        <v>104.54</v>
      </c>
      <c r="S15" s="570">
        <v>100.77</v>
      </c>
      <c r="T15" s="570">
        <v>98.99</v>
      </c>
      <c r="U15" s="570">
        <v>98.68</v>
      </c>
      <c r="V15" s="570">
        <v>102.87</v>
      </c>
      <c r="W15" s="570">
        <v>100.99</v>
      </c>
      <c r="X15" s="570">
        <v>100.25</v>
      </c>
      <c r="Y15" s="667"/>
      <c r="Z15" s="570">
        <v>99.26</v>
      </c>
    </row>
    <row r="16" spans="1:30" ht="18" hidden="1" customHeight="1" outlineLevel="2" x14ac:dyDescent="0.5">
      <c r="A16" s="231">
        <v>2023</v>
      </c>
      <c r="B16" s="252" t="s">
        <v>9</v>
      </c>
      <c r="C16" s="253" t="s">
        <v>224</v>
      </c>
      <c r="D16" s="567">
        <v>99.91</v>
      </c>
      <c r="E16" s="666"/>
      <c r="F16" s="567">
        <v>100.68</v>
      </c>
      <c r="G16" s="567">
        <v>96.73</v>
      </c>
      <c r="H16" s="567">
        <v>99.79</v>
      </c>
      <c r="I16" s="567">
        <v>98.1</v>
      </c>
      <c r="J16" s="567">
        <v>100.18</v>
      </c>
      <c r="K16" s="567">
        <v>100.4</v>
      </c>
      <c r="L16" s="567">
        <v>98.89</v>
      </c>
      <c r="M16" s="567">
        <v>101.51</v>
      </c>
      <c r="N16" s="567">
        <v>101.34</v>
      </c>
      <c r="O16" s="567">
        <v>100.79</v>
      </c>
      <c r="P16" s="567">
        <v>97.14</v>
      </c>
      <c r="Q16" s="567">
        <v>100.08</v>
      </c>
      <c r="R16" s="567">
        <v>96.01</v>
      </c>
      <c r="S16" s="567">
        <v>99.62</v>
      </c>
      <c r="T16" s="567">
        <v>99.02</v>
      </c>
      <c r="U16" s="567">
        <v>100.39</v>
      </c>
      <c r="V16" s="567">
        <v>105.63</v>
      </c>
      <c r="W16" s="567">
        <v>106.09</v>
      </c>
      <c r="X16" s="567">
        <v>99.14</v>
      </c>
      <c r="Y16" s="667"/>
      <c r="Z16" s="567">
        <v>100.68</v>
      </c>
    </row>
    <row r="17" spans="1:26" ht="18" hidden="1" customHeight="1" outlineLevel="2" x14ac:dyDescent="0.5">
      <c r="A17" s="233">
        <v>2023</v>
      </c>
      <c r="B17" s="254" t="s">
        <v>10</v>
      </c>
      <c r="C17" s="255" t="s">
        <v>225</v>
      </c>
      <c r="D17" s="578">
        <v>99.87</v>
      </c>
      <c r="E17" s="666"/>
      <c r="F17" s="578">
        <v>100.29</v>
      </c>
      <c r="G17" s="578">
        <v>95.91</v>
      </c>
      <c r="H17" s="578">
        <v>96.72</v>
      </c>
      <c r="I17" s="578">
        <v>101.68</v>
      </c>
      <c r="J17" s="578">
        <v>100.18</v>
      </c>
      <c r="K17" s="578">
        <v>99.7</v>
      </c>
      <c r="L17" s="578">
        <v>98.89</v>
      </c>
      <c r="M17" s="578">
        <v>101.51</v>
      </c>
      <c r="N17" s="578">
        <v>101.34</v>
      </c>
      <c r="O17" s="578">
        <v>100.79</v>
      </c>
      <c r="P17" s="578">
        <v>97.14</v>
      </c>
      <c r="Q17" s="578">
        <v>101.51</v>
      </c>
      <c r="R17" s="578">
        <v>95.93</v>
      </c>
      <c r="S17" s="578">
        <v>99.62</v>
      </c>
      <c r="T17" s="578">
        <v>99.02</v>
      </c>
      <c r="U17" s="578">
        <v>105.36</v>
      </c>
      <c r="V17" s="578">
        <v>105.63</v>
      </c>
      <c r="W17" s="578">
        <v>98.79</v>
      </c>
      <c r="X17" s="578">
        <v>99.63</v>
      </c>
      <c r="Y17" s="667"/>
      <c r="Z17" s="578">
        <v>100.29</v>
      </c>
    </row>
    <row r="18" spans="1:26" ht="18" hidden="1" customHeight="1" outlineLevel="2" x14ac:dyDescent="0.5">
      <c r="A18" s="231">
        <v>2023</v>
      </c>
      <c r="B18" s="252" t="s">
        <v>11</v>
      </c>
      <c r="C18" s="253" t="s">
        <v>226</v>
      </c>
      <c r="D18" s="567">
        <v>100.23</v>
      </c>
      <c r="E18" s="666"/>
      <c r="F18" s="567">
        <v>99.31</v>
      </c>
      <c r="G18" s="567">
        <v>97.3</v>
      </c>
      <c r="H18" s="567">
        <v>95.84</v>
      </c>
      <c r="I18" s="567">
        <v>107.41</v>
      </c>
      <c r="J18" s="567">
        <v>100.18</v>
      </c>
      <c r="K18" s="567">
        <v>99.9</v>
      </c>
      <c r="L18" s="567">
        <v>99.43</v>
      </c>
      <c r="M18" s="567">
        <v>102.06</v>
      </c>
      <c r="N18" s="567">
        <v>101.81</v>
      </c>
      <c r="O18" s="567">
        <v>100.79</v>
      </c>
      <c r="P18" s="567">
        <v>97.14</v>
      </c>
      <c r="Q18" s="567">
        <v>98.29</v>
      </c>
      <c r="R18" s="567">
        <v>96.01</v>
      </c>
      <c r="S18" s="567">
        <v>99.62</v>
      </c>
      <c r="T18" s="567">
        <v>99.02</v>
      </c>
      <c r="U18" s="567">
        <v>105.93</v>
      </c>
      <c r="V18" s="567">
        <v>106.21</v>
      </c>
      <c r="W18" s="567">
        <v>98.46</v>
      </c>
      <c r="X18" s="567">
        <v>101.03</v>
      </c>
      <c r="Y18" s="667"/>
      <c r="Z18" s="567">
        <v>99.31</v>
      </c>
    </row>
    <row r="19" spans="1:26" ht="18" hidden="1" customHeight="1" outlineLevel="1" x14ac:dyDescent="0.5">
      <c r="A19" s="445">
        <v>2023</v>
      </c>
      <c r="B19" s="568" t="s">
        <v>2368</v>
      </c>
      <c r="C19" s="569" t="s">
        <v>2365</v>
      </c>
      <c r="D19" s="570">
        <v>100</v>
      </c>
      <c r="E19" s="666"/>
      <c r="F19" s="570">
        <v>100.09</v>
      </c>
      <c r="G19" s="570">
        <v>96.65</v>
      </c>
      <c r="H19" s="570">
        <v>97.45</v>
      </c>
      <c r="I19" s="570">
        <v>102.4</v>
      </c>
      <c r="J19" s="570">
        <v>100.18</v>
      </c>
      <c r="K19" s="570">
        <v>100</v>
      </c>
      <c r="L19" s="570">
        <v>99.07</v>
      </c>
      <c r="M19" s="570">
        <v>101.69</v>
      </c>
      <c r="N19" s="570">
        <v>101.5</v>
      </c>
      <c r="O19" s="570">
        <v>100.79</v>
      </c>
      <c r="P19" s="570">
        <v>97.14</v>
      </c>
      <c r="Q19" s="570">
        <v>99.96</v>
      </c>
      <c r="R19" s="570">
        <v>95.98</v>
      </c>
      <c r="S19" s="570">
        <v>99.62</v>
      </c>
      <c r="T19" s="570">
        <v>99.02</v>
      </c>
      <c r="U19" s="570">
        <v>103.89</v>
      </c>
      <c r="V19" s="570">
        <v>105.82</v>
      </c>
      <c r="W19" s="570">
        <v>101.11</v>
      </c>
      <c r="X19" s="570">
        <v>99.93</v>
      </c>
      <c r="Y19" s="667"/>
      <c r="Z19" s="570">
        <v>100.09</v>
      </c>
    </row>
    <row r="20" spans="1:26" ht="18" hidden="1" customHeight="1" outlineLevel="2" x14ac:dyDescent="0.5">
      <c r="A20" s="233">
        <v>2023</v>
      </c>
      <c r="B20" s="254" t="s">
        <v>12</v>
      </c>
      <c r="C20" s="255" t="s">
        <v>227</v>
      </c>
      <c r="D20" s="578">
        <v>100.77</v>
      </c>
      <c r="E20" s="666"/>
      <c r="F20" s="578">
        <v>101.79</v>
      </c>
      <c r="G20" s="578">
        <v>97.3</v>
      </c>
      <c r="H20" s="578">
        <v>99.79</v>
      </c>
      <c r="I20" s="578">
        <v>96.01</v>
      </c>
      <c r="J20" s="578">
        <v>100.38</v>
      </c>
      <c r="K20" s="578">
        <v>99.8</v>
      </c>
      <c r="L20" s="578">
        <v>99.98</v>
      </c>
      <c r="M20" s="578">
        <v>94.01</v>
      </c>
      <c r="N20" s="578">
        <v>102.37</v>
      </c>
      <c r="O20" s="578">
        <v>96.58</v>
      </c>
      <c r="P20" s="578">
        <v>103.33</v>
      </c>
      <c r="Q20" s="578">
        <v>98.29</v>
      </c>
      <c r="R20" s="578">
        <v>96.69</v>
      </c>
      <c r="S20" s="578">
        <v>99.62</v>
      </c>
      <c r="T20" s="578">
        <v>99.02</v>
      </c>
      <c r="U20" s="578">
        <v>97.31</v>
      </c>
      <c r="V20" s="578">
        <v>97.02</v>
      </c>
      <c r="W20" s="578">
        <v>98.25</v>
      </c>
      <c r="X20" s="578">
        <v>98.95</v>
      </c>
      <c r="Y20" s="667"/>
      <c r="Z20" s="578">
        <v>101.79</v>
      </c>
    </row>
    <row r="21" spans="1:26" ht="18" hidden="1" customHeight="1" outlineLevel="2" x14ac:dyDescent="0.5">
      <c r="A21" s="231">
        <v>2023</v>
      </c>
      <c r="B21" s="252" t="s">
        <v>13</v>
      </c>
      <c r="C21" s="253" t="s">
        <v>228</v>
      </c>
      <c r="D21" s="567">
        <v>100.08</v>
      </c>
      <c r="E21" s="666"/>
      <c r="F21" s="567">
        <v>101.38</v>
      </c>
      <c r="G21" s="567">
        <v>103.13</v>
      </c>
      <c r="H21" s="567">
        <v>99.79</v>
      </c>
      <c r="I21" s="567">
        <v>96.01</v>
      </c>
      <c r="J21" s="567">
        <v>97.1</v>
      </c>
      <c r="K21" s="567">
        <v>99.7</v>
      </c>
      <c r="L21" s="567">
        <v>99.98</v>
      </c>
      <c r="M21" s="567">
        <v>93.84</v>
      </c>
      <c r="N21" s="567">
        <v>102.37</v>
      </c>
      <c r="O21" s="567">
        <v>101.44</v>
      </c>
      <c r="P21" s="567">
        <v>103.33</v>
      </c>
      <c r="Q21" s="567">
        <v>98.87</v>
      </c>
      <c r="R21" s="567">
        <v>96.69</v>
      </c>
      <c r="S21" s="567">
        <v>99.52</v>
      </c>
      <c r="T21" s="567">
        <v>100.4</v>
      </c>
      <c r="U21" s="567">
        <v>97.31</v>
      </c>
      <c r="V21" s="567">
        <v>97.02</v>
      </c>
      <c r="W21" s="567">
        <v>98.19</v>
      </c>
      <c r="X21" s="567">
        <v>98.5</v>
      </c>
      <c r="Y21" s="667"/>
      <c r="Z21" s="567">
        <v>101.38</v>
      </c>
    </row>
    <row r="22" spans="1:26" ht="18" hidden="1" customHeight="1" outlineLevel="2" x14ac:dyDescent="0.5">
      <c r="A22" s="233">
        <v>2023</v>
      </c>
      <c r="B22" s="254" t="s">
        <v>14</v>
      </c>
      <c r="C22" s="255" t="s">
        <v>229</v>
      </c>
      <c r="D22" s="578">
        <v>100.07</v>
      </c>
      <c r="E22" s="666"/>
      <c r="F22" s="578">
        <v>101.79</v>
      </c>
      <c r="G22" s="578">
        <v>99.55</v>
      </c>
      <c r="H22" s="578">
        <v>99.79</v>
      </c>
      <c r="I22" s="578">
        <v>96.01</v>
      </c>
      <c r="J22" s="578">
        <v>97.07</v>
      </c>
      <c r="K22" s="578">
        <v>99.9</v>
      </c>
      <c r="L22" s="578">
        <v>104.1</v>
      </c>
      <c r="M22" s="578">
        <v>102.62</v>
      </c>
      <c r="N22" s="578">
        <v>98.4</v>
      </c>
      <c r="O22" s="578">
        <v>95.75</v>
      </c>
      <c r="P22" s="578">
        <v>103.33</v>
      </c>
      <c r="Q22" s="578">
        <v>98.87</v>
      </c>
      <c r="R22" s="578">
        <v>95.93</v>
      </c>
      <c r="S22" s="578">
        <v>100.42</v>
      </c>
      <c r="T22" s="578">
        <v>101.51</v>
      </c>
      <c r="U22" s="578">
        <v>97.56</v>
      </c>
      <c r="V22" s="578">
        <v>91.41</v>
      </c>
      <c r="W22" s="578">
        <v>103.4</v>
      </c>
      <c r="X22" s="578">
        <v>98.48</v>
      </c>
      <c r="Y22" s="667"/>
      <c r="Z22" s="578">
        <v>101.79</v>
      </c>
    </row>
    <row r="23" spans="1:26" ht="18" hidden="1" customHeight="1" outlineLevel="1" x14ac:dyDescent="0.5">
      <c r="A23" s="445">
        <v>2023</v>
      </c>
      <c r="B23" s="568" t="s">
        <v>2369</v>
      </c>
      <c r="C23" s="569" t="s">
        <v>2366</v>
      </c>
      <c r="D23" s="570">
        <v>100.31</v>
      </c>
      <c r="E23" s="666"/>
      <c r="F23" s="570">
        <v>101.65</v>
      </c>
      <c r="G23" s="570">
        <v>99.99</v>
      </c>
      <c r="H23" s="570">
        <v>99.79</v>
      </c>
      <c r="I23" s="570">
        <v>96.01</v>
      </c>
      <c r="J23" s="570">
        <v>98.18</v>
      </c>
      <c r="K23" s="570">
        <v>99.8</v>
      </c>
      <c r="L23" s="570">
        <v>101.35</v>
      </c>
      <c r="M23" s="570">
        <v>96.82</v>
      </c>
      <c r="N23" s="570">
        <v>101.05</v>
      </c>
      <c r="O23" s="570">
        <v>97.92</v>
      </c>
      <c r="P23" s="570">
        <v>103.33</v>
      </c>
      <c r="Q23" s="570">
        <v>98.68</v>
      </c>
      <c r="R23" s="570">
        <v>96.44</v>
      </c>
      <c r="S23" s="570">
        <v>99.85</v>
      </c>
      <c r="T23" s="570">
        <v>100.31</v>
      </c>
      <c r="U23" s="570">
        <v>97.39</v>
      </c>
      <c r="V23" s="570">
        <v>95.15</v>
      </c>
      <c r="W23" s="570">
        <v>99.95</v>
      </c>
      <c r="X23" s="570">
        <v>98.64</v>
      </c>
      <c r="Y23" s="667"/>
      <c r="Z23" s="570">
        <v>101.65</v>
      </c>
    </row>
    <row r="24" spans="1:26" ht="18" customHeight="1" collapsed="1" x14ac:dyDescent="0.5">
      <c r="A24" s="445">
        <v>2023</v>
      </c>
      <c r="B24" s="445" t="s">
        <v>2348</v>
      </c>
      <c r="C24" s="445" t="s">
        <v>2349</v>
      </c>
      <c r="D24" s="570">
        <v>100</v>
      </c>
      <c r="E24" s="666"/>
      <c r="F24" s="570">
        <v>100</v>
      </c>
      <c r="G24" s="570">
        <v>100</v>
      </c>
      <c r="H24" s="570">
        <v>100</v>
      </c>
      <c r="I24" s="570">
        <v>100</v>
      </c>
      <c r="J24" s="570">
        <v>100</v>
      </c>
      <c r="K24" s="570">
        <v>100</v>
      </c>
      <c r="L24" s="570">
        <v>100</v>
      </c>
      <c r="M24" s="570">
        <v>100</v>
      </c>
      <c r="N24" s="570">
        <v>100</v>
      </c>
      <c r="O24" s="570">
        <v>100</v>
      </c>
      <c r="P24" s="570">
        <v>100</v>
      </c>
      <c r="Q24" s="570">
        <v>100</v>
      </c>
      <c r="R24" s="570">
        <v>100</v>
      </c>
      <c r="S24" s="570">
        <v>100</v>
      </c>
      <c r="T24" s="570">
        <v>100</v>
      </c>
      <c r="U24" s="570">
        <v>100</v>
      </c>
      <c r="V24" s="570">
        <v>100</v>
      </c>
      <c r="W24" s="570">
        <v>100</v>
      </c>
      <c r="X24" s="570">
        <v>100</v>
      </c>
      <c r="Y24" s="667"/>
      <c r="Z24" s="570">
        <v>100</v>
      </c>
    </row>
    <row r="25" spans="1:26" ht="18" hidden="1" customHeight="1" outlineLevel="2" x14ac:dyDescent="0.5">
      <c r="A25" s="231">
        <v>2024</v>
      </c>
      <c r="B25" s="252" t="s">
        <v>2</v>
      </c>
      <c r="C25" s="253" t="s">
        <v>218</v>
      </c>
      <c r="D25" s="567">
        <v>103.01</v>
      </c>
      <c r="E25" s="666"/>
      <c r="F25" s="567">
        <v>100.31</v>
      </c>
      <c r="G25" s="567">
        <v>103.13</v>
      </c>
      <c r="H25" s="567">
        <v>96.78</v>
      </c>
      <c r="I25" s="567">
        <v>96.08</v>
      </c>
      <c r="J25" s="567">
        <v>100.25</v>
      </c>
      <c r="K25" s="567">
        <v>103.06</v>
      </c>
      <c r="L25" s="567">
        <v>104.46</v>
      </c>
      <c r="M25" s="567">
        <v>95.22</v>
      </c>
      <c r="N25" s="567">
        <v>99.82</v>
      </c>
      <c r="O25" s="567">
        <v>101.8</v>
      </c>
      <c r="P25" s="567">
        <v>103.33</v>
      </c>
      <c r="Q25" s="567">
        <v>103.63</v>
      </c>
      <c r="R25" s="567">
        <v>99.7</v>
      </c>
      <c r="S25" s="567">
        <v>103.22</v>
      </c>
      <c r="T25" s="567">
        <v>100.95</v>
      </c>
      <c r="U25" s="567">
        <v>100.69</v>
      </c>
      <c r="V25" s="567">
        <v>96.16</v>
      </c>
      <c r="W25" s="567">
        <v>101.79</v>
      </c>
      <c r="X25" s="567">
        <v>99.92</v>
      </c>
      <c r="Y25" s="667"/>
      <c r="Z25" s="567">
        <v>104</v>
      </c>
    </row>
    <row r="26" spans="1:26" ht="18" hidden="1" customHeight="1" outlineLevel="2" x14ac:dyDescent="0.5">
      <c r="A26" s="233">
        <v>2024</v>
      </c>
      <c r="B26" s="254" t="s">
        <v>4</v>
      </c>
      <c r="C26" s="255" t="s">
        <v>219</v>
      </c>
      <c r="D26" s="578">
        <v>102.58</v>
      </c>
      <c r="E26" s="666"/>
      <c r="F26" s="578">
        <v>101.81</v>
      </c>
      <c r="G26" s="578">
        <v>103.74</v>
      </c>
      <c r="H26" s="578">
        <v>95.66</v>
      </c>
      <c r="I26" s="578">
        <v>96.08</v>
      </c>
      <c r="J26" s="578">
        <v>95.27</v>
      </c>
      <c r="K26" s="578">
        <v>98.29</v>
      </c>
      <c r="L26" s="578">
        <v>104.98</v>
      </c>
      <c r="M26" s="578">
        <v>96.73</v>
      </c>
      <c r="N26" s="578">
        <v>99.57</v>
      </c>
      <c r="O26" s="578">
        <v>94.24</v>
      </c>
      <c r="P26" s="578">
        <v>103.33</v>
      </c>
      <c r="Q26" s="578">
        <v>103.37</v>
      </c>
      <c r="R26" s="578">
        <v>100.68</v>
      </c>
      <c r="S26" s="578">
        <v>96.95</v>
      </c>
      <c r="T26" s="578">
        <v>101.51</v>
      </c>
      <c r="U26" s="578">
        <v>96.11</v>
      </c>
      <c r="V26" s="578">
        <v>94.85</v>
      </c>
      <c r="W26" s="578">
        <v>100.34</v>
      </c>
      <c r="X26" s="578">
        <v>98.34</v>
      </c>
      <c r="Y26" s="667"/>
      <c r="Z26" s="578">
        <v>103.96</v>
      </c>
    </row>
    <row r="27" spans="1:26" ht="18" hidden="1" customHeight="1" outlineLevel="2" x14ac:dyDescent="0.5">
      <c r="A27" s="231">
        <v>2024</v>
      </c>
      <c r="B27" s="252" t="s">
        <v>5</v>
      </c>
      <c r="C27" s="253" t="s">
        <v>220</v>
      </c>
      <c r="D27" s="567">
        <v>102.88</v>
      </c>
      <c r="E27" s="666"/>
      <c r="F27" s="567">
        <v>101.41</v>
      </c>
      <c r="G27" s="567">
        <v>103.13</v>
      </c>
      <c r="H27" s="567">
        <v>96.3</v>
      </c>
      <c r="I27" s="567">
        <v>95.97</v>
      </c>
      <c r="J27" s="567">
        <v>95</v>
      </c>
      <c r="K27" s="567">
        <v>98.09</v>
      </c>
      <c r="L27" s="567">
        <v>106.65</v>
      </c>
      <c r="M27" s="567">
        <v>96.73</v>
      </c>
      <c r="N27" s="567">
        <v>100.01</v>
      </c>
      <c r="O27" s="567">
        <v>96.95</v>
      </c>
      <c r="P27" s="567">
        <v>100.22</v>
      </c>
      <c r="Q27" s="567">
        <v>103.12</v>
      </c>
      <c r="R27" s="567">
        <v>100.37</v>
      </c>
      <c r="S27" s="567">
        <v>98.93</v>
      </c>
      <c r="T27" s="567">
        <v>101.51</v>
      </c>
      <c r="U27" s="567">
        <v>96.11</v>
      </c>
      <c r="V27" s="567">
        <v>99.35</v>
      </c>
      <c r="W27" s="567">
        <v>103.01</v>
      </c>
      <c r="X27" s="567">
        <v>98.03</v>
      </c>
      <c r="Y27" s="667"/>
      <c r="Z27" s="567">
        <v>104.45</v>
      </c>
    </row>
    <row r="28" spans="1:26" ht="18" hidden="1" customHeight="1" outlineLevel="1" x14ac:dyDescent="0.5">
      <c r="A28" s="445">
        <v>2024</v>
      </c>
      <c r="B28" s="568" t="s">
        <v>2362</v>
      </c>
      <c r="C28" s="569" t="s">
        <v>2363</v>
      </c>
      <c r="D28" s="570">
        <v>102.82</v>
      </c>
      <c r="E28" s="666"/>
      <c r="F28" s="570">
        <v>101.18</v>
      </c>
      <c r="G28" s="570">
        <v>103.33</v>
      </c>
      <c r="H28" s="570">
        <v>96.25</v>
      </c>
      <c r="I28" s="570">
        <v>96.04</v>
      </c>
      <c r="J28" s="570">
        <v>96.84</v>
      </c>
      <c r="K28" s="570">
        <v>99.81</v>
      </c>
      <c r="L28" s="570">
        <v>105.36</v>
      </c>
      <c r="M28" s="570">
        <v>96.23</v>
      </c>
      <c r="N28" s="570">
        <v>99.8</v>
      </c>
      <c r="O28" s="570">
        <v>97.66</v>
      </c>
      <c r="P28" s="570">
        <v>102.29</v>
      </c>
      <c r="Q28" s="570">
        <v>103.37</v>
      </c>
      <c r="R28" s="570">
        <v>100.25</v>
      </c>
      <c r="S28" s="570">
        <v>99.7</v>
      </c>
      <c r="T28" s="570">
        <v>101.32</v>
      </c>
      <c r="U28" s="570">
        <v>97.64</v>
      </c>
      <c r="V28" s="570">
        <v>96.79</v>
      </c>
      <c r="W28" s="570">
        <v>101.71</v>
      </c>
      <c r="X28" s="570">
        <v>98.76</v>
      </c>
      <c r="Y28" s="667"/>
      <c r="Z28" s="570">
        <v>104.14</v>
      </c>
    </row>
    <row r="29" spans="1:26" ht="18" hidden="1" customHeight="1" outlineLevel="2" x14ac:dyDescent="0.5">
      <c r="A29" s="233">
        <v>2024</v>
      </c>
      <c r="B29" s="254" t="s">
        <v>6</v>
      </c>
      <c r="C29" s="255" t="s">
        <v>221</v>
      </c>
      <c r="D29" s="578">
        <v>103.44</v>
      </c>
      <c r="E29" s="666"/>
      <c r="F29" s="578">
        <v>101.41</v>
      </c>
      <c r="G29" s="578">
        <v>103.13</v>
      </c>
      <c r="H29" s="578">
        <v>96.48</v>
      </c>
      <c r="I29" s="578">
        <v>100.33</v>
      </c>
      <c r="J29" s="578">
        <v>96.79</v>
      </c>
      <c r="K29" s="578">
        <v>99.49</v>
      </c>
      <c r="L29" s="578">
        <v>114.44</v>
      </c>
      <c r="M29" s="578">
        <v>102.2</v>
      </c>
      <c r="N29" s="578">
        <v>102.9</v>
      </c>
      <c r="O29" s="578">
        <v>101.25</v>
      </c>
      <c r="P29" s="578">
        <v>99.96</v>
      </c>
      <c r="Q29" s="578">
        <v>99.2</v>
      </c>
      <c r="R29" s="578">
        <v>98.99</v>
      </c>
      <c r="S29" s="578">
        <v>102.59</v>
      </c>
      <c r="T29" s="578">
        <v>101.51</v>
      </c>
      <c r="U29" s="578">
        <v>97.63</v>
      </c>
      <c r="V29" s="578">
        <v>100.08</v>
      </c>
      <c r="W29" s="578">
        <v>105.61</v>
      </c>
      <c r="X29" s="578">
        <v>99.76</v>
      </c>
      <c r="Y29" s="667"/>
      <c r="Z29" s="578">
        <v>104.63</v>
      </c>
    </row>
    <row r="30" spans="1:26" ht="18" hidden="1" customHeight="1" outlineLevel="2" x14ac:dyDescent="0.5">
      <c r="A30" s="231">
        <v>2024</v>
      </c>
      <c r="B30" s="252" t="s">
        <v>7</v>
      </c>
      <c r="C30" s="253" t="s">
        <v>222</v>
      </c>
      <c r="D30" s="567">
        <v>103.95</v>
      </c>
      <c r="E30" s="666"/>
      <c r="F30" s="567">
        <v>101.41</v>
      </c>
      <c r="G30" s="567">
        <v>104.47</v>
      </c>
      <c r="H30" s="567">
        <v>99.85</v>
      </c>
      <c r="I30" s="567">
        <v>104.61</v>
      </c>
      <c r="J30" s="567">
        <v>98.77</v>
      </c>
      <c r="K30" s="567">
        <v>99.49</v>
      </c>
      <c r="L30" s="567">
        <v>112.08</v>
      </c>
      <c r="M30" s="567">
        <v>102.41</v>
      </c>
      <c r="N30" s="567">
        <v>102.9</v>
      </c>
      <c r="O30" s="567">
        <v>101.25</v>
      </c>
      <c r="P30" s="567">
        <v>103.14</v>
      </c>
      <c r="Q30" s="567">
        <v>101.16</v>
      </c>
      <c r="R30" s="567">
        <v>102.57</v>
      </c>
      <c r="S30" s="567">
        <v>101.11</v>
      </c>
      <c r="T30" s="567">
        <v>104.97</v>
      </c>
      <c r="U30" s="567">
        <v>97.63</v>
      </c>
      <c r="V30" s="567">
        <v>98.85</v>
      </c>
      <c r="W30" s="567">
        <v>110.9</v>
      </c>
      <c r="X30" s="567">
        <v>102.08</v>
      </c>
      <c r="Y30" s="667"/>
      <c r="Z30" s="567">
        <v>104.56</v>
      </c>
    </row>
    <row r="31" spans="1:26" ht="18" hidden="1" customHeight="1" outlineLevel="2" x14ac:dyDescent="0.5">
      <c r="A31" s="233">
        <v>2024</v>
      </c>
      <c r="B31" s="254" t="s">
        <v>8</v>
      </c>
      <c r="C31" s="255" t="s">
        <v>223</v>
      </c>
      <c r="D31" s="578">
        <v>104.11</v>
      </c>
      <c r="E31" s="666"/>
      <c r="F31" s="578">
        <v>101.41</v>
      </c>
      <c r="G31" s="578">
        <v>104.68</v>
      </c>
      <c r="H31" s="578">
        <v>100.03</v>
      </c>
      <c r="I31" s="578">
        <v>100.55</v>
      </c>
      <c r="J31" s="578">
        <v>98.98</v>
      </c>
      <c r="K31" s="578">
        <v>99.65</v>
      </c>
      <c r="L31" s="578">
        <v>111.41</v>
      </c>
      <c r="M31" s="578">
        <v>102.61</v>
      </c>
      <c r="N31" s="578">
        <v>102.69</v>
      </c>
      <c r="O31" s="578">
        <v>101.34</v>
      </c>
      <c r="P31" s="578">
        <v>103.52</v>
      </c>
      <c r="Q31" s="578">
        <v>101.31</v>
      </c>
      <c r="R31" s="578">
        <v>127.64</v>
      </c>
      <c r="S31" s="578">
        <v>101.42</v>
      </c>
      <c r="T31" s="578">
        <v>104.47</v>
      </c>
      <c r="U31" s="578">
        <v>97.63</v>
      </c>
      <c r="V31" s="578">
        <v>97.71</v>
      </c>
      <c r="W31" s="578">
        <v>115.36</v>
      </c>
      <c r="X31" s="578">
        <v>103.22</v>
      </c>
      <c r="Y31" s="667"/>
      <c r="Z31" s="578">
        <v>104.4</v>
      </c>
    </row>
    <row r="32" spans="1:26" ht="18" hidden="1" customHeight="1" outlineLevel="1" x14ac:dyDescent="0.5">
      <c r="A32" s="445">
        <v>2024</v>
      </c>
      <c r="B32" s="568" t="s">
        <v>2367</v>
      </c>
      <c r="C32" s="569" t="s">
        <v>2364</v>
      </c>
      <c r="D32" s="570">
        <v>103.83</v>
      </c>
      <c r="E32" s="666"/>
      <c r="F32" s="570">
        <v>101.41</v>
      </c>
      <c r="G32" s="570">
        <v>104.09</v>
      </c>
      <c r="H32" s="570">
        <v>98.79</v>
      </c>
      <c r="I32" s="570">
        <v>101.83</v>
      </c>
      <c r="J32" s="570">
        <v>98.18</v>
      </c>
      <c r="K32" s="570">
        <v>99.54</v>
      </c>
      <c r="L32" s="570">
        <v>112.64</v>
      </c>
      <c r="M32" s="570">
        <v>102.41</v>
      </c>
      <c r="N32" s="570">
        <v>102.83</v>
      </c>
      <c r="O32" s="570">
        <v>101.28</v>
      </c>
      <c r="P32" s="570">
        <v>102.21</v>
      </c>
      <c r="Q32" s="570">
        <v>100.56</v>
      </c>
      <c r="R32" s="570">
        <v>109.73</v>
      </c>
      <c r="S32" s="570">
        <v>101.71</v>
      </c>
      <c r="T32" s="570">
        <v>103.65</v>
      </c>
      <c r="U32" s="570">
        <v>97.63</v>
      </c>
      <c r="V32" s="570">
        <v>98.88</v>
      </c>
      <c r="W32" s="570">
        <v>110.62</v>
      </c>
      <c r="X32" s="570">
        <v>101.69</v>
      </c>
      <c r="Y32" s="667"/>
      <c r="Z32" s="570">
        <v>104.53</v>
      </c>
    </row>
    <row r="33" spans="1:26" ht="18" hidden="1" customHeight="1" outlineLevel="2" x14ac:dyDescent="0.5">
      <c r="A33" s="231">
        <v>2024</v>
      </c>
      <c r="B33" s="252" t="s">
        <v>9</v>
      </c>
      <c r="C33" s="253" t="s">
        <v>224</v>
      </c>
      <c r="D33" s="567">
        <v>103.53</v>
      </c>
      <c r="E33" s="666"/>
      <c r="F33" s="567">
        <v>100.91</v>
      </c>
      <c r="G33" s="567">
        <v>104.88</v>
      </c>
      <c r="H33" s="567">
        <v>96.48</v>
      </c>
      <c r="I33" s="567">
        <v>97.23</v>
      </c>
      <c r="J33" s="567">
        <v>97.5</v>
      </c>
      <c r="K33" s="567">
        <v>99.8</v>
      </c>
      <c r="L33" s="567">
        <v>112.8</v>
      </c>
      <c r="M33" s="567">
        <v>100.3</v>
      </c>
      <c r="N33" s="567">
        <v>102.69</v>
      </c>
      <c r="O33" s="567">
        <v>101.43</v>
      </c>
      <c r="P33" s="567">
        <v>103.52</v>
      </c>
      <c r="Q33" s="567">
        <v>100.38</v>
      </c>
      <c r="R33" s="567">
        <v>116.23</v>
      </c>
      <c r="S33" s="567">
        <v>101.26</v>
      </c>
      <c r="T33" s="567">
        <v>100.62</v>
      </c>
      <c r="U33" s="567">
        <v>97.63</v>
      </c>
      <c r="V33" s="567">
        <v>97.71</v>
      </c>
      <c r="W33" s="567">
        <v>113.18</v>
      </c>
      <c r="X33" s="567">
        <v>101</v>
      </c>
      <c r="Y33" s="667"/>
      <c r="Z33" s="567">
        <v>104.35</v>
      </c>
    </row>
    <row r="34" spans="1:26" ht="18" hidden="1" customHeight="1" outlineLevel="2" x14ac:dyDescent="0.5">
      <c r="A34" s="233">
        <v>2024</v>
      </c>
      <c r="B34" s="254" t="s">
        <v>10</v>
      </c>
      <c r="C34" s="255" t="s">
        <v>225</v>
      </c>
      <c r="D34" s="578">
        <v>103.52</v>
      </c>
      <c r="E34" s="666"/>
      <c r="F34" s="578">
        <v>101.72</v>
      </c>
      <c r="G34" s="578">
        <v>104.68</v>
      </c>
      <c r="H34" s="578">
        <v>101.09</v>
      </c>
      <c r="I34" s="578">
        <v>97.23</v>
      </c>
      <c r="J34" s="578">
        <v>98.69</v>
      </c>
      <c r="K34" s="578">
        <v>99.8</v>
      </c>
      <c r="L34" s="578">
        <v>110.48</v>
      </c>
      <c r="M34" s="578">
        <v>102.4</v>
      </c>
      <c r="N34" s="578">
        <v>102.69</v>
      </c>
      <c r="O34" s="578">
        <v>101.43</v>
      </c>
      <c r="P34" s="578">
        <v>103.36</v>
      </c>
      <c r="Q34" s="578">
        <v>97.31</v>
      </c>
      <c r="R34" s="578">
        <v>113.92</v>
      </c>
      <c r="S34" s="578">
        <v>101.26</v>
      </c>
      <c r="T34" s="578">
        <v>103.76</v>
      </c>
      <c r="U34" s="578">
        <v>97.48</v>
      </c>
      <c r="V34" s="578">
        <v>97.71</v>
      </c>
      <c r="W34" s="578">
        <v>104.83</v>
      </c>
      <c r="X34" s="578">
        <v>100.97</v>
      </c>
      <c r="Y34" s="667"/>
      <c r="Z34" s="578">
        <v>104.35</v>
      </c>
    </row>
    <row r="35" spans="1:26" ht="18" hidden="1" customHeight="1" outlineLevel="2" x14ac:dyDescent="0.5">
      <c r="A35" s="231">
        <v>2024</v>
      </c>
      <c r="B35" s="252" t="s">
        <v>11</v>
      </c>
      <c r="C35" s="253" t="s">
        <v>226</v>
      </c>
      <c r="D35" s="567">
        <v>103.2</v>
      </c>
      <c r="E35" s="666"/>
      <c r="F35" s="567">
        <v>100.91</v>
      </c>
      <c r="G35" s="567">
        <v>103.33</v>
      </c>
      <c r="H35" s="567">
        <v>101.09</v>
      </c>
      <c r="I35" s="567">
        <v>97.7</v>
      </c>
      <c r="J35" s="567">
        <v>99.89</v>
      </c>
      <c r="K35" s="567">
        <v>99.8</v>
      </c>
      <c r="L35" s="567">
        <v>109.78</v>
      </c>
      <c r="M35" s="567">
        <v>102.4</v>
      </c>
      <c r="N35" s="567">
        <v>102.69</v>
      </c>
      <c r="O35" s="567">
        <v>101.43</v>
      </c>
      <c r="P35" s="567">
        <v>100.16</v>
      </c>
      <c r="Q35" s="567">
        <v>97.41</v>
      </c>
      <c r="R35" s="567">
        <v>100.93</v>
      </c>
      <c r="S35" s="567">
        <v>99.77</v>
      </c>
      <c r="T35" s="567">
        <v>102.96</v>
      </c>
      <c r="U35" s="567">
        <v>101.71</v>
      </c>
      <c r="V35" s="567">
        <v>99.05</v>
      </c>
      <c r="W35" s="567">
        <v>105.16</v>
      </c>
      <c r="X35" s="567">
        <v>99.96</v>
      </c>
      <c r="Y35" s="667"/>
      <c r="Z35" s="567">
        <v>104.25</v>
      </c>
    </row>
    <row r="36" spans="1:26" ht="18" hidden="1" customHeight="1" outlineLevel="1" x14ac:dyDescent="0.5">
      <c r="A36" s="445">
        <v>2024</v>
      </c>
      <c r="B36" s="568" t="s">
        <v>2368</v>
      </c>
      <c r="C36" s="569" t="s">
        <v>2365</v>
      </c>
      <c r="D36" s="570">
        <v>103.42</v>
      </c>
      <c r="E36" s="666"/>
      <c r="F36" s="570">
        <v>101.18</v>
      </c>
      <c r="G36" s="570">
        <v>104.3</v>
      </c>
      <c r="H36" s="570">
        <v>99.55</v>
      </c>
      <c r="I36" s="570">
        <v>97.39</v>
      </c>
      <c r="J36" s="570">
        <v>98.69</v>
      </c>
      <c r="K36" s="570">
        <v>99.8</v>
      </c>
      <c r="L36" s="570">
        <v>111.02</v>
      </c>
      <c r="M36" s="570">
        <v>101.7</v>
      </c>
      <c r="N36" s="570">
        <v>102.69</v>
      </c>
      <c r="O36" s="570">
        <v>101.43</v>
      </c>
      <c r="P36" s="570">
        <v>102.35</v>
      </c>
      <c r="Q36" s="570">
        <v>98.37</v>
      </c>
      <c r="R36" s="570">
        <v>110.36</v>
      </c>
      <c r="S36" s="570">
        <v>100.76</v>
      </c>
      <c r="T36" s="570">
        <v>102.45</v>
      </c>
      <c r="U36" s="570">
        <v>98.94</v>
      </c>
      <c r="V36" s="570">
        <v>98.16</v>
      </c>
      <c r="W36" s="570">
        <v>107.72</v>
      </c>
      <c r="X36" s="570">
        <v>100.64</v>
      </c>
      <c r="Y36" s="667"/>
      <c r="Z36" s="570">
        <v>104.32</v>
      </c>
    </row>
    <row r="37" spans="1:26" ht="18" hidden="1" customHeight="1" outlineLevel="2" x14ac:dyDescent="0.5">
      <c r="A37" s="233">
        <v>2024</v>
      </c>
      <c r="B37" s="254" t="s">
        <v>12</v>
      </c>
      <c r="C37" s="255" t="s">
        <v>227</v>
      </c>
      <c r="D37" s="578">
        <v>103.17</v>
      </c>
      <c r="E37" s="666"/>
      <c r="F37" s="578">
        <v>101.01</v>
      </c>
      <c r="G37" s="578">
        <v>103.33</v>
      </c>
      <c r="H37" s="578">
        <v>101.16</v>
      </c>
      <c r="I37" s="578">
        <v>101.63</v>
      </c>
      <c r="J37" s="578">
        <v>96.26</v>
      </c>
      <c r="K37" s="578">
        <v>99.7</v>
      </c>
      <c r="L37" s="578">
        <v>113.48</v>
      </c>
      <c r="M37" s="578">
        <v>102.5</v>
      </c>
      <c r="N37" s="578">
        <v>102.69</v>
      </c>
      <c r="O37" s="578">
        <v>101.34</v>
      </c>
      <c r="P37" s="578">
        <v>97.14</v>
      </c>
      <c r="Q37" s="578">
        <v>97.41</v>
      </c>
      <c r="R37" s="578">
        <v>102.54</v>
      </c>
      <c r="S37" s="578">
        <v>98.92</v>
      </c>
      <c r="T37" s="578">
        <v>99.8</v>
      </c>
      <c r="U37" s="578">
        <v>106.38</v>
      </c>
      <c r="V37" s="578">
        <v>96.56</v>
      </c>
      <c r="W37" s="578">
        <v>107.84</v>
      </c>
      <c r="X37" s="578">
        <v>100.04</v>
      </c>
      <c r="Y37" s="667"/>
      <c r="Z37" s="578">
        <v>104.18</v>
      </c>
    </row>
    <row r="38" spans="1:26" ht="18" hidden="1" customHeight="1" outlineLevel="2" x14ac:dyDescent="0.5">
      <c r="A38" s="231">
        <v>2024</v>
      </c>
      <c r="B38" s="252" t="s">
        <v>13</v>
      </c>
      <c r="C38" s="253" t="s">
        <v>228</v>
      </c>
      <c r="D38" s="567">
        <v>102.87</v>
      </c>
      <c r="E38" s="666"/>
      <c r="F38" s="567">
        <v>101.82</v>
      </c>
      <c r="G38" s="567">
        <v>103.33</v>
      </c>
      <c r="H38" s="567">
        <v>101.16</v>
      </c>
      <c r="I38" s="567">
        <v>102.22</v>
      </c>
      <c r="J38" s="567">
        <v>92.62</v>
      </c>
      <c r="K38" s="567">
        <v>99.6</v>
      </c>
      <c r="L38" s="567">
        <v>110.48</v>
      </c>
      <c r="M38" s="567">
        <v>102.51</v>
      </c>
      <c r="N38" s="567">
        <v>102.69</v>
      </c>
      <c r="O38" s="567">
        <v>101.34</v>
      </c>
      <c r="P38" s="567">
        <v>97.14</v>
      </c>
      <c r="Q38" s="567">
        <v>97.31</v>
      </c>
      <c r="R38" s="567">
        <v>101.17</v>
      </c>
      <c r="S38" s="567">
        <v>99.17</v>
      </c>
      <c r="T38" s="567">
        <v>104.6</v>
      </c>
      <c r="U38" s="567">
        <v>106.28</v>
      </c>
      <c r="V38" s="567">
        <v>93.47</v>
      </c>
      <c r="W38" s="567">
        <v>107.84</v>
      </c>
      <c r="X38" s="567">
        <v>99.28</v>
      </c>
      <c r="Y38" s="667"/>
      <c r="Z38" s="567">
        <v>104.02</v>
      </c>
    </row>
    <row r="39" spans="1:26" ht="18" hidden="1" customHeight="1" outlineLevel="2" x14ac:dyDescent="0.5">
      <c r="A39" s="233">
        <v>2024</v>
      </c>
      <c r="B39" s="254" t="s">
        <v>14</v>
      </c>
      <c r="C39" s="255" t="s">
        <v>229</v>
      </c>
      <c r="D39" s="578">
        <v>102.49</v>
      </c>
      <c r="E39" s="666"/>
      <c r="F39" s="578">
        <v>101.01</v>
      </c>
      <c r="G39" s="578">
        <v>104.46</v>
      </c>
      <c r="H39" s="578">
        <v>96.36</v>
      </c>
      <c r="I39" s="578">
        <v>99.29</v>
      </c>
      <c r="J39" s="578">
        <v>92.43</v>
      </c>
      <c r="K39" s="578">
        <v>99.6</v>
      </c>
      <c r="L39" s="578">
        <v>108.18</v>
      </c>
      <c r="M39" s="578">
        <v>94.84</v>
      </c>
      <c r="N39" s="578">
        <v>102.69</v>
      </c>
      <c r="O39" s="578">
        <v>101.43</v>
      </c>
      <c r="P39" s="578">
        <v>97.14</v>
      </c>
      <c r="Q39" s="578">
        <v>97.41</v>
      </c>
      <c r="R39" s="578">
        <v>101.17</v>
      </c>
      <c r="S39" s="578">
        <v>98.82</v>
      </c>
      <c r="T39" s="578">
        <v>102.06</v>
      </c>
      <c r="U39" s="578">
        <v>102.79</v>
      </c>
      <c r="V39" s="578">
        <v>94.18</v>
      </c>
      <c r="W39" s="578">
        <v>102.93</v>
      </c>
      <c r="X39" s="578">
        <v>98.21</v>
      </c>
      <c r="Y39" s="667"/>
      <c r="Z39" s="578">
        <v>103.87</v>
      </c>
    </row>
    <row r="40" spans="1:26" ht="18" hidden="1" customHeight="1" outlineLevel="1" x14ac:dyDescent="0.5">
      <c r="A40" s="445">
        <v>2024</v>
      </c>
      <c r="B40" s="568" t="s">
        <v>2369</v>
      </c>
      <c r="C40" s="569" t="s">
        <v>2366</v>
      </c>
      <c r="D40" s="570">
        <v>102.84</v>
      </c>
      <c r="E40" s="666"/>
      <c r="F40" s="570">
        <v>101.28</v>
      </c>
      <c r="G40" s="570">
        <v>103.71</v>
      </c>
      <c r="H40" s="570">
        <v>99.56</v>
      </c>
      <c r="I40" s="570">
        <v>101.05</v>
      </c>
      <c r="J40" s="570">
        <v>93.77</v>
      </c>
      <c r="K40" s="570">
        <v>99.63</v>
      </c>
      <c r="L40" s="570">
        <v>110.71</v>
      </c>
      <c r="M40" s="570">
        <v>99.95</v>
      </c>
      <c r="N40" s="570">
        <v>102.69</v>
      </c>
      <c r="O40" s="570">
        <v>101.37</v>
      </c>
      <c r="P40" s="570">
        <v>97.14</v>
      </c>
      <c r="Q40" s="570">
        <v>97.38</v>
      </c>
      <c r="R40" s="570">
        <v>101.63</v>
      </c>
      <c r="S40" s="570">
        <v>98.97</v>
      </c>
      <c r="T40" s="570">
        <v>102.15</v>
      </c>
      <c r="U40" s="570">
        <v>105.15</v>
      </c>
      <c r="V40" s="570">
        <v>94.74</v>
      </c>
      <c r="W40" s="570">
        <v>106.2</v>
      </c>
      <c r="X40" s="570">
        <v>99.18</v>
      </c>
      <c r="Y40" s="667"/>
      <c r="Z40" s="570">
        <v>104.02</v>
      </c>
    </row>
    <row r="41" spans="1:26" ht="18" customHeight="1" collapsed="1" x14ac:dyDescent="0.5">
      <c r="A41" s="445">
        <v>2024</v>
      </c>
      <c r="B41" s="445" t="s">
        <v>2348</v>
      </c>
      <c r="C41" s="445" t="s">
        <v>2349</v>
      </c>
      <c r="D41" s="570">
        <v>103.23</v>
      </c>
      <c r="E41" s="666"/>
      <c r="F41" s="570">
        <v>101.26</v>
      </c>
      <c r="G41" s="570">
        <v>103.86</v>
      </c>
      <c r="H41" s="570">
        <v>98.54</v>
      </c>
      <c r="I41" s="570">
        <v>99.08</v>
      </c>
      <c r="J41" s="570">
        <v>96.87</v>
      </c>
      <c r="K41" s="570">
        <v>99.7</v>
      </c>
      <c r="L41" s="570">
        <v>109.93</v>
      </c>
      <c r="M41" s="570">
        <v>100.07</v>
      </c>
      <c r="N41" s="570">
        <v>102</v>
      </c>
      <c r="O41" s="570">
        <v>100.44</v>
      </c>
      <c r="P41" s="570">
        <v>101</v>
      </c>
      <c r="Q41" s="570">
        <v>99.92</v>
      </c>
      <c r="R41" s="570">
        <v>105.49</v>
      </c>
      <c r="S41" s="570">
        <v>100.29</v>
      </c>
      <c r="T41" s="570">
        <v>102.39</v>
      </c>
      <c r="U41" s="570">
        <v>99.84</v>
      </c>
      <c r="V41" s="570">
        <v>97.14</v>
      </c>
      <c r="W41" s="570">
        <v>106.56</v>
      </c>
      <c r="X41" s="570">
        <v>100.07</v>
      </c>
      <c r="Y41" s="667"/>
      <c r="Z41" s="570">
        <v>104.25</v>
      </c>
    </row>
    <row r="42" spans="1:26" ht="18" hidden="1" customHeight="1" outlineLevel="2" x14ac:dyDescent="0.5">
      <c r="A42" s="231">
        <v>2025</v>
      </c>
      <c r="B42" s="252" t="s">
        <v>2</v>
      </c>
      <c r="C42" s="253" t="s">
        <v>218</v>
      </c>
      <c r="D42" s="567">
        <v>105.26</v>
      </c>
      <c r="E42" s="666"/>
      <c r="F42" s="567">
        <v>98.34</v>
      </c>
      <c r="G42" s="567">
        <v>99.61</v>
      </c>
      <c r="H42" s="567">
        <v>105.75</v>
      </c>
      <c r="I42" s="567">
        <v>98.37</v>
      </c>
      <c r="J42" s="567">
        <v>95.32</v>
      </c>
      <c r="K42" s="567">
        <v>97.11</v>
      </c>
      <c r="L42" s="567">
        <v>104.22</v>
      </c>
      <c r="M42" s="567">
        <v>97.78</v>
      </c>
      <c r="N42" s="567">
        <v>102.79</v>
      </c>
      <c r="O42" s="567">
        <v>99.82</v>
      </c>
      <c r="P42" s="567">
        <v>107.86</v>
      </c>
      <c r="Q42" s="567">
        <v>94.3</v>
      </c>
      <c r="R42" s="567">
        <v>103.86</v>
      </c>
      <c r="S42" s="567">
        <v>104.72</v>
      </c>
      <c r="T42" s="567">
        <v>102</v>
      </c>
      <c r="U42" s="567">
        <v>100.02</v>
      </c>
      <c r="V42" s="567">
        <v>99.9</v>
      </c>
      <c r="W42" s="567">
        <v>106.02</v>
      </c>
      <c r="X42" s="567">
        <v>99.16</v>
      </c>
      <c r="Y42" s="667"/>
      <c r="Z42" s="567">
        <v>107.23</v>
      </c>
    </row>
    <row r="43" spans="1:26" ht="18" hidden="1" customHeight="1" outlineLevel="2" x14ac:dyDescent="0.5">
      <c r="A43" s="233">
        <v>2025</v>
      </c>
      <c r="B43" s="254" t="s">
        <v>4</v>
      </c>
      <c r="C43" s="255" t="s">
        <v>219</v>
      </c>
      <c r="D43" s="578">
        <v>105.67</v>
      </c>
      <c r="E43" s="666"/>
      <c r="F43" s="578">
        <v>98.24</v>
      </c>
      <c r="G43" s="578">
        <v>99.51</v>
      </c>
      <c r="H43" s="578">
        <v>97.01</v>
      </c>
      <c r="I43" s="578">
        <v>97.98</v>
      </c>
      <c r="J43" s="578">
        <v>97.49</v>
      </c>
      <c r="K43" s="578">
        <v>96.51</v>
      </c>
      <c r="L43" s="578">
        <v>104.53</v>
      </c>
      <c r="M43" s="578">
        <v>96.8</v>
      </c>
      <c r="N43" s="578">
        <v>102.69</v>
      </c>
      <c r="O43" s="578">
        <v>100.23</v>
      </c>
      <c r="P43" s="578">
        <v>107.76</v>
      </c>
      <c r="Q43" s="578">
        <v>91.66</v>
      </c>
      <c r="R43" s="578">
        <v>104.16</v>
      </c>
      <c r="S43" s="578">
        <v>107.24</v>
      </c>
      <c r="T43" s="578">
        <v>95.98</v>
      </c>
      <c r="U43" s="578">
        <v>100.02</v>
      </c>
      <c r="V43" s="578">
        <v>99.02</v>
      </c>
      <c r="W43" s="578">
        <v>105.47</v>
      </c>
      <c r="X43" s="578">
        <v>99.43</v>
      </c>
      <c r="Y43" s="667"/>
      <c r="Z43" s="578">
        <v>107.69</v>
      </c>
    </row>
    <row r="44" spans="1:26" ht="18" hidden="1" customHeight="1" outlineLevel="2" x14ac:dyDescent="0.5">
      <c r="A44" s="231">
        <v>2025</v>
      </c>
      <c r="B44" s="252" t="s">
        <v>5</v>
      </c>
      <c r="C44" s="253" t="s">
        <v>220</v>
      </c>
      <c r="D44" s="567">
        <v>106.15</v>
      </c>
      <c r="E44" s="666"/>
      <c r="F44" s="567">
        <v>98.14</v>
      </c>
      <c r="G44" s="567">
        <v>99.41</v>
      </c>
      <c r="H44" s="567">
        <v>96.12</v>
      </c>
      <c r="I44" s="567">
        <v>100.85</v>
      </c>
      <c r="J44" s="567">
        <v>96.51</v>
      </c>
      <c r="K44" s="567">
        <v>98.21</v>
      </c>
      <c r="L44" s="567">
        <v>105.04</v>
      </c>
      <c r="M44" s="567">
        <v>101.31</v>
      </c>
      <c r="N44" s="567">
        <v>103.39</v>
      </c>
      <c r="O44" s="567">
        <v>99.72</v>
      </c>
      <c r="P44" s="567">
        <v>107.66</v>
      </c>
      <c r="Q44" s="567">
        <v>91.56</v>
      </c>
      <c r="R44" s="567">
        <v>104.17</v>
      </c>
      <c r="S44" s="567">
        <v>102.92</v>
      </c>
      <c r="T44" s="567">
        <v>95.01</v>
      </c>
      <c r="U44" s="567">
        <v>99.92</v>
      </c>
      <c r="V44" s="567">
        <v>96.26</v>
      </c>
      <c r="W44" s="567">
        <v>105.82</v>
      </c>
      <c r="X44" s="567">
        <v>99.96</v>
      </c>
      <c r="Y44" s="667"/>
      <c r="Z44" s="567">
        <v>108.14</v>
      </c>
    </row>
    <row r="45" spans="1:26" ht="18" hidden="1" customHeight="1" outlineLevel="1" x14ac:dyDescent="0.5">
      <c r="A45" s="445">
        <v>2025</v>
      </c>
      <c r="B45" s="568" t="s">
        <v>2362</v>
      </c>
      <c r="C45" s="569" t="s">
        <v>2363</v>
      </c>
      <c r="D45" s="570">
        <v>105.69</v>
      </c>
      <c r="E45" s="666"/>
      <c r="F45" s="570">
        <v>98.24</v>
      </c>
      <c r="G45" s="570">
        <v>99.51</v>
      </c>
      <c r="H45" s="570">
        <v>99.63</v>
      </c>
      <c r="I45" s="570">
        <v>99.07</v>
      </c>
      <c r="J45" s="570">
        <v>96.44</v>
      </c>
      <c r="K45" s="570">
        <v>97.28</v>
      </c>
      <c r="L45" s="570">
        <v>104.6</v>
      </c>
      <c r="M45" s="570">
        <v>98.63</v>
      </c>
      <c r="N45" s="570">
        <v>102.96</v>
      </c>
      <c r="O45" s="570">
        <v>99.92</v>
      </c>
      <c r="P45" s="570">
        <v>107.76</v>
      </c>
      <c r="Q45" s="570">
        <v>92.51</v>
      </c>
      <c r="R45" s="570">
        <v>104.06</v>
      </c>
      <c r="S45" s="570">
        <v>104.96</v>
      </c>
      <c r="T45" s="570">
        <v>97.66</v>
      </c>
      <c r="U45" s="570">
        <v>99.99</v>
      </c>
      <c r="V45" s="570">
        <v>98.39</v>
      </c>
      <c r="W45" s="570">
        <v>105.77</v>
      </c>
      <c r="X45" s="570">
        <v>99.52</v>
      </c>
      <c r="Y45" s="667"/>
      <c r="Z45" s="570">
        <v>107.69</v>
      </c>
    </row>
    <row r="46" spans="1:26" ht="18" hidden="1" customHeight="1" outlineLevel="2" x14ac:dyDescent="0.5">
      <c r="A46" s="233">
        <v>2025</v>
      </c>
      <c r="B46" s="254" t="s">
        <v>6</v>
      </c>
      <c r="C46" s="255" t="s">
        <v>221</v>
      </c>
      <c r="D46" s="578">
        <v>106.03</v>
      </c>
      <c r="E46" s="666"/>
      <c r="F46" s="578">
        <v>98.04</v>
      </c>
      <c r="G46" s="578">
        <v>98.01</v>
      </c>
      <c r="H46" s="578">
        <v>105.65</v>
      </c>
      <c r="I46" s="578">
        <v>100.75</v>
      </c>
      <c r="J46" s="578">
        <v>100.56</v>
      </c>
      <c r="K46" s="578">
        <v>98.11</v>
      </c>
      <c r="L46" s="578">
        <v>100.72</v>
      </c>
      <c r="M46" s="578">
        <v>101.21</v>
      </c>
      <c r="N46" s="578">
        <v>102.89</v>
      </c>
      <c r="O46" s="578">
        <v>100.03</v>
      </c>
      <c r="P46" s="578">
        <v>107.56</v>
      </c>
      <c r="Q46" s="578">
        <v>92.61</v>
      </c>
      <c r="R46" s="578">
        <v>104.06</v>
      </c>
      <c r="S46" s="578">
        <v>102.82</v>
      </c>
      <c r="T46" s="578">
        <v>105.42</v>
      </c>
      <c r="U46" s="578">
        <v>100.13</v>
      </c>
      <c r="V46" s="578">
        <v>101.09</v>
      </c>
      <c r="W46" s="578">
        <v>105.62</v>
      </c>
      <c r="X46" s="578">
        <v>100.91</v>
      </c>
      <c r="Y46" s="667"/>
      <c r="Z46" s="578">
        <v>107.69</v>
      </c>
    </row>
    <row r="47" spans="1:26" ht="18" hidden="1" customHeight="1" outlineLevel="2" x14ac:dyDescent="0.5">
      <c r="A47" s="231">
        <v>2025</v>
      </c>
      <c r="B47" s="252" t="s">
        <v>7</v>
      </c>
      <c r="C47" s="253" t="s">
        <v>222</v>
      </c>
      <c r="D47" s="567">
        <v>106.03</v>
      </c>
      <c r="E47" s="666"/>
      <c r="F47" s="567">
        <v>96.47</v>
      </c>
      <c r="G47" s="567">
        <v>101.81</v>
      </c>
      <c r="H47" s="567">
        <v>105.55</v>
      </c>
      <c r="I47" s="567">
        <v>101.25</v>
      </c>
      <c r="J47" s="567">
        <v>100.46</v>
      </c>
      <c r="K47" s="567">
        <v>98.61</v>
      </c>
      <c r="L47" s="567">
        <v>100.62</v>
      </c>
      <c r="M47" s="567">
        <v>102.19</v>
      </c>
      <c r="N47" s="567">
        <v>103.29</v>
      </c>
      <c r="O47" s="567">
        <v>99.93</v>
      </c>
      <c r="P47" s="567">
        <v>107.46</v>
      </c>
      <c r="Q47" s="567">
        <v>92.51</v>
      </c>
      <c r="R47" s="567">
        <v>105.09</v>
      </c>
      <c r="S47" s="567">
        <v>102.72</v>
      </c>
      <c r="T47" s="567">
        <v>105.32</v>
      </c>
      <c r="U47" s="567">
        <v>100.03</v>
      </c>
      <c r="V47" s="567">
        <v>100.99</v>
      </c>
      <c r="W47" s="567">
        <v>105.21</v>
      </c>
      <c r="X47" s="567">
        <v>101.2</v>
      </c>
      <c r="Y47" s="667"/>
      <c r="Z47" s="567">
        <v>107.59</v>
      </c>
    </row>
    <row r="48" spans="1:26" ht="18" hidden="1" customHeight="1" outlineLevel="2" x14ac:dyDescent="0.5">
      <c r="A48" s="233">
        <v>2025</v>
      </c>
      <c r="B48" s="254" t="s">
        <v>8</v>
      </c>
      <c r="C48" s="255" t="s">
        <v>223</v>
      </c>
      <c r="D48" s="578">
        <v>105.64</v>
      </c>
      <c r="E48" s="666"/>
      <c r="F48" s="578">
        <v>96.37</v>
      </c>
      <c r="G48" s="578">
        <v>97.91</v>
      </c>
      <c r="H48" s="578">
        <v>96.02</v>
      </c>
      <c r="I48" s="578">
        <v>101.15</v>
      </c>
      <c r="J48" s="578">
        <v>100.36</v>
      </c>
      <c r="K48" s="578">
        <v>98.01</v>
      </c>
      <c r="L48" s="578">
        <v>108.13</v>
      </c>
      <c r="M48" s="578">
        <v>101.11</v>
      </c>
      <c r="N48" s="578">
        <v>102.79</v>
      </c>
      <c r="O48" s="578">
        <v>99.83</v>
      </c>
      <c r="P48" s="578">
        <v>107.36</v>
      </c>
      <c r="Q48" s="578">
        <v>92.41</v>
      </c>
      <c r="R48" s="578">
        <v>105.31</v>
      </c>
      <c r="S48" s="578">
        <v>102.62</v>
      </c>
      <c r="T48" s="578">
        <v>105.22</v>
      </c>
      <c r="U48" s="578">
        <v>99.93</v>
      </c>
      <c r="V48" s="578">
        <v>100.89</v>
      </c>
      <c r="W48" s="578">
        <v>105.11</v>
      </c>
      <c r="X48" s="578">
        <v>100.7</v>
      </c>
      <c r="Y48" s="667"/>
      <c r="Z48" s="578">
        <v>107.23</v>
      </c>
    </row>
    <row r="49" spans="1:26" ht="18" hidden="1" customHeight="1" outlineLevel="1" x14ac:dyDescent="0.5">
      <c r="A49" s="445">
        <v>2025</v>
      </c>
      <c r="B49" s="568" t="s">
        <v>2367</v>
      </c>
      <c r="C49" s="569" t="s">
        <v>2364</v>
      </c>
      <c r="D49" s="570">
        <v>105.9</v>
      </c>
      <c r="E49" s="666"/>
      <c r="F49" s="570">
        <v>96.96</v>
      </c>
      <c r="G49" s="570">
        <v>99.24</v>
      </c>
      <c r="H49" s="570">
        <v>102.41</v>
      </c>
      <c r="I49" s="570">
        <v>101.05</v>
      </c>
      <c r="J49" s="570">
        <v>100.46</v>
      </c>
      <c r="K49" s="570">
        <v>98.24</v>
      </c>
      <c r="L49" s="570">
        <v>103.16</v>
      </c>
      <c r="M49" s="570">
        <v>101.5</v>
      </c>
      <c r="N49" s="570">
        <v>102.99</v>
      </c>
      <c r="O49" s="570">
        <v>99.93</v>
      </c>
      <c r="P49" s="570">
        <v>107.46</v>
      </c>
      <c r="Q49" s="570">
        <v>92.51</v>
      </c>
      <c r="R49" s="570">
        <v>104.82</v>
      </c>
      <c r="S49" s="570">
        <v>102.72</v>
      </c>
      <c r="T49" s="570">
        <v>105.32</v>
      </c>
      <c r="U49" s="570">
        <v>100.03</v>
      </c>
      <c r="V49" s="570">
        <v>100.99</v>
      </c>
      <c r="W49" s="570">
        <v>105.31</v>
      </c>
      <c r="X49" s="570">
        <v>100.94</v>
      </c>
      <c r="Y49" s="667"/>
      <c r="Z49" s="570">
        <v>107.5</v>
      </c>
    </row>
    <row r="50" spans="1:26" ht="18" hidden="1" customHeight="1" outlineLevel="2" x14ac:dyDescent="0.5">
      <c r="A50" s="231">
        <v>2025</v>
      </c>
      <c r="B50" s="252" t="s">
        <v>9</v>
      </c>
      <c r="C50" s="253" t="s">
        <v>224</v>
      </c>
      <c r="D50" s="567">
        <v>105.2</v>
      </c>
      <c r="E50" s="666"/>
      <c r="F50" s="567">
        <v>101.38</v>
      </c>
      <c r="G50" s="567">
        <v>99.31</v>
      </c>
      <c r="H50" s="567">
        <v>111.73</v>
      </c>
      <c r="I50" s="567">
        <v>101.05</v>
      </c>
      <c r="J50" s="567">
        <v>100.26</v>
      </c>
      <c r="K50" s="567">
        <v>97.01</v>
      </c>
      <c r="L50" s="567">
        <v>108.64</v>
      </c>
      <c r="M50" s="567">
        <v>101.01</v>
      </c>
      <c r="N50" s="567">
        <v>103.19</v>
      </c>
      <c r="O50" s="567">
        <v>101.97</v>
      </c>
      <c r="P50" s="567">
        <v>107.26</v>
      </c>
      <c r="Q50" s="567">
        <v>96.21</v>
      </c>
      <c r="R50" s="567">
        <v>104.99</v>
      </c>
      <c r="S50" s="567">
        <v>111.82</v>
      </c>
      <c r="T50" s="567">
        <v>105.12</v>
      </c>
      <c r="U50" s="567">
        <v>99.83</v>
      </c>
      <c r="V50" s="567">
        <v>100.79</v>
      </c>
      <c r="W50" s="567">
        <v>108.99</v>
      </c>
      <c r="X50" s="567">
        <v>101.77</v>
      </c>
      <c r="Y50" s="667"/>
      <c r="Z50" s="567">
        <v>106.31</v>
      </c>
    </row>
    <row r="51" spans="1:26" ht="18" hidden="1" customHeight="1" outlineLevel="2" x14ac:dyDescent="0.5">
      <c r="A51" s="233">
        <v>2025</v>
      </c>
      <c r="B51" s="254" t="s">
        <v>10</v>
      </c>
      <c r="C51" s="255" t="s">
        <v>225</v>
      </c>
      <c r="D51" s="578">
        <v>104.97</v>
      </c>
      <c r="E51" s="666"/>
      <c r="F51" s="578">
        <v>100.99</v>
      </c>
      <c r="G51" s="578">
        <v>99.21</v>
      </c>
      <c r="H51" s="578">
        <v>111.63</v>
      </c>
      <c r="I51" s="578">
        <v>101.35</v>
      </c>
      <c r="J51" s="578">
        <v>101.34</v>
      </c>
      <c r="K51" s="578">
        <v>96.91</v>
      </c>
      <c r="L51" s="578">
        <v>110.38</v>
      </c>
      <c r="M51" s="578">
        <v>102.09</v>
      </c>
      <c r="N51" s="578">
        <v>104.3</v>
      </c>
      <c r="O51" s="578">
        <v>108.8</v>
      </c>
      <c r="P51" s="578">
        <v>107.16</v>
      </c>
      <c r="Q51" s="578">
        <v>96.11</v>
      </c>
      <c r="R51" s="578">
        <v>106.03</v>
      </c>
      <c r="S51" s="578">
        <v>111.72</v>
      </c>
      <c r="T51" s="578">
        <v>107.07</v>
      </c>
      <c r="U51" s="578">
        <v>99.73</v>
      </c>
      <c r="V51" s="578">
        <v>100.69</v>
      </c>
      <c r="W51" s="578">
        <v>112.58</v>
      </c>
      <c r="X51" s="578">
        <v>102.24</v>
      </c>
      <c r="Y51" s="667"/>
      <c r="Z51" s="578">
        <v>105.85</v>
      </c>
    </row>
    <row r="52" spans="1:26" ht="18" hidden="1" customHeight="1" outlineLevel="2" x14ac:dyDescent="0.5">
      <c r="A52" s="231">
        <v>2025</v>
      </c>
      <c r="B52" s="252" t="s">
        <v>11</v>
      </c>
      <c r="C52" s="253" t="s">
        <v>226</v>
      </c>
      <c r="D52" s="567">
        <v>104.38</v>
      </c>
      <c r="E52" s="666"/>
      <c r="F52" s="567">
        <v>96.27</v>
      </c>
      <c r="G52" s="567">
        <v>101.71</v>
      </c>
      <c r="H52" s="567">
        <v>113.32</v>
      </c>
      <c r="I52" s="567">
        <v>100.95</v>
      </c>
      <c r="J52" s="567">
        <v>100.16</v>
      </c>
      <c r="K52" s="567">
        <v>96.81</v>
      </c>
      <c r="L52" s="567">
        <v>108.54</v>
      </c>
      <c r="M52" s="567">
        <v>100.91</v>
      </c>
      <c r="N52" s="567">
        <v>103.09</v>
      </c>
      <c r="O52" s="567">
        <v>101.87</v>
      </c>
      <c r="P52" s="567">
        <v>107.06</v>
      </c>
      <c r="Q52" s="567">
        <v>96.01</v>
      </c>
      <c r="R52" s="567">
        <v>104.89</v>
      </c>
      <c r="S52" s="567">
        <v>111.62</v>
      </c>
      <c r="T52" s="567">
        <v>105.02</v>
      </c>
      <c r="U52" s="567">
        <v>99.63</v>
      </c>
      <c r="V52" s="567">
        <v>100.59</v>
      </c>
      <c r="W52" s="567">
        <v>108.89</v>
      </c>
      <c r="X52" s="567">
        <v>101.29</v>
      </c>
      <c r="Y52" s="667"/>
      <c r="Z52" s="567">
        <v>105.38</v>
      </c>
    </row>
    <row r="53" spans="1:26" ht="18" hidden="1" customHeight="1" outlineLevel="1" x14ac:dyDescent="0.5">
      <c r="A53" s="445">
        <v>2025</v>
      </c>
      <c r="B53" s="568" t="s">
        <v>2368</v>
      </c>
      <c r="C53" s="569" t="s">
        <v>2365</v>
      </c>
      <c r="D53" s="570">
        <v>104.85</v>
      </c>
      <c r="E53" s="666"/>
      <c r="F53" s="570">
        <v>99.55</v>
      </c>
      <c r="G53" s="570">
        <v>100.08</v>
      </c>
      <c r="H53" s="570">
        <v>112.23</v>
      </c>
      <c r="I53" s="570">
        <v>101.12</v>
      </c>
      <c r="J53" s="570">
        <v>100.59</v>
      </c>
      <c r="K53" s="570">
        <v>96.91</v>
      </c>
      <c r="L53" s="570">
        <v>109.19</v>
      </c>
      <c r="M53" s="570">
        <v>101.34</v>
      </c>
      <c r="N53" s="570">
        <v>103.53</v>
      </c>
      <c r="O53" s="570">
        <v>104.21</v>
      </c>
      <c r="P53" s="570">
        <v>107.16</v>
      </c>
      <c r="Q53" s="570">
        <v>96.11</v>
      </c>
      <c r="R53" s="570">
        <v>105.3</v>
      </c>
      <c r="S53" s="570">
        <v>111.72</v>
      </c>
      <c r="T53" s="570">
        <v>105.74</v>
      </c>
      <c r="U53" s="570">
        <v>99.73</v>
      </c>
      <c r="V53" s="570">
        <v>100.69</v>
      </c>
      <c r="W53" s="570">
        <v>110.15</v>
      </c>
      <c r="X53" s="570">
        <v>101.77</v>
      </c>
      <c r="Y53" s="667"/>
      <c r="Z53" s="570">
        <v>105.85</v>
      </c>
    </row>
    <row r="54" spans="1:26" ht="18" hidden="1" customHeight="1" outlineLevel="2" x14ac:dyDescent="0.5">
      <c r="A54" s="233">
        <v>2025</v>
      </c>
      <c r="B54" s="254" t="s">
        <v>12</v>
      </c>
      <c r="C54" s="255" t="s">
        <v>227</v>
      </c>
      <c r="D54" s="578">
        <v>104.15</v>
      </c>
      <c r="E54" s="666"/>
      <c r="F54" s="578">
        <v>96.17</v>
      </c>
      <c r="G54" s="578">
        <v>101.61</v>
      </c>
      <c r="H54" s="578">
        <v>112.19</v>
      </c>
      <c r="I54" s="578">
        <v>101.25</v>
      </c>
      <c r="J54" s="578">
        <v>101.24</v>
      </c>
      <c r="K54" s="578">
        <v>96.71</v>
      </c>
      <c r="L54" s="578">
        <v>110.28</v>
      </c>
      <c r="M54" s="578">
        <v>101.99</v>
      </c>
      <c r="N54" s="578">
        <v>104.2</v>
      </c>
      <c r="O54" s="578">
        <v>108.7</v>
      </c>
      <c r="P54" s="578">
        <v>106.96</v>
      </c>
      <c r="Q54" s="578">
        <v>95.91</v>
      </c>
      <c r="R54" s="578">
        <v>105.93</v>
      </c>
      <c r="S54" s="578">
        <v>111.52</v>
      </c>
      <c r="T54" s="578">
        <v>106.97</v>
      </c>
      <c r="U54" s="578">
        <v>99.53</v>
      </c>
      <c r="V54" s="578">
        <v>100.49</v>
      </c>
      <c r="W54" s="578">
        <v>112.48</v>
      </c>
      <c r="X54" s="578">
        <v>101.78</v>
      </c>
      <c r="Y54" s="667"/>
      <c r="Z54" s="578">
        <v>104.92</v>
      </c>
    </row>
    <row r="55" spans="1:26" ht="18" hidden="1" customHeight="1" outlineLevel="2" x14ac:dyDescent="0.5">
      <c r="A55" s="231">
        <v>2025</v>
      </c>
      <c r="B55" s="252" t="s">
        <v>13</v>
      </c>
      <c r="C55" s="253" t="s">
        <v>228</v>
      </c>
      <c r="D55" s="567">
        <v>104.33</v>
      </c>
      <c r="E55" s="666"/>
      <c r="F55" s="567">
        <v>96.07</v>
      </c>
      <c r="G55" s="567">
        <v>101.51</v>
      </c>
      <c r="H55" s="567">
        <v>111.07</v>
      </c>
      <c r="I55" s="567">
        <v>101.15</v>
      </c>
      <c r="J55" s="567">
        <v>98.87</v>
      </c>
      <c r="K55" s="567">
        <v>96.41</v>
      </c>
      <c r="L55" s="567">
        <v>110.18</v>
      </c>
      <c r="M55" s="567">
        <v>101.89</v>
      </c>
      <c r="N55" s="567">
        <v>102.99</v>
      </c>
      <c r="O55" s="567">
        <v>108.6</v>
      </c>
      <c r="P55" s="567">
        <v>106.86</v>
      </c>
      <c r="Q55" s="567">
        <v>95.81</v>
      </c>
      <c r="R55" s="567">
        <v>105.83</v>
      </c>
      <c r="S55" s="567">
        <v>111.42</v>
      </c>
      <c r="T55" s="567">
        <v>106.87</v>
      </c>
      <c r="U55" s="567">
        <v>99.54</v>
      </c>
      <c r="V55" s="567">
        <v>100.39</v>
      </c>
      <c r="W55" s="567">
        <v>112.12</v>
      </c>
      <c r="X55" s="567">
        <v>101.08</v>
      </c>
      <c r="Y55" s="667"/>
      <c r="Z55" s="567">
        <v>105.38</v>
      </c>
    </row>
    <row r="56" spans="1:26" ht="18" hidden="1" customHeight="1" outlineLevel="2" x14ac:dyDescent="0.5">
      <c r="A56" s="233">
        <v>2025</v>
      </c>
      <c r="B56" s="254" t="s">
        <v>14</v>
      </c>
      <c r="C56" s="255" t="s">
        <v>229</v>
      </c>
      <c r="D56" s="578">
        <v>102.83</v>
      </c>
      <c r="E56" s="666"/>
      <c r="F56" s="578">
        <v>94.8</v>
      </c>
      <c r="G56" s="578">
        <v>99.11</v>
      </c>
      <c r="H56" s="578">
        <v>105.45</v>
      </c>
      <c r="I56" s="578">
        <v>100.85</v>
      </c>
      <c r="J56" s="578">
        <v>95.03</v>
      </c>
      <c r="K56" s="578">
        <v>94.91</v>
      </c>
      <c r="L56" s="578">
        <v>110.08</v>
      </c>
      <c r="M56" s="578">
        <v>101.79</v>
      </c>
      <c r="N56" s="578">
        <v>102.89</v>
      </c>
      <c r="O56" s="578">
        <v>100.54</v>
      </c>
      <c r="P56" s="578">
        <v>106.76</v>
      </c>
      <c r="Q56" s="578">
        <v>95.71</v>
      </c>
      <c r="R56" s="578">
        <v>104.79</v>
      </c>
      <c r="S56" s="578">
        <v>111.32</v>
      </c>
      <c r="T56" s="578">
        <v>106.77</v>
      </c>
      <c r="U56" s="578">
        <v>99.44</v>
      </c>
      <c r="V56" s="578">
        <v>97.74</v>
      </c>
      <c r="W56" s="578">
        <v>111.93</v>
      </c>
      <c r="X56" s="578">
        <v>99.47</v>
      </c>
      <c r="Y56" s="667"/>
      <c r="Z56" s="578">
        <v>103.92</v>
      </c>
    </row>
    <row r="57" spans="1:26" ht="18" hidden="1" customHeight="1" outlineLevel="1" x14ac:dyDescent="0.5">
      <c r="A57" s="445">
        <v>2025</v>
      </c>
      <c r="B57" s="568" t="s">
        <v>2369</v>
      </c>
      <c r="C57" s="569" t="s">
        <v>2366</v>
      </c>
      <c r="D57" s="570">
        <v>103.77</v>
      </c>
      <c r="E57" s="666"/>
      <c r="F57" s="570">
        <v>95.68</v>
      </c>
      <c r="G57" s="570">
        <v>100.74</v>
      </c>
      <c r="H57" s="570">
        <v>109.57</v>
      </c>
      <c r="I57" s="570">
        <v>101.08</v>
      </c>
      <c r="J57" s="570">
        <v>98.38</v>
      </c>
      <c r="K57" s="570">
        <v>96.01</v>
      </c>
      <c r="L57" s="570">
        <v>110.18</v>
      </c>
      <c r="M57" s="570">
        <v>101.89</v>
      </c>
      <c r="N57" s="570">
        <v>103.36</v>
      </c>
      <c r="O57" s="570">
        <v>105.95</v>
      </c>
      <c r="P57" s="570">
        <v>106.86</v>
      </c>
      <c r="Q57" s="570">
        <v>95.81</v>
      </c>
      <c r="R57" s="570">
        <v>105.52</v>
      </c>
      <c r="S57" s="570">
        <v>111.42</v>
      </c>
      <c r="T57" s="570">
        <v>106.87</v>
      </c>
      <c r="U57" s="570">
        <v>99.5</v>
      </c>
      <c r="V57" s="570">
        <v>99.54</v>
      </c>
      <c r="W57" s="570">
        <v>112.18</v>
      </c>
      <c r="X57" s="570">
        <v>100.78</v>
      </c>
      <c r="Y57" s="667"/>
      <c r="Z57" s="570">
        <v>104.74</v>
      </c>
    </row>
    <row r="58" spans="1:26" ht="18" customHeight="1" collapsed="1" x14ac:dyDescent="0.5">
      <c r="A58" s="445">
        <v>2025</v>
      </c>
      <c r="B58" s="445" t="s">
        <v>2348</v>
      </c>
      <c r="C58" s="445" t="s">
        <v>2349</v>
      </c>
      <c r="D58" s="570">
        <v>105.05</v>
      </c>
      <c r="E58" s="666"/>
      <c r="F58" s="570">
        <v>97.61</v>
      </c>
      <c r="G58" s="570">
        <v>99.89</v>
      </c>
      <c r="H58" s="570">
        <v>105.96</v>
      </c>
      <c r="I58" s="570">
        <v>100.58</v>
      </c>
      <c r="J58" s="570">
        <v>98.97</v>
      </c>
      <c r="K58" s="570">
        <v>97.11</v>
      </c>
      <c r="L58" s="570">
        <v>106.78</v>
      </c>
      <c r="M58" s="570">
        <v>100.84</v>
      </c>
      <c r="N58" s="570">
        <v>103.21</v>
      </c>
      <c r="O58" s="570">
        <v>102.5</v>
      </c>
      <c r="P58" s="570">
        <v>107.31</v>
      </c>
      <c r="Q58" s="570">
        <v>94.24</v>
      </c>
      <c r="R58" s="570">
        <v>104.93</v>
      </c>
      <c r="S58" s="570">
        <v>107.71</v>
      </c>
      <c r="T58" s="570">
        <v>103.9</v>
      </c>
      <c r="U58" s="570">
        <v>99.81</v>
      </c>
      <c r="V58" s="570">
        <v>99.9</v>
      </c>
      <c r="W58" s="570">
        <v>108.35</v>
      </c>
      <c r="X58" s="570">
        <v>100.75</v>
      </c>
      <c r="Y58" s="667"/>
      <c r="Z58" s="570">
        <v>106.45</v>
      </c>
    </row>
    <row r="59" spans="1:26" ht="18" customHeight="1" x14ac:dyDescent="0.5">
      <c r="A59" s="234" t="s">
        <v>626</v>
      </c>
      <c r="B59" s="238" t="s">
        <v>627</v>
      </c>
      <c r="E59" s="236"/>
      <c r="X59" s="238" t="s">
        <v>627</v>
      </c>
      <c r="Z59" s="235" t="s">
        <v>628</v>
      </c>
    </row>
    <row r="60" spans="1:26" ht="18" customHeight="1" x14ac:dyDescent="0.5">
      <c r="D60" s="236"/>
      <c r="E60" s="236"/>
    </row>
    <row r="61" spans="1:26" ht="18" customHeight="1" x14ac:dyDescent="0.5">
      <c r="D61" s="236"/>
      <c r="E61" s="236"/>
    </row>
    <row r="62" spans="1:26" ht="18" customHeight="1" x14ac:dyDescent="0.5">
      <c r="D62" s="236"/>
      <c r="E62" s="236"/>
    </row>
    <row r="63" spans="1:26" ht="18" customHeight="1" x14ac:dyDescent="0.5">
      <c r="D63" s="236"/>
      <c r="E63" s="236"/>
      <c r="I63" s="236"/>
    </row>
  </sheetData>
  <mergeCells count="7">
    <mergeCell ref="A4:B4"/>
    <mergeCell ref="E4:E58"/>
    <mergeCell ref="Y4:Y58"/>
    <mergeCell ref="D6:D7"/>
    <mergeCell ref="A6:A7"/>
    <mergeCell ref="B6:B7"/>
    <mergeCell ref="C6:C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7436-0BD9-4ACD-B557-454B8729DBA4}">
  <sheetPr>
    <tabColor rgb="FF9BA8C2"/>
    <pageSetUpPr autoPageBreaks="0"/>
  </sheetPr>
  <dimension ref="A1:WVW59"/>
  <sheetViews>
    <sheetView showGridLines="0" rightToLeft="1" zoomScale="70" zoomScaleNormal="70" workbookViewId="0"/>
  </sheetViews>
  <sheetFormatPr defaultColWidth="0" defaultRowHeight="18" customHeight="1" outlineLevelRow="2" x14ac:dyDescent="0.5"/>
  <cols>
    <col min="1" max="1" width="7" style="237" customWidth="1"/>
    <col min="2" max="3" width="12" style="237" customWidth="1"/>
    <col min="4" max="4" width="17.6640625" style="237" customWidth="1"/>
    <col min="5" max="5" width="3.5546875" style="237" customWidth="1"/>
    <col min="6" max="24" width="11.109375" style="237" customWidth="1"/>
    <col min="25" max="25" width="3.6640625" style="237" customWidth="1"/>
    <col min="26" max="26" width="11.109375" style="237" customWidth="1"/>
    <col min="27" max="27" width="12" style="237" bestFit="1" customWidth="1"/>
    <col min="28" max="268" width="8.88671875" style="237" hidden="1"/>
    <col min="269" max="271" width="25.88671875" style="237" hidden="1"/>
    <col min="272" max="524" width="8.88671875" style="237" hidden="1"/>
    <col min="525" max="527" width="25.88671875" style="237" hidden="1"/>
    <col min="528" max="780" width="8.88671875" style="237" hidden="1"/>
    <col min="781" max="783" width="25.88671875" style="237" hidden="1"/>
    <col min="784" max="1036" width="8.88671875" style="237" hidden="1"/>
    <col min="1037" max="1039" width="25.88671875" style="237" hidden="1"/>
    <col min="1040" max="1292" width="8.88671875" style="237" hidden="1"/>
    <col min="1293" max="1295" width="25.88671875" style="237" hidden="1"/>
    <col min="1296" max="1548" width="8.88671875" style="237" hidden="1"/>
    <col min="1549" max="1551" width="25.88671875" style="237" hidden="1"/>
    <col min="1552" max="1804" width="8.88671875" style="237" hidden="1"/>
    <col min="1805" max="1807" width="25.88671875" style="237" hidden="1"/>
    <col min="1808" max="2060" width="8.88671875" style="237" hidden="1"/>
    <col min="2061" max="2063" width="25.88671875" style="237" hidden="1"/>
    <col min="2064" max="2316" width="8.88671875" style="237" hidden="1"/>
    <col min="2317" max="2319" width="25.88671875" style="237" hidden="1"/>
    <col min="2320" max="2572" width="8.88671875" style="237" hidden="1"/>
    <col min="2573" max="2575" width="25.88671875" style="237" hidden="1"/>
    <col min="2576" max="2828" width="8.88671875" style="237" hidden="1"/>
    <col min="2829" max="2831" width="25.88671875" style="237" hidden="1"/>
    <col min="2832" max="3084" width="8.88671875" style="237" hidden="1"/>
    <col min="3085" max="3087" width="25.88671875" style="237" hidden="1"/>
    <col min="3088" max="3340" width="8.88671875" style="237" hidden="1"/>
    <col min="3341" max="3343" width="25.88671875" style="237" hidden="1"/>
    <col min="3344" max="3596" width="8.88671875" style="237" hidden="1"/>
    <col min="3597" max="3599" width="25.88671875" style="237" hidden="1"/>
    <col min="3600" max="3852" width="8.88671875" style="237" hidden="1"/>
    <col min="3853" max="3855" width="25.88671875" style="237" hidden="1"/>
    <col min="3856" max="4108" width="8.88671875" style="237" hidden="1"/>
    <col min="4109" max="4111" width="25.88671875" style="237" hidden="1"/>
    <col min="4112" max="4364" width="8.88671875" style="237" hidden="1"/>
    <col min="4365" max="4367" width="25.88671875" style="237" hidden="1"/>
    <col min="4368" max="4620" width="8.88671875" style="237" hidden="1"/>
    <col min="4621" max="4623" width="25.88671875" style="237" hidden="1"/>
    <col min="4624" max="4876" width="8.88671875" style="237" hidden="1"/>
    <col min="4877" max="4879" width="25.88671875" style="237" hidden="1"/>
    <col min="4880" max="5132" width="8.88671875" style="237" hidden="1"/>
    <col min="5133" max="5135" width="25.88671875" style="237" hidden="1"/>
    <col min="5136" max="5388" width="8.88671875" style="237" hidden="1"/>
    <col min="5389" max="5391" width="25.88671875" style="237" hidden="1"/>
    <col min="5392" max="5644" width="8.88671875" style="237" hidden="1"/>
    <col min="5645" max="5647" width="25.88671875" style="237" hidden="1"/>
    <col min="5648" max="5900" width="8.88671875" style="237" hidden="1"/>
    <col min="5901" max="5903" width="25.88671875" style="237" hidden="1"/>
    <col min="5904" max="6156" width="8.88671875" style="237" hidden="1"/>
    <col min="6157" max="6159" width="25.88671875" style="237" hidden="1"/>
    <col min="6160" max="6412" width="8.88671875" style="237" hidden="1"/>
    <col min="6413" max="6415" width="25.88671875" style="237" hidden="1"/>
    <col min="6416" max="6668" width="8.88671875" style="237" hidden="1"/>
    <col min="6669" max="6671" width="25.88671875" style="237" hidden="1"/>
    <col min="6672" max="6924" width="8.88671875" style="237" hidden="1"/>
    <col min="6925" max="6927" width="25.88671875" style="237" hidden="1"/>
    <col min="6928" max="7180" width="8.88671875" style="237" hidden="1"/>
    <col min="7181" max="7183" width="25.88671875" style="237" hidden="1"/>
    <col min="7184" max="7436" width="8.88671875" style="237" hidden="1"/>
    <col min="7437" max="7439" width="25.88671875" style="237" hidden="1"/>
    <col min="7440" max="7692" width="8.88671875" style="237" hidden="1"/>
    <col min="7693" max="7695" width="25.88671875" style="237" hidden="1"/>
    <col min="7696" max="7948" width="8.88671875" style="237" hidden="1"/>
    <col min="7949" max="7951" width="25.88671875" style="237" hidden="1"/>
    <col min="7952" max="8204" width="8.88671875" style="237" hidden="1"/>
    <col min="8205" max="8207" width="25.88671875" style="237" hidden="1"/>
    <col min="8208" max="8460" width="8.88671875" style="237" hidden="1"/>
    <col min="8461" max="8463" width="25.88671875" style="237" hidden="1"/>
    <col min="8464" max="8716" width="8.88671875" style="237" hidden="1"/>
    <col min="8717" max="8719" width="25.88671875" style="237" hidden="1"/>
    <col min="8720" max="8972" width="8.88671875" style="237" hidden="1"/>
    <col min="8973" max="8975" width="25.88671875" style="237" hidden="1"/>
    <col min="8976" max="9228" width="8.88671875" style="237" hidden="1"/>
    <col min="9229" max="9231" width="25.88671875" style="237" hidden="1"/>
    <col min="9232" max="9484" width="8.88671875" style="237" hidden="1"/>
    <col min="9485" max="9487" width="25.88671875" style="237" hidden="1"/>
    <col min="9488" max="9740" width="8.88671875" style="237" hidden="1"/>
    <col min="9741" max="9743" width="25.88671875" style="237" hidden="1"/>
    <col min="9744" max="9996" width="8.88671875" style="237" hidden="1"/>
    <col min="9997" max="9999" width="25.88671875" style="237" hidden="1"/>
    <col min="10000" max="10252" width="8.88671875" style="237" hidden="1"/>
    <col min="10253" max="10255" width="25.88671875" style="237" hidden="1"/>
    <col min="10256" max="10508" width="8.88671875" style="237" hidden="1"/>
    <col min="10509" max="10511" width="25.88671875" style="237" hidden="1"/>
    <col min="10512" max="10764" width="8.88671875" style="237" hidden="1"/>
    <col min="10765" max="10767" width="25.88671875" style="237" hidden="1"/>
    <col min="10768" max="11020" width="8.88671875" style="237" hidden="1"/>
    <col min="11021" max="11023" width="25.88671875" style="237" hidden="1"/>
    <col min="11024" max="11276" width="8.88671875" style="237" hidden="1"/>
    <col min="11277" max="11279" width="25.88671875" style="237" hidden="1"/>
    <col min="11280" max="11532" width="8.88671875" style="237" hidden="1"/>
    <col min="11533" max="11535" width="25.88671875" style="237" hidden="1"/>
    <col min="11536" max="11788" width="8.88671875" style="237" hidden="1"/>
    <col min="11789" max="11791" width="25.88671875" style="237" hidden="1"/>
    <col min="11792" max="12044" width="8.88671875" style="237" hidden="1"/>
    <col min="12045" max="12047" width="25.88671875" style="237" hidden="1"/>
    <col min="12048" max="12300" width="8.88671875" style="237" hidden="1"/>
    <col min="12301" max="12303" width="25.88671875" style="237" hidden="1"/>
    <col min="12304" max="12556" width="8.88671875" style="237" hidden="1"/>
    <col min="12557" max="12559" width="25.88671875" style="237" hidden="1"/>
    <col min="12560" max="12812" width="8.88671875" style="237" hidden="1"/>
    <col min="12813" max="12815" width="25.88671875" style="237" hidden="1"/>
    <col min="12816" max="13068" width="8.88671875" style="237" hidden="1"/>
    <col min="13069" max="13071" width="25.88671875" style="237" hidden="1"/>
    <col min="13072" max="13324" width="8.88671875" style="237" hidden="1"/>
    <col min="13325" max="13327" width="25.88671875" style="237" hidden="1"/>
    <col min="13328" max="13580" width="8.88671875" style="237" hidden="1"/>
    <col min="13581" max="13583" width="25.88671875" style="237" hidden="1"/>
    <col min="13584" max="13836" width="8.88671875" style="237" hidden="1"/>
    <col min="13837" max="13839" width="25.88671875" style="237" hidden="1"/>
    <col min="13840" max="14092" width="8.88671875" style="237" hidden="1"/>
    <col min="14093" max="14095" width="25.88671875" style="237" hidden="1"/>
    <col min="14096" max="14348" width="8.88671875" style="237" hidden="1"/>
    <col min="14349" max="14351" width="25.88671875" style="237" hidden="1"/>
    <col min="14352" max="14604" width="8.88671875" style="237" hidden="1"/>
    <col min="14605" max="14607" width="25.88671875" style="237" hidden="1"/>
    <col min="14608" max="14860" width="8.88671875" style="237" hidden="1"/>
    <col min="14861" max="14863" width="25.88671875" style="237" hidden="1"/>
    <col min="14864" max="15116" width="8.88671875" style="237" hidden="1"/>
    <col min="15117" max="15119" width="25.88671875" style="237" hidden="1"/>
    <col min="15120" max="15372" width="8.88671875" style="237" hidden="1"/>
    <col min="15373" max="15375" width="25.88671875" style="237" hidden="1"/>
    <col min="15376" max="15628" width="8.88671875" style="237" hidden="1"/>
    <col min="15629" max="15631" width="25.88671875" style="237" hidden="1"/>
    <col min="15632" max="15884" width="8.88671875" style="237" hidden="1"/>
    <col min="15885" max="15887" width="25.88671875" style="237" hidden="1"/>
    <col min="15888" max="16140" width="8.88671875" style="237" hidden="1"/>
    <col min="16141" max="16143" width="25.88671875" style="237" hidden="1"/>
    <col min="16144" max="16384" width="8.88671875" style="237" hidden="1"/>
  </cols>
  <sheetData>
    <row r="1" spans="1:30" ht="57.6" customHeight="1" x14ac:dyDescent="0.5">
      <c r="A1" s="240"/>
    </row>
    <row r="2" spans="1:30" ht="26.4" x14ac:dyDescent="0.5">
      <c r="A2" s="241" t="s">
        <v>598</v>
      </c>
      <c r="C2" s="242"/>
      <c r="D2" s="242"/>
      <c r="E2" s="242"/>
      <c r="F2" s="242"/>
      <c r="G2" s="242"/>
      <c r="H2" s="242"/>
      <c r="I2" s="243"/>
      <c r="J2" s="243"/>
      <c r="K2" s="243"/>
      <c r="L2" s="243"/>
      <c r="M2" s="243"/>
      <c r="N2" s="243"/>
      <c r="O2" s="243"/>
      <c r="P2" s="243"/>
      <c r="Q2" s="243"/>
      <c r="R2" s="243"/>
      <c r="S2" s="243"/>
      <c r="T2" s="243"/>
      <c r="U2" s="243"/>
      <c r="V2" s="243"/>
      <c r="W2" s="243"/>
      <c r="X2" s="243"/>
      <c r="Y2" s="244"/>
    </row>
    <row r="3" spans="1:30" ht="26.4" x14ac:dyDescent="0.5">
      <c r="A3" s="241" t="s">
        <v>606</v>
      </c>
      <c r="C3" s="242"/>
      <c r="D3" s="242"/>
      <c r="E3" s="242"/>
      <c r="F3" s="242"/>
      <c r="G3" s="242"/>
      <c r="H3" s="242"/>
      <c r="I3" s="243"/>
      <c r="J3" s="243"/>
      <c r="K3" s="243"/>
      <c r="L3" s="243"/>
      <c r="M3" s="243"/>
      <c r="N3" s="243"/>
      <c r="O3" s="243"/>
      <c r="P3" s="243"/>
      <c r="Q3" s="243"/>
      <c r="R3" s="243"/>
      <c r="S3" s="243"/>
      <c r="T3" s="243"/>
      <c r="U3" s="243"/>
      <c r="V3" s="243"/>
      <c r="W3" s="243"/>
      <c r="X3" s="243"/>
      <c r="Y3" s="244"/>
    </row>
    <row r="4" spans="1:30" ht="18" customHeight="1" x14ac:dyDescent="0.5">
      <c r="A4" s="665" t="s">
        <v>560</v>
      </c>
      <c r="B4" s="665"/>
      <c r="C4" s="576">
        <v>2024</v>
      </c>
      <c r="D4" s="577">
        <v>1</v>
      </c>
      <c r="E4" s="666" t="s">
        <v>595</v>
      </c>
      <c r="F4" s="565">
        <v>3.3896768569528099E-2</v>
      </c>
      <c r="G4" s="565">
        <v>1.9128278068242334E-2</v>
      </c>
      <c r="H4" s="565">
        <v>1.129667974778808E-2</v>
      </c>
      <c r="I4" s="565">
        <v>1.9128278068242334E-2</v>
      </c>
      <c r="J4" s="565">
        <v>8.7238945039744456E-2</v>
      </c>
      <c r="K4" s="565">
        <v>1.8202204085154924E-2</v>
      </c>
      <c r="L4" s="565">
        <v>2.5820416109842512E-3</v>
      </c>
      <c r="M4" s="565">
        <v>4.1167776950798993E-3</v>
      </c>
      <c r="N4" s="565">
        <v>1.004155695837847E-2</v>
      </c>
      <c r="O4" s="565">
        <v>3.4804851714346371E-3</v>
      </c>
      <c r="P4" s="565">
        <v>3.4804851714346371E-3</v>
      </c>
      <c r="Q4" s="565">
        <v>8.7238945039744456E-2</v>
      </c>
      <c r="R4" s="565">
        <v>9.9395541424913331E-2</v>
      </c>
      <c r="S4" s="565">
        <v>0.29441716492652592</v>
      </c>
      <c r="T4" s="565">
        <v>0.15143908686374855</v>
      </c>
      <c r="U4" s="565">
        <v>8.3568922780980506E-2</v>
      </c>
      <c r="V4" s="565">
        <v>3.4804851714346371E-3</v>
      </c>
      <c r="W4" s="565">
        <v>6.7867353606640535E-2</v>
      </c>
      <c r="X4" s="565">
        <v>0.96638000000000002</v>
      </c>
      <c r="Y4" s="667" t="s">
        <v>633</v>
      </c>
      <c r="Z4" s="565">
        <v>3.3619999999999983E-2</v>
      </c>
      <c r="AA4" s="566"/>
    </row>
    <row r="5" spans="1:30" ht="18" customHeight="1" x14ac:dyDescent="0.5">
      <c r="A5" s="572"/>
      <c r="B5" s="573"/>
      <c r="C5" s="574"/>
      <c r="D5" s="575"/>
      <c r="E5" s="666"/>
      <c r="F5" s="245">
        <v>1</v>
      </c>
      <c r="G5" s="245">
        <v>2</v>
      </c>
      <c r="H5" s="245">
        <v>3</v>
      </c>
      <c r="I5" s="245">
        <v>4</v>
      </c>
      <c r="J5" s="245">
        <v>6</v>
      </c>
      <c r="K5" s="245">
        <v>7</v>
      </c>
      <c r="L5" s="245">
        <v>9</v>
      </c>
      <c r="M5" s="245">
        <v>10</v>
      </c>
      <c r="N5" s="245">
        <v>11</v>
      </c>
      <c r="O5" s="245">
        <v>12</v>
      </c>
      <c r="P5" s="245">
        <v>13</v>
      </c>
      <c r="Q5" s="245">
        <v>14</v>
      </c>
      <c r="R5" s="245">
        <v>15</v>
      </c>
      <c r="S5" s="245">
        <v>16</v>
      </c>
      <c r="T5" s="245">
        <v>17</v>
      </c>
      <c r="U5" s="245">
        <v>18</v>
      </c>
      <c r="V5" s="245">
        <v>20</v>
      </c>
      <c r="W5" s="245" t="s">
        <v>594</v>
      </c>
      <c r="X5" s="571"/>
      <c r="Y5" s="667"/>
      <c r="Z5" s="246">
        <v>5</v>
      </c>
    </row>
    <row r="6" spans="1:30" ht="36" customHeight="1" x14ac:dyDescent="0.5">
      <c r="A6" s="621" t="s">
        <v>233</v>
      </c>
      <c r="B6" s="662" t="s">
        <v>1</v>
      </c>
      <c r="C6" s="668" t="s">
        <v>217</v>
      </c>
      <c r="D6" s="669" t="s">
        <v>601</v>
      </c>
      <c r="E6" s="666"/>
      <c r="F6" s="247" t="s">
        <v>562</v>
      </c>
      <c r="G6" s="247" t="s">
        <v>18</v>
      </c>
      <c r="H6" s="247" t="s">
        <v>564</v>
      </c>
      <c r="I6" s="247" t="s">
        <v>566</v>
      </c>
      <c r="J6" s="247" t="s">
        <v>569</v>
      </c>
      <c r="K6" s="247" t="s">
        <v>571</v>
      </c>
      <c r="L6" s="247" t="s">
        <v>573</v>
      </c>
      <c r="M6" s="247" t="s">
        <v>575</v>
      </c>
      <c r="N6" s="247" t="s">
        <v>577</v>
      </c>
      <c r="O6" s="247" t="s">
        <v>579</v>
      </c>
      <c r="P6" s="247" t="s">
        <v>581</v>
      </c>
      <c r="Q6" s="247" t="s">
        <v>583</v>
      </c>
      <c r="R6" s="247" t="s">
        <v>585</v>
      </c>
      <c r="S6" s="247" t="s">
        <v>587</v>
      </c>
      <c r="T6" s="247" t="s">
        <v>589</v>
      </c>
      <c r="U6" s="247" t="s">
        <v>591</v>
      </c>
      <c r="V6" s="247" t="s">
        <v>593</v>
      </c>
      <c r="W6" s="247" t="s">
        <v>596</v>
      </c>
      <c r="X6" s="248" t="s">
        <v>620</v>
      </c>
      <c r="Y6" s="667"/>
      <c r="Z6" s="249" t="s">
        <v>19</v>
      </c>
    </row>
    <row r="7" spans="1:30" ht="36" customHeight="1" x14ac:dyDescent="0.5">
      <c r="A7" s="621"/>
      <c r="B7" s="662"/>
      <c r="C7" s="668"/>
      <c r="D7" s="670"/>
      <c r="E7" s="666"/>
      <c r="F7" s="250" t="s">
        <v>561</v>
      </c>
      <c r="G7" s="250" t="s">
        <v>367</v>
      </c>
      <c r="H7" s="250" t="s">
        <v>563</v>
      </c>
      <c r="I7" s="250" t="s">
        <v>565</v>
      </c>
      <c r="J7" s="250" t="s">
        <v>568</v>
      </c>
      <c r="K7" s="250" t="s">
        <v>570</v>
      </c>
      <c r="L7" s="250" t="s">
        <v>572</v>
      </c>
      <c r="M7" s="250" t="s">
        <v>574</v>
      </c>
      <c r="N7" s="250" t="s">
        <v>576</v>
      </c>
      <c r="O7" s="250" t="s">
        <v>578</v>
      </c>
      <c r="P7" s="250" t="s">
        <v>580</v>
      </c>
      <c r="Q7" s="250" t="s">
        <v>582</v>
      </c>
      <c r="R7" s="250" t="s">
        <v>584</v>
      </c>
      <c r="S7" s="250" t="s">
        <v>586</v>
      </c>
      <c r="T7" s="250" t="s">
        <v>588</v>
      </c>
      <c r="U7" s="250" t="s">
        <v>590</v>
      </c>
      <c r="V7" s="250" t="s">
        <v>592</v>
      </c>
      <c r="W7" s="250" t="s">
        <v>597</v>
      </c>
      <c r="X7" s="251" t="s">
        <v>621</v>
      </c>
      <c r="Y7" s="667"/>
      <c r="Z7" s="249" t="s">
        <v>567</v>
      </c>
    </row>
    <row r="8" spans="1:30" ht="18" hidden="1" customHeight="1" outlineLevel="2" x14ac:dyDescent="0.5">
      <c r="A8" s="231">
        <v>2023</v>
      </c>
      <c r="B8" s="252" t="s">
        <v>2</v>
      </c>
      <c r="C8" s="253" t="s">
        <v>218</v>
      </c>
      <c r="D8" s="567">
        <v>109.04</v>
      </c>
      <c r="E8" s="666"/>
      <c r="F8" s="567">
        <v>99.54</v>
      </c>
      <c r="G8" s="567">
        <v>98.98</v>
      </c>
      <c r="H8" s="567">
        <v>94.47</v>
      </c>
      <c r="I8" s="567">
        <v>101.36</v>
      </c>
      <c r="J8" s="567">
        <v>94.37</v>
      </c>
      <c r="K8" s="567">
        <v>100.35</v>
      </c>
      <c r="L8" s="567">
        <v>100.19</v>
      </c>
      <c r="M8" s="567">
        <v>101.13</v>
      </c>
      <c r="N8" s="567">
        <v>97.25</v>
      </c>
      <c r="O8" s="567">
        <v>96.84</v>
      </c>
      <c r="P8" s="567">
        <v>97.7</v>
      </c>
      <c r="Q8" s="567">
        <v>87.95</v>
      </c>
      <c r="R8" s="567">
        <v>85.76</v>
      </c>
      <c r="S8" s="567">
        <v>95.75</v>
      </c>
      <c r="T8" s="567">
        <v>99.83</v>
      </c>
      <c r="U8" s="567">
        <v>99.6</v>
      </c>
      <c r="V8" s="567">
        <v>104.74</v>
      </c>
      <c r="W8" s="567">
        <v>109.15</v>
      </c>
      <c r="X8" s="567">
        <v>99.28</v>
      </c>
      <c r="Y8" s="667"/>
      <c r="Z8" s="567">
        <v>98.56</v>
      </c>
      <c r="AD8" s="236"/>
    </row>
    <row r="9" spans="1:30" ht="18" hidden="1" customHeight="1" outlineLevel="2" x14ac:dyDescent="0.5">
      <c r="A9" s="233">
        <v>2023</v>
      </c>
      <c r="B9" s="254" t="s">
        <v>4</v>
      </c>
      <c r="C9" s="255" t="s">
        <v>219</v>
      </c>
      <c r="D9" s="578">
        <v>94.19</v>
      </c>
      <c r="E9" s="666"/>
      <c r="F9" s="578">
        <v>99.54</v>
      </c>
      <c r="G9" s="578">
        <v>99.28</v>
      </c>
      <c r="H9" s="578">
        <v>94.47</v>
      </c>
      <c r="I9" s="578">
        <v>95.41</v>
      </c>
      <c r="J9" s="578">
        <v>94.37</v>
      </c>
      <c r="K9" s="578">
        <v>99.76</v>
      </c>
      <c r="L9" s="578">
        <v>100.19</v>
      </c>
      <c r="M9" s="578">
        <v>100.63</v>
      </c>
      <c r="N9" s="578">
        <v>97.25</v>
      </c>
      <c r="O9" s="578">
        <v>92.78</v>
      </c>
      <c r="P9" s="578">
        <v>96.42</v>
      </c>
      <c r="Q9" s="578">
        <v>99.93</v>
      </c>
      <c r="R9" s="578">
        <v>102.7</v>
      </c>
      <c r="S9" s="578">
        <v>96.34</v>
      </c>
      <c r="T9" s="578">
        <v>99.83</v>
      </c>
      <c r="U9" s="578">
        <v>99.6</v>
      </c>
      <c r="V9" s="578">
        <v>96.36</v>
      </c>
      <c r="W9" s="578">
        <v>94.08</v>
      </c>
      <c r="X9" s="578">
        <v>97.95</v>
      </c>
      <c r="Y9" s="667"/>
      <c r="Z9" s="578">
        <v>104.62</v>
      </c>
    </row>
    <row r="10" spans="1:30" ht="18" hidden="1" customHeight="1" outlineLevel="2" x14ac:dyDescent="0.5">
      <c r="A10" s="231">
        <v>2023</v>
      </c>
      <c r="B10" s="252" t="s">
        <v>5</v>
      </c>
      <c r="C10" s="253" t="s">
        <v>220</v>
      </c>
      <c r="D10" s="567">
        <v>94.55</v>
      </c>
      <c r="E10" s="666"/>
      <c r="F10" s="567">
        <v>101.1</v>
      </c>
      <c r="G10" s="567">
        <v>103.2</v>
      </c>
      <c r="H10" s="567">
        <v>98.98</v>
      </c>
      <c r="I10" s="567">
        <v>100.77</v>
      </c>
      <c r="J10" s="567">
        <v>101.24</v>
      </c>
      <c r="K10" s="567">
        <v>100.08</v>
      </c>
      <c r="L10" s="567">
        <v>99.98</v>
      </c>
      <c r="M10" s="567">
        <v>96.9</v>
      </c>
      <c r="N10" s="567">
        <v>102.36</v>
      </c>
      <c r="O10" s="567">
        <v>101.17</v>
      </c>
      <c r="P10" s="567">
        <v>99.56</v>
      </c>
      <c r="Q10" s="567">
        <v>105.34</v>
      </c>
      <c r="R10" s="567">
        <v>105.52</v>
      </c>
      <c r="S10" s="567">
        <v>101.11</v>
      </c>
      <c r="T10" s="567">
        <v>101.02</v>
      </c>
      <c r="U10" s="567">
        <v>97.01</v>
      </c>
      <c r="V10" s="567">
        <v>99.18</v>
      </c>
      <c r="W10" s="567">
        <v>94.52</v>
      </c>
      <c r="X10" s="567">
        <v>100.03</v>
      </c>
      <c r="Y10" s="667"/>
      <c r="Z10" s="567">
        <v>97.41</v>
      </c>
    </row>
    <row r="11" spans="1:30" ht="18" hidden="1" customHeight="1" outlineLevel="1" x14ac:dyDescent="0.5">
      <c r="A11" s="445">
        <v>2023</v>
      </c>
      <c r="B11" s="568" t="s">
        <v>2362</v>
      </c>
      <c r="C11" s="569" t="s">
        <v>2363</v>
      </c>
      <c r="D11" s="570">
        <v>99.26</v>
      </c>
      <c r="E11" s="666"/>
      <c r="F11" s="570">
        <v>100.06</v>
      </c>
      <c r="G11" s="570">
        <v>100.49</v>
      </c>
      <c r="H11" s="570">
        <v>95.97</v>
      </c>
      <c r="I11" s="570">
        <v>99.18</v>
      </c>
      <c r="J11" s="570">
        <v>96.66</v>
      </c>
      <c r="K11" s="570">
        <v>100.06</v>
      </c>
      <c r="L11" s="570">
        <v>100.12</v>
      </c>
      <c r="M11" s="570">
        <v>99.55</v>
      </c>
      <c r="N11" s="570">
        <v>98.95</v>
      </c>
      <c r="O11" s="570">
        <v>96.93</v>
      </c>
      <c r="P11" s="570">
        <v>97.89</v>
      </c>
      <c r="Q11" s="570">
        <v>97.74</v>
      </c>
      <c r="R11" s="570">
        <v>97.99</v>
      </c>
      <c r="S11" s="570">
        <v>97.73</v>
      </c>
      <c r="T11" s="570">
        <v>100.23</v>
      </c>
      <c r="U11" s="570">
        <v>98.74</v>
      </c>
      <c r="V11" s="570">
        <v>100.09</v>
      </c>
      <c r="W11" s="570">
        <v>99.25</v>
      </c>
      <c r="X11" s="570">
        <v>99.09</v>
      </c>
      <c r="Y11" s="667"/>
      <c r="Z11" s="570">
        <v>100.2</v>
      </c>
    </row>
    <row r="12" spans="1:30" ht="18" hidden="1" customHeight="1" outlineLevel="2" x14ac:dyDescent="0.5">
      <c r="A12" s="233">
        <v>2023</v>
      </c>
      <c r="B12" s="254" t="s">
        <v>6</v>
      </c>
      <c r="C12" s="255" t="s">
        <v>221</v>
      </c>
      <c r="D12" s="578">
        <v>96.35</v>
      </c>
      <c r="E12" s="666"/>
      <c r="F12" s="578">
        <v>100.05</v>
      </c>
      <c r="G12" s="578">
        <v>100.27</v>
      </c>
      <c r="H12" s="578">
        <v>100.48</v>
      </c>
      <c r="I12" s="578">
        <v>99.97</v>
      </c>
      <c r="J12" s="578">
        <v>88.8</v>
      </c>
      <c r="K12" s="578">
        <v>99.07</v>
      </c>
      <c r="L12" s="578">
        <v>99.45</v>
      </c>
      <c r="M12" s="578">
        <v>98.93</v>
      </c>
      <c r="N12" s="578">
        <v>94.52</v>
      </c>
      <c r="O12" s="578">
        <v>98.37</v>
      </c>
      <c r="P12" s="578">
        <v>100.18</v>
      </c>
      <c r="Q12" s="578">
        <v>101.49</v>
      </c>
      <c r="R12" s="578">
        <v>104.86</v>
      </c>
      <c r="S12" s="578">
        <v>98.4</v>
      </c>
      <c r="T12" s="578">
        <v>99.89</v>
      </c>
      <c r="U12" s="578">
        <v>99.18</v>
      </c>
      <c r="V12" s="578">
        <v>99.29</v>
      </c>
      <c r="W12" s="578">
        <v>96.32</v>
      </c>
      <c r="X12" s="578">
        <v>97.95</v>
      </c>
      <c r="Y12" s="667"/>
      <c r="Z12" s="578">
        <v>98.95</v>
      </c>
    </row>
    <row r="13" spans="1:30" ht="18" hidden="1" customHeight="1" outlineLevel="2" x14ac:dyDescent="0.5">
      <c r="A13" s="231">
        <v>2023</v>
      </c>
      <c r="B13" s="252" t="s">
        <v>7</v>
      </c>
      <c r="C13" s="253" t="s">
        <v>222</v>
      </c>
      <c r="D13" s="567">
        <v>105.53</v>
      </c>
      <c r="E13" s="666"/>
      <c r="F13" s="567">
        <v>100.05</v>
      </c>
      <c r="G13" s="567">
        <v>97.47</v>
      </c>
      <c r="H13" s="567">
        <v>100.48</v>
      </c>
      <c r="I13" s="567">
        <v>100.27</v>
      </c>
      <c r="J13" s="567">
        <v>106.51</v>
      </c>
      <c r="K13" s="567">
        <v>99.76</v>
      </c>
      <c r="L13" s="567">
        <v>99.45</v>
      </c>
      <c r="M13" s="567">
        <v>99.83</v>
      </c>
      <c r="N13" s="567">
        <v>94.52</v>
      </c>
      <c r="O13" s="567">
        <v>96.76</v>
      </c>
      <c r="P13" s="567">
        <v>100.18</v>
      </c>
      <c r="Q13" s="567">
        <v>101.58</v>
      </c>
      <c r="R13" s="567">
        <v>104.24</v>
      </c>
      <c r="S13" s="567">
        <v>98.59</v>
      </c>
      <c r="T13" s="567">
        <v>99.89</v>
      </c>
      <c r="U13" s="567">
        <v>101.32</v>
      </c>
      <c r="V13" s="567">
        <v>99.48</v>
      </c>
      <c r="W13" s="567">
        <v>105.53</v>
      </c>
      <c r="X13" s="567">
        <v>101</v>
      </c>
      <c r="Y13" s="667"/>
      <c r="Z13" s="567">
        <v>105.02</v>
      </c>
    </row>
    <row r="14" spans="1:30" ht="18" hidden="1" customHeight="1" outlineLevel="2" x14ac:dyDescent="0.5">
      <c r="A14" s="233">
        <v>2023</v>
      </c>
      <c r="B14" s="254" t="s">
        <v>8</v>
      </c>
      <c r="C14" s="255" t="s">
        <v>223</v>
      </c>
      <c r="D14" s="578">
        <v>92.52</v>
      </c>
      <c r="E14" s="666"/>
      <c r="F14" s="578">
        <v>100.05</v>
      </c>
      <c r="G14" s="578">
        <v>101.66</v>
      </c>
      <c r="H14" s="578">
        <v>100.48</v>
      </c>
      <c r="I14" s="578">
        <v>100.27</v>
      </c>
      <c r="J14" s="578">
        <v>88.8</v>
      </c>
      <c r="K14" s="578">
        <v>99.76</v>
      </c>
      <c r="L14" s="578">
        <v>99.45</v>
      </c>
      <c r="M14" s="578">
        <v>100.63</v>
      </c>
      <c r="N14" s="578">
        <v>106.52</v>
      </c>
      <c r="O14" s="578">
        <v>98.37</v>
      </c>
      <c r="P14" s="578">
        <v>100.18</v>
      </c>
      <c r="Q14" s="578">
        <v>89.33</v>
      </c>
      <c r="R14" s="578">
        <v>86.53</v>
      </c>
      <c r="S14" s="578">
        <v>99.27</v>
      </c>
      <c r="T14" s="578">
        <v>99.89</v>
      </c>
      <c r="U14" s="578">
        <v>101.32</v>
      </c>
      <c r="V14" s="578">
        <v>99.48</v>
      </c>
      <c r="W14" s="578">
        <v>92.45</v>
      </c>
      <c r="X14" s="578">
        <v>97.62</v>
      </c>
      <c r="Y14" s="667"/>
      <c r="Z14" s="578">
        <v>98.95</v>
      </c>
    </row>
    <row r="15" spans="1:30" ht="18" hidden="1" customHeight="1" outlineLevel="1" x14ac:dyDescent="0.5">
      <c r="A15" s="445">
        <v>2023</v>
      </c>
      <c r="B15" s="568" t="s">
        <v>2367</v>
      </c>
      <c r="C15" s="569" t="s">
        <v>2364</v>
      </c>
      <c r="D15" s="570">
        <v>98.13</v>
      </c>
      <c r="E15" s="666"/>
      <c r="F15" s="570">
        <v>100.05</v>
      </c>
      <c r="G15" s="570">
        <v>99.8</v>
      </c>
      <c r="H15" s="570">
        <v>100.48</v>
      </c>
      <c r="I15" s="570">
        <v>100.17</v>
      </c>
      <c r="J15" s="570">
        <v>94.7</v>
      </c>
      <c r="K15" s="570">
        <v>99.53</v>
      </c>
      <c r="L15" s="570">
        <v>99.45</v>
      </c>
      <c r="M15" s="570">
        <v>99.8</v>
      </c>
      <c r="N15" s="570">
        <v>98.52</v>
      </c>
      <c r="O15" s="570">
        <v>97.83</v>
      </c>
      <c r="P15" s="570">
        <v>100.18</v>
      </c>
      <c r="Q15" s="570">
        <v>97.47</v>
      </c>
      <c r="R15" s="570">
        <v>98.54</v>
      </c>
      <c r="S15" s="570">
        <v>98.75</v>
      </c>
      <c r="T15" s="570">
        <v>99.89</v>
      </c>
      <c r="U15" s="570">
        <v>100.61</v>
      </c>
      <c r="V15" s="570">
        <v>99.42</v>
      </c>
      <c r="W15" s="570">
        <v>98.1</v>
      </c>
      <c r="X15" s="570">
        <v>98.86</v>
      </c>
      <c r="Y15" s="667"/>
      <c r="Z15" s="570">
        <v>100.97</v>
      </c>
    </row>
    <row r="16" spans="1:30" ht="18" hidden="1" customHeight="1" outlineLevel="2" x14ac:dyDescent="0.5">
      <c r="A16" s="231">
        <v>2023</v>
      </c>
      <c r="B16" s="252" t="s">
        <v>9</v>
      </c>
      <c r="C16" s="253" t="s">
        <v>224</v>
      </c>
      <c r="D16" s="567">
        <v>104.96</v>
      </c>
      <c r="E16" s="666"/>
      <c r="F16" s="567">
        <v>100.05</v>
      </c>
      <c r="G16" s="567">
        <v>100.16</v>
      </c>
      <c r="H16" s="567">
        <v>99.34</v>
      </c>
      <c r="I16" s="567">
        <v>99.97</v>
      </c>
      <c r="J16" s="567">
        <v>76.16</v>
      </c>
      <c r="K16" s="567">
        <v>99.53</v>
      </c>
      <c r="L16" s="567">
        <v>98.33</v>
      </c>
      <c r="M16" s="567">
        <v>99.1</v>
      </c>
      <c r="N16" s="567">
        <v>100.87</v>
      </c>
      <c r="O16" s="567">
        <v>96.92</v>
      </c>
      <c r="P16" s="567">
        <v>100.12</v>
      </c>
      <c r="Q16" s="567">
        <v>100.25</v>
      </c>
      <c r="R16" s="567">
        <v>97.43</v>
      </c>
      <c r="S16" s="567">
        <v>94.82</v>
      </c>
      <c r="T16" s="567">
        <v>98.76</v>
      </c>
      <c r="U16" s="567">
        <v>100.27</v>
      </c>
      <c r="V16" s="567">
        <v>99.54</v>
      </c>
      <c r="W16" s="567">
        <v>105.02</v>
      </c>
      <c r="X16" s="567">
        <v>98.48</v>
      </c>
      <c r="Y16" s="667"/>
      <c r="Z16" s="567">
        <v>99.56</v>
      </c>
    </row>
    <row r="17" spans="1:26" ht="18" hidden="1" customHeight="1" outlineLevel="2" x14ac:dyDescent="0.5">
      <c r="A17" s="233">
        <v>2023</v>
      </c>
      <c r="B17" s="254" t="s">
        <v>10</v>
      </c>
      <c r="C17" s="255" t="s">
        <v>225</v>
      </c>
      <c r="D17" s="578">
        <v>95.07</v>
      </c>
      <c r="E17" s="666"/>
      <c r="F17" s="578">
        <v>99.75</v>
      </c>
      <c r="G17" s="578">
        <v>101.02</v>
      </c>
      <c r="H17" s="578">
        <v>100.1</v>
      </c>
      <c r="I17" s="578">
        <v>99.88</v>
      </c>
      <c r="J17" s="578">
        <v>85.14</v>
      </c>
      <c r="K17" s="578">
        <v>99.76</v>
      </c>
      <c r="L17" s="578">
        <v>100.6</v>
      </c>
      <c r="M17" s="578">
        <v>100.63</v>
      </c>
      <c r="N17" s="578">
        <v>93.97</v>
      </c>
      <c r="O17" s="578">
        <v>102.5</v>
      </c>
      <c r="P17" s="578">
        <v>101.11</v>
      </c>
      <c r="Q17" s="578">
        <v>92.3</v>
      </c>
      <c r="R17" s="578">
        <v>99.32</v>
      </c>
      <c r="S17" s="578">
        <v>102.89</v>
      </c>
      <c r="T17" s="578">
        <v>100.43</v>
      </c>
      <c r="U17" s="578">
        <v>99.98</v>
      </c>
      <c r="V17" s="578">
        <v>100.35</v>
      </c>
      <c r="W17" s="578">
        <v>95.01</v>
      </c>
      <c r="X17" s="578">
        <v>96.91</v>
      </c>
      <c r="Y17" s="667"/>
      <c r="Z17" s="578">
        <v>100.19</v>
      </c>
    </row>
    <row r="18" spans="1:26" ht="18" hidden="1" customHeight="1" outlineLevel="2" x14ac:dyDescent="0.5">
      <c r="A18" s="231">
        <v>2023</v>
      </c>
      <c r="B18" s="252" t="s">
        <v>11</v>
      </c>
      <c r="C18" s="253" t="s">
        <v>226</v>
      </c>
      <c r="D18" s="567">
        <v>104.39</v>
      </c>
      <c r="E18" s="666"/>
      <c r="F18" s="567">
        <v>99.75</v>
      </c>
      <c r="G18" s="567">
        <v>99.93</v>
      </c>
      <c r="H18" s="567">
        <v>100.4</v>
      </c>
      <c r="I18" s="567">
        <v>100.47</v>
      </c>
      <c r="J18" s="567">
        <v>143.72</v>
      </c>
      <c r="K18" s="567">
        <v>99.76</v>
      </c>
      <c r="L18" s="567">
        <v>100.9</v>
      </c>
      <c r="M18" s="567">
        <v>101.13</v>
      </c>
      <c r="N18" s="567">
        <v>104.73</v>
      </c>
      <c r="O18" s="567">
        <v>102.2</v>
      </c>
      <c r="P18" s="567">
        <v>101.3</v>
      </c>
      <c r="Q18" s="567">
        <v>110.85</v>
      </c>
      <c r="R18" s="567">
        <v>99.62</v>
      </c>
      <c r="S18" s="567">
        <v>102.89</v>
      </c>
      <c r="T18" s="567">
        <v>100.73</v>
      </c>
      <c r="U18" s="567">
        <v>100.98</v>
      </c>
      <c r="V18" s="567">
        <v>100.35</v>
      </c>
      <c r="W18" s="567">
        <v>104.44</v>
      </c>
      <c r="X18" s="567">
        <v>106.04</v>
      </c>
      <c r="Y18" s="667"/>
      <c r="Z18" s="567">
        <v>99.69</v>
      </c>
    </row>
    <row r="19" spans="1:26" ht="18" hidden="1" customHeight="1" outlineLevel="1" x14ac:dyDescent="0.5">
      <c r="A19" s="445">
        <v>2023</v>
      </c>
      <c r="B19" s="568" t="s">
        <v>2368</v>
      </c>
      <c r="C19" s="569" t="s">
        <v>2365</v>
      </c>
      <c r="D19" s="570">
        <v>101.47</v>
      </c>
      <c r="E19" s="666"/>
      <c r="F19" s="570">
        <v>99.85</v>
      </c>
      <c r="G19" s="570">
        <v>100.37</v>
      </c>
      <c r="H19" s="570">
        <v>99.95</v>
      </c>
      <c r="I19" s="570">
        <v>100.11</v>
      </c>
      <c r="J19" s="570">
        <v>101.67</v>
      </c>
      <c r="K19" s="570">
        <v>99.68</v>
      </c>
      <c r="L19" s="570">
        <v>99.94</v>
      </c>
      <c r="M19" s="570">
        <v>100.29</v>
      </c>
      <c r="N19" s="570">
        <v>99.86</v>
      </c>
      <c r="O19" s="570">
        <v>100.54</v>
      </c>
      <c r="P19" s="570">
        <v>100.84</v>
      </c>
      <c r="Q19" s="570">
        <v>101.13</v>
      </c>
      <c r="R19" s="570">
        <v>98.79</v>
      </c>
      <c r="S19" s="570">
        <v>100.2</v>
      </c>
      <c r="T19" s="570">
        <v>99.97</v>
      </c>
      <c r="U19" s="570">
        <v>100.41</v>
      </c>
      <c r="V19" s="570">
        <v>100.08</v>
      </c>
      <c r="W19" s="570">
        <v>101.49</v>
      </c>
      <c r="X19" s="570">
        <v>100.48</v>
      </c>
      <c r="Y19" s="667"/>
      <c r="Z19" s="570">
        <v>99.81</v>
      </c>
    </row>
    <row r="20" spans="1:26" ht="18" hidden="1" customHeight="1" outlineLevel="2" x14ac:dyDescent="0.5">
      <c r="A20" s="233">
        <v>2023</v>
      </c>
      <c r="B20" s="254" t="s">
        <v>12</v>
      </c>
      <c r="C20" s="255" t="s">
        <v>227</v>
      </c>
      <c r="D20" s="578">
        <v>103.38</v>
      </c>
      <c r="E20" s="666"/>
      <c r="F20" s="578">
        <v>98.67</v>
      </c>
      <c r="G20" s="578">
        <v>99.47</v>
      </c>
      <c r="H20" s="578">
        <v>103.26</v>
      </c>
      <c r="I20" s="578">
        <v>100.01</v>
      </c>
      <c r="J20" s="578">
        <v>106.62</v>
      </c>
      <c r="K20" s="578">
        <v>100.39</v>
      </c>
      <c r="L20" s="578">
        <v>100.16</v>
      </c>
      <c r="M20" s="578">
        <v>100.13</v>
      </c>
      <c r="N20" s="578">
        <v>106.18</v>
      </c>
      <c r="O20" s="578">
        <v>103.18</v>
      </c>
      <c r="P20" s="578">
        <v>102.15</v>
      </c>
      <c r="Q20" s="578">
        <v>115.8</v>
      </c>
      <c r="R20" s="578">
        <v>104.33</v>
      </c>
      <c r="S20" s="578">
        <v>102.98</v>
      </c>
      <c r="T20" s="578">
        <v>99.58</v>
      </c>
      <c r="U20" s="578">
        <v>98.05</v>
      </c>
      <c r="V20" s="578">
        <v>99.98</v>
      </c>
      <c r="W20" s="578">
        <v>103.43</v>
      </c>
      <c r="X20" s="578">
        <v>102.56</v>
      </c>
      <c r="Y20" s="667"/>
      <c r="Z20" s="578">
        <v>98.53</v>
      </c>
    </row>
    <row r="21" spans="1:26" ht="18" hidden="1" customHeight="1" outlineLevel="2" x14ac:dyDescent="0.5">
      <c r="A21" s="231">
        <v>2023</v>
      </c>
      <c r="B21" s="252" t="s">
        <v>13</v>
      </c>
      <c r="C21" s="253" t="s">
        <v>228</v>
      </c>
      <c r="D21" s="567">
        <v>104.21</v>
      </c>
      <c r="E21" s="666"/>
      <c r="F21" s="567">
        <v>98.67</v>
      </c>
      <c r="G21" s="567">
        <v>99.28</v>
      </c>
      <c r="H21" s="567">
        <v>103.77</v>
      </c>
      <c r="I21" s="567">
        <v>100.61</v>
      </c>
      <c r="J21" s="567">
        <v>107.14</v>
      </c>
      <c r="K21" s="567">
        <v>100.88</v>
      </c>
      <c r="L21" s="567">
        <v>100.65</v>
      </c>
      <c r="M21" s="567">
        <v>99.33</v>
      </c>
      <c r="N21" s="567">
        <v>106.18</v>
      </c>
      <c r="O21" s="567">
        <v>107.25</v>
      </c>
      <c r="P21" s="567">
        <v>102.15</v>
      </c>
      <c r="Q21" s="567">
        <v>97.59</v>
      </c>
      <c r="R21" s="567">
        <v>104.84</v>
      </c>
      <c r="S21" s="567">
        <v>103.49</v>
      </c>
      <c r="T21" s="567">
        <v>100.07</v>
      </c>
      <c r="U21" s="567">
        <v>101.34</v>
      </c>
      <c r="V21" s="567">
        <v>100.77</v>
      </c>
      <c r="W21" s="567">
        <v>104.27</v>
      </c>
      <c r="X21" s="567">
        <v>101.67</v>
      </c>
      <c r="Y21" s="667"/>
      <c r="Z21" s="567">
        <v>99.02</v>
      </c>
    </row>
    <row r="22" spans="1:26" ht="18" hidden="1" customHeight="1" outlineLevel="2" x14ac:dyDescent="0.5">
      <c r="A22" s="233">
        <v>2023</v>
      </c>
      <c r="B22" s="254" t="s">
        <v>14</v>
      </c>
      <c r="C22" s="255" t="s">
        <v>229</v>
      </c>
      <c r="D22" s="578">
        <v>95.81</v>
      </c>
      <c r="E22" s="666"/>
      <c r="F22" s="578">
        <v>102.81</v>
      </c>
      <c r="G22" s="578">
        <v>99.28</v>
      </c>
      <c r="H22" s="578">
        <v>103.77</v>
      </c>
      <c r="I22" s="578">
        <v>101.01</v>
      </c>
      <c r="J22" s="578">
        <v>107.14</v>
      </c>
      <c r="K22" s="578">
        <v>100.88</v>
      </c>
      <c r="L22" s="578">
        <v>100.65</v>
      </c>
      <c r="M22" s="578">
        <v>101.63</v>
      </c>
      <c r="N22" s="578">
        <v>95.65</v>
      </c>
      <c r="O22" s="578">
        <v>103.69</v>
      </c>
      <c r="P22" s="578">
        <v>98.94</v>
      </c>
      <c r="Q22" s="578">
        <v>97.59</v>
      </c>
      <c r="R22" s="578">
        <v>104.84</v>
      </c>
      <c r="S22" s="578">
        <v>103.49</v>
      </c>
      <c r="T22" s="578">
        <v>100.07</v>
      </c>
      <c r="U22" s="578">
        <v>101.34</v>
      </c>
      <c r="V22" s="578">
        <v>100.47</v>
      </c>
      <c r="W22" s="578">
        <v>95.77</v>
      </c>
      <c r="X22" s="578">
        <v>100.51</v>
      </c>
      <c r="Y22" s="667"/>
      <c r="Z22" s="578">
        <v>99.5</v>
      </c>
    </row>
    <row r="23" spans="1:26" ht="18" hidden="1" customHeight="1" outlineLevel="1" x14ac:dyDescent="0.5">
      <c r="A23" s="445">
        <v>2023</v>
      </c>
      <c r="B23" s="568" t="s">
        <v>2369</v>
      </c>
      <c r="C23" s="569" t="s">
        <v>2366</v>
      </c>
      <c r="D23" s="570">
        <v>101.13</v>
      </c>
      <c r="E23" s="666"/>
      <c r="F23" s="570">
        <v>100.05</v>
      </c>
      <c r="G23" s="570">
        <v>99.34</v>
      </c>
      <c r="H23" s="570">
        <v>103.6</v>
      </c>
      <c r="I23" s="570">
        <v>100.54</v>
      </c>
      <c r="J23" s="570">
        <v>106.97</v>
      </c>
      <c r="K23" s="570">
        <v>100.72</v>
      </c>
      <c r="L23" s="570">
        <v>100.49</v>
      </c>
      <c r="M23" s="570">
        <v>100.36</v>
      </c>
      <c r="N23" s="570">
        <v>102.67</v>
      </c>
      <c r="O23" s="570">
        <v>104.71</v>
      </c>
      <c r="P23" s="570">
        <v>101.08</v>
      </c>
      <c r="Q23" s="570">
        <v>103.66</v>
      </c>
      <c r="R23" s="570">
        <v>104.67</v>
      </c>
      <c r="S23" s="570">
        <v>103.32</v>
      </c>
      <c r="T23" s="570">
        <v>99.91</v>
      </c>
      <c r="U23" s="570">
        <v>100.24</v>
      </c>
      <c r="V23" s="570">
        <v>100.41</v>
      </c>
      <c r="W23" s="570">
        <v>101.16</v>
      </c>
      <c r="X23" s="570">
        <v>101.58</v>
      </c>
      <c r="Y23" s="667"/>
      <c r="Z23" s="570">
        <v>99.02</v>
      </c>
    </row>
    <row r="24" spans="1:26" ht="18" customHeight="1" collapsed="1" x14ac:dyDescent="0.5">
      <c r="A24" s="445">
        <v>2023</v>
      </c>
      <c r="B24" s="445" t="s">
        <v>2348</v>
      </c>
      <c r="C24" s="445" t="s">
        <v>2349</v>
      </c>
      <c r="D24" s="570">
        <v>100</v>
      </c>
      <c r="E24" s="666"/>
      <c r="F24" s="570">
        <v>100</v>
      </c>
      <c r="G24" s="570">
        <v>100</v>
      </c>
      <c r="H24" s="570">
        <v>100</v>
      </c>
      <c r="I24" s="570">
        <v>100</v>
      </c>
      <c r="J24" s="570">
        <v>100</v>
      </c>
      <c r="K24" s="570">
        <v>100</v>
      </c>
      <c r="L24" s="570">
        <v>100</v>
      </c>
      <c r="M24" s="570">
        <v>100</v>
      </c>
      <c r="N24" s="570">
        <v>100</v>
      </c>
      <c r="O24" s="570">
        <v>100</v>
      </c>
      <c r="P24" s="570">
        <v>100</v>
      </c>
      <c r="Q24" s="570">
        <v>100</v>
      </c>
      <c r="R24" s="570">
        <v>100</v>
      </c>
      <c r="S24" s="570">
        <v>100</v>
      </c>
      <c r="T24" s="570">
        <v>100</v>
      </c>
      <c r="U24" s="570">
        <v>100</v>
      </c>
      <c r="V24" s="570">
        <v>100</v>
      </c>
      <c r="W24" s="570">
        <v>100</v>
      </c>
      <c r="X24" s="570">
        <v>100</v>
      </c>
      <c r="Y24" s="667"/>
      <c r="Z24" s="570">
        <v>100</v>
      </c>
    </row>
    <row r="25" spans="1:26" ht="18" hidden="1" customHeight="1" outlineLevel="2" x14ac:dyDescent="0.5">
      <c r="A25" s="231">
        <v>2024</v>
      </c>
      <c r="B25" s="252" t="s">
        <v>2</v>
      </c>
      <c r="C25" s="253" t="s">
        <v>218</v>
      </c>
      <c r="D25" s="567">
        <v>103.55</v>
      </c>
      <c r="E25" s="666"/>
      <c r="F25" s="567">
        <v>102.38</v>
      </c>
      <c r="G25" s="567">
        <v>101.14</v>
      </c>
      <c r="H25" s="567">
        <v>106.72</v>
      </c>
      <c r="I25" s="567">
        <v>103.65</v>
      </c>
      <c r="J25" s="567">
        <v>101.53</v>
      </c>
      <c r="K25" s="567">
        <v>103.26</v>
      </c>
      <c r="L25" s="567">
        <v>101.31</v>
      </c>
      <c r="M25" s="567">
        <v>102.92</v>
      </c>
      <c r="N25" s="567">
        <v>98.44</v>
      </c>
      <c r="O25" s="567">
        <v>97.89</v>
      </c>
      <c r="P25" s="567">
        <v>106.17</v>
      </c>
      <c r="Q25" s="567">
        <v>89.48</v>
      </c>
      <c r="R25" s="567">
        <v>89.89</v>
      </c>
      <c r="S25" s="567">
        <v>99.43</v>
      </c>
      <c r="T25" s="567">
        <v>102.85</v>
      </c>
      <c r="U25" s="567">
        <v>98.24</v>
      </c>
      <c r="V25" s="567">
        <v>89.18</v>
      </c>
      <c r="W25" s="567">
        <v>103.54</v>
      </c>
      <c r="X25" s="567">
        <v>100.37</v>
      </c>
      <c r="Y25" s="667"/>
      <c r="Z25" s="567">
        <v>104.34</v>
      </c>
    </row>
    <row r="26" spans="1:26" ht="18" hidden="1" customHeight="1" outlineLevel="2" x14ac:dyDescent="0.5">
      <c r="A26" s="233">
        <v>2024</v>
      </c>
      <c r="B26" s="254" t="s">
        <v>4</v>
      </c>
      <c r="C26" s="255" t="s">
        <v>219</v>
      </c>
      <c r="D26" s="578">
        <v>110.39</v>
      </c>
      <c r="E26" s="666"/>
      <c r="F26" s="578">
        <v>104.16</v>
      </c>
      <c r="G26" s="578">
        <v>103.52</v>
      </c>
      <c r="H26" s="578">
        <v>107.71</v>
      </c>
      <c r="I26" s="578">
        <v>103.8</v>
      </c>
      <c r="J26" s="578">
        <v>99.94</v>
      </c>
      <c r="K26" s="578">
        <v>103.42</v>
      </c>
      <c r="L26" s="578">
        <v>105.61</v>
      </c>
      <c r="M26" s="578">
        <v>103.07</v>
      </c>
      <c r="N26" s="578">
        <v>98.58</v>
      </c>
      <c r="O26" s="578">
        <v>106.85</v>
      </c>
      <c r="P26" s="578">
        <v>106.33</v>
      </c>
      <c r="Q26" s="578">
        <v>104.42</v>
      </c>
      <c r="R26" s="578">
        <v>98.96</v>
      </c>
      <c r="S26" s="578">
        <v>99.73</v>
      </c>
      <c r="T26" s="578">
        <v>103.71</v>
      </c>
      <c r="U26" s="578">
        <v>99.36</v>
      </c>
      <c r="V26" s="578">
        <v>89.31</v>
      </c>
      <c r="W26" s="578">
        <v>110.45</v>
      </c>
      <c r="X26" s="578">
        <v>103.88</v>
      </c>
      <c r="Y26" s="667"/>
      <c r="Z26" s="578">
        <v>104.65</v>
      </c>
    </row>
    <row r="27" spans="1:26" ht="18" hidden="1" customHeight="1" outlineLevel="2" x14ac:dyDescent="0.5">
      <c r="A27" s="231">
        <v>2024</v>
      </c>
      <c r="B27" s="252" t="s">
        <v>5</v>
      </c>
      <c r="C27" s="253" t="s">
        <v>220</v>
      </c>
      <c r="D27" s="567">
        <v>107.11</v>
      </c>
      <c r="E27" s="666"/>
      <c r="F27" s="567">
        <v>104.32</v>
      </c>
      <c r="G27" s="567">
        <v>103.68</v>
      </c>
      <c r="H27" s="567">
        <v>107.71</v>
      </c>
      <c r="I27" s="567">
        <v>103.95</v>
      </c>
      <c r="J27" s="567">
        <v>101.83</v>
      </c>
      <c r="K27" s="567">
        <v>104.08</v>
      </c>
      <c r="L27" s="567">
        <v>105.77</v>
      </c>
      <c r="M27" s="567">
        <v>107.07</v>
      </c>
      <c r="N27" s="567">
        <v>103.95</v>
      </c>
      <c r="O27" s="567">
        <v>107.01</v>
      </c>
      <c r="P27" s="567">
        <v>100.02</v>
      </c>
      <c r="Q27" s="567">
        <v>104.42</v>
      </c>
      <c r="R27" s="567">
        <v>99.11</v>
      </c>
      <c r="S27" s="567">
        <v>99.73</v>
      </c>
      <c r="T27" s="567">
        <v>103.71</v>
      </c>
      <c r="U27" s="567">
        <v>99.51</v>
      </c>
      <c r="V27" s="567">
        <v>94.08</v>
      </c>
      <c r="W27" s="567">
        <v>107.14</v>
      </c>
      <c r="X27" s="567">
        <v>104.17</v>
      </c>
      <c r="Y27" s="667"/>
      <c r="Z27" s="567">
        <v>104.65</v>
      </c>
    </row>
    <row r="28" spans="1:26" ht="18" hidden="1" customHeight="1" outlineLevel="1" x14ac:dyDescent="0.5">
      <c r="A28" s="445">
        <v>2024</v>
      </c>
      <c r="B28" s="568" t="s">
        <v>2362</v>
      </c>
      <c r="C28" s="569" t="s">
        <v>2363</v>
      </c>
      <c r="D28" s="570">
        <v>107.02</v>
      </c>
      <c r="E28" s="666"/>
      <c r="F28" s="570">
        <v>103.62</v>
      </c>
      <c r="G28" s="570">
        <v>102.78</v>
      </c>
      <c r="H28" s="570">
        <v>107.38</v>
      </c>
      <c r="I28" s="570">
        <v>103.8</v>
      </c>
      <c r="J28" s="570">
        <v>101.1</v>
      </c>
      <c r="K28" s="570">
        <v>103.59</v>
      </c>
      <c r="L28" s="570">
        <v>104.23</v>
      </c>
      <c r="M28" s="570">
        <v>104.35</v>
      </c>
      <c r="N28" s="570">
        <v>100.32</v>
      </c>
      <c r="O28" s="570">
        <v>103.92</v>
      </c>
      <c r="P28" s="570">
        <v>104.17</v>
      </c>
      <c r="Q28" s="570">
        <v>99.44</v>
      </c>
      <c r="R28" s="570">
        <v>95.99</v>
      </c>
      <c r="S28" s="570">
        <v>99.63</v>
      </c>
      <c r="T28" s="570">
        <v>103.42</v>
      </c>
      <c r="U28" s="570">
        <v>99.04</v>
      </c>
      <c r="V28" s="570">
        <v>90.86</v>
      </c>
      <c r="W28" s="570">
        <v>107.04</v>
      </c>
      <c r="X28" s="570">
        <v>102.81</v>
      </c>
      <c r="Y28" s="667"/>
      <c r="Z28" s="570">
        <v>104.55</v>
      </c>
    </row>
    <row r="29" spans="1:26" ht="18" hidden="1" customHeight="1" outlineLevel="2" x14ac:dyDescent="0.5">
      <c r="A29" s="233">
        <v>2024</v>
      </c>
      <c r="B29" s="254" t="s">
        <v>6</v>
      </c>
      <c r="C29" s="255" t="s">
        <v>221</v>
      </c>
      <c r="D29" s="578">
        <v>114.79</v>
      </c>
      <c r="E29" s="666"/>
      <c r="F29" s="578">
        <v>104.87</v>
      </c>
      <c r="G29" s="578">
        <v>102.21</v>
      </c>
      <c r="H29" s="578">
        <v>107.33</v>
      </c>
      <c r="I29" s="578">
        <v>101.16</v>
      </c>
      <c r="J29" s="578">
        <v>108.97</v>
      </c>
      <c r="K29" s="578">
        <v>105.11</v>
      </c>
      <c r="L29" s="578">
        <v>105.62</v>
      </c>
      <c r="M29" s="578">
        <v>108.01</v>
      </c>
      <c r="N29" s="578">
        <v>95.81</v>
      </c>
      <c r="O29" s="578">
        <v>107.45</v>
      </c>
      <c r="P29" s="578">
        <v>96.53</v>
      </c>
      <c r="Q29" s="578">
        <v>102.2</v>
      </c>
      <c r="R29" s="578">
        <v>98.65</v>
      </c>
      <c r="S29" s="578">
        <v>95.53</v>
      </c>
      <c r="T29" s="578">
        <v>105.78</v>
      </c>
      <c r="U29" s="578">
        <v>96.83</v>
      </c>
      <c r="V29" s="578">
        <v>102.48</v>
      </c>
      <c r="W29" s="578">
        <v>114.89</v>
      </c>
      <c r="X29" s="578">
        <v>104.91</v>
      </c>
      <c r="Y29" s="667"/>
      <c r="Z29" s="578">
        <v>105.15</v>
      </c>
    </row>
    <row r="30" spans="1:26" ht="18" hidden="1" customHeight="1" outlineLevel="2" x14ac:dyDescent="0.5">
      <c r="A30" s="231">
        <v>2024</v>
      </c>
      <c r="B30" s="252" t="s">
        <v>7</v>
      </c>
      <c r="C30" s="253" t="s">
        <v>222</v>
      </c>
      <c r="D30" s="567">
        <v>106.97</v>
      </c>
      <c r="E30" s="666"/>
      <c r="F30" s="567">
        <v>104.87</v>
      </c>
      <c r="G30" s="567">
        <v>102.21</v>
      </c>
      <c r="H30" s="567">
        <v>107.33</v>
      </c>
      <c r="I30" s="567">
        <v>101.16</v>
      </c>
      <c r="J30" s="567">
        <v>108.97</v>
      </c>
      <c r="K30" s="567">
        <v>105.11</v>
      </c>
      <c r="L30" s="567">
        <v>105.62</v>
      </c>
      <c r="M30" s="567">
        <v>108.52</v>
      </c>
      <c r="N30" s="567">
        <v>105.1</v>
      </c>
      <c r="O30" s="567">
        <v>100.5</v>
      </c>
      <c r="P30" s="567">
        <v>96.53</v>
      </c>
      <c r="Q30" s="567">
        <v>117.42</v>
      </c>
      <c r="R30" s="567">
        <v>98.65</v>
      </c>
      <c r="S30" s="567">
        <v>95.53</v>
      </c>
      <c r="T30" s="567">
        <v>105.78</v>
      </c>
      <c r="U30" s="567">
        <v>104.42</v>
      </c>
      <c r="V30" s="567">
        <v>99.99</v>
      </c>
      <c r="W30" s="567">
        <v>106.99</v>
      </c>
      <c r="X30" s="567">
        <v>106.41</v>
      </c>
      <c r="Y30" s="667"/>
      <c r="Z30" s="567">
        <v>105.66</v>
      </c>
    </row>
    <row r="31" spans="1:26" ht="18" hidden="1" customHeight="1" outlineLevel="2" x14ac:dyDescent="0.5">
      <c r="A31" s="233">
        <v>2024</v>
      </c>
      <c r="B31" s="254" t="s">
        <v>8</v>
      </c>
      <c r="C31" s="255" t="s">
        <v>223</v>
      </c>
      <c r="D31" s="578">
        <v>103.71</v>
      </c>
      <c r="E31" s="666"/>
      <c r="F31" s="578">
        <v>104.87</v>
      </c>
      <c r="G31" s="578">
        <v>104.78</v>
      </c>
      <c r="H31" s="578">
        <v>106.34</v>
      </c>
      <c r="I31" s="578">
        <v>109.28</v>
      </c>
      <c r="J31" s="578">
        <v>108.97</v>
      </c>
      <c r="K31" s="578">
        <v>103.79</v>
      </c>
      <c r="L31" s="578">
        <v>105.62</v>
      </c>
      <c r="M31" s="578">
        <v>108.52</v>
      </c>
      <c r="N31" s="578">
        <v>105.1</v>
      </c>
      <c r="O31" s="578">
        <v>107.45</v>
      </c>
      <c r="P31" s="578">
        <v>102.77</v>
      </c>
      <c r="Q31" s="578">
        <v>102.2</v>
      </c>
      <c r="R31" s="578">
        <v>99.61</v>
      </c>
      <c r="S31" s="578">
        <v>104.51</v>
      </c>
      <c r="T31" s="578">
        <v>106.66</v>
      </c>
      <c r="U31" s="578">
        <v>104.42</v>
      </c>
      <c r="V31" s="578">
        <v>92.81</v>
      </c>
      <c r="W31" s="578">
        <v>103.69</v>
      </c>
      <c r="X31" s="578">
        <v>104.98</v>
      </c>
      <c r="Y31" s="667"/>
      <c r="Z31" s="578">
        <v>105.66</v>
      </c>
    </row>
    <row r="32" spans="1:26" ht="18" hidden="1" customHeight="1" outlineLevel="1" x14ac:dyDescent="0.5">
      <c r="A32" s="445">
        <v>2024</v>
      </c>
      <c r="B32" s="568" t="s">
        <v>2367</v>
      </c>
      <c r="C32" s="569" t="s">
        <v>2364</v>
      </c>
      <c r="D32" s="570">
        <v>108.49</v>
      </c>
      <c r="E32" s="666"/>
      <c r="F32" s="570">
        <v>104.87</v>
      </c>
      <c r="G32" s="570">
        <v>103.07</v>
      </c>
      <c r="H32" s="570">
        <v>107</v>
      </c>
      <c r="I32" s="570">
        <v>103.87</v>
      </c>
      <c r="J32" s="570">
        <v>108.97</v>
      </c>
      <c r="K32" s="570">
        <v>104.67</v>
      </c>
      <c r="L32" s="570">
        <v>105.62</v>
      </c>
      <c r="M32" s="570">
        <v>108.35</v>
      </c>
      <c r="N32" s="570">
        <v>102</v>
      </c>
      <c r="O32" s="570">
        <v>105.13</v>
      </c>
      <c r="P32" s="570">
        <v>98.61</v>
      </c>
      <c r="Q32" s="570">
        <v>107.27</v>
      </c>
      <c r="R32" s="570">
        <v>98.97</v>
      </c>
      <c r="S32" s="570">
        <v>98.52</v>
      </c>
      <c r="T32" s="570">
        <v>106.07</v>
      </c>
      <c r="U32" s="570">
        <v>101.89</v>
      </c>
      <c r="V32" s="570">
        <v>98.43</v>
      </c>
      <c r="W32" s="570">
        <v>108.52</v>
      </c>
      <c r="X32" s="570">
        <v>105.43</v>
      </c>
      <c r="Y32" s="667"/>
      <c r="Z32" s="570">
        <v>105.49</v>
      </c>
    </row>
    <row r="33" spans="1:26" ht="18" hidden="1" customHeight="1" outlineLevel="2" x14ac:dyDescent="0.5">
      <c r="A33" s="231">
        <v>2024</v>
      </c>
      <c r="B33" s="252" t="s">
        <v>9</v>
      </c>
      <c r="C33" s="253" t="s">
        <v>224</v>
      </c>
      <c r="D33" s="567">
        <v>104.31</v>
      </c>
      <c r="E33" s="666"/>
      <c r="F33" s="567">
        <v>104.87</v>
      </c>
      <c r="G33" s="567">
        <v>107.24</v>
      </c>
      <c r="H33" s="567">
        <v>107.74</v>
      </c>
      <c r="I33" s="567">
        <v>111.43</v>
      </c>
      <c r="J33" s="567">
        <v>128.27000000000001</v>
      </c>
      <c r="K33" s="567">
        <v>106.71</v>
      </c>
      <c r="L33" s="567">
        <v>109.61</v>
      </c>
      <c r="M33" s="567">
        <v>109.59</v>
      </c>
      <c r="N33" s="567">
        <v>113.43</v>
      </c>
      <c r="O33" s="567">
        <v>113.92</v>
      </c>
      <c r="P33" s="567">
        <v>109.68</v>
      </c>
      <c r="Q33" s="567">
        <v>108.94</v>
      </c>
      <c r="R33" s="567">
        <v>100.75</v>
      </c>
      <c r="S33" s="567">
        <v>100.28</v>
      </c>
      <c r="T33" s="567">
        <v>109.75</v>
      </c>
      <c r="U33" s="567">
        <v>112.04</v>
      </c>
      <c r="V33" s="567">
        <v>101.7</v>
      </c>
      <c r="W33" s="567">
        <v>104.31</v>
      </c>
      <c r="X33" s="567">
        <v>109.54</v>
      </c>
      <c r="Y33" s="667"/>
      <c r="Z33" s="567">
        <v>105.02</v>
      </c>
    </row>
    <row r="34" spans="1:26" ht="18" hidden="1" customHeight="1" outlineLevel="2" x14ac:dyDescent="0.5">
      <c r="A34" s="233">
        <v>2024</v>
      </c>
      <c r="B34" s="254" t="s">
        <v>10</v>
      </c>
      <c r="C34" s="255" t="s">
        <v>225</v>
      </c>
      <c r="D34" s="578">
        <v>115.93</v>
      </c>
      <c r="E34" s="666"/>
      <c r="F34" s="578">
        <v>104.87</v>
      </c>
      <c r="G34" s="578">
        <v>104.77</v>
      </c>
      <c r="H34" s="578">
        <v>106.92</v>
      </c>
      <c r="I34" s="578">
        <v>111.43</v>
      </c>
      <c r="J34" s="578">
        <v>128.27000000000001</v>
      </c>
      <c r="K34" s="578">
        <v>103.96</v>
      </c>
      <c r="L34" s="578">
        <v>109.61</v>
      </c>
      <c r="M34" s="578">
        <v>109.59</v>
      </c>
      <c r="N34" s="578">
        <v>103.4</v>
      </c>
      <c r="O34" s="578">
        <v>105.64</v>
      </c>
      <c r="P34" s="578">
        <v>102.74</v>
      </c>
      <c r="Q34" s="578">
        <v>108.94</v>
      </c>
      <c r="R34" s="578">
        <v>100.75</v>
      </c>
      <c r="S34" s="578">
        <v>91.66</v>
      </c>
      <c r="T34" s="578">
        <v>109.75</v>
      </c>
      <c r="U34" s="578">
        <v>103.9</v>
      </c>
      <c r="V34" s="578">
        <v>93.13</v>
      </c>
      <c r="W34" s="578">
        <v>116.04</v>
      </c>
      <c r="X34" s="578">
        <v>109.24</v>
      </c>
      <c r="Y34" s="667"/>
      <c r="Z34" s="578">
        <v>105.02</v>
      </c>
    </row>
    <row r="35" spans="1:26" ht="18" hidden="1" customHeight="1" outlineLevel="2" x14ac:dyDescent="0.5">
      <c r="A35" s="231">
        <v>2024</v>
      </c>
      <c r="B35" s="252" t="s">
        <v>11</v>
      </c>
      <c r="C35" s="253" t="s">
        <v>226</v>
      </c>
      <c r="D35" s="567">
        <v>108.08</v>
      </c>
      <c r="E35" s="666"/>
      <c r="F35" s="567">
        <v>104.87</v>
      </c>
      <c r="G35" s="567">
        <v>102.21</v>
      </c>
      <c r="H35" s="567">
        <v>106.64</v>
      </c>
      <c r="I35" s="567">
        <v>111.03</v>
      </c>
      <c r="J35" s="567">
        <v>128.27000000000001</v>
      </c>
      <c r="K35" s="567">
        <v>103.96</v>
      </c>
      <c r="L35" s="567">
        <v>109.61</v>
      </c>
      <c r="M35" s="567">
        <v>109.28</v>
      </c>
      <c r="N35" s="567">
        <v>103.4</v>
      </c>
      <c r="O35" s="567">
        <v>104.5</v>
      </c>
      <c r="P35" s="567">
        <v>102.74</v>
      </c>
      <c r="Q35" s="567">
        <v>97.4</v>
      </c>
      <c r="R35" s="567">
        <v>99.88</v>
      </c>
      <c r="S35" s="567">
        <v>98.75</v>
      </c>
      <c r="T35" s="567">
        <v>109.75</v>
      </c>
      <c r="U35" s="567">
        <v>107.46</v>
      </c>
      <c r="V35" s="567">
        <v>100.33</v>
      </c>
      <c r="W35" s="567">
        <v>108.09</v>
      </c>
      <c r="X35" s="567">
        <v>107.4</v>
      </c>
      <c r="Y35" s="667"/>
      <c r="Z35" s="567">
        <v>106.77</v>
      </c>
    </row>
    <row r="36" spans="1:26" ht="18" hidden="1" customHeight="1" outlineLevel="1" x14ac:dyDescent="0.5">
      <c r="A36" s="445">
        <v>2024</v>
      </c>
      <c r="B36" s="568" t="s">
        <v>2368</v>
      </c>
      <c r="C36" s="569" t="s">
        <v>2365</v>
      </c>
      <c r="D36" s="570">
        <v>109.44</v>
      </c>
      <c r="E36" s="666"/>
      <c r="F36" s="570">
        <v>104.87</v>
      </c>
      <c r="G36" s="570">
        <v>104.74</v>
      </c>
      <c r="H36" s="570">
        <v>107.1</v>
      </c>
      <c r="I36" s="570">
        <v>111.3</v>
      </c>
      <c r="J36" s="570">
        <v>128.27000000000001</v>
      </c>
      <c r="K36" s="570">
        <v>104.88</v>
      </c>
      <c r="L36" s="570">
        <v>109.61</v>
      </c>
      <c r="M36" s="570">
        <v>109.49</v>
      </c>
      <c r="N36" s="570">
        <v>106.74</v>
      </c>
      <c r="O36" s="570">
        <v>108.02</v>
      </c>
      <c r="P36" s="570">
        <v>105.05</v>
      </c>
      <c r="Q36" s="570">
        <v>105.09</v>
      </c>
      <c r="R36" s="570">
        <v>100.46</v>
      </c>
      <c r="S36" s="570">
        <v>96.9</v>
      </c>
      <c r="T36" s="570">
        <v>109.75</v>
      </c>
      <c r="U36" s="570">
        <v>107.8</v>
      </c>
      <c r="V36" s="570">
        <v>98.39</v>
      </c>
      <c r="W36" s="570">
        <v>109.48</v>
      </c>
      <c r="X36" s="570">
        <v>108.73</v>
      </c>
      <c r="Y36" s="667"/>
      <c r="Z36" s="570">
        <v>105.6</v>
      </c>
    </row>
    <row r="37" spans="1:26" ht="18" hidden="1" customHeight="1" outlineLevel="2" x14ac:dyDescent="0.5">
      <c r="A37" s="233">
        <v>2024</v>
      </c>
      <c r="B37" s="254" t="s">
        <v>12</v>
      </c>
      <c r="C37" s="255" t="s">
        <v>227</v>
      </c>
      <c r="D37" s="578">
        <v>121.22</v>
      </c>
      <c r="E37" s="666"/>
      <c r="F37" s="578">
        <v>104.2</v>
      </c>
      <c r="G37" s="578">
        <v>101.23</v>
      </c>
      <c r="H37" s="578">
        <v>106.74</v>
      </c>
      <c r="I37" s="578">
        <v>116.7</v>
      </c>
      <c r="J37" s="578">
        <v>125.04</v>
      </c>
      <c r="K37" s="578">
        <v>105.8</v>
      </c>
      <c r="L37" s="578">
        <v>115.97</v>
      </c>
      <c r="M37" s="578">
        <v>110.63</v>
      </c>
      <c r="N37" s="578">
        <v>98.5</v>
      </c>
      <c r="O37" s="578">
        <v>104.28</v>
      </c>
      <c r="P37" s="578">
        <v>103.12</v>
      </c>
      <c r="Q37" s="578">
        <v>104.82</v>
      </c>
      <c r="R37" s="578">
        <v>101.35</v>
      </c>
      <c r="S37" s="578">
        <v>95.64</v>
      </c>
      <c r="T37" s="578">
        <v>114.78</v>
      </c>
      <c r="U37" s="578">
        <v>110.07</v>
      </c>
      <c r="V37" s="578">
        <v>100.78</v>
      </c>
      <c r="W37" s="578">
        <v>121.37</v>
      </c>
      <c r="X37" s="578">
        <v>110.14</v>
      </c>
      <c r="Y37" s="667"/>
      <c r="Z37" s="578">
        <v>107.25</v>
      </c>
    </row>
    <row r="38" spans="1:26" ht="18" hidden="1" customHeight="1" outlineLevel="2" x14ac:dyDescent="0.5">
      <c r="A38" s="231">
        <v>2024</v>
      </c>
      <c r="B38" s="252" t="s">
        <v>13</v>
      </c>
      <c r="C38" s="253" t="s">
        <v>228</v>
      </c>
      <c r="D38" s="567">
        <v>114.17</v>
      </c>
      <c r="E38" s="666"/>
      <c r="F38" s="567">
        <v>104.2</v>
      </c>
      <c r="G38" s="567">
        <v>101.23</v>
      </c>
      <c r="H38" s="567">
        <v>106.74</v>
      </c>
      <c r="I38" s="567">
        <v>108</v>
      </c>
      <c r="J38" s="567">
        <v>125.04</v>
      </c>
      <c r="K38" s="567">
        <v>103.42</v>
      </c>
      <c r="L38" s="567">
        <v>115.97</v>
      </c>
      <c r="M38" s="567">
        <v>106.82</v>
      </c>
      <c r="N38" s="567">
        <v>98.36</v>
      </c>
      <c r="O38" s="567">
        <v>105.77</v>
      </c>
      <c r="P38" s="567">
        <v>105.02</v>
      </c>
      <c r="Q38" s="567">
        <v>98.52</v>
      </c>
      <c r="R38" s="567">
        <v>100.48</v>
      </c>
      <c r="S38" s="567">
        <v>98.21</v>
      </c>
      <c r="T38" s="567">
        <v>107.49</v>
      </c>
      <c r="U38" s="567">
        <v>106.78</v>
      </c>
      <c r="V38" s="567">
        <v>100.78</v>
      </c>
      <c r="W38" s="567">
        <v>114.25</v>
      </c>
      <c r="X38" s="567">
        <v>108.02</v>
      </c>
      <c r="Y38" s="667"/>
      <c r="Z38" s="567">
        <v>106.63</v>
      </c>
    </row>
    <row r="39" spans="1:26" ht="18" hidden="1" customHeight="1" outlineLevel="2" x14ac:dyDescent="0.5">
      <c r="A39" s="233">
        <v>2024</v>
      </c>
      <c r="B39" s="254" t="s">
        <v>14</v>
      </c>
      <c r="C39" s="255" t="s">
        <v>229</v>
      </c>
      <c r="D39" s="578">
        <v>104.92</v>
      </c>
      <c r="E39" s="666"/>
      <c r="F39" s="578">
        <v>104.56</v>
      </c>
      <c r="G39" s="578">
        <v>104.49</v>
      </c>
      <c r="H39" s="578">
        <v>107.11</v>
      </c>
      <c r="I39" s="578">
        <v>108.37</v>
      </c>
      <c r="J39" s="578">
        <v>125.65</v>
      </c>
      <c r="K39" s="578">
        <v>103.78</v>
      </c>
      <c r="L39" s="578">
        <v>108.87</v>
      </c>
      <c r="M39" s="578">
        <v>107.19</v>
      </c>
      <c r="N39" s="578">
        <v>98.69</v>
      </c>
      <c r="O39" s="578">
        <v>106.14</v>
      </c>
      <c r="P39" s="578">
        <v>100.66</v>
      </c>
      <c r="Q39" s="578">
        <v>98.86</v>
      </c>
      <c r="R39" s="578">
        <v>100.18</v>
      </c>
      <c r="S39" s="578">
        <v>95.97</v>
      </c>
      <c r="T39" s="578">
        <v>109.01</v>
      </c>
      <c r="U39" s="578">
        <v>107.15</v>
      </c>
      <c r="V39" s="578">
        <v>93.59</v>
      </c>
      <c r="W39" s="578">
        <v>104.92</v>
      </c>
      <c r="X39" s="578">
        <v>106.21</v>
      </c>
      <c r="Y39" s="667"/>
      <c r="Z39" s="578">
        <v>105.61</v>
      </c>
    </row>
    <row r="40" spans="1:26" ht="18" hidden="1" customHeight="1" outlineLevel="1" x14ac:dyDescent="0.5">
      <c r="A40" s="445">
        <v>2024</v>
      </c>
      <c r="B40" s="568" t="s">
        <v>2369</v>
      </c>
      <c r="C40" s="569" t="s">
        <v>2366</v>
      </c>
      <c r="D40" s="570">
        <v>113.44</v>
      </c>
      <c r="E40" s="666"/>
      <c r="F40" s="570">
        <v>104.32</v>
      </c>
      <c r="G40" s="570">
        <v>102.32</v>
      </c>
      <c r="H40" s="570">
        <v>106.86</v>
      </c>
      <c r="I40" s="570">
        <v>111.02</v>
      </c>
      <c r="J40" s="570">
        <v>125.24</v>
      </c>
      <c r="K40" s="570">
        <v>104.33</v>
      </c>
      <c r="L40" s="570">
        <v>113.6</v>
      </c>
      <c r="M40" s="570">
        <v>108.21</v>
      </c>
      <c r="N40" s="570">
        <v>98.52</v>
      </c>
      <c r="O40" s="570">
        <v>105.4</v>
      </c>
      <c r="P40" s="570">
        <v>102.93</v>
      </c>
      <c r="Q40" s="570">
        <v>100.73</v>
      </c>
      <c r="R40" s="570">
        <v>100.67</v>
      </c>
      <c r="S40" s="570">
        <v>96.61</v>
      </c>
      <c r="T40" s="570">
        <v>110.43</v>
      </c>
      <c r="U40" s="570">
        <v>108</v>
      </c>
      <c r="V40" s="570">
        <v>98.38</v>
      </c>
      <c r="W40" s="570">
        <v>113.51</v>
      </c>
      <c r="X40" s="570">
        <v>108.12</v>
      </c>
      <c r="Y40" s="667"/>
      <c r="Z40" s="570">
        <v>106.5</v>
      </c>
    </row>
    <row r="41" spans="1:26" ht="18" customHeight="1" collapsed="1" x14ac:dyDescent="0.5">
      <c r="A41" s="445">
        <v>2024</v>
      </c>
      <c r="B41" s="445" t="s">
        <v>2348</v>
      </c>
      <c r="C41" s="445" t="s">
        <v>2349</v>
      </c>
      <c r="D41" s="570">
        <v>109.6</v>
      </c>
      <c r="E41" s="666"/>
      <c r="F41" s="570">
        <v>104.42</v>
      </c>
      <c r="G41" s="570">
        <v>103.23</v>
      </c>
      <c r="H41" s="570">
        <v>107.09</v>
      </c>
      <c r="I41" s="570">
        <v>107.5</v>
      </c>
      <c r="J41" s="570">
        <v>115.9</v>
      </c>
      <c r="K41" s="570">
        <v>104.37</v>
      </c>
      <c r="L41" s="570">
        <v>108.27</v>
      </c>
      <c r="M41" s="570">
        <v>107.6</v>
      </c>
      <c r="N41" s="570">
        <v>101.9</v>
      </c>
      <c r="O41" s="570">
        <v>105.62</v>
      </c>
      <c r="P41" s="570">
        <v>102.69</v>
      </c>
      <c r="Q41" s="570">
        <v>103.13</v>
      </c>
      <c r="R41" s="570">
        <v>99.02</v>
      </c>
      <c r="S41" s="570">
        <v>97.92</v>
      </c>
      <c r="T41" s="570">
        <v>107.42</v>
      </c>
      <c r="U41" s="570">
        <v>104.18</v>
      </c>
      <c r="V41" s="570">
        <v>96.52</v>
      </c>
      <c r="W41" s="570">
        <v>109.64</v>
      </c>
      <c r="X41" s="570">
        <v>106.27</v>
      </c>
      <c r="Y41" s="667"/>
      <c r="Z41" s="570">
        <v>105.54</v>
      </c>
    </row>
    <row r="42" spans="1:26" ht="18" hidden="1" customHeight="1" outlineLevel="2" x14ac:dyDescent="0.5">
      <c r="A42" s="231">
        <v>2025</v>
      </c>
      <c r="B42" s="252" t="s">
        <v>2</v>
      </c>
      <c r="C42" s="253" t="s">
        <v>218</v>
      </c>
      <c r="D42" s="567">
        <v>100.04</v>
      </c>
      <c r="E42" s="666"/>
      <c r="F42" s="567">
        <v>103.94</v>
      </c>
      <c r="G42" s="567">
        <v>95.2</v>
      </c>
      <c r="H42" s="567">
        <v>102.64</v>
      </c>
      <c r="I42" s="567">
        <v>99.26</v>
      </c>
      <c r="J42" s="567">
        <v>95.55</v>
      </c>
      <c r="K42" s="567">
        <v>100.67</v>
      </c>
      <c r="L42" s="567">
        <v>105.26</v>
      </c>
      <c r="M42" s="567">
        <v>101.8</v>
      </c>
      <c r="N42" s="567">
        <v>95.3</v>
      </c>
      <c r="O42" s="567">
        <v>102.12</v>
      </c>
      <c r="P42" s="567">
        <v>106.23</v>
      </c>
      <c r="Q42" s="567">
        <v>94.02</v>
      </c>
      <c r="R42" s="567">
        <v>92.23</v>
      </c>
      <c r="S42" s="567">
        <v>100.8</v>
      </c>
      <c r="T42" s="567">
        <v>108.18</v>
      </c>
      <c r="U42" s="567">
        <v>101.03</v>
      </c>
      <c r="V42" s="567">
        <v>95.9</v>
      </c>
      <c r="W42" s="567">
        <v>99.56</v>
      </c>
      <c r="X42" s="567">
        <v>99.91</v>
      </c>
      <c r="Y42" s="667"/>
      <c r="Z42" s="567">
        <v>103.96</v>
      </c>
    </row>
    <row r="43" spans="1:26" ht="18" hidden="1" customHeight="1" outlineLevel="2" x14ac:dyDescent="0.5">
      <c r="A43" s="233">
        <v>2025</v>
      </c>
      <c r="B43" s="254" t="s">
        <v>4</v>
      </c>
      <c r="C43" s="255" t="s">
        <v>219</v>
      </c>
      <c r="D43" s="578">
        <v>99.32</v>
      </c>
      <c r="E43" s="666"/>
      <c r="F43" s="578">
        <v>104.29</v>
      </c>
      <c r="G43" s="578">
        <v>94.8</v>
      </c>
      <c r="H43" s="578">
        <v>102.99</v>
      </c>
      <c r="I43" s="578">
        <v>101.19</v>
      </c>
      <c r="J43" s="578">
        <v>95.79</v>
      </c>
      <c r="K43" s="578">
        <v>95.43</v>
      </c>
      <c r="L43" s="578">
        <v>104.96</v>
      </c>
      <c r="M43" s="578">
        <v>102.05</v>
      </c>
      <c r="N43" s="578">
        <v>95.2</v>
      </c>
      <c r="O43" s="578">
        <v>103.59</v>
      </c>
      <c r="P43" s="578">
        <v>101.04</v>
      </c>
      <c r="Q43" s="578">
        <v>94.35</v>
      </c>
      <c r="R43" s="578">
        <v>91.56</v>
      </c>
      <c r="S43" s="578">
        <v>99.12</v>
      </c>
      <c r="T43" s="578">
        <v>107.78</v>
      </c>
      <c r="U43" s="578">
        <v>99.92</v>
      </c>
      <c r="V43" s="578">
        <v>96.13</v>
      </c>
      <c r="W43" s="578">
        <v>99.6</v>
      </c>
      <c r="X43" s="578">
        <v>99.18</v>
      </c>
      <c r="Y43" s="667"/>
      <c r="Z43" s="578">
        <v>103.35</v>
      </c>
    </row>
    <row r="44" spans="1:26" ht="18" hidden="1" customHeight="1" outlineLevel="2" x14ac:dyDescent="0.5">
      <c r="A44" s="231">
        <v>2025</v>
      </c>
      <c r="B44" s="252" t="s">
        <v>5</v>
      </c>
      <c r="C44" s="253" t="s">
        <v>220</v>
      </c>
      <c r="D44" s="567">
        <v>99.55</v>
      </c>
      <c r="E44" s="666"/>
      <c r="F44" s="567">
        <v>104.19</v>
      </c>
      <c r="G44" s="567">
        <v>95.1</v>
      </c>
      <c r="H44" s="567">
        <v>102.89</v>
      </c>
      <c r="I44" s="567">
        <v>102.63</v>
      </c>
      <c r="J44" s="567">
        <v>91.17</v>
      </c>
      <c r="K44" s="567">
        <v>100.91</v>
      </c>
      <c r="L44" s="567">
        <v>105.16</v>
      </c>
      <c r="M44" s="567">
        <v>100</v>
      </c>
      <c r="N44" s="567">
        <v>95.1</v>
      </c>
      <c r="O44" s="567">
        <v>103.49</v>
      </c>
      <c r="P44" s="567">
        <v>100.94</v>
      </c>
      <c r="Q44" s="567">
        <v>94.25</v>
      </c>
      <c r="R44" s="567">
        <v>91.08</v>
      </c>
      <c r="S44" s="567">
        <v>100.7</v>
      </c>
      <c r="T44" s="567">
        <v>108.08</v>
      </c>
      <c r="U44" s="567">
        <v>100.93</v>
      </c>
      <c r="V44" s="567">
        <v>95.8</v>
      </c>
      <c r="W44" s="567">
        <v>99.64</v>
      </c>
      <c r="X44" s="567">
        <v>99.44</v>
      </c>
      <c r="Y44" s="667"/>
      <c r="Z44" s="567">
        <v>102.66</v>
      </c>
    </row>
    <row r="45" spans="1:26" ht="18" hidden="1" customHeight="1" outlineLevel="1" x14ac:dyDescent="0.5">
      <c r="A45" s="445">
        <v>2025</v>
      </c>
      <c r="B45" s="568" t="s">
        <v>2362</v>
      </c>
      <c r="C45" s="569" t="s">
        <v>2363</v>
      </c>
      <c r="D45" s="570">
        <v>99.64</v>
      </c>
      <c r="E45" s="666"/>
      <c r="F45" s="570">
        <v>104.14</v>
      </c>
      <c r="G45" s="570">
        <v>95.03</v>
      </c>
      <c r="H45" s="570">
        <v>102.84</v>
      </c>
      <c r="I45" s="570">
        <v>101.03</v>
      </c>
      <c r="J45" s="570">
        <v>94.17</v>
      </c>
      <c r="K45" s="570">
        <v>99</v>
      </c>
      <c r="L45" s="570">
        <v>105.13</v>
      </c>
      <c r="M45" s="570">
        <v>101.28</v>
      </c>
      <c r="N45" s="570">
        <v>95.2</v>
      </c>
      <c r="O45" s="570">
        <v>103.07</v>
      </c>
      <c r="P45" s="570">
        <v>102.74</v>
      </c>
      <c r="Q45" s="570">
        <v>94.21</v>
      </c>
      <c r="R45" s="570">
        <v>91.62</v>
      </c>
      <c r="S45" s="570">
        <v>100.21</v>
      </c>
      <c r="T45" s="570">
        <v>108.01</v>
      </c>
      <c r="U45" s="570">
        <v>100.63</v>
      </c>
      <c r="V45" s="570">
        <v>95.94</v>
      </c>
      <c r="W45" s="570">
        <v>99.6</v>
      </c>
      <c r="X45" s="570">
        <v>99.51</v>
      </c>
      <c r="Y45" s="667"/>
      <c r="Z45" s="570">
        <v>103.32</v>
      </c>
    </row>
    <row r="46" spans="1:26" ht="18" hidden="1" customHeight="1" outlineLevel="2" x14ac:dyDescent="0.5">
      <c r="A46" s="233">
        <v>2025</v>
      </c>
      <c r="B46" s="254" t="s">
        <v>6</v>
      </c>
      <c r="C46" s="255" t="s">
        <v>221</v>
      </c>
      <c r="D46" s="578">
        <v>100.61</v>
      </c>
      <c r="E46" s="666"/>
      <c r="F46" s="578">
        <v>105.16</v>
      </c>
      <c r="G46" s="578">
        <v>95.89</v>
      </c>
      <c r="H46" s="578">
        <v>115.53</v>
      </c>
      <c r="I46" s="578">
        <v>102.53</v>
      </c>
      <c r="J46" s="578">
        <v>91.07</v>
      </c>
      <c r="K46" s="578">
        <v>97.51</v>
      </c>
      <c r="L46" s="578">
        <v>105.66</v>
      </c>
      <c r="M46" s="578">
        <v>99.2</v>
      </c>
      <c r="N46" s="578">
        <v>95</v>
      </c>
      <c r="O46" s="578">
        <v>101.52</v>
      </c>
      <c r="P46" s="578">
        <v>97.24</v>
      </c>
      <c r="Q46" s="578">
        <v>98.55</v>
      </c>
      <c r="R46" s="578">
        <v>91</v>
      </c>
      <c r="S46" s="578">
        <v>101.19</v>
      </c>
      <c r="T46" s="578">
        <v>107.68</v>
      </c>
      <c r="U46" s="578">
        <v>101.63</v>
      </c>
      <c r="V46" s="578">
        <v>96.03</v>
      </c>
      <c r="W46" s="578">
        <v>106.21</v>
      </c>
      <c r="X46" s="578">
        <v>100.49</v>
      </c>
      <c r="Y46" s="667"/>
      <c r="Z46" s="578">
        <v>103.95</v>
      </c>
    </row>
    <row r="47" spans="1:26" ht="18" hidden="1" customHeight="1" outlineLevel="2" x14ac:dyDescent="0.5">
      <c r="A47" s="231">
        <v>2025</v>
      </c>
      <c r="B47" s="252" t="s">
        <v>7</v>
      </c>
      <c r="C47" s="253" t="s">
        <v>222</v>
      </c>
      <c r="D47" s="567">
        <v>100.72</v>
      </c>
      <c r="E47" s="666"/>
      <c r="F47" s="567">
        <v>105.57</v>
      </c>
      <c r="G47" s="567">
        <v>96.99</v>
      </c>
      <c r="H47" s="567">
        <v>116.34</v>
      </c>
      <c r="I47" s="567">
        <v>103.12</v>
      </c>
      <c r="J47" s="567">
        <v>90.97</v>
      </c>
      <c r="K47" s="567">
        <v>95.33</v>
      </c>
      <c r="L47" s="567">
        <v>105.56</v>
      </c>
      <c r="M47" s="567">
        <v>98.8</v>
      </c>
      <c r="N47" s="567">
        <v>94.9</v>
      </c>
      <c r="O47" s="567">
        <v>102.02</v>
      </c>
      <c r="P47" s="567">
        <v>95.95</v>
      </c>
      <c r="Q47" s="567">
        <v>99.66</v>
      </c>
      <c r="R47" s="567">
        <v>94.98</v>
      </c>
      <c r="S47" s="567">
        <v>100.6</v>
      </c>
      <c r="T47" s="567">
        <v>106.97</v>
      </c>
      <c r="U47" s="567">
        <v>100.83</v>
      </c>
      <c r="V47" s="567">
        <v>95.93</v>
      </c>
      <c r="W47" s="567">
        <v>105.88</v>
      </c>
      <c r="X47" s="567">
        <v>100.61</v>
      </c>
      <c r="Y47" s="667"/>
      <c r="Z47" s="567">
        <v>103.95</v>
      </c>
    </row>
    <row r="48" spans="1:26" ht="18" hidden="1" customHeight="1" outlineLevel="2" x14ac:dyDescent="0.5">
      <c r="A48" s="233">
        <v>2025</v>
      </c>
      <c r="B48" s="254" t="s">
        <v>8</v>
      </c>
      <c r="C48" s="255" t="s">
        <v>223</v>
      </c>
      <c r="D48" s="578">
        <v>101.18</v>
      </c>
      <c r="E48" s="666"/>
      <c r="F48" s="578">
        <v>105.06</v>
      </c>
      <c r="G48" s="578">
        <v>98.28</v>
      </c>
      <c r="H48" s="578">
        <v>117.34</v>
      </c>
      <c r="I48" s="578">
        <v>103.02</v>
      </c>
      <c r="J48" s="578">
        <v>92.47</v>
      </c>
      <c r="K48" s="578">
        <v>95.93</v>
      </c>
      <c r="L48" s="578">
        <v>106.67</v>
      </c>
      <c r="M48" s="578">
        <v>99.1</v>
      </c>
      <c r="N48" s="578">
        <v>94.8</v>
      </c>
      <c r="O48" s="578">
        <v>102.53</v>
      </c>
      <c r="P48" s="578">
        <v>97.14</v>
      </c>
      <c r="Q48" s="578">
        <v>98.45</v>
      </c>
      <c r="R48" s="578">
        <v>97.41</v>
      </c>
      <c r="S48" s="578">
        <v>101.09</v>
      </c>
      <c r="T48" s="578">
        <v>106.87</v>
      </c>
      <c r="U48" s="578">
        <v>101.53</v>
      </c>
      <c r="V48" s="578">
        <v>95.83</v>
      </c>
      <c r="W48" s="578">
        <v>106.11</v>
      </c>
      <c r="X48" s="578">
        <v>101.12</v>
      </c>
      <c r="Y48" s="667"/>
      <c r="Z48" s="578">
        <v>102.86</v>
      </c>
    </row>
    <row r="49" spans="1:26" ht="18" hidden="1" customHeight="1" outlineLevel="1" x14ac:dyDescent="0.5">
      <c r="A49" s="445">
        <v>2025</v>
      </c>
      <c r="B49" s="568" t="s">
        <v>2367</v>
      </c>
      <c r="C49" s="569" t="s">
        <v>2364</v>
      </c>
      <c r="D49" s="570">
        <v>100.84</v>
      </c>
      <c r="E49" s="666"/>
      <c r="F49" s="570">
        <v>105.26</v>
      </c>
      <c r="G49" s="570">
        <v>97.05</v>
      </c>
      <c r="H49" s="570">
        <v>116.4</v>
      </c>
      <c r="I49" s="570">
        <v>102.89</v>
      </c>
      <c r="J49" s="570">
        <v>91.5</v>
      </c>
      <c r="K49" s="570">
        <v>96.26</v>
      </c>
      <c r="L49" s="570">
        <v>105.96</v>
      </c>
      <c r="M49" s="570">
        <v>99.03</v>
      </c>
      <c r="N49" s="570">
        <v>94.9</v>
      </c>
      <c r="O49" s="570">
        <v>102.02</v>
      </c>
      <c r="P49" s="570">
        <v>96.78</v>
      </c>
      <c r="Q49" s="570">
        <v>98.89</v>
      </c>
      <c r="R49" s="570">
        <v>94.46</v>
      </c>
      <c r="S49" s="570">
        <v>100.96</v>
      </c>
      <c r="T49" s="570">
        <v>107.17</v>
      </c>
      <c r="U49" s="570">
        <v>101.33</v>
      </c>
      <c r="V49" s="570">
        <v>95.93</v>
      </c>
      <c r="W49" s="570">
        <v>106.07</v>
      </c>
      <c r="X49" s="570">
        <v>100.74</v>
      </c>
      <c r="Y49" s="667"/>
      <c r="Z49" s="570">
        <v>103.59</v>
      </c>
    </row>
    <row r="50" spans="1:26" ht="18" hidden="1" customHeight="1" outlineLevel="2" x14ac:dyDescent="0.5">
      <c r="A50" s="231">
        <v>2025</v>
      </c>
      <c r="B50" s="252" t="s">
        <v>9</v>
      </c>
      <c r="C50" s="253" t="s">
        <v>224</v>
      </c>
      <c r="D50" s="567">
        <v>100</v>
      </c>
      <c r="E50" s="666"/>
      <c r="F50" s="567">
        <v>104.75</v>
      </c>
      <c r="G50" s="567">
        <v>96.89</v>
      </c>
      <c r="H50" s="567">
        <v>117.35</v>
      </c>
      <c r="I50" s="567">
        <v>102.92</v>
      </c>
      <c r="J50" s="567">
        <v>90.87</v>
      </c>
      <c r="K50" s="567">
        <v>94.05</v>
      </c>
      <c r="L50" s="567">
        <v>107.67</v>
      </c>
      <c r="M50" s="567">
        <v>98.7</v>
      </c>
      <c r="N50" s="567">
        <v>94.53</v>
      </c>
      <c r="O50" s="567">
        <v>107.19</v>
      </c>
      <c r="P50" s="567">
        <v>95.06</v>
      </c>
      <c r="Q50" s="567">
        <v>99.56</v>
      </c>
      <c r="R50" s="567">
        <v>94.88</v>
      </c>
      <c r="S50" s="567">
        <v>100.5</v>
      </c>
      <c r="T50" s="567">
        <v>102.94</v>
      </c>
      <c r="U50" s="567">
        <v>100.73</v>
      </c>
      <c r="V50" s="567">
        <v>95.73</v>
      </c>
      <c r="W50" s="567">
        <v>105.78</v>
      </c>
      <c r="X50" s="567">
        <v>99.9</v>
      </c>
      <c r="Y50" s="667"/>
      <c r="Z50" s="567">
        <v>102.86</v>
      </c>
    </row>
    <row r="51" spans="1:26" ht="18" hidden="1" customHeight="1" outlineLevel="2" x14ac:dyDescent="0.5">
      <c r="A51" s="233">
        <v>2025</v>
      </c>
      <c r="B51" s="254" t="s">
        <v>10</v>
      </c>
      <c r="C51" s="255" t="s">
        <v>225</v>
      </c>
      <c r="D51" s="578">
        <v>101.1</v>
      </c>
      <c r="E51" s="666"/>
      <c r="F51" s="578">
        <v>103.11</v>
      </c>
      <c r="G51" s="578">
        <v>98.18</v>
      </c>
      <c r="H51" s="578">
        <v>117.24</v>
      </c>
      <c r="I51" s="578">
        <v>103.62</v>
      </c>
      <c r="J51" s="578">
        <v>92.37</v>
      </c>
      <c r="K51" s="578">
        <v>92.17</v>
      </c>
      <c r="L51" s="578">
        <v>106.57</v>
      </c>
      <c r="M51" s="578">
        <v>98.2</v>
      </c>
      <c r="N51" s="578">
        <v>94.43</v>
      </c>
      <c r="O51" s="578">
        <v>111.65</v>
      </c>
      <c r="P51" s="578">
        <v>94.96</v>
      </c>
      <c r="Q51" s="578">
        <v>98.35</v>
      </c>
      <c r="R51" s="578">
        <v>97.31</v>
      </c>
      <c r="S51" s="578">
        <v>100.99</v>
      </c>
      <c r="T51" s="578">
        <v>106.77</v>
      </c>
      <c r="U51" s="578">
        <v>101.43</v>
      </c>
      <c r="V51" s="578">
        <v>95.63</v>
      </c>
      <c r="W51" s="578">
        <v>107.04</v>
      </c>
      <c r="X51" s="578">
        <v>100.99</v>
      </c>
      <c r="Y51" s="667"/>
      <c r="Z51" s="578">
        <v>104.05</v>
      </c>
    </row>
    <row r="52" spans="1:26" ht="18" hidden="1" customHeight="1" outlineLevel="2" x14ac:dyDescent="0.5">
      <c r="A52" s="231">
        <v>2025</v>
      </c>
      <c r="B52" s="252" t="s">
        <v>11</v>
      </c>
      <c r="C52" s="253" t="s">
        <v>226</v>
      </c>
      <c r="D52" s="567">
        <v>100.94</v>
      </c>
      <c r="E52" s="666"/>
      <c r="F52" s="567">
        <v>104.65</v>
      </c>
      <c r="G52" s="567">
        <v>99.17</v>
      </c>
      <c r="H52" s="567">
        <v>113.52</v>
      </c>
      <c r="I52" s="567">
        <v>103.52</v>
      </c>
      <c r="J52" s="567">
        <v>94.06</v>
      </c>
      <c r="K52" s="567">
        <v>93.95</v>
      </c>
      <c r="L52" s="567">
        <v>107.57</v>
      </c>
      <c r="M52" s="567">
        <v>98.6</v>
      </c>
      <c r="N52" s="567">
        <v>94.44</v>
      </c>
      <c r="O52" s="567">
        <v>107.09</v>
      </c>
      <c r="P52" s="567">
        <v>94.27</v>
      </c>
      <c r="Q52" s="567">
        <v>99.46</v>
      </c>
      <c r="R52" s="567">
        <v>94.78</v>
      </c>
      <c r="S52" s="567">
        <v>100.4</v>
      </c>
      <c r="T52" s="567">
        <v>106.67</v>
      </c>
      <c r="U52" s="567">
        <v>100.63</v>
      </c>
      <c r="V52" s="567">
        <v>95.53</v>
      </c>
      <c r="W52" s="567">
        <v>107.9</v>
      </c>
      <c r="X52" s="567">
        <v>100.83</v>
      </c>
      <c r="Y52" s="667"/>
      <c r="Z52" s="567">
        <v>104.05</v>
      </c>
    </row>
    <row r="53" spans="1:26" ht="18" hidden="1" customHeight="1" outlineLevel="1" x14ac:dyDescent="0.5">
      <c r="A53" s="445">
        <v>2025</v>
      </c>
      <c r="B53" s="568" t="s">
        <v>2368</v>
      </c>
      <c r="C53" s="569" t="s">
        <v>2365</v>
      </c>
      <c r="D53" s="570">
        <v>100.68</v>
      </c>
      <c r="E53" s="666"/>
      <c r="F53" s="570">
        <v>104.17</v>
      </c>
      <c r="G53" s="570">
        <v>98.08</v>
      </c>
      <c r="H53" s="570">
        <v>116.04</v>
      </c>
      <c r="I53" s="570">
        <v>103.35</v>
      </c>
      <c r="J53" s="570">
        <v>92.43</v>
      </c>
      <c r="K53" s="570">
        <v>93.39</v>
      </c>
      <c r="L53" s="570">
        <v>107.27</v>
      </c>
      <c r="M53" s="570">
        <v>98.5</v>
      </c>
      <c r="N53" s="570">
        <v>94.47</v>
      </c>
      <c r="O53" s="570">
        <v>108.64</v>
      </c>
      <c r="P53" s="570">
        <v>94.76</v>
      </c>
      <c r="Q53" s="570">
        <v>99.12</v>
      </c>
      <c r="R53" s="570">
        <v>95.66</v>
      </c>
      <c r="S53" s="570">
        <v>100.63</v>
      </c>
      <c r="T53" s="570">
        <v>105.46</v>
      </c>
      <c r="U53" s="570">
        <v>100.93</v>
      </c>
      <c r="V53" s="570">
        <v>95.63</v>
      </c>
      <c r="W53" s="570">
        <v>106.91</v>
      </c>
      <c r="X53" s="570">
        <v>100.57</v>
      </c>
      <c r="Y53" s="667"/>
      <c r="Z53" s="570">
        <v>103.65</v>
      </c>
    </row>
    <row r="54" spans="1:26" ht="18" hidden="1" customHeight="1" outlineLevel="2" x14ac:dyDescent="0.5">
      <c r="A54" s="233">
        <v>2025</v>
      </c>
      <c r="B54" s="254" t="s">
        <v>12</v>
      </c>
      <c r="C54" s="255" t="s">
        <v>227</v>
      </c>
      <c r="D54" s="578">
        <v>100.96</v>
      </c>
      <c r="E54" s="666"/>
      <c r="F54" s="578">
        <v>103.01</v>
      </c>
      <c r="G54" s="578">
        <v>98.08</v>
      </c>
      <c r="H54" s="578">
        <v>109.39</v>
      </c>
      <c r="I54" s="578">
        <v>103.42</v>
      </c>
      <c r="J54" s="578">
        <v>91.9</v>
      </c>
      <c r="K54" s="578">
        <v>95.83</v>
      </c>
      <c r="L54" s="578">
        <v>106.47</v>
      </c>
      <c r="M54" s="578">
        <v>98.1</v>
      </c>
      <c r="N54" s="578">
        <v>94.34</v>
      </c>
      <c r="O54" s="578">
        <v>102.43</v>
      </c>
      <c r="P54" s="578">
        <v>93.87</v>
      </c>
      <c r="Q54" s="578">
        <v>100.57</v>
      </c>
      <c r="R54" s="578">
        <v>92.13</v>
      </c>
      <c r="S54" s="578">
        <v>100.89</v>
      </c>
      <c r="T54" s="578">
        <v>106.57</v>
      </c>
      <c r="U54" s="578">
        <v>101.93</v>
      </c>
      <c r="V54" s="578">
        <v>95.43</v>
      </c>
      <c r="W54" s="578">
        <v>111.84</v>
      </c>
      <c r="X54" s="578">
        <v>100.87</v>
      </c>
      <c r="Y54" s="667"/>
      <c r="Z54" s="578">
        <v>103.46</v>
      </c>
    </row>
    <row r="55" spans="1:26" ht="18" hidden="1" customHeight="1" outlineLevel="2" x14ac:dyDescent="0.5">
      <c r="A55" s="231">
        <v>2025</v>
      </c>
      <c r="B55" s="252" t="s">
        <v>13</v>
      </c>
      <c r="C55" s="253" t="s">
        <v>228</v>
      </c>
      <c r="D55" s="567">
        <v>100.67</v>
      </c>
      <c r="E55" s="666"/>
      <c r="F55" s="567">
        <v>102.2</v>
      </c>
      <c r="G55" s="567">
        <v>96.79</v>
      </c>
      <c r="H55" s="567">
        <v>113.42</v>
      </c>
      <c r="I55" s="567">
        <v>103.52</v>
      </c>
      <c r="J55" s="567">
        <v>89.83</v>
      </c>
      <c r="K55" s="567">
        <v>93.85</v>
      </c>
      <c r="L55" s="567">
        <v>103.95</v>
      </c>
      <c r="M55" s="567">
        <v>97.5</v>
      </c>
      <c r="N55" s="567">
        <v>90.95</v>
      </c>
      <c r="O55" s="567">
        <v>99.79</v>
      </c>
      <c r="P55" s="567">
        <v>93.77</v>
      </c>
      <c r="Q55" s="567">
        <v>102.15</v>
      </c>
      <c r="R55" s="567">
        <v>90.9</v>
      </c>
      <c r="S55" s="567">
        <v>100.3</v>
      </c>
      <c r="T55" s="567">
        <v>106.47</v>
      </c>
      <c r="U55" s="567">
        <v>101.33</v>
      </c>
      <c r="V55" s="567">
        <v>95.33</v>
      </c>
      <c r="W55" s="567">
        <v>114.47</v>
      </c>
      <c r="X55" s="567">
        <v>100.55</v>
      </c>
      <c r="Y55" s="667"/>
      <c r="Z55" s="567">
        <v>104.06</v>
      </c>
    </row>
    <row r="56" spans="1:26" ht="18" hidden="1" customHeight="1" outlineLevel="2" x14ac:dyDescent="0.5">
      <c r="A56" s="233">
        <v>2025</v>
      </c>
      <c r="B56" s="254" t="s">
        <v>14</v>
      </c>
      <c r="C56" s="255" t="s">
        <v>229</v>
      </c>
      <c r="D56" s="578">
        <v>101.29</v>
      </c>
      <c r="E56" s="666"/>
      <c r="F56" s="578">
        <v>102.91</v>
      </c>
      <c r="G56" s="578">
        <v>97.98</v>
      </c>
      <c r="H56" s="578">
        <v>117.14</v>
      </c>
      <c r="I56" s="578">
        <v>109.26</v>
      </c>
      <c r="J56" s="578">
        <v>93.96</v>
      </c>
      <c r="K56" s="578">
        <v>95.73</v>
      </c>
      <c r="L56" s="578">
        <v>101.33</v>
      </c>
      <c r="M56" s="578">
        <v>98</v>
      </c>
      <c r="N56" s="578">
        <v>90.85</v>
      </c>
      <c r="O56" s="578">
        <v>96.85</v>
      </c>
      <c r="P56" s="578">
        <v>94.86</v>
      </c>
      <c r="Q56" s="578">
        <v>103.53</v>
      </c>
      <c r="R56" s="578">
        <v>92.03</v>
      </c>
      <c r="S56" s="578">
        <v>100.79</v>
      </c>
      <c r="T56" s="578">
        <v>102.84</v>
      </c>
      <c r="U56" s="578">
        <v>101.83</v>
      </c>
      <c r="V56" s="578">
        <v>100.58</v>
      </c>
      <c r="W56" s="578">
        <v>116.95</v>
      </c>
      <c r="X56" s="578">
        <v>101.19</v>
      </c>
      <c r="Y56" s="667"/>
      <c r="Z56" s="578">
        <v>104.26</v>
      </c>
    </row>
    <row r="57" spans="1:26" ht="18" hidden="1" customHeight="1" outlineLevel="1" x14ac:dyDescent="0.5">
      <c r="A57" s="445">
        <v>2025</v>
      </c>
      <c r="B57" s="568" t="s">
        <v>2369</v>
      </c>
      <c r="C57" s="569" t="s">
        <v>2366</v>
      </c>
      <c r="D57" s="570">
        <v>100.97</v>
      </c>
      <c r="E57" s="666"/>
      <c r="F57" s="570">
        <v>102.71</v>
      </c>
      <c r="G57" s="570">
        <v>97.62</v>
      </c>
      <c r="H57" s="570">
        <v>113.32</v>
      </c>
      <c r="I57" s="570">
        <v>105.4</v>
      </c>
      <c r="J57" s="570">
        <v>91.9</v>
      </c>
      <c r="K57" s="570">
        <v>95.14</v>
      </c>
      <c r="L57" s="570">
        <v>103.92</v>
      </c>
      <c r="M57" s="570">
        <v>97.87</v>
      </c>
      <c r="N57" s="570">
        <v>92.05</v>
      </c>
      <c r="O57" s="570">
        <v>99.69</v>
      </c>
      <c r="P57" s="570">
        <v>94.17</v>
      </c>
      <c r="Q57" s="570">
        <v>102.08</v>
      </c>
      <c r="R57" s="570">
        <v>91.69</v>
      </c>
      <c r="S57" s="570">
        <v>100.66</v>
      </c>
      <c r="T57" s="570">
        <v>105.29</v>
      </c>
      <c r="U57" s="570">
        <v>101.7</v>
      </c>
      <c r="V57" s="570">
        <v>97.11</v>
      </c>
      <c r="W57" s="570">
        <v>114.42</v>
      </c>
      <c r="X57" s="570">
        <v>100.87</v>
      </c>
      <c r="Y57" s="667"/>
      <c r="Z57" s="570">
        <v>103.93</v>
      </c>
    </row>
    <row r="58" spans="1:26" ht="18" customHeight="1" collapsed="1" x14ac:dyDescent="0.5">
      <c r="A58" s="445">
        <v>2025</v>
      </c>
      <c r="B58" s="445" t="s">
        <v>2348</v>
      </c>
      <c r="C58" s="445" t="s">
        <v>2349</v>
      </c>
      <c r="D58" s="570">
        <v>100.53</v>
      </c>
      <c r="E58" s="666"/>
      <c r="F58" s="570">
        <v>104.07</v>
      </c>
      <c r="G58" s="570">
        <v>96.95</v>
      </c>
      <c r="H58" s="570">
        <v>112.15</v>
      </c>
      <c r="I58" s="570">
        <v>103.17</v>
      </c>
      <c r="J58" s="570">
        <v>92.5</v>
      </c>
      <c r="K58" s="570">
        <v>95.95</v>
      </c>
      <c r="L58" s="570">
        <v>105.57</v>
      </c>
      <c r="M58" s="570">
        <v>99.17</v>
      </c>
      <c r="N58" s="570">
        <v>94.16</v>
      </c>
      <c r="O58" s="570">
        <v>103.36</v>
      </c>
      <c r="P58" s="570">
        <v>97.11</v>
      </c>
      <c r="Q58" s="570">
        <v>98.58</v>
      </c>
      <c r="R58" s="570">
        <v>93.36</v>
      </c>
      <c r="S58" s="570">
        <v>100.62</v>
      </c>
      <c r="T58" s="570">
        <v>106.48</v>
      </c>
      <c r="U58" s="570">
        <v>101.15</v>
      </c>
      <c r="V58" s="570">
        <v>96.15</v>
      </c>
      <c r="W58" s="570">
        <v>106.75</v>
      </c>
      <c r="X58" s="570">
        <v>100.42</v>
      </c>
      <c r="Y58" s="667"/>
      <c r="Z58" s="570">
        <v>103.62</v>
      </c>
    </row>
    <row r="59" spans="1:26" ht="18" customHeight="1" x14ac:dyDescent="0.5">
      <c r="A59" s="234" t="s">
        <v>626</v>
      </c>
      <c r="B59" s="238" t="s">
        <v>627</v>
      </c>
      <c r="E59" s="236"/>
      <c r="X59" s="238" t="s">
        <v>627</v>
      </c>
      <c r="Z59" s="235" t="s">
        <v>628</v>
      </c>
    </row>
  </sheetData>
  <mergeCells count="7">
    <mergeCell ref="A4:B4"/>
    <mergeCell ref="E4:E58"/>
    <mergeCell ref="Y4:Y58"/>
    <mergeCell ref="D6:D7"/>
    <mergeCell ref="A6:A7"/>
    <mergeCell ref="B6:B7"/>
    <mergeCell ref="C6:C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C2098-03CA-40F4-97FF-14F8F67646EE}">
  <sheetPr>
    <tabColor rgb="FF9BA8C2"/>
    <pageSetUpPr autoPageBreaks="0"/>
  </sheetPr>
  <dimension ref="A1:WVW59"/>
  <sheetViews>
    <sheetView showGridLines="0" rightToLeft="1" zoomScale="70" zoomScaleNormal="70" workbookViewId="0"/>
  </sheetViews>
  <sheetFormatPr defaultColWidth="0" defaultRowHeight="18" customHeight="1" outlineLevelRow="2" x14ac:dyDescent="0.5"/>
  <cols>
    <col min="1" max="1" width="7" style="237" customWidth="1"/>
    <col min="2" max="3" width="12" style="237" customWidth="1"/>
    <col min="4" max="4" width="17.6640625" style="237" customWidth="1"/>
    <col min="5" max="5" width="3.5546875" style="237" customWidth="1"/>
    <col min="6" max="24" width="11.109375" style="237" customWidth="1"/>
    <col min="25" max="25" width="3.6640625" style="237" customWidth="1"/>
    <col min="26" max="26" width="11.109375" style="237" customWidth="1"/>
    <col min="27" max="27" width="8.88671875" style="237" customWidth="1"/>
    <col min="28" max="268" width="8.88671875" style="237" hidden="1"/>
    <col min="269" max="271" width="25.88671875" style="237" hidden="1"/>
    <col min="272" max="524" width="8.88671875" style="237" hidden="1"/>
    <col min="525" max="527" width="25.88671875" style="237" hidden="1"/>
    <col min="528" max="780" width="8.88671875" style="237" hidden="1"/>
    <col min="781" max="783" width="25.88671875" style="237" hidden="1"/>
    <col min="784" max="1036" width="8.88671875" style="237" hidden="1"/>
    <col min="1037" max="1039" width="25.88671875" style="237" hidden="1"/>
    <col min="1040" max="1292" width="8.88671875" style="237" hidden="1"/>
    <col min="1293" max="1295" width="25.88671875" style="237" hidden="1"/>
    <col min="1296" max="1548" width="8.88671875" style="237" hidden="1"/>
    <col min="1549" max="1551" width="25.88671875" style="237" hidden="1"/>
    <col min="1552" max="1804" width="8.88671875" style="237" hidden="1"/>
    <col min="1805" max="1807" width="25.88671875" style="237" hidden="1"/>
    <col min="1808" max="2060" width="8.88671875" style="237" hidden="1"/>
    <col min="2061" max="2063" width="25.88671875" style="237" hidden="1"/>
    <col min="2064" max="2316" width="8.88671875" style="237" hidden="1"/>
    <col min="2317" max="2319" width="25.88671875" style="237" hidden="1"/>
    <col min="2320" max="2572" width="8.88671875" style="237" hidden="1"/>
    <col min="2573" max="2575" width="25.88671875" style="237" hidden="1"/>
    <col min="2576" max="2828" width="8.88671875" style="237" hidden="1"/>
    <col min="2829" max="2831" width="25.88671875" style="237" hidden="1"/>
    <col min="2832" max="3084" width="8.88671875" style="237" hidden="1"/>
    <col min="3085" max="3087" width="25.88671875" style="237" hidden="1"/>
    <col min="3088" max="3340" width="8.88671875" style="237" hidden="1"/>
    <col min="3341" max="3343" width="25.88671875" style="237" hidden="1"/>
    <col min="3344" max="3596" width="8.88671875" style="237" hidden="1"/>
    <col min="3597" max="3599" width="25.88671875" style="237" hidden="1"/>
    <col min="3600" max="3852" width="8.88671875" style="237" hidden="1"/>
    <col min="3853" max="3855" width="25.88671875" style="237" hidden="1"/>
    <col min="3856" max="4108" width="8.88671875" style="237" hidden="1"/>
    <col min="4109" max="4111" width="25.88671875" style="237" hidden="1"/>
    <col min="4112" max="4364" width="8.88671875" style="237" hidden="1"/>
    <col min="4365" max="4367" width="25.88671875" style="237" hidden="1"/>
    <col min="4368" max="4620" width="8.88671875" style="237" hidden="1"/>
    <col min="4621" max="4623" width="25.88671875" style="237" hidden="1"/>
    <col min="4624" max="4876" width="8.88671875" style="237" hidden="1"/>
    <col min="4877" max="4879" width="25.88671875" style="237" hidden="1"/>
    <col min="4880" max="5132" width="8.88671875" style="237" hidden="1"/>
    <col min="5133" max="5135" width="25.88671875" style="237" hidden="1"/>
    <col min="5136" max="5388" width="8.88671875" style="237" hidden="1"/>
    <col min="5389" max="5391" width="25.88671875" style="237" hidden="1"/>
    <col min="5392" max="5644" width="8.88671875" style="237" hidden="1"/>
    <col min="5645" max="5647" width="25.88671875" style="237" hidden="1"/>
    <col min="5648" max="5900" width="8.88671875" style="237" hidden="1"/>
    <col min="5901" max="5903" width="25.88671875" style="237" hidden="1"/>
    <col min="5904" max="6156" width="8.88671875" style="237" hidden="1"/>
    <col min="6157" max="6159" width="25.88671875" style="237" hidden="1"/>
    <col min="6160" max="6412" width="8.88671875" style="237" hidden="1"/>
    <col min="6413" max="6415" width="25.88671875" style="237" hidden="1"/>
    <col min="6416" max="6668" width="8.88671875" style="237" hidden="1"/>
    <col min="6669" max="6671" width="25.88671875" style="237" hidden="1"/>
    <col min="6672" max="6924" width="8.88671875" style="237" hidden="1"/>
    <col min="6925" max="6927" width="25.88671875" style="237" hidden="1"/>
    <col min="6928" max="7180" width="8.88671875" style="237" hidden="1"/>
    <col min="7181" max="7183" width="25.88671875" style="237" hidden="1"/>
    <col min="7184" max="7436" width="8.88671875" style="237" hidden="1"/>
    <col min="7437" max="7439" width="25.88671875" style="237" hidden="1"/>
    <col min="7440" max="7692" width="8.88671875" style="237" hidden="1"/>
    <col min="7693" max="7695" width="25.88671875" style="237" hidden="1"/>
    <col min="7696" max="7948" width="8.88671875" style="237" hidden="1"/>
    <col min="7949" max="7951" width="25.88671875" style="237" hidden="1"/>
    <col min="7952" max="8204" width="8.88671875" style="237" hidden="1"/>
    <col min="8205" max="8207" width="25.88671875" style="237" hidden="1"/>
    <col min="8208" max="8460" width="8.88671875" style="237" hidden="1"/>
    <col min="8461" max="8463" width="25.88671875" style="237" hidden="1"/>
    <col min="8464" max="8716" width="8.88671875" style="237" hidden="1"/>
    <col min="8717" max="8719" width="25.88671875" style="237" hidden="1"/>
    <col min="8720" max="8972" width="8.88671875" style="237" hidden="1"/>
    <col min="8973" max="8975" width="25.88671875" style="237" hidden="1"/>
    <col min="8976" max="9228" width="8.88671875" style="237" hidden="1"/>
    <col min="9229" max="9231" width="25.88671875" style="237" hidden="1"/>
    <col min="9232" max="9484" width="8.88671875" style="237" hidden="1"/>
    <col min="9485" max="9487" width="25.88671875" style="237" hidden="1"/>
    <col min="9488" max="9740" width="8.88671875" style="237" hidden="1"/>
    <col min="9741" max="9743" width="25.88671875" style="237" hidden="1"/>
    <col min="9744" max="9996" width="8.88671875" style="237" hidden="1"/>
    <col min="9997" max="9999" width="25.88671875" style="237" hidden="1"/>
    <col min="10000" max="10252" width="8.88671875" style="237" hidden="1"/>
    <col min="10253" max="10255" width="25.88671875" style="237" hidden="1"/>
    <col min="10256" max="10508" width="8.88671875" style="237" hidden="1"/>
    <col min="10509" max="10511" width="25.88671875" style="237" hidden="1"/>
    <col min="10512" max="10764" width="8.88671875" style="237" hidden="1"/>
    <col min="10765" max="10767" width="25.88671875" style="237" hidden="1"/>
    <col min="10768" max="11020" width="8.88671875" style="237" hidden="1"/>
    <col min="11021" max="11023" width="25.88671875" style="237" hidden="1"/>
    <col min="11024" max="11276" width="8.88671875" style="237" hidden="1"/>
    <col min="11277" max="11279" width="25.88671875" style="237" hidden="1"/>
    <col min="11280" max="11532" width="8.88671875" style="237" hidden="1"/>
    <col min="11533" max="11535" width="25.88671875" style="237" hidden="1"/>
    <col min="11536" max="11788" width="8.88671875" style="237" hidden="1"/>
    <col min="11789" max="11791" width="25.88671875" style="237" hidden="1"/>
    <col min="11792" max="12044" width="8.88671875" style="237" hidden="1"/>
    <col min="12045" max="12047" width="25.88671875" style="237" hidden="1"/>
    <col min="12048" max="12300" width="8.88671875" style="237" hidden="1"/>
    <col min="12301" max="12303" width="25.88671875" style="237" hidden="1"/>
    <col min="12304" max="12556" width="8.88671875" style="237" hidden="1"/>
    <col min="12557" max="12559" width="25.88671875" style="237" hidden="1"/>
    <col min="12560" max="12812" width="8.88671875" style="237" hidden="1"/>
    <col min="12813" max="12815" width="25.88671875" style="237" hidden="1"/>
    <col min="12816" max="13068" width="8.88671875" style="237" hidden="1"/>
    <col min="13069" max="13071" width="25.88671875" style="237" hidden="1"/>
    <col min="13072" max="13324" width="8.88671875" style="237" hidden="1"/>
    <col min="13325" max="13327" width="25.88671875" style="237" hidden="1"/>
    <col min="13328" max="13580" width="8.88671875" style="237" hidden="1"/>
    <col min="13581" max="13583" width="25.88671875" style="237" hidden="1"/>
    <col min="13584" max="13836" width="8.88671875" style="237" hidden="1"/>
    <col min="13837" max="13839" width="25.88671875" style="237" hidden="1"/>
    <col min="13840" max="14092" width="8.88671875" style="237" hidden="1"/>
    <col min="14093" max="14095" width="25.88671875" style="237" hidden="1"/>
    <col min="14096" max="14348" width="8.88671875" style="237" hidden="1"/>
    <col min="14349" max="14351" width="25.88671875" style="237" hidden="1"/>
    <col min="14352" max="14604" width="8.88671875" style="237" hidden="1"/>
    <col min="14605" max="14607" width="25.88671875" style="237" hidden="1"/>
    <col min="14608" max="14860" width="8.88671875" style="237" hidden="1"/>
    <col min="14861" max="14863" width="25.88671875" style="237" hidden="1"/>
    <col min="14864" max="15116" width="8.88671875" style="237" hidden="1"/>
    <col min="15117" max="15119" width="25.88671875" style="237" hidden="1"/>
    <col min="15120" max="15372" width="8.88671875" style="237" hidden="1"/>
    <col min="15373" max="15375" width="25.88671875" style="237" hidden="1"/>
    <col min="15376" max="15628" width="8.88671875" style="237" hidden="1"/>
    <col min="15629" max="15631" width="25.88671875" style="237" hidden="1"/>
    <col min="15632" max="15884" width="8.88671875" style="237" hidden="1"/>
    <col min="15885" max="15887" width="25.88671875" style="237" hidden="1"/>
    <col min="15888" max="16140" width="8.88671875" style="237" hidden="1"/>
    <col min="16141" max="16143" width="25.88671875" style="237" hidden="1"/>
    <col min="16144" max="16384" width="8.88671875" style="237" hidden="1"/>
  </cols>
  <sheetData>
    <row r="1" spans="1:30" ht="57.6" customHeight="1" x14ac:dyDescent="0.5">
      <c r="A1" s="240"/>
    </row>
    <row r="2" spans="1:30" ht="26.4" x14ac:dyDescent="0.5">
      <c r="A2" s="241" t="s">
        <v>603</v>
      </c>
      <c r="C2" s="242"/>
      <c r="D2" s="242"/>
      <c r="E2" s="242"/>
      <c r="F2" s="242"/>
      <c r="G2" s="242"/>
      <c r="H2" s="242"/>
      <c r="I2" s="243"/>
      <c r="J2" s="243"/>
      <c r="K2" s="243"/>
      <c r="L2" s="243"/>
      <c r="M2" s="243"/>
      <c r="N2" s="243"/>
      <c r="O2" s="243"/>
      <c r="P2" s="243"/>
      <c r="Q2" s="243"/>
      <c r="R2" s="243"/>
      <c r="S2" s="243"/>
      <c r="T2" s="243"/>
      <c r="U2" s="243"/>
      <c r="V2" s="243"/>
      <c r="W2" s="243"/>
      <c r="X2" s="243"/>
      <c r="Y2" s="244"/>
    </row>
    <row r="3" spans="1:30" ht="26.4" x14ac:dyDescent="0.5">
      <c r="A3" s="241" t="s">
        <v>607</v>
      </c>
      <c r="C3" s="242"/>
      <c r="D3" s="242"/>
      <c r="E3" s="242"/>
      <c r="F3" s="242"/>
      <c r="G3" s="242"/>
      <c r="H3" s="242"/>
      <c r="I3" s="243"/>
      <c r="J3" s="243"/>
      <c r="K3" s="243"/>
      <c r="L3" s="243"/>
      <c r="M3" s="243"/>
      <c r="N3" s="243"/>
      <c r="O3" s="243"/>
      <c r="P3" s="243"/>
      <c r="Q3" s="243"/>
      <c r="R3" s="243"/>
      <c r="S3" s="243"/>
      <c r="T3" s="243"/>
      <c r="U3" s="243"/>
      <c r="V3" s="243"/>
      <c r="W3" s="243"/>
      <c r="X3" s="243"/>
      <c r="Y3" s="244"/>
    </row>
    <row r="4" spans="1:30" ht="18" customHeight="1" x14ac:dyDescent="0.5">
      <c r="A4" s="665" t="s">
        <v>560</v>
      </c>
      <c r="B4" s="665"/>
      <c r="C4" s="576">
        <v>2024</v>
      </c>
      <c r="D4" s="577">
        <v>1</v>
      </c>
      <c r="E4" s="666" t="s">
        <v>595</v>
      </c>
      <c r="F4" s="565">
        <v>3.3896768569528099E-2</v>
      </c>
      <c r="G4" s="565">
        <v>1.9128278068242334E-2</v>
      </c>
      <c r="H4" s="565">
        <v>1.129667974778808E-2</v>
      </c>
      <c r="I4" s="565">
        <v>1.9128278068242334E-2</v>
      </c>
      <c r="J4" s="565">
        <v>8.7238945039744456E-2</v>
      </c>
      <c r="K4" s="565">
        <v>1.8202204085154924E-2</v>
      </c>
      <c r="L4" s="565">
        <v>2.5820416109842512E-3</v>
      </c>
      <c r="M4" s="565">
        <v>4.1167776950798993E-3</v>
      </c>
      <c r="N4" s="565">
        <v>1.004155695837847E-2</v>
      </c>
      <c r="O4" s="565">
        <v>3.4804851714346371E-3</v>
      </c>
      <c r="P4" s="565">
        <v>3.4804851714346371E-3</v>
      </c>
      <c r="Q4" s="565">
        <v>8.7238945039744456E-2</v>
      </c>
      <c r="R4" s="565">
        <v>9.9395541424913331E-2</v>
      </c>
      <c r="S4" s="565">
        <v>0.29441716492652592</v>
      </c>
      <c r="T4" s="565">
        <v>0.15143908686374855</v>
      </c>
      <c r="U4" s="565">
        <v>8.3568922780980506E-2</v>
      </c>
      <c r="V4" s="565">
        <v>3.4804851714346371E-3</v>
      </c>
      <c r="W4" s="565">
        <v>6.7867353606640535E-2</v>
      </c>
      <c r="X4" s="565">
        <v>0.96638000000000002</v>
      </c>
      <c r="Y4" s="667" t="s">
        <v>633</v>
      </c>
      <c r="Z4" s="565">
        <v>3.3619999999999983E-2</v>
      </c>
      <c r="AA4" s="566"/>
    </row>
    <row r="5" spans="1:30" ht="18" customHeight="1" x14ac:dyDescent="0.5">
      <c r="A5" s="572"/>
      <c r="B5" s="573"/>
      <c r="C5" s="574"/>
      <c r="D5" s="575"/>
      <c r="E5" s="666"/>
      <c r="F5" s="245">
        <v>1</v>
      </c>
      <c r="G5" s="245">
        <v>2</v>
      </c>
      <c r="H5" s="245">
        <v>3</v>
      </c>
      <c r="I5" s="245">
        <v>4</v>
      </c>
      <c r="J5" s="245">
        <v>6</v>
      </c>
      <c r="K5" s="245">
        <v>7</v>
      </c>
      <c r="L5" s="245">
        <v>9</v>
      </c>
      <c r="M5" s="245">
        <v>10</v>
      </c>
      <c r="N5" s="245">
        <v>11</v>
      </c>
      <c r="O5" s="245">
        <v>12</v>
      </c>
      <c r="P5" s="245">
        <v>13</v>
      </c>
      <c r="Q5" s="245">
        <v>14</v>
      </c>
      <c r="R5" s="245">
        <v>15</v>
      </c>
      <c r="S5" s="245">
        <v>16</v>
      </c>
      <c r="T5" s="245">
        <v>17</v>
      </c>
      <c r="U5" s="245">
        <v>18</v>
      </c>
      <c r="V5" s="245">
        <v>20</v>
      </c>
      <c r="W5" s="245" t="s">
        <v>594</v>
      </c>
      <c r="X5" s="571" t="s">
        <v>622</v>
      </c>
      <c r="Y5" s="667"/>
      <c r="Z5" s="246">
        <v>5</v>
      </c>
    </row>
    <row r="6" spans="1:30" ht="36" customHeight="1" x14ac:dyDescent="0.5">
      <c r="A6" s="621" t="s">
        <v>233</v>
      </c>
      <c r="B6" s="662" t="s">
        <v>1</v>
      </c>
      <c r="C6" s="668" t="s">
        <v>217</v>
      </c>
      <c r="D6" s="669" t="s">
        <v>602</v>
      </c>
      <c r="E6" s="666"/>
      <c r="F6" s="247" t="s">
        <v>562</v>
      </c>
      <c r="G6" s="247" t="s">
        <v>18</v>
      </c>
      <c r="H6" s="247" t="s">
        <v>564</v>
      </c>
      <c r="I6" s="247" t="s">
        <v>566</v>
      </c>
      <c r="J6" s="247" t="s">
        <v>569</v>
      </c>
      <c r="K6" s="247" t="s">
        <v>571</v>
      </c>
      <c r="L6" s="247" t="s">
        <v>573</v>
      </c>
      <c r="M6" s="247" t="s">
        <v>575</v>
      </c>
      <c r="N6" s="247" t="s">
        <v>577</v>
      </c>
      <c r="O6" s="247" t="s">
        <v>579</v>
      </c>
      <c r="P6" s="247" t="s">
        <v>581</v>
      </c>
      <c r="Q6" s="247" t="s">
        <v>583</v>
      </c>
      <c r="R6" s="247" t="s">
        <v>585</v>
      </c>
      <c r="S6" s="247" t="s">
        <v>587</v>
      </c>
      <c r="T6" s="247" t="s">
        <v>589</v>
      </c>
      <c r="U6" s="247" t="s">
        <v>591</v>
      </c>
      <c r="V6" s="247" t="s">
        <v>593</v>
      </c>
      <c r="W6" s="247" t="s">
        <v>596</v>
      </c>
      <c r="X6" s="248"/>
      <c r="Y6" s="667"/>
      <c r="Z6" s="249" t="s">
        <v>19</v>
      </c>
    </row>
    <row r="7" spans="1:30" ht="36" customHeight="1" x14ac:dyDescent="0.5">
      <c r="A7" s="621"/>
      <c r="B7" s="662"/>
      <c r="C7" s="668"/>
      <c r="D7" s="670"/>
      <c r="E7" s="666"/>
      <c r="F7" s="250" t="s">
        <v>561</v>
      </c>
      <c r="G7" s="250" t="s">
        <v>367</v>
      </c>
      <c r="H7" s="250" t="s">
        <v>563</v>
      </c>
      <c r="I7" s="250" t="s">
        <v>565</v>
      </c>
      <c r="J7" s="250" t="s">
        <v>568</v>
      </c>
      <c r="K7" s="250" t="s">
        <v>570</v>
      </c>
      <c r="L7" s="250" t="s">
        <v>572</v>
      </c>
      <c r="M7" s="250" t="s">
        <v>574</v>
      </c>
      <c r="N7" s="250" t="s">
        <v>576</v>
      </c>
      <c r="O7" s="250" t="s">
        <v>578</v>
      </c>
      <c r="P7" s="250" t="s">
        <v>580</v>
      </c>
      <c r="Q7" s="250" t="s">
        <v>582</v>
      </c>
      <c r="R7" s="250" t="s">
        <v>584</v>
      </c>
      <c r="S7" s="250" t="s">
        <v>586</v>
      </c>
      <c r="T7" s="250" t="s">
        <v>588</v>
      </c>
      <c r="U7" s="250" t="s">
        <v>590</v>
      </c>
      <c r="V7" s="250" t="s">
        <v>592</v>
      </c>
      <c r="W7" s="250" t="s">
        <v>597</v>
      </c>
      <c r="X7" s="251" t="s">
        <v>623</v>
      </c>
      <c r="Y7" s="667"/>
      <c r="Z7" s="249" t="s">
        <v>567</v>
      </c>
    </row>
    <row r="8" spans="1:30" ht="18" hidden="1" customHeight="1" outlineLevel="2" x14ac:dyDescent="0.5">
      <c r="A8" s="231">
        <v>2023</v>
      </c>
      <c r="B8" s="252" t="s">
        <v>2</v>
      </c>
      <c r="C8" s="253" t="s">
        <v>218</v>
      </c>
      <c r="D8" s="567">
        <v>94.62</v>
      </c>
      <c r="E8" s="666"/>
      <c r="F8" s="567">
        <v>101.93</v>
      </c>
      <c r="G8" s="567">
        <v>96.38</v>
      </c>
      <c r="H8" s="567">
        <v>103.66</v>
      </c>
      <c r="I8" s="567">
        <v>96.15</v>
      </c>
      <c r="J8" s="567">
        <v>102.61</v>
      </c>
      <c r="K8" s="567">
        <v>99.69</v>
      </c>
      <c r="L8" s="567">
        <v>105.33</v>
      </c>
      <c r="M8" s="567">
        <v>95.92</v>
      </c>
      <c r="N8" s="567">
        <v>106.55</v>
      </c>
      <c r="O8" s="567">
        <v>100.1</v>
      </c>
      <c r="P8" s="567">
        <v>102.65</v>
      </c>
      <c r="Q8" s="567">
        <v>114.84</v>
      </c>
      <c r="R8" s="567">
        <v>125.86</v>
      </c>
      <c r="S8" s="567">
        <v>105.8</v>
      </c>
      <c r="T8" s="567">
        <v>93.38</v>
      </c>
      <c r="U8" s="567">
        <v>100.25</v>
      </c>
      <c r="V8" s="567">
        <v>94.1</v>
      </c>
      <c r="W8" s="567">
        <v>94.55</v>
      </c>
      <c r="X8" s="567">
        <v>102.16</v>
      </c>
      <c r="Y8" s="667"/>
      <c r="Z8" s="567">
        <v>101.41</v>
      </c>
      <c r="AD8" s="236"/>
    </row>
    <row r="9" spans="1:30" ht="18" hidden="1" customHeight="1" outlineLevel="2" x14ac:dyDescent="0.5">
      <c r="A9" s="233">
        <v>2023</v>
      </c>
      <c r="B9" s="254" t="s">
        <v>4</v>
      </c>
      <c r="C9" s="255" t="s">
        <v>219</v>
      </c>
      <c r="D9" s="578">
        <v>103.5</v>
      </c>
      <c r="E9" s="666"/>
      <c r="F9" s="578">
        <v>101.93</v>
      </c>
      <c r="G9" s="578">
        <v>101.48</v>
      </c>
      <c r="H9" s="578">
        <v>103.66</v>
      </c>
      <c r="I9" s="578">
        <v>105.9</v>
      </c>
      <c r="J9" s="578">
        <v>104.66</v>
      </c>
      <c r="K9" s="578">
        <v>100.28</v>
      </c>
      <c r="L9" s="578">
        <v>96.87</v>
      </c>
      <c r="M9" s="578">
        <v>100.45</v>
      </c>
      <c r="N9" s="578">
        <v>103.15</v>
      </c>
      <c r="O9" s="578">
        <v>105.04</v>
      </c>
      <c r="P9" s="578">
        <v>104.01</v>
      </c>
      <c r="Q9" s="578">
        <v>99.62</v>
      </c>
      <c r="R9" s="578">
        <v>103.57</v>
      </c>
      <c r="S9" s="578">
        <v>110.82</v>
      </c>
      <c r="T9" s="578">
        <v>102.55</v>
      </c>
      <c r="U9" s="578">
        <v>99.65</v>
      </c>
      <c r="V9" s="578">
        <v>102.28</v>
      </c>
      <c r="W9" s="578">
        <v>103.58</v>
      </c>
      <c r="X9" s="578">
        <v>101.74</v>
      </c>
      <c r="Y9" s="667"/>
      <c r="Z9" s="578">
        <v>95.54</v>
      </c>
    </row>
    <row r="10" spans="1:30" ht="18" hidden="1" customHeight="1" outlineLevel="2" x14ac:dyDescent="0.5">
      <c r="A10" s="231">
        <v>2023</v>
      </c>
      <c r="B10" s="252" t="s">
        <v>5</v>
      </c>
      <c r="C10" s="253" t="s">
        <v>220</v>
      </c>
      <c r="D10" s="567">
        <v>99.29</v>
      </c>
      <c r="E10" s="666"/>
      <c r="F10" s="567">
        <v>97.44</v>
      </c>
      <c r="G10" s="567">
        <v>94.93</v>
      </c>
      <c r="H10" s="567">
        <v>92.66</v>
      </c>
      <c r="I10" s="567">
        <v>98.49</v>
      </c>
      <c r="J10" s="567">
        <v>96.6</v>
      </c>
      <c r="K10" s="567">
        <v>100.07</v>
      </c>
      <c r="L10" s="567">
        <v>97.07</v>
      </c>
      <c r="M10" s="567">
        <v>102.78</v>
      </c>
      <c r="N10" s="567">
        <v>98.29</v>
      </c>
      <c r="O10" s="567">
        <v>95.82</v>
      </c>
      <c r="P10" s="567">
        <v>100.73</v>
      </c>
      <c r="Q10" s="567">
        <v>93.1</v>
      </c>
      <c r="R10" s="567">
        <v>99.32</v>
      </c>
      <c r="S10" s="567">
        <v>104.03</v>
      </c>
      <c r="T10" s="567">
        <v>99.84</v>
      </c>
      <c r="U10" s="567">
        <v>102.92</v>
      </c>
      <c r="V10" s="567">
        <v>99.38</v>
      </c>
      <c r="W10" s="567">
        <v>99.25</v>
      </c>
      <c r="X10" s="567">
        <v>97.93</v>
      </c>
      <c r="Y10" s="667"/>
      <c r="Z10" s="567">
        <v>102.61</v>
      </c>
    </row>
    <row r="11" spans="1:30" ht="18" hidden="1" customHeight="1" outlineLevel="1" x14ac:dyDescent="0.5">
      <c r="A11" s="445">
        <v>2023</v>
      </c>
      <c r="B11" s="568" t="s">
        <v>2362</v>
      </c>
      <c r="C11" s="569" t="s">
        <v>2363</v>
      </c>
      <c r="D11" s="570">
        <v>99.14</v>
      </c>
      <c r="E11" s="666"/>
      <c r="F11" s="570">
        <v>100.43</v>
      </c>
      <c r="G11" s="570">
        <v>97.6</v>
      </c>
      <c r="H11" s="570">
        <v>99.99</v>
      </c>
      <c r="I11" s="570">
        <v>100.18</v>
      </c>
      <c r="J11" s="570">
        <v>101.29</v>
      </c>
      <c r="K11" s="570">
        <v>100.01</v>
      </c>
      <c r="L11" s="570">
        <v>99.76</v>
      </c>
      <c r="M11" s="570">
        <v>99.72</v>
      </c>
      <c r="N11" s="570">
        <v>102.66</v>
      </c>
      <c r="O11" s="570">
        <v>100.32</v>
      </c>
      <c r="P11" s="570">
        <v>102.46</v>
      </c>
      <c r="Q11" s="570">
        <v>102.52</v>
      </c>
      <c r="R11" s="570">
        <v>109.58</v>
      </c>
      <c r="S11" s="570">
        <v>106.88</v>
      </c>
      <c r="T11" s="570">
        <v>98.59</v>
      </c>
      <c r="U11" s="570">
        <v>100.94</v>
      </c>
      <c r="V11" s="570">
        <v>98.59</v>
      </c>
      <c r="W11" s="570">
        <v>99.13</v>
      </c>
      <c r="X11" s="570">
        <v>100.61</v>
      </c>
      <c r="Y11" s="667"/>
      <c r="Z11" s="570">
        <v>99.85</v>
      </c>
    </row>
    <row r="12" spans="1:30" ht="18" hidden="1" customHeight="1" outlineLevel="2" x14ac:dyDescent="0.5">
      <c r="A12" s="233">
        <v>2023</v>
      </c>
      <c r="B12" s="254" t="s">
        <v>6</v>
      </c>
      <c r="C12" s="255" t="s">
        <v>221</v>
      </c>
      <c r="D12" s="578">
        <v>100.23</v>
      </c>
      <c r="E12" s="666"/>
      <c r="F12" s="578">
        <v>98.47</v>
      </c>
      <c r="G12" s="578">
        <v>97.71</v>
      </c>
      <c r="H12" s="578">
        <v>110.38</v>
      </c>
      <c r="I12" s="578">
        <v>99.58</v>
      </c>
      <c r="J12" s="578">
        <v>109.59</v>
      </c>
      <c r="K12" s="578">
        <v>100.98</v>
      </c>
      <c r="L12" s="578">
        <v>97.58</v>
      </c>
      <c r="M12" s="578">
        <v>100.67</v>
      </c>
      <c r="N12" s="578">
        <v>101.99</v>
      </c>
      <c r="O12" s="578">
        <v>104.05</v>
      </c>
      <c r="P12" s="578">
        <v>100.11</v>
      </c>
      <c r="Q12" s="578">
        <v>96.64</v>
      </c>
      <c r="R12" s="578">
        <v>91.18</v>
      </c>
      <c r="S12" s="578">
        <v>96.67</v>
      </c>
      <c r="T12" s="578">
        <v>100.97</v>
      </c>
      <c r="U12" s="578">
        <v>100.27</v>
      </c>
      <c r="V12" s="578">
        <v>100.06</v>
      </c>
      <c r="W12" s="578">
        <v>100.22</v>
      </c>
      <c r="X12" s="578">
        <v>100.22</v>
      </c>
      <c r="Y12" s="667"/>
      <c r="Z12" s="578">
        <v>101.71</v>
      </c>
    </row>
    <row r="13" spans="1:30" ht="18" hidden="1" customHeight="1" outlineLevel="2" x14ac:dyDescent="0.5">
      <c r="A13" s="231">
        <v>2023</v>
      </c>
      <c r="B13" s="252" t="s">
        <v>7</v>
      </c>
      <c r="C13" s="253" t="s">
        <v>222</v>
      </c>
      <c r="D13" s="567">
        <v>100.47</v>
      </c>
      <c r="E13" s="666"/>
      <c r="F13" s="567">
        <v>98.47</v>
      </c>
      <c r="G13" s="567">
        <v>100.91</v>
      </c>
      <c r="H13" s="567">
        <v>110.38</v>
      </c>
      <c r="I13" s="567">
        <v>102.84</v>
      </c>
      <c r="J13" s="567">
        <v>91.82</v>
      </c>
      <c r="K13" s="567">
        <v>100.48</v>
      </c>
      <c r="L13" s="567">
        <v>97.58</v>
      </c>
      <c r="M13" s="567">
        <v>99.76</v>
      </c>
      <c r="N13" s="567">
        <v>106.44</v>
      </c>
      <c r="O13" s="567">
        <v>105.78</v>
      </c>
      <c r="P13" s="567">
        <v>100.11</v>
      </c>
      <c r="Q13" s="567">
        <v>99.63</v>
      </c>
      <c r="R13" s="567">
        <v>91.72</v>
      </c>
      <c r="S13" s="567">
        <v>96.48</v>
      </c>
      <c r="T13" s="567">
        <v>94.33</v>
      </c>
      <c r="U13" s="567">
        <v>98.55</v>
      </c>
      <c r="V13" s="567">
        <v>104.65</v>
      </c>
      <c r="W13" s="567">
        <v>100.52</v>
      </c>
      <c r="X13" s="567">
        <v>99.21</v>
      </c>
      <c r="Y13" s="667"/>
      <c r="Z13" s="567">
        <v>95.83</v>
      </c>
    </row>
    <row r="14" spans="1:30" ht="18" hidden="1" customHeight="1" outlineLevel="2" x14ac:dyDescent="0.5">
      <c r="A14" s="233">
        <v>2023</v>
      </c>
      <c r="B14" s="254" t="s">
        <v>8</v>
      </c>
      <c r="C14" s="255" t="s">
        <v>223</v>
      </c>
      <c r="D14" s="578">
        <v>101.23</v>
      </c>
      <c r="E14" s="666"/>
      <c r="F14" s="578">
        <v>104.36</v>
      </c>
      <c r="G14" s="578">
        <v>97.63</v>
      </c>
      <c r="H14" s="578">
        <v>110.38</v>
      </c>
      <c r="I14" s="578">
        <v>102.84</v>
      </c>
      <c r="J14" s="578">
        <v>110.13</v>
      </c>
      <c r="K14" s="578">
        <v>100.38</v>
      </c>
      <c r="L14" s="578">
        <v>103.03</v>
      </c>
      <c r="M14" s="578">
        <v>101.63</v>
      </c>
      <c r="N14" s="578">
        <v>94.45</v>
      </c>
      <c r="O14" s="578">
        <v>104.05</v>
      </c>
      <c r="P14" s="578">
        <v>100.11</v>
      </c>
      <c r="Q14" s="578">
        <v>109.79</v>
      </c>
      <c r="R14" s="578">
        <v>110.49</v>
      </c>
      <c r="S14" s="578">
        <v>95.82</v>
      </c>
      <c r="T14" s="578">
        <v>100.97</v>
      </c>
      <c r="U14" s="578">
        <v>98.55</v>
      </c>
      <c r="V14" s="578">
        <v>99.87</v>
      </c>
      <c r="W14" s="578">
        <v>101.24</v>
      </c>
      <c r="X14" s="578">
        <v>102.88</v>
      </c>
      <c r="Y14" s="667"/>
      <c r="Z14" s="578">
        <v>100.22</v>
      </c>
    </row>
    <row r="15" spans="1:30" ht="18" hidden="1" customHeight="1" outlineLevel="1" x14ac:dyDescent="0.5">
      <c r="A15" s="445">
        <v>2023</v>
      </c>
      <c r="B15" s="568" t="s">
        <v>2367</v>
      </c>
      <c r="C15" s="569" t="s">
        <v>2364</v>
      </c>
      <c r="D15" s="570">
        <v>100.64</v>
      </c>
      <c r="E15" s="666"/>
      <c r="F15" s="570">
        <v>100.43</v>
      </c>
      <c r="G15" s="570">
        <v>98.75</v>
      </c>
      <c r="H15" s="570">
        <v>110.38</v>
      </c>
      <c r="I15" s="570">
        <v>101.75</v>
      </c>
      <c r="J15" s="570">
        <v>103.85</v>
      </c>
      <c r="K15" s="570">
        <v>100.61</v>
      </c>
      <c r="L15" s="570">
        <v>99.4</v>
      </c>
      <c r="M15" s="570">
        <v>100.69</v>
      </c>
      <c r="N15" s="570">
        <v>100.96</v>
      </c>
      <c r="O15" s="570">
        <v>104.63</v>
      </c>
      <c r="P15" s="570">
        <v>100.11</v>
      </c>
      <c r="Q15" s="570">
        <v>102.02</v>
      </c>
      <c r="R15" s="570">
        <v>97.8</v>
      </c>
      <c r="S15" s="570">
        <v>96.32</v>
      </c>
      <c r="T15" s="570">
        <v>98.76</v>
      </c>
      <c r="U15" s="570">
        <v>99.12</v>
      </c>
      <c r="V15" s="570">
        <v>101.53</v>
      </c>
      <c r="W15" s="570">
        <v>100.66</v>
      </c>
      <c r="X15" s="570">
        <v>100.77</v>
      </c>
      <c r="Y15" s="667"/>
      <c r="Z15" s="570">
        <v>99.25</v>
      </c>
    </row>
    <row r="16" spans="1:30" ht="18" hidden="1" customHeight="1" outlineLevel="2" x14ac:dyDescent="0.5">
      <c r="A16" s="231">
        <v>2023</v>
      </c>
      <c r="B16" s="252" t="s">
        <v>9</v>
      </c>
      <c r="C16" s="253" t="s">
        <v>224</v>
      </c>
      <c r="D16" s="567">
        <v>100.5</v>
      </c>
      <c r="E16" s="666"/>
      <c r="F16" s="567">
        <v>104.36</v>
      </c>
      <c r="G16" s="567">
        <v>99.09</v>
      </c>
      <c r="H16" s="567">
        <v>92.32</v>
      </c>
      <c r="I16" s="567">
        <v>99.58</v>
      </c>
      <c r="J16" s="567">
        <v>128.41</v>
      </c>
      <c r="K16" s="567">
        <v>100.61</v>
      </c>
      <c r="L16" s="567">
        <v>100.36</v>
      </c>
      <c r="M16" s="567">
        <v>103.21</v>
      </c>
      <c r="N16" s="567">
        <v>95.57</v>
      </c>
      <c r="O16" s="567">
        <v>96.55</v>
      </c>
      <c r="P16" s="567">
        <v>100.17</v>
      </c>
      <c r="Q16" s="567">
        <v>97.83</v>
      </c>
      <c r="R16" s="567">
        <v>98.56</v>
      </c>
      <c r="S16" s="567">
        <v>110.93</v>
      </c>
      <c r="T16" s="567">
        <v>102.13</v>
      </c>
      <c r="U16" s="567">
        <v>99.58</v>
      </c>
      <c r="V16" s="567">
        <v>99.81</v>
      </c>
      <c r="W16" s="567">
        <v>100.51</v>
      </c>
      <c r="X16" s="567">
        <v>103.14</v>
      </c>
      <c r="Y16" s="667"/>
      <c r="Z16" s="567">
        <v>99.6</v>
      </c>
    </row>
    <row r="17" spans="1:26" ht="18" hidden="1" customHeight="1" outlineLevel="2" x14ac:dyDescent="0.5">
      <c r="A17" s="233">
        <v>2023</v>
      </c>
      <c r="B17" s="254" t="s">
        <v>10</v>
      </c>
      <c r="C17" s="255" t="s">
        <v>225</v>
      </c>
      <c r="D17" s="578">
        <v>99.66</v>
      </c>
      <c r="E17" s="666"/>
      <c r="F17" s="578">
        <v>98.76</v>
      </c>
      <c r="G17" s="578">
        <v>102.17</v>
      </c>
      <c r="H17" s="578">
        <v>91.61</v>
      </c>
      <c r="I17" s="578">
        <v>99.47</v>
      </c>
      <c r="J17" s="578">
        <v>115.21</v>
      </c>
      <c r="K17" s="578">
        <v>100.38</v>
      </c>
      <c r="L17" s="578">
        <v>98.09</v>
      </c>
      <c r="M17" s="578">
        <v>98.97</v>
      </c>
      <c r="N17" s="578">
        <v>107.07</v>
      </c>
      <c r="O17" s="578">
        <v>99.85</v>
      </c>
      <c r="P17" s="578">
        <v>100.49</v>
      </c>
      <c r="Q17" s="578">
        <v>106.26</v>
      </c>
      <c r="R17" s="578">
        <v>96.68</v>
      </c>
      <c r="S17" s="578">
        <v>89.39</v>
      </c>
      <c r="T17" s="578">
        <v>100.43</v>
      </c>
      <c r="U17" s="578">
        <v>100.87</v>
      </c>
      <c r="V17" s="578">
        <v>99</v>
      </c>
      <c r="W17" s="578">
        <v>99.65</v>
      </c>
      <c r="X17" s="578">
        <v>101.82</v>
      </c>
      <c r="Y17" s="667"/>
      <c r="Z17" s="578">
        <v>100.46</v>
      </c>
    </row>
    <row r="18" spans="1:26" ht="18" hidden="1" customHeight="1" outlineLevel="2" x14ac:dyDescent="0.5">
      <c r="A18" s="231">
        <v>2023</v>
      </c>
      <c r="B18" s="252" t="s">
        <v>11</v>
      </c>
      <c r="C18" s="253" t="s">
        <v>226</v>
      </c>
      <c r="D18" s="567">
        <v>100.08</v>
      </c>
      <c r="E18" s="666"/>
      <c r="F18" s="567">
        <v>98.76</v>
      </c>
      <c r="G18" s="567">
        <v>103.28</v>
      </c>
      <c r="H18" s="567">
        <v>91.34</v>
      </c>
      <c r="I18" s="567">
        <v>98.78</v>
      </c>
      <c r="J18" s="567">
        <v>68.05</v>
      </c>
      <c r="K18" s="567">
        <v>100.28</v>
      </c>
      <c r="L18" s="567">
        <v>97.8</v>
      </c>
      <c r="M18" s="567">
        <v>98.58</v>
      </c>
      <c r="N18" s="567">
        <v>96.07</v>
      </c>
      <c r="O18" s="567">
        <v>100.15</v>
      </c>
      <c r="P18" s="567">
        <v>97.7</v>
      </c>
      <c r="Q18" s="567">
        <v>92.63</v>
      </c>
      <c r="R18" s="567">
        <v>96.4</v>
      </c>
      <c r="S18" s="567">
        <v>102.23</v>
      </c>
      <c r="T18" s="567">
        <v>100.13</v>
      </c>
      <c r="U18" s="567">
        <v>98.68</v>
      </c>
      <c r="V18" s="567">
        <v>101.3</v>
      </c>
      <c r="W18" s="567">
        <v>100.08</v>
      </c>
      <c r="X18" s="567">
        <v>95.58</v>
      </c>
      <c r="Y18" s="667"/>
      <c r="Z18" s="567">
        <v>99.47</v>
      </c>
    </row>
    <row r="19" spans="1:26" ht="18" hidden="1" customHeight="1" outlineLevel="1" x14ac:dyDescent="0.5">
      <c r="A19" s="445">
        <v>2023</v>
      </c>
      <c r="B19" s="568" t="s">
        <v>2368</v>
      </c>
      <c r="C19" s="569" t="s">
        <v>2365</v>
      </c>
      <c r="D19" s="570">
        <v>100.08</v>
      </c>
      <c r="E19" s="666"/>
      <c r="F19" s="570">
        <v>100.63</v>
      </c>
      <c r="G19" s="570">
        <v>101.51</v>
      </c>
      <c r="H19" s="570">
        <v>91.76</v>
      </c>
      <c r="I19" s="570">
        <v>99.28</v>
      </c>
      <c r="J19" s="570">
        <v>103.89</v>
      </c>
      <c r="K19" s="570">
        <v>100.42</v>
      </c>
      <c r="L19" s="570">
        <v>98.75</v>
      </c>
      <c r="M19" s="570">
        <v>100.25</v>
      </c>
      <c r="N19" s="570">
        <v>99.57</v>
      </c>
      <c r="O19" s="570">
        <v>98.85</v>
      </c>
      <c r="P19" s="570">
        <v>99.45</v>
      </c>
      <c r="Q19" s="570">
        <v>98.91</v>
      </c>
      <c r="R19" s="570">
        <v>97.21</v>
      </c>
      <c r="S19" s="570">
        <v>100.85</v>
      </c>
      <c r="T19" s="570">
        <v>100.9</v>
      </c>
      <c r="U19" s="570">
        <v>99.71</v>
      </c>
      <c r="V19" s="570">
        <v>100.04</v>
      </c>
      <c r="W19" s="570">
        <v>100.08</v>
      </c>
      <c r="X19" s="570">
        <v>100.18</v>
      </c>
      <c r="Y19" s="667"/>
      <c r="Z19" s="570">
        <v>99.84</v>
      </c>
    </row>
    <row r="20" spans="1:26" ht="18" hidden="1" customHeight="1" outlineLevel="2" x14ac:dyDescent="0.5">
      <c r="A20" s="233">
        <v>2023</v>
      </c>
      <c r="B20" s="254" t="s">
        <v>12</v>
      </c>
      <c r="C20" s="255" t="s">
        <v>227</v>
      </c>
      <c r="D20" s="578">
        <v>100.8</v>
      </c>
      <c r="E20" s="666"/>
      <c r="F20" s="578">
        <v>99.85</v>
      </c>
      <c r="G20" s="578">
        <v>103.76</v>
      </c>
      <c r="H20" s="578">
        <v>98.2</v>
      </c>
      <c r="I20" s="578">
        <v>99.34</v>
      </c>
      <c r="J20" s="578">
        <v>91.27</v>
      </c>
      <c r="K20" s="578">
        <v>99.66</v>
      </c>
      <c r="L20" s="578">
        <v>98.53</v>
      </c>
      <c r="M20" s="578">
        <v>99.56</v>
      </c>
      <c r="N20" s="578">
        <v>90.79</v>
      </c>
      <c r="O20" s="578">
        <v>99.2</v>
      </c>
      <c r="P20" s="578">
        <v>96.89</v>
      </c>
      <c r="Q20" s="578">
        <v>88.66</v>
      </c>
      <c r="R20" s="578">
        <v>100.45</v>
      </c>
      <c r="S20" s="578">
        <v>92.36</v>
      </c>
      <c r="T20" s="578">
        <v>101.28</v>
      </c>
      <c r="U20" s="578">
        <v>101.63</v>
      </c>
      <c r="V20" s="578">
        <v>101.68</v>
      </c>
      <c r="W20" s="578">
        <v>100.78</v>
      </c>
      <c r="X20" s="578">
        <v>97.6</v>
      </c>
      <c r="Y20" s="667"/>
      <c r="Z20" s="578">
        <v>103.35</v>
      </c>
    </row>
    <row r="21" spans="1:26" ht="18" hidden="1" customHeight="1" outlineLevel="2" x14ac:dyDescent="0.5">
      <c r="A21" s="231">
        <v>2023</v>
      </c>
      <c r="B21" s="252" t="s">
        <v>13</v>
      </c>
      <c r="C21" s="253" t="s">
        <v>228</v>
      </c>
      <c r="D21" s="567">
        <v>99.52</v>
      </c>
      <c r="E21" s="666"/>
      <c r="F21" s="567">
        <v>99.85</v>
      </c>
      <c r="G21" s="567">
        <v>99.98</v>
      </c>
      <c r="H21" s="567">
        <v>97.71</v>
      </c>
      <c r="I21" s="567">
        <v>98.75</v>
      </c>
      <c r="J21" s="567">
        <v>90.82</v>
      </c>
      <c r="K21" s="567">
        <v>99.06</v>
      </c>
      <c r="L21" s="567">
        <v>101.8</v>
      </c>
      <c r="M21" s="567">
        <v>100.36</v>
      </c>
      <c r="N21" s="567">
        <v>94.76</v>
      </c>
      <c r="O21" s="567">
        <v>95.43</v>
      </c>
      <c r="P21" s="567">
        <v>99.47</v>
      </c>
      <c r="Q21" s="567">
        <v>100.5</v>
      </c>
      <c r="R21" s="567">
        <v>92.88</v>
      </c>
      <c r="S21" s="567">
        <v>101.64</v>
      </c>
      <c r="T21" s="567">
        <v>100.79</v>
      </c>
      <c r="U21" s="567">
        <v>99.52</v>
      </c>
      <c r="V21" s="567">
        <v>98.99</v>
      </c>
      <c r="W21" s="567">
        <v>99.52</v>
      </c>
      <c r="X21" s="567">
        <v>98.69</v>
      </c>
      <c r="Y21" s="667"/>
      <c r="Z21" s="567">
        <v>100.15</v>
      </c>
    </row>
    <row r="22" spans="1:26" ht="18" hidden="1" customHeight="1" outlineLevel="2" x14ac:dyDescent="0.5">
      <c r="A22" s="233">
        <v>2023</v>
      </c>
      <c r="B22" s="254" t="s">
        <v>14</v>
      </c>
      <c r="C22" s="255" t="s">
        <v>229</v>
      </c>
      <c r="D22" s="578">
        <v>100.1</v>
      </c>
      <c r="E22" s="666"/>
      <c r="F22" s="578">
        <v>95.82</v>
      </c>
      <c r="G22" s="578">
        <v>102.67</v>
      </c>
      <c r="H22" s="578">
        <v>97.71</v>
      </c>
      <c r="I22" s="578">
        <v>98.26</v>
      </c>
      <c r="J22" s="578">
        <v>90.82</v>
      </c>
      <c r="K22" s="578">
        <v>98.14</v>
      </c>
      <c r="L22" s="578">
        <v>105.96</v>
      </c>
      <c r="M22" s="578">
        <v>98.1</v>
      </c>
      <c r="N22" s="578">
        <v>104.87</v>
      </c>
      <c r="O22" s="578">
        <v>93.99</v>
      </c>
      <c r="P22" s="578">
        <v>97.58</v>
      </c>
      <c r="Q22" s="578">
        <v>100.5</v>
      </c>
      <c r="R22" s="578">
        <v>92.88</v>
      </c>
      <c r="S22" s="578">
        <v>93.84</v>
      </c>
      <c r="T22" s="578">
        <v>103.2</v>
      </c>
      <c r="U22" s="578">
        <v>99.52</v>
      </c>
      <c r="V22" s="578">
        <v>98.88</v>
      </c>
      <c r="W22" s="578">
        <v>100.11</v>
      </c>
      <c r="X22" s="578">
        <v>99.02</v>
      </c>
      <c r="Y22" s="667"/>
      <c r="Z22" s="578">
        <v>99.66</v>
      </c>
    </row>
    <row r="23" spans="1:26" ht="18" hidden="1" customHeight="1" outlineLevel="1" x14ac:dyDescent="0.5">
      <c r="A23" s="445">
        <v>2023</v>
      </c>
      <c r="B23" s="568" t="s">
        <v>2369</v>
      </c>
      <c r="C23" s="569" t="s">
        <v>2366</v>
      </c>
      <c r="D23" s="570">
        <v>100.14</v>
      </c>
      <c r="E23" s="666"/>
      <c r="F23" s="570">
        <v>98.51</v>
      </c>
      <c r="G23" s="570">
        <v>102.14</v>
      </c>
      <c r="H23" s="570">
        <v>97.87</v>
      </c>
      <c r="I23" s="570">
        <v>98.78</v>
      </c>
      <c r="J23" s="570">
        <v>90.97</v>
      </c>
      <c r="K23" s="570">
        <v>98.95</v>
      </c>
      <c r="L23" s="570">
        <v>102.1</v>
      </c>
      <c r="M23" s="570">
        <v>99.34</v>
      </c>
      <c r="N23" s="570">
        <v>96.81</v>
      </c>
      <c r="O23" s="570">
        <v>96.21</v>
      </c>
      <c r="P23" s="570">
        <v>97.98</v>
      </c>
      <c r="Q23" s="570">
        <v>96.55</v>
      </c>
      <c r="R23" s="570">
        <v>95.4</v>
      </c>
      <c r="S23" s="570">
        <v>95.95</v>
      </c>
      <c r="T23" s="570">
        <v>101.76</v>
      </c>
      <c r="U23" s="570">
        <v>100.22</v>
      </c>
      <c r="V23" s="570">
        <v>99.85</v>
      </c>
      <c r="W23" s="570">
        <v>100.14</v>
      </c>
      <c r="X23" s="570">
        <v>98.44</v>
      </c>
      <c r="Y23" s="667"/>
      <c r="Z23" s="570">
        <v>101.05</v>
      </c>
    </row>
    <row r="24" spans="1:26" ht="18" customHeight="1" collapsed="1" x14ac:dyDescent="0.5">
      <c r="A24" s="445">
        <v>2023</v>
      </c>
      <c r="B24" s="445" t="s">
        <v>2348</v>
      </c>
      <c r="C24" s="445" t="s">
        <v>2349</v>
      </c>
      <c r="D24" s="570">
        <v>100</v>
      </c>
      <c r="E24" s="666"/>
      <c r="F24" s="570">
        <v>100</v>
      </c>
      <c r="G24" s="570">
        <v>100</v>
      </c>
      <c r="H24" s="570">
        <v>100</v>
      </c>
      <c r="I24" s="570">
        <v>100</v>
      </c>
      <c r="J24" s="570">
        <v>100</v>
      </c>
      <c r="K24" s="570">
        <v>100</v>
      </c>
      <c r="L24" s="570">
        <v>100</v>
      </c>
      <c r="M24" s="570">
        <v>100</v>
      </c>
      <c r="N24" s="570">
        <v>100</v>
      </c>
      <c r="O24" s="570">
        <v>100</v>
      </c>
      <c r="P24" s="570">
        <v>100</v>
      </c>
      <c r="Q24" s="570">
        <v>100</v>
      </c>
      <c r="R24" s="570">
        <v>100</v>
      </c>
      <c r="S24" s="570">
        <v>100</v>
      </c>
      <c r="T24" s="570">
        <v>100</v>
      </c>
      <c r="U24" s="570">
        <v>100</v>
      </c>
      <c r="V24" s="570">
        <v>100</v>
      </c>
      <c r="W24" s="570">
        <v>100</v>
      </c>
      <c r="X24" s="570">
        <v>100</v>
      </c>
      <c r="Y24" s="667"/>
      <c r="Z24" s="570">
        <v>100</v>
      </c>
    </row>
    <row r="25" spans="1:26" ht="18" hidden="1" customHeight="1" outlineLevel="2" x14ac:dyDescent="0.5">
      <c r="A25" s="231">
        <v>2024</v>
      </c>
      <c r="B25" s="252" t="s">
        <v>2</v>
      </c>
      <c r="C25" s="253" t="s">
        <v>218</v>
      </c>
      <c r="D25" s="567">
        <v>104.47</v>
      </c>
      <c r="E25" s="666"/>
      <c r="F25" s="567">
        <v>97.2</v>
      </c>
      <c r="G25" s="567">
        <v>102.46</v>
      </c>
      <c r="H25" s="567">
        <v>97.9</v>
      </c>
      <c r="I25" s="567">
        <v>98.71</v>
      </c>
      <c r="J25" s="567">
        <v>101.08</v>
      </c>
      <c r="K25" s="567">
        <v>99.23</v>
      </c>
      <c r="L25" s="567">
        <v>106.29</v>
      </c>
      <c r="M25" s="567">
        <v>99.79</v>
      </c>
      <c r="N25" s="567">
        <v>105.37</v>
      </c>
      <c r="O25" s="567">
        <v>105.22</v>
      </c>
      <c r="P25" s="567">
        <v>96.14</v>
      </c>
      <c r="Q25" s="567">
        <v>113.5</v>
      </c>
      <c r="R25" s="567">
        <v>112.19</v>
      </c>
      <c r="S25" s="567">
        <v>104.92</v>
      </c>
      <c r="T25" s="567">
        <v>102.22</v>
      </c>
      <c r="U25" s="567">
        <v>105.75</v>
      </c>
      <c r="V25" s="567">
        <v>113.22</v>
      </c>
      <c r="W25" s="567">
        <v>104.54</v>
      </c>
      <c r="X25" s="567">
        <v>103.2</v>
      </c>
      <c r="Y25" s="667"/>
      <c r="Z25" s="567">
        <v>97.93</v>
      </c>
    </row>
    <row r="26" spans="1:26" ht="18" hidden="1" customHeight="1" outlineLevel="2" x14ac:dyDescent="0.5">
      <c r="A26" s="233">
        <v>2024</v>
      </c>
      <c r="B26" s="254" t="s">
        <v>4</v>
      </c>
      <c r="C26" s="255" t="s">
        <v>219</v>
      </c>
      <c r="D26" s="578">
        <v>103.99</v>
      </c>
      <c r="E26" s="666"/>
      <c r="F26" s="578">
        <v>95.53</v>
      </c>
      <c r="G26" s="578">
        <v>101.43</v>
      </c>
      <c r="H26" s="578">
        <v>92.36</v>
      </c>
      <c r="I26" s="578">
        <v>98.52</v>
      </c>
      <c r="J26" s="578">
        <v>102.7</v>
      </c>
      <c r="K26" s="578">
        <v>98.52</v>
      </c>
      <c r="L26" s="578">
        <v>104.01</v>
      </c>
      <c r="M26" s="578">
        <v>99.59</v>
      </c>
      <c r="N26" s="578">
        <v>105.06</v>
      </c>
      <c r="O26" s="578">
        <v>94.03</v>
      </c>
      <c r="P26" s="578">
        <v>96</v>
      </c>
      <c r="Q26" s="578">
        <v>108.07</v>
      </c>
      <c r="R26" s="578">
        <v>102.01</v>
      </c>
      <c r="S26" s="578">
        <v>104.61</v>
      </c>
      <c r="T26" s="578">
        <v>101.37</v>
      </c>
      <c r="U26" s="578">
        <v>104.04</v>
      </c>
      <c r="V26" s="578">
        <v>112.83</v>
      </c>
      <c r="W26" s="578">
        <v>104.06</v>
      </c>
      <c r="X26" s="578">
        <v>101.56</v>
      </c>
      <c r="Y26" s="667"/>
      <c r="Z26" s="578">
        <v>97.65</v>
      </c>
    </row>
    <row r="27" spans="1:26" ht="18" hidden="1" customHeight="1" outlineLevel="2" x14ac:dyDescent="0.5">
      <c r="A27" s="231">
        <v>2024</v>
      </c>
      <c r="B27" s="252" t="s">
        <v>5</v>
      </c>
      <c r="C27" s="253" t="s">
        <v>220</v>
      </c>
      <c r="D27" s="567">
        <v>103.17</v>
      </c>
      <c r="E27" s="666"/>
      <c r="F27" s="567">
        <v>95.39</v>
      </c>
      <c r="G27" s="567">
        <v>101.28</v>
      </c>
      <c r="H27" s="567">
        <v>87.72</v>
      </c>
      <c r="I27" s="567">
        <v>98.37</v>
      </c>
      <c r="J27" s="567">
        <v>100.79</v>
      </c>
      <c r="K27" s="567">
        <v>97.9</v>
      </c>
      <c r="L27" s="567">
        <v>101.82</v>
      </c>
      <c r="M27" s="567">
        <v>95.83</v>
      </c>
      <c r="N27" s="567">
        <v>100.08</v>
      </c>
      <c r="O27" s="567">
        <v>96.25</v>
      </c>
      <c r="P27" s="567">
        <v>104.66</v>
      </c>
      <c r="Q27" s="567">
        <v>108.07</v>
      </c>
      <c r="R27" s="567">
        <v>105.73</v>
      </c>
      <c r="S27" s="567">
        <v>109.6</v>
      </c>
      <c r="T27" s="567">
        <v>104.42</v>
      </c>
      <c r="U27" s="567">
        <v>103.89</v>
      </c>
      <c r="V27" s="567">
        <v>107.1</v>
      </c>
      <c r="W27" s="567">
        <v>103.23</v>
      </c>
      <c r="X27" s="567">
        <v>100.6</v>
      </c>
      <c r="Y27" s="667"/>
      <c r="Z27" s="567">
        <v>97.65</v>
      </c>
    </row>
    <row r="28" spans="1:26" ht="18" hidden="1" customHeight="1" outlineLevel="1" x14ac:dyDescent="0.5">
      <c r="A28" s="445">
        <v>2024</v>
      </c>
      <c r="B28" s="568" t="s">
        <v>2362</v>
      </c>
      <c r="C28" s="569" t="s">
        <v>2363</v>
      </c>
      <c r="D28" s="570">
        <v>103.88</v>
      </c>
      <c r="E28" s="666"/>
      <c r="F28" s="570">
        <v>96.04</v>
      </c>
      <c r="G28" s="570">
        <v>101.72</v>
      </c>
      <c r="H28" s="570">
        <v>92.66</v>
      </c>
      <c r="I28" s="570">
        <v>98.53</v>
      </c>
      <c r="J28" s="570">
        <v>101.52</v>
      </c>
      <c r="K28" s="570">
        <v>98.55</v>
      </c>
      <c r="L28" s="570">
        <v>104.04</v>
      </c>
      <c r="M28" s="570">
        <v>98.4</v>
      </c>
      <c r="N28" s="570">
        <v>103.5</v>
      </c>
      <c r="O28" s="570">
        <v>98.5</v>
      </c>
      <c r="P28" s="570">
        <v>98.93</v>
      </c>
      <c r="Q28" s="570">
        <v>109.88</v>
      </c>
      <c r="R28" s="570">
        <v>106.64</v>
      </c>
      <c r="S28" s="570">
        <v>106.38</v>
      </c>
      <c r="T28" s="570">
        <v>102.67</v>
      </c>
      <c r="U28" s="570">
        <v>104.56</v>
      </c>
      <c r="V28" s="570">
        <v>111.05</v>
      </c>
      <c r="W28" s="570">
        <v>103.94</v>
      </c>
      <c r="X28" s="570">
        <v>101.79</v>
      </c>
      <c r="Y28" s="667"/>
      <c r="Z28" s="570">
        <v>97.74</v>
      </c>
    </row>
    <row r="29" spans="1:26" ht="18" hidden="1" customHeight="1" outlineLevel="2" x14ac:dyDescent="0.5">
      <c r="A29" s="233">
        <v>2024</v>
      </c>
      <c r="B29" s="254" t="s">
        <v>6</v>
      </c>
      <c r="C29" s="255" t="s">
        <v>221</v>
      </c>
      <c r="D29" s="578">
        <v>100.43</v>
      </c>
      <c r="E29" s="666"/>
      <c r="F29" s="578">
        <v>94.89</v>
      </c>
      <c r="G29" s="578">
        <v>102.73</v>
      </c>
      <c r="H29" s="578">
        <v>92.69</v>
      </c>
      <c r="I29" s="578">
        <v>101.14</v>
      </c>
      <c r="J29" s="578">
        <v>93.95</v>
      </c>
      <c r="K29" s="578">
        <v>97.49</v>
      </c>
      <c r="L29" s="578">
        <v>102.71</v>
      </c>
      <c r="M29" s="578">
        <v>94.99</v>
      </c>
      <c r="N29" s="578">
        <v>109.56</v>
      </c>
      <c r="O29" s="578">
        <v>98.21</v>
      </c>
      <c r="P29" s="578">
        <v>107.74</v>
      </c>
      <c r="Q29" s="578">
        <v>108.83</v>
      </c>
      <c r="R29" s="578">
        <v>107.99</v>
      </c>
      <c r="S29" s="578">
        <v>115.27</v>
      </c>
      <c r="T29" s="578">
        <v>102.38</v>
      </c>
      <c r="U29" s="578">
        <v>106.65</v>
      </c>
      <c r="V29" s="578">
        <v>97.94</v>
      </c>
      <c r="W29" s="578">
        <v>100.47</v>
      </c>
      <c r="X29" s="578">
        <v>100.85</v>
      </c>
      <c r="Y29" s="667"/>
      <c r="Z29" s="578">
        <v>97.18</v>
      </c>
    </row>
    <row r="30" spans="1:26" ht="18" hidden="1" customHeight="1" outlineLevel="2" x14ac:dyDescent="0.5">
      <c r="A30" s="231">
        <v>2024</v>
      </c>
      <c r="B30" s="252" t="s">
        <v>7</v>
      </c>
      <c r="C30" s="253" t="s">
        <v>222</v>
      </c>
      <c r="D30" s="567">
        <v>100.11</v>
      </c>
      <c r="E30" s="666"/>
      <c r="F30" s="567">
        <v>94.51</v>
      </c>
      <c r="G30" s="567">
        <v>102.28</v>
      </c>
      <c r="H30" s="567">
        <v>97.34</v>
      </c>
      <c r="I30" s="567">
        <v>101.14</v>
      </c>
      <c r="J30" s="567">
        <v>93.72</v>
      </c>
      <c r="K30" s="567">
        <v>99.63</v>
      </c>
      <c r="L30" s="567">
        <v>102.31</v>
      </c>
      <c r="M30" s="567">
        <v>93.65</v>
      </c>
      <c r="N30" s="567">
        <v>99.88</v>
      </c>
      <c r="O30" s="567">
        <v>102.48</v>
      </c>
      <c r="P30" s="567">
        <v>107.04</v>
      </c>
      <c r="Q30" s="567">
        <v>94.38</v>
      </c>
      <c r="R30" s="567">
        <v>106.23</v>
      </c>
      <c r="S30" s="567">
        <v>113.96</v>
      </c>
      <c r="T30" s="567">
        <v>99.39</v>
      </c>
      <c r="U30" s="567">
        <v>98.22</v>
      </c>
      <c r="V30" s="567">
        <v>99.97</v>
      </c>
      <c r="W30" s="567">
        <v>100.16</v>
      </c>
      <c r="X30" s="567">
        <v>97.78</v>
      </c>
      <c r="Y30" s="667"/>
      <c r="Z30" s="567">
        <v>94.64</v>
      </c>
    </row>
    <row r="31" spans="1:26" ht="18" hidden="1" customHeight="1" outlineLevel="2" x14ac:dyDescent="0.5">
      <c r="A31" s="233">
        <v>2024</v>
      </c>
      <c r="B31" s="254" t="s">
        <v>8</v>
      </c>
      <c r="C31" s="255" t="s">
        <v>223</v>
      </c>
      <c r="D31" s="578">
        <v>99.1</v>
      </c>
      <c r="E31" s="666"/>
      <c r="F31" s="578">
        <v>93.75</v>
      </c>
      <c r="G31" s="578">
        <v>97.69</v>
      </c>
      <c r="H31" s="578">
        <v>98.25</v>
      </c>
      <c r="I31" s="578">
        <v>92.96</v>
      </c>
      <c r="J31" s="578">
        <v>94.14</v>
      </c>
      <c r="K31" s="578">
        <v>100.95</v>
      </c>
      <c r="L31" s="578">
        <v>98.73</v>
      </c>
      <c r="M31" s="578">
        <v>92.75</v>
      </c>
      <c r="N31" s="578">
        <v>99.88</v>
      </c>
      <c r="O31" s="578">
        <v>95.08</v>
      </c>
      <c r="P31" s="578">
        <v>100.54</v>
      </c>
      <c r="Q31" s="578">
        <v>98.18</v>
      </c>
      <c r="R31" s="578">
        <v>105.53</v>
      </c>
      <c r="S31" s="578">
        <v>106.55</v>
      </c>
      <c r="T31" s="578">
        <v>97.79</v>
      </c>
      <c r="U31" s="578">
        <v>98.12</v>
      </c>
      <c r="V31" s="578">
        <v>107.27</v>
      </c>
      <c r="W31" s="578">
        <v>99.17</v>
      </c>
      <c r="X31" s="578">
        <v>96.98</v>
      </c>
      <c r="Y31" s="667"/>
      <c r="Z31" s="578">
        <v>92.57</v>
      </c>
    </row>
    <row r="32" spans="1:26" ht="18" hidden="1" customHeight="1" outlineLevel="1" x14ac:dyDescent="0.5">
      <c r="A32" s="445">
        <v>2024</v>
      </c>
      <c r="B32" s="568" t="s">
        <v>2367</v>
      </c>
      <c r="C32" s="569" t="s">
        <v>2364</v>
      </c>
      <c r="D32" s="570">
        <v>99.88</v>
      </c>
      <c r="E32" s="666"/>
      <c r="F32" s="570">
        <v>94.38</v>
      </c>
      <c r="G32" s="570">
        <v>100.9</v>
      </c>
      <c r="H32" s="570">
        <v>96.09</v>
      </c>
      <c r="I32" s="570">
        <v>98.41</v>
      </c>
      <c r="J32" s="570">
        <v>93.94</v>
      </c>
      <c r="K32" s="570">
        <v>99.36</v>
      </c>
      <c r="L32" s="570">
        <v>101.25</v>
      </c>
      <c r="M32" s="570">
        <v>93.8</v>
      </c>
      <c r="N32" s="570">
        <v>103.11</v>
      </c>
      <c r="O32" s="570">
        <v>98.59</v>
      </c>
      <c r="P32" s="570">
        <v>105.11</v>
      </c>
      <c r="Q32" s="570">
        <v>100.46</v>
      </c>
      <c r="R32" s="570">
        <v>106.58</v>
      </c>
      <c r="S32" s="570">
        <v>111.93</v>
      </c>
      <c r="T32" s="570">
        <v>99.85</v>
      </c>
      <c r="U32" s="570">
        <v>101</v>
      </c>
      <c r="V32" s="570">
        <v>101.73</v>
      </c>
      <c r="W32" s="570">
        <v>99.93</v>
      </c>
      <c r="X32" s="570">
        <v>98.54</v>
      </c>
      <c r="Y32" s="667"/>
      <c r="Z32" s="570">
        <v>94.8</v>
      </c>
    </row>
    <row r="33" spans="1:26" ht="18" hidden="1" customHeight="1" outlineLevel="2" x14ac:dyDescent="0.5">
      <c r="A33" s="231">
        <v>2024</v>
      </c>
      <c r="B33" s="252" t="s">
        <v>9</v>
      </c>
      <c r="C33" s="253" t="s">
        <v>224</v>
      </c>
      <c r="D33" s="567">
        <v>94.57</v>
      </c>
      <c r="E33" s="666"/>
      <c r="F33" s="567">
        <v>93.38</v>
      </c>
      <c r="G33" s="567">
        <v>93.83</v>
      </c>
      <c r="H33" s="567">
        <v>91.64</v>
      </c>
      <c r="I33" s="567">
        <v>93.42</v>
      </c>
      <c r="J33" s="567">
        <v>80.33</v>
      </c>
      <c r="K33" s="567">
        <v>96.58</v>
      </c>
      <c r="L33" s="567">
        <v>94.75</v>
      </c>
      <c r="M33" s="567">
        <v>91.85</v>
      </c>
      <c r="N33" s="567">
        <v>91.54</v>
      </c>
      <c r="O33" s="567">
        <v>91.15</v>
      </c>
      <c r="P33" s="567">
        <v>94.06</v>
      </c>
      <c r="Q33" s="567">
        <v>101.36</v>
      </c>
      <c r="R33" s="567">
        <v>105.19</v>
      </c>
      <c r="S33" s="567">
        <v>110.62</v>
      </c>
      <c r="T33" s="567">
        <v>93.15</v>
      </c>
      <c r="U33" s="567">
        <v>91.35</v>
      </c>
      <c r="V33" s="567">
        <v>97.25</v>
      </c>
      <c r="W33" s="567">
        <v>94.59</v>
      </c>
      <c r="X33" s="567">
        <v>93.03</v>
      </c>
      <c r="Y33" s="667"/>
      <c r="Z33" s="567">
        <v>93.13</v>
      </c>
    </row>
    <row r="34" spans="1:26" ht="18" hidden="1" customHeight="1" outlineLevel="2" x14ac:dyDescent="0.5">
      <c r="A34" s="233">
        <v>2024</v>
      </c>
      <c r="B34" s="254" t="s">
        <v>10</v>
      </c>
      <c r="C34" s="255" t="s">
        <v>225</v>
      </c>
      <c r="D34" s="578">
        <v>100.64</v>
      </c>
      <c r="E34" s="666"/>
      <c r="F34" s="578">
        <v>93.38</v>
      </c>
      <c r="G34" s="578">
        <v>97.69</v>
      </c>
      <c r="H34" s="578">
        <v>86.97</v>
      </c>
      <c r="I34" s="578">
        <v>96.26</v>
      </c>
      <c r="J34" s="578">
        <v>80.33</v>
      </c>
      <c r="K34" s="578">
        <v>99.14</v>
      </c>
      <c r="L34" s="578">
        <v>94.75</v>
      </c>
      <c r="M34" s="578">
        <v>91.85</v>
      </c>
      <c r="N34" s="578">
        <v>101.97</v>
      </c>
      <c r="O34" s="578">
        <v>98.3</v>
      </c>
      <c r="P34" s="578">
        <v>103.82</v>
      </c>
      <c r="Q34" s="578">
        <v>110.98</v>
      </c>
      <c r="R34" s="578">
        <v>106.7</v>
      </c>
      <c r="S34" s="578">
        <v>124.56</v>
      </c>
      <c r="T34" s="578">
        <v>100.18</v>
      </c>
      <c r="U34" s="578">
        <v>98.41</v>
      </c>
      <c r="V34" s="578">
        <v>105.94</v>
      </c>
      <c r="W34" s="578">
        <v>100.72</v>
      </c>
      <c r="X34" s="578">
        <v>96.94</v>
      </c>
      <c r="Y34" s="667"/>
      <c r="Z34" s="578">
        <v>93.13</v>
      </c>
    </row>
    <row r="35" spans="1:26" ht="18" hidden="1" customHeight="1" outlineLevel="2" x14ac:dyDescent="0.5">
      <c r="A35" s="231">
        <v>2024</v>
      </c>
      <c r="B35" s="252" t="s">
        <v>11</v>
      </c>
      <c r="C35" s="253" t="s">
        <v>226</v>
      </c>
      <c r="D35" s="567">
        <v>98.51</v>
      </c>
      <c r="E35" s="666"/>
      <c r="F35" s="567">
        <v>93.75</v>
      </c>
      <c r="G35" s="567">
        <v>100.54</v>
      </c>
      <c r="H35" s="567">
        <v>92.58</v>
      </c>
      <c r="I35" s="567">
        <v>96.61</v>
      </c>
      <c r="J35" s="567">
        <v>79.98</v>
      </c>
      <c r="K35" s="567">
        <v>99.14</v>
      </c>
      <c r="L35" s="567">
        <v>100.31</v>
      </c>
      <c r="M35" s="567">
        <v>92.63</v>
      </c>
      <c r="N35" s="567">
        <v>102.37</v>
      </c>
      <c r="O35" s="567">
        <v>104.25</v>
      </c>
      <c r="P35" s="567">
        <v>107.88</v>
      </c>
      <c r="Q35" s="567">
        <v>124.13</v>
      </c>
      <c r="R35" s="567">
        <v>108.33</v>
      </c>
      <c r="S35" s="567">
        <v>123.11</v>
      </c>
      <c r="T35" s="567">
        <v>100.56</v>
      </c>
      <c r="U35" s="567">
        <v>95.25</v>
      </c>
      <c r="V35" s="567">
        <v>98.63</v>
      </c>
      <c r="W35" s="567">
        <v>98.59</v>
      </c>
      <c r="X35" s="567">
        <v>98.36</v>
      </c>
      <c r="Y35" s="667"/>
      <c r="Z35" s="567">
        <v>91.6</v>
      </c>
    </row>
    <row r="36" spans="1:26" ht="18" hidden="1" customHeight="1" outlineLevel="1" x14ac:dyDescent="0.5">
      <c r="A36" s="445">
        <v>2024</v>
      </c>
      <c r="B36" s="568" t="s">
        <v>2368</v>
      </c>
      <c r="C36" s="569" t="s">
        <v>2365</v>
      </c>
      <c r="D36" s="570">
        <v>97.91</v>
      </c>
      <c r="E36" s="666"/>
      <c r="F36" s="570">
        <v>93.5</v>
      </c>
      <c r="G36" s="570">
        <v>97.35</v>
      </c>
      <c r="H36" s="570">
        <v>90.4</v>
      </c>
      <c r="I36" s="570">
        <v>95.43</v>
      </c>
      <c r="J36" s="570">
        <v>80.209999999999994</v>
      </c>
      <c r="K36" s="570">
        <v>98.29</v>
      </c>
      <c r="L36" s="570">
        <v>96.6</v>
      </c>
      <c r="M36" s="570">
        <v>92.11</v>
      </c>
      <c r="N36" s="570">
        <v>98.63</v>
      </c>
      <c r="O36" s="570">
        <v>97.9</v>
      </c>
      <c r="P36" s="570">
        <v>101.92</v>
      </c>
      <c r="Q36" s="570">
        <v>112.16</v>
      </c>
      <c r="R36" s="570">
        <v>106.74</v>
      </c>
      <c r="S36" s="570">
        <v>119.43</v>
      </c>
      <c r="T36" s="570">
        <v>97.96</v>
      </c>
      <c r="U36" s="570">
        <v>95</v>
      </c>
      <c r="V36" s="570">
        <v>100.61</v>
      </c>
      <c r="W36" s="570">
        <v>97.97</v>
      </c>
      <c r="X36" s="570">
        <v>96.11</v>
      </c>
      <c r="Y36" s="667"/>
      <c r="Z36" s="570">
        <v>92.62</v>
      </c>
    </row>
    <row r="37" spans="1:26" ht="18" hidden="1" customHeight="1" outlineLevel="2" x14ac:dyDescent="0.5">
      <c r="A37" s="233">
        <v>2024</v>
      </c>
      <c r="B37" s="254" t="s">
        <v>12</v>
      </c>
      <c r="C37" s="255" t="s">
        <v>227</v>
      </c>
      <c r="D37" s="578">
        <v>93.18</v>
      </c>
      <c r="E37" s="666"/>
      <c r="F37" s="578">
        <v>94.35</v>
      </c>
      <c r="G37" s="578">
        <v>100.35</v>
      </c>
      <c r="H37" s="578">
        <v>92.49</v>
      </c>
      <c r="I37" s="578">
        <v>91.92</v>
      </c>
      <c r="J37" s="578">
        <v>81.67</v>
      </c>
      <c r="K37" s="578">
        <v>98.63</v>
      </c>
      <c r="L37" s="578">
        <v>100.07</v>
      </c>
      <c r="M37" s="578">
        <v>91.63</v>
      </c>
      <c r="N37" s="578">
        <v>105.36</v>
      </c>
      <c r="O37" s="578">
        <v>109.37</v>
      </c>
      <c r="P37" s="578">
        <v>103.94</v>
      </c>
      <c r="Q37" s="578">
        <v>105.34</v>
      </c>
      <c r="R37" s="578">
        <v>106.76</v>
      </c>
      <c r="S37" s="578">
        <v>119.37</v>
      </c>
      <c r="T37" s="578">
        <v>89.43</v>
      </c>
      <c r="U37" s="578">
        <v>92.43</v>
      </c>
      <c r="V37" s="578">
        <v>98.49</v>
      </c>
      <c r="W37" s="578">
        <v>93.2</v>
      </c>
      <c r="X37" s="578">
        <v>96.03</v>
      </c>
      <c r="Y37" s="667"/>
      <c r="Z37" s="578">
        <v>90.95</v>
      </c>
    </row>
    <row r="38" spans="1:26" ht="18" hidden="1" customHeight="1" outlineLevel="2" x14ac:dyDescent="0.5">
      <c r="A38" s="231">
        <v>2024</v>
      </c>
      <c r="B38" s="252" t="s">
        <v>13</v>
      </c>
      <c r="C38" s="253" t="s">
        <v>228</v>
      </c>
      <c r="D38" s="567">
        <v>97.8</v>
      </c>
      <c r="E38" s="666"/>
      <c r="F38" s="567">
        <v>94.35</v>
      </c>
      <c r="G38" s="567">
        <v>100.3</v>
      </c>
      <c r="H38" s="567">
        <v>87.46</v>
      </c>
      <c r="I38" s="567">
        <v>99.32</v>
      </c>
      <c r="J38" s="567">
        <v>82.04</v>
      </c>
      <c r="K38" s="567">
        <v>101.41</v>
      </c>
      <c r="L38" s="567">
        <v>100.07</v>
      </c>
      <c r="M38" s="567">
        <v>94.37</v>
      </c>
      <c r="N38" s="567">
        <v>106.25</v>
      </c>
      <c r="O38" s="567">
        <v>107.82</v>
      </c>
      <c r="P38" s="567">
        <v>98.49</v>
      </c>
      <c r="Q38" s="567">
        <v>106.93</v>
      </c>
      <c r="R38" s="567">
        <v>107.69</v>
      </c>
      <c r="S38" s="567">
        <v>109.15</v>
      </c>
      <c r="T38" s="567">
        <v>95.49</v>
      </c>
      <c r="U38" s="567">
        <v>95.94</v>
      </c>
      <c r="V38" s="567">
        <v>98.84</v>
      </c>
      <c r="W38" s="567">
        <v>97.87</v>
      </c>
      <c r="X38" s="567">
        <v>97.31</v>
      </c>
      <c r="Y38" s="667"/>
      <c r="Z38" s="567">
        <v>91.48</v>
      </c>
    </row>
    <row r="39" spans="1:26" ht="18" hidden="1" customHeight="1" outlineLevel="2" x14ac:dyDescent="0.5">
      <c r="A39" s="233">
        <v>2024</v>
      </c>
      <c r="B39" s="254" t="s">
        <v>14</v>
      </c>
      <c r="C39" s="255" t="s">
        <v>229</v>
      </c>
      <c r="D39" s="578">
        <v>100.33</v>
      </c>
      <c r="E39" s="666"/>
      <c r="F39" s="578">
        <v>94.51</v>
      </c>
      <c r="G39" s="578">
        <v>96.98</v>
      </c>
      <c r="H39" s="578">
        <v>92.53</v>
      </c>
      <c r="I39" s="578">
        <v>98.98</v>
      </c>
      <c r="J39" s="578">
        <v>81.64</v>
      </c>
      <c r="K39" s="578">
        <v>100.34</v>
      </c>
      <c r="L39" s="578">
        <v>106.6</v>
      </c>
      <c r="M39" s="578">
        <v>93.91</v>
      </c>
      <c r="N39" s="578">
        <v>105.89</v>
      </c>
      <c r="O39" s="578">
        <v>103.14</v>
      </c>
      <c r="P39" s="578">
        <v>106.9</v>
      </c>
      <c r="Q39" s="578">
        <v>107.08</v>
      </c>
      <c r="R39" s="578">
        <v>108</v>
      </c>
      <c r="S39" s="578">
        <v>112.26</v>
      </c>
      <c r="T39" s="578">
        <v>96.06</v>
      </c>
      <c r="U39" s="578">
        <v>96.95</v>
      </c>
      <c r="V39" s="578">
        <v>106.43</v>
      </c>
      <c r="W39" s="578">
        <v>100.4</v>
      </c>
      <c r="X39" s="578">
        <v>98.4</v>
      </c>
      <c r="Y39" s="667"/>
      <c r="Z39" s="578">
        <v>94.4</v>
      </c>
    </row>
    <row r="40" spans="1:26" ht="18" hidden="1" customHeight="1" outlineLevel="1" x14ac:dyDescent="0.5">
      <c r="A40" s="445">
        <v>2024</v>
      </c>
      <c r="B40" s="568" t="s">
        <v>2369</v>
      </c>
      <c r="C40" s="569" t="s">
        <v>2366</v>
      </c>
      <c r="D40" s="570">
        <v>97.1</v>
      </c>
      <c r="E40" s="666"/>
      <c r="F40" s="570">
        <v>94.4</v>
      </c>
      <c r="G40" s="570">
        <v>99.21</v>
      </c>
      <c r="H40" s="570">
        <v>90.83</v>
      </c>
      <c r="I40" s="570">
        <v>96.74</v>
      </c>
      <c r="J40" s="570">
        <v>81.78</v>
      </c>
      <c r="K40" s="570">
        <v>100.13</v>
      </c>
      <c r="L40" s="570">
        <v>102.25</v>
      </c>
      <c r="M40" s="570">
        <v>93.3</v>
      </c>
      <c r="N40" s="570">
        <v>105.83</v>
      </c>
      <c r="O40" s="570">
        <v>106.78</v>
      </c>
      <c r="P40" s="570">
        <v>103.11</v>
      </c>
      <c r="Q40" s="570">
        <v>106.45</v>
      </c>
      <c r="R40" s="570">
        <v>107.48</v>
      </c>
      <c r="S40" s="570">
        <v>113.59</v>
      </c>
      <c r="T40" s="570">
        <v>93.66</v>
      </c>
      <c r="U40" s="570">
        <v>95.11</v>
      </c>
      <c r="V40" s="570">
        <v>101.25</v>
      </c>
      <c r="W40" s="570">
        <v>97.16</v>
      </c>
      <c r="X40" s="570">
        <v>97.25</v>
      </c>
      <c r="Y40" s="667"/>
      <c r="Z40" s="570">
        <v>92.28</v>
      </c>
    </row>
    <row r="41" spans="1:26" ht="18" customHeight="1" collapsed="1" x14ac:dyDescent="0.5">
      <c r="A41" s="445">
        <v>2024</v>
      </c>
      <c r="B41" s="445" t="s">
        <v>2348</v>
      </c>
      <c r="C41" s="445" t="s">
        <v>2349</v>
      </c>
      <c r="D41" s="570">
        <v>99.69</v>
      </c>
      <c r="E41" s="666"/>
      <c r="F41" s="570">
        <v>94.58</v>
      </c>
      <c r="G41" s="570">
        <v>99.8</v>
      </c>
      <c r="H41" s="570">
        <v>92.5</v>
      </c>
      <c r="I41" s="570">
        <v>97.28</v>
      </c>
      <c r="J41" s="570">
        <v>89.36</v>
      </c>
      <c r="K41" s="570">
        <v>99.08</v>
      </c>
      <c r="L41" s="570">
        <v>101.04</v>
      </c>
      <c r="M41" s="570">
        <v>94.4</v>
      </c>
      <c r="N41" s="570">
        <v>102.77</v>
      </c>
      <c r="O41" s="570">
        <v>100.44</v>
      </c>
      <c r="P41" s="570">
        <v>102.27</v>
      </c>
      <c r="Q41" s="570">
        <v>107.24</v>
      </c>
      <c r="R41" s="570">
        <v>106.86</v>
      </c>
      <c r="S41" s="570">
        <v>112.83</v>
      </c>
      <c r="T41" s="570">
        <v>98.54</v>
      </c>
      <c r="U41" s="570">
        <v>98.92</v>
      </c>
      <c r="V41" s="570">
        <v>103.66</v>
      </c>
      <c r="W41" s="570">
        <v>99.75</v>
      </c>
      <c r="X41" s="570">
        <v>98.42</v>
      </c>
      <c r="Y41" s="667"/>
      <c r="Z41" s="570">
        <v>94.36</v>
      </c>
    </row>
    <row r="42" spans="1:26" ht="18" hidden="1" customHeight="1" outlineLevel="2" x14ac:dyDescent="0.5">
      <c r="A42" s="231">
        <v>2025</v>
      </c>
      <c r="B42" s="252" t="s">
        <v>2</v>
      </c>
      <c r="C42" s="253" t="s">
        <v>218</v>
      </c>
      <c r="D42" s="567">
        <v>105.01</v>
      </c>
      <c r="E42" s="666"/>
      <c r="F42" s="567">
        <v>101.48</v>
      </c>
      <c r="G42" s="567">
        <v>99.11</v>
      </c>
      <c r="H42" s="567">
        <v>105.78</v>
      </c>
      <c r="I42" s="567">
        <v>102.75</v>
      </c>
      <c r="J42" s="567">
        <v>98.03</v>
      </c>
      <c r="K42" s="567">
        <v>99.46</v>
      </c>
      <c r="L42" s="567">
        <v>107.13</v>
      </c>
      <c r="M42" s="567">
        <v>100.1</v>
      </c>
      <c r="N42" s="567">
        <v>106.37</v>
      </c>
      <c r="O42" s="567">
        <v>104.77</v>
      </c>
      <c r="P42" s="567">
        <v>109.65</v>
      </c>
      <c r="Q42" s="567">
        <v>99.31</v>
      </c>
      <c r="R42" s="567">
        <v>106.76</v>
      </c>
      <c r="S42" s="567">
        <v>110.3</v>
      </c>
      <c r="T42" s="567">
        <v>104.76</v>
      </c>
      <c r="U42" s="567">
        <v>103.07</v>
      </c>
      <c r="V42" s="567">
        <v>103.27</v>
      </c>
      <c r="W42" s="567">
        <v>106.02</v>
      </c>
      <c r="X42" s="567">
        <v>105.14</v>
      </c>
      <c r="Y42" s="667"/>
      <c r="Z42" s="567">
        <v>101.23</v>
      </c>
    </row>
    <row r="43" spans="1:26" ht="18" hidden="1" customHeight="1" outlineLevel="2" x14ac:dyDescent="0.5">
      <c r="A43" s="233">
        <v>2025</v>
      </c>
      <c r="B43" s="254" t="s">
        <v>4</v>
      </c>
      <c r="C43" s="255" t="s">
        <v>219</v>
      </c>
      <c r="D43" s="578">
        <v>105.05</v>
      </c>
      <c r="E43" s="666"/>
      <c r="F43" s="578">
        <v>100.99</v>
      </c>
      <c r="G43" s="578">
        <v>99.01</v>
      </c>
      <c r="H43" s="578">
        <v>103.55</v>
      </c>
      <c r="I43" s="578">
        <v>104.38</v>
      </c>
      <c r="J43" s="578">
        <v>98.18</v>
      </c>
      <c r="K43" s="578">
        <v>100.21</v>
      </c>
      <c r="L43" s="578">
        <v>107.24</v>
      </c>
      <c r="M43" s="578">
        <v>100.05</v>
      </c>
      <c r="N43" s="578">
        <v>106.27</v>
      </c>
      <c r="O43" s="578">
        <v>102.45</v>
      </c>
      <c r="P43" s="578">
        <v>109.55</v>
      </c>
      <c r="Q43" s="578">
        <v>99.37</v>
      </c>
      <c r="R43" s="578">
        <v>106.86</v>
      </c>
      <c r="S43" s="578">
        <v>110.44</v>
      </c>
      <c r="T43" s="578">
        <v>104.91</v>
      </c>
      <c r="U43" s="578">
        <v>102.97</v>
      </c>
      <c r="V43" s="578">
        <v>103.58</v>
      </c>
      <c r="W43" s="578">
        <v>105.47</v>
      </c>
      <c r="X43" s="578">
        <v>105.18</v>
      </c>
      <c r="Y43" s="667"/>
      <c r="Z43" s="578">
        <v>101.33</v>
      </c>
    </row>
    <row r="44" spans="1:26" ht="18" hidden="1" customHeight="1" outlineLevel="2" x14ac:dyDescent="0.5">
      <c r="A44" s="231">
        <v>2025</v>
      </c>
      <c r="B44" s="252" t="s">
        <v>5</v>
      </c>
      <c r="C44" s="253" t="s">
        <v>220</v>
      </c>
      <c r="D44" s="567">
        <v>104.75</v>
      </c>
      <c r="E44" s="666"/>
      <c r="F44" s="567">
        <v>101.38</v>
      </c>
      <c r="G44" s="567">
        <v>102.21</v>
      </c>
      <c r="H44" s="567">
        <v>103.45</v>
      </c>
      <c r="I44" s="567">
        <v>103.83</v>
      </c>
      <c r="J44" s="567">
        <v>98.08</v>
      </c>
      <c r="K44" s="567">
        <v>100.11</v>
      </c>
      <c r="L44" s="567">
        <v>107.5</v>
      </c>
      <c r="M44" s="567">
        <v>101.47</v>
      </c>
      <c r="N44" s="567">
        <v>106.17</v>
      </c>
      <c r="O44" s="567">
        <v>103.08</v>
      </c>
      <c r="P44" s="567">
        <v>109.7</v>
      </c>
      <c r="Q44" s="567">
        <v>96.88</v>
      </c>
      <c r="R44" s="567">
        <v>106.92</v>
      </c>
      <c r="S44" s="567">
        <v>110.45</v>
      </c>
      <c r="T44" s="567">
        <v>103.56</v>
      </c>
      <c r="U44" s="567">
        <v>103.12</v>
      </c>
      <c r="V44" s="567">
        <v>103.22</v>
      </c>
      <c r="W44" s="567">
        <v>105.82</v>
      </c>
      <c r="X44" s="567">
        <v>104.87</v>
      </c>
      <c r="Y44" s="667"/>
      <c r="Z44" s="567">
        <v>101.49</v>
      </c>
    </row>
    <row r="45" spans="1:26" ht="18" hidden="1" customHeight="1" outlineLevel="1" x14ac:dyDescent="0.5">
      <c r="A45" s="445">
        <v>2025</v>
      </c>
      <c r="B45" s="568" t="s">
        <v>2362</v>
      </c>
      <c r="C45" s="569" t="s">
        <v>2363</v>
      </c>
      <c r="D45" s="570">
        <v>104.94</v>
      </c>
      <c r="E45" s="666"/>
      <c r="F45" s="570">
        <v>101.28</v>
      </c>
      <c r="G45" s="570">
        <v>100.11</v>
      </c>
      <c r="H45" s="570">
        <v>104.26</v>
      </c>
      <c r="I45" s="570">
        <v>103.65</v>
      </c>
      <c r="J45" s="570">
        <v>98.1</v>
      </c>
      <c r="K45" s="570">
        <v>99.93</v>
      </c>
      <c r="L45" s="570">
        <v>107.29</v>
      </c>
      <c r="M45" s="570">
        <v>100.54</v>
      </c>
      <c r="N45" s="570">
        <v>106.27</v>
      </c>
      <c r="O45" s="570">
        <v>103.43</v>
      </c>
      <c r="P45" s="570">
        <v>109.63</v>
      </c>
      <c r="Q45" s="570">
        <v>98.52</v>
      </c>
      <c r="R45" s="570">
        <v>106.85</v>
      </c>
      <c r="S45" s="570">
        <v>110.4</v>
      </c>
      <c r="T45" s="570">
        <v>104.41</v>
      </c>
      <c r="U45" s="570">
        <v>103.05</v>
      </c>
      <c r="V45" s="570">
        <v>103.36</v>
      </c>
      <c r="W45" s="570">
        <v>105.77</v>
      </c>
      <c r="X45" s="570">
        <v>105.06</v>
      </c>
      <c r="Y45" s="667"/>
      <c r="Z45" s="570">
        <v>101.35</v>
      </c>
    </row>
    <row r="46" spans="1:26" ht="18" hidden="1" customHeight="1" outlineLevel="2" x14ac:dyDescent="0.5">
      <c r="A46" s="233">
        <v>2025</v>
      </c>
      <c r="B46" s="254" t="s">
        <v>6</v>
      </c>
      <c r="C46" s="255" t="s">
        <v>221</v>
      </c>
      <c r="D46" s="578">
        <v>104.38</v>
      </c>
      <c r="E46" s="666"/>
      <c r="F46" s="578">
        <v>101.77</v>
      </c>
      <c r="G46" s="578">
        <v>102.11</v>
      </c>
      <c r="H46" s="578">
        <v>103.35</v>
      </c>
      <c r="I46" s="578">
        <v>103.67</v>
      </c>
      <c r="J46" s="578">
        <v>98.28</v>
      </c>
      <c r="K46" s="578">
        <v>100.01</v>
      </c>
      <c r="L46" s="578">
        <v>107.93</v>
      </c>
      <c r="M46" s="578">
        <v>102.02</v>
      </c>
      <c r="N46" s="578">
        <v>106.07</v>
      </c>
      <c r="O46" s="578">
        <v>102.98</v>
      </c>
      <c r="P46" s="578">
        <v>109.6</v>
      </c>
      <c r="Q46" s="578">
        <v>94.3</v>
      </c>
      <c r="R46" s="578">
        <v>107.18</v>
      </c>
      <c r="S46" s="578">
        <v>110.35</v>
      </c>
      <c r="T46" s="578">
        <v>102.06</v>
      </c>
      <c r="U46" s="578">
        <v>103.02</v>
      </c>
      <c r="V46" s="578">
        <v>103.12</v>
      </c>
      <c r="W46" s="578">
        <v>105.62</v>
      </c>
      <c r="X46" s="578">
        <v>104.41</v>
      </c>
      <c r="Y46" s="667"/>
      <c r="Z46" s="578">
        <v>103.55</v>
      </c>
    </row>
    <row r="47" spans="1:26" ht="18" hidden="1" customHeight="1" outlineLevel="2" x14ac:dyDescent="0.5">
      <c r="A47" s="231">
        <v>2025</v>
      </c>
      <c r="B47" s="252" t="s">
        <v>7</v>
      </c>
      <c r="C47" s="253" t="s">
        <v>222</v>
      </c>
      <c r="D47" s="567">
        <v>105.25</v>
      </c>
      <c r="E47" s="666"/>
      <c r="F47" s="567">
        <v>102.36</v>
      </c>
      <c r="G47" s="567">
        <v>101.71</v>
      </c>
      <c r="H47" s="567">
        <v>103.25</v>
      </c>
      <c r="I47" s="567">
        <v>103.88</v>
      </c>
      <c r="J47" s="567">
        <v>101.13</v>
      </c>
      <c r="K47" s="567">
        <v>99.91</v>
      </c>
      <c r="L47" s="567">
        <v>108.14</v>
      </c>
      <c r="M47" s="567">
        <v>101.72</v>
      </c>
      <c r="N47" s="567">
        <v>105.97</v>
      </c>
      <c r="O47" s="567">
        <v>104.98</v>
      </c>
      <c r="P47" s="567">
        <v>106.32</v>
      </c>
      <c r="Q47" s="567">
        <v>96.78</v>
      </c>
      <c r="R47" s="567">
        <v>107.08</v>
      </c>
      <c r="S47" s="567">
        <v>110.34</v>
      </c>
      <c r="T47" s="567">
        <v>105.11</v>
      </c>
      <c r="U47" s="567">
        <v>102.92</v>
      </c>
      <c r="V47" s="567">
        <v>103.73</v>
      </c>
      <c r="W47" s="567">
        <v>105.21</v>
      </c>
      <c r="X47" s="567">
        <v>105.3</v>
      </c>
      <c r="Y47" s="667"/>
      <c r="Z47" s="567">
        <v>103.81</v>
      </c>
    </row>
    <row r="48" spans="1:26" ht="18" hidden="1" customHeight="1" outlineLevel="2" x14ac:dyDescent="0.5">
      <c r="A48" s="233">
        <v>2025</v>
      </c>
      <c r="B48" s="254" t="s">
        <v>8</v>
      </c>
      <c r="C48" s="255" t="s">
        <v>223</v>
      </c>
      <c r="D48" s="578">
        <v>105.96</v>
      </c>
      <c r="E48" s="666"/>
      <c r="F48" s="578">
        <v>99.41</v>
      </c>
      <c r="G48" s="578">
        <v>101.61</v>
      </c>
      <c r="H48" s="578">
        <v>103.15</v>
      </c>
      <c r="I48" s="578">
        <v>104.03</v>
      </c>
      <c r="J48" s="578">
        <v>102.96</v>
      </c>
      <c r="K48" s="578">
        <v>99.81</v>
      </c>
      <c r="L48" s="578">
        <v>108.09</v>
      </c>
      <c r="M48" s="578">
        <v>102.68</v>
      </c>
      <c r="N48" s="578">
        <v>105.87</v>
      </c>
      <c r="O48" s="578">
        <v>107.24</v>
      </c>
      <c r="P48" s="578">
        <v>103.08</v>
      </c>
      <c r="Q48" s="578">
        <v>99.27</v>
      </c>
      <c r="R48" s="578">
        <v>107.4</v>
      </c>
      <c r="S48" s="578">
        <v>110.24</v>
      </c>
      <c r="T48" s="578">
        <v>108.17</v>
      </c>
      <c r="U48" s="578">
        <v>103.02</v>
      </c>
      <c r="V48" s="578">
        <v>103.63</v>
      </c>
      <c r="W48" s="578">
        <v>105.11</v>
      </c>
      <c r="X48" s="578">
        <v>106.04</v>
      </c>
      <c r="Y48" s="667"/>
      <c r="Z48" s="578">
        <v>103.71</v>
      </c>
    </row>
    <row r="49" spans="1:26" ht="18" hidden="1" customHeight="1" outlineLevel="1" x14ac:dyDescent="0.5">
      <c r="A49" s="445">
        <v>2025</v>
      </c>
      <c r="B49" s="568" t="s">
        <v>2367</v>
      </c>
      <c r="C49" s="569" t="s">
        <v>2364</v>
      </c>
      <c r="D49" s="570">
        <v>105.2</v>
      </c>
      <c r="E49" s="666"/>
      <c r="F49" s="570">
        <v>101.18</v>
      </c>
      <c r="G49" s="570">
        <v>101.81</v>
      </c>
      <c r="H49" s="570">
        <v>103.25</v>
      </c>
      <c r="I49" s="570">
        <v>103.86</v>
      </c>
      <c r="J49" s="570">
        <v>100.79</v>
      </c>
      <c r="K49" s="570">
        <v>99.91</v>
      </c>
      <c r="L49" s="570">
        <v>108.05</v>
      </c>
      <c r="M49" s="570">
        <v>102.14</v>
      </c>
      <c r="N49" s="570">
        <v>105.97</v>
      </c>
      <c r="O49" s="570">
        <v>105.07</v>
      </c>
      <c r="P49" s="570">
        <v>106.33</v>
      </c>
      <c r="Q49" s="570">
        <v>96.78</v>
      </c>
      <c r="R49" s="570">
        <v>107.22</v>
      </c>
      <c r="S49" s="570">
        <v>110.31</v>
      </c>
      <c r="T49" s="570">
        <v>105.11</v>
      </c>
      <c r="U49" s="570">
        <v>102.99</v>
      </c>
      <c r="V49" s="570">
        <v>103.49</v>
      </c>
      <c r="W49" s="570">
        <v>105.31</v>
      </c>
      <c r="X49" s="570">
        <v>105.25</v>
      </c>
      <c r="Y49" s="667"/>
      <c r="Z49" s="570">
        <v>103.69</v>
      </c>
    </row>
    <row r="50" spans="1:26" ht="18" hidden="1" customHeight="1" outlineLevel="2" x14ac:dyDescent="0.5">
      <c r="A50" s="231">
        <v>2025</v>
      </c>
      <c r="B50" s="252" t="s">
        <v>9</v>
      </c>
      <c r="C50" s="253" t="s">
        <v>224</v>
      </c>
      <c r="D50" s="567">
        <v>105.59</v>
      </c>
      <c r="E50" s="666"/>
      <c r="F50" s="567">
        <v>100.4</v>
      </c>
      <c r="G50" s="567">
        <v>101.51</v>
      </c>
      <c r="H50" s="567">
        <v>102.75</v>
      </c>
      <c r="I50" s="567">
        <v>104.28</v>
      </c>
      <c r="J50" s="567">
        <v>102.35</v>
      </c>
      <c r="K50" s="567">
        <v>99.71</v>
      </c>
      <c r="L50" s="567">
        <v>109.73</v>
      </c>
      <c r="M50" s="567">
        <v>102.58</v>
      </c>
      <c r="N50" s="567">
        <v>105.77</v>
      </c>
      <c r="O50" s="567">
        <v>106.82</v>
      </c>
      <c r="P50" s="567">
        <v>102.68</v>
      </c>
      <c r="Q50" s="567">
        <v>98.88</v>
      </c>
      <c r="R50" s="567">
        <v>108.19</v>
      </c>
      <c r="S50" s="567">
        <v>109.81</v>
      </c>
      <c r="T50" s="567">
        <v>104.71</v>
      </c>
      <c r="U50" s="567">
        <v>102.92</v>
      </c>
      <c r="V50" s="567">
        <v>103.53</v>
      </c>
      <c r="W50" s="567">
        <v>108.99</v>
      </c>
      <c r="X50" s="567">
        <v>105.67</v>
      </c>
      <c r="Y50" s="667"/>
      <c r="Z50" s="567">
        <v>103.29</v>
      </c>
    </row>
    <row r="51" spans="1:26" ht="18" hidden="1" customHeight="1" outlineLevel="2" x14ac:dyDescent="0.5">
      <c r="A51" s="233">
        <v>2025</v>
      </c>
      <c r="B51" s="254" t="s">
        <v>10</v>
      </c>
      <c r="C51" s="255" t="s">
        <v>225</v>
      </c>
      <c r="D51" s="578">
        <v>106.06</v>
      </c>
      <c r="E51" s="666"/>
      <c r="F51" s="578">
        <v>98.93</v>
      </c>
      <c r="G51" s="578">
        <v>100.31</v>
      </c>
      <c r="H51" s="578">
        <v>107.05</v>
      </c>
      <c r="I51" s="578">
        <v>104.18</v>
      </c>
      <c r="J51" s="578">
        <v>102.25</v>
      </c>
      <c r="K51" s="578">
        <v>99.61</v>
      </c>
      <c r="L51" s="578">
        <v>111.53</v>
      </c>
      <c r="M51" s="578">
        <v>101.62</v>
      </c>
      <c r="N51" s="578">
        <v>105.67</v>
      </c>
      <c r="O51" s="578">
        <v>105.66</v>
      </c>
      <c r="P51" s="578">
        <v>104.5</v>
      </c>
      <c r="Q51" s="578">
        <v>98.54</v>
      </c>
      <c r="R51" s="578">
        <v>108.09</v>
      </c>
      <c r="S51" s="578">
        <v>111.92</v>
      </c>
      <c r="T51" s="578">
        <v>103.26</v>
      </c>
      <c r="U51" s="578">
        <v>102.82</v>
      </c>
      <c r="V51" s="578">
        <v>103.43</v>
      </c>
      <c r="W51" s="578">
        <v>112.58</v>
      </c>
      <c r="X51" s="578">
        <v>106.23</v>
      </c>
      <c r="Y51" s="667"/>
      <c r="Z51" s="578">
        <v>101.23</v>
      </c>
    </row>
    <row r="52" spans="1:26" ht="18" hidden="1" customHeight="1" outlineLevel="2" x14ac:dyDescent="0.5">
      <c r="A52" s="231">
        <v>2025</v>
      </c>
      <c r="B52" s="252" t="s">
        <v>11</v>
      </c>
      <c r="C52" s="253" t="s">
        <v>226</v>
      </c>
      <c r="D52" s="567">
        <v>105.29</v>
      </c>
      <c r="E52" s="666"/>
      <c r="F52" s="567">
        <v>101.2</v>
      </c>
      <c r="G52" s="567">
        <v>102.43</v>
      </c>
      <c r="H52" s="567">
        <v>102.34</v>
      </c>
      <c r="I52" s="567">
        <v>102.96</v>
      </c>
      <c r="J52" s="567">
        <v>96.67</v>
      </c>
      <c r="K52" s="567">
        <v>97.37</v>
      </c>
      <c r="L52" s="567">
        <v>111.18</v>
      </c>
      <c r="M52" s="567">
        <v>99.15</v>
      </c>
      <c r="N52" s="567">
        <v>103.62</v>
      </c>
      <c r="O52" s="567">
        <v>109.69</v>
      </c>
      <c r="P52" s="567">
        <v>106.04</v>
      </c>
      <c r="Q52" s="567">
        <v>96.67</v>
      </c>
      <c r="R52" s="567">
        <v>106.78</v>
      </c>
      <c r="S52" s="567">
        <v>112.23</v>
      </c>
      <c r="T52" s="567">
        <v>106.07</v>
      </c>
      <c r="U52" s="567">
        <v>100.43</v>
      </c>
      <c r="V52" s="567">
        <v>101.42</v>
      </c>
      <c r="W52" s="567">
        <v>108.89</v>
      </c>
      <c r="X52" s="567">
        <v>105.5</v>
      </c>
      <c r="Y52" s="667"/>
      <c r="Z52" s="567">
        <v>99.26</v>
      </c>
    </row>
    <row r="53" spans="1:26" ht="18" hidden="1" customHeight="1" outlineLevel="1" x14ac:dyDescent="0.5">
      <c r="A53" s="445">
        <v>2025</v>
      </c>
      <c r="B53" s="568" t="s">
        <v>2368</v>
      </c>
      <c r="C53" s="569" t="s">
        <v>2365</v>
      </c>
      <c r="D53" s="570">
        <v>105.65</v>
      </c>
      <c r="E53" s="666"/>
      <c r="F53" s="570">
        <v>100.18</v>
      </c>
      <c r="G53" s="570">
        <v>101.42</v>
      </c>
      <c r="H53" s="570">
        <v>104.05</v>
      </c>
      <c r="I53" s="570">
        <v>103.81</v>
      </c>
      <c r="J53" s="570">
        <v>100.42</v>
      </c>
      <c r="K53" s="570">
        <v>98.9</v>
      </c>
      <c r="L53" s="570">
        <v>110.81</v>
      </c>
      <c r="M53" s="570">
        <v>101.12</v>
      </c>
      <c r="N53" s="570">
        <v>105.02</v>
      </c>
      <c r="O53" s="570">
        <v>107.39</v>
      </c>
      <c r="P53" s="570">
        <v>104.41</v>
      </c>
      <c r="Q53" s="570">
        <v>98.03</v>
      </c>
      <c r="R53" s="570">
        <v>107.69</v>
      </c>
      <c r="S53" s="570">
        <v>111.32</v>
      </c>
      <c r="T53" s="570">
        <v>104.68</v>
      </c>
      <c r="U53" s="570">
        <v>102.06</v>
      </c>
      <c r="V53" s="570">
        <v>102.79</v>
      </c>
      <c r="W53" s="570">
        <v>110.15</v>
      </c>
      <c r="X53" s="570">
        <v>105.8</v>
      </c>
      <c r="Y53" s="667"/>
      <c r="Z53" s="570">
        <v>101.26</v>
      </c>
    </row>
    <row r="54" spans="1:26" ht="18" hidden="1" customHeight="1" outlineLevel="2" x14ac:dyDescent="0.5">
      <c r="A54" s="233">
        <v>2025</v>
      </c>
      <c r="B54" s="254" t="s">
        <v>12</v>
      </c>
      <c r="C54" s="255" t="s">
        <v>227</v>
      </c>
      <c r="D54" s="578">
        <v>105.14</v>
      </c>
      <c r="E54" s="666"/>
      <c r="F54" s="578">
        <v>98.83</v>
      </c>
      <c r="G54" s="578">
        <v>100.21</v>
      </c>
      <c r="H54" s="578">
        <v>97.4</v>
      </c>
      <c r="I54" s="578">
        <v>101.74</v>
      </c>
      <c r="J54" s="578">
        <v>95.12</v>
      </c>
      <c r="K54" s="578">
        <v>95.71</v>
      </c>
      <c r="L54" s="578">
        <v>111.52</v>
      </c>
      <c r="M54" s="578">
        <v>99.45</v>
      </c>
      <c r="N54" s="578">
        <v>102.99</v>
      </c>
      <c r="O54" s="578">
        <v>103.8</v>
      </c>
      <c r="P54" s="578">
        <v>103.71</v>
      </c>
      <c r="Q54" s="578">
        <v>99.96</v>
      </c>
      <c r="R54" s="578">
        <v>105.21</v>
      </c>
      <c r="S54" s="578">
        <v>112.7</v>
      </c>
      <c r="T54" s="578">
        <v>105.02</v>
      </c>
      <c r="U54" s="578">
        <v>99.63</v>
      </c>
      <c r="V54" s="578">
        <v>100.71</v>
      </c>
      <c r="W54" s="578">
        <v>112.48</v>
      </c>
      <c r="X54" s="578">
        <v>105.38</v>
      </c>
      <c r="Y54" s="667"/>
      <c r="Z54" s="578">
        <v>98.18</v>
      </c>
    </row>
    <row r="55" spans="1:26" ht="18" hidden="1" customHeight="1" outlineLevel="2" x14ac:dyDescent="0.5">
      <c r="A55" s="231">
        <v>2025</v>
      </c>
      <c r="B55" s="252" t="s">
        <v>13</v>
      </c>
      <c r="C55" s="253" t="s">
        <v>228</v>
      </c>
      <c r="D55" s="567">
        <v>106.03</v>
      </c>
      <c r="E55" s="666"/>
      <c r="F55" s="567">
        <v>98.04</v>
      </c>
      <c r="G55" s="567">
        <v>101.41</v>
      </c>
      <c r="H55" s="567">
        <v>101.43</v>
      </c>
      <c r="I55" s="567">
        <v>101.64</v>
      </c>
      <c r="J55" s="567">
        <v>94.43</v>
      </c>
      <c r="K55" s="567">
        <v>94.81</v>
      </c>
      <c r="L55" s="567">
        <v>110.28</v>
      </c>
      <c r="M55" s="567">
        <v>98.27</v>
      </c>
      <c r="N55" s="567">
        <v>102.89</v>
      </c>
      <c r="O55" s="567">
        <v>108.7</v>
      </c>
      <c r="P55" s="567">
        <v>103.61</v>
      </c>
      <c r="Q55" s="567">
        <v>102.62</v>
      </c>
      <c r="R55" s="567">
        <v>105.73</v>
      </c>
      <c r="S55" s="567">
        <v>113.42</v>
      </c>
      <c r="T55" s="567">
        <v>108.42</v>
      </c>
      <c r="U55" s="567">
        <v>99.34</v>
      </c>
      <c r="V55" s="567">
        <v>98.53</v>
      </c>
      <c r="W55" s="567">
        <v>112.12</v>
      </c>
      <c r="X55" s="567">
        <v>106.3</v>
      </c>
      <c r="Y55" s="667"/>
      <c r="Z55" s="567">
        <v>98.08</v>
      </c>
    </row>
    <row r="56" spans="1:26" ht="18" hidden="1" customHeight="1" outlineLevel="2" x14ac:dyDescent="0.5">
      <c r="A56" s="233">
        <v>2025</v>
      </c>
      <c r="B56" s="254" t="s">
        <v>14</v>
      </c>
      <c r="C56" s="255" t="s">
        <v>229</v>
      </c>
      <c r="D56" s="578">
        <v>106.5</v>
      </c>
      <c r="E56" s="666"/>
      <c r="F56" s="578">
        <v>98.73</v>
      </c>
      <c r="G56" s="578">
        <v>101.71</v>
      </c>
      <c r="H56" s="578">
        <v>105.25</v>
      </c>
      <c r="I56" s="578">
        <v>102.54</v>
      </c>
      <c r="J56" s="578">
        <v>95.72</v>
      </c>
      <c r="K56" s="578">
        <v>95.61</v>
      </c>
      <c r="L56" s="578">
        <v>108.74</v>
      </c>
      <c r="M56" s="578">
        <v>99.35</v>
      </c>
      <c r="N56" s="578">
        <v>102.79</v>
      </c>
      <c r="O56" s="578">
        <v>103.7</v>
      </c>
      <c r="P56" s="578">
        <v>106.46</v>
      </c>
      <c r="Q56" s="578">
        <v>104.98</v>
      </c>
      <c r="R56" s="578">
        <v>106.14</v>
      </c>
      <c r="S56" s="578">
        <v>113.54</v>
      </c>
      <c r="T56" s="578">
        <v>108.32</v>
      </c>
      <c r="U56" s="578">
        <v>99.53</v>
      </c>
      <c r="V56" s="578">
        <v>100.61</v>
      </c>
      <c r="W56" s="578">
        <v>111.93</v>
      </c>
      <c r="X56" s="578">
        <v>106.79</v>
      </c>
      <c r="Y56" s="667"/>
      <c r="Z56" s="578">
        <v>98.18</v>
      </c>
    </row>
    <row r="57" spans="1:26" ht="18" hidden="1" customHeight="1" outlineLevel="1" x14ac:dyDescent="0.5">
      <c r="A57" s="445">
        <v>2025</v>
      </c>
      <c r="B57" s="568" t="s">
        <v>2369</v>
      </c>
      <c r="C57" s="569" t="s">
        <v>2366</v>
      </c>
      <c r="D57" s="570">
        <v>105.89</v>
      </c>
      <c r="E57" s="666"/>
      <c r="F57" s="570">
        <v>98.53</v>
      </c>
      <c r="G57" s="570">
        <v>101.11</v>
      </c>
      <c r="H57" s="570">
        <v>101.36</v>
      </c>
      <c r="I57" s="570">
        <v>101.97</v>
      </c>
      <c r="J57" s="570">
        <v>95.09</v>
      </c>
      <c r="K57" s="570">
        <v>95.38</v>
      </c>
      <c r="L57" s="570">
        <v>110.18</v>
      </c>
      <c r="M57" s="570">
        <v>99.02</v>
      </c>
      <c r="N57" s="570">
        <v>102.89</v>
      </c>
      <c r="O57" s="570">
        <v>105.4</v>
      </c>
      <c r="P57" s="570">
        <v>104.59</v>
      </c>
      <c r="Q57" s="570">
        <v>102.52</v>
      </c>
      <c r="R57" s="570">
        <v>105.69</v>
      </c>
      <c r="S57" s="570">
        <v>113.22</v>
      </c>
      <c r="T57" s="570">
        <v>107.25</v>
      </c>
      <c r="U57" s="570">
        <v>99.5</v>
      </c>
      <c r="V57" s="570">
        <v>99.95</v>
      </c>
      <c r="W57" s="570">
        <v>112.18</v>
      </c>
      <c r="X57" s="570">
        <v>106.16</v>
      </c>
      <c r="Y57" s="667"/>
      <c r="Z57" s="570">
        <v>98.15</v>
      </c>
    </row>
    <row r="58" spans="1:26" ht="18" customHeight="1" collapsed="1" x14ac:dyDescent="0.5">
      <c r="A58" s="445">
        <v>2025</v>
      </c>
      <c r="B58" s="445" t="s">
        <v>2348</v>
      </c>
      <c r="C58" s="445" t="s">
        <v>2349</v>
      </c>
      <c r="D58" s="570">
        <v>105.42</v>
      </c>
      <c r="E58" s="666"/>
      <c r="F58" s="570">
        <v>100.29</v>
      </c>
      <c r="G58" s="570">
        <v>101.11</v>
      </c>
      <c r="H58" s="570">
        <v>103.23</v>
      </c>
      <c r="I58" s="570">
        <v>103.32</v>
      </c>
      <c r="J58" s="570">
        <v>98.6</v>
      </c>
      <c r="K58" s="570">
        <v>98.53</v>
      </c>
      <c r="L58" s="570">
        <v>109.08</v>
      </c>
      <c r="M58" s="570">
        <v>100.71</v>
      </c>
      <c r="N58" s="570">
        <v>105.04</v>
      </c>
      <c r="O58" s="570">
        <v>105.32</v>
      </c>
      <c r="P58" s="570">
        <v>106.24</v>
      </c>
      <c r="Q58" s="570">
        <v>98.96</v>
      </c>
      <c r="R58" s="570">
        <v>106.86</v>
      </c>
      <c r="S58" s="570">
        <v>111.31</v>
      </c>
      <c r="T58" s="570">
        <v>105.36</v>
      </c>
      <c r="U58" s="570">
        <v>101.9</v>
      </c>
      <c r="V58" s="570">
        <v>102.4</v>
      </c>
      <c r="W58" s="570">
        <v>108.35</v>
      </c>
      <c r="X58" s="570">
        <v>105.57</v>
      </c>
      <c r="Y58" s="667"/>
      <c r="Z58" s="570">
        <v>101.11</v>
      </c>
    </row>
    <row r="59" spans="1:26" ht="18" customHeight="1" x14ac:dyDescent="0.5">
      <c r="A59" s="234" t="s">
        <v>626</v>
      </c>
      <c r="B59" s="238" t="s">
        <v>627</v>
      </c>
      <c r="E59" s="236"/>
      <c r="X59" s="238" t="s">
        <v>627</v>
      </c>
      <c r="Z59" s="235" t="s">
        <v>628</v>
      </c>
    </row>
  </sheetData>
  <mergeCells count="7">
    <mergeCell ref="C6:C7"/>
    <mergeCell ref="D6:D7"/>
    <mergeCell ref="A4:B4"/>
    <mergeCell ref="E4:E58"/>
    <mergeCell ref="Y4:Y58"/>
    <mergeCell ref="A6:A7"/>
    <mergeCell ref="B6:B7"/>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71DE-15D0-4740-8860-E6149B4DFEA2}">
  <sheetPr>
    <tabColor rgb="FF9BA8C2"/>
    <pageSetUpPr autoPageBreaks="0"/>
  </sheetPr>
  <dimension ref="A1:WVW58"/>
  <sheetViews>
    <sheetView showGridLines="0" rightToLeft="1" zoomScale="70" zoomScaleNormal="70" workbookViewId="0"/>
  </sheetViews>
  <sheetFormatPr defaultColWidth="0" defaultRowHeight="18" customHeight="1" outlineLevelRow="2" x14ac:dyDescent="0.5"/>
  <cols>
    <col min="1" max="1" width="7" style="237" customWidth="1"/>
    <col min="2" max="3" width="12" style="237" customWidth="1"/>
    <col min="4" max="4" width="17.6640625" style="237" customWidth="1"/>
    <col min="5" max="5" width="3.5546875" style="237" customWidth="1"/>
    <col min="6" max="24" width="11.109375" style="237" customWidth="1"/>
    <col min="25" max="25" width="3.6640625" style="237" customWidth="1"/>
    <col min="26" max="26" width="11.109375" style="237" customWidth="1"/>
    <col min="27" max="27" width="12" style="237" bestFit="1" customWidth="1"/>
    <col min="28" max="268" width="8.88671875" style="237" hidden="1"/>
    <col min="269" max="271" width="25.88671875" style="237" hidden="1"/>
    <col min="272" max="524" width="8.88671875" style="237" hidden="1"/>
    <col min="525" max="527" width="25.88671875" style="237" hidden="1"/>
    <col min="528" max="780" width="8.88671875" style="237" hidden="1"/>
    <col min="781" max="783" width="25.88671875" style="237" hidden="1"/>
    <col min="784" max="1036" width="8.88671875" style="237" hidden="1"/>
    <col min="1037" max="1039" width="25.88671875" style="237" hidden="1"/>
    <col min="1040" max="1292" width="8.88671875" style="237" hidden="1"/>
    <col min="1293" max="1295" width="25.88671875" style="237" hidden="1"/>
    <col min="1296" max="1548" width="8.88671875" style="237" hidden="1"/>
    <col min="1549" max="1551" width="25.88671875" style="237" hidden="1"/>
    <col min="1552" max="1804" width="8.88671875" style="237" hidden="1"/>
    <col min="1805" max="1807" width="25.88671875" style="237" hidden="1"/>
    <col min="1808" max="2060" width="8.88671875" style="237" hidden="1"/>
    <col min="2061" max="2063" width="25.88671875" style="237" hidden="1"/>
    <col min="2064" max="2316" width="8.88671875" style="237" hidden="1"/>
    <col min="2317" max="2319" width="25.88671875" style="237" hidden="1"/>
    <col min="2320" max="2572" width="8.88671875" style="237" hidden="1"/>
    <col min="2573" max="2575" width="25.88671875" style="237" hidden="1"/>
    <col min="2576" max="2828" width="8.88671875" style="237" hidden="1"/>
    <col min="2829" max="2831" width="25.88671875" style="237" hidden="1"/>
    <col min="2832" max="3084" width="8.88671875" style="237" hidden="1"/>
    <col min="3085" max="3087" width="25.88671875" style="237" hidden="1"/>
    <col min="3088" max="3340" width="8.88671875" style="237" hidden="1"/>
    <col min="3341" max="3343" width="25.88671875" style="237" hidden="1"/>
    <col min="3344" max="3596" width="8.88671875" style="237" hidden="1"/>
    <col min="3597" max="3599" width="25.88671875" style="237" hidden="1"/>
    <col min="3600" max="3852" width="8.88671875" style="237" hidden="1"/>
    <col min="3853" max="3855" width="25.88671875" style="237" hidden="1"/>
    <col min="3856" max="4108" width="8.88671875" style="237" hidden="1"/>
    <col min="4109" max="4111" width="25.88671875" style="237" hidden="1"/>
    <col min="4112" max="4364" width="8.88671875" style="237" hidden="1"/>
    <col min="4365" max="4367" width="25.88671875" style="237" hidden="1"/>
    <col min="4368" max="4620" width="8.88671875" style="237" hidden="1"/>
    <col min="4621" max="4623" width="25.88671875" style="237" hidden="1"/>
    <col min="4624" max="4876" width="8.88671875" style="237" hidden="1"/>
    <col min="4877" max="4879" width="25.88671875" style="237" hidden="1"/>
    <col min="4880" max="5132" width="8.88671875" style="237" hidden="1"/>
    <col min="5133" max="5135" width="25.88671875" style="237" hidden="1"/>
    <col min="5136" max="5388" width="8.88671875" style="237" hidden="1"/>
    <col min="5389" max="5391" width="25.88671875" style="237" hidden="1"/>
    <col min="5392" max="5644" width="8.88671875" style="237" hidden="1"/>
    <col min="5645" max="5647" width="25.88671875" style="237" hidden="1"/>
    <col min="5648" max="5900" width="8.88671875" style="237" hidden="1"/>
    <col min="5901" max="5903" width="25.88671875" style="237" hidden="1"/>
    <col min="5904" max="6156" width="8.88671875" style="237" hidden="1"/>
    <col min="6157" max="6159" width="25.88671875" style="237" hidden="1"/>
    <col min="6160" max="6412" width="8.88671875" style="237" hidden="1"/>
    <col min="6413" max="6415" width="25.88671875" style="237" hidden="1"/>
    <col min="6416" max="6668" width="8.88671875" style="237" hidden="1"/>
    <col min="6669" max="6671" width="25.88671875" style="237" hidden="1"/>
    <col min="6672" max="6924" width="8.88671875" style="237" hidden="1"/>
    <col min="6925" max="6927" width="25.88671875" style="237" hidden="1"/>
    <col min="6928" max="7180" width="8.88671875" style="237" hidden="1"/>
    <col min="7181" max="7183" width="25.88671875" style="237" hidden="1"/>
    <col min="7184" max="7436" width="8.88671875" style="237" hidden="1"/>
    <col min="7437" max="7439" width="25.88671875" style="237" hidden="1"/>
    <col min="7440" max="7692" width="8.88671875" style="237" hidden="1"/>
    <col min="7693" max="7695" width="25.88671875" style="237" hidden="1"/>
    <col min="7696" max="7948" width="8.88671875" style="237" hidden="1"/>
    <col min="7949" max="7951" width="25.88671875" style="237" hidden="1"/>
    <col min="7952" max="8204" width="8.88671875" style="237" hidden="1"/>
    <col min="8205" max="8207" width="25.88671875" style="237" hidden="1"/>
    <col min="8208" max="8460" width="8.88671875" style="237" hidden="1"/>
    <col min="8461" max="8463" width="25.88671875" style="237" hidden="1"/>
    <col min="8464" max="8716" width="8.88671875" style="237" hidden="1"/>
    <col min="8717" max="8719" width="25.88671875" style="237" hidden="1"/>
    <col min="8720" max="8972" width="8.88671875" style="237" hidden="1"/>
    <col min="8973" max="8975" width="25.88671875" style="237" hidden="1"/>
    <col min="8976" max="9228" width="8.88671875" style="237" hidden="1"/>
    <col min="9229" max="9231" width="25.88671875" style="237" hidden="1"/>
    <col min="9232" max="9484" width="8.88671875" style="237" hidden="1"/>
    <col min="9485" max="9487" width="25.88671875" style="237" hidden="1"/>
    <col min="9488" max="9740" width="8.88671875" style="237" hidden="1"/>
    <col min="9741" max="9743" width="25.88671875" style="237" hidden="1"/>
    <col min="9744" max="9996" width="8.88671875" style="237" hidden="1"/>
    <col min="9997" max="9999" width="25.88671875" style="237" hidden="1"/>
    <col min="10000" max="10252" width="8.88671875" style="237" hidden="1"/>
    <col min="10253" max="10255" width="25.88671875" style="237" hidden="1"/>
    <col min="10256" max="10508" width="8.88671875" style="237" hidden="1"/>
    <col min="10509" max="10511" width="25.88671875" style="237" hidden="1"/>
    <col min="10512" max="10764" width="8.88671875" style="237" hidden="1"/>
    <col min="10765" max="10767" width="25.88671875" style="237" hidden="1"/>
    <col min="10768" max="11020" width="8.88671875" style="237" hidden="1"/>
    <col min="11021" max="11023" width="25.88671875" style="237" hidden="1"/>
    <col min="11024" max="11276" width="8.88671875" style="237" hidden="1"/>
    <col min="11277" max="11279" width="25.88671875" style="237" hidden="1"/>
    <col min="11280" max="11532" width="8.88671875" style="237" hidden="1"/>
    <col min="11533" max="11535" width="25.88671875" style="237" hidden="1"/>
    <col min="11536" max="11788" width="8.88671875" style="237" hidden="1"/>
    <col min="11789" max="11791" width="25.88671875" style="237" hidden="1"/>
    <col min="11792" max="12044" width="8.88671875" style="237" hidden="1"/>
    <col min="12045" max="12047" width="25.88671875" style="237" hidden="1"/>
    <col min="12048" max="12300" width="8.88671875" style="237" hidden="1"/>
    <col min="12301" max="12303" width="25.88671875" style="237" hidden="1"/>
    <col min="12304" max="12556" width="8.88671875" style="237" hidden="1"/>
    <col min="12557" max="12559" width="25.88671875" style="237" hidden="1"/>
    <col min="12560" max="12812" width="8.88671875" style="237" hidden="1"/>
    <col min="12813" max="12815" width="25.88671875" style="237" hidden="1"/>
    <col min="12816" max="13068" width="8.88671875" style="237" hidden="1"/>
    <col min="13069" max="13071" width="25.88671875" style="237" hidden="1"/>
    <col min="13072" max="13324" width="8.88671875" style="237" hidden="1"/>
    <col min="13325" max="13327" width="25.88671875" style="237" hidden="1"/>
    <col min="13328" max="13580" width="8.88671875" style="237" hidden="1"/>
    <col min="13581" max="13583" width="25.88671875" style="237" hidden="1"/>
    <col min="13584" max="13836" width="8.88671875" style="237" hidden="1"/>
    <col min="13837" max="13839" width="25.88671875" style="237" hidden="1"/>
    <col min="13840" max="14092" width="8.88671875" style="237" hidden="1"/>
    <col min="14093" max="14095" width="25.88671875" style="237" hidden="1"/>
    <col min="14096" max="14348" width="8.88671875" style="237" hidden="1"/>
    <col min="14349" max="14351" width="25.88671875" style="237" hidden="1"/>
    <col min="14352" max="14604" width="8.88671875" style="237" hidden="1"/>
    <col min="14605" max="14607" width="25.88671875" style="237" hidden="1"/>
    <col min="14608" max="14860" width="8.88671875" style="237" hidden="1"/>
    <col min="14861" max="14863" width="25.88671875" style="237" hidden="1"/>
    <col min="14864" max="15116" width="8.88671875" style="237" hidden="1"/>
    <col min="15117" max="15119" width="25.88671875" style="237" hidden="1"/>
    <col min="15120" max="15372" width="8.88671875" style="237" hidden="1"/>
    <col min="15373" max="15375" width="25.88671875" style="237" hidden="1"/>
    <col min="15376" max="15628" width="8.88671875" style="237" hidden="1"/>
    <col min="15629" max="15631" width="25.88671875" style="237" hidden="1"/>
    <col min="15632" max="15884" width="8.88671875" style="237" hidden="1"/>
    <col min="15885" max="15887" width="25.88671875" style="237" hidden="1"/>
    <col min="15888" max="16140" width="8.88671875" style="237" hidden="1"/>
    <col min="16141" max="16143" width="25.88671875" style="237" hidden="1"/>
    <col min="16144" max="16384" width="8.88671875" style="237" hidden="1"/>
  </cols>
  <sheetData>
    <row r="1" spans="1:30" ht="57.6" customHeight="1" x14ac:dyDescent="0.5">
      <c r="A1" s="240"/>
    </row>
    <row r="2" spans="1:30" ht="26.4" x14ac:dyDescent="0.5">
      <c r="A2" s="241" t="s">
        <v>2390</v>
      </c>
      <c r="C2" s="242"/>
      <c r="D2" s="242"/>
      <c r="E2" s="242"/>
      <c r="F2" s="242"/>
      <c r="G2" s="242"/>
      <c r="H2" s="242"/>
      <c r="I2" s="243"/>
      <c r="J2" s="243"/>
      <c r="K2" s="243"/>
      <c r="L2" s="243"/>
      <c r="M2" s="243"/>
      <c r="N2" s="243"/>
      <c r="O2" s="243"/>
      <c r="P2" s="243"/>
      <c r="Q2" s="243"/>
      <c r="R2" s="243"/>
      <c r="S2" s="243"/>
      <c r="T2" s="243"/>
      <c r="U2" s="243"/>
      <c r="V2" s="243"/>
      <c r="W2" s="243"/>
      <c r="X2" s="243"/>
      <c r="Y2" s="244"/>
    </row>
    <row r="3" spans="1:30" ht="26.4" x14ac:dyDescent="0.5">
      <c r="A3" s="241" t="s">
        <v>2388</v>
      </c>
      <c r="C3" s="242"/>
      <c r="D3" s="242"/>
      <c r="E3" s="242"/>
      <c r="F3" s="242"/>
      <c r="G3" s="242"/>
      <c r="H3" s="242"/>
      <c r="I3" s="243"/>
      <c r="J3" s="243"/>
      <c r="K3" s="243"/>
      <c r="L3" s="243"/>
      <c r="M3" s="243"/>
      <c r="N3" s="243"/>
      <c r="O3" s="243"/>
      <c r="P3" s="243"/>
      <c r="Q3" s="243"/>
      <c r="R3" s="243"/>
      <c r="S3" s="243"/>
      <c r="T3" s="243"/>
      <c r="U3" s="243"/>
      <c r="V3" s="243"/>
      <c r="W3" s="243"/>
      <c r="X3" s="243"/>
      <c r="Y3" s="244"/>
    </row>
    <row r="4" spans="1:30" ht="18" customHeight="1" x14ac:dyDescent="0.5">
      <c r="A4" s="572"/>
      <c r="B4" s="579"/>
      <c r="C4" s="580"/>
      <c r="D4" s="581"/>
      <c r="E4" s="666"/>
      <c r="F4" s="245">
        <v>1</v>
      </c>
      <c r="G4" s="245">
        <v>2</v>
      </c>
      <c r="H4" s="245">
        <v>3</v>
      </c>
      <c r="I4" s="245">
        <v>4</v>
      </c>
      <c r="J4" s="245">
        <v>6</v>
      </c>
      <c r="K4" s="245">
        <v>7</v>
      </c>
      <c r="L4" s="245">
        <v>9</v>
      </c>
      <c r="M4" s="245">
        <v>10</v>
      </c>
      <c r="N4" s="245">
        <v>11</v>
      </c>
      <c r="O4" s="245">
        <v>12</v>
      </c>
      <c r="P4" s="245">
        <v>13</v>
      </c>
      <c r="Q4" s="245">
        <v>14</v>
      </c>
      <c r="R4" s="245">
        <v>15</v>
      </c>
      <c r="S4" s="245">
        <v>16</v>
      </c>
      <c r="T4" s="245">
        <v>17</v>
      </c>
      <c r="U4" s="245">
        <v>18</v>
      </c>
      <c r="V4" s="245">
        <v>20</v>
      </c>
      <c r="W4" s="245" t="s">
        <v>594</v>
      </c>
      <c r="X4" s="571"/>
      <c r="Y4" s="667"/>
      <c r="Z4" s="246">
        <v>5</v>
      </c>
    </row>
    <row r="5" spans="1:30" ht="36" customHeight="1" x14ac:dyDescent="0.5">
      <c r="A5" s="621" t="s">
        <v>233</v>
      </c>
      <c r="B5" s="662" t="s">
        <v>1</v>
      </c>
      <c r="C5" s="668" t="s">
        <v>217</v>
      </c>
      <c r="D5" s="671" t="s">
        <v>673</v>
      </c>
      <c r="E5" s="666"/>
      <c r="F5" s="247" t="s">
        <v>562</v>
      </c>
      <c r="G5" s="247" t="s">
        <v>18</v>
      </c>
      <c r="H5" s="247" t="s">
        <v>564</v>
      </c>
      <c r="I5" s="247" t="s">
        <v>566</v>
      </c>
      <c r="J5" s="247" t="s">
        <v>569</v>
      </c>
      <c r="K5" s="247" t="s">
        <v>571</v>
      </c>
      <c r="L5" s="247" t="s">
        <v>573</v>
      </c>
      <c r="M5" s="247" t="s">
        <v>575</v>
      </c>
      <c r="N5" s="247" t="s">
        <v>577</v>
      </c>
      <c r="O5" s="247" t="s">
        <v>579</v>
      </c>
      <c r="P5" s="247" t="s">
        <v>581</v>
      </c>
      <c r="Q5" s="247" t="s">
        <v>583</v>
      </c>
      <c r="R5" s="247" t="s">
        <v>585</v>
      </c>
      <c r="S5" s="247" t="s">
        <v>587</v>
      </c>
      <c r="T5" s="247" t="s">
        <v>589</v>
      </c>
      <c r="U5" s="247" t="s">
        <v>591</v>
      </c>
      <c r="V5" s="247" t="s">
        <v>593</v>
      </c>
      <c r="W5" s="247" t="s">
        <v>596</v>
      </c>
      <c r="X5" s="248" t="s">
        <v>620</v>
      </c>
      <c r="Y5" s="667"/>
      <c r="Z5" s="249" t="s">
        <v>19</v>
      </c>
    </row>
    <row r="6" spans="1:30" ht="36" customHeight="1" x14ac:dyDescent="0.5">
      <c r="A6" s="621"/>
      <c r="B6" s="662"/>
      <c r="C6" s="668"/>
      <c r="D6" s="672"/>
      <c r="E6" s="666"/>
      <c r="F6" s="250" t="s">
        <v>561</v>
      </c>
      <c r="G6" s="250" t="s">
        <v>367</v>
      </c>
      <c r="H6" s="250" t="s">
        <v>563</v>
      </c>
      <c r="I6" s="250" t="s">
        <v>565</v>
      </c>
      <c r="J6" s="250" t="s">
        <v>568</v>
      </c>
      <c r="K6" s="250" t="s">
        <v>570</v>
      </c>
      <c r="L6" s="250" t="s">
        <v>572</v>
      </c>
      <c r="M6" s="250" t="s">
        <v>574</v>
      </c>
      <c r="N6" s="250" t="s">
        <v>576</v>
      </c>
      <c r="O6" s="250" t="s">
        <v>578</v>
      </c>
      <c r="P6" s="250" t="s">
        <v>580</v>
      </c>
      <c r="Q6" s="250" t="s">
        <v>582</v>
      </c>
      <c r="R6" s="250" t="s">
        <v>584</v>
      </c>
      <c r="S6" s="250" t="s">
        <v>586</v>
      </c>
      <c r="T6" s="250" t="s">
        <v>588</v>
      </c>
      <c r="U6" s="250" t="s">
        <v>590</v>
      </c>
      <c r="V6" s="250" t="s">
        <v>592</v>
      </c>
      <c r="W6" s="250" t="s">
        <v>597</v>
      </c>
      <c r="X6" s="251" t="s">
        <v>621</v>
      </c>
      <c r="Y6" s="667"/>
      <c r="Z6" s="249" t="s">
        <v>567</v>
      </c>
    </row>
    <row r="7" spans="1:30" ht="18" hidden="1" customHeight="1" outlineLevel="2" x14ac:dyDescent="0.5">
      <c r="A7" s="267">
        <v>2023</v>
      </c>
      <c r="B7" s="252" t="s">
        <v>2</v>
      </c>
      <c r="C7" s="253" t="s">
        <v>218</v>
      </c>
      <c r="D7" s="567">
        <v>94.69</v>
      </c>
      <c r="E7" s="666"/>
      <c r="F7" s="567">
        <v>101.93</v>
      </c>
      <c r="G7" s="567">
        <v>104.43</v>
      </c>
      <c r="H7" s="567">
        <v>105.68</v>
      </c>
      <c r="I7" s="567">
        <v>99.27</v>
      </c>
      <c r="J7" s="567">
        <v>107.21</v>
      </c>
      <c r="K7" s="567">
        <v>99.95</v>
      </c>
      <c r="L7" s="567">
        <v>100.98</v>
      </c>
      <c r="M7" s="567">
        <v>96.33</v>
      </c>
      <c r="N7" s="567">
        <v>105.91</v>
      </c>
      <c r="O7" s="567">
        <v>106.28</v>
      </c>
      <c r="P7" s="567">
        <v>101.72</v>
      </c>
      <c r="Q7" s="567">
        <v>115.14</v>
      </c>
      <c r="R7" s="567">
        <v>110.05</v>
      </c>
      <c r="S7" s="567">
        <v>112.92</v>
      </c>
      <c r="T7" s="567">
        <v>99.45</v>
      </c>
      <c r="U7" s="567">
        <v>96.63</v>
      </c>
      <c r="V7" s="567">
        <v>94.83</v>
      </c>
      <c r="W7" s="567">
        <v>94.35</v>
      </c>
      <c r="X7" s="567">
        <v>101.41</v>
      </c>
      <c r="Y7" s="667"/>
      <c r="Z7" s="582">
        <v>105.6</v>
      </c>
      <c r="AD7" s="236"/>
    </row>
    <row r="8" spans="1:30" ht="18" hidden="1" customHeight="1" outlineLevel="2" x14ac:dyDescent="0.5">
      <c r="A8" s="268">
        <v>2023</v>
      </c>
      <c r="B8" s="254" t="s">
        <v>4</v>
      </c>
      <c r="C8" s="255" t="s">
        <v>219</v>
      </c>
      <c r="D8" s="578">
        <v>106.77</v>
      </c>
      <c r="E8" s="666"/>
      <c r="F8" s="578">
        <v>101.63</v>
      </c>
      <c r="G8" s="578">
        <v>104.11</v>
      </c>
      <c r="H8" s="578">
        <v>105.17</v>
      </c>
      <c r="I8" s="578">
        <v>105.96</v>
      </c>
      <c r="J8" s="578">
        <v>107.21</v>
      </c>
      <c r="K8" s="578">
        <v>100.54</v>
      </c>
      <c r="L8" s="578">
        <v>100.98</v>
      </c>
      <c r="M8" s="578">
        <v>96.6</v>
      </c>
      <c r="N8" s="578">
        <v>105.33</v>
      </c>
      <c r="O8" s="578">
        <v>112.02</v>
      </c>
      <c r="P8" s="578">
        <v>106.21</v>
      </c>
      <c r="Q8" s="578">
        <v>100.64</v>
      </c>
      <c r="R8" s="578">
        <v>99.36</v>
      </c>
      <c r="S8" s="578">
        <v>103.03</v>
      </c>
      <c r="T8" s="578">
        <v>102.2</v>
      </c>
      <c r="U8" s="578">
        <v>96.63</v>
      </c>
      <c r="V8" s="578">
        <v>99.61</v>
      </c>
      <c r="W8" s="578">
        <v>109.46</v>
      </c>
      <c r="X8" s="578">
        <v>103.44</v>
      </c>
      <c r="Y8" s="667"/>
      <c r="Z8" s="583">
        <v>95.9</v>
      </c>
    </row>
    <row r="9" spans="1:30" ht="18" hidden="1" customHeight="1" outlineLevel="2" x14ac:dyDescent="0.5">
      <c r="A9" s="267">
        <v>2023</v>
      </c>
      <c r="B9" s="252" t="s">
        <v>5</v>
      </c>
      <c r="C9" s="253" t="s">
        <v>220</v>
      </c>
      <c r="D9" s="567">
        <v>105.97</v>
      </c>
      <c r="E9" s="666"/>
      <c r="F9" s="567">
        <v>100.06</v>
      </c>
      <c r="G9" s="567">
        <v>100.16</v>
      </c>
      <c r="H9" s="567">
        <v>100.07</v>
      </c>
      <c r="I9" s="567">
        <v>100.33</v>
      </c>
      <c r="J9" s="567">
        <v>99.93</v>
      </c>
      <c r="K9" s="567">
        <v>100.12</v>
      </c>
      <c r="L9" s="567">
        <v>97.39</v>
      </c>
      <c r="M9" s="567">
        <v>100.32</v>
      </c>
      <c r="N9" s="567">
        <v>100.07</v>
      </c>
      <c r="O9" s="567">
        <v>101.03</v>
      </c>
      <c r="P9" s="567">
        <v>99.21</v>
      </c>
      <c r="Q9" s="567">
        <v>96.14</v>
      </c>
      <c r="R9" s="567">
        <v>96.7</v>
      </c>
      <c r="S9" s="567">
        <v>98.17</v>
      </c>
      <c r="T9" s="567">
        <v>101</v>
      </c>
      <c r="U9" s="567">
        <v>99.21</v>
      </c>
      <c r="V9" s="567">
        <v>96.77</v>
      </c>
      <c r="W9" s="567">
        <v>108.95</v>
      </c>
      <c r="X9" s="567">
        <v>101.02</v>
      </c>
      <c r="Y9" s="667"/>
      <c r="Z9" s="582">
        <v>102.58</v>
      </c>
    </row>
    <row r="10" spans="1:30" ht="18" hidden="1" customHeight="1" outlineLevel="1" x14ac:dyDescent="0.5">
      <c r="A10" s="299">
        <v>2023</v>
      </c>
      <c r="B10" s="568" t="s">
        <v>2362</v>
      </c>
      <c r="C10" s="569" t="s">
        <v>2363</v>
      </c>
      <c r="D10" s="570">
        <v>102.1</v>
      </c>
      <c r="E10" s="666"/>
      <c r="F10" s="570">
        <v>101.2</v>
      </c>
      <c r="G10" s="570">
        <v>102.86</v>
      </c>
      <c r="H10" s="570">
        <v>103.58</v>
      </c>
      <c r="I10" s="570">
        <v>101.77</v>
      </c>
      <c r="J10" s="570">
        <v>104.67</v>
      </c>
      <c r="K10" s="570">
        <v>100.21</v>
      </c>
      <c r="L10" s="570">
        <v>99.78</v>
      </c>
      <c r="M10" s="570">
        <v>97.72</v>
      </c>
      <c r="N10" s="570">
        <v>103.71</v>
      </c>
      <c r="O10" s="570">
        <v>106.28</v>
      </c>
      <c r="P10" s="570">
        <v>102.35</v>
      </c>
      <c r="Q10" s="570">
        <v>103.38</v>
      </c>
      <c r="R10" s="570">
        <v>101.53</v>
      </c>
      <c r="S10" s="570">
        <v>104.58</v>
      </c>
      <c r="T10" s="570">
        <v>100.88</v>
      </c>
      <c r="U10" s="570">
        <v>97.47</v>
      </c>
      <c r="V10" s="570">
        <v>97</v>
      </c>
      <c r="W10" s="570">
        <v>103.76</v>
      </c>
      <c r="X10" s="570">
        <v>101.95</v>
      </c>
      <c r="Y10" s="667"/>
      <c r="Z10" s="584">
        <v>101.24</v>
      </c>
    </row>
    <row r="11" spans="1:30" ht="18" hidden="1" customHeight="1" outlineLevel="2" x14ac:dyDescent="0.5">
      <c r="A11" s="268">
        <v>2023</v>
      </c>
      <c r="B11" s="254" t="s">
        <v>6</v>
      </c>
      <c r="C11" s="255" t="s">
        <v>221</v>
      </c>
      <c r="D11" s="578">
        <v>103.26</v>
      </c>
      <c r="E11" s="666"/>
      <c r="F11" s="578">
        <v>101.01</v>
      </c>
      <c r="G11" s="578">
        <v>99.11</v>
      </c>
      <c r="H11" s="578">
        <v>98.58</v>
      </c>
      <c r="I11" s="578">
        <v>100.26</v>
      </c>
      <c r="J11" s="578">
        <v>113.93</v>
      </c>
      <c r="K11" s="578">
        <v>100.84</v>
      </c>
      <c r="L11" s="578">
        <v>97.91</v>
      </c>
      <c r="M11" s="578">
        <v>98.57</v>
      </c>
      <c r="N11" s="578">
        <v>108.27</v>
      </c>
      <c r="O11" s="578">
        <v>103.9</v>
      </c>
      <c r="P11" s="578">
        <v>102.23</v>
      </c>
      <c r="Q11" s="578">
        <v>93.09</v>
      </c>
      <c r="R11" s="578">
        <v>97.31</v>
      </c>
      <c r="S11" s="578">
        <v>100.87</v>
      </c>
      <c r="T11" s="578">
        <v>102.14</v>
      </c>
      <c r="U11" s="578">
        <v>102.87</v>
      </c>
      <c r="V11" s="578">
        <v>96.67</v>
      </c>
      <c r="W11" s="578">
        <v>106.91</v>
      </c>
      <c r="X11" s="578">
        <v>102.84</v>
      </c>
      <c r="Y11" s="667"/>
      <c r="Z11" s="583">
        <v>100.15</v>
      </c>
    </row>
    <row r="12" spans="1:30" ht="18" hidden="1" customHeight="1" outlineLevel="2" x14ac:dyDescent="0.5">
      <c r="A12" s="267">
        <v>2023</v>
      </c>
      <c r="B12" s="252" t="s">
        <v>7</v>
      </c>
      <c r="C12" s="253" t="s">
        <v>222</v>
      </c>
      <c r="D12" s="567">
        <v>94.95</v>
      </c>
      <c r="E12" s="666"/>
      <c r="F12" s="567">
        <v>99.44</v>
      </c>
      <c r="G12" s="567">
        <v>106.04</v>
      </c>
      <c r="H12" s="567">
        <v>98.88</v>
      </c>
      <c r="I12" s="567">
        <v>100.83</v>
      </c>
      <c r="J12" s="567">
        <v>91.52</v>
      </c>
      <c r="K12" s="567">
        <v>100.24</v>
      </c>
      <c r="L12" s="567">
        <v>97.91</v>
      </c>
      <c r="M12" s="567">
        <v>97.69</v>
      </c>
      <c r="N12" s="567">
        <v>101.83</v>
      </c>
      <c r="O12" s="567">
        <v>99.9</v>
      </c>
      <c r="P12" s="567">
        <v>99.8</v>
      </c>
      <c r="Q12" s="567">
        <v>93.01</v>
      </c>
      <c r="R12" s="567">
        <v>95.09</v>
      </c>
      <c r="S12" s="567">
        <v>100.68</v>
      </c>
      <c r="T12" s="567">
        <v>99.39</v>
      </c>
      <c r="U12" s="567">
        <v>100.7</v>
      </c>
      <c r="V12" s="567">
        <v>99.84</v>
      </c>
      <c r="W12" s="567">
        <v>95.67</v>
      </c>
      <c r="X12" s="567">
        <v>98.69</v>
      </c>
      <c r="Y12" s="667"/>
      <c r="Z12" s="582">
        <v>95.57</v>
      </c>
    </row>
    <row r="13" spans="1:30" ht="18" hidden="1" customHeight="1" outlineLevel="2" x14ac:dyDescent="0.5">
      <c r="A13" s="268">
        <v>2023</v>
      </c>
      <c r="B13" s="254" t="s">
        <v>8</v>
      </c>
      <c r="C13" s="255" t="s">
        <v>223</v>
      </c>
      <c r="D13" s="578">
        <v>108.18</v>
      </c>
      <c r="E13" s="666"/>
      <c r="F13" s="578">
        <v>99.44</v>
      </c>
      <c r="G13" s="578">
        <v>95.54</v>
      </c>
      <c r="H13" s="578">
        <v>98.39</v>
      </c>
      <c r="I13" s="578">
        <v>99.96</v>
      </c>
      <c r="J13" s="578">
        <v>113.7</v>
      </c>
      <c r="K13" s="578">
        <v>100.04</v>
      </c>
      <c r="L13" s="578">
        <v>101.53</v>
      </c>
      <c r="M13" s="578">
        <v>102.48</v>
      </c>
      <c r="N13" s="578">
        <v>93.94</v>
      </c>
      <c r="O13" s="578">
        <v>98.26</v>
      </c>
      <c r="P13" s="578">
        <v>99.8</v>
      </c>
      <c r="Q13" s="578">
        <v>113.14</v>
      </c>
      <c r="R13" s="578">
        <v>115.47</v>
      </c>
      <c r="S13" s="578">
        <v>99.99</v>
      </c>
      <c r="T13" s="578">
        <v>99.2</v>
      </c>
      <c r="U13" s="578">
        <v>100.42</v>
      </c>
      <c r="V13" s="578">
        <v>104.47</v>
      </c>
      <c r="W13" s="578">
        <v>102.37</v>
      </c>
      <c r="X13" s="578">
        <v>102.29</v>
      </c>
      <c r="Y13" s="667"/>
      <c r="Z13" s="583">
        <v>101.22</v>
      </c>
    </row>
    <row r="14" spans="1:30" ht="18" hidden="1" customHeight="1" outlineLevel="1" x14ac:dyDescent="0.5">
      <c r="A14" s="299">
        <v>2023</v>
      </c>
      <c r="B14" s="568" t="s">
        <v>2367</v>
      </c>
      <c r="C14" s="569" t="s">
        <v>2364</v>
      </c>
      <c r="D14" s="570">
        <v>101.83</v>
      </c>
      <c r="E14" s="666"/>
      <c r="F14" s="570">
        <v>99.96</v>
      </c>
      <c r="G14" s="570">
        <v>100.16</v>
      </c>
      <c r="H14" s="570">
        <v>98.62</v>
      </c>
      <c r="I14" s="570">
        <v>100.35</v>
      </c>
      <c r="J14" s="570">
        <v>105.46</v>
      </c>
      <c r="K14" s="570">
        <v>100.37</v>
      </c>
      <c r="L14" s="570">
        <v>99.12</v>
      </c>
      <c r="M14" s="570">
        <v>99.59</v>
      </c>
      <c r="N14" s="570">
        <v>101.05</v>
      </c>
      <c r="O14" s="570">
        <v>100.7</v>
      </c>
      <c r="P14" s="570">
        <v>100.61</v>
      </c>
      <c r="Q14" s="570">
        <v>99.19</v>
      </c>
      <c r="R14" s="570">
        <v>101.85</v>
      </c>
      <c r="S14" s="570">
        <v>100.52</v>
      </c>
      <c r="T14" s="570">
        <v>100.24</v>
      </c>
      <c r="U14" s="570">
        <v>101.32</v>
      </c>
      <c r="V14" s="570">
        <v>100.32</v>
      </c>
      <c r="W14" s="570">
        <v>101.46</v>
      </c>
      <c r="X14" s="570">
        <v>101.24</v>
      </c>
      <c r="Y14" s="667"/>
      <c r="Z14" s="584">
        <v>98.92</v>
      </c>
    </row>
    <row r="15" spans="1:30" ht="18" hidden="1" customHeight="1" outlineLevel="2" x14ac:dyDescent="0.5">
      <c r="A15" s="267">
        <v>2023</v>
      </c>
      <c r="B15" s="252" t="s">
        <v>9</v>
      </c>
      <c r="C15" s="253" t="s">
        <v>224</v>
      </c>
      <c r="D15" s="567">
        <v>94.36</v>
      </c>
      <c r="E15" s="666"/>
      <c r="F15" s="567">
        <v>99.44</v>
      </c>
      <c r="G15" s="567">
        <v>96.97</v>
      </c>
      <c r="H15" s="567">
        <v>102.47</v>
      </c>
      <c r="I15" s="567">
        <v>100.26</v>
      </c>
      <c r="J15" s="567">
        <v>132.05000000000001</v>
      </c>
      <c r="K15" s="567">
        <v>100.37</v>
      </c>
      <c r="L15" s="567">
        <v>102.48</v>
      </c>
      <c r="M15" s="567">
        <v>100.77</v>
      </c>
      <c r="N15" s="567">
        <v>99.2</v>
      </c>
      <c r="O15" s="567">
        <v>99.73</v>
      </c>
      <c r="P15" s="567">
        <v>99.86</v>
      </c>
      <c r="Q15" s="567">
        <v>100.62</v>
      </c>
      <c r="R15" s="567">
        <v>102.56</v>
      </c>
      <c r="S15" s="567">
        <v>104.68</v>
      </c>
      <c r="T15" s="567">
        <v>103.31</v>
      </c>
      <c r="U15" s="567">
        <v>101.76</v>
      </c>
      <c r="V15" s="567">
        <v>104.41</v>
      </c>
      <c r="W15" s="567">
        <v>90.03</v>
      </c>
      <c r="X15" s="567">
        <v>101.32</v>
      </c>
      <c r="Y15" s="667"/>
      <c r="Z15" s="582">
        <v>99.25</v>
      </c>
    </row>
    <row r="16" spans="1:30" ht="18" hidden="1" customHeight="1" outlineLevel="2" x14ac:dyDescent="0.5">
      <c r="A16" s="268">
        <v>2023</v>
      </c>
      <c r="B16" s="254" t="s">
        <v>10</v>
      </c>
      <c r="C16" s="255" t="s">
        <v>225</v>
      </c>
      <c r="D16" s="578">
        <v>104.27</v>
      </c>
      <c r="E16" s="666"/>
      <c r="F16" s="578">
        <v>99.35</v>
      </c>
      <c r="G16" s="578">
        <v>95.35</v>
      </c>
      <c r="H16" s="578">
        <v>98.56</v>
      </c>
      <c r="I16" s="578">
        <v>98.21</v>
      </c>
      <c r="J16" s="578">
        <v>118.12</v>
      </c>
      <c r="K16" s="578">
        <v>100.14</v>
      </c>
      <c r="L16" s="578">
        <v>100.17</v>
      </c>
      <c r="M16" s="578">
        <v>99.23</v>
      </c>
      <c r="N16" s="578">
        <v>106.48</v>
      </c>
      <c r="O16" s="578">
        <v>94.3</v>
      </c>
      <c r="P16" s="578">
        <v>100.89</v>
      </c>
      <c r="Q16" s="578">
        <v>109.28</v>
      </c>
      <c r="R16" s="578">
        <v>100.6</v>
      </c>
      <c r="S16" s="578">
        <v>96.47</v>
      </c>
      <c r="T16" s="578">
        <v>98.47</v>
      </c>
      <c r="U16" s="578">
        <v>102.05</v>
      </c>
      <c r="V16" s="578">
        <v>103.57</v>
      </c>
      <c r="W16" s="578">
        <v>106.86</v>
      </c>
      <c r="X16" s="578">
        <v>102.63</v>
      </c>
      <c r="Y16" s="667"/>
      <c r="Z16" s="583">
        <v>98.83</v>
      </c>
    </row>
    <row r="17" spans="1:26" ht="18" hidden="1" customHeight="1" outlineLevel="2" x14ac:dyDescent="0.5">
      <c r="A17" s="267">
        <v>2023</v>
      </c>
      <c r="B17" s="252" t="s">
        <v>11</v>
      </c>
      <c r="C17" s="253" t="s">
        <v>226</v>
      </c>
      <c r="D17" s="567">
        <v>95.2</v>
      </c>
      <c r="E17" s="666"/>
      <c r="F17" s="567">
        <v>99.74</v>
      </c>
      <c r="G17" s="567">
        <v>97.2</v>
      </c>
      <c r="H17" s="567">
        <v>98.27</v>
      </c>
      <c r="I17" s="567">
        <v>102.57</v>
      </c>
      <c r="J17" s="567">
        <v>69.98</v>
      </c>
      <c r="K17" s="567">
        <v>100.24</v>
      </c>
      <c r="L17" s="567">
        <v>99.87</v>
      </c>
      <c r="M17" s="567">
        <v>101.77</v>
      </c>
      <c r="N17" s="567">
        <v>95.54</v>
      </c>
      <c r="O17" s="567">
        <v>94.58</v>
      </c>
      <c r="P17" s="567">
        <v>97.5</v>
      </c>
      <c r="Q17" s="567">
        <v>91</v>
      </c>
      <c r="R17" s="567">
        <v>100.3</v>
      </c>
      <c r="S17" s="567">
        <v>96.47</v>
      </c>
      <c r="T17" s="567">
        <v>98.17</v>
      </c>
      <c r="U17" s="567">
        <v>101.04</v>
      </c>
      <c r="V17" s="567">
        <v>105.54</v>
      </c>
      <c r="W17" s="567">
        <v>96.28</v>
      </c>
      <c r="X17" s="567">
        <v>94.84</v>
      </c>
      <c r="Y17" s="667"/>
      <c r="Z17" s="582">
        <v>99.31</v>
      </c>
    </row>
    <row r="18" spans="1:26" ht="18" hidden="1" customHeight="1" outlineLevel="1" x14ac:dyDescent="0.5">
      <c r="A18" s="299">
        <v>2023</v>
      </c>
      <c r="B18" s="568" t="s">
        <v>2368</v>
      </c>
      <c r="C18" s="569" t="s">
        <v>2365</v>
      </c>
      <c r="D18" s="570">
        <v>97.74</v>
      </c>
      <c r="E18" s="666"/>
      <c r="F18" s="570">
        <v>99.51</v>
      </c>
      <c r="G18" s="570">
        <v>96.5</v>
      </c>
      <c r="H18" s="570">
        <v>99.75</v>
      </c>
      <c r="I18" s="570">
        <v>100.35</v>
      </c>
      <c r="J18" s="570">
        <v>98.92</v>
      </c>
      <c r="K18" s="570">
        <v>100.25</v>
      </c>
      <c r="L18" s="570">
        <v>100.83</v>
      </c>
      <c r="M18" s="570">
        <v>100.59</v>
      </c>
      <c r="N18" s="570">
        <v>100.2</v>
      </c>
      <c r="O18" s="570">
        <v>96.14</v>
      </c>
      <c r="P18" s="570">
        <v>99.41</v>
      </c>
      <c r="Q18" s="570">
        <v>99.74</v>
      </c>
      <c r="R18" s="570">
        <v>101.14</v>
      </c>
      <c r="S18" s="570">
        <v>99.06</v>
      </c>
      <c r="T18" s="570">
        <v>99.97</v>
      </c>
      <c r="U18" s="570">
        <v>101.61</v>
      </c>
      <c r="V18" s="570">
        <v>104.51</v>
      </c>
      <c r="W18" s="570">
        <v>97.43</v>
      </c>
      <c r="X18" s="570">
        <v>99.46</v>
      </c>
      <c r="Y18" s="667"/>
      <c r="Z18" s="584">
        <v>99.13</v>
      </c>
    </row>
    <row r="19" spans="1:26" ht="18" hidden="1" customHeight="1" outlineLevel="2" x14ac:dyDescent="0.5">
      <c r="A19" s="268">
        <v>2023</v>
      </c>
      <c r="B19" s="254" t="s">
        <v>12</v>
      </c>
      <c r="C19" s="255" t="s">
        <v>227</v>
      </c>
      <c r="D19" s="578">
        <v>96.76</v>
      </c>
      <c r="E19" s="666"/>
      <c r="F19" s="578">
        <v>100.83</v>
      </c>
      <c r="G19" s="578">
        <v>97.65</v>
      </c>
      <c r="H19" s="578">
        <v>98.58</v>
      </c>
      <c r="I19" s="578">
        <v>98.08</v>
      </c>
      <c r="J19" s="578">
        <v>94.51</v>
      </c>
      <c r="K19" s="578">
        <v>99.51</v>
      </c>
      <c r="L19" s="578">
        <v>100.61</v>
      </c>
      <c r="M19" s="578">
        <v>102.79</v>
      </c>
      <c r="N19" s="578">
        <v>90.29</v>
      </c>
      <c r="O19" s="578">
        <v>98.67</v>
      </c>
      <c r="P19" s="578">
        <v>96.69</v>
      </c>
      <c r="Q19" s="578">
        <v>87.8</v>
      </c>
      <c r="R19" s="578">
        <v>95.77</v>
      </c>
      <c r="S19" s="578">
        <v>96.39</v>
      </c>
      <c r="T19" s="578">
        <v>99.31</v>
      </c>
      <c r="U19" s="578">
        <v>103.77</v>
      </c>
      <c r="V19" s="578">
        <v>100.84</v>
      </c>
      <c r="W19" s="578">
        <v>97.23</v>
      </c>
      <c r="X19" s="578">
        <v>96.93</v>
      </c>
      <c r="Y19" s="667"/>
      <c r="Z19" s="583">
        <v>101.73</v>
      </c>
    </row>
    <row r="20" spans="1:26" ht="18" hidden="1" customHeight="1" outlineLevel="2" x14ac:dyDescent="0.5">
      <c r="A20" s="267">
        <v>2023</v>
      </c>
      <c r="B20" s="252" t="s">
        <v>13</v>
      </c>
      <c r="C20" s="253" t="s">
        <v>228</v>
      </c>
      <c r="D20" s="567">
        <v>95.34</v>
      </c>
      <c r="E20" s="666"/>
      <c r="F20" s="567">
        <v>100.44</v>
      </c>
      <c r="G20" s="567">
        <v>103.7</v>
      </c>
      <c r="H20" s="567">
        <v>98.09</v>
      </c>
      <c r="I20" s="567">
        <v>97.5</v>
      </c>
      <c r="J20" s="567">
        <v>90.98</v>
      </c>
      <c r="K20" s="567">
        <v>98.93</v>
      </c>
      <c r="L20" s="567">
        <v>100.12</v>
      </c>
      <c r="M20" s="567">
        <v>103.61</v>
      </c>
      <c r="N20" s="567">
        <v>95.67</v>
      </c>
      <c r="O20" s="567">
        <v>94.93</v>
      </c>
      <c r="P20" s="567">
        <v>96.69</v>
      </c>
      <c r="Q20" s="567">
        <v>104.18</v>
      </c>
      <c r="R20" s="567">
        <v>94.54</v>
      </c>
      <c r="S20" s="567">
        <v>95.91</v>
      </c>
      <c r="T20" s="567">
        <v>98.82</v>
      </c>
      <c r="U20" s="567">
        <v>100.4</v>
      </c>
      <c r="V20" s="567">
        <v>98.16</v>
      </c>
      <c r="W20" s="567">
        <v>97.37</v>
      </c>
      <c r="X20" s="567">
        <v>97.31</v>
      </c>
      <c r="Y20" s="667"/>
      <c r="Z20" s="582">
        <v>100.47</v>
      </c>
    </row>
    <row r="21" spans="1:26" ht="18" hidden="1" customHeight="1" outlineLevel="2" x14ac:dyDescent="0.5">
      <c r="A21" s="268">
        <v>2023</v>
      </c>
      <c r="B21" s="254" t="s">
        <v>14</v>
      </c>
      <c r="C21" s="255" t="s">
        <v>229</v>
      </c>
      <c r="D21" s="578">
        <v>103.59</v>
      </c>
      <c r="E21" s="666"/>
      <c r="F21" s="578">
        <v>96.77</v>
      </c>
      <c r="G21" s="578">
        <v>100.1</v>
      </c>
      <c r="H21" s="578">
        <v>98.09</v>
      </c>
      <c r="I21" s="578">
        <v>97.11</v>
      </c>
      <c r="J21" s="578">
        <v>90.42</v>
      </c>
      <c r="K21" s="578">
        <v>99.13</v>
      </c>
      <c r="L21" s="578">
        <v>100.12</v>
      </c>
      <c r="M21" s="578">
        <v>99.87</v>
      </c>
      <c r="N21" s="578">
        <v>100.23</v>
      </c>
      <c r="O21" s="578">
        <v>98.19</v>
      </c>
      <c r="P21" s="578">
        <v>99.83</v>
      </c>
      <c r="Q21" s="578">
        <v>103.36</v>
      </c>
      <c r="R21" s="578">
        <v>96.95</v>
      </c>
      <c r="S21" s="578">
        <v>95.91</v>
      </c>
      <c r="T21" s="578">
        <v>98.62</v>
      </c>
      <c r="U21" s="578">
        <v>94.59</v>
      </c>
      <c r="V21" s="578">
        <v>95.53</v>
      </c>
      <c r="W21" s="578">
        <v>97.89</v>
      </c>
      <c r="X21" s="578">
        <v>98.02</v>
      </c>
      <c r="Y21" s="667"/>
      <c r="Z21" s="583">
        <v>99.99</v>
      </c>
    </row>
    <row r="22" spans="1:26" ht="18" hidden="1" customHeight="1" outlineLevel="1" x14ac:dyDescent="0.5">
      <c r="A22" s="299">
        <v>2023</v>
      </c>
      <c r="B22" s="568" t="s">
        <v>2369</v>
      </c>
      <c r="C22" s="569" t="s">
        <v>2366</v>
      </c>
      <c r="D22" s="570">
        <v>98.43</v>
      </c>
      <c r="E22" s="666"/>
      <c r="F22" s="570">
        <v>99.31</v>
      </c>
      <c r="G22" s="570">
        <v>100.48</v>
      </c>
      <c r="H22" s="570">
        <v>98.25</v>
      </c>
      <c r="I22" s="570">
        <v>97.56</v>
      </c>
      <c r="J22" s="570">
        <v>91.97</v>
      </c>
      <c r="K22" s="570">
        <v>99.19</v>
      </c>
      <c r="L22" s="570">
        <v>100.28</v>
      </c>
      <c r="M22" s="570">
        <v>102.08</v>
      </c>
      <c r="N22" s="570">
        <v>95.23</v>
      </c>
      <c r="O22" s="570">
        <v>97.23</v>
      </c>
      <c r="P22" s="570">
        <v>97.71</v>
      </c>
      <c r="Q22" s="570">
        <v>97.82</v>
      </c>
      <c r="R22" s="570">
        <v>95.76</v>
      </c>
      <c r="S22" s="570">
        <v>96.07</v>
      </c>
      <c r="T22" s="570">
        <v>98.91</v>
      </c>
      <c r="U22" s="570">
        <v>99.55</v>
      </c>
      <c r="V22" s="570">
        <v>98.17</v>
      </c>
      <c r="W22" s="570">
        <v>97.48</v>
      </c>
      <c r="X22" s="570">
        <v>97.41</v>
      </c>
      <c r="Y22" s="667"/>
      <c r="Z22" s="584">
        <v>100.73</v>
      </c>
    </row>
    <row r="23" spans="1:26" ht="18" customHeight="1" collapsed="1" x14ac:dyDescent="0.5">
      <c r="A23" s="299">
        <v>2023</v>
      </c>
      <c r="B23" s="445" t="s">
        <v>2348</v>
      </c>
      <c r="C23" s="445" t="s">
        <v>2349</v>
      </c>
      <c r="D23" s="570">
        <v>100</v>
      </c>
      <c r="E23" s="666"/>
      <c r="F23" s="570">
        <v>100</v>
      </c>
      <c r="G23" s="570">
        <v>100</v>
      </c>
      <c r="H23" s="570">
        <v>100</v>
      </c>
      <c r="I23" s="570">
        <v>100</v>
      </c>
      <c r="J23" s="570">
        <v>100</v>
      </c>
      <c r="K23" s="570">
        <v>100</v>
      </c>
      <c r="L23" s="570">
        <v>100</v>
      </c>
      <c r="M23" s="570">
        <v>100</v>
      </c>
      <c r="N23" s="570">
        <v>100</v>
      </c>
      <c r="O23" s="570">
        <v>100</v>
      </c>
      <c r="P23" s="570">
        <v>100</v>
      </c>
      <c r="Q23" s="570">
        <v>100</v>
      </c>
      <c r="R23" s="570">
        <v>100</v>
      </c>
      <c r="S23" s="570">
        <v>100</v>
      </c>
      <c r="T23" s="570">
        <v>100</v>
      </c>
      <c r="U23" s="570">
        <v>100</v>
      </c>
      <c r="V23" s="570">
        <v>100</v>
      </c>
      <c r="W23" s="570">
        <v>100</v>
      </c>
      <c r="X23" s="570">
        <v>100</v>
      </c>
      <c r="Y23" s="667"/>
      <c r="Z23" s="584">
        <v>100</v>
      </c>
    </row>
    <row r="24" spans="1:26" ht="18" hidden="1" customHeight="1" outlineLevel="2" x14ac:dyDescent="0.5">
      <c r="A24" s="267">
        <v>2024</v>
      </c>
      <c r="B24" s="252" t="s">
        <v>2</v>
      </c>
      <c r="C24" s="253" t="s">
        <v>218</v>
      </c>
      <c r="D24" s="567">
        <v>99.26</v>
      </c>
      <c r="E24" s="666"/>
      <c r="F24" s="567">
        <v>96.8</v>
      </c>
      <c r="G24" s="567">
        <v>101.79</v>
      </c>
      <c r="H24" s="567">
        <v>92.45</v>
      </c>
      <c r="I24" s="567">
        <v>101.25</v>
      </c>
      <c r="J24" s="567">
        <v>100.82</v>
      </c>
      <c r="K24" s="567">
        <v>101.92</v>
      </c>
      <c r="L24" s="567">
        <v>99.47</v>
      </c>
      <c r="M24" s="567">
        <v>100</v>
      </c>
      <c r="N24" s="567">
        <v>105.62</v>
      </c>
      <c r="O24" s="567">
        <v>104</v>
      </c>
      <c r="P24" s="567">
        <v>96.08</v>
      </c>
      <c r="Q24" s="567">
        <v>119.21</v>
      </c>
      <c r="R24" s="567">
        <v>117.59</v>
      </c>
      <c r="S24" s="567">
        <v>101.83</v>
      </c>
      <c r="T24" s="567">
        <v>101.18</v>
      </c>
      <c r="U24" s="567">
        <v>104.58</v>
      </c>
      <c r="V24" s="567">
        <v>111.83</v>
      </c>
      <c r="W24" s="567">
        <v>99.88</v>
      </c>
      <c r="X24" s="567">
        <v>102.81</v>
      </c>
      <c r="Y24" s="667"/>
      <c r="Z24" s="582">
        <v>98.38</v>
      </c>
    </row>
    <row r="25" spans="1:26" ht="18" hidden="1" customHeight="1" outlineLevel="2" x14ac:dyDescent="0.5">
      <c r="A25" s="268">
        <v>2024</v>
      </c>
      <c r="B25" s="254" t="s">
        <v>4</v>
      </c>
      <c r="C25" s="255" t="s">
        <v>219</v>
      </c>
      <c r="D25" s="578">
        <v>93.1</v>
      </c>
      <c r="E25" s="666"/>
      <c r="F25" s="578">
        <v>95.52</v>
      </c>
      <c r="G25" s="578">
        <v>100.04</v>
      </c>
      <c r="H25" s="578">
        <v>91.37</v>
      </c>
      <c r="I25" s="578">
        <v>101.11</v>
      </c>
      <c r="J25" s="578">
        <v>102.1</v>
      </c>
      <c r="K25" s="578">
        <v>101.82</v>
      </c>
      <c r="L25" s="578">
        <v>96.92</v>
      </c>
      <c r="M25" s="578">
        <v>99.61</v>
      </c>
      <c r="N25" s="578">
        <v>102.42</v>
      </c>
      <c r="O25" s="578">
        <v>101.95</v>
      </c>
      <c r="P25" s="578">
        <v>95.69</v>
      </c>
      <c r="Q25" s="578">
        <v>101.75</v>
      </c>
      <c r="R25" s="578">
        <v>104.35</v>
      </c>
      <c r="S25" s="578">
        <v>101.52</v>
      </c>
      <c r="T25" s="578">
        <v>100.24</v>
      </c>
      <c r="U25" s="578">
        <v>100.31</v>
      </c>
      <c r="V25" s="578">
        <v>111.67</v>
      </c>
      <c r="W25" s="578">
        <v>93.64</v>
      </c>
      <c r="X25" s="578">
        <v>99.13</v>
      </c>
      <c r="Y25" s="667"/>
      <c r="Z25" s="583">
        <v>98.14</v>
      </c>
    </row>
    <row r="26" spans="1:26" ht="18" hidden="1" customHeight="1" outlineLevel="2" x14ac:dyDescent="0.5">
      <c r="A26" s="267">
        <v>2024</v>
      </c>
      <c r="B26" s="252" t="s">
        <v>5</v>
      </c>
      <c r="C26" s="253" t="s">
        <v>220</v>
      </c>
      <c r="D26" s="567">
        <v>96.24</v>
      </c>
      <c r="E26" s="666"/>
      <c r="F26" s="567">
        <v>95</v>
      </c>
      <c r="G26" s="567">
        <v>98.8</v>
      </c>
      <c r="H26" s="567">
        <v>91.14</v>
      </c>
      <c r="I26" s="567">
        <v>100.84</v>
      </c>
      <c r="J26" s="567">
        <v>100.21</v>
      </c>
      <c r="K26" s="567">
        <v>100.66</v>
      </c>
      <c r="L26" s="567">
        <v>96.78</v>
      </c>
      <c r="M26" s="567">
        <v>95.65</v>
      </c>
      <c r="N26" s="567">
        <v>100.02</v>
      </c>
      <c r="O26" s="567">
        <v>99.22</v>
      </c>
      <c r="P26" s="567">
        <v>101.48</v>
      </c>
      <c r="Q26" s="567">
        <v>102.15</v>
      </c>
      <c r="R26" s="567">
        <v>104.06</v>
      </c>
      <c r="S26" s="567">
        <v>101.52</v>
      </c>
      <c r="T26" s="567">
        <v>100.24</v>
      </c>
      <c r="U26" s="567">
        <v>100.04</v>
      </c>
      <c r="V26" s="567">
        <v>107.47</v>
      </c>
      <c r="W26" s="567">
        <v>96.63</v>
      </c>
      <c r="X26" s="567">
        <v>98.65</v>
      </c>
      <c r="Y26" s="667"/>
      <c r="Z26" s="582">
        <v>98.6</v>
      </c>
    </row>
    <row r="27" spans="1:26" ht="18" hidden="1" customHeight="1" outlineLevel="1" x14ac:dyDescent="0.5">
      <c r="A27" s="299">
        <v>2024</v>
      </c>
      <c r="B27" s="568" t="s">
        <v>2362</v>
      </c>
      <c r="C27" s="569" t="s">
        <v>2363</v>
      </c>
      <c r="D27" s="570">
        <v>96.13</v>
      </c>
      <c r="E27" s="666"/>
      <c r="F27" s="570">
        <v>95.76</v>
      </c>
      <c r="G27" s="570">
        <v>100.19</v>
      </c>
      <c r="H27" s="570">
        <v>91.66</v>
      </c>
      <c r="I27" s="570">
        <v>101.07</v>
      </c>
      <c r="J27" s="570">
        <v>101.04</v>
      </c>
      <c r="K27" s="570">
        <v>101.46</v>
      </c>
      <c r="L27" s="570">
        <v>97.7</v>
      </c>
      <c r="M27" s="570">
        <v>98.39</v>
      </c>
      <c r="N27" s="570">
        <v>102.64</v>
      </c>
      <c r="O27" s="570">
        <v>101.66</v>
      </c>
      <c r="P27" s="570">
        <v>97.68</v>
      </c>
      <c r="Q27" s="570">
        <v>107.13</v>
      </c>
      <c r="R27" s="570">
        <v>108.38</v>
      </c>
      <c r="S27" s="570">
        <v>101.63</v>
      </c>
      <c r="T27" s="570">
        <v>100.55</v>
      </c>
      <c r="U27" s="570">
        <v>101.63</v>
      </c>
      <c r="V27" s="570">
        <v>110.27</v>
      </c>
      <c r="W27" s="570">
        <v>96.66</v>
      </c>
      <c r="X27" s="570">
        <v>100.17</v>
      </c>
      <c r="Y27" s="667"/>
      <c r="Z27" s="584">
        <v>98.36</v>
      </c>
    </row>
    <row r="28" spans="1:26" ht="18" hidden="1" customHeight="1" outlineLevel="2" x14ac:dyDescent="0.5">
      <c r="A28" s="268">
        <v>2024</v>
      </c>
      <c r="B28" s="254" t="s">
        <v>6</v>
      </c>
      <c r="C28" s="255" t="s">
        <v>221</v>
      </c>
      <c r="D28" s="578">
        <v>89.95</v>
      </c>
      <c r="E28" s="666"/>
      <c r="F28" s="578">
        <v>94.5</v>
      </c>
      <c r="G28" s="578">
        <v>100.23</v>
      </c>
      <c r="H28" s="578">
        <v>91.47</v>
      </c>
      <c r="I28" s="578">
        <v>104.75</v>
      </c>
      <c r="J28" s="578">
        <v>95.13</v>
      </c>
      <c r="K28" s="578">
        <v>100.8</v>
      </c>
      <c r="L28" s="578">
        <v>94.93</v>
      </c>
      <c r="M28" s="578">
        <v>97.56</v>
      </c>
      <c r="N28" s="578">
        <v>113.44</v>
      </c>
      <c r="O28" s="578">
        <v>98.57</v>
      </c>
      <c r="P28" s="578">
        <v>100.85</v>
      </c>
      <c r="Q28" s="578">
        <v>102.95</v>
      </c>
      <c r="R28" s="578">
        <v>108.41</v>
      </c>
      <c r="S28" s="578">
        <v>105.99</v>
      </c>
      <c r="T28" s="578">
        <v>99.83</v>
      </c>
      <c r="U28" s="578">
        <v>103.56</v>
      </c>
      <c r="V28" s="578">
        <v>102.48</v>
      </c>
      <c r="W28" s="578">
        <v>86.46</v>
      </c>
      <c r="X28" s="578">
        <v>98.6</v>
      </c>
      <c r="Y28" s="667"/>
      <c r="Z28" s="583">
        <v>98.14</v>
      </c>
    </row>
    <row r="29" spans="1:26" ht="18" hidden="1" customHeight="1" outlineLevel="2" x14ac:dyDescent="0.5">
      <c r="A29" s="267">
        <v>2024</v>
      </c>
      <c r="B29" s="252" t="s">
        <v>7</v>
      </c>
      <c r="C29" s="253" t="s">
        <v>222</v>
      </c>
      <c r="D29" s="567">
        <v>96.82</v>
      </c>
      <c r="E29" s="666"/>
      <c r="F29" s="567">
        <v>94.5</v>
      </c>
      <c r="G29" s="567">
        <v>101.32</v>
      </c>
      <c r="H29" s="567">
        <v>94.84</v>
      </c>
      <c r="I29" s="567">
        <v>105.5</v>
      </c>
      <c r="J29" s="567">
        <v>96.8</v>
      </c>
      <c r="K29" s="567">
        <v>100.8</v>
      </c>
      <c r="L29" s="567">
        <v>94.93</v>
      </c>
      <c r="M29" s="567">
        <v>97.1</v>
      </c>
      <c r="N29" s="567">
        <v>103.42</v>
      </c>
      <c r="O29" s="567">
        <v>101.46</v>
      </c>
      <c r="P29" s="567">
        <v>104.03</v>
      </c>
      <c r="Q29" s="567">
        <v>94.52</v>
      </c>
      <c r="R29" s="567">
        <v>106.85</v>
      </c>
      <c r="S29" s="567">
        <v>110.21</v>
      </c>
      <c r="T29" s="567">
        <v>99.83</v>
      </c>
      <c r="U29" s="567">
        <v>93.67</v>
      </c>
      <c r="V29" s="567">
        <v>104.9</v>
      </c>
      <c r="W29" s="567">
        <v>91.88</v>
      </c>
      <c r="X29" s="567">
        <v>98.13</v>
      </c>
      <c r="Y29" s="667"/>
      <c r="Z29" s="582">
        <v>97.77</v>
      </c>
    </row>
    <row r="30" spans="1:26" ht="18" hidden="1" customHeight="1" outlineLevel="2" x14ac:dyDescent="0.5">
      <c r="A30" s="268">
        <v>2024</v>
      </c>
      <c r="B30" s="254" t="s">
        <v>8</v>
      </c>
      <c r="C30" s="255" t="s">
        <v>223</v>
      </c>
      <c r="D30" s="578">
        <v>100.03</v>
      </c>
      <c r="E30" s="666"/>
      <c r="F30" s="578">
        <v>94.5</v>
      </c>
      <c r="G30" s="578">
        <v>98.84</v>
      </c>
      <c r="H30" s="578">
        <v>95.72</v>
      </c>
      <c r="I30" s="578">
        <v>97.18</v>
      </c>
      <c r="J30" s="578">
        <v>97.28</v>
      </c>
      <c r="K30" s="578">
        <v>102.54</v>
      </c>
      <c r="L30" s="578">
        <v>94.93</v>
      </c>
      <c r="M30" s="578">
        <v>97.57</v>
      </c>
      <c r="N30" s="578">
        <v>103.8</v>
      </c>
      <c r="O30" s="578">
        <v>88.93</v>
      </c>
      <c r="P30" s="578">
        <v>98.69</v>
      </c>
      <c r="Q30" s="578">
        <v>114.91</v>
      </c>
      <c r="R30" s="578">
        <v>106.14</v>
      </c>
      <c r="S30" s="578">
        <v>101.51</v>
      </c>
      <c r="T30" s="578">
        <v>99.01</v>
      </c>
      <c r="U30" s="578">
        <v>91.43</v>
      </c>
      <c r="V30" s="578">
        <v>113.61</v>
      </c>
      <c r="W30" s="578">
        <v>94.38</v>
      </c>
      <c r="X30" s="578">
        <v>99.67</v>
      </c>
      <c r="Y30" s="667"/>
      <c r="Z30" s="583">
        <v>97.92</v>
      </c>
    </row>
    <row r="31" spans="1:26" ht="18" hidden="1" customHeight="1" outlineLevel="1" x14ac:dyDescent="0.5">
      <c r="A31" s="299">
        <v>2024</v>
      </c>
      <c r="B31" s="568" t="s">
        <v>2367</v>
      </c>
      <c r="C31" s="569" t="s">
        <v>2364</v>
      </c>
      <c r="D31" s="570">
        <v>95.42</v>
      </c>
      <c r="E31" s="666"/>
      <c r="F31" s="570">
        <v>94.5</v>
      </c>
      <c r="G31" s="570">
        <v>100.12</v>
      </c>
      <c r="H31" s="570">
        <v>94</v>
      </c>
      <c r="I31" s="570">
        <v>102.34</v>
      </c>
      <c r="J31" s="570">
        <v>96.4</v>
      </c>
      <c r="K31" s="570">
        <v>101.38</v>
      </c>
      <c r="L31" s="570">
        <v>94.93</v>
      </c>
      <c r="M31" s="570">
        <v>97.41</v>
      </c>
      <c r="N31" s="570">
        <v>106.69</v>
      </c>
      <c r="O31" s="570">
        <v>96.2</v>
      </c>
      <c r="P31" s="570">
        <v>101.14</v>
      </c>
      <c r="Q31" s="570">
        <v>103.67</v>
      </c>
      <c r="R31" s="570">
        <v>107.13</v>
      </c>
      <c r="S31" s="570">
        <v>105.78</v>
      </c>
      <c r="T31" s="570">
        <v>99.56</v>
      </c>
      <c r="U31" s="570">
        <v>96.03</v>
      </c>
      <c r="V31" s="570">
        <v>106.8</v>
      </c>
      <c r="W31" s="570">
        <v>90.77</v>
      </c>
      <c r="X31" s="570">
        <v>98.8</v>
      </c>
      <c r="Y31" s="667"/>
      <c r="Z31" s="584">
        <v>97.94</v>
      </c>
    </row>
    <row r="32" spans="1:26" ht="18" hidden="1" customHeight="1" outlineLevel="2" x14ac:dyDescent="0.5">
      <c r="A32" s="267">
        <v>2024</v>
      </c>
      <c r="B32" s="252" t="s">
        <v>9</v>
      </c>
      <c r="C32" s="253" t="s">
        <v>224</v>
      </c>
      <c r="D32" s="567">
        <v>99.46</v>
      </c>
      <c r="E32" s="666"/>
      <c r="F32" s="567">
        <v>94.03</v>
      </c>
      <c r="G32" s="567">
        <v>96.76</v>
      </c>
      <c r="H32" s="567">
        <v>91.12</v>
      </c>
      <c r="I32" s="567">
        <v>95.31</v>
      </c>
      <c r="J32" s="567">
        <v>81.650000000000006</v>
      </c>
      <c r="K32" s="567">
        <v>100.19</v>
      </c>
      <c r="L32" s="567">
        <v>91.48</v>
      </c>
      <c r="M32" s="567">
        <v>96.71</v>
      </c>
      <c r="N32" s="567">
        <v>96.54</v>
      </c>
      <c r="O32" s="567">
        <v>83.87</v>
      </c>
      <c r="P32" s="567">
        <v>91.34</v>
      </c>
      <c r="Q32" s="567">
        <v>108.94</v>
      </c>
      <c r="R32" s="567">
        <v>105.27</v>
      </c>
      <c r="S32" s="567">
        <v>102.59</v>
      </c>
      <c r="T32" s="567">
        <v>96.22</v>
      </c>
      <c r="U32" s="567">
        <v>85.21</v>
      </c>
      <c r="V32" s="567">
        <v>103.68</v>
      </c>
      <c r="W32" s="567">
        <v>93.96</v>
      </c>
      <c r="X32" s="567">
        <v>95.08</v>
      </c>
      <c r="Y32" s="667"/>
      <c r="Z32" s="582">
        <v>98.67</v>
      </c>
    </row>
    <row r="33" spans="1:26" ht="18" hidden="1" customHeight="1" outlineLevel="2" x14ac:dyDescent="0.5">
      <c r="A33" s="268">
        <v>2024</v>
      </c>
      <c r="B33" s="254" t="s">
        <v>10</v>
      </c>
      <c r="C33" s="255" t="s">
        <v>225</v>
      </c>
      <c r="D33" s="578">
        <v>89.66</v>
      </c>
      <c r="E33" s="666"/>
      <c r="F33" s="578">
        <v>94.03</v>
      </c>
      <c r="G33" s="578">
        <v>98.85</v>
      </c>
      <c r="H33" s="578">
        <v>96.39</v>
      </c>
      <c r="I33" s="578">
        <v>95.31</v>
      </c>
      <c r="J33" s="578">
        <v>82.65</v>
      </c>
      <c r="K33" s="578">
        <v>102.84</v>
      </c>
      <c r="L33" s="578">
        <v>93.39</v>
      </c>
      <c r="M33" s="578">
        <v>96.61</v>
      </c>
      <c r="N33" s="578">
        <v>105.9</v>
      </c>
      <c r="O33" s="578">
        <v>96.53</v>
      </c>
      <c r="P33" s="578">
        <v>98.86</v>
      </c>
      <c r="Q33" s="578">
        <v>102.96</v>
      </c>
      <c r="R33" s="578">
        <v>105.27</v>
      </c>
      <c r="S33" s="578">
        <v>115.74</v>
      </c>
      <c r="T33" s="578">
        <v>96.07</v>
      </c>
      <c r="U33" s="578">
        <v>91.89</v>
      </c>
      <c r="V33" s="578">
        <v>108.16</v>
      </c>
      <c r="W33" s="578">
        <v>83.71</v>
      </c>
      <c r="X33" s="578">
        <v>95.75</v>
      </c>
      <c r="Y33" s="667"/>
      <c r="Z33" s="583">
        <v>98.76</v>
      </c>
    </row>
    <row r="34" spans="1:26" ht="18" hidden="1" customHeight="1" outlineLevel="2" x14ac:dyDescent="0.5">
      <c r="A34" s="267">
        <v>2024</v>
      </c>
      <c r="B34" s="252" t="s">
        <v>11</v>
      </c>
      <c r="C34" s="253" t="s">
        <v>226</v>
      </c>
      <c r="D34" s="567">
        <v>96.32</v>
      </c>
      <c r="E34" s="666"/>
      <c r="F34" s="567">
        <v>94.03</v>
      </c>
      <c r="G34" s="567">
        <v>101.53</v>
      </c>
      <c r="H34" s="567">
        <v>96.64</v>
      </c>
      <c r="I34" s="567">
        <v>96.12</v>
      </c>
      <c r="J34" s="567">
        <v>83.64</v>
      </c>
      <c r="K34" s="567">
        <v>102.84</v>
      </c>
      <c r="L34" s="567">
        <v>93.39</v>
      </c>
      <c r="M34" s="567">
        <v>96.98</v>
      </c>
      <c r="N34" s="567">
        <v>105.9</v>
      </c>
      <c r="O34" s="567">
        <v>101.35</v>
      </c>
      <c r="P34" s="567">
        <v>98.86</v>
      </c>
      <c r="Q34" s="567">
        <v>109.16</v>
      </c>
      <c r="R34" s="567">
        <v>106.19</v>
      </c>
      <c r="S34" s="567">
        <v>106.61</v>
      </c>
      <c r="T34" s="567">
        <v>95.94</v>
      </c>
      <c r="U34" s="567">
        <v>91.02</v>
      </c>
      <c r="V34" s="567">
        <v>102.7</v>
      </c>
      <c r="W34" s="567">
        <v>89.87</v>
      </c>
      <c r="X34" s="567">
        <v>97.75</v>
      </c>
      <c r="Y34" s="667"/>
      <c r="Z34" s="582">
        <v>97.24</v>
      </c>
    </row>
    <row r="35" spans="1:26" ht="18" hidden="1" customHeight="1" outlineLevel="1" x14ac:dyDescent="0.5">
      <c r="A35" s="299">
        <v>2024</v>
      </c>
      <c r="B35" s="568" t="s">
        <v>2368</v>
      </c>
      <c r="C35" s="569" t="s">
        <v>2365</v>
      </c>
      <c r="D35" s="570">
        <v>94.97</v>
      </c>
      <c r="E35" s="666"/>
      <c r="F35" s="570">
        <v>94.03</v>
      </c>
      <c r="G35" s="570">
        <v>99.01</v>
      </c>
      <c r="H35" s="570">
        <v>94.71</v>
      </c>
      <c r="I35" s="570">
        <v>95.57</v>
      </c>
      <c r="J35" s="570">
        <v>82.65</v>
      </c>
      <c r="K35" s="570">
        <v>101.94</v>
      </c>
      <c r="L35" s="570">
        <v>92.75</v>
      </c>
      <c r="M35" s="570">
        <v>96.77</v>
      </c>
      <c r="N35" s="570">
        <v>102.59</v>
      </c>
      <c r="O35" s="570">
        <v>93.63</v>
      </c>
      <c r="P35" s="570">
        <v>96.25</v>
      </c>
      <c r="Q35" s="570">
        <v>106.95</v>
      </c>
      <c r="R35" s="570">
        <v>105.57</v>
      </c>
      <c r="S35" s="570">
        <v>108.1</v>
      </c>
      <c r="T35" s="570">
        <v>96.07</v>
      </c>
      <c r="U35" s="570">
        <v>89.29</v>
      </c>
      <c r="V35" s="570">
        <v>104.76</v>
      </c>
      <c r="W35" s="570">
        <v>88.99</v>
      </c>
      <c r="X35" s="570">
        <v>96.18</v>
      </c>
      <c r="Y35" s="667"/>
      <c r="Z35" s="584">
        <v>98.22</v>
      </c>
    </row>
    <row r="36" spans="1:26" ht="18" hidden="1" customHeight="1" outlineLevel="2" x14ac:dyDescent="0.5">
      <c r="A36" s="268">
        <v>2024</v>
      </c>
      <c r="B36" s="254" t="s">
        <v>12</v>
      </c>
      <c r="C36" s="255" t="s">
        <v>227</v>
      </c>
      <c r="D36" s="578">
        <v>85.78</v>
      </c>
      <c r="E36" s="666"/>
      <c r="F36" s="578">
        <v>94.73</v>
      </c>
      <c r="G36" s="578">
        <v>102.51</v>
      </c>
      <c r="H36" s="578">
        <v>96.62</v>
      </c>
      <c r="I36" s="578">
        <v>91.89</v>
      </c>
      <c r="J36" s="578">
        <v>82.69</v>
      </c>
      <c r="K36" s="578">
        <v>100.95</v>
      </c>
      <c r="L36" s="578">
        <v>88.35</v>
      </c>
      <c r="M36" s="578">
        <v>95.8</v>
      </c>
      <c r="N36" s="578">
        <v>110.75</v>
      </c>
      <c r="O36" s="578">
        <v>99.18</v>
      </c>
      <c r="P36" s="578">
        <v>98.5</v>
      </c>
      <c r="Q36" s="578">
        <v>103.14</v>
      </c>
      <c r="R36" s="578">
        <v>104.65</v>
      </c>
      <c r="S36" s="578">
        <v>105.87</v>
      </c>
      <c r="T36" s="578">
        <v>91.73</v>
      </c>
      <c r="U36" s="578">
        <v>87.64</v>
      </c>
      <c r="V36" s="578">
        <v>104.54</v>
      </c>
      <c r="W36" s="578">
        <v>80.989999999999995</v>
      </c>
      <c r="X36" s="578">
        <v>94.53</v>
      </c>
      <c r="Y36" s="667"/>
      <c r="Z36" s="583">
        <v>96.91</v>
      </c>
    </row>
    <row r="37" spans="1:26" ht="18" hidden="1" customHeight="1" outlineLevel="2" x14ac:dyDescent="0.5">
      <c r="A37" s="267">
        <v>2024</v>
      </c>
      <c r="B37" s="252" t="s">
        <v>13</v>
      </c>
      <c r="C37" s="253" t="s">
        <v>228</v>
      </c>
      <c r="D37" s="567">
        <v>90.99</v>
      </c>
      <c r="E37" s="666"/>
      <c r="F37" s="567">
        <v>94.73</v>
      </c>
      <c r="G37" s="567">
        <v>102.51</v>
      </c>
      <c r="H37" s="567">
        <v>96.62</v>
      </c>
      <c r="I37" s="567">
        <v>99.3</v>
      </c>
      <c r="J37" s="567">
        <v>79.569999999999993</v>
      </c>
      <c r="K37" s="567">
        <v>103.17</v>
      </c>
      <c r="L37" s="567">
        <v>86.55</v>
      </c>
      <c r="M37" s="567">
        <v>99.21</v>
      </c>
      <c r="N37" s="567">
        <v>110.91</v>
      </c>
      <c r="O37" s="567">
        <v>97.79</v>
      </c>
      <c r="P37" s="567">
        <v>96.71</v>
      </c>
      <c r="Q37" s="567">
        <v>109.03</v>
      </c>
      <c r="R37" s="567">
        <v>105.55</v>
      </c>
      <c r="S37" s="567">
        <v>107.2</v>
      </c>
      <c r="T37" s="567">
        <v>97.95</v>
      </c>
      <c r="U37" s="567">
        <v>86.88</v>
      </c>
      <c r="V37" s="567">
        <v>104.54</v>
      </c>
      <c r="W37" s="567">
        <v>84.9</v>
      </c>
      <c r="X37" s="567">
        <v>95.55</v>
      </c>
      <c r="Y37" s="667"/>
      <c r="Z37" s="582">
        <v>97.63</v>
      </c>
    </row>
    <row r="38" spans="1:26" ht="18" hidden="1" customHeight="1" outlineLevel="2" x14ac:dyDescent="0.5">
      <c r="A38" s="268">
        <v>2024</v>
      </c>
      <c r="B38" s="254" t="s">
        <v>14</v>
      </c>
      <c r="C38" s="255" t="s">
        <v>229</v>
      </c>
      <c r="D38" s="578">
        <v>99.1</v>
      </c>
      <c r="E38" s="666"/>
      <c r="F38" s="578">
        <v>94.41</v>
      </c>
      <c r="G38" s="578">
        <v>99.31</v>
      </c>
      <c r="H38" s="578">
        <v>91.72</v>
      </c>
      <c r="I38" s="578">
        <v>98.96</v>
      </c>
      <c r="J38" s="578">
        <v>79.010000000000005</v>
      </c>
      <c r="K38" s="578">
        <v>102.81</v>
      </c>
      <c r="L38" s="578">
        <v>92.19</v>
      </c>
      <c r="M38" s="578">
        <v>98.87</v>
      </c>
      <c r="N38" s="578">
        <v>110.95</v>
      </c>
      <c r="O38" s="578">
        <v>97.45</v>
      </c>
      <c r="P38" s="578">
        <v>100.9</v>
      </c>
      <c r="Q38" s="578">
        <v>108.66</v>
      </c>
      <c r="R38" s="578">
        <v>105.87</v>
      </c>
      <c r="S38" s="578">
        <v>107.88</v>
      </c>
      <c r="T38" s="578">
        <v>96.73</v>
      </c>
      <c r="U38" s="578">
        <v>86.58</v>
      </c>
      <c r="V38" s="578">
        <v>110.11</v>
      </c>
      <c r="W38" s="578">
        <v>95.69</v>
      </c>
      <c r="X38" s="578">
        <v>97.12</v>
      </c>
      <c r="Y38" s="667"/>
      <c r="Z38" s="583">
        <v>98.71</v>
      </c>
    </row>
    <row r="39" spans="1:26" ht="18" hidden="1" customHeight="1" outlineLevel="1" x14ac:dyDescent="0.5">
      <c r="A39" s="299">
        <v>2024</v>
      </c>
      <c r="B39" s="568" t="s">
        <v>2369</v>
      </c>
      <c r="C39" s="569" t="s">
        <v>2366</v>
      </c>
      <c r="D39" s="570">
        <v>91.63</v>
      </c>
      <c r="E39" s="666"/>
      <c r="F39" s="570">
        <v>94.62</v>
      </c>
      <c r="G39" s="570">
        <v>101.42</v>
      </c>
      <c r="H39" s="570">
        <v>94.98</v>
      </c>
      <c r="I39" s="570">
        <v>96.6</v>
      </c>
      <c r="J39" s="570">
        <v>80.42</v>
      </c>
      <c r="K39" s="570">
        <v>102.3</v>
      </c>
      <c r="L39" s="570">
        <v>88.97</v>
      </c>
      <c r="M39" s="570">
        <v>97.94</v>
      </c>
      <c r="N39" s="570">
        <v>110.87</v>
      </c>
      <c r="O39" s="570">
        <v>98.13</v>
      </c>
      <c r="P39" s="570">
        <v>98.68</v>
      </c>
      <c r="Q39" s="570">
        <v>106.87</v>
      </c>
      <c r="R39" s="570">
        <v>105.35</v>
      </c>
      <c r="S39" s="570">
        <v>106.98</v>
      </c>
      <c r="T39" s="570">
        <v>95.39</v>
      </c>
      <c r="U39" s="570">
        <v>87.04</v>
      </c>
      <c r="V39" s="570">
        <v>106.31</v>
      </c>
      <c r="W39" s="570">
        <v>86.84</v>
      </c>
      <c r="X39" s="570">
        <v>95.72</v>
      </c>
      <c r="Y39" s="667"/>
      <c r="Z39" s="584">
        <v>97.75</v>
      </c>
    </row>
    <row r="40" spans="1:26" ht="18" customHeight="1" collapsed="1" x14ac:dyDescent="0.5">
      <c r="A40" s="299">
        <v>2024</v>
      </c>
      <c r="B40" s="445" t="s">
        <v>2348</v>
      </c>
      <c r="C40" s="445" t="s">
        <v>2349</v>
      </c>
      <c r="D40" s="570">
        <v>94.5</v>
      </c>
      <c r="E40" s="666"/>
      <c r="F40" s="570">
        <v>94.72</v>
      </c>
      <c r="G40" s="570">
        <v>100.17</v>
      </c>
      <c r="H40" s="570">
        <v>93.83</v>
      </c>
      <c r="I40" s="570">
        <v>98.8</v>
      </c>
      <c r="J40" s="570">
        <v>89.28</v>
      </c>
      <c r="K40" s="570">
        <v>101.76</v>
      </c>
      <c r="L40" s="570">
        <v>93.48</v>
      </c>
      <c r="M40" s="570">
        <v>97.62</v>
      </c>
      <c r="N40" s="570">
        <v>105.62</v>
      </c>
      <c r="O40" s="570">
        <v>97.37</v>
      </c>
      <c r="P40" s="570">
        <v>98.39</v>
      </c>
      <c r="Q40" s="570">
        <v>106.13</v>
      </c>
      <c r="R40" s="570">
        <v>106.59</v>
      </c>
      <c r="S40" s="570">
        <v>105.59</v>
      </c>
      <c r="T40" s="570">
        <v>97.83</v>
      </c>
      <c r="U40" s="570">
        <v>93.29</v>
      </c>
      <c r="V40" s="570">
        <v>106.96</v>
      </c>
      <c r="W40" s="570">
        <v>90.74</v>
      </c>
      <c r="X40" s="570">
        <v>97.68</v>
      </c>
      <c r="Y40" s="667"/>
      <c r="Z40" s="584">
        <v>98.07</v>
      </c>
    </row>
    <row r="41" spans="1:26" ht="18" hidden="1" customHeight="1" outlineLevel="2" x14ac:dyDescent="0.5">
      <c r="A41" s="267">
        <v>2025</v>
      </c>
      <c r="B41" s="252" t="s">
        <v>2</v>
      </c>
      <c r="C41" s="253" t="s">
        <v>218</v>
      </c>
      <c r="D41" s="567">
        <v>104.46</v>
      </c>
      <c r="E41" s="666"/>
      <c r="F41" s="567">
        <v>96.48</v>
      </c>
      <c r="G41" s="567">
        <v>102.56</v>
      </c>
      <c r="H41" s="567">
        <v>97.47</v>
      </c>
      <c r="I41" s="567">
        <v>107.41</v>
      </c>
      <c r="J41" s="567">
        <v>103.74</v>
      </c>
      <c r="K41" s="567">
        <v>100.69</v>
      </c>
      <c r="L41" s="567">
        <v>99.33</v>
      </c>
      <c r="M41" s="567">
        <v>100.71</v>
      </c>
      <c r="N41" s="567">
        <v>106.58</v>
      </c>
      <c r="O41" s="567">
        <v>106.34</v>
      </c>
      <c r="P41" s="567">
        <v>110.25</v>
      </c>
      <c r="Q41" s="567">
        <v>115.92</v>
      </c>
      <c r="R41" s="567">
        <v>118.95</v>
      </c>
      <c r="S41" s="567">
        <v>114.37</v>
      </c>
      <c r="T41" s="567">
        <v>98.2</v>
      </c>
      <c r="U41" s="567">
        <v>98.71</v>
      </c>
      <c r="V41" s="567">
        <v>106.32</v>
      </c>
      <c r="W41" s="567">
        <v>118.09</v>
      </c>
      <c r="X41" s="567">
        <v>104.54</v>
      </c>
      <c r="Y41" s="667"/>
      <c r="Z41" s="582">
        <v>100.53</v>
      </c>
    </row>
    <row r="42" spans="1:26" ht="18" hidden="1" customHeight="1" outlineLevel="2" x14ac:dyDescent="0.5">
      <c r="A42" s="268">
        <v>2025</v>
      </c>
      <c r="B42" s="254" t="s">
        <v>4</v>
      </c>
      <c r="C42" s="255" t="s">
        <v>219</v>
      </c>
      <c r="D42" s="578">
        <v>108.29</v>
      </c>
      <c r="E42" s="666"/>
      <c r="F42" s="578">
        <v>95.12</v>
      </c>
      <c r="G42" s="578">
        <v>102.68</v>
      </c>
      <c r="H42" s="578">
        <v>97.04</v>
      </c>
      <c r="I42" s="578">
        <v>104.74</v>
      </c>
      <c r="J42" s="578">
        <v>107.57</v>
      </c>
      <c r="K42" s="578">
        <v>105.51</v>
      </c>
      <c r="L42" s="578">
        <v>99.33</v>
      </c>
      <c r="M42" s="578">
        <v>99.76</v>
      </c>
      <c r="N42" s="578">
        <v>103.24</v>
      </c>
      <c r="O42" s="578">
        <v>106.26</v>
      </c>
      <c r="P42" s="578">
        <v>116.45</v>
      </c>
      <c r="Q42" s="578">
        <v>115.86</v>
      </c>
      <c r="R42" s="578">
        <v>119.95</v>
      </c>
      <c r="S42" s="578">
        <v>115.77</v>
      </c>
      <c r="T42" s="578">
        <v>102.16</v>
      </c>
      <c r="U42" s="578">
        <v>100.64</v>
      </c>
      <c r="V42" s="578">
        <v>106.35</v>
      </c>
      <c r="W42" s="578">
        <v>117.43</v>
      </c>
      <c r="X42" s="578">
        <v>105.92</v>
      </c>
      <c r="Y42" s="667"/>
      <c r="Z42" s="583">
        <v>104.85</v>
      </c>
    </row>
    <row r="43" spans="1:26" ht="18" hidden="1" customHeight="1" outlineLevel="2" x14ac:dyDescent="0.5">
      <c r="A43" s="267">
        <v>2025</v>
      </c>
      <c r="B43" s="252" t="s">
        <v>5</v>
      </c>
      <c r="C43" s="253" t="s">
        <v>220</v>
      </c>
      <c r="D43" s="567">
        <v>104.5</v>
      </c>
      <c r="E43" s="666"/>
      <c r="F43" s="567">
        <v>94.55</v>
      </c>
      <c r="G43" s="567">
        <v>102.03</v>
      </c>
      <c r="H43" s="567">
        <v>97.04</v>
      </c>
      <c r="I43" s="567">
        <v>102.51</v>
      </c>
      <c r="J43" s="567">
        <v>111.63</v>
      </c>
      <c r="K43" s="567">
        <v>101.15</v>
      </c>
      <c r="L43" s="567">
        <v>99.33</v>
      </c>
      <c r="M43" s="567">
        <v>101.39</v>
      </c>
      <c r="N43" s="567">
        <v>103.14</v>
      </c>
      <c r="O43" s="567">
        <v>106.26</v>
      </c>
      <c r="P43" s="567">
        <v>109.7</v>
      </c>
      <c r="Q43" s="567">
        <v>115.87</v>
      </c>
      <c r="R43" s="567">
        <v>115.72</v>
      </c>
      <c r="S43" s="567">
        <v>113.79</v>
      </c>
      <c r="T43" s="567">
        <v>104.74</v>
      </c>
      <c r="U43" s="567">
        <v>98.95</v>
      </c>
      <c r="V43" s="567">
        <v>106.92</v>
      </c>
      <c r="W43" s="567">
        <v>119.25</v>
      </c>
      <c r="X43" s="567">
        <v>104.36</v>
      </c>
      <c r="Y43" s="667"/>
      <c r="Z43" s="582">
        <v>101.41</v>
      </c>
    </row>
    <row r="44" spans="1:26" ht="18" hidden="1" customHeight="1" outlineLevel="1" x14ac:dyDescent="0.5">
      <c r="A44" s="299">
        <v>2025</v>
      </c>
      <c r="B44" s="568" t="s">
        <v>2362</v>
      </c>
      <c r="C44" s="569" t="s">
        <v>2363</v>
      </c>
      <c r="D44" s="570">
        <v>105.74</v>
      </c>
      <c r="E44" s="666"/>
      <c r="F44" s="570">
        <v>95.38</v>
      </c>
      <c r="G44" s="570">
        <v>102.43</v>
      </c>
      <c r="H44" s="570">
        <v>97.18</v>
      </c>
      <c r="I44" s="570">
        <v>104.86</v>
      </c>
      <c r="J44" s="570">
        <v>107.58</v>
      </c>
      <c r="K44" s="570">
        <v>102.39</v>
      </c>
      <c r="L44" s="570">
        <v>99.33</v>
      </c>
      <c r="M44" s="570">
        <v>100.61</v>
      </c>
      <c r="N44" s="570">
        <v>104.32</v>
      </c>
      <c r="O44" s="570">
        <v>106.28</v>
      </c>
      <c r="P44" s="570">
        <v>112.1</v>
      </c>
      <c r="Q44" s="570">
        <v>115.88</v>
      </c>
      <c r="R44" s="570">
        <v>118.22</v>
      </c>
      <c r="S44" s="570">
        <v>114.63</v>
      </c>
      <c r="T44" s="570">
        <v>101.7</v>
      </c>
      <c r="U44" s="570">
        <v>99.42</v>
      </c>
      <c r="V44" s="570">
        <v>106.54</v>
      </c>
      <c r="W44" s="570">
        <v>118.25</v>
      </c>
      <c r="X44" s="570">
        <v>104.94</v>
      </c>
      <c r="Y44" s="667"/>
      <c r="Z44" s="584">
        <v>102.26</v>
      </c>
    </row>
    <row r="45" spans="1:26" ht="18" hidden="1" customHeight="1" outlineLevel="2" x14ac:dyDescent="0.5">
      <c r="A45" s="268">
        <v>2025</v>
      </c>
      <c r="B45" s="254" t="s">
        <v>6</v>
      </c>
      <c r="C45" s="255" t="s">
        <v>221</v>
      </c>
      <c r="D45" s="578">
        <v>99.08</v>
      </c>
      <c r="E45" s="666"/>
      <c r="F45" s="578">
        <v>95.26</v>
      </c>
      <c r="G45" s="578">
        <v>103.38</v>
      </c>
      <c r="H45" s="578">
        <v>86.33</v>
      </c>
      <c r="I45" s="578">
        <v>101.85</v>
      </c>
      <c r="J45" s="578">
        <v>111.64</v>
      </c>
      <c r="K45" s="578">
        <v>103.58</v>
      </c>
      <c r="L45" s="578">
        <v>98.58</v>
      </c>
      <c r="M45" s="578">
        <v>102.52</v>
      </c>
      <c r="N45" s="578">
        <v>103.15</v>
      </c>
      <c r="O45" s="578">
        <v>106.68</v>
      </c>
      <c r="P45" s="578">
        <v>113.62</v>
      </c>
      <c r="Q45" s="578">
        <v>110.72</v>
      </c>
      <c r="R45" s="578">
        <v>120.63</v>
      </c>
      <c r="S45" s="578">
        <v>113.31</v>
      </c>
      <c r="T45" s="578">
        <v>104.75</v>
      </c>
      <c r="U45" s="578">
        <v>97.62</v>
      </c>
      <c r="V45" s="578">
        <v>107.09</v>
      </c>
      <c r="W45" s="578">
        <v>110.09</v>
      </c>
      <c r="X45" s="578">
        <v>103.54</v>
      </c>
      <c r="Y45" s="667"/>
      <c r="Z45" s="583">
        <v>94.54</v>
      </c>
    </row>
    <row r="46" spans="1:26" ht="18" hidden="1" customHeight="1" outlineLevel="2" x14ac:dyDescent="0.5">
      <c r="A46" s="267">
        <v>2025</v>
      </c>
      <c r="B46" s="252" t="s">
        <v>7</v>
      </c>
      <c r="C46" s="253" t="s">
        <v>222</v>
      </c>
      <c r="D46" s="567">
        <v>97.89</v>
      </c>
      <c r="E46" s="666"/>
      <c r="F46" s="567">
        <v>94.8</v>
      </c>
      <c r="G46" s="567">
        <v>104.21</v>
      </c>
      <c r="H46" s="567">
        <v>85.65</v>
      </c>
      <c r="I46" s="567">
        <v>101.12</v>
      </c>
      <c r="J46" s="567">
        <v>112.21</v>
      </c>
      <c r="K46" s="567">
        <v>103.17</v>
      </c>
      <c r="L46" s="567">
        <v>98.86</v>
      </c>
      <c r="M46" s="567">
        <v>105.2</v>
      </c>
      <c r="N46" s="567">
        <v>103.15</v>
      </c>
      <c r="O46" s="567">
        <v>106.59</v>
      </c>
      <c r="P46" s="567">
        <v>114.88</v>
      </c>
      <c r="Q46" s="567">
        <v>109.38</v>
      </c>
      <c r="R46" s="567">
        <v>115.47</v>
      </c>
      <c r="S46" s="567">
        <v>114.93</v>
      </c>
      <c r="T46" s="567">
        <v>104.95</v>
      </c>
      <c r="U46" s="567">
        <v>99.12</v>
      </c>
      <c r="V46" s="567">
        <v>107.1</v>
      </c>
      <c r="W46" s="567">
        <v>106.27</v>
      </c>
      <c r="X46" s="567">
        <v>103.24</v>
      </c>
      <c r="Y46" s="667"/>
      <c r="Z46" s="582">
        <v>93.21</v>
      </c>
    </row>
    <row r="47" spans="1:26" ht="18" hidden="1" customHeight="1" outlineLevel="2" x14ac:dyDescent="0.5">
      <c r="A47" s="268">
        <v>2025</v>
      </c>
      <c r="B47" s="254" t="s">
        <v>8</v>
      </c>
      <c r="C47" s="255" t="s">
        <v>223</v>
      </c>
      <c r="D47" s="578">
        <v>100.97</v>
      </c>
      <c r="E47" s="666"/>
      <c r="F47" s="578">
        <v>95.5</v>
      </c>
      <c r="G47" s="578">
        <v>106.25</v>
      </c>
      <c r="H47" s="578">
        <v>85.13</v>
      </c>
      <c r="I47" s="578">
        <v>101.12</v>
      </c>
      <c r="J47" s="578">
        <v>111.32</v>
      </c>
      <c r="K47" s="578">
        <v>102.42</v>
      </c>
      <c r="L47" s="578">
        <v>97.55</v>
      </c>
      <c r="M47" s="578">
        <v>105.15</v>
      </c>
      <c r="N47" s="578">
        <v>103.15</v>
      </c>
      <c r="O47" s="578">
        <v>107.44</v>
      </c>
      <c r="P47" s="578">
        <v>106.31</v>
      </c>
      <c r="Q47" s="578">
        <v>110.98</v>
      </c>
      <c r="R47" s="578">
        <v>108.1</v>
      </c>
      <c r="S47" s="578">
        <v>113.45</v>
      </c>
      <c r="T47" s="578">
        <v>102.4</v>
      </c>
      <c r="U47" s="578">
        <v>97.68</v>
      </c>
      <c r="V47" s="578">
        <v>107.11</v>
      </c>
      <c r="W47" s="578">
        <v>105.71</v>
      </c>
      <c r="X47" s="578">
        <v>102.29</v>
      </c>
      <c r="Y47" s="667"/>
      <c r="Z47" s="583">
        <v>98.92</v>
      </c>
    </row>
    <row r="48" spans="1:26" ht="18" hidden="1" customHeight="1" outlineLevel="1" x14ac:dyDescent="0.5">
      <c r="A48" s="299">
        <v>2025</v>
      </c>
      <c r="B48" s="568" t="s">
        <v>2367</v>
      </c>
      <c r="C48" s="569" t="s">
        <v>2364</v>
      </c>
      <c r="D48" s="570">
        <v>99.31</v>
      </c>
      <c r="E48" s="666"/>
      <c r="F48" s="570">
        <v>95.19</v>
      </c>
      <c r="G48" s="570">
        <v>104.63</v>
      </c>
      <c r="H48" s="570">
        <v>85.7</v>
      </c>
      <c r="I48" s="570">
        <v>101.36</v>
      </c>
      <c r="J48" s="570">
        <v>111.73</v>
      </c>
      <c r="K48" s="570">
        <v>103.05</v>
      </c>
      <c r="L48" s="570">
        <v>98.33</v>
      </c>
      <c r="M48" s="570">
        <v>104.29</v>
      </c>
      <c r="N48" s="570">
        <v>103.15</v>
      </c>
      <c r="O48" s="570">
        <v>106.91</v>
      </c>
      <c r="P48" s="570">
        <v>111.58</v>
      </c>
      <c r="Q48" s="570">
        <v>110.35</v>
      </c>
      <c r="R48" s="570">
        <v>114.6</v>
      </c>
      <c r="S48" s="570">
        <v>113.9</v>
      </c>
      <c r="T48" s="570">
        <v>104.03</v>
      </c>
      <c r="U48" s="570">
        <v>98.13</v>
      </c>
      <c r="V48" s="570">
        <v>107.1</v>
      </c>
      <c r="W48" s="570">
        <v>107.35</v>
      </c>
      <c r="X48" s="570">
        <v>103.03</v>
      </c>
      <c r="Y48" s="667"/>
      <c r="Z48" s="584">
        <v>95.54</v>
      </c>
    </row>
    <row r="49" spans="1:26" ht="18" hidden="1" customHeight="1" outlineLevel="2" x14ac:dyDescent="0.5">
      <c r="A49" s="267">
        <v>2025</v>
      </c>
      <c r="B49" s="252" t="s">
        <v>9</v>
      </c>
      <c r="C49" s="253" t="s">
        <v>224</v>
      </c>
      <c r="D49" s="567">
        <v>102.52</v>
      </c>
      <c r="E49" s="666"/>
      <c r="F49" s="567">
        <v>96.01</v>
      </c>
      <c r="G49" s="567">
        <v>107.67</v>
      </c>
      <c r="H49" s="567">
        <v>85.33</v>
      </c>
      <c r="I49" s="567">
        <v>102.35</v>
      </c>
      <c r="J49" s="567">
        <v>114.38</v>
      </c>
      <c r="K49" s="567">
        <v>104.03</v>
      </c>
      <c r="L49" s="567">
        <v>96.83</v>
      </c>
      <c r="M49" s="567">
        <v>103.45</v>
      </c>
      <c r="N49" s="567">
        <v>103.35</v>
      </c>
      <c r="O49" s="567">
        <v>103.07</v>
      </c>
      <c r="P49" s="567">
        <v>112.03</v>
      </c>
      <c r="Q49" s="567">
        <v>95.65</v>
      </c>
      <c r="R49" s="567">
        <v>110.38</v>
      </c>
      <c r="S49" s="567">
        <v>115.08</v>
      </c>
      <c r="T49" s="567">
        <v>105.74</v>
      </c>
      <c r="U49" s="567">
        <v>99.12</v>
      </c>
      <c r="V49" s="567">
        <v>107.16</v>
      </c>
      <c r="W49" s="567">
        <v>106.09</v>
      </c>
      <c r="X49" s="567">
        <v>104.11</v>
      </c>
      <c r="Y49" s="667"/>
      <c r="Z49" s="582">
        <v>99.2</v>
      </c>
    </row>
    <row r="50" spans="1:26" ht="18" hidden="1" customHeight="1" outlineLevel="2" x14ac:dyDescent="0.5">
      <c r="A50" s="268">
        <v>2025</v>
      </c>
      <c r="B50" s="254" t="s">
        <v>10</v>
      </c>
      <c r="C50" s="255" t="s">
        <v>225</v>
      </c>
      <c r="D50" s="578">
        <v>101.01</v>
      </c>
      <c r="E50" s="666"/>
      <c r="F50" s="578">
        <v>98.21</v>
      </c>
      <c r="G50" s="578">
        <v>100.29</v>
      </c>
      <c r="H50" s="578">
        <v>95.67</v>
      </c>
      <c r="I50" s="578">
        <v>97.47</v>
      </c>
      <c r="J50" s="578">
        <v>110.83</v>
      </c>
      <c r="K50" s="578">
        <v>110.89</v>
      </c>
      <c r="L50" s="578">
        <v>98.3</v>
      </c>
      <c r="M50" s="578">
        <v>103.04</v>
      </c>
      <c r="N50" s="578">
        <v>101.52</v>
      </c>
      <c r="O50" s="578">
        <v>90.55</v>
      </c>
      <c r="P50" s="578">
        <v>109.12</v>
      </c>
      <c r="Q50" s="578">
        <v>104.19</v>
      </c>
      <c r="R50" s="578">
        <v>106.1</v>
      </c>
      <c r="S50" s="578">
        <v>108</v>
      </c>
      <c r="T50" s="578">
        <v>94</v>
      </c>
      <c r="U50" s="578">
        <v>94.41</v>
      </c>
      <c r="V50" s="578">
        <v>105.22</v>
      </c>
      <c r="W50" s="578">
        <v>109.6</v>
      </c>
      <c r="X50" s="578">
        <v>101.5</v>
      </c>
      <c r="Y50" s="667"/>
      <c r="Z50" s="583">
        <v>98.03</v>
      </c>
    </row>
    <row r="51" spans="1:26" ht="18" hidden="1" customHeight="1" outlineLevel="2" x14ac:dyDescent="0.5">
      <c r="A51" s="267">
        <v>2025</v>
      </c>
      <c r="B51" s="252" t="s">
        <v>11</v>
      </c>
      <c r="C51" s="253" t="s">
        <v>226</v>
      </c>
      <c r="D51" s="567">
        <v>104.04</v>
      </c>
      <c r="E51" s="666"/>
      <c r="F51" s="567">
        <v>97.13</v>
      </c>
      <c r="G51" s="567">
        <v>105.35</v>
      </c>
      <c r="H51" s="567">
        <v>99.49</v>
      </c>
      <c r="I51" s="567">
        <v>97.86</v>
      </c>
      <c r="J51" s="567">
        <v>108.73</v>
      </c>
      <c r="K51" s="567">
        <v>102.52</v>
      </c>
      <c r="L51" s="567">
        <v>97.29</v>
      </c>
      <c r="M51" s="567">
        <v>102.11</v>
      </c>
      <c r="N51" s="567">
        <v>101.22</v>
      </c>
      <c r="O51" s="567">
        <v>94.88</v>
      </c>
      <c r="P51" s="567">
        <v>109.81</v>
      </c>
      <c r="Q51" s="567">
        <v>102.93</v>
      </c>
      <c r="R51" s="567">
        <v>108.83</v>
      </c>
      <c r="S51" s="567">
        <v>107.79</v>
      </c>
      <c r="T51" s="567">
        <v>93.72</v>
      </c>
      <c r="U51" s="567">
        <v>96.67</v>
      </c>
      <c r="V51" s="567">
        <v>104.82</v>
      </c>
      <c r="W51" s="567">
        <v>109.04</v>
      </c>
      <c r="X51" s="567">
        <v>101.6</v>
      </c>
      <c r="Y51" s="667"/>
      <c r="Z51" s="582">
        <v>101.74</v>
      </c>
    </row>
    <row r="52" spans="1:26" ht="18" hidden="1" customHeight="1" outlineLevel="1" x14ac:dyDescent="0.5">
      <c r="A52" s="299">
        <v>2025</v>
      </c>
      <c r="B52" s="568" t="s">
        <v>2368</v>
      </c>
      <c r="C52" s="569" t="s">
        <v>2365</v>
      </c>
      <c r="D52" s="570">
        <v>102.52</v>
      </c>
      <c r="E52" s="666"/>
      <c r="F52" s="570">
        <v>97.11</v>
      </c>
      <c r="G52" s="570">
        <v>104.42</v>
      </c>
      <c r="H52" s="570">
        <v>93.42</v>
      </c>
      <c r="I52" s="570">
        <v>99.23</v>
      </c>
      <c r="J52" s="570">
        <v>111.28</v>
      </c>
      <c r="K52" s="570">
        <v>105.78</v>
      </c>
      <c r="L52" s="570">
        <v>97.47</v>
      </c>
      <c r="M52" s="570">
        <v>102.87</v>
      </c>
      <c r="N52" s="570">
        <v>102.03</v>
      </c>
      <c r="O52" s="570">
        <v>96.1</v>
      </c>
      <c r="P52" s="570">
        <v>110.33</v>
      </c>
      <c r="Q52" s="570">
        <v>100.91</v>
      </c>
      <c r="R52" s="570">
        <v>108.42</v>
      </c>
      <c r="S52" s="570">
        <v>110.29</v>
      </c>
      <c r="T52" s="570">
        <v>97.72</v>
      </c>
      <c r="U52" s="570">
        <v>96.73</v>
      </c>
      <c r="V52" s="570">
        <v>105.73</v>
      </c>
      <c r="W52" s="570">
        <v>108.25</v>
      </c>
      <c r="X52" s="570">
        <v>102.4</v>
      </c>
      <c r="Y52" s="667"/>
      <c r="Z52" s="584">
        <v>99.66</v>
      </c>
    </row>
    <row r="53" spans="1:26" ht="18" hidden="1" customHeight="1" outlineLevel="2" x14ac:dyDescent="0.5">
      <c r="A53" s="268">
        <v>2025</v>
      </c>
      <c r="B53" s="254" t="s">
        <v>12</v>
      </c>
      <c r="C53" s="255" t="s">
        <v>227</v>
      </c>
      <c r="D53" s="578">
        <v>101.21</v>
      </c>
      <c r="E53" s="666"/>
      <c r="F53" s="578">
        <v>98.2</v>
      </c>
      <c r="G53" s="578">
        <v>105.69</v>
      </c>
      <c r="H53" s="578">
        <v>103.96</v>
      </c>
      <c r="I53" s="578">
        <v>104.65</v>
      </c>
      <c r="J53" s="578">
        <v>113.51</v>
      </c>
      <c r="K53" s="578">
        <v>105.66</v>
      </c>
      <c r="L53" s="578">
        <v>95.29</v>
      </c>
      <c r="M53" s="578">
        <v>103.05</v>
      </c>
      <c r="N53" s="578">
        <v>103.46</v>
      </c>
      <c r="O53" s="578">
        <v>100.08</v>
      </c>
      <c r="P53" s="578">
        <v>113.48</v>
      </c>
      <c r="Q53" s="578">
        <v>108.12</v>
      </c>
      <c r="R53" s="578">
        <v>118.92</v>
      </c>
      <c r="S53" s="578">
        <v>115.54</v>
      </c>
      <c r="T53" s="578">
        <v>100.56</v>
      </c>
      <c r="U53" s="578">
        <v>99.16</v>
      </c>
      <c r="V53" s="578">
        <v>107.39</v>
      </c>
      <c r="W53" s="578">
        <v>105.28</v>
      </c>
      <c r="X53" s="578">
        <v>105.11</v>
      </c>
      <c r="Y53" s="667"/>
      <c r="Z53" s="583">
        <v>97.56</v>
      </c>
    </row>
    <row r="54" spans="1:26" ht="18" hidden="1" customHeight="1" outlineLevel="2" x14ac:dyDescent="0.5">
      <c r="A54" s="267">
        <v>2025</v>
      </c>
      <c r="B54" s="252" t="s">
        <v>13</v>
      </c>
      <c r="C54" s="253" t="s">
        <v>228</v>
      </c>
      <c r="D54" s="567">
        <v>101.76</v>
      </c>
      <c r="E54" s="666"/>
      <c r="F54" s="567">
        <v>96.97</v>
      </c>
      <c r="G54" s="567">
        <v>106.47</v>
      </c>
      <c r="H54" s="567">
        <v>100.44</v>
      </c>
      <c r="I54" s="567">
        <v>104.8</v>
      </c>
      <c r="J54" s="567">
        <v>115.67</v>
      </c>
      <c r="K54" s="567">
        <v>107.43</v>
      </c>
      <c r="L54" s="567">
        <v>97.04</v>
      </c>
      <c r="M54" s="567">
        <v>103.16</v>
      </c>
      <c r="N54" s="567">
        <v>104.99</v>
      </c>
      <c r="O54" s="567">
        <v>102.12</v>
      </c>
      <c r="P54" s="567">
        <v>105.98</v>
      </c>
      <c r="Q54" s="567">
        <v>105.64</v>
      </c>
      <c r="R54" s="567">
        <v>119.61</v>
      </c>
      <c r="S54" s="567">
        <v>115.37</v>
      </c>
      <c r="T54" s="567">
        <v>100.47</v>
      </c>
      <c r="U54" s="567">
        <v>99.28</v>
      </c>
      <c r="V54" s="567">
        <v>107.4</v>
      </c>
      <c r="W54" s="567">
        <v>97.89</v>
      </c>
      <c r="X54" s="567">
        <v>104.33</v>
      </c>
      <c r="Y54" s="667"/>
      <c r="Z54" s="582">
        <v>97.68</v>
      </c>
    </row>
    <row r="55" spans="1:26" ht="18" hidden="1" customHeight="1" outlineLevel="2" x14ac:dyDescent="0.5">
      <c r="A55" s="268">
        <v>2025</v>
      </c>
      <c r="B55" s="254" t="s">
        <v>14</v>
      </c>
      <c r="C55" s="255" t="s">
        <v>229</v>
      </c>
      <c r="D55" s="578">
        <v>98.58</v>
      </c>
      <c r="E55" s="666"/>
      <c r="F55" s="578">
        <v>96.2</v>
      </c>
      <c r="G55" s="578">
        <v>105.07</v>
      </c>
      <c r="H55" s="578">
        <v>84.23</v>
      </c>
      <c r="I55" s="578">
        <v>92.98</v>
      </c>
      <c r="J55" s="578">
        <v>106.61</v>
      </c>
      <c r="K55" s="578">
        <v>105.21</v>
      </c>
      <c r="L55" s="578">
        <v>99.45</v>
      </c>
      <c r="M55" s="578">
        <v>102.21</v>
      </c>
      <c r="N55" s="578">
        <v>105.54</v>
      </c>
      <c r="O55" s="578">
        <v>105.12</v>
      </c>
      <c r="P55" s="578">
        <v>104.66</v>
      </c>
      <c r="Q55" s="578">
        <v>97.43</v>
      </c>
      <c r="R55" s="578">
        <v>110.44</v>
      </c>
      <c r="S55" s="578">
        <v>108.12</v>
      </c>
      <c r="T55" s="578">
        <v>96.06</v>
      </c>
      <c r="U55" s="578">
        <v>94.71</v>
      </c>
      <c r="V55" s="578">
        <v>98.58</v>
      </c>
      <c r="W55" s="578">
        <v>95.96</v>
      </c>
      <c r="X55" s="578">
        <v>100.05</v>
      </c>
      <c r="Y55" s="667"/>
      <c r="Z55" s="583">
        <v>95.34</v>
      </c>
    </row>
    <row r="56" spans="1:26" ht="18" hidden="1" customHeight="1" outlineLevel="1" x14ac:dyDescent="0.5">
      <c r="A56" s="299">
        <v>2025</v>
      </c>
      <c r="B56" s="568" t="s">
        <v>2369</v>
      </c>
      <c r="C56" s="569" t="s">
        <v>2366</v>
      </c>
      <c r="D56" s="570">
        <v>100.52</v>
      </c>
      <c r="E56" s="666"/>
      <c r="F56" s="570">
        <v>97.12</v>
      </c>
      <c r="G56" s="570">
        <v>105.74</v>
      </c>
      <c r="H56" s="570">
        <v>95.98</v>
      </c>
      <c r="I56" s="570">
        <v>100.66</v>
      </c>
      <c r="J56" s="570">
        <v>111.86</v>
      </c>
      <c r="K56" s="570">
        <v>106.09</v>
      </c>
      <c r="L56" s="570">
        <v>97.22</v>
      </c>
      <c r="M56" s="570">
        <v>102.8</v>
      </c>
      <c r="N56" s="570">
        <v>104.64</v>
      </c>
      <c r="O56" s="570">
        <v>102.4</v>
      </c>
      <c r="P56" s="570">
        <v>108.03</v>
      </c>
      <c r="Q56" s="570">
        <v>103.68</v>
      </c>
      <c r="R56" s="570">
        <v>116.3</v>
      </c>
      <c r="S56" s="570">
        <v>113</v>
      </c>
      <c r="T56" s="570">
        <v>99.07</v>
      </c>
      <c r="U56" s="570">
        <v>97.71</v>
      </c>
      <c r="V56" s="570">
        <v>104.36</v>
      </c>
      <c r="W56" s="570">
        <v>99.64</v>
      </c>
      <c r="X56" s="570">
        <v>103.15</v>
      </c>
      <c r="Y56" s="667"/>
      <c r="Z56" s="584">
        <v>96.85</v>
      </c>
    </row>
    <row r="57" spans="1:26" ht="18" customHeight="1" collapsed="1" x14ac:dyDescent="0.5">
      <c r="A57" s="585">
        <v>2025</v>
      </c>
      <c r="B57" s="586" t="s">
        <v>2348</v>
      </c>
      <c r="C57" s="586" t="s">
        <v>2349</v>
      </c>
      <c r="D57" s="587">
        <v>102.01</v>
      </c>
      <c r="E57" s="666"/>
      <c r="F57" s="587">
        <v>96.19</v>
      </c>
      <c r="G57" s="587">
        <v>104.31</v>
      </c>
      <c r="H57" s="587">
        <v>92.93</v>
      </c>
      <c r="I57" s="587">
        <v>101.5</v>
      </c>
      <c r="J57" s="587">
        <v>110.59</v>
      </c>
      <c r="K57" s="587">
        <v>104.29</v>
      </c>
      <c r="L57" s="587">
        <v>98.09</v>
      </c>
      <c r="M57" s="587">
        <v>102.63</v>
      </c>
      <c r="N57" s="587">
        <v>103.53</v>
      </c>
      <c r="O57" s="587">
        <v>102.82</v>
      </c>
      <c r="P57" s="587">
        <v>110.56</v>
      </c>
      <c r="Q57" s="587">
        <v>107.57</v>
      </c>
      <c r="R57" s="587">
        <v>114.32</v>
      </c>
      <c r="S57" s="587">
        <v>112.95</v>
      </c>
      <c r="T57" s="587">
        <v>100.66</v>
      </c>
      <c r="U57" s="587">
        <v>97.99</v>
      </c>
      <c r="V57" s="587">
        <v>105.93</v>
      </c>
      <c r="W57" s="587">
        <v>108.06</v>
      </c>
      <c r="X57" s="587">
        <v>103.38</v>
      </c>
      <c r="Y57" s="667"/>
      <c r="Z57" s="588">
        <v>98.58</v>
      </c>
    </row>
    <row r="58" spans="1:26" ht="18" customHeight="1" x14ac:dyDescent="0.5">
      <c r="A58" s="234" t="s">
        <v>626</v>
      </c>
      <c r="B58" s="238" t="s">
        <v>627</v>
      </c>
      <c r="E58" s="236"/>
      <c r="X58" s="238" t="s">
        <v>627</v>
      </c>
      <c r="Z58" s="235" t="s">
        <v>628</v>
      </c>
    </row>
  </sheetData>
  <mergeCells count="6">
    <mergeCell ref="E4:E57"/>
    <mergeCell ref="Y4:Y57"/>
    <mergeCell ref="A5:A6"/>
    <mergeCell ref="B5:B6"/>
    <mergeCell ref="C5:C6"/>
    <mergeCell ref="D5:D6"/>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BED4-14F3-43D6-BDD7-6162E8A9FF36}">
  <sheetPr>
    <tabColor rgb="FF9BA8C2"/>
    <pageSetUpPr autoPageBreaks="0"/>
  </sheetPr>
  <dimension ref="A1:WVW58"/>
  <sheetViews>
    <sheetView showGridLines="0" rightToLeft="1" zoomScale="70" zoomScaleNormal="70" workbookViewId="0"/>
  </sheetViews>
  <sheetFormatPr defaultColWidth="0" defaultRowHeight="18" customHeight="1" outlineLevelRow="2" x14ac:dyDescent="0.5"/>
  <cols>
    <col min="1" max="1" width="7" style="237" customWidth="1"/>
    <col min="2" max="3" width="12" style="237" customWidth="1"/>
    <col min="4" max="4" width="17.6640625" style="237" customWidth="1"/>
    <col min="5" max="5" width="3.5546875" style="237" customWidth="1"/>
    <col min="6" max="24" width="11.109375" style="237" customWidth="1"/>
    <col min="25" max="25" width="3.6640625" style="237" customWidth="1"/>
    <col min="26" max="26" width="11.109375" style="237" customWidth="1"/>
    <col min="27" max="27" width="8.88671875" style="237" customWidth="1"/>
    <col min="28" max="268" width="8.88671875" style="237" hidden="1"/>
    <col min="269" max="271" width="25.88671875" style="237" hidden="1"/>
    <col min="272" max="524" width="8.88671875" style="237" hidden="1"/>
    <col min="525" max="527" width="25.88671875" style="237" hidden="1"/>
    <col min="528" max="780" width="8.88671875" style="237" hidden="1"/>
    <col min="781" max="783" width="25.88671875" style="237" hidden="1"/>
    <col min="784" max="1036" width="8.88671875" style="237" hidden="1"/>
    <col min="1037" max="1039" width="25.88671875" style="237" hidden="1"/>
    <col min="1040" max="1292" width="8.88671875" style="237" hidden="1"/>
    <col min="1293" max="1295" width="25.88671875" style="237" hidden="1"/>
    <col min="1296" max="1548" width="8.88671875" style="237" hidden="1"/>
    <col min="1549" max="1551" width="25.88671875" style="237" hidden="1"/>
    <col min="1552" max="1804" width="8.88671875" style="237" hidden="1"/>
    <col min="1805" max="1807" width="25.88671875" style="237" hidden="1"/>
    <col min="1808" max="2060" width="8.88671875" style="237" hidden="1"/>
    <col min="2061" max="2063" width="25.88671875" style="237" hidden="1"/>
    <col min="2064" max="2316" width="8.88671875" style="237" hidden="1"/>
    <col min="2317" max="2319" width="25.88671875" style="237" hidden="1"/>
    <col min="2320" max="2572" width="8.88671875" style="237" hidden="1"/>
    <col min="2573" max="2575" width="25.88671875" style="237" hidden="1"/>
    <col min="2576" max="2828" width="8.88671875" style="237" hidden="1"/>
    <col min="2829" max="2831" width="25.88671875" style="237" hidden="1"/>
    <col min="2832" max="3084" width="8.88671875" style="237" hidden="1"/>
    <col min="3085" max="3087" width="25.88671875" style="237" hidden="1"/>
    <col min="3088" max="3340" width="8.88671875" style="237" hidden="1"/>
    <col min="3341" max="3343" width="25.88671875" style="237" hidden="1"/>
    <col min="3344" max="3596" width="8.88671875" style="237" hidden="1"/>
    <col min="3597" max="3599" width="25.88671875" style="237" hidden="1"/>
    <col min="3600" max="3852" width="8.88671875" style="237" hidden="1"/>
    <col min="3853" max="3855" width="25.88671875" style="237" hidden="1"/>
    <col min="3856" max="4108" width="8.88671875" style="237" hidden="1"/>
    <col min="4109" max="4111" width="25.88671875" style="237" hidden="1"/>
    <col min="4112" max="4364" width="8.88671875" style="237" hidden="1"/>
    <col min="4365" max="4367" width="25.88671875" style="237" hidden="1"/>
    <col min="4368" max="4620" width="8.88671875" style="237" hidden="1"/>
    <col min="4621" max="4623" width="25.88671875" style="237" hidden="1"/>
    <col min="4624" max="4876" width="8.88671875" style="237" hidden="1"/>
    <col min="4877" max="4879" width="25.88671875" style="237" hidden="1"/>
    <col min="4880" max="5132" width="8.88671875" style="237" hidden="1"/>
    <col min="5133" max="5135" width="25.88671875" style="237" hidden="1"/>
    <col min="5136" max="5388" width="8.88671875" style="237" hidden="1"/>
    <col min="5389" max="5391" width="25.88671875" style="237" hidden="1"/>
    <col min="5392" max="5644" width="8.88671875" style="237" hidden="1"/>
    <col min="5645" max="5647" width="25.88671875" style="237" hidden="1"/>
    <col min="5648" max="5900" width="8.88671875" style="237" hidden="1"/>
    <col min="5901" max="5903" width="25.88671875" style="237" hidden="1"/>
    <col min="5904" max="6156" width="8.88671875" style="237" hidden="1"/>
    <col min="6157" max="6159" width="25.88671875" style="237" hidden="1"/>
    <col min="6160" max="6412" width="8.88671875" style="237" hidden="1"/>
    <col min="6413" max="6415" width="25.88671875" style="237" hidden="1"/>
    <col min="6416" max="6668" width="8.88671875" style="237" hidden="1"/>
    <col min="6669" max="6671" width="25.88671875" style="237" hidden="1"/>
    <col min="6672" max="6924" width="8.88671875" style="237" hidden="1"/>
    <col min="6925" max="6927" width="25.88671875" style="237" hidden="1"/>
    <col min="6928" max="7180" width="8.88671875" style="237" hidden="1"/>
    <col min="7181" max="7183" width="25.88671875" style="237" hidden="1"/>
    <col min="7184" max="7436" width="8.88671875" style="237" hidden="1"/>
    <col min="7437" max="7439" width="25.88671875" style="237" hidden="1"/>
    <col min="7440" max="7692" width="8.88671875" style="237" hidden="1"/>
    <col min="7693" max="7695" width="25.88671875" style="237" hidden="1"/>
    <col min="7696" max="7948" width="8.88671875" style="237" hidden="1"/>
    <col min="7949" max="7951" width="25.88671875" style="237" hidden="1"/>
    <col min="7952" max="8204" width="8.88671875" style="237" hidden="1"/>
    <col min="8205" max="8207" width="25.88671875" style="237" hidden="1"/>
    <col min="8208" max="8460" width="8.88671875" style="237" hidden="1"/>
    <col min="8461" max="8463" width="25.88671875" style="237" hidden="1"/>
    <col min="8464" max="8716" width="8.88671875" style="237" hidden="1"/>
    <col min="8717" max="8719" width="25.88671875" style="237" hidden="1"/>
    <col min="8720" max="8972" width="8.88671875" style="237" hidden="1"/>
    <col min="8973" max="8975" width="25.88671875" style="237" hidden="1"/>
    <col min="8976" max="9228" width="8.88671875" style="237" hidden="1"/>
    <col min="9229" max="9231" width="25.88671875" style="237" hidden="1"/>
    <col min="9232" max="9484" width="8.88671875" style="237" hidden="1"/>
    <col min="9485" max="9487" width="25.88671875" style="237" hidden="1"/>
    <col min="9488" max="9740" width="8.88671875" style="237" hidden="1"/>
    <col min="9741" max="9743" width="25.88671875" style="237" hidden="1"/>
    <col min="9744" max="9996" width="8.88671875" style="237" hidden="1"/>
    <col min="9997" max="9999" width="25.88671875" style="237" hidden="1"/>
    <col min="10000" max="10252" width="8.88671875" style="237" hidden="1"/>
    <col min="10253" max="10255" width="25.88671875" style="237" hidden="1"/>
    <col min="10256" max="10508" width="8.88671875" style="237" hidden="1"/>
    <col min="10509" max="10511" width="25.88671875" style="237" hidden="1"/>
    <col min="10512" max="10764" width="8.88671875" style="237" hidden="1"/>
    <col min="10765" max="10767" width="25.88671875" style="237" hidden="1"/>
    <col min="10768" max="11020" width="8.88671875" style="237" hidden="1"/>
    <col min="11021" max="11023" width="25.88671875" style="237" hidden="1"/>
    <col min="11024" max="11276" width="8.88671875" style="237" hidden="1"/>
    <col min="11277" max="11279" width="25.88671875" style="237" hidden="1"/>
    <col min="11280" max="11532" width="8.88671875" style="237" hidden="1"/>
    <col min="11533" max="11535" width="25.88671875" style="237" hidden="1"/>
    <col min="11536" max="11788" width="8.88671875" style="237" hidden="1"/>
    <col min="11789" max="11791" width="25.88671875" style="237" hidden="1"/>
    <col min="11792" max="12044" width="8.88671875" style="237" hidden="1"/>
    <col min="12045" max="12047" width="25.88671875" style="237" hidden="1"/>
    <col min="12048" max="12300" width="8.88671875" style="237" hidden="1"/>
    <col min="12301" max="12303" width="25.88671875" style="237" hidden="1"/>
    <col min="12304" max="12556" width="8.88671875" style="237" hidden="1"/>
    <col min="12557" max="12559" width="25.88671875" style="237" hidden="1"/>
    <col min="12560" max="12812" width="8.88671875" style="237" hidden="1"/>
    <col min="12813" max="12815" width="25.88671875" style="237" hidden="1"/>
    <col min="12816" max="13068" width="8.88671875" style="237" hidden="1"/>
    <col min="13069" max="13071" width="25.88671875" style="237" hidden="1"/>
    <col min="13072" max="13324" width="8.88671875" style="237" hidden="1"/>
    <col min="13325" max="13327" width="25.88671875" style="237" hidden="1"/>
    <col min="13328" max="13580" width="8.88671875" style="237" hidden="1"/>
    <col min="13581" max="13583" width="25.88671875" style="237" hidden="1"/>
    <col min="13584" max="13836" width="8.88671875" style="237" hidden="1"/>
    <col min="13837" max="13839" width="25.88671875" style="237" hidden="1"/>
    <col min="13840" max="14092" width="8.88671875" style="237" hidden="1"/>
    <col min="14093" max="14095" width="25.88671875" style="237" hidden="1"/>
    <col min="14096" max="14348" width="8.88671875" style="237" hidden="1"/>
    <col min="14349" max="14351" width="25.88671875" style="237" hidden="1"/>
    <col min="14352" max="14604" width="8.88671875" style="237" hidden="1"/>
    <col min="14605" max="14607" width="25.88671875" style="237" hidden="1"/>
    <col min="14608" max="14860" width="8.88671875" style="237" hidden="1"/>
    <col min="14861" max="14863" width="25.88671875" style="237" hidden="1"/>
    <col min="14864" max="15116" width="8.88671875" style="237" hidden="1"/>
    <col min="15117" max="15119" width="25.88671875" style="237" hidden="1"/>
    <col min="15120" max="15372" width="8.88671875" style="237" hidden="1"/>
    <col min="15373" max="15375" width="25.88671875" style="237" hidden="1"/>
    <col min="15376" max="15628" width="8.88671875" style="237" hidden="1"/>
    <col min="15629" max="15631" width="25.88671875" style="237" hidden="1"/>
    <col min="15632" max="15884" width="8.88671875" style="237" hidden="1"/>
    <col min="15885" max="15887" width="25.88671875" style="237" hidden="1"/>
    <col min="15888" max="16140" width="8.88671875" style="237" hidden="1"/>
    <col min="16141" max="16143" width="25.88671875" style="237" hidden="1"/>
    <col min="16144" max="16384" width="8.88671875" style="237" hidden="1"/>
  </cols>
  <sheetData>
    <row r="1" spans="1:30" ht="57.6" customHeight="1" x14ac:dyDescent="0.5">
      <c r="A1" s="240"/>
    </row>
    <row r="2" spans="1:30" ht="26.4" x14ac:dyDescent="0.5">
      <c r="A2" s="241" t="s">
        <v>2391</v>
      </c>
      <c r="C2" s="242"/>
      <c r="D2" s="242"/>
      <c r="E2" s="242"/>
      <c r="F2" s="242"/>
      <c r="G2" s="242"/>
      <c r="H2" s="242"/>
      <c r="I2" s="243"/>
      <c r="J2" s="243"/>
      <c r="K2" s="243"/>
      <c r="L2" s="243"/>
      <c r="M2" s="243"/>
      <c r="N2" s="243"/>
      <c r="O2" s="243"/>
      <c r="P2" s="243"/>
      <c r="Q2" s="243"/>
      <c r="R2" s="243"/>
      <c r="S2" s="243"/>
      <c r="T2" s="243"/>
      <c r="U2" s="243"/>
      <c r="V2" s="243"/>
      <c r="W2" s="243"/>
      <c r="X2" s="243"/>
      <c r="Y2" s="244"/>
    </row>
    <row r="3" spans="1:30" ht="26.4" x14ac:dyDescent="0.5">
      <c r="A3" s="241" t="s">
        <v>2389</v>
      </c>
      <c r="C3" s="242"/>
      <c r="D3" s="242"/>
      <c r="E3" s="242"/>
      <c r="F3" s="242"/>
      <c r="G3" s="242"/>
      <c r="H3" s="242"/>
      <c r="I3" s="243"/>
      <c r="J3" s="243"/>
      <c r="K3" s="243"/>
      <c r="L3" s="243"/>
      <c r="M3" s="243"/>
      <c r="N3" s="243"/>
      <c r="O3" s="243"/>
      <c r="P3" s="243"/>
      <c r="Q3" s="243"/>
      <c r="R3" s="243"/>
      <c r="S3" s="243"/>
      <c r="T3" s="243"/>
      <c r="U3" s="243"/>
      <c r="V3" s="243"/>
      <c r="W3" s="243"/>
      <c r="X3" s="243"/>
      <c r="Y3" s="244"/>
    </row>
    <row r="4" spans="1:30" ht="18" customHeight="1" x14ac:dyDescent="0.5">
      <c r="A4" s="572"/>
      <c r="B4" s="579"/>
      <c r="C4" s="580"/>
      <c r="D4" s="581"/>
      <c r="E4" s="666"/>
      <c r="F4" s="245">
        <v>1</v>
      </c>
      <c r="G4" s="245">
        <v>2</v>
      </c>
      <c r="H4" s="245">
        <v>3</v>
      </c>
      <c r="I4" s="245">
        <v>4</v>
      </c>
      <c r="J4" s="245">
        <v>6</v>
      </c>
      <c r="K4" s="245">
        <v>7</v>
      </c>
      <c r="L4" s="245">
        <v>9</v>
      </c>
      <c r="M4" s="245">
        <v>10</v>
      </c>
      <c r="N4" s="245">
        <v>11</v>
      </c>
      <c r="O4" s="245">
        <v>12</v>
      </c>
      <c r="P4" s="245">
        <v>13</v>
      </c>
      <c r="Q4" s="245">
        <v>14</v>
      </c>
      <c r="R4" s="245">
        <v>15</v>
      </c>
      <c r="S4" s="245">
        <v>16</v>
      </c>
      <c r="T4" s="245">
        <v>17</v>
      </c>
      <c r="U4" s="245">
        <v>18</v>
      </c>
      <c r="V4" s="245">
        <v>20</v>
      </c>
      <c r="W4" s="245" t="s">
        <v>594</v>
      </c>
      <c r="X4" s="673" t="s">
        <v>622</v>
      </c>
      <c r="Y4" s="667"/>
      <c r="Z4" s="246">
        <v>5</v>
      </c>
    </row>
    <row r="5" spans="1:30" ht="36" customHeight="1" x14ac:dyDescent="0.5">
      <c r="A5" s="621" t="s">
        <v>233</v>
      </c>
      <c r="B5" s="662" t="s">
        <v>1</v>
      </c>
      <c r="C5" s="668" t="s">
        <v>217</v>
      </c>
      <c r="D5" s="671" t="s">
        <v>672</v>
      </c>
      <c r="E5" s="666"/>
      <c r="F5" s="247" t="s">
        <v>562</v>
      </c>
      <c r="G5" s="247" t="s">
        <v>18</v>
      </c>
      <c r="H5" s="247" t="s">
        <v>564</v>
      </c>
      <c r="I5" s="247" t="s">
        <v>566</v>
      </c>
      <c r="J5" s="247" t="s">
        <v>569</v>
      </c>
      <c r="K5" s="247" t="s">
        <v>571</v>
      </c>
      <c r="L5" s="247" t="s">
        <v>573</v>
      </c>
      <c r="M5" s="247" t="s">
        <v>575</v>
      </c>
      <c r="N5" s="247" t="s">
        <v>577</v>
      </c>
      <c r="O5" s="247" t="s">
        <v>579</v>
      </c>
      <c r="P5" s="247" t="s">
        <v>581</v>
      </c>
      <c r="Q5" s="247" t="s">
        <v>583</v>
      </c>
      <c r="R5" s="247" t="s">
        <v>585</v>
      </c>
      <c r="S5" s="247" t="s">
        <v>587</v>
      </c>
      <c r="T5" s="247" t="s">
        <v>589</v>
      </c>
      <c r="U5" s="247" t="s">
        <v>591</v>
      </c>
      <c r="V5" s="247" t="s">
        <v>593</v>
      </c>
      <c r="W5" s="247" t="s">
        <v>596</v>
      </c>
      <c r="X5" s="673"/>
      <c r="Y5" s="667"/>
      <c r="Z5" s="249" t="s">
        <v>19</v>
      </c>
    </row>
    <row r="6" spans="1:30" ht="36" customHeight="1" x14ac:dyDescent="0.5">
      <c r="A6" s="621"/>
      <c r="B6" s="662"/>
      <c r="C6" s="668"/>
      <c r="D6" s="672"/>
      <c r="E6" s="666"/>
      <c r="F6" s="250" t="s">
        <v>561</v>
      </c>
      <c r="G6" s="250" t="s">
        <v>367</v>
      </c>
      <c r="H6" s="250" t="s">
        <v>563</v>
      </c>
      <c r="I6" s="250" t="s">
        <v>565</v>
      </c>
      <c r="J6" s="250" t="s">
        <v>568</v>
      </c>
      <c r="K6" s="250" t="s">
        <v>570</v>
      </c>
      <c r="L6" s="250" t="s">
        <v>572</v>
      </c>
      <c r="M6" s="250" t="s">
        <v>574</v>
      </c>
      <c r="N6" s="250" t="s">
        <v>576</v>
      </c>
      <c r="O6" s="250" t="s">
        <v>578</v>
      </c>
      <c r="P6" s="250" t="s">
        <v>580</v>
      </c>
      <c r="Q6" s="250" t="s">
        <v>582</v>
      </c>
      <c r="R6" s="250" t="s">
        <v>584</v>
      </c>
      <c r="S6" s="250" t="s">
        <v>586</v>
      </c>
      <c r="T6" s="250" t="s">
        <v>588</v>
      </c>
      <c r="U6" s="250" t="s">
        <v>590</v>
      </c>
      <c r="V6" s="250" t="s">
        <v>592</v>
      </c>
      <c r="W6" s="250" t="s">
        <v>597</v>
      </c>
      <c r="X6" s="251" t="s">
        <v>623</v>
      </c>
      <c r="Y6" s="667"/>
      <c r="Z6" s="249" t="s">
        <v>567</v>
      </c>
    </row>
    <row r="7" spans="1:30" ht="18" hidden="1" customHeight="1" outlineLevel="2" x14ac:dyDescent="0.5">
      <c r="A7" s="267">
        <v>2023</v>
      </c>
      <c r="B7" s="252" t="s">
        <v>2</v>
      </c>
      <c r="C7" s="253" t="s">
        <v>218</v>
      </c>
      <c r="D7" s="567">
        <v>102.5</v>
      </c>
      <c r="E7" s="666"/>
      <c r="F7" s="567">
        <v>99.35</v>
      </c>
      <c r="G7" s="567">
        <v>107.11</v>
      </c>
      <c r="H7" s="567">
        <v>99.56</v>
      </c>
      <c r="I7" s="567">
        <v>107.01</v>
      </c>
      <c r="J7" s="567">
        <v>99.37</v>
      </c>
      <c r="K7" s="567">
        <v>99.92</v>
      </c>
      <c r="L7" s="567">
        <v>96.02</v>
      </c>
      <c r="M7" s="567">
        <v>104.8</v>
      </c>
      <c r="N7" s="567">
        <v>88.73</v>
      </c>
      <c r="O7" s="567">
        <v>101.61</v>
      </c>
      <c r="P7" s="567">
        <v>99.28</v>
      </c>
      <c r="Q7" s="567">
        <v>87.39</v>
      </c>
      <c r="R7" s="567">
        <v>84.78</v>
      </c>
      <c r="S7" s="567">
        <v>89.21</v>
      </c>
      <c r="T7" s="567">
        <v>114.6</v>
      </c>
      <c r="U7" s="567">
        <v>98.61</v>
      </c>
      <c r="V7" s="567">
        <v>102.16</v>
      </c>
      <c r="W7" s="567">
        <v>103.17</v>
      </c>
      <c r="X7" s="567">
        <v>99.81</v>
      </c>
      <c r="Y7" s="667"/>
      <c r="Z7" s="582">
        <v>99.86</v>
      </c>
      <c r="AD7" s="236"/>
    </row>
    <row r="8" spans="1:30" ht="18" hidden="1" customHeight="1" outlineLevel="2" x14ac:dyDescent="0.5">
      <c r="A8" s="268">
        <v>2023</v>
      </c>
      <c r="B8" s="254" t="s">
        <v>4</v>
      </c>
      <c r="C8" s="255" t="s">
        <v>219</v>
      </c>
      <c r="D8" s="578">
        <v>96.01</v>
      </c>
      <c r="E8" s="666"/>
      <c r="F8" s="578">
        <v>95.99</v>
      </c>
      <c r="G8" s="578">
        <v>102.03</v>
      </c>
      <c r="H8" s="578">
        <v>96.27</v>
      </c>
      <c r="I8" s="578">
        <v>93.45</v>
      </c>
      <c r="J8" s="578">
        <v>96.86</v>
      </c>
      <c r="K8" s="578">
        <v>99.52</v>
      </c>
      <c r="L8" s="578">
        <v>103.19</v>
      </c>
      <c r="M8" s="578">
        <v>100.07</v>
      </c>
      <c r="N8" s="578">
        <v>97.83</v>
      </c>
      <c r="O8" s="578">
        <v>96.65</v>
      </c>
      <c r="P8" s="578">
        <v>96.14</v>
      </c>
      <c r="Q8" s="578">
        <v>101.9</v>
      </c>
      <c r="R8" s="578">
        <v>92.43</v>
      </c>
      <c r="S8" s="578">
        <v>92.45</v>
      </c>
      <c r="T8" s="578">
        <v>96.56</v>
      </c>
      <c r="U8" s="578">
        <v>101.2</v>
      </c>
      <c r="V8" s="578">
        <v>94.35</v>
      </c>
      <c r="W8" s="578">
        <v>94.67</v>
      </c>
      <c r="X8" s="578">
        <v>98.04</v>
      </c>
      <c r="Y8" s="667"/>
      <c r="Z8" s="583">
        <v>102.41</v>
      </c>
    </row>
    <row r="9" spans="1:30" ht="18" hidden="1" customHeight="1" outlineLevel="2" x14ac:dyDescent="0.5">
      <c r="A9" s="267">
        <v>2023</v>
      </c>
      <c r="B9" s="252" t="s">
        <v>5</v>
      </c>
      <c r="C9" s="253" t="s">
        <v>220</v>
      </c>
      <c r="D9" s="567">
        <v>100.89</v>
      </c>
      <c r="E9" s="666"/>
      <c r="F9" s="567">
        <v>100.41</v>
      </c>
      <c r="G9" s="567">
        <v>108.42</v>
      </c>
      <c r="H9" s="567">
        <v>110.5</v>
      </c>
      <c r="I9" s="567">
        <v>104.96</v>
      </c>
      <c r="J9" s="567">
        <v>104.94</v>
      </c>
      <c r="K9" s="567">
        <v>100.03</v>
      </c>
      <c r="L9" s="567">
        <v>102.98</v>
      </c>
      <c r="M9" s="567">
        <v>97.85</v>
      </c>
      <c r="N9" s="567">
        <v>95.98</v>
      </c>
      <c r="O9" s="567">
        <v>105.95</v>
      </c>
      <c r="P9" s="567">
        <v>100.49</v>
      </c>
      <c r="Q9" s="567">
        <v>107.99</v>
      </c>
      <c r="R9" s="567">
        <v>107.43</v>
      </c>
      <c r="S9" s="567">
        <v>98.48</v>
      </c>
      <c r="T9" s="567">
        <v>99.18</v>
      </c>
      <c r="U9" s="567">
        <v>97.54</v>
      </c>
      <c r="V9" s="567">
        <v>96.46</v>
      </c>
      <c r="W9" s="567">
        <v>98.98</v>
      </c>
      <c r="X9" s="567">
        <v>103.92</v>
      </c>
      <c r="Y9" s="667"/>
      <c r="Z9" s="582">
        <v>95.35</v>
      </c>
    </row>
    <row r="10" spans="1:30" ht="18" hidden="1" customHeight="1" outlineLevel="1" collapsed="1" x14ac:dyDescent="0.5">
      <c r="A10" s="299">
        <v>2023</v>
      </c>
      <c r="B10" s="568" t="s">
        <v>2362</v>
      </c>
      <c r="C10" s="569" t="s">
        <v>2363</v>
      </c>
      <c r="D10" s="570">
        <v>99.7</v>
      </c>
      <c r="E10" s="666"/>
      <c r="F10" s="570">
        <v>98.56</v>
      </c>
      <c r="G10" s="570">
        <v>105.77</v>
      </c>
      <c r="H10" s="570">
        <v>101.8</v>
      </c>
      <c r="I10" s="570">
        <v>101.56</v>
      </c>
      <c r="J10" s="570">
        <v>100.28</v>
      </c>
      <c r="K10" s="570">
        <v>99.83</v>
      </c>
      <c r="L10" s="570">
        <v>100.59</v>
      </c>
      <c r="M10" s="570">
        <v>100.82</v>
      </c>
      <c r="N10" s="570">
        <v>94.1</v>
      </c>
      <c r="O10" s="570">
        <v>101.26</v>
      </c>
      <c r="P10" s="570">
        <v>98.61</v>
      </c>
      <c r="Q10" s="570">
        <v>98.32</v>
      </c>
      <c r="R10" s="570">
        <v>94.03</v>
      </c>
      <c r="S10" s="570">
        <v>93.34</v>
      </c>
      <c r="T10" s="570">
        <v>103.13</v>
      </c>
      <c r="U10" s="570">
        <v>99.1</v>
      </c>
      <c r="V10" s="570">
        <v>97.54</v>
      </c>
      <c r="W10" s="570">
        <v>98.81</v>
      </c>
      <c r="X10" s="570">
        <v>100.55</v>
      </c>
      <c r="Y10" s="667"/>
      <c r="Z10" s="584">
        <v>99.13</v>
      </c>
    </row>
    <row r="11" spans="1:30" ht="18" hidden="1" customHeight="1" outlineLevel="2" x14ac:dyDescent="0.5">
      <c r="A11" s="268">
        <v>2023</v>
      </c>
      <c r="B11" s="254" t="s">
        <v>6</v>
      </c>
      <c r="C11" s="255" t="s">
        <v>221</v>
      </c>
      <c r="D11" s="578">
        <v>99.96</v>
      </c>
      <c r="E11" s="666"/>
      <c r="F11" s="578">
        <v>100.02</v>
      </c>
      <c r="G11" s="578">
        <v>101.88</v>
      </c>
      <c r="H11" s="578">
        <v>92.76</v>
      </c>
      <c r="I11" s="578">
        <v>102.92</v>
      </c>
      <c r="J11" s="578">
        <v>92.5</v>
      </c>
      <c r="K11" s="578">
        <v>99.43</v>
      </c>
      <c r="L11" s="578">
        <v>102.44</v>
      </c>
      <c r="M11" s="578">
        <v>99.9</v>
      </c>
      <c r="N11" s="578">
        <v>97.03</v>
      </c>
      <c r="O11" s="578">
        <v>98.22</v>
      </c>
      <c r="P11" s="578">
        <v>101.11</v>
      </c>
      <c r="Q11" s="578">
        <v>105.04</v>
      </c>
      <c r="R11" s="578">
        <v>112.78</v>
      </c>
      <c r="S11" s="578">
        <v>106.73</v>
      </c>
      <c r="T11" s="578">
        <v>98.07</v>
      </c>
      <c r="U11" s="578">
        <v>100.12</v>
      </c>
      <c r="V11" s="578">
        <v>101.57</v>
      </c>
      <c r="W11" s="578">
        <v>97.84</v>
      </c>
      <c r="X11" s="578">
        <v>100.95</v>
      </c>
      <c r="Y11" s="667"/>
      <c r="Z11" s="583">
        <v>96.83</v>
      </c>
    </row>
    <row r="12" spans="1:30" ht="18" hidden="1" customHeight="1" outlineLevel="2" x14ac:dyDescent="0.5">
      <c r="A12" s="267">
        <v>2023</v>
      </c>
      <c r="B12" s="252" t="s">
        <v>7</v>
      </c>
      <c r="C12" s="253" t="s">
        <v>222</v>
      </c>
      <c r="D12" s="567">
        <v>100.62</v>
      </c>
      <c r="E12" s="666"/>
      <c r="F12" s="567">
        <v>101.54</v>
      </c>
      <c r="G12" s="567">
        <v>102.61</v>
      </c>
      <c r="H12" s="567">
        <v>93.68</v>
      </c>
      <c r="I12" s="567">
        <v>96.23</v>
      </c>
      <c r="J12" s="567">
        <v>106.37</v>
      </c>
      <c r="K12" s="567">
        <v>99.92</v>
      </c>
      <c r="L12" s="567">
        <v>101.05</v>
      </c>
      <c r="M12" s="567">
        <v>100.81</v>
      </c>
      <c r="N12" s="567">
        <v>92.97</v>
      </c>
      <c r="O12" s="567">
        <v>90.88</v>
      </c>
      <c r="P12" s="567">
        <v>97.03</v>
      </c>
      <c r="Q12" s="567">
        <v>100.45</v>
      </c>
      <c r="R12" s="567">
        <v>112.11</v>
      </c>
      <c r="S12" s="567">
        <v>103.15</v>
      </c>
      <c r="T12" s="567">
        <v>104.56</v>
      </c>
      <c r="U12" s="567">
        <v>99.13</v>
      </c>
      <c r="V12" s="567">
        <v>97.11</v>
      </c>
      <c r="W12" s="567">
        <v>98.41</v>
      </c>
      <c r="X12" s="567">
        <v>100.24</v>
      </c>
      <c r="Y12" s="667"/>
      <c r="Z12" s="582">
        <v>104.34</v>
      </c>
    </row>
    <row r="13" spans="1:30" ht="18" hidden="1" customHeight="1" outlineLevel="2" x14ac:dyDescent="0.5">
      <c r="A13" s="268">
        <v>2023</v>
      </c>
      <c r="B13" s="254" t="s">
        <v>8</v>
      </c>
      <c r="C13" s="255" t="s">
        <v>223</v>
      </c>
      <c r="D13" s="578">
        <v>100.03</v>
      </c>
      <c r="E13" s="666"/>
      <c r="F13" s="578">
        <v>95.16</v>
      </c>
      <c r="G13" s="578">
        <v>99.66</v>
      </c>
      <c r="H13" s="578">
        <v>87.97</v>
      </c>
      <c r="I13" s="578">
        <v>95.39</v>
      </c>
      <c r="J13" s="578">
        <v>91.86</v>
      </c>
      <c r="K13" s="578">
        <v>99.92</v>
      </c>
      <c r="L13" s="578">
        <v>96.18</v>
      </c>
      <c r="M13" s="578">
        <v>100.08</v>
      </c>
      <c r="N13" s="578">
        <v>110.81</v>
      </c>
      <c r="O13" s="578">
        <v>96.87</v>
      </c>
      <c r="P13" s="578">
        <v>97.03</v>
      </c>
      <c r="Q13" s="578">
        <v>91.16</v>
      </c>
      <c r="R13" s="578">
        <v>97.71</v>
      </c>
      <c r="S13" s="578">
        <v>103.97</v>
      </c>
      <c r="T13" s="578">
        <v>98.36</v>
      </c>
      <c r="U13" s="578">
        <v>99.39</v>
      </c>
      <c r="V13" s="578">
        <v>105.48</v>
      </c>
      <c r="W13" s="578">
        <v>104.68</v>
      </c>
      <c r="X13" s="578">
        <v>97.34</v>
      </c>
      <c r="Y13" s="667"/>
      <c r="Z13" s="583">
        <v>99.09</v>
      </c>
    </row>
    <row r="14" spans="1:30" ht="18" hidden="1" customHeight="1" outlineLevel="1" x14ac:dyDescent="0.5">
      <c r="A14" s="299">
        <v>2023</v>
      </c>
      <c r="B14" s="568" t="s">
        <v>2367</v>
      </c>
      <c r="C14" s="569" t="s">
        <v>2364</v>
      </c>
      <c r="D14" s="570">
        <v>100.21</v>
      </c>
      <c r="E14" s="666"/>
      <c r="F14" s="570">
        <v>98.84</v>
      </c>
      <c r="G14" s="570">
        <v>101.4</v>
      </c>
      <c r="H14" s="570">
        <v>91.47</v>
      </c>
      <c r="I14" s="570">
        <v>98.13</v>
      </c>
      <c r="J14" s="570">
        <v>96.36</v>
      </c>
      <c r="K14" s="570">
        <v>99.76</v>
      </c>
      <c r="L14" s="570">
        <v>99.82</v>
      </c>
      <c r="M14" s="570">
        <v>100.26</v>
      </c>
      <c r="N14" s="570">
        <v>99.9</v>
      </c>
      <c r="O14" s="570">
        <v>95.3</v>
      </c>
      <c r="P14" s="570">
        <v>98.39</v>
      </c>
      <c r="Q14" s="570">
        <v>98.57</v>
      </c>
      <c r="R14" s="570">
        <v>106.89</v>
      </c>
      <c r="S14" s="570">
        <v>104.62</v>
      </c>
      <c r="T14" s="570">
        <v>100.23</v>
      </c>
      <c r="U14" s="570">
        <v>99.56</v>
      </c>
      <c r="V14" s="570">
        <v>101.32</v>
      </c>
      <c r="W14" s="570">
        <v>100.33</v>
      </c>
      <c r="X14" s="570">
        <v>99.48</v>
      </c>
      <c r="Y14" s="667"/>
      <c r="Z14" s="584">
        <v>100.01</v>
      </c>
    </row>
    <row r="15" spans="1:30" ht="18" hidden="1" customHeight="1" outlineLevel="2" x14ac:dyDescent="0.5">
      <c r="A15" s="267">
        <v>2023</v>
      </c>
      <c r="B15" s="252" t="s">
        <v>9</v>
      </c>
      <c r="C15" s="253" t="s">
        <v>224</v>
      </c>
      <c r="D15" s="567">
        <v>99.41</v>
      </c>
      <c r="E15" s="666"/>
      <c r="F15" s="567">
        <v>96.47</v>
      </c>
      <c r="G15" s="567">
        <v>97.62</v>
      </c>
      <c r="H15" s="567">
        <v>108.09</v>
      </c>
      <c r="I15" s="567">
        <v>98.51</v>
      </c>
      <c r="J15" s="567">
        <v>78.02</v>
      </c>
      <c r="K15" s="567">
        <v>99.79</v>
      </c>
      <c r="L15" s="567">
        <v>98.54</v>
      </c>
      <c r="M15" s="567">
        <v>98.35</v>
      </c>
      <c r="N15" s="567">
        <v>106.04</v>
      </c>
      <c r="O15" s="567">
        <v>104.39</v>
      </c>
      <c r="P15" s="567">
        <v>96.98</v>
      </c>
      <c r="Q15" s="567">
        <v>102.3</v>
      </c>
      <c r="R15" s="567">
        <v>97.41</v>
      </c>
      <c r="S15" s="567">
        <v>89.8</v>
      </c>
      <c r="T15" s="567">
        <v>96.95</v>
      </c>
      <c r="U15" s="567">
        <v>100.81</v>
      </c>
      <c r="V15" s="567">
        <v>105.83</v>
      </c>
      <c r="W15" s="567">
        <v>105.55</v>
      </c>
      <c r="X15" s="567">
        <v>96.12</v>
      </c>
      <c r="Y15" s="667"/>
      <c r="Z15" s="582">
        <v>101.08</v>
      </c>
    </row>
    <row r="16" spans="1:30" ht="18" hidden="1" customHeight="1" outlineLevel="2" x14ac:dyDescent="0.5">
      <c r="A16" s="268">
        <v>2023</v>
      </c>
      <c r="B16" s="254" t="s">
        <v>10</v>
      </c>
      <c r="C16" s="255" t="s">
        <v>225</v>
      </c>
      <c r="D16" s="578">
        <v>100.21</v>
      </c>
      <c r="E16" s="666"/>
      <c r="F16" s="578">
        <v>101.55</v>
      </c>
      <c r="G16" s="578">
        <v>93.87</v>
      </c>
      <c r="H16" s="578">
        <v>105.58</v>
      </c>
      <c r="I16" s="578">
        <v>102.22</v>
      </c>
      <c r="J16" s="578">
        <v>86.95</v>
      </c>
      <c r="K16" s="578">
        <v>99.32</v>
      </c>
      <c r="L16" s="578">
        <v>100.82</v>
      </c>
      <c r="M16" s="578">
        <v>102.57</v>
      </c>
      <c r="N16" s="578">
        <v>94.65</v>
      </c>
      <c r="O16" s="578">
        <v>100.94</v>
      </c>
      <c r="P16" s="578">
        <v>96.67</v>
      </c>
      <c r="Q16" s="578">
        <v>95.53</v>
      </c>
      <c r="R16" s="578">
        <v>99.22</v>
      </c>
      <c r="S16" s="578">
        <v>111.44</v>
      </c>
      <c r="T16" s="578">
        <v>98.6</v>
      </c>
      <c r="U16" s="578">
        <v>104.45</v>
      </c>
      <c r="V16" s="578">
        <v>106.7</v>
      </c>
      <c r="W16" s="578">
        <v>99.14</v>
      </c>
      <c r="X16" s="578">
        <v>97.85</v>
      </c>
      <c r="Y16" s="667"/>
      <c r="Z16" s="583">
        <v>99.83</v>
      </c>
    </row>
    <row r="17" spans="1:26" ht="18" hidden="1" customHeight="1" outlineLevel="2" x14ac:dyDescent="0.5">
      <c r="A17" s="267">
        <v>2023</v>
      </c>
      <c r="B17" s="252" t="s">
        <v>11</v>
      </c>
      <c r="C17" s="253" t="s">
        <v>226</v>
      </c>
      <c r="D17" s="567">
        <v>100.15</v>
      </c>
      <c r="E17" s="666"/>
      <c r="F17" s="567">
        <v>100.56</v>
      </c>
      <c r="G17" s="567">
        <v>94.21</v>
      </c>
      <c r="H17" s="567">
        <v>104.93</v>
      </c>
      <c r="I17" s="567">
        <v>108.74</v>
      </c>
      <c r="J17" s="567">
        <v>147.22</v>
      </c>
      <c r="K17" s="567">
        <v>99.62</v>
      </c>
      <c r="L17" s="567">
        <v>101.67</v>
      </c>
      <c r="M17" s="567">
        <v>103.53</v>
      </c>
      <c r="N17" s="567">
        <v>105.97</v>
      </c>
      <c r="O17" s="567">
        <v>100.64</v>
      </c>
      <c r="P17" s="567">
        <v>99.43</v>
      </c>
      <c r="Q17" s="567">
        <v>106.11</v>
      </c>
      <c r="R17" s="567">
        <v>99.6</v>
      </c>
      <c r="S17" s="567">
        <v>97.45</v>
      </c>
      <c r="T17" s="567">
        <v>98.89</v>
      </c>
      <c r="U17" s="567">
        <v>107.35</v>
      </c>
      <c r="V17" s="567">
        <v>104.85</v>
      </c>
      <c r="W17" s="567">
        <v>98.38</v>
      </c>
      <c r="X17" s="567">
        <v>105.7</v>
      </c>
      <c r="Y17" s="667"/>
      <c r="Z17" s="582">
        <v>99.84</v>
      </c>
    </row>
    <row r="18" spans="1:26" ht="18" hidden="1" customHeight="1" outlineLevel="1" x14ac:dyDescent="0.5">
      <c r="A18" s="299">
        <v>2023</v>
      </c>
      <c r="B18" s="568" t="s">
        <v>2368</v>
      </c>
      <c r="C18" s="569" t="s">
        <v>2365</v>
      </c>
      <c r="D18" s="570">
        <v>99.92</v>
      </c>
      <c r="E18" s="666"/>
      <c r="F18" s="570">
        <v>99.46</v>
      </c>
      <c r="G18" s="570">
        <v>95.21</v>
      </c>
      <c r="H18" s="570">
        <v>106.2</v>
      </c>
      <c r="I18" s="570">
        <v>103.14</v>
      </c>
      <c r="J18" s="570">
        <v>96.43</v>
      </c>
      <c r="K18" s="570">
        <v>99.58</v>
      </c>
      <c r="L18" s="570">
        <v>100.32</v>
      </c>
      <c r="M18" s="570">
        <v>101.44</v>
      </c>
      <c r="N18" s="570">
        <v>101.94</v>
      </c>
      <c r="O18" s="570">
        <v>101.96</v>
      </c>
      <c r="P18" s="570">
        <v>97.68</v>
      </c>
      <c r="Q18" s="570">
        <v>101.06</v>
      </c>
      <c r="R18" s="570">
        <v>98.73</v>
      </c>
      <c r="S18" s="570">
        <v>98.78</v>
      </c>
      <c r="T18" s="570">
        <v>98.14</v>
      </c>
      <c r="U18" s="570">
        <v>104.19</v>
      </c>
      <c r="V18" s="570">
        <v>105.78</v>
      </c>
      <c r="W18" s="570">
        <v>101.03</v>
      </c>
      <c r="X18" s="570">
        <v>99.75</v>
      </c>
      <c r="Y18" s="667"/>
      <c r="Z18" s="584">
        <v>100.25</v>
      </c>
    </row>
    <row r="19" spans="1:26" ht="18" hidden="1" customHeight="1" outlineLevel="2" x14ac:dyDescent="0.5">
      <c r="A19" s="268">
        <v>2023</v>
      </c>
      <c r="B19" s="254" t="s">
        <v>12</v>
      </c>
      <c r="C19" s="255" t="s">
        <v>227</v>
      </c>
      <c r="D19" s="578">
        <v>99.97</v>
      </c>
      <c r="E19" s="666"/>
      <c r="F19" s="578">
        <v>101.94</v>
      </c>
      <c r="G19" s="578">
        <v>93.77</v>
      </c>
      <c r="H19" s="578">
        <v>101.62</v>
      </c>
      <c r="I19" s="578">
        <v>96.65</v>
      </c>
      <c r="J19" s="578">
        <v>109.98</v>
      </c>
      <c r="K19" s="578">
        <v>100.14</v>
      </c>
      <c r="L19" s="578">
        <v>101.47</v>
      </c>
      <c r="M19" s="578">
        <v>94.43</v>
      </c>
      <c r="N19" s="578">
        <v>112.75</v>
      </c>
      <c r="O19" s="578">
        <v>97.36</v>
      </c>
      <c r="P19" s="578">
        <v>106.65</v>
      </c>
      <c r="Q19" s="578">
        <v>110.86</v>
      </c>
      <c r="R19" s="578">
        <v>96.26</v>
      </c>
      <c r="S19" s="578">
        <v>107.86</v>
      </c>
      <c r="T19" s="578">
        <v>97.77</v>
      </c>
      <c r="U19" s="578">
        <v>95.75</v>
      </c>
      <c r="V19" s="578">
        <v>95.42</v>
      </c>
      <c r="W19" s="578">
        <v>97.49</v>
      </c>
      <c r="X19" s="578">
        <v>101.38</v>
      </c>
      <c r="Y19" s="667"/>
      <c r="Z19" s="583">
        <v>98.49</v>
      </c>
    </row>
    <row r="20" spans="1:26" ht="18" hidden="1" customHeight="1" outlineLevel="2" x14ac:dyDescent="0.5">
      <c r="A20" s="267">
        <v>2023</v>
      </c>
      <c r="B20" s="252" t="s">
        <v>13</v>
      </c>
      <c r="C20" s="253" t="s">
        <v>228</v>
      </c>
      <c r="D20" s="567">
        <v>100.56</v>
      </c>
      <c r="E20" s="666"/>
      <c r="F20" s="567">
        <v>101.53</v>
      </c>
      <c r="G20" s="567">
        <v>103.15</v>
      </c>
      <c r="H20" s="567">
        <v>102.13</v>
      </c>
      <c r="I20" s="567">
        <v>97.23</v>
      </c>
      <c r="J20" s="567">
        <v>106.91</v>
      </c>
      <c r="K20" s="567">
        <v>100.65</v>
      </c>
      <c r="L20" s="567">
        <v>98.21</v>
      </c>
      <c r="M20" s="567">
        <v>93.5</v>
      </c>
      <c r="N20" s="567">
        <v>108.03</v>
      </c>
      <c r="O20" s="567">
        <v>106.3</v>
      </c>
      <c r="P20" s="567">
        <v>103.88</v>
      </c>
      <c r="Q20" s="567">
        <v>98.38</v>
      </c>
      <c r="R20" s="567">
        <v>104.1</v>
      </c>
      <c r="S20" s="567">
        <v>97.91</v>
      </c>
      <c r="T20" s="567">
        <v>99.61</v>
      </c>
      <c r="U20" s="567">
        <v>97.78</v>
      </c>
      <c r="V20" s="567">
        <v>98.01</v>
      </c>
      <c r="W20" s="567">
        <v>98.66</v>
      </c>
      <c r="X20" s="567">
        <v>99.81</v>
      </c>
      <c r="Y20" s="667"/>
      <c r="Z20" s="582">
        <v>101.23</v>
      </c>
    </row>
    <row r="21" spans="1:26" ht="18" hidden="1" customHeight="1" outlineLevel="2" x14ac:dyDescent="0.5">
      <c r="A21" s="268">
        <v>2023</v>
      </c>
      <c r="B21" s="254" t="s">
        <v>14</v>
      </c>
      <c r="C21" s="255" t="s">
        <v>229</v>
      </c>
      <c r="D21" s="578">
        <v>99.97</v>
      </c>
      <c r="E21" s="666"/>
      <c r="F21" s="578">
        <v>106.23</v>
      </c>
      <c r="G21" s="578">
        <v>96.96</v>
      </c>
      <c r="H21" s="578">
        <v>102.13</v>
      </c>
      <c r="I21" s="578">
        <v>97.71</v>
      </c>
      <c r="J21" s="578">
        <v>106.88</v>
      </c>
      <c r="K21" s="578">
        <v>101.79</v>
      </c>
      <c r="L21" s="578">
        <v>98.24</v>
      </c>
      <c r="M21" s="578">
        <v>104.61</v>
      </c>
      <c r="N21" s="578">
        <v>93.83</v>
      </c>
      <c r="O21" s="578">
        <v>101.87</v>
      </c>
      <c r="P21" s="578">
        <v>105.89</v>
      </c>
      <c r="Q21" s="578">
        <v>98.38</v>
      </c>
      <c r="R21" s="578">
        <v>103.28</v>
      </c>
      <c r="S21" s="578">
        <v>107.01</v>
      </c>
      <c r="T21" s="578">
        <v>98.36</v>
      </c>
      <c r="U21" s="578">
        <v>98.03</v>
      </c>
      <c r="V21" s="578">
        <v>92.45</v>
      </c>
      <c r="W21" s="578">
        <v>103.29</v>
      </c>
      <c r="X21" s="578">
        <v>99.45</v>
      </c>
      <c r="Y21" s="667"/>
      <c r="Z21" s="583">
        <v>102.14</v>
      </c>
    </row>
    <row r="22" spans="1:26" ht="18" hidden="1" customHeight="1" outlineLevel="1" x14ac:dyDescent="0.5">
      <c r="A22" s="299">
        <v>2023</v>
      </c>
      <c r="B22" s="568" t="s">
        <v>2369</v>
      </c>
      <c r="C22" s="569" t="s">
        <v>2366</v>
      </c>
      <c r="D22" s="570">
        <v>100.17</v>
      </c>
      <c r="E22" s="666"/>
      <c r="F22" s="570">
        <v>103.19</v>
      </c>
      <c r="G22" s="570">
        <v>97.9</v>
      </c>
      <c r="H22" s="570">
        <v>101.96</v>
      </c>
      <c r="I22" s="570">
        <v>97.2</v>
      </c>
      <c r="J22" s="570">
        <v>107.93</v>
      </c>
      <c r="K22" s="570">
        <v>100.86</v>
      </c>
      <c r="L22" s="570">
        <v>99.27</v>
      </c>
      <c r="M22" s="570">
        <v>97.46</v>
      </c>
      <c r="N22" s="570">
        <v>104.38</v>
      </c>
      <c r="O22" s="570">
        <v>101.78</v>
      </c>
      <c r="P22" s="570">
        <v>105.46</v>
      </c>
      <c r="Q22" s="570">
        <v>102.21</v>
      </c>
      <c r="R22" s="570">
        <v>101.09</v>
      </c>
      <c r="S22" s="570">
        <v>104.06</v>
      </c>
      <c r="T22" s="570">
        <v>98.58</v>
      </c>
      <c r="U22" s="570">
        <v>97.18</v>
      </c>
      <c r="V22" s="570">
        <v>95.29</v>
      </c>
      <c r="W22" s="570">
        <v>99.81</v>
      </c>
      <c r="X22" s="570">
        <v>100.2</v>
      </c>
      <c r="Y22" s="667"/>
      <c r="Z22" s="584">
        <v>100.59</v>
      </c>
    </row>
    <row r="23" spans="1:26" ht="18" customHeight="1" collapsed="1" x14ac:dyDescent="0.5">
      <c r="A23" s="299">
        <v>2023</v>
      </c>
      <c r="B23" s="445" t="s">
        <v>2348</v>
      </c>
      <c r="C23" s="445" t="s">
        <v>2349</v>
      </c>
      <c r="D23" s="570">
        <v>100</v>
      </c>
      <c r="E23" s="666"/>
      <c r="F23" s="570">
        <v>100</v>
      </c>
      <c r="G23" s="570">
        <v>100</v>
      </c>
      <c r="H23" s="570">
        <v>100</v>
      </c>
      <c r="I23" s="570">
        <v>100</v>
      </c>
      <c r="J23" s="570">
        <v>100</v>
      </c>
      <c r="K23" s="570">
        <v>100</v>
      </c>
      <c r="L23" s="570">
        <v>100</v>
      </c>
      <c r="M23" s="570">
        <v>100</v>
      </c>
      <c r="N23" s="570">
        <v>100</v>
      </c>
      <c r="O23" s="570">
        <v>100</v>
      </c>
      <c r="P23" s="570">
        <v>100</v>
      </c>
      <c r="Q23" s="570">
        <v>100</v>
      </c>
      <c r="R23" s="570">
        <v>100</v>
      </c>
      <c r="S23" s="570">
        <v>100</v>
      </c>
      <c r="T23" s="570">
        <v>100</v>
      </c>
      <c r="U23" s="570">
        <v>100</v>
      </c>
      <c r="V23" s="570">
        <v>100</v>
      </c>
      <c r="W23" s="570">
        <v>100</v>
      </c>
      <c r="X23" s="570">
        <v>100</v>
      </c>
      <c r="Y23" s="667"/>
      <c r="Z23" s="584">
        <v>100</v>
      </c>
    </row>
    <row r="24" spans="1:26" ht="18" hidden="1" customHeight="1" outlineLevel="2" x14ac:dyDescent="0.5">
      <c r="A24" s="267">
        <v>2024</v>
      </c>
      <c r="B24" s="252" t="s">
        <v>2</v>
      </c>
      <c r="C24" s="253" t="s">
        <v>218</v>
      </c>
      <c r="D24" s="567">
        <v>98.6</v>
      </c>
      <c r="E24" s="666"/>
      <c r="F24" s="567">
        <v>103.2</v>
      </c>
      <c r="G24" s="567">
        <v>100.65</v>
      </c>
      <c r="H24" s="567">
        <v>98.86</v>
      </c>
      <c r="I24" s="567">
        <v>97.34</v>
      </c>
      <c r="J24" s="567">
        <v>99.18</v>
      </c>
      <c r="K24" s="567">
        <v>103.86</v>
      </c>
      <c r="L24" s="567">
        <v>98.28</v>
      </c>
      <c r="M24" s="567">
        <v>95.42</v>
      </c>
      <c r="N24" s="567">
        <v>94.73</v>
      </c>
      <c r="O24" s="567">
        <v>96.75</v>
      </c>
      <c r="P24" s="567">
        <v>107.48</v>
      </c>
      <c r="Q24" s="567">
        <v>91.3</v>
      </c>
      <c r="R24" s="567">
        <v>88.87</v>
      </c>
      <c r="S24" s="567">
        <v>98.38</v>
      </c>
      <c r="T24" s="567">
        <v>98.76</v>
      </c>
      <c r="U24" s="567">
        <v>95.22</v>
      </c>
      <c r="V24" s="567">
        <v>84.93</v>
      </c>
      <c r="W24" s="567">
        <v>97.37</v>
      </c>
      <c r="X24" s="567">
        <v>96.82</v>
      </c>
      <c r="Y24" s="667"/>
      <c r="Z24" s="582">
        <v>106.2</v>
      </c>
    </row>
    <row r="25" spans="1:26" ht="18" hidden="1" customHeight="1" outlineLevel="2" x14ac:dyDescent="0.5">
      <c r="A25" s="268">
        <v>2024</v>
      </c>
      <c r="B25" s="254" t="s">
        <v>4</v>
      </c>
      <c r="C25" s="255" t="s">
        <v>219</v>
      </c>
      <c r="D25" s="578">
        <v>98.64</v>
      </c>
      <c r="E25" s="666"/>
      <c r="F25" s="578">
        <v>106.57</v>
      </c>
      <c r="G25" s="578">
        <v>102.28</v>
      </c>
      <c r="H25" s="578">
        <v>103.57</v>
      </c>
      <c r="I25" s="578">
        <v>97.52</v>
      </c>
      <c r="J25" s="578">
        <v>92.77</v>
      </c>
      <c r="K25" s="578">
        <v>99.77</v>
      </c>
      <c r="L25" s="578">
        <v>100.93</v>
      </c>
      <c r="M25" s="578">
        <v>97.13</v>
      </c>
      <c r="N25" s="578">
        <v>94.77</v>
      </c>
      <c r="O25" s="578">
        <v>100.22</v>
      </c>
      <c r="P25" s="578">
        <v>107.64</v>
      </c>
      <c r="Q25" s="578">
        <v>95.65</v>
      </c>
      <c r="R25" s="578">
        <v>98.7</v>
      </c>
      <c r="S25" s="578">
        <v>92.68</v>
      </c>
      <c r="T25" s="578">
        <v>100.14</v>
      </c>
      <c r="U25" s="578">
        <v>92.38</v>
      </c>
      <c r="V25" s="578">
        <v>84.06</v>
      </c>
      <c r="W25" s="578">
        <v>96.43</v>
      </c>
      <c r="X25" s="578">
        <v>96.83</v>
      </c>
      <c r="Y25" s="667"/>
      <c r="Z25" s="583">
        <v>106.46</v>
      </c>
    </row>
    <row r="26" spans="1:26" ht="18" hidden="1" customHeight="1" outlineLevel="2" x14ac:dyDescent="0.5">
      <c r="A26" s="267">
        <v>2024</v>
      </c>
      <c r="B26" s="252" t="s">
        <v>5</v>
      </c>
      <c r="C26" s="253" t="s">
        <v>220</v>
      </c>
      <c r="D26" s="567">
        <v>99.72</v>
      </c>
      <c r="E26" s="666"/>
      <c r="F26" s="567">
        <v>106.31</v>
      </c>
      <c r="G26" s="567">
        <v>101.83</v>
      </c>
      <c r="H26" s="567">
        <v>109.78</v>
      </c>
      <c r="I26" s="567">
        <v>97.56</v>
      </c>
      <c r="J26" s="567">
        <v>94.26</v>
      </c>
      <c r="K26" s="567">
        <v>100.19</v>
      </c>
      <c r="L26" s="567">
        <v>104.74</v>
      </c>
      <c r="M26" s="567">
        <v>100.94</v>
      </c>
      <c r="N26" s="567">
        <v>99.93</v>
      </c>
      <c r="O26" s="567">
        <v>100.73</v>
      </c>
      <c r="P26" s="567">
        <v>95.76</v>
      </c>
      <c r="Q26" s="567">
        <v>95.42</v>
      </c>
      <c r="R26" s="567">
        <v>94.93</v>
      </c>
      <c r="S26" s="567">
        <v>90.26</v>
      </c>
      <c r="T26" s="567">
        <v>97.21</v>
      </c>
      <c r="U26" s="567">
        <v>92.51</v>
      </c>
      <c r="V26" s="567">
        <v>92.76</v>
      </c>
      <c r="W26" s="567">
        <v>99.79</v>
      </c>
      <c r="X26" s="567">
        <v>97.45</v>
      </c>
      <c r="Y26" s="667"/>
      <c r="Z26" s="582">
        <v>106.96</v>
      </c>
    </row>
    <row r="27" spans="1:26" ht="18" hidden="1" customHeight="1" outlineLevel="1" x14ac:dyDescent="0.5">
      <c r="A27" s="299">
        <v>2024</v>
      </c>
      <c r="B27" s="568" t="s">
        <v>2362</v>
      </c>
      <c r="C27" s="569" t="s">
        <v>2363</v>
      </c>
      <c r="D27" s="570">
        <v>98.98</v>
      </c>
      <c r="E27" s="666"/>
      <c r="F27" s="570">
        <v>105.35</v>
      </c>
      <c r="G27" s="570">
        <v>101.58</v>
      </c>
      <c r="H27" s="570">
        <v>103.87</v>
      </c>
      <c r="I27" s="570">
        <v>97.47</v>
      </c>
      <c r="J27" s="570">
        <v>95.39</v>
      </c>
      <c r="K27" s="570">
        <v>101.28</v>
      </c>
      <c r="L27" s="570">
        <v>101.27</v>
      </c>
      <c r="M27" s="570">
        <v>97.79</v>
      </c>
      <c r="N27" s="570">
        <v>96.43</v>
      </c>
      <c r="O27" s="570">
        <v>99.15</v>
      </c>
      <c r="P27" s="570">
        <v>103.4</v>
      </c>
      <c r="Q27" s="570">
        <v>94.08</v>
      </c>
      <c r="R27" s="570">
        <v>94.01</v>
      </c>
      <c r="S27" s="570">
        <v>93.72</v>
      </c>
      <c r="T27" s="570">
        <v>98.69</v>
      </c>
      <c r="U27" s="570">
        <v>93.38</v>
      </c>
      <c r="V27" s="570">
        <v>87.16</v>
      </c>
      <c r="W27" s="570">
        <v>97.85</v>
      </c>
      <c r="X27" s="570">
        <v>97.02</v>
      </c>
      <c r="Y27" s="667"/>
      <c r="Z27" s="584">
        <v>106.55</v>
      </c>
    </row>
    <row r="28" spans="1:26" ht="18" hidden="1" customHeight="1" outlineLevel="2" x14ac:dyDescent="0.5">
      <c r="A28" s="268">
        <v>2024</v>
      </c>
      <c r="B28" s="254" t="s">
        <v>6</v>
      </c>
      <c r="C28" s="255" t="s">
        <v>221</v>
      </c>
      <c r="D28" s="578">
        <v>103</v>
      </c>
      <c r="E28" s="666"/>
      <c r="F28" s="578">
        <v>106.87</v>
      </c>
      <c r="G28" s="578">
        <v>100.39</v>
      </c>
      <c r="H28" s="578">
        <v>104.09</v>
      </c>
      <c r="I28" s="578">
        <v>99.2</v>
      </c>
      <c r="J28" s="578">
        <v>103.02</v>
      </c>
      <c r="K28" s="578">
        <v>102.05</v>
      </c>
      <c r="L28" s="578">
        <v>111.42</v>
      </c>
      <c r="M28" s="578">
        <v>107.59</v>
      </c>
      <c r="N28" s="578">
        <v>93.92</v>
      </c>
      <c r="O28" s="578">
        <v>103.1</v>
      </c>
      <c r="P28" s="578">
        <v>92.78</v>
      </c>
      <c r="Q28" s="578">
        <v>91.15</v>
      </c>
      <c r="R28" s="578">
        <v>91.67</v>
      </c>
      <c r="S28" s="578">
        <v>89</v>
      </c>
      <c r="T28" s="578">
        <v>99.15</v>
      </c>
      <c r="U28" s="578">
        <v>91.54</v>
      </c>
      <c r="V28" s="578">
        <v>102.19</v>
      </c>
      <c r="W28" s="578">
        <v>105.12</v>
      </c>
      <c r="X28" s="578">
        <v>98.92</v>
      </c>
      <c r="Y28" s="667"/>
      <c r="Z28" s="583">
        <v>107.67</v>
      </c>
    </row>
    <row r="29" spans="1:26" ht="18" hidden="1" customHeight="1" outlineLevel="2" x14ac:dyDescent="0.5">
      <c r="A29" s="267">
        <v>2024</v>
      </c>
      <c r="B29" s="252" t="s">
        <v>7</v>
      </c>
      <c r="C29" s="253" t="s">
        <v>222</v>
      </c>
      <c r="D29" s="567">
        <v>103.84</v>
      </c>
      <c r="E29" s="666"/>
      <c r="F29" s="567">
        <v>107.3</v>
      </c>
      <c r="G29" s="567">
        <v>102.14</v>
      </c>
      <c r="H29" s="567">
        <v>102.58</v>
      </c>
      <c r="I29" s="567">
        <v>103.43</v>
      </c>
      <c r="J29" s="567">
        <v>105.39</v>
      </c>
      <c r="K29" s="567">
        <v>99.86</v>
      </c>
      <c r="L29" s="567">
        <v>109.55</v>
      </c>
      <c r="M29" s="567">
        <v>109.35</v>
      </c>
      <c r="N29" s="567">
        <v>103.02</v>
      </c>
      <c r="O29" s="567">
        <v>98.8</v>
      </c>
      <c r="P29" s="567">
        <v>96.36</v>
      </c>
      <c r="Q29" s="567">
        <v>107.18</v>
      </c>
      <c r="R29" s="567">
        <v>96.55</v>
      </c>
      <c r="S29" s="567">
        <v>88.72</v>
      </c>
      <c r="T29" s="567">
        <v>105.61</v>
      </c>
      <c r="U29" s="567">
        <v>99.4</v>
      </c>
      <c r="V29" s="567">
        <v>98.88</v>
      </c>
      <c r="W29" s="567">
        <v>110.72</v>
      </c>
      <c r="X29" s="567">
        <v>104.4</v>
      </c>
      <c r="Y29" s="667"/>
      <c r="Z29" s="582">
        <v>110.48</v>
      </c>
    </row>
    <row r="30" spans="1:26" ht="18" hidden="1" customHeight="1" outlineLevel="2" x14ac:dyDescent="0.5">
      <c r="A30" s="268">
        <v>2024</v>
      </c>
      <c r="B30" s="254" t="s">
        <v>8</v>
      </c>
      <c r="C30" s="255" t="s">
        <v>223</v>
      </c>
      <c r="D30" s="578">
        <v>105.06</v>
      </c>
      <c r="E30" s="666"/>
      <c r="F30" s="578">
        <v>108.17</v>
      </c>
      <c r="G30" s="578">
        <v>107.16</v>
      </c>
      <c r="H30" s="578">
        <v>101.81</v>
      </c>
      <c r="I30" s="578">
        <v>108.16</v>
      </c>
      <c r="J30" s="578">
        <v>105.14</v>
      </c>
      <c r="K30" s="578">
        <v>98.71</v>
      </c>
      <c r="L30" s="578">
        <v>112.84</v>
      </c>
      <c r="M30" s="578">
        <v>110.63</v>
      </c>
      <c r="N30" s="578">
        <v>102.81</v>
      </c>
      <c r="O30" s="578">
        <v>106.58</v>
      </c>
      <c r="P30" s="578">
        <v>102.96</v>
      </c>
      <c r="Q30" s="578">
        <v>103.19</v>
      </c>
      <c r="R30" s="578">
        <v>120.95</v>
      </c>
      <c r="S30" s="578">
        <v>95.19</v>
      </c>
      <c r="T30" s="578">
        <v>106.83</v>
      </c>
      <c r="U30" s="578">
        <v>99.5</v>
      </c>
      <c r="V30" s="578">
        <v>91.09</v>
      </c>
      <c r="W30" s="578">
        <v>116.33</v>
      </c>
      <c r="X30" s="578">
        <v>106.43</v>
      </c>
      <c r="Y30" s="667"/>
      <c r="Z30" s="583">
        <v>112.78</v>
      </c>
    </row>
    <row r="31" spans="1:26" ht="18" hidden="1" customHeight="1" outlineLevel="1" x14ac:dyDescent="0.5">
      <c r="A31" s="299">
        <v>2024</v>
      </c>
      <c r="B31" s="568" t="s">
        <v>2367</v>
      </c>
      <c r="C31" s="569" t="s">
        <v>2364</v>
      </c>
      <c r="D31" s="570">
        <v>103.95</v>
      </c>
      <c r="E31" s="666"/>
      <c r="F31" s="570">
        <v>107.45</v>
      </c>
      <c r="G31" s="570">
        <v>103.16</v>
      </c>
      <c r="H31" s="570">
        <v>102.81</v>
      </c>
      <c r="I31" s="570">
        <v>103.48</v>
      </c>
      <c r="J31" s="570">
        <v>104.51</v>
      </c>
      <c r="K31" s="570">
        <v>100.18</v>
      </c>
      <c r="L31" s="570">
        <v>111.25</v>
      </c>
      <c r="M31" s="570">
        <v>109.18</v>
      </c>
      <c r="N31" s="570">
        <v>99.73</v>
      </c>
      <c r="O31" s="570">
        <v>102.73</v>
      </c>
      <c r="P31" s="570">
        <v>97.24</v>
      </c>
      <c r="Q31" s="570">
        <v>100.1</v>
      </c>
      <c r="R31" s="570">
        <v>102.96</v>
      </c>
      <c r="S31" s="570">
        <v>90.87</v>
      </c>
      <c r="T31" s="570">
        <v>103.81</v>
      </c>
      <c r="U31" s="570">
        <v>96.66</v>
      </c>
      <c r="V31" s="570">
        <v>97.2</v>
      </c>
      <c r="W31" s="570">
        <v>110.7</v>
      </c>
      <c r="X31" s="570">
        <v>103.2</v>
      </c>
      <c r="Y31" s="667"/>
      <c r="Z31" s="584">
        <v>110.26</v>
      </c>
    </row>
    <row r="32" spans="1:26" ht="18" hidden="1" customHeight="1" outlineLevel="2" x14ac:dyDescent="0.5">
      <c r="A32" s="267">
        <v>2024</v>
      </c>
      <c r="B32" s="252" t="s">
        <v>9</v>
      </c>
      <c r="C32" s="253" t="s">
        <v>224</v>
      </c>
      <c r="D32" s="567">
        <v>109.47</v>
      </c>
      <c r="E32" s="666"/>
      <c r="F32" s="567">
        <v>108.06</v>
      </c>
      <c r="G32" s="567">
        <v>111.78</v>
      </c>
      <c r="H32" s="567">
        <v>105.28</v>
      </c>
      <c r="I32" s="567">
        <v>104.08</v>
      </c>
      <c r="J32" s="567">
        <v>121.37</v>
      </c>
      <c r="K32" s="567">
        <v>103.33</v>
      </c>
      <c r="L32" s="567">
        <v>119.05</v>
      </c>
      <c r="M32" s="567">
        <v>109.2</v>
      </c>
      <c r="N32" s="567">
        <v>112.18</v>
      </c>
      <c r="O32" s="567">
        <v>111.28</v>
      </c>
      <c r="P32" s="567">
        <v>110.06</v>
      </c>
      <c r="Q32" s="567">
        <v>99.03</v>
      </c>
      <c r="R32" s="567">
        <v>110.5</v>
      </c>
      <c r="S32" s="567">
        <v>91.54</v>
      </c>
      <c r="T32" s="567">
        <v>108.02</v>
      </c>
      <c r="U32" s="567">
        <v>106.87</v>
      </c>
      <c r="V32" s="567">
        <v>100.47</v>
      </c>
      <c r="W32" s="567">
        <v>119.65</v>
      </c>
      <c r="X32" s="567">
        <v>108.57</v>
      </c>
      <c r="Y32" s="667"/>
      <c r="Z32" s="582">
        <v>112.05</v>
      </c>
    </row>
    <row r="33" spans="1:26" ht="18" hidden="1" customHeight="1" outlineLevel="2" x14ac:dyDescent="0.5">
      <c r="A33" s="268">
        <v>2024</v>
      </c>
      <c r="B33" s="254" t="s">
        <v>10</v>
      </c>
      <c r="C33" s="255" t="s">
        <v>225</v>
      </c>
      <c r="D33" s="578">
        <v>102.86</v>
      </c>
      <c r="E33" s="666"/>
      <c r="F33" s="578">
        <v>108.93</v>
      </c>
      <c r="G33" s="578">
        <v>107.16</v>
      </c>
      <c r="H33" s="578">
        <v>116.24</v>
      </c>
      <c r="I33" s="578">
        <v>101.01</v>
      </c>
      <c r="J33" s="578">
        <v>122.86</v>
      </c>
      <c r="K33" s="578">
        <v>100.67</v>
      </c>
      <c r="L33" s="578">
        <v>116.6</v>
      </c>
      <c r="M33" s="578">
        <v>111.49</v>
      </c>
      <c r="N33" s="578">
        <v>100.71</v>
      </c>
      <c r="O33" s="578">
        <v>103.18</v>
      </c>
      <c r="P33" s="578">
        <v>99.56</v>
      </c>
      <c r="Q33" s="578">
        <v>87.68</v>
      </c>
      <c r="R33" s="578">
        <v>106.77</v>
      </c>
      <c r="S33" s="578">
        <v>81.290000000000006</v>
      </c>
      <c r="T33" s="578">
        <v>103.57</v>
      </c>
      <c r="U33" s="578">
        <v>99.05</v>
      </c>
      <c r="V33" s="578">
        <v>92.23</v>
      </c>
      <c r="W33" s="578">
        <v>104.08</v>
      </c>
      <c r="X33" s="578">
        <v>104.16</v>
      </c>
      <c r="Y33" s="667"/>
      <c r="Z33" s="583">
        <v>112.05</v>
      </c>
    </row>
    <row r="34" spans="1:26" ht="18" hidden="1" customHeight="1" outlineLevel="2" x14ac:dyDescent="0.5">
      <c r="A34" s="267">
        <v>2024</v>
      </c>
      <c r="B34" s="252" t="s">
        <v>11</v>
      </c>
      <c r="C34" s="253" t="s">
        <v>226</v>
      </c>
      <c r="D34" s="567">
        <v>104.76</v>
      </c>
      <c r="E34" s="666"/>
      <c r="F34" s="567">
        <v>107.64</v>
      </c>
      <c r="G34" s="567">
        <v>102.78</v>
      </c>
      <c r="H34" s="567">
        <v>109.19</v>
      </c>
      <c r="I34" s="567">
        <v>101.13</v>
      </c>
      <c r="J34" s="567">
        <v>124.89</v>
      </c>
      <c r="K34" s="567">
        <v>100.67</v>
      </c>
      <c r="L34" s="567">
        <v>109.44</v>
      </c>
      <c r="M34" s="567">
        <v>110.55</v>
      </c>
      <c r="N34" s="567">
        <v>100.31</v>
      </c>
      <c r="O34" s="567">
        <v>97.29</v>
      </c>
      <c r="P34" s="567">
        <v>92.84</v>
      </c>
      <c r="Q34" s="567">
        <v>78.47</v>
      </c>
      <c r="R34" s="567">
        <v>93.17</v>
      </c>
      <c r="S34" s="567">
        <v>81.040000000000006</v>
      </c>
      <c r="T34" s="567">
        <v>102.39</v>
      </c>
      <c r="U34" s="567">
        <v>106.78</v>
      </c>
      <c r="V34" s="567">
        <v>100.43</v>
      </c>
      <c r="W34" s="567">
        <v>106.66</v>
      </c>
      <c r="X34" s="567">
        <v>101.63</v>
      </c>
      <c r="Y34" s="667"/>
      <c r="Z34" s="582">
        <v>113.81</v>
      </c>
    </row>
    <row r="35" spans="1:26" ht="18" hidden="1" customHeight="1" outlineLevel="1" x14ac:dyDescent="0.5">
      <c r="A35" s="299">
        <v>2024</v>
      </c>
      <c r="B35" s="568" t="s">
        <v>2368</v>
      </c>
      <c r="C35" s="569" t="s">
        <v>2365</v>
      </c>
      <c r="D35" s="570">
        <v>105.63</v>
      </c>
      <c r="E35" s="666"/>
      <c r="F35" s="570">
        <v>108.21</v>
      </c>
      <c r="G35" s="570">
        <v>107.14</v>
      </c>
      <c r="H35" s="570">
        <v>110.12</v>
      </c>
      <c r="I35" s="570">
        <v>102.05</v>
      </c>
      <c r="J35" s="570">
        <v>123.04</v>
      </c>
      <c r="K35" s="570">
        <v>101.54</v>
      </c>
      <c r="L35" s="570">
        <v>114.93</v>
      </c>
      <c r="M35" s="570">
        <v>110.41</v>
      </c>
      <c r="N35" s="570">
        <v>104.12</v>
      </c>
      <c r="O35" s="570">
        <v>103.61</v>
      </c>
      <c r="P35" s="570">
        <v>100.42</v>
      </c>
      <c r="Q35" s="570">
        <v>87.71</v>
      </c>
      <c r="R35" s="570">
        <v>103.39</v>
      </c>
      <c r="S35" s="570">
        <v>84.37</v>
      </c>
      <c r="T35" s="570">
        <v>104.58</v>
      </c>
      <c r="U35" s="570">
        <v>104.15</v>
      </c>
      <c r="V35" s="570">
        <v>97.56</v>
      </c>
      <c r="W35" s="570">
        <v>109.95</v>
      </c>
      <c r="X35" s="570">
        <v>104.71</v>
      </c>
      <c r="Y35" s="667"/>
      <c r="Z35" s="584">
        <v>112.63</v>
      </c>
    </row>
    <row r="36" spans="1:26" ht="18" hidden="1" customHeight="1" outlineLevel="2" x14ac:dyDescent="0.5">
      <c r="A36" s="268">
        <v>2024</v>
      </c>
      <c r="B36" s="254" t="s">
        <v>12</v>
      </c>
      <c r="C36" s="255" t="s">
        <v>227</v>
      </c>
      <c r="D36" s="578">
        <v>110.72</v>
      </c>
      <c r="E36" s="666"/>
      <c r="F36" s="578">
        <v>107.06</v>
      </c>
      <c r="G36" s="578">
        <v>102.97</v>
      </c>
      <c r="H36" s="578">
        <v>109.37</v>
      </c>
      <c r="I36" s="578">
        <v>110.56</v>
      </c>
      <c r="J36" s="578">
        <v>117.86</v>
      </c>
      <c r="K36" s="578">
        <v>101.08</v>
      </c>
      <c r="L36" s="578">
        <v>113.4</v>
      </c>
      <c r="M36" s="578">
        <v>111.86</v>
      </c>
      <c r="N36" s="578">
        <v>97.47</v>
      </c>
      <c r="O36" s="578">
        <v>92.66</v>
      </c>
      <c r="P36" s="578">
        <v>93.46</v>
      </c>
      <c r="Q36" s="578">
        <v>92.47</v>
      </c>
      <c r="R36" s="578">
        <v>96.05</v>
      </c>
      <c r="S36" s="578">
        <v>82.87</v>
      </c>
      <c r="T36" s="578">
        <v>111.6</v>
      </c>
      <c r="U36" s="578">
        <v>115.09</v>
      </c>
      <c r="V36" s="578">
        <v>98.04</v>
      </c>
      <c r="W36" s="578">
        <v>115.71</v>
      </c>
      <c r="X36" s="578">
        <v>104.18</v>
      </c>
      <c r="Y36" s="667"/>
      <c r="Z36" s="583">
        <v>114.55</v>
      </c>
    </row>
    <row r="37" spans="1:26" ht="18" hidden="1" customHeight="1" outlineLevel="2" x14ac:dyDescent="0.5">
      <c r="A37" s="267">
        <v>2024</v>
      </c>
      <c r="B37" s="252" t="s">
        <v>13</v>
      </c>
      <c r="C37" s="253" t="s">
        <v>228</v>
      </c>
      <c r="D37" s="567">
        <v>105.18</v>
      </c>
      <c r="E37" s="666"/>
      <c r="F37" s="567">
        <v>107.92</v>
      </c>
      <c r="G37" s="567">
        <v>103.02</v>
      </c>
      <c r="H37" s="567">
        <v>115.66</v>
      </c>
      <c r="I37" s="567">
        <v>102.92</v>
      </c>
      <c r="J37" s="567">
        <v>112.9</v>
      </c>
      <c r="K37" s="567">
        <v>98.22</v>
      </c>
      <c r="L37" s="567">
        <v>110.4</v>
      </c>
      <c r="M37" s="567">
        <v>108.63</v>
      </c>
      <c r="N37" s="567">
        <v>96.65</v>
      </c>
      <c r="O37" s="567">
        <v>93.99</v>
      </c>
      <c r="P37" s="567">
        <v>98.63</v>
      </c>
      <c r="Q37" s="567">
        <v>91</v>
      </c>
      <c r="R37" s="567">
        <v>93.95</v>
      </c>
      <c r="S37" s="567">
        <v>90.86</v>
      </c>
      <c r="T37" s="567">
        <v>109.54</v>
      </c>
      <c r="U37" s="567">
        <v>110.78</v>
      </c>
      <c r="V37" s="567">
        <v>94.57</v>
      </c>
      <c r="W37" s="567">
        <v>110.19</v>
      </c>
      <c r="X37" s="567">
        <v>102.02</v>
      </c>
      <c r="Y37" s="667"/>
      <c r="Z37" s="582">
        <v>113.71</v>
      </c>
    </row>
    <row r="38" spans="1:26" ht="18" hidden="1" customHeight="1" outlineLevel="2" x14ac:dyDescent="0.5">
      <c r="A38" s="268">
        <v>2024</v>
      </c>
      <c r="B38" s="254" t="s">
        <v>14</v>
      </c>
      <c r="C38" s="255" t="s">
        <v>229</v>
      </c>
      <c r="D38" s="578">
        <v>102.15</v>
      </c>
      <c r="E38" s="666"/>
      <c r="F38" s="578">
        <v>106.88</v>
      </c>
      <c r="G38" s="578">
        <v>107.71</v>
      </c>
      <c r="H38" s="578">
        <v>104.14</v>
      </c>
      <c r="I38" s="578">
        <v>100.31</v>
      </c>
      <c r="J38" s="578">
        <v>113.22</v>
      </c>
      <c r="K38" s="578">
        <v>99.26</v>
      </c>
      <c r="L38" s="578">
        <v>101.48</v>
      </c>
      <c r="M38" s="578">
        <v>100.99</v>
      </c>
      <c r="N38" s="578">
        <v>96.98</v>
      </c>
      <c r="O38" s="578">
        <v>98.34</v>
      </c>
      <c r="P38" s="578">
        <v>90.87</v>
      </c>
      <c r="Q38" s="578">
        <v>90.97</v>
      </c>
      <c r="R38" s="578">
        <v>93.68</v>
      </c>
      <c r="S38" s="578">
        <v>88.03</v>
      </c>
      <c r="T38" s="578">
        <v>106.25</v>
      </c>
      <c r="U38" s="578">
        <v>106.02</v>
      </c>
      <c r="V38" s="578">
        <v>88.49</v>
      </c>
      <c r="W38" s="578">
        <v>102.52</v>
      </c>
      <c r="X38" s="578">
        <v>99.81</v>
      </c>
      <c r="Y38" s="667"/>
      <c r="Z38" s="583">
        <v>110.03</v>
      </c>
    </row>
    <row r="39" spans="1:26" ht="18" hidden="1" customHeight="1" outlineLevel="1" x14ac:dyDescent="0.5">
      <c r="A39" s="299">
        <v>2024</v>
      </c>
      <c r="B39" s="568" t="s">
        <v>2369</v>
      </c>
      <c r="C39" s="569" t="s">
        <v>2366</v>
      </c>
      <c r="D39" s="570">
        <v>105.91</v>
      </c>
      <c r="E39" s="666"/>
      <c r="F39" s="570">
        <v>107.29</v>
      </c>
      <c r="G39" s="570">
        <v>104.54</v>
      </c>
      <c r="H39" s="570">
        <v>109.61</v>
      </c>
      <c r="I39" s="570">
        <v>104.46</v>
      </c>
      <c r="J39" s="570">
        <v>114.66</v>
      </c>
      <c r="K39" s="570">
        <v>99.5</v>
      </c>
      <c r="L39" s="570">
        <v>108.27</v>
      </c>
      <c r="M39" s="570">
        <v>107.13</v>
      </c>
      <c r="N39" s="570">
        <v>97.03</v>
      </c>
      <c r="O39" s="570">
        <v>94.93</v>
      </c>
      <c r="P39" s="570">
        <v>94.21</v>
      </c>
      <c r="Q39" s="570">
        <v>91.48</v>
      </c>
      <c r="R39" s="570">
        <v>94.56</v>
      </c>
      <c r="S39" s="570">
        <v>87.13</v>
      </c>
      <c r="T39" s="570">
        <v>109.06</v>
      </c>
      <c r="U39" s="570">
        <v>110.56</v>
      </c>
      <c r="V39" s="570">
        <v>93.57</v>
      </c>
      <c r="W39" s="570">
        <v>109.3</v>
      </c>
      <c r="X39" s="570">
        <v>101.98</v>
      </c>
      <c r="Y39" s="667"/>
      <c r="Z39" s="584">
        <v>112.72</v>
      </c>
    </row>
    <row r="40" spans="1:26" ht="18" customHeight="1" collapsed="1" x14ac:dyDescent="0.5">
      <c r="A40" s="299">
        <v>2024</v>
      </c>
      <c r="B40" s="445" t="s">
        <v>2348</v>
      </c>
      <c r="C40" s="445" t="s">
        <v>2349</v>
      </c>
      <c r="D40" s="570">
        <v>103.55</v>
      </c>
      <c r="E40" s="666"/>
      <c r="F40" s="570">
        <v>107.06</v>
      </c>
      <c r="G40" s="570">
        <v>104.07</v>
      </c>
      <c r="H40" s="570">
        <v>106.53</v>
      </c>
      <c r="I40" s="570">
        <v>101.85</v>
      </c>
      <c r="J40" s="570">
        <v>108.4</v>
      </c>
      <c r="K40" s="570">
        <v>100.63</v>
      </c>
      <c r="L40" s="570">
        <v>108.8</v>
      </c>
      <c r="M40" s="570">
        <v>106.01</v>
      </c>
      <c r="N40" s="570">
        <v>99.25</v>
      </c>
      <c r="O40" s="570">
        <v>100</v>
      </c>
      <c r="P40" s="570">
        <v>98.76</v>
      </c>
      <c r="Q40" s="570">
        <v>93.17</v>
      </c>
      <c r="R40" s="570">
        <v>98.72</v>
      </c>
      <c r="S40" s="570">
        <v>88.89</v>
      </c>
      <c r="T40" s="570">
        <v>103.91</v>
      </c>
      <c r="U40" s="570">
        <v>100.93</v>
      </c>
      <c r="V40" s="570">
        <v>93.71</v>
      </c>
      <c r="W40" s="570">
        <v>106.83</v>
      </c>
      <c r="X40" s="570">
        <v>101.68</v>
      </c>
      <c r="Y40" s="667"/>
      <c r="Z40" s="584">
        <v>110.48</v>
      </c>
    </row>
    <row r="41" spans="1:26" ht="18" hidden="1" customHeight="1" outlineLevel="2" x14ac:dyDescent="0.5">
      <c r="A41" s="267">
        <v>2025</v>
      </c>
      <c r="B41" s="252" t="s">
        <v>2</v>
      </c>
      <c r="C41" s="253" t="s">
        <v>218</v>
      </c>
      <c r="D41" s="567">
        <v>100.24</v>
      </c>
      <c r="E41" s="666"/>
      <c r="F41" s="567">
        <v>96.91</v>
      </c>
      <c r="G41" s="567">
        <v>100.5</v>
      </c>
      <c r="H41" s="567">
        <v>99.97</v>
      </c>
      <c r="I41" s="567">
        <v>95.74</v>
      </c>
      <c r="J41" s="567">
        <v>97.24</v>
      </c>
      <c r="K41" s="567">
        <v>97.64</v>
      </c>
      <c r="L41" s="567">
        <v>97.28</v>
      </c>
      <c r="M41" s="567">
        <v>97.68</v>
      </c>
      <c r="N41" s="567">
        <v>96.63</v>
      </c>
      <c r="O41" s="567">
        <v>95.28</v>
      </c>
      <c r="P41" s="567">
        <v>98.37</v>
      </c>
      <c r="Q41" s="567">
        <v>94.96</v>
      </c>
      <c r="R41" s="567">
        <v>97.28</v>
      </c>
      <c r="S41" s="567">
        <v>94.94</v>
      </c>
      <c r="T41" s="567">
        <v>97.37</v>
      </c>
      <c r="U41" s="567">
        <v>97.04</v>
      </c>
      <c r="V41" s="567">
        <v>96.74</v>
      </c>
      <c r="W41" s="567">
        <v>100</v>
      </c>
      <c r="X41" s="567">
        <v>94.31</v>
      </c>
      <c r="Y41" s="667"/>
      <c r="Z41" s="582">
        <v>105.93</v>
      </c>
    </row>
    <row r="42" spans="1:26" ht="18" hidden="1" customHeight="1" outlineLevel="2" x14ac:dyDescent="0.5">
      <c r="A42" s="268">
        <v>2025</v>
      </c>
      <c r="B42" s="254" t="s">
        <v>4</v>
      </c>
      <c r="C42" s="255" t="s">
        <v>219</v>
      </c>
      <c r="D42" s="578">
        <v>100.59</v>
      </c>
      <c r="E42" s="666"/>
      <c r="F42" s="578">
        <v>97.28</v>
      </c>
      <c r="G42" s="578">
        <v>100.5</v>
      </c>
      <c r="H42" s="578">
        <v>93.68</v>
      </c>
      <c r="I42" s="578">
        <v>93.87</v>
      </c>
      <c r="J42" s="578">
        <v>99.3</v>
      </c>
      <c r="K42" s="578">
        <v>96.31</v>
      </c>
      <c r="L42" s="578">
        <v>97.47</v>
      </c>
      <c r="M42" s="578">
        <v>96.75</v>
      </c>
      <c r="N42" s="578">
        <v>96.63</v>
      </c>
      <c r="O42" s="578">
        <v>97.83</v>
      </c>
      <c r="P42" s="578">
        <v>98.37</v>
      </c>
      <c r="Q42" s="578">
        <v>92.24</v>
      </c>
      <c r="R42" s="578">
        <v>97.47</v>
      </c>
      <c r="S42" s="578">
        <v>97.1</v>
      </c>
      <c r="T42" s="578">
        <v>91.49</v>
      </c>
      <c r="U42" s="578">
        <v>97.14</v>
      </c>
      <c r="V42" s="578">
        <v>95.6</v>
      </c>
      <c r="W42" s="578">
        <v>100</v>
      </c>
      <c r="X42" s="578">
        <v>94.53</v>
      </c>
      <c r="Y42" s="667"/>
      <c r="Z42" s="583">
        <v>106.28</v>
      </c>
    </row>
    <row r="43" spans="1:26" ht="18" hidden="1" customHeight="1" outlineLevel="2" x14ac:dyDescent="0.5">
      <c r="A43" s="267">
        <v>2025</v>
      </c>
      <c r="B43" s="252" t="s">
        <v>5</v>
      </c>
      <c r="C43" s="253" t="s">
        <v>220</v>
      </c>
      <c r="D43" s="567">
        <v>101.34</v>
      </c>
      <c r="E43" s="666"/>
      <c r="F43" s="567">
        <v>96.8</v>
      </c>
      <c r="G43" s="567">
        <v>97.26</v>
      </c>
      <c r="H43" s="567">
        <v>92.91</v>
      </c>
      <c r="I43" s="567">
        <v>97.13</v>
      </c>
      <c r="J43" s="567">
        <v>98.4</v>
      </c>
      <c r="K43" s="567">
        <v>98.1</v>
      </c>
      <c r="L43" s="567">
        <v>97.71</v>
      </c>
      <c r="M43" s="567">
        <v>99.84</v>
      </c>
      <c r="N43" s="567">
        <v>97.38</v>
      </c>
      <c r="O43" s="567">
        <v>96.74</v>
      </c>
      <c r="P43" s="567">
        <v>98.14</v>
      </c>
      <c r="Q43" s="567">
        <v>94.51</v>
      </c>
      <c r="R43" s="567">
        <v>97.43</v>
      </c>
      <c r="S43" s="567">
        <v>93.18</v>
      </c>
      <c r="T43" s="567">
        <v>91.74</v>
      </c>
      <c r="U43" s="567">
        <v>96.9</v>
      </c>
      <c r="V43" s="567">
        <v>93.26</v>
      </c>
      <c r="W43" s="567">
        <v>100</v>
      </c>
      <c r="X43" s="567">
        <v>95.32</v>
      </c>
      <c r="Y43" s="667"/>
      <c r="Z43" s="582">
        <v>106.55</v>
      </c>
    </row>
    <row r="44" spans="1:26" ht="18" hidden="1" customHeight="1" outlineLevel="1" x14ac:dyDescent="0.5">
      <c r="A44" s="299">
        <v>2025</v>
      </c>
      <c r="B44" s="568" t="s">
        <v>2362</v>
      </c>
      <c r="C44" s="569" t="s">
        <v>2363</v>
      </c>
      <c r="D44" s="570">
        <v>100.71</v>
      </c>
      <c r="E44" s="666"/>
      <c r="F44" s="570">
        <v>97</v>
      </c>
      <c r="G44" s="570">
        <v>99.4</v>
      </c>
      <c r="H44" s="570">
        <v>95.56</v>
      </c>
      <c r="I44" s="570">
        <v>95.58</v>
      </c>
      <c r="J44" s="570">
        <v>98.31</v>
      </c>
      <c r="K44" s="570">
        <v>97.35</v>
      </c>
      <c r="L44" s="570">
        <v>97.49</v>
      </c>
      <c r="M44" s="570">
        <v>98.1</v>
      </c>
      <c r="N44" s="570">
        <v>96.89</v>
      </c>
      <c r="O44" s="570">
        <v>96.61</v>
      </c>
      <c r="P44" s="570">
        <v>98.29</v>
      </c>
      <c r="Q44" s="570">
        <v>93.9</v>
      </c>
      <c r="R44" s="570">
        <v>97.39</v>
      </c>
      <c r="S44" s="570">
        <v>95.07</v>
      </c>
      <c r="T44" s="570">
        <v>93.54</v>
      </c>
      <c r="U44" s="570">
        <v>97.03</v>
      </c>
      <c r="V44" s="570">
        <v>95.19</v>
      </c>
      <c r="W44" s="570">
        <v>100</v>
      </c>
      <c r="X44" s="570">
        <v>94.73</v>
      </c>
      <c r="Y44" s="667"/>
      <c r="Z44" s="584">
        <v>106.26</v>
      </c>
    </row>
    <row r="45" spans="1:26" ht="18" hidden="1" customHeight="1" outlineLevel="2" x14ac:dyDescent="0.5">
      <c r="A45" s="268">
        <v>2025</v>
      </c>
      <c r="B45" s="254" t="s">
        <v>6</v>
      </c>
      <c r="C45" s="255" t="s">
        <v>221</v>
      </c>
      <c r="D45" s="578">
        <v>101.58</v>
      </c>
      <c r="E45" s="666"/>
      <c r="F45" s="578">
        <v>96.33</v>
      </c>
      <c r="G45" s="578">
        <v>95.98</v>
      </c>
      <c r="H45" s="578">
        <v>102.23</v>
      </c>
      <c r="I45" s="578">
        <v>97.18</v>
      </c>
      <c r="J45" s="578">
        <v>102.32</v>
      </c>
      <c r="K45" s="578">
        <v>98.1</v>
      </c>
      <c r="L45" s="578">
        <v>93.32</v>
      </c>
      <c r="M45" s="578">
        <v>99.21</v>
      </c>
      <c r="N45" s="578">
        <v>97</v>
      </c>
      <c r="O45" s="578">
        <v>97.14</v>
      </c>
      <c r="P45" s="578">
        <v>98.14</v>
      </c>
      <c r="Q45" s="578">
        <v>98.21</v>
      </c>
      <c r="R45" s="578">
        <v>97.09</v>
      </c>
      <c r="S45" s="578">
        <v>93.18</v>
      </c>
      <c r="T45" s="578">
        <v>103.29</v>
      </c>
      <c r="U45" s="578">
        <v>97.19</v>
      </c>
      <c r="V45" s="578">
        <v>98.03</v>
      </c>
      <c r="W45" s="578">
        <v>100</v>
      </c>
      <c r="X45" s="578">
        <v>96.65</v>
      </c>
      <c r="Y45" s="667"/>
      <c r="Z45" s="583">
        <v>104</v>
      </c>
    </row>
    <row r="46" spans="1:26" ht="18" hidden="1" customHeight="1" outlineLevel="2" x14ac:dyDescent="0.5">
      <c r="A46" s="267">
        <v>2025</v>
      </c>
      <c r="B46" s="252" t="s">
        <v>7</v>
      </c>
      <c r="C46" s="253" t="s">
        <v>222</v>
      </c>
      <c r="D46" s="567">
        <v>100.74</v>
      </c>
      <c r="E46" s="666"/>
      <c r="F46" s="567">
        <v>94.25</v>
      </c>
      <c r="G46" s="567">
        <v>100.1</v>
      </c>
      <c r="H46" s="567">
        <v>102.23</v>
      </c>
      <c r="I46" s="567">
        <v>97.47</v>
      </c>
      <c r="J46" s="567">
        <v>99.34</v>
      </c>
      <c r="K46" s="567">
        <v>98.7</v>
      </c>
      <c r="L46" s="567">
        <v>93.05</v>
      </c>
      <c r="M46" s="567">
        <v>100.46</v>
      </c>
      <c r="N46" s="567">
        <v>97.47</v>
      </c>
      <c r="O46" s="567">
        <v>95.19</v>
      </c>
      <c r="P46" s="567">
        <v>101.07</v>
      </c>
      <c r="Q46" s="567">
        <v>95.59</v>
      </c>
      <c r="R46" s="567">
        <v>98.14</v>
      </c>
      <c r="S46" s="567">
        <v>93.09</v>
      </c>
      <c r="T46" s="567">
        <v>100.2</v>
      </c>
      <c r="U46" s="567">
        <v>97.19</v>
      </c>
      <c r="V46" s="567">
        <v>97.36</v>
      </c>
      <c r="W46" s="567">
        <v>100</v>
      </c>
      <c r="X46" s="567">
        <v>96.11</v>
      </c>
      <c r="Y46" s="667"/>
      <c r="Z46" s="582">
        <v>103.64</v>
      </c>
    </row>
    <row r="47" spans="1:26" ht="18" hidden="1" customHeight="1" outlineLevel="2" x14ac:dyDescent="0.5">
      <c r="A47" s="268">
        <v>2025</v>
      </c>
      <c r="B47" s="254" t="s">
        <v>8</v>
      </c>
      <c r="C47" s="255" t="s">
        <v>223</v>
      </c>
      <c r="D47" s="578">
        <v>99.7</v>
      </c>
      <c r="E47" s="666"/>
      <c r="F47" s="578">
        <v>96.94</v>
      </c>
      <c r="G47" s="578">
        <v>96.36</v>
      </c>
      <c r="H47" s="578">
        <v>93.09</v>
      </c>
      <c r="I47" s="578">
        <v>97.23</v>
      </c>
      <c r="J47" s="578">
        <v>97.47</v>
      </c>
      <c r="K47" s="578">
        <v>98.2</v>
      </c>
      <c r="L47" s="578">
        <v>100.04</v>
      </c>
      <c r="M47" s="578">
        <v>98.47</v>
      </c>
      <c r="N47" s="578">
        <v>97.09</v>
      </c>
      <c r="O47" s="578">
        <v>93.09</v>
      </c>
      <c r="P47" s="578">
        <v>104.15</v>
      </c>
      <c r="Q47" s="578">
        <v>93.09</v>
      </c>
      <c r="R47" s="578">
        <v>98.05</v>
      </c>
      <c r="S47" s="578">
        <v>93.09</v>
      </c>
      <c r="T47" s="578">
        <v>97.27</v>
      </c>
      <c r="U47" s="578">
        <v>97</v>
      </c>
      <c r="V47" s="578">
        <v>97.36</v>
      </c>
      <c r="W47" s="578">
        <v>100</v>
      </c>
      <c r="X47" s="578">
        <v>94.96</v>
      </c>
      <c r="Y47" s="667"/>
      <c r="Z47" s="583">
        <v>103.39</v>
      </c>
    </row>
    <row r="48" spans="1:26" ht="18" hidden="1" customHeight="1" outlineLevel="1" x14ac:dyDescent="0.5">
      <c r="A48" s="299">
        <v>2025</v>
      </c>
      <c r="B48" s="568" t="s">
        <v>2367</v>
      </c>
      <c r="C48" s="569" t="s">
        <v>2364</v>
      </c>
      <c r="D48" s="570">
        <v>100.67</v>
      </c>
      <c r="E48" s="666"/>
      <c r="F48" s="570">
        <v>95.83</v>
      </c>
      <c r="G48" s="570">
        <v>97.48</v>
      </c>
      <c r="H48" s="570">
        <v>99.19</v>
      </c>
      <c r="I48" s="570">
        <v>97.29</v>
      </c>
      <c r="J48" s="570">
        <v>99.67</v>
      </c>
      <c r="K48" s="570">
        <v>98.33</v>
      </c>
      <c r="L48" s="570">
        <v>95.47</v>
      </c>
      <c r="M48" s="570">
        <v>99.37</v>
      </c>
      <c r="N48" s="570">
        <v>97.19</v>
      </c>
      <c r="O48" s="570">
        <v>95.11</v>
      </c>
      <c r="P48" s="570">
        <v>101.06</v>
      </c>
      <c r="Q48" s="570">
        <v>95.59</v>
      </c>
      <c r="R48" s="570">
        <v>97.76</v>
      </c>
      <c r="S48" s="570">
        <v>93.12</v>
      </c>
      <c r="T48" s="570">
        <v>100.2</v>
      </c>
      <c r="U48" s="570">
        <v>97.13</v>
      </c>
      <c r="V48" s="570">
        <v>97.58</v>
      </c>
      <c r="W48" s="570">
        <v>100</v>
      </c>
      <c r="X48" s="570">
        <v>95.9</v>
      </c>
      <c r="Y48" s="667"/>
      <c r="Z48" s="584">
        <v>103.67</v>
      </c>
    </row>
    <row r="49" spans="1:26" ht="18" hidden="1" customHeight="1" outlineLevel="2" x14ac:dyDescent="0.5">
      <c r="A49" s="267">
        <v>2025</v>
      </c>
      <c r="B49" s="252" t="s">
        <v>9</v>
      </c>
      <c r="C49" s="253" t="s">
        <v>224</v>
      </c>
      <c r="D49" s="567">
        <v>99.63</v>
      </c>
      <c r="E49" s="666"/>
      <c r="F49" s="567">
        <v>100.98</v>
      </c>
      <c r="G49" s="567">
        <v>97.83</v>
      </c>
      <c r="H49" s="567">
        <v>108.74</v>
      </c>
      <c r="I49" s="567">
        <v>96.9</v>
      </c>
      <c r="J49" s="567">
        <v>97.96</v>
      </c>
      <c r="K49" s="567">
        <v>97.29</v>
      </c>
      <c r="L49" s="567">
        <v>99.01</v>
      </c>
      <c r="M49" s="567">
        <v>98.47</v>
      </c>
      <c r="N49" s="567">
        <v>97.56</v>
      </c>
      <c r="O49" s="567">
        <v>95.46</v>
      </c>
      <c r="P49" s="567">
        <v>104.46</v>
      </c>
      <c r="Q49" s="567">
        <v>97.3</v>
      </c>
      <c r="R49" s="567">
        <v>97.04</v>
      </c>
      <c r="S49" s="567">
        <v>101.83</v>
      </c>
      <c r="T49" s="567">
        <v>100.39</v>
      </c>
      <c r="U49" s="567">
        <v>97</v>
      </c>
      <c r="V49" s="567">
        <v>97.35</v>
      </c>
      <c r="W49" s="567">
        <v>100</v>
      </c>
      <c r="X49" s="567">
        <v>96.31</v>
      </c>
      <c r="Y49" s="667"/>
      <c r="Z49" s="582">
        <v>102.92</v>
      </c>
    </row>
    <row r="50" spans="1:26" ht="18" hidden="1" customHeight="1" outlineLevel="2" x14ac:dyDescent="0.5">
      <c r="A50" s="268">
        <v>2025</v>
      </c>
      <c r="B50" s="254" t="s">
        <v>10</v>
      </c>
      <c r="C50" s="255" t="s">
        <v>225</v>
      </c>
      <c r="D50" s="578">
        <v>98.97</v>
      </c>
      <c r="E50" s="666"/>
      <c r="F50" s="578">
        <v>102.08</v>
      </c>
      <c r="G50" s="578">
        <v>98.9</v>
      </c>
      <c r="H50" s="578">
        <v>104.28</v>
      </c>
      <c r="I50" s="578">
        <v>97.28</v>
      </c>
      <c r="J50" s="578">
        <v>99.11</v>
      </c>
      <c r="K50" s="578">
        <v>97.29</v>
      </c>
      <c r="L50" s="578">
        <v>98.97</v>
      </c>
      <c r="M50" s="578">
        <v>100.46</v>
      </c>
      <c r="N50" s="578">
        <v>98.7</v>
      </c>
      <c r="O50" s="578">
        <v>102.97</v>
      </c>
      <c r="P50" s="578">
        <v>102.55</v>
      </c>
      <c r="Q50" s="578">
        <v>97.53</v>
      </c>
      <c r="R50" s="578">
        <v>98.09</v>
      </c>
      <c r="S50" s="578">
        <v>99.82</v>
      </c>
      <c r="T50" s="578">
        <v>103.69</v>
      </c>
      <c r="U50" s="578">
        <v>96.99</v>
      </c>
      <c r="V50" s="578">
        <v>97.35</v>
      </c>
      <c r="W50" s="578">
        <v>100</v>
      </c>
      <c r="X50" s="578">
        <v>96.24</v>
      </c>
      <c r="Y50" s="667"/>
      <c r="Z50" s="583">
        <v>104.56</v>
      </c>
    </row>
    <row r="51" spans="1:26" ht="18" hidden="1" customHeight="1" outlineLevel="2" x14ac:dyDescent="0.5">
      <c r="A51" s="267">
        <v>2025</v>
      </c>
      <c r="B51" s="252" t="s">
        <v>11</v>
      </c>
      <c r="C51" s="253" t="s">
        <v>226</v>
      </c>
      <c r="D51" s="567">
        <v>99.14</v>
      </c>
      <c r="E51" s="666"/>
      <c r="F51" s="567">
        <v>95.13</v>
      </c>
      <c r="G51" s="567">
        <v>99.3</v>
      </c>
      <c r="H51" s="567">
        <v>110.73</v>
      </c>
      <c r="I51" s="567">
        <v>98.05</v>
      </c>
      <c r="J51" s="567">
        <v>103.61</v>
      </c>
      <c r="K51" s="567">
        <v>99.42</v>
      </c>
      <c r="L51" s="567">
        <v>97.63</v>
      </c>
      <c r="M51" s="567">
        <v>101.78</v>
      </c>
      <c r="N51" s="567">
        <v>99.49</v>
      </c>
      <c r="O51" s="567">
        <v>92.87</v>
      </c>
      <c r="P51" s="567">
        <v>100.96</v>
      </c>
      <c r="Q51" s="567">
        <v>99.32</v>
      </c>
      <c r="R51" s="567">
        <v>98.23</v>
      </c>
      <c r="S51" s="567">
        <v>99.46</v>
      </c>
      <c r="T51" s="567">
        <v>99.01</v>
      </c>
      <c r="U51" s="567">
        <v>99.2</v>
      </c>
      <c r="V51" s="567">
        <v>99.18</v>
      </c>
      <c r="W51" s="567">
        <v>100</v>
      </c>
      <c r="X51" s="567">
        <v>96.01</v>
      </c>
      <c r="Y51" s="667"/>
      <c r="Z51" s="582">
        <v>106.17</v>
      </c>
    </row>
    <row r="52" spans="1:26" ht="18" hidden="1" customHeight="1" outlineLevel="1" x14ac:dyDescent="0.5">
      <c r="A52" s="299">
        <v>2025</v>
      </c>
      <c r="B52" s="568" t="s">
        <v>2368</v>
      </c>
      <c r="C52" s="569" t="s">
        <v>2365</v>
      </c>
      <c r="D52" s="570">
        <v>99.24</v>
      </c>
      <c r="E52" s="666"/>
      <c r="F52" s="570">
        <v>99.37</v>
      </c>
      <c r="G52" s="570">
        <v>98.68</v>
      </c>
      <c r="H52" s="570">
        <v>107.86</v>
      </c>
      <c r="I52" s="570">
        <v>97.41</v>
      </c>
      <c r="J52" s="570">
        <v>100.17</v>
      </c>
      <c r="K52" s="570">
        <v>97.99</v>
      </c>
      <c r="L52" s="570">
        <v>98.54</v>
      </c>
      <c r="M52" s="570">
        <v>100.22</v>
      </c>
      <c r="N52" s="570">
        <v>98.58</v>
      </c>
      <c r="O52" s="570">
        <v>97.04</v>
      </c>
      <c r="P52" s="570">
        <v>102.63</v>
      </c>
      <c r="Q52" s="570">
        <v>98.04</v>
      </c>
      <c r="R52" s="570">
        <v>97.78</v>
      </c>
      <c r="S52" s="570">
        <v>100.36</v>
      </c>
      <c r="T52" s="570">
        <v>101.01</v>
      </c>
      <c r="U52" s="570">
        <v>97.72</v>
      </c>
      <c r="V52" s="570">
        <v>97.96</v>
      </c>
      <c r="W52" s="570">
        <v>100</v>
      </c>
      <c r="X52" s="570">
        <v>96.19</v>
      </c>
      <c r="Y52" s="667"/>
      <c r="Z52" s="584">
        <v>104.53</v>
      </c>
    </row>
    <row r="53" spans="1:26" ht="18" hidden="1" customHeight="1" outlineLevel="2" x14ac:dyDescent="0.5">
      <c r="A53" s="268">
        <v>2025</v>
      </c>
      <c r="B53" s="254" t="s">
        <v>12</v>
      </c>
      <c r="C53" s="255" t="s">
        <v>227</v>
      </c>
      <c r="D53" s="578">
        <v>99.06</v>
      </c>
      <c r="E53" s="666"/>
      <c r="F53" s="578">
        <v>97.31</v>
      </c>
      <c r="G53" s="578">
        <v>101.4</v>
      </c>
      <c r="H53" s="578">
        <v>115.18</v>
      </c>
      <c r="I53" s="578">
        <v>99.52</v>
      </c>
      <c r="J53" s="578">
        <v>106.43</v>
      </c>
      <c r="K53" s="578">
        <v>101.04</v>
      </c>
      <c r="L53" s="578">
        <v>98.89</v>
      </c>
      <c r="M53" s="578">
        <v>102.55</v>
      </c>
      <c r="N53" s="578">
        <v>101.17</v>
      </c>
      <c r="O53" s="578">
        <v>104.72</v>
      </c>
      <c r="P53" s="578">
        <v>103.13</v>
      </c>
      <c r="Q53" s="578">
        <v>95.95</v>
      </c>
      <c r="R53" s="578">
        <v>100.68</v>
      </c>
      <c r="S53" s="578">
        <v>98.95</v>
      </c>
      <c r="T53" s="578">
        <v>101.86</v>
      </c>
      <c r="U53" s="578">
        <v>99.9</v>
      </c>
      <c r="V53" s="578">
        <v>99.78</v>
      </c>
      <c r="W53" s="578">
        <v>100</v>
      </c>
      <c r="X53" s="578">
        <v>96.58</v>
      </c>
      <c r="Y53" s="667"/>
      <c r="Z53" s="583">
        <v>106.86</v>
      </c>
    </row>
    <row r="54" spans="1:26" ht="18" hidden="1" customHeight="1" outlineLevel="2" x14ac:dyDescent="0.5">
      <c r="A54" s="267">
        <v>2025</v>
      </c>
      <c r="B54" s="252" t="s">
        <v>13</v>
      </c>
      <c r="C54" s="253" t="s">
        <v>228</v>
      </c>
      <c r="D54" s="567">
        <v>98.4</v>
      </c>
      <c r="E54" s="666"/>
      <c r="F54" s="567">
        <v>97.99</v>
      </c>
      <c r="G54" s="567">
        <v>100.1</v>
      </c>
      <c r="H54" s="567">
        <v>109.5</v>
      </c>
      <c r="I54" s="567">
        <v>99.52</v>
      </c>
      <c r="J54" s="567">
        <v>104.7</v>
      </c>
      <c r="K54" s="567">
        <v>101.69</v>
      </c>
      <c r="L54" s="567">
        <v>99.91</v>
      </c>
      <c r="M54" s="567">
        <v>103.68</v>
      </c>
      <c r="N54" s="567">
        <v>100.1</v>
      </c>
      <c r="O54" s="567">
        <v>99.91</v>
      </c>
      <c r="P54" s="567">
        <v>103.14</v>
      </c>
      <c r="Q54" s="567">
        <v>93.36</v>
      </c>
      <c r="R54" s="567">
        <v>100.09</v>
      </c>
      <c r="S54" s="567">
        <v>98.24</v>
      </c>
      <c r="T54" s="567">
        <v>98.57</v>
      </c>
      <c r="U54" s="567">
        <v>100.2</v>
      </c>
      <c r="V54" s="567">
        <v>101.89</v>
      </c>
      <c r="W54" s="567">
        <v>100</v>
      </c>
      <c r="X54" s="567">
        <v>95.09</v>
      </c>
      <c r="Y54" s="667"/>
      <c r="Z54" s="582">
        <v>107.44</v>
      </c>
    </row>
    <row r="55" spans="1:26" ht="18" hidden="1" customHeight="1" outlineLevel="2" x14ac:dyDescent="0.5">
      <c r="A55" s="268">
        <v>2025</v>
      </c>
      <c r="B55" s="254" t="s">
        <v>14</v>
      </c>
      <c r="C55" s="255" t="s">
        <v>229</v>
      </c>
      <c r="D55" s="578">
        <v>96.55</v>
      </c>
      <c r="E55" s="666"/>
      <c r="F55" s="578">
        <v>96.02</v>
      </c>
      <c r="G55" s="578">
        <v>97.44</v>
      </c>
      <c r="H55" s="578">
        <v>100.19</v>
      </c>
      <c r="I55" s="578">
        <v>98.35</v>
      </c>
      <c r="J55" s="578">
        <v>99.28</v>
      </c>
      <c r="K55" s="578">
        <v>99.27</v>
      </c>
      <c r="L55" s="578">
        <v>101.23</v>
      </c>
      <c r="M55" s="578">
        <v>102.46</v>
      </c>
      <c r="N55" s="578">
        <v>100.1</v>
      </c>
      <c r="O55" s="578">
        <v>96.95</v>
      </c>
      <c r="P55" s="578">
        <v>100.28</v>
      </c>
      <c r="Q55" s="578">
        <v>91.17</v>
      </c>
      <c r="R55" s="578">
        <v>98.73</v>
      </c>
      <c r="S55" s="578">
        <v>98.04</v>
      </c>
      <c r="T55" s="578">
        <v>98.57</v>
      </c>
      <c r="U55" s="578">
        <v>99.91</v>
      </c>
      <c r="V55" s="578">
        <v>97.15</v>
      </c>
      <c r="W55" s="578">
        <v>100</v>
      </c>
      <c r="X55" s="578">
        <v>93.15</v>
      </c>
      <c r="Y55" s="667"/>
      <c r="Z55" s="583">
        <v>105.85</v>
      </c>
    </row>
    <row r="56" spans="1:26" ht="18" hidden="1" customHeight="1" outlineLevel="1" x14ac:dyDescent="0.5">
      <c r="A56" s="299">
        <v>2025</v>
      </c>
      <c r="B56" s="568" t="s">
        <v>2369</v>
      </c>
      <c r="C56" s="569" t="s">
        <v>2366</v>
      </c>
      <c r="D56" s="570">
        <v>98</v>
      </c>
      <c r="E56" s="666"/>
      <c r="F56" s="570">
        <v>97.11</v>
      </c>
      <c r="G56" s="570">
        <v>99.63</v>
      </c>
      <c r="H56" s="570">
        <v>108.1</v>
      </c>
      <c r="I56" s="570">
        <v>99.13</v>
      </c>
      <c r="J56" s="570">
        <v>103.46</v>
      </c>
      <c r="K56" s="570">
        <v>100.66</v>
      </c>
      <c r="L56" s="570">
        <v>100</v>
      </c>
      <c r="M56" s="570">
        <v>102.9</v>
      </c>
      <c r="N56" s="570">
        <v>100.46</v>
      </c>
      <c r="O56" s="570">
        <v>100.52</v>
      </c>
      <c r="P56" s="570">
        <v>102.17</v>
      </c>
      <c r="Q56" s="570">
        <v>93.45</v>
      </c>
      <c r="R56" s="570">
        <v>99.84</v>
      </c>
      <c r="S56" s="570">
        <v>98.41</v>
      </c>
      <c r="T56" s="570">
        <v>99.65</v>
      </c>
      <c r="U56" s="570">
        <v>100</v>
      </c>
      <c r="V56" s="570">
        <v>99.59</v>
      </c>
      <c r="W56" s="570">
        <v>100</v>
      </c>
      <c r="X56" s="570">
        <v>94.93</v>
      </c>
      <c r="Y56" s="667"/>
      <c r="Z56" s="584">
        <v>106.71</v>
      </c>
    </row>
    <row r="57" spans="1:26" ht="18" customHeight="1" collapsed="1" x14ac:dyDescent="0.5">
      <c r="A57" s="585">
        <v>2025</v>
      </c>
      <c r="B57" s="586" t="s">
        <v>2348</v>
      </c>
      <c r="C57" s="586" t="s">
        <v>2349</v>
      </c>
      <c r="D57" s="587">
        <v>99.65</v>
      </c>
      <c r="E57" s="666"/>
      <c r="F57" s="587">
        <v>97.33</v>
      </c>
      <c r="G57" s="587">
        <v>98.79</v>
      </c>
      <c r="H57" s="587">
        <v>102.64</v>
      </c>
      <c r="I57" s="587">
        <v>97.35</v>
      </c>
      <c r="J57" s="587">
        <v>100.38</v>
      </c>
      <c r="K57" s="587">
        <v>98.56</v>
      </c>
      <c r="L57" s="587">
        <v>97.89</v>
      </c>
      <c r="M57" s="587">
        <v>100.13</v>
      </c>
      <c r="N57" s="587">
        <v>98.26</v>
      </c>
      <c r="O57" s="587">
        <v>97.32</v>
      </c>
      <c r="P57" s="587">
        <v>101.01</v>
      </c>
      <c r="Q57" s="587">
        <v>95.23</v>
      </c>
      <c r="R57" s="587">
        <v>98.19</v>
      </c>
      <c r="S57" s="587">
        <v>96.77</v>
      </c>
      <c r="T57" s="587">
        <v>98.61</v>
      </c>
      <c r="U57" s="587">
        <v>97.95</v>
      </c>
      <c r="V57" s="587">
        <v>97.56</v>
      </c>
      <c r="W57" s="587">
        <v>100</v>
      </c>
      <c r="X57" s="587">
        <v>95.43</v>
      </c>
      <c r="Y57" s="667"/>
      <c r="Z57" s="588">
        <v>105.28</v>
      </c>
    </row>
    <row r="58" spans="1:26" ht="18" customHeight="1" x14ac:dyDescent="0.5">
      <c r="A58" s="234" t="s">
        <v>626</v>
      </c>
      <c r="B58" s="238" t="s">
        <v>627</v>
      </c>
      <c r="E58" s="236"/>
      <c r="X58" s="238" t="s">
        <v>627</v>
      </c>
      <c r="Z58" s="235" t="s">
        <v>628</v>
      </c>
    </row>
  </sheetData>
  <mergeCells count="7">
    <mergeCell ref="E4:E57"/>
    <mergeCell ref="Y4:Y57"/>
    <mergeCell ref="A5:A6"/>
    <mergeCell ref="B5:B6"/>
    <mergeCell ref="C5:C6"/>
    <mergeCell ref="D5:D6"/>
    <mergeCell ref="X4:X5"/>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3A2D-DB35-437F-A73E-64209FA5744E}">
  <sheetPr>
    <tabColor rgb="FF9BA8C2"/>
    <pageSetUpPr autoPageBreaks="0"/>
  </sheetPr>
  <dimension ref="A1:X166"/>
  <sheetViews>
    <sheetView showGridLines="0" rightToLeft="1" zoomScaleNormal="100" workbookViewId="0"/>
  </sheetViews>
  <sheetFormatPr defaultColWidth="8.88671875" defaultRowHeight="18" customHeight="1" outlineLevelRow="2" x14ac:dyDescent="0.5"/>
  <cols>
    <col min="1" max="1" width="7" style="12" customWidth="1"/>
    <col min="2" max="3" width="12" style="12" customWidth="1"/>
    <col min="4" max="4" width="10" style="12" customWidth="1"/>
    <col min="5" max="5" width="8" style="12" customWidth="1"/>
    <col min="6" max="7" width="7" style="12" customWidth="1"/>
    <col min="8" max="8" width="10" style="12" customWidth="1"/>
    <col min="9" max="9" width="8" style="12" customWidth="1"/>
    <col min="10" max="11" width="7" style="12" customWidth="1"/>
    <col min="12" max="12" width="10" style="12" customWidth="1"/>
    <col min="13" max="13" width="8" style="12" customWidth="1"/>
    <col min="14" max="15" width="7" style="12" customWidth="1"/>
    <col min="16" max="16" width="11.109375" style="12" customWidth="1"/>
    <col min="17" max="18" width="7" style="12" customWidth="1"/>
    <col min="19" max="21" width="15.109375" style="12" customWidth="1"/>
    <col min="22" max="22" width="11.44140625" style="12" bestFit="1" customWidth="1"/>
    <col min="23" max="265" width="8.88671875" style="12"/>
    <col min="266" max="268" width="25.88671875" style="12" customWidth="1"/>
    <col min="269" max="521" width="8.88671875" style="12"/>
    <col min="522" max="524" width="25.88671875" style="12" customWidth="1"/>
    <col min="525" max="777" width="8.88671875" style="12"/>
    <col min="778" max="780" width="25.88671875" style="12" customWidth="1"/>
    <col min="781" max="1033" width="8.88671875" style="12"/>
    <col min="1034" max="1036" width="25.88671875" style="12" customWidth="1"/>
    <col min="1037" max="1289" width="8.88671875" style="12"/>
    <col min="1290" max="1292" width="25.88671875" style="12" customWidth="1"/>
    <col min="1293" max="1545" width="8.88671875" style="12"/>
    <col min="1546" max="1548" width="25.88671875" style="12" customWidth="1"/>
    <col min="1549" max="1801" width="8.88671875" style="12"/>
    <col min="1802" max="1804" width="25.88671875" style="12" customWidth="1"/>
    <col min="1805" max="2057" width="8.88671875" style="12"/>
    <col min="2058" max="2060" width="25.88671875" style="12" customWidth="1"/>
    <col min="2061" max="2313" width="8.88671875" style="12"/>
    <col min="2314" max="2316" width="25.88671875" style="12" customWidth="1"/>
    <col min="2317" max="2569" width="8.88671875" style="12"/>
    <col min="2570" max="2572" width="25.88671875" style="12" customWidth="1"/>
    <col min="2573" max="2825" width="8.88671875" style="12"/>
    <col min="2826" max="2828" width="25.88671875" style="12" customWidth="1"/>
    <col min="2829" max="3081" width="8.88671875" style="12"/>
    <col min="3082" max="3084" width="25.88671875" style="12" customWidth="1"/>
    <col min="3085" max="3337" width="8.88671875" style="12"/>
    <col min="3338" max="3340" width="25.88671875" style="12" customWidth="1"/>
    <col min="3341" max="3593" width="8.88671875" style="12"/>
    <col min="3594" max="3596" width="25.88671875" style="12" customWidth="1"/>
    <col min="3597" max="3849" width="8.88671875" style="12"/>
    <col min="3850" max="3852" width="25.88671875" style="12" customWidth="1"/>
    <col min="3853" max="4105" width="8.88671875" style="12"/>
    <col min="4106" max="4108" width="25.88671875" style="12" customWidth="1"/>
    <col min="4109" max="4361" width="8.88671875" style="12"/>
    <col min="4362" max="4364" width="25.88671875" style="12" customWidth="1"/>
    <col min="4365" max="4617" width="8.88671875" style="12"/>
    <col min="4618" max="4620" width="25.88671875" style="12" customWidth="1"/>
    <col min="4621" max="4873" width="8.88671875" style="12"/>
    <col min="4874" max="4876" width="25.88671875" style="12" customWidth="1"/>
    <col min="4877" max="5129" width="8.88671875" style="12"/>
    <col min="5130" max="5132" width="25.88671875" style="12" customWidth="1"/>
    <col min="5133" max="5385" width="8.88671875" style="12"/>
    <col min="5386" max="5388" width="25.88671875" style="12" customWidth="1"/>
    <col min="5389" max="5641" width="8.88671875" style="12"/>
    <col min="5642" max="5644" width="25.88671875" style="12" customWidth="1"/>
    <col min="5645" max="5897" width="8.88671875" style="12"/>
    <col min="5898" max="5900" width="25.88671875" style="12" customWidth="1"/>
    <col min="5901" max="6153" width="8.88671875" style="12"/>
    <col min="6154" max="6156" width="25.88671875" style="12" customWidth="1"/>
    <col min="6157" max="6409" width="8.88671875" style="12"/>
    <col min="6410" max="6412" width="25.88671875" style="12" customWidth="1"/>
    <col min="6413" max="6665" width="8.88671875" style="12"/>
    <col min="6666" max="6668" width="25.88671875" style="12" customWidth="1"/>
    <col min="6669" max="6921" width="8.88671875" style="12"/>
    <col min="6922" max="6924" width="25.88671875" style="12" customWidth="1"/>
    <col min="6925" max="7177" width="8.88671875" style="12"/>
    <col min="7178" max="7180" width="25.88671875" style="12" customWidth="1"/>
    <col min="7181" max="7433" width="8.88671875" style="12"/>
    <col min="7434" max="7436" width="25.88671875" style="12" customWidth="1"/>
    <col min="7437" max="7689" width="8.88671875" style="12"/>
    <col min="7690" max="7692" width="25.88671875" style="12" customWidth="1"/>
    <col min="7693" max="7945" width="8.88671875" style="12"/>
    <col min="7946" max="7948" width="25.88671875" style="12" customWidth="1"/>
    <col min="7949" max="8201" width="8.88671875" style="12"/>
    <col min="8202" max="8204" width="25.88671875" style="12" customWidth="1"/>
    <col min="8205" max="8457" width="8.88671875" style="12"/>
    <col min="8458" max="8460" width="25.88671875" style="12" customWidth="1"/>
    <col min="8461" max="8713" width="8.88671875" style="12"/>
    <col min="8714" max="8716" width="25.88671875" style="12" customWidth="1"/>
    <col min="8717" max="8969" width="8.88671875" style="12"/>
    <col min="8970" max="8972" width="25.88671875" style="12" customWidth="1"/>
    <col min="8973" max="9225" width="8.88671875" style="12"/>
    <col min="9226" max="9228" width="25.88671875" style="12" customWidth="1"/>
    <col min="9229" max="9481" width="8.88671875" style="12"/>
    <col min="9482" max="9484" width="25.88671875" style="12" customWidth="1"/>
    <col min="9485" max="9737" width="8.88671875" style="12"/>
    <col min="9738" max="9740" width="25.88671875" style="12" customWidth="1"/>
    <col min="9741" max="9993" width="8.88671875" style="12"/>
    <col min="9994" max="9996" width="25.88671875" style="12" customWidth="1"/>
    <col min="9997" max="10249" width="8.88671875" style="12"/>
    <col min="10250" max="10252" width="25.88671875" style="12" customWidth="1"/>
    <col min="10253" max="10505" width="8.88671875" style="12"/>
    <col min="10506" max="10508" width="25.88671875" style="12" customWidth="1"/>
    <col min="10509" max="10761" width="8.88671875" style="12"/>
    <col min="10762" max="10764" width="25.88671875" style="12" customWidth="1"/>
    <col min="10765" max="11017" width="8.88671875" style="12"/>
    <col min="11018" max="11020" width="25.88671875" style="12" customWidth="1"/>
    <col min="11021" max="11273" width="8.88671875" style="12"/>
    <col min="11274" max="11276" width="25.88671875" style="12" customWidth="1"/>
    <col min="11277" max="11529" width="8.88671875" style="12"/>
    <col min="11530" max="11532" width="25.88671875" style="12" customWidth="1"/>
    <col min="11533" max="11785" width="8.88671875" style="12"/>
    <col min="11786" max="11788" width="25.88671875" style="12" customWidth="1"/>
    <col min="11789" max="12041" width="8.88671875" style="12"/>
    <col min="12042" max="12044" width="25.88671875" style="12" customWidth="1"/>
    <col min="12045" max="12297" width="8.88671875" style="12"/>
    <col min="12298" max="12300" width="25.88671875" style="12" customWidth="1"/>
    <col min="12301" max="12553" width="8.88671875" style="12"/>
    <col min="12554" max="12556" width="25.88671875" style="12" customWidth="1"/>
    <col min="12557" max="12809" width="8.88671875" style="12"/>
    <col min="12810" max="12812" width="25.88671875" style="12" customWidth="1"/>
    <col min="12813" max="13065" width="8.88671875" style="12"/>
    <col min="13066" max="13068" width="25.88671875" style="12" customWidth="1"/>
    <col min="13069" max="13321" width="8.88671875" style="12"/>
    <col min="13322" max="13324" width="25.88671875" style="12" customWidth="1"/>
    <col min="13325" max="13577" width="8.88671875" style="12"/>
    <col min="13578" max="13580" width="25.88671875" style="12" customWidth="1"/>
    <col min="13581" max="13833" width="8.88671875" style="12"/>
    <col min="13834" max="13836" width="25.88671875" style="12" customWidth="1"/>
    <col min="13837" max="14089" width="8.88671875" style="12"/>
    <col min="14090" max="14092" width="25.88671875" style="12" customWidth="1"/>
    <col min="14093" max="14345" width="8.88671875" style="12"/>
    <col min="14346" max="14348" width="25.88671875" style="12" customWidth="1"/>
    <col min="14349" max="14601" width="8.88671875" style="12"/>
    <col min="14602" max="14604" width="25.88671875" style="12" customWidth="1"/>
    <col min="14605" max="14857" width="8.88671875" style="12"/>
    <col min="14858" max="14860" width="25.88671875" style="12" customWidth="1"/>
    <col min="14861" max="15113" width="8.88671875" style="12"/>
    <col min="15114" max="15116" width="25.88671875" style="12" customWidth="1"/>
    <col min="15117" max="15369" width="8.88671875" style="12"/>
    <col min="15370" max="15372" width="25.88671875" style="12" customWidth="1"/>
    <col min="15373" max="15625" width="8.88671875" style="12"/>
    <col min="15626" max="15628" width="25.88671875" style="12" customWidth="1"/>
    <col min="15629" max="15881" width="8.88671875" style="12"/>
    <col min="15882" max="15884" width="25.88671875" style="12" customWidth="1"/>
    <col min="15885" max="16137" width="8.88671875" style="12"/>
    <col min="16138" max="16140" width="25.88671875" style="12" customWidth="1"/>
    <col min="16141" max="16384" width="8.88671875" style="12"/>
  </cols>
  <sheetData>
    <row r="1" spans="1:20" ht="57.6" customHeight="1" x14ac:dyDescent="0.5">
      <c r="A1" s="1"/>
    </row>
    <row r="2" spans="1:20" ht="26.4" x14ac:dyDescent="0.5">
      <c r="A2" s="110" t="s">
        <v>676</v>
      </c>
      <c r="B2" s="4"/>
      <c r="C2" s="4"/>
      <c r="D2" s="4"/>
      <c r="E2" s="4"/>
      <c r="F2" s="4"/>
      <c r="G2" s="4"/>
      <c r="H2" s="4"/>
      <c r="I2" s="4"/>
      <c r="J2" s="4"/>
      <c r="K2" s="4"/>
      <c r="L2" s="4"/>
      <c r="M2" s="4"/>
      <c r="N2" s="4"/>
      <c r="O2" s="4"/>
      <c r="P2" s="4"/>
      <c r="Q2" s="4"/>
      <c r="R2" s="4"/>
    </row>
    <row r="3" spans="1:20" ht="26.4" x14ac:dyDescent="0.5">
      <c r="A3" s="111" t="s">
        <v>677</v>
      </c>
      <c r="B3" s="5"/>
      <c r="C3" s="5"/>
      <c r="D3" s="5"/>
      <c r="E3" s="5"/>
      <c r="F3" s="5"/>
      <c r="G3" s="5"/>
      <c r="H3" s="5"/>
      <c r="I3" s="5"/>
      <c r="J3" s="5"/>
      <c r="K3" s="5"/>
      <c r="L3" s="5"/>
      <c r="M3" s="5"/>
      <c r="N3" s="5"/>
      <c r="O3" s="5"/>
      <c r="P3" s="5"/>
      <c r="Q3" s="5"/>
      <c r="R3" s="5"/>
    </row>
    <row r="4" spans="1:20" ht="34.950000000000003" customHeight="1" x14ac:dyDescent="0.5">
      <c r="A4" s="600" t="s">
        <v>233</v>
      </c>
      <c r="B4" s="602" t="s">
        <v>1</v>
      </c>
      <c r="C4" s="599" t="s">
        <v>217</v>
      </c>
      <c r="D4" s="610" t="s">
        <v>234</v>
      </c>
      <c r="E4" s="611"/>
      <c r="F4" s="611"/>
      <c r="G4" s="611"/>
      <c r="H4" s="611"/>
      <c r="I4" s="611"/>
      <c r="J4" s="611"/>
      <c r="K4" s="612"/>
      <c r="L4" s="610" t="s">
        <v>502</v>
      </c>
      <c r="M4" s="611"/>
      <c r="N4" s="611"/>
      <c r="O4" s="612"/>
      <c r="P4" s="611" t="s">
        <v>501</v>
      </c>
      <c r="Q4" s="611"/>
      <c r="R4" s="611"/>
    </row>
    <row r="5" spans="1:20" ht="36" customHeight="1" x14ac:dyDescent="0.5">
      <c r="A5" s="600"/>
      <c r="B5" s="602"/>
      <c r="C5" s="599"/>
      <c r="D5" s="608" t="s">
        <v>235</v>
      </c>
      <c r="E5" s="609"/>
      <c r="F5" s="599" t="s">
        <v>494</v>
      </c>
      <c r="G5" s="600"/>
      <c r="H5" s="609" t="s">
        <v>236</v>
      </c>
      <c r="I5" s="609"/>
      <c r="J5" s="599" t="s">
        <v>494</v>
      </c>
      <c r="K5" s="607"/>
      <c r="L5" s="199"/>
      <c r="M5" s="112"/>
      <c r="N5" s="599" t="s">
        <v>494</v>
      </c>
      <c r="O5" s="607"/>
      <c r="P5" s="196"/>
      <c r="Q5" s="599" t="s">
        <v>494</v>
      </c>
      <c r="R5" s="601"/>
    </row>
    <row r="6" spans="1:20" ht="36" customHeight="1" x14ac:dyDescent="0.5">
      <c r="A6" s="600"/>
      <c r="B6" s="602"/>
      <c r="C6" s="599"/>
      <c r="D6" s="200" t="s">
        <v>237</v>
      </c>
      <c r="E6" s="85" t="s">
        <v>500</v>
      </c>
      <c r="F6" s="86" t="s">
        <v>2370</v>
      </c>
      <c r="G6" s="101" t="s">
        <v>495</v>
      </c>
      <c r="H6" s="85" t="s">
        <v>237</v>
      </c>
      <c r="I6" s="85" t="s">
        <v>500</v>
      </c>
      <c r="J6" s="86" t="s">
        <v>2370</v>
      </c>
      <c r="K6" s="87" t="s">
        <v>495</v>
      </c>
      <c r="L6" s="200" t="s">
        <v>237</v>
      </c>
      <c r="M6" s="85" t="s">
        <v>500</v>
      </c>
      <c r="N6" s="86" t="s">
        <v>2370</v>
      </c>
      <c r="O6" s="87" t="s">
        <v>495</v>
      </c>
      <c r="P6" s="195" t="s">
        <v>237</v>
      </c>
      <c r="Q6" s="86" t="s">
        <v>2370</v>
      </c>
      <c r="R6" s="113" t="s">
        <v>495</v>
      </c>
    </row>
    <row r="7" spans="1:20" ht="19.5" hidden="1" customHeight="1" outlineLevel="2" x14ac:dyDescent="0.5">
      <c r="A7" s="104">
        <v>2017</v>
      </c>
      <c r="B7" s="105" t="s">
        <v>2</v>
      </c>
      <c r="C7" s="205" t="s">
        <v>218</v>
      </c>
      <c r="D7" s="201">
        <v>12610.247431</v>
      </c>
      <c r="E7" s="121">
        <v>18.087002391859389</v>
      </c>
      <c r="F7" s="114">
        <v>-5.2119141580852517</v>
      </c>
      <c r="G7" s="115">
        <v>20.666916446174042</v>
      </c>
      <c r="H7" s="120">
        <v>54917.527485999999</v>
      </c>
      <c r="I7" s="121">
        <v>78.768751876545622</v>
      </c>
      <c r="J7" s="114">
        <v>5.3152485548337403</v>
      </c>
      <c r="K7" s="202">
        <v>87.876095607036746</v>
      </c>
      <c r="L7" s="201">
        <v>2192.166275</v>
      </c>
      <c r="M7" s="121">
        <v>3.1442457315949941</v>
      </c>
      <c r="N7" s="114">
        <v>-15.373419314052473</v>
      </c>
      <c r="O7" s="202">
        <v>-13.946299443699484</v>
      </c>
      <c r="P7" s="197">
        <v>69719.941191999998</v>
      </c>
      <c r="Q7" s="114">
        <v>2.469251053456234</v>
      </c>
      <c r="R7" s="116">
        <v>65.101177751642055</v>
      </c>
      <c r="T7" s="66"/>
    </row>
    <row r="8" spans="1:20" ht="19.5" hidden="1" customHeight="1" outlineLevel="2" x14ac:dyDescent="0.5">
      <c r="A8" s="107">
        <v>2017</v>
      </c>
      <c r="B8" s="108" t="s">
        <v>4</v>
      </c>
      <c r="C8" s="206" t="s">
        <v>219</v>
      </c>
      <c r="D8" s="203">
        <v>11374.134248</v>
      </c>
      <c r="E8" s="123">
        <v>17.135461732045702</v>
      </c>
      <c r="F8" s="18">
        <v>-9.8024498707395722</v>
      </c>
      <c r="G8" s="117">
        <v>0.60735686185469095</v>
      </c>
      <c r="H8" s="122">
        <v>53000.595045000002</v>
      </c>
      <c r="I8" s="123">
        <v>79.846927103831433</v>
      </c>
      <c r="J8" s="18">
        <v>-3.4905658152375452</v>
      </c>
      <c r="K8" s="204">
        <v>74.800056327214776</v>
      </c>
      <c r="L8" s="203">
        <v>2003.0224470000001</v>
      </c>
      <c r="M8" s="123">
        <v>3.0176111641228665</v>
      </c>
      <c r="N8" s="18">
        <v>-8.6281697769481465</v>
      </c>
      <c r="O8" s="204">
        <v>-26.556089764609546</v>
      </c>
      <c r="P8" s="198">
        <v>66377.751740000007</v>
      </c>
      <c r="Q8" s="18">
        <v>-4.793735328599924</v>
      </c>
      <c r="R8" s="118">
        <v>49.656349649958372</v>
      </c>
    </row>
    <row r="9" spans="1:20" ht="19.5" hidden="1" customHeight="1" outlineLevel="2" x14ac:dyDescent="0.5">
      <c r="A9" s="104">
        <v>2017</v>
      </c>
      <c r="B9" s="105" t="s">
        <v>5</v>
      </c>
      <c r="C9" s="205" t="s">
        <v>220</v>
      </c>
      <c r="D9" s="201">
        <v>14047.815173999999</v>
      </c>
      <c r="E9" s="121">
        <v>19.709018584036581</v>
      </c>
      <c r="F9" s="114">
        <v>23.50667635622581</v>
      </c>
      <c r="G9" s="115">
        <v>7.4596339911562337</v>
      </c>
      <c r="H9" s="120">
        <v>53953.651302999999</v>
      </c>
      <c r="I9" s="121">
        <v>75.69671888733069</v>
      </c>
      <c r="J9" s="114">
        <v>1.7981991658599483</v>
      </c>
      <c r="K9" s="202">
        <v>43.473506518527707</v>
      </c>
      <c r="L9" s="201">
        <v>3274.6100769999998</v>
      </c>
      <c r="M9" s="121">
        <v>4.5942625286327292</v>
      </c>
      <c r="N9" s="114">
        <v>63.483443827826449</v>
      </c>
      <c r="O9" s="202">
        <v>11.92863250686389</v>
      </c>
      <c r="P9" s="197">
        <v>71276.076553999999</v>
      </c>
      <c r="Q9" s="114">
        <v>7.3794677969609479</v>
      </c>
      <c r="R9" s="116">
        <v>32.968890676635375</v>
      </c>
    </row>
    <row r="10" spans="1:20" ht="19.5" hidden="1" customHeight="1" outlineLevel="1" x14ac:dyDescent="0.5">
      <c r="A10" s="273">
        <v>2017</v>
      </c>
      <c r="B10" s="274" t="s">
        <v>2362</v>
      </c>
      <c r="C10" s="275" t="s">
        <v>2363</v>
      </c>
      <c r="D10" s="276">
        <v>38032.196853000001</v>
      </c>
      <c r="E10" s="277">
        <v>18.339926475401022</v>
      </c>
      <c r="F10" s="278">
        <v>-3.3912833586877689</v>
      </c>
      <c r="G10" s="279">
        <v>9.1982628122110555</v>
      </c>
      <c r="H10" s="443">
        <v>161871.77383399999</v>
      </c>
      <c r="I10" s="277">
        <v>78.057979191494667</v>
      </c>
      <c r="J10" s="278">
        <v>8.0020354654951831</v>
      </c>
      <c r="K10" s="280">
        <v>66.608934617747082</v>
      </c>
      <c r="L10" s="276">
        <v>7469.7987990000001</v>
      </c>
      <c r="M10" s="277">
        <v>3.6020943331043096</v>
      </c>
      <c r="N10" s="278">
        <v>-1.6681591014122588</v>
      </c>
      <c r="O10" s="280">
        <v>-8.9087248384158375</v>
      </c>
      <c r="P10" s="444">
        <v>207373.769486</v>
      </c>
      <c r="Q10" s="278">
        <v>5.3502492443055383</v>
      </c>
      <c r="R10" s="281">
        <v>47.927971986653816</v>
      </c>
    </row>
    <row r="11" spans="1:20" ht="19.5" hidden="1" customHeight="1" outlineLevel="2" x14ac:dyDescent="0.5">
      <c r="A11" s="107">
        <v>2017</v>
      </c>
      <c r="B11" s="108" t="s">
        <v>6</v>
      </c>
      <c r="C11" s="206" t="s">
        <v>221</v>
      </c>
      <c r="D11" s="203">
        <v>12749.741266000001</v>
      </c>
      <c r="E11" s="123">
        <v>18.987437618176649</v>
      </c>
      <c r="F11" s="119">
        <v>-9.2403971145812225</v>
      </c>
      <c r="G11" s="117">
        <v>7.9231832580242356</v>
      </c>
      <c r="H11" s="122">
        <v>51688.393759999999</v>
      </c>
      <c r="I11" s="123">
        <v>76.976475963394762</v>
      </c>
      <c r="J11" s="119">
        <v>-4.1985250085827763</v>
      </c>
      <c r="K11" s="204">
        <v>34.4247402315317</v>
      </c>
      <c r="L11" s="203">
        <v>2710.1633510000001</v>
      </c>
      <c r="M11" s="123">
        <v>4.036086418428587</v>
      </c>
      <c r="N11" s="119">
        <v>-17.237066787417689</v>
      </c>
      <c r="O11" s="204">
        <v>13.847119716275568</v>
      </c>
      <c r="P11" s="198">
        <v>67148.298376999999</v>
      </c>
      <c r="Q11" s="119">
        <v>-5.7912533581624963</v>
      </c>
      <c r="R11" s="118">
        <v>27.54731438942002</v>
      </c>
    </row>
    <row r="12" spans="1:20" ht="19.5" hidden="1" customHeight="1" outlineLevel="2" x14ac:dyDescent="0.5">
      <c r="A12" s="104">
        <v>2017</v>
      </c>
      <c r="B12" s="105" t="s">
        <v>7</v>
      </c>
      <c r="C12" s="205" t="s">
        <v>222</v>
      </c>
      <c r="D12" s="201">
        <v>13449.753026</v>
      </c>
      <c r="E12" s="121">
        <v>21.105116220950521</v>
      </c>
      <c r="F12" s="114">
        <v>5.4903997296536167</v>
      </c>
      <c r="G12" s="115">
        <v>0.87395773305538604</v>
      </c>
      <c r="H12" s="120">
        <v>47075.390105999999</v>
      </c>
      <c r="I12" s="121">
        <v>73.869875336230891</v>
      </c>
      <c r="J12" s="114">
        <v>-8.9246411397868926</v>
      </c>
      <c r="K12" s="202">
        <v>0.97289926379342528</v>
      </c>
      <c r="L12" s="201">
        <v>3202.3098949999999</v>
      </c>
      <c r="M12" s="121">
        <v>5.0250084428185886</v>
      </c>
      <c r="N12" s="114">
        <v>18.159294487485656</v>
      </c>
      <c r="O12" s="202">
        <v>-1.1521486657706581</v>
      </c>
      <c r="P12" s="197">
        <v>63727.453027000003</v>
      </c>
      <c r="Q12" s="114">
        <v>-5.09446319963891</v>
      </c>
      <c r="R12" s="116">
        <v>0.84308467146008148</v>
      </c>
    </row>
    <row r="13" spans="1:20" ht="19.5" hidden="1" customHeight="1" outlineLevel="2" x14ac:dyDescent="0.5">
      <c r="A13" s="107">
        <v>2017</v>
      </c>
      <c r="B13" s="108" t="s">
        <v>8</v>
      </c>
      <c r="C13" s="206" t="s">
        <v>223</v>
      </c>
      <c r="D13" s="203">
        <v>11246.158012</v>
      </c>
      <c r="E13" s="123">
        <v>19.109047178845969</v>
      </c>
      <c r="F13" s="119">
        <v>-16.383906899555591</v>
      </c>
      <c r="G13" s="117">
        <v>-8.7454149494568654</v>
      </c>
      <c r="H13" s="122">
        <v>45606.980423000001</v>
      </c>
      <c r="I13" s="123">
        <v>77.4936595820446</v>
      </c>
      <c r="J13" s="119">
        <v>-3.1192724684672157</v>
      </c>
      <c r="K13" s="204">
        <v>0.81870451611749662</v>
      </c>
      <c r="L13" s="203">
        <v>1999.3930740000001</v>
      </c>
      <c r="M13" s="123">
        <v>3.3972932391094233</v>
      </c>
      <c r="N13" s="119">
        <v>-37.564035350801049</v>
      </c>
      <c r="O13" s="204">
        <v>-21.281750166132053</v>
      </c>
      <c r="P13" s="198">
        <v>58852.531509</v>
      </c>
      <c r="Q13" s="119">
        <v>-7.6496412243787564</v>
      </c>
      <c r="R13" s="118">
        <v>-2.076468564540257</v>
      </c>
    </row>
    <row r="14" spans="1:20" ht="19.5" hidden="1" customHeight="1" outlineLevel="1" x14ac:dyDescent="0.5">
      <c r="A14" s="273">
        <v>2017</v>
      </c>
      <c r="B14" s="274" t="s">
        <v>2367</v>
      </c>
      <c r="C14" s="275" t="s">
        <v>2364</v>
      </c>
      <c r="D14" s="276">
        <v>37445.652304000003</v>
      </c>
      <c r="E14" s="277">
        <v>19.736462971717678</v>
      </c>
      <c r="F14" s="278">
        <v>-1.5422315762275818</v>
      </c>
      <c r="G14" s="279">
        <v>-6.7332622992755109E-2</v>
      </c>
      <c r="H14" s="443">
        <v>144370.76428900001</v>
      </c>
      <c r="I14" s="277">
        <v>76.093433236414882</v>
      </c>
      <c r="J14" s="278">
        <v>-10.811649943953361</v>
      </c>
      <c r="K14" s="280">
        <v>10.790257941146519</v>
      </c>
      <c r="L14" s="276">
        <v>7911.8663199999992</v>
      </c>
      <c r="M14" s="277">
        <v>4.1701037918674411</v>
      </c>
      <c r="N14" s="278">
        <v>5.918064634608089</v>
      </c>
      <c r="O14" s="280">
        <v>-3.0420407772934976</v>
      </c>
      <c r="P14" s="444">
        <v>189728.282913</v>
      </c>
      <c r="Q14" s="278">
        <v>-8.5090253298362626</v>
      </c>
      <c r="R14" s="281">
        <v>7.8363327815817341</v>
      </c>
    </row>
    <row r="15" spans="1:20" ht="19.5" hidden="1" customHeight="1" outlineLevel="2" x14ac:dyDescent="0.5">
      <c r="A15" s="104">
        <v>2017</v>
      </c>
      <c r="B15" s="105" t="s">
        <v>9</v>
      </c>
      <c r="C15" s="205" t="s">
        <v>224</v>
      </c>
      <c r="D15" s="201">
        <v>13814.852094</v>
      </c>
      <c r="E15" s="121">
        <v>21.533309161853182</v>
      </c>
      <c r="F15" s="114">
        <v>22.840636591261877</v>
      </c>
      <c r="G15" s="115">
        <v>25.176265281889123</v>
      </c>
      <c r="H15" s="120">
        <v>47983.612433000002</v>
      </c>
      <c r="I15" s="121">
        <v>74.792401264367186</v>
      </c>
      <c r="J15" s="114">
        <v>5.2111145880674004</v>
      </c>
      <c r="K15" s="202">
        <v>6.3447422129319753</v>
      </c>
      <c r="L15" s="201">
        <v>2357.2673679999998</v>
      </c>
      <c r="M15" s="121">
        <v>3.6742895737796335</v>
      </c>
      <c r="N15" s="114">
        <v>17.899146428672672</v>
      </c>
      <c r="O15" s="202">
        <v>68.202470359011443</v>
      </c>
      <c r="P15" s="197">
        <v>64155.731894999997</v>
      </c>
      <c r="Q15" s="114">
        <v>9.0109979129598052</v>
      </c>
      <c r="R15" s="116">
        <v>11.461633421268335</v>
      </c>
    </row>
    <row r="16" spans="1:20" ht="19.5" hidden="1" customHeight="1" outlineLevel="2" x14ac:dyDescent="0.5">
      <c r="A16" s="107">
        <v>2017</v>
      </c>
      <c r="B16" s="108" t="s">
        <v>10</v>
      </c>
      <c r="C16" s="206" t="s">
        <v>225</v>
      </c>
      <c r="D16" s="203">
        <v>15243.525427</v>
      </c>
      <c r="E16" s="123">
        <v>22.377852637581462</v>
      </c>
      <c r="F16" s="119">
        <v>10.341575308073647</v>
      </c>
      <c r="G16" s="117">
        <v>11.229662294536169</v>
      </c>
      <c r="H16" s="122">
        <v>50304.497692999998</v>
      </c>
      <c r="I16" s="123">
        <v>73.848181759031277</v>
      </c>
      <c r="J16" s="119">
        <v>4.8368289553869515</v>
      </c>
      <c r="K16" s="204">
        <v>13.45314177146224</v>
      </c>
      <c r="L16" s="203">
        <v>2570.7802069999998</v>
      </c>
      <c r="M16" s="123">
        <v>3.7739656033872651</v>
      </c>
      <c r="N16" s="119">
        <v>9.0576419925225906</v>
      </c>
      <c r="O16" s="204">
        <v>7.5353415374718846</v>
      </c>
      <c r="P16" s="198">
        <v>68118.803327000001</v>
      </c>
      <c r="Q16" s="119">
        <v>6.1772678994390429</v>
      </c>
      <c r="R16" s="118">
        <v>12.714838298704079</v>
      </c>
    </row>
    <row r="17" spans="1:18" ht="19.5" hidden="1" customHeight="1" outlineLevel="2" x14ac:dyDescent="0.5">
      <c r="A17" s="104">
        <v>2017</v>
      </c>
      <c r="B17" s="105" t="s">
        <v>11</v>
      </c>
      <c r="C17" s="205" t="s">
        <v>226</v>
      </c>
      <c r="D17" s="201">
        <v>11171.89573</v>
      </c>
      <c r="E17" s="121">
        <v>17.452284613348393</v>
      </c>
      <c r="F17" s="114">
        <v>-26.710551417378504</v>
      </c>
      <c r="G17" s="115">
        <v>-2.3715871582534187</v>
      </c>
      <c r="H17" s="120">
        <v>51118.808144000002</v>
      </c>
      <c r="I17" s="121">
        <v>79.855738935028498</v>
      </c>
      <c r="J17" s="114">
        <v>1.6187627117750125</v>
      </c>
      <c r="K17" s="202">
        <v>16.379922834848436</v>
      </c>
      <c r="L17" s="201">
        <v>1723.240303</v>
      </c>
      <c r="M17" s="121">
        <v>2.6919764516231055</v>
      </c>
      <c r="N17" s="114">
        <v>-32.968197813730868</v>
      </c>
      <c r="O17" s="202">
        <v>-17.690961600869116</v>
      </c>
      <c r="P17" s="197">
        <v>64013.944176999998</v>
      </c>
      <c r="Q17" s="114">
        <v>-6.0260294507742396</v>
      </c>
      <c r="R17" s="116">
        <v>11.404191795852835</v>
      </c>
    </row>
    <row r="18" spans="1:18" ht="19.5" hidden="1" customHeight="1" outlineLevel="1" x14ac:dyDescent="0.5">
      <c r="A18" s="273">
        <v>2017</v>
      </c>
      <c r="B18" s="274" t="s">
        <v>2368</v>
      </c>
      <c r="C18" s="275" t="s">
        <v>2365</v>
      </c>
      <c r="D18" s="276">
        <v>40230.273251000006</v>
      </c>
      <c r="E18" s="277">
        <v>20.495483674934903</v>
      </c>
      <c r="F18" s="278">
        <v>7.4364332723950044</v>
      </c>
      <c r="G18" s="279">
        <v>11.182022994471218</v>
      </c>
      <c r="H18" s="443">
        <v>149406.91826999999</v>
      </c>
      <c r="I18" s="277">
        <v>76.115989449537281</v>
      </c>
      <c r="J18" s="278">
        <v>3.4883475236846762</v>
      </c>
      <c r="K18" s="280">
        <v>12.012338387490406</v>
      </c>
      <c r="L18" s="276">
        <v>6651.2878779999992</v>
      </c>
      <c r="M18" s="277">
        <v>3.3885268755278175</v>
      </c>
      <c r="N18" s="278">
        <v>-15.932757089353855</v>
      </c>
      <c r="O18" s="280">
        <v>13.007476424513676</v>
      </c>
      <c r="P18" s="444">
        <v>196288.479399</v>
      </c>
      <c r="Q18" s="278">
        <v>3.4576797856797015</v>
      </c>
      <c r="R18" s="281">
        <v>11.874483782990698</v>
      </c>
    </row>
    <row r="19" spans="1:18" ht="19.5" hidden="1" customHeight="1" outlineLevel="2" x14ac:dyDescent="0.5">
      <c r="A19" s="107">
        <v>2017</v>
      </c>
      <c r="B19" s="108" t="s">
        <v>12</v>
      </c>
      <c r="C19" s="206" t="s">
        <v>227</v>
      </c>
      <c r="D19" s="203">
        <v>14806.489459</v>
      </c>
      <c r="E19" s="123">
        <v>19.263617337010487</v>
      </c>
      <c r="F19" s="119">
        <v>32.533366018087605</v>
      </c>
      <c r="G19" s="117">
        <v>12.360576792600009</v>
      </c>
      <c r="H19" s="122">
        <v>58918.344124000003</v>
      </c>
      <c r="I19" s="123">
        <v>76.654256127211042</v>
      </c>
      <c r="J19" s="119">
        <v>15.257663985492309</v>
      </c>
      <c r="K19" s="204">
        <v>14.375598571450476</v>
      </c>
      <c r="L19" s="203">
        <v>3137.6227250000002</v>
      </c>
      <c r="M19" s="123">
        <v>4.0821265357784693</v>
      </c>
      <c r="N19" s="119">
        <v>82.076911707420777</v>
      </c>
      <c r="O19" s="204">
        <v>18.732557287303209</v>
      </c>
      <c r="P19" s="198">
        <v>76862.456307999993</v>
      </c>
      <c r="Q19" s="119">
        <v>20.07142708700087</v>
      </c>
      <c r="R19" s="118">
        <v>14.152238364582793</v>
      </c>
    </row>
    <row r="20" spans="1:18" ht="19.5" hidden="1" customHeight="1" outlineLevel="2" x14ac:dyDescent="0.5">
      <c r="A20" s="104">
        <v>2017</v>
      </c>
      <c r="B20" s="105" t="s">
        <v>13</v>
      </c>
      <c r="C20" s="205" t="s">
        <v>228</v>
      </c>
      <c r="D20" s="201">
        <v>15272.584158</v>
      </c>
      <c r="E20" s="121">
        <v>18.92853489471738</v>
      </c>
      <c r="F20" s="114">
        <v>3.147908221531126</v>
      </c>
      <c r="G20" s="115">
        <v>18.520973798137309</v>
      </c>
      <c r="H20" s="120">
        <v>61724.832649999997</v>
      </c>
      <c r="I20" s="121">
        <v>76.500521234588277</v>
      </c>
      <c r="J20" s="114">
        <v>4.7633526836623918</v>
      </c>
      <c r="K20" s="202">
        <v>33.546980419582219</v>
      </c>
      <c r="L20" s="201">
        <v>3688.089191</v>
      </c>
      <c r="M20" s="121">
        <v>4.5709438706943342</v>
      </c>
      <c r="N20" s="114">
        <v>17.54406167491025</v>
      </c>
      <c r="O20" s="202">
        <v>56.041902922642173</v>
      </c>
      <c r="P20" s="197">
        <v>80685.505999000001</v>
      </c>
      <c r="Q20" s="114">
        <v>4.9738843573778668</v>
      </c>
      <c r="R20" s="116">
        <v>31.261970061033907</v>
      </c>
    </row>
    <row r="21" spans="1:18" ht="19.5" hidden="1" customHeight="1" outlineLevel="2" x14ac:dyDescent="0.5">
      <c r="A21" s="107">
        <v>2017</v>
      </c>
      <c r="B21" s="108" t="s">
        <v>14</v>
      </c>
      <c r="C21" s="206" t="s">
        <v>229</v>
      </c>
      <c r="D21" s="203">
        <v>15345.073621</v>
      </c>
      <c r="E21" s="123">
        <v>18.957924374508607</v>
      </c>
      <c r="F21" s="119">
        <v>0.47463783633516776</v>
      </c>
      <c r="G21" s="117">
        <v>15.345092441418062</v>
      </c>
      <c r="H21" s="122">
        <v>62109.650191000001</v>
      </c>
      <c r="I21" s="123">
        <v>76.732773027349566</v>
      </c>
      <c r="J21" s="119">
        <v>0.62344039583233091</v>
      </c>
      <c r="K21" s="204">
        <v>19.107569968193626</v>
      </c>
      <c r="L21" s="203">
        <v>3488.0699129999998</v>
      </c>
      <c r="M21" s="123">
        <v>4.3093025981418212</v>
      </c>
      <c r="N21" s="119">
        <v>-5.4233850550063911</v>
      </c>
      <c r="O21" s="204">
        <v>34.653759296028078</v>
      </c>
      <c r="P21" s="198">
        <v>80942.793724999996</v>
      </c>
      <c r="Q21" s="119">
        <v>0.3188772541169671</v>
      </c>
      <c r="R21" s="118">
        <v>18.963775777350445</v>
      </c>
    </row>
    <row r="22" spans="1:18" ht="19.5" hidden="1" customHeight="1" outlineLevel="1" x14ac:dyDescent="0.5">
      <c r="A22" s="273">
        <v>2017</v>
      </c>
      <c r="B22" s="274" t="s">
        <v>2369</v>
      </c>
      <c r="C22" s="275" t="s">
        <v>2366</v>
      </c>
      <c r="D22" s="276">
        <v>45424.147238000005</v>
      </c>
      <c r="E22" s="277">
        <v>19.046502260198768</v>
      </c>
      <c r="F22" s="278">
        <v>12.910362190669167</v>
      </c>
      <c r="G22" s="279">
        <v>15.385618825829939</v>
      </c>
      <c r="H22" s="443">
        <v>182752.82696499999</v>
      </c>
      <c r="I22" s="277">
        <v>76.628893297851235</v>
      </c>
      <c r="J22" s="278">
        <v>22.318851818320141</v>
      </c>
      <c r="K22" s="280">
        <v>21.934027358806119</v>
      </c>
      <c r="L22" s="276">
        <v>10313.781829</v>
      </c>
      <c r="M22" s="277">
        <v>4.3246044419499956</v>
      </c>
      <c r="N22" s="278">
        <v>55.064432906507868</v>
      </c>
      <c r="O22" s="280">
        <v>35.769808687182177</v>
      </c>
      <c r="P22" s="444">
        <v>238490.756032</v>
      </c>
      <c r="Q22" s="278">
        <v>21.500129178348004</v>
      </c>
      <c r="R22" s="281">
        <v>21.158334791856515</v>
      </c>
    </row>
    <row r="23" spans="1:18" ht="19.5" customHeight="1" collapsed="1" x14ac:dyDescent="0.5">
      <c r="A23" s="273">
        <v>2017</v>
      </c>
      <c r="B23" s="274" t="s">
        <v>22</v>
      </c>
      <c r="C23" s="275" t="s">
        <v>243</v>
      </c>
      <c r="D23" s="276">
        <v>161132.269646</v>
      </c>
      <c r="E23" s="277">
        <v>19.369623046374901</v>
      </c>
      <c r="F23" s="278"/>
      <c r="G23" s="279">
        <v>8.9829772711755851</v>
      </c>
      <c r="H23" s="276">
        <v>638402.28335799999</v>
      </c>
      <c r="I23" s="277">
        <v>76.741993442754477</v>
      </c>
      <c r="J23" s="278"/>
      <c r="K23" s="280">
        <v>24.998125116673119</v>
      </c>
      <c r="L23" s="276">
        <v>32346.734825999996</v>
      </c>
      <c r="M23" s="277">
        <v>3.8883835108706339</v>
      </c>
      <c r="N23" s="278"/>
      <c r="O23" s="280">
        <v>8.3908809784389646</v>
      </c>
      <c r="P23" s="276">
        <v>831881.28782999993</v>
      </c>
      <c r="Q23" s="278"/>
      <c r="R23" s="281">
        <v>20.83867976932514</v>
      </c>
    </row>
    <row r="24" spans="1:18" ht="19.5" hidden="1" customHeight="1" outlineLevel="2" x14ac:dyDescent="0.5">
      <c r="A24" s="104">
        <v>2018</v>
      </c>
      <c r="B24" s="105" t="s">
        <v>2</v>
      </c>
      <c r="C24" s="205" t="s">
        <v>218</v>
      </c>
      <c r="D24" s="201">
        <v>15836.210406</v>
      </c>
      <c r="E24" s="121">
        <v>18.799251193137401</v>
      </c>
      <c r="F24" s="114">
        <v>3.2006153709674745</v>
      </c>
      <c r="G24" s="115">
        <v>25.582075154763075</v>
      </c>
      <c r="H24" s="120">
        <v>66197.455090000003</v>
      </c>
      <c r="I24" s="121">
        <v>78.583357677026186</v>
      </c>
      <c r="J24" s="114">
        <v>6.5815938206529312</v>
      </c>
      <c r="K24" s="202">
        <v>20.539758653328978</v>
      </c>
      <c r="L24" s="201">
        <v>2204.8514709999999</v>
      </c>
      <c r="M24" s="121">
        <v>2.6173911298364132</v>
      </c>
      <c r="N24" s="114">
        <v>-36.788782163380908</v>
      </c>
      <c r="O24" s="202">
        <v>0.57866030258129086</v>
      </c>
      <c r="P24" s="197">
        <v>84238.516967000003</v>
      </c>
      <c r="Q24" s="114">
        <v>4.0716697439392879</v>
      </c>
      <c r="R24" s="115">
        <v>20.824136576675613</v>
      </c>
    </row>
    <row r="25" spans="1:18" ht="18" hidden="1" customHeight="1" outlineLevel="2" x14ac:dyDescent="0.5">
      <c r="A25" s="107">
        <v>2018</v>
      </c>
      <c r="B25" s="108" t="s">
        <v>4</v>
      </c>
      <c r="C25" s="206" t="s">
        <v>219</v>
      </c>
      <c r="D25" s="203">
        <v>16249.774884</v>
      </c>
      <c r="E25" s="123">
        <v>20.954014751285804</v>
      </c>
      <c r="F25" s="119">
        <v>2.6115116394469506</v>
      </c>
      <c r="G25" s="117">
        <v>42.866037358907747</v>
      </c>
      <c r="H25" s="122">
        <v>59262.583508999996</v>
      </c>
      <c r="I25" s="123">
        <v>76.418846286270366</v>
      </c>
      <c r="J25" s="119">
        <v>-10.476039557066919</v>
      </c>
      <c r="K25" s="204">
        <v>11.81493992413345</v>
      </c>
      <c r="L25" s="203">
        <v>2037.338297</v>
      </c>
      <c r="M25" s="123">
        <v>2.6271389624438259</v>
      </c>
      <c r="N25" s="119">
        <v>-7.5974811094202677</v>
      </c>
      <c r="O25" s="204">
        <v>1.7132034666609064</v>
      </c>
      <c r="P25" s="198">
        <v>77549.696689999997</v>
      </c>
      <c r="Q25" s="119">
        <v>-7.9403347991279567</v>
      </c>
      <c r="R25" s="117">
        <v>16.830857715338453</v>
      </c>
    </row>
    <row r="26" spans="1:18" ht="18" hidden="1" customHeight="1" outlineLevel="2" x14ac:dyDescent="0.5">
      <c r="A26" s="104">
        <v>2018</v>
      </c>
      <c r="B26" s="105" t="s">
        <v>5</v>
      </c>
      <c r="C26" s="205" t="s">
        <v>220</v>
      </c>
      <c r="D26" s="201">
        <v>17335.486095</v>
      </c>
      <c r="E26" s="121">
        <v>21.026274711903252</v>
      </c>
      <c r="F26" s="114">
        <v>6.6813923192808211</v>
      </c>
      <c r="G26" s="115">
        <v>23.403432350710961</v>
      </c>
      <c r="H26" s="120">
        <v>62187.504972000002</v>
      </c>
      <c r="I26" s="121">
        <v>75.427453030362884</v>
      </c>
      <c r="J26" s="114">
        <v>4.9355281019022978</v>
      </c>
      <c r="K26" s="202">
        <v>15.260975800802147</v>
      </c>
      <c r="L26" s="201">
        <v>2923.7872259999999</v>
      </c>
      <c r="M26" s="121">
        <v>3.5462722577338588</v>
      </c>
      <c r="N26" s="114">
        <v>43.510149016749168</v>
      </c>
      <c r="O26" s="202">
        <v>-10.713423667266142</v>
      </c>
      <c r="P26" s="197">
        <v>82446.778292999996</v>
      </c>
      <c r="Q26" s="114">
        <v>6.3147656432181343</v>
      </c>
      <c r="R26" s="115">
        <v>15.672441973621943</v>
      </c>
    </row>
    <row r="27" spans="1:18" ht="19.5" hidden="1" customHeight="1" outlineLevel="1" x14ac:dyDescent="0.5">
      <c r="A27" s="273">
        <v>2018</v>
      </c>
      <c r="B27" s="274" t="s">
        <v>2362</v>
      </c>
      <c r="C27" s="275" t="s">
        <v>2363</v>
      </c>
      <c r="D27" s="276">
        <v>49421.471384999997</v>
      </c>
      <c r="E27" s="277">
        <v>20.235213222484354</v>
      </c>
      <c r="F27" s="278">
        <v>8.7999982169307387</v>
      </c>
      <c r="G27" s="279">
        <v>29.946401928926704</v>
      </c>
      <c r="H27" s="443">
        <v>187647.54357099999</v>
      </c>
      <c r="I27" s="277">
        <v>76.830736690431053</v>
      </c>
      <c r="J27" s="278">
        <v>2.6783260687603061</v>
      </c>
      <c r="K27" s="279">
        <v>15.923572792519792</v>
      </c>
      <c r="L27" s="276">
        <v>7165.9769940000006</v>
      </c>
      <c r="M27" s="277">
        <v>2.9340500870845836</v>
      </c>
      <c r="N27" s="278">
        <v>-30.520374458077939</v>
      </c>
      <c r="O27" s="279">
        <v>-4.0673358570336937</v>
      </c>
      <c r="P27" s="444">
        <v>244234.99195</v>
      </c>
      <c r="Q27" s="278">
        <v>2.4085780151702263</v>
      </c>
      <c r="R27" s="279">
        <v>17.775257958306302</v>
      </c>
    </row>
    <row r="28" spans="1:18" ht="18" hidden="1" customHeight="1" outlineLevel="2" x14ac:dyDescent="0.5">
      <c r="A28" s="107">
        <v>2018</v>
      </c>
      <c r="B28" s="108" t="s">
        <v>6</v>
      </c>
      <c r="C28" s="206" t="s">
        <v>221</v>
      </c>
      <c r="D28" s="203">
        <v>17262.061586</v>
      </c>
      <c r="E28" s="123">
        <v>19.254881694309432</v>
      </c>
      <c r="F28" s="119">
        <v>-0.42355033252385876</v>
      </c>
      <c r="G28" s="117">
        <v>35.391465802000987</v>
      </c>
      <c r="H28" s="122">
        <v>68776.560266</v>
      </c>
      <c r="I28" s="123">
        <v>76.716475877794537</v>
      </c>
      <c r="J28" s="119">
        <v>10.595464952270927</v>
      </c>
      <c r="K28" s="204">
        <v>33.059968133937232</v>
      </c>
      <c r="L28" s="203">
        <v>3611.690521</v>
      </c>
      <c r="M28" s="123">
        <v>4.0286424278960276</v>
      </c>
      <c r="N28" s="119">
        <v>23.527816555280356</v>
      </c>
      <c r="O28" s="204">
        <v>33.264680140676873</v>
      </c>
      <c r="P28" s="198">
        <v>89650.312372999993</v>
      </c>
      <c r="Q28" s="119">
        <v>8.7371929251134794</v>
      </c>
      <c r="R28" s="117">
        <v>33.510922152730991</v>
      </c>
    </row>
    <row r="29" spans="1:18" ht="18" hidden="1" customHeight="1" outlineLevel="2" x14ac:dyDescent="0.5">
      <c r="A29" s="104">
        <v>2018</v>
      </c>
      <c r="B29" s="105" t="s">
        <v>7</v>
      </c>
      <c r="C29" s="205" t="s">
        <v>222</v>
      </c>
      <c r="D29" s="201">
        <v>18866.743524000001</v>
      </c>
      <c r="E29" s="121">
        <v>19.571418485122287</v>
      </c>
      <c r="F29" s="114">
        <v>9.2960040143840175</v>
      </c>
      <c r="G29" s="115">
        <v>40.275761848773747</v>
      </c>
      <c r="H29" s="120">
        <v>74400.369154</v>
      </c>
      <c r="I29" s="121">
        <v>77.179231185721903</v>
      </c>
      <c r="J29" s="114">
        <v>8.1769266538619831</v>
      </c>
      <c r="K29" s="202">
        <v>58.045146278070447</v>
      </c>
      <c r="L29" s="201">
        <v>3132.3564679999999</v>
      </c>
      <c r="M29" s="121">
        <v>3.2493503291558055</v>
      </c>
      <c r="N29" s="114">
        <v>-13.271736606803252</v>
      </c>
      <c r="O29" s="202">
        <v>-2.184467752768815</v>
      </c>
      <c r="P29" s="197">
        <v>96399.469146000003</v>
      </c>
      <c r="Q29" s="114">
        <v>7.5283137273626011</v>
      </c>
      <c r="R29" s="115">
        <v>51.268353852393169</v>
      </c>
    </row>
    <row r="30" spans="1:18" ht="18" hidden="1" customHeight="1" outlineLevel="2" x14ac:dyDescent="0.5">
      <c r="A30" s="107">
        <v>2018</v>
      </c>
      <c r="B30" s="108" t="s">
        <v>8</v>
      </c>
      <c r="C30" s="206" t="s">
        <v>223</v>
      </c>
      <c r="D30" s="203">
        <v>15977.674000000001</v>
      </c>
      <c r="E30" s="123">
        <v>16.810774665485454</v>
      </c>
      <c r="F30" s="119">
        <v>-15.313026968988442</v>
      </c>
      <c r="G30" s="117">
        <v>42.072288002278889</v>
      </c>
      <c r="H30" s="122">
        <v>77159.593408999994</v>
      </c>
      <c r="I30" s="123">
        <v>81.182814099172091</v>
      </c>
      <c r="J30" s="119">
        <v>3.7086163501268699</v>
      </c>
      <c r="K30" s="204">
        <v>69.183736115289335</v>
      </c>
      <c r="L30" s="203">
        <v>1906.978427</v>
      </c>
      <c r="M30" s="123">
        <v>2.0064112353424473</v>
      </c>
      <c r="N30" s="119">
        <v>-39.120006088655678</v>
      </c>
      <c r="O30" s="204">
        <v>-4.6221349969525871</v>
      </c>
      <c r="P30" s="198">
        <v>95044.245836000002</v>
      </c>
      <c r="Q30" s="119">
        <v>-1.4058410507919672</v>
      </c>
      <c r="R30" s="117">
        <v>61.495594835143841</v>
      </c>
    </row>
    <row r="31" spans="1:18" ht="19.5" hidden="1" customHeight="1" outlineLevel="1" x14ac:dyDescent="0.5">
      <c r="A31" s="273">
        <v>2018</v>
      </c>
      <c r="B31" s="274" t="s">
        <v>2367</v>
      </c>
      <c r="C31" s="275" t="s">
        <v>2364</v>
      </c>
      <c r="D31" s="276">
        <v>52106.47911</v>
      </c>
      <c r="E31" s="277">
        <v>18.537028196687206</v>
      </c>
      <c r="F31" s="278">
        <v>5.4328769454948578</v>
      </c>
      <c r="G31" s="279">
        <v>39.152280448947899</v>
      </c>
      <c r="H31" s="443">
        <v>220336.52282899999</v>
      </c>
      <c r="I31" s="277">
        <v>78.38534489768152</v>
      </c>
      <c r="J31" s="278">
        <v>17.420414163658648</v>
      </c>
      <c r="K31" s="279">
        <v>52.618519347817852</v>
      </c>
      <c r="L31" s="276">
        <v>8651.0254160000004</v>
      </c>
      <c r="M31" s="277">
        <v>3.0776269056312691</v>
      </c>
      <c r="N31" s="278">
        <v>20.7236001907823</v>
      </c>
      <c r="O31" s="279">
        <v>9.3424113363937735</v>
      </c>
      <c r="P31" s="444">
        <v>281094.02735500003</v>
      </c>
      <c r="Q31" s="278">
        <v>15.091627579943934</v>
      </c>
      <c r="R31" s="279">
        <v>48.156101472702332</v>
      </c>
    </row>
    <row r="32" spans="1:18" ht="18" hidden="1" customHeight="1" outlineLevel="2" x14ac:dyDescent="0.5">
      <c r="A32" s="104">
        <v>2018</v>
      </c>
      <c r="B32" s="105" t="s">
        <v>9</v>
      </c>
      <c r="C32" s="205" t="s">
        <v>224</v>
      </c>
      <c r="D32" s="201">
        <v>18489.068057</v>
      </c>
      <c r="E32" s="121">
        <v>18.752189529840098</v>
      </c>
      <c r="F32" s="114">
        <v>15.718145563615838</v>
      </c>
      <c r="G32" s="115">
        <v>33.834715936119821</v>
      </c>
      <c r="H32" s="120">
        <v>77055.971483999994</v>
      </c>
      <c r="I32" s="121">
        <v>78.152569789846922</v>
      </c>
      <c r="J32" s="114">
        <v>-0.13429558195146019</v>
      </c>
      <c r="K32" s="202">
        <v>60.588099930145979</v>
      </c>
      <c r="L32" s="201">
        <v>3051.8097899999998</v>
      </c>
      <c r="M32" s="121">
        <v>3.0952406803129717</v>
      </c>
      <c r="N32" s="114">
        <v>60.033786790184784</v>
      </c>
      <c r="O32" s="202">
        <v>29.463879720579911</v>
      </c>
      <c r="P32" s="197">
        <v>98596.849331000005</v>
      </c>
      <c r="Q32" s="114">
        <v>3.7378417428131971</v>
      </c>
      <c r="R32" s="115">
        <v>53.6836170653743</v>
      </c>
    </row>
    <row r="33" spans="1:18" ht="18" hidden="1" customHeight="1" outlineLevel="2" x14ac:dyDescent="0.5">
      <c r="A33" s="107">
        <v>2018</v>
      </c>
      <c r="B33" s="108" t="s">
        <v>10</v>
      </c>
      <c r="C33" s="206" t="s">
        <v>225</v>
      </c>
      <c r="D33" s="203">
        <v>14684.771129999999</v>
      </c>
      <c r="E33" s="123">
        <v>15.865504513305307</v>
      </c>
      <c r="F33" s="119">
        <v>-20.575925813414297</v>
      </c>
      <c r="G33" s="117">
        <v>-3.6655188438910025</v>
      </c>
      <c r="H33" s="122">
        <v>75918.928935999997</v>
      </c>
      <c r="I33" s="123">
        <v>82.023212960991714</v>
      </c>
      <c r="J33" s="119">
        <v>-1.4756060122298131</v>
      </c>
      <c r="K33" s="204">
        <v>50.918769528960659</v>
      </c>
      <c r="L33" s="203">
        <v>1954.1578810000001</v>
      </c>
      <c r="M33" s="123">
        <v>2.1112825257029821</v>
      </c>
      <c r="N33" s="119">
        <v>-35.967245160452798</v>
      </c>
      <c r="O33" s="204">
        <v>-23.985804944389777</v>
      </c>
      <c r="P33" s="198">
        <v>92557.857946999997</v>
      </c>
      <c r="Q33" s="119">
        <v>-6.1249334283760675</v>
      </c>
      <c r="R33" s="117">
        <v>35.877105037623558</v>
      </c>
    </row>
    <row r="34" spans="1:18" ht="18" hidden="1" customHeight="1" outlineLevel="2" x14ac:dyDescent="0.5">
      <c r="A34" s="104">
        <v>2018</v>
      </c>
      <c r="B34" s="105" t="s">
        <v>11</v>
      </c>
      <c r="C34" s="205" t="s">
        <v>226</v>
      </c>
      <c r="D34" s="201">
        <v>16366.664906</v>
      </c>
      <c r="E34" s="121">
        <v>16.824815979668401</v>
      </c>
      <c r="F34" s="114">
        <v>11.453319640535664</v>
      </c>
      <c r="G34" s="115">
        <v>46.498546903283696</v>
      </c>
      <c r="H34" s="120">
        <v>77966.245150000002</v>
      </c>
      <c r="I34" s="121">
        <v>80.148749596111742</v>
      </c>
      <c r="J34" s="114">
        <v>2.6967137744078329</v>
      </c>
      <c r="K34" s="202">
        <v>52.519684986339385</v>
      </c>
      <c r="L34" s="201">
        <v>2944.0225759999998</v>
      </c>
      <c r="M34" s="121">
        <v>3.0264344242198491</v>
      </c>
      <c r="N34" s="114">
        <v>50.654284621744928</v>
      </c>
      <c r="O34" s="202">
        <v>70.842254030081136</v>
      </c>
      <c r="P34" s="197">
        <v>97276.932631999996</v>
      </c>
      <c r="Q34" s="114">
        <v>5.0985132863621496</v>
      </c>
      <c r="R34" s="115">
        <v>51.962098075111719</v>
      </c>
    </row>
    <row r="35" spans="1:18" ht="19.5" hidden="1" customHeight="1" outlineLevel="1" x14ac:dyDescent="0.5">
      <c r="A35" s="273">
        <v>2018</v>
      </c>
      <c r="B35" s="274" t="s">
        <v>2368</v>
      </c>
      <c r="C35" s="275" t="s">
        <v>2365</v>
      </c>
      <c r="D35" s="276">
        <v>49540.504092999996</v>
      </c>
      <c r="E35" s="277">
        <v>17.175821663829332</v>
      </c>
      <c r="F35" s="278">
        <v>-4.9244835974871286</v>
      </c>
      <c r="G35" s="279">
        <v>23.142350497876784</v>
      </c>
      <c r="H35" s="443">
        <v>230941.14556999999</v>
      </c>
      <c r="I35" s="277">
        <v>80.067896033202558</v>
      </c>
      <c r="J35" s="278">
        <v>4.8129209832498354</v>
      </c>
      <c r="K35" s="279">
        <v>54.57192226711738</v>
      </c>
      <c r="L35" s="276">
        <v>7949.9902469999997</v>
      </c>
      <c r="M35" s="277">
        <v>2.7562823029680978</v>
      </c>
      <c r="N35" s="278">
        <v>-8.1034921906880779</v>
      </c>
      <c r="O35" s="279">
        <v>19.525577494482359</v>
      </c>
      <c r="P35" s="444">
        <v>288431.63991000003</v>
      </c>
      <c r="Q35" s="278">
        <v>2.6103765434094983</v>
      </c>
      <c r="R35" s="279">
        <v>46.942724704539863</v>
      </c>
    </row>
    <row r="36" spans="1:18" ht="18" hidden="1" customHeight="1" outlineLevel="2" x14ac:dyDescent="0.5">
      <c r="A36" s="107">
        <v>2018</v>
      </c>
      <c r="B36" s="108" t="s">
        <v>12</v>
      </c>
      <c r="C36" s="206" t="s">
        <v>227</v>
      </c>
      <c r="D36" s="203">
        <v>17162.441709999999</v>
      </c>
      <c r="E36" s="123">
        <v>16.206270301844178</v>
      </c>
      <c r="F36" s="119">
        <v>4.8621805882288704</v>
      </c>
      <c r="G36" s="117">
        <v>15.911619412040668</v>
      </c>
      <c r="H36" s="122">
        <v>85877.322027000002</v>
      </c>
      <c r="I36" s="123">
        <v>81.092837317964523</v>
      </c>
      <c r="J36" s="119">
        <v>10.146797324636836</v>
      </c>
      <c r="K36" s="204">
        <v>45.756509799837431</v>
      </c>
      <c r="L36" s="203">
        <v>2860.2452739999999</v>
      </c>
      <c r="M36" s="123">
        <v>2.7008923801913007</v>
      </c>
      <c r="N36" s="119">
        <v>-2.8456745774628867</v>
      </c>
      <c r="O36" s="204">
        <v>-8.8403697739026335</v>
      </c>
      <c r="P36" s="198">
        <v>105900.009011</v>
      </c>
      <c r="Q36" s="119">
        <v>8.8644616413032118</v>
      </c>
      <c r="R36" s="117">
        <v>37.778590612095385</v>
      </c>
    </row>
    <row r="37" spans="1:18" ht="18" hidden="1" customHeight="1" outlineLevel="2" x14ac:dyDescent="0.5">
      <c r="A37" s="104">
        <v>2018</v>
      </c>
      <c r="B37" s="105" t="s">
        <v>13</v>
      </c>
      <c r="C37" s="205" t="s">
        <v>228</v>
      </c>
      <c r="D37" s="201">
        <v>17311.101903999999</v>
      </c>
      <c r="E37" s="121">
        <v>18.44417856765229</v>
      </c>
      <c r="F37" s="114">
        <v>0.86619489529500271</v>
      </c>
      <c r="G37" s="115">
        <v>13.347562697385396</v>
      </c>
      <c r="H37" s="120">
        <v>73665.270625000005</v>
      </c>
      <c r="I37" s="121">
        <v>78.486939374320428</v>
      </c>
      <c r="J37" s="114">
        <v>-14.220344921981265</v>
      </c>
      <c r="K37" s="202">
        <v>19.344625918560521</v>
      </c>
      <c r="L37" s="201">
        <v>2880.3521850000002</v>
      </c>
      <c r="M37" s="121">
        <v>3.068882058027278</v>
      </c>
      <c r="N37" s="114">
        <v>0.70297855861434222</v>
      </c>
      <c r="O37" s="202">
        <v>-21.901232973733688</v>
      </c>
      <c r="P37" s="197">
        <v>93856.724713999996</v>
      </c>
      <c r="Q37" s="114">
        <v>-11.372316593239429</v>
      </c>
      <c r="R37" s="115">
        <v>16.324144655129547</v>
      </c>
    </row>
    <row r="38" spans="1:18" ht="18" hidden="1" customHeight="1" outlineLevel="2" x14ac:dyDescent="0.5">
      <c r="A38" s="107">
        <v>2018</v>
      </c>
      <c r="B38" s="108" t="s">
        <v>14</v>
      </c>
      <c r="C38" s="206" t="s">
        <v>229</v>
      </c>
      <c r="D38" s="203">
        <v>18227.505478999999</v>
      </c>
      <c r="E38" s="123">
        <v>20.166941475121746</v>
      </c>
      <c r="F38" s="119">
        <v>5.2937333514757379</v>
      </c>
      <c r="G38" s="117">
        <v>18.78408621028278</v>
      </c>
      <c r="H38" s="122">
        <v>69974.597704</v>
      </c>
      <c r="I38" s="123">
        <v>77.420007815527839</v>
      </c>
      <c r="J38" s="119">
        <v>-5.0100581857463355</v>
      </c>
      <c r="K38" s="204">
        <v>12.663004040134918</v>
      </c>
      <c r="L38" s="203">
        <v>2180.9898680000001</v>
      </c>
      <c r="M38" s="123">
        <v>2.4130507093504137</v>
      </c>
      <c r="N38" s="119">
        <v>-24.28044461514348</v>
      </c>
      <c r="O38" s="204">
        <v>-37.47287404213219</v>
      </c>
      <c r="P38" s="198">
        <v>90383.093051000003</v>
      </c>
      <c r="Q38" s="119">
        <v>-3.7009939070267284</v>
      </c>
      <c r="R38" s="117">
        <v>11.662927472052754</v>
      </c>
    </row>
    <row r="39" spans="1:18" ht="19.5" hidden="1" customHeight="1" outlineLevel="1" x14ac:dyDescent="0.5">
      <c r="A39" s="273">
        <v>2018</v>
      </c>
      <c r="B39" s="274" t="s">
        <v>2369</v>
      </c>
      <c r="C39" s="275" t="s">
        <v>2366</v>
      </c>
      <c r="D39" s="276">
        <v>52701.049092999994</v>
      </c>
      <c r="E39" s="277">
        <v>18.164017563051555</v>
      </c>
      <c r="F39" s="278">
        <v>6.3797190962507466</v>
      </c>
      <c r="G39" s="279">
        <v>16.019897559931362</v>
      </c>
      <c r="H39" s="443">
        <v>229517.19035600004</v>
      </c>
      <c r="I39" s="277">
        <v>79.105717028361241</v>
      </c>
      <c r="J39" s="278">
        <v>-0.61658792350987035</v>
      </c>
      <c r="K39" s="279">
        <v>25.588859098719261</v>
      </c>
      <c r="L39" s="276">
        <v>7921.5873270000011</v>
      </c>
      <c r="M39" s="277">
        <v>2.7302654085872176</v>
      </c>
      <c r="N39" s="278">
        <v>-0.35726987225822571</v>
      </c>
      <c r="O39" s="279">
        <v>-23.194154594910021</v>
      </c>
      <c r="P39" s="444">
        <v>290139.82677599997</v>
      </c>
      <c r="Q39" s="278">
        <v>0.59223283081319966</v>
      </c>
      <c r="R39" s="279">
        <v>21.656634245844675</v>
      </c>
    </row>
    <row r="40" spans="1:18" ht="18" customHeight="1" collapsed="1" x14ac:dyDescent="0.5">
      <c r="A40" s="273">
        <v>2018</v>
      </c>
      <c r="B40" s="274" t="s">
        <v>22</v>
      </c>
      <c r="C40" s="275" t="s">
        <v>243</v>
      </c>
      <c r="D40" s="276">
        <v>203769.50368100003</v>
      </c>
      <c r="E40" s="277">
        <v>18.459046469036643</v>
      </c>
      <c r="F40" s="278"/>
      <c r="G40" s="279">
        <v>26.461014996357978</v>
      </c>
      <c r="H40" s="276">
        <v>868442.40232599992</v>
      </c>
      <c r="I40" s="277">
        <v>78.670352386553816</v>
      </c>
      <c r="J40" s="278"/>
      <c r="K40" s="279">
        <v>36.033724340393562</v>
      </c>
      <c r="L40" s="276">
        <v>31688.579984</v>
      </c>
      <c r="M40" s="277">
        <v>2.8706011444095294</v>
      </c>
      <c r="N40" s="278"/>
      <c r="O40" s="279">
        <v>-2.034687103784516</v>
      </c>
      <c r="P40" s="276">
        <v>1103900.485991</v>
      </c>
      <c r="Q40" s="278"/>
      <c r="R40" s="279">
        <v>32.699280791682959</v>
      </c>
    </row>
    <row r="41" spans="1:18" ht="18" hidden="1" customHeight="1" outlineLevel="2" x14ac:dyDescent="0.5">
      <c r="A41" s="104">
        <v>2019</v>
      </c>
      <c r="B41" s="105" t="s">
        <v>2</v>
      </c>
      <c r="C41" s="205" t="s">
        <v>218</v>
      </c>
      <c r="D41" s="201">
        <v>16809.362083</v>
      </c>
      <c r="E41" s="121">
        <v>20.300125831542619</v>
      </c>
      <c r="F41" s="114">
        <v>-7.7802384842722949</v>
      </c>
      <c r="G41" s="115">
        <v>6.1451044918631181</v>
      </c>
      <c r="H41" s="120">
        <v>63404.694810000001</v>
      </c>
      <c r="I41" s="121">
        <v>76.571810197085227</v>
      </c>
      <c r="J41" s="114">
        <v>-9.3889827302636171</v>
      </c>
      <c r="K41" s="202">
        <v>-4.2188333013754908</v>
      </c>
      <c r="L41" s="201">
        <v>2590.1691620000001</v>
      </c>
      <c r="M41" s="121">
        <v>3.1280639713721436</v>
      </c>
      <c r="N41" s="114">
        <v>18.761173538840126</v>
      </c>
      <c r="O41" s="202">
        <v>17.475902393789866</v>
      </c>
      <c r="P41" s="197">
        <v>82804.226055000006</v>
      </c>
      <c r="Q41" s="114">
        <v>-8.3852706741552989</v>
      </c>
      <c r="R41" s="115">
        <v>-1.7026545143973393</v>
      </c>
    </row>
    <row r="42" spans="1:18" ht="18" hidden="1" customHeight="1" outlineLevel="2" x14ac:dyDescent="0.5">
      <c r="A42" s="107">
        <v>2019</v>
      </c>
      <c r="B42" s="108" t="s">
        <v>4</v>
      </c>
      <c r="C42" s="206" t="s">
        <v>219</v>
      </c>
      <c r="D42" s="203">
        <v>15012.304722999999</v>
      </c>
      <c r="E42" s="123">
        <v>19.182693976126146</v>
      </c>
      <c r="F42" s="119">
        <v>-10.690812364720481</v>
      </c>
      <c r="G42" s="117">
        <v>-7.6153064878360262</v>
      </c>
      <c r="H42" s="122">
        <v>59728.440519000003</v>
      </c>
      <c r="I42" s="123">
        <v>76.320885919125374</v>
      </c>
      <c r="J42" s="119">
        <v>-5.7980789940182635</v>
      </c>
      <c r="K42" s="204">
        <v>0.7860896073308421</v>
      </c>
      <c r="L42" s="203">
        <v>3518.8815949999998</v>
      </c>
      <c r="M42" s="123">
        <v>4.4964201047484735</v>
      </c>
      <c r="N42" s="119">
        <v>35.85528106136875</v>
      </c>
      <c r="O42" s="204">
        <v>72.719552770474422</v>
      </c>
      <c r="P42" s="198">
        <v>78259.626837000003</v>
      </c>
      <c r="Q42" s="119">
        <v>-5.4883662761142205</v>
      </c>
      <c r="R42" s="117">
        <v>0.91545186802974854</v>
      </c>
    </row>
    <row r="43" spans="1:18" ht="18" hidden="1" customHeight="1" outlineLevel="2" x14ac:dyDescent="0.5">
      <c r="A43" s="104">
        <v>2019</v>
      </c>
      <c r="B43" s="105" t="s">
        <v>5</v>
      </c>
      <c r="C43" s="205" t="s">
        <v>220</v>
      </c>
      <c r="D43" s="201">
        <v>16799.567083000002</v>
      </c>
      <c r="E43" s="121">
        <v>19.085337039460175</v>
      </c>
      <c r="F43" s="114">
        <v>11.90531629205327</v>
      </c>
      <c r="G43" s="115">
        <v>-3.0914565017854945</v>
      </c>
      <c r="H43" s="120">
        <v>66714.560580999998</v>
      </c>
      <c r="I43" s="121">
        <v>75.791826529644936</v>
      </c>
      <c r="J43" s="114">
        <v>11.696471565798984</v>
      </c>
      <c r="K43" s="202">
        <v>7.2796868294335182</v>
      </c>
      <c r="L43" s="201">
        <v>4509.2960160000002</v>
      </c>
      <c r="M43" s="121">
        <v>5.1228364308948908</v>
      </c>
      <c r="N43" s="114">
        <v>28.145716025435075</v>
      </c>
      <c r="O43" s="202">
        <v>54.227912889855425</v>
      </c>
      <c r="P43" s="197">
        <v>88023.423680000007</v>
      </c>
      <c r="Q43" s="114">
        <v>12.476160745483945</v>
      </c>
      <c r="R43" s="115">
        <v>6.7639336581251097</v>
      </c>
    </row>
    <row r="44" spans="1:18" ht="19.5" hidden="1" customHeight="1" outlineLevel="1" x14ac:dyDescent="0.5">
      <c r="A44" s="273">
        <v>2019</v>
      </c>
      <c r="B44" s="274" t="s">
        <v>2362</v>
      </c>
      <c r="C44" s="275" t="s">
        <v>2363</v>
      </c>
      <c r="D44" s="276">
        <v>48621.233889000003</v>
      </c>
      <c r="E44" s="277">
        <v>19.519758117771936</v>
      </c>
      <c r="F44" s="278">
        <v>-7.7414307195298182</v>
      </c>
      <c r="G44" s="279">
        <v>-1.6192101804619163</v>
      </c>
      <c r="H44" s="443">
        <v>189847.69591000001</v>
      </c>
      <c r="I44" s="277">
        <v>76.217339770513533</v>
      </c>
      <c r="J44" s="278">
        <v>-17.28388814121913</v>
      </c>
      <c r="K44" s="279">
        <v>1.1724919480054607</v>
      </c>
      <c r="L44" s="276">
        <v>10618.346773000001</v>
      </c>
      <c r="M44" s="277">
        <v>4.2629021117145305</v>
      </c>
      <c r="N44" s="278">
        <v>34.043170070325978</v>
      </c>
      <c r="O44" s="279">
        <v>48.177237826616448</v>
      </c>
      <c r="P44" s="444">
        <v>249087.276572</v>
      </c>
      <c r="Q44" s="278">
        <v>-14.149229583601509</v>
      </c>
      <c r="R44" s="279">
        <v>1.986727857158721</v>
      </c>
    </row>
    <row r="45" spans="1:18" ht="18" hidden="1" customHeight="1" outlineLevel="2" x14ac:dyDescent="0.5">
      <c r="A45" s="107">
        <v>2019</v>
      </c>
      <c r="B45" s="108" t="s">
        <v>6</v>
      </c>
      <c r="C45" s="206" t="s">
        <v>221</v>
      </c>
      <c r="D45" s="203">
        <v>16564.169161000002</v>
      </c>
      <c r="E45" s="123">
        <v>18.666737696026146</v>
      </c>
      <c r="F45" s="119">
        <v>-1.4012142148484674</v>
      </c>
      <c r="G45" s="117">
        <v>-4.0429262838802993</v>
      </c>
      <c r="H45" s="122">
        <v>68173.435414000007</v>
      </c>
      <c r="I45" s="123">
        <v>76.827012833602964</v>
      </c>
      <c r="J45" s="119">
        <v>2.18674127551024</v>
      </c>
      <c r="K45" s="204">
        <v>-0.87693372519264123</v>
      </c>
      <c r="L45" s="203">
        <v>3998.6782760000001</v>
      </c>
      <c r="M45" s="123">
        <v>4.5062494703708866</v>
      </c>
      <c r="N45" s="119">
        <v>-11.323668665534781</v>
      </c>
      <c r="O45" s="204">
        <v>10.714864763464039</v>
      </c>
      <c r="P45" s="198">
        <v>88736.282850999996</v>
      </c>
      <c r="Q45" s="119">
        <v>0.80985167492633181</v>
      </c>
      <c r="R45" s="117">
        <v>-1.0195497347483595</v>
      </c>
    </row>
    <row r="46" spans="1:18" ht="18" hidden="1" customHeight="1" outlineLevel="2" x14ac:dyDescent="0.5">
      <c r="A46" s="104">
        <v>2019</v>
      </c>
      <c r="B46" s="105" t="s">
        <v>7</v>
      </c>
      <c r="C46" s="205" t="s">
        <v>222</v>
      </c>
      <c r="D46" s="201">
        <v>15781.071212999999</v>
      </c>
      <c r="E46" s="121">
        <v>18.200316675064581</v>
      </c>
      <c r="F46" s="114">
        <v>-4.7276621023877858</v>
      </c>
      <c r="G46" s="115">
        <v>-16.355086965987432</v>
      </c>
      <c r="H46" s="120">
        <v>68142.849273999993</v>
      </c>
      <c r="I46" s="121">
        <v>78.589179352180821</v>
      </c>
      <c r="J46" s="114">
        <v>-4.4865188052023441E-2</v>
      </c>
      <c r="K46" s="202">
        <v>-8.4106032687118475</v>
      </c>
      <c r="L46" s="201">
        <v>2783.7533119999998</v>
      </c>
      <c r="M46" s="121">
        <v>3.2105039727546067</v>
      </c>
      <c r="N46" s="114">
        <v>-30.383163639144449</v>
      </c>
      <c r="O46" s="202">
        <v>-11.12910230879891</v>
      </c>
      <c r="P46" s="197">
        <v>86707.673798999997</v>
      </c>
      <c r="Q46" s="114">
        <v>-2.2861100181605587</v>
      </c>
      <c r="R46" s="115">
        <v>-10.053784977095138</v>
      </c>
    </row>
    <row r="47" spans="1:18" ht="18" hidden="1" customHeight="1" outlineLevel="2" x14ac:dyDescent="0.5">
      <c r="A47" s="107">
        <v>2019</v>
      </c>
      <c r="B47" s="108" t="s">
        <v>8</v>
      </c>
      <c r="C47" s="206" t="s">
        <v>223</v>
      </c>
      <c r="D47" s="203">
        <v>14626.597575</v>
      </c>
      <c r="E47" s="123">
        <v>18.952985481900107</v>
      </c>
      <c r="F47" s="119">
        <v>-7.3155593965571697</v>
      </c>
      <c r="G47" s="117">
        <v>-8.4560269849040637</v>
      </c>
      <c r="H47" s="122">
        <v>59505.333743000003</v>
      </c>
      <c r="I47" s="123">
        <v>77.106361937130103</v>
      </c>
      <c r="J47" s="119">
        <v>-12.675600775466322</v>
      </c>
      <c r="K47" s="204">
        <v>-22.880187525639261</v>
      </c>
      <c r="L47" s="203">
        <v>3041.1219139999998</v>
      </c>
      <c r="M47" s="123">
        <v>3.9406525809697923</v>
      </c>
      <c r="N47" s="119">
        <v>9.2453810792268989</v>
      </c>
      <c r="O47" s="204">
        <v>59.473325494520644</v>
      </c>
      <c r="P47" s="198">
        <v>77173.053232000006</v>
      </c>
      <c r="Q47" s="119">
        <v>-10.996282277278613</v>
      </c>
      <c r="R47" s="117">
        <v>-18.803024261812705</v>
      </c>
    </row>
    <row r="48" spans="1:18" ht="19.5" hidden="1" customHeight="1" outlineLevel="1" x14ac:dyDescent="0.5">
      <c r="A48" s="273">
        <v>2019</v>
      </c>
      <c r="B48" s="274" t="s">
        <v>2367</v>
      </c>
      <c r="C48" s="275" t="s">
        <v>2364</v>
      </c>
      <c r="D48" s="276">
        <v>46971.837949000001</v>
      </c>
      <c r="E48" s="277">
        <v>18.594091494844715</v>
      </c>
      <c r="F48" s="278">
        <v>-3.3923366563783586</v>
      </c>
      <c r="G48" s="279">
        <v>-9.8541318636410917</v>
      </c>
      <c r="H48" s="443">
        <v>195821.61843099998</v>
      </c>
      <c r="I48" s="277">
        <v>77.517194318177644</v>
      </c>
      <c r="J48" s="278">
        <v>3.14669213780292</v>
      </c>
      <c r="K48" s="279">
        <v>-11.126119302983495</v>
      </c>
      <c r="L48" s="276">
        <v>9823.5535019999988</v>
      </c>
      <c r="M48" s="277">
        <v>3.8887141869776229</v>
      </c>
      <c r="N48" s="278">
        <v>-7.4850943182697467</v>
      </c>
      <c r="O48" s="279">
        <v>13.553631270478261</v>
      </c>
      <c r="P48" s="444">
        <v>252617.00988200001</v>
      </c>
      <c r="Q48" s="278">
        <v>1.4170668845783885</v>
      </c>
      <c r="R48" s="279">
        <v>-10.130779988802729</v>
      </c>
    </row>
    <row r="49" spans="1:18" ht="18" hidden="1" customHeight="1" outlineLevel="2" x14ac:dyDescent="0.5">
      <c r="A49" s="104">
        <v>2019</v>
      </c>
      <c r="B49" s="105" t="s">
        <v>9</v>
      </c>
      <c r="C49" s="205" t="s">
        <v>224</v>
      </c>
      <c r="D49" s="201">
        <v>15791.68132</v>
      </c>
      <c r="E49" s="121">
        <v>19.281416981560952</v>
      </c>
      <c r="F49" s="114">
        <v>7.9655144610758954</v>
      </c>
      <c r="G49" s="115">
        <v>-14.589089772855068</v>
      </c>
      <c r="H49" s="120">
        <v>62897.880581999998</v>
      </c>
      <c r="I49" s="121">
        <v>76.79741239598215</v>
      </c>
      <c r="J49" s="114">
        <v>5.7012483177595552</v>
      </c>
      <c r="K49" s="202">
        <v>-18.373775100531699</v>
      </c>
      <c r="L49" s="201">
        <v>3211.4795779999999</v>
      </c>
      <c r="M49" s="121">
        <v>3.9211706224569003</v>
      </c>
      <c r="N49" s="114">
        <v>5.6018031771678523</v>
      </c>
      <c r="O49" s="202">
        <v>5.231970502329375</v>
      </c>
      <c r="P49" s="197">
        <v>81901.04148</v>
      </c>
      <c r="Q49" s="114">
        <v>6.1264755636744939</v>
      </c>
      <c r="R49" s="115">
        <v>-16.933409093986786</v>
      </c>
    </row>
    <row r="50" spans="1:18" ht="18" hidden="1" customHeight="1" outlineLevel="2" x14ac:dyDescent="0.5">
      <c r="A50" s="107">
        <v>2019</v>
      </c>
      <c r="B50" s="108" t="s">
        <v>10</v>
      </c>
      <c r="C50" s="206" t="s">
        <v>225</v>
      </c>
      <c r="D50" s="203">
        <v>14399.789290999999</v>
      </c>
      <c r="E50" s="123">
        <v>18.78817082623554</v>
      </c>
      <c r="F50" s="119">
        <v>-8.814083825496045</v>
      </c>
      <c r="G50" s="117">
        <v>-1.9406624487173785</v>
      </c>
      <c r="H50" s="122">
        <v>59843.640958999997</v>
      </c>
      <c r="I50" s="123">
        <v>78.081180667298284</v>
      </c>
      <c r="J50" s="119">
        <v>-4.8558704915632074</v>
      </c>
      <c r="K50" s="204">
        <v>-21.174281832336629</v>
      </c>
      <c r="L50" s="203">
        <v>2399.4181899999999</v>
      </c>
      <c r="M50" s="123">
        <v>3.1306485064661826</v>
      </c>
      <c r="N50" s="119">
        <v>-25.286207440426079</v>
      </c>
      <c r="O50" s="204">
        <v>22.785278166580227</v>
      </c>
      <c r="P50" s="198">
        <v>76642.848440000002</v>
      </c>
      <c r="Q50" s="119">
        <v>-6.4201784800063111</v>
      </c>
      <c r="R50" s="117">
        <v>-17.194660572323496</v>
      </c>
    </row>
    <row r="51" spans="1:18" ht="18" hidden="1" customHeight="1" outlineLevel="2" x14ac:dyDescent="0.5">
      <c r="A51" s="104">
        <v>2019</v>
      </c>
      <c r="B51" s="105" t="s">
        <v>11</v>
      </c>
      <c r="C51" s="205" t="s">
        <v>226</v>
      </c>
      <c r="D51" s="201">
        <v>15880.650005</v>
      </c>
      <c r="E51" s="121">
        <v>20.536252098150438</v>
      </c>
      <c r="F51" s="114">
        <v>10.283905438293829</v>
      </c>
      <c r="G51" s="115">
        <v>-2.9695414660920183</v>
      </c>
      <c r="H51" s="120">
        <v>57263.223791999997</v>
      </c>
      <c r="I51" s="121">
        <v>74.050621314307989</v>
      </c>
      <c r="J51" s="114">
        <v>-4.3119321044785552</v>
      </c>
      <c r="K51" s="202">
        <v>-26.553826361868861</v>
      </c>
      <c r="L51" s="201">
        <v>4185.9618959999998</v>
      </c>
      <c r="M51" s="121">
        <v>5.4131265875415782</v>
      </c>
      <c r="N51" s="114">
        <v>74.457371101283513</v>
      </c>
      <c r="O51" s="202">
        <v>42.185115363055559</v>
      </c>
      <c r="P51" s="197">
        <v>77329.835693000001</v>
      </c>
      <c r="Q51" s="114">
        <v>0.89634880094233704</v>
      </c>
      <c r="R51" s="115">
        <v>-20.505474832826142</v>
      </c>
    </row>
    <row r="52" spans="1:18" ht="19.5" hidden="1" customHeight="1" outlineLevel="1" x14ac:dyDescent="0.5">
      <c r="A52" s="273">
        <v>2019</v>
      </c>
      <c r="B52" s="274" t="s">
        <v>2368</v>
      </c>
      <c r="C52" s="275" t="s">
        <v>2365</v>
      </c>
      <c r="D52" s="276">
        <v>46072.120616</v>
      </c>
      <c r="E52" s="277">
        <v>19.5325361043353</v>
      </c>
      <c r="F52" s="278">
        <v>-1.9154399152463975</v>
      </c>
      <c r="G52" s="279">
        <v>-7.0011065500846907</v>
      </c>
      <c r="H52" s="443">
        <v>180004.745333</v>
      </c>
      <c r="I52" s="277">
        <v>76.314029833206305</v>
      </c>
      <c r="J52" s="278">
        <v>-8.0771843398757532</v>
      </c>
      <c r="K52" s="279">
        <v>-22.056009166872691</v>
      </c>
      <c r="L52" s="276">
        <v>9796.8596639999996</v>
      </c>
      <c r="M52" s="277">
        <v>4.1534340624583974</v>
      </c>
      <c r="N52" s="278">
        <v>-0.27173301386880233</v>
      </c>
      <c r="O52" s="279">
        <v>23.231090348782924</v>
      </c>
      <c r="P52" s="444">
        <v>235873.72561299999</v>
      </c>
      <c r="Q52" s="278">
        <v>-6.6279322508096321</v>
      </c>
      <c r="R52" s="279">
        <v>-18.22196563227245</v>
      </c>
    </row>
    <row r="53" spans="1:18" ht="18" hidden="1" customHeight="1" outlineLevel="2" x14ac:dyDescent="0.5">
      <c r="A53" s="107">
        <v>2019</v>
      </c>
      <c r="B53" s="108" t="s">
        <v>12</v>
      </c>
      <c r="C53" s="206" t="s">
        <v>227</v>
      </c>
      <c r="D53" s="203">
        <v>15927.072399000001</v>
      </c>
      <c r="E53" s="123">
        <v>20.748691177392921</v>
      </c>
      <c r="F53" s="119">
        <v>0.2923204905679766</v>
      </c>
      <c r="G53" s="117">
        <v>-7.1980976359569464</v>
      </c>
      <c r="H53" s="122">
        <v>57816.935870000001</v>
      </c>
      <c r="I53" s="123">
        <v>75.319915495899991</v>
      </c>
      <c r="J53" s="119">
        <v>0.9669593175740232</v>
      </c>
      <c r="K53" s="204">
        <v>-32.674966445946886</v>
      </c>
      <c r="L53" s="203">
        <v>3017.8089599999998</v>
      </c>
      <c r="M53" s="123">
        <v>3.9313933267070911</v>
      </c>
      <c r="N53" s="119">
        <v>-27.906439786665459</v>
      </c>
      <c r="O53" s="204">
        <v>5.5087473592658087</v>
      </c>
      <c r="P53" s="198">
        <v>76761.817228999993</v>
      </c>
      <c r="Q53" s="119">
        <v>-0.73453985633054053</v>
      </c>
      <c r="R53" s="117">
        <v>-27.514815205514644</v>
      </c>
    </row>
    <row r="54" spans="1:18" ht="18" hidden="1" customHeight="1" outlineLevel="2" x14ac:dyDescent="0.5">
      <c r="A54" s="104">
        <v>2019</v>
      </c>
      <c r="B54" s="105" t="s">
        <v>13</v>
      </c>
      <c r="C54" s="205" t="s">
        <v>228</v>
      </c>
      <c r="D54" s="201">
        <v>14747.665518</v>
      </c>
      <c r="E54" s="121">
        <v>18.244431207016827</v>
      </c>
      <c r="F54" s="114">
        <v>-7.4050450167731485</v>
      </c>
      <c r="G54" s="115">
        <v>-14.808048616522084</v>
      </c>
      <c r="H54" s="120">
        <v>62463.597029999997</v>
      </c>
      <c r="I54" s="121">
        <v>77.2741148465648</v>
      </c>
      <c r="J54" s="114">
        <v>8.0368512963881358</v>
      </c>
      <c r="K54" s="202">
        <v>-15.206179927069275</v>
      </c>
      <c r="L54" s="201">
        <v>3622.5291480000001</v>
      </c>
      <c r="M54" s="121">
        <v>4.481453946418374</v>
      </c>
      <c r="N54" s="114">
        <v>20.038385332383669</v>
      </c>
      <c r="O54" s="202">
        <v>25.766882496697185</v>
      </c>
      <c r="P54" s="197">
        <v>80833.791696</v>
      </c>
      <c r="Q54" s="114">
        <v>5.3046874266307054</v>
      </c>
      <c r="R54" s="115">
        <v>-13.875332915870919</v>
      </c>
    </row>
    <row r="55" spans="1:18" ht="18" hidden="1" customHeight="1" outlineLevel="2" x14ac:dyDescent="0.5">
      <c r="A55" s="107">
        <v>2019</v>
      </c>
      <c r="B55" s="108" t="s">
        <v>14</v>
      </c>
      <c r="C55" s="206" t="s">
        <v>229</v>
      </c>
      <c r="D55" s="203">
        <v>14992.337121</v>
      </c>
      <c r="E55" s="123">
        <v>17.465699886290459</v>
      </c>
      <c r="F55" s="119">
        <v>1.6590531070925785</v>
      </c>
      <c r="G55" s="117">
        <v>-17.74882669341261</v>
      </c>
      <c r="H55" s="122">
        <v>65873.536108</v>
      </c>
      <c r="I55" s="123">
        <v>76.741031289877043</v>
      </c>
      <c r="J55" s="119">
        <v>5.4590821536618872</v>
      </c>
      <c r="K55" s="204">
        <v>-5.860786243242055</v>
      </c>
      <c r="L55" s="203">
        <v>4972.8690980000001</v>
      </c>
      <c r="M55" s="123">
        <v>5.7932688238324959</v>
      </c>
      <c r="N55" s="119">
        <v>37.276165210306814</v>
      </c>
      <c r="O55" s="204">
        <v>128.00972947940349</v>
      </c>
      <c r="P55" s="198">
        <v>85838.742327</v>
      </c>
      <c r="Q55" s="119">
        <v>6.1916563926911028</v>
      </c>
      <c r="R55" s="117">
        <v>-5.0278769741104012</v>
      </c>
    </row>
    <row r="56" spans="1:18" ht="19.5" hidden="1" customHeight="1" outlineLevel="1" x14ac:dyDescent="0.5">
      <c r="A56" s="273">
        <v>2019</v>
      </c>
      <c r="B56" s="274" t="s">
        <v>2369</v>
      </c>
      <c r="C56" s="275" t="s">
        <v>2366</v>
      </c>
      <c r="D56" s="276">
        <v>45667.075037999995</v>
      </c>
      <c r="E56" s="277">
        <v>18.759503251341076</v>
      </c>
      <c r="F56" s="278">
        <v>-0.8791554905318133</v>
      </c>
      <c r="G56" s="279">
        <v>-13.346933649437132</v>
      </c>
      <c r="H56" s="443">
        <v>186154.06900799999</v>
      </c>
      <c r="I56" s="277">
        <v>76.469926306865275</v>
      </c>
      <c r="J56" s="278">
        <v>3.4162008693848778</v>
      </c>
      <c r="K56" s="279">
        <v>-18.893191085487004</v>
      </c>
      <c r="L56" s="276">
        <v>11613.207205999999</v>
      </c>
      <c r="M56" s="277">
        <v>4.7705704417936321</v>
      </c>
      <c r="N56" s="278">
        <v>18.540099626765461</v>
      </c>
      <c r="O56" s="279">
        <v>46.602022127780529</v>
      </c>
      <c r="P56" s="444">
        <v>243434.35125200002</v>
      </c>
      <c r="Q56" s="278">
        <v>3.2053700001350771</v>
      </c>
      <c r="R56" s="279">
        <v>-16.097574760068532</v>
      </c>
    </row>
    <row r="57" spans="1:18" ht="18" customHeight="1" collapsed="1" x14ac:dyDescent="0.5">
      <c r="A57" s="273">
        <v>2019</v>
      </c>
      <c r="B57" s="274" t="s">
        <v>22</v>
      </c>
      <c r="C57" s="275" t="s">
        <v>243</v>
      </c>
      <c r="D57" s="276">
        <v>187332.26749199998</v>
      </c>
      <c r="E57" s="277">
        <v>19.09581107196346</v>
      </c>
      <c r="F57" s="278"/>
      <c r="G57" s="279">
        <v>-8.0665830225176585</v>
      </c>
      <c r="H57" s="276">
        <v>751828.12868199998</v>
      </c>
      <c r="I57" s="277">
        <v>76.637987123667344</v>
      </c>
      <c r="J57" s="278"/>
      <c r="K57" s="279">
        <v>-13.427980178266875</v>
      </c>
      <c r="L57" s="276">
        <v>41851.967145000002</v>
      </c>
      <c r="M57" s="277">
        <v>4.2662018043691896</v>
      </c>
      <c r="N57" s="278"/>
      <c r="O57" s="279">
        <v>32.072712523349537</v>
      </c>
      <c r="P57" s="276">
        <v>981012.363319</v>
      </c>
      <c r="Q57" s="278"/>
      <c r="R57" s="279">
        <v>-11.132173980490656</v>
      </c>
    </row>
    <row r="58" spans="1:18" ht="18" hidden="1" customHeight="1" outlineLevel="2" x14ac:dyDescent="0.5">
      <c r="A58" s="104">
        <v>2020</v>
      </c>
      <c r="B58" s="105" t="s">
        <v>2</v>
      </c>
      <c r="C58" s="205" t="s">
        <v>218</v>
      </c>
      <c r="D58" s="201">
        <v>13665.336098</v>
      </c>
      <c r="E58" s="121">
        <v>16.609399934824008</v>
      </c>
      <c r="F58" s="114">
        <v>-8.8511951958527462</v>
      </c>
      <c r="G58" s="115">
        <v>-18.704017258214002</v>
      </c>
      <c r="H58" s="120">
        <v>65303.139630999998</v>
      </c>
      <c r="I58" s="121">
        <v>79.372066325516755</v>
      </c>
      <c r="J58" s="114">
        <v>-0.86589624711330693</v>
      </c>
      <c r="K58" s="202">
        <v>2.994170741912594</v>
      </c>
      <c r="L58" s="201">
        <v>3306.2370940000001</v>
      </c>
      <c r="M58" s="121">
        <v>4.0185337396592375</v>
      </c>
      <c r="N58" s="114">
        <v>-33.514495780117961</v>
      </c>
      <c r="O58" s="202">
        <v>27.645604870343199</v>
      </c>
      <c r="P58" s="197">
        <v>82274.712822999994</v>
      </c>
      <c r="Q58" s="114">
        <v>-4.1520057346867256</v>
      </c>
      <c r="R58" s="115">
        <v>-0.63947609587982068</v>
      </c>
    </row>
    <row r="59" spans="1:18" ht="18" hidden="1" customHeight="1" outlineLevel="2" x14ac:dyDescent="0.5">
      <c r="A59" s="107">
        <v>2020</v>
      </c>
      <c r="B59" s="108" t="s">
        <v>4</v>
      </c>
      <c r="C59" s="206" t="s">
        <v>219</v>
      </c>
      <c r="D59" s="203">
        <v>13245.401425</v>
      </c>
      <c r="E59" s="123">
        <v>20.745821760966109</v>
      </c>
      <c r="F59" s="119">
        <v>-3.072991911713463</v>
      </c>
      <c r="G59" s="117">
        <v>-11.769700459736665</v>
      </c>
      <c r="H59" s="122">
        <v>47818.035559000004</v>
      </c>
      <c r="I59" s="123">
        <v>74.895762750848718</v>
      </c>
      <c r="J59" s="119">
        <v>-26.775288555497955</v>
      </c>
      <c r="K59" s="204">
        <v>-19.940927398248785</v>
      </c>
      <c r="L59" s="203">
        <v>2782.6790080000001</v>
      </c>
      <c r="M59" s="123">
        <v>4.3584154881851749</v>
      </c>
      <c r="N59" s="119">
        <v>-15.835467061637177</v>
      </c>
      <c r="O59" s="204">
        <v>-20.921493580405613</v>
      </c>
      <c r="P59" s="198">
        <v>63846.115991999999</v>
      </c>
      <c r="Q59" s="119">
        <v>-22.398858894404139</v>
      </c>
      <c r="R59" s="117">
        <v>-18.417556315494089</v>
      </c>
    </row>
    <row r="60" spans="1:18" ht="18" hidden="1" customHeight="1" outlineLevel="2" x14ac:dyDescent="0.5">
      <c r="A60" s="104">
        <v>2020</v>
      </c>
      <c r="B60" s="105" t="s">
        <v>5</v>
      </c>
      <c r="C60" s="205" t="s">
        <v>220</v>
      </c>
      <c r="D60" s="201">
        <v>13621.355856</v>
      </c>
      <c r="E60" s="121">
        <v>29.90264458831798</v>
      </c>
      <c r="F60" s="114">
        <v>2.8383770256324992</v>
      </c>
      <c r="G60" s="115">
        <v>-18.91841147630603</v>
      </c>
      <c r="H60" s="120">
        <v>29892.687870999998</v>
      </c>
      <c r="I60" s="121">
        <v>65.622719988062002</v>
      </c>
      <c r="J60" s="114">
        <v>-37.486583207465564</v>
      </c>
      <c r="K60" s="202">
        <v>-55.193157819414161</v>
      </c>
      <c r="L60" s="201">
        <v>2038.3013699999999</v>
      </c>
      <c r="M60" s="121">
        <v>4.4746354236200219</v>
      </c>
      <c r="N60" s="114">
        <v>-26.750395423258254</v>
      </c>
      <c r="O60" s="202">
        <v>-54.797791877764368</v>
      </c>
      <c r="P60" s="197">
        <v>45552.345096999998</v>
      </c>
      <c r="Q60" s="114">
        <v>-28.652911161099027</v>
      </c>
      <c r="R60" s="115">
        <v>-48.249746269128536</v>
      </c>
    </row>
    <row r="61" spans="1:18" ht="19.5" hidden="1" customHeight="1" outlineLevel="1" x14ac:dyDescent="0.5">
      <c r="A61" s="273">
        <v>2020</v>
      </c>
      <c r="B61" s="274" t="s">
        <v>2362</v>
      </c>
      <c r="C61" s="275" t="s">
        <v>2363</v>
      </c>
      <c r="D61" s="276">
        <v>40532.093378999998</v>
      </c>
      <c r="E61" s="277">
        <v>21.146461214029301</v>
      </c>
      <c r="F61" s="278">
        <v>-11.24438483245781</v>
      </c>
      <c r="G61" s="279">
        <v>-16.637053120591581</v>
      </c>
      <c r="H61" s="443">
        <v>143013.86306100001</v>
      </c>
      <c r="I61" s="277">
        <v>74.613395365728024</v>
      </c>
      <c r="J61" s="278">
        <v>-23.174463054657181</v>
      </c>
      <c r="K61" s="279">
        <v>-24.669160520758826</v>
      </c>
      <c r="L61" s="276">
        <v>8127.2174720000003</v>
      </c>
      <c r="M61" s="277">
        <v>4.2401434202426929</v>
      </c>
      <c r="N61" s="278">
        <v>-30.017459192486907</v>
      </c>
      <c r="O61" s="279">
        <v>-23.460613542348852</v>
      </c>
      <c r="P61" s="444">
        <v>191673.17391199997</v>
      </c>
      <c r="Q61" s="278">
        <v>-21.262889593760558</v>
      </c>
      <c r="R61" s="279">
        <v>-23.04979340982284</v>
      </c>
    </row>
    <row r="62" spans="1:18" ht="18" hidden="1" customHeight="1" outlineLevel="2" x14ac:dyDescent="0.5">
      <c r="A62" s="107">
        <v>2020</v>
      </c>
      <c r="B62" s="108" t="s">
        <v>6</v>
      </c>
      <c r="C62" s="206" t="s">
        <v>221</v>
      </c>
      <c r="D62" s="203">
        <v>11595.212407000001</v>
      </c>
      <c r="E62" s="123">
        <v>30.402891627906058</v>
      </c>
      <c r="F62" s="119">
        <v>-14.874756011219791</v>
      </c>
      <c r="G62" s="117">
        <v>-29.998225118947154</v>
      </c>
      <c r="H62" s="122">
        <v>24727.512382000001</v>
      </c>
      <c r="I62" s="123">
        <v>64.836059296662711</v>
      </c>
      <c r="J62" s="119">
        <v>-17.279060054050632</v>
      </c>
      <c r="K62" s="204">
        <v>-63.728522360893095</v>
      </c>
      <c r="L62" s="203">
        <v>1815.793576</v>
      </c>
      <c r="M62" s="123">
        <v>4.7610490754312238</v>
      </c>
      <c r="N62" s="119">
        <v>-10.916334418202345</v>
      </c>
      <c r="O62" s="204">
        <v>-54.590155779764473</v>
      </c>
      <c r="P62" s="198">
        <v>38138.518365000004</v>
      </c>
      <c r="Q62" s="119">
        <v>-16.275400786090934</v>
      </c>
      <c r="R62" s="117">
        <v>-57.020378654986438</v>
      </c>
    </row>
    <row r="63" spans="1:18" ht="18" hidden="1" customHeight="1" outlineLevel="2" x14ac:dyDescent="0.5">
      <c r="A63" s="104">
        <v>2020</v>
      </c>
      <c r="B63" s="105" t="s">
        <v>7</v>
      </c>
      <c r="C63" s="205" t="s">
        <v>222</v>
      </c>
      <c r="D63" s="201">
        <v>10523.686517</v>
      </c>
      <c r="E63" s="121">
        <v>28.186994962939565</v>
      </c>
      <c r="F63" s="114">
        <v>-9.2411061771763947</v>
      </c>
      <c r="G63" s="115">
        <v>-33.314498268464277</v>
      </c>
      <c r="H63" s="120">
        <v>24389.752505</v>
      </c>
      <c r="I63" s="121">
        <v>65.326331214373411</v>
      </c>
      <c r="J63" s="114">
        <v>-1.3659274405858457</v>
      </c>
      <c r="K63" s="202">
        <v>-64.207906236897045</v>
      </c>
      <c r="L63" s="201">
        <v>2421.816229</v>
      </c>
      <c r="M63" s="121">
        <v>6.4866738226870249</v>
      </c>
      <c r="N63" s="114">
        <v>33.375085197459683</v>
      </c>
      <c r="O63" s="202">
        <v>-13.001765689502298</v>
      </c>
      <c r="P63" s="197">
        <v>37335.255251000002</v>
      </c>
      <c r="Q63" s="114">
        <v>-2.1061728363762633</v>
      </c>
      <c r="R63" s="115">
        <v>-56.941232978354229</v>
      </c>
    </row>
    <row r="64" spans="1:18" ht="18" hidden="1" customHeight="1" outlineLevel="2" x14ac:dyDescent="0.5">
      <c r="A64" s="107">
        <v>2020</v>
      </c>
      <c r="B64" s="108" t="s">
        <v>8</v>
      </c>
      <c r="C64" s="206" t="s">
        <v>223</v>
      </c>
      <c r="D64" s="203">
        <v>13555.394713</v>
      </c>
      <c r="E64" s="123">
        <v>30.680704532013571</v>
      </c>
      <c r="F64" s="119">
        <v>28.808423655556137</v>
      </c>
      <c r="G64" s="117">
        <v>-7.3236640066649317</v>
      </c>
      <c r="H64" s="122">
        <v>27375.148475999998</v>
      </c>
      <c r="I64" s="123">
        <v>61.95974810727428</v>
      </c>
      <c r="J64" s="119">
        <v>12.24037009144714</v>
      </c>
      <c r="K64" s="204">
        <v>-53.995471071162072</v>
      </c>
      <c r="L64" s="203">
        <v>3251.6062099999999</v>
      </c>
      <c r="M64" s="123">
        <v>7.359547360712142</v>
      </c>
      <c r="N64" s="119">
        <v>34.263127443927942</v>
      </c>
      <c r="O64" s="204">
        <v>6.9212712266161436</v>
      </c>
      <c r="P64" s="198">
        <v>44182.149399000002</v>
      </c>
      <c r="Q64" s="119">
        <v>18.338950951236921</v>
      </c>
      <c r="R64" s="117">
        <v>-42.749253076487378</v>
      </c>
    </row>
    <row r="65" spans="1:18" ht="19.5" hidden="1" customHeight="1" outlineLevel="1" x14ac:dyDescent="0.5">
      <c r="A65" s="273">
        <v>2020</v>
      </c>
      <c r="B65" s="274" t="s">
        <v>2367</v>
      </c>
      <c r="C65" s="275" t="s">
        <v>2364</v>
      </c>
      <c r="D65" s="276">
        <v>35674.293637000002</v>
      </c>
      <c r="E65" s="277">
        <v>29.814064141670521</v>
      </c>
      <c r="F65" s="278">
        <v>-11.985069945873706</v>
      </c>
      <c r="G65" s="279">
        <v>-24.051739947383766</v>
      </c>
      <c r="H65" s="443">
        <v>76492.413363</v>
      </c>
      <c r="I65" s="277">
        <v>63.926976145937175</v>
      </c>
      <c r="J65" s="278">
        <v>-46.513987017906423</v>
      </c>
      <c r="K65" s="279">
        <v>-60.937707503447584</v>
      </c>
      <c r="L65" s="276">
        <v>7489.216015</v>
      </c>
      <c r="M65" s="277">
        <v>6.2589597123923033</v>
      </c>
      <c r="N65" s="278">
        <v>-7.8501831555271124</v>
      </c>
      <c r="O65" s="279">
        <v>-23.762658660379323</v>
      </c>
      <c r="P65" s="444">
        <v>119655.92301500001</v>
      </c>
      <c r="Q65" s="278">
        <v>-37.57294222615846</v>
      </c>
      <c r="R65" s="279">
        <v>-52.633465548938084</v>
      </c>
    </row>
    <row r="66" spans="1:18" ht="18" hidden="1" customHeight="1" outlineLevel="2" x14ac:dyDescent="0.5">
      <c r="A66" s="104">
        <v>2020</v>
      </c>
      <c r="B66" s="105" t="s">
        <v>9</v>
      </c>
      <c r="C66" s="205" t="s">
        <v>224</v>
      </c>
      <c r="D66" s="201">
        <v>14436.988926</v>
      </c>
      <c r="E66" s="121">
        <v>28.260967558764101</v>
      </c>
      <c r="F66" s="114">
        <v>6.5036410349196716</v>
      </c>
      <c r="G66" s="115">
        <v>-8.5785190731039851</v>
      </c>
      <c r="H66" s="120">
        <v>33468.448402000002</v>
      </c>
      <c r="I66" s="121">
        <v>65.515789987736412</v>
      </c>
      <c r="J66" s="114">
        <v>22.25850914139167</v>
      </c>
      <c r="K66" s="202">
        <v>-46.789227089508735</v>
      </c>
      <c r="L66" s="201">
        <v>3179.1155840000001</v>
      </c>
      <c r="M66" s="121">
        <v>6.2232424534995019</v>
      </c>
      <c r="N66" s="114">
        <v>-2.2293789997405611</v>
      </c>
      <c r="O66" s="202">
        <v>-1.0077596078052919</v>
      </c>
      <c r="P66" s="197">
        <v>51084.552911999999</v>
      </c>
      <c r="Q66" s="114">
        <v>15.622606882851709</v>
      </c>
      <c r="R66" s="115">
        <v>-37.626491691836783</v>
      </c>
    </row>
    <row r="67" spans="1:18" ht="18" hidden="1" customHeight="1" outlineLevel="2" x14ac:dyDescent="0.5">
      <c r="A67" s="107">
        <v>2020</v>
      </c>
      <c r="B67" s="108" t="s">
        <v>10</v>
      </c>
      <c r="C67" s="206" t="s">
        <v>225</v>
      </c>
      <c r="D67" s="203">
        <v>15473.537805</v>
      </c>
      <c r="E67" s="123">
        <v>27.572371614914449</v>
      </c>
      <c r="F67" s="119">
        <v>7.1798134937490321</v>
      </c>
      <c r="G67" s="117">
        <v>7.4566960134000215</v>
      </c>
      <c r="H67" s="122">
        <v>38021.458642999998</v>
      </c>
      <c r="I67" s="123">
        <v>67.750620462965088</v>
      </c>
      <c r="J67" s="119">
        <v>13.603888015101173</v>
      </c>
      <c r="K67" s="204">
        <v>-36.465331932177705</v>
      </c>
      <c r="L67" s="203">
        <v>2624.7237599999999</v>
      </c>
      <c r="M67" s="123">
        <v>4.6770079221204659</v>
      </c>
      <c r="N67" s="119">
        <v>-17.43855513747814</v>
      </c>
      <c r="O67" s="204">
        <v>9.3900084169987963</v>
      </c>
      <c r="P67" s="198">
        <v>56119.720207999999</v>
      </c>
      <c r="Q67" s="119">
        <v>9.8565358977962489</v>
      </c>
      <c r="R67" s="117">
        <v>-26.777616763639166</v>
      </c>
    </row>
    <row r="68" spans="1:18" ht="18" hidden="1" customHeight="1" outlineLevel="2" x14ac:dyDescent="0.5">
      <c r="A68" s="104">
        <v>2020</v>
      </c>
      <c r="B68" s="105" t="s">
        <v>11</v>
      </c>
      <c r="C68" s="205" t="s">
        <v>226</v>
      </c>
      <c r="D68" s="201">
        <v>15868.172477</v>
      </c>
      <c r="E68" s="121">
        <v>29.729648942754373</v>
      </c>
      <c r="F68" s="114">
        <v>2.5503842558389112</v>
      </c>
      <c r="G68" s="115">
        <v>-7.857063782698015E-2</v>
      </c>
      <c r="H68" s="120">
        <v>35072.322852999998</v>
      </c>
      <c r="I68" s="121">
        <v>65.70938446364552</v>
      </c>
      <c r="J68" s="114">
        <v>-7.7565035515620773</v>
      </c>
      <c r="K68" s="202">
        <v>-38.752447853102176</v>
      </c>
      <c r="L68" s="201">
        <v>2434.4116779999999</v>
      </c>
      <c r="M68" s="121">
        <v>4.5609665936001029</v>
      </c>
      <c r="N68" s="114">
        <v>-7.2507471033827926</v>
      </c>
      <c r="O68" s="202">
        <v>-41.843434353134882</v>
      </c>
      <c r="P68" s="197">
        <v>53374.907008000002</v>
      </c>
      <c r="Q68" s="114">
        <v>-4.8909958742251796</v>
      </c>
      <c r="R68" s="115">
        <v>-30.97760194409469</v>
      </c>
    </row>
    <row r="69" spans="1:18" ht="19.5" hidden="1" customHeight="1" outlineLevel="1" x14ac:dyDescent="0.5">
      <c r="A69" s="273">
        <v>2020</v>
      </c>
      <c r="B69" s="274" t="s">
        <v>2368</v>
      </c>
      <c r="C69" s="275" t="s">
        <v>2365</v>
      </c>
      <c r="D69" s="276">
        <v>45778.699207999998</v>
      </c>
      <c r="E69" s="277">
        <v>28.508489812632703</v>
      </c>
      <c r="F69" s="278">
        <v>28.32405225403005</v>
      </c>
      <c r="G69" s="279">
        <v>-0.63687410971506875</v>
      </c>
      <c r="H69" s="443">
        <v>106562.22989799999</v>
      </c>
      <c r="I69" s="277">
        <v>66.361174476702203</v>
      </c>
      <c r="J69" s="278">
        <v>39.310848243605044</v>
      </c>
      <c r="K69" s="279">
        <v>-40.800321846590727</v>
      </c>
      <c r="L69" s="276">
        <v>8238.2510220000004</v>
      </c>
      <c r="M69" s="277">
        <v>5.1303357106650873</v>
      </c>
      <c r="N69" s="278">
        <v>10.001514250620813</v>
      </c>
      <c r="O69" s="279">
        <v>-15.909267821068573</v>
      </c>
      <c r="P69" s="444">
        <v>160579.18012800001</v>
      </c>
      <c r="Q69" s="278">
        <v>34.20077843356728</v>
      </c>
      <c r="R69" s="279">
        <v>-31.921548400238684</v>
      </c>
    </row>
    <row r="70" spans="1:18" ht="18" hidden="1" customHeight="1" outlineLevel="2" x14ac:dyDescent="0.5">
      <c r="A70" s="107">
        <v>2020</v>
      </c>
      <c r="B70" s="108" t="s">
        <v>12</v>
      </c>
      <c r="C70" s="206" t="s">
        <v>227</v>
      </c>
      <c r="D70" s="203">
        <v>15520.342569</v>
      </c>
      <c r="E70" s="123">
        <v>27.763491615802838</v>
      </c>
      <c r="F70" s="119">
        <v>-2.1919972731841653</v>
      </c>
      <c r="G70" s="117">
        <v>-2.5537011436297385</v>
      </c>
      <c r="H70" s="122">
        <v>36934.253058000002</v>
      </c>
      <c r="I70" s="123">
        <v>66.069664413199419</v>
      </c>
      <c r="J70" s="119">
        <v>5.3088305921566326</v>
      </c>
      <c r="K70" s="204">
        <v>-36.11862596619477</v>
      </c>
      <c r="L70" s="203">
        <v>3447.3881139999999</v>
      </c>
      <c r="M70" s="123">
        <v>6.1668439709977481</v>
      </c>
      <c r="N70" s="119">
        <v>41.610728586062919</v>
      </c>
      <c r="O70" s="204">
        <v>14.234802788841883</v>
      </c>
      <c r="P70" s="198">
        <v>55901.983740999996</v>
      </c>
      <c r="Q70" s="119">
        <v>4.7345782403353409</v>
      </c>
      <c r="R70" s="117">
        <v>-27.174752032992934</v>
      </c>
    </row>
    <row r="71" spans="1:18" ht="18" hidden="1" customHeight="1" outlineLevel="2" x14ac:dyDescent="0.5">
      <c r="A71" s="104">
        <v>2020</v>
      </c>
      <c r="B71" s="105" t="s">
        <v>13</v>
      </c>
      <c r="C71" s="205" t="s">
        <v>228</v>
      </c>
      <c r="D71" s="201">
        <v>15464.046635000001</v>
      </c>
      <c r="E71" s="121">
        <v>26.296574280784114</v>
      </c>
      <c r="F71" s="114">
        <v>-0.36272352720129186</v>
      </c>
      <c r="G71" s="115">
        <v>4.8575899427989677</v>
      </c>
      <c r="H71" s="120">
        <v>38204.065912999999</v>
      </c>
      <c r="I71" s="121">
        <v>64.965922621790966</v>
      </c>
      <c r="J71" s="114">
        <v>3.4380358335822647</v>
      </c>
      <c r="K71" s="202">
        <v>-38.837870808734628</v>
      </c>
      <c r="L71" s="201">
        <v>5138.2037039999996</v>
      </c>
      <c r="M71" s="121">
        <v>8.7375030974249306</v>
      </c>
      <c r="N71" s="114">
        <v>49.046278924427476</v>
      </c>
      <c r="O71" s="202">
        <v>41.84023079115331</v>
      </c>
      <c r="P71" s="197">
        <v>58806.316251999997</v>
      </c>
      <c r="Q71" s="114">
        <v>5.1954015164400902</v>
      </c>
      <c r="R71" s="115">
        <v>-27.25033056328844</v>
      </c>
    </row>
    <row r="72" spans="1:18" ht="18" hidden="1" customHeight="1" outlineLevel="2" x14ac:dyDescent="0.5">
      <c r="A72" s="107">
        <v>2020</v>
      </c>
      <c r="B72" s="108" t="s">
        <v>14</v>
      </c>
      <c r="C72" s="206" t="s">
        <v>229</v>
      </c>
      <c r="D72" s="203">
        <v>16011.81134</v>
      </c>
      <c r="E72" s="123">
        <v>24.507104662947565</v>
      </c>
      <c r="F72" s="119">
        <v>3.5421821850965873</v>
      </c>
      <c r="G72" s="117">
        <v>6.7999686157804273</v>
      </c>
      <c r="H72" s="122">
        <v>46392.399966999998</v>
      </c>
      <c r="I72" s="123">
        <v>71.00654494450184</v>
      </c>
      <c r="J72" s="119">
        <v>21.433148169744133</v>
      </c>
      <c r="K72" s="204">
        <v>-29.573539378636937</v>
      </c>
      <c r="L72" s="203">
        <v>2931.1743299999998</v>
      </c>
      <c r="M72" s="123">
        <v>4.4863503925506034</v>
      </c>
      <c r="N72" s="119">
        <v>-42.953325736810847</v>
      </c>
      <c r="O72" s="204">
        <v>-41.056676292185813</v>
      </c>
      <c r="P72" s="198">
        <v>65335.385636999999</v>
      </c>
      <c r="Q72" s="119">
        <v>11.102666858133547</v>
      </c>
      <c r="R72" s="117">
        <v>-23.885900625026757</v>
      </c>
    </row>
    <row r="73" spans="1:18" ht="19.5" hidden="1" customHeight="1" outlineLevel="1" x14ac:dyDescent="0.5">
      <c r="A73" s="273">
        <v>2020</v>
      </c>
      <c r="B73" s="274" t="s">
        <v>2369</v>
      </c>
      <c r="C73" s="275" t="s">
        <v>2366</v>
      </c>
      <c r="D73" s="276">
        <v>46996.200543999999</v>
      </c>
      <c r="E73" s="277">
        <v>26.102665239024191</v>
      </c>
      <c r="F73" s="278">
        <v>2.6595367650534607</v>
      </c>
      <c r="G73" s="279">
        <v>2.9104677820815716</v>
      </c>
      <c r="H73" s="443">
        <v>121530.71893800001</v>
      </c>
      <c r="I73" s="277">
        <v>67.500683799459949</v>
      </c>
      <c r="J73" s="278">
        <v>14.046711535905043</v>
      </c>
      <c r="K73" s="279">
        <v>-34.714981205821928</v>
      </c>
      <c r="L73" s="276">
        <v>11516.766147999999</v>
      </c>
      <c r="M73" s="277">
        <v>6.3966509615158662</v>
      </c>
      <c r="N73" s="278">
        <v>39.796251865169239</v>
      </c>
      <c r="O73" s="279">
        <v>-0.83044292837703981</v>
      </c>
      <c r="P73" s="444">
        <v>180043.68562999999</v>
      </c>
      <c r="Q73" s="278">
        <v>12.121437839254479</v>
      </c>
      <c r="R73" s="279">
        <v>-26.040148112202477</v>
      </c>
    </row>
    <row r="74" spans="1:18" ht="18" customHeight="1" collapsed="1" x14ac:dyDescent="0.5">
      <c r="A74" s="273">
        <v>2020</v>
      </c>
      <c r="B74" s="274" t="s">
        <v>22</v>
      </c>
      <c r="C74" s="275" t="s">
        <v>243</v>
      </c>
      <c r="D74" s="276">
        <v>168981.28676799999</v>
      </c>
      <c r="E74" s="277">
        <v>25.919284922782843</v>
      </c>
      <c r="F74" s="278"/>
      <c r="G74" s="279">
        <v>-9.7959529181397826</v>
      </c>
      <c r="H74" s="276">
        <v>447599.22526000009</v>
      </c>
      <c r="I74" s="277">
        <v>68.655246226517491</v>
      </c>
      <c r="J74" s="278"/>
      <c r="K74" s="279">
        <v>-40.465219618123562</v>
      </c>
      <c r="L74" s="276">
        <v>35371.450657000001</v>
      </c>
      <c r="M74" s="277">
        <v>5.4254688506996995</v>
      </c>
      <c r="N74" s="278"/>
      <c r="O74" s="279">
        <v>-15.484377270840465</v>
      </c>
      <c r="P74" s="276">
        <v>651951.96268499992</v>
      </c>
      <c r="Q74" s="278"/>
      <c r="R74" s="279">
        <v>-33.542941244971658</v>
      </c>
    </row>
    <row r="75" spans="1:18" ht="18" hidden="1" customHeight="1" outlineLevel="2" x14ac:dyDescent="0.5">
      <c r="A75" s="104">
        <v>2021</v>
      </c>
      <c r="B75" s="105" t="s">
        <v>2</v>
      </c>
      <c r="C75" s="205" t="s">
        <v>218</v>
      </c>
      <c r="D75" s="201">
        <v>15291.418976000001</v>
      </c>
      <c r="E75" s="121">
        <v>21.887848039046137</v>
      </c>
      <c r="F75" s="114">
        <v>-4.4991309771452714</v>
      </c>
      <c r="G75" s="115">
        <v>11.899325902697623</v>
      </c>
      <c r="H75" s="120">
        <v>50859.839473999993</v>
      </c>
      <c r="I75" s="121">
        <v>72.799812721395412</v>
      </c>
      <c r="J75" s="114">
        <v>9.6296796677425291</v>
      </c>
      <c r="K75" s="202">
        <v>-22.117313560439655</v>
      </c>
      <c r="L75" s="201">
        <v>3711.3381319999999</v>
      </c>
      <c r="M75" s="121">
        <v>5.3123392395584403</v>
      </c>
      <c r="N75" s="114">
        <v>26.616083322481888</v>
      </c>
      <c r="O75" s="202">
        <v>12.252631208304976</v>
      </c>
      <c r="P75" s="197">
        <v>69862.596581999998</v>
      </c>
      <c r="Q75" s="114">
        <v>6.9291868424148362</v>
      </c>
      <c r="R75" s="115">
        <v>-15.086186040785755</v>
      </c>
    </row>
    <row r="76" spans="1:18" ht="18" hidden="1" customHeight="1" outlineLevel="2" x14ac:dyDescent="0.5">
      <c r="A76" s="107">
        <v>2021</v>
      </c>
      <c r="B76" s="108" t="s">
        <v>4</v>
      </c>
      <c r="C76" s="206" t="s">
        <v>219</v>
      </c>
      <c r="D76" s="203">
        <v>15312.248947</v>
      </c>
      <c r="E76" s="123">
        <v>23.70881907591707</v>
      </c>
      <c r="F76" s="119">
        <v>0.13622000046360494</v>
      </c>
      <c r="G76" s="117">
        <v>15.60426487413913</v>
      </c>
      <c r="H76" s="122">
        <v>45912.353251</v>
      </c>
      <c r="I76" s="123">
        <v>71.088687255885958</v>
      </c>
      <c r="J76" s="119">
        <v>-9.7276874527478459</v>
      </c>
      <c r="K76" s="204">
        <v>-3.985279373613515</v>
      </c>
      <c r="L76" s="203">
        <v>3360.0103800000002</v>
      </c>
      <c r="M76" s="123">
        <v>5.2024936681969791</v>
      </c>
      <c r="N76" s="119">
        <v>-9.466336386080588</v>
      </c>
      <c r="O76" s="204">
        <v>20.747321927545869</v>
      </c>
      <c r="P76" s="198">
        <v>64584.612578</v>
      </c>
      <c r="Q76" s="119">
        <v>-7.5548065234092192</v>
      </c>
      <c r="R76" s="117">
        <v>1.1566820855516635</v>
      </c>
    </row>
    <row r="77" spans="1:18" ht="18" hidden="1" customHeight="1" outlineLevel="2" x14ac:dyDescent="0.5">
      <c r="A77" s="104">
        <v>2021</v>
      </c>
      <c r="B77" s="105" t="s">
        <v>5</v>
      </c>
      <c r="C77" s="205" t="s">
        <v>220</v>
      </c>
      <c r="D77" s="201">
        <v>18585.371202999999</v>
      </c>
      <c r="E77" s="121">
        <v>25.257222177460786</v>
      </c>
      <c r="F77" s="114">
        <v>21.375842747392593</v>
      </c>
      <c r="G77" s="115">
        <v>36.442887180085123</v>
      </c>
      <c r="H77" s="120">
        <v>51117.327770999997</v>
      </c>
      <c r="I77" s="121">
        <v>69.467630779514934</v>
      </c>
      <c r="J77" s="114">
        <v>11.336762660682464</v>
      </c>
      <c r="K77" s="202">
        <v>71.002781655479041</v>
      </c>
      <c r="L77" s="201">
        <v>3881.6844249999999</v>
      </c>
      <c r="M77" s="121">
        <v>5.2751470430242833</v>
      </c>
      <c r="N77" s="114">
        <v>15.525965279904863</v>
      </c>
      <c r="O77" s="202">
        <v>90.437218074381235</v>
      </c>
      <c r="P77" s="197">
        <v>73584.383398999998</v>
      </c>
      <c r="Q77" s="114">
        <v>13.934852996339986</v>
      </c>
      <c r="R77" s="115">
        <v>61.538079416785372</v>
      </c>
    </row>
    <row r="78" spans="1:18" ht="19.5" hidden="1" customHeight="1" outlineLevel="1" x14ac:dyDescent="0.5">
      <c r="A78" s="273">
        <v>2021</v>
      </c>
      <c r="B78" s="274" t="s">
        <v>2362</v>
      </c>
      <c r="C78" s="275" t="s">
        <v>2363</v>
      </c>
      <c r="D78" s="276">
        <v>49189.039126000003</v>
      </c>
      <c r="E78" s="277">
        <v>23.644985129866495</v>
      </c>
      <c r="F78" s="278">
        <v>4.6659912006013604</v>
      </c>
      <c r="G78" s="279">
        <v>21.358249785058558</v>
      </c>
      <c r="H78" s="443">
        <v>147889.52049600001</v>
      </c>
      <c r="I78" s="277">
        <v>71.089933349453617</v>
      </c>
      <c r="J78" s="278">
        <v>21.689003231723824</v>
      </c>
      <c r="K78" s="279">
        <v>3.4092201487630369</v>
      </c>
      <c r="L78" s="276">
        <v>10953.032937</v>
      </c>
      <c r="M78" s="277">
        <v>5.2650815206798942</v>
      </c>
      <c r="N78" s="278">
        <v>-4.8948915325323084</v>
      </c>
      <c r="O78" s="279">
        <v>34.769777906590264</v>
      </c>
      <c r="P78" s="444">
        <v>208031.59255900001</v>
      </c>
      <c r="Q78" s="278">
        <v>15.545064427594957</v>
      </c>
      <c r="R78" s="279">
        <v>8.534537365416849</v>
      </c>
    </row>
    <row r="79" spans="1:18" ht="18" hidden="1" customHeight="1" outlineLevel="2" x14ac:dyDescent="0.5">
      <c r="A79" s="107">
        <v>2021</v>
      </c>
      <c r="B79" s="108" t="s">
        <v>6</v>
      </c>
      <c r="C79" s="206" t="s">
        <v>221</v>
      </c>
      <c r="D79" s="203">
        <v>16943.457737000001</v>
      </c>
      <c r="E79" s="123">
        <v>24.466331452156648</v>
      </c>
      <c r="F79" s="119">
        <v>-8.8344399908190425</v>
      </c>
      <c r="G79" s="117">
        <v>46.124599897551491</v>
      </c>
      <c r="H79" s="122">
        <v>49213.742861999999</v>
      </c>
      <c r="I79" s="123">
        <v>71.064582185813862</v>
      </c>
      <c r="J79" s="119">
        <v>-3.7239523112942208</v>
      </c>
      <c r="K79" s="204">
        <v>99.024237059221363</v>
      </c>
      <c r="L79" s="203">
        <v>3094.937876</v>
      </c>
      <c r="M79" s="123">
        <v>4.4690863620294872</v>
      </c>
      <c r="N79" s="119">
        <v>-20.268173886907359</v>
      </c>
      <c r="O79" s="204">
        <v>70.445468962271505</v>
      </c>
      <c r="P79" s="198">
        <v>69252.138475</v>
      </c>
      <c r="Q79" s="119">
        <v>-5.8874515541009087</v>
      </c>
      <c r="R79" s="117">
        <v>81.580568527153872</v>
      </c>
    </row>
    <row r="80" spans="1:18" ht="18" hidden="1" customHeight="1" outlineLevel="2" x14ac:dyDescent="0.5">
      <c r="A80" s="104">
        <v>2021</v>
      </c>
      <c r="B80" s="105" t="s">
        <v>7</v>
      </c>
      <c r="C80" s="205" t="s">
        <v>222</v>
      </c>
      <c r="D80" s="201">
        <v>19377.662119999997</v>
      </c>
      <c r="E80" s="121">
        <v>24.658730920774826</v>
      </c>
      <c r="F80" s="114">
        <v>14.36663295523406</v>
      </c>
      <c r="G80" s="115">
        <v>84.133783239335884</v>
      </c>
      <c r="H80" s="120">
        <v>56544.416891000008</v>
      </c>
      <c r="I80" s="121">
        <v>71.954684344928836</v>
      </c>
      <c r="J80" s="114">
        <v>14.895583230797783</v>
      </c>
      <c r="K80" s="202">
        <v>131.8367801371013</v>
      </c>
      <c r="L80" s="201">
        <v>2661.2924619999999</v>
      </c>
      <c r="M80" s="121">
        <v>3.3865847342963358</v>
      </c>
      <c r="N80" s="114">
        <v>-14.011441630630006</v>
      </c>
      <c r="O80" s="202">
        <v>9.8882908675065995</v>
      </c>
      <c r="P80" s="197">
        <v>78583.371473000007</v>
      </c>
      <c r="Q80" s="114">
        <v>13.474288597410711</v>
      </c>
      <c r="R80" s="115">
        <v>110.48033807374384</v>
      </c>
    </row>
    <row r="81" spans="1:18" ht="18" hidden="1" customHeight="1" outlineLevel="2" x14ac:dyDescent="0.5">
      <c r="A81" s="107">
        <v>2021</v>
      </c>
      <c r="B81" s="108" t="s">
        <v>8</v>
      </c>
      <c r="C81" s="206" t="s">
        <v>223</v>
      </c>
      <c r="D81" s="203">
        <v>21125.468742000001</v>
      </c>
      <c r="E81" s="123">
        <v>25.047084818221556</v>
      </c>
      <c r="F81" s="119">
        <v>9.0196980996797507</v>
      </c>
      <c r="G81" s="117">
        <v>55.845471041430386</v>
      </c>
      <c r="H81" s="122">
        <v>60647.366559999995</v>
      </c>
      <c r="I81" s="123">
        <v>71.905610842615658</v>
      </c>
      <c r="J81" s="119">
        <v>7.2561534711891973</v>
      </c>
      <c r="K81" s="204">
        <v>121.54168994980981</v>
      </c>
      <c r="L81" s="203">
        <v>2570.1886279999999</v>
      </c>
      <c r="M81" s="123">
        <v>3.0473043391627894</v>
      </c>
      <c r="N81" s="119">
        <v>-3.4232928286105802</v>
      </c>
      <c r="O81" s="204">
        <v>-20.956337821731495</v>
      </c>
      <c r="P81" s="198">
        <v>84343.023929999996</v>
      </c>
      <c r="Q81" s="119">
        <v>7.3293526977000756</v>
      </c>
      <c r="R81" s="117">
        <v>90.898417295897744</v>
      </c>
    </row>
    <row r="82" spans="1:18" ht="19.5" hidden="1" customHeight="1" outlineLevel="1" x14ac:dyDescent="0.5">
      <c r="A82" s="273">
        <v>2021</v>
      </c>
      <c r="B82" s="274" t="s">
        <v>2367</v>
      </c>
      <c r="C82" s="275" t="s">
        <v>2364</v>
      </c>
      <c r="D82" s="276">
        <v>57446.588598999995</v>
      </c>
      <c r="E82" s="277">
        <v>24.742420257156823</v>
      </c>
      <c r="F82" s="278">
        <v>16.787377065544828</v>
      </c>
      <c r="G82" s="279">
        <v>61.030766813610036</v>
      </c>
      <c r="H82" s="443">
        <v>166405.52631300001</v>
      </c>
      <c r="I82" s="277">
        <v>71.671365794927041</v>
      </c>
      <c r="J82" s="278">
        <v>12.520160830125082</v>
      </c>
      <c r="K82" s="279">
        <v>117.54513813456397</v>
      </c>
      <c r="L82" s="276">
        <v>8326.4189659999993</v>
      </c>
      <c r="M82" s="277">
        <v>3.5862139479161241</v>
      </c>
      <c r="N82" s="278">
        <v>-23.980700013483403</v>
      </c>
      <c r="O82" s="279">
        <v>11.178779585515786</v>
      </c>
      <c r="P82" s="444">
        <v>232178.53387800002</v>
      </c>
      <c r="Q82" s="278">
        <v>11.60734339528342</v>
      </c>
      <c r="R82" s="279">
        <v>94.038479690549238</v>
      </c>
    </row>
    <row r="83" spans="1:18" ht="18" hidden="1" customHeight="1" outlineLevel="2" x14ac:dyDescent="0.5">
      <c r="A83" s="104">
        <v>2021</v>
      </c>
      <c r="B83" s="105" t="s">
        <v>9</v>
      </c>
      <c r="C83" s="205" t="s">
        <v>224</v>
      </c>
      <c r="D83" s="201">
        <v>18869.739798999999</v>
      </c>
      <c r="E83" s="121">
        <v>21.27983789005533</v>
      </c>
      <c r="F83" s="114">
        <v>-10.677769902048794</v>
      </c>
      <c r="G83" s="115">
        <v>30.704123247036129</v>
      </c>
      <c r="H83" s="120">
        <v>67593.413126999993</v>
      </c>
      <c r="I83" s="121">
        <v>76.226640594923538</v>
      </c>
      <c r="J83" s="114">
        <v>11.453170947048608</v>
      </c>
      <c r="K83" s="202">
        <v>101.96159772665396</v>
      </c>
      <c r="L83" s="201">
        <v>2211.1118710000001</v>
      </c>
      <c r="M83" s="121">
        <v>2.4935215150211265</v>
      </c>
      <c r="N83" s="114">
        <v>-13.970832844257675</v>
      </c>
      <c r="O83" s="202">
        <v>-30.448836710178572</v>
      </c>
      <c r="P83" s="197">
        <v>88674.264796999996</v>
      </c>
      <c r="Q83" s="114">
        <v>5.1352686507833534</v>
      </c>
      <c r="R83" s="115">
        <v>73.583323612038498</v>
      </c>
    </row>
    <row r="84" spans="1:18" ht="18" hidden="1" customHeight="1" outlineLevel="2" x14ac:dyDescent="0.5">
      <c r="A84" s="107">
        <v>2021</v>
      </c>
      <c r="B84" s="108" t="s">
        <v>10</v>
      </c>
      <c r="C84" s="206" t="s">
        <v>225</v>
      </c>
      <c r="D84" s="203">
        <v>20300.586812999998</v>
      </c>
      <c r="E84" s="123">
        <v>22.628068285248016</v>
      </c>
      <c r="F84" s="119">
        <v>7.5827596418464038</v>
      </c>
      <c r="G84" s="117">
        <v>31.195509836413905</v>
      </c>
      <c r="H84" s="122">
        <v>66724.974260999996</v>
      </c>
      <c r="I84" s="123">
        <v>74.375055648265715</v>
      </c>
      <c r="J84" s="119">
        <v>-1.2847980680725568</v>
      </c>
      <c r="K84" s="204">
        <v>75.492936469139124</v>
      </c>
      <c r="L84" s="203">
        <v>2688.6229079999998</v>
      </c>
      <c r="M84" s="123">
        <v>2.996876066486251</v>
      </c>
      <c r="N84" s="119">
        <v>21.595969125887791</v>
      </c>
      <c r="O84" s="204">
        <v>2.4345094510060061</v>
      </c>
      <c r="P84" s="198">
        <v>89714.183982000002</v>
      </c>
      <c r="Q84" s="119">
        <v>1.1727406901886006</v>
      </c>
      <c r="R84" s="117">
        <v>59.862136962705371</v>
      </c>
    </row>
    <row r="85" spans="1:18" ht="18" hidden="1" customHeight="1" outlineLevel="2" x14ac:dyDescent="0.5">
      <c r="A85" s="104">
        <v>2021</v>
      </c>
      <c r="B85" s="105" t="s">
        <v>11</v>
      </c>
      <c r="C85" s="205" t="s">
        <v>226</v>
      </c>
      <c r="D85" s="201">
        <v>19668.985092999999</v>
      </c>
      <c r="E85" s="121">
        <v>20.659641524025105</v>
      </c>
      <c r="F85" s="114">
        <v>-3.1112485851666927</v>
      </c>
      <c r="G85" s="115">
        <v>23.952428179798634</v>
      </c>
      <c r="H85" s="120">
        <v>69885.401223000008</v>
      </c>
      <c r="I85" s="121">
        <v>73.405278930415321</v>
      </c>
      <c r="J85" s="114">
        <v>4.736497836084208</v>
      </c>
      <c r="K85" s="202">
        <v>99.260828876129565</v>
      </c>
      <c r="L85" s="201">
        <v>5650.4848339999999</v>
      </c>
      <c r="M85" s="121">
        <v>5.9350795455595753</v>
      </c>
      <c r="N85" s="114">
        <v>110.16278694892381</v>
      </c>
      <c r="O85" s="202">
        <v>132.10884523205118</v>
      </c>
      <c r="P85" s="197">
        <v>95204.871150000006</v>
      </c>
      <c r="Q85" s="114">
        <v>6.1201996432377337</v>
      </c>
      <c r="R85" s="115">
        <v>78.370092777361464</v>
      </c>
    </row>
    <row r="86" spans="1:18" ht="19.5" hidden="1" customHeight="1" outlineLevel="1" x14ac:dyDescent="0.5">
      <c r="A86" s="273">
        <v>2021</v>
      </c>
      <c r="B86" s="274" t="s">
        <v>2368</v>
      </c>
      <c r="C86" s="275" t="s">
        <v>2365</v>
      </c>
      <c r="D86" s="276">
        <v>58839.311705</v>
      </c>
      <c r="E86" s="277">
        <v>21.506121465344748</v>
      </c>
      <c r="F86" s="278">
        <v>2.4243791319302987</v>
      </c>
      <c r="G86" s="279">
        <v>28.529889933433527</v>
      </c>
      <c r="H86" s="443">
        <v>204203.788611</v>
      </c>
      <c r="I86" s="277">
        <v>74.637709964553508</v>
      </c>
      <c r="J86" s="278">
        <v>22.714547488587279</v>
      </c>
      <c r="K86" s="279">
        <v>91.628674443525867</v>
      </c>
      <c r="L86" s="276">
        <v>10550.219613000001</v>
      </c>
      <c r="M86" s="277">
        <v>3.8561685701017407</v>
      </c>
      <c r="N86" s="278">
        <v>26.707767842101671</v>
      </c>
      <c r="O86" s="279">
        <v>28.063827926898057</v>
      </c>
      <c r="P86" s="444">
        <v>273593.31992899999</v>
      </c>
      <c r="Q86" s="278">
        <v>17.837474188187308</v>
      </c>
      <c r="R86" s="279">
        <v>70.379073869299091</v>
      </c>
    </row>
    <row r="87" spans="1:18" ht="18" hidden="1" customHeight="1" outlineLevel="2" x14ac:dyDescent="0.5">
      <c r="A87" s="107">
        <v>2021</v>
      </c>
      <c r="B87" s="108" t="s">
        <v>12</v>
      </c>
      <c r="C87" s="206" t="s">
        <v>227</v>
      </c>
      <c r="D87" s="203">
        <v>20076.931645000001</v>
      </c>
      <c r="E87" s="123">
        <v>18.938819258201754</v>
      </c>
      <c r="F87" s="119">
        <v>2.0740599988821273</v>
      </c>
      <c r="G87" s="117">
        <v>29.358817666184976</v>
      </c>
      <c r="H87" s="122">
        <v>82141.925253000009</v>
      </c>
      <c r="I87" s="123">
        <v>77.485499447556919</v>
      </c>
      <c r="J87" s="119">
        <v>17.53803200026023</v>
      </c>
      <c r="K87" s="204">
        <v>122.4003965208333</v>
      </c>
      <c r="L87" s="203">
        <v>3790.558849</v>
      </c>
      <c r="M87" s="123">
        <v>3.5756812942413276</v>
      </c>
      <c r="N87" s="119">
        <v>-32.916219397820257</v>
      </c>
      <c r="O87" s="204">
        <v>9.9545140741875926</v>
      </c>
      <c r="P87" s="198">
        <v>106009.41574700001</v>
      </c>
      <c r="Q87" s="119">
        <v>11.348730864807234</v>
      </c>
      <c r="R87" s="117">
        <v>89.634443454016278</v>
      </c>
    </row>
    <row r="88" spans="1:18" ht="18" hidden="1" customHeight="1" outlineLevel="2" x14ac:dyDescent="0.5">
      <c r="A88" s="104">
        <v>2021</v>
      </c>
      <c r="B88" s="105" t="s">
        <v>13</v>
      </c>
      <c r="C88" s="205" t="s">
        <v>228</v>
      </c>
      <c r="D88" s="201">
        <v>22916.605630000002</v>
      </c>
      <c r="E88" s="121">
        <v>21.060273653360557</v>
      </c>
      <c r="F88" s="114">
        <v>14.143964004117127</v>
      </c>
      <c r="G88" s="115">
        <v>48.192812469489809</v>
      </c>
      <c r="H88" s="120">
        <v>80502.23150699999</v>
      </c>
      <c r="I88" s="121">
        <v>73.98124541726051</v>
      </c>
      <c r="J88" s="114">
        <v>-1.9961715542333613</v>
      </c>
      <c r="K88" s="202">
        <v>110.71639780520547</v>
      </c>
      <c r="L88" s="201">
        <v>5395.5401460000003</v>
      </c>
      <c r="M88" s="121">
        <v>4.9584809293789363</v>
      </c>
      <c r="N88" s="114">
        <v>42.341548065489491</v>
      </c>
      <c r="O88" s="202">
        <v>5.0082958330295302</v>
      </c>
      <c r="P88" s="197">
        <v>108814.37728299999</v>
      </c>
      <c r="Q88" s="114">
        <v>2.6459550939269993</v>
      </c>
      <c r="R88" s="115">
        <v>85.03858806034161</v>
      </c>
    </row>
    <row r="89" spans="1:18" ht="18" hidden="1" customHeight="1" outlineLevel="2" x14ac:dyDescent="0.5">
      <c r="A89" s="107">
        <v>2021</v>
      </c>
      <c r="B89" s="108" t="s">
        <v>14</v>
      </c>
      <c r="C89" s="206" t="s">
        <v>229</v>
      </c>
      <c r="D89" s="203">
        <v>23026.047304</v>
      </c>
      <c r="E89" s="123">
        <v>21.510752195012621</v>
      </c>
      <c r="F89" s="119">
        <v>0.47756494031876429</v>
      </c>
      <c r="G89" s="117">
        <v>43.806636332751083</v>
      </c>
      <c r="H89" s="122">
        <v>76980.869510999997</v>
      </c>
      <c r="I89" s="123">
        <v>71.9149225199439</v>
      </c>
      <c r="J89" s="119">
        <v>-4.3742414714228133</v>
      </c>
      <c r="K89" s="204">
        <v>65.934225359667309</v>
      </c>
      <c r="L89" s="203">
        <v>7037.4445130000004</v>
      </c>
      <c r="M89" s="123">
        <v>6.5743252850434724</v>
      </c>
      <c r="N89" s="119">
        <v>30.430769164366801</v>
      </c>
      <c r="O89" s="204">
        <v>140.08959279470767</v>
      </c>
      <c r="P89" s="198">
        <v>107044.361328</v>
      </c>
      <c r="Q89" s="119">
        <v>-1.6266379491348015</v>
      </c>
      <c r="R89" s="117">
        <v>63.838263575473334</v>
      </c>
    </row>
    <row r="90" spans="1:18" ht="19.5" hidden="1" customHeight="1" outlineLevel="1" x14ac:dyDescent="0.5">
      <c r="A90" s="273">
        <v>2021</v>
      </c>
      <c r="B90" s="274" t="s">
        <v>2369</v>
      </c>
      <c r="C90" s="275" t="s">
        <v>2366</v>
      </c>
      <c r="D90" s="276">
        <v>66019.584579000002</v>
      </c>
      <c r="E90" s="277">
        <v>20.511375134543218</v>
      </c>
      <c r="F90" s="278">
        <v>12.20318978236763</v>
      </c>
      <c r="G90" s="279">
        <v>40.478557446765166</v>
      </c>
      <c r="H90" s="443">
        <v>239625.02627099998</v>
      </c>
      <c r="I90" s="277">
        <v>74.448193468831164</v>
      </c>
      <c r="J90" s="278">
        <v>17.346023744679883</v>
      </c>
      <c r="K90" s="279">
        <v>97.172392597501926</v>
      </c>
      <c r="L90" s="276">
        <v>16223.543508000001</v>
      </c>
      <c r="M90" s="277">
        <v>5.0404313966256051</v>
      </c>
      <c r="N90" s="278">
        <v>53.774462552507615</v>
      </c>
      <c r="O90" s="279">
        <v>40.868914932490675</v>
      </c>
      <c r="P90" s="444">
        <v>321868.15435800003</v>
      </c>
      <c r="Q90" s="278">
        <v>17.644741633870218</v>
      </c>
      <c r="R90" s="279">
        <v>78.772253651515101</v>
      </c>
    </row>
    <row r="91" spans="1:18" ht="18" customHeight="1" collapsed="1" x14ac:dyDescent="0.5">
      <c r="A91" s="273">
        <v>2021</v>
      </c>
      <c r="B91" s="274" t="s">
        <v>22</v>
      </c>
      <c r="C91" s="275" t="s">
        <v>243</v>
      </c>
      <c r="D91" s="276">
        <v>231494.52400900002</v>
      </c>
      <c r="E91" s="277">
        <v>22.352116621443582</v>
      </c>
      <c r="F91" s="278"/>
      <c r="G91" s="279">
        <v>36.994177542763374</v>
      </c>
      <c r="H91" s="276">
        <v>758123.86169100006</v>
      </c>
      <c r="I91" s="277">
        <v>73.201182803605263</v>
      </c>
      <c r="J91" s="278"/>
      <c r="K91" s="279">
        <v>69.375597388628933</v>
      </c>
      <c r="L91" s="276">
        <v>46053.215024000005</v>
      </c>
      <c r="M91" s="277">
        <v>4.4467005749511612</v>
      </c>
      <c r="N91" s="278"/>
      <c r="O91" s="279">
        <v>30.198830323873317</v>
      </c>
      <c r="P91" s="276">
        <v>1035671.600724</v>
      </c>
      <c r="Q91" s="278"/>
      <c r="R91" s="279">
        <v>58.857041622927021</v>
      </c>
    </row>
    <row r="92" spans="1:18" ht="18" hidden="1" customHeight="1" outlineLevel="2" x14ac:dyDescent="0.5">
      <c r="A92" s="104">
        <v>2022</v>
      </c>
      <c r="B92" s="105" t="s">
        <v>2</v>
      </c>
      <c r="C92" s="205" t="s">
        <v>218</v>
      </c>
      <c r="D92" s="201">
        <v>20480.417853999999</v>
      </c>
      <c r="E92" s="121">
        <v>18.749988874058676</v>
      </c>
      <c r="F92" s="114">
        <v>-11.055433945702797</v>
      </c>
      <c r="G92" s="115">
        <v>33.934057304584833</v>
      </c>
      <c r="H92" s="120">
        <v>84609.401895999996</v>
      </c>
      <c r="I92" s="121">
        <v>77.460594578685161</v>
      </c>
      <c r="J92" s="114">
        <v>9.9096469466481309</v>
      </c>
      <c r="K92" s="202">
        <v>66.357980620943735</v>
      </c>
      <c r="L92" s="201">
        <v>4139.1402859999998</v>
      </c>
      <c r="M92" s="121">
        <v>3.7894165472561578</v>
      </c>
      <c r="N92" s="114">
        <v>-41.184043748353183</v>
      </c>
      <c r="O92" s="202">
        <v>11.526897813793703</v>
      </c>
      <c r="P92" s="197">
        <v>109228.960036</v>
      </c>
      <c r="Q92" s="114">
        <v>2.0408349219872113</v>
      </c>
      <c r="R92" s="115">
        <v>56.348268429723227</v>
      </c>
    </row>
    <row r="93" spans="1:18" ht="18" hidden="1" customHeight="1" outlineLevel="2" x14ac:dyDescent="0.5">
      <c r="A93" s="107">
        <v>2022</v>
      </c>
      <c r="B93" s="108" t="s">
        <v>4</v>
      </c>
      <c r="C93" s="206" t="s">
        <v>219</v>
      </c>
      <c r="D93" s="203">
        <v>21745.769630999999</v>
      </c>
      <c r="E93" s="123">
        <v>18.766993496083153</v>
      </c>
      <c r="F93" s="119">
        <v>6.1783494166007369</v>
      </c>
      <c r="G93" s="117">
        <v>42.015517813668147</v>
      </c>
      <c r="H93" s="122">
        <v>90845.744468999997</v>
      </c>
      <c r="I93" s="123">
        <v>78.401524734544594</v>
      </c>
      <c r="J93" s="119">
        <v>7.3707441882943092</v>
      </c>
      <c r="K93" s="204">
        <v>97.867758971865186</v>
      </c>
      <c r="L93" s="203">
        <v>3280.9064640000001</v>
      </c>
      <c r="M93" s="123">
        <v>2.8314817693722483</v>
      </c>
      <c r="N93" s="119">
        <v>-20.734591308800098</v>
      </c>
      <c r="O93" s="204">
        <v>-2.3542759412546799</v>
      </c>
      <c r="P93" s="198">
        <v>115872.420564</v>
      </c>
      <c r="Q93" s="119">
        <v>6.0821420672781512</v>
      </c>
      <c r="R93" s="117">
        <v>79.411807145330158</v>
      </c>
    </row>
    <row r="94" spans="1:18" ht="18" hidden="1" customHeight="1" outlineLevel="2" x14ac:dyDescent="0.5">
      <c r="A94" s="104">
        <v>2022</v>
      </c>
      <c r="B94" s="105" t="s">
        <v>5</v>
      </c>
      <c r="C94" s="205" t="s">
        <v>220</v>
      </c>
      <c r="D94" s="201">
        <v>24734.357522999999</v>
      </c>
      <c r="E94" s="121">
        <v>17.418267827640371</v>
      </c>
      <c r="F94" s="114">
        <v>13.743307055637954</v>
      </c>
      <c r="G94" s="115">
        <v>33.085087474644823</v>
      </c>
      <c r="H94" s="120">
        <v>113060.425168</v>
      </c>
      <c r="I94" s="121">
        <v>79.618674730155675</v>
      </c>
      <c r="J94" s="114">
        <v>24.453188015406148</v>
      </c>
      <c r="K94" s="202">
        <v>121.17827769577131</v>
      </c>
      <c r="L94" s="201">
        <v>4207.6125400000001</v>
      </c>
      <c r="M94" s="121">
        <v>2.9630574422039415</v>
      </c>
      <c r="N94" s="114">
        <v>28.245428090326683</v>
      </c>
      <c r="O94" s="202">
        <v>8.3965639478794216</v>
      </c>
      <c r="P94" s="197">
        <v>142002.395231</v>
      </c>
      <c r="Q94" s="114">
        <v>22.550641938620419</v>
      </c>
      <c r="R94" s="115">
        <v>92.978983680564212</v>
      </c>
    </row>
    <row r="95" spans="1:18" ht="19.5" hidden="1" customHeight="1" outlineLevel="1" x14ac:dyDescent="0.5">
      <c r="A95" s="273">
        <v>2022</v>
      </c>
      <c r="B95" s="274" t="s">
        <v>2362</v>
      </c>
      <c r="C95" s="275" t="s">
        <v>2363</v>
      </c>
      <c r="D95" s="276">
        <v>66960.545008000001</v>
      </c>
      <c r="E95" s="277">
        <v>18.240222361217548</v>
      </c>
      <c r="F95" s="278">
        <v>1.4252746893219648</v>
      </c>
      <c r="G95" s="279">
        <v>36.128995804283683</v>
      </c>
      <c r="H95" s="443">
        <v>288515.57153299998</v>
      </c>
      <c r="I95" s="277">
        <v>78.592373744970985</v>
      </c>
      <c r="J95" s="278">
        <v>20.402937882918803</v>
      </c>
      <c r="K95" s="279">
        <v>95.088584076383896</v>
      </c>
      <c r="L95" s="276">
        <v>11627.65929</v>
      </c>
      <c r="M95" s="277">
        <v>3.1674038938114628</v>
      </c>
      <c r="N95" s="278">
        <v>-28.32848579432552</v>
      </c>
      <c r="O95" s="279">
        <v>6.1592652636063061</v>
      </c>
      <c r="P95" s="444">
        <v>367103.77583100001</v>
      </c>
      <c r="Q95" s="278">
        <v>14.05408421445955</v>
      </c>
      <c r="R95" s="279">
        <v>76.46539706553726</v>
      </c>
    </row>
    <row r="96" spans="1:18" ht="18" hidden="1" customHeight="1" outlineLevel="2" x14ac:dyDescent="0.5">
      <c r="A96" s="107">
        <v>2022</v>
      </c>
      <c r="B96" s="108" t="s">
        <v>6</v>
      </c>
      <c r="C96" s="206" t="s">
        <v>221</v>
      </c>
      <c r="D96" s="203">
        <v>23245.982195000001</v>
      </c>
      <c r="E96" s="123">
        <v>16.881404741147101</v>
      </c>
      <c r="F96" s="119">
        <v>-6.0174408274643376</v>
      </c>
      <c r="G96" s="117">
        <v>37.197392384890613</v>
      </c>
      <c r="H96" s="122">
        <v>109744.985101</v>
      </c>
      <c r="I96" s="123">
        <v>79.697622421806187</v>
      </c>
      <c r="J96" s="119">
        <v>-2.932449671999271</v>
      </c>
      <c r="K96" s="204">
        <v>122.99662394858962</v>
      </c>
      <c r="L96" s="203">
        <v>4710.737932</v>
      </c>
      <c r="M96" s="123">
        <v>3.4209728370467025</v>
      </c>
      <c r="N96" s="119">
        <v>11.957502912090856</v>
      </c>
      <c r="O96" s="204">
        <v>52.207834881917357</v>
      </c>
      <c r="P96" s="198">
        <v>137701.70522800001</v>
      </c>
      <c r="Q96" s="119">
        <v>-3.0286038457336684</v>
      </c>
      <c r="R96" s="117">
        <v>98.84108745278715</v>
      </c>
    </row>
    <row r="97" spans="1:22" ht="18" hidden="1" customHeight="1" outlineLevel="2" x14ac:dyDescent="0.5">
      <c r="A97" s="104">
        <v>2022</v>
      </c>
      <c r="B97" s="105" t="s">
        <v>7</v>
      </c>
      <c r="C97" s="205" t="s">
        <v>222</v>
      </c>
      <c r="D97" s="201">
        <v>23326.044290999998</v>
      </c>
      <c r="E97" s="121">
        <v>16.311506730979954</v>
      </c>
      <c r="F97" s="114">
        <v>0.34441261861251071</v>
      </c>
      <c r="G97" s="115">
        <v>20.375947039167386</v>
      </c>
      <c r="H97" s="120">
        <v>115478.30409999999</v>
      </c>
      <c r="I97" s="121">
        <v>80.752017406400469</v>
      </c>
      <c r="J97" s="114">
        <v>5.2242195793489099</v>
      </c>
      <c r="K97" s="202">
        <v>104.22582891358863</v>
      </c>
      <c r="L97" s="201">
        <v>4199.2666380000001</v>
      </c>
      <c r="M97" s="121">
        <v>2.9364758626195719</v>
      </c>
      <c r="N97" s="114">
        <v>-10.857562050429081</v>
      </c>
      <c r="O97" s="202">
        <v>57.790498337194784</v>
      </c>
      <c r="P97" s="197">
        <v>143003.61502900001</v>
      </c>
      <c r="Q97" s="114">
        <v>3.8502862344524713</v>
      </c>
      <c r="R97" s="115">
        <v>81.976940348167375</v>
      </c>
    </row>
    <row r="98" spans="1:22" ht="18" hidden="1" customHeight="1" outlineLevel="2" x14ac:dyDescent="0.5">
      <c r="A98" s="107">
        <v>2022</v>
      </c>
      <c r="B98" s="108" t="s">
        <v>8</v>
      </c>
      <c r="C98" s="206" t="s">
        <v>223</v>
      </c>
      <c r="D98" s="203">
        <v>25210.364624999998</v>
      </c>
      <c r="E98" s="123">
        <v>17.138470367735948</v>
      </c>
      <c r="F98" s="119">
        <v>8.0781820976265415</v>
      </c>
      <c r="G98" s="117">
        <v>19.336356191134961</v>
      </c>
      <c r="H98" s="122">
        <v>116394.610873</v>
      </c>
      <c r="I98" s="123">
        <v>79.127201017667431</v>
      </c>
      <c r="J98" s="119">
        <v>0.79348824884586389</v>
      </c>
      <c r="K98" s="204">
        <v>91.920304994360833</v>
      </c>
      <c r="L98" s="203">
        <v>5493.1265149999999</v>
      </c>
      <c r="M98" s="123">
        <v>3.7343286145966297</v>
      </c>
      <c r="N98" s="119">
        <v>30.81156755542991</v>
      </c>
      <c r="O98" s="204">
        <v>113.72464476564481</v>
      </c>
      <c r="P98" s="198">
        <v>147098.102013</v>
      </c>
      <c r="Q98" s="119">
        <v>2.8632052295808563</v>
      </c>
      <c r="R98" s="117">
        <v>74.404586365178488</v>
      </c>
    </row>
    <row r="99" spans="1:22" ht="19.5" hidden="1" customHeight="1" outlineLevel="1" x14ac:dyDescent="0.5">
      <c r="A99" s="273">
        <v>2022</v>
      </c>
      <c r="B99" s="274" t="s">
        <v>2367</v>
      </c>
      <c r="C99" s="275" t="s">
        <v>2364</v>
      </c>
      <c r="D99" s="276">
        <v>71782.391111000004</v>
      </c>
      <c r="E99" s="277">
        <v>16.779293332930823</v>
      </c>
      <c r="F99" s="278">
        <v>7.2010257718540416</v>
      </c>
      <c r="G99" s="279">
        <v>24.955011013916952</v>
      </c>
      <c r="H99" s="443">
        <v>341617.900074</v>
      </c>
      <c r="I99" s="277">
        <v>79.85394279019917</v>
      </c>
      <c r="J99" s="278">
        <v>18.405359634090402</v>
      </c>
      <c r="K99" s="279">
        <v>105.29240082533966</v>
      </c>
      <c r="L99" s="276">
        <v>14403.131085000001</v>
      </c>
      <c r="M99" s="277">
        <v>3.3667638768700026</v>
      </c>
      <c r="N99" s="278">
        <v>23.869565884055088</v>
      </c>
      <c r="O99" s="279">
        <v>72.981099603726122</v>
      </c>
      <c r="P99" s="444">
        <v>427803.42227000004</v>
      </c>
      <c r="Q99" s="278">
        <v>16.534737705052581</v>
      </c>
      <c r="R99" s="279">
        <v>84.256233823404457</v>
      </c>
    </row>
    <row r="100" spans="1:22" ht="18" hidden="1" customHeight="1" outlineLevel="2" x14ac:dyDescent="0.5">
      <c r="A100" s="104">
        <v>2022</v>
      </c>
      <c r="B100" s="105" t="s">
        <v>9</v>
      </c>
      <c r="C100" s="205" t="s">
        <v>224</v>
      </c>
      <c r="D100" s="201">
        <v>21752.580278000001</v>
      </c>
      <c r="E100" s="121">
        <v>15.521111797976895</v>
      </c>
      <c r="F100" s="114">
        <v>-13.715725252030131</v>
      </c>
      <c r="G100" s="115">
        <v>15.277584692253043</v>
      </c>
      <c r="H100" s="120">
        <v>113005.544285</v>
      </c>
      <c r="I100" s="121">
        <v>80.632810646957381</v>
      </c>
      <c r="J100" s="114">
        <v>-2.9117040407462436</v>
      </c>
      <c r="K100" s="202">
        <v>67.184255176870565</v>
      </c>
      <c r="L100" s="201">
        <v>5390.2137849999999</v>
      </c>
      <c r="M100" s="121">
        <v>3.8460775550657265</v>
      </c>
      <c r="N100" s="114">
        <v>-1.8734818817476295</v>
      </c>
      <c r="O100" s="202">
        <v>143.77842911051877</v>
      </c>
      <c r="P100" s="197">
        <v>140148.33834799999</v>
      </c>
      <c r="Q100" s="114">
        <v>-4.7245773873994761</v>
      </c>
      <c r="R100" s="115">
        <v>58.048492049906962</v>
      </c>
    </row>
    <row r="101" spans="1:22" ht="18" hidden="1" customHeight="1" outlineLevel="2" x14ac:dyDescent="0.5">
      <c r="A101" s="107">
        <v>2022</v>
      </c>
      <c r="B101" s="108" t="s">
        <v>10</v>
      </c>
      <c r="C101" s="206" t="s">
        <v>225</v>
      </c>
      <c r="D101" s="203">
        <v>22338.778146000001</v>
      </c>
      <c r="E101" s="123">
        <v>16.720181146210784</v>
      </c>
      <c r="F101" s="119">
        <v>2.6948429129249662</v>
      </c>
      <c r="G101" s="117">
        <v>10.040061165595437</v>
      </c>
      <c r="H101" s="122">
        <v>106804.070418</v>
      </c>
      <c r="I101" s="123">
        <v>79.940961536491926</v>
      </c>
      <c r="J101" s="119">
        <v>-5.4877607167307385</v>
      </c>
      <c r="K101" s="204">
        <v>60.066109580241211</v>
      </c>
      <c r="L101" s="203">
        <v>4460.8364119999997</v>
      </c>
      <c r="M101" s="123">
        <v>3.3388573172972933</v>
      </c>
      <c r="N101" s="119">
        <v>-17.241939004094633</v>
      </c>
      <c r="O101" s="204">
        <v>65.91528691981226</v>
      </c>
      <c r="P101" s="198">
        <v>133603.68497599999</v>
      </c>
      <c r="Q101" s="119">
        <v>-4.6698044722792815</v>
      </c>
      <c r="R101" s="117">
        <v>48.921473780339866</v>
      </c>
    </row>
    <row r="102" spans="1:22" ht="18" hidden="1" customHeight="1" outlineLevel="2" x14ac:dyDescent="0.5">
      <c r="A102" s="104">
        <v>2022</v>
      </c>
      <c r="B102" s="105" t="s">
        <v>11</v>
      </c>
      <c r="C102" s="205" t="s">
        <v>226</v>
      </c>
      <c r="D102" s="201">
        <v>22085.383454999999</v>
      </c>
      <c r="E102" s="121">
        <v>17.625451397424683</v>
      </c>
      <c r="F102" s="114">
        <v>-1.1343265479601627</v>
      </c>
      <c r="G102" s="115">
        <v>12.285323063567599</v>
      </c>
      <c r="H102" s="120">
        <v>100305.62362300001</v>
      </c>
      <c r="I102" s="121">
        <v>80.049861830916527</v>
      </c>
      <c r="J102" s="114">
        <v>-6.0844561162949784</v>
      </c>
      <c r="K102" s="202">
        <v>43.528722548119816</v>
      </c>
      <c r="L102" s="201">
        <v>2912.9239080000002</v>
      </c>
      <c r="M102" s="121">
        <v>2.3246867716587887</v>
      </c>
      <c r="N102" s="114">
        <v>-34.700050865707453</v>
      </c>
      <c r="O102" s="202">
        <v>-48.448248361407778</v>
      </c>
      <c r="P102" s="197">
        <v>125303.93098600001</v>
      </c>
      <c r="Q102" s="114">
        <v>-6.212219364676141</v>
      </c>
      <c r="R102" s="115">
        <v>31.615041827615563</v>
      </c>
    </row>
    <row r="103" spans="1:22" ht="19.5" hidden="1" customHeight="1" outlineLevel="1" x14ac:dyDescent="0.5">
      <c r="A103" s="273">
        <v>2022</v>
      </c>
      <c r="B103" s="274" t="s">
        <v>2368</v>
      </c>
      <c r="C103" s="275" t="s">
        <v>2365</v>
      </c>
      <c r="D103" s="276">
        <v>66176.741879000008</v>
      </c>
      <c r="E103" s="277">
        <v>16.583324008640581</v>
      </c>
      <c r="F103" s="278">
        <v>-7.8092261141479042</v>
      </c>
      <c r="G103" s="279">
        <v>12.470285530849434</v>
      </c>
      <c r="H103" s="443">
        <v>320115.23832599999</v>
      </c>
      <c r="I103" s="277">
        <v>80.218133539569706</v>
      </c>
      <c r="J103" s="278">
        <v>-6.2943603784644147</v>
      </c>
      <c r="K103" s="279">
        <v>56.762634279918586</v>
      </c>
      <c r="L103" s="276">
        <v>12763.974105000001</v>
      </c>
      <c r="M103" s="277">
        <v>3.1985424517897361</v>
      </c>
      <c r="N103" s="278">
        <v>-11.380560034665542</v>
      </c>
      <c r="O103" s="279">
        <v>20.983018109615536</v>
      </c>
      <c r="P103" s="444">
        <v>399055.95430999994</v>
      </c>
      <c r="Q103" s="278">
        <v>-6.7197844765852892</v>
      </c>
      <c r="R103" s="279">
        <v>45.857345644827397</v>
      </c>
    </row>
    <row r="104" spans="1:22" ht="18" hidden="1" customHeight="1" outlineLevel="2" x14ac:dyDescent="0.5">
      <c r="A104" s="107">
        <v>2022</v>
      </c>
      <c r="B104" s="108" t="s">
        <v>12</v>
      </c>
      <c r="C104" s="206" t="s">
        <v>227</v>
      </c>
      <c r="D104" s="203">
        <v>22225.227595</v>
      </c>
      <c r="E104" s="123">
        <v>17.604558949165419</v>
      </c>
      <c r="F104" s="119">
        <v>0.63319769966838635</v>
      </c>
      <c r="G104" s="117">
        <v>10.700320088677561</v>
      </c>
      <c r="H104" s="122">
        <v>100669.094371</v>
      </c>
      <c r="I104" s="123">
        <v>79.73979112871109</v>
      </c>
      <c r="J104" s="119">
        <v>0.36236328021457265</v>
      </c>
      <c r="K104" s="204">
        <v>22.555070459982108</v>
      </c>
      <c r="L104" s="203">
        <v>3352.6783660000001</v>
      </c>
      <c r="M104" s="123">
        <v>2.6556499221234899</v>
      </c>
      <c r="N104" s="119">
        <v>15.096668223713849</v>
      </c>
      <c r="O104" s="204">
        <v>-11.551871384756861</v>
      </c>
      <c r="P104" s="198">
        <v>126247.000332</v>
      </c>
      <c r="Q104" s="119">
        <v>0.75262550710029075</v>
      </c>
      <c r="R104" s="117">
        <v>19.090365174069635</v>
      </c>
    </row>
    <row r="105" spans="1:22" ht="18" hidden="1" customHeight="1" outlineLevel="2" x14ac:dyDescent="0.5">
      <c r="A105" s="104">
        <v>2022</v>
      </c>
      <c r="B105" s="105" t="s">
        <v>13</v>
      </c>
      <c r="C105" s="205" t="s">
        <v>228</v>
      </c>
      <c r="D105" s="201">
        <v>18784.040163999998</v>
      </c>
      <c r="E105" s="121">
        <v>16.68242307455187</v>
      </c>
      <c r="F105" s="114">
        <v>-15.483249457360627</v>
      </c>
      <c r="G105" s="115">
        <v>-18.033060972127934</v>
      </c>
      <c r="H105" s="120">
        <v>89844.433944000004</v>
      </c>
      <c r="I105" s="121">
        <v>79.792358026361242</v>
      </c>
      <c r="J105" s="114">
        <v>-10.752714618756197</v>
      </c>
      <c r="K105" s="202">
        <v>11.604898724065404</v>
      </c>
      <c r="L105" s="201">
        <v>3969.318671</v>
      </c>
      <c r="M105" s="121">
        <v>3.5252188990868891</v>
      </c>
      <c r="N105" s="114">
        <v>18.392468280090313</v>
      </c>
      <c r="O105" s="202">
        <v>-26.433340062483524</v>
      </c>
      <c r="P105" s="197">
        <v>112597.792779</v>
      </c>
      <c r="Q105" s="114">
        <v>-10.811510386073165</v>
      </c>
      <c r="R105" s="115">
        <v>3.4769444906717073</v>
      </c>
    </row>
    <row r="106" spans="1:22" ht="18" hidden="1" customHeight="1" outlineLevel="2" x14ac:dyDescent="0.5">
      <c r="A106" s="107">
        <v>2022</v>
      </c>
      <c r="B106" s="108" t="s">
        <v>14</v>
      </c>
      <c r="C106" s="206" t="s">
        <v>229</v>
      </c>
      <c r="D106" s="203">
        <v>19729.509832</v>
      </c>
      <c r="E106" s="123">
        <v>18.078422438083265</v>
      </c>
      <c r="F106" s="119">
        <v>5.0333669420703941</v>
      </c>
      <c r="G106" s="117">
        <v>-14.316558237189659</v>
      </c>
      <c r="H106" s="122">
        <v>85514.919364999994</v>
      </c>
      <c r="I106" s="123">
        <v>78.358502071431332</v>
      </c>
      <c r="J106" s="119">
        <v>-4.8189012818519057</v>
      </c>
      <c r="K106" s="204">
        <v>11.08593590616762</v>
      </c>
      <c r="L106" s="203">
        <v>3888.488233</v>
      </c>
      <c r="M106" s="123">
        <v>3.5630754904854003</v>
      </c>
      <c r="N106" s="119">
        <v>-2.0363806662979766</v>
      </c>
      <c r="O106" s="204">
        <v>-44.74573510573412</v>
      </c>
      <c r="P106" s="198">
        <v>109132.91743</v>
      </c>
      <c r="Q106" s="119">
        <v>-3.0772142716870454</v>
      </c>
      <c r="R106" s="117">
        <v>1.9511126752397079</v>
      </c>
      <c r="S106" s="24"/>
      <c r="T106" s="24"/>
      <c r="U106" s="24"/>
      <c r="V106" s="24"/>
    </row>
    <row r="107" spans="1:22" ht="19.5" hidden="1" customHeight="1" outlineLevel="1" x14ac:dyDescent="0.5">
      <c r="A107" s="273">
        <v>2022</v>
      </c>
      <c r="B107" s="274" t="s">
        <v>2369</v>
      </c>
      <c r="C107" s="275" t="s">
        <v>2366</v>
      </c>
      <c r="D107" s="276">
        <v>60738.777590999991</v>
      </c>
      <c r="E107" s="277">
        <v>17.454789703791537</v>
      </c>
      <c r="F107" s="278">
        <v>-8.2173345704189984</v>
      </c>
      <c r="G107" s="279">
        <v>-7.9988491622223439</v>
      </c>
      <c r="H107" s="443">
        <v>276028.44767999998</v>
      </c>
      <c r="I107" s="277">
        <v>79.323600138313253</v>
      </c>
      <c r="J107" s="278">
        <v>-13.772162448918712</v>
      </c>
      <c r="K107" s="279">
        <v>15.191827821786097</v>
      </c>
      <c r="L107" s="276">
        <v>11210.485270000001</v>
      </c>
      <c r="M107" s="277">
        <v>3.2216101578951966</v>
      </c>
      <c r="N107" s="278">
        <v>-12.170886764737766</v>
      </c>
      <c r="O107" s="279">
        <v>-30.899897026367928</v>
      </c>
      <c r="P107" s="444">
        <v>347977.71054100001</v>
      </c>
      <c r="Q107" s="278">
        <v>-12.799769861176069</v>
      </c>
      <c r="R107" s="279">
        <v>8.1118792988633004</v>
      </c>
    </row>
    <row r="108" spans="1:22" ht="18" customHeight="1" collapsed="1" x14ac:dyDescent="0.5">
      <c r="A108" s="273">
        <v>2022</v>
      </c>
      <c r="B108" s="274" t="s">
        <v>22</v>
      </c>
      <c r="C108" s="275" t="s">
        <v>243</v>
      </c>
      <c r="D108" s="276">
        <v>265658.45558900002</v>
      </c>
      <c r="E108" s="277">
        <v>17.22883555212389</v>
      </c>
      <c r="F108" s="278"/>
      <c r="G108" s="279">
        <v>14.75798692269359</v>
      </c>
      <c r="H108" s="276">
        <v>1226277.1576129999</v>
      </c>
      <c r="I108" s="277">
        <v>79.528157471962245</v>
      </c>
      <c r="J108" s="278"/>
      <c r="K108" s="279">
        <v>61.751557968084647</v>
      </c>
      <c r="L108" s="276">
        <v>50005.249750000003</v>
      </c>
      <c r="M108" s="277">
        <v>3.243006975913878</v>
      </c>
      <c r="N108" s="278"/>
      <c r="O108" s="279">
        <v>8.5814524000994208</v>
      </c>
      <c r="P108" s="276">
        <v>1541940.8629519998</v>
      </c>
      <c r="Q108" s="278"/>
      <c r="R108" s="279">
        <v>48.883184773444157</v>
      </c>
      <c r="S108" s="24"/>
      <c r="T108" s="24"/>
      <c r="U108" s="24"/>
      <c r="V108" s="24"/>
    </row>
    <row r="109" spans="1:22" ht="18" hidden="1" customHeight="1" outlineLevel="2" x14ac:dyDescent="0.5">
      <c r="A109" s="104">
        <v>2023</v>
      </c>
      <c r="B109" s="105" t="s">
        <v>2</v>
      </c>
      <c r="C109" s="205" t="s">
        <v>218</v>
      </c>
      <c r="D109" s="201">
        <v>17789.816103000001</v>
      </c>
      <c r="E109" s="121">
        <v>16.867577324926984</v>
      </c>
      <c r="F109" s="114">
        <v>-9.8314339561236359</v>
      </c>
      <c r="G109" s="115">
        <v>-13.137435818842436</v>
      </c>
      <c r="H109" s="120">
        <v>82282.081498</v>
      </c>
      <c r="I109" s="121">
        <v>78.016510349952952</v>
      </c>
      <c r="J109" s="114">
        <v>-3.780437251190516</v>
      </c>
      <c r="K109" s="202">
        <v>-2.7506640466040455</v>
      </c>
      <c r="L109" s="201">
        <v>5395.6260410000004</v>
      </c>
      <c r="M109" s="121">
        <v>5.1159123251200684</v>
      </c>
      <c r="N109" s="114">
        <v>38.758965379129663</v>
      </c>
      <c r="O109" s="202">
        <v>30.356201244250379</v>
      </c>
      <c r="P109" s="197">
        <v>105467.523642</v>
      </c>
      <c r="Q109" s="114">
        <v>-3.3586509683029897</v>
      </c>
      <c r="R109" s="115">
        <v>-3.4436255666631777</v>
      </c>
      <c r="S109" s="24"/>
      <c r="T109" s="24"/>
      <c r="U109" s="24"/>
      <c r="V109" s="24"/>
    </row>
    <row r="110" spans="1:22" ht="18" hidden="1" customHeight="1" outlineLevel="2" x14ac:dyDescent="0.5">
      <c r="A110" s="107">
        <v>2023</v>
      </c>
      <c r="B110" s="108" t="s">
        <v>4</v>
      </c>
      <c r="C110" s="206" t="s">
        <v>219</v>
      </c>
      <c r="D110" s="203">
        <v>16022.597866</v>
      </c>
      <c r="E110" s="123">
        <v>16.522878018716643</v>
      </c>
      <c r="F110" s="119">
        <v>-9.9338758015715793</v>
      </c>
      <c r="G110" s="117">
        <v>-26.318552353471304</v>
      </c>
      <c r="H110" s="122">
        <v>76035.870024000003</v>
      </c>
      <c r="I110" s="123">
        <v>78.409969217256858</v>
      </c>
      <c r="J110" s="119">
        <v>-7.5912171402127466</v>
      </c>
      <c r="K110" s="204">
        <v>-16.30222145414162</v>
      </c>
      <c r="L110" s="203">
        <v>4913.7293739999996</v>
      </c>
      <c r="M110" s="123">
        <v>5.0671527640264928</v>
      </c>
      <c r="N110" s="119">
        <v>-8.9312465937815162</v>
      </c>
      <c r="O110" s="204">
        <v>49.767432504287299</v>
      </c>
      <c r="P110" s="198">
        <v>96972.197264000002</v>
      </c>
      <c r="Q110" s="119">
        <v>-8.054921633351908</v>
      </c>
      <c r="R110" s="117">
        <v>-16.311235415644752</v>
      </c>
      <c r="S110" s="25"/>
      <c r="T110" s="25"/>
      <c r="U110" s="25"/>
      <c r="V110" s="25"/>
    </row>
    <row r="111" spans="1:22" ht="18" hidden="1" customHeight="1" outlineLevel="2" x14ac:dyDescent="0.5">
      <c r="A111" s="104">
        <v>2023</v>
      </c>
      <c r="B111" s="105" t="s">
        <v>5</v>
      </c>
      <c r="C111" s="205" t="s">
        <v>220</v>
      </c>
      <c r="D111" s="201">
        <v>18046.792919</v>
      </c>
      <c r="E111" s="121">
        <v>16.863002150834319</v>
      </c>
      <c r="F111" s="114">
        <v>12.633376122453566</v>
      </c>
      <c r="G111" s="115">
        <v>-27.037551299973583</v>
      </c>
      <c r="H111" s="120">
        <v>83558.375312000004</v>
      </c>
      <c r="I111" s="121">
        <v>78.077310962160396</v>
      </c>
      <c r="J111" s="114">
        <v>9.8933638631682577</v>
      </c>
      <c r="K111" s="202">
        <v>-26.094055291373607</v>
      </c>
      <c r="L111" s="201">
        <v>5414.879312</v>
      </c>
      <c r="M111" s="121">
        <v>5.0596868870052925</v>
      </c>
      <c r="N111" s="114">
        <v>10.198973119108533</v>
      </c>
      <c r="O111" s="202">
        <v>28.692441628667641</v>
      </c>
      <c r="P111" s="197">
        <v>107020.04754299999</v>
      </c>
      <c r="Q111" s="114">
        <v>10.361578434327345</v>
      </c>
      <c r="R111" s="115">
        <v>-24.63504057878254</v>
      </c>
    </row>
    <row r="112" spans="1:22" ht="19.5" hidden="1" customHeight="1" outlineLevel="1" x14ac:dyDescent="0.5">
      <c r="A112" s="273">
        <v>2023</v>
      </c>
      <c r="B112" s="274" t="s">
        <v>2362</v>
      </c>
      <c r="C112" s="275" t="s">
        <v>2363</v>
      </c>
      <c r="D112" s="276">
        <v>51859.206888000001</v>
      </c>
      <c r="E112" s="277">
        <v>16.757980253108919</v>
      </c>
      <c r="F112" s="278">
        <v>-14.619277922899332</v>
      </c>
      <c r="G112" s="279">
        <v>-22.552591407665201</v>
      </c>
      <c r="H112" s="443">
        <v>241876.32683400001</v>
      </c>
      <c r="I112" s="277">
        <v>78.160831065787491</v>
      </c>
      <c r="J112" s="278">
        <v>-12.372681559834209</v>
      </c>
      <c r="K112" s="279">
        <v>-16.165243508759964</v>
      </c>
      <c r="L112" s="276">
        <v>15724.234726999999</v>
      </c>
      <c r="M112" s="277">
        <v>5.0811886811036011</v>
      </c>
      <c r="N112" s="278">
        <v>40.263640228662446</v>
      </c>
      <c r="O112" s="279">
        <v>35.231299222218617</v>
      </c>
      <c r="P112" s="444">
        <v>309459.76844899997</v>
      </c>
      <c r="Q112" s="278">
        <v>-11.069083141019664</v>
      </c>
      <c r="R112" s="279">
        <v>-15.702373872759356</v>
      </c>
    </row>
    <row r="113" spans="1:24" ht="18" hidden="1" customHeight="1" outlineLevel="2" x14ac:dyDescent="0.5">
      <c r="A113" s="107">
        <v>2023</v>
      </c>
      <c r="B113" s="108" t="s">
        <v>6</v>
      </c>
      <c r="C113" s="206" t="s">
        <v>221</v>
      </c>
      <c r="D113" s="203">
        <v>15980.627662000001</v>
      </c>
      <c r="E113" s="123">
        <v>15.554095673572665</v>
      </c>
      <c r="F113" s="119">
        <v>-11.448933149915529</v>
      </c>
      <c r="G113" s="117">
        <v>-31.254237708926368</v>
      </c>
      <c r="H113" s="122">
        <v>82831.906654999999</v>
      </c>
      <c r="I113" s="123">
        <v>80.621076229684732</v>
      </c>
      <c r="J113" s="119">
        <v>-0.86941453120340517</v>
      </c>
      <c r="K113" s="204">
        <v>-24.523287712173346</v>
      </c>
      <c r="L113" s="203">
        <v>3929.7143959999999</v>
      </c>
      <c r="M113" s="123">
        <v>3.8248280967426136</v>
      </c>
      <c r="N113" s="119">
        <v>-27.42747955081294</v>
      </c>
      <c r="O113" s="204">
        <v>-16.579643089345186</v>
      </c>
      <c r="P113" s="198">
        <v>102742.24871299999</v>
      </c>
      <c r="Q113" s="119">
        <v>-3.9971939166642656</v>
      </c>
      <c r="R113" s="117">
        <v>-25.387816699230981</v>
      </c>
    </row>
    <row r="114" spans="1:24" ht="18" hidden="1" customHeight="1" outlineLevel="2" x14ac:dyDescent="0.5">
      <c r="A114" s="104">
        <v>2023</v>
      </c>
      <c r="B114" s="105" t="s">
        <v>7</v>
      </c>
      <c r="C114" s="205" t="s">
        <v>222</v>
      </c>
      <c r="D114" s="201">
        <v>19086.580676000001</v>
      </c>
      <c r="E114" s="121">
        <v>19.271865429056888</v>
      </c>
      <c r="F114" s="114">
        <v>19.435738568551852</v>
      </c>
      <c r="G114" s="115">
        <v>-18.17480736172541</v>
      </c>
      <c r="H114" s="120">
        <v>72330.629019</v>
      </c>
      <c r="I114" s="121">
        <v>73.032785312142991</v>
      </c>
      <c r="J114" s="114">
        <v>-12.6778171118751</v>
      </c>
      <c r="K114" s="202">
        <v>-37.364313077923008</v>
      </c>
      <c r="L114" s="201">
        <v>7621.3641589999997</v>
      </c>
      <c r="M114" s="121">
        <v>7.6953492588001211</v>
      </c>
      <c r="N114" s="114">
        <v>93.941935494286241</v>
      </c>
      <c r="O114" s="202">
        <v>81.492741852416756</v>
      </c>
      <c r="P114" s="197">
        <v>99038.573854000002</v>
      </c>
      <c r="Q114" s="114">
        <v>-3.6048216827975321</v>
      </c>
      <c r="R114" s="115">
        <v>-30.744006832333749</v>
      </c>
    </row>
    <row r="115" spans="1:24" ht="18" hidden="1" customHeight="1" outlineLevel="2" x14ac:dyDescent="0.5">
      <c r="A115" s="107">
        <v>2023</v>
      </c>
      <c r="B115" s="108" t="s">
        <v>8</v>
      </c>
      <c r="C115" s="206" t="s">
        <v>223</v>
      </c>
      <c r="D115" s="203">
        <v>15627.731143000001</v>
      </c>
      <c r="E115" s="123">
        <v>16.754769811610821</v>
      </c>
      <c r="F115" s="119">
        <v>-18.121891981151204</v>
      </c>
      <c r="G115" s="117">
        <v>-38.010689748205095</v>
      </c>
      <c r="H115" s="122">
        <v>73150.356331000003</v>
      </c>
      <c r="I115" s="123">
        <v>78.425804152139762</v>
      </c>
      <c r="J115" s="119">
        <v>1.1333059356979591</v>
      </c>
      <c r="K115" s="204">
        <v>-37.153141556686407</v>
      </c>
      <c r="L115" s="203">
        <v>4495.2389800000001</v>
      </c>
      <c r="M115" s="123">
        <v>4.8194260362494266</v>
      </c>
      <c r="N115" s="119">
        <v>-41.017921644754196</v>
      </c>
      <c r="O115" s="204">
        <v>-18.166112363789232</v>
      </c>
      <c r="P115" s="198">
        <v>93273.326453999995</v>
      </c>
      <c r="Q115" s="119">
        <v>-5.8212140741232599</v>
      </c>
      <c r="R115" s="117">
        <v>-36.591074135166721</v>
      </c>
    </row>
    <row r="116" spans="1:24" ht="19.5" hidden="1" customHeight="1" outlineLevel="1" x14ac:dyDescent="0.5">
      <c r="A116" s="273">
        <v>2023</v>
      </c>
      <c r="B116" s="274" t="s">
        <v>2367</v>
      </c>
      <c r="C116" s="275" t="s">
        <v>2364</v>
      </c>
      <c r="D116" s="276">
        <v>50694.939481000009</v>
      </c>
      <c r="E116" s="277">
        <v>17.181571467206137</v>
      </c>
      <c r="F116" s="278">
        <v>-2.2450544018431495</v>
      </c>
      <c r="G116" s="279">
        <v>-29.376914454398182</v>
      </c>
      <c r="H116" s="443">
        <v>228312.89200499997</v>
      </c>
      <c r="I116" s="277">
        <v>77.379997116647957</v>
      </c>
      <c r="J116" s="278">
        <v>-5.6075908736238684</v>
      </c>
      <c r="K116" s="279">
        <v>-33.167175386435055</v>
      </c>
      <c r="L116" s="276">
        <v>16046.317535</v>
      </c>
      <c r="M116" s="277">
        <v>5.4384314161458978</v>
      </c>
      <c r="N116" s="278">
        <v>2.0483210381421868</v>
      </c>
      <c r="O116" s="279">
        <v>11.408536382143186</v>
      </c>
      <c r="P116" s="444">
        <v>295054.14902100002</v>
      </c>
      <c r="Q116" s="278">
        <v>-4.6550863461833352</v>
      </c>
      <c r="R116" s="279">
        <v>-31.03043742488293</v>
      </c>
    </row>
    <row r="117" spans="1:24" ht="18" hidden="1" customHeight="1" outlineLevel="2" x14ac:dyDescent="0.5">
      <c r="A117" s="104">
        <v>2023</v>
      </c>
      <c r="B117" s="105" t="s">
        <v>9</v>
      </c>
      <c r="C117" s="205" t="s">
        <v>224</v>
      </c>
      <c r="D117" s="201">
        <v>17600.458105999998</v>
      </c>
      <c r="E117" s="121">
        <v>18.997920796064992</v>
      </c>
      <c r="F117" s="114">
        <v>12.623246106224606</v>
      </c>
      <c r="G117" s="115">
        <v>-19.087952412704588</v>
      </c>
      <c r="H117" s="120">
        <v>71322.508308999997</v>
      </c>
      <c r="I117" s="121">
        <v>76.98546001874557</v>
      </c>
      <c r="J117" s="114">
        <v>-2.4987547753412498</v>
      </c>
      <c r="K117" s="202">
        <v>-36.885832672842476</v>
      </c>
      <c r="L117" s="201">
        <v>3721.1618290000001</v>
      </c>
      <c r="M117" s="121">
        <v>4.016619185189426</v>
      </c>
      <c r="N117" s="114">
        <v>-17.219933232559747</v>
      </c>
      <c r="O117" s="202">
        <v>-30.964485316791567</v>
      </c>
      <c r="P117" s="197">
        <v>92644.128244000007</v>
      </c>
      <c r="Q117" s="114">
        <v>-0.67457464413503976</v>
      </c>
      <c r="R117" s="115">
        <v>-33.895664168377849</v>
      </c>
    </row>
    <row r="118" spans="1:24" ht="18" hidden="1" customHeight="1" outlineLevel="2" x14ac:dyDescent="0.5">
      <c r="A118" s="107">
        <v>2023</v>
      </c>
      <c r="B118" s="108" t="s">
        <v>10</v>
      </c>
      <c r="C118" s="206" t="s">
        <v>225</v>
      </c>
      <c r="D118" s="203">
        <v>18414.107983999998</v>
      </c>
      <c r="E118" s="123">
        <v>17.899183829188704</v>
      </c>
      <c r="F118" s="119">
        <v>4.6228903423975565</v>
      </c>
      <c r="G118" s="117">
        <v>-17.5688667318752</v>
      </c>
      <c r="H118" s="122">
        <v>77267.685815000004</v>
      </c>
      <c r="I118" s="123">
        <v>75.107005653512729</v>
      </c>
      <c r="J118" s="119">
        <v>8.3356259432757476</v>
      </c>
      <c r="K118" s="204">
        <v>-27.654736834844584</v>
      </c>
      <c r="L118" s="203">
        <v>7195.0086279999996</v>
      </c>
      <c r="M118" s="123">
        <v>6.9938105172985727</v>
      </c>
      <c r="N118" s="119">
        <v>93.353822237113974</v>
      </c>
      <c r="O118" s="204">
        <v>61.292815146613819</v>
      </c>
      <c r="P118" s="198">
        <v>102876.802427</v>
      </c>
      <c r="Q118" s="119">
        <v>11.0451405576939</v>
      </c>
      <c r="R118" s="117">
        <v>-22.998529235566846</v>
      </c>
    </row>
    <row r="119" spans="1:24" ht="18" hidden="1" customHeight="1" outlineLevel="2" x14ac:dyDescent="0.5">
      <c r="A119" s="104">
        <v>2023</v>
      </c>
      <c r="B119" s="105" t="s">
        <v>11</v>
      </c>
      <c r="C119" s="205" t="s">
        <v>226</v>
      </c>
      <c r="D119" s="201">
        <v>16739.496898000001</v>
      </c>
      <c r="E119" s="121">
        <v>16.080999973778194</v>
      </c>
      <c r="F119" s="114">
        <v>-9.0941743550926546</v>
      </c>
      <c r="G119" s="115">
        <v>-24.205541044340439</v>
      </c>
      <c r="H119" s="120">
        <v>82954.270762999993</v>
      </c>
      <c r="I119" s="121">
        <v>79.691022621114371</v>
      </c>
      <c r="J119" s="114">
        <v>7.3595900899830591</v>
      </c>
      <c r="K119" s="202">
        <v>-17.298484604627252</v>
      </c>
      <c r="L119" s="201">
        <v>4401.1078150000003</v>
      </c>
      <c r="M119" s="121">
        <v>4.2279774051074348</v>
      </c>
      <c r="N119" s="114">
        <v>-38.831097465641562</v>
      </c>
      <c r="O119" s="202">
        <v>51.089007265616495</v>
      </c>
      <c r="P119" s="197">
        <v>104094.875476</v>
      </c>
      <c r="Q119" s="114">
        <v>1.1840113808594843</v>
      </c>
      <c r="R119" s="115">
        <v>-16.926089503424802</v>
      </c>
    </row>
    <row r="120" spans="1:24" ht="19.5" hidden="1" customHeight="1" outlineLevel="1" x14ac:dyDescent="0.5">
      <c r="A120" s="273">
        <v>2023</v>
      </c>
      <c r="B120" s="274" t="s">
        <v>2368</v>
      </c>
      <c r="C120" s="275" t="s">
        <v>2365</v>
      </c>
      <c r="D120" s="276">
        <v>52754.062987999991</v>
      </c>
      <c r="E120" s="277">
        <v>17.607236302519151</v>
      </c>
      <c r="F120" s="278">
        <v>4.0617930075086184</v>
      </c>
      <c r="G120" s="279">
        <v>-20.283076062497209</v>
      </c>
      <c r="H120" s="443">
        <v>231544.46488699998</v>
      </c>
      <c r="I120" s="277">
        <v>77.280457217733598</v>
      </c>
      <c r="J120" s="278">
        <v>1.415414107202162</v>
      </c>
      <c r="K120" s="279">
        <v>-27.66840276088357</v>
      </c>
      <c r="L120" s="276">
        <v>15317.278272</v>
      </c>
      <c r="M120" s="277">
        <v>5.112306479747236</v>
      </c>
      <c r="N120" s="278">
        <v>-4.543343115389753</v>
      </c>
      <c r="O120" s="279">
        <v>20.00399049697068</v>
      </c>
      <c r="P120" s="444">
        <v>299615.806147</v>
      </c>
      <c r="Q120" s="278">
        <v>1.54604066444608</v>
      </c>
      <c r="R120" s="279">
        <v>-24.918848369256896</v>
      </c>
    </row>
    <row r="121" spans="1:24" ht="18" hidden="1" customHeight="1" outlineLevel="2" x14ac:dyDescent="0.5">
      <c r="A121" s="107">
        <v>2023</v>
      </c>
      <c r="B121" s="108" t="s">
        <v>12</v>
      </c>
      <c r="C121" s="206" t="s">
        <v>227</v>
      </c>
      <c r="D121" s="203">
        <v>18471.949227000001</v>
      </c>
      <c r="E121" s="123">
        <v>17.770836755460831</v>
      </c>
      <c r="F121" s="119">
        <v>10.349488634912252</v>
      </c>
      <c r="G121" s="117">
        <v>-16.887468764748991</v>
      </c>
      <c r="H121" s="122">
        <v>81416.597095000005</v>
      </c>
      <c r="I121" s="123">
        <v>78.326387669231963</v>
      </c>
      <c r="J121" s="119">
        <v>-1.853640148791269</v>
      </c>
      <c r="K121" s="204">
        <v>-19.124536081598155</v>
      </c>
      <c r="L121" s="203">
        <v>4056.7517029999999</v>
      </c>
      <c r="M121" s="123">
        <v>3.902775575307222</v>
      </c>
      <c r="N121" s="119">
        <v>-7.8243052993692714</v>
      </c>
      <c r="O121" s="204">
        <v>21.00032452084011</v>
      </c>
      <c r="P121" s="198">
        <v>103945.298025</v>
      </c>
      <c r="Q121" s="119">
        <v>-0.14369338578487101</v>
      </c>
      <c r="R121" s="117">
        <v>-17.665134417730133</v>
      </c>
    </row>
    <row r="122" spans="1:24" ht="18" hidden="1" customHeight="1" outlineLevel="2" x14ac:dyDescent="0.5">
      <c r="A122" s="104">
        <v>2023</v>
      </c>
      <c r="B122" s="105" t="s">
        <v>13</v>
      </c>
      <c r="C122" s="205" t="s">
        <v>228</v>
      </c>
      <c r="D122" s="201">
        <v>17608.663713000002</v>
      </c>
      <c r="E122" s="121">
        <v>18.53388981363323</v>
      </c>
      <c r="F122" s="114">
        <v>-4.6734944070664479</v>
      </c>
      <c r="G122" s="115">
        <v>-6.2573144048777678</v>
      </c>
      <c r="H122" s="120">
        <v>72502.434871999998</v>
      </c>
      <c r="I122" s="121">
        <v>76.311988293905088</v>
      </c>
      <c r="J122" s="114">
        <v>-10.948826825319923</v>
      </c>
      <c r="K122" s="202">
        <v>-19.302252026886013</v>
      </c>
      <c r="L122" s="201">
        <v>4896.8241449999996</v>
      </c>
      <c r="M122" s="121">
        <v>5.1541218924616725</v>
      </c>
      <c r="N122" s="114">
        <v>20.708007378878012</v>
      </c>
      <c r="O122" s="202">
        <v>23.366868494998695</v>
      </c>
      <c r="P122" s="197">
        <v>95007.922730000006</v>
      </c>
      <c r="Q122" s="114">
        <v>-8.5981525521726336</v>
      </c>
      <c r="R122" s="115">
        <v>-15.62186044225956</v>
      </c>
    </row>
    <row r="123" spans="1:24" ht="18" hidden="1" customHeight="1" outlineLevel="2" x14ac:dyDescent="0.5">
      <c r="A123" s="107">
        <v>2023</v>
      </c>
      <c r="B123" s="108" t="s">
        <v>14</v>
      </c>
      <c r="C123" s="206" t="s">
        <v>229</v>
      </c>
      <c r="D123" s="203">
        <v>17608.132949999999</v>
      </c>
      <c r="E123" s="123">
        <v>18.155299946212143</v>
      </c>
      <c r="F123" s="119">
        <v>-3.0142150969192372E-3</v>
      </c>
      <c r="G123" s="117">
        <v>-10.752304036257721</v>
      </c>
      <c r="H123" s="122">
        <v>72044.092464000001</v>
      </c>
      <c r="I123" s="123">
        <v>74.282839171575077</v>
      </c>
      <c r="J123" s="119">
        <v>-0.63217519357685603</v>
      </c>
      <c r="K123" s="204">
        <v>-15.752604342059884</v>
      </c>
      <c r="L123" s="203">
        <v>7333.9604499999996</v>
      </c>
      <c r="M123" s="123">
        <v>7.5618608822127831</v>
      </c>
      <c r="N123" s="119">
        <v>49.769733052155594</v>
      </c>
      <c r="O123" s="204">
        <v>88.6069858141705</v>
      </c>
      <c r="P123" s="198">
        <v>96986.185863999999</v>
      </c>
      <c r="Q123" s="119">
        <v>2.0822085960367387</v>
      </c>
      <c r="R123" s="117">
        <v>-11.130217950776544</v>
      </c>
    </row>
    <row r="124" spans="1:24" ht="19.5" hidden="1" customHeight="1" outlineLevel="1" x14ac:dyDescent="0.5">
      <c r="A124" s="273">
        <v>2023</v>
      </c>
      <c r="B124" s="274" t="s">
        <v>2369</v>
      </c>
      <c r="C124" s="275" t="s">
        <v>2366</v>
      </c>
      <c r="D124" s="276">
        <v>53688.745890000006</v>
      </c>
      <c r="E124" s="277">
        <v>18.141803588570507</v>
      </c>
      <c r="F124" s="278">
        <v>1.7717742464928854</v>
      </c>
      <c r="G124" s="279">
        <v>-11.607134652055674</v>
      </c>
      <c r="H124" s="443">
        <v>225963.12443099997</v>
      </c>
      <c r="I124" s="277">
        <v>76.354523722456022</v>
      </c>
      <c r="J124" s="278">
        <v>-2.4104832126839448</v>
      </c>
      <c r="K124" s="279">
        <v>-18.137740392265933</v>
      </c>
      <c r="L124" s="276">
        <v>16287.536297999999</v>
      </c>
      <c r="M124" s="277">
        <v>5.5036726889734533</v>
      </c>
      <c r="N124" s="278">
        <v>6.334402292433583</v>
      </c>
      <c r="O124" s="279">
        <v>45.288414423829828</v>
      </c>
      <c r="P124" s="444">
        <v>295939.40661900002</v>
      </c>
      <c r="Q124" s="278">
        <v>-1.2270379107423457</v>
      </c>
      <c r="R124" s="279">
        <v>-14.954493447610817</v>
      </c>
    </row>
    <row r="125" spans="1:24" ht="18" customHeight="1" collapsed="1" x14ac:dyDescent="0.5">
      <c r="A125" s="273">
        <v>2023</v>
      </c>
      <c r="B125" s="274" t="s">
        <v>22</v>
      </c>
      <c r="C125" s="275" t="s">
        <v>243</v>
      </c>
      <c r="D125" s="276">
        <v>208996.95524700003</v>
      </c>
      <c r="E125" s="277">
        <v>17.415409661100075</v>
      </c>
      <c r="F125" s="278"/>
      <c r="G125" s="279">
        <v>-21.328702004373966</v>
      </c>
      <c r="H125" s="276">
        <v>927696.80815699988</v>
      </c>
      <c r="I125" s="277">
        <v>77.30361399885048</v>
      </c>
      <c r="J125" s="278"/>
      <c r="K125" s="279">
        <v>-24.348520854551282</v>
      </c>
      <c r="L125" s="276">
        <v>63375.366832</v>
      </c>
      <c r="M125" s="277">
        <v>5.280976340049417</v>
      </c>
      <c r="N125" s="278"/>
      <c r="O125" s="279">
        <v>26.737426867865999</v>
      </c>
      <c r="P125" s="276">
        <v>1200069.1302360003</v>
      </c>
      <c r="Q125" s="278"/>
      <c r="R125" s="279">
        <v>-22.17152038253246</v>
      </c>
    </row>
    <row r="126" spans="1:24" ht="18" hidden="1" customHeight="1" outlineLevel="2" x14ac:dyDescent="0.5">
      <c r="A126" s="104">
        <v>2024</v>
      </c>
      <c r="B126" s="105" t="s">
        <v>2</v>
      </c>
      <c r="C126" s="205" t="s">
        <v>218</v>
      </c>
      <c r="D126" s="201">
        <v>16268.371364000001</v>
      </c>
      <c r="E126" s="121">
        <v>17.138028761474352</v>
      </c>
      <c r="F126" s="114">
        <v>-7.6087657323146152</v>
      </c>
      <c r="G126" s="115">
        <v>-8.5523353934132569</v>
      </c>
      <c r="H126" s="120">
        <v>70998.647295000002</v>
      </c>
      <c r="I126" s="121">
        <v>74.794017922412806</v>
      </c>
      <c r="J126" s="114">
        <v>-1.4511185209563182</v>
      </c>
      <c r="K126" s="202">
        <v>-13.713112256736304</v>
      </c>
      <c r="L126" s="201">
        <v>7658.5506139999998</v>
      </c>
      <c r="M126" s="121">
        <v>8.0679533161128454</v>
      </c>
      <c r="N126" s="114">
        <v>4.4258510284167052</v>
      </c>
      <c r="O126" s="202">
        <v>41.939981677836947</v>
      </c>
      <c r="P126" s="197">
        <v>94925.569273000001</v>
      </c>
      <c r="Q126" s="114">
        <v>-2.1246495803943888</v>
      </c>
      <c r="R126" s="115">
        <v>-9.9954507368388725</v>
      </c>
    </row>
    <row r="127" spans="1:24" ht="18" hidden="1" customHeight="1" outlineLevel="2" x14ac:dyDescent="0.5">
      <c r="A127" s="107">
        <v>2024</v>
      </c>
      <c r="B127" s="108" t="s">
        <v>4</v>
      </c>
      <c r="C127" s="206" t="s">
        <v>219</v>
      </c>
      <c r="D127" s="203">
        <v>15958.709339000001</v>
      </c>
      <c r="E127" s="123">
        <v>16.574616817439942</v>
      </c>
      <c r="F127" s="119">
        <v>-1.9034605128651405</v>
      </c>
      <c r="G127" s="117">
        <v>-0.39874012650327195</v>
      </c>
      <c r="H127" s="122">
        <v>73440.017775999993</v>
      </c>
      <c r="I127" s="123">
        <v>76.27434824747877</v>
      </c>
      <c r="J127" s="119">
        <v>3.438615486371277</v>
      </c>
      <c r="K127" s="204">
        <v>-3.4139837515907323</v>
      </c>
      <c r="L127" s="203">
        <v>6885.3047560000005</v>
      </c>
      <c r="M127" s="123">
        <v>7.1510349350812765</v>
      </c>
      <c r="N127" s="119">
        <v>-10.096503855265892</v>
      </c>
      <c r="O127" s="204">
        <v>40.123808861598917</v>
      </c>
      <c r="P127" s="198">
        <v>96284.031870999999</v>
      </c>
      <c r="Q127" s="119">
        <v>1.4310818553988858</v>
      </c>
      <c r="R127" s="117">
        <v>-0.7096522636550362</v>
      </c>
      <c r="S127" s="26"/>
      <c r="T127" s="24"/>
      <c r="X127" s="24"/>
    </row>
    <row r="128" spans="1:24" ht="18" hidden="1" customHeight="1" outlineLevel="2" x14ac:dyDescent="0.5">
      <c r="A128" s="104">
        <v>2024</v>
      </c>
      <c r="B128" s="105" t="s">
        <v>5</v>
      </c>
      <c r="C128" s="205" t="s">
        <v>220</v>
      </c>
      <c r="D128" s="201">
        <v>17445.426073999999</v>
      </c>
      <c r="E128" s="121">
        <v>16.781784369820876</v>
      </c>
      <c r="F128" s="114">
        <v>9.3160211356613232</v>
      </c>
      <c r="G128" s="115">
        <v>-3.3322643402577623</v>
      </c>
      <c r="H128" s="120">
        <v>79538.701562000002</v>
      </c>
      <c r="I128" s="121">
        <v>76.512968671963606</v>
      </c>
      <c r="J128" s="114">
        <v>8.3043059774327013</v>
      </c>
      <c r="K128" s="202">
        <v>-4.8106174096742222</v>
      </c>
      <c r="L128" s="201">
        <v>6970.4083629999996</v>
      </c>
      <c r="M128" s="121">
        <v>6.7052469582155148</v>
      </c>
      <c r="N128" s="114">
        <v>1.2360180125046361</v>
      </c>
      <c r="O128" s="202">
        <v>28.726938522023325</v>
      </c>
      <c r="P128" s="197">
        <v>103954.535999</v>
      </c>
      <c r="Q128" s="114">
        <v>7.9665381465088947</v>
      </c>
      <c r="R128" s="115">
        <v>-2.864427380083423</v>
      </c>
      <c r="S128" s="26"/>
      <c r="T128" s="24"/>
      <c r="X128" s="24"/>
    </row>
    <row r="129" spans="1:24" ht="19.2" hidden="1" customHeight="1" outlineLevel="1" x14ac:dyDescent="0.5">
      <c r="A129" s="273">
        <v>2024</v>
      </c>
      <c r="B129" s="274" t="s">
        <v>2362</v>
      </c>
      <c r="C129" s="275" t="s">
        <v>2363</v>
      </c>
      <c r="D129" s="276">
        <v>49672.506777000002</v>
      </c>
      <c r="E129" s="277">
        <v>16.828774409316146</v>
      </c>
      <c r="F129" s="278">
        <v>-7.4805977424554859</v>
      </c>
      <c r="G129" s="279">
        <v>-4.2166092430271807</v>
      </c>
      <c r="H129" s="443">
        <v>223977.366633</v>
      </c>
      <c r="I129" s="277">
        <v>75.882310364991355</v>
      </c>
      <c r="J129" s="278">
        <v>-0.87879728296390569</v>
      </c>
      <c r="K129" s="279">
        <v>-7.4000463109744841</v>
      </c>
      <c r="L129" s="276">
        <v>21514.263733</v>
      </c>
      <c r="M129" s="277">
        <v>7.2889152256924925</v>
      </c>
      <c r="N129" s="278">
        <v>32.090350187841544</v>
      </c>
      <c r="O129" s="279">
        <v>36.82232621507471</v>
      </c>
      <c r="P129" s="444">
        <v>295164.13714300003</v>
      </c>
      <c r="Q129" s="278">
        <v>-0.26196899049611977</v>
      </c>
      <c r="R129" s="279">
        <v>-4.6195443684486248</v>
      </c>
    </row>
    <row r="130" spans="1:24" ht="18" hidden="1" customHeight="1" outlineLevel="2" x14ac:dyDescent="0.5">
      <c r="A130" s="107">
        <v>2024</v>
      </c>
      <c r="B130" s="108" t="s">
        <v>6</v>
      </c>
      <c r="C130" s="206" t="s">
        <v>221</v>
      </c>
      <c r="D130" s="203">
        <v>16569.548454</v>
      </c>
      <c r="E130" s="123">
        <v>16.34458222943395</v>
      </c>
      <c r="F130" s="119">
        <v>-5.0206719875152466</v>
      </c>
      <c r="G130" s="117">
        <v>3.6852169042169702</v>
      </c>
      <c r="H130" s="122">
        <v>78613.110090000002</v>
      </c>
      <c r="I130" s="123">
        <v>77.545772942736164</v>
      </c>
      <c r="J130" s="119">
        <v>-1.1636994995178673</v>
      </c>
      <c r="K130" s="204">
        <v>-5.0932022880646022</v>
      </c>
      <c r="L130" s="203">
        <v>6193.7377530000003</v>
      </c>
      <c r="M130" s="123">
        <v>6.1096448278298983</v>
      </c>
      <c r="N130" s="119">
        <v>-11.142397540475335</v>
      </c>
      <c r="O130" s="204">
        <v>57.61292371029603</v>
      </c>
      <c r="P130" s="198">
        <v>101376.396297</v>
      </c>
      <c r="Q130" s="119">
        <v>-2.4800646525177106</v>
      </c>
      <c r="R130" s="117">
        <v>-1.3293970427057378</v>
      </c>
      <c r="S130" s="26"/>
      <c r="T130" s="24"/>
      <c r="X130" s="24"/>
    </row>
    <row r="131" spans="1:24" ht="18" hidden="1" customHeight="1" outlineLevel="2" x14ac:dyDescent="0.5">
      <c r="A131" s="104">
        <v>2024</v>
      </c>
      <c r="B131" s="105" t="s">
        <v>7</v>
      </c>
      <c r="C131" s="205" t="s">
        <v>222</v>
      </c>
      <c r="D131" s="201">
        <v>19110.654975000001</v>
      </c>
      <c r="E131" s="121">
        <v>18.162884160714519</v>
      </c>
      <c r="F131" s="114">
        <v>15.336003440616164</v>
      </c>
      <c r="G131" s="115">
        <v>0.12613206843419267</v>
      </c>
      <c r="H131" s="120">
        <v>75856.947776000001</v>
      </c>
      <c r="I131" s="121">
        <v>72.09491024997476</v>
      </c>
      <c r="J131" s="114">
        <v>-3.5059830489400756</v>
      </c>
      <c r="K131" s="202">
        <v>4.8752773269449934</v>
      </c>
      <c r="L131" s="201">
        <v>10250.570782999999</v>
      </c>
      <c r="M131" s="121">
        <v>9.7422055893107178</v>
      </c>
      <c r="N131" s="114">
        <v>65.498947352671337</v>
      </c>
      <c r="O131" s="202">
        <v>34.497848011831223</v>
      </c>
      <c r="P131" s="197">
        <v>105218.173534</v>
      </c>
      <c r="Q131" s="114">
        <v>3.7896170877339541</v>
      </c>
      <c r="R131" s="115">
        <v>6.2395887173312792</v>
      </c>
      <c r="S131" s="26"/>
      <c r="T131" s="24"/>
      <c r="X131" s="24"/>
    </row>
    <row r="132" spans="1:24" ht="18" hidden="1" customHeight="1" outlineLevel="2" x14ac:dyDescent="0.5">
      <c r="A132" s="107">
        <v>2024</v>
      </c>
      <c r="B132" s="108" t="s">
        <v>8</v>
      </c>
      <c r="C132" s="206" t="s">
        <v>223</v>
      </c>
      <c r="D132" s="203">
        <v>16516.157454</v>
      </c>
      <c r="E132" s="123">
        <v>18.596000455699631</v>
      </c>
      <c r="F132" s="119">
        <v>-13.57618315224699</v>
      </c>
      <c r="G132" s="117">
        <v>5.684934702744382</v>
      </c>
      <c r="H132" s="122">
        <v>66338.619991</v>
      </c>
      <c r="I132" s="123">
        <v>74.692494971604333</v>
      </c>
      <c r="J132" s="119">
        <v>-12.547733680383399</v>
      </c>
      <c r="K132" s="204">
        <v>-9.3119660404351272</v>
      </c>
      <c r="L132" s="203">
        <v>5960.8659690000004</v>
      </c>
      <c r="M132" s="123">
        <v>6.7115045726960183</v>
      </c>
      <c r="N132" s="119">
        <v>-41.848448294354846</v>
      </c>
      <c r="O132" s="204">
        <v>32.6039838042159</v>
      </c>
      <c r="P132" s="198">
        <v>88815.643414000006</v>
      </c>
      <c r="Q132" s="119">
        <v>-15.589065623439769</v>
      </c>
      <c r="R132" s="117">
        <v>-4.7791616418852652</v>
      </c>
      <c r="S132" s="26"/>
      <c r="T132" s="24"/>
      <c r="X132" s="24"/>
    </row>
    <row r="133" spans="1:24" ht="19.5" hidden="1" customHeight="1" outlineLevel="1" x14ac:dyDescent="0.5">
      <c r="A133" s="273">
        <v>2024</v>
      </c>
      <c r="B133" s="274" t="s">
        <v>2367</v>
      </c>
      <c r="C133" s="275" t="s">
        <v>2364</v>
      </c>
      <c r="D133" s="276">
        <v>52196.360883000001</v>
      </c>
      <c r="E133" s="277">
        <v>17.669111812227928</v>
      </c>
      <c r="F133" s="278">
        <v>5.080987994688102</v>
      </c>
      <c r="G133" s="279">
        <v>2.9616790499625845</v>
      </c>
      <c r="H133" s="443">
        <v>220808.67785699997</v>
      </c>
      <c r="I133" s="277">
        <v>74.746460331035053</v>
      </c>
      <c r="J133" s="278">
        <v>-1.4147361510826739</v>
      </c>
      <c r="K133" s="279">
        <v>-3.286811393828637</v>
      </c>
      <c r="L133" s="276">
        <v>22405.174505000003</v>
      </c>
      <c r="M133" s="277">
        <v>7.5844278567370162</v>
      </c>
      <c r="N133" s="278">
        <v>4.1410237554793339</v>
      </c>
      <c r="O133" s="279">
        <v>39.628138706155823</v>
      </c>
      <c r="P133" s="444">
        <v>295410.21324499999</v>
      </c>
      <c r="Q133" s="278">
        <v>8.3369241392872162E-2</v>
      </c>
      <c r="R133" s="279">
        <v>0.12067758585379007</v>
      </c>
    </row>
    <row r="134" spans="1:24" ht="18" hidden="1" customHeight="1" outlineLevel="2" x14ac:dyDescent="0.5">
      <c r="A134" s="104">
        <v>2024</v>
      </c>
      <c r="B134" s="105" t="s">
        <v>9</v>
      </c>
      <c r="C134" s="205" t="s">
        <v>224</v>
      </c>
      <c r="D134" s="201">
        <v>18904.280102000001</v>
      </c>
      <c r="E134" s="121">
        <v>19.900534402301084</v>
      </c>
      <c r="F134" s="114">
        <v>14.459311463040269</v>
      </c>
      <c r="G134" s="115">
        <v>7.4078867046962316</v>
      </c>
      <c r="H134" s="120">
        <v>69135.245009999999</v>
      </c>
      <c r="I134" s="121">
        <v>72.778667810125285</v>
      </c>
      <c r="J134" s="114">
        <v>4.2156816336839764</v>
      </c>
      <c r="K134" s="202">
        <v>-3.0667223445420944</v>
      </c>
      <c r="L134" s="201">
        <v>6954.3063089999996</v>
      </c>
      <c r="M134" s="121">
        <v>7.3207977875736381</v>
      </c>
      <c r="N134" s="114">
        <v>16.666040557973826</v>
      </c>
      <c r="O134" s="202">
        <v>86.885350021685383</v>
      </c>
      <c r="P134" s="197">
        <v>94993.831420999995</v>
      </c>
      <c r="Q134" s="114">
        <v>6.956193491952023</v>
      </c>
      <c r="R134" s="115">
        <v>2.5362677824670055</v>
      </c>
      <c r="S134" s="26"/>
      <c r="T134" s="24"/>
      <c r="U134" s="24"/>
      <c r="X134" s="24"/>
    </row>
    <row r="135" spans="1:24" ht="18" hidden="1" customHeight="1" outlineLevel="2" x14ac:dyDescent="0.5">
      <c r="A135" s="107">
        <v>2024</v>
      </c>
      <c r="B135" s="108" t="s">
        <v>10</v>
      </c>
      <c r="C135" s="206" t="s">
        <v>225</v>
      </c>
      <c r="D135" s="203">
        <v>19165.335358</v>
      </c>
      <c r="E135" s="123">
        <v>20.607004417515451</v>
      </c>
      <c r="F135" s="119">
        <v>1.3809320142922576</v>
      </c>
      <c r="G135" s="117">
        <v>4.0796294593946181</v>
      </c>
      <c r="H135" s="122">
        <v>65261.457085000002</v>
      </c>
      <c r="I135" s="123">
        <v>70.170602774384804</v>
      </c>
      <c r="J135" s="119">
        <v>-5.6032027143892771</v>
      </c>
      <c r="K135" s="204">
        <v>-15.538486242161053</v>
      </c>
      <c r="L135" s="203">
        <v>8577.1928509999998</v>
      </c>
      <c r="M135" s="123">
        <v>9.2223928080997446</v>
      </c>
      <c r="N135" s="119">
        <v>23.336425948044905</v>
      </c>
      <c r="O135" s="204">
        <v>19.210320577255601</v>
      </c>
      <c r="P135" s="198">
        <v>93003.985293999998</v>
      </c>
      <c r="Q135" s="119">
        <v>-2.0947108851534391</v>
      </c>
      <c r="R135" s="117">
        <v>-9.5967379429445447</v>
      </c>
      <c r="S135" s="26"/>
      <c r="T135" s="24"/>
      <c r="U135" s="24"/>
      <c r="X135" s="24"/>
    </row>
    <row r="136" spans="1:24" ht="18" hidden="1" customHeight="1" outlineLevel="2" x14ac:dyDescent="0.5">
      <c r="A136" s="104">
        <v>2024</v>
      </c>
      <c r="B136" s="105" t="s">
        <v>11</v>
      </c>
      <c r="C136" s="205" t="s">
        <v>226</v>
      </c>
      <c r="D136" s="201">
        <v>19197.057348999999</v>
      </c>
      <c r="E136" s="121">
        <v>21.579472275193766</v>
      </c>
      <c r="F136" s="114">
        <v>0.16551753677900294</v>
      </c>
      <c r="G136" s="115">
        <v>14.681208557072111</v>
      </c>
      <c r="H136" s="120">
        <v>62611.436902000001</v>
      </c>
      <c r="I136" s="121">
        <v>70.381712268371928</v>
      </c>
      <c r="J136" s="114">
        <v>-4.0606206195311749</v>
      </c>
      <c r="K136" s="202">
        <v>-24.522949420071917</v>
      </c>
      <c r="L136" s="201">
        <v>7151.3148870000005</v>
      </c>
      <c r="M136" s="121">
        <v>8.0388154564343051</v>
      </c>
      <c r="N136" s="114">
        <v>-16.624063242716513</v>
      </c>
      <c r="O136" s="202">
        <v>62.488972949643596</v>
      </c>
      <c r="P136" s="197">
        <v>88959.809137999997</v>
      </c>
      <c r="Q136" s="114">
        <v>-4.3483901719004177</v>
      </c>
      <c r="R136" s="115">
        <v>-14.539684368506233</v>
      </c>
      <c r="S136" s="26"/>
      <c r="T136" s="24"/>
      <c r="U136" s="24"/>
      <c r="V136" s="24"/>
      <c r="X136" s="24"/>
    </row>
    <row r="137" spans="1:24" ht="19.5" hidden="1" customHeight="1" outlineLevel="1" x14ac:dyDescent="0.5">
      <c r="A137" s="273">
        <v>2024</v>
      </c>
      <c r="B137" s="274" t="s">
        <v>2368</v>
      </c>
      <c r="C137" s="275" t="s">
        <v>2365</v>
      </c>
      <c r="D137" s="276">
        <v>57266.672808999996</v>
      </c>
      <c r="E137" s="277">
        <v>20.677052178153517</v>
      </c>
      <c r="F137" s="278">
        <v>9.7139184422555314</v>
      </c>
      <c r="G137" s="279">
        <v>8.5540516983999773</v>
      </c>
      <c r="H137" s="443">
        <v>197008.138997</v>
      </c>
      <c r="I137" s="277">
        <v>71.132953422111385</v>
      </c>
      <c r="J137" s="278">
        <v>-10.778805928729696</v>
      </c>
      <c r="K137" s="279">
        <v>-14.915634414692081</v>
      </c>
      <c r="L137" s="276">
        <v>22682.814047</v>
      </c>
      <c r="M137" s="277">
        <v>8.1899943997351041</v>
      </c>
      <c r="N137" s="278">
        <v>1.239175985610097</v>
      </c>
      <c r="O137" s="279">
        <v>48.086452724856521</v>
      </c>
      <c r="P137" s="444">
        <v>276957.62585299998</v>
      </c>
      <c r="Q137" s="278">
        <v>-6.2464283781198393</v>
      </c>
      <c r="R137" s="279">
        <v>-7.5624115380893091</v>
      </c>
    </row>
    <row r="138" spans="1:24" ht="18" hidden="1" customHeight="1" outlineLevel="2" x14ac:dyDescent="0.5">
      <c r="A138" s="107">
        <v>2024</v>
      </c>
      <c r="B138" s="108" t="s">
        <v>12</v>
      </c>
      <c r="C138" s="206" t="s">
        <v>227</v>
      </c>
      <c r="D138" s="203">
        <v>19645.305582000001</v>
      </c>
      <c r="E138" s="123">
        <v>21.117841442951342</v>
      </c>
      <c r="F138" s="119">
        <v>2.334984080377045</v>
      </c>
      <c r="G138" s="117">
        <v>6.3520982035016216</v>
      </c>
      <c r="H138" s="122">
        <v>67410.950867000007</v>
      </c>
      <c r="I138" s="123">
        <v>72.463814115074797</v>
      </c>
      <c r="J138" s="119">
        <v>7.6655547332546536</v>
      </c>
      <c r="K138" s="204">
        <v>-17.202446095429014</v>
      </c>
      <c r="L138" s="203">
        <v>5970.796695</v>
      </c>
      <c r="M138" s="123">
        <v>6.4183444419738667</v>
      </c>
      <c r="N138" s="119">
        <v>-16.507708171905598</v>
      </c>
      <c r="O138" s="204">
        <v>47.181714142981647</v>
      </c>
      <c r="P138" s="198">
        <v>93027.053144000005</v>
      </c>
      <c r="Q138" s="119">
        <v>4.572001722362784</v>
      </c>
      <c r="R138" s="117">
        <v>-10.503837199421984</v>
      </c>
      <c r="S138" s="26"/>
      <c r="T138" s="24"/>
      <c r="U138" s="24"/>
      <c r="V138" s="24"/>
      <c r="X138" s="24"/>
    </row>
    <row r="139" spans="1:24" ht="18" hidden="1" customHeight="1" outlineLevel="2" x14ac:dyDescent="0.5">
      <c r="A139" s="104">
        <v>2024</v>
      </c>
      <c r="B139" s="105" t="s">
        <v>13</v>
      </c>
      <c r="C139" s="205" t="s">
        <v>228</v>
      </c>
      <c r="D139" s="201">
        <v>18123.122977999999</v>
      </c>
      <c r="E139" s="121">
        <v>19.980818091663206</v>
      </c>
      <c r="F139" s="114">
        <v>-7.7483274446730981</v>
      </c>
      <c r="G139" s="115">
        <v>2.9216258166154141</v>
      </c>
      <c r="H139" s="120">
        <v>63620.097593999999</v>
      </c>
      <c r="I139" s="121">
        <v>70.141420909778375</v>
      </c>
      <c r="J139" s="114">
        <v>-5.6234977021452526</v>
      </c>
      <c r="K139" s="202">
        <v>-12.251088247838016</v>
      </c>
      <c r="L139" s="201">
        <v>8959.3867730000002</v>
      </c>
      <c r="M139" s="121">
        <v>9.8777609985584274</v>
      </c>
      <c r="N139" s="114">
        <v>50.053455688797335</v>
      </c>
      <c r="O139" s="202">
        <v>82.963212639525992</v>
      </c>
      <c r="P139" s="197">
        <v>90702.607344999997</v>
      </c>
      <c r="Q139" s="114">
        <v>-2.4986772346770048</v>
      </c>
      <c r="R139" s="115">
        <v>-4.5315330146046273</v>
      </c>
      <c r="S139" s="26"/>
      <c r="T139" s="24"/>
      <c r="U139" s="24"/>
      <c r="V139" s="24"/>
      <c r="X139" s="24"/>
    </row>
    <row r="140" spans="1:24" ht="18" hidden="1" customHeight="1" outlineLevel="2" x14ac:dyDescent="0.5">
      <c r="A140" s="107">
        <v>2024</v>
      </c>
      <c r="B140" s="108" t="s">
        <v>14</v>
      </c>
      <c r="C140" s="206" t="s">
        <v>229</v>
      </c>
      <c r="D140" s="203">
        <v>20449.901384000001</v>
      </c>
      <c r="E140" s="123">
        <v>21.671962891673243</v>
      </c>
      <c r="F140" s="119">
        <v>12.838727678582341</v>
      </c>
      <c r="G140" s="117">
        <v>16.138953755457663</v>
      </c>
      <c r="H140" s="122">
        <v>64845.532527000003</v>
      </c>
      <c r="I140" s="123">
        <v>68.720623548603726</v>
      </c>
      <c r="J140" s="119">
        <v>1.9261758144734076</v>
      </c>
      <c r="K140" s="204">
        <v>-9.9918809312464774</v>
      </c>
      <c r="L140" s="203">
        <v>9065.6605880000006</v>
      </c>
      <c r="M140" s="123">
        <v>9.6074135597230441</v>
      </c>
      <c r="N140" s="119">
        <v>1.1861728675478966</v>
      </c>
      <c r="O140" s="204">
        <v>23.612073582971128</v>
      </c>
      <c r="P140" s="198">
        <v>94361.094498999999</v>
      </c>
      <c r="Q140" s="119">
        <v>4.033497229119809</v>
      </c>
      <c r="R140" s="117">
        <v>-2.7066652241393041</v>
      </c>
      <c r="S140" s="26"/>
      <c r="T140" s="24"/>
      <c r="U140" s="24"/>
      <c r="V140" s="24"/>
      <c r="X140" s="24"/>
    </row>
    <row r="141" spans="1:24" ht="19.5" hidden="1" customHeight="1" outlineLevel="1" x14ac:dyDescent="0.5">
      <c r="A141" s="273">
        <v>2024</v>
      </c>
      <c r="B141" s="274" t="s">
        <v>2369</v>
      </c>
      <c r="C141" s="275" t="s">
        <v>2366</v>
      </c>
      <c r="D141" s="276">
        <v>58218.329943999997</v>
      </c>
      <c r="E141" s="277">
        <v>20.935010927102628</v>
      </c>
      <c r="F141" s="278">
        <v>1.6617992425961958</v>
      </c>
      <c r="G141" s="279">
        <v>8.4367477371894992</v>
      </c>
      <c r="H141" s="443">
        <v>195876.580988</v>
      </c>
      <c r="I141" s="277">
        <v>70.436207415975531</v>
      </c>
      <c r="J141" s="278">
        <v>-0.57437119844944151</v>
      </c>
      <c r="K141" s="279">
        <v>-13.314802368201095</v>
      </c>
      <c r="L141" s="276">
        <v>23995.844056000002</v>
      </c>
      <c r="M141" s="277">
        <v>8.6287816569218396</v>
      </c>
      <c r="N141" s="278">
        <v>5.7886557032973629</v>
      </c>
      <c r="O141" s="279">
        <v>47.326419520836495</v>
      </c>
      <c r="P141" s="444">
        <v>278090.75498800003</v>
      </c>
      <c r="Q141" s="278">
        <v>0.4091344773447414</v>
      </c>
      <c r="R141" s="279">
        <v>-6.0311845032448801</v>
      </c>
    </row>
    <row r="142" spans="1:24" ht="18" customHeight="1" collapsed="1" x14ac:dyDescent="0.5">
      <c r="A142" s="273">
        <v>2024</v>
      </c>
      <c r="B142" s="274" t="s">
        <v>22</v>
      </c>
      <c r="C142" s="275" t="s">
        <v>243</v>
      </c>
      <c r="D142" s="276">
        <v>217353.87041300003</v>
      </c>
      <c r="E142" s="277">
        <v>18.972552175167422</v>
      </c>
      <c r="F142" s="278"/>
      <c r="G142" s="279">
        <v>3.9985822550015149</v>
      </c>
      <c r="H142" s="276">
        <v>837670.76447500009</v>
      </c>
      <c r="I142" s="277">
        <v>73.119251359159449</v>
      </c>
      <c r="J142" s="278"/>
      <c r="K142" s="279">
        <v>-9.7042528216572332</v>
      </c>
      <c r="L142" s="276">
        <v>90598.096340999997</v>
      </c>
      <c r="M142" s="277">
        <v>7.9081964656731518</v>
      </c>
      <c r="N142" s="278"/>
      <c r="O142" s="279">
        <v>42.954748618913683</v>
      </c>
      <c r="P142" s="276">
        <v>1145622.7312289998</v>
      </c>
      <c r="Q142" s="278"/>
      <c r="R142" s="279">
        <v>-4.536938550889424</v>
      </c>
      <c r="S142" s="26"/>
      <c r="T142" s="24"/>
      <c r="U142" s="24"/>
      <c r="V142" s="24"/>
      <c r="X142" s="24"/>
    </row>
    <row r="143" spans="1:24" ht="18" hidden="1" customHeight="1" outlineLevel="2" x14ac:dyDescent="0.5">
      <c r="A143" s="104">
        <v>2025</v>
      </c>
      <c r="B143" s="105" t="s">
        <v>2</v>
      </c>
      <c r="C143" s="205" t="s">
        <v>218</v>
      </c>
      <c r="D143" s="201">
        <v>17777.720599</v>
      </c>
      <c r="E143" s="121">
        <v>18.100000000000001</v>
      </c>
      <c r="F143" s="114">
        <v>-13.1</v>
      </c>
      <c r="G143" s="115">
        <v>9.3000000000000007</v>
      </c>
      <c r="H143" s="120">
        <v>71283.265081999998</v>
      </c>
      <c r="I143" s="121">
        <v>72.599999999999994</v>
      </c>
      <c r="J143" s="114">
        <v>9.9</v>
      </c>
      <c r="K143" s="202">
        <v>0.4</v>
      </c>
      <c r="L143" s="201">
        <v>9148.6226139999999</v>
      </c>
      <c r="M143" s="121">
        <v>9.3000000000000007</v>
      </c>
      <c r="N143" s="114">
        <v>0.9</v>
      </c>
      <c r="O143" s="202">
        <v>19.5</v>
      </c>
      <c r="P143" s="197">
        <v>98209.608294999998</v>
      </c>
      <c r="Q143" s="114">
        <v>4.0999999999999996</v>
      </c>
      <c r="R143" s="115">
        <v>3.5</v>
      </c>
      <c r="S143" s="26"/>
      <c r="T143" s="24"/>
      <c r="U143" s="24"/>
      <c r="V143" s="24"/>
      <c r="X143" s="24"/>
    </row>
    <row r="144" spans="1:24" ht="18" hidden="1" customHeight="1" outlineLevel="2" x14ac:dyDescent="0.5">
      <c r="A144" s="107">
        <v>2025</v>
      </c>
      <c r="B144" s="108" t="s">
        <v>4</v>
      </c>
      <c r="C144" s="206" t="s">
        <v>219</v>
      </c>
      <c r="D144" s="203">
        <v>16273.395202</v>
      </c>
      <c r="E144" s="123">
        <v>17.2</v>
      </c>
      <c r="F144" s="119">
        <v>-8.5</v>
      </c>
      <c r="G144" s="117">
        <v>2</v>
      </c>
      <c r="H144" s="122">
        <v>67646.287328999999</v>
      </c>
      <c r="I144" s="123">
        <v>71.5</v>
      </c>
      <c r="J144" s="119">
        <v>-5.0999999999999996</v>
      </c>
      <c r="K144" s="204">
        <v>-7.9</v>
      </c>
      <c r="L144" s="203">
        <v>10695.559585000001</v>
      </c>
      <c r="M144" s="123">
        <v>11.3</v>
      </c>
      <c r="N144" s="119">
        <v>16.899999999999999</v>
      </c>
      <c r="O144" s="204">
        <v>55.3</v>
      </c>
      <c r="P144" s="198">
        <v>94615.242115999994</v>
      </c>
      <c r="Q144" s="119">
        <v>-3.7</v>
      </c>
      <c r="R144" s="117">
        <v>-1.7</v>
      </c>
      <c r="S144" s="26"/>
      <c r="T144" s="24"/>
      <c r="U144" s="24"/>
      <c r="V144" s="24"/>
      <c r="X144" s="24"/>
    </row>
    <row r="145" spans="1:24" ht="18" hidden="1" customHeight="1" outlineLevel="2" x14ac:dyDescent="0.5">
      <c r="A145" s="104">
        <v>2025</v>
      </c>
      <c r="B145" s="105" t="s">
        <v>5</v>
      </c>
      <c r="C145" s="205" t="s">
        <v>220</v>
      </c>
      <c r="D145" s="201">
        <v>18490.292496999999</v>
      </c>
      <c r="E145" s="121">
        <v>19.5</v>
      </c>
      <c r="F145" s="114">
        <v>13.6</v>
      </c>
      <c r="G145" s="115">
        <v>6</v>
      </c>
      <c r="H145" s="120">
        <v>67332.525842000003</v>
      </c>
      <c r="I145" s="121">
        <v>71</v>
      </c>
      <c r="J145" s="114">
        <v>-0.5</v>
      </c>
      <c r="K145" s="202">
        <v>-15.3</v>
      </c>
      <c r="L145" s="201">
        <v>8994.0444220000008</v>
      </c>
      <c r="M145" s="121">
        <v>9.5</v>
      </c>
      <c r="N145" s="114">
        <v>-15.9</v>
      </c>
      <c r="O145" s="202">
        <v>29</v>
      </c>
      <c r="P145" s="197">
        <v>94816.862760000004</v>
      </c>
      <c r="Q145" s="114">
        <v>0.2</v>
      </c>
      <c r="R145" s="115">
        <v>-8.8000000000000007</v>
      </c>
      <c r="S145" s="26"/>
      <c r="T145" s="24"/>
      <c r="U145" s="24"/>
      <c r="V145" s="24"/>
      <c r="X145" s="24"/>
    </row>
    <row r="146" spans="1:24" ht="19.5" hidden="1" customHeight="1" outlineLevel="1" x14ac:dyDescent="0.5">
      <c r="A146" s="273">
        <v>2025</v>
      </c>
      <c r="B146" s="274" t="s">
        <v>2362</v>
      </c>
      <c r="C146" s="275" t="s">
        <v>2363</v>
      </c>
      <c r="D146" s="276">
        <v>52541.408297999995</v>
      </c>
      <c r="E146" s="277">
        <v>18.266268726735287</v>
      </c>
      <c r="F146" s="278">
        <v>-9.7510898225019673</v>
      </c>
      <c r="G146" s="279">
        <v>5.7756326530481905</v>
      </c>
      <c r="H146" s="443">
        <v>206262.07825300001</v>
      </c>
      <c r="I146" s="277">
        <v>71.707985597478114</v>
      </c>
      <c r="J146" s="278">
        <v>5.3020617434793138</v>
      </c>
      <c r="K146" s="279">
        <v>-7.9094100650926595</v>
      </c>
      <c r="L146" s="276">
        <v>28838.226621000002</v>
      </c>
      <c r="M146" s="277">
        <v>10.025745676134246</v>
      </c>
      <c r="N146" s="278">
        <v>20.180088492403737</v>
      </c>
      <c r="O146" s="279">
        <v>34.042358961910566</v>
      </c>
      <c r="P146" s="444">
        <v>287641.71317100001</v>
      </c>
      <c r="Q146" s="278">
        <v>3.4344752609313245</v>
      </c>
      <c r="R146" s="279">
        <v>-2.5485562185204036</v>
      </c>
    </row>
    <row r="147" spans="1:24" ht="18" hidden="1" customHeight="1" outlineLevel="2" x14ac:dyDescent="0.5">
      <c r="A147" s="107">
        <v>2025</v>
      </c>
      <c r="B147" s="108" t="s">
        <v>6</v>
      </c>
      <c r="C147" s="206" t="s">
        <v>221</v>
      </c>
      <c r="D147" s="203">
        <v>17333.568822000001</v>
      </c>
      <c r="E147" s="123">
        <v>18.7</v>
      </c>
      <c r="F147" s="119">
        <v>-6.3</v>
      </c>
      <c r="G147" s="117">
        <v>4.5999999999999996</v>
      </c>
      <c r="H147" s="122">
        <v>62356.890533999998</v>
      </c>
      <c r="I147" s="123">
        <v>67.400000000000006</v>
      </c>
      <c r="J147" s="119">
        <v>-7.4</v>
      </c>
      <c r="K147" s="204">
        <v>-20.7</v>
      </c>
      <c r="L147" s="203">
        <v>12844.523825</v>
      </c>
      <c r="M147" s="123">
        <v>13.9</v>
      </c>
      <c r="N147" s="119">
        <v>42.8</v>
      </c>
      <c r="O147" s="204">
        <v>107.4</v>
      </c>
      <c r="P147" s="198">
        <v>92534.983179999996</v>
      </c>
      <c r="Q147" s="119">
        <v>-2.4</v>
      </c>
      <c r="R147" s="117">
        <v>-8.6999999999999993</v>
      </c>
      <c r="S147" s="26"/>
      <c r="T147" s="24"/>
      <c r="U147" s="24"/>
      <c r="V147" s="24"/>
      <c r="X147" s="24"/>
    </row>
    <row r="148" spans="1:24" ht="18" hidden="1" customHeight="1" outlineLevel="2" x14ac:dyDescent="0.5">
      <c r="A148" s="104">
        <v>2025</v>
      </c>
      <c r="B148" s="105" t="s">
        <v>7</v>
      </c>
      <c r="C148" s="205" t="s">
        <v>222</v>
      </c>
      <c r="D148" s="201">
        <v>17922.432830999998</v>
      </c>
      <c r="E148" s="121">
        <v>19.899999999999999</v>
      </c>
      <c r="F148" s="114">
        <v>3.4</v>
      </c>
      <c r="G148" s="115">
        <v>-6.2</v>
      </c>
      <c r="H148" s="120">
        <v>59331.119481000002</v>
      </c>
      <c r="I148" s="121">
        <v>65.7</v>
      </c>
      <c r="J148" s="114">
        <v>-4.9000000000000004</v>
      </c>
      <c r="K148" s="202">
        <v>-21.8</v>
      </c>
      <c r="L148" s="201">
        <v>13035.002087000001</v>
      </c>
      <c r="M148" s="121">
        <v>14.4</v>
      </c>
      <c r="N148" s="114">
        <v>1.5</v>
      </c>
      <c r="O148" s="202">
        <v>27.2</v>
      </c>
      <c r="P148" s="197">
        <v>90288.554397999993</v>
      </c>
      <c r="Q148" s="114">
        <v>-2.4</v>
      </c>
      <c r="R148" s="115">
        <v>-14.2</v>
      </c>
      <c r="S148" s="26"/>
      <c r="T148" s="24"/>
      <c r="U148" s="24"/>
      <c r="V148" s="24"/>
      <c r="X148" s="24"/>
    </row>
    <row r="149" spans="1:24" ht="18" hidden="1" customHeight="1" outlineLevel="2" x14ac:dyDescent="0.5">
      <c r="A149" s="107">
        <v>2025</v>
      </c>
      <c r="B149" s="108" t="s">
        <v>8</v>
      </c>
      <c r="C149" s="206" t="s">
        <v>223</v>
      </c>
      <c r="D149" s="203">
        <v>17210.689191000001</v>
      </c>
      <c r="E149" s="123">
        <v>18.7</v>
      </c>
      <c r="F149" s="119">
        <v>-4</v>
      </c>
      <c r="G149" s="117">
        <v>4.2</v>
      </c>
      <c r="H149" s="122">
        <v>64684.741017</v>
      </c>
      <c r="I149" s="123">
        <v>70.400000000000006</v>
      </c>
      <c r="J149" s="119">
        <v>9</v>
      </c>
      <c r="K149" s="204">
        <v>-2.5</v>
      </c>
      <c r="L149" s="203">
        <v>10005.584959</v>
      </c>
      <c r="M149" s="123">
        <v>10.9</v>
      </c>
      <c r="N149" s="119">
        <v>-23.2</v>
      </c>
      <c r="O149" s="204">
        <v>67.900000000000006</v>
      </c>
      <c r="P149" s="198">
        <v>91901.015167000005</v>
      </c>
      <c r="Q149" s="119">
        <v>1.8</v>
      </c>
      <c r="R149" s="117">
        <v>3.5</v>
      </c>
      <c r="S149" s="26"/>
      <c r="T149" s="24"/>
      <c r="U149" s="24"/>
      <c r="V149" s="24"/>
      <c r="X149" s="24"/>
    </row>
    <row r="150" spans="1:24" ht="19.5" hidden="1" customHeight="1" outlineLevel="1" x14ac:dyDescent="0.5">
      <c r="A150" s="273">
        <v>2025</v>
      </c>
      <c r="B150" s="274" t="s">
        <v>2367</v>
      </c>
      <c r="C150" s="275" t="s">
        <v>2364</v>
      </c>
      <c r="D150" s="276">
        <v>52466.690843999997</v>
      </c>
      <c r="E150" s="277">
        <v>19.09792565672123</v>
      </c>
      <c r="F150" s="278">
        <v>-0.14220679730588826</v>
      </c>
      <c r="G150" s="279">
        <v>0.51790959451358809</v>
      </c>
      <c r="H150" s="443">
        <v>186372.751032</v>
      </c>
      <c r="I150" s="277">
        <v>67.839859659355469</v>
      </c>
      <c r="J150" s="278">
        <v>-9.6427454767540333</v>
      </c>
      <c r="K150" s="279">
        <v>-15.595368424469868</v>
      </c>
      <c r="L150" s="276">
        <v>35885.110870999997</v>
      </c>
      <c r="M150" s="277">
        <v>13.0622146846513</v>
      </c>
      <c r="N150" s="278">
        <v>24.435913978387468</v>
      </c>
      <c r="O150" s="279">
        <v>60.164389092313364</v>
      </c>
      <c r="P150" s="444">
        <v>274724.55274499999</v>
      </c>
      <c r="Q150" s="278">
        <v>-4.4907118246514166</v>
      </c>
      <c r="R150" s="279">
        <v>-7.0023511620582397</v>
      </c>
    </row>
    <row r="151" spans="1:24" ht="18" hidden="1" customHeight="1" outlineLevel="2" x14ac:dyDescent="0.5">
      <c r="A151" s="104">
        <v>2025</v>
      </c>
      <c r="B151" s="105" t="s">
        <v>9</v>
      </c>
      <c r="C151" s="205" t="s">
        <v>224</v>
      </c>
      <c r="D151" s="201">
        <v>18180.09895</v>
      </c>
      <c r="E151" s="121">
        <v>17.8</v>
      </c>
      <c r="F151" s="114">
        <v>5.6</v>
      </c>
      <c r="G151" s="115">
        <v>-3.8</v>
      </c>
      <c r="H151" s="120">
        <v>68674.833094999995</v>
      </c>
      <c r="I151" s="121">
        <v>67.400000000000006</v>
      </c>
      <c r="J151" s="114">
        <v>6.2</v>
      </c>
      <c r="K151" s="202">
        <v>-0.7</v>
      </c>
      <c r="L151" s="201">
        <v>15010.463255000001</v>
      </c>
      <c r="M151" s="121">
        <v>14.7</v>
      </c>
      <c r="N151" s="114">
        <v>50</v>
      </c>
      <c r="O151" s="202">
        <v>115.8</v>
      </c>
      <c r="P151" s="197">
        <v>101865.3953</v>
      </c>
      <c r="Q151" s="114">
        <v>10.8</v>
      </c>
      <c r="R151" s="115">
        <v>7.2</v>
      </c>
      <c r="S151" s="26"/>
      <c r="T151" s="24"/>
      <c r="U151" s="24"/>
      <c r="V151" s="24"/>
      <c r="X151" s="24"/>
    </row>
    <row r="152" spans="1:24" ht="18" hidden="1" customHeight="1" outlineLevel="2" x14ac:dyDescent="0.5">
      <c r="A152" s="107">
        <v>2025</v>
      </c>
      <c r="B152" s="108" t="s">
        <v>10</v>
      </c>
      <c r="C152" s="206" t="s">
        <v>225</v>
      </c>
      <c r="D152" s="203">
        <v>16884.317200000001</v>
      </c>
      <c r="E152" s="123">
        <v>17.100000000000001</v>
      </c>
      <c r="F152" s="119">
        <v>-7.1</v>
      </c>
      <c r="G152" s="117">
        <v>-11.9</v>
      </c>
      <c r="H152" s="122">
        <v>69818.590345999997</v>
      </c>
      <c r="I152" s="123">
        <v>70.8</v>
      </c>
      <c r="J152" s="119">
        <v>1.7</v>
      </c>
      <c r="K152" s="204">
        <v>7</v>
      </c>
      <c r="L152" s="203">
        <v>11874.383867</v>
      </c>
      <c r="M152" s="123">
        <v>12</v>
      </c>
      <c r="N152" s="119">
        <v>-20.9</v>
      </c>
      <c r="O152" s="204">
        <v>38.4</v>
      </c>
      <c r="P152" s="198">
        <v>98577.291414000007</v>
      </c>
      <c r="Q152" s="119">
        <v>-3.2</v>
      </c>
      <c r="R152" s="117">
        <v>6</v>
      </c>
      <c r="S152" s="26"/>
      <c r="T152" s="24"/>
      <c r="U152" s="24"/>
      <c r="V152" s="24"/>
      <c r="X152" s="24"/>
    </row>
    <row r="153" spans="1:24" ht="18" hidden="1" customHeight="1" outlineLevel="2" x14ac:dyDescent="0.5">
      <c r="A153" s="104">
        <v>2025</v>
      </c>
      <c r="B153" s="105" t="s">
        <v>11</v>
      </c>
      <c r="C153" s="205" t="s">
        <v>226</v>
      </c>
      <c r="D153" s="201">
        <v>19106.009431999999</v>
      </c>
      <c r="E153" s="121">
        <v>18.899999999999999</v>
      </c>
      <c r="F153" s="114">
        <v>13.2</v>
      </c>
      <c r="G153" s="115">
        <v>-0.5</v>
      </c>
      <c r="H153" s="120">
        <v>69363.664923999997</v>
      </c>
      <c r="I153" s="121">
        <v>68.599999999999994</v>
      </c>
      <c r="J153" s="114">
        <v>-0.7</v>
      </c>
      <c r="K153" s="202">
        <v>10.8</v>
      </c>
      <c r="L153" s="201">
        <v>12696.808106</v>
      </c>
      <c r="M153" s="121">
        <v>12.6</v>
      </c>
      <c r="N153" s="114">
        <v>6.9</v>
      </c>
      <c r="O153" s="202">
        <v>77.5</v>
      </c>
      <c r="P153" s="197">
        <v>101166.482462</v>
      </c>
      <c r="Q153" s="114">
        <v>2.6</v>
      </c>
      <c r="R153" s="115">
        <v>13.7</v>
      </c>
      <c r="S153" s="26"/>
      <c r="T153" s="24"/>
      <c r="U153" s="24"/>
      <c r="V153" s="24"/>
      <c r="X153" s="24"/>
    </row>
    <row r="154" spans="1:24" ht="19.5" hidden="1" customHeight="1" outlineLevel="1" x14ac:dyDescent="0.5">
      <c r="A154" s="273">
        <v>2025</v>
      </c>
      <c r="B154" s="274" t="s">
        <v>2368</v>
      </c>
      <c r="C154" s="275" t="s">
        <v>2365</v>
      </c>
      <c r="D154" s="276">
        <v>54170.425582000003</v>
      </c>
      <c r="E154" s="277">
        <v>17.96047040943559</v>
      </c>
      <c r="F154" s="278">
        <v>3.2472692876052367</v>
      </c>
      <c r="G154" s="279">
        <v>-5.4067175114692283</v>
      </c>
      <c r="H154" s="443">
        <v>207857.08836499997</v>
      </c>
      <c r="I154" s="277">
        <v>68.916037576996786</v>
      </c>
      <c r="J154" s="278">
        <v>11.527617215518337</v>
      </c>
      <c r="K154" s="279">
        <v>5.5068533834356836</v>
      </c>
      <c r="L154" s="276">
        <v>39581.655228000003</v>
      </c>
      <c r="M154" s="277">
        <v>13.123492013236064</v>
      </c>
      <c r="N154" s="278">
        <v>10.301053186900733</v>
      </c>
      <c r="O154" s="279">
        <v>74.500637998374913</v>
      </c>
      <c r="P154" s="444">
        <v>301609.169176</v>
      </c>
      <c r="Q154" s="278">
        <v>9.7860260986408321</v>
      </c>
      <c r="R154" s="279">
        <v>8.9008357314863229</v>
      </c>
    </row>
    <row r="155" spans="1:24" ht="18" hidden="1" customHeight="1" outlineLevel="2" x14ac:dyDescent="0.5">
      <c r="A155" s="107">
        <v>2025</v>
      </c>
      <c r="B155" s="108" t="s">
        <v>12</v>
      </c>
      <c r="C155" s="206" t="s">
        <v>227</v>
      </c>
      <c r="D155" s="203">
        <v>19296.420985000001</v>
      </c>
      <c r="E155" s="123">
        <v>18.5</v>
      </c>
      <c r="F155" s="119">
        <v>1</v>
      </c>
      <c r="G155" s="117">
        <v>-1.8</v>
      </c>
      <c r="H155" s="122">
        <v>70115.695540999994</v>
      </c>
      <c r="I155" s="123">
        <v>67.3</v>
      </c>
      <c r="J155" s="119">
        <v>1.1000000000000001</v>
      </c>
      <c r="K155" s="204">
        <v>4</v>
      </c>
      <c r="L155" s="203">
        <v>14777.16289</v>
      </c>
      <c r="M155" s="123">
        <v>14.2</v>
      </c>
      <c r="N155" s="119">
        <v>16.399999999999999</v>
      </c>
      <c r="O155" s="204">
        <v>147.5</v>
      </c>
      <c r="P155" s="198">
        <v>104189.279416</v>
      </c>
      <c r="Q155" s="119">
        <v>3</v>
      </c>
      <c r="R155" s="117">
        <v>12</v>
      </c>
      <c r="S155" s="26"/>
      <c r="T155" s="24"/>
      <c r="U155" s="24"/>
      <c r="V155" s="24"/>
      <c r="X155" s="24"/>
    </row>
    <row r="156" spans="1:24" ht="18" hidden="1" customHeight="1" outlineLevel="2" x14ac:dyDescent="0.5">
      <c r="A156" s="104">
        <v>2025</v>
      </c>
      <c r="B156" s="105" t="s">
        <v>13</v>
      </c>
      <c r="C156" s="205" t="s">
        <v>228</v>
      </c>
      <c r="D156" s="201">
        <v>18112.962297999999</v>
      </c>
      <c r="E156" s="121">
        <v>18.100000000000001</v>
      </c>
      <c r="F156" s="114">
        <v>-6.1</v>
      </c>
      <c r="G156" s="115">
        <v>-0.1</v>
      </c>
      <c r="H156" s="120">
        <v>67540.874553000001</v>
      </c>
      <c r="I156" s="121">
        <v>67.400000000000006</v>
      </c>
      <c r="J156" s="114">
        <v>-3.7</v>
      </c>
      <c r="K156" s="202">
        <v>6.2</v>
      </c>
      <c r="L156" s="201">
        <v>14624.581796</v>
      </c>
      <c r="M156" s="121">
        <v>14.6</v>
      </c>
      <c r="N156" s="114">
        <v>-1</v>
      </c>
      <c r="O156" s="202">
        <v>63.2</v>
      </c>
      <c r="P156" s="197">
        <v>100278.418647</v>
      </c>
      <c r="Q156" s="114">
        <v>-3.8</v>
      </c>
      <c r="R156" s="115">
        <v>10.6</v>
      </c>
      <c r="S156" s="26"/>
      <c r="T156" s="24"/>
      <c r="U156" s="24"/>
      <c r="V156" s="24"/>
      <c r="X156" s="24"/>
    </row>
    <row r="157" spans="1:24" ht="18" hidden="1" customHeight="1" outlineLevel="2" x14ac:dyDescent="0.5">
      <c r="A157" s="107">
        <v>2025</v>
      </c>
      <c r="B157" s="108" t="s">
        <v>14</v>
      </c>
      <c r="C157" s="206" t="s">
        <v>229</v>
      </c>
      <c r="D157" s="203">
        <v>20556.073189999999</v>
      </c>
      <c r="E157" s="123">
        <v>20.2</v>
      </c>
      <c r="F157" s="119">
        <v>13.5</v>
      </c>
      <c r="G157" s="117">
        <v>0.5</v>
      </c>
      <c r="H157" s="122">
        <v>65742.732162999993</v>
      </c>
      <c r="I157" s="123">
        <v>64.8</v>
      </c>
      <c r="J157" s="119">
        <v>-2.7</v>
      </c>
      <c r="K157" s="204">
        <v>1.4</v>
      </c>
      <c r="L157" s="203">
        <v>15229.255399</v>
      </c>
      <c r="M157" s="123">
        <v>15</v>
      </c>
      <c r="N157" s="119">
        <v>4.0999999999999996</v>
      </c>
      <c r="O157" s="204">
        <v>68</v>
      </c>
      <c r="P157" s="198">
        <v>101528.060752</v>
      </c>
      <c r="Q157" s="119">
        <v>1.2</v>
      </c>
      <c r="R157" s="117">
        <v>7.6</v>
      </c>
      <c r="S157" s="26"/>
      <c r="T157" s="24"/>
      <c r="U157" s="24"/>
      <c r="V157" s="24"/>
      <c r="X157" s="24"/>
    </row>
    <row r="158" spans="1:24" ht="19.5" hidden="1" customHeight="1" outlineLevel="1" x14ac:dyDescent="0.5">
      <c r="A158" s="273">
        <v>2025</v>
      </c>
      <c r="B158" s="274" t="s">
        <v>2369</v>
      </c>
      <c r="C158" s="275" t="s">
        <v>2366</v>
      </c>
      <c r="D158" s="276">
        <v>57965.456472999998</v>
      </c>
      <c r="E158" s="277">
        <v>18.943222186306496</v>
      </c>
      <c r="F158" s="278">
        <v>7.0057247109039267</v>
      </c>
      <c r="G158" s="279">
        <v>-0.43435370139136564</v>
      </c>
      <c r="H158" s="443">
        <v>203399.302257</v>
      </c>
      <c r="I158" s="277">
        <v>66.471281512098301</v>
      </c>
      <c r="J158" s="278">
        <v>-2.1446399269155703</v>
      </c>
      <c r="K158" s="279">
        <v>3.8405414425019435</v>
      </c>
      <c r="L158" s="276">
        <v>44631.000085</v>
      </c>
      <c r="M158" s="277">
        <v>14.585496301595203</v>
      </c>
      <c r="N158" s="278">
        <v>12.756780452748973</v>
      </c>
      <c r="O158" s="279">
        <v>85.994708003781668</v>
      </c>
      <c r="P158" s="444">
        <v>305995.75881500001</v>
      </c>
      <c r="Q158" s="278">
        <v>1.4543953192750259</v>
      </c>
      <c r="R158" s="279">
        <v>10.0344953316424</v>
      </c>
    </row>
    <row r="159" spans="1:24" ht="18" customHeight="1" collapsed="1" x14ac:dyDescent="0.5">
      <c r="A159" s="273">
        <v>2025</v>
      </c>
      <c r="B159" s="274" t="s">
        <v>22</v>
      </c>
      <c r="C159" s="275" t="s">
        <v>243</v>
      </c>
      <c r="D159" s="276">
        <v>217143.98119699999</v>
      </c>
      <c r="E159" s="277">
        <v>18.559771584791736</v>
      </c>
      <c r="F159" s="278"/>
      <c r="G159" s="279">
        <v>-9.6565667591386184E-2</v>
      </c>
      <c r="H159" s="276">
        <v>803891.21990700008</v>
      </c>
      <c r="I159" s="277">
        <v>68.710342963444006</v>
      </c>
      <c r="J159" s="278"/>
      <c r="K159" s="279">
        <v>-4.0325562262126802</v>
      </c>
      <c r="L159" s="276">
        <v>148935.99280499999</v>
      </c>
      <c r="M159" s="277">
        <v>12.729885451935221</v>
      </c>
      <c r="N159" s="278"/>
      <c r="O159" s="279">
        <v>64.391967182647392</v>
      </c>
      <c r="P159" s="276">
        <v>1169971.1939069999</v>
      </c>
      <c r="Q159" s="278"/>
      <c r="R159" s="279">
        <v>2.1253473778300114</v>
      </c>
    </row>
    <row r="160" spans="1:24" ht="18" customHeight="1" x14ac:dyDescent="0.5">
      <c r="D160" s="257"/>
    </row>
    <row r="161" spans="4:19" ht="18" customHeight="1" x14ac:dyDescent="0.5">
      <c r="D161" s="24"/>
      <c r="H161" s="24"/>
    </row>
    <row r="162" spans="4:19" ht="18" customHeight="1" x14ac:dyDescent="0.5">
      <c r="D162" s="24"/>
    </row>
    <row r="163" spans="4:19" ht="18" customHeight="1" x14ac:dyDescent="0.5">
      <c r="D163" s="24"/>
      <c r="H163" s="24"/>
      <c r="Q163" s="66"/>
      <c r="R163" s="66"/>
      <c r="S163" s="66"/>
    </row>
    <row r="166" spans="4:19" ht="18" customHeight="1" x14ac:dyDescent="0.5">
      <c r="N166" s="66"/>
      <c r="O166" s="66"/>
      <c r="P166" s="66"/>
    </row>
  </sheetData>
  <mergeCells count="12">
    <mergeCell ref="Q5:R5"/>
    <mergeCell ref="L4:O4"/>
    <mergeCell ref="P4:R4"/>
    <mergeCell ref="D4:K4"/>
    <mergeCell ref="J5:K5"/>
    <mergeCell ref="N5:O5"/>
    <mergeCell ref="A4:A6"/>
    <mergeCell ref="B4:B6"/>
    <mergeCell ref="D5:E5"/>
    <mergeCell ref="H5:I5"/>
    <mergeCell ref="C4:C6"/>
    <mergeCell ref="F5:G5"/>
  </mergeCell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BA8C2"/>
    <pageSetUpPr autoPageBreaks="0" fitToPage="1"/>
  </sheetPr>
  <dimension ref="A1:WZF102"/>
  <sheetViews>
    <sheetView showGridLines="0" rightToLeft="1" zoomScaleNormal="100" workbookViewId="0"/>
  </sheetViews>
  <sheetFormatPr defaultColWidth="0" defaultRowHeight="18" outlineLevelCol="2" x14ac:dyDescent="0.5"/>
  <cols>
    <col min="1" max="1" width="6.44140625" style="45" customWidth="1"/>
    <col min="2" max="2" width="35.109375" style="45" customWidth="1"/>
    <col min="3" max="5" width="8.109375" style="45" hidden="1" customWidth="1" outlineLevel="2"/>
    <col min="6" max="6" width="8.109375" style="45" hidden="1" customWidth="1" outlineLevel="1" collapsed="1"/>
    <col min="7" max="9" width="8.109375" style="45" hidden="1" customWidth="1" outlineLevel="2"/>
    <col min="10" max="10" width="8.109375" style="45" hidden="1" customWidth="1" outlineLevel="1" collapsed="1"/>
    <col min="11" max="13" width="8.109375" style="45" hidden="1" customWidth="1" outlineLevel="2"/>
    <col min="14" max="14" width="8.109375" style="45" hidden="1" customWidth="1" outlineLevel="1" collapsed="1"/>
    <col min="15" max="17" width="8.109375" style="45" hidden="1" customWidth="1" outlineLevel="2"/>
    <col min="18" max="18" width="8.109375" style="45" hidden="1" customWidth="1" outlineLevel="1" collapsed="1"/>
    <col min="19" max="19" width="11.109375" style="45" customWidth="1" collapsed="1"/>
    <col min="20" max="22" width="8.109375" style="45" hidden="1" customWidth="1" outlineLevel="2"/>
    <col min="23" max="23" width="8.109375" style="45" hidden="1" customWidth="1" outlineLevel="1" collapsed="1"/>
    <col min="24" max="26" width="8.109375" style="45" hidden="1" customWidth="1" outlineLevel="2"/>
    <col min="27" max="27" width="8.109375" style="45" hidden="1" customWidth="1" outlineLevel="1" collapsed="1"/>
    <col min="28" max="30" width="8.109375" style="45" hidden="1" customWidth="1" outlineLevel="2"/>
    <col min="31" max="31" width="8.109375" style="45" hidden="1" customWidth="1" outlineLevel="1" collapsed="1"/>
    <col min="32" max="34" width="8.109375" style="45" hidden="1" customWidth="1" outlineLevel="2"/>
    <col min="35" max="35" width="8.109375" style="45" hidden="1" customWidth="1" outlineLevel="1" collapsed="1"/>
    <col min="36" max="36" width="11.109375" style="45" customWidth="1" collapsed="1"/>
    <col min="37" max="39" width="8.109375" style="45" hidden="1" customWidth="1" outlineLevel="2"/>
    <col min="40" max="40" width="8.109375" style="45" hidden="1" customWidth="1" outlineLevel="1" collapsed="1"/>
    <col min="41" max="43" width="8.109375" style="45" hidden="1" customWidth="1" outlineLevel="2"/>
    <col min="44" max="44" width="8.109375" style="45" hidden="1" customWidth="1" outlineLevel="1" collapsed="1"/>
    <col min="45" max="47" width="8.109375" style="45" hidden="1" customWidth="1" outlineLevel="2"/>
    <col min="48" max="48" width="8.109375" style="45" hidden="1" customWidth="1" outlineLevel="1" collapsed="1"/>
    <col min="49" max="51" width="8.109375" style="45" hidden="1" customWidth="1" outlineLevel="2"/>
    <col min="52" max="52" width="8.109375" style="45" hidden="1" customWidth="1" outlineLevel="1" collapsed="1"/>
    <col min="53" max="53" width="11.109375" style="45" customWidth="1" collapsed="1"/>
    <col min="54" max="56" width="8.109375" style="45" hidden="1" customWidth="1" outlineLevel="2"/>
    <col min="57" max="57" width="8.109375" style="45" hidden="1" customWidth="1" outlineLevel="1" collapsed="1"/>
    <col min="58" max="60" width="8.109375" style="45" hidden="1" customWidth="1" outlineLevel="2"/>
    <col min="61" max="61" width="8.109375" style="45" hidden="1" customWidth="1" outlineLevel="1" collapsed="1"/>
    <col min="62" max="64" width="8.109375" style="45" hidden="1" customWidth="1" outlineLevel="2"/>
    <col min="65" max="65" width="8.109375" style="45" hidden="1" customWidth="1" outlineLevel="1" collapsed="1"/>
    <col min="66" max="68" width="8.109375" style="45" hidden="1" customWidth="1" outlineLevel="2"/>
    <col min="69" max="69" width="8.109375" style="45" hidden="1" customWidth="1" outlineLevel="1" collapsed="1"/>
    <col min="70" max="70" width="11.109375" style="45" customWidth="1" collapsed="1"/>
    <col min="71" max="73" width="8.109375" style="45" hidden="1" customWidth="1" outlineLevel="2"/>
    <col min="74" max="74" width="8.109375" style="45" hidden="1" customWidth="1" outlineLevel="1" collapsed="1"/>
    <col min="75" max="77" width="8.109375" style="45" hidden="1" customWidth="1" outlineLevel="2"/>
    <col min="78" max="78" width="8.109375" style="45" hidden="1" customWidth="1" outlineLevel="1" collapsed="1"/>
    <col min="79" max="81" width="8.109375" style="45" hidden="1" customWidth="1" outlineLevel="2"/>
    <col min="82" max="82" width="8.109375" style="45" hidden="1" customWidth="1" outlineLevel="1" collapsed="1"/>
    <col min="83" max="85" width="8.109375" style="45" hidden="1" customWidth="1" outlineLevel="2"/>
    <col min="86" max="86" width="8.109375" style="45" hidden="1" customWidth="1" outlineLevel="1" collapsed="1"/>
    <col min="87" max="87" width="11.109375" style="45" customWidth="1" collapsed="1"/>
    <col min="88" max="90" width="8.109375" style="45" hidden="1" customWidth="1" outlineLevel="2"/>
    <col min="91" max="91" width="8.109375" style="45" hidden="1" customWidth="1" outlineLevel="1" collapsed="1"/>
    <col min="92" max="94" width="8.109375" style="45" hidden="1" customWidth="1" outlineLevel="2"/>
    <col min="95" max="95" width="8.109375" style="45" hidden="1" customWidth="1" outlineLevel="1" collapsed="1"/>
    <col min="96" max="98" width="8.109375" style="45" hidden="1" customWidth="1" outlineLevel="2"/>
    <col min="99" max="99" width="8.109375" style="45" hidden="1" customWidth="1" outlineLevel="1" collapsed="1"/>
    <col min="100" max="102" width="8.109375" style="45" hidden="1" customWidth="1" outlineLevel="2"/>
    <col min="103" max="103" width="8.109375" style="45" hidden="1" customWidth="1" outlineLevel="1" collapsed="1"/>
    <col min="104" max="104" width="11.109375" style="45" customWidth="1" collapsed="1"/>
    <col min="105" max="105" width="35.109375" style="45" customWidth="1"/>
    <col min="106" max="106" width="6.44140625" style="45" customWidth="1"/>
    <col min="107" max="107" width="9.109375" style="45" bestFit="1" customWidth="1"/>
    <col min="108" max="108" width="14" style="45" hidden="1"/>
    <col min="109" max="110" width="8.88671875" style="51" hidden="1"/>
    <col min="111" max="344" width="8.88671875" style="45" hidden="1"/>
    <col min="345" max="345" width="5.88671875" style="45" hidden="1"/>
    <col min="346" max="346" width="32.88671875" style="45" hidden="1"/>
    <col min="347" max="347" width="5.88671875" style="45" hidden="1"/>
    <col min="348" max="348" width="32.88671875" style="45" hidden="1"/>
    <col min="349" max="354" width="8.88671875" style="45" hidden="1"/>
    <col min="355" max="355" width="32.88671875" style="45" hidden="1"/>
    <col min="356" max="356" width="5.88671875" style="45" hidden="1"/>
    <col min="357" max="357" width="32.88671875" style="45" hidden="1"/>
    <col min="358" max="358" width="5.88671875" style="45" hidden="1"/>
    <col min="359" max="600" width="8.88671875" style="45" hidden="1"/>
    <col min="601" max="601" width="5.88671875" style="45" hidden="1"/>
    <col min="602" max="602" width="32.88671875" style="45" hidden="1"/>
    <col min="603" max="603" width="5.88671875" style="45" hidden="1"/>
    <col min="604" max="604" width="32.88671875" style="45" hidden="1"/>
    <col min="605" max="610" width="8.88671875" style="45" hidden="1"/>
    <col min="611" max="611" width="32.88671875" style="45" hidden="1"/>
    <col min="612" max="612" width="5.88671875" style="45" hidden="1"/>
    <col min="613" max="613" width="32.88671875" style="45" hidden="1"/>
    <col min="614" max="614" width="5.88671875" style="45" hidden="1"/>
    <col min="615" max="856" width="8.88671875" style="45" hidden="1"/>
    <col min="857" max="857" width="5.88671875" style="45" hidden="1"/>
    <col min="858" max="858" width="32.88671875" style="45" hidden="1"/>
    <col min="859" max="859" width="5.88671875" style="45" hidden="1"/>
    <col min="860" max="860" width="32.88671875" style="45" hidden="1"/>
    <col min="861" max="866" width="8.88671875" style="45" hidden="1"/>
    <col min="867" max="867" width="32.88671875" style="45" hidden="1"/>
    <col min="868" max="868" width="5.88671875" style="45" hidden="1"/>
    <col min="869" max="869" width="32.88671875" style="45" hidden="1"/>
    <col min="870" max="870" width="5.88671875" style="45" hidden="1"/>
    <col min="871" max="1112" width="8.88671875" style="45" hidden="1"/>
    <col min="1113" max="1113" width="5.88671875" style="45" hidden="1"/>
    <col min="1114" max="1114" width="32.88671875" style="45" hidden="1"/>
    <col min="1115" max="1115" width="5.88671875" style="45" hidden="1"/>
    <col min="1116" max="1116" width="32.88671875" style="45" hidden="1"/>
    <col min="1117" max="1122" width="8.88671875" style="45" hidden="1"/>
    <col min="1123" max="1123" width="32.88671875" style="45" hidden="1"/>
    <col min="1124" max="1124" width="5.88671875" style="45" hidden="1"/>
    <col min="1125" max="1125" width="32.88671875" style="45" hidden="1"/>
    <col min="1126" max="1126" width="5.88671875" style="45" hidden="1"/>
    <col min="1127" max="1368" width="8.88671875" style="45" hidden="1"/>
    <col min="1369" max="1369" width="5.88671875" style="45" hidden="1"/>
    <col min="1370" max="1370" width="32.88671875" style="45" hidden="1"/>
    <col min="1371" max="1371" width="5.88671875" style="45" hidden="1"/>
    <col min="1372" max="1372" width="32.88671875" style="45" hidden="1"/>
    <col min="1373" max="1378" width="8.88671875" style="45" hidden="1"/>
    <col min="1379" max="1379" width="32.88671875" style="45" hidden="1"/>
    <col min="1380" max="1380" width="5.88671875" style="45" hidden="1"/>
    <col min="1381" max="1381" width="32.88671875" style="45" hidden="1"/>
    <col min="1382" max="1382" width="5.88671875" style="45" hidden="1"/>
    <col min="1383" max="1624" width="8.88671875" style="45" hidden="1"/>
    <col min="1625" max="1625" width="5.88671875" style="45" hidden="1"/>
    <col min="1626" max="1626" width="32.88671875" style="45" hidden="1"/>
    <col min="1627" max="1627" width="5.88671875" style="45" hidden="1"/>
    <col min="1628" max="1628" width="32.88671875" style="45" hidden="1"/>
    <col min="1629" max="1634" width="8.88671875" style="45" hidden="1"/>
    <col min="1635" max="1635" width="32.88671875" style="45" hidden="1"/>
    <col min="1636" max="1636" width="5.88671875" style="45" hidden="1"/>
    <col min="1637" max="1637" width="32.88671875" style="45" hidden="1"/>
    <col min="1638" max="1638" width="5.88671875" style="45" hidden="1"/>
    <col min="1639" max="1880" width="8.88671875" style="45" hidden="1"/>
    <col min="1881" max="1881" width="5.88671875" style="45" hidden="1"/>
    <col min="1882" max="1882" width="32.88671875" style="45" hidden="1"/>
    <col min="1883" max="1883" width="5.88671875" style="45" hidden="1"/>
    <col min="1884" max="1884" width="32.88671875" style="45" hidden="1"/>
    <col min="1885" max="1890" width="8.88671875" style="45" hidden="1"/>
    <col min="1891" max="1891" width="32.88671875" style="45" hidden="1"/>
    <col min="1892" max="1892" width="5.88671875" style="45" hidden="1"/>
    <col min="1893" max="1893" width="32.88671875" style="45" hidden="1"/>
    <col min="1894" max="1894" width="5.88671875" style="45" hidden="1"/>
    <col min="1895" max="2136" width="8.88671875" style="45" hidden="1"/>
    <col min="2137" max="2137" width="5.88671875" style="45" hidden="1"/>
    <col min="2138" max="2138" width="32.88671875" style="45" hidden="1"/>
    <col min="2139" max="2139" width="5.88671875" style="45" hidden="1"/>
    <col min="2140" max="2140" width="32.88671875" style="45" hidden="1"/>
    <col min="2141" max="2146" width="8.88671875" style="45" hidden="1"/>
    <col min="2147" max="2147" width="32.88671875" style="45" hidden="1"/>
    <col min="2148" max="2148" width="5.88671875" style="45" hidden="1"/>
    <col min="2149" max="2149" width="32.88671875" style="45" hidden="1"/>
    <col min="2150" max="2150" width="5.88671875" style="45" hidden="1"/>
    <col min="2151" max="2392" width="8.88671875" style="45" hidden="1"/>
    <col min="2393" max="2393" width="5.88671875" style="45" hidden="1"/>
    <col min="2394" max="2394" width="32.88671875" style="45" hidden="1"/>
    <col min="2395" max="2395" width="5.88671875" style="45" hidden="1"/>
    <col min="2396" max="2396" width="32.88671875" style="45" hidden="1"/>
    <col min="2397" max="2402" width="8.88671875" style="45" hidden="1"/>
    <col min="2403" max="2403" width="32.88671875" style="45" hidden="1"/>
    <col min="2404" max="2404" width="5.88671875" style="45" hidden="1"/>
    <col min="2405" max="2405" width="32.88671875" style="45" hidden="1"/>
    <col min="2406" max="2406" width="5.88671875" style="45" hidden="1"/>
    <col min="2407" max="2648" width="8.88671875" style="45" hidden="1"/>
    <col min="2649" max="2649" width="5.88671875" style="45" hidden="1"/>
    <col min="2650" max="2650" width="32.88671875" style="45" hidden="1"/>
    <col min="2651" max="2651" width="5.88671875" style="45" hidden="1"/>
    <col min="2652" max="2652" width="32.88671875" style="45" hidden="1"/>
    <col min="2653" max="2658" width="8.88671875" style="45" hidden="1"/>
    <col min="2659" max="2659" width="32.88671875" style="45" hidden="1"/>
    <col min="2660" max="2660" width="5.88671875" style="45" hidden="1"/>
    <col min="2661" max="2661" width="32.88671875" style="45" hidden="1"/>
    <col min="2662" max="2662" width="5.88671875" style="45" hidden="1"/>
    <col min="2663" max="2904" width="8.88671875" style="45" hidden="1"/>
    <col min="2905" max="2905" width="5.88671875" style="45" hidden="1"/>
    <col min="2906" max="2906" width="32.88671875" style="45" hidden="1"/>
    <col min="2907" max="2907" width="5.88671875" style="45" hidden="1"/>
    <col min="2908" max="2908" width="32.88671875" style="45" hidden="1"/>
    <col min="2909" max="2914" width="8.88671875" style="45" hidden="1"/>
    <col min="2915" max="2915" width="32.88671875" style="45" hidden="1"/>
    <col min="2916" max="2916" width="5.88671875" style="45" hidden="1"/>
    <col min="2917" max="2917" width="32.88671875" style="45" hidden="1"/>
    <col min="2918" max="2918" width="5.88671875" style="45" hidden="1"/>
    <col min="2919" max="3160" width="8.88671875" style="45" hidden="1"/>
    <col min="3161" max="3161" width="5.88671875" style="45" hidden="1"/>
    <col min="3162" max="3162" width="32.88671875" style="45" hidden="1"/>
    <col min="3163" max="3163" width="5.88671875" style="45" hidden="1"/>
    <col min="3164" max="3164" width="32.88671875" style="45" hidden="1"/>
    <col min="3165" max="3170" width="8.88671875" style="45" hidden="1"/>
    <col min="3171" max="3171" width="32.88671875" style="45" hidden="1"/>
    <col min="3172" max="3172" width="5.88671875" style="45" hidden="1"/>
    <col min="3173" max="3173" width="32.88671875" style="45" hidden="1"/>
    <col min="3174" max="3174" width="5.88671875" style="45" hidden="1"/>
    <col min="3175" max="3416" width="8.88671875" style="45" hidden="1"/>
    <col min="3417" max="3417" width="5.88671875" style="45" hidden="1"/>
    <col min="3418" max="3418" width="32.88671875" style="45" hidden="1"/>
    <col min="3419" max="3419" width="5.88671875" style="45" hidden="1"/>
    <col min="3420" max="3420" width="32.88671875" style="45" hidden="1"/>
    <col min="3421" max="3426" width="8.88671875" style="45" hidden="1"/>
    <col min="3427" max="3427" width="32.88671875" style="45" hidden="1"/>
    <col min="3428" max="3428" width="5.88671875" style="45" hidden="1"/>
    <col min="3429" max="3429" width="32.88671875" style="45" hidden="1"/>
    <col min="3430" max="3430" width="5.88671875" style="45" hidden="1"/>
    <col min="3431" max="3672" width="8.88671875" style="45" hidden="1"/>
    <col min="3673" max="3673" width="5.88671875" style="45" hidden="1"/>
    <col min="3674" max="3674" width="32.88671875" style="45" hidden="1"/>
    <col min="3675" max="3675" width="5.88671875" style="45" hidden="1"/>
    <col min="3676" max="3676" width="32.88671875" style="45" hidden="1"/>
    <col min="3677" max="3682" width="8.88671875" style="45" hidden="1"/>
    <col min="3683" max="3683" width="32.88671875" style="45" hidden="1"/>
    <col min="3684" max="3684" width="5.88671875" style="45" hidden="1"/>
    <col min="3685" max="3685" width="32.88671875" style="45" hidden="1"/>
    <col min="3686" max="3686" width="5.88671875" style="45" hidden="1"/>
    <col min="3687" max="3928" width="8.88671875" style="45" hidden="1"/>
    <col min="3929" max="3929" width="5.88671875" style="45" hidden="1"/>
    <col min="3930" max="3930" width="32.88671875" style="45" hidden="1"/>
    <col min="3931" max="3931" width="5.88671875" style="45" hidden="1"/>
    <col min="3932" max="3932" width="32.88671875" style="45" hidden="1"/>
    <col min="3933" max="3938" width="8.88671875" style="45" hidden="1"/>
    <col min="3939" max="3939" width="32.88671875" style="45" hidden="1"/>
    <col min="3940" max="3940" width="5.88671875" style="45" hidden="1"/>
    <col min="3941" max="3941" width="32.88671875" style="45" hidden="1"/>
    <col min="3942" max="3942" width="5.88671875" style="45" hidden="1"/>
    <col min="3943" max="4184" width="8.88671875" style="45" hidden="1"/>
    <col min="4185" max="4185" width="5.88671875" style="45" hidden="1"/>
    <col min="4186" max="4186" width="32.88671875" style="45" hidden="1"/>
    <col min="4187" max="4187" width="5.88671875" style="45" hidden="1"/>
    <col min="4188" max="4188" width="32.88671875" style="45" hidden="1"/>
    <col min="4189" max="4194" width="8.88671875" style="45" hidden="1"/>
    <col min="4195" max="4195" width="32.88671875" style="45" hidden="1"/>
    <col min="4196" max="4196" width="5.88671875" style="45" hidden="1"/>
    <col min="4197" max="4197" width="32.88671875" style="45" hidden="1"/>
    <col min="4198" max="4198" width="5.88671875" style="45" hidden="1"/>
    <col min="4199" max="4440" width="8.88671875" style="45" hidden="1"/>
    <col min="4441" max="4441" width="5.88671875" style="45" hidden="1"/>
    <col min="4442" max="4442" width="32.88671875" style="45" hidden="1"/>
    <col min="4443" max="4443" width="5.88671875" style="45" hidden="1"/>
    <col min="4444" max="4444" width="32.88671875" style="45" hidden="1"/>
    <col min="4445" max="4450" width="8.88671875" style="45" hidden="1"/>
    <col min="4451" max="4451" width="32.88671875" style="45" hidden="1"/>
    <col min="4452" max="4452" width="5.88671875" style="45" hidden="1"/>
    <col min="4453" max="4453" width="32.88671875" style="45" hidden="1"/>
    <col min="4454" max="4454" width="5.88671875" style="45" hidden="1"/>
    <col min="4455" max="4696" width="8.88671875" style="45" hidden="1"/>
    <col min="4697" max="4697" width="5.88671875" style="45" hidden="1"/>
    <col min="4698" max="4698" width="32.88671875" style="45" hidden="1"/>
    <col min="4699" max="4699" width="5.88671875" style="45" hidden="1"/>
    <col min="4700" max="4700" width="32.88671875" style="45" hidden="1"/>
    <col min="4701" max="4706" width="8.88671875" style="45" hidden="1"/>
    <col min="4707" max="4707" width="32.88671875" style="45" hidden="1"/>
    <col min="4708" max="4708" width="5.88671875" style="45" hidden="1"/>
    <col min="4709" max="4709" width="32.88671875" style="45" hidden="1"/>
    <col min="4710" max="4710" width="5.88671875" style="45" hidden="1"/>
    <col min="4711" max="4952" width="8.88671875" style="45" hidden="1"/>
    <col min="4953" max="4953" width="5.88671875" style="45" hidden="1"/>
    <col min="4954" max="4954" width="32.88671875" style="45" hidden="1"/>
    <col min="4955" max="4955" width="5.88671875" style="45" hidden="1"/>
    <col min="4956" max="4956" width="32.88671875" style="45" hidden="1"/>
    <col min="4957" max="4962" width="8.88671875" style="45" hidden="1"/>
    <col min="4963" max="4963" width="32.88671875" style="45" hidden="1"/>
    <col min="4964" max="4964" width="5.88671875" style="45" hidden="1"/>
    <col min="4965" max="4965" width="32.88671875" style="45" hidden="1"/>
    <col min="4966" max="4966" width="5.88671875" style="45" hidden="1"/>
    <col min="4967" max="5208" width="8.88671875" style="45" hidden="1"/>
    <col min="5209" max="5209" width="5.88671875" style="45" hidden="1"/>
    <col min="5210" max="5210" width="32.88671875" style="45" hidden="1"/>
    <col min="5211" max="5211" width="5.88671875" style="45" hidden="1"/>
    <col min="5212" max="5212" width="32.88671875" style="45" hidden="1"/>
    <col min="5213" max="5218" width="8.88671875" style="45" hidden="1"/>
    <col min="5219" max="5219" width="32.88671875" style="45" hidden="1"/>
    <col min="5220" max="5220" width="5.88671875" style="45" hidden="1"/>
    <col min="5221" max="5221" width="32.88671875" style="45" hidden="1"/>
    <col min="5222" max="5222" width="5.88671875" style="45" hidden="1"/>
    <col min="5223" max="5464" width="8.88671875" style="45" hidden="1"/>
    <col min="5465" max="5465" width="5.88671875" style="45" hidden="1"/>
    <col min="5466" max="5466" width="32.88671875" style="45" hidden="1"/>
    <col min="5467" max="5467" width="5.88671875" style="45" hidden="1"/>
    <col min="5468" max="5468" width="32.88671875" style="45" hidden="1"/>
    <col min="5469" max="5474" width="8.88671875" style="45" hidden="1"/>
    <col min="5475" max="5475" width="32.88671875" style="45" hidden="1"/>
    <col min="5476" max="5476" width="5.88671875" style="45" hidden="1"/>
    <col min="5477" max="5477" width="32.88671875" style="45" hidden="1"/>
    <col min="5478" max="5478" width="5.88671875" style="45" hidden="1"/>
    <col min="5479" max="5720" width="8.88671875" style="45" hidden="1"/>
    <col min="5721" max="5721" width="5.88671875" style="45" hidden="1"/>
    <col min="5722" max="5722" width="32.88671875" style="45" hidden="1"/>
    <col min="5723" max="5723" width="5.88671875" style="45" hidden="1"/>
    <col min="5724" max="5724" width="32.88671875" style="45" hidden="1"/>
    <col min="5725" max="5730" width="8.88671875" style="45" hidden="1"/>
    <col min="5731" max="5731" width="32.88671875" style="45" hidden="1"/>
    <col min="5732" max="5732" width="5.88671875" style="45" hidden="1"/>
    <col min="5733" max="5733" width="32.88671875" style="45" hidden="1"/>
    <col min="5734" max="5734" width="5.88671875" style="45" hidden="1"/>
    <col min="5735" max="5976" width="8.88671875" style="45" hidden="1"/>
    <col min="5977" max="5977" width="5.88671875" style="45" hidden="1"/>
    <col min="5978" max="5978" width="32.88671875" style="45" hidden="1"/>
    <col min="5979" max="5979" width="5.88671875" style="45" hidden="1"/>
    <col min="5980" max="5980" width="32.88671875" style="45" hidden="1"/>
    <col min="5981" max="5986" width="8.88671875" style="45" hidden="1"/>
    <col min="5987" max="5987" width="32.88671875" style="45" hidden="1"/>
    <col min="5988" max="5988" width="5.88671875" style="45" hidden="1"/>
    <col min="5989" max="5989" width="32.88671875" style="45" hidden="1"/>
    <col min="5990" max="5990" width="5.88671875" style="45" hidden="1"/>
    <col min="5991" max="6232" width="8.88671875" style="45" hidden="1"/>
    <col min="6233" max="6233" width="5.88671875" style="45" hidden="1"/>
    <col min="6234" max="6234" width="32.88671875" style="45" hidden="1"/>
    <col min="6235" max="6235" width="5.88671875" style="45" hidden="1"/>
    <col min="6236" max="6236" width="32.88671875" style="45" hidden="1"/>
    <col min="6237" max="6242" width="8.88671875" style="45" hidden="1"/>
    <col min="6243" max="6243" width="32.88671875" style="45" hidden="1"/>
    <col min="6244" max="6244" width="5.88671875" style="45" hidden="1"/>
    <col min="6245" max="6245" width="32.88671875" style="45" hidden="1"/>
    <col min="6246" max="6246" width="5.88671875" style="45" hidden="1"/>
    <col min="6247" max="6488" width="8.88671875" style="45" hidden="1"/>
    <col min="6489" max="6489" width="5.88671875" style="45" hidden="1"/>
    <col min="6490" max="6490" width="32.88671875" style="45" hidden="1"/>
    <col min="6491" max="6491" width="5.88671875" style="45" hidden="1"/>
    <col min="6492" max="6492" width="32.88671875" style="45" hidden="1"/>
    <col min="6493" max="6498" width="8.88671875" style="45" hidden="1"/>
    <col min="6499" max="6499" width="32.88671875" style="45" hidden="1"/>
    <col min="6500" max="6500" width="5.88671875" style="45" hidden="1"/>
    <col min="6501" max="6501" width="32.88671875" style="45" hidden="1"/>
    <col min="6502" max="6502" width="5.88671875" style="45" hidden="1"/>
    <col min="6503" max="6744" width="8.88671875" style="45" hidden="1"/>
    <col min="6745" max="6745" width="5.88671875" style="45" hidden="1"/>
    <col min="6746" max="6746" width="32.88671875" style="45" hidden="1"/>
    <col min="6747" max="6747" width="5.88671875" style="45" hidden="1"/>
    <col min="6748" max="6748" width="32.88671875" style="45" hidden="1"/>
    <col min="6749" max="6754" width="8.88671875" style="45" hidden="1"/>
    <col min="6755" max="6755" width="32.88671875" style="45" hidden="1"/>
    <col min="6756" max="6756" width="5.88671875" style="45" hidden="1"/>
    <col min="6757" max="6757" width="32.88671875" style="45" hidden="1"/>
    <col min="6758" max="6758" width="5.88671875" style="45" hidden="1"/>
    <col min="6759" max="7000" width="8.88671875" style="45" hidden="1"/>
    <col min="7001" max="7001" width="5.88671875" style="45" hidden="1"/>
    <col min="7002" max="7002" width="32.88671875" style="45" hidden="1"/>
    <col min="7003" max="7003" width="5.88671875" style="45" hidden="1"/>
    <col min="7004" max="7004" width="32.88671875" style="45" hidden="1"/>
    <col min="7005" max="7010" width="8.88671875" style="45" hidden="1"/>
    <col min="7011" max="7011" width="32.88671875" style="45" hidden="1"/>
    <col min="7012" max="7012" width="5.88671875" style="45" hidden="1"/>
    <col min="7013" max="7013" width="32.88671875" style="45" hidden="1"/>
    <col min="7014" max="7014" width="5.88671875" style="45" hidden="1"/>
    <col min="7015" max="7256" width="8.88671875" style="45" hidden="1"/>
    <col min="7257" max="7257" width="5.88671875" style="45" hidden="1"/>
    <col min="7258" max="7258" width="32.88671875" style="45" hidden="1"/>
    <col min="7259" max="7259" width="5.88671875" style="45" hidden="1"/>
    <col min="7260" max="7260" width="32.88671875" style="45" hidden="1"/>
    <col min="7261" max="7266" width="8.88671875" style="45" hidden="1"/>
    <col min="7267" max="7267" width="32.88671875" style="45" hidden="1"/>
    <col min="7268" max="7268" width="5.88671875" style="45" hidden="1"/>
    <col min="7269" max="7269" width="32.88671875" style="45" hidden="1"/>
    <col min="7270" max="7270" width="5.88671875" style="45" hidden="1"/>
    <col min="7271" max="7512" width="8.88671875" style="45" hidden="1"/>
    <col min="7513" max="7513" width="5.88671875" style="45" hidden="1"/>
    <col min="7514" max="7514" width="32.88671875" style="45" hidden="1"/>
    <col min="7515" max="7515" width="5.88671875" style="45" hidden="1"/>
    <col min="7516" max="7516" width="32.88671875" style="45" hidden="1"/>
    <col min="7517" max="7522" width="8.88671875" style="45" hidden="1"/>
    <col min="7523" max="7523" width="32.88671875" style="45" hidden="1"/>
    <col min="7524" max="7524" width="5.88671875" style="45" hidden="1"/>
    <col min="7525" max="7525" width="32.88671875" style="45" hidden="1"/>
    <col min="7526" max="7526" width="5.88671875" style="45" hidden="1"/>
    <col min="7527" max="7768" width="8.88671875" style="45" hidden="1"/>
    <col min="7769" max="7769" width="5.88671875" style="45" hidden="1"/>
    <col min="7770" max="7770" width="32.88671875" style="45" hidden="1"/>
    <col min="7771" max="7771" width="5.88671875" style="45" hidden="1"/>
    <col min="7772" max="7772" width="32.88671875" style="45" hidden="1"/>
    <col min="7773" max="7778" width="8.88671875" style="45" hidden="1"/>
    <col min="7779" max="7779" width="32.88671875" style="45" hidden="1"/>
    <col min="7780" max="7780" width="5.88671875" style="45" hidden="1"/>
    <col min="7781" max="7781" width="32.88671875" style="45" hidden="1"/>
    <col min="7782" max="7782" width="5.88671875" style="45" hidden="1"/>
    <col min="7783" max="8024" width="8.88671875" style="45" hidden="1"/>
    <col min="8025" max="8025" width="5.88671875" style="45" hidden="1"/>
    <col min="8026" max="8026" width="32.88671875" style="45" hidden="1"/>
    <col min="8027" max="8027" width="5.88671875" style="45" hidden="1"/>
    <col min="8028" max="8028" width="32.88671875" style="45" hidden="1"/>
    <col min="8029" max="8034" width="8.88671875" style="45" hidden="1"/>
    <col min="8035" max="8035" width="32.88671875" style="45" hidden="1"/>
    <col min="8036" max="8036" width="5.88671875" style="45" hidden="1"/>
    <col min="8037" max="8037" width="32.88671875" style="45" hidden="1"/>
    <col min="8038" max="8038" width="5.88671875" style="45" hidden="1"/>
    <col min="8039" max="8280" width="8.88671875" style="45" hidden="1"/>
    <col min="8281" max="8281" width="5.88671875" style="45" hidden="1"/>
    <col min="8282" max="8282" width="32.88671875" style="45" hidden="1"/>
    <col min="8283" max="8283" width="5.88671875" style="45" hidden="1"/>
    <col min="8284" max="8284" width="32.88671875" style="45" hidden="1"/>
    <col min="8285" max="8290" width="8.88671875" style="45" hidden="1"/>
    <col min="8291" max="8291" width="32.88671875" style="45" hidden="1"/>
    <col min="8292" max="8292" width="5.88671875" style="45" hidden="1"/>
    <col min="8293" max="8293" width="32.88671875" style="45" hidden="1"/>
    <col min="8294" max="8294" width="5.88671875" style="45" hidden="1"/>
    <col min="8295" max="8536" width="8.88671875" style="45" hidden="1"/>
    <col min="8537" max="8537" width="5.88671875" style="45" hidden="1"/>
    <col min="8538" max="8538" width="32.88671875" style="45" hidden="1"/>
    <col min="8539" max="8539" width="5.88671875" style="45" hidden="1"/>
    <col min="8540" max="8540" width="32.88671875" style="45" hidden="1"/>
    <col min="8541" max="8546" width="8.88671875" style="45" hidden="1"/>
    <col min="8547" max="8547" width="32.88671875" style="45" hidden="1"/>
    <col min="8548" max="8548" width="5.88671875" style="45" hidden="1"/>
    <col min="8549" max="8549" width="32.88671875" style="45" hidden="1"/>
    <col min="8550" max="8550" width="5.88671875" style="45" hidden="1"/>
    <col min="8551" max="8792" width="8.88671875" style="45" hidden="1"/>
    <col min="8793" max="8793" width="5.88671875" style="45" hidden="1"/>
    <col min="8794" max="8794" width="32.88671875" style="45" hidden="1"/>
    <col min="8795" max="8795" width="5.88671875" style="45" hidden="1"/>
    <col min="8796" max="8796" width="32.88671875" style="45" hidden="1"/>
    <col min="8797" max="8802" width="8.88671875" style="45" hidden="1"/>
    <col min="8803" max="8803" width="32.88671875" style="45" hidden="1"/>
    <col min="8804" max="8804" width="5.88671875" style="45" hidden="1"/>
    <col min="8805" max="8805" width="32.88671875" style="45" hidden="1"/>
    <col min="8806" max="8806" width="5.88671875" style="45" hidden="1"/>
    <col min="8807" max="9048" width="8.88671875" style="45" hidden="1"/>
    <col min="9049" max="9049" width="5.88671875" style="45" hidden="1"/>
    <col min="9050" max="9050" width="32.88671875" style="45" hidden="1"/>
    <col min="9051" max="9051" width="5.88671875" style="45" hidden="1"/>
    <col min="9052" max="9052" width="32.88671875" style="45" hidden="1"/>
    <col min="9053" max="9058" width="8.88671875" style="45" hidden="1"/>
    <col min="9059" max="9059" width="32.88671875" style="45" hidden="1"/>
    <col min="9060" max="9060" width="5.88671875" style="45" hidden="1"/>
    <col min="9061" max="9061" width="32.88671875" style="45" hidden="1"/>
    <col min="9062" max="9062" width="5.88671875" style="45" hidden="1"/>
    <col min="9063" max="9304" width="8.88671875" style="45" hidden="1"/>
    <col min="9305" max="9305" width="5.88671875" style="45" hidden="1"/>
    <col min="9306" max="9306" width="32.88671875" style="45" hidden="1"/>
    <col min="9307" max="9307" width="5.88671875" style="45" hidden="1"/>
    <col min="9308" max="9308" width="32.88671875" style="45" hidden="1"/>
    <col min="9309" max="9314" width="8.88671875" style="45" hidden="1"/>
    <col min="9315" max="9315" width="32.88671875" style="45" hidden="1"/>
    <col min="9316" max="9316" width="5.88671875" style="45" hidden="1"/>
    <col min="9317" max="9317" width="32.88671875" style="45" hidden="1"/>
    <col min="9318" max="9318" width="5.88671875" style="45" hidden="1"/>
    <col min="9319" max="9560" width="8.88671875" style="45" hidden="1"/>
    <col min="9561" max="9561" width="5.88671875" style="45" hidden="1"/>
    <col min="9562" max="9562" width="32.88671875" style="45" hidden="1"/>
    <col min="9563" max="9563" width="5.88671875" style="45" hidden="1"/>
    <col min="9564" max="9564" width="32.88671875" style="45" hidden="1"/>
    <col min="9565" max="9570" width="8.88671875" style="45" hidden="1"/>
    <col min="9571" max="9571" width="32.88671875" style="45" hidden="1"/>
    <col min="9572" max="9572" width="5.88671875" style="45" hidden="1"/>
    <col min="9573" max="9573" width="32.88671875" style="45" hidden="1"/>
    <col min="9574" max="9574" width="5.88671875" style="45" hidden="1"/>
    <col min="9575" max="9816" width="8.88671875" style="45" hidden="1"/>
    <col min="9817" max="9817" width="5.88671875" style="45" hidden="1"/>
    <col min="9818" max="9818" width="32.88671875" style="45" hidden="1"/>
    <col min="9819" max="9819" width="5.88671875" style="45" hidden="1"/>
    <col min="9820" max="9820" width="32.88671875" style="45" hidden="1"/>
    <col min="9821" max="9826" width="8.88671875" style="45" hidden="1"/>
    <col min="9827" max="9827" width="32.88671875" style="45" hidden="1"/>
    <col min="9828" max="9828" width="5.88671875" style="45" hidden="1"/>
    <col min="9829" max="9829" width="32.88671875" style="45" hidden="1"/>
    <col min="9830" max="9830" width="5.88671875" style="45" hidden="1"/>
    <col min="9831" max="10072" width="8.88671875" style="45" hidden="1"/>
    <col min="10073" max="10073" width="5.88671875" style="45" hidden="1"/>
    <col min="10074" max="10074" width="32.88671875" style="45" hidden="1"/>
    <col min="10075" max="10075" width="5.88671875" style="45" hidden="1"/>
    <col min="10076" max="10076" width="32.88671875" style="45" hidden="1"/>
    <col min="10077" max="10082" width="8.88671875" style="45" hidden="1"/>
    <col min="10083" max="10083" width="32.88671875" style="45" hidden="1"/>
    <col min="10084" max="10084" width="5.88671875" style="45" hidden="1"/>
    <col min="10085" max="10085" width="32.88671875" style="45" hidden="1"/>
    <col min="10086" max="10086" width="5.88671875" style="45" hidden="1"/>
    <col min="10087" max="10328" width="8.88671875" style="45" hidden="1"/>
    <col min="10329" max="10329" width="5.88671875" style="45" hidden="1"/>
    <col min="10330" max="10330" width="32.88671875" style="45" hidden="1"/>
    <col min="10331" max="10331" width="5.88671875" style="45" hidden="1"/>
    <col min="10332" max="10332" width="32.88671875" style="45" hidden="1"/>
    <col min="10333" max="10338" width="8.88671875" style="45" hidden="1"/>
    <col min="10339" max="10339" width="32.88671875" style="45" hidden="1"/>
    <col min="10340" max="10340" width="5.88671875" style="45" hidden="1"/>
    <col min="10341" max="10341" width="32.88671875" style="45" hidden="1"/>
    <col min="10342" max="10342" width="5.88671875" style="45" hidden="1"/>
    <col min="10343" max="10584" width="8.88671875" style="45" hidden="1"/>
    <col min="10585" max="10585" width="5.88671875" style="45" hidden="1"/>
    <col min="10586" max="10586" width="32.88671875" style="45" hidden="1"/>
    <col min="10587" max="10587" width="5.88671875" style="45" hidden="1"/>
    <col min="10588" max="10588" width="32.88671875" style="45" hidden="1"/>
    <col min="10589" max="10594" width="8.88671875" style="45" hidden="1"/>
    <col min="10595" max="10595" width="32.88671875" style="45" hidden="1"/>
    <col min="10596" max="10596" width="5.88671875" style="45" hidden="1"/>
    <col min="10597" max="10597" width="32.88671875" style="45" hidden="1"/>
    <col min="10598" max="10598" width="5.88671875" style="45" hidden="1"/>
    <col min="10599" max="10840" width="8.88671875" style="45" hidden="1"/>
    <col min="10841" max="10841" width="5.88671875" style="45" hidden="1"/>
    <col min="10842" max="10842" width="32.88671875" style="45" hidden="1"/>
    <col min="10843" max="10843" width="5.88671875" style="45" hidden="1"/>
    <col min="10844" max="10844" width="32.88671875" style="45" hidden="1"/>
    <col min="10845" max="10850" width="8.88671875" style="45" hidden="1"/>
    <col min="10851" max="10851" width="32.88671875" style="45" hidden="1"/>
    <col min="10852" max="10852" width="5.88671875" style="45" hidden="1"/>
    <col min="10853" max="10853" width="32.88671875" style="45" hidden="1"/>
    <col min="10854" max="10854" width="5.88671875" style="45" hidden="1"/>
    <col min="10855" max="11096" width="8.88671875" style="45" hidden="1"/>
    <col min="11097" max="11097" width="5.88671875" style="45" hidden="1"/>
    <col min="11098" max="11098" width="32.88671875" style="45" hidden="1"/>
    <col min="11099" max="11099" width="5.88671875" style="45" hidden="1"/>
    <col min="11100" max="11100" width="32.88671875" style="45" hidden="1"/>
    <col min="11101" max="11106" width="8.88671875" style="45" hidden="1"/>
    <col min="11107" max="11107" width="32.88671875" style="45" hidden="1"/>
    <col min="11108" max="11108" width="5.88671875" style="45" hidden="1"/>
    <col min="11109" max="11109" width="32.88671875" style="45" hidden="1"/>
    <col min="11110" max="11110" width="5.88671875" style="45" hidden="1"/>
    <col min="11111" max="11352" width="8.88671875" style="45" hidden="1"/>
    <col min="11353" max="11353" width="5.88671875" style="45" hidden="1"/>
    <col min="11354" max="11354" width="32.88671875" style="45" hidden="1"/>
    <col min="11355" max="11355" width="5.88671875" style="45" hidden="1"/>
    <col min="11356" max="11356" width="32.88671875" style="45" hidden="1"/>
    <col min="11357" max="11362" width="8.88671875" style="45" hidden="1"/>
    <col min="11363" max="11363" width="32.88671875" style="45" hidden="1"/>
    <col min="11364" max="11364" width="5.88671875" style="45" hidden="1"/>
    <col min="11365" max="11365" width="32.88671875" style="45" hidden="1"/>
    <col min="11366" max="11366" width="5.88671875" style="45" hidden="1"/>
    <col min="11367" max="11608" width="8.88671875" style="45" hidden="1"/>
    <col min="11609" max="11609" width="5.88671875" style="45" hidden="1"/>
    <col min="11610" max="11610" width="32.88671875" style="45" hidden="1"/>
    <col min="11611" max="11611" width="5.88671875" style="45" hidden="1"/>
    <col min="11612" max="11612" width="32.88671875" style="45" hidden="1"/>
    <col min="11613" max="11618" width="8.88671875" style="45" hidden="1"/>
    <col min="11619" max="11619" width="32.88671875" style="45" hidden="1"/>
    <col min="11620" max="11620" width="5.88671875" style="45" hidden="1"/>
    <col min="11621" max="11621" width="32.88671875" style="45" hidden="1"/>
    <col min="11622" max="11622" width="5.88671875" style="45" hidden="1"/>
    <col min="11623" max="11864" width="8.88671875" style="45" hidden="1"/>
    <col min="11865" max="11865" width="5.88671875" style="45" hidden="1"/>
    <col min="11866" max="11866" width="32.88671875" style="45" hidden="1"/>
    <col min="11867" max="11867" width="5.88671875" style="45" hidden="1"/>
    <col min="11868" max="11868" width="32.88671875" style="45" hidden="1"/>
    <col min="11869" max="11874" width="8.88671875" style="45" hidden="1"/>
    <col min="11875" max="11875" width="32.88671875" style="45" hidden="1"/>
    <col min="11876" max="11876" width="5.88671875" style="45" hidden="1"/>
    <col min="11877" max="11877" width="32.88671875" style="45" hidden="1"/>
    <col min="11878" max="11878" width="5.88671875" style="45" hidden="1"/>
    <col min="11879" max="12120" width="8.88671875" style="45" hidden="1"/>
    <col min="12121" max="12121" width="5.88671875" style="45" hidden="1"/>
    <col min="12122" max="12122" width="32.88671875" style="45" hidden="1"/>
    <col min="12123" max="12123" width="5.88671875" style="45" hidden="1"/>
    <col min="12124" max="12124" width="32.88671875" style="45" hidden="1"/>
    <col min="12125" max="12130" width="8.88671875" style="45" hidden="1"/>
    <col min="12131" max="12131" width="32.88671875" style="45" hidden="1"/>
    <col min="12132" max="12132" width="5.88671875" style="45" hidden="1"/>
    <col min="12133" max="12133" width="32.88671875" style="45" hidden="1"/>
    <col min="12134" max="12134" width="5.88671875" style="45" hidden="1"/>
    <col min="12135" max="12376" width="8.88671875" style="45" hidden="1"/>
    <col min="12377" max="12377" width="5.88671875" style="45" hidden="1"/>
    <col min="12378" max="12378" width="32.88671875" style="45" hidden="1"/>
    <col min="12379" max="12379" width="5.88671875" style="45" hidden="1"/>
    <col min="12380" max="12380" width="32.88671875" style="45" hidden="1"/>
    <col min="12381" max="12386" width="8.88671875" style="45" hidden="1"/>
    <col min="12387" max="12387" width="32.88671875" style="45" hidden="1"/>
    <col min="12388" max="12388" width="5.88671875" style="45" hidden="1"/>
    <col min="12389" max="12389" width="32.88671875" style="45" hidden="1"/>
    <col min="12390" max="12390" width="5.88671875" style="45" hidden="1"/>
    <col min="12391" max="12632" width="8.88671875" style="45" hidden="1"/>
    <col min="12633" max="12633" width="5.88671875" style="45" hidden="1"/>
    <col min="12634" max="12634" width="32.88671875" style="45" hidden="1"/>
    <col min="12635" max="12635" width="5.88671875" style="45" hidden="1"/>
    <col min="12636" max="12636" width="32.88671875" style="45" hidden="1"/>
    <col min="12637" max="12642" width="8.88671875" style="45" hidden="1"/>
    <col min="12643" max="12643" width="32.88671875" style="45" hidden="1"/>
    <col min="12644" max="12644" width="5.88671875" style="45" hidden="1"/>
    <col min="12645" max="12645" width="32.88671875" style="45" hidden="1"/>
    <col min="12646" max="12646" width="5.88671875" style="45" hidden="1"/>
    <col min="12647" max="12888" width="8.88671875" style="45" hidden="1"/>
    <col min="12889" max="12889" width="5.88671875" style="45" hidden="1"/>
    <col min="12890" max="12890" width="32.88671875" style="45" hidden="1"/>
    <col min="12891" max="12891" width="5.88671875" style="45" hidden="1"/>
    <col min="12892" max="12892" width="32.88671875" style="45" hidden="1"/>
    <col min="12893" max="12898" width="8.88671875" style="45" hidden="1"/>
    <col min="12899" max="12899" width="32.88671875" style="45" hidden="1"/>
    <col min="12900" max="12900" width="5.88671875" style="45" hidden="1"/>
    <col min="12901" max="12901" width="32.88671875" style="45" hidden="1"/>
    <col min="12902" max="12902" width="5.88671875" style="45" hidden="1"/>
    <col min="12903" max="13144" width="8.88671875" style="45" hidden="1"/>
    <col min="13145" max="13145" width="5.88671875" style="45" hidden="1"/>
    <col min="13146" max="13146" width="32.88671875" style="45" hidden="1"/>
    <col min="13147" max="13147" width="5.88671875" style="45" hidden="1"/>
    <col min="13148" max="13148" width="32.88671875" style="45" hidden="1"/>
    <col min="13149" max="13154" width="8.88671875" style="45" hidden="1"/>
    <col min="13155" max="13155" width="32.88671875" style="45" hidden="1"/>
    <col min="13156" max="13156" width="5.88671875" style="45" hidden="1"/>
    <col min="13157" max="13157" width="32.88671875" style="45" hidden="1"/>
    <col min="13158" max="13158" width="5.88671875" style="45" hidden="1"/>
    <col min="13159" max="13400" width="8.88671875" style="45" hidden="1"/>
    <col min="13401" max="13401" width="5.88671875" style="45" hidden="1"/>
    <col min="13402" max="13402" width="32.88671875" style="45" hidden="1"/>
    <col min="13403" max="13403" width="5.88671875" style="45" hidden="1"/>
    <col min="13404" max="13404" width="32.88671875" style="45" hidden="1"/>
    <col min="13405" max="13410" width="8.88671875" style="45" hidden="1"/>
    <col min="13411" max="13411" width="32.88671875" style="45" hidden="1"/>
    <col min="13412" max="13412" width="5.88671875" style="45" hidden="1"/>
    <col min="13413" max="13413" width="32.88671875" style="45" hidden="1"/>
    <col min="13414" max="13414" width="5.88671875" style="45" hidden="1"/>
    <col min="13415" max="13656" width="8.88671875" style="45" hidden="1"/>
    <col min="13657" max="13657" width="5.88671875" style="45" hidden="1"/>
    <col min="13658" max="13658" width="32.88671875" style="45" hidden="1"/>
    <col min="13659" max="13659" width="5.88671875" style="45" hidden="1"/>
    <col min="13660" max="13660" width="32.88671875" style="45" hidden="1"/>
    <col min="13661" max="13666" width="8.88671875" style="45" hidden="1"/>
    <col min="13667" max="13667" width="32.88671875" style="45" hidden="1"/>
    <col min="13668" max="13668" width="5.88671875" style="45" hidden="1"/>
    <col min="13669" max="13669" width="32.88671875" style="45" hidden="1"/>
    <col min="13670" max="13670" width="5.88671875" style="45" hidden="1"/>
    <col min="13671" max="13912" width="8.88671875" style="45" hidden="1"/>
    <col min="13913" max="13913" width="5.88671875" style="45" hidden="1"/>
    <col min="13914" max="13914" width="32.88671875" style="45" hidden="1"/>
    <col min="13915" max="13915" width="5.88671875" style="45" hidden="1"/>
    <col min="13916" max="13916" width="32.88671875" style="45" hidden="1"/>
    <col min="13917" max="13922" width="8.88671875" style="45" hidden="1"/>
    <col min="13923" max="13923" width="32.88671875" style="45" hidden="1"/>
    <col min="13924" max="13924" width="5.88671875" style="45" hidden="1"/>
    <col min="13925" max="13925" width="32.88671875" style="45" hidden="1"/>
    <col min="13926" max="13926" width="5.88671875" style="45" hidden="1"/>
    <col min="13927" max="14168" width="8.88671875" style="45" hidden="1"/>
    <col min="14169" max="14169" width="5.88671875" style="45" hidden="1"/>
    <col min="14170" max="14170" width="32.88671875" style="45" hidden="1"/>
    <col min="14171" max="14171" width="5.88671875" style="45" hidden="1"/>
    <col min="14172" max="14172" width="32.88671875" style="45" hidden="1"/>
    <col min="14173" max="14178" width="8.88671875" style="45" hidden="1"/>
    <col min="14179" max="14179" width="32.88671875" style="45" hidden="1"/>
    <col min="14180" max="14180" width="5.88671875" style="45" hidden="1"/>
    <col min="14181" max="14181" width="32.88671875" style="45" hidden="1"/>
    <col min="14182" max="14182" width="5.88671875" style="45" hidden="1"/>
    <col min="14183" max="14424" width="8.88671875" style="45" hidden="1"/>
    <col min="14425" max="14425" width="5.88671875" style="45" hidden="1"/>
    <col min="14426" max="14426" width="32.88671875" style="45" hidden="1"/>
    <col min="14427" max="14427" width="5.88671875" style="45" hidden="1"/>
    <col min="14428" max="14428" width="32.88671875" style="45" hidden="1"/>
    <col min="14429" max="14434" width="8.88671875" style="45" hidden="1"/>
    <col min="14435" max="14435" width="32.88671875" style="45" hidden="1"/>
    <col min="14436" max="14436" width="5.88671875" style="45" hidden="1"/>
    <col min="14437" max="14437" width="32.88671875" style="45" hidden="1"/>
    <col min="14438" max="14438" width="5.88671875" style="45" hidden="1"/>
    <col min="14439" max="14680" width="8.88671875" style="45" hidden="1"/>
    <col min="14681" max="14681" width="5.88671875" style="45" hidden="1"/>
    <col min="14682" max="14682" width="32.88671875" style="45" hidden="1"/>
    <col min="14683" max="14683" width="5.88671875" style="45" hidden="1"/>
    <col min="14684" max="14684" width="32.88671875" style="45" hidden="1"/>
    <col min="14685" max="14690" width="8.88671875" style="45" hidden="1"/>
    <col min="14691" max="14691" width="32.88671875" style="45" hidden="1"/>
    <col min="14692" max="14692" width="5.88671875" style="45" hidden="1"/>
    <col min="14693" max="14693" width="32.88671875" style="45" hidden="1"/>
    <col min="14694" max="14694" width="5.88671875" style="45" hidden="1"/>
    <col min="14695" max="14936" width="8.88671875" style="45" hidden="1"/>
    <col min="14937" max="14937" width="5.88671875" style="45" hidden="1"/>
    <col min="14938" max="14938" width="32.88671875" style="45" hidden="1"/>
    <col min="14939" max="14939" width="5.88671875" style="45" hidden="1"/>
    <col min="14940" max="14940" width="32.88671875" style="45" hidden="1"/>
    <col min="14941" max="14946" width="8.88671875" style="45" hidden="1"/>
    <col min="14947" max="14947" width="32.88671875" style="45" hidden="1"/>
    <col min="14948" max="14948" width="5.88671875" style="45" hidden="1"/>
    <col min="14949" max="14949" width="32.88671875" style="45" hidden="1"/>
    <col min="14950" max="14950" width="5.88671875" style="45" hidden="1"/>
    <col min="14951" max="15192" width="8.88671875" style="45" hidden="1"/>
    <col min="15193" max="15193" width="5.88671875" style="45" hidden="1"/>
    <col min="15194" max="15194" width="32.88671875" style="45" hidden="1"/>
    <col min="15195" max="15195" width="5.88671875" style="45" hidden="1"/>
    <col min="15196" max="15196" width="32.88671875" style="45" hidden="1"/>
    <col min="15197" max="15202" width="8.88671875" style="45" hidden="1"/>
    <col min="15203" max="15203" width="32.88671875" style="45" hidden="1"/>
    <col min="15204" max="15204" width="5.88671875" style="45" hidden="1"/>
    <col min="15205" max="15205" width="32.88671875" style="45" hidden="1"/>
    <col min="15206" max="15206" width="5.88671875" style="45" hidden="1"/>
    <col min="15207" max="15448" width="8.88671875" style="45" hidden="1"/>
    <col min="15449" max="15449" width="5.88671875" style="45" hidden="1"/>
    <col min="15450" max="15450" width="32.88671875" style="45" hidden="1"/>
    <col min="15451" max="15451" width="5.88671875" style="45" hidden="1"/>
    <col min="15452" max="15452" width="32.88671875" style="45" hidden="1"/>
    <col min="15453" max="15458" width="8.88671875" style="45" hidden="1"/>
    <col min="15459" max="15459" width="32.88671875" style="45" hidden="1"/>
    <col min="15460" max="15460" width="5.88671875" style="45" hidden="1"/>
    <col min="15461" max="15461" width="32.88671875" style="45" hidden="1"/>
    <col min="15462" max="15462" width="5.88671875" style="45" hidden="1"/>
    <col min="15463" max="15704" width="8.88671875" style="45" hidden="1"/>
    <col min="15705" max="15705" width="5.88671875" style="45" hidden="1"/>
    <col min="15706" max="15706" width="32.88671875" style="45" hidden="1"/>
    <col min="15707" max="15707" width="5.88671875" style="45" hidden="1"/>
    <col min="15708" max="15708" width="32.88671875" style="45" hidden="1"/>
    <col min="15709" max="15714" width="8.88671875" style="45" hidden="1"/>
    <col min="15715" max="15715" width="32.88671875" style="45" hidden="1"/>
    <col min="15716" max="15716" width="5.88671875" style="45" hidden="1"/>
    <col min="15717" max="15717" width="32.88671875" style="45" hidden="1"/>
    <col min="15718" max="15718" width="5.88671875" style="45" hidden="1"/>
    <col min="15719" max="15960" width="8.88671875" style="45" hidden="1"/>
    <col min="15961" max="15961" width="5.88671875" style="45" hidden="1"/>
    <col min="15962" max="15962" width="32.88671875" style="45" hidden="1"/>
    <col min="15963" max="15963" width="5.88671875" style="45" hidden="1"/>
    <col min="15964" max="15964" width="32.88671875" style="45" hidden="1"/>
    <col min="15965" max="15970" width="8.88671875" style="45" hidden="1"/>
    <col min="15971" max="15971" width="32.88671875" style="45" hidden="1"/>
    <col min="15972" max="15972" width="5.88671875" style="45" hidden="1"/>
    <col min="15973" max="15973" width="32.88671875" style="45" hidden="1"/>
    <col min="15974" max="15974" width="5.88671875" style="45" hidden="1"/>
    <col min="15975" max="16216" width="8.88671875" style="45" hidden="1"/>
    <col min="16217" max="16217" width="5.88671875" style="45" hidden="1"/>
    <col min="16218" max="16218" width="32.88671875" style="45" hidden="1"/>
    <col min="16219" max="16219" width="5.88671875" style="45" hidden="1"/>
    <col min="16220" max="16220" width="32.88671875" style="45" hidden="1"/>
    <col min="16221" max="16226" width="8.88671875" style="45" hidden="1"/>
    <col min="16227" max="16227" width="32.88671875" style="45" hidden="1"/>
    <col min="16228" max="16228" width="5.88671875" style="45" hidden="1"/>
    <col min="16229" max="16229" width="32.88671875" style="45" hidden="1"/>
    <col min="16230" max="16230" width="5.88671875" style="45" hidden="1"/>
    <col min="16231" max="16384" width="8.88671875" style="45" hidden="1"/>
  </cols>
  <sheetData>
    <row r="1" spans="1:110" s="27" customFormat="1" ht="57.6" customHeight="1" x14ac:dyDescent="0.5">
      <c r="DE1" s="28"/>
      <c r="DF1" s="28"/>
    </row>
    <row r="2" spans="1:110" s="32" customFormat="1" ht="26.4" x14ac:dyDescent="0.5">
      <c r="A2" s="110" t="s">
        <v>517</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row>
    <row r="3" spans="1:110" s="32" customFormat="1" ht="26.4" x14ac:dyDescent="0.5">
      <c r="A3" s="111" t="s">
        <v>518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row>
    <row r="4" spans="1:110" s="32" customFormat="1" ht="24" customHeight="1" x14ac:dyDescent="0.5">
      <c r="A4" s="98"/>
      <c r="B4" s="99"/>
      <c r="C4" s="613" t="s">
        <v>513</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13"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5"/>
      <c r="DA4" s="460"/>
      <c r="DB4" s="84"/>
    </row>
    <row r="5" spans="1:110" s="38" customFormat="1" ht="42.6" customHeight="1" x14ac:dyDescent="0.5">
      <c r="A5" s="264" t="s">
        <v>16</v>
      </c>
      <c r="B5" s="454" t="s">
        <v>17</v>
      </c>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56" t="s">
        <v>2386</v>
      </c>
      <c r="R5" s="456" t="s">
        <v>2380</v>
      </c>
      <c r="S5" s="410">
        <v>2023</v>
      </c>
      <c r="T5" s="459"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56" t="s">
        <v>2386</v>
      </c>
      <c r="AI5" s="456" t="s">
        <v>2380</v>
      </c>
      <c r="AJ5" s="410">
        <v>2024</v>
      </c>
      <c r="AK5" s="459"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56" t="s">
        <v>2386</v>
      </c>
      <c r="AZ5" s="456" t="s">
        <v>2380</v>
      </c>
      <c r="BA5" s="410">
        <v>2025</v>
      </c>
      <c r="BB5" s="459" t="s">
        <v>2372</v>
      </c>
      <c r="BC5" s="456" t="s">
        <v>2373</v>
      </c>
      <c r="BD5" s="456" t="s">
        <v>2374</v>
      </c>
      <c r="BE5" s="456" t="s">
        <v>2371</v>
      </c>
      <c r="BF5" s="456" t="s">
        <v>2375</v>
      </c>
      <c r="BG5" s="456" t="s">
        <v>2376</v>
      </c>
      <c r="BH5" s="456" t="s">
        <v>2377</v>
      </c>
      <c r="BI5" s="456" t="s">
        <v>2378</v>
      </c>
      <c r="BJ5" s="456" t="s">
        <v>2381</v>
      </c>
      <c r="BK5" s="456" t="s">
        <v>2382</v>
      </c>
      <c r="BL5" s="456" t="s">
        <v>2383</v>
      </c>
      <c r="BM5" s="456" t="s">
        <v>2379</v>
      </c>
      <c r="BN5" s="456" t="s">
        <v>2384</v>
      </c>
      <c r="BO5" s="456" t="s">
        <v>2385</v>
      </c>
      <c r="BP5" s="456" t="s">
        <v>2386</v>
      </c>
      <c r="BQ5" s="456" t="s">
        <v>2380</v>
      </c>
      <c r="BR5" s="410">
        <v>2023</v>
      </c>
      <c r="BS5" s="459" t="s">
        <v>2372</v>
      </c>
      <c r="BT5" s="456" t="s">
        <v>2373</v>
      </c>
      <c r="BU5" s="456" t="s">
        <v>2374</v>
      </c>
      <c r="BV5" s="456" t="s">
        <v>2371</v>
      </c>
      <c r="BW5" s="456" t="s">
        <v>2375</v>
      </c>
      <c r="BX5" s="456" t="s">
        <v>2376</v>
      </c>
      <c r="BY5" s="456" t="s">
        <v>2377</v>
      </c>
      <c r="BZ5" s="456" t="s">
        <v>2378</v>
      </c>
      <c r="CA5" s="456" t="s">
        <v>2381</v>
      </c>
      <c r="CB5" s="456" t="s">
        <v>2382</v>
      </c>
      <c r="CC5" s="456" t="s">
        <v>2383</v>
      </c>
      <c r="CD5" s="456" t="s">
        <v>2379</v>
      </c>
      <c r="CE5" s="456" t="s">
        <v>2384</v>
      </c>
      <c r="CF5" s="456" t="s">
        <v>2385</v>
      </c>
      <c r="CG5" s="456" t="s">
        <v>2386</v>
      </c>
      <c r="CH5" s="456" t="s">
        <v>2380</v>
      </c>
      <c r="CI5" s="410">
        <v>2024</v>
      </c>
      <c r="CJ5" s="459" t="s">
        <v>2372</v>
      </c>
      <c r="CK5" s="456" t="s">
        <v>2373</v>
      </c>
      <c r="CL5" s="456" t="s">
        <v>2374</v>
      </c>
      <c r="CM5" s="456" t="s">
        <v>2371</v>
      </c>
      <c r="CN5" s="456" t="s">
        <v>2375</v>
      </c>
      <c r="CO5" s="456" t="s">
        <v>2376</v>
      </c>
      <c r="CP5" s="456" t="s">
        <v>2377</v>
      </c>
      <c r="CQ5" s="456" t="s">
        <v>2378</v>
      </c>
      <c r="CR5" s="456" t="s">
        <v>2381</v>
      </c>
      <c r="CS5" s="456" t="s">
        <v>2382</v>
      </c>
      <c r="CT5" s="456" t="s">
        <v>2383</v>
      </c>
      <c r="CU5" s="456" t="s">
        <v>2379</v>
      </c>
      <c r="CV5" s="456" t="s">
        <v>2384</v>
      </c>
      <c r="CW5" s="456" t="s">
        <v>2385</v>
      </c>
      <c r="CX5" s="456" t="s">
        <v>2386</v>
      </c>
      <c r="CY5" s="456" t="s">
        <v>2380</v>
      </c>
      <c r="CZ5" s="410">
        <v>2025</v>
      </c>
      <c r="DA5" s="461" t="s">
        <v>239</v>
      </c>
      <c r="DB5" s="265" t="s">
        <v>238</v>
      </c>
    </row>
    <row r="6" spans="1:110" ht="18" customHeight="1" x14ac:dyDescent="0.5">
      <c r="A6" s="92">
        <v>1</v>
      </c>
      <c r="B6" s="73" t="s">
        <v>398</v>
      </c>
      <c r="C6" s="476">
        <v>516.12329399999999</v>
      </c>
      <c r="D6" s="477">
        <v>537.25024299999995</v>
      </c>
      <c r="E6" s="477">
        <v>604.7443659999999</v>
      </c>
      <c r="F6" s="477">
        <v>1658.1179030000001</v>
      </c>
      <c r="G6" s="477">
        <v>454.46291300000001</v>
      </c>
      <c r="H6" s="477">
        <v>468.4229939999999</v>
      </c>
      <c r="I6" s="477">
        <v>454.73433499999999</v>
      </c>
      <c r="J6" s="477">
        <v>1377.620242</v>
      </c>
      <c r="K6" s="477">
        <v>504.15220699999992</v>
      </c>
      <c r="L6" s="477">
        <v>514.353478</v>
      </c>
      <c r="M6" s="477">
        <v>519.50700099999995</v>
      </c>
      <c r="N6" s="477">
        <v>1538.012686</v>
      </c>
      <c r="O6" s="477">
        <v>571.3559459999999</v>
      </c>
      <c r="P6" s="477">
        <v>522.38505099999998</v>
      </c>
      <c r="Q6" s="477">
        <v>614.97036900000001</v>
      </c>
      <c r="R6" s="477">
        <v>1708.711366</v>
      </c>
      <c r="S6" s="457">
        <v>6282.4621969999989</v>
      </c>
      <c r="T6" s="476">
        <v>555.0673720000002</v>
      </c>
      <c r="U6" s="477">
        <v>596.97861300000011</v>
      </c>
      <c r="V6" s="477">
        <v>642.07623699999999</v>
      </c>
      <c r="W6" s="477">
        <v>1794.122222</v>
      </c>
      <c r="X6" s="477">
        <v>490.19063999999997</v>
      </c>
      <c r="Y6" s="477">
        <v>533.53619800000001</v>
      </c>
      <c r="Z6" s="477">
        <v>485.30899099999999</v>
      </c>
      <c r="AA6" s="477">
        <v>1509.0358289999999</v>
      </c>
      <c r="AB6" s="477">
        <v>571.1546699999999</v>
      </c>
      <c r="AC6" s="477">
        <v>619.358968</v>
      </c>
      <c r="AD6" s="477">
        <v>588.65324299999997</v>
      </c>
      <c r="AE6" s="477">
        <v>1779.1668810000001</v>
      </c>
      <c r="AF6" s="477">
        <v>736.50119700000005</v>
      </c>
      <c r="AG6" s="477">
        <v>725.25490899999966</v>
      </c>
      <c r="AH6" s="477">
        <v>654.92351800000006</v>
      </c>
      <c r="AI6" s="477">
        <v>2116.6796239999999</v>
      </c>
      <c r="AJ6" s="457">
        <v>7199.0045559999999</v>
      </c>
      <c r="AK6" s="476">
        <v>714.07178255499991</v>
      </c>
      <c r="AL6" s="477">
        <v>714.96436089300005</v>
      </c>
      <c r="AM6" s="477">
        <v>706.81893563899996</v>
      </c>
      <c r="AN6" s="477">
        <v>2135.8550790869999</v>
      </c>
      <c r="AO6" s="477">
        <v>631.65806664700017</v>
      </c>
      <c r="AP6" s="477">
        <v>704.75461734200007</v>
      </c>
      <c r="AQ6" s="477">
        <v>613.11035238099998</v>
      </c>
      <c r="AR6" s="477">
        <v>1949.52303637</v>
      </c>
      <c r="AS6" s="477">
        <v>700.70234111000013</v>
      </c>
      <c r="AT6" s="477">
        <v>733.19147158899989</v>
      </c>
      <c r="AU6" s="477">
        <v>704.48080218500013</v>
      </c>
      <c r="AV6" s="477">
        <v>2138.374614884</v>
      </c>
      <c r="AW6" s="477">
        <v>743.78137527499996</v>
      </c>
      <c r="AX6" s="477">
        <v>709.07373991299994</v>
      </c>
      <c r="AY6" s="477">
        <v>754.09660832500003</v>
      </c>
      <c r="AZ6" s="477">
        <v>2206.9517235130002</v>
      </c>
      <c r="BA6" s="457">
        <v>8430.7044538540013</v>
      </c>
      <c r="BB6" s="476">
        <v>2097.8961039999999</v>
      </c>
      <c r="BC6" s="477">
        <v>2016.8507930000001</v>
      </c>
      <c r="BD6" s="477">
        <v>2153.415692</v>
      </c>
      <c r="BE6" s="477">
        <v>6268.1625889999996</v>
      </c>
      <c r="BF6" s="477">
        <v>1738.3125419999999</v>
      </c>
      <c r="BG6" s="477">
        <v>2112.3826880000001</v>
      </c>
      <c r="BH6" s="477">
        <v>2282.4704710000001</v>
      </c>
      <c r="BI6" s="477">
        <v>6133.1657009999999</v>
      </c>
      <c r="BJ6" s="477">
        <v>2034.6071830000001</v>
      </c>
      <c r="BK6" s="477">
        <v>2109.4818300000011</v>
      </c>
      <c r="BL6" s="477">
        <v>1876.962475</v>
      </c>
      <c r="BM6" s="477">
        <v>6021.051488000001</v>
      </c>
      <c r="BN6" s="477">
        <v>2180.608651</v>
      </c>
      <c r="BO6" s="477">
        <v>2226.990393</v>
      </c>
      <c r="BP6" s="477">
        <v>2077.986311000001</v>
      </c>
      <c r="BQ6" s="477">
        <v>6485.5853550000011</v>
      </c>
      <c r="BR6" s="457">
        <v>24907.965133000009</v>
      </c>
      <c r="BS6" s="476">
        <v>2310.388042</v>
      </c>
      <c r="BT6" s="477">
        <v>2433.5890530000011</v>
      </c>
      <c r="BU6" s="477">
        <v>2463.0870199999999</v>
      </c>
      <c r="BV6" s="477">
        <v>7207.064115000001</v>
      </c>
      <c r="BW6" s="477">
        <v>2274.766462</v>
      </c>
      <c r="BX6" s="477">
        <v>2709.1193800000001</v>
      </c>
      <c r="BY6" s="477">
        <v>2591.9909280000002</v>
      </c>
      <c r="BZ6" s="477">
        <v>7575.8767699999989</v>
      </c>
      <c r="CA6" s="477">
        <v>2342.885393</v>
      </c>
      <c r="CB6" s="477">
        <v>2152.755380000001</v>
      </c>
      <c r="CC6" s="477">
        <v>1959.4146379999991</v>
      </c>
      <c r="CD6" s="477">
        <v>6455.0554109999994</v>
      </c>
      <c r="CE6" s="477">
        <v>2292.0857940000001</v>
      </c>
      <c r="CF6" s="477">
        <v>2152.9311520000001</v>
      </c>
      <c r="CG6" s="477">
        <v>2202.519526</v>
      </c>
      <c r="CH6" s="477">
        <v>6647.5364720000007</v>
      </c>
      <c r="CI6" s="457">
        <v>27885.532768000001</v>
      </c>
      <c r="CJ6" s="476">
        <v>2377.5703115629999</v>
      </c>
      <c r="CK6" s="477">
        <v>2162.0075450559989</v>
      </c>
      <c r="CL6" s="477">
        <v>2419.6135878290002</v>
      </c>
      <c r="CM6" s="477">
        <v>6959.1914444479989</v>
      </c>
      <c r="CN6" s="477">
        <v>2430.9764266980001</v>
      </c>
      <c r="CO6" s="477">
        <v>2965.0665408109999</v>
      </c>
      <c r="CP6" s="477">
        <v>2110.562021234</v>
      </c>
      <c r="CQ6" s="477">
        <v>7506.6049887429999</v>
      </c>
      <c r="CR6" s="477">
        <v>2339.4547435180011</v>
      </c>
      <c r="CS6" s="477">
        <v>2272.2983621089988</v>
      </c>
      <c r="CT6" s="477">
        <v>2051.7629910569999</v>
      </c>
      <c r="CU6" s="477">
        <v>6663.5160966839994</v>
      </c>
      <c r="CV6" s="477">
        <v>2298.1068086579999</v>
      </c>
      <c r="CW6" s="477">
        <v>2206.691424434001</v>
      </c>
      <c r="CX6" s="477">
        <v>2485.4500380159998</v>
      </c>
      <c r="CY6" s="477">
        <v>6990.2482711080002</v>
      </c>
      <c r="CZ6" s="457">
        <v>28119.560800982999</v>
      </c>
      <c r="DA6" s="462" t="s">
        <v>399</v>
      </c>
      <c r="DB6" s="104">
        <v>1</v>
      </c>
      <c r="DC6" s="226"/>
      <c r="DE6" s="45"/>
      <c r="DF6" s="45"/>
    </row>
    <row r="7" spans="1:110" ht="18" customHeight="1" x14ac:dyDescent="0.5">
      <c r="A7" s="95">
        <v>2</v>
      </c>
      <c r="B7" s="77" t="s">
        <v>18</v>
      </c>
      <c r="C7" s="478">
        <v>259.80558300000001</v>
      </c>
      <c r="D7" s="479">
        <v>298.89248900000001</v>
      </c>
      <c r="E7" s="479">
        <v>288.23388399999999</v>
      </c>
      <c r="F7" s="479">
        <v>846.9319559999999</v>
      </c>
      <c r="G7" s="479">
        <v>131.06187600000001</v>
      </c>
      <c r="H7" s="479">
        <v>123.57821800000001</v>
      </c>
      <c r="I7" s="479">
        <v>98.367089000000007</v>
      </c>
      <c r="J7" s="479">
        <v>353.007183</v>
      </c>
      <c r="K7" s="479">
        <v>97.951456000000007</v>
      </c>
      <c r="L7" s="479">
        <v>117.744146</v>
      </c>
      <c r="M7" s="479">
        <v>226.03943799999999</v>
      </c>
      <c r="N7" s="479">
        <v>441.73504000000003</v>
      </c>
      <c r="O7" s="479">
        <v>282.06613399999992</v>
      </c>
      <c r="P7" s="479">
        <v>292.74349299999989</v>
      </c>
      <c r="Q7" s="479">
        <v>263.26458100000002</v>
      </c>
      <c r="R7" s="479">
        <v>838.07420799999989</v>
      </c>
      <c r="S7" s="458">
        <v>2479.7483870000001</v>
      </c>
      <c r="T7" s="478">
        <v>352.91384599999992</v>
      </c>
      <c r="U7" s="479">
        <v>365.197565</v>
      </c>
      <c r="V7" s="479">
        <v>241.16760900000011</v>
      </c>
      <c r="W7" s="479">
        <v>959.27901999999995</v>
      </c>
      <c r="X7" s="479">
        <v>116.171249</v>
      </c>
      <c r="Y7" s="479">
        <v>139.38798600000001</v>
      </c>
      <c r="Z7" s="479">
        <v>129.22013000000001</v>
      </c>
      <c r="AA7" s="479">
        <v>384.77936499999998</v>
      </c>
      <c r="AB7" s="479">
        <v>149.11621199999999</v>
      </c>
      <c r="AC7" s="479">
        <v>172.43942000000001</v>
      </c>
      <c r="AD7" s="479">
        <v>272.31363399999998</v>
      </c>
      <c r="AE7" s="479">
        <v>593.86926599999993</v>
      </c>
      <c r="AF7" s="479">
        <v>364.44094300000012</v>
      </c>
      <c r="AG7" s="479">
        <v>331.64461899999998</v>
      </c>
      <c r="AH7" s="479">
        <v>391.52430399999992</v>
      </c>
      <c r="AI7" s="479">
        <v>1087.609866</v>
      </c>
      <c r="AJ7" s="458">
        <v>3025.5375170000002</v>
      </c>
      <c r="AK7" s="478">
        <v>433.79999693399992</v>
      </c>
      <c r="AL7" s="479">
        <v>411.41620547999997</v>
      </c>
      <c r="AM7" s="479">
        <v>230.16579948099991</v>
      </c>
      <c r="AN7" s="479">
        <v>1075.382001895</v>
      </c>
      <c r="AO7" s="479">
        <v>156.13200069300001</v>
      </c>
      <c r="AP7" s="479">
        <v>204.46743204399999</v>
      </c>
      <c r="AQ7" s="479">
        <v>147.88514970400001</v>
      </c>
      <c r="AR7" s="479">
        <v>508.48458244099987</v>
      </c>
      <c r="AS7" s="479">
        <v>177.23947698200001</v>
      </c>
      <c r="AT7" s="479">
        <v>232.3360405670002</v>
      </c>
      <c r="AU7" s="479">
        <v>351.40567967399988</v>
      </c>
      <c r="AV7" s="479">
        <v>760.98119722300021</v>
      </c>
      <c r="AW7" s="479">
        <v>385.91309070999989</v>
      </c>
      <c r="AX7" s="479">
        <v>405.98036442300008</v>
      </c>
      <c r="AY7" s="479">
        <v>445.45604683699997</v>
      </c>
      <c r="AZ7" s="479">
        <v>1237.3495019699999</v>
      </c>
      <c r="BA7" s="458">
        <v>3582.1972835289998</v>
      </c>
      <c r="BB7" s="478">
        <v>3673.6171940000008</v>
      </c>
      <c r="BC7" s="479">
        <v>3215.435371</v>
      </c>
      <c r="BD7" s="479">
        <v>4108.1142580000014</v>
      </c>
      <c r="BE7" s="479">
        <v>10997.166823</v>
      </c>
      <c r="BF7" s="479">
        <v>3873.7906440000011</v>
      </c>
      <c r="BG7" s="479">
        <v>3008.872597</v>
      </c>
      <c r="BH7" s="479">
        <v>3132.6340570000002</v>
      </c>
      <c r="BI7" s="479">
        <v>10015.297298</v>
      </c>
      <c r="BJ7" s="479">
        <v>3180.8063210000009</v>
      </c>
      <c r="BK7" s="479">
        <v>3739.8615949999989</v>
      </c>
      <c r="BL7" s="479">
        <v>2726.0604800000001</v>
      </c>
      <c r="BM7" s="479">
        <v>9646.7283959999986</v>
      </c>
      <c r="BN7" s="479">
        <v>2950.818068</v>
      </c>
      <c r="BO7" s="479">
        <v>2883.449419</v>
      </c>
      <c r="BP7" s="479">
        <v>2757.638461</v>
      </c>
      <c r="BQ7" s="479">
        <v>8591.9059479999996</v>
      </c>
      <c r="BR7" s="458">
        <v>39251.098465000003</v>
      </c>
      <c r="BS7" s="478">
        <v>3058.6944189999999</v>
      </c>
      <c r="BT7" s="479">
        <v>3165.035010999999</v>
      </c>
      <c r="BU7" s="479">
        <v>4202.9649869999976</v>
      </c>
      <c r="BV7" s="479">
        <v>10426.694417000001</v>
      </c>
      <c r="BW7" s="479">
        <v>3398.3538559999988</v>
      </c>
      <c r="BX7" s="479">
        <v>3608.753201</v>
      </c>
      <c r="BY7" s="479">
        <v>3396.837097000001</v>
      </c>
      <c r="BZ7" s="479">
        <v>10403.944154000001</v>
      </c>
      <c r="CA7" s="479">
        <v>3461.9765149999989</v>
      </c>
      <c r="CB7" s="479">
        <v>3445.7135950000002</v>
      </c>
      <c r="CC7" s="479">
        <v>3450.5637110000011</v>
      </c>
      <c r="CD7" s="479">
        <v>10358.253821</v>
      </c>
      <c r="CE7" s="479">
        <v>3302.9441499999989</v>
      </c>
      <c r="CF7" s="479">
        <v>2913.7611379999998</v>
      </c>
      <c r="CG7" s="479">
        <v>3367.7558210000011</v>
      </c>
      <c r="CH7" s="479">
        <v>9584.4611089999999</v>
      </c>
      <c r="CI7" s="458">
        <v>40773.353500999998</v>
      </c>
      <c r="CJ7" s="478">
        <v>3791.4832350390002</v>
      </c>
      <c r="CK7" s="479">
        <v>3743.325631273</v>
      </c>
      <c r="CL7" s="479">
        <v>3637.6399346850021</v>
      </c>
      <c r="CM7" s="479">
        <v>11172.448800996999</v>
      </c>
      <c r="CN7" s="479">
        <v>3656.1027701170001</v>
      </c>
      <c r="CO7" s="479">
        <v>3854.9211153500019</v>
      </c>
      <c r="CP7" s="479">
        <v>2958.0226934339998</v>
      </c>
      <c r="CQ7" s="479">
        <v>10469.046578901</v>
      </c>
      <c r="CR7" s="479">
        <v>3311.1862266709991</v>
      </c>
      <c r="CS7" s="479">
        <v>3030.1923728930001</v>
      </c>
      <c r="CT7" s="479">
        <v>3114.661701901</v>
      </c>
      <c r="CU7" s="479">
        <v>9456.0403014650001</v>
      </c>
      <c r="CV7" s="479">
        <v>3914.2709434919998</v>
      </c>
      <c r="CW7" s="479">
        <v>3187.4958750620008</v>
      </c>
      <c r="CX7" s="479">
        <v>4312.2828772760013</v>
      </c>
      <c r="CY7" s="479">
        <v>11414.049695829999</v>
      </c>
      <c r="CZ7" s="458">
        <v>42511.585377193012</v>
      </c>
      <c r="DA7" s="463" t="s">
        <v>367</v>
      </c>
      <c r="DB7" s="107">
        <v>2</v>
      </c>
      <c r="DC7" s="226"/>
      <c r="DE7" s="45"/>
      <c r="DF7" s="45"/>
    </row>
    <row r="8" spans="1:110" ht="18" customHeight="1" x14ac:dyDescent="0.5">
      <c r="A8" s="92">
        <v>3</v>
      </c>
      <c r="B8" s="73" t="s">
        <v>369</v>
      </c>
      <c r="C8" s="476">
        <v>127.170018</v>
      </c>
      <c r="D8" s="477">
        <v>124.93145</v>
      </c>
      <c r="E8" s="477">
        <v>162.606178</v>
      </c>
      <c r="F8" s="477">
        <v>414.70764600000001</v>
      </c>
      <c r="G8" s="477">
        <v>87.832509999999999</v>
      </c>
      <c r="H8" s="477">
        <v>130.08446000000001</v>
      </c>
      <c r="I8" s="477">
        <v>130.33739700000001</v>
      </c>
      <c r="J8" s="477">
        <v>348.254367</v>
      </c>
      <c r="K8" s="477">
        <v>113.561035</v>
      </c>
      <c r="L8" s="477">
        <v>165.85618400000001</v>
      </c>
      <c r="M8" s="477">
        <v>132.91315299999999</v>
      </c>
      <c r="N8" s="477">
        <v>412.33037200000001</v>
      </c>
      <c r="O8" s="477">
        <v>109.371245</v>
      </c>
      <c r="P8" s="477">
        <v>97.280713000000006</v>
      </c>
      <c r="Q8" s="477">
        <v>80.277388000000002</v>
      </c>
      <c r="R8" s="477">
        <v>286.92934600000001</v>
      </c>
      <c r="S8" s="457">
        <v>1462.2217310000001</v>
      </c>
      <c r="T8" s="476">
        <v>138.15550999999999</v>
      </c>
      <c r="U8" s="477">
        <v>154.438571</v>
      </c>
      <c r="V8" s="477">
        <v>114.26105699999999</v>
      </c>
      <c r="W8" s="477">
        <v>406.85513800000001</v>
      </c>
      <c r="X8" s="477">
        <v>82.233638000000013</v>
      </c>
      <c r="Y8" s="477">
        <v>116.74535299999999</v>
      </c>
      <c r="Z8" s="477">
        <v>82.771069999999995</v>
      </c>
      <c r="AA8" s="477">
        <v>281.75006100000002</v>
      </c>
      <c r="AB8" s="477">
        <v>108.06921699999999</v>
      </c>
      <c r="AC8" s="477">
        <v>112.98288599999999</v>
      </c>
      <c r="AD8" s="477">
        <v>107.00988</v>
      </c>
      <c r="AE8" s="477">
        <v>328.06198299999988</v>
      </c>
      <c r="AF8" s="477">
        <v>113.214862</v>
      </c>
      <c r="AG8" s="477">
        <v>119.354223</v>
      </c>
      <c r="AH8" s="477">
        <v>127.667742</v>
      </c>
      <c r="AI8" s="477">
        <v>360.23682700000001</v>
      </c>
      <c r="AJ8" s="457">
        <v>1376.9040090000001</v>
      </c>
      <c r="AK8" s="476">
        <v>147.66082148199999</v>
      </c>
      <c r="AL8" s="477">
        <v>163.28838875299999</v>
      </c>
      <c r="AM8" s="477">
        <v>115.14593944799999</v>
      </c>
      <c r="AN8" s="477">
        <v>426.09514968299999</v>
      </c>
      <c r="AO8" s="477">
        <v>119.106871689</v>
      </c>
      <c r="AP8" s="477">
        <v>150.26732144299999</v>
      </c>
      <c r="AQ8" s="477">
        <v>162.035594825</v>
      </c>
      <c r="AR8" s="477">
        <v>431.40978795699999</v>
      </c>
      <c r="AS8" s="477">
        <v>150.91204754200001</v>
      </c>
      <c r="AT8" s="477">
        <v>117.006826921</v>
      </c>
      <c r="AU8" s="477">
        <v>164.50758475000001</v>
      </c>
      <c r="AV8" s="477">
        <v>432.42645921299987</v>
      </c>
      <c r="AW8" s="477">
        <v>110.45796856</v>
      </c>
      <c r="AX8" s="477">
        <v>124.015044727</v>
      </c>
      <c r="AY8" s="477">
        <v>119.561142354</v>
      </c>
      <c r="AZ8" s="477">
        <v>354.03415564099998</v>
      </c>
      <c r="BA8" s="457">
        <v>1643.9655524939999</v>
      </c>
      <c r="BB8" s="476">
        <v>442.71995800000002</v>
      </c>
      <c r="BC8" s="477">
        <v>402.000606</v>
      </c>
      <c r="BD8" s="477">
        <v>553.96021600000006</v>
      </c>
      <c r="BE8" s="477">
        <v>1398.6807799999999</v>
      </c>
      <c r="BF8" s="477">
        <v>564.11666199999991</v>
      </c>
      <c r="BG8" s="477">
        <v>516.62900500000001</v>
      </c>
      <c r="BH8" s="477">
        <v>534.19199400000002</v>
      </c>
      <c r="BI8" s="477">
        <v>1614.9376609999999</v>
      </c>
      <c r="BJ8" s="477">
        <v>448.02380599999998</v>
      </c>
      <c r="BK8" s="477">
        <v>329.44962500000003</v>
      </c>
      <c r="BL8" s="477">
        <v>435.86333300000001</v>
      </c>
      <c r="BM8" s="477">
        <v>1213.3367639999999</v>
      </c>
      <c r="BN8" s="477">
        <v>416.69797499999999</v>
      </c>
      <c r="BO8" s="477">
        <v>500.97677700000003</v>
      </c>
      <c r="BP8" s="477">
        <v>436.47786300000001</v>
      </c>
      <c r="BQ8" s="477">
        <v>1354.152615</v>
      </c>
      <c r="BR8" s="457">
        <v>5581.1078199999993</v>
      </c>
      <c r="BS8" s="476">
        <v>530.69906800000001</v>
      </c>
      <c r="BT8" s="477">
        <v>448.52215299999989</v>
      </c>
      <c r="BU8" s="477">
        <v>462.91477400000008</v>
      </c>
      <c r="BV8" s="477">
        <v>1442.1359950000001</v>
      </c>
      <c r="BW8" s="477">
        <v>431.25515399999989</v>
      </c>
      <c r="BX8" s="477">
        <v>450.87932600000022</v>
      </c>
      <c r="BY8" s="477">
        <v>276.66869200000008</v>
      </c>
      <c r="BZ8" s="477">
        <v>1158.8031719999999</v>
      </c>
      <c r="CA8" s="477">
        <v>594.42817300000002</v>
      </c>
      <c r="CB8" s="477">
        <v>304.63181800000012</v>
      </c>
      <c r="CC8" s="477">
        <v>483.040481</v>
      </c>
      <c r="CD8" s="477">
        <v>1382.1004720000001</v>
      </c>
      <c r="CE8" s="477">
        <v>534.666066</v>
      </c>
      <c r="CF8" s="477">
        <v>616.69602300000008</v>
      </c>
      <c r="CG8" s="477">
        <v>760.07263899999987</v>
      </c>
      <c r="CH8" s="477">
        <v>1911.434728</v>
      </c>
      <c r="CI8" s="457">
        <v>5894.4743670000007</v>
      </c>
      <c r="CJ8" s="476">
        <v>661.68077496000001</v>
      </c>
      <c r="CK8" s="477">
        <v>544.14923392000014</v>
      </c>
      <c r="CL8" s="477">
        <v>599.13761682000006</v>
      </c>
      <c r="CM8" s="477">
        <v>1804.9676257000001</v>
      </c>
      <c r="CN8" s="477">
        <v>425.82470795299997</v>
      </c>
      <c r="CO8" s="477">
        <v>647.59784736699999</v>
      </c>
      <c r="CP8" s="477">
        <v>664.98582517999989</v>
      </c>
      <c r="CQ8" s="477">
        <v>1738.4083805</v>
      </c>
      <c r="CR8" s="477">
        <v>555.11691277</v>
      </c>
      <c r="CS8" s="477">
        <v>527.85511914400001</v>
      </c>
      <c r="CT8" s="477">
        <v>550.987270115</v>
      </c>
      <c r="CU8" s="477">
        <v>1633.9593020289999</v>
      </c>
      <c r="CV8" s="477">
        <v>579.16830721899987</v>
      </c>
      <c r="CW8" s="477">
        <v>660.71786884799985</v>
      </c>
      <c r="CX8" s="477">
        <v>695.56727402999991</v>
      </c>
      <c r="CY8" s="477">
        <v>1935.4534500970001</v>
      </c>
      <c r="CZ8" s="457">
        <v>7112.7887583259999</v>
      </c>
      <c r="DA8" s="462" t="s">
        <v>368</v>
      </c>
      <c r="DB8" s="104">
        <v>3</v>
      </c>
      <c r="DC8" s="226"/>
      <c r="DE8" s="45"/>
      <c r="DF8" s="45"/>
    </row>
    <row r="9" spans="1:110" ht="18" customHeight="1" x14ac:dyDescent="0.5">
      <c r="A9" s="95">
        <v>4</v>
      </c>
      <c r="B9" s="77" t="s">
        <v>371</v>
      </c>
      <c r="C9" s="478">
        <v>682.157917</v>
      </c>
      <c r="D9" s="479">
        <v>700.53131700000017</v>
      </c>
      <c r="E9" s="479">
        <v>764.85334399999988</v>
      </c>
      <c r="F9" s="479">
        <v>2147.542578</v>
      </c>
      <c r="G9" s="479">
        <v>581.35244199999988</v>
      </c>
      <c r="H9" s="479">
        <v>734.83769600000016</v>
      </c>
      <c r="I9" s="479">
        <v>694.99443200000007</v>
      </c>
      <c r="J9" s="479">
        <v>2011.1845699999999</v>
      </c>
      <c r="K9" s="479">
        <v>729.77559799999995</v>
      </c>
      <c r="L9" s="479">
        <v>864.94201700000031</v>
      </c>
      <c r="M9" s="479">
        <v>749.1860019999998</v>
      </c>
      <c r="N9" s="479">
        <v>2343.9036169999999</v>
      </c>
      <c r="O9" s="479">
        <v>936.62647800000013</v>
      </c>
      <c r="P9" s="479">
        <v>832.89461100000051</v>
      </c>
      <c r="Q9" s="479">
        <v>847.42458899999974</v>
      </c>
      <c r="R9" s="479">
        <v>2616.945678</v>
      </c>
      <c r="S9" s="458">
        <v>9119.5764430000017</v>
      </c>
      <c r="T9" s="478">
        <v>862.90114700000004</v>
      </c>
      <c r="U9" s="479">
        <v>860.51864899999998</v>
      </c>
      <c r="V9" s="479">
        <v>846.90520199999992</v>
      </c>
      <c r="W9" s="479">
        <v>2570.3249980000001</v>
      </c>
      <c r="X9" s="479">
        <v>717.36208799999986</v>
      </c>
      <c r="Y9" s="479">
        <v>950.06934400000011</v>
      </c>
      <c r="Z9" s="479">
        <v>707.55570999999986</v>
      </c>
      <c r="AA9" s="479">
        <v>2374.9871419999999</v>
      </c>
      <c r="AB9" s="479">
        <v>981.20957999999996</v>
      </c>
      <c r="AC9" s="479">
        <v>937.9549079999997</v>
      </c>
      <c r="AD9" s="479">
        <v>929.73791300000005</v>
      </c>
      <c r="AE9" s="479">
        <v>2848.9024009999989</v>
      </c>
      <c r="AF9" s="479">
        <v>937.236807</v>
      </c>
      <c r="AG9" s="479">
        <v>889.22856800000011</v>
      </c>
      <c r="AH9" s="479">
        <v>898.48531100000037</v>
      </c>
      <c r="AI9" s="479">
        <v>2724.950686000001</v>
      </c>
      <c r="AJ9" s="458">
        <v>10519.165227</v>
      </c>
      <c r="AK9" s="478">
        <v>977.03342679000014</v>
      </c>
      <c r="AL9" s="479">
        <v>893.33611425700008</v>
      </c>
      <c r="AM9" s="479">
        <v>867.45562681399974</v>
      </c>
      <c r="AN9" s="479">
        <v>2737.825167861</v>
      </c>
      <c r="AO9" s="479">
        <v>892.78550804699978</v>
      </c>
      <c r="AP9" s="479">
        <v>937.23608069200031</v>
      </c>
      <c r="AQ9" s="479">
        <v>849.5827915000001</v>
      </c>
      <c r="AR9" s="479">
        <v>2679.604380239</v>
      </c>
      <c r="AS9" s="479">
        <v>1026.5853993369999</v>
      </c>
      <c r="AT9" s="479">
        <v>976.86749670499933</v>
      </c>
      <c r="AU9" s="479">
        <v>983.69900251200079</v>
      </c>
      <c r="AV9" s="479">
        <v>2987.1518985540001</v>
      </c>
      <c r="AW9" s="479">
        <v>1033.483295648</v>
      </c>
      <c r="AX9" s="479">
        <v>949.90506614099979</v>
      </c>
      <c r="AY9" s="479">
        <v>1024.24369473</v>
      </c>
      <c r="AZ9" s="479">
        <v>3007.6320565189999</v>
      </c>
      <c r="BA9" s="458">
        <v>11412.213503172999</v>
      </c>
      <c r="BB9" s="478">
        <v>3289.418271</v>
      </c>
      <c r="BC9" s="479">
        <v>2881.0968309999989</v>
      </c>
      <c r="BD9" s="479">
        <v>3357.858756000001</v>
      </c>
      <c r="BE9" s="479">
        <v>9528.3738580000008</v>
      </c>
      <c r="BF9" s="479">
        <v>2773.9909590000002</v>
      </c>
      <c r="BG9" s="479">
        <v>3014.7171800000001</v>
      </c>
      <c r="BH9" s="479">
        <v>3178.4345050000011</v>
      </c>
      <c r="BI9" s="479">
        <v>8967.1426440000014</v>
      </c>
      <c r="BJ9" s="479">
        <v>3038.466331000001</v>
      </c>
      <c r="BK9" s="479">
        <v>2909.069939</v>
      </c>
      <c r="BL9" s="479">
        <v>2827.4706150000011</v>
      </c>
      <c r="BM9" s="479">
        <v>8775.0068850000007</v>
      </c>
      <c r="BN9" s="479">
        <v>3006.9546800000012</v>
      </c>
      <c r="BO9" s="479">
        <v>2912.4926529999998</v>
      </c>
      <c r="BP9" s="479">
        <v>2751.1050639999989</v>
      </c>
      <c r="BQ9" s="479">
        <v>8670.5523969999995</v>
      </c>
      <c r="BR9" s="458">
        <v>35941.075784000008</v>
      </c>
      <c r="BS9" s="478">
        <v>3287.999836</v>
      </c>
      <c r="BT9" s="479">
        <v>3429.3771030000012</v>
      </c>
      <c r="BU9" s="479">
        <v>3407.201748999998</v>
      </c>
      <c r="BV9" s="479">
        <v>10124.578688</v>
      </c>
      <c r="BW9" s="479">
        <v>3180.7402959999999</v>
      </c>
      <c r="BX9" s="479">
        <v>3379.460884000001</v>
      </c>
      <c r="BY9" s="479">
        <v>3267.2202409999991</v>
      </c>
      <c r="BZ9" s="479">
        <v>9827.4214209999991</v>
      </c>
      <c r="CA9" s="479">
        <v>3408.6954440000009</v>
      </c>
      <c r="CB9" s="479">
        <v>3417.6543999999999</v>
      </c>
      <c r="CC9" s="479">
        <v>2961.215733</v>
      </c>
      <c r="CD9" s="479">
        <v>9787.5655770000012</v>
      </c>
      <c r="CE9" s="479">
        <v>3411.8837179999991</v>
      </c>
      <c r="CF9" s="479">
        <v>3204.7910700000002</v>
      </c>
      <c r="CG9" s="479">
        <v>3457.6508230000009</v>
      </c>
      <c r="CH9" s="479">
        <v>10074.325611</v>
      </c>
      <c r="CI9" s="458">
        <v>39813.891297000002</v>
      </c>
      <c r="CJ9" s="478">
        <v>4255.1545909879997</v>
      </c>
      <c r="CK9" s="479">
        <v>3005.4472489660011</v>
      </c>
      <c r="CL9" s="479">
        <v>3232.6521887770009</v>
      </c>
      <c r="CM9" s="479">
        <v>10493.254028731</v>
      </c>
      <c r="CN9" s="479">
        <v>3291.2666025160001</v>
      </c>
      <c r="CO9" s="479">
        <v>3562.551397195999</v>
      </c>
      <c r="CP9" s="479">
        <v>3159.336786843</v>
      </c>
      <c r="CQ9" s="479">
        <v>10013.154786555</v>
      </c>
      <c r="CR9" s="479">
        <v>3360.232361807</v>
      </c>
      <c r="CS9" s="479">
        <v>3715.9117315869989</v>
      </c>
      <c r="CT9" s="479">
        <v>3049.7590468560002</v>
      </c>
      <c r="CU9" s="479">
        <v>10125.90314025</v>
      </c>
      <c r="CV9" s="479">
        <v>3126.636888704998</v>
      </c>
      <c r="CW9" s="479">
        <v>2966.1578213650009</v>
      </c>
      <c r="CX9" s="479">
        <v>3627.830213621</v>
      </c>
      <c r="CY9" s="479">
        <v>9720.6249236909989</v>
      </c>
      <c r="CZ9" s="458">
        <v>40352.936879227003</v>
      </c>
      <c r="DA9" s="463" t="s">
        <v>370</v>
      </c>
      <c r="DB9" s="107">
        <v>4</v>
      </c>
      <c r="DC9" s="226"/>
      <c r="DE9" s="45"/>
      <c r="DF9" s="45"/>
    </row>
    <row r="10" spans="1:110" ht="18" customHeight="1" x14ac:dyDescent="0.5">
      <c r="A10" s="92">
        <v>5</v>
      </c>
      <c r="B10" s="73" t="s">
        <v>19</v>
      </c>
      <c r="C10" s="476">
        <v>82639.674658000004</v>
      </c>
      <c r="D10" s="477">
        <v>76455.42729800001</v>
      </c>
      <c r="E10" s="477">
        <v>83939.097958000042</v>
      </c>
      <c r="F10" s="477">
        <v>243034.19991400011</v>
      </c>
      <c r="G10" s="477">
        <v>83163.027816000031</v>
      </c>
      <c r="H10" s="477">
        <v>72828.256813</v>
      </c>
      <c r="I10" s="477">
        <v>73432.92418099998</v>
      </c>
      <c r="J10" s="477">
        <v>229424.20881000001</v>
      </c>
      <c r="K10" s="477">
        <v>71683.354173999978</v>
      </c>
      <c r="L10" s="477">
        <v>77690.802007999999</v>
      </c>
      <c r="M10" s="477">
        <v>83240.193067000029</v>
      </c>
      <c r="N10" s="477">
        <v>232614.34924899999</v>
      </c>
      <c r="O10" s="477">
        <v>81838.105773999996</v>
      </c>
      <c r="P10" s="477">
        <v>72805.654004999989</v>
      </c>
      <c r="Q10" s="477">
        <v>72326.717876999988</v>
      </c>
      <c r="R10" s="477">
        <v>226970.477656</v>
      </c>
      <c r="S10" s="457">
        <v>932043.23562900012</v>
      </c>
      <c r="T10" s="476">
        <v>71387.307925999979</v>
      </c>
      <c r="U10" s="477">
        <v>73728.089495000022</v>
      </c>
      <c r="V10" s="477">
        <v>79885.844059999959</v>
      </c>
      <c r="W10" s="477">
        <v>225001.241481</v>
      </c>
      <c r="X10" s="477">
        <v>79012.807454999973</v>
      </c>
      <c r="Y10" s="477">
        <v>76326.51027199997</v>
      </c>
      <c r="Z10" s="477">
        <v>66686.878046000027</v>
      </c>
      <c r="AA10" s="477">
        <v>222026.19577300001</v>
      </c>
      <c r="AB10" s="477">
        <v>69634.050728999995</v>
      </c>
      <c r="AC10" s="477">
        <v>65594.231600999963</v>
      </c>
      <c r="AD10" s="477">
        <v>62984.809774999972</v>
      </c>
      <c r="AE10" s="477">
        <v>198213.0921049999</v>
      </c>
      <c r="AF10" s="477">
        <v>67942.549514000042</v>
      </c>
      <c r="AG10" s="477">
        <v>64016.774595000003</v>
      </c>
      <c r="AH10" s="477">
        <v>65239.898012000012</v>
      </c>
      <c r="AI10" s="477">
        <v>197199.22212100009</v>
      </c>
      <c r="AJ10" s="457">
        <v>842439.75147999998</v>
      </c>
      <c r="AK10" s="476">
        <v>71754.550868135004</v>
      </c>
      <c r="AL10" s="477">
        <v>68224.175452674986</v>
      </c>
      <c r="AM10" s="477">
        <v>67746.477942348996</v>
      </c>
      <c r="AN10" s="477">
        <v>207725.20426315899</v>
      </c>
      <c r="AO10" s="477">
        <v>62931.197026999987</v>
      </c>
      <c r="AP10" s="477">
        <v>59738.005225483997</v>
      </c>
      <c r="AQ10" s="477">
        <v>65106.627835969994</v>
      </c>
      <c r="AR10" s="477">
        <v>187775.83008845401</v>
      </c>
      <c r="AS10" s="477">
        <v>69260.630778801016</v>
      </c>
      <c r="AT10" s="477">
        <v>70261.46321122699</v>
      </c>
      <c r="AU10" s="477">
        <v>69828.115934692993</v>
      </c>
      <c r="AV10" s="477">
        <v>209350.20992472101</v>
      </c>
      <c r="AW10" s="477">
        <v>70577.830553575041</v>
      </c>
      <c r="AX10" s="477">
        <v>68256.68096392999</v>
      </c>
      <c r="AY10" s="477">
        <v>66281.727669327985</v>
      </c>
      <c r="AZ10" s="477">
        <v>205116.239186833</v>
      </c>
      <c r="BA10" s="457">
        <v>809967.4834631671</v>
      </c>
      <c r="BB10" s="476">
        <v>5112.8336819999986</v>
      </c>
      <c r="BC10" s="477">
        <v>3090.8123149999992</v>
      </c>
      <c r="BD10" s="477">
        <v>5535.440724</v>
      </c>
      <c r="BE10" s="477">
        <v>13739.086721</v>
      </c>
      <c r="BF10" s="477">
        <v>6507.525128000002</v>
      </c>
      <c r="BG10" s="477">
        <v>5046.3520230000004</v>
      </c>
      <c r="BH10" s="477">
        <v>6323.116332999999</v>
      </c>
      <c r="BI10" s="477">
        <v>17876.993483999999</v>
      </c>
      <c r="BJ10" s="477">
        <v>3802.144037</v>
      </c>
      <c r="BK10" s="477">
        <v>5005.881757000001</v>
      </c>
      <c r="BL10" s="477">
        <v>6137.0905779999994</v>
      </c>
      <c r="BM10" s="477">
        <v>14945.116372</v>
      </c>
      <c r="BN10" s="477">
        <v>6013.4142359999996</v>
      </c>
      <c r="BO10" s="477">
        <v>3989.3836470000001</v>
      </c>
      <c r="BP10" s="477">
        <v>5015.701525999998</v>
      </c>
      <c r="BQ10" s="477">
        <v>15018.499409</v>
      </c>
      <c r="BR10" s="457">
        <v>61579.695985999992</v>
      </c>
      <c r="BS10" s="476">
        <v>5511.7342820000013</v>
      </c>
      <c r="BT10" s="477">
        <v>4920.0662869999996</v>
      </c>
      <c r="BU10" s="477">
        <v>3819.4354120000012</v>
      </c>
      <c r="BV10" s="477">
        <v>14251.235981</v>
      </c>
      <c r="BW10" s="477">
        <v>3456.295313000001</v>
      </c>
      <c r="BX10" s="477">
        <v>4021.8070049999992</v>
      </c>
      <c r="BY10" s="477">
        <v>5354.5555240000012</v>
      </c>
      <c r="BZ10" s="477">
        <v>12832.657842000001</v>
      </c>
      <c r="CA10" s="477">
        <v>4350.7077280000003</v>
      </c>
      <c r="CB10" s="477">
        <v>4321.4364040000019</v>
      </c>
      <c r="CC10" s="477">
        <v>4264.9649250000002</v>
      </c>
      <c r="CD10" s="477">
        <v>12937.109057</v>
      </c>
      <c r="CE10" s="477">
        <v>4730.037690000001</v>
      </c>
      <c r="CF10" s="477">
        <v>3975.845965999998</v>
      </c>
      <c r="CG10" s="477">
        <v>4493.3729480000002</v>
      </c>
      <c r="CH10" s="477">
        <v>13199.256604</v>
      </c>
      <c r="CI10" s="457">
        <v>53220.259484000002</v>
      </c>
      <c r="CJ10" s="476">
        <v>3596.553907306999</v>
      </c>
      <c r="CK10" s="477">
        <v>5133.8681917309996</v>
      </c>
      <c r="CL10" s="477">
        <v>3446.140586604</v>
      </c>
      <c r="CM10" s="477">
        <v>12176.562685642</v>
      </c>
      <c r="CN10" s="477">
        <v>2583.651129540001</v>
      </c>
      <c r="CO10" s="477">
        <v>4876.3480863169989</v>
      </c>
      <c r="CP10" s="477">
        <v>3980.6273834450012</v>
      </c>
      <c r="CQ10" s="477">
        <v>11440.626599302001</v>
      </c>
      <c r="CR10" s="477">
        <v>3989.5444980570001</v>
      </c>
      <c r="CS10" s="477">
        <v>4543.2651836650011</v>
      </c>
      <c r="CT10" s="477">
        <v>4235.6919090799993</v>
      </c>
      <c r="CU10" s="477">
        <v>12768.501590802</v>
      </c>
      <c r="CV10" s="477">
        <v>3596.344621358</v>
      </c>
      <c r="CW10" s="477">
        <v>3467.6156934359992</v>
      </c>
      <c r="CX10" s="477">
        <v>3072.3554726900002</v>
      </c>
      <c r="CY10" s="477">
        <v>10136.315787484</v>
      </c>
      <c r="CZ10" s="457">
        <v>46522.006663229993</v>
      </c>
      <c r="DA10" s="462" t="s">
        <v>240</v>
      </c>
      <c r="DB10" s="104">
        <v>5</v>
      </c>
      <c r="DC10" s="226"/>
      <c r="DE10" s="45"/>
      <c r="DF10" s="45"/>
    </row>
    <row r="11" spans="1:110" ht="18" customHeight="1" x14ac:dyDescent="0.5">
      <c r="A11" s="95">
        <v>6</v>
      </c>
      <c r="B11" s="77" t="s">
        <v>372</v>
      </c>
      <c r="C11" s="478">
        <v>7035.2023790000012</v>
      </c>
      <c r="D11" s="479">
        <v>6931.1952650000003</v>
      </c>
      <c r="E11" s="479">
        <v>7512.2073010000004</v>
      </c>
      <c r="F11" s="479">
        <v>21478.604944999999</v>
      </c>
      <c r="G11" s="479">
        <v>6673.1173789999984</v>
      </c>
      <c r="H11" s="479">
        <v>7340.1907950000023</v>
      </c>
      <c r="I11" s="479">
        <v>5764.8156699999981</v>
      </c>
      <c r="J11" s="479">
        <v>19778.123844000002</v>
      </c>
      <c r="K11" s="479">
        <v>6457.6210329999994</v>
      </c>
      <c r="L11" s="479">
        <v>6496.8196240000007</v>
      </c>
      <c r="M11" s="479">
        <v>6295.2353889999977</v>
      </c>
      <c r="N11" s="479">
        <v>19249.676046</v>
      </c>
      <c r="O11" s="479">
        <v>7063.6264090000004</v>
      </c>
      <c r="P11" s="479">
        <v>6565.3929140000009</v>
      </c>
      <c r="Q11" s="479">
        <v>6706.5730219999996</v>
      </c>
      <c r="R11" s="479">
        <v>20335.592345000001</v>
      </c>
      <c r="S11" s="458">
        <v>80841.997179999991</v>
      </c>
      <c r="T11" s="478">
        <v>5493.705406</v>
      </c>
      <c r="U11" s="479">
        <v>5510.8305959999998</v>
      </c>
      <c r="V11" s="479">
        <v>6755.4450080000006</v>
      </c>
      <c r="W11" s="479">
        <v>17759.98101</v>
      </c>
      <c r="X11" s="479">
        <v>5824.6096169999992</v>
      </c>
      <c r="Y11" s="479">
        <v>7063.0995260000009</v>
      </c>
      <c r="Z11" s="479">
        <v>6189.099301999996</v>
      </c>
      <c r="AA11" s="479">
        <v>19076.808444999999</v>
      </c>
      <c r="AB11" s="479">
        <v>6542.1390990000009</v>
      </c>
      <c r="AC11" s="479">
        <v>7163.6195470000002</v>
      </c>
      <c r="AD11" s="479">
        <v>6859.145319000002</v>
      </c>
      <c r="AE11" s="479">
        <v>20564.903965000001</v>
      </c>
      <c r="AF11" s="479">
        <v>6906.0305710000011</v>
      </c>
      <c r="AG11" s="479">
        <v>6593.3228089999984</v>
      </c>
      <c r="AH11" s="479">
        <v>7662.5803490000017</v>
      </c>
      <c r="AI11" s="479">
        <v>21161.933729</v>
      </c>
      <c r="AJ11" s="458">
        <v>78563.627149000007</v>
      </c>
      <c r="AK11" s="478">
        <v>6497.098578244998</v>
      </c>
      <c r="AL11" s="479">
        <v>5880.2877551500023</v>
      </c>
      <c r="AM11" s="479">
        <v>7489.3030391089987</v>
      </c>
      <c r="AN11" s="479">
        <v>19866.689372503999</v>
      </c>
      <c r="AO11" s="479">
        <v>6255.4590471489983</v>
      </c>
      <c r="AP11" s="479">
        <v>7193.6056270090012</v>
      </c>
      <c r="AQ11" s="479">
        <v>6800.0436797339989</v>
      </c>
      <c r="AR11" s="479">
        <v>20249.108353891999</v>
      </c>
      <c r="AS11" s="479">
        <v>6699.8687233409992</v>
      </c>
      <c r="AT11" s="479">
        <v>6659.0598675970023</v>
      </c>
      <c r="AU11" s="479">
        <v>7255.7734795669949</v>
      </c>
      <c r="AV11" s="479">
        <v>20614.702070504991</v>
      </c>
      <c r="AW11" s="479">
        <v>6802.1736993659988</v>
      </c>
      <c r="AX11" s="479">
        <v>6835.1442893400008</v>
      </c>
      <c r="AY11" s="479">
        <v>7888.0772878539974</v>
      </c>
      <c r="AZ11" s="479">
        <v>21525.395276560001</v>
      </c>
      <c r="BA11" s="458">
        <v>82255.895073460997</v>
      </c>
      <c r="BB11" s="478">
        <v>6004.1071809999976</v>
      </c>
      <c r="BC11" s="479">
        <v>5695.0861330000071</v>
      </c>
      <c r="BD11" s="479">
        <v>6571.4399450000001</v>
      </c>
      <c r="BE11" s="479">
        <v>18270.633259000009</v>
      </c>
      <c r="BF11" s="479">
        <v>5408.4499190000006</v>
      </c>
      <c r="BG11" s="479">
        <v>7271.7805670000062</v>
      </c>
      <c r="BH11" s="479">
        <v>5520.1984570000004</v>
      </c>
      <c r="BI11" s="479">
        <v>18200.42894300001</v>
      </c>
      <c r="BJ11" s="479">
        <v>6474.270378999996</v>
      </c>
      <c r="BK11" s="479">
        <v>6099.2980539999999</v>
      </c>
      <c r="BL11" s="479">
        <v>5223.5357329999997</v>
      </c>
      <c r="BM11" s="479">
        <v>17797.10416599999</v>
      </c>
      <c r="BN11" s="479">
        <v>6210.190082000001</v>
      </c>
      <c r="BO11" s="479">
        <v>5739.1340169999976</v>
      </c>
      <c r="BP11" s="479">
        <v>4834.6960000000017</v>
      </c>
      <c r="BQ11" s="479">
        <v>16784.020099000001</v>
      </c>
      <c r="BR11" s="458">
        <v>71052.186467000007</v>
      </c>
      <c r="BS11" s="478">
        <v>6145.734993</v>
      </c>
      <c r="BT11" s="479">
        <v>5849.1637369999989</v>
      </c>
      <c r="BU11" s="479">
        <v>6665.7110970000031</v>
      </c>
      <c r="BV11" s="479">
        <v>18660.609827</v>
      </c>
      <c r="BW11" s="479">
        <v>6035.2898650000006</v>
      </c>
      <c r="BX11" s="479">
        <v>7019.3530720000008</v>
      </c>
      <c r="BY11" s="479">
        <v>5809.7359660000002</v>
      </c>
      <c r="BZ11" s="479">
        <v>18864.378903000001</v>
      </c>
      <c r="CA11" s="479">
        <v>7608.6918730000016</v>
      </c>
      <c r="CB11" s="479">
        <v>6465.7682379999987</v>
      </c>
      <c r="CC11" s="479">
        <v>7252.5563709999969</v>
      </c>
      <c r="CD11" s="479">
        <v>21327.016481999999</v>
      </c>
      <c r="CE11" s="479">
        <v>6632.7050710000003</v>
      </c>
      <c r="CF11" s="479">
        <v>6383.8674440000013</v>
      </c>
      <c r="CG11" s="479">
        <v>6761.2191119999961</v>
      </c>
      <c r="CH11" s="479">
        <v>19777.791626999999</v>
      </c>
      <c r="CI11" s="458">
        <v>78629.796839000002</v>
      </c>
      <c r="CJ11" s="478">
        <v>6249.3801950690049</v>
      </c>
      <c r="CK11" s="479">
        <v>6400.8753572269952</v>
      </c>
      <c r="CL11" s="479">
        <v>7043.8940934769998</v>
      </c>
      <c r="CM11" s="479">
        <v>19694.149645772999</v>
      </c>
      <c r="CN11" s="479">
        <v>7224.7670026569986</v>
      </c>
      <c r="CO11" s="479">
        <v>7697.7891269220027</v>
      </c>
      <c r="CP11" s="479">
        <v>6049.6466435980019</v>
      </c>
      <c r="CQ11" s="479">
        <v>20972.202773176999</v>
      </c>
      <c r="CR11" s="479">
        <v>7054.1114423979989</v>
      </c>
      <c r="CS11" s="479">
        <v>6684.2944218209996</v>
      </c>
      <c r="CT11" s="479">
        <v>6709.5403085270027</v>
      </c>
      <c r="CU11" s="479">
        <v>20447.946172746</v>
      </c>
      <c r="CV11" s="479">
        <v>6618.0240084260013</v>
      </c>
      <c r="CW11" s="479">
        <v>6564.3793505050025</v>
      </c>
      <c r="CX11" s="479">
        <v>6269.8806099019976</v>
      </c>
      <c r="CY11" s="479">
        <v>19452.283968832999</v>
      </c>
      <c r="CZ11" s="458">
        <v>80566.582560529016</v>
      </c>
      <c r="DA11" s="463" t="s">
        <v>373</v>
      </c>
      <c r="DB11" s="107">
        <v>6</v>
      </c>
      <c r="DC11" s="226"/>
      <c r="DE11" s="45"/>
      <c r="DF11" s="45"/>
    </row>
    <row r="12" spans="1:110" ht="18" customHeight="1" x14ac:dyDescent="0.5">
      <c r="A12" s="92">
        <v>7</v>
      </c>
      <c r="B12" s="73" t="s">
        <v>374</v>
      </c>
      <c r="C12" s="476">
        <v>5990.5652109999965</v>
      </c>
      <c r="D12" s="477">
        <v>4871.6247060000014</v>
      </c>
      <c r="E12" s="477">
        <v>5173.7239190000018</v>
      </c>
      <c r="F12" s="477">
        <v>16035.913836</v>
      </c>
      <c r="G12" s="477">
        <v>4861.1869270000007</v>
      </c>
      <c r="H12" s="477">
        <v>6531.7849890000034</v>
      </c>
      <c r="I12" s="477">
        <v>5390.5412389999992</v>
      </c>
      <c r="J12" s="477">
        <v>16783.513155000001</v>
      </c>
      <c r="K12" s="477">
        <v>6110.3276520000018</v>
      </c>
      <c r="L12" s="477">
        <v>6505.7025959999983</v>
      </c>
      <c r="M12" s="477">
        <v>5576.4875049999991</v>
      </c>
      <c r="N12" s="477">
        <v>18192.517753</v>
      </c>
      <c r="O12" s="477">
        <v>6025.4605459999993</v>
      </c>
      <c r="P12" s="477">
        <v>5617.8762579999993</v>
      </c>
      <c r="Q12" s="477">
        <v>5209.3427460000003</v>
      </c>
      <c r="R12" s="477">
        <v>16852.679550000001</v>
      </c>
      <c r="S12" s="457">
        <v>67864.624294000008</v>
      </c>
      <c r="T12" s="476">
        <v>5503.6293879999994</v>
      </c>
      <c r="U12" s="477">
        <v>5316.8750300000011</v>
      </c>
      <c r="V12" s="477">
        <v>5172.457806999997</v>
      </c>
      <c r="W12" s="477">
        <v>15992.962224999999</v>
      </c>
      <c r="X12" s="477">
        <v>5917.2330999999986</v>
      </c>
      <c r="Y12" s="477">
        <v>6447.2769339999941</v>
      </c>
      <c r="Z12" s="477">
        <v>5801.9368860000004</v>
      </c>
      <c r="AA12" s="477">
        <v>18166.446919999991</v>
      </c>
      <c r="AB12" s="477">
        <v>6556.0690769999992</v>
      </c>
      <c r="AC12" s="477">
        <v>6596.2590309999996</v>
      </c>
      <c r="AD12" s="477">
        <v>6688.0639799999972</v>
      </c>
      <c r="AE12" s="477">
        <v>19840.392088000001</v>
      </c>
      <c r="AF12" s="477">
        <v>6024.1809509999975</v>
      </c>
      <c r="AG12" s="477">
        <v>5854.4770260000023</v>
      </c>
      <c r="AH12" s="477">
        <v>6487.1469310000002</v>
      </c>
      <c r="AI12" s="477">
        <v>18365.804907999998</v>
      </c>
      <c r="AJ12" s="457">
        <v>72365.606140999982</v>
      </c>
      <c r="AK12" s="476">
        <v>6096.5911763860022</v>
      </c>
      <c r="AL12" s="477">
        <v>5265.0081657630017</v>
      </c>
      <c r="AM12" s="477">
        <v>6306.9076768770019</v>
      </c>
      <c r="AN12" s="477">
        <v>17668.507019026008</v>
      </c>
      <c r="AO12" s="477">
        <v>6157.7490127919991</v>
      </c>
      <c r="AP12" s="477">
        <v>5609.0455298920006</v>
      </c>
      <c r="AQ12" s="477">
        <v>5841.7764584259994</v>
      </c>
      <c r="AR12" s="477">
        <v>17608.571001110002</v>
      </c>
      <c r="AS12" s="477">
        <v>5894.9943494520021</v>
      </c>
      <c r="AT12" s="477">
        <v>5493.3907550210006</v>
      </c>
      <c r="AU12" s="477">
        <v>6495.8182395600052</v>
      </c>
      <c r="AV12" s="477">
        <v>17884.203344033009</v>
      </c>
      <c r="AW12" s="477">
        <v>6086.7238596770012</v>
      </c>
      <c r="AX12" s="477">
        <v>5559.3641011769996</v>
      </c>
      <c r="AY12" s="477">
        <v>6326.0042704119996</v>
      </c>
      <c r="AZ12" s="477">
        <v>17972.092231266</v>
      </c>
      <c r="BA12" s="457">
        <v>71133.373595435012</v>
      </c>
      <c r="BB12" s="476">
        <v>1983.884976999999</v>
      </c>
      <c r="BC12" s="477">
        <v>2057.3855789999998</v>
      </c>
      <c r="BD12" s="477">
        <v>2479.2486720000002</v>
      </c>
      <c r="BE12" s="477">
        <v>6520.5192279999983</v>
      </c>
      <c r="BF12" s="477">
        <v>2163.8873389999999</v>
      </c>
      <c r="BG12" s="477">
        <v>2600.0031880000001</v>
      </c>
      <c r="BH12" s="477">
        <v>2093.781543999999</v>
      </c>
      <c r="BI12" s="477">
        <v>6857.6720710000009</v>
      </c>
      <c r="BJ12" s="477">
        <v>2520.4223609999999</v>
      </c>
      <c r="BK12" s="477">
        <v>2302.6164699999999</v>
      </c>
      <c r="BL12" s="477">
        <v>2062.4884929999989</v>
      </c>
      <c r="BM12" s="477">
        <v>6885.5273239999997</v>
      </c>
      <c r="BN12" s="477">
        <v>2260.4410710000011</v>
      </c>
      <c r="BO12" s="477">
        <v>2165.2019009999999</v>
      </c>
      <c r="BP12" s="477">
        <v>1858.6650059999999</v>
      </c>
      <c r="BQ12" s="477">
        <v>6284.3079780000007</v>
      </c>
      <c r="BR12" s="457">
        <v>26548.026601000001</v>
      </c>
      <c r="BS12" s="476">
        <v>1849.8385639999999</v>
      </c>
      <c r="BT12" s="477">
        <v>2026.6725570000001</v>
      </c>
      <c r="BU12" s="477">
        <v>2400.7384050000001</v>
      </c>
      <c r="BV12" s="477">
        <v>6277.2495259999996</v>
      </c>
      <c r="BW12" s="477">
        <v>2266.823374999999</v>
      </c>
      <c r="BX12" s="477">
        <v>2667.1595440000001</v>
      </c>
      <c r="BY12" s="477">
        <v>2246.5676680000001</v>
      </c>
      <c r="BZ12" s="477">
        <v>7180.5505869999988</v>
      </c>
      <c r="CA12" s="477">
        <v>2815.0341829999988</v>
      </c>
      <c r="CB12" s="477">
        <v>2608.8408079999999</v>
      </c>
      <c r="CC12" s="477">
        <v>2664.0898280000001</v>
      </c>
      <c r="CD12" s="477">
        <v>8087.9648189999998</v>
      </c>
      <c r="CE12" s="477">
        <v>2628.9908420000002</v>
      </c>
      <c r="CF12" s="477">
        <v>2453.5937949999998</v>
      </c>
      <c r="CG12" s="477">
        <v>2638.6196550000009</v>
      </c>
      <c r="CH12" s="477">
        <v>7721.2042920000004</v>
      </c>
      <c r="CI12" s="457">
        <v>29266.969224</v>
      </c>
      <c r="CJ12" s="476">
        <v>2420.751049950999</v>
      </c>
      <c r="CK12" s="477">
        <v>2251.6503276859999</v>
      </c>
      <c r="CL12" s="477">
        <v>2745.0517940179998</v>
      </c>
      <c r="CM12" s="477">
        <v>7417.4531716549991</v>
      </c>
      <c r="CN12" s="477">
        <v>2650.7333674039992</v>
      </c>
      <c r="CO12" s="477">
        <v>2806.7697057870009</v>
      </c>
      <c r="CP12" s="477">
        <v>2399.6451358620011</v>
      </c>
      <c r="CQ12" s="477">
        <v>7857.1482090530008</v>
      </c>
      <c r="CR12" s="477">
        <v>2596.078580205</v>
      </c>
      <c r="CS12" s="477">
        <v>2614.0121809309999</v>
      </c>
      <c r="CT12" s="477">
        <v>2325.5303564529991</v>
      </c>
      <c r="CU12" s="477">
        <v>7535.6211175889994</v>
      </c>
      <c r="CV12" s="477">
        <v>2502.151495875999</v>
      </c>
      <c r="CW12" s="477">
        <v>2124.109053742</v>
      </c>
      <c r="CX12" s="477">
        <v>2398.686946673</v>
      </c>
      <c r="CY12" s="477">
        <v>7024.9474962910008</v>
      </c>
      <c r="CZ12" s="457">
        <v>29835.169994587999</v>
      </c>
      <c r="DA12" s="462" t="s">
        <v>375</v>
      </c>
      <c r="DB12" s="104">
        <v>7</v>
      </c>
      <c r="DC12" s="226"/>
      <c r="DE12" s="57"/>
      <c r="DF12" s="45"/>
    </row>
    <row r="13" spans="1:110" ht="18" customHeight="1" x14ac:dyDescent="0.5">
      <c r="A13" s="95">
        <v>8</v>
      </c>
      <c r="B13" s="77" t="s">
        <v>376</v>
      </c>
      <c r="C13" s="478">
        <v>18.838259000000001</v>
      </c>
      <c r="D13" s="479">
        <v>26.169723999999999</v>
      </c>
      <c r="E13" s="479">
        <v>20.656679</v>
      </c>
      <c r="F13" s="479">
        <v>65.664661999999993</v>
      </c>
      <c r="G13" s="479">
        <v>19.523330000000001</v>
      </c>
      <c r="H13" s="479">
        <v>27.962059</v>
      </c>
      <c r="I13" s="479">
        <v>18.226873000000001</v>
      </c>
      <c r="J13" s="479">
        <v>65.712261999999996</v>
      </c>
      <c r="K13" s="479">
        <v>21.189171000000009</v>
      </c>
      <c r="L13" s="479">
        <v>17.353746999999998</v>
      </c>
      <c r="M13" s="479">
        <v>16.211628000000001</v>
      </c>
      <c r="N13" s="479">
        <v>54.754545999999998</v>
      </c>
      <c r="O13" s="479">
        <v>15.982184999999999</v>
      </c>
      <c r="P13" s="479">
        <v>21.165479999999999</v>
      </c>
      <c r="Q13" s="479">
        <v>14.025475999999999</v>
      </c>
      <c r="R13" s="479">
        <v>51.173141000000001</v>
      </c>
      <c r="S13" s="458">
        <v>237.30461099999999</v>
      </c>
      <c r="T13" s="478">
        <v>25.257363000000009</v>
      </c>
      <c r="U13" s="479">
        <v>19.463208000000002</v>
      </c>
      <c r="V13" s="479">
        <v>18.227391000000001</v>
      </c>
      <c r="W13" s="479">
        <v>62.947961999999997</v>
      </c>
      <c r="X13" s="479">
        <v>17.647293000000001</v>
      </c>
      <c r="Y13" s="479">
        <v>29.392440000000001</v>
      </c>
      <c r="Z13" s="479">
        <v>18.949055000000001</v>
      </c>
      <c r="AA13" s="479">
        <v>65.988788</v>
      </c>
      <c r="AB13" s="479">
        <v>25.579511</v>
      </c>
      <c r="AC13" s="479">
        <v>23.14404</v>
      </c>
      <c r="AD13" s="479">
        <v>14.630375000000001</v>
      </c>
      <c r="AE13" s="479">
        <v>63.353926000000001</v>
      </c>
      <c r="AF13" s="479">
        <v>13.435022</v>
      </c>
      <c r="AG13" s="479">
        <v>18.596004000000001</v>
      </c>
      <c r="AH13" s="479">
        <v>19.371395</v>
      </c>
      <c r="AI13" s="479">
        <v>51.402420999999997</v>
      </c>
      <c r="AJ13" s="458">
        <v>243.69309699999999</v>
      </c>
      <c r="AK13" s="478">
        <v>15.39465171</v>
      </c>
      <c r="AL13" s="479">
        <v>16.066735430000001</v>
      </c>
      <c r="AM13" s="479">
        <v>20.55120445</v>
      </c>
      <c r="AN13" s="479">
        <v>52.01259159</v>
      </c>
      <c r="AO13" s="479">
        <v>21.885706670000001</v>
      </c>
      <c r="AP13" s="479">
        <v>20.653347319999991</v>
      </c>
      <c r="AQ13" s="479">
        <v>12.524092570000001</v>
      </c>
      <c r="AR13" s="479">
        <v>55.06314656</v>
      </c>
      <c r="AS13" s="479">
        <v>17.589600539999999</v>
      </c>
      <c r="AT13" s="479">
        <v>18.27804304</v>
      </c>
      <c r="AU13" s="479">
        <v>17.166237819999999</v>
      </c>
      <c r="AV13" s="479">
        <v>53.033881399999999</v>
      </c>
      <c r="AW13" s="479">
        <v>25.111460220000001</v>
      </c>
      <c r="AX13" s="479">
        <v>20.66775638</v>
      </c>
      <c r="AY13" s="479">
        <v>17.91660285</v>
      </c>
      <c r="AZ13" s="479">
        <v>63.695819450000002</v>
      </c>
      <c r="BA13" s="458">
        <v>223.80543900000001</v>
      </c>
      <c r="BB13" s="478">
        <v>204.14708700000011</v>
      </c>
      <c r="BC13" s="479">
        <v>222.18374200000011</v>
      </c>
      <c r="BD13" s="479">
        <v>186.86858100000001</v>
      </c>
      <c r="BE13" s="479">
        <v>613.19941000000017</v>
      </c>
      <c r="BF13" s="479">
        <v>192.58130399999999</v>
      </c>
      <c r="BG13" s="479">
        <v>256.46953699999989</v>
      </c>
      <c r="BH13" s="479">
        <v>294.08829700000001</v>
      </c>
      <c r="BI13" s="479">
        <v>743.139138</v>
      </c>
      <c r="BJ13" s="479">
        <v>288.45668099999989</v>
      </c>
      <c r="BK13" s="479">
        <v>194.75730300000001</v>
      </c>
      <c r="BL13" s="479">
        <v>168.6709690000001</v>
      </c>
      <c r="BM13" s="479">
        <v>651.884953</v>
      </c>
      <c r="BN13" s="479">
        <v>166.654608</v>
      </c>
      <c r="BO13" s="479">
        <v>173.63739699999999</v>
      </c>
      <c r="BP13" s="479">
        <v>178.89235500000001</v>
      </c>
      <c r="BQ13" s="479">
        <v>519.18436000000008</v>
      </c>
      <c r="BR13" s="458">
        <v>2527.4078610000001</v>
      </c>
      <c r="BS13" s="478">
        <v>202.00324199999989</v>
      </c>
      <c r="BT13" s="479">
        <v>273.43808999999987</v>
      </c>
      <c r="BU13" s="479">
        <v>225.99530299999989</v>
      </c>
      <c r="BV13" s="479">
        <v>701.4366349999998</v>
      </c>
      <c r="BW13" s="479">
        <v>154.52568099999999</v>
      </c>
      <c r="BX13" s="479">
        <v>204.03069600000001</v>
      </c>
      <c r="BY13" s="479">
        <v>271.55859600000002</v>
      </c>
      <c r="BZ13" s="479">
        <v>630.11497300000008</v>
      </c>
      <c r="CA13" s="479">
        <v>301.69496400000003</v>
      </c>
      <c r="CB13" s="479">
        <v>222.19790299999991</v>
      </c>
      <c r="CC13" s="479">
        <v>183.36732300000011</v>
      </c>
      <c r="CD13" s="479">
        <v>707.26018999999997</v>
      </c>
      <c r="CE13" s="479">
        <v>188.38054</v>
      </c>
      <c r="CF13" s="479">
        <v>183.117321</v>
      </c>
      <c r="CG13" s="479">
        <v>215.309673</v>
      </c>
      <c r="CH13" s="479">
        <v>586.80753400000003</v>
      </c>
      <c r="CI13" s="458">
        <v>2625.6193320000002</v>
      </c>
      <c r="CJ13" s="478">
        <v>259.09126640400001</v>
      </c>
      <c r="CK13" s="479">
        <v>265.62162482100001</v>
      </c>
      <c r="CL13" s="479">
        <v>207.04496819400001</v>
      </c>
      <c r="CM13" s="479">
        <v>731.75785941899994</v>
      </c>
      <c r="CN13" s="479">
        <v>187.67787415899991</v>
      </c>
      <c r="CO13" s="479">
        <v>283.55850509399983</v>
      </c>
      <c r="CP13" s="479">
        <v>278.026037046</v>
      </c>
      <c r="CQ13" s="479">
        <v>749.26241629899971</v>
      </c>
      <c r="CR13" s="479">
        <v>256.6693503780001</v>
      </c>
      <c r="CS13" s="479">
        <v>220.26114493200001</v>
      </c>
      <c r="CT13" s="479">
        <v>169.17373297099999</v>
      </c>
      <c r="CU13" s="479">
        <v>646.10422828100013</v>
      </c>
      <c r="CV13" s="479">
        <v>183.44499138099999</v>
      </c>
      <c r="CW13" s="479">
        <v>193.72155371599999</v>
      </c>
      <c r="CX13" s="479">
        <v>223.95374642799999</v>
      </c>
      <c r="CY13" s="479">
        <v>601.12029152500008</v>
      </c>
      <c r="CZ13" s="458">
        <v>2728.244795524</v>
      </c>
      <c r="DA13" s="463" t="s">
        <v>377</v>
      </c>
      <c r="DB13" s="107">
        <v>8</v>
      </c>
      <c r="DC13" s="226"/>
      <c r="DE13" s="45"/>
      <c r="DF13" s="45"/>
    </row>
    <row r="14" spans="1:110" ht="18" customHeight="1" x14ac:dyDescent="0.5">
      <c r="A14" s="92">
        <v>9</v>
      </c>
      <c r="B14" s="73" t="s">
        <v>378</v>
      </c>
      <c r="C14" s="476">
        <v>33.927616</v>
      </c>
      <c r="D14" s="477">
        <v>68.107108999999994</v>
      </c>
      <c r="E14" s="477">
        <v>36.561186999999997</v>
      </c>
      <c r="F14" s="477">
        <v>138.595912</v>
      </c>
      <c r="G14" s="477">
        <v>18.119444000000001</v>
      </c>
      <c r="H14" s="477">
        <v>20.621576999999991</v>
      </c>
      <c r="I14" s="477">
        <v>21.807444</v>
      </c>
      <c r="J14" s="477">
        <v>60.548465000000007</v>
      </c>
      <c r="K14" s="477">
        <v>18.481636999999999</v>
      </c>
      <c r="L14" s="477">
        <v>24.791696999999999</v>
      </c>
      <c r="M14" s="477">
        <v>27.159272999999999</v>
      </c>
      <c r="N14" s="477">
        <v>70.43260699999999</v>
      </c>
      <c r="O14" s="477">
        <v>36.484945999999987</v>
      </c>
      <c r="P14" s="477">
        <v>28.790925000000009</v>
      </c>
      <c r="Q14" s="477">
        <v>30.661724</v>
      </c>
      <c r="R14" s="477">
        <v>95.937595000000016</v>
      </c>
      <c r="S14" s="457">
        <v>365.51457900000003</v>
      </c>
      <c r="T14" s="476">
        <v>22.651612</v>
      </c>
      <c r="U14" s="477">
        <v>25.501556999999998</v>
      </c>
      <c r="V14" s="477">
        <v>29.575632000000009</v>
      </c>
      <c r="W14" s="477">
        <v>77.728801000000004</v>
      </c>
      <c r="X14" s="477">
        <v>19.030166000000001</v>
      </c>
      <c r="Y14" s="477">
        <v>31.910965000000001</v>
      </c>
      <c r="Z14" s="477">
        <v>17.997029000000001</v>
      </c>
      <c r="AA14" s="477">
        <v>68.938160000000011</v>
      </c>
      <c r="AB14" s="477">
        <v>30.665409</v>
      </c>
      <c r="AC14" s="477">
        <v>57.415424000000002</v>
      </c>
      <c r="AD14" s="477">
        <v>33.737952</v>
      </c>
      <c r="AE14" s="477">
        <v>121.81878500000001</v>
      </c>
      <c r="AF14" s="477">
        <v>40.104069000000003</v>
      </c>
      <c r="AG14" s="477">
        <v>48.107969999999987</v>
      </c>
      <c r="AH14" s="477">
        <v>43.921517000000001</v>
      </c>
      <c r="AI14" s="477">
        <v>132.133556</v>
      </c>
      <c r="AJ14" s="457">
        <v>400.61930200000012</v>
      </c>
      <c r="AK14" s="476">
        <v>32.137679593000001</v>
      </c>
      <c r="AL14" s="477">
        <v>30.39954139300001</v>
      </c>
      <c r="AM14" s="477">
        <v>27.670803299999999</v>
      </c>
      <c r="AN14" s="477">
        <v>90.208024286000011</v>
      </c>
      <c r="AO14" s="477">
        <v>26.405966174999989</v>
      </c>
      <c r="AP14" s="477">
        <v>31.130852519999991</v>
      </c>
      <c r="AQ14" s="477">
        <v>24.942946219999989</v>
      </c>
      <c r="AR14" s="477">
        <v>82.479764914999976</v>
      </c>
      <c r="AS14" s="477">
        <v>32.652226728000002</v>
      </c>
      <c r="AT14" s="477">
        <v>34.209254289999997</v>
      </c>
      <c r="AU14" s="477">
        <v>37.599602918000002</v>
      </c>
      <c r="AV14" s="477">
        <v>104.46108393599999</v>
      </c>
      <c r="AW14" s="477">
        <v>44.135078784000008</v>
      </c>
      <c r="AX14" s="477">
        <v>47.517491139999997</v>
      </c>
      <c r="AY14" s="477">
        <v>49.217528305000002</v>
      </c>
      <c r="AZ14" s="477">
        <v>140.87009822900001</v>
      </c>
      <c r="BA14" s="457">
        <v>418.01897136600002</v>
      </c>
      <c r="BB14" s="476">
        <v>666.74890300000015</v>
      </c>
      <c r="BC14" s="477">
        <v>581.96683299999995</v>
      </c>
      <c r="BD14" s="477">
        <v>488.72162600000001</v>
      </c>
      <c r="BE14" s="477">
        <v>1737.4373619999999</v>
      </c>
      <c r="BF14" s="477">
        <v>583.97529800000007</v>
      </c>
      <c r="BG14" s="477">
        <v>620.90355000000011</v>
      </c>
      <c r="BH14" s="477">
        <v>422.99727800000011</v>
      </c>
      <c r="BI14" s="477">
        <v>1627.8761260000001</v>
      </c>
      <c r="BJ14" s="477">
        <v>640.77053200000012</v>
      </c>
      <c r="BK14" s="477">
        <v>461.45217600000012</v>
      </c>
      <c r="BL14" s="477">
        <v>453.61721</v>
      </c>
      <c r="BM14" s="477">
        <v>1555.8399179999999</v>
      </c>
      <c r="BN14" s="477">
        <v>472.14411300000012</v>
      </c>
      <c r="BO14" s="477">
        <v>684.33330099999989</v>
      </c>
      <c r="BP14" s="477">
        <v>485.93515300000001</v>
      </c>
      <c r="BQ14" s="477">
        <v>1642.4125670000001</v>
      </c>
      <c r="BR14" s="457">
        <v>6563.5659729999998</v>
      </c>
      <c r="BS14" s="476">
        <v>496.62312800000001</v>
      </c>
      <c r="BT14" s="477">
        <v>552.34868700000004</v>
      </c>
      <c r="BU14" s="477">
        <v>591.77494800000022</v>
      </c>
      <c r="BV14" s="477">
        <v>1640.7467630000001</v>
      </c>
      <c r="BW14" s="477">
        <v>495.94743699999998</v>
      </c>
      <c r="BX14" s="477">
        <v>529.18920999999989</v>
      </c>
      <c r="BY14" s="477">
        <v>491.48898100000002</v>
      </c>
      <c r="BZ14" s="477">
        <v>1516.625628</v>
      </c>
      <c r="CA14" s="477">
        <v>652.86520200000018</v>
      </c>
      <c r="CB14" s="477">
        <v>609.78434800000014</v>
      </c>
      <c r="CC14" s="477">
        <v>544.17267599999991</v>
      </c>
      <c r="CD14" s="477">
        <v>1806.822226</v>
      </c>
      <c r="CE14" s="477">
        <v>597.19556200000011</v>
      </c>
      <c r="CF14" s="477">
        <v>691.88133700000003</v>
      </c>
      <c r="CG14" s="477">
        <v>616.16416000000004</v>
      </c>
      <c r="CH14" s="477">
        <v>1905.241059</v>
      </c>
      <c r="CI14" s="457">
        <v>6869.435676000001</v>
      </c>
      <c r="CJ14" s="476">
        <v>769.63855936400012</v>
      </c>
      <c r="CK14" s="477">
        <v>562.421863669</v>
      </c>
      <c r="CL14" s="477">
        <v>763.6169150909999</v>
      </c>
      <c r="CM14" s="477">
        <v>2095.677338124</v>
      </c>
      <c r="CN14" s="477">
        <v>763.46274392299983</v>
      </c>
      <c r="CO14" s="477">
        <v>671.15026782499979</v>
      </c>
      <c r="CP14" s="477">
        <v>582.23067782499993</v>
      </c>
      <c r="CQ14" s="477">
        <v>2016.8436895729999</v>
      </c>
      <c r="CR14" s="477">
        <v>585.47162587599996</v>
      </c>
      <c r="CS14" s="477">
        <v>559.00603633700018</v>
      </c>
      <c r="CT14" s="477">
        <v>430.28106071899992</v>
      </c>
      <c r="CU14" s="477">
        <v>1574.758722932</v>
      </c>
      <c r="CV14" s="477">
        <v>534.2404138710001</v>
      </c>
      <c r="CW14" s="477">
        <v>598.12923252000019</v>
      </c>
      <c r="CX14" s="477">
        <v>614.11612072799994</v>
      </c>
      <c r="CY14" s="477">
        <v>1746.485767119</v>
      </c>
      <c r="CZ14" s="457">
        <v>7433.7655177479992</v>
      </c>
      <c r="DA14" s="462" t="s">
        <v>379</v>
      </c>
      <c r="DB14" s="104">
        <v>9</v>
      </c>
      <c r="DC14" s="226"/>
      <c r="DE14" s="45"/>
      <c r="DF14" s="45"/>
    </row>
    <row r="15" spans="1:110" ht="18" customHeight="1" x14ac:dyDescent="0.5">
      <c r="A15" s="95">
        <v>10</v>
      </c>
      <c r="B15" s="77" t="s">
        <v>380</v>
      </c>
      <c r="C15" s="478">
        <v>176.70727500000001</v>
      </c>
      <c r="D15" s="479">
        <v>206.50857999999999</v>
      </c>
      <c r="E15" s="479">
        <v>238.25446500000001</v>
      </c>
      <c r="F15" s="479">
        <v>621.47032000000002</v>
      </c>
      <c r="G15" s="479">
        <v>205.7750090000001</v>
      </c>
      <c r="H15" s="479">
        <v>238.67706200000001</v>
      </c>
      <c r="I15" s="479">
        <v>226.01271199999999</v>
      </c>
      <c r="J15" s="479">
        <v>670.46478300000012</v>
      </c>
      <c r="K15" s="479">
        <v>206.06580600000001</v>
      </c>
      <c r="L15" s="479">
        <v>204.72804500000001</v>
      </c>
      <c r="M15" s="479">
        <v>214.42516599999999</v>
      </c>
      <c r="N15" s="479">
        <v>625.21901699999989</v>
      </c>
      <c r="O15" s="479">
        <v>212.03717999999989</v>
      </c>
      <c r="P15" s="479">
        <v>205.21990699999989</v>
      </c>
      <c r="Q15" s="479">
        <v>223.82554300000001</v>
      </c>
      <c r="R15" s="479">
        <v>641.08262999999988</v>
      </c>
      <c r="S15" s="458">
        <v>2558.23675</v>
      </c>
      <c r="T15" s="478">
        <v>146.03020799999999</v>
      </c>
      <c r="U15" s="479">
        <v>191.799902</v>
      </c>
      <c r="V15" s="479">
        <v>219.29565500000001</v>
      </c>
      <c r="W15" s="479">
        <v>557.125765</v>
      </c>
      <c r="X15" s="479">
        <v>204.97916599999999</v>
      </c>
      <c r="Y15" s="479">
        <v>282.91939100000002</v>
      </c>
      <c r="Z15" s="479">
        <v>190.410552</v>
      </c>
      <c r="AA15" s="479">
        <v>678.30910900000003</v>
      </c>
      <c r="AB15" s="479">
        <v>257.03808700000002</v>
      </c>
      <c r="AC15" s="479">
        <v>250.245542</v>
      </c>
      <c r="AD15" s="479">
        <v>255.16214600000001</v>
      </c>
      <c r="AE15" s="479">
        <v>762.44577500000003</v>
      </c>
      <c r="AF15" s="479">
        <v>227.52549200000001</v>
      </c>
      <c r="AG15" s="479">
        <v>195.84372400000001</v>
      </c>
      <c r="AH15" s="479">
        <v>275.82306900000009</v>
      </c>
      <c r="AI15" s="479">
        <v>699.19228500000008</v>
      </c>
      <c r="AJ15" s="458">
        <v>2697.0729339999998</v>
      </c>
      <c r="AK15" s="478">
        <v>217.219125228</v>
      </c>
      <c r="AL15" s="479">
        <v>227.42850474400001</v>
      </c>
      <c r="AM15" s="479">
        <v>231.57935662199989</v>
      </c>
      <c r="AN15" s="479">
        <v>676.22698659399998</v>
      </c>
      <c r="AO15" s="479">
        <v>200.04548419599999</v>
      </c>
      <c r="AP15" s="479">
        <v>244.60611575300001</v>
      </c>
      <c r="AQ15" s="479">
        <v>214.832475055</v>
      </c>
      <c r="AR15" s="479">
        <v>659.48407500399992</v>
      </c>
      <c r="AS15" s="479">
        <v>245.487360905</v>
      </c>
      <c r="AT15" s="479">
        <v>224.4530263390001</v>
      </c>
      <c r="AU15" s="479">
        <v>237.38494998099989</v>
      </c>
      <c r="AV15" s="479">
        <v>707.325337225</v>
      </c>
      <c r="AW15" s="479">
        <v>205.72807687400001</v>
      </c>
      <c r="AX15" s="479">
        <v>202.963048585</v>
      </c>
      <c r="AY15" s="479">
        <v>261.628156972</v>
      </c>
      <c r="AZ15" s="479">
        <v>670.31928243100003</v>
      </c>
      <c r="BA15" s="458">
        <v>2713.355681254</v>
      </c>
      <c r="BB15" s="478">
        <v>709.78757099999996</v>
      </c>
      <c r="BC15" s="479">
        <v>661.18333499999994</v>
      </c>
      <c r="BD15" s="479">
        <v>716.4531460000004</v>
      </c>
      <c r="BE15" s="479">
        <v>2087.4240519999998</v>
      </c>
      <c r="BF15" s="479">
        <v>700.63763899999981</v>
      </c>
      <c r="BG15" s="479">
        <v>744.55916599999989</v>
      </c>
      <c r="BH15" s="479">
        <v>760.91932499999984</v>
      </c>
      <c r="BI15" s="479">
        <v>2206.116129999999</v>
      </c>
      <c r="BJ15" s="479">
        <v>834.00583400000005</v>
      </c>
      <c r="BK15" s="479">
        <v>749.47247300000015</v>
      </c>
      <c r="BL15" s="479">
        <v>552.36138699999992</v>
      </c>
      <c r="BM15" s="479">
        <v>2135.8396939999998</v>
      </c>
      <c r="BN15" s="479">
        <v>634.28761100000008</v>
      </c>
      <c r="BO15" s="479">
        <v>583.44563199999993</v>
      </c>
      <c r="BP15" s="479">
        <v>511.40039699999988</v>
      </c>
      <c r="BQ15" s="479">
        <v>1729.13364</v>
      </c>
      <c r="BR15" s="458">
        <v>8158.5135159999991</v>
      </c>
      <c r="BS15" s="478">
        <v>546.84661099999994</v>
      </c>
      <c r="BT15" s="479">
        <v>638.98745100000019</v>
      </c>
      <c r="BU15" s="479">
        <v>802.15526299999999</v>
      </c>
      <c r="BV15" s="479">
        <v>1987.989325</v>
      </c>
      <c r="BW15" s="479">
        <v>709.37829000000033</v>
      </c>
      <c r="BX15" s="479">
        <v>796.12706200000002</v>
      </c>
      <c r="BY15" s="479">
        <v>751.532465</v>
      </c>
      <c r="BZ15" s="479">
        <v>2257.0378169999999</v>
      </c>
      <c r="CA15" s="479">
        <v>815.75764200000026</v>
      </c>
      <c r="CB15" s="479">
        <v>835.68609500000002</v>
      </c>
      <c r="CC15" s="479">
        <v>736.40674199999989</v>
      </c>
      <c r="CD15" s="479">
        <v>2387.8504790000002</v>
      </c>
      <c r="CE15" s="479">
        <v>710.7910049999997</v>
      </c>
      <c r="CF15" s="479">
        <v>643.98406299999988</v>
      </c>
      <c r="CG15" s="479">
        <v>629.72970299999974</v>
      </c>
      <c r="CH15" s="479">
        <v>1984.504770999999</v>
      </c>
      <c r="CI15" s="458">
        <v>8617.3823919999995</v>
      </c>
      <c r="CJ15" s="478">
        <v>630.35663153799999</v>
      </c>
      <c r="CK15" s="479">
        <v>659.02755634499988</v>
      </c>
      <c r="CL15" s="479">
        <v>726.70100442000034</v>
      </c>
      <c r="CM15" s="479">
        <v>2016.085192303</v>
      </c>
      <c r="CN15" s="479">
        <v>696.81974860499986</v>
      </c>
      <c r="CO15" s="479">
        <v>806.2672812310002</v>
      </c>
      <c r="CP15" s="479">
        <v>700.45020885600013</v>
      </c>
      <c r="CQ15" s="479">
        <v>2203.5372386919998</v>
      </c>
      <c r="CR15" s="479">
        <v>793.16860328400003</v>
      </c>
      <c r="CS15" s="479">
        <v>725.03247713799999</v>
      </c>
      <c r="CT15" s="479">
        <v>704.32910722500014</v>
      </c>
      <c r="CU15" s="479">
        <v>2222.5301876469998</v>
      </c>
      <c r="CV15" s="479">
        <v>630.51462737999998</v>
      </c>
      <c r="CW15" s="479">
        <v>600.40305653600001</v>
      </c>
      <c r="CX15" s="479">
        <v>651.77596031100018</v>
      </c>
      <c r="CY15" s="479">
        <v>1882.693644227</v>
      </c>
      <c r="CZ15" s="458">
        <v>8324.8462628690013</v>
      </c>
      <c r="DA15" s="463" t="s">
        <v>381</v>
      </c>
      <c r="DB15" s="107">
        <v>10</v>
      </c>
      <c r="DC15" s="226"/>
      <c r="DE15" s="45"/>
      <c r="DF15" s="45"/>
    </row>
    <row r="16" spans="1:110" ht="18" customHeight="1" x14ac:dyDescent="0.5">
      <c r="A16" s="92">
        <v>11</v>
      </c>
      <c r="B16" s="73" t="s">
        <v>382</v>
      </c>
      <c r="C16" s="476">
        <v>201.789143</v>
      </c>
      <c r="D16" s="477">
        <v>214.074096</v>
      </c>
      <c r="E16" s="477">
        <v>254.72096899999991</v>
      </c>
      <c r="F16" s="477">
        <v>670.58420799999999</v>
      </c>
      <c r="G16" s="477">
        <v>194.67684199999999</v>
      </c>
      <c r="H16" s="477">
        <v>255.95408500000011</v>
      </c>
      <c r="I16" s="477">
        <v>177.719911</v>
      </c>
      <c r="J16" s="477">
        <v>628.35083800000007</v>
      </c>
      <c r="K16" s="477">
        <v>196.015534</v>
      </c>
      <c r="L16" s="477">
        <v>212.21783500000001</v>
      </c>
      <c r="M16" s="477">
        <v>157.50365500000001</v>
      </c>
      <c r="N16" s="477">
        <v>565.73702399999991</v>
      </c>
      <c r="O16" s="477">
        <v>183.09209000000001</v>
      </c>
      <c r="P16" s="477">
        <v>168.86351199999999</v>
      </c>
      <c r="Q16" s="477">
        <v>182.534223</v>
      </c>
      <c r="R16" s="477">
        <v>534.489825</v>
      </c>
      <c r="S16" s="457">
        <v>2399.1618950000002</v>
      </c>
      <c r="T16" s="476">
        <v>206.64771400000001</v>
      </c>
      <c r="U16" s="477">
        <v>196.88914199999999</v>
      </c>
      <c r="V16" s="477">
        <v>236.12268499999999</v>
      </c>
      <c r="W16" s="477">
        <v>639.65954099999999</v>
      </c>
      <c r="X16" s="477">
        <v>177.96786800000001</v>
      </c>
      <c r="Y16" s="477">
        <v>239.623572</v>
      </c>
      <c r="Z16" s="477">
        <v>183.56013799999991</v>
      </c>
      <c r="AA16" s="477">
        <v>601.15157799999997</v>
      </c>
      <c r="AB16" s="477">
        <v>261.967198</v>
      </c>
      <c r="AC16" s="477">
        <v>241.52490900000009</v>
      </c>
      <c r="AD16" s="477">
        <v>189.067871</v>
      </c>
      <c r="AE16" s="477">
        <v>692.55997800000011</v>
      </c>
      <c r="AF16" s="477">
        <v>204.29324399999999</v>
      </c>
      <c r="AG16" s="477">
        <v>204.89895800000011</v>
      </c>
      <c r="AH16" s="477">
        <v>200.18955500000001</v>
      </c>
      <c r="AI16" s="477">
        <v>609.38175700000011</v>
      </c>
      <c r="AJ16" s="457">
        <v>2542.7528539999998</v>
      </c>
      <c r="AK16" s="476">
        <v>195.87029015799999</v>
      </c>
      <c r="AL16" s="477">
        <v>207.92889676600001</v>
      </c>
      <c r="AM16" s="477">
        <v>240.74662189500009</v>
      </c>
      <c r="AN16" s="477">
        <v>644.54580881900017</v>
      </c>
      <c r="AO16" s="477">
        <v>238.49802795900001</v>
      </c>
      <c r="AP16" s="477">
        <v>210.65737767999991</v>
      </c>
      <c r="AQ16" s="477">
        <v>167.7319809200001</v>
      </c>
      <c r="AR16" s="477">
        <v>616.88738655899999</v>
      </c>
      <c r="AS16" s="477">
        <v>206.63803786099999</v>
      </c>
      <c r="AT16" s="477">
        <v>202.41675201000001</v>
      </c>
      <c r="AU16" s="477">
        <v>180.60513095600001</v>
      </c>
      <c r="AV16" s="477">
        <v>589.65992082699995</v>
      </c>
      <c r="AW16" s="477">
        <v>219.87533298700001</v>
      </c>
      <c r="AX16" s="477">
        <v>201.17094823599999</v>
      </c>
      <c r="AY16" s="477">
        <v>221.56405945399999</v>
      </c>
      <c r="AZ16" s="477">
        <v>642.61034067700007</v>
      </c>
      <c r="BA16" s="457">
        <v>2493.703456882</v>
      </c>
      <c r="BB16" s="476">
        <v>2215.9270849999998</v>
      </c>
      <c r="BC16" s="477">
        <v>2188.9608959999991</v>
      </c>
      <c r="BD16" s="477">
        <v>2594.1894550000002</v>
      </c>
      <c r="BE16" s="477">
        <v>6999.0774359999996</v>
      </c>
      <c r="BF16" s="477">
        <v>1820.9644639999999</v>
      </c>
      <c r="BG16" s="477">
        <v>1889.4380210000011</v>
      </c>
      <c r="BH16" s="477">
        <v>1743.3703960000009</v>
      </c>
      <c r="BI16" s="477">
        <v>5453.7728810000017</v>
      </c>
      <c r="BJ16" s="477">
        <v>1988.2459139999989</v>
      </c>
      <c r="BK16" s="477">
        <v>1986.384562</v>
      </c>
      <c r="BL16" s="477">
        <v>1927.5518750000001</v>
      </c>
      <c r="BM16" s="477">
        <v>5902.1823509999986</v>
      </c>
      <c r="BN16" s="477">
        <v>2125.2275419999992</v>
      </c>
      <c r="BO16" s="477">
        <v>1863.714272999998</v>
      </c>
      <c r="BP16" s="477">
        <v>1656.5567669999989</v>
      </c>
      <c r="BQ16" s="477">
        <v>5645.4985819999974</v>
      </c>
      <c r="BR16" s="457">
        <v>24000.531249999989</v>
      </c>
      <c r="BS16" s="476">
        <v>2041.6341220000011</v>
      </c>
      <c r="BT16" s="477">
        <v>2665.935579</v>
      </c>
      <c r="BU16" s="477">
        <v>2399.1698039999992</v>
      </c>
      <c r="BV16" s="477">
        <v>7106.7395049999996</v>
      </c>
      <c r="BW16" s="477">
        <v>1307.7673110000001</v>
      </c>
      <c r="BX16" s="477">
        <v>1775.183330000001</v>
      </c>
      <c r="BY16" s="477">
        <v>1665.4741570000001</v>
      </c>
      <c r="BZ16" s="477">
        <v>4748.4247980000009</v>
      </c>
      <c r="CA16" s="477">
        <v>1777.2280499999999</v>
      </c>
      <c r="CB16" s="477">
        <v>1881.636319</v>
      </c>
      <c r="CC16" s="477">
        <v>1890.941628</v>
      </c>
      <c r="CD16" s="477">
        <v>5549.8059970000004</v>
      </c>
      <c r="CE16" s="477">
        <v>2150.468984000001</v>
      </c>
      <c r="CF16" s="477">
        <v>1908.297906</v>
      </c>
      <c r="CG16" s="477">
        <v>2146.3194410000001</v>
      </c>
      <c r="CH16" s="477">
        <v>6205.0863310000004</v>
      </c>
      <c r="CI16" s="457">
        <v>23610.056630999999</v>
      </c>
      <c r="CJ16" s="476">
        <v>2482.8542351249998</v>
      </c>
      <c r="CK16" s="477">
        <v>2408.9156474140009</v>
      </c>
      <c r="CL16" s="477">
        <v>2137.5196957129988</v>
      </c>
      <c r="CM16" s="477">
        <v>7029.2895782520009</v>
      </c>
      <c r="CN16" s="477">
        <v>1564.8741094049999</v>
      </c>
      <c r="CO16" s="477">
        <v>2024.6102225809991</v>
      </c>
      <c r="CP16" s="477">
        <v>1605.2150925450001</v>
      </c>
      <c r="CQ16" s="477">
        <v>5194.6994245309979</v>
      </c>
      <c r="CR16" s="477">
        <v>1846.3287996449999</v>
      </c>
      <c r="CS16" s="477">
        <v>1948.6800957849989</v>
      </c>
      <c r="CT16" s="477">
        <v>2061.7909057779989</v>
      </c>
      <c r="CU16" s="477">
        <v>5856.7998012079988</v>
      </c>
      <c r="CV16" s="477">
        <v>2147.751125471998</v>
      </c>
      <c r="CW16" s="477">
        <v>1987.663032873</v>
      </c>
      <c r="CX16" s="477">
        <v>2356.6616305319999</v>
      </c>
      <c r="CY16" s="477">
        <v>6492.0757888769986</v>
      </c>
      <c r="CZ16" s="457">
        <v>24572.864592867991</v>
      </c>
      <c r="DA16" s="462" t="s">
        <v>383</v>
      </c>
      <c r="DB16" s="104">
        <v>11</v>
      </c>
      <c r="DC16" s="226"/>
      <c r="DE16" s="45"/>
      <c r="DF16" s="45"/>
    </row>
    <row r="17" spans="1:110" ht="18" customHeight="1" x14ac:dyDescent="0.5">
      <c r="A17" s="95">
        <v>12</v>
      </c>
      <c r="B17" s="77" t="s">
        <v>384</v>
      </c>
      <c r="C17" s="478">
        <v>7.6745129999999993</v>
      </c>
      <c r="D17" s="479">
        <v>10.785655999999999</v>
      </c>
      <c r="E17" s="479">
        <v>15.931863999999999</v>
      </c>
      <c r="F17" s="479">
        <v>34.392032999999998</v>
      </c>
      <c r="G17" s="479">
        <v>15.181127999999999</v>
      </c>
      <c r="H17" s="479">
        <v>14.008768</v>
      </c>
      <c r="I17" s="479">
        <v>10.533492000000001</v>
      </c>
      <c r="J17" s="479">
        <v>39.723388</v>
      </c>
      <c r="K17" s="479">
        <v>13.668592</v>
      </c>
      <c r="L17" s="479">
        <v>13.921605</v>
      </c>
      <c r="M17" s="479">
        <v>6.9899519999999988</v>
      </c>
      <c r="N17" s="479">
        <v>34.580148999999999</v>
      </c>
      <c r="O17" s="479">
        <v>8.738745999999999</v>
      </c>
      <c r="P17" s="479">
        <v>13.515908</v>
      </c>
      <c r="Q17" s="479">
        <v>12.409506</v>
      </c>
      <c r="R17" s="479">
        <v>34.664160000000003</v>
      </c>
      <c r="S17" s="458">
        <v>143.35973000000001</v>
      </c>
      <c r="T17" s="478">
        <v>9.0798190000000005</v>
      </c>
      <c r="U17" s="479">
        <v>12.313262</v>
      </c>
      <c r="V17" s="479">
        <v>11.071007</v>
      </c>
      <c r="W17" s="479">
        <v>32.464087999999997</v>
      </c>
      <c r="X17" s="479">
        <v>6.5104519999999999</v>
      </c>
      <c r="Y17" s="479">
        <v>8.6397440000000003</v>
      </c>
      <c r="Z17" s="479">
        <v>10.499739999999999</v>
      </c>
      <c r="AA17" s="479">
        <v>25.649936</v>
      </c>
      <c r="AB17" s="479">
        <v>9.4429689999999979</v>
      </c>
      <c r="AC17" s="479">
        <v>8.4372500000000006</v>
      </c>
      <c r="AD17" s="479">
        <v>7.9380209999999991</v>
      </c>
      <c r="AE17" s="479">
        <v>25.818239999999999</v>
      </c>
      <c r="AF17" s="479">
        <v>6.1087759999999998</v>
      </c>
      <c r="AG17" s="479">
        <v>6.6596280000000014</v>
      </c>
      <c r="AH17" s="479">
        <v>9.4031549999999999</v>
      </c>
      <c r="AI17" s="479">
        <v>22.171558999999998</v>
      </c>
      <c r="AJ17" s="458">
        <v>106.10382300000001</v>
      </c>
      <c r="AK17" s="478">
        <v>8.48990577</v>
      </c>
      <c r="AL17" s="479">
        <v>7.5533573699999996</v>
      </c>
      <c r="AM17" s="479">
        <v>13.84202881</v>
      </c>
      <c r="AN17" s="479">
        <v>29.885291949999999</v>
      </c>
      <c r="AO17" s="479">
        <v>9.9385075500000006</v>
      </c>
      <c r="AP17" s="479">
        <v>10.343837669999999</v>
      </c>
      <c r="AQ17" s="479">
        <v>7.7415731200000018</v>
      </c>
      <c r="AR17" s="479">
        <v>28.023918340000002</v>
      </c>
      <c r="AS17" s="479">
        <v>15.07592056</v>
      </c>
      <c r="AT17" s="479">
        <v>8.4080823799999997</v>
      </c>
      <c r="AU17" s="479">
        <v>8.6923519850000002</v>
      </c>
      <c r="AV17" s="479">
        <v>32.176354924999998</v>
      </c>
      <c r="AW17" s="479">
        <v>17.816482369999999</v>
      </c>
      <c r="AX17" s="479">
        <v>12.29627614</v>
      </c>
      <c r="AY17" s="479">
        <v>11.301472560000001</v>
      </c>
      <c r="AZ17" s="479">
        <v>41.41423107</v>
      </c>
      <c r="BA17" s="458">
        <v>131.499796285</v>
      </c>
      <c r="BB17" s="478">
        <v>503.64690399999989</v>
      </c>
      <c r="BC17" s="479">
        <v>474.40518400000008</v>
      </c>
      <c r="BD17" s="479">
        <v>418.03650999999991</v>
      </c>
      <c r="BE17" s="479">
        <v>1396.088598</v>
      </c>
      <c r="BF17" s="479">
        <v>343.4929650000002</v>
      </c>
      <c r="BG17" s="479">
        <v>363.26669099999998</v>
      </c>
      <c r="BH17" s="479">
        <v>379.58133700000002</v>
      </c>
      <c r="BI17" s="479">
        <v>1086.340993</v>
      </c>
      <c r="BJ17" s="479">
        <v>447.43652300000008</v>
      </c>
      <c r="BK17" s="479">
        <v>437.96249699999998</v>
      </c>
      <c r="BL17" s="479">
        <v>338.21130199999988</v>
      </c>
      <c r="BM17" s="479">
        <v>1223.610322</v>
      </c>
      <c r="BN17" s="479">
        <v>340.79766799999999</v>
      </c>
      <c r="BO17" s="479">
        <v>309.02902100000011</v>
      </c>
      <c r="BP17" s="479">
        <v>345.49429600000008</v>
      </c>
      <c r="BQ17" s="479">
        <v>995.32098500000018</v>
      </c>
      <c r="BR17" s="458">
        <v>4701.3608980000008</v>
      </c>
      <c r="BS17" s="478">
        <v>480.277354</v>
      </c>
      <c r="BT17" s="479">
        <v>543.828395</v>
      </c>
      <c r="BU17" s="479">
        <v>440.37417899999991</v>
      </c>
      <c r="BV17" s="479">
        <v>1464.479928</v>
      </c>
      <c r="BW17" s="479">
        <v>290.64260000000002</v>
      </c>
      <c r="BX17" s="479">
        <v>359.62121700000012</v>
      </c>
      <c r="BY17" s="479">
        <v>340.76433800000001</v>
      </c>
      <c r="BZ17" s="479">
        <v>991.02815499999997</v>
      </c>
      <c r="CA17" s="479">
        <v>463.77133500000002</v>
      </c>
      <c r="CB17" s="479">
        <v>410.4914950000001</v>
      </c>
      <c r="CC17" s="479">
        <v>376.508287</v>
      </c>
      <c r="CD17" s="479">
        <v>1250.771117</v>
      </c>
      <c r="CE17" s="479">
        <v>398.28081800000001</v>
      </c>
      <c r="CF17" s="479">
        <v>362.68172100000021</v>
      </c>
      <c r="CG17" s="479">
        <v>415.56726800000001</v>
      </c>
      <c r="CH17" s="479">
        <v>1176.5298069999999</v>
      </c>
      <c r="CI17" s="458">
        <v>4882.8090069999998</v>
      </c>
      <c r="CJ17" s="478">
        <v>514.4819805520001</v>
      </c>
      <c r="CK17" s="479">
        <v>508.44541396599999</v>
      </c>
      <c r="CL17" s="479">
        <v>408.01022184099992</v>
      </c>
      <c r="CM17" s="479">
        <v>1430.937616359</v>
      </c>
      <c r="CN17" s="479">
        <v>310.47040125299992</v>
      </c>
      <c r="CO17" s="479">
        <v>395.358716114</v>
      </c>
      <c r="CP17" s="479">
        <v>358.21335481699998</v>
      </c>
      <c r="CQ17" s="479">
        <v>1064.042472184</v>
      </c>
      <c r="CR17" s="479">
        <v>445.07686291900001</v>
      </c>
      <c r="CS17" s="479">
        <v>409.13239478399993</v>
      </c>
      <c r="CT17" s="479">
        <v>402.77936561899992</v>
      </c>
      <c r="CU17" s="479">
        <v>1256.988623322</v>
      </c>
      <c r="CV17" s="479">
        <v>394.83002300700002</v>
      </c>
      <c r="CW17" s="479">
        <v>377.0850733929999</v>
      </c>
      <c r="CX17" s="479">
        <v>489.23123461399979</v>
      </c>
      <c r="CY17" s="479">
        <v>1261.146331014</v>
      </c>
      <c r="CZ17" s="458">
        <v>5013.1150428789988</v>
      </c>
      <c r="DA17" s="463" t="s">
        <v>385</v>
      </c>
      <c r="DB17" s="107">
        <v>12</v>
      </c>
      <c r="DC17" s="226"/>
      <c r="DE17" s="45"/>
      <c r="DF17" s="45"/>
    </row>
    <row r="18" spans="1:110" ht="18" customHeight="1" x14ac:dyDescent="0.5">
      <c r="A18" s="92">
        <v>13</v>
      </c>
      <c r="B18" s="73" t="s">
        <v>386</v>
      </c>
      <c r="C18" s="476">
        <v>190.10135600000001</v>
      </c>
      <c r="D18" s="477">
        <v>180.10562300000001</v>
      </c>
      <c r="E18" s="477">
        <v>205.73290900000001</v>
      </c>
      <c r="F18" s="477">
        <v>575.93988800000011</v>
      </c>
      <c r="G18" s="477">
        <v>192.56992299999999</v>
      </c>
      <c r="H18" s="477">
        <v>234.85483300000001</v>
      </c>
      <c r="I18" s="477">
        <v>221.38427300000001</v>
      </c>
      <c r="J18" s="477">
        <v>648.80902900000001</v>
      </c>
      <c r="K18" s="477">
        <v>202.08996999999999</v>
      </c>
      <c r="L18" s="477">
        <v>225.30998600000001</v>
      </c>
      <c r="M18" s="477">
        <v>222.32580300000009</v>
      </c>
      <c r="N18" s="477">
        <v>649.72575900000004</v>
      </c>
      <c r="O18" s="477">
        <v>242.72345999999999</v>
      </c>
      <c r="P18" s="477">
        <v>224.28724399999999</v>
      </c>
      <c r="Q18" s="477">
        <v>247.42704800000001</v>
      </c>
      <c r="R18" s="477">
        <v>714.43775200000005</v>
      </c>
      <c r="S18" s="457">
        <v>2588.9124280000001</v>
      </c>
      <c r="T18" s="476">
        <v>198.37985300000011</v>
      </c>
      <c r="U18" s="477">
        <v>189.75018700000001</v>
      </c>
      <c r="V18" s="477">
        <v>217.713538</v>
      </c>
      <c r="W18" s="477">
        <v>605.84357800000021</v>
      </c>
      <c r="X18" s="477">
        <v>171.30249499999999</v>
      </c>
      <c r="Y18" s="477">
        <v>250.576731</v>
      </c>
      <c r="Z18" s="477">
        <v>210.20675299999999</v>
      </c>
      <c r="AA18" s="477">
        <v>632.08597899999995</v>
      </c>
      <c r="AB18" s="477">
        <v>246.11358899999999</v>
      </c>
      <c r="AC18" s="477">
        <v>239.700796</v>
      </c>
      <c r="AD18" s="477">
        <v>246.27297999999999</v>
      </c>
      <c r="AE18" s="477">
        <v>732.08736499999998</v>
      </c>
      <c r="AF18" s="477">
        <v>258.214313</v>
      </c>
      <c r="AG18" s="477">
        <v>219.507756</v>
      </c>
      <c r="AH18" s="477">
        <v>261.16221599999989</v>
      </c>
      <c r="AI18" s="477">
        <v>738.88428499999986</v>
      </c>
      <c r="AJ18" s="457">
        <v>2708.9012069999999</v>
      </c>
      <c r="AK18" s="476">
        <v>239.80325387700009</v>
      </c>
      <c r="AL18" s="477">
        <v>239.940934863</v>
      </c>
      <c r="AM18" s="477">
        <v>240.278512245</v>
      </c>
      <c r="AN18" s="477">
        <v>720.02270098500003</v>
      </c>
      <c r="AO18" s="477">
        <v>234.66839917999999</v>
      </c>
      <c r="AP18" s="477">
        <v>278.83138548300002</v>
      </c>
      <c r="AQ18" s="477">
        <v>250.749606898</v>
      </c>
      <c r="AR18" s="477">
        <v>764.24939156099992</v>
      </c>
      <c r="AS18" s="477">
        <v>302.44474450000013</v>
      </c>
      <c r="AT18" s="477">
        <v>267.01402319300001</v>
      </c>
      <c r="AU18" s="477">
        <v>290.1158267589999</v>
      </c>
      <c r="AV18" s="477">
        <v>859.57459445199993</v>
      </c>
      <c r="AW18" s="477">
        <v>284.70401072300001</v>
      </c>
      <c r="AX18" s="477">
        <v>280.75779842800011</v>
      </c>
      <c r="AY18" s="477">
        <v>290.27043812200009</v>
      </c>
      <c r="AZ18" s="477">
        <v>855.7322472730001</v>
      </c>
      <c r="BA18" s="457">
        <v>3199.578934271</v>
      </c>
      <c r="BB18" s="476">
        <v>724.34363400000007</v>
      </c>
      <c r="BC18" s="477">
        <v>664.67232599999988</v>
      </c>
      <c r="BD18" s="477">
        <v>654.82395499999984</v>
      </c>
      <c r="BE18" s="477">
        <v>2043.839915</v>
      </c>
      <c r="BF18" s="477">
        <v>602.77970000000005</v>
      </c>
      <c r="BG18" s="477">
        <v>639.4582509999999</v>
      </c>
      <c r="BH18" s="477">
        <v>542.22901000000013</v>
      </c>
      <c r="BI18" s="477">
        <v>1784.4669610000001</v>
      </c>
      <c r="BJ18" s="477">
        <v>641.76340099999993</v>
      </c>
      <c r="BK18" s="477">
        <v>647.22906899999998</v>
      </c>
      <c r="BL18" s="477">
        <v>562.52289299999995</v>
      </c>
      <c r="BM18" s="477">
        <v>1851.515363</v>
      </c>
      <c r="BN18" s="477">
        <v>629.51884600000017</v>
      </c>
      <c r="BO18" s="477">
        <v>634.27908700000023</v>
      </c>
      <c r="BP18" s="477">
        <v>591.463122</v>
      </c>
      <c r="BQ18" s="477">
        <v>1855.2610549999999</v>
      </c>
      <c r="BR18" s="457">
        <v>7535.083294</v>
      </c>
      <c r="BS18" s="476">
        <v>641.45994099999973</v>
      </c>
      <c r="BT18" s="477">
        <v>829.21626500000013</v>
      </c>
      <c r="BU18" s="477">
        <v>753.81869500000016</v>
      </c>
      <c r="BV18" s="477">
        <v>2224.494901</v>
      </c>
      <c r="BW18" s="477">
        <v>794.06942600000002</v>
      </c>
      <c r="BX18" s="477">
        <v>760.25584500000025</v>
      </c>
      <c r="BY18" s="477">
        <v>746.13126199999977</v>
      </c>
      <c r="BZ18" s="477">
        <v>2300.456533</v>
      </c>
      <c r="CA18" s="477">
        <v>854.59262699999999</v>
      </c>
      <c r="CB18" s="477">
        <v>819.66837899999985</v>
      </c>
      <c r="CC18" s="477">
        <v>802.111403</v>
      </c>
      <c r="CD18" s="477">
        <v>2476.3724090000001</v>
      </c>
      <c r="CE18" s="477">
        <v>861.77261799999997</v>
      </c>
      <c r="CF18" s="477">
        <v>879.45840400000009</v>
      </c>
      <c r="CG18" s="477">
        <v>974.45110699999998</v>
      </c>
      <c r="CH18" s="477">
        <v>2715.6821289999998</v>
      </c>
      <c r="CI18" s="457">
        <v>9717.0059720000008</v>
      </c>
      <c r="CJ18" s="476">
        <v>904.53014710100001</v>
      </c>
      <c r="CK18" s="477">
        <v>804.94813475599994</v>
      </c>
      <c r="CL18" s="477">
        <v>780.89436541399948</v>
      </c>
      <c r="CM18" s="477">
        <v>2490.372647271</v>
      </c>
      <c r="CN18" s="477">
        <v>722.89250539400018</v>
      </c>
      <c r="CO18" s="477">
        <v>819.79118478800012</v>
      </c>
      <c r="CP18" s="477">
        <v>713.78951697299988</v>
      </c>
      <c r="CQ18" s="477">
        <v>2256.4732071550002</v>
      </c>
      <c r="CR18" s="477">
        <v>777.40809601799992</v>
      </c>
      <c r="CS18" s="477">
        <v>714.43398827600026</v>
      </c>
      <c r="CT18" s="477">
        <v>703.08872211200003</v>
      </c>
      <c r="CU18" s="477">
        <v>2194.930806406001</v>
      </c>
      <c r="CV18" s="477">
        <v>743.45035965700004</v>
      </c>
      <c r="CW18" s="477">
        <v>711.95558729099992</v>
      </c>
      <c r="CX18" s="477">
        <v>879.31467513800021</v>
      </c>
      <c r="CY18" s="477">
        <v>2334.7206220859998</v>
      </c>
      <c r="CZ18" s="457">
        <v>9276.4972829179987</v>
      </c>
      <c r="DA18" s="462" t="s">
        <v>387</v>
      </c>
      <c r="DB18" s="104">
        <v>13</v>
      </c>
      <c r="DC18" s="226"/>
      <c r="DE18" s="45"/>
      <c r="DF18" s="45"/>
    </row>
    <row r="19" spans="1:110" ht="18" customHeight="1" x14ac:dyDescent="0.5">
      <c r="A19" s="95">
        <v>14</v>
      </c>
      <c r="B19" s="77" t="s">
        <v>388</v>
      </c>
      <c r="C19" s="478">
        <v>1628.6346209999999</v>
      </c>
      <c r="D19" s="479">
        <v>569.60169100000007</v>
      </c>
      <c r="E19" s="479">
        <v>479.771253</v>
      </c>
      <c r="F19" s="479">
        <v>2678.0075649999999</v>
      </c>
      <c r="G19" s="479">
        <v>1062.9207100000001</v>
      </c>
      <c r="H19" s="479">
        <v>1050.108925</v>
      </c>
      <c r="I19" s="479">
        <v>1085.7339360000001</v>
      </c>
      <c r="J19" s="479">
        <v>3198.763571</v>
      </c>
      <c r="K19" s="479">
        <v>779.32502899999986</v>
      </c>
      <c r="L19" s="479">
        <v>460.53477199999992</v>
      </c>
      <c r="M19" s="479">
        <v>439.16026299999999</v>
      </c>
      <c r="N19" s="479">
        <v>1679.020064</v>
      </c>
      <c r="O19" s="479">
        <v>510.20484800000003</v>
      </c>
      <c r="P19" s="479">
        <v>695.72501699999998</v>
      </c>
      <c r="Q19" s="479">
        <v>760.12787000000003</v>
      </c>
      <c r="R19" s="479">
        <v>1966.0577350000001</v>
      </c>
      <c r="S19" s="458">
        <v>9521.848935</v>
      </c>
      <c r="T19" s="478">
        <v>670.74125099999992</v>
      </c>
      <c r="U19" s="479">
        <v>832.21173099999999</v>
      </c>
      <c r="V19" s="479">
        <v>954.08309000000008</v>
      </c>
      <c r="W19" s="479">
        <v>2457.0360719999999</v>
      </c>
      <c r="X19" s="479">
        <v>662.30147600000009</v>
      </c>
      <c r="Y19" s="479">
        <v>638.53651000000002</v>
      </c>
      <c r="Z19" s="479">
        <v>676.5483660000001</v>
      </c>
      <c r="AA19" s="479">
        <v>1977.386352</v>
      </c>
      <c r="AB19" s="479">
        <v>1209.904307</v>
      </c>
      <c r="AC19" s="479">
        <v>797.01946399999986</v>
      </c>
      <c r="AD19" s="479">
        <v>679.090959</v>
      </c>
      <c r="AE19" s="479">
        <v>2686.0147299999999</v>
      </c>
      <c r="AF19" s="479">
        <v>848.69426400000009</v>
      </c>
      <c r="AG19" s="479">
        <v>1209.4411600000001</v>
      </c>
      <c r="AH19" s="479">
        <v>1078.6608289999999</v>
      </c>
      <c r="AI19" s="479">
        <v>3136.796253</v>
      </c>
      <c r="AJ19" s="458">
        <v>10257.233407</v>
      </c>
      <c r="AK19" s="478">
        <v>919.67926093999972</v>
      </c>
      <c r="AL19" s="479">
        <v>1108.11196485</v>
      </c>
      <c r="AM19" s="479">
        <v>884.16698565000002</v>
      </c>
      <c r="AN19" s="479">
        <v>2911.95821144</v>
      </c>
      <c r="AO19" s="479">
        <v>1418.74184958</v>
      </c>
      <c r="AP19" s="479">
        <v>989.72268632000009</v>
      </c>
      <c r="AQ19" s="479">
        <v>869.23295721999989</v>
      </c>
      <c r="AR19" s="479">
        <v>3277.6974931200002</v>
      </c>
      <c r="AS19" s="479">
        <v>1337.83492127</v>
      </c>
      <c r="AT19" s="479">
        <v>1320.84622444</v>
      </c>
      <c r="AU19" s="479">
        <v>1390.3420022400001</v>
      </c>
      <c r="AV19" s="479">
        <v>4049.0231479499998</v>
      </c>
      <c r="AW19" s="479">
        <v>1520.0060145</v>
      </c>
      <c r="AX19" s="479">
        <v>2445.4469741100002</v>
      </c>
      <c r="AY19" s="479">
        <v>2313.66556158</v>
      </c>
      <c r="AZ19" s="479">
        <v>6279.11855019</v>
      </c>
      <c r="BA19" s="458">
        <v>16517.797402699998</v>
      </c>
      <c r="BB19" s="478">
        <v>1525.759888</v>
      </c>
      <c r="BC19" s="479">
        <v>2200.860392000001</v>
      </c>
      <c r="BD19" s="479">
        <v>2496.5409490000002</v>
      </c>
      <c r="BE19" s="479">
        <v>6223.1612290000003</v>
      </c>
      <c r="BF19" s="479">
        <v>2237.416514999999</v>
      </c>
      <c r="BG19" s="479">
        <v>3593.035722000001</v>
      </c>
      <c r="BH19" s="479">
        <v>3003.3314190000001</v>
      </c>
      <c r="BI19" s="479">
        <v>8833.7836559999996</v>
      </c>
      <c r="BJ19" s="479">
        <v>3659.5545459999998</v>
      </c>
      <c r="BK19" s="479">
        <v>3560.257618000001</v>
      </c>
      <c r="BL19" s="479">
        <v>2693.1505329999991</v>
      </c>
      <c r="BM19" s="479">
        <v>9912.962696999999</v>
      </c>
      <c r="BN19" s="479">
        <v>4097.5151250000008</v>
      </c>
      <c r="BO19" s="479">
        <v>2339.5415140000009</v>
      </c>
      <c r="BP19" s="479">
        <v>2230.863398</v>
      </c>
      <c r="BQ19" s="479">
        <v>8667.9200370000017</v>
      </c>
      <c r="BR19" s="458">
        <v>33637.827619000003</v>
      </c>
      <c r="BS19" s="478">
        <v>3930.6196070000001</v>
      </c>
      <c r="BT19" s="479">
        <v>4647.6556369999989</v>
      </c>
      <c r="BU19" s="479">
        <v>2702.1904399999999</v>
      </c>
      <c r="BV19" s="479">
        <v>11280.465684000001</v>
      </c>
      <c r="BW19" s="479">
        <v>3445.453445000001</v>
      </c>
      <c r="BX19" s="479">
        <v>3756.8092710000001</v>
      </c>
      <c r="BY19" s="479">
        <v>3598.3178339999999</v>
      </c>
      <c r="BZ19" s="479">
        <v>10800.580550000001</v>
      </c>
      <c r="CA19" s="479">
        <v>2431.4520799999991</v>
      </c>
      <c r="CB19" s="479">
        <v>1613.828221</v>
      </c>
      <c r="CC19" s="479">
        <v>1915.844578</v>
      </c>
      <c r="CD19" s="479">
        <v>5961.1248789999991</v>
      </c>
      <c r="CE19" s="479">
        <v>2949.1864730000002</v>
      </c>
      <c r="CF19" s="479">
        <v>3078.8038280000001</v>
      </c>
      <c r="CG19" s="479">
        <v>4556.4614320000001</v>
      </c>
      <c r="CH19" s="479">
        <v>10584.451733</v>
      </c>
      <c r="CI19" s="458">
        <v>38626.622845999998</v>
      </c>
      <c r="CJ19" s="478">
        <v>2804.7990197859999</v>
      </c>
      <c r="CK19" s="479">
        <v>2273.5111951109998</v>
      </c>
      <c r="CL19" s="479">
        <v>3770.093992225</v>
      </c>
      <c r="CM19" s="479">
        <v>8848.4042071219992</v>
      </c>
      <c r="CN19" s="479">
        <v>4868.5154089169982</v>
      </c>
      <c r="CO19" s="479">
        <v>4072.937948139001</v>
      </c>
      <c r="CP19" s="479">
        <v>3853.8305504049999</v>
      </c>
      <c r="CQ19" s="479">
        <v>12795.283907461</v>
      </c>
      <c r="CR19" s="479">
        <v>3761.8867953519989</v>
      </c>
      <c r="CS19" s="479">
        <v>3074.150183843999</v>
      </c>
      <c r="CT19" s="479">
        <v>3020.8475935100009</v>
      </c>
      <c r="CU19" s="479">
        <v>9856.8845727059997</v>
      </c>
      <c r="CV19" s="479">
        <v>7094.5450479399979</v>
      </c>
      <c r="CW19" s="479">
        <v>3703.748781664</v>
      </c>
      <c r="CX19" s="479">
        <v>2720.6138055140009</v>
      </c>
      <c r="CY19" s="479">
        <v>13518.907635117999</v>
      </c>
      <c r="CZ19" s="458">
        <v>45019.480322406991</v>
      </c>
      <c r="DA19" s="463" t="s">
        <v>389</v>
      </c>
      <c r="DB19" s="107">
        <v>14</v>
      </c>
      <c r="DC19" s="226"/>
      <c r="DE19" s="45"/>
      <c r="DF19" s="45"/>
    </row>
    <row r="20" spans="1:110" ht="18" customHeight="1" x14ac:dyDescent="0.5">
      <c r="A20" s="92">
        <v>15</v>
      </c>
      <c r="B20" s="73" t="s">
        <v>20</v>
      </c>
      <c r="C20" s="476">
        <v>1856.4096570000011</v>
      </c>
      <c r="D20" s="477">
        <v>1803.1691249999999</v>
      </c>
      <c r="E20" s="477">
        <v>2346.5456009999998</v>
      </c>
      <c r="F20" s="477">
        <v>6006.1243830000003</v>
      </c>
      <c r="G20" s="477">
        <v>1812.332185</v>
      </c>
      <c r="H20" s="477">
        <v>2268.9151489999999</v>
      </c>
      <c r="I20" s="477">
        <v>2039.1352780000011</v>
      </c>
      <c r="J20" s="477">
        <v>6120.3826120000003</v>
      </c>
      <c r="K20" s="477">
        <v>1752.0222920000001</v>
      </c>
      <c r="L20" s="477">
        <v>2352.2455900000018</v>
      </c>
      <c r="M20" s="477">
        <v>1891.46949</v>
      </c>
      <c r="N20" s="477">
        <v>5995.7373720000014</v>
      </c>
      <c r="O20" s="477">
        <v>1878.9276970000001</v>
      </c>
      <c r="P20" s="477">
        <v>2085.5057809999989</v>
      </c>
      <c r="Q20" s="477">
        <v>2095.4990210000001</v>
      </c>
      <c r="R20" s="477">
        <v>6059.9324989999996</v>
      </c>
      <c r="S20" s="457">
        <v>24182.176866000002</v>
      </c>
      <c r="T20" s="476">
        <v>1799.9777120000001</v>
      </c>
      <c r="U20" s="477">
        <v>1974.4436970000011</v>
      </c>
      <c r="V20" s="477">
        <v>1915.276206</v>
      </c>
      <c r="W20" s="477">
        <v>5689.697615000001</v>
      </c>
      <c r="X20" s="477">
        <v>1754.7656199999999</v>
      </c>
      <c r="Y20" s="477">
        <v>2022.321563</v>
      </c>
      <c r="Z20" s="477">
        <v>1761.2703610000001</v>
      </c>
      <c r="AA20" s="477">
        <v>5538.3575440000004</v>
      </c>
      <c r="AB20" s="477">
        <v>2164.8225320000001</v>
      </c>
      <c r="AC20" s="477">
        <v>1970.9834229999999</v>
      </c>
      <c r="AD20" s="477">
        <v>1793.3378649999991</v>
      </c>
      <c r="AE20" s="477">
        <v>5929.1438199999993</v>
      </c>
      <c r="AF20" s="477">
        <v>2133.762690999999</v>
      </c>
      <c r="AG20" s="477">
        <v>1838.3460429999991</v>
      </c>
      <c r="AH20" s="477">
        <v>2149.820428</v>
      </c>
      <c r="AI20" s="477">
        <v>6121.9291619999995</v>
      </c>
      <c r="AJ20" s="457">
        <v>23279.128141000001</v>
      </c>
      <c r="AK20" s="476">
        <v>1873.3289304020011</v>
      </c>
      <c r="AL20" s="477">
        <v>1905.088182164</v>
      </c>
      <c r="AM20" s="477">
        <v>1911.217092421</v>
      </c>
      <c r="AN20" s="477">
        <v>5689.634204987</v>
      </c>
      <c r="AO20" s="477">
        <v>1993.2373481269999</v>
      </c>
      <c r="AP20" s="477">
        <v>2231.8622023809999</v>
      </c>
      <c r="AQ20" s="477">
        <v>1961.1818729510001</v>
      </c>
      <c r="AR20" s="477">
        <v>6186.2814234590014</v>
      </c>
      <c r="AS20" s="477">
        <v>2350.2983614250011</v>
      </c>
      <c r="AT20" s="477">
        <v>1979.6406806800001</v>
      </c>
      <c r="AU20" s="477">
        <v>2031.891340972001</v>
      </c>
      <c r="AV20" s="477">
        <v>6361.830383077001</v>
      </c>
      <c r="AW20" s="477">
        <v>2328.233466121002</v>
      </c>
      <c r="AX20" s="477">
        <v>2287.529769661</v>
      </c>
      <c r="AY20" s="477">
        <v>2784.3723057809998</v>
      </c>
      <c r="AZ20" s="477">
        <v>7400.1355415630014</v>
      </c>
      <c r="BA20" s="457">
        <v>25637.881553086001</v>
      </c>
      <c r="BB20" s="476">
        <v>5354.0526619999991</v>
      </c>
      <c r="BC20" s="477">
        <v>5639.4229620000024</v>
      </c>
      <c r="BD20" s="477">
        <v>5632.1621989999994</v>
      </c>
      <c r="BE20" s="477">
        <v>16625.637823000001</v>
      </c>
      <c r="BF20" s="477">
        <v>5374.8544819999961</v>
      </c>
      <c r="BG20" s="477">
        <v>5992.0780909999994</v>
      </c>
      <c r="BH20" s="477">
        <v>4992.8879629999983</v>
      </c>
      <c r="BI20" s="477">
        <v>16359.82053599999</v>
      </c>
      <c r="BJ20" s="477">
        <v>5713.4565249999996</v>
      </c>
      <c r="BK20" s="477">
        <v>5761.0770449999982</v>
      </c>
      <c r="BL20" s="477">
        <v>5811.9520850000017</v>
      </c>
      <c r="BM20" s="477">
        <v>17286.485655</v>
      </c>
      <c r="BN20" s="477">
        <v>6345.9730009999976</v>
      </c>
      <c r="BO20" s="477">
        <v>6417.8665120000014</v>
      </c>
      <c r="BP20" s="477">
        <v>5991.3861540000034</v>
      </c>
      <c r="BQ20" s="477">
        <v>18755.225666999999</v>
      </c>
      <c r="BR20" s="457">
        <v>69027.169680999999</v>
      </c>
      <c r="BS20" s="476">
        <v>6304.905724999996</v>
      </c>
      <c r="BT20" s="477">
        <v>6050.1174310000006</v>
      </c>
      <c r="BU20" s="477">
        <v>6571.0449730000018</v>
      </c>
      <c r="BV20" s="477">
        <v>18926.068128999999</v>
      </c>
      <c r="BW20" s="477">
        <v>6737.8989640000018</v>
      </c>
      <c r="BX20" s="477">
        <v>6498.3739210000003</v>
      </c>
      <c r="BY20" s="477">
        <v>6316.9216700000034</v>
      </c>
      <c r="BZ20" s="477">
        <v>19553.194555000009</v>
      </c>
      <c r="CA20" s="477">
        <v>8255.3210209999961</v>
      </c>
      <c r="CB20" s="477">
        <v>6994.649875000001</v>
      </c>
      <c r="CC20" s="477">
        <v>6722.9539639999985</v>
      </c>
      <c r="CD20" s="477">
        <v>21972.924859999999</v>
      </c>
      <c r="CE20" s="477">
        <v>7565.2680399999999</v>
      </c>
      <c r="CF20" s="477">
        <v>7359.3110869999982</v>
      </c>
      <c r="CG20" s="477">
        <v>8085.2789920000032</v>
      </c>
      <c r="CH20" s="477">
        <v>23009.858119</v>
      </c>
      <c r="CI20" s="457">
        <v>83462.045663000012</v>
      </c>
      <c r="CJ20" s="476">
        <v>7600.1486493450011</v>
      </c>
      <c r="CK20" s="477">
        <v>7256.2655935709981</v>
      </c>
      <c r="CL20" s="477">
        <v>7452.2473574780006</v>
      </c>
      <c r="CM20" s="477">
        <v>22308.661600394</v>
      </c>
      <c r="CN20" s="477">
        <v>7815.5014794880026</v>
      </c>
      <c r="CO20" s="477">
        <v>7588.4080881990003</v>
      </c>
      <c r="CP20" s="477">
        <v>6190.1474609330016</v>
      </c>
      <c r="CQ20" s="477">
        <v>21594.057028620002</v>
      </c>
      <c r="CR20" s="477">
        <v>8395.4239589100016</v>
      </c>
      <c r="CS20" s="477">
        <v>7166.7063648269977</v>
      </c>
      <c r="CT20" s="477">
        <v>6971.1213703610019</v>
      </c>
      <c r="CU20" s="477">
        <v>22533.251694097999</v>
      </c>
      <c r="CV20" s="477">
        <v>8090.5648907549948</v>
      </c>
      <c r="CW20" s="477">
        <v>7289.9663993490003</v>
      </c>
      <c r="CX20" s="477">
        <v>8192.6650046850027</v>
      </c>
      <c r="CY20" s="477">
        <v>23573.196294788999</v>
      </c>
      <c r="CZ20" s="457">
        <v>90009.166617900992</v>
      </c>
      <c r="DA20" s="462" t="s">
        <v>390</v>
      </c>
      <c r="DB20" s="104">
        <v>15</v>
      </c>
      <c r="DC20" s="226"/>
      <c r="DE20" s="45"/>
      <c r="DF20" s="45"/>
    </row>
    <row r="21" spans="1:110" ht="18" customHeight="1" x14ac:dyDescent="0.5">
      <c r="A21" s="95">
        <v>16</v>
      </c>
      <c r="B21" s="77" t="s">
        <v>391</v>
      </c>
      <c r="C21" s="478">
        <v>1657.022733</v>
      </c>
      <c r="D21" s="479">
        <v>1842.634857</v>
      </c>
      <c r="E21" s="479">
        <v>1986.5633890000031</v>
      </c>
      <c r="F21" s="479">
        <v>5486.2209790000034</v>
      </c>
      <c r="G21" s="479">
        <v>1439.5901670000001</v>
      </c>
      <c r="H21" s="479">
        <v>2009.821115</v>
      </c>
      <c r="I21" s="479">
        <v>1805.232929</v>
      </c>
      <c r="J21" s="479">
        <v>5254.6442109999989</v>
      </c>
      <c r="K21" s="479">
        <v>1932.2733020000001</v>
      </c>
      <c r="L21" s="479">
        <v>2519.9383280000002</v>
      </c>
      <c r="M21" s="479">
        <v>2205.530142000001</v>
      </c>
      <c r="N21" s="479">
        <v>6657.7417720000012</v>
      </c>
      <c r="O21" s="479">
        <v>2112.555601999999</v>
      </c>
      <c r="P21" s="479">
        <v>2082.2961380000002</v>
      </c>
      <c r="Q21" s="479">
        <v>2335.4477000000002</v>
      </c>
      <c r="R21" s="479">
        <v>6530.2994399999998</v>
      </c>
      <c r="S21" s="458">
        <v>23928.906402000001</v>
      </c>
      <c r="T21" s="478">
        <v>2737.5091959999991</v>
      </c>
      <c r="U21" s="479">
        <v>3603.8678630000009</v>
      </c>
      <c r="V21" s="479">
        <v>3381.719243</v>
      </c>
      <c r="W21" s="479">
        <v>9723.0963019999999</v>
      </c>
      <c r="X21" s="479">
        <v>2581.4061959999999</v>
      </c>
      <c r="Y21" s="479">
        <v>3685.532689000001</v>
      </c>
      <c r="Z21" s="479">
        <v>2383.3122759999978</v>
      </c>
      <c r="AA21" s="479">
        <v>8650.2511610000001</v>
      </c>
      <c r="AB21" s="479">
        <v>3438.900881</v>
      </c>
      <c r="AC21" s="479">
        <v>4142.9194389999993</v>
      </c>
      <c r="AD21" s="479">
        <v>4066.8651410000002</v>
      </c>
      <c r="AE21" s="479">
        <v>11648.685460999999</v>
      </c>
      <c r="AF21" s="479">
        <v>4374.455344</v>
      </c>
      <c r="AG21" s="479">
        <v>4359.6463020000037</v>
      </c>
      <c r="AH21" s="479">
        <v>3952.383663999999</v>
      </c>
      <c r="AI21" s="479">
        <v>12686.48531</v>
      </c>
      <c r="AJ21" s="458">
        <v>42708.518234000003</v>
      </c>
      <c r="AK21" s="478">
        <v>4694.0154318840014</v>
      </c>
      <c r="AL21" s="479">
        <v>5069.7699321479986</v>
      </c>
      <c r="AM21" s="479">
        <v>4260.6127082510029</v>
      </c>
      <c r="AN21" s="479">
        <v>14024.398072283</v>
      </c>
      <c r="AO21" s="479">
        <v>5213.3435389349997</v>
      </c>
      <c r="AP21" s="479">
        <v>7369.6284763249987</v>
      </c>
      <c r="AQ21" s="479">
        <v>6275.5569215180012</v>
      </c>
      <c r="AR21" s="479">
        <v>18858.528936777999</v>
      </c>
      <c r="AS21" s="479">
        <v>9689.8925012669988</v>
      </c>
      <c r="AT21" s="479">
        <v>7356.6547317380027</v>
      </c>
      <c r="AU21" s="479">
        <v>8131.1430194119976</v>
      </c>
      <c r="AV21" s="479">
        <v>25177.690252417</v>
      </c>
      <c r="AW21" s="479">
        <v>7990.1062863769994</v>
      </c>
      <c r="AX21" s="479">
        <v>7871.7308006489993</v>
      </c>
      <c r="AY21" s="479">
        <v>8007.91729179699</v>
      </c>
      <c r="AZ21" s="479">
        <v>23869.754378822989</v>
      </c>
      <c r="BA21" s="458">
        <v>81930.371640301004</v>
      </c>
      <c r="BB21" s="478">
        <v>14873.287447000001</v>
      </c>
      <c r="BC21" s="479">
        <v>11851.136534999991</v>
      </c>
      <c r="BD21" s="479">
        <v>13368.255662</v>
      </c>
      <c r="BE21" s="479">
        <v>40092.679643999989</v>
      </c>
      <c r="BF21" s="479">
        <v>12113.14279699999</v>
      </c>
      <c r="BG21" s="479">
        <v>15349.113201000009</v>
      </c>
      <c r="BH21" s="479">
        <v>12195.190824999991</v>
      </c>
      <c r="BI21" s="479">
        <v>39657.446822999991</v>
      </c>
      <c r="BJ21" s="479">
        <v>14868.528694000001</v>
      </c>
      <c r="BK21" s="479">
        <v>16059.174045999989</v>
      </c>
      <c r="BL21" s="479">
        <v>13024.09312</v>
      </c>
      <c r="BM21" s="479">
        <v>43951.795859999991</v>
      </c>
      <c r="BN21" s="479">
        <v>17333.710266999991</v>
      </c>
      <c r="BO21" s="479">
        <v>16896.73852100001</v>
      </c>
      <c r="BP21" s="479">
        <v>13990.333144</v>
      </c>
      <c r="BQ21" s="479">
        <v>48220.781931999998</v>
      </c>
      <c r="BR21" s="458">
        <v>171922.70425899999</v>
      </c>
      <c r="BS21" s="478">
        <v>14765.549043000001</v>
      </c>
      <c r="BT21" s="479">
        <v>14977.712104</v>
      </c>
      <c r="BU21" s="479">
        <v>18620.956792000001</v>
      </c>
      <c r="BV21" s="479">
        <v>48364.217939000002</v>
      </c>
      <c r="BW21" s="479">
        <v>16809.43406</v>
      </c>
      <c r="BX21" s="479">
        <v>19538.51617900002</v>
      </c>
      <c r="BY21" s="479">
        <v>16606.218923000011</v>
      </c>
      <c r="BZ21" s="479">
        <v>52954.169162000027</v>
      </c>
      <c r="CA21" s="479">
        <v>20222.287550000001</v>
      </c>
      <c r="CB21" s="479">
        <v>17884.761736000011</v>
      </c>
      <c r="CC21" s="479">
        <v>19659.005612000001</v>
      </c>
      <c r="CD21" s="479">
        <v>57766.054898000009</v>
      </c>
      <c r="CE21" s="479">
        <v>19160.362643</v>
      </c>
      <c r="CF21" s="479">
        <v>21859.480492999988</v>
      </c>
      <c r="CG21" s="479">
        <v>20758.975300999999</v>
      </c>
      <c r="CH21" s="479">
        <v>61778.818436999987</v>
      </c>
      <c r="CI21" s="458">
        <v>220863.26043600001</v>
      </c>
      <c r="CJ21" s="478">
        <v>19779.005200132</v>
      </c>
      <c r="CK21" s="479">
        <v>18145.120034806991</v>
      </c>
      <c r="CL21" s="479">
        <v>19960.401102647</v>
      </c>
      <c r="CM21" s="479">
        <v>57884.526337585979</v>
      </c>
      <c r="CN21" s="479">
        <v>21884.37342063</v>
      </c>
      <c r="CO21" s="479">
        <v>24825.70751980101</v>
      </c>
      <c r="CP21" s="479">
        <v>22747.84289953699</v>
      </c>
      <c r="CQ21" s="479">
        <v>69457.923839967989</v>
      </c>
      <c r="CR21" s="479">
        <v>24552.27287097599</v>
      </c>
      <c r="CS21" s="479">
        <v>23419.94840140099</v>
      </c>
      <c r="CT21" s="479">
        <v>23664.779232933</v>
      </c>
      <c r="CU21" s="479">
        <v>71637.000505309974</v>
      </c>
      <c r="CV21" s="479">
        <v>24707.838142616001</v>
      </c>
      <c r="CW21" s="479">
        <v>24385.402356023002</v>
      </c>
      <c r="CX21" s="479">
        <v>27121.215721824981</v>
      </c>
      <c r="CY21" s="479">
        <v>76214.456220463995</v>
      </c>
      <c r="CZ21" s="458">
        <v>275193.90690332791</v>
      </c>
      <c r="DA21" s="463" t="s">
        <v>392</v>
      </c>
      <c r="DB21" s="107">
        <v>16</v>
      </c>
      <c r="DC21" s="226"/>
      <c r="DE21" s="45"/>
      <c r="DF21" s="45"/>
    </row>
    <row r="22" spans="1:110" ht="18" customHeight="1" x14ac:dyDescent="0.5">
      <c r="A22" s="92">
        <v>17</v>
      </c>
      <c r="B22" s="73" t="s">
        <v>21</v>
      </c>
      <c r="C22" s="476">
        <v>2036.6104049999999</v>
      </c>
      <c r="D22" s="477">
        <v>1721.6453140000001</v>
      </c>
      <c r="E22" s="477">
        <v>1986.170417999999</v>
      </c>
      <c r="F22" s="477">
        <v>5744.4261369999986</v>
      </c>
      <c r="G22" s="477">
        <v>1485.6494049999999</v>
      </c>
      <c r="H22" s="477">
        <v>3066.594399999999</v>
      </c>
      <c r="I22" s="477">
        <v>1217.4697630000001</v>
      </c>
      <c r="J22" s="477">
        <v>5769.7135680000001</v>
      </c>
      <c r="K22" s="477">
        <v>1480.3913150000001</v>
      </c>
      <c r="L22" s="477">
        <v>4076.8809139999998</v>
      </c>
      <c r="M22" s="477">
        <v>1841.032944</v>
      </c>
      <c r="N22" s="477">
        <v>7398.3051729999997</v>
      </c>
      <c r="O22" s="477">
        <v>1486.568219</v>
      </c>
      <c r="P22" s="477">
        <v>2145.7293810000001</v>
      </c>
      <c r="Q22" s="477">
        <v>4471.3515660000003</v>
      </c>
      <c r="R22" s="477">
        <v>8103.6491659999992</v>
      </c>
      <c r="S22" s="457">
        <v>27016.094044000001</v>
      </c>
      <c r="T22" s="476">
        <v>4003.7211609999999</v>
      </c>
      <c r="U22" s="477">
        <v>1964.782312</v>
      </c>
      <c r="V22" s="477">
        <v>2453.8039669999989</v>
      </c>
      <c r="W22" s="477">
        <v>8422.3074400000005</v>
      </c>
      <c r="X22" s="477">
        <v>3223.9654249999999</v>
      </c>
      <c r="Y22" s="477">
        <v>5999.9426420000018</v>
      </c>
      <c r="Z22" s="477">
        <v>2868.2582579999998</v>
      </c>
      <c r="AA22" s="477">
        <v>12092.166325</v>
      </c>
      <c r="AB22" s="477">
        <v>2314.9502349999998</v>
      </c>
      <c r="AC22" s="477">
        <v>3691.7601800000011</v>
      </c>
      <c r="AD22" s="477">
        <v>2711.097722999999</v>
      </c>
      <c r="AE22" s="477">
        <v>8717.8081380000003</v>
      </c>
      <c r="AF22" s="477">
        <v>1375.04602</v>
      </c>
      <c r="AG22" s="477">
        <v>3528.1483770000009</v>
      </c>
      <c r="AH22" s="477">
        <v>4210.3342069999999</v>
      </c>
      <c r="AI22" s="477">
        <v>9113.528604000001</v>
      </c>
      <c r="AJ22" s="457">
        <v>38345.810507000002</v>
      </c>
      <c r="AK22" s="476">
        <v>2717.3522298580001</v>
      </c>
      <c r="AL22" s="477">
        <v>3785.1772158889999</v>
      </c>
      <c r="AM22" s="477">
        <v>3106.1781370210001</v>
      </c>
      <c r="AN22" s="477">
        <v>9608.7075827680001</v>
      </c>
      <c r="AO22" s="477">
        <v>5556.6866264259997</v>
      </c>
      <c r="AP22" s="477">
        <v>3484.5896373760002</v>
      </c>
      <c r="AQ22" s="477">
        <v>1633.4127290670001</v>
      </c>
      <c r="AR22" s="477">
        <v>10674.688992869</v>
      </c>
      <c r="AS22" s="477">
        <v>2175.3767377220011</v>
      </c>
      <c r="AT22" s="477">
        <v>2220.1959358989998</v>
      </c>
      <c r="AU22" s="477">
        <v>2405.7104995680002</v>
      </c>
      <c r="AV22" s="477">
        <v>6801.2831731890001</v>
      </c>
      <c r="AW22" s="477">
        <v>5127.9055487239993</v>
      </c>
      <c r="AX22" s="477">
        <v>3441.7672374029999</v>
      </c>
      <c r="AY22" s="477">
        <v>3962.0135694000001</v>
      </c>
      <c r="AZ22" s="477">
        <v>12531.686355526999</v>
      </c>
      <c r="BA22" s="457">
        <v>39616.366104353001</v>
      </c>
      <c r="BB22" s="476">
        <v>8814.4136890000045</v>
      </c>
      <c r="BC22" s="477">
        <v>8336.7794910000011</v>
      </c>
      <c r="BD22" s="477">
        <v>9628.1955560000006</v>
      </c>
      <c r="BE22" s="477">
        <v>26779.388736000012</v>
      </c>
      <c r="BF22" s="477">
        <v>9324.0691869999937</v>
      </c>
      <c r="BG22" s="477">
        <v>10756.366873000001</v>
      </c>
      <c r="BH22" s="477">
        <v>8558.5905200000034</v>
      </c>
      <c r="BI22" s="477">
        <v>28639.026580000002</v>
      </c>
      <c r="BJ22" s="477">
        <v>10657.111303</v>
      </c>
      <c r="BK22" s="477">
        <v>9891.0630460000029</v>
      </c>
      <c r="BL22" s="477">
        <v>9286.6482480000068</v>
      </c>
      <c r="BM22" s="477">
        <v>29834.822597000009</v>
      </c>
      <c r="BN22" s="477">
        <v>14043.363015999999</v>
      </c>
      <c r="BO22" s="477">
        <v>8548.142966999998</v>
      </c>
      <c r="BP22" s="477">
        <v>10820.668517</v>
      </c>
      <c r="BQ22" s="477">
        <v>33412.174500000001</v>
      </c>
      <c r="BR22" s="457">
        <v>118665.412413</v>
      </c>
      <c r="BS22" s="476">
        <v>9165.9453880000019</v>
      </c>
      <c r="BT22" s="477">
        <v>7822.5970719999996</v>
      </c>
      <c r="BU22" s="477">
        <v>10775.580588000001</v>
      </c>
      <c r="BV22" s="477">
        <v>27764.123048000001</v>
      </c>
      <c r="BW22" s="477">
        <v>7973.3740219999991</v>
      </c>
      <c r="BX22" s="477">
        <v>10139.554184000001</v>
      </c>
      <c r="BY22" s="477">
        <v>10090.761177</v>
      </c>
      <c r="BZ22" s="477">
        <v>28203.689383000001</v>
      </c>
      <c r="CA22" s="477">
        <v>11033.820739000001</v>
      </c>
      <c r="CB22" s="477">
        <v>9981.7477469999994</v>
      </c>
      <c r="CC22" s="477">
        <v>12155.737209000001</v>
      </c>
      <c r="CD22" s="477">
        <v>33171.305695000003</v>
      </c>
      <c r="CE22" s="477">
        <v>12616.008565000009</v>
      </c>
      <c r="CF22" s="477">
        <v>10934.792543</v>
      </c>
      <c r="CG22" s="477">
        <v>12448.361097000001</v>
      </c>
      <c r="CH22" s="477">
        <v>35999.162205000001</v>
      </c>
      <c r="CI22" s="457">
        <v>125138.280331</v>
      </c>
      <c r="CJ22" s="476">
        <v>10350.788495385999</v>
      </c>
      <c r="CK22" s="477">
        <v>9861.1858349260001</v>
      </c>
      <c r="CL22" s="477">
        <v>11052.159678405</v>
      </c>
      <c r="CM22" s="477">
        <v>31264.134008716988</v>
      </c>
      <c r="CN22" s="477">
        <v>11718.83212661801</v>
      </c>
      <c r="CO22" s="477">
        <v>9414.4881806229951</v>
      </c>
      <c r="CP22" s="477">
        <v>8919.602425426001</v>
      </c>
      <c r="CQ22" s="477">
        <v>30052.922732667001</v>
      </c>
      <c r="CR22" s="477">
        <v>12090.511778896</v>
      </c>
      <c r="CS22" s="477">
        <v>10768.123749388989</v>
      </c>
      <c r="CT22" s="477">
        <v>10249.746044842999</v>
      </c>
      <c r="CU22" s="477">
        <v>33108.381573127997</v>
      </c>
      <c r="CV22" s="477">
        <v>9903.0084103900008</v>
      </c>
      <c r="CW22" s="477">
        <v>11557.305349435001</v>
      </c>
      <c r="CX22" s="477">
        <v>13715.766352383</v>
      </c>
      <c r="CY22" s="477">
        <v>35176.080112208001</v>
      </c>
      <c r="CZ22" s="457">
        <v>129601.51842671999</v>
      </c>
      <c r="DA22" s="462" t="s">
        <v>393</v>
      </c>
      <c r="DB22" s="104">
        <v>17</v>
      </c>
      <c r="DC22" s="226"/>
      <c r="DE22" s="45"/>
      <c r="DF22" s="45"/>
    </row>
    <row r="23" spans="1:110" ht="18" customHeight="1" x14ac:dyDescent="0.5">
      <c r="A23" s="95">
        <v>18</v>
      </c>
      <c r="B23" s="77" t="s">
        <v>400</v>
      </c>
      <c r="C23" s="478">
        <v>204.06436299999999</v>
      </c>
      <c r="D23" s="479">
        <v>171.58184800000001</v>
      </c>
      <c r="E23" s="479">
        <v>185.263969</v>
      </c>
      <c r="F23" s="479">
        <v>560.91017999999985</v>
      </c>
      <c r="G23" s="479">
        <v>153.730121</v>
      </c>
      <c r="H23" s="479">
        <v>534.01327399999991</v>
      </c>
      <c r="I23" s="479">
        <v>156.43076300000001</v>
      </c>
      <c r="J23" s="479">
        <v>844.17415799999992</v>
      </c>
      <c r="K23" s="479">
        <v>136.19183200000001</v>
      </c>
      <c r="L23" s="479">
        <v>160.16591500000001</v>
      </c>
      <c r="M23" s="479">
        <v>102.831964</v>
      </c>
      <c r="N23" s="479">
        <v>399.18971099999999</v>
      </c>
      <c r="O23" s="479">
        <v>160.798348</v>
      </c>
      <c r="P23" s="479">
        <v>137.37730400000001</v>
      </c>
      <c r="Q23" s="479">
        <v>125.386116</v>
      </c>
      <c r="R23" s="479">
        <v>423.56176799999997</v>
      </c>
      <c r="S23" s="458">
        <v>2227.8358170000001</v>
      </c>
      <c r="T23" s="478">
        <v>191.30311800000001</v>
      </c>
      <c r="U23" s="479">
        <v>411.78064499999988</v>
      </c>
      <c r="V23" s="479">
        <v>429.56980099999993</v>
      </c>
      <c r="W23" s="479">
        <v>1032.653564</v>
      </c>
      <c r="X23" s="479">
        <v>157.858205</v>
      </c>
      <c r="Y23" s="479">
        <v>184.10642100000001</v>
      </c>
      <c r="Z23" s="479">
        <v>157.98829799999999</v>
      </c>
      <c r="AA23" s="479">
        <v>499.952924</v>
      </c>
      <c r="AB23" s="479">
        <v>131.62865600000001</v>
      </c>
      <c r="AC23" s="479">
        <v>118.89831100000001</v>
      </c>
      <c r="AD23" s="479">
        <v>168.32562300000001</v>
      </c>
      <c r="AE23" s="479">
        <v>418.85259000000008</v>
      </c>
      <c r="AF23" s="479">
        <v>182.01729700000001</v>
      </c>
      <c r="AG23" s="479">
        <v>242.75380500000011</v>
      </c>
      <c r="AH23" s="479">
        <v>210.64385800000011</v>
      </c>
      <c r="AI23" s="479">
        <v>635.41496000000006</v>
      </c>
      <c r="AJ23" s="458">
        <v>2586.8740379999999</v>
      </c>
      <c r="AK23" s="478">
        <v>283.71401955699997</v>
      </c>
      <c r="AL23" s="479">
        <v>211.749003337</v>
      </c>
      <c r="AM23" s="479">
        <v>154.62946131800001</v>
      </c>
      <c r="AN23" s="479">
        <v>650.09248421200004</v>
      </c>
      <c r="AO23" s="479">
        <v>195.9828876</v>
      </c>
      <c r="AP23" s="479">
        <v>244.02740779499999</v>
      </c>
      <c r="AQ23" s="479">
        <v>241.50243413999991</v>
      </c>
      <c r="AR23" s="479">
        <v>681.51272953499995</v>
      </c>
      <c r="AS23" s="479">
        <v>236.38651150999999</v>
      </c>
      <c r="AT23" s="479">
        <v>170.52148233200001</v>
      </c>
      <c r="AU23" s="479">
        <v>183.32414387</v>
      </c>
      <c r="AV23" s="479">
        <v>590.23213771199994</v>
      </c>
      <c r="AW23" s="479">
        <v>348.42886567500011</v>
      </c>
      <c r="AX23" s="479">
        <v>251.080094645</v>
      </c>
      <c r="AY23" s="479">
        <v>176.98889217499999</v>
      </c>
      <c r="AZ23" s="479">
        <v>776.49785249500019</v>
      </c>
      <c r="BA23" s="458">
        <v>2698.335203954</v>
      </c>
      <c r="BB23" s="478">
        <v>1652.1335519999991</v>
      </c>
      <c r="BC23" s="479">
        <v>1567.222178</v>
      </c>
      <c r="BD23" s="479">
        <v>1770.7387369999999</v>
      </c>
      <c r="BE23" s="479">
        <v>4990.094466999999</v>
      </c>
      <c r="BF23" s="479">
        <v>1888.0022719999999</v>
      </c>
      <c r="BG23" s="479">
        <v>1842.8060050000011</v>
      </c>
      <c r="BH23" s="479">
        <v>2030.7386289999999</v>
      </c>
      <c r="BI23" s="479">
        <v>5761.5469060000014</v>
      </c>
      <c r="BJ23" s="479">
        <v>2215.8279779999998</v>
      </c>
      <c r="BK23" s="479">
        <v>1929.2933159999991</v>
      </c>
      <c r="BL23" s="479">
        <v>1799.5292570000011</v>
      </c>
      <c r="BM23" s="479">
        <v>5944.6505509999988</v>
      </c>
      <c r="BN23" s="479">
        <v>2296.828125</v>
      </c>
      <c r="BO23" s="479">
        <v>1985.7959960000001</v>
      </c>
      <c r="BP23" s="479">
        <v>2151.048898999999</v>
      </c>
      <c r="BQ23" s="479">
        <v>6433.6730200000002</v>
      </c>
      <c r="BR23" s="458">
        <v>23129.964943999999</v>
      </c>
      <c r="BS23" s="478">
        <v>2037.0455089999989</v>
      </c>
      <c r="BT23" s="479">
        <v>1981.839117</v>
      </c>
      <c r="BU23" s="479">
        <v>2171.881163</v>
      </c>
      <c r="BV23" s="479">
        <v>6190.7657889999991</v>
      </c>
      <c r="BW23" s="479">
        <v>1808.9850550000001</v>
      </c>
      <c r="BX23" s="479">
        <v>2035.0227850000001</v>
      </c>
      <c r="BY23" s="479">
        <v>1766.6476620000001</v>
      </c>
      <c r="BZ23" s="479">
        <v>5610.6555019999996</v>
      </c>
      <c r="CA23" s="479">
        <v>2090.90904</v>
      </c>
      <c r="CB23" s="479">
        <v>1867.826802</v>
      </c>
      <c r="CC23" s="479">
        <v>2164.279172</v>
      </c>
      <c r="CD23" s="479">
        <v>6123.0150139999996</v>
      </c>
      <c r="CE23" s="479">
        <v>2285.5636829999989</v>
      </c>
      <c r="CF23" s="479">
        <v>2076.9422599999998</v>
      </c>
      <c r="CG23" s="479">
        <v>2365.73981</v>
      </c>
      <c r="CH23" s="479">
        <v>6728.2457529999992</v>
      </c>
      <c r="CI23" s="458">
        <v>24652.682057999991</v>
      </c>
      <c r="CJ23" s="478">
        <v>2080.8838719450009</v>
      </c>
      <c r="CK23" s="479">
        <v>1940.0001452489989</v>
      </c>
      <c r="CL23" s="479">
        <v>2265.645178395001</v>
      </c>
      <c r="CM23" s="479">
        <v>6286.5291955890007</v>
      </c>
      <c r="CN23" s="479">
        <v>2169.591481377</v>
      </c>
      <c r="CO23" s="479">
        <v>2153.073216181001</v>
      </c>
      <c r="CP23" s="479">
        <v>2076.496840149</v>
      </c>
      <c r="CQ23" s="479">
        <v>6399.1615377070002</v>
      </c>
      <c r="CR23" s="479">
        <v>2352.2188644050002</v>
      </c>
      <c r="CS23" s="479">
        <v>2524.8574307580002</v>
      </c>
      <c r="CT23" s="479">
        <v>2470.430368378999</v>
      </c>
      <c r="CU23" s="479">
        <v>7347.5066635419989</v>
      </c>
      <c r="CV23" s="479">
        <v>2325.232801149999</v>
      </c>
      <c r="CW23" s="479">
        <v>2487.9465690880011</v>
      </c>
      <c r="CX23" s="479">
        <v>2791.287696853999</v>
      </c>
      <c r="CY23" s="479">
        <v>7604.4670670920004</v>
      </c>
      <c r="CZ23" s="458">
        <v>27637.664463929999</v>
      </c>
      <c r="DA23" s="463" t="s">
        <v>394</v>
      </c>
      <c r="DB23" s="107">
        <v>18</v>
      </c>
      <c r="DC23" s="226"/>
      <c r="DE23" s="45"/>
      <c r="DF23" s="45"/>
    </row>
    <row r="24" spans="1:110" ht="18" customHeight="1" x14ac:dyDescent="0.5">
      <c r="A24" s="92">
        <v>19</v>
      </c>
      <c r="B24" s="73" t="s">
        <v>208</v>
      </c>
      <c r="C24" s="476">
        <v>47.475515999999999</v>
      </c>
      <c r="D24" s="477">
        <v>53.082419000000002</v>
      </c>
      <c r="E24" s="477">
        <v>21.356269000000001</v>
      </c>
      <c r="F24" s="477">
        <v>121.914204</v>
      </c>
      <c r="G24" s="477">
        <v>11.237812999999999</v>
      </c>
      <c r="H24" s="477">
        <v>58.029130000000002</v>
      </c>
      <c r="I24" s="477">
        <v>58.437441999999997</v>
      </c>
      <c r="J24" s="477">
        <v>127.704385</v>
      </c>
      <c r="K24" s="477">
        <v>46.719734000000003</v>
      </c>
      <c r="L24" s="477">
        <v>49.004424</v>
      </c>
      <c r="M24" s="477">
        <v>54.208682999999994</v>
      </c>
      <c r="N24" s="477">
        <v>149.932841</v>
      </c>
      <c r="O24" s="477">
        <v>79.848756000000009</v>
      </c>
      <c r="P24" s="477">
        <v>54.115616000000003</v>
      </c>
      <c r="Q24" s="477">
        <v>108.668931</v>
      </c>
      <c r="R24" s="477">
        <v>242.63330300000001</v>
      </c>
      <c r="S24" s="457">
        <v>642.18473300000005</v>
      </c>
      <c r="T24" s="476">
        <v>106.785552</v>
      </c>
      <c r="U24" s="477">
        <v>106.54632599999999</v>
      </c>
      <c r="V24" s="477">
        <v>107.781902</v>
      </c>
      <c r="W24" s="477">
        <v>321.11378000000002</v>
      </c>
      <c r="X24" s="477">
        <v>96.479002999999992</v>
      </c>
      <c r="Y24" s="477">
        <v>93.658365000000003</v>
      </c>
      <c r="Z24" s="477">
        <v>104.346639</v>
      </c>
      <c r="AA24" s="477">
        <v>294.48400700000002</v>
      </c>
      <c r="AB24" s="477">
        <v>101.22719600000001</v>
      </c>
      <c r="AC24" s="477">
        <v>121.670491</v>
      </c>
      <c r="AD24" s="477">
        <v>100.691365</v>
      </c>
      <c r="AE24" s="477">
        <v>323.58905199999998</v>
      </c>
      <c r="AF24" s="477">
        <v>110.955945</v>
      </c>
      <c r="AG24" s="477">
        <v>117.42874399999999</v>
      </c>
      <c r="AH24" s="477">
        <v>98.49494</v>
      </c>
      <c r="AI24" s="477">
        <v>326.87962900000002</v>
      </c>
      <c r="AJ24" s="457">
        <v>1266.066468</v>
      </c>
      <c r="AK24" s="476">
        <v>110.13185858</v>
      </c>
      <c r="AL24" s="477">
        <v>11.82613203</v>
      </c>
      <c r="AM24" s="477">
        <v>3.64E-3</v>
      </c>
      <c r="AN24" s="477">
        <v>121.96163061</v>
      </c>
      <c r="AO24" s="477">
        <v>4.3182772300000014</v>
      </c>
      <c r="AP24" s="477">
        <v>17.27472131</v>
      </c>
      <c r="AQ24" s="477">
        <v>95.665221269999989</v>
      </c>
      <c r="AR24" s="477">
        <v>117.25821981</v>
      </c>
      <c r="AS24" s="477">
        <v>2.47334078</v>
      </c>
      <c r="AT24" s="477">
        <v>90.443046409999994</v>
      </c>
      <c r="AU24" s="477">
        <v>227.18092566999999</v>
      </c>
      <c r="AV24" s="477">
        <v>320.09731285999999</v>
      </c>
      <c r="AW24" s="477">
        <v>107.30179742</v>
      </c>
      <c r="AX24" s="477">
        <v>114.58364223</v>
      </c>
      <c r="AY24" s="477">
        <v>139.74720722000001</v>
      </c>
      <c r="AZ24" s="477">
        <v>361.63264686999997</v>
      </c>
      <c r="BA24" s="457">
        <v>920.94981014999985</v>
      </c>
      <c r="BB24" s="476">
        <v>2753.1757109999999</v>
      </c>
      <c r="BC24" s="477">
        <v>236.08031399999999</v>
      </c>
      <c r="BD24" s="477">
        <v>407.07483300000001</v>
      </c>
      <c r="BE24" s="477">
        <v>3396.3308579999998</v>
      </c>
      <c r="BF24" s="477">
        <v>311.10767900000002</v>
      </c>
      <c r="BG24" s="477">
        <v>89.017314999999996</v>
      </c>
      <c r="BH24" s="477">
        <v>160.26105699999999</v>
      </c>
      <c r="BI24" s="477">
        <v>560.38605099999995</v>
      </c>
      <c r="BJ24" s="477">
        <v>579.02476500000012</v>
      </c>
      <c r="BK24" s="477">
        <v>265.098004</v>
      </c>
      <c r="BL24" s="477">
        <v>443.06654099999997</v>
      </c>
      <c r="BM24" s="477">
        <v>1287.18931</v>
      </c>
      <c r="BN24" s="477">
        <v>428.13701500000002</v>
      </c>
      <c r="BO24" s="477">
        <v>524.59745600000008</v>
      </c>
      <c r="BP24" s="477">
        <v>350.93722100000002</v>
      </c>
      <c r="BQ24" s="477">
        <v>1303.6716919999999</v>
      </c>
      <c r="BR24" s="457">
        <v>6547.5779109999994</v>
      </c>
      <c r="BS24" s="476">
        <v>617.05202099999985</v>
      </c>
      <c r="BT24" s="477">
        <v>485.696842</v>
      </c>
      <c r="BU24" s="477">
        <v>277.49629199999998</v>
      </c>
      <c r="BV24" s="477">
        <v>1380.2451550000001</v>
      </c>
      <c r="BW24" s="477">
        <v>349.172256</v>
      </c>
      <c r="BX24" s="477">
        <v>1382.183796</v>
      </c>
      <c r="BY24" s="477">
        <v>270.16874000000013</v>
      </c>
      <c r="BZ24" s="477">
        <v>2001.5247919999999</v>
      </c>
      <c r="CA24" s="477">
        <v>909.05965100000003</v>
      </c>
      <c r="CB24" s="477">
        <v>604.54745799999989</v>
      </c>
      <c r="CC24" s="477">
        <v>181.985094</v>
      </c>
      <c r="CD24" s="477">
        <v>1695.5922029999999</v>
      </c>
      <c r="CE24" s="477">
        <v>350.66500400000001</v>
      </c>
      <c r="CF24" s="477">
        <v>2321.1602360000002</v>
      </c>
      <c r="CG24" s="477">
        <v>687.44637799999987</v>
      </c>
      <c r="CH24" s="477">
        <v>3359.2716180000002</v>
      </c>
      <c r="CI24" s="457">
        <v>8436.6337679999979</v>
      </c>
      <c r="CJ24" s="476">
        <v>779.55212812999991</v>
      </c>
      <c r="CK24" s="477">
        <v>324.74855221000001</v>
      </c>
      <c r="CL24" s="477">
        <v>295.63215613000011</v>
      </c>
      <c r="CM24" s="477">
        <v>1399.93283647</v>
      </c>
      <c r="CN24" s="477">
        <v>2035.79852153</v>
      </c>
      <c r="CO24" s="477">
        <v>1266.8121877900001</v>
      </c>
      <c r="CP24" s="477">
        <v>502.31203957000002</v>
      </c>
      <c r="CQ24" s="477">
        <v>3804.9227488900001</v>
      </c>
      <c r="CR24" s="477">
        <v>572.73349463</v>
      </c>
      <c r="CS24" s="477">
        <v>625.08154564000006</v>
      </c>
      <c r="CT24" s="477">
        <v>1735.44228492</v>
      </c>
      <c r="CU24" s="477">
        <v>2933.2573251899998</v>
      </c>
      <c r="CV24" s="477">
        <v>497.04418492999997</v>
      </c>
      <c r="CW24" s="477">
        <v>2014.09913852</v>
      </c>
      <c r="CX24" s="477">
        <v>408.69055188999999</v>
      </c>
      <c r="CY24" s="477">
        <v>2919.8338753399998</v>
      </c>
      <c r="CZ24" s="457">
        <v>11057.946785890001</v>
      </c>
      <c r="DA24" s="462" t="s">
        <v>241</v>
      </c>
      <c r="DB24" s="104">
        <v>19</v>
      </c>
      <c r="DC24" s="226"/>
      <c r="DE24" s="45"/>
      <c r="DF24" s="45"/>
    </row>
    <row r="25" spans="1:110" ht="18" customHeight="1" x14ac:dyDescent="0.5">
      <c r="A25" s="95">
        <v>20</v>
      </c>
      <c r="B25" s="77" t="s">
        <v>395</v>
      </c>
      <c r="C25" s="478">
        <v>131.991816</v>
      </c>
      <c r="D25" s="479">
        <v>106.83133100000001</v>
      </c>
      <c r="E25" s="479">
        <v>757.02186200000017</v>
      </c>
      <c r="F25" s="479">
        <v>995.84500900000012</v>
      </c>
      <c r="G25" s="479">
        <v>140.55016900000001</v>
      </c>
      <c r="H25" s="479">
        <v>144.11138399999999</v>
      </c>
      <c r="I25" s="479">
        <v>108.592861</v>
      </c>
      <c r="J25" s="479">
        <v>393.25441399999988</v>
      </c>
      <c r="K25" s="479">
        <v>109.206034</v>
      </c>
      <c r="L25" s="479">
        <v>127.266008</v>
      </c>
      <c r="M25" s="479">
        <v>143.70360199999999</v>
      </c>
      <c r="N25" s="479">
        <v>380.17564400000009</v>
      </c>
      <c r="O25" s="479">
        <v>142.14207300000001</v>
      </c>
      <c r="P25" s="479">
        <v>182.63857300000001</v>
      </c>
      <c r="Q25" s="479">
        <v>170.41331000000011</v>
      </c>
      <c r="R25" s="479">
        <v>495.19395600000013</v>
      </c>
      <c r="S25" s="458">
        <v>2264.4690230000001</v>
      </c>
      <c r="T25" s="478">
        <v>222.25054399999999</v>
      </c>
      <c r="U25" s="479">
        <v>136.951686</v>
      </c>
      <c r="V25" s="479">
        <v>223.227744</v>
      </c>
      <c r="W25" s="479">
        <v>582.42997400000002</v>
      </c>
      <c r="X25" s="479">
        <v>112.55832100000001</v>
      </c>
      <c r="Y25" s="479">
        <v>135.08561399999999</v>
      </c>
      <c r="Z25" s="479">
        <v>111.199001</v>
      </c>
      <c r="AA25" s="479">
        <v>358.84293600000001</v>
      </c>
      <c r="AB25" s="479">
        <v>123.881286</v>
      </c>
      <c r="AC25" s="479">
        <v>101.278935</v>
      </c>
      <c r="AD25" s="479">
        <v>131.35149799999999</v>
      </c>
      <c r="AE25" s="479">
        <v>356.51171900000003</v>
      </c>
      <c r="AF25" s="479">
        <v>173.014251</v>
      </c>
      <c r="AG25" s="479">
        <v>133.81316199999989</v>
      </c>
      <c r="AH25" s="479">
        <v>269.16582800000009</v>
      </c>
      <c r="AI25" s="479">
        <v>575.99324100000013</v>
      </c>
      <c r="AJ25" s="458">
        <v>1873.7778699999999</v>
      </c>
      <c r="AK25" s="478">
        <v>202.89347102599999</v>
      </c>
      <c r="AL25" s="479">
        <v>143.706624723</v>
      </c>
      <c r="AM25" s="479">
        <v>138.047918353</v>
      </c>
      <c r="AN25" s="479">
        <v>484.64801410199999</v>
      </c>
      <c r="AO25" s="479">
        <v>153.77649829500001</v>
      </c>
      <c r="AP25" s="479">
        <v>172.19274431700001</v>
      </c>
      <c r="AQ25" s="479">
        <v>165.257188133</v>
      </c>
      <c r="AR25" s="479">
        <v>491.22643074500002</v>
      </c>
      <c r="AS25" s="479">
        <v>143.04849293300001</v>
      </c>
      <c r="AT25" s="479">
        <v>126.023711646</v>
      </c>
      <c r="AU25" s="479">
        <v>129.50194132999999</v>
      </c>
      <c r="AV25" s="479">
        <v>398.57414590899992</v>
      </c>
      <c r="AW25" s="479">
        <v>118.631406665</v>
      </c>
      <c r="AX25" s="479">
        <v>161.971815281</v>
      </c>
      <c r="AY25" s="479">
        <v>263.57753025499989</v>
      </c>
      <c r="AZ25" s="479">
        <v>544.1807522009999</v>
      </c>
      <c r="BA25" s="458">
        <v>1918.6293429570001</v>
      </c>
      <c r="BB25" s="478">
        <v>1418.8660379999999</v>
      </c>
      <c r="BC25" s="479">
        <v>1386.772847</v>
      </c>
      <c r="BD25" s="479">
        <v>2209.2256560000001</v>
      </c>
      <c r="BE25" s="479">
        <v>5014.8645410000008</v>
      </c>
      <c r="BF25" s="479">
        <v>1204.598391</v>
      </c>
      <c r="BG25" s="479">
        <v>1583.238445</v>
      </c>
      <c r="BH25" s="479">
        <v>1349.0840679999999</v>
      </c>
      <c r="BI25" s="479">
        <v>4136.9209040000014</v>
      </c>
      <c r="BJ25" s="479">
        <v>1769.8981510000001</v>
      </c>
      <c r="BK25" s="479">
        <v>1633.869279</v>
      </c>
      <c r="BL25" s="479">
        <v>1421.4120459999999</v>
      </c>
      <c r="BM25" s="479">
        <v>4825.1794760000002</v>
      </c>
      <c r="BN25" s="479">
        <v>1830.795090000001</v>
      </c>
      <c r="BO25" s="479">
        <v>1926.3653489999999</v>
      </c>
      <c r="BP25" s="479">
        <v>1845.2017169999999</v>
      </c>
      <c r="BQ25" s="479">
        <v>5602.3621560000011</v>
      </c>
      <c r="BR25" s="458">
        <v>19579.327077000002</v>
      </c>
      <c r="BS25" s="478">
        <v>1589.2626069999999</v>
      </c>
      <c r="BT25" s="479">
        <v>1889.936062999999</v>
      </c>
      <c r="BU25" s="479">
        <v>1880.879803</v>
      </c>
      <c r="BV25" s="479">
        <v>5360.0784729999996</v>
      </c>
      <c r="BW25" s="479">
        <v>1263.3369970000001</v>
      </c>
      <c r="BX25" s="479">
        <v>1616.1256780000001</v>
      </c>
      <c r="BY25" s="479">
        <v>1501.873375000001</v>
      </c>
      <c r="BZ25" s="479">
        <v>4381.3360500000008</v>
      </c>
      <c r="CA25" s="479">
        <v>1742.554308</v>
      </c>
      <c r="CB25" s="479">
        <v>1754.232915000001</v>
      </c>
      <c r="CC25" s="479">
        <v>1628.870731</v>
      </c>
      <c r="CD25" s="479">
        <v>5125.6579540000002</v>
      </c>
      <c r="CE25" s="479">
        <v>1958.6488360000001</v>
      </c>
      <c r="CF25" s="479">
        <v>1734.337503</v>
      </c>
      <c r="CG25" s="479">
        <v>1926.3717340000001</v>
      </c>
      <c r="CH25" s="479">
        <v>5619.3580729999994</v>
      </c>
      <c r="CI25" s="458">
        <v>20486.430550000001</v>
      </c>
      <c r="CJ25" s="478">
        <v>1808.9430899040001</v>
      </c>
      <c r="CK25" s="479">
        <v>1499.4641550519989</v>
      </c>
      <c r="CL25" s="479">
        <v>1320.300795224</v>
      </c>
      <c r="CM25" s="479">
        <v>4628.7080401799994</v>
      </c>
      <c r="CN25" s="479">
        <v>1376.702217581</v>
      </c>
      <c r="CO25" s="479">
        <v>1454.4996471439999</v>
      </c>
      <c r="CP25" s="479">
        <v>1419.1444905169999</v>
      </c>
      <c r="CQ25" s="479">
        <v>4250.3463552419998</v>
      </c>
      <c r="CR25" s="479">
        <v>1558.229032492</v>
      </c>
      <c r="CS25" s="479">
        <v>1577.764251434</v>
      </c>
      <c r="CT25" s="479">
        <v>1503.124315001</v>
      </c>
      <c r="CU25" s="479">
        <v>4639.1175989269996</v>
      </c>
      <c r="CV25" s="479">
        <v>1501.782866943</v>
      </c>
      <c r="CW25" s="479">
        <v>1517.965282223</v>
      </c>
      <c r="CX25" s="479">
        <v>1768.6585172099999</v>
      </c>
      <c r="CY25" s="479">
        <v>4788.4066663760004</v>
      </c>
      <c r="CZ25" s="458">
        <v>18306.578660725001</v>
      </c>
      <c r="DA25" s="463" t="s">
        <v>242</v>
      </c>
      <c r="DB25" s="107">
        <v>20</v>
      </c>
      <c r="DC25" s="226"/>
      <c r="DE25" s="45"/>
      <c r="DF25" s="45"/>
    </row>
    <row r="26" spans="1:110" ht="18" customHeight="1" thickBot="1" x14ac:dyDescent="0.55000000000000004">
      <c r="A26" s="92">
        <v>21</v>
      </c>
      <c r="B26" s="73" t="s">
        <v>396</v>
      </c>
      <c r="C26" s="476">
        <v>25.577309</v>
      </c>
      <c r="D26" s="477">
        <v>78.047123000000013</v>
      </c>
      <c r="E26" s="477">
        <v>40.029758999999991</v>
      </c>
      <c r="F26" s="477">
        <v>143.654191</v>
      </c>
      <c r="G26" s="477">
        <v>38.350603999999997</v>
      </c>
      <c r="H26" s="477">
        <v>957.74612800000023</v>
      </c>
      <c r="I26" s="477">
        <v>159.89443399999999</v>
      </c>
      <c r="J26" s="477">
        <v>1155.991166</v>
      </c>
      <c r="K26" s="477">
        <v>53.744840999999987</v>
      </c>
      <c r="L26" s="477">
        <v>76.223507999999995</v>
      </c>
      <c r="M26" s="477">
        <v>32.761356000000013</v>
      </c>
      <c r="N26" s="477">
        <v>162.729705</v>
      </c>
      <c r="O26" s="477">
        <v>48.581343000000011</v>
      </c>
      <c r="P26" s="477">
        <v>228.464899</v>
      </c>
      <c r="Q26" s="477">
        <v>159.83725799999999</v>
      </c>
      <c r="R26" s="477">
        <v>436.88350000000003</v>
      </c>
      <c r="S26" s="457">
        <v>1899.258562</v>
      </c>
      <c r="T26" s="476">
        <v>291.55357500000002</v>
      </c>
      <c r="U26" s="477">
        <v>84.801833999999985</v>
      </c>
      <c r="V26" s="477">
        <v>98.911158</v>
      </c>
      <c r="W26" s="477">
        <v>475.26656700000001</v>
      </c>
      <c r="X26" s="477">
        <v>29.016824</v>
      </c>
      <c r="Y26" s="477">
        <v>39.301273999999999</v>
      </c>
      <c r="Z26" s="477">
        <v>38.326812999999987</v>
      </c>
      <c r="AA26" s="477">
        <v>106.64491099999999</v>
      </c>
      <c r="AB26" s="477">
        <v>135.900981</v>
      </c>
      <c r="AC26" s="477">
        <v>42.140729000000007</v>
      </c>
      <c r="AD26" s="477">
        <v>132.505875</v>
      </c>
      <c r="AE26" s="477">
        <v>310.54758500000003</v>
      </c>
      <c r="AF26" s="477">
        <v>55.271571000000009</v>
      </c>
      <c r="AG26" s="477">
        <v>49.35896300000001</v>
      </c>
      <c r="AH26" s="477">
        <v>119.49367100000001</v>
      </c>
      <c r="AI26" s="477">
        <v>224.12420499999999</v>
      </c>
      <c r="AJ26" s="457">
        <v>1116.5832680000001</v>
      </c>
      <c r="AK26" s="476">
        <v>78.77153577</v>
      </c>
      <c r="AL26" s="477">
        <v>98.018647390000041</v>
      </c>
      <c r="AM26" s="477">
        <v>125.06333028</v>
      </c>
      <c r="AN26" s="477">
        <v>301.85351344000009</v>
      </c>
      <c r="AO26" s="477">
        <v>123.36652841</v>
      </c>
      <c r="AP26" s="477">
        <v>445.65177212999993</v>
      </c>
      <c r="AQ26" s="477">
        <v>459.62130570999989</v>
      </c>
      <c r="AR26" s="477">
        <v>1028.63960625</v>
      </c>
      <c r="AS26" s="477">
        <v>1199.2634252299999</v>
      </c>
      <c r="AT26" s="477">
        <v>84.870749530000026</v>
      </c>
      <c r="AU26" s="477">
        <v>112.02376541</v>
      </c>
      <c r="AV26" s="477">
        <v>1396.1579401700001</v>
      </c>
      <c r="AW26" s="477">
        <v>110.93174544999999</v>
      </c>
      <c r="AX26" s="477">
        <v>98.771424449999969</v>
      </c>
      <c r="AY26" s="477">
        <v>188.71341558</v>
      </c>
      <c r="AZ26" s="477">
        <v>398.41658547999998</v>
      </c>
      <c r="BA26" s="457">
        <v>3125.0676453400001</v>
      </c>
      <c r="BB26" s="476">
        <v>2050.8329410000001</v>
      </c>
      <c r="BC26" s="477">
        <v>825.61950600000011</v>
      </c>
      <c r="BD26" s="477">
        <v>1355.529898</v>
      </c>
      <c r="BE26" s="477">
        <v>4231.9823449999994</v>
      </c>
      <c r="BF26" s="477">
        <v>1389.259313</v>
      </c>
      <c r="BG26" s="477">
        <v>1146.9191989999999</v>
      </c>
      <c r="BH26" s="477">
        <v>1302.38069</v>
      </c>
      <c r="BI26" s="477">
        <v>3838.5592019999999</v>
      </c>
      <c r="BJ26" s="477">
        <v>991.30446699999982</v>
      </c>
      <c r="BK26" s="477">
        <v>1364.0756449999999</v>
      </c>
      <c r="BL26" s="477">
        <v>982.53444599999978</v>
      </c>
      <c r="BM26" s="477">
        <v>3337.914557999999</v>
      </c>
      <c r="BN26" s="477">
        <v>1082.7070160000001</v>
      </c>
      <c r="BO26" s="477">
        <v>1358.3720149999999</v>
      </c>
      <c r="BP26" s="477">
        <v>1317.120459</v>
      </c>
      <c r="BQ26" s="477">
        <v>3758.19949</v>
      </c>
      <c r="BR26" s="457">
        <v>15166.655595</v>
      </c>
      <c r="BS26" s="476">
        <v>1317.5881400000001</v>
      </c>
      <c r="BT26" s="477">
        <v>1267.736529</v>
      </c>
      <c r="BU26" s="477">
        <v>2248.1067309999989</v>
      </c>
      <c r="BV26" s="477">
        <v>4833.4313999999986</v>
      </c>
      <c r="BW26" s="477">
        <v>1180.0127640000001</v>
      </c>
      <c r="BX26" s="477">
        <v>1851.811776</v>
      </c>
      <c r="BY26" s="477">
        <v>1472.5740400000011</v>
      </c>
      <c r="BZ26" s="477">
        <v>4504.39858</v>
      </c>
      <c r="CA26" s="477">
        <v>1353.947921</v>
      </c>
      <c r="CB26" s="477">
        <v>1527.373509</v>
      </c>
      <c r="CC26" s="477">
        <v>1327.7166219999999</v>
      </c>
      <c r="CD26" s="477">
        <v>4209.0380519999999</v>
      </c>
      <c r="CE26" s="477">
        <v>1476.085333</v>
      </c>
      <c r="CF26" s="477">
        <v>1839.0858969999999</v>
      </c>
      <c r="CG26" s="477">
        <v>2688.949325000001</v>
      </c>
      <c r="CH26" s="477">
        <v>6004.1205550000004</v>
      </c>
      <c r="CI26" s="457">
        <v>19550.988587</v>
      </c>
      <c r="CJ26" s="476">
        <v>2261.4406523900002</v>
      </c>
      <c r="CK26" s="477">
        <v>1670.90756807</v>
      </c>
      <c r="CL26" s="477">
        <v>2542.4441169099991</v>
      </c>
      <c r="CM26" s="477">
        <v>6474.7923373699996</v>
      </c>
      <c r="CN26" s="477">
        <v>1496.2812441900001</v>
      </c>
      <c r="CO26" s="477">
        <v>2032.2895518600001</v>
      </c>
      <c r="CP26" s="477">
        <v>1384.503083940001</v>
      </c>
      <c r="CQ26" s="477">
        <v>4913.07387999</v>
      </c>
      <c r="CR26" s="477">
        <v>1526.2764219600001</v>
      </c>
      <c r="CS26" s="477">
        <v>1713.54594901</v>
      </c>
      <c r="CT26" s="477">
        <v>1338.7324226600001</v>
      </c>
      <c r="CU26" s="477">
        <v>4578.5547936299999</v>
      </c>
      <c r="CV26" s="477">
        <v>1425.45785559</v>
      </c>
      <c r="CW26" s="477">
        <v>1619.36043789</v>
      </c>
      <c r="CX26" s="477">
        <v>1617.69589234</v>
      </c>
      <c r="CY26" s="477">
        <v>4662.5141858200004</v>
      </c>
      <c r="CZ26" s="457">
        <v>20628.935196810002</v>
      </c>
      <c r="DA26" s="462" t="s">
        <v>397</v>
      </c>
      <c r="DB26" s="104">
        <v>21</v>
      </c>
      <c r="DC26" s="226"/>
      <c r="DE26" s="45"/>
      <c r="DF26" s="45"/>
    </row>
    <row r="27" spans="1:110" ht="18" customHeight="1" thickBot="1" x14ac:dyDescent="0.55000000000000004">
      <c r="A27" s="149"/>
      <c r="B27" s="150" t="s">
        <v>22</v>
      </c>
      <c r="C27" s="480">
        <v>105467.523642</v>
      </c>
      <c r="D27" s="481">
        <v>96972.197264000017</v>
      </c>
      <c r="E27" s="481">
        <v>107020.04754299999</v>
      </c>
      <c r="F27" s="481">
        <v>309459.76844900002</v>
      </c>
      <c r="G27" s="481">
        <v>102742.2487130001</v>
      </c>
      <c r="H27" s="481">
        <v>99038.573854000002</v>
      </c>
      <c r="I27" s="481">
        <v>93273.326453999965</v>
      </c>
      <c r="J27" s="481">
        <v>295054.14902100008</v>
      </c>
      <c r="K27" s="481">
        <v>92644.128244000007</v>
      </c>
      <c r="L27" s="481">
        <v>102876.802427</v>
      </c>
      <c r="M27" s="481">
        <v>104094.875476</v>
      </c>
      <c r="N27" s="481">
        <v>299615.80614699988</v>
      </c>
      <c r="O27" s="481">
        <v>103945.298025</v>
      </c>
      <c r="P27" s="481">
        <v>95007.922730000006</v>
      </c>
      <c r="Q27" s="481">
        <v>96986.18586399997</v>
      </c>
      <c r="R27" s="481">
        <v>295939.40661900002</v>
      </c>
      <c r="S27" s="482">
        <v>1200069.1302360001</v>
      </c>
      <c r="T27" s="480">
        <v>94925.569273000001</v>
      </c>
      <c r="U27" s="481">
        <v>96284.031870999999</v>
      </c>
      <c r="V27" s="481">
        <v>103954.5359989999</v>
      </c>
      <c r="W27" s="481">
        <v>295164.13714300003</v>
      </c>
      <c r="X27" s="481">
        <v>101376.396297</v>
      </c>
      <c r="Y27" s="481">
        <v>105218.173534</v>
      </c>
      <c r="Z27" s="481">
        <v>88815.643414000035</v>
      </c>
      <c r="AA27" s="481">
        <v>295410.21324499988</v>
      </c>
      <c r="AB27" s="481">
        <v>94993.831420999981</v>
      </c>
      <c r="AC27" s="481">
        <v>93003.985293999998</v>
      </c>
      <c r="AD27" s="481">
        <v>88959.809137999968</v>
      </c>
      <c r="AE27" s="481">
        <v>276957.62585299998</v>
      </c>
      <c r="AF27" s="481">
        <v>93027.053144000049</v>
      </c>
      <c r="AG27" s="481">
        <v>90702.607344999997</v>
      </c>
      <c r="AH27" s="481">
        <v>94361.094498999984</v>
      </c>
      <c r="AI27" s="481">
        <v>278090.75498799997</v>
      </c>
      <c r="AJ27" s="482">
        <v>1145622.731229</v>
      </c>
      <c r="AK27" s="480">
        <v>98209.608294880003</v>
      </c>
      <c r="AL27" s="481">
        <v>94615.242116067981</v>
      </c>
      <c r="AM27" s="481">
        <v>94816.86276033301</v>
      </c>
      <c r="AN27" s="481">
        <v>287641.71317128098</v>
      </c>
      <c r="AO27" s="481">
        <v>92534.983180349998</v>
      </c>
      <c r="AP27" s="481">
        <v>90288.554398286011</v>
      </c>
      <c r="AQ27" s="481">
        <v>91901.015167331963</v>
      </c>
      <c r="AR27" s="481">
        <v>274724.55274596799</v>
      </c>
      <c r="AS27" s="481">
        <v>101865.395299796</v>
      </c>
      <c r="AT27" s="481">
        <v>98577.29141355402</v>
      </c>
      <c r="AU27" s="481">
        <v>101166.482461832</v>
      </c>
      <c r="AV27" s="481">
        <v>301609.16917518189</v>
      </c>
      <c r="AW27" s="481">
        <v>104189.27941570101</v>
      </c>
      <c r="AX27" s="481">
        <v>100278.418646989</v>
      </c>
      <c r="AY27" s="481">
        <v>101528.060751891</v>
      </c>
      <c r="AZ27" s="481">
        <v>305995.75881458109</v>
      </c>
      <c r="BA27" s="482">
        <v>1169971.193907012</v>
      </c>
      <c r="BB27" s="480">
        <v>66071.600479000001</v>
      </c>
      <c r="BC27" s="481">
        <v>56195.934169</v>
      </c>
      <c r="BD27" s="481">
        <v>66686.295026000007</v>
      </c>
      <c r="BE27" s="481">
        <v>188953.82967400001</v>
      </c>
      <c r="BF27" s="481">
        <v>61116.955198999989</v>
      </c>
      <c r="BG27" s="481">
        <v>68437.407315000019</v>
      </c>
      <c r="BH27" s="481">
        <v>60800.478174999997</v>
      </c>
      <c r="BI27" s="481">
        <v>190354.840689</v>
      </c>
      <c r="BJ27" s="481">
        <v>66794.125732</v>
      </c>
      <c r="BK27" s="481">
        <v>67436.825349000006</v>
      </c>
      <c r="BL27" s="481">
        <v>60754.793618999989</v>
      </c>
      <c r="BM27" s="481">
        <v>194985.74470000001</v>
      </c>
      <c r="BN27" s="481">
        <v>74866.783805999992</v>
      </c>
      <c r="BO27" s="481">
        <v>64663.487847999997</v>
      </c>
      <c r="BP27" s="481">
        <v>62199.571830000001</v>
      </c>
      <c r="BQ27" s="481">
        <v>201729.84348400001</v>
      </c>
      <c r="BR27" s="482">
        <v>776024.25854700012</v>
      </c>
      <c r="BS27" s="480">
        <v>66831.901641999997</v>
      </c>
      <c r="BT27" s="481">
        <v>66899.471163000009</v>
      </c>
      <c r="BU27" s="481">
        <v>73883.478417999999</v>
      </c>
      <c r="BV27" s="481">
        <v>207614.85122300001</v>
      </c>
      <c r="BW27" s="481">
        <v>64363.522628999992</v>
      </c>
      <c r="BX27" s="481">
        <v>75099.33736200002</v>
      </c>
      <c r="BY27" s="481">
        <v>68834.009336000017</v>
      </c>
      <c r="BZ27" s="481">
        <v>208296.86932699999</v>
      </c>
      <c r="CA27" s="481">
        <v>77487.681438999978</v>
      </c>
      <c r="CB27" s="481">
        <v>69725.233444999991</v>
      </c>
      <c r="CC27" s="481">
        <v>73325.746727999998</v>
      </c>
      <c r="CD27" s="481">
        <v>220538.661612</v>
      </c>
      <c r="CE27" s="481">
        <v>76801.991435000004</v>
      </c>
      <c r="CF27" s="481">
        <v>77574.821186999994</v>
      </c>
      <c r="CG27" s="481">
        <v>82196.335945000013</v>
      </c>
      <c r="CH27" s="481">
        <v>236573.148567</v>
      </c>
      <c r="CI27" s="482">
        <v>873023.53072899987</v>
      </c>
      <c r="CJ27" s="480">
        <v>76379.087991978988</v>
      </c>
      <c r="CK27" s="481">
        <v>71421.906855825975</v>
      </c>
      <c r="CL27" s="481">
        <v>76806.841350297007</v>
      </c>
      <c r="CM27" s="481">
        <v>224607.83619810201</v>
      </c>
      <c r="CN27" s="481">
        <v>79875.115289955007</v>
      </c>
      <c r="CO27" s="481">
        <v>84219.996337120014</v>
      </c>
      <c r="CP27" s="481">
        <v>72654.631168135005</v>
      </c>
      <c r="CQ27" s="481">
        <v>236749.74279521001</v>
      </c>
      <c r="CR27" s="481">
        <v>82719.401321166995</v>
      </c>
      <c r="CS27" s="481">
        <v>78834.553385704974</v>
      </c>
      <c r="CT27" s="481">
        <v>77463.600111020001</v>
      </c>
      <c r="CU27" s="481">
        <v>239017.554817892</v>
      </c>
      <c r="CV27" s="481">
        <v>82814.408814815994</v>
      </c>
      <c r="CW27" s="481">
        <v>80221.918937912997</v>
      </c>
      <c r="CX27" s="481">
        <v>86413.700342659955</v>
      </c>
      <c r="CY27" s="481">
        <v>249450.02809538899</v>
      </c>
      <c r="CZ27" s="482">
        <v>949825.16190659301</v>
      </c>
      <c r="DA27" s="464" t="s">
        <v>243</v>
      </c>
      <c r="DB27" s="151"/>
      <c r="DC27" s="57"/>
      <c r="DE27" s="45"/>
      <c r="DF27" s="45"/>
    </row>
    <row r="28" spans="1:110" ht="18" customHeight="1" x14ac:dyDescent="0.5">
      <c r="A28" s="90"/>
      <c r="S28" s="46"/>
      <c r="AJ28" s="46"/>
      <c r="BA28" s="46"/>
      <c r="BR28" s="46"/>
      <c r="CI28" s="46"/>
      <c r="CZ28" s="46"/>
      <c r="DB28" s="91"/>
      <c r="DE28" s="45"/>
      <c r="DF28" s="45"/>
    </row>
    <row r="29" spans="1:110" x14ac:dyDescent="0.5">
      <c r="A29" s="44"/>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E29" s="45"/>
      <c r="DF29" s="45"/>
    </row>
    <row r="30" spans="1:110" x14ac:dyDescent="0.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E30" s="45"/>
      <c r="DF30" s="45"/>
    </row>
    <row r="31" spans="1:110" x14ac:dyDescent="0.5">
      <c r="A31" s="20"/>
      <c r="B31" s="65"/>
      <c r="C31" s="65"/>
      <c r="D31" s="65"/>
      <c r="E31" s="65"/>
      <c r="F31" s="65"/>
      <c r="G31" s="65"/>
      <c r="H31" s="65"/>
      <c r="I31" s="65"/>
      <c r="J31" s="65"/>
      <c r="K31" s="65"/>
      <c r="L31" s="65"/>
      <c r="M31" s="65"/>
      <c r="N31" s="65"/>
      <c r="O31" s="65"/>
      <c r="P31" s="65"/>
      <c r="Q31" s="65"/>
      <c r="R31" s="65"/>
      <c r="S31" s="20"/>
      <c r="T31" s="65"/>
      <c r="U31" s="65"/>
      <c r="V31" s="65"/>
      <c r="W31" s="65"/>
      <c r="X31" s="65"/>
      <c r="Y31" s="65"/>
      <c r="Z31" s="65"/>
      <c r="AA31" s="65"/>
      <c r="AB31" s="65"/>
      <c r="AC31" s="65"/>
      <c r="AD31" s="65"/>
      <c r="AE31" s="65"/>
      <c r="AF31" s="65"/>
      <c r="AG31" s="65"/>
      <c r="AH31" s="65"/>
      <c r="AI31" s="65"/>
      <c r="AJ31" s="20"/>
      <c r="AK31" s="65"/>
      <c r="AL31" s="65"/>
      <c r="AM31" s="65"/>
      <c r="AN31" s="65"/>
      <c r="AO31" s="65"/>
      <c r="AP31" s="65"/>
      <c r="AQ31" s="65"/>
      <c r="AR31" s="65"/>
      <c r="AS31" s="65"/>
      <c r="AT31" s="65"/>
      <c r="AU31" s="65"/>
      <c r="AV31" s="65"/>
      <c r="AW31" s="65"/>
      <c r="AX31" s="65"/>
      <c r="AY31" s="65"/>
      <c r="AZ31" s="65"/>
      <c r="BA31" s="20"/>
      <c r="BB31" s="65"/>
      <c r="BC31" s="65"/>
      <c r="BD31" s="65"/>
      <c r="BE31" s="65"/>
      <c r="BF31" s="65"/>
      <c r="BG31" s="65"/>
      <c r="BH31" s="65"/>
      <c r="BI31" s="65"/>
      <c r="BJ31" s="65"/>
      <c r="BK31" s="65"/>
      <c r="BL31" s="65"/>
      <c r="BM31" s="65"/>
      <c r="BN31" s="65"/>
      <c r="BO31" s="65"/>
      <c r="BP31" s="65"/>
      <c r="BQ31" s="65"/>
      <c r="BR31" s="20"/>
      <c r="BS31" s="65"/>
      <c r="BT31" s="65"/>
      <c r="BU31" s="65"/>
      <c r="BV31" s="65"/>
      <c r="BW31" s="65"/>
      <c r="BX31" s="65"/>
      <c r="BY31" s="65"/>
      <c r="BZ31" s="65"/>
      <c r="CA31" s="65"/>
      <c r="CB31" s="65"/>
      <c r="CC31" s="65"/>
      <c r="CD31" s="65"/>
      <c r="CE31" s="65"/>
      <c r="CF31" s="65"/>
      <c r="CG31" s="65"/>
      <c r="CH31" s="65"/>
      <c r="CI31" s="20"/>
      <c r="CJ31" s="65"/>
      <c r="CK31" s="65"/>
      <c r="CL31" s="65"/>
      <c r="CM31" s="65"/>
      <c r="CN31" s="65"/>
      <c r="CO31" s="65"/>
      <c r="CP31" s="65"/>
      <c r="CQ31" s="65"/>
      <c r="CR31" s="65"/>
      <c r="CS31" s="65"/>
      <c r="CT31" s="65"/>
      <c r="CU31" s="65"/>
      <c r="CV31" s="65"/>
      <c r="CW31" s="65"/>
      <c r="CX31" s="65"/>
      <c r="CY31" s="65"/>
      <c r="CZ31" s="20"/>
      <c r="DE31" s="45"/>
      <c r="DF31" s="45"/>
    </row>
    <row r="32" spans="1:110" x14ac:dyDescent="0.5">
      <c r="A32" s="20"/>
      <c r="B32" s="65"/>
      <c r="C32" s="65"/>
      <c r="D32" s="65"/>
      <c r="E32" s="65"/>
      <c r="F32" s="65"/>
      <c r="G32" s="65"/>
      <c r="H32" s="65"/>
      <c r="I32" s="65"/>
      <c r="J32" s="65"/>
      <c r="K32" s="65"/>
      <c r="L32" s="65"/>
      <c r="M32" s="65"/>
      <c r="N32" s="65"/>
      <c r="O32" s="65"/>
      <c r="P32" s="65"/>
      <c r="Q32" s="65"/>
      <c r="R32" s="65"/>
      <c r="S32" s="20"/>
      <c r="T32" s="65"/>
      <c r="U32" s="65"/>
      <c r="V32" s="65"/>
      <c r="W32" s="65"/>
      <c r="X32" s="65"/>
      <c r="Y32" s="65"/>
      <c r="Z32" s="65"/>
      <c r="AA32" s="65"/>
      <c r="AB32" s="65"/>
      <c r="AC32" s="65"/>
      <c r="AD32" s="65"/>
      <c r="AE32" s="65"/>
      <c r="AF32" s="65"/>
      <c r="AG32" s="65"/>
      <c r="AH32" s="65"/>
      <c r="AI32" s="65"/>
      <c r="AJ32" s="20"/>
      <c r="AK32" s="65"/>
      <c r="AL32" s="65"/>
      <c r="AM32" s="65"/>
      <c r="AN32" s="65"/>
      <c r="AO32" s="65"/>
      <c r="AP32" s="65"/>
      <c r="AQ32" s="65"/>
      <c r="AR32" s="65"/>
      <c r="AS32" s="65"/>
      <c r="AT32" s="65"/>
      <c r="AU32" s="65"/>
      <c r="AV32" s="65"/>
      <c r="AW32" s="65"/>
      <c r="AX32" s="65"/>
      <c r="AY32" s="65"/>
      <c r="AZ32" s="65"/>
      <c r="BA32" s="20"/>
      <c r="BB32" s="65"/>
      <c r="BC32" s="65"/>
      <c r="BD32" s="65"/>
      <c r="BE32" s="65"/>
      <c r="BF32" s="65"/>
      <c r="BG32" s="65"/>
      <c r="BH32" s="65"/>
      <c r="BI32" s="65"/>
      <c r="BJ32" s="65"/>
      <c r="BK32" s="65"/>
      <c r="BL32" s="65"/>
      <c r="BM32" s="65"/>
      <c r="BN32" s="65"/>
      <c r="BO32" s="65"/>
      <c r="BP32" s="65"/>
      <c r="BQ32" s="65"/>
      <c r="BR32" s="20"/>
      <c r="BS32" s="65"/>
      <c r="BT32" s="65"/>
      <c r="BU32" s="65"/>
      <c r="BV32" s="65"/>
      <c r="BW32" s="65"/>
      <c r="BX32" s="65"/>
      <c r="BY32" s="65"/>
      <c r="BZ32" s="65"/>
      <c r="CA32" s="65"/>
      <c r="CB32" s="65"/>
      <c r="CC32" s="65"/>
      <c r="CD32" s="65"/>
      <c r="CE32" s="65"/>
      <c r="CF32" s="65"/>
      <c r="CG32" s="65"/>
      <c r="CH32" s="65"/>
      <c r="CI32" s="20"/>
      <c r="CJ32" s="65"/>
      <c r="CK32" s="65"/>
      <c r="CL32" s="65"/>
      <c r="CM32" s="65"/>
      <c r="CN32" s="65"/>
      <c r="CO32" s="65"/>
      <c r="CP32" s="65"/>
      <c r="CQ32" s="65"/>
      <c r="CR32" s="65"/>
      <c r="CS32" s="65"/>
      <c r="CT32" s="65"/>
      <c r="CU32" s="65"/>
      <c r="CV32" s="65"/>
      <c r="CW32" s="65"/>
      <c r="CX32" s="65"/>
      <c r="CY32" s="65"/>
      <c r="CZ32" s="20"/>
      <c r="DE32" s="45"/>
      <c r="DF32" s="45"/>
    </row>
    <row r="33" spans="1:110" x14ac:dyDescent="0.5">
      <c r="A33" s="20"/>
      <c r="B33" s="65"/>
      <c r="C33" s="65"/>
      <c r="D33" s="65"/>
      <c r="E33" s="65"/>
      <c r="F33" s="65"/>
      <c r="G33" s="65"/>
      <c r="H33" s="65"/>
      <c r="I33" s="65"/>
      <c r="J33" s="65"/>
      <c r="K33" s="65"/>
      <c r="L33" s="65"/>
      <c r="M33" s="65"/>
      <c r="N33" s="65"/>
      <c r="O33" s="65"/>
      <c r="P33" s="65"/>
      <c r="Q33" s="65"/>
      <c r="R33" s="65"/>
      <c r="S33" s="20"/>
      <c r="T33" s="65"/>
      <c r="U33" s="65"/>
      <c r="V33" s="65"/>
      <c r="W33" s="65"/>
      <c r="X33" s="65"/>
      <c r="Y33" s="65"/>
      <c r="Z33" s="65"/>
      <c r="AA33" s="65"/>
      <c r="AB33" s="65"/>
      <c r="AC33" s="65"/>
      <c r="AD33" s="65"/>
      <c r="AE33" s="65"/>
      <c r="AF33" s="65"/>
      <c r="AG33" s="65"/>
      <c r="AH33" s="65"/>
      <c r="AI33" s="65"/>
      <c r="AJ33" s="20"/>
      <c r="AK33" s="65"/>
      <c r="AL33" s="65"/>
      <c r="AM33" s="65"/>
      <c r="AN33" s="65"/>
      <c r="AO33" s="65"/>
      <c r="AP33" s="65"/>
      <c r="AQ33" s="65"/>
      <c r="AR33" s="65"/>
      <c r="AS33" s="65"/>
      <c r="AT33" s="65"/>
      <c r="AU33" s="65"/>
      <c r="AV33" s="65"/>
      <c r="AW33" s="65"/>
      <c r="AX33" s="65"/>
      <c r="AY33" s="65"/>
      <c r="AZ33" s="65"/>
      <c r="BA33" s="20"/>
      <c r="BB33" s="65"/>
      <c r="BC33" s="65"/>
      <c r="BD33" s="65"/>
      <c r="BE33" s="65"/>
      <c r="BF33" s="65"/>
      <c r="BG33" s="65"/>
      <c r="BH33" s="65"/>
      <c r="BI33" s="65"/>
      <c r="BJ33" s="65"/>
      <c r="BK33" s="65"/>
      <c r="BL33" s="65"/>
      <c r="BM33" s="65"/>
      <c r="BN33" s="65"/>
      <c r="BO33" s="65"/>
      <c r="BP33" s="65"/>
      <c r="BQ33" s="65"/>
      <c r="BR33" s="20"/>
      <c r="BS33" s="65"/>
      <c r="BT33" s="65"/>
      <c r="BU33" s="65"/>
      <c r="BV33" s="65"/>
      <c r="BW33" s="65"/>
      <c r="BX33" s="65"/>
      <c r="BY33" s="65"/>
      <c r="BZ33" s="65"/>
      <c r="CA33" s="65"/>
      <c r="CB33" s="65"/>
      <c r="CC33" s="65"/>
      <c r="CD33" s="65"/>
      <c r="CE33" s="65"/>
      <c r="CF33" s="65"/>
      <c r="CG33" s="65"/>
      <c r="CH33" s="65"/>
      <c r="CI33" s="20"/>
      <c r="CJ33" s="65"/>
      <c r="CK33" s="65"/>
      <c r="CL33" s="65"/>
      <c r="CM33" s="65"/>
      <c r="CN33" s="65"/>
      <c r="CO33" s="65"/>
      <c r="CP33" s="65"/>
      <c r="CQ33" s="65"/>
      <c r="CR33" s="65"/>
      <c r="CS33" s="65"/>
      <c r="CT33" s="65"/>
      <c r="CU33" s="65"/>
      <c r="CV33" s="65"/>
      <c r="CW33" s="65"/>
      <c r="CX33" s="65"/>
      <c r="CY33" s="65"/>
      <c r="CZ33" s="20"/>
      <c r="DE33" s="45"/>
      <c r="DF33" s="45"/>
    </row>
    <row r="34" spans="1:110" x14ac:dyDescent="0.5">
      <c r="A34" s="20"/>
      <c r="B34" s="65"/>
      <c r="C34" s="65"/>
      <c r="D34" s="65"/>
      <c r="E34" s="65"/>
      <c r="F34" s="65"/>
      <c r="G34" s="65"/>
      <c r="H34" s="65"/>
      <c r="I34" s="65"/>
      <c r="J34" s="65"/>
      <c r="K34" s="65"/>
      <c r="L34" s="65"/>
      <c r="M34" s="65"/>
      <c r="N34" s="65"/>
      <c r="O34" s="65"/>
      <c r="P34" s="65"/>
      <c r="Q34" s="65"/>
      <c r="R34" s="65"/>
      <c r="S34" s="20"/>
      <c r="T34" s="65"/>
      <c r="U34" s="65"/>
      <c r="V34" s="65"/>
      <c r="W34" s="65"/>
      <c r="X34" s="65"/>
      <c r="Y34" s="65"/>
      <c r="Z34" s="65"/>
      <c r="AA34" s="65"/>
      <c r="AB34" s="65"/>
      <c r="AC34" s="65"/>
      <c r="AD34" s="65"/>
      <c r="AE34" s="65"/>
      <c r="AF34" s="65"/>
      <c r="AG34" s="65"/>
      <c r="AH34" s="65"/>
      <c r="AI34" s="65"/>
      <c r="AJ34" s="20"/>
      <c r="AK34" s="65"/>
      <c r="AL34" s="65"/>
      <c r="AM34" s="65"/>
      <c r="AN34" s="65"/>
      <c r="AO34" s="65"/>
      <c r="AP34" s="65"/>
      <c r="AQ34" s="65"/>
      <c r="AR34" s="65"/>
      <c r="AS34" s="65"/>
      <c r="AT34" s="65"/>
      <c r="AU34" s="65"/>
      <c r="AV34" s="65"/>
      <c r="AW34" s="65"/>
      <c r="AX34" s="65"/>
      <c r="AY34" s="65"/>
      <c r="AZ34" s="65"/>
      <c r="BA34" s="20"/>
      <c r="BB34" s="65"/>
      <c r="BC34" s="65"/>
      <c r="BD34" s="65"/>
      <c r="BE34" s="65"/>
      <c r="BF34" s="65"/>
      <c r="BG34" s="65"/>
      <c r="BH34" s="65"/>
      <c r="BI34" s="65"/>
      <c r="BJ34" s="65"/>
      <c r="BK34" s="65"/>
      <c r="BL34" s="65"/>
      <c r="BM34" s="65"/>
      <c r="BN34" s="65"/>
      <c r="BO34" s="65"/>
      <c r="BP34" s="65"/>
      <c r="BQ34" s="65"/>
      <c r="BR34" s="20"/>
      <c r="BS34" s="65"/>
      <c r="BT34" s="65"/>
      <c r="BU34" s="65"/>
      <c r="BV34" s="65"/>
      <c r="BW34" s="65"/>
      <c r="BX34" s="65"/>
      <c r="BY34" s="65"/>
      <c r="BZ34" s="65"/>
      <c r="CA34" s="65"/>
      <c r="CB34" s="65"/>
      <c r="CC34" s="65"/>
      <c r="CD34" s="65"/>
      <c r="CE34" s="65"/>
      <c r="CF34" s="65"/>
      <c r="CG34" s="65"/>
      <c r="CH34" s="65"/>
      <c r="CI34" s="20"/>
      <c r="CJ34" s="65"/>
      <c r="CK34" s="65"/>
      <c r="CL34" s="65"/>
      <c r="CM34" s="65"/>
      <c r="CN34" s="65"/>
      <c r="CO34" s="65"/>
      <c r="CP34" s="65"/>
      <c r="CQ34" s="65"/>
      <c r="CR34" s="65"/>
      <c r="CS34" s="65"/>
      <c r="CT34" s="65"/>
      <c r="CU34" s="65"/>
      <c r="CV34" s="65"/>
      <c r="CW34" s="65"/>
      <c r="CX34" s="65"/>
      <c r="CY34" s="65"/>
      <c r="CZ34" s="20"/>
      <c r="DE34" s="45"/>
      <c r="DF34" s="45"/>
    </row>
    <row r="35" spans="1:110" x14ac:dyDescent="0.5">
      <c r="A35" s="20"/>
      <c r="B35" s="60"/>
      <c r="C35" s="60"/>
      <c r="D35" s="60"/>
      <c r="E35" s="60"/>
      <c r="F35" s="60"/>
      <c r="G35" s="60"/>
      <c r="H35" s="60"/>
      <c r="I35" s="60"/>
      <c r="J35" s="60"/>
      <c r="K35" s="60"/>
      <c r="L35" s="60"/>
      <c r="M35" s="60"/>
      <c r="N35" s="60"/>
      <c r="O35" s="60"/>
      <c r="P35" s="60"/>
      <c r="Q35" s="60"/>
      <c r="R35" s="60"/>
      <c r="S35" s="20"/>
      <c r="T35" s="60"/>
      <c r="U35" s="60"/>
      <c r="V35" s="60"/>
      <c r="W35" s="60"/>
      <c r="X35" s="60"/>
      <c r="Y35" s="60"/>
      <c r="Z35" s="60"/>
      <c r="AA35" s="60"/>
      <c r="AB35" s="60"/>
      <c r="AC35" s="60"/>
      <c r="AD35" s="60"/>
      <c r="AE35" s="60"/>
      <c r="AF35" s="60"/>
      <c r="AG35" s="60"/>
      <c r="AH35" s="60"/>
      <c r="AI35" s="60"/>
      <c r="AJ35" s="20"/>
      <c r="AK35" s="60"/>
      <c r="AL35" s="60"/>
      <c r="AM35" s="60"/>
      <c r="AN35" s="60"/>
      <c r="AO35" s="60"/>
      <c r="AP35" s="60"/>
      <c r="AQ35" s="60"/>
      <c r="AR35" s="60"/>
      <c r="AS35" s="60"/>
      <c r="AT35" s="60"/>
      <c r="AU35" s="60"/>
      <c r="AV35" s="60"/>
      <c r="AW35" s="60"/>
      <c r="AX35" s="60"/>
      <c r="AY35" s="60"/>
      <c r="AZ35" s="60"/>
      <c r="BA35" s="20"/>
      <c r="BB35" s="60"/>
      <c r="BC35" s="60"/>
      <c r="BD35" s="60"/>
      <c r="BE35" s="60"/>
      <c r="BF35" s="60"/>
      <c r="BG35" s="60"/>
      <c r="BH35" s="60"/>
      <c r="BI35" s="60"/>
      <c r="BJ35" s="60"/>
      <c r="BK35" s="60"/>
      <c r="BL35" s="60"/>
      <c r="BM35" s="60"/>
      <c r="BN35" s="60"/>
      <c r="BO35" s="60"/>
      <c r="BP35" s="60"/>
      <c r="BQ35" s="60"/>
      <c r="BR35" s="20"/>
      <c r="BS35" s="60"/>
      <c r="BT35" s="60"/>
      <c r="BU35" s="60"/>
      <c r="BV35" s="60"/>
      <c r="BW35" s="60"/>
      <c r="BX35" s="60"/>
      <c r="BY35" s="60"/>
      <c r="BZ35" s="60"/>
      <c r="CA35" s="60"/>
      <c r="CB35" s="60"/>
      <c r="CC35" s="60"/>
      <c r="CD35" s="60"/>
      <c r="CE35" s="60"/>
      <c r="CF35" s="60"/>
      <c r="CG35" s="60"/>
      <c r="CH35" s="60"/>
      <c r="CI35" s="20"/>
      <c r="CJ35" s="60"/>
      <c r="CK35" s="60"/>
      <c r="CL35" s="60"/>
      <c r="CM35" s="60"/>
      <c r="CN35" s="60"/>
      <c r="CO35" s="60"/>
      <c r="CP35" s="60"/>
      <c r="CQ35" s="60"/>
      <c r="CR35" s="60"/>
      <c r="CS35" s="60"/>
      <c r="CT35" s="60"/>
      <c r="CU35" s="60"/>
      <c r="CV35" s="60"/>
      <c r="CW35" s="60"/>
      <c r="CX35" s="60"/>
      <c r="CY35" s="60"/>
      <c r="CZ35" s="20"/>
      <c r="DE35" s="45"/>
      <c r="DF35" s="45"/>
    </row>
    <row r="36" spans="1:110" x14ac:dyDescent="0.5">
      <c r="A36" s="20"/>
      <c r="B36" s="60"/>
      <c r="C36" s="60"/>
      <c r="D36" s="60"/>
      <c r="E36" s="60"/>
      <c r="F36" s="60"/>
      <c r="G36" s="60"/>
      <c r="H36" s="60"/>
      <c r="I36" s="60"/>
      <c r="J36" s="60"/>
      <c r="K36" s="60"/>
      <c r="L36" s="60"/>
      <c r="M36" s="60"/>
      <c r="N36" s="60"/>
      <c r="O36" s="60"/>
      <c r="P36" s="60"/>
      <c r="Q36" s="60"/>
      <c r="R36" s="60"/>
      <c r="S36" s="20"/>
      <c r="T36" s="60"/>
      <c r="U36" s="60"/>
      <c r="V36" s="60"/>
      <c r="W36" s="60"/>
      <c r="X36" s="60"/>
      <c r="Y36" s="60"/>
      <c r="Z36" s="60"/>
      <c r="AA36" s="60"/>
      <c r="AB36" s="60"/>
      <c r="AC36" s="60"/>
      <c r="AD36" s="60"/>
      <c r="AE36" s="60"/>
      <c r="AF36" s="60"/>
      <c r="AG36" s="60"/>
      <c r="AH36" s="60"/>
      <c r="AI36" s="60"/>
      <c r="AJ36" s="20"/>
      <c r="AK36" s="60"/>
      <c r="AL36" s="60"/>
      <c r="AM36" s="60"/>
      <c r="AN36" s="60"/>
      <c r="AO36" s="60"/>
      <c r="AP36" s="60"/>
      <c r="AQ36" s="60"/>
      <c r="AR36" s="60"/>
      <c r="AS36" s="60"/>
      <c r="AT36" s="60"/>
      <c r="AU36" s="60"/>
      <c r="AV36" s="60"/>
      <c r="AW36" s="60"/>
      <c r="AX36" s="60"/>
      <c r="AY36" s="60"/>
      <c r="AZ36" s="60"/>
      <c r="BA36" s="20"/>
      <c r="BB36" s="60"/>
      <c r="BC36" s="60"/>
      <c r="BD36" s="60"/>
      <c r="BE36" s="60"/>
      <c r="BF36" s="60"/>
      <c r="BG36" s="60"/>
      <c r="BH36" s="60"/>
      <c r="BI36" s="60"/>
      <c r="BJ36" s="60"/>
      <c r="BK36" s="60"/>
      <c r="BL36" s="60"/>
      <c r="BM36" s="60"/>
      <c r="BN36" s="60"/>
      <c r="BO36" s="60"/>
      <c r="BP36" s="60"/>
      <c r="BQ36" s="60"/>
      <c r="BR36" s="20"/>
      <c r="BS36" s="60"/>
      <c r="BT36" s="60"/>
      <c r="BU36" s="60"/>
      <c r="BV36" s="60"/>
      <c r="BW36" s="60"/>
      <c r="BX36" s="60"/>
      <c r="BY36" s="60"/>
      <c r="BZ36" s="60"/>
      <c r="CA36" s="60"/>
      <c r="CB36" s="60"/>
      <c r="CC36" s="60"/>
      <c r="CD36" s="60"/>
      <c r="CE36" s="60"/>
      <c r="CF36" s="60"/>
      <c r="CG36" s="60"/>
      <c r="CH36" s="60"/>
      <c r="CI36" s="20"/>
      <c r="CJ36" s="60"/>
      <c r="CK36" s="60"/>
      <c r="CL36" s="60"/>
      <c r="CM36" s="60"/>
      <c r="CN36" s="60"/>
      <c r="CO36" s="60"/>
      <c r="CP36" s="60"/>
      <c r="CQ36" s="60"/>
      <c r="CR36" s="60"/>
      <c r="CS36" s="60"/>
      <c r="CT36" s="60"/>
      <c r="CU36" s="60"/>
      <c r="CV36" s="60"/>
      <c r="CW36" s="60"/>
      <c r="CX36" s="60"/>
      <c r="CY36" s="60"/>
      <c r="CZ36" s="20"/>
      <c r="DE36" s="45"/>
      <c r="DF36" s="45"/>
    </row>
    <row r="37" spans="1:110" x14ac:dyDescent="0.5">
      <c r="A37" s="20"/>
      <c r="B37" s="60"/>
      <c r="C37" s="60"/>
      <c r="D37" s="60"/>
      <c r="E37" s="60"/>
      <c r="F37" s="60"/>
      <c r="G37" s="60"/>
      <c r="H37" s="60"/>
      <c r="I37" s="60"/>
      <c r="J37" s="60"/>
      <c r="K37" s="60"/>
      <c r="L37" s="60"/>
      <c r="M37" s="60"/>
      <c r="N37" s="60"/>
      <c r="O37" s="60"/>
      <c r="P37" s="60"/>
      <c r="Q37" s="60"/>
      <c r="R37" s="60"/>
      <c r="S37" s="20"/>
      <c r="T37" s="60"/>
      <c r="U37" s="60"/>
      <c r="V37" s="60"/>
      <c r="W37" s="60"/>
      <c r="X37" s="60"/>
      <c r="Y37" s="60"/>
      <c r="Z37" s="60"/>
      <c r="AA37" s="60"/>
      <c r="AB37" s="60"/>
      <c r="AC37" s="60"/>
      <c r="AD37" s="60"/>
      <c r="AE37" s="60"/>
      <c r="AF37" s="60"/>
      <c r="AG37" s="60"/>
      <c r="AH37" s="60"/>
      <c r="AI37" s="60"/>
      <c r="AJ37" s="20"/>
      <c r="AK37" s="60"/>
      <c r="AL37" s="60"/>
      <c r="AM37" s="60"/>
      <c r="AN37" s="60"/>
      <c r="AO37" s="60"/>
      <c r="AP37" s="60"/>
      <c r="AQ37" s="60"/>
      <c r="AR37" s="60"/>
      <c r="AS37" s="60"/>
      <c r="AT37" s="60"/>
      <c r="AU37" s="60"/>
      <c r="AV37" s="60"/>
      <c r="AW37" s="60"/>
      <c r="AX37" s="60"/>
      <c r="AY37" s="60"/>
      <c r="AZ37" s="60"/>
      <c r="BA37" s="20"/>
      <c r="BB37" s="60"/>
      <c r="BC37" s="60"/>
      <c r="BD37" s="60"/>
      <c r="BE37" s="60"/>
      <c r="BF37" s="60"/>
      <c r="BG37" s="60"/>
      <c r="BH37" s="60"/>
      <c r="BI37" s="60"/>
      <c r="BJ37" s="60"/>
      <c r="BK37" s="60"/>
      <c r="BL37" s="60"/>
      <c r="BM37" s="60"/>
      <c r="BN37" s="60"/>
      <c r="BO37" s="60"/>
      <c r="BP37" s="60"/>
      <c r="BQ37" s="60"/>
      <c r="BR37" s="20"/>
      <c r="BS37" s="60"/>
      <c r="BT37" s="60"/>
      <c r="BU37" s="60"/>
      <c r="BV37" s="60"/>
      <c r="BW37" s="60"/>
      <c r="BX37" s="60"/>
      <c r="BY37" s="60"/>
      <c r="BZ37" s="60"/>
      <c r="CA37" s="60"/>
      <c r="CB37" s="60"/>
      <c r="CC37" s="60"/>
      <c r="CD37" s="60"/>
      <c r="CE37" s="60"/>
      <c r="CF37" s="60"/>
      <c r="CG37" s="60"/>
      <c r="CH37" s="60"/>
      <c r="CI37" s="20"/>
      <c r="CJ37" s="60"/>
      <c r="CK37" s="60"/>
      <c r="CL37" s="60"/>
      <c r="CM37" s="60"/>
      <c r="CN37" s="60"/>
      <c r="CO37" s="60"/>
      <c r="CP37" s="60"/>
      <c r="CQ37" s="60"/>
      <c r="CR37" s="60"/>
      <c r="CS37" s="60"/>
      <c r="CT37" s="60"/>
      <c r="CU37" s="60"/>
      <c r="CV37" s="60"/>
      <c r="CW37" s="60"/>
      <c r="CX37" s="60"/>
      <c r="CY37" s="60"/>
      <c r="CZ37" s="20"/>
      <c r="DE37" s="45"/>
      <c r="DF37" s="45"/>
    </row>
    <row r="38" spans="1:110" x14ac:dyDescent="0.5">
      <c r="A38" s="20"/>
      <c r="B38" s="60"/>
      <c r="C38" s="60"/>
      <c r="D38" s="60"/>
      <c r="E38" s="60"/>
      <c r="F38" s="60"/>
      <c r="G38" s="60"/>
      <c r="H38" s="60"/>
      <c r="I38" s="60"/>
      <c r="J38" s="60"/>
      <c r="K38" s="60"/>
      <c r="L38" s="60"/>
      <c r="M38" s="60"/>
      <c r="N38" s="60"/>
      <c r="O38" s="60"/>
      <c r="P38" s="60"/>
      <c r="Q38" s="60"/>
      <c r="R38" s="60"/>
      <c r="S38" s="20"/>
      <c r="T38" s="60"/>
      <c r="U38" s="60"/>
      <c r="V38" s="60"/>
      <c r="W38" s="60"/>
      <c r="X38" s="60"/>
      <c r="Y38" s="60"/>
      <c r="Z38" s="60"/>
      <c r="AA38" s="60"/>
      <c r="AB38" s="60"/>
      <c r="AC38" s="60"/>
      <c r="AD38" s="60"/>
      <c r="AE38" s="60"/>
      <c r="AF38" s="60"/>
      <c r="AG38" s="60"/>
      <c r="AH38" s="60"/>
      <c r="AI38" s="60"/>
      <c r="AJ38" s="20"/>
      <c r="AK38" s="60"/>
      <c r="AL38" s="60"/>
      <c r="AM38" s="60"/>
      <c r="AN38" s="60"/>
      <c r="AO38" s="60"/>
      <c r="AP38" s="60"/>
      <c r="AQ38" s="60"/>
      <c r="AR38" s="60"/>
      <c r="AS38" s="60"/>
      <c r="AT38" s="60"/>
      <c r="AU38" s="60"/>
      <c r="AV38" s="60"/>
      <c r="AW38" s="60"/>
      <c r="AX38" s="60"/>
      <c r="AY38" s="60"/>
      <c r="AZ38" s="60"/>
      <c r="BA38" s="20"/>
      <c r="BB38" s="60"/>
      <c r="BC38" s="60"/>
      <c r="BD38" s="60"/>
      <c r="BE38" s="60"/>
      <c r="BF38" s="60"/>
      <c r="BG38" s="60"/>
      <c r="BH38" s="60"/>
      <c r="BI38" s="60"/>
      <c r="BJ38" s="60"/>
      <c r="BK38" s="60"/>
      <c r="BL38" s="60"/>
      <c r="BM38" s="60"/>
      <c r="BN38" s="60"/>
      <c r="BO38" s="60"/>
      <c r="BP38" s="60"/>
      <c r="BQ38" s="60"/>
      <c r="BR38" s="20"/>
      <c r="BS38" s="60"/>
      <c r="BT38" s="60"/>
      <c r="BU38" s="60"/>
      <c r="BV38" s="60"/>
      <c r="BW38" s="60"/>
      <c r="BX38" s="60"/>
      <c r="BY38" s="60"/>
      <c r="BZ38" s="60"/>
      <c r="CA38" s="60"/>
      <c r="CB38" s="60"/>
      <c r="CC38" s="60"/>
      <c r="CD38" s="60"/>
      <c r="CE38" s="60"/>
      <c r="CF38" s="60"/>
      <c r="CG38" s="60"/>
      <c r="CH38" s="60"/>
      <c r="CI38" s="20"/>
      <c r="CJ38" s="60"/>
      <c r="CK38" s="60"/>
      <c r="CL38" s="60"/>
      <c r="CM38" s="60"/>
      <c r="CN38" s="60"/>
      <c r="CO38" s="60"/>
      <c r="CP38" s="60"/>
      <c r="CQ38" s="60"/>
      <c r="CR38" s="60"/>
      <c r="CS38" s="60"/>
      <c r="CT38" s="60"/>
      <c r="CU38" s="60"/>
      <c r="CV38" s="60"/>
      <c r="CW38" s="60"/>
      <c r="CX38" s="60"/>
      <c r="CY38" s="60"/>
      <c r="CZ38" s="20"/>
      <c r="DE38" s="45"/>
      <c r="DF38" s="45"/>
    </row>
    <row r="39" spans="1:110" x14ac:dyDescent="0.5">
      <c r="A39" s="20"/>
      <c r="B39" s="60"/>
      <c r="C39" s="60"/>
      <c r="D39" s="60"/>
      <c r="E39" s="60"/>
      <c r="F39" s="60"/>
      <c r="G39" s="60"/>
      <c r="H39" s="60"/>
      <c r="I39" s="60"/>
      <c r="J39" s="60"/>
      <c r="K39" s="60"/>
      <c r="L39" s="60"/>
      <c r="M39" s="60"/>
      <c r="N39" s="60"/>
      <c r="O39" s="60"/>
      <c r="P39" s="60"/>
      <c r="Q39" s="60"/>
      <c r="R39" s="60"/>
      <c r="S39" s="20"/>
      <c r="T39" s="60"/>
      <c r="U39" s="60"/>
      <c r="V39" s="60"/>
      <c r="W39" s="60"/>
      <c r="X39" s="60"/>
      <c r="Y39" s="60"/>
      <c r="Z39" s="60"/>
      <c r="AA39" s="60"/>
      <c r="AB39" s="60"/>
      <c r="AC39" s="60"/>
      <c r="AD39" s="60"/>
      <c r="AE39" s="60"/>
      <c r="AF39" s="60"/>
      <c r="AG39" s="60"/>
      <c r="AH39" s="60"/>
      <c r="AI39" s="60"/>
      <c r="AJ39" s="20"/>
      <c r="AK39" s="60"/>
      <c r="AL39" s="60"/>
      <c r="AM39" s="60"/>
      <c r="AN39" s="60"/>
      <c r="AO39" s="60"/>
      <c r="AP39" s="60"/>
      <c r="AQ39" s="60"/>
      <c r="AR39" s="60"/>
      <c r="AS39" s="60"/>
      <c r="AT39" s="60"/>
      <c r="AU39" s="60"/>
      <c r="AV39" s="60"/>
      <c r="AW39" s="60"/>
      <c r="AX39" s="60"/>
      <c r="AY39" s="60"/>
      <c r="AZ39" s="60"/>
      <c r="BA39" s="20"/>
      <c r="BB39" s="60"/>
      <c r="BC39" s="60"/>
      <c r="BD39" s="60"/>
      <c r="BE39" s="60"/>
      <c r="BF39" s="60"/>
      <c r="BG39" s="60"/>
      <c r="BH39" s="60"/>
      <c r="BI39" s="60"/>
      <c r="BJ39" s="60"/>
      <c r="BK39" s="60"/>
      <c r="BL39" s="60"/>
      <c r="BM39" s="60"/>
      <c r="BN39" s="60"/>
      <c r="BO39" s="60"/>
      <c r="BP39" s="60"/>
      <c r="BQ39" s="60"/>
      <c r="BR39" s="20"/>
      <c r="BS39" s="60"/>
      <c r="BT39" s="60"/>
      <c r="BU39" s="60"/>
      <c r="BV39" s="60"/>
      <c r="BW39" s="60"/>
      <c r="BX39" s="60"/>
      <c r="BY39" s="60"/>
      <c r="BZ39" s="60"/>
      <c r="CA39" s="60"/>
      <c r="CB39" s="60"/>
      <c r="CC39" s="60"/>
      <c r="CD39" s="60"/>
      <c r="CE39" s="60"/>
      <c r="CF39" s="60"/>
      <c r="CG39" s="60"/>
      <c r="CH39" s="60"/>
      <c r="CI39" s="20"/>
      <c r="CJ39" s="60"/>
      <c r="CK39" s="60"/>
      <c r="CL39" s="60"/>
      <c r="CM39" s="60"/>
      <c r="CN39" s="60"/>
      <c r="CO39" s="60"/>
      <c r="CP39" s="60"/>
      <c r="CQ39" s="60"/>
      <c r="CR39" s="60"/>
      <c r="CS39" s="60"/>
      <c r="CT39" s="60"/>
      <c r="CU39" s="60"/>
      <c r="CV39" s="60"/>
      <c r="CW39" s="60"/>
      <c r="CX39" s="60"/>
      <c r="CY39" s="60"/>
      <c r="CZ39" s="20"/>
      <c r="DE39" s="45"/>
      <c r="DF39" s="45"/>
    </row>
    <row r="40" spans="1:110" x14ac:dyDescent="0.5">
      <c r="A40" s="20"/>
      <c r="B40" s="60"/>
      <c r="C40" s="60"/>
      <c r="D40" s="60"/>
      <c r="E40" s="60"/>
      <c r="F40" s="60"/>
      <c r="G40" s="60"/>
      <c r="H40" s="60"/>
      <c r="I40" s="60"/>
      <c r="J40" s="60"/>
      <c r="K40" s="60"/>
      <c r="L40" s="60"/>
      <c r="M40" s="60"/>
      <c r="N40" s="60"/>
      <c r="O40" s="60"/>
      <c r="P40" s="60"/>
      <c r="Q40" s="60"/>
      <c r="R40" s="60"/>
      <c r="S40" s="20"/>
      <c r="T40" s="60"/>
      <c r="U40" s="60"/>
      <c r="V40" s="60"/>
      <c r="W40" s="60"/>
      <c r="X40" s="60"/>
      <c r="Y40" s="60"/>
      <c r="Z40" s="60"/>
      <c r="AA40" s="60"/>
      <c r="AB40" s="60"/>
      <c r="AC40" s="60"/>
      <c r="AD40" s="60"/>
      <c r="AE40" s="60"/>
      <c r="AF40" s="60"/>
      <c r="AG40" s="60"/>
      <c r="AH40" s="60"/>
      <c r="AI40" s="60"/>
      <c r="AJ40" s="20"/>
      <c r="AK40" s="60"/>
      <c r="AL40" s="60"/>
      <c r="AM40" s="60"/>
      <c r="AN40" s="60"/>
      <c r="AO40" s="60"/>
      <c r="AP40" s="60"/>
      <c r="AQ40" s="60"/>
      <c r="AR40" s="60"/>
      <c r="AS40" s="60"/>
      <c r="AT40" s="60"/>
      <c r="AU40" s="60"/>
      <c r="AV40" s="60"/>
      <c r="AW40" s="60"/>
      <c r="AX40" s="60"/>
      <c r="AY40" s="60"/>
      <c r="AZ40" s="60"/>
      <c r="BA40" s="20"/>
      <c r="BB40" s="60"/>
      <c r="BC40" s="60"/>
      <c r="BD40" s="60"/>
      <c r="BE40" s="60"/>
      <c r="BF40" s="60"/>
      <c r="BG40" s="60"/>
      <c r="BH40" s="60"/>
      <c r="BI40" s="60"/>
      <c r="BJ40" s="60"/>
      <c r="BK40" s="60"/>
      <c r="BL40" s="60"/>
      <c r="BM40" s="60"/>
      <c r="BN40" s="60"/>
      <c r="BO40" s="60"/>
      <c r="BP40" s="60"/>
      <c r="BQ40" s="60"/>
      <c r="BR40" s="20"/>
      <c r="BS40" s="60"/>
      <c r="BT40" s="60"/>
      <c r="BU40" s="60"/>
      <c r="BV40" s="60"/>
      <c r="BW40" s="60"/>
      <c r="BX40" s="60"/>
      <c r="BY40" s="60"/>
      <c r="BZ40" s="60"/>
      <c r="CA40" s="60"/>
      <c r="CB40" s="60"/>
      <c r="CC40" s="60"/>
      <c r="CD40" s="60"/>
      <c r="CE40" s="60"/>
      <c r="CF40" s="60"/>
      <c r="CG40" s="60"/>
      <c r="CH40" s="60"/>
      <c r="CI40" s="20"/>
      <c r="CJ40" s="60"/>
      <c r="CK40" s="60"/>
      <c r="CL40" s="60"/>
      <c r="CM40" s="60"/>
      <c r="CN40" s="60"/>
      <c r="CO40" s="60"/>
      <c r="CP40" s="60"/>
      <c r="CQ40" s="60"/>
      <c r="CR40" s="60"/>
      <c r="CS40" s="60"/>
      <c r="CT40" s="60"/>
      <c r="CU40" s="60"/>
      <c r="CV40" s="60"/>
      <c r="CW40" s="60"/>
      <c r="CX40" s="60"/>
      <c r="CY40" s="60"/>
      <c r="CZ40" s="20"/>
      <c r="DE40" s="45"/>
      <c r="DF40" s="45"/>
    </row>
    <row r="41" spans="1:110" x14ac:dyDescent="0.5">
      <c r="A41" s="20"/>
      <c r="B41" s="60"/>
      <c r="C41" s="60"/>
      <c r="D41" s="60"/>
      <c r="E41" s="60"/>
      <c r="F41" s="60"/>
      <c r="G41" s="60"/>
      <c r="H41" s="60"/>
      <c r="I41" s="60"/>
      <c r="J41" s="60"/>
      <c r="K41" s="60"/>
      <c r="L41" s="60"/>
      <c r="M41" s="60"/>
      <c r="N41" s="60"/>
      <c r="O41" s="60"/>
      <c r="P41" s="60"/>
      <c r="Q41" s="60"/>
      <c r="R41" s="60"/>
      <c r="S41" s="20"/>
      <c r="T41" s="60"/>
      <c r="U41" s="60"/>
      <c r="V41" s="60"/>
      <c r="W41" s="60"/>
      <c r="X41" s="60"/>
      <c r="Y41" s="60"/>
      <c r="Z41" s="60"/>
      <c r="AA41" s="60"/>
      <c r="AB41" s="60"/>
      <c r="AC41" s="60"/>
      <c r="AD41" s="60"/>
      <c r="AE41" s="60"/>
      <c r="AF41" s="60"/>
      <c r="AG41" s="60"/>
      <c r="AH41" s="60"/>
      <c r="AI41" s="60"/>
      <c r="AJ41" s="20"/>
      <c r="AK41" s="60"/>
      <c r="AL41" s="60"/>
      <c r="AM41" s="60"/>
      <c r="AN41" s="60"/>
      <c r="AO41" s="60"/>
      <c r="AP41" s="60"/>
      <c r="AQ41" s="60"/>
      <c r="AR41" s="60"/>
      <c r="AS41" s="60"/>
      <c r="AT41" s="60"/>
      <c r="AU41" s="60"/>
      <c r="AV41" s="60"/>
      <c r="AW41" s="60"/>
      <c r="AX41" s="60"/>
      <c r="AY41" s="60"/>
      <c r="AZ41" s="60"/>
      <c r="BA41" s="20"/>
      <c r="BB41" s="60"/>
      <c r="BC41" s="60"/>
      <c r="BD41" s="60"/>
      <c r="BE41" s="60"/>
      <c r="BF41" s="60"/>
      <c r="BG41" s="60"/>
      <c r="BH41" s="60"/>
      <c r="BI41" s="60"/>
      <c r="BJ41" s="60"/>
      <c r="BK41" s="60"/>
      <c r="BL41" s="60"/>
      <c r="BM41" s="60"/>
      <c r="BN41" s="60"/>
      <c r="BO41" s="60"/>
      <c r="BP41" s="60"/>
      <c r="BQ41" s="60"/>
      <c r="BR41" s="20"/>
      <c r="BS41" s="60"/>
      <c r="BT41" s="60"/>
      <c r="BU41" s="60"/>
      <c r="BV41" s="60"/>
      <c r="BW41" s="60"/>
      <c r="BX41" s="60"/>
      <c r="BY41" s="60"/>
      <c r="BZ41" s="60"/>
      <c r="CA41" s="60"/>
      <c r="CB41" s="60"/>
      <c r="CC41" s="60"/>
      <c r="CD41" s="60"/>
      <c r="CE41" s="60"/>
      <c r="CF41" s="60"/>
      <c r="CG41" s="60"/>
      <c r="CH41" s="60"/>
      <c r="CI41" s="20"/>
      <c r="CJ41" s="60"/>
      <c r="CK41" s="60"/>
      <c r="CL41" s="60"/>
      <c r="CM41" s="60"/>
      <c r="CN41" s="60"/>
      <c r="CO41" s="60"/>
      <c r="CP41" s="60"/>
      <c r="CQ41" s="60"/>
      <c r="CR41" s="60"/>
      <c r="CS41" s="60"/>
      <c r="CT41" s="60"/>
      <c r="CU41" s="60"/>
      <c r="CV41" s="60"/>
      <c r="CW41" s="60"/>
      <c r="CX41" s="60"/>
      <c r="CY41" s="60"/>
      <c r="CZ41" s="20"/>
      <c r="DE41" s="45"/>
      <c r="DF41" s="45"/>
    </row>
    <row r="42" spans="1:110" x14ac:dyDescent="0.5">
      <c r="A42" s="20"/>
      <c r="B42" s="60"/>
      <c r="C42" s="60"/>
      <c r="D42" s="60"/>
      <c r="E42" s="60"/>
      <c r="F42" s="60"/>
      <c r="G42" s="60"/>
      <c r="H42" s="60"/>
      <c r="I42" s="60"/>
      <c r="J42" s="60"/>
      <c r="K42" s="60"/>
      <c r="L42" s="60"/>
      <c r="M42" s="60"/>
      <c r="N42" s="60"/>
      <c r="O42" s="60"/>
      <c r="P42" s="60"/>
      <c r="Q42" s="60"/>
      <c r="R42" s="60"/>
      <c r="S42" s="20"/>
      <c r="T42" s="60"/>
      <c r="U42" s="60"/>
      <c r="V42" s="60"/>
      <c r="W42" s="60"/>
      <c r="X42" s="60"/>
      <c r="Y42" s="60"/>
      <c r="Z42" s="60"/>
      <c r="AA42" s="60"/>
      <c r="AB42" s="60"/>
      <c r="AC42" s="60"/>
      <c r="AD42" s="60"/>
      <c r="AE42" s="60"/>
      <c r="AF42" s="60"/>
      <c r="AG42" s="60"/>
      <c r="AH42" s="60"/>
      <c r="AI42" s="60"/>
      <c r="AJ42" s="20"/>
      <c r="AK42" s="60"/>
      <c r="AL42" s="60"/>
      <c r="AM42" s="60"/>
      <c r="AN42" s="60"/>
      <c r="AO42" s="60"/>
      <c r="AP42" s="60"/>
      <c r="AQ42" s="60"/>
      <c r="AR42" s="60"/>
      <c r="AS42" s="60"/>
      <c r="AT42" s="60"/>
      <c r="AU42" s="60"/>
      <c r="AV42" s="60"/>
      <c r="AW42" s="60"/>
      <c r="AX42" s="60"/>
      <c r="AY42" s="60"/>
      <c r="AZ42" s="60"/>
      <c r="BA42" s="20"/>
      <c r="BB42" s="60"/>
      <c r="BC42" s="60"/>
      <c r="BD42" s="60"/>
      <c r="BE42" s="60"/>
      <c r="BF42" s="60"/>
      <c r="BG42" s="60"/>
      <c r="BH42" s="60"/>
      <c r="BI42" s="60"/>
      <c r="BJ42" s="60"/>
      <c r="BK42" s="60"/>
      <c r="BL42" s="60"/>
      <c r="BM42" s="60"/>
      <c r="BN42" s="60"/>
      <c r="BO42" s="60"/>
      <c r="BP42" s="60"/>
      <c r="BQ42" s="60"/>
      <c r="BR42" s="20"/>
      <c r="BS42" s="60"/>
      <c r="BT42" s="60"/>
      <c r="BU42" s="60"/>
      <c r="BV42" s="60"/>
      <c r="BW42" s="60"/>
      <c r="BX42" s="60"/>
      <c r="BY42" s="60"/>
      <c r="BZ42" s="60"/>
      <c r="CA42" s="60"/>
      <c r="CB42" s="60"/>
      <c r="CC42" s="60"/>
      <c r="CD42" s="60"/>
      <c r="CE42" s="60"/>
      <c r="CF42" s="60"/>
      <c r="CG42" s="60"/>
      <c r="CH42" s="60"/>
      <c r="CI42" s="20"/>
      <c r="CJ42" s="60"/>
      <c r="CK42" s="60"/>
      <c r="CL42" s="60"/>
      <c r="CM42" s="60"/>
      <c r="CN42" s="60"/>
      <c r="CO42" s="60"/>
      <c r="CP42" s="60"/>
      <c r="CQ42" s="60"/>
      <c r="CR42" s="60"/>
      <c r="CS42" s="60"/>
      <c r="CT42" s="60"/>
      <c r="CU42" s="60"/>
      <c r="CV42" s="60"/>
      <c r="CW42" s="60"/>
      <c r="CX42" s="60"/>
      <c r="CY42" s="60"/>
      <c r="CZ42" s="20"/>
      <c r="DE42" s="45"/>
      <c r="DF42" s="45"/>
    </row>
    <row r="43" spans="1:110" x14ac:dyDescent="0.5">
      <c r="A43" s="20"/>
      <c r="B43" s="60"/>
      <c r="C43" s="60"/>
      <c r="D43" s="60"/>
      <c r="E43" s="60"/>
      <c r="F43" s="60"/>
      <c r="G43" s="60"/>
      <c r="H43" s="60"/>
      <c r="I43" s="60"/>
      <c r="J43" s="60"/>
      <c r="K43" s="60"/>
      <c r="L43" s="60"/>
      <c r="M43" s="60"/>
      <c r="N43" s="60"/>
      <c r="O43" s="60"/>
      <c r="P43" s="60"/>
      <c r="Q43" s="60"/>
      <c r="R43" s="60"/>
      <c r="S43" s="20"/>
      <c r="T43" s="60"/>
      <c r="U43" s="60"/>
      <c r="V43" s="60"/>
      <c r="W43" s="60"/>
      <c r="X43" s="60"/>
      <c r="Y43" s="60"/>
      <c r="Z43" s="60"/>
      <c r="AA43" s="60"/>
      <c r="AB43" s="60"/>
      <c r="AC43" s="60"/>
      <c r="AD43" s="60"/>
      <c r="AE43" s="60"/>
      <c r="AF43" s="60"/>
      <c r="AG43" s="60"/>
      <c r="AH43" s="60"/>
      <c r="AI43" s="60"/>
      <c r="AJ43" s="20"/>
      <c r="AK43" s="60"/>
      <c r="AL43" s="60"/>
      <c r="AM43" s="60"/>
      <c r="AN43" s="60"/>
      <c r="AO43" s="60"/>
      <c r="AP43" s="60"/>
      <c r="AQ43" s="60"/>
      <c r="AR43" s="60"/>
      <c r="AS43" s="60"/>
      <c r="AT43" s="60"/>
      <c r="AU43" s="60"/>
      <c r="AV43" s="60"/>
      <c r="AW43" s="60"/>
      <c r="AX43" s="60"/>
      <c r="AY43" s="60"/>
      <c r="AZ43" s="60"/>
      <c r="BA43" s="20"/>
      <c r="BB43" s="60"/>
      <c r="BC43" s="60"/>
      <c r="BD43" s="60"/>
      <c r="BE43" s="60"/>
      <c r="BF43" s="60"/>
      <c r="BG43" s="60"/>
      <c r="BH43" s="60"/>
      <c r="BI43" s="60"/>
      <c r="BJ43" s="60"/>
      <c r="BK43" s="60"/>
      <c r="BL43" s="60"/>
      <c r="BM43" s="60"/>
      <c r="BN43" s="60"/>
      <c r="BO43" s="60"/>
      <c r="BP43" s="60"/>
      <c r="BQ43" s="60"/>
      <c r="BR43" s="20"/>
      <c r="BS43" s="60"/>
      <c r="BT43" s="60"/>
      <c r="BU43" s="60"/>
      <c r="BV43" s="60"/>
      <c r="BW43" s="60"/>
      <c r="BX43" s="60"/>
      <c r="BY43" s="60"/>
      <c r="BZ43" s="60"/>
      <c r="CA43" s="60"/>
      <c r="CB43" s="60"/>
      <c r="CC43" s="60"/>
      <c r="CD43" s="60"/>
      <c r="CE43" s="60"/>
      <c r="CF43" s="60"/>
      <c r="CG43" s="60"/>
      <c r="CH43" s="60"/>
      <c r="CI43" s="20"/>
      <c r="CJ43" s="60"/>
      <c r="CK43" s="60"/>
      <c r="CL43" s="60"/>
      <c r="CM43" s="60"/>
      <c r="CN43" s="60"/>
      <c r="CO43" s="60"/>
      <c r="CP43" s="60"/>
      <c r="CQ43" s="60"/>
      <c r="CR43" s="60"/>
      <c r="CS43" s="60"/>
      <c r="CT43" s="60"/>
      <c r="CU43" s="60"/>
      <c r="CV43" s="60"/>
      <c r="CW43" s="60"/>
      <c r="CX43" s="60"/>
      <c r="CY43" s="60"/>
      <c r="CZ43" s="20"/>
      <c r="DE43" s="45"/>
      <c r="DF43" s="45"/>
    </row>
    <row r="44" spans="1:110" x14ac:dyDescent="0.5">
      <c r="A44" s="20"/>
      <c r="B44" s="60"/>
      <c r="C44" s="60"/>
      <c r="D44" s="60"/>
      <c r="E44" s="60"/>
      <c r="F44" s="60"/>
      <c r="G44" s="60"/>
      <c r="H44" s="60"/>
      <c r="I44" s="60"/>
      <c r="J44" s="60"/>
      <c r="K44" s="60"/>
      <c r="L44" s="60"/>
      <c r="M44" s="60"/>
      <c r="N44" s="60"/>
      <c r="O44" s="60"/>
      <c r="P44" s="60"/>
      <c r="Q44" s="60"/>
      <c r="R44" s="60"/>
      <c r="S44" s="20"/>
      <c r="T44" s="60"/>
      <c r="U44" s="60"/>
      <c r="V44" s="60"/>
      <c r="W44" s="60"/>
      <c r="X44" s="60"/>
      <c r="Y44" s="60"/>
      <c r="Z44" s="60"/>
      <c r="AA44" s="60"/>
      <c r="AB44" s="60"/>
      <c r="AC44" s="60"/>
      <c r="AD44" s="60"/>
      <c r="AE44" s="60"/>
      <c r="AF44" s="60"/>
      <c r="AG44" s="60"/>
      <c r="AH44" s="60"/>
      <c r="AI44" s="60"/>
      <c r="AJ44" s="20"/>
      <c r="AK44" s="60"/>
      <c r="AL44" s="60"/>
      <c r="AM44" s="60"/>
      <c r="AN44" s="60"/>
      <c r="AO44" s="60"/>
      <c r="AP44" s="60"/>
      <c r="AQ44" s="60"/>
      <c r="AR44" s="60"/>
      <c r="AS44" s="60"/>
      <c r="AT44" s="60"/>
      <c r="AU44" s="60"/>
      <c r="AV44" s="60"/>
      <c r="AW44" s="60"/>
      <c r="AX44" s="60"/>
      <c r="AY44" s="60"/>
      <c r="AZ44" s="60"/>
      <c r="BA44" s="20"/>
      <c r="BB44" s="60"/>
      <c r="BC44" s="60"/>
      <c r="BD44" s="60"/>
      <c r="BE44" s="60"/>
      <c r="BF44" s="60"/>
      <c r="BG44" s="60"/>
      <c r="BH44" s="60"/>
      <c r="BI44" s="60"/>
      <c r="BJ44" s="60"/>
      <c r="BK44" s="60"/>
      <c r="BL44" s="60"/>
      <c r="BM44" s="60"/>
      <c r="BN44" s="60"/>
      <c r="BO44" s="60"/>
      <c r="BP44" s="60"/>
      <c r="BQ44" s="60"/>
      <c r="BR44" s="20"/>
      <c r="BS44" s="60"/>
      <c r="BT44" s="60"/>
      <c r="BU44" s="60"/>
      <c r="BV44" s="60"/>
      <c r="BW44" s="60"/>
      <c r="BX44" s="60"/>
      <c r="BY44" s="60"/>
      <c r="BZ44" s="60"/>
      <c r="CA44" s="60"/>
      <c r="CB44" s="60"/>
      <c r="CC44" s="60"/>
      <c r="CD44" s="60"/>
      <c r="CE44" s="60"/>
      <c r="CF44" s="60"/>
      <c r="CG44" s="60"/>
      <c r="CH44" s="60"/>
      <c r="CI44" s="20"/>
      <c r="CJ44" s="60"/>
      <c r="CK44" s="60"/>
      <c r="CL44" s="60"/>
      <c r="CM44" s="60"/>
      <c r="CN44" s="60"/>
      <c r="CO44" s="60"/>
      <c r="CP44" s="60"/>
      <c r="CQ44" s="60"/>
      <c r="CR44" s="60"/>
      <c r="CS44" s="60"/>
      <c r="CT44" s="60"/>
      <c r="CU44" s="60"/>
      <c r="CV44" s="60"/>
      <c r="CW44" s="60"/>
      <c r="CX44" s="60"/>
      <c r="CY44" s="60"/>
      <c r="CZ44" s="20"/>
      <c r="DE44" s="45"/>
      <c r="DF44" s="45"/>
    </row>
    <row r="45" spans="1:110" x14ac:dyDescent="0.5">
      <c r="A45" s="20"/>
      <c r="B45" s="60"/>
      <c r="C45" s="60"/>
      <c r="D45" s="60"/>
      <c r="E45" s="60"/>
      <c r="F45" s="60"/>
      <c r="G45" s="60"/>
      <c r="H45" s="60"/>
      <c r="I45" s="60"/>
      <c r="J45" s="60"/>
      <c r="K45" s="60"/>
      <c r="L45" s="60"/>
      <c r="M45" s="60"/>
      <c r="N45" s="60"/>
      <c r="O45" s="60"/>
      <c r="P45" s="60"/>
      <c r="Q45" s="60"/>
      <c r="R45" s="60"/>
      <c r="S45" s="20"/>
      <c r="T45" s="60"/>
      <c r="U45" s="60"/>
      <c r="V45" s="60"/>
      <c r="W45" s="60"/>
      <c r="X45" s="60"/>
      <c r="Y45" s="60"/>
      <c r="Z45" s="60"/>
      <c r="AA45" s="60"/>
      <c r="AB45" s="60"/>
      <c r="AC45" s="60"/>
      <c r="AD45" s="60"/>
      <c r="AE45" s="60"/>
      <c r="AF45" s="60"/>
      <c r="AG45" s="60"/>
      <c r="AH45" s="60"/>
      <c r="AI45" s="60"/>
      <c r="AJ45" s="20"/>
      <c r="AK45" s="60"/>
      <c r="AL45" s="60"/>
      <c r="AM45" s="60"/>
      <c r="AN45" s="60"/>
      <c r="AO45" s="60"/>
      <c r="AP45" s="60"/>
      <c r="AQ45" s="60"/>
      <c r="AR45" s="60"/>
      <c r="AS45" s="60"/>
      <c r="AT45" s="60"/>
      <c r="AU45" s="60"/>
      <c r="AV45" s="60"/>
      <c r="AW45" s="60"/>
      <c r="AX45" s="60"/>
      <c r="AY45" s="60"/>
      <c r="AZ45" s="60"/>
      <c r="BA45" s="20"/>
      <c r="BB45" s="60"/>
      <c r="BC45" s="60"/>
      <c r="BD45" s="60"/>
      <c r="BE45" s="60"/>
      <c r="BF45" s="60"/>
      <c r="BG45" s="60"/>
      <c r="BH45" s="60"/>
      <c r="BI45" s="60"/>
      <c r="BJ45" s="60"/>
      <c r="BK45" s="60"/>
      <c r="BL45" s="60"/>
      <c r="BM45" s="60"/>
      <c r="BN45" s="60"/>
      <c r="BO45" s="60"/>
      <c r="BP45" s="60"/>
      <c r="BQ45" s="60"/>
      <c r="BR45" s="20"/>
      <c r="BS45" s="60"/>
      <c r="BT45" s="60"/>
      <c r="BU45" s="60"/>
      <c r="BV45" s="60"/>
      <c r="BW45" s="60"/>
      <c r="BX45" s="60"/>
      <c r="BY45" s="60"/>
      <c r="BZ45" s="60"/>
      <c r="CA45" s="60"/>
      <c r="CB45" s="60"/>
      <c r="CC45" s="60"/>
      <c r="CD45" s="60"/>
      <c r="CE45" s="60"/>
      <c r="CF45" s="60"/>
      <c r="CG45" s="60"/>
      <c r="CH45" s="60"/>
      <c r="CI45" s="20"/>
      <c r="CJ45" s="60"/>
      <c r="CK45" s="60"/>
      <c r="CL45" s="60"/>
      <c r="CM45" s="60"/>
      <c r="CN45" s="60"/>
      <c r="CO45" s="60"/>
      <c r="CP45" s="60"/>
      <c r="CQ45" s="60"/>
      <c r="CR45" s="60"/>
      <c r="CS45" s="60"/>
      <c r="CT45" s="60"/>
      <c r="CU45" s="60"/>
      <c r="CV45" s="60"/>
      <c r="CW45" s="60"/>
      <c r="CX45" s="60"/>
      <c r="CY45" s="60"/>
      <c r="CZ45" s="20"/>
      <c r="DE45" s="45"/>
      <c r="DF45" s="45"/>
    </row>
    <row r="46" spans="1:110" x14ac:dyDescent="0.5">
      <c r="A46" s="20"/>
      <c r="B46" s="60"/>
      <c r="C46" s="60"/>
      <c r="D46" s="60"/>
      <c r="E46" s="60"/>
      <c r="F46" s="60"/>
      <c r="G46" s="60"/>
      <c r="H46" s="60"/>
      <c r="I46" s="60"/>
      <c r="J46" s="60"/>
      <c r="K46" s="60"/>
      <c r="L46" s="60"/>
      <c r="M46" s="60"/>
      <c r="N46" s="60"/>
      <c r="O46" s="60"/>
      <c r="P46" s="60"/>
      <c r="Q46" s="60"/>
      <c r="R46" s="60"/>
      <c r="S46" s="20"/>
      <c r="T46" s="60"/>
      <c r="U46" s="60"/>
      <c r="V46" s="60"/>
      <c r="W46" s="60"/>
      <c r="X46" s="60"/>
      <c r="Y46" s="60"/>
      <c r="Z46" s="60"/>
      <c r="AA46" s="60"/>
      <c r="AB46" s="60"/>
      <c r="AC46" s="60"/>
      <c r="AD46" s="60"/>
      <c r="AE46" s="60"/>
      <c r="AF46" s="60"/>
      <c r="AG46" s="60"/>
      <c r="AH46" s="60"/>
      <c r="AI46" s="60"/>
      <c r="AJ46" s="20"/>
      <c r="AK46" s="60"/>
      <c r="AL46" s="60"/>
      <c r="AM46" s="60"/>
      <c r="AN46" s="60"/>
      <c r="AO46" s="60"/>
      <c r="AP46" s="60"/>
      <c r="AQ46" s="60"/>
      <c r="AR46" s="60"/>
      <c r="AS46" s="60"/>
      <c r="AT46" s="60"/>
      <c r="AU46" s="60"/>
      <c r="AV46" s="60"/>
      <c r="AW46" s="60"/>
      <c r="AX46" s="60"/>
      <c r="AY46" s="60"/>
      <c r="AZ46" s="60"/>
      <c r="BA46" s="20"/>
      <c r="BB46" s="60"/>
      <c r="BC46" s="60"/>
      <c r="BD46" s="60"/>
      <c r="BE46" s="60"/>
      <c r="BF46" s="60"/>
      <c r="BG46" s="60"/>
      <c r="BH46" s="60"/>
      <c r="BI46" s="60"/>
      <c r="BJ46" s="60"/>
      <c r="BK46" s="60"/>
      <c r="BL46" s="60"/>
      <c r="BM46" s="60"/>
      <c r="BN46" s="60"/>
      <c r="BO46" s="60"/>
      <c r="BP46" s="60"/>
      <c r="BQ46" s="60"/>
      <c r="BR46" s="20"/>
      <c r="BS46" s="60"/>
      <c r="BT46" s="60"/>
      <c r="BU46" s="60"/>
      <c r="BV46" s="60"/>
      <c r="BW46" s="60"/>
      <c r="BX46" s="60"/>
      <c r="BY46" s="60"/>
      <c r="BZ46" s="60"/>
      <c r="CA46" s="60"/>
      <c r="CB46" s="60"/>
      <c r="CC46" s="60"/>
      <c r="CD46" s="60"/>
      <c r="CE46" s="60"/>
      <c r="CF46" s="60"/>
      <c r="CG46" s="60"/>
      <c r="CH46" s="60"/>
      <c r="CI46" s="20"/>
      <c r="CJ46" s="60"/>
      <c r="CK46" s="60"/>
      <c r="CL46" s="60"/>
      <c r="CM46" s="60"/>
      <c r="CN46" s="60"/>
      <c r="CO46" s="60"/>
      <c r="CP46" s="60"/>
      <c r="CQ46" s="60"/>
      <c r="CR46" s="60"/>
      <c r="CS46" s="60"/>
      <c r="CT46" s="60"/>
      <c r="CU46" s="60"/>
      <c r="CV46" s="60"/>
      <c r="CW46" s="60"/>
      <c r="CX46" s="60"/>
      <c r="CY46" s="60"/>
      <c r="CZ46" s="20"/>
      <c r="DE46" s="45"/>
      <c r="DF46" s="45"/>
    </row>
    <row r="47" spans="1:110" x14ac:dyDescent="0.5">
      <c r="A47" s="20"/>
      <c r="B47" s="60"/>
      <c r="C47" s="60"/>
      <c r="D47" s="60"/>
      <c r="E47" s="60"/>
      <c r="F47" s="60"/>
      <c r="G47" s="60"/>
      <c r="H47" s="60"/>
      <c r="I47" s="60"/>
      <c r="J47" s="60"/>
      <c r="K47" s="60"/>
      <c r="L47" s="60"/>
      <c r="M47" s="60"/>
      <c r="N47" s="60"/>
      <c r="O47" s="60"/>
      <c r="P47" s="60"/>
      <c r="Q47" s="60"/>
      <c r="R47" s="60"/>
      <c r="S47" s="20"/>
      <c r="T47" s="60"/>
      <c r="U47" s="60"/>
      <c r="V47" s="60"/>
      <c r="W47" s="60"/>
      <c r="X47" s="60"/>
      <c r="Y47" s="60"/>
      <c r="Z47" s="60"/>
      <c r="AA47" s="60"/>
      <c r="AB47" s="60"/>
      <c r="AC47" s="60"/>
      <c r="AD47" s="60"/>
      <c r="AE47" s="60"/>
      <c r="AF47" s="60"/>
      <c r="AG47" s="60"/>
      <c r="AH47" s="60"/>
      <c r="AI47" s="60"/>
      <c r="AJ47" s="20"/>
      <c r="AK47" s="60"/>
      <c r="AL47" s="60"/>
      <c r="AM47" s="60"/>
      <c r="AN47" s="60"/>
      <c r="AO47" s="60"/>
      <c r="AP47" s="60"/>
      <c r="AQ47" s="60"/>
      <c r="AR47" s="60"/>
      <c r="AS47" s="60"/>
      <c r="AT47" s="60"/>
      <c r="AU47" s="60"/>
      <c r="AV47" s="60"/>
      <c r="AW47" s="60"/>
      <c r="AX47" s="60"/>
      <c r="AY47" s="60"/>
      <c r="AZ47" s="60"/>
      <c r="BA47" s="20"/>
      <c r="BB47" s="60"/>
      <c r="BC47" s="60"/>
      <c r="BD47" s="60"/>
      <c r="BE47" s="60"/>
      <c r="BF47" s="60"/>
      <c r="BG47" s="60"/>
      <c r="BH47" s="60"/>
      <c r="BI47" s="60"/>
      <c r="BJ47" s="60"/>
      <c r="BK47" s="60"/>
      <c r="BL47" s="60"/>
      <c r="BM47" s="60"/>
      <c r="BN47" s="60"/>
      <c r="BO47" s="60"/>
      <c r="BP47" s="60"/>
      <c r="BQ47" s="60"/>
      <c r="BR47" s="20"/>
      <c r="BS47" s="60"/>
      <c r="BT47" s="60"/>
      <c r="BU47" s="60"/>
      <c r="BV47" s="60"/>
      <c r="BW47" s="60"/>
      <c r="BX47" s="60"/>
      <c r="BY47" s="60"/>
      <c r="BZ47" s="60"/>
      <c r="CA47" s="60"/>
      <c r="CB47" s="60"/>
      <c r="CC47" s="60"/>
      <c r="CD47" s="60"/>
      <c r="CE47" s="60"/>
      <c r="CF47" s="60"/>
      <c r="CG47" s="60"/>
      <c r="CH47" s="60"/>
      <c r="CI47" s="20"/>
      <c r="CJ47" s="60"/>
      <c r="CK47" s="60"/>
      <c r="CL47" s="60"/>
      <c r="CM47" s="60"/>
      <c r="CN47" s="60"/>
      <c r="CO47" s="60"/>
      <c r="CP47" s="60"/>
      <c r="CQ47" s="60"/>
      <c r="CR47" s="60"/>
      <c r="CS47" s="60"/>
      <c r="CT47" s="60"/>
      <c r="CU47" s="60"/>
      <c r="CV47" s="60"/>
      <c r="CW47" s="60"/>
      <c r="CX47" s="60"/>
      <c r="CY47" s="60"/>
      <c r="CZ47" s="20"/>
      <c r="DE47" s="45"/>
      <c r="DF47" s="45"/>
    </row>
    <row r="48" spans="1:110" x14ac:dyDescent="0.5">
      <c r="A48" s="20"/>
      <c r="B48" s="60"/>
      <c r="C48" s="60"/>
      <c r="D48" s="60"/>
      <c r="E48" s="60"/>
      <c r="F48" s="60"/>
      <c r="G48" s="60"/>
      <c r="H48" s="60"/>
      <c r="I48" s="60"/>
      <c r="J48" s="60"/>
      <c r="K48" s="60"/>
      <c r="L48" s="60"/>
      <c r="M48" s="60"/>
      <c r="N48" s="60"/>
      <c r="O48" s="60"/>
      <c r="P48" s="60"/>
      <c r="Q48" s="60"/>
      <c r="R48" s="60"/>
      <c r="S48" s="20"/>
      <c r="T48" s="60"/>
      <c r="U48" s="60"/>
      <c r="V48" s="60"/>
      <c r="W48" s="60"/>
      <c r="X48" s="60"/>
      <c r="Y48" s="60"/>
      <c r="Z48" s="60"/>
      <c r="AA48" s="60"/>
      <c r="AB48" s="60"/>
      <c r="AC48" s="60"/>
      <c r="AD48" s="60"/>
      <c r="AE48" s="60"/>
      <c r="AF48" s="60"/>
      <c r="AG48" s="60"/>
      <c r="AH48" s="60"/>
      <c r="AI48" s="60"/>
      <c r="AJ48" s="20"/>
      <c r="AK48" s="60"/>
      <c r="AL48" s="60"/>
      <c r="AM48" s="60"/>
      <c r="AN48" s="60"/>
      <c r="AO48" s="60"/>
      <c r="AP48" s="60"/>
      <c r="AQ48" s="60"/>
      <c r="AR48" s="60"/>
      <c r="AS48" s="60"/>
      <c r="AT48" s="60"/>
      <c r="AU48" s="60"/>
      <c r="AV48" s="60"/>
      <c r="AW48" s="60"/>
      <c r="AX48" s="60"/>
      <c r="AY48" s="60"/>
      <c r="AZ48" s="60"/>
      <c r="BA48" s="20"/>
      <c r="BB48" s="60"/>
      <c r="BC48" s="60"/>
      <c r="BD48" s="60"/>
      <c r="BE48" s="60"/>
      <c r="BF48" s="60"/>
      <c r="BG48" s="60"/>
      <c r="BH48" s="60"/>
      <c r="BI48" s="60"/>
      <c r="BJ48" s="60"/>
      <c r="BK48" s="60"/>
      <c r="BL48" s="60"/>
      <c r="BM48" s="60"/>
      <c r="BN48" s="60"/>
      <c r="BO48" s="60"/>
      <c r="BP48" s="60"/>
      <c r="BQ48" s="60"/>
      <c r="BR48" s="20"/>
      <c r="BS48" s="60"/>
      <c r="BT48" s="60"/>
      <c r="BU48" s="60"/>
      <c r="BV48" s="60"/>
      <c r="BW48" s="60"/>
      <c r="BX48" s="60"/>
      <c r="BY48" s="60"/>
      <c r="BZ48" s="60"/>
      <c r="CA48" s="60"/>
      <c r="CB48" s="60"/>
      <c r="CC48" s="60"/>
      <c r="CD48" s="60"/>
      <c r="CE48" s="60"/>
      <c r="CF48" s="60"/>
      <c r="CG48" s="60"/>
      <c r="CH48" s="60"/>
      <c r="CI48" s="20"/>
      <c r="CJ48" s="60"/>
      <c r="CK48" s="60"/>
      <c r="CL48" s="60"/>
      <c r="CM48" s="60"/>
      <c r="CN48" s="60"/>
      <c r="CO48" s="60"/>
      <c r="CP48" s="60"/>
      <c r="CQ48" s="60"/>
      <c r="CR48" s="60"/>
      <c r="CS48" s="60"/>
      <c r="CT48" s="60"/>
      <c r="CU48" s="60"/>
      <c r="CV48" s="60"/>
      <c r="CW48" s="60"/>
      <c r="CX48" s="60"/>
      <c r="CY48" s="60"/>
      <c r="CZ48" s="20"/>
      <c r="DE48" s="45"/>
      <c r="DF48" s="45"/>
    </row>
    <row r="49" spans="1:110" x14ac:dyDescent="0.5">
      <c r="A49" s="20"/>
      <c r="B49" s="60"/>
      <c r="C49" s="60"/>
      <c r="D49" s="60"/>
      <c r="E49" s="60"/>
      <c r="F49" s="60"/>
      <c r="G49" s="60"/>
      <c r="H49" s="60"/>
      <c r="I49" s="60"/>
      <c r="J49" s="60"/>
      <c r="K49" s="60"/>
      <c r="L49" s="60"/>
      <c r="M49" s="60"/>
      <c r="N49" s="60"/>
      <c r="O49" s="60"/>
      <c r="P49" s="60"/>
      <c r="Q49" s="60"/>
      <c r="R49" s="60"/>
      <c r="S49" s="20"/>
      <c r="T49" s="60"/>
      <c r="U49" s="60"/>
      <c r="V49" s="60"/>
      <c r="W49" s="60"/>
      <c r="X49" s="60"/>
      <c r="Y49" s="60"/>
      <c r="Z49" s="60"/>
      <c r="AA49" s="60"/>
      <c r="AB49" s="60"/>
      <c r="AC49" s="60"/>
      <c r="AD49" s="60"/>
      <c r="AE49" s="60"/>
      <c r="AF49" s="60"/>
      <c r="AG49" s="60"/>
      <c r="AH49" s="60"/>
      <c r="AI49" s="60"/>
      <c r="AJ49" s="20"/>
      <c r="AK49" s="60"/>
      <c r="AL49" s="60"/>
      <c r="AM49" s="60"/>
      <c r="AN49" s="60"/>
      <c r="AO49" s="60"/>
      <c r="AP49" s="60"/>
      <c r="AQ49" s="60"/>
      <c r="AR49" s="60"/>
      <c r="AS49" s="60"/>
      <c r="AT49" s="60"/>
      <c r="AU49" s="60"/>
      <c r="AV49" s="60"/>
      <c r="AW49" s="60"/>
      <c r="AX49" s="60"/>
      <c r="AY49" s="60"/>
      <c r="AZ49" s="60"/>
      <c r="BA49" s="20"/>
      <c r="BB49" s="60"/>
      <c r="BC49" s="60"/>
      <c r="BD49" s="60"/>
      <c r="BE49" s="60"/>
      <c r="BF49" s="60"/>
      <c r="BG49" s="60"/>
      <c r="BH49" s="60"/>
      <c r="BI49" s="60"/>
      <c r="BJ49" s="60"/>
      <c r="BK49" s="60"/>
      <c r="BL49" s="60"/>
      <c r="BM49" s="60"/>
      <c r="BN49" s="60"/>
      <c r="BO49" s="60"/>
      <c r="BP49" s="60"/>
      <c r="BQ49" s="60"/>
      <c r="BR49" s="20"/>
      <c r="BS49" s="60"/>
      <c r="BT49" s="60"/>
      <c r="BU49" s="60"/>
      <c r="BV49" s="60"/>
      <c r="BW49" s="60"/>
      <c r="BX49" s="60"/>
      <c r="BY49" s="60"/>
      <c r="BZ49" s="60"/>
      <c r="CA49" s="60"/>
      <c r="CB49" s="60"/>
      <c r="CC49" s="60"/>
      <c r="CD49" s="60"/>
      <c r="CE49" s="60"/>
      <c r="CF49" s="60"/>
      <c r="CG49" s="60"/>
      <c r="CH49" s="60"/>
      <c r="CI49" s="20"/>
      <c r="CJ49" s="60"/>
      <c r="CK49" s="60"/>
      <c r="CL49" s="60"/>
      <c r="CM49" s="60"/>
      <c r="CN49" s="60"/>
      <c r="CO49" s="60"/>
      <c r="CP49" s="60"/>
      <c r="CQ49" s="60"/>
      <c r="CR49" s="60"/>
      <c r="CS49" s="60"/>
      <c r="CT49" s="60"/>
      <c r="CU49" s="60"/>
      <c r="CV49" s="60"/>
      <c r="CW49" s="60"/>
      <c r="CX49" s="60"/>
      <c r="CY49" s="60"/>
      <c r="CZ49" s="20"/>
      <c r="DE49" s="45"/>
      <c r="DF49" s="45"/>
    </row>
    <row r="50" spans="1:110" x14ac:dyDescent="0.5">
      <c r="A50" s="20"/>
      <c r="B50" s="60"/>
      <c r="C50" s="60"/>
      <c r="D50" s="60"/>
      <c r="E50" s="60"/>
      <c r="F50" s="60"/>
      <c r="G50" s="60"/>
      <c r="H50" s="60"/>
      <c r="I50" s="60"/>
      <c r="J50" s="60"/>
      <c r="K50" s="60"/>
      <c r="L50" s="60"/>
      <c r="M50" s="60"/>
      <c r="N50" s="60"/>
      <c r="O50" s="60"/>
      <c r="P50" s="60"/>
      <c r="Q50" s="60"/>
      <c r="R50" s="60"/>
      <c r="S50" s="20"/>
      <c r="T50" s="60"/>
      <c r="U50" s="60"/>
      <c r="V50" s="60"/>
      <c r="W50" s="60"/>
      <c r="X50" s="60"/>
      <c r="Y50" s="60"/>
      <c r="Z50" s="60"/>
      <c r="AA50" s="60"/>
      <c r="AB50" s="60"/>
      <c r="AC50" s="60"/>
      <c r="AD50" s="60"/>
      <c r="AE50" s="60"/>
      <c r="AF50" s="60"/>
      <c r="AG50" s="60"/>
      <c r="AH50" s="60"/>
      <c r="AI50" s="60"/>
      <c r="AJ50" s="20"/>
      <c r="AK50" s="60"/>
      <c r="AL50" s="60"/>
      <c r="AM50" s="60"/>
      <c r="AN50" s="60"/>
      <c r="AO50" s="60"/>
      <c r="AP50" s="60"/>
      <c r="AQ50" s="60"/>
      <c r="AR50" s="60"/>
      <c r="AS50" s="60"/>
      <c r="AT50" s="60"/>
      <c r="AU50" s="60"/>
      <c r="AV50" s="60"/>
      <c r="AW50" s="60"/>
      <c r="AX50" s="60"/>
      <c r="AY50" s="60"/>
      <c r="AZ50" s="60"/>
      <c r="BA50" s="20"/>
      <c r="BB50" s="60"/>
      <c r="BC50" s="60"/>
      <c r="BD50" s="60"/>
      <c r="BE50" s="60"/>
      <c r="BF50" s="60"/>
      <c r="BG50" s="60"/>
      <c r="BH50" s="60"/>
      <c r="BI50" s="60"/>
      <c r="BJ50" s="60"/>
      <c r="BK50" s="60"/>
      <c r="BL50" s="60"/>
      <c r="BM50" s="60"/>
      <c r="BN50" s="60"/>
      <c r="BO50" s="60"/>
      <c r="BP50" s="60"/>
      <c r="BQ50" s="60"/>
      <c r="BR50" s="20"/>
      <c r="BS50" s="60"/>
      <c r="BT50" s="60"/>
      <c r="BU50" s="60"/>
      <c r="BV50" s="60"/>
      <c r="BW50" s="60"/>
      <c r="BX50" s="60"/>
      <c r="BY50" s="60"/>
      <c r="BZ50" s="60"/>
      <c r="CA50" s="60"/>
      <c r="CB50" s="60"/>
      <c r="CC50" s="60"/>
      <c r="CD50" s="60"/>
      <c r="CE50" s="60"/>
      <c r="CF50" s="60"/>
      <c r="CG50" s="60"/>
      <c r="CH50" s="60"/>
      <c r="CI50" s="20"/>
      <c r="CJ50" s="60"/>
      <c r="CK50" s="60"/>
      <c r="CL50" s="60"/>
      <c r="CM50" s="60"/>
      <c r="CN50" s="60"/>
      <c r="CO50" s="60"/>
      <c r="CP50" s="60"/>
      <c r="CQ50" s="60"/>
      <c r="CR50" s="60"/>
      <c r="CS50" s="60"/>
      <c r="CT50" s="60"/>
      <c r="CU50" s="60"/>
      <c r="CV50" s="60"/>
      <c r="CW50" s="60"/>
      <c r="CX50" s="60"/>
      <c r="CY50" s="60"/>
      <c r="CZ50" s="20"/>
      <c r="DE50" s="45"/>
      <c r="DF50" s="45"/>
    </row>
    <row r="51" spans="1:110" x14ac:dyDescent="0.5">
      <c r="A51" s="20"/>
      <c r="B51" s="60"/>
      <c r="C51" s="60"/>
      <c r="D51" s="60"/>
      <c r="E51" s="60"/>
      <c r="F51" s="60"/>
      <c r="G51" s="60"/>
      <c r="H51" s="60"/>
      <c r="I51" s="60"/>
      <c r="J51" s="60"/>
      <c r="K51" s="60"/>
      <c r="L51" s="60"/>
      <c r="M51" s="60"/>
      <c r="N51" s="60"/>
      <c r="O51" s="60"/>
      <c r="P51" s="60"/>
      <c r="Q51" s="60"/>
      <c r="R51" s="60"/>
      <c r="S51" s="20"/>
      <c r="T51" s="60"/>
      <c r="U51" s="60"/>
      <c r="V51" s="60"/>
      <c r="W51" s="60"/>
      <c r="X51" s="60"/>
      <c r="Y51" s="60"/>
      <c r="Z51" s="60"/>
      <c r="AA51" s="60"/>
      <c r="AB51" s="60"/>
      <c r="AC51" s="60"/>
      <c r="AD51" s="60"/>
      <c r="AE51" s="60"/>
      <c r="AF51" s="60"/>
      <c r="AG51" s="60"/>
      <c r="AH51" s="60"/>
      <c r="AI51" s="60"/>
      <c r="AJ51" s="20"/>
      <c r="AK51" s="60"/>
      <c r="AL51" s="60"/>
      <c r="AM51" s="60"/>
      <c r="AN51" s="60"/>
      <c r="AO51" s="60"/>
      <c r="AP51" s="60"/>
      <c r="AQ51" s="60"/>
      <c r="AR51" s="60"/>
      <c r="AS51" s="60"/>
      <c r="AT51" s="60"/>
      <c r="AU51" s="60"/>
      <c r="AV51" s="60"/>
      <c r="AW51" s="60"/>
      <c r="AX51" s="60"/>
      <c r="AY51" s="60"/>
      <c r="AZ51" s="60"/>
      <c r="BA51" s="20"/>
      <c r="BB51" s="60"/>
      <c r="BC51" s="60"/>
      <c r="BD51" s="60"/>
      <c r="BE51" s="60"/>
      <c r="BF51" s="60"/>
      <c r="BG51" s="60"/>
      <c r="BH51" s="60"/>
      <c r="BI51" s="60"/>
      <c r="BJ51" s="60"/>
      <c r="BK51" s="60"/>
      <c r="BL51" s="60"/>
      <c r="BM51" s="60"/>
      <c r="BN51" s="60"/>
      <c r="BO51" s="60"/>
      <c r="BP51" s="60"/>
      <c r="BQ51" s="60"/>
      <c r="BR51" s="20"/>
      <c r="BS51" s="60"/>
      <c r="BT51" s="60"/>
      <c r="BU51" s="60"/>
      <c r="BV51" s="60"/>
      <c r="BW51" s="60"/>
      <c r="BX51" s="60"/>
      <c r="BY51" s="60"/>
      <c r="BZ51" s="60"/>
      <c r="CA51" s="60"/>
      <c r="CB51" s="60"/>
      <c r="CC51" s="60"/>
      <c r="CD51" s="60"/>
      <c r="CE51" s="60"/>
      <c r="CF51" s="60"/>
      <c r="CG51" s="60"/>
      <c r="CH51" s="60"/>
      <c r="CI51" s="20"/>
      <c r="CJ51" s="60"/>
      <c r="CK51" s="60"/>
      <c r="CL51" s="60"/>
      <c r="CM51" s="60"/>
      <c r="CN51" s="60"/>
      <c r="CO51" s="60"/>
      <c r="CP51" s="60"/>
      <c r="CQ51" s="60"/>
      <c r="CR51" s="60"/>
      <c r="CS51" s="60"/>
      <c r="CT51" s="60"/>
      <c r="CU51" s="60"/>
      <c r="CV51" s="60"/>
      <c r="CW51" s="60"/>
      <c r="CX51" s="60"/>
      <c r="CY51" s="60"/>
      <c r="CZ51" s="20"/>
      <c r="DE51" s="45"/>
      <c r="DF51" s="45"/>
    </row>
    <row r="52" spans="1:110" x14ac:dyDescent="0.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E52" s="45"/>
      <c r="DF52" s="45"/>
    </row>
    <row r="53" spans="1:110" x14ac:dyDescent="0.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E53" s="45"/>
      <c r="DF53" s="45"/>
    </row>
    <row r="54" spans="1:110" x14ac:dyDescent="0.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E54" s="45"/>
      <c r="DF54" s="45"/>
    </row>
    <row r="55" spans="1:110" x14ac:dyDescent="0.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E55" s="45"/>
      <c r="DF55" s="45"/>
    </row>
    <row r="56" spans="1:110" x14ac:dyDescent="0.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E56" s="45"/>
      <c r="DF56" s="45"/>
    </row>
    <row r="57" spans="1:110" x14ac:dyDescent="0.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E57" s="45"/>
      <c r="DF57" s="45"/>
    </row>
    <row r="58" spans="1:110" x14ac:dyDescent="0.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E58" s="45"/>
      <c r="DF58" s="45"/>
    </row>
    <row r="59" spans="1:110" x14ac:dyDescent="0.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E59" s="45"/>
      <c r="DF59" s="45"/>
    </row>
    <row r="60" spans="1:110" x14ac:dyDescent="0.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E60" s="45"/>
      <c r="DF60" s="45"/>
    </row>
    <row r="61" spans="1:110" x14ac:dyDescent="0.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E61" s="45"/>
      <c r="DF61" s="45"/>
    </row>
    <row r="62" spans="1:110" x14ac:dyDescent="0.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E62" s="45"/>
      <c r="DF62" s="45"/>
    </row>
    <row r="63" spans="1:110" x14ac:dyDescent="0.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E63" s="45"/>
      <c r="DF63" s="45"/>
    </row>
    <row r="64" spans="1:110" x14ac:dyDescent="0.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E64" s="45"/>
      <c r="DF64" s="45"/>
    </row>
    <row r="65" spans="1:110" x14ac:dyDescent="0.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E65" s="45"/>
      <c r="DF65" s="45"/>
    </row>
    <row r="66" spans="1:110" x14ac:dyDescent="0.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E66" s="45"/>
      <c r="DF66" s="45"/>
    </row>
    <row r="67" spans="1:110" x14ac:dyDescent="0.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E67" s="45"/>
      <c r="DF67" s="45"/>
    </row>
    <row r="68" spans="1:110" x14ac:dyDescent="0.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E68" s="45"/>
      <c r="DF68" s="45"/>
    </row>
    <row r="69" spans="1:110" x14ac:dyDescent="0.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E69" s="45"/>
      <c r="DF69" s="45"/>
    </row>
    <row r="70" spans="1:110" x14ac:dyDescent="0.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E70" s="45"/>
      <c r="DF70" s="45"/>
    </row>
    <row r="71" spans="1:110" x14ac:dyDescent="0.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E71" s="45"/>
      <c r="DF71" s="45"/>
    </row>
    <row r="72" spans="1:110" x14ac:dyDescent="0.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E72" s="45"/>
      <c r="DF72" s="45"/>
    </row>
    <row r="73" spans="1:110" x14ac:dyDescent="0.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E73" s="45"/>
      <c r="DF73" s="45"/>
    </row>
    <row r="74" spans="1:110" x14ac:dyDescent="0.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E74" s="45"/>
      <c r="DF74" s="45"/>
    </row>
    <row r="75" spans="1:110" x14ac:dyDescent="0.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E75" s="45"/>
      <c r="DF75" s="45"/>
    </row>
    <row r="76" spans="1:110" x14ac:dyDescent="0.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E76" s="45"/>
      <c r="DF76" s="45"/>
    </row>
    <row r="77" spans="1:110" x14ac:dyDescent="0.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E77" s="45"/>
      <c r="DF77" s="45"/>
    </row>
    <row r="78" spans="1:110" x14ac:dyDescent="0.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E78" s="45"/>
      <c r="DF78" s="45"/>
    </row>
    <row r="79" spans="1:110" x14ac:dyDescent="0.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E79" s="45"/>
      <c r="DF79" s="45"/>
    </row>
    <row r="80" spans="1:110" x14ac:dyDescent="0.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E80" s="45"/>
      <c r="DF80" s="45"/>
    </row>
    <row r="81" spans="1:110" x14ac:dyDescent="0.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E81" s="45"/>
      <c r="DF81" s="45"/>
    </row>
    <row r="82" spans="1:110"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E82" s="45"/>
      <c r="DF82" s="45"/>
    </row>
    <row r="83" spans="1:110"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E83" s="45"/>
      <c r="DF83" s="45"/>
    </row>
    <row r="84" spans="1:110"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E84" s="45"/>
      <c r="DF84" s="45"/>
    </row>
    <row r="85" spans="1:110"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E85" s="45"/>
      <c r="DF85" s="45"/>
    </row>
    <row r="86" spans="1:110"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E86" s="45"/>
      <c r="DF86" s="45"/>
    </row>
    <row r="87" spans="1:110"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E87" s="45"/>
      <c r="DF87" s="45"/>
    </row>
    <row r="88" spans="1:110"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E88" s="45"/>
      <c r="DF88" s="45"/>
    </row>
    <row r="89" spans="1:110"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E89" s="45"/>
      <c r="DF89" s="45"/>
    </row>
    <row r="90" spans="1:110"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E90" s="45"/>
      <c r="DF90" s="45"/>
    </row>
    <row r="91" spans="1:110"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E91" s="45"/>
      <c r="DF91" s="45"/>
    </row>
    <row r="92" spans="1:110" x14ac:dyDescent="0.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E92" s="45"/>
      <c r="DF92" s="45"/>
    </row>
    <row r="93" spans="1:110" x14ac:dyDescent="0.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E93" s="45"/>
      <c r="DF93" s="45"/>
    </row>
    <row r="94" spans="1:110" x14ac:dyDescent="0.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E94" s="45"/>
      <c r="DF94" s="45"/>
    </row>
    <row r="95" spans="1:110" x14ac:dyDescent="0.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E95" s="45"/>
      <c r="DF95" s="45"/>
    </row>
    <row r="96" spans="1:110" x14ac:dyDescent="0.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E96" s="45"/>
      <c r="DF96" s="45"/>
    </row>
    <row r="97" spans="1:110" x14ac:dyDescent="0.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E97" s="45"/>
      <c r="DF97" s="45"/>
    </row>
    <row r="98" spans="1:110" x14ac:dyDescent="0.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E98" s="45"/>
      <c r="DF98" s="45"/>
    </row>
    <row r="99" spans="1:110" x14ac:dyDescent="0.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E99" s="45"/>
      <c r="DF99" s="45"/>
    </row>
    <row r="100" spans="1:110" x14ac:dyDescent="0.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E100" s="45"/>
      <c r="DF100" s="45"/>
    </row>
    <row r="101" spans="1:110" x14ac:dyDescent="0.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E101" s="45"/>
      <c r="DF101" s="45"/>
    </row>
    <row r="102" spans="1:110" x14ac:dyDescent="0.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E102" s="45"/>
      <c r="DF102" s="45"/>
    </row>
  </sheetData>
  <mergeCells count="2">
    <mergeCell ref="C4:BA4"/>
    <mergeCell ref="BB4:CZ4"/>
  </mergeCell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BA8C2"/>
    <pageSetUpPr autoPageBreaks="0"/>
  </sheetPr>
  <dimension ref="A1:DG292"/>
  <sheetViews>
    <sheetView showGridLines="0" rightToLeft="1" zoomScaleNormal="100" workbookViewId="0"/>
  </sheetViews>
  <sheetFormatPr defaultColWidth="8.88671875" defaultRowHeight="18" outlineLevelCol="2" x14ac:dyDescent="0.5"/>
  <cols>
    <col min="1" max="1" width="4.88671875" style="45" customWidth="1"/>
    <col min="2" max="2" width="30" style="45" customWidth="1"/>
    <col min="3" max="5" width="7.6640625" style="45" hidden="1" customWidth="1" outlineLevel="2"/>
    <col min="6" max="6" width="7.6640625" style="45" hidden="1" customWidth="1" outlineLevel="1"/>
    <col min="7" max="9" width="7.6640625" style="45" hidden="1" customWidth="1" outlineLevel="2"/>
    <col min="10" max="10" width="7.6640625" style="45" hidden="1" customWidth="1" outlineLevel="1"/>
    <col min="11" max="13" width="7.6640625" style="45" hidden="1" customWidth="1" outlineLevel="2"/>
    <col min="14" max="14" width="7.6640625" style="45" hidden="1" customWidth="1" outlineLevel="1"/>
    <col min="15" max="17" width="7.6640625" style="45" hidden="1" customWidth="1" outlineLevel="2"/>
    <col min="18" max="18" width="7.6640625" style="45" hidden="1" customWidth="1" outlineLevel="1"/>
    <col min="19" max="19" width="11.109375" style="45" customWidth="1" collapsed="1"/>
    <col min="20" max="22" width="7.6640625" style="45" hidden="1" customWidth="1" outlineLevel="2"/>
    <col min="23" max="23" width="7.6640625" style="45" hidden="1" customWidth="1" outlineLevel="1"/>
    <col min="24" max="26" width="7.6640625" style="45" hidden="1" customWidth="1" outlineLevel="2"/>
    <col min="27" max="27" width="7.6640625" style="45" hidden="1" customWidth="1" outlineLevel="1"/>
    <col min="28" max="30" width="7.6640625" style="45" hidden="1" customWidth="1" outlineLevel="2"/>
    <col min="31" max="31" width="7.6640625" style="45" hidden="1" customWidth="1" outlineLevel="1"/>
    <col min="32" max="34" width="7.6640625" style="45" hidden="1" customWidth="1" outlineLevel="2"/>
    <col min="35" max="35" width="7.6640625" style="45" hidden="1" customWidth="1" outlineLevel="1"/>
    <col min="36" max="36" width="11.109375" style="45" customWidth="1" collapsed="1"/>
    <col min="37" max="39" width="7.6640625" style="45" hidden="1" customWidth="1" outlineLevel="2"/>
    <col min="40" max="40" width="7.6640625" style="45" hidden="1" customWidth="1" outlineLevel="1"/>
    <col min="41" max="43" width="7.6640625" style="45" hidden="1" customWidth="1" outlineLevel="2"/>
    <col min="44" max="44" width="7.6640625" style="45" hidden="1" customWidth="1" outlineLevel="1"/>
    <col min="45" max="47" width="7.6640625" style="45" hidden="1" customWidth="1" outlineLevel="2"/>
    <col min="48" max="48" width="7.6640625" style="45" hidden="1" customWidth="1" outlineLevel="1"/>
    <col min="49" max="51" width="7.6640625" style="45" hidden="1" customWidth="1" outlineLevel="2"/>
    <col min="52" max="52" width="7.6640625" style="45" hidden="1" customWidth="1" outlineLevel="1"/>
    <col min="53" max="53" width="11.109375" style="45" customWidth="1" collapsed="1"/>
    <col min="54" max="56" width="7.6640625" style="45" hidden="1" customWidth="1" outlineLevel="2"/>
    <col min="57" max="57" width="7.6640625" style="45" hidden="1" customWidth="1" outlineLevel="1"/>
    <col min="58" max="60" width="7.6640625" style="45" hidden="1" customWidth="1" outlineLevel="2"/>
    <col min="61" max="61" width="7.6640625" style="45" hidden="1" customWidth="1" outlineLevel="1"/>
    <col min="62" max="64" width="7.6640625" style="45" hidden="1" customWidth="1" outlineLevel="2"/>
    <col min="65" max="65" width="7.6640625" style="45" hidden="1" customWidth="1" outlineLevel="1"/>
    <col min="66" max="68" width="7.6640625" style="45" hidden="1" customWidth="1" outlineLevel="2"/>
    <col min="69" max="69" width="7.6640625" style="45" hidden="1" customWidth="1" outlineLevel="1"/>
    <col min="70" max="70" width="11.109375" style="45" customWidth="1" collapsed="1"/>
    <col min="71" max="73" width="7.6640625" style="45" hidden="1" customWidth="1" outlineLevel="2"/>
    <col min="74" max="74" width="7.6640625" style="45" hidden="1" customWidth="1" outlineLevel="1"/>
    <col min="75" max="77" width="7.6640625" style="45" hidden="1" customWidth="1" outlineLevel="2"/>
    <col min="78" max="78" width="7.6640625" style="45" hidden="1" customWidth="1" outlineLevel="1"/>
    <col min="79" max="81" width="7.6640625" style="45" hidden="1" customWidth="1" outlineLevel="2"/>
    <col min="82" max="82" width="7.6640625" style="45" hidden="1" customWidth="1" outlineLevel="1"/>
    <col min="83" max="85" width="7.6640625" style="45" hidden="1" customWidth="1" outlineLevel="2"/>
    <col min="86" max="86" width="7.6640625" style="45" hidden="1" customWidth="1" outlineLevel="1"/>
    <col min="87" max="87" width="11.109375" style="45" customWidth="1" collapsed="1"/>
    <col min="88" max="90" width="7.6640625" style="45" hidden="1" customWidth="1" outlineLevel="2"/>
    <col min="91" max="91" width="7.6640625" style="45" hidden="1" customWidth="1" outlineLevel="1"/>
    <col min="92" max="94" width="7.6640625" style="45" hidden="1" customWidth="1" outlineLevel="2"/>
    <col min="95" max="95" width="7.6640625" style="45" hidden="1" customWidth="1" outlineLevel="1"/>
    <col min="96" max="98" width="7.6640625" style="45" hidden="1" customWidth="1" outlineLevel="2"/>
    <col min="99" max="99" width="7.6640625" style="45" hidden="1" customWidth="1" outlineLevel="1"/>
    <col min="100" max="102" width="7.6640625" style="45" hidden="1" customWidth="1" outlineLevel="2"/>
    <col min="103" max="103" width="7.6640625" style="45" hidden="1" customWidth="1" outlineLevel="1"/>
    <col min="104" max="104" width="11.109375" style="45" customWidth="1" collapsed="1"/>
    <col min="105" max="105" width="30" style="45" customWidth="1"/>
    <col min="106" max="106" width="4.88671875" style="45" customWidth="1"/>
    <col min="107" max="108" width="8.88671875" style="45"/>
    <col min="109" max="110" width="8.88671875" style="51"/>
    <col min="111" max="344" width="8.88671875" style="45"/>
    <col min="345" max="345" width="5.88671875" style="45" customWidth="1"/>
    <col min="346" max="346" width="32.88671875" style="45" customWidth="1"/>
    <col min="347" max="347" width="5.88671875" style="45" customWidth="1"/>
    <col min="348" max="348" width="32.88671875" style="45" customWidth="1"/>
    <col min="349" max="354" width="8.88671875" style="45"/>
    <col min="355" max="355" width="32.88671875" style="45" customWidth="1"/>
    <col min="356" max="356" width="5.88671875" style="45" customWidth="1"/>
    <col min="357" max="357" width="32.88671875" style="45" customWidth="1"/>
    <col min="358" max="358" width="5.88671875" style="45" customWidth="1"/>
    <col min="359" max="600" width="8.88671875" style="45"/>
    <col min="601" max="601" width="5.88671875" style="45" customWidth="1"/>
    <col min="602" max="602" width="32.88671875" style="45" customWidth="1"/>
    <col min="603" max="603" width="5.88671875" style="45" customWidth="1"/>
    <col min="604" max="604" width="32.88671875" style="45" customWidth="1"/>
    <col min="605" max="610" width="8.88671875" style="45"/>
    <col min="611" max="611" width="32.88671875" style="45" customWidth="1"/>
    <col min="612" max="612" width="5.88671875" style="45" customWidth="1"/>
    <col min="613" max="613" width="32.88671875" style="45" customWidth="1"/>
    <col min="614" max="614" width="5.88671875" style="45" customWidth="1"/>
    <col min="615" max="856" width="8.88671875" style="45"/>
    <col min="857" max="857" width="5.88671875" style="45" customWidth="1"/>
    <col min="858" max="858" width="32.88671875" style="45" customWidth="1"/>
    <col min="859" max="859" width="5.88671875" style="45" customWidth="1"/>
    <col min="860" max="860" width="32.88671875" style="45" customWidth="1"/>
    <col min="861" max="866" width="8.88671875" style="45"/>
    <col min="867" max="867" width="32.88671875" style="45" customWidth="1"/>
    <col min="868" max="868" width="5.88671875" style="45" customWidth="1"/>
    <col min="869" max="869" width="32.88671875" style="45" customWidth="1"/>
    <col min="870" max="870" width="5.88671875" style="45" customWidth="1"/>
    <col min="871" max="1112" width="8.88671875" style="45"/>
    <col min="1113" max="1113" width="5.88671875" style="45" customWidth="1"/>
    <col min="1114" max="1114" width="32.88671875" style="45" customWidth="1"/>
    <col min="1115" max="1115" width="5.88671875" style="45" customWidth="1"/>
    <col min="1116" max="1116" width="32.88671875" style="45" customWidth="1"/>
    <col min="1117" max="1122" width="8.88671875" style="45"/>
    <col min="1123" max="1123" width="32.88671875" style="45" customWidth="1"/>
    <col min="1124" max="1124" width="5.88671875" style="45" customWidth="1"/>
    <col min="1125" max="1125" width="32.88671875" style="45" customWidth="1"/>
    <col min="1126" max="1126" width="5.88671875" style="45" customWidth="1"/>
    <col min="1127" max="1368" width="8.88671875" style="45"/>
    <col min="1369" max="1369" width="5.88671875" style="45" customWidth="1"/>
    <col min="1370" max="1370" width="32.88671875" style="45" customWidth="1"/>
    <col min="1371" max="1371" width="5.88671875" style="45" customWidth="1"/>
    <col min="1372" max="1372" width="32.88671875" style="45" customWidth="1"/>
    <col min="1373" max="1378" width="8.88671875" style="45"/>
    <col min="1379" max="1379" width="32.88671875" style="45" customWidth="1"/>
    <col min="1380" max="1380" width="5.88671875" style="45" customWidth="1"/>
    <col min="1381" max="1381" width="32.88671875" style="45" customWidth="1"/>
    <col min="1382" max="1382" width="5.88671875" style="45" customWidth="1"/>
    <col min="1383" max="1624" width="8.88671875" style="45"/>
    <col min="1625" max="1625" width="5.88671875" style="45" customWidth="1"/>
    <col min="1626" max="1626" width="32.88671875" style="45" customWidth="1"/>
    <col min="1627" max="1627" width="5.88671875" style="45" customWidth="1"/>
    <col min="1628" max="1628" width="32.88671875" style="45" customWidth="1"/>
    <col min="1629" max="1634" width="8.88671875" style="45"/>
    <col min="1635" max="1635" width="32.88671875" style="45" customWidth="1"/>
    <col min="1636" max="1636" width="5.88671875" style="45" customWidth="1"/>
    <col min="1637" max="1637" width="32.88671875" style="45" customWidth="1"/>
    <col min="1638" max="1638" width="5.88671875" style="45" customWidth="1"/>
    <col min="1639" max="1880" width="8.88671875" style="45"/>
    <col min="1881" max="1881" width="5.88671875" style="45" customWidth="1"/>
    <col min="1882" max="1882" width="32.88671875" style="45" customWidth="1"/>
    <col min="1883" max="1883" width="5.88671875" style="45" customWidth="1"/>
    <col min="1884" max="1884" width="32.88671875" style="45" customWidth="1"/>
    <col min="1885" max="1890" width="8.88671875" style="45"/>
    <col min="1891" max="1891" width="32.88671875" style="45" customWidth="1"/>
    <col min="1892" max="1892" width="5.88671875" style="45" customWidth="1"/>
    <col min="1893" max="1893" width="32.88671875" style="45" customWidth="1"/>
    <col min="1894" max="1894" width="5.88671875" style="45" customWidth="1"/>
    <col min="1895" max="2136" width="8.88671875" style="45"/>
    <col min="2137" max="2137" width="5.88671875" style="45" customWidth="1"/>
    <col min="2138" max="2138" width="32.88671875" style="45" customWidth="1"/>
    <col min="2139" max="2139" width="5.88671875" style="45" customWidth="1"/>
    <col min="2140" max="2140" width="32.88671875" style="45" customWidth="1"/>
    <col min="2141" max="2146" width="8.88671875" style="45"/>
    <col min="2147" max="2147" width="32.88671875" style="45" customWidth="1"/>
    <col min="2148" max="2148" width="5.88671875" style="45" customWidth="1"/>
    <col min="2149" max="2149" width="32.88671875" style="45" customWidth="1"/>
    <col min="2150" max="2150" width="5.88671875" style="45" customWidth="1"/>
    <col min="2151" max="2392" width="8.88671875" style="45"/>
    <col min="2393" max="2393" width="5.88671875" style="45" customWidth="1"/>
    <col min="2394" max="2394" width="32.88671875" style="45" customWidth="1"/>
    <col min="2395" max="2395" width="5.88671875" style="45" customWidth="1"/>
    <col min="2396" max="2396" width="32.88671875" style="45" customWidth="1"/>
    <col min="2397" max="2402" width="8.88671875" style="45"/>
    <col min="2403" max="2403" width="32.88671875" style="45" customWidth="1"/>
    <col min="2404" max="2404" width="5.88671875" style="45" customWidth="1"/>
    <col min="2405" max="2405" width="32.88671875" style="45" customWidth="1"/>
    <col min="2406" max="2406" width="5.88671875" style="45" customWidth="1"/>
    <col min="2407" max="2648" width="8.88671875" style="45"/>
    <col min="2649" max="2649" width="5.88671875" style="45" customWidth="1"/>
    <col min="2650" max="2650" width="32.88671875" style="45" customWidth="1"/>
    <col min="2651" max="2651" width="5.88671875" style="45" customWidth="1"/>
    <col min="2652" max="2652" width="32.88671875" style="45" customWidth="1"/>
    <col min="2653" max="2658" width="8.88671875" style="45"/>
    <col min="2659" max="2659" width="32.88671875" style="45" customWidth="1"/>
    <col min="2660" max="2660" width="5.88671875" style="45" customWidth="1"/>
    <col min="2661" max="2661" width="32.88671875" style="45" customWidth="1"/>
    <col min="2662" max="2662" width="5.88671875" style="45" customWidth="1"/>
    <col min="2663" max="2904" width="8.88671875" style="45"/>
    <col min="2905" max="2905" width="5.88671875" style="45" customWidth="1"/>
    <col min="2906" max="2906" width="32.88671875" style="45" customWidth="1"/>
    <col min="2907" max="2907" width="5.88671875" style="45" customWidth="1"/>
    <col min="2908" max="2908" width="32.88671875" style="45" customWidth="1"/>
    <col min="2909" max="2914" width="8.88671875" style="45"/>
    <col min="2915" max="2915" width="32.88671875" style="45" customWidth="1"/>
    <col min="2916" max="2916" width="5.88671875" style="45" customWidth="1"/>
    <col min="2917" max="2917" width="32.88671875" style="45" customWidth="1"/>
    <col min="2918" max="2918" width="5.88671875" style="45" customWidth="1"/>
    <col min="2919" max="3160" width="8.88671875" style="45"/>
    <col min="3161" max="3161" width="5.88671875" style="45" customWidth="1"/>
    <col min="3162" max="3162" width="32.88671875" style="45" customWidth="1"/>
    <col min="3163" max="3163" width="5.88671875" style="45" customWidth="1"/>
    <col min="3164" max="3164" width="32.88671875" style="45" customWidth="1"/>
    <col min="3165" max="3170" width="8.88671875" style="45"/>
    <col min="3171" max="3171" width="32.88671875" style="45" customWidth="1"/>
    <col min="3172" max="3172" width="5.88671875" style="45" customWidth="1"/>
    <col min="3173" max="3173" width="32.88671875" style="45" customWidth="1"/>
    <col min="3174" max="3174" width="5.88671875" style="45" customWidth="1"/>
    <col min="3175" max="3416" width="8.88671875" style="45"/>
    <col min="3417" max="3417" width="5.88671875" style="45" customWidth="1"/>
    <col min="3418" max="3418" width="32.88671875" style="45" customWidth="1"/>
    <col min="3419" max="3419" width="5.88671875" style="45" customWidth="1"/>
    <col min="3420" max="3420" width="32.88671875" style="45" customWidth="1"/>
    <col min="3421" max="3426" width="8.88671875" style="45"/>
    <col min="3427" max="3427" width="32.88671875" style="45" customWidth="1"/>
    <col min="3428" max="3428" width="5.88671875" style="45" customWidth="1"/>
    <col min="3429" max="3429" width="32.88671875" style="45" customWidth="1"/>
    <col min="3430" max="3430" width="5.88671875" style="45" customWidth="1"/>
    <col min="3431" max="3672" width="8.88671875" style="45"/>
    <col min="3673" max="3673" width="5.88671875" style="45" customWidth="1"/>
    <col min="3674" max="3674" width="32.88671875" style="45" customWidth="1"/>
    <col min="3675" max="3675" width="5.88671875" style="45" customWidth="1"/>
    <col min="3676" max="3676" width="32.88671875" style="45" customWidth="1"/>
    <col min="3677" max="3682" width="8.88671875" style="45"/>
    <col min="3683" max="3683" width="32.88671875" style="45" customWidth="1"/>
    <col min="3684" max="3684" width="5.88671875" style="45" customWidth="1"/>
    <col min="3685" max="3685" width="32.88671875" style="45" customWidth="1"/>
    <col min="3686" max="3686" width="5.88671875" style="45" customWidth="1"/>
    <col min="3687" max="3928" width="8.88671875" style="45"/>
    <col min="3929" max="3929" width="5.88671875" style="45" customWidth="1"/>
    <col min="3930" max="3930" width="32.88671875" style="45" customWidth="1"/>
    <col min="3931" max="3931" width="5.88671875" style="45" customWidth="1"/>
    <col min="3932" max="3932" width="32.88671875" style="45" customWidth="1"/>
    <col min="3933" max="3938" width="8.88671875" style="45"/>
    <col min="3939" max="3939" width="32.88671875" style="45" customWidth="1"/>
    <col min="3940" max="3940" width="5.88671875" style="45" customWidth="1"/>
    <col min="3941" max="3941" width="32.88671875" style="45" customWidth="1"/>
    <col min="3942" max="3942" width="5.88671875" style="45" customWidth="1"/>
    <col min="3943" max="4184" width="8.88671875" style="45"/>
    <col min="4185" max="4185" width="5.88671875" style="45" customWidth="1"/>
    <col min="4186" max="4186" width="32.88671875" style="45" customWidth="1"/>
    <col min="4187" max="4187" width="5.88671875" style="45" customWidth="1"/>
    <col min="4188" max="4188" width="32.88671875" style="45" customWidth="1"/>
    <col min="4189" max="4194" width="8.88671875" style="45"/>
    <col min="4195" max="4195" width="32.88671875" style="45" customWidth="1"/>
    <col min="4196" max="4196" width="5.88671875" style="45" customWidth="1"/>
    <col min="4197" max="4197" width="32.88671875" style="45" customWidth="1"/>
    <col min="4198" max="4198" width="5.88671875" style="45" customWidth="1"/>
    <col min="4199" max="4440" width="8.88671875" style="45"/>
    <col min="4441" max="4441" width="5.88671875" style="45" customWidth="1"/>
    <col min="4442" max="4442" width="32.88671875" style="45" customWidth="1"/>
    <col min="4443" max="4443" width="5.88671875" style="45" customWidth="1"/>
    <col min="4444" max="4444" width="32.88671875" style="45" customWidth="1"/>
    <col min="4445" max="4450" width="8.88671875" style="45"/>
    <col min="4451" max="4451" width="32.88671875" style="45" customWidth="1"/>
    <col min="4452" max="4452" width="5.88671875" style="45" customWidth="1"/>
    <col min="4453" max="4453" width="32.88671875" style="45" customWidth="1"/>
    <col min="4454" max="4454" width="5.88671875" style="45" customWidth="1"/>
    <col min="4455" max="4696" width="8.88671875" style="45"/>
    <col min="4697" max="4697" width="5.88671875" style="45" customWidth="1"/>
    <col min="4698" max="4698" width="32.88671875" style="45" customWidth="1"/>
    <col min="4699" max="4699" width="5.88671875" style="45" customWidth="1"/>
    <col min="4700" max="4700" width="32.88671875" style="45" customWidth="1"/>
    <col min="4701" max="4706" width="8.88671875" style="45"/>
    <col min="4707" max="4707" width="32.88671875" style="45" customWidth="1"/>
    <col min="4708" max="4708" width="5.88671875" style="45" customWidth="1"/>
    <col min="4709" max="4709" width="32.88671875" style="45" customWidth="1"/>
    <col min="4710" max="4710" width="5.88671875" style="45" customWidth="1"/>
    <col min="4711" max="4952" width="8.88671875" style="45"/>
    <col min="4953" max="4953" width="5.88671875" style="45" customWidth="1"/>
    <col min="4954" max="4954" width="32.88671875" style="45" customWidth="1"/>
    <col min="4955" max="4955" width="5.88671875" style="45" customWidth="1"/>
    <col min="4956" max="4956" width="32.88671875" style="45" customWidth="1"/>
    <col min="4957" max="4962" width="8.88671875" style="45"/>
    <col min="4963" max="4963" width="32.88671875" style="45" customWidth="1"/>
    <col min="4964" max="4964" width="5.88671875" style="45" customWidth="1"/>
    <col min="4965" max="4965" width="32.88671875" style="45" customWidth="1"/>
    <col min="4966" max="4966" width="5.88671875" style="45" customWidth="1"/>
    <col min="4967" max="5208" width="8.88671875" style="45"/>
    <col min="5209" max="5209" width="5.88671875" style="45" customWidth="1"/>
    <col min="5210" max="5210" width="32.88671875" style="45" customWidth="1"/>
    <col min="5211" max="5211" width="5.88671875" style="45" customWidth="1"/>
    <col min="5212" max="5212" width="32.88671875" style="45" customWidth="1"/>
    <col min="5213" max="5218" width="8.88671875" style="45"/>
    <col min="5219" max="5219" width="32.88671875" style="45" customWidth="1"/>
    <col min="5220" max="5220" width="5.88671875" style="45" customWidth="1"/>
    <col min="5221" max="5221" width="32.88671875" style="45" customWidth="1"/>
    <col min="5222" max="5222" width="5.88671875" style="45" customWidth="1"/>
    <col min="5223" max="5464" width="8.88671875" style="45"/>
    <col min="5465" max="5465" width="5.88671875" style="45" customWidth="1"/>
    <col min="5466" max="5466" width="32.88671875" style="45" customWidth="1"/>
    <col min="5467" max="5467" width="5.88671875" style="45" customWidth="1"/>
    <col min="5468" max="5468" width="32.88671875" style="45" customWidth="1"/>
    <col min="5469" max="5474" width="8.88671875" style="45"/>
    <col min="5475" max="5475" width="32.88671875" style="45" customWidth="1"/>
    <col min="5476" max="5476" width="5.88671875" style="45" customWidth="1"/>
    <col min="5477" max="5477" width="32.88671875" style="45" customWidth="1"/>
    <col min="5478" max="5478" width="5.88671875" style="45" customWidth="1"/>
    <col min="5479" max="5720" width="8.88671875" style="45"/>
    <col min="5721" max="5721" width="5.88671875" style="45" customWidth="1"/>
    <col min="5722" max="5722" width="32.88671875" style="45" customWidth="1"/>
    <col min="5723" max="5723" width="5.88671875" style="45" customWidth="1"/>
    <col min="5724" max="5724" width="32.88671875" style="45" customWidth="1"/>
    <col min="5725" max="5730" width="8.88671875" style="45"/>
    <col min="5731" max="5731" width="32.88671875" style="45" customWidth="1"/>
    <col min="5732" max="5732" width="5.88671875" style="45" customWidth="1"/>
    <col min="5733" max="5733" width="32.88671875" style="45" customWidth="1"/>
    <col min="5734" max="5734" width="5.88671875" style="45" customWidth="1"/>
    <col min="5735" max="5976" width="8.88671875" style="45"/>
    <col min="5977" max="5977" width="5.88671875" style="45" customWidth="1"/>
    <col min="5978" max="5978" width="32.88671875" style="45" customWidth="1"/>
    <col min="5979" max="5979" width="5.88671875" style="45" customWidth="1"/>
    <col min="5980" max="5980" width="32.88671875" style="45" customWidth="1"/>
    <col min="5981" max="5986" width="8.88671875" style="45"/>
    <col min="5987" max="5987" width="32.88671875" style="45" customWidth="1"/>
    <col min="5988" max="5988" width="5.88671875" style="45" customWidth="1"/>
    <col min="5989" max="5989" width="32.88671875" style="45" customWidth="1"/>
    <col min="5990" max="5990" width="5.88671875" style="45" customWidth="1"/>
    <col min="5991" max="6232" width="8.88671875" style="45"/>
    <col min="6233" max="6233" width="5.88671875" style="45" customWidth="1"/>
    <col min="6234" max="6234" width="32.88671875" style="45" customWidth="1"/>
    <col min="6235" max="6235" width="5.88671875" style="45" customWidth="1"/>
    <col min="6236" max="6236" width="32.88671875" style="45" customWidth="1"/>
    <col min="6237" max="6242" width="8.88671875" style="45"/>
    <col min="6243" max="6243" width="32.88671875" style="45" customWidth="1"/>
    <col min="6244" max="6244" width="5.88671875" style="45" customWidth="1"/>
    <col min="6245" max="6245" width="32.88671875" style="45" customWidth="1"/>
    <col min="6246" max="6246" width="5.88671875" style="45" customWidth="1"/>
    <col min="6247" max="6488" width="8.88671875" style="45"/>
    <col min="6489" max="6489" width="5.88671875" style="45" customWidth="1"/>
    <col min="6490" max="6490" width="32.88671875" style="45" customWidth="1"/>
    <col min="6491" max="6491" width="5.88671875" style="45" customWidth="1"/>
    <col min="6492" max="6492" width="32.88671875" style="45" customWidth="1"/>
    <col min="6493" max="6498" width="8.88671875" style="45"/>
    <col min="6499" max="6499" width="32.88671875" style="45" customWidth="1"/>
    <col min="6500" max="6500" width="5.88671875" style="45" customWidth="1"/>
    <col min="6501" max="6501" width="32.88671875" style="45" customWidth="1"/>
    <col min="6502" max="6502" width="5.88671875" style="45" customWidth="1"/>
    <col min="6503" max="6744" width="8.88671875" style="45"/>
    <col min="6745" max="6745" width="5.88671875" style="45" customWidth="1"/>
    <col min="6746" max="6746" width="32.88671875" style="45" customWidth="1"/>
    <col min="6747" max="6747" width="5.88671875" style="45" customWidth="1"/>
    <col min="6748" max="6748" width="32.88671875" style="45" customWidth="1"/>
    <col min="6749" max="6754" width="8.88671875" style="45"/>
    <col min="6755" max="6755" width="32.88671875" style="45" customWidth="1"/>
    <col min="6756" max="6756" width="5.88671875" style="45" customWidth="1"/>
    <col min="6757" max="6757" width="32.88671875" style="45" customWidth="1"/>
    <col min="6758" max="6758" width="5.88671875" style="45" customWidth="1"/>
    <col min="6759" max="7000" width="8.88671875" style="45"/>
    <col min="7001" max="7001" width="5.88671875" style="45" customWidth="1"/>
    <col min="7002" max="7002" width="32.88671875" style="45" customWidth="1"/>
    <col min="7003" max="7003" width="5.88671875" style="45" customWidth="1"/>
    <col min="7004" max="7004" width="32.88671875" style="45" customWidth="1"/>
    <col min="7005" max="7010" width="8.88671875" style="45"/>
    <col min="7011" max="7011" width="32.88671875" style="45" customWidth="1"/>
    <col min="7012" max="7012" width="5.88671875" style="45" customWidth="1"/>
    <col min="7013" max="7013" width="32.88671875" style="45" customWidth="1"/>
    <col min="7014" max="7014" width="5.88671875" style="45" customWidth="1"/>
    <col min="7015" max="7256" width="8.88671875" style="45"/>
    <col min="7257" max="7257" width="5.88671875" style="45" customWidth="1"/>
    <col min="7258" max="7258" width="32.88671875" style="45" customWidth="1"/>
    <col min="7259" max="7259" width="5.88671875" style="45" customWidth="1"/>
    <col min="7260" max="7260" width="32.88671875" style="45" customWidth="1"/>
    <col min="7261" max="7266" width="8.88671875" style="45"/>
    <col min="7267" max="7267" width="32.88671875" style="45" customWidth="1"/>
    <col min="7268" max="7268" width="5.88671875" style="45" customWidth="1"/>
    <col min="7269" max="7269" width="32.88671875" style="45" customWidth="1"/>
    <col min="7270" max="7270" width="5.88671875" style="45" customWidth="1"/>
    <col min="7271" max="7512" width="8.88671875" style="45"/>
    <col min="7513" max="7513" width="5.88671875" style="45" customWidth="1"/>
    <col min="7514" max="7514" width="32.88671875" style="45" customWidth="1"/>
    <col min="7515" max="7515" width="5.88671875" style="45" customWidth="1"/>
    <col min="7516" max="7516" width="32.88671875" style="45" customWidth="1"/>
    <col min="7517" max="7522" width="8.88671875" style="45"/>
    <col min="7523" max="7523" width="32.88671875" style="45" customWidth="1"/>
    <col min="7524" max="7524" width="5.88671875" style="45" customWidth="1"/>
    <col min="7525" max="7525" width="32.88671875" style="45" customWidth="1"/>
    <col min="7526" max="7526" width="5.88671875" style="45" customWidth="1"/>
    <col min="7527" max="7768" width="8.88671875" style="45"/>
    <col min="7769" max="7769" width="5.88671875" style="45" customWidth="1"/>
    <col min="7770" max="7770" width="32.88671875" style="45" customWidth="1"/>
    <col min="7771" max="7771" width="5.88671875" style="45" customWidth="1"/>
    <col min="7772" max="7772" width="32.88671875" style="45" customWidth="1"/>
    <col min="7773" max="7778" width="8.88671875" style="45"/>
    <col min="7779" max="7779" width="32.88671875" style="45" customWidth="1"/>
    <col min="7780" max="7780" width="5.88671875" style="45" customWidth="1"/>
    <col min="7781" max="7781" width="32.88671875" style="45" customWidth="1"/>
    <col min="7782" max="7782" width="5.88671875" style="45" customWidth="1"/>
    <col min="7783" max="8024" width="8.88671875" style="45"/>
    <col min="8025" max="8025" width="5.88671875" style="45" customWidth="1"/>
    <col min="8026" max="8026" width="32.88671875" style="45" customWidth="1"/>
    <col min="8027" max="8027" width="5.88671875" style="45" customWidth="1"/>
    <col min="8028" max="8028" width="32.88671875" style="45" customWidth="1"/>
    <col min="8029" max="8034" width="8.88671875" style="45"/>
    <col min="8035" max="8035" width="32.88671875" style="45" customWidth="1"/>
    <col min="8036" max="8036" width="5.88671875" style="45" customWidth="1"/>
    <col min="8037" max="8037" width="32.88671875" style="45" customWidth="1"/>
    <col min="8038" max="8038" width="5.88671875" style="45" customWidth="1"/>
    <col min="8039" max="8280" width="8.88671875" style="45"/>
    <col min="8281" max="8281" width="5.88671875" style="45" customWidth="1"/>
    <col min="8282" max="8282" width="32.88671875" style="45" customWidth="1"/>
    <col min="8283" max="8283" width="5.88671875" style="45" customWidth="1"/>
    <col min="8284" max="8284" width="32.88671875" style="45" customWidth="1"/>
    <col min="8285" max="8290" width="8.88671875" style="45"/>
    <col min="8291" max="8291" width="32.88671875" style="45" customWidth="1"/>
    <col min="8292" max="8292" width="5.88671875" style="45" customWidth="1"/>
    <col min="8293" max="8293" width="32.88671875" style="45" customWidth="1"/>
    <col min="8294" max="8294" width="5.88671875" style="45" customWidth="1"/>
    <col min="8295" max="8536" width="8.88671875" style="45"/>
    <col min="8537" max="8537" width="5.88671875" style="45" customWidth="1"/>
    <col min="8538" max="8538" width="32.88671875" style="45" customWidth="1"/>
    <col min="8539" max="8539" width="5.88671875" style="45" customWidth="1"/>
    <col min="8540" max="8540" width="32.88671875" style="45" customWidth="1"/>
    <col min="8541" max="8546" width="8.88671875" style="45"/>
    <col min="8547" max="8547" width="32.88671875" style="45" customWidth="1"/>
    <col min="8548" max="8548" width="5.88671875" style="45" customWidth="1"/>
    <col min="8549" max="8549" width="32.88671875" style="45" customWidth="1"/>
    <col min="8550" max="8550" width="5.88671875" style="45" customWidth="1"/>
    <col min="8551" max="8792" width="8.88671875" style="45"/>
    <col min="8793" max="8793" width="5.88671875" style="45" customWidth="1"/>
    <col min="8794" max="8794" width="32.88671875" style="45" customWidth="1"/>
    <col min="8795" max="8795" width="5.88671875" style="45" customWidth="1"/>
    <col min="8796" max="8796" width="32.88671875" style="45" customWidth="1"/>
    <col min="8797" max="8802" width="8.88671875" style="45"/>
    <col min="8803" max="8803" width="32.88671875" style="45" customWidth="1"/>
    <col min="8804" max="8804" width="5.88671875" style="45" customWidth="1"/>
    <col min="8805" max="8805" width="32.88671875" style="45" customWidth="1"/>
    <col min="8806" max="8806" width="5.88671875" style="45" customWidth="1"/>
    <col min="8807" max="9048" width="8.88671875" style="45"/>
    <col min="9049" max="9049" width="5.88671875" style="45" customWidth="1"/>
    <col min="9050" max="9050" width="32.88671875" style="45" customWidth="1"/>
    <col min="9051" max="9051" width="5.88671875" style="45" customWidth="1"/>
    <col min="9052" max="9052" width="32.88671875" style="45" customWidth="1"/>
    <col min="9053" max="9058" width="8.88671875" style="45"/>
    <col min="9059" max="9059" width="32.88671875" style="45" customWidth="1"/>
    <col min="9060" max="9060" width="5.88671875" style="45" customWidth="1"/>
    <col min="9061" max="9061" width="32.88671875" style="45" customWidth="1"/>
    <col min="9062" max="9062" width="5.88671875" style="45" customWidth="1"/>
    <col min="9063" max="9304" width="8.88671875" style="45"/>
    <col min="9305" max="9305" width="5.88671875" style="45" customWidth="1"/>
    <col min="9306" max="9306" width="32.88671875" style="45" customWidth="1"/>
    <col min="9307" max="9307" width="5.88671875" style="45" customWidth="1"/>
    <col min="9308" max="9308" width="32.88671875" style="45" customWidth="1"/>
    <col min="9309" max="9314" width="8.88671875" style="45"/>
    <col min="9315" max="9315" width="32.88671875" style="45" customWidth="1"/>
    <col min="9316" max="9316" width="5.88671875" style="45" customWidth="1"/>
    <col min="9317" max="9317" width="32.88671875" style="45" customWidth="1"/>
    <col min="9318" max="9318" width="5.88671875" style="45" customWidth="1"/>
    <col min="9319" max="9560" width="8.88671875" style="45"/>
    <col min="9561" max="9561" width="5.88671875" style="45" customWidth="1"/>
    <col min="9562" max="9562" width="32.88671875" style="45" customWidth="1"/>
    <col min="9563" max="9563" width="5.88671875" style="45" customWidth="1"/>
    <col min="9564" max="9564" width="32.88671875" style="45" customWidth="1"/>
    <col min="9565" max="9570" width="8.88671875" style="45"/>
    <col min="9571" max="9571" width="32.88671875" style="45" customWidth="1"/>
    <col min="9572" max="9572" width="5.88671875" style="45" customWidth="1"/>
    <col min="9573" max="9573" width="32.88671875" style="45" customWidth="1"/>
    <col min="9574" max="9574" width="5.88671875" style="45" customWidth="1"/>
    <col min="9575" max="9816" width="8.88671875" style="45"/>
    <col min="9817" max="9817" width="5.88671875" style="45" customWidth="1"/>
    <col min="9818" max="9818" width="32.88671875" style="45" customWidth="1"/>
    <col min="9819" max="9819" width="5.88671875" style="45" customWidth="1"/>
    <col min="9820" max="9820" width="32.88671875" style="45" customWidth="1"/>
    <col min="9821" max="9826" width="8.88671875" style="45"/>
    <col min="9827" max="9827" width="32.88671875" style="45" customWidth="1"/>
    <col min="9828" max="9828" width="5.88671875" style="45" customWidth="1"/>
    <col min="9829" max="9829" width="32.88671875" style="45" customWidth="1"/>
    <col min="9830" max="9830" width="5.88671875" style="45" customWidth="1"/>
    <col min="9831" max="10072" width="8.88671875" style="45"/>
    <col min="10073" max="10073" width="5.88671875" style="45" customWidth="1"/>
    <col min="10074" max="10074" width="32.88671875" style="45" customWidth="1"/>
    <col min="10075" max="10075" width="5.88671875" style="45" customWidth="1"/>
    <col min="10076" max="10076" width="32.88671875" style="45" customWidth="1"/>
    <col min="10077" max="10082" width="8.88671875" style="45"/>
    <col min="10083" max="10083" width="32.88671875" style="45" customWidth="1"/>
    <col min="10084" max="10084" width="5.88671875" style="45" customWidth="1"/>
    <col min="10085" max="10085" width="32.88671875" style="45" customWidth="1"/>
    <col min="10086" max="10086" width="5.88671875" style="45" customWidth="1"/>
    <col min="10087" max="10328" width="8.88671875" style="45"/>
    <col min="10329" max="10329" width="5.88671875" style="45" customWidth="1"/>
    <col min="10330" max="10330" width="32.88671875" style="45" customWidth="1"/>
    <col min="10331" max="10331" width="5.88671875" style="45" customWidth="1"/>
    <col min="10332" max="10332" width="32.88671875" style="45" customWidth="1"/>
    <col min="10333" max="10338" width="8.88671875" style="45"/>
    <col min="10339" max="10339" width="32.88671875" style="45" customWidth="1"/>
    <col min="10340" max="10340" width="5.88671875" style="45" customWidth="1"/>
    <col min="10341" max="10341" width="32.88671875" style="45" customWidth="1"/>
    <col min="10342" max="10342" width="5.88671875" style="45" customWidth="1"/>
    <col min="10343" max="10584" width="8.88671875" style="45"/>
    <col min="10585" max="10585" width="5.88671875" style="45" customWidth="1"/>
    <col min="10586" max="10586" width="32.88671875" style="45" customWidth="1"/>
    <col min="10587" max="10587" width="5.88671875" style="45" customWidth="1"/>
    <col min="10588" max="10588" width="32.88671875" style="45" customWidth="1"/>
    <col min="10589" max="10594" width="8.88671875" style="45"/>
    <col min="10595" max="10595" width="32.88671875" style="45" customWidth="1"/>
    <col min="10596" max="10596" width="5.88671875" style="45" customWidth="1"/>
    <col min="10597" max="10597" width="32.88671875" style="45" customWidth="1"/>
    <col min="10598" max="10598" width="5.88671875" style="45" customWidth="1"/>
    <col min="10599" max="10840" width="8.88671875" style="45"/>
    <col min="10841" max="10841" width="5.88671875" style="45" customWidth="1"/>
    <col min="10842" max="10842" width="32.88671875" style="45" customWidth="1"/>
    <col min="10843" max="10843" width="5.88671875" style="45" customWidth="1"/>
    <col min="10844" max="10844" width="32.88671875" style="45" customWidth="1"/>
    <col min="10845" max="10850" width="8.88671875" style="45"/>
    <col min="10851" max="10851" width="32.88671875" style="45" customWidth="1"/>
    <col min="10852" max="10852" width="5.88671875" style="45" customWidth="1"/>
    <col min="10853" max="10853" width="32.88671875" style="45" customWidth="1"/>
    <col min="10854" max="10854" width="5.88671875" style="45" customWidth="1"/>
    <col min="10855" max="11096" width="8.88671875" style="45"/>
    <col min="11097" max="11097" width="5.88671875" style="45" customWidth="1"/>
    <col min="11098" max="11098" width="32.88671875" style="45" customWidth="1"/>
    <col min="11099" max="11099" width="5.88671875" style="45" customWidth="1"/>
    <col min="11100" max="11100" width="32.88671875" style="45" customWidth="1"/>
    <col min="11101" max="11106" width="8.88671875" style="45"/>
    <col min="11107" max="11107" width="32.88671875" style="45" customWidth="1"/>
    <col min="11108" max="11108" width="5.88671875" style="45" customWidth="1"/>
    <col min="11109" max="11109" width="32.88671875" style="45" customWidth="1"/>
    <col min="11110" max="11110" width="5.88671875" style="45" customWidth="1"/>
    <col min="11111" max="11352" width="8.88671875" style="45"/>
    <col min="11353" max="11353" width="5.88671875" style="45" customWidth="1"/>
    <col min="11354" max="11354" width="32.88671875" style="45" customWidth="1"/>
    <col min="11355" max="11355" width="5.88671875" style="45" customWidth="1"/>
    <col min="11356" max="11356" width="32.88671875" style="45" customWidth="1"/>
    <col min="11357" max="11362" width="8.88671875" style="45"/>
    <col min="11363" max="11363" width="32.88671875" style="45" customWidth="1"/>
    <col min="11364" max="11364" width="5.88671875" style="45" customWidth="1"/>
    <col min="11365" max="11365" width="32.88671875" style="45" customWidth="1"/>
    <col min="11366" max="11366" width="5.88671875" style="45" customWidth="1"/>
    <col min="11367" max="11608" width="8.88671875" style="45"/>
    <col min="11609" max="11609" width="5.88671875" style="45" customWidth="1"/>
    <col min="11610" max="11610" width="32.88671875" style="45" customWidth="1"/>
    <col min="11611" max="11611" width="5.88671875" style="45" customWidth="1"/>
    <col min="11612" max="11612" width="32.88671875" style="45" customWidth="1"/>
    <col min="11613" max="11618" width="8.88671875" style="45"/>
    <col min="11619" max="11619" width="32.88671875" style="45" customWidth="1"/>
    <col min="11620" max="11620" width="5.88671875" style="45" customWidth="1"/>
    <col min="11621" max="11621" width="32.88671875" style="45" customWidth="1"/>
    <col min="11622" max="11622" width="5.88671875" style="45" customWidth="1"/>
    <col min="11623" max="11864" width="8.88671875" style="45"/>
    <col min="11865" max="11865" width="5.88671875" style="45" customWidth="1"/>
    <col min="11866" max="11866" width="32.88671875" style="45" customWidth="1"/>
    <col min="11867" max="11867" width="5.88671875" style="45" customWidth="1"/>
    <col min="11868" max="11868" width="32.88671875" style="45" customWidth="1"/>
    <col min="11869" max="11874" width="8.88671875" style="45"/>
    <col min="11875" max="11875" width="32.88671875" style="45" customWidth="1"/>
    <col min="11876" max="11876" width="5.88671875" style="45" customWidth="1"/>
    <col min="11877" max="11877" width="32.88671875" style="45" customWidth="1"/>
    <col min="11878" max="11878" width="5.88671875" style="45" customWidth="1"/>
    <col min="11879" max="12120" width="8.88671875" style="45"/>
    <col min="12121" max="12121" width="5.88671875" style="45" customWidth="1"/>
    <col min="12122" max="12122" width="32.88671875" style="45" customWidth="1"/>
    <col min="12123" max="12123" width="5.88671875" style="45" customWidth="1"/>
    <col min="12124" max="12124" width="32.88671875" style="45" customWidth="1"/>
    <col min="12125" max="12130" width="8.88671875" style="45"/>
    <col min="12131" max="12131" width="32.88671875" style="45" customWidth="1"/>
    <col min="12132" max="12132" width="5.88671875" style="45" customWidth="1"/>
    <col min="12133" max="12133" width="32.88671875" style="45" customWidth="1"/>
    <col min="12134" max="12134" width="5.88671875" style="45" customWidth="1"/>
    <col min="12135" max="12376" width="8.88671875" style="45"/>
    <col min="12377" max="12377" width="5.88671875" style="45" customWidth="1"/>
    <col min="12378" max="12378" width="32.88671875" style="45" customWidth="1"/>
    <col min="12379" max="12379" width="5.88671875" style="45" customWidth="1"/>
    <col min="12380" max="12380" width="32.88671875" style="45" customWidth="1"/>
    <col min="12381" max="12386" width="8.88671875" style="45"/>
    <col min="12387" max="12387" width="32.88671875" style="45" customWidth="1"/>
    <col min="12388" max="12388" width="5.88671875" style="45" customWidth="1"/>
    <col min="12389" max="12389" width="32.88671875" style="45" customWidth="1"/>
    <col min="12390" max="12390" width="5.88671875" style="45" customWidth="1"/>
    <col min="12391" max="12632" width="8.88671875" style="45"/>
    <col min="12633" max="12633" width="5.88671875" style="45" customWidth="1"/>
    <col min="12634" max="12634" width="32.88671875" style="45" customWidth="1"/>
    <col min="12635" max="12635" width="5.88671875" style="45" customWidth="1"/>
    <col min="12636" max="12636" width="32.88671875" style="45" customWidth="1"/>
    <col min="12637" max="12642" width="8.88671875" style="45"/>
    <col min="12643" max="12643" width="32.88671875" style="45" customWidth="1"/>
    <col min="12644" max="12644" width="5.88671875" style="45" customWidth="1"/>
    <col min="12645" max="12645" width="32.88671875" style="45" customWidth="1"/>
    <col min="12646" max="12646" width="5.88671875" style="45" customWidth="1"/>
    <col min="12647" max="12888" width="8.88671875" style="45"/>
    <col min="12889" max="12889" width="5.88671875" style="45" customWidth="1"/>
    <col min="12890" max="12890" width="32.88671875" style="45" customWidth="1"/>
    <col min="12891" max="12891" width="5.88671875" style="45" customWidth="1"/>
    <col min="12892" max="12892" width="32.88671875" style="45" customWidth="1"/>
    <col min="12893" max="12898" width="8.88671875" style="45"/>
    <col min="12899" max="12899" width="32.88671875" style="45" customWidth="1"/>
    <col min="12900" max="12900" width="5.88671875" style="45" customWidth="1"/>
    <col min="12901" max="12901" width="32.88671875" style="45" customWidth="1"/>
    <col min="12902" max="12902" width="5.88671875" style="45" customWidth="1"/>
    <col min="12903" max="13144" width="8.88671875" style="45"/>
    <col min="13145" max="13145" width="5.88671875" style="45" customWidth="1"/>
    <col min="13146" max="13146" width="32.88671875" style="45" customWidth="1"/>
    <col min="13147" max="13147" width="5.88671875" style="45" customWidth="1"/>
    <col min="13148" max="13148" width="32.88671875" style="45" customWidth="1"/>
    <col min="13149" max="13154" width="8.88671875" style="45"/>
    <col min="13155" max="13155" width="32.88671875" style="45" customWidth="1"/>
    <col min="13156" max="13156" width="5.88671875" style="45" customWidth="1"/>
    <col min="13157" max="13157" width="32.88671875" style="45" customWidth="1"/>
    <col min="13158" max="13158" width="5.88671875" style="45" customWidth="1"/>
    <col min="13159" max="13400" width="8.88671875" style="45"/>
    <col min="13401" max="13401" width="5.88671875" style="45" customWidth="1"/>
    <col min="13402" max="13402" width="32.88671875" style="45" customWidth="1"/>
    <col min="13403" max="13403" width="5.88671875" style="45" customWidth="1"/>
    <col min="13404" max="13404" width="32.88671875" style="45" customWidth="1"/>
    <col min="13405" max="13410" width="8.88671875" style="45"/>
    <col min="13411" max="13411" width="32.88671875" style="45" customWidth="1"/>
    <col min="13412" max="13412" width="5.88671875" style="45" customWidth="1"/>
    <col min="13413" max="13413" width="32.88671875" style="45" customWidth="1"/>
    <col min="13414" max="13414" width="5.88671875" style="45" customWidth="1"/>
    <col min="13415" max="13656" width="8.88671875" style="45"/>
    <col min="13657" max="13657" width="5.88671875" style="45" customWidth="1"/>
    <col min="13658" max="13658" width="32.88671875" style="45" customWidth="1"/>
    <col min="13659" max="13659" width="5.88671875" style="45" customWidth="1"/>
    <col min="13660" max="13660" width="32.88671875" style="45" customWidth="1"/>
    <col min="13661" max="13666" width="8.88671875" style="45"/>
    <col min="13667" max="13667" width="32.88671875" style="45" customWidth="1"/>
    <col min="13668" max="13668" width="5.88671875" style="45" customWidth="1"/>
    <col min="13669" max="13669" width="32.88671875" style="45" customWidth="1"/>
    <col min="13670" max="13670" width="5.88671875" style="45" customWidth="1"/>
    <col min="13671" max="13912" width="8.88671875" style="45"/>
    <col min="13913" max="13913" width="5.88671875" style="45" customWidth="1"/>
    <col min="13914" max="13914" width="32.88671875" style="45" customWidth="1"/>
    <col min="13915" max="13915" width="5.88671875" style="45" customWidth="1"/>
    <col min="13916" max="13916" width="32.88671875" style="45" customWidth="1"/>
    <col min="13917" max="13922" width="8.88671875" style="45"/>
    <col min="13923" max="13923" width="32.88671875" style="45" customWidth="1"/>
    <col min="13924" max="13924" width="5.88671875" style="45" customWidth="1"/>
    <col min="13925" max="13925" width="32.88671875" style="45" customWidth="1"/>
    <col min="13926" max="13926" width="5.88671875" style="45" customWidth="1"/>
    <col min="13927" max="14168" width="8.88671875" style="45"/>
    <col min="14169" max="14169" width="5.88671875" style="45" customWidth="1"/>
    <col min="14170" max="14170" width="32.88671875" style="45" customWidth="1"/>
    <col min="14171" max="14171" width="5.88671875" style="45" customWidth="1"/>
    <col min="14172" max="14172" width="32.88671875" style="45" customWidth="1"/>
    <col min="14173" max="14178" width="8.88671875" style="45"/>
    <col min="14179" max="14179" width="32.88671875" style="45" customWidth="1"/>
    <col min="14180" max="14180" width="5.88671875" style="45" customWidth="1"/>
    <col min="14181" max="14181" width="32.88671875" style="45" customWidth="1"/>
    <col min="14182" max="14182" width="5.88671875" style="45" customWidth="1"/>
    <col min="14183" max="14424" width="8.88671875" style="45"/>
    <col min="14425" max="14425" width="5.88671875" style="45" customWidth="1"/>
    <col min="14426" max="14426" width="32.88671875" style="45" customWidth="1"/>
    <col min="14427" max="14427" width="5.88671875" style="45" customWidth="1"/>
    <col min="14428" max="14428" width="32.88671875" style="45" customWidth="1"/>
    <col min="14429" max="14434" width="8.88671875" style="45"/>
    <col min="14435" max="14435" width="32.88671875" style="45" customWidth="1"/>
    <col min="14436" max="14436" width="5.88671875" style="45" customWidth="1"/>
    <col min="14437" max="14437" width="32.88671875" style="45" customWidth="1"/>
    <col min="14438" max="14438" width="5.88671875" style="45" customWidth="1"/>
    <col min="14439" max="14680" width="8.88671875" style="45"/>
    <col min="14681" max="14681" width="5.88671875" style="45" customWidth="1"/>
    <col min="14682" max="14682" width="32.88671875" style="45" customWidth="1"/>
    <col min="14683" max="14683" width="5.88671875" style="45" customWidth="1"/>
    <col min="14684" max="14684" width="32.88671875" style="45" customWidth="1"/>
    <col min="14685" max="14690" width="8.88671875" style="45"/>
    <col min="14691" max="14691" width="32.88671875" style="45" customWidth="1"/>
    <col min="14692" max="14692" width="5.88671875" style="45" customWidth="1"/>
    <col min="14693" max="14693" width="32.88671875" style="45" customWidth="1"/>
    <col min="14694" max="14694" width="5.88671875" style="45" customWidth="1"/>
    <col min="14695" max="14936" width="8.88671875" style="45"/>
    <col min="14937" max="14937" width="5.88671875" style="45" customWidth="1"/>
    <col min="14938" max="14938" width="32.88671875" style="45" customWidth="1"/>
    <col min="14939" max="14939" width="5.88671875" style="45" customWidth="1"/>
    <col min="14940" max="14940" width="32.88671875" style="45" customWidth="1"/>
    <col min="14941" max="14946" width="8.88671875" style="45"/>
    <col min="14947" max="14947" width="32.88671875" style="45" customWidth="1"/>
    <col min="14948" max="14948" width="5.88671875" style="45" customWidth="1"/>
    <col min="14949" max="14949" width="32.88671875" style="45" customWidth="1"/>
    <col min="14950" max="14950" width="5.88671875" style="45" customWidth="1"/>
    <col min="14951" max="15192" width="8.88671875" style="45"/>
    <col min="15193" max="15193" width="5.88671875" style="45" customWidth="1"/>
    <col min="15194" max="15194" width="32.88671875" style="45" customWidth="1"/>
    <col min="15195" max="15195" width="5.88671875" style="45" customWidth="1"/>
    <col min="15196" max="15196" width="32.88671875" style="45" customWidth="1"/>
    <col min="15197" max="15202" width="8.88671875" style="45"/>
    <col min="15203" max="15203" width="32.88671875" style="45" customWidth="1"/>
    <col min="15204" max="15204" width="5.88671875" style="45" customWidth="1"/>
    <col min="15205" max="15205" width="32.88671875" style="45" customWidth="1"/>
    <col min="15206" max="15206" width="5.88671875" style="45" customWidth="1"/>
    <col min="15207" max="15448" width="8.88671875" style="45"/>
    <col min="15449" max="15449" width="5.88671875" style="45" customWidth="1"/>
    <col min="15450" max="15450" width="32.88671875" style="45" customWidth="1"/>
    <col min="15451" max="15451" width="5.88671875" style="45" customWidth="1"/>
    <col min="15452" max="15452" width="32.88671875" style="45" customWidth="1"/>
    <col min="15453" max="15458" width="8.88671875" style="45"/>
    <col min="15459" max="15459" width="32.88671875" style="45" customWidth="1"/>
    <col min="15460" max="15460" width="5.88671875" style="45" customWidth="1"/>
    <col min="15461" max="15461" width="32.88671875" style="45" customWidth="1"/>
    <col min="15462" max="15462" width="5.88671875" style="45" customWidth="1"/>
    <col min="15463" max="15704" width="8.88671875" style="45"/>
    <col min="15705" max="15705" width="5.88671875" style="45" customWidth="1"/>
    <col min="15706" max="15706" width="32.88671875" style="45" customWidth="1"/>
    <col min="15707" max="15707" width="5.88671875" style="45" customWidth="1"/>
    <col min="15708" max="15708" width="32.88671875" style="45" customWidth="1"/>
    <col min="15709" max="15714" width="8.88671875" style="45"/>
    <col min="15715" max="15715" width="32.88671875" style="45" customWidth="1"/>
    <col min="15716" max="15716" width="5.88671875" style="45" customWidth="1"/>
    <col min="15717" max="15717" width="32.88671875" style="45" customWidth="1"/>
    <col min="15718" max="15718" width="5.88671875" style="45" customWidth="1"/>
    <col min="15719" max="15960" width="8.88671875" style="45"/>
    <col min="15961" max="15961" width="5.88671875" style="45" customWidth="1"/>
    <col min="15962" max="15962" width="32.88671875" style="45" customWidth="1"/>
    <col min="15963" max="15963" width="5.88671875" style="45" customWidth="1"/>
    <col min="15964" max="15964" width="32.88671875" style="45" customWidth="1"/>
    <col min="15965" max="15970" width="8.88671875" style="45"/>
    <col min="15971" max="15971" width="32.88671875" style="45" customWidth="1"/>
    <col min="15972" max="15972" width="5.88671875" style="45" customWidth="1"/>
    <col min="15973" max="15973" width="32.88671875" style="45" customWidth="1"/>
    <col min="15974" max="15974" width="5.88671875" style="45" customWidth="1"/>
    <col min="15975" max="16216" width="8.88671875" style="45"/>
    <col min="16217" max="16217" width="5.88671875" style="45" customWidth="1"/>
    <col min="16218" max="16218" width="32.88671875" style="45" customWidth="1"/>
    <col min="16219" max="16219" width="5.88671875" style="45" customWidth="1"/>
    <col min="16220" max="16220" width="32.88671875" style="45" customWidth="1"/>
    <col min="16221" max="16226" width="8.88671875" style="45"/>
    <col min="16227" max="16227" width="32.88671875" style="45" customWidth="1"/>
    <col min="16228" max="16228" width="5.88671875" style="45" customWidth="1"/>
    <col min="16229" max="16229" width="32.88671875" style="45" customWidth="1"/>
    <col min="16230" max="16230" width="5.88671875" style="45" customWidth="1"/>
    <col min="16231" max="16384" width="8.88671875" style="45"/>
  </cols>
  <sheetData>
    <row r="1" spans="1:111" s="27" customFormat="1" ht="57.6" customHeight="1" x14ac:dyDescent="0.5">
      <c r="DE1" s="31"/>
      <c r="DF1" s="28"/>
    </row>
    <row r="2" spans="1:111" s="32" customFormat="1" ht="26.4" x14ac:dyDescent="0.5">
      <c r="A2" s="110" t="s">
        <v>515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E2" s="37"/>
    </row>
    <row r="3" spans="1:111" s="32" customFormat="1" ht="26.4" x14ac:dyDescent="0.5">
      <c r="A3" s="111" t="s">
        <v>516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E3" s="37"/>
    </row>
    <row r="4" spans="1:111" s="32" customFormat="1" ht="24" customHeight="1" x14ac:dyDescent="0.5">
      <c r="A4" s="69"/>
      <c r="B4" s="70"/>
      <c r="C4" s="613" t="s">
        <v>513</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13"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5"/>
      <c r="DA4" s="71"/>
      <c r="DB4" s="69"/>
      <c r="DE4" s="37"/>
    </row>
    <row r="5" spans="1:111" s="38" customFormat="1" ht="43.95" customHeight="1" x14ac:dyDescent="0.5">
      <c r="A5" s="167" t="s">
        <v>23</v>
      </c>
      <c r="B5" s="465" t="s">
        <v>24</v>
      </c>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410">
        <v>2023</v>
      </c>
      <c r="T5" s="474" t="s">
        <v>2372</v>
      </c>
      <c r="U5" s="475" t="s">
        <v>2373</v>
      </c>
      <c r="V5" s="475" t="s">
        <v>2374</v>
      </c>
      <c r="W5" s="475" t="s">
        <v>2371</v>
      </c>
      <c r="X5" s="475" t="s">
        <v>2375</v>
      </c>
      <c r="Y5" s="475" t="s">
        <v>2376</v>
      </c>
      <c r="Z5" s="475" t="s">
        <v>2377</v>
      </c>
      <c r="AA5" s="475" t="s">
        <v>2378</v>
      </c>
      <c r="AB5" s="475" t="s">
        <v>2381</v>
      </c>
      <c r="AC5" s="475" t="s">
        <v>2382</v>
      </c>
      <c r="AD5" s="475" t="s">
        <v>2383</v>
      </c>
      <c r="AE5" s="475" t="s">
        <v>2379</v>
      </c>
      <c r="AF5" s="475" t="s">
        <v>2384</v>
      </c>
      <c r="AG5" s="475" t="s">
        <v>2385</v>
      </c>
      <c r="AH5" s="455" t="s">
        <v>2386</v>
      </c>
      <c r="AI5" s="475" t="s">
        <v>2380</v>
      </c>
      <c r="AJ5" s="195">
        <v>2024</v>
      </c>
      <c r="AK5" s="474" t="s">
        <v>2372</v>
      </c>
      <c r="AL5" s="475" t="s">
        <v>2373</v>
      </c>
      <c r="AM5" s="475" t="s">
        <v>2374</v>
      </c>
      <c r="AN5" s="475" t="s">
        <v>2371</v>
      </c>
      <c r="AO5" s="475" t="s">
        <v>2375</v>
      </c>
      <c r="AP5" s="475" t="s">
        <v>2376</v>
      </c>
      <c r="AQ5" s="475" t="s">
        <v>2377</v>
      </c>
      <c r="AR5" s="475" t="s">
        <v>2378</v>
      </c>
      <c r="AS5" s="475" t="s">
        <v>2381</v>
      </c>
      <c r="AT5" s="475" t="s">
        <v>2382</v>
      </c>
      <c r="AU5" s="475" t="s">
        <v>2383</v>
      </c>
      <c r="AV5" s="475" t="s">
        <v>2379</v>
      </c>
      <c r="AW5" s="475" t="s">
        <v>2384</v>
      </c>
      <c r="AX5" s="475" t="s">
        <v>2385</v>
      </c>
      <c r="AY5" s="455" t="s">
        <v>2386</v>
      </c>
      <c r="AZ5" s="475" t="s">
        <v>2380</v>
      </c>
      <c r="BA5" s="85">
        <v>2025</v>
      </c>
      <c r="BB5" s="474" t="s">
        <v>2372</v>
      </c>
      <c r="BC5" s="475" t="s">
        <v>2373</v>
      </c>
      <c r="BD5" s="475" t="s">
        <v>2374</v>
      </c>
      <c r="BE5" s="475" t="s">
        <v>2371</v>
      </c>
      <c r="BF5" s="475" t="s">
        <v>2375</v>
      </c>
      <c r="BG5" s="475" t="s">
        <v>2376</v>
      </c>
      <c r="BH5" s="475" t="s">
        <v>2377</v>
      </c>
      <c r="BI5" s="475" t="s">
        <v>2378</v>
      </c>
      <c r="BJ5" s="475" t="s">
        <v>2381</v>
      </c>
      <c r="BK5" s="475" t="s">
        <v>2382</v>
      </c>
      <c r="BL5" s="475" t="s">
        <v>2383</v>
      </c>
      <c r="BM5" s="475" t="s">
        <v>2379</v>
      </c>
      <c r="BN5" s="475" t="s">
        <v>2384</v>
      </c>
      <c r="BO5" s="475" t="s">
        <v>2385</v>
      </c>
      <c r="BP5" s="455" t="s">
        <v>2386</v>
      </c>
      <c r="BQ5" s="475" t="s">
        <v>2380</v>
      </c>
      <c r="BR5" s="85">
        <v>2023</v>
      </c>
      <c r="BS5" s="474" t="s">
        <v>2372</v>
      </c>
      <c r="BT5" s="475" t="s">
        <v>2373</v>
      </c>
      <c r="BU5" s="475" t="s">
        <v>2374</v>
      </c>
      <c r="BV5" s="475" t="s">
        <v>2371</v>
      </c>
      <c r="BW5" s="475" t="s">
        <v>2375</v>
      </c>
      <c r="BX5" s="475" t="s">
        <v>2376</v>
      </c>
      <c r="BY5" s="475" t="s">
        <v>2377</v>
      </c>
      <c r="BZ5" s="475" t="s">
        <v>2378</v>
      </c>
      <c r="CA5" s="475" t="s">
        <v>2381</v>
      </c>
      <c r="CB5" s="475" t="s">
        <v>2382</v>
      </c>
      <c r="CC5" s="475" t="s">
        <v>2383</v>
      </c>
      <c r="CD5" s="475" t="s">
        <v>2379</v>
      </c>
      <c r="CE5" s="475" t="s">
        <v>2384</v>
      </c>
      <c r="CF5" s="475" t="s">
        <v>2385</v>
      </c>
      <c r="CG5" s="455" t="s">
        <v>2386</v>
      </c>
      <c r="CH5" s="475" t="s">
        <v>2380</v>
      </c>
      <c r="CI5" s="85">
        <v>2024</v>
      </c>
      <c r="CJ5" s="474" t="s">
        <v>2372</v>
      </c>
      <c r="CK5" s="475" t="s">
        <v>2373</v>
      </c>
      <c r="CL5" s="475" t="s">
        <v>2374</v>
      </c>
      <c r="CM5" s="475" t="s">
        <v>2371</v>
      </c>
      <c r="CN5" s="475" t="s">
        <v>2375</v>
      </c>
      <c r="CO5" s="475" t="s">
        <v>2376</v>
      </c>
      <c r="CP5" s="475" t="s">
        <v>2377</v>
      </c>
      <c r="CQ5" s="475" t="s">
        <v>2378</v>
      </c>
      <c r="CR5" s="475" t="s">
        <v>2381</v>
      </c>
      <c r="CS5" s="475" t="s">
        <v>2382</v>
      </c>
      <c r="CT5" s="475" t="s">
        <v>2383</v>
      </c>
      <c r="CU5" s="475" t="s">
        <v>2379</v>
      </c>
      <c r="CV5" s="475" t="s">
        <v>2384</v>
      </c>
      <c r="CW5" s="475" t="s">
        <v>2385</v>
      </c>
      <c r="CX5" s="455" t="s">
        <v>2386</v>
      </c>
      <c r="CY5" s="475" t="s">
        <v>2380</v>
      </c>
      <c r="CZ5" s="409">
        <v>2025</v>
      </c>
      <c r="DA5" s="259" t="s">
        <v>244</v>
      </c>
      <c r="DB5" s="261" t="s">
        <v>246</v>
      </c>
      <c r="DE5" s="43"/>
    </row>
    <row r="6" spans="1:111" s="38" customFormat="1" ht="30" customHeight="1" thickBot="1" x14ac:dyDescent="0.55000000000000004">
      <c r="A6" s="186"/>
      <c r="B6" s="192" t="s">
        <v>536</v>
      </c>
      <c r="C6" s="467"/>
      <c r="D6" s="468"/>
      <c r="E6" s="468"/>
      <c r="F6" s="468"/>
      <c r="G6" s="468"/>
      <c r="H6" s="468"/>
      <c r="I6" s="468"/>
      <c r="J6" s="468"/>
      <c r="K6" s="468"/>
      <c r="L6" s="468"/>
      <c r="M6" s="468"/>
      <c r="N6" s="468"/>
      <c r="O6" s="468"/>
      <c r="P6" s="468"/>
      <c r="Q6" s="470"/>
      <c r="R6" s="468"/>
      <c r="S6" s="471"/>
      <c r="T6" s="467"/>
      <c r="U6" s="468"/>
      <c r="V6" s="468"/>
      <c r="W6" s="468"/>
      <c r="X6" s="468"/>
      <c r="Y6" s="468"/>
      <c r="Z6" s="468"/>
      <c r="AA6" s="468"/>
      <c r="AB6" s="468"/>
      <c r="AC6" s="468"/>
      <c r="AD6" s="468"/>
      <c r="AE6" s="468"/>
      <c r="AF6" s="468"/>
      <c r="AG6" s="468"/>
      <c r="AH6" s="470"/>
      <c r="AI6" s="468"/>
      <c r="AJ6" s="187"/>
      <c r="AK6" s="467"/>
      <c r="AL6" s="468"/>
      <c r="AM6" s="468"/>
      <c r="AN6" s="468"/>
      <c r="AO6" s="468"/>
      <c r="AP6" s="468"/>
      <c r="AQ6" s="468"/>
      <c r="AR6" s="468"/>
      <c r="AS6" s="468"/>
      <c r="AT6" s="468"/>
      <c r="AU6" s="468"/>
      <c r="AV6" s="468"/>
      <c r="AW6" s="468"/>
      <c r="AX6" s="468"/>
      <c r="AY6" s="470"/>
      <c r="AZ6" s="468"/>
      <c r="BA6" s="187"/>
      <c r="BB6" s="467"/>
      <c r="BC6" s="468"/>
      <c r="BD6" s="468"/>
      <c r="BE6" s="468"/>
      <c r="BF6" s="468"/>
      <c r="BG6" s="468"/>
      <c r="BH6" s="468"/>
      <c r="BI6" s="468"/>
      <c r="BJ6" s="468"/>
      <c r="BK6" s="468"/>
      <c r="BL6" s="468"/>
      <c r="BM6" s="468"/>
      <c r="BN6" s="468"/>
      <c r="BO6" s="468"/>
      <c r="BP6" s="470"/>
      <c r="BQ6" s="468"/>
      <c r="BR6" s="187"/>
      <c r="BS6" s="467"/>
      <c r="BT6" s="468"/>
      <c r="BU6" s="468"/>
      <c r="BV6" s="468"/>
      <c r="BW6" s="468"/>
      <c r="BX6" s="468"/>
      <c r="BY6" s="468"/>
      <c r="BZ6" s="468"/>
      <c r="CA6" s="468"/>
      <c r="CB6" s="468"/>
      <c r="CC6" s="468"/>
      <c r="CD6" s="468"/>
      <c r="CE6" s="468"/>
      <c r="CF6" s="468"/>
      <c r="CG6" s="470"/>
      <c r="CH6" s="468"/>
      <c r="CI6" s="187"/>
      <c r="CJ6" s="467"/>
      <c r="CK6" s="468"/>
      <c r="CL6" s="468"/>
      <c r="CM6" s="468"/>
      <c r="CN6" s="468"/>
      <c r="CO6" s="468"/>
      <c r="CP6" s="468"/>
      <c r="CQ6" s="468"/>
      <c r="CR6" s="468"/>
      <c r="CS6" s="468"/>
      <c r="CT6" s="468"/>
      <c r="CU6" s="468"/>
      <c r="CV6" s="468"/>
      <c r="CW6" s="468"/>
      <c r="CX6" s="470"/>
      <c r="CY6" s="468"/>
      <c r="CZ6" s="473"/>
      <c r="DA6" s="191" t="s">
        <v>537</v>
      </c>
      <c r="DB6" s="188"/>
    </row>
    <row r="7" spans="1:111" ht="18" customHeight="1" thickBot="1" x14ac:dyDescent="0.55000000000000004">
      <c r="A7" s="142"/>
      <c r="B7" s="81" t="s">
        <v>480</v>
      </c>
      <c r="C7" s="483">
        <v>6134.3989290000009</v>
      </c>
      <c r="D7" s="484">
        <v>7473.3943780000009</v>
      </c>
      <c r="E7" s="484">
        <v>6102.1781199999996</v>
      </c>
      <c r="F7" s="484">
        <v>19709.971427</v>
      </c>
      <c r="G7" s="484">
        <v>6400.6244049999996</v>
      </c>
      <c r="H7" s="484">
        <v>5573.5510909999994</v>
      </c>
      <c r="I7" s="484">
        <v>6503.9543229999999</v>
      </c>
      <c r="J7" s="484">
        <v>18478.129819000002</v>
      </c>
      <c r="K7" s="484">
        <v>6956.1288999999997</v>
      </c>
      <c r="L7" s="484">
        <v>6544.2536309999996</v>
      </c>
      <c r="M7" s="484">
        <v>7677.9944429999996</v>
      </c>
      <c r="N7" s="484">
        <v>21178.376973999999</v>
      </c>
      <c r="O7" s="484">
        <v>6358.3889660000004</v>
      </c>
      <c r="P7" s="484">
        <v>4733.6508489999997</v>
      </c>
      <c r="Q7" s="485">
        <v>6151.6909580000001</v>
      </c>
      <c r="R7" s="484">
        <v>17243.730772999999</v>
      </c>
      <c r="S7" s="486">
        <v>76610.208993000007</v>
      </c>
      <c r="T7" s="483">
        <v>5438.7378269999999</v>
      </c>
      <c r="U7" s="484">
        <v>6586.3320590000003</v>
      </c>
      <c r="V7" s="484">
        <v>6503.0762940000004</v>
      </c>
      <c r="W7" s="484">
        <v>18528.14618</v>
      </c>
      <c r="X7" s="484">
        <v>5244.9696079999994</v>
      </c>
      <c r="Y7" s="484">
        <v>5296.8533779999998</v>
      </c>
      <c r="Z7" s="484">
        <v>5798.0375519999998</v>
      </c>
      <c r="AA7" s="484">
        <v>16339.860538000001</v>
      </c>
      <c r="AB7" s="484">
        <v>5606.1753930000004</v>
      </c>
      <c r="AC7" s="484">
        <v>6243.6343939999997</v>
      </c>
      <c r="AD7" s="484">
        <v>7105.5204910000002</v>
      </c>
      <c r="AE7" s="484">
        <v>18955.330278000001</v>
      </c>
      <c r="AF7" s="484">
        <v>7574.0125520000001</v>
      </c>
      <c r="AG7" s="484">
        <v>5269.5871219999999</v>
      </c>
      <c r="AH7" s="485">
        <v>6536.3883970000006</v>
      </c>
      <c r="AI7" s="484">
        <v>19379.988071</v>
      </c>
      <c r="AJ7" s="487">
        <v>73203.325066999998</v>
      </c>
      <c r="AK7" s="483">
        <v>7336.817649999999</v>
      </c>
      <c r="AL7" s="484">
        <v>8042.3634269999993</v>
      </c>
      <c r="AM7" s="484">
        <v>7958.7631929999998</v>
      </c>
      <c r="AN7" s="484">
        <v>23337.944267999999</v>
      </c>
      <c r="AO7" s="484">
        <v>7888.0312520000007</v>
      </c>
      <c r="AP7" s="484">
        <v>6708.2869519999986</v>
      </c>
      <c r="AQ7" s="484">
        <v>8588.0230970000011</v>
      </c>
      <c r="AR7" s="484">
        <v>23184.341299</v>
      </c>
      <c r="AS7" s="484">
        <v>7513.2460210000008</v>
      </c>
      <c r="AT7" s="484">
        <v>7285.7683779999998</v>
      </c>
      <c r="AU7" s="484">
        <v>7646.9067139999997</v>
      </c>
      <c r="AV7" s="484">
        <v>22445.921114000001</v>
      </c>
      <c r="AW7" s="484">
        <v>7703.3710210000008</v>
      </c>
      <c r="AX7" s="484">
        <v>7164.2351610000014</v>
      </c>
      <c r="AY7" s="485">
        <v>7497.1804830000001</v>
      </c>
      <c r="AZ7" s="484">
        <v>22364.786666</v>
      </c>
      <c r="BA7" s="488">
        <v>91332.993346000003</v>
      </c>
      <c r="BB7" s="483">
        <v>3000.006445</v>
      </c>
      <c r="BC7" s="484">
        <v>2406.0585970000002</v>
      </c>
      <c r="BD7" s="484">
        <v>2540.8384839999999</v>
      </c>
      <c r="BE7" s="484">
        <v>7946.9035260000001</v>
      </c>
      <c r="BF7" s="484">
        <v>1994.6717630000001</v>
      </c>
      <c r="BG7" s="484">
        <v>2368.6804820000002</v>
      </c>
      <c r="BH7" s="484">
        <v>3541.4157959999998</v>
      </c>
      <c r="BI7" s="484">
        <v>7904.7680409999994</v>
      </c>
      <c r="BJ7" s="484">
        <v>2226.0028499999999</v>
      </c>
      <c r="BK7" s="484">
        <v>3149.095131999999</v>
      </c>
      <c r="BL7" s="484">
        <v>3579.71434</v>
      </c>
      <c r="BM7" s="484">
        <v>8954.8123219999998</v>
      </c>
      <c r="BN7" s="484">
        <v>3278.1896590000001</v>
      </c>
      <c r="BO7" s="484">
        <v>3070.5459519999999</v>
      </c>
      <c r="BP7" s="485">
        <v>3207.94875</v>
      </c>
      <c r="BQ7" s="484">
        <v>9556.6843609999996</v>
      </c>
      <c r="BR7" s="489">
        <v>34363.168250000002</v>
      </c>
      <c r="BS7" s="483">
        <v>3811.0193519999998</v>
      </c>
      <c r="BT7" s="484">
        <v>4925.0636220000006</v>
      </c>
      <c r="BU7" s="484">
        <v>3431.890895</v>
      </c>
      <c r="BV7" s="484">
        <v>12167.973868999999</v>
      </c>
      <c r="BW7" s="484">
        <v>2805.17533</v>
      </c>
      <c r="BX7" s="484">
        <v>4260.4326449999999</v>
      </c>
      <c r="BY7" s="484">
        <v>4897.5429999999997</v>
      </c>
      <c r="BZ7" s="484">
        <v>11963.150975</v>
      </c>
      <c r="CA7" s="484">
        <v>3658.0431400000002</v>
      </c>
      <c r="CB7" s="484">
        <v>3604.425205</v>
      </c>
      <c r="CC7" s="484">
        <v>3026.4252940000001</v>
      </c>
      <c r="CD7" s="484">
        <v>10288.893639</v>
      </c>
      <c r="CE7" s="484">
        <v>4184.7622109999993</v>
      </c>
      <c r="CF7" s="484">
        <v>3481.3606970000001</v>
      </c>
      <c r="CG7" s="485">
        <v>4035.1662139999999</v>
      </c>
      <c r="CH7" s="484">
        <v>11701.289122</v>
      </c>
      <c r="CI7" s="488">
        <v>46121.307604999987</v>
      </c>
      <c r="CJ7" s="483">
        <v>3880.8999370000001</v>
      </c>
      <c r="CK7" s="484">
        <v>4783.1325800000004</v>
      </c>
      <c r="CL7" s="484">
        <v>3914.6123480000001</v>
      </c>
      <c r="CM7" s="484">
        <v>12578.644866000001</v>
      </c>
      <c r="CN7" s="484">
        <v>2810.5864510000001</v>
      </c>
      <c r="CO7" s="484">
        <v>3917.4464379999999</v>
      </c>
      <c r="CP7" s="484">
        <v>2802.1976559999998</v>
      </c>
      <c r="CQ7" s="484">
        <v>9530.2305449999985</v>
      </c>
      <c r="CR7" s="484">
        <v>3565.1975859999998</v>
      </c>
      <c r="CS7" s="484">
        <v>3577.7714430000001</v>
      </c>
      <c r="CT7" s="484">
        <v>3129.9860779999999</v>
      </c>
      <c r="CU7" s="484">
        <v>10272.955104999999</v>
      </c>
      <c r="CV7" s="484">
        <v>4305.393102</v>
      </c>
      <c r="CW7" s="484">
        <v>3630.0542190000001</v>
      </c>
      <c r="CX7" s="485">
        <v>3560.373619</v>
      </c>
      <c r="CY7" s="484">
        <v>11495.82094</v>
      </c>
      <c r="CZ7" s="486">
        <v>43877.651459000001</v>
      </c>
      <c r="DA7" s="143" t="s">
        <v>486</v>
      </c>
      <c r="DB7" s="142"/>
      <c r="DC7" s="226"/>
      <c r="DE7" s="226"/>
      <c r="DF7" s="45"/>
      <c r="DG7" s="226"/>
    </row>
    <row r="8" spans="1:111" ht="18" customHeight="1" x14ac:dyDescent="0.5">
      <c r="A8" s="92">
        <v>1</v>
      </c>
      <c r="B8" s="132" t="s">
        <v>443</v>
      </c>
      <c r="C8" s="506">
        <v>3114.2512320000001</v>
      </c>
      <c r="D8" s="507">
        <v>3167.8407000000002</v>
      </c>
      <c r="E8" s="507">
        <v>2562.659486</v>
      </c>
      <c r="F8" s="507">
        <v>8844.7514179999998</v>
      </c>
      <c r="G8" s="507">
        <v>2954.8804850000001</v>
      </c>
      <c r="H8" s="507">
        <v>3288.1333479999998</v>
      </c>
      <c r="I8" s="507">
        <v>4280.1612450000002</v>
      </c>
      <c r="J8" s="507">
        <v>10523.175078</v>
      </c>
      <c r="K8" s="507">
        <v>3525.476772</v>
      </c>
      <c r="L8" s="507">
        <v>3603.7222980000001</v>
      </c>
      <c r="M8" s="507">
        <v>3701.9443719999999</v>
      </c>
      <c r="N8" s="507">
        <v>10831.143442000001</v>
      </c>
      <c r="O8" s="507">
        <v>3751.4946500000001</v>
      </c>
      <c r="P8" s="507">
        <v>2760.0441080000001</v>
      </c>
      <c r="Q8" s="450">
        <v>3947.343363</v>
      </c>
      <c r="R8" s="507">
        <v>10458.882121000001</v>
      </c>
      <c r="S8" s="452">
        <v>40657.952059000003</v>
      </c>
      <c r="T8" s="506">
        <v>3517.4726989999999</v>
      </c>
      <c r="U8" s="507">
        <v>4885.3291959999997</v>
      </c>
      <c r="V8" s="507">
        <v>3429.6000330000002</v>
      </c>
      <c r="W8" s="507">
        <v>11832.401927999999</v>
      </c>
      <c r="X8" s="507">
        <v>3876.7730449999999</v>
      </c>
      <c r="Y8" s="507">
        <v>3645.52988</v>
      </c>
      <c r="Z8" s="507">
        <v>2798.6141600000001</v>
      </c>
      <c r="AA8" s="507">
        <v>10320.917084999999</v>
      </c>
      <c r="AB8" s="507">
        <v>3632.351486</v>
      </c>
      <c r="AC8" s="507">
        <v>3856.8018069999998</v>
      </c>
      <c r="AD8" s="507">
        <v>3898.7337200000002</v>
      </c>
      <c r="AE8" s="507">
        <v>11387.887013</v>
      </c>
      <c r="AF8" s="507">
        <v>4538.4663849999997</v>
      </c>
      <c r="AG8" s="507">
        <v>3186.8822660000001</v>
      </c>
      <c r="AH8" s="450">
        <v>3663.4633210000002</v>
      </c>
      <c r="AI8" s="507">
        <v>11388.811972</v>
      </c>
      <c r="AJ8" s="490">
        <v>44930.017998000003</v>
      </c>
      <c r="AK8" s="506">
        <v>4296.2799169999998</v>
      </c>
      <c r="AL8" s="507">
        <v>5658.825683</v>
      </c>
      <c r="AM8" s="507">
        <v>4540.7147949999999</v>
      </c>
      <c r="AN8" s="507">
        <v>14495.820395000001</v>
      </c>
      <c r="AO8" s="507">
        <v>4770.9654650000002</v>
      </c>
      <c r="AP8" s="507">
        <v>4112.0848429999996</v>
      </c>
      <c r="AQ8" s="507">
        <v>5901.4037630000003</v>
      </c>
      <c r="AR8" s="507">
        <v>14784.454071</v>
      </c>
      <c r="AS8" s="507">
        <v>5314.7094770000003</v>
      </c>
      <c r="AT8" s="507">
        <v>4945.3665780000001</v>
      </c>
      <c r="AU8" s="507">
        <v>3967.9717289999999</v>
      </c>
      <c r="AV8" s="507">
        <v>14228.047784</v>
      </c>
      <c r="AW8" s="507">
        <v>5248.8762999999999</v>
      </c>
      <c r="AX8" s="507">
        <v>5160.4516229999999</v>
      </c>
      <c r="AY8" s="450">
        <v>5101.5945890000003</v>
      </c>
      <c r="AZ8" s="507">
        <v>15510.922511999999</v>
      </c>
      <c r="BA8" s="448">
        <v>59019.244762000002</v>
      </c>
      <c r="BB8" s="506">
        <v>2085.7201249999998</v>
      </c>
      <c r="BC8" s="507">
        <v>1690.638854</v>
      </c>
      <c r="BD8" s="507">
        <v>1566.3074120000001</v>
      </c>
      <c r="BE8" s="507">
        <v>5342.6663909999997</v>
      </c>
      <c r="BF8" s="507">
        <v>1498.3735349999999</v>
      </c>
      <c r="BG8" s="507">
        <v>1740.0962380000001</v>
      </c>
      <c r="BH8" s="507">
        <v>2271.465862</v>
      </c>
      <c r="BI8" s="507">
        <v>5509.9356349999998</v>
      </c>
      <c r="BJ8" s="507">
        <v>1244.021027</v>
      </c>
      <c r="BK8" s="507">
        <v>2028.0010460000001</v>
      </c>
      <c r="BL8" s="507">
        <v>2849.272156</v>
      </c>
      <c r="BM8" s="507">
        <v>6121.2942290000001</v>
      </c>
      <c r="BN8" s="507">
        <v>2305.710454</v>
      </c>
      <c r="BO8" s="507">
        <v>2085.9361479999998</v>
      </c>
      <c r="BP8" s="450">
        <v>2443.4395589999999</v>
      </c>
      <c r="BQ8" s="507">
        <v>6835.0861610000002</v>
      </c>
      <c r="BR8" s="491">
        <v>23808.982415999999</v>
      </c>
      <c r="BS8" s="506">
        <v>2896.4034959999999</v>
      </c>
      <c r="BT8" s="507">
        <v>3761.3217199999999</v>
      </c>
      <c r="BU8" s="507">
        <v>2675.424728</v>
      </c>
      <c r="BV8" s="507">
        <v>9333.1499440000007</v>
      </c>
      <c r="BW8" s="507">
        <v>1834.1784419999999</v>
      </c>
      <c r="BX8" s="507">
        <v>3338.0059259999998</v>
      </c>
      <c r="BY8" s="507">
        <v>3343.7810290000002</v>
      </c>
      <c r="BZ8" s="507">
        <v>8515.9653969999999</v>
      </c>
      <c r="CA8" s="507">
        <v>2141.3469289999998</v>
      </c>
      <c r="CB8" s="507">
        <v>2521.459288</v>
      </c>
      <c r="CC8" s="507">
        <v>2277.1375800000001</v>
      </c>
      <c r="CD8" s="507">
        <v>6939.9437969999999</v>
      </c>
      <c r="CE8" s="507">
        <v>2922.0916659999998</v>
      </c>
      <c r="CF8" s="507">
        <v>2563.5886329999998</v>
      </c>
      <c r="CG8" s="450">
        <v>2821.8141329999999</v>
      </c>
      <c r="CH8" s="507">
        <v>8307.4944319999995</v>
      </c>
      <c r="CI8" s="448">
        <v>33096.553569999996</v>
      </c>
      <c r="CJ8" s="506">
        <v>2827.4329339999999</v>
      </c>
      <c r="CK8" s="507">
        <v>3542.6995259999999</v>
      </c>
      <c r="CL8" s="507">
        <v>2899.181994</v>
      </c>
      <c r="CM8" s="507">
        <v>9269.3144539999994</v>
      </c>
      <c r="CN8" s="507">
        <v>1339.609107</v>
      </c>
      <c r="CO8" s="507">
        <v>2419.5269709999998</v>
      </c>
      <c r="CP8" s="507">
        <v>1672.634798</v>
      </c>
      <c r="CQ8" s="507">
        <v>5431.7708759999996</v>
      </c>
      <c r="CR8" s="507">
        <v>2062.8224019999998</v>
      </c>
      <c r="CS8" s="507">
        <v>2475.0509109999998</v>
      </c>
      <c r="CT8" s="507">
        <v>2076.8522109999999</v>
      </c>
      <c r="CU8" s="507">
        <v>6614.7255230000001</v>
      </c>
      <c r="CV8" s="507">
        <v>2516.4552819999999</v>
      </c>
      <c r="CW8" s="507">
        <v>2319.3321540000002</v>
      </c>
      <c r="CX8" s="450">
        <v>2192.8042420000002</v>
      </c>
      <c r="CY8" s="507">
        <v>7028.5916779999998</v>
      </c>
      <c r="CZ8" s="452">
        <v>28344.402531</v>
      </c>
      <c r="DA8" s="133" t="s">
        <v>462</v>
      </c>
      <c r="DB8" s="134">
        <v>1</v>
      </c>
      <c r="DC8" s="226"/>
      <c r="DE8" s="226"/>
      <c r="DF8" s="45"/>
      <c r="DG8" s="226"/>
    </row>
    <row r="9" spans="1:111" ht="18" customHeight="1" x14ac:dyDescent="0.5">
      <c r="A9" s="95"/>
      <c r="B9" s="135" t="s">
        <v>481</v>
      </c>
      <c r="C9" s="508"/>
      <c r="D9" s="509"/>
      <c r="E9" s="509"/>
      <c r="F9" s="509"/>
      <c r="G9" s="509"/>
      <c r="H9" s="509"/>
      <c r="I9" s="509"/>
      <c r="J9" s="509"/>
      <c r="K9" s="509"/>
      <c r="L9" s="509"/>
      <c r="M9" s="509"/>
      <c r="N9" s="509"/>
      <c r="O9" s="509"/>
      <c r="P9" s="509"/>
      <c r="Q9" s="451"/>
      <c r="R9" s="509"/>
      <c r="S9" s="453"/>
      <c r="T9" s="508"/>
      <c r="U9" s="509"/>
      <c r="V9" s="509"/>
      <c r="W9" s="509"/>
      <c r="X9" s="509"/>
      <c r="Y9" s="509"/>
      <c r="Z9" s="509"/>
      <c r="AA9" s="509"/>
      <c r="AB9" s="509"/>
      <c r="AC9" s="509"/>
      <c r="AD9" s="509"/>
      <c r="AE9" s="509"/>
      <c r="AF9" s="509"/>
      <c r="AG9" s="509"/>
      <c r="AH9" s="451"/>
      <c r="AI9" s="509"/>
      <c r="AJ9" s="492"/>
      <c r="AK9" s="508"/>
      <c r="AL9" s="509"/>
      <c r="AM9" s="509"/>
      <c r="AN9" s="509"/>
      <c r="AO9" s="509"/>
      <c r="AP9" s="509"/>
      <c r="AQ9" s="509"/>
      <c r="AR9" s="509"/>
      <c r="AS9" s="509"/>
      <c r="AT9" s="509"/>
      <c r="AU9" s="509"/>
      <c r="AV9" s="509"/>
      <c r="AW9" s="509"/>
      <c r="AX9" s="509"/>
      <c r="AY9" s="451"/>
      <c r="AZ9" s="509"/>
      <c r="BA9" s="449"/>
      <c r="BB9" s="508"/>
      <c r="BC9" s="509"/>
      <c r="BD9" s="509"/>
      <c r="BE9" s="509"/>
      <c r="BF9" s="509"/>
      <c r="BG9" s="509"/>
      <c r="BH9" s="509"/>
      <c r="BI9" s="509"/>
      <c r="BJ9" s="509"/>
      <c r="BK9" s="509"/>
      <c r="BL9" s="509"/>
      <c r="BM9" s="509"/>
      <c r="BN9" s="509"/>
      <c r="BO9" s="509"/>
      <c r="BP9" s="451"/>
      <c r="BQ9" s="509"/>
      <c r="BR9" s="493"/>
      <c r="BS9" s="508"/>
      <c r="BT9" s="509"/>
      <c r="BU9" s="509"/>
      <c r="BV9" s="509"/>
      <c r="BW9" s="509"/>
      <c r="BX9" s="509"/>
      <c r="BY9" s="509"/>
      <c r="BZ9" s="509"/>
      <c r="CA9" s="509"/>
      <c r="CB9" s="509"/>
      <c r="CC9" s="509"/>
      <c r="CD9" s="509"/>
      <c r="CE9" s="509"/>
      <c r="CF9" s="509"/>
      <c r="CG9" s="451"/>
      <c r="CH9" s="509"/>
      <c r="CI9" s="449"/>
      <c r="CJ9" s="508"/>
      <c r="CK9" s="509"/>
      <c r="CL9" s="509"/>
      <c r="CM9" s="509"/>
      <c r="CN9" s="509"/>
      <c r="CO9" s="509"/>
      <c r="CP9" s="509"/>
      <c r="CQ9" s="509"/>
      <c r="CR9" s="509"/>
      <c r="CS9" s="509"/>
      <c r="CT9" s="509"/>
      <c r="CU9" s="509"/>
      <c r="CV9" s="509"/>
      <c r="CW9" s="509"/>
      <c r="CX9" s="451"/>
      <c r="CY9" s="509"/>
      <c r="CZ9" s="453"/>
      <c r="DA9" s="136" t="s">
        <v>487</v>
      </c>
      <c r="DB9" s="137"/>
      <c r="DC9" s="226"/>
      <c r="DE9" s="226"/>
      <c r="DF9" s="45"/>
      <c r="DG9" s="226"/>
    </row>
    <row r="10" spans="1:111" ht="18" customHeight="1" x14ac:dyDescent="0.5">
      <c r="A10" s="92">
        <v>2</v>
      </c>
      <c r="B10" s="138" t="s">
        <v>444</v>
      </c>
      <c r="C10" s="506">
        <v>1806.533977</v>
      </c>
      <c r="D10" s="507">
        <v>2460.7747760000002</v>
      </c>
      <c r="E10" s="507">
        <v>2423.3159690000002</v>
      </c>
      <c r="F10" s="507">
        <v>6690.6247219999996</v>
      </c>
      <c r="G10" s="507">
        <v>1572.229947</v>
      </c>
      <c r="H10" s="507">
        <v>1625.6113720000001</v>
      </c>
      <c r="I10" s="507">
        <v>1123.773007</v>
      </c>
      <c r="J10" s="507">
        <v>4321.6143259999999</v>
      </c>
      <c r="K10" s="507">
        <v>1600.5049469999999</v>
      </c>
      <c r="L10" s="507">
        <v>1694.9435679999999</v>
      </c>
      <c r="M10" s="507">
        <v>1778.706756</v>
      </c>
      <c r="N10" s="507">
        <v>5074.1552709999996</v>
      </c>
      <c r="O10" s="507">
        <v>1044.5579949999999</v>
      </c>
      <c r="P10" s="507">
        <v>822.40928099999996</v>
      </c>
      <c r="Q10" s="450">
        <v>1007.883224</v>
      </c>
      <c r="R10" s="507">
        <v>2874.8505</v>
      </c>
      <c r="S10" s="452">
        <v>18961.244819</v>
      </c>
      <c r="T10" s="506">
        <v>948.41148699999997</v>
      </c>
      <c r="U10" s="507">
        <v>715.57217600000001</v>
      </c>
      <c r="V10" s="507">
        <v>916.98600899999997</v>
      </c>
      <c r="W10" s="507">
        <v>2580.9696720000002</v>
      </c>
      <c r="X10" s="507">
        <v>585.79335200000003</v>
      </c>
      <c r="Y10" s="507">
        <v>930.19854099999998</v>
      </c>
      <c r="Z10" s="507">
        <v>1139.5251760000001</v>
      </c>
      <c r="AA10" s="507">
        <v>2655.517069</v>
      </c>
      <c r="AB10" s="507">
        <v>1055.6429459999999</v>
      </c>
      <c r="AC10" s="507">
        <v>769.67505100000005</v>
      </c>
      <c r="AD10" s="507">
        <v>1675.9868300000001</v>
      </c>
      <c r="AE10" s="507">
        <v>3501.3048269999999</v>
      </c>
      <c r="AF10" s="507">
        <v>1749.3341800000001</v>
      </c>
      <c r="AG10" s="507">
        <v>1097.7466569999999</v>
      </c>
      <c r="AH10" s="450">
        <v>703.56503899999996</v>
      </c>
      <c r="AI10" s="507">
        <v>3550.645876</v>
      </c>
      <c r="AJ10" s="490">
        <v>12288.437443999999</v>
      </c>
      <c r="AK10" s="506">
        <v>1246.653489</v>
      </c>
      <c r="AL10" s="507">
        <v>831.38971000000004</v>
      </c>
      <c r="AM10" s="507">
        <v>1852.4961920000001</v>
      </c>
      <c r="AN10" s="507">
        <v>3930.5393899999999</v>
      </c>
      <c r="AO10" s="507">
        <v>1307.883734</v>
      </c>
      <c r="AP10" s="507">
        <v>1151.246406</v>
      </c>
      <c r="AQ10" s="507">
        <v>1551.829013</v>
      </c>
      <c r="AR10" s="507">
        <v>4010.9591519999999</v>
      </c>
      <c r="AS10" s="507">
        <v>925.83920899999998</v>
      </c>
      <c r="AT10" s="507">
        <v>1078.297466</v>
      </c>
      <c r="AU10" s="507">
        <v>1551.1780859999999</v>
      </c>
      <c r="AV10" s="507">
        <v>3555.3147610000001</v>
      </c>
      <c r="AW10" s="507">
        <v>1166.179975</v>
      </c>
      <c r="AX10" s="507">
        <v>934.94352600000002</v>
      </c>
      <c r="AY10" s="450">
        <v>1590.9291009999999</v>
      </c>
      <c r="AZ10" s="507">
        <v>3692.0526030000001</v>
      </c>
      <c r="BA10" s="448">
        <v>15188.865906000001</v>
      </c>
      <c r="BB10" s="506">
        <v>247.693164</v>
      </c>
      <c r="BC10" s="507">
        <v>294.56367299999999</v>
      </c>
      <c r="BD10" s="507">
        <v>267.60501299999999</v>
      </c>
      <c r="BE10" s="507">
        <v>809.86185</v>
      </c>
      <c r="BF10" s="507">
        <v>173.09096299999999</v>
      </c>
      <c r="BG10" s="507">
        <v>327.800388</v>
      </c>
      <c r="BH10" s="507">
        <v>747.30707299999995</v>
      </c>
      <c r="BI10" s="507">
        <v>1248.1984239999999</v>
      </c>
      <c r="BJ10" s="507">
        <v>279.01406600000001</v>
      </c>
      <c r="BK10" s="507">
        <v>279.33592399999998</v>
      </c>
      <c r="BL10" s="507">
        <v>228.44331099999999</v>
      </c>
      <c r="BM10" s="507">
        <v>786.79330100000004</v>
      </c>
      <c r="BN10" s="507">
        <v>235.65681799999999</v>
      </c>
      <c r="BO10" s="507">
        <v>262.82193699999999</v>
      </c>
      <c r="BP10" s="450">
        <v>269.88941</v>
      </c>
      <c r="BQ10" s="507">
        <v>768.36816499999998</v>
      </c>
      <c r="BR10" s="491">
        <v>3613.22174</v>
      </c>
      <c r="BS10" s="506">
        <v>209.083719</v>
      </c>
      <c r="BT10" s="507">
        <v>310.41626200000002</v>
      </c>
      <c r="BU10" s="507">
        <v>340.62926599999997</v>
      </c>
      <c r="BV10" s="507">
        <v>860.12924699999996</v>
      </c>
      <c r="BW10" s="507">
        <v>290.31371000000001</v>
      </c>
      <c r="BX10" s="507">
        <v>435.308695</v>
      </c>
      <c r="BY10" s="507">
        <v>713.93810399999995</v>
      </c>
      <c r="BZ10" s="507">
        <v>1439.5605089999999</v>
      </c>
      <c r="CA10" s="507">
        <v>530.77675599999998</v>
      </c>
      <c r="CB10" s="507">
        <v>334.44620200000003</v>
      </c>
      <c r="CC10" s="507">
        <v>248.14694</v>
      </c>
      <c r="CD10" s="507">
        <v>1113.3698979999999</v>
      </c>
      <c r="CE10" s="507">
        <v>408.42955899999998</v>
      </c>
      <c r="CF10" s="507">
        <v>339.49451099999999</v>
      </c>
      <c r="CG10" s="450">
        <v>378.67088799999999</v>
      </c>
      <c r="CH10" s="507">
        <v>1126.5949579999999</v>
      </c>
      <c r="CI10" s="448">
        <v>4539.6546120000003</v>
      </c>
      <c r="CJ10" s="506">
        <v>342.23894799999999</v>
      </c>
      <c r="CK10" s="507">
        <v>427.14783</v>
      </c>
      <c r="CL10" s="507">
        <v>430.90241800000001</v>
      </c>
      <c r="CM10" s="507">
        <v>1200.2891959999999</v>
      </c>
      <c r="CN10" s="507">
        <v>338.30258500000002</v>
      </c>
      <c r="CO10" s="507">
        <v>713.42043200000001</v>
      </c>
      <c r="CP10" s="507">
        <v>410.91610600000001</v>
      </c>
      <c r="CQ10" s="507">
        <v>1462.6391229999999</v>
      </c>
      <c r="CR10" s="507">
        <v>433.97859299999999</v>
      </c>
      <c r="CS10" s="507">
        <v>364.64576199999999</v>
      </c>
      <c r="CT10" s="507">
        <v>323.07944199999997</v>
      </c>
      <c r="CU10" s="507">
        <v>1121.703798</v>
      </c>
      <c r="CV10" s="507">
        <v>328.12112999999999</v>
      </c>
      <c r="CW10" s="507">
        <v>443.82824299999999</v>
      </c>
      <c r="CX10" s="450">
        <v>394.62124599999999</v>
      </c>
      <c r="CY10" s="507">
        <v>1166.5706190000001</v>
      </c>
      <c r="CZ10" s="452">
        <v>4951.2027369999996</v>
      </c>
      <c r="DA10" s="139" t="s">
        <v>463</v>
      </c>
      <c r="DB10" s="134">
        <v>2</v>
      </c>
      <c r="DC10" s="226"/>
      <c r="DE10" s="226"/>
      <c r="DF10" s="45"/>
      <c r="DG10" s="226"/>
    </row>
    <row r="11" spans="1:111" ht="18" customHeight="1" x14ac:dyDescent="0.5">
      <c r="A11" s="95">
        <v>3</v>
      </c>
      <c r="B11" s="140" t="s">
        <v>445</v>
      </c>
      <c r="C11" s="508">
        <v>18.48781</v>
      </c>
      <c r="D11" s="509">
        <v>14.992361000000001</v>
      </c>
      <c r="E11" s="509">
        <v>34.712409999999998</v>
      </c>
      <c r="F11" s="509">
        <v>68.192581000000004</v>
      </c>
      <c r="G11" s="509">
        <v>32.041511999999997</v>
      </c>
      <c r="H11" s="509">
        <v>28.573751999999999</v>
      </c>
      <c r="I11" s="509">
        <v>256.20281699999998</v>
      </c>
      <c r="J11" s="509">
        <v>316.81808100000001</v>
      </c>
      <c r="K11" s="509">
        <v>16.429971999999999</v>
      </c>
      <c r="L11" s="509">
        <v>24.925259</v>
      </c>
      <c r="M11" s="509">
        <v>25.632960000000001</v>
      </c>
      <c r="N11" s="509">
        <v>66.988191</v>
      </c>
      <c r="O11" s="509">
        <v>38.544933999999998</v>
      </c>
      <c r="P11" s="509">
        <v>28.466009</v>
      </c>
      <c r="Q11" s="451">
        <v>26.854772000000001</v>
      </c>
      <c r="R11" s="509">
        <v>93.865714999999994</v>
      </c>
      <c r="S11" s="453">
        <v>545.86456799999996</v>
      </c>
      <c r="T11" s="508">
        <v>24.493182999999998</v>
      </c>
      <c r="U11" s="509">
        <v>30.011291</v>
      </c>
      <c r="V11" s="509">
        <v>17.627959000000001</v>
      </c>
      <c r="W11" s="509">
        <v>72.132433000000006</v>
      </c>
      <c r="X11" s="509">
        <v>17.219598999999999</v>
      </c>
      <c r="Y11" s="509">
        <v>19.293766000000002</v>
      </c>
      <c r="Z11" s="509">
        <v>24.960867</v>
      </c>
      <c r="AA11" s="509">
        <v>61.474232000000001</v>
      </c>
      <c r="AB11" s="509">
        <v>28.179141999999999</v>
      </c>
      <c r="AC11" s="509">
        <v>39.371810000000004</v>
      </c>
      <c r="AD11" s="509">
        <v>56.070791999999997</v>
      </c>
      <c r="AE11" s="509">
        <v>123.62174400000001</v>
      </c>
      <c r="AF11" s="509">
        <v>53.717837000000003</v>
      </c>
      <c r="AG11" s="509">
        <v>33.148322</v>
      </c>
      <c r="AH11" s="451">
        <v>32.325640999999997</v>
      </c>
      <c r="AI11" s="509">
        <v>119.1918</v>
      </c>
      <c r="AJ11" s="492">
        <v>376.420209</v>
      </c>
      <c r="AK11" s="508">
        <v>84.439982999999998</v>
      </c>
      <c r="AL11" s="509">
        <v>32.950507000000002</v>
      </c>
      <c r="AM11" s="509">
        <v>34.635418999999999</v>
      </c>
      <c r="AN11" s="509">
        <v>152.02590799999999</v>
      </c>
      <c r="AO11" s="509">
        <v>28.290300999999999</v>
      </c>
      <c r="AP11" s="509">
        <v>29.418865</v>
      </c>
      <c r="AQ11" s="509">
        <v>32.588714000000003</v>
      </c>
      <c r="AR11" s="509">
        <v>90.297880000000006</v>
      </c>
      <c r="AS11" s="509">
        <v>37.723959999999998</v>
      </c>
      <c r="AT11" s="509">
        <v>44.012694000000003</v>
      </c>
      <c r="AU11" s="509">
        <v>55.930838000000001</v>
      </c>
      <c r="AV11" s="509">
        <v>137.66749200000001</v>
      </c>
      <c r="AW11" s="509">
        <v>40.170290999999999</v>
      </c>
      <c r="AX11" s="509">
        <v>42.773198999999998</v>
      </c>
      <c r="AY11" s="451">
        <v>50.222417999999998</v>
      </c>
      <c r="AZ11" s="509">
        <v>133.165908</v>
      </c>
      <c r="BA11" s="449">
        <v>513.15718700000002</v>
      </c>
      <c r="BB11" s="508">
        <v>424.639231</v>
      </c>
      <c r="BC11" s="509">
        <v>223.50583</v>
      </c>
      <c r="BD11" s="509">
        <v>469.01039800000001</v>
      </c>
      <c r="BE11" s="509">
        <v>1117.1554590000001</v>
      </c>
      <c r="BF11" s="509">
        <v>131.169343</v>
      </c>
      <c r="BG11" s="509">
        <v>105.34598</v>
      </c>
      <c r="BH11" s="509">
        <v>367.87571000000003</v>
      </c>
      <c r="BI11" s="509">
        <v>604.39103299999999</v>
      </c>
      <c r="BJ11" s="509">
        <v>374.63608299999999</v>
      </c>
      <c r="BK11" s="509">
        <v>625.42877999999996</v>
      </c>
      <c r="BL11" s="509">
        <v>113.656344</v>
      </c>
      <c r="BM11" s="509">
        <v>1113.721207</v>
      </c>
      <c r="BN11" s="509">
        <v>346.21463</v>
      </c>
      <c r="BO11" s="509">
        <v>372.80010099999998</v>
      </c>
      <c r="BP11" s="451">
        <v>256.26823899999999</v>
      </c>
      <c r="BQ11" s="509">
        <v>975.28296999999998</v>
      </c>
      <c r="BR11" s="493">
        <v>3810.5506690000002</v>
      </c>
      <c r="BS11" s="508">
        <v>456.876597</v>
      </c>
      <c r="BT11" s="509">
        <v>448.20385599999997</v>
      </c>
      <c r="BU11" s="509">
        <v>167.520803</v>
      </c>
      <c r="BV11" s="509">
        <v>1072.6012559999999</v>
      </c>
      <c r="BW11" s="509">
        <v>405.18651299999999</v>
      </c>
      <c r="BX11" s="509">
        <v>186.23657700000001</v>
      </c>
      <c r="BY11" s="509">
        <v>451.321213</v>
      </c>
      <c r="BZ11" s="509">
        <v>1042.7443029999999</v>
      </c>
      <c r="CA11" s="509">
        <v>777.29577200000006</v>
      </c>
      <c r="CB11" s="509">
        <v>519.74506399999996</v>
      </c>
      <c r="CC11" s="509">
        <v>225.34492800000001</v>
      </c>
      <c r="CD11" s="509">
        <v>1522.3857640000001</v>
      </c>
      <c r="CE11" s="509">
        <v>422.51026000000002</v>
      </c>
      <c r="CF11" s="509">
        <v>399.61204300000003</v>
      </c>
      <c r="CG11" s="451">
        <v>341.01357899999999</v>
      </c>
      <c r="CH11" s="509">
        <v>1163.135882</v>
      </c>
      <c r="CI11" s="449">
        <v>4800.8672049999996</v>
      </c>
      <c r="CJ11" s="508">
        <v>355.45436999999998</v>
      </c>
      <c r="CK11" s="509">
        <v>600.69488000000001</v>
      </c>
      <c r="CL11" s="509">
        <v>372.59486500000003</v>
      </c>
      <c r="CM11" s="509">
        <v>1328.744115</v>
      </c>
      <c r="CN11" s="509">
        <v>562.16478099999995</v>
      </c>
      <c r="CO11" s="509">
        <v>578.52368100000001</v>
      </c>
      <c r="CP11" s="509">
        <v>290.194613</v>
      </c>
      <c r="CQ11" s="509">
        <v>1430.8830760000001</v>
      </c>
      <c r="CR11" s="509">
        <v>619.95538899999997</v>
      </c>
      <c r="CS11" s="509">
        <v>494.84664500000002</v>
      </c>
      <c r="CT11" s="509">
        <v>444.049915</v>
      </c>
      <c r="CU11" s="509">
        <v>1558.851948</v>
      </c>
      <c r="CV11" s="509">
        <v>601.08739100000003</v>
      </c>
      <c r="CW11" s="509">
        <v>685.46047199999998</v>
      </c>
      <c r="CX11" s="451">
        <v>750.55999199999997</v>
      </c>
      <c r="CY11" s="509">
        <v>2037.107855</v>
      </c>
      <c r="CZ11" s="453">
        <v>6355.5869949999997</v>
      </c>
      <c r="DA11" s="141" t="s">
        <v>464</v>
      </c>
      <c r="DB11" s="137">
        <v>3</v>
      </c>
      <c r="DC11" s="226"/>
      <c r="DE11" s="226"/>
      <c r="DF11" s="45"/>
      <c r="DG11" s="226"/>
    </row>
    <row r="12" spans="1:111" ht="18" customHeight="1" x14ac:dyDescent="0.5">
      <c r="A12" s="92">
        <v>4</v>
      </c>
      <c r="B12" s="138" t="s">
        <v>446</v>
      </c>
      <c r="C12" s="506">
        <v>957.22524499999997</v>
      </c>
      <c r="D12" s="507">
        <v>788.30551500000001</v>
      </c>
      <c r="E12" s="507">
        <v>561.21459300000004</v>
      </c>
      <c r="F12" s="507">
        <v>2306.7453529999998</v>
      </c>
      <c r="G12" s="507">
        <v>797.27937999999995</v>
      </c>
      <c r="H12" s="507">
        <v>411.76565299999999</v>
      </c>
      <c r="I12" s="507">
        <v>635.12878999999998</v>
      </c>
      <c r="J12" s="507">
        <v>1844.1738230000001</v>
      </c>
      <c r="K12" s="507">
        <v>1207.2871740000001</v>
      </c>
      <c r="L12" s="507">
        <v>874.80440099999998</v>
      </c>
      <c r="M12" s="507">
        <v>1493.987384</v>
      </c>
      <c r="N12" s="507">
        <v>3576.0789589999999</v>
      </c>
      <c r="O12" s="507">
        <v>1143.0466730000001</v>
      </c>
      <c r="P12" s="507">
        <v>608.73797200000001</v>
      </c>
      <c r="Q12" s="450">
        <v>789.57475099999999</v>
      </c>
      <c r="R12" s="507">
        <v>2541.3593959999998</v>
      </c>
      <c r="S12" s="452">
        <v>10268.357531</v>
      </c>
      <c r="T12" s="506">
        <v>732.808446</v>
      </c>
      <c r="U12" s="507">
        <v>667.94358999999997</v>
      </c>
      <c r="V12" s="507">
        <v>1093.180717</v>
      </c>
      <c r="W12" s="507">
        <v>2493.932753</v>
      </c>
      <c r="X12" s="507">
        <v>434.71866899999998</v>
      </c>
      <c r="Y12" s="507">
        <v>274.65576800000002</v>
      </c>
      <c r="Z12" s="507">
        <v>759.68490999999995</v>
      </c>
      <c r="AA12" s="507">
        <v>1469.0593469999999</v>
      </c>
      <c r="AB12" s="507">
        <v>638.63577899999996</v>
      </c>
      <c r="AC12" s="507">
        <v>974.59878300000003</v>
      </c>
      <c r="AD12" s="507">
        <v>737.10517900000002</v>
      </c>
      <c r="AE12" s="507">
        <v>2350.3397409999998</v>
      </c>
      <c r="AF12" s="507">
        <v>875.11276599999997</v>
      </c>
      <c r="AG12" s="507">
        <v>541.69472399999995</v>
      </c>
      <c r="AH12" s="450">
        <v>1248.511058</v>
      </c>
      <c r="AI12" s="507">
        <v>2665.3185480000002</v>
      </c>
      <c r="AJ12" s="490">
        <v>8978.6503890000004</v>
      </c>
      <c r="AK12" s="506">
        <v>758.62642600000004</v>
      </c>
      <c r="AL12" s="507">
        <v>576.96471099999997</v>
      </c>
      <c r="AM12" s="507">
        <v>1009.313684</v>
      </c>
      <c r="AN12" s="507">
        <v>2344.9048210000001</v>
      </c>
      <c r="AO12" s="507">
        <v>1419.3733380000001</v>
      </c>
      <c r="AP12" s="507">
        <v>1049.2290860000001</v>
      </c>
      <c r="AQ12" s="507">
        <v>739.226088</v>
      </c>
      <c r="AR12" s="507">
        <v>3207.8285110000002</v>
      </c>
      <c r="AS12" s="507">
        <v>958.07944699999996</v>
      </c>
      <c r="AT12" s="507">
        <v>858.46951999999999</v>
      </c>
      <c r="AU12" s="507">
        <v>839.64912800000002</v>
      </c>
      <c r="AV12" s="507">
        <v>2656.1980960000001</v>
      </c>
      <c r="AW12" s="507">
        <v>695.14079800000002</v>
      </c>
      <c r="AX12" s="507">
        <v>715.80843000000004</v>
      </c>
      <c r="AY12" s="450">
        <v>326.63767000000001</v>
      </c>
      <c r="AZ12" s="507">
        <v>1737.586898</v>
      </c>
      <c r="BA12" s="448">
        <v>9946.5183259999994</v>
      </c>
      <c r="BB12" s="506">
        <v>223.05906100000001</v>
      </c>
      <c r="BC12" s="507">
        <v>181.74582699999999</v>
      </c>
      <c r="BD12" s="507">
        <v>220.56525300000001</v>
      </c>
      <c r="BE12" s="507">
        <v>625.37014099999999</v>
      </c>
      <c r="BF12" s="507">
        <v>180.16869299999999</v>
      </c>
      <c r="BG12" s="507">
        <v>139.788557</v>
      </c>
      <c r="BH12" s="507">
        <v>137.96385000000001</v>
      </c>
      <c r="BI12" s="507">
        <v>457.92110000000002</v>
      </c>
      <c r="BJ12" s="507">
        <v>316.52952399999998</v>
      </c>
      <c r="BK12" s="507">
        <v>204.00473</v>
      </c>
      <c r="BL12" s="507">
        <v>377.849785</v>
      </c>
      <c r="BM12" s="507">
        <v>898.38403900000003</v>
      </c>
      <c r="BN12" s="507">
        <v>383.93556899999999</v>
      </c>
      <c r="BO12" s="507">
        <v>332.59091699999999</v>
      </c>
      <c r="BP12" s="450">
        <v>226.776105</v>
      </c>
      <c r="BQ12" s="507">
        <v>943.30259100000001</v>
      </c>
      <c r="BR12" s="491">
        <v>2924.9778710000001</v>
      </c>
      <c r="BS12" s="506">
        <v>172.392053</v>
      </c>
      <c r="BT12" s="507">
        <v>395.56857300000001</v>
      </c>
      <c r="BU12" s="507">
        <v>237.93564699999999</v>
      </c>
      <c r="BV12" s="507">
        <v>805.89627299999995</v>
      </c>
      <c r="BW12" s="507">
        <v>258.29021699999998</v>
      </c>
      <c r="BX12" s="507">
        <v>282.81650000000002</v>
      </c>
      <c r="BY12" s="507">
        <v>374.77943599999998</v>
      </c>
      <c r="BZ12" s="507">
        <v>915.88615300000004</v>
      </c>
      <c r="CA12" s="507">
        <v>193.77488600000001</v>
      </c>
      <c r="CB12" s="507">
        <v>204.014715</v>
      </c>
      <c r="CC12" s="507">
        <v>262.68579399999999</v>
      </c>
      <c r="CD12" s="507">
        <v>660.47539500000005</v>
      </c>
      <c r="CE12" s="507">
        <v>419.54057299999999</v>
      </c>
      <c r="CF12" s="507">
        <v>157.39537300000001</v>
      </c>
      <c r="CG12" s="450">
        <v>479.74420500000002</v>
      </c>
      <c r="CH12" s="507">
        <v>1056.680151</v>
      </c>
      <c r="CI12" s="448">
        <v>3438.9379720000002</v>
      </c>
      <c r="CJ12" s="506">
        <v>344.73508500000003</v>
      </c>
      <c r="CK12" s="507">
        <v>191.82274899999999</v>
      </c>
      <c r="CL12" s="507">
        <v>198.99884599999999</v>
      </c>
      <c r="CM12" s="507">
        <v>735.55668000000003</v>
      </c>
      <c r="CN12" s="507">
        <v>545.67578700000001</v>
      </c>
      <c r="CO12" s="507">
        <v>186.04184599999999</v>
      </c>
      <c r="CP12" s="507">
        <v>384.03619700000002</v>
      </c>
      <c r="CQ12" s="507">
        <v>1115.753829</v>
      </c>
      <c r="CR12" s="507">
        <v>417.92007100000001</v>
      </c>
      <c r="CS12" s="507">
        <v>213.239687</v>
      </c>
      <c r="CT12" s="507">
        <v>263.627296</v>
      </c>
      <c r="CU12" s="507">
        <v>894.78705300000001</v>
      </c>
      <c r="CV12" s="507">
        <v>843.45874600000002</v>
      </c>
      <c r="CW12" s="507">
        <v>159.816923</v>
      </c>
      <c r="CX12" s="450">
        <v>205.51919699999999</v>
      </c>
      <c r="CY12" s="507">
        <v>1208.794866</v>
      </c>
      <c r="CZ12" s="452">
        <v>3954.892429</v>
      </c>
      <c r="DA12" s="139" t="s">
        <v>465</v>
      </c>
      <c r="DB12" s="134">
        <v>4</v>
      </c>
      <c r="DC12" s="226"/>
      <c r="DE12" s="226"/>
      <c r="DF12" s="45"/>
      <c r="DG12" s="226"/>
    </row>
    <row r="13" spans="1:111" ht="18" customHeight="1" thickBot="1" x14ac:dyDescent="0.55000000000000004">
      <c r="A13" s="95">
        <v>5</v>
      </c>
      <c r="B13" s="140" t="s">
        <v>447</v>
      </c>
      <c r="C13" s="508">
        <v>237.900665</v>
      </c>
      <c r="D13" s="509">
        <v>1041.4810259999999</v>
      </c>
      <c r="E13" s="509">
        <v>520.27566200000001</v>
      </c>
      <c r="F13" s="509">
        <v>1799.6573530000001</v>
      </c>
      <c r="G13" s="509">
        <v>1044.1930809999999</v>
      </c>
      <c r="H13" s="509">
        <v>219.46696600000001</v>
      </c>
      <c r="I13" s="509">
        <v>208.68846400000001</v>
      </c>
      <c r="J13" s="509">
        <v>1472.3485109999999</v>
      </c>
      <c r="K13" s="509">
        <v>606.43003499999998</v>
      </c>
      <c r="L13" s="509">
        <v>345.85810500000002</v>
      </c>
      <c r="M13" s="509">
        <v>677.72297100000003</v>
      </c>
      <c r="N13" s="509">
        <v>1630.011111</v>
      </c>
      <c r="O13" s="509">
        <v>380.74471399999999</v>
      </c>
      <c r="P13" s="509">
        <v>513.99347899999998</v>
      </c>
      <c r="Q13" s="451">
        <v>380.03484800000001</v>
      </c>
      <c r="R13" s="509">
        <v>1274.7730409999999</v>
      </c>
      <c r="S13" s="453">
        <v>6176.7900159999999</v>
      </c>
      <c r="T13" s="508">
        <v>215.55201199999999</v>
      </c>
      <c r="U13" s="509">
        <v>287.47580599999998</v>
      </c>
      <c r="V13" s="509">
        <v>1045.6815759999999</v>
      </c>
      <c r="W13" s="509">
        <v>1548.709394</v>
      </c>
      <c r="X13" s="509">
        <v>330.46494300000001</v>
      </c>
      <c r="Y13" s="509">
        <v>427.17542300000002</v>
      </c>
      <c r="Z13" s="509">
        <v>1075.2524390000001</v>
      </c>
      <c r="AA13" s="509">
        <v>1832.892805</v>
      </c>
      <c r="AB13" s="509">
        <v>251.36604</v>
      </c>
      <c r="AC13" s="509">
        <v>603.18694300000004</v>
      </c>
      <c r="AD13" s="509">
        <v>737.62396999999999</v>
      </c>
      <c r="AE13" s="509">
        <v>1592.1769529999999</v>
      </c>
      <c r="AF13" s="509">
        <v>357.38138400000003</v>
      </c>
      <c r="AG13" s="509">
        <v>410.11515300000002</v>
      </c>
      <c r="AH13" s="451">
        <v>888.52333799999997</v>
      </c>
      <c r="AI13" s="509">
        <v>1656.019875</v>
      </c>
      <c r="AJ13" s="492">
        <v>6629.799027</v>
      </c>
      <c r="AK13" s="508">
        <v>950.81783499999995</v>
      </c>
      <c r="AL13" s="509">
        <v>942.23281599999996</v>
      </c>
      <c r="AM13" s="509">
        <v>521.60310300000003</v>
      </c>
      <c r="AN13" s="509">
        <v>2414.6537539999999</v>
      </c>
      <c r="AO13" s="509">
        <v>361.51841400000001</v>
      </c>
      <c r="AP13" s="509">
        <v>366.30775199999999</v>
      </c>
      <c r="AQ13" s="509">
        <v>362.97551900000002</v>
      </c>
      <c r="AR13" s="509">
        <v>1090.8016849999999</v>
      </c>
      <c r="AS13" s="509">
        <v>276.89392800000002</v>
      </c>
      <c r="AT13" s="509">
        <v>359.62212</v>
      </c>
      <c r="AU13" s="509">
        <v>1232.176933</v>
      </c>
      <c r="AV13" s="509">
        <v>1868.6929809999999</v>
      </c>
      <c r="AW13" s="509">
        <v>553.00365699999998</v>
      </c>
      <c r="AX13" s="509">
        <v>310.25838299999998</v>
      </c>
      <c r="AY13" s="451">
        <v>427.79670499999997</v>
      </c>
      <c r="AZ13" s="509">
        <v>1291.058745</v>
      </c>
      <c r="BA13" s="449">
        <v>6665.2071649999998</v>
      </c>
      <c r="BB13" s="508">
        <v>18.894863999999998</v>
      </c>
      <c r="BC13" s="509">
        <v>15.604412999999999</v>
      </c>
      <c r="BD13" s="509">
        <v>17.350408000000002</v>
      </c>
      <c r="BE13" s="509">
        <v>51.849685000000001</v>
      </c>
      <c r="BF13" s="509">
        <v>11.869229000000001</v>
      </c>
      <c r="BG13" s="509">
        <v>55.649318999999998</v>
      </c>
      <c r="BH13" s="509">
        <v>16.803301000000001</v>
      </c>
      <c r="BI13" s="509">
        <v>84.321849</v>
      </c>
      <c r="BJ13" s="509">
        <v>11.802149999999999</v>
      </c>
      <c r="BK13" s="509">
        <v>12.324652</v>
      </c>
      <c r="BL13" s="509">
        <v>10.492744</v>
      </c>
      <c r="BM13" s="509">
        <v>34.619546</v>
      </c>
      <c r="BN13" s="509">
        <v>6.6721880000000002</v>
      </c>
      <c r="BO13" s="509">
        <v>16.396849</v>
      </c>
      <c r="BP13" s="451">
        <v>11.575437000000001</v>
      </c>
      <c r="BQ13" s="509">
        <v>34.644474000000002</v>
      </c>
      <c r="BR13" s="493">
        <v>205.435554</v>
      </c>
      <c r="BS13" s="508">
        <v>76.263486999999998</v>
      </c>
      <c r="BT13" s="509">
        <v>9.5532109999999992</v>
      </c>
      <c r="BU13" s="509">
        <v>10.380451000000001</v>
      </c>
      <c r="BV13" s="509">
        <v>96.197148999999996</v>
      </c>
      <c r="BW13" s="509">
        <v>17.206448000000002</v>
      </c>
      <c r="BX13" s="509">
        <v>18.064947</v>
      </c>
      <c r="BY13" s="509">
        <v>13.723217999999999</v>
      </c>
      <c r="BZ13" s="509">
        <v>48.994613000000001</v>
      </c>
      <c r="CA13" s="509">
        <v>14.848796999999999</v>
      </c>
      <c r="CB13" s="509">
        <v>24.759936</v>
      </c>
      <c r="CC13" s="509">
        <v>13.110052</v>
      </c>
      <c r="CD13" s="509">
        <v>52.718784999999997</v>
      </c>
      <c r="CE13" s="509">
        <v>12.190153</v>
      </c>
      <c r="CF13" s="509">
        <v>21.270136999999998</v>
      </c>
      <c r="CG13" s="451">
        <v>13.923408999999999</v>
      </c>
      <c r="CH13" s="509">
        <v>47.383699</v>
      </c>
      <c r="CI13" s="449">
        <v>245.29424599999999</v>
      </c>
      <c r="CJ13" s="508">
        <v>11.038600000000001</v>
      </c>
      <c r="CK13" s="509">
        <v>20.767595</v>
      </c>
      <c r="CL13" s="509">
        <v>12.934225</v>
      </c>
      <c r="CM13" s="509">
        <v>44.740420999999998</v>
      </c>
      <c r="CN13" s="509">
        <v>24.834191000000001</v>
      </c>
      <c r="CO13" s="509">
        <v>19.933508</v>
      </c>
      <c r="CP13" s="509">
        <v>44.415942000000001</v>
      </c>
      <c r="CQ13" s="509">
        <v>89.183640999999994</v>
      </c>
      <c r="CR13" s="509">
        <v>30.521131</v>
      </c>
      <c r="CS13" s="509">
        <v>29.988437999999999</v>
      </c>
      <c r="CT13" s="509">
        <v>22.377213999999999</v>
      </c>
      <c r="CU13" s="509">
        <v>82.886782999999994</v>
      </c>
      <c r="CV13" s="509">
        <v>16.270553</v>
      </c>
      <c r="CW13" s="509">
        <v>21.616427000000002</v>
      </c>
      <c r="CX13" s="451">
        <v>16.868942000000001</v>
      </c>
      <c r="CY13" s="509">
        <v>54.755921999999998</v>
      </c>
      <c r="CZ13" s="453">
        <v>271.56676700000003</v>
      </c>
      <c r="DA13" s="141" t="s">
        <v>466</v>
      </c>
      <c r="DB13" s="137">
        <v>5</v>
      </c>
      <c r="DC13" s="226"/>
      <c r="DE13" s="226"/>
      <c r="DF13" s="45"/>
      <c r="DG13" s="226"/>
    </row>
    <row r="14" spans="1:111" ht="18" customHeight="1" thickBot="1" x14ac:dyDescent="0.55000000000000004">
      <c r="A14" s="142"/>
      <c r="B14" s="81" t="s">
        <v>482</v>
      </c>
      <c r="C14" s="483">
        <v>8192.1687920000004</v>
      </c>
      <c r="D14" s="484">
        <v>7090.637646000001</v>
      </c>
      <c r="E14" s="484">
        <v>8215.5484840000008</v>
      </c>
      <c r="F14" s="484">
        <v>23498.354921999999</v>
      </c>
      <c r="G14" s="484">
        <v>7310.6242220000004</v>
      </c>
      <c r="H14" s="484">
        <v>6689.4631639999998</v>
      </c>
      <c r="I14" s="484">
        <v>8350.6688089999989</v>
      </c>
      <c r="J14" s="484">
        <v>22350.756195000002</v>
      </c>
      <c r="K14" s="484">
        <v>5030.6268920000002</v>
      </c>
      <c r="L14" s="484">
        <v>8631.7904070000004</v>
      </c>
      <c r="M14" s="484">
        <v>5499.3679819999998</v>
      </c>
      <c r="N14" s="484">
        <v>19161.785281</v>
      </c>
      <c r="O14" s="484">
        <v>6010.8769039999997</v>
      </c>
      <c r="P14" s="484">
        <v>5111.4295870000014</v>
      </c>
      <c r="Q14" s="485">
        <v>6560.456075000001</v>
      </c>
      <c r="R14" s="484">
        <v>17682.762566000001</v>
      </c>
      <c r="S14" s="486">
        <v>82693.658964000017</v>
      </c>
      <c r="T14" s="483">
        <v>5347.6898550000014</v>
      </c>
      <c r="U14" s="484">
        <v>4735.9024170000012</v>
      </c>
      <c r="V14" s="484">
        <v>6861.9577900000004</v>
      </c>
      <c r="W14" s="484">
        <v>16945.550061999998</v>
      </c>
      <c r="X14" s="484">
        <v>6310.2774629999994</v>
      </c>
      <c r="Y14" s="484">
        <v>6398.8559240000004</v>
      </c>
      <c r="Z14" s="484">
        <v>5387.3251389999996</v>
      </c>
      <c r="AA14" s="484">
        <v>18096.458525999999</v>
      </c>
      <c r="AB14" s="484">
        <v>7425.1376769999997</v>
      </c>
      <c r="AC14" s="484">
        <v>5501.4937530000007</v>
      </c>
      <c r="AD14" s="484">
        <v>4440.4939249999998</v>
      </c>
      <c r="AE14" s="484">
        <v>17367.125355</v>
      </c>
      <c r="AF14" s="484">
        <v>4055.321461</v>
      </c>
      <c r="AG14" s="484">
        <v>4842.1929980000004</v>
      </c>
      <c r="AH14" s="485">
        <v>5777.1486510000004</v>
      </c>
      <c r="AI14" s="484">
        <v>14674.66311</v>
      </c>
      <c r="AJ14" s="487">
        <v>67083.797053000002</v>
      </c>
      <c r="AK14" s="483">
        <v>4056.0691830000001</v>
      </c>
      <c r="AL14" s="484">
        <v>4821.4293960000005</v>
      </c>
      <c r="AM14" s="484">
        <v>5218.4632700000002</v>
      </c>
      <c r="AN14" s="484">
        <v>14095.961847</v>
      </c>
      <c r="AO14" s="484">
        <v>7131.6267710000002</v>
      </c>
      <c r="AP14" s="484">
        <v>6351.3938449999996</v>
      </c>
      <c r="AQ14" s="484">
        <v>4715.5704589999996</v>
      </c>
      <c r="AR14" s="484">
        <v>18198.591075</v>
      </c>
      <c r="AS14" s="484">
        <v>5729.7537810000003</v>
      </c>
      <c r="AT14" s="484">
        <v>6758.666725</v>
      </c>
      <c r="AU14" s="484">
        <v>5801.2854749999997</v>
      </c>
      <c r="AV14" s="484">
        <v>18289.705979999999</v>
      </c>
      <c r="AW14" s="484">
        <v>7357.2526969999999</v>
      </c>
      <c r="AX14" s="484">
        <v>7790.8267379999998</v>
      </c>
      <c r="AY14" s="485">
        <v>6420.9855040000002</v>
      </c>
      <c r="AZ14" s="484">
        <v>21569.064939</v>
      </c>
      <c r="BA14" s="488">
        <v>72153.323842000013</v>
      </c>
      <c r="BB14" s="483">
        <v>8783.9637949999997</v>
      </c>
      <c r="BC14" s="484">
        <v>7245.6589560000002</v>
      </c>
      <c r="BD14" s="484">
        <v>9113.8344210000014</v>
      </c>
      <c r="BE14" s="484">
        <v>25143.457171999999</v>
      </c>
      <c r="BF14" s="484">
        <v>7666.8554199999999</v>
      </c>
      <c r="BG14" s="484">
        <v>8208.3898559999998</v>
      </c>
      <c r="BH14" s="484">
        <v>8680.2866109999995</v>
      </c>
      <c r="BI14" s="484">
        <v>24555.531887000001</v>
      </c>
      <c r="BJ14" s="484">
        <v>8757.4292839999998</v>
      </c>
      <c r="BK14" s="484">
        <v>9225.9905239999989</v>
      </c>
      <c r="BL14" s="484">
        <v>7850.4476299999997</v>
      </c>
      <c r="BM14" s="484">
        <v>25833.867438000001</v>
      </c>
      <c r="BN14" s="484">
        <v>10967.836209999999</v>
      </c>
      <c r="BO14" s="484">
        <v>8062.2369309999985</v>
      </c>
      <c r="BP14" s="485">
        <v>8325.8591799999995</v>
      </c>
      <c r="BQ14" s="484">
        <v>27355.932321</v>
      </c>
      <c r="BR14" s="489">
        <v>102888.788818</v>
      </c>
      <c r="BS14" s="483">
        <v>7903.2000529999996</v>
      </c>
      <c r="BT14" s="484">
        <v>7914.2299769999991</v>
      </c>
      <c r="BU14" s="484">
        <v>10380.344098</v>
      </c>
      <c r="BV14" s="484">
        <v>26197.774128000001</v>
      </c>
      <c r="BW14" s="484">
        <v>8204.1549070000001</v>
      </c>
      <c r="BX14" s="484">
        <v>10546.362193999999</v>
      </c>
      <c r="BY14" s="484">
        <v>8982.9077740000012</v>
      </c>
      <c r="BZ14" s="484">
        <v>27733.424875000001</v>
      </c>
      <c r="CA14" s="484">
        <v>8658.6068350000005</v>
      </c>
      <c r="CB14" s="484">
        <v>9593.9086380000008</v>
      </c>
      <c r="CC14" s="484">
        <v>8317.999937999999</v>
      </c>
      <c r="CD14" s="484">
        <v>26570.515411</v>
      </c>
      <c r="CE14" s="484">
        <v>10394.587379000001</v>
      </c>
      <c r="CF14" s="484">
        <v>10324.729508</v>
      </c>
      <c r="CG14" s="485">
        <v>10582.588143000001</v>
      </c>
      <c r="CH14" s="484">
        <v>31301.905030000002</v>
      </c>
      <c r="CI14" s="488">
        <v>111803.619444</v>
      </c>
      <c r="CJ14" s="483">
        <v>10246.678517</v>
      </c>
      <c r="CK14" s="484">
        <v>8424.5574659999984</v>
      </c>
      <c r="CL14" s="484">
        <v>8971.3411459999988</v>
      </c>
      <c r="CM14" s="484">
        <v>27642.577128000001</v>
      </c>
      <c r="CN14" s="484">
        <v>10477.772174</v>
      </c>
      <c r="CO14" s="484">
        <v>10011.537167</v>
      </c>
      <c r="CP14" s="484">
        <v>8529.0803579999993</v>
      </c>
      <c r="CQ14" s="484">
        <v>29018.389697999999</v>
      </c>
      <c r="CR14" s="484">
        <v>9957.6926620000013</v>
      </c>
      <c r="CS14" s="484">
        <v>8807.408743</v>
      </c>
      <c r="CT14" s="484">
        <v>9592.2035479999995</v>
      </c>
      <c r="CU14" s="484">
        <v>28357.304952999999</v>
      </c>
      <c r="CV14" s="484">
        <v>9619.4453120000016</v>
      </c>
      <c r="CW14" s="484">
        <v>11184.053956</v>
      </c>
      <c r="CX14" s="485">
        <v>9521.3493060000001</v>
      </c>
      <c r="CY14" s="484">
        <v>30324.848576</v>
      </c>
      <c r="CZ14" s="486">
        <v>115343.120356</v>
      </c>
      <c r="DA14" s="143" t="s">
        <v>488</v>
      </c>
      <c r="DB14" s="142"/>
      <c r="DC14" s="226"/>
      <c r="DE14" s="226"/>
      <c r="DF14" s="45"/>
      <c r="DG14" s="226"/>
    </row>
    <row r="15" spans="1:111" ht="18" customHeight="1" x14ac:dyDescent="0.5">
      <c r="A15" s="92">
        <v>6</v>
      </c>
      <c r="B15" s="132" t="s">
        <v>448</v>
      </c>
      <c r="C15" s="506">
        <v>6743.9813409999997</v>
      </c>
      <c r="D15" s="507">
        <v>6002.2275170000003</v>
      </c>
      <c r="E15" s="507">
        <v>5905.4227950000004</v>
      </c>
      <c r="F15" s="507">
        <v>18651.631653</v>
      </c>
      <c r="G15" s="507">
        <v>5808.3365219999996</v>
      </c>
      <c r="H15" s="507">
        <v>5203.104429</v>
      </c>
      <c r="I15" s="507">
        <v>6682.6401260000002</v>
      </c>
      <c r="J15" s="507">
        <v>17694.081076999999</v>
      </c>
      <c r="K15" s="507">
        <v>4193.913305</v>
      </c>
      <c r="L15" s="507">
        <v>6541.3083880000004</v>
      </c>
      <c r="M15" s="507">
        <v>3583.082664</v>
      </c>
      <c r="N15" s="507">
        <v>14318.304357000001</v>
      </c>
      <c r="O15" s="507">
        <v>4804.7229090000001</v>
      </c>
      <c r="P15" s="507">
        <v>3562.8194149999999</v>
      </c>
      <c r="Q15" s="450">
        <v>5062.9400320000004</v>
      </c>
      <c r="R15" s="507">
        <v>13430.482356</v>
      </c>
      <c r="S15" s="452">
        <v>64094.499443000001</v>
      </c>
      <c r="T15" s="506">
        <v>4077.0026929999999</v>
      </c>
      <c r="U15" s="507">
        <v>3838.3551480000001</v>
      </c>
      <c r="V15" s="507">
        <v>5740.3041940000003</v>
      </c>
      <c r="W15" s="507">
        <v>13655.662034999999</v>
      </c>
      <c r="X15" s="507">
        <v>5184.1975309999998</v>
      </c>
      <c r="Y15" s="507">
        <v>5688.7043119999998</v>
      </c>
      <c r="Z15" s="507">
        <v>4105.7010419999997</v>
      </c>
      <c r="AA15" s="507">
        <v>14978.602885</v>
      </c>
      <c r="AB15" s="507">
        <v>5810.3555079999996</v>
      </c>
      <c r="AC15" s="507">
        <v>4130.6312040000003</v>
      </c>
      <c r="AD15" s="507">
        <v>3287.0527360000001</v>
      </c>
      <c r="AE15" s="507">
        <v>13228.039448</v>
      </c>
      <c r="AF15" s="507">
        <v>3006.3622620000001</v>
      </c>
      <c r="AG15" s="507">
        <v>4313.2732589999996</v>
      </c>
      <c r="AH15" s="450">
        <v>4733.761657</v>
      </c>
      <c r="AI15" s="507">
        <v>12053.397177999999</v>
      </c>
      <c r="AJ15" s="490">
        <v>53915.701545999997</v>
      </c>
      <c r="AK15" s="506">
        <v>3343.2338439999999</v>
      </c>
      <c r="AL15" s="507">
        <v>4048.9570819999999</v>
      </c>
      <c r="AM15" s="507">
        <v>3521.5914039999998</v>
      </c>
      <c r="AN15" s="507">
        <v>10913.782331</v>
      </c>
      <c r="AO15" s="507">
        <v>5809.4846070000003</v>
      </c>
      <c r="AP15" s="507">
        <v>4668.669226</v>
      </c>
      <c r="AQ15" s="507">
        <v>3306.3577639999999</v>
      </c>
      <c r="AR15" s="507">
        <v>13784.511597000001</v>
      </c>
      <c r="AS15" s="507">
        <v>4601.3329510000003</v>
      </c>
      <c r="AT15" s="507">
        <v>4691.2453839999998</v>
      </c>
      <c r="AU15" s="507">
        <v>3496.5852639999998</v>
      </c>
      <c r="AV15" s="507">
        <v>12789.163599</v>
      </c>
      <c r="AW15" s="507">
        <v>6236.0881159999999</v>
      </c>
      <c r="AX15" s="507">
        <v>6566.8089129999998</v>
      </c>
      <c r="AY15" s="450">
        <v>5640.665027</v>
      </c>
      <c r="AZ15" s="507">
        <v>18443.562055999999</v>
      </c>
      <c r="BA15" s="448">
        <v>55931.019582000001</v>
      </c>
      <c r="BB15" s="506">
        <v>6781.4529229999998</v>
      </c>
      <c r="BC15" s="507">
        <v>5345.7954440000003</v>
      </c>
      <c r="BD15" s="507">
        <v>6996.8885090000003</v>
      </c>
      <c r="BE15" s="507">
        <v>19124.136876</v>
      </c>
      <c r="BF15" s="507">
        <v>5498.8773719999999</v>
      </c>
      <c r="BG15" s="507">
        <v>6391.9064529999996</v>
      </c>
      <c r="BH15" s="507">
        <v>6095.8525490000002</v>
      </c>
      <c r="BI15" s="507">
        <v>17986.636374000002</v>
      </c>
      <c r="BJ15" s="507">
        <v>7045.507302</v>
      </c>
      <c r="BK15" s="507">
        <v>6754.0592100000003</v>
      </c>
      <c r="BL15" s="507">
        <v>5581.2300789999999</v>
      </c>
      <c r="BM15" s="507">
        <v>19380.796590999998</v>
      </c>
      <c r="BN15" s="507">
        <v>8909.7769939999998</v>
      </c>
      <c r="BO15" s="507">
        <v>5838.2491650000002</v>
      </c>
      <c r="BP15" s="450">
        <v>5841.1767129999998</v>
      </c>
      <c r="BQ15" s="507">
        <v>20589.202872000002</v>
      </c>
      <c r="BR15" s="491">
        <v>77080.772712999998</v>
      </c>
      <c r="BS15" s="506">
        <v>5557.9174970000004</v>
      </c>
      <c r="BT15" s="507">
        <v>5309.4172049999997</v>
      </c>
      <c r="BU15" s="507">
        <v>7633.9910879999998</v>
      </c>
      <c r="BV15" s="507">
        <v>18501.325789999999</v>
      </c>
      <c r="BW15" s="507">
        <v>5681.8880280000003</v>
      </c>
      <c r="BX15" s="507">
        <v>8160.3076129999999</v>
      </c>
      <c r="BY15" s="507">
        <v>6179.1468409999998</v>
      </c>
      <c r="BZ15" s="507">
        <v>20021.342482</v>
      </c>
      <c r="CA15" s="507">
        <v>6088.088898</v>
      </c>
      <c r="CB15" s="507">
        <v>6678.0450840000003</v>
      </c>
      <c r="CC15" s="507">
        <v>5814.3477059999996</v>
      </c>
      <c r="CD15" s="507">
        <v>18580.481688</v>
      </c>
      <c r="CE15" s="507">
        <v>7367.3679780000002</v>
      </c>
      <c r="CF15" s="507">
        <v>7976.4601620000003</v>
      </c>
      <c r="CG15" s="450">
        <v>7804.5033009999997</v>
      </c>
      <c r="CH15" s="507">
        <v>23148.331440999998</v>
      </c>
      <c r="CI15" s="448">
        <v>80251.481400999997</v>
      </c>
      <c r="CJ15" s="506">
        <v>6414.0714589999998</v>
      </c>
      <c r="CK15" s="507">
        <v>5731.8885410000003</v>
      </c>
      <c r="CL15" s="507">
        <v>6224.3260829999999</v>
      </c>
      <c r="CM15" s="507">
        <v>18370.286081999999</v>
      </c>
      <c r="CN15" s="507">
        <v>7630.3091619999996</v>
      </c>
      <c r="CO15" s="507">
        <v>7042.1402630000002</v>
      </c>
      <c r="CP15" s="507">
        <v>6056.1026670000001</v>
      </c>
      <c r="CQ15" s="507">
        <v>20728.552092000002</v>
      </c>
      <c r="CR15" s="507">
        <v>7503.7604309999997</v>
      </c>
      <c r="CS15" s="507">
        <v>6250.1832039999999</v>
      </c>
      <c r="CT15" s="507">
        <v>7210.0903259999995</v>
      </c>
      <c r="CU15" s="507">
        <v>20964.033960000001</v>
      </c>
      <c r="CV15" s="507">
        <v>7025.1459139999997</v>
      </c>
      <c r="CW15" s="507">
        <v>8799.3461779999998</v>
      </c>
      <c r="CX15" s="450">
        <v>6564.0257419999998</v>
      </c>
      <c r="CY15" s="507">
        <v>22388.517834999999</v>
      </c>
      <c r="CZ15" s="452">
        <v>82451.389968999996</v>
      </c>
      <c r="DA15" s="133" t="s">
        <v>467</v>
      </c>
      <c r="DB15" s="134">
        <v>6</v>
      </c>
      <c r="DC15" s="226"/>
      <c r="DE15" s="226"/>
      <c r="DF15" s="45"/>
      <c r="DG15" s="226"/>
    </row>
    <row r="16" spans="1:111" ht="18" customHeight="1" x14ac:dyDescent="0.5">
      <c r="A16" s="95"/>
      <c r="B16" s="135" t="s">
        <v>483</v>
      </c>
      <c r="C16" s="508"/>
      <c r="D16" s="509"/>
      <c r="E16" s="509"/>
      <c r="F16" s="509"/>
      <c r="G16" s="509"/>
      <c r="H16" s="509"/>
      <c r="I16" s="509"/>
      <c r="J16" s="509"/>
      <c r="K16" s="509"/>
      <c r="L16" s="509"/>
      <c r="M16" s="509"/>
      <c r="N16" s="509"/>
      <c r="O16" s="509"/>
      <c r="P16" s="509"/>
      <c r="Q16" s="451"/>
      <c r="R16" s="509"/>
      <c r="S16" s="453"/>
      <c r="T16" s="508"/>
      <c r="U16" s="509"/>
      <c r="V16" s="509"/>
      <c r="W16" s="509"/>
      <c r="X16" s="509"/>
      <c r="Y16" s="509"/>
      <c r="Z16" s="509"/>
      <c r="AA16" s="509"/>
      <c r="AB16" s="509"/>
      <c r="AC16" s="509"/>
      <c r="AD16" s="509"/>
      <c r="AE16" s="509"/>
      <c r="AF16" s="509"/>
      <c r="AG16" s="509"/>
      <c r="AH16" s="451"/>
      <c r="AI16" s="509"/>
      <c r="AJ16" s="492"/>
      <c r="AK16" s="508"/>
      <c r="AL16" s="509"/>
      <c r="AM16" s="509"/>
      <c r="AN16" s="509"/>
      <c r="AO16" s="509"/>
      <c r="AP16" s="509"/>
      <c r="AQ16" s="509"/>
      <c r="AR16" s="509"/>
      <c r="AS16" s="509"/>
      <c r="AT16" s="509"/>
      <c r="AU16" s="509"/>
      <c r="AV16" s="509"/>
      <c r="AW16" s="509"/>
      <c r="AX16" s="509"/>
      <c r="AY16" s="451"/>
      <c r="AZ16" s="509"/>
      <c r="BA16" s="449"/>
      <c r="BB16" s="508"/>
      <c r="BC16" s="509"/>
      <c r="BD16" s="509"/>
      <c r="BE16" s="509"/>
      <c r="BF16" s="509"/>
      <c r="BG16" s="509"/>
      <c r="BH16" s="509"/>
      <c r="BI16" s="509"/>
      <c r="BJ16" s="509"/>
      <c r="BK16" s="509"/>
      <c r="BL16" s="509"/>
      <c r="BM16" s="509"/>
      <c r="BN16" s="509"/>
      <c r="BO16" s="509"/>
      <c r="BP16" s="451"/>
      <c r="BQ16" s="509"/>
      <c r="BR16" s="493"/>
      <c r="BS16" s="508"/>
      <c r="BT16" s="509"/>
      <c r="BU16" s="509"/>
      <c r="BV16" s="509"/>
      <c r="BW16" s="509"/>
      <c r="BX16" s="509"/>
      <c r="BY16" s="509"/>
      <c r="BZ16" s="509"/>
      <c r="CA16" s="509"/>
      <c r="CB16" s="509"/>
      <c r="CC16" s="509"/>
      <c r="CD16" s="509"/>
      <c r="CE16" s="509"/>
      <c r="CF16" s="509"/>
      <c r="CG16" s="451"/>
      <c r="CH16" s="509"/>
      <c r="CI16" s="449"/>
      <c r="CJ16" s="508"/>
      <c r="CK16" s="509"/>
      <c r="CL16" s="509"/>
      <c r="CM16" s="509"/>
      <c r="CN16" s="509"/>
      <c r="CO16" s="509"/>
      <c r="CP16" s="509"/>
      <c r="CQ16" s="509"/>
      <c r="CR16" s="509"/>
      <c r="CS16" s="509"/>
      <c r="CT16" s="509"/>
      <c r="CU16" s="509"/>
      <c r="CV16" s="509"/>
      <c r="CW16" s="509"/>
      <c r="CX16" s="451"/>
      <c r="CY16" s="509"/>
      <c r="CZ16" s="453"/>
      <c r="DA16" s="136" t="s">
        <v>489</v>
      </c>
      <c r="DB16" s="137"/>
      <c r="DC16" s="226"/>
      <c r="DE16" s="226"/>
      <c r="DF16" s="45"/>
      <c r="DG16" s="226"/>
    </row>
    <row r="17" spans="1:111" ht="18" customHeight="1" x14ac:dyDescent="0.5">
      <c r="A17" s="92">
        <v>7</v>
      </c>
      <c r="B17" s="138" t="s">
        <v>449</v>
      </c>
      <c r="C17" s="506">
        <v>20.925163999999999</v>
      </c>
      <c r="D17" s="507">
        <v>6.0667669999999996</v>
      </c>
      <c r="E17" s="507">
        <v>7.4476250000000004</v>
      </c>
      <c r="F17" s="507">
        <v>34.439556000000003</v>
      </c>
      <c r="G17" s="507">
        <v>13.044654</v>
      </c>
      <c r="H17" s="507">
        <v>20.824459999999998</v>
      </c>
      <c r="I17" s="507">
        <v>109.491246</v>
      </c>
      <c r="J17" s="507">
        <v>143.36035999999999</v>
      </c>
      <c r="K17" s="507">
        <v>14.571535000000001</v>
      </c>
      <c r="L17" s="507">
        <v>8.0929269999999995</v>
      </c>
      <c r="M17" s="507">
        <v>55.919131999999998</v>
      </c>
      <c r="N17" s="507">
        <v>78.583594000000005</v>
      </c>
      <c r="O17" s="507">
        <v>12.063117</v>
      </c>
      <c r="P17" s="507">
        <v>12.898463</v>
      </c>
      <c r="Q17" s="450">
        <v>5.9726809999999997</v>
      </c>
      <c r="R17" s="507">
        <v>30.934260999999999</v>
      </c>
      <c r="S17" s="452">
        <v>287.31777099999999</v>
      </c>
      <c r="T17" s="506">
        <v>5.2367549999999996</v>
      </c>
      <c r="U17" s="507">
        <v>10.384447</v>
      </c>
      <c r="V17" s="507">
        <v>6.856446</v>
      </c>
      <c r="W17" s="507">
        <v>22.477647999999999</v>
      </c>
      <c r="X17" s="507">
        <v>8.6815300000000004</v>
      </c>
      <c r="Y17" s="507">
        <v>7.0362869999999997</v>
      </c>
      <c r="Z17" s="507">
        <v>8.970167</v>
      </c>
      <c r="AA17" s="507">
        <v>24.687984</v>
      </c>
      <c r="AB17" s="507">
        <v>108.918351</v>
      </c>
      <c r="AC17" s="507">
        <v>108.84097</v>
      </c>
      <c r="AD17" s="507">
        <v>187.365937</v>
      </c>
      <c r="AE17" s="507">
        <v>405.12525799999997</v>
      </c>
      <c r="AF17" s="507">
        <v>8.8701939999999997</v>
      </c>
      <c r="AG17" s="507">
        <v>8.6665089999999996</v>
      </c>
      <c r="AH17" s="450">
        <v>3.9573839999999998</v>
      </c>
      <c r="AI17" s="507">
        <v>21.494087</v>
      </c>
      <c r="AJ17" s="490">
        <v>473.78497700000003</v>
      </c>
      <c r="AK17" s="506">
        <v>9.1331670000000003</v>
      </c>
      <c r="AL17" s="507">
        <v>9.344519</v>
      </c>
      <c r="AM17" s="507">
        <v>189.76902999999999</v>
      </c>
      <c r="AN17" s="507">
        <v>208.24671499999999</v>
      </c>
      <c r="AO17" s="507">
        <v>9.0756779999999999</v>
      </c>
      <c r="AP17" s="507">
        <v>165.462425</v>
      </c>
      <c r="AQ17" s="507">
        <v>20.601970999999999</v>
      </c>
      <c r="AR17" s="507">
        <v>195.140074</v>
      </c>
      <c r="AS17" s="507">
        <v>20.087679000000001</v>
      </c>
      <c r="AT17" s="507">
        <v>22.570930000000001</v>
      </c>
      <c r="AU17" s="507">
        <v>723.45480699999996</v>
      </c>
      <c r="AV17" s="507">
        <v>766.11341600000003</v>
      </c>
      <c r="AW17" s="507">
        <v>9.7839220000000005</v>
      </c>
      <c r="AX17" s="507">
        <v>170.39858699999999</v>
      </c>
      <c r="AY17" s="450">
        <v>16.566775</v>
      </c>
      <c r="AZ17" s="507">
        <v>196.74928399999999</v>
      </c>
      <c r="BA17" s="448">
        <v>1366.2494899999999</v>
      </c>
      <c r="BB17" s="506">
        <v>43.366912999999997</v>
      </c>
      <c r="BC17" s="507">
        <v>30.576868000000001</v>
      </c>
      <c r="BD17" s="507">
        <v>47.144091000000003</v>
      </c>
      <c r="BE17" s="507">
        <v>121.087872</v>
      </c>
      <c r="BF17" s="507">
        <v>20.764147000000001</v>
      </c>
      <c r="BG17" s="507">
        <v>19.229792</v>
      </c>
      <c r="BH17" s="507">
        <v>48.792079999999999</v>
      </c>
      <c r="BI17" s="507">
        <v>88.786018999999996</v>
      </c>
      <c r="BJ17" s="507">
        <v>36.134701999999997</v>
      </c>
      <c r="BK17" s="507">
        <v>31.788087999999998</v>
      </c>
      <c r="BL17" s="507">
        <v>57.803465000000003</v>
      </c>
      <c r="BM17" s="507">
        <v>125.72625499999999</v>
      </c>
      <c r="BN17" s="507">
        <v>38.600436000000002</v>
      </c>
      <c r="BO17" s="507">
        <v>53.118792999999997</v>
      </c>
      <c r="BP17" s="450">
        <v>33.449866</v>
      </c>
      <c r="BQ17" s="507">
        <v>125.169095</v>
      </c>
      <c r="BR17" s="491">
        <v>460.76924100000002</v>
      </c>
      <c r="BS17" s="506">
        <v>43.722226999999997</v>
      </c>
      <c r="BT17" s="507">
        <v>365.289288</v>
      </c>
      <c r="BU17" s="507">
        <v>52.980336000000001</v>
      </c>
      <c r="BV17" s="507">
        <v>461.991851</v>
      </c>
      <c r="BW17" s="507">
        <v>151.595056</v>
      </c>
      <c r="BX17" s="507">
        <v>22.441393999999999</v>
      </c>
      <c r="BY17" s="507">
        <v>43.458708999999999</v>
      </c>
      <c r="BZ17" s="507">
        <v>217.495159</v>
      </c>
      <c r="CA17" s="507">
        <v>41.14669</v>
      </c>
      <c r="CB17" s="507">
        <v>53.649734000000002</v>
      </c>
      <c r="CC17" s="507">
        <v>65.681590999999997</v>
      </c>
      <c r="CD17" s="507">
        <v>160.478015</v>
      </c>
      <c r="CE17" s="507">
        <v>198.68820199999999</v>
      </c>
      <c r="CF17" s="507">
        <v>47.463518999999998</v>
      </c>
      <c r="CG17" s="450">
        <v>58.440269999999998</v>
      </c>
      <c r="CH17" s="507">
        <v>304.59199100000001</v>
      </c>
      <c r="CI17" s="448">
        <v>1144.557016</v>
      </c>
      <c r="CJ17" s="506">
        <v>82.951036000000002</v>
      </c>
      <c r="CK17" s="507">
        <v>85.141864999999996</v>
      </c>
      <c r="CL17" s="507">
        <v>201.59803299999999</v>
      </c>
      <c r="CM17" s="507">
        <v>369.69093400000003</v>
      </c>
      <c r="CN17" s="507">
        <v>44.563361</v>
      </c>
      <c r="CO17" s="507">
        <v>50.214258000000001</v>
      </c>
      <c r="CP17" s="507">
        <v>54.403249000000002</v>
      </c>
      <c r="CQ17" s="507">
        <v>149.18086700000001</v>
      </c>
      <c r="CR17" s="507">
        <v>80.452111000000002</v>
      </c>
      <c r="CS17" s="507">
        <v>64.373261999999997</v>
      </c>
      <c r="CT17" s="507">
        <v>76.816019999999995</v>
      </c>
      <c r="CU17" s="507">
        <v>221.64139399999999</v>
      </c>
      <c r="CV17" s="507">
        <v>39.504734999999997</v>
      </c>
      <c r="CW17" s="507">
        <v>68.962486999999996</v>
      </c>
      <c r="CX17" s="450">
        <v>38.647396000000001</v>
      </c>
      <c r="CY17" s="507">
        <v>147.11461800000001</v>
      </c>
      <c r="CZ17" s="452">
        <v>887.62781299999995</v>
      </c>
      <c r="DA17" s="139" t="s">
        <v>468</v>
      </c>
      <c r="DB17" s="134">
        <v>7</v>
      </c>
      <c r="DC17" s="226"/>
      <c r="DE17" s="226"/>
      <c r="DF17" s="45"/>
      <c r="DG17" s="226"/>
    </row>
    <row r="18" spans="1:111" ht="18" customHeight="1" x14ac:dyDescent="0.5">
      <c r="A18" s="95">
        <v>8</v>
      </c>
      <c r="B18" s="140" t="s">
        <v>450</v>
      </c>
      <c r="C18" s="508">
        <v>23.442848000000001</v>
      </c>
      <c r="D18" s="509">
        <v>20.064976999999999</v>
      </c>
      <c r="E18" s="509">
        <v>14.388132000000001</v>
      </c>
      <c r="F18" s="509">
        <v>57.895957000000003</v>
      </c>
      <c r="G18" s="509">
        <v>133.306263</v>
      </c>
      <c r="H18" s="509">
        <v>120.179659</v>
      </c>
      <c r="I18" s="509">
        <v>22.951436999999999</v>
      </c>
      <c r="J18" s="509">
        <v>276.43735900000001</v>
      </c>
      <c r="K18" s="509">
        <v>36.978561999999997</v>
      </c>
      <c r="L18" s="509">
        <v>23.058333999999999</v>
      </c>
      <c r="M18" s="509">
        <v>151.780565</v>
      </c>
      <c r="N18" s="509">
        <v>211.81746100000001</v>
      </c>
      <c r="O18" s="509">
        <v>94.824562999999998</v>
      </c>
      <c r="P18" s="509">
        <v>19.526444000000001</v>
      </c>
      <c r="Q18" s="451">
        <v>36.019706999999997</v>
      </c>
      <c r="R18" s="509">
        <v>150.37071399999999</v>
      </c>
      <c r="S18" s="453">
        <v>696.52149099999997</v>
      </c>
      <c r="T18" s="508">
        <v>30.921793000000001</v>
      </c>
      <c r="U18" s="509">
        <v>39.84892</v>
      </c>
      <c r="V18" s="509">
        <v>16.931141</v>
      </c>
      <c r="W18" s="509">
        <v>87.701853999999997</v>
      </c>
      <c r="X18" s="509">
        <v>13.162167999999999</v>
      </c>
      <c r="Y18" s="509">
        <v>14.197623</v>
      </c>
      <c r="Z18" s="509">
        <v>32.986651999999999</v>
      </c>
      <c r="AA18" s="509">
        <v>60.346443000000001</v>
      </c>
      <c r="AB18" s="509">
        <v>121.82102399999999</v>
      </c>
      <c r="AC18" s="509">
        <v>22.605008999999999</v>
      </c>
      <c r="AD18" s="509">
        <v>33.222180000000002</v>
      </c>
      <c r="AE18" s="509">
        <v>177.648213</v>
      </c>
      <c r="AF18" s="509">
        <v>33.904798999999997</v>
      </c>
      <c r="AG18" s="509">
        <v>18.959081000000001</v>
      </c>
      <c r="AH18" s="451">
        <v>43.139932999999999</v>
      </c>
      <c r="AI18" s="509">
        <v>96.003812999999994</v>
      </c>
      <c r="AJ18" s="492">
        <v>421.70032300000003</v>
      </c>
      <c r="AK18" s="508">
        <v>19.360081000000001</v>
      </c>
      <c r="AL18" s="509">
        <v>40.025660000000002</v>
      </c>
      <c r="AM18" s="509">
        <v>48.473056999999997</v>
      </c>
      <c r="AN18" s="509">
        <v>107.858797</v>
      </c>
      <c r="AO18" s="509">
        <v>18.059232000000002</v>
      </c>
      <c r="AP18" s="509">
        <v>563.97346400000004</v>
      </c>
      <c r="AQ18" s="509">
        <v>32.787633</v>
      </c>
      <c r="AR18" s="509">
        <v>614.82032800000002</v>
      </c>
      <c r="AS18" s="509">
        <v>46.382562999999998</v>
      </c>
      <c r="AT18" s="509">
        <v>27.231549000000001</v>
      </c>
      <c r="AU18" s="509">
        <v>34.191336</v>
      </c>
      <c r="AV18" s="509">
        <v>107.805447</v>
      </c>
      <c r="AW18" s="509">
        <v>20.500599000000001</v>
      </c>
      <c r="AX18" s="509">
        <v>19.957082</v>
      </c>
      <c r="AY18" s="451">
        <v>31.740803</v>
      </c>
      <c r="AZ18" s="509">
        <v>72.198483999999993</v>
      </c>
      <c r="BA18" s="449">
        <v>902.68305699999996</v>
      </c>
      <c r="BB18" s="508">
        <v>501.78724699999998</v>
      </c>
      <c r="BC18" s="509">
        <v>611.69097399999998</v>
      </c>
      <c r="BD18" s="509">
        <v>549.71359800000005</v>
      </c>
      <c r="BE18" s="509">
        <v>1663.1918189999999</v>
      </c>
      <c r="BF18" s="509">
        <v>549.17087900000001</v>
      </c>
      <c r="BG18" s="509">
        <v>471.91641199999998</v>
      </c>
      <c r="BH18" s="509">
        <v>455.02685400000001</v>
      </c>
      <c r="BI18" s="509">
        <v>1476.114145</v>
      </c>
      <c r="BJ18" s="509">
        <v>484.85658799999999</v>
      </c>
      <c r="BK18" s="509">
        <v>681.36811999999998</v>
      </c>
      <c r="BL18" s="509">
        <v>507.18071099999997</v>
      </c>
      <c r="BM18" s="509">
        <v>1673.4054189999999</v>
      </c>
      <c r="BN18" s="509">
        <v>559.64462100000003</v>
      </c>
      <c r="BO18" s="509">
        <v>510.51873999999998</v>
      </c>
      <c r="BP18" s="451">
        <v>867.26027899999997</v>
      </c>
      <c r="BQ18" s="509">
        <v>1937.42364</v>
      </c>
      <c r="BR18" s="493">
        <v>6750.1350229999998</v>
      </c>
      <c r="BS18" s="508">
        <v>448.311936</v>
      </c>
      <c r="BT18" s="509">
        <v>601.14931999999999</v>
      </c>
      <c r="BU18" s="509">
        <v>758.95179399999995</v>
      </c>
      <c r="BV18" s="509">
        <v>1808.4130500000001</v>
      </c>
      <c r="BW18" s="509">
        <v>605.87711999999999</v>
      </c>
      <c r="BX18" s="509">
        <v>435.86952200000002</v>
      </c>
      <c r="BY18" s="509">
        <v>778.43357900000001</v>
      </c>
      <c r="BZ18" s="509">
        <v>1820.1802210000001</v>
      </c>
      <c r="CA18" s="509">
        <v>636.44717400000002</v>
      </c>
      <c r="CB18" s="509">
        <v>616.06669599999998</v>
      </c>
      <c r="CC18" s="509">
        <v>582.64766199999997</v>
      </c>
      <c r="CD18" s="509">
        <v>1835.1615320000001</v>
      </c>
      <c r="CE18" s="509">
        <v>630.78007100000002</v>
      </c>
      <c r="CF18" s="509">
        <v>616.50138100000004</v>
      </c>
      <c r="CG18" s="451">
        <v>852.61818300000004</v>
      </c>
      <c r="CH18" s="509">
        <v>2099.8996350000002</v>
      </c>
      <c r="CI18" s="449">
        <v>7563.6544379999996</v>
      </c>
      <c r="CJ18" s="508">
        <v>719.76880500000004</v>
      </c>
      <c r="CK18" s="509">
        <v>554.95629799999995</v>
      </c>
      <c r="CL18" s="509">
        <v>444.22449699999999</v>
      </c>
      <c r="CM18" s="509">
        <v>1718.9495999999999</v>
      </c>
      <c r="CN18" s="509">
        <v>511.417888</v>
      </c>
      <c r="CO18" s="509">
        <v>566.777198</v>
      </c>
      <c r="CP18" s="509">
        <v>442.57646799999998</v>
      </c>
      <c r="CQ18" s="509">
        <v>1520.7715539999999</v>
      </c>
      <c r="CR18" s="509">
        <v>516.96159899999998</v>
      </c>
      <c r="CS18" s="509">
        <v>513.51659400000005</v>
      </c>
      <c r="CT18" s="509">
        <v>557.75102700000002</v>
      </c>
      <c r="CU18" s="509">
        <v>1588.2292199999999</v>
      </c>
      <c r="CV18" s="509">
        <v>448.14910600000002</v>
      </c>
      <c r="CW18" s="509">
        <v>474.796671</v>
      </c>
      <c r="CX18" s="451">
        <v>779.844246</v>
      </c>
      <c r="CY18" s="509">
        <v>1702.790023</v>
      </c>
      <c r="CZ18" s="453">
        <v>6530.7403969999996</v>
      </c>
      <c r="DA18" s="141" t="s">
        <v>469</v>
      </c>
      <c r="DB18" s="137">
        <v>8</v>
      </c>
      <c r="DC18" s="226"/>
      <c r="DE18" s="226"/>
      <c r="DF18" s="45"/>
      <c r="DG18" s="226"/>
    </row>
    <row r="19" spans="1:111" ht="18" customHeight="1" thickBot="1" x14ac:dyDescent="0.55000000000000004">
      <c r="A19" s="92">
        <v>9</v>
      </c>
      <c r="B19" s="138" t="s">
        <v>451</v>
      </c>
      <c r="C19" s="506">
        <v>1403.8194390000001</v>
      </c>
      <c r="D19" s="507">
        <v>1062.2783850000001</v>
      </c>
      <c r="E19" s="507">
        <v>2288.2899320000001</v>
      </c>
      <c r="F19" s="507">
        <v>4754.3877560000001</v>
      </c>
      <c r="G19" s="507">
        <v>1355.9367830000001</v>
      </c>
      <c r="H19" s="507">
        <v>1345.3546160000001</v>
      </c>
      <c r="I19" s="507">
        <v>1535.586</v>
      </c>
      <c r="J19" s="507">
        <v>4236.877399</v>
      </c>
      <c r="K19" s="507">
        <v>785.16349000000002</v>
      </c>
      <c r="L19" s="507">
        <v>2059.3307580000001</v>
      </c>
      <c r="M19" s="507">
        <v>1708.5856209999999</v>
      </c>
      <c r="N19" s="507">
        <v>4553.0798690000001</v>
      </c>
      <c r="O19" s="507">
        <v>1099.2663150000001</v>
      </c>
      <c r="P19" s="507">
        <v>1516.1852650000001</v>
      </c>
      <c r="Q19" s="450">
        <v>1455.523655</v>
      </c>
      <c r="R19" s="507">
        <v>4070.9752349999999</v>
      </c>
      <c r="S19" s="452">
        <v>17615.320259</v>
      </c>
      <c r="T19" s="506">
        <v>1234.5286140000001</v>
      </c>
      <c r="U19" s="507">
        <v>847.31390199999998</v>
      </c>
      <c r="V19" s="507">
        <v>1097.8660090000001</v>
      </c>
      <c r="W19" s="507">
        <v>3179.708525</v>
      </c>
      <c r="X19" s="507">
        <v>1104.236234</v>
      </c>
      <c r="Y19" s="507">
        <v>688.91770199999996</v>
      </c>
      <c r="Z19" s="507">
        <v>1239.6672779999999</v>
      </c>
      <c r="AA19" s="507">
        <v>3032.8212140000001</v>
      </c>
      <c r="AB19" s="507">
        <v>1384.042794</v>
      </c>
      <c r="AC19" s="507">
        <v>1239.4165700000001</v>
      </c>
      <c r="AD19" s="507">
        <v>932.853072</v>
      </c>
      <c r="AE19" s="507">
        <v>3556.3124360000002</v>
      </c>
      <c r="AF19" s="507">
        <v>1006.184206</v>
      </c>
      <c r="AG19" s="507">
        <v>501.294149</v>
      </c>
      <c r="AH19" s="450">
        <v>996.28967699999998</v>
      </c>
      <c r="AI19" s="507">
        <v>2503.7680319999999</v>
      </c>
      <c r="AJ19" s="490">
        <v>12272.610207</v>
      </c>
      <c r="AK19" s="506">
        <v>684.34209099999998</v>
      </c>
      <c r="AL19" s="507">
        <v>723.10213499999998</v>
      </c>
      <c r="AM19" s="507">
        <v>1458.6297790000001</v>
      </c>
      <c r="AN19" s="507">
        <v>2866.0740040000001</v>
      </c>
      <c r="AO19" s="507">
        <v>1295.0072540000001</v>
      </c>
      <c r="AP19" s="507">
        <v>953.28872999999999</v>
      </c>
      <c r="AQ19" s="507">
        <v>1355.823091</v>
      </c>
      <c r="AR19" s="507">
        <v>3604.1190759999999</v>
      </c>
      <c r="AS19" s="507">
        <v>1061.9505879999999</v>
      </c>
      <c r="AT19" s="507">
        <v>2017.618862</v>
      </c>
      <c r="AU19" s="507">
        <v>1547.0540679999999</v>
      </c>
      <c r="AV19" s="507">
        <v>4626.6235180000003</v>
      </c>
      <c r="AW19" s="507">
        <v>1090.88006</v>
      </c>
      <c r="AX19" s="507">
        <v>1033.6621560000001</v>
      </c>
      <c r="AY19" s="450">
        <v>732.01289899999995</v>
      </c>
      <c r="AZ19" s="507">
        <v>2856.5551150000001</v>
      </c>
      <c r="BA19" s="448">
        <v>13953.371713</v>
      </c>
      <c r="BB19" s="506">
        <v>1457.356712</v>
      </c>
      <c r="BC19" s="507">
        <v>1257.5956699999999</v>
      </c>
      <c r="BD19" s="507">
        <v>1520.088223</v>
      </c>
      <c r="BE19" s="507">
        <v>4235.0406050000001</v>
      </c>
      <c r="BF19" s="507">
        <v>1598.0430220000001</v>
      </c>
      <c r="BG19" s="507">
        <v>1325.3371990000001</v>
      </c>
      <c r="BH19" s="507">
        <v>2080.6151279999999</v>
      </c>
      <c r="BI19" s="507">
        <v>5003.9953489999998</v>
      </c>
      <c r="BJ19" s="507">
        <v>1190.9306919999999</v>
      </c>
      <c r="BK19" s="507">
        <v>1758.7751060000001</v>
      </c>
      <c r="BL19" s="507">
        <v>1704.233375</v>
      </c>
      <c r="BM19" s="507">
        <v>4653.9391729999998</v>
      </c>
      <c r="BN19" s="507">
        <v>1459.814159</v>
      </c>
      <c r="BO19" s="507">
        <v>1660.3502329999999</v>
      </c>
      <c r="BP19" s="450">
        <v>1583.9723220000001</v>
      </c>
      <c r="BQ19" s="507">
        <v>4704.1367140000002</v>
      </c>
      <c r="BR19" s="491">
        <v>18597.111841000002</v>
      </c>
      <c r="BS19" s="506">
        <v>1853.2483930000001</v>
      </c>
      <c r="BT19" s="507">
        <v>1638.3741640000001</v>
      </c>
      <c r="BU19" s="507">
        <v>1934.4208799999999</v>
      </c>
      <c r="BV19" s="507">
        <v>5426.0434370000003</v>
      </c>
      <c r="BW19" s="507">
        <v>1764.794703</v>
      </c>
      <c r="BX19" s="507">
        <v>1927.743665</v>
      </c>
      <c r="BY19" s="507">
        <v>1981.868645</v>
      </c>
      <c r="BZ19" s="507">
        <v>5674.407013</v>
      </c>
      <c r="CA19" s="507">
        <v>1892.9240729999999</v>
      </c>
      <c r="CB19" s="507">
        <v>2246.1471240000001</v>
      </c>
      <c r="CC19" s="507">
        <v>1855.322979</v>
      </c>
      <c r="CD19" s="507">
        <v>5994.3941759999998</v>
      </c>
      <c r="CE19" s="507">
        <v>2197.7511279999999</v>
      </c>
      <c r="CF19" s="507">
        <v>1684.3044460000001</v>
      </c>
      <c r="CG19" s="450">
        <v>1867.0263890000001</v>
      </c>
      <c r="CH19" s="507">
        <v>5749.0819629999996</v>
      </c>
      <c r="CI19" s="448">
        <v>22843.926588999999</v>
      </c>
      <c r="CJ19" s="506">
        <v>3029.887217</v>
      </c>
      <c r="CK19" s="507">
        <v>2052.5707619999998</v>
      </c>
      <c r="CL19" s="507">
        <v>2101.1925329999999</v>
      </c>
      <c r="CM19" s="507">
        <v>7183.6505120000002</v>
      </c>
      <c r="CN19" s="507">
        <v>2291.4817629999998</v>
      </c>
      <c r="CO19" s="507">
        <v>2352.405448</v>
      </c>
      <c r="CP19" s="507">
        <v>1975.9979740000001</v>
      </c>
      <c r="CQ19" s="507">
        <v>6619.8851850000001</v>
      </c>
      <c r="CR19" s="507">
        <v>1856.518521</v>
      </c>
      <c r="CS19" s="507">
        <v>1979.335683</v>
      </c>
      <c r="CT19" s="507">
        <v>1747.5461749999999</v>
      </c>
      <c r="CU19" s="507">
        <v>5583.4003789999997</v>
      </c>
      <c r="CV19" s="507">
        <v>2106.6455569999998</v>
      </c>
      <c r="CW19" s="507">
        <v>1840.9486199999999</v>
      </c>
      <c r="CX19" s="450">
        <v>2138.8319219999998</v>
      </c>
      <c r="CY19" s="507">
        <v>6086.4260999999997</v>
      </c>
      <c r="CZ19" s="452">
        <v>25473.362176999999</v>
      </c>
      <c r="DA19" s="139" t="s">
        <v>245</v>
      </c>
      <c r="DB19" s="134">
        <v>9</v>
      </c>
      <c r="DC19" s="226"/>
      <c r="DE19" s="226"/>
      <c r="DF19" s="45"/>
      <c r="DG19" s="226"/>
    </row>
    <row r="20" spans="1:111" ht="18" customHeight="1" thickBot="1" x14ac:dyDescent="0.55000000000000004">
      <c r="A20" s="142"/>
      <c r="B20" s="81" t="s">
        <v>484</v>
      </c>
      <c r="C20" s="483">
        <v>75983.602633999995</v>
      </c>
      <c r="D20" s="484">
        <v>69570.527526999998</v>
      </c>
      <c r="E20" s="484">
        <v>76417.166374000008</v>
      </c>
      <c r="F20" s="484">
        <v>221971.296535</v>
      </c>
      <c r="G20" s="484">
        <v>74573.215892000007</v>
      </c>
      <c r="H20" s="484">
        <v>71219.691030000016</v>
      </c>
      <c r="I20" s="484">
        <v>66001.084891999999</v>
      </c>
      <c r="J20" s="484">
        <v>211793.99181400001</v>
      </c>
      <c r="K20" s="484">
        <v>69186.014685000002</v>
      </c>
      <c r="L20" s="484">
        <v>72209.446349999998</v>
      </c>
      <c r="M20" s="484">
        <v>77770.141739999992</v>
      </c>
      <c r="N20" s="484">
        <v>219165.60277500001</v>
      </c>
      <c r="O20" s="484">
        <v>80424.999314000015</v>
      </c>
      <c r="P20" s="484">
        <v>73054.738883999991</v>
      </c>
      <c r="Q20" s="485">
        <v>74060.636896000011</v>
      </c>
      <c r="R20" s="484">
        <v>227540.37509399999</v>
      </c>
      <c r="S20" s="486">
        <v>880471.26621800009</v>
      </c>
      <c r="T20" s="483">
        <v>71777.849581000002</v>
      </c>
      <c r="U20" s="484">
        <v>66836.128287</v>
      </c>
      <c r="V20" s="484">
        <v>72114.272721999994</v>
      </c>
      <c r="W20" s="484">
        <v>210728.25059000001</v>
      </c>
      <c r="X20" s="484">
        <v>71465.853793000002</v>
      </c>
      <c r="Y20" s="484">
        <v>75694.915272999991</v>
      </c>
      <c r="Z20" s="484">
        <v>64121.867373999987</v>
      </c>
      <c r="AA20" s="484">
        <v>211282.63644</v>
      </c>
      <c r="AB20" s="484">
        <v>69004.780503000002</v>
      </c>
      <c r="AC20" s="484">
        <v>69699.39875600001</v>
      </c>
      <c r="AD20" s="484">
        <v>65077.386043999992</v>
      </c>
      <c r="AE20" s="484">
        <v>203781.56530300001</v>
      </c>
      <c r="AF20" s="484">
        <v>68265.04908099999</v>
      </c>
      <c r="AG20" s="484">
        <v>71776.771836999993</v>
      </c>
      <c r="AH20" s="485">
        <v>71198.999013000008</v>
      </c>
      <c r="AI20" s="484">
        <v>211240.81993100001</v>
      </c>
      <c r="AJ20" s="487">
        <v>837033.27226400003</v>
      </c>
      <c r="AK20" s="483">
        <v>76111.687248999995</v>
      </c>
      <c r="AL20" s="484">
        <v>69201.631376999998</v>
      </c>
      <c r="AM20" s="484">
        <v>68258.947518000001</v>
      </c>
      <c r="AN20" s="484">
        <v>213572.26614399999</v>
      </c>
      <c r="AO20" s="484">
        <v>66492.876378000001</v>
      </c>
      <c r="AP20" s="484">
        <v>63791.926379999997</v>
      </c>
      <c r="AQ20" s="484">
        <v>64854.531397000013</v>
      </c>
      <c r="AR20" s="484">
        <v>195139.33415400001</v>
      </c>
      <c r="AS20" s="484">
        <v>72137.713495000004</v>
      </c>
      <c r="AT20" s="484">
        <v>71958.597376999998</v>
      </c>
      <c r="AU20" s="484">
        <v>71928.754969000001</v>
      </c>
      <c r="AV20" s="484">
        <v>216025.06584</v>
      </c>
      <c r="AW20" s="484">
        <v>76160.445793999999</v>
      </c>
      <c r="AX20" s="484">
        <v>74996.876527</v>
      </c>
      <c r="AY20" s="485">
        <v>75057.298062999995</v>
      </c>
      <c r="AZ20" s="484">
        <v>226214.620383</v>
      </c>
      <c r="BA20" s="488">
        <v>850951.28652199998</v>
      </c>
      <c r="BB20" s="483">
        <v>37953.142389000001</v>
      </c>
      <c r="BC20" s="484">
        <v>31724.661596999998</v>
      </c>
      <c r="BD20" s="484">
        <v>35477.913992000002</v>
      </c>
      <c r="BE20" s="484">
        <v>105155.717978</v>
      </c>
      <c r="BF20" s="484">
        <v>32063.434519999999</v>
      </c>
      <c r="BG20" s="484">
        <v>36973.897929999992</v>
      </c>
      <c r="BH20" s="484">
        <v>30365.250688</v>
      </c>
      <c r="BI20" s="484">
        <v>99402.583138000002</v>
      </c>
      <c r="BJ20" s="484">
        <v>35860.937982000003</v>
      </c>
      <c r="BK20" s="484">
        <v>35200.814601999999</v>
      </c>
      <c r="BL20" s="484">
        <v>32923.937806000002</v>
      </c>
      <c r="BM20" s="484">
        <v>103985.69039</v>
      </c>
      <c r="BN20" s="484">
        <v>40378.734226999994</v>
      </c>
      <c r="BO20" s="484">
        <v>36934.716847999996</v>
      </c>
      <c r="BP20" s="485">
        <v>35078.991802999997</v>
      </c>
      <c r="BQ20" s="484">
        <v>112392.442878</v>
      </c>
      <c r="BR20" s="489">
        <v>420936.43438400002</v>
      </c>
      <c r="BS20" s="483">
        <v>38503.779551</v>
      </c>
      <c r="BT20" s="484">
        <v>37436.586320000002</v>
      </c>
      <c r="BU20" s="484">
        <v>40477.508147</v>
      </c>
      <c r="BV20" s="484">
        <v>116417.874018</v>
      </c>
      <c r="BW20" s="484">
        <v>35088.222308999997</v>
      </c>
      <c r="BX20" s="484">
        <v>40400.758490999993</v>
      </c>
      <c r="BY20" s="484">
        <v>36350.888305</v>
      </c>
      <c r="BZ20" s="484">
        <v>111839.86910500001</v>
      </c>
      <c r="CA20" s="484">
        <v>42286.545285999993</v>
      </c>
      <c r="CB20" s="484">
        <v>37219.853195999996</v>
      </c>
      <c r="CC20" s="484">
        <v>42544.103917</v>
      </c>
      <c r="CD20" s="484">
        <v>122050.502399</v>
      </c>
      <c r="CE20" s="484">
        <v>42411.300636000007</v>
      </c>
      <c r="CF20" s="484">
        <v>43555.860252999999</v>
      </c>
      <c r="CG20" s="485">
        <v>43676.536537</v>
      </c>
      <c r="CH20" s="484">
        <v>129643.697426</v>
      </c>
      <c r="CI20" s="488">
        <v>479951.94294799998</v>
      </c>
      <c r="CJ20" s="483">
        <v>43625.684356999998</v>
      </c>
      <c r="CK20" s="484">
        <v>41080.902566999997</v>
      </c>
      <c r="CL20" s="484">
        <v>44729.252033999997</v>
      </c>
      <c r="CM20" s="484">
        <v>129435.83895799999</v>
      </c>
      <c r="CN20" s="484">
        <v>44503.787688999997</v>
      </c>
      <c r="CO20" s="484">
        <v>49164.864426</v>
      </c>
      <c r="CP20" s="484">
        <v>41829.109128999997</v>
      </c>
      <c r="CQ20" s="484">
        <v>135497.76124399999</v>
      </c>
      <c r="CR20" s="484">
        <v>47045.802078000001</v>
      </c>
      <c r="CS20" s="484">
        <v>45063.086883999997</v>
      </c>
      <c r="CT20" s="484">
        <v>45268.606927000001</v>
      </c>
      <c r="CU20" s="484">
        <v>137377.49588900001</v>
      </c>
      <c r="CV20" s="484">
        <v>46204.495261999997</v>
      </c>
      <c r="CW20" s="484">
        <v>45460.312597999997</v>
      </c>
      <c r="CX20" s="485">
        <v>51962.004355999998</v>
      </c>
      <c r="CY20" s="484">
        <v>143626.812217</v>
      </c>
      <c r="CZ20" s="486">
        <v>545937.90830599994</v>
      </c>
      <c r="DA20" s="143" t="s">
        <v>490</v>
      </c>
      <c r="DB20" s="142"/>
      <c r="DC20" s="226"/>
      <c r="DE20" s="226"/>
      <c r="DF20" s="45"/>
      <c r="DG20" s="226"/>
    </row>
    <row r="21" spans="1:111" ht="18" customHeight="1" x14ac:dyDescent="0.5">
      <c r="A21" s="92">
        <v>10</v>
      </c>
      <c r="B21" s="132" t="s">
        <v>452</v>
      </c>
      <c r="C21" s="506">
        <v>5.5137450000000001</v>
      </c>
      <c r="D21" s="507">
        <v>1.3567720000000001</v>
      </c>
      <c r="E21" s="507">
        <v>0.43836900000000001</v>
      </c>
      <c r="F21" s="507">
        <v>7.3088860000000002</v>
      </c>
      <c r="G21" s="507">
        <v>2.434501</v>
      </c>
      <c r="H21" s="507">
        <v>1.114992</v>
      </c>
      <c r="I21" s="507">
        <v>85.403488999999993</v>
      </c>
      <c r="J21" s="507">
        <v>88.952982000000006</v>
      </c>
      <c r="K21" s="507">
        <v>1.5091810000000001</v>
      </c>
      <c r="L21" s="507">
        <v>1.5387980000000001</v>
      </c>
      <c r="M21" s="507">
        <v>0.96192699999999998</v>
      </c>
      <c r="N21" s="507">
        <v>4.009906</v>
      </c>
      <c r="O21" s="507">
        <v>1.2350369999999999</v>
      </c>
      <c r="P21" s="507">
        <v>2.3783799999999999</v>
      </c>
      <c r="Q21" s="450">
        <v>2.6385649999999998</v>
      </c>
      <c r="R21" s="507">
        <v>6.2519819999999999</v>
      </c>
      <c r="S21" s="452">
        <v>106.52375600000001</v>
      </c>
      <c r="T21" s="506">
        <v>1.617502</v>
      </c>
      <c r="U21" s="507">
        <v>4.0842099999999997</v>
      </c>
      <c r="V21" s="507">
        <v>3.4583819999999998</v>
      </c>
      <c r="W21" s="507">
        <v>9.1600940000000008</v>
      </c>
      <c r="X21" s="507">
        <v>2.2958820000000002</v>
      </c>
      <c r="Y21" s="507">
        <v>1.0193570000000001</v>
      </c>
      <c r="Z21" s="507">
        <v>7.7498990000000001</v>
      </c>
      <c r="AA21" s="507">
        <v>11.065137999999999</v>
      </c>
      <c r="AB21" s="507">
        <v>1.6156379999999999</v>
      </c>
      <c r="AC21" s="507">
        <v>3.8967909999999999</v>
      </c>
      <c r="AD21" s="507">
        <v>3.4996930000000002</v>
      </c>
      <c r="AE21" s="507">
        <v>9.0121219999999997</v>
      </c>
      <c r="AF21" s="507">
        <v>5.5058000000000003E-2</v>
      </c>
      <c r="AG21" s="507">
        <v>3.764408</v>
      </c>
      <c r="AH21" s="450">
        <v>2.7016450000000001</v>
      </c>
      <c r="AI21" s="507">
        <v>6.5211110000000003</v>
      </c>
      <c r="AJ21" s="490">
        <v>35.758465000000001</v>
      </c>
      <c r="AK21" s="506">
        <v>3.761428</v>
      </c>
      <c r="AL21" s="507">
        <v>3.51763</v>
      </c>
      <c r="AM21" s="507">
        <v>10.451784999999999</v>
      </c>
      <c r="AN21" s="507">
        <v>17.730841999999999</v>
      </c>
      <c r="AO21" s="507">
        <v>25.928153999999999</v>
      </c>
      <c r="AP21" s="507">
        <v>6.152247</v>
      </c>
      <c r="AQ21" s="507">
        <v>76.429362999999995</v>
      </c>
      <c r="AR21" s="507">
        <v>108.50976300000001</v>
      </c>
      <c r="AS21" s="507">
        <v>2.7262819999999999</v>
      </c>
      <c r="AT21" s="507">
        <v>4.5281739999999999</v>
      </c>
      <c r="AU21" s="507">
        <v>11.896971000000001</v>
      </c>
      <c r="AV21" s="507">
        <v>19.151426000000001</v>
      </c>
      <c r="AW21" s="507">
        <v>8.0956069999999993</v>
      </c>
      <c r="AX21" s="507">
        <v>6.3010760000000001</v>
      </c>
      <c r="AY21" s="450">
        <v>11.035639</v>
      </c>
      <c r="AZ21" s="507">
        <v>25.432321000000002</v>
      </c>
      <c r="BA21" s="448">
        <v>170.824354</v>
      </c>
      <c r="BB21" s="506">
        <v>109.892335</v>
      </c>
      <c r="BC21" s="507">
        <v>20.715637000000001</v>
      </c>
      <c r="BD21" s="507">
        <v>23.173317000000001</v>
      </c>
      <c r="BE21" s="507">
        <v>153.78128899999999</v>
      </c>
      <c r="BF21" s="507">
        <v>17.895444000000001</v>
      </c>
      <c r="BG21" s="507">
        <v>19.062450999999999</v>
      </c>
      <c r="BH21" s="507">
        <v>11.940720000000001</v>
      </c>
      <c r="BI21" s="507">
        <v>48.898614999999999</v>
      </c>
      <c r="BJ21" s="507">
        <v>19.712102000000002</v>
      </c>
      <c r="BK21" s="507">
        <v>17.884430999999999</v>
      </c>
      <c r="BL21" s="507">
        <v>15.384040000000001</v>
      </c>
      <c r="BM21" s="507">
        <v>52.980573</v>
      </c>
      <c r="BN21" s="507">
        <v>11.723516</v>
      </c>
      <c r="BO21" s="507">
        <v>22.568733999999999</v>
      </c>
      <c r="BP21" s="450">
        <v>12.483632</v>
      </c>
      <c r="BQ21" s="507">
        <v>46.775882000000003</v>
      </c>
      <c r="BR21" s="491">
        <v>302.43635899999998</v>
      </c>
      <c r="BS21" s="506">
        <v>25.082744000000002</v>
      </c>
      <c r="BT21" s="507">
        <v>38.714041999999999</v>
      </c>
      <c r="BU21" s="507">
        <v>27.444293999999999</v>
      </c>
      <c r="BV21" s="507">
        <v>91.241079999999997</v>
      </c>
      <c r="BW21" s="507">
        <v>124.679326</v>
      </c>
      <c r="BX21" s="507">
        <v>77.065391000000005</v>
      </c>
      <c r="BY21" s="507">
        <v>166.19264799999999</v>
      </c>
      <c r="BZ21" s="507">
        <v>367.937365</v>
      </c>
      <c r="CA21" s="507">
        <v>167.19390799999999</v>
      </c>
      <c r="CB21" s="507">
        <v>171.873335</v>
      </c>
      <c r="CC21" s="507">
        <v>206.19268299999999</v>
      </c>
      <c r="CD21" s="507">
        <v>545.25992599999995</v>
      </c>
      <c r="CE21" s="507">
        <v>162.23212799999999</v>
      </c>
      <c r="CF21" s="507">
        <v>212.061061</v>
      </c>
      <c r="CG21" s="450">
        <v>245.76090199999999</v>
      </c>
      <c r="CH21" s="507">
        <v>620.05409099999997</v>
      </c>
      <c r="CI21" s="448">
        <v>1624.4924619999999</v>
      </c>
      <c r="CJ21" s="506">
        <v>295.80049000000002</v>
      </c>
      <c r="CK21" s="507">
        <v>357.61639000000002</v>
      </c>
      <c r="CL21" s="507">
        <v>299.78726599999999</v>
      </c>
      <c r="CM21" s="507">
        <v>953.20414600000004</v>
      </c>
      <c r="CN21" s="507">
        <v>356.05300099999999</v>
      </c>
      <c r="CO21" s="507">
        <v>234.01567900000001</v>
      </c>
      <c r="CP21" s="507">
        <v>167.21695099999999</v>
      </c>
      <c r="CQ21" s="507">
        <v>757.28563099999997</v>
      </c>
      <c r="CR21" s="507">
        <v>294.97511900000001</v>
      </c>
      <c r="CS21" s="507">
        <v>43.514370999999997</v>
      </c>
      <c r="CT21" s="507">
        <v>115.32995200000001</v>
      </c>
      <c r="CU21" s="507">
        <v>453.81944199999998</v>
      </c>
      <c r="CV21" s="507">
        <v>105.76084299999999</v>
      </c>
      <c r="CW21" s="507">
        <v>44.976539000000002</v>
      </c>
      <c r="CX21" s="450">
        <v>195.492321</v>
      </c>
      <c r="CY21" s="507">
        <v>346.22970299999997</v>
      </c>
      <c r="CZ21" s="452">
        <v>2510.5389220000002</v>
      </c>
      <c r="DA21" s="133" t="s">
        <v>470</v>
      </c>
      <c r="DB21" s="134">
        <v>10</v>
      </c>
      <c r="DC21" s="226"/>
      <c r="DE21" s="226"/>
      <c r="DF21" s="45"/>
      <c r="DG21" s="226"/>
    </row>
    <row r="22" spans="1:111" ht="18" customHeight="1" x14ac:dyDescent="0.5">
      <c r="A22" s="95">
        <v>11</v>
      </c>
      <c r="B22" s="135" t="s">
        <v>453</v>
      </c>
      <c r="C22" s="508">
        <v>39527.580877</v>
      </c>
      <c r="D22" s="509">
        <v>38128.330030999998</v>
      </c>
      <c r="E22" s="509">
        <v>40045.276726999997</v>
      </c>
      <c r="F22" s="509">
        <v>117701.18763499999</v>
      </c>
      <c r="G22" s="509">
        <v>41597.934800000003</v>
      </c>
      <c r="H22" s="509">
        <v>35259.152323000002</v>
      </c>
      <c r="I22" s="509">
        <v>32467.556605999998</v>
      </c>
      <c r="J22" s="509">
        <v>109324.643729</v>
      </c>
      <c r="K22" s="509">
        <v>38147.392741000003</v>
      </c>
      <c r="L22" s="509">
        <v>33749.612179000003</v>
      </c>
      <c r="M22" s="509">
        <v>43059.573838999997</v>
      </c>
      <c r="N22" s="509">
        <v>114956.578759</v>
      </c>
      <c r="O22" s="509">
        <v>44869.622365000003</v>
      </c>
      <c r="P22" s="509">
        <v>36316.022132999999</v>
      </c>
      <c r="Q22" s="451">
        <v>37217.727137000002</v>
      </c>
      <c r="R22" s="509">
        <v>118403.371635</v>
      </c>
      <c r="S22" s="453">
        <v>460385.78175800003</v>
      </c>
      <c r="T22" s="508">
        <v>36813.439687999999</v>
      </c>
      <c r="U22" s="509">
        <v>32211.076410000001</v>
      </c>
      <c r="V22" s="509">
        <v>38730.344299999997</v>
      </c>
      <c r="W22" s="509">
        <v>107754.860398</v>
      </c>
      <c r="X22" s="509">
        <v>36677.558415</v>
      </c>
      <c r="Y22" s="509">
        <v>37334.788658999998</v>
      </c>
      <c r="Z22" s="509">
        <v>34554.349450000002</v>
      </c>
      <c r="AA22" s="509">
        <v>108566.696524</v>
      </c>
      <c r="AB22" s="509">
        <v>35171.982558999996</v>
      </c>
      <c r="AC22" s="509">
        <v>34206.990811000003</v>
      </c>
      <c r="AD22" s="509">
        <v>31268.046794999998</v>
      </c>
      <c r="AE22" s="509">
        <v>100647.02016499999</v>
      </c>
      <c r="AF22" s="509">
        <v>34268.75776</v>
      </c>
      <c r="AG22" s="509">
        <v>32936.494164999996</v>
      </c>
      <c r="AH22" s="451">
        <v>34435.004393000003</v>
      </c>
      <c r="AI22" s="509">
        <v>101640.256318</v>
      </c>
      <c r="AJ22" s="492">
        <v>418608.83340499998</v>
      </c>
      <c r="AK22" s="508">
        <v>36000.644509999998</v>
      </c>
      <c r="AL22" s="509">
        <v>36687.103389999997</v>
      </c>
      <c r="AM22" s="509">
        <v>31747.38594</v>
      </c>
      <c r="AN22" s="509">
        <v>104435.13383999999</v>
      </c>
      <c r="AO22" s="509">
        <v>30232.953468</v>
      </c>
      <c r="AP22" s="509">
        <v>27713.506417000001</v>
      </c>
      <c r="AQ22" s="509">
        <v>31381.304667</v>
      </c>
      <c r="AR22" s="509">
        <v>89327.764551999993</v>
      </c>
      <c r="AS22" s="509">
        <v>32590.847115</v>
      </c>
      <c r="AT22" s="509">
        <v>33192.918318000004</v>
      </c>
      <c r="AU22" s="509">
        <v>31303.839048999998</v>
      </c>
      <c r="AV22" s="509">
        <v>97087.604481999995</v>
      </c>
      <c r="AW22" s="509">
        <v>32705.034293000001</v>
      </c>
      <c r="AX22" s="509">
        <v>34368.079005</v>
      </c>
      <c r="AY22" s="451">
        <v>34028.382524000001</v>
      </c>
      <c r="AZ22" s="509">
        <v>101101.495822</v>
      </c>
      <c r="BA22" s="449">
        <v>391951.99869600002</v>
      </c>
      <c r="BB22" s="508">
        <v>20094.749187000001</v>
      </c>
      <c r="BC22" s="509">
        <v>17361.680827</v>
      </c>
      <c r="BD22" s="509">
        <v>18363.875940000002</v>
      </c>
      <c r="BE22" s="509">
        <v>55820.305954000003</v>
      </c>
      <c r="BF22" s="509">
        <v>17740.796300999998</v>
      </c>
      <c r="BG22" s="509">
        <v>20468.510533000001</v>
      </c>
      <c r="BH22" s="509">
        <v>16601.258452999999</v>
      </c>
      <c r="BI22" s="509">
        <v>54810.565286999998</v>
      </c>
      <c r="BJ22" s="509">
        <v>19274.857748999999</v>
      </c>
      <c r="BK22" s="509">
        <v>19735.908761999999</v>
      </c>
      <c r="BL22" s="509">
        <v>17303.036614000001</v>
      </c>
      <c r="BM22" s="509">
        <v>56313.803124999999</v>
      </c>
      <c r="BN22" s="509">
        <v>21331.925930000001</v>
      </c>
      <c r="BO22" s="509">
        <v>20745.572912</v>
      </c>
      <c r="BP22" s="451">
        <v>18741.926355</v>
      </c>
      <c r="BQ22" s="509">
        <v>60819.425196999997</v>
      </c>
      <c r="BR22" s="493">
        <v>227764.099563</v>
      </c>
      <c r="BS22" s="508">
        <v>20036.061035999999</v>
      </c>
      <c r="BT22" s="509">
        <v>19123.942231000001</v>
      </c>
      <c r="BU22" s="509">
        <v>22418.774485999998</v>
      </c>
      <c r="BV22" s="509">
        <v>61578.777753000002</v>
      </c>
      <c r="BW22" s="509">
        <v>19213.540832999999</v>
      </c>
      <c r="BX22" s="509">
        <v>23559.398353</v>
      </c>
      <c r="BY22" s="509">
        <v>20279.973242</v>
      </c>
      <c r="BZ22" s="509">
        <v>63052.912428000003</v>
      </c>
      <c r="CA22" s="509">
        <v>25457.559144999999</v>
      </c>
      <c r="CB22" s="509">
        <v>21145.603966999999</v>
      </c>
      <c r="CC22" s="509">
        <v>24305.658899999999</v>
      </c>
      <c r="CD22" s="509">
        <v>70908.822012000004</v>
      </c>
      <c r="CE22" s="509">
        <v>25220.019268</v>
      </c>
      <c r="CF22" s="509">
        <v>27356.113705</v>
      </c>
      <c r="CG22" s="451">
        <v>26476.800498000001</v>
      </c>
      <c r="CH22" s="509">
        <v>79052.933470999997</v>
      </c>
      <c r="CI22" s="449">
        <v>274593.445664</v>
      </c>
      <c r="CJ22" s="508">
        <v>26430.612809999999</v>
      </c>
      <c r="CK22" s="509">
        <v>23895.411818</v>
      </c>
      <c r="CL22" s="509">
        <v>25661.877258</v>
      </c>
      <c r="CM22" s="509">
        <v>75987.901884999999</v>
      </c>
      <c r="CN22" s="509">
        <v>26051.445714000001</v>
      </c>
      <c r="CO22" s="509">
        <v>30759.498650000001</v>
      </c>
      <c r="CP22" s="509">
        <v>25670.267756000001</v>
      </c>
      <c r="CQ22" s="509">
        <v>82481.212119999997</v>
      </c>
      <c r="CR22" s="509">
        <v>29128.47971</v>
      </c>
      <c r="CS22" s="509">
        <v>27772.117381</v>
      </c>
      <c r="CT22" s="509">
        <v>27277.745022999999</v>
      </c>
      <c r="CU22" s="509">
        <v>84178.342115000007</v>
      </c>
      <c r="CV22" s="509">
        <v>27550.830843</v>
      </c>
      <c r="CW22" s="509">
        <v>28084.586385999999</v>
      </c>
      <c r="CX22" s="451">
        <v>31864.668958999999</v>
      </c>
      <c r="CY22" s="509">
        <v>87500.086188000001</v>
      </c>
      <c r="CZ22" s="453">
        <v>330147.54230799997</v>
      </c>
      <c r="DA22" s="136" t="s">
        <v>471</v>
      </c>
      <c r="DB22" s="137">
        <v>11</v>
      </c>
      <c r="DC22" s="226"/>
      <c r="DE22" s="226"/>
      <c r="DF22" s="45"/>
      <c r="DG22" s="226"/>
    </row>
    <row r="23" spans="1:111" ht="18" customHeight="1" x14ac:dyDescent="0.5">
      <c r="A23" s="92">
        <v>12</v>
      </c>
      <c r="B23" s="132" t="s">
        <v>454</v>
      </c>
      <c r="C23" s="506">
        <v>9915.1184169999997</v>
      </c>
      <c r="D23" s="507">
        <v>8743.9248210000005</v>
      </c>
      <c r="E23" s="507">
        <v>10403.42304</v>
      </c>
      <c r="F23" s="507">
        <v>29062.466278</v>
      </c>
      <c r="G23" s="507">
        <v>8895.4946450000007</v>
      </c>
      <c r="H23" s="507">
        <v>8632.9251060000006</v>
      </c>
      <c r="I23" s="507">
        <v>10788.862331</v>
      </c>
      <c r="J23" s="507">
        <v>28317.282082000002</v>
      </c>
      <c r="K23" s="507">
        <v>8522.513567</v>
      </c>
      <c r="L23" s="507">
        <v>10688.947633</v>
      </c>
      <c r="M23" s="507">
        <v>7850.2999689999997</v>
      </c>
      <c r="N23" s="507">
        <v>27061.761169000001</v>
      </c>
      <c r="O23" s="507">
        <v>8895.1954760000008</v>
      </c>
      <c r="P23" s="507">
        <v>10535.224684000001</v>
      </c>
      <c r="Q23" s="450">
        <v>10203.654098999999</v>
      </c>
      <c r="R23" s="507">
        <v>29634.074259000001</v>
      </c>
      <c r="S23" s="452">
        <v>114075.583788</v>
      </c>
      <c r="T23" s="506">
        <v>7795.6745799999999</v>
      </c>
      <c r="U23" s="507">
        <v>9433.5266640000009</v>
      </c>
      <c r="V23" s="507">
        <v>7289.2248209999998</v>
      </c>
      <c r="W23" s="507">
        <v>24518.426065</v>
      </c>
      <c r="X23" s="507">
        <v>9583.9735500000006</v>
      </c>
      <c r="Y23" s="507">
        <v>9235.8223969999999</v>
      </c>
      <c r="Z23" s="507">
        <v>6588.2696969999997</v>
      </c>
      <c r="AA23" s="507">
        <v>25408.065643999998</v>
      </c>
      <c r="AB23" s="507">
        <v>7037.8826710000003</v>
      </c>
      <c r="AC23" s="507">
        <v>7359.6584860000003</v>
      </c>
      <c r="AD23" s="507">
        <v>8798.0414280000005</v>
      </c>
      <c r="AE23" s="507">
        <v>23195.582585</v>
      </c>
      <c r="AF23" s="507">
        <v>8520.5367860000006</v>
      </c>
      <c r="AG23" s="507">
        <v>11047.887463999999</v>
      </c>
      <c r="AH23" s="450">
        <v>8609.5957180000005</v>
      </c>
      <c r="AI23" s="507">
        <v>28178.019968000001</v>
      </c>
      <c r="AJ23" s="490">
        <v>101300.094262</v>
      </c>
      <c r="AK23" s="506">
        <v>8788.1627179999996</v>
      </c>
      <c r="AL23" s="507">
        <v>5349.2851380000002</v>
      </c>
      <c r="AM23" s="507">
        <v>8859.1094549999998</v>
      </c>
      <c r="AN23" s="507">
        <v>22996.557311</v>
      </c>
      <c r="AO23" s="507">
        <v>7577.6309860000001</v>
      </c>
      <c r="AP23" s="507">
        <v>7108.692446</v>
      </c>
      <c r="AQ23" s="507">
        <v>6451.6855880000003</v>
      </c>
      <c r="AR23" s="507">
        <v>21138.009020000001</v>
      </c>
      <c r="AS23" s="507">
        <v>7299.4616230000001</v>
      </c>
      <c r="AT23" s="507">
        <v>7466.5392700000002</v>
      </c>
      <c r="AU23" s="507">
        <v>8074.7841669999998</v>
      </c>
      <c r="AV23" s="507">
        <v>22840.785059999998</v>
      </c>
      <c r="AW23" s="507">
        <v>9202.6791549999998</v>
      </c>
      <c r="AX23" s="507">
        <v>8692.8535530000008</v>
      </c>
      <c r="AY23" s="450">
        <v>6748.6005189999996</v>
      </c>
      <c r="AZ23" s="507">
        <v>24644.133226999998</v>
      </c>
      <c r="BA23" s="448">
        <v>91619.484618000002</v>
      </c>
      <c r="BB23" s="506">
        <v>3744.0722150000001</v>
      </c>
      <c r="BC23" s="507">
        <v>3578.4091210000001</v>
      </c>
      <c r="BD23" s="507">
        <v>4320.6055509999997</v>
      </c>
      <c r="BE23" s="507">
        <v>11643.086886999999</v>
      </c>
      <c r="BF23" s="507">
        <v>3716.288458</v>
      </c>
      <c r="BG23" s="507">
        <v>5099.4078209999998</v>
      </c>
      <c r="BH23" s="507">
        <v>3272.9288000000001</v>
      </c>
      <c r="BI23" s="507">
        <v>12088.625078999999</v>
      </c>
      <c r="BJ23" s="507">
        <v>4488.9997819999999</v>
      </c>
      <c r="BK23" s="507">
        <v>3805.4603360000001</v>
      </c>
      <c r="BL23" s="507">
        <v>3546.2570099999998</v>
      </c>
      <c r="BM23" s="507">
        <v>11840.717128</v>
      </c>
      <c r="BN23" s="507">
        <v>5121.4229070000001</v>
      </c>
      <c r="BO23" s="507">
        <v>4133.476154</v>
      </c>
      <c r="BP23" s="450">
        <v>4047.9997870000002</v>
      </c>
      <c r="BQ23" s="507">
        <v>13302.898848000001</v>
      </c>
      <c r="BR23" s="491">
        <v>48875.327942000004</v>
      </c>
      <c r="BS23" s="506">
        <v>3842.7397329999999</v>
      </c>
      <c r="BT23" s="507">
        <v>4439.4738239999997</v>
      </c>
      <c r="BU23" s="507">
        <v>4219.6130350000003</v>
      </c>
      <c r="BV23" s="507">
        <v>12501.826591999999</v>
      </c>
      <c r="BW23" s="507">
        <v>3812.2887780000001</v>
      </c>
      <c r="BX23" s="507">
        <v>3900.8197559999999</v>
      </c>
      <c r="BY23" s="507">
        <v>3989.8167480000002</v>
      </c>
      <c r="BZ23" s="507">
        <v>11702.925282</v>
      </c>
      <c r="CA23" s="507">
        <v>4706.8274529999999</v>
      </c>
      <c r="CB23" s="507">
        <v>4303.4389629999996</v>
      </c>
      <c r="CC23" s="507">
        <v>6773.1126430000004</v>
      </c>
      <c r="CD23" s="507">
        <v>15783.379059000001</v>
      </c>
      <c r="CE23" s="507">
        <v>4400.7168369999999</v>
      </c>
      <c r="CF23" s="507">
        <v>4264.9663460000002</v>
      </c>
      <c r="CG23" s="450">
        <v>4217.4715729999998</v>
      </c>
      <c r="CH23" s="507">
        <v>12883.154756</v>
      </c>
      <c r="CI23" s="448">
        <v>52871.285688999997</v>
      </c>
      <c r="CJ23" s="506">
        <v>4224.9997860000003</v>
      </c>
      <c r="CK23" s="507">
        <v>4499.336679</v>
      </c>
      <c r="CL23" s="507">
        <v>5874.6167539999997</v>
      </c>
      <c r="CM23" s="507">
        <v>14598.953219999999</v>
      </c>
      <c r="CN23" s="507">
        <v>4295.9590319999998</v>
      </c>
      <c r="CO23" s="507">
        <v>4453.8708329999999</v>
      </c>
      <c r="CP23" s="507">
        <v>4485.7993189999997</v>
      </c>
      <c r="CQ23" s="507">
        <v>13235.629185</v>
      </c>
      <c r="CR23" s="507">
        <v>4776.0623990000004</v>
      </c>
      <c r="CS23" s="507">
        <v>4468.9649719999998</v>
      </c>
      <c r="CT23" s="507">
        <v>5412.2669310000001</v>
      </c>
      <c r="CU23" s="507">
        <v>14657.294301</v>
      </c>
      <c r="CV23" s="507">
        <v>5100.5076220000001</v>
      </c>
      <c r="CW23" s="507">
        <v>4512.8285589999996</v>
      </c>
      <c r="CX23" s="450">
        <v>4667.4172820000003</v>
      </c>
      <c r="CY23" s="507">
        <v>14280.753462999999</v>
      </c>
      <c r="CZ23" s="452">
        <v>56772.630168000003</v>
      </c>
      <c r="DA23" s="133" t="s">
        <v>472</v>
      </c>
      <c r="DB23" s="134">
        <v>12</v>
      </c>
      <c r="DC23" s="226"/>
      <c r="DE23" s="226"/>
      <c r="DF23" s="45"/>
      <c r="DG23" s="226"/>
    </row>
    <row r="24" spans="1:111" ht="18" customHeight="1" x14ac:dyDescent="0.5">
      <c r="A24" s="95">
        <v>13</v>
      </c>
      <c r="B24" s="135" t="s">
        <v>455</v>
      </c>
      <c r="C24" s="508">
        <v>12763.003896</v>
      </c>
      <c r="D24" s="509">
        <v>11163.502124000001</v>
      </c>
      <c r="E24" s="509">
        <v>11215.043772999999</v>
      </c>
      <c r="F24" s="509">
        <v>35141.549792999998</v>
      </c>
      <c r="G24" s="509">
        <v>11634.439021</v>
      </c>
      <c r="H24" s="509">
        <v>10676.702821000001</v>
      </c>
      <c r="I24" s="509">
        <v>9967.9709949999997</v>
      </c>
      <c r="J24" s="509">
        <v>32279.112837000001</v>
      </c>
      <c r="K24" s="509">
        <v>10142.228901</v>
      </c>
      <c r="L24" s="509">
        <v>11565.627307000001</v>
      </c>
      <c r="M24" s="509">
        <v>11748.881608</v>
      </c>
      <c r="N24" s="509">
        <v>33456.737816000001</v>
      </c>
      <c r="O24" s="509">
        <v>12709.404130999999</v>
      </c>
      <c r="P24" s="509">
        <v>11991.662181</v>
      </c>
      <c r="Q24" s="451">
        <v>10582.583907</v>
      </c>
      <c r="R24" s="509">
        <v>35283.650219000003</v>
      </c>
      <c r="S24" s="453">
        <v>136161.05066499999</v>
      </c>
      <c r="T24" s="508">
        <v>10906.663253000001</v>
      </c>
      <c r="U24" s="509">
        <v>10735.303319000001</v>
      </c>
      <c r="V24" s="509">
        <v>11274.582267</v>
      </c>
      <c r="W24" s="509">
        <v>32916.548839000003</v>
      </c>
      <c r="X24" s="509">
        <v>9875.0540999999994</v>
      </c>
      <c r="Y24" s="509">
        <v>9940.1548419999999</v>
      </c>
      <c r="Z24" s="509">
        <v>8842.5448219999998</v>
      </c>
      <c r="AA24" s="509">
        <v>28657.753764000001</v>
      </c>
      <c r="AB24" s="509">
        <v>9875.2800439999992</v>
      </c>
      <c r="AC24" s="509">
        <v>10709.89423</v>
      </c>
      <c r="AD24" s="509">
        <v>8917.3343509999995</v>
      </c>
      <c r="AE24" s="509">
        <v>29502.508624999999</v>
      </c>
      <c r="AF24" s="509">
        <v>9874.4088009999996</v>
      </c>
      <c r="AG24" s="509">
        <v>10520.80365</v>
      </c>
      <c r="AH24" s="451">
        <v>11412.134383000001</v>
      </c>
      <c r="AI24" s="509">
        <v>31807.346834</v>
      </c>
      <c r="AJ24" s="492">
        <v>122884.158062</v>
      </c>
      <c r="AK24" s="508">
        <v>12873.500613</v>
      </c>
      <c r="AL24" s="509">
        <v>10305.768833</v>
      </c>
      <c r="AM24" s="509">
        <v>10542.220998999999</v>
      </c>
      <c r="AN24" s="509">
        <v>33721.490445000003</v>
      </c>
      <c r="AO24" s="509">
        <v>9303.4831639999993</v>
      </c>
      <c r="AP24" s="509">
        <v>9447.8389480000005</v>
      </c>
      <c r="AQ24" s="509">
        <v>9980.8868559999992</v>
      </c>
      <c r="AR24" s="509">
        <v>28732.208967999999</v>
      </c>
      <c r="AS24" s="509">
        <v>11062.512052</v>
      </c>
      <c r="AT24" s="509">
        <v>10973.503396</v>
      </c>
      <c r="AU24" s="509">
        <v>11835.725925000001</v>
      </c>
      <c r="AV24" s="509">
        <v>33871.741372999997</v>
      </c>
      <c r="AW24" s="509">
        <v>12144.572233000001</v>
      </c>
      <c r="AX24" s="509">
        <v>10593.964035000001</v>
      </c>
      <c r="AY24" s="451">
        <v>11643.212229999999</v>
      </c>
      <c r="AZ24" s="509">
        <v>34381.748498000001</v>
      </c>
      <c r="BA24" s="449">
        <v>130707.18928399999</v>
      </c>
      <c r="BB24" s="508">
        <v>5143.8877400000001</v>
      </c>
      <c r="BC24" s="509">
        <v>3852.5029589999999</v>
      </c>
      <c r="BD24" s="509">
        <v>4113.112717</v>
      </c>
      <c r="BE24" s="509">
        <v>13109.503416</v>
      </c>
      <c r="BF24" s="509">
        <v>3829.9606709999998</v>
      </c>
      <c r="BG24" s="509">
        <v>3889.4043270000002</v>
      </c>
      <c r="BH24" s="509">
        <v>3150.0286510000001</v>
      </c>
      <c r="BI24" s="509">
        <v>10869.393649</v>
      </c>
      <c r="BJ24" s="509">
        <v>4374.0971030000001</v>
      </c>
      <c r="BK24" s="509">
        <v>3989.0080130000001</v>
      </c>
      <c r="BL24" s="509">
        <v>3903.2679619999999</v>
      </c>
      <c r="BM24" s="509">
        <v>12266.373078000001</v>
      </c>
      <c r="BN24" s="509">
        <v>4562.2413699999997</v>
      </c>
      <c r="BO24" s="509">
        <v>4017.9095600000001</v>
      </c>
      <c r="BP24" s="451">
        <v>3769.7517849999999</v>
      </c>
      <c r="BQ24" s="509">
        <v>12349.902715</v>
      </c>
      <c r="BR24" s="493">
        <v>48595.172857999998</v>
      </c>
      <c r="BS24" s="508">
        <v>4913.7169370000001</v>
      </c>
      <c r="BT24" s="509">
        <v>5133.2671639999999</v>
      </c>
      <c r="BU24" s="509">
        <v>4728.9395880000002</v>
      </c>
      <c r="BV24" s="509">
        <v>14775.923688999999</v>
      </c>
      <c r="BW24" s="509">
        <v>4642.7650439999998</v>
      </c>
      <c r="BX24" s="509">
        <v>4174.7611310000002</v>
      </c>
      <c r="BY24" s="509">
        <v>3900.7424649999998</v>
      </c>
      <c r="BZ24" s="509">
        <v>12718.26864</v>
      </c>
      <c r="CA24" s="509">
        <v>4030.8203119999998</v>
      </c>
      <c r="CB24" s="509">
        <v>4660.5043159999996</v>
      </c>
      <c r="CC24" s="509">
        <v>3826.9955089999999</v>
      </c>
      <c r="CD24" s="509">
        <v>12518.320137000001</v>
      </c>
      <c r="CE24" s="509">
        <v>4742.7993770000003</v>
      </c>
      <c r="CF24" s="509">
        <v>3707.1673839999999</v>
      </c>
      <c r="CG24" s="451">
        <v>4363.8594759999996</v>
      </c>
      <c r="CH24" s="509">
        <v>12813.826236999999</v>
      </c>
      <c r="CI24" s="449">
        <v>52826.338703000001</v>
      </c>
      <c r="CJ24" s="508">
        <v>4437.9636959999998</v>
      </c>
      <c r="CK24" s="509">
        <v>5269.6539309999998</v>
      </c>
      <c r="CL24" s="509">
        <v>4158.1935210000001</v>
      </c>
      <c r="CM24" s="509">
        <v>13865.811148000001</v>
      </c>
      <c r="CN24" s="509">
        <v>4742.1071890000003</v>
      </c>
      <c r="CO24" s="509">
        <v>4112.2634539999999</v>
      </c>
      <c r="CP24" s="509">
        <v>3586.621408</v>
      </c>
      <c r="CQ24" s="509">
        <v>12440.992050000001</v>
      </c>
      <c r="CR24" s="509">
        <v>4059.1765559999999</v>
      </c>
      <c r="CS24" s="509">
        <v>3758.9511630000002</v>
      </c>
      <c r="CT24" s="509">
        <v>3944.1935229999999</v>
      </c>
      <c r="CU24" s="509">
        <v>11762.321242</v>
      </c>
      <c r="CV24" s="509">
        <v>4345.6272230000004</v>
      </c>
      <c r="CW24" s="509">
        <v>3957.4749900000002</v>
      </c>
      <c r="CX24" s="451">
        <v>4460.6854329999996</v>
      </c>
      <c r="CY24" s="509">
        <v>12763.787646000001</v>
      </c>
      <c r="CZ24" s="453">
        <v>50832.912085999997</v>
      </c>
      <c r="DA24" s="136" t="s">
        <v>473</v>
      </c>
      <c r="DB24" s="137">
        <v>13</v>
      </c>
      <c r="DC24" s="226"/>
      <c r="DE24" s="226"/>
      <c r="DF24" s="45"/>
      <c r="DG24" s="226"/>
    </row>
    <row r="25" spans="1:111" ht="18" customHeight="1" thickBot="1" x14ac:dyDescent="0.55000000000000004">
      <c r="A25" s="92">
        <v>14</v>
      </c>
      <c r="B25" s="132" t="s">
        <v>456</v>
      </c>
      <c r="C25" s="506">
        <v>13772.385699</v>
      </c>
      <c r="D25" s="507">
        <v>11533.413779</v>
      </c>
      <c r="E25" s="507">
        <v>14752.984465</v>
      </c>
      <c r="F25" s="507">
        <v>40058.783943000002</v>
      </c>
      <c r="G25" s="507">
        <v>12442.912925000001</v>
      </c>
      <c r="H25" s="507">
        <v>16649.795787999999</v>
      </c>
      <c r="I25" s="507">
        <v>12691.291471</v>
      </c>
      <c r="J25" s="507">
        <v>41784.000183999997</v>
      </c>
      <c r="K25" s="507">
        <v>12372.370295000001</v>
      </c>
      <c r="L25" s="507">
        <v>16203.720433</v>
      </c>
      <c r="M25" s="507">
        <v>15110.424397000001</v>
      </c>
      <c r="N25" s="507">
        <v>43686.515124999998</v>
      </c>
      <c r="O25" s="507">
        <v>13949.542305000001</v>
      </c>
      <c r="P25" s="507">
        <v>14209.451505999999</v>
      </c>
      <c r="Q25" s="450">
        <v>16054.033187999999</v>
      </c>
      <c r="R25" s="507">
        <v>44213.026999000002</v>
      </c>
      <c r="S25" s="452">
        <v>169742.32625099999</v>
      </c>
      <c r="T25" s="506">
        <v>16260.454557999999</v>
      </c>
      <c r="U25" s="507">
        <v>14452.137683999999</v>
      </c>
      <c r="V25" s="507">
        <v>14816.662952000001</v>
      </c>
      <c r="W25" s="507">
        <v>45529.255193999998</v>
      </c>
      <c r="X25" s="507">
        <v>15326.971846</v>
      </c>
      <c r="Y25" s="507">
        <v>19183.130018</v>
      </c>
      <c r="Z25" s="507">
        <v>14128.953506</v>
      </c>
      <c r="AA25" s="507">
        <v>48639.055370000002</v>
      </c>
      <c r="AB25" s="507">
        <v>16918.019591</v>
      </c>
      <c r="AC25" s="507">
        <v>17418.958438000001</v>
      </c>
      <c r="AD25" s="507">
        <v>16090.463777000001</v>
      </c>
      <c r="AE25" s="507">
        <v>50427.441806000003</v>
      </c>
      <c r="AF25" s="507">
        <v>15601.290676000001</v>
      </c>
      <c r="AG25" s="507">
        <v>17267.82215</v>
      </c>
      <c r="AH25" s="450">
        <v>16739.562873999999</v>
      </c>
      <c r="AI25" s="507">
        <v>49608.6757</v>
      </c>
      <c r="AJ25" s="490">
        <v>194204.42806999999</v>
      </c>
      <c r="AK25" s="506">
        <v>18445.617979999999</v>
      </c>
      <c r="AL25" s="507">
        <v>16855.956386000002</v>
      </c>
      <c r="AM25" s="507">
        <v>17099.779339000001</v>
      </c>
      <c r="AN25" s="507">
        <v>52401.353706000002</v>
      </c>
      <c r="AO25" s="507">
        <v>19352.880605999999</v>
      </c>
      <c r="AP25" s="507">
        <v>19515.736322000001</v>
      </c>
      <c r="AQ25" s="507">
        <v>16964.224923000002</v>
      </c>
      <c r="AR25" s="507">
        <v>55832.841850999997</v>
      </c>
      <c r="AS25" s="507">
        <v>21182.166422999999</v>
      </c>
      <c r="AT25" s="507">
        <v>20321.108219000002</v>
      </c>
      <c r="AU25" s="507">
        <v>20702.508857000001</v>
      </c>
      <c r="AV25" s="507">
        <v>62205.783498999997</v>
      </c>
      <c r="AW25" s="507">
        <v>22100.064505999999</v>
      </c>
      <c r="AX25" s="507">
        <v>21335.678857999999</v>
      </c>
      <c r="AY25" s="450">
        <v>22626.067150999999</v>
      </c>
      <c r="AZ25" s="507">
        <v>66061.810515000005</v>
      </c>
      <c r="BA25" s="448">
        <v>236501.78956999999</v>
      </c>
      <c r="BB25" s="506">
        <v>8860.5409120000004</v>
      </c>
      <c r="BC25" s="507">
        <v>6911.3530529999998</v>
      </c>
      <c r="BD25" s="507">
        <v>8657.1464670000005</v>
      </c>
      <c r="BE25" s="507">
        <v>24429.040432000002</v>
      </c>
      <c r="BF25" s="507">
        <v>6758.4936459999999</v>
      </c>
      <c r="BG25" s="507">
        <v>7497.5127979999997</v>
      </c>
      <c r="BH25" s="507">
        <v>7329.0940639999999</v>
      </c>
      <c r="BI25" s="507">
        <v>21585.100508</v>
      </c>
      <c r="BJ25" s="507">
        <v>7703.2712460000002</v>
      </c>
      <c r="BK25" s="507">
        <v>7652.5530600000002</v>
      </c>
      <c r="BL25" s="507">
        <v>8155.9921800000002</v>
      </c>
      <c r="BM25" s="507">
        <v>23511.816486</v>
      </c>
      <c r="BN25" s="507">
        <v>9351.4205039999997</v>
      </c>
      <c r="BO25" s="507">
        <v>8015.189488</v>
      </c>
      <c r="BP25" s="450">
        <v>8506.8302440000007</v>
      </c>
      <c r="BQ25" s="507">
        <v>25873.440235999999</v>
      </c>
      <c r="BR25" s="491">
        <v>95399.397662000003</v>
      </c>
      <c r="BS25" s="506">
        <v>9686.1791009999997</v>
      </c>
      <c r="BT25" s="507">
        <v>8701.1890590000003</v>
      </c>
      <c r="BU25" s="507">
        <v>9082.7367439999998</v>
      </c>
      <c r="BV25" s="507">
        <v>27470.104904</v>
      </c>
      <c r="BW25" s="507">
        <v>7294.9483280000004</v>
      </c>
      <c r="BX25" s="507">
        <v>8688.7138599999998</v>
      </c>
      <c r="BY25" s="507">
        <v>8014.1632019999997</v>
      </c>
      <c r="BZ25" s="507">
        <v>23997.825390000002</v>
      </c>
      <c r="CA25" s="507">
        <v>7924.1444680000004</v>
      </c>
      <c r="CB25" s="507">
        <v>6938.4326149999997</v>
      </c>
      <c r="CC25" s="507">
        <v>7432.144182</v>
      </c>
      <c r="CD25" s="507">
        <v>22294.721265</v>
      </c>
      <c r="CE25" s="507">
        <v>7885.5330260000001</v>
      </c>
      <c r="CF25" s="507">
        <v>8015.5517570000002</v>
      </c>
      <c r="CG25" s="450">
        <v>8372.6440879999991</v>
      </c>
      <c r="CH25" s="507">
        <v>24273.728870999999</v>
      </c>
      <c r="CI25" s="448">
        <v>98036.380430000005</v>
      </c>
      <c r="CJ25" s="506">
        <v>8236.3075750000007</v>
      </c>
      <c r="CK25" s="507">
        <v>7058.8837489999996</v>
      </c>
      <c r="CL25" s="507">
        <v>8734.7772349999996</v>
      </c>
      <c r="CM25" s="507">
        <v>24029.968559000001</v>
      </c>
      <c r="CN25" s="507">
        <v>9058.222753</v>
      </c>
      <c r="CO25" s="507">
        <v>9605.2158099999997</v>
      </c>
      <c r="CP25" s="507">
        <v>7919.2036950000002</v>
      </c>
      <c r="CQ25" s="507">
        <v>26582.642258</v>
      </c>
      <c r="CR25" s="507">
        <v>8787.1082939999997</v>
      </c>
      <c r="CS25" s="507">
        <v>9019.5389969999997</v>
      </c>
      <c r="CT25" s="507">
        <v>8519.0714979999993</v>
      </c>
      <c r="CU25" s="507">
        <v>26325.718788999999</v>
      </c>
      <c r="CV25" s="507">
        <v>9101.7687310000001</v>
      </c>
      <c r="CW25" s="507">
        <v>8860.4461240000001</v>
      </c>
      <c r="CX25" s="450">
        <v>10773.740361</v>
      </c>
      <c r="CY25" s="507">
        <v>28735.955216999999</v>
      </c>
      <c r="CZ25" s="452">
        <v>105674.284822</v>
      </c>
      <c r="DA25" s="133" t="s">
        <v>474</v>
      </c>
      <c r="DB25" s="134">
        <v>14</v>
      </c>
      <c r="DC25" s="226"/>
      <c r="DE25" s="226"/>
      <c r="DF25" s="45"/>
      <c r="DG25" s="226"/>
    </row>
    <row r="26" spans="1:111" ht="18" customHeight="1" thickBot="1" x14ac:dyDescent="0.55000000000000004">
      <c r="A26" s="142"/>
      <c r="B26" s="81" t="s">
        <v>485</v>
      </c>
      <c r="C26" s="483">
        <v>14780.141046999999</v>
      </c>
      <c r="D26" s="484">
        <v>12518.537958000001</v>
      </c>
      <c r="E26" s="484">
        <v>15461.133469</v>
      </c>
      <c r="F26" s="484">
        <v>42759.812474000013</v>
      </c>
      <c r="G26" s="484">
        <v>14069.026809999999</v>
      </c>
      <c r="H26" s="484">
        <v>15302.845310000001</v>
      </c>
      <c r="I26" s="484">
        <v>12208.984125000001</v>
      </c>
      <c r="J26" s="484">
        <v>41580.856245000003</v>
      </c>
      <c r="K26" s="484">
        <v>11358.179606</v>
      </c>
      <c r="L26" s="484">
        <v>15323.144072999999</v>
      </c>
      <c r="M26" s="484">
        <v>13018.797922</v>
      </c>
      <c r="N26" s="484">
        <v>39700.121600999999</v>
      </c>
      <c r="O26" s="484">
        <v>11011.484978</v>
      </c>
      <c r="P26" s="484">
        <v>11605.645968999999</v>
      </c>
      <c r="Q26" s="485">
        <v>9910.8671880000002</v>
      </c>
      <c r="R26" s="484">
        <v>32527.998135000002</v>
      </c>
      <c r="S26" s="486">
        <v>156568.788455</v>
      </c>
      <c r="T26" s="483">
        <v>11970.147672999999</v>
      </c>
      <c r="U26" s="484">
        <v>17708.16473</v>
      </c>
      <c r="V26" s="484">
        <v>17253.697054</v>
      </c>
      <c r="W26" s="484">
        <v>46932.009456999993</v>
      </c>
      <c r="X26" s="484">
        <v>18190.804844999999</v>
      </c>
      <c r="Y26" s="484">
        <v>17559.532252000001</v>
      </c>
      <c r="Z26" s="484">
        <v>13360.307115</v>
      </c>
      <c r="AA26" s="484">
        <v>49110.644211999999</v>
      </c>
      <c r="AB26" s="484">
        <v>12743.473176</v>
      </c>
      <c r="AC26" s="484">
        <v>11476.472653000001</v>
      </c>
      <c r="AD26" s="484">
        <v>12204.969641</v>
      </c>
      <c r="AE26" s="484">
        <v>36424.915469999993</v>
      </c>
      <c r="AF26" s="484">
        <v>12994.914634000001</v>
      </c>
      <c r="AG26" s="484">
        <v>8520.1286760000003</v>
      </c>
      <c r="AH26" s="485">
        <v>10051.883733000001</v>
      </c>
      <c r="AI26" s="484">
        <v>31566.927043</v>
      </c>
      <c r="AJ26" s="487">
        <v>164034.496182</v>
      </c>
      <c r="AK26" s="483">
        <v>10365.026099000001</v>
      </c>
      <c r="AL26" s="484">
        <v>12088.893067999999</v>
      </c>
      <c r="AM26" s="484">
        <v>13060.494043999999</v>
      </c>
      <c r="AN26" s="484">
        <v>35514.413209999999</v>
      </c>
      <c r="AO26" s="484">
        <v>10682.345589</v>
      </c>
      <c r="AP26" s="484">
        <v>13090.739057999999</v>
      </c>
      <c r="AQ26" s="484">
        <v>13499.91934</v>
      </c>
      <c r="AR26" s="484">
        <v>37273.003987999997</v>
      </c>
      <c r="AS26" s="484">
        <v>16324.396847</v>
      </c>
      <c r="AT26" s="484">
        <v>12484.080028</v>
      </c>
      <c r="AU26" s="484">
        <v>15547.980663</v>
      </c>
      <c r="AV26" s="484">
        <v>44356.457536999987</v>
      </c>
      <c r="AW26" s="484">
        <v>12812.889687000001</v>
      </c>
      <c r="AX26" s="484">
        <v>9879.3702789999988</v>
      </c>
      <c r="AY26" s="485">
        <v>11961.994178999999</v>
      </c>
      <c r="AZ26" s="484">
        <v>34654.254143999999</v>
      </c>
      <c r="BA26" s="488">
        <v>151798.12887799999</v>
      </c>
      <c r="BB26" s="483">
        <v>15336.761419</v>
      </c>
      <c r="BC26" s="484">
        <v>14016.004951999999</v>
      </c>
      <c r="BD26" s="484">
        <v>18859.498858999999</v>
      </c>
      <c r="BE26" s="484">
        <v>48212.265229999997</v>
      </c>
      <c r="BF26" s="484">
        <v>18723.972382</v>
      </c>
      <c r="BG26" s="484">
        <v>20155.556113999999</v>
      </c>
      <c r="BH26" s="484">
        <v>17667.943255999999</v>
      </c>
      <c r="BI26" s="484">
        <v>56547.471751999998</v>
      </c>
      <c r="BJ26" s="484">
        <v>19001.714649000001</v>
      </c>
      <c r="BK26" s="484">
        <v>19228.604610999999</v>
      </c>
      <c r="BL26" s="484">
        <v>15954.839114</v>
      </c>
      <c r="BM26" s="484">
        <v>54185.158373999999</v>
      </c>
      <c r="BN26" s="484">
        <v>19682.28513</v>
      </c>
      <c r="BO26" s="484">
        <v>15995.746313</v>
      </c>
      <c r="BP26" s="485">
        <v>15054.274874999999</v>
      </c>
      <c r="BQ26" s="484">
        <v>50732.306318000003</v>
      </c>
      <c r="BR26" s="489">
        <v>209677.20167400001</v>
      </c>
      <c r="BS26" s="483">
        <v>16050.365841999999</v>
      </c>
      <c r="BT26" s="484">
        <v>15977.824210000001</v>
      </c>
      <c r="BU26" s="484">
        <v>19109.599799</v>
      </c>
      <c r="BV26" s="484">
        <v>51137.789851000001</v>
      </c>
      <c r="BW26" s="484">
        <v>17748.525936999999</v>
      </c>
      <c r="BX26" s="484">
        <v>19299.533232000002</v>
      </c>
      <c r="BY26" s="484">
        <v>17879.983087000001</v>
      </c>
      <c r="BZ26" s="484">
        <v>54928.042256000001</v>
      </c>
      <c r="CA26" s="484">
        <v>22206.096009000001</v>
      </c>
      <c r="CB26" s="484">
        <v>18697.187232</v>
      </c>
      <c r="CC26" s="484">
        <v>18880.751249000001</v>
      </c>
      <c r="CD26" s="484">
        <v>59784.034490000013</v>
      </c>
      <c r="CE26" s="484">
        <v>19188.984118</v>
      </c>
      <c r="CF26" s="484">
        <v>19690.581894999999</v>
      </c>
      <c r="CG26" s="485">
        <v>23343.024163999999</v>
      </c>
      <c r="CH26" s="484">
        <v>62222.590176999998</v>
      </c>
      <c r="CI26" s="488">
        <v>228072.45677399999</v>
      </c>
      <c r="CJ26" s="483">
        <v>17909.820847999999</v>
      </c>
      <c r="CK26" s="484">
        <v>16561.100578000001</v>
      </c>
      <c r="CL26" s="484">
        <v>18736.431583000001</v>
      </c>
      <c r="CM26" s="484">
        <v>53207.353009999999</v>
      </c>
      <c r="CN26" s="484">
        <v>21398.395442000001</v>
      </c>
      <c r="CO26" s="484">
        <v>20344.060114</v>
      </c>
      <c r="CP26" s="484">
        <v>18764.526882999999</v>
      </c>
      <c r="CQ26" s="484">
        <v>60506.982439999992</v>
      </c>
      <c r="CR26" s="484">
        <v>21488.231846999999</v>
      </c>
      <c r="CS26" s="484">
        <v>20685.503052</v>
      </c>
      <c r="CT26" s="484">
        <v>19025.326096000001</v>
      </c>
      <c r="CU26" s="484">
        <v>61199.060996</v>
      </c>
      <c r="CV26" s="484">
        <v>22109.694009999999</v>
      </c>
      <c r="CW26" s="484">
        <v>19347.434335999998</v>
      </c>
      <c r="CX26" s="485">
        <v>20622.301957</v>
      </c>
      <c r="CY26" s="484">
        <v>62079.430301</v>
      </c>
      <c r="CZ26" s="486">
        <v>236992.82674600001</v>
      </c>
      <c r="DA26" s="143" t="s">
        <v>491</v>
      </c>
      <c r="DB26" s="142"/>
      <c r="DC26" s="226"/>
      <c r="DE26" s="226"/>
      <c r="DF26" s="45"/>
      <c r="DG26" s="226"/>
    </row>
    <row r="27" spans="1:111" ht="18" customHeight="1" x14ac:dyDescent="0.5">
      <c r="A27" s="92">
        <v>15</v>
      </c>
      <c r="B27" s="132" t="s">
        <v>457</v>
      </c>
      <c r="C27" s="506">
        <v>3785.6247880000001</v>
      </c>
      <c r="D27" s="507">
        <v>1631.825429</v>
      </c>
      <c r="E27" s="507">
        <v>2249.9414080000001</v>
      </c>
      <c r="F27" s="507">
        <v>7667.3916250000002</v>
      </c>
      <c r="G27" s="507">
        <v>2644.3874489999998</v>
      </c>
      <c r="H27" s="507">
        <v>1905.640484</v>
      </c>
      <c r="I27" s="507">
        <v>1620.6098549999999</v>
      </c>
      <c r="J27" s="507">
        <v>6170.637788</v>
      </c>
      <c r="K27" s="507">
        <v>1726.302539</v>
      </c>
      <c r="L27" s="507">
        <v>2903.5178099999998</v>
      </c>
      <c r="M27" s="507">
        <v>2349.7270250000001</v>
      </c>
      <c r="N27" s="507">
        <v>6979.5473739999998</v>
      </c>
      <c r="O27" s="507">
        <v>2300.489838</v>
      </c>
      <c r="P27" s="507">
        <v>3657.0711379999998</v>
      </c>
      <c r="Q27" s="450">
        <v>3293.4663049999999</v>
      </c>
      <c r="R27" s="507">
        <v>9251.0272810000006</v>
      </c>
      <c r="S27" s="452">
        <v>30068.604068000001</v>
      </c>
      <c r="T27" s="506">
        <v>2837.4645449999998</v>
      </c>
      <c r="U27" s="507">
        <v>5174.7548109999998</v>
      </c>
      <c r="V27" s="507">
        <v>4032.8219180000001</v>
      </c>
      <c r="W27" s="507">
        <v>12045.041273999999</v>
      </c>
      <c r="X27" s="507">
        <v>4457.1584080000002</v>
      </c>
      <c r="Y27" s="507">
        <v>4291.0907749999997</v>
      </c>
      <c r="Z27" s="507">
        <v>4321.7334700000001</v>
      </c>
      <c r="AA27" s="507">
        <v>13069.982652999999</v>
      </c>
      <c r="AB27" s="507">
        <v>3578.9607040000001</v>
      </c>
      <c r="AC27" s="507">
        <v>2487.1955589999998</v>
      </c>
      <c r="AD27" s="507">
        <v>2954.9052550000001</v>
      </c>
      <c r="AE27" s="507">
        <v>9021.0615180000004</v>
      </c>
      <c r="AF27" s="507">
        <v>3486.8134869999999</v>
      </c>
      <c r="AG27" s="507">
        <v>2200.7213390000002</v>
      </c>
      <c r="AH27" s="450">
        <v>3903.7664770000001</v>
      </c>
      <c r="AI27" s="507">
        <v>9591.3013030000002</v>
      </c>
      <c r="AJ27" s="490">
        <v>43727.386747999997</v>
      </c>
      <c r="AK27" s="506">
        <v>1934.7280900000001</v>
      </c>
      <c r="AL27" s="507">
        <v>3999.8663369999999</v>
      </c>
      <c r="AM27" s="507">
        <v>3100.47111</v>
      </c>
      <c r="AN27" s="507">
        <v>9035.0655370000004</v>
      </c>
      <c r="AO27" s="507">
        <v>2804.000466</v>
      </c>
      <c r="AP27" s="507">
        <v>2470.2866020000001</v>
      </c>
      <c r="AQ27" s="507">
        <v>2774.6040659999999</v>
      </c>
      <c r="AR27" s="507">
        <v>8048.8911340000004</v>
      </c>
      <c r="AS27" s="507">
        <v>2986.616399</v>
      </c>
      <c r="AT27" s="507">
        <v>2935.441249</v>
      </c>
      <c r="AU27" s="507">
        <v>4604.3743260000001</v>
      </c>
      <c r="AV27" s="507">
        <v>10526.431973999999</v>
      </c>
      <c r="AW27" s="507">
        <v>3949.7328379999999</v>
      </c>
      <c r="AX27" s="507">
        <v>3097.3307220000002</v>
      </c>
      <c r="AY27" s="450">
        <v>3084.0572120000002</v>
      </c>
      <c r="AZ27" s="507">
        <v>10131.120772</v>
      </c>
      <c r="BA27" s="448">
        <v>37741.509416000001</v>
      </c>
      <c r="BB27" s="506">
        <v>1784.098956</v>
      </c>
      <c r="BC27" s="507">
        <v>2089.145188</v>
      </c>
      <c r="BD27" s="507">
        <v>3553.1251350000002</v>
      </c>
      <c r="BE27" s="507">
        <v>7426.3692789999996</v>
      </c>
      <c r="BF27" s="507">
        <v>3376.4561319999998</v>
      </c>
      <c r="BG27" s="507">
        <v>3801.9934290000001</v>
      </c>
      <c r="BH27" s="507">
        <v>3322.243093</v>
      </c>
      <c r="BI27" s="507">
        <v>10500.692654</v>
      </c>
      <c r="BJ27" s="507">
        <v>3065.5388659999999</v>
      </c>
      <c r="BK27" s="507">
        <v>2779.9912239999999</v>
      </c>
      <c r="BL27" s="507">
        <v>1821.5652909999999</v>
      </c>
      <c r="BM27" s="507">
        <v>7667.0953810000001</v>
      </c>
      <c r="BN27" s="507">
        <v>1822.236363</v>
      </c>
      <c r="BO27" s="507">
        <v>1885.934716</v>
      </c>
      <c r="BP27" s="450">
        <v>1566.0341430000001</v>
      </c>
      <c r="BQ27" s="507">
        <v>5274.2052219999996</v>
      </c>
      <c r="BR27" s="491">
        <v>30868.362536000001</v>
      </c>
      <c r="BS27" s="506">
        <v>1814.6604560000001</v>
      </c>
      <c r="BT27" s="507">
        <v>1819.1300140000001</v>
      </c>
      <c r="BU27" s="507">
        <v>2650.2276529999999</v>
      </c>
      <c r="BV27" s="507">
        <v>6284.0181229999998</v>
      </c>
      <c r="BW27" s="507">
        <v>2678.3005870000002</v>
      </c>
      <c r="BX27" s="507">
        <v>2636.9016969999998</v>
      </c>
      <c r="BY27" s="507">
        <v>2720.7549079999999</v>
      </c>
      <c r="BZ27" s="507">
        <v>8035.9571919999998</v>
      </c>
      <c r="CA27" s="507">
        <v>3206.5714090000001</v>
      </c>
      <c r="CB27" s="507">
        <v>3261.7151990000002</v>
      </c>
      <c r="CC27" s="507">
        <v>3566.3254700000002</v>
      </c>
      <c r="CD27" s="507">
        <v>10034.612078</v>
      </c>
      <c r="CE27" s="507">
        <v>2624.4065810000002</v>
      </c>
      <c r="CF27" s="507">
        <v>3181.6013389999998</v>
      </c>
      <c r="CG27" s="450">
        <v>2860.2797999999998</v>
      </c>
      <c r="CH27" s="507">
        <v>8666.2877200000003</v>
      </c>
      <c r="CI27" s="448">
        <v>33020.875113000002</v>
      </c>
      <c r="CJ27" s="506">
        <v>2541.3144739999998</v>
      </c>
      <c r="CK27" s="507">
        <v>2368.7854259999999</v>
      </c>
      <c r="CL27" s="507">
        <v>1928.5690830000001</v>
      </c>
      <c r="CM27" s="507">
        <v>6838.6689829999996</v>
      </c>
      <c r="CN27" s="507">
        <v>2643.6838200000002</v>
      </c>
      <c r="CO27" s="507">
        <v>2357.827957</v>
      </c>
      <c r="CP27" s="507">
        <v>2929.9808429999998</v>
      </c>
      <c r="CQ27" s="507">
        <v>7931.49262</v>
      </c>
      <c r="CR27" s="507">
        <v>3616.6104620000001</v>
      </c>
      <c r="CS27" s="507">
        <v>3441.757372</v>
      </c>
      <c r="CT27" s="507">
        <v>2738.0902580000002</v>
      </c>
      <c r="CU27" s="507">
        <v>9796.4580920000008</v>
      </c>
      <c r="CV27" s="507">
        <v>2932.8272179999999</v>
      </c>
      <c r="CW27" s="507">
        <v>2151.117706</v>
      </c>
      <c r="CX27" s="450">
        <v>2588.3488080000002</v>
      </c>
      <c r="CY27" s="507">
        <v>7672.2937309999998</v>
      </c>
      <c r="CZ27" s="452">
        <v>32238.913427</v>
      </c>
      <c r="DA27" s="133" t="s">
        <v>475</v>
      </c>
      <c r="DB27" s="134">
        <v>15</v>
      </c>
      <c r="DC27" s="226"/>
      <c r="DE27" s="226"/>
      <c r="DF27" s="45"/>
      <c r="DG27" s="226"/>
    </row>
    <row r="28" spans="1:111" ht="18" customHeight="1" x14ac:dyDescent="0.5">
      <c r="A28" s="95">
        <v>16</v>
      </c>
      <c r="B28" s="135" t="s">
        <v>458</v>
      </c>
      <c r="C28" s="508">
        <v>1898.2170779999999</v>
      </c>
      <c r="D28" s="509">
        <v>1306.788681</v>
      </c>
      <c r="E28" s="509">
        <v>1643.3955080000001</v>
      </c>
      <c r="F28" s="509">
        <v>4848.4012670000002</v>
      </c>
      <c r="G28" s="509">
        <v>977.92676300000005</v>
      </c>
      <c r="H28" s="509">
        <v>1476.901824</v>
      </c>
      <c r="I28" s="509">
        <v>1540.7788579999999</v>
      </c>
      <c r="J28" s="509">
        <v>3995.6074450000001</v>
      </c>
      <c r="K28" s="509">
        <v>1076.561277</v>
      </c>
      <c r="L28" s="509">
        <v>1881.351177</v>
      </c>
      <c r="M28" s="509">
        <v>1366.0897950000001</v>
      </c>
      <c r="N28" s="509">
        <v>4324.0022490000001</v>
      </c>
      <c r="O28" s="509">
        <v>1452.5169189999999</v>
      </c>
      <c r="P28" s="509">
        <v>588.30188399999997</v>
      </c>
      <c r="Q28" s="451">
        <v>302.84601600000002</v>
      </c>
      <c r="R28" s="509">
        <v>2343.6648190000001</v>
      </c>
      <c r="S28" s="453">
        <v>15511.67578</v>
      </c>
      <c r="T28" s="508">
        <v>1011.7411070000001</v>
      </c>
      <c r="U28" s="509">
        <v>677.04541300000005</v>
      </c>
      <c r="V28" s="509">
        <v>1391.8946450000001</v>
      </c>
      <c r="W28" s="509">
        <v>3080.681165</v>
      </c>
      <c r="X28" s="509">
        <v>1219.330332</v>
      </c>
      <c r="Y28" s="509">
        <v>602.05826400000001</v>
      </c>
      <c r="Z28" s="509">
        <v>123.78868</v>
      </c>
      <c r="AA28" s="509">
        <v>1945.1772759999999</v>
      </c>
      <c r="AB28" s="509">
        <v>647.74544200000003</v>
      </c>
      <c r="AC28" s="509">
        <v>1169.8254830000001</v>
      </c>
      <c r="AD28" s="509">
        <v>779.67197399999998</v>
      </c>
      <c r="AE28" s="509">
        <v>2597.2428989999999</v>
      </c>
      <c r="AF28" s="509">
        <v>564.56271200000003</v>
      </c>
      <c r="AG28" s="509">
        <v>476.82740699999999</v>
      </c>
      <c r="AH28" s="451">
        <v>744.74008200000003</v>
      </c>
      <c r="AI28" s="509">
        <v>1786.1302009999999</v>
      </c>
      <c r="AJ28" s="492">
        <v>9409.2315409999992</v>
      </c>
      <c r="AK28" s="508">
        <v>689.06709499999999</v>
      </c>
      <c r="AL28" s="509">
        <v>1027.261735</v>
      </c>
      <c r="AM28" s="509">
        <v>276.34342800000002</v>
      </c>
      <c r="AN28" s="509">
        <v>1992.6722580000001</v>
      </c>
      <c r="AO28" s="509">
        <v>609.79639399999996</v>
      </c>
      <c r="AP28" s="509">
        <v>1369.2123779999999</v>
      </c>
      <c r="AQ28" s="509">
        <v>940.87047600000005</v>
      </c>
      <c r="AR28" s="509">
        <v>2919.8792490000001</v>
      </c>
      <c r="AS28" s="509">
        <v>1520.456381</v>
      </c>
      <c r="AT28" s="509">
        <v>532.28017399999999</v>
      </c>
      <c r="AU28" s="509">
        <v>502.33992499999999</v>
      </c>
      <c r="AV28" s="509">
        <v>2555.0764800000002</v>
      </c>
      <c r="AW28" s="509">
        <v>433.91852299999999</v>
      </c>
      <c r="AX28" s="509">
        <v>774.223344</v>
      </c>
      <c r="AY28" s="451">
        <v>787.21210399999995</v>
      </c>
      <c r="AZ28" s="509">
        <v>1995.3539720000001</v>
      </c>
      <c r="BA28" s="449">
        <v>9462.9819580000003</v>
      </c>
      <c r="BB28" s="508">
        <v>3031.2067569999999</v>
      </c>
      <c r="BC28" s="509">
        <v>2765.1772489999998</v>
      </c>
      <c r="BD28" s="509">
        <v>2926.6406189999998</v>
      </c>
      <c r="BE28" s="509">
        <v>8723.024625</v>
      </c>
      <c r="BF28" s="509">
        <v>2855.7330109999998</v>
      </c>
      <c r="BG28" s="509">
        <v>3218.6577649999999</v>
      </c>
      <c r="BH28" s="509">
        <v>3356.4234230000002</v>
      </c>
      <c r="BI28" s="509">
        <v>9430.8141990000004</v>
      </c>
      <c r="BJ28" s="509">
        <v>3578.3065369999999</v>
      </c>
      <c r="BK28" s="509">
        <v>3268.4516400000002</v>
      </c>
      <c r="BL28" s="509">
        <v>2816.5342639999999</v>
      </c>
      <c r="BM28" s="509">
        <v>9663.2924409999996</v>
      </c>
      <c r="BN28" s="509">
        <v>3471.1448639999999</v>
      </c>
      <c r="BO28" s="509">
        <v>3286.080035</v>
      </c>
      <c r="BP28" s="451">
        <v>3075.2908219999999</v>
      </c>
      <c r="BQ28" s="509">
        <v>9832.5157209999998</v>
      </c>
      <c r="BR28" s="493">
        <v>37649.646986</v>
      </c>
      <c r="BS28" s="508">
        <v>3084.8924689999999</v>
      </c>
      <c r="BT28" s="509">
        <v>3123.661642</v>
      </c>
      <c r="BU28" s="509">
        <v>3740.9352760000002</v>
      </c>
      <c r="BV28" s="509">
        <v>9949.4893869999996</v>
      </c>
      <c r="BW28" s="509">
        <v>3130.5772499999998</v>
      </c>
      <c r="BX28" s="509">
        <v>3510.6739539999999</v>
      </c>
      <c r="BY28" s="509">
        <v>3115.3881500000002</v>
      </c>
      <c r="BZ28" s="509">
        <v>9756.6393540000008</v>
      </c>
      <c r="CA28" s="509">
        <v>5380.0205089999999</v>
      </c>
      <c r="CB28" s="509">
        <v>3825.2403589999999</v>
      </c>
      <c r="CC28" s="509">
        <v>3188.7647849999998</v>
      </c>
      <c r="CD28" s="509">
        <v>12394.025653000001</v>
      </c>
      <c r="CE28" s="509">
        <v>3774.8510540000002</v>
      </c>
      <c r="CF28" s="509">
        <v>3273.6889339999998</v>
      </c>
      <c r="CG28" s="451">
        <v>4909.7469970000002</v>
      </c>
      <c r="CH28" s="509">
        <v>11958.286985000001</v>
      </c>
      <c r="CI28" s="449">
        <v>44058.441379000004</v>
      </c>
      <c r="CJ28" s="508">
        <v>3611.876902</v>
      </c>
      <c r="CK28" s="509">
        <v>3308.1989400000002</v>
      </c>
      <c r="CL28" s="509">
        <v>4112.0093740000002</v>
      </c>
      <c r="CM28" s="509">
        <v>11032.085215999999</v>
      </c>
      <c r="CN28" s="509">
        <v>4344.6095139999998</v>
      </c>
      <c r="CO28" s="509">
        <v>3310.8771919999999</v>
      </c>
      <c r="CP28" s="509">
        <v>3591.4049620000001</v>
      </c>
      <c r="CQ28" s="509">
        <v>11246.891668</v>
      </c>
      <c r="CR28" s="509">
        <v>4174.8776070000004</v>
      </c>
      <c r="CS28" s="509">
        <v>4224.0576419999998</v>
      </c>
      <c r="CT28" s="509">
        <v>3172.484946</v>
      </c>
      <c r="CU28" s="509">
        <v>11571.420195999999</v>
      </c>
      <c r="CV28" s="509">
        <v>3375.58239</v>
      </c>
      <c r="CW28" s="509">
        <v>3496.7102500000001</v>
      </c>
      <c r="CX28" s="451">
        <v>3559.3126980000002</v>
      </c>
      <c r="CY28" s="509">
        <v>10431.605337000001</v>
      </c>
      <c r="CZ28" s="453">
        <v>44282.002416000003</v>
      </c>
      <c r="DA28" s="136" t="s">
        <v>476</v>
      </c>
      <c r="DB28" s="137">
        <v>16</v>
      </c>
      <c r="DC28" s="226"/>
      <c r="DE28" s="226"/>
      <c r="DF28" s="45"/>
      <c r="DG28" s="226"/>
    </row>
    <row r="29" spans="1:111" ht="18" customHeight="1" x14ac:dyDescent="0.5">
      <c r="A29" s="92">
        <v>17</v>
      </c>
      <c r="B29" s="132" t="s">
        <v>459</v>
      </c>
      <c r="C29" s="506">
        <v>3820.6369289999998</v>
      </c>
      <c r="D29" s="507">
        <v>2881.5440119999998</v>
      </c>
      <c r="E29" s="507">
        <v>5114.2111670000004</v>
      </c>
      <c r="F29" s="507">
        <v>11816.392108</v>
      </c>
      <c r="G29" s="507">
        <v>5021.9402920000002</v>
      </c>
      <c r="H29" s="507">
        <v>4552.6150729999999</v>
      </c>
      <c r="I29" s="507">
        <v>3838.5247239999999</v>
      </c>
      <c r="J29" s="507">
        <v>13413.080088999999</v>
      </c>
      <c r="K29" s="507">
        <v>4183.0627130000003</v>
      </c>
      <c r="L29" s="507">
        <v>5341.1675489999998</v>
      </c>
      <c r="M29" s="507">
        <v>5513.8142989999997</v>
      </c>
      <c r="N29" s="507">
        <v>15038.044561000001</v>
      </c>
      <c r="O29" s="507">
        <v>4510.9216070000002</v>
      </c>
      <c r="P29" s="507">
        <v>3000.9913339999998</v>
      </c>
      <c r="Q29" s="450">
        <v>3406.9908740000001</v>
      </c>
      <c r="R29" s="507">
        <v>10918.903815</v>
      </c>
      <c r="S29" s="452">
        <v>51186.420573000003</v>
      </c>
      <c r="T29" s="506">
        <v>3704.8269220000002</v>
      </c>
      <c r="U29" s="507">
        <v>5058.5403489999999</v>
      </c>
      <c r="V29" s="507">
        <v>5477.087227</v>
      </c>
      <c r="W29" s="507">
        <v>14240.454497999999</v>
      </c>
      <c r="X29" s="507">
        <v>7238.7085079999997</v>
      </c>
      <c r="Y29" s="507">
        <v>6291.1409329999997</v>
      </c>
      <c r="Z29" s="507">
        <v>4787.5613910000002</v>
      </c>
      <c r="AA29" s="507">
        <v>18317.410832000001</v>
      </c>
      <c r="AB29" s="507">
        <v>4294.5342920000003</v>
      </c>
      <c r="AC29" s="507">
        <v>3782.6342690000001</v>
      </c>
      <c r="AD29" s="507">
        <v>4883.5522819999996</v>
      </c>
      <c r="AE29" s="507">
        <v>12960.720842999999</v>
      </c>
      <c r="AF29" s="507">
        <v>3993.9002180000002</v>
      </c>
      <c r="AG29" s="507">
        <v>2898.2733720000001</v>
      </c>
      <c r="AH29" s="450">
        <v>2797.0439019999999</v>
      </c>
      <c r="AI29" s="507">
        <v>9689.2174919999998</v>
      </c>
      <c r="AJ29" s="490">
        <v>55207.803664999999</v>
      </c>
      <c r="AK29" s="506">
        <v>3851.536838</v>
      </c>
      <c r="AL29" s="507">
        <v>3019.8319240000001</v>
      </c>
      <c r="AM29" s="507">
        <v>5271.9584249999998</v>
      </c>
      <c r="AN29" s="507">
        <v>12143.327187000001</v>
      </c>
      <c r="AO29" s="507">
        <v>4986.8099000000002</v>
      </c>
      <c r="AP29" s="507">
        <v>5421.5707350000002</v>
      </c>
      <c r="AQ29" s="507">
        <v>5607.5043299999998</v>
      </c>
      <c r="AR29" s="507">
        <v>16015.884964999999</v>
      </c>
      <c r="AS29" s="507">
        <v>7409.1571389999999</v>
      </c>
      <c r="AT29" s="507">
        <v>5224.5665300000001</v>
      </c>
      <c r="AU29" s="507">
        <v>5844.1529110000001</v>
      </c>
      <c r="AV29" s="507">
        <v>18477.876579</v>
      </c>
      <c r="AW29" s="507">
        <v>5145.7468669999998</v>
      </c>
      <c r="AX29" s="507">
        <v>3237.1298379999998</v>
      </c>
      <c r="AY29" s="450">
        <v>5143.0257670000001</v>
      </c>
      <c r="AZ29" s="507">
        <v>13525.902472</v>
      </c>
      <c r="BA29" s="448">
        <v>60162.991201999997</v>
      </c>
      <c r="BB29" s="506">
        <v>3259.1917720000001</v>
      </c>
      <c r="BC29" s="507">
        <v>2355.1218250000002</v>
      </c>
      <c r="BD29" s="507">
        <v>4011.3676850000002</v>
      </c>
      <c r="BE29" s="507">
        <v>9625.6812819999996</v>
      </c>
      <c r="BF29" s="507">
        <v>4757.5620689999996</v>
      </c>
      <c r="BG29" s="507">
        <v>3932.191597</v>
      </c>
      <c r="BH29" s="507">
        <v>3769.7968569999998</v>
      </c>
      <c r="BI29" s="507">
        <v>12459.550523</v>
      </c>
      <c r="BJ29" s="507">
        <v>3688.2903179999998</v>
      </c>
      <c r="BK29" s="507">
        <v>4444.7472379999999</v>
      </c>
      <c r="BL29" s="507">
        <v>4018.4834660000001</v>
      </c>
      <c r="BM29" s="507">
        <v>12151.521022000001</v>
      </c>
      <c r="BN29" s="507">
        <v>3474.2591459999999</v>
      </c>
      <c r="BO29" s="507">
        <v>3301.1309230000002</v>
      </c>
      <c r="BP29" s="450">
        <v>2865.2511290000002</v>
      </c>
      <c r="BQ29" s="507">
        <v>9640.6411979999993</v>
      </c>
      <c r="BR29" s="491">
        <v>43877.394025000001</v>
      </c>
      <c r="BS29" s="506">
        <v>2946.2073460000001</v>
      </c>
      <c r="BT29" s="507">
        <v>3017.9681599999999</v>
      </c>
      <c r="BU29" s="507">
        <v>3762.8135900000002</v>
      </c>
      <c r="BV29" s="507">
        <v>9726.9890959999993</v>
      </c>
      <c r="BW29" s="507">
        <v>3558.9652070000002</v>
      </c>
      <c r="BX29" s="507">
        <v>3899.7982029999998</v>
      </c>
      <c r="BY29" s="507">
        <v>3763.0830080000001</v>
      </c>
      <c r="BZ29" s="507">
        <v>11221.846417999999</v>
      </c>
      <c r="CA29" s="507">
        <v>4262.1726289999997</v>
      </c>
      <c r="CB29" s="507">
        <v>3951.224299</v>
      </c>
      <c r="CC29" s="507">
        <v>3814.2166870000001</v>
      </c>
      <c r="CD29" s="507">
        <v>12027.613615</v>
      </c>
      <c r="CE29" s="507">
        <v>4393.8474820000001</v>
      </c>
      <c r="CF29" s="507">
        <v>4134.0663869999998</v>
      </c>
      <c r="CG29" s="450">
        <v>4777.5918650000003</v>
      </c>
      <c r="CH29" s="507">
        <v>13305.505734</v>
      </c>
      <c r="CI29" s="448">
        <v>46281.954862999999</v>
      </c>
      <c r="CJ29" s="506">
        <v>3649.1586430000002</v>
      </c>
      <c r="CK29" s="507">
        <v>3376.8062110000001</v>
      </c>
      <c r="CL29" s="507">
        <v>3282.9400310000001</v>
      </c>
      <c r="CM29" s="507">
        <v>10308.904885</v>
      </c>
      <c r="CN29" s="507">
        <v>4053.422317</v>
      </c>
      <c r="CO29" s="507">
        <v>4532.7344050000002</v>
      </c>
      <c r="CP29" s="507">
        <v>3473.4191449999998</v>
      </c>
      <c r="CQ29" s="507">
        <v>12059.575867</v>
      </c>
      <c r="CR29" s="507">
        <v>4246.1805990000003</v>
      </c>
      <c r="CS29" s="507">
        <v>3798.821727</v>
      </c>
      <c r="CT29" s="507">
        <v>3938.6251120000002</v>
      </c>
      <c r="CU29" s="507">
        <v>11983.627438</v>
      </c>
      <c r="CV29" s="507">
        <v>3633.3330660000001</v>
      </c>
      <c r="CW29" s="507">
        <v>3848.6233120000002</v>
      </c>
      <c r="CX29" s="450">
        <v>4425.512592</v>
      </c>
      <c r="CY29" s="507">
        <v>11907.46897</v>
      </c>
      <c r="CZ29" s="452">
        <v>46259.577160000001</v>
      </c>
      <c r="DA29" s="133" t="s">
        <v>477</v>
      </c>
      <c r="DB29" s="134">
        <v>17</v>
      </c>
      <c r="DC29" s="226"/>
      <c r="DE29" s="226"/>
      <c r="DF29" s="45"/>
      <c r="DG29" s="226"/>
    </row>
    <row r="30" spans="1:111" ht="18" customHeight="1" thickBot="1" x14ac:dyDescent="0.55000000000000004">
      <c r="A30" s="95">
        <v>18</v>
      </c>
      <c r="B30" s="135" t="s">
        <v>460</v>
      </c>
      <c r="C30" s="508">
        <v>5275.6622520000001</v>
      </c>
      <c r="D30" s="509">
        <v>6698.3798360000001</v>
      </c>
      <c r="E30" s="509">
        <v>6453.5853859999997</v>
      </c>
      <c r="F30" s="509">
        <v>18427.627474000001</v>
      </c>
      <c r="G30" s="509">
        <v>5424.7723059999998</v>
      </c>
      <c r="H30" s="509">
        <v>7367.6879289999997</v>
      </c>
      <c r="I30" s="509">
        <v>5209.0706879999998</v>
      </c>
      <c r="J30" s="509">
        <v>18001.530922999998</v>
      </c>
      <c r="K30" s="509">
        <v>4372.2530770000003</v>
      </c>
      <c r="L30" s="509">
        <v>5197.1075369999999</v>
      </c>
      <c r="M30" s="509">
        <v>3789.1668030000001</v>
      </c>
      <c r="N30" s="509">
        <v>13358.527416999999</v>
      </c>
      <c r="O30" s="509">
        <v>2747.5566140000001</v>
      </c>
      <c r="P30" s="509">
        <v>4359.2816130000001</v>
      </c>
      <c r="Q30" s="451">
        <v>2907.5639930000002</v>
      </c>
      <c r="R30" s="509">
        <v>10014.40222</v>
      </c>
      <c r="S30" s="453">
        <v>59802.088034</v>
      </c>
      <c r="T30" s="508">
        <v>4416.1150989999996</v>
      </c>
      <c r="U30" s="509">
        <v>6797.824157</v>
      </c>
      <c r="V30" s="509">
        <v>6351.8932640000003</v>
      </c>
      <c r="W30" s="509">
        <v>17565.83252</v>
      </c>
      <c r="X30" s="509">
        <v>5275.6075970000002</v>
      </c>
      <c r="Y30" s="509">
        <v>6375.2422800000004</v>
      </c>
      <c r="Z30" s="509">
        <v>4127.2235739999996</v>
      </c>
      <c r="AA30" s="509">
        <v>15778.073451</v>
      </c>
      <c r="AB30" s="509">
        <v>4222.2327379999997</v>
      </c>
      <c r="AC30" s="509">
        <v>4036.8173419999998</v>
      </c>
      <c r="AD30" s="509">
        <v>3586.84013</v>
      </c>
      <c r="AE30" s="509">
        <v>11845.89021</v>
      </c>
      <c r="AF30" s="509">
        <v>4949.6382169999997</v>
      </c>
      <c r="AG30" s="509">
        <v>2944.3065580000002</v>
      </c>
      <c r="AH30" s="451">
        <v>2606.3332719999999</v>
      </c>
      <c r="AI30" s="509">
        <v>10500.278047</v>
      </c>
      <c r="AJ30" s="492">
        <v>55690.074227999998</v>
      </c>
      <c r="AK30" s="508">
        <v>3889.6940760000002</v>
      </c>
      <c r="AL30" s="509">
        <v>4041.9330719999998</v>
      </c>
      <c r="AM30" s="509">
        <v>4411.7210809999997</v>
      </c>
      <c r="AN30" s="509">
        <v>12343.348228000001</v>
      </c>
      <c r="AO30" s="509">
        <v>2281.7388289999999</v>
      </c>
      <c r="AP30" s="509">
        <v>3829.669343</v>
      </c>
      <c r="AQ30" s="509">
        <v>4176.9404679999998</v>
      </c>
      <c r="AR30" s="509">
        <v>10288.34864</v>
      </c>
      <c r="AS30" s="509">
        <v>4408.1669279999996</v>
      </c>
      <c r="AT30" s="509">
        <v>3791.7920749999998</v>
      </c>
      <c r="AU30" s="509">
        <v>4597.1135009999998</v>
      </c>
      <c r="AV30" s="509">
        <v>12797.072504</v>
      </c>
      <c r="AW30" s="509">
        <v>3283.4914589999998</v>
      </c>
      <c r="AX30" s="509">
        <v>2770.6863750000002</v>
      </c>
      <c r="AY30" s="451">
        <v>2947.6990959999998</v>
      </c>
      <c r="AZ30" s="509">
        <v>9001.876929</v>
      </c>
      <c r="BA30" s="449">
        <v>44430.646302000001</v>
      </c>
      <c r="BB30" s="508">
        <v>7262.2639339999996</v>
      </c>
      <c r="BC30" s="509">
        <v>6806.5606900000002</v>
      </c>
      <c r="BD30" s="509">
        <v>8368.3654200000001</v>
      </c>
      <c r="BE30" s="509">
        <v>22437.190043999999</v>
      </c>
      <c r="BF30" s="509">
        <v>7734.2211699999998</v>
      </c>
      <c r="BG30" s="509">
        <v>9202.7133229999999</v>
      </c>
      <c r="BH30" s="509">
        <v>7219.479883</v>
      </c>
      <c r="BI30" s="509">
        <v>24156.414376000001</v>
      </c>
      <c r="BJ30" s="509">
        <v>8669.5789280000008</v>
      </c>
      <c r="BK30" s="509">
        <v>8735.4145090000002</v>
      </c>
      <c r="BL30" s="509">
        <v>7298.256093</v>
      </c>
      <c r="BM30" s="509">
        <v>24703.249530000001</v>
      </c>
      <c r="BN30" s="509">
        <v>10914.644757</v>
      </c>
      <c r="BO30" s="509">
        <v>7522.6006390000002</v>
      </c>
      <c r="BP30" s="451">
        <v>7547.6987810000001</v>
      </c>
      <c r="BQ30" s="509">
        <v>25984.944177000001</v>
      </c>
      <c r="BR30" s="493">
        <v>97281.798127000002</v>
      </c>
      <c r="BS30" s="508">
        <v>8204.6055710000001</v>
      </c>
      <c r="BT30" s="509">
        <v>8017.064394</v>
      </c>
      <c r="BU30" s="509">
        <v>8955.6232799999998</v>
      </c>
      <c r="BV30" s="509">
        <v>25177.293245000001</v>
      </c>
      <c r="BW30" s="509">
        <v>8380.6828929999992</v>
      </c>
      <c r="BX30" s="509">
        <v>9252.1593780000003</v>
      </c>
      <c r="BY30" s="509">
        <v>8280.7570209999994</v>
      </c>
      <c r="BZ30" s="509">
        <v>25913.599291999999</v>
      </c>
      <c r="CA30" s="509">
        <v>9357.3314620000001</v>
      </c>
      <c r="CB30" s="509">
        <v>7659.0073750000001</v>
      </c>
      <c r="CC30" s="509">
        <v>8311.4443069999998</v>
      </c>
      <c r="CD30" s="509">
        <v>25327.783144000001</v>
      </c>
      <c r="CE30" s="509">
        <v>8395.8790009999993</v>
      </c>
      <c r="CF30" s="509">
        <v>9101.2252349999999</v>
      </c>
      <c r="CG30" s="451">
        <v>10795.405502</v>
      </c>
      <c r="CH30" s="509">
        <v>28292.509738000001</v>
      </c>
      <c r="CI30" s="449">
        <v>104711.185419</v>
      </c>
      <c r="CJ30" s="508">
        <v>8107.4708289999999</v>
      </c>
      <c r="CK30" s="509">
        <v>7507.3100009999998</v>
      </c>
      <c r="CL30" s="509">
        <v>9412.9130949999999</v>
      </c>
      <c r="CM30" s="509">
        <v>25027.693926</v>
      </c>
      <c r="CN30" s="509">
        <v>10356.679791</v>
      </c>
      <c r="CO30" s="509">
        <v>10142.620559999999</v>
      </c>
      <c r="CP30" s="509">
        <v>8769.7219330000007</v>
      </c>
      <c r="CQ30" s="509">
        <v>29269.022284999999</v>
      </c>
      <c r="CR30" s="509">
        <v>9450.5631790000007</v>
      </c>
      <c r="CS30" s="509">
        <v>9220.8663109999998</v>
      </c>
      <c r="CT30" s="509">
        <v>9176.1257800000003</v>
      </c>
      <c r="CU30" s="509">
        <v>27847.555270000001</v>
      </c>
      <c r="CV30" s="509">
        <v>12167.951336</v>
      </c>
      <c r="CW30" s="509">
        <v>9850.9830679999995</v>
      </c>
      <c r="CX30" s="451">
        <v>10049.127859</v>
      </c>
      <c r="CY30" s="509">
        <v>32068.062263</v>
      </c>
      <c r="CZ30" s="453">
        <v>114212.333743</v>
      </c>
      <c r="DA30" s="136" t="s">
        <v>478</v>
      </c>
      <c r="DB30" s="137">
        <v>18</v>
      </c>
      <c r="DC30" s="226"/>
      <c r="DE30" s="226"/>
      <c r="DF30" s="45"/>
      <c r="DG30" s="226"/>
    </row>
    <row r="31" spans="1:111" ht="18" customHeight="1" thickBot="1" x14ac:dyDescent="0.55000000000000004">
      <c r="A31" s="144">
        <v>19</v>
      </c>
      <c r="B31" s="81" t="s">
        <v>461</v>
      </c>
      <c r="C31" s="483">
        <v>377.21224000000001</v>
      </c>
      <c r="D31" s="484">
        <v>319.09975500000002</v>
      </c>
      <c r="E31" s="484">
        <v>824.01768300000003</v>
      </c>
      <c r="F31" s="484">
        <v>1520.3296780000001</v>
      </c>
      <c r="G31" s="484">
        <v>388.757384</v>
      </c>
      <c r="H31" s="484">
        <v>253.023259</v>
      </c>
      <c r="I31" s="484">
        <v>208.618574</v>
      </c>
      <c r="J31" s="484">
        <v>850.39921700000002</v>
      </c>
      <c r="K31" s="484">
        <v>113.178161</v>
      </c>
      <c r="L31" s="484">
        <v>168.16796600000001</v>
      </c>
      <c r="M31" s="484">
        <v>128.57338899999999</v>
      </c>
      <c r="N31" s="484">
        <v>409.91951599999999</v>
      </c>
      <c r="O31" s="484">
        <v>139.54786300000001</v>
      </c>
      <c r="P31" s="484">
        <v>502.45744100000002</v>
      </c>
      <c r="Q31" s="485">
        <v>302.53474699999998</v>
      </c>
      <c r="R31" s="484">
        <v>944.54005099999995</v>
      </c>
      <c r="S31" s="486">
        <v>3725.1884620000001</v>
      </c>
      <c r="T31" s="483">
        <v>391.14433700000001</v>
      </c>
      <c r="U31" s="484">
        <v>417.50437799999997</v>
      </c>
      <c r="V31" s="484">
        <v>1221.5321389999999</v>
      </c>
      <c r="W31" s="484">
        <v>2030.180854</v>
      </c>
      <c r="X31" s="484">
        <v>164.490588</v>
      </c>
      <c r="Y31" s="484">
        <v>268.016707</v>
      </c>
      <c r="Z31" s="484">
        <v>148.106234</v>
      </c>
      <c r="AA31" s="484">
        <v>580.61352899999997</v>
      </c>
      <c r="AB31" s="484">
        <v>214.26467199999999</v>
      </c>
      <c r="AC31" s="484">
        <v>82.985737999999998</v>
      </c>
      <c r="AD31" s="484">
        <v>131.03384199999999</v>
      </c>
      <c r="AE31" s="484">
        <v>428.28425199999998</v>
      </c>
      <c r="AF31" s="484">
        <v>137.755416</v>
      </c>
      <c r="AG31" s="484">
        <v>293.92671200000001</v>
      </c>
      <c r="AH31" s="485">
        <v>796.67470500000002</v>
      </c>
      <c r="AI31" s="484">
        <v>1228.3568330000001</v>
      </c>
      <c r="AJ31" s="487">
        <v>4267.4354679999997</v>
      </c>
      <c r="AK31" s="483">
        <v>340.00811599999997</v>
      </c>
      <c r="AL31" s="484">
        <v>460.92484999999999</v>
      </c>
      <c r="AM31" s="484">
        <v>320.19473699999998</v>
      </c>
      <c r="AN31" s="484">
        <v>1121.1277030000001</v>
      </c>
      <c r="AO31" s="484">
        <v>340.10319099999998</v>
      </c>
      <c r="AP31" s="484">
        <v>346.20816400000001</v>
      </c>
      <c r="AQ31" s="484">
        <v>242.97087300000001</v>
      </c>
      <c r="AR31" s="484">
        <v>929.28222800000003</v>
      </c>
      <c r="AS31" s="484">
        <v>160.285158</v>
      </c>
      <c r="AT31" s="484">
        <v>90.178908000000007</v>
      </c>
      <c r="AU31" s="484">
        <v>241.554641</v>
      </c>
      <c r="AV31" s="484">
        <v>492.01870600000001</v>
      </c>
      <c r="AW31" s="484">
        <v>155.02771899999999</v>
      </c>
      <c r="AX31" s="484">
        <v>447.10994099999999</v>
      </c>
      <c r="AY31" s="485">
        <v>590.60252200000002</v>
      </c>
      <c r="AZ31" s="484">
        <v>1192.740182</v>
      </c>
      <c r="BA31" s="488">
        <v>3735.168819</v>
      </c>
      <c r="BB31" s="483">
        <v>930.43953599999998</v>
      </c>
      <c r="BC31" s="484">
        <v>741.53106700000001</v>
      </c>
      <c r="BD31" s="484">
        <v>636.89253399999996</v>
      </c>
      <c r="BE31" s="484">
        <v>2308.8631369999998</v>
      </c>
      <c r="BF31" s="484">
        <v>615.667778</v>
      </c>
      <c r="BG31" s="484">
        <v>581.85360400000002</v>
      </c>
      <c r="BH31" s="484">
        <v>508.52094699999998</v>
      </c>
      <c r="BI31" s="484">
        <v>1706.0423290000001</v>
      </c>
      <c r="BJ31" s="484">
        <v>800.71787099999995</v>
      </c>
      <c r="BK31" s="484">
        <v>574.04089999999997</v>
      </c>
      <c r="BL31" s="484">
        <v>362.92145499999998</v>
      </c>
      <c r="BM31" s="484">
        <v>1737.6802259999999</v>
      </c>
      <c r="BN31" s="484">
        <v>456.01794200000001</v>
      </c>
      <c r="BO31" s="484">
        <v>488.85064299999999</v>
      </c>
      <c r="BP31" s="485">
        <v>473.37444900000003</v>
      </c>
      <c r="BQ31" s="484">
        <v>1418.2430340000001</v>
      </c>
      <c r="BR31" s="489">
        <v>7170.8287259999997</v>
      </c>
      <c r="BS31" s="483">
        <v>465.89592399999998</v>
      </c>
      <c r="BT31" s="484">
        <v>564.36414200000002</v>
      </c>
      <c r="BU31" s="484">
        <v>428.55202800000001</v>
      </c>
      <c r="BV31" s="484">
        <v>1458.8120939999999</v>
      </c>
      <c r="BW31" s="484">
        <v>449.94437299999998</v>
      </c>
      <c r="BX31" s="484">
        <v>522.45277299999998</v>
      </c>
      <c r="BY31" s="484">
        <v>637.47529199999997</v>
      </c>
      <c r="BZ31" s="484">
        <v>1609.8724380000001</v>
      </c>
      <c r="CA31" s="484">
        <v>556.00211100000001</v>
      </c>
      <c r="CB31" s="484">
        <v>509.330871</v>
      </c>
      <c r="CC31" s="484">
        <v>472.48563100000001</v>
      </c>
      <c r="CD31" s="484">
        <v>1537.8186129999999</v>
      </c>
      <c r="CE31" s="484">
        <v>514.02636600000005</v>
      </c>
      <c r="CF31" s="484">
        <v>463.87439000000001</v>
      </c>
      <c r="CG31" s="485">
        <v>558.04456500000003</v>
      </c>
      <c r="CH31" s="484">
        <v>1535.9453209999999</v>
      </c>
      <c r="CI31" s="488">
        <v>6142.4484659999998</v>
      </c>
      <c r="CJ31" s="483">
        <v>715.13552600000003</v>
      </c>
      <c r="CK31" s="484">
        <v>570.95015599999999</v>
      </c>
      <c r="CL31" s="484">
        <v>454.62834500000002</v>
      </c>
      <c r="CM31" s="484">
        <v>1740.714027</v>
      </c>
      <c r="CN31" s="484">
        <v>682.59083699999996</v>
      </c>
      <c r="CO31" s="484">
        <v>781.36020299999996</v>
      </c>
      <c r="CP31" s="484">
        <v>729.17781300000001</v>
      </c>
      <c r="CQ31" s="484">
        <v>2193.128854</v>
      </c>
      <c r="CR31" s="484">
        <v>661.79957899999999</v>
      </c>
      <c r="CS31" s="484">
        <v>700.25922300000002</v>
      </c>
      <c r="CT31" s="484">
        <v>446.53966400000002</v>
      </c>
      <c r="CU31" s="484">
        <v>1808.5984659999999</v>
      </c>
      <c r="CV31" s="484">
        <v>574.34325100000001</v>
      </c>
      <c r="CW31" s="484">
        <v>599.27291500000001</v>
      </c>
      <c r="CX31" s="485">
        <v>747.00810999999999</v>
      </c>
      <c r="CY31" s="484">
        <v>1920.624276</v>
      </c>
      <c r="CZ31" s="486">
        <v>7663.0656230000004</v>
      </c>
      <c r="DA31" s="143" t="s">
        <v>479</v>
      </c>
      <c r="DB31" s="144">
        <v>19</v>
      </c>
      <c r="DC31" s="226"/>
      <c r="DE31" s="226"/>
      <c r="DF31" s="45"/>
      <c r="DG31" s="226"/>
    </row>
    <row r="32" spans="1:111" ht="18" customHeight="1" x14ac:dyDescent="0.5">
      <c r="A32" s="175">
        <v>20</v>
      </c>
      <c r="B32" s="176" t="s">
        <v>511</v>
      </c>
      <c r="C32" s="494"/>
      <c r="D32" s="495"/>
      <c r="E32" s="495">
        <v>3.4129999999999998E-3</v>
      </c>
      <c r="F32" s="495">
        <v>3.4129999999999998E-3</v>
      </c>
      <c r="G32" s="495"/>
      <c r="H32" s="495"/>
      <c r="I32" s="495">
        <v>1.5730999999999998E-2</v>
      </c>
      <c r="J32" s="495">
        <v>1.5730999999999998E-2</v>
      </c>
      <c r="K32" s="495"/>
      <c r="L32" s="495"/>
      <c r="M32" s="495"/>
      <c r="N32" s="495"/>
      <c r="O32" s="495"/>
      <c r="P32" s="495"/>
      <c r="Q32" s="496"/>
      <c r="R32" s="495"/>
      <c r="S32" s="497">
        <v>1.9144000000000001E-2</v>
      </c>
      <c r="T32" s="494"/>
      <c r="U32" s="495"/>
      <c r="V32" s="495"/>
      <c r="W32" s="495"/>
      <c r="X32" s="495"/>
      <c r="Y32" s="495"/>
      <c r="Z32" s="495"/>
      <c r="AA32" s="495"/>
      <c r="AB32" s="495"/>
      <c r="AC32" s="495"/>
      <c r="AD32" s="495">
        <v>0.40519500000000003</v>
      </c>
      <c r="AE32" s="495">
        <v>0.40519500000000003</v>
      </c>
      <c r="AF32" s="495"/>
      <c r="AG32" s="495"/>
      <c r="AH32" s="496"/>
      <c r="AI32" s="495"/>
      <c r="AJ32" s="498">
        <v>0.40519500000000003</v>
      </c>
      <c r="AK32" s="494"/>
      <c r="AL32" s="495"/>
      <c r="AM32" s="495"/>
      <c r="AN32" s="495"/>
      <c r="AO32" s="495"/>
      <c r="AP32" s="495"/>
      <c r="AQ32" s="495"/>
      <c r="AR32" s="495"/>
      <c r="AS32" s="495"/>
      <c r="AT32" s="495"/>
      <c r="AU32" s="495"/>
      <c r="AV32" s="495"/>
      <c r="AW32" s="495">
        <v>0.29249999999999998</v>
      </c>
      <c r="AX32" s="495"/>
      <c r="AY32" s="496"/>
      <c r="AZ32" s="495">
        <v>0.29249999999999998</v>
      </c>
      <c r="BA32" s="499">
        <v>0.29249999999999998</v>
      </c>
      <c r="BB32" s="494">
        <v>67.286895000000001</v>
      </c>
      <c r="BC32" s="495">
        <v>62.018999999999998</v>
      </c>
      <c r="BD32" s="495">
        <v>57.316735999999999</v>
      </c>
      <c r="BE32" s="495">
        <v>186.62263100000001</v>
      </c>
      <c r="BF32" s="495">
        <v>52.353335999999999</v>
      </c>
      <c r="BG32" s="495">
        <v>149.02932899999999</v>
      </c>
      <c r="BH32" s="495">
        <v>37.060876999999998</v>
      </c>
      <c r="BI32" s="495">
        <v>238.44354200000001</v>
      </c>
      <c r="BJ32" s="495">
        <v>147.32309599999999</v>
      </c>
      <c r="BK32" s="495">
        <v>58.279580000000003</v>
      </c>
      <c r="BL32" s="495">
        <v>82.933273999999997</v>
      </c>
      <c r="BM32" s="495">
        <v>288.53595000000001</v>
      </c>
      <c r="BN32" s="495">
        <v>103.72063799999999</v>
      </c>
      <c r="BO32" s="495">
        <v>111.391161</v>
      </c>
      <c r="BP32" s="496">
        <v>59.122773000000002</v>
      </c>
      <c r="BQ32" s="495">
        <v>274.23457200000001</v>
      </c>
      <c r="BR32" s="500">
        <v>987.83669499999996</v>
      </c>
      <c r="BS32" s="494">
        <v>97.640919999999994</v>
      </c>
      <c r="BT32" s="495">
        <v>81.402891999999994</v>
      </c>
      <c r="BU32" s="495">
        <v>55.583450999999997</v>
      </c>
      <c r="BV32" s="495">
        <v>234.627263</v>
      </c>
      <c r="BW32" s="495">
        <v>67.499773000000005</v>
      </c>
      <c r="BX32" s="495">
        <v>69.798027000000005</v>
      </c>
      <c r="BY32" s="495">
        <v>85.211877999999999</v>
      </c>
      <c r="BZ32" s="495">
        <v>222.50967800000001</v>
      </c>
      <c r="CA32" s="495">
        <v>122.388058</v>
      </c>
      <c r="CB32" s="495">
        <v>100.52830299999999</v>
      </c>
      <c r="CC32" s="495">
        <v>83.980699000000001</v>
      </c>
      <c r="CD32" s="495">
        <v>306.89706000000001</v>
      </c>
      <c r="CE32" s="495">
        <v>108.330725</v>
      </c>
      <c r="CF32" s="495">
        <v>58.414444000000003</v>
      </c>
      <c r="CG32" s="496">
        <v>0.97632200000000002</v>
      </c>
      <c r="CH32" s="495">
        <v>167.72149099999999</v>
      </c>
      <c r="CI32" s="499">
        <v>931.755492</v>
      </c>
      <c r="CJ32" s="494">
        <v>0.868807</v>
      </c>
      <c r="CK32" s="495">
        <v>1.2635069999999999</v>
      </c>
      <c r="CL32" s="495">
        <v>0.57589500000000005</v>
      </c>
      <c r="CM32" s="495">
        <v>2.7082090000000001</v>
      </c>
      <c r="CN32" s="495">
        <v>1.982696</v>
      </c>
      <c r="CO32" s="495">
        <v>0.727989</v>
      </c>
      <c r="CP32" s="495">
        <v>0.53932800000000003</v>
      </c>
      <c r="CQ32" s="495">
        <v>3.2500140000000002</v>
      </c>
      <c r="CR32" s="495">
        <v>0.67756899999999998</v>
      </c>
      <c r="CS32" s="495">
        <v>0.52404300000000004</v>
      </c>
      <c r="CT32" s="495">
        <v>0.93779800000000002</v>
      </c>
      <c r="CU32" s="495">
        <v>2.1394099999999998</v>
      </c>
      <c r="CV32" s="495">
        <v>1.0378769999999999</v>
      </c>
      <c r="CW32" s="495">
        <v>0.79091299999999998</v>
      </c>
      <c r="CX32" s="496">
        <v>0.66299300000000005</v>
      </c>
      <c r="CY32" s="495">
        <v>2.491784</v>
      </c>
      <c r="CZ32" s="497">
        <v>10.589416</v>
      </c>
      <c r="DA32" s="177" t="s">
        <v>512</v>
      </c>
      <c r="DB32" s="175">
        <v>20</v>
      </c>
      <c r="DC32" s="53"/>
      <c r="DE32" s="45"/>
      <c r="DF32" s="45"/>
    </row>
    <row r="33" spans="1:110" ht="18" customHeight="1" x14ac:dyDescent="0.5">
      <c r="A33" s="178"/>
      <c r="B33" s="466" t="s">
        <v>22</v>
      </c>
      <c r="C33" s="510">
        <v>105467.523642</v>
      </c>
      <c r="D33" s="511">
        <v>96972.197264000002</v>
      </c>
      <c r="E33" s="511">
        <v>107020.04754299999</v>
      </c>
      <c r="F33" s="511">
        <v>309459.76844900002</v>
      </c>
      <c r="G33" s="511">
        <v>102742.24871299999</v>
      </c>
      <c r="H33" s="511">
        <v>99038.573854000017</v>
      </c>
      <c r="I33" s="511">
        <v>93273.32645399998</v>
      </c>
      <c r="J33" s="511">
        <v>295054.14902100002</v>
      </c>
      <c r="K33" s="511">
        <v>92644.128244000007</v>
      </c>
      <c r="L33" s="511">
        <v>102876.802427</v>
      </c>
      <c r="M33" s="511">
        <v>104094.875476</v>
      </c>
      <c r="N33" s="511">
        <v>299615.806147</v>
      </c>
      <c r="O33" s="511">
        <v>103945.298025</v>
      </c>
      <c r="P33" s="511">
        <v>95007.922730000006</v>
      </c>
      <c r="Q33" s="512">
        <v>96986.185864000014</v>
      </c>
      <c r="R33" s="511">
        <v>295939.40661900002</v>
      </c>
      <c r="S33" s="505">
        <v>1200069.1302360001</v>
      </c>
      <c r="T33" s="510">
        <v>94925.569272999986</v>
      </c>
      <c r="U33" s="511">
        <v>96284.031870999999</v>
      </c>
      <c r="V33" s="511">
        <v>103954.535999</v>
      </c>
      <c r="W33" s="511">
        <v>295164.13714300003</v>
      </c>
      <c r="X33" s="511">
        <v>101376.396297</v>
      </c>
      <c r="Y33" s="511">
        <v>105218.173534</v>
      </c>
      <c r="Z33" s="511">
        <v>88815.64341400002</v>
      </c>
      <c r="AA33" s="511">
        <v>295410.21324499999</v>
      </c>
      <c r="AB33" s="511">
        <v>94993.83142100001</v>
      </c>
      <c r="AC33" s="511">
        <v>93003.985293999998</v>
      </c>
      <c r="AD33" s="511">
        <v>88959.809137999997</v>
      </c>
      <c r="AE33" s="511">
        <v>276957.62585299998</v>
      </c>
      <c r="AF33" s="511">
        <v>93027.05314399999</v>
      </c>
      <c r="AG33" s="511">
        <v>90702.607344999982</v>
      </c>
      <c r="AH33" s="512">
        <v>94361.094499000013</v>
      </c>
      <c r="AI33" s="511">
        <v>278090.75498799997</v>
      </c>
      <c r="AJ33" s="502">
        <v>1145622.731229</v>
      </c>
      <c r="AK33" s="510">
        <v>98209.608296999984</v>
      </c>
      <c r="AL33" s="511">
        <v>94615.242117999995</v>
      </c>
      <c r="AM33" s="511">
        <v>94816.862762000004</v>
      </c>
      <c r="AN33" s="511">
        <v>287641.71317200002</v>
      </c>
      <c r="AO33" s="511">
        <v>92534.983180999989</v>
      </c>
      <c r="AP33" s="511">
        <v>90288.554399000001</v>
      </c>
      <c r="AQ33" s="511">
        <v>91901.015165999997</v>
      </c>
      <c r="AR33" s="511">
        <v>274724.55274399999</v>
      </c>
      <c r="AS33" s="511">
        <v>101865.395302</v>
      </c>
      <c r="AT33" s="511">
        <v>98577.291416000007</v>
      </c>
      <c r="AU33" s="511">
        <v>101166.482462</v>
      </c>
      <c r="AV33" s="511">
        <v>301609.169177</v>
      </c>
      <c r="AW33" s="511">
        <v>104189.27941800001</v>
      </c>
      <c r="AX33" s="511">
        <v>100278.41864600001</v>
      </c>
      <c r="AY33" s="512">
        <v>101528.060751</v>
      </c>
      <c r="AZ33" s="511">
        <v>305995.758814</v>
      </c>
      <c r="BA33" s="503">
        <v>1169971.1939069999</v>
      </c>
      <c r="BB33" s="510">
        <v>66071.600479000001</v>
      </c>
      <c r="BC33" s="511">
        <v>56195.934169</v>
      </c>
      <c r="BD33" s="511">
        <v>66686.295026000007</v>
      </c>
      <c r="BE33" s="511">
        <v>188953.82967400001</v>
      </c>
      <c r="BF33" s="511">
        <v>61116.955198999989</v>
      </c>
      <c r="BG33" s="511">
        <v>68437.407315000004</v>
      </c>
      <c r="BH33" s="511">
        <v>60800.478174999997</v>
      </c>
      <c r="BI33" s="511">
        <v>190354.840689</v>
      </c>
      <c r="BJ33" s="511">
        <v>66794.125732000015</v>
      </c>
      <c r="BK33" s="511">
        <v>67436.825348999992</v>
      </c>
      <c r="BL33" s="511">
        <v>60754.793618999996</v>
      </c>
      <c r="BM33" s="511">
        <v>194985.74470000001</v>
      </c>
      <c r="BN33" s="511">
        <v>74866.783806000007</v>
      </c>
      <c r="BO33" s="511">
        <v>64663.487847999997</v>
      </c>
      <c r="BP33" s="512">
        <v>62199.571830000001</v>
      </c>
      <c r="BQ33" s="511">
        <v>201729.84348400001</v>
      </c>
      <c r="BR33" s="504">
        <v>776024.25854699989</v>
      </c>
      <c r="BS33" s="510">
        <v>66831.901641999997</v>
      </c>
      <c r="BT33" s="511">
        <v>66899.471162999995</v>
      </c>
      <c r="BU33" s="511">
        <v>73883.478417999999</v>
      </c>
      <c r="BV33" s="511">
        <v>207614.85122300001</v>
      </c>
      <c r="BW33" s="511">
        <v>64363.522628999999</v>
      </c>
      <c r="BX33" s="511">
        <v>75099.337361999991</v>
      </c>
      <c r="BY33" s="511">
        <v>68834.009335999988</v>
      </c>
      <c r="BZ33" s="511">
        <v>208296.86932699999</v>
      </c>
      <c r="CA33" s="511">
        <v>77487.681438999993</v>
      </c>
      <c r="CB33" s="511">
        <v>69725.233445000005</v>
      </c>
      <c r="CC33" s="511">
        <v>73325.746727999998</v>
      </c>
      <c r="CD33" s="511">
        <v>220538.661612</v>
      </c>
      <c r="CE33" s="511">
        <v>76801.991435000004</v>
      </c>
      <c r="CF33" s="511">
        <v>77574.82118699998</v>
      </c>
      <c r="CG33" s="512">
        <v>82196.335944999999</v>
      </c>
      <c r="CH33" s="511">
        <v>236573.148567</v>
      </c>
      <c r="CI33" s="503">
        <v>873023.53072900011</v>
      </c>
      <c r="CJ33" s="510">
        <v>76379.087991999986</v>
      </c>
      <c r="CK33" s="511">
        <v>71421.906854000001</v>
      </c>
      <c r="CL33" s="511">
        <v>76806.84135100001</v>
      </c>
      <c r="CM33" s="511">
        <v>224607.836198</v>
      </c>
      <c r="CN33" s="511">
        <v>79875.115289000008</v>
      </c>
      <c r="CO33" s="511">
        <v>84219.996337000004</v>
      </c>
      <c r="CP33" s="511">
        <v>72654.631167</v>
      </c>
      <c r="CQ33" s="511">
        <v>236749.742795</v>
      </c>
      <c r="CR33" s="511">
        <v>82719.401321000012</v>
      </c>
      <c r="CS33" s="511">
        <v>78834.553388</v>
      </c>
      <c r="CT33" s="511">
        <v>77463.600111000007</v>
      </c>
      <c r="CU33" s="511">
        <v>239017.55481900001</v>
      </c>
      <c r="CV33" s="511">
        <v>82814.408813999995</v>
      </c>
      <c r="CW33" s="511">
        <v>80221.918936999995</v>
      </c>
      <c r="CX33" s="512">
        <v>86413.700340999989</v>
      </c>
      <c r="CY33" s="511">
        <v>249450.02809400001</v>
      </c>
      <c r="CZ33" s="505">
        <v>949825.16190599988</v>
      </c>
      <c r="DA33" s="472" t="s">
        <v>243</v>
      </c>
      <c r="DB33" s="179"/>
      <c r="DE33" s="45"/>
      <c r="DF33" s="45"/>
    </row>
    <row r="34" spans="1:110" x14ac:dyDescent="0.5">
      <c r="A34" s="90" t="s">
        <v>968</v>
      </c>
      <c r="S34" s="20"/>
      <c r="AJ34" s="20"/>
      <c r="BA34" s="20"/>
      <c r="BR34" s="20"/>
      <c r="CI34" s="20"/>
      <c r="CZ34" s="49"/>
      <c r="DB34" s="91" t="s">
        <v>969</v>
      </c>
      <c r="DE34" s="45"/>
      <c r="DF34" s="45"/>
    </row>
    <row r="35" spans="1:110" x14ac:dyDescent="0.5">
      <c r="A35" s="44"/>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49"/>
      <c r="DE35" s="45"/>
      <c r="DF35" s="45"/>
    </row>
    <row r="36" spans="1:110" s="32" customFormat="1" ht="24" customHeight="1" x14ac:dyDescent="0.5">
      <c r="A36" s="69"/>
      <c r="B36" s="70"/>
      <c r="C36" s="613" t="s">
        <v>513</v>
      </c>
      <c r="D36" s="614"/>
      <c r="E36" s="614"/>
      <c r="F36" s="614"/>
      <c r="G36" s="614"/>
      <c r="H36" s="614"/>
      <c r="I36" s="614"/>
      <c r="J36" s="614"/>
      <c r="K36" s="614"/>
      <c r="L36" s="614"/>
      <c r="M36" s="614"/>
      <c r="N36" s="614"/>
      <c r="O36" s="614"/>
      <c r="P36" s="614"/>
      <c r="Q36" s="614"/>
      <c r="R36" s="614"/>
      <c r="S36" s="614"/>
      <c r="T36" s="614"/>
      <c r="U36" s="614"/>
      <c r="V36" s="614"/>
      <c r="W36" s="614"/>
      <c r="X36" s="614"/>
      <c r="Y36" s="614"/>
      <c r="Z36" s="614"/>
      <c r="AA36" s="614"/>
      <c r="AB36" s="614"/>
      <c r="AC36" s="614"/>
      <c r="AD36" s="614"/>
      <c r="AE36" s="614"/>
      <c r="AF36" s="614"/>
      <c r="AG36" s="614"/>
      <c r="AH36" s="614"/>
      <c r="AI36" s="614"/>
      <c r="AJ36" s="614"/>
      <c r="AK36" s="614"/>
      <c r="AL36" s="614"/>
      <c r="AM36" s="614"/>
      <c r="AN36" s="614"/>
      <c r="AO36" s="614"/>
      <c r="AP36" s="614"/>
      <c r="AQ36" s="614"/>
      <c r="AR36" s="614"/>
      <c r="AS36" s="614"/>
      <c r="AT36" s="614"/>
      <c r="AU36" s="614"/>
      <c r="AV36" s="614"/>
      <c r="AW36" s="614"/>
      <c r="AX36" s="614"/>
      <c r="AY36" s="614"/>
      <c r="AZ36" s="614"/>
      <c r="BA36" s="615"/>
      <c r="BB36" s="613" t="s">
        <v>514</v>
      </c>
      <c r="BC36" s="614"/>
      <c r="BD36" s="614"/>
      <c r="BE36" s="614"/>
      <c r="BF36" s="614"/>
      <c r="BG36" s="614"/>
      <c r="BH36" s="614"/>
      <c r="BI36" s="614"/>
      <c r="BJ36" s="614"/>
      <c r="BK36" s="614"/>
      <c r="BL36" s="614"/>
      <c r="BM36" s="614"/>
      <c r="BN36" s="614"/>
      <c r="BO36" s="614"/>
      <c r="BP36" s="614"/>
      <c r="BQ36" s="614"/>
      <c r="BR36" s="614"/>
      <c r="BS36" s="614"/>
      <c r="BT36" s="614"/>
      <c r="BU36" s="614"/>
      <c r="BV36" s="614"/>
      <c r="BW36" s="614"/>
      <c r="BX36" s="614"/>
      <c r="BY36" s="614"/>
      <c r="BZ36" s="614"/>
      <c r="CA36" s="614"/>
      <c r="CB36" s="614"/>
      <c r="CC36" s="614"/>
      <c r="CD36" s="614"/>
      <c r="CE36" s="614"/>
      <c r="CF36" s="614"/>
      <c r="CG36" s="614"/>
      <c r="CH36" s="614"/>
      <c r="CI36" s="614"/>
      <c r="CJ36" s="614"/>
      <c r="CK36" s="614"/>
      <c r="CL36" s="614"/>
      <c r="CM36" s="614"/>
      <c r="CN36" s="614"/>
      <c r="CO36" s="614"/>
      <c r="CP36" s="614"/>
      <c r="CQ36" s="614"/>
      <c r="CR36" s="614"/>
      <c r="CS36" s="614"/>
      <c r="CT36" s="614"/>
      <c r="CU36" s="614"/>
      <c r="CV36" s="614"/>
      <c r="CW36" s="614"/>
      <c r="CX36" s="614"/>
      <c r="CY36" s="614"/>
      <c r="CZ36" s="615"/>
      <c r="DA36" s="71"/>
      <c r="DB36" s="69"/>
      <c r="DE36" s="37"/>
    </row>
    <row r="37" spans="1:110" s="38" customFormat="1" ht="36" customHeight="1" x14ac:dyDescent="0.5">
      <c r="A37" s="167" t="s">
        <v>23</v>
      </c>
      <c r="B37" s="260" t="s">
        <v>24</v>
      </c>
      <c r="C37" s="474" t="s">
        <v>2372</v>
      </c>
      <c r="D37" s="475" t="s">
        <v>2373</v>
      </c>
      <c r="E37" s="475" t="s">
        <v>2374</v>
      </c>
      <c r="F37" s="475" t="s">
        <v>2371</v>
      </c>
      <c r="G37" s="475" t="s">
        <v>2375</v>
      </c>
      <c r="H37" s="475" t="s">
        <v>2376</v>
      </c>
      <c r="I37" s="475" t="s">
        <v>2377</v>
      </c>
      <c r="J37" s="475" t="s">
        <v>2378</v>
      </c>
      <c r="K37" s="475" t="s">
        <v>2381</v>
      </c>
      <c r="L37" s="475" t="s">
        <v>2382</v>
      </c>
      <c r="M37" s="475" t="s">
        <v>2383</v>
      </c>
      <c r="N37" s="475" t="s">
        <v>2379</v>
      </c>
      <c r="O37" s="475" t="s">
        <v>2384</v>
      </c>
      <c r="P37" s="475" t="s">
        <v>2385</v>
      </c>
      <c r="Q37" s="455" t="s">
        <v>2386</v>
      </c>
      <c r="R37" s="475" t="s">
        <v>2380</v>
      </c>
      <c r="S37" s="409">
        <v>2023</v>
      </c>
      <c r="T37" s="474" t="s">
        <v>2372</v>
      </c>
      <c r="U37" s="475" t="s">
        <v>2373</v>
      </c>
      <c r="V37" s="475" t="s">
        <v>2374</v>
      </c>
      <c r="W37" s="475" t="s">
        <v>2371</v>
      </c>
      <c r="X37" s="475" t="s">
        <v>2375</v>
      </c>
      <c r="Y37" s="475" t="s">
        <v>2376</v>
      </c>
      <c r="Z37" s="475" t="s">
        <v>2377</v>
      </c>
      <c r="AA37" s="475" t="s">
        <v>2378</v>
      </c>
      <c r="AB37" s="475" t="s">
        <v>2381</v>
      </c>
      <c r="AC37" s="475" t="s">
        <v>2382</v>
      </c>
      <c r="AD37" s="475" t="s">
        <v>2383</v>
      </c>
      <c r="AE37" s="475" t="s">
        <v>2379</v>
      </c>
      <c r="AF37" s="475" t="s">
        <v>2384</v>
      </c>
      <c r="AG37" s="475" t="s">
        <v>2385</v>
      </c>
      <c r="AH37" s="455" t="s">
        <v>2386</v>
      </c>
      <c r="AI37" s="475" t="s">
        <v>2380</v>
      </c>
      <c r="AJ37" s="195">
        <v>2024</v>
      </c>
      <c r="AK37" s="474" t="s">
        <v>2372</v>
      </c>
      <c r="AL37" s="475" t="s">
        <v>2373</v>
      </c>
      <c r="AM37" s="475" t="s">
        <v>2374</v>
      </c>
      <c r="AN37" s="475" t="s">
        <v>2371</v>
      </c>
      <c r="AO37" s="475" t="s">
        <v>2375</v>
      </c>
      <c r="AP37" s="475" t="s">
        <v>2376</v>
      </c>
      <c r="AQ37" s="475" t="s">
        <v>2377</v>
      </c>
      <c r="AR37" s="475" t="s">
        <v>2378</v>
      </c>
      <c r="AS37" s="475" t="s">
        <v>2381</v>
      </c>
      <c r="AT37" s="475" t="s">
        <v>2382</v>
      </c>
      <c r="AU37" s="475" t="s">
        <v>2383</v>
      </c>
      <c r="AV37" s="475" t="s">
        <v>2379</v>
      </c>
      <c r="AW37" s="475" t="s">
        <v>2384</v>
      </c>
      <c r="AX37" s="475" t="s">
        <v>2385</v>
      </c>
      <c r="AY37" s="455" t="s">
        <v>2386</v>
      </c>
      <c r="AZ37" s="475" t="s">
        <v>2380</v>
      </c>
      <c r="BA37" s="85">
        <v>2025</v>
      </c>
      <c r="BB37" s="474" t="s">
        <v>2372</v>
      </c>
      <c r="BC37" s="475" t="s">
        <v>2373</v>
      </c>
      <c r="BD37" s="475" t="s">
        <v>2374</v>
      </c>
      <c r="BE37" s="475" t="s">
        <v>2371</v>
      </c>
      <c r="BF37" s="475" t="s">
        <v>2375</v>
      </c>
      <c r="BG37" s="475" t="s">
        <v>2376</v>
      </c>
      <c r="BH37" s="475" t="s">
        <v>2377</v>
      </c>
      <c r="BI37" s="475" t="s">
        <v>2378</v>
      </c>
      <c r="BJ37" s="475" t="s">
        <v>2381</v>
      </c>
      <c r="BK37" s="475" t="s">
        <v>2382</v>
      </c>
      <c r="BL37" s="475" t="s">
        <v>2383</v>
      </c>
      <c r="BM37" s="475" t="s">
        <v>2379</v>
      </c>
      <c r="BN37" s="475" t="s">
        <v>2384</v>
      </c>
      <c r="BO37" s="475" t="s">
        <v>2385</v>
      </c>
      <c r="BP37" s="455" t="s">
        <v>2386</v>
      </c>
      <c r="BQ37" s="475" t="s">
        <v>2380</v>
      </c>
      <c r="BR37" s="85">
        <v>2023</v>
      </c>
      <c r="BS37" s="474" t="s">
        <v>2372</v>
      </c>
      <c r="BT37" s="475" t="s">
        <v>2373</v>
      </c>
      <c r="BU37" s="475" t="s">
        <v>2374</v>
      </c>
      <c r="BV37" s="475" t="s">
        <v>2371</v>
      </c>
      <c r="BW37" s="475" t="s">
        <v>2375</v>
      </c>
      <c r="BX37" s="475" t="s">
        <v>2376</v>
      </c>
      <c r="BY37" s="475" t="s">
        <v>2377</v>
      </c>
      <c r="BZ37" s="475" t="s">
        <v>2378</v>
      </c>
      <c r="CA37" s="475" t="s">
        <v>2381</v>
      </c>
      <c r="CB37" s="475" t="s">
        <v>2382</v>
      </c>
      <c r="CC37" s="475" t="s">
        <v>2383</v>
      </c>
      <c r="CD37" s="475" t="s">
        <v>2379</v>
      </c>
      <c r="CE37" s="475" t="s">
        <v>2384</v>
      </c>
      <c r="CF37" s="475" t="s">
        <v>2385</v>
      </c>
      <c r="CG37" s="455" t="s">
        <v>2386</v>
      </c>
      <c r="CH37" s="475" t="s">
        <v>2380</v>
      </c>
      <c r="CI37" s="85">
        <v>2024</v>
      </c>
      <c r="CJ37" s="474" t="s">
        <v>2372</v>
      </c>
      <c r="CK37" s="475" t="s">
        <v>2373</v>
      </c>
      <c r="CL37" s="475" t="s">
        <v>2374</v>
      </c>
      <c r="CM37" s="475" t="s">
        <v>2371</v>
      </c>
      <c r="CN37" s="475" t="s">
        <v>2375</v>
      </c>
      <c r="CO37" s="475" t="s">
        <v>2376</v>
      </c>
      <c r="CP37" s="475" t="s">
        <v>2377</v>
      </c>
      <c r="CQ37" s="475" t="s">
        <v>2378</v>
      </c>
      <c r="CR37" s="475" t="s">
        <v>2381</v>
      </c>
      <c r="CS37" s="475" t="s">
        <v>2382</v>
      </c>
      <c r="CT37" s="475" t="s">
        <v>2383</v>
      </c>
      <c r="CU37" s="475" t="s">
        <v>2379</v>
      </c>
      <c r="CV37" s="475" t="s">
        <v>2384</v>
      </c>
      <c r="CW37" s="475" t="s">
        <v>2385</v>
      </c>
      <c r="CX37" s="455" t="s">
        <v>2386</v>
      </c>
      <c r="CY37" s="475" t="s">
        <v>2380</v>
      </c>
      <c r="CZ37" s="409">
        <v>2025</v>
      </c>
      <c r="DA37" s="259" t="s">
        <v>244</v>
      </c>
      <c r="DB37" s="261" t="s">
        <v>246</v>
      </c>
      <c r="DE37" s="43"/>
    </row>
    <row r="38" spans="1:110" ht="30" customHeight="1" thickBot="1" x14ac:dyDescent="0.55000000000000004">
      <c r="A38" s="186"/>
      <c r="B38" s="192" t="s">
        <v>970</v>
      </c>
      <c r="C38" s="192"/>
      <c r="D38" s="192"/>
      <c r="E38" s="192"/>
      <c r="F38" s="192"/>
      <c r="G38" s="192"/>
      <c r="H38" s="192"/>
      <c r="I38" s="192"/>
      <c r="J38" s="192"/>
      <c r="K38" s="192"/>
      <c r="L38" s="192"/>
      <c r="M38" s="192"/>
      <c r="N38" s="192"/>
      <c r="O38" s="192"/>
      <c r="P38" s="192"/>
      <c r="Q38" s="192"/>
      <c r="R38" s="192"/>
      <c r="S38" s="187"/>
      <c r="T38" s="192"/>
      <c r="U38" s="192"/>
      <c r="V38" s="192"/>
      <c r="W38" s="192"/>
      <c r="X38" s="192"/>
      <c r="Y38" s="192"/>
      <c r="Z38" s="192"/>
      <c r="AA38" s="192"/>
      <c r="AB38" s="192"/>
      <c r="AC38" s="192"/>
      <c r="AD38" s="192"/>
      <c r="AE38" s="192"/>
      <c r="AF38" s="192"/>
      <c r="AG38" s="192"/>
      <c r="AH38" s="192"/>
      <c r="AI38" s="192"/>
      <c r="AJ38" s="187"/>
      <c r="AK38" s="192"/>
      <c r="AL38" s="192"/>
      <c r="AM38" s="192"/>
      <c r="AN38" s="192"/>
      <c r="AO38" s="192"/>
      <c r="AP38" s="192"/>
      <c r="AQ38" s="192"/>
      <c r="AR38" s="192"/>
      <c r="AS38" s="192"/>
      <c r="AT38" s="192"/>
      <c r="AU38" s="192"/>
      <c r="AV38" s="192"/>
      <c r="AW38" s="192"/>
      <c r="AX38" s="192"/>
      <c r="AY38" s="192"/>
      <c r="AZ38" s="192"/>
      <c r="BA38" s="187"/>
      <c r="BB38" s="192"/>
      <c r="BC38" s="192"/>
      <c r="BD38" s="192"/>
      <c r="BE38" s="192"/>
      <c r="BF38" s="192"/>
      <c r="BG38" s="192"/>
      <c r="BH38" s="192"/>
      <c r="BI38" s="192"/>
      <c r="BJ38" s="192"/>
      <c r="BK38" s="192"/>
      <c r="BL38" s="192"/>
      <c r="BM38" s="192"/>
      <c r="BN38" s="192"/>
      <c r="BO38" s="192"/>
      <c r="BP38" s="192"/>
      <c r="BQ38" s="192"/>
      <c r="BR38" s="187"/>
      <c r="BS38" s="192"/>
      <c r="BT38" s="192"/>
      <c r="BU38" s="192"/>
      <c r="BV38" s="192"/>
      <c r="BW38" s="192"/>
      <c r="BX38" s="192"/>
      <c r="BY38" s="192"/>
      <c r="BZ38" s="192"/>
      <c r="CA38" s="192"/>
      <c r="CB38" s="192"/>
      <c r="CC38" s="192"/>
      <c r="CD38" s="192"/>
      <c r="CE38" s="192"/>
      <c r="CF38" s="192"/>
      <c r="CG38" s="192"/>
      <c r="CH38" s="192"/>
      <c r="CI38" s="187"/>
      <c r="CJ38" s="192"/>
      <c r="CK38" s="192"/>
      <c r="CL38" s="192"/>
      <c r="CM38" s="192"/>
      <c r="CN38" s="192"/>
      <c r="CO38" s="192"/>
      <c r="CP38" s="192"/>
      <c r="CQ38" s="192"/>
      <c r="CR38" s="192"/>
      <c r="CS38" s="192"/>
      <c r="CT38" s="192"/>
      <c r="CU38" s="192"/>
      <c r="CV38" s="192"/>
      <c r="CW38" s="192"/>
      <c r="CX38" s="192"/>
      <c r="CY38" s="192"/>
      <c r="CZ38" s="187"/>
      <c r="DA38" s="191" t="s">
        <v>971</v>
      </c>
      <c r="DB38" s="188"/>
      <c r="DE38" s="45"/>
      <c r="DF38" s="45"/>
    </row>
    <row r="39" spans="1:110" ht="18" customHeight="1" x14ac:dyDescent="0.5">
      <c r="A39" s="92">
        <v>1</v>
      </c>
      <c r="B39" s="189" t="s">
        <v>538</v>
      </c>
      <c r="C39" s="506">
        <v>10101.770262</v>
      </c>
      <c r="D39" s="507">
        <v>8951.7401379999992</v>
      </c>
      <c r="E39" s="507">
        <v>11117.099645</v>
      </c>
      <c r="F39" s="507">
        <v>30170.610045000001</v>
      </c>
      <c r="G39" s="507">
        <v>9601.8755070000007</v>
      </c>
      <c r="H39" s="507">
        <v>12929.563559</v>
      </c>
      <c r="I39" s="507">
        <v>9615.3582490000008</v>
      </c>
      <c r="J39" s="507">
        <v>32146.797315</v>
      </c>
      <c r="K39" s="507">
        <v>9475.8762719999995</v>
      </c>
      <c r="L39" s="507">
        <v>12651.697344</v>
      </c>
      <c r="M39" s="507">
        <v>11523.080943000001</v>
      </c>
      <c r="N39" s="507">
        <v>33650.654559000002</v>
      </c>
      <c r="O39" s="507">
        <v>10455.304276999999</v>
      </c>
      <c r="P39" s="507">
        <v>10954.946058</v>
      </c>
      <c r="Q39" s="450">
        <v>12902.206791000001</v>
      </c>
      <c r="R39" s="507">
        <v>34312.457126000001</v>
      </c>
      <c r="S39" s="452">
        <v>130280.51904499999</v>
      </c>
      <c r="T39" s="506">
        <v>13142.222379000001</v>
      </c>
      <c r="U39" s="507">
        <v>10972.785849</v>
      </c>
      <c r="V39" s="507">
        <v>11442.494988</v>
      </c>
      <c r="W39" s="507">
        <v>35557.503215999997</v>
      </c>
      <c r="X39" s="507">
        <v>12563.173935999999</v>
      </c>
      <c r="Y39" s="507">
        <v>15400.464029000001</v>
      </c>
      <c r="Z39" s="507">
        <v>11272.390831999999</v>
      </c>
      <c r="AA39" s="507">
        <v>39236.028796999999</v>
      </c>
      <c r="AB39" s="507">
        <v>12668.654451</v>
      </c>
      <c r="AC39" s="507">
        <v>13604.652296</v>
      </c>
      <c r="AD39" s="507">
        <v>11983.496224</v>
      </c>
      <c r="AE39" s="507">
        <v>38256.802970999997</v>
      </c>
      <c r="AF39" s="507">
        <v>12276.703174</v>
      </c>
      <c r="AG39" s="507">
        <v>13668.239102</v>
      </c>
      <c r="AH39" s="450">
        <v>13690.344424999999</v>
      </c>
      <c r="AI39" s="507">
        <v>39635.286700999997</v>
      </c>
      <c r="AJ39" s="452">
        <v>152685.62168499999</v>
      </c>
      <c r="AK39" s="506">
        <v>14067.784523</v>
      </c>
      <c r="AL39" s="507">
        <v>13719.700253000001</v>
      </c>
      <c r="AM39" s="507">
        <v>12961.846382</v>
      </c>
      <c r="AN39" s="507">
        <v>40749.331159000001</v>
      </c>
      <c r="AO39" s="507">
        <v>15073.207441</v>
      </c>
      <c r="AP39" s="507">
        <v>14948.800397000001</v>
      </c>
      <c r="AQ39" s="507">
        <v>12845.693703999999</v>
      </c>
      <c r="AR39" s="507">
        <v>42867.701541000002</v>
      </c>
      <c r="AS39" s="507">
        <v>15514.506631</v>
      </c>
      <c r="AT39" s="507">
        <v>16023.967796000001</v>
      </c>
      <c r="AU39" s="507">
        <v>16078.979536999999</v>
      </c>
      <c r="AV39" s="507">
        <v>47617.453963</v>
      </c>
      <c r="AW39" s="507">
        <v>18356.134963</v>
      </c>
      <c r="AX39" s="507">
        <v>17455.782576000001</v>
      </c>
      <c r="AY39" s="450">
        <v>18778.487664</v>
      </c>
      <c r="AZ39" s="507">
        <v>54590.405203000002</v>
      </c>
      <c r="BA39" s="452">
        <v>185824.891867</v>
      </c>
      <c r="BB39" s="506">
        <v>7280.9212770000004</v>
      </c>
      <c r="BC39" s="507">
        <v>5707.6067569999996</v>
      </c>
      <c r="BD39" s="507">
        <v>7014.6559939999997</v>
      </c>
      <c r="BE39" s="507">
        <v>20003.184028</v>
      </c>
      <c r="BF39" s="507">
        <v>5577.9160849999998</v>
      </c>
      <c r="BG39" s="507">
        <v>6029.5342149999997</v>
      </c>
      <c r="BH39" s="507">
        <v>5986.537327</v>
      </c>
      <c r="BI39" s="507">
        <v>17593.987626999999</v>
      </c>
      <c r="BJ39" s="507">
        <v>6309.1946280000002</v>
      </c>
      <c r="BK39" s="507">
        <v>6116.450425</v>
      </c>
      <c r="BL39" s="507">
        <v>6619.9290570000003</v>
      </c>
      <c r="BM39" s="507">
        <v>19045.574110000001</v>
      </c>
      <c r="BN39" s="507">
        <v>7809.8528660000002</v>
      </c>
      <c r="BO39" s="507">
        <v>6537.479319</v>
      </c>
      <c r="BP39" s="450">
        <v>7168.1677140000002</v>
      </c>
      <c r="BQ39" s="507">
        <v>21515.499898999999</v>
      </c>
      <c r="BR39" s="452">
        <v>78158.245664000002</v>
      </c>
      <c r="BS39" s="506">
        <v>7844.7880279999999</v>
      </c>
      <c r="BT39" s="507">
        <v>6987.7948349999997</v>
      </c>
      <c r="BU39" s="507">
        <v>6992.3312770000002</v>
      </c>
      <c r="BV39" s="507">
        <v>21824.914140000001</v>
      </c>
      <c r="BW39" s="507">
        <v>5799.5137029999996</v>
      </c>
      <c r="BX39" s="507">
        <v>6792.0231460000005</v>
      </c>
      <c r="BY39" s="507">
        <v>6374.5016390000001</v>
      </c>
      <c r="BZ39" s="507">
        <v>18966.038487999998</v>
      </c>
      <c r="CA39" s="507">
        <v>6243.0820039999999</v>
      </c>
      <c r="CB39" s="507">
        <v>5233.8428910000002</v>
      </c>
      <c r="CC39" s="507">
        <v>5618.9326719999999</v>
      </c>
      <c r="CD39" s="507">
        <v>17095.857566999999</v>
      </c>
      <c r="CE39" s="507">
        <v>6246.0803489999998</v>
      </c>
      <c r="CF39" s="507">
        <v>6203.6551589999999</v>
      </c>
      <c r="CG39" s="450">
        <v>6352.4313990000001</v>
      </c>
      <c r="CH39" s="507">
        <v>18802.166906999999</v>
      </c>
      <c r="CI39" s="452">
        <v>76688.977102000004</v>
      </c>
      <c r="CJ39" s="506">
        <v>6397.1515040000004</v>
      </c>
      <c r="CK39" s="507">
        <v>5442.413528</v>
      </c>
      <c r="CL39" s="507">
        <v>6863.9108210000004</v>
      </c>
      <c r="CM39" s="507">
        <v>18703.475853</v>
      </c>
      <c r="CN39" s="507">
        <v>7293.1590230000002</v>
      </c>
      <c r="CO39" s="507">
        <v>7562.5578409999998</v>
      </c>
      <c r="CP39" s="507">
        <v>6374.883519</v>
      </c>
      <c r="CQ39" s="507">
        <v>21230.600383000001</v>
      </c>
      <c r="CR39" s="507">
        <v>7249.3386</v>
      </c>
      <c r="CS39" s="507">
        <v>7199.1452609999997</v>
      </c>
      <c r="CT39" s="507">
        <v>6623.8752320000003</v>
      </c>
      <c r="CU39" s="507">
        <v>21072.359091999999</v>
      </c>
      <c r="CV39" s="507">
        <v>7211.7475459999996</v>
      </c>
      <c r="CW39" s="507">
        <v>6960.8635219999996</v>
      </c>
      <c r="CX39" s="450">
        <v>7308.6336240000001</v>
      </c>
      <c r="CY39" s="507">
        <v>21481.244692</v>
      </c>
      <c r="CZ39" s="452">
        <v>82487.68002</v>
      </c>
      <c r="DA39" s="193" t="s">
        <v>545</v>
      </c>
      <c r="DB39" s="92">
        <v>1</v>
      </c>
      <c r="DE39" s="45"/>
      <c r="DF39" s="45"/>
    </row>
    <row r="40" spans="1:110" ht="18" customHeight="1" x14ac:dyDescent="0.5">
      <c r="A40" s="95">
        <v>2</v>
      </c>
      <c r="B40" s="190" t="s">
        <v>539</v>
      </c>
      <c r="C40" s="508">
        <v>16100.468913000001</v>
      </c>
      <c r="D40" s="509">
        <v>14383.427136</v>
      </c>
      <c r="E40" s="509">
        <v>15902.270267</v>
      </c>
      <c r="F40" s="509">
        <v>46386.166316000003</v>
      </c>
      <c r="G40" s="509">
        <v>14850.95912</v>
      </c>
      <c r="H40" s="509">
        <v>18744.988251999999</v>
      </c>
      <c r="I40" s="509">
        <v>16275.960165</v>
      </c>
      <c r="J40" s="509">
        <v>49871.907536999999</v>
      </c>
      <c r="K40" s="509">
        <v>15410.227150999999</v>
      </c>
      <c r="L40" s="509">
        <v>19118.705923000001</v>
      </c>
      <c r="M40" s="509">
        <v>18122.344894000002</v>
      </c>
      <c r="N40" s="509">
        <v>52651.277968000002</v>
      </c>
      <c r="O40" s="509">
        <v>17170.741249999999</v>
      </c>
      <c r="P40" s="509">
        <v>15766.343766</v>
      </c>
      <c r="Q40" s="451">
        <v>19495.231927000001</v>
      </c>
      <c r="R40" s="509">
        <v>52432.316942999998</v>
      </c>
      <c r="S40" s="453">
        <v>201341.668764</v>
      </c>
      <c r="T40" s="508">
        <v>19020.025731000002</v>
      </c>
      <c r="U40" s="509">
        <v>18505.375222999999</v>
      </c>
      <c r="V40" s="509">
        <v>17750.13954</v>
      </c>
      <c r="W40" s="509">
        <v>55275.540494000001</v>
      </c>
      <c r="X40" s="509">
        <v>18294.849227999999</v>
      </c>
      <c r="Y40" s="509">
        <v>22109.760146000001</v>
      </c>
      <c r="Z40" s="509">
        <v>16287.548059999999</v>
      </c>
      <c r="AA40" s="509">
        <v>56692.157434000001</v>
      </c>
      <c r="AB40" s="509">
        <v>19622.179187000002</v>
      </c>
      <c r="AC40" s="509">
        <v>20313.364463999998</v>
      </c>
      <c r="AD40" s="509">
        <v>19108.020840000001</v>
      </c>
      <c r="AE40" s="509">
        <v>59043.564490999997</v>
      </c>
      <c r="AF40" s="509">
        <v>19672.598773999998</v>
      </c>
      <c r="AG40" s="509">
        <v>19836.199728</v>
      </c>
      <c r="AH40" s="451">
        <v>19727.700140000001</v>
      </c>
      <c r="AI40" s="509">
        <v>59236.498641999999</v>
      </c>
      <c r="AJ40" s="453">
        <v>230247.761061</v>
      </c>
      <c r="AK40" s="508">
        <v>21982.449945</v>
      </c>
      <c r="AL40" s="509">
        <v>21475.972024999999</v>
      </c>
      <c r="AM40" s="509">
        <v>20598.2971</v>
      </c>
      <c r="AN40" s="509">
        <v>64056.719069999999</v>
      </c>
      <c r="AO40" s="509">
        <v>22467.919021999998</v>
      </c>
      <c r="AP40" s="509">
        <v>21686.020397</v>
      </c>
      <c r="AQ40" s="509">
        <v>21423.709544000001</v>
      </c>
      <c r="AR40" s="509">
        <v>65577.648963</v>
      </c>
      <c r="AS40" s="509">
        <v>23562.826489999999</v>
      </c>
      <c r="AT40" s="509">
        <v>24297.923231000001</v>
      </c>
      <c r="AU40" s="509">
        <v>23211.541496000002</v>
      </c>
      <c r="AV40" s="509">
        <v>71072.291217999998</v>
      </c>
      <c r="AW40" s="509">
        <v>26652.415304999999</v>
      </c>
      <c r="AX40" s="509">
        <v>25516.507131999999</v>
      </c>
      <c r="AY40" s="451">
        <v>26760.415671999999</v>
      </c>
      <c r="AZ40" s="509">
        <v>78929.338109999997</v>
      </c>
      <c r="BA40" s="453">
        <v>279635.99736099999</v>
      </c>
      <c r="BB40" s="508">
        <v>10000.996165</v>
      </c>
      <c r="BC40" s="509">
        <v>7934.7906650000004</v>
      </c>
      <c r="BD40" s="509">
        <v>9319.3707730000006</v>
      </c>
      <c r="BE40" s="509">
        <v>27255.157603</v>
      </c>
      <c r="BF40" s="509">
        <v>7538.0610310000002</v>
      </c>
      <c r="BG40" s="509">
        <v>8553.1240539999999</v>
      </c>
      <c r="BH40" s="509">
        <v>9436.343374</v>
      </c>
      <c r="BI40" s="509">
        <v>25527.528459000001</v>
      </c>
      <c r="BJ40" s="509">
        <v>8214.0303789999998</v>
      </c>
      <c r="BK40" s="509">
        <v>8873.5935919999993</v>
      </c>
      <c r="BL40" s="509">
        <v>10163.122106999999</v>
      </c>
      <c r="BM40" s="509">
        <v>27250.746078</v>
      </c>
      <c r="BN40" s="509">
        <v>10768.204131</v>
      </c>
      <c r="BO40" s="509">
        <v>9228.0540060000003</v>
      </c>
      <c r="BP40" s="451">
        <v>10250.457754999999</v>
      </c>
      <c r="BQ40" s="509">
        <v>30246.715892</v>
      </c>
      <c r="BR40" s="453">
        <v>110280.148032</v>
      </c>
      <c r="BS40" s="508">
        <v>11389.597127000001</v>
      </c>
      <c r="BT40" s="509">
        <v>11451.470823</v>
      </c>
      <c r="BU40" s="509">
        <v>10356.684984</v>
      </c>
      <c r="BV40" s="509">
        <v>33197.752933999996</v>
      </c>
      <c r="BW40" s="509">
        <v>8196.8861309999993</v>
      </c>
      <c r="BX40" s="509">
        <v>11058.579927000001</v>
      </c>
      <c r="BY40" s="509">
        <v>10759.986996</v>
      </c>
      <c r="BZ40" s="509">
        <v>30015.453054000001</v>
      </c>
      <c r="CA40" s="509">
        <v>9131.3352950000008</v>
      </c>
      <c r="CB40" s="509">
        <v>8441.0279809999993</v>
      </c>
      <c r="CC40" s="509">
        <v>8627.5151139999998</v>
      </c>
      <c r="CD40" s="509">
        <v>26199.878390000002</v>
      </c>
      <c r="CE40" s="509">
        <v>9876.0469560000001</v>
      </c>
      <c r="CF40" s="509">
        <v>9417.6610440000004</v>
      </c>
      <c r="CG40" s="451">
        <v>9932.7593919999999</v>
      </c>
      <c r="CH40" s="509">
        <v>29226.467391999999</v>
      </c>
      <c r="CI40" s="453">
        <v>118639.55177000001</v>
      </c>
      <c r="CJ40" s="508">
        <v>9845.3077639999992</v>
      </c>
      <c r="CK40" s="509">
        <v>9752.6443689999996</v>
      </c>
      <c r="CL40" s="509">
        <v>10504.713658000001</v>
      </c>
      <c r="CM40" s="509">
        <v>30102.665789999999</v>
      </c>
      <c r="CN40" s="509">
        <v>9366.9462189999995</v>
      </c>
      <c r="CO40" s="509">
        <v>11178.894034999999</v>
      </c>
      <c r="CP40" s="509">
        <v>8744.8382579999998</v>
      </c>
      <c r="CQ40" s="509">
        <v>29290.678512999999</v>
      </c>
      <c r="CR40" s="509">
        <v>10053.588277999999</v>
      </c>
      <c r="CS40" s="509">
        <v>10350.959387999999</v>
      </c>
      <c r="CT40" s="509">
        <v>9412.6935979999998</v>
      </c>
      <c r="CU40" s="509">
        <v>29817.241264</v>
      </c>
      <c r="CV40" s="509">
        <v>10372.492618</v>
      </c>
      <c r="CW40" s="509">
        <v>10036.936598</v>
      </c>
      <c r="CX40" s="451">
        <v>10258.081576</v>
      </c>
      <c r="CY40" s="509">
        <v>30667.510792000001</v>
      </c>
      <c r="CZ40" s="453">
        <v>119878.09636</v>
      </c>
      <c r="DA40" s="194" t="s">
        <v>546</v>
      </c>
      <c r="DB40" s="95">
        <v>2</v>
      </c>
      <c r="DE40" s="45"/>
      <c r="DF40" s="45"/>
    </row>
    <row r="41" spans="1:110" ht="18" customHeight="1" x14ac:dyDescent="0.5">
      <c r="A41" s="92">
        <v>3</v>
      </c>
      <c r="B41" s="189" t="s">
        <v>540</v>
      </c>
      <c r="C41" s="506">
        <v>23473.315665999999</v>
      </c>
      <c r="D41" s="507">
        <v>20229.250327000002</v>
      </c>
      <c r="E41" s="507">
        <v>24054.664487999999</v>
      </c>
      <c r="F41" s="507">
        <v>67757.230481000006</v>
      </c>
      <c r="G41" s="507">
        <v>21353.099158000001</v>
      </c>
      <c r="H41" s="507">
        <v>25037.436969999999</v>
      </c>
      <c r="I41" s="507">
        <v>23974.884805000002</v>
      </c>
      <c r="J41" s="507">
        <v>70365.420933000001</v>
      </c>
      <c r="K41" s="507">
        <v>22349.919499</v>
      </c>
      <c r="L41" s="507">
        <v>27456.903629</v>
      </c>
      <c r="M41" s="507">
        <v>25596.990782000001</v>
      </c>
      <c r="N41" s="507">
        <v>75403.813909999997</v>
      </c>
      <c r="O41" s="507">
        <v>24845.999915</v>
      </c>
      <c r="P41" s="507">
        <v>24391.296653000001</v>
      </c>
      <c r="Q41" s="450">
        <v>27302.812150000002</v>
      </c>
      <c r="R41" s="507">
        <v>76540.108718000003</v>
      </c>
      <c r="S41" s="452">
        <v>290066.57404199999</v>
      </c>
      <c r="T41" s="506">
        <v>24651.875284000002</v>
      </c>
      <c r="U41" s="507">
        <v>25116.469100999999</v>
      </c>
      <c r="V41" s="507">
        <v>24831.793796999998</v>
      </c>
      <c r="W41" s="507">
        <v>74600.138181999995</v>
      </c>
      <c r="X41" s="507">
        <v>25368.929569</v>
      </c>
      <c r="Y41" s="507">
        <v>29340.294203000001</v>
      </c>
      <c r="Z41" s="507">
        <v>22584.081440999998</v>
      </c>
      <c r="AA41" s="507">
        <v>77293.305213</v>
      </c>
      <c r="AB41" s="507">
        <v>25885.537047000002</v>
      </c>
      <c r="AC41" s="507">
        <v>27059.970991999999</v>
      </c>
      <c r="AD41" s="507">
        <v>25909.769928999998</v>
      </c>
      <c r="AE41" s="507">
        <v>78855.277967999995</v>
      </c>
      <c r="AF41" s="507">
        <v>25309.407330999999</v>
      </c>
      <c r="AG41" s="507">
        <v>27441.277674000001</v>
      </c>
      <c r="AH41" s="450">
        <v>26731.541458</v>
      </c>
      <c r="AI41" s="507">
        <v>79482.226462999999</v>
      </c>
      <c r="AJ41" s="452">
        <v>310230.94782599999</v>
      </c>
      <c r="AK41" s="506">
        <v>29691.158393999998</v>
      </c>
      <c r="AL41" s="507">
        <v>27023.686461000001</v>
      </c>
      <c r="AM41" s="507">
        <v>28027.256524</v>
      </c>
      <c r="AN41" s="507">
        <v>84742.101378000007</v>
      </c>
      <c r="AO41" s="507">
        <v>29427.349126000001</v>
      </c>
      <c r="AP41" s="507">
        <v>28428.339612</v>
      </c>
      <c r="AQ41" s="507">
        <v>27788.091813999999</v>
      </c>
      <c r="AR41" s="507">
        <v>85643.780551999997</v>
      </c>
      <c r="AS41" s="507">
        <v>30333.882489</v>
      </c>
      <c r="AT41" s="507">
        <v>29936.006093</v>
      </c>
      <c r="AU41" s="507">
        <v>30680.320104999999</v>
      </c>
      <c r="AV41" s="507">
        <v>90950.208687000006</v>
      </c>
      <c r="AW41" s="507">
        <v>32908.466959999998</v>
      </c>
      <c r="AX41" s="507">
        <v>32044.840054</v>
      </c>
      <c r="AY41" s="450">
        <v>32206.496504999999</v>
      </c>
      <c r="AZ41" s="507">
        <v>97159.803518000001</v>
      </c>
      <c r="BA41" s="452">
        <v>358495.89413600002</v>
      </c>
      <c r="BB41" s="506">
        <v>12816.529637</v>
      </c>
      <c r="BC41" s="507">
        <v>10282.660891</v>
      </c>
      <c r="BD41" s="507">
        <v>12773.946701000001</v>
      </c>
      <c r="BE41" s="507">
        <v>35873.137229</v>
      </c>
      <c r="BF41" s="507">
        <v>10043.562975000001</v>
      </c>
      <c r="BG41" s="507">
        <v>11297.283402999999</v>
      </c>
      <c r="BH41" s="507">
        <v>11777.988357</v>
      </c>
      <c r="BI41" s="507">
        <v>33118.834734999997</v>
      </c>
      <c r="BJ41" s="507">
        <v>11212.864527</v>
      </c>
      <c r="BK41" s="507">
        <v>11615.286108</v>
      </c>
      <c r="BL41" s="507">
        <v>12589.790681</v>
      </c>
      <c r="BM41" s="507">
        <v>35417.941315999997</v>
      </c>
      <c r="BN41" s="507">
        <v>13460.227708</v>
      </c>
      <c r="BO41" s="507">
        <v>12169.228897000001</v>
      </c>
      <c r="BP41" s="450">
        <v>12830.317462000001</v>
      </c>
      <c r="BQ41" s="507">
        <v>38459.774066999998</v>
      </c>
      <c r="BR41" s="452">
        <v>142869.687347</v>
      </c>
      <c r="BS41" s="506">
        <v>14576.835267</v>
      </c>
      <c r="BT41" s="507">
        <v>15294.614390999999</v>
      </c>
      <c r="BU41" s="507">
        <v>13926.739851</v>
      </c>
      <c r="BV41" s="507">
        <v>43798.189509000003</v>
      </c>
      <c r="BW41" s="507">
        <v>11035.246698999999</v>
      </c>
      <c r="BX41" s="507">
        <v>14217.759043</v>
      </c>
      <c r="BY41" s="507">
        <v>13661.689483</v>
      </c>
      <c r="BZ41" s="507">
        <v>38914.695225000003</v>
      </c>
      <c r="CA41" s="507">
        <v>12383.641603</v>
      </c>
      <c r="CB41" s="507">
        <v>11836.521939</v>
      </c>
      <c r="CC41" s="507">
        <v>13141.226192</v>
      </c>
      <c r="CD41" s="507">
        <v>37361.389733999997</v>
      </c>
      <c r="CE41" s="507">
        <v>13032.349319000001</v>
      </c>
      <c r="CF41" s="507">
        <v>12868.062835000001</v>
      </c>
      <c r="CG41" s="450">
        <v>13687.293250999999</v>
      </c>
      <c r="CH41" s="507">
        <v>39587.705405000001</v>
      </c>
      <c r="CI41" s="452">
        <v>159661.979873</v>
      </c>
      <c r="CJ41" s="506">
        <v>13355.230573000001</v>
      </c>
      <c r="CK41" s="507">
        <v>13482.125948000001</v>
      </c>
      <c r="CL41" s="507">
        <v>15451.999683</v>
      </c>
      <c r="CM41" s="507">
        <v>42289.356204000003</v>
      </c>
      <c r="CN41" s="507">
        <v>12404.962868000001</v>
      </c>
      <c r="CO41" s="507">
        <v>14426.379965</v>
      </c>
      <c r="CP41" s="507">
        <v>11668.887578</v>
      </c>
      <c r="CQ41" s="507">
        <v>38500.230410999997</v>
      </c>
      <c r="CR41" s="507">
        <v>13141.995464</v>
      </c>
      <c r="CS41" s="507">
        <v>13248.83907</v>
      </c>
      <c r="CT41" s="507">
        <v>12535.739318</v>
      </c>
      <c r="CU41" s="507">
        <v>38926.573852000001</v>
      </c>
      <c r="CV41" s="507">
        <v>13423.445168</v>
      </c>
      <c r="CW41" s="507">
        <v>13086.295225</v>
      </c>
      <c r="CX41" s="450">
        <v>15296.597250000001</v>
      </c>
      <c r="CY41" s="507">
        <v>41806.337642999999</v>
      </c>
      <c r="CZ41" s="452">
        <v>161522.49810999999</v>
      </c>
      <c r="DA41" s="193" t="s">
        <v>547</v>
      </c>
      <c r="DB41" s="92">
        <v>3</v>
      </c>
      <c r="DE41" s="45"/>
      <c r="DF41" s="45"/>
    </row>
    <row r="42" spans="1:110" ht="18" customHeight="1" x14ac:dyDescent="0.5">
      <c r="A42" s="95">
        <v>4</v>
      </c>
      <c r="B42" s="190" t="s">
        <v>541</v>
      </c>
      <c r="C42" s="508">
        <v>6818.1361129999996</v>
      </c>
      <c r="D42" s="509">
        <v>6773.9047790000004</v>
      </c>
      <c r="E42" s="509">
        <v>6896.0968949999997</v>
      </c>
      <c r="F42" s="509">
        <v>20488.137787</v>
      </c>
      <c r="G42" s="509">
        <v>5866.712176</v>
      </c>
      <c r="H42" s="509">
        <v>8094.0045090000003</v>
      </c>
      <c r="I42" s="509">
        <v>6290.3919420000002</v>
      </c>
      <c r="J42" s="509">
        <v>20251.108627000001</v>
      </c>
      <c r="K42" s="509">
        <v>6084.2380990000001</v>
      </c>
      <c r="L42" s="509">
        <v>6706.1158029999997</v>
      </c>
      <c r="M42" s="509">
        <v>6717.8399870000003</v>
      </c>
      <c r="N42" s="509">
        <v>19508.193888999998</v>
      </c>
      <c r="O42" s="509">
        <v>6925.3510749999996</v>
      </c>
      <c r="P42" s="509">
        <v>6713.8596379999999</v>
      </c>
      <c r="Q42" s="451">
        <v>8430.1066289999999</v>
      </c>
      <c r="R42" s="509">
        <v>22069.317341999998</v>
      </c>
      <c r="S42" s="453">
        <v>82316.757645000005</v>
      </c>
      <c r="T42" s="508">
        <v>9554.3973929999993</v>
      </c>
      <c r="U42" s="509">
        <v>7897.0667560000002</v>
      </c>
      <c r="V42" s="509">
        <v>8721.5396650000002</v>
      </c>
      <c r="W42" s="509">
        <v>26173.003814</v>
      </c>
      <c r="X42" s="509">
        <v>7817.8474180000003</v>
      </c>
      <c r="Y42" s="509">
        <v>9331.635096</v>
      </c>
      <c r="Z42" s="509">
        <v>7884.6275079999996</v>
      </c>
      <c r="AA42" s="509">
        <v>25034.110022000001</v>
      </c>
      <c r="AB42" s="509">
        <v>9118.9317709999996</v>
      </c>
      <c r="AC42" s="509">
        <v>10027.712836000001</v>
      </c>
      <c r="AD42" s="509">
        <v>9426.1129760000003</v>
      </c>
      <c r="AE42" s="509">
        <v>28572.757582999999</v>
      </c>
      <c r="AF42" s="509">
        <v>9037.3338629999998</v>
      </c>
      <c r="AG42" s="509">
        <v>10508.681719</v>
      </c>
      <c r="AH42" s="451">
        <v>10082.213345</v>
      </c>
      <c r="AI42" s="509">
        <v>29628.228927</v>
      </c>
      <c r="AJ42" s="453">
        <v>109408.10034600001</v>
      </c>
      <c r="AK42" s="508">
        <v>10479.912849</v>
      </c>
      <c r="AL42" s="509">
        <v>11480.651964000001</v>
      </c>
      <c r="AM42" s="509">
        <v>9165.1839619999992</v>
      </c>
      <c r="AN42" s="509">
        <v>31125.748775</v>
      </c>
      <c r="AO42" s="509">
        <v>10752.554980999999</v>
      </c>
      <c r="AP42" s="509">
        <v>11668.295676</v>
      </c>
      <c r="AQ42" s="509">
        <v>9717.0889179999995</v>
      </c>
      <c r="AR42" s="509">
        <v>32137.939575</v>
      </c>
      <c r="AS42" s="509">
        <v>12830.964064</v>
      </c>
      <c r="AT42" s="509">
        <v>12780.208546</v>
      </c>
      <c r="AU42" s="509">
        <v>12277.275589000001</v>
      </c>
      <c r="AV42" s="509">
        <v>37888.448199999999</v>
      </c>
      <c r="AW42" s="509">
        <v>12942.220354999999</v>
      </c>
      <c r="AX42" s="509">
        <v>12877.324524</v>
      </c>
      <c r="AY42" s="451">
        <v>12961.587783000001</v>
      </c>
      <c r="AZ42" s="509">
        <v>38781.132662000004</v>
      </c>
      <c r="BA42" s="453">
        <v>139933.26921299999</v>
      </c>
      <c r="BB42" s="508">
        <v>4896.8738300000005</v>
      </c>
      <c r="BC42" s="509">
        <v>4148.3840099999998</v>
      </c>
      <c r="BD42" s="509">
        <v>4594.7068360000003</v>
      </c>
      <c r="BE42" s="509">
        <v>13639.964676</v>
      </c>
      <c r="BF42" s="509">
        <v>3571.3686109999999</v>
      </c>
      <c r="BG42" s="509">
        <v>3859.3895550000002</v>
      </c>
      <c r="BH42" s="509">
        <v>4162.2993589999996</v>
      </c>
      <c r="BI42" s="509">
        <v>11593.057525</v>
      </c>
      <c r="BJ42" s="509">
        <v>4614.4751889999998</v>
      </c>
      <c r="BK42" s="509">
        <v>4419.6569939999999</v>
      </c>
      <c r="BL42" s="509">
        <v>4509.5134850000004</v>
      </c>
      <c r="BM42" s="509">
        <v>13543.645667999999</v>
      </c>
      <c r="BN42" s="509">
        <v>5687.2882959999997</v>
      </c>
      <c r="BO42" s="509">
        <v>4931.8872849999998</v>
      </c>
      <c r="BP42" s="451">
        <v>5031.729351</v>
      </c>
      <c r="BQ42" s="509">
        <v>15650.904931999999</v>
      </c>
      <c r="BR42" s="453">
        <v>54427.572801000002</v>
      </c>
      <c r="BS42" s="508">
        <v>4744.716453</v>
      </c>
      <c r="BT42" s="509">
        <v>4735.1533509999999</v>
      </c>
      <c r="BU42" s="509">
        <v>4936.5636409999997</v>
      </c>
      <c r="BV42" s="509">
        <v>14416.433445000001</v>
      </c>
      <c r="BW42" s="509">
        <v>3417.084527</v>
      </c>
      <c r="BX42" s="509">
        <v>4981.6077759999998</v>
      </c>
      <c r="BY42" s="509">
        <v>4545.1506319999999</v>
      </c>
      <c r="BZ42" s="509">
        <v>12943.842935000001</v>
      </c>
      <c r="CA42" s="509">
        <v>4437.2673940000004</v>
      </c>
      <c r="CB42" s="509">
        <v>3022.429521</v>
      </c>
      <c r="CC42" s="509">
        <v>3652.5781299999999</v>
      </c>
      <c r="CD42" s="509">
        <v>11112.275045</v>
      </c>
      <c r="CE42" s="509">
        <v>4653.2075590000004</v>
      </c>
      <c r="CF42" s="509">
        <v>4490.1758300000001</v>
      </c>
      <c r="CG42" s="451">
        <v>4534.8538580000004</v>
      </c>
      <c r="CH42" s="509">
        <v>13678.237246999999</v>
      </c>
      <c r="CI42" s="453">
        <v>52150.788672000002</v>
      </c>
      <c r="CJ42" s="508">
        <v>4240.3736600000002</v>
      </c>
      <c r="CK42" s="509">
        <v>3617.485056</v>
      </c>
      <c r="CL42" s="509">
        <v>4554.5476939999999</v>
      </c>
      <c r="CM42" s="509">
        <v>12412.40641</v>
      </c>
      <c r="CN42" s="509">
        <v>5422.0375350000004</v>
      </c>
      <c r="CO42" s="509">
        <v>5291.4621569999999</v>
      </c>
      <c r="CP42" s="509">
        <v>4455.4586849999996</v>
      </c>
      <c r="CQ42" s="509">
        <v>15168.958376</v>
      </c>
      <c r="CR42" s="509">
        <v>5068.5421139999999</v>
      </c>
      <c r="CS42" s="509">
        <v>4299.0830999999998</v>
      </c>
      <c r="CT42" s="509">
        <v>4469.5207790000004</v>
      </c>
      <c r="CU42" s="509">
        <v>13837.145993</v>
      </c>
      <c r="CV42" s="509">
        <v>5340.8182619999998</v>
      </c>
      <c r="CW42" s="509">
        <v>5019.4110799999999</v>
      </c>
      <c r="CX42" s="451">
        <v>4427.8128559999996</v>
      </c>
      <c r="CY42" s="509">
        <v>14788.042197999999</v>
      </c>
      <c r="CZ42" s="453">
        <v>56206.552978</v>
      </c>
      <c r="DA42" s="194" t="s">
        <v>548</v>
      </c>
      <c r="DB42" s="95">
        <v>4</v>
      </c>
      <c r="DE42" s="45"/>
      <c r="DF42" s="45"/>
    </row>
    <row r="43" spans="1:110" ht="18" customHeight="1" x14ac:dyDescent="0.5">
      <c r="A43" s="92">
        <v>5</v>
      </c>
      <c r="B43" s="189" t="s">
        <v>542</v>
      </c>
      <c r="C43" s="506">
        <v>11373.090634</v>
      </c>
      <c r="D43" s="507">
        <v>9771.8226500000001</v>
      </c>
      <c r="E43" s="507">
        <v>11329.647172000001</v>
      </c>
      <c r="F43" s="507">
        <v>32474.560455999999</v>
      </c>
      <c r="G43" s="507">
        <v>10556.864067</v>
      </c>
      <c r="H43" s="507">
        <v>14413.039532000001</v>
      </c>
      <c r="I43" s="507">
        <v>12003.99948</v>
      </c>
      <c r="J43" s="507">
        <v>36973.903079000003</v>
      </c>
      <c r="K43" s="507">
        <v>11210.98302</v>
      </c>
      <c r="L43" s="507">
        <v>13807.176776</v>
      </c>
      <c r="M43" s="507">
        <v>12381.530765</v>
      </c>
      <c r="N43" s="507">
        <v>37399.690561000003</v>
      </c>
      <c r="O43" s="507">
        <v>12414.358496999999</v>
      </c>
      <c r="P43" s="507">
        <v>11732.746580999999</v>
      </c>
      <c r="Q43" s="450">
        <v>14976.697533</v>
      </c>
      <c r="R43" s="507">
        <v>39123.802610999999</v>
      </c>
      <c r="S43" s="452">
        <v>145971.956707</v>
      </c>
      <c r="T43" s="506">
        <v>15604.000205</v>
      </c>
      <c r="U43" s="507">
        <v>15084.594116</v>
      </c>
      <c r="V43" s="507">
        <v>13406.986688999999</v>
      </c>
      <c r="W43" s="507">
        <v>44095.581010000002</v>
      </c>
      <c r="X43" s="507">
        <v>14225.112824</v>
      </c>
      <c r="Y43" s="507">
        <v>17446.041923000001</v>
      </c>
      <c r="Z43" s="507">
        <v>12251.664964</v>
      </c>
      <c r="AA43" s="507">
        <v>43922.819710999996</v>
      </c>
      <c r="AB43" s="507">
        <v>14753.684373</v>
      </c>
      <c r="AC43" s="507">
        <v>15839.276312</v>
      </c>
      <c r="AD43" s="507">
        <v>14841.987979</v>
      </c>
      <c r="AE43" s="507">
        <v>45434.948664000003</v>
      </c>
      <c r="AF43" s="507">
        <v>15430.799965</v>
      </c>
      <c r="AG43" s="507">
        <v>15908.711394</v>
      </c>
      <c r="AH43" s="450">
        <v>15808.207827</v>
      </c>
      <c r="AI43" s="507">
        <v>47147.719186000002</v>
      </c>
      <c r="AJ43" s="452">
        <v>180601.06857100001</v>
      </c>
      <c r="AK43" s="506">
        <v>16678.710424000001</v>
      </c>
      <c r="AL43" s="507">
        <v>18021.12876</v>
      </c>
      <c r="AM43" s="507">
        <v>15877.179576</v>
      </c>
      <c r="AN43" s="507">
        <v>50577.018759999999</v>
      </c>
      <c r="AO43" s="507">
        <v>18909.331000999999</v>
      </c>
      <c r="AP43" s="507">
        <v>17961.234925000001</v>
      </c>
      <c r="AQ43" s="507">
        <v>17002.949678000001</v>
      </c>
      <c r="AR43" s="507">
        <v>53873.515604</v>
      </c>
      <c r="AS43" s="507">
        <v>19715.958298000001</v>
      </c>
      <c r="AT43" s="507">
        <v>19277.798565000001</v>
      </c>
      <c r="AU43" s="507">
        <v>18708.960905</v>
      </c>
      <c r="AV43" s="507">
        <v>57702.717768000002</v>
      </c>
      <c r="AW43" s="507">
        <v>22713.538001000001</v>
      </c>
      <c r="AX43" s="507">
        <v>21252.618095999998</v>
      </c>
      <c r="AY43" s="450">
        <v>22175.177640000002</v>
      </c>
      <c r="AZ43" s="507">
        <v>66141.333736999994</v>
      </c>
      <c r="BA43" s="452">
        <v>228294.585869</v>
      </c>
      <c r="BB43" s="506">
        <v>7675.8534499999996</v>
      </c>
      <c r="BC43" s="507">
        <v>6236.9759819999999</v>
      </c>
      <c r="BD43" s="507">
        <v>7179.444109</v>
      </c>
      <c r="BE43" s="507">
        <v>21092.273540999999</v>
      </c>
      <c r="BF43" s="507">
        <v>5706.8157670000001</v>
      </c>
      <c r="BG43" s="507">
        <v>6385.9374939999998</v>
      </c>
      <c r="BH43" s="507">
        <v>6605.1408009999996</v>
      </c>
      <c r="BI43" s="507">
        <v>18697.894061999999</v>
      </c>
      <c r="BJ43" s="507">
        <v>6184.5418440000003</v>
      </c>
      <c r="BK43" s="507">
        <v>7052.5590810000003</v>
      </c>
      <c r="BL43" s="507">
        <v>7915.731025</v>
      </c>
      <c r="BM43" s="507">
        <v>21152.83195</v>
      </c>
      <c r="BN43" s="507">
        <v>8535.2877449999996</v>
      </c>
      <c r="BO43" s="507">
        <v>7302.3638030000002</v>
      </c>
      <c r="BP43" s="450">
        <v>7907.8586160000004</v>
      </c>
      <c r="BQ43" s="507">
        <v>23745.510163999999</v>
      </c>
      <c r="BR43" s="452">
        <v>84688.509716999994</v>
      </c>
      <c r="BS43" s="506">
        <v>8382.9039830000002</v>
      </c>
      <c r="BT43" s="507">
        <v>9068.2029000000002</v>
      </c>
      <c r="BU43" s="507">
        <v>8256.9183680000006</v>
      </c>
      <c r="BV43" s="507">
        <v>25708.025250999999</v>
      </c>
      <c r="BW43" s="507">
        <v>5965.1546550000003</v>
      </c>
      <c r="BX43" s="507">
        <v>9042.4105529999997</v>
      </c>
      <c r="BY43" s="507">
        <v>8601.9726279999995</v>
      </c>
      <c r="BZ43" s="507">
        <v>23609.537836</v>
      </c>
      <c r="CA43" s="507">
        <v>7295.9646899999998</v>
      </c>
      <c r="CB43" s="507">
        <v>6614.4784820000004</v>
      </c>
      <c r="CC43" s="507">
        <v>6890.4035549999999</v>
      </c>
      <c r="CD43" s="507">
        <v>20800.846727</v>
      </c>
      <c r="CE43" s="507">
        <v>8008.8267349999996</v>
      </c>
      <c r="CF43" s="507">
        <v>7423.0945769999998</v>
      </c>
      <c r="CG43" s="450">
        <v>7963.8123020000003</v>
      </c>
      <c r="CH43" s="507">
        <v>23395.733614000001</v>
      </c>
      <c r="CI43" s="452">
        <v>93514.143427999996</v>
      </c>
      <c r="CJ43" s="506">
        <v>7604.1421010000004</v>
      </c>
      <c r="CK43" s="507">
        <v>7924.3240020000003</v>
      </c>
      <c r="CL43" s="507">
        <v>7931.7610240000004</v>
      </c>
      <c r="CM43" s="507">
        <v>23460.227126999998</v>
      </c>
      <c r="CN43" s="507">
        <v>7454.4470540000002</v>
      </c>
      <c r="CO43" s="507">
        <v>8388.0286649999998</v>
      </c>
      <c r="CP43" s="507">
        <v>6783.2822850000002</v>
      </c>
      <c r="CQ43" s="507">
        <v>22625.758003999999</v>
      </c>
      <c r="CR43" s="507">
        <v>7611.0680160000002</v>
      </c>
      <c r="CS43" s="507">
        <v>7536.5292550000004</v>
      </c>
      <c r="CT43" s="507">
        <v>7519.7716490000003</v>
      </c>
      <c r="CU43" s="507">
        <v>22667.368921000001</v>
      </c>
      <c r="CV43" s="507">
        <v>8609.2358110000005</v>
      </c>
      <c r="CW43" s="507">
        <v>8267.7128869999997</v>
      </c>
      <c r="CX43" s="450">
        <v>7603.571954</v>
      </c>
      <c r="CY43" s="507">
        <v>24480.520651999999</v>
      </c>
      <c r="CZ43" s="452">
        <v>93233.874704000002</v>
      </c>
      <c r="DA43" s="193" t="s">
        <v>549</v>
      </c>
      <c r="DB43" s="92">
        <v>5</v>
      </c>
      <c r="DE43" s="45"/>
      <c r="DF43" s="45"/>
    </row>
    <row r="44" spans="1:110" ht="18" customHeight="1" x14ac:dyDescent="0.5">
      <c r="A44" s="95">
        <v>6</v>
      </c>
      <c r="B44" s="190" t="s">
        <v>543</v>
      </c>
      <c r="C44" s="508">
        <v>63297.876106999996</v>
      </c>
      <c r="D44" s="509">
        <v>59368.083098000003</v>
      </c>
      <c r="E44" s="509">
        <v>64192.084841999997</v>
      </c>
      <c r="F44" s="509">
        <v>186858.044047</v>
      </c>
      <c r="G44" s="509">
        <v>61747.350397000002</v>
      </c>
      <c r="H44" s="509">
        <v>55966.931961000002</v>
      </c>
      <c r="I44" s="509">
        <v>54740.483824000003</v>
      </c>
      <c r="J44" s="509">
        <v>172454.76618199999</v>
      </c>
      <c r="K44" s="509">
        <v>57390.963093999999</v>
      </c>
      <c r="L44" s="509">
        <v>55294.983589000003</v>
      </c>
      <c r="M44" s="509">
        <v>64060.019622</v>
      </c>
      <c r="N44" s="509">
        <v>176745.96630500001</v>
      </c>
      <c r="O44" s="509">
        <v>62917.967653</v>
      </c>
      <c r="P44" s="509">
        <v>56045.615905999999</v>
      </c>
      <c r="Q44" s="451">
        <v>55633.092798999998</v>
      </c>
      <c r="R44" s="509">
        <v>174596.676358</v>
      </c>
      <c r="S44" s="453">
        <v>710655.45289199997</v>
      </c>
      <c r="T44" s="508">
        <v>55257.058976</v>
      </c>
      <c r="U44" s="509">
        <v>52907.639353999999</v>
      </c>
      <c r="V44" s="509">
        <v>60426.664425000003</v>
      </c>
      <c r="W44" s="509">
        <v>168591.36275500001</v>
      </c>
      <c r="X44" s="509">
        <v>55500.598767000003</v>
      </c>
      <c r="Y44" s="509">
        <v>55496.079939000003</v>
      </c>
      <c r="Z44" s="509">
        <v>50465.720375999997</v>
      </c>
      <c r="AA44" s="509">
        <v>161462.39908199999</v>
      </c>
      <c r="AB44" s="509">
        <v>54274.602094000002</v>
      </c>
      <c r="AC44" s="509">
        <v>52126.879397999997</v>
      </c>
      <c r="AD44" s="509">
        <v>46759.843973000003</v>
      </c>
      <c r="AE44" s="509">
        <v>153161.325465</v>
      </c>
      <c r="AF44" s="509">
        <v>51268.952170999997</v>
      </c>
      <c r="AG44" s="509">
        <v>49834.891222999999</v>
      </c>
      <c r="AH44" s="451">
        <v>52490.516730000003</v>
      </c>
      <c r="AI44" s="509">
        <v>153594.360124</v>
      </c>
      <c r="AJ44" s="453">
        <v>636809.44742600003</v>
      </c>
      <c r="AK44" s="508">
        <v>54977.631436000003</v>
      </c>
      <c r="AL44" s="509">
        <v>53516.868776000003</v>
      </c>
      <c r="AM44" s="509">
        <v>50478.742079000003</v>
      </c>
      <c r="AN44" s="509">
        <v>158973.24229200001</v>
      </c>
      <c r="AO44" s="509">
        <v>48827.831399000002</v>
      </c>
      <c r="AP44" s="509">
        <v>47629.564214999999</v>
      </c>
      <c r="AQ44" s="509">
        <v>49367.879758000003</v>
      </c>
      <c r="AR44" s="509">
        <v>145825.275372</v>
      </c>
      <c r="AS44" s="509">
        <v>54853.586260999997</v>
      </c>
      <c r="AT44" s="509">
        <v>54068.001314000001</v>
      </c>
      <c r="AU44" s="509">
        <v>52282.498639999998</v>
      </c>
      <c r="AV44" s="509">
        <v>161204.086216</v>
      </c>
      <c r="AW44" s="509">
        <v>54134.233282000001</v>
      </c>
      <c r="AX44" s="509">
        <v>52510.315967000002</v>
      </c>
      <c r="AY44" s="451">
        <v>52946.074435000002</v>
      </c>
      <c r="AZ44" s="509">
        <v>159590.623685</v>
      </c>
      <c r="BA44" s="453">
        <v>625593.22756499995</v>
      </c>
      <c r="BB44" s="508">
        <v>42517.909895999997</v>
      </c>
      <c r="BC44" s="509">
        <v>35314.866921000001</v>
      </c>
      <c r="BD44" s="509">
        <v>41332.547182000002</v>
      </c>
      <c r="BE44" s="509">
        <v>119165.323999</v>
      </c>
      <c r="BF44" s="509">
        <v>37393.800805999999</v>
      </c>
      <c r="BG44" s="509">
        <v>42206.338990999997</v>
      </c>
      <c r="BH44" s="509">
        <v>35685.325814000003</v>
      </c>
      <c r="BI44" s="509">
        <v>115285.46561100001</v>
      </c>
      <c r="BJ44" s="509">
        <v>40904.347242999997</v>
      </c>
      <c r="BK44" s="509">
        <v>41211.847687000001</v>
      </c>
      <c r="BL44" s="509">
        <v>35494.552376</v>
      </c>
      <c r="BM44" s="509">
        <v>117610.747306</v>
      </c>
      <c r="BN44" s="509">
        <v>44501.605677</v>
      </c>
      <c r="BO44" s="509">
        <v>39363.070865000002</v>
      </c>
      <c r="BP44" s="451">
        <v>37251.411445999998</v>
      </c>
      <c r="BQ44" s="509">
        <v>121116.087988</v>
      </c>
      <c r="BR44" s="453">
        <v>473177.62490400003</v>
      </c>
      <c r="BS44" s="508">
        <v>39491.510616</v>
      </c>
      <c r="BT44" s="509">
        <v>39460.981325000001</v>
      </c>
      <c r="BU44" s="509">
        <v>45726.945250999997</v>
      </c>
      <c r="BV44" s="509">
        <v>124679.437192</v>
      </c>
      <c r="BW44" s="509">
        <v>39645.637904000003</v>
      </c>
      <c r="BX44" s="509">
        <v>47854.150307000004</v>
      </c>
      <c r="BY44" s="509">
        <v>42287.089268999996</v>
      </c>
      <c r="BZ44" s="509">
        <v>129786.87748</v>
      </c>
      <c r="CA44" s="509">
        <v>48776.697870000004</v>
      </c>
      <c r="CB44" s="509">
        <v>45304.621652000002</v>
      </c>
      <c r="CC44" s="509">
        <v>48298.637237000003</v>
      </c>
      <c r="CD44" s="509">
        <v>142379.95675899999</v>
      </c>
      <c r="CE44" s="509">
        <v>49602.022856000003</v>
      </c>
      <c r="CF44" s="509">
        <v>51620.160837000003</v>
      </c>
      <c r="CG44" s="451">
        <v>52948.480445000001</v>
      </c>
      <c r="CH44" s="509">
        <v>154170.66413799999</v>
      </c>
      <c r="CI44" s="453">
        <v>551016.93556899996</v>
      </c>
      <c r="CJ44" s="508">
        <v>50578.143734999998</v>
      </c>
      <c r="CK44" s="509">
        <v>45994.028660000004</v>
      </c>
      <c r="CL44" s="509">
        <v>48756.077244</v>
      </c>
      <c r="CM44" s="509">
        <v>145328.24963899999</v>
      </c>
      <c r="CN44" s="509">
        <v>52149.101754000003</v>
      </c>
      <c r="CO44" s="509">
        <v>55368.172006000001</v>
      </c>
      <c r="CP44" s="509">
        <v>47913.468216000001</v>
      </c>
      <c r="CQ44" s="509">
        <v>155430.74197500001</v>
      </c>
      <c r="CR44" s="509">
        <v>54128.732758999999</v>
      </c>
      <c r="CS44" s="509">
        <v>51550.681035000001</v>
      </c>
      <c r="CT44" s="509">
        <v>51132.406199999998</v>
      </c>
      <c r="CU44" s="509">
        <v>156811.819995</v>
      </c>
      <c r="CV44" s="509">
        <v>53182.654469000001</v>
      </c>
      <c r="CW44" s="509">
        <v>53405.150585000003</v>
      </c>
      <c r="CX44" s="451">
        <v>59095.597684</v>
      </c>
      <c r="CY44" s="509">
        <v>165683.402737</v>
      </c>
      <c r="CZ44" s="453">
        <v>623254.21434599999</v>
      </c>
      <c r="DA44" s="194" t="s">
        <v>550</v>
      </c>
      <c r="DB44" s="95">
        <v>6</v>
      </c>
      <c r="DE44" s="45"/>
      <c r="DF44" s="45"/>
    </row>
    <row r="45" spans="1:110" ht="21.6" x14ac:dyDescent="0.5">
      <c r="A45" s="92">
        <v>7</v>
      </c>
      <c r="B45" s="189" t="s">
        <v>544</v>
      </c>
      <c r="C45" s="506">
        <v>13151.725775999999</v>
      </c>
      <c r="D45" s="507">
        <v>11997.958296000001</v>
      </c>
      <c r="E45" s="507">
        <v>14582.936293000001</v>
      </c>
      <c r="F45" s="507">
        <v>39732.620365000002</v>
      </c>
      <c r="G45" s="507">
        <v>12985.468394</v>
      </c>
      <c r="H45" s="507">
        <v>14091.132943000001</v>
      </c>
      <c r="I45" s="507">
        <v>11155.090273</v>
      </c>
      <c r="J45" s="507">
        <v>38231.691610000002</v>
      </c>
      <c r="K45" s="507">
        <v>10633.614415</v>
      </c>
      <c r="L45" s="507">
        <v>13820.114056</v>
      </c>
      <c r="M45" s="507">
        <v>11819.936723999999</v>
      </c>
      <c r="N45" s="507">
        <v>36273.665195000001</v>
      </c>
      <c r="O45" s="507">
        <v>9768.7262069999997</v>
      </c>
      <c r="P45" s="507">
        <v>10961.876700999999</v>
      </c>
      <c r="Q45" s="450">
        <v>9154.0138709999992</v>
      </c>
      <c r="R45" s="507">
        <v>29884.616779</v>
      </c>
      <c r="S45" s="452">
        <v>144122.593949</v>
      </c>
      <c r="T45" s="506">
        <v>10783.088252</v>
      </c>
      <c r="U45" s="507">
        <v>17036.048862</v>
      </c>
      <c r="V45" s="507">
        <v>15634.136893999999</v>
      </c>
      <c r="W45" s="507">
        <v>43453.274008</v>
      </c>
      <c r="X45" s="507">
        <v>16526.818682000001</v>
      </c>
      <c r="Y45" s="507">
        <v>16675.924818</v>
      </c>
      <c r="Z45" s="507">
        <v>13063.753065000001</v>
      </c>
      <c r="AA45" s="507">
        <v>46266.496565000001</v>
      </c>
      <c r="AB45" s="507">
        <v>12049.908094</v>
      </c>
      <c r="AC45" s="507">
        <v>10154.479144000001</v>
      </c>
      <c r="AD45" s="507">
        <v>11122.994686</v>
      </c>
      <c r="AE45" s="507">
        <v>33327.381924000001</v>
      </c>
      <c r="AF45" s="507">
        <v>12072.796042</v>
      </c>
      <c r="AG45" s="507">
        <v>7744.022234</v>
      </c>
      <c r="AH45" s="450">
        <v>8751.5649209999992</v>
      </c>
      <c r="AI45" s="507">
        <v>28568.383196999999</v>
      </c>
      <c r="AJ45" s="452">
        <v>151615.53569399999</v>
      </c>
      <c r="AK45" s="506">
        <v>8972.7818790000001</v>
      </c>
      <c r="AL45" s="507">
        <v>10951.877375</v>
      </c>
      <c r="AM45" s="507">
        <v>12777.517932999999</v>
      </c>
      <c r="AN45" s="507">
        <v>32702.177186000001</v>
      </c>
      <c r="AO45" s="507">
        <v>9921.2162850000004</v>
      </c>
      <c r="AP45" s="507">
        <v>12509.210628000001</v>
      </c>
      <c r="AQ45" s="507">
        <v>12551.371236000001</v>
      </c>
      <c r="AR45" s="507">
        <v>34981.798149000002</v>
      </c>
      <c r="AS45" s="507">
        <v>14834.91603</v>
      </c>
      <c r="AT45" s="507">
        <v>11463.285367</v>
      </c>
      <c r="AU45" s="507">
        <v>14544.491182</v>
      </c>
      <c r="AV45" s="507">
        <v>40842.692579000002</v>
      </c>
      <c r="AW45" s="507">
        <v>12101.412827</v>
      </c>
      <c r="AX45" s="507">
        <v>8680.5591679999998</v>
      </c>
      <c r="AY45" s="450">
        <v>10597.297570000001</v>
      </c>
      <c r="AZ45" s="507">
        <v>31379.269564999999</v>
      </c>
      <c r="BA45" s="452">
        <v>139905.93747899999</v>
      </c>
      <c r="BB45" s="506">
        <v>12560.966119999999</v>
      </c>
      <c r="BC45" s="507">
        <v>10393.273448</v>
      </c>
      <c r="BD45" s="507">
        <v>13457.088459000001</v>
      </c>
      <c r="BE45" s="507">
        <v>36411.328027000003</v>
      </c>
      <c r="BF45" s="507">
        <v>13549.236591000001</v>
      </c>
      <c r="BG45" s="507">
        <v>13045.332598999999</v>
      </c>
      <c r="BH45" s="507">
        <v>11448.400412999999</v>
      </c>
      <c r="BI45" s="507">
        <v>38042.969602999998</v>
      </c>
      <c r="BJ45" s="507">
        <v>13054.673715000001</v>
      </c>
      <c r="BK45" s="507">
        <v>13290.019394999999</v>
      </c>
      <c r="BL45" s="507">
        <v>11750.572317</v>
      </c>
      <c r="BM45" s="507">
        <v>38095.265426999998</v>
      </c>
      <c r="BN45" s="507">
        <v>14233.880524</v>
      </c>
      <c r="BO45" s="507">
        <v>12232.885906</v>
      </c>
      <c r="BP45" s="450">
        <v>11484.341337</v>
      </c>
      <c r="BQ45" s="507">
        <v>37951.107767000001</v>
      </c>
      <c r="BR45" s="452">
        <v>150500.670824</v>
      </c>
      <c r="BS45" s="506">
        <v>10791.221548</v>
      </c>
      <c r="BT45" s="507">
        <v>11387.178254</v>
      </c>
      <c r="BU45" s="507">
        <v>14060.434235999999</v>
      </c>
      <c r="BV45" s="507">
        <v>36238.834038000001</v>
      </c>
      <c r="BW45" s="507">
        <v>13044.857309000001</v>
      </c>
      <c r="BX45" s="507">
        <v>13521.143982</v>
      </c>
      <c r="BY45" s="507">
        <v>12947.008631999999</v>
      </c>
      <c r="BZ45" s="507">
        <v>39513.009922999998</v>
      </c>
      <c r="CA45" s="507">
        <v>15697.298605</v>
      </c>
      <c r="CB45" s="507">
        <v>13434.398461999999</v>
      </c>
      <c r="CC45" s="507">
        <v>13551.440513</v>
      </c>
      <c r="CD45" s="507">
        <v>42683.137580000002</v>
      </c>
      <c r="CE45" s="507">
        <v>14150.586262999999</v>
      </c>
      <c r="CF45" s="507">
        <v>13867.547243000001</v>
      </c>
      <c r="CG45" s="450">
        <v>15890.997605</v>
      </c>
      <c r="CH45" s="507">
        <v>43909.131111000002</v>
      </c>
      <c r="CI45" s="452">
        <v>162344.11265200001</v>
      </c>
      <c r="CJ45" s="506">
        <v>13702.402641999999</v>
      </c>
      <c r="CK45" s="507">
        <v>12731.715643</v>
      </c>
      <c r="CL45" s="507">
        <v>13736.038635000001</v>
      </c>
      <c r="CM45" s="507">
        <v>40170.156920000001</v>
      </c>
      <c r="CN45" s="507">
        <v>15051.861798</v>
      </c>
      <c r="CO45" s="507">
        <v>15291.711402000001</v>
      </c>
      <c r="CP45" s="507">
        <v>13365.950811999999</v>
      </c>
      <c r="CQ45" s="507">
        <v>43709.524012000002</v>
      </c>
      <c r="CR45" s="507">
        <v>15916.177716</v>
      </c>
      <c r="CS45" s="507">
        <v>15532.646825</v>
      </c>
      <c r="CT45" s="507">
        <v>14776.248906999999</v>
      </c>
      <c r="CU45" s="507">
        <v>46225.073448000003</v>
      </c>
      <c r="CV45" s="507">
        <v>15150.229898</v>
      </c>
      <c r="CW45" s="507">
        <v>14513.614788999999</v>
      </c>
      <c r="CX45" s="450">
        <v>16384.392424999998</v>
      </c>
      <c r="CY45" s="507">
        <v>46048.237113000003</v>
      </c>
      <c r="CZ45" s="452">
        <v>176152.99149300001</v>
      </c>
      <c r="DA45" s="193" t="s">
        <v>551</v>
      </c>
      <c r="DB45" s="92">
        <v>7</v>
      </c>
      <c r="DE45" s="45"/>
      <c r="DF45" s="45"/>
    </row>
    <row r="46" spans="1:110" x14ac:dyDescent="0.5">
      <c r="A46" s="90" t="s">
        <v>968</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2"/>
      <c r="BS46" s="20"/>
      <c r="BT46" s="20"/>
      <c r="BU46" s="20"/>
      <c r="BV46" s="20"/>
      <c r="BW46" s="20"/>
      <c r="BX46" s="20"/>
      <c r="BY46" s="20"/>
      <c r="BZ46" s="20"/>
      <c r="CA46" s="20"/>
      <c r="CB46" s="20"/>
      <c r="CC46" s="20"/>
      <c r="CD46" s="20"/>
      <c r="CE46" s="20"/>
      <c r="CF46" s="20"/>
      <c r="CG46" s="20"/>
      <c r="CH46" s="20"/>
      <c r="CI46" s="22"/>
      <c r="CJ46" s="20"/>
      <c r="CK46" s="20"/>
      <c r="CL46" s="20"/>
      <c r="CM46" s="20"/>
      <c r="CN46" s="20"/>
      <c r="CO46" s="20"/>
      <c r="CP46" s="20"/>
      <c r="CQ46" s="20"/>
      <c r="CR46" s="20"/>
      <c r="CS46" s="20"/>
      <c r="CT46" s="20"/>
      <c r="CU46" s="20"/>
      <c r="CV46" s="20"/>
      <c r="CW46" s="20"/>
      <c r="CX46" s="20"/>
      <c r="CY46" s="20"/>
      <c r="CZ46" s="22"/>
      <c r="DB46" s="91" t="s">
        <v>969</v>
      </c>
      <c r="DE46" s="45"/>
      <c r="DF46" s="45"/>
    </row>
    <row r="47" spans="1:110" x14ac:dyDescent="0.5">
      <c r="A47" s="90" t="s">
        <v>972</v>
      </c>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B47" s="91" t="s">
        <v>973</v>
      </c>
      <c r="DE47" s="45"/>
      <c r="DF47" s="45"/>
    </row>
    <row r="48" spans="1:110" x14ac:dyDescent="0.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E48" s="45"/>
      <c r="DF48" s="45"/>
    </row>
    <row r="49" spans="1:110" x14ac:dyDescent="0.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E49" s="45"/>
      <c r="DF49" s="45"/>
    </row>
    <row r="50" spans="1:110" x14ac:dyDescent="0.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E50" s="45"/>
      <c r="DF50" s="45"/>
    </row>
    <row r="51" spans="1:110" x14ac:dyDescent="0.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E51" s="50"/>
      <c r="DF51" s="45"/>
    </row>
    <row r="52" spans="1:110" x14ac:dyDescent="0.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E52" s="45"/>
      <c r="DF52" s="45"/>
    </row>
    <row r="53" spans="1:110" x14ac:dyDescent="0.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E53" s="45"/>
      <c r="DF53" s="45"/>
    </row>
    <row r="54" spans="1:110" x14ac:dyDescent="0.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E54" s="45"/>
      <c r="DF54" s="45"/>
    </row>
    <row r="55" spans="1:110" x14ac:dyDescent="0.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E55" s="45"/>
      <c r="DF55" s="45"/>
    </row>
    <row r="56" spans="1:110" x14ac:dyDescent="0.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E56" s="45"/>
      <c r="DF56" s="45"/>
    </row>
    <row r="57" spans="1:110" x14ac:dyDescent="0.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E57" s="45"/>
      <c r="DF57" s="45"/>
    </row>
    <row r="58" spans="1:110" x14ac:dyDescent="0.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E58" s="45"/>
      <c r="DF58" s="45"/>
    </row>
    <row r="59" spans="1:110" x14ac:dyDescent="0.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E59" s="45"/>
      <c r="DF59" s="45"/>
    </row>
    <row r="60" spans="1:110" x14ac:dyDescent="0.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E60" s="45"/>
      <c r="DF60" s="45"/>
    </row>
    <row r="61" spans="1:110" x14ac:dyDescent="0.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E61" s="45"/>
      <c r="DF61" s="45"/>
    </row>
    <row r="62" spans="1:110" x14ac:dyDescent="0.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E62" s="45"/>
      <c r="DF62" s="45"/>
    </row>
    <row r="63" spans="1:110" x14ac:dyDescent="0.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E63" s="45"/>
      <c r="DF63" s="45"/>
    </row>
    <row r="64" spans="1:110" x14ac:dyDescent="0.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E64" s="45"/>
      <c r="DF64" s="45"/>
    </row>
    <row r="65" spans="1:110" x14ac:dyDescent="0.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E65" s="45"/>
      <c r="DF65" s="45"/>
    </row>
    <row r="66" spans="1:110" x14ac:dyDescent="0.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E66" s="45"/>
      <c r="DF66" s="45"/>
    </row>
    <row r="67" spans="1:110" x14ac:dyDescent="0.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E67" s="45"/>
      <c r="DF67" s="45"/>
    </row>
    <row r="68" spans="1:110" x14ac:dyDescent="0.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E68" s="45"/>
      <c r="DF68" s="45"/>
    </row>
    <row r="69" spans="1:110" x14ac:dyDescent="0.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E69" s="45"/>
      <c r="DF69" s="45"/>
    </row>
    <row r="70" spans="1:110" x14ac:dyDescent="0.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E70" s="45"/>
      <c r="DF70" s="45"/>
    </row>
    <row r="71" spans="1:110" x14ac:dyDescent="0.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E71" s="45"/>
      <c r="DF71" s="45"/>
    </row>
    <row r="72" spans="1:110" x14ac:dyDescent="0.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E72" s="45"/>
      <c r="DF72" s="45"/>
    </row>
    <row r="73" spans="1:110" x14ac:dyDescent="0.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E73" s="45"/>
      <c r="DF73" s="45"/>
    </row>
    <row r="74" spans="1:110" x14ac:dyDescent="0.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E74" s="45"/>
      <c r="DF74" s="45"/>
    </row>
    <row r="75" spans="1:110" x14ac:dyDescent="0.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E75" s="45"/>
      <c r="DF75" s="45"/>
    </row>
    <row r="76" spans="1:110" x14ac:dyDescent="0.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E76" s="45"/>
      <c r="DF76" s="45"/>
    </row>
    <row r="77" spans="1:110" x14ac:dyDescent="0.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E77" s="45"/>
      <c r="DF77" s="45"/>
    </row>
    <row r="78" spans="1:110" x14ac:dyDescent="0.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E78" s="45"/>
      <c r="DF78" s="45"/>
    </row>
    <row r="79" spans="1:110" x14ac:dyDescent="0.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E79" s="45"/>
      <c r="DF79" s="45"/>
    </row>
    <row r="80" spans="1:110" x14ac:dyDescent="0.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E80" s="45"/>
      <c r="DF80" s="45"/>
    </row>
    <row r="81" spans="1:110" x14ac:dyDescent="0.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E81" s="45"/>
      <c r="DF81" s="45"/>
    </row>
    <row r="82" spans="1:110"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E82" s="45"/>
      <c r="DF82" s="45"/>
    </row>
    <row r="83" spans="1:110"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E83" s="45"/>
      <c r="DF83" s="45"/>
    </row>
    <row r="84" spans="1:110"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E84" s="45"/>
      <c r="DF84" s="45"/>
    </row>
    <row r="85" spans="1:110"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E85" s="45"/>
      <c r="DF85" s="45"/>
    </row>
    <row r="86" spans="1:110"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E86" s="45"/>
      <c r="DF86" s="45"/>
    </row>
    <row r="87" spans="1:110"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E87" s="45"/>
      <c r="DF87" s="45"/>
    </row>
    <row r="88" spans="1:110"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E88" s="48"/>
      <c r="DF88" s="45"/>
    </row>
    <row r="89" spans="1:110"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E89" s="45"/>
      <c r="DF89" s="45"/>
    </row>
    <row r="90" spans="1:110"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E90" s="45"/>
      <c r="DF90" s="45"/>
    </row>
    <row r="91" spans="1:110"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E91" s="45"/>
      <c r="DF91" s="45"/>
    </row>
    <row r="92" spans="1:110" x14ac:dyDescent="0.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E92" s="45"/>
      <c r="DF92" s="45"/>
    </row>
    <row r="93" spans="1:110" x14ac:dyDescent="0.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E93" s="45"/>
      <c r="DF93" s="45"/>
    </row>
    <row r="94" spans="1:110" x14ac:dyDescent="0.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E94" s="45"/>
      <c r="DF94" s="45"/>
    </row>
    <row r="95" spans="1:110" x14ac:dyDescent="0.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E95" s="45"/>
      <c r="DF95" s="45"/>
    </row>
    <row r="96" spans="1:110" x14ac:dyDescent="0.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E96" s="45"/>
      <c r="DF96" s="45"/>
    </row>
    <row r="97" spans="1:110" x14ac:dyDescent="0.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E97" s="45"/>
      <c r="DF97" s="45"/>
    </row>
    <row r="98" spans="1:110" x14ac:dyDescent="0.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E98" s="45"/>
      <c r="DF98" s="45"/>
    </row>
    <row r="99" spans="1:110" x14ac:dyDescent="0.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E99" s="45"/>
      <c r="DF99" s="45"/>
    </row>
    <row r="100" spans="1:110" x14ac:dyDescent="0.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E100" s="45"/>
      <c r="DF100" s="45"/>
    </row>
    <row r="101" spans="1:110" x14ac:dyDescent="0.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E101" s="45"/>
      <c r="DF101" s="45"/>
    </row>
    <row r="102" spans="1:110" x14ac:dyDescent="0.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E102" s="45"/>
      <c r="DF102" s="45"/>
    </row>
    <row r="103" spans="1:110" x14ac:dyDescent="0.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E103" s="45"/>
      <c r="DF103" s="45"/>
    </row>
    <row r="104" spans="1:110" x14ac:dyDescent="0.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E104" s="45"/>
      <c r="DF104" s="45"/>
    </row>
    <row r="105" spans="1:110" x14ac:dyDescent="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E105" s="45"/>
      <c r="DF105" s="45"/>
    </row>
    <row r="106" spans="1:110" x14ac:dyDescent="0.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E106" s="45"/>
      <c r="DF106" s="45"/>
    </row>
    <row r="107" spans="1:110" x14ac:dyDescent="0.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E107" s="45"/>
      <c r="DF107" s="45"/>
    </row>
    <row r="108" spans="1:110" x14ac:dyDescent="0.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E108" s="45"/>
      <c r="DF108" s="45"/>
    </row>
    <row r="109" spans="1:110" x14ac:dyDescent="0.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E109" s="45"/>
      <c r="DF109" s="45"/>
    </row>
    <row r="110" spans="1:110" x14ac:dyDescent="0.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E110" s="45"/>
      <c r="DF110" s="45"/>
    </row>
    <row r="111" spans="1:110" x14ac:dyDescent="0.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E111" s="45"/>
      <c r="DF111" s="45"/>
    </row>
    <row r="112" spans="1:110" x14ac:dyDescent="0.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E112" s="45"/>
      <c r="DF112" s="45"/>
    </row>
    <row r="113" spans="1:110" x14ac:dyDescent="0.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E113" s="45"/>
      <c r="DF113" s="45"/>
    </row>
    <row r="114" spans="1:110" x14ac:dyDescent="0.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E114" s="45"/>
      <c r="DF114" s="45"/>
    </row>
    <row r="115" spans="1:110" x14ac:dyDescent="0.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E115" s="45"/>
      <c r="DF115" s="45"/>
    </row>
    <row r="116" spans="1:110" x14ac:dyDescent="0.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E116" s="45"/>
      <c r="DF116" s="45"/>
    </row>
    <row r="117" spans="1:110" x14ac:dyDescent="0.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E117" s="45"/>
      <c r="DF117" s="45"/>
    </row>
    <row r="118" spans="1:110" x14ac:dyDescent="0.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E118" s="45"/>
    </row>
    <row r="119" spans="1:110" x14ac:dyDescent="0.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E119" s="48"/>
    </row>
    <row r="120" spans="1:110" x14ac:dyDescent="0.5">
      <c r="DE120" s="45"/>
    </row>
    <row r="121" spans="1:110" x14ac:dyDescent="0.5">
      <c r="DE121" s="45"/>
    </row>
    <row r="122" spans="1:110" x14ac:dyDescent="0.5">
      <c r="DE122" s="45"/>
    </row>
    <row r="123" spans="1:110" x14ac:dyDescent="0.5">
      <c r="DE123" s="45"/>
    </row>
    <row r="124" spans="1:110" x14ac:dyDescent="0.5">
      <c r="DE124" s="45"/>
    </row>
    <row r="125" spans="1:110" x14ac:dyDescent="0.5">
      <c r="DE125" s="45"/>
    </row>
    <row r="126" spans="1:110" x14ac:dyDescent="0.5">
      <c r="DE126" s="45"/>
    </row>
    <row r="127" spans="1:110" x14ac:dyDescent="0.5">
      <c r="DE127" s="45"/>
    </row>
    <row r="128" spans="1:110" x14ac:dyDescent="0.5">
      <c r="DE128" s="45"/>
    </row>
    <row r="129" spans="109:109" x14ac:dyDescent="0.5">
      <c r="DE129" s="45"/>
    </row>
    <row r="130" spans="109:109" x14ac:dyDescent="0.5">
      <c r="DE130" s="45"/>
    </row>
    <row r="131" spans="109:109" x14ac:dyDescent="0.5">
      <c r="DE131" s="45"/>
    </row>
    <row r="132" spans="109:109" x14ac:dyDescent="0.5">
      <c r="DE132" s="45"/>
    </row>
    <row r="133" spans="109:109" x14ac:dyDescent="0.5">
      <c r="DE133" s="45"/>
    </row>
    <row r="134" spans="109:109" x14ac:dyDescent="0.5">
      <c r="DE134" s="45"/>
    </row>
    <row r="135" spans="109:109" x14ac:dyDescent="0.5">
      <c r="DE135" s="45"/>
    </row>
    <row r="136" spans="109:109" x14ac:dyDescent="0.5">
      <c r="DE136" s="45"/>
    </row>
    <row r="137" spans="109:109" x14ac:dyDescent="0.5">
      <c r="DE137" s="45"/>
    </row>
    <row r="138" spans="109:109" x14ac:dyDescent="0.5">
      <c r="DE138" s="45"/>
    </row>
    <row r="139" spans="109:109" x14ac:dyDescent="0.5">
      <c r="DE139" s="45"/>
    </row>
    <row r="140" spans="109:109" x14ac:dyDescent="0.5">
      <c r="DE140" s="45"/>
    </row>
    <row r="141" spans="109:109" x14ac:dyDescent="0.5">
      <c r="DE141" s="45"/>
    </row>
    <row r="142" spans="109:109" x14ac:dyDescent="0.5">
      <c r="DE142" s="45"/>
    </row>
    <row r="143" spans="109:109" x14ac:dyDescent="0.5">
      <c r="DE143" s="45"/>
    </row>
    <row r="144" spans="109:109" x14ac:dyDescent="0.5">
      <c r="DE144" s="45"/>
    </row>
    <row r="145" spans="109:109" x14ac:dyDescent="0.5">
      <c r="DE145" s="45"/>
    </row>
    <row r="146" spans="109:109" x14ac:dyDescent="0.5">
      <c r="DE146" s="45"/>
    </row>
    <row r="147" spans="109:109" x14ac:dyDescent="0.5">
      <c r="DE147" s="45"/>
    </row>
    <row r="148" spans="109:109" x14ac:dyDescent="0.5">
      <c r="DE148" s="45"/>
    </row>
    <row r="149" spans="109:109" x14ac:dyDescent="0.5">
      <c r="DE149" s="45"/>
    </row>
    <row r="150" spans="109:109" x14ac:dyDescent="0.5">
      <c r="DE150" s="45"/>
    </row>
    <row r="151" spans="109:109" x14ac:dyDescent="0.5">
      <c r="DE151" s="48"/>
    </row>
    <row r="152" spans="109:109" x14ac:dyDescent="0.5">
      <c r="DE152" s="45"/>
    </row>
    <row r="153" spans="109:109" x14ac:dyDescent="0.5">
      <c r="DE153" s="45"/>
    </row>
    <row r="154" spans="109:109" x14ac:dyDescent="0.5">
      <c r="DE154" s="45"/>
    </row>
    <row r="155" spans="109:109" x14ac:dyDescent="0.5">
      <c r="DE155" s="45"/>
    </row>
    <row r="156" spans="109:109" x14ac:dyDescent="0.5">
      <c r="DE156" s="45"/>
    </row>
    <row r="157" spans="109:109" x14ac:dyDescent="0.5">
      <c r="DE157" s="45"/>
    </row>
    <row r="158" spans="109:109" x14ac:dyDescent="0.5">
      <c r="DE158" s="45"/>
    </row>
    <row r="159" spans="109:109" x14ac:dyDescent="0.5">
      <c r="DE159" s="45"/>
    </row>
    <row r="160" spans="109:109" x14ac:dyDescent="0.5">
      <c r="DE160" s="45"/>
    </row>
    <row r="161" spans="109:109" x14ac:dyDescent="0.5">
      <c r="DE161" s="45"/>
    </row>
    <row r="162" spans="109:109" x14ac:dyDescent="0.5">
      <c r="DE162" s="45"/>
    </row>
    <row r="163" spans="109:109" x14ac:dyDescent="0.5">
      <c r="DE163" s="45"/>
    </row>
    <row r="164" spans="109:109" x14ac:dyDescent="0.5">
      <c r="DE164" s="45"/>
    </row>
    <row r="165" spans="109:109" x14ac:dyDescent="0.5">
      <c r="DE165" s="45"/>
    </row>
    <row r="166" spans="109:109" x14ac:dyDescent="0.5">
      <c r="DE166" s="45"/>
    </row>
    <row r="167" spans="109:109" x14ac:dyDescent="0.5">
      <c r="DE167" s="45"/>
    </row>
    <row r="168" spans="109:109" x14ac:dyDescent="0.5">
      <c r="DE168" s="45"/>
    </row>
    <row r="169" spans="109:109" x14ac:dyDescent="0.5">
      <c r="DE169" s="45"/>
    </row>
    <row r="170" spans="109:109" x14ac:dyDescent="0.5">
      <c r="DE170" s="45"/>
    </row>
    <row r="171" spans="109:109" x14ac:dyDescent="0.5">
      <c r="DE171" s="45"/>
    </row>
    <row r="172" spans="109:109" x14ac:dyDescent="0.5">
      <c r="DE172" s="45"/>
    </row>
    <row r="173" spans="109:109" x14ac:dyDescent="0.5">
      <c r="DE173" s="45"/>
    </row>
    <row r="174" spans="109:109" x14ac:dyDescent="0.5">
      <c r="DE174" s="48"/>
    </row>
    <row r="175" spans="109:109" x14ac:dyDescent="0.5">
      <c r="DE175" s="45"/>
    </row>
    <row r="176" spans="109:109" x14ac:dyDescent="0.5">
      <c r="DE176" s="45"/>
    </row>
    <row r="177" spans="109:109" x14ac:dyDescent="0.5">
      <c r="DE177" s="48"/>
    </row>
    <row r="178" spans="109:109" x14ac:dyDescent="0.5">
      <c r="DE178" s="45"/>
    </row>
    <row r="179" spans="109:109" x14ac:dyDescent="0.5">
      <c r="DE179" s="45"/>
    </row>
    <row r="180" spans="109:109" x14ac:dyDescent="0.5">
      <c r="DE180" s="45"/>
    </row>
    <row r="181" spans="109:109" x14ac:dyDescent="0.5">
      <c r="DE181" s="45"/>
    </row>
    <row r="182" spans="109:109" x14ac:dyDescent="0.5">
      <c r="DE182" s="45"/>
    </row>
    <row r="183" spans="109:109" x14ac:dyDescent="0.5">
      <c r="DE183" s="45"/>
    </row>
    <row r="184" spans="109:109" x14ac:dyDescent="0.5">
      <c r="DE184" s="45"/>
    </row>
    <row r="185" spans="109:109" x14ac:dyDescent="0.5">
      <c r="DE185" s="45"/>
    </row>
    <row r="186" spans="109:109" x14ac:dyDescent="0.5">
      <c r="DE186" s="45"/>
    </row>
    <row r="187" spans="109:109" x14ac:dyDescent="0.5">
      <c r="DE187" s="45"/>
    </row>
    <row r="188" spans="109:109" x14ac:dyDescent="0.5">
      <c r="DE188" s="45"/>
    </row>
    <row r="189" spans="109:109" x14ac:dyDescent="0.5">
      <c r="DE189" s="45"/>
    </row>
    <row r="190" spans="109:109" x14ac:dyDescent="0.5">
      <c r="DE190" s="45"/>
    </row>
    <row r="191" spans="109:109" x14ac:dyDescent="0.5">
      <c r="DE191" s="45"/>
    </row>
    <row r="192" spans="109:109" x14ac:dyDescent="0.5">
      <c r="DE192" s="45"/>
    </row>
    <row r="193" spans="109:109" x14ac:dyDescent="0.5">
      <c r="DE193" s="45"/>
    </row>
    <row r="194" spans="109:109" x14ac:dyDescent="0.5">
      <c r="DE194" s="45"/>
    </row>
    <row r="195" spans="109:109" x14ac:dyDescent="0.5">
      <c r="DE195" s="45"/>
    </row>
    <row r="196" spans="109:109" x14ac:dyDescent="0.5">
      <c r="DE196" s="45"/>
    </row>
    <row r="197" spans="109:109" x14ac:dyDescent="0.5">
      <c r="DE197" s="45"/>
    </row>
    <row r="198" spans="109:109" x14ac:dyDescent="0.5">
      <c r="DE198" s="45"/>
    </row>
    <row r="199" spans="109:109" x14ac:dyDescent="0.5">
      <c r="DE199" s="45"/>
    </row>
    <row r="200" spans="109:109" x14ac:dyDescent="0.5">
      <c r="DE200" s="45"/>
    </row>
    <row r="201" spans="109:109" x14ac:dyDescent="0.5">
      <c r="DE201" s="45"/>
    </row>
    <row r="202" spans="109:109" x14ac:dyDescent="0.5">
      <c r="DE202" s="45"/>
    </row>
    <row r="203" spans="109:109" x14ac:dyDescent="0.5">
      <c r="DE203" s="45"/>
    </row>
    <row r="204" spans="109:109" x14ac:dyDescent="0.5">
      <c r="DE204" s="45"/>
    </row>
    <row r="205" spans="109:109" x14ac:dyDescent="0.5">
      <c r="DE205" s="45"/>
    </row>
    <row r="206" spans="109:109" x14ac:dyDescent="0.5">
      <c r="DE206" s="45"/>
    </row>
    <row r="207" spans="109:109" x14ac:dyDescent="0.5">
      <c r="DE207" s="45"/>
    </row>
    <row r="208" spans="109:109" x14ac:dyDescent="0.5">
      <c r="DE208" s="45"/>
    </row>
    <row r="209" spans="109:109" x14ac:dyDescent="0.5">
      <c r="DE209" s="45"/>
    </row>
    <row r="210" spans="109:109" x14ac:dyDescent="0.5">
      <c r="DE210" s="45"/>
    </row>
    <row r="211" spans="109:109" x14ac:dyDescent="0.5">
      <c r="DE211" s="45"/>
    </row>
    <row r="212" spans="109:109" x14ac:dyDescent="0.5">
      <c r="DE212" s="45"/>
    </row>
    <row r="213" spans="109:109" x14ac:dyDescent="0.5">
      <c r="DE213" s="45"/>
    </row>
    <row r="214" spans="109:109" x14ac:dyDescent="0.5">
      <c r="DE214" s="45"/>
    </row>
    <row r="215" spans="109:109" x14ac:dyDescent="0.5">
      <c r="DE215" s="45"/>
    </row>
    <row r="216" spans="109:109" x14ac:dyDescent="0.5">
      <c r="DE216" s="45"/>
    </row>
    <row r="217" spans="109:109" x14ac:dyDescent="0.5">
      <c r="DE217" s="45"/>
    </row>
    <row r="218" spans="109:109" x14ac:dyDescent="0.5">
      <c r="DE218" s="45"/>
    </row>
    <row r="219" spans="109:109" x14ac:dyDescent="0.5">
      <c r="DE219" s="45"/>
    </row>
    <row r="220" spans="109:109" x14ac:dyDescent="0.5">
      <c r="DE220" s="45"/>
    </row>
    <row r="221" spans="109:109" x14ac:dyDescent="0.5">
      <c r="DE221" s="45"/>
    </row>
    <row r="222" spans="109:109" x14ac:dyDescent="0.5">
      <c r="DE222" s="45"/>
    </row>
    <row r="223" spans="109:109" x14ac:dyDescent="0.5">
      <c r="DE223" s="45"/>
    </row>
    <row r="224" spans="109:109" x14ac:dyDescent="0.5">
      <c r="DE224" s="45"/>
    </row>
    <row r="225" spans="109:109" x14ac:dyDescent="0.5">
      <c r="DE225" s="45"/>
    </row>
    <row r="226" spans="109:109" x14ac:dyDescent="0.5">
      <c r="DE226" s="45"/>
    </row>
    <row r="227" spans="109:109" x14ac:dyDescent="0.5">
      <c r="DE227" s="45"/>
    </row>
    <row r="228" spans="109:109" x14ac:dyDescent="0.5">
      <c r="DE228" s="48"/>
    </row>
    <row r="229" spans="109:109" x14ac:dyDescent="0.5">
      <c r="DE229" s="45"/>
    </row>
    <row r="230" spans="109:109" x14ac:dyDescent="0.5">
      <c r="DE230" s="45"/>
    </row>
    <row r="231" spans="109:109" x14ac:dyDescent="0.5">
      <c r="DE231" s="45"/>
    </row>
    <row r="232" spans="109:109" x14ac:dyDescent="0.5">
      <c r="DE232" s="45"/>
    </row>
    <row r="233" spans="109:109" x14ac:dyDescent="0.5">
      <c r="DE233" s="45"/>
    </row>
    <row r="234" spans="109:109" x14ac:dyDescent="0.5">
      <c r="DE234" s="45"/>
    </row>
    <row r="235" spans="109:109" x14ac:dyDescent="0.5">
      <c r="DE235" s="45"/>
    </row>
    <row r="236" spans="109:109" x14ac:dyDescent="0.5">
      <c r="DE236" s="45"/>
    </row>
    <row r="237" spans="109:109" x14ac:dyDescent="0.5">
      <c r="DE237" s="45"/>
    </row>
    <row r="238" spans="109:109" x14ac:dyDescent="0.5">
      <c r="DE238" s="45"/>
    </row>
    <row r="239" spans="109:109" x14ac:dyDescent="0.5">
      <c r="DE239" s="45"/>
    </row>
    <row r="240" spans="109:109" x14ac:dyDescent="0.5">
      <c r="DE240" s="45"/>
    </row>
    <row r="241" spans="109:109" x14ac:dyDescent="0.5">
      <c r="DE241" s="45"/>
    </row>
    <row r="242" spans="109:109" x14ac:dyDescent="0.5">
      <c r="DE242" s="45"/>
    </row>
    <row r="243" spans="109:109" x14ac:dyDescent="0.5">
      <c r="DE243" s="45"/>
    </row>
    <row r="244" spans="109:109" x14ac:dyDescent="0.5">
      <c r="DE244" s="45"/>
    </row>
    <row r="245" spans="109:109" x14ac:dyDescent="0.5">
      <c r="DE245" s="45"/>
    </row>
    <row r="246" spans="109:109" x14ac:dyDescent="0.5">
      <c r="DE246" s="45"/>
    </row>
    <row r="247" spans="109:109" x14ac:dyDescent="0.5">
      <c r="DE247" s="45"/>
    </row>
    <row r="248" spans="109:109" x14ac:dyDescent="0.5">
      <c r="DE248" s="45"/>
    </row>
    <row r="249" spans="109:109" x14ac:dyDescent="0.5">
      <c r="DE249" s="45"/>
    </row>
    <row r="250" spans="109:109" x14ac:dyDescent="0.5">
      <c r="DE250" s="45"/>
    </row>
    <row r="251" spans="109:109" x14ac:dyDescent="0.5">
      <c r="DE251" s="45"/>
    </row>
    <row r="252" spans="109:109" x14ac:dyDescent="0.5">
      <c r="DE252" s="45"/>
    </row>
    <row r="253" spans="109:109" x14ac:dyDescent="0.5">
      <c r="DE253" s="45"/>
    </row>
    <row r="254" spans="109:109" x14ac:dyDescent="0.5">
      <c r="DE254" s="45"/>
    </row>
    <row r="255" spans="109:109" x14ac:dyDescent="0.5">
      <c r="DE255" s="45"/>
    </row>
    <row r="256" spans="109:109" x14ac:dyDescent="0.5">
      <c r="DE256" s="45"/>
    </row>
    <row r="257" spans="109:109" x14ac:dyDescent="0.5">
      <c r="DE257" s="48"/>
    </row>
    <row r="258" spans="109:109" x14ac:dyDescent="0.5">
      <c r="DE258" s="45"/>
    </row>
    <row r="259" spans="109:109" x14ac:dyDescent="0.5">
      <c r="DE259" s="45"/>
    </row>
    <row r="260" spans="109:109" x14ac:dyDescent="0.5">
      <c r="DE260" s="45"/>
    </row>
    <row r="261" spans="109:109" x14ac:dyDescent="0.5">
      <c r="DE261" s="45"/>
    </row>
    <row r="262" spans="109:109" x14ac:dyDescent="0.5">
      <c r="DE262" s="45"/>
    </row>
    <row r="263" spans="109:109" x14ac:dyDescent="0.5">
      <c r="DE263" s="45"/>
    </row>
    <row r="264" spans="109:109" x14ac:dyDescent="0.5">
      <c r="DE264" s="45"/>
    </row>
    <row r="265" spans="109:109" x14ac:dyDescent="0.5">
      <c r="DE265" s="45"/>
    </row>
    <row r="266" spans="109:109" x14ac:dyDescent="0.5">
      <c r="DE266" s="45"/>
    </row>
    <row r="267" spans="109:109" x14ac:dyDescent="0.5">
      <c r="DE267" s="45"/>
    </row>
    <row r="268" spans="109:109" x14ac:dyDescent="0.5">
      <c r="DE268" s="45"/>
    </row>
    <row r="269" spans="109:109" x14ac:dyDescent="0.5">
      <c r="DE269" s="45"/>
    </row>
    <row r="270" spans="109:109" x14ac:dyDescent="0.5">
      <c r="DE270" s="45"/>
    </row>
    <row r="271" spans="109:109" x14ac:dyDescent="0.5">
      <c r="DE271" s="45"/>
    </row>
    <row r="272" spans="109:109" x14ac:dyDescent="0.5">
      <c r="DE272" s="45"/>
    </row>
    <row r="273" spans="109:109" x14ac:dyDescent="0.5">
      <c r="DE273" s="45"/>
    </row>
    <row r="274" spans="109:109" x14ac:dyDescent="0.5">
      <c r="DE274" s="45"/>
    </row>
    <row r="275" spans="109:109" x14ac:dyDescent="0.5">
      <c r="DE275" s="45"/>
    </row>
    <row r="276" spans="109:109" x14ac:dyDescent="0.5">
      <c r="DE276" s="45"/>
    </row>
    <row r="277" spans="109:109" x14ac:dyDescent="0.5">
      <c r="DE277" s="45"/>
    </row>
    <row r="278" spans="109:109" x14ac:dyDescent="0.5">
      <c r="DE278" s="45"/>
    </row>
    <row r="279" spans="109:109" x14ac:dyDescent="0.5">
      <c r="DE279" s="45"/>
    </row>
    <row r="280" spans="109:109" x14ac:dyDescent="0.5">
      <c r="DE280" s="45"/>
    </row>
    <row r="281" spans="109:109" x14ac:dyDescent="0.5">
      <c r="DE281" s="45"/>
    </row>
    <row r="282" spans="109:109" x14ac:dyDescent="0.5">
      <c r="DE282" s="45"/>
    </row>
    <row r="283" spans="109:109" x14ac:dyDescent="0.5">
      <c r="DE283" s="45"/>
    </row>
    <row r="284" spans="109:109" x14ac:dyDescent="0.5">
      <c r="DE284" s="45"/>
    </row>
    <row r="285" spans="109:109" x14ac:dyDescent="0.5">
      <c r="DE285" s="45"/>
    </row>
    <row r="286" spans="109:109" x14ac:dyDescent="0.5">
      <c r="DE286" s="45"/>
    </row>
    <row r="287" spans="109:109" x14ac:dyDescent="0.5">
      <c r="DE287" s="45"/>
    </row>
    <row r="288" spans="109:109" x14ac:dyDescent="0.5">
      <c r="DE288" s="45"/>
    </row>
    <row r="289" spans="109:109" x14ac:dyDescent="0.5">
      <c r="DE289" s="45"/>
    </row>
    <row r="290" spans="109:109" x14ac:dyDescent="0.5">
      <c r="DE290" s="45"/>
    </row>
    <row r="291" spans="109:109" x14ac:dyDescent="0.5">
      <c r="DE291" s="48"/>
    </row>
    <row r="292" spans="109:109" x14ac:dyDescent="0.5">
      <c r="DE292" s="45"/>
    </row>
  </sheetData>
  <mergeCells count="4">
    <mergeCell ref="BB4:CZ4"/>
    <mergeCell ref="C36:BA36"/>
    <mergeCell ref="C4:BA4"/>
    <mergeCell ref="BB36:CZ36"/>
  </mergeCell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BA8C2"/>
    <pageSetUpPr autoPageBreaks="0" fitToPage="1"/>
  </sheetPr>
  <dimension ref="A1:DE347"/>
  <sheetViews>
    <sheetView showGridLines="0" rightToLeft="1" zoomScaleNormal="100" workbookViewId="0"/>
  </sheetViews>
  <sheetFormatPr defaultColWidth="8.88671875" defaultRowHeight="18" customHeight="1" outlineLevelCol="2" x14ac:dyDescent="0.5"/>
  <cols>
    <col min="1" max="1" width="6.44140625" style="45" customWidth="1"/>
    <col min="2" max="2" width="29.33203125" style="45" customWidth="1"/>
    <col min="3" max="5" width="6.6640625" style="45" hidden="1" customWidth="1" outlineLevel="2"/>
    <col min="6" max="6" width="6.6640625" style="45" hidden="1" customWidth="1" outlineLevel="1" collapsed="1"/>
    <col min="7" max="9" width="6.6640625" style="45" hidden="1" customWidth="1" outlineLevel="2"/>
    <col min="10" max="10" width="6.6640625" style="45" hidden="1" customWidth="1" outlineLevel="1" collapsed="1"/>
    <col min="11" max="13" width="6.6640625" style="45" hidden="1" customWidth="1" outlineLevel="2"/>
    <col min="14" max="14" width="6.6640625" style="45" hidden="1" customWidth="1" outlineLevel="1" collapsed="1"/>
    <col min="15" max="17" width="6.6640625" style="45" hidden="1" customWidth="1" outlineLevel="2"/>
    <col min="18" max="18" width="6.6640625" style="45" hidden="1" customWidth="1" outlineLevel="1" collapsed="1"/>
    <col min="19" max="19" width="11.109375" style="45" customWidth="1" collapsed="1"/>
    <col min="20" max="22" width="6.6640625" style="45" hidden="1" customWidth="1" outlineLevel="2"/>
    <col min="23" max="23" width="6.6640625" style="45" hidden="1" customWidth="1" outlineLevel="1" collapsed="1"/>
    <col min="24" max="26" width="6.6640625" style="45" hidden="1" customWidth="1" outlineLevel="2"/>
    <col min="27" max="27" width="6.6640625" style="45" hidden="1" customWidth="1" outlineLevel="1" collapsed="1"/>
    <col min="28" max="30" width="6.6640625" style="45" hidden="1" customWidth="1" outlineLevel="2"/>
    <col min="31" max="31" width="6.6640625" style="45" hidden="1" customWidth="1" outlineLevel="1" collapsed="1"/>
    <col min="32" max="34" width="6.6640625" style="45" hidden="1" customWidth="1" outlineLevel="2"/>
    <col min="35" max="35" width="6.6640625" style="45" hidden="1" customWidth="1" outlineLevel="1" collapsed="1"/>
    <col min="36" max="36" width="11.109375" style="45" customWidth="1" collapsed="1"/>
    <col min="37" max="39" width="6.6640625" style="45" hidden="1" customWidth="1" outlineLevel="2"/>
    <col min="40" max="40" width="6.6640625" style="45" hidden="1" customWidth="1" outlineLevel="1" collapsed="1"/>
    <col min="41" max="43" width="6.6640625" style="45" hidden="1" customWidth="1" outlineLevel="2"/>
    <col min="44" max="44" width="6.6640625" style="45" hidden="1" customWidth="1" outlineLevel="1" collapsed="1"/>
    <col min="45" max="47" width="6.6640625" style="45" hidden="1" customWidth="1" outlineLevel="2"/>
    <col min="48" max="48" width="6.6640625" style="45" hidden="1" customWidth="1" outlineLevel="1" collapsed="1"/>
    <col min="49" max="51" width="6.6640625" style="45" hidden="1" customWidth="1" outlineLevel="2"/>
    <col min="52" max="52" width="6.6640625" style="45" hidden="1" customWidth="1" outlineLevel="1" collapsed="1"/>
    <col min="53" max="53" width="11.109375" style="45" customWidth="1" collapsed="1"/>
    <col min="54" max="56" width="6.6640625" style="45" hidden="1" customWidth="1" outlineLevel="2"/>
    <col min="57" max="57" width="6.6640625" style="45" hidden="1" customWidth="1" outlineLevel="1" collapsed="1"/>
    <col min="58" max="60" width="6.6640625" style="45" hidden="1" customWidth="1" outlineLevel="2"/>
    <col min="61" max="61" width="6.6640625" style="45" hidden="1" customWidth="1" outlineLevel="1" collapsed="1"/>
    <col min="62" max="64" width="6.6640625" style="45" hidden="1" customWidth="1" outlineLevel="2"/>
    <col min="65" max="65" width="6.6640625" style="45" hidden="1" customWidth="1" outlineLevel="1" collapsed="1"/>
    <col min="66" max="68" width="6.6640625" style="45" hidden="1" customWidth="1" outlineLevel="2"/>
    <col min="69" max="69" width="6.6640625" style="45" hidden="1" customWidth="1" outlineLevel="1" collapsed="1"/>
    <col min="70" max="70" width="11.109375" style="45" customWidth="1" collapsed="1"/>
    <col min="71" max="73" width="6.6640625" style="45" hidden="1" customWidth="1" outlineLevel="2"/>
    <col min="74" max="74" width="6.6640625" style="45" hidden="1" customWidth="1" outlineLevel="1" collapsed="1"/>
    <col min="75" max="77" width="6.6640625" style="45" hidden="1" customWidth="1" outlineLevel="2"/>
    <col min="78" max="78" width="6.6640625" style="45" hidden="1" customWidth="1" outlineLevel="1" collapsed="1"/>
    <col min="79" max="81" width="6.6640625" style="45" hidden="1" customWidth="1" outlineLevel="2"/>
    <col min="82" max="82" width="6.6640625" style="45" hidden="1" customWidth="1" outlineLevel="1" collapsed="1"/>
    <col min="83" max="85" width="6.6640625" style="45" hidden="1" customWidth="1" outlineLevel="2"/>
    <col min="86" max="86" width="6.6640625" style="45" hidden="1" customWidth="1" outlineLevel="1" collapsed="1"/>
    <col min="87" max="87" width="11.109375" style="45" customWidth="1" collapsed="1"/>
    <col min="88" max="90" width="6.6640625" style="45" hidden="1" customWidth="1" outlineLevel="2"/>
    <col min="91" max="91" width="6.6640625" style="45" hidden="1" customWidth="1" outlineLevel="1" collapsed="1"/>
    <col min="92" max="94" width="6.6640625" style="45" hidden="1" customWidth="1" outlineLevel="2"/>
    <col min="95" max="95" width="6.6640625" style="45" hidden="1" customWidth="1" outlineLevel="1" collapsed="1"/>
    <col min="96" max="98" width="6.6640625" style="45" hidden="1" customWidth="1" outlineLevel="2"/>
    <col min="99" max="99" width="6.6640625" style="45" hidden="1" customWidth="1" outlineLevel="1" collapsed="1"/>
    <col min="100" max="102" width="6.6640625" style="45" hidden="1" customWidth="1" outlineLevel="2"/>
    <col min="103" max="103" width="6.6640625" style="45" hidden="1" customWidth="1" outlineLevel="1" collapsed="1"/>
    <col min="104" max="104" width="11.109375" style="45" customWidth="1" collapsed="1"/>
    <col min="105" max="105" width="29.33203125" style="45" customWidth="1"/>
    <col min="106" max="106" width="6.44140625" style="45" customWidth="1"/>
    <col min="107" max="308" width="8.88671875" style="45"/>
    <col min="309" max="309" width="5.88671875" style="45" customWidth="1"/>
    <col min="310" max="310" width="32.88671875" style="45" customWidth="1"/>
    <col min="311" max="311" width="5.88671875" style="45" customWidth="1"/>
    <col min="312" max="312" width="32.88671875" style="45" customWidth="1"/>
    <col min="313" max="318" width="8.88671875" style="45"/>
    <col min="319" max="319" width="32.88671875" style="45" customWidth="1"/>
    <col min="320" max="320" width="5.88671875" style="45" customWidth="1"/>
    <col min="321" max="321" width="32.88671875" style="45" customWidth="1"/>
    <col min="322" max="322" width="5.88671875" style="45" customWidth="1"/>
    <col min="323" max="564" width="8.88671875" style="45"/>
    <col min="565" max="565" width="5.88671875" style="45" customWidth="1"/>
    <col min="566" max="566" width="32.88671875" style="45" customWidth="1"/>
    <col min="567" max="567" width="5.88671875" style="45" customWidth="1"/>
    <col min="568" max="568" width="32.88671875" style="45" customWidth="1"/>
    <col min="569" max="574" width="8.88671875" style="45"/>
    <col min="575" max="575" width="32.88671875" style="45" customWidth="1"/>
    <col min="576" max="576" width="5.88671875" style="45" customWidth="1"/>
    <col min="577" max="577" width="32.88671875" style="45" customWidth="1"/>
    <col min="578" max="578" width="5.88671875" style="45" customWidth="1"/>
    <col min="579" max="820" width="8.88671875" style="45"/>
    <col min="821" max="821" width="5.88671875" style="45" customWidth="1"/>
    <col min="822" max="822" width="32.88671875" style="45" customWidth="1"/>
    <col min="823" max="823" width="5.88671875" style="45" customWidth="1"/>
    <col min="824" max="824" width="32.88671875" style="45" customWidth="1"/>
    <col min="825" max="830" width="8.88671875" style="45"/>
    <col min="831" max="831" width="32.88671875" style="45" customWidth="1"/>
    <col min="832" max="832" width="5.88671875" style="45" customWidth="1"/>
    <col min="833" max="833" width="32.88671875" style="45" customWidth="1"/>
    <col min="834" max="834" width="5.88671875" style="45" customWidth="1"/>
    <col min="835" max="1076" width="8.88671875" style="45"/>
    <col min="1077" max="1077" width="5.88671875" style="45" customWidth="1"/>
    <col min="1078" max="1078" width="32.88671875" style="45" customWidth="1"/>
    <col min="1079" max="1079" width="5.88671875" style="45" customWidth="1"/>
    <col min="1080" max="1080" width="32.88671875" style="45" customWidth="1"/>
    <col min="1081" max="1086" width="8.88671875" style="45"/>
    <col min="1087" max="1087" width="32.88671875" style="45" customWidth="1"/>
    <col min="1088" max="1088" width="5.88671875" style="45" customWidth="1"/>
    <col min="1089" max="1089" width="32.88671875" style="45" customWidth="1"/>
    <col min="1090" max="1090" width="5.88671875" style="45" customWidth="1"/>
    <col min="1091" max="1332" width="8.88671875" style="45"/>
    <col min="1333" max="1333" width="5.88671875" style="45" customWidth="1"/>
    <col min="1334" max="1334" width="32.88671875" style="45" customWidth="1"/>
    <col min="1335" max="1335" width="5.88671875" style="45" customWidth="1"/>
    <col min="1336" max="1336" width="32.88671875" style="45" customWidth="1"/>
    <col min="1337" max="1342" width="8.88671875" style="45"/>
    <col min="1343" max="1343" width="32.88671875" style="45" customWidth="1"/>
    <col min="1344" max="1344" width="5.88671875" style="45" customWidth="1"/>
    <col min="1345" max="1345" width="32.88671875" style="45" customWidth="1"/>
    <col min="1346" max="1346" width="5.88671875" style="45" customWidth="1"/>
    <col min="1347" max="1588" width="8.88671875" style="45"/>
    <col min="1589" max="1589" width="5.88671875" style="45" customWidth="1"/>
    <col min="1590" max="1590" width="32.88671875" style="45" customWidth="1"/>
    <col min="1591" max="1591" width="5.88671875" style="45" customWidth="1"/>
    <col min="1592" max="1592" width="32.88671875" style="45" customWidth="1"/>
    <col min="1593" max="1598" width="8.88671875" style="45"/>
    <col min="1599" max="1599" width="32.88671875" style="45" customWidth="1"/>
    <col min="1600" max="1600" width="5.88671875" style="45" customWidth="1"/>
    <col min="1601" max="1601" width="32.88671875" style="45" customWidth="1"/>
    <col min="1602" max="1602" width="5.88671875" style="45" customWidth="1"/>
    <col min="1603" max="1844" width="8.88671875" style="45"/>
    <col min="1845" max="1845" width="5.88671875" style="45" customWidth="1"/>
    <col min="1846" max="1846" width="32.88671875" style="45" customWidth="1"/>
    <col min="1847" max="1847" width="5.88671875" style="45" customWidth="1"/>
    <col min="1848" max="1848" width="32.88671875" style="45" customWidth="1"/>
    <col min="1849" max="1854" width="8.88671875" style="45"/>
    <col min="1855" max="1855" width="32.88671875" style="45" customWidth="1"/>
    <col min="1856" max="1856" width="5.88671875" style="45" customWidth="1"/>
    <col min="1857" max="1857" width="32.88671875" style="45" customWidth="1"/>
    <col min="1858" max="1858" width="5.88671875" style="45" customWidth="1"/>
    <col min="1859" max="2100" width="8.88671875" style="45"/>
    <col min="2101" max="2101" width="5.88671875" style="45" customWidth="1"/>
    <col min="2102" max="2102" width="32.88671875" style="45" customWidth="1"/>
    <col min="2103" max="2103" width="5.88671875" style="45" customWidth="1"/>
    <col min="2104" max="2104" width="32.88671875" style="45" customWidth="1"/>
    <col min="2105" max="2110" width="8.88671875" style="45"/>
    <col min="2111" max="2111" width="32.88671875" style="45" customWidth="1"/>
    <col min="2112" max="2112" width="5.88671875" style="45" customWidth="1"/>
    <col min="2113" max="2113" width="32.88671875" style="45" customWidth="1"/>
    <col min="2114" max="2114" width="5.88671875" style="45" customWidth="1"/>
    <col min="2115" max="2356" width="8.88671875" style="45"/>
    <col min="2357" max="2357" width="5.88671875" style="45" customWidth="1"/>
    <col min="2358" max="2358" width="32.88671875" style="45" customWidth="1"/>
    <col min="2359" max="2359" width="5.88671875" style="45" customWidth="1"/>
    <col min="2360" max="2360" width="32.88671875" style="45" customWidth="1"/>
    <col min="2361" max="2366" width="8.88671875" style="45"/>
    <col min="2367" max="2367" width="32.88671875" style="45" customWidth="1"/>
    <col min="2368" max="2368" width="5.88671875" style="45" customWidth="1"/>
    <col min="2369" max="2369" width="32.88671875" style="45" customWidth="1"/>
    <col min="2370" max="2370" width="5.88671875" style="45" customWidth="1"/>
    <col min="2371" max="2612" width="8.88671875" style="45"/>
    <col min="2613" max="2613" width="5.88671875" style="45" customWidth="1"/>
    <col min="2614" max="2614" width="32.88671875" style="45" customWidth="1"/>
    <col min="2615" max="2615" width="5.88671875" style="45" customWidth="1"/>
    <col min="2616" max="2616" width="32.88671875" style="45" customWidth="1"/>
    <col min="2617" max="2622" width="8.88671875" style="45"/>
    <col min="2623" max="2623" width="32.88671875" style="45" customWidth="1"/>
    <col min="2624" max="2624" width="5.88671875" style="45" customWidth="1"/>
    <col min="2625" max="2625" width="32.88671875" style="45" customWidth="1"/>
    <col min="2626" max="2626" width="5.88671875" style="45" customWidth="1"/>
    <col min="2627" max="2868" width="8.88671875" style="45"/>
    <col min="2869" max="2869" width="5.88671875" style="45" customWidth="1"/>
    <col min="2870" max="2870" width="32.88671875" style="45" customWidth="1"/>
    <col min="2871" max="2871" width="5.88671875" style="45" customWidth="1"/>
    <col min="2872" max="2872" width="32.88671875" style="45" customWidth="1"/>
    <col min="2873" max="2878" width="8.88671875" style="45"/>
    <col min="2879" max="2879" width="32.88671875" style="45" customWidth="1"/>
    <col min="2880" max="2880" width="5.88671875" style="45" customWidth="1"/>
    <col min="2881" max="2881" width="32.88671875" style="45" customWidth="1"/>
    <col min="2882" max="2882" width="5.88671875" style="45" customWidth="1"/>
    <col min="2883" max="3124" width="8.88671875" style="45"/>
    <col min="3125" max="3125" width="5.88671875" style="45" customWidth="1"/>
    <col min="3126" max="3126" width="32.88671875" style="45" customWidth="1"/>
    <col min="3127" max="3127" width="5.88671875" style="45" customWidth="1"/>
    <col min="3128" max="3128" width="32.88671875" style="45" customWidth="1"/>
    <col min="3129" max="3134" width="8.88671875" style="45"/>
    <col min="3135" max="3135" width="32.88671875" style="45" customWidth="1"/>
    <col min="3136" max="3136" width="5.88671875" style="45" customWidth="1"/>
    <col min="3137" max="3137" width="32.88671875" style="45" customWidth="1"/>
    <col min="3138" max="3138" width="5.88671875" style="45" customWidth="1"/>
    <col min="3139" max="3380" width="8.88671875" style="45"/>
    <col min="3381" max="3381" width="5.88671875" style="45" customWidth="1"/>
    <col min="3382" max="3382" width="32.88671875" style="45" customWidth="1"/>
    <col min="3383" max="3383" width="5.88671875" style="45" customWidth="1"/>
    <col min="3384" max="3384" width="32.88671875" style="45" customWidth="1"/>
    <col min="3385" max="3390" width="8.88671875" style="45"/>
    <col min="3391" max="3391" width="32.88671875" style="45" customWidth="1"/>
    <col min="3392" max="3392" width="5.88671875" style="45" customWidth="1"/>
    <col min="3393" max="3393" width="32.88671875" style="45" customWidth="1"/>
    <col min="3394" max="3394" width="5.88671875" style="45" customWidth="1"/>
    <col min="3395" max="3636" width="8.88671875" style="45"/>
    <col min="3637" max="3637" width="5.88671875" style="45" customWidth="1"/>
    <col min="3638" max="3638" width="32.88671875" style="45" customWidth="1"/>
    <col min="3639" max="3639" width="5.88671875" style="45" customWidth="1"/>
    <col min="3640" max="3640" width="32.88671875" style="45" customWidth="1"/>
    <col min="3641" max="3646" width="8.88671875" style="45"/>
    <col min="3647" max="3647" width="32.88671875" style="45" customWidth="1"/>
    <col min="3648" max="3648" width="5.88671875" style="45" customWidth="1"/>
    <col min="3649" max="3649" width="32.88671875" style="45" customWidth="1"/>
    <col min="3650" max="3650" width="5.88671875" style="45" customWidth="1"/>
    <col min="3651" max="3892" width="8.88671875" style="45"/>
    <col min="3893" max="3893" width="5.88671875" style="45" customWidth="1"/>
    <col min="3894" max="3894" width="32.88671875" style="45" customWidth="1"/>
    <col min="3895" max="3895" width="5.88671875" style="45" customWidth="1"/>
    <col min="3896" max="3896" width="32.88671875" style="45" customWidth="1"/>
    <col min="3897" max="3902" width="8.88671875" style="45"/>
    <col min="3903" max="3903" width="32.88671875" style="45" customWidth="1"/>
    <col min="3904" max="3904" width="5.88671875" style="45" customWidth="1"/>
    <col min="3905" max="3905" width="32.88671875" style="45" customWidth="1"/>
    <col min="3906" max="3906" width="5.88671875" style="45" customWidth="1"/>
    <col min="3907" max="4148" width="8.88671875" style="45"/>
    <col min="4149" max="4149" width="5.88671875" style="45" customWidth="1"/>
    <col min="4150" max="4150" width="32.88671875" style="45" customWidth="1"/>
    <col min="4151" max="4151" width="5.88671875" style="45" customWidth="1"/>
    <col min="4152" max="4152" width="32.88671875" style="45" customWidth="1"/>
    <col min="4153" max="4158" width="8.88671875" style="45"/>
    <col min="4159" max="4159" width="32.88671875" style="45" customWidth="1"/>
    <col min="4160" max="4160" width="5.88671875" style="45" customWidth="1"/>
    <col min="4161" max="4161" width="32.88671875" style="45" customWidth="1"/>
    <col min="4162" max="4162" width="5.88671875" style="45" customWidth="1"/>
    <col min="4163" max="4404" width="8.88671875" style="45"/>
    <col min="4405" max="4405" width="5.88671875" style="45" customWidth="1"/>
    <col min="4406" max="4406" width="32.88671875" style="45" customWidth="1"/>
    <col min="4407" max="4407" width="5.88671875" style="45" customWidth="1"/>
    <col min="4408" max="4408" width="32.88671875" style="45" customWidth="1"/>
    <col min="4409" max="4414" width="8.88671875" style="45"/>
    <col min="4415" max="4415" width="32.88671875" style="45" customWidth="1"/>
    <col min="4416" max="4416" width="5.88671875" style="45" customWidth="1"/>
    <col min="4417" max="4417" width="32.88671875" style="45" customWidth="1"/>
    <col min="4418" max="4418" width="5.88671875" style="45" customWidth="1"/>
    <col min="4419" max="4660" width="8.88671875" style="45"/>
    <col min="4661" max="4661" width="5.88671875" style="45" customWidth="1"/>
    <col min="4662" max="4662" width="32.88671875" style="45" customWidth="1"/>
    <col min="4663" max="4663" width="5.88671875" style="45" customWidth="1"/>
    <col min="4664" max="4664" width="32.88671875" style="45" customWidth="1"/>
    <col min="4665" max="4670" width="8.88671875" style="45"/>
    <col min="4671" max="4671" width="32.88671875" style="45" customWidth="1"/>
    <col min="4672" max="4672" width="5.88671875" style="45" customWidth="1"/>
    <col min="4673" max="4673" width="32.88671875" style="45" customWidth="1"/>
    <col min="4674" max="4674" width="5.88671875" style="45" customWidth="1"/>
    <col min="4675" max="4916" width="8.88671875" style="45"/>
    <col min="4917" max="4917" width="5.88671875" style="45" customWidth="1"/>
    <col min="4918" max="4918" width="32.88671875" style="45" customWidth="1"/>
    <col min="4919" max="4919" width="5.88671875" style="45" customWidth="1"/>
    <col min="4920" max="4920" width="32.88671875" style="45" customWidth="1"/>
    <col min="4921" max="4926" width="8.88671875" style="45"/>
    <col min="4927" max="4927" width="32.88671875" style="45" customWidth="1"/>
    <col min="4928" max="4928" width="5.88671875" style="45" customWidth="1"/>
    <col min="4929" max="4929" width="32.88671875" style="45" customWidth="1"/>
    <col min="4930" max="4930" width="5.88671875" style="45" customWidth="1"/>
    <col min="4931" max="5172" width="8.88671875" style="45"/>
    <col min="5173" max="5173" width="5.88671875" style="45" customWidth="1"/>
    <col min="5174" max="5174" width="32.88671875" style="45" customWidth="1"/>
    <col min="5175" max="5175" width="5.88671875" style="45" customWidth="1"/>
    <col min="5176" max="5176" width="32.88671875" style="45" customWidth="1"/>
    <col min="5177" max="5182" width="8.88671875" style="45"/>
    <col min="5183" max="5183" width="32.88671875" style="45" customWidth="1"/>
    <col min="5184" max="5184" width="5.88671875" style="45" customWidth="1"/>
    <col min="5185" max="5185" width="32.88671875" style="45" customWidth="1"/>
    <col min="5186" max="5186" width="5.88671875" style="45" customWidth="1"/>
    <col min="5187" max="5428" width="8.88671875" style="45"/>
    <col min="5429" max="5429" width="5.88671875" style="45" customWidth="1"/>
    <col min="5430" max="5430" width="32.88671875" style="45" customWidth="1"/>
    <col min="5431" max="5431" width="5.88671875" style="45" customWidth="1"/>
    <col min="5432" max="5432" width="32.88671875" style="45" customWidth="1"/>
    <col min="5433" max="5438" width="8.88671875" style="45"/>
    <col min="5439" max="5439" width="32.88671875" style="45" customWidth="1"/>
    <col min="5440" max="5440" width="5.88671875" style="45" customWidth="1"/>
    <col min="5441" max="5441" width="32.88671875" style="45" customWidth="1"/>
    <col min="5442" max="5442" width="5.88671875" style="45" customWidth="1"/>
    <col min="5443" max="5684" width="8.88671875" style="45"/>
    <col min="5685" max="5685" width="5.88671875" style="45" customWidth="1"/>
    <col min="5686" max="5686" width="32.88671875" style="45" customWidth="1"/>
    <col min="5687" max="5687" width="5.88671875" style="45" customWidth="1"/>
    <col min="5688" max="5688" width="32.88671875" style="45" customWidth="1"/>
    <col min="5689" max="5694" width="8.88671875" style="45"/>
    <col min="5695" max="5695" width="32.88671875" style="45" customWidth="1"/>
    <col min="5696" max="5696" width="5.88671875" style="45" customWidth="1"/>
    <col min="5697" max="5697" width="32.88671875" style="45" customWidth="1"/>
    <col min="5698" max="5698" width="5.88671875" style="45" customWidth="1"/>
    <col min="5699" max="5940" width="8.88671875" style="45"/>
    <col min="5941" max="5941" width="5.88671875" style="45" customWidth="1"/>
    <col min="5942" max="5942" width="32.88671875" style="45" customWidth="1"/>
    <col min="5943" max="5943" width="5.88671875" style="45" customWidth="1"/>
    <col min="5944" max="5944" width="32.88671875" style="45" customWidth="1"/>
    <col min="5945" max="5950" width="8.88671875" style="45"/>
    <col min="5951" max="5951" width="32.88671875" style="45" customWidth="1"/>
    <col min="5952" max="5952" width="5.88671875" style="45" customWidth="1"/>
    <col min="5953" max="5953" width="32.88671875" style="45" customWidth="1"/>
    <col min="5954" max="5954" width="5.88671875" style="45" customWidth="1"/>
    <col min="5955" max="6196" width="8.88671875" style="45"/>
    <col min="6197" max="6197" width="5.88671875" style="45" customWidth="1"/>
    <col min="6198" max="6198" width="32.88671875" style="45" customWidth="1"/>
    <col min="6199" max="6199" width="5.88671875" style="45" customWidth="1"/>
    <col min="6200" max="6200" width="32.88671875" style="45" customWidth="1"/>
    <col min="6201" max="6206" width="8.88671875" style="45"/>
    <col min="6207" max="6207" width="32.88671875" style="45" customWidth="1"/>
    <col min="6208" max="6208" width="5.88671875" style="45" customWidth="1"/>
    <col min="6209" max="6209" width="32.88671875" style="45" customWidth="1"/>
    <col min="6210" max="6210" width="5.88671875" style="45" customWidth="1"/>
    <col min="6211" max="6452" width="8.88671875" style="45"/>
    <col min="6453" max="6453" width="5.88671875" style="45" customWidth="1"/>
    <col min="6454" max="6454" width="32.88671875" style="45" customWidth="1"/>
    <col min="6455" max="6455" width="5.88671875" style="45" customWidth="1"/>
    <col min="6456" max="6456" width="32.88671875" style="45" customWidth="1"/>
    <col min="6457" max="6462" width="8.88671875" style="45"/>
    <col min="6463" max="6463" width="32.88671875" style="45" customWidth="1"/>
    <col min="6464" max="6464" width="5.88671875" style="45" customWidth="1"/>
    <col min="6465" max="6465" width="32.88671875" style="45" customWidth="1"/>
    <col min="6466" max="6466" width="5.88671875" style="45" customWidth="1"/>
    <col min="6467" max="6708" width="8.88671875" style="45"/>
    <col min="6709" max="6709" width="5.88671875" style="45" customWidth="1"/>
    <col min="6710" max="6710" width="32.88671875" style="45" customWidth="1"/>
    <col min="6711" max="6711" width="5.88671875" style="45" customWidth="1"/>
    <col min="6712" max="6712" width="32.88671875" style="45" customWidth="1"/>
    <col min="6713" max="6718" width="8.88671875" style="45"/>
    <col min="6719" max="6719" width="32.88671875" style="45" customWidth="1"/>
    <col min="6720" max="6720" width="5.88671875" style="45" customWidth="1"/>
    <col min="6721" max="6721" width="32.88671875" style="45" customWidth="1"/>
    <col min="6722" max="6722" width="5.88671875" style="45" customWidth="1"/>
    <col min="6723" max="6964" width="8.88671875" style="45"/>
    <col min="6965" max="6965" width="5.88671875" style="45" customWidth="1"/>
    <col min="6966" max="6966" width="32.88671875" style="45" customWidth="1"/>
    <col min="6967" max="6967" width="5.88671875" style="45" customWidth="1"/>
    <col min="6968" max="6968" width="32.88671875" style="45" customWidth="1"/>
    <col min="6969" max="6974" width="8.88671875" style="45"/>
    <col min="6975" max="6975" width="32.88671875" style="45" customWidth="1"/>
    <col min="6976" max="6976" width="5.88671875" style="45" customWidth="1"/>
    <col min="6977" max="6977" width="32.88671875" style="45" customWidth="1"/>
    <col min="6978" max="6978" width="5.88671875" style="45" customWidth="1"/>
    <col min="6979" max="7220" width="8.88671875" style="45"/>
    <col min="7221" max="7221" width="5.88671875" style="45" customWidth="1"/>
    <col min="7222" max="7222" width="32.88671875" style="45" customWidth="1"/>
    <col min="7223" max="7223" width="5.88671875" style="45" customWidth="1"/>
    <col min="7224" max="7224" width="32.88671875" style="45" customWidth="1"/>
    <col min="7225" max="7230" width="8.88671875" style="45"/>
    <col min="7231" max="7231" width="32.88671875" style="45" customWidth="1"/>
    <col min="7232" max="7232" width="5.88671875" style="45" customWidth="1"/>
    <col min="7233" max="7233" width="32.88671875" style="45" customWidth="1"/>
    <col min="7234" max="7234" width="5.88671875" style="45" customWidth="1"/>
    <col min="7235" max="7476" width="8.88671875" style="45"/>
    <col min="7477" max="7477" width="5.88671875" style="45" customWidth="1"/>
    <col min="7478" max="7478" width="32.88671875" style="45" customWidth="1"/>
    <col min="7479" max="7479" width="5.88671875" style="45" customWidth="1"/>
    <col min="7480" max="7480" width="32.88671875" style="45" customWidth="1"/>
    <col min="7481" max="7486" width="8.88671875" style="45"/>
    <col min="7487" max="7487" width="32.88671875" style="45" customWidth="1"/>
    <col min="7488" max="7488" width="5.88671875" style="45" customWidth="1"/>
    <col min="7489" max="7489" width="32.88671875" style="45" customWidth="1"/>
    <col min="7490" max="7490" width="5.88671875" style="45" customWidth="1"/>
    <col min="7491" max="7732" width="8.88671875" style="45"/>
    <col min="7733" max="7733" width="5.88671875" style="45" customWidth="1"/>
    <col min="7734" max="7734" width="32.88671875" style="45" customWidth="1"/>
    <col min="7735" max="7735" width="5.88671875" style="45" customWidth="1"/>
    <col min="7736" max="7736" width="32.88671875" style="45" customWidth="1"/>
    <col min="7737" max="7742" width="8.88671875" style="45"/>
    <col min="7743" max="7743" width="32.88671875" style="45" customWidth="1"/>
    <col min="7744" max="7744" width="5.88671875" style="45" customWidth="1"/>
    <col min="7745" max="7745" width="32.88671875" style="45" customWidth="1"/>
    <col min="7746" max="7746" width="5.88671875" style="45" customWidth="1"/>
    <col min="7747" max="7988" width="8.88671875" style="45"/>
    <col min="7989" max="7989" width="5.88671875" style="45" customWidth="1"/>
    <col min="7990" max="7990" width="32.88671875" style="45" customWidth="1"/>
    <col min="7991" max="7991" width="5.88671875" style="45" customWidth="1"/>
    <col min="7992" max="7992" width="32.88671875" style="45" customWidth="1"/>
    <col min="7993" max="7998" width="8.88671875" style="45"/>
    <col min="7999" max="7999" width="32.88671875" style="45" customWidth="1"/>
    <col min="8000" max="8000" width="5.88671875" style="45" customWidth="1"/>
    <col min="8001" max="8001" width="32.88671875" style="45" customWidth="1"/>
    <col min="8002" max="8002" width="5.88671875" style="45" customWidth="1"/>
    <col min="8003" max="8244" width="8.88671875" style="45"/>
    <col min="8245" max="8245" width="5.88671875" style="45" customWidth="1"/>
    <col min="8246" max="8246" width="32.88671875" style="45" customWidth="1"/>
    <col min="8247" max="8247" width="5.88671875" style="45" customWidth="1"/>
    <col min="8248" max="8248" width="32.88671875" style="45" customWidth="1"/>
    <col min="8249" max="8254" width="8.88671875" style="45"/>
    <col min="8255" max="8255" width="32.88671875" style="45" customWidth="1"/>
    <col min="8256" max="8256" width="5.88671875" style="45" customWidth="1"/>
    <col min="8257" max="8257" width="32.88671875" style="45" customWidth="1"/>
    <col min="8258" max="8258" width="5.88671875" style="45" customWidth="1"/>
    <col min="8259" max="8500" width="8.88671875" style="45"/>
    <col min="8501" max="8501" width="5.88671875" style="45" customWidth="1"/>
    <col min="8502" max="8502" width="32.88671875" style="45" customWidth="1"/>
    <col min="8503" max="8503" width="5.88671875" style="45" customWidth="1"/>
    <col min="8504" max="8504" width="32.88671875" style="45" customWidth="1"/>
    <col min="8505" max="8510" width="8.88671875" style="45"/>
    <col min="8511" max="8511" width="32.88671875" style="45" customWidth="1"/>
    <col min="8512" max="8512" width="5.88671875" style="45" customWidth="1"/>
    <col min="8513" max="8513" width="32.88671875" style="45" customWidth="1"/>
    <col min="8514" max="8514" width="5.88671875" style="45" customWidth="1"/>
    <col min="8515" max="8756" width="8.88671875" style="45"/>
    <col min="8757" max="8757" width="5.88671875" style="45" customWidth="1"/>
    <col min="8758" max="8758" width="32.88671875" style="45" customWidth="1"/>
    <col min="8759" max="8759" width="5.88671875" style="45" customWidth="1"/>
    <col min="8760" max="8760" width="32.88671875" style="45" customWidth="1"/>
    <col min="8761" max="8766" width="8.88671875" style="45"/>
    <col min="8767" max="8767" width="32.88671875" style="45" customWidth="1"/>
    <col min="8768" max="8768" width="5.88671875" style="45" customWidth="1"/>
    <col min="8769" max="8769" width="32.88671875" style="45" customWidth="1"/>
    <col min="8770" max="8770" width="5.88671875" style="45" customWidth="1"/>
    <col min="8771" max="9012" width="8.88671875" style="45"/>
    <col min="9013" max="9013" width="5.88671875" style="45" customWidth="1"/>
    <col min="9014" max="9014" width="32.88671875" style="45" customWidth="1"/>
    <col min="9015" max="9015" width="5.88671875" style="45" customWidth="1"/>
    <col min="9016" max="9016" width="32.88671875" style="45" customWidth="1"/>
    <col min="9017" max="9022" width="8.88671875" style="45"/>
    <col min="9023" max="9023" width="32.88671875" style="45" customWidth="1"/>
    <col min="9024" max="9024" width="5.88671875" style="45" customWidth="1"/>
    <col min="9025" max="9025" width="32.88671875" style="45" customWidth="1"/>
    <col min="9026" max="9026" width="5.88671875" style="45" customWidth="1"/>
    <col min="9027" max="9268" width="8.88671875" style="45"/>
    <col min="9269" max="9269" width="5.88671875" style="45" customWidth="1"/>
    <col min="9270" max="9270" width="32.88671875" style="45" customWidth="1"/>
    <col min="9271" max="9271" width="5.88671875" style="45" customWidth="1"/>
    <col min="9272" max="9272" width="32.88671875" style="45" customWidth="1"/>
    <col min="9273" max="9278" width="8.88671875" style="45"/>
    <col min="9279" max="9279" width="32.88671875" style="45" customWidth="1"/>
    <col min="9280" max="9280" width="5.88671875" style="45" customWidth="1"/>
    <col min="9281" max="9281" width="32.88671875" style="45" customWidth="1"/>
    <col min="9282" max="9282" width="5.88671875" style="45" customWidth="1"/>
    <col min="9283" max="9524" width="8.88671875" style="45"/>
    <col min="9525" max="9525" width="5.88671875" style="45" customWidth="1"/>
    <col min="9526" max="9526" width="32.88671875" style="45" customWidth="1"/>
    <col min="9527" max="9527" width="5.88671875" style="45" customWidth="1"/>
    <col min="9528" max="9528" width="32.88671875" style="45" customWidth="1"/>
    <col min="9529" max="9534" width="8.88671875" style="45"/>
    <col min="9535" max="9535" width="32.88671875" style="45" customWidth="1"/>
    <col min="9536" max="9536" width="5.88671875" style="45" customWidth="1"/>
    <col min="9537" max="9537" width="32.88671875" style="45" customWidth="1"/>
    <col min="9538" max="9538" width="5.88671875" style="45" customWidth="1"/>
    <col min="9539" max="9780" width="8.88671875" style="45"/>
    <col min="9781" max="9781" width="5.88671875" style="45" customWidth="1"/>
    <col min="9782" max="9782" width="32.88671875" style="45" customWidth="1"/>
    <col min="9783" max="9783" width="5.88671875" style="45" customWidth="1"/>
    <col min="9784" max="9784" width="32.88671875" style="45" customWidth="1"/>
    <col min="9785" max="9790" width="8.88671875" style="45"/>
    <col min="9791" max="9791" width="32.88671875" style="45" customWidth="1"/>
    <col min="9792" max="9792" width="5.88671875" style="45" customWidth="1"/>
    <col min="9793" max="9793" width="32.88671875" style="45" customWidth="1"/>
    <col min="9794" max="9794" width="5.88671875" style="45" customWidth="1"/>
    <col min="9795" max="10036" width="8.88671875" style="45"/>
    <col min="10037" max="10037" width="5.88671875" style="45" customWidth="1"/>
    <col min="10038" max="10038" width="32.88671875" style="45" customWidth="1"/>
    <col min="10039" max="10039" width="5.88671875" style="45" customWidth="1"/>
    <col min="10040" max="10040" width="32.88671875" style="45" customWidth="1"/>
    <col min="10041" max="10046" width="8.88671875" style="45"/>
    <col min="10047" max="10047" width="32.88671875" style="45" customWidth="1"/>
    <col min="10048" max="10048" width="5.88671875" style="45" customWidth="1"/>
    <col min="10049" max="10049" width="32.88671875" style="45" customWidth="1"/>
    <col min="10050" max="10050" width="5.88671875" style="45" customWidth="1"/>
    <col min="10051" max="10292" width="8.88671875" style="45"/>
    <col min="10293" max="10293" width="5.88671875" style="45" customWidth="1"/>
    <col min="10294" max="10294" width="32.88671875" style="45" customWidth="1"/>
    <col min="10295" max="10295" width="5.88671875" style="45" customWidth="1"/>
    <col min="10296" max="10296" width="32.88671875" style="45" customWidth="1"/>
    <col min="10297" max="10302" width="8.88671875" style="45"/>
    <col min="10303" max="10303" width="32.88671875" style="45" customWidth="1"/>
    <col min="10304" max="10304" width="5.88671875" style="45" customWidth="1"/>
    <col min="10305" max="10305" width="32.88671875" style="45" customWidth="1"/>
    <col min="10306" max="10306" width="5.88671875" style="45" customWidth="1"/>
    <col min="10307" max="10548" width="8.88671875" style="45"/>
    <col min="10549" max="10549" width="5.88671875" style="45" customWidth="1"/>
    <col min="10550" max="10550" width="32.88671875" style="45" customWidth="1"/>
    <col min="10551" max="10551" width="5.88671875" style="45" customWidth="1"/>
    <col min="10552" max="10552" width="32.88671875" style="45" customWidth="1"/>
    <col min="10553" max="10558" width="8.88671875" style="45"/>
    <col min="10559" max="10559" width="32.88671875" style="45" customWidth="1"/>
    <col min="10560" max="10560" width="5.88671875" style="45" customWidth="1"/>
    <col min="10561" max="10561" width="32.88671875" style="45" customWidth="1"/>
    <col min="10562" max="10562" width="5.88671875" style="45" customWidth="1"/>
    <col min="10563" max="10804" width="8.88671875" style="45"/>
    <col min="10805" max="10805" width="5.88671875" style="45" customWidth="1"/>
    <col min="10806" max="10806" width="32.88671875" style="45" customWidth="1"/>
    <col min="10807" max="10807" width="5.88671875" style="45" customWidth="1"/>
    <col min="10808" max="10808" width="32.88671875" style="45" customWidth="1"/>
    <col min="10809" max="10814" width="8.88671875" style="45"/>
    <col min="10815" max="10815" width="32.88671875" style="45" customWidth="1"/>
    <col min="10816" max="10816" width="5.88671875" style="45" customWidth="1"/>
    <col min="10817" max="10817" width="32.88671875" style="45" customWidth="1"/>
    <col min="10818" max="10818" width="5.88671875" style="45" customWidth="1"/>
    <col min="10819" max="11060" width="8.88671875" style="45"/>
    <col min="11061" max="11061" width="5.88671875" style="45" customWidth="1"/>
    <col min="11062" max="11062" width="32.88671875" style="45" customWidth="1"/>
    <col min="11063" max="11063" width="5.88671875" style="45" customWidth="1"/>
    <col min="11064" max="11064" width="32.88671875" style="45" customWidth="1"/>
    <col min="11065" max="11070" width="8.88671875" style="45"/>
    <col min="11071" max="11071" width="32.88671875" style="45" customWidth="1"/>
    <col min="11072" max="11072" width="5.88671875" style="45" customWidth="1"/>
    <col min="11073" max="11073" width="32.88671875" style="45" customWidth="1"/>
    <col min="11074" max="11074" width="5.88671875" style="45" customWidth="1"/>
    <col min="11075" max="11316" width="8.88671875" style="45"/>
    <col min="11317" max="11317" width="5.88671875" style="45" customWidth="1"/>
    <col min="11318" max="11318" width="32.88671875" style="45" customWidth="1"/>
    <col min="11319" max="11319" width="5.88671875" style="45" customWidth="1"/>
    <col min="11320" max="11320" width="32.88671875" style="45" customWidth="1"/>
    <col min="11321" max="11326" width="8.88671875" style="45"/>
    <col min="11327" max="11327" width="32.88671875" style="45" customWidth="1"/>
    <col min="11328" max="11328" width="5.88671875" style="45" customWidth="1"/>
    <col min="11329" max="11329" width="32.88671875" style="45" customWidth="1"/>
    <col min="11330" max="11330" width="5.88671875" style="45" customWidth="1"/>
    <col min="11331" max="11572" width="8.88671875" style="45"/>
    <col min="11573" max="11573" width="5.88671875" style="45" customWidth="1"/>
    <col min="11574" max="11574" width="32.88671875" style="45" customWidth="1"/>
    <col min="11575" max="11575" width="5.88671875" style="45" customWidth="1"/>
    <col min="11576" max="11576" width="32.88671875" style="45" customWidth="1"/>
    <col min="11577" max="11582" width="8.88671875" style="45"/>
    <col min="11583" max="11583" width="32.88671875" style="45" customWidth="1"/>
    <col min="11584" max="11584" width="5.88671875" style="45" customWidth="1"/>
    <col min="11585" max="11585" width="32.88671875" style="45" customWidth="1"/>
    <col min="11586" max="11586" width="5.88671875" style="45" customWidth="1"/>
    <col min="11587" max="11828" width="8.88671875" style="45"/>
    <col min="11829" max="11829" width="5.88671875" style="45" customWidth="1"/>
    <col min="11830" max="11830" width="32.88671875" style="45" customWidth="1"/>
    <col min="11831" max="11831" width="5.88671875" style="45" customWidth="1"/>
    <col min="11832" max="11832" width="32.88671875" style="45" customWidth="1"/>
    <col min="11833" max="11838" width="8.88671875" style="45"/>
    <col min="11839" max="11839" width="32.88671875" style="45" customWidth="1"/>
    <col min="11840" max="11840" width="5.88671875" style="45" customWidth="1"/>
    <col min="11841" max="11841" width="32.88671875" style="45" customWidth="1"/>
    <col min="11842" max="11842" width="5.88671875" style="45" customWidth="1"/>
    <col min="11843" max="12084" width="8.88671875" style="45"/>
    <col min="12085" max="12085" width="5.88671875" style="45" customWidth="1"/>
    <col min="12086" max="12086" width="32.88671875" style="45" customWidth="1"/>
    <col min="12087" max="12087" width="5.88671875" style="45" customWidth="1"/>
    <col min="12088" max="12088" width="32.88671875" style="45" customWidth="1"/>
    <col min="12089" max="12094" width="8.88671875" style="45"/>
    <col min="12095" max="12095" width="32.88671875" style="45" customWidth="1"/>
    <col min="12096" max="12096" width="5.88671875" style="45" customWidth="1"/>
    <col min="12097" max="12097" width="32.88671875" style="45" customWidth="1"/>
    <col min="12098" max="12098" width="5.88671875" style="45" customWidth="1"/>
    <col min="12099" max="12340" width="8.88671875" style="45"/>
    <col min="12341" max="12341" width="5.88671875" style="45" customWidth="1"/>
    <col min="12342" max="12342" width="32.88671875" style="45" customWidth="1"/>
    <col min="12343" max="12343" width="5.88671875" style="45" customWidth="1"/>
    <col min="12344" max="12344" width="32.88671875" style="45" customWidth="1"/>
    <col min="12345" max="12350" width="8.88671875" style="45"/>
    <col min="12351" max="12351" width="32.88671875" style="45" customWidth="1"/>
    <col min="12352" max="12352" width="5.88671875" style="45" customWidth="1"/>
    <col min="12353" max="12353" width="32.88671875" style="45" customWidth="1"/>
    <col min="12354" max="12354" width="5.88671875" style="45" customWidth="1"/>
    <col min="12355" max="12596" width="8.88671875" style="45"/>
    <col min="12597" max="12597" width="5.88671875" style="45" customWidth="1"/>
    <col min="12598" max="12598" width="32.88671875" style="45" customWidth="1"/>
    <col min="12599" max="12599" width="5.88671875" style="45" customWidth="1"/>
    <col min="12600" max="12600" width="32.88671875" style="45" customWidth="1"/>
    <col min="12601" max="12606" width="8.88671875" style="45"/>
    <col min="12607" max="12607" width="32.88671875" style="45" customWidth="1"/>
    <col min="12608" max="12608" width="5.88671875" style="45" customWidth="1"/>
    <col min="12609" max="12609" width="32.88671875" style="45" customWidth="1"/>
    <col min="12610" max="12610" width="5.88671875" style="45" customWidth="1"/>
    <col min="12611" max="12852" width="8.88671875" style="45"/>
    <col min="12853" max="12853" width="5.88671875" style="45" customWidth="1"/>
    <col min="12854" max="12854" width="32.88671875" style="45" customWidth="1"/>
    <col min="12855" max="12855" width="5.88671875" style="45" customWidth="1"/>
    <col min="12856" max="12856" width="32.88671875" style="45" customWidth="1"/>
    <col min="12857" max="12862" width="8.88671875" style="45"/>
    <col min="12863" max="12863" width="32.88671875" style="45" customWidth="1"/>
    <col min="12864" max="12864" width="5.88671875" style="45" customWidth="1"/>
    <col min="12865" max="12865" width="32.88671875" style="45" customWidth="1"/>
    <col min="12866" max="12866" width="5.88671875" style="45" customWidth="1"/>
    <col min="12867" max="13108" width="8.88671875" style="45"/>
    <col min="13109" max="13109" width="5.88671875" style="45" customWidth="1"/>
    <col min="13110" max="13110" width="32.88671875" style="45" customWidth="1"/>
    <col min="13111" max="13111" width="5.88671875" style="45" customWidth="1"/>
    <col min="13112" max="13112" width="32.88671875" style="45" customWidth="1"/>
    <col min="13113" max="13118" width="8.88671875" style="45"/>
    <col min="13119" max="13119" width="32.88671875" style="45" customWidth="1"/>
    <col min="13120" max="13120" width="5.88671875" style="45" customWidth="1"/>
    <col min="13121" max="13121" width="32.88671875" style="45" customWidth="1"/>
    <col min="13122" max="13122" width="5.88671875" style="45" customWidth="1"/>
    <col min="13123" max="13364" width="8.88671875" style="45"/>
    <col min="13365" max="13365" width="5.88671875" style="45" customWidth="1"/>
    <col min="13366" max="13366" width="32.88671875" style="45" customWidth="1"/>
    <col min="13367" max="13367" width="5.88671875" style="45" customWidth="1"/>
    <col min="13368" max="13368" width="32.88671875" style="45" customWidth="1"/>
    <col min="13369" max="13374" width="8.88671875" style="45"/>
    <col min="13375" max="13375" width="32.88671875" style="45" customWidth="1"/>
    <col min="13376" max="13376" width="5.88671875" style="45" customWidth="1"/>
    <col min="13377" max="13377" width="32.88671875" style="45" customWidth="1"/>
    <col min="13378" max="13378" width="5.88671875" style="45" customWidth="1"/>
    <col min="13379" max="13620" width="8.88671875" style="45"/>
    <col min="13621" max="13621" width="5.88671875" style="45" customWidth="1"/>
    <col min="13622" max="13622" width="32.88671875" style="45" customWidth="1"/>
    <col min="13623" max="13623" width="5.88671875" style="45" customWidth="1"/>
    <col min="13624" max="13624" width="32.88671875" style="45" customWidth="1"/>
    <col min="13625" max="13630" width="8.88671875" style="45"/>
    <col min="13631" max="13631" width="32.88671875" style="45" customWidth="1"/>
    <col min="13632" max="13632" width="5.88671875" style="45" customWidth="1"/>
    <col min="13633" max="13633" width="32.88671875" style="45" customWidth="1"/>
    <col min="13634" max="13634" width="5.88671875" style="45" customWidth="1"/>
    <col min="13635" max="13876" width="8.88671875" style="45"/>
    <col min="13877" max="13877" width="5.88671875" style="45" customWidth="1"/>
    <col min="13878" max="13878" width="32.88671875" style="45" customWidth="1"/>
    <col min="13879" max="13879" width="5.88671875" style="45" customWidth="1"/>
    <col min="13880" max="13880" width="32.88671875" style="45" customWidth="1"/>
    <col min="13881" max="13886" width="8.88671875" style="45"/>
    <col min="13887" max="13887" width="32.88671875" style="45" customWidth="1"/>
    <col min="13888" max="13888" width="5.88671875" style="45" customWidth="1"/>
    <col min="13889" max="13889" width="32.88671875" style="45" customWidth="1"/>
    <col min="13890" max="13890" width="5.88671875" style="45" customWidth="1"/>
    <col min="13891" max="14132" width="8.88671875" style="45"/>
    <col min="14133" max="14133" width="5.88671875" style="45" customWidth="1"/>
    <col min="14134" max="14134" width="32.88671875" style="45" customWidth="1"/>
    <col min="14135" max="14135" width="5.88671875" style="45" customWidth="1"/>
    <col min="14136" max="14136" width="32.88671875" style="45" customWidth="1"/>
    <col min="14137" max="14142" width="8.88671875" style="45"/>
    <col min="14143" max="14143" width="32.88671875" style="45" customWidth="1"/>
    <col min="14144" max="14144" width="5.88671875" style="45" customWidth="1"/>
    <col min="14145" max="14145" width="32.88671875" style="45" customWidth="1"/>
    <col min="14146" max="14146" width="5.88671875" style="45" customWidth="1"/>
    <col min="14147" max="14388" width="8.88671875" style="45"/>
    <col min="14389" max="14389" width="5.88671875" style="45" customWidth="1"/>
    <col min="14390" max="14390" width="32.88671875" style="45" customWidth="1"/>
    <col min="14391" max="14391" width="5.88671875" style="45" customWidth="1"/>
    <col min="14392" max="14392" width="32.88671875" style="45" customWidth="1"/>
    <col min="14393" max="14398" width="8.88671875" style="45"/>
    <col min="14399" max="14399" width="32.88671875" style="45" customWidth="1"/>
    <col min="14400" max="14400" width="5.88671875" style="45" customWidth="1"/>
    <col min="14401" max="14401" width="32.88671875" style="45" customWidth="1"/>
    <col min="14402" max="14402" width="5.88671875" style="45" customWidth="1"/>
    <col min="14403" max="14644" width="8.88671875" style="45"/>
    <col min="14645" max="14645" width="5.88671875" style="45" customWidth="1"/>
    <col min="14646" max="14646" width="32.88671875" style="45" customWidth="1"/>
    <col min="14647" max="14647" width="5.88671875" style="45" customWidth="1"/>
    <col min="14648" max="14648" width="32.88671875" style="45" customWidth="1"/>
    <col min="14649" max="14654" width="8.88671875" style="45"/>
    <col min="14655" max="14655" width="32.88671875" style="45" customWidth="1"/>
    <col min="14656" max="14656" width="5.88671875" style="45" customWidth="1"/>
    <col min="14657" max="14657" width="32.88671875" style="45" customWidth="1"/>
    <col min="14658" max="14658" width="5.88671875" style="45" customWidth="1"/>
    <col min="14659" max="14900" width="8.88671875" style="45"/>
    <col min="14901" max="14901" width="5.88671875" style="45" customWidth="1"/>
    <col min="14902" max="14902" width="32.88671875" style="45" customWidth="1"/>
    <col min="14903" max="14903" width="5.88671875" style="45" customWidth="1"/>
    <col min="14904" max="14904" width="32.88671875" style="45" customWidth="1"/>
    <col min="14905" max="14910" width="8.88671875" style="45"/>
    <col min="14911" max="14911" width="32.88671875" style="45" customWidth="1"/>
    <col min="14912" max="14912" width="5.88671875" style="45" customWidth="1"/>
    <col min="14913" max="14913" width="32.88671875" style="45" customWidth="1"/>
    <col min="14914" max="14914" width="5.88671875" style="45" customWidth="1"/>
    <col min="14915" max="15156" width="8.88671875" style="45"/>
    <col min="15157" max="15157" width="5.88671875" style="45" customWidth="1"/>
    <col min="15158" max="15158" width="32.88671875" style="45" customWidth="1"/>
    <col min="15159" max="15159" width="5.88671875" style="45" customWidth="1"/>
    <col min="15160" max="15160" width="32.88671875" style="45" customWidth="1"/>
    <col min="15161" max="15166" width="8.88671875" style="45"/>
    <col min="15167" max="15167" width="32.88671875" style="45" customWidth="1"/>
    <col min="15168" max="15168" width="5.88671875" style="45" customWidth="1"/>
    <col min="15169" max="15169" width="32.88671875" style="45" customWidth="1"/>
    <col min="15170" max="15170" width="5.88671875" style="45" customWidth="1"/>
    <col min="15171" max="15412" width="8.88671875" style="45"/>
    <col min="15413" max="15413" width="5.88671875" style="45" customWidth="1"/>
    <col min="15414" max="15414" width="32.88671875" style="45" customWidth="1"/>
    <col min="15415" max="15415" width="5.88671875" style="45" customWidth="1"/>
    <col min="15416" max="15416" width="32.88671875" style="45" customWidth="1"/>
    <col min="15417" max="15422" width="8.88671875" style="45"/>
    <col min="15423" max="15423" width="32.88671875" style="45" customWidth="1"/>
    <col min="15424" max="15424" width="5.88671875" style="45" customWidth="1"/>
    <col min="15425" max="15425" width="32.88671875" style="45" customWidth="1"/>
    <col min="15426" max="15426" width="5.88671875" style="45" customWidth="1"/>
    <col min="15427" max="15668" width="8.88671875" style="45"/>
    <col min="15669" max="15669" width="5.88671875" style="45" customWidth="1"/>
    <col min="15670" max="15670" width="32.88671875" style="45" customWidth="1"/>
    <col min="15671" max="15671" width="5.88671875" style="45" customWidth="1"/>
    <col min="15672" max="15672" width="32.88671875" style="45" customWidth="1"/>
    <col min="15673" max="15678" width="8.88671875" style="45"/>
    <col min="15679" max="15679" width="32.88671875" style="45" customWidth="1"/>
    <col min="15680" max="15680" width="5.88671875" style="45" customWidth="1"/>
    <col min="15681" max="15681" width="32.88671875" style="45" customWidth="1"/>
    <col min="15682" max="15682" width="5.88671875" style="45" customWidth="1"/>
    <col min="15683" max="15924" width="8.88671875" style="45"/>
    <col min="15925" max="15925" width="5.88671875" style="45" customWidth="1"/>
    <col min="15926" max="15926" width="32.88671875" style="45" customWidth="1"/>
    <col min="15927" max="15927" width="5.88671875" style="45" customWidth="1"/>
    <col min="15928" max="15928" width="32.88671875" style="45" customWidth="1"/>
    <col min="15929" max="15934" width="8.88671875" style="45"/>
    <col min="15935" max="15935" width="32.88671875" style="45" customWidth="1"/>
    <col min="15936" max="15936" width="5.88671875" style="45" customWidth="1"/>
    <col min="15937" max="15937" width="32.88671875" style="45" customWidth="1"/>
    <col min="15938" max="15938" width="5.88671875" style="45" customWidth="1"/>
    <col min="15939" max="16180" width="8.88671875" style="45"/>
    <col min="16181" max="16181" width="5.88671875" style="45" customWidth="1"/>
    <col min="16182" max="16182" width="32.88671875" style="45" customWidth="1"/>
    <col min="16183" max="16183" width="5.88671875" style="45" customWidth="1"/>
    <col min="16184" max="16184" width="32.88671875" style="45" customWidth="1"/>
    <col min="16185" max="16190" width="8.88671875" style="45"/>
    <col min="16191" max="16191" width="32.88671875" style="45" customWidth="1"/>
    <col min="16192" max="16192" width="5.88671875" style="45" customWidth="1"/>
    <col min="16193" max="16193" width="32.88671875" style="45" customWidth="1"/>
    <col min="16194" max="16194" width="5.88671875" style="45" customWidth="1"/>
    <col min="16195" max="16384" width="8.88671875" style="45"/>
  </cols>
  <sheetData>
    <row r="1" spans="1:109" s="27" customFormat="1" ht="57.6" customHeight="1" x14ac:dyDescent="0.5">
      <c r="DB1" s="30"/>
      <c r="DC1" s="30"/>
    </row>
    <row r="2" spans="1:109" s="32" customFormat="1" ht="26.4" x14ac:dyDescent="0.5">
      <c r="A2" s="110" t="s">
        <v>525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37"/>
    </row>
    <row r="3" spans="1:109" s="32" customFormat="1" ht="26.4" x14ac:dyDescent="0.5">
      <c r="A3" s="111" t="s">
        <v>526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37"/>
    </row>
    <row r="4" spans="1:109" s="32" customFormat="1" ht="24" customHeight="1" x14ac:dyDescent="0.5">
      <c r="A4" s="616" t="s">
        <v>556</v>
      </c>
      <c r="B4" s="99"/>
      <c r="C4" s="613" t="s">
        <v>513</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13"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5"/>
      <c r="DA4" s="100"/>
      <c r="DB4" s="617" t="s">
        <v>557</v>
      </c>
      <c r="DC4" s="37"/>
    </row>
    <row r="5" spans="1:109" s="38" customFormat="1" ht="36" customHeight="1" x14ac:dyDescent="0.5">
      <c r="A5" s="616"/>
      <c r="B5" s="465" t="s">
        <v>25</v>
      </c>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85">
        <v>2023</v>
      </c>
      <c r="T5" s="459"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69" t="s">
        <v>2386</v>
      </c>
      <c r="AI5" s="456" t="s">
        <v>2380</v>
      </c>
      <c r="AJ5" s="85">
        <v>2024</v>
      </c>
      <c r="AK5" s="459"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69" t="s">
        <v>2386</v>
      </c>
      <c r="AZ5" s="456" t="s">
        <v>2380</v>
      </c>
      <c r="BA5" s="409">
        <v>2025</v>
      </c>
      <c r="BB5" s="459" t="s">
        <v>2372</v>
      </c>
      <c r="BC5" s="456" t="s">
        <v>2373</v>
      </c>
      <c r="BD5" s="456" t="s">
        <v>2374</v>
      </c>
      <c r="BE5" s="456" t="s">
        <v>2371</v>
      </c>
      <c r="BF5" s="456" t="s">
        <v>2375</v>
      </c>
      <c r="BG5" s="456" t="s">
        <v>2376</v>
      </c>
      <c r="BH5" s="456" t="s">
        <v>2377</v>
      </c>
      <c r="BI5" s="456" t="s">
        <v>2378</v>
      </c>
      <c r="BJ5" s="456" t="s">
        <v>2381</v>
      </c>
      <c r="BK5" s="456" t="s">
        <v>2382</v>
      </c>
      <c r="BL5" s="456" t="s">
        <v>2383</v>
      </c>
      <c r="BM5" s="456" t="s">
        <v>2379</v>
      </c>
      <c r="BN5" s="456" t="s">
        <v>2384</v>
      </c>
      <c r="BO5" s="456" t="s">
        <v>2385</v>
      </c>
      <c r="BP5" s="469" t="s">
        <v>2386</v>
      </c>
      <c r="BQ5" s="456" t="s">
        <v>2380</v>
      </c>
      <c r="BR5" s="85">
        <v>2023</v>
      </c>
      <c r="BS5" s="459" t="s">
        <v>2372</v>
      </c>
      <c r="BT5" s="456" t="s">
        <v>2373</v>
      </c>
      <c r="BU5" s="456" t="s">
        <v>2374</v>
      </c>
      <c r="BV5" s="456" t="s">
        <v>2371</v>
      </c>
      <c r="BW5" s="456" t="s">
        <v>2375</v>
      </c>
      <c r="BX5" s="456" t="s">
        <v>2376</v>
      </c>
      <c r="BY5" s="456" t="s">
        <v>2377</v>
      </c>
      <c r="BZ5" s="456" t="s">
        <v>2378</v>
      </c>
      <c r="CA5" s="456" t="s">
        <v>2381</v>
      </c>
      <c r="CB5" s="456" t="s">
        <v>2382</v>
      </c>
      <c r="CC5" s="456" t="s">
        <v>2383</v>
      </c>
      <c r="CD5" s="456" t="s">
        <v>2379</v>
      </c>
      <c r="CE5" s="456" t="s">
        <v>2384</v>
      </c>
      <c r="CF5" s="456" t="s">
        <v>2385</v>
      </c>
      <c r="CG5" s="469" t="s">
        <v>2386</v>
      </c>
      <c r="CH5" s="456" t="s">
        <v>2380</v>
      </c>
      <c r="CI5" s="85">
        <v>2024</v>
      </c>
      <c r="CJ5" s="459" t="s">
        <v>2372</v>
      </c>
      <c r="CK5" s="456" t="s">
        <v>2373</v>
      </c>
      <c r="CL5" s="456" t="s">
        <v>2374</v>
      </c>
      <c r="CM5" s="456" t="s">
        <v>2371</v>
      </c>
      <c r="CN5" s="456" t="s">
        <v>2375</v>
      </c>
      <c r="CO5" s="456" t="s">
        <v>2376</v>
      </c>
      <c r="CP5" s="456" t="s">
        <v>2377</v>
      </c>
      <c r="CQ5" s="456" t="s">
        <v>2378</v>
      </c>
      <c r="CR5" s="456" t="s">
        <v>2381</v>
      </c>
      <c r="CS5" s="456" t="s">
        <v>2382</v>
      </c>
      <c r="CT5" s="456" t="s">
        <v>2383</v>
      </c>
      <c r="CU5" s="456" t="s">
        <v>2379</v>
      </c>
      <c r="CV5" s="456" t="s">
        <v>2384</v>
      </c>
      <c r="CW5" s="456" t="s">
        <v>2385</v>
      </c>
      <c r="CX5" s="469" t="s">
        <v>2386</v>
      </c>
      <c r="CY5" s="456" t="s">
        <v>2380</v>
      </c>
      <c r="CZ5" s="409">
        <v>2025</v>
      </c>
      <c r="DA5" s="262" t="s">
        <v>247</v>
      </c>
      <c r="DB5" s="617"/>
    </row>
    <row r="6" spans="1:109" ht="18" customHeight="1" x14ac:dyDescent="0.5">
      <c r="A6" s="92">
        <v>1</v>
      </c>
      <c r="B6" s="73" t="s">
        <v>26</v>
      </c>
      <c r="C6" s="516">
        <v>15611.553599999999</v>
      </c>
      <c r="D6" s="517">
        <v>17704.940200000001</v>
      </c>
      <c r="E6" s="517">
        <v>18345.881600000001</v>
      </c>
      <c r="F6" s="517">
        <v>51662.375399999997</v>
      </c>
      <c r="G6" s="517">
        <v>18030.099999999999</v>
      </c>
      <c r="H6" s="517">
        <v>16771.7562</v>
      </c>
      <c r="I6" s="517">
        <v>14198.275600000001</v>
      </c>
      <c r="J6" s="517">
        <v>49000.1319</v>
      </c>
      <c r="K6" s="517">
        <v>15735.4897</v>
      </c>
      <c r="L6" s="517">
        <v>13491.1355</v>
      </c>
      <c r="M6" s="517">
        <v>19144.438099999999</v>
      </c>
      <c r="N6" s="517">
        <v>48371.063300000002</v>
      </c>
      <c r="O6" s="517">
        <v>19383.267400000001</v>
      </c>
      <c r="P6" s="517">
        <v>16124.5057</v>
      </c>
      <c r="Q6" s="517">
        <v>14789.954400000001</v>
      </c>
      <c r="R6" s="517">
        <v>50297.727599999998</v>
      </c>
      <c r="S6" s="526">
        <v>199331.29810000001</v>
      </c>
      <c r="T6" s="517">
        <v>14282.6592</v>
      </c>
      <c r="U6" s="517">
        <v>12588.2657</v>
      </c>
      <c r="V6" s="517">
        <v>16625.982800000002</v>
      </c>
      <c r="W6" s="517">
        <v>43496.907599999999</v>
      </c>
      <c r="X6" s="517">
        <v>16954.696499999998</v>
      </c>
      <c r="Y6" s="517">
        <v>16035.256100000001</v>
      </c>
      <c r="Z6" s="517">
        <v>14800.682000000001</v>
      </c>
      <c r="AA6" s="517">
        <v>47790.634700000002</v>
      </c>
      <c r="AB6" s="517">
        <v>13178.0149</v>
      </c>
      <c r="AC6" s="517">
        <v>14852.891799999999</v>
      </c>
      <c r="AD6" s="517">
        <v>14297.8542</v>
      </c>
      <c r="AE6" s="517">
        <v>42328.760900000001</v>
      </c>
      <c r="AF6" s="517">
        <v>15008.8894</v>
      </c>
      <c r="AG6" s="517">
        <v>13627.1237</v>
      </c>
      <c r="AH6" s="517">
        <v>12259.584000000001</v>
      </c>
      <c r="AI6" s="517">
        <v>40895.597099999999</v>
      </c>
      <c r="AJ6" s="527">
        <v>174511.90030000001</v>
      </c>
      <c r="AK6" s="517">
        <v>14905.8133</v>
      </c>
      <c r="AL6" s="517">
        <v>15589.4064</v>
      </c>
      <c r="AM6" s="517">
        <v>14946.2276</v>
      </c>
      <c r="AN6" s="517">
        <v>45441.4473</v>
      </c>
      <c r="AO6" s="517">
        <v>11718.2435</v>
      </c>
      <c r="AP6" s="517">
        <v>12719.7052</v>
      </c>
      <c r="AQ6" s="517">
        <v>14326.7575</v>
      </c>
      <c r="AR6" s="517">
        <v>38764.706200000001</v>
      </c>
      <c r="AS6" s="517">
        <v>14578.6477</v>
      </c>
      <c r="AT6" s="517">
        <v>16039.079299999999</v>
      </c>
      <c r="AU6" s="517">
        <v>14832.6129</v>
      </c>
      <c r="AV6" s="517">
        <v>45450.339899999999</v>
      </c>
      <c r="AW6" s="517">
        <v>14822.271199999999</v>
      </c>
      <c r="AX6" s="517">
        <v>13955.4151</v>
      </c>
      <c r="AY6" s="517">
        <v>11944.313</v>
      </c>
      <c r="AZ6" s="517">
        <v>40721.999199999998</v>
      </c>
      <c r="BA6" s="528">
        <v>170378.4926</v>
      </c>
      <c r="BB6" s="516">
        <v>14586.1664</v>
      </c>
      <c r="BC6" s="517">
        <v>12561.834500000001</v>
      </c>
      <c r="BD6" s="517">
        <v>12782.7032</v>
      </c>
      <c r="BE6" s="517">
        <v>39930.704100000003</v>
      </c>
      <c r="BF6" s="517">
        <v>11146.0877</v>
      </c>
      <c r="BG6" s="517">
        <v>14941.4894</v>
      </c>
      <c r="BH6" s="517">
        <v>12183.622499999999</v>
      </c>
      <c r="BI6" s="517">
        <v>38271.1996</v>
      </c>
      <c r="BJ6" s="517">
        <v>13549.2538</v>
      </c>
      <c r="BK6" s="517">
        <v>13739.563700000001</v>
      </c>
      <c r="BL6" s="517">
        <v>12375.1402</v>
      </c>
      <c r="BM6" s="517">
        <v>39663.957699999999</v>
      </c>
      <c r="BN6" s="517">
        <v>15553.042799999999</v>
      </c>
      <c r="BO6" s="517">
        <v>15700.9305</v>
      </c>
      <c r="BP6" s="517">
        <v>13429.8969</v>
      </c>
      <c r="BQ6" s="517">
        <v>44683.870199999998</v>
      </c>
      <c r="BR6" s="526">
        <v>162549.73149999999</v>
      </c>
      <c r="BS6" s="517">
        <v>13773.943499999999</v>
      </c>
      <c r="BT6" s="517">
        <v>13952.7667</v>
      </c>
      <c r="BU6" s="517">
        <v>16507.016100000001</v>
      </c>
      <c r="BV6" s="517">
        <v>44233.726300000002</v>
      </c>
      <c r="BW6" s="517">
        <v>14471.184999999999</v>
      </c>
      <c r="BX6" s="517">
        <v>18945.735400000001</v>
      </c>
      <c r="BY6" s="517">
        <v>15303.020200000001</v>
      </c>
      <c r="BZ6" s="517">
        <v>48719.940499999997</v>
      </c>
      <c r="CA6" s="517">
        <v>19803.041300000001</v>
      </c>
      <c r="CB6" s="517">
        <v>15891.331</v>
      </c>
      <c r="CC6" s="517">
        <v>19191.3334</v>
      </c>
      <c r="CD6" s="517">
        <v>54885.705699999999</v>
      </c>
      <c r="CE6" s="517">
        <v>19433.6338</v>
      </c>
      <c r="CF6" s="517">
        <v>21932.190900000001</v>
      </c>
      <c r="CG6" s="517">
        <v>19541.2035</v>
      </c>
      <c r="CH6" s="517">
        <v>60907.028299999998</v>
      </c>
      <c r="CI6" s="527">
        <v>208746.4008</v>
      </c>
      <c r="CJ6" s="517">
        <v>21193.2287</v>
      </c>
      <c r="CK6" s="517">
        <v>19073.265899999999</v>
      </c>
      <c r="CL6" s="517">
        <v>19933.0789</v>
      </c>
      <c r="CM6" s="517">
        <v>60199.573499999999</v>
      </c>
      <c r="CN6" s="517">
        <v>20404.002100000002</v>
      </c>
      <c r="CO6" s="517">
        <v>24522.862400000002</v>
      </c>
      <c r="CP6" s="517">
        <v>21200.305100000001</v>
      </c>
      <c r="CQ6" s="517">
        <v>66127.169699999999</v>
      </c>
      <c r="CR6" s="517">
        <v>22616.2101</v>
      </c>
      <c r="CS6" s="517">
        <v>21615.305799999998</v>
      </c>
      <c r="CT6" s="517">
        <v>22458.828799999999</v>
      </c>
      <c r="CU6" s="517">
        <v>66690.344700000001</v>
      </c>
      <c r="CV6" s="517">
        <v>21453.579699999998</v>
      </c>
      <c r="CW6" s="517">
        <v>21845.932499999999</v>
      </c>
      <c r="CX6" s="517">
        <v>24909.3933</v>
      </c>
      <c r="CY6" s="517">
        <v>68208.905499999993</v>
      </c>
      <c r="CZ6" s="528">
        <v>261225.9933</v>
      </c>
      <c r="DA6" s="93" t="s">
        <v>248</v>
      </c>
      <c r="DB6" s="94">
        <v>1</v>
      </c>
      <c r="DC6" s="226"/>
    </row>
    <row r="7" spans="1:109" ht="18" customHeight="1" x14ac:dyDescent="0.5">
      <c r="A7" s="95">
        <v>2</v>
      </c>
      <c r="B7" s="77" t="s">
        <v>193</v>
      </c>
      <c r="C7" s="518">
        <v>5484.4044000000004</v>
      </c>
      <c r="D7" s="519">
        <v>4647.1334999999999</v>
      </c>
      <c r="E7" s="519">
        <v>5540.6491999999998</v>
      </c>
      <c r="F7" s="519">
        <v>15672.1872</v>
      </c>
      <c r="G7" s="519">
        <v>4265.7542999999996</v>
      </c>
      <c r="H7" s="519">
        <v>5829.8326999999999</v>
      </c>
      <c r="I7" s="519">
        <v>4631.9928</v>
      </c>
      <c r="J7" s="519">
        <v>14727.5797</v>
      </c>
      <c r="K7" s="519">
        <v>4537.1223</v>
      </c>
      <c r="L7" s="519">
        <v>5206.5540000000001</v>
      </c>
      <c r="M7" s="519">
        <v>5262.2840999999999</v>
      </c>
      <c r="N7" s="519">
        <v>15005.9604</v>
      </c>
      <c r="O7" s="519">
        <v>5074.2839000000004</v>
      </c>
      <c r="P7" s="519">
        <v>5109.3143</v>
      </c>
      <c r="Q7" s="519">
        <v>6726.6450000000004</v>
      </c>
      <c r="R7" s="519">
        <v>16910.243200000001</v>
      </c>
      <c r="S7" s="529">
        <v>62315.970600000001</v>
      </c>
      <c r="T7" s="519">
        <v>8102.9895999999999</v>
      </c>
      <c r="U7" s="519">
        <v>6394.0200999999997</v>
      </c>
      <c r="V7" s="519">
        <v>6562.9062000000004</v>
      </c>
      <c r="W7" s="519">
        <v>21059.915799999999</v>
      </c>
      <c r="X7" s="519">
        <v>6166.4565000000002</v>
      </c>
      <c r="Y7" s="519">
        <v>7367.3903</v>
      </c>
      <c r="Z7" s="519">
        <v>5860.4812000000002</v>
      </c>
      <c r="AA7" s="519">
        <v>19394.328099999999</v>
      </c>
      <c r="AB7" s="519">
        <v>7225.2002000000002</v>
      </c>
      <c r="AC7" s="519">
        <v>8118.8176999999996</v>
      </c>
      <c r="AD7" s="519">
        <v>7392.9123</v>
      </c>
      <c r="AE7" s="519">
        <v>22736.9303</v>
      </c>
      <c r="AF7" s="519">
        <v>7172.3368</v>
      </c>
      <c r="AG7" s="519">
        <v>8758.3562999999995</v>
      </c>
      <c r="AH7" s="519">
        <v>7709.1697999999997</v>
      </c>
      <c r="AI7" s="519">
        <v>23639.8629</v>
      </c>
      <c r="AJ7" s="530">
        <v>86831.037100000001</v>
      </c>
      <c r="AK7" s="519">
        <v>8605.6335999999992</v>
      </c>
      <c r="AL7" s="519">
        <v>9174.9223000000002</v>
      </c>
      <c r="AM7" s="519">
        <v>7196.0456000000004</v>
      </c>
      <c r="AN7" s="519">
        <v>24976.6014</v>
      </c>
      <c r="AO7" s="519">
        <v>8891.2381999999998</v>
      </c>
      <c r="AP7" s="519">
        <v>9811.3284999999996</v>
      </c>
      <c r="AQ7" s="519">
        <v>8269.2806999999993</v>
      </c>
      <c r="AR7" s="519">
        <v>26971.847300000001</v>
      </c>
      <c r="AS7" s="519">
        <v>10542.016900000001</v>
      </c>
      <c r="AT7" s="519">
        <v>10612.5674</v>
      </c>
      <c r="AU7" s="519">
        <v>10427.9056</v>
      </c>
      <c r="AV7" s="519">
        <v>31582.489799999999</v>
      </c>
      <c r="AW7" s="519">
        <v>11311.4779</v>
      </c>
      <c r="AX7" s="519">
        <v>11208.3943</v>
      </c>
      <c r="AY7" s="519">
        <v>11111.486000000001</v>
      </c>
      <c r="AZ7" s="519">
        <v>33631.358200000002</v>
      </c>
      <c r="BA7" s="531">
        <v>117162.29670000001</v>
      </c>
      <c r="BB7" s="518">
        <v>4467.6574000000001</v>
      </c>
      <c r="BC7" s="519">
        <v>3820.9976000000001</v>
      </c>
      <c r="BD7" s="519">
        <v>4125.5479999999998</v>
      </c>
      <c r="BE7" s="519">
        <v>12414.203</v>
      </c>
      <c r="BF7" s="519">
        <v>3383.4088000000002</v>
      </c>
      <c r="BG7" s="519">
        <v>3632.6062999999999</v>
      </c>
      <c r="BH7" s="519">
        <v>3797.5479999999998</v>
      </c>
      <c r="BI7" s="519">
        <v>10813.563099999999</v>
      </c>
      <c r="BJ7" s="519">
        <v>4254.1544000000004</v>
      </c>
      <c r="BK7" s="519">
        <v>3882.6995999999999</v>
      </c>
      <c r="BL7" s="519">
        <v>4293.0178999999998</v>
      </c>
      <c r="BM7" s="519">
        <v>12429.8719</v>
      </c>
      <c r="BN7" s="519">
        <v>5183.2536</v>
      </c>
      <c r="BO7" s="519">
        <v>4490.1917000000003</v>
      </c>
      <c r="BP7" s="519">
        <v>4721.5039999999999</v>
      </c>
      <c r="BQ7" s="519">
        <v>14394.9493</v>
      </c>
      <c r="BR7" s="529">
        <v>50052.587399999997</v>
      </c>
      <c r="BS7" s="519">
        <v>4474.1976999999997</v>
      </c>
      <c r="BT7" s="519">
        <v>4504.9636</v>
      </c>
      <c r="BU7" s="519">
        <v>4745.1835000000001</v>
      </c>
      <c r="BV7" s="519">
        <v>13724.344800000001</v>
      </c>
      <c r="BW7" s="519">
        <v>3136.9492</v>
      </c>
      <c r="BX7" s="519">
        <v>4653.5015999999996</v>
      </c>
      <c r="BY7" s="519">
        <v>4152.7505000000001</v>
      </c>
      <c r="BZ7" s="519">
        <v>11943.201300000001</v>
      </c>
      <c r="CA7" s="519">
        <v>3674.5958999999998</v>
      </c>
      <c r="CB7" s="519">
        <v>2689.8627999999999</v>
      </c>
      <c r="CC7" s="519">
        <v>3439.1352000000002</v>
      </c>
      <c r="CD7" s="519">
        <v>9803.5939999999991</v>
      </c>
      <c r="CE7" s="519">
        <v>4373.3387000000002</v>
      </c>
      <c r="CF7" s="519">
        <v>3953.4695000000002</v>
      </c>
      <c r="CG7" s="519">
        <v>4326.5523000000003</v>
      </c>
      <c r="CH7" s="519">
        <v>12653.360500000001</v>
      </c>
      <c r="CI7" s="530">
        <v>48124.500599999999</v>
      </c>
      <c r="CJ7" s="519">
        <v>3965.9567000000002</v>
      </c>
      <c r="CK7" s="519">
        <v>3464.9105</v>
      </c>
      <c r="CL7" s="519">
        <v>4329.1445999999996</v>
      </c>
      <c r="CM7" s="519">
        <v>11760.011699999999</v>
      </c>
      <c r="CN7" s="519">
        <v>5207.6588000000002</v>
      </c>
      <c r="CO7" s="519">
        <v>5090.2593999999999</v>
      </c>
      <c r="CP7" s="519">
        <v>4330.4556000000002</v>
      </c>
      <c r="CQ7" s="519">
        <v>14628.373799999999</v>
      </c>
      <c r="CR7" s="519">
        <v>4871.0564000000004</v>
      </c>
      <c r="CS7" s="519">
        <v>4133.6040000000003</v>
      </c>
      <c r="CT7" s="519">
        <v>4320.5208000000002</v>
      </c>
      <c r="CU7" s="519">
        <v>13325.181200000001</v>
      </c>
      <c r="CV7" s="519">
        <v>5163.8388000000004</v>
      </c>
      <c r="CW7" s="519">
        <v>4821.1872000000003</v>
      </c>
      <c r="CX7" s="519">
        <v>4231.7735000000002</v>
      </c>
      <c r="CY7" s="519">
        <v>14216.799499999999</v>
      </c>
      <c r="CZ7" s="531">
        <v>53930.366199999997</v>
      </c>
      <c r="DA7" s="96" t="s">
        <v>252</v>
      </c>
      <c r="DB7" s="97">
        <v>2</v>
      </c>
      <c r="DC7" s="226"/>
      <c r="DE7" s="226"/>
    </row>
    <row r="8" spans="1:109" ht="18" customHeight="1" x14ac:dyDescent="0.5">
      <c r="A8" s="92">
        <v>3</v>
      </c>
      <c r="B8" s="73" t="s">
        <v>27</v>
      </c>
      <c r="C8" s="516">
        <v>10763.3989</v>
      </c>
      <c r="D8" s="517">
        <v>9711.5575000000008</v>
      </c>
      <c r="E8" s="517">
        <v>9274.9521999999997</v>
      </c>
      <c r="F8" s="517">
        <v>29749.908599999999</v>
      </c>
      <c r="G8" s="517">
        <v>9453.8721000000005</v>
      </c>
      <c r="H8" s="517">
        <v>9234.3649000000005</v>
      </c>
      <c r="I8" s="517">
        <v>8157.9940999999999</v>
      </c>
      <c r="J8" s="517">
        <v>26846.231100000001</v>
      </c>
      <c r="K8" s="517">
        <v>8794.1134999999995</v>
      </c>
      <c r="L8" s="517">
        <v>8937.4829000000009</v>
      </c>
      <c r="M8" s="517">
        <v>9856.6128000000008</v>
      </c>
      <c r="N8" s="517">
        <v>27588.209200000001</v>
      </c>
      <c r="O8" s="517">
        <v>10035.5047</v>
      </c>
      <c r="P8" s="517">
        <v>10252.742099999999</v>
      </c>
      <c r="Q8" s="517">
        <v>8881.6867999999995</v>
      </c>
      <c r="R8" s="517">
        <v>29169.9336</v>
      </c>
      <c r="S8" s="526">
        <v>113354.2825</v>
      </c>
      <c r="T8" s="517">
        <v>9049.5059000000001</v>
      </c>
      <c r="U8" s="517">
        <v>9819.9712</v>
      </c>
      <c r="V8" s="517">
        <v>8865.3642</v>
      </c>
      <c r="W8" s="517">
        <v>27734.8413</v>
      </c>
      <c r="X8" s="517">
        <v>8265.3804</v>
      </c>
      <c r="Y8" s="517">
        <v>8054.6925000000001</v>
      </c>
      <c r="Z8" s="517">
        <v>7170.0328</v>
      </c>
      <c r="AA8" s="517">
        <v>23490.1057</v>
      </c>
      <c r="AB8" s="517">
        <v>8220.9845999999998</v>
      </c>
      <c r="AC8" s="517">
        <v>8838.1916000000001</v>
      </c>
      <c r="AD8" s="517">
        <v>7323.4850999999999</v>
      </c>
      <c r="AE8" s="517">
        <v>24382.661199999999</v>
      </c>
      <c r="AF8" s="517">
        <v>8813</v>
      </c>
      <c r="AG8" s="517">
        <v>8747.8256000000001</v>
      </c>
      <c r="AH8" s="517">
        <v>9118.9256000000005</v>
      </c>
      <c r="AI8" s="517">
        <v>26679.751199999999</v>
      </c>
      <c r="AJ8" s="527">
        <v>102287.3594</v>
      </c>
      <c r="AK8" s="517">
        <v>10731.211499999999</v>
      </c>
      <c r="AL8" s="517">
        <v>8699.0728999999992</v>
      </c>
      <c r="AM8" s="517">
        <v>8829.6085999999996</v>
      </c>
      <c r="AN8" s="517">
        <v>28259.892899999999</v>
      </c>
      <c r="AO8" s="517">
        <v>7757.7309999999998</v>
      </c>
      <c r="AP8" s="517">
        <v>8075.7502000000004</v>
      </c>
      <c r="AQ8" s="517">
        <v>8356.8304000000007</v>
      </c>
      <c r="AR8" s="517">
        <v>24190.311699999998</v>
      </c>
      <c r="AS8" s="517">
        <v>9669.7541999999994</v>
      </c>
      <c r="AT8" s="517">
        <v>9163.7276000000002</v>
      </c>
      <c r="AU8" s="517">
        <v>10130.297</v>
      </c>
      <c r="AV8" s="517">
        <v>28963.7788</v>
      </c>
      <c r="AW8" s="517">
        <v>10304.0412</v>
      </c>
      <c r="AX8" s="517">
        <v>8387.0709000000006</v>
      </c>
      <c r="AY8" s="517">
        <v>9754.3138999999992</v>
      </c>
      <c r="AZ8" s="517">
        <v>28445.425999999999</v>
      </c>
      <c r="BA8" s="528">
        <v>109859.4094</v>
      </c>
      <c r="BB8" s="516">
        <v>4720.7932000000001</v>
      </c>
      <c r="BC8" s="517">
        <v>3399.8512999999998</v>
      </c>
      <c r="BD8" s="517">
        <v>3561.4045999999998</v>
      </c>
      <c r="BE8" s="517">
        <v>11682.0491</v>
      </c>
      <c r="BF8" s="517">
        <v>3454.1145000000001</v>
      </c>
      <c r="BG8" s="517">
        <v>3548.6124</v>
      </c>
      <c r="BH8" s="517">
        <v>2784.9715999999999</v>
      </c>
      <c r="BI8" s="517">
        <v>9787.6985000000004</v>
      </c>
      <c r="BJ8" s="517">
        <v>3981.2163</v>
      </c>
      <c r="BK8" s="517">
        <v>3586.0852</v>
      </c>
      <c r="BL8" s="517">
        <v>3476.2040999999999</v>
      </c>
      <c r="BM8" s="517">
        <v>11043.505499999999</v>
      </c>
      <c r="BN8" s="517">
        <v>4097.1541999999999</v>
      </c>
      <c r="BO8" s="517">
        <v>3591.9036999999998</v>
      </c>
      <c r="BP8" s="517">
        <v>3368.1385</v>
      </c>
      <c r="BQ8" s="517">
        <v>11057.196400000001</v>
      </c>
      <c r="BR8" s="526">
        <v>43570.4496</v>
      </c>
      <c r="BS8" s="517">
        <v>4457.9838</v>
      </c>
      <c r="BT8" s="517">
        <v>4631.3960999999999</v>
      </c>
      <c r="BU8" s="517">
        <v>4149.8613999999998</v>
      </c>
      <c r="BV8" s="517">
        <v>13239.2413</v>
      </c>
      <c r="BW8" s="517">
        <v>4228.6800999999996</v>
      </c>
      <c r="BX8" s="517">
        <v>3790.7022999999999</v>
      </c>
      <c r="BY8" s="517">
        <v>3531.5758000000001</v>
      </c>
      <c r="BZ8" s="517">
        <v>11550.9581</v>
      </c>
      <c r="CA8" s="517">
        <v>3625.2048</v>
      </c>
      <c r="CB8" s="517">
        <v>4189.5136000000002</v>
      </c>
      <c r="CC8" s="517">
        <v>3382.2936</v>
      </c>
      <c r="CD8" s="517">
        <v>11197.0119</v>
      </c>
      <c r="CE8" s="517">
        <v>4278.8869000000004</v>
      </c>
      <c r="CF8" s="517">
        <v>3251.1752000000001</v>
      </c>
      <c r="CG8" s="517">
        <v>3945.4301999999998</v>
      </c>
      <c r="CH8" s="517">
        <v>11475.492200000001</v>
      </c>
      <c r="CI8" s="527">
        <v>47462.703600000001</v>
      </c>
      <c r="CJ8" s="517">
        <v>3921.2734</v>
      </c>
      <c r="CK8" s="517">
        <v>4749.1436000000003</v>
      </c>
      <c r="CL8" s="517">
        <v>3661.4731999999999</v>
      </c>
      <c r="CM8" s="517">
        <v>12331.890299999999</v>
      </c>
      <c r="CN8" s="517">
        <v>4320.5245999999997</v>
      </c>
      <c r="CO8" s="517">
        <v>3719.0320999999999</v>
      </c>
      <c r="CP8" s="517">
        <v>3255.1210000000001</v>
      </c>
      <c r="CQ8" s="517">
        <v>11294.677799999999</v>
      </c>
      <c r="CR8" s="517">
        <v>3675.1786000000002</v>
      </c>
      <c r="CS8" s="517">
        <v>3339.491</v>
      </c>
      <c r="CT8" s="517">
        <v>3507.6718999999998</v>
      </c>
      <c r="CU8" s="517">
        <v>10522.3415</v>
      </c>
      <c r="CV8" s="517">
        <v>3922.1026000000002</v>
      </c>
      <c r="CW8" s="517">
        <v>3491.3600999999999</v>
      </c>
      <c r="CX8" s="517">
        <v>4014.8166000000001</v>
      </c>
      <c r="CY8" s="517">
        <v>11428.2793</v>
      </c>
      <c r="CZ8" s="528">
        <v>45577.188800000004</v>
      </c>
      <c r="DA8" s="93" t="s">
        <v>249</v>
      </c>
      <c r="DB8" s="94">
        <v>3</v>
      </c>
      <c r="DC8" s="226"/>
    </row>
    <row r="9" spans="1:109" ht="18" customHeight="1" x14ac:dyDescent="0.5">
      <c r="A9" s="95">
        <v>4</v>
      </c>
      <c r="B9" s="77" t="s">
        <v>28</v>
      </c>
      <c r="C9" s="518">
        <v>11753.0903</v>
      </c>
      <c r="D9" s="519">
        <v>10163.8863</v>
      </c>
      <c r="E9" s="519">
        <v>9834.1859999999997</v>
      </c>
      <c r="F9" s="519">
        <v>31751.162700000001</v>
      </c>
      <c r="G9" s="519">
        <v>11215.5972</v>
      </c>
      <c r="H9" s="519">
        <v>8006.5599000000002</v>
      </c>
      <c r="I9" s="519">
        <v>7653.1758</v>
      </c>
      <c r="J9" s="519">
        <v>26875.332900000001</v>
      </c>
      <c r="K9" s="519">
        <v>10050.302600000001</v>
      </c>
      <c r="L9" s="519">
        <v>8247.5283999999992</v>
      </c>
      <c r="M9" s="519">
        <v>11339.5175</v>
      </c>
      <c r="N9" s="519">
        <v>29637.348600000001</v>
      </c>
      <c r="O9" s="519">
        <v>12239.040199999999</v>
      </c>
      <c r="P9" s="519">
        <v>10453.523300000001</v>
      </c>
      <c r="Q9" s="519">
        <v>10874.917600000001</v>
      </c>
      <c r="R9" s="519">
        <v>33567.481099999997</v>
      </c>
      <c r="S9" s="529">
        <v>121831.3253</v>
      </c>
      <c r="T9" s="519">
        <v>9597.7248999999993</v>
      </c>
      <c r="U9" s="519">
        <v>8555.1124</v>
      </c>
      <c r="V9" s="519">
        <v>9234.4609999999993</v>
      </c>
      <c r="W9" s="519">
        <v>27387.2984</v>
      </c>
      <c r="X9" s="519">
        <v>9318.7692999999999</v>
      </c>
      <c r="Y9" s="519">
        <v>7381.8927999999996</v>
      </c>
      <c r="Z9" s="519">
        <v>9254.4069999999992</v>
      </c>
      <c r="AA9" s="519">
        <v>25955.069200000002</v>
      </c>
      <c r="AB9" s="519">
        <v>9334.4382999999998</v>
      </c>
      <c r="AC9" s="519">
        <v>8302.4233000000004</v>
      </c>
      <c r="AD9" s="519">
        <v>7989.3419999999996</v>
      </c>
      <c r="AE9" s="519">
        <v>25626.203600000001</v>
      </c>
      <c r="AF9" s="519">
        <v>8703.1041000000005</v>
      </c>
      <c r="AG9" s="519">
        <v>8935.1895999999997</v>
      </c>
      <c r="AH9" s="519">
        <v>9716.3439999999991</v>
      </c>
      <c r="AI9" s="519">
        <v>27354.637599999998</v>
      </c>
      <c r="AJ9" s="530">
        <v>106323.20879999999</v>
      </c>
      <c r="AK9" s="519">
        <v>9906.6913999999997</v>
      </c>
      <c r="AL9" s="519">
        <v>8382.9519</v>
      </c>
      <c r="AM9" s="519">
        <v>8190.2394000000004</v>
      </c>
      <c r="AN9" s="519">
        <v>26479.882699999998</v>
      </c>
      <c r="AO9" s="519">
        <v>9105.3976000000002</v>
      </c>
      <c r="AP9" s="519">
        <v>5995.8123999999998</v>
      </c>
      <c r="AQ9" s="519">
        <v>6652.9137000000001</v>
      </c>
      <c r="AR9" s="519">
        <v>21754.1237</v>
      </c>
      <c r="AS9" s="519">
        <v>7144.8266000000003</v>
      </c>
      <c r="AT9" s="519">
        <v>6718.9247999999998</v>
      </c>
      <c r="AU9" s="519">
        <v>5946.7628000000004</v>
      </c>
      <c r="AV9" s="519">
        <v>19810.5141</v>
      </c>
      <c r="AW9" s="519">
        <v>8378.7458999999999</v>
      </c>
      <c r="AX9" s="519">
        <v>9899.5071000000007</v>
      </c>
      <c r="AY9" s="519">
        <v>11372.864100000001</v>
      </c>
      <c r="AZ9" s="519">
        <v>29651.117200000001</v>
      </c>
      <c r="BA9" s="531">
        <v>97695.637600000002</v>
      </c>
      <c r="BB9" s="518">
        <v>2539.4967000000001</v>
      </c>
      <c r="BC9" s="519">
        <v>2284.1064000000001</v>
      </c>
      <c r="BD9" s="519">
        <v>2875.1183999999998</v>
      </c>
      <c r="BE9" s="519">
        <v>7698.7215999999999</v>
      </c>
      <c r="BF9" s="519">
        <v>3264.6727000000001</v>
      </c>
      <c r="BG9" s="519">
        <v>2133.7645000000002</v>
      </c>
      <c r="BH9" s="519">
        <v>1789.58</v>
      </c>
      <c r="BI9" s="519">
        <v>7188.0172000000002</v>
      </c>
      <c r="BJ9" s="519">
        <v>2707.3854000000001</v>
      </c>
      <c r="BK9" s="519">
        <v>2769.145</v>
      </c>
      <c r="BL9" s="519">
        <v>2278.0603000000001</v>
      </c>
      <c r="BM9" s="519">
        <v>7754.5906999999997</v>
      </c>
      <c r="BN9" s="519">
        <v>3018.2474000000002</v>
      </c>
      <c r="BO9" s="519">
        <v>2181.2932000000001</v>
      </c>
      <c r="BP9" s="519">
        <v>2852.5688</v>
      </c>
      <c r="BQ9" s="519">
        <v>8052.1093000000001</v>
      </c>
      <c r="BR9" s="529">
        <v>30693.438699999999</v>
      </c>
      <c r="BS9" s="519">
        <v>2743.317</v>
      </c>
      <c r="BT9" s="519">
        <v>2034.9386999999999</v>
      </c>
      <c r="BU9" s="519">
        <v>2416.1288</v>
      </c>
      <c r="BV9" s="519">
        <v>7194.3845000000001</v>
      </c>
      <c r="BW9" s="519">
        <v>2482.0082000000002</v>
      </c>
      <c r="BX9" s="519">
        <v>2257.7073999999998</v>
      </c>
      <c r="BY9" s="519">
        <v>2320.0392000000002</v>
      </c>
      <c r="BZ9" s="519">
        <v>7059.7547999999997</v>
      </c>
      <c r="CA9" s="519">
        <v>2634.3222000000001</v>
      </c>
      <c r="CB9" s="519">
        <v>2535.4029</v>
      </c>
      <c r="CC9" s="519">
        <v>2623.4501</v>
      </c>
      <c r="CD9" s="519">
        <v>7793.1751999999997</v>
      </c>
      <c r="CE9" s="519">
        <v>3028.4758999999999</v>
      </c>
      <c r="CF9" s="519">
        <v>2846.1309999999999</v>
      </c>
      <c r="CG9" s="519">
        <v>3913.1300999999999</v>
      </c>
      <c r="CH9" s="519">
        <v>9787.7369999999992</v>
      </c>
      <c r="CI9" s="530">
        <v>31835.0514</v>
      </c>
      <c r="CJ9" s="519">
        <v>2529.5293999999999</v>
      </c>
      <c r="CK9" s="519">
        <v>2703.7561999999998</v>
      </c>
      <c r="CL9" s="519">
        <v>3387.7941999999998</v>
      </c>
      <c r="CM9" s="519">
        <v>8621.0797999999995</v>
      </c>
      <c r="CN9" s="519">
        <v>3199.9459999999999</v>
      </c>
      <c r="CO9" s="519">
        <v>3620.7289000000001</v>
      </c>
      <c r="CP9" s="519">
        <v>2395.4141</v>
      </c>
      <c r="CQ9" s="519">
        <v>9216.0890999999992</v>
      </c>
      <c r="CR9" s="519">
        <v>3867.2046</v>
      </c>
      <c r="CS9" s="519">
        <v>3204.5747000000001</v>
      </c>
      <c r="CT9" s="519">
        <v>2717.8112000000001</v>
      </c>
      <c r="CU9" s="519">
        <v>9789.5905999999995</v>
      </c>
      <c r="CV9" s="519">
        <v>3547.5688</v>
      </c>
      <c r="CW9" s="519">
        <v>3433.3074000000001</v>
      </c>
      <c r="CX9" s="519">
        <v>3589.3292000000001</v>
      </c>
      <c r="CY9" s="519">
        <v>10570.205400000001</v>
      </c>
      <c r="CZ9" s="531">
        <v>38196.964800000002</v>
      </c>
      <c r="DA9" s="96" t="s">
        <v>250</v>
      </c>
      <c r="DB9" s="97">
        <v>4</v>
      </c>
      <c r="DC9" s="226"/>
    </row>
    <row r="10" spans="1:109" ht="18" customHeight="1" x14ac:dyDescent="0.5">
      <c r="A10" s="92">
        <v>5</v>
      </c>
      <c r="B10" s="73" t="s">
        <v>133</v>
      </c>
      <c r="C10" s="516">
        <v>6116.4881999999998</v>
      </c>
      <c r="D10" s="517">
        <v>5089.1180999999997</v>
      </c>
      <c r="E10" s="517">
        <v>5292.0028000000002</v>
      </c>
      <c r="F10" s="517">
        <v>16497.609100000001</v>
      </c>
      <c r="G10" s="517">
        <v>4993.2788</v>
      </c>
      <c r="H10" s="517">
        <v>4596.6288000000004</v>
      </c>
      <c r="I10" s="517">
        <v>6074.7772000000004</v>
      </c>
      <c r="J10" s="517">
        <v>15664.6847</v>
      </c>
      <c r="K10" s="517">
        <v>3803.7673</v>
      </c>
      <c r="L10" s="517">
        <v>6161.1131999999998</v>
      </c>
      <c r="M10" s="517">
        <v>3570.8568</v>
      </c>
      <c r="N10" s="517">
        <v>13535.737300000001</v>
      </c>
      <c r="O10" s="517">
        <v>4481.0253000000002</v>
      </c>
      <c r="P10" s="517">
        <v>3267.42</v>
      </c>
      <c r="Q10" s="517">
        <v>5048.9512999999997</v>
      </c>
      <c r="R10" s="517">
        <v>12797.396500000001</v>
      </c>
      <c r="S10" s="526">
        <v>58495.427600000003</v>
      </c>
      <c r="T10" s="517">
        <v>3998.4034000000001</v>
      </c>
      <c r="U10" s="517">
        <v>3464.8442</v>
      </c>
      <c r="V10" s="517">
        <v>5085.0315000000001</v>
      </c>
      <c r="W10" s="517">
        <v>12548.279</v>
      </c>
      <c r="X10" s="517">
        <v>4528.62</v>
      </c>
      <c r="Y10" s="517">
        <v>4914.0982000000004</v>
      </c>
      <c r="Z10" s="517">
        <v>3732.7777000000001</v>
      </c>
      <c r="AA10" s="517">
        <v>13175.4959</v>
      </c>
      <c r="AB10" s="517">
        <v>5167.6432000000004</v>
      </c>
      <c r="AC10" s="517">
        <v>3547.3616000000002</v>
      </c>
      <c r="AD10" s="517">
        <v>3276.8233</v>
      </c>
      <c r="AE10" s="517">
        <v>11991.828100000001</v>
      </c>
      <c r="AF10" s="517">
        <v>2401.3018999999999</v>
      </c>
      <c r="AG10" s="517">
        <v>3724.4277999999999</v>
      </c>
      <c r="AH10" s="517">
        <v>4117.2839000000004</v>
      </c>
      <c r="AI10" s="517">
        <v>10243.0136</v>
      </c>
      <c r="AJ10" s="527">
        <v>47958.616699999999</v>
      </c>
      <c r="AK10" s="517">
        <v>2715.4953</v>
      </c>
      <c r="AL10" s="517">
        <v>3407.5369000000001</v>
      </c>
      <c r="AM10" s="517">
        <v>3505.1678999999999</v>
      </c>
      <c r="AN10" s="517">
        <v>9628.2000000000007</v>
      </c>
      <c r="AO10" s="517">
        <v>4635.1691000000001</v>
      </c>
      <c r="AP10" s="517">
        <v>3680.7201</v>
      </c>
      <c r="AQ10" s="517">
        <v>2880.1880000000001</v>
      </c>
      <c r="AR10" s="517">
        <v>11196.0772</v>
      </c>
      <c r="AS10" s="517">
        <v>4229.4097000000002</v>
      </c>
      <c r="AT10" s="517">
        <v>4112.4256999999998</v>
      </c>
      <c r="AU10" s="517">
        <v>3453.931</v>
      </c>
      <c r="AV10" s="517">
        <v>11795.7664</v>
      </c>
      <c r="AW10" s="517">
        <v>5206.0061999999998</v>
      </c>
      <c r="AX10" s="517">
        <v>6289.1145999999999</v>
      </c>
      <c r="AY10" s="517">
        <v>5370.9757</v>
      </c>
      <c r="AZ10" s="517">
        <v>16866.0965</v>
      </c>
      <c r="BA10" s="528">
        <v>49486.140200000002</v>
      </c>
      <c r="BB10" s="516">
        <v>6589.3027000000002</v>
      </c>
      <c r="BC10" s="517">
        <v>5101.0186000000003</v>
      </c>
      <c r="BD10" s="517">
        <v>5944.0609999999997</v>
      </c>
      <c r="BE10" s="517">
        <v>17634.382300000001</v>
      </c>
      <c r="BF10" s="517">
        <v>5301.4188000000004</v>
      </c>
      <c r="BG10" s="517">
        <v>5802.4673000000003</v>
      </c>
      <c r="BH10" s="517">
        <v>5213.9039000000002</v>
      </c>
      <c r="BI10" s="517">
        <v>16317.79</v>
      </c>
      <c r="BJ10" s="517">
        <v>6084.5483000000004</v>
      </c>
      <c r="BK10" s="517">
        <v>6478.5207</v>
      </c>
      <c r="BL10" s="517">
        <v>5283.6704</v>
      </c>
      <c r="BM10" s="517">
        <v>17846.739399999999</v>
      </c>
      <c r="BN10" s="517">
        <v>8158.8303999999998</v>
      </c>
      <c r="BO10" s="517">
        <v>5471.665</v>
      </c>
      <c r="BP10" s="517">
        <v>5154.9090999999999</v>
      </c>
      <c r="BQ10" s="517">
        <v>18785.404500000001</v>
      </c>
      <c r="BR10" s="526">
        <v>70584.316099999996</v>
      </c>
      <c r="BS10" s="517">
        <v>5198.1674999999996</v>
      </c>
      <c r="BT10" s="517">
        <v>5070.9215000000004</v>
      </c>
      <c r="BU10" s="517">
        <v>6310.0919999999996</v>
      </c>
      <c r="BV10" s="517">
        <v>16579.181</v>
      </c>
      <c r="BW10" s="517">
        <v>5416.5515999999998</v>
      </c>
      <c r="BX10" s="517">
        <v>6883.1531999999997</v>
      </c>
      <c r="BY10" s="517">
        <v>5738.0222000000003</v>
      </c>
      <c r="BZ10" s="517">
        <v>18037.7271</v>
      </c>
      <c r="CA10" s="517">
        <v>5879.5294999999996</v>
      </c>
      <c r="CB10" s="517">
        <v>6441.3370999999997</v>
      </c>
      <c r="CC10" s="517">
        <v>5455.8896000000004</v>
      </c>
      <c r="CD10" s="517">
        <v>17776.756099999999</v>
      </c>
      <c r="CE10" s="517">
        <v>6114.7870000000003</v>
      </c>
      <c r="CF10" s="517">
        <v>7743.9351999999999</v>
      </c>
      <c r="CG10" s="517">
        <v>7495.3365999999996</v>
      </c>
      <c r="CH10" s="517">
        <v>21354.058700000001</v>
      </c>
      <c r="CI10" s="527">
        <v>73747.722899999993</v>
      </c>
      <c r="CJ10" s="517">
        <v>6186.4829</v>
      </c>
      <c r="CK10" s="517">
        <v>5409.9477999999999</v>
      </c>
      <c r="CL10" s="517">
        <v>5882.2110000000002</v>
      </c>
      <c r="CM10" s="517">
        <v>17478.6417</v>
      </c>
      <c r="CN10" s="517">
        <v>7350.7556000000004</v>
      </c>
      <c r="CO10" s="517">
        <v>6710.1810999999998</v>
      </c>
      <c r="CP10" s="517">
        <v>5800.9108999999999</v>
      </c>
      <c r="CQ10" s="517">
        <v>19861.847600000001</v>
      </c>
      <c r="CR10" s="517">
        <v>6450.5537999999997</v>
      </c>
      <c r="CS10" s="517">
        <v>5865.0173000000004</v>
      </c>
      <c r="CT10" s="517">
        <v>6914.3356999999996</v>
      </c>
      <c r="CU10" s="517">
        <v>19229.9067</v>
      </c>
      <c r="CV10" s="517">
        <v>6723.3912</v>
      </c>
      <c r="CW10" s="517">
        <v>8439.1983999999993</v>
      </c>
      <c r="CX10" s="517">
        <v>6250.1984000000002</v>
      </c>
      <c r="CY10" s="517">
        <v>21412.787899999999</v>
      </c>
      <c r="CZ10" s="528">
        <v>77983.183999999994</v>
      </c>
      <c r="DA10" s="93" t="s">
        <v>256</v>
      </c>
      <c r="DB10" s="94">
        <v>5</v>
      </c>
      <c r="DC10" s="226"/>
    </row>
    <row r="11" spans="1:109" ht="18" customHeight="1" x14ac:dyDescent="0.5">
      <c r="A11" s="95">
        <v>6</v>
      </c>
      <c r="B11" s="77" t="s">
        <v>29</v>
      </c>
      <c r="C11" s="518">
        <v>9702.9212000000007</v>
      </c>
      <c r="D11" s="519">
        <v>7953.2635</v>
      </c>
      <c r="E11" s="519">
        <v>9313.6679000000004</v>
      </c>
      <c r="F11" s="519">
        <v>26969.852599999998</v>
      </c>
      <c r="G11" s="519">
        <v>9160.0918000000001</v>
      </c>
      <c r="H11" s="519">
        <v>7577.4579999999996</v>
      </c>
      <c r="I11" s="519">
        <v>8581.6686000000009</v>
      </c>
      <c r="J11" s="519">
        <v>25319.218400000002</v>
      </c>
      <c r="K11" s="519">
        <v>10181.599200000001</v>
      </c>
      <c r="L11" s="519">
        <v>8881.2199999999993</v>
      </c>
      <c r="M11" s="519">
        <v>10003.1991</v>
      </c>
      <c r="N11" s="519">
        <v>29066.0183</v>
      </c>
      <c r="O11" s="519">
        <v>9495.3444999999992</v>
      </c>
      <c r="P11" s="519">
        <v>7633.4552999999996</v>
      </c>
      <c r="Q11" s="519">
        <v>8724.1327999999994</v>
      </c>
      <c r="R11" s="519">
        <v>25852.9326</v>
      </c>
      <c r="S11" s="529">
        <v>107208.02190000001</v>
      </c>
      <c r="T11" s="519">
        <v>9999.8830999999991</v>
      </c>
      <c r="U11" s="519">
        <v>8670.9830999999995</v>
      </c>
      <c r="V11" s="519">
        <v>10364.693799999999</v>
      </c>
      <c r="W11" s="519">
        <v>29035.560099999999</v>
      </c>
      <c r="X11" s="519">
        <v>7840.7992000000004</v>
      </c>
      <c r="Y11" s="519">
        <v>10311.5839</v>
      </c>
      <c r="Z11" s="519">
        <v>8256.1226000000006</v>
      </c>
      <c r="AA11" s="519">
        <v>26408.505700000002</v>
      </c>
      <c r="AB11" s="519">
        <v>9690.9824000000008</v>
      </c>
      <c r="AC11" s="519">
        <v>8940.8994000000002</v>
      </c>
      <c r="AD11" s="519">
        <v>6875.2601999999997</v>
      </c>
      <c r="AE11" s="519">
        <v>25507.142</v>
      </c>
      <c r="AF11" s="519">
        <v>8319.9078000000009</v>
      </c>
      <c r="AG11" s="519">
        <v>8349.6844000000001</v>
      </c>
      <c r="AH11" s="519">
        <v>9809.0985000000001</v>
      </c>
      <c r="AI11" s="519">
        <v>26478.6908</v>
      </c>
      <c r="AJ11" s="530">
        <v>107429.8986</v>
      </c>
      <c r="AK11" s="519">
        <v>9031.5725000000002</v>
      </c>
      <c r="AL11" s="519">
        <v>9465.2049000000006</v>
      </c>
      <c r="AM11" s="519">
        <v>6507.4364999999998</v>
      </c>
      <c r="AN11" s="519">
        <v>25004.213800000001</v>
      </c>
      <c r="AO11" s="519">
        <v>7463.6460999999999</v>
      </c>
      <c r="AP11" s="519">
        <v>7425.9664000000002</v>
      </c>
      <c r="AQ11" s="519">
        <v>8224.4385999999995</v>
      </c>
      <c r="AR11" s="519">
        <v>23114.051100000001</v>
      </c>
      <c r="AS11" s="519">
        <v>8724.9833999999992</v>
      </c>
      <c r="AT11" s="519">
        <v>8548.3091999999997</v>
      </c>
      <c r="AU11" s="519">
        <v>8517.3363000000008</v>
      </c>
      <c r="AV11" s="519">
        <v>25790.629000000001</v>
      </c>
      <c r="AW11" s="519">
        <v>7377.0079999999998</v>
      </c>
      <c r="AX11" s="519">
        <v>8016.3957</v>
      </c>
      <c r="AY11" s="519">
        <v>8555.2191999999995</v>
      </c>
      <c r="AZ11" s="519">
        <v>23948.622899999998</v>
      </c>
      <c r="BA11" s="531">
        <v>97857.516799999998</v>
      </c>
      <c r="BB11" s="518">
        <v>2263.3748000000001</v>
      </c>
      <c r="BC11" s="519">
        <v>1843.0257999999999</v>
      </c>
      <c r="BD11" s="519">
        <v>1604.0820000000001</v>
      </c>
      <c r="BE11" s="519">
        <v>5710.4826000000003</v>
      </c>
      <c r="BF11" s="519">
        <v>2187.1596</v>
      </c>
      <c r="BG11" s="519">
        <v>2480.0363000000002</v>
      </c>
      <c r="BH11" s="519">
        <v>1474.7248999999999</v>
      </c>
      <c r="BI11" s="519">
        <v>6141.9207999999999</v>
      </c>
      <c r="BJ11" s="519">
        <v>2106.9576000000002</v>
      </c>
      <c r="BK11" s="519">
        <v>1930.2501</v>
      </c>
      <c r="BL11" s="519">
        <v>1832.4271000000001</v>
      </c>
      <c r="BM11" s="519">
        <v>5869.6347999999998</v>
      </c>
      <c r="BN11" s="519">
        <v>1848.2799</v>
      </c>
      <c r="BO11" s="519">
        <v>1677.7561000000001</v>
      </c>
      <c r="BP11" s="519">
        <v>1370.8377</v>
      </c>
      <c r="BQ11" s="519">
        <v>4896.8738000000003</v>
      </c>
      <c r="BR11" s="529">
        <v>22618.911899999999</v>
      </c>
      <c r="BS11" s="519">
        <v>2412.8002999999999</v>
      </c>
      <c r="BT11" s="519">
        <v>1998.9318000000001</v>
      </c>
      <c r="BU11" s="519">
        <v>1936.4407000000001</v>
      </c>
      <c r="BV11" s="519">
        <v>6348.1728000000003</v>
      </c>
      <c r="BW11" s="519">
        <v>1560.6286</v>
      </c>
      <c r="BX11" s="519">
        <v>1491.2155</v>
      </c>
      <c r="BY11" s="519">
        <v>1944.7409</v>
      </c>
      <c r="BZ11" s="519">
        <v>4996.5851000000002</v>
      </c>
      <c r="CA11" s="519">
        <v>2113.4764</v>
      </c>
      <c r="CB11" s="519">
        <v>1883.4677999999999</v>
      </c>
      <c r="CC11" s="519">
        <v>1673.2856999999999</v>
      </c>
      <c r="CD11" s="519">
        <v>5670.23</v>
      </c>
      <c r="CE11" s="519">
        <v>1955.0395000000001</v>
      </c>
      <c r="CF11" s="519">
        <v>1802.5038</v>
      </c>
      <c r="CG11" s="519">
        <v>2067.8701000000001</v>
      </c>
      <c r="CH11" s="519">
        <v>5825.4134000000004</v>
      </c>
      <c r="CI11" s="530">
        <v>22840.401300000001</v>
      </c>
      <c r="CJ11" s="519">
        <v>1889.0136</v>
      </c>
      <c r="CK11" s="519">
        <v>1343.6364000000001</v>
      </c>
      <c r="CL11" s="519">
        <v>1441.4848999999999</v>
      </c>
      <c r="CM11" s="519">
        <v>4674.1350000000002</v>
      </c>
      <c r="CN11" s="519">
        <v>1681.4168999999999</v>
      </c>
      <c r="CO11" s="519">
        <v>1726.9833000000001</v>
      </c>
      <c r="CP11" s="519">
        <v>1425.9537</v>
      </c>
      <c r="CQ11" s="519">
        <v>4834.3540000000003</v>
      </c>
      <c r="CR11" s="519">
        <v>1742.2978000000001</v>
      </c>
      <c r="CS11" s="519">
        <v>2109.3470000000002</v>
      </c>
      <c r="CT11" s="519">
        <v>1401.7539999999999</v>
      </c>
      <c r="CU11" s="519">
        <v>5253.3987999999999</v>
      </c>
      <c r="CV11" s="519">
        <v>1657.4924000000001</v>
      </c>
      <c r="CW11" s="519">
        <v>1857.5478000000001</v>
      </c>
      <c r="CX11" s="519">
        <v>2214.7422999999999</v>
      </c>
      <c r="CY11" s="519">
        <v>5729.7825000000003</v>
      </c>
      <c r="CZ11" s="531">
        <v>20491.670300000002</v>
      </c>
      <c r="DA11" s="96" t="s">
        <v>251</v>
      </c>
      <c r="DB11" s="97">
        <v>6</v>
      </c>
      <c r="DC11" s="226"/>
    </row>
    <row r="12" spans="1:109" ht="18" customHeight="1" x14ac:dyDescent="0.5">
      <c r="A12" s="92">
        <v>7</v>
      </c>
      <c r="B12" s="73" t="s">
        <v>30</v>
      </c>
      <c r="C12" s="516">
        <v>2053.4809</v>
      </c>
      <c r="D12" s="517">
        <v>2090.6723000000002</v>
      </c>
      <c r="E12" s="517">
        <v>1529.6267</v>
      </c>
      <c r="F12" s="517">
        <v>5673.78</v>
      </c>
      <c r="G12" s="517">
        <v>1770.3975</v>
      </c>
      <c r="H12" s="517">
        <v>2574.931</v>
      </c>
      <c r="I12" s="517">
        <v>3368.9162999999999</v>
      </c>
      <c r="J12" s="517">
        <v>7714.2448000000004</v>
      </c>
      <c r="K12" s="517">
        <v>2638.6727999999998</v>
      </c>
      <c r="L12" s="517">
        <v>2579.1981999999998</v>
      </c>
      <c r="M12" s="517">
        <v>2538.5502999999999</v>
      </c>
      <c r="N12" s="517">
        <v>7756.4213</v>
      </c>
      <c r="O12" s="517">
        <v>2469.4531000000002</v>
      </c>
      <c r="P12" s="517">
        <v>1737.9291000000001</v>
      </c>
      <c r="Q12" s="517">
        <v>2885.3638000000001</v>
      </c>
      <c r="R12" s="517">
        <v>7092.7461000000003</v>
      </c>
      <c r="S12" s="526">
        <v>28237.192200000001</v>
      </c>
      <c r="T12" s="517">
        <v>2773.1122999999998</v>
      </c>
      <c r="U12" s="517">
        <v>4069.6035999999999</v>
      </c>
      <c r="V12" s="517">
        <v>2311.5129999999999</v>
      </c>
      <c r="W12" s="517">
        <v>9154.2289000000001</v>
      </c>
      <c r="X12" s="517">
        <v>2687.9351999999999</v>
      </c>
      <c r="Y12" s="517">
        <v>2344.0041000000001</v>
      </c>
      <c r="Z12" s="517">
        <v>1630.8622</v>
      </c>
      <c r="AA12" s="517">
        <v>6662.8014999999996</v>
      </c>
      <c r="AB12" s="517">
        <v>2626.8805000000002</v>
      </c>
      <c r="AC12" s="517">
        <v>2578.2507999999998</v>
      </c>
      <c r="AD12" s="517">
        <v>2909.7937000000002</v>
      </c>
      <c r="AE12" s="517">
        <v>8114.9250000000002</v>
      </c>
      <c r="AF12" s="517">
        <v>3512.0475999999999</v>
      </c>
      <c r="AG12" s="517">
        <v>2382.4726000000001</v>
      </c>
      <c r="AH12" s="517">
        <v>2456.6984000000002</v>
      </c>
      <c r="AI12" s="517">
        <v>8351.2186000000002</v>
      </c>
      <c r="AJ12" s="527">
        <v>32283.1741</v>
      </c>
      <c r="AK12" s="517">
        <v>2882.7662999999998</v>
      </c>
      <c r="AL12" s="517">
        <v>4168.9161000000004</v>
      </c>
      <c r="AM12" s="517">
        <v>3222.7683999999999</v>
      </c>
      <c r="AN12" s="517">
        <v>10274.450800000001</v>
      </c>
      <c r="AO12" s="517">
        <v>3745.1311000000001</v>
      </c>
      <c r="AP12" s="517">
        <v>2976.6853000000001</v>
      </c>
      <c r="AQ12" s="517">
        <v>4489.6563999999998</v>
      </c>
      <c r="AR12" s="517">
        <v>11211.4728</v>
      </c>
      <c r="AS12" s="517">
        <v>3683.0655000000002</v>
      </c>
      <c r="AT12" s="517">
        <v>3555.4425999999999</v>
      </c>
      <c r="AU12" s="517">
        <v>2608.1262999999999</v>
      </c>
      <c r="AV12" s="517">
        <v>9846.6344000000008</v>
      </c>
      <c r="AW12" s="517">
        <v>4033.3593999999998</v>
      </c>
      <c r="AX12" s="517">
        <v>3870.9236000000001</v>
      </c>
      <c r="AY12" s="517">
        <v>3899.6255999999998</v>
      </c>
      <c r="AZ12" s="517">
        <v>11803.9087</v>
      </c>
      <c r="BA12" s="528">
        <v>43136.4666</v>
      </c>
      <c r="BB12" s="516">
        <v>1850.2189000000001</v>
      </c>
      <c r="BC12" s="517">
        <v>1358.0491999999999</v>
      </c>
      <c r="BD12" s="517">
        <v>1137.1074000000001</v>
      </c>
      <c r="BE12" s="517">
        <v>4345.3755000000001</v>
      </c>
      <c r="BF12" s="517">
        <v>1230.943</v>
      </c>
      <c r="BG12" s="517">
        <v>1416.6613</v>
      </c>
      <c r="BH12" s="517">
        <v>1957.1976999999999</v>
      </c>
      <c r="BI12" s="517">
        <v>4604.8020999999999</v>
      </c>
      <c r="BJ12" s="517">
        <v>1031.9191000000001</v>
      </c>
      <c r="BK12" s="517">
        <v>1731.6685</v>
      </c>
      <c r="BL12" s="517">
        <v>2552.2002000000002</v>
      </c>
      <c r="BM12" s="517">
        <v>5315.7876999999999</v>
      </c>
      <c r="BN12" s="517">
        <v>1823.3607999999999</v>
      </c>
      <c r="BO12" s="517">
        <v>1671.3638000000001</v>
      </c>
      <c r="BP12" s="517">
        <v>1994.3676</v>
      </c>
      <c r="BQ12" s="517">
        <v>5489.0922</v>
      </c>
      <c r="BR12" s="526">
        <v>19755.057499999999</v>
      </c>
      <c r="BS12" s="517">
        <v>2515.8818999999999</v>
      </c>
      <c r="BT12" s="517">
        <v>3329.9520000000002</v>
      </c>
      <c r="BU12" s="517">
        <v>2256.9186</v>
      </c>
      <c r="BV12" s="517">
        <v>8102.7524999999996</v>
      </c>
      <c r="BW12" s="517">
        <v>1507.6839</v>
      </c>
      <c r="BX12" s="517">
        <v>2942.1869999999999</v>
      </c>
      <c r="BY12" s="517">
        <v>3030.9596999999999</v>
      </c>
      <c r="BZ12" s="517">
        <v>7480.8306000000002</v>
      </c>
      <c r="CA12" s="517">
        <v>1812.3729000000001</v>
      </c>
      <c r="CB12" s="517">
        <v>2259.1151</v>
      </c>
      <c r="CC12" s="517">
        <v>2124.4227999999998</v>
      </c>
      <c r="CD12" s="517">
        <v>6195.9107000000004</v>
      </c>
      <c r="CE12" s="517">
        <v>2648.7444</v>
      </c>
      <c r="CF12" s="517">
        <v>2194.3890000000001</v>
      </c>
      <c r="CG12" s="517">
        <v>2397.2179000000001</v>
      </c>
      <c r="CH12" s="517">
        <v>7240.3513000000003</v>
      </c>
      <c r="CI12" s="527">
        <v>29019.845099999999</v>
      </c>
      <c r="CJ12" s="517">
        <v>2485.2507000000001</v>
      </c>
      <c r="CK12" s="517">
        <v>3239.8492000000001</v>
      </c>
      <c r="CL12" s="517">
        <v>2483.2152000000001</v>
      </c>
      <c r="CM12" s="517">
        <v>8208.3150999999998</v>
      </c>
      <c r="CN12" s="517">
        <v>949.36159999999995</v>
      </c>
      <c r="CO12" s="517">
        <v>2052.5232000000001</v>
      </c>
      <c r="CP12" s="517">
        <v>1476.1378</v>
      </c>
      <c r="CQ12" s="517">
        <v>4478.0226000000002</v>
      </c>
      <c r="CR12" s="517">
        <v>1745.1786999999999</v>
      </c>
      <c r="CS12" s="517">
        <v>2260.7618000000002</v>
      </c>
      <c r="CT12" s="517">
        <v>1921.9619</v>
      </c>
      <c r="CU12" s="517">
        <v>5927.9023999999999</v>
      </c>
      <c r="CV12" s="517">
        <v>2214.8150999999998</v>
      </c>
      <c r="CW12" s="517">
        <v>2103.3746999999998</v>
      </c>
      <c r="CX12" s="517">
        <v>1856.4032</v>
      </c>
      <c r="CY12" s="517">
        <v>6174.5929999999998</v>
      </c>
      <c r="CZ12" s="528">
        <v>24788.8331</v>
      </c>
      <c r="DA12" s="93" t="s">
        <v>253</v>
      </c>
      <c r="DB12" s="94">
        <v>7</v>
      </c>
      <c r="DC12" s="226"/>
    </row>
    <row r="13" spans="1:109" ht="18" customHeight="1" x14ac:dyDescent="0.5">
      <c r="A13" s="95">
        <v>8</v>
      </c>
      <c r="B13" s="77" t="s">
        <v>211</v>
      </c>
      <c r="C13" s="518">
        <v>2436.4528</v>
      </c>
      <c r="D13" s="519">
        <v>1505.7704000000001</v>
      </c>
      <c r="E13" s="519">
        <v>2732.7453999999998</v>
      </c>
      <c r="F13" s="519">
        <v>6674.9686000000002</v>
      </c>
      <c r="G13" s="519">
        <v>3200.4076</v>
      </c>
      <c r="H13" s="519">
        <v>3351.0315000000001</v>
      </c>
      <c r="I13" s="519">
        <v>2257.8762000000002</v>
      </c>
      <c r="J13" s="519">
        <v>8809.3153000000002</v>
      </c>
      <c r="K13" s="519">
        <v>2486.5799000000002</v>
      </c>
      <c r="L13" s="519">
        <v>3025.8229000000001</v>
      </c>
      <c r="M13" s="519">
        <v>2923.7199000000001</v>
      </c>
      <c r="N13" s="519">
        <v>8436.1226999999999</v>
      </c>
      <c r="O13" s="519">
        <v>2958.4466000000002</v>
      </c>
      <c r="P13" s="519">
        <v>2817.8571999999999</v>
      </c>
      <c r="Q13" s="519">
        <v>3274.5173</v>
      </c>
      <c r="R13" s="519">
        <v>9050.8210999999992</v>
      </c>
      <c r="S13" s="529">
        <v>32971.227599999998</v>
      </c>
      <c r="T13" s="519">
        <v>3078.2480999999998</v>
      </c>
      <c r="U13" s="519">
        <v>2784.3739</v>
      </c>
      <c r="V13" s="519">
        <v>2663.5326</v>
      </c>
      <c r="W13" s="519">
        <v>8526.1546999999991</v>
      </c>
      <c r="X13" s="519">
        <v>3477.2707999999998</v>
      </c>
      <c r="Y13" s="519">
        <v>5740.9492</v>
      </c>
      <c r="Z13" s="519">
        <v>2940.4007999999999</v>
      </c>
      <c r="AA13" s="519">
        <v>12158.620800000001</v>
      </c>
      <c r="AB13" s="519">
        <v>2621.0500000000002</v>
      </c>
      <c r="AC13" s="519">
        <v>2952.8071</v>
      </c>
      <c r="AD13" s="519">
        <v>2383.605</v>
      </c>
      <c r="AE13" s="519">
        <v>7957.4621999999999</v>
      </c>
      <c r="AF13" s="519">
        <v>2322.7022999999999</v>
      </c>
      <c r="AG13" s="519">
        <v>2768.0050000000001</v>
      </c>
      <c r="AH13" s="519">
        <v>3332.5515</v>
      </c>
      <c r="AI13" s="519">
        <v>8423.2587999999996</v>
      </c>
      <c r="AJ13" s="530">
        <v>37065.496500000001</v>
      </c>
      <c r="AK13" s="519">
        <v>2660.9526000000001</v>
      </c>
      <c r="AL13" s="519">
        <v>2525.2019</v>
      </c>
      <c r="AM13" s="519">
        <v>3207.9576999999999</v>
      </c>
      <c r="AN13" s="519">
        <v>8394.1123000000007</v>
      </c>
      <c r="AO13" s="519">
        <v>2701.0553</v>
      </c>
      <c r="AP13" s="519">
        <v>2611.9828000000002</v>
      </c>
      <c r="AQ13" s="519">
        <v>2115.9146999999998</v>
      </c>
      <c r="AR13" s="519">
        <v>7428.9528</v>
      </c>
      <c r="AS13" s="519">
        <v>2275.1111000000001</v>
      </c>
      <c r="AT13" s="519">
        <v>2425.9731000000002</v>
      </c>
      <c r="AU13" s="519">
        <v>3081.9243000000001</v>
      </c>
      <c r="AV13" s="519">
        <v>7783.0084999999999</v>
      </c>
      <c r="AW13" s="519">
        <v>5029.1926000000003</v>
      </c>
      <c r="AX13" s="519">
        <v>3512.3906999999999</v>
      </c>
      <c r="AY13" s="519">
        <v>4429.9246999999996</v>
      </c>
      <c r="AZ13" s="519">
        <v>12971.508</v>
      </c>
      <c r="BA13" s="531">
        <v>36577.581599999998</v>
      </c>
      <c r="BB13" s="518">
        <v>907.17529999999999</v>
      </c>
      <c r="BC13" s="519">
        <v>809.81089999999995</v>
      </c>
      <c r="BD13" s="519">
        <v>1572.2253000000001</v>
      </c>
      <c r="BE13" s="519">
        <v>3289.2114999999999</v>
      </c>
      <c r="BF13" s="519">
        <v>862.56719999999996</v>
      </c>
      <c r="BG13" s="519">
        <v>922.1191</v>
      </c>
      <c r="BH13" s="519">
        <v>574.24300000000005</v>
      </c>
      <c r="BI13" s="519">
        <v>2358.9292999999998</v>
      </c>
      <c r="BJ13" s="519">
        <v>592.9239</v>
      </c>
      <c r="BK13" s="519">
        <v>931.42169999999999</v>
      </c>
      <c r="BL13" s="519">
        <v>613.81949999999995</v>
      </c>
      <c r="BM13" s="519">
        <v>2138.1651999999999</v>
      </c>
      <c r="BN13" s="519">
        <v>1163.7569000000001</v>
      </c>
      <c r="BO13" s="519">
        <v>766.67639999999994</v>
      </c>
      <c r="BP13" s="519">
        <v>949.10730000000001</v>
      </c>
      <c r="BQ13" s="519">
        <v>2879.5405999999998</v>
      </c>
      <c r="BR13" s="529">
        <v>10665.8464</v>
      </c>
      <c r="BS13" s="519">
        <v>1104.1904999999999</v>
      </c>
      <c r="BT13" s="519">
        <v>957.60339999999997</v>
      </c>
      <c r="BU13" s="519">
        <v>939.38390000000004</v>
      </c>
      <c r="BV13" s="519">
        <v>3001.1779000000001</v>
      </c>
      <c r="BW13" s="519">
        <v>1008.86</v>
      </c>
      <c r="BX13" s="519">
        <v>990.68259999999998</v>
      </c>
      <c r="BY13" s="519">
        <v>1027.751</v>
      </c>
      <c r="BZ13" s="519">
        <v>3027.2936</v>
      </c>
      <c r="CA13" s="519">
        <v>1167.9777999999999</v>
      </c>
      <c r="CB13" s="519">
        <v>1015.5474</v>
      </c>
      <c r="CC13" s="519">
        <v>923.69939999999997</v>
      </c>
      <c r="CD13" s="519">
        <v>3107.2246</v>
      </c>
      <c r="CE13" s="519">
        <v>638.92550000000006</v>
      </c>
      <c r="CF13" s="519">
        <v>662.41840000000002</v>
      </c>
      <c r="CG13" s="519">
        <v>906.83199999999999</v>
      </c>
      <c r="CH13" s="519">
        <v>2208.1758</v>
      </c>
      <c r="CI13" s="530">
        <v>11343.8719</v>
      </c>
      <c r="CJ13" s="519">
        <v>755.19749999999999</v>
      </c>
      <c r="CK13" s="519">
        <v>686.16340000000002</v>
      </c>
      <c r="CL13" s="519">
        <v>741.37210000000005</v>
      </c>
      <c r="CM13" s="519">
        <v>2182.7330000000002</v>
      </c>
      <c r="CN13" s="519">
        <v>901.21249999999998</v>
      </c>
      <c r="CO13" s="519">
        <v>833.84040000000005</v>
      </c>
      <c r="CP13" s="519">
        <v>656.67470000000003</v>
      </c>
      <c r="CQ13" s="519">
        <v>2391.7276000000002</v>
      </c>
      <c r="CR13" s="519">
        <v>663.42790000000002</v>
      </c>
      <c r="CS13" s="519">
        <v>810.56</v>
      </c>
      <c r="CT13" s="519">
        <v>957.01110000000006</v>
      </c>
      <c r="CU13" s="519">
        <v>2430.9991</v>
      </c>
      <c r="CV13" s="519">
        <v>899.52319999999997</v>
      </c>
      <c r="CW13" s="519">
        <v>863.41179999999997</v>
      </c>
      <c r="CX13" s="519">
        <v>1105.3127999999999</v>
      </c>
      <c r="CY13" s="519">
        <v>2868.2478000000001</v>
      </c>
      <c r="CZ13" s="531">
        <v>9873.7073999999993</v>
      </c>
      <c r="DA13" s="96" t="s">
        <v>257</v>
      </c>
      <c r="DB13" s="97">
        <v>8</v>
      </c>
      <c r="DC13" s="226"/>
    </row>
    <row r="14" spans="1:109" ht="18" customHeight="1" x14ac:dyDescent="0.5">
      <c r="A14" s="92">
        <v>9</v>
      </c>
      <c r="B14" s="73" t="s">
        <v>197</v>
      </c>
      <c r="C14" s="516">
        <v>95.927300000000002</v>
      </c>
      <c r="D14" s="517">
        <v>513.67610000000002</v>
      </c>
      <c r="E14" s="517">
        <v>424.79390000000001</v>
      </c>
      <c r="F14" s="517">
        <v>1034.3974000000001</v>
      </c>
      <c r="G14" s="517">
        <v>120.27119999999999</v>
      </c>
      <c r="H14" s="517">
        <v>451.11470000000003</v>
      </c>
      <c r="I14" s="517">
        <v>264.86070000000001</v>
      </c>
      <c r="J14" s="517">
        <v>836.24670000000003</v>
      </c>
      <c r="K14" s="517">
        <v>401.33510000000001</v>
      </c>
      <c r="L14" s="517">
        <v>126.0802</v>
      </c>
      <c r="M14" s="517">
        <v>136.1379</v>
      </c>
      <c r="N14" s="517">
        <v>663.55330000000004</v>
      </c>
      <c r="O14" s="517">
        <v>73.323899999999995</v>
      </c>
      <c r="P14" s="517">
        <v>68.032300000000006</v>
      </c>
      <c r="Q14" s="517">
        <v>228.3289</v>
      </c>
      <c r="R14" s="517">
        <v>369.68509999999998</v>
      </c>
      <c r="S14" s="526">
        <v>2903.8824</v>
      </c>
      <c r="T14" s="517">
        <v>72.981800000000007</v>
      </c>
      <c r="U14" s="517">
        <v>101.90470000000001</v>
      </c>
      <c r="V14" s="517">
        <v>134.06989999999999</v>
      </c>
      <c r="W14" s="517">
        <v>308.95639999999997</v>
      </c>
      <c r="X14" s="517">
        <v>79.477999999999994</v>
      </c>
      <c r="Y14" s="517">
        <v>171.93639999999999</v>
      </c>
      <c r="Z14" s="517">
        <v>259.19220000000001</v>
      </c>
      <c r="AA14" s="517">
        <v>510.60660000000001</v>
      </c>
      <c r="AB14" s="517">
        <v>125.1875</v>
      </c>
      <c r="AC14" s="517">
        <v>363.72770000000003</v>
      </c>
      <c r="AD14" s="517">
        <v>287.34230000000002</v>
      </c>
      <c r="AE14" s="517">
        <v>776.25760000000002</v>
      </c>
      <c r="AF14" s="517">
        <v>182.0652</v>
      </c>
      <c r="AG14" s="517">
        <v>67.868300000000005</v>
      </c>
      <c r="AH14" s="517">
        <v>121.011</v>
      </c>
      <c r="AI14" s="517">
        <v>370.94450000000001</v>
      </c>
      <c r="AJ14" s="527">
        <v>1966.7651000000001</v>
      </c>
      <c r="AK14" s="517">
        <v>102.5085</v>
      </c>
      <c r="AL14" s="517">
        <v>113.40779999999999</v>
      </c>
      <c r="AM14" s="517">
        <v>408.28390000000002</v>
      </c>
      <c r="AN14" s="517">
        <v>624.2002</v>
      </c>
      <c r="AO14" s="517">
        <v>97.990700000000004</v>
      </c>
      <c r="AP14" s="517">
        <v>303.52530000000002</v>
      </c>
      <c r="AQ14" s="517">
        <v>290.35509999999999</v>
      </c>
      <c r="AR14" s="517">
        <v>691.87109999999996</v>
      </c>
      <c r="AS14" s="517">
        <v>321.49869999999999</v>
      </c>
      <c r="AT14" s="517">
        <v>415.59989999999999</v>
      </c>
      <c r="AU14" s="517">
        <v>399.91890000000001</v>
      </c>
      <c r="AV14" s="517">
        <v>1137.0174999999999</v>
      </c>
      <c r="AW14" s="517">
        <v>255.6566</v>
      </c>
      <c r="AX14" s="517">
        <v>176.0335</v>
      </c>
      <c r="AY14" s="517">
        <v>240.96610000000001</v>
      </c>
      <c r="AZ14" s="517">
        <v>672.65620000000001</v>
      </c>
      <c r="BA14" s="528">
        <v>3125.7449999999999</v>
      </c>
      <c r="BB14" s="516">
        <v>2993.9126000000001</v>
      </c>
      <c r="BC14" s="517">
        <v>2604.5088000000001</v>
      </c>
      <c r="BD14" s="517">
        <v>3218.6815000000001</v>
      </c>
      <c r="BE14" s="517">
        <v>8817.1028999999999</v>
      </c>
      <c r="BF14" s="517">
        <v>3189.4845999999998</v>
      </c>
      <c r="BG14" s="517">
        <v>3157.6053999999999</v>
      </c>
      <c r="BH14" s="517">
        <v>2392.8101999999999</v>
      </c>
      <c r="BI14" s="517">
        <v>8739.9002</v>
      </c>
      <c r="BJ14" s="517">
        <v>2884.0688</v>
      </c>
      <c r="BK14" s="517">
        <v>2982.2125999999998</v>
      </c>
      <c r="BL14" s="517">
        <v>2374.4762000000001</v>
      </c>
      <c r="BM14" s="517">
        <v>8240.7574999999997</v>
      </c>
      <c r="BN14" s="517">
        <v>2959.9796999999999</v>
      </c>
      <c r="BO14" s="517">
        <v>2789.0030000000002</v>
      </c>
      <c r="BP14" s="517">
        <v>2671.8519999999999</v>
      </c>
      <c r="BQ14" s="517">
        <v>8420.8346999999994</v>
      </c>
      <c r="BR14" s="526">
        <v>34218.595399999998</v>
      </c>
      <c r="BS14" s="517">
        <v>2283.7125000000001</v>
      </c>
      <c r="BT14" s="517">
        <v>2307.0021999999999</v>
      </c>
      <c r="BU14" s="517">
        <v>3387.4432999999999</v>
      </c>
      <c r="BV14" s="517">
        <v>7978.1580000000004</v>
      </c>
      <c r="BW14" s="517">
        <v>2463.7824000000001</v>
      </c>
      <c r="BX14" s="517">
        <v>3322.2080999999998</v>
      </c>
      <c r="BY14" s="517">
        <v>2776.9711000000002</v>
      </c>
      <c r="BZ14" s="517">
        <v>8562.9616000000005</v>
      </c>
      <c r="CA14" s="517">
        <v>3855.8912</v>
      </c>
      <c r="CB14" s="517">
        <v>3127.8018999999999</v>
      </c>
      <c r="CC14" s="517">
        <v>3542.0450999999998</v>
      </c>
      <c r="CD14" s="517">
        <v>10525.7382</v>
      </c>
      <c r="CE14" s="517">
        <v>3315.1323000000002</v>
      </c>
      <c r="CF14" s="517">
        <v>3319.9146000000001</v>
      </c>
      <c r="CG14" s="517">
        <v>3895.6264000000001</v>
      </c>
      <c r="CH14" s="517">
        <v>10530.6734</v>
      </c>
      <c r="CI14" s="527">
        <v>37597.5311</v>
      </c>
      <c r="CJ14" s="517">
        <v>3078.9670999999998</v>
      </c>
      <c r="CK14" s="517">
        <v>2735.8917999999999</v>
      </c>
      <c r="CL14" s="517">
        <v>3312.5028000000002</v>
      </c>
      <c r="CM14" s="517">
        <v>9127.3616999999995</v>
      </c>
      <c r="CN14" s="517">
        <v>3852.123</v>
      </c>
      <c r="CO14" s="517">
        <v>3605.0868999999998</v>
      </c>
      <c r="CP14" s="517">
        <v>3059.0052000000001</v>
      </c>
      <c r="CQ14" s="517">
        <v>10516.215099999999</v>
      </c>
      <c r="CR14" s="517">
        <v>3757.8849</v>
      </c>
      <c r="CS14" s="517">
        <v>3891.7302</v>
      </c>
      <c r="CT14" s="517">
        <v>3202.5527999999999</v>
      </c>
      <c r="CU14" s="517">
        <v>10852.1679</v>
      </c>
      <c r="CV14" s="517">
        <v>3944.8006999999998</v>
      </c>
      <c r="CW14" s="517">
        <v>3526.6941000000002</v>
      </c>
      <c r="CX14" s="517">
        <v>4048.433</v>
      </c>
      <c r="CY14" s="517">
        <v>11519.927900000001</v>
      </c>
      <c r="CZ14" s="528">
        <v>42015.672599999998</v>
      </c>
      <c r="DA14" s="93" t="s">
        <v>293</v>
      </c>
      <c r="DB14" s="94">
        <v>9</v>
      </c>
      <c r="DC14" s="226"/>
    </row>
    <row r="15" spans="1:109" ht="18" customHeight="1" x14ac:dyDescent="0.5">
      <c r="A15" s="95">
        <v>10</v>
      </c>
      <c r="B15" s="77" t="s">
        <v>194</v>
      </c>
      <c r="C15" s="518">
        <v>1774.4744000000001</v>
      </c>
      <c r="D15" s="519">
        <v>1166.5426</v>
      </c>
      <c r="E15" s="519">
        <v>2255.6795999999999</v>
      </c>
      <c r="F15" s="519">
        <v>5196.6966000000002</v>
      </c>
      <c r="G15" s="519">
        <v>1842.7252000000001</v>
      </c>
      <c r="H15" s="519">
        <v>2421.8404</v>
      </c>
      <c r="I15" s="519">
        <v>1568.82</v>
      </c>
      <c r="J15" s="519">
        <v>5833.3855999999996</v>
      </c>
      <c r="K15" s="519">
        <v>1339.9816000000001</v>
      </c>
      <c r="L15" s="519">
        <v>1274.3145</v>
      </c>
      <c r="M15" s="519">
        <v>2141.9142000000002</v>
      </c>
      <c r="N15" s="519">
        <v>4756.2102999999997</v>
      </c>
      <c r="O15" s="519">
        <v>1013.2427</v>
      </c>
      <c r="P15" s="519">
        <v>785.37919999999997</v>
      </c>
      <c r="Q15" s="519">
        <v>869.73869999999999</v>
      </c>
      <c r="R15" s="519">
        <v>2668.3606</v>
      </c>
      <c r="S15" s="529">
        <v>18454.6531</v>
      </c>
      <c r="T15" s="519">
        <v>972.70590000000004</v>
      </c>
      <c r="U15" s="519">
        <v>858.52940000000001</v>
      </c>
      <c r="V15" s="519">
        <v>2050.0043999999998</v>
      </c>
      <c r="W15" s="519">
        <v>3881.2395999999999</v>
      </c>
      <c r="X15" s="519">
        <v>2315.6948000000002</v>
      </c>
      <c r="Y15" s="519">
        <v>1738.0227</v>
      </c>
      <c r="Z15" s="519">
        <v>1012.9883</v>
      </c>
      <c r="AA15" s="519">
        <v>5066.7057999999997</v>
      </c>
      <c r="AB15" s="519">
        <v>1260.5331000000001</v>
      </c>
      <c r="AC15" s="519">
        <v>923.77319999999997</v>
      </c>
      <c r="AD15" s="519">
        <v>995.8922</v>
      </c>
      <c r="AE15" s="519">
        <v>3180.1985</v>
      </c>
      <c r="AF15" s="519">
        <v>832.89919999999995</v>
      </c>
      <c r="AG15" s="519">
        <v>676.3279</v>
      </c>
      <c r="AH15" s="519">
        <v>1529.0108</v>
      </c>
      <c r="AI15" s="519">
        <v>3038.2379000000001</v>
      </c>
      <c r="AJ15" s="530">
        <v>15166.381799999999</v>
      </c>
      <c r="AK15" s="519">
        <v>1010.068</v>
      </c>
      <c r="AL15" s="519">
        <v>1577.8714</v>
      </c>
      <c r="AM15" s="519">
        <v>1163.1839</v>
      </c>
      <c r="AN15" s="519">
        <v>3751.1233000000002</v>
      </c>
      <c r="AO15" s="519">
        <v>842.76279999999997</v>
      </c>
      <c r="AP15" s="519">
        <v>1050.1737000000001</v>
      </c>
      <c r="AQ15" s="519">
        <v>1323.8879999999999</v>
      </c>
      <c r="AR15" s="519">
        <v>3216.8245000000002</v>
      </c>
      <c r="AS15" s="519">
        <v>2045.1840999999999</v>
      </c>
      <c r="AT15" s="519">
        <v>1305.0047999999999</v>
      </c>
      <c r="AU15" s="519">
        <v>1519.0554</v>
      </c>
      <c r="AV15" s="519">
        <v>4869.2443000000003</v>
      </c>
      <c r="AW15" s="519">
        <v>967.91200000000003</v>
      </c>
      <c r="AX15" s="519">
        <v>402.5394</v>
      </c>
      <c r="AY15" s="519">
        <v>659.08979999999997</v>
      </c>
      <c r="AZ15" s="519">
        <v>2029.5413000000001</v>
      </c>
      <c r="BA15" s="531">
        <v>13866.733399999999</v>
      </c>
      <c r="BB15" s="518">
        <v>2010.2076999999999</v>
      </c>
      <c r="BC15" s="519">
        <v>1503.8688999999999</v>
      </c>
      <c r="BD15" s="519">
        <v>1865.2447</v>
      </c>
      <c r="BE15" s="519">
        <v>5379.3212000000003</v>
      </c>
      <c r="BF15" s="519">
        <v>1715.3377</v>
      </c>
      <c r="BG15" s="519">
        <v>2002.6464000000001</v>
      </c>
      <c r="BH15" s="519">
        <v>1602.9293</v>
      </c>
      <c r="BI15" s="519">
        <v>5320.9134999999997</v>
      </c>
      <c r="BJ15" s="519">
        <v>1925.5573999999999</v>
      </c>
      <c r="BK15" s="519">
        <v>1969.1793</v>
      </c>
      <c r="BL15" s="519">
        <v>1596.0328999999999</v>
      </c>
      <c r="BM15" s="519">
        <v>5490.7696999999998</v>
      </c>
      <c r="BN15" s="519">
        <v>1861.8287</v>
      </c>
      <c r="BO15" s="519">
        <v>2070.2869000000001</v>
      </c>
      <c r="BP15" s="519">
        <v>1906.6208999999999</v>
      </c>
      <c r="BQ15" s="519">
        <v>5838.7365</v>
      </c>
      <c r="BR15" s="529">
        <v>22029.740900000001</v>
      </c>
      <c r="BS15" s="519">
        <v>2010.6674</v>
      </c>
      <c r="BT15" s="519">
        <v>1985.4454000000001</v>
      </c>
      <c r="BU15" s="519">
        <v>2321.5731000000001</v>
      </c>
      <c r="BV15" s="519">
        <v>6317.6859000000004</v>
      </c>
      <c r="BW15" s="519">
        <v>2280.7076000000002</v>
      </c>
      <c r="BX15" s="519">
        <v>2496.4762999999998</v>
      </c>
      <c r="BY15" s="519">
        <v>2585.8789000000002</v>
      </c>
      <c r="BZ15" s="519">
        <v>7363.0627000000004</v>
      </c>
      <c r="CA15" s="519">
        <v>2679.3144000000002</v>
      </c>
      <c r="CB15" s="519">
        <v>2629.7206999999999</v>
      </c>
      <c r="CC15" s="519">
        <v>2514.0468999999998</v>
      </c>
      <c r="CD15" s="519">
        <v>7823.0820999999996</v>
      </c>
      <c r="CE15" s="519">
        <v>2722.4468000000002</v>
      </c>
      <c r="CF15" s="519">
        <v>2724.7716</v>
      </c>
      <c r="CG15" s="519">
        <v>3279.0729999999999</v>
      </c>
      <c r="CH15" s="519">
        <v>8726.2914000000001</v>
      </c>
      <c r="CI15" s="530">
        <v>30230.121999999999</v>
      </c>
      <c r="CJ15" s="519">
        <v>2441.2386999999999</v>
      </c>
      <c r="CK15" s="519">
        <v>2261.9036999999998</v>
      </c>
      <c r="CL15" s="519">
        <v>2162.4965999999999</v>
      </c>
      <c r="CM15" s="519">
        <v>6865.6390000000001</v>
      </c>
      <c r="CN15" s="519">
        <v>2718.8211999999999</v>
      </c>
      <c r="CO15" s="519">
        <v>2948.0385000000001</v>
      </c>
      <c r="CP15" s="519">
        <v>2255.8928999999998</v>
      </c>
      <c r="CQ15" s="519">
        <v>7922.7525999999998</v>
      </c>
      <c r="CR15" s="519">
        <v>2714.4629</v>
      </c>
      <c r="CS15" s="519">
        <v>2523.3930999999998</v>
      </c>
      <c r="CT15" s="519">
        <v>2680.4306000000001</v>
      </c>
      <c r="CU15" s="519">
        <v>7918.2866000000004</v>
      </c>
      <c r="CV15" s="519">
        <v>2436.3494999999998</v>
      </c>
      <c r="CW15" s="519">
        <v>2755.8444</v>
      </c>
      <c r="CX15" s="519">
        <v>2939.0360999999998</v>
      </c>
      <c r="CY15" s="519">
        <v>8131.23</v>
      </c>
      <c r="CZ15" s="531">
        <v>30837.908200000002</v>
      </c>
      <c r="DA15" s="96" t="s">
        <v>270</v>
      </c>
      <c r="DB15" s="97">
        <v>10</v>
      </c>
      <c r="DC15" s="226"/>
    </row>
    <row r="16" spans="1:109" ht="18" customHeight="1" x14ac:dyDescent="0.5">
      <c r="A16" s="92">
        <v>11</v>
      </c>
      <c r="B16" s="73" t="s">
        <v>34</v>
      </c>
      <c r="C16" s="516">
        <v>1514.6362999999999</v>
      </c>
      <c r="D16" s="517">
        <v>2403.8537000000001</v>
      </c>
      <c r="E16" s="517">
        <v>2566.7768999999998</v>
      </c>
      <c r="F16" s="517">
        <v>6485.2668999999996</v>
      </c>
      <c r="G16" s="517">
        <v>1830.9460999999999</v>
      </c>
      <c r="H16" s="517">
        <v>1747.3644999999999</v>
      </c>
      <c r="I16" s="517">
        <v>2830.9283</v>
      </c>
      <c r="J16" s="517">
        <v>6409.2389000000003</v>
      </c>
      <c r="K16" s="517">
        <v>2264.1550999999999</v>
      </c>
      <c r="L16" s="517">
        <v>2637.6158999999998</v>
      </c>
      <c r="M16" s="517">
        <v>2035.0933</v>
      </c>
      <c r="N16" s="517">
        <v>6936.8643000000002</v>
      </c>
      <c r="O16" s="517">
        <v>1110.8777</v>
      </c>
      <c r="P16" s="517">
        <v>1504.0742</v>
      </c>
      <c r="Q16" s="517">
        <v>1252.8972000000001</v>
      </c>
      <c r="R16" s="517">
        <v>3867.8490999999999</v>
      </c>
      <c r="S16" s="526">
        <v>23699.2192</v>
      </c>
      <c r="T16" s="517">
        <v>2448.3081999999999</v>
      </c>
      <c r="U16" s="517">
        <v>3411.0194999999999</v>
      </c>
      <c r="V16" s="517">
        <v>1605.0625</v>
      </c>
      <c r="W16" s="517">
        <v>7464.3901999999998</v>
      </c>
      <c r="X16" s="517">
        <v>1622.2982999999999</v>
      </c>
      <c r="Y16" s="517">
        <v>2313.7955000000002</v>
      </c>
      <c r="Z16" s="517">
        <v>1611.2466999999999</v>
      </c>
      <c r="AA16" s="517">
        <v>5547.3405000000002</v>
      </c>
      <c r="AB16" s="517">
        <v>1997.2340999999999</v>
      </c>
      <c r="AC16" s="517">
        <v>1893.1602</v>
      </c>
      <c r="AD16" s="517">
        <v>1540.3028999999999</v>
      </c>
      <c r="AE16" s="517">
        <v>5430.6971999999996</v>
      </c>
      <c r="AF16" s="517">
        <v>2136.6028000000001</v>
      </c>
      <c r="AG16" s="517">
        <v>1573.6333999999999</v>
      </c>
      <c r="AH16" s="517">
        <v>635.34519999999998</v>
      </c>
      <c r="AI16" s="517">
        <v>4345.5814</v>
      </c>
      <c r="AJ16" s="527">
        <v>22788.009300000002</v>
      </c>
      <c r="AK16" s="517">
        <v>1865.2375999999999</v>
      </c>
      <c r="AL16" s="517">
        <v>1927.5159000000001</v>
      </c>
      <c r="AM16" s="517">
        <v>1402.2597000000001</v>
      </c>
      <c r="AN16" s="517">
        <v>5195.0132000000003</v>
      </c>
      <c r="AO16" s="517">
        <v>222.75069999999999</v>
      </c>
      <c r="AP16" s="517">
        <v>1809.3968</v>
      </c>
      <c r="AQ16" s="517">
        <v>2381.3688999999999</v>
      </c>
      <c r="AR16" s="517">
        <v>4413.5163000000002</v>
      </c>
      <c r="AS16" s="517">
        <v>1994.1759</v>
      </c>
      <c r="AT16" s="517">
        <v>1491.0137</v>
      </c>
      <c r="AU16" s="517">
        <v>2009.1387</v>
      </c>
      <c r="AV16" s="517">
        <v>5494.3284000000003</v>
      </c>
      <c r="AW16" s="517">
        <v>1731.7768000000001</v>
      </c>
      <c r="AX16" s="517">
        <v>472.67219999999998</v>
      </c>
      <c r="AY16" s="517">
        <v>996.23800000000006</v>
      </c>
      <c r="AZ16" s="517">
        <v>3200.6869000000002</v>
      </c>
      <c r="BA16" s="528">
        <v>18303.544900000001</v>
      </c>
      <c r="BB16" s="516">
        <v>1658.8032000000001</v>
      </c>
      <c r="BC16" s="517">
        <v>1250.5068000000001</v>
      </c>
      <c r="BD16" s="517">
        <v>1459.9898000000001</v>
      </c>
      <c r="BE16" s="517">
        <v>4369.2996999999996</v>
      </c>
      <c r="BF16" s="517">
        <v>1030.6460999999999</v>
      </c>
      <c r="BG16" s="517">
        <v>1434.6367</v>
      </c>
      <c r="BH16" s="517">
        <v>1187.1138000000001</v>
      </c>
      <c r="BI16" s="517">
        <v>3652.3966</v>
      </c>
      <c r="BJ16" s="517">
        <v>1465.7329</v>
      </c>
      <c r="BK16" s="517">
        <v>1574.7427</v>
      </c>
      <c r="BL16" s="517">
        <v>1204.0328999999999</v>
      </c>
      <c r="BM16" s="517">
        <v>4244.5084999999999</v>
      </c>
      <c r="BN16" s="517">
        <v>1624.9204999999999</v>
      </c>
      <c r="BO16" s="517">
        <v>1222.2402999999999</v>
      </c>
      <c r="BP16" s="517">
        <v>1497.6516999999999</v>
      </c>
      <c r="BQ16" s="517">
        <v>4344.8125</v>
      </c>
      <c r="BR16" s="526">
        <v>16611.0173</v>
      </c>
      <c r="BS16" s="517">
        <v>1226.905</v>
      </c>
      <c r="BT16" s="517">
        <v>1683.376</v>
      </c>
      <c r="BU16" s="517">
        <v>1602.6955</v>
      </c>
      <c r="BV16" s="517">
        <v>4512.9766</v>
      </c>
      <c r="BW16" s="517">
        <v>1349.5444</v>
      </c>
      <c r="BX16" s="517">
        <v>1645.4355</v>
      </c>
      <c r="BY16" s="517">
        <v>1379.6542999999999</v>
      </c>
      <c r="BZ16" s="517">
        <v>4374.6341000000002</v>
      </c>
      <c r="CA16" s="517">
        <v>1719.0011</v>
      </c>
      <c r="CB16" s="517">
        <v>1599.3109999999999</v>
      </c>
      <c r="CC16" s="517">
        <v>1532.5355</v>
      </c>
      <c r="CD16" s="517">
        <v>4850.8476000000001</v>
      </c>
      <c r="CE16" s="517">
        <v>1473.8371999999999</v>
      </c>
      <c r="CF16" s="517">
        <v>1615.4737</v>
      </c>
      <c r="CG16" s="517">
        <v>1619.271</v>
      </c>
      <c r="CH16" s="517">
        <v>4708.5817999999999</v>
      </c>
      <c r="CI16" s="527">
        <v>18447.040099999998</v>
      </c>
      <c r="CJ16" s="517">
        <v>1836.8466000000001</v>
      </c>
      <c r="CK16" s="517">
        <v>1679.3495</v>
      </c>
      <c r="CL16" s="517">
        <v>2050.1632</v>
      </c>
      <c r="CM16" s="517">
        <v>5566.3593000000001</v>
      </c>
      <c r="CN16" s="517">
        <v>2167.8123999999998</v>
      </c>
      <c r="CO16" s="517">
        <v>1871.5426</v>
      </c>
      <c r="CP16" s="517">
        <v>2082.3063000000002</v>
      </c>
      <c r="CQ16" s="517">
        <v>6121.6611999999996</v>
      </c>
      <c r="CR16" s="517">
        <v>2045.6261999999999</v>
      </c>
      <c r="CS16" s="517">
        <v>2106.6961000000001</v>
      </c>
      <c r="CT16" s="517">
        <v>2352.3935999999999</v>
      </c>
      <c r="CU16" s="517">
        <v>6504.7159000000001</v>
      </c>
      <c r="CV16" s="517">
        <v>2470.3402999999998</v>
      </c>
      <c r="CW16" s="517">
        <v>2392.9119000000001</v>
      </c>
      <c r="CX16" s="517">
        <v>2863.9526999999998</v>
      </c>
      <c r="CY16" s="517">
        <v>7727.2048999999997</v>
      </c>
      <c r="CZ16" s="528">
        <v>25919.941299999999</v>
      </c>
      <c r="DA16" s="93" t="s">
        <v>259</v>
      </c>
      <c r="DB16" s="94">
        <v>11</v>
      </c>
      <c r="DC16" s="226"/>
    </row>
    <row r="17" spans="1:107" ht="18" customHeight="1" x14ac:dyDescent="0.5">
      <c r="A17" s="95">
        <v>12</v>
      </c>
      <c r="B17" s="77" t="s">
        <v>39</v>
      </c>
      <c r="C17" s="518">
        <v>3714.8271</v>
      </c>
      <c r="D17" s="519">
        <v>1594.5744999999999</v>
      </c>
      <c r="E17" s="519">
        <v>2183.3033</v>
      </c>
      <c r="F17" s="519">
        <v>7492.7049999999999</v>
      </c>
      <c r="G17" s="519">
        <v>2592.9638</v>
      </c>
      <c r="H17" s="519">
        <v>1535.9326000000001</v>
      </c>
      <c r="I17" s="519">
        <v>1524.1686999999999</v>
      </c>
      <c r="J17" s="519">
        <v>5653.0652</v>
      </c>
      <c r="K17" s="519">
        <v>1652.7741000000001</v>
      </c>
      <c r="L17" s="519">
        <v>2508.0344</v>
      </c>
      <c r="M17" s="519">
        <v>2239.1345999999999</v>
      </c>
      <c r="N17" s="519">
        <v>6399.9430000000002</v>
      </c>
      <c r="O17" s="519">
        <v>2230.5383000000002</v>
      </c>
      <c r="P17" s="519">
        <v>3321.0207999999998</v>
      </c>
      <c r="Q17" s="519">
        <v>2983.0372000000002</v>
      </c>
      <c r="R17" s="519">
        <v>8534.5962999999992</v>
      </c>
      <c r="S17" s="529">
        <v>28080.309399999998</v>
      </c>
      <c r="T17" s="519">
        <v>2286.4511000000002</v>
      </c>
      <c r="U17" s="519">
        <v>4577.8756999999996</v>
      </c>
      <c r="V17" s="519">
        <v>3784.4337</v>
      </c>
      <c r="W17" s="519">
        <v>10648.7605</v>
      </c>
      <c r="X17" s="519">
        <v>4195.5816000000004</v>
      </c>
      <c r="Y17" s="519">
        <v>3855.6237999999998</v>
      </c>
      <c r="Z17" s="519">
        <v>3524.5387999999998</v>
      </c>
      <c r="AA17" s="519">
        <v>11575.744199999999</v>
      </c>
      <c r="AB17" s="519">
        <v>3508.8243000000002</v>
      </c>
      <c r="AC17" s="519">
        <v>2392.5165000000002</v>
      </c>
      <c r="AD17" s="519">
        <v>2246.4686999999999</v>
      </c>
      <c r="AE17" s="519">
        <v>8147.8095000000003</v>
      </c>
      <c r="AF17" s="519">
        <v>3431.4166</v>
      </c>
      <c r="AG17" s="519">
        <v>2098.4816000000001</v>
      </c>
      <c r="AH17" s="519">
        <v>3866.1134999999999</v>
      </c>
      <c r="AI17" s="519">
        <v>9396.0116999999991</v>
      </c>
      <c r="AJ17" s="530">
        <v>39768.325900000003</v>
      </c>
      <c r="AK17" s="519">
        <v>1714.9752000000001</v>
      </c>
      <c r="AL17" s="519">
        <v>3914.8332999999998</v>
      </c>
      <c r="AM17" s="519">
        <v>3014.3222999999998</v>
      </c>
      <c r="AN17" s="519">
        <v>8644.1308000000008</v>
      </c>
      <c r="AO17" s="519">
        <v>2735.0034000000001</v>
      </c>
      <c r="AP17" s="519">
        <v>1758.8777</v>
      </c>
      <c r="AQ17" s="519">
        <v>1968.5569</v>
      </c>
      <c r="AR17" s="519">
        <v>6462.4380000000001</v>
      </c>
      <c r="AS17" s="519">
        <v>2650.0542</v>
      </c>
      <c r="AT17" s="519">
        <v>2871.8319000000001</v>
      </c>
      <c r="AU17" s="519">
        <v>3831.6648</v>
      </c>
      <c r="AV17" s="519">
        <v>9353.5509999999995</v>
      </c>
      <c r="AW17" s="519">
        <v>3207.0724</v>
      </c>
      <c r="AX17" s="519">
        <v>2482.4301999999998</v>
      </c>
      <c r="AY17" s="519">
        <v>2747.6394</v>
      </c>
      <c r="AZ17" s="519">
        <v>8437.1419000000005</v>
      </c>
      <c r="BA17" s="531">
        <v>32897.261700000003</v>
      </c>
      <c r="BB17" s="518">
        <v>510.58670000000001</v>
      </c>
      <c r="BC17" s="519">
        <v>420.97649999999999</v>
      </c>
      <c r="BD17" s="519">
        <v>531.72910000000002</v>
      </c>
      <c r="BE17" s="519">
        <v>1463.2923000000001</v>
      </c>
      <c r="BF17" s="519">
        <v>463.54660000000001</v>
      </c>
      <c r="BG17" s="519">
        <v>484.16340000000002</v>
      </c>
      <c r="BH17" s="519">
        <v>393.20299999999997</v>
      </c>
      <c r="BI17" s="519">
        <v>1340.9131</v>
      </c>
      <c r="BJ17" s="519">
        <v>433.14569999999998</v>
      </c>
      <c r="BK17" s="519">
        <v>468.32839999999999</v>
      </c>
      <c r="BL17" s="519">
        <v>410.28539999999998</v>
      </c>
      <c r="BM17" s="519">
        <v>1311.7593999999999</v>
      </c>
      <c r="BN17" s="519">
        <v>505.65089999999998</v>
      </c>
      <c r="BO17" s="519">
        <v>546.09630000000004</v>
      </c>
      <c r="BP17" s="519">
        <v>456.17079999999999</v>
      </c>
      <c r="BQ17" s="519">
        <v>1507.9178999999999</v>
      </c>
      <c r="BR17" s="529">
        <v>5623.8827000000001</v>
      </c>
      <c r="BS17" s="519">
        <v>464.25529999999998</v>
      </c>
      <c r="BT17" s="519">
        <v>508.17739999999998</v>
      </c>
      <c r="BU17" s="519">
        <v>696.17849999999999</v>
      </c>
      <c r="BV17" s="519">
        <v>1668.6112000000001</v>
      </c>
      <c r="BW17" s="519">
        <v>508.7919</v>
      </c>
      <c r="BX17" s="519">
        <v>527.50580000000002</v>
      </c>
      <c r="BY17" s="519">
        <v>437.09190000000001</v>
      </c>
      <c r="BZ17" s="519">
        <v>1473.3896999999999</v>
      </c>
      <c r="CA17" s="519">
        <v>507.37529999999998</v>
      </c>
      <c r="CB17" s="519">
        <v>465.60969999999998</v>
      </c>
      <c r="CC17" s="519">
        <v>437.62939999999998</v>
      </c>
      <c r="CD17" s="519">
        <v>1410.6143999999999</v>
      </c>
      <c r="CE17" s="519">
        <v>462.58670000000001</v>
      </c>
      <c r="CF17" s="519">
        <v>485.39319999999998</v>
      </c>
      <c r="CG17" s="519">
        <v>610.60559999999998</v>
      </c>
      <c r="CH17" s="519">
        <v>1558.5853999999999</v>
      </c>
      <c r="CI17" s="530">
        <v>6111.2007000000003</v>
      </c>
      <c r="CJ17" s="519">
        <v>477.3057</v>
      </c>
      <c r="CK17" s="519">
        <v>462.16199999999998</v>
      </c>
      <c r="CL17" s="519">
        <v>545.61350000000004</v>
      </c>
      <c r="CM17" s="519">
        <v>1485.0812000000001</v>
      </c>
      <c r="CN17" s="519">
        <v>476.76679999999999</v>
      </c>
      <c r="CO17" s="519">
        <v>480.52120000000002</v>
      </c>
      <c r="CP17" s="519">
        <v>578.2713</v>
      </c>
      <c r="CQ17" s="519">
        <v>1535.5591999999999</v>
      </c>
      <c r="CR17" s="519">
        <v>642.85530000000006</v>
      </c>
      <c r="CS17" s="519">
        <v>643.55550000000005</v>
      </c>
      <c r="CT17" s="519">
        <v>595.37580000000003</v>
      </c>
      <c r="CU17" s="519">
        <v>1881.7865999999999</v>
      </c>
      <c r="CV17" s="519">
        <v>569.48519999999996</v>
      </c>
      <c r="CW17" s="519">
        <v>585.59580000000005</v>
      </c>
      <c r="CX17" s="519">
        <v>579.43209999999999</v>
      </c>
      <c r="CY17" s="519">
        <v>1734.5130999999999</v>
      </c>
      <c r="CZ17" s="531">
        <v>6636.9400999999998</v>
      </c>
      <c r="DA17" s="96" t="s">
        <v>254</v>
      </c>
      <c r="DB17" s="97">
        <v>12</v>
      </c>
      <c r="DC17" s="226"/>
    </row>
    <row r="18" spans="1:107" ht="18" customHeight="1" x14ac:dyDescent="0.5">
      <c r="A18" s="92">
        <v>13</v>
      </c>
      <c r="B18" s="73" t="s">
        <v>36</v>
      </c>
      <c r="C18" s="516">
        <v>1776.4880000000001</v>
      </c>
      <c r="D18" s="517">
        <v>848.43269999999995</v>
      </c>
      <c r="E18" s="517">
        <v>1682.8697</v>
      </c>
      <c r="F18" s="517">
        <v>4307.7905000000001</v>
      </c>
      <c r="G18" s="517">
        <v>999.45609999999999</v>
      </c>
      <c r="H18" s="517">
        <v>1587.4141</v>
      </c>
      <c r="I18" s="517">
        <v>1144.7572</v>
      </c>
      <c r="J18" s="517">
        <v>3731.6273000000001</v>
      </c>
      <c r="K18" s="517">
        <v>1296.008</v>
      </c>
      <c r="L18" s="517">
        <v>1226.8814</v>
      </c>
      <c r="M18" s="517">
        <v>1258.1684</v>
      </c>
      <c r="N18" s="517">
        <v>3781.0578999999998</v>
      </c>
      <c r="O18" s="517">
        <v>1264.1322</v>
      </c>
      <c r="P18" s="517">
        <v>1369.193</v>
      </c>
      <c r="Q18" s="517">
        <v>1196.8287</v>
      </c>
      <c r="R18" s="517">
        <v>3830.1538999999998</v>
      </c>
      <c r="S18" s="526">
        <v>15650.6296</v>
      </c>
      <c r="T18" s="517">
        <v>1201.98</v>
      </c>
      <c r="U18" s="517">
        <v>1380.6989000000001</v>
      </c>
      <c r="V18" s="517">
        <v>1110.4241</v>
      </c>
      <c r="W18" s="517">
        <v>3693.1030000000001</v>
      </c>
      <c r="X18" s="517">
        <v>1321.7907</v>
      </c>
      <c r="Y18" s="517">
        <v>1471.4943000000001</v>
      </c>
      <c r="Z18" s="517">
        <v>1124.7695000000001</v>
      </c>
      <c r="AA18" s="517">
        <v>3918.0545000000002</v>
      </c>
      <c r="AB18" s="517">
        <v>1570.4745</v>
      </c>
      <c r="AC18" s="517">
        <v>1138.0797</v>
      </c>
      <c r="AD18" s="517">
        <v>1656.7963999999999</v>
      </c>
      <c r="AE18" s="517">
        <v>4365.3505999999998</v>
      </c>
      <c r="AF18" s="517">
        <v>1088.1351999999999</v>
      </c>
      <c r="AG18" s="517">
        <v>1113.3101999999999</v>
      </c>
      <c r="AH18" s="517">
        <v>1067.8117999999999</v>
      </c>
      <c r="AI18" s="517">
        <v>3269.2573000000002</v>
      </c>
      <c r="AJ18" s="527">
        <v>15245.765299999999</v>
      </c>
      <c r="AK18" s="517">
        <v>1478.1184000000001</v>
      </c>
      <c r="AL18" s="517">
        <v>835.7319</v>
      </c>
      <c r="AM18" s="517">
        <v>1407.3689999999999</v>
      </c>
      <c r="AN18" s="517">
        <v>3721.2192</v>
      </c>
      <c r="AO18" s="517">
        <v>1791.1359</v>
      </c>
      <c r="AP18" s="517">
        <v>1627.1043999999999</v>
      </c>
      <c r="AQ18" s="517">
        <v>1476.4224999999999</v>
      </c>
      <c r="AR18" s="517">
        <v>4894.6628000000001</v>
      </c>
      <c r="AS18" s="517">
        <v>2546.9002</v>
      </c>
      <c r="AT18" s="517">
        <v>1247.9233999999999</v>
      </c>
      <c r="AU18" s="517">
        <v>1707.5377000000001</v>
      </c>
      <c r="AV18" s="517">
        <v>5502.3613999999998</v>
      </c>
      <c r="AW18" s="517">
        <v>1104.2097000000001</v>
      </c>
      <c r="AX18" s="517">
        <v>1110.6031</v>
      </c>
      <c r="AY18" s="517">
        <v>1248.6175000000001</v>
      </c>
      <c r="AZ18" s="517">
        <v>3463.4303</v>
      </c>
      <c r="BA18" s="528">
        <v>17581.673699999999</v>
      </c>
      <c r="BB18" s="516">
        <v>960.21939999999995</v>
      </c>
      <c r="BC18" s="517">
        <v>677.30700000000002</v>
      </c>
      <c r="BD18" s="517">
        <v>939.23850000000004</v>
      </c>
      <c r="BE18" s="517">
        <v>2576.7649000000001</v>
      </c>
      <c r="BF18" s="517">
        <v>712.71169999999995</v>
      </c>
      <c r="BG18" s="517">
        <v>800.78300000000002</v>
      </c>
      <c r="BH18" s="517">
        <v>676.93039999999996</v>
      </c>
      <c r="BI18" s="517">
        <v>2190.4252000000001</v>
      </c>
      <c r="BJ18" s="517">
        <v>787.57349999999997</v>
      </c>
      <c r="BK18" s="517">
        <v>858.7989</v>
      </c>
      <c r="BL18" s="517">
        <v>843.75400000000002</v>
      </c>
      <c r="BM18" s="517">
        <v>2490.1264000000001</v>
      </c>
      <c r="BN18" s="517">
        <v>902.61929999999995</v>
      </c>
      <c r="BO18" s="517">
        <v>922.21979999999996</v>
      </c>
      <c r="BP18" s="517">
        <v>755.43340000000001</v>
      </c>
      <c r="BQ18" s="517">
        <v>2580.2723999999998</v>
      </c>
      <c r="BR18" s="526">
        <v>9837.5889000000006</v>
      </c>
      <c r="BS18" s="517">
        <v>1276.8697999999999</v>
      </c>
      <c r="BT18" s="517">
        <v>1115.9585</v>
      </c>
      <c r="BU18" s="517">
        <v>1489.6635000000001</v>
      </c>
      <c r="BV18" s="517">
        <v>3882.4917999999998</v>
      </c>
      <c r="BW18" s="517">
        <v>975.55529999999999</v>
      </c>
      <c r="BX18" s="517">
        <v>1181.7965999999999</v>
      </c>
      <c r="BY18" s="517">
        <v>1017.9915999999999</v>
      </c>
      <c r="BZ18" s="517">
        <v>3175.3434999999999</v>
      </c>
      <c r="CA18" s="517">
        <v>1015.078</v>
      </c>
      <c r="CB18" s="517">
        <v>1088.3801000000001</v>
      </c>
      <c r="CC18" s="517">
        <v>1113.1595</v>
      </c>
      <c r="CD18" s="517">
        <v>3216.6176</v>
      </c>
      <c r="CE18" s="517">
        <v>976.58860000000004</v>
      </c>
      <c r="CF18" s="517">
        <v>1214.4201</v>
      </c>
      <c r="CG18" s="517">
        <v>1338.4096</v>
      </c>
      <c r="CH18" s="517">
        <v>3529.4182999999998</v>
      </c>
      <c r="CI18" s="527">
        <v>13803.871300000001</v>
      </c>
      <c r="CJ18" s="517">
        <v>1260.422</v>
      </c>
      <c r="CK18" s="517">
        <v>992.41899999999998</v>
      </c>
      <c r="CL18" s="517">
        <v>1251.0614</v>
      </c>
      <c r="CM18" s="517">
        <v>3503.9023999999999</v>
      </c>
      <c r="CN18" s="517">
        <v>1084.3181999999999</v>
      </c>
      <c r="CO18" s="517">
        <v>1136.433</v>
      </c>
      <c r="CP18" s="517">
        <v>841.19349999999997</v>
      </c>
      <c r="CQ18" s="517">
        <v>3061.9447</v>
      </c>
      <c r="CR18" s="517">
        <v>875.20809999999994</v>
      </c>
      <c r="CS18" s="517">
        <v>1028.1420000000001</v>
      </c>
      <c r="CT18" s="517">
        <v>1116.9377999999999</v>
      </c>
      <c r="CU18" s="517">
        <v>3020.2878999999998</v>
      </c>
      <c r="CV18" s="517">
        <v>1196.4475</v>
      </c>
      <c r="CW18" s="517">
        <v>1129.1755000000001</v>
      </c>
      <c r="CX18" s="517">
        <v>2806.9843999999998</v>
      </c>
      <c r="CY18" s="517">
        <v>5132.6073999999999</v>
      </c>
      <c r="CZ18" s="528">
        <v>14718.742399999999</v>
      </c>
      <c r="DA18" s="93" t="s">
        <v>266</v>
      </c>
      <c r="DB18" s="94">
        <v>13</v>
      </c>
      <c r="DC18" s="226"/>
    </row>
    <row r="19" spans="1:107" ht="18" customHeight="1" x14ac:dyDescent="0.5">
      <c r="A19" s="95">
        <v>14</v>
      </c>
      <c r="B19" s="77" t="s">
        <v>139</v>
      </c>
      <c r="C19" s="518">
        <v>1414.2213999999999</v>
      </c>
      <c r="D19" s="519">
        <v>1921.5184999999999</v>
      </c>
      <c r="E19" s="519">
        <v>2001.9613999999999</v>
      </c>
      <c r="F19" s="519">
        <v>5337.7013999999999</v>
      </c>
      <c r="G19" s="519">
        <v>1554.0732</v>
      </c>
      <c r="H19" s="519">
        <v>1976.9065000000001</v>
      </c>
      <c r="I19" s="519">
        <v>1787.0055</v>
      </c>
      <c r="J19" s="519">
        <v>5317.9852000000001</v>
      </c>
      <c r="K19" s="519">
        <v>1723.5446999999999</v>
      </c>
      <c r="L19" s="519">
        <v>2283.3108000000002</v>
      </c>
      <c r="M19" s="519">
        <v>2545.1057999999998</v>
      </c>
      <c r="N19" s="519">
        <v>6551.9614000000001</v>
      </c>
      <c r="O19" s="519">
        <v>1615.7093</v>
      </c>
      <c r="P19" s="519">
        <v>1954.5053</v>
      </c>
      <c r="Q19" s="519">
        <v>1724.9029</v>
      </c>
      <c r="R19" s="519">
        <v>5295.1175000000003</v>
      </c>
      <c r="S19" s="529">
        <v>22502.765500000001</v>
      </c>
      <c r="T19" s="519">
        <v>1114.9839999999999</v>
      </c>
      <c r="U19" s="519">
        <v>868.64350000000002</v>
      </c>
      <c r="V19" s="519">
        <v>1330.1447000000001</v>
      </c>
      <c r="W19" s="519">
        <v>3313.7721999999999</v>
      </c>
      <c r="X19" s="519">
        <v>1948.9547</v>
      </c>
      <c r="Y19" s="519">
        <v>1381.4094</v>
      </c>
      <c r="Z19" s="519">
        <v>1554.2493999999999</v>
      </c>
      <c r="AA19" s="519">
        <v>4884.6135000000004</v>
      </c>
      <c r="AB19" s="519">
        <v>1887.3502000000001</v>
      </c>
      <c r="AC19" s="519">
        <v>1561.9788000000001</v>
      </c>
      <c r="AD19" s="519">
        <v>1284.3486</v>
      </c>
      <c r="AE19" s="519">
        <v>4733.6776</v>
      </c>
      <c r="AF19" s="519">
        <v>1625.6138000000001</v>
      </c>
      <c r="AG19" s="519">
        <v>1135.5335</v>
      </c>
      <c r="AH19" s="519">
        <v>1673.7388000000001</v>
      </c>
      <c r="AI19" s="519">
        <v>4434.8861999999999</v>
      </c>
      <c r="AJ19" s="530">
        <v>17366.949499999999</v>
      </c>
      <c r="AK19" s="519">
        <v>1388.4136000000001</v>
      </c>
      <c r="AL19" s="519">
        <v>1041.9604999999999</v>
      </c>
      <c r="AM19" s="519">
        <v>1470.6677</v>
      </c>
      <c r="AN19" s="519">
        <v>3901.0419000000002</v>
      </c>
      <c r="AO19" s="519">
        <v>1048.8629000000001</v>
      </c>
      <c r="AP19" s="519">
        <v>1228.9391000000001</v>
      </c>
      <c r="AQ19" s="519">
        <v>1336.375</v>
      </c>
      <c r="AR19" s="519">
        <v>3614.1770999999999</v>
      </c>
      <c r="AS19" s="519">
        <v>1177.6705999999999</v>
      </c>
      <c r="AT19" s="519">
        <v>1567.2302999999999</v>
      </c>
      <c r="AU19" s="519">
        <v>1225.5219999999999</v>
      </c>
      <c r="AV19" s="519">
        <v>3970.4229999999998</v>
      </c>
      <c r="AW19" s="519">
        <v>812.61199999999997</v>
      </c>
      <c r="AX19" s="519">
        <v>1270.6215999999999</v>
      </c>
      <c r="AY19" s="519">
        <v>1584.9721999999999</v>
      </c>
      <c r="AZ19" s="519">
        <v>3668.2058000000002</v>
      </c>
      <c r="BA19" s="531">
        <v>15153.8477</v>
      </c>
      <c r="BB19" s="518">
        <v>1575.5626999999999</v>
      </c>
      <c r="BC19" s="519">
        <v>910.12580000000003</v>
      </c>
      <c r="BD19" s="519">
        <v>1101.3819000000001</v>
      </c>
      <c r="BE19" s="519">
        <v>3587.0702999999999</v>
      </c>
      <c r="BF19" s="519">
        <v>1192.4502</v>
      </c>
      <c r="BG19" s="519">
        <v>1176.9175</v>
      </c>
      <c r="BH19" s="519">
        <v>1447.3923</v>
      </c>
      <c r="BI19" s="519">
        <v>3816.76</v>
      </c>
      <c r="BJ19" s="519">
        <v>1237.7673</v>
      </c>
      <c r="BK19" s="519">
        <v>886.99900000000002</v>
      </c>
      <c r="BL19" s="519">
        <v>1356.2201</v>
      </c>
      <c r="BM19" s="519">
        <v>3480.9865</v>
      </c>
      <c r="BN19" s="519">
        <v>1274.1124</v>
      </c>
      <c r="BO19" s="519">
        <v>1020.1103000000001</v>
      </c>
      <c r="BP19" s="519">
        <v>1334.2972</v>
      </c>
      <c r="BQ19" s="519">
        <v>3628.5198999999998</v>
      </c>
      <c r="BR19" s="529">
        <v>14513.336600000001</v>
      </c>
      <c r="BS19" s="519">
        <v>2062.5605999999998</v>
      </c>
      <c r="BT19" s="519">
        <v>1357.0782999999999</v>
      </c>
      <c r="BU19" s="519">
        <v>1110.3683000000001</v>
      </c>
      <c r="BV19" s="519">
        <v>4530.0072</v>
      </c>
      <c r="BW19" s="519">
        <v>1393.2111</v>
      </c>
      <c r="BX19" s="519">
        <v>861.35559999999998</v>
      </c>
      <c r="BY19" s="519">
        <v>886.50959999999998</v>
      </c>
      <c r="BZ19" s="519">
        <v>3141.0763000000002</v>
      </c>
      <c r="CA19" s="519">
        <v>910.68690000000004</v>
      </c>
      <c r="CB19" s="519">
        <v>983.30899999999997</v>
      </c>
      <c r="CC19" s="519">
        <v>946.0213</v>
      </c>
      <c r="CD19" s="519">
        <v>2840.0171999999998</v>
      </c>
      <c r="CE19" s="519">
        <v>1004.9115</v>
      </c>
      <c r="CF19" s="519">
        <v>1105.6532999999999</v>
      </c>
      <c r="CG19" s="519">
        <v>888.98040000000003</v>
      </c>
      <c r="CH19" s="519">
        <v>2999.5452</v>
      </c>
      <c r="CI19" s="530">
        <v>13510.646000000001</v>
      </c>
      <c r="CJ19" s="519">
        <v>1439.0017</v>
      </c>
      <c r="CK19" s="519">
        <v>905.55259999999998</v>
      </c>
      <c r="CL19" s="519">
        <v>1621.4603999999999</v>
      </c>
      <c r="CM19" s="519">
        <v>3966.0147000000002</v>
      </c>
      <c r="CN19" s="519">
        <v>996.05870000000004</v>
      </c>
      <c r="CO19" s="519">
        <v>1437.4205999999999</v>
      </c>
      <c r="CP19" s="519">
        <v>1158.7543000000001</v>
      </c>
      <c r="CQ19" s="519">
        <v>3592.2337000000002</v>
      </c>
      <c r="CR19" s="519">
        <v>1499.4621</v>
      </c>
      <c r="CS19" s="519">
        <v>2024.9947</v>
      </c>
      <c r="CT19" s="519">
        <v>1143.2239</v>
      </c>
      <c r="CU19" s="519">
        <v>4667.6805999999997</v>
      </c>
      <c r="CV19" s="519">
        <v>959.41909999999996</v>
      </c>
      <c r="CW19" s="519">
        <v>901.1549</v>
      </c>
      <c r="CX19" s="519">
        <v>1709.2677000000001</v>
      </c>
      <c r="CY19" s="519">
        <v>3569.8416999999999</v>
      </c>
      <c r="CZ19" s="531">
        <v>15795.770699999999</v>
      </c>
      <c r="DA19" s="96" t="s">
        <v>262</v>
      </c>
      <c r="DB19" s="97">
        <v>14</v>
      </c>
      <c r="DC19" s="226"/>
    </row>
    <row r="20" spans="1:107" ht="18" customHeight="1" x14ac:dyDescent="0.5">
      <c r="A20" s="92">
        <v>15</v>
      </c>
      <c r="B20" s="73" t="s">
        <v>31</v>
      </c>
      <c r="C20" s="516">
        <v>2419.2728999999999</v>
      </c>
      <c r="D20" s="517">
        <v>2242.8155000000002</v>
      </c>
      <c r="E20" s="517">
        <v>2367.6181000000001</v>
      </c>
      <c r="F20" s="517">
        <v>7029.7064</v>
      </c>
      <c r="G20" s="517">
        <v>3090.6896999999999</v>
      </c>
      <c r="H20" s="517">
        <v>2660.6949</v>
      </c>
      <c r="I20" s="517">
        <v>1986.5014000000001</v>
      </c>
      <c r="J20" s="517">
        <v>7737.8860000000004</v>
      </c>
      <c r="K20" s="517">
        <v>2139.9031</v>
      </c>
      <c r="L20" s="517">
        <v>3032.7730000000001</v>
      </c>
      <c r="M20" s="517">
        <v>2507.59</v>
      </c>
      <c r="N20" s="517">
        <v>7680.2659999999996</v>
      </c>
      <c r="O20" s="517">
        <v>3667.2062000000001</v>
      </c>
      <c r="P20" s="517">
        <v>2064.4724999999999</v>
      </c>
      <c r="Q20" s="517">
        <v>2788.9213</v>
      </c>
      <c r="R20" s="517">
        <v>8520.5998999999993</v>
      </c>
      <c r="S20" s="526">
        <v>30968.458299999998</v>
      </c>
      <c r="T20" s="517">
        <v>2786.3798000000002</v>
      </c>
      <c r="U20" s="517">
        <v>2336.3910999999998</v>
      </c>
      <c r="V20" s="517">
        <v>2346.6161000000002</v>
      </c>
      <c r="W20" s="517">
        <v>7469.3870999999999</v>
      </c>
      <c r="X20" s="517">
        <v>2535.7955000000002</v>
      </c>
      <c r="Y20" s="517">
        <v>3561.8717999999999</v>
      </c>
      <c r="Z20" s="517">
        <v>2189.8890000000001</v>
      </c>
      <c r="AA20" s="517">
        <v>8287.5563000000002</v>
      </c>
      <c r="AB20" s="517">
        <v>2909.2105000000001</v>
      </c>
      <c r="AC20" s="517">
        <v>2071.1278000000002</v>
      </c>
      <c r="AD20" s="517">
        <v>2069.7723000000001</v>
      </c>
      <c r="AE20" s="517">
        <v>7050.1106</v>
      </c>
      <c r="AF20" s="517">
        <v>2214.7049000000002</v>
      </c>
      <c r="AG20" s="517">
        <v>1981.1556</v>
      </c>
      <c r="AH20" s="517">
        <v>2584.3189000000002</v>
      </c>
      <c r="AI20" s="517">
        <v>6780.1794</v>
      </c>
      <c r="AJ20" s="527">
        <v>29587.233400000001</v>
      </c>
      <c r="AK20" s="517">
        <v>2117.9223999999999</v>
      </c>
      <c r="AL20" s="517">
        <v>3033.1343999999999</v>
      </c>
      <c r="AM20" s="517">
        <v>2025.3037999999999</v>
      </c>
      <c r="AN20" s="517">
        <v>7176.3606</v>
      </c>
      <c r="AO20" s="517">
        <v>1883.1558</v>
      </c>
      <c r="AP20" s="517">
        <v>1556.7416000000001</v>
      </c>
      <c r="AQ20" s="517">
        <v>2149.9431</v>
      </c>
      <c r="AR20" s="517">
        <v>5589.8405000000002</v>
      </c>
      <c r="AS20" s="517">
        <v>2123.3220999999999</v>
      </c>
      <c r="AT20" s="517">
        <v>1854.8013000000001</v>
      </c>
      <c r="AU20" s="517">
        <v>1968.3694</v>
      </c>
      <c r="AV20" s="517">
        <v>5946.4928</v>
      </c>
      <c r="AW20" s="517">
        <v>2075.9380000000001</v>
      </c>
      <c r="AX20" s="517">
        <v>2432.6894000000002</v>
      </c>
      <c r="AY20" s="517">
        <v>2029.1704</v>
      </c>
      <c r="AZ20" s="517">
        <v>6537.7978000000003</v>
      </c>
      <c r="BA20" s="528">
        <v>25250.491699999999</v>
      </c>
      <c r="BB20" s="516">
        <v>426.26440000000002</v>
      </c>
      <c r="BC20" s="517">
        <v>420.54489999999998</v>
      </c>
      <c r="BD20" s="517">
        <v>404.83420000000001</v>
      </c>
      <c r="BE20" s="517">
        <v>1251.6434999999999</v>
      </c>
      <c r="BF20" s="517">
        <v>444.49509999999998</v>
      </c>
      <c r="BG20" s="517">
        <v>396.77069999999998</v>
      </c>
      <c r="BH20" s="517">
        <v>447.9796</v>
      </c>
      <c r="BI20" s="517">
        <v>1289.2455</v>
      </c>
      <c r="BJ20" s="517">
        <v>424.79559999999998</v>
      </c>
      <c r="BK20" s="517">
        <v>516.59849999999994</v>
      </c>
      <c r="BL20" s="517">
        <v>410.08780000000002</v>
      </c>
      <c r="BM20" s="517">
        <v>1351.482</v>
      </c>
      <c r="BN20" s="517">
        <v>459.70740000000001</v>
      </c>
      <c r="BO20" s="517">
        <v>456.75900000000001</v>
      </c>
      <c r="BP20" s="517">
        <v>475.2971</v>
      </c>
      <c r="BQ20" s="517">
        <v>1391.7635</v>
      </c>
      <c r="BR20" s="526">
        <v>5284.1343999999999</v>
      </c>
      <c r="BS20" s="517">
        <v>497.94240000000002</v>
      </c>
      <c r="BT20" s="517">
        <v>360.01839999999999</v>
      </c>
      <c r="BU20" s="517">
        <v>380.83909999999997</v>
      </c>
      <c r="BV20" s="517">
        <v>1238.7999</v>
      </c>
      <c r="BW20" s="517">
        <v>410.64510000000001</v>
      </c>
      <c r="BX20" s="517">
        <v>492.60109999999997</v>
      </c>
      <c r="BY20" s="517">
        <v>386.63499999999999</v>
      </c>
      <c r="BZ20" s="517">
        <v>1289.8812</v>
      </c>
      <c r="CA20" s="517">
        <v>578.76279999999997</v>
      </c>
      <c r="CB20" s="517">
        <v>512.41430000000003</v>
      </c>
      <c r="CC20" s="517">
        <v>492.14280000000002</v>
      </c>
      <c r="CD20" s="517">
        <v>1583.32</v>
      </c>
      <c r="CE20" s="517">
        <v>443.02969999999999</v>
      </c>
      <c r="CF20" s="517">
        <v>405.29</v>
      </c>
      <c r="CG20" s="517">
        <v>526.14229999999998</v>
      </c>
      <c r="CH20" s="517">
        <v>1374.4621</v>
      </c>
      <c r="CI20" s="527">
        <v>5486.4632000000001</v>
      </c>
      <c r="CJ20" s="517">
        <v>464.79160000000002</v>
      </c>
      <c r="CK20" s="517">
        <v>380.98480000000001</v>
      </c>
      <c r="CL20" s="517">
        <v>465.62400000000002</v>
      </c>
      <c r="CM20" s="517">
        <v>1311.4004</v>
      </c>
      <c r="CN20" s="517">
        <v>495.9984</v>
      </c>
      <c r="CO20" s="517">
        <v>484.04360000000003</v>
      </c>
      <c r="CP20" s="517">
        <v>412.70269999999999</v>
      </c>
      <c r="CQ20" s="517">
        <v>1392.7447999999999</v>
      </c>
      <c r="CR20" s="517">
        <v>555.11360000000002</v>
      </c>
      <c r="CS20" s="517">
        <v>431.8039</v>
      </c>
      <c r="CT20" s="517">
        <v>414.52519999999998</v>
      </c>
      <c r="CU20" s="517">
        <v>1401.4427000000001</v>
      </c>
      <c r="CV20" s="517">
        <v>438.29610000000002</v>
      </c>
      <c r="CW20" s="517">
        <v>434.935</v>
      </c>
      <c r="CX20" s="517">
        <v>653.0924</v>
      </c>
      <c r="CY20" s="517">
        <v>1526.3235</v>
      </c>
      <c r="CZ20" s="528">
        <v>5631.9114</v>
      </c>
      <c r="DA20" s="93" t="s">
        <v>258</v>
      </c>
      <c r="DB20" s="94">
        <v>15</v>
      </c>
      <c r="DC20" s="226"/>
    </row>
    <row r="21" spans="1:107" ht="18" customHeight="1" x14ac:dyDescent="0.5">
      <c r="A21" s="95">
        <v>16</v>
      </c>
      <c r="B21" s="77" t="s">
        <v>138</v>
      </c>
      <c r="C21" s="518">
        <v>2007.2671</v>
      </c>
      <c r="D21" s="519">
        <v>1629.9908</v>
      </c>
      <c r="E21" s="519">
        <v>2150.6158</v>
      </c>
      <c r="F21" s="519">
        <v>5787.8737000000001</v>
      </c>
      <c r="G21" s="519">
        <v>1622.5368000000001</v>
      </c>
      <c r="H21" s="519">
        <v>1114.0755999999999</v>
      </c>
      <c r="I21" s="519">
        <v>1738.4543000000001</v>
      </c>
      <c r="J21" s="519">
        <v>4475.0667000000003</v>
      </c>
      <c r="K21" s="519">
        <v>1115.0410999999999</v>
      </c>
      <c r="L21" s="519">
        <v>2121.556</v>
      </c>
      <c r="M21" s="519">
        <v>1037.5896</v>
      </c>
      <c r="N21" s="519">
        <v>4274.1868000000004</v>
      </c>
      <c r="O21" s="519">
        <v>1748.6932999999999</v>
      </c>
      <c r="P21" s="519">
        <v>1338.0244</v>
      </c>
      <c r="Q21" s="519">
        <v>1355.643</v>
      </c>
      <c r="R21" s="519">
        <v>4442.3607000000002</v>
      </c>
      <c r="S21" s="529">
        <v>18979.4879</v>
      </c>
      <c r="T21" s="519">
        <v>1598.6704</v>
      </c>
      <c r="U21" s="519">
        <v>1272.7734</v>
      </c>
      <c r="V21" s="519">
        <v>958.93830000000003</v>
      </c>
      <c r="W21" s="519">
        <v>3830.3820999999998</v>
      </c>
      <c r="X21" s="519">
        <v>1208.8477</v>
      </c>
      <c r="Y21" s="519">
        <v>1523.3187</v>
      </c>
      <c r="Z21" s="519">
        <v>1224.8776</v>
      </c>
      <c r="AA21" s="519">
        <v>3957.0439999999999</v>
      </c>
      <c r="AB21" s="519">
        <v>1411.5622000000001</v>
      </c>
      <c r="AC21" s="519">
        <v>1217.951</v>
      </c>
      <c r="AD21" s="519">
        <v>1073.0423000000001</v>
      </c>
      <c r="AE21" s="519">
        <v>3702.5556000000001</v>
      </c>
      <c r="AF21" s="519">
        <v>1384.0833</v>
      </c>
      <c r="AG21" s="519">
        <v>1270.5163</v>
      </c>
      <c r="AH21" s="519">
        <v>1484.8751999999999</v>
      </c>
      <c r="AI21" s="519">
        <v>4139.4748</v>
      </c>
      <c r="AJ21" s="530">
        <v>15629.4565</v>
      </c>
      <c r="AK21" s="519">
        <v>1558.0229999999999</v>
      </c>
      <c r="AL21" s="519">
        <v>948.81949999999995</v>
      </c>
      <c r="AM21" s="519">
        <v>1607.7831000000001</v>
      </c>
      <c r="AN21" s="519">
        <v>4114.6256000000003</v>
      </c>
      <c r="AO21" s="519">
        <v>1381.9906000000001</v>
      </c>
      <c r="AP21" s="519">
        <v>1087.7981</v>
      </c>
      <c r="AQ21" s="519">
        <v>1242.6122</v>
      </c>
      <c r="AR21" s="519">
        <v>3712.4009999999998</v>
      </c>
      <c r="AS21" s="519">
        <v>1408.1756</v>
      </c>
      <c r="AT21" s="519">
        <v>1293.1041</v>
      </c>
      <c r="AU21" s="519">
        <v>1620.3391999999999</v>
      </c>
      <c r="AV21" s="519">
        <v>4321.6188000000002</v>
      </c>
      <c r="AW21" s="519">
        <v>1313.6884</v>
      </c>
      <c r="AX21" s="519">
        <v>1230.6581000000001</v>
      </c>
      <c r="AY21" s="519">
        <v>1625.0723</v>
      </c>
      <c r="AZ21" s="519">
        <v>4169.4188000000004</v>
      </c>
      <c r="BA21" s="531">
        <v>16318.0641</v>
      </c>
      <c r="BB21" s="518">
        <v>934.45600000000002</v>
      </c>
      <c r="BC21" s="519">
        <v>1035.7864</v>
      </c>
      <c r="BD21" s="519">
        <v>1164.7493999999999</v>
      </c>
      <c r="BE21" s="519">
        <v>3134.9917999999998</v>
      </c>
      <c r="BF21" s="519">
        <v>1055.3144</v>
      </c>
      <c r="BG21" s="519">
        <v>1161.3835999999999</v>
      </c>
      <c r="BH21" s="519">
        <v>840.15610000000004</v>
      </c>
      <c r="BI21" s="519">
        <v>3056.8541</v>
      </c>
      <c r="BJ21" s="519">
        <v>1492.2170000000001</v>
      </c>
      <c r="BK21" s="519">
        <v>1108.3429000000001</v>
      </c>
      <c r="BL21" s="519">
        <v>1074.8101999999999</v>
      </c>
      <c r="BM21" s="519">
        <v>3675.3701000000001</v>
      </c>
      <c r="BN21" s="519">
        <v>1424.1261999999999</v>
      </c>
      <c r="BO21" s="519">
        <v>1094.5114000000001</v>
      </c>
      <c r="BP21" s="519">
        <v>1375.6338000000001</v>
      </c>
      <c r="BQ21" s="519">
        <v>3894.2714000000001</v>
      </c>
      <c r="BR21" s="529">
        <v>13761.4874</v>
      </c>
      <c r="BS21" s="519">
        <v>1111.7086999999999</v>
      </c>
      <c r="BT21" s="519">
        <v>1048.0880999999999</v>
      </c>
      <c r="BU21" s="519">
        <v>1242.0454</v>
      </c>
      <c r="BV21" s="519">
        <v>3401.8422</v>
      </c>
      <c r="BW21" s="519">
        <v>1157.8484000000001</v>
      </c>
      <c r="BX21" s="519">
        <v>1017.8365</v>
      </c>
      <c r="BY21" s="519">
        <v>1259.5940000000001</v>
      </c>
      <c r="BZ21" s="519">
        <v>3435.2788999999998</v>
      </c>
      <c r="CA21" s="519">
        <v>1387.9250999999999</v>
      </c>
      <c r="CB21" s="519">
        <v>1205.9031</v>
      </c>
      <c r="CC21" s="519">
        <v>1314.7019</v>
      </c>
      <c r="CD21" s="519">
        <v>3908.53</v>
      </c>
      <c r="CE21" s="519">
        <v>1245.8543999999999</v>
      </c>
      <c r="CF21" s="519">
        <v>1182.0260000000001</v>
      </c>
      <c r="CG21" s="519">
        <v>1102.1723999999999</v>
      </c>
      <c r="CH21" s="519">
        <v>3530.0529000000001</v>
      </c>
      <c r="CI21" s="530">
        <v>14275.704</v>
      </c>
      <c r="CJ21" s="519">
        <v>1245.2585999999999</v>
      </c>
      <c r="CK21" s="519">
        <v>930.2047</v>
      </c>
      <c r="CL21" s="519">
        <v>1316.3291999999999</v>
      </c>
      <c r="CM21" s="519">
        <v>3491.7925</v>
      </c>
      <c r="CN21" s="519">
        <v>1167.2483999999999</v>
      </c>
      <c r="CO21" s="519">
        <v>888.68290000000002</v>
      </c>
      <c r="CP21" s="519">
        <v>1194.1949999999999</v>
      </c>
      <c r="CQ21" s="519">
        <v>3250.1262999999999</v>
      </c>
      <c r="CR21" s="519">
        <v>1312.7257999999999</v>
      </c>
      <c r="CS21" s="519">
        <v>1107.5775000000001</v>
      </c>
      <c r="CT21" s="519">
        <v>1282.1255000000001</v>
      </c>
      <c r="CU21" s="519">
        <v>3702.4288000000001</v>
      </c>
      <c r="CV21" s="519">
        <v>1256.1985</v>
      </c>
      <c r="CW21" s="519">
        <v>1050.3981000000001</v>
      </c>
      <c r="CX21" s="519">
        <v>1155.1926000000001</v>
      </c>
      <c r="CY21" s="519">
        <v>3461.7891</v>
      </c>
      <c r="CZ21" s="531">
        <v>13906.1368</v>
      </c>
      <c r="DA21" s="96" t="s">
        <v>263</v>
      </c>
      <c r="DB21" s="97">
        <v>16</v>
      </c>
      <c r="DC21" s="226"/>
    </row>
    <row r="22" spans="1:107" ht="18" customHeight="1" x14ac:dyDescent="0.5">
      <c r="A22" s="92">
        <v>17</v>
      </c>
      <c r="B22" s="73" t="s">
        <v>140</v>
      </c>
      <c r="C22" s="516">
        <v>524.87139999999999</v>
      </c>
      <c r="D22" s="517">
        <v>31.406700000000001</v>
      </c>
      <c r="E22" s="517">
        <v>103.58540000000001</v>
      </c>
      <c r="F22" s="517">
        <v>659.86360000000002</v>
      </c>
      <c r="G22" s="517">
        <v>799.06659999999999</v>
      </c>
      <c r="H22" s="517">
        <v>441.02420000000001</v>
      </c>
      <c r="I22" s="517">
        <v>72.364699999999999</v>
      </c>
      <c r="J22" s="517">
        <v>1312.4556</v>
      </c>
      <c r="K22" s="517">
        <v>367.37259999999998</v>
      </c>
      <c r="L22" s="517">
        <v>64.759600000000006</v>
      </c>
      <c r="M22" s="517">
        <v>92.104900000000001</v>
      </c>
      <c r="N22" s="517">
        <v>524.23699999999997</v>
      </c>
      <c r="O22" s="517">
        <v>371.7253</v>
      </c>
      <c r="P22" s="517">
        <v>87.841300000000004</v>
      </c>
      <c r="Q22" s="517">
        <v>469.71960000000001</v>
      </c>
      <c r="R22" s="517">
        <v>929.28620000000001</v>
      </c>
      <c r="S22" s="526">
        <v>3425.8424</v>
      </c>
      <c r="T22" s="517">
        <v>70.157600000000002</v>
      </c>
      <c r="U22" s="517">
        <v>43.674599999999998</v>
      </c>
      <c r="V22" s="517">
        <v>289.0308</v>
      </c>
      <c r="W22" s="517">
        <v>402.863</v>
      </c>
      <c r="X22" s="517">
        <v>510.87419999999997</v>
      </c>
      <c r="Y22" s="517">
        <v>346.30380000000002</v>
      </c>
      <c r="Z22" s="517">
        <v>36.614199999999997</v>
      </c>
      <c r="AA22" s="517">
        <v>893.79219999999998</v>
      </c>
      <c r="AB22" s="517">
        <v>90.409499999999994</v>
      </c>
      <c r="AC22" s="517">
        <v>468.69810000000001</v>
      </c>
      <c r="AD22" s="517">
        <v>88.623000000000005</v>
      </c>
      <c r="AE22" s="517">
        <v>647.73059999999998</v>
      </c>
      <c r="AF22" s="517">
        <v>484.64569999999998</v>
      </c>
      <c r="AG22" s="517">
        <v>311.48200000000003</v>
      </c>
      <c r="AH22" s="517">
        <v>470.04660000000001</v>
      </c>
      <c r="AI22" s="517">
        <v>1266.1742999999999</v>
      </c>
      <c r="AJ22" s="527">
        <v>3210.5601000000001</v>
      </c>
      <c r="AK22" s="517">
        <v>330.55419999999998</v>
      </c>
      <c r="AL22" s="517">
        <v>509.25810000000001</v>
      </c>
      <c r="AM22" s="517">
        <v>355.31270000000001</v>
      </c>
      <c r="AN22" s="517">
        <v>1195.125</v>
      </c>
      <c r="AO22" s="517">
        <v>302.53550000000001</v>
      </c>
      <c r="AP22" s="517">
        <v>309.93939999999998</v>
      </c>
      <c r="AQ22" s="517">
        <v>299.90870000000001</v>
      </c>
      <c r="AR22" s="517">
        <v>912.38369999999998</v>
      </c>
      <c r="AS22" s="517">
        <v>513.19629999999995</v>
      </c>
      <c r="AT22" s="517">
        <v>288.93490000000003</v>
      </c>
      <c r="AU22" s="517">
        <v>617.24950000000001</v>
      </c>
      <c r="AV22" s="517">
        <v>1419.3806999999999</v>
      </c>
      <c r="AW22" s="517">
        <v>280.37799999999999</v>
      </c>
      <c r="AX22" s="517">
        <v>459.31560000000002</v>
      </c>
      <c r="AY22" s="517">
        <v>428.3</v>
      </c>
      <c r="AZ22" s="517">
        <v>1167.9936</v>
      </c>
      <c r="BA22" s="528">
        <v>4694.8831</v>
      </c>
      <c r="BB22" s="516">
        <v>869.39710000000002</v>
      </c>
      <c r="BC22" s="517">
        <v>1422.3697</v>
      </c>
      <c r="BD22" s="517">
        <v>1659.0931</v>
      </c>
      <c r="BE22" s="517">
        <v>3950.86</v>
      </c>
      <c r="BF22" s="517">
        <v>1872.1313</v>
      </c>
      <c r="BG22" s="517">
        <v>3007.7883000000002</v>
      </c>
      <c r="BH22" s="517">
        <v>2363.7453999999998</v>
      </c>
      <c r="BI22" s="517">
        <v>7243.6651000000002</v>
      </c>
      <c r="BJ22" s="517">
        <v>2707.904</v>
      </c>
      <c r="BK22" s="517">
        <v>2642.5675000000001</v>
      </c>
      <c r="BL22" s="517">
        <v>2008.4123</v>
      </c>
      <c r="BM22" s="517">
        <v>7358.8837999999996</v>
      </c>
      <c r="BN22" s="517">
        <v>3155.4243000000001</v>
      </c>
      <c r="BO22" s="517">
        <v>1532.3408999999999</v>
      </c>
      <c r="BP22" s="517">
        <v>1535.2747999999999</v>
      </c>
      <c r="BQ22" s="517">
        <v>6223.0401000000002</v>
      </c>
      <c r="BR22" s="526">
        <v>24776.448899999999</v>
      </c>
      <c r="BS22" s="517">
        <v>2890.1021999999998</v>
      </c>
      <c r="BT22" s="517">
        <v>2766.6567</v>
      </c>
      <c r="BU22" s="517">
        <v>1990.3558</v>
      </c>
      <c r="BV22" s="517">
        <v>7647.1147000000001</v>
      </c>
      <c r="BW22" s="517">
        <v>2302.8672999999999</v>
      </c>
      <c r="BX22" s="517">
        <v>2401.8753000000002</v>
      </c>
      <c r="BY22" s="517">
        <v>2353.8658</v>
      </c>
      <c r="BZ22" s="517">
        <v>7058.6085000000003</v>
      </c>
      <c r="CA22" s="517">
        <v>1735.3055999999999</v>
      </c>
      <c r="CB22" s="517">
        <v>1437.2802999999999</v>
      </c>
      <c r="CC22" s="517">
        <v>1590.9702</v>
      </c>
      <c r="CD22" s="517">
        <v>4763.5560999999998</v>
      </c>
      <c r="CE22" s="517">
        <v>1823.9206999999999</v>
      </c>
      <c r="CF22" s="517">
        <v>2425.8721999999998</v>
      </c>
      <c r="CG22" s="517">
        <v>2884.4818</v>
      </c>
      <c r="CH22" s="517">
        <v>7134.2745999999997</v>
      </c>
      <c r="CI22" s="527">
        <v>26603.553899999999</v>
      </c>
      <c r="CJ22" s="517">
        <v>1495.7991</v>
      </c>
      <c r="CK22" s="517">
        <v>1256.6482000000001</v>
      </c>
      <c r="CL22" s="517">
        <v>2280.69</v>
      </c>
      <c r="CM22" s="517">
        <v>5033.1373000000003</v>
      </c>
      <c r="CN22" s="517">
        <v>2538.7141999999999</v>
      </c>
      <c r="CO22" s="517">
        <v>2663.5819000000001</v>
      </c>
      <c r="CP22" s="517">
        <v>2116.2622000000001</v>
      </c>
      <c r="CQ22" s="517">
        <v>7318.5582999999997</v>
      </c>
      <c r="CR22" s="517">
        <v>1872.193</v>
      </c>
      <c r="CS22" s="517">
        <v>1589.4072000000001</v>
      </c>
      <c r="CT22" s="517">
        <v>1760.0054</v>
      </c>
      <c r="CU22" s="517">
        <v>5221.6055999999999</v>
      </c>
      <c r="CV22" s="517">
        <v>4089.3310999999999</v>
      </c>
      <c r="CW22" s="517">
        <v>2224.6988000000001</v>
      </c>
      <c r="CX22" s="517">
        <v>1281.7800999999999</v>
      </c>
      <c r="CY22" s="517">
        <v>7595.81</v>
      </c>
      <c r="CZ22" s="528">
        <v>25169.111199999999</v>
      </c>
      <c r="DA22" s="93" t="s">
        <v>282</v>
      </c>
      <c r="DB22" s="94">
        <v>17</v>
      </c>
      <c r="DC22" s="226"/>
    </row>
    <row r="23" spans="1:107" ht="18" customHeight="1" x14ac:dyDescent="0.5">
      <c r="A23" s="95">
        <v>18</v>
      </c>
      <c r="B23" s="77" t="s">
        <v>47</v>
      </c>
      <c r="C23" s="518">
        <v>1093.0262</v>
      </c>
      <c r="D23" s="519">
        <v>485.9479</v>
      </c>
      <c r="E23" s="519">
        <v>728.4932</v>
      </c>
      <c r="F23" s="519">
        <v>2307.4672999999998</v>
      </c>
      <c r="G23" s="519">
        <v>251.8768</v>
      </c>
      <c r="H23" s="519">
        <v>762.49630000000002</v>
      </c>
      <c r="I23" s="519">
        <v>872.56889999999999</v>
      </c>
      <c r="J23" s="519">
        <v>1886.942</v>
      </c>
      <c r="K23" s="519">
        <v>349.30599999999998</v>
      </c>
      <c r="L23" s="519">
        <v>1102.4011</v>
      </c>
      <c r="M23" s="519">
        <v>782.47860000000003</v>
      </c>
      <c r="N23" s="519">
        <v>2234.1857</v>
      </c>
      <c r="O23" s="519">
        <v>845.31989999999996</v>
      </c>
      <c r="P23" s="519">
        <v>549.69920000000002</v>
      </c>
      <c r="Q23" s="519">
        <v>278.67230000000001</v>
      </c>
      <c r="R23" s="519">
        <v>1673.6913999999999</v>
      </c>
      <c r="S23" s="529">
        <v>8102.2864</v>
      </c>
      <c r="T23" s="519">
        <v>962.78579999999999</v>
      </c>
      <c r="U23" s="519">
        <v>610.01859999999999</v>
      </c>
      <c r="V23" s="519">
        <v>1323.1909000000001</v>
      </c>
      <c r="W23" s="519">
        <v>2895.9953999999998</v>
      </c>
      <c r="X23" s="519">
        <v>1042.8234</v>
      </c>
      <c r="Y23" s="519">
        <v>517.60059999999999</v>
      </c>
      <c r="Z23" s="519">
        <v>87.59</v>
      </c>
      <c r="AA23" s="519">
        <v>1648.0138999999999</v>
      </c>
      <c r="AB23" s="519">
        <v>584.29589999999996</v>
      </c>
      <c r="AC23" s="519">
        <v>862.95839999999998</v>
      </c>
      <c r="AD23" s="519">
        <v>734.69759999999997</v>
      </c>
      <c r="AE23" s="519">
        <v>2181.9519</v>
      </c>
      <c r="AF23" s="519">
        <v>420.6909</v>
      </c>
      <c r="AG23" s="519">
        <v>424.94560000000001</v>
      </c>
      <c r="AH23" s="519">
        <v>685.75099999999998</v>
      </c>
      <c r="AI23" s="519">
        <v>1531.3874000000001</v>
      </c>
      <c r="AJ23" s="530">
        <v>8257.3487000000005</v>
      </c>
      <c r="AK23" s="519">
        <v>611.70820000000003</v>
      </c>
      <c r="AL23" s="519">
        <v>974.31700000000001</v>
      </c>
      <c r="AM23" s="519">
        <v>217.35650000000001</v>
      </c>
      <c r="AN23" s="519">
        <v>1803.3816999999999</v>
      </c>
      <c r="AO23" s="519">
        <v>525.70159999999998</v>
      </c>
      <c r="AP23" s="519">
        <v>681.56579999999997</v>
      </c>
      <c r="AQ23" s="519">
        <v>874.69949999999994</v>
      </c>
      <c r="AR23" s="519">
        <v>2081.9668999999999</v>
      </c>
      <c r="AS23" s="519">
        <v>1451.2462</v>
      </c>
      <c r="AT23" s="519">
        <v>487.3485</v>
      </c>
      <c r="AU23" s="519">
        <v>440.77629999999999</v>
      </c>
      <c r="AV23" s="519">
        <v>2379.3710000000001</v>
      </c>
      <c r="AW23" s="519">
        <v>380.9348</v>
      </c>
      <c r="AX23" s="519">
        <v>663.26260000000002</v>
      </c>
      <c r="AY23" s="519">
        <v>600.49210000000005</v>
      </c>
      <c r="AZ23" s="519">
        <v>1644.6895</v>
      </c>
      <c r="BA23" s="531">
        <v>7909.4090999999999</v>
      </c>
      <c r="BB23" s="518">
        <v>1285.4172000000001</v>
      </c>
      <c r="BC23" s="519">
        <v>985.7989</v>
      </c>
      <c r="BD23" s="519">
        <v>1385.0070000000001</v>
      </c>
      <c r="BE23" s="519">
        <v>3656.2231000000002</v>
      </c>
      <c r="BF23" s="519">
        <v>1304.5063</v>
      </c>
      <c r="BG23" s="519">
        <v>1425.7864</v>
      </c>
      <c r="BH23" s="519">
        <v>1237.0382</v>
      </c>
      <c r="BI23" s="519">
        <v>3967.3308000000002</v>
      </c>
      <c r="BJ23" s="519">
        <v>1375.6207999999999</v>
      </c>
      <c r="BK23" s="519">
        <v>1687.1670999999999</v>
      </c>
      <c r="BL23" s="519">
        <v>1274.7809</v>
      </c>
      <c r="BM23" s="519">
        <v>4337.5688</v>
      </c>
      <c r="BN23" s="519">
        <v>1686.9122</v>
      </c>
      <c r="BO23" s="519">
        <v>1704.4940999999999</v>
      </c>
      <c r="BP23" s="519">
        <v>1673.5044</v>
      </c>
      <c r="BQ23" s="519">
        <v>5064.9107000000004</v>
      </c>
      <c r="BR23" s="529">
        <v>17026.033500000001</v>
      </c>
      <c r="BS23" s="519">
        <v>1292.5433</v>
      </c>
      <c r="BT23" s="519">
        <v>1163.4283</v>
      </c>
      <c r="BU23" s="519">
        <v>2080.6680999999999</v>
      </c>
      <c r="BV23" s="519">
        <v>4536.6396999999997</v>
      </c>
      <c r="BW23" s="519">
        <v>1338.8844999999999</v>
      </c>
      <c r="BX23" s="519">
        <v>1826.7878000000001</v>
      </c>
      <c r="BY23" s="519">
        <v>1209.7756999999999</v>
      </c>
      <c r="BZ23" s="519">
        <v>4375.4480000000003</v>
      </c>
      <c r="CA23" s="519">
        <v>1613.2095999999999</v>
      </c>
      <c r="CB23" s="519">
        <v>1939.9501</v>
      </c>
      <c r="CC23" s="519">
        <v>1522.1972000000001</v>
      </c>
      <c r="CD23" s="519">
        <v>5075.357</v>
      </c>
      <c r="CE23" s="519">
        <v>1827.5053</v>
      </c>
      <c r="CF23" s="519">
        <v>1661.1731</v>
      </c>
      <c r="CG23" s="519">
        <v>3037.7530000000002</v>
      </c>
      <c r="CH23" s="519">
        <v>6526.4314000000004</v>
      </c>
      <c r="CI23" s="530">
        <v>20513.876</v>
      </c>
      <c r="CJ23" s="519">
        <v>1543.2067</v>
      </c>
      <c r="CK23" s="519">
        <v>1543.5214000000001</v>
      </c>
      <c r="CL23" s="519">
        <v>2091.0048000000002</v>
      </c>
      <c r="CM23" s="519">
        <v>5177.7329</v>
      </c>
      <c r="CN23" s="519">
        <v>2346.3797</v>
      </c>
      <c r="CO23" s="519">
        <v>1247.3713</v>
      </c>
      <c r="CP23" s="519">
        <v>1686.0645999999999</v>
      </c>
      <c r="CQ23" s="519">
        <v>5279.8154999999997</v>
      </c>
      <c r="CR23" s="519">
        <v>1867.5533</v>
      </c>
      <c r="CS23" s="519">
        <v>1897.2616</v>
      </c>
      <c r="CT23" s="519">
        <v>1312.7265</v>
      </c>
      <c r="CU23" s="519">
        <v>5077.5414000000001</v>
      </c>
      <c r="CV23" s="519">
        <v>1573.2609</v>
      </c>
      <c r="CW23" s="519">
        <v>1896.1210000000001</v>
      </c>
      <c r="CX23" s="519">
        <v>1730.8979999999999</v>
      </c>
      <c r="CY23" s="519">
        <v>5200.2799000000005</v>
      </c>
      <c r="CZ23" s="531">
        <v>20735.369699999999</v>
      </c>
      <c r="DA23" s="96" t="s">
        <v>283</v>
      </c>
      <c r="DB23" s="97">
        <v>18</v>
      </c>
      <c r="DC23" s="226"/>
    </row>
    <row r="24" spans="1:107" ht="18" customHeight="1" x14ac:dyDescent="0.5">
      <c r="A24" s="92">
        <v>19</v>
      </c>
      <c r="B24" s="73" t="s">
        <v>32</v>
      </c>
      <c r="C24" s="516">
        <v>2457.9166</v>
      </c>
      <c r="D24" s="517">
        <v>2470.2485999999999</v>
      </c>
      <c r="E24" s="517">
        <v>2357.2626</v>
      </c>
      <c r="F24" s="517">
        <v>7285.4278000000004</v>
      </c>
      <c r="G24" s="517">
        <v>2937.4151000000002</v>
      </c>
      <c r="H24" s="517">
        <v>3051.837</v>
      </c>
      <c r="I24" s="517">
        <v>2433.4666999999999</v>
      </c>
      <c r="J24" s="517">
        <v>8422.7188000000006</v>
      </c>
      <c r="K24" s="517">
        <v>2040.3806</v>
      </c>
      <c r="L24" s="517">
        <v>2368.3834000000002</v>
      </c>
      <c r="M24" s="517">
        <v>1580.4538</v>
      </c>
      <c r="N24" s="517">
        <v>5989.2178999999996</v>
      </c>
      <c r="O24" s="517">
        <v>1837.5011999999999</v>
      </c>
      <c r="P24" s="517">
        <v>2091.7962000000002</v>
      </c>
      <c r="Q24" s="517">
        <v>3167.0101</v>
      </c>
      <c r="R24" s="517">
        <v>7096.3073999999997</v>
      </c>
      <c r="S24" s="526">
        <v>28793.671900000001</v>
      </c>
      <c r="T24" s="517">
        <v>1870.576</v>
      </c>
      <c r="U24" s="517">
        <v>2709.1927000000001</v>
      </c>
      <c r="V24" s="517">
        <v>2130.3624</v>
      </c>
      <c r="W24" s="517">
        <v>6710.1310000000003</v>
      </c>
      <c r="X24" s="517">
        <v>2803.8494999999998</v>
      </c>
      <c r="Y24" s="517">
        <v>2390.4227000000001</v>
      </c>
      <c r="Z24" s="517">
        <v>1840.9245000000001</v>
      </c>
      <c r="AA24" s="517">
        <v>7035.1967000000004</v>
      </c>
      <c r="AB24" s="517">
        <v>1499.6685</v>
      </c>
      <c r="AC24" s="517">
        <v>1979.4893</v>
      </c>
      <c r="AD24" s="517">
        <v>2717.7404999999999</v>
      </c>
      <c r="AE24" s="517">
        <v>6196.8984</v>
      </c>
      <c r="AF24" s="517">
        <v>2689.2141000000001</v>
      </c>
      <c r="AG24" s="517">
        <v>3344.6511</v>
      </c>
      <c r="AH24" s="517">
        <v>2722.3553999999999</v>
      </c>
      <c r="AI24" s="517">
        <v>8756.2204999999994</v>
      </c>
      <c r="AJ24" s="527">
        <v>28698.446599999999</v>
      </c>
      <c r="AK24" s="517">
        <v>2343.7224999999999</v>
      </c>
      <c r="AL24" s="517">
        <v>1093.4294</v>
      </c>
      <c r="AM24" s="517">
        <v>1641.7561000000001</v>
      </c>
      <c r="AN24" s="517">
        <v>5078.9080999999996</v>
      </c>
      <c r="AO24" s="517">
        <v>1173.9135000000001</v>
      </c>
      <c r="AP24" s="517">
        <v>1134.2805000000001</v>
      </c>
      <c r="AQ24" s="517">
        <v>903.38549999999998</v>
      </c>
      <c r="AR24" s="517">
        <v>3211.5794999999998</v>
      </c>
      <c r="AS24" s="517">
        <v>1414.7772</v>
      </c>
      <c r="AT24" s="517">
        <v>2372.1565000000001</v>
      </c>
      <c r="AU24" s="517">
        <v>2085.8643999999999</v>
      </c>
      <c r="AV24" s="517">
        <v>5872.7981</v>
      </c>
      <c r="AW24" s="517">
        <v>3632.8366000000001</v>
      </c>
      <c r="AX24" s="517">
        <v>3683.5976999999998</v>
      </c>
      <c r="AY24" s="517">
        <v>2384.6486</v>
      </c>
      <c r="AZ24" s="517">
        <v>9701.0828999999994</v>
      </c>
      <c r="BA24" s="528">
        <v>23864.368600000002</v>
      </c>
      <c r="BB24" s="516">
        <v>174.84289999999999</v>
      </c>
      <c r="BC24" s="517">
        <v>295.11070000000001</v>
      </c>
      <c r="BD24" s="517">
        <v>248.2046</v>
      </c>
      <c r="BE24" s="517">
        <v>718.15809999999999</v>
      </c>
      <c r="BF24" s="517">
        <v>197.7379</v>
      </c>
      <c r="BG24" s="517">
        <v>1546.9549999999999</v>
      </c>
      <c r="BH24" s="517">
        <v>371.07069999999999</v>
      </c>
      <c r="BI24" s="517">
        <v>2115.7636000000002</v>
      </c>
      <c r="BJ24" s="517">
        <v>326.8526</v>
      </c>
      <c r="BK24" s="517">
        <v>301.20699999999999</v>
      </c>
      <c r="BL24" s="517">
        <v>376.48570000000001</v>
      </c>
      <c r="BM24" s="517">
        <v>1004.5452</v>
      </c>
      <c r="BN24" s="517">
        <v>1521.9306999999999</v>
      </c>
      <c r="BO24" s="517">
        <v>343.46269999999998</v>
      </c>
      <c r="BP24" s="517">
        <v>251.41550000000001</v>
      </c>
      <c r="BQ24" s="517">
        <v>2116.8089</v>
      </c>
      <c r="BR24" s="526">
        <v>5955.2758999999996</v>
      </c>
      <c r="BS24" s="517">
        <v>330.68239999999997</v>
      </c>
      <c r="BT24" s="517">
        <v>240.3304</v>
      </c>
      <c r="BU24" s="517">
        <v>315.85730000000001</v>
      </c>
      <c r="BV24" s="517">
        <v>886.87009999999998</v>
      </c>
      <c r="BW24" s="517">
        <v>271.85000000000002</v>
      </c>
      <c r="BX24" s="517">
        <v>291.93639999999999</v>
      </c>
      <c r="BY24" s="517">
        <v>290.79590000000002</v>
      </c>
      <c r="BZ24" s="517">
        <v>854.58230000000003</v>
      </c>
      <c r="CA24" s="517">
        <v>429.85500000000002</v>
      </c>
      <c r="CB24" s="517">
        <v>365.46280000000002</v>
      </c>
      <c r="CC24" s="517">
        <v>1535.7062000000001</v>
      </c>
      <c r="CD24" s="517">
        <v>2331.0239999999999</v>
      </c>
      <c r="CE24" s="517">
        <v>493.35919999999999</v>
      </c>
      <c r="CF24" s="517">
        <v>322.58519999999999</v>
      </c>
      <c r="CG24" s="517">
        <v>310.64010000000002</v>
      </c>
      <c r="CH24" s="517">
        <v>1126.5844999999999</v>
      </c>
      <c r="CI24" s="527">
        <v>5199.0608000000002</v>
      </c>
      <c r="CJ24" s="517">
        <v>333.49930000000001</v>
      </c>
      <c r="CK24" s="517">
        <v>290.10239999999999</v>
      </c>
      <c r="CL24" s="517">
        <v>352.46260000000001</v>
      </c>
      <c r="CM24" s="517">
        <v>976.06439999999998</v>
      </c>
      <c r="CN24" s="517">
        <v>250.66569999999999</v>
      </c>
      <c r="CO24" s="517">
        <v>328.3442</v>
      </c>
      <c r="CP24" s="517">
        <v>310.99220000000003</v>
      </c>
      <c r="CQ24" s="517">
        <v>890.00210000000004</v>
      </c>
      <c r="CR24" s="517">
        <v>540.91219999999998</v>
      </c>
      <c r="CS24" s="517">
        <v>318.09280000000001</v>
      </c>
      <c r="CT24" s="517">
        <v>372.18110000000001</v>
      </c>
      <c r="CU24" s="517">
        <v>1231.1860999999999</v>
      </c>
      <c r="CV24" s="517">
        <v>294.2645</v>
      </c>
      <c r="CW24" s="517">
        <v>227.93109999999999</v>
      </c>
      <c r="CX24" s="517">
        <v>265.6309</v>
      </c>
      <c r="CY24" s="517">
        <v>787.82650000000001</v>
      </c>
      <c r="CZ24" s="528">
        <v>3885.0790999999999</v>
      </c>
      <c r="DA24" s="93" t="s">
        <v>255</v>
      </c>
      <c r="DB24" s="94">
        <v>19</v>
      </c>
      <c r="DC24" s="226"/>
    </row>
    <row r="25" spans="1:107" ht="18" customHeight="1" x14ac:dyDescent="0.5">
      <c r="A25" s="95">
        <v>20</v>
      </c>
      <c r="B25" s="77" t="s">
        <v>37</v>
      </c>
      <c r="C25" s="518">
        <v>1060.5698</v>
      </c>
      <c r="D25" s="519">
        <v>552.59400000000005</v>
      </c>
      <c r="E25" s="519">
        <v>1487.4274</v>
      </c>
      <c r="F25" s="519">
        <v>3100.5911999999998</v>
      </c>
      <c r="G25" s="519">
        <v>816.78440000000001</v>
      </c>
      <c r="H25" s="519">
        <v>1245.6105</v>
      </c>
      <c r="I25" s="519">
        <v>1150.8884</v>
      </c>
      <c r="J25" s="519">
        <v>3213.2833000000001</v>
      </c>
      <c r="K25" s="519">
        <v>745.05920000000003</v>
      </c>
      <c r="L25" s="519">
        <v>1761.9821999999999</v>
      </c>
      <c r="M25" s="519">
        <v>996.00049999999999</v>
      </c>
      <c r="N25" s="519">
        <v>3503.0419000000002</v>
      </c>
      <c r="O25" s="519">
        <v>755.55060000000003</v>
      </c>
      <c r="P25" s="519">
        <v>1482.2406000000001</v>
      </c>
      <c r="Q25" s="519">
        <v>947.73419999999999</v>
      </c>
      <c r="R25" s="519">
        <v>3185.5252999999998</v>
      </c>
      <c r="S25" s="529">
        <v>13002.4416</v>
      </c>
      <c r="T25" s="519">
        <v>794.51760000000002</v>
      </c>
      <c r="U25" s="519">
        <v>708.13049999999998</v>
      </c>
      <c r="V25" s="519">
        <v>845.63059999999996</v>
      </c>
      <c r="W25" s="519">
        <v>2348.2786000000001</v>
      </c>
      <c r="X25" s="519">
        <v>1082.7635</v>
      </c>
      <c r="Y25" s="519">
        <v>645.29049999999995</v>
      </c>
      <c r="Z25" s="519">
        <v>1177.4386</v>
      </c>
      <c r="AA25" s="519">
        <v>2905.4926</v>
      </c>
      <c r="AB25" s="519">
        <v>1328.0893000000001</v>
      </c>
      <c r="AC25" s="519">
        <v>1137.0083</v>
      </c>
      <c r="AD25" s="519">
        <v>864.13189999999997</v>
      </c>
      <c r="AE25" s="519">
        <v>3329.2294999999999</v>
      </c>
      <c r="AF25" s="519">
        <v>959.62879999999996</v>
      </c>
      <c r="AG25" s="519">
        <v>455.43389999999999</v>
      </c>
      <c r="AH25" s="519">
        <v>964.89660000000003</v>
      </c>
      <c r="AI25" s="519">
        <v>2379.9594000000002</v>
      </c>
      <c r="AJ25" s="530">
        <v>10962.9601</v>
      </c>
      <c r="AK25" s="519">
        <v>649.4624</v>
      </c>
      <c r="AL25" s="519">
        <v>697.07320000000004</v>
      </c>
      <c r="AM25" s="519">
        <v>1299.3435999999999</v>
      </c>
      <c r="AN25" s="519">
        <v>2645.8791999999999</v>
      </c>
      <c r="AO25" s="519">
        <v>1135.0987</v>
      </c>
      <c r="AP25" s="519">
        <v>910.50120000000004</v>
      </c>
      <c r="AQ25" s="519">
        <v>1315.6649</v>
      </c>
      <c r="AR25" s="519">
        <v>3361.2647999999999</v>
      </c>
      <c r="AS25" s="519">
        <v>1009.1229</v>
      </c>
      <c r="AT25" s="519">
        <v>1826.1375</v>
      </c>
      <c r="AU25" s="519">
        <v>1223.97</v>
      </c>
      <c r="AV25" s="519">
        <v>4059.2303999999999</v>
      </c>
      <c r="AW25" s="519">
        <v>1026.9680000000001</v>
      </c>
      <c r="AX25" s="519">
        <v>995.81399999999996</v>
      </c>
      <c r="AY25" s="519">
        <v>651.14009999999996</v>
      </c>
      <c r="AZ25" s="519">
        <v>2673.9220999999998</v>
      </c>
      <c r="BA25" s="531">
        <v>12740.2965</v>
      </c>
      <c r="BB25" s="518">
        <v>1004.4949</v>
      </c>
      <c r="BC25" s="519">
        <v>912.0136</v>
      </c>
      <c r="BD25" s="519">
        <v>1151.3373999999999</v>
      </c>
      <c r="BE25" s="519">
        <v>3067.8458999999998</v>
      </c>
      <c r="BF25" s="519">
        <v>1191.5034000000001</v>
      </c>
      <c r="BG25" s="519">
        <v>904.53830000000005</v>
      </c>
      <c r="BH25" s="519">
        <v>1475.9404</v>
      </c>
      <c r="BI25" s="519">
        <v>3571.9821000000002</v>
      </c>
      <c r="BJ25" s="519">
        <v>915.91970000000003</v>
      </c>
      <c r="BK25" s="519">
        <v>1274.395</v>
      </c>
      <c r="BL25" s="519">
        <v>1273.4199000000001</v>
      </c>
      <c r="BM25" s="519">
        <v>3463.7345</v>
      </c>
      <c r="BN25" s="519">
        <v>980.78880000000004</v>
      </c>
      <c r="BO25" s="519">
        <v>1232.1983</v>
      </c>
      <c r="BP25" s="519">
        <v>1140.3865000000001</v>
      </c>
      <c r="BQ25" s="519">
        <v>3353.3735000000001</v>
      </c>
      <c r="BR25" s="529">
        <v>13456.936</v>
      </c>
      <c r="BS25" s="519">
        <v>1405.7985000000001</v>
      </c>
      <c r="BT25" s="519">
        <v>1098.1353999999999</v>
      </c>
      <c r="BU25" s="519">
        <v>1391.8055999999999</v>
      </c>
      <c r="BV25" s="519">
        <v>3895.7395000000001</v>
      </c>
      <c r="BW25" s="519">
        <v>949.86099999999999</v>
      </c>
      <c r="BX25" s="519">
        <v>1175.2837</v>
      </c>
      <c r="BY25" s="519">
        <v>998.07219999999995</v>
      </c>
      <c r="BZ25" s="519">
        <v>3123.2168999999999</v>
      </c>
      <c r="CA25" s="519">
        <v>1205.5811000000001</v>
      </c>
      <c r="CB25" s="519">
        <v>1424.1864</v>
      </c>
      <c r="CC25" s="519">
        <v>1103.3557000000001</v>
      </c>
      <c r="CD25" s="519">
        <v>3733.1232</v>
      </c>
      <c r="CE25" s="519">
        <v>1220.3462</v>
      </c>
      <c r="CF25" s="519">
        <v>1131.9706000000001</v>
      </c>
      <c r="CG25" s="519">
        <v>1259.9627</v>
      </c>
      <c r="CH25" s="519">
        <v>3612.2795000000001</v>
      </c>
      <c r="CI25" s="530">
        <v>14364.3591</v>
      </c>
      <c r="CJ25" s="519">
        <v>1792.3259</v>
      </c>
      <c r="CK25" s="519">
        <v>997.8623</v>
      </c>
      <c r="CL25" s="519">
        <v>1317.6874</v>
      </c>
      <c r="CM25" s="519">
        <v>4107.8755000000001</v>
      </c>
      <c r="CN25" s="519">
        <v>1222.9354000000001</v>
      </c>
      <c r="CO25" s="519">
        <v>931.75639999999999</v>
      </c>
      <c r="CP25" s="519">
        <v>892.65800000000002</v>
      </c>
      <c r="CQ25" s="519">
        <v>3047.3498</v>
      </c>
      <c r="CR25" s="519">
        <v>991.71510000000001</v>
      </c>
      <c r="CS25" s="519">
        <v>1442.6003000000001</v>
      </c>
      <c r="CT25" s="519">
        <v>1192.9837</v>
      </c>
      <c r="CU25" s="519">
        <v>3627.2991000000002</v>
      </c>
      <c r="CV25" s="519">
        <v>1282.2575999999999</v>
      </c>
      <c r="CW25" s="519">
        <v>1034.2752</v>
      </c>
      <c r="CX25" s="519">
        <v>1456.1259</v>
      </c>
      <c r="CY25" s="519">
        <v>3772.6587</v>
      </c>
      <c r="CZ25" s="531">
        <v>14555.183199999999</v>
      </c>
      <c r="DA25" s="96" t="s">
        <v>268</v>
      </c>
      <c r="DB25" s="97">
        <v>20</v>
      </c>
      <c r="DC25" s="226"/>
    </row>
    <row r="26" spans="1:107" ht="18" customHeight="1" x14ac:dyDescent="0.5">
      <c r="A26" s="92">
        <v>21</v>
      </c>
      <c r="B26" s="73" t="s">
        <v>195</v>
      </c>
      <c r="C26" s="516">
        <v>1083.7917</v>
      </c>
      <c r="D26" s="517">
        <v>824.70190000000002</v>
      </c>
      <c r="E26" s="517">
        <v>1131.981</v>
      </c>
      <c r="F26" s="517">
        <v>3040.4746</v>
      </c>
      <c r="G26" s="517">
        <v>975.84010000000001</v>
      </c>
      <c r="H26" s="517">
        <v>1024.306</v>
      </c>
      <c r="I26" s="517">
        <v>1470.6396</v>
      </c>
      <c r="J26" s="517">
        <v>3470.7856999999999</v>
      </c>
      <c r="K26" s="517">
        <v>1089.6360999999999</v>
      </c>
      <c r="L26" s="517">
        <v>1017.5712</v>
      </c>
      <c r="M26" s="517">
        <v>1684.5483999999999</v>
      </c>
      <c r="N26" s="517">
        <v>3791.7557000000002</v>
      </c>
      <c r="O26" s="517">
        <v>1126.7428</v>
      </c>
      <c r="P26" s="517">
        <v>1737.6393</v>
      </c>
      <c r="Q26" s="517">
        <v>1212.7181</v>
      </c>
      <c r="R26" s="517">
        <v>4077.1001999999999</v>
      </c>
      <c r="S26" s="526">
        <v>14380.116099999999</v>
      </c>
      <c r="T26" s="517">
        <v>1295.8869999999999</v>
      </c>
      <c r="U26" s="517">
        <v>1809.4078999999999</v>
      </c>
      <c r="V26" s="517">
        <v>1315.3006</v>
      </c>
      <c r="W26" s="517">
        <v>4420.5955000000004</v>
      </c>
      <c r="X26" s="517">
        <v>898.82730000000004</v>
      </c>
      <c r="Y26" s="517">
        <v>1124.2238</v>
      </c>
      <c r="Z26" s="517">
        <v>816.60500000000002</v>
      </c>
      <c r="AA26" s="517">
        <v>2839.6561000000002</v>
      </c>
      <c r="AB26" s="517">
        <v>827.51790000000005</v>
      </c>
      <c r="AC26" s="517">
        <v>672.9796</v>
      </c>
      <c r="AD26" s="517">
        <v>782.45780000000002</v>
      </c>
      <c r="AE26" s="517">
        <v>2282.9553999999998</v>
      </c>
      <c r="AF26" s="517">
        <v>1220.6695999999999</v>
      </c>
      <c r="AG26" s="517">
        <v>1173.981</v>
      </c>
      <c r="AH26" s="517">
        <v>948.25120000000004</v>
      </c>
      <c r="AI26" s="517">
        <v>3342.9018000000001</v>
      </c>
      <c r="AJ26" s="527">
        <v>12886.1088</v>
      </c>
      <c r="AK26" s="517">
        <v>834.08180000000004</v>
      </c>
      <c r="AL26" s="517">
        <v>1191.8593000000001</v>
      </c>
      <c r="AM26" s="517">
        <v>1292.8148000000001</v>
      </c>
      <c r="AN26" s="517">
        <v>3318.7559999999999</v>
      </c>
      <c r="AO26" s="517">
        <v>969.00009999999997</v>
      </c>
      <c r="AP26" s="517">
        <v>1074.0839000000001</v>
      </c>
      <c r="AQ26" s="517">
        <v>813.25909999999999</v>
      </c>
      <c r="AR26" s="517">
        <v>2856.3431</v>
      </c>
      <c r="AS26" s="517">
        <v>1041.8769</v>
      </c>
      <c r="AT26" s="517">
        <v>1542.7026000000001</v>
      </c>
      <c r="AU26" s="517">
        <v>1238.2813000000001</v>
      </c>
      <c r="AV26" s="517">
        <v>3822.8609000000001</v>
      </c>
      <c r="AW26" s="517">
        <v>1028.3796</v>
      </c>
      <c r="AX26" s="517">
        <v>1394.0387000000001</v>
      </c>
      <c r="AY26" s="517">
        <v>941.90549999999996</v>
      </c>
      <c r="AZ26" s="517">
        <v>3364.3238000000001</v>
      </c>
      <c r="BA26" s="528">
        <v>13362.2837</v>
      </c>
      <c r="BB26" s="516">
        <v>942.50879999999995</v>
      </c>
      <c r="BC26" s="517">
        <v>735.63430000000005</v>
      </c>
      <c r="BD26" s="517">
        <v>1400.2677000000001</v>
      </c>
      <c r="BE26" s="517">
        <v>3078.4108000000001</v>
      </c>
      <c r="BF26" s="517">
        <v>906.58870000000002</v>
      </c>
      <c r="BG26" s="517">
        <v>978.12670000000003</v>
      </c>
      <c r="BH26" s="517">
        <v>701.33299999999997</v>
      </c>
      <c r="BI26" s="517">
        <v>2586.0484000000001</v>
      </c>
      <c r="BJ26" s="517">
        <v>862.68520000000001</v>
      </c>
      <c r="BK26" s="517">
        <v>897.93169999999998</v>
      </c>
      <c r="BL26" s="517">
        <v>613.53200000000004</v>
      </c>
      <c r="BM26" s="517">
        <v>2374.1489000000001</v>
      </c>
      <c r="BN26" s="517">
        <v>880.73940000000005</v>
      </c>
      <c r="BO26" s="517">
        <v>590.27350000000001</v>
      </c>
      <c r="BP26" s="517">
        <v>742.5761</v>
      </c>
      <c r="BQ26" s="517">
        <v>2213.5889999999999</v>
      </c>
      <c r="BR26" s="526">
        <v>10252.197</v>
      </c>
      <c r="BS26" s="517">
        <v>741.41570000000002</v>
      </c>
      <c r="BT26" s="517">
        <v>1635.2845</v>
      </c>
      <c r="BU26" s="517">
        <v>834.19410000000005</v>
      </c>
      <c r="BV26" s="517">
        <v>3210.8942999999999</v>
      </c>
      <c r="BW26" s="517">
        <v>843.57770000000005</v>
      </c>
      <c r="BX26" s="517">
        <v>985.18910000000005</v>
      </c>
      <c r="BY26" s="517">
        <v>857.62099999999998</v>
      </c>
      <c r="BZ26" s="517">
        <v>2686.3879000000002</v>
      </c>
      <c r="CA26" s="517">
        <v>1142.4903999999999</v>
      </c>
      <c r="CB26" s="517">
        <v>968.30100000000004</v>
      </c>
      <c r="CC26" s="517">
        <v>2226.8139999999999</v>
      </c>
      <c r="CD26" s="517">
        <v>4337.6054000000004</v>
      </c>
      <c r="CE26" s="517">
        <v>921.69060000000002</v>
      </c>
      <c r="CF26" s="517">
        <v>1131.1668</v>
      </c>
      <c r="CG26" s="517">
        <v>1105.6652999999999</v>
      </c>
      <c r="CH26" s="517">
        <v>3158.5225999999998</v>
      </c>
      <c r="CI26" s="527">
        <v>13393.4102</v>
      </c>
      <c r="CJ26" s="517">
        <v>956.65110000000004</v>
      </c>
      <c r="CK26" s="517">
        <v>1384.8738000000001</v>
      </c>
      <c r="CL26" s="517">
        <v>2416.5803999999998</v>
      </c>
      <c r="CM26" s="517">
        <v>4758.1053000000002</v>
      </c>
      <c r="CN26" s="517">
        <v>720.84500000000003</v>
      </c>
      <c r="CO26" s="517">
        <v>969.00419999999997</v>
      </c>
      <c r="CP26" s="517">
        <v>940.32420000000002</v>
      </c>
      <c r="CQ26" s="517">
        <v>2630.1734000000001</v>
      </c>
      <c r="CR26" s="517">
        <v>1006.4125</v>
      </c>
      <c r="CS26" s="517">
        <v>964.50630000000001</v>
      </c>
      <c r="CT26" s="517">
        <v>933.15430000000003</v>
      </c>
      <c r="CU26" s="517">
        <v>2904.0731000000001</v>
      </c>
      <c r="CV26" s="517">
        <v>811.97649999999999</v>
      </c>
      <c r="CW26" s="517">
        <v>915.55349999999999</v>
      </c>
      <c r="CX26" s="517">
        <v>1006.1845</v>
      </c>
      <c r="CY26" s="517">
        <v>2733.7145</v>
      </c>
      <c r="CZ26" s="528">
        <v>13026.0663</v>
      </c>
      <c r="DA26" s="93" t="s">
        <v>264</v>
      </c>
      <c r="DB26" s="94">
        <v>21</v>
      </c>
      <c r="DC26" s="226"/>
    </row>
    <row r="27" spans="1:107" ht="18" customHeight="1" x14ac:dyDescent="0.5">
      <c r="A27" s="95">
        <v>22</v>
      </c>
      <c r="B27" s="77" t="s">
        <v>146</v>
      </c>
      <c r="C27" s="518">
        <v>657.3442</v>
      </c>
      <c r="D27" s="519">
        <v>631.80610000000001</v>
      </c>
      <c r="E27" s="519">
        <v>1127.9938999999999</v>
      </c>
      <c r="F27" s="519">
        <v>2417.1441</v>
      </c>
      <c r="G27" s="519">
        <v>1637.4050999999999</v>
      </c>
      <c r="H27" s="519">
        <v>231.69669999999999</v>
      </c>
      <c r="I27" s="519">
        <v>1015.7503</v>
      </c>
      <c r="J27" s="519">
        <v>2884.8521000000001</v>
      </c>
      <c r="K27" s="519">
        <v>828.81140000000005</v>
      </c>
      <c r="L27" s="519">
        <v>1936.0993000000001</v>
      </c>
      <c r="M27" s="519">
        <v>1406.6412</v>
      </c>
      <c r="N27" s="519">
        <v>4171.5518000000002</v>
      </c>
      <c r="O27" s="519">
        <v>2031.5278000000001</v>
      </c>
      <c r="P27" s="519">
        <v>879.02350000000001</v>
      </c>
      <c r="Q27" s="519">
        <v>1142.9447</v>
      </c>
      <c r="R27" s="519">
        <v>4053.4960000000001</v>
      </c>
      <c r="S27" s="529">
        <v>13527.044099999999</v>
      </c>
      <c r="T27" s="519">
        <v>1101.0578</v>
      </c>
      <c r="U27" s="519">
        <v>1806.5934999999999</v>
      </c>
      <c r="V27" s="519">
        <v>1191.8021000000001</v>
      </c>
      <c r="W27" s="519">
        <v>4099.4534000000003</v>
      </c>
      <c r="X27" s="519">
        <v>2560.1514000000002</v>
      </c>
      <c r="Y27" s="519">
        <v>2946.5176000000001</v>
      </c>
      <c r="Z27" s="519">
        <v>2126.4005000000002</v>
      </c>
      <c r="AA27" s="519">
        <v>7633.0694000000003</v>
      </c>
      <c r="AB27" s="519">
        <v>1377.8331000000001</v>
      </c>
      <c r="AC27" s="519">
        <v>1243.9988000000001</v>
      </c>
      <c r="AD27" s="519">
        <v>1681.0389</v>
      </c>
      <c r="AE27" s="519">
        <v>4302.8708999999999</v>
      </c>
      <c r="AF27" s="519">
        <v>1687.1692</v>
      </c>
      <c r="AG27" s="519">
        <v>902.34749999999997</v>
      </c>
      <c r="AH27" s="519">
        <v>403.71089999999998</v>
      </c>
      <c r="AI27" s="519">
        <v>2993.2276000000002</v>
      </c>
      <c r="AJ27" s="530">
        <v>19028.621200000001</v>
      </c>
      <c r="AK27" s="519">
        <v>649.51329999999996</v>
      </c>
      <c r="AL27" s="519">
        <v>394.97300000000001</v>
      </c>
      <c r="AM27" s="519">
        <v>2287.6826999999998</v>
      </c>
      <c r="AN27" s="519">
        <v>3332.1689999999999</v>
      </c>
      <c r="AO27" s="519">
        <v>2754.1334999999999</v>
      </c>
      <c r="AP27" s="519">
        <v>2482.9720000000002</v>
      </c>
      <c r="AQ27" s="519">
        <v>1953.2170000000001</v>
      </c>
      <c r="AR27" s="519">
        <v>7190.3226000000004</v>
      </c>
      <c r="AS27" s="519">
        <v>3431.4902000000002</v>
      </c>
      <c r="AT27" s="519">
        <v>1925.9238</v>
      </c>
      <c r="AU27" s="519">
        <v>2695.2975000000001</v>
      </c>
      <c r="AV27" s="519">
        <v>8052.7115000000003</v>
      </c>
      <c r="AW27" s="519">
        <v>2899.8283999999999</v>
      </c>
      <c r="AX27" s="519">
        <v>1695.7212</v>
      </c>
      <c r="AY27" s="519">
        <v>3033.9191000000001</v>
      </c>
      <c r="AZ27" s="519">
        <v>7629.4687000000004</v>
      </c>
      <c r="BA27" s="531">
        <v>26204.6718</v>
      </c>
      <c r="BB27" s="518">
        <v>4.3907999999999996</v>
      </c>
      <c r="BC27" s="519">
        <v>3.2509000000000001</v>
      </c>
      <c r="BD27" s="519">
        <v>0.62309999999999999</v>
      </c>
      <c r="BE27" s="519">
        <v>8.2646999999999995</v>
      </c>
      <c r="BF27" s="519">
        <v>1.6046</v>
      </c>
      <c r="BG27" s="519">
        <v>0.85150000000000003</v>
      </c>
      <c r="BH27" s="519">
        <v>3.7505999999999999</v>
      </c>
      <c r="BI27" s="519">
        <v>6.2066999999999997</v>
      </c>
      <c r="BJ27" s="519">
        <v>1.7121999999999999</v>
      </c>
      <c r="BK27" s="519">
        <v>9.2207000000000008</v>
      </c>
      <c r="BL27" s="519">
        <v>55.947699999999998</v>
      </c>
      <c r="BM27" s="519">
        <v>66.880700000000004</v>
      </c>
      <c r="BN27" s="519">
        <v>32.381599999999999</v>
      </c>
      <c r="BO27" s="519">
        <v>70.108999999999995</v>
      </c>
      <c r="BP27" s="519">
        <v>4.9722</v>
      </c>
      <c r="BQ27" s="519">
        <v>107.4629</v>
      </c>
      <c r="BR27" s="529">
        <v>188.815</v>
      </c>
      <c r="BS27" s="519">
        <v>7.6208</v>
      </c>
      <c r="BT27" s="519">
        <v>0.82479999999999998</v>
      </c>
      <c r="BU27" s="519">
        <v>1.0189999999999999</v>
      </c>
      <c r="BV27" s="519">
        <v>9.4647000000000006</v>
      </c>
      <c r="BW27" s="519">
        <v>0.47770000000000001</v>
      </c>
      <c r="BX27" s="519">
        <v>2.1055000000000001</v>
      </c>
      <c r="BY27" s="519">
        <v>1.0731999999999999</v>
      </c>
      <c r="BZ27" s="519">
        <v>3.6562999999999999</v>
      </c>
      <c r="CA27" s="519">
        <v>0.65390000000000004</v>
      </c>
      <c r="CB27" s="519">
        <v>37.855499999999999</v>
      </c>
      <c r="CC27" s="519">
        <v>23.850200000000001</v>
      </c>
      <c r="CD27" s="519">
        <v>62.3596</v>
      </c>
      <c r="CE27" s="519">
        <v>23.2958</v>
      </c>
      <c r="CF27" s="519">
        <v>21.1755</v>
      </c>
      <c r="CG27" s="519">
        <v>43.051099999999998</v>
      </c>
      <c r="CH27" s="519">
        <v>87.522300000000001</v>
      </c>
      <c r="CI27" s="530">
        <v>163.00299999999999</v>
      </c>
      <c r="CJ27" s="519">
        <v>3.7574999999999998</v>
      </c>
      <c r="CK27" s="519">
        <v>4.5869999999999997</v>
      </c>
      <c r="CL27" s="519">
        <v>2.0501999999999998</v>
      </c>
      <c r="CM27" s="519">
        <v>10.3947</v>
      </c>
      <c r="CN27" s="519">
        <v>2.3212000000000002</v>
      </c>
      <c r="CO27" s="519">
        <v>0.97419999999999995</v>
      </c>
      <c r="CP27" s="519">
        <v>4.5292000000000003</v>
      </c>
      <c r="CQ27" s="519">
        <v>7.8246000000000002</v>
      </c>
      <c r="CR27" s="519">
        <v>11.473800000000001</v>
      </c>
      <c r="CS27" s="519">
        <v>48.655200000000001</v>
      </c>
      <c r="CT27" s="519">
        <v>30.412500000000001</v>
      </c>
      <c r="CU27" s="519">
        <v>90.541399999999996</v>
      </c>
      <c r="CV27" s="519">
        <v>14.708</v>
      </c>
      <c r="CW27" s="519">
        <v>21.276700000000002</v>
      </c>
      <c r="CX27" s="519">
        <v>7.4584000000000001</v>
      </c>
      <c r="CY27" s="519">
        <v>43.443199999999997</v>
      </c>
      <c r="CZ27" s="531">
        <v>152.2039</v>
      </c>
      <c r="DA27" s="96" t="s">
        <v>261</v>
      </c>
      <c r="DB27" s="97">
        <v>22</v>
      </c>
      <c r="DC27" s="226"/>
    </row>
    <row r="28" spans="1:107" ht="18" customHeight="1" x14ac:dyDescent="0.5">
      <c r="A28" s="92">
        <v>23</v>
      </c>
      <c r="B28" s="73" t="s">
        <v>137</v>
      </c>
      <c r="C28" s="516">
        <v>2321.1613000000002</v>
      </c>
      <c r="D28" s="517">
        <v>1705.0708999999999</v>
      </c>
      <c r="E28" s="517">
        <v>3084.2197000000001</v>
      </c>
      <c r="F28" s="517">
        <v>7110.4517999999998</v>
      </c>
      <c r="G28" s="517">
        <v>1171.9223</v>
      </c>
      <c r="H28" s="517">
        <v>1865.8012000000001</v>
      </c>
      <c r="I28" s="517">
        <v>3047.0666999999999</v>
      </c>
      <c r="J28" s="517">
        <v>6084.7902000000004</v>
      </c>
      <c r="K28" s="517">
        <v>2343.3004999999998</v>
      </c>
      <c r="L28" s="517">
        <v>2933.6921000000002</v>
      </c>
      <c r="M28" s="517">
        <v>1973.2195999999999</v>
      </c>
      <c r="N28" s="517">
        <v>7250.2121999999999</v>
      </c>
      <c r="O28" s="517">
        <v>2251.6842000000001</v>
      </c>
      <c r="P28" s="517">
        <v>2826.3771999999999</v>
      </c>
      <c r="Q28" s="517">
        <v>3277.2955999999999</v>
      </c>
      <c r="R28" s="517">
        <v>8355.357</v>
      </c>
      <c r="S28" s="526">
        <v>28800.811300000001</v>
      </c>
      <c r="T28" s="517">
        <v>1211.4092000000001</v>
      </c>
      <c r="U28" s="517">
        <v>2212.1684</v>
      </c>
      <c r="V28" s="517">
        <v>1298.4558999999999</v>
      </c>
      <c r="W28" s="517">
        <v>4722.0334000000003</v>
      </c>
      <c r="X28" s="517">
        <v>2832.3838999999998</v>
      </c>
      <c r="Y28" s="517">
        <v>2027.0183</v>
      </c>
      <c r="Z28" s="517">
        <v>1627.2074</v>
      </c>
      <c r="AA28" s="517">
        <v>6486.6095999999998</v>
      </c>
      <c r="AB28" s="517">
        <v>2010.4845</v>
      </c>
      <c r="AC28" s="517">
        <v>2381.2680999999998</v>
      </c>
      <c r="AD28" s="517">
        <v>2085.4639999999999</v>
      </c>
      <c r="AE28" s="517">
        <v>6477.2165000000005</v>
      </c>
      <c r="AF28" s="517">
        <v>1911.5866000000001</v>
      </c>
      <c r="AG28" s="517">
        <v>2855.7284</v>
      </c>
      <c r="AH28" s="517">
        <v>1925.1521</v>
      </c>
      <c r="AI28" s="517">
        <v>6692.4670999999998</v>
      </c>
      <c r="AJ28" s="527">
        <v>24378.326700000001</v>
      </c>
      <c r="AK28" s="517">
        <v>2371.9349999999999</v>
      </c>
      <c r="AL28" s="517">
        <v>999.89949999999999</v>
      </c>
      <c r="AM28" s="517">
        <v>2463.5340999999999</v>
      </c>
      <c r="AN28" s="517">
        <v>5835.3685999999998</v>
      </c>
      <c r="AO28" s="517">
        <v>2299.9766</v>
      </c>
      <c r="AP28" s="517">
        <v>2161.4992999999999</v>
      </c>
      <c r="AQ28" s="517">
        <v>1632.3704</v>
      </c>
      <c r="AR28" s="517">
        <v>6093.8463000000002</v>
      </c>
      <c r="AS28" s="517">
        <v>1563.2179000000001</v>
      </c>
      <c r="AT28" s="517">
        <v>714.64250000000004</v>
      </c>
      <c r="AU28" s="517">
        <v>1489.6077</v>
      </c>
      <c r="AV28" s="517">
        <v>3767.4681</v>
      </c>
      <c r="AW28" s="517">
        <v>1726.9938</v>
      </c>
      <c r="AX28" s="517">
        <v>1476.3771999999999</v>
      </c>
      <c r="AY28" s="517">
        <v>924.24720000000002</v>
      </c>
      <c r="AZ28" s="517">
        <v>4127.6181999999999</v>
      </c>
      <c r="BA28" s="528">
        <v>19824.301100000001</v>
      </c>
      <c r="BB28" s="516">
        <v>354.64749999999998</v>
      </c>
      <c r="BC28" s="517">
        <v>441.84620000000001</v>
      </c>
      <c r="BD28" s="517">
        <v>561.04520000000002</v>
      </c>
      <c r="BE28" s="517">
        <v>1357.5389</v>
      </c>
      <c r="BF28" s="517">
        <v>502.7867</v>
      </c>
      <c r="BG28" s="517">
        <v>551.11749999999995</v>
      </c>
      <c r="BH28" s="517">
        <v>574.25819999999999</v>
      </c>
      <c r="BI28" s="517">
        <v>1628.1623999999999</v>
      </c>
      <c r="BJ28" s="517">
        <v>960.16449999999998</v>
      </c>
      <c r="BK28" s="517">
        <v>528.33759999999995</v>
      </c>
      <c r="BL28" s="517">
        <v>542.55859999999996</v>
      </c>
      <c r="BM28" s="517">
        <v>2031.0606</v>
      </c>
      <c r="BN28" s="517">
        <v>407.11720000000003</v>
      </c>
      <c r="BO28" s="517">
        <v>1000.3834000000001</v>
      </c>
      <c r="BP28" s="517">
        <v>651.4674</v>
      </c>
      <c r="BQ28" s="517">
        <v>2058.9679999999998</v>
      </c>
      <c r="BR28" s="526">
        <v>7075.7299000000003</v>
      </c>
      <c r="BS28" s="517">
        <v>705.65210000000002</v>
      </c>
      <c r="BT28" s="517">
        <v>581.97270000000003</v>
      </c>
      <c r="BU28" s="517">
        <v>629.82050000000004</v>
      </c>
      <c r="BV28" s="517">
        <v>1917.4453000000001</v>
      </c>
      <c r="BW28" s="517">
        <v>488.60109999999997</v>
      </c>
      <c r="BX28" s="517">
        <v>536.01089999999999</v>
      </c>
      <c r="BY28" s="517">
        <v>468.32740000000001</v>
      </c>
      <c r="BZ28" s="517">
        <v>1492.9394</v>
      </c>
      <c r="CA28" s="517">
        <v>538.86800000000005</v>
      </c>
      <c r="CB28" s="517">
        <v>681.35609999999997</v>
      </c>
      <c r="CC28" s="517">
        <v>523.86540000000002</v>
      </c>
      <c r="CD28" s="517">
        <v>1744.0895</v>
      </c>
      <c r="CE28" s="517">
        <v>577.34799999999996</v>
      </c>
      <c r="CF28" s="517">
        <v>452.1585</v>
      </c>
      <c r="CG28" s="517">
        <v>622.33669999999995</v>
      </c>
      <c r="CH28" s="517">
        <v>1651.8432</v>
      </c>
      <c r="CI28" s="527">
        <v>6806.3173999999999</v>
      </c>
      <c r="CJ28" s="517">
        <v>514.65260000000001</v>
      </c>
      <c r="CK28" s="517">
        <v>461.44619999999998</v>
      </c>
      <c r="CL28" s="517">
        <v>515.25049999999999</v>
      </c>
      <c r="CM28" s="517">
        <v>1491.3493000000001</v>
      </c>
      <c r="CN28" s="517">
        <v>439.27269999999999</v>
      </c>
      <c r="CO28" s="517">
        <v>516.9402</v>
      </c>
      <c r="CP28" s="517">
        <v>587.4194</v>
      </c>
      <c r="CQ28" s="517">
        <v>1543.6322</v>
      </c>
      <c r="CR28" s="517">
        <v>532.62369999999999</v>
      </c>
      <c r="CS28" s="517">
        <v>401.87060000000002</v>
      </c>
      <c r="CT28" s="517">
        <v>529.99800000000005</v>
      </c>
      <c r="CU28" s="517">
        <v>1464.4921999999999</v>
      </c>
      <c r="CV28" s="517">
        <v>531.8818</v>
      </c>
      <c r="CW28" s="517">
        <v>460.65769999999998</v>
      </c>
      <c r="CX28" s="517">
        <v>568.19600000000003</v>
      </c>
      <c r="CY28" s="517">
        <v>1560.7355</v>
      </c>
      <c r="CZ28" s="528">
        <v>6060.2092000000002</v>
      </c>
      <c r="DA28" s="93" t="s">
        <v>260</v>
      </c>
      <c r="DB28" s="94">
        <v>23</v>
      </c>
      <c r="DC28" s="226"/>
    </row>
    <row r="29" spans="1:107" ht="18" customHeight="1" x14ac:dyDescent="0.5">
      <c r="A29" s="95">
        <v>24</v>
      </c>
      <c r="B29" s="77" t="s">
        <v>204</v>
      </c>
      <c r="C29" s="518">
        <v>850.08339999999998</v>
      </c>
      <c r="D29" s="519">
        <v>781.28970000000004</v>
      </c>
      <c r="E29" s="519">
        <v>1185.8876</v>
      </c>
      <c r="F29" s="519">
        <v>2817.2606999999998</v>
      </c>
      <c r="G29" s="519">
        <v>874.09950000000003</v>
      </c>
      <c r="H29" s="519">
        <v>1193.6966</v>
      </c>
      <c r="I29" s="519">
        <v>843.17740000000003</v>
      </c>
      <c r="J29" s="519">
        <v>2910.9735000000001</v>
      </c>
      <c r="K29" s="519">
        <v>1347.3641</v>
      </c>
      <c r="L29" s="519">
        <v>1272.2447999999999</v>
      </c>
      <c r="M29" s="519">
        <v>1118.8168000000001</v>
      </c>
      <c r="N29" s="519">
        <v>3738.4256999999998</v>
      </c>
      <c r="O29" s="519">
        <v>1115.7946999999999</v>
      </c>
      <c r="P29" s="519">
        <v>902.8175</v>
      </c>
      <c r="Q29" s="519">
        <v>923.8492</v>
      </c>
      <c r="R29" s="519">
        <v>2942.4614000000001</v>
      </c>
      <c r="S29" s="529">
        <v>12409.1214</v>
      </c>
      <c r="T29" s="519">
        <v>1070.9296999999999</v>
      </c>
      <c r="U29" s="519">
        <v>1587.1614</v>
      </c>
      <c r="V29" s="519">
        <v>1183.6741</v>
      </c>
      <c r="W29" s="519">
        <v>3841.7651999999998</v>
      </c>
      <c r="X29" s="519">
        <v>1139.2887000000001</v>
      </c>
      <c r="Y29" s="519">
        <v>912.90430000000003</v>
      </c>
      <c r="Z29" s="519">
        <v>1036.501</v>
      </c>
      <c r="AA29" s="519">
        <v>3088.694</v>
      </c>
      <c r="AB29" s="519">
        <v>1218.2255</v>
      </c>
      <c r="AC29" s="519">
        <v>846.75220000000002</v>
      </c>
      <c r="AD29" s="519">
        <v>1220.5195000000001</v>
      </c>
      <c r="AE29" s="519">
        <v>3285.4971999999998</v>
      </c>
      <c r="AF29" s="519">
        <v>806.66679999999997</v>
      </c>
      <c r="AG29" s="519">
        <v>832.55010000000004</v>
      </c>
      <c r="AH29" s="519">
        <v>590.85619999999994</v>
      </c>
      <c r="AI29" s="519">
        <v>2230.0731000000001</v>
      </c>
      <c r="AJ29" s="530">
        <v>12446.029500000001</v>
      </c>
      <c r="AK29" s="519">
        <v>996.11569999999995</v>
      </c>
      <c r="AL29" s="519">
        <v>793.19320000000005</v>
      </c>
      <c r="AM29" s="519">
        <v>1279.0207</v>
      </c>
      <c r="AN29" s="519">
        <v>3068.3296999999998</v>
      </c>
      <c r="AO29" s="519">
        <v>684.20010000000002</v>
      </c>
      <c r="AP29" s="519">
        <v>979.01490000000001</v>
      </c>
      <c r="AQ29" s="519">
        <v>1320.2547999999999</v>
      </c>
      <c r="AR29" s="519">
        <v>2983.4697999999999</v>
      </c>
      <c r="AS29" s="519">
        <v>1350.1083000000001</v>
      </c>
      <c r="AT29" s="519">
        <v>1268.9834000000001</v>
      </c>
      <c r="AU29" s="519">
        <v>846.55160000000001</v>
      </c>
      <c r="AV29" s="519">
        <v>3465.6432</v>
      </c>
      <c r="AW29" s="519">
        <v>868.90160000000003</v>
      </c>
      <c r="AX29" s="519">
        <v>665.9855</v>
      </c>
      <c r="AY29" s="519">
        <v>837.34939999999995</v>
      </c>
      <c r="AZ29" s="519">
        <v>2372.2365</v>
      </c>
      <c r="BA29" s="531">
        <v>11889.679099999999</v>
      </c>
      <c r="BB29" s="518">
        <v>751.01869999999997</v>
      </c>
      <c r="BC29" s="519">
        <v>608.47829999999999</v>
      </c>
      <c r="BD29" s="519">
        <v>773.20979999999997</v>
      </c>
      <c r="BE29" s="519">
        <v>2132.7069000000001</v>
      </c>
      <c r="BF29" s="519">
        <v>658.24180000000001</v>
      </c>
      <c r="BG29" s="519">
        <v>885.34460000000001</v>
      </c>
      <c r="BH29" s="519">
        <v>737.36260000000004</v>
      </c>
      <c r="BI29" s="519">
        <v>2280.9490000000001</v>
      </c>
      <c r="BJ29" s="519">
        <v>840.61810000000003</v>
      </c>
      <c r="BK29" s="519">
        <v>813.10230000000001</v>
      </c>
      <c r="BL29" s="519">
        <v>771.91049999999996</v>
      </c>
      <c r="BM29" s="519">
        <v>2425.6309000000001</v>
      </c>
      <c r="BN29" s="519">
        <v>791.31129999999996</v>
      </c>
      <c r="BO29" s="519">
        <v>925.22929999999997</v>
      </c>
      <c r="BP29" s="519">
        <v>745.21510000000001</v>
      </c>
      <c r="BQ29" s="519">
        <v>2461.7557000000002</v>
      </c>
      <c r="BR29" s="529">
        <v>9301.0424000000003</v>
      </c>
      <c r="BS29" s="519">
        <v>716.76710000000003</v>
      </c>
      <c r="BT29" s="519">
        <v>788.04250000000002</v>
      </c>
      <c r="BU29" s="519">
        <v>1031.8562999999999</v>
      </c>
      <c r="BV29" s="519">
        <v>2536.6659</v>
      </c>
      <c r="BW29" s="519">
        <v>854.58180000000004</v>
      </c>
      <c r="BX29" s="519">
        <v>837.19529999999997</v>
      </c>
      <c r="BY29" s="519">
        <v>882.1336</v>
      </c>
      <c r="BZ29" s="519">
        <v>2573.9106999999999</v>
      </c>
      <c r="CA29" s="519">
        <v>926.98940000000005</v>
      </c>
      <c r="CB29" s="519">
        <v>895.2183</v>
      </c>
      <c r="CC29" s="519">
        <v>826.39599999999996</v>
      </c>
      <c r="CD29" s="519">
        <v>2648.6037999999999</v>
      </c>
      <c r="CE29" s="519">
        <v>822.42</v>
      </c>
      <c r="CF29" s="519">
        <v>953.76670000000001</v>
      </c>
      <c r="CG29" s="519">
        <v>962.85109999999997</v>
      </c>
      <c r="CH29" s="519">
        <v>2739.0378999999998</v>
      </c>
      <c r="CI29" s="530">
        <v>10498.218199999999</v>
      </c>
      <c r="CJ29" s="519">
        <v>887.60540000000003</v>
      </c>
      <c r="CK29" s="519">
        <v>831.02570000000003</v>
      </c>
      <c r="CL29" s="519">
        <v>833.29819999999995</v>
      </c>
      <c r="CM29" s="519">
        <v>2551.9292999999998</v>
      </c>
      <c r="CN29" s="519">
        <v>994.20079999999996</v>
      </c>
      <c r="CO29" s="519">
        <v>918.62900000000002</v>
      </c>
      <c r="CP29" s="519">
        <v>776.43330000000003</v>
      </c>
      <c r="CQ29" s="519">
        <v>2689.2631000000001</v>
      </c>
      <c r="CR29" s="519">
        <v>1032.4553000000001</v>
      </c>
      <c r="CS29" s="519">
        <v>873.95050000000003</v>
      </c>
      <c r="CT29" s="519">
        <v>906.39919999999995</v>
      </c>
      <c r="CU29" s="519">
        <v>2812.8049999999998</v>
      </c>
      <c r="CV29" s="519">
        <v>884.45510000000002</v>
      </c>
      <c r="CW29" s="519">
        <v>813.49760000000003</v>
      </c>
      <c r="CX29" s="519">
        <v>986.6961</v>
      </c>
      <c r="CY29" s="519">
        <v>2684.6487999999999</v>
      </c>
      <c r="CZ29" s="531">
        <v>10738.6461</v>
      </c>
      <c r="DA29" s="96" t="s">
        <v>272</v>
      </c>
      <c r="DB29" s="97">
        <v>24</v>
      </c>
      <c r="DC29" s="226"/>
    </row>
    <row r="30" spans="1:107" ht="18" customHeight="1" x14ac:dyDescent="0.5">
      <c r="A30" s="92">
        <v>25</v>
      </c>
      <c r="B30" s="73" t="s">
        <v>50</v>
      </c>
      <c r="C30" s="516">
        <v>176.75399999999999</v>
      </c>
      <c r="D30" s="517">
        <v>436.7962</v>
      </c>
      <c r="E30" s="517">
        <v>208.8013</v>
      </c>
      <c r="F30" s="517">
        <v>822.35149999999999</v>
      </c>
      <c r="G30" s="517">
        <v>140.8595</v>
      </c>
      <c r="H30" s="517">
        <v>258.99059999999997</v>
      </c>
      <c r="I30" s="517">
        <v>296.70080000000002</v>
      </c>
      <c r="J30" s="517">
        <v>696.55079999999998</v>
      </c>
      <c r="K30" s="517">
        <v>276.916</v>
      </c>
      <c r="L30" s="517">
        <v>200.13419999999999</v>
      </c>
      <c r="M30" s="517">
        <v>184.50299999999999</v>
      </c>
      <c r="N30" s="517">
        <v>661.55309999999997</v>
      </c>
      <c r="O30" s="517">
        <v>220.09360000000001</v>
      </c>
      <c r="P30" s="517">
        <v>214.79140000000001</v>
      </c>
      <c r="Q30" s="517">
        <v>376.42849999999999</v>
      </c>
      <c r="R30" s="517">
        <v>811.31349999999998</v>
      </c>
      <c r="S30" s="526">
        <v>2991.7689999999998</v>
      </c>
      <c r="T30" s="517">
        <v>178.90430000000001</v>
      </c>
      <c r="U30" s="517">
        <v>206.7422</v>
      </c>
      <c r="V30" s="517">
        <v>298.16120000000001</v>
      </c>
      <c r="W30" s="517">
        <v>683.80769999999995</v>
      </c>
      <c r="X30" s="517">
        <v>186.21420000000001</v>
      </c>
      <c r="Y30" s="517">
        <v>221.63659999999999</v>
      </c>
      <c r="Z30" s="517">
        <v>183.37629999999999</v>
      </c>
      <c r="AA30" s="517">
        <v>591.22720000000004</v>
      </c>
      <c r="AB30" s="517">
        <v>199.12719999999999</v>
      </c>
      <c r="AC30" s="517">
        <v>268.90859999999998</v>
      </c>
      <c r="AD30" s="517">
        <v>236.21870000000001</v>
      </c>
      <c r="AE30" s="517">
        <v>704.25450000000001</v>
      </c>
      <c r="AF30" s="517">
        <v>222.072</v>
      </c>
      <c r="AG30" s="517">
        <v>185.4983</v>
      </c>
      <c r="AH30" s="517">
        <v>196.44839999999999</v>
      </c>
      <c r="AI30" s="517">
        <v>604.01869999999997</v>
      </c>
      <c r="AJ30" s="527">
        <v>2583.3081000000002</v>
      </c>
      <c r="AK30" s="517">
        <v>328.20400000000001</v>
      </c>
      <c r="AL30" s="517">
        <v>191.9194</v>
      </c>
      <c r="AM30" s="517">
        <v>175.09559999999999</v>
      </c>
      <c r="AN30" s="517">
        <v>695.21910000000003</v>
      </c>
      <c r="AO30" s="517">
        <v>235.4683</v>
      </c>
      <c r="AP30" s="517">
        <v>188.69280000000001</v>
      </c>
      <c r="AQ30" s="517">
        <v>258.59800000000001</v>
      </c>
      <c r="AR30" s="517">
        <v>682.75919999999996</v>
      </c>
      <c r="AS30" s="517">
        <v>294.9255</v>
      </c>
      <c r="AT30" s="517">
        <v>278.4255</v>
      </c>
      <c r="AU30" s="517">
        <v>324.48390000000001</v>
      </c>
      <c r="AV30" s="517">
        <v>897.83479999999997</v>
      </c>
      <c r="AW30" s="517">
        <v>288.26249999999999</v>
      </c>
      <c r="AX30" s="517">
        <v>304.78539999999998</v>
      </c>
      <c r="AY30" s="517">
        <v>291.65989999999999</v>
      </c>
      <c r="AZ30" s="517">
        <v>884.70780000000002</v>
      </c>
      <c r="BA30" s="528">
        <v>3160.5207999999998</v>
      </c>
      <c r="BB30" s="516">
        <v>1204.4933000000001</v>
      </c>
      <c r="BC30" s="517">
        <v>957.60640000000001</v>
      </c>
      <c r="BD30" s="517">
        <v>801.41629999999998</v>
      </c>
      <c r="BE30" s="517">
        <v>2963.5160000000001</v>
      </c>
      <c r="BF30" s="517">
        <v>941.88670000000002</v>
      </c>
      <c r="BG30" s="517">
        <v>756.57529999999997</v>
      </c>
      <c r="BH30" s="517">
        <v>678.27809999999999</v>
      </c>
      <c r="BI30" s="517">
        <v>2376.7401</v>
      </c>
      <c r="BJ30" s="517">
        <v>691.36310000000003</v>
      </c>
      <c r="BK30" s="517">
        <v>831.29560000000004</v>
      </c>
      <c r="BL30" s="517">
        <v>828.82680000000005</v>
      </c>
      <c r="BM30" s="517">
        <v>2351.4854999999998</v>
      </c>
      <c r="BN30" s="517">
        <v>761.02670000000001</v>
      </c>
      <c r="BO30" s="517">
        <v>953.69380000000001</v>
      </c>
      <c r="BP30" s="517">
        <v>885.48720000000003</v>
      </c>
      <c r="BQ30" s="517">
        <v>2600.2078000000001</v>
      </c>
      <c r="BR30" s="526">
        <v>10291.9493</v>
      </c>
      <c r="BS30" s="517">
        <v>802.00570000000005</v>
      </c>
      <c r="BT30" s="517">
        <v>799.95010000000002</v>
      </c>
      <c r="BU30" s="517">
        <v>1053.2148999999999</v>
      </c>
      <c r="BV30" s="517">
        <v>2655.1707000000001</v>
      </c>
      <c r="BW30" s="517">
        <v>956.21019999999999</v>
      </c>
      <c r="BX30" s="517">
        <v>939.11320000000001</v>
      </c>
      <c r="BY30" s="517">
        <v>997.20519999999999</v>
      </c>
      <c r="BZ30" s="517">
        <v>2892.5286000000001</v>
      </c>
      <c r="CA30" s="517">
        <v>1054.3441</v>
      </c>
      <c r="CB30" s="517">
        <v>964.10789999999997</v>
      </c>
      <c r="CC30" s="517">
        <v>1013.7592</v>
      </c>
      <c r="CD30" s="517">
        <v>3032.2112000000002</v>
      </c>
      <c r="CE30" s="517">
        <v>1012.7353000000001</v>
      </c>
      <c r="CF30" s="517">
        <v>1057.9443000000001</v>
      </c>
      <c r="CG30" s="517">
        <v>884.15719999999999</v>
      </c>
      <c r="CH30" s="517">
        <v>2954.8366999999998</v>
      </c>
      <c r="CI30" s="527">
        <v>11534.747300000001</v>
      </c>
      <c r="CJ30" s="517">
        <v>1016.0830999999999</v>
      </c>
      <c r="CK30" s="517">
        <v>1278.4129</v>
      </c>
      <c r="CL30" s="517">
        <v>1138.6993</v>
      </c>
      <c r="CM30" s="517">
        <v>3433.1952999999999</v>
      </c>
      <c r="CN30" s="517">
        <v>1611.1599000000001</v>
      </c>
      <c r="CO30" s="517">
        <v>1546.7366999999999</v>
      </c>
      <c r="CP30" s="517">
        <v>1341.0916</v>
      </c>
      <c r="CQ30" s="517">
        <v>4498.9880999999996</v>
      </c>
      <c r="CR30" s="517">
        <v>1258.328</v>
      </c>
      <c r="CS30" s="517">
        <v>1510.413</v>
      </c>
      <c r="CT30" s="517">
        <v>2181.3991000000001</v>
      </c>
      <c r="CU30" s="517">
        <v>4950.1400000000003</v>
      </c>
      <c r="CV30" s="517">
        <v>2055.4783000000002</v>
      </c>
      <c r="CW30" s="517">
        <v>1714.0889</v>
      </c>
      <c r="CX30" s="517">
        <v>1501.6978999999999</v>
      </c>
      <c r="CY30" s="517">
        <v>5271.2651999999998</v>
      </c>
      <c r="CZ30" s="528">
        <v>18153.5887</v>
      </c>
      <c r="DA30" s="93" t="s">
        <v>291</v>
      </c>
      <c r="DB30" s="94">
        <v>25</v>
      </c>
      <c r="DC30" s="226"/>
    </row>
    <row r="31" spans="1:107" ht="18" customHeight="1" x14ac:dyDescent="0.5">
      <c r="A31" s="95">
        <v>26</v>
      </c>
      <c r="B31" s="77" t="s">
        <v>134</v>
      </c>
      <c r="C31" s="518">
        <v>1042.0553</v>
      </c>
      <c r="D31" s="519">
        <v>550.25390000000004</v>
      </c>
      <c r="E31" s="519">
        <v>982.70249999999999</v>
      </c>
      <c r="F31" s="519">
        <v>2575.0115999999998</v>
      </c>
      <c r="G31" s="519">
        <v>934.4873</v>
      </c>
      <c r="H31" s="519">
        <v>1071.7402</v>
      </c>
      <c r="I31" s="519">
        <v>884.8931</v>
      </c>
      <c r="J31" s="519">
        <v>2891.1206000000002</v>
      </c>
      <c r="K31" s="519">
        <v>707.71680000000003</v>
      </c>
      <c r="L31" s="519">
        <v>1315.0068000000001</v>
      </c>
      <c r="M31" s="519">
        <v>1245.8095000000001</v>
      </c>
      <c r="N31" s="519">
        <v>3268.5331000000001</v>
      </c>
      <c r="O31" s="519">
        <v>1121.0130999999999</v>
      </c>
      <c r="P31" s="519">
        <v>801.66330000000005</v>
      </c>
      <c r="Q31" s="519">
        <v>973.2097</v>
      </c>
      <c r="R31" s="519">
        <v>2895.886</v>
      </c>
      <c r="S31" s="529">
        <v>11630.5514</v>
      </c>
      <c r="T31" s="519">
        <v>965.53420000000006</v>
      </c>
      <c r="U31" s="519">
        <v>1033.2918</v>
      </c>
      <c r="V31" s="519">
        <v>1088.3575000000001</v>
      </c>
      <c r="W31" s="519">
        <v>3087.1833999999999</v>
      </c>
      <c r="X31" s="519">
        <v>595.32870000000003</v>
      </c>
      <c r="Y31" s="519">
        <v>1122.4691</v>
      </c>
      <c r="Z31" s="519">
        <v>747.27200000000005</v>
      </c>
      <c r="AA31" s="519">
        <v>2465.0697</v>
      </c>
      <c r="AB31" s="519">
        <v>1474.5600999999999</v>
      </c>
      <c r="AC31" s="519">
        <v>1180.5328999999999</v>
      </c>
      <c r="AD31" s="519">
        <v>1132.79</v>
      </c>
      <c r="AE31" s="519">
        <v>3787.8831</v>
      </c>
      <c r="AF31" s="519">
        <v>987.72329999999999</v>
      </c>
      <c r="AG31" s="519">
        <v>1267.0927999999999</v>
      </c>
      <c r="AH31" s="519">
        <v>744.77629999999999</v>
      </c>
      <c r="AI31" s="519">
        <v>2999.5924</v>
      </c>
      <c r="AJ31" s="530">
        <v>12339.7286</v>
      </c>
      <c r="AK31" s="519">
        <v>1505.7632000000001</v>
      </c>
      <c r="AL31" s="519">
        <v>714.22040000000004</v>
      </c>
      <c r="AM31" s="519">
        <v>1117.3616</v>
      </c>
      <c r="AN31" s="519">
        <v>3337.3451</v>
      </c>
      <c r="AO31" s="519">
        <v>1018.3330999999999</v>
      </c>
      <c r="AP31" s="519">
        <v>1022.8313000000001</v>
      </c>
      <c r="AQ31" s="519">
        <v>1063.914</v>
      </c>
      <c r="AR31" s="519">
        <v>3105.0783999999999</v>
      </c>
      <c r="AS31" s="519">
        <v>808.9212</v>
      </c>
      <c r="AT31" s="519">
        <v>1434.8883000000001</v>
      </c>
      <c r="AU31" s="519">
        <v>1202.4911999999999</v>
      </c>
      <c r="AV31" s="519">
        <v>3446.3006</v>
      </c>
      <c r="AW31" s="519">
        <v>1269.7805000000001</v>
      </c>
      <c r="AX31" s="519">
        <v>1196.5876000000001</v>
      </c>
      <c r="AY31" s="519">
        <v>1262.7245</v>
      </c>
      <c r="AZ31" s="519">
        <v>3729.0925999999999</v>
      </c>
      <c r="BA31" s="531">
        <v>13617.816800000001</v>
      </c>
      <c r="BB31" s="518">
        <v>432.89550000000003</v>
      </c>
      <c r="BC31" s="519">
        <v>394.72989999999999</v>
      </c>
      <c r="BD31" s="519">
        <v>512.79079999999999</v>
      </c>
      <c r="BE31" s="519">
        <v>1340.4161999999999</v>
      </c>
      <c r="BF31" s="519">
        <v>345.9443</v>
      </c>
      <c r="BG31" s="519">
        <v>525.226</v>
      </c>
      <c r="BH31" s="519">
        <v>545.72559999999999</v>
      </c>
      <c r="BI31" s="519">
        <v>1416.8959</v>
      </c>
      <c r="BJ31" s="519">
        <v>485.97519999999997</v>
      </c>
      <c r="BK31" s="519">
        <v>538.44979999999998</v>
      </c>
      <c r="BL31" s="519">
        <v>522.03639999999996</v>
      </c>
      <c r="BM31" s="519">
        <v>1546.4613999999999</v>
      </c>
      <c r="BN31" s="519">
        <v>430.59780000000001</v>
      </c>
      <c r="BO31" s="519">
        <v>401.10019999999997</v>
      </c>
      <c r="BP31" s="519">
        <v>434.22329999999999</v>
      </c>
      <c r="BQ31" s="519">
        <v>1265.9213</v>
      </c>
      <c r="BR31" s="529">
        <v>5569.6948000000002</v>
      </c>
      <c r="BS31" s="519">
        <v>406.78109999999998</v>
      </c>
      <c r="BT31" s="519">
        <v>424.57760000000002</v>
      </c>
      <c r="BU31" s="519">
        <v>425.82010000000002</v>
      </c>
      <c r="BV31" s="519">
        <v>1257.1789000000001</v>
      </c>
      <c r="BW31" s="519">
        <v>392.42520000000002</v>
      </c>
      <c r="BX31" s="519">
        <v>496.37959999999998</v>
      </c>
      <c r="BY31" s="519">
        <v>512.97460000000001</v>
      </c>
      <c r="BZ31" s="519">
        <v>1401.7792999999999</v>
      </c>
      <c r="CA31" s="519">
        <v>533.21360000000004</v>
      </c>
      <c r="CB31" s="519">
        <v>459.65050000000002</v>
      </c>
      <c r="CC31" s="519">
        <v>514.15530000000001</v>
      </c>
      <c r="CD31" s="519">
        <v>1507.0193999999999</v>
      </c>
      <c r="CE31" s="519">
        <v>491.22859999999997</v>
      </c>
      <c r="CF31" s="519">
        <v>430.88810000000001</v>
      </c>
      <c r="CG31" s="519">
        <v>518.72550000000001</v>
      </c>
      <c r="CH31" s="519">
        <v>1440.8422</v>
      </c>
      <c r="CI31" s="530">
        <v>5606.8198000000002</v>
      </c>
      <c r="CJ31" s="519">
        <v>417.83819999999997</v>
      </c>
      <c r="CK31" s="519">
        <v>459.81189999999998</v>
      </c>
      <c r="CL31" s="519">
        <v>450.26240000000001</v>
      </c>
      <c r="CM31" s="519">
        <v>1327.9124999999999</v>
      </c>
      <c r="CN31" s="519">
        <v>520.40499999999997</v>
      </c>
      <c r="CO31" s="519">
        <v>558.16409999999996</v>
      </c>
      <c r="CP31" s="519">
        <v>483.16230000000002</v>
      </c>
      <c r="CQ31" s="519">
        <v>1561.7313999999999</v>
      </c>
      <c r="CR31" s="519">
        <v>533.05880000000002</v>
      </c>
      <c r="CS31" s="519">
        <v>453.25869999999998</v>
      </c>
      <c r="CT31" s="519">
        <v>539.8759</v>
      </c>
      <c r="CU31" s="519">
        <v>1526.1934000000001</v>
      </c>
      <c r="CV31" s="519">
        <v>443.34699999999998</v>
      </c>
      <c r="CW31" s="519">
        <v>508.81259999999997</v>
      </c>
      <c r="CX31" s="519">
        <v>494.6576</v>
      </c>
      <c r="CY31" s="519">
        <v>1446.8171</v>
      </c>
      <c r="CZ31" s="531">
        <v>5862.6544000000004</v>
      </c>
      <c r="DA31" s="96" t="s">
        <v>267</v>
      </c>
      <c r="DB31" s="97">
        <v>26</v>
      </c>
      <c r="DC31" s="226"/>
    </row>
    <row r="32" spans="1:107" ht="18" customHeight="1" x14ac:dyDescent="0.5">
      <c r="A32" s="92">
        <v>27</v>
      </c>
      <c r="B32" s="73" t="s">
        <v>35</v>
      </c>
      <c r="C32" s="516">
        <v>815.27</v>
      </c>
      <c r="D32" s="517">
        <v>1466.1360999999999</v>
      </c>
      <c r="E32" s="517">
        <v>2357.2055999999998</v>
      </c>
      <c r="F32" s="517">
        <v>4638.6117000000004</v>
      </c>
      <c r="G32" s="517">
        <v>1363.8848</v>
      </c>
      <c r="H32" s="517">
        <v>3489.4919</v>
      </c>
      <c r="I32" s="517">
        <v>1198.5255999999999</v>
      </c>
      <c r="J32" s="517">
        <v>6051.9022999999997</v>
      </c>
      <c r="K32" s="517">
        <v>747.53840000000002</v>
      </c>
      <c r="L32" s="517">
        <v>1362.8119999999999</v>
      </c>
      <c r="M32" s="517">
        <v>1109.4640999999999</v>
      </c>
      <c r="N32" s="517">
        <v>3219.8145</v>
      </c>
      <c r="O32" s="517">
        <v>532.44770000000005</v>
      </c>
      <c r="P32" s="517">
        <v>1556.0952</v>
      </c>
      <c r="Q32" s="517">
        <v>248.6842</v>
      </c>
      <c r="R32" s="517">
        <v>2337.2271000000001</v>
      </c>
      <c r="S32" s="526">
        <v>16247.5555</v>
      </c>
      <c r="T32" s="517">
        <v>1225.1831999999999</v>
      </c>
      <c r="U32" s="517">
        <v>2442.4191999999998</v>
      </c>
      <c r="V32" s="517">
        <v>2947.3780000000002</v>
      </c>
      <c r="W32" s="517">
        <v>6614.9803000000002</v>
      </c>
      <c r="X32" s="517">
        <v>1788.828</v>
      </c>
      <c r="Y32" s="517">
        <v>2644.3658</v>
      </c>
      <c r="Z32" s="517">
        <v>1338.8964000000001</v>
      </c>
      <c r="AA32" s="517">
        <v>5772.0901999999996</v>
      </c>
      <c r="AB32" s="517">
        <v>1080.9502</v>
      </c>
      <c r="AC32" s="517">
        <v>402.67630000000003</v>
      </c>
      <c r="AD32" s="517">
        <v>408.22640000000001</v>
      </c>
      <c r="AE32" s="517">
        <v>1891.8529000000001</v>
      </c>
      <c r="AF32" s="517">
        <v>1150.5481</v>
      </c>
      <c r="AG32" s="517">
        <v>347.51940000000002</v>
      </c>
      <c r="AH32" s="517">
        <v>533.54200000000003</v>
      </c>
      <c r="AI32" s="517">
        <v>2031.6096</v>
      </c>
      <c r="AJ32" s="527">
        <v>16310.533100000001</v>
      </c>
      <c r="AK32" s="517">
        <v>938.40170000000001</v>
      </c>
      <c r="AL32" s="517">
        <v>650.86509999999998</v>
      </c>
      <c r="AM32" s="517">
        <v>1305.5875000000001</v>
      </c>
      <c r="AN32" s="517">
        <v>2894.8543</v>
      </c>
      <c r="AO32" s="517">
        <v>716.41210000000001</v>
      </c>
      <c r="AP32" s="517">
        <v>383.90609999999998</v>
      </c>
      <c r="AQ32" s="517">
        <v>298.79020000000003</v>
      </c>
      <c r="AR32" s="517">
        <v>1399.1084000000001</v>
      </c>
      <c r="AS32" s="517">
        <v>642.07579999999996</v>
      </c>
      <c r="AT32" s="517">
        <v>588.90819999999997</v>
      </c>
      <c r="AU32" s="517">
        <v>996.13879999999995</v>
      </c>
      <c r="AV32" s="517">
        <v>2227.1226999999999</v>
      </c>
      <c r="AW32" s="517">
        <v>277.36279999999999</v>
      </c>
      <c r="AX32" s="517">
        <v>1021.5381</v>
      </c>
      <c r="AY32" s="517">
        <v>648.54079999999999</v>
      </c>
      <c r="AZ32" s="517">
        <v>1947.4417000000001</v>
      </c>
      <c r="BA32" s="528">
        <v>8468.5270999999993</v>
      </c>
      <c r="BB32" s="516">
        <v>650.41060000000004</v>
      </c>
      <c r="BC32" s="517">
        <v>761.18</v>
      </c>
      <c r="BD32" s="517">
        <v>935.46680000000003</v>
      </c>
      <c r="BE32" s="517">
        <v>2347.0574000000001</v>
      </c>
      <c r="BF32" s="517">
        <v>783.26149999999996</v>
      </c>
      <c r="BG32" s="517">
        <v>732.84220000000005</v>
      </c>
      <c r="BH32" s="517">
        <v>559.49530000000004</v>
      </c>
      <c r="BI32" s="517">
        <v>2075.5990000000002</v>
      </c>
      <c r="BJ32" s="517">
        <v>726.18219999999997</v>
      </c>
      <c r="BK32" s="517">
        <v>719.49459999999999</v>
      </c>
      <c r="BL32" s="517">
        <v>1039.1107</v>
      </c>
      <c r="BM32" s="517">
        <v>2484.7876000000001</v>
      </c>
      <c r="BN32" s="517">
        <v>1886.2074</v>
      </c>
      <c r="BO32" s="517">
        <v>992.56740000000002</v>
      </c>
      <c r="BP32" s="517">
        <v>846.58199999999999</v>
      </c>
      <c r="BQ32" s="517">
        <v>3725.3568</v>
      </c>
      <c r="BR32" s="526">
        <v>10632.8007</v>
      </c>
      <c r="BS32" s="517">
        <v>1016.9438</v>
      </c>
      <c r="BT32" s="517">
        <v>615.19000000000005</v>
      </c>
      <c r="BU32" s="517">
        <v>938.82449999999994</v>
      </c>
      <c r="BV32" s="517">
        <v>2570.9582999999998</v>
      </c>
      <c r="BW32" s="517">
        <v>1241.6737000000001</v>
      </c>
      <c r="BX32" s="517">
        <v>757.88670000000002</v>
      </c>
      <c r="BY32" s="517">
        <v>1033.7499</v>
      </c>
      <c r="BZ32" s="517">
        <v>3033.3103000000001</v>
      </c>
      <c r="CA32" s="517">
        <v>1242.2764999999999</v>
      </c>
      <c r="CB32" s="517">
        <v>702.62789999999995</v>
      </c>
      <c r="CC32" s="517">
        <v>678.91</v>
      </c>
      <c r="CD32" s="517">
        <v>2623.8144000000002</v>
      </c>
      <c r="CE32" s="517">
        <v>890.07749999999999</v>
      </c>
      <c r="CF32" s="517">
        <v>859.11710000000005</v>
      </c>
      <c r="CG32" s="517">
        <v>1294.2229</v>
      </c>
      <c r="CH32" s="517">
        <v>3043.4175</v>
      </c>
      <c r="CI32" s="527">
        <v>11271.5005</v>
      </c>
      <c r="CJ32" s="517">
        <v>945.92190000000005</v>
      </c>
      <c r="CK32" s="517">
        <v>958.5394</v>
      </c>
      <c r="CL32" s="517">
        <v>617.78250000000003</v>
      </c>
      <c r="CM32" s="517">
        <v>2522.2438000000002</v>
      </c>
      <c r="CN32" s="517">
        <v>790.74580000000003</v>
      </c>
      <c r="CO32" s="517">
        <v>862.30340000000001</v>
      </c>
      <c r="CP32" s="517">
        <v>666.51089999999999</v>
      </c>
      <c r="CQ32" s="517">
        <v>2319.56</v>
      </c>
      <c r="CR32" s="517">
        <v>771.09220000000005</v>
      </c>
      <c r="CS32" s="517">
        <v>746.15629999999999</v>
      </c>
      <c r="CT32" s="517">
        <v>993.20349999999996</v>
      </c>
      <c r="CU32" s="517">
        <v>2510.4521</v>
      </c>
      <c r="CV32" s="517">
        <v>698.09469999999999</v>
      </c>
      <c r="CW32" s="517">
        <v>729.83140000000003</v>
      </c>
      <c r="CX32" s="517">
        <v>928.05759999999998</v>
      </c>
      <c r="CY32" s="517">
        <v>2355.9837000000002</v>
      </c>
      <c r="CZ32" s="528">
        <v>9708.2394999999997</v>
      </c>
      <c r="DA32" s="93" t="s">
        <v>265</v>
      </c>
      <c r="DB32" s="94">
        <v>27</v>
      </c>
      <c r="DC32" s="226"/>
    </row>
    <row r="33" spans="1:107" ht="18" customHeight="1" x14ac:dyDescent="0.5">
      <c r="A33" s="95">
        <v>28</v>
      </c>
      <c r="B33" s="77" t="s">
        <v>135</v>
      </c>
      <c r="C33" s="518">
        <v>1343.2883999999999</v>
      </c>
      <c r="D33" s="519">
        <v>1308.6301000000001</v>
      </c>
      <c r="E33" s="519">
        <v>1291.8305</v>
      </c>
      <c r="F33" s="519">
        <v>3943.7489999999998</v>
      </c>
      <c r="G33" s="519">
        <v>1579.1736000000001</v>
      </c>
      <c r="H33" s="519">
        <v>989.35360000000003</v>
      </c>
      <c r="I33" s="519">
        <v>1184.1010000000001</v>
      </c>
      <c r="J33" s="519">
        <v>3752.6280999999999</v>
      </c>
      <c r="K33" s="519">
        <v>1167.8887</v>
      </c>
      <c r="L33" s="519">
        <v>2082.1397999999999</v>
      </c>
      <c r="M33" s="519">
        <v>1629.6279</v>
      </c>
      <c r="N33" s="519">
        <v>4879.6565000000001</v>
      </c>
      <c r="O33" s="519">
        <v>2023.3592000000001</v>
      </c>
      <c r="P33" s="519">
        <v>1458.8130000000001</v>
      </c>
      <c r="Q33" s="519">
        <v>1389.7186999999999</v>
      </c>
      <c r="R33" s="519">
        <v>4871.8909000000003</v>
      </c>
      <c r="S33" s="529">
        <v>17447.924500000001</v>
      </c>
      <c r="T33" s="519">
        <v>1224.5187000000001</v>
      </c>
      <c r="U33" s="519">
        <v>733.75469999999996</v>
      </c>
      <c r="V33" s="519">
        <v>1916.1153999999999</v>
      </c>
      <c r="W33" s="519">
        <v>3874.3888000000002</v>
      </c>
      <c r="X33" s="519">
        <v>1147.6964</v>
      </c>
      <c r="Y33" s="519">
        <v>1618.9918</v>
      </c>
      <c r="Z33" s="519">
        <v>1230.7209</v>
      </c>
      <c r="AA33" s="519">
        <v>3997.4090000000001</v>
      </c>
      <c r="AB33" s="519">
        <v>1526.3329000000001</v>
      </c>
      <c r="AC33" s="519">
        <v>1425.9612</v>
      </c>
      <c r="AD33" s="519">
        <v>1223.8130000000001</v>
      </c>
      <c r="AE33" s="519">
        <v>4176.1071000000002</v>
      </c>
      <c r="AF33" s="519">
        <v>626.56200000000001</v>
      </c>
      <c r="AG33" s="519">
        <v>1185.1243999999999</v>
      </c>
      <c r="AH33" s="519">
        <v>1536.2319</v>
      </c>
      <c r="AI33" s="519">
        <v>3347.9182999999998</v>
      </c>
      <c r="AJ33" s="530">
        <v>15395.823200000001</v>
      </c>
      <c r="AK33" s="519">
        <v>1335.5159000000001</v>
      </c>
      <c r="AL33" s="519">
        <v>1342.1094000000001</v>
      </c>
      <c r="AM33" s="519">
        <v>1278.3810000000001</v>
      </c>
      <c r="AN33" s="519">
        <v>3956.0063</v>
      </c>
      <c r="AO33" s="519">
        <v>1029.1514999999999</v>
      </c>
      <c r="AP33" s="519">
        <v>1132.7858000000001</v>
      </c>
      <c r="AQ33" s="519">
        <v>1194.9582</v>
      </c>
      <c r="AR33" s="519">
        <v>3356.8953999999999</v>
      </c>
      <c r="AS33" s="519">
        <v>1149.9963</v>
      </c>
      <c r="AT33" s="519">
        <v>1392.7583</v>
      </c>
      <c r="AU33" s="519">
        <v>1166.5759</v>
      </c>
      <c r="AV33" s="519">
        <v>3709.3303999999998</v>
      </c>
      <c r="AW33" s="519">
        <v>1408.7374</v>
      </c>
      <c r="AX33" s="519">
        <v>1234.2306000000001</v>
      </c>
      <c r="AY33" s="519">
        <v>1522.8987999999999</v>
      </c>
      <c r="AZ33" s="519">
        <v>4165.8669</v>
      </c>
      <c r="BA33" s="531">
        <v>15188.098900000001</v>
      </c>
      <c r="BB33" s="518">
        <v>206.66669999999999</v>
      </c>
      <c r="BC33" s="519">
        <v>206.0403</v>
      </c>
      <c r="BD33" s="519">
        <v>240.80500000000001</v>
      </c>
      <c r="BE33" s="519">
        <v>653.51199999999994</v>
      </c>
      <c r="BF33" s="519">
        <v>210.08269999999999</v>
      </c>
      <c r="BG33" s="519">
        <v>188.31030000000001</v>
      </c>
      <c r="BH33" s="519">
        <v>227.8039</v>
      </c>
      <c r="BI33" s="519">
        <v>626.19680000000005</v>
      </c>
      <c r="BJ33" s="519">
        <v>185.13589999999999</v>
      </c>
      <c r="BK33" s="519">
        <v>221.22489999999999</v>
      </c>
      <c r="BL33" s="519">
        <v>239.5712</v>
      </c>
      <c r="BM33" s="519">
        <v>645.93200000000002</v>
      </c>
      <c r="BN33" s="519">
        <v>275.2953</v>
      </c>
      <c r="BO33" s="519">
        <v>234.76820000000001</v>
      </c>
      <c r="BP33" s="519">
        <v>246.01769999999999</v>
      </c>
      <c r="BQ33" s="519">
        <v>756.08130000000006</v>
      </c>
      <c r="BR33" s="529">
        <v>2681.7221</v>
      </c>
      <c r="BS33" s="519">
        <v>274.57549999999998</v>
      </c>
      <c r="BT33" s="519">
        <v>246.3296</v>
      </c>
      <c r="BU33" s="519">
        <v>337.56209999999999</v>
      </c>
      <c r="BV33" s="519">
        <v>858.46720000000005</v>
      </c>
      <c r="BW33" s="519">
        <v>239.41159999999999</v>
      </c>
      <c r="BX33" s="519">
        <v>221.0446</v>
      </c>
      <c r="BY33" s="519">
        <v>208.0812</v>
      </c>
      <c r="BZ33" s="519">
        <v>668.53740000000005</v>
      </c>
      <c r="CA33" s="519">
        <v>224.36240000000001</v>
      </c>
      <c r="CB33" s="519">
        <v>281.07249999999999</v>
      </c>
      <c r="CC33" s="519">
        <v>252.89949999999999</v>
      </c>
      <c r="CD33" s="519">
        <v>758.33439999999996</v>
      </c>
      <c r="CE33" s="519">
        <v>258.31549999999999</v>
      </c>
      <c r="CF33" s="519">
        <v>253.41239999999999</v>
      </c>
      <c r="CG33" s="519">
        <v>230.7516</v>
      </c>
      <c r="CH33" s="519">
        <v>742.47950000000003</v>
      </c>
      <c r="CI33" s="530">
        <v>3027.8184999999999</v>
      </c>
      <c r="CJ33" s="519">
        <v>294.90870000000001</v>
      </c>
      <c r="CK33" s="519">
        <v>268.42750000000001</v>
      </c>
      <c r="CL33" s="519">
        <v>263.2088</v>
      </c>
      <c r="CM33" s="519">
        <v>826.54499999999996</v>
      </c>
      <c r="CN33" s="519">
        <v>220.47040000000001</v>
      </c>
      <c r="CO33" s="519">
        <v>212.30670000000001</v>
      </c>
      <c r="CP33" s="519">
        <v>188.31899999999999</v>
      </c>
      <c r="CQ33" s="519">
        <v>621.09609999999998</v>
      </c>
      <c r="CR33" s="519">
        <v>186.42339999999999</v>
      </c>
      <c r="CS33" s="519">
        <v>204.64490000000001</v>
      </c>
      <c r="CT33" s="519">
        <v>216.40369999999999</v>
      </c>
      <c r="CU33" s="519">
        <v>607.47199999999998</v>
      </c>
      <c r="CV33" s="519">
        <v>214.32650000000001</v>
      </c>
      <c r="CW33" s="519">
        <v>239.0213</v>
      </c>
      <c r="CX33" s="519">
        <v>238.89279999999999</v>
      </c>
      <c r="CY33" s="519">
        <v>692.24059999999997</v>
      </c>
      <c r="CZ33" s="531">
        <v>2747.3535999999999</v>
      </c>
      <c r="DA33" s="96" t="s">
        <v>276</v>
      </c>
      <c r="DB33" s="97">
        <v>28</v>
      </c>
      <c r="DC33" s="226"/>
    </row>
    <row r="34" spans="1:107" ht="18" customHeight="1" x14ac:dyDescent="0.5">
      <c r="A34" s="92">
        <v>29</v>
      </c>
      <c r="B34" s="73" t="s">
        <v>33</v>
      </c>
      <c r="C34" s="516">
        <v>2324.7082999999998</v>
      </c>
      <c r="D34" s="517">
        <v>2283.0282999999999</v>
      </c>
      <c r="E34" s="517">
        <v>1000.4976</v>
      </c>
      <c r="F34" s="517">
        <v>5608.2341999999999</v>
      </c>
      <c r="G34" s="517">
        <v>1307.5622000000001</v>
      </c>
      <c r="H34" s="517">
        <v>1236.2889</v>
      </c>
      <c r="I34" s="517">
        <v>842.35050000000001</v>
      </c>
      <c r="J34" s="517">
        <v>3386.2015999999999</v>
      </c>
      <c r="K34" s="517">
        <v>591.53200000000004</v>
      </c>
      <c r="L34" s="517">
        <v>1004.9298</v>
      </c>
      <c r="M34" s="517">
        <v>415.55040000000002</v>
      </c>
      <c r="N34" s="517">
        <v>2012.0123000000001</v>
      </c>
      <c r="O34" s="517">
        <v>655.09789999999998</v>
      </c>
      <c r="P34" s="517">
        <v>1142.3558</v>
      </c>
      <c r="Q34" s="517">
        <v>707.33820000000003</v>
      </c>
      <c r="R34" s="517">
        <v>2504.7919000000002</v>
      </c>
      <c r="S34" s="526">
        <v>13511.24</v>
      </c>
      <c r="T34" s="517">
        <v>598.77499999999998</v>
      </c>
      <c r="U34" s="517">
        <v>796.202</v>
      </c>
      <c r="V34" s="517">
        <v>1372.5068000000001</v>
      </c>
      <c r="W34" s="517">
        <v>2767.4838</v>
      </c>
      <c r="X34" s="517">
        <v>1071.7002</v>
      </c>
      <c r="Y34" s="517">
        <v>894.24180000000001</v>
      </c>
      <c r="Z34" s="517">
        <v>703.01980000000003</v>
      </c>
      <c r="AA34" s="517">
        <v>2668.9616999999998</v>
      </c>
      <c r="AB34" s="517">
        <v>602.07050000000004</v>
      </c>
      <c r="AC34" s="517">
        <v>903.79650000000004</v>
      </c>
      <c r="AD34" s="517">
        <v>965.19190000000003</v>
      </c>
      <c r="AE34" s="517">
        <v>2471.0589</v>
      </c>
      <c r="AF34" s="517">
        <v>821.61389999999994</v>
      </c>
      <c r="AG34" s="517">
        <v>638.12009999999998</v>
      </c>
      <c r="AH34" s="517">
        <v>841.62109999999996</v>
      </c>
      <c r="AI34" s="517">
        <v>2301.3552</v>
      </c>
      <c r="AJ34" s="527">
        <v>10208.8596</v>
      </c>
      <c r="AK34" s="517">
        <v>650.18709999999999</v>
      </c>
      <c r="AL34" s="517">
        <v>670.16330000000005</v>
      </c>
      <c r="AM34" s="517">
        <v>936.08590000000004</v>
      </c>
      <c r="AN34" s="517">
        <v>2256.4362999999998</v>
      </c>
      <c r="AO34" s="517">
        <v>937.73209999999995</v>
      </c>
      <c r="AP34" s="517">
        <v>759.20439999999996</v>
      </c>
      <c r="AQ34" s="517">
        <v>675.29499999999996</v>
      </c>
      <c r="AR34" s="517">
        <v>2372.2316000000001</v>
      </c>
      <c r="AS34" s="517">
        <v>933.19889999999998</v>
      </c>
      <c r="AT34" s="517">
        <v>563.49270000000001</v>
      </c>
      <c r="AU34" s="517">
        <v>572.08050000000003</v>
      </c>
      <c r="AV34" s="517">
        <v>2068.7719999999999</v>
      </c>
      <c r="AW34" s="517">
        <v>501.51299999999998</v>
      </c>
      <c r="AX34" s="517">
        <v>637.8365</v>
      </c>
      <c r="AY34" s="517">
        <v>631.3999</v>
      </c>
      <c r="AZ34" s="517">
        <v>1770.7493999999999</v>
      </c>
      <c r="BA34" s="528">
        <v>8468.1893</v>
      </c>
      <c r="BB34" s="516">
        <v>802.76660000000004</v>
      </c>
      <c r="BC34" s="517">
        <v>599.92020000000002</v>
      </c>
      <c r="BD34" s="517">
        <v>860.04520000000002</v>
      </c>
      <c r="BE34" s="517">
        <v>2262.732</v>
      </c>
      <c r="BF34" s="517">
        <v>575.86350000000004</v>
      </c>
      <c r="BG34" s="517">
        <v>562.15909999999997</v>
      </c>
      <c r="BH34" s="517">
        <v>459.36439999999999</v>
      </c>
      <c r="BI34" s="517">
        <v>1597.3869999999999</v>
      </c>
      <c r="BJ34" s="517">
        <v>591.51409999999998</v>
      </c>
      <c r="BK34" s="517">
        <v>492.03100000000001</v>
      </c>
      <c r="BL34" s="517">
        <v>450.47649999999999</v>
      </c>
      <c r="BM34" s="517">
        <v>1534.0216</v>
      </c>
      <c r="BN34" s="517">
        <v>997.47649999999999</v>
      </c>
      <c r="BO34" s="517">
        <v>714.54909999999995</v>
      </c>
      <c r="BP34" s="517">
        <v>715.01170000000002</v>
      </c>
      <c r="BQ34" s="517">
        <v>2427.0373</v>
      </c>
      <c r="BR34" s="526">
        <v>7821.1778000000004</v>
      </c>
      <c r="BS34" s="517">
        <v>594.46929999999998</v>
      </c>
      <c r="BT34" s="517">
        <v>394.57249999999999</v>
      </c>
      <c r="BU34" s="517">
        <v>589.52179999999998</v>
      </c>
      <c r="BV34" s="517">
        <v>1578.5636</v>
      </c>
      <c r="BW34" s="517">
        <v>606.27170000000001</v>
      </c>
      <c r="BX34" s="517">
        <v>593.98090000000002</v>
      </c>
      <c r="BY34" s="517">
        <v>436.76459999999997</v>
      </c>
      <c r="BZ34" s="517">
        <v>1637.0172</v>
      </c>
      <c r="CA34" s="517">
        <v>504.80450000000002</v>
      </c>
      <c r="CB34" s="517">
        <v>395.38630000000001</v>
      </c>
      <c r="CC34" s="517">
        <v>507.59129999999999</v>
      </c>
      <c r="CD34" s="517">
        <v>1407.7820999999999</v>
      </c>
      <c r="CE34" s="517">
        <v>469.8331</v>
      </c>
      <c r="CF34" s="517">
        <v>470.83150000000001</v>
      </c>
      <c r="CG34" s="517">
        <v>739.20979999999997</v>
      </c>
      <c r="CH34" s="517">
        <v>1679.8743999999999</v>
      </c>
      <c r="CI34" s="527">
        <v>6303.2372999999998</v>
      </c>
      <c r="CJ34" s="517">
        <v>526.74570000000006</v>
      </c>
      <c r="CK34" s="517">
        <v>410.4273</v>
      </c>
      <c r="CL34" s="517">
        <v>525.54510000000005</v>
      </c>
      <c r="CM34" s="517">
        <v>1462.7182</v>
      </c>
      <c r="CN34" s="517">
        <v>590.48289999999997</v>
      </c>
      <c r="CO34" s="517">
        <v>784.08590000000004</v>
      </c>
      <c r="CP34" s="517">
        <v>530.66480000000001</v>
      </c>
      <c r="CQ34" s="517">
        <v>1905.2336</v>
      </c>
      <c r="CR34" s="517">
        <v>614.11680000000001</v>
      </c>
      <c r="CS34" s="517">
        <v>525.79570000000001</v>
      </c>
      <c r="CT34" s="517">
        <v>571.57780000000002</v>
      </c>
      <c r="CU34" s="517">
        <v>1711.4902999999999</v>
      </c>
      <c r="CV34" s="517">
        <v>523.33320000000003</v>
      </c>
      <c r="CW34" s="517">
        <v>557.34370000000001</v>
      </c>
      <c r="CX34" s="517">
        <v>422.60199999999998</v>
      </c>
      <c r="CY34" s="517">
        <v>1503.2789</v>
      </c>
      <c r="CZ34" s="528">
        <v>6582.7209999999995</v>
      </c>
      <c r="DA34" s="93" t="s">
        <v>271</v>
      </c>
      <c r="DB34" s="94">
        <v>29</v>
      </c>
      <c r="DC34" s="226"/>
    </row>
    <row r="35" spans="1:107" ht="18" customHeight="1" x14ac:dyDescent="0.5">
      <c r="A35" s="95">
        <v>30</v>
      </c>
      <c r="B35" s="77" t="s">
        <v>196</v>
      </c>
      <c r="C35" s="518">
        <v>957.02369999999996</v>
      </c>
      <c r="D35" s="519">
        <v>787.54819999999995</v>
      </c>
      <c r="E35" s="519">
        <v>560.72299999999996</v>
      </c>
      <c r="F35" s="519">
        <v>2305.2950000000001</v>
      </c>
      <c r="G35" s="519">
        <v>694.84849999999994</v>
      </c>
      <c r="H35" s="519">
        <v>410.44670000000002</v>
      </c>
      <c r="I35" s="519">
        <v>634.86699999999996</v>
      </c>
      <c r="J35" s="519">
        <v>1740.1622</v>
      </c>
      <c r="K35" s="519">
        <v>1206.2678000000001</v>
      </c>
      <c r="L35" s="519">
        <v>874.36400000000003</v>
      </c>
      <c r="M35" s="519">
        <v>1493.7582</v>
      </c>
      <c r="N35" s="519">
        <v>3574.39</v>
      </c>
      <c r="O35" s="519">
        <v>1141.9801</v>
      </c>
      <c r="P35" s="519">
        <v>608.57489999999996</v>
      </c>
      <c r="Q35" s="519">
        <v>788.52700000000004</v>
      </c>
      <c r="R35" s="519">
        <v>2539.0821000000001</v>
      </c>
      <c r="S35" s="529">
        <v>10158.9293</v>
      </c>
      <c r="T35" s="519">
        <v>732.76660000000004</v>
      </c>
      <c r="U35" s="519">
        <v>666.81420000000003</v>
      </c>
      <c r="V35" s="519">
        <v>1091.9431999999999</v>
      </c>
      <c r="W35" s="519">
        <v>2491.5239999999999</v>
      </c>
      <c r="X35" s="519">
        <v>434.30149999999998</v>
      </c>
      <c r="Y35" s="519">
        <v>274.03800000000001</v>
      </c>
      <c r="Z35" s="519">
        <v>759.61869999999999</v>
      </c>
      <c r="AA35" s="519">
        <v>1467.9583</v>
      </c>
      <c r="AB35" s="519">
        <v>638.24040000000002</v>
      </c>
      <c r="AC35" s="519">
        <v>870.10990000000004</v>
      </c>
      <c r="AD35" s="519">
        <v>736.72760000000005</v>
      </c>
      <c r="AE35" s="519">
        <v>2245.0779000000002</v>
      </c>
      <c r="AF35" s="519">
        <v>874.51440000000002</v>
      </c>
      <c r="AG35" s="519">
        <v>539.18859999999995</v>
      </c>
      <c r="AH35" s="519">
        <v>1237.8590999999999</v>
      </c>
      <c r="AI35" s="519">
        <v>2651.5621000000001</v>
      </c>
      <c r="AJ35" s="530">
        <v>8856.1223000000009</v>
      </c>
      <c r="AK35" s="519">
        <v>758.28120000000001</v>
      </c>
      <c r="AL35" s="519">
        <v>575.85760000000005</v>
      </c>
      <c r="AM35" s="519">
        <v>1007.1043</v>
      </c>
      <c r="AN35" s="519">
        <v>2341.2431000000001</v>
      </c>
      <c r="AO35" s="519">
        <v>1418.2643</v>
      </c>
      <c r="AP35" s="519">
        <v>1048.7599</v>
      </c>
      <c r="AQ35" s="519">
        <v>738.46299999999997</v>
      </c>
      <c r="AR35" s="519">
        <v>3205.4872999999998</v>
      </c>
      <c r="AS35" s="519">
        <v>956.45680000000004</v>
      </c>
      <c r="AT35" s="519">
        <v>857.49019999999996</v>
      </c>
      <c r="AU35" s="519">
        <v>836.92859999999996</v>
      </c>
      <c r="AV35" s="519">
        <v>2650.8755999999998</v>
      </c>
      <c r="AW35" s="519">
        <v>693.62800000000004</v>
      </c>
      <c r="AX35" s="519">
        <v>713.53660000000002</v>
      </c>
      <c r="AY35" s="519">
        <v>325.49680000000001</v>
      </c>
      <c r="AZ35" s="519">
        <v>1732.6614</v>
      </c>
      <c r="BA35" s="531">
        <v>9930.2674000000006</v>
      </c>
      <c r="BB35" s="518">
        <v>217.25710000000001</v>
      </c>
      <c r="BC35" s="519">
        <v>178.49680000000001</v>
      </c>
      <c r="BD35" s="519">
        <v>219.91470000000001</v>
      </c>
      <c r="BE35" s="519">
        <v>615.66859999999997</v>
      </c>
      <c r="BF35" s="519">
        <v>179.19749999999999</v>
      </c>
      <c r="BG35" s="519">
        <v>138.60939999999999</v>
      </c>
      <c r="BH35" s="519">
        <v>136.7474</v>
      </c>
      <c r="BI35" s="519">
        <v>454.55430000000001</v>
      </c>
      <c r="BJ35" s="519">
        <v>311.01859999999999</v>
      </c>
      <c r="BK35" s="519">
        <v>202.67750000000001</v>
      </c>
      <c r="BL35" s="519">
        <v>373.71280000000002</v>
      </c>
      <c r="BM35" s="519">
        <v>887.40899999999999</v>
      </c>
      <c r="BN35" s="519">
        <v>382.98970000000003</v>
      </c>
      <c r="BO35" s="519">
        <v>331.48599999999999</v>
      </c>
      <c r="BP35" s="519">
        <v>223.65309999999999</v>
      </c>
      <c r="BQ35" s="519">
        <v>938.12890000000004</v>
      </c>
      <c r="BR35" s="529">
        <v>2895.7608</v>
      </c>
      <c r="BS35" s="519">
        <v>169.37909999999999</v>
      </c>
      <c r="BT35" s="519">
        <v>393.14229999999998</v>
      </c>
      <c r="BU35" s="519">
        <v>235.52719999999999</v>
      </c>
      <c r="BV35" s="519">
        <v>798.04859999999996</v>
      </c>
      <c r="BW35" s="519">
        <v>256.1352</v>
      </c>
      <c r="BX35" s="519">
        <v>278.83850000000001</v>
      </c>
      <c r="BY35" s="519">
        <v>373.3109</v>
      </c>
      <c r="BZ35" s="519">
        <v>908.28470000000004</v>
      </c>
      <c r="CA35" s="519">
        <v>191.98599999999999</v>
      </c>
      <c r="CB35" s="519">
        <v>200.98570000000001</v>
      </c>
      <c r="CC35" s="519">
        <v>257.649</v>
      </c>
      <c r="CD35" s="519">
        <v>650.62059999999997</v>
      </c>
      <c r="CE35" s="519">
        <v>415.7176</v>
      </c>
      <c r="CF35" s="519">
        <v>152.7912</v>
      </c>
      <c r="CG35" s="519">
        <v>475.79379999999998</v>
      </c>
      <c r="CH35" s="519">
        <v>1044.3026</v>
      </c>
      <c r="CI35" s="530">
        <v>3401.2565</v>
      </c>
      <c r="CJ35" s="519">
        <v>337.27530000000002</v>
      </c>
      <c r="CK35" s="519">
        <v>187.9632</v>
      </c>
      <c r="CL35" s="519">
        <v>197.32640000000001</v>
      </c>
      <c r="CM35" s="519">
        <v>722.56479999999999</v>
      </c>
      <c r="CN35" s="519">
        <v>540.36500000000001</v>
      </c>
      <c r="CO35" s="519">
        <v>182.87569999999999</v>
      </c>
      <c r="CP35" s="519">
        <v>381.1216</v>
      </c>
      <c r="CQ35" s="519">
        <v>1104.3623</v>
      </c>
      <c r="CR35" s="519">
        <v>411.72519999999997</v>
      </c>
      <c r="CS35" s="519">
        <v>209.53210000000001</v>
      </c>
      <c r="CT35" s="519">
        <v>260.65359999999998</v>
      </c>
      <c r="CU35" s="519">
        <v>881.91079999999999</v>
      </c>
      <c r="CV35" s="519">
        <v>839.11810000000003</v>
      </c>
      <c r="CW35" s="519">
        <v>156.51730000000001</v>
      </c>
      <c r="CX35" s="519">
        <v>197.71250000000001</v>
      </c>
      <c r="CY35" s="519">
        <v>1193.3478</v>
      </c>
      <c r="CZ35" s="531">
        <v>3902.1858000000002</v>
      </c>
      <c r="DA35" s="96" t="s">
        <v>269</v>
      </c>
      <c r="DB35" s="97">
        <v>30</v>
      </c>
      <c r="DC35" s="226"/>
    </row>
    <row r="36" spans="1:107" ht="18" customHeight="1" x14ac:dyDescent="0.5">
      <c r="A36" s="92">
        <v>31</v>
      </c>
      <c r="B36" s="73" t="s">
        <v>209</v>
      </c>
      <c r="C36" s="516">
        <v>9.9697999999999993</v>
      </c>
      <c r="D36" s="517">
        <v>2.4765000000000001</v>
      </c>
      <c r="E36" s="517">
        <v>5.8657000000000004</v>
      </c>
      <c r="F36" s="517">
        <v>18.312100000000001</v>
      </c>
      <c r="G36" s="517">
        <v>5.2530000000000001</v>
      </c>
      <c r="H36" s="517">
        <v>6.6451000000000002</v>
      </c>
      <c r="I36" s="517">
        <v>1.8402000000000001</v>
      </c>
      <c r="J36" s="517">
        <v>13.7384</v>
      </c>
      <c r="K36" s="517">
        <v>4.8646000000000003</v>
      </c>
      <c r="L36" s="517">
        <v>6.8052000000000001</v>
      </c>
      <c r="M36" s="517">
        <v>4.8064999999999998</v>
      </c>
      <c r="N36" s="517">
        <v>16.476199999999999</v>
      </c>
      <c r="O36" s="517">
        <v>7.9211999999999998</v>
      </c>
      <c r="P36" s="517">
        <v>6.3921999999999999</v>
      </c>
      <c r="Q36" s="517">
        <v>7.7930999999999999</v>
      </c>
      <c r="R36" s="517">
        <v>22.106400000000001</v>
      </c>
      <c r="S36" s="526">
        <v>70.633099999999999</v>
      </c>
      <c r="T36" s="517">
        <v>6.9509999999999996</v>
      </c>
      <c r="U36" s="517">
        <v>15.585000000000001</v>
      </c>
      <c r="V36" s="517">
        <v>3.7584</v>
      </c>
      <c r="W36" s="517">
        <v>26.2943</v>
      </c>
      <c r="X36" s="517">
        <v>12.0227</v>
      </c>
      <c r="Y36" s="517">
        <v>14.5214</v>
      </c>
      <c r="Z36" s="517">
        <v>7.4789000000000003</v>
      </c>
      <c r="AA36" s="517">
        <v>34.023000000000003</v>
      </c>
      <c r="AB36" s="517">
        <v>12.8893</v>
      </c>
      <c r="AC36" s="517">
        <v>15.391500000000001</v>
      </c>
      <c r="AD36" s="517">
        <v>18.7485</v>
      </c>
      <c r="AE36" s="517">
        <v>47.029299999999999</v>
      </c>
      <c r="AF36" s="517">
        <v>11.7653</v>
      </c>
      <c r="AG36" s="517">
        <v>18.528400000000001</v>
      </c>
      <c r="AH36" s="517">
        <v>13.943199999999999</v>
      </c>
      <c r="AI36" s="517">
        <v>44.236899999999999</v>
      </c>
      <c r="AJ36" s="527">
        <v>151.58359999999999</v>
      </c>
      <c r="AK36" s="517">
        <v>14.3835</v>
      </c>
      <c r="AL36" s="517">
        <v>26.5505</v>
      </c>
      <c r="AM36" s="517">
        <v>21.438600000000001</v>
      </c>
      <c r="AN36" s="517">
        <v>62.372700000000002</v>
      </c>
      <c r="AO36" s="517">
        <v>26.645700000000001</v>
      </c>
      <c r="AP36" s="517">
        <v>13.020799999999999</v>
      </c>
      <c r="AQ36" s="517">
        <v>5.0049000000000001</v>
      </c>
      <c r="AR36" s="517">
        <v>44.671300000000002</v>
      </c>
      <c r="AS36" s="517">
        <v>21.5214</v>
      </c>
      <c r="AT36" s="517">
        <v>25.7255</v>
      </c>
      <c r="AU36" s="517">
        <v>19.1785</v>
      </c>
      <c r="AV36" s="517">
        <v>66.425399999999996</v>
      </c>
      <c r="AW36" s="517">
        <v>39.701599999999999</v>
      </c>
      <c r="AX36" s="517">
        <v>33.284599999999998</v>
      </c>
      <c r="AY36" s="517">
        <v>27.4846</v>
      </c>
      <c r="AZ36" s="517">
        <v>100.4708</v>
      </c>
      <c r="BA36" s="528">
        <v>273.94009999999997</v>
      </c>
      <c r="BB36" s="516">
        <v>409.52289999999999</v>
      </c>
      <c r="BC36" s="517">
        <v>869.40930000000003</v>
      </c>
      <c r="BD36" s="517">
        <v>2062.5731999999998</v>
      </c>
      <c r="BE36" s="517">
        <v>3341.5054</v>
      </c>
      <c r="BF36" s="517">
        <v>1795.5515</v>
      </c>
      <c r="BG36" s="517">
        <v>2384.2935000000002</v>
      </c>
      <c r="BH36" s="517">
        <v>2030.7455</v>
      </c>
      <c r="BI36" s="517">
        <v>6210.5905000000002</v>
      </c>
      <c r="BJ36" s="517">
        <v>1376.6675</v>
      </c>
      <c r="BK36" s="517">
        <v>1432.0639000000001</v>
      </c>
      <c r="BL36" s="517">
        <v>699.9366</v>
      </c>
      <c r="BM36" s="517">
        <v>3508.6680999999999</v>
      </c>
      <c r="BN36" s="517">
        <v>345.94630000000001</v>
      </c>
      <c r="BO36" s="517">
        <v>340.78710000000001</v>
      </c>
      <c r="BP36" s="517">
        <v>135.20689999999999</v>
      </c>
      <c r="BQ36" s="517">
        <v>821.94029999999998</v>
      </c>
      <c r="BR36" s="526">
        <v>13882.704299999999</v>
      </c>
      <c r="BS36" s="517">
        <v>618.53949999999998</v>
      </c>
      <c r="BT36" s="517">
        <v>260.44869999999997</v>
      </c>
      <c r="BU36" s="517">
        <v>664.51319999999998</v>
      </c>
      <c r="BV36" s="517">
        <v>1543.5014000000001</v>
      </c>
      <c r="BW36" s="517">
        <v>745.82579999999996</v>
      </c>
      <c r="BX36" s="517">
        <v>940.39059999999995</v>
      </c>
      <c r="BY36" s="517">
        <v>1119.7307000000001</v>
      </c>
      <c r="BZ36" s="517">
        <v>2805.9470999999999</v>
      </c>
      <c r="CA36" s="517">
        <v>1442.414</v>
      </c>
      <c r="CB36" s="517">
        <v>1591.9199000000001</v>
      </c>
      <c r="CC36" s="517">
        <v>1958.1048000000001</v>
      </c>
      <c r="CD36" s="517">
        <v>4992.4386999999997</v>
      </c>
      <c r="CE36" s="517">
        <v>898.05849999999998</v>
      </c>
      <c r="CF36" s="517">
        <v>1391.7166999999999</v>
      </c>
      <c r="CG36" s="517">
        <v>1143.2264</v>
      </c>
      <c r="CH36" s="517">
        <v>3433.0016999999998</v>
      </c>
      <c r="CI36" s="527">
        <v>12774.8889</v>
      </c>
      <c r="CJ36" s="517">
        <v>917.77980000000002</v>
      </c>
      <c r="CK36" s="517">
        <v>697.76800000000003</v>
      </c>
      <c r="CL36" s="517">
        <v>314.7946</v>
      </c>
      <c r="CM36" s="517">
        <v>1930.3424</v>
      </c>
      <c r="CN36" s="517">
        <v>989.16139999999996</v>
      </c>
      <c r="CO36" s="517">
        <v>918.34590000000003</v>
      </c>
      <c r="CP36" s="517">
        <v>1477.4014</v>
      </c>
      <c r="CQ36" s="517">
        <v>3384.9086000000002</v>
      </c>
      <c r="CR36" s="517">
        <v>1511.1469999999999</v>
      </c>
      <c r="CS36" s="517">
        <v>1716.0382</v>
      </c>
      <c r="CT36" s="517">
        <v>1026.1161</v>
      </c>
      <c r="CU36" s="517">
        <v>4253.3013000000001</v>
      </c>
      <c r="CV36" s="517">
        <v>1162.9722999999999</v>
      </c>
      <c r="CW36" s="517">
        <v>664.30449999999996</v>
      </c>
      <c r="CX36" s="517">
        <v>914.22170000000006</v>
      </c>
      <c r="CY36" s="517">
        <v>2741.4985000000001</v>
      </c>
      <c r="CZ36" s="528">
        <v>12310.050800000001</v>
      </c>
      <c r="DA36" s="93" t="s">
        <v>321</v>
      </c>
      <c r="DB36" s="94">
        <v>31</v>
      </c>
      <c r="DC36" s="226"/>
    </row>
    <row r="37" spans="1:107" ht="18" customHeight="1" x14ac:dyDescent="0.5">
      <c r="A37" s="95">
        <v>32</v>
      </c>
      <c r="B37" s="77" t="s">
        <v>40</v>
      </c>
      <c r="C37" s="518">
        <v>627.4932</v>
      </c>
      <c r="D37" s="519">
        <v>913.10940000000005</v>
      </c>
      <c r="E37" s="519">
        <v>613.41999999999996</v>
      </c>
      <c r="F37" s="519">
        <v>2154.0225999999998</v>
      </c>
      <c r="G37" s="519">
        <v>815.05769999999995</v>
      </c>
      <c r="H37" s="519">
        <v>606.47569999999996</v>
      </c>
      <c r="I37" s="519">
        <v>607.86289999999997</v>
      </c>
      <c r="J37" s="519">
        <v>2029.3964000000001</v>
      </c>
      <c r="K37" s="519">
        <v>390.14600000000002</v>
      </c>
      <c r="L37" s="519">
        <v>380.1952</v>
      </c>
      <c r="M37" s="519">
        <v>12.225899999999999</v>
      </c>
      <c r="N37" s="519">
        <v>782.56709999999998</v>
      </c>
      <c r="O37" s="519">
        <v>323.69260000000003</v>
      </c>
      <c r="P37" s="519">
        <v>295.39949999999999</v>
      </c>
      <c r="Q37" s="519">
        <v>13.988799999999999</v>
      </c>
      <c r="R37" s="519">
        <v>633.08079999999995</v>
      </c>
      <c r="S37" s="529">
        <v>5599.0667999999996</v>
      </c>
      <c r="T37" s="519">
        <v>78.599299999999999</v>
      </c>
      <c r="U37" s="519">
        <v>373.51089999999999</v>
      </c>
      <c r="V37" s="519">
        <v>655.27269999999999</v>
      </c>
      <c r="W37" s="519">
        <v>1107.383</v>
      </c>
      <c r="X37" s="519">
        <v>655.57759999999996</v>
      </c>
      <c r="Y37" s="519">
        <v>774.60609999999997</v>
      </c>
      <c r="Z37" s="519">
        <v>372.92329999999998</v>
      </c>
      <c r="AA37" s="519">
        <v>1803.1069</v>
      </c>
      <c r="AB37" s="519">
        <v>642.71230000000003</v>
      </c>
      <c r="AC37" s="519">
        <v>583.26969999999994</v>
      </c>
      <c r="AD37" s="519">
        <v>10.2294</v>
      </c>
      <c r="AE37" s="519">
        <v>1236.2113999999999</v>
      </c>
      <c r="AF37" s="519">
        <v>605.06039999999996</v>
      </c>
      <c r="AG37" s="519">
        <v>588.83910000000003</v>
      </c>
      <c r="AH37" s="519">
        <v>616.47770000000003</v>
      </c>
      <c r="AI37" s="519">
        <v>1810.3771999999999</v>
      </c>
      <c r="AJ37" s="530">
        <v>5957.0784999999996</v>
      </c>
      <c r="AK37" s="519">
        <v>627.73860000000002</v>
      </c>
      <c r="AL37" s="519">
        <v>641.42020000000002</v>
      </c>
      <c r="AM37" s="519">
        <v>16.421800000000001</v>
      </c>
      <c r="AN37" s="519">
        <v>1285.5806</v>
      </c>
      <c r="AO37" s="519">
        <v>1174.3154999999999</v>
      </c>
      <c r="AP37" s="519">
        <v>987.94290000000001</v>
      </c>
      <c r="AQ37" s="519">
        <v>426.16980000000001</v>
      </c>
      <c r="AR37" s="519">
        <v>2588.4281999999998</v>
      </c>
      <c r="AS37" s="519">
        <v>371.92329999999998</v>
      </c>
      <c r="AT37" s="519">
        <v>578.81960000000004</v>
      </c>
      <c r="AU37" s="519">
        <v>42.654299999999999</v>
      </c>
      <c r="AV37" s="519">
        <v>993.3972</v>
      </c>
      <c r="AW37" s="519">
        <v>1030.0818999999999</v>
      </c>
      <c r="AX37" s="519">
        <v>277.69439999999997</v>
      </c>
      <c r="AY37" s="519">
        <v>269.6893</v>
      </c>
      <c r="AZ37" s="519">
        <v>1577.4655</v>
      </c>
      <c r="BA37" s="531">
        <v>6444.8716000000004</v>
      </c>
      <c r="BB37" s="518">
        <v>192.1464</v>
      </c>
      <c r="BC37" s="519">
        <v>244.77680000000001</v>
      </c>
      <c r="BD37" s="519">
        <v>1052.8249000000001</v>
      </c>
      <c r="BE37" s="519">
        <v>1489.7482</v>
      </c>
      <c r="BF37" s="519">
        <v>197.45859999999999</v>
      </c>
      <c r="BG37" s="519">
        <v>589.43910000000005</v>
      </c>
      <c r="BH37" s="519">
        <v>881.94870000000003</v>
      </c>
      <c r="BI37" s="519">
        <v>1668.8463999999999</v>
      </c>
      <c r="BJ37" s="519">
        <v>960.95889999999997</v>
      </c>
      <c r="BK37" s="519">
        <v>275.5385</v>
      </c>
      <c r="BL37" s="519">
        <v>297.55970000000002</v>
      </c>
      <c r="BM37" s="519">
        <v>1534.0571</v>
      </c>
      <c r="BN37" s="519">
        <v>750.9434</v>
      </c>
      <c r="BO37" s="519">
        <v>366.57889999999998</v>
      </c>
      <c r="BP37" s="519">
        <v>686.26739999999995</v>
      </c>
      <c r="BQ37" s="519">
        <v>1803.7897</v>
      </c>
      <c r="BR37" s="529">
        <v>6496.4413999999997</v>
      </c>
      <c r="BS37" s="519">
        <v>359.75</v>
      </c>
      <c r="BT37" s="519">
        <v>238.26949999999999</v>
      </c>
      <c r="BU37" s="519">
        <v>1323.8983000000001</v>
      </c>
      <c r="BV37" s="519">
        <v>1921.9177999999999</v>
      </c>
      <c r="BW37" s="519">
        <v>265.33569999999997</v>
      </c>
      <c r="BX37" s="519">
        <v>1277.0372</v>
      </c>
      <c r="BY37" s="519">
        <v>440.95319999999998</v>
      </c>
      <c r="BZ37" s="519">
        <v>1983.3261</v>
      </c>
      <c r="CA37" s="519">
        <v>208.55869999999999</v>
      </c>
      <c r="CB37" s="519">
        <v>236.7054</v>
      </c>
      <c r="CC37" s="519">
        <v>358.4581</v>
      </c>
      <c r="CD37" s="519">
        <v>803.72220000000004</v>
      </c>
      <c r="CE37" s="519">
        <v>1252.5794000000001</v>
      </c>
      <c r="CF37" s="519">
        <v>232.52500000000001</v>
      </c>
      <c r="CG37" s="519">
        <v>309.16680000000002</v>
      </c>
      <c r="CH37" s="519">
        <v>1794.2711999999999</v>
      </c>
      <c r="CI37" s="530">
        <v>6503.2371999999996</v>
      </c>
      <c r="CJ37" s="519">
        <v>227.58860000000001</v>
      </c>
      <c r="CK37" s="519">
        <v>320.65780000000001</v>
      </c>
      <c r="CL37" s="519">
        <v>342.11509999999998</v>
      </c>
      <c r="CM37" s="519">
        <v>890.36149999999998</v>
      </c>
      <c r="CN37" s="519">
        <v>279.55349999999999</v>
      </c>
      <c r="CO37" s="519">
        <v>329.38249999999999</v>
      </c>
      <c r="CP37" s="519">
        <v>255.1917</v>
      </c>
      <c r="CQ37" s="519">
        <v>864.1277</v>
      </c>
      <c r="CR37" s="519">
        <v>1053.2067</v>
      </c>
      <c r="CS37" s="519">
        <v>385.16590000000002</v>
      </c>
      <c r="CT37" s="519">
        <v>295.74700000000001</v>
      </c>
      <c r="CU37" s="519">
        <v>1734.1196</v>
      </c>
      <c r="CV37" s="519">
        <v>301.75470000000001</v>
      </c>
      <c r="CW37" s="519">
        <v>360.14769999999999</v>
      </c>
      <c r="CX37" s="519">
        <v>313.82740000000001</v>
      </c>
      <c r="CY37" s="519">
        <v>975.72979999999995</v>
      </c>
      <c r="CZ37" s="531">
        <v>4464.3387000000002</v>
      </c>
      <c r="DA37" s="96" t="s">
        <v>278</v>
      </c>
      <c r="DB37" s="97">
        <v>32</v>
      </c>
      <c r="DC37" s="226"/>
    </row>
    <row r="38" spans="1:107" ht="18" customHeight="1" x14ac:dyDescent="0.5">
      <c r="A38" s="92">
        <v>33</v>
      </c>
      <c r="B38" s="73" t="s">
        <v>212</v>
      </c>
      <c r="C38" s="516">
        <v>679.26689999999996</v>
      </c>
      <c r="D38" s="517">
        <v>680.15060000000005</v>
      </c>
      <c r="E38" s="517">
        <v>720.5326</v>
      </c>
      <c r="F38" s="517">
        <v>2079.9501</v>
      </c>
      <c r="G38" s="517">
        <v>518.67179999999996</v>
      </c>
      <c r="H38" s="517">
        <v>1422.8012000000001</v>
      </c>
      <c r="I38" s="517">
        <v>845.59529999999995</v>
      </c>
      <c r="J38" s="517">
        <v>2787.0684000000001</v>
      </c>
      <c r="K38" s="517">
        <v>628.58000000000004</v>
      </c>
      <c r="L38" s="517">
        <v>542.61009999999999</v>
      </c>
      <c r="M38" s="517">
        <v>601.56479999999999</v>
      </c>
      <c r="N38" s="517">
        <v>1772.7548999999999</v>
      </c>
      <c r="O38" s="517">
        <v>632.31590000000006</v>
      </c>
      <c r="P38" s="517">
        <v>573.01850000000002</v>
      </c>
      <c r="Q38" s="517">
        <v>617.82539999999995</v>
      </c>
      <c r="R38" s="517">
        <v>1823.1597999999999</v>
      </c>
      <c r="S38" s="526">
        <v>8462.9331000000002</v>
      </c>
      <c r="T38" s="517">
        <v>635.9846</v>
      </c>
      <c r="U38" s="517">
        <v>650.88440000000003</v>
      </c>
      <c r="V38" s="517">
        <v>651.68520000000001</v>
      </c>
      <c r="W38" s="517">
        <v>1938.5542</v>
      </c>
      <c r="X38" s="517">
        <v>600.92610000000002</v>
      </c>
      <c r="Y38" s="517">
        <v>687.16679999999997</v>
      </c>
      <c r="Z38" s="517">
        <v>540.64779999999996</v>
      </c>
      <c r="AA38" s="517">
        <v>1828.7407000000001</v>
      </c>
      <c r="AB38" s="517">
        <v>606.25649999999996</v>
      </c>
      <c r="AC38" s="517">
        <v>597.91769999999997</v>
      </c>
      <c r="AD38" s="517">
        <v>584.36360000000002</v>
      </c>
      <c r="AE38" s="517">
        <v>1788.5378000000001</v>
      </c>
      <c r="AF38" s="517">
        <v>635.87429999999995</v>
      </c>
      <c r="AG38" s="517">
        <v>610.57439999999997</v>
      </c>
      <c r="AH38" s="517">
        <v>704.13139999999999</v>
      </c>
      <c r="AI38" s="517">
        <v>1950.5800999999999</v>
      </c>
      <c r="AJ38" s="527">
        <v>7506.4128000000001</v>
      </c>
      <c r="AK38" s="517">
        <v>648.98170000000005</v>
      </c>
      <c r="AL38" s="517">
        <v>639.6825</v>
      </c>
      <c r="AM38" s="517">
        <v>692.33109999999999</v>
      </c>
      <c r="AN38" s="517">
        <v>1980.9953</v>
      </c>
      <c r="AO38" s="517">
        <v>695.07759999999996</v>
      </c>
      <c r="AP38" s="517">
        <v>740.15710000000001</v>
      </c>
      <c r="AQ38" s="517">
        <v>596.21640000000002</v>
      </c>
      <c r="AR38" s="517">
        <v>2031.451</v>
      </c>
      <c r="AS38" s="517">
        <v>739.18560000000002</v>
      </c>
      <c r="AT38" s="517">
        <v>1034.8687</v>
      </c>
      <c r="AU38" s="517">
        <v>706.52080000000001</v>
      </c>
      <c r="AV38" s="517">
        <v>2480.5752000000002</v>
      </c>
      <c r="AW38" s="517">
        <v>728.23239999999998</v>
      </c>
      <c r="AX38" s="517">
        <v>771.17409999999995</v>
      </c>
      <c r="AY38" s="517">
        <v>861.09870000000001</v>
      </c>
      <c r="AZ38" s="517">
        <v>2360.5052000000001</v>
      </c>
      <c r="BA38" s="528">
        <v>8853.5267000000003</v>
      </c>
      <c r="BB38" s="516">
        <v>175.11869999999999</v>
      </c>
      <c r="BC38" s="517">
        <v>133.5275</v>
      </c>
      <c r="BD38" s="517">
        <v>155.76560000000001</v>
      </c>
      <c r="BE38" s="517">
        <v>464.4117</v>
      </c>
      <c r="BF38" s="517">
        <v>112.9092</v>
      </c>
      <c r="BG38" s="517">
        <v>158.47810000000001</v>
      </c>
      <c r="BH38" s="517">
        <v>118.604</v>
      </c>
      <c r="BI38" s="517">
        <v>389.99130000000002</v>
      </c>
      <c r="BJ38" s="517">
        <v>129.5154</v>
      </c>
      <c r="BK38" s="517">
        <v>129.28360000000001</v>
      </c>
      <c r="BL38" s="517">
        <v>115.6157</v>
      </c>
      <c r="BM38" s="517">
        <v>374.41469999999998</v>
      </c>
      <c r="BN38" s="517">
        <v>114.9426</v>
      </c>
      <c r="BO38" s="517">
        <v>123.2831</v>
      </c>
      <c r="BP38" s="517">
        <v>120.2013</v>
      </c>
      <c r="BQ38" s="517">
        <v>358.4271</v>
      </c>
      <c r="BR38" s="526">
        <v>1587.2447</v>
      </c>
      <c r="BS38" s="517">
        <v>141.0874</v>
      </c>
      <c r="BT38" s="517">
        <v>120.7963</v>
      </c>
      <c r="BU38" s="517">
        <v>129.52000000000001</v>
      </c>
      <c r="BV38" s="517">
        <v>391.40370000000001</v>
      </c>
      <c r="BW38" s="517">
        <v>97.904399999999995</v>
      </c>
      <c r="BX38" s="517">
        <v>120.03189999999999</v>
      </c>
      <c r="BY38" s="517">
        <v>119.217</v>
      </c>
      <c r="BZ38" s="517">
        <v>337.15339999999998</v>
      </c>
      <c r="CA38" s="517">
        <v>310.62979999999999</v>
      </c>
      <c r="CB38" s="517">
        <v>298.05410000000001</v>
      </c>
      <c r="CC38" s="517">
        <v>138.6087</v>
      </c>
      <c r="CD38" s="517">
        <v>747.29250000000002</v>
      </c>
      <c r="CE38" s="517">
        <v>131.53399999999999</v>
      </c>
      <c r="CF38" s="517">
        <v>333.26010000000002</v>
      </c>
      <c r="CG38" s="517">
        <v>139.0626</v>
      </c>
      <c r="CH38" s="517">
        <v>603.85670000000005</v>
      </c>
      <c r="CI38" s="527">
        <v>2079.7062999999998</v>
      </c>
      <c r="CJ38" s="517">
        <v>167.62119999999999</v>
      </c>
      <c r="CK38" s="517">
        <v>136.78829999999999</v>
      </c>
      <c r="CL38" s="517">
        <v>123.3682</v>
      </c>
      <c r="CM38" s="517">
        <v>427.77769999999998</v>
      </c>
      <c r="CN38" s="517">
        <v>122.6951</v>
      </c>
      <c r="CO38" s="517">
        <v>126.36620000000001</v>
      </c>
      <c r="CP38" s="517">
        <v>106.8143</v>
      </c>
      <c r="CQ38" s="517">
        <v>355.87549999999999</v>
      </c>
      <c r="CR38" s="517">
        <v>165.2988</v>
      </c>
      <c r="CS38" s="517">
        <v>120.1893</v>
      </c>
      <c r="CT38" s="517">
        <v>127.0998</v>
      </c>
      <c r="CU38" s="517">
        <v>412.58800000000002</v>
      </c>
      <c r="CV38" s="517">
        <v>135.60919999999999</v>
      </c>
      <c r="CW38" s="517">
        <v>176.00409999999999</v>
      </c>
      <c r="CX38" s="517">
        <v>142.60169999999999</v>
      </c>
      <c r="CY38" s="517">
        <v>454.21499999999997</v>
      </c>
      <c r="CZ38" s="528">
        <v>1650.4562000000001</v>
      </c>
      <c r="DA38" s="93" t="s">
        <v>274</v>
      </c>
      <c r="DB38" s="94">
        <v>33</v>
      </c>
      <c r="DC38" s="226"/>
    </row>
    <row r="39" spans="1:107" ht="18" customHeight="1" x14ac:dyDescent="0.5">
      <c r="A39" s="95">
        <v>34</v>
      </c>
      <c r="B39" s="77" t="s">
        <v>213</v>
      </c>
      <c r="C39" s="518">
        <v>87.424700000000001</v>
      </c>
      <c r="D39" s="519">
        <v>197.167</v>
      </c>
      <c r="E39" s="519">
        <v>121.2111</v>
      </c>
      <c r="F39" s="519">
        <v>405.80279999999999</v>
      </c>
      <c r="G39" s="519">
        <v>62.968600000000002</v>
      </c>
      <c r="H39" s="519">
        <v>348.99160000000001</v>
      </c>
      <c r="I39" s="519">
        <v>92.888499999999993</v>
      </c>
      <c r="J39" s="519">
        <v>504.84870000000001</v>
      </c>
      <c r="K39" s="519">
        <v>100.04940000000001</v>
      </c>
      <c r="L39" s="519">
        <v>1593.3995</v>
      </c>
      <c r="M39" s="519">
        <v>190.40639999999999</v>
      </c>
      <c r="N39" s="519">
        <v>1883.8552999999999</v>
      </c>
      <c r="O39" s="519">
        <v>174.54859999999999</v>
      </c>
      <c r="P39" s="519">
        <v>500.25069999999999</v>
      </c>
      <c r="Q39" s="519">
        <v>558.31619999999998</v>
      </c>
      <c r="R39" s="519">
        <v>1233.1155000000001</v>
      </c>
      <c r="S39" s="529">
        <v>4027.6221999999998</v>
      </c>
      <c r="T39" s="519">
        <v>210.01609999999999</v>
      </c>
      <c r="U39" s="519">
        <v>274.8639</v>
      </c>
      <c r="V39" s="519">
        <v>234.22630000000001</v>
      </c>
      <c r="W39" s="519">
        <v>719.10630000000003</v>
      </c>
      <c r="X39" s="519">
        <v>369.56580000000002</v>
      </c>
      <c r="Y39" s="519">
        <v>223.54830000000001</v>
      </c>
      <c r="Z39" s="519">
        <v>376.61160000000001</v>
      </c>
      <c r="AA39" s="519">
        <v>969.72569999999996</v>
      </c>
      <c r="AB39" s="519">
        <v>328.79750000000001</v>
      </c>
      <c r="AC39" s="519">
        <v>373.1309</v>
      </c>
      <c r="AD39" s="519">
        <v>338.26670000000001</v>
      </c>
      <c r="AE39" s="519">
        <v>1040.1950999999999</v>
      </c>
      <c r="AF39" s="519">
        <v>520.17589999999996</v>
      </c>
      <c r="AG39" s="519">
        <v>395.76990000000001</v>
      </c>
      <c r="AH39" s="519">
        <v>270.75290000000001</v>
      </c>
      <c r="AI39" s="519">
        <v>1186.6986999999999</v>
      </c>
      <c r="AJ39" s="530">
        <v>3915.7258000000002</v>
      </c>
      <c r="AK39" s="519">
        <v>763.803</v>
      </c>
      <c r="AL39" s="519">
        <v>337.93299999999999</v>
      </c>
      <c r="AM39" s="519">
        <v>394.8442</v>
      </c>
      <c r="AN39" s="519">
        <v>1496.5802000000001</v>
      </c>
      <c r="AO39" s="519">
        <v>1736.9735000000001</v>
      </c>
      <c r="AP39" s="519">
        <v>556.39290000000005</v>
      </c>
      <c r="AQ39" s="519">
        <v>527.90689999999995</v>
      </c>
      <c r="AR39" s="519">
        <v>2821.2732999999998</v>
      </c>
      <c r="AS39" s="519">
        <v>780.52239999999995</v>
      </c>
      <c r="AT39" s="519">
        <v>383.32830000000001</v>
      </c>
      <c r="AU39" s="519">
        <v>637.10680000000002</v>
      </c>
      <c r="AV39" s="519">
        <v>1800.9575</v>
      </c>
      <c r="AW39" s="519">
        <v>474.62</v>
      </c>
      <c r="AX39" s="519">
        <v>693.20180000000005</v>
      </c>
      <c r="AY39" s="519">
        <v>791.00609999999995</v>
      </c>
      <c r="AZ39" s="519">
        <v>1958.8279</v>
      </c>
      <c r="BA39" s="531">
        <v>8077.6390000000001</v>
      </c>
      <c r="BB39" s="518">
        <v>155.40729999999999</v>
      </c>
      <c r="BC39" s="519">
        <v>33.145000000000003</v>
      </c>
      <c r="BD39" s="519">
        <v>59.735300000000002</v>
      </c>
      <c r="BE39" s="519">
        <v>248.28749999999999</v>
      </c>
      <c r="BF39" s="519">
        <v>26.5807</v>
      </c>
      <c r="BG39" s="519">
        <v>139.41319999999999</v>
      </c>
      <c r="BH39" s="519">
        <v>48.750100000000003</v>
      </c>
      <c r="BI39" s="519">
        <v>214.744</v>
      </c>
      <c r="BJ39" s="519">
        <v>94.833600000000004</v>
      </c>
      <c r="BK39" s="519">
        <v>286.04660000000001</v>
      </c>
      <c r="BL39" s="519">
        <v>241.25579999999999</v>
      </c>
      <c r="BM39" s="519">
        <v>622.13589999999999</v>
      </c>
      <c r="BN39" s="519">
        <v>73.787400000000005</v>
      </c>
      <c r="BO39" s="519">
        <v>137.21780000000001</v>
      </c>
      <c r="BP39" s="519">
        <v>43.057899999999997</v>
      </c>
      <c r="BQ39" s="519">
        <v>254.06309999999999</v>
      </c>
      <c r="BR39" s="529">
        <v>1339.2304999999999</v>
      </c>
      <c r="BS39" s="519">
        <v>62.7517</v>
      </c>
      <c r="BT39" s="519">
        <v>47.353200000000001</v>
      </c>
      <c r="BU39" s="519">
        <v>67.875600000000006</v>
      </c>
      <c r="BV39" s="519">
        <v>177.98050000000001</v>
      </c>
      <c r="BW39" s="519">
        <v>162.589</v>
      </c>
      <c r="BX39" s="519">
        <v>166.45140000000001</v>
      </c>
      <c r="BY39" s="519">
        <v>188.27350000000001</v>
      </c>
      <c r="BZ39" s="519">
        <v>517.31389999999999</v>
      </c>
      <c r="CA39" s="519">
        <v>179.19159999999999</v>
      </c>
      <c r="CB39" s="519">
        <v>247.06950000000001</v>
      </c>
      <c r="CC39" s="519">
        <v>171.46809999999999</v>
      </c>
      <c r="CD39" s="519">
        <v>597.72919999999999</v>
      </c>
      <c r="CE39" s="519">
        <v>97.370699999999999</v>
      </c>
      <c r="CF39" s="519">
        <v>148.85380000000001</v>
      </c>
      <c r="CG39" s="519">
        <v>91.004099999999994</v>
      </c>
      <c r="CH39" s="519">
        <v>337.2287</v>
      </c>
      <c r="CI39" s="530">
        <v>1630.2523000000001</v>
      </c>
      <c r="CJ39" s="519">
        <v>69.374499999999998</v>
      </c>
      <c r="CK39" s="519">
        <v>248.99879999999999</v>
      </c>
      <c r="CL39" s="519">
        <v>48.565399999999997</v>
      </c>
      <c r="CM39" s="519">
        <v>366.93869999999998</v>
      </c>
      <c r="CN39" s="519">
        <v>65.533900000000003</v>
      </c>
      <c r="CO39" s="519">
        <v>74.671199999999999</v>
      </c>
      <c r="CP39" s="519">
        <v>122.1846</v>
      </c>
      <c r="CQ39" s="519">
        <v>262.38979999999998</v>
      </c>
      <c r="CR39" s="519">
        <v>50.093400000000003</v>
      </c>
      <c r="CS39" s="519">
        <v>109.7972</v>
      </c>
      <c r="CT39" s="519">
        <v>76.019599999999997</v>
      </c>
      <c r="CU39" s="519">
        <v>235.91030000000001</v>
      </c>
      <c r="CV39" s="519">
        <v>53.357199999999999</v>
      </c>
      <c r="CW39" s="519">
        <v>199.10560000000001</v>
      </c>
      <c r="CX39" s="519">
        <v>119.67789999999999</v>
      </c>
      <c r="CY39" s="519">
        <v>372.14069999999998</v>
      </c>
      <c r="CZ39" s="531">
        <v>1237.3795</v>
      </c>
      <c r="DA39" s="96" t="s">
        <v>280</v>
      </c>
      <c r="DB39" s="97">
        <v>34</v>
      </c>
      <c r="DC39" s="226"/>
    </row>
    <row r="40" spans="1:107" ht="18" customHeight="1" x14ac:dyDescent="0.5">
      <c r="A40" s="92">
        <v>35</v>
      </c>
      <c r="B40" s="73" t="s">
        <v>145</v>
      </c>
      <c r="C40" s="516">
        <v>140.34440000000001</v>
      </c>
      <c r="D40" s="517">
        <v>415.45679999999999</v>
      </c>
      <c r="E40" s="517">
        <v>639.72299999999996</v>
      </c>
      <c r="F40" s="517">
        <v>1195.5242000000001</v>
      </c>
      <c r="G40" s="517">
        <v>403.26819999999998</v>
      </c>
      <c r="H40" s="517">
        <v>22.2179</v>
      </c>
      <c r="I40" s="517">
        <v>241.26759999999999</v>
      </c>
      <c r="J40" s="517">
        <v>666.75369999999998</v>
      </c>
      <c r="K40" s="517">
        <v>6.0655999999999999</v>
      </c>
      <c r="L40" s="517">
        <v>140.16679999999999</v>
      </c>
      <c r="M40" s="517">
        <v>289.81099999999998</v>
      </c>
      <c r="N40" s="517">
        <v>436.04340000000002</v>
      </c>
      <c r="O40" s="517">
        <v>293.55990000000003</v>
      </c>
      <c r="P40" s="517">
        <v>3.6997</v>
      </c>
      <c r="Q40" s="517">
        <v>480.89370000000002</v>
      </c>
      <c r="R40" s="517">
        <v>778.15329999999994</v>
      </c>
      <c r="S40" s="526">
        <v>3076.4746</v>
      </c>
      <c r="T40" s="517">
        <v>391.14510000000001</v>
      </c>
      <c r="U40" s="517">
        <v>116.08369999999999</v>
      </c>
      <c r="V40" s="517">
        <v>212.24369999999999</v>
      </c>
      <c r="W40" s="517">
        <v>719.47249999999997</v>
      </c>
      <c r="X40" s="517">
        <v>1.381</v>
      </c>
      <c r="Y40" s="517">
        <v>2.0333000000000001</v>
      </c>
      <c r="Z40" s="517">
        <v>4.1989000000000001</v>
      </c>
      <c r="AA40" s="517">
        <v>7.6132</v>
      </c>
      <c r="AB40" s="517">
        <v>5.1763000000000003</v>
      </c>
      <c r="AC40" s="517">
        <v>2.6084000000000001</v>
      </c>
      <c r="AD40" s="517">
        <v>6.0056000000000003</v>
      </c>
      <c r="AE40" s="517">
        <v>13.7903</v>
      </c>
      <c r="AF40" s="517">
        <v>7.2948000000000004</v>
      </c>
      <c r="AG40" s="517">
        <v>5.2111000000000001</v>
      </c>
      <c r="AH40" s="517">
        <v>3.1436999999999999</v>
      </c>
      <c r="AI40" s="517">
        <v>15.6496</v>
      </c>
      <c r="AJ40" s="527">
        <v>756.52560000000005</v>
      </c>
      <c r="AK40" s="517">
        <v>4.5228000000000002</v>
      </c>
      <c r="AL40" s="517">
        <v>2.3843000000000001</v>
      </c>
      <c r="AM40" s="517">
        <v>126.7501</v>
      </c>
      <c r="AN40" s="517">
        <v>133.65710000000001</v>
      </c>
      <c r="AO40" s="517">
        <v>126.94070000000001</v>
      </c>
      <c r="AP40" s="517">
        <v>16.658899999999999</v>
      </c>
      <c r="AQ40" s="517">
        <v>4.5537000000000001</v>
      </c>
      <c r="AR40" s="517">
        <v>148.1533</v>
      </c>
      <c r="AS40" s="517">
        <v>7.6078000000000001</v>
      </c>
      <c r="AT40" s="517">
        <v>164.2704</v>
      </c>
      <c r="AU40" s="517">
        <v>284.46120000000002</v>
      </c>
      <c r="AV40" s="517">
        <v>456.33929999999998</v>
      </c>
      <c r="AW40" s="517">
        <v>5.0240999999999998</v>
      </c>
      <c r="AX40" s="517">
        <v>4.5069999999999997</v>
      </c>
      <c r="AY40" s="517">
        <v>37.6248</v>
      </c>
      <c r="AZ40" s="517">
        <v>47.155900000000003</v>
      </c>
      <c r="BA40" s="528">
        <v>785.3057</v>
      </c>
      <c r="BB40" s="516">
        <v>355.53289999999998</v>
      </c>
      <c r="BC40" s="517">
        <v>110.0204</v>
      </c>
      <c r="BD40" s="517">
        <v>261.68340000000001</v>
      </c>
      <c r="BE40" s="517">
        <v>727.23670000000004</v>
      </c>
      <c r="BF40" s="517">
        <v>265.92469999999997</v>
      </c>
      <c r="BG40" s="517">
        <v>236.821</v>
      </c>
      <c r="BH40" s="517">
        <v>476.3449</v>
      </c>
      <c r="BI40" s="517">
        <v>979.09050000000002</v>
      </c>
      <c r="BJ40" s="517">
        <v>88.694100000000006</v>
      </c>
      <c r="BK40" s="517">
        <v>354.2321</v>
      </c>
      <c r="BL40" s="517">
        <v>300.27480000000003</v>
      </c>
      <c r="BM40" s="517">
        <v>743.20100000000002</v>
      </c>
      <c r="BN40" s="517">
        <v>360.67779999999999</v>
      </c>
      <c r="BO40" s="517">
        <v>190.55340000000001</v>
      </c>
      <c r="BP40" s="517">
        <v>309.56959999999998</v>
      </c>
      <c r="BQ40" s="517">
        <v>860.80079999999998</v>
      </c>
      <c r="BR40" s="526">
        <v>3310.3290000000002</v>
      </c>
      <c r="BS40" s="517">
        <v>264.8252</v>
      </c>
      <c r="BT40" s="517">
        <v>352.30849999999998</v>
      </c>
      <c r="BU40" s="517">
        <v>339.95030000000003</v>
      </c>
      <c r="BV40" s="517">
        <v>957.08399999999995</v>
      </c>
      <c r="BW40" s="517">
        <v>600.97209999999995</v>
      </c>
      <c r="BX40" s="517">
        <v>559.26199999999994</v>
      </c>
      <c r="BY40" s="517">
        <v>822.04150000000004</v>
      </c>
      <c r="BZ40" s="517">
        <v>1982.2756999999999</v>
      </c>
      <c r="CA40" s="517">
        <v>442.08440000000002</v>
      </c>
      <c r="CB40" s="517">
        <v>655.81510000000003</v>
      </c>
      <c r="CC40" s="517">
        <v>585.78959999999995</v>
      </c>
      <c r="CD40" s="517">
        <v>1683.6891000000001</v>
      </c>
      <c r="CE40" s="517">
        <v>799.80439999999999</v>
      </c>
      <c r="CF40" s="517">
        <v>379.2414</v>
      </c>
      <c r="CG40" s="517">
        <v>435.44139999999999</v>
      </c>
      <c r="CH40" s="517">
        <v>1614.4871000000001</v>
      </c>
      <c r="CI40" s="527">
        <v>6237.5358999999999</v>
      </c>
      <c r="CJ40" s="517">
        <v>1022.0345</v>
      </c>
      <c r="CK40" s="517">
        <v>756.08839999999998</v>
      </c>
      <c r="CL40" s="517">
        <v>523.86120000000005</v>
      </c>
      <c r="CM40" s="517">
        <v>2301.9841000000001</v>
      </c>
      <c r="CN40" s="517">
        <v>770.09699999999998</v>
      </c>
      <c r="CO40" s="517">
        <v>1238.5445999999999</v>
      </c>
      <c r="CP40" s="517">
        <v>866.3655</v>
      </c>
      <c r="CQ40" s="517">
        <v>2875.0070999999998</v>
      </c>
      <c r="CR40" s="517">
        <v>608.34100000000001</v>
      </c>
      <c r="CS40" s="517">
        <v>344.76560000000001</v>
      </c>
      <c r="CT40" s="517">
        <v>376.1909</v>
      </c>
      <c r="CU40" s="517">
        <v>1329.2974999999999</v>
      </c>
      <c r="CV40" s="517">
        <v>670.51760000000002</v>
      </c>
      <c r="CW40" s="517">
        <v>644.07740000000001</v>
      </c>
      <c r="CX40" s="517">
        <v>421.66739999999999</v>
      </c>
      <c r="CY40" s="517">
        <v>1736.2624000000001</v>
      </c>
      <c r="CZ40" s="528">
        <v>8242.5511000000006</v>
      </c>
      <c r="DA40" s="93" t="s">
        <v>334</v>
      </c>
      <c r="DB40" s="94">
        <v>35</v>
      </c>
      <c r="DC40" s="226"/>
    </row>
    <row r="41" spans="1:107" ht="18" customHeight="1" x14ac:dyDescent="0.5">
      <c r="A41" s="95">
        <v>36</v>
      </c>
      <c r="B41" s="77" t="s">
        <v>160</v>
      </c>
      <c r="C41" s="518">
        <v>1237.5201999999999</v>
      </c>
      <c r="D41" s="519">
        <v>1055.3027999999999</v>
      </c>
      <c r="E41" s="519">
        <v>740.42790000000002</v>
      </c>
      <c r="F41" s="519">
        <v>3033.2507999999998</v>
      </c>
      <c r="G41" s="519">
        <v>1109.7645</v>
      </c>
      <c r="H41" s="519">
        <v>724.7047</v>
      </c>
      <c r="I41" s="519">
        <v>1155.5001</v>
      </c>
      <c r="J41" s="519">
        <v>2989.9693000000002</v>
      </c>
      <c r="K41" s="519">
        <v>623.01210000000003</v>
      </c>
      <c r="L41" s="519">
        <v>830.15369999999996</v>
      </c>
      <c r="M41" s="519">
        <v>1037.6303</v>
      </c>
      <c r="N41" s="519">
        <v>2490.7961</v>
      </c>
      <c r="O41" s="519">
        <v>689.58960000000002</v>
      </c>
      <c r="P41" s="519">
        <v>932.57899999999995</v>
      </c>
      <c r="Q41" s="519">
        <v>453.99590000000001</v>
      </c>
      <c r="R41" s="519">
        <v>2076.1644999999999</v>
      </c>
      <c r="S41" s="529">
        <v>10590.180700000001</v>
      </c>
      <c r="T41" s="519">
        <v>747.37810000000002</v>
      </c>
      <c r="U41" s="519">
        <v>577.572</v>
      </c>
      <c r="V41" s="519">
        <v>921.63040000000001</v>
      </c>
      <c r="W41" s="519">
        <v>2246.5803999999998</v>
      </c>
      <c r="X41" s="519">
        <v>998.05349999999999</v>
      </c>
      <c r="Y41" s="519">
        <v>945.57230000000004</v>
      </c>
      <c r="Z41" s="519">
        <v>538.31020000000001</v>
      </c>
      <c r="AA41" s="519">
        <v>2481.9360999999999</v>
      </c>
      <c r="AB41" s="519">
        <v>579.63850000000002</v>
      </c>
      <c r="AC41" s="519">
        <v>518.45979999999997</v>
      </c>
      <c r="AD41" s="519">
        <v>753.04169999999999</v>
      </c>
      <c r="AE41" s="519">
        <v>1851.1401000000001</v>
      </c>
      <c r="AF41" s="519">
        <v>767.6943</v>
      </c>
      <c r="AG41" s="519">
        <v>802.74710000000005</v>
      </c>
      <c r="AH41" s="519">
        <v>473.43709999999999</v>
      </c>
      <c r="AI41" s="519">
        <v>2043.8784000000001</v>
      </c>
      <c r="AJ41" s="530">
        <v>8623.5349999999999</v>
      </c>
      <c r="AK41" s="519">
        <v>1024.0698</v>
      </c>
      <c r="AL41" s="519">
        <v>304.1352</v>
      </c>
      <c r="AM41" s="519">
        <v>798.572</v>
      </c>
      <c r="AN41" s="519">
        <v>2126.7768999999998</v>
      </c>
      <c r="AO41" s="519">
        <v>1109.4606000000001</v>
      </c>
      <c r="AP41" s="519">
        <v>1078.2837999999999</v>
      </c>
      <c r="AQ41" s="519">
        <v>1150.0709999999999</v>
      </c>
      <c r="AR41" s="519">
        <v>3337.8154</v>
      </c>
      <c r="AS41" s="519">
        <v>948.75059999999996</v>
      </c>
      <c r="AT41" s="519">
        <v>704.59860000000003</v>
      </c>
      <c r="AU41" s="519">
        <v>727.99680000000001</v>
      </c>
      <c r="AV41" s="519">
        <v>2381.346</v>
      </c>
      <c r="AW41" s="519">
        <v>689.17679999999996</v>
      </c>
      <c r="AX41" s="519">
        <v>10.6426</v>
      </c>
      <c r="AY41" s="519">
        <v>5.6406999999999998</v>
      </c>
      <c r="AZ41" s="519">
        <v>705.46010000000001</v>
      </c>
      <c r="BA41" s="531">
        <v>8551.3984</v>
      </c>
      <c r="BB41" s="518">
        <v>27.524000000000001</v>
      </c>
      <c r="BC41" s="519">
        <v>27.184699999999999</v>
      </c>
      <c r="BD41" s="519">
        <v>28.247399999999999</v>
      </c>
      <c r="BE41" s="519">
        <v>82.956100000000006</v>
      </c>
      <c r="BF41" s="519">
        <v>25.368400000000001</v>
      </c>
      <c r="BG41" s="519">
        <v>20.5062</v>
      </c>
      <c r="BH41" s="519">
        <v>23.701799999999999</v>
      </c>
      <c r="BI41" s="519">
        <v>69.576499999999996</v>
      </c>
      <c r="BJ41" s="519">
        <v>30.752600000000001</v>
      </c>
      <c r="BK41" s="519">
        <v>29.359400000000001</v>
      </c>
      <c r="BL41" s="519">
        <v>28.2437</v>
      </c>
      <c r="BM41" s="519">
        <v>88.355699999999999</v>
      </c>
      <c r="BN41" s="519">
        <v>22.533300000000001</v>
      </c>
      <c r="BO41" s="519">
        <v>36.321199999999997</v>
      </c>
      <c r="BP41" s="519">
        <v>22.291599999999999</v>
      </c>
      <c r="BQ41" s="519">
        <v>81.146000000000001</v>
      </c>
      <c r="BR41" s="529">
        <v>322.03429999999997</v>
      </c>
      <c r="BS41" s="519">
        <v>24.142099999999999</v>
      </c>
      <c r="BT41" s="519">
        <v>28.3964</v>
      </c>
      <c r="BU41" s="519">
        <v>31.2806</v>
      </c>
      <c r="BV41" s="519">
        <v>83.819199999999995</v>
      </c>
      <c r="BW41" s="519">
        <v>22.136600000000001</v>
      </c>
      <c r="BX41" s="519">
        <v>17.537199999999999</v>
      </c>
      <c r="BY41" s="519">
        <v>18.297699999999999</v>
      </c>
      <c r="BZ41" s="519">
        <v>57.971499999999999</v>
      </c>
      <c r="CA41" s="519">
        <v>20.886399999999998</v>
      </c>
      <c r="CB41" s="519">
        <v>20.210799999999999</v>
      </c>
      <c r="CC41" s="519">
        <v>22.5807</v>
      </c>
      <c r="CD41" s="519">
        <v>63.677799999999998</v>
      </c>
      <c r="CE41" s="519">
        <v>23.477699999999999</v>
      </c>
      <c r="CF41" s="519">
        <v>21.962900000000001</v>
      </c>
      <c r="CG41" s="519">
        <v>17.415299999999998</v>
      </c>
      <c r="CH41" s="519">
        <v>62.855899999999998</v>
      </c>
      <c r="CI41" s="530">
        <v>268.32440000000003</v>
      </c>
      <c r="CJ41" s="519">
        <v>20.527699999999999</v>
      </c>
      <c r="CK41" s="519">
        <v>19.555900000000001</v>
      </c>
      <c r="CL41" s="519">
        <v>21.844999999999999</v>
      </c>
      <c r="CM41" s="519">
        <v>61.928600000000003</v>
      </c>
      <c r="CN41" s="519">
        <v>19.2498</v>
      </c>
      <c r="CO41" s="519">
        <v>20.2516</v>
      </c>
      <c r="CP41" s="519">
        <v>16.428999999999998</v>
      </c>
      <c r="CQ41" s="519">
        <v>55.930500000000002</v>
      </c>
      <c r="CR41" s="519">
        <v>18.5472</v>
      </c>
      <c r="CS41" s="519">
        <v>24.2624</v>
      </c>
      <c r="CT41" s="519">
        <v>21.717500000000001</v>
      </c>
      <c r="CU41" s="519">
        <v>64.527000000000001</v>
      </c>
      <c r="CV41" s="519">
        <v>23.387599999999999</v>
      </c>
      <c r="CW41" s="519">
        <v>26.479399999999998</v>
      </c>
      <c r="CX41" s="519">
        <v>28.665900000000001</v>
      </c>
      <c r="CY41" s="519">
        <v>78.532899999999998</v>
      </c>
      <c r="CZ41" s="531">
        <v>260.91910000000001</v>
      </c>
      <c r="DA41" s="96" t="s">
        <v>273</v>
      </c>
      <c r="DB41" s="97">
        <v>36</v>
      </c>
      <c r="DC41" s="226"/>
    </row>
    <row r="42" spans="1:107" ht="18" customHeight="1" x14ac:dyDescent="0.5">
      <c r="A42" s="92">
        <v>37</v>
      </c>
      <c r="B42" s="73" t="s">
        <v>199</v>
      </c>
      <c r="C42" s="516">
        <v>4.1329000000000002</v>
      </c>
      <c r="D42" s="517">
        <v>4.1474000000000002</v>
      </c>
      <c r="E42" s="517">
        <v>2.5619000000000001</v>
      </c>
      <c r="F42" s="517">
        <v>10.8422</v>
      </c>
      <c r="G42" s="517">
        <v>3.3574000000000002</v>
      </c>
      <c r="H42" s="517">
        <v>3.5796000000000001</v>
      </c>
      <c r="I42" s="517">
        <v>3.0485000000000002</v>
      </c>
      <c r="J42" s="517">
        <v>9.9854000000000003</v>
      </c>
      <c r="K42" s="517">
        <v>3.2073</v>
      </c>
      <c r="L42" s="517">
        <v>4.5216000000000003</v>
      </c>
      <c r="M42" s="517">
        <v>2.6821999999999999</v>
      </c>
      <c r="N42" s="517">
        <v>10.411199999999999</v>
      </c>
      <c r="O42" s="517">
        <v>2.5945</v>
      </c>
      <c r="P42" s="517">
        <v>2.2545999999999999</v>
      </c>
      <c r="Q42" s="517">
        <v>3.5728</v>
      </c>
      <c r="R42" s="517">
        <v>8.4219000000000008</v>
      </c>
      <c r="S42" s="526">
        <v>39.660800000000002</v>
      </c>
      <c r="T42" s="517">
        <v>3.7865000000000002</v>
      </c>
      <c r="U42" s="517">
        <v>3.8837999999999999</v>
      </c>
      <c r="V42" s="517">
        <v>3.7553999999999998</v>
      </c>
      <c r="W42" s="517">
        <v>11.425700000000001</v>
      </c>
      <c r="X42" s="517">
        <v>3.3523000000000001</v>
      </c>
      <c r="Y42" s="517">
        <v>4.2873999999999999</v>
      </c>
      <c r="Z42" s="517">
        <v>1.8816999999999999</v>
      </c>
      <c r="AA42" s="517">
        <v>9.5213999999999999</v>
      </c>
      <c r="AB42" s="517">
        <v>5.4096000000000002</v>
      </c>
      <c r="AC42" s="517">
        <v>2.7683</v>
      </c>
      <c r="AD42" s="517">
        <v>4.9097</v>
      </c>
      <c r="AE42" s="517">
        <v>13.0875</v>
      </c>
      <c r="AF42" s="517">
        <v>84.3279</v>
      </c>
      <c r="AG42" s="517">
        <v>3.4131</v>
      </c>
      <c r="AH42" s="517">
        <v>10.252599999999999</v>
      </c>
      <c r="AI42" s="517">
        <v>97.993600000000001</v>
      </c>
      <c r="AJ42" s="527">
        <v>132.0282</v>
      </c>
      <c r="AK42" s="517">
        <v>2.6955</v>
      </c>
      <c r="AL42" s="517">
        <v>4.2295999999999996</v>
      </c>
      <c r="AM42" s="517">
        <v>3.3898000000000001</v>
      </c>
      <c r="AN42" s="517">
        <v>10.3149</v>
      </c>
      <c r="AO42" s="517">
        <v>15.138199999999999</v>
      </c>
      <c r="AP42" s="517">
        <v>9.8183000000000007</v>
      </c>
      <c r="AQ42" s="517">
        <v>10.2354</v>
      </c>
      <c r="AR42" s="517">
        <v>35.192</v>
      </c>
      <c r="AS42" s="517">
        <v>5.4413999999999998</v>
      </c>
      <c r="AT42" s="517">
        <v>5.7514000000000003</v>
      </c>
      <c r="AU42" s="517">
        <v>6.5918999999999999</v>
      </c>
      <c r="AV42" s="517">
        <v>17.784700000000001</v>
      </c>
      <c r="AW42" s="517">
        <v>3.8812000000000002</v>
      </c>
      <c r="AX42" s="517">
        <v>71.510900000000007</v>
      </c>
      <c r="AY42" s="517">
        <v>5.5963000000000003</v>
      </c>
      <c r="AZ42" s="517">
        <v>80.988399999999999</v>
      </c>
      <c r="BA42" s="528">
        <v>144.2799</v>
      </c>
      <c r="BB42" s="516">
        <v>607.05740000000003</v>
      </c>
      <c r="BC42" s="517">
        <v>591.60450000000003</v>
      </c>
      <c r="BD42" s="517">
        <v>446.42140000000001</v>
      </c>
      <c r="BE42" s="517">
        <v>1645.0833</v>
      </c>
      <c r="BF42" s="517">
        <v>466.18290000000002</v>
      </c>
      <c r="BG42" s="517">
        <v>608.61569999999995</v>
      </c>
      <c r="BH42" s="517">
        <v>499.04680000000002</v>
      </c>
      <c r="BI42" s="517">
        <v>1573.8453999999999</v>
      </c>
      <c r="BJ42" s="517">
        <v>806.55589999999995</v>
      </c>
      <c r="BK42" s="517">
        <v>581.25639999999999</v>
      </c>
      <c r="BL42" s="517">
        <v>559.27859999999998</v>
      </c>
      <c r="BM42" s="517">
        <v>1947.0908999999999</v>
      </c>
      <c r="BN42" s="517">
        <v>556.68719999999996</v>
      </c>
      <c r="BO42" s="517">
        <v>446.74169999999998</v>
      </c>
      <c r="BP42" s="517">
        <v>362.00330000000002</v>
      </c>
      <c r="BQ42" s="517">
        <v>1365.4322</v>
      </c>
      <c r="BR42" s="526">
        <v>6531.4519</v>
      </c>
      <c r="BS42" s="517">
        <v>690.5231</v>
      </c>
      <c r="BT42" s="517">
        <v>665.41669999999999</v>
      </c>
      <c r="BU42" s="517">
        <v>453.21089999999998</v>
      </c>
      <c r="BV42" s="517">
        <v>1809.1507999999999</v>
      </c>
      <c r="BW42" s="517">
        <v>705.452</v>
      </c>
      <c r="BX42" s="517">
        <v>600.20640000000003</v>
      </c>
      <c r="BY42" s="517">
        <v>679.18550000000005</v>
      </c>
      <c r="BZ42" s="517">
        <v>1984.8439000000001</v>
      </c>
      <c r="CA42" s="517">
        <v>825.11749999999995</v>
      </c>
      <c r="CB42" s="517">
        <v>688.25829999999996</v>
      </c>
      <c r="CC42" s="517">
        <v>505.78440000000001</v>
      </c>
      <c r="CD42" s="517">
        <v>2019.1603</v>
      </c>
      <c r="CE42" s="517">
        <v>600.74749999999995</v>
      </c>
      <c r="CF42" s="517">
        <v>477.36680000000001</v>
      </c>
      <c r="CG42" s="517">
        <v>412.94450000000001</v>
      </c>
      <c r="CH42" s="517">
        <v>1491.0588</v>
      </c>
      <c r="CI42" s="527">
        <v>7304.2138000000004</v>
      </c>
      <c r="CJ42" s="517">
        <v>621.40660000000003</v>
      </c>
      <c r="CK42" s="517">
        <v>544.33230000000003</v>
      </c>
      <c r="CL42" s="517">
        <v>646.5729</v>
      </c>
      <c r="CM42" s="517">
        <v>1812.3117</v>
      </c>
      <c r="CN42" s="517">
        <v>717.36099999999999</v>
      </c>
      <c r="CO42" s="517">
        <v>764.13660000000004</v>
      </c>
      <c r="CP42" s="517">
        <v>712.17909999999995</v>
      </c>
      <c r="CQ42" s="517">
        <v>2193.6767</v>
      </c>
      <c r="CR42" s="517">
        <v>709.07039999999995</v>
      </c>
      <c r="CS42" s="517">
        <v>1223.3689999999999</v>
      </c>
      <c r="CT42" s="517">
        <v>666.06970000000001</v>
      </c>
      <c r="CU42" s="517">
        <v>2598.5091000000002</v>
      </c>
      <c r="CV42" s="517">
        <v>730.12080000000003</v>
      </c>
      <c r="CW42" s="517">
        <v>555.52239999999995</v>
      </c>
      <c r="CX42" s="517">
        <v>531.04570000000001</v>
      </c>
      <c r="CY42" s="517">
        <v>1816.6890000000001</v>
      </c>
      <c r="CZ42" s="528">
        <v>8421.1864999999998</v>
      </c>
      <c r="DA42" s="93" t="s">
        <v>300</v>
      </c>
      <c r="DB42" s="94">
        <v>37</v>
      </c>
      <c r="DC42" s="226"/>
    </row>
    <row r="43" spans="1:107" ht="18" customHeight="1" x14ac:dyDescent="0.5">
      <c r="A43" s="95">
        <v>38</v>
      </c>
      <c r="B43" s="77" t="s">
        <v>202</v>
      </c>
      <c r="C43" s="518">
        <v>294.23349999999999</v>
      </c>
      <c r="D43" s="519">
        <v>312.99790000000002</v>
      </c>
      <c r="E43" s="519">
        <v>757.61369999999999</v>
      </c>
      <c r="F43" s="519">
        <v>1364.8451</v>
      </c>
      <c r="G43" s="519">
        <v>383.77210000000002</v>
      </c>
      <c r="H43" s="519">
        <v>245.75540000000001</v>
      </c>
      <c r="I43" s="519">
        <v>155.52180000000001</v>
      </c>
      <c r="J43" s="519">
        <v>785.04939999999999</v>
      </c>
      <c r="K43" s="519">
        <v>65.1768</v>
      </c>
      <c r="L43" s="519">
        <v>121.60550000000001</v>
      </c>
      <c r="M43" s="519">
        <v>85.089299999999994</v>
      </c>
      <c r="N43" s="519">
        <v>271.87169999999998</v>
      </c>
      <c r="O43" s="519">
        <v>83.292500000000004</v>
      </c>
      <c r="P43" s="519">
        <v>447.84210000000002</v>
      </c>
      <c r="Q43" s="519">
        <v>295.50700000000001</v>
      </c>
      <c r="R43" s="519">
        <v>826.64149999999995</v>
      </c>
      <c r="S43" s="529">
        <v>3248.4076</v>
      </c>
      <c r="T43" s="519">
        <v>321.83749999999998</v>
      </c>
      <c r="U43" s="519">
        <v>350.84429999999998</v>
      </c>
      <c r="V43" s="519">
        <v>1216.4938</v>
      </c>
      <c r="W43" s="519">
        <v>1889.1755000000001</v>
      </c>
      <c r="X43" s="519">
        <v>158.86969999999999</v>
      </c>
      <c r="Y43" s="519">
        <v>264.36309999999997</v>
      </c>
      <c r="Z43" s="519">
        <v>95.6434</v>
      </c>
      <c r="AA43" s="519">
        <v>518.87620000000004</v>
      </c>
      <c r="AB43" s="519">
        <v>162.54179999999999</v>
      </c>
      <c r="AC43" s="519">
        <v>38.028599999999997</v>
      </c>
      <c r="AD43" s="519">
        <v>83.336500000000001</v>
      </c>
      <c r="AE43" s="519">
        <v>283.90690000000001</v>
      </c>
      <c r="AF43" s="519">
        <v>87.884</v>
      </c>
      <c r="AG43" s="519">
        <v>232.8485</v>
      </c>
      <c r="AH43" s="519">
        <v>299.274</v>
      </c>
      <c r="AI43" s="519">
        <v>620.00649999999996</v>
      </c>
      <c r="AJ43" s="530">
        <v>3311.9650999999999</v>
      </c>
      <c r="AK43" s="519">
        <v>335.80709999999999</v>
      </c>
      <c r="AL43" s="519">
        <v>377.02539999999999</v>
      </c>
      <c r="AM43" s="519">
        <v>314.99299999999999</v>
      </c>
      <c r="AN43" s="519">
        <v>1027.8254999999999</v>
      </c>
      <c r="AO43" s="519">
        <v>336.04309999999998</v>
      </c>
      <c r="AP43" s="519">
        <v>339.59100000000001</v>
      </c>
      <c r="AQ43" s="519">
        <v>136.5377</v>
      </c>
      <c r="AR43" s="519">
        <v>812.17179999999996</v>
      </c>
      <c r="AS43" s="519">
        <v>156.49549999999999</v>
      </c>
      <c r="AT43" s="519">
        <v>19.977499999999999</v>
      </c>
      <c r="AU43" s="519">
        <v>100.1461</v>
      </c>
      <c r="AV43" s="519">
        <v>276.6191</v>
      </c>
      <c r="AW43" s="519">
        <v>153.15780000000001</v>
      </c>
      <c r="AX43" s="519">
        <v>374.80560000000003</v>
      </c>
      <c r="AY43" s="519">
        <v>529.67089999999996</v>
      </c>
      <c r="AZ43" s="519">
        <v>1057.6342999999999</v>
      </c>
      <c r="BA43" s="531">
        <v>3174.2507000000001</v>
      </c>
      <c r="BB43" s="518">
        <v>650.85839999999996</v>
      </c>
      <c r="BC43" s="519">
        <v>509.33839999999998</v>
      </c>
      <c r="BD43" s="519">
        <v>472.62740000000002</v>
      </c>
      <c r="BE43" s="519">
        <v>1632.8243</v>
      </c>
      <c r="BF43" s="519">
        <v>439.32960000000003</v>
      </c>
      <c r="BG43" s="519">
        <v>288.02839999999998</v>
      </c>
      <c r="BH43" s="519">
        <v>289.30169999999998</v>
      </c>
      <c r="BI43" s="519">
        <v>1016.6597</v>
      </c>
      <c r="BJ43" s="519">
        <v>471.46050000000002</v>
      </c>
      <c r="BK43" s="519">
        <v>279.99439999999998</v>
      </c>
      <c r="BL43" s="519">
        <v>214.58</v>
      </c>
      <c r="BM43" s="519">
        <v>966.03489999999999</v>
      </c>
      <c r="BN43" s="519">
        <v>290.36509999999998</v>
      </c>
      <c r="BO43" s="519">
        <v>232.85059999999999</v>
      </c>
      <c r="BP43" s="519">
        <v>182.03550000000001</v>
      </c>
      <c r="BQ43" s="519">
        <v>705.25109999999995</v>
      </c>
      <c r="BR43" s="529">
        <v>4320.7700999999997</v>
      </c>
      <c r="BS43" s="519">
        <v>194.0532</v>
      </c>
      <c r="BT43" s="519">
        <v>281.8365</v>
      </c>
      <c r="BU43" s="519">
        <v>215.2269</v>
      </c>
      <c r="BV43" s="519">
        <v>691.11670000000004</v>
      </c>
      <c r="BW43" s="519">
        <v>238.87219999999999</v>
      </c>
      <c r="BX43" s="519">
        <v>288.58699999999999</v>
      </c>
      <c r="BY43" s="519">
        <v>376.81569999999999</v>
      </c>
      <c r="BZ43" s="519">
        <v>904.2749</v>
      </c>
      <c r="CA43" s="519">
        <v>271.2722</v>
      </c>
      <c r="CB43" s="519">
        <v>282.80779999999999</v>
      </c>
      <c r="CC43" s="519">
        <v>265.70460000000003</v>
      </c>
      <c r="CD43" s="519">
        <v>819.78449999999998</v>
      </c>
      <c r="CE43" s="519">
        <v>231.68950000000001</v>
      </c>
      <c r="CF43" s="519">
        <v>218.46109999999999</v>
      </c>
      <c r="CG43" s="519">
        <v>364.32819999999998</v>
      </c>
      <c r="CH43" s="519">
        <v>814.47879999999998</v>
      </c>
      <c r="CI43" s="530">
        <v>3229.6549</v>
      </c>
      <c r="CJ43" s="519">
        <v>387.71859999999998</v>
      </c>
      <c r="CK43" s="519">
        <v>325.27800000000002</v>
      </c>
      <c r="CL43" s="519">
        <v>199.5915</v>
      </c>
      <c r="CM43" s="519">
        <v>912.58799999999997</v>
      </c>
      <c r="CN43" s="519">
        <v>398.60669999999999</v>
      </c>
      <c r="CO43" s="519">
        <v>447.73559999999998</v>
      </c>
      <c r="CP43" s="519">
        <v>395.45940000000002</v>
      </c>
      <c r="CQ43" s="519">
        <v>1241.8017</v>
      </c>
      <c r="CR43" s="519">
        <v>385.45609999999999</v>
      </c>
      <c r="CS43" s="519">
        <v>346.33089999999999</v>
      </c>
      <c r="CT43" s="519">
        <v>203.5411</v>
      </c>
      <c r="CU43" s="519">
        <v>935.32799999999997</v>
      </c>
      <c r="CV43" s="519">
        <v>356.36160000000001</v>
      </c>
      <c r="CW43" s="519">
        <v>343.46429999999998</v>
      </c>
      <c r="CX43" s="519">
        <v>541.79949999999997</v>
      </c>
      <c r="CY43" s="519">
        <v>1241.6255000000001</v>
      </c>
      <c r="CZ43" s="531">
        <v>4331.3432000000003</v>
      </c>
      <c r="DA43" s="96" t="s">
        <v>299</v>
      </c>
      <c r="DB43" s="97">
        <v>38</v>
      </c>
      <c r="DC43" s="226"/>
    </row>
    <row r="44" spans="1:107" ht="18" customHeight="1" x14ac:dyDescent="0.5">
      <c r="A44" s="92">
        <v>39</v>
      </c>
      <c r="B44" s="73" t="s">
        <v>147</v>
      </c>
      <c r="C44" s="516">
        <v>627.90560000000005</v>
      </c>
      <c r="D44" s="517">
        <v>617.16679999999997</v>
      </c>
      <c r="E44" s="517">
        <v>728.67729999999995</v>
      </c>
      <c r="F44" s="517">
        <v>1973.7496000000001</v>
      </c>
      <c r="G44" s="517">
        <v>620.69970000000001</v>
      </c>
      <c r="H44" s="517">
        <v>590.97749999999996</v>
      </c>
      <c r="I44" s="517">
        <v>644.56970000000001</v>
      </c>
      <c r="J44" s="517">
        <v>1856.2467999999999</v>
      </c>
      <c r="K44" s="517">
        <v>741.79070000000002</v>
      </c>
      <c r="L44" s="517">
        <v>854.63409999999999</v>
      </c>
      <c r="M44" s="517">
        <v>351.82130000000001</v>
      </c>
      <c r="N44" s="517">
        <v>1948.2460000000001</v>
      </c>
      <c r="O44" s="517">
        <v>1018.7839</v>
      </c>
      <c r="P44" s="517">
        <v>1065.7448999999999</v>
      </c>
      <c r="Q44" s="517">
        <v>359.27620000000002</v>
      </c>
      <c r="R44" s="517">
        <v>2443.8049999999998</v>
      </c>
      <c r="S44" s="526">
        <v>8222.0475000000006</v>
      </c>
      <c r="T44" s="517">
        <v>888.04139999999995</v>
      </c>
      <c r="U44" s="517">
        <v>643.32659999999998</v>
      </c>
      <c r="V44" s="517">
        <v>365.22809999999998</v>
      </c>
      <c r="W44" s="517">
        <v>1896.5962</v>
      </c>
      <c r="X44" s="517">
        <v>653.74549999999999</v>
      </c>
      <c r="Y44" s="517">
        <v>677.54880000000003</v>
      </c>
      <c r="Z44" s="517">
        <v>352.51420000000002</v>
      </c>
      <c r="AA44" s="517">
        <v>1683.8085000000001</v>
      </c>
      <c r="AB44" s="517">
        <v>503.87259999999998</v>
      </c>
      <c r="AC44" s="517">
        <v>316.38400000000001</v>
      </c>
      <c r="AD44" s="517">
        <v>1148.4871000000001</v>
      </c>
      <c r="AE44" s="517">
        <v>1968.7437</v>
      </c>
      <c r="AF44" s="517">
        <v>322.5933</v>
      </c>
      <c r="AG44" s="517">
        <v>1132.5207</v>
      </c>
      <c r="AH44" s="517">
        <v>850.80110000000002</v>
      </c>
      <c r="AI44" s="517">
        <v>2305.9151000000002</v>
      </c>
      <c r="AJ44" s="527">
        <v>7855.0635000000002</v>
      </c>
      <c r="AK44" s="517">
        <v>322.79739999999998</v>
      </c>
      <c r="AL44" s="517">
        <v>614.96140000000003</v>
      </c>
      <c r="AM44" s="517">
        <v>876.82309999999995</v>
      </c>
      <c r="AN44" s="517">
        <v>1814.5820000000001</v>
      </c>
      <c r="AO44" s="517">
        <v>403.82440000000003</v>
      </c>
      <c r="AP44" s="517">
        <v>379.18130000000002</v>
      </c>
      <c r="AQ44" s="517">
        <v>447.1739</v>
      </c>
      <c r="AR44" s="517">
        <v>1230.1795</v>
      </c>
      <c r="AS44" s="517">
        <v>621.88900000000001</v>
      </c>
      <c r="AT44" s="517">
        <v>554.21990000000005</v>
      </c>
      <c r="AU44" s="517">
        <v>582.69100000000003</v>
      </c>
      <c r="AV44" s="517">
        <v>1758.7998</v>
      </c>
      <c r="AW44" s="517">
        <v>517.98429999999996</v>
      </c>
      <c r="AX44" s="517">
        <v>584.44979999999998</v>
      </c>
      <c r="AY44" s="517">
        <v>570.92560000000003</v>
      </c>
      <c r="AZ44" s="517">
        <v>1673.3596</v>
      </c>
      <c r="BA44" s="528">
        <v>6476.9210000000003</v>
      </c>
      <c r="BB44" s="516">
        <v>75.214799999999997</v>
      </c>
      <c r="BC44" s="517">
        <v>48.631999999999998</v>
      </c>
      <c r="BD44" s="517">
        <v>77.049599999999998</v>
      </c>
      <c r="BE44" s="517">
        <v>200.8964</v>
      </c>
      <c r="BF44" s="517">
        <v>58.441400000000002</v>
      </c>
      <c r="BG44" s="517">
        <v>57.208100000000002</v>
      </c>
      <c r="BH44" s="517">
        <v>48.318199999999997</v>
      </c>
      <c r="BI44" s="517">
        <v>163.96770000000001</v>
      </c>
      <c r="BJ44" s="517">
        <v>74.825400000000002</v>
      </c>
      <c r="BK44" s="517">
        <v>72.349800000000002</v>
      </c>
      <c r="BL44" s="517">
        <v>52.356699999999996</v>
      </c>
      <c r="BM44" s="517">
        <v>199.53190000000001</v>
      </c>
      <c r="BN44" s="517">
        <v>76.3035</v>
      </c>
      <c r="BO44" s="517">
        <v>53.95</v>
      </c>
      <c r="BP44" s="517">
        <v>61.957900000000002</v>
      </c>
      <c r="BQ44" s="517">
        <v>192.21129999999999</v>
      </c>
      <c r="BR44" s="526">
        <v>756.60720000000003</v>
      </c>
      <c r="BS44" s="517">
        <v>100.6319</v>
      </c>
      <c r="BT44" s="517">
        <v>63.849499999999999</v>
      </c>
      <c r="BU44" s="517">
        <v>77.031700000000001</v>
      </c>
      <c r="BV44" s="517">
        <v>241.51310000000001</v>
      </c>
      <c r="BW44" s="517">
        <v>46.0916</v>
      </c>
      <c r="BX44" s="517">
        <v>62.132199999999997</v>
      </c>
      <c r="BY44" s="517">
        <v>46.674599999999998</v>
      </c>
      <c r="BZ44" s="517">
        <v>154.89850000000001</v>
      </c>
      <c r="CA44" s="517">
        <v>64.9161</v>
      </c>
      <c r="CB44" s="517">
        <v>61.017200000000003</v>
      </c>
      <c r="CC44" s="517">
        <v>66.187899999999999</v>
      </c>
      <c r="CD44" s="517">
        <v>192.12129999999999</v>
      </c>
      <c r="CE44" s="517">
        <v>59.695900000000002</v>
      </c>
      <c r="CF44" s="517">
        <v>62.325699999999998</v>
      </c>
      <c r="CG44" s="517">
        <v>68.340800000000002</v>
      </c>
      <c r="CH44" s="517">
        <v>190.36240000000001</v>
      </c>
      <c r="CI44" s="527">
        <v>778.89530000000002</v>
      </c>
      <c r="CJ44" s="517">
        <v>75.004599999999996</v>
      </c>
      <c r="CK44" s="517">
        <v>69.756100000000004</v>
      </c>
      <c r="CL44" s="517">
        <v>70.743399999999994</v>
      </c>
      <c r="CM44" s="517">
        <v>215.50409999999999</v>
      </c>
      <c r="CN44" s="517">
        <v>66.793199999999999</v>
      </c>
      <c r="CO44" s="517">
        <v>80.579599999999999</v>
      </c>
      <c r="CP44" s="517">
        <v>53.687199999999997</v>
      </c>
      <c r="CQ44" s="517">
        <v>201.06010000000001</v>
      </c>
      <c r="CR44" s="517">
        <v>72.5137</v>
      </c>
      <c r="CS44" s="517">
        <v>69.245099999999994</v>
      </c>
      <c r="CT44" s="517">
        <v>59.074300000000001</v>
      </c>
      <c r="CU44" s="517">
        <v>200.8331</v>
      </c>
      <c r="CV44" s="517">
        <v>89.636399999999995</v>
      </c>
      <c r="CW44" s="517">
        <v>70.454700000000003</v>
      </c>
      <c r="CX44" s="517">
        <v>70.826700000000002</v>
      </c>
      <c r="CY44" s="517">
        <v>230.9178</v>
      </c>
      <c r="CZ44" s="528">
        <v>848.31500000000005</v>
      </c>
      <c r="DA44" s="93" t="s">
        <v>287</v>
      </c>
      <c r="DB44" s="94">
        <v>39</v>
      </c>
      <c r="DC44" s="226"/>
    </row>
    <row r="45" spans="1:107" ht="18" customHeight="1" x14ac:dyDescent="0.5">
      <c r="A45" s="95">
        <v>40</v>
      </c>
      <c r="B45" s="77" t="s">
        <v>136</v>
      </c>
      <c r="C45" s="518">
        <v>633.77390000000003</v>
      </c>
      <c r="D45" s="519">
        <v>126.3583</v>
      </c>
      <c r="E45" s="519">
        <v>416.57859999999999</v>
      </c>
      <c r="F45" s="519">
        <v>1176.7108000000001</v>
      </c>
      <c r="G45" s="519">
        <v>460.52550000000002</v>
      </c>
      <c r="H45" s="519">
        <v>337.59870000000001</v>
      </c>
      <c r="I45" s="519">
        <v>515.38199999999995</v>
      </c>
      <c r="J45" s="519">
        <v>1313.5062</v>
      </c>
      <c r="K45" s="519">
        <v>135.30160000000001</v>
      </c>
      <c r="L45" s="519">
        <v>390.053</v>
      </c>
      <c r="M45" s="519">
        <v>191.5693</v>
      </c>
      <c r="N45" s="519">
        <v>716.9239</v>
      </c>
      <c r="O45" s="519">
        <v>629.41070000000002</v>
      </c>
      <c r="P45" s="519">
        <v>258.00259999999997</v>
      </c>
      <c r="Q45" s="519">
        <v>295.2004</v>
      </c>
      <c r="R45" s="519">
        <v>1182.6135999999999</v>
      </c>
      <c r="S45" s="529">
        <v>4389.7545</v>
      </c>
      <c r="T45" s="519">
        <v>498.04770000000002</v>
      </c>
      <c r="U45" s="519">
        <v>161.2321</v>
      </c>
      <c r="V45" s="519">
        <v>419.09410000000003</v>
      </c>
      <c r="W45" s="519">
        <v>1078.374</v>
      </c>
      <c r="X45" s="519">
        <v>444.7312</v>
      </c>
      <c r="Y45" s="519">
        <v>248.4631</v>
      </c>
      <c r="Z45" s="519">
        <v>407.79020000000003</v>
      </c>
      <c r="AA45" s="519">
        <v>1100.9845</v>
      </c>
      <c r="AB45" s="519">
        <v>102.5003</v>
      </c>
      <c r="AC45" s="519">
        <v>382.39210000000003</v>
      </c>
      <c r="AD45" s="519">
        <v>335.38229999999999</v>
      </c>
      <c r="AE45" s="519">
        <v>820.27459999999996</v>
      </c>
      <c r="AF45" s="519">
        <v>303.87299999999999</v>
      </c>
      <c r="AG45" s="519">
        <v>564.64290000000005</v>
      </c>
      <c r="AH45" s="519">
        <v>536.33370000000002</v>
      </c>
      <c r="AI45" s="519">
        <v>1404.8495</v>
      </c>
      <c r="AJ45" s="530">
        <v>4404.4826000000003</v>
      </c>
      <c r="AK45" s="519">
        <v>756.56140000000005</v>
      </c>
      <c r="AL45" s="519">
        <v>242.9126</v>
      </c>
      <c r="AM45" s="519">
        <v>414.47219999999999</v>
      </c>
      <c r="AN45" s="519">
        <v>1413.9462000000001</v>
      </c>
      <c r="AO45" s="519">
        <v>392.26830000000001</v>
      </c>
      <c r="AP45" s="519">
        <v>220.90770000000001</v>
      </c>
      <c r="AQ45" s="519">
        <v>410.66800000000001</v>
      </c>
      <c r="AR45" s="519">
        <v>1023.8440000000001</v>
      </c>
      <c r="AS45" s="519">
        <v>216.00409999999999</v>
      </c>
      <c r="AT45" s="519">
        <v>393.64710000000002</v>
      </c>
      <c r="AU45" s="519">
        <v>508.83109999999999</v>
      </c>
      <c r="AV45" s="519">
        <v>1118.4824000000001</v>
      </c>
      <c r="AW45" s="519">
        <v>403.68810000000002</v>
      </c>
      <c r="AX45" s="519">
        <v>914.19159999999999</v>
      </c>
      <c r="AY45" s="519">
        <v>340.20659999999998</v>
      </c>
      <c r="AZ45" s="519">
        <v>1658.0862</v>
      </c>
      <c r="BA45" s="531">
        <v>5214.3586999999998</v>
      </c>
      <c r="BB45" s="518">
        <v>157.1609</v>
      </c>
      <c r="BC45" s="519">
        <v>184.02090000000001</v>
      </c>
      <c r="BD45" s="519">
        <v>247.29589999999999</v>
      </c>
      <c r="BE45" s="519">
        <v>588.47770000000003</v>
      </c>
      <c r="BF45" s="519">
        <v>121.96339999999999</v>
      </c>
      <c r="BG45" s="519">
        <v>115.038</v>
      </c>
      <c r="BH45" s="519">
        <v>96.194800000000001</v>
      </c>
      <c r="BI45" s="519">
        <v>333.1961</v>
      </c>
      <c r="BJ45" s="519">
        <v>155.34399999999999</v>
      </c>
      <c r="BK45" s="519">
        <v>141.85489999999999</v>
      </c>
      <c r="BL45" s="519">
        <v>147.58349999999999</v>
      </c>
      <c r="BM45" s="519">
        <v>444.78230000000002</v>
      </c>
      <c r="BN45" s="519">
        <v>141.09389999999999</v>
      </c>
      <c r="BO45" s="519">
        <v>133.4666</v>
      </c>
      <c r="BP45" s="519">
        <v>106.8004</v>
      </c>
      <c r="BQ45" s="519">
        <v>381.36090000000002</v>
      </c>
      <c r="BR45" s="529">
        <v>1747.8171</v>
      </c>
      <c r="BS45" s="519">
        <v>126.3907</v>
      </c>
      <c r="BT45" s="519">
        <v>198.4556</v>
      </c>
      <c r="BU45" s="519">
        <v>177.5667</v>
      </c>
      <c r="BV45" s="519">
        <v>502.41300000000001</v>
      </c>
      <c r="BW45" s="519">
        <v>112.2373</v>
      </c>
      <c r="BX45" s="519">
        <v>116.7573</v>
      </c>
      <c r="BY45" s="519">
        <v>119.2975</v>
      </c>
      <c r="BZ45" s="519">
        <v>348.2921</v>
      </c>
      <c r="CA45" s="519">
        <v>135.99440000000001</v>
      </c>
      <c r="CB45" s="519">
        <v>132.0489</v>
      </c>
      <c r="CC45" s="519">
        <v>147.22229999999999</v>
      </c>
      <c r="CD45" s="519">
        <v>415.26560000000001</v>
      </c>
      <c r="CE45" s="519">
        <v>149.62819999999999</v>
      </c>
      <c r="CF45" s="519">
        <v>137.5462</v>
      </c>
      <c r="CG45" s="519">
        <v>141.10310000000001</v>
      </c>
      <c r="CH45" s="519">
        <v>428.27749999999997</v>
      </c>
      <c r="CI45" s="530">
        <v>1694.2482</v>
      </c>
      <c r="CJ45" s="519">
        <v>148.95910000000001</v>
      </c>
      <c r="CK45" s="519">
        <v>179.52930000000001</v>
      </c>
      <c r="CL45" s="519">
        <v>161.61619999999999</v>
      </c>
      <c r="CM45" s="519">
        <v>490.1046</v>
      </c>
      <c r="CN45" s="519">
        <v>128.80019999999999</v>
      </c>
      <c r="CO45" s="519">
        <v>131.69409999999999</v>
      </c>
      <c r="CP45" s="519">
        <v>103.3254</v>
      </c>
      <c r="CQ45" s="519">
        <v>363.81970000000001</v>
      </c>
      <c r="CR45" s="519">
        <v>137.661</v>
      </c>
      <c r="CS45" s="519">
        <v>154.43260000000001</v>
      </c>
      <c r="CT45" s="519">
        <v>156.67160000000001</v>
      </c>
      <c r="CU45" s="519">
        <v>448.76519999999999</v>
      </c>
      <c r="CV45" s="519">
        <v>140.94900000000001</v>
      </c>
      <c r="CW45" s="519">
        <v>161.37780000000001</v>
      </c>
      <c r="CX45" s="519">
        <v>144.95599999999999</v>
      </c>
      <c r="CY45" s="519">
        <v>447.28289999999998</v>
      </c>
      <c r="CZ45" s="531">
        <v>1749.9724000000001</v>
      </c>
      <c r="DA45" s="96" t="s">
        <v>288</v>
      </c>
      <c r="DB45" s="97">
        <v>40</v>
      </c>
      <c r="DC45" s="226"/>
    </row>
    <row r="46" spans="1:107" ht="18" customHeight="1" x14ac:dyDescent="0.5">
      <c r="A46" s="92">
        <v>41</v>
      </c>
      <c r="B46" s="73" t="s">
        <v>48</v>
      </c>
      <c r="C46" s="516">
        <v>454.4873</v>
      </c>
      <c r="D46" s="517">
        <v>755.29300000000001</v>
      </c>
      <c r="E46" s="517">
        <v>518.87049999999999</v>
      </c>
      <c r="F46" s="517">
        <v>1728.6507999999999</v>
      </c>
      <c r="G46" s="517">
        <v>478.61619999999999</v>
      </c>
      <c r="H46" s="517">
        <v>480.56310000000002</v>
      </c>
      <c r="I46" s="517">
        <v>441.25490000000002</v>
      </c>
      <c r="J46" s="517">
        <v>1400.4341999999999</v>
      </c>
      <c r="K46" s="517">
        <v>354.25639999999999</v>
      </c>
      <c r="L46" s="517">
        <v>428.81580000000002</v>
      </c>
      <c r="M46" s="517">
        <v>421.83789999999999</v>
      </c>
      <c r="N46" s="517">
        <v>1204.9101000000001</v>
      </c>
      <c r="O46" s="517">
        <v>472.81310000000002</v>
      </c>
      <c r="P46" s="517">
        <v>414.42959999999999</v>
      </c>
      <c r="Q46" s="517">
        <v>400.51249999999999</v>
      </c>
      <c r="R46" s="517">
        <v>1287.7552000000001</v>
      </c>
      <c r="S46" s="526">
        <v>5621.7502999999997</v>
      </c>
      <c r="T46" s="517">
        <v>411.06459999999998</v>
      </c>
      <c r="U46" s="517">
        <v>457.98200000000003</v>
      </c>
      <c r="V46" s="517">
        <v>478.5</v>
      </c>
      <c r="W46" s="517">
        <v>1347.5465999999999</v>
      </c>
      <c r="X46" s="517">
        <v>265.89269999999999</v>
      </c>
      <c r="Y46" s="517">
        <v>473.55579999999998</v>
      </c>
      <c r="Z46" s="517">
        <v>338.95400000000001</v>
      </c>
      <c r="AA46" s="517">
        <v>1078.4024999999999</v>
      </c>
      <c r="AB46" s="517">
        <v>452.70940000000002</v>
      </c>
      <c r="AC46" s="517">
        <v>451.14920000000001</v>
      </c>
      <c r="AD46" s="517">
        <v>468.39080000000001</v>
      </c>
      <c r="AE46" s="517">
        <v>1372.2493999999999</v>
      </c>
      <c r="AF46" s="517">
        <v>505.87810000000002</v>
      </c>
      <c r="AG46" s="517">
        <v>470.34960000000001</v>
      </c>
      <c r="AH46" s="517">
        <v>522.83079999999995</v>
      </c>
      <c r="AI46" s="517">
        <v>1499.0585000000001</v>
      </c>
      <c r="AJ46" s="527">
        <v>5297.2569999999996</v>
      </c>
      <c r="AK46" s="517">
        <v>520.72860000000003</v>
      </c>
      <c r="AL46" s="517">
        <v>523.54010000000005</v>
      </c>
      <c r="AM46" s="517">
        <v>539.70709999999997</v>
      </c>
      <c r="AN46" s="517">
        <v>1583.9757999999999</v>
      </c>
      <c r="AO46" s="517">
        <v>415.71960000000001</v>
      </c>
      <c r="AP46" s="517">
        <v>499.98520000000002</v>
      </c>
      <c r="AQ46" s="517">
        <v>448.08620000000002</v>
      </c>
      <c r="AR46" s="517">
        <v>1363.7909999999999</v>
      </c>
      <c r="AS46" s="517">
        <v>628.63959999999997</v>
      </c>
      <c r="AT46" s="517">
        <v>572.75930000000005</v>
      </c>
      <c r="AU46" s="517">
        <v>550.77589999999998</v>
      </c>
      <c r="AV46" s="517">
        <v>1752.1749</v>
      </c>
      <c r="AW46" s="517">
        <v>565.9402</v>
      </c>
      <c r="AX46" s="517">
        <v>429.27730000000003</v>
      </c>
      <c r="AY46" s="517">
        <v>532.1789</v>
      </c>
      <c r="AZ46" s="517">
        <v>1527.3964000000001</v>
      </c>
      <c r="BA46" s="528">
        <v>6227.3380999999999</v>
      </c>
      <c r="BB46" s="516">
        <v>64.509</v>
      </c>
      <c r="BC46" s="517">
        <v>56.7151</v>
      </c>
      <c r="BD46" s="517">
        <v>72.25</v>
      </c>
      <c r="BE46" s="517">
        <v>193.47399999999999</v>
      </c>
      <c r="BF46" s="517">
        <v>33.497199999999999</v>
      </c>
      <c r="BG46" s="517">
        <v>68.6006</v>
      </c>
      <c r="BH46" s="517">
        <v>42.954000000000001</v>
      </c>
      <c r="BI46" s="517">
        <v>145.05179999999999</v>
      </c>
      <c r="BJ46" s="517">
        <v>43.525500000000001</v>
      </c>
      <c r="BK46" s="517">
        <v>52.802999999999997</v>
      </c>
      <c r="BL46" s="517">
        <v>60.291400000000003</v>
      </c>
      <c r="BM46" s="517">
        <v>156.6199</v>
      </c>
      <c r="BN46" s="517">
        <v>64.732299999999995</v>
      </c>
      <c r="BO46" s="517">
        <v>48.112400000000001</v>
      </c>
      <c r="BP46" s="517">
        <v>53.877800000000001</v>
      </c>
      <c r="BQ46" s="517">
        <v>166.7225</v>
      </c>
      <c r="BR46" s="526">
        <v>661.8682</v>
      </c>
      <c r="BS46" s="517">
        <v>62.772199999999998</v>
      </c>
      <c r="BT46" s="517">
        <v>68.569900000000004</v>
      </c>
      <c r="BU46" s="517">
        <v>64.185199999999995</v>
      </c>
      <c r="BV46" s="517">
        <v>195.5273</v>
      </c>
      <c r="BW46" s="517">
        <v>61.127800000000001</v>
      </c>
      <c r="BX46" s="517">
        <v>53.883299999999998</v>
      </c>
      <c r="BY46" s="517">
        <v>39.116700000000002</v>
      </c>
      <c r="BZ46" s="517">
        <v>154.12780000000001</v>
      </c>
      <c r="CA46" s="517">
        <v>54.784199999999998</v>
      </c>
      <c r="CB46" s="517">
        <v>51.310200000000002</v>
      </c>
      <c r="CC46" s="517">
        <v>57.760199999999998</v>
      </c>
      <c r="CD46" s="517">
        <v>163.8545</v>
      </c>
      <c r="CE46" s="517">
        <v>50.644500000000001</v>
      </c>
      <c r="CF46" s="517">
        <v>40.322600000000001</v>
      </c>
      <c r="CG46" s="517">
        <v>51.046999999999997</v>
      </c>
      <c r="CH46" s="517">
        <v>142.01410000000001</v>
      </c>
      <c r="CI46" s="527">
        <v>655.52369999999996</v>
      </c>
      <c r="CJ46" s="517">
        <v>45.360599999999998</v>
      </c>
      <c r="CK46" s="517">
        <v>37.325899999999997</v>
      </c>
      <c r="CL46" s="517">
        <v>64.217699999999994</v>
      </c>
      <c r="CM46" s="517">
        <v>146.9042</v>
      </c>
      <c r="CN46" s="517">
        <v>57.068600000000004</v>
      </c>
      <c r="CO46" s="517">
        <v>61.305399999999999</v>
      </c>
      <c r="CP46" s="517">
        <v>30.779199999999999</v>
      </c>
      <c r="CQ46" s="517">
        <v>149.1532</v>
      </c>
      <c r="CR46" s="517">
        <v>23.600300000000001</v>
      </c>
      <c r="CS46" s="517">
        <v>36.5486</v>
      </c>
      <c r="CT46" s="517">
        <v>38.154200000000003</v>
      </c>
      <c r="CU46" s="517">
        <v>98.303100000000001</v>
      </c>
      <c r="CV46" s="517">
        <v>46.197699999999998</v>
      </c>
      <c r="CW46" s="517">
        <v>46.805199999999999</v>
      </c>
      <c r="CX46" s="517">
        <v>48.808199999999999</v>
      </c>
      <c r="CY46" s="517">
        <v>141.81110000000001</v>
      </c>
      <c r="CZ46" s="528">
        <v>536.17150000000004</v>
      </c>
      <c r="DA46" s="93" t="s">
        <v>281</v>
      </c>
      <c r="DB46" s="94">
        <v>41</v>
      </c>
      <c r="DC46" s="226"/>
    </row>
    <row r="47" spans="1:107" ht="18" customHeight="1" x14ac:dyDescent="0.5">
      <c r="A47" s="95">
        <v>42</v>
      </c>
      <c r="B47" s="77" t="s">
        <v>49</v>
      </c>
      <c r="C47" s="518">
        <v>455.08530000000002</v>
      </c>
      <c r="D47" s="519">
        <v>250.7792</v>
      </c>
      <c r="E47" s="519">
        <v>275.11070000000001</v>
      </c>
      <c r="F47" s="519">
        <v>980.9751</v>
      </c>
      <c r="G47" s="519">
        <v>408.45069999999998</v>
      </c>
      <c r="H47" s="519">
        <v>359.89690000000002</v>
      </c>
      <c r="I47" s="519">
        <v>262.60789999999997</v>
      </c>
      <c r="J47" s="519">
        <v>1030.9555</v>
      </c>
      <c r="K47" s="519">
        <v>245.62569999999999</v>
      </c>
      <c r="L47" s="519">
        <v>282.03680000000003</v>
      </c>
      <c r="M47" s="519">
        <v>291.1859</v>
      </c>
      <c r="N47" s="519">
        <v>818.84839999999997</v>
      </c>
      <c r="O47" s="519">
        <v>268.84640000000002</v>
      </c>
      <c r="P47" s="519">
        <v>412.27769999999998</v>
      </c>
      <c r="Q47" s="519">
        <v>230.3117</v>
      </c>
      <c r="R47" s="519">
        <v>911.43589999999995</v>
      </c>
      <c r="S47" s="529">
        <v>3742.2148999999999</v>
      </c>
      <c r="T47" s="519">
        <v>245.58850000000001</v>
      </c>
      <c r="U47" s="519">
        <v>552.63840000000005</v>
      </c>
      <c r="V47" s="519">
        <v>774.54669999999999</v>
      </c>
      <c r="W47" s="519">
        <v>1572.7736</v>
      </c>
      <c r="X47" s="519">
        <v>839.85929999999996</v>
      </c>
      <c r="Y47" s="519">
        <v>403.52100000000002</v>
      </c>
      <c r="Z47" s="519">
        <v>424.10219999999998</v>
      </c>
      <c r="AA47" s="519">
        <v>1667.4825000000001</v>
      </c>
      <c r="AB47" s="519">
        <v>392.4803</v>
      </c>
      <c r="AC47" s="519">
        <v>410.16950000000003</v>
      </c>
      <c r="AD47" s="519">
        <v>525.7817</v>
      </c>
      <c r="AE47" s="519">
        <v>1328.4314999999999</v>
      </c>
      <c r="AF47" s="519">
        <v>378.76740000000001</v>
      </c>
      <c r="AG47" s="519">
        <v>344.44970000000001</v>
      </c>
      <c r="AH47" s="519">
        <v>107.9614</v>
      </c>
      <c r="AI47" s="519">
        <v>831.17849999999999</v>
      </c>
      <c r="AJ47" s="530">
        <v>5399.8661000000002</v>
      </c>
      <c r="AK47" s="519">
        <v>641.69839999999999</v>
      </c>
      <c r="AL47" s="519">
        <v>206.73159999999999</v>
      </c>
      <c r="AM47" s="519">
        <v>366.68</v>
      </c>
      <c r="AN47" s="519">
        <v>1215.1098999999999</v>
      </c>
      <c r="AO47" s="519">
        <v>386.79450000000003</v>
      </c>
      <c r="AP47" s="519">
        <v>575.39409999999998</v>
      </c>
      <c r="AQ47" s="519">
        <v>322.4572</v>
      </c>
      <c r="AR47" s="519">
        <v>1284.6458</v>
      </c>
      <c r="AS47" s="519">
        <v>226.446</v>
      </c>
      <c r="AT47" s="519">
        <v>329.79239999999999</v>
      </c>
      <c r="AU47" s="519">
        <v>620.26620000000003</v>
      </c>
      <c r="AV47" s="519">
        <v>1176.5047</v>
      </c>
      <c r="AW47" s="519">
        <v>337.60509999999999</v>
      </c>
      <c r="AX47" s="519">
        <v>330.74160000000001</v>
      </c>
      <c r="AY47" s="519">
        <v>322.59960000000001</v>
      </c>
      <c r="AZ47" s="519">
        <v>990.94629999999995</v>
      </c>
      <c r="BA47" s="531">
        <v>4667.2066999999997</v>
      </c>
      <c r="BB47" s="518">
        <v>309.48779999999999</v>
      </c>
      <c r="BC47" s="519">
        <v>75.217500000000001</v>
      </c>
      <c r="BD47" s="519">
        <v>1195.9373000000001</v>
      </c>
      <c r="BE47" s="519">
        <v>1580.6427000000001</v>
      </c>
      <c r="BF47" s="519">
        <v>2206.3661999999999</v>
      </c>
      <c r="BG47" s="519">
        <v>871.62810000000002</v>
      </c>
      <c r="BH47" s="519">
        <v>1257.8927000000001</v>
      </c>
      <c r="BI47" s="519">
        <v>4335.8869000000004</v>
      </c>
      <c r="BJ47" s="519">
        <v>593.93579999999997</v>
      </c>
      <c r="BK47" s="519">
        <v>1491.7004999999999</v>
      </c>
      <c r="BL47" s="519">
        <v>1379.3176000000001</v>
      </c>
      <c r="BM47" s="519">
        <v>3464.9540000000002</v>
      </c>
      <c r="BN47" s="519">
        <v>611.73050000000001</v>
      </c>
      <c r="BO47" s="519">
        <v>98.137600000000006</v>
      </c>
      <c r="BP47" s="519">
        <v>90.266800000000003</v>
      </c>
      <c r="BQ47" s="519">
        <v>800.13490000000002</v>
      </c>
      <c r="BR47" s="529">
        <v>10181.618399999999</v>
      </c>
      <c r="BS47" s="519">
        <v>44.758800000000001</v>
      </c>
      <c r="BT47" s="519">
        <v>70.592399999999998</v>
      </c>
      <c r="BU47" s="519">
        <v>89.244600000000005</v>
      </c>
      <c r="BV47" s="519">
        <v>204.5958</v>
      </c>
      <c r="BW47" s="519">
        <v>197.67259999999999</v>
      </c>
      <c r="BX47" s="519">
        <v>193.3546</v>
      </c>
      <c r="BY47" s="519">
        <v>84.898499999999999</v>
      </c>
      <c r="BZ47" s="519">
        <v>475.92570000000001</v>
      </c>
      <c r="CA47" s="519">
        <v>375.54039999999998</v>
      </c>
      <c r="CB47" s="519">
        <v>177.0702</v>
      </c>
      <c r="CC47" s="519">
        <v>272.4563</v>
      </c>
      <c r="CD47" s="519">
        <v>825.06690000000003</v>
      </c>
      <c r="CE47" s="519">
        <v>618.15189999999996</v>
      </c>
      <c r="CF47" s="519">
        <v>203.54730000000001</v>
      </c>
      <c r="CG47" s="519">
        <v>234.53190000000001</v>
      </c>
      <c r="CH47" s="519">
        <v>1056.2311</v>
      </c>
      <c r="CI47" s="530">
        <v>2561.8193999999999</v>
      </c>
      <c r="CJ47" s="519">
        <v>101.24379999999999</v>
      </c>
      <c r="CK47" s="519">
        <v>63.243499999999997</v>
      </c>
      <c r="CL47" s="519">
        <v>64.368600000000001</v>
      </c>
      <c r="CM47" s="519">
        <v>228.85579999999999</v>
      </c>
      <c r="CN47" s="519">
        <v>88.957099999999997</v>
      </c>
      <c r="CO47" s="519">
        <v>406.34960000000001</v>
      </c>
      <c r="CP47" s="519">
        <v>222.4213</v>
      </c>
      <c r="CQ47" s="519">
        <v>717.72789999999998</v>
      </c>
      <c r="CR47" s="519">
        <v>213.41319999999999</v>
      </c>
      <c r="CS47" s="519">
        <v>101.91589999999999</v>
      </c>
      <c r="CT47" s="519">
        <v>115.315</v>
      </c>
      <c r="CU47" s="519">
        <v>430.64409999999998</v>
      </c>
      <c r="CV47" s="519">
        <v>86.195400000000006</v>
      </c>
      <c r="CW47" s="519">
        <v>89.250200000000007</v>
      </c>
      <c r="CX47" s="519">
        <v>173.36089999999999</v>
      </c>
      <c r="CY47" s="519">
        <v>348.80650000000003</v>
      </c>
      <c r="CZ47" s="531">
        <v>1726.0344</v>
      </c>
      <c r="DA47" s="96" t="s">
        <v>284</v>
      </c>
      <c r="DB47" s="97">
        <v>42</v>
      </c>
      <c r="DC47" s="226"/>
    </row>
    <row r="48" spans="1:107" ht="18" customHeight="1" x14ac:dyDescent="0.5">
      <c r="A48" s="92">
        <v>43</v>
      </c>
      <c r="B48" s="73" t="s">
        <v>46</v>
      </c>
      <c r="C48" s="516">
        <v>470.51979999999998</v>
      </c>
      <c r="D48" s="517">
        <v>501.48649999999998</v>
      </c>
      <c r="E48" s="517">
        <v>182.7534</v>
      </c>
      <c r="F48" s="517">
        <v>1154.7596000000001</v>
      </c>
      <c r="G48" s="517">
        <v>702.2056</v>
      </c>
      <c r="H48" s="517">
        <v>246.96180000000001</v>
      </c>
      <c r="I48" s="517">
        <v>468.55950000000001</v>
      </c>
      <c r="J48" s="517">
        <v>1417.7267999999999</v>
      </c>
      <c r="K48" s="517">
        <v>315.30970000000002</v>
      </c>
      <c r="L48" s="517">
        <v>409.05939999999998</v>
      </c>
      <c r="M48" s="517">
        <v>655.78830000000005</v>
      </c>
      <c r="N48" s="517">
        <v>1380.1573000000001</v>
      </c>
      <c r="O48" s="517">
        <v>591.69420000000002</v>
      </c>
      <c r="P48" s="517">
        <v>324.66609999999997</v>
      </c>
      <c r="Q48" s="517">
        <v>547.8048</v>
      </c>
      <c r="R48" s="517">
        <v>1464.1650999999999</v>
      </c>
      <c r="S48" s="526">
        <v>5416.8089</v>
      </c>
      <c r="T48" s="517">
        <v>253.4975</v>
      </c>
      <c r="U48" s="517">
        <v>293.2722</v>
      </c>
      <c r="V48" s="517">
        <v>537.16759999999999</v>
      </c>
      <c r="W48" s="517">
        <v>1083.9374</v>
      </c>
      <c r="X48" s="517">
        <v>478.21629999999999</v>
      </c>
      <c r="Y48" s="517">
        <v>448.89800000000002</v>
      </c>
      <c r="Z48" s="517">
        <v>478.37630000000001</v>
      </c>
      <c r="AA48" s="517">
        <v>1405.4906000000001</v>
      </c>
      <c r="AB48" s="517">
        <v>163.6429</v>
      </c>
      <c r="AC48" s="517">
        <v>663.91980000000001</v>
      </c>
      <c r="AD48" s="517">
        <v>277.33150000000001</v>
      </c>
      <c r="AE48" s="517">
        <v>1104.8942</v>
      </c>
      <c r="AF48" s="517">
        <v>241.81729999999999</v>
      </c>
      <c r="AG48" s="517">
        <v>254.74539999999999</v>
      </c>
      <c r="AH48" s="517">
        <v>278.64749999999998</v>
      </c>
      <c r="AI48" s="517">
        <v>775.21019999999999</v>
      </c>
      <c r="AJ48" s="527">
        <v>4369.5324000000001</v>
      </c>
      <c r="AK48" s="517">
        <v>514.66800000000001</v>
      </c>
      <c r="AL48" s="517">
        <v>604.88120000000004</v>
      </c>
      <c r="AM48" s="517">
        <v>486.36599999999999</v>
      </c>
      <c r="AN48" s="517">
        <v>1605.9151999999999</v>
      </c>
      <c r="AO48" s="517">
        <v>275.6816</v>
      </c>
      <c r="AP48" s="517">
        <v>341.95190000000002</v>
      </c>
      <c r="AQ48" s="517">
        <v>718.07360000000006</v>
      </c>
      <c r="AR48" s="517">
        <v>1335.7071000000001</v>
      </c>
      <c r="AS48" s="517">
        <v>443.81939999999997</v>
      </c>
      <c r="AT48" s="517">
        <v>525.30820000000006</v>
      </c>
      <c r="AU48" s="517">
        <v>534.41300000000001</v>
      </c>
      <c r="AV48" s="517">
        <v>1503.5406</v>
      </c>
      <c r="AW48" s="517">
        <v>436.351</v>
      </c>
      <c r="AX48" s="517">
        <v>408.50279999999998</v>
      </c>
      <c r="AY48" s="517">
        <v>386.75360000000001</v>
      </c>
      <c r="AZ48" s="517">
        <v>1231.6075000000001</v>
      </c>
      <c r="BA48" s="528">
        <v>5676.7704000000003</v>
      </c>
      <c r="BB48" s="516">
        <v>42.2361</v>
      </c>
      <c r="BC48" s="517">
        <v>47.032200000000003</v>
      </c>
      <c r="BD48" s="517">
        <v>71.991100000000003</v>
      </c>
      <c r="BE48" s="517">
        <v>161.2593</v>
      </c>
      <c r="BF48" s="517">
        <v>49.895099999999999</v>
      </c>
      <c r="BG48" s="517">
        <v>54.900599999999997</v>
      </c>
      <c r="BH48" s="517">
        <v>45.896000000000001</v>
      </c>
      <c r="BI48" s="517">
        <v>150.6917</v>
      </c>
      <c r="BJ48" s="517">
        <v>48.690800000000003</v>
      </c>
      <c r="BK48" s="517">
        <v>30.024999999999999</v>
      </c>
      <c r="BL48" s="517">
        <v>28.6709</v>
      </c>
      <c r="BM48" s="517">
        <v>107.3866</v>
      </c>
      <c r="BN48" s="517">
        <v>22.402200000000001</v>
      </c>
      <c r="BO48" s="517">
        <v>78.833100000000002</v>
      </c>
      <c r="BP48" s="517">
        <v>78.657200000000003</v>
      </c>
      <c r="BQ48" s="517">
        <v>179.89259999999999</v>
      </c>
      <c r="BR48" s="526">
        <v>599.23019999999997</v>
      </c>
      <c r="BS48" s="517">
        <v>29.351400000000002</v>
      </c>
      <c r="BT48" s="517">
        <v>62.3949</v>
      </c>
      <c r="BU48" s="517">
        <v>57.285400000000003</v>
      </c>
      <c r="BV48" s="517">
        <v>149.0317</v>
      </c>
      <c r="BW48" s="517">
        <v>34.201700000000002</v>
      </c>
      <c r="BX48" s="517">
        <v>44.198</v>
      </c>
      <c r="BY48" s="517">
        <v>57.252899999999997</v>
      </c>
      <c r="BZ48" s="517">
        <v>135.6525</v>
      </c>
      <c r="CA48" s="517">
        <v>30.810400000000001</v>
      </c>
      <c r="CB48" s="517">
        <v>98.153999999999996</v>
      </c>
      <c r="CC48" s="517">
        <v>32.700000000000003</v>
      </c>
      <c r="CD48" s="517">
        <v>161.6644</v>
      </c>
      <c r="CE48" s="517">
        <v>36.747500000000002</v>
      </c>
      <c r="CF48" s="517">
        <v>68.086100000000002</v>
      </c>
      <c r="CG48" s="517">
        <v>79.673400000000001</v>
      </c>
      <c r="CH48" s="517">
        <v>184.5069</v>
      </c>
      <c r="CI48" s="527">
        <v>630.85559999999998</v>
      </c>
      <c r="CJ48" s="517">
        <v>54.878599999999999</v>
      </c>
      <c r="CK48" s="517">
        <v>80.306899999999999</v>
      </c>
      <c r="CL48" s="517">
        <v>77.338800000000006</v>
      </c>
      <c r="CM48" s="517">
        <v>212.52430000000001</v>
      </c>
      <c r="CN48" s="517">
        <v>55.073700000000002</v>
      </c>
      <c r="CO48" s="517">
        <v>70.531700000000001</v>
      </c>
      <c r="CP48" s="517">
        <v>36.746400000000001</v>
      </c>
      <c r="CQ48" s="517">
        <v>162.35169999999999</v>
      </c>
      <c r="CR48" s="517">
        <v>58.608400000000003</v>
      </c>
      <c r="CS48" s="517">
        <v>42.372599999999998</v>
      </c>
      <c r="CT48" s="517">
        <v>29.491499999999998</v>
      </c>
      <c r="CU48" s="517">
        <v>130.4725</v>
      </c>
      <c r="CV48" s="517">
        <v>49.4039</v>
      </c>
      <c r="CW48" s="517">
        <v>43.051299999999998</v>
      </c>
      <c r="CX48" s="517">
        <v>60.822299999999998</v>
      </c>
      <c r="CY48" s="517">
        <v>153.27760000000001</v>
      </c>
      <c r="CZ48" s="528">
        <v>658.62609999999995</v>
      </c>
      <c r="DA48" s="93" t="s">
        <v>290</v>
      </c>
      <c r="DB48" s="94">
        <v>43</v>
      </c>
      <c r="DC48" s="226"/>
    </row>
    <row r="49" spans="1:107" ht="18" customHeight="1" x14ac:dyDescent="0.5">
      <c r="A49" s="95">
        <v>44</v>
      </c>
      <c r="B49" s="77" t="s">
        <v>45</v>
      </c>
      <c r="C49" s="518">
        <v>293.9323</v>
      </c>
      <c r="D49" s="519">
        <v>301.42230000000001</v>
      </c>
      <c r="E49" s="519">
        <v>310.47219999999999</v>
      </c>
      <c r="F49" s="519">
        <v>905.82680000000005</v>
      </c>
      <c r="G49" s="519">
        <v>300.76330000000002</v>
      </c>
      <c r="H49" s="519">
        <v>415.9393</v>
      </c>
      <c r="I49" s="519">
        <v>424.70979999999997</v>
      </c>
      <c r="J49" s="519">
        <v>1141.4123999999999</v>
      </c>
      <c r="K49" s="519">
        <v>421.09960000000001</v>
      </c>
      <c r="L49" s="519">
        <v>429.88310000000001</v>
      </c>
      <c r="M49" s="519">
        <v>467.3707</v>
      </c>
      <c r="N49" s="519">
        <v>1318.3534999999999</v>
      </c>
      <c r="O49" s="519">
        <v>499.8623</v>
      </c>
      <c r="P49" s="519">
        <v>536.97950000000003</v>
      </c>
      <c r="Q49" s="519">
        <v>483.99470000000002</v>
      </c>
      <c r="R49" s="519">
        <v>1520.8364999999999</v>
      </c>
      <c r="S49" s="529">
        <v>4886.4292999999998</v>
      </c>
      <c r="T49" s="519">
        <v>428.3458</v>
      </c>
      <c r="U49" s="519">
        <v>488.82580000000002</v>
      </c>
      <c r="V49" s="519">
        <v>535.6576</v>
      </c>
      <c r="W49" s="519">
        <v>1452.8291999999999</v>
      </c>
      <c r="X49" s="519">
        <v>475.20089999999999</v>
      </c>
      <c r="Y49" s="519">
        <v>547.24480000000005</v>
      </c>
      <c r="Z49" s="519">
        <v>401.50069999999999</v>
      </c>
      <c r="AA49" s="519">
        <v>1423.9464</v>
      </c>
      <c r="AB49" s="519">
        <v>576.70010000000002</v>
      </c>
      <c r="AC49" s="519">
        <v>688.55460000000005</v>
      </c>
      <c r="AD49" s="519">
        <v>681.78970000000004</v>
      </c>
      <c r="AE49" s="519">
        <v>1947.0445</v>
      </c>
      <c r="AF49" s="519">
        <v>614.84770000000003</v>
      </c>
      <c r="AG49" s="519">
        <v>508.84350000000001</v>
      </c>
      <c r="AH49" s="519">
        <v>569.07360000000006</v>
      </c>
      <c r="AI49" s="519">
        <v>1692.7647999999999</v>
      </c>
      <c r="AJ49" s="530">
        <v>6516.585</v>
      </c>
      <c r="AK49" s="519">
        <v>595.71519999999998</v>
      </c>
      <c r="AL49" s="519">
        <v>454.39510000000001</v>
      </c>
      <c r="AM49" s="519">
        <v>458.14</v>
      </c>
      <c r="AN49" s="519">
        <v>1508.2503999999999</v>
      </c>
      <c r="AO49" s="519">
        <v>575.14359999999999</v>
      </c>
      <c r="AP49" s="519">
        <v>601.4393</v>
      </c>
      <c r="AQ49" s="519">
        <v>391.39019999999999</v>
      </c>
      <c r="AR49" s="519">
        <v>1567.973</v>
      </c>
      <c r="AS49" s="519">
        <v>642.91219999999998</v>
      </c>
      <c r="AT49" s="519">
        <v>610.06179999999995</v>
      </c>
      <c r="AU49" s="519">
        <v>588.64840000000004</v>
      </c>
      <c r="AV49" s="519">
        <v>1841.6224</v>
      </c>
      <c r="AW49" s="519">
        <v>410.39519999999999</v>
      </c>
      <c r="AX49" s="519">
        <v>419.51260000000002</v>
      </c>
      <c r="AY49" s="519">
        <v>481.22160000000002</v>
      </c>
      <c r="AZ49" s="519">
        <v>1311.1294</v>
      </c>
      <c r="BA49" s="531">
        <v>6228.9751999999999</v>
      </c>
      <c r="BB49" s="518">
        <v>11.472899999999999</v>
      </c>
      <c r="BC49" s="519">
        <v>1.135</v>
      </c>
      <c r="BD49" s="519">
        <v>1.6616</v>
      </c>
      <c r="BE49" s="519">
        <v>14.269500000000001</v>
      </c>
      <c r="BF49" s="519">
        <v>5.3305999999999996</v>
      </c>
      <c r="BG49" s="519">
        <v>5.0491999999999999</v>
      </c>
      <c r="BH49" s="519">
        <v>4.5755999999999997</v>
      </c>
      <c r="BI49" s="519">
        <v>14.955399999999999</v>
      </c>
      <c r="BJ49" s="519">
        <v>5.2027000000000001</v>
      </c>
      <c r="BK49" s="519">
        <v>2.8005</v>
      </c>
      <c r="BL49" s="519">
        <v>4.6882999999999999</v>
      </c>
      <c r="BM49" s="519">
        <v>12.6914</v>
      </c>
      <c r="BN49" s="519">
        <v>21.609100000000002</v>
      </c>
      <c r="BO49" s="519">
        <v>5.8277999999999999</v>
      </c>
      <c r="BP49" s="519">
        <v>7.4149000000000003</v>
      </c>
      <c r="BQ49" s="519">
        <v>34.851799999999997</v>
      </c>
      <c r="BR49" s="529">
        <v>76.768100000000004</v>
      </c>
      <c r="BS49" s="519">
        <v>4.4382000000000001</v>
      </c>
      <c r="BT49" s="519">
        <v>1.2978000000000001</v>
      </c>
      <c r="BU49" s="519">
        <v>4.4055999999999997</v>
      </c>
      <c r="BV49" s="519">
        <v>10.1416</v>
      </c>
      <c r="BW49" s="519">
        <v>1.7406999999999999</v>
      </c>
      <c r="BX49" s="519">
        <v>91.836799999999997</v>
      </c>
      <c r="BY49" s="519">
        <v>10.744999999999999</v>
      </c>
      <c r="BZ49" s="519">
        <v>104.32250000000001</v>
      </c>
      <c r="CA49" s="519">
        <v>9.6979000000000006</v>
      </c>
      <c r="CB49" s="519">
        <v>24.8581</v>
      </c>
      <c r="CC49" s="519">
        <v>14.249599999999999</v>
      </c>
      <c r="CD49" s="519">
        <v>48.805599999999998</v>
      </c>
      <c r="CE49" s="519">
        <v>5.2896000000000001</v>
      </c>
      <c r="CF49" s="519">
        <v>3.8106</v>
      </c>
      <c r="CG49" s="519">
        <v>8.016</v>
      </c>
      <c r="CH49" s="519">
        <v>17.116299999999999</v>
      </c>
      <c r="CI49" s="530">
        <v>180.386</v>
      </c>
      <c r="CJ49" s="519">
        <v>11.769500000000001</v>
      </c>
      <c r="CK49" s="519">
        <v>5.4294000000000002</v>
      </c>
      <c r="CL49" s="519">
        <v>7.06</v>
      </c>
      <c r="CM49" s="519">
        <v>24.258900000000001</v>
      </c>
      <c r="CN49" s="519">
        <v>2.3172000000000001</v>
      </c>
      <c r="CO49" s="519">
        <v>2.4647999999999999</v>
      </c>
      <c r="CP49" s="519">
        <v>4.5296000000000003</v>
      </c>
      <c r="CQ49" s="519">
        <v>9.3115000000000006</v>
      </c>
      <c r="CR49" s="519">
        <v>8.3810000000000002</v>
      </c>
      <c r="CS49" s="519">
        <v>6.9039000000000001</v>
      </c>
      <c r="CT49" s="519">
        <v>5.7988</v>
      </c>
      <c r="CU49" s="519">
        <v>21.0837</v>
      </c>
      <c r="CV49" s="519">
        <v>2.8412999999999999</v>
      </c>
      <c r="CW49" s="519">
        <v>7.3103999999999996</v>
      </c>
      <c r="CX49" s="519">
        <v>1.6048</v>
      </c>
      <c r="CY49" s="519">
        <v>11.756500000000001</v>
      </c>
      <c r="CZ49" s="531">
        <v>66.410600000000002</v>
      </c>
      <c r="DA49" s="96" t="s">
        <v>275</v>
      </c>
      <c r="DB49" s="97">
        <v>44</v>
      </c>
      <c r="DC49" s="226"/>
    </row>
    <row r="50" spans="1:107" ht="18" customHeight="1" x14ac:dyDescent="0.5">
      <c r="A50" s="92">
        <v>45</v>
      </c>
      <c r="B50" s="73" t="s">
        <v>152</v>
      </c>
      <c r="C50" s="516">
        <v>6.5332999999999997</v>
      </c>
      <c r="D50" s="517">
        <v>4.0030999999999999</v>
      </c>
      <c r="E50" s="517">
        <v>11.1972</v>
      </c>
      <c r="F50" s="517">
        <v>21.733499999999999</v>
      </c>
      <c r="G50" s="517">
        <v>6.3815</v>
      </c>
      <c r="H50" s="517">
        <v>15.2775</v>
      </c>
      <c r="I50" s="517">
        <v>4.2325999999999997</v>
      </c>
      <c r="J50" s="517">
        <v>25.891500000000001</v>
      </c>
      <c r="K50" s="517">
        <v>9.7645</v>
      </c>
      <c r="L50" s="517">
        <v>15.004</v>
      </c>
      <c r="M50" s="517">
        <v>5.5580999999999996</v>
      </c>
      <c r="N50" s="517">
        <v>30.326599999999999</v>
      </c>
      <c r="O50" s="517">
        <v>10.172800000000001</v>
      </c>
      <c r="P50" s="517">
        <v>11.9413</v>
      </c>
      <c r="Q50" s="517">
        <v>8.4074000000000009</v>
      </c>
      <c r="R50" s="517">
        <v>30.5215</v>
      </c>
      <c r="S50" s="526">
        <v>108.4731</v>
      </c>
      <c r="T50" s="517">
        <v>9.7310999999999996</v>
      </c>
      <c r="U50" s="517">
        <v>6.9429999999999996</v>
      </c>
      <c r="V50" s="517">
        <v>8.7713000000000001</v>
      </c>
      <c r="W50" s="517">
        <v>25.445499999999999</v>
      </c>
      <c r="X50" s="517">
        <v>6.3894000000000002</v>
      </c>
      <c r="Y50" s="517">
        <v>4.6456</v>
      </c>
      <c r="Z50" s="517">
        <v>6.1429</v>
      </c>
      <c r="AA50" s="517">
        <v>17.178000000000001</v>
      </c>
      <c r="AB50" s="517">
        <v>11.0265</v>
      </c>
      <c r="AC50" s="517">
        <v>13.2035</v>
      </c>
      <c r="AD50" s="517">
        <v>15.0444</v>
      </c>
      <c r="AE50" s="517">
        <v>39.274299999999997</v>
      </c>
      <c r="AF50" s="517">
        <v>9.8024000000000004</v>
      </c>
      <c r="AG50" s="517">
        <v>8.2002000000000006</v>
      </c>
      <c r="AH50" s="517">
        <v>11.731</v>
      </c>
      <c r="AI50" s="517">
        <v>29.733499999999999</v>
      </c>
      <c r="AJ50" s="527">
        <v>111.6314</v>
      </c>
      <c r="AK50" s="517">
        <v>8.1721000000000004</v>
      </c>
      <c r="AL50" s="517">
        <v>12.2822</v>
      </c>
      <c r="AM50" s="517">
        <v>13.6281</v>
      </c>
      <c r="AN50" s="517">
        <v>34.0824</v>
      </c>
      <c r="AO50" s="517">
        <v>11.1831</v>
      </c>
      <c r="AP50" s="517">
        <v>7.9507000000000003</v>
      </c>
      <c r="AQ50" s="517">
        <v>8.2034000000000002</v>
      </c>
      <c r="AR50" s="517">
        <v>27.337199999999999</v>
      </c>
      <c r="AS50" s="517">
        <v>5.4596</v>
      </c>
      <c r="AT50" s="517">
        <v>10.596399999999999</v>
      </c>
      <c r="AU50" s="517">
        <v>14.398300000000001</v>
      </c>
      <c r="AV50" s="517">
        <v>30.4543</v>
      </c>
      <c r="AW50" s="517">
        <v>12.2942</v>
      </c>
      <c r="AX50" s="517">
        <v>8.1346000000000007</v>
      </c>
      <c r="AY50" s="517">
        <v>8.4542999999999999</v>
      </c>
      <c r="AZ50" s="517">
        <v>28.882999999999999</v>
      </c>
      <c r="BA50" s="528">
        <v>120.7569</v>
      </c>
      <c r="BB50" s="516">
        <v>195.18860000000001</v>
      </c>
      <c r="BC50" s="517">
        <v>38.632599999999996</v>
      </c>
      <c r="BD50" s="517">
        <v>167.58070000000001</v>
      </c>
      <c r="BE50" s="517">
        <v>401.40179999999998</v>
      </c>
      <c r="BF50" s="517">
        <v>64.645700000000005</v>
      </c>
      <c r="BG50" s="517">
        <v>87.816699999999997</v>
      </c>
      <c r="BH50" s="517">
        <v>166.72929999999999</v>
      </c>
      <c r="BI50" s="517">
        <v>319.19170000000003</v>
      </c>
      <c r="BJ50" s="517">
        <v>154.52250000000001</v>
      </c>
      <c r="BK50" s="517">
        <v>232.13749999999999</v>
      </c>
      <c r="BL50" s="517">
        <v>19.545200000000001</v>
      </c>
      <c r="BM50" s="517">
        <v>406.20519999999999</v>
      </c>
      <c r="BN50" s="517">
        <v>47.308</v>
      </c>
      <c r="BO50" s="517">
        <v>83.345799999999997</v>
      </c>
      <c r="BP50" s="517">
        <v>85.278800000000004</v>
      </c>
      <c r="BQ50" s="517">
        <v>215.93260000000001</v>
      </c>
      <c r="BR50" s="526">
        <v>1342.7312999999999</v>
      </c>
      <c r="BS50" s="517">
        <v>338.00869999999998</v>
      </c>
      <c r="BT50" s="517">
        <v>348.66379999999998</v>
      </c>
      <c r="BU50" s="517">
        <v>130.6046</v>
      </c>
      <c r="BV50" s="517">
        <v>817.27710000000002</v>
      </c>
      <c r="BW50" s="517">
        <v>228.06950000000001</v>
      </c>
      <c r="BX50" s="517">
        <v>69.416300000000007</v>
      </c>
      <c r="BY50" s="517">
        <v>205.99260000000001</v>
      </c>
      <c r="BZ50" s="517">
        <v>503.47840000000002</v>
      </c>
      <c r="CA50" s="517">
        <v>406.57380000000001</v>
      </c>
      <c r="CB50" s="517">
        <v>516.0068</v>
      </c>
      <c r="CC50" s="517">
        <v>168.52610000000001</v>
      </c>
      <c r="CD50" s="517">
        <v>1091.1067</v>
      </c>
      <c r="CE50" s="517">
        <v>301.10050000000001</v>
      </c>
      <c r="CF50" s="517">
        <v>218.35980000000001</v>
      </c>
      <c r="CG50" s="517">
        <v>297.72460000000001</v>
      </c>
      <c r="CH50" s="517">
        <v>817.18499999999995</v>
      </c>
      <c r="CI50" s="527">
        <v>3229.0470999999998</v>
      </c>
      <c r="CJ50" s="517">
        <v>287.82139999999998</v>
      </c>
      <c r="CK50" s="517">
        <v>593.71090000000004</v>
      </c>
      <c r="CL50" s="517">
        <v>368.38619999999997</v>
      </c>
      <c r="CM50" s="517">
        <v>1249.9185</v>
      </c>
      <c r="CN50" s="517">
        <v>550.70510000000002</v>
      </c>
      <c r="CO50" s="517">
        <v>566.29480000000001</v>
      </c>
      <c r="CP50" s="517">
        <v>286.5788</v>
      </c>
      <c r="CQ50" s="517">
        <v>1403.5787</v>
      </c>
      <c r="CR50" s="517">
        <v>610.29629999999997</v>
      </c>
      <c r="CS50" s="517">
        <v>476.89850000000001</v>
      </c>
      <c r="CT50" s="517">
        <v>434.60820000000001</v>
      </c>
      <c r="CU50" s="517">
        <v>1521.8030000000001</v>
      </c>
      <c r="CV50" s="517">
        <v>592.56209999999999</v>
      </c>
      <c r="CW50" s="517">
        <v>670.72429999999997</v>
      </c>
      <c r="CX50" s="517">
        <v>719.07380000000001</v>
      </c>
      <c r="CY50" s="517">
        <v>1982.3601000000001</v>
      </c>
      <c r="CZ50" s="528">
        <v>6157.6603999999998</v>
      </c>
      <c r="DA50" s="93" t="s">
        <v>326</v>
      </c>
      <c r="DB50" s="94">
        <v>45</v>
      </c>
      <c r="DC50" s="226"/>
    </row>
    <row r="51" spans="1:107" ht="18" customHeight="1" x14ac:dyDescent="0.5">
      <c r="A51" s="95">
        <v>46</v>
      </c>
      <c r="B51" s="77" t="s">
        <v>60</v>
      </c>
      <c r="C51" s="518">
        <v>110.0784</v>
      </c>
      <c r="D51" s="519">
        <v>112.07259999999999</v>
      </c>
      <c r="E51" s="519">
        <v>23.3736</v>
      </c>
      <c r="F51" s="519">
        <v>245.5247</v>
      </c>
      <c r="G51" s="519">
        <v>25.060099999999998</v>
      </c>
      <c r="H51" s="519">
        <v>38.534799999999997</v>
      </c>
      <c r="I51" s="519">
        <v>20.781300000000002</v>
      </c>
      <c r="J51" s="519">
        <v>84.376199999999997</v>
      </c>
      <c r="K51" s="519">
        <v>16.938500000000001</v>
      </c>
      <c r="L51" s="519">
        <v>14.585900000000001</v>
      </c>
      <c r="M51" s="519">
        <v>10.7072</v>
      </c>
      <c r="N51" s="519">
        <v>42.231699999999996</v>
      </c>
      <c r="O51" s="519">
        <v>29.006900000000002</v>
      </c>
      <c r="P51" s="519">
        <v>21.656500000000001</v>
      </c>
      <c r="Q51" s="519">
        <v>11.1006</v>
      </c>
      <c r="R51" s="519">
        <v>61.764099999999999</v>
      </c>
      <c r="S51" s="529">
        <v>433.89659999999998</v>
      </c>
      <c r="T51" s="519">
        <v>28.9617</v>
      </c>
      <c r="U51" s="519">
        <v>11.7735</v>
      </c>
      <c r="V51" s="519">
        <v>31.310500000000001</v>
      </c>
      <c r="W51" s="519">
        <v>72.045599999999993</v>
      </c>
      <c r="X51" s="519">
        <v>27.250499999999999</v>
      </c>
      <c r="Y51" s="519">
        <v>33.5212</v>
      </c>
      <c r="Z51" s="519">
        <v>12.732900000000001</v>
      </c>
      <c r="AA51" s="519">
        <v>73.5047</v>
      </c>
      <c r="AB51" s="519">
        <v>29.689800000000002</v>
      </c>
      <c r="AC51" s="519">
        <v>27.107399999999998</v>
      </c>
      <c r="AD51" s="519">
        <v>14.486000000000001</v>
      </c>
      <c r="AE51" s="519">
        <v>71.283199999999994</v>
      </c>
      <c r="AF51" s="519">
        <v>18.020099999999999</v>
      </c>
      <c r="AG51" s="519">
        <v>19.427499999999998</v>
      </c>
      <c r="AH51" s="519">
        <v>30.954899999999999</v>
      </c>
      <c r="AI51" s="519">
        <v>68.402500000000003</v>
      </c>
      <c r="AJ51" s="530">
        <v>285.23599999999999</v>
      </c>
      <c r="AK51" s="519">
        <v>31.995999999999999</v>
      </c>
      <c r="AL51" s="519">
        <v>26.618600000000001</v>
      </c>
      <c r="AM51" s="519">
        <v>26.49</v>
      </c>
      <c r="AN51" s="519">
        <v>85.104600000000005</v>
      </c>
      <c r="AO51" s="519">
        <v>26.6967</v>
      </c>
      <c r="AP51" s="519">
        <v>28.006499999999999</v>
      </c>
      <c r="AQ51" s="519">
        <v>26.08</v>
      </c>
      <c r="AR51" s="519">
        <v>80.783100000000005</v>
      </c>
      <c r="AS51" s="519">
        <v>26.1221</v>
      </c>
      <c r="AT51" s="519">
        <v>13.674899999999999</v>
      </c>
      <c r="AU51" s="519">
        <v>28.731200000000001</v>
      </c>
      <c r="AV51" s="519">
        <v>68.528300000000002</v>
      </c>
      <c r="AW51" s="519">
        <v>16.5992</v>
      </c>
      <c r="AX51" s="519">
        <v>8.3964999999999996</v>
      </c>
      <c r="AY51" s="519">
        <v>12.207800000000001</v>
      </c>
      <c r="AZ51" s="519">
        <v>37.203600000000002</v>
      </c>
      <c r="BA51" s="531">
        <v>271.61950000000002</v>
      </c>
      <c r="BB51" s="518">
        <v>605.48140000000001</v>
      </c>
      <c r="BC51" s="519">
        <v>508.13440000000003</v>
      </c>
      <c r="BD51" s="519">
        <v>486.19869999999997</v>
      </c>
      <c r="BE51" s="519">
        <v>1599.8144</v>
      </c>
      <c r="BF51" s="519">
        <v>532.99940000000004</v>
      </c>
      <c r="BG51" s="519">
        <v>417.63650000000001</v>
      </c>
      <c r="BH51" s="519">
        <v>454.96820000000002</v>
      </c>
      <c r="BI51" s="519">
        <v>1405.6042</v>
      </c>
      <c r="BJ51" s="519">
        <v>576.62</v>
      </c>
      <c r="BK51" s="519">
        <v>362.77249999999998</v>
      </c>
      <c r="BL51" s="519">
        <v>459.66520000000003</v>
      </c>
      <c r="BM51" s="519">
        <v>1399.0578</v>
      </c>
      <c r="BN51" s="519">
        <v>428.36649999999997</v>
      </c>
      <c r="BO51" s="519">
        <v>561.23299999999995</v>
      </c>
      <c r="BP51" s="519">
        <v>453.37540000000001</v>
      </c>
      <c r="BQ51" s="519">
        <v>1442.9748999999999</v>
      </c>
      <c r="BR51" s="529">
        <v>5847.4512000000004</v>
      </c>
      <c r="BS51" s="519">
        <v>340.94749999999999</v>
      </c>
      <c r="BT51" s="519">
        <v>575.39200000000005</v>
      </c>
      <c r="BU51" s="519">
        <v>467.1857</v>
      </c>
      <c r="BV51" s="519">
        <v>1383.5253</v>
      </c>
      <c r="BW51" s="519">
        <v>371.75220000000002</v>
      </c>
      <c r="BX51" s="519">
        <v>440.48869999999999</v>
      </c>
      <c r="BY51" s="519">
        <v>578.61189999999999</v>
      </c>
      <c r="BZ51" s="519">
        <v>1390.8526999999999</v>
      </c>
      <c r="CA51" s="519">
        <v>622.55160000000001</v>
      </c>
      <c r="CB51" s="519">
        <v>514.56089999999995</v>
      </c>
      <c r="CC51" s="519">
        <v>406.27839999999998</v>
      </c>
      <c r="CD51" s="519">
        <v>1543.3909000000001</v>
      </c>
      <c r="CE51" s="519">
        <v>572.32050000000004</v>
      </c>
      <c r="CF51" s="519">
        <v>531.37609999999995</v>
      </c>
      <c r="CG51" s="519">
        <v>464.75229999999999</v>
      </c>
      <c r="CH51" s="519">
        <v>1568.4487999999999</v>
      </c>
      <c r="CI51" s="530">
        <v>5886.2178000000004</v>
      </c>
      <c r="CJ51" s="519">
        <v>577.16970000000003</v>
      </c>
      <c r="CK51" s="519">
        <v>434.053</v>
      </c>
      <c r="CL51" s="519">
        <v>494.17520000000002</v>
      </c>
      <c r="CM51" s="519">
        <v>1505.3978999999999</v>
      </c>
      <c r="CN51" s="519">
        <v>367.298</v>
      </c>
      <c r="CO51" s="519">
        <v>602.79390000000001</v>
      </c>
      <c r="CP51" s="519">
        <v>588.38030000000003</v>
      </c>
      <c r="CQ51" s="519">
        <v>1558.4721999999999</v>
      </c>
      <c r="CR51" s="519">
        <v>646.63900000000001</v>
      </c>
      <c r="CS51" s="519">
        <v>379.53890000000001</v>
      </c>
      <c r="CT51" s="519">
        <v>605.01990000000001</v>
      </c>
      <c r="CU51" s="519">
        <v>1631.1977999999999</v>
      </c>
      <c r="CV51" s="519">
        <v>455.89139999999998</v>
      </c>
      <c r="CW51" s="519">
        <v>339.875</v>
      </c>
      <c r="CX51" s="519">
        <v>434.78820000000002</v>
      </c>
      <c r="CY51" s="519">
        <v>1230.5545999999999</v>
      </c>
      <c r="CZ51" s="531">
        <v>5925.6224000000002</v>
      </c>
      <c r="DA51" s="96" t="s">
        <v>312</v>
      </c>
      <c r="DB51" s="97">
        <v>46</v>
      </c>
      <c r="DC51" s="226"/>
    </row>
    <row r="52" spans="1:107" ht="18" customHeight="1" x14ac:dyDescent="0.5">
      <c r="A52" s="92">
        <v>47</v>
      </c>
      <c r="B52" s="73" t="s">
        <v>62</v>
      </c>
      <c r="C52" s="516">
        <v>15.4718</v>
      </c>
      <c r="D52" s="517">
        <v>3.9275000000000002</v>
      </c>
      <c r="E52" s="517">
        <v>4.5204000000000004</v>
      </c>
      <c r="F52" s="517">
        <v>23.919699999999999</v>
      </c>
      <c r="G52" s="517">
        <v>6.1879999999999997</v>
      </c>
      <c r="H52" s="517">
        <v>10.973100000000001</v>
      </c>
      <c r="I52" s="517">
        <v>2.3386999999999998</v>
      </c>
      <c r="J52" s="517">
        <v>19.4998</v>
      </c>
      <c r="K52" s="517">
        <v>16.994900000000001</v>
      </c>
      <c r="L52" s="517">
        <v>8.9213000000000005</v>
      </c>
      <c r="M52" s="517">
        <v>7.8418000000000001</v>
      </c>
      <c r="N52" s="517">
        <v>33.757899999999999</v>
      </c>
      <c r="O52" s="517">
        <v>89.469499999999996</v>
      </c>
      <c r="P52" s="517">
        <v>5.5025000000000004</v>
      </c>
      <c r="Q52" s="517">
        <v>18.494599999999998</v>
      </c>
      <c r="R52" s="517">
        <v>113.4666</v>
      </c>
      <c r="S52" s="526">
        <v>190.64410000000001</v>
      </c>
      <c r="T52" s="517">
        <v>11.202500000000001</v>
      </c>
      <c r="U52" s="517">
        <v>15.933999999999999</v>
      </c>
      <c r="V52" s="517">
        <v>10.927199999999999</v>
      </c>
      <c r="W52" s="517">
        <v>38.063699999999997</v>
      </c>
      <c r="X52" s="517">
        <v>9.3282000000000007</v>
      </c>
      <c r="Y52" s="517">
        <v>4.2309999999999999</v>
      </c>
      <c r="Z52" s="517">
        <v>9.5946999999999996</v>
      </c>
      <c r="AA52" s="517">
        <v>23.1539</v>
      </c>
      <c r="AB52" s="517">
        <v>111.9423</v>
      </c>
      <c r="AC52" s="517">
        <v>6.9748999999999999</v>
      </c>
      <c r="AD52" s="517">
        <v>15.108000000000001</v>
      </c>
      <c r="AE52" s="517">
        <v>134.02520000000001</v>
      </c>
      <c r="AF52" s="517">
        <v>16.229299999999999</v>
      </c>
      <c r="AG52" s="517">
        <v>5.4695999999999998</v>
      </c>
      <c r="AH52" s="517">
        <v>32.256300000000003</v>
      </c>
      <c r="AI52" s="517">
        <v>53.955199999999998</v>
      </c>
      <c r="AJ52" s="527">
        <v>249.19800000000001</v>
      </c>
      <c r="AK52" s="517">
        <v>6.6376999999999997</v>
      </c>
      <c r="AL52" s="517">
        <v>5.9983000000000004</v>
      </c>
      <c r="AM52" s="517">
        <v>40.099499999999999</v>
      </c>
      <c r="AN52" s="517">
        <v>52.735399999999998</v>
      </c>
      <c r="AO52" s="517">
        <v>6.6959</v>
      </c>
      <c r="AP52" s="517">
        <v>550.85109999999997</v>
      </c>
      <c r="AQ52" s="517">
        <v>15.064</v>
      </c>
      <c r="AR52" s="517">
        <v>572.61090000000002</v>
      </c>
      <c r="AS52" s="517">
        <v>33.2014</v>
      </c>
      <c r="AT52" s="517">
        <v>10.869400000000001</v>
      </c>
      <c r="AU52" s="517">
        <v>20.287800000000001</v>
      </c>
      <c r="AV52" s="517">
        <v>64.358599999999996</v>
      </c>
      <c r="AW52" s="517">
        <v>9.6646999999999998</v>
      </c>
      <c r="AX52" s="517">
        <v>7.2835000000000001</v>
      </c>
      <c r="AY52" s="517">
        <v>20.465199999999999</v>
      </c>
      <c r="AZ52" s="517">
        <v>37.413400000000003</v>
      </c>
      <c r="BA52" s="528">
        <v>727.11829999999998</v>
      </c>
      <c r="BB52" s="516">
        <v>423.31189999999998</v>
      </c>
      <c r="BC52" s="517">
        <v>529.14909999999998</v>
      </c>
      <c r="BD52" s="517">
        <v>460.79489999999998</v>
      </c>
      <c r="BE52" s="517">
        <v>1413.2560000000001</v>
      </c>
      <c r="BF52" s="517">
        <v>416.61349999999999</v>
      </c>
      <c r="BG52" s="517">
        <v>384.44119999999998</v>
      </c>
      <c r="BH52" s="517">
        <v>386.3775</v>
      </c>
      <c r="BI52" s="517">
        <v>1187.4322999999999</v>
      </c>
      <c r="BJ52" s="517">
        <v>424.64879999999999</v>
      </c>
      <c r="BK52" s="517">
        <v>606.51639999999998</v>
      </c>
      <c r="BL52" s="517">
        <v>457.73849999999999</v>
      </c>
      <c r="BM52" s="517">
        <v>1488.9036000000001</v>
      </c>
      <c r="BN52" s="517">
        <v>484.25220000000002</v>
      </c>
      <c r="BO52" s="517">
        <v>451.0446</v>
      </c>
      <c r="BP52" s="517">
        <v>823.80740000000003</v>
      </c>
      <c r="BQ52" s="517">
        <v>1759.1043</v>
      </c>
      <c r="BR52" s="526">
        <v>5848.6962000000003</v>
      </c>
      <c r="BS52" s="517">
        <v>353.38260000000002</v>
      </c>
      <c r="BT52" s="517">
        <v>420.81880000000001</v>
      </c>
      <c r="BU52" s="517">
        <v>600.91539999999998</v>
      </c>
      <c r="BV52" s="517">
        <v>1375.1168</v>
      </c>
      <c r="BW52" s="517">
        <v>516.41510000000005</v>
      </c>
      <c r="BX52" s="517">
        <v>335.13189999999997</v>
      </c>
      <c r="BY52" s="517">
        <v>700.64980000000003</v>
      </c>
      <c r="BZ52" s="517">
        <v>1552.1967999999999</v>
      </c>
      <c r="CA52" s="517">
        <v>547.45240000000001</v>
      </c>
      <c r="CB52" s="517">
        <v>557.63419999999996</v>
      </c>
      <c r="CC52" s="517">
        <v>514.72209999999995</v>
      </c>
      <c r="CD52" s="517">
        <v>1619.8087</v>
      </c>
      <c r="CE52" s="517">
        <v>563.30859999999996</v>
      </c>
      <c r="CF52" s="517">
        <v>531.77210000000002</v>
      </c>
      <c r="CG52" s="517">
        <v>759.5453</v>
      </c>
      <c r="CH52" s="517">
        <v>1854.626</v>
      </c>
      <c r="CI52" s="527">
        <v>6401.7482</v>
      </c>
      <c r="CJ52" s="517">
        <v>599.76769999999999</v>
      </c>
      <c r="CK52" s="517">
        <v>374.22329999999999</v>
      </c>
      <c r="CL52" s="517">
        <v>361.85430000000002</v>
      </c>
      <c r="CM52" s="517">
        <v>1335.8453</v>
      </c>
      <c r="CN52" s="517">
        <v>447.81760000000003</v>
      </c>
      <c r="CO52" s="517">
        <v>489.63839999999999</v>
      </c>
      <c r="CP52" s="517">
        <v>388.84359999999998</v>
      </c>
      <c r="CQ52" s="517">
        <v>1326.2996000000001</v>
      </c>
      <c r="CR52" s="517">
        <v>416.10230000000001</v>
      </c>
      <c r="CS52" s="517">
        <v>458.04450000000003</v>
      </c>
      <c r="CT52" s="517">
        <v>491.303</v>
      </c>
      <c r="CU52" s="517">
        <v>1365.4499000000001</v>
      </c>
      <c r="CV52" s="517">
        <v>405.62329999999997</v>
      </c>
      <c r="CW52" s="517">
        <v>414.83850000000001</v>
      </c>
      <c r="CX52" s="517">
        <v>607.173</v>
      </c>
      <c r="CY52" s="517">
        <v>1427.6347000000001</v>
      </c>
      <c r="CZ52" s="528">
        <v>5455.2295000000004</v>
      </c>
      <c r="DA52" s="93" t="s">
        <v>315</v>
      </c>
      <c r="DB52" s="94">
        <v>47</v>
      </c>
      <c r="DC52" s="226"/>
    </row>
    <row r="53" spans="1:107" ht="18" customHeight="1" x14ac:dyDescent="0.5">
      <c r="A53" s="95">
        <v>48</v>
      </c>
      <c r="B53" s="77" t="s">
        <v>141</v>
      </c>
      <c r="C53" s="518">
        <v>274.58699999999999</v>
      </c>
      <c r="D53" s="519">
        <v>259.47640000000001</v>
      </c>
      <c r="E53" s="519">
        <v>521.50130000000001</v>
      </c>
      <c r="F53" s="519">
        <v>1055.5646999999999</v>
      </c>
      <c r="G53" s="519">
        <v>77.5488</v>
      </c>
      <c r="H53" s="519">
        <v>48.247999999999998</v>
      </c>
      <c r="I53" s="519">
        <v>98.131500000000003</v>
      </c>
      <c r="J53" s="519">
        <v>223.92830000000001</v>
      </c>
      <c r="K53" s="519">
        <v>200.39439999999999</v>
      </c>
      <c r="L53" s="519">
        <v>230.76320000000001</v>
      </c>
      <c r="M53" s="519">
        <v>148.99100000000001</v>
      </c>
      <c r="N53" s="519">
        <v>580.14859999999999</v>
      </c>
      <c r="O53" s="519">
        <v>129.22290000000001</v>
      </c>
      <c r="P53" s="519">
        <v>268.24220000000003</v>
      </c>
      <c r="Q53" s="519">
        <v>114.16889999999999</v>
      </c>
      <c r="R53" s="519">
        <v>511.63400000000001</v>
      </c>
      <c r="S53" s="529">
        <v>2371.2755999999999</v>
      </c>
      <c r="T53" s="519">
        <v>147.43289999999999</v>
      </c>
      <c r="U53" s="519">
        <v>136.73320000000001</v>
      </c>
      <c r="V53" s="519">
        <v>176.1551</v>
      </c>
      <c r="W53" s="519">
        <v>460.3211</v>
      </c>
      <c r="X53" s="519">
        <v>295.2079</v>
      </c>
      <c r="Y53" s="519">
        <v>369.39499999999998</v>
      </c>
      <c r="Z53" s="519">
        <v>227.47839999999999</v>
      </c>
      <c r="AA53" s="519">
        <v>892.08130000000006</v>
      </c>
      <c r="AB53" s="519">
        <v>127.0869</v>
      </c>
      <c r="AC53" s="519">
        <v>145.47</v>
      </c>
      <c r="AD53" s="519">
        <v>216.77199999999999</v>
      </c>
      <c r="AE53" s="519">
        <v>489.3288</v>
      </c>
      <c r="AF53" s="519">
        <v>191.21719999999999</v>
      </c>
      <c r="AG53" s="519">
        <v>122.1628</v>
      </c>
      <c r="AH53" s="519">
        <v>197.696</v>
      </c>
      <c r="AI53" s="519">
        <v>511.07600000000002</v>
      </c>
      <c r="AJ53" s="530">
        <v>2352.8072999999999</v>
      </c>
      <c r="AK53" s="519">
        <v>450.83010000000002</v>
      </c>
      <c r="AL53" s="519">
        <v>282.15910000000002</v>
      </c>
      <c r="AM53" s="519">
        <v>235.7491</v>
      </c>
      <c r="AN53" s="519">
        <v>968.73829999999998</v>
      </c>
      <c r="AO53" s="519">
        <v>270.25599999999997</v>
      </c>
      <c r="AP53" s="519">
        <v>256.96480000000003</v>
      </c>
      <c r="AQ53" s="519">
        <v>236.8021</v>
      </c>
      <c r="AR53" s="519">
        <v>764.02290000000005</v>
      </c>
      <c r="AS53" s="519">
        <v>290.04000000000002</v>
      </c>
      <c r="AT53" s="519">
        <v>364.18849999999998</v>
      </c>
      <c r="AU53" s="519">
        <v>350.46100000000001</v>
      </c>
      <c r="AV53" s="519">
        <v>1004.6895</v>
      </c>
      <c r="AW53" s="519">
        <v>350.76479999999998</v>
      </c>
      <c r="AX53" s="519">
        <v>464.28730000000002</v>
      </c>
      <c r="AY53" s="519">
        <v>345.3623</v>
      </c>
      <c r="AZ53" s="519">
        <v>1160.4143999999999</v>
      </c>
      <c r="BA53" s="531">
        <v>3897.8651</v>
      </c>
      <c r="BB53" s="518">
        <v>160.17840000000001</v>
      </c>
      <c r="BC53" s="519">
        <v>260.68860000000001</v>
      </c>
      <c r="BD53" s="519">
        <v>318.23439999999999</v>
      </c>
      <c r="BE53" s="519">
        <v>739.10130000000004</v>
      </c>
      <c r="BF53" s="519">
        <v>189.57140000000001</v>
      </c>
      <c r="BG53" s="519">
        <v>204.32409999999999</v>
      </c>
      <c r="BH53" s="519">
        <v>216.92580000000001</v>
      </c>
      <c r="BI53" s="519">
        <v>610.82119999999998</v>
      </c>
      <c r="BJ53" s="519">
        <v>139.32730000000001</v>
      </c>
      <c r="BK53" s="519">
        <v>238.58349999999999</v>
      </c>
      <c r="BL53" s="519">
        <v>251.3329</v>
      </c>
      <c r="BM53" s="519">
        <v>629.24369999999999</v>
      </c>
      <c r="BN53" s="519">
        <v>382.55070000000001</v>
      </c>
      <c r="BO53" s="519">
        <v>296.77510000000001</v>
      </c>
      <c r="BP53" s="519">
        <v>350.41199999999998</v>
      </c>
      <c r="BQ53" s="519">
        <v>1029.7379000000001</v>
      </c>
      <c r="BR53" s="529">
        <v>3008.9041000000002</v>
      </c>
      <c r="BS53" s="519">
        <v>336.60039999999998</v>
      </c>
      <c r="BT53" s="519">
        <v>341.65989999999999</v>
      </c>
      <c r="BU53" s="519">
        <v>322.37720000000002</v>
      </c>
      <c r="BV53" s="519">
        <v>1000.6375</v>
      </c>
      <c r="BW53" s="519">
        <v>274.30079999999998</v>
      </c>
      <c r="BX53" s="519">
        <v>319.2167</v>
      </c>
      <c r="BY53" s="519">
        <v>220.1009</v>
      </c>
      <c r="BZ53" s="519">
        <v>813.61839999999995</v>
      </c>
      <c r="CA53" s="519">
        <v>203.4872</v>
      </c>
      <c r="CB53" s="519">
        <v>136.61199999999999</v>
      </c>
      <c r="CC53" s="519">
        <v>99.188800000000001</v>
      </c>
      <c r="CD53" s="519">
        <v>439.28800000000001</v>
      </c>
      <c r="CE53" s="519">
        <v>192.06649999999999</v>
      </c>
      <c r="CF53" s="519">
        <v>248.376</v>
      </c>
      <c r="CG53" s="519">
        <v>301.03100000000001</v>
      </c>
      <c r="CH53" s="519">
        <v>741.47349999999994</v>
      </c>
      <c r="CI53" s="530">
        <v>2995.0173</v>
      </c>
      <c r="CJ53" s="519">
        <v>206.33850000000001</v>
      </c>
      <c r="CK53" s="519">
        <v>169.02600000000001</v>
      </c>
      <c r="CL53" s="519">
        <v>201.85640000000001</v>
      </c>
      <c r="CM53" s="519">
        <v>577.22090000000003</v>
      </c>
      <c r="CN53" s="519">
        <v>207.99510000000001</v>
      </c>
      <c r="CO53" s="519">
        <v>191.2193</v>
      </c>
      <c r="CP53" s="519">
        <v>110.6862</v>
      </c>
      <c r="CQ53" s="519">
        <v>509.9006</v>
      </c>
      <c r="CR53" s="519">
        <v>203.86689999999999</v>
      </c>
      <c r="CS53" s="519">
        <v>124.75</v>
      </c>
      <c r="CT53" s="519">
        <v>76.677000000000007</v>
      </c>
      <c r="CU53" s="519">
        <v>405.29399999999998</v>
      </c>
      <c r="CV53" s="519">
        <v>187.2336</v>
      </c>
      <c r="CW53" s="519">
        <v>142.50229999999999</v>
      </c>
      <c r="CX53" s="519">
        <v>208.8861</v>
      </c>
      <c r="CY53" s="519">
        <v>538.62199999999996</v>
      </c>
      <c r="CZ53" s="531">
        <v>2031.0374999999999</v>
      </c>
      <c r="DA53" s="96" t="s">
        <v>292</v>
      </c>
      <c r="DB53" s="97">
        <v>48</v>
      </c>
      <c r="DC53" s="226"/>
    </row>
    <row r="54" spans="1:107" ht="18" customHeight="1" x14ac:dyDescent="0.5">
      <c r="A54" s="92">
        <v>49</v>
      </c>
      <c r="B54" s="73" t="s">
        <v>158</v>
      </c>
      <c r="C54" s="516">
        <v>0.2414</v>
      </c>
      <c r="D54" s="517">
        <v>0.27200000000000002</v>
      </c>
      <c r="E54" s="517">
        <v>0.69940000000000002</v>
      </c>
      <c r="F54" s="517">
        <v>1.2128000000000001</v>
      </c>
      <c r="G54" s="517">
        <v>2.8393999999999999</v>
      </c>
      <c r="H54" s="517">
        <v>0.32129999999999997</v>
      </c>
      <c r="I54" s="517">
        <v>1.32E-2</v>
      </c>
      <c r="J54" s="517">
        <v>3.1739999999999999</v>
      </c>
      <c r="K54" s="517">
        <v>0.1699</v>
      </c>
      <c r="L54" s="517">
        <v>0.89590000000000003</v>
      </c>
      <c r="M54" s="517">
        <v>0.25119999999999998</v>
      </c>
      <c r="N54" s="517">
        <v>1.3169999999999999</v>
      </c>
      <c r="O54" s="517">
        <v>1.8989</v>
      </c>
      <c r="P54" s="517">
        <v>0.88290000000000002</v>
      </c>
      <c r="Q54" s="517">
        <v>0.19359999999999999</v>
      </c>
      <c r="R54" s="517">
        <v>2.9752999999999998</v>
      </c>
      <c r="S54" s="526">
        <v>8.6790000000000003</v>
      </c>
      <c r="T54" s="517">
        <v>0.24179999999999999</v>
      </c>
      <c r="U54" s="517">
        <v>2.6042999999999998</v>
      </c>
      <c r="V54" s="517">
        <v>3.1080000000000001</v>
      </c>
      <c r="W54" s="517">
        <v>5.9541000000000004</v>
      </c>
      <c r="X54" s="517">
        <v>201.8141</v>
      </c>
      <c r="Y54" s="517">
        <v>3.8685</v>
      </c>
      <c r="Z54" s="517">
        <v>178.2543</v>
      </c>
      <c r="AA54" s="517">
        <v>383.93689999999998</v>
      </c>
      <c r="AB54" s="517">
        <v>321.39359999999999</v>
      </c>
      <c r="AC54" s="517">
        <v>0.78180000000000005</v>
      </c>
      <c r="AD54" s="517">
        <v>295.4169</v>
      </c>
      <c r="AE54" s="517">
        <v>617.59230000000002</v>
      </c>
      <c r="AF54" s="517">
        <v>164.7038</v>
      </c>
      <c r="AG54" s="517">
        <v>3.7410999999999999</v>
      </c>
      <c r="AH54" s="517">
        <v>3.2563</v>
      </c>
      <c r="AI54" s="517">
        <v>171.7012</v>
      </c>
      <c r="AJ54" s="527">
        <v>1179.1846</v>
      </c>
      <c r="AK54" s="517">
        <v>1.9810000000000001</v>
      </c>
      <c r="AL54" s="517">
        <v>170.72239999999999</v>
      </c>
      <c r="AM54" s="517">
        <v>3.9956999999999998</v>
      </c>
      <c r="AN54" s="517">
        <v>176.69919999999999</v>
      </c>
      <c r="AO54" s="517">
        <v>3.3496000000000001</v>
      </c>
      <c r="AP54" s="517">
        <v>252.5675</v>
      </c>
      <c r="AQ54" s="517">
        <v>230.53550000000001</v>
      </c>
      <c r="AR54" s="517">
        <v>486.45260000000002</v>
      </c>
      <c r="AS54" s="517">
        <v>3.6187999999999998</v>
      </c>
      <c r="AT54" s="517">
        <v>443.70819999999998</v>
      </c>
      <c r="AU54" s="517">
        <v>2.2263999999999999</v>
      </c>
      <c r="AV54" s="517">
        <v>449.55329999999998</v>
      </c>
      <c r="AW54" s="517">
        <v>235.78450000000001</v>
      </c>
      <c r="AX54" s="517">
        <v>1.9178999999999999</v>
      </c>
      <c r="AY54" s="517">
        <v>1.9702999999999999</v>
      </c>
      <c r="AZ54" s="517">
        <v>239.67269999999999</v>
      </c>
      <c r="BA54" s="528">
        <v>1352.3778</v>
      </c>
      <c r="BB54" s="516">
        <v>259.101</v>
      </c>
      <c r="BC54" s="517">
        <v>159.3407</v>
      </c>
      <c r="BD54" s="517">
        <v>205.09979999999999</v>
      </c>
      <c r="BE54" s="517">
        <v>623.54160000000002</v>
      </c>
      <c r="BF54" s="517">
        <v>270.5994</v>
      </c>
      <c r="BG54" s="517">
        <v>287.89210000000003</v>
      </c>
      <c r="BH54" s="517">
        <v>244.3398</v>
      </c>
      <c r="BI54" s="517">
        <v>802.83130000000006</v>
      </c>
      <c r="BJ54" s="517">
        <v>266.73790000000002</v>
      </c>
      <c r="BK54" s="517">
        <v>266.69740000000002</v>
      </c>
      <c r="BL54" s="517">
        <v>172.08760000000001</v>
      </c>
      <c r="BM54" s="517">
        <v>705.52279999999996</v>
      </c>
      <c r="BN54" s="517">
        <v>228.9923</v>
      </c>
      <c r="BO54" s="517">
        <v>257.02330000000001</v>
      </c>
      <c r="BP54" s="517">
        <v>268.71710000000002</v>
      </c>
      <c r="BQ54" s="517">
        <v>754.73260000000005</v>
      </c>
      <c r="BR54" s="526">
        <v>2886.6282999999999</v>
      </c>
      <c r="BS54" s="517">
        <v>138.2064</v>
      </c>
      <c r="BT54" s="517">
        <v>234.60839999999999</v>
      </c>
      <c r="BU54" s="517">
        <v>412.34800000000001</v>
      </c>
      <c r="BV54" s="517">
        <v>785.16279999999995</v>
      </c>
      <c r="BW54" s="517">
        <v>377.9101</v>
      </c>
      <c r="BX54" s="517">
        <v>446.66370000000001</v>
      </c>
      <c r="BY54" s="517">
        <v>283.3766</v>
      </c>
      <c r="BZ54" s="517">
        <v>1107.9504999999999</v>
      </c>
      <c r="CA54" s="517">
        <v>284.24610000000001</v>
      </c>
      <c r="CB54" s="517">
        <v>318.13510000000002</v>
      </c>
      <c r="CC54" s="517">
        <v>442.26780000000002</v>
      </c>
      <c r="CD54" s="517">
        <v>1044.6489999999999</v>
      </c>
      <c r="CE54" s="517">
        <v>410.54829999999998</v>
      </c>
      <c r="CF54" s="517">
        <v>393.76159999999999</v>
      </c>
      <c r="CG54" s="517">
        <v>347.25659999999999</v>
      </c>
      <c r="CH54" s="517">
        <v>1151.5666000000001</v>
      </c>
      <c r="CI54" s="527">
        <v>4089.3289</v>
      </c>
      <c r="CJ54" s="517">
        <v>204.12989999999999</v>
      </c>
      <c r="CK54" s="517">
        <v>445.93400000000003</v>
      </c>
      <c r="CL54" s="517">
        <v>603.9941</v>
      </c>
      <c r="CM54" s="517">
        <v>1254.058</v>
      </c>
      <c r="CN54" s="517">
        <v>395.2319</v>
      </c>
      <c r="CO54" s="517">
        <v>336.36939999999998</v>
      </c>
      <c r="CP54" s="517">
        <v>290.6105</v>
      </c>
      <c r="CQ54" s="517">
        <v>1022.2118</v>
      </c>
      <c r="CR54" s="517">
        <v>369.94459999999998</v>
      </c>
      <c r="CS54" s="517">
        <v>342.31099999999998</v>
      </c>
      <c r="CT54" s="517">
        <v>279.7457</v>
      </c>
      <c r="CU54" s="517">
        <v>992.00130000000001</v>
      </c>
      <c r="CV54" s="517">
        <v>409.28230000000002</v>
      </c>
      <c r="CW54" s="517">
        <v>396.28840000000002</v>
      </c>
      <c r="CX54" s="517">
        <v>485.42259999999999</v>
      </c>
      <c r="CY54" s="517">
        <v>1290.9933000000001</v>
      </c>
      <c r="CZ54" s="528">
        <v>4559.2642999999998</v>
      </c>
      <c r="DA54" s="93" t="s">
        <v>294</v>
      </c>
      <c r="DB54" s="94">
        <v>49</v>
      </c>
      <c r="DC54" s="226"/>
    </row>
    <row r="55" spans="1:107" ht="18" customHeight="1" x14ac:dyDescent="0.5">
      <c r="A55" s="95">
        <v>50</v>
      </c>
      <c r="B55" s="77" t="s">
        <v>44</v>
      </c>
      <c r="C55" s="518">
        <v>972.26919999999996</v>
      </c>
      <c r="D55" s="519">
        <v>508.55759999999998</v>
      </c>
      <c r="E55" s="519">
        <v>254.25120000000001</v>
      </c>
      <c r="F55" s="519">
        <v>1735.0779</v>
      </c>
      <c r="G55" s="519">
        <v>448.024</v>
      </c>
      <c r="H55" s="519">
        <v>378.00189999999998</v>
      </c>
      <c r="I55" s="519">
        <v>439.69229999999999</v>
      </c>
      <c r="J55" s="519">
        <v>1265.7181</v>
      </c>
      <c r="K55" s="519">
        <v>802.28740000000005</v>
      </c>
      <c r="L55" s="519">
        <v>524.39589999999998</v>
      </c>
      <c r="M55" s="519">
        <v>551.81619999999998</v>
      </c>
      <c r="N55" s="519">
        <v>1878.4994999999999</v>
      </c>
      <c r="O55" s="519">
        <v>724.93740000000003</v>
      </c>
      <c r="P55" s="519">
        <v>156.6018</v>
      </c>
      <c r="Q55" s="519">
        <v>677.7124</v>
      </c>
      <c r="R55" s="519">
        <v>1559.2516000000001</v>
      </c>
      <c r="S55" s="529">
        <v>6438.5469999999996</v>
      </c>
      <c r="T55" s="519">
        <v>423.08280000000002</v>
      </c>
      <c r="U55" s="519">
        <v>509.07380000000001</v>
      </c>
      <c r="V55" s="519">
        <v>588.7518</v>
      </c>
      <c r="W55" s="519">
        <v>1520.9084</v>
      </c>
      <c r="X55" s="519">
        <v>403.51510000000002</v>
      </c>
      <c r="Y55" s="519">
        <v>745.01379999999995</v>
      </c>
      <c r="Z55" s="519">
        <v>478.02140000000003</v>
      </c>
      <c r="AA55" s="519">
        <v>1626.5503000000001</v>
      </c>
      <c r="AB55" s="519">
        <v>629.57910000000004</v>
      </c>
      <c r="AC55" s="519">
        <v>336.34980000000002</v>
      </c>
      <c r="AD55" s="519">
        <v>757.01179999999999</v>
      </c>
      <c r="AE55" s="519">
        <v>1722.9407000000001</v>
      </c>
      <c r="AF55" s="519">
        <v>610.8854</v>
      </c>
      <c r="AG55" s="519">
        <v>581.19230000000005</v>
      </c>
      <c r="AH55" s="519">
        <v>370.82029999999997</v>
      </c>
      <c r="AI55" s="519">
        <v>1562.8979999999999</v>
      </c>
      <c r="AJ55" s="530">
        <v>6433.2974000000004</v>
      </c>
      <c r="AK55" s="519">
        <v>818.29020000000003</v>
      </c>
      <c r="AL55" s="519">
        <v>175.88140000000001</v>
      </c>
      <c r="AM55" s="519">
        <v>766.952</v>
      </c>
      <c r="AN55" s="519">
        <v>1761.1237000000001</v>
      </c>
      <c r="AO55" s="519">
        <v>414.41789999999997</v>
      </c>
      <c r="AP55" s="519">
        <v>234.99799999999999</v>
      </c>
      <c r="AQ55" s="519">
        <v>516.08019999999999</v>
      </c>
      <c r="AR55" s="519">
        <v>1165.4961000000001</v>
      </c>
      <c r="AS55" s="519">
        <v>293.64510000000001</v>
      </c>
      <c r="AT55" s="519">
        <v>354.40469999999999</v>
      </c>
      <c r="AU55" s="519">
        <v>428.10890000000001</v>
      </c>
      <c r="AV55" s="519">
        <v>1076.1586</v>
      </c>
      <c r="AW55" s="519">
        <v>407.3449</v>
      </c>
      <c r="AX55" s="519">
        <v>287.60899999999998</v>
      </c>
      <c r="AY55" s="519">
        <v>368.49759999999998</v>
      </c>
      <c r="AZ55" s="519">
        <v>1063.4514999999999</v>
      </c>
      <c r="BA55" s="531">
        <v>5066.2299999999996</v>
      </c>
      <c r="BB55" s="518">
        <v>5.9981999999999998</v>
      </c>
      <c r="BC55" s="519">
        <v>4.7800000000000002E-2</v>
      </c>
      <c r="BD55" s="519">
        <v>13.541399999999999</v>
      </c>
      <c r="BE55" s="519">
        <v>19.587399999999999</v>
      </c>
      <c r="BF55" s="519">
        <v>10.3973</v>
      </c>
      <c r="BG55" s="519">
        <v>19.003</v>
      </c>
      <c r="BH55" s="519">
        <v>22.1081</v>
      </c>
      <c r="BI55" s="519">
        <v>51.508400000000002</v>
      </c>
      <c r="BJ55" s="519">
        <v>4.9840999999999998</v>
      </c>
      <c r="BK55" s="519">
        <v>6.2988</v>
      </c>
      <c r="BL55" s="519">
        <v>4.9184999999999999</v>
      </c>
      <c r="BM55" s="519">
        <v>16.2014</v>
      </c>
      <c r="BN55" s="519">
        <v>5.5345000000000004</v>
      </c>
      <c r="BO55" s="519">
        <v>23.715699999999998</v>
      </c>
      <c r="BP55" s="519">
        <v>27.368099999999998</v>
      </c>
      <c r="BQ55" s="519">
        <v>56.618299999999998</v>
      </c>
      <c r="BR55" s="529">
        <v>143.91550000000001</v>
      </c>
      <c r="BS55" s="519">
        <v>33.516100000000002</v>
      </c>
      <c r="BT55" s="519">
        <v>32.604900000000001</v>
      </c>
      <c r="BU55" s="519">
        <v>28.019400000000001</v>
      </c>
      <c r="BV55" s="519">
        <v>94.140299999999996</v>
      </c>
      <c r="BW55" s="519">
        <v>23.432700000000001</v>
      </c>
      <c r="BX55" s="519">
        <v>37.143999999999998</v>
      </c>
      <c r="BY55" s="519">
        <v>37.906199999999998</v>
      </c>
      <c r="BZ55" s="519">
        <v>98.482900000000001</v>
      </c>
      <c r="CA55" s="519">
        <v>28.670200000000001</v>
      </c>
      <c r="CB55" s="519">
        <v>20.413900000000002</v>
      </c>
      <c r="CC55" s="519">
        <v>24.570399999999999</v>
      </c>
      <c r="CD55" s="519">
        <v>73.654499999999999</v>
      </c>
      <c r="CE55" s="519">
        <v>35.847999999999999</v>
      </c>
      <c r="CF55" s="519">
        <v>43.082700000000003</v>
      </c>
      <c r="CG55" s="519">
        <v>31.416</v>
      </c>
      <c r="CH55" s="519">
        <v>110.3466</v>
      </c>
      <c r="CI55" s="530">
        <v>376.62430000000001</v>
      </c>
      <c r="CJ55" s="519">
        <v>34.2136</v>
      </c>
      <c r="CK55" s="519">
        <v>62.475299999999997</v>
      </c>
      <c r="CL55" s="519">
        <v>55.839199999999998</v>
      </c>
      <c r="CM55" s="519">
        <v>152.5282</v>
      </c>
      <c r="CN55" s="519">
        <v>27.308199999999999</v>
      </c>
      <c r="CO55" s="519">
        <v>47.990200000000002</v>
      </c>
      <c r="CP55" s="519">
        <v>39.3855</v>
      </c>
      <c r="CQ55" s="519">
        <v>114.68389999999999</v>
      </c>
      <c r="CR55" s="519">
        <v>41.0533</v>
      </c>
      <c r="CS55" s="519">
        <v>26.696200000000001</v>
      </c>
      <c r="CT55" s="519">
        <v>15.248100000000001</v>
      </c>
      <c r="CU55" s="519">
        <v>82.997500000000002</v>
      </c>
      <c r="CV55" s="519">
        <v>34.193800000000003</v>
      </c>
      <c r="CW55" s="519">
        <v>36.143999999999998</v>
      </c>
      <c r="CX55" s="519">
        <v>46.259799999999998</v>
      </c>
      <c r="CY55" s="519">
        <v>116.5977</v>
      </c>
      <c r="CZ55" s="531">
        <v>466.8073</v>
      </c>
      <c r="DA55" s="96" t="s">
        <v>277</v>
      </c>
      <c r="DB55" s="97">
        <v>50</v>
      </c>
      <c r="DC55" s="226"/>
    </row>
    <row r="56" spans="1:107" ht="18" customHeight="1" x14ac:dyDescent="0.5">
      <c r="A56" s="92">
        <v>51</v>
      </c>
      <c r="B56" s="73" t="s">
        <v>54</v>
      </c>
      <c r="C56" s="516">
        <v>40.742899999999999</v>
      </c>
      <c r="D56" s="517">
        <v>63.424500000000002</v>
      </c>
      <c r="E56" s="517">
        <v>183.92310000000001</v>
      </c>
      <c r="F56" s="517">
        <v>288.09059999999999</v>
      </c>
      <c r="G56" s="517">
        <v>101.45610000000001</v>
      </c>
      <c r="H56" s="517">
        <v>242.53649999999999</v>
      </c>
      <c r="I56" s="517">
        <v>47.935200000000002</v>
      </c>
      <c r="J56" s="517">
        <v>391.92779999999999</v>
      </c>
      <c r="K56" s="517">
        <v>37.864400000000003</v>
      </c>
      <c r="L56" s="517">
        <v>96.897599999999997</v>
      </c>
      <c r="M56" s="517">
        <v>64.829099999999997</v>
      </c>
      <c r="N56" s="517">
        <v>199.59119999999999</v>
      </c>
      <c r="O56" s="517">
        <v>84.764099999999999</v>
      </c>
      <c r="P56" s="517">
        <v>40.065300000000001</v>
      </c>
      <c r="Q56" s="517">
        <v>39.6691</v>
      </c>
      <c r="R56" s="517">
        <v>164.49850000000001</v>
      </c>
      <c r="S56" s="526">
        <v>1044.1079999999999</v>
      </c>
      <c r="T56" s="517">
        <v>146.79259999999999</v>
      </c>
      <c r="U56" s="517">
        <v>60.323999999999998</v>
      </c>
      <c r="V56" s="517">
        <v>158.59059999999999</v>
      </c>
      <c r="W56" s="517">
        <v>365.7072</v>
      </c>
      <c r="X56" s="517">
        <v>27.497800000000002</v>
      </c>
      <c r="Y56" s="517">
        <v>44.184100000000001</v>
      </c>
      <c r="Z56" s="517">
        <v>53.1629</v>
      </c>
      <c r="AA56" s="517">
        <v>124.8447</v>
      </c>
      <c r="AB56" s="517">
        <v>59.336500000000001</v>
      </c>
      <c r="AC56" s="517">
        <v>39.648400000000002</v>
      </c>
      <c r="AD56" s="517">
        <v>35.817999999999998</v>
      </c>
      <c r="AE56" s="517">
        <v>134.80289999999999</v>
      </c>
      <c r="AF56" s="517">
        <v>22.151700000000002</v>
      </c>
      <c r="AG56" s="517">
        <v>43.340899999999998</v>
      </c>
      <c r="AH56" s="517">
        <v>65.658900000000003</v>
      </c>
      <c r="AI56" s="517">
        <v>131.1514</v>
      </c>
      <c r="AJ56" s="527">
        <v>756.50630000000001</v>
      </c>
      <c r="AK56" s="517">
        <v>38.6449</v>
      </c>
      <c r="AL56" s="517">
        <v>216.4059</v>
      </c>
      <c r="AM56" s="517">
        <v>78.178600000000003</v>
      </c>
      <c r="AN56" s="517">
        <v>333.2294</v>
      </c>
      <c r="AO56" s="517">
        <v>62.5105</v>
      </c>
      <c r="AP56" s="517">
        <v>15.280799999999999</v>
      </c>
      <c r="AQ56" s="517">
        <v>26.695399999999999</v>
      </c>
      <c r="AR56" s="517">
        <v>104.4867</v>
      </c>
      <c r="AS56" s="517">
        <v>19.0642</v>
      </c>
      <c r="AT56" s="517">
        <v>31.802499999999998</v>
      </c>
      <c r="AU56" s="517">
        <v>38.665900000000001</v>
      </c>
      <c r="AV56" s="517">
        <v>89.532600000000002</v>
      </c>
      <c r="AW56" s="517">
        <v>51.071199999999997</v>
      </c>
      <c r="AX56" s="517">
        <v>64.071600000000004</v>
      </c>
      <c r="AY56" s="517">
        <v>126.8159</v>
      </c>
      <c r="AZ56" s="517">
        <v>241.95869999999999</v>
      </c>
      <c r="BA56" s="528">
        <v>769.20749999999998</v>
      </c>
      <c r="BB56" s="516">
        <v>277.90120000000002</v>
      </c>
      <c r="BC56" s="517">
        <v>252.01419999999999</v>
      </c>
      <c r="BD56" s="517">
        <v>696.55809999999997</v>
      </c>
      <c r="BE56" s="517">
        <v>1226.4734000000001</v>
      </c>
      <c r="BF56" s="517">
        <v>696.21799999999996</v>
      </c>
      <c r="BG56" s="517">
        <v>516.28520000000003</v>
      </c>
      <c r="BH56" s="517">
        <v>705.28210000000001</v>
      </c>
      <c r="BI56" s="517">
        <v>1917.7854</v>
      </c>
      <c r="BJ56" s="517">
        <v>485.79129999999998</v>
      </c>
      <c r="BK56" s="517">
        <v>779.02179999999998</v>
      </c>
      <c r="BL56" s="517">
        <v>407.01400000000001</v>
      </c>
      <c r="BM56" s="517">
        <v>1671.8271</v>
      </c>
      <c r="BN56" s="517">
        <v>451.99590000000001</v>
      </c>
      <c r="BO56" s="517">
        <v>728.66920000000005</v>
      </c>
      <c r="BP56" s="517">
        <v>613.07259999999997</v>
      </c>
      <c r="BQ56" s="517">
        <v>1793.7376999999999</v>
      </c>
      <c r="BR56" s="526">
        <v>6609.8235999999997</v>
      </c>
      <c r="BS56" s="517">
        <v>607.9633</v>
      </c>
      <c r="BT56" s="517">
        <v>777.00639999999999</v>
      </c>
      <c r="BU56" s="517">
        <v>1178.1895</v>
      </c>
      <c r="BV56" s="517">
        <v>2563.1592999999998</v>
      </c>
      <c r="BW56" s="517">
        <v>289.07130000000001</v>
      </c>
      <c r="BX56" s="517">
        <v>371.98349999999999</v>
      </c>
      <c r="BY56" s="517">
        <v>325.52969999999999</v>
      </c>
      <c r="BZ56" s="517">
        <v>986.58450000000005</v>
      </c>
      <c r="CA56" s="517">
        <v>327.9212</v>
      </c>
      <c r="CB56" s="517">
        <v>322.98579999999998</v>
      </c>
      <c r="CC56" s="517">
        <v>325.0394</v>
      </c>
      <c r="CD56" s="517">
        <v>975.94629999999995</v>
      </c>
      <c r="CE56" s="517">
        <v>359.15309999999999</v>
      </c>
      <c r="CF56" s="517">
        <v>369.90910000000002</v>
      </c>
      <c r="CG56" s="517">
        <v>428.34019999999998</v>
      </c>
      <c r="CH56" s="517">
        <v>1157.4024999999999</v>
      </c>
      <c r="CI56" s="527">
        <v>5683.0925999999999</v>
      </c>
      <c r="CJ56" s="517">
        <v>353.94260000000003</v>
      </c>
      <c r="CK56" s="517">
        <v>393.71409999999997</v>
      </c>
      <c r="CL56" s="517">
        <v>432.83409999999998</v>
      </c>
      <c r="CM56" s="517">
        <v>1180.4909</v>
      </c>
      <c r="CN56" s="517">
        <v>269.91759999999999</v>
      </c>
      <c r="CO56" s="517">
        <v>404.64670000000001</v>
      </c>
      <c r="CP56" s="517">
        <v>235.4649</v>
      </c>
      <c r="CQ56" s="517">
        <v>910.02919999999995</v>
      </c>
      <c r="CR56" s="517">
        <v>345.82229999999998</v>
      </c>
      <c r="CS56" s="517">
        <v>409.96980000000002</v>
      </c>
      <c r="CT56" s="517">
        <v>284.72980000000001</v>
      </c>
      <c r="CU56" s="517">
        <v>1040.5218</v>
      </c>
      <c r="CV56" s="517">
        <v>453.82139999999998</v>
      </c>
      <c r="CW56" s="517">
        <v>507.18220000000002</v>
      </c>
      <c r="CX56" s="517">
        <v>498.03829999999999</v>
      </c>
      <c r="CY56" s="517">
        <v>1459.0418999999999</v>
      </c>
      <c r="CZ56" s="528">
        <v>4590.0838000000003</v>
      </c>
      <c r="DA56" s="93" t="s">
        <v>311</v>
      </c>
      <c r="DB56" s="94">
        <v>51</v>
      </c>
      <c r="DC56" s="226"/>
    </row>
    <row r="57" spans="1:107" ht="18" customHeight="1" x14ac:dyDescent="0.5">
      <c r="A57" s="95">
        <v>52</v>
      </c>
      <c r="B57" s="77" t="s">
        <v>43</v>
      </c>
      <c r="C57" s="518">
        <v>284.83100000000002</v>
      </c>
      <c r="D57" s="519">
        <v>1431.8237999999999</v>
      </c>
      <c r="E57" s="519">
        <v>881.39290000000005</v>
      </c>
      <c r="F57" s="519">
        <v>2598.0477000000001</v>
      </c>
      <c r="G57" s="519">
        <v>596.29600000000005</v>
      </c>
      <c r="H57" s="519">
        <v>311.69839999999999</v>
      </c>
      <c r="I57" s="519">
        <v>68.045599999999993</v>
      </c>
      <c r="J57" s="519">
        <v>976.03989999999999</v>
      </c>
      <c r="K57" s="519">
        <v>350.40559999999999</v>
      </c>
      <c r="L57" s="519">
        <v>419.13920000000002</v>
      </c>
      <c r="M57" s="519">
        <v>768.06079999999997</v>
      </c>
      <c r="N57" s="519">
        <v>1537.6056000000001</v>
      </c>
      <c r="O57" s="519">
        <v>132.8963</v>
      </c>
      <c r="P57" s="519">
        <v>101.7028</v>
      </c>
      <c r="Q57" s="519">
        <v>111.7381</v>
      </c>
      <c r="R57" s="519">
        <v>346.3372</v>
      </c>
      <c r="S57" s="529">
        <v>5458.0303999999996</v>
      </c>
      <c r="T57" s="519">
        <v>96.811599999999999</v>
      </c>
      <c r="U57" s="519">
        <v>88.025099999999995</v>
      </c>
      <c r="V57" s="519">
        <v>224.0317</v>
      </c>
      <c r="W57" s="519">
        <v>408.86840000000001</v>
      </c>
      <c r="X57" s="519">
        <v>94.577200000000005</v>
      </c>
      <c r="Y57" s="519">
        <v>81.302899999999994</v>
      </c>
      <c r="Z57" s="519">
        <v>116.5329</v>
      </c>
      <c r="AA57" s="519">
        <v>292.41300000000001</v>
      </c>
      <c r="AB57" s="519">
        <v>205.46510000000001</v>
      </c>
      <c r="AC57" s="519">
        <v>86.680999999999997</v>
      </c>
      <c r="AD57" s="519">
        <v>588.38739999999996</v>
      </c>
      <c r="AE57" s="519">
        <v>880.5335</v>
      </c>
      <c r="AF57" s="519">
        <v>363.9862</v>
      </c>
      <c r="AG57" s="519">
        <v>184.31389999999999</v>
      </c>
      <c r="AH57" s="519">
        <v>104.2517</v>
      </c>
      <c r="AI57" s="519">
        <v>652.55169999999998</v>
      </c>
      <c r="AJ57" s="530">
        <v>2234.3667</v>
      </c>
      <c r="AK57" s="519">
        <v>112.8647</v>
      </c>
      <c r="AL57" s="519">
        <v>442.43810000000002</v>
      </c>
      <c r="AM57" s="519">
        <v>65.8536</v>
      </c>
      <c r="AN57" s="519">
        <v>621.15639999999996</v>
      </c>
      <c r="AO57" s="519">
        <v>316.33780000000002</v>
      </c>
      <c r="AP57" s="519">
        <v>143.5231</v>
      </c>
      <c r="AQ57" s="519">
        <v>161.8905</v>
      </c>
      <c r="AR57" s="519">
        <v>621.75139999999999</v>
      </c>
      <c r="AS57" s="519">
        <v>141.084</v>
      </c>
      <c r="AT57" s="519">
        <v>607.52800000000002</v>
      </c>
      <c r="AU57" s="519">
        <v>619.81230000000005</v>
      </c>
      <c r="AV57" s="519">
        <v>1368.4242999999999</v>
      </c>
      <c r="AW57" s="519">
        <v>504.56779999999998</v>
      </c>
      <c r="AX57" s="519">
        <v>365.01150000000001</v>
      </c>
      <c r="AY57" s="519">
        <v>999.20270000000005</v>
      </c>
      <c r="AZ57" s="519">
        <v>1868.7819999999999</v>
      </c>
      <c r="BA57" s="531">
        <v>4480.1140999999998</v>
      </c>
      <c r="BB57" s="518">
        <v>39.812199999999997</v>
      </c>
      <c r="BC57" s="519">
        <v>40.533499999999997</v>
      </c>
      <c r="BD57" s="519">
        <v>41.599899999999998</v>
      </c>
      <c r="BE57" s="519">
        <v>121.9457</v>
      </c>
      <c r="BF57" s="519">
        <v>45.333399999999997</v>
      </c>
      <c r="BG57" s="519">
        <v>51.266500000000001</v>
      </c>
      <c r="BH57" s="519">
        <v>47.875500000000002</v>
      </c>
      <c r="BI57" s="519">
        <v>144.47550000000001</v>
      </c>
      <c r="BJ57" s="519">
        <v>40.400399999999998</v>
      </c>
      <c r="BK57" s="519">
        <v>47.845500000000001</v>
      </c>
      <c r="BL57" s="519">
        <v>44.3155</v>
      </c>
      <c r="BM57" s="519">
        <v>132.56139999999999</v>
      </c>
      <c r="BN57" s="519">
        <v>49.617600000000003</v>
      </c>
      <c r="BO57" s="519">
        <v>43.585000000000001</v>
      </c>
      <c r="BP57" s="519">
        <v>39.414900000000003</v>
      </c>
      <c r="BQ57" s="519">
        <v>132.6174</v>
      </c>
      <c r="BR57" s="529">
        <v>531.6</v>
      </c>
      <c r="BS57" s="519">
        <v>44.039499999999997</v>
      </c>
      <c r="BT57" s="519">
        <v>66.186400000000006</v>
      </c>
      <c r="BU57" s="519">
        <v>54.299300000000002</v>
      </c>
      <c r="BV57" s="519">
        <v>164.52520000000001</v>
      </c>
      <c r="BW57" s="519">
        <v>54.809100000000001</v>
      </c>
      <c r="BX57" s="519">
        <v>76.476399999999998</v>
      </c>
      <c r="BY57" s="519">
        <v>59.179900000000004</v>
      </c>
      <c r="BZ57" s="519">
        <v>190.46539999999999</v>
      </c>
      <c r="CA57" s="519">
        <v>59.211199999999998</v>
      </c>
      <c r="CB57" s="519">
        <v>40.356400000000001</v>
      </c>
      <c r="CC57" s="519">
        <v>50.505099999999999</v>
      </c>
      <c r="CD57" s="519">
        <v>150.0728</v>
      </c>
      <c r="CE57" s="519">
        <v>49.695399999999999</v>
      </c>
      <c r="CF57" s="519">
        <v>43.357799999999997</v>
      </c>
      <c r="CG57" s="519">
        <v>45.207500000000003</v>
      </c>
      <c r="CH57" s="519">
        <v>138.26070000000001</v>
      </c>
      <c r="CI57" s="530">
        <v>643.32399999999996</v>
      </c>
      <c r="CJ57" s="519">
        <v>50.973599999999998</v>
      </c>
      <c r="CK57" s="519">
        <v>68.491699999999994</v>
      </c>
      <c r="CL57" s="519">
        <v>58.507300000000001</v>
      </c>
      <c r="CM57" s="519">
        <v>177.9726</v>
      </c>
      <c r="CN57" s="519">
        <v>56.8294</v>
      </c>
      <c r="CO57" s="519">
        <v>59.010800000000003</v>
      </c>
      <c r="CP57" s="519">
        <v>55.968000000000004</v>
      </c>
      <c r="CQ57" s="519">
        <v>171.8082</v>
      </c>
      <c r="CR57" s="519">
        <v>49.898499999999999</v>
      </c>
      <c r="CS57" s="519">
        <v>44.699800000000003</v>
      </c>
      <c r="CT57" s="519">
        <v>47.6965</v>
      </c>
      <c r="CU57" s="519">
        <v>142.29490000000001</v>
      </c>
      <c r="CV57" s="519">
        <v>42.386600000000001</v>
      </c>
      <c r="CW57" s="519">
        <v>41.100200000000001</v>
      </c>
      <c r="CX57" s="519">
        <v>42.051099999999998</v>
      </c>
      <c r="CY57" s="519">
        <v>125.53789999999999</v>
      </c>
      <c r="CZ57" s="531">
        <v>617.61350000000004</v>
      </c>
      <c r="DA57" s="96" t="s">
        <v>285</v>
      </c>
      <c r="DB57" s="97">
        <v>52</v>
      </c>
      <c r="DC57" s="226"/>
    </row>
    <row r="58" spans="1:107" ht="18" customHeight="1" x14ac:dyDescent="0.5">
      <c r="A58" s="92">
        <v>53</v>
      </c>
      <c r="B58" s="73" t="s">
        <v>65</v>
      </c>
      <c r="C58" s="516">
        <v>13.107100000000001</v>
      </c>
      <c r="D58" s="517">
        <v>7.0156000000000001</v>
      </c>
      <c r="E58" s="517">
        <v>7.1073000000000004</v>
      </c>
      <c r="F58" s="517">
        <v>27.2301</v>
      </c>
      <c r="G58" s="517">
        <v>12.041600000000001</v>
      </c>
      <c r="H58" s="517">
        <v>15.097300000000001</v>
      </c>
      <c r="I58" s="517">
        <v>16.133400000000002</v>
      </c>
      <c r="J58" s="517">
        <v>43.272199999999998</v>
      </c>
      <c r="K58" s="517">
        <v>18.001899999999999</v>
      </c>
      <c r="L58" s="517">
        <v>336.10449999999997</v>
      </c>
      <c r="M58" s="517">
        <v>9.1305999999999994</v>
      </c>
      <c r="N58" s="517">
        <v>363.23689999999999</v>
      </c>
      <c r="O58" s="517">
        <v>10.258699999999999</v>
      </c>
      <c r="P58" s="517">
        <v>300.00490000000002</v>
      </c>
      <c r="Q58" s="517">
        <v>289.33920000000001</v>
      </c>
      <c r="R58" s="517">
        <v>599.6028</v>
      </c>
      <c r="S58" s="526">
        <v>1033.3420000000001</v>
      </c>
      <c r="T58" s="517">
        <v>290.80950000000001</v>
      </c>
      <c r="U58" s="517">
        <v>11.710800000000001</v>
      </c>
      <c r="V58" s="517">
        <v>11.3904</v>
      </c>
      <c r="W58" s="517">
        <v>313.91070000000002</v>
      </c>
      <c r="X58" s="517">
        <v>18.837399999999999</v>
      </c>
      <c r="Y58" s="517">
        <v>12.487500000000001</v>
      </c>
      <c r="Z58" s="517">
        <v>558.89139999999998</v>
      </c>
      <c r="AA58" s="517">
        <v>590.21630000000005</v>
      </c>
      <c r="AB58" s="517">
        <v>9.1173999999999999</v>
      </c>
      <c r="AC58" s="517">
        <v>11.1668</v>
      </c>
      <c r="AD58" s="517">
        <v>449.88249999999999</v>
      </c>
      <c r="AE58" s="517">
        <v>470.16669999999999</v>
      </c>
      <c r="AF58" s="517">
        <v>7.6607000000000003</v>
      </c>
      <c r="AG58" s="517">
        <v>7.2660999999999998</v>
      </c>
      <c r="AH58" s="517">
        <v>6.1928999999999998</v>
      </c>
      <c r="AI58" s="517">
        <v>21.119700000000002</v>
      </c>
      <c r="AJ58" s="527">
        <v>1395.4133999999999</v>
      </c>
      <c r="AK58" s="517">
        <v>18.521899999999999</v>
      </c>
      <c r="AL58" s="517">
        <v>12.896800000000001</v>
      </c>
      <c r="AM58" s="517">
        <v>7.2137000000000002</v>
      </c>
      <c r="AN58" s="517">
        <v>38.632399999999997</v>
      </c>
      <c r="AO58" s="517">
        <v>3.1970000000000001</v>
      </c>
      <c r="AP58" s="517">
        <v>14.629899999999999</v>
      </c>
      <c r="AQ58" s="517">
        <v>8.1618999999999993</v>
      </c>
      <c r="AR58" s="517">
        <v>25.988800000000001</v>
      </c>
      <c r="AS58" s="517">
        <v>7.5551000000000004</v>
      </c>
      <c r="AT58" s="517">
        <v>16.843599999999999</v>
      </c>
      <c r="AU58" s="517">
        <v>12.245699999999999</v>
      </c>
      <c r="AV58" s="517">
        <v>36.644399999999997</v>
      </c>
      <c r="AW58" s="517">
        <v>486.47</v>
      </c>
      <c r="AX58" s="517">
        <v>279.35629999999998</v>
      </c>
      <c r="AY58" s="517">
        <v>241.80289999999999</v>
      </c>
      <c r="AZ58" s="517">
        <v>1007.6292</v>
      </c>
      <c r="BA58" s="528">
        <v>1108.8949</v>
      </c>
      <c r="BB58" s="516">
        <v>164.33500000000001</v>
      </c>
      <c r="BC58" s="517">
        <v>122.10250000000001</v>
      </c>
      <c r="BD58" s="517">
        <v>133.81370000000001</v>
      </c>
      <c r="BE58" s="517">
        <v>420.25119999999998</v>
      </c>
      <c r="BF58" s="517">
        <v>420.47300000000001</v>
      </c>
      <c r="BG58" s="517">
        <v>134.404</v>
      </c>
      <c r="BH58" s="517">
        <v>291.45100000000002</v>
      </c>
      <c r="BI58" s="517">
        <v>846.32809999999995</v>
      </c>
      <c r="BJ58" s="517">
        <v>386.94450000000001</v>
      </c>
      <c r="BK58" s="517">
        <v>241.79740000000001</v>
      </c>
      <c r="BL58" s="517">
        <v>156.4511</v>
      </c>
      <c r="BM58" s="517">
        <v>785.19299999999998</v>
      </c>
      <c r="BN58" s="517">
        <v>231.4949</v>
      </c>
      <c r="BO58" s="517">
        <v>297.29719999999998</v>
      </c>
      <c r="BP58" s="517">
        <v>362.15480000000002</v>
      </c>
      <c r="BQ58" s="517">
        <v>890.94690000000003</v>
      </c>
      <c r="BR58" s="526">
        <v>2942.7192</v>
      </c>
      <c r="BS58" s="517">
        <v>201.05709999999999</v>
      </c>
      <c r="BT58" s="517">
        <v>299.71519999999998</v>
      </c>
      <c r="BU58" s="517">
        <v>499.21890000000002</v>
      </c>
      <c r="BV58" s="517">
        <v>999.99120000000005</v>
      </c>
      <c r="BW58" s="517">
        <v>332.15660000000003</v>
      </c>
      <c r="BX58" s="517">
        <v>347.36989999999997</v>
      </c>
      <c r="BY58" s="517">
        <v>303.42660000000001</v>
      </c>
      <c r="BZ58" s="517">
        <v>982.95299999999997</v>
      </c>
      <c r="CA58" s="517">
        <v>515.50890000000004</v>
      </c>
      <c r="CB58" s="517">
        <v>232.2638</v>
      </c>
      <c r="CC58" s="517">
        <v>324.0693</v>
      </c>
      <c r="CD58" s="517">
        <v>1071.8420000000001</v>
      </c>
      <c r="CE58" s="517">
        <v>303.61239999999998</v>
      </c>
      <c r="CF58" s="517">
        <v>270.8349</v>
      </c>
      <c r="CG58" s="517">
        <v>188.2347</v>
      </c>
      <c r="CH58" s="517">
        <v>762.68200000000002</v>
      </c>
      <c r="CI58" s="527">
        <v>3817.4681999999998</v>
      </c>
      <c r="CJ58" s="517">
        <v>210.5496</v>
      </c>
      <c r="CK58" s="517">
        <v>410.5652</v>
      </c>
      <c r="CL58" s="517">
        <v>249.21860000000001</v>
      </c>
      <c r="CM58" s="517">
        <v>870.33339999999998</v>
      </c>
      <c r="CN58" s="517">
        <v>378.3048</v>
      </c>
      <c r="CO58" s="517">
        <v>151.59059999999999</v>
      </c>
      <c r="CP58" s="517">
        <v>191.72499999999999</v>
      </c>
      <c r="CQ58" s="517">
        <v>721.62040000000002</v>
      </c>
      <c r="CR58" s="517">
        <v>632.98860000000002</v>
      </c>
      <c r="CS58" s="517">
        <v>323.08199999999999</v>
      </c>
      <c r="CT58" s="517">
        <v>412.88639999999998</v>
      </c>
      <c r="CU58" s="517">
        <v>1368.9570000000001</v>
      </c>
      <c r="CV58" s="517">
        <v>422.0224</v>
      </c>
      <c r="CW58" s="517">
        <v>186.7921</v>
      </c>
      <c r="CX58" s="517">
        <v>286.34949999999998</v>
      </c>
      <c r="CY58" s="517">
        <v>895.16399999999999</v>
      </c>
      <c r="CZ58" s="528">
        <v>3856.0747999999999</v>
      </c>
      <c r="DA58" s="93" t="s">
        <v>332</v>
      </c>
      <c r="DB58" s="94">
        <v>53</v>
      </c>
      <c r="DC58" s="226"/>
    </row>
    <row r="59" spans="1:107" ht="18" customHeight="1" x14ac:dyDescent="0.5">
      <c r="A59" s="95">
        <v>54</v>
      </c>
      <c r="B59" s="77" t="s">
        <v>51</v>
      </c>
      <c r="C59" s="518">
        <v>210.9272</v>
      </c>
      <c r="D59" s="519">
        <v>224.7876</v>
      </c>
      <c r="E59" s="519">
        <v>220.59989999999999</v>
      </c>
      <c r="F59" s="519">
        <v>656.31470000000002</v>
      </c>
      <c r="G59" s="519">
        <v>307.1275</v>
      </c>
      <c r="H59" s="519">
        <v>284.6771</v>
      </c>
      <c r="I59" s="519">
        <v>282.84980000000002</v>
      </c>
      <c r="J59" s="519">
        <v>874.65440000000001</v>
      </c>
      <c r="K59" s="519">
        <v>255.76580000000001</v>
      </c>
      <c r="L59" s="519">
        <v>263.90980000000002</v>
      </c>
      <c r="M59" s="519">
        <v>275.46949999999998</v>
      </c>
      <c r="N59" s="519">
        <v>795.14509999999996</v>
      </c>
      <c r="O59" s="519">
        <v>234.02600000000001</v>
      </c>
      <c r="P59" s="519">
        <v>294.54050000000001</v>
      </c>
      <c r="Q59" s="519">
        <v>248.1524</v>
      </c>
      <c r="R59" s="519">
        <v>776.71889999999996</v>
      </c>
      <c r="S59" s="529">
        <v>3102.8330999999998</v>
      </c>
      <c r="T59" s="519">
        <v>249.25909999999999</v>
      </c>
      <c r="U59" s="519">
        <v>279.43849999999998</v>
      </c>
      <c r="V59" s="519">
        <v>287.47820000000002</v>
      </c>
      <c r="W59" s="519">
        <v>816.17579999999998</v>
      </c>
      <c r="X59" s="519">
        <v>304.46780000000001</v>
      </c>
      <c r="Y59" s="519">
        <v>342.2201</v>
      </c>
      <c r="Z59" s="519">
        <v>313.11090000000002</v>
      </c>
      <c r="AA59" s="519">
        <v>959.79870000000005</v>
      </c>
      <c r="AB59" s="519">
        <v>405.54860000000002</v>
      </c>
      <c r="AC59" s="519">
        <v>350.89120000000003</v>
      </c>
      <c r="AD59" s="519">
        <v>399.39010000000002</v>
      </c>
      <c r="AE59" s="519">
        <v>1155.8299</v>
      </c>
      <c r="AF59" s="519">
        <v>361.30630000000002</v>
      </c>
      <c r="AG59" s="519">
        <v>330.11739999999998</v>
      </c>
      <c r="AH59" s="519">
        <v>444.9074</v>
      </c>
      <c r="AI59" s="519">
        <v>1136.3311000000001</v>
      </c>
      <c r="AJ59" s="530">
        <v>4068.1354999999999</v>
      </c>
      <c r="AK59" s="519">
        <v>307.46910000000003</v>
      </c>
      <c r="AL59" s="519">
        <v>404.01769999999999</v>
      </c>
      <c r="AM59" s="519">
        <v>355.8365</v>
      </c>
      <c r="AN59" s="519">
        <v>1067.3233</v>
      </c>
      <c r="AO59" s="519">
        <v>355.87569999999999</v>
      </c>
      <c r="AP59" s="519">
        <v>372.4871</v>
      </c>
      <c r="AQ59" s="519">
        <v>291.4862</v>
      </c>
      <c r="AR59" s="519">
        <v>1019.849</v>
      </c>
      <c r="AS59" s="519">
        <v>747.20529999999997</v>
      </c>
      <c r="AT59" s="519">
        <v>281.29719999999998</v>
      </c>
      <c r="AU59" s="519">
        <v>329.58980000000003</v>
      </c>
      <c r="AV59" s="519">
        <v>1358.0922</v>
      </c>
      <c r="AW59" s="519">
        <v>290.42349999999999</v>
      </c>
      <c r="AX59" s="519">
        <v>297.81130000000002</v>
      </c>
      <c r="AY59" s="519">
        <v>330.90600000000001</v>
      </c>
      <c r="AZ59" s="519">
        <v>919.14080000000001</v>
      </c>
      <c r="BA59" s="531">
        <v>4364.4053000000004</v>
      </c>
      <c r="BB59" s="518">
        <v>2.7549999999999999</v>
      </c>
      <c r="BC59" s="519">
        <v>1.3411999999999999</v>
      </c>
      <c r="BD59" s="519">
        <v>1.4493</v>
      </c>
      <c r="BE59" s="519">
        <v>5.5453999999999999</v>
      </c>
      <c r="BF59" s="519">
        <v>1.1968000000000001</v>
      </c>
      <c r="BG59" s="519">
        <v>39.954799999999999</v>
      </c>
      <c r="BH59" s="519">
        <v>36.4161</v>
      </c>
      <c r="BI59" s="519">
        <v>77.567700000000002</v>
      </c>
      <c r="BJ59" s="519">
        <v>2.5112000000000001</v>
      </c>
      <c r="BK59" s="519">
        <v>12.2849</v>
      </c>
      <c r="BL59" s="519">
        <v>1.6328</v>
      </c>
      <c r="BM59" s="519">
        <v>16.428799999999999</v>
      </c>
      <c r="BN59" s="519">
        <v>67.147800000000004</v>
      </c>
      <c r="BO59" s="519">
        <v>12.8521</v>
      </c>
      <c r="BP59" s="519">
        <v>1.9938</v>
      </c>
      <c r="BQ59" s="519">
        <v>81.993700000000004</v>
      </c>
      <c r="BR59" s="529">
        <v>181.53559999999999</v>
      </c>
      <c r="BS59" s="519">
        <v>1.0274000000000001</v>
      </c>
      <c r="BT59" s="519">
        <v>4.6410999999999998</v>
      </c>
      <c r="BU59" s="519">
        <v>16.1601</v>
      </c>
      <c r="BV59" s="519">
        <v>21.828600000000002</v>
      </c>
      <c r="BW59" s="519">
        <v>0.47520000000000001</v>
      </c>
      <c r="BX59" s="519">
        <v>2.4133</v>
      </c>
      <c r="BY59" s="519">
        <v>14.576499999999999</v>
      </c>
      <c r="BZ59" s="519">
        <v>17.4649</v>
      </c>
      <c r="CA59" s="519">
        <v>69.100800000000007</v>
      </c>
      <c r="CB59" s="519">
        <v>2.0767000000000002</v>
      </c>
      <c r="CC59" s="519">
        <v>2.6537999999999999</v>
      </c>
      <c r="CD59" s="519">
        <v>73.831299999999999</v>
      </c>
      <c r="CE59" s="519">
        <v>19.393000000000001</v>
      </c>
      <c r="CF59" s="519">
        <v>1.9684999999999999</v>
      </c>
      <c r="CG59" s="519">
        <v>0.76100000000000001</v>
      </c>
      <c r="CH59" s="519">
        <v>22.122499999999999</v>
      </c>
      <c r="CI59" s="530">
        <v>135.2473</v>
      </c>
      <c r="CJ59" s="519">
        <v>29.294599999999999</v>
      </c>
      <c r="CK59" s="519">
        <v>2.8218000000000001</v>
      </c>
      <c r="CL59" s="519">
        <v>85.964600000000004</v>
      </c>
      <c r="CM59" s="519">
        <v>118.081</v>
      </c>
      <c r="CN59" s="519">
        <v>78.645899999999997</v>
      </c>
      <c r="CO59" s="519">
        <v>62.079599999999999</v>
      </c>
      <c r="CP59" s="519">
        <v>6.0156999999999998</v>
      </c>
      <c r="CQ59" s="519">
        <v>146.74119999999999</v>
      </c>
      <c r="CR59" s="519">
        <v>5.7960000000000003</v>
      </c>
      <c r="CS59" s="519">
        <v>17.707000000000001</v>
      </c>
      <c r="CT59" s="519">
        <v>1.9176</v>
      </c>
      <c r="CU59" s="519">
        <v>25.4206</v>
      </c>
      <c r="CV59" s="519">
        <v>32.575899999999997</v>
      </c>
      <c r="CW59" s="519">
        <v>3.3542000000000001</v>
      </c>
      <c r="CX59" s="519">
        <v>4.8053999999999997</v>
      </c>
      <c r="CY59" s="519">
        <v>40.735500000000002</v>
      </c>
      <c r="CZ59" s="531">
        <v>330.97820000000002</v>
      </c>
      <c r="DA59" s="96" t="s">
        <v>286</v>
      </c>
      <c r="DB59" s="97">
        <v>54</v>
      </c>
      <c r="DC59" s="226"/>
    </row>
    <row r="60" spans="1:107" ht="18" customHeight="1" x14ac:dyDescent="0.5">
      <c r="A60" s="92">
        <v>55</v>
      </c>
      <c r="B60" s="73" t="s">
        <v>159</v>
      </c>
      <c r="C60" s="516">
        <v>2.2004999999999999</v>
      </c>
      <c r="D60" s="517">
        <v>10.188000000000001</v>
      </c>
      <c r="E60" s="517">
        <v>1.5303</v>
      </c>
      <c r="F60" s="517">
        <v>13.918799999999999</v>
      </c>
      <c r="G60" s="517">
        <v>0.53590000000000004</v>
      </c>
      <c r="H60" s="517">
        <v>4.4579000000000004</v>
      </c>
      <c r="I60" s="517">
        <v>5.8910999999999998</v>
      </c>
      <c r="J60" s="517">
        <v>10.8848</v>
      </c>
      <c r="K60" s="517">
        <v>10.0063</v>
      </c>
      <c r="L60" s="517">
        <v>14.264200000000001</v>
      </c>
      <c r="M60" s="517">
        <v>1.6520999999999999</v>
      </c>
      <c r="N60" s="517">
        <v>25.922699999999999</v>
      </c>
      <c r="O60" s="517">
        <v>10.711499999999999</v>
      </c>
      <c r="P60" s="517">
        <v>1.4295</v>
      </c>
      <c r="Q60" s="517">
        <v>3.8900999999999999</v>
      </c>
      <c r="R60" s="517">
        <v>16.031099999999999</v>
      </c>
      <c r="S60" s="526">
        <v>66.757400000000004</v>
      </c>
      <c r="T60" s="517">
        <v>0.214</v>
      </c>
      <c r="U60" s="517">
        <v>36.158099999999997</v>
      </c>
      <c r="V60" s="517">
        <v>8.9464000000000006</v>
      </c>
      <c r="W60" s="517">
        <v>45.3185</v>
      </c>
      <c r="X60" s="517">
        <v>5.5159000000000002</v>
      </c>
      <c r="Y60" s="517">
        <v>14.7065</v>
      </c>
      <c r="Z60" s="517">
        <v>8.6280000000000001</v>
      </c>
      <c r="AA60" s="517">
        <v>28.8505</v>
      </c>
      <c r="AB60" s="517">
        <v>10.4598</v>
      </c>
      <c r="AC60" s="517">
        <v>7.5492999999999997</v>
      </c>
      <c r="AD60" s="517">
        <v>12.012600000000001</v>
      </c>
      <c r="AE60" s="517">
        <v>30.021699999999999</v>
      </c>
      <c r="AF60" s="517">
        <v>13.691800000000001</v>
      </c>
      <c r="AG60" s="517">
        <v>3.5922000000000001</v>
      </c>
      <c r="AH60" s="517">
        <v>1.8089</v>
      </c>
      <c r="AI60" s="517">
        <v>19.0929</v>
      </c>
      <c r="AJ60" s="527">
        <v>123.28360000000001</v>
      </c>
      <c r="AK60" s="517">
        <v>16.039899999999999</v>
      </c>
      <c r="AL60" s="517">
        <v>5.9909999999999997</v>
      </c>
      <c r="AM60" s="517">
        <v>11.599600000000001</v>
      </c>
      <c r="AN60" s="517">
        <v>33.630400000000002</v>
      </c>
      <c r="AO60" s="517">
        <v>7.2157</v>
      </c>
      <c r="AP60" s="517">
        <v>54.652999999999999</v>
      </c>
      <c r="AQ60" s="517">
        <v>10.446300000000001</v>
      </c>
      <c r="AR60" s="517">
        <v>72.314999999999998</v>
      </c>
      <c r="AS60" s="517">
        <v>6.7751000000000001</v>
      </c>
      <c r="AT60" s="517">
        <v>10.4146</v>
      </c>
      <c r="AU60" s="517">
        <v>9.2817000000000007</v>
      </c>
      <c r="AV60" s="517">
        <v>26.471499999999999</v>
      </c>
      <c r="AW60" s="517">
        <v>11.149699999999999</v>
      </c>
      <c r="AX60" s="517">
        <v>13.3049</v>
      </c>
      <c r="AY60" s="517">
        <v>2.0585</v>
      </c>
      <c r="AZ60" s="517">
        <v>26.513100000000001</v>
      </c>
      <c r="BA60" s="528">
        <v>158.93010000000001</v>
      </c>
      <c r="BB60" s="516">
        <v>258.06880000000001</v>
      </c>
      <c r="BC60" s="517">
        <v>306.68020000000001</v>
      </c>
      <c r="BD60" s="517">
        <v>393.69040000000001</v>
      </c>
      <c r="BE60" s="517">
        <v>958.43949999999995</v>
      </c>
      <c r="BF60" s="517">
        <v>332.06009999999998</v>
      </c>
      <c r="BG60" s="517">
        <v>310.89150000000001</v>
      </c>
      <c r="BH60" s="517">
        <v>481.53710000000001</v>
      </c>
      <c r="BI60" s="517">
        <v>1124.4887000000001</v>
      </c>
      <c r="BJ60" s="517">
        <v>412.27199999999999</v>
      </c>
      <c r="BK60" s="517">
        <v>261.63740000000001</v>
      </c>
      <c r="BL60" s="517">
        <v>205.00200000000001</v>
      </c>
      <c r="BM60" s="517">
        <v>878.91150000000005</v>
      </c>
      <c r="BN60" s="517">
        <v>380.01620000000003</v>
      </c>
      <c r="BO60" s="517">
        <v>265.5421</v>
      </c>
      <c r="BP60" s="517">
        <v>275.24239999999998</v>
      </c>
      <c r="BQ60" s="517">
        <v>920.80070000000001</v>
      </c>
      <c r="BR60" s="526">
        <v>3882.6403</v>
      </c>
      <c r="BS60" s="517">
        <v>302.43310000000002</v>
      </c>
      <c r="BT60" s="517">
        <v>376.6995</v>
      </c>
      <c r="BU60" s="517">
        <v>370.24799999999999</v>
      </c>
      <c r="BV60" s="517">
        <v>1049.3806</v>
      </c>
      <c r="BW60" s="517">
        <v>380.55930000000001</v>
      </c>
      <c r="BX60" s="517">
        <v>262.11630000000002</v>
      </c>
      <c r="BY60" s="517">
        <v>300.52339999999998</v>
      </c>
      <c r="BZ60" s="517">
        <v>943.19899999999996</v>
      </c>
      <c r="CA60" s="517">
        <v>566.5181</v>
      </c>
      <c r="CB60" s="517">
        <v>315.53750000000002</v>
      </c>
      <c r="CC60" s="517">
        <v>312.74220000000003</v>
      </c>
      <c r="CD60" s="517">
        <v>1194.7978000000001</v>
      </c>
      <c r="CE60" s="517">
        <v>266.84800000000001</v>
      </c>
      <c r="CF60" s="517">
        <v>304.74009999999998</v>
      </c>
      <c r="CG60" s="517">
        <v>453.27530000000002</v>
      </c>
      <c r="CH60" s="517">
        <v>1024.8634</v>
      </c>
      <c r="CI60" s="527">
        <v>4212.2407999999996</v>
      </c>
      <c r="CJ60" s="517">
        <v>459.86680000000001</v>
      </c>
      <c r="CK60" s="517">
        <v>444.64060000000001</v>
      </c>
      <c r="CL60" s="517">
        <v>426.4443</v>
      </c>
      <c r="CM60" s="517">
        <v>1330.9517000000001</v>
      </c>
      <c r="CN60" s="517">
        <v>289.33330000000001</v>
      </c>
      <c r="CO60" s="517">
        <v>287.08589999999998</v>
      </c>
      <c r="CP60" s="517">
        <v>266.1345</v>
      </c>
      <c r="CQ60" s="517">
        <v>842.55370000000005</v>
      </c>
      <c r="CR60" s="517">
        <v>475.2568</v>
      </c>
      <c r="CS60" s="517">
        <v>409.447</v>
      </c>
      <c r="CT60" s="517">
        <v>307.47620000000001</v>
      </c>
      <c r="CU60" s="517">
        <v>1192.18</v>
      </c>
      <c r="CV60" s="517">
        <v>240.13409999999999</v>
      </c>
      <c r="CW60" s="517">
        <v>388.48070000000001</v>
      </c>
      <c r="CX60" s="517">
        <v>427.16120000000001</v>
      </c>
      <c r="CY60" s="517">
        <v>1055.7759000000001</v>
      </c>
      <c r="CZ60" s="528">
        <v>4421.4612999999999</v>
      </c>
      <c r="DA60" s="93" t="s">
        <v>317</v>
      </c>
      <c r="DB60" s="94">
        <v>55</v>
      </c>
      <c r="DC60" s="226"/>
    </row>
    <row r="61" spans="1:107" ht="18" customHeight="1" x14ac:dyDescent="0.5">
      <c r="A61" s="95">
        <v>56</v>
      </c>
      <c r="B61" s="77" t="s">
        <v>80</v>
      </c>
      <c r="C61" s="518">
        <v>2.9923000000000002</v>
      </c>
      <c r="D61" s="519">
        <v>2.2949000000000002</v>
      </c>
      <c r="E61" s="519">
        <v>1.1990000000000001</v>
      </c>
      <c r="F61" s="519">
        <v>6.4861000000000004</v>
      </c>
      <c r="G61" s="519">
        <v>1.8895</v>
      </c>
      <c r="H61" s="519">
        <v>1.8716999999999999</v>
      </c>
      <c r="I61" s="519">
        <v>2.2597999999999998</v>
      </c>
      <c r="J61" s="519">
        <v>6.0209999999999999</v>
      </c>
      <c r="K61" s="519">
        <v>2.2917000000000001</v>
      </c>
      <c r="L61" s="519">
        <v>1.5549999999999999</v>
      </c>
      <c r="M61" s="519">
        <v>2.4786999999999999</v>
      </c>
      <c r="N61" s="519">
        <v>6.3254000000000001</v>
      </c>
      <c r="O61" s="519">
        <v>1.5585</v>
      </c>
      <c r="P61" s="519">
        <v>2.6320999999999999</v>
      </c>
      <c r="Q61" s="519">
        <v>0.76190000000000002</v>
      </c>
      <c r="R61" s="519">
        <v>4.9524999999999997</v>
      </c>
      <c r="S61" s="529">
        <v>23.7851</v>
      </c>
      <c r="T61" s="519">
        <v>1.6008</v>
      </c>
      <c r="U61" s="519">
        <v>2.1688000000000001</v>
      </c>
      <c r="V61" s="519">
        <v>0.87480000000000002</v>
      </c>
      <c r="W61" s="519">
        <v>4.6444000000000001</v>
      </c>
      <c r="X61" s="519">
        <v>1.889</v>
      </c>
      <c r="Y61" s="519">
        <v>1.4225000000000001</v>
      </c>
      <c r="Z61" s="519">
        <v>2.0928</v>
      </c>
      <c r="AA61" s="519">
        <v>5.4043000000000001</v>
      </c>
      <c r="AB61" s="519">
        <v>2.3915000000000002</v>
      </c>
      <c r="AC61" s="519">
        <v>182.11500000000001</v>
      </c>
      <c r="AD61" s="519">
        <v>2.3795000000000002</v>
      </c>
      <c r="AE61" s="519">
        <v>186.886</v>
      </c>
      <c r="AF61" s="519">
        <v>2.7057000000000002</v>
      </c>
      <c r="AG61" s="519">
        <v>96.476699999999994</v>
      </c>
      <c r="AH61" s="519">
        <v>2.4758</v>
      </c>
      <c r="AI61" s="519">
        <v>101.65819999999999</v>
      </c>
      <c r="AJ61" s="530">
        <v>298.59289999999999</v>
      </c>
      <c r="AK61" s="519">
        <v>105.7795</v>
      </c>
      <c r="AL61" s="519">
        <v>380.7747</v>
      </c>
      <c r="AM61" s="519">
        <v>412.90089999999998</v>
      </c>
      <c r="AN61" s="519">
        <v>899.45510000000002</v>
      </c>
      <c r="AO61" s="519">
        <v>280.43189999999998</v>
      </c>
      <c r="AP61" s="519">
        <v>573.78319999999997</v>
      </c>
      <c r="AQ61" s="519">
        <v>490.01209999999998</v>
      </c>
      <c r="AR61" s="519">
        <v>1344.2272</v>
      </c>
      <c r="AS61" s="519">
        <v>696.44659999999999</v>
      </c>
      <c r="AT61" s="519">
        <v>95.735200000000006</v>
      </c>
      <c r="AU61" s="519">
        <v>188.7364</v>
      </c>
      <c r="AV61" s="519">
        <v>980.91819999999996</v>
      </c>
      <c r="AW61" s="519">
        <v>4.0103</v>
      </c>
      <c r="AX61" s="519">
        <v>159.3579</v>
      </c>
      <c r="AY61" s="519">
        <v>92.835899999999995</v>
      </c>
      <c r="AZ61" s="519">
        <v>256.20409999999998</v>
      </c>
      <c r="BA61" s="531">
        <v>3480.8045999999999</v>
      </c>
      <c r="BB61" s="518">
        <v>16.0458</v>
      </c>
      <c r="BC61" s="519">
        <v>10.188700000000001</v>
      </c>
      <c r="BD61" s="519">
        <v>13.904299999999999</v>
      </c>
      <c r="BE61" s="519">
        <v>40.1389</v>
      </c>
      <c r="BF61" s="519">
        <v>13.9474</v>
      </c>
      <c r="BG61" s="519">
        <v>12.144299999999999</v>
      </c>
      <c r="BH61" s="519">
        <v>8.4501000000000008</v>
      </c>
      <c r="BI61" s="519">
        <v>34.541800000000002</v>
      </c>
      <c r="BJ61" s="519">
        <v>11.690300000000001</v>
      </c>
      <c r="BK61" s="519">
        <v>12.180999999999999</v>
      </c>
      <c r="BL61" s="519">
        <v>15.1921</v>
      </c>
      <c r="BM61" s="519">
        <v>39.063499999999998</v>
      </c>
      <c r="BN61" s="519">
        <v>19.191700000000001</v>
      </c>
      <c r="BO61" s="519">
        <v>13.0694</v>
      </c>
      <c r="BP61" s="519">
        <v>10.647</v>
      </c>
      <c r="BQ61" s="519">
        <v>42.908099999999997</v>
      </c>
      <c r="BR61" s="529">
        <v>156.6523</v>
      </c>
      <c r="BS61" s="519">
        <v>12.2187</v>
      </c>
      <c r="BT61" s="519">
        <v>12.2394</v>
      </c>
      <c r="BU61" s="519">
        <v>15.3848</v>
      </c>
      <c r="BV61" s="519">
        <v>39.8429</v>
      </c>
      <c r="BW61" s="519">
        <v>17.960599999999999</v>
      </c>
      <c r="BX61" s="519">
        <v>15.891999999999999</v>
      </c>
      <c r="BY61" s="519">
        <v>14.6829</v>
      </c>
      <c r="BZ61" s="519">
        <v>48.535499999999999</v>
      </c>
      <c r="CA61" s="519">
        <v>11.737500000000001</v>
      </c>
      <c r="CB61" s="519">
        <v>11.7979</v>
      </c>
      <c r="CC61" s="519">
        <v>9.2283000000000008</v>
      </c>
      <c r="CD61" s="519">
        <v>32.7637</v>
      </c>
      <c r="CE61" s="519">
        <v>11.7134</v>
      </c>
      <c r="CF61" s="519">
        <v>15.787000000000001</v>
      </c>
      <c r="CG61" s="519">
        <v>15.0388</v>
      </c>
      <c r="CH61" s="519">
        <v>42.539200000000001</v>
      </c>
      <c r="CI61" s="530">
        <v>163.68119999999999</v>
      </c>
      <c r="CJ61" s="519">
        <v>16.514099999999999</v>
      </c>
      <c r="CK61" s="519">
        <v>13.93</v>
      </c>
      <c r="CL61" s="519">
        <v>17.020099999999999</v>
      </c>
      <c r="CM61" s="519">
        <v>47.464199999999998</v>
      </c>
      <c r="CN61" s="519">
        <v>12.402200000000001</v>
      </c>
      <c r="CO61" s="519">
        <v>106.5628</v>
      </c>
      <c r="CP61" s="519">
        <v>141.22659999999999</v>
      </c>
      <c r="CQ61" s="519">
        <v>260.19170000000003</v>
      </c>
      <c r="CR61" s="519">
        <v>38.266300000000001</v>
      </c>
      <c r="CS61" s="519">
        <v>242.34639999999999</v>
      </c>
      <c r="CT61" s="519">
        <v>120.1866</v>
      </c>
      <c r="CU61" s="519">
        <v>400.79930000000002</v>
      </c>
      <c r="CV61" s="519">
        <v>120.788</v>
      </c>
      <c r="CW61" s="519">
        <v>119.5943</v>
      </c>
      <c r="CX61" s="519">
        <v>23.922499999999999</v>
      </c>
      <c r="CY61" s="519">
        <v>264.3048</v>
      </c>
      <c r="CZ61" s="531">
        <v>972.76</v>
      </c>
      <c r="DA61" s="96" t="s">
        <v>347</v>
      </c>
      <c r="DB61" s="97">
        <v>56</v>
      </c>
      <c r="DC61" s="226"/>
    </row>
    <row r="62" spans="1:107" ht="18" customHeight="1" x14ac:dyDescent="0.5">
      <c r="A62" s="92">
        <v>57</v>
      </c>
      <c r="B62" s="73" t="s">
        <v>85</v>
      </c>
      <c r="C62" s="516">
        <v>1.3656999999999999</v>
      </c>
      <c r="D62" s="517">
        <v>4.9957000000000003</v>
      </c>
      <c r="E62" s="517">
        <v>2.7446000000000002</v>
      </c>
      <c r="F62" s="517">
        <v>9.1059999999999999</v>
      </c>
      <c r="G62" s="517">
        <v>1.9415</v>
      </c>
      <c r="H62" s="517">
        <v>0.84860000000000002</v>
      </c>
      <c r="I62" s="517">
        <v>0.5806</v>
      </c>
      <c r="J62" s="517">
        <v>3.3706999999999998</v>
      </c>
      <c r="K62" s="517">
        <v>9.1340000000000003</v>
      </c>
      <c r="L62" s="517">
        <v>30.311499999999999</v>
      </c>
      <c r="M62" s="517">
        <v>12.350300000000001</v>
      </c>
      <c r="N62" s="517">
        <v>51.795699999999997</v>
      </c>
      <c r="O62" s="517">
        <v>17.169599999999999</v>
      </c>
      <c r="P62" s="517">
        <v>22.427800000000001</v>
      </c>
      <c r="Q62" s="517">
        <v>8.1896000000000004</v>
      </c>
      <c r="R62" s="517">
        <v>47.787100000000002</v>
      </c>
      <c r="S62" s="526">
        <v>112.0595</v>
      </c>
      <c r="T62" s="517">
        <v>11.794</v>
      </c>
      <c r="U62" s="517">
        <v>2.0430999999999999</v>
      </c>
      <c r="V62" s="517">
        <v>4.4560000000000004</v>
      </c>
      <c r="W62" s="517">
        <v>18.293199999999999</v>
      </c>
      <c r="X62" s="517">
        <v>1.4955000000000001</v>
      </c>
      <c r="Y62" s="517">
        <v>0.24490000000000001</v>
      </c>
      <c r="Z62" s="517">
        <v>1.5187999999999999</v>
      </c>
      <c r="AA62" s="517">
        <v>3.2591999999999999</v>
      </c>
      <c r="AB62" s="517">
        <v>2.0497000000000001</v>
      </c>
      <c r="AC62" s="517">
        <v>2.7694000000000001</v>
      </c>
      <c r="AD62" s="517">
        <v>4.9252000000000002</v>
      </c>
      <c r="AE62" s="517">
        <v>9.7443000000000008</v>
      </c>
      <c r="AF62" s="517">
        <v>5.1058000000000003</v>
      </c>
      <c r="AG62" s="517">
        <v>2.8976000000000002</v>
      </c>
      <c r="AH62" s="517">
        <v>3.4706000000000001</v>
      </c>
      <c r="AI62" s="517">
        <v>11.474</v>
      </c>
      <c r="AJ62" s="527">
        <v>42.770800000000001</v>
      </c>
      <c r="AK62" s="517">
        <v>3.4729999999999999</v>
      </c>
      <c r="AL62" s="517">
        <v>2.4622000000000002</v>
      </c>
      <c r="AM62" s="517">
        <v>0.3372</v>
      </c>
      <c r="AN62" s="517">
        <v>6.2724000000000002</v>
      </c>
      <c r="AO62" s="517">
        <v>9.2819000000000003</v>
      </c>
      <c r="AP62" s="517">
        <v>399.50920000000002</v>
      </c>
      <c r="AQ62" s="517">
        <v>207.17850000000001</v>
      </c>
      <c r="AR62" s="517">
        <v>615.96960000000001</v>
      </c>
      <c r="AS62" s="517">
        <v>5.2167000000000003</v>
      </c>
      <c r="AT62" s="517">
        <v>1.6120000000000001</v>
      </c>
      <c r="AU62" s="517">
        <v>407.82139999999998</v>
      </c>
      <c r="AV62" s="517">
        <v>414.65010000000001</v>
      </c>
      <c r="AW62" s="517">
        <v>189.90430000000001</v>
      </c>
      <c r="AX62" s="517">
        <v>190.30009999999999</v>
      </c>
      <c r="AY62" s="517">
        <v>26.270600000000002</v>
      </c>
      <c r="AZ62" s="517">
        <v>406.4751</v>
      </c>
      <c r="BA62" s="528">
        <v>1443.3670999999999</v>
      </c>
      <c r="BB62" s="516">
        <v>289.70499999999998</v>
      </c>
      <c r="BC62" s="517">
        <v>272.49900000000002</v>
      </c>
      <c r="BD62" s="517">
        <v>291.64420000000001</v>
      </c>
      <c r="BE62" s="517">
        <v>853.84829999999999</v>
      </c>
      <c r="BF62" s="517">
        <v>231.94040000000001</v>
      </c>
      <c r="BG62" s="517">
        <v>323.0779</v>
      </c>
      <c r="BH62" s="517">
        <v>205.84559999999999</v>
      </c>
      <c r="BI62" s="517">
        <v>760.86400000000003</v>
      </c>
      <c r="BJ62" s="517">
        <v>264.72430000000003</v>
      </c>
      <c r="BK62" s="517">
        <v>222.4203</v>
      </c>
      <c r="BL62" s="517">
        <v>189.27449999999999</v>
      </c>
      <c r="BM62" s="517">
        <v>676.41909999999996</v>
      </c>
      <c r="BN62" s="517">
        <v>286.56459999999998</v>
      </c>
      <c r="BO62" s="517">
        <v>237.13059999999999</v>
      </c>
      <c r="BP62" s="517">
        <v>234.90450000000001</v>
      </c>
      <c r="BQ62" s="517">
        <v>758.59979999999996</v>
      </c>
      <c r="BR62" s="526">
        <v>3049.7311</v>
      </c>
      <c r="BS62" s="517">
        <v>148.9092</v>
      </c>
      <c r="BT62" s="517">
        <v>183.9443</v>
      </c>
      <c r="BU62" s="517">
        <v>221.56389999999999</v>
      </c>
      <c r="BV62" s="517">
        <v>554.41729999999995</v>
      </c>
      <c r="BW62" s="517">
        <v>304.04509999999999</v>
      </c>
      <c r="BX62" s="517">
        <v>277.94580000000002</v>
      </c>
      <c r="BY62" s="517">
        <v>238.62219999999999</v>
      </c>
      <c r="BZ62" s="517">
        <v>820.61310000000003</v>
      </c>
      <c r="CA62" s="517">
        <v>290.39359999999999</v>
      </c>
      <c r="CB62" s="517">
        <v>373.32850000000002</v>
      </c>
      <c r="CC62" s="517">
        <v>318.8066</v>
      </c>
      <c r="CD62" s="517">
        <v>982.52869999999996</v>
      </c>
      <c r="CE62" s="517">
        <v>329.24860000000001</v>
      </c>
      <c r="CF62" s="517">
        <v>386.84649999999999</v>
      </c>
      <c r="CG62" s="517">
        <v>280.93759999999997</v>
      </c>
      <c r="CH62" s="517">
        <v>997.03279999999995</v>
      </c>
      <c r="CI62" s="527">
        <v>3354.5918999999999</v>
      </c>
      <c r="CJ62" s="517">
        <v>358.07319999999999</v>
      </c>
      <c r="CK62" s="517">
        <v>189.71459999999999</v>
      </c>
      <c r="CL62" s="517">
        <v>196.36779999999999</v>
      </c>
      <c r="CM62" s="517">
        <v>744.15549999999996</v>
      </c>
      <c r="CN62" s="517">
        <v>287.1558</v>
      </c>
      <c r="CO62" s="517">
        <v>250.52719999999999</v>
      </c>
      <c r="CP62" s="517">
        <v>175.56809999999999</v>
      </c>
      <c r="CQ62" s="517">
        <v>713.25109999999995</v>
      </c>
      <c r="CR62" s="517">
        <v>249.45150000000001</v>
      </c>
      <c r="CS62" s="517">
        <v>254.56290000000001</v>
      </c>
      <c r="CT62" s="517">
        <v>214.9742</v>
      </c>
      <c r="CU62" s="517">
        <v>718.98860000000002</v>
      </c>
      <c r="CV62" s="517">
        <v>242.43010000000001</v>
      </c>
      <c r="CW62" s="517">
        <v>254.4556</v>
      </c>
      <c r="CX62" s="517">
        <v>235.6473</v>
      </c>
      <c r="CY62" s="517">
        <v>732.53290000000004</v>
      </c>
      <c r="CZ62" s="528">
        <v>2908.9281999999998</v>
      </c>
      <c r="DA62" s="93" t="s">
        <v>336</v>
      </c>
      <c r="DB62" s="94">
        <v>57</v>
      </c>
      <c r="DC62" s="226"/>
    </row>
    <row r="63" spans="1:107" ht="18" customHeight="1" x14ac:dyDescent="0.5">
      <c r="A63" s="95">
        <v>58</v>
      </c>
      <c r="B63" s="77" t="s">
        <v>142</v>
      </c>
      <c r="C63" s="518">
        <v>79.293300000000002</v>
      </c>
      <c r="D63" s="519">
        <v>6.1018999999999997</v>
      </c>
      <c r="E63" s="519">
        <v>66.403899999999993</v>
      </c>
      <c r="F63" s="519">
        <v>151.79910000000001</v>
      </c>
      <c r="G63" s="519">
        <v>4.9852999999999996</v>
      </c>
      <c r="H63" s="519">
        <v>7.2317999999999998</v>
      </c>
      <c r="I63" s="519">
        <v>43.173499999999997</v>
      </c>
      <c r="J63" s="519">
        <v>55.390500000000003</v>
      </c>
      <c r="K63" s="519">
        <v>48.001300000000001</v>
      </c>
      <c r="L63" s="519">
        <v>46.562399999999997</v>
      </c>
      <c r="M63" s="519">
        <v>43.402500000000003</v>
      </c>
      <c r="N63" s="519">
        <v>137.96619999999999</v>
      </c>
      <c r="O63" s="519">
        <v>56.255400000000002</v>
      </c>
      <c r="P63" s="519">
        <v>54.615400000000001</v>
      </c>
      <c r="Q63" s="519">
        <v>7.0278</v>
      </c>
      <c r="R63" s="519">
        <v>117.8985</v>
      </c>
      <c r="S63" s="529">
        <v>463.05439999999999</v>
      </c>
      <c r="T63" s="519">
        <v>69.306899999999999</v>
      </c>
      <c r="U63" s="519">
        <v>66.6601</v>
      </c>
      <c r="V63" s="519">
        <v>3.4510000000000001</v>
      </c>
      <c r="W63" s="519">
        <v>139.4179</v>
      </c>
      <c r="X63" s="519">
        <v>3.7926000000000002</v>
      </c>
      <c r="Y63" s="519">
        <v>3.6536</v>
      </c>
      <c r="Z63" s="519">
        <v>51.471299999999999</v>
      </c>
      <c r="AA63" s="519">
        <v>58.917400000000001</v>
      </c>
      <c r="AB63" s="519">
        <v>49.380499999999998</v>
      </c>
      <c r="AC63" s="519">
        <v>44.854199999999999</v>
      </c>
      <c r="AD63" s="519">
        <v>47.695799999999998</v>
      </c>
      <c r="AE63" s="519">
        <v>141.93049999999999</v>
      </c>
      <c r="AF63" s="519">
        <v>49.871400000000001</v>
      </c>
      <c r="AG63" s="519">
        <v>61.0291</v>
      </c>
      <c r="AH63" s="519">
        <v>66.150700000000001</v>
      </c>
      <c r="AI63" s="519">
        <v>177.0513</v>
      </c>
      <c r="AJ63" s="530">
        <v>517.31709999999998</v>
      </c>
      <c r="AK63" s="519">
        <v>4.2009999999999996</v>
      </c>
      <c r="AL63" s="519">
        <v>83.797899999999998</v>
      </c>
      <c r="AM63" s="519">
        <v>5.2018000000000004</v>
      </c>
      <c r="AN63" s="519">
        <v>93.200699999999998</v>
      </c>
      <c r="AO63" s="519">
        <v>4.0601000000000003</v>
      </c>
      <c r="AP63" s="519">
        <v>6.6170999999999998</v>
      </c>
      <c r="AQ63" s="519">
        <v>106.4332</v>
      </c>
      <c r="AR63" s="519">
        <v>117.1104</v>
      </c>
      <c r="AS63" s="519">
        <v>3.7896999999999998</v>
      </c>
      <c r="AT63" s="519">
        <v>70.085099999999997</v>
      </c>
      <c r="AU63" s="519">
        <v>141.14259999999999</v>
      </c>
      <c r="AV63" s="519">
        <v>215.01740000000001</v>
      </c>
      <c r="AW63" s="519">
        <v>1.7589999999999999</v>
      </c>
      <c r="AX63" s="519">
        <v>72.249799999999993</v>
      </c>
      <c r="AY63" s="519">
        <v>60.931600000000003</v>
      </c>
      <c r="AZ63" s="519">
        <v>134.94040000000001</v>
      </c>
      <c r="BA63" s="531">
        <v>560.26880000000006</v>
      </c>
      <c r="BB63" s="518">
        <v>279.49189999999999</v>
      </c>
      <c r="BC63" s="519">
        <v>231.14869999999999</v>
      </c>
      <c r="BD63" s="519">
        <v>163.78450000000001</v>
      </c>
      <c r="BE63" s="519">
        <v>674.42510000000004</v>
      </c>
      <c r="BF63" s="519">
        <v>175.22069999999999</v>
      </c>
      <c r="BG63" s="519">
        <v>293.24489999999997</v>
      </c>
      <c r="BH63" s="519">
        <v>218.51</v>
      </c>
      <c r="BI63" s="519">
        <v>686.97559999999999</v>
      </c>
      <c r="BJ63" s="519">
        <v>328.12029999999999</v>
      </c>
      <c r="BK63" s="519">
        <v>292.7362</v>
      </c>
      <c r="BL63" s="519">
        <v>148.3176</v>
      </c>
      <c r="BM63" s="519">
        <v>769.17420000000004</v>
      </c>
      <c r="BN63" s="519">
        <v>165.33930000000001</v>
      </c>
      <c r="BO63" s="519">
        <v>255.6404</v>
      </c>
      <c r="BP63" s="519">
        <v>289.3433</v>
      </c>
      <c r="BQ63" s="519">
        <v>710.32299999999998</v>
      </c>
      <c r="BR63" s="529">
        <v>2840.8978000000002</v>
      </c>
      <c r="BS63" s="519">
        <v>270.94880000000001</v>
      </c>
      <c r="BT63" s="519">
        <v>282.46519999999998</v>
      </c>
      <c r="BU63" s="519">
        <v>211.73830000000001</v>
      </c>
      <c r="BV63" s="519">
        <v>765.15229999999997</v>
      </c>
      <c r="BW63" s="519">
        <v>210.45140000000001</v>
      </c>
      <c r="BX63" s="519">
        <v>233.74189999999999</v>
      </c>
      <c r="BY63" s="519">
        <v>241.2115</v>
      </c>
      <c r="BZ63" s="519">
        <v>685.40480000000002</v>
      </c>
      <c r="CA63" s="519">
        <v>279.57909999999998</v>
      </c>
      <c r="CB63" s="519">
        <v>225.3356</v>
      </c>
      <c r="CC63" s="519">
        <v>206.2467</v>
      </c>
      <c r="CD63" s="519">
        <v>711.16139999999996</v>
      </c>
      <c r="CE63" s="519">
        <v>282.0856</v>
      </c>
      <c r="CF63" s="519">
        <v>243.89789999999999</v>
      </c>
      <c r="CG63" s="519">
        <v>192.26259999999999</v>
      </c>
      <c r="CH63" s="519">
        <v>718.24620000000004</v>
      </c>
      <c r="CI63" s="530">
        <v>2879.9645999999998</v>
      </c>
      <c r="CJ63" s="519">
        <v>326.22469999999998</v>
      </c>
      <c r="CK63" s="519">
        <v>243.95060000000001</v>
      </c>
      <c r="CL63" s="519">
        <v>254.61670000000001</v>
      </c>
      <c r="CM63" s="519">
        <v>824.7921</v>
      </c>
      <c r="CN63" s="519">
        <v>281.73970000000003</v>
      </c>
      <c r="CO63" s="519">
        <v>332.62889999999999</v>
      </c>
      <c r="CP63" s="519">
        <v>333.51369999999997</v>
      </c>
      <c r="CQ63" s="519">
        <v>947.88229999999999</v>
      </c>
      <c r="CR63" s="519">
        <v>275.76240000000001</v>
      </c>
      <c r="CS63" s="519">
        <v>353.05990000000003</v>
      </c>
      <c r="CT63" s="519">
        <v>242.45830000000001</v>
      </c>
      <c r="CU63" s="519">
        <v>871.28060000000005</v>
      </c>
      <c r="CV63" s="519">
        <v>217.21610000000001</v>
      </c>
      <c r="CW63" s="519">
        <v>254.85910000000001</v>
      </c>
      <c r="CX63" s="519">
        <v>205.0609</v>
      </c>
      <c r="CY63" s="519">
        <v>677.13610000000006</v>
      </c>
      <c r="CZ63" s="531">
        <v>3321.0911000000001</v>
      </c>
      <c r="DA63" s="96" t="s">
        <v>304</v>
      </c>
      <c r="DB63" s="97">
        <v>58</v>
      </c>
      <c r="DC63" s="226"/>
    </row>
    <row r="64" spans="1:107" ht="18" customHeight="1" x14ac:dyDescent="0.5">
      <c r="A64" s="92">
        <v>59</v>
      </c>
      <c r="B64" s="73" t="s">
        <v>42</v>
      </c>
      <c r="C64" s="516">
        <v>491.96600000000001</v>
      </c>
      <c r="D64" s="517">
        <v>424.3818</v>
      </c>
      <c r="E64" s="517">
        <v>1100.7038</v>
      </c>
      <c r="F64" s="517">
        <v>2017.0516</v>
      </c>
      <c r="G64" s="517">
        <v>464.27010000000001</v>
      </c>
      <c r="H64" s="517">
        <v>523.49620000000004</v>
      </c>
      <c r="I64" s="517">
        <v>509.1628</v>
      </c>
      <c r="J64" s="517">
        <v>1496.9290000000001</v>
      </c>
      <c r="K64" s="517">
        <v>358.13339999999999</v>
      </c>
      <c r="L64" s="517">
        <v>670.20270000000005</v>
      </c>
      <c r="M64" s="517">
        <v>319.33229999999998</v>
      </c>
      <c r="N64" s="517">
        <v>1347.6684</v>
      </c>
      <c r="O64" s="517">
        <v>114.5766</v>
      </c>
      <c r="P64" s="517">
        <v>360.45780000000002</v>
      </c>
      <c r="Q64" s="517">
        <v>77.439599999999999</v>
      </c>
      <c r="R64" s="517">
        <v>552.47400000000005</v>
      </c>
      <c r="S64" s="526">
        <v>5414.1229999999996</v>
      </c>
      <c r="T64" s="517">
        <v>234.71520000000001</v>
      </c>
      <c r="U64" s="517">
        <v>37.299300000000002</v>
      </c>
      <c r="V64" s="517">
        <v>44.901299999999999</v>
      </c>
      <c r="W64" s="517">
        <v>316.91579999999999</v>
      </c>
      <c r="X64" s="517">
        <v>26.739799999999999</v>
      </c>
      <c r="Y64" s="517">
        <v>38.380099999999999</v>
      </c>
      <c r="Z64" s="517">
        <v>340.84070000000003</v>
      </c>
      <c r="AA64" s="517">
        <v>405.9606</v>
      </c>
      <c r="AB64" s="517">
        <v>60.291800000000002</v>
      </c>
      <c r="AC64" s="517">
        <v>76.600499999999997</v>
      </c>
      <c r="AD64" s="517">
        <v>91.2607</v>
      </c>
      <c r="AE64" s="517">
        <v>228.15299999999999</v>
      </c>
      <c r="AF64" s="517">
        <v>541.3732</v>
      </c>
      <c r="AG64" s="517">
        <v>157.99870000000001</v>
      </c>
      <c r="AH64" s="517">
        <v>66.231399999999994</v>
      </c>
      <c r="AI64" s="517">
        <v>765.60329999999999</v>
      </c>
      <c r="AJ64" s="527">
        <v>1716.6327000000001</v>
      </c>
      <c r="AK64" s="517">
        <v>183.19329999999999</v>
      </c>
      <c r="AL64" s="517">
        <v>40.548699999999997</v>
      </c>
      <c r="AM64" s="517">
        <v>744.221</v>
      </c>
      <c r="AN64" s="517">
        <v>967.96299999999997</v>
      </c>
      <c r="AO64" s="517">
        <v>459.99579999999997</v>
      </c>
      <c r="AP64" s="517">
        <v>461.0926</v>
      </c>
      <c r="AQ64" s="517">
        <v>493.80380000000002</v>
      </c>
      <c r="AR64" s="517">
        <v>1414.8922</v>
      </c>
      <c r="AS64" s="517">
        <v>363.29480000000001</v>
      </c>
      <c r="AT64" s="517">
        <v>49.809199999999997</v>
      </c>
      <c r="AU64" s="517">
        <v>311.2629</v>
      </c>
      <c r="AV64" s="517">
        <v>724.36689999999999</v>
      </c>
      <c r="AW64" s="517">
        <v>174.49520000000001</v>
      </c>
      <c r="AX64" s="517">
        <v>114.4927</v>
      </c>
      <c r="AY64" s="517">
        <v>136.1268</v>
      </c>
      <c r="AZ64" s="517">
        <v>425.1146</v>
      </c>
      <c r="BA64" s="528">
        <v>3532.3368</v>
      </c>
      <c r="BB64" s="516">
        <v>5.9165000000000001</v>
      </c>
      <c r="BC64" s="517">
        <v>40.336799999999997</v>
      </c>
      <c r="BD64" s="517">
        <v>9.2746999999999993</v>
      </c>
      <c r="BE64" s="517">
        <v>55.527999999999999</v>
      </c>
      <c r="BF64" s="517">
        <v>9.7263999999999999</v>
      </c>
      <c r="BG64" s="517">
        <v>11.7637</v>
      </c>
      <c r="BH64" s="517">
        <v>7.0308999999999999</v>
      </c>
      <c r="BI64" s="517">
        <v>28.520900000000001</v>
      </c>
      <c r="BJ64" s="517">
        <v>3.8085</v>
      </c>
      <c r="BK64" s="517">
        <v>6.2850999999999999</v>
      </c>
      <c r="BL64" s="517">
        <v>7.5744999999999996</v>
      </c>
      <c r="BM64" s="517">
        <v>17.668099999999999</v>
      </c>
      <c r="BN64" s="517">
        <v>4.9722999999999997</v>
      </c>
      <c r="BO64" s="517">
        <v>5.5311000000000003</v>
      </c>
      <c r="BP64" s="517">
        <v>5.4188999999999998</v>
      </c>
      <c r="BQ64" s="517">
        <v>15.9222</v>
      </c>
      <c r="BR64" s="526">
        <v>117.6392</v>
      </c>
      <c r="BS64" s="517">
        <v>4.9204999999999997</v>
      </c>
      <c r="BT64" s="517">
        <v>5.9074</v>
      </c>
      <c r="BU64" s="517">
        <v>6.1764999999999999</v>
      </c>
      <c r="BV64" s="517">
        <v>17.0044</v>
      </c>
      <c r="BW64" s="517">
        <v>6.2191000000000001</v>
      </c>
      <c r="BX64" s="517">
        <v>2.5880999999999998</v>
      </c>
      <c r="BY64" s="517">
        <v>4.4093999999999998</v>
      </c>
      <c r="BZ64" s="517">
        <v>13.2166</v>
      </c>
      <c r="CA64" s="517">
        <v>6.6836000000000002</v>
      </c>
      <c r="CB64" s="517">
        <v>8.6700999999999997</v>
      </c>
      <c r="CC64" s="517">
        <v>4.9668999999999999</v>
      </c>
      <c r="CD64" s="517">
        <v>20.320599999999999</v>
      </c>
      <c r="CE64" s="517">
        <v>4.3178999999999998</v>
      </c>
      <c r="CF64" s="517">
        <v>6.2191999999999998</v>
      </c>
      <c r="CG64" s="517">
        <v>8.0694999999999997</v>
      </c>
      <c r="CH64" s="517">
        <v>18.6066</v>
      </c>
      <c r="CI64" s="527">
        <v>69.148200000000003</v>
      </c>
      <c r="CJ64" s="517">
        <v>7.2690999999999999</v>
      </c>
      <c r="CK64" s="517">
        <v>25.86</v>
      </c>
      <c r="CL64" s="517">
        <v>10.3803</v>
      </c>
      <c r="CM64" s="517">
        <v>43.509399999999999</v>
      </c>
      <c r="CN64" s="517">
        <v>12.1907</v>
      </c>
      <c r="CO64" s="517">
        <v>7.1067999999999998</v>
      </c>
      <c r="CP64" s="517">
        <v>7.4386999999999999</v>
      </c>
      <c r="CQ64" s="517">
        <v>26.7362</v>
      </c>
      <c r="CR64" s="517">
        <v>9.8489000000000004</v>
      </c>
      <c r="CS64" s="517">
        <v>10.5228</v>
      </c>
      <c r="CT64" s="517">
        <v>9.2538999999999998</v>
      </c>
      <c r="CU64" s="517">
        <v>29.625499999999999</v>
      </c>
      <c r="CV64" s="517">
        <v>25.636900000000001</v>
      </c>
      <c r="CW64" s="517">
        <v>10.395799999999999</v>
      </c>
      <c r="CX64" s="517">
        <v>5.5994000000000002</v>
      </c>
      <c r="CY64" s="517">
        <v>41.632100000000001</v>
      </c>
      <c r="CZ64" s="528">
        <v>141.50319999999999</v>
      </c>
      <c r="DA64" s="93" t="s">
        <v>279</v>
      </c>
      <c r="DB64" s="94">
        <v>59</v>
      </c>
      <c r="DC64" s="226"/>
    </row>
    <row r="65" spans="1:107" ht="18" customHeight="1" x14ac:dyDescent="0.5">
      <c r="A65" s="95">
        <v>60</v>
      </c>
      <c r="B65" s="77" t="s">
        <v>64</v>
      </c>
      <c r="C65" s="518">
        <v>22.465</v>
      </c>
      <c r="D65" s="519">
        <v>33.301000000000002</v>
      </c>
      <c r="E65" s="519">
        <v>45.631900000000002</v>
      </c>
      <c r="F65" s="519">
        <v>101.39790000000001</v>
      </c>
      <c r="G65" s="519">
        <v>33.1723</v>
      </c>
      <c r="H65" s="519">
        <v>51.5197</v>
      </c>
      <c r="I65" s="519">
        <v>37.4666</v>
      </c>
      <c r="J65" s="519">
        <v>122.15860000000001</v>
      </c>
      <c r="K65" s="519">
        <v>27.779199999999999</v>
      </c>
      <c r="L65" s="519">
        <v>45.007399999999997</v>
      </c>
      <c r="M65" s="519">
        <v>39.019799999999996</v>
      </c>
      <c r="N65" s="519">
        <v>111.80629999999999</v>
      </c>
      <c r="O65" s="519">
        <v>44.323599999999999</v>
      </c>
      <c r="P65" s="519">
        <v>28.1906</v>
      </c>
      <c r="Q65" s="519">
        <v>30.029199999999999</v>
      </c>
      <c r="R65" s="519">
        <v>102.54340000000001</v>
      </c>
      <c r="S65" s="529">
        <v>437.90620000000001</v>
      </c>
      <c r="T65" s="519">
        <v>31.873699999999999</v>
      </c>
      <c r="U65" s="519">
        <v>36.302199999999999</v>
      </c>
      <c r="V65" s="519">
        <v>42.7014</v>
      </c>
      <c r="W65" s="519">
        <v>110.87730000000001</v>
      </c>
      <c r="X65" s="519">
        <v>32.343699999999998</v>
      </c>
      <c r="Y65" s="519">
        <v>52.505699999999997</v>
      </c>
      <c r="Z65" s="519">
        <v>39.263399999999997</v>
      </c>
      <c r="AA65" s="519">
        <v>124.11279999999999</v>
      </c>
      <c r="AB65" s="519">
        <v>54.058399999999999</v>
      </c>
      <c r="AC65" s="519">
        <v>60.636200000000002</v>
      </c>
      <c r="AD65" s="519">
        <v>56.420299999999997</v>
      </c>
      <c r="AE65" s="519">
        <v>171.11490000000001</v>
      </c>
      <c r="AF65" s="519">
        <v>59.430999999999997</v>
      </c>
      <c r="AG65" s="519">
        <v>57.188200000000002</v>
      </c>
      <c r="AH65" s="519">
        <v>35.408799999999999</v>
      </c>
      <c r="AI65" s="519">
        <v>152.02799999999999</v>
      </c>
      <c r="AJ65" s="530">
        <v>558.13310000000001</v>
      </c>
      <c r="AK65" s="519">
        <v>72.842500000000001</v>
      </c>
      <c r="AL65" s="519">
        <v>117.2086</v>
      </c>
      <c r="AM65" s="519">
        <v>109.2612</v>
      </c>
      <c r="AN65" s="519">
        <v>299.31229999999999</v>
      </c>
      <c r="AO65" s="519">
        <v>84.814999999999998</v>
      </c>
      <c r="AP65" s="519">
        <v>126.7662</v>
      </c>
      <c r="AQ65" s="519">
        <v>155.71279999999999</v>
      </c>
      <c r="AR65" s="519">
        <v>367.29399999999998</v>
      </c>
      <c r="AS65" s="519">
        <v>155.36009999999999</v>
      </c>
      <c r="AT65" s="519">
        <v>155.1294</v>
      </c>
      <c r="AU65" s="519">
        <v>183.75710000000001</v>
      </c>
      <c r="AV65" s="519">
        <v>494.24669999999998</v>
      </c>
      <c r="AW65" s="519">
        <v>297.85939999999999</v>
      </c>
      <c r="AX65" s="519">
        <v>360.28300000000002</v>
      </c>
      <c r="AY65" s="519">
        <v>130.96190000000001</v>
      </c>
      <c r="AZ65" s="519">
        <v>789.10429999999997</v>
      </c>
      <c r="BA65" s="531">
        <v>1949.9573</v>
      </c>
      <c r="BB65" s="518">
        <v>75.716200000000001</v>
      </c>
      <c r="BC65" s="519">
        <v>55.441899999999997</v>
      </c>
      <c r="BD65" s="519">
        <v>88.426400000000001</v>
      </c>
      <c r="BE65" s="519">
        <v>219.58459999999999</v>
      </c>
      <c r="BF65" s="519">
        <v>57.112200000000001</v>
      </c>
      <c r="BG65" s="519">
        <v>47.4</v>
      </c>
      <c r="BH65" s="519">
        <v>52.7761</v>
      </c>
      <c r="BI65" s="519">
        <v>157.28829999999999</v>
      </c>
      <c r="BJ65" s="519">
        <v>51.908900000000003</v>
      </c>
      <c r="BK65" s="519">
        <v>60.9146</v>
      </c>
      <c r="BL65" s="519">
        <v>78.065399999999997</v>
      </c>
      <c r="BM65" s="519">
        <v>190.88890000000001</v>
      </c>
      <c r="BN65" s="519">
        <v>77.180599999999998</v>
      </c>
      <c r="BO65" s="519">
        <v>68.838999999999999</v>
      </c>
      <c r="BP65" s="519">
        <v>52.2029</v>
      </c>
      <c r="BQ65" s="519">
        <v>198.2226</v>
      </c>
      <c r="BR65" s="529">
        <v>765.98440000000005</v>
      </c>
      <c r="BS65" s="519">
        <v>65.786699999999996</v>
      </c>
      <c r="BT65" s="519">
        <v>78.921700000000001</v>
      </c>
      <c r="BU65" s="519">
        <v>74.787599999999998</v>
      </c>
      <c r="BV65" s="519">
        <v>219.49590000000001</v>
      </c>
      <c r="BW65" s="519">
        <v>31.435400000000001</v>
      </c>
      <c r="BX65" s="519">
        <v>45.314999999999998</v>
      </c>
      <c r="BY65" s="519">
        <v>36.808399999999999</v>
      </c>
      <c r="BZ65" s="519">
        <v>113.5587</v>
      </c>
      <c r="CA65" s="519">
        <v>46.822299999999998</v>
      </c>
      <c r="CB65" s="519">
        <v>52.393300000000004</v>
      </c>
      <c r="CC65" s="519">
        <v>57.9938</v>
      </c>
      <c r="CD65" s="519">
        <v>157.20939999999999</v>
      </c>
      <c r="CE65" s="519">
        <v>69.090500000000006</v>
      </c>
      <c r="CF65" s="519">
        <v>74.155500000000004</v>
      </c>
      <c r="CG65" s="519">
        <v>51.235599999999998</v>
      </c>
      <c r="CH65" s="519">
        <v>194.48159999999999</v>
      </c>
      <c r="CI65" s="530">
        <v>684.74559999999997</v>
      </c>
      <c r="CJ65" s="519">
        <v>68.006799999999998</v>
      </c>
      <c r="CK65" s="519">
        <v>88.667199999999994</v>
      </c>
      <c r="CL65" s="519">
        <v>62.2639</v>
      </c>
      <c r="CM65" s="519">
        <v>218.93790000000001</v>
      </c>
      <c r="CN65" s="519">
        <v>78.4893</v>
      </c>
      <c r="CO65" s="519">
        <v>102.6507</v>
      </c>
      <c r="CP65" s="519">
        <v>37.421300000000002</v>
      </c>
      <c r="CQ65" s="519">
        <v>218.56129999999999</v>
      </c>
      <c r="CR65" s="519">
        <v>52.4634</v>
      </c>
      <c r="CS65" s="519">
        <v>47.546500000000002</v>
      </c>
      <c r="CT65" s="519">
        <v>62.637799999999999</v>
      </c>
      <c r="CU65" s="519">
        <v>162.64769999999999</v>
      </c>
      <c r="CV65" s="519">
        <v>74.2483</v>
      </c>
      <c r="CW65" s="519">
        <v>66.915300000000002</v>
      </c>
      <c r="CX65" s="519">
        <v>79.505399999999995</v>
      </c>
      <c r="CY65" s="519">
        <v>220.66900000000001</v>
      </c>
      <c r="CZ65" s="531">
        <v>820.81579999999997</v>
      </c>
      <c r="DA65" s="96" t="s">
        <v>302</v>
      </c>
      <c r="DB65" s="97">
        <v>60</v>
      </c>
      <c r="DC65" s="226"/>
    </row>
    <row r="66" spans="1:107" ht="18" customHeight="1" x14ac:dyDescent="0.5">
      <c r="A66" s="92">
        <v>61</v>
      </c>
      <c r="B66" s="73" t="s">
        <v>52</v>
      </c>
      <c r="C66" s="516">
        <v>13.6052</v>
      </c>
      <c r="D66" s="517">
        <v>7.2747999999999999</v>
      </c>
      <c r="E66" s="517">
        <v>26.7821</v>
      </c>
      <c r="F66" s="517">
        <v>47.661999999999999</v>
      </c>
      <c r="G66" s="517">
        <v>21.746200000000002</v>
      </c>
      <c r="H66" s="517">
        <v>343.51769999999999</v>
      </c>
      <c r="I66" s="517">
        <v>37.681699999999999</v>
      </c>
      <c r="J66" s="517">
        <v>402.94549999999998</v>
      </c>
      <c r="K66" s="517">
        <v>28.175699999999999</v>
      </c>
      <c r="L66" s="517">
        <v>5.1828000000000003</v>
      </c>
      <c r="M66" s="517">
        <v>72.932699999999997</v>
      </c>
      <c r="N66" s="517">
        <v>106.29130000000001</v>
      </c>
      <c r="O66" s="517">
        <v>20.277100000000001</v>
      </c>
      <c r="P66" s="517">
        <v>4.0378999999999996</v>
      </c>
      <c r="Q66" s="517">
        <v>3.1613000000000002</v>
      </c>
      <c r="R66" s="517">
        <v>27.476299999999998</v>
      </c>
      <c r="S66" s="526">
        <v>584.37509999999997</v>
      </c>
      <c r="T66" s="517">
        <v>226.80959999999999</v>
      </c>
      <c r="U66" s="517">
        <v>561.64949999999999</v>
      </c>
      <c r="V66" s="517">
        <v>204.297</v>
      </c>
      <c r="W66" s="517">
        <v>992.75599999999997</v>
      </c>
      <c r="X66" s="517">
        <v>206.3228</v>
      </c>
      <c r="Y66" s="517">
        <v>374.34120000000001</v>
      </c>
      <c r="Z66" s="517">
        <v>216.6781</v>
      </c>
      <c r="AA66" s="517">
        <v>797.34209999999996</v>
      </c>
      <c r="AB66" s="517">
        <v>9.3369999999999997</v>
      </c>
      <c r="AC66" s="517">
        <v>24.505299999999998</v>
      </c>
      <c r="AD66" s="517">
        <v>207.87020000000001</v>
      </c>
      <c r="AE66" s="517">
        <v>241.7124</v>
      </c>
      <c r="AF66" s="517">
        <v>17.021599999999999</v>
      </c>
      <c r="AG66" s="517">
        <v>55.636200000000002</v>
      </c>
      <c r="AH66" s="517">
        <v>3.78</v>
      </c>
      <c r="AI66" s="517">
        <v>76.437899999999999</v>
      </c>
      <c r="AJ66" s="527">
        <v>2108.2483999999999</v>
      </c>
      <c r="AK66" s="517">
        <v>154.85419999999999</v>
      </c>
      <c r="AL66" s="517">
        <v>23.778099999999998</v>
      </c>
      <c r="AM66" s="517">
        <v>20.141100000000002</v>
      </c>
      <c r="AN66" s="517">
        <v>198.77330000000001</v>
      </c>
      <c r="AO66" s="517">
        <v>15.518800000000001</v>
      </c>
      <c r="AP66" s="517">
        <v>270.4359</v>
      </c>
      <c r="AQ66" s="517">
        <v>537.58249999999998</v>
      </c>
      <c r="AR66" s="517">
        <v>823.53719999999998</v>
      </c>
      <c r="AS66" s="517">
        <v>284.79520000000002</v>
      </c>
      <c r="AT66" s="517">
        <v>7.2641999999999998</v>
      </c>
      <c r="AU66" s="517">
        <v>291.56200000000001</v>
      </c>
      <c r="AV66" s="517">
        <v>583.62130000000002</v>
      </c>
      <c r="AW66" s="517">
        <v>20.832699999999999</v>
      </c>
      <c r="AX66" s="517">
        <v>11.960900000000001</v>
      </c>
      <c r="AY66" s="517">
        <v>12.3682</v>
      </c>
      <c r="AZ66" s="517">
        <v>45.161799999999999</v>
      </c>
      <c r="BA66" s="528">
        <v>1651.0936999999999</v>
      </c>
      <c r="BB66" s="516">
        <v>41.822000000000003</v>
      </c>
      <c r="BC66" s="517">
        <v>30.052800000000001</v>
      </c>
      <c r="BD66" s="517">
        <v>49.591200000000001</v>
      </c>
      <c r="BE66" s="517">
        <v>121.4659</v>
      </c>
      <c r="BF66" s="517">
        <v>65.394400000000005</v>
      </c>
      <c r="BG66" s="517">
        <v>45.594999999999999</v>
      </c>
      <c r="BH66" s="517">
        <v>33.141100000000002</v>
      </c>
      <c r="BI66" s="517">
        <v>144.13050000000001</v>
      </c>
      <c r="BJ66" s="517">
        <v>56.656599999999997</v>
      </c>
      <c r="BK66" s="517">
        <v>69.995500000000007</v>
      </c>
      <c r="BL66" s="517">
        <v>41.036499999999997</v>
      </c>
      <c r="BM66" s="517">
        <v>167.68860000000001</v>
      </c>
      <c r="BN66" s="517">
        <v>78.370699999999999</v>
      </c>
      <c r="BO66" s="517">
        <v>50.341000000000001</v>
      </c>
      <c r="BP66" s="517">
        <v>28.462900000000001</v>
      </c>
      <c r="BQ66" s="517">
        <v>157.1747</v>
      </c>
      <c r="BR66" s="526">
        <v>590.4597</v>
      </c>
      <c r="BS66" s="517">
        <v>52.110700000000001</v>
      </c>
      <c r="BT66" s="517">
        <v>70.932900000000004</v>
      </c>
      <c r="BU66" s="517">
        <v>64.011600000000001</v>
      </c>
      <c r="BV66" s="517">
        <v>187.05510000000001</v>
      </c>
      <c r="BW66" s="517">
        <v>123.078</v>
      </c>
      <c r="BX66" s="517">
        <v>53.6875</v>
      </c>
      <c r="BY66" s="517">
        <v>102.08280000000001</v>
      </c>
      <c r="BZ66" s="517">
        <v>278.84829999999999</v>
      </c>
      <c r="CA66" s="517">
        <v>113.1</v>
      </c>
      <c r="CB66" s="517">
        <v>89.722499999999997</v>
      </c>
      <c r="CC66" s="517">
        <v>113.01390000000001</v>
      </c>
      <c r="CD66" s="517">
        <v>315.8365</v>
      </c>
      <c r="CE66" s="517">
        <v>64.078100000000006</v>
      </c>
      <c r="CF66" s="517">
        <v>155.1369</v>
      </c>
      <c r="CG66" s="517">
        <v>176.9693</v>
      </c>
      <c r="CH66" s="517">
        <v>396.18430000000001</v>
      </c>
      <c r="CI66" s="527">
        <v>1177.9241999999999</v>
      </c>
      <c r="CJ66" s="517">
        <v>77.106499999999997</v>
      </c>
      <c r="CK66" s="517">
        <v>70.462400000000002</v>
      </c>
      <c r="CL66" s="517">
        <v>110.5321</v>
      </c>
      <c r="CM66" s="517">
        <v>258.10090000000002</v>
      </c>
      <c r="CN66" s="517">
        <v>80.039199999999994</v>
      </c>
      <c r="CO66" s="517">
        <v>158.7715</v>
      </c>
      <c r="CP66" s="517">
        <v>85.168000000000006</v>
      </c>
      <c r="CQ66" s="517">
        <v>323.97879999999998</v>
      </c>
      <c r="CR66" s="517">
        <v>60.73</v>
      </c>
      <c r="CS66" s="517">
        <v>139.57939999999999</v>
      </c>
      <c r="CT66" s="517">
        <v>67.731099999999998</v>
      </c>
      <c r="CU66" s="517">
        <v>268.04059999999998</v>
      </c>
      <c r="CV66" s="517">
        <v>59.9345</v>
      </c>
      <c r="CW66" s="517">
        <v>58.871099999999998</v>
      </c>
      <c r="CX66" s="517">
        <v>77.013800000000003</v>
      </c>
      <c r="CY66" s="517">
        <v>195.8194</v>
      </c>
      <c r="CZ66" s="528">
        <v>1045.9396999999999</v>
      </c>
      <c r="DA66" s="93" t="s">
        <v>313</v>
      </c>
      <c r="DB66" s="94">
        <v>61</v>
      </c>
      <c r="DC66" s="226"/>
    </row>
    <row r="67" spans="1:107" ht="18" customHeight="1" x14ac:dyDescent="0.5">
      <c r="A67" s="95">
        <v>62</v>
      </c>
      <c r="B67" s="77" t="s">
        <v>201</v>
      </c>
      <c r="C67" s="518">
        <v>4.8517000000000001</v>
      </c>
      <c r="D67" s="519">
        <v>0.33600000000000002</v>
      </c>
      <c r="E67" s="519">
        <v>0.14729999999999999</v>
      </c>
      <c r="F67" s="519">
        <v>5.335</v>
      </c>
      <c r="G67" s="519">
        <v>0.432</v>
      </c>
      <c r="H67" s="519">
        <v>0.61339999999999995</v>
      </c>
      <c r="I67" s="519">
        <v>85.100399999999993</v>
      </c>
      <c r="J67" s="519">
        <v>86.145799999999994</v>
      </c>
      <c r="K67" s="519">
        <v>0.30630000000000002</v>
      </c>
      <c r="L67" s="519">
        <v>1.1032</v>
      </c>
      <c r="M67" s="519">
        <v>6.4799999999999996E-2</v>
      </c>
      <c r="N67" s="519">
        <v>1.4742999999999999</v>
      </c>
      <c r="O67" s="519">
        <v>0.8054</v>
      </c>
      <c r="P67" s="519">
        <v>1.5561</v>
      </c>
      <c r="Q67" s="519">
        <v>2.4935</v>
      </c>
      <c r="R67" s="519">
        <v>4.8550000000000004</v>
      </c>
      <c r="S67" s="529">
        <v>97.810199999999995</v>
      </c>
      <c r="T67" s="519">
        <v>1.1071</v>
      </c>
      <c r="U67" s="519">
        <v>1.6351</v>
      </c>
      <c r="V67" s="519">
        <v>2.1522999999999999</v>
      </c>
      <c r="W67" s="519">
        <v>4.8944000000000001</v>
      </c>
      <c r="X67" s="519">
        <v>5.0000000000000001E-4</v>
      </c>
      <c r="Y67" s="519">
        <v>0.57150000000000001</v>
      </c>
      <c r="Z67" s="519">
        <v>1.4224000000000001</v>
      </c>
      <c r="AA67" s="519">
        <v>1.9944999999999999</v>
      </c>
      <c r="AB67" s="519">
        <v>0.8579</v>
      </c>
      <c r="AC67" s="519">
        <v>1.5271999999999999</v>
      </c>
      <c r="AD67" s="519">
        <v>0.52200000000000002</v>
      </c>
      <c r="AE67" s="519">
        <v>2.907</v>
      </c>
      <c r="AF67" s="519">
        <v>1.32E-2</v>
      </c>
      <c r="AG67" s="519">
        <v>2.8210000000000002</v>
      </c>
      <c r="AH67" s="519">
        <v>1.2218</v>
      </c>
      <c r="AI67" s="519">
        <v>4.0560999999999998</v>
      </c>
      <c r="AJ67" s="530">
        <v>13.852</v>
      </c>
      <c r="AK67" s="519">
        <v>2.1894999999999998</v>
      </c>
      <c r="AL67" s="519">
        <v>2.7347000000000001</v>
      </c>
      <c r="AM67" s="519">
        <v>3.6059999999999999</v>
      </c>
      <c r="AN67" s="519">
        <v>8.5302000000000007</v>
      </c>
      <c r="AO67" s="519">
        <v>1.9534</v>
      </c>
      <c r="AP67" s="519">
        <v>2.1846999999999999</v>
      </c>
      <c r="AQ67" s="519">
        <v>75.491699999999994</v>
      </c>
      <c r="AR67" s="519">
        <v>79.629800000000003</v>
      </c>
      <c r="AS67" s="519">
        <v>1.2784</v>
      </c>
      <c r="AT67" s="519">
        <v>1.1842999999999999</v>
      </c>
      <c r="AU67" s="519">
        <v>1.3247</v>
      </c>
      <c r="AV67" s="519">
        <v>3.7873999999999999</v>
      </c>
      <c r="AW67" s="519">
        <v>2.1438999999999999</v>
      </c>
      <c r="AX67" s="519">
        <v>2.5291000000000001</v>
      </c>
      <c r="AY67" s="519">
        <v>1.2399</v>
      </c>
      <c r="AZ67" s="519">
        <v>5.9128999999999996</v>
      </c>
      <c r="BA67" s="531">
        <v>97.860299999999995</v>
      </c>
      <c r="BB67" s="518">
        <v>92.098500000000001</v>
      </c>
      <c r="BC67" s="519">
        <v>6.2983000000000002</v>
      </c>
      <c r="BD67" s="519">
        <v>4.2576999999999998</v>
      </c>
      <c r="BE67" s="519">
        <v>102.6544</v>
      </c>
      <c r="BF67" s="519">
        <v>3.7517</v>
      </c>
      <c r="BG67" s="519">
        <v>5.7462</v>
      </c>
      <c r="BH67" s="519">
        <v>3.2288999999999999</v>
      </c>
      <c r="BI67" s="519">
        <v>12.726800000000001</v>
      </c>
      <c r="BJ67" s="519">
        <v>4.7066999999999997</v>
      </c>
      <c r="BK67" s="519">
        <v>4.2087000000000003</v>
      </c>
      <c r="BL67" s="519">
        <v>3.9927000000000001</v>
      </c>
      <c r="BM67" s="519">
        <v>12.908099999999999</v>
      </c>
      <c r="BN67" s="519">
        <v>4.5884999999999998</v>
      </c>
      <c r="BO67" s="519">
        <v>10.301299999999999</v>
      </c>
      <c r="BP67" s="519">
        <v>3.6374</v>
      </c>
      <c r="BQ67" s="519">
        <v>18.527200000000001</v>
      </c>
      <c r="BR67" s="529">
        <v>146.81639999999999</v>
      </c>
      <c r="BS67" s="519">
        <v>23.309699999999999</v>
      </c>
      <c r="BT67" s="519">
        <v>22.1557</v>
      </c>
      <c r="BU67" s="519">
        <v>23.902899999999999</v>
      </c>
      <c r="BV67" s="519">
        <v>69.368399999999994</v>
      </c>
      <c r="BW67" s="519">
        <v>115.26649999999999</v>
      </c>
      <c r="BX67" s="519">
        <v>74.1721</v>
      </c>
      <c r="BY67" s="519">
        <v>165.95</v>
      </c>
      <c r="BZ67" s="519">
        <v>355.38850000000002</v>
      </c>
      <c r="CA67" s="519">
        <v>166.3492</v>
      </c>
      <c r="CB67" s="519">
        <v>170.4211</v>
      </c>
      <c r="CC67" s="519">
        <v>205.4813</v>
      </c>
      <c r="CD67" s="519">
        <v>542.25160000000005</v>
      </c>
      <c r="CE67" s="519">
        <v>160.58519999999999</v>
      </c>
      <c r="CF67" s="519">
        <v>211.7577</v>
      </c>
      <c r="CG67" s="519">
        <v>245.34010000000001</v>
      </c>
      <c r="CH67" s="519">
        <v>617.68299999999999</v>
      </c>
      <c r="CI67" s="530">
        <v>1584.6913999999999</v>
      </c>
      <c r="CJ67" s="519">
        <v>295.33159999999998</v>
      </c>
      <c r="CK67" s="519">
        <v>352.45030000000003</v>
      </c>
      <c r="CL67" s="519">
        <v>297.35039999999998</v>
      </c>
      <c r="CM67" s="519">
        <v>945.13229999999999</v>
      </c>
      <c r="CN67" s="519">
        <v>352.64580000000001</v>
      </c>
      <c r="CO67" s="519">
        <v>224.458</v>
      </c>
      <c r="CP67" s="519">
        <v>166.9143</v>
      </c>
      <c r="CQ67" s="519">
        <v>744.0181</v>
      </c>
      <c r="CR67" s="519">
        <v>293.62540000000001</v>
      </c>
      <c r="CS67" s="519">
        <v>42.926200000000001</v>
      </c>
      <c r="CT67" s="519">
        <v>114.039</v>
      </c>
      <c r="CU67" s="519">
        <v>450.59059999999999</v>
      </c>
      <c r="CV67" s="519">
        <v>91.228200000000001</v>
      </c>
      <c r="CW67" s="519">
        <v>43.506500000000003</v>
      </c>
      <c r="CX67" s="519">
        <v>194.12</v>
      </c>
      <c r="CY67" s="519">
        <v>328.85469999999998</v>
      </c>
      <c r="CZ67" s="531">
        <v>2468.5956999999999</v>
      </c>
      <c r="DA67" s="96" t="s">
        <v>423</v>
      </c>
      <c r="DB67" s="97">
        <v>62</v>
      </c>
      <c r="DC67" s="226"/>
    </row>
    <row r="68" spans="1:107" ht="18" customHeight="1" x14ac:dyDescent="0.5">
      <c r="A68" s="92">
        <v>63</v>
      </c>
      <c r="B68" s="73" t="s">
        <v>84</v>
      </c>
      <c r="C68" s="516">
        <v>8.4652999999999992</v>
      </c>
      <c r="D68" s="517">
        <v>6.9897999999999998</v>
      </c>
      <c r="E68" s="517">
        <v>15.0288</v>
      </c>
      <c r="F68" s="517">
        <v>30.483899999999998</v>
      </c>
      <c r="G68" s="517">
        <v>11.0832</v>
      </c>
      <c r="H68" s="517">
        <v>18.502400000000002</v>
      </c>
      <c r="I68" s="517">
        <v>6.5503999999999998</v>
      </c>
      <c r="J68" s="517">
        <v>36.136000000000003</v>
      </c>
      <c r="K68" s="517">
        <v>3.3351999999999999</v>
      </c>
      <c r="L68" s="517">
        <v>2.6777000000000002</v>
      </c>
      <c r="M68" s="517">
        <v>0.9909</v>
      </c>
      <c r="N68" s="517">
        <v>7.0038999999999998</v>
      </c>
      <c r="O68" s="517">
        <v>13.225</v>
      </c>
      <c r="P68" s="517">
        <v>4.2961</v>
      </c>
      <c r="Q68" s="517">
        <v>2.1625999999999999</v>
      </c>
      <c r="R68" s="517">
        <v>19.683700000000002</v>
      </c>
      <c r="S68" s="526">
        <v>93.307400000000001</v>
      </c>
      <c r="T68" s="517">
        <v>8.6594999999999995</v>
      </c>
      <c r="U68" s="517">
        <v>8.5060000000000002</v>
      </c>
      <c r="V68" s="517">
        <v>3.5806</v>
      </c>
      <c r="W68" s="517">
        <v>20.746099999999998</v>
      </c>
      <c r="X68" s="517">
        <v>3.4466999999999999</v>
      </c>
      <c r="Y68" s="517">
        <v>2.8753000000000002</v>
      </c>
      <c r="Z68" s="517">
        <v>4.4530000000000003</v>
      </c>
      <c r="AA68" s="517">
        <v>10.775</v>
      </c>
      <c r="AB68" s="517">
        <v>4.5808999999999997</v>
      </c>
      <c r="AC68" s="517">
        <v>3.9622999999999999</v>
      </c>
      <c r="AD68" s="517">
        <v>1.5828</v>
      </c>
      <c r="AE68" s="517">
        <v>10.125999999999999</v>
      </c>
      <c r="AF68" s="517">
        <v>0.70350000000000001</v>
      </c>
      <c r="AG68" s="517">
        <v>1.1487000000000001</v>
      </c>
      <c r="AH68" s="517">
        <v>1.4120999999999999</v>
      </c>
      <c r="AI68" s="517">
        <v>3.2644000000000002</v>
      </c>
      <c r="AJ68" s="527">
        <v>44.911499999999997</v>
      </c>
      <c r="AK68" s="517">
        <v>0.76300000000000001</v>
      </c>
      <c r="AL68" s="517">
        <v>7.3498999999999999</v>
      </c>
      <c r="AM68" s="517">
        <v>1.3226</v>
      </c>
      <c r="AN68" s="517">
        <v>9.4353999999999996</v>
      </c>
      <c r="AO68" s="517">
        <v>2.2654999999999998</v>
      </c>
      <c r="AP68" s="517">
        <v>2.7073</v>
      </c>
      <c r="AQ68" s="517">
        <v>2.9586000000000001</v>
      </c>
      <c r="AR68" s="517">
        <v>7.9314</v>
      </c>
      <c r="AS68" s="517">
        <v>3.6964999999999999</v>
      </c>
      <c r="AT68" s="517">
        <v>0.64359999999999995</v>
      </c>
      <c r="AU68" s="517">
        <v>7.3562000000000003</v>
      </c>
      <c r="AV68" s="517">
        <v>11.696300000000001</v>
      </c>
      <c r="AW68" s="517">
        <v>3.5945999999999998</v>
      </c>
      <c r="AX68" s="517">
        <v>0.77049999999999996</v>
      </c>
      <c r="AY68" s="517">
        <v>3.7096</v>
      </c>
      <c r="AZ68" s="517">
        <v>8.0747</v>
      </c>
      <c r="BA68" s="528">
        <v>37.137799999999999</v>
      </c>
      <c r="BB68" s="516">
        <v>152.34180000000001</v>
      </c>
      <c r="BC68" s="517">
        <v>149.16120000000001</v>
      </c>
      <c r="BD68" s="517">
        <v>112.1592</v>
      </c>
      <c r="BE68" s="517">
        <v>413.66210000000001</v>
      </c>
      <c r="BF68" s="517">
        <v>132.0427</v>
      </c>
      <c r="BG68" s="517">
        <v>223.32050000000001</v>
      </c>
      <c r="BH68" s="517">
        <v>169.55090000000001</v>
      </c>
      <c r="BI68" s="517">
        <v>524.91409999999996</v>
      </c>
      <c r="BJ68" s="517">
        <v>236.10159999999999</v>
      </c>
      <c r="BK68" s="517">
        <v>225.4282</v>
      </c>
      <c r="BL68" s="517">
        <v>173.28569999999999</v>
      </c>
      <c r="BM68" s="517">
        <v>634.81560000000002</v>
      </c>
      <c r="BN68" s="517">
        <v>173.66079999999999</v>
      </c>
      <c r="BO68" s="517">
        <v>168.267</v>
      </c>
      <c r="BP68" s="517">
        <v>111.8262</v>
      </c>
      <c r="BQ68" s="517">
        <v>453.75389999999999</v>
      </c>
      <c r="BR68" s="526">
        <v>2027.1457</v>
      </c>
      <c r="BS68" s="517">
        <v>136.929</v>
      </c>
      <c r="BT68" s="517">
        <v>135.24529999999999</v>
      </c>
      <c r="BU68" s="517">
        <v>200.4119</v>
      </c>
      <c r="BV68" s="517">
        <v>472.58609999999999</v>
      </c>
      <c r="BW68" s="517">
        <v>160.05879999999999</v>
      </c>
      <c r="BX68" s="517">
        <v>189.94479999999999</v>
      </c>
      <c r="BY68" s="517">
        <v>204.84829999999999</v>
      </c>
      <c r="BZ68" s="517">
        <v>554.85199999999998</v>
      </c>
      <c r="CA68" s="517">
        <v>213.66640000000001</v>
      </c>
      <c r="CB68" s="517">
        <v>176.48859999999999</v>
      </c>
      <c r="CC68" s="517">
        <v>274.85300000000001</v>
      </c>
      <c r="CD68" s="517">
        <v>665.00810000000001</v>
      </c>
      <c r="CE68" s="517">
        <v>175.79249999999999</v>
      </c>
      <c r="CF68" s="517">
        <v>158.5617</v>
      </c>
      <c r="CG68" s="517">
        <v>218.28290000000001</v>
      </c>
      <c r="CH68" s="517">
        <v>552.63720000000001</v>
      </c>
      <c r="CI68" s="527">
        <v>2245.0832999999998</v>
      </c>
      <c r="CJ68" s="517">
        <v>235.30459999999999</v>
      </c>
      <c r="CK68" s="517">
        <v>210.8502</v>
      </c>
      <c r="CL68" s="517">
        <v>230.69499999999999</v>
      </c>
      <c r="CM68" s="517">
        <v>676.84979999999996</v>
      </c>
      <c r="CN68" s="517">
        <v>282.98320000000001</v>
      </c>
      <c r="CO68" s="517">
        <v>251.86429999999999</v>
      </c>
      <c r="CP68" s="517">
        <v>192.28880000000001</v>
      </c>
      <c r="CQ68" s="517">
        <v>727.13630000000001</v>
      </c>
      <c r="CR68" s="517">
        <v>251.28020000000001</v>
      </c>
      <c r="CS68" s="517">
        <v>186.78399999999999</v>
      </c>
      <c r="CT68" s="517">
        <v>115.21420000000001</v>
      </c>
      <c r="CU68" s="517">
        <v>553.27829999999994</v>
      </c>
      <c r="CV68" s="517">
        <v>170.08860000000001</v>
      </c>
      <c r="CW68" s="517">
        <v>160.0917</v>
      </c>
      <c r="CX68" s="517">
        <v>205.6876</v>
      </c>
      <c r="CY68" s="517">
        <v>535.86800000000005</v>
      </c>
      <c r="CZ68" s="528">
        <v>2493.1323000000002</v>
      </c>
      <c r="DA68" s="93" t="s">
        <v>360</v>
      </c>
      <c r="DB68" s="94">
        <v>63</v>
      </c>
      <c r="DC68" s="226"/>
    </row>
    <row r="69" spans="1:107" ht="18" customHeight="1" x14ac:dyDescent="0.5">
      <c r="A69" s="95">
        <v>64</v>
      </c>
      <c r="B69" s="77" t="s">
        <v>38</v>
      </c>
      <c r="C69" s="518">
        <v>96.438999999999993</v>
      </c>
      <c r="D69" s="519">
        <v>884.1422</v>
      </c>
      <c r="E69" s="519">
        <v>51.338700000000003</v>
      </c>
      <c r="F69" s="519">
        <v>1031.9199000000001</v>
      </c>
      <c r="G69" s="519">
        <v>432.24849999999998</v>
      </c>
      <c r="H69" s="519">
        <v>74.314999999999998</v>
      </c>
      <c r="I69" s="519">
        <v>85.438100000000006</v>
      </c>
      <c r="J69" s="519">
        <v>592.00160000000005</v>
      </c>
      <c r="K69" s="519">
        <v>199.0402</v>
      </c>
      <c r="L69" s="519">
        <v>192.63929999999999</v>
      </c>
      <c r="M69" s="519">
        <v>71.879300000000001</v>
      </c>
      <c r="N69" s="519">
        <v>463.55880000000002</v>
      </c>
      <c r="O69" s="519">
        <v>203.47409999999999</v>
      </c>
      <c r="P69" s="519">
        <v>118.1027</v>
      </c>
      <c r="Q69" s="519">
        <v>259.72140000000002</v>
      </c>
      <c r="R69" s="519">
        <v>581.29819999999995</v>
      </c>
      <c r="S69" s="529">
        <v>2668.7784999999999</v>
      </c>
      <c r="T69" s="519">
        <v>98.730699999999999</v>
      </c>
      <c r="U69" s="519">
        <v>53.482100000000003</v>
      </c>
      <c r="V69" s="519">
        <v>626.26459999999997</v>
      </c>
      <c r="W69" s="519">
        <v>778.47739999999999</v>
      </c>
      <c r="X69" s="519">
        <v>227.6729</v>
      </c>
      <c r="Y69" s="519">
        <v>309.53800000000001</v>
      </c>
      <c r="Z69" s="519">
        <v>686.99839999999995</v>
      </c>
      <c r="AA69" s="519">
        <v>1224.2093</v>
      </c>
      <c r="AB69" s="519">
        <v>78.068600000000004</v>
      </c>
      <c r="AC69" s="519">
        <v>202.5264</v>
      </c>
      <c r="AD69" s="519">
        <v>328.8458</v>
      </c>
      <c r="AE69" s="519">
        <v>609.44079999999997</v>
      </c>
      <c r="AF69" s="519">
        <v>95.223600000000005</v>
      </c>
      <c r="AG69" s="519">
        <v>263.82260000000002</v>
      </c>
      <c r="AH69" s="519">
        <v>463.03</v>
      </c>
      <c r="AI69" s="519">
        <v>822.07619999999997</v>
      </c>
      <c r="AJ69" s="530">
        <v>3434.2037</v>
      </c>
      <c r="AK69" s="519">
        <v>262.95710000000003</v>
      </c>
      <c r="AL69" s="519">
        <v>670.53930000000003</v>
      </c>
      <c r="AM69" s="519">
        <v>301.76960000000003</v>
      </c>
      <c r="AN69" s="519">
        <v>1235.2659000000001</v>
      </c>
      <c r="AO69" s="519">
        <v>178.49789999999999</v>
      </c>
      <c r="AP69" s="519">
        <v>81.525999999999996</v>
      </c>
      <c r="AQ69" s="519">
        <v>124.8745</v>
      </c>
      <c r="AR69" s="519">
        <v>384.89850000000001</v>
      </c>
      <c r="AS69" s="519">
        <v>86.033500000000004</v>
      </c>
      <c r="AT69" s="519">
        <v>87.516199999999998</v>
      </c>
      <c r="AU69" s="519">
        <v>134.47059999999999</v>
      </c>
      <c r="AV69" s="519">
        <v>308.02030000000002</v>
      </c>
      <c r="AW69" s="519">
        <v>120.6617</v>
      </c>
      <c r="AX69" s="519">
        <v>105.8678</v>
      </c>
      <c r="AY69" s="519">
        <v>109.1053</v>
      </c>
      <c r="AZ69" s="519">
        <v>335.63470000000001</v>
      </c>
      <c r="BA69" s="531">
        <v>2263.8195000000001</v>
      </c>
      <c r="BB69" s="518">
        <v>10.391299999999999</v>
      </c>
      <c r="BC69" s="519">
        <v>7.4283999999999999</v>
      </c>
      <c r="BD69" s="519">
        <v>9.2444000000000006</v>
      </c>
      <c r="BE69" s="519">
        <v>27.0641</v>
      </c>
      <c r="BF69" s="519">
        <v>4.7484000000000002</v>
      </c>
      <c r="BG69" s="519">
        <v>7.6947999999999999</v>
      </c>
      <c r="BH69" s="519">
        <v>6.6013999999999999</v>
      </c>
      <c r="BI69" s="519">
        <v>19.044699999999999</v>
      </c>
      <c r="BJ69" s="519">
        <v>4.4142000000000001</v>
      </c>
      <c r="BK69" s="519">
        <v>2.4845000000000002</v>
      </c>
      <c r="BL69" s="519">
        <v>1.9607000000000001</v>
      </c>
      <c r="BM69" s="519">
        <v>8.8592999999999993</v>
      </c>
      <c r="BN69" s="519">
        <v>3.036</v>
      </c>
      <c r="BO69" s="519">
        <v>9.2285000000000004</v>
      </c>
      <c r="BP69" s="519">
        <v>6.7949000000000002</v>
      </c>
      <c r="BQ69" s="519">
        <v>19.0593</v>
      </c>
      <c r="BR69" s="529">
        <v>74.027500000000003</v>
      </c>
      <c r="BS69" s="519">
        <v>5.9206000000000003</v>
      </c>
      <c r="BT69" s="519">
        <v>4.0907</v>
      </c>
      <c r="BU69" s="519">
        <v>5.0297999999999998</v>
      </c>
      <c r="BV69" s="519">
        <v>15.0412</v>
      </c>
      <c r="BW69" s="519">
        <v>3.9398</v>
      </c>
      <c r="BX69" s="519">
        <v>3.3660999999999999</v>
      </c>
      <c r="BY69" s="519">
        <v>4.2389999999999999</v>
      </c>
      <c r="BZ69" s="519">
        <v>11.5448</v>
      </c>
      <c r="CA69" s="519">
        <v>2.7097000000000002</v>
      </c>
      <c r="CB69" s="519">
        <v>5.0011000000000001</v>
      </c>
      <c r="CC69" s="519">
        <v>4.7308000000000003</v>
      </c>
      <c r="CD69" s="519">
        <v>12.441700000000001</v>
      </c>
      <c r="CE69" s="519">
        <v>7.1243999999999996</v>
      </c>
      <c r="CF69" s="519">
        <v>6.3251999999999997</v>
      </c>
      <c r="CG69" s="519">
        <v>4.2881999999999998</v>
      </c>
      <c r="CH69" s="519">
        <v>17.7378</v>
      </c>
      <c r="CI69" s="530">
        <v>56.765599999999999</v>
      </c>
      <c r="CJ69" s="519">
        <v>4.0385</v>
      </c>
      <c r="CK69" s="519">
        <v>4.4135</v>
      </c>
      <c r="CL69" s="519">
        <v>5.4241999999999999</v>
      </c>
      <c r="CM69" s="519">
        <v>13.876099999999999</v>
      </c>
      <c r="CN69" s="519">
        <v>6.6448999999999998</v>
      </c>
      <c r="CO69" s="519">
        <v>6.5472999999999999</v>
      </c>
      <c r="CP69" s="519">
        <v>6.2526000000000002</v>
      </c>
      <c r="CQ69" s="519">
        <v>19.444800000000001</v>
      </c>
      <c r="CR69" s="519">
        <v>15.672499999999999</v>
      </c>
      <c r="CS69" s="519">
        <v>12.755100000000001</v>
      </c>
      <c r="CT69" s="519">
        <v>12.610300000000001</v>
      </c>
      <c r="CU69" s="519">
        <v>41.037999999999997</v>
      </c>
      <c r="CV69" s="519">
        <v>5.2812000000000001</v>
      </c>
      <c r="CW69" s="519">
        <v>9.4954000000000001</v>
      </c>
      <c r="CX69" s="519">
        <v>7.2426000000000004</v>
      </c>
      <c r="CY69" s="519">
        <v>22.019100000000002</v>
      </c>
      <c r="CZ69" s="531">
        <v>96.378</v>
      </c>
      <c r="DA69" s="96" t="s">
        <v>298</v>
      </c>
      <c r="DB69" s="97">
        <v>64</v>
      </c>
      <c r="DC69" s="226"/>
    </row>
    <row r="70" spans="1:107" ht="18" customHeight="1" x14ac:dyDescent="0.5">
      <c r="A70" s="92">
        <v>65</v>
      </c>
      <c r="B70" s="73" t="s">
        <v>41</v>
      </c>
      <c r="C70" s="516">
        <v>17.064</v>
      </c>
      <c r="D70" s="517">
        <v>18.444400000000002</v>
      </c>
      <c r="E70" s="517">
        <v>319.69220000000001</v>
      </c>
      <c r="F70" s="517">
        <v>355.20060000000001</v>
      </c>
      <c r="G70" s="517">
        <v>396.16590000000002</v>
      </c>
      <c r="H70" s="517">
        <v>14.5488</v>
      </c>
      <c r="I70" s="517">
        <v>6.7203999999999997</v>
      </c>
      <c r="J70" s="517">
        <v>417.43509999999998</v>
      </c>
      <c r="K70" s="517">
        <v>275.64710000000002</v>
      </c>
      <c r="L70" s="517">
        <v>11.095700000000001</v>
      </c>
      <c r="M70" s="517">
        <v>514.02440000000001</v>
      </c>
      <c r="N70" s="517">
        <v>800.7672</v>
      </c>
      <c r="O70" s="517">
        <v>28.9268</v>
      </c>
      <c r="P70" s="517">
        <v>252.57990000000001</v>
      </c>
      <c r="Q70" s="517">
        <v>18.050899999999999</v>
      </c>
      <c r="R70" s="517">
        <v>299.55759999999998</v>
      </c>
      <c r="S70" s="526">
        <v>1872.9604999999999</v>
      </c>
      <c r="T70" s="517">
        <v>9.4680999999999997</v>
      </c>
      <c r="U70" s="517">
        <v>135.6934</v>
      </c>
      <c r="V70" s="517">
        <v>301.51150000000001</v>
      </c>
      <c r="W70" s="517">
        <v>446.673</v>
      </c>
      <c r="X70" s="517">
        <v>11.7028</v>
      </c>
      <c r="Y70" s="517">
        <v>18.648199999999999</v>
      </c>
      <c r="Z70" s="517">
        <v>283.01949999999999</v>
      </c>
      <c r="AA70" s="517">
        <v>313.37060000000002</v>
      </c>
      <c r="AB70" s="517">
        <v>21.1722</v>
      </c>
      <c r="AC70" s="517">
        <v>190.0077</v>
      </c>
      <c r="AD70" s="517">
        <v>250.58279999999999</v>
      </c>
      <c r="AE70" s="517">
        <v>461.7627</v>
      </c>
      <c r="AF70" s="517">
        <v>116.3861</v>
      </c>
      <c r="AG70" s="517">
        <v>44.990499999999997</v>
      </c>
      <c r="AH70" s="517">
        <v>251.35810000000001</v>
      </c>
      <c r="AI70" s="517">
        <v>412.73469999999998</v>
      </c>
      <c r="AJ70" s="527">
        <v>1634.5409999999999</v>
      </c>
      <c r="AK70" s="517">
        <v>550.76409999999998</v>
      </c>
      <c r="AL70" s="517">
        <v>115.35509999999999</v>
      </c>
      <c r="AM70" s="517">
        <v>35.954500000000003</v>
      </c>
      <c r="AN70" s="517">
        <v>702.07380000000001</v>
      </c>
      <c r="AO70" s="517">
        <v>24.442699999999999</v>
      </c>
      <c r="AP70" s="517">
        <v>99.111900000000006</v>
      </c>
      <c r="AQ70" s="517">
        <v>19.656300000000002</v>
      </c>
      <c r="AR70" s="517">
        <v>143.21090000000001</v>
      </c>
      <c r="AS70" s="517">
        <v>17.527100000000001</v>
      </c>
      <c r="AT70" s="517">
        <v>25.579899999999999</v>
      </c>
      <c r="AU70" s="517">
        <v>924.3442</v>
      </c>
      <c r="AV70" s="517">
        <v>967.45119999999997</v>
      </c>
      <c r="AW70" s="517">
        <v>288.85230000000001</v>
      </c>
      <c r="AX70" s="517">
        <v>30.537099999999999</v>
      </c>
      <c r="AY70" s="517">
        <v>179.2276</v>
      </c>
      <c r="AZ70" s="517">
        <v>498.61689999999999</v>
      </c>
      <c r="BA70" s="528">
        <v>2311.3528000000001</v>
      </c>
      <c r="BB70" s="516">
        <v>0.80700000000000005</v>
      </c>
      <c r="BC70" s="517">
        <v>0.3412</v>
      </c>
      <c r="BD70" s="517">
        <v>0.34360000000000002</v>
      </c>
      <c r="BE70" s="517">
        <v>1.4918</v>
      </c>
      <c r="BF70" s="517">
        <v>1.2514000000000001</v>
      </c>
      <c r="BG70" s="517">
        <v>6.0312000000000001</v>
      </c>
      <c r="BH70" s="517">
        <v>3.1099000000000001</v>
      </c>
      <c r="BI70" s="517">
        <v>10.3925</v>
      </c>
      <c r="BJ70" s="517">
        <v>0</v>
      </c>
      <c r="BK70" s="517">
        <v>1.1999999999999999E-3</v>
      </c>
      <c r="BL70" s="517">
        <v>0</v>
      </c>
      <c r="BM70" s="517">
        <v>1.1999999999999999E-3</v>
      </c>
      <c r="BN70" s="517">
        <v>0.69369999999999998</v>
      </c>
      <c r="BO70" s="517">
        <v>1.0328999999999999</v>
      </c>
      <c r="BP70" s="517">
        <v>0.12130000000000001</v>
      </c>
      <c r="BQ70" s="517">
        <v>1.8478000000000001</v>
      </c>
      <c r="BR70" s="526">
        <v>13.7333</v>
      </c>
      <c r="BS70" s="517">
        <v>1.18E-2</v>
      </c>
      <c r="BT70" s="517">
        <v>0.24410000000000001</v>
      </c>
      <c r="BU70" s="517">
        <v>0.49640000000000001</v>
      </c>
      <c r="BV70" s="517">
        <v>0.75229999999999997</v>
      </c>
      <c r="BW70" s="517">
        <v>0.2329</v>
      </c>
      <c r="BX70" s="517">
        <v>1.6500000000000001E-2</v>
      </c>
      <c r="BY70" s="517">
        <v>0</v>
      </c>
      <c r="BZ70" s="517">
        <v>0.24940000000000001</v>
      </c>
      <c r="CA70" s="517">
        <v>0.1613</v>
      </c>
      <c r="CB70" s="517">
        <v>0.35389999999999999</v>
      </c>
      <c r="CC70" s="517">
        <v>0.30659999999999998</v>
      </c>
      <c r="CD70" s="517">
        <v>0.82179999999999997</v>
      </c>
      <c r="CE70" s="517">
        <v>0.50249999999999995</v>
      </c>
      <c r="CF70" s="517">
        <v>0.55700000000000005</v>
      </c>
      <c r="CG70" s="517">
        <v>0.23810000000000001</v>
      </c>
      <c r="CH70" s="517">
        <v>1.2976000000000001</v>
      </c>
      <c r="CI70" s="527">
        <v>3.1212</v>
      </c>
      <c r="CJ70" s="517">
        <v>0.18029999999999999</v>
      </c>
      <c r="CK70" s="517">
        <v>0.34770000000000001</v>
      </c>
      <c r="CL70" s="517">
        <v>0.51800000000000002</v>
      </c>
      <c r="CM70" s="517">
        <v>1.046</v>
      </c>
      <c r="CN70" s="517">
        <v>7.4999999999999997E-3</v>
      </c>
      <c r="CO70" s="517">
        <v>2.3064</v>
      </c>
      <c r="CP70" s="517">
        <v>0.33779999999999999</v>
      </c>
      <c r="CQ70" s="517">
        <v>2.6516000000000002</v>
      </c>
      <c r="CR70" s="517">
        <v>1.8521000000000001</v>
      </c>
      <c r="CS70" s="517">
        <v>0.84160000000000001</v>
      </c>
      <c r="CT70" s="517">
        <v>1.0429999999999999</v>
      </c>
      <c r="CU70" s="517">
        <v>3.7366999999999999</v>
      </c>
      <c r="CV70" s="517">
        <v>0.24890000000000001</v>
      </c>
      <c r="CW70" s="517">
        <v>1.5E-3</v>
      </c>
      <c r="CX70" s="517">
        <v>2.0000000000000001E-4</v>
      </c>
      <c r="CY70" s="517">
        <v>0.25059999999999999</v>
      </c>
      <c r="CZ70" s="528">
        <v>7.6849999999999996</v>
      </c>
      <c r="DA70" s="93" t="s">
        <v>297</v>
      </c>
      <c r="DB70" s="94">
        <v>65</v>
      </c>
      <c r="DC70" s="226"/>
    </row>
    <row r="71" spans="1:107" ht="18" customHeight="1" x14ac:dyDescent="0.5">
      <c r="A71" s="95">
        <v>66</v>
      </c>
      <c r="B71" s="77" t="s">
        <v>205</v>
      </c>
      <c r="C71" s="518">
        <v>11.759399999999999</v>
      </c>
      <c r="D71" s="519">
        <v>6.8028000000000004</v>
      </c>
      <c r="E71" s="519">
        <v>11.970499999999999</v>
      </c>
      <c r="F71" s="519">
        <v>30.532699999999998</v>
      </c>
      <c r="G71" s="519">
        <v>9.2232000000000003</v>
      </c>
      <c r="H71" s="519">
        <v>16.561499999999999</v>
      </c>
      <c r="I71" s="519">
        <v>13.2278</v>
      </c>
      <c r="J71" s="519">
        <v>39.012500000000003</v>
      </c>
      <c r="K71" s="519">
        <v>15.011699999999999</v>
      </c>
      <c r="L71" s="519">
        <v>24.286300000000001</v>
      </c>
      <c r="M71" s="519">
        <v>17.634899999999998</v>
      </c>
      <c r="N71" s="519">
        <v>56.9328</v>
      </c>
      <c r="O71" s="519">
        <v>9.8156999999999996</v>
      </c>
      <c r="P71" s="519">
        <v>11.985900000000001</v>
      </c>
      <c r="Q71" s="519">
        <v>26.753399999999999</v>
      </c>
      <c r="R71" s="519">
        <v>48.555</v>
      </c>
      <c r="S71" s="529">
        <v>175.03290000000001</v>
      </c>
      <c r="T71" s="519">
        <v>16.570799999999998</v>
      </c>
      <c r="U71" s="519">
        <v>10.467499999999999</v>
      </c>
      <c r="V71" s="519">
        <v>13.948</v>
      </c>
      <c r="W71" s="519">
        <v>40.9863</v>
      </c>
      <c r="X71" s="519">
        <v>15.1325</v>
      </c>
      <c r="Y71" s="519">
        <v>27.258299999999998</v>
      </c>
      <c r="Z71" s="519">
        <v>154.47839999999999</v>
      </c>
      <c r="AA71" s="519">
        <v>196.86920000000001</v>
      </c>
      <c r="AB71" s="519">
        <v>19.920000000000002</v>
      </c>
      <c r="AC71" s="519">
        <v>12.177099999999999</v>
      </c>
      <c r="AD71" s="519">
        <v>14.198499999999999</v>
      </c>
      <c r="AE71" s="519">
        <v>46.2956</v>
      </c>
      <c r="AF71" s="519">
        <v>9.3117999999999999</v>
      </c>
      <c r="AG71" s="519">
        <v>9.4740000000000002</v>
      </c>
      <c r="AH71" s="519">
        <v>14.3467</v>
      </c>
      <c r="AI71" s="519">
        <v>33.1325</v>
      </c>
      <c r="AJ71" s="530">
        <v>317.28370000000001</v>
      </c>
      <c r="AK71" s="519">
        <v>16.481200000000001</v>
      </c>
      <c r="AL71" s="519">
        <v>14.106</v>
      </c>
      <c r="AM71" s="519">
        <v>12.476900000000001</v>
      </c>
      <c r="AN71" s="519">
        <v>43.064100000000003</v>
      </c>
      <c r="AO71" s="519">
        <v>11.6229</v>
      </c>
      <c r="AP71" s="519">
        <v>12.107799999999999</v>
      </c>
      <c r="AQ71" s="519">
        <v>11.018700000000001</v>
      </c>
      <c r="AR71" s="519">
        <v>34.749400000000001</v>
      </c>
      <c r="AS71" s="519">
        <v>9.4190000000000005</v>
      </c>
      <c r="AT71" s="519">
        <v>15.3759</v>
      </c>
      <c r="AU71" s="519">
        <v>26.078600000000002</v>
      </c>
      <c r="AV71" s="519">
        <v>50.8735</v>
      </c>
      <c r="AW71" s="519">
        <v>17.841100000000001</v>
      </c>
      <c r="AX71" s="519">
        <v>15.5076</v>
      </c>
      <c r="AY71" s="519">
        <v>21.545000000000002</v>
      </c>
      <c r="AZ71" s="519">
        <v>54.893700000000003</v>
      </c>
      <c r="BA71" s="531">
        <v>183.58070000000001</v>
      </c>
      <c r="BB71" s="518">
        <v>62.726199999999999</v>
      </c>
      <c r="BC71" s="519">
        <v>84.518000000000001</v>
      </c>
      <c r="BD71" s="519">
        <v>137.50790000000001</v>
      </c>
      <c r="BE71" s="519">
        <v>284.75220000000002</v>
      </c>
      <c r="BF71" s="519">
        <v>90.438699999999997</v>
      </c>
      <c r="BG71" s="519">
        <v>62.5792</v>
      </c>
      <c r="BH71" s="519">
        <v>104.48690000000001</v>
      </c>
      <c r="BI71" s="519">
        <v>257.50470000000001</v>
      </c>
      <c r="BJ71" s="519">
        <v>125.9226</v>
      </c>
      <c r="BK71" s="519">
        <v>95.132599999999996</v>
      </c>
      <c r="BL71" s="519">
        <v>112.7473</v>
      </c>
      <c r="BM71" s="519">
        <v>333.80239999999998</v>
      </c>
      <c r="BN71" s="519">
        <v>67.080100000000002</v>
      </c>
      <c r="BO71" s="519">
        <v>110.0698</v>
      </c>
      <c r="BP71" s="519">
        <v>83.642799999999994</v>
      </c>
      <c r="BQ71" s="519">
        <v>260.79270000000002</v>
      </c>
      <c r="BR71" s="529">
        <v>1136.8520000000001</v>
      </c>
      <c r="BS71" s="519">
        <v>41.721699999999998</v>
      </c>
      <c r="BT71" s="519">
        <v>92.5745</v>
      </c>
      <c r="BU71" s="519">
        <v>108.6609</v>
      </c>
      <c r="BV71" s="519">
        <v>242.9571</v>
      </c>
      <c r="BW71" s="519">
        <v>94.363600000000005</v>
      </c>
      <c r="BX71" s="519">
        <v>105.7109</v>
      </c>
      <c r="BY71" s="519">
        <v>145.92830000000001</v>
      </c>
      <c r="BZ71" s="519">
        <v>346.00279999999998</v>
      </c>
      <c r="CA71" s="519">
        <v>156.52160000000001</v>
      </c>
      <c r="CB71" s="519">
        <v>139.7183</v>
      </c>
      <c r="CC71" s="519">
        <v>64.990799999999993</v>
      </c>
      <c r="CD71" s="519">
        <v>361.23059999999998</v>
      </c>
      <c r="CE71" s="519">
        <v>146.10419999999999</v>
      </c>
      <c r="CF71" s="519">
        <v>181.8563</v>
      </c>
      <c r="CG71" s="519">
        <v>133.14769999999999</v>
      </c>
      <c r="CH71" s="519">
        <v>461.10829999999999</v>
      </c>
      <c r="CI71" s="530">
        <v>1411.2988</v>
      </c>
      <c r="CJ71" s="519">
        <v>142.53210000000001</v>
      </c>
      <c r="CK71" s="519">
        <v>92.073599999999999</v>
      </c>
      <c r="CL71" s="519">
        <v>195.2945</v>
      </c>
      <c r="CM71" s="519">
        <v>429.90010000000001</v>
      </c>
      <c r="CN71" s="519">
        <v>149.50790000000001</v>
      </c>
      <c r="CO71" s="519">
        <v>164.1422</v>
      </c>
      <c r="CP71" s="519">
        <v>153.74889999999999</v>
      </c>
      <c r="CQ71" s="519">
        <v>467.399</v>
      </c>
      <c r="CR71" s="519">
        <v>240.79169999999999</v>
      </c>
      <c r="CS71" s="519">
        <v>125.5095</v>
      </c>
      <c r="CT71" s="519">
        <v>186.53129999999999</v>
      </c>
      <c r="CU71" s="519">
        <v>552.83240000000001</v>
      </c>
      <c r="CV71" s="519">
        <v>165.11259999999999</v>
      </c>
      <c r="CW71" s="519">
        <v>171.1653</v>
      </c>
      <c r="CX71" s="519">
        <v>171.7296</v>
      </c>
      <c r="CY71" s="519">
        <v>508.00749999999999</v>
      </c>
      <c r="CZ71" s="531">
        <v>1958.1391000000001</v>
      </c>
      <c r="DA71" s="96" t="s">
        <v>328</v>
      </c>
      <c r="DB71" s="97">
        <v>66</v>
      </c>
      <c r="DC71" s="226"/>
    </row>
    <row r="72" spans="1:107" ht="18" customHeight="1" x14ac:dyDescent="0.5">
      <c r="A72" s="92">
        <v>67</v>
      </c>
      <c r="B72" s="73" t="s">
        <v>87</v>
      </c>
      <c r="C72" s="516">
        <v>1.0581</v>
      </c>
      <c r="D72" s="517">
        <v>0.4844</v>
      </c>
      <c r="E72" s="517">
        <v>1.2477</v>
      </c>
      <c r="F72" s="517">
        <v>2.7902</v>
      </c>
      <c r="G72" s="517">
        <v>0</v>
      </c>
      <c r="H72" s="517">
        <v>1.0448</v>
      </c>
      <c r="I72" s="517">
        <v>1.1073999999999999</v>
      </c>
      <c r="J72" s="517">
        <v>2.1522000000000001</v>
      </c>
      <c r="K72" s="517">
        <v>0.2268</v>
      </c>
      <c r="L72" s="517">
        <v>1.1144000000000001</v>
      </c>
      <c r="M72" s="517">
        <v>0.31929999999999997</v>
      </c>
      <c r="N72" s="517">
        <v>1.6605000000000001</v>
      </c>
      <c r="O72" s="517">
        <v>1.0401</v>
      </c>
      <c r="P72" s="517">
        <v>0</v>
      </c>
      <c r="Q72" s="517">
        <v>1.1561999999999999</v>
      </c>
      <c r="R72" s="517">
        <v>2.1962999999999999</v>
      </c>
      <c r="S72" s="526">
        <v>8.7992000000000008</v>
      </c>
      <c r="T72" s="517">
        <v>0</v>
      </c>
      <c r="U72" s="517">
        <v>0</v>
      </c>
      <c r="V72" s="517">
        <v>0.99309999999999998</v>
      </c>
      <c r="W72" s="517">
        <v>0.99309999999999998</v>
      </c>
      <c r="X72" s="517">
        <v>1.6553</v>
      </c>
      <c r="Y72" s="517">
        <v>1.4106000000000001</v>
      </c>
      <c r="Z72" s="517">
        <v>1.1626000000000001</v>
      </c>
      <c r="AA72" s="517">
        <v>4.2285000000000004</v>
      </c>
      <c r="AB72" s="517">
        <v>1.34E-2</v>
      </c>
      <c r="AC72" s="517">
        <v>0</v>
      </c>
      <c r="AD72" s="517">
        <v>0</v>
      </c>
      <c r="AE72" s="517">
        <v>1.34E-2</v>
      </c>
      <c r="AF72" s="517">
        <v>3.2800000000000003E-2</v>
      </c>
      <c r="AG72" s="517">
        <v>7.7999999999999996E-3</v>
      </c>
      <c r="AH72" s="517">
        <v>0.74780000000000002</v>
      </c>
      <c r="AI72" s="517">
        <v>0.7883</v>
      </c>
      <c r="AJ72" s="527">
        <v>6.0233999999999996</v>
      </c>
      <c r="AK72" s="517">
        <v>2.5000000000000001E-3</v>
      </c>
      <c r="AL72" s="517">
        <v>4.1999999999999997E-3</v>
      </c>
      <c r="AM72" s="517">
        <v>0</v>
      </c>
      <c r="AN72" s="517">
        <v>6.7000000000000002E-3</v>
      </c>
      <c r="AO72" s="517">
        <v>1E-4</v>
      </c>
      <c r="AP72" s="517">
        <v>3.7600000000000001E-2</v>
      </c>
      <c r="AQ72" s="517">
        <v>0</v>
      </c>
      <c r="AR72" s="517">
        <v>3.78E-2</v>
      </c>
      <c r="AS72" s="517">
        <v>1.6384000000000001</v>
      </c>
      <c r="AT72" s="517">
        <v>0</v>
      </c>
      <c r="AU72" s="517">
        <v>0.92649999999999999</v>
      </c>
      <c r="AV72" s="517">
        <v>2.5649000000000002</v>
      </c>
      <c r="AW72" s="517">
        <v>6.3E-3</v>
      </c>
      <c r="AX72" s="517">
        <v>1.3341000000000001</v>
      </c>
      <c r="AY72" s="517">
        <v>0.39979999999999999</v>
      </c>
      <c r="AZ72" s="517">
        <v>1.7401</v>
      </c>
      <c r="BA72" s="528">
        <v>4.3494000000000002</v>
      </c>
      <c r="BB72" s="516">
        <v>121.8917</v>
      </c>
      <c r="BC72" s="517">
        <v>87.851900000000001</v>
      </c>
      <c r="BD72" s="517">
        <v>188.77119999999999</v>
      </c>
      <c r="BE72" s="517">
        <v>398.51479999999998</v>
      </c>
      <c r="BF72" s="517">
        <v>159.91720000000001</v>
      </c>
      <c r="BG72" s="517">
        <v>141.93180000000001</v>
      </c>
      <c r="BH72" s="517">
        <v>169.65549999999999</v>
      </c>
      <c r="BI72" s="517">
        <v>471.50459999999998</v>
      </c>
      <c r="BJ72" s="517">
        <v>194.2002</v>
      </c>
      <c r="BK72" s="517">
        <v>150.96250000000001</v>
      </c>
      <c r="BL72" s="517">
        <v>122.878</v>
      </c>
      <c r="BM72" s="517">
        <v>468.04059999999998</v>
      </c>
      <c r="BN72" s="517">
        <v>161.6063</v>
      </c>
      <c r="BO72" s="517">
        <v>229.1225</v>
      </c>
      <c r="BP72" s="517">
        <v>113.3044</v>
      </c>
      <c r="BQ72" s="517">
        <v>504.03320000000002</v>
      </c>
      <c r="BR72" s="526">
        <v>1842.0932</v>
      </c>
      <c r="BS72" s="517">
        <v>57.027099999999997</v>
      </c>
      <c r="BT72" s="517">
        <v>87.309100000000001</v>
      </c>
      <c r="BU72" s="517">
        <v>105.0324</v>
      </c>
      <c r="BV72" s="517">
        <v>249.36869999999999</v>
      </c>
      <c r="BW72" s="517">
        <v>172.4836</v>
      </c>
      <c r="BX72" s="517">
        <v>68.590400000000002</v>
      </c>
      <c r="BY72" s="517">
        <v>278.6121</v>
      </c>
      <c r="BZ72" s="517">
        <v>519.68600000000004</v>
      </c>
      <c r="CA72" s="517">
        <v>82.604600000000005</v>
      </c>
      <c r="CB72" s="517">
        <v>227.2979</v>
      </c>
      <c r="CC72" s="517">
        <v>184.1765</v>
      </c>
      <c r="CD72" s="517">
        <v>494.07900000000001</v>
      </c>
      <c r="CE72" s="517">
        <v>247.0309</v>
      </c>
      <c r="CF72" s="517">
        <v>157.28790000000001</v>
      </c>
      <c r="CG72" s="517">
        <v>210.72929999999999</v>
      </c>
      <c r="CH72" s="517">
        <v>615.04809999999998</v>
      </c>
      <c r="CI72" s="527">
        <v>1878.1818000000001</v>
      </c>
      <c r="CJ72" s="517">
        <v>225.4332</v>
      </c>
      <c r="CK72" s="517">
        <v>159.69120000000001</v>
      </c>
      <c r="CL72" s="517">
        <v>183.78149999999999</v>
      </c>
      <c r="CM72" s="517">
        <v>568.90599999999995</v>
      </c>
      <c r="CN72" s="517">
        <v>144.27330000000001</v>
      </c>
      <c r="CO72" s="517">
        <v>128.98830000000001</v>
      </c>
      <c r="CP72" s="517">
        <v>179.333</v>
      </c>
      <c r="CQ72" s="517">
        <v>452.59469999999999</v>
      </c>
      <c r="CR72" s="517">
        <v>229.3098</v>
      </c>
      <c r="CS72" s="517">
        <v>139.96129999999999</v>
      </c>
      <c r="CT72" s="517">
        <v>140.83600000000001</v>
      </c>
      <c r="CU72" s="517">
        <v>510.1071</v>
      </c>
      <c r="CV72" s="517">
        <v>173.50700000000001</v>
      </c>
      <c r="CW72" s="517">
        <v>236.92169999999999</v>
      </c>
      <c r="CX72" s="517">
        <v>194.9359</v>
      </c>
      <c r="CY72" s="517">
        <v>605.3646</v>
      </c>
      <c r="CZ72" s="528">
        <v>2136.9722999999999</v>
      </c>
      <c r="DA72" s="93" t="s">
        <v>422</v>
      </c>
      <c r="DB72" s="94">
        <v>67</v>
      </c>
      <c r="DC72" s="226"/>
    </row>
    <row r="73" spans="1:107" ht="18" customHeight="1" x14ac:dyDescent="0.5">
      <c r="A73" s="95">
        <v>68</v>
      </c>
      <c r="B73" s="77" t="s">
        <v>82</v>
      </c>
      <c r="C73" s="518">
        <v>30.760899999999999</v>
      </c>
      <c r="D73" s="519">
        <v>13.683400000000001</v>
      </c>
      <c r="E73" s="519">
        <v>11.896699999999999</v>
      </c>
      <c r="F73" s="519">
        <v>56.341000000000001</v>
      </c>
      <c r="G73" s="519">
        <v>10.4413</v>
      </c>
      <c r="H73" s="519">
        <v>2.1959</v>
      </c>
      <c r="I73" s="519">
        <v>39.097799999999999</v>
      </c>
      <c r="J73" s="519">
        <v>51.735100000000003</v>
      </c>
      <c r="K73" s="519">
        <v>10.808400000000001</v>
      </c>
      <c r="L73" s="519">
        <v>15.5785</v>
      </c>
      <c r="M73" s="519">
        <v>11.053100000000001</v>
      </c>
      <c r="N73" s="519">
        <v>37.439900000000002</v>
      </c>
      <c r="O73" s="519">
        <v>12.9876</v>
      </c>
      <c r="P73" s="519">
        <v>3.1798999999999999</v>
      </c>
      <c r="Q73" s="519">
        <v>0.78969999999999996</v>
      </c>
      <c r="R73" s="519">
        <v>16.957100000000001</v>
      </c>
      <c r="S73" s="529">
        <v>162.47309999999999</v>
      </c>
      <c r="T73" s="519">
        <v>14.6493</v>
      </c>
      <c r="U73" s="519">
        <v>5.1307</v>
      </c>
      <c r="V73" s="519">
        <v>22.215800000000002</v>
      </c>
      <c r="W73" s="519">
        <v>41.995699999999999</v>
      </c>
      <c r="X73" s="519">
        <v>20.7606</v>
      </c>
      <c r="Y73" s="519">
        <v>30.706199999999999</v>
      </c>
      <c r="Z73" s="519">
        <v>11.1631</v>
      </c>
      <c r="AA73" s="519">
        <v>62.629899999999999</v>
      </c>
      <c r="AB73" s="519">
        <v>33.714700000000001</v>
      </c>
      <c r="AC73" s="519">
        <v>36.709299999999999</v>
      </c>
      <c r="AD73" s="519">
        <v>22.042200000000001</v>
      </c>
      <c r="AE73" s="519">
        <v>92.466200000000001</v>
      </c>
      <c r="AF73" s="519">
        <v>11.397500000000001</v>
      </c>
      <c r="AG73" s="519">
        <v>15.3634</v>
      </c>
      <c r="AH73" s="519">
        <v>6.8170999999999999</v>
      </c>
      <c r="AI73" s="519">
        <v>33.5779</v>
      </c>
      <c r="AJ73" s="530">
        <v>230.66970000000001</v>
      </c>
      <c r="AK73" s="519">
        <v>17.684899999999999</v>
      </c>
      <c r="AL73" s="519">
        <v>17.121400000000001</v>
      </c>
      <c r="AM73" s="519">
        <v>36.077500000000001</v>
      </c>
      <c r="AN73" s="519">
        <v>70.883799999999994</v>
      </c>
      <c r="AO73" s="519">
        <v>14.0604</v>
      </c>
      <c r="AP73" s="519">
        <v>10.0344</v>
      </c>
      <c r="AQ73" s="519">
        <v>42.682200000000002</v>
      </c>
      <c r="AR73" s="519">
        <v>66.777000000000001</v>
      </c>
      <c r="AS73" s="519">
        <v>12.4138</v>
      </c>
      <c r="AT73" s="519">
        <v>8.2545000000000002</v>
      </c>
      <c r="AU73" s="519">
        <v>39.305900000000001</v>
      </c>
      <c r="AV73" s="519">
        <v>59.974200000000003</v>
      </c>
      <c r="AW73" s="519">
        <v>1.4460999999999999</v>
      </c>
      <c r="AX73" s="519">
        <v>20.563099999999999</v>
      </c>
      <c r="AY73" s="519">
        <v>20.986999999999998</v>
      </c>
      <c r="AZ73" s="519">
        <v>42.996299999999998</v>
      </c>
      <c r="BA73" s="531">
        <v>240.63120000000001</v>
      </c>
      <c r="BB73" s="518">
        <v>136.5248</v>
      </c>
      <c r="BC73" s="519">
        <v>89.428299999999993</v>
      </c>
      <c r="BD73" s="519">
        <v>93.593400000000003</v>
      </c>
      <c r="BE73" s="519">
        <v>319.54649999999998</v>
      </c>
      <c r="BF73" s="519">
        <v>112.2248</v>
      </c>
      <c r="BG73" s="519">
        <v>102.03489999999999</v>
      </c>
      <c r="BH73" s="519">
        <v>94.010199999999998</v>
      </c>
      <c r="BI73" s="519">
        <v>308.26979999999998</v>
      </c>
      <c r="BJ73" s="519">
        <v>116.1272</v>
      </c>
      <c r="BK73" s="519">
        <v>114.10760000000001</v>
      </c>
      <c r="BL73" s="519">
        <v>98.450299999999999</v>
      </c>
      <c r="BM73" s="519">
        <v>328.68509999999998</v>
      </c>
      <c r="BN73" s="519">
        <v>102.7238</v>
      </c>
      <c r="BO73" s="519">
        <v>103.98099999999999</v>
      </c>
      <c r="BP73" s="519">
        <v>108.3501</v>
      </c>
      <c r="BQ73" s="519">
        <v>315.05489999999998</v>
      </c>
      <c r="BR73" s="529">
        <v>1271.5563999999999</v>
      </c>
      <c r="BS73" s="519">
        <v>121.56780000000001</v>
      </c>
      <c r="BT73" s="519">
        <v>232.20760000000001</v>
      </c>
      <c r="BU73" s="519">
        <v>214.60499999999999</v>
      </c>
      <c r="BV73" s="519">
        <v>568.38040000000001</v>
      </c>
      <c r="BW73" s="519">
        <v>331.20209999999997</v>
      </c>
      <c r="BX73" s="519">
        <v>137.79050000000001</v>
      </c>
      <c r="BY73" s="519">
        <v>119.85469999999999</v>
      </c>
      <c r="BZ73" s="519">
        <v>588.84730000000002</v>
      </c>
      <c r="CA73" s="519">
        <v>121.4632</v>
      </c>
      <c r="CB73" s="519">
        <v>139.72919999999999</v>
      </c>
      <c r="CC73" s="519">
        <v>119.3604</v>
      </c>
      <c r="CD73" s="519">
        <v>380.55279999999999</v>
      </c>
      <c r="CE73" s="519">
        <v>146.4983</v>
      </c>
      <c r="CF73" s="519">
        <v>151.7587</v>
      </c>
      <c r="CG73" s="519">
        <v>108.3249</v>
      </c>
      <c r="CH73" s="519">
        <v>406.58179999999999</v>
      </c>
      <c r="CI73" s="530">
        <v>1944.3623</v>
      </c>
      <c r="CJ73" s="519">
        <v>159.0453</v>
      </c>
      <c r="CK73" s="519">
        <v>153.8569</v>
      </c>
      <c r="CL73" s="519">
        <v>114.4046</v>
      </c>
      <c r="CM73" s="519">
        <v>427.30689999999998</v>
      </c>
      <c r="CN73" s="519">
        <v>133.36660000000001</v>
      </c>
      <c r="CO73" s="519">
        <v>117.6459</v>
      </c>
      <c r="CP73" s="519">
        <v>95.579899999999995</v>
      </c>
      <c r="CQ73" s="519">
        <v>346.5924</v>
      </c>
      <c r="CR73" s="519">
        <v>133.1627</v>
      </c>
      <c r="CS73" s="519">
        <v>159.75989999999999</v>
      </c>
      <c r="CT73" s="519">
        <v>152.7885</v>
      </c>
      <c r="CU73" s="519">
        <v>445.71109999999999</v>
      </c>
      <c r="CV73" s="519">
        <v>178.64340000000001</v>
      </c>
      <c r="CW73" s="519">
        <v>123.9843</v>
      </c>
      <c r="CX73" s="519">
        <v>179.1371</v>
      </c>
      <c r="CY73" s="519">
        <v>481.76490000000001</v>
      </c>
      <c r="CZ73" s="531">
        <v>1701.3752999999999</v>
      </c>
      <c r="DA73" s="96" t="s">
        <v>323</v>
      </c>
      <c r="DB73" s="97">
        <v>68</v>
      </c>
      <c r="DC73" s="226"/>
    </row>
    <row r="74" spans="1:107" ht="18" customHeight="1" x14ac:dyDescent="0.5">
      <c r="A74" s="92">
        <v>69</v>
      </c>
      <c r="B74" s="73" t="s">
        <v>53</v>
      </c>
      <c r="C74" s="516">
        <v>29.238600000000002</v>
      </c>
      <c r="D74" s="517">
        <v>38.186199999999999</v>
      </c>
      <c r="E74" s="517">
        <v>222.3683</v>
      </c>
      <c r="F74" s="517">
        <v>289.79309999999998</v>
      </c>
      <c r="G74" s="517">
        <v>224.25190000000001</v>
      </c>
      <c r="H74" s="517">
        <v>210.14840000000001</v>
      </c>
      <c r="I74" s="517">
        <v>20.264600000000002</v>
      </c>
      <c r="J74" s="517">
        <v>454.66480000000001</v>
      </c>
      <c r="K74" s="517">
        <v>412.4092</v>
      </c>
      <c r="L74" s="517">
        <v>31.865100000000002</v>
      </c>
      <c r="M74" s="517">
        <v>228.08850000000001</v>
      </c>
      <c r="N74" s="517">
        <v>672.36270000000002</v>
      </c>
      <c r="O74" s="517">
        <v>57.495199999999997</v>
      </c>
      <c r="P74" s="517">
        <v>12.7486</v>
      </c>
      <c r="Q74" s="517">
        <v>196.31379999999999</v>
      </c>
      <c r="R74" s="517">
        <v>266.55759999999998</v>
      </c>
      <c r="S74" s="526">
        <v>1683.3782000000001</v>
      </c>
      <c r="T74" s="517">
        <v>162.6105</v>
      </c>
      <c r="U74" s="517">
        <v>248.16200000000001</v>
      </c>
      <c r="V74" s="517">
        <v>266.97660000000002</v>
      </c>
      <c r="W74" s="517">
        <v>677.7491</v>
      </c>
      <c r="X74" s="517">
        <v>277.89479999999998</v>
      </c>
      <c r="Y74" s="517">
        <v>274.31400000000002</v>
      </c>
      <c r="Z74" s="517">
        <v>15.2281</v>
      </c>
      <c r="AA74" s="517">
        <v>567.43679999999995</v>
      </c>
      <c r="AB74" s="517">
        <v>27.780200000000001</v>
      </c>
      <c r="AC74" s="517">
        <v>140.4633</v>
      </c>
      <c r="AD74" s="517">
        <v>205.18950000000001</v>
      </c>
      <c r="AE74" s="517">
        <v>373.43299999999999</v>
      </c>
      <c r="AF74" s="517">
        <v>270.89859999999999</v>
      </c>
      <c r="AG74" s="517">
        <v>22.484500000000001</v>
      </c>
      <c r="AH74" s="517">
        <v>31.474699999999999</v>
      </c>
      <c r="AI74" s="517">
        <v>324.85789999999997</v>
      </c>
      <c r="AJ74" s="527">
        <v>1943.4767999999999</v>
      </c>
      <c r="AK74" s="517">
        <v>24.2883</v>
      </c>
      <c r="AL74" s="517">
        <v>22.288</v>
      </c>
      <c r="AM74" s="517">
        <v>44.235500000000002</v>
      </c>
      <c r="AN74" s="517">
        <v>90.811899999999994</v>
      </c>
      <c r="AO74" s="517">
        <v>30.289100000000001</v>
      </c>
      <c r="AP74" s="517">
        <v>177.51859999999999</v>
      </c>
      <c r="AQ74" s="517">
        <v>299.41149999999999</v>
      </c>
      <c r="AR74" s="517">
        <v>507.2192</v>
      </c>
      <c r="AS74" s="517">
        <v>33.5884</v>
      </c>
      <c r="AT74" s="517">
        <v>77.868700000000004</v>
      </c>
      <c r="AU74" s="517">
        <v>42.529800000000002</v>
      </c>
      <c r="AV74" s="517">
        <v>153.98689999999999</v>
      </c>
      <c r="AW74" s="517">
        <v>40.424999999999997</v>
      </c>
      <c r="AX74" s="517">
        <v>18.267600000000002</v>
      </c>
      <c r="AY74" s="517">
        <v>39.271799999999999</v>
      </c>
      <c r="AZ74" s="517">
        <v>97.964299999999994</v>
      </c>
      <c r="BA74" s="528">
        <v>849.98230000000001</v>
      </c>
      <c r="BB74" s="516">
        <v>103.9726</v>
      </c>
      <c r="BC74" s="517">
        <v>59.4649</v>
      </c>
      <c r="BD74" s="517">
        <v>95.176199999999994</v>
      </c>
      <c r="BE74" s="517">
        <v>258.61369999999999</v>
      </c>
      <c r="BF74" s="517">
        <v>72.943399999999997</v>
      </c>
      <c r="BG74" s="517">
        <v>81.664500000000004</v>
      </c>
      <c r="BH74" s="517">
        <v>81.316400000000002</v>
      </c>
      <c r="BI74" s="517">
        <v>235.92429999999999</v>
      </c>
      <c r="BJ74" s="517">
        <v>129.8295</v>
      </c>
      <c r="BK74" s="517">
        <v>85.811999999999998</v>
      </c>
      <c r="BL74" s="517">
        <v>129.8451</v>
      </c>
      <c r="BM74" s="517">
        <v>345.48660000000001</v>
      </c>
      <c r="BN74" s="517">
        <v>83.046700000000001</v>
      </c>
      <c r="BO74" s="517">
        <v>64.9315</v>
      </c>
      <c r="BP74" s="517">
        <v>63.730699999999999</v>
      </c>
      <c r="BQ74" s="517">
        <v>211.7089</v>
      </c>
      <c r="BR74" s="526">
        <v>1051.7335</v>
      </c>
      <c r="BS74" s="517">
        <v>84.863500000000002</v>
      </c>
      <c r="BT74" s="517">
        <v>79.205299999999994</v>
      </c>
      <c r="BU74" s="517">
        <v>119.49460000000001</v>
      </c>
      <c r="BV74" s="517">
        <v>283.5634</v>
      </c>
      <c r="BW74" s="517">
        <v>62.850700000000003</v>
      </c>
      <c r="BX74" s="517">
        <v>74.837299999999999</v>
      </c>
      <c r="BY74" s="517">
        <v>102.3578</v>
      </c>
      <c r="BZ74" s="517">
        <v>240.04580000000001</v>
      </c>
      <c r="CA74" s="517">
        <v>74.077600000000004</v>
      </c>
      <c r="CB74" s="517">
        <v>112.40300000000001</v>
      </c>
      <c r="CC74" s="517">
        <v>67.253100000000003</v>
      </c>
      <c r="CD74" s="517">
        <v>253.7337</v>
      </c>
      <c r="CE74" s="517">
        <v>89.905100000000004</v>
      </c>
      <c r="CF74" s="517">
        <v>83.860500000000002</v>
      </c>
      <c r="CG74" s="517">
        <v>95.508300000000006</v>
      </c>
      <c r="CH74" s="517">
        <v>269.27390000000003</v>
      </c>
      <c r="CI74" s="527">
        <v>1046.6168</v>
      </c>
      <c r="CJ74" s="517">
        <v>98.065200000000004</v>
      </c>
      <c r="CK74" s="517">
        <v>94.390900000000002</v>
      </c>
      <c r="CL74" s="517">
        <v>109.7681</v>
      </c>
      <c r="CM74" s="517">
        <v>302.22430000000003</v>
      </c>
      <c r="CN74" s="517">
        <v>91.400599999999997</v>
      </c>
      <c r="CO74" s="517">
        <v>95.846199999999996</v>
      </c>
      <c r="CP74" s="517">
        <v>81.827799999999996</v>
      </c>
      <c r="CQ74" s="517">
        <v>269.07459999999998</v>
      </c>
      <c r="CR74" s="517">
        <v>76.492800000000003</v>
      </c>
      <c r="CS74" s="517">
        <v>86.403899999999993</v>
      </c>
      <c r="CT74" s="517">
        <v>70.423699999999997</v>
      </c>
      <c r="CU74" s="517">
        <v>233.32040000000001</v>
      </c>
      <c r="CV74" s="517">
        <v>69.716300000000004</v>
      </c>
      <c r="CW74" s="517">
        <v>60.466799999999999</v>
      </c>
      <c r="CX74" s="517">
        <v>88.842200000000005</v>
      </c>
      <c r="CY74" s="517">
        <v>219.02529999999999</v>
      </c>
      <c r="CZ74" s="528">
        <v>1023.6446</v>
      </c>
      <c r="DA74" s="93" t="s">
        <v>289</v>
      </c>
      <c r="DB74" s="94">
        <v>69</v>
      </c>
      <c r="DC74" s="226"/>
    </row>
    <row r="75" spans="1:107" ht="18" customHeight="1" x14ac:dyDescent="0.5">
      <c r="A75" s="95">
        <v>70</v>
      </c>
      <c r="B75" s="77" t="s">
        <v>639</v>
      </c>
      <c r="C75" s="518">
        <v>0</v>
      </c>
      <c r="D75" s="519">
        <v>0</v>
      </c>
      <c r="E75" s="519">
        <v>0</v>
      </c>
      <c r="F75" s="519">
        <v>0</v>
      </c>
      <c r="G75" s="519">
        <v>0</v>
      </c>
      <c r="H75" s="519">
        <v>3.7600000000000001E-2</v>
      </c>
      <c r="I75" s="519">
        <v>105.7591</v>
      </c>
      <c r="J75" s="519">
        <v>105.7967</v>
      </c>
      <c r="K75" s="519">
        <v>0</v>
      </c>
      <c r="L75" s="519">
        <v>326.36430000000001</v>
      </c>
      <c r="M75" s="519">
        <v>316.58519999999999</v>
      </c>
      <c r="N75" s="519">
        <v>642.94949999999994</v>
      </c>
      <c r="O75" s="519">
        <v>0</v>
      </c>
      <c r="P75" s="519">
        <v>0</v>
      </c>
      <c r="Q75" s="519">
        <v>0</v>
      </c>
      <c r="R75" s="519">
        <v>0</v>
      </c>
      <c r="S75" s="529">
        <v>748.74620000000004</v>
      </c>
      <c r="T75" s="519">
        <v>143.81120000000001</v>
      </c>
      <c r="U75" s="519">
        <v>0</v>
      </c>
      <c r="V75" s="519">
        <v>0</v>
      </c>
      <c r="W75" s="519">
        <v>143.81120000000001</v>
      </c>
      <c r="X75" s="519">
        <v>0</v>
      </c>
      <c r="Y75" s="519">
        <v>0</v>
      </c>
      <c r="Z75" s="519">
        <v>156.4357</v>
      </c>
      <c r="AA75" s="519">
        <v>156.4357</v>
      </c>
      <c r="AB75" s="519">
        <v>0</v>
      </c>
      <c r="AC75" s="519">
        <v>149.8339</v>
      </c>
      <c r="AD75" s="519">
        <v>233.68960000000001</v>
      </c>
      <c r="AE75" s="519">
        <v>383.52350000000001</v>
      </c>
      <c r="AF75" s="519">
        <v>0</v>
      </c>
      <c r="AG75" s="519">
        <v>102.7693</v>
      </c>
      <c r="AH75" s="519">
        <v>120.4132</v>
      </c>
      <c r="AI75" s="519">
        <v>223.1825</v>
      </c>
      <c r="AJ75" s="530">
        <v>906.9529</v>
      </c>
      <c r="AK75" s="519">
        <v>507.96080000000001</v>
      </c>
      <c r="AL75" s="519">
        <v>0</v>
      </c>
      <c r="AM75" s="519">
        <v>95.430300000000003</v>
      </c>
      <c r="AN75" s="519">
        <v>603.39110000000005</v>
      </c>
      <c r="AO75" s="519">
        <v>161.4221</v>
      </c>
      <c r="AP75" s="519">
        <v>135.6421</v>
      </c>
      <c r="AQ75" s="519">
        <v>0</v>
      </c>
      <c r="AR75" s="519">
        <v>297.0643</v>
      </c>
      <c r="AS75" s="519">
        <v>169.75989999999999</v>
      </c>
      <c r="AT75" s="519">
        <v>300.59249999999997</v>
      </c>
      <c r="AU75" s="519">
        <v>103.81959999999999</v>
      </c>
      <c r="AV75" s="519">
        <v>574.17200000000003</v>
      </c>
      <c r="AW75" s="519">
        <v>0</v>
      </c>
      <c r="AX75" s="519">
        <v>107.16970000000001</v>
      </c>
      <c r="AY75" s="519">
        <v>237.99539999999999</v>
      </c>
      <c r="AZ75" s="519">
        <v>345.1651</v>
      </c>
      <c r="BA75" s="531">
        <v>1819.7925</v>
      </c>
      <c r="BB75" s="518">
        <v>0</v>
      </c>
      <c r="BC75" s="519">
        <v>0</v>
      </c>
      <c r="BD75" s="519">
        <v>0</v>
      </c>
      <c r="BE75" s="519">
        <v>0</v>
      </c>
      <c r="BF75" s="519">
        <v>0</v>
      </c>
      <c r="BG75" s="519">
        <v>2.9600000000000001E-2</v>
      </c>
      <c r="BH75" s="519">
        <v>0</v>
      </c>
      <c r="BI75" s="519">
        <v>2.9600000000000001E-2</v>
      </c>
      <c r="BJ75" s="519">
        <v>1.2999999999999999E-3</v>
      </c>
      <c r="BK75" s="519">
        <v>0</v>
      </c>
      <c r="BL75" s="519">
        <v>0</v>
      </c>
      <c r="BM75" s="519">
        <v>1.2999999999999999E-3</v>
      </c>
      <c r="BN75" s="519">
        <v>0</v>
      </c>
      <c r="BO75" s="519">
        <v>0</v>
      </c>
      <c r="BP75" s="519">
        <v>4.1242000000000001</v>
      </c>
      <c r="BQ75" s="519">
        <v>4.1242000000000001</v>
      </c>
      <c r="BR75" s="529">
        <v>4.1551</v>
      </c>
      <c r="BS75" s="519">
        <v>3.5571000000000002</v>
      </c>
      <c r="BT75" s="519">
        <v>2.3856999999999999</v>
      </c>
      <c r="BU75" s="519">
        <v>0.48699999999999999</v>
      </c>
      <c r="BV75" s="519">
        <v>6.4297000000000004</v>
      </c>
      <c r="BW75" s="519">
        <v>2.5000000000000001E-3</v>
      </c>
      <c r="BX75" s="519">
        <v>188.11619999999999</v>
      </c>
      <c r="BY75" s="519">
        <v>0</v>
      </c>
      <c r="BZ75" s="519">
        <v>188.11869999999999</v>
      </c>
      <c r="CA75" s="519">
        <v>0</v>
      </c>
      <c r="CB75" s="519">
        <v>1.4855</v>
      </c>
      <c r="CC75" s="519">
        <v>2.4407000000000001</v>
      </c>
      <c r="CD75" s="519">
        <v>3.9262999999999999</v>
      </c>
      <c r="CE75" s="519">
        <v>6.4283000000000001</v>
      </c>
      <c r="CF75" s="519">
        <v>7.1573000000000002</v>
      </c>
      <c r="CG75" s="519">
        <v>2.3841000000000001</v>
      </c>
      <c r="CH75" s="519">
        <v>15.9697</v>
      </c>
      <c r="CI75" s="530">
        <v>214.4443</v>
      </c>
      <c r="CJ75" s="519">
        <v>1.4248000000000001</v>
      </c>
      <c r="CK75" s="519">
        <v>2.9999999999999997E-4</v>
      </c>
      <c r="CL75" s="519">
        <v>5.0000000000000001E-4</v>
      </c>
      <c r="CM75" s="519">
        <v>1.4256</v>
      </c>
      <c r="CN75" s="519">
        <v>1.2999999999999999E-3</v>
      </c>
      <c r="CO75" s="519">
        <v>0</v>
      </c>
      <c r="CP75" s="519">
        <v>0</v>
      </c>
      <c r="CQ75" s="519">
        <v>1.2999999999999999E-3</v>
      </c>
      <c r="CR75" s="519">
        <v>2.7000000000000001E-3</v>
      </c>
      <c r="CS75" s="519">
        <v>0</v>
      </c>
      <c r="CT75" s="519">
        <v>1.12E-2</v>
      </c>
      <c r="CU75" s="519">
        <v>1.3899999999999999E-2</v>
      </c>
      <c r="CV75" s="519">
        <v>0</v>
      </c>
      <c r="CW75" s="519">
        <v>6.9999999999999999E-4</v>
      </c>
      <c r="CX75" s="519">
        <v>4.7999999999999996E-3</v>
      </c>
      <c r="CY75" s="519">
        <v>5.4999999999999997E-3</v>
      </c>
      <c r="CZ75" s="531">
        <v>1.4463999999999999</v>
      </c>
      <c r="DA75" s="96" t="s">
        <v>645</v>
      </c>
      <c r="DB75" s="97">
        <v>70</v>
      </c>
      <c r="DC75" s="226"/>
    </row>
    <row r="76" spans="1:107" ht="18" customHeight="1" x14ac:dyDescent="0.5">
      <c r="A76" s="92">
        <v>71</v>
      </c>
      <c r="B76" s="73" t="s">
        <v>143</v>
      </c>
      <c r="C76" s="516">
        <v>0.78169999999999995</v>
      </c>
      <c r="D76" s="517">
        <v>1.3205</v>
      </c>
      <c r="E76" s="517">
        <v>9.7649000000000008</v>
      </c>
      <c r="F76" s="517">
        <v>11.867100000000001</v>
      </c>
      <c r="G76" s="517">
        <v>0</v>
      </c>
      <c r="H76" s="517">
        <v>0.35859999999999997</v>
      </c>
      <c r="I76" s="517">
        <v>0</v>
      </c>
      <c r="J76" s="517">
        <v>0.35859999999999997</v>
      </c>
      <c r="K76" s="517">
        <v>2.3172000000000001</v>
      </c>
      <c r="L76" s="517">
        <v>0.3866</v>
      </c>
      <c r="M76" s="517">
        <v>0</v>
      </c>
      <c r="N76" s="517">
        <v>2.7038000000000002</v>
      </c>
      <c r="O76" s="517">
        <v>0.1348</v>
      </c>
      <c r="P76" s="517">
        <v>0</v>
      </c>
      <c r="Q76" s="517">
        <v>0</v>
      </c>
      <c r="R76" s="517">
        <v>0.1348</v>
      </c>
      <c r="S76" s="526">
        <v>15.064299999999999</v>
      </c>
      <c r="T76" s="517">
        <v>0</v>
      </c>
      <c r="U76" s="517">
        <v>0.7601</v>
      </c>
      <c r="V76" s="517">
        <v>0.50960000000000005</v>
      </c>
      <c r="W76" s="517">
        <v>1.2697000000000001</v>
      </c>
      <c r="X76" s="517">
        <v>0.48249999999999998</v>
      </c>
      <c r="Y76" s="517">
        <v>1.7508999999999999</v>
      </c>
      <c r="Z76" s="517">
        <v>0.30180000000000001</v>
      </c>
      <c r="AA76" s="517">
        <v>2.5352000000000001</v>
      </c>
      <c r="AB76" s="517">
        <v>3.0150000000000001</v>
      </c>
      <c r="AC76" s="517">
        <v>4.1367000000000003</v>
      </c>
      <c r="AD76" s="517">
        <v>4.968</v>
      </c>
      <c r="AE76" s="517">
        <v>12.1197</v>
      </c>
      <c r="AF76" s="517">
        <v>2.4131999999999998</v>
      </c>
      <c r="AG76" s="517">
        <v>2.5402999999999998</v>
      </c>
      <c r="AH76" s="517">
        <v>2.1261000000000001</v>
      </c>
      <c r="AI76" s="517">
        <v>7.0795000000000003</v>
      </c>
      <c r="AJ76" s="527">
        <v>23.004000000000001</v>
      </c>
      <c r="AK76" s="517">
        <v>10.8329</v>
      </c>
      <c r="AL76" s="517">
        <v>2.2199</v>
      </c>
      <c r="AM76" s="517">
        <v>0.75090000000000001</v>
      </c>
      <c r="AN76" s="517">
        <v>13.803699999999999</v>
      </c>
      <c r="AO76" s="517">
        <v>0.29310000000000003</v>
      </c>
      <c r="AP76" s="517">
        <v>3.7029000000000001</v>
      </c>
      <c r="AQ76" s="517">
        <v>5.4371999999999998</v>
      </c>
      <c r="AR76" s="517">
        <v>9.4331999999999994</v>
      </c>
      <c r="AS76" s="517">
        <v>3.4216000000000002</v>
      </c>
      <c r="AT76" s="517">
        <v>3.2490999999999999</v>
      </c>
      <c r="AU76" s="517">
        <v>1.6696</v>
      </c>
      <c r="AV76" s="517">
        <v>8.3401999999999994</v>
      </c>
      <c r="AW76" s="517">
        <v>4.0978000000000003</v>
      </c>
      <c r="AX76" s="517">
        <v>9.734</v>
      </c>
      <c r="AY76" s="517">
        <v>7.1047000000000002</v>
      </c>
      <c r="AZ76" s="517">
        <v>20.936499999999999</v>
      </c>
      <c r="BA76" s="528">
        <v>52.5137</v>
      </c>
      <c r="BB76" s="516">
        <v>103.50539999999999</v>
      </c>
      <c r="BC76" s="517">
        <v>191.94630000000001</v>
      </c>
      <c r="BD76" s="517">
        <v>194.5506</v>
      </c>
      <c r="BE76" s="517">
        <v>490.00240000000002</v>
      </c>
      <c r="BF76" s="517">
        <v>124.2011</v>
      </c>
      <c r="BG76" s="517">
        <v>183.18209999999999</v>
      </c>
      <c r="BH76" s="517">
        <v>97.370599999999996</v>
      </c>
      <c r="BI76" s="517">
        <v>404.75389999999999</v>
      </c>
      <c r="BJ76" s="517">
        <v>220.58189999999999</v>
      </c>
      <c r="BK76" s="517">
        <v>75.305400000000006</v>
      </c>
      <c r="BL76" s="517">
        <v>94.075599999999994</v>
      </c>
      <c r="BM76" s="517">
        <v>389.96289999999999</v>
      </c>
      <c r="BN76" s="517">
        <v>104.7466</v>
      </c>
      <c r="BO76" s="517">
        <v>78.340199999999996</v>
      </c>
      <c r="BP76" s="517">
        <v>121.5988</v>
      </c>
      <c r="BQ76" s="517">
        <v>304.68560000000002</v>
      </c>
      <c r="BR76" s="526">
        <v>1589.4047</v>
      </c>
      <c r="BS76" s="517">
        <v>146.93889999999999</v>
      </c>
      <c r="BT76" s="517">
        <v>165.66329999999999</v>
      </c>
      <c r="BU76" s="517">
        <v>176.6163</v>
      </c>
      <c r="BV76" s="517">
        <v>489.21850000000001</v>
      </c>
      <c r="BW76" s="517">
        <v>151.88120000000001</v>
      </c>
      <c r="BX76" s="517">
        <v>278.21949999999998</v>
      </c>
      <c r="BY76" s="517">
        <v>115.5861</v>
      </c>
      <c r="BZ76" s="517">
        <v>545.68679999999995</v>
      </c>
      <c r="CA76" s="517">
        <v>126.3823</v>
      </c>
      <c r="CB76" s="517">
        <v>137.6164</v>
      </c>
      <c r="CC76" s="517">
        <v>107.7919</v>
      </c>
      <c r="CD76" s="517">
        <v>371.79059999999998</v>
      </c>
      <c r="CE76" s="517">
        <v>170.66040000000001</v>
      </c>
      <c r="CF76" s="517">
        <v>177.34299999999999</v>
      </c>
      <c r="CG76" s="517">
        <v>136.69159999999999</v>
      </c>
      <c r="CH76" s="517">
        <v>484.69499999999999</v>
      </c>
      <c r="CI76" s="527">
        <v>1891.3909000000001</v>
      </c>
      <c r="CJ76" s="517">
        <v>109.67310000000001</v>
      </c>
      <c r="CK76" s="517">
        <v>215.8203</v>
      </c>
      <c r="CL76" s="517">
        <v>206.35329999999999</v>
      </c>
      <c r="CM76" s="517">
        <v>531.84670000000006</v>
      </c>
      <c r="CN76" s="517">
        <v>152.33330000000001</v>
      </c>
      <c r="CO76" s="517">
        <v>146.60769999999999</v>
      </c>
      <c r="CP76" s="517">
        <v>142.61439999999999</v>
      </c>
      <c r="CQ76" s="517">
        <v>441.55540000000002</v>
      </c>
      <c r="CR76" s="517">
        <v>153.00059999999999</v>
      </c>
      <c r="CS76" s="517">
        <v>62.877600000000001</v>
      </c>
      <c r="CT76" s="517">
        <v>124.4546</v>
      </c>
      <c r="CU76" s="517">
        <v>340.33280000000002</v>
      </c>
      <c r="CV76" s="517">
        <v>117.06480000000001</v>
      </c>
      <c r="CW76" s="517">
        <v>32.382399999999997</v>
      </c>
      <c r="CX76" s="517">
        <v>115.05589999999999</v>
      </c>
      <c r="CY76" s="517">
        <v>264.50310000000002</v>
      </c>
      <c r="CZ76" s="528">
        <v>1578.2380000000001</v>
      </c>
      <c r="DA76" s="93" t="s">
        <v>348</v>
      </c>
      <c r="DB76" s="94">
        <v>71</v>
      </c>
      <c r="DC76" s="226"/>
    </row>
    <row r="77" spans="1:107" ht="18" customHeight="1" x14ac:dyDescent="0.5">
      <c r="A77" s="95">
        <v>72</v>
      </c>
      <c r="B77" s="77" t="s">
        <v>79</v>
      </c>
      <c r="C77" s="518">
        <v>1.7055</v>
      </c>
      <c r="D77" s="519">
        <v>0.95330000000000004</v>
      </c>
      <c r="E77" s="519">
        <v>3.5047999999999999</v>
      </c>
      <c r="F77" s="519">
        <v>6.1635999999999997</v>
      </c>
      <c r="G77" s="519">
        <v>3.1053000000000002</v>
      </c>
      <c r="H77" s="519">
        <v>1.7151000000000001</v>
      </c>
      <c r="I77" s="519">
        <v>0.78320000000000001</v>
      </c>
      <c r="J77" s="519">
        <v>5.6036000000000001</v>
      </c>
      <c r="K77" s="519">
        <v>0.98950000000000005</v>
      </c>
      <c r="L77" s="519">
        <v>2.0194000000000001</v>
      </c>
      <c r="M77" s="519">
        <v>0.44500000000000001</v>
      </c>
      <c r="N77" s="519">
        <v>3.4539</v>
      </c>
      <c r="O77" s="519">
        <v>16.2834</v>
      </c>
      <c r="P77" s="519">
        <v>0.31169999999999998</v>
      </c>
      <c r="Q77" s="519">
        <v>1.1973</v>
      </c>
      <c r="R77" s="519">
        <v>17.792300000000001</v>
      </c>
      <c r="S77" s="529">
        <v>33.013399999999997</v>
      </c>
      <c r="T77" s="519">
        <v>2.1831999999999998</v>
      </c>
      <c r="U77" s="519">
        <v>1.9379</v>
      </c>
      <c r="V77" s="519">
        <v>1.7527999999999999</v>
      </c>
      <c r="W77" s="519">
        <v>5.8738999999999999</v>
      </c>
      <c r="X77" s="519">
        <v>1.1906000000000001</v>
      </c>
      <c r="Y77" s="519">
        <v>2.9041999999999999</v>
      </c>
      <c r="Z77" s="519">
        <v>1.3704000000000001</v>
      </c>
      <c r="AA77" s="519">
        <v>5.4652000000000003</v>
      </c>
      <c r="AB77" s="519">
        <v>3.0232999999999999</v>
      </c>
      <c r="AC77" s="519">
        <v>0.98719999999999997</v>
      </c>
      <c r="AD77" s="519">
        <v>2.9346999999999999</v>
      </c>
      <c r="AE77" s="519">
        <v>6.9451999999999998</v>
      </c>
      <c r="AF77" s="519">
        <v>3.7654000000000001</v>
      </c>
      <c r="AG77" s="519">
        <v>9.3082999999999991</v>
      </c>
      <c r="AH77" s="519">
        <v>7.3727</v>
      </c>
      <c r="AI77" s="519">
        <v>20.446400000000001</v>
      </c>
      <c r="AJ77" s="530">
        <v>38.730699999999999</v>
      </c>
      <c r="AK77" s="519">
        <v>20.9833</v>
      </c>
      <c r="AL77" s="519">
        <v>1.5922000000000001</v>
      </c>
      <c r="AM77" s="519">
        <v>4.2481999999999998</v>
      </c>
      <c r="AN77" s="519">
        <v>26.823599999999999</v>
      </c>
      <c r="AO77" s="519">
        <v>21.7668</v>
      </c>
      <c r="AP77" s="519">
        <v>7.6422999999999996</v>
      </c>
      <c r="AQ77" s="519">
        <v>8.2363</v>
      </c>
      <c r="AR77" s="519">
        <v>37.645400000000002</v>
      </c>
      <c r="AS77" s="519">
        <v>14.460900000000001</v>
      </c>
      <c r="AT77" s="519">
        <v>5.5853000000000002</v>
      </c>
      <c r="AU77" s="519">
        <v>5.8655999999999997</v>
      </c>
      <c r="AV77" s="519">
        <v>25.911899999999999</v>
      </c>
      <c r="AW77" s="519">
        <v>4.5704000000000002</v>
      </c>
      <c r="AX77" s="519">
        <v>8.5902999999999992</v>
      </c>
      <c r="AY77" s="519">
        <v>150.33850000000001</v>
      </c>
      <c r="AZ77" s="519">
        <v>163.49930000000001</v>
      </c>
      <c r="BA77" s="531">
        <v>253.8802</v>
      </c>
      <c r="BB77" s="518">
        <v>78.251099999999994</v>
      </c>
      <c r="BC77" s="519">
        <v>90.468800000000002</v>
      </c>
      <c r="BD77" s="519">
        <v>71.163300000000007</v>
      </c>
      <c r="BE77" s="519">
        <v>239.88319999999999</v>
      </c>
      <c r="BF77" s="519">
        <v>52.390799999999999</v>
      </c>
      <c r="BG77" s="519">
        <v>81.284800000000004</v>
      </c>
      <c r="BH77" s="519">
        <v>459.43209999999999</v>
      </c>
      <c r="BI77" s="519">
        <v>593.10770000000002</v>
      </c>
      <c r="BJ77" s="519">
        <v>94.432400000000001</v>
      </c>
      <c r="BK77" s="519">
        <v>77.553600000000003</v>
      </c>
      <c r="BL77" s="519">
        <v>86.211299999999994</v>
      </c>
      <c r="BM77" s="519">
        <v>258.19720000000001</v>
      </c>
      <c r="BN77" s="519">
        <v>126.5175</v>
      </c>
      <c r="BO77" s="519">
        <v>77.495000000000005</v>
      </c>
      <c r="BP77" s="519">
        <v>80.393600000000006</v>
      </c>
      <c r="BQ77" s="519">
        <v>284.40609999999998</v>
      </c>
      <c r="BR77" s="529">
        <v>1375.5943</v>
      </c>
      <c r="BS77" s="519">
        <v>274.9194</v>
      </c>
      <c r="BT77" s="519">
        <v>175.79560000000001</v>
      </c>
      <c r="BU77" s="519">
        <v>75.818700000000007</v>
      </c>
      <c r="BV77" s="519">
        <v>526.53380000000004</v>
      </c>
      <c r="BW77" s="519">
        <v>101.38079999999999</v>
      </c>
      <c r="BX77" s="519">
        <v>110.40949999999999</v>
      </c>
      <c r="BY77" s="519">
        <v>90.986500000000007</v>
      </c>
      <c r="BZ77" s="519">
        <v>302.77679999999998</v>
      </c>
      <c r="CA77" s="519">
        <v>1470.2976000000001</v>
      </c>
      <c r="CB77" s="519">
        <v>124.19580000000001</v>
      </c>
      <c r="CC77" s="519">
        <v>101.8797</v>
      </c>
      <c r="CD77" s="519">
        <v>1696.3732</v>
      </c>
      <c r="CE77" s="519">
        <v>266.59890000000001</v>
      </c>
      <c r="CF77" s="519">
        <v>84.867599999999996</v>
      </c>
      <c r="CG77" s="519">
        <v>188.37950000000001</v>
      </c>
      <c r="CH77" s="519">
        <v>539.846</v>
      </c>
      <c r="CI77" s="530">
        <v>3065.5297</v>
      </c>
      <c r="CJ77" s="519">
        <v>104.696</v>
      </c>
      <c r="CK77" s="519">
        <v>69.341800000000006</v>
      </c>
      <c r="CL77" s="519">
        <v>79.907799999999995</v>
      </c>
      <c r="CM77" s="519">
        <v>253.94569999999999</v>
      </c>
      <c r="CN77" s="519">
        <v>283.4375</v>
      </c>
      <c r="CO77" s="519">
        <v>92.082999999999998</v>
      </c>
      <c r="CP77" s="519">
        <v>77.154200000000003</v>
      </c>
      <c r="CQ77" s="519">
        <v>452.6748</v>
      </c>
      <c r="CR77" s="519">
        <v>148.24029999999999</v>
      </c>
      <c r="CS77" s="519">
        <v>77.651899999999998</v>
      </c>
      <c r="CT77" s="519">
        <v>89.204300000000003</v>
      </c>
      <c r="CU77" s="519">
        <v>315.09649999999999</v>
      </c>
      <c r="CV77" s="519">
        <v>83.723799999999997</v>
      </c>
      <c r="CW77" s="519">
        <v>95.1494</v>
      </c>
      <c r="CX77" s="519">
        <v>168.5352</v>
      </c>
      <c r="CY77" s="519">
        <v>347.4085</v>
      </c>
      <c r="CZ77" s="531">
        <v>1369.1253999999999</v>
      </c>
      <c r="DA77" s="96" t="s">
        <v>340</v>
      </c>
      <c r="DB77" s="97">
        <v>72</v>
      </c>
      <c r="DC77" s="226"/>
    </row>
    <row r="78" spans="1:107" ht="18" customHeight="1" x14ac:dyDescent="0.5">
      <c r="A78" s="92">
        <v>73</v>
      </c>
      <c r="B78" s="73" t="s">
        <v>56</v>
      </c>
      <c r="C78" s="516">
        <v>53.793199999999999</v>
      </c>
      <c r="D78" s="517">
        <v>58.484499999999997</v>
      </c>
      <c r="E78" s="517">
        <v>58.142299999999999</v>
      </c>
      <c r="F78" s="517">
        <v>170.42</v>
      </c>
      <c r="G78" s="517">
        <v>57.513399999999997</v>
      </c>
      <c r="H78" s="517">
        <v>67.737499999999997</v>
      </c>
      <c r="I78" s="517">
        <v>43.656199999999998</v>
      </c>
      <c r="J78" s="517">
        <v>168.90719999999999</v>
      </c>
      <c r="K78" s="517">
        <v>74.474699999999999</v>
      </c>
      <c r="L78" s="517">
        <v>51.559800000000003</v>
      </c>
      <c r="M78" s="517">
        <v>49.488300000000002</v>
      </c>
      <c r="N78" s="517">
        <v>175.52279999999999</v>
      </c>
      <c r="O78" s="517">
        <v>53.805300000000003</v>
      </c>
      <c r="P78" s="517">
        <v>55.901299999999999</v>
      </c>
      <c r="Q78" s="517">
        <v>60.825000000000003</v>
      </c>
      <c r="R78" s="517">
        <v>170.5316</v>
      </c>
      <c r="S78" s="526">
        <v>685.38160000000005</v>
      </c>
      <c r="T78" s="517">
        <v>56.345500000000001</v>
      </c>
      <c r="U78" s="517">
        <v>76.806299999999993</v>
      </c>
      <c r="V78" s="517">
        <v>62.544600000000003</v>
      </c>
      <c r="W78" s="517">
        <v>195.69630000000001</v>
      </c>
      <c r="X78" s="517">
        <v>69.898799999999994</v>
      </c>
      <c r="Y78" s="517">
        <v>65.9285</v>
      </c>
      <c r="Z78" s="517">
        <v>70.601799999999997</v>
      </c>
      <c r="AA78" s="517">
        <v>206.42920000000001</v>
      </c>
      <c r="AB78" s="517">
        <v>84.863500000000002</v>
      </c>
      <c r="AC78" s="517">
        <v>53.075400000000002</v>
      </c>
      <c r="AD78" s="517">
        <v>60.095799999999997</v>
      </c>
      <c r="AE78" s="517">
        <v>198.03469999999999</v>
      </c>
      <c r="AF78" s="517">
        <v>79.273099999999999</v>
      </c>
      <c r="AG78" s="517">
        <v>62.271900000000002</v>
      </c>
      <c r="AH78" s="517">
        <v>96.707499999999996</v>
      </c>
      <c r="AI78" s="517">
        <v>238.2525</v>
      </c>
      <c r="AJ78" s="527">
        <v>838.4126</v>
      </c>
      <c r="AK78" s="517">
        <v>85.364800000000002</v>
      </c>
      <c r="AL78" s="517">
        <v>64.489999999999995</v>
      </c>
      <c r="AM78" s="517">
        <v>82.400199999999998</v>
      </c>
      <c r="AN78" s="517">
        <v>232.255</v>
      </c>
      <c r="AO78" s="517">
        <v>70.148300000000006</v>
      </c>
      <c r="AP78" s="517">
        <v>106.88849999999999</v>
      </c>
      <c r="AQ78" s="517">
        <v>125.40730000000001</v>
      </c>
      <c r="AR78" s="517">
        <v>302.44409999999999</v>
      </c>
      <c r="AS78" s="517">
        <v>79.5411</v>
      </c>
      <c r="AT78" s="517">
        <v>72.590299999999999</v>
      </c>
      <c r="AU78" s="517">
        <v>69.407499999999999</v>
      </c>
      <c r="AV78" s="517">
        <v>221.53890000000001</v>
      </c>
      <c r="AW78" s="517">
        <v>62.299199999999999</v>
      </c>
      <c r="AX78" s="517">
        <v>53.2072</v>
      </c>
      <c r="AY78" s="517">
        <v>80.007800000000003</v>
      </c>
      <c r="AZ78" s="517">
        <v>195.51419999999999</v>
      </c>
      <c r="BA78" s="528">
        <v>951.75220000000002</v>
      </c>
      <c r="BB78" s="516">
        <v>30.328099999999999</v>
      </c>
      <c r="BC78" s="517">
        <v>23.527699999999999</v>
      </c>
      <c r="BD78" s="517">
        <v>37.525300000000001</v>
      </c>
      <c r="BE78" s="517">
        <v>91.381100000000004</v>
      </c>
      <c r="BF78" s="517">
        <v>26.767199999999999</v>
      </c>
      <c r="BG78" s="517">
        <v>24.253299999999999</v>
      </c>
      <c r="BH78" s="517">
        <v>15.0303</v>
      </c>
      <c r="BI78" s="517">
        <v>66.050700000000006</v>
      </c>
      <c r="BJ78" s="517">
        <v>21.568000000000001</v>
      </c>
      <c r="BK78" s="517">
        <v>15.4392</v>
      </c>
      <c r="BL78" s="517">
        <v>15.435499999999999</v>
      </c>
      <c r="BM78" s="517">
        <v>52.442700000000002</v>
      </c>
      <c r="BN78" s="517">
        <v>10.248699999999999</v>
      </c>
      <c r="BO78" s="517">
        <v>25.100899999999999</v>
      </c>
      <c r="BP78" s="517">
        <v>18.008900000000001</v>
      </c>
      <c r="BQ78" s="517">
        <v>53.358499999999999</v>
      </c>
      <c r="BR78" s="526">
        <v>263.233</v>
      </c>
      <c r="BS78" s="517">
        <v>13.535500000000001</v>
      </c>
      <c r="BT78" s="517">
        <v>22.6739</v>
      </c>
      <c r="BU78" s="517">
        <v>22.683399999999999</v>
      </c>
      <c r="BV78" s="517">
        <v>58.892699999999998</v>
      </c>
      <c r="BW78" s="517">
        <v>17.5078</v>
      </c>
      <c r="BX78" s="517">
        <v>29.989699999999999</v>
      </c>
      <c r="BY78" s="517">
        <v>20.891100000000002</v>
      </c>
      <c r="BZ78" s="517">
        <v>68.388599999999997</v>
      </c>
      <c r="CA78" s="517">
        <v>25.575700000000001</v>
      </c>
      <c r="CB78" s="517">
        <v>25.4312</v>
      </c>
      <c r="CC78" s="517">
        <v>18.055700000000002</v>
      </c>
      <c r="CD78" s="517">
        <v>69.062600000000003</v>
      </c>
      <c r="CE78" s="517">
        <v>25.1404</v>
      </c>
      <c r="CF78" s="517">
        <v>34.945700000000002</v>
      </c>
      <c r="CG78" s="517">
        <v>28.119299999999999</v>
      </c>
      <c r="CH78" s="517">
        <v>88.205299999999994</v>
      </c>
      <c r="CI78" s="527">
        <v>284.54919999999998</v>
      </c>
      <c r="CJ78" s="517">
        <v>51.670400000000001</v>
      </c>
      <c r="CK78" s="517">
        <v>50.515900000000002</v>
      </c>
      <c r="CL78" s="517">
        <v>49.900599999999997</v>
      </c>
      <c r="CM78" s="517">
        <v>152.08680000000001</v>
      </c>
      <c r="CN78" s="517">
        <v>48.532800000000002</v>
      </c>
      <c r="CO78" s="517">
        <v>43.151699999999998</v>
      </c>
      <c r="CP78" s="517">
        <v>42.856200000000001</v>
      </c>
      <c r="CQ78" s="517">
        <v>134.54079999999999</v>
      </c>
      <c r="CR78" s="517">
        <v>49.372399999999999</v>
      </c>
      <c r="CS78" s="517">
        <v>29.459399999999999</v>
      </c>
      <c r="CT78" s="517">
        <v>46.804200000000002</v>
      </c>
      <c r="CU78" s="517">
        <v>125.636</v>
      </c>
      <c r="CV78" s="517">
        <v>32.4268</v>
      </c>
      <c r="CW78" s="517">
        <v>26.929600000000001</v>
      </c>
      <c r="CX78" s="517">
        <v>45.067900000000002</v>
      </c>
      <c r="CY78" s="517">
        <v>104.4243</v>
      </c>
      <c r="CZ78" s="528">
        <v>516.68790000000001</v>
      </c>
      <c r="DA78" s="93" t="s">
        <v>301</v>
      </c>
      <c r="DB78" s="94">
        <v>73</v>
      </c>
      <c r="DC78" s="226"/>
    </row>
    <row r="79" spans="1:107" ht="18" customHeight="1" x14ac:dyDescent="0.5">
      <c r="A79" s="95">
        <v>74</v>
      </c>
      <c r="B79" s="77" t="s">
        <v>69</v>
      </c>
      <c r="C79" s="518">
        <v>17.625900000000001</v>
      </c>
      <c r="D79" s="519">
        <v>13.2685</v>
      </c>
      <c r="E79" s="519">
        <v>13.449</v>
      </c>
      <c r="F79" s="519">
        <v>44.343400000000003</v>
      </c>
      <c r="G79" s="519">
        <v>6.3620000000000001</v>
      </c>
      <c r="H79" s="519">
        <v>14.014099999999999</v>
      </c>
      <c r="I79" s="519">
        <v>8.5197000000000003</v>
      </c>
      <c r="J79" s="519">
        <v>28.895800000000001</v>
      </c>
      <c r="K79" s="519">
        <v>7.4949000000000003</v>
      </c>
      <c r="L79" s="519">
        <v>7.0403000000000002</v>
      </c>
      <c r="M79" s="519">
        <v>20.835899999999999</v>
      </c>
      <c r="N79" s="519">
        <v>35.371200000000002</v>
      </c>
      <c r="O79" s="519">
        <v>14.533200000000001</v>
      </c>
      <c r="P79" s="519">
        <v>14.0252</v>
      </c>
      <c r="Q79" s="519">
        <v>12.411099999999999</v>
      </c>
      <c r="R79" s="519">
        <v>40.9694</v>
      </c>
      <c r="S79" s="529">
        <v>149.57980000000001</v>
      </c>
      <c r="T79" s="519">
        <v>9.3673000000000002</v>
      </c>
      <c r="U79" s="519">
        <v>12.486499999999999</v>
      </c>
      <c r="V79" s="519">
        <v>5.8817000000000004</v>
      </c>
      <c r="W79" s="519">
        <v>27.735499999999998</v>
      </c>
      <c r="X79" s="519">
        <v>9.2957999999999998</v>
      </c>
      <c r="Y79" s="519">
        <v>7.8215000000000003</v>
      </c>
      <c r="Z79" s="519">
        <v>6.0537000000000001</v>
      </c>
      <c r="AA79" s="519">
        <v>23.170999999999999</v>
      </c>
      <c r="AB79" s="519">
        <v>9.9666999999999994</v>
      </c>
      <c r="AC79" s="519">
        <v>16.908899999999999</v>
      </c>
      <c r="AD79" s="519">
        <v>7.6334999999999997</v>
      </c>
      <c r="AE79" s="519">
        <v>34.509099999999997</v>
      </c>
      <c r="AF79" s="519">
        <v>12.0702</v>
      </c>
      <c r="AG79" s="519">
        <v>14.7742</v>
      </c>
      <c r="AH79" s="519">
        <v>8.2750000000000004</v>
      </c>
      <c r="AI79" s="519">
        <v>35.119300000000003</v>
      </c>
      <c r="AJ79" s="530">
        <v>120.535</v>
      </c>
      <c r="AK79" s="519">
        <v>12.8873</v>
      </c>
      <c r="AL79" s="519">
        <v>11.827299999999999</v>
      </c>
      <c r="AM79" s="519">
        <v>5.5490000000000004</v>
      </c>
      <c r="AN79" s="519">
        <v>30.2636</v>
      </c>
      <c r="AO79" s="519">
        <v>8.5431000000000008</v>
      </c>
      <c r="AP79" s="519">
        <v>10.9611</v>
      </c>
      <c r="AQ79" s="519">
        <v>10.5167</v>
      </c>
      <c r="AR79" s="519">
        <v>30.020900000000001</v>
      </c>
      <c r="AS79" s="519">
        <v>7.0975000000000001</v>
      </c>
      <c r="AT79" s="519">
        <v>13.855499999999999</v>
      </c>
      <c r="AU79" s="519">
        <v>10.672800000000001</v>
      </c>
      <c r="AV79" s="519">
        <v>31.625800000000002</v>
      </c>
      <c r="AW79" s="519">
        <v>10.835900000000001</v>
      </c>
      <c r="AX79" s="519">
        <v>7.3525999999999998</v>
      </c>
      <c r="AY79" s="519">
        <v>15.1721</v>
      </c>
      <c r="AZ79" s="519">
        <v>33.360700000000001</v>
      </c>
      <c r="BA79" s="531">
        <v>125.271</v>
      </c>
      <c r="BB79" s="518">
        <v>34.824599999999997</v>
      </c>
      <c r="BC79" s="519">
        <v>26.337900000000001</v>
      </c>
      <c r="BD79" s="519">
        <v>46.509</v>
      </c>
      <c r="BE79" s="519">
        <v>107.6716</v>
      </c>
      <c r="BF79" s="519">
        <v>9.0368999999999993</v>
      </c>
      <c r="BG79" s="519">
        <v>116.6431</v>
      </c>
      <c r="BH79" s="519">
        <v>509.01319999999998</v>
      </c>
      <c r="BI79" s="519">
        <v>634.69320000000005</v>
      </c>
      <c r="BJ79" s="519">
        <v>68.302599999999998</v>
      </c>
      <c r="BK79" s="519">
        <v>66.072500000000005</v>
      </c>
      <c r="BL79" s="519">
        <v>21.800799999999999</v>
      </c>
      <c r="BM79" s="519">
        <v>156.17590000000001</v>
      </c>
      <c r="BN79" s="519">
        <v>50.656599999999997</v>
      </c>
      <c r="BO79" s="519">
        <v>50.054499999999997</v>
      </c>
      <c r="BP79" s="519">
        <v>60.322499999999998</v>
      </c>
      <c r="BQ79" s="519">
        <v>161.03360000000001</v>
      </c>
      <c r="BR79" s="529">
        <v>1059.5744</v>
      </c>
      <c r="BS79" s="519">
        <v>73.565399999999997</v>
      </c>
      <c r="BT79" s="519">
        <v>94.236400000000003</v>
      </c>
      <c r="BU79" s="519">
        <v>89.197299999999998</v>
      </c>
      <c r="BV79" s="519">
        <v>256.99900000000002</v>
      </c>
      <c r="BW79" s="519">
        <v>51.655799999999999</v>
      </c>
      <c r="BX79" s="519">
        <v>202.18510000000001</v>
      </c>
      <c r="BY79" s="519">
        <v>403.27760000000001</v>
      </c>
      <c r="BZ79" s="519">
        <v>657.11860000000001</v>
      </c>
      <c r="CA79" s="519">
        <v>71.856700000000004</v>
      </c>
      <c r="CB79" s="519">
        <v>75.650800000000004</v>
      </c>
      <c r="CC79" s="519">
        <v>61.810600000000001</v>
      </c>
      <c r="CD79" s="519">
        <v>209.31809999999999</v>
      </c>
      <c r="CE79" s="519">
        <v>55.607700000000001</v>
      </c>
      <c r="CF79" s="519">
        <v>51.933700000000002</v>
      </c>
      <c r="CG79" s="519">
        <v>89.613399999999999</v>
      </c>
      <c r="CH79" s="519">
        <v>197.1549</v>
      </c>
      <c r="CI79" s="530">
        <v>1320.5905</v>
      </c>
      <c r="CJ79" s="519">
        <v>41.138500000000001</v>
      </c>
      <c r="CK79" s="519">
        <v>110.9455</v>
      </c>
      <c r="CL79" s="519">
        <v>98.45</v>
      </c>
      <c r="CM79" s="519">
        <v>250.53399999999999</v>
      </c>
      <c r="CN79" s="519">
        <v>46.576799999999999</v>
      </c>
      <c r="CO79" s="519">
        <v>420.863</v>
      </c>
      <c r="CP79" s="519">
        <v>100.7012</v>
      </c>
      <c r="CQ79" s="519">
        <v>568.14099999999996</v>
      </c>
      <c r="CR79" s="519">
        <v>80.052199999999999</v>
      </c>
      <c r="CS79" s="519">
        <v>104.2632</v>
      </c>
      <c r="CT79" s="519">
        <v>48.688000000000002</v>
      </c>
      <c r="CU79" s="519">
        <v>233.0034</v>
      </c>
      <c r="CV79" s="519">
        <v>41.345700000000001</v>
      </c>
      <c r="CW79" s="519">
        <v>85.307299999999998</v>
      </c>
      <c r="CX79" s="519">
        <v>84.747600000000006</v>
      </c>
      <c r="CY79" s="519">
        <v>211.4006</v>
      </c>
      <c r="CZ79" s="531">
        <v>1263.079</v>
      </c>
      <c r="DA79" s="96" t="s">
        <v>320</v>
      </c>
      <c r="DB79" s="97">
        <v>74</v>
      </c>
      <c r="DC79" s="226"/>
    </row>
    <row r="80" spans="1:107" ht="18" customHeight="1" x14ac:dyDescent="0.5">
      <c r="A80" s="92">
        <v>75</v>
      </c>
      <c r="B80" s="73" t="s">
        <v>77</v>
      </c>
      <c r="C80" s="516">
        <v>53.088999999999999</v>
      </c>
      <c r="D80" s="517">
        <v>11.9596</v>
      </c>
      <c r="E80" s="517">
        <v>19.332999999999998</v>
      </c>
      <c r="F80" s="517">
        <v>84.381600000000006</v>
      </c>
      <c r="G80" s="517">
        <v>6.6180000000000003</v>
      </c>
      <c r="H80" s="517">
        <v>125.5673</v>
      </c>
      <c r="I80" s="517">
        <v>15.1248</v>
      </c>
      <c r="J80" s="517">
        <v>147.31</v>
      </c>
      <c r="K80" s="517">
        <v>3.8815</v>
      </c>
      <c r="L80" s="517">
        <v>214.10769999999999</v>
      </c>
      <c r="M80" s="517">
        <v>3.0223</v>
      </c>
      <c r="N80" s="517">
        <v>221.01150000000001</v>
      </c>
      <c r="O80" s="517">
        <v>18.7621</v>
      </c>
      <c r="P80" s="517">
        <v>3.1015999999999999</v>
      </c>
      <c r="Q80" s="517">
        <v>41.682400000000001</v>
      </c>
      <c r="R80" s="517">
        <v>63.546100000000003</v>
      </c>
      <c r="S80" s="526">
        <v>516.24919999999997</v>
      </c>
      <c r="T80" s="517">
        <v>2.0224000000000002</v>
      </c>
      <c r="U80" s="517">
        <v>0.16189999999999999</v>
      </c>
      <c r="V80" s="517">
        <v>3.4502000000000002</v>
      </c>
      <c r="W80" s="517">
        <v>5.6345000000000001</v>
      </c>
      <c r="X80" s="517">
        <v>3.8761000000000001</v>
      </c>
      <c r="Y80" s="517">
        <v>5.3373999999999997</v>
      </c>
      <c r="Z80" s="517">
        <v>2.6983000000000001</v>
      </c>
      <c r="AA80" s="517">
        <v>11.911899999999999</v>
      </c>
      <c r="AB80" s="517">
        <v>7.4660000000000002</v>
      </c>
      <c r="AC80" s="517">
        <v>53.830800000000004</v>
      </c>
      <c r="AD80" s="517">
        <v>8.1804000000000006</v>
      </c>
      <c r="AE80" s="517">
        <v>69.4773</v>
      </c>
      <c r="AF80" s="517">
        <v>2.8820999999999999</v>
      </c>
      <c r="AG80" s="517">
        <v>7.4208999999999996</v>
      </c>
      <c r="AH80" s="517">
        <v>3.9098000000000002</v>
      </c>
      <c r="AI80" s="517">
        <v>14.2128</v>
      </c>
      <c r="AJ80" s="527">
        <v>101.23650000000001</v>
      </c>
      <c r="AK80" s="517">
        <v>14.2319</v>
      </c>
      <c r="AL80" s="517">
        <v>7.2577999999999996</v>
      </c>
      <c r="AM80" s="517">
        <v>9.7715999999999994</v>
      </c>
      <c r="AN80" s="517">
        <v>31.261399999999998</v>
      </c>
      <c r="AO80" s="517">
        <v>115.1889</v>
      </c>
      <c r="AP80" s="517">
        <v>5.8821000000000003</v>
      </c>
      <c r="AQ80" s="517">
        <v>129.74760000000001</v>
      </c>
      <c r="AR80" s="517">
        <v>250.81870000000001</v>
      </c>
      <c r="AS80" s="517">
        <v>120.55629999999999</v>
      </c>
      <c r="AT80" s="517">
        <v>3.5651999999999999</v>
      </c>
      <c r="AU80" s="517">
        <v>7.4751000000000003</v>
      </c>
      <c r="AV80" s="517">
        <v>131.5966</v>
      </c>
      <c r="AW80" s="517">
        <v>15.042</v>
      </c>
      <c r="AX80" s="517">
        <v>3.258</v>
      </c>
      <c r="AY80" s="517">
        <v>5.0457000000000001</v>
      </c>
      <c r="AZ80" s="517">
        <v>23.345700000000001</v>
      </c>
      <c r="BA80" s="528">
        <v>437.0224</v>
      </c>
      <c r="BB80" s="516">
        <v>31.888000000000002</v>
      </c>
      <c r="BC80" s="517">
        <v>25.0321</v>
      </c>
      <c r="BD80" s="517">
        <v>22.785599999999999</v>
      </c>
      <c r="BE80" s="517">
        <v>79.705600000000004</v>
      </c>
      <c r="BF80" s="517">
        <v>37.682600000000001</v>
      </c>
      <c r="BG80" s="517">
        <v>35.260399999999997</v>
      </c>
      <c r="BH80" s="517">
        <v>35.500100000000003</v>
      </c>
      <c r="BI80" s="517">
        <v>108.4432</v>
      </c>
      <c r="BJ80" s="517">
        <v>27.296299999999999</v>
      </c>
      <c r="BK80" s="517">
        <v>34.5426</v>
      </c>
      <c r="BL80" s="517">
        <v>27.185199999999998</v>
      </c>
      <c r="BM80" s="517">
        <v>89.024100000000004</v>
      </c>
      <c r="BN80" s="517">
        <v>28.552499999999998</v>
      </c>
      <c r="BO80" s="517">
        <v>22.555800000000001</v>
      </c>
      <c r="BP80" s="517">
        <v>18.1248</v>
      </c>
      <c r="BQ80" s="517">
        <v>69.233099999999993</v>
      </c>
      <c r="BR80" s="526">
        <v>346.40600000000001</v>
      </c>
      <c r="BS80" s="517">
        <v>27.046600000000002</v>
      </c>
      <c r="BT80" s="517">
        <v>29.7044</v>
      </c>
      <c r="BU80" s="517">
        <v>30.042400000000001</v>
      </c>
      <c r="BV80" s="517">
        <v>86.793400000000005</v>
      </c>
      <c r="BW80" s="517">
        <v>46.460799999999999</v>
      </c>
      <c r="BX80" s="517">
        <v>53.515000000000001</v>
      </c>
      <c r="BY80" s="517">
        <v>46.184399999999997</v>
      </c>
      <c r="BZ80" s="517">
        <v>146.1602</v>
      </c>
      <c r="CA80" s="517">
        <v>72.028400000000005</v>
      </c>
      <c r="CB80" s="517">
        <v>50.5411</v>
      </c>
      <c r="CC80" s="517">
        <v>46.216000000000001</v>
      </c>
      <c r="CD80" s="517">
        <v>168.78550000000001</v>
      </c>
      <c r="CE80" s="517">
        <v>50.957000000000001</v>
      </c>
      <c r="CF80" s="517">
        <v>37.993600000000001</v>
      </c>
      <c r="CG80" s="517">
        <v>74.793199999999999</v>
      </c>
      <c r="CH80" s="517">
        <v>163.74379999999999</v>
      </c>
      <c r="CI80" s="527">
        <v>565.48289999999997</v>
      </c>
      <c r="CJ80" s="517">
        <v>60.296599999999998</v>
      </c>
      <c r="CK80" s="517">
        <v>68.067599999999999</v>
      </c>
      <c r="CL80" s="517">
        <v>54.1008</v>
      </c>
      <c r="CM80" s="517">
        <v>182.4649</v>
      </c>
      <c r="CN80" s="517">
        <v>87.861599999999996</v>
      </c>
      <c r="CO80" s="517">
        <v>55.587600000000002</v>
      </c>
      <c r="CP80" s="517">
        <v>85.727000000000004</v>
      </c>
      <c r="CQ80" s="517">
        <v>229.17609999999999</v>
      </c>
      <c r="CR80" s="517">
        <v>112.3389</v>
      </c>
      <c r="CS80" s="517">
        <v>80.190799999999996</v>
      </c>
      <c r="CT80" s="517">
        <v>54.0764</v>
      </c>
      <c r="CU80" s="517">
        <v>246.6061</v>
      </c>
      <c r="CV80" s="517">
        <v>61.693399999999997</v>
      </c>
      <c r="CW80" s="517">
        <v>61.833599999999997</v>
      </c>
      <c r="CX80" s="517">
        <v>103.8322</v>
      </c>
      <c r="CY80" s="517">
        <v>227.35919999999999</v>
      </c>
      <c r="CZ80" s="528">
        <v>885.60640000000001</v>
      </c>
      <c r="DA80" s="93" t="s">
        <v>345</v>
      </c>
      <c r="DB80" s="94">
        <v>75</v>
      </c>
      <c r="DC80" s="226"/>
    </row>
    <row r="81" spans="1:107" ht="18" customHeight="1" x14ac:dyDescent="0.5">
      <c r="A81" s="95">
        <v>76</v>
      </c>
      <c r="B81" s="77" t="s">
        <v>58</v>
      </c>
      <c r="C81" s="518">
        <v>30.4528</v>
      </c>
      <c r="D81" s="519">
        <v>49.292099999999998</v>
      </c>
      <c r="E81" s="519">
        <v>45.877800000000001</v>
      </c>
      <c r="F81" s="519">
        <v>125.6228</v>
      </c>
      <c r="G81" s="519">
        <v>51.125</v>
      </c>
      <c r="H81" s="519">
        <v>68.148300000000006</v>
      </c>
      <c r="I81" s="519">
        <v>92.608800000000002</v>
      </c>
      <c r="J81" s="519">
        <v>211.88210000000001</v>
      </c>
      <c r="K81" s="519">
        <v>39.3157</v>
      </c>
      <c r="L81" s="519">
        <v>51.991399999999999</v>
      </c>
      <c r="M81" s="519">
        <v>111.702</v>
      </c>
      <c r="N81" s="519">
        <v>203.00909999999999</v>
      </c>
      <c r="O81" s="519">
        <v>56.6753</v>
      </c>
      <c r="P81" s="519">
        <v>69.501800000000003</v>
      </c>
      <c r="Q81" s="519">
        <v>33.553800000000003</v>
      </c>
      <c r="R81" s="519">
        <v>159.73079999999999</v>
      </c>
      <c r="S81" s="529">
        <v>700.24469999999997</v>
      </c>
      <c r="T81" s="519">
        <v>49.028199999999998</v>
      </c>
      <c r="U81" s="519">
        <v>45.618200000000002</v>
      </c>
      <c r="V81" s="519">
        <v>78.186800000000005</v>
      </c>
      <c r="W81" s="519">
        <v>172.83320000000001</v>
      </c>
      <c r="X81" s="519">
        <v>45.942700000000002</v>
      </c>
      <c r="Y81" s="519">
        <v>68.1554</v>
      </c>
      <c r="Z81" s="519">
        <v>169.82249999999999</v>
      </c>
      <c r="AA81" s="519">
        <v>283.92059999999998</v>
      </c>
      <c r="AB81" s="519">
        <v>72.280100000000004</v>
      </c>
      <c r="AC81" s="519">
        <v>59.246899999999997</v>
      </c>
      <c r="AD81" s="519">
        <v>79.7072</v>
      </c>
      <c r="AE81" s="519">
        <v>211.23419999999999</v>
      </c>
      <c r="AF81" s="519">
        <v>53.488100000000003</v>
      </c>
      <c r="AG81" s="519">
        <v>66.528800000000004</v>
      </c>
      <c r="AH81" s="519">
        <v>83.458600000000004</v>
      </c>
      <c r="AI81" s="519">
        <v>203.47550000000001</v>
      </c>
      <c r="AJ81" s="530">
        <v>871.46349999999995</v>
      </c>
      <c r="AK81" s="519">
        <v>74.198800000000006</v>
      </c>
      <c r="AL81" s="519">
        <v>77.391900000000007</v>
      </c>
      <c r="AM81" s="519">
        <v>63.620899999999999</v>
      </c>
      <c r="AN81" s="519">
        <v>215.21170000000001</v>
      </c>
      <c r="AO81" s="519">
        <v>76.450500000000005</v>
      </c>
      <c r="AP81" s="519">
        <v>81.013199999999998</v>
      </c>
      <c r="AQ81" s="519">
        <v>74.342699999999994</v>
      </c>
      <c r="AR81" s="519">
        <v>231.8065</v>
      </c>
      <c r="AS81" s="519">
        <v>166.0975</v>
      </c>
      <c r="AT81" s="519">
        <v>140.017</v>
      </c>
      <c r="AU81" s="519">
        <v>175.25290000000001</v>
      </c>
      <c r="AV81" s="519">
        <v>481.36739999999998</v>
      </c>
      <c r="AW81" s="519">
        <v>57.7834</v>
      </c>
      <c r="AX81" s="519">
        <v>179.44649999999999</v>
      </c>
      <c r="AY81" s="519">
        <v>69.861900000000006</v>
      </c>
      <c r="AZ81" s="519">
        <v>307.0917</v>
      </c>
      <c r="BA81" s="531">
        <v>1235.4773</v>
      </c>
      <c r="BB81" s="518">
        <v>0</v>
      </c>
      <c r="BC81" s="519">
        <v>0</v>
      </c>
      <c r="BD81" s="519">
        <v>0</v>
      </c>
      <c r="BE81" s="519">
        <v>0</v>
      </c>
      <c r="BF81" s="519">
        <v>0</v>
      </c>
      <c r="BG81" s="519">
        <v>8.9300000000000004E-2</v>
      </c>
      <c r="BH81" s="519">
        <v>0</v>
      </c>
      <c r="BI81" s="519">
        <v>8.9300000000000004E-2</v>
      </c>
      <c r="BJ81" s="519">
        <v>0</v>
      </c>
      <c r="BK81" s="519">
        <v>5.9700000000000003E-2</v>
      </c>
      <c r="BL81" s="519">
        <v>0.3327</v>
      </c>
      <c r="BM81" s="519">
        <v>0.39240000000000003</v>
      </c>
      <c r="BN81" s="519">
        <v>0.1686</v>
      </c>
      <c r="BO81" s="519">
        <v>0.18079999999999999</v>
      </c>
      <c r="BP81" s="519">
        <v>3.2099999999999997E-2</v>
      </c>
      <c r="BQ81" s="519">
        <v>0.38150000000000001</v>
      </c>
      <c r="BR81" s="529">
        <v>0.86319999999999997</v>
      </c>
      <c r="BS81" s="519">
        <v>0</v>
      </c>
      <c r="BT81" s="519">
        <v>0</v>
      </c>
      <c r="BU81" s="519">
        <v>0</v>
      </c>
      <c r="BV81" s="519">
        <v>0</v>
      </c>
      <c r="BW81" s="519">
        <v>0</v>
      </c>
      <c r="BX81" s="519">
        <v>0</v>
      </c>
      <c r="BY81" s="519">
        <v>0</v>
      </c>
      <c r="BZ81" s="519">
        <v>0</v>
      </c>
      <c r="CA81" s="519">
        <v>2.8199999999999999E-2</v>
      </c>
      <c r="CB81" s="519">
        <v>0</v>
      </c>
      <c r="CC81" s="519">
        <v>0.13819999999999999</v>
      </c>
      <c r="CD81" s="519">
        <v>0.16639999999999999</v>
      </c>
      <c r="CE81" s="519">
        <v>1E-4</v>
      </c>
      <c r="CF81" s="519">
        <v>0</v>
      </c>
      <c r="CG81" s="519">
        <v>1.9599999999999999E-2</v>
      </c>
      <c r="CH81" s="519">
        <v>1.9699999999999999E-2</v>
      </c>
      <c r="CI81" s="530">
        <v>0.18609999999999999</v>
      </c>
      <c r="CJ81" s="519">
        <v>2.3999999999999998E-3</v>
      </c>
      <c r="CK81" s="519">
        <v>0</v>
      </c>
      <c r="CL81" s="519">
        <v>0</v>
      </c>
      <c r="CM81" s="519">
        <v>2.3999999999999998E-3</v>
      </c>
      <c r="CN81" s="519">
        <v>0</v>
      </c>
      <c r="CO81" s="519">
        <v>0</v>
      </c>
      <c r="CP81" s="519">
        <v>0</v>
      </c>
      <c r="CQ81" s="519">
        <v>1E-4</v>
      </c>
      <c r="CR81" s="519">
        <v>0</v>
      </c>
      <c r="CS81" s="519">
        <v>0</v>
      </c>
      <c r="CT81" s="519">
        <v>0.16209999999999999</v>
      </c>
      <c r="CU81" s="519">
        <v>0.16209999999999999</v>
      </c>
      <c r="CV81" s="519">
        <v>0</v>
      </c>
      <c r="CW81" s="519">
        <v>8.1100000000000005E-2</v>
      </c>
      <c r="CX81" s="519">
        <v>3.7499999999999999E-2</v>
      </c>
      <c r="CY81" s="519">
        <v>0.1186</v>
      </c>
      <c r="CZ81" s="531">
        <v>0.2833</v>
      </c>
      <c r="DA81" s="96" t="s">
        <v>303</v>
      </c>
      <c r="DB81" s="97">
        <v>76</v>
      </c>
      <c r="DC81" s="226"/>
    </row>
    <row r="82" spans="1:107" ht="18" customHeight="1" x14ac:dyDescent="0.5">
      <c r="A82" s="92">
        <v>77</v>
      </c>
      <c r="B82" s="73" t="s">
        <v>163</v>
      </c>
      <c r="C82" s="516">
        <v>670.74429999999995</v>
      </c>
      <c r="D82" s="517">
        <v>684.11379999999997</v>
      </c>
      <c r="E82" s="517">
        <v>863.70460000000003</v>
      </c>
      <c r="F82" s="517">
        <v>2218.5626000000002</v>
      </c>
      <c r="G82" s="517">
        <v>679.83609999999999</v>
      </c>
      <c r="H82" s="517">
        <v>630.25750000000005</v>
      </c>
      <c r="I82" s="517">
        <v>625.65089999999998</v>
      </c>
      <c r="J82" s="517">
        <v>1935.7446</v>
      </c>
      <c r="K82" s="517">
        <v>682.91589999999997</v>
      </c>
      <c r="L82" s="517">
        <v>732.76790000000005</v>
      </c>
      <c r="M82" s="517">
        <v>556.39009999999996</v>
      </c>
      <c r="N82" s="517">
        <v>1972.0739000000001</v>
      </c>
      <c r="O82" s="517">
        <v>514.2518</v>
      </c>
      <c r="P82" s="517">
        <v>1.6153999999999999</v>
      </c>
      <c r="Q82" s="517">
        <v>1.0764</v>
      </c>
      <c r="R82" s="517">
        <v>516.94359999999995</v>
      </c>
      <c r="S82" s="526">
        <v>6643.3247000000001</v>
      </c>
      <c r="T82" s="517">
        <v>0.84440000000000004</v>
      </c>
      <c r="U82" s="517">
        <v>0.58650000000000002</v>
      </c>
      <c r="V82" s="517">
        <v>15.164</v>
      </c>
      <c r="W82" s="517">
        <v>16.594899999999999</v>
      </c>
      <c r="X82" s="517">
        <v>1.399</v>
      </c>
      <c r="Y82" s="517">
        <v>2.2989999999999999</v>
      </c>
      <c r="Z82" s="517">
        <v>1.7965</v>
      </c>
      <c r="AA82" s="517">
        <v>5.4945000000000004</v>
      </c>
      <c r="AB82" s="517">
        <v>2.5888</v>
      </c>
      <c r="AC82" s="517">
        <v>259.81400000000002</v>
      </c>
      <c r="AD82" s="517">
        <v>3.0863999999999998</v>
      </c>
      <c r="AE82" s="517">
        <v>265.48930000000001</v>
      </c>
      <c r="AF82" s="517">
        <v>11.416</v>
      </c>
      <c r="AG82" s="517">
        <v>7.4021999999999997</v>
      </c>
      <c r="AH82" s="517">
        <v>2.8292000000000002</v>
      </c>
      <c r="AI82" s="517">
        <v>21.647400000000001</v>
      </c>
      <c r="AJ82" s="527">
        <v>309.226</v>
      </c>
      <c r="AK82" s="517">
        <v>0.61990000000000001</v>
      </c>
      <c r="AL82" s="517">
        <v>2.109</v>
      </c>
      <c r="AM82" s="517">
        <v>6.5750000000000002</v>
      </c>
      <c r="AN82" s="517">
        <v>9.3040000000000003</v>
      </c>
      <c r="AO82" s="517">
        <v>2.9283999999999999</v>
      </c>
      <c r="AP82" s="517">
        <v>576.75170000000003</v>
      </c>
      <c r="AQ82" s="517">
        <v>3.0912000000000002</v>
      </c>
      <c r="AR82" s="517">
        <v>582.77139999999997</v>
      </c>
      <c r="AS82" s="517">
        <v>4.2882999999999996</v>
      </c>
      <c r="AT82" s="517">
        <v>3.4255</v>
      </c>
      <c r="AU82" s="517">
        <v>1.6738999999999999</v>
      </c>
      <c r="AV82" s="517">
        <v>9.3877000000000006</v>
      </c>
      <c r="AW82" s="517">
        <v>6.9268000000000001</v>
      </c>
      <c r="AX82" s="517">
        <v>1.6900999999999999</v>
      </c>
      <c r="AY82" s="517">
        <v>4.5597000000000003</v>
      </c>
      <c r="AZ82" s="517">
        <v>13.176600000000001</v>
      </c>
      <c r="BA82" s="528">
        <v>614.63959999999997</v>
      </c>
      <c r="BB82" s="516">
        <v>27.694500000000001</v>
      </c>
      <c r="BC82" s="517">
        <v>119.3186</v>
      </c>
      <c r="BD82" s="517">
        <v>19.537700000000001</v>
      </c>
      <c r="BE82" s="517">
        <v>166.55090000000001</v>
      </c>
      <c r="BF82" s="517">
        <v>22.4434</v>
      </c>
      <c r="BG82" s="517">
        <v>131.87139999999999</v>
      </c>
      <c r="BH82" s="517">
        <v>36.003900000000002</v>
      </c>
      <c r="BI82" s="517">
        <v>190.31870000000001</v>
      </c>
      <c r="BJ82" s="517">
        <v>52.020600000000002</v>
      </c>
      <c r="BK82" s="517">
        <v>47.447600000000001</v>
      </c>
      <c r="BL82" s="517">
        <v>28.623999999999999</v>
      </c>
      <c r="BM82" s="517">
        <v>128.09229999999999</v>
      </c>
      <c r="BN82" s="517">
        <v>89.121899999999997</v>
      </c>
      <c r="BO82" s="517">
        <v>31.058599999999998</v>
      </c>
      <c r="BP82" s="517">
        <v>25.696100000000001</v>
      </c>
      <c r="BQ82" s="517">
        <v>145.8766</v>
      </c>
      <c r="BR82" s="526">
        <v>630.83849999999995</v>
      </c>
      <c r="BS82" s="517">
        <v>27.6492</v>
      </c>
      <c r="BT82" s="517">
        <v>19.6524</v>
      </c>
      <c r="BU82" s="517">
        <v>42.4024</v>
      </c>
      <c r="BV82" s="517">
        <v>89.703999999999994</v>
      </c>
      <c r="BW82" s="517">
        <v>53.868699999999997</v>
      </c>
      <c r="BX82" s="517">
        <v>53.916200000000003</v>
      </c>
      <c r="BY82" s="517">
        <v>34.967399999999998</v>
      </c>
      <c r="BZ82" s="517">
        <v>142.75229999999999</v>
      </c>
      <c r="CA82" s="517">
        <v>33.726599999999998</v>
      </c>
      <c r="CB82" s="517">
        <v>35.347200000000001</v>
      </c>
      <c r="CC82" s="517">
        <v>31.563800000000001</v>
      </c>
      <c r="CD82" s="517">
        <v>100.63760000000001</v>
      </c>
      <c r="CE82" s="517">
        <v>36.6693</v>
      </c>
      <c r="CF82" s="517">
        <v>26.437100000000001</v>
      </c>
      <c r="CG82" s="517">
        <v>38.864600000000003</v>
      </c>
      <c r="CH82" s="517">
        <v>101.971</v>
      </c>
      <c r="CI82" s="527">
        <v>435.06490000000002</v>
      </c>
      <c r="CJ82" s="517">
        <v>32.937899999999999</v>
      </c>
      <c r="CK82" s="517">
        <v>33.157200000000003</v>
      </c>
      <c r="CL82" s="517">
        <v>115.4563</v>
      </c>
      <c r="CM82" s="517">
        <v>181.5514</v>
      </c>
      <c r="CN82" s="517">
        <v>36.5227</v>
      </c>
      <c r="CO82" s="517">
        <v>36.584800000000001</v>
      </c>
      <c r="CP82" s="517">
        <v>30.946000000000002</v>
      </c>
      <c r="CQ82" s="517">
        <v>104.0535</v>
      </c>
      <c r="CR82" s="517">
        <v>40.820799999999998</v>
      </c>
      <c r="CS82" s="517">
        <v>18.054300000000001</v>
      </c>
      <c r="CT82" s="517">
        <v>36.8217</v>
      </c>
      <c r="CU82" s="517">
        <v>95.696799999999996</v>
      </c>
      <c r="CV82" s="517">
        <v>33.6798</v>
      </c>
      <c r="CW82" s="517">
        <v>29.386500000000002</v>
      </c>
      <c r="CX82" s="517">
        <v>30.802399999999999</v>
      </c>
      <c r="CY82" s="517">
        <v>93.868700000000004</v>
      </c>
      <c r="CZ82" s="528">
        <v>475.1703</v>
      </c>
      <c r="DA82" s="93" t="s">
        <v>322</v>
      </c>
      <c r="DB82" s="94">
        <v>77</v>
      </c>
      <c r="DC82" s="226"/>
    </row>
    <row r="83" spans="1:107" ht="18" customHeight="1" x14ac:dyDescent="0.5">
      <c r="A83" s="95">
        <v>78</v>
      </c>
      <c r="B83" s="77" t="s">
        <v>55</v>
      </c>
      <c r="C83" s="518">
        <v>9.9177</v>
      </c>
      <c r="D83" s="519">
        <v>18.466100000000001</v>
      </c>
      <c r="E83" s="519">
        <v>38.155999999999999</v>
      </c>
      <c r="F83" s="519">
        <v>66.5398</v>
      </c>
      <c r="G83" s="519">
        <v>36.571800000000003</v>
      </c>
      <c r="H83" s="519">
        <v>289.77780000000001</v>
      </c>
      <c r="I83" s="519">
        <v>66.068100000000001</v>
      </c>
      <c r="J83" s="519">
        <v>392.41759999999999</v>
      </c>
      <c r="K83" s="519">
        <v>25.898700000000002</v>
      </c>
      <c r="L83" s="519">
        <v>28.866299999999999</v>
      </c>
      <c r="M83" s="519">
        <v>13.435600000000001</v>
      </c>
      <c r="N83" s="519">
        <v>68.200599999999994</v>
      </c>
      <c r="O83" s="519">
        <v>18.355</v>
      </c>
      <c r="P83" s="519">
        <v>148.53700000000001</v>
      </c>
      <c r="Q83" s="519">
        <v>75.757300000000001</v>
      </c>
      <c r="R83" s="519">
        <v>242.64930000000001</v>
      </c>
      <c r="S83" s="529">
        <v>769.80730000000005</v>
      </c>
      <c r="T83" s="519">
        <v>12.8248</v>
      </c>
      <c r="U83" s="519">
        <v>27.004100000000001</v>
      </c>
      <c r="V83" s="519">
        <v>11.094099999999999</v>
      </c>
      <c r="W83" s="519">
        <v>50.923000000000002</v>
      </c>
      <c r="X83" s="519">
        <v>18.568899999999999</v>
      </c>
      <c r="Y83" s="519">
        <v>11.322100000000001</v>
      </c>
      <c r="Z83" s="519">
        <v>14.541399999999999</v>
      </c>
      <c r="AA83" s="519">
        <v>44.432400000000001</v>
      </c>
      <c r="AB83" s="519">
        <v>19.3249</v>
      </c>
      <c r="AC83" s="519">
        <v>183.5907</v>
      </c>
      <c r="AD83" s="519">
        <v>16.071400000000001</v>
      </c>
      <c r="AE83" s="519">
        <v>218.98699999999999</v>
      </c>
      <c r="AF83" s="519">
        <v>29.089200000000002</v>
      </c>
      <c r="AG83" s="519">
        <v>13.0898</v>
      </c>
      <c r="AH83" s="519">
        <v>23.822500000000002</v>
      </c>
      <c r="AI83" s="519">
        <v>66.001400000000004</v>
      </c>
      <c r="AJ83" s="530">
        <v>380.34379999999999</v>
      </c>
      <c r="AK83" s="519">
        <v>7.4957000000000003</v>
      </c>
      <c r="AL83" s="519">
        <v>12.31</v>
      </c>
      <c r="AM83" s="519">
        <v>100.3154</v>
      </c>
      <c r="AN83" s="519">
        <v>120.1211</v>
      </c>
      <c r="AO83" s="519">
        <v>10.815099999999999</v>
      </c>
      <c r="AP83" s="519">
        <v>186.57429999999999</v>
      </c>
      <c r="AQ83" s="519">
        <v>199.44499999999999</v>
      </c>
      <c r="AR83" s="519">
        <v>396.83440000000002</v>
      </c>
      <c r="AS83" s="519">
        <v>9.2529000000000003</v>
      </c>
      <c r="AT83" s="519">
        <v>15.3934</v>
      </c>
      <c r="AU83" s="519">
        <v>117.02800000000001</v>
      </c>
      <c r="AV83" s="519">
        <v>141.67429999999999</v>
      </c>
      <c r="AW83" s="519">
        <v>33.3628</v>
      </c>
      <c r="AX83" s="519">
        <v>107.0992</v>
      </c>
      <c r="AY83" s="519">
        <v>25.808199999999999</v>
      </c>
      <c r="AZ83" s="519">
        <v>166.27010000000001</v>
      </c>
      <c r="BA83" s="531">
        <v>824.8999</v>
      </c>
      <c r="BB83" s="518">
        <v>47.106200000000001</v>
      </c>
      <c r="BC83" s="519">
        <v>41.527799999999999</v>
      </c>
      <c r="BD83" s="519">
        <v>2.5045999999999999</v>
      </c>
      <c r="BE83" s="519">
        <v>91.138599999999997</v>
      </c>
      <c r="BF83" s="519">
        <v>0.90939999999999999</v>
      </c>
      <c r="BG83" s="519">
        <v>45.736699999999999</v>
      </c>
      <c r="BH83" s="519">
        <v>21.276800000000001</v>
      </c>
      <c r="BI83" s="519">
        <v>67.922799999999995</v>
      </c>
      <c r="BJ83" s="519">
        <v>0</v>
      </c>
      <c r="BK83" s="519">
        <v>44.451599999999999</v>
      </c>
      <c r="BL83" s="519">
        <v>0</v>
      </c>
      <c r="BM83" s="519">
        <v>44.451599999999999</v>
      </c>
      <c r="BN83" s="519">
        <v>43.258899999999997</v>
      </c>
      <c r="BO83" s="519">
        <v>0.96940000000000004</v>
      </c>
      <c r="BP83" s="519">
        <v>37.871600000000001</v>
      </c>
      <c r="BQ83" s="519">
        <v>82.099900000000005</v>
      </c>
      <c r="BR83" s="529">
        <v>285.61279999999999</v>
      </c>
      <c r="BS83" s="519">
        <v>1.1326000000000001</v>
      </c>
      <c r="BT83" s="519">
        <v>0.19220000000000001</v>
      </c>
      <c r="BU83" s="519">
        <v>37.917999999999999</v>
      </c>
      <c r="BV83" s="519">
        <v>39.242800000000003</v>
      </c>
      <c r="BW83" s="519">
        <v>25.059000000000001</v>
      </c>
      <c r="BX83" s="519">
        <v>0.49859999999999999</v>
      </c>
      <c r="BY83" s="519">
        <v>37.435400000000001</v>
      </c>
      <c r="BZ83" s="519">
        <v>62.992899999999999</v>
      </c>
      <c r="CA83" s="519">
        <v>0.33860000000000001</v>
      </c>
      <c r="CB83" s="519">
        <v>38.325000000000003</v>
      </c>
      <c r="CC83" s="519">
        <v>1.8229</v>
      </c>
      <c r="CD83" s="519">
        <v>40.486600000000003</v>
      </c>
      <c r="CE83" s="519">
        <v>43.776699999999998</v>
      </c>
      <c r="CF83" s="519">
        <v>1.0989</v>
      </c>
      <c r="CG83" s="519">
        <v>35.156399999999998</v>
      </c>
      <c r="CH83" s="519">
        <v>80.031899999999993</v>
      </c>
      <c r="CI83" s="530">
        <v>222.7543</v>
      </c>
      <c r="CJ83" s="519">
        <v>1.0709</v>
      </c>
      <c r="CK83" s="519">
        <v>37.808999999999997</v>
      </c>
      <c r="CL83" s="519">
        <v>0.47770000000000001</v>
      </c>
      <c r="CM83" s="519">
        <v>39.357599999999998</v>
      </c>
      <c r="CN83" s="519">
        <v>36.404200000000003</v>
      </c>
      <c r="CO83" s="519">
        <v>1.8292999999999999</v>
      </c>
      <c r="CP83" s="519">
        <v>37.178800000000003</v>
      </c>
      <c r="CQ83" s="519">
        <v>75.412400000000005</v>
      </c>
      <c r="CR83" s="519">
        <v>0.1875</v>
      </c>
      <c r="CS83" s="519">
        <v>36.524900000000002</v>
      </c>
      <c r="CT83" s="519">
        <v>0.63600000000000001</v>
      </c>
      <c r="CU83" s="519">
        <v>37.348500000000001</v>
      </c>
      <c r="CV83" s="519">
        <v>1.09E-2</v>
      </c>
      <c r="CW83" s="519">
        <v>33.411299999999997</v>
      </c>
      <c r="CX83" s="519">
        <v>26.866599999999998</v>
      </c>
      <c r="CY83" s="519">
        <v>60.288699999999999</v>
      </c>
      <c r="CZ83" s="531">
        <v>212.40719999999999</v>
      </c>
      <c r="DA83" s="96" t="s">
        <v>308</v>
      </c>
      <c r="DB83" s="97">
        <v>78</v>
      </c>
      <c r="DC83" s="226"/>
    </row>
    <row r="84" spans="1:107" ht="18" customHeight="1" x14ac:dyDescent="0.5">
      <c r="A84" s="92">
        <v>79</v>
      </c>
      <c r="B84" s="73" t="s">
        <v>198</v>
      </c>
      <c r="C84" s="516">
        <v>1.1434</v>
      </c>
      <c r="D84" s="517">
        <v>4.4767999999999999</v>
      </c>
      <c r="E84" s="517">
        <v>0.87519999999999998</v>
      </c>
      <c r="F84" s="517">
        <v>6.4954000000000001</v>
      </c>
      <c r="G84" s="517">
        <v>0.13539999999999999</v>
      </c>
      <c r="H84" s="517">
        <v>9.6759000000000004</v>
      </c>
      <c r="I84" s="517">
        <v>5.7817999999999996</v>
      </c>
      <c r="J84" s="517">
        <v>15.593</v>
      </c>
      <c r="K84" s="517">
        <v>2.5084</v>
      </c>
      <c r="L84" s="517">
        <v>7.8935000000000004</v>
      </c>
      <c r="M84" s="517">
        <v>5.9424999999999999</v>
      </c>
      <c r="N84" s="517">
        <v>16.3443</v>
      </c>
      <c r="O84" s="517">
        <v>11.5129</v>
      </c>
      <c r="P84" s="517">
        <v>7.2592999999999996</v>
      </c>
      <c r="Q84" s="517">
        <v>5.9359000000000002</v>
      </c>
      <c r="R84" s="517">
        <v>24.708100000000002</v>
      </c>
      <c r="S84" s="526">
        <v>63.140700000000002</v>
      </c>
      <c r="T84" s="517">
        <v>5.7175000000000002</v>
      </c>
      <c r="U84" s="517">
        <v>1.3965000000000001</v>
      </c>
      <c r="V84" s="517">
        <v>4.2576000000000001</v>
      </c>
      <c r="W84" s="517">
        <v>11.371600000000001</v>
      </c>
      <c r="X84" s="517">
        <v>3.5179999999999998</v>
      </c>
      <c r="Y84" s="517">
        <v>6.0023999999999997</v>
      </c>
      <c r="Z84" s="517">
        <v>14.691800000000001</v>
      </c>
      <c r="AA84" s="517">
        <v>24.212199999999999</v>
      </c>
      <c r="AB84" s="517">
        <v>7.8007999999999997</v>
      </c>
      <c r="AC84" s="517">
        <v>18.653099999999998</v>
      </c>
      <c r="AD84" s="517">
        <v>7.3159000000000001</v>
      </c>
      <c r="AE84" s="517">
        <v>33.769799999999996</v>
      </c>
      <c r="AF84" s="517">
        <v>10.039099999999999</v>
      </c>
      <c r="AG84" s="517">
        <v>0.19700000000000001</v>
      </c>
      <c r="AH84" s="517">
        <v>2.7229999999999999</v>
      </c>
      <c r="AI84" s="517">
        <v>12.959099999999999</v>
      </c>
      <c r="AJ84" s="527">
        <v>82.312700000000007</v>
      </c>
      <c r="AK84" s="517">
        <v>6.2569999999999997</v>
      </c>
      <c r="AL84" s="517">
        <v>5.1318000000000001</v>
      </c>
      <c r="AM84" s="517">
        <v>4.1157000000000004</v>
      </c>
      <c r="AN84" s="517">
        <v>15.5044</v>
      </c>
      <c r="AO84" s="517">
        <v>3.1436999999999999</v>
      </c>
      <c r="AP84" s="517">
        <v>6.0903999999999998</v>
      </c>
      <c r="AQ84" s="517">
        <v>10.2372</v>
      </c>
      <c r="AR84" s="517">
        <v>19.471299999999999</v>
      </c>
      <c r="AS84" s="517">
        <v>9.1774000000000004</v>
      </c>
      <c r="AT84" s="517">
        <v>2.5712999999999999</v>
      </c>
      <c r="AU84" s="517">
        <v>15.100099999999999</v>
      </c>
      <c r="AV84" s="517">
        <v>26.848700000000001</v>
      </c>
      <c r="AW84" s="517">
        <v>9.2729999999999997</v>
      </c>
      <c r="AX84" s="517">
        <v>18.9376</v>
      </c>
      <c r="AY84" s="517">
        <v>6.3113000000000001</v>
      </c>
      <c r="AZ84" s="517">
        <v>34.521900000000002</v>
      </c>
      <c r="BA84" s="528">
        <v>96.346299999999999</v>
      </c>
      <c r="BB84" s="516">
        <v>45.564500000000002</v>
      </c>
      <c r="BC84" s="517">
        <v>53.573900000000002</v>
      </c>
      <c r="BD84" s="517">
        <v>53.540599999999998</v>
      </c>
      <c r="BE84" s="517">
        <v>152.6789</v>
      </c>
      <c r="BF84" s="517">
        <v>65.568799999999996</v>
      </c>
      <c r="BG84" s="517">
        <v>74.242599999999996</v>
      </c>
      <c r="BH84" s="517">
        <v>54.327599999999997</v>
      </c>
      <c r="BI84" s="517">
        <v>194.13900000000001</v>
      </c>
      <c r="BJ84" s="517">
        <v>60.446899999999999</v>
      </c>
      <c r="BK84" s="517">
        <v>76.467299999999994</v>
      </c>
      <c r="BL84" s="517">
        <v>54.538800000000002</v>
      </c>
      <c r="BM84" s="517">
        <v>191.4529</v>
      </c>
      <c r="BN84" s="517">
        <v>57.828600000000002</v>
      </c>
      <c r="BO84" s="517">
        <v>58.005499999999998</v>
      </c>
      <c r="BP84" s="517">
        <v>41.9178</v>
      </c>
      <c r="BQ84" s="517">
        <v>157.7518</v>
      </c>
      <c r="BR84" s="526">
        <v>696.02260000000001</v>
      </c>
      <c r="BS84" s="517">
        <v>66.948800000000006</v>
      </c>
      <c r="BT84" s="517">
        <v>74.076899999999995</v>
      </c>
      <c r="BU84" s="517">
        <v>92.275499999999994</v>
      </c>
      <c r="BV84" s="517">
        <v>233.30119999999999</v>
      </c>
      <c r="BW84" s="517">
        <v>64.170199999999994</v>
      </c>
      <c r="BX84" s="517">
        <v>100.096</v>
      </c>
      <c r="BY84" s="517">
        <v>56.500599999999999</v>
      </c>
      <c r="BZ84" s="517">
        <v>220.76689999999999</v>
      </c>
      <c r="CA84" s="517">
        <v>64.583100000000002</v>
      </c>
      <c r="CB84" s="517">
        <v>61.6113</v>
      </c>
      <c r="CC84" s="517">
        <v>69.072400000000002</v>
      </c>
      <c r="CD84" s="517">
        <v>195.26679999999999</v>
      </c>
      <c r="CE84" s="517">
        <v>77.695999999999998</v>
      </c>
      <c r="CF84" s="517">
        <v>69.228099999999998</v>
      </c>
      <c r="CG84" s="517">
        <v>85.788300000000007</v>
      </c>
      <c r="CH84" s="517">
        <v>232.7124</v>
      </c>
      <c r="CI84" s="527">
        <v>882.04729999999995</v>
      </c>
      <c r="CJ84" s="517">
        <v>71.507400000000004</v>
      </c>
      <c r="CK84" s="517">
        <v>76.083799999999997</v>
      </c>
      <c r="CL84" s="517">
        <v>92.671499999999995</v>
      </c>
      <c r="CM84" s="517">
        <v>240.2628</v>
      </c>
      <c r="CN84" s="517">
        <v>77.420699999999997</v>
      </c>
      <c r="CO84" s="517">
        <v>80.742900000000006</v>
      </c>
      <c r="CP84" s="517">
        <v>78.78</v>
      </c>
      <c r="CQ84" s="517">
        <v>236.9435</v>
      </c>
      <c r="CR84" s="517">
        <v>84.3078</v>
      </c>
      <c r="CS84" s="517">
        <v>79.815200000000004</v>
      </c>
      <c r="CT84" s="517">
        <v>67.482600000000005</v>
      </c>
      <c r="CU84" s="517">
        <v>231.60560000000001</v>
      </c>
      <c r="CV84" s="517">
        <v>66.242599999999996</v>
      </c>
      <c r="CW84" s="517">
        <v>73.122399999999999</v>
      </c>
      <c r="CX84" s="517">
        <v>68.568100000000001</v>
      </c>
      <c r="CY84" s="517">
        <v>207.9331</v>
      </c>
      <c r="CZ84" s="528">
        <v>916.745</v>
      </c>
      <c r="DA84" s="93" t="s">
        <v>325</v>
      </c>
      <c r="DB84" s="94">
        <v>79</v>
      </c>
      <c r="DC84" s="226"/>
    </row>
    <row r="85" spans="1:107" ht="18" customHeight="1" x14ac:dyDescent="0.5">
      <c r="A85" s="95">
        <v>80</v>
      </c>
      <c r="B85" s="77" t="s">
        <v>57</v>
      </c>
      <c r="C85" s="518">
        <v>50.943100000000001</v>
      </c>
      <c r="D85" s="519">
        <v>32.933399999999999</v>
      </c>
      <c r="E85" s="519">
        <v>50.035899999999998</v>
      </c>
      <c r="F85" s="519">
        <v>133.91239999999999</v>
      </c>
      <c r="G85" s="519">
        <v>40.087699999999998</v>
      </c>
      <c r="H85" s="519">
        <v>65.5779</v>
      </c>
      <c r="I85" s="519">
        <v>18.047999999999998</v>
      </c>
      <c r="J85" s="519">
        <v>123.7136</v>
      </c>
      <c r="K85" s="519">
        <v>40.859299999999998</v>
      </c>
      <c r="L85" s="519">
        <v>69.231999999999999</v>
      </c>
      <c r="M85" s="519">
        <v>33.656999999999996</v>
      </c>
      <c r="N85" s="519">
        <v>143.7482</v>
      </c>
      <c r="O85" s="519">
        <v>273.29309999999998</v>
      </c>
      <c r="P85" s="519">
        <v>78.764899999999997</v>
      </c>
      <c r="Q85" s="519">
        <v>91.028499999999994</v>
      </c>
      <c r="R85" s="519">
        <v>443.0865</v>
      </c>
      <c r="S85" s="529">
        <v>844.46079999999995</v>
      </c>
      <c r="T85" s="519">
        <v>37.825400000000002</v>
      </c>
      <c r="U85" s="519">
        <v>29.4754</v>
      </c>
      <c r="V85" s="519">
        <v>54.741599999999998</v>
      </c>
      <c r="W85" s="519">
        <v>122.0424</v>
      </c>
      <c r="X85" s="519">
        <v>41.047199999999997</v>
      </c>
      <c r="Y85" s="519">
        <v>75.084100000000007</v>
      </c>
      <c r="Z85" s="519">
        <v>78.1845</v>
      </c>
      <c r="AA85" s="519">
        <v>194.3158</v>
      </c>
      <c r="AB85" s="519">
        <v>224.32900000000001</v>
      </c>
      <c r="AC85" s="519">
        <v>65.194599999999994</v>
      </c>
      <c r="AD85" s="519">
        <v>35.350700000000003</v>
      </c>
      <c r="AE85" s="519">
        <v>324.87439999999998</v>
      </c>
      <c r="AF85" s="519">
        <v>152.8049</v>
      </c>
      <c r="AG85" s="519">
        <v>35.112200000000001</v>
      </c>
      <c r="AH85" s="519">
        <v>188.8065</v>
      </c>
      <c r="AI85" s="519">
        <v>376.72359999999998</v>
      </c>
      <c r="AJ85" s="530">
        <v>1017.9562</v>
      </c>
      <c r="AK85" s="519">
        <v>55.181600000000003</v>
      </c>
      <c r="AL85" s="519">
        <v>134.36150000000001</v>
      </c>
      <c r="AM85" s="519">
        <v>157.59460000000001</v>
      </c>
      <c r="AN85" s="519">
        <v>347.13780000000003</v>
      </c>
      <c r="AO85" s="519">
        <v>53.872799999999998</v>
      </c>
      <c r="AP85" s="519">
        <v>57.107199999999999</v>
      </c>
      <c r="AQ85" s="519">
        <v>39.978200000000001</v>
      </c>
      <c r="AR85" s="519">
        <v>150.95820000000001</v>
      </c>
      <c r="AS85" s="519">
        <v>71.038200000000003</v>
      </c>
      <c r="AT85" s="519">
        <v>146.53980000000001</v>
      </c>
      <c r="AU85" s="519">
        <v>75.974199999999996</v>
      </c>
      <c r="AV85" s="519">
        <v>293.55220000000003</v>
      </c>
      <c r="AW85" s="519">
        <v>75.678399999999996</v>
      </c>
      <c r="AX85" s="519">
        <v>65.719399999999993</v>
      </c>
      <c r="AY85" s="519">
        <v>58.9392</v>
      </c>
      <c r="AZ85" s="519">
        <v>200.33699999999999</v>
      </c>
      <c r="BA85" s="531">
        <v>991.98509999999999</v>
      </c>
      <c r="BB85" s="518">
        <v>3.7000000000000002E-3</v>
      </c>
      <c r="BC85" s="519">
        <v>0</v>
      </c>
      <c r="BD85" s="519">
        <v>0</v>
      </c>
      <c r="BE85" s="519">
        <v>3.7000000000000002E-3</v>
      </c>
      <c r="BF85" s="519">
        <v>0</v>
      </c>
      <c r="BG85" s="519">
        <v>2.2000000000000001E-3</v>
      </c>
      <c r="BH85" s="519">
        <v>0</v>
      </c>
      <c r="BI85" s="519">
        <v>2.2000000000000001E-3</v>
      </c>
      <c r="BJ85" s="519">
        <v>4.7000000000000002E-3</v>
      </c>
      <c r="BK85" s="519">
        <v>0</v>
      </c>
      <c r="BL85" s="519">
        <v>0</v>
      </c>
      <c r="BM85" s="519">
        <v>4.7000000000000002E-3</v>
      </c>
      <c r="BN85" s="519">
        <v>2.0000000000000001E-4</v>
      </c>
      <c r="BO85" s="519">
        <v>1.0112000000000001</v>
      </c>
      <c r="BP85" s="519">
        <v>0</v>
      </c>
      <c r="BQ85" s="519">
        <v>1.0114000000000001</v>
      </c>
      <c r="BR85" s="529">
        <v>1.022</v>
      </c>
      <c r="BS85" s="519">
        <v>7.0000000000000001E-3</v>
      </c>
      <c r="BT85" s="519">
        <v>0</v>
      </c>
      <c r="BU85" s="519">
        <v>0</v>
      </c>
      <c r="BV85" s="519">
        <v>7.0000000000000001E-3</v>
      </c>
      <c r="BW85" s="519">
        <v>9.1000000000000004E-3</v>
      </c>
      <c r="BX85" s="519">
        <v>1.1999999999999999E-3</v>
      </c>
      <c r="BY85" s="519">
        <v>0</v>
      </c>
      <c r="BZ85" s="519">
        <v>1.03E-2</v>
      </c>
      <c r="CA85" s="519">
        <v>0</v>
      </c>
      <c r="CB85" s="519">
        <v>7.0300000000000001E-2</v>
      </c>
      <c r="CC85" s="519">
        <v>0.1166</v>
      </c>
      <c r="CD85" s="519">
        <v>0.18690000000000001</v>
      </c>
      <c r="CE85" s="519">
        <v>0</v>
      </c>
      <c r="CF85" s="519">
        <v>15.8233</v>
      </c>
      <c r="CG85" s="519">
        <v>15.0115</v>
      </c>
      <c r="CH85" s="519">
        <v>30.834900000000001</v>
      </c>
      <c r="CI85" s="530">
        <v>31.039100000000001</v>
      </c>
      <c r="CJ85" s="519">
        <v>2.0000000000000001E-4</v>
      </c>
      <c r="CK85" s="519">
        <v>0.1797</v>
      </c>
      <c r="CL85" s="519">
        <v>0.90629999999999999</v>
      </c>
      <c r="CM85" s="519">
        <v>1.0863</v>
      </c>
      <c r="CN85" s="519">
        <v>0</v>
      </c>
      <c r="CO85" s="519">
        <v>2.1499999999999998E-2</v>
      </c>
      <c r="CP85" s="519">
        <v>0.1925</v>
      </c>
      <c r="CQ85" s="519">
        <v>0.21390000000000001</v>
      </c>
      <c r="CR85" s="519">
        <v>0</v>
      </c>
      <c r="CS85" s="519">
        <v>0</v>
      </c>
      <c r="CT85" s="519">
        <v>0</v>
      </c>
      <c r="CU85" s="519">
        <v>0</v>
      </c>
      <c r="CV85" s="519">
        <v>0</v>
      </c>
      <c r="CW85" s="519">
        <v>0.1201</v>
      </c>
      <c r="CX85" s="519">
        <v>16.819299999999998</v>
      </c>
      <c r="CY85" s="519">
        <v>16.939399999999999</v>
      </c>
      <c r="CZ85" s="531">
        <v>18.239699999999999</v>
      </c>
      <c r="DA85" s="96" t="s">
        <v>296</v>
      </c>
      <c r="DB85" s="97">
        <v>80</v>
      </c>
      <c r="DC85" s="226"/>
    </row>
    <row r="86" spans="1:107" ht="18" customHeight="1" x14ac:dyDescent="0.5">
      <c r="A86" s="92">
        <v>81</v>
      </c>
      <c r="B86" s="73" t="s">
        <v>509</v>
      </c>
      <c r="C86" s="516">
        <v>0</v>
      </c>
      <c r="D86" s="517">
        <v>0</v>
      </c>
      <c r="E86" s="517">
        <v>1.9222999999999999</v>
      </c>
      <c r="F86" s="517">
        <v>1.9222999999999999</v>
      </c>
      <c r="G86" s="517">
        <v>0.58740000000000003</v>
      </c>
      <c r="H86" s="517">
        <v>2.0299999999999999E-2</v>
      </c>
      <c r="I86" s="517">
        <v>0</v>
      </c>
      <c r="J86" s="517">
        <v>0.60770000000000002</v>
      </c>
      <c r="K86" s="517">
        <v>6.1595000000000004</v>
      </c>
      <c r="L86" s="517">
        <v>4.6910999999999996</v>
      </c>
      <c r="M86" s="517">
        <v>1.7375</v>
      </c>
      <c r="N86" s="517">
        <v>12.587999999999999</v>
      </c>
      <c r="O86" s="517">
        <v>1.6999999999999999E-3</v>
      </c>
      <c r="P86" s="517">
        <v>3.2888999999999999</v>
      </c>
      <c r="Q86" s="517">
        <v>0</v>
      </c>
      <c r="R86" s="517">
        <v>3.2906</v>
      </c>
      <c r="S86" s="526">
        <v>18.4086</v>
      </c>
      <c r="T86" s="517">
        <v>0</v>
      </c>
      <c r="U86" s="517">
        <v>1.8953</v>
      </c>
      <c r="V86" s="517">
        <v>0.63029999999999997</v>
      </c>
      <c r="W86" s="517">
        <v>2.5255999999999998</v>
      </c>
      <c r="X86" s="517">
        <v>0.89229999999999998</v>
      </c>
      <c r="Y86" s="517">
        <v>5.6899999999999999E-2</v>
      </c>
      <c r="Z86" s="517">
        <v>0.4597</v>
      </c>
      <c r="AA86" s="517">
        <v>1.4089</v>
      </c>
      <c r="AB86" s="517">
        <v>5.4661999999999997</v>
      </c>
      <c r="AC86" s="517">
        <v>4.0635000000000003</v>
      </c>
      <c r="AD86" s="517">
        <v>176.68819999999999</v>
      </c>
      <c r="AE86" s="517">
        <v>186.21780000000001</v>
      </c>
      <c r="AF86" s="517">
        <v>0.10390000000000001</v>
      </c>
      <c r="AG86" s="517">
        <v>0.66100000000000003</v>
      </c>
      <c r="AH86" s="517">
        <v>0.108</v>
      </c>
      <c r="AI86" s="517">
        <v>0.87290000000000001</v>
      </c>
      <c r="AJ86" s="527">
        <v>191.02520000000001</v>
      </c>
      <c r="AK86" s="517">
        <v>1.3693</v>
      </c>
      <c r="AL86" s="517">
        <v>3.7446000000000002</v>
      </c>
      <c r="AM86" s="517">
        <v>179.7724</v>
      </c>
      <c r="AN86" s="517">
        <v>184.8862</v>
      </c>
      <c r="AO86" s="517">
        <v>0</v>
      </c>
      <c r="AP86" s="517">
        <v>158.75110000000001</v>
      </c>
      <c r="AQ86" s="517">
        <v>12.0329</v>
      </c>
      <c r="AR86" s="517">
        <v>170.78399999999999</v>
      </c>
      <c r="AS86" s="517">
        <v>6.9534000000000002</v>
      </c>
      <c r="AT86" s="517">
        <v>4.5698999999999996</v>
      </c>
      <c r="AU86" s="517">
        <v>459.82589999999999</v>
      </c>
      <c r="AV86" s="517">
        <v>471.34930000000003</v>
      </c>
      <c r="AW86" s="517">
        <v>2.9946999999999999</v>
      </c>
      <c r="AX86" s="517">
        <v>162.7765</v>
      </c>
      <c r="AY86" s="517">
        <v>7.2866</v>
      </c>
      <c r="AZ86" s="517">
        <v>173.05779999999999</v>
      </c>
      <c r="BA86" s="528">
        <v>1000.0774</v>
      </c>
      <c r="BB86" s="516">
        <v>0</v>
      </c>
      <c r="BC86" s="517">
        <v>2.5720999999999998</v>
      </c>
      <c r="BD86" s="517">
        <v>8.8499999999999995E-2</v>
      </c>
      <c r="BE86" s="517">
        <v>2.6606000000000001</v>
      </c>
      <c r="BF86" s="517">
        <v>2.0199999999999999E-2</v>
      </c>
      <c r="BG86" s="517">
        <v>0.48549999999999999</v>
      </c>
      <c r="BH86" s="517">
        <v>1.704</v>
      </c>
      <c r="BI86" s="517">
        <v>2.2097000000000002</v>
      </c>
      <c r="BJ86" s="517">
        <v>1.4505999999999999</v>
      </c>
      <c r="BK86" s="517">
        <v>0.1507</v>
      </c>
      <c r="BL86" s="517">
        <v>0.64249999999999996</v>
      </c>
      <c r="BM86" s="517">
        <v>2.2437999999999998</v>
      </c>
      <c r="BN86" s="517">
        <v>0.21929999999999999</v>
      </c>
      <c r="BO86" s="517">
        <v>15.3735</v>
      </c>
      <c r="BP86" s="517">
        <v>5.1776</v>
      </c>
      <c r="BQ86" s="517">
        <v>20.770299999999999</v>
      </c>
      <c r="BR86" s="526">
        <v>27.884399999999999</v>
      </c>
      <c r="BS86" s="517">
        <v>3.2381000000000002</v>
      </c>
      <c r="BT86" s="517">
        <v>0.1953</v>
      </c>
      <c r="BU86" s="517">
        <v>1.8557999999999999</v>
      </c>
      <c r="BV86" s="517">
        <v>5.2891000000000004</v>
      </c>
      <c r="BW86" s="517">
        <v>1.4353</v>
      </c>
      <c r="BX86" s="517">
        <v>1.246</v>
      </c>
      <c r="BY86" s="517">
        <v>0.39179999999999998</v>
      </c>
      <c r="BZ86" s="517">
        <v>3.0731000000000002</v>
      </c>
      <c r="CA86" s="517">
        <v>0.67179999999999995</v>
      </c>
      <c r="CB86" s="517">
        <v>2.8000000000000001E-2</v>
      </c>
      <c r="CC86" s="517">
        <v>6.4000000000000001E-2</v>
      </c>
      <c r="CD86" s="517">
        <v>0.76380000000000003</v>
      </c>
      <c r="CE86" s="517">
        <v>0.1565</v>
      </c>
      <c r="CF86" s="517">
        <v>2.0000000000000001E-4</v>
      </c>
      <c r="CG86" s="517">
        <v>0.36980000000000002</v>
      </c>
      <c r="CH86" s="517">
        <v>0.52649999999999997</v>
      </c>
      <c r="CI86" s="527">
        <v>9.6524999999999999</v>
      </c>
      <c r="CJ86" s="517">
        <v>3.4799999999999998E-2</v>
      </c>
      <c r="CK86" s="517">
        <v>0.84060000000000001</v>
      </c>
      <c r="CL86" s="517">
        <v>0.78139999999999998</v>
      </c>
      <c r="CM86" s="517">
        <v>1.6568000000000001</v>
      </c>
      <c r="CN86" s="517">
        <v>7.0000000000000001E-3</v>
      </c>
      <c r="CO86" s="517">
        <v>9.74E-2</v>
      </c>
      <c r="CP86" s="517">
        <v>1.5623</v>
      </c>
      <c r="CQ86" s="517">
        <v>1.6666000000000001</v>
      </c>
      <c r="CR86" s="517">
        <v>3.0300000000000001E-2</v>
      </c>
      <c r="CS86" s="517">
        <v>0.33810000000000001</v>
      </c>
      <c r="CT86" s="517">
        <v>0.44890000000000002</v>
      </c>
      <c r="CU86" s="517">
        <v>0.81730000000000003</v>
      </c>
      <c r="CV86" s="517">
        <v>0.25659999999999999</v>
      </c>
      <c r="CW86" s="517">
        <v>0.53120000000000001</v>
      </c>
      <c r="CX86" s="517">
        <v>0.37140000000000001</v>
      </c>
      <c r="CY86" s="517">
        <v>1.1591</v>
      </c>
      <c r="CZ86" s="528">
        <v>5.2998000000000003</v>
      </c>
      <c r="DA86" s="93" t="s">
        <v>510</v>
      </c>
      <c r="DB86" s="94">
        <v>81</v>
      </c>
      <c r="DC86" s="226"/>
    </row>
    <row r="87" spans="1:107" ht="18" customHeight="1" x14ac:dyDescent="0.5">
      <c r="A87" s="95">
        <v>82</v>
      </c>
      <c r="B87" s="77" t="s">
        <v>148</v>
      </c>
      <c r="C87" s="518">
        <v>16.3001</v>
      </c>
      <c r="D87" s="519">
        <v>12.5036</v>
      </c>
      <c r="E87" s="519">
        <v>223.78139999999999</v>
      </c>
      <c r="F87" s="519">
        <v>252.58510000000001</v>
      </c>
      <c r="G87" s="519">
        <v>132.87639999999999</v>
      </c>
      <c r="H87" s="519">
        <v>104.6609</v>
      </c>
      <c r="I87" s="519">
        <v>106.7522</v>
      </c>
      <c r="J87" s="519">
        <v>344.28949999999998</v>
      </c>
      <c r="K87" s="519">
        <v>31.9619</v>
      </c>
      <c r="L87" s="519">
        <v>146.6909</v>
      </c>
      <c r="M87" s="519">
        <v>16.419499999999999</v>
      </c>
      <c r="N87" s="519">
        <v>195.07230000000001</v>
      </c>
      <c r="O87" s="519">
        <v>19.3948</v>
      </c>
      <c r="P87" s="519">
        <v>17.999300000000002</v>
      </c>
      <c r="Q87" s="519">
        <v>11.635</v>
      </c>
      <c r="R87" s="519">
        <v>49.029000000000003</v>
      </c>
      <c r="S87" s="529">
        <v>840.97590000000002</v>
      </c>
      <c r="T87" s="519">
        <v>124.4492</v>
      </c>
      <c r="U87" s="519">
        <v>12.3316</v>
      </c>
      <c r="V87" s="519">
        <v>69.119100000000003</v>
      </c>
      <c r="W87" s="519">
        <v>205.8998</v>
      </c>
      <c r="X87" s="519">
        <v>14.7652</v>
      </c>
      <c r="Y87" s="519">
        <v>11.297700000000001</v>
      </c>
      <c r="Z87" s="519">
        <v>30.837199999999999</v>
      </c>
      <c r="AA87" s="519">
        <v>56.9</v>
      </c>
      <c r="AB87" s="519">
        <v>20.0563</v>
      </c>
      <c r="AC87" s="519">
        <v>56.967399999999998</v>
      </c>
      <c r="AD87" s="519">
        <v>28.744</v>
      </c>
      <c r="AE87" s="519">
        <v>105.76779999999999</v>
      </c>
      <c r="AF87" s="519">
        <v>14.4716</v>
      </c>
      <c r="AG87" s="519">
        <v>14.6754</v>
      </c>
      <c r="AH87" s="519">
        <v>109.1301</v>
      </c>
      <c r="AI87" s="519">
        <v>138.27719999999999</v>
      </c>
      <c r="AJ87" s="530">
        <v>506.84480000000002</v>
      </c>
      <c r="AK87" s="519">
        <v>46.6081</v>
      </c>
      <c r="AL87" s="519">
        <v>18.854099999999999</v>
      </c>
      <c r="AM87" s="519">
        <v>15.427</v>
      </c>
      <c r="AN87" s="519">
        <v>80.889200000000002</v>
      </c>
      <c r="AO87" s="519">
        <v>17.798500000000001</v>
      </c>
      <c r="AP87" s="519">
        <v>14.2575</v>
      </c>
      <c r="AQ87" s="519">
        <v>14.161799999999999</v>
      </c>
      <c r="AR87" s="519">
        <v>46.217700000000001</v>
      </c>
      <c r="AS87" s="519">
        <v>21.742000000000001</v>
      </c>
      <c r="AT87" s="519">
        <v>17.819900000000001</v>
      </c>
      <c r="AU87" s="519">
        <v>23.652699999999999</v>
      </c>
      <c r="AV87" s="519">
        <v>63.214700000000001</v>
      </c>
      <c r="AW87" s="519">
        <v>25.091000000000001</v>
      </c>
      <c r="AX87" s="519">
        <v>52.759900000000002</v>
      </c>
      <c r="AY87" s="519">
        <v>21.0624</v>
      </c>
      <c r="AZ87" s="519">
        <v>98.913300000000007</v>
      </c>
      <c r="BA87" s="531">
        <v>289.23489999999998</v>
      </c>
      <c r="BB87" s="518">
        <v>49.5105</v>
      </c>
      <c r="BC87" s="519">
        <v>48.326900000000002</v>
      </c>
      <c r="BD87" s="519">
        <v>49.397199999999998</v>
      </c>
      <c r="BE87" s="519">
        <v>147.2345</v>
      </c>
      <c r="BF87" s="519">
        <v>36.871699999999997</v>
      </c>
      <c r="BG87" s="519">
        <v>28.040199999999999</v>
      </c>
      <c r="BH87" s="519">
        <v>34.627299999999998</v>
      </c>
      <c r="BI87" s="519">
        <v>99.539199999999994</v>
      </c>
      <c r="BJ87" s="519">
        <v>47.549500000000002</v>
      </c>
      <c r="BK87" s="519">
        <v>33.242400000000004</v>
      </c>
      <c r="BL87" s="519">
        <v>31.9392</v>
      </c>
      <c r="BM87" s="519">
        <v>112.73099999999999</v>
      </c>
      <c r="BN87" s="519">
        <v>34.500799999999998</v>
      </c>
      <c r="BO87" s="519">
        <v>43.6999</v>
      </c>
      <c r="BP87" s="519">
        <v>39.718499999999999</v>
      </c>
      <c r="BQ87" s="519">
        <v>117.9192</v>
      </c>
      <c r="BR87" s="529">
        <v>477.42399999999998</v>
      </c>
      <c r="BS87" s="519">
        <v>45.825099999999999</v>
      </c>
      <c r="BT87" s="519">
        <v>49.095799999999997</v>
      </c>
      <c r="BU87" s="519">
        <v>47.769399999999997</v>
      </c>
      <c r="BV87" s="519">
        <v>142.69040000000001</v>
      </c>
      <c r="BW87" s="519">
        <v>57.393300000000004</v>
      </c>
      <c r="BX87" s="519">
        <v>34.407600000000002</v>
      </c>
      <c r="BY87" s="519">
        <v>36.214300000000001</v>
      </c>
      <c r="BZ87" s="519">
        <v>128.01519999999999</v>
      </c>
      <c r="CA87" s="519">
        <v>38.332700000000003</v>
      </c>
      <c r="CB87" s="519">
        <v>51.257300000000001</v>
      </c>
      <c r="CC87" s="519">
        <v>39.354500000000002</v>
      </c>
      <c r="CD87" s="519">
        <v>128.94450000000001</v>
      </c>
      <c r="CE87" s="519">
        <v>47.033099999999997</v>
      </c>
      <c r="CF87" s="519">
        <v>49.517800000000001</v>
      </c>
      <c r="CG87" s="519">
        <v>33.795499999999997</v>
      </c>
      <c r="CH87" s="519">
        <v>130.34639999999999</v>
      </c>
      <c r="CI87" s="530">
        <v>529.99649999999997</v>
      </c>
      <c r="CJ87" s="519">
        <v>62.840200000000003</v>
      </c>
      <c r="CK87" s="519">
        <v>58.709299999999999</v>
      </c>
      <c r="CL87" s="519">
        <v>57.1295</v>
      </c>
      <c r="CM87" s="519">
        <v>178.679</v>
      </c>
      <c r="CN87" s="519">
        <v>59.739199999999997</v>
      </c>
      <c r="CO87" s="519">
        <v>42.188499999999998</v>
      </c>
      <c r="CP87" s="519">
        <v>35.570099999999996</v>
      </c>
      <c r="CQ87" s="519">
        <v>137.49789999999999</v>
      </c>
      <c r="CR87" s="519">
        <v>52.19</v>
      </c>
      <c r="CS87" s="519">
        <v>49.281399999999998</v>
      </c>
      <c r="CT87" s="519">
        <v>50.9527</v>
      </c>
      <c r="CU87" s="519">
        <v>152.42410000000001</v>
      </c>
      <c r="CV87" s="519">
        <v>50.713700000000003</v>
      </c>
      <c r="CW87" s="519">
        <v>48.377899999999997</v>
      </c>
      <c r="CX87" s="519">
        <v>44.710900000000002</v>
      </c>
      <c r="CY87" s="519">
        <v>143.80250000000001</v>
      </c>
      <c r="CZ87" s="531">
        <v>612.40350000000001</v>
      </c>
      <c r="DA87" s="96" t="s">
        <v>316</v>
      </c>
      <c r="DB87" s="97">
        <v>82</v>
      </c>
      <c r="DC87" s="226"/>
    </row>
    <row r="88" spans="1:107" ht="18" customHeight="1" x14ac:dyDescent="0.5">
      <c r="A88" s="92">
        <v>83</v>
      </c>
      <c r="B88" s="73" t="s">
        <v>161</v>
      </c>
      <c r="C88" s="516">
        <v>9.0960000000000001</v>
      </c>
      <c r="D88" s="517">
        <v>0.69040000000000001</v>
      </c>
      <c r="E88" s="517">
        <v>1.6891</v>
      </c>
      <c r="F88" s="517">
        <v>11.4754</v>
      </c>
      <c r="G88" s="517">
        <v>1.0908</v>
      </c>
      <c r="H88" s="517">
        <v>10.3772</v>
      </c>
      <c r="I88" s="517">
        <v>2.0316000000000001</v>
      </c>
      <c r="J88" s="517">
        <v>13.499599999999999</v>
      </c>
      <c r="K88" s="517">
        <v>12.067299999999999</v>
      </c>
      <c r="L88" s="517">
        <v>3.1461000000000001</v>
      </c>
      <c r="M88" s="517">
        <v>2.5472000000000001</v>
      </c>
      <c r="N88" s="517">
        <v>17.7606</v>
      </c>
      <c r="O88" s="517">
        <v>9.9316999999999993</v>
      </c>
      <c r="P88" s="517">
        <v>3.9416000000000002</v>
      </c>
      <c r="Q88" s="517">
        <v>3.6324000000000001</v>
      </c>
      <c r="R88" s="517">
        <v>17.505700000000001</v>
      </c>
      <c r="S88" s="526">
        <v>60.241399999999999</v>
      </c>
      <c r="T88" s="517">
        <v>130.93620000000001</v>
      </c>
      <c r="U88" s="517">
        <v>2.3574000000000002</v>
      </c>
      <c r="V88" s="517">
        <v>1.9954000000000001</v>
      </c>
      <c r="W88" s="517">
        <v>135.28899999999999</v>
      </c>
      <c r="X88" s="517">
        <v>3.2113</v>
      </c>
      <c r="Y88" s="517">
        <v>3.3374999999999999</v>
      </c>
      <c r="Z88" s="517">
        <v>10.035399999999999</v>
      </c>
      <c r="AA88" s="517">
        <v>16.584099999999999</v>
      </c>
      <c r="AB88" s="517">
        <v>71.243700000000004</v>
      </c>
      <c r="AC88" s="517">
        <v>42.547899999999998</v>
      </c>
      <c r="AD88" s="517">
        <v>155.02080000000001</v>
      </c>
      <c r="AE88" s="517">
        <v>268.81240000000003</v>
      </c>
      <c r="AF88" s="517">
        <v>157.9607</v>
      </c>
      <c r="AG88" s="517">
        <v>102.3909</v>
      </c>
      <c r="AH88" s="517">
        <v>80.211500000000001</v>
      </c>
      <c r="AI88" s="517">
        <v>340.56310000000002</v>
      </c>
      <c r="AJ88" s="527">
        <v>761.24860000000001</v>
      </c>
      <c r="AK88" s="517">
        <v>84.046800000000005</v>
      </c>
      <c r="AL88" s="517">
        <v>116.9448</v>
      </c>
      <c r="AM88" s="517">
        <v>143.3878</v>
      </c>
      <c r="AN88" s="517">
        <v>344.37939999999998</v>
      </c>
      <c r="AO88" s="517">
        <v>69.919899999999998</v>
      </c>
      <c r="AP88" s="517">
        <v>83.639300000000006</v>
      </c>
      <c r="AQ88" s="517">
        <v>132.83519999999999</v>
      </c>
      <c r="AR88" s="517">
        <v>286.39440000000002</v>
      </c>
      <c r="AS88" s="517">
        <v>83.632400000000004</v>
      </c>
      <c r="AT88" s="517">
        <v>2.8142999999999998</v>
      </c>
      <c r="AU88" s="517">
        <v>8.0058000000000007</v>
      </c>
      <c r="AV88" s="517">
        <v>94.452500000000001</v>
      </c>
      <c r="AW88" s="517">
        <v>2.9411999999999998</v>
      </c>
      <c r="AX88" s="517">
        <v>9.6753999999999998</v>
      </c>
      <c r="AY88" s="517">
        <v>3.3252000000000002</v>
      </c>
      <c r="AZ88" s="517">
        <v>15.941800000000001</v>
      </c>
      <c r="BA88" s="528">
        <v>741.16809999999998</v>
      </c>
      <c r="BB88" s="516">
        <v>0.96809999999999996</v>
      </c>
      <c r="BC88" s="517">
        <v>1.5014000000000001</v>
      </c>
      <c r="BD88" s="517">
        <v>2.0958000000000001</v>
      </c>
      <c r="BE88" s="517">
        <v>4.5652999999999997</v>
      </c>
      <c r="BF88" s="517">
        <v>1.1506000000000001</v>
      </c>
      <c r="BG88" s="517">
        <v>2.1981999999999999</v>
      </c>
      <c r="BH88" s="517">
        <v>0.68069999999999997</v>
      </c>
      <c r="BI88" s="517">
        <v>4.0294999999999996</v>
      </c>
      <c r="BJ88" s="517">
        <v>1.7501</v>
      </c>
      <c r="BK88" s="517">
        <v>0.15759999999999999</v>
      </c>
      <c r="BL88" s="517">
        <v>0.70689999999999997</v>
      </c>
      <c r="BM88" s="517">
        <v>2.6145999999999998</v>
      </c>
      <c r="BN88" s="517">
        <v>1.3724000000000001</v>
      </c>
      <c r="BO88" s="517">
        <v>1.5461</v>
      </c>
      <c r="BP88" s="517">
        <v>3.8317000000000001</v>
      </c>
      <c r="BQ88" s="517">
        <v>6.7502000000000004</v>
      </c>
      <c r="BR88" s="526">
        <v>17.959599999999998</v>
      </c>
      <c r="BS88" s="517">
        <v>2.44</v>
      </c>
      <c r="BT88" s="517">
        <v>2.8102</v>
      </c>
      <c r="BU88" s="517">
        <v>3.5440999999999998</v>
      </c>
      <c r="BV88" s="517">
        <v>8.7942</v>
      </c>
      <c r="BW88" s="517">
        <v>2.0695000000000001</v>
      </c>
      <c r="BX88" s="517">
        <v>2.3807</v>
      </c>
      <c r="BY88" s="517">
        <v>0.93569999999999998</v>
      </c>
      <c r="BZ88" s="517">
        <v>5.3859000000000004</v>
      </c>
      <c r="CA88" s="517">
        <v>2.5445000000000002</v>
      </c>
      <c r="CB88" s="517">
        <v>3.9586999999999999</v>
      </c>
      <c r="CC88" s="517">
        <v>1.8233999999999999</v>
      </c>
      <c r="CD88" s="517">
        <v>8.3265999999999991</v>
      </c>
      <c r="CE88" s="517">
        <v>1.8424</v>
      </c>
      <c r="CF88" s="517">
        <v>2.4157999999999999</v>
      </c>
      <c r="CG88" s="517">
        <v>3.1678999999999999</v>
      </c>
      <c r="CH88" s="517">
        <v>7.4260999999999999</v>
      </c>
      <c r="CI88" s="527">
        <v>29.9329</v>
      </c>
      <c r="CJ88" s="517">
        <v>2.9417</v>
      </c>
      <c r="CK88" s="517">
        <v>2.1958000000000002</v>
      </c>
      <c r="CL88" s="517">
        <v>1.9508000000000001</v>
      </c>
      <c r="CM88" s="517">
        <v>7.0883000000000003</v>
      </c>
      <c r="CN88" s="517">
        <v>3.1718000000000002</v>
      </c>
      <c r="CO88" s="517">
        <v>2.1541000000000001</v>
      </c>
      <c r="CP88" s="517">
        <v>1.7075</v>
      </c>
      <c r="CQ88" s="517">
        <v>7.0334000000000003</v>
      </c>
      <c r="CR88" s="517">
        <v>1.8579000000000001</v>
      </c>
      <c r="CS88" s="517">
        <v>0.37490000000000001</v>
      </c>
      <c r="CT88" s="517">
        <v>1.623</v>
      </c>
      <c r="CU88" s="517">
        <v>3.8557999999999999</v>
      </c>
      <c r="CV88" s="517">
        <v>3.379</v>
      </c>
      <c r="CW88" s="517">
        <v>2.5078</v>
      </c>
      <c r="CX88" s="517">
        <v>3.0028000000000001</v>
      </c>
      <c r="CY88" s="517">
        <v>8.8896999999999995</v>
      </c>
      <c r="CZ88" s="528">
        <v>26.8672</v>
      </c>
      <c r="DA88" s="93" t="s">
        <v>295</v>
      </c>
      <c r="DB88" s="94">
        <v>83</v>
      </c>
      <c r="DC88" s="226"/>
    </row>
    <row r="89" spans="1:107" ht="18" customHeight="1" x14ac:dyDescent="0.5">
      <c r="A89" s="95">
        <v>84</v>
      </c>
      <c r="B89" s="77" t="s">
        <v>61</v>
      </c>
      <c r="C89" s="518">
        <v>3.2686999999999999</v>
      </c>
      <c r="D89" s="519">
        <v>7.8804999999999996</v>
      </c>
      <c r="E89" s="519">
        <v>3.9020999999999999</v>
      </c>
      <c r="F89" s="519">
        <v>15.051399999999999</v>
      </c>
      <c r="G89" s="519">
        <v>4.5694999999999997</v>
      </c>
      <c r="H89" s="519">
        <v>6.4683999999999999</v>
      </c>
      <c r="I89" s="519">
        <v>7.9282000000000004</v>
      </c>
      <c r="J89" s="519">
        <v>18.966000000000001</v>
      </c>
      <c r="K89" s="519">
        <v>6.2716000000000003</v>
      </c>
      <c r="L89" s="519">
        <v>10.358599999999999</v>
      </c>
      <c r="M89" s="519">
        <v>9.9289000000000005</v>
      </c>
      <c r="N89" s="519">
        <v>26.559100000000001</v>
      </c>
      <c r="O89" s="519">
        <v>4.3070000000000004</v>
      </c>
      <c r="P89" s="519">
        <v>4.069</v>
      </c>
      <c r="Q89" s="519">
        <v>10.4975</v>
      </c>
      <c r="R89" s="519">
        <v>18.8734</v>
      </c>
      <c r="S89" s="529">
        <v>79.45</v>
      </c>
      <c r="T89" s="519">
        <v>6.4846000000000004</v>
      </c>
      <c r="U89" s="519">
        <v>6.2202999999999999</v>
      </c>
      <c r="V89" s="519">
        <v>3.7313999999999998</v>
      </c>
      <c r="W89" s="519">
        <v>16.436299999999999</v>
      </c>
      <c r="X89" s="519">
        <v>1.4964</v>
      </c>
      <c r="Y89" s="519">
        <v>3.9550999999999998</v>
      </c>
      <c r="Z89" s="519">
        <v>14.661799999999999</v>
      </c>
      <c r="AA89" s="519">
        <v>20.113299999999999</v>
      </c>
      <c r="AB89" s="519">
        <v>6.9592000000000001</v>
      </c>
      <c r="AC89" s="519">
        <v>8.0945999999999998</v>
      </c>
      <c r="AD89" s="519">
        <v>7.6538000000000004</v>
      </c>
      <c r="AE89" s="519">
        <v>22.707599999999999</v>
      </c>
      <c r="AF89" s="519">
        <v>7.6101999999999999</v>
      </c>
      <c r="AG89" s="519">
        <v>7.5442999999999998</v>
      </c>
      <c r="AH89" s="519">
        <v>3.8239000000000001</v>
      </c>
      <c r="AI89" s="519">
        <v>18.978400000000001</v>
      </c>
      <c r="AJ89" s="530">
        <v>78.235600000000005</v>
      </c>
      <c r="AK89" s="519">
        <v>1.9426000000000001</v>
      </c>
      <c r="AL89" s="519">
        <v>1.5753999999999999</v>
      </c>
      <c r="AM89" s="519">
        <v>3.8780000000000001</v>
      </c>
      <c r="AN89" s="519">
        <v>7.3959999999999999</v>
      </c>
      <c r="AO89" s="519">
        <v>4.0053000000000001</v>
      </c>
      <c r="AP89" s="519">
        <v>5.3992000000000004</v>
      </c>
      <c r="AQ89" s="519">
        <v>6.0951000000000004</v>
      </c>
      <c r="AR89" s="519">
        <v>15.499599999999999</v>
      </c>
      <c r="AS89" s="519">
        <v>8.9779999999999998</v>
      </c>
      <c r="AT89" s="519">
        <v>3.9472</v>
      </c>
      <c r="AU89" s="519">
        <v>10.788399999999999</v>
      </c>
      <c r="AV89" s="519">
        <v>23.7136</v>
      </c>
      <c r="AW89" s="519">
        <v>6.2111000000000001</v>
      </c>
      <c r="AX89" s="519">
        <v>3.3119000000000001</v>
      </c>
      <c r="AY89" s="519">
        <v>3.5909</v>
      </c>
      <c r="AZ89" s="519">
        <v>13.113899999999999</v>
      </c>
      <c r="BA89" s="531">
        <v>59.723100000000002</v>
      </c>
      <c r="BB89" s="518">
        <v>47.608400000000003</v>
      </c>
      <c r="BC89" s="519">
        <v>53.767600000000002</v>
      </c>
      <c r="BD89" s="519">
        <v>60.7622</v>
      </c>
      <c r="BE89" s="519">
        <v>162.13829999999999</v>
      </c>
      <c r="BF89" s="519">
        <v>99.871200000000002</v>
      </c>
      <c r="BG89" s="519">
        <v>40.907899999999998</v>
      </c>
      <c r="BH89" s="519">
        <v>23.108899999999998</v>
      </c>
      <c r="BI89" s="519">
        <v>163.88800000000001</v>
      </c>
      <c r="BJ89" s="519">
        <v>24.6553</v>
      </c>
      <c r="BK89" s="519">
        <v>20.6632</v>
      </c>
      <c r="BL89" s="519">
        <v>9.3796999999999997</v>
      </c>
      <c r="BM89" s="519">
        <v>54.6982</v>
      </c>
      <c r="BN89" s="519">
        <v>35.309600000000003</v>
      </c>
      <c r="BO89" s="519">
        <v>17.9452</v>
      </c>
      <c r="BP89" s="519">
        <v>11.276899999999999</v>
      </c>
      <c r="BQ89" s="519">
        <v>64.531700000000001</v>
      </c>
      <c r="BR89" s="529">
        <v>445.25619999999998</v>
      </c>
      <c r="BS89" s="519">
        <v>57.081099999999999</v>
      </c>
      <c r="BT89" s="519">
        <v>158.71430000000001</v>
      </c>
      <c r="BU89" s="519">
        <v>131.59030000000001</v>
      </c>
      <c r="BV89" s="519">
        <v>347.38560000000001</v>
      </c>
      <c r="BW89" s="519">
        <v>71.608900000000006</v>
      </c>
      <c r="BX89" s="519">
        <v>59.476100000000002</v>
      </c>
      <c r="BY89" s="519">
        <v>49.733899999999998</v>
      </c>
      <c r="BZ89" s="519">
        <v>180.81880000000001</v>
      </c>
      <c r="CA89" s="519">
        <v>63.827300000000001</v>
      </c>
      <c r="CB89" s="519">
        <v>24.3201</v>
      </c>
      <c r="CC89" s="519">
        <v>28.509599999999999</v>
      </c>
      <c r="CD89" s="519">
        <v>116.657</v>
      </c>
      <c r="CE89" s="519">
        <v>4.2972999999999999</v>
      </c>
      <c r="CF89" s="519">
        <v>28.1051</v>
      </c>
      <c r="CG89" s="519">
        <v>59.120100000000001</v>
      </c>
      <c r="CH89" s="519">
        <v>91.522499999999994</v>
      </c>
      <c r="CI89" s="530">
        <v>736.38400000000001</v>
      </c>
      <c r="CJ89" s="519">
        <v>98.949799999999996</v>
      </c>
      <c r="CK89" s="519">
        <v>157.9007</v>
      </c>
      <c r="CL89" s="519">
        <v>51.043900000000001</v>
      </c>
      <c r="CM89" s="519">
        <v>307.89449999999999</v>
      </c>
      <c r="CN89" s="519">
        <v>40.739199999999997</v>
      </c>
      <c r="CO89" s="519">
        <v>38.951700000000002</v>
      </c>
      <c r="CP89" s="519">
        <v>33.031999999999996</v>
      </c>
      <c r="CQ89" s="519">
        <v>112.7229</v>
      </c>
      <c r="CR89" s="519">
        <v>66.7988</v>
      </c>
      <c r="CS89" s="519">
        <v>22.254100000000001</v>
      </c>
      <c r="CT89" s="519">
        <v>12.625400000000001</v>
      </c>
      <c r="CU89" s="519">
        <v>101.67829999999999</v>
      </c>
      <c r="CV89" s="519">
        <v>4.5964999999999998</v>
      </c>
      <c r="CW89" s="519">
        <v>23.311</v>
      </c>
      <c r="CX89" s="519">
        <v>136.01070000000001</v>
      </c>
      <c r="CY89" s="519">
        <v>163.91820000000001</v>
      </c>
      <c r="CZ89" s="531">
        <v>686.21379999999999</v>
      </c>
      <c r="DA89" s="96" t="s">
        <v>333</v>
      </c>
      <c r="DB89" s="97">
        <v>84</v>
      </c>
      <c r="DC89" s="226"/>
    </row>
    <row r="90" spans="1:107" ht="18" customHeight="1" x14ac:dyDescent="0.5">
      <c r="A90" s="92">
        <v>85</v>
      </c>
      <c r="B90" s="73" t="s">
        <v>144</v>
      </c>
      <c r="C90" s="516">
        <v>38.572000000000003</v>
      </c>
      <c r="D90" s="517">
        <v>51.926000000000002</v>
      </c>
      <c r="E90" s="517">
        <v>48.234000000000002</v>
      </c>
      <c r="F90" s="517">
        <v>138.7321</v>
      </c>
      <c r="G90" s="517">
        <v>32.400500000000001</v>
      </c>
      <c r="H90" s="517">
        <v>39.750500000000002</v>
      </c>
      <c r="I90" s="517">
        <v>30.875399999999999</v>
      </c>
      <c r="J90" s="517">
        <v>103.0264</v>
      </c>
      <c r="K90" s="517">
        <v>51.911000000000001</v>
      </c>
      <c r="L90" s="517">
        <v>26.714600000000001</v>
      </c>
      <c r="M90" s="517">
        <v>36.366700000000002</v>
      </c>
      <c r="N90" s="517">
        <v>114.9924</v>
      </c>
      <c r="O90" s="517">
        <v>48.965499999999999</v>
      </c>
      <c r="P90" s="517">
        <v>61.4101</v>
      </c>
      <c r="Q90" s="517">
        <v>19.7224</v>
      </c>
      <c r="R90" s="517">
        <v>130.09790000000001</v>
      </c>
      <c r="S90" s="526">
        <v>486.84870000000001</v>
      </c>
      <c r="T90" s="517">
        <v>29.258199999999999</v>
      </c>
      <c r="U90" s="517">
        <v>22.532399999999999</v>
      </c>
      <c r="V90" s="517">
        <v>32.6404</v>
      </c>
      <c r="W90" s="517">
        <v>84.430999999999997</v>
      </c>
      <c r="X90" s="517">
        <v>29.114799999999999</v>
      </c>
      <c r="Y90" s="517">
        <v>26.089600000000001</v>
      </c>
      <c r="Z90" s="517">
        <v>31.1448</v>
      </c>
      <c r="AA90" s="517">
        <v>86.349299999999999</v>
      </c>
      <c r="AB90" s="517">
        <v>52.536700000000003</v>
      </c>
      <c r="AC90" s="517">
        <v>77.340900000000005</v>
      </c>
      <c r="AD90" s="517">
        <v>52.921399999999998</v>
      </c>
      <c r="AE90" s="517">
        <v>182.79900000000001</v>
      </c>
      <c r="AF90" s="517">
        <v>30.3903</v>
      </c>
      <c r="AG90" s="517">
        <v>51.869599999999998</v>
      </c>
      <c r="AH90" s="517">
        <v>57.879399999999997</v>
      </c>
      <c r="AI90" s="517">
        <v>140.13939999999999</v>
      </c>
      <c r="AJ90" s="527">
        <v>493.71870000000001</v>
      </c>
      <c r="AK90" s="517">
        <v>38.408000000000001</v>
      </c>
      <c r="AL90" s="517">
        <v>53.716999999999999</v>
      </c>
      <c r="AM90" s="517">
        <v>49.1008</v>
      </c>
      <c r="AN90" s="517">
        <v>141.22579999999999</v>
      </c>
      <c r="AO90" s="517">
        <v>31.426400000000001</v>
      </c>
      <c r="AP90" s="517">
        <v>65.428299999999993</v>
      </c>
      <c r="AQ90" s="517">
        <v>90.257900000000006</v>
      </c>
      <c r="AR90" s="517">
        <v>187.11259999999999</v>
      </c>
      <c r="AS90" s="517">
        <v>63.130400000000002</v>
      </c>
      <c r="AT90" s="517">
        <v>59.180399999999999</v>
      </c>
      <c r="AU90" s="517">
        <v>39.183500000000002</v>
      </c>
      <c r="AV90" s="517">
        <v>161.49430000000001</v>
      </c>
      <c r="AW90" s="517">
        <v>42.1708</v>
      </c>
      <c r="AX90" s="517">
        <v>55.304200000000002</v>
      </c>
      <c r="AY90" s="517">
        <v>53.613</v>
      </c>
      <c r="AZ90" s="517">
        <v>151.0881</v>
      </c>
      <c r="BA90" s="528">
        <v>640.92079999999999</v>
      </c>
      <c r="BB90" s="516">
        <v>3.4579</v>
      </c>
      <c r="BC90" s="517">
        <v>2.4615999999999998</v>
      </c>
      <c r="BD90" s="517">
        <v>3.4847000000000001</v>
      </c>
      <c r="BE90" s="517">
        <v>9.4040999999999997</v>
      </c>
      <c r="BF90" s="517">
        <v>2.5015999999999998</v>
      </c>
      <c r="BG90" s="517">
        <v>5.8898000000000001</v>
      </c>
      <c r="BH90" s="517">
        <v>1.2072000000000001</v>
      </c>
      <c r="BI90" s="517">
        <v>9.5985999999999994</v>
      </c>
      <c r="BJ90" s="517">
        <v>3.9241000000000001</v>
      </c>
      <c r="BK90" s="517">
        <v>5.8929</v>
      </c>
      <c r="BL90" s="517">
        <v>4.1925999999999997</v>
      </c>
      <c r="BM90" s="517">
        <v>14.009600000000001</v>
      </c>
      <c r="BN90" s="517">
        <v>0.68779999999999997</v>
      </c>
      <c r="BO90" s="517">
        <v>2.3927</v>
      </c>
      <c r="BP90" s="517">
        <v>2.8631000000000002</v>
      </c>
      <c r="BQ90" s="517">
        <v>5.9436</v>
      </c>
      <c r="BR90" s="526">
        <v>38.9559</v>
      </c>
      <c r="BS90" s="517">
        <v>0.15279999999999999</v>
      </c>
      <c r="BT90" s="517">
        <v>3.1002999999999998</v>
      </c>
      <c r="BU90" s="517">
        <v>2.8395000000000001</v>
      </c>
      <c r="BV90" s="517">
        <v>6.0926</v>
      </c>
      <c r="BW90" s="517">
        <v>5.9050000000000002</v>
      </c>
      <c r="BX90" s="517">
        <v>8.3973999999999993</v>
      </c>
      <c r="BY90" s="517">
        <v>3.7726000000000002</v>
      </c>
      <c r="BZ90" s="517">
        <v>18.074999999999999</v>
      </c>
      <c r="CA90" s="517">
        <v>6.6921999999999997</v>
      </c>
      <c r="CB90" s="517">
        <v>4.9794999999999998</v>
      </c>
      <c r="CC90" s="517">
        <v>3.7345999999999999</v>
      </c>
      <c r="CD90" s="517">
        <v>15.4063</v>
      </c>
      <c r="CE90" s="517">
        <v>1.1783999999999999</v>
      </c>
      <c r="CF90" s="517">
        <v>6.2419000000000002</v>
      </c>
      <c r="CG90" s="517">
        <v>3.8675999999999999</v>
      </c>
      <c r="CH90" s="517">
        <v>11.288</v>
      </c>
      <c r="CI90" s="527">
        <v>50.861899999999999</v>
      </c>
      <c r="CJ90" s="517">
        <v>2.8085</v>
      </c>
      <c r="CK90" s="517">
        <v>9.7599</v>
      </c>
      <c r="CL90" s="517">
        <v>2.7972999999999999</v>
      </c>
      <c r="CM90" s="517">
        <v>15.3657</v>
      </c>
      <c r="CN90" s="517">
        <v>13.1182</v>
      </c>
      <c r="CO90" s="517">
        <v>5.5627000000000004</v>
      </c>
      <c r="CP90" s="517">
        <v>8.4466000000000001</v>
      </c>
      <c r="CQ90" s="517">
        <v>27.127500000000001</v>
      </c>
      <c r="CR90" s="517">
        <v>9.3980999999999995</v>
      </c>
      <c r="CS90" s="517">
        <v>11.0244</v>
      </c>
      <c r="CT90" s="517">
        <v>5.6882000000000001</v>
      </c>
      <c r="CU90" s="517">
        <v>26.110700000000001</v>
      </c>
      <c r="CV90" s="517">
        <v>8.6834000000000007</v>
      </c>
      <c r="CW90" s="517">
        <v>9.7349999999999994</v>
      </c>
      <c r="CX90" s="517">
        <v>6.6063000000000001</v>
      </c>
      <c r="CY90" s="517">
        <v>25.0246</v>
      </c>
      <c r="CZ90" s="528">
        <v>93.628600000000006</v>
      </c>
      <c r="DA90" s="93" t="s">
        <v>306</v>
      </c>
      <c r="DB90" s="94">
        <v>85</v>
      </c>
      <c r="DC90" s="226"/>
    </row>
    <row r="91" spans="1:107" ht="18" customHeight="1" x14ac:dyDescent="0.5">
      <c r="A91" s="95">
        <v>86</v>
      </c>
      <c r="B91" s="77" t="s">
        <v>149</v>
      </c>
      <c r="C91" s="518">
        <v>6.5928000000000004</v>
      </c>
      <c r="D91" s="519">
        <v>9.8264999999999993</v>
      </c>
      <c r="E91" s="519">
        <v>27.568100000000001</v>
      </c>
      <c r="F91" s="519">
        <v>43.987400000000001</v>
      </c>
      <c r="G91" s="519">
        <v>23.6557</v>
      </c>
      <c r="H91" s="519">
        <v>10.1615</v>
      </c>
      <c r="I91" s="519">
        <v>8.6533999999999995</v>
      </c>
      <c r="J91" s="519">
        <v>42.470500000000001</v>
      </c>
      <c r="K91" s="519">
        <v>4.2244000000000002</v>
      </c>
      <c r="L91" s="519">
        <v>10.3363</v>
      </c>
      <c r="M91" s="519">
        <v>15.5893</v>
      </c>
      <c r="N91" s="519">
        <v>30.15</v>
      </c>
      <c r="O91" s="519">
        <v>23.563500000000001</v>
      </c>
      <c r="P91" s="519">
        <v>14.0359</v>
      </c>
      <c r="Q91" s="519">
        <v>6.3932000000000002</v>
      </c>
      <c r="R91" s="519">
        <v>43.992600000000003</v>
      </c>
      <c r="S91" s="529">
        <v>160.60050000000001</v>
      </c>
      <c r="T91" s="519">
        <v>22.768899999999999</v>
      </c>
      <c r="U91" s="519">
        <v>10.568300000000001</v>
      </c>
      <c r="V91" s="519">
        <v>6.5419999999999998</v>
      </c>
      <c r="W91" s="519">
        <v>39.879100000000001</v>
      </c>
      <c r="X91" s="519">
        <v>8.0222999999999995</v>
      </c>
      <c r="Y91" s="519">
        <v>21.212499999999999</v>
      </c>
      <c r="Z91" s="519">
        <v>14.0852</v>
      </c>
      <c r="AA91" s="519">
        <v>43.32</v>
      </c>
      <c r="AB91" s="519">
        <v>12.0326</v>
      </c>
      <c r="AC91" s="519">
        <v>5.0586000000000002</v>
      </c>
      <c r="AD91" s="519">
        <v>14.533799999999999</v>
      </c>
      <c r="AE91" s="519">
        <v>31.625</v>
      </c>
      <c r="AF91" s="519">
        <v>4.4970999999999997</v>
      </c>
      <c r="AG91" s="519">
        <v>15.6386</v>
      </c>
      <c r="AH91" s="519">
        <v>3.8738000000000001</v>
      </c>
      <c r="AI91" s="519">
        <v>24.009499999999999</v>
      </c>
      <c r="AJ91" s="530">
        <v>138.83369999999999</v>
      </c>
      <c r="AK91" s="519">
        <v>4.2746000000000004</v>
      </c>
      <c r="AL91" s="519">
        <v>2.9750000000000001</v>
      </c>
      <c r="AM91" s="519">
        <v>6.8423999999999996</v>
      </c>
      <c r="AN91" s="519">
        <v>14.092000000000001</v>
      </c>
      <c r="AO91" s="519">
        <v>8.8621999999999996</v>
      </c>
      <c r="AP91" s="519">
        <v>4.3978999999999999</v>
      </c>
      <c r="AQ91" s="519">
        <v>3.8721999999999999</v>
      </c>
      <c r="AR91" s="519">
        <v>17.132200000000001</v>
      </c>
      <c r="AS91" s="519">
        <v>12.8398</v>
      </c>
      <c r="AT91" s="519">
        <v>6.6852</v>
      </c>
      <c r="AU91" s="519">
        <v>10.614599999999999</v>
      </c>
      <c r="AV91" s="519">
        <v>30.139600000000002</v>
      </c>
      <c r="AW91" s="519">
        <v>9.4806000000000008</v>
      </c>
      <c r="AX91" s="519">
        <v>5.6790000000000003</v>
      </c>
      <c r="AY91" s="519">
        <v>9.4326000000000008</v>
      </c>
      <c r="AZ91" s="519">
        <v>24.592199999999998</v>
      </c>
      <c r="BA91" s="531">
        <v>85.956000000000003</v>
      </c>
      <c r="BB91" s="518">
        <v>12.3697</v>
      </c>
      <c r="BC91" s="519">
        <v>117.0598</v>
      </c>
      <c r="BD91" s="519">
        <v>18.698799999999999</v>
      </c>
      <c r="BE91" s="519">
        <v>148.1284</v>
      </c>
      <c r="BF91" s="519">
        <v>16.656400000000001</v>
      </c>
      <c r="BG91" s="519">
        <v>22.970700000000001</v>
      </c>
      <c r="BH91" s="519">
        <v>20.327200000000001</v>
      </c>
      <c r="BI91" s="519">
        <v>59.954300000000003</v>
      </c>
      <c r="BJ91" s="519">
        <v>53.139200000000002</v>
      </c>
      <c r="BK91" s="519">
        <v>16.764700000000001</v>
      </c>
      <c r="BL91" s="519">
        <v>13.218</v>
      </c>
      <c r="BM91" s="519">
        <v>83.121899999999997</v>
      </c>
      <c r="BN91" s="519">
        <v>12.394299999999999</v>
      </c>
      <c r="BO91" s="519">
        <v>116.5492</v>
      </c>
      <c r="BP91" s="519">
        <v>29.972200000000001</v>
      </c>
      <c r="BQ91" s="519">
        <v>158.91560000000001</v>
      </c>
      <c r="BR91" s="529">
        <v>450.12020000000001</v>
      </c>
      <c r="BS91" s="519">
        <v>73.278599999999997</v>
      </c>
      <c r="BT91" s="519">
        <v>59.067100000000003</v>
      </c>
      <c r="BU91" s="519">
        <v>39.345599999999997</v>
      </c>
      <c r="BV91" s="519">
        <v>171.69130000000001</v>
      </c>
      <c r="BW91" s="519">
        <v>58.344099999999997</v>
      </c>
      <c r="BX91" s="519">
        <v>17.2151</v>
      </c>
      <c r="BY91" s="519">
        <v>21.261700000000001</v>
      </c>
      <c r="BZ91" s="519">
        <v>96.820899999999995</v>
      </c>
      <c r="CA91" s="519">
        <v>60.862900000000003</v>
      </c>
      <c r="CB91" s="519">
        <v>19.5519</v>
      </c>
      <c r="CC91" s="519">
        <v>31.723299999999998</v>
      </c>
      <c r="CD91" s="519">
        <v>112.13809999999999</v>
      </c>
      <c r="CE91" s="519">
        <v>23.376899999999999</v>
      </c>
      <c r="CF91" s="519">
        <v>28.970500000000001</v>
      </c>
      <c r="CG91" s="519">
        <v>37.7393</v>
      </c>
      <c r="CH91" s="519">
        <v>90.086699999999993</v>
      </c>
      <c r="CI91" s="530">
        <v>470.73700000000002</v>
      </c>
      <c r="CJ91" s="519">
        <v>75.635900000000007</v>
      </c>
      <c r="CK91" s="519">
        <v>110.49039999999999</v>
      </c>
      <c r="CL91" s="519">
        <v>37.238999999999997</v>
      </c>
      <c r="CM91" s="519">
        <v>223.36539999999999</v>
      </c>
      <c r="CN91" s="519">
        <v>31.5623</v>
      </c>
      <c r="CO91" s="519">
        <v>24.844999999999999</v>
      </c>
      <c r="CP91" s="519">
        <v>28.9116</v>
      </c>
      <c r="CQ91" s="519">
        <v>85.318899999999999</v>
      </c>
      <c r="CR91" s="519">
        <v>39.897500000000001</v>
      </c>
      <c r="CS91" s="519">
        <v>37.2941</v>
      </c>
      <c r="CT91" s="519">
        <v>39.874099999999999</v>
      </c>
      <c r="CU91" s="519">
        <v>117.0658</v>
      </c>
      <c r="CV91" s="519">
        <v>39.604799999999997</v>
      </c>
      <c r="CW91" s="519">
        <v>42.479599999999998</v>
      </c>
      <c r="CX91" s="519">
        <v>45.35</v>
      </c>
      <c r="CY91" s="519">
        <v>127.4344</v>
      </c>
      <c r="CZ91" s="531">
        <v>553.18449999999996</v>
      </c>
      <c r="DA91" s="96" t="s">
        <v>337</v>
      </c>
      <c r="DB91" s="97">
        <v>86</v>
      </c>
      <c r="DC91" s="226"/>
    </row>
    <row r="92" spans="1:107" ht="18" customHeight="1" x14ac:dyDescent="0.5">
      <c r="A92" s="92">
        <v>87</v>
      </c>
      <c r="B92" s="73" t="s">
        <v>59</v>
      </c>
      <c r="C92" s="516">
        <v>34.541400000000003</v>
      </c>
      <c r="D92" s="517">
        <v>25.578600000000002</v>
      </c>
      <c r="E92" s="517">
        <v>52.452399999999997</v>
      </c>
      <c r="F92" s="517">
        <v>112.57250000000001</v>
      </c>
      <c r="G92" s="517">
        <v>124.863</v>
      </c>
      <c r="H92" s="517">
        <v>29.443200000000001</v>
      </c>
      <c r="I92" s="517">
        <v>34.942900000000002</v>
      </c>
      <c r="J92" s="517">
        <v>189.2492</v>
      </c>
      <c r="K92" s="517">
        <v>36.199599999999997</v>
      </c>
      <c r="L92" s="517">
        <v>49.244100000000003</v>
      </c>
      <c r="M92" s="517">
        <v>19.096800000000002</v>
      </c>
      <c r="N92" s="517">
        <v>104.54040000000001</v>
      </c>
      <c r="O92" s="517">
        <v>51.7669</v>
      </c>
      <c r="P92" s="517">
        <v>35.895699999999998</v>
      </c>
      <c r="Q92" s="517">
        <v>27.087499999999999</v>
      </c>
      <c r="R92" s="517">
        <v>114.7501</v>
      </c>
      <c r="S92" s="526">
        <v>521.11220000000003</v>
      </c>
      <c r="T92" s="517">
        <v>42.767499999999998</v>
      </c>
      <c r="U92" s="517">
        <v>18.002199999999998</v>
      </c>
      <c r="V92" s="517">
        <v>18.610499999999998</v>
      </c>
      <c r="W92" s="517">
        <v>79.380300000000005</v>
      </c>
      <c r="X92" s="517">
        <v>14.8697</v>
      </c>
      <c r="Y92" s="517">
        <v>22.61</v>
      </c>
      <c r="Z92" s="517">
        <v>17.736799999999999</v>
      </c>
      <c r="AA92" s="517">
        <v>55.216500000000003</v>
      </c>
      <c r="AB92" s="517">
        <v>50.622</v>
      </c>
      <c r="AC92" s="517">
        <v>50.7166</v>
      </c>
      <c r="AD92" s="517">
        <v>45.134599999999999</v>
      </c>
      <c r="AE92" s="517">
        <v>146.47309999999999</v>
      </c>
      <c r="AF92" s="517">
        <v>31.2011</v>
      </c>
      <c r="AG92" s="517">
        <v>20.681100000000001</v>
      </c>
      <c r="AH92" s="517">
        <v>46.462200000000003</v>
      </c>
      <c r="AI92" s="517">
        <v>98.344399999999993</v>
      </c>
      <c r="AJ92" s="527">
        <v>379.41430000000003</v>
      </c>
      <c r="AK92" s="517">
        <v>43.047699999999999</v>
      </c>
      <c r="AL92" s="517">
        <v>37.681600000000003</v>
      </c>
      <c r="AM92" s="517">
        <v>64.897599999999997</v>
      </c>
      <c r="AN92" s="517">
        <v>145.62690000000001</v>
      </c>
      <c r="AO92" s="517">
        <v>41.134599999999999</v>
      </c>
      <c r="AP92" s="517">
        <v>41.048900000000003</v>
      </c>
      <c r="AQ92" s="517">
        <v>58.7136</v>
      </c>
      <c r="AR92" s="517">
        <v>140.89709999999999</v>
      </c>
      <c r="AS92" s="517">
        <v>49.674700000000001</v>
      </c>
      <c r="AT92" s="517">
        <v>47.764299999999999</v>
      </c>
      <c r="AU92" s="517">
        <v>36.880400000000002</v>
      </c>
      <c r="AV92" s="517">
        <v>134.31950000000001</v>
      </c>
      <c r="AW92" s="517">
        <v>35.204700000000003</v>
      </c>
      <c r="AX92" s="517">
        <v>51.004600000000003</v>
      </c>
      <c r="AY92" s="517">
        <v>27.566099999999999</v>
      </c>
      <c r="AZ92" s="517">
        <v>113.7753</v>
      </c>
      <c r="BA92" s="528">
        <v>534.61879999999996</v>
      </c>
      <c r="BB92" s="516">
        <v>2.5831</v>
      </c>
      <c r="BC92" s="517">
        <v>1.3958999999999999</v>
      </c>
      <c r="BD92" s="517">
        <v>2.9407000000000001</v>
      </c>
      <c r="BE92" s="517">
        <v>6.9198000000000004</v>
      </c>
      <c r="BF92" s="517">
        <v>1.9355</v>
      </c>
      <c r="BG92" s="517">
        <v>4.5796000000000001</v>
      </c>
      <c r="BH92" s="517">
        <v>1.1306</v>
      </c>
      <c r="BI92" s="517">
        <v>7.6458000000000004</v>
      </c>
      <c r="BJ92" s="517">
        <v>0.5665</v>
      </c>
      <c r="BK92" s="517">
        <v>2.0423</v>
      </c>
      <c r="BL92" s="517">
        <v>3.0436000000000001</v>
      </c>
      <c r="BM92" s="517">
        <v>5.6524999999999999</v>
      </c>
      <c r="BN92" s="517">
        <v>1.0992999999999999</v>
      </c>
      <c r="BO92" s="517">
        <v>3.0703</v>
      </c>
      <c r="BP92" s="517">
        <v>1.3262</v>
      </c>
      <c r="BQ92" s="517">
        <v>5.4958</v>
      </c>
      <c r="BR92" s="526">
        <v>25.713699999999999</v>
      </c>
      <c r="BS92" s="517">
        <v>57.044199999999996</v>
      </c>
      <c r="BT92" s="517">
        <v>0.93410000000000004</v>
      </c>
      <c r="BU92" s="517">
        <v>1.9397</v>
      </c>
      <c r="BV92" s="517">
        <v>59.917999999999999</v>
      </c>
      <c r="BW92" s="517">
        <v>1.8384</v>
      </c>
      <c r="BX92" s="517">
        <v>4.0396000000000001</v>
      </c>
      <c r="BY92" s="517">
        <v>3.2986</v>
      </c>
      <c r="BZ92" s="517">
        <v>9.1767000000000003</v>
      </c>
      <c r="CA92" s="517">
        <v>4.7458999999999998</v>
      </c>
      <c r="CB92" s="517">
        <v>4.2645999999999997</v>
      </c>
      <c r="CC92" s="517">
        <v>2.8088000000000002</v>
      </c>
      <c r="CD92" s="517">
        <v>11.8193</v>
      </c>
      <c r="CE92" s="517">
        <v>1.6424000000000001</v>
      </c>
      <c r="CF92" s="517">
        <v>4.0753000000000004</v>
      </c>
      <c r="CG92" s="517">
        <v>2.8639000000000001</v>
      </c>
      <c r="CH92" s="517">
        <v>8.5815999999999999</v>
      </c>
      <c r="CI92" s="527">
        <v>89.495599999999996</v>
      </c>
      <c r="CJ92" s="517">
        <v>2.7806000000000002</v>
      </c>
      <c r="CK92" s="517">
        <v>2.1185999999999998</v>
      </c>
      <c r="CL92" s="517">
        <v>4.0536000000000003</v>
      </c>
      <c r="CM92" s="517">
        <v>8.9527999999999999</v>
      </c>
      <c r="CN92" s="517">
        <v>4.1664000000000003</v>
      </c>
      <c r="CO92" s="517">
        <v>3.1509</v>
      </c>
      <c r="CP92" s="517">
        <v>3.4887999999999999</v>
      </c>
      <c r="CQ92" s="517">
        <v>10.8062</v>
      </c>
      <c r="CR92" s="517">
        <v>1.3232999999999999</v>
      </c>
      <c r="CS92" s="517">
        <v>2.3277000000000001</v>
      </c>
      <c r="CT92" s="517">
        <v>0.3352</v>
      </c>
      <c r="CU92" s="517">
        <v>3.9861</v>
      </c>
      <c r="CV92" s="517">
        <v>1.3831</v>
      </c>
      <c r="CW92" s="517">
        <v>1.5672999999999999</v>
      </c>
      <c r="CX92" s="517">
        <v>1.786</v>
      </c>
      <c r="CY92" s="517">
        <v>4.7363999999999997</v>
      </c>
      <c r="CZ92" s="528">
        <v>28.481400000000001</v>
      </c>
      <c r="DA92" s="93" t="s">
        <v>305</v>
      </c>
      <c r="DB92" s="94">
        <v>87</v>
      </c>
      <c r="DC92" s="226"/>
    </row>
    <row r="93" spans="1:107" ht="18" customHeight="1" x14ac:dyDescent="0.5">
      <c r="A93" s="95">
        <v>88</v>
      </c>
      <c r="B93" s="77" t="s">
        <v>164</v>
      </c>
      <c r="C93" s="518">
        <v>155.8869</v>
      </c>
      <c r="D93" s="519">
        <v>61.893000000000001</v>
      </c>
      <c r="E93" s="519">
        <v>73.965800000000002</v>
      </c>
      <c r="F93" s="519">
        <v>291.74560000000002</v>
      </c>
      <c r="G93" s="519">
        <v>100.73309999999999</v>
      </c>
      <c r="H93" s="519">
        <v>39.577800000000003</v>
      </c>
      <c r="I93" s="519">
        <v>110.0579</v>
      </c>
      <c r="J93" s="519">
        <v>250.36879999999999</v>
      </c>
      <c r="K93" s="519">
        <v>10.1843</v>
      </c>
      <c r="L93" s="519">
        <v>128.47900000000001</v>
      </c>
      <c r="M93" s="519">
        <v>1.9576</v>
      </c>
      <c r="N93" s="519">
        <v>140.62090000000001</v>
      </c>
      <c r="O93" s="519">
        <v>2.5306000000000002</v>
      </c>
      <c r="P93" s="519">
        <v>1.1337999999999999</v>
      </c>
      <c r="Q93" s="519">
        <v>0.99480000000000002</v>
      </c>
      <c r="R93" s="519">
        <v>4.6592000000000002</v>
      </c>
      <c r="S93" s="529">
        <v>687.39449999999999</v>
      </c>
      <c r="T93" s="519">
        <v>2.1654</v>
      </c>
      <c r="U93" s="519">
        <v>1.29</v>
      </c>
      <c r="V93" s="519">
        <v>5.0815000000000001</v>
      </c>
      <c r="W93" s="519">
        <v>8.5368999999999993</v>
      </c>
      <c r="X93" s="519">
        <v>1.2464999999999999</v>
      </c>
      <c r="Y93" s="519">
        <v>2.9750999999999999</v>
      </c>
      <c r="Z93" s="519">
        <v>2.0897999999999999</v>
      </c>
      <c r="AA93" s="519">
        <v>6.3113000000000001</v>
      </c>
      <c r="AB93" s="519">
        <v>7.5068999999999999</v>
      </c>
      <c r="AC93" s="519">
        <v>1.4287000000000001</v>
      </c>
      <c r="AD93" s="519">
        <v>5.0349000000000004</v>
      </c>
      <c r="AE93" s="519">
        <v>13.970499999999999</v>
      </c>
      <c r="AF93" s="519">
        <v>2.0672999999999999</v>
      </c>
      <c r="AG93" s="519">
        <v>2.2117</v>
      </c>
      <c r="AH93" s="519">
        <v>3.2246999999999999</v>
      </c>
      <c r="AI93" s="519">
        <v>7.5037000000000003</v>
      </c>
      <c r="AJ93" s="530">
        <v>36.322400000000002</v>
      </c>
      <c r="AK93" s="519">
        <v>5.0475000000000003</v>
      </c>
      <c r="AL93" s="519">
        <v>0.67849999999999999</v>
      </c>
      <c r="AM93" s="519">
        <v>3.2999000000000001</v>
      </c>
      <c r="AN93" s="519">
        <v>9.0259</v>
      </c>
      <c r="AO93" s="519">
        <v>1.1769000000000001</v>
      </c>
      <c r="AP93" s="519">
        <v>0.2102</v>
      </c>
      <c r="AQ93" s="519">
        <v>4.8146000000000004</v>
      </c>
      <c r="AR93" s="519">
        <v>6.2016</v>
      </c>
      <c r="AS93" s="519">
        <v>3.6473</v>
      </c>
      <c r="AT93" s="519">
        <v>3.6396000000000002</v>
      </c>
      <c r="AU93" s="519">
        <v>2.8142</v>
      </c>
      <c r="AV93" s="519">
        <v>10.101000000000001</v>
      </c>
      <c r="AW93" s="519">
        <v>20.436199999999999</v>
      </c>
      <c r="AX93" s="519">
        <v>2.4598</v>
      </c>
      <c r="AY93" s="519">
        <v>7.0473999999999997</v>
      </c>
      <c r="AZ93" s="519">
        <v>29.9435</v>
      </c>
      <c r="BA93" s="531">
        <v>55.271999999999998</v>
      </c>
      <c r="BB93" s="518">
        <v>15.339600000000001</v>
      </c>
      <c r="BC93" s="519">
        <v>40.089300000000001</v>
      </c>
      <c r="BD93" s="519">
        <v>19.3996</v>
      </c>
      <c r="BE93" s="519">
        <v>74.828500000000005</v>
      </c>
      <c r="BF93" s="519">
        <v>37.255200000000002</v>
      </c>
      <c r="BG93" s="519">
        <v>62.789400000000001</v>
      </c>
      <c r="BH93" s="519">
        <v>41.314599999999999</v>
      </c>
      <c r="BI93" s="519">
        <v>141.35919999999999</v>
      </c>
      <c r="BJ93" s="519">
        <v>59.035899999999998</v>
      </c>
      <c r="BK93" s="519">
        <v>26.596800000000002</v>
      </c>
      <c r="BL93" s="519">
        <v>44.696100000000001</v>
      </c>
      <c r="BM93" s="519">
        <v>130.3288</v>
      </c>
      <c r="BN93" s="519">
        <v>26.213699999999999</v>
      </c>
      <c r="BO93" s="519">
        <v>34.849200000000003</v>
      </c>
      <c r="BP93" s="519">
        <v>43.860399999999998</v>
      </c>
      <c r="BQ93" s="519">
        <v>104.92319999999999</v>
      </c>
      <c r="BR93" s="529">
        <v>451.43979999999999</v>
      </c>
      <c r="BS93" s="519">
        <v>23.729099999999999</v>
      </c>
      <c r="BT93" s="519">
        <v>35.403199999999998</v>
      </c>
      <c r="BU93" s="519">
        <v>49.841700000000003</v>
      </c>
      <c r="BV93" s="519">
        <v>108.9739</v>
      </c>
      <c r="BW93" s="519">
        <v>46.813899999999997</v>
      </c>
      <c r="BX93" s="519">
        <v>55.380699999999997</v>
      </c>
      <c r="BY93" s="519">
        <v>65.289000000000001</v>
      </c>
      <c r="BZ93" s="519">
        <v>167.4837</v>
      </c>
      <c r="CA93" s="519">
        <v>45.170499999999997</v>
      </c>
      <c r="CB93" s="519">
        <v>38.267099999999999</v>
      </c>
      <c r="CC93" s="519">
        <v>36.459099999999999</v>
      </c>
      <c r="CD93" s="519">
        <v>119.8967</v>
      </c>
      <c r="CE93" s="519">
        <v>45.439</v>
      </c>
      <c r="CF93" s="519">
        <v>50.834800000000001</v>
      </c>
      <c r="CG93" s="519">
        <v>18.385400000000001</v>
      </c>
      <c r="CH93" s="519">
        <v>114.6592</v>
      </c>
      <c r="CI93" s="530">
        <v>511.01350000000002</v>
      </c>
      <c r="CJ93" s="519">
        <v>45.281700000000001</v>
      </c>
      <c r="CK93" s="519">
        <v>19.705200000000001</v>
      </c>
      <c r="CL93" s="519">
        <v>64.399000000000001</v>
      </c>
      <c r="CM93" s="519">
        <v>129.38589999999999</v>
      </c>
      <c r="CN93" s="519">
        <v>36.335500000000003</v>
      </c>
      <c r="CO93" s="519">
        <v>57.229700000000001</v>
      </c>
      <c r="CP93" s="519">
        <v>53.282800000000002</v>
      </c>
      <c r="CQ93" s="519">
        <v>146.84809999999999</v>
      </c>
      <c r="CR93" s="519">
        <v>66.640600000000006</v>
      </c>
      <c r="CS93" s="519">
        <v>52.1768</v>
      </c>
      <c r="CT93" s="519">
        <v>31.9697</v>
      </c>
      <c r="CU93" s="519">
        <v>150.78710000000001</v>
      </c>
      <c r="CV93" s="519">
        <v>17.958100000000002</v>
      </c>
      <c r="CW93" s="519">
        <v>13.6797</v>
      </c>
      <c r="CX93" s="519">
        <v>25.944800000000001</v>
      </c>
      <c r="CY93" s="519">
        <v>57.582599999999999</v>
      </c>
      <c r="CZ93" s="531">
        <v>484.6037</v>
      </c>
      <c r="DA93" s="96" t="s">
        <v>353</v>
      </c>
      <c r="DB93" s="97">
        <v>88</v>
      </c>
      <c r="DC93" s="226"/>
    </row>
    <row r="94" spans="1:107" ht="18" customHeight="1" x14ac:dyDescent="0.5">
      <c r="A94" s="92">
        <v>89</v>
      </c>
      <c r="B94" s="73" t="s">
        <v>157</v>
      </c>
      <c r="C94" s="516">
        <v>0</v>
      </c>
      <c r="D94" s="517">
        <v>0.12</v>
      </c>
      <c r="E94" s="517">
        <v>8.3299999999999999E-2</v>
      </c>
      <c r="F94" s="517">
        <v>0.20330000000000001</v>
      </c>
      <c r="G94" s="517">
        <v>0</v>
      </c>
      <c r="H94" s="517">
        <v>0</v>
      </c>
      <c r="I94" s="517">
        <v>101.5667</v>
      </c>
      <c r="J94" s="517">
        <v>101.5667</v>
      </c>
      <c r="K94" s="517">
        <v>0</v>
      </c>
      <c r="L94" s="517">
        <v>0</v>
      </c>
      <c r="M94" s="517">
        <v>51.4574</v>
      </c>
      <c r="N94" s="517">
        <v>51.4574</v>
      </c>
      <c r="O94" s="517">
        <v>0</v>
      </c>
      <c r="P94" s="517">
        <v>0</v>
      </c>
      <c r="Q94" s="517">
        <v>0</v>
      </c>
      <c r="R94" s="517">
        <v>0</v>
      </c>
      <c r="S94" s="526">
        <v>153.22739999999999</v>
      </c>
      <c r="T94" s="517">
        <v>0</v>
      </c>
      <c r="U94" s="517">
        <v>0</v>
      </c>
      <c r="V94" s="517">
        <v>6.9900000000000004E-2</v>
      </c>
      <c r="W94" s="517">
        <v>6.9900000000000004E-2</v>
      </c>
      <c r="X94" s="517">
        <v>0</v>
      </c>
      <c r="Y94" s="517">
        <v>0</v>
      </c>
      <c r="Z94" s="517">
        <v>0.14960000000000001</v>
      </c>
      <c r="AA94" s="517">
        <v>0.14960000000000001</v>
      </c>
      <c r="AB94" s="517">
        <v>87.100399999999993</v>
      </c>
      <c r="AC94" s="517">
        <v>96.9542</v>
      </c>
      <c r="AD94" s="517">
        <v>7.6100000000000001E-2</v>
      </c>
      <c r="AE94" s="517">
        <v>184.13069999999999</v>
      </c>
      <c r="AF94" s="517">
        <v>4.8800000000000003E-2</v>
      </c>
      <c r="AG94" s="517">
        <v>4.7600000000000003E-2</v>
      </c>
      <c r="AH94" s="517">
        <v>8.77E-2</v>
      </c>
      <c r="AI94" s="517">
        <v>0.18410000000000001</v>
      </c>
      <c r="AJ94" s="527">
        <v>184.5343</v>
      </c>
      <c r="AK94" s="517">
        <v>2.3999999999999998E-3</v>
      </c>
      <c r="AL94" s="517">
        <v>0.1211</v>
      </c>
      <c r="AM94" s="517">
        <v>2.1924999999999999</v>
      </c>
      <c r="AN94" s="517">
        <v>2.3159000000000001</v>
      </c>
      <c r="AO94" s="517">
        <v>1.7552000000000001</v>
      </c>
      <c r="AP94" s="517">
        <v>1.3360000000000001</v>
      </c>
      <c r="AQ94" s="517">
        <v>0.91279999999999994</v>
      </c>
      <c r="AR94" s="517">
        <v>4.0039999999999996</v>
      </c>
      <c r="AS94" s="517">
        <v>1.4719</v>
      </c>
      <c r="AT94" s="517">
        <v>0.36109999999999998</v>
      </c>
      <c r="AU94" s="517">
        <v>1.7815000000000001</v>
      </c>
      <c r="AV94" s="517">
        <v>3.6143999999999998</v>
      </c>
      <c r="AW94" s="517">
        <v>0.52059999999999995</v>
      </c>
      <c r="AX94" s="517">
        <v>0.42170000000000002</v>
      </c>
      <c r="AY94" s="517">
        <v>3.4973999999999998</v>
      </c>
      <c r="AZ94" s="517">
        <v>4.4396000000000004</v>
      </c>
      <c r="BA94" s="528">
        <v>14.374000000000001</v>
      </c>
      <c r="BB94" s="516">
        <v>29.283200000000001</v>
      </c>
      <c r="BC94" s="517">
        <v>19.284500000000001</v>
      </c>
      <c r="BD94" s="517">
        <v>29.255199999999999</v>
      </c>
      <c r="BE94" s="517">
        <v>77.822900000000004</v>
      </c>
      <c r="BF94" s="517">
        <v>12.8019</v>
      </c>
      <c r="BG94" s="517">
        <v>9.8330000000000002</v>
      </c>
      <c r="BH94" s="517">
        <v>39.154600000000002</v>
      </c>
      <c r="BI94" s="517">
        <v>61.7896</v>
      </c>
      <c r="BJ94" s="517">
        <v>17.696400000000001</v>
      </c>
      <c r="BK94" s="517">
        <v>19.653099999999998</v>
      </c>
      <c r="BL94" s="517">
        <v>45.289299999999997</v>
      </c>
      <c r="BM94" s="517">
        <v>82.638800000000003</v>
      </c>
      <c r="BN94" s="517">
        <v>23.638999999999999</v>
      </c>
      <c r="BO94" s="517">
        <v>27.744800000000001</v>
      </c>
      <c r="BP94" s="517">
        <v>21.062899999999999</v>
      </c>
      <c r="BQ94" s="517">
        <v>72.446700000000007</v>
      </c>
      <c r="BR94" s="526">
        <v>294.69799999999998</v>
      </c>
      <c r="BS94" s="517">
        <v>34.154200000000003</v>
      </c>
      <c r="BT94" s="517">
        <v>32.067900000000002</v>
      </c>
      <c r="BU94" s="517">
        <v>34.938899999999997</v>
      </c>
      <c r="BV94" s="517">
        <v>101.161</v>
      </c>
      <c r="BW94" s="517">
        <v>44.662999999999997</v>
      </c>
      <c r="BX94" s="517">
        <v>11.815200000000001</v>
      </c>
      <c r="BY94" s="517">
        <v>32.043999999999997</v>
      </c>
      <c r="BZ94" s="517">
        <v>88.522199999999998</v>
      </c>
      <c r="CA94" s="517">
        <v>32.111499999999999</v>
      </c>
      <c r="CB94" s="517">
        <v>44.524999999999999</v>
      </c>
      <c r="CC94" s="517">
        <v>49.165300000000002</v>
      </c>
      <c r="CD94" s="517">
        <v>125.8018</v>
      </c>
      <c r="CE94" s="517">
        <v>22.547899999999998</v>
      </c>
      <c r="CF94" s="517">
        <v>31.540199999999999</v>
      </c>
      <c r="CG94" s="517">
        <v>23.253399999999999</v>
      </c>
      <c r="CH94" s="517">
        <v>77.341499999999996</v>
      </c>
      <c r="CI94" s="527">
        <v>392.82650000000001</v>
      </c>
      <c r="CJ94" s="517">
        <v>69.363299999999995</v>
      </c>
      <c r="CK94" s="517">
        <v>55.083799999999997</v>
      </c>
      <c r="CL94" s="517">
        <v>69.4679</v>
      </c>
      <c r="CM94" s="517">
        <v>193.91499999999999</v>
      </c>
      <c r="CN94" s="517">
        <v>29.1157</v>
      </c>
      <c r="CO94" s="517">
        <v>29.116</v>
      </c>
      <c r="CP94" s="517">
        <v>24.062799999999999</v>
      </c>
      <c r="CQ94" s="517">
        <v>82.294499999999999</v>
      </c>
      <c r="CR94" s="517">
        <v>49.883800000000001</v>
      </c>
      <c r="CS94" s="517">
        <v>23.306899999999999</v>
      </c>
      <c r="CT94" s="517">
        <v>48.000399999999999</v>
      </c>
      <c r="CU94" s="517">
        <v>121.19119999999999</v>
      </c>
      <c r="CV94" s="517">
        <v>17.5349</v>
      </c>
      <c r="CW94" s="517">
        <v>36.368699999999997</v>
      </c>
      <c r="CX94" s="517">
        <v>19.278700000000001</v>
      </c>
      <c r="CY94" s="517">
        <v>73.182299999999998</v>
      </c>
      <c r="CZ94" s="528">
        <v>470.5829</v>
      </c>
      <c r="DA94" s="93" t="s">
        <v>424</v>
      </c>
      <c r="DB94" s="94">
        <v>89</v>
      </c>
      <c r="DC94" s="226"/>
    </row>
    <row r="95" spans="1:107" ht="18" customHeight="1" x14ac:dyDescent="0.5">
      <c r="A95" s="95">
        <v>90</v>
      </c>
      <c r="B95" s="77" t="s">
        <v>78</v>
      </c>
      <c r="C95" s="518">
        <v>0.41820000000000002</v>
      </c>
      <c r="D95" s="519">
        <v>0.21110000000000001</v>
      </c>
      <c r="E95" s="519">
        <v>0.88519999999999999</v>
      </c>
      <c r="F95" s="519">
        <v>1.5145</v>
      </c>
      <c r="G95" s="519">
        <v>2.2443</v>
      </c>
      <c r="H95" s="519">
        <v>8.4239999999999995</v>
      </c>
      <c r="I95" s="519">
        <v>4.1832000000000003</v>
      </c>
      <c r="J95" s="519">
        <v>14.851599999999999</v>
      </c>
      <c r="K95" s="519">
        <v>2.9822000000000002</v>
      </c>
      <c r="L95" s="519">
        <v>2.2862</v>
      </c>
      <c r="M95" s="519">
        <v>2.6402999999999999</v>
      </c>
      <c r="N95" s="519">
        <v>7.9088000000000003</v>
      </c>
      <c r="O95" s="519">
        <v>2.4824000000000002</v>
      </c>
      <c r="P95" s="519">
        <v>3.4939</v>
      </c>
      <c r="Q95" s="519">
        <v>1.9174</v>
      </c>
      <c r="R95" s="519">
        <v>7.8936999999999999</v>
      </c>
      <c r="S95" s="529">
        <v>32.168599999999998</v>
      </c>
      <c r="T95" s="519">
        <v>3.3294999999999999</v>
      </c>
      <c r="U95" s="519">
        <v>2.9853999999999998</v>
      </c>
      <c r="V95" s="519">
        <v>5.2085999999999997</v>
      </c>
      <c r="W95" s="519">
        <v>11.5235</v>
      </c>
      <c r="X95" s="519">
        <v>3.4617</v>
      </c>
      <c r="Y95" s="519">
        <v>9.1247000000000007</v>
      </c>
      <c r="Z95" s="519">
        <v>4.3852000000000002</v>
      </c>
      <c r="AA95" s="519">
        <v>16.971599999999999</v>
      </c>
      <c r="AB95" s="519">
        <v>7.8925000000000001</v>
      </c>
      <c r="AC95" s="519">
        <v>11.709899999999999</v>
      </c>
      <c r="AD95" s="519">
        <v>12.567399999999999</v>
      </c>
      <c r="AE95" s="519">
        <v>32.169699999999999</v>
      </c>
      <c r="AF95" s="519">
        <v>13.246700000000001</v>
      </c>
      <c r="AG95" s="519">
        <v>6.9141000000000004</v>
      </c>
      <c r="AH95" s="519">
        <v>7.1405000000000003</v>
      </c>
      <c r="AI95" s="519">
        <v>27.301300000000001</v>
      </c>
      <c r="AJ95" s="530">
        <v>87.966099999999997</v>
      </c>
      <c r="AK95" s="519">
        <v>6.0597000000000003</v>
      </c>
      <c r="AL95" s="519">
        <v>13.664199999999999</v>
      </c>
      <c r="AM95" s="519">
        <v>24.803599999999999</v>
      </c>
      <c r="AN95" s="519">
        <v>44.527500000000003</v>
      </c>
      <c r="AO95" s="519">
        <v>8.8224</v>
      </c>
      <c r="AP95" s="519">
        <v>11.213200000000001</v>
      </c>
      <c r="AQ95" s="519">
        <v>13.2545</v>
      </c>
      <c r="AR95" s="519">
        <v>33.290199999999999</v>
      </c>
      <c r="AS95" s="519">
        <v>23.079799999999999</v>
      </c>
      <c r="AT95" s="519">
        <v>8.4021000000000008</v>
      </c>
      <c r="AU95" s="519">
        <v>5.4909999999999997</v>
      </c>
      <c r="AV95" s="519">
        <v>36.972900000000003</v>
      </c>
      <c r="AW95" s="519">
        <v>10.4298</v>
      </c>
      <c r="AX95" s="519">
        <v>5.0019999999999998</v>
      </c>
      <c r="AY95" s="519">
        <v>1.9378</v>
      </c>
      <c r="AZ95" s="519">
        <v>17.369499999999999</v>
      </c>
      <c r="BA95" s="531">
        <v>132.1601</v>
      </c>
      <c r="BB95" s="518">
        <v>10.624000000000001</v>
      </c>
      <c r="BC95" s="519">
        <v>13.221399999999999</v>
      </c>
      <c r="BD95" s="519">
        <v>23.5214</v>
      </c>
      <c r="BE95" s="519">
        <v>47.366900000000001</v>
      </c>
      <c r="BF95" s="519">
        <v>29.418900000000001</v>
      </c>
      <c r="BG95" s="519">
        <v>19.863800000000001</v>
      </c>
      <c r="BH95" s="519">
        <v>18.9758</v>
      </c>
      <c r="BI95" s="519">
        <v>68.258399999999995</v>
      </c>
      <c r="BJ95" s="519">
        <v>11.2342</v>
      </c>
      <c r="BK95" s="519">
        <v>13.0952</v>
      </c>
      <c r="BL95" s="519">
        <v>14.2783</v>
      </c>
      <c r="BM95" s="519">
        <v>38.607799999999997</v>
      </c>
      <c r="BN95" s="519">
        <v>23.510400000000001</v>
      </c>
      <c r="BO95" s="519">
        <v>12.2729</v>
      </c>
      <c r="BP95" s="519">
        <v>10.4237</v>
      </c>
      <c r="BQ95" s="519">
        <v>46.207000000000001</v>
      </c>
      <c r="BR95" s="529">
        <v>200.4401</v>
      </c>
      <c r="BS95" s="519">
        <v>13.8057</v>
      </c>
      <c r="BT95" s="519">
        <v>8.9748999999999999</v>
      </c>
      <c r="BU95" s="519">
        <v>103.34739999999999</v>
      </c>
      <c r="BV95" s="519">
        <v>126.128</v>
      </c>
      <c r="BW95" s="519">
        <v>47.570700000000002</v>
      </c>
      <c r="BX95" s="519">
        <v>15.152200000000001</v>
      </c>
      <c r="BY95" s="519">
        <v>10.7712</v>
      </c>
      <c r="BZ95" s="519">
        <v>73.494</v>
      </c>
      <c r="CA95" s="519">
        <v>8.8935999999999993</v>
      </c>
      <c r="CB95" s="519">
        <v>10.2075</v>
      </c>
      <c r="CC95" s="519">
        <v>12.3231</v>
      </c>
      <c r="CD95" s="519">
        <v>31.424199999999999</v>
      </c>
      <c r="CE95" s="519">
        <v>9.8504000000000005</v>
      </c>
      <c r="CF95" s="519">
        <v>19.5425</v>
      </c>
      <c r="CG95" s="519">
        <v>18.843900000000001</v>
      </c>
      <c r="CH95" s="519">
        <v>48.236800000000002</v>
      </c>
      <c r="CI95" s="530">
        <v>279.28300000000002</v>
      </c>
      <c r="CJ95" s="519">
        <v>11.7895</v>
      </c>
      <c r="CK95" s="519">
        <v>10.5868</v>
      </c>
      <c r="CL95" s="519">
        <v>20.888000000000002</v>
      </c>
      <c r="CM95" s="519">
        <v>43.264299999999999</v>
      </c>
      <c r="CN95" s="519">
        <v>25.273900000000001</v>
      </c>
      <c r="CO95" s="519">
        <v>24.130099999999999</v>
      </c>
      <c r="CP95" s="519">
        <v>13.9682</v>
      </c>
      <c r="CQ95" s="519">
        <v>63.372199999999999</v>
      </c>
      <c r="CR95" s="519">
        <v>33.705800000000004</v>
      </c>
      <c r="CS95" s="519">
        <v>37.9495</v>
      </c>
      <c r="CT95" s="519">
        <v>33.174799999999998</v>
      </c>
      <c r="CU95" s="519">
        <v>104.8301</v>
      </c>
      <c r="CV95" s="519">
        <v>40.094700000000003</v>
      </c>
      <c r="CW95" s="519">
        <v>15.8611</v>
      </c>
      <c r="CX95" s="519">
        <v>83.741799999999998</v>
      </c>
      <c r="CY95" s="519">
        <v>139.69759999999999</v>
      </c>
      <c r="CZ95" s="531">
        <v>351.16419999999999</v>
      </c>
      <c r="DA95" s="96" t="s">
        <v>318</v>
      </c>
      <c r="DB95" s="97">
        <v>90</v>
      </c>
      <c r="DC95" s="226"/>
    </row>
    <row r="96" spans="1:107" ht="18" customHeight="1" x14ac:dyDescent="0.5">
      <c r="A96" s="92">
        <v>91</v>
      </c>
      <c r="B96" s="73" t="s">
        <v>81</v>
      </c>
      <c r="C96" s="516">
        <v>1.0679000000000001</v>
      </c>
      <c r="D96" s="517">
        <v>2.2195</v>
      </c>
      <c r="E96" s="517">
        <v>0.58199999999999996</v>
      </c>
      <c r="F96" s="517">
        <v>3.8694999999999999</v>
      </c>
      <c r="G96" s="517">
        <v>1.3202</v>
      </c>
      <c r="H96" s="517">
        <v>2.1113</v>
      </c>
      <c r="I96" s="517">
        <v>1.2078</v>
      </c>
      <c r="J96" s="517">
        <v>4.6393000000000004</v>
      </c>
      <c r="K96" s="517">
        <v>1.3720000000000001</v>
      </c>
      <c r="L96" s="517">
        <v>1.3549</v>
      </c>
      <c r="M96" s="517">
        <v>0.5081</v>
      </c>
      <c r="N96" s="517">
        <v>3.2349999999999999</v>
      </c>
      <c r="O96" s="517">
        <v>1.4379999999999999</v>
      </c>
      <c r="P96" s="517">
        <v>0.6079</v>
      </c>
      <c r="Q96" s="517">
        <v>1.0975999999999999</v>
      </c>
      <c r="R96" s="517">
        <v>3.1435</v>
      </c>
      <c r="S96" s="526">
        <v>14.8872</v>
      </c>
      <c r="T96" s="517">
        <v>1.0468</v>
      </c>
      <c r="U96" s="517">
        <v>1.7652000000000001</v>
      </c>
      <c r="V96" s="517">
        <v>0.76349999999999996</v>
      </c>
      <c r="W96" s="517">
        <v>3.5754999999999999</v>
      </c>
      <c r="X96" s="517">
        <v>2.0133000000000001</v>
      </c>
      <c r="Y96" s="517">
        <v>1.9275</v>
      </c>
      <c r="Z96" s="517">
        <v>3.9737</v>
      </c>
      <c r="AA96" s="517">
        <v>7.9145000000000003</v>
      </c>
      <c r="AB96" s="517">
        <v>5.7778</v>
      </c>
      <c r="AC96" s="517">
        <v>4.2038000000000002</v>
      </c>
      <c r="AD96" s="517">
        <v>1.0150999999999999</v>
      </c>
      <c r="AE96" s="517">
        <v>10.996600000000001</v>
      </c>
      <c r="AF96" s="517">
        <v>2.3264</v>
      </c>
      <c r="AG96" s="517">
        <v>2.3046000000000002</v>
      </c>
      <c r="AH96" s="517">
        <v>4.2043999999999997</v>
      </c>
      <c r="AI96" s="517">
        <v>8.8353000000000002</v>
      </c>
      <c r="AJ96" s="527">
        <v>31.321899999999999</v>
      </c>
      <c r="AK96" s="517">
        <v>3.8946999999999998</v>
      </c>
      <c r="AL96" s="517">
        <v>4.0590999999999999</v>
      </c>
      <c r="AM96" s="517">
        <v>2.3233999999999999</v>
      </c>
      <c r="AN96" s="517">
        <v>10.2773</v>
      </c>
      <c r="AO96" s="517">
        <v>3.8628999999999998</v>
      </c>
      <c r="AP96" s="517">
        <v>4.2007000000000003</v>
      </c>
      <c r="AQ96" s="517">
        <v>3.8380000000000001</v>
      </c>
      <c r="AR96" s="517">
        <v>11.9015</v>
      </c>
      <c r="AS96" s="517">
        <v>5.6265000000000001</v>
      </c>
      <c r="AT96" s="517">
        <v>3.1499000000000001</v>
      </c>
      <c r="AU96" s="517">
        <v>5.3448000000000002</v>
      </c>
      <c r="AV96" s="517">
        <v>14.1212</v>
      </c>
      <c r="AW96" s="517">
        <v>4.6176000000000004</v>
      </c>
      <c r="AX96" s="517">
        <v>5.2061000000000002</v>
      </c>
      <c r="AY96" s="517">
        <v>2.5200999999999998</v>
      </c>
      <c r="AZ96" s="517">
        <v>12.3439</v>
      </c>
      <c r="BA96" s="528">
        <v>48.643900000000002</v>
      </c>
      <c r="BB96" s="516">
        <v>29.631799999999998</v>
      </c>
      <c r="BC96" s="517">
        <v>35.881799999999998</v>
      </c>
      <c r="BD96" s="517">
        <v>39.025599999999997</v>
      </c>
      <c r="BE96" s="517">
        <v>104.53919999999999</v>
      </c>
      <c r="BF96" s="517">
        <v>20.7865</v>
      </c>
      <c r="BG96" s="517">
        <v>22.993300000000001</v>
      </c>
      <c r="BH96" s="517">
        <v>34.945799999999998</v>
      </c>
      <c r="BI96" s="517">
        <v>78.7256</v>
      </c>
      <c r="BJ96" s="517">
        <v>30.0063</v>
      </c>
      <c r="BK96" s="517">
        <v>35.793799999999997</v>
      </c>
      <c r="BL96" s="517">
        <v>28.580400000000001</v>
      </c>
      <c r="BM96" s="517">
        <v>94.380499999999998</v>
      </c>
      <c r="BN96" s="517">
        <v>27.198</v>
      </c>
      <c r="BO96" s="517">
        <v>31.2102</v>
      </c>
      <c r="BP96" s="517">
        <v>25.949300000000001</v>
      </c>
      <c r="BQ96" s="517">
        <v>84.357399999999998</v>
      </c>
      <c r="BR96" s="526">
        <v>362.0027</v>
      </c>
      <c r="BS96" s="517">
        <v>26.147500000000001</v>
      </c>
      <c r="BT96" s="517">
        <v>41.034399999999998</v>
      </c>
      <c r="BU96" s="517">
        <v>35.323799999999999</v>
      </c>
      <c r="BV96" s="517">
        <v>102.5056</v>
      </c>
      <c r="BW96" s="517">
        <v>25.4727</v>
      </c>
      <c r="BX96" s="517">
        <v>33.770000000000003</v>
      </c>
      <c r="BY96" s="517">
        <v>36.165199999999999</v>
      </c>
      <c r="BZ96" s="517">
        <v>95.408000000000001</v>
      </c>
      <c r="CA96" s="517">
        <v>37.7761</v>
      </c>
      <c r="CB96" s="517">
        <v>36.479999999999997</v>
      </c>
      <c r="CC96" s="517">
        <v>36.878900000000002</v>
      </c>
      <c r="CD96" s="517">
        <v>111.13500000000001</v>
      </c>
      <c r="CE96" s="517">
        <v>32.312399999999997</v>
      </c>
      <c r="CF96" s="517">
        <v>32.876100000000001</v>
      </c>
      <c r="CG96" s="517">
        <v>38.452100000000002</v>
      </c>
      <c r="CH96" s="517">
        <v>103.64060000000001</v>
      </c>
      <c r="CI96" s="527">
        <v>412.68920000000003</v>
      </c>
      <c r="CJ96" s="517">
        <v>32.106900000000003</v>
      </c>
      <c r="CK96" s="517">
        <v>46.195700000000002</v>
      </c>
      <c r="CL96" s="517">
        <v>40.0261</v>
      </c>
      <c r="CM96" s="517">
        <v>118.3287</v>
      </c>
      <c r="CN96" s="517">
        <v>20.320399999999999</v>
      </c>
      <c r="CO96" s="517">
        <v>33.506900000000002</v>
      </c>
      <c r="CP96" s="517">
        <v>21.857500000000002</v>
      </c>
      <c r="CQ96" s="517">
        <v>75.684799999999996</v>
      </c>
      <c r="CR96" s="517">
        <v>33.647199999999998</v>
      </c>
      <c r="CS96" s="517">
        <v>39.148800000000001</v>
      </c>
      <c r="CT96" s="517">
        <v>31.234200000000001</v>
      </c>
      <c r="CU96" s="517">
        <v>104.03019999999999</v>
      </c>
      <c r="CV96" s="517">
        <v>35.834499999999998</v>
      </c>
      <c r="CW96" s="517">
        <v>45.982399999999998</v>
      </c>
      <c r="CX96" s="517">
        <v>36.542299999999997</v>
      </c>
      <c r="CY96" s="517">
        <v>118.3592</v>
      </c>
      <c r="CZ96" s="528">
        <v>416.40289999999999</v>
      </c>
      <c r="DA96" s="93" t="s">
        <v>349</v>
      </c>
      <c r="DB96" s="94">
        <v>91</v>
      </c>
      <c r="DC96" s="226"/>
    </row>
    <row r="97" spans="1:107" ht="18" customHeight="1" x14ac:dyDescent="0.5">
      <c r="A97" s="95">
        <v>92</v>
      </c>
      <c r="B97" s="77" t="s">
        <v>66</v>
      </c>
      <c r="C97" s="518">
        <v>1.8568</v>
      </c>
      <c r="D97" s="519">
        <v>2.9445999999999999</v>
      </c>
      <c r="E97" s="519">
        <v>3.4123000000000001</v>
      </c>
      <c r="F97" s="519">
        <v>8.2136999999999993</v>
      </c>
      <c r="G97" s="519">
        <v>3.1997</v>
      </c>
      <c r="H97" s="519">
        <v>3.4152</v>
      </c>
      <c r="I97" s="519">
        <v>2.8290999999999999</v>
      </c>
      <c r="J97" s="519">
        <v>9.4440000000000008</v>
      </c>
      <c r="K97" s="519">
        <v>4.7522000000000002</v>
      </c>
      <c r="L97" s="519">
        <v>1.9033</v>
      </c>
      <c r="M97" s="519">
        <v>0.97609999999999997</v>
      </c>
      <c r="N97" s="519">
        <v>7.6315</v>
      </c>
      <c r="O97" s="519">
        <v>8.7485999999999997</v>
      </c>
      <c r="P97" s="519">
        <v>1.3785000000000001</v>
      </c>
      <c r="Q97" s="519">
        <v>3.2799</v>
      </c>
      <c r="R97" s="519">
        <v>13.407</v>
      </c>
      <c r="S97" s="529">
        <v>38.696100000000001</v>
      </c>
      <c r="T97" s="519">
        <v>4.4272999999999998</v>
      </c>
      <c r="U97" s="519">
        <v>4.7706</v>
      </c>
      <c r="V97" s="519">
        <v>4.4779999999999998</v>
      </c>
      <c r="W97" s="519">
        <v>13.676</v>
      </c>
      <c r="X97" s="519">
        <v>3.1347999999999998</v>
      </c>
      <c r="Y97" s="519">
        <v>4.1748000000000003</v>
      </c>
      <c r="Z97" s="519">
        <v>7.2817999999999996</v>
      </c>
      <c r="AA97" s="519">
        <v>14.5914</v>
      </c>
      <c r="AB97" s="519">
        <v>3.6362000000000001</v>
      </c>
      <c r="AC97" s="519">
        <v>6.7134</v>
      </c>
      <c r="AD97" s="519">
        <v>8.0850000000000009</v>
      </c>
      <c r="AE97" s="519">
        <v>18.4346</v>
      </c>
      <c r="AF97" s="519">
        <v>4.2816000000000001</v>
      </c>
      <c r="AG97" s="519">
        <v>2.3950999999999998</v>
      </c>
      <c r="AH97" s="519">
        <v>3.6377000000000002</v>
      </c>
      <c r="AI97" s="519">
        <v>10.314299999999999</v>
      </c>
      <c r="AJ97" s="530">
        <v>57.016399999999997</v>
      </c>
      <c r="AK97" s="519">
        <v>6.9020999999999999</v>
      </c>
      <c r="AL97" s="519">
        <v>4.7150999999999996</v>
      </c>
      <c r="AM97" s="519">
        <v>4.0305999999999997</v>
      </c>
      <c r="AN97" s="519">
        <v>15.6479</v>
      </c>
      <c r="AO97" s="519">
        <v>6.9390000000000001</v>
      </c>
      <c r="AP97" s="519">
        <v>3.2896000000000001</v>
      </c>
      <c r="AQ97" s="519">
        <v>5.1638000000000002</v>
      </c>
      <c r="AR97" s="519">
        <v>15.3925</v>
      </c>
      <c r="AS97" s="519">
        <v>8.6109000000000009</v>
      </c>
      <c r="AT97" s="519">
        <v>15.8606</v>
      </c>
      <c r="AU97" s="519">
        <v>259.86079999999998</v>
      </c>
      <c r="AV97" s="519">
        <v>284.3322</v>
      </c>
      <c r="AW97" s="519">
        <v>5.3874000000000004</v>
      </c>
      <c r="AX97" s="519">
        <v>6.1520000000000001</v>
      </c>
      <c r="AY97" s="519">
        <v>4.3514999999999997</v>
      </c>
      <c r="AZ97" s="519">
        <v>15.8909</v>
      </c>
      <c r="BA97" s="531">
        <v>331.26350000000002</v>
      </c>
      <c r="BB97" s="518">
        <v>5.4447000000000001</v>
      </c>
      <c r="BC97" s="519">
        <v>5.3057999999999996</v>
      </c>
      <c r="BD97" s="519">
        <v>13.4198</v>
      </c>
      <c r="BE97" s="519">
        <v>24.170200000000001</v>
      </c>
      <c r="BF97" s="519">
        <v>2.9891000000000001</v>
      </c>
      <c r="BG97" s="519">
        <v>5.4748999999999999</v>
      </c>
      <c r="BH97" s="519">
        <v>4.6147</v>
      </c>
      <c r="BI97" s="519">
        <v>13.0787</v>
      </c>
      <c r="BJ97" s="519">
        <v>11.9399</v>
      </c>
      <c r="BK97" s="519">
        <v>8.3858999999999995</v>
      </c>
      <c r="BL97" s="519">
        <v>4.0392999999999999</v>
      </c>
      <c r="BM97" s="519">
        <v>24.364999999999998</v>
      </c>
      <c r="BN97" s="519">
        <v>8.1044999999999998</v>
      </c>
      <c r="BO97" s="519">
        <v>4.3406000000000002</v>
      </c>
      <c r="BP97" s="519">
        <v>4.5738000000000003</v>
      </c>
      <c r="BQ97" s="519">
        <v>17.018899999999999</v>
      </c>
      <c r="BR97" s="529">
        <v>78.632800000000003</v>
      </c>
      <c r="BS97" s="519">
        <v>2.4651999999999998</v>
      </c>
      <c r="BT97" s="519">
        <v>7.5571000000000002</v>
      </c>
      <c r="BU97" s="519">
        <v>9.5922999999999998</v>
      </c>
      <c r="BV97" s="519">
        <v>19.614599999999999</v>
      </c>
      <c r="BW97" s="519">
        <v>4.8391999999999999</v>
      </c>
      <c r="BX97" s="519">
        <v>5.9737</v>
      </c>
      <c r="BY97" s="519">
        <v>6.5076000000000001</v>
      </c>
      <c r="BZ97" s="519">
        <v>17.320499999999999</v>
      </c>
      <c r="CA97" s="519">
        <v>4.867</v>
      </c>
      <c r="CB97" s="519">
        <v>5.8960999999999997</v>
      </c>
      <c r="CC97" s="519">
        <v>8.4869000000000003</v>
      </c>
      <c r="CD97" s="519">
        <v>19.2499</v>
      </c>
      <c r="CE97" s="519">
        <v>10.3636</v>
      </c>
      <c r="CF97" s="519">
        <v>5.0582000000000003</v>
      </c>
      <c r="CG97" s="519">
        <v>8.6248000000000005</v>
      </c>
      <c r="CH97" s="519">
        <v>24.046600000000002</v>
      </c>
      <c r="CI97" s="530">
        <v>80.2316</v>
      </c>
      <c r="CJ97" s="519">
        <v>4.3422000000000001</v>
      </c>
      <c r="CK97" s="519">
        <v>2.8151000000000002</v>
      </c>
      <c r="CL97" s="519">
        <v>8.9474999999999998</v>
      </c>
      <c r="CM97" s="519">
        <v>16.104800000000001</v>
      </c>
      <c r="CN97" s="519">
        <v>5.2537000000000003</v>
      </c>
      <c r="CO97" s="519">
        <v>8.6981999999999999</v>
      </c>
      <c r="CP97" s="519">
        <v>4.8472999999999997</v>
      </c>
      <c r="CQ97" s="519">
        <v>18.799199999999999</v>
      </c>
      <c r="CR97" s="519">
        <v>6.3517000000000001</v>
      </c>
      <c r="CS97" s="519">
        <v>9.9032999999999998</v>
      </c>
      <c r="CT97" s="519">
        <v>9.7073999999999998</v>
      </c>
      <c r="CU97" s="519">
        <v>25.962399999999999</v>
      </c>
      <c r="CV97" s="519">
        <v>6.4584999999999999</v>
      </c>
      <c r="CW97" s="519">
        <v>7.4206000000000003</v>
      </c>
      <c r="CX97" s="519">
        <v>6.5557999999999996</v>
      </c>
      <c r="CY97" s="519">
        <v>20.434899999999999</v>
      </c>
      <c r="CZ97" s="531">
        <v>81.301400000000001</v>
      </c>
      <c r="DA97" s="96" t="s">
        <v>338</v>
      </c>
      <c r="DB97" s="97">
        <v>92</v>
      </c>
      <c r="DC97" s="226"/>
    </row>
    <row r="98" spans="1:107" ht="18" customHeight="1" x14ac:dyDescent="0.5">
      <c r="A98" s="92">
        <v>93</v>
      </c>
      <c r="B98" s="73" t="s">
        <v>72</v>
      </c>
      <c r="C98" s="516">
        <v>13.9757</v>
      </c>
      <c r="D98" s="517">
        <v>23.4923</v>
      </c>
      <c r="E98" s="517">
        <v>8.8367000000000004</v>
      </c>
      <c r="F98" s="517">
        <v>46.304699999999997</v>
      </c>
      <c r="G98" s="517">
        <v>21.6448</v>
      </c>
      <c r="H98" s="517">
        <v>13.7745</v>
      </c>
      <c r="I98" s="517">
        <v>17.115300000000001</v>
      </c>
      <c r="J98" s="517">
        <v>52.534599999999998</v>
      </c>
      <c r="K98" s="517">
        <v>18.882300000000001</v>
      </c>
      <c r="L98" s="517">
        <v>15.722300000000001</v>
      </c>
      <c r="M98" s="517">
        <v>11.473599999999999</v>
      </c>
      <c r="N98" s="517">
        <v>46.078200000000002</v>
      </c>
      <c r="O98" s="517">
        <v>17.595800000000001</v>
      </c>
      <c r="P98" s="517">
        <v>21.177499999999998</v>
      </c>
      <c r="Q98" s="517">
        <v>14.1335</v>
      </c>
      <c r="R98" s="517">
        <v>52.906799999999997</v>
      </c>
      <c r="S98" s="526">
        <v>197.8244</v>
      </c>
      <c r="T98" s="517">
        <v>17.010400000000001</v>
      </c>
      <c r="U98" s="517">
        <v>17.012599999999999</v>
      </c>
      <c r="V98" s="517">
        <v>18.5884</v>
      </c>
      <c r="W98" s="517">
        <v>52.611499999999999</v>
      </c>
      <c r="X98" s="517">
        <v>21.607099999999999</v>
      </c>
      <c r="Y98" s="517">
        <v>17.192799999999998</v>
      </c>
      <c r="Z98" s="517">
        <v>26.409300000000002</v>
      </c>
      <c r="AA98" s="517">
        <v>65.209199999999996</v>
      </c>
      <c r="AB98" s="517">
        <v>20.406700000000001</v>
      </c>
      <c r="AC98" s="517">
        <v>32.516199999999998</v>
      </c>
      <c r="AD98" s="517">
        <v>13.2645</v>
      </c>
      <c r="AE98" s="517">
        <v>66.187399999999997</v>
      </c>
      <c r="AF98" s="517">
        <v>29.2379</v>
      </c>
      <c r="AG98" s="517">
        <v>11.4651</v>
      </c>
      <c r="AH98" s="517">
        <v>24.276800000000001</v>
      </c>
      <c r="AI98" s="517">
        <v>64.979900000000001</v>
      </c>
      <c r="AJ98" s="527">
        <v>248.9879</v>
      </c>
      <c r="AK98" s="517">
        <v>22.494900000000001</v>
      </c>
      <c r="AL98" s="517">
        <v>31.677700000000002</v>
      </c>
      <c r="AM98" s="517">
        <v>18.474399999999999</v>
      </c>
      <c r="AN98" s="517">
        <v>72.647000000000006</v>
      </c>
      <c r="AO98" s="517">
        <v>45.485599999999998</v>
      </c>
      <c r="AP98" s="517">
        <v>28.480699999999999</v>
      </c>
      <c r="AQ98" s="517">
        <v>37.698500000000003</v>
      </c>
      <c r="AR98" s="517">
        <v>111.6649</v>
      </c>
      <c r="AS98" s="517">
        <v>15.3804</v>
      </c>
      <c r="AT98" s="517">
        <v>60.545499999999997</v>
      </c>
      <c r="AU98" s="517">
        <v>57.2181</v>
      </c>
      <c r="AV98" s="517">
        <v>133.14410000000001</v>
      </c>
      <c r="AW98" s="517">
        <v>25.604500000000002</v>
      </c>
      <c r="AX98" s="517">
        <v>21.4693</v>
      </c>
      <c r="AY98" s="517">
        <v>22.133299999999998</v>
      </c>
      <c r="AZ98" s="517">
        <v>69.207099999999997</v>
      </c>
      <c r="BA98" s="528">
        <v>386.66300000000001</v>
      </c>
      <c r="BB98" s="516">
        <v>0.96750000000000003</v>
      </c>
      <c r="BC98" s="517">
        <v>0.33029999999999998</v>
      </c>
      <c r="BD98" s="517">
        <v>0.1741</v>
      </c>
      <c r="BE98" s="517">
        <v>1.4718</v>
      </c>
      <c r="BF98" s="517">
        <v>0.65710000000000002</v>
      </c>
      <c r="BG98" s="517">
        <v>0.30130000000000001</v>
      </c>
      <c r="BH98" s="517">
        <v>0.34399999999999997</v>
      </c>
      <c r="BI98" s="517">
        <v>1.3024</v>
      </c>
      <c r="BJ98" s="517">
        <v>0.2195</v>
      </c>
      <c r="BK98" s="517">
        <v>0</v>
      </c>
      <c r="BL98" s="517">
        <v>0.17929999999999999</v>
      </c>
      <c r="BM98" s="517">
        <v>0.39879999999999999</v>
      </c>
      <c r="BN98" s="517">
        <v>0.44059999999999999</v>
      </c>
      <c r="BO98" s="517">
        <v>0.1263</v>
      </c>
      <c r="BP98" s="517">
        <v>8.0000000000000004E-4</v>
      </c>
      <c r="BQ98" s="517">
        <v>0.56759999999999999</v>
      </c>
      <c r="BR98" s="526">
        <v>3.7406000000000001</v>
      </c>
      <c r="BS98" s="517">
        <v>1.7399999999999999E-2</v>
      </c>
      <c r="BT98" s="517">
        <v>1.17E-2</v>
      </c>
      <c r="BU98" s="517">
        <v>1.6799999999999999E-2</v>
      </c>
      <c r="BV98" s="517">
        <v>4.5900000000000003E-2</v>
      </c>
      <c r="BW98" s="517">
        <v>2.8E-3</v>
      </c>
      <c r="BX98" s="517">
        <v>6.1499999999999999E-2</v>
      </c>
      <c r="BY98" s="517">
        <v>2.3800000000000002E-2</v>
      </c>
      <c r="BZ98" s="517">
        <v>8.8099999999999998E-2</v>
      </c>
      <c r="CA98" s="517">
        <v>1.9300000000000001E-2</v>
      </c>
      <c r="CB98" s="517">
        <v>2.9999999999999997E-4</v>
      </c>
      <c r="CC98" s="517">
        <v>0</v>
      </c>
      <c r="CD98" s="517">
        <v>1.9599999999999999E-2</v>
      </c>
      <c r="CE98" s="517">
        <v>3.2000000000000002E-3</v>
      </c>
      <c r="CF98" s="517">
        <v>0</v>
      </c>
      <c r="CG98" s="517">
        <v>0.24460000000000001</v>
      </c>
      <c r="CH98" s="517">
        <v>0.24790000000000001</v>
      </c>
      <c r="CI98" s="527">
        <v>0.40150000000000002</v>
      </c>
      <c r="CJ98" s="517">
        <v>0.15540000000000001</v>
      </c>
      <c r="CK98" s="517">
        <v>0.15690000000000001</v>
      </c>
      <c r="CL98" s="517">
        <v>0</v>
      </c>
      <c r="CM98" s="517">
        <v>0.31230000000000002</v>
      </c>
      <c r="CN98" s="517">
        <v>1.37E-2</v>
      </c>
      <c r="CO98" s="517">
        <v>9.2200000000000004E-2</v>
      </c>
      <c r="CP98" s="517">
        <v>3.3E-3</v>
      </c>
      <c r="CQ98" s="517">
        <v>0.1091</v>
      </c>
      <c r="CR98" s="517">
        <v>0.42259999999999998</v>
      </c>
      <c r="CS98" s="517">
        <v>7.8799999999999995E-2</v>
      </c>
      <c r="CT98" s="517">
        <v>7.9000000000000008E-3</v>
      </c>
      <c r="CU98" s="517">
        <v>0.50939999999999996</v>
      </c>
      <c r="CV98" s="517">
        <v>3.0999999999999999E-3</v>
      </c>
      <c r="CW98" s="517">
        <v>0.1636</v>
      </c>
      <c r="CX98" s="517">
        <v>6.9699999999999998E-2</v>
      </c>
      <c r="CY98" s="517">
        <v>0.23630000000000001</v>
      </c>
      <c r="CZ98" s="528">
        <v>1.1671</v>
      </c>
      <c r="DA98" s="93" t="s">
        <v>307</v>
      </c>
      <c r="DB98" s="94">
        <v>93</v>
      </c>
      <c r="DC98" s="226"/>
    </row>
    <row r="99" spans="1:107" ht="18" customHeight="1" x14ac:dyDescent="0.5">
      <c r="A99" s="95">
        <v>94</v>
      </c>
      <c r="B99" s="77" t="s">
        <v>162</v>
      </c>
      <c r="C99" s="518">
        <v>29.868300000000001</v>
      </c>
      <c r="D99" s="519">
        <v>7.6597999999999997</v>
      </c>
      <c r="E99" s="519">
        <v>49.744199999999999</v>
      </c>
      <c r="F99" s="519">
        <v>87.272400000000005</v>
      </c>
      <c r="G99" s="519">
        <v>2.004</v>
      </c>
      <c r="H99" s="519">
        <v>0.52170000000000005</v>
      </c>
      <c r="I99" s="519">
        <v>0.30470000000000003</v>
      </c>
      <c r="J99" s="519">
        <v>2.8304</v>
      </c>
      <c r="K99" s="519">
        <v>1.6970000000000001</v>
      </c>
      <c r="L99" s="519">
        <v>1.9451000000000001</v>
      </c>
      <c r="M99" s="519">
        <v>392.14170000000001</v>
      </c>
      <c r="N99" s="519">
        <v>395.78379999999999</v>
      </c>
      <c r="O99" s="519">
        <v>1.3487</v>
      </c>
      <c r="P99" s="519">
        <v>1.3360000000000001</v>
      </c>
      <c r="Q99" s="519">
        <v>0.79649999999999999</v>
      </c>
      <c r="R99" s="519">
        <v>3.4811999999999999</v>
      </c>
      <c r="S99" s="529">
        <v>489.36790000000002</v>
      </c>
      <c r="T99" s="519">
        <v>0.28860000000000002</v>
      </c>
      <c r="U99" s="519">
        <v>1.3468</v>
      </c>
      <c r="V99" s="519">
        <v>3.3822000000000001</v>
      </c>
      <c r="W99" s="519">
        <v>5.0175000000000001</v>
      </c>
      <c r="X99" s="519">
        <v>0.32340000000000002</v>
      </c>
      <c r="Y99" s="519">
        <v>0.64880000000000004</v>
      </c>
      <c r="Z99" s="519">
        <v>1.6449</v>
      </c>
      <c r="AA99" s="519">
        <v>2.6171000000000002</v>
      </c>
      <c r="AB99" s="519">
        <v>0.11269999999999999</v>
      </c>
      <c r="AC99" s="519">
        <v>0</v>
      </c>
      <c r="AD99" s="519">
        <v>4.2119999999999997</v>
      </c>
      <c r="AE99" s="519">
        <v>4.3247</v>
      </c>
      <c r="AF99" s="519">
        <v>0.27929999999999999</v>
      </c>
      <c r="AG99" s="519">
        <v>2.3048999999999999</v>
      </c>
      <c r="AH99" s="519">
        <v>2.1968999999999999</v>
      </c>
      <c r="AI99" s="519">
        <v>4.7811000000000003</v>
      </c>
      <c r="AJ99" s="530">
        <v>16.740500000000001</v>
      </c>
      <c r="AK99" s="519">
        <v>2.5790000000000002</v>
      </c>
      <c r="AL99" s="519">
        <v>1.1225000000000001</v>
      </c>
      <c r="AM99" s="519">
        <v>1.3876999999999999</v>
      </c>
      <c r="AN99" s="519">
        <v>5.0892999999999997</v>
      </c>
      <c r="AO99" s="519">
        <v>4.2527999999999997</v>
      </c>
      <c r="AP99" s="519">
        <v>0.77780000000000005</v>
      </c>
      <c r="AQ99" s="519">
        <v>0.72899999999999998</v>
      </c>
      <c r="AR99" s="519">
        <v>5.7595999999999998</v>
      </c>
      <c r="AS99" s="519">
        <v>1.3340000000000001</v>
      </c>
      <c r="AT99" s="519">
        <v>0.51149999999999995</v>
      </c>
      <c r="AU99" s="519">
        <v>1.1180000000000001</v>
      </c>
      <c r="AV99" s="519">
        <v>2.9634999999999998</v>
      </c>
      <c r="AW99" s="519">
        <v>0.33550000000000002</v>
      </c>
      <c r="AX99" s="519">
        <v>0.36030000000000001</v>
      </c>
      <c r="AY99" s="519">
        <v>0.87990000000000002</v>
      </c>
      <c r="AZ99" s="519">
        <v>1.5757000000000001</v>
      </c>
      <c r="BA99" s="531">
        <v>15.388</v>
      </c>
      <c r="BB99" s="518">
        <v>8.8084000000000007</v>
      </c>
      <c r="BC99" s="519">
        <v>9.4136000000000006</v>
      </c>
      <c r="BD99" s="519">
        <v>7.0978000000000003</v>
      </c>
      <c r="BE99" s="519">
        <v>25.319800000000001</v>
      </c>
      <c r="BF99" s="519">
        <v>9.2309000000000001</v>
      </c>
      <c r="BG99" s="519">
        <v>8.0655999999999999</v>
      </c>
      <c r="BH99" s="519">
        <v>5.1265999999999998</v>
      </c>
      <c r="BI99" s="519">
        <v>22.423100000000002</v>
      </c>
      <c r="BJ99" s="519">
        <v>3.7395</v>
      </c>
      <c r="BK99" s="519">
        <v>3.9563000000000001</v>
      </c>
      <c r="BL99" s="519">
        <v>6.7290999999999999</v>
      </c>
      <c r="BM99" s="519">
        <v>14.424899999999999</v>
      </c>
      <c r="BN99" s="519">
        <v>5.4871999999999996</v>
      </c>
      <c r="BO99" s="519">
        <v>16.162500000000001</v>
      </c>
      <c r="BP99" s="519">
        <v>6</v>
      </c>
      <c r="BQ99" s="519">
        <v>27.649799999999999</v>
      </c>
      <c r="BR99" s="529">
        <v>89.817599999999999</v>
      </c>
      <c r="BS99" s="519">
        <v>3.9087999999999998</v>
      </c>
      <c r="BT99" s="519">
        <v>6.1074999999999999</v>
      </c>
      <c r="BU99" s="519">
        <v>12.479200000000001</v>
      </c>
      <c r="BV99" s="519">
        <v>22.4954</v>
      </c>
      <c r="BW99" s="519">
        <v>37.645200000000003</v>
      </c>
      <c r="BX99" s="519">
        <v>11.3782</v>
      </c>
      <c r="BY99" s="519">
        <v>3.3206000000000002</v>
      </c>
      <c r="BZ99" s="519">
        <v>52.343899999999998</v>
      </c>
      <c r="CA99" s="519">
        <v>6.12</v>
      </c>
      <c r="CB99" s="519">
        <v>6.8326000000000002</v>
      </c>
      <c r="CC99" s="519">
        <v>11.602600000000001</v>
      </c>
      <c r="CD99" s="519">
        <v>24.555099999999999</v>
      </c>
      <c r="CE99" s="519">
        <v>5.5765000000000002</v>
      </c>
      <c r="CF99" s="519">
        <v>4.9255000000000004</v>
      </c>
      <c r="CG99" s="519">
        <v>3.2751000000000001</v>
      </c>
      <c r="CH99" s="519">
        <v>13.777100000000001</v>
      </c>
      <c r="CI99" s="530">
        <v>113.1716</v>
      </c>
      <c r="CJ99" s="519">
        <v>6.8712999999999997</v>
      </c>
      <c r="CK99" s="519">
        <v>73.881100000000004</v>
      </c>
      <c r="CL99" s="519">
        <v>46.951599999999999</v>
      </c>
      <c r="CM99" s="519">
        <v>127.70399999999999</v>
      </c>
      <c r="CN99" s="519">
        <v>141.0309</v>
      </c>
      <c r="CO99" s="519">
        <v>8.6229999999999993</v>
      </c>
      <c r="CP99" s="519">
        <v>5.9301000000000004</v>
      </c>
      <c r="CQ99" s="519">
        <v>155.584</v>
      </c>
      <c r="CR99" s="519">
        <v>8.6782000000000004</v>
      </c>
      <c r="CS99" s="519">
        <v>10.9993</v>
      </c>
      <c r="CT99" s="519">
        <v>23.724900000000002</v>
      </c>
      <c r="CU99" s="519">
        <v>43.4024</v>
      </c>
      <c r="CV99" s="519">
        <v>10.933</v>
      </c>
      <c r="CW99" s="519">
        <v>3.3919000000000001</v>
      </c>
      <c r="CX99" s="519">
        <v>23.891999999999999</v>
      </c>
      <c r="CY99" s="519">
        <v>38.216900000000003</v>
      </c>
      <c r="CZ99" s="531">
        <v>364.90719999999999</v>
      </c>
      <c r="DA99" s="96" t="s">
        <v>363</v>
      </c>
      <c r="DB99" s="97">
        <v>94</v>
      </c>
      <c r="DC99" s="226"/>
    </row>
    <row r="100" spans="1:107" ht="18" customHeight="1" x14ac:dyDescent="0.5">
      <c r="A100" s="92">
        <v>95</v>
      </c>
      <c r="B100" s="73" t="s">
        <v>89</v>
      </c>
      <c r="C100" s="516">
        <v>7.9299999999999995E-2</v>
      </c>
      <c r="D100" s="517">
        <v>0</v>
      </c>
      <c r="E100" s="517">
        <v>1.2437</v>
      </c>
      <c r="F100" s="517">
        <v>1.3229</v>
      </c>
      <c r="G100" s="517">
        <v>0</v>
      </c>
      <c r="H100" s="517">
        <v>0.39500000000000002</v>
      </c>
      <c r="I100" s="517">
        <v>1.6497999999999999</v>
      </c>
      <c r="J100" s="517">
        <v>2.0449000000000002</v>
      </c>
      <c r="K100" s="517">
        <v>0</v>
      </c>
      <c r="L100" s="517">
        <v>0</v>
      </c>
      <c r="M100" s="517">
        <v>0</v>
      </c>
      <c r="N100" s="517">
        <v>0</v>
      </c>
      <c r="O100" s="517">
        <v>1.67E-2</v>
      </c>
      <c r="P100" s="517">
        <v>4.9399999999999999E-2</v>
      </c>
      <c r="Q100" s="517">
        <v>0</v>
      </c>
      <c r="R100" s="517">
        <v>6.6199999999999995E-2</v>
      </c>
      <c r="S100" s="526">
        <v>3.4340000000000002</v>
      </c>
      <c r="T100" s="517">
        <v>0</v>
      </c>
      <c r="U100" s="517">
        <v>0.39350000000000002</v>
      </c>
      <c r="V100" s="517">
        <v>1.7600000000000001E-2</v>
      </c>
      <c r="W100" s="517">
        <v>0.41120000000000001</v>
      </c>
      <c r="X100" s="517">
        <v>5.4999999999999997E-3</v>
      </c>
      <c r="Y100" s="517">
        <v>0.1633</v>
      </c>
      <c r="Z100" s="517">
        <v>3.7000000000000002E-3</v>
      </c>
      <c r="AA100" s="517">
        <v>0.17249999999999999</v>
      </c>
      <c r="AB100" s="517">
        <v>0.31680000000000003</v>
      </c>
      <c r="AC100" s="517">
        <v>0.3906</v>
      </c>
      <c r="AD100" s="517">
        <v>0.32090000000000002</v>
      </c>
      <c r="AE100" s="517">
        <v>1.0283</v>
      </c>
      <c r="AF100" s="517">
        <v>0.13700000000000001</v>
      </c>
      <c r="AG100" s="517">
        <v>0</v>
      </c>
      <c r="AH100" s="517">
        <v>8.0000000000000004E-4</v>
      </c>
      <c r="AI100" s="517">
        <v>0.13780000000000001</v>
      </c>
      <c r="AJ100" s="527">
        <v>1.7497</v>
      </c>
      <c r="AK100" s="517">
        <v>9.5999999999999992E-3</v>
      </c>
      <c r="AL100" s="517">
        <v>0</v>
      </c>
      <c r="AM100" s="517">
        <v>0.43070000000000003</v>
      </c>
      <c r="AN100" s="517">
        <v>0.44030000000000002</v>
      </c>
      <c r="AO100" s="517">
        <v>1.6000000000000001E-3</v>
      </c>
      <c r="AP100" s="517">
        <v>0</v>
      </c>
      <c r="AQ100" s="517">
        <v>0</v>
      </c>
      <c r="AR100" s="517">
        <v>1.6000000000000001E-3</v>
      </c>
      <c r="AS100" s="517">
        <v>7.1000000000000004E-3</v>
      </c>
      <c r="AT100" s="517">
        <v>0</v>
      </c>
      <c r="AU100" s="517">
        <v>3.32E-2</v>
      </c>
      <c r="AV100" s="517">
        <v>4.0300000000000002E-2</v>
      </c>
      <c r="AW100" s="517">
        <v>0.17799999999999999</v>
      </c>
      <c r="AX100" s="517">
        <v>0.3407</v>
      </c>
      <c r="AY100" s="517">
        <v>0.99050000000000005</v>
      </c>
      <c r="AZ100" s="517">
        <v>1.5092000000000001</v>
      </c>
      <c r="BA100" s="528">
        <v>1.9913000000000001</v>
      </c>
      <c r="BB100" s="516">
        <v>26.362400000000001</v>
      </c>
      <c r="BC100" s="517">
        <v>16.8218</v>
      </c>
      <c r="BD100" s="517">
        <v>15.7523</v>
      </c>
      <c r="BE100" s="517">
        <v>58.936500000000002</v>
      </c>
      <c r="BF100" s="517">
        <v>19.5336</v>
      </c>
      <c r="BG100" s="517">
        <v>20.7029</v>
      </c>
      <c r="BH100" s="517">
        <v>19.666399999999999</v>
      </c>
      <c r="BI100" s="517">
        <v>59.902900000000002</v>
      </c>
      <c r="BJ100" s="517">
        <v>146.23419999999999</v>
      </c>
      <c r="BK100" s="517">
        <v>17.119399999999999</v>
      </c>
      <c r="BL100" s="517">
        <v>32.009099999999997</v>
      </c>
      <c r="BM100" s="517">
        <v>195.36269999999999</v>
      </c>
      <c r="BN100" s="517">
        <v>29.570399999999999</v>
      </c>
      <c r="BO100" s="517">
        <v>29.6313</v>
      </c>
      <c r="BP100" s="517">
        <v>14.3855</v>
      </c>
      <c r="BQ100" s="517">
        <v>73.587199999999996</v>
      </c>
      <c r="BR100" s="526">
        <v>387.7894</v>
      </c>
      <c r="BS100" s="517">
        <v>26.0304</v>
      </c>
      <c r="BT100" s="517">
        <v>45.707000000000001</v>
      </c>
      <c r="BU100" s="517">
        <v>50.179400000000001</v>
      </c>
      <c r="BV100" s="517">
        <v>121.91679999999999</v>
      </c>
      <c r="BW100" s="517">
        <v>58.363399999999999</v>
      </c>
      <c r="BX100" s="517">
        <v>29.1571</v>
      </c>
      <c r="BY100" s="517">
        <v>34.0242</v>
      </c>
      <c r="BZ100" s="517">
        <v>121.54470000000001</v>
      </c>
      <c r="CA100" s="517">
        <v>15.3078</v>
      </c>
      <c r="CB100" s="517">
        <v>22.6645</v>
      </c>
      <c r="CC100" s="517">
        <v>37.742800000000003</v>
      </c>
      <c r="CD100" s="517">
        <v>75.715000000000003</v>
      </c>
      <c r="CE100" s="517">
        <v>38.110900000000001</v>
      </c>
      <c r="CF100" s="517">
        <v>70.7958</v>
      </c>
      <c r="CG100" s="517">
        <v>28.276399999999999</v>
      </c>
      <c r="CH100" s="517">
        <v>137.18299999999999</v>
      </c>
      <c r="CI100" s="527">
        <v>456.3596</v>
      </c>
      <c r="CJ100" s="517">
        <v>29.984100000000002</v>
      </c>
      <c r="CK100" s="517">
        <v>33.290900000000001</v>
      </c>
      <c r="CL100" s="517">
        <v>24.898399999999999</v>
      </c>
      <c r="CM100" s="517">
        <v>88.173400000000001</v>
      </c>
      <c r="CN100" s="517">
        <v>32.647599999999997</v>
      </c>
      <c r="CO100" s="517">
        <v>21.366399999999999</v>
      </c>
      <c r="CP100" s="517">
        <v>19.8918</v>
      </c>
      <c r="CQ100" s="517">
        <v>73.905799999999999</v>
      </c>
      <c r="CR100" s="517">
        <v>41.849400000000003</v>
      </c>
      <c r="CS100" s="517">
        <v>32.7682</v>
      </c>
      <c r="CT100" s="517">
        <v>34.189900000000002</v>
      </c>
      <c r="CU100" s="517">
        <v>108.8075</v>
      </c>
      <c r="CV100" s="517">
        <v>30.804099999999998</v>
      </c>
      <c r="CW100" s="517">
        <v>19.9222</v>
      </c>
      <c r="CX100" s="517">
        <v>32.427399999999999</v>
      </c>
      <c r="CY100" s="517">
        <v>83.153700000000001</v>
      </c>
      <c r="CZ100" s="528">
        <v>354.04050000000001</v>
      </c>
      <c r="DA100" s="93" t="s">
        <v>365</v>
      </c>
      <c r="DB100" s="94">
        <v>95</v>
      </c>
      <c r="DC100" s="226"/>
    </row>
    <row r="101" spans="1:107" ht="18" customHeight="1" x14ac:dyDescent="0.5">
      <c r="A101" s="95">
        <v>96</v>
      </c>
      <c r="B101" s="77" t="s">
        <v>74</v>
      </c>
      <c r="C101" s="518">
        <v>3.5596999999999999</v>
      </c>
      <c r="D101" s="519">
        <v>0.747</v>
      </c>
      <c r="E101" s="519">
        <v>0.86019999999999996</v>
      </c>
      <c r="F101" s="519">
        <v>5.1668000000000003</v>
      </c>
      <c r="G101" s="519">
        <v>98.384600000000006</v>
      </c>
      <c r="H101" s="519">
        <v>100.7165</v>
      </c>
      <c r="I101" s="519">
        <v>1.4200999999999999</v>
      </c>
      <c r="J101" s="519">
        <v>200.52119999999999</v>
      </c>
      <c r="K101" s="519">
        <v>4.7609000000000004</v>
      </c>
      <c r="L101" s="519">
        <v>2.5516000000000001</v>
      </c>
      <c r="M101" s="519">
        <v>128.94220000000001</v>
      </c>
      <c r="N101" s="519">
        <v>136.25470000000001</v>
      </c>
      <c r="O101" s="519">
        <v>0.49659999999999999</v>
      </c>
      <c r="P101" s="519">
        <v>1.7395</v>
      </c>
      <c r="Q101" s="519">
        <v>0.63749999999999996</v>
      </c>
      <c r="R101" s="519">
        <v>2.8736000000000002</v>
      </c>
      <c r="S101" s="529">
        <v>344.81639999999999</v>
      </c>
      <c r="T101" s="519">
        <v>0.68479999999999996</v>
      </c>
      <c r="U101" s="519">
        <v>1.5986</v>
      </c>
      <c r="V101" s="519">
        <v>0.24859999999999999</v>
      </c>
      <c r="W101" s="519">
        <v>2.532</v>
      </c>
      <c r="X101" s="519">
        <v>0.1396</v>
      </c>
      <c r="Y101" s="519">
        <v>1.8512</v>
      </c>
      <c r="Z101" s="519">
        <v>3.2193000000000001</v>
      </c>
      <c r="AA101" s="519">
        <v>5.2100999999999997</v>
      </c>
      <c r="AB101" s="519">
        <v>0.1115</v>
      </c>
      <c r="AC101" s="519">
        <v>1.8608</v>
      </c>
      <c r="AD101" s="519">
        <v>2.5043000000000002</v>
      </c>
      <c r="AE101" s="519">
        <v>4.4766000000000004</v>
      </c>
      <c r="AF101" s="519">
        <v>3.2685</v>
      </c>
      <c r="AG101" s="519">
        <v>2.7797999999999998</v>
      </c>
      <c r="AH101" s="519">
        <v>1.5645</v>
      </c>
      <c r="AI101" s="519">
        <v>7.6128</v>
      </c>
      <c r="AJ101" s="530">
        <v>19.831600000000002</v>
      </c>
      <c r="AK101" s="519">
        <v>1.17</v>
      </c>
      <c r="AL101" s="519">
        <v>0.95569999999999999</v>
      </c>
      <c r="AM101" s="519">
        <v>2.4308999999999998</v>
      </c>
      <c r="AN101" s="519">
        <v>4.5566000000000004</v>
      </c>
      <c r="AO101" s="519">
        <v>0.90439999999999998</v>
      </c>
      <c r="AP101" s="519">
        <v>2.6242000000000001</v>
      </c>
      <c r="AQ101" s="519">
        <v>2.2932999999999999</v>
      </c>
      <c r="AR101" s="519">
        <v>5.8219000000000003</v>
      </c>
      <c r="AS101" s="519">
        <v>1.2325999999999999</v>
      </c>
      <c r="AT101" s="519">
        <v>1.5564</v>
      </c>
      <c r="AU101" s="519">
        <v>0.60550000000000004</v>
      </c>
      <c r="AV101" s="519">
        <v>3.3944999999999999</v>
      </c>
      <c r="AW101" s="519">
        <v>0.91579999999999995</v>
      </c>
      <c r="AX101" s="519">
        <v>1.8038000000000001</v>
      </c>
      <c r="AY101" s="519">
        <v>0.36070000000000002</v>
      </c>
      <c r="AZ101" s="519">
        <v>3.0802999999999998</v>
      </c>
      <c r="BA101" s="531">
        <v>16.853300000000001</v>
      </c>
      <c r="BB101" s="518">
        <v>29.090399999999999</v>
      </c>
      <c r="BC101" s="519">
        <v>26.860299999999999</v>
      </c>
      <c r="BD101" s="519">
        <v>26.108599999999999</v>
      </c>
      <c r="BE101" s="519">
        <v>82.059299999999993</v>
      </c>
      <c r="BF101" s="519">
        <v>30.2133</v>
      </c>
      <c r="BG101" s="519">
        <v>39.755000000000003</v>
      </c>
      <c r="BH101" s="519">
        <v>43.387799999999999</v>
      </c>
      <c r="BI101" s="519">
        <v>113.3561</v>
      </c>
      <c r="BJ101" s="519">
        <v>31.188600000000001</v>
      </c>
      <c r="BK101" s="519">
        <v>47.792700000000004</v>
      </c>
      <c r="BL101" s="519">
        <v>36.818300000000001</v>
      </c>
      <c r="BM101" s="519">
        <v>115.79949999999999</v>
      </c>
      <c r="BN101" s="519">
        <v>34.756700000000002</v>
      </c>
      <c r="BO101" s="519">
        <v>35.295400000000001</v>
      </c>
      <c r="BP101" s="519">
        <v>27.170400000000001</v>
      </c>
      <c r="BQ101" s="519">
        <v>97.222499999999997</v>
      </c>
      <c r="BR101" s="529">
        <v>408.4375</v>
      </c>
      <c r="BS101" s="519">
        <v>35.709000000000003</v>
      </c>
      <c r="BT101" s="519">
        <v>19.3994</v>
      </c>
      <c r="BU101" s="519">
        <v>24.8552</v>
      </c>
      <c r="BV101" s="519">
        <v>79.963499999999996</v>
      </c>
      <c r="BW101" s="519">
        <v>16.9053</v>
      </c>
      <c r="BX101" s="519">
        <v>36.870899999999999</v>
      </c>
      <c r="BY101" s="519">
        <v>24.529399999999999</v>
      </c>
      <c r="BZ101" s="519">
        <v>78.305599999999998</v>
      </c>
      <c r="CA101" s="519">
        <v>21.346</v>
      </c>
      <c r="CB101" s="519">
        <v>27.426100000000002</v>
      </c>
      <c r="CC101" s="519">
        <v>35.426600000000001</v>
      </c>
      <c r="CD101" s="519">
        <v>84.198700000000002</v>
      </c>
      <c r="CE101" s="519">
        <v>57.3583</v>
      </c>
      <c r="CF101" s="519">
        <v>30.478100000000001</v>
      </c>
      <c r="CG101" s="519">
        <v>29.817699999999999</v>
      </c>
      <c r="CH101" s="519">
        <v>117.654</v>
      </c>
      <c r="CI101" s="530">
        <v>360.12189999999998</v>
      </c>
      <c r="CJ101" s="519">
        <v>15.3642</v>
      </c>
      <c r="CK101" s="519">
        <v>19.9863</v>
      </c>
      <c r="CL101" s="519">
        <v>28.604199999999999</v>
      </c>
      <c r="CM101" s="519">
        <v>63.954700000000003</v>
      </c>
      <c r="CN101" s="519">
        <v>21.611899999999999</v>
      </c>
      <c r="CO101" s="519">
        <v>22.4742</v>
      </c>
      <c r="CP101" s="519">
        <v>18.8582</v>
      </c>
      <c r="CQ101" s="519">
        <v>62.944299999999998</v>
      </c>
      <c r="CR101" s="519">
        <v>30.713899999999999</v>
      </c>
      <c r="CS101" s="519">
        <v>20.9072</v>
      </c>
      <c r="CT101" s="519">
        <v>45.180599999999998</v>
      </c>
      <c r="CU101" s="519">
        <v>96.801599999999993</v>
      </c>
      <c r="CV101" s="519">
        <v>31.8108</v>
      </c>
      <c r="CW101" s="519">
        <v>34.538400000000003</v>
      </c>
      <c r="CX101" s="519">
        <v>30.556699999999999</v>
      </c>
      <c r="CY101" s="519">
        <v>96.906000000000006</v>
      </c>
      <c r="CZ101" s="531">
        <v>320.60660000000001</v>
      </c>
      <c r="DA101" s="96" t="s">
        <v>342</v>
      </c>
      <c r="DB101" s="97">
        <v>96</v>
      </c>
      <c r="DC101" s="226"/>
    </row>
    <row r="102" spans="1:107" ht="18" customHeight="1" x14ac:dyDescent="0.5">
      <c r="A102" s="92">
        <v>97</v>
      </c>
      <c r="B102" s="73" t="s">
        <v>192</v>
      </c>
      <c r="C102" s="516">
        <v>0</v>
      </c>
      <c r="D102" s="517">
        <v>1.7000000000000001E-2</v>
      </c>
      <c r="E102" s="517">
        <v>0</v>
      </c>
      <c r="F102" s="517">
        <v>1.7000000000000001E-2</v>
      </c>
      <c r="G102" s="517">
        <v>0</v>
      </c>
      <c r="H102" s="517">
        <v>0</v>
      </c>
      <c r="I102" s="517">
        <v>0</v>
      </c>
      <c r="J102" s="517">
        <v>0</v>
      </c>
      <c r="K102" s="517">
        <v>0</v>
      </c>
      <c r="L102" s="517">
        <v>0</v>
      </c>
      <c r="M102" s="517">
        <v>0</v>
      </c>
      <c r="N102" s="517">
        <v>0</v>
      </c>
      <c r="O102" s="517">
        <v>0</v>
      </c>
      <c r="P102" s="517">
        <v>1.12E-2</v>
      </c>
      <c r="Q102" s="517">
        <v>0</v>
      </c>
      <c r="R102" s="517">
        <v>1.12E-2</v>
      </c>
      <c r="S102" s="526">
        <v>2.8199999999999999E-2</v>
      </c>
      <c r="T102" s="517">
        <v>0.33539999999999998</v>
      </c>
      <c r="U102" s="517">
        <v>0</v>
      </c>
      <c r="V102" s="517">
        <v>0</v>
      </c>
      <c r="W102" s="517">
        <v>0.33539999999999998</v>
      </c>
      <c r="X102" s="517">
        <v>0.28799999999999998</v>
      </c>
      <c r="Y102" s="517">
        <v>0</v>
      </c>
      <c r="Z102" s="517">
        <v>0</v>
      </c>
      <c r="AA102" s="517">
        <v>0.28799999999999998</v>
      </c>
      <c r="AB102" s="517">
        <v>0</v>
      </c>
      <c r="AC102" s="517">
        <v>0</v>
      </c>
      <c r="AD102" s="517">
        <v>0</v>
      </c>
      <c r="AE102" s="517">
        <v>0</v>
      </c>
      <c r="AF102" s="517">
        <v>0</v>
      </c>
      <c r="AG102" s="517">
        <v>0</v>
      </c>
      <c r="AH102" s="517">
        <v>9.1999999999999998E-3</v>
      </c>
      <c r="AI102" s="517">
        <v>9.1999999999999998E-3</v>
      </c>
      <c r="AJ102" s="527">
        <v>0.63249999999999995</v>
      </c>
      <c r="AK102" s="517">
        <v>0</v>
      </c>
      <c r="AL102" s="517">
        <v>0</v>
      </c>
      <c r="AM102" s="517">
        <v>0.47589999999999999</v>
      </c>
      <c r="AN102" s="517">
        <v>0.47589999999999999</v>
      </c>
      <c r="AO102" s="517">
        <v>0</v>
      </c>
      <c r="AP102" s="517">
        <v>1.3813</v>
      </c>
      <c r="AQ102" s="517">
        <v>1E-3</v>
      </c>
      <c r="AR102" s="517">
        <v>1.3823000000000001</v>
      </c>
      <c r="AS102" s="517">
        <v>0.44040000000000001</v>
      </c>
      <c r="AT102" s="517">
        <v>0</v>
      </c>
      <c r="AU102" s="517">
        <v>0</v>
      </c>
      <c r="AV102" s="517">
        <v>0.44040000000000001</v>
      </c>
      <c r="AW102" s="517">
        <v>0</v>
      </c>
      <c r="AX102" s="517">
        <v>0.65669999999999995</v>
      </c>
      <c r="AY102" s="517">
        <v>0</v>
      </c>
      <c r="AZ102" s="517">
        <v>0.65669999999999995</v>
      </c>
      <c r="BA102" s="528">
        <v>2.9552999999999998</v>
      </c>
      <c r="BB102" s="516">
        <v>3.6882000000000001</v>
      </c>
      <c r="BC102" s="517">
        <v>0.57850000000000001</v>
      </c>
      <c r="BD102" s="517">
        <v>2.9195000000000002</v>
      </c>
      <c r="BE102" s="517">
        <v>7.1862000000000004</v>
      </c>
      <c r="BF102" s="517">
        <v>3.4102000000000001</v>
      </c>
      <c r="BG102" s="517">
        <v>0.23169999999999999</v>
      </c>
      <c r="BH102" s="517">
        <v>1.6275999999999999</v>
      </c>
      <c r="BI102" s="517">
        <v>5.2695999999999996</v>
      </c>
      <c r="BJ102" s="517">
        <v>3.1265000000000001</v>
      </c>
      <c r="BK102" s="517">
        <v>0.46850000000000003</v>
      </c>
      <c r="BL102" s="517">
        <v>0.91759999999999997</v>
      </c>
      <c r="BM102" s="517">
        <v>4.5126999999999997</v>
      </c>
      <c r="BN102" s="517">
        <v>4.1074000000000002</v>
      </c>
      <c r="BO102" s="517">
        <v>2.9836</v>
      </c>
      <c r="BP102" s="517">
        <v>0.18509999999999999</v>
      </c>
      <c r="BQ102" s="517">
        <v>7.2760999999999996</v>
      </c>
      <c r="BR102" s="526">
        <v>24.244599999999998</v>
      </c>
      <c r="BS102" s="517">
        <v>1.6830000000000001</v>
      </c>
      <c r="BT102" s="517">
        <v>322.30009999999999</v>
      </c>
      <c r="BU102" s="517">
        <v>4.8551000000000002</v>
      </c>
      <c r="BV102" s="517">
        <v>328.83819999999997</v>
      </c>
      <c r="BW102" s="517">
        <v>5.7203999999999997</v>
      </c>
      <c r="BX102" s="517">
        <v>2.2189999999999999</v>
      </c>
      <c r="BY102" s="517">
        <v>3.2058</v>
      </c>
      <c r="BZ102" s="517">
        <v>11.145200000000001</v>
      </c>
      <c r="CA102" s="517">
        <v>0.81040000000000001</v>
      </c>
      <c r="CB102" s="517">
        <v>1.2094</v>
      </c>
      <c r="CC102" s="517">
        <v>6.7781000000000002</v>
      </c>
      <c r="CD102" s="517">
        <v>8.7979000000000003</v>
      </c>
      <c r="CE102" s="517">
        <v>1.9389000000000001</v>
      </c>
      <c r="CF102" s="517">
        <v>9.8571000000000009</v>
      </c>
      <c r="CG102" s="517">
        <v>23.753599999999999</v>
      </c>
      <c r="CH102" s="517">
        <v>35.549700000000001</v>
      </c>
      <c r="CI102" s="527">
        <v>384.33089999999999</v>
      </c>
      <c r="CJ102" s="517">
        <v>7.2586000000000004</v>
      </c>
      <c r="CK102" s="517">
        <v>20.139199999999999</v>
      </c>
      <c r="CL102" s="517">
        <v>120.4288</v>
      </c>
      <c r="CM102" s="517">
        <v>147.82660000000001</v>
      </c>
      <c r="CN102" s="517">
        <v>7.3250999999999999</v>
      </c>
      <c r="CO102" s="517">
        <v>9.8965999999999994</v>
      </c>
      <c r="CP102" s="517">
        <v>19.197700000000001</v>
      </c>
      <c r="CQ102" s="517">
        <v>36.4193</v>
      </c>
      <c r="CR102" s="517">
        <v>20.575399999999998</v>
      </c>
      <c r="CS102" s="517">
        <v>23.075500000000002</v>
      </c>
      <c r="CT102" s="517">
        <v>17.8018</v>
      </c>
      <c r="CU102" s="517">
        <v>61.4527</v>
      </c>
      <c r="CV102" s="517">
        <v>14.226000000000001</v>
      </c>
      <c r="CW102" s="517">
        <v>24.2865</v>
      </c>
      <c r="CX102" s="517">
        <v>11.4527</v>
      </c>
      <c r="CY102" s="517">
        <v>49.965200000000003</v>
      </c>
      <c r="CZ102" s="528">
        <v>295.66390000000001</v>
      </c>
      <c r="DA102" s="93" t="s">
        <v>427</v>
      </c>
      <c r="DB102" s="94">
        <v>97</v>
      </c>
      <c r="DC102" s="226"/>
    </row>
    <row r="103" spans="1:107" ht="18" customHeight="1" x14ac:dyDescent="0.5">
      <c r="A103" s="95">
        <v>98</v>
      </c>
      <c r="B103" s="77" t="s">
        <v>206</v>
      </c>
      <c r="C103" s="518">
        <v>7.0871000000000004</v>
      </c>
      <c r="D103" s="519">
        <v>1.9895</v>
      </c>
      <c r="E103" s="519">
        <v>5.1985000000000001</v>
      </c>
      <c r="F103" s="519">
        <v>14.275</v>
      </c>
      <c r="G103" s="519">
        <v>1.7715000000000001</v>
      </c>
      <c r="H103" s="519">
        <v>17.3583</v>
      </c>
      <c r="I103" s="519">
        <v>4.3967000000000001</v>
      </c>
      <c r="J103" s="519">
        <v>23.526499999999999</v>
      </c>
      <c r="K103" s="519">
        <v>8.6309000000000005</v>
      </c>
      <c r="L103" s="519">
        <v>5.5869999999999997</v>
      </c>
      <c r="M103" s="519">
        <v>7.2194000000000003</v>
      </c>
      <c r="N103" s="519">
        <v>21.4373</v>
      </c>
      <c r="O103" s="519">
        <v>14.051600000000001</v>
      </c>
      <c r="P103" s="519">
        <v>3.2473999999999998</v>
      </c>
      <c r="Q103" s="519">
        <v>0.86219999999999997</v>
      </c>
      <c r="R103" s="519">
        <v>18.161200000000001</v>
      </c>
      <c r="S103" s="529">
        <v>77.400099999999995</v>
      </c>
      <c r="T103" s="519">
        <v>4.3060999999999998</v>
      </c>
      <c r="U103" s="519">
        <v>2.5623999999999998</v>
      </c>
      <c r="V103" s="519">
        <v>3.1133000000000002</v>
      </c>
      <c r="W103" s="519">
        <v>9.9817999999999998</v>
      </c>
      <c r="X103" s="519">
        <v>3.6707000000000001</v>
      </c>
      <c r="Y103" s="519">
        <v>3.0888</v>
      </c>
      <c r="Z103" s="519">
        <v>2.6158999999999999</v>
      </c>
      <c r="AA103" s="519">
        <v>9.3754000000000008</v>
      </c>
      <c r="AB103" s="519">
        <v>3.3780999999999999</v>
      </c>
      <c r="AC103" s="519">
        <v>1.7330000000000001</v>
      </c>
      <c r="AD103" s="519">
        <v>2.2509999999999999</v>
      </c>
      <c r="AE103" s="519">
        <v>7.3620999999999999</v>
      </c>
      <c r="AF103" s="519">
        <v>3.7961999999999998</v>
      </c>
      <c r="AG103" s="519">
        <v>2.5933000000000002</v>
      </c>
      <c r="AH103" s="519">
        <v>2.2652000000000001</v>
      </c>
      <c r="AI103" s="519">
        <v>8.6547000000000001</v>
      </c>
      <c r="AJ103" s="530">
        <v>35.374000000000002</v>
      </c>
      <c r="AK103" s="519">
        <v>1.4758</v>
      </c>
      <c r="AL103" s="519">
        <v>2.9594</v>
      </c>
      <c r="AM103" s="519">
        <v>1.3637999999999999</v>
      </c>
      <c r="AN103" s="519">
        <v>5.7990000000000004</v>
      </c>
      <c r="AO103" s="519">
        <v>4.0380000000000003</v>
      </c>
      <c r="AP103" s="519">
        <v>4.0457000000000001</v>
      </c>
      <c r="AQ103" s="519">
        <v>0.98529999999999995</v>
      </c>
      <c r="AR103" s="519">
        <v>9.0690000000000008</v>
      </c>
      <c r="AS103" s="519">
        <v>2.4931000000000001</v>
      </c>
      <c r="AT103" s="519">
        <v>5.0247999999999999</v>
      </c>
      <c r="AU103" s="519">
        <v>1.4515</v>
      </c>
      <c r="AV103" s="519">
        <v>8.9694000000000003</v>
      </c>
      <c r="AW103" s="519">
        <v>2.9739</v>
      </c>
      <c r="AX103" s="519">
        <v>3.2724000000000002</v>
      </c>
      <c r="AY103" s="519">
        <v>6.8369</v>
      </c>
      <c r="AZ103" s="519">
        <v>13.0832</v>
      </c>
      <c r="BA103" s="531">
        <v>36.9206</v>
      </c>
      <c r="BB103" s="518">
        <v>8.6394000000000002</v>
      </c>
      <c r="BC103" s="519">
        <v>5.8813000000000004</v>
      </c>
      <c r="BD103" s="519">
        <v>4.7323000000000004</v>
      </c>
      <c r="BE103" s="519">
        <v>19.2529</v>
      </c>
      <c r="BF103" s="519">
        <v>3.9704000000000002</v>
      </c>
      <c r="BG103" s="519">
        <v>12.519600000000001</v>
      </c>
      <c r="BH103" s="519">
        <v>8.9641000000000002</v>
      </c>
      <c r="BI103" s="519">
        <v>25.4541</v>
      </c>
      <c r="BJ103" s="519">
        <v>12.154500000000001</v>
      </c>
      <c r="BK103" s="519">
        <v>6.5635000000000003</v>
      </c>
      <c r="BL103" s="519">
        <v>10.114800000000001</v>
      </c>
      <c r="BM103" s="519">
        <v>28.832699999999999</v>
      </c>
      <c r="BN103" s="519">
        <v>14.248799999999999</v>
      </c>
      <c r="BO103" s="519">
        <v>21.8643</v>
      </c>
      <c r="BP103" s="519">
        <v>81.091300000000004</v>
      </c>
      <c r="BQ103" s="519">
        <v>117.20440000000001</v>
      </c>
      <c r="BR103" s="529">
        <v>190.74420000000001</v>
      </c>
      <c r="BS103" s="519">
        <v>10.6257</v>
      </c>
      <c r="BT103" s="519">
        <v>5.6494999999999997</v>
      </c>
      <c r="BU103" s="519">
        <v>23.189299999999999</v>
      </c>
      <c r="BV103" s="519">
        <v>39.464399999999998</v>
      </c>
      <c r="BW103" s="519">
        <v>9.0724999999999998</v>
      </c>
      <c r="BX103" s="519">
        <v>15.212</v>
      </c>
      <c r="BY103" s="519">
        <v>8.0286000000000008</v>
      </c>
      <c r="BZ103" s="519">
        <v>32.313099999999999</v>
      </c>
      <c r="CA103" s="519">
        <v>21.5779</v>
      </c>
      <c r="CB103" s="519">
        <v>10.2409</v>
      </c>
      <c r="CC103" s="519">
        <v>20.851099999999999</v>
      </c>
      <c r="CD103" s="519">
        <v>52.669899999999998</v>
      </c>
      <c r="CE103" s="519">
        <v>11.3108</v>
      </c>
      <c r="CF103" s="519">
        <v>10.8169</v>
      </c>
      <c r="CG103" s="519">
        <v>77.341999999999999</v>
      </c>
      <c r="CH103" s="519">
        <v>99.469700000000003</v>
      </c>
      <c r="CI103" s="530">
        <v>223.91720000000001</v>
      </c>
      <c r="CJ103" s="519">
        <v>21.011199999999999</v>
      </c>
      <c r="CK103" s="519">
        <v>13.9549</v>
      </c>
      <c r="CL103" s="519">
        <v>15.3034</v>
      </c>
      <c r="CM103" s="519">
        <v>50.269500000000001</v>
      </c>
      <c r="CN103" s="519">
        <v>10.6388</v>
      </c>
      <c r="CO103" s="519">
        <v>12.767799999999999</v>
      </c>
      <c r="CP103" s="519">
        <v>22.6494</v>
      </c>
      <c r="CQ103" s="519">
        <v>46.055999999999997</v>
      </c>
      <c r="CR103" s="519">
        <v>23.638400000000001</v>
      </c>
      <c r="CS103" s="519">
        <v>15.587400000000001</v>
      </c>
      <c r="CT103" s="519">
        <v>19.4954</v>
      </c>
      <c r="CU103" s="519">
        <v>58.721200000000003</v>
      </c>
      <c r="CV103" s="519">
        <v>74.584299999999999</v>
      </c>
      <c r="CW103" s="519">
        <v>14.1243</v>
      </c>
      <c r="CX103" s="519">
        <v>12.2102</v>
      </c>
      <c r="CY103" s="519">
        <v>100.9188</v>
      </c>
      <c r="CZ103" s="531">
        <v>255.96549999999999</v>
      </c>
      <c r="DA103" s="96" t="s">
        <v>339</v>
      </c>
      <c r="DB103" s="97">
        <v>98</v>
      </c>
      <c r="DC103" s="226"/>
    </row>
    <row r="104" spans="1:107" ht="18" customHeight="1" x14ac:dyDescent="0.5">
      <c r="A104" s="92">
        <v>99</v>
      </c>
      <c r="B104" s="73" t="s">
        <v>166</v>
      </c>
      <c r="C104" s="516">
        <v>0.80389999999999995</v>
      </c>
      <c r="D104" s="517">
        <v>0.44740000000000002</v>
      </c>
      <c r="E104" s="517">
        <v>24.810400000000001</v>
      </c>
      <c r="F104" s="517">
        <v>26.061599999999999</v>
      </c>
      <c r="G104" s="517">
        <v>26.130700000000001</v>
      </c>
      <c r="H104" s="517">
        <v>0.19739999999999999</v>
      </c>
      <c r="I104" s="517">
        <v>0.74509999999999998</v>
      </c>
      <c r="J104" s="517">
        <v>27.0732</v>
      </c>
      <c r="K104" s="517">
        <v>1.6957</v>
      </c>
      <c r="L104" s="517">
        <v>1.5588</v>
      </c>
      <c r="M104" s="517">
        <v>2.0049999999999999</v>
      </c>
      <c r="N104" s="517">
        <v>5.2595000000000001</v>
      </c>
      <c r="O104" s="517">
        <v>0.79110000000000003</v>
      </c>
      <c r="P104" s="517">
        <v>0.73470000000000002</v>
      </c>
      <c r="Q104" s="517">
        <v>2.8899999999999999E-2</v>
      </c>
      <c r="R104" s="517">
        <v>1.5547</v>
      </c>
      <c r="S104" s="526">
        <v>59.948999999999998</v>
      </c>
      <c r="T104" s="517">
        <v>0.78120000000000001</v>
      </c>
      <c r="U104" s="517">
        <v>1.2753000000000001</v>
      </c>
      <c r="V104" s="517">
        <v>0.84119999999999995</v>
      </c>
      <c r="W104" s="517">
        <v>2.8976999999999999</v>
      </c>
      <c r="X104" s="517">
        <v>96.691299999999998</v>
      </c>
      <c r="Y104" s="517">
        <v>1.1160000000000001</v>
      </c>
      <c r="Z104" s="517">
        <v>0.78</v>
      </c>
      <c r="AA104" s="517">
        <v>98.587299999999999</v>
      </c>
      <c r="AB104" s="517">
        <v>1.6561999999999999</v>
      </c>
      <c r="AC104" s="517">
        <v>1.0527</v>
      </c>
      <c r="AD104" s="517">
        <v>0.32919999999999999</v>
      </c>
      <c r="AE104" s="517">
        <v>3.0381</v>
      </c>
      <c r="AF104" s="517">
        <v>0.44800000000000001</v>
      </c>
      <c r="AG104" s="517">
        <v>0.93110000000000004</v>
      </c>
      <c r="AH104" s="517">
        <v>0.97860000000000003</v>
      </c>
      <c r="AI104" s="517">
        <v>2.3578000000000001</v>
      </c>
      <c r="AJ104" s="527">
        <v>106.881</v>
      </c>
      <c r="AK104" s="517">
        <v>1.2028000000000001</v>
      </c>
      <c r="AL104" s="517">
        <v>2.1993</v>
      </c>
      <c r="AM104" s="517">
        <v>0.48349999999999999</v>
      </c>
      <c r="AN104" s="517">
        <v>3.8856999999999999</v>
      </c>
      <c r="AO104" s="517">
        <v>2.7854999999999999</v>
      </c>
      <c r="AP104" s="517">
        <v>2.4582000000000002</v>
      </c>
      <c r="AQ104" s="517">
        <v>244.9967</v>
      </c>
      <c r="AR104" s="517">
        <v>250.24029999999999</v>
      </c>
      <c r="AS104" s="517">
        <v>5.2483000000000004</v>
      </c>
      <c r="AT104" s="517">
        <v>1.6833</v>
      </c>
      <c r="AU104" s="517">
        <v>1.0958000000000001</v>
      </c>
      <c r="AV104" s="517">
        <v>8.0274000000000001</v>
      </c>
      <c r="AW104" s="517">
        <v>0.85980000000000001</v>
      </c>
      <c r="AX104" s="517">
        <v>5.9720000000000004</v>
      </c>
      <c r="AY104" s="517">
        <v>2.5468999999999999</v>
      </c>
      <c r="AZ104" s="517">
        <v>9.3787000000000003</v>
      </c>
      <c r="BA104" s="528">
        <v>271.53210000000001</v>
      </c>
      <c r="BB104" s="516">
        <v>2.2227000000000001</v>
      </c>
      <c r="BC104" s="517">
        <v>4.0842999999999998</v>
      </c>
      <c r="BD104" s="517">
        <v>3.5053000000000001</v>
      </c>
      <c r="BE104" s="517">
        <v>9.8124000000000002</v>
      </c>
      <c r="BF104" s="517">
        <v>1.7132000000000001</v>
      </c>
      <c r="BG104" s="517">
        <v>1.8947000000000001</v>
      </c>
      <c r="BH104" s="517">
        <v>1.8347</v>
      </c>
      <c r="BI104" s="517">
        <v>5.4425999999999997</v>
      </c>
      <c r="BJ104" s="517">
        <v>1.8588</v>
      </c>
      <c r="BK104" s="517">
        <v>0.84130000000000005</v>
      </c>
      <c r="BL104" s="517">
        <v>0.74539999999999995</v>
      </c>
      <c r="BM104" s="517">
        <v>3.4453999999999998</v>
      </c>
      <c r="BN104" s="517">
        <v>3.6562000000000001</v>
      </c>
      <c r="BO104" s="517">
        <v>2.9925000000000002</v>
      </c>
      <c r="BP104" s="517">
        <v>1.8627</v>
      </c>
      <c r="BQ104" s="517">
        <v>8.5114000000000001</v>
      </c>
      <c r="BR104" s="526">
        <v>27.2118</v>
      </c>
      <c r="BS104" s="517">
        <v>2.3456000000000001</v>
      </c>
      <c r="BT104" s="517">
        <v>1.5088999999999999</v>
      </c>
      <c r="BU104" s="517">
        <v>3.706</v>
      </c>
      <c r="BV104" s="517">
        <v>7.5605000000000002</v>
      </c>
      <c r="BW104" s="517">
        <v>0.49909999999999999</v>
      </c>
      <c r="BX104" s="517">
        <v>1.5912999999999999</v>
      </c>
      <c r="BY104" s="517">
        <v>1.1167</v>
      </c>
      <c r="BZ104" s="517">
        <v>3.2069999999999999</v>
      </c>
      <c r="CA104" s="517">
        <v>1.1072</v>
      </c>
      <c r="CB104" s="517">
        <v>0.52759999999999996</v>
      </c>
      <c r="CC104" s="517">
        <v>1.1792</v>
      </c>
      <c r="CD104" s="517">
        <v>2.8140000000000001</v>
      </c>
      <c r="CE104" s="517">
        <v>2.7</v>
      </c>
      <c r="CF104" s="517">
        <v>0.74139999999999995</v>
      </c>
      <c r="CG104" s="517">
        <v>0.80740000000000001</v>
      </c>
      <c r="CH104" s="517">
        <v>4.2488999999999999</v>
      </c>
      <c r="CI104" s="527">
        <v>17.830400000000001</v>
      </c>
      <c r="CJ104" s="517">
        <v>4.9165999999999999</v>
      </c>
      <c r="CK104" s="517">
        <v>1.3386</v>
      </c>
      <c r="CL104" s="517">
        <v>1.7341</v>
      </c>
      <c r="CM104" s="517">
        <v>7.9893000000000001</v>
      </c>
      <c r="CN104" s="517">
        <v>1.7192000000000001</v>
      </c>
      <c r="CO104" s="517">
        <v>0.94210000000000005</v>
      </c>
      <c r="CP104" s="517">
        <v>1.1777</v>
      </c>
      <c r="CQ104" s="517">
        <v>3.839</v>
      </c>
      <c r="CR104" s="517">
        <v>1.6854</v>
      </c>
      <c r="CS104" s="517">
        <v>1.1902999999999999</v>
      </c>
      <c r="CT104" s="517">
        <v>1.3593999999999999</v>
      </c>
      <c r="CU104" s="517">
        <v>4.2350000000000003</v>
      </c>
      <c r="CV104" s="517">
        <v>0.49519999999999997</v>
      </c>
      <c r="CW104" s="517">
        <v>2.8250000000000002</v>
      </c>
      <c r="CX104" s="517">
        <v>1.2427999999999999</v>
      </c>
      <c r="CY104" s="517">
        <v>4.5629999999999997</v>
      </c>
      <c r="CZ104" s="528">
        <v>20.626300000000001</v>
      </c>
      <c r="DA104" s="93" t="s">
        <v>361</v>
      </c>
      <c r="DB104" s="94">
        <v>99</v>
      </c>
      <c r="DC104" s="226"/>
    </row>
    <row r="105" spans="1:107" ht="18" customHeight="1" x14ac:dyDescent="0.5">
      <c r="A105" s="95">
        <v>100</v>
      </c>
      <c r="B105" s="77" t="s">
        <v>63</v>
      </c>
      <c r="C105" s="518">
        <v>9.2193000000000005</v>
      </c>
      <c r="D105" s="519">
        <v>8.7066999999999997</v>
      </c>
      <c r="E105" s="519">
        <v>8.3406000000000002</v>
      </c>
      <c r="F105" s="519">
        <v>26.266500000000001</v>
      </c>
      <c r="G105" s="519">
        <v>8.8872999999999998</v>
      </c>
      <c r="H105" s="519">
        <v>14.8742</v>
      </c>
      <c r="I105" s="519">
        <v>14.05</v>
      </c>
      <c r="J105" s="519">
        <v>37.811500000000002</v>
      </c>
      <c r="K105" s="519">
        <v>10.6662</v>
      </c>
      <c r="L105" s="519">
        <v>7.0705</v>
      </c>
      <c r="M105" s="519">
        <v>7.1429999999999998</v>
      </c>
      <c r="N105" s="519">
        <v>24.879799999999999</v>
      </c>
      <c r="O105" s="519">
        <v>9.7559000000000005</v>
      </c>
      <c r="P105" s="519">
        <v>5.4947999999999997</v>
      </c>
      <c r="Q105" s="519">
        <v>10.554399999999999</v>
      </c>
      <c r="R105" s="519">
        <v>25.805099999999999</v>
      </c>
      <c r="S105" s="529">
        <v>114.7628</v>
      </c>
      <c r="T105" s="519">
        <v>14.855</v>
      </c>
      <c r="U105" s="519">
        <v>7.6645000000000003</v>
      </c>
      <c r="V105" s="519">
        <v>15.757300000000001</v>
      </c>
      <c r="W105" s="519">
        <v>38.276800000000001</v>
      </c>
      <c r="X105" s="519">
        <v>6.3113999999999999</v>
      </c>
      <c r="Y105" s="519">
        <v>9.8041999999999998</v>
      </c>
      <c r="Z105" s="519">
        <v>23.504000000000001</v>
      </c>
      <c r="AA105" s="519">
        <v>39.619599999999998</v>
      </c>
      <c r="AB105" s="519">
        <v>20.564900000000002</v>
      </c>
      <c r="AC105" s="519">
        <v>70.058899999999994</v>
      </c>
      <c r="AD105" s="519">
        <v>27.685600000000001</v>
      </c>
      <c r="AE105" s="519">
        <v>118.3094</v>
      </c>
      <c r="AF105" s="519">
        <v>17.000800000000002</v>
      </c>
      <c r="AG105" s="519">
        <v>12.3248</v>
      </c>
      <c r="AH105" s="519">
        <v>13.4064</v>
      </c>
      <c r="AI105" s="519">
        <v>42.731999999999999</v>
      </c>
      <c r="AJ105" s="530">
        <v>238.93780000000001</v>
      </c>
      <c r="AK105" s="519">
        <v>10.7376</v>
      </c>
      <c r="AL105" s="519">
        <v>12.4724</v>
      </c>
      <c r="AM105" s="519">
        <v>15.220700000000001</v>
      </c>
      <c r="AN105" s="519">
        <v>38.430599999999998</v>
      </c>
      <c r="AO105" s="519">
        <v>12.0342</v>
      </c>
      <c r="AP105" s="519">
        <v>12.3125</v>
      </c>
      <c r="AQ105" s="519">
        <v>12.1593</v>
      </c>
      <c r="AR105" s="519">
        <v>36.505899999999997</v>
      </c>
      <c r="AS105" s="519">
        <v>15.092499999999999</v>
      </c>
      <c r="AT105" s="519">
        <v>10.2873</v>
      </c>
      <c r="AU105" s="519">
        <v>5.05</v>
      </c>
      <c r="AV105" s="519">
        <v>30.4297</v>
      </c>
      <c r="AW105" s="519">
        <v>9.5089000000000006</v>
      </c>
      <c r="AX105" s="519">
        <v>4.5854999999999997</v>
      </c>
      <c r="AY105" s="519">
        <v>15.711399999999999</v>
      </c>
      <c r="AZ105" s="519">
        <v>29.805800000000001</v>
      </c>
      <c r="BA105" s="531">
        <v>135.1721</v>
      </c>
      <c r="BB105" s="518">
        <v>11.473000000000001</v>
      </c>
      <c r="BC105" s="519">
        <v>11.136900000000001</v>
      </c>
      <c r="BD105" s="519">
        <v>6.3560999999999996</v>
      </c>
      <c r="BE105" s="519">
        <v>28.966000000000001</v>
      </c>
      <c r="BF105" s="519">
        <v>6.4618000000000002</v>
      </c>
      <c r="BG105" s="519">
        <v>10.1319</v>
      </c>
      <c r="BH105" s="519">
        <v>4.3188000000000004</v>
      </c>
      <c r="BI105" s="519">
        <v>20.912500000000001</v>
      </c>
      <c r="BJ105" s="519">
        <v>5.7514000000000003</v>
      </c>
      <c r="BK105" s="519">
        <v>3.3978000000000002</v>
      </c>
      <c r="BL105" s="519">
        <v>8.0982000000000003</v>
      </c>
      <c r="BM105" s="519">
        <v>17.247499999999999</v>
      </c>
      <c r="BN105" s="519">
        <v>9.9248999999999992</v>
      </c>
      <c r="BO105" s="519">
        <v>5.5926999999999998</v>
      </c>
      <c r="BP105" s="519">
        <v>7.4170999999999996</v>
      </c>
      <c r="BQ105" s="519">
        <v>22.9346</v>
      </c>
      <c r="BR105" s="529">
        <v>90.060599999999994</v>
      </c>
      <c r="BS105" s="519">
        <v>6.6935000000000002</v>
      </c>
      <c r="BT105" s="519">
        <v>8.4257000000000009</v>
      </c>
      <c r="BU105" s="519">
        <v>3.5577999999999999</v>
      </c>
      <c r="BV105" s="519">
        <v>18.677</v>
      </c>
      <c r="BW105" s="519">
        <v>5.0042999999999997</v>
      </c>
      <c r="BX105" s="519">
        <v>6.3952999999999998</v>
      </c>
      <c r="BY105" s="519">
        <v>12.3932</v>
      </c>
      <c r="BZ105" s="519">
        <v>23.792899999999999</v>
      </c>
      <c r="CA105" s="519">
        <v>3.8209</v>
      </c>
      <c r="CB105" s="519">
        <v>7.6368999999999998</v>
      </c>
      <c r="CC105" s="519">
        <v>11.8849</v>
      </c>
      <c r="CD105" s="519">
        <v>23.342700000000001</v>
      </c>
      <c r="CE105" s="519">
        <v>19.869700000000002</v>
      </c>
      <c r="CF105" s="519">
        <v>12.7966</v>
      </c>
      <c r="CG105" s="519">
        <v>21.7193</v>
      </c>
      <c r="CH105" s="519">
        <v>54.385599999999997</v>
      </c>
      <c r="CI105" s="530">
        <v>120.1981</v>
      </c>
      <c r="CJ105" s="519">
        <v>10.792400000000001</v>
      </c>
      <c r="CK105" s="519">
        <v>15.0474</v>
      </c>
      <c r="CL105" s="519">
        <v>14.134</v>
      </c>
      <c r="CM105" s="519">
        <v>39.973799999999997</v>
      </c>
      <c r="CN105" s="519">
        <v>7.3103999999999996</v>
      </c>
      <c r="CO105" s="519">
        <v>8.7847000000000008</v>
      </c>
      <c r="CP105" s="519">
        <v>5.6868999999999996</v>
      </c>
      <c r="CQ105" s="519">
        <v>21.7821</v>
      </c>
      <c r="CR105" s="519">
        <v>4.6302000000000003</v>
      </c>
      <c r="CS105" s="519">
        <v>8.7850999999999999</v>
      </c>
      <c r="CT105" s="519">
        <v>13.8888</v>
      </c>
      <c r="CU105" s="519">
        <v>27.304099999999998</v>
      </c>
      <c r="CV105" s="519">
        <v>16.220400000000001</v>
      </c>
      <c r="CW105" s="519">
        <v>17.4068</v>
      </c>
      <c r="CX105" s="519">
        <v>18.2319</v>
      </c>
      <c r="CY105" s="519">
        <v>51.859099999999998</v>
      </c>
      <c r="CZ105" s="531">
        <v>140.91919999999999</v>
      </c>
      <c r="DA105" s="96" t="s">
        <v>314</v>
      </c>
      <c r="DB105" s="97">
        <v>100</v>
      </c>
      <c r="DC105" s="226"/>
    </row>
    <row r="106" spans="1:107" ht="18" customHeight="1" x14ac:dyDescent="0.5">
      <c r="A106" s="92">
        <v>101</v>
      </c>
      <c r="B106" s="73" t="s">
        <v>88</v>
      </c>
      <c r="C106" s="516">
        <v>7.4999999999999997E-3</v>
      </c>
      <c r="D106" s="517">
        <v>6.8999999999999999E-3</v>
      </c>
      <c r="E106" s="517">
        <v>2.6499999999999999E-2</v>
      </c>
      <c r="F106" s="517">
        <v>4.0899999999999999E-2</v>
      </c>
      <c r="G106" s="517">
        <v>0.2019</v>
      </c>
      <c r="H106" s="517">
        <v>2.0823999999999998</v>
      </c>
      <c r="I106" s="517">
        <v>2.7699999999999999E-2</v>
      </c>
      <c r="J106" s="517">
        <v>2.3119999999999998</v>
      </c>
      <c r="K106" s="517">
        <v>0.15</v>
      </c>
      <c r="L106" s="517">
        <v>1.41E-2</v>
      </c>
      <c r="M106" s="517">
        <v>0.56499999999999995</v>
      </c>
      <c r="N106" s="517">
        <v>0.72909999999999997</v>
      </c>
      <c r="O106" s="517">
        <v>2.1852999999999998</v>
      </c>
      <c r="P106" s="517">
        <v>0</v>
      </c>
      <c r="Q106" s="517">
        <v>0.4022</v>
      </c>
      <c r="R106" s="517">
        <v>2.5874999999999999</v>
      </c>
      <c r="S106" s="526">
        <v>5.6695000000000002</v>
      </c>
      <c r="T106" s="517">
        <v>0.46750000000000003</v>
      </c>
      <c r="U106" s="517">
        <v>0</v>
      </c>
      <c r="V106" s="517">
        <v>0.73719999999999997</v>
      </c>
      <c r="W106" s="517">
        <v>1.2047000000000001</v>
      </c>
      <c r="X106" s="517">
        <v>0.61480000000000001</v>
      </c>
      <c r="Y106" s="517">
        <v>0.73040000000000005</v>
      </c>
      <c r="Z106" s="517">
        <v>0</v>
      </c>
      <c r="AA106" s="517">
        <v>1.3452</v>
      </c>
      <c r="AB106" s="517">
        <v>4.9873000000000003</v>
      </c>
      <c r="AC106" s="517">
        <v>3.9767000000000001</v>
      </c>
      <c r="AD106" s="517">
        <v>1.7366999999999999</v>
      </c>
      <c r="AE106" s="517">
        <v>10.7006</v>
      </c>
      <c r="AF106" s="517">
        <v>9.4587000000000003</v>
      </c>
      <c r="AG106" s="517">
        <v>1.9421999999999999</v>
      </c>
      <c r="AH106" s="517">
        <v>1.5109999999999999</v>
      </c>
      <c r="AI106" s="517">
        <v>12.911899999999999</v>
      </c>
      <c r="AJ106" s="527">
        <v>26.162299999999998</v>
      </c>
      <c r="AK106" s="517">
        <v>0.82389999999999997</v>
      </c>
      <c r="AL106" s="517">
        <v>4.0000000000000002E-4</v>
      </c>
      <c r="AM106" s="517">
        <v>0.19570000000000001</v>
      </c>
      <c r="AN106" s="517">
        <v>1.02</v>
      </c>
      <c r="AO106" s="517">
        <v>0.96819999999999995</v>
      </c>
      <c r="AP106" s="517">
        <v>11.129799999999999</v>
      </c>
      <c r="AQ106" s="517">
        <v>0.68700000000000006</v>
      </c>
      <c r="AR106" s="517">
        <v>12.785</v>
      </c>
      <c r="AS106" s="517">
        <v>0.40260000000000001</v>
      </c>
      <c r="AT106" s="517">
        <v>0.13439999999999999</v>
      </c>
      <c r="AU106" s="517">
        <v>0.36080000000000001</v>
      </c>
      <c r="AV106" s="517">
        <v>0.89780000000000004</v>
      </c>
      <c r="AW106" s="517">
        <v>1.0198</v>
      </c>
      <c r="AX106" s="517">
        <v>1.3725000000000001</v>
      </c>
      <c r="AY106" s="517">
        <v>0.28399999999999997</v>
      </c>
      <c r="AZ106" s="517">
        <v>2.6762999999999999</v>
      </c>
      <c r="BA106" s="528">
        <v>17.379100000000001</v>
      </c>
      <c r="BB106" s="516">
        <v>26.145900000000001</v>
      </c>
      <c r="BC106" s="517">
        <v>7.4017999999999997</v>
      </c>
      <c r="BD106" s="517">
        <v>27.8812</v>
      </c>
      <c r="BE106" s="517">
        <v>61.428899999999999</v>
      </c>
      <c r="BF106" s="517">
        <v>11.662699999999999</v>
      </c>
      <c r="BG106" s="517">
        <v>18.543199999999999</v>
      </c>
      <c r="BH106" s="517">
        <v>12.1408</v>
      </c>
      <c r="BI106" s="517">
        <v>42.346699999999998</v>
      </c>
      <c r="BJ106" s="517">
        <v>18.7804</v>
      </c>
      <c r="BK106" s="517">
        <v>55.703000000000003</v>
      </c>
      <c r="BL106" s="517">
        <v>47.681100000000001</v>
      </c>
      <c r="BM106" s="517">
        <v>122.1645</v>
      </c>
      <c r="BN106" s="517">
        <v>60.826300000000003</v>
      </c>
      <c r="BO106" s="517">
        <v>13.0235</v>
      </c>
      <c r="BP106" s="517">
        <v>10.2859</v>
      </c>
      <c r="BQ106" s="517">
        <v>84.135599999999997</v>
      </c>
      <c r="BR106" s="526">
        <v>310.07560000000001</v>
      </c>
      <c r="BS106" s="517">
        <v>51.5167</v>
      </c>
      <c r="BT106" s="517">
        <v>11.469200000000001</v>
      </c>
      <c r="BU106" s="517">
        <v>32.969099999999997</v>
      </c>
      <c r="BV106" s="517">
        <v>95.955100000000002</v>
      </c>
      <c r="BW106" s="517">
        <v>35.593800000000002</v>
      </c>
      <c r="BX106" s="517">
        <v>81.183599999999998</v>
      </c>
      <c r="BY106" s="517">
        <v>14.859299999999999</v>
      </c>
      <c r="BZ106" s="517">
        <v>131.63659999999999</v>
      </c>
      <c r="CA106" s="517">
        <v>15.238</v>
      </c>
      <c r="CB106" s="517">
        <v>77.827399999999997</v>
      </c>
      <c r="CC106" s="517">
        <v>14.8477</v>
      </c>
      <c r="CD106" s="517">
        <v>107.9131</v>
      </c>
      <c r="CE106" s="517">
        <v>8.6401000000000003</v>
      </c>
      <c r="CF106" s="517">
        <v>13.2743</v>
      </c>
      <c r="CG106" s="517">
        <v>13.0656</v>
      </c>
      <c r="CH106" s="517">
        <v>34.979999999999997</v>
      </c>
      <c r="CI106" s="527">
        <v>370.48480000000001</v>
      </c>
      <c r="CJ106" s="517">
        <v>18.5764</v>
      </c>
      <c r="CK106" s="517">
        <v>12.3447</v>
      </c>
      <c r="CL106" s="517">
        <v>21.2285</v>
      </c>
      <c r="CM106" s="517">
        <v>52.149700000000003</v>
      </c>
      <c r="CN106" s="517">
        <v>19.666799999999999</v>
      </c>
      <c r="CO106" s="517">
        <v>17.457699999999999</v>
      </c>
      <c r="CP106" s="517">
        <v>21.37</v>
      </c>
      <c r="CQ106" s="517">
        <v>58.494500000000002</v>
      </c>
      <c r="CR106" s="517">
        <v>17.5885</v>
      </c>
      <c r="CS106" s="517">
        <v>16.691700000000001</v>
      </c>
      <c r="CT106" s="517">
        <v>14.7525</v>
      </c>
      <c r="CU106" s="517">
        <v>49.032699999999998</v>
      </c>
      <c r="CV106" s="517">
        <v>26.609500000000001</v>
      </c>
      <c r="CW106" s="517">
        <v>21.305199999999999</v>
      </c>
      <c r="CX106" s="517">
        <v>17.247299999999999</v>
      </c>
      <c r="CY106" s="517">
        <v>65.162099999999995</v>
      </c>
      <c r="CZ106" s="528">
        <v>224.839</v>
      </c>
      <c r="DA106" s="93" t="s">
        <v>327</v>
      </c>
      <c r="DB106" s="94">
        <v>101</v>
      </c>
      <c r="DC106" s="226"/>
    </row>
    <row r="107" spans="1:107" ht="18" customHeight="1" x14ac:dyDescent="0.5">
      <c r="A107" s="95">
        <v>102</v>
      </c>
      <c r="B107" s="77" t="s">
        <v>67</v>
      </c>
      <c r="C107" s="518">
        <v>35.8626</v>
      </c>
      <c r="D107" s="519">
        <v>36.943199999999997</v>
      </c>
      <c r="E107" s="519">
        <v>46.715299999999999</v>
      </c>
      <c r="F107" s="519">
        <v>119.5211</v>
      </c>
      <c r="G107" s="519">
        <v>33.462200000000003</v>
      </c>
      <c r="H107" s="519">
        <v>36.960599999999999</v>
      </c>
      <c r="I107" s="519">
        <v>42.893999999999998</v>
      </c>
      <c r="J107" s="519">
        <v>113.3168</v>
      </c>
      <c r="K107" s="519">
        <v>45.241399999999999</v>
      </c>
      <c r="L107" s="519">
        <v>46.020299999999999</v>
      </c>
      <c r="M107" s="519">
        <v>31.1554</v>
      </c>
      <c r="N107" s="519">
        <v>122.4171</v>
      </c>
      <c r="O107" s="519">
        <v>22.74</v>
      </c>
      <c r="P107" s="519">
        <v>26.360399999999998</v>
      </c>
      <c r="Q107" s="519">
        <v>25.813400000000001</v>
      </c>
      <c r="R107" s="519">
        <v>74.913799999999995</v>
      </c>
      <c r="S107" s="529">
        <v>430.16879999999998</v>
      </c>
      <c r="T107" s="519">
        <v>26.835899999999999</v>
      </c>
      <c r="U107" s="519">
        <v>31.655799999999999</v>
      </c>
      <c r="V107" s="519">
        <v>35.987499999999997</v>
      </c>
      <c r="W107" s="519">
        <v>94.479100000000003</v>
      </c>
      <c r="X107" s="519">
        <v>23.404499999999999</v>
      </c>
      <c r="Y107" s="519">
        <v>37.435499999999998</v>
      </c>
      <c r="Z107" s="519">
        <v>26.743500000000001</v>
      </c>
      <c r="AA107" s="519">
        <v>87.583500000000001</v>
      </c>
      <c r="AB107" s="519">
        <v>42.349600000000002</v>
      </c>
      <c r="AC107" s="519">
        <v>50.733800000000002</v>
      </c>
      <c r="AD107" s="519">
        <v>25.2376</v>
      </c>
      <c r="AE107" s="519">
        <v>118.321</v>
      </c>
      <c r="AF107" s="519">
        <v>3.5564</v>
      </c>
      <c r="AG107" s="519">
        <v>9.9817</v>
      </c>
      <c r="AH107" s="519">
        <v>19.035</v>
      </c>
      <c r="AI107" s="519">
        <v>32.573</v>
      </c>
      <c r="AJ107" s="530">
        <v>332.95670000000001</v>
      </c>
      <c r="AK107" s="519">
        <v>12.976100000000001</v>
      </c>
      <c r="AL107" s="519">
        <v>15.8894</v>
      </c>
      <c r="AM107" s="519">
        <v>22.064</v>
      </c>
      <c r="AN107" s="519">
        <v>50.929600000000001</v>
      </c>
      <c r="AO107" s="519">
        <v>22.271899999999999</v>
      </c>
      <c r="AP107" s="519">
        <v>28.548500000000001</v>
      </c>
      <c r="AQ107" s="519">
        <v>11.2431</v>
      </c>
      <c r="AR107" s="519">
        <v>62.063400000000001</v>
      </c>
      <c r="AS107" s="519">
        <v>16.8687</v>
      </c>
      <c r="AT107" s="519">
        <v>22.8217</v>
      </c>
      <c r="AU107" s="519">
        <v>9.8971999999999998</v>
      </c>
      <c r="AV107" s="519">
        <v>49.587600000000002</v>
      </c>
      <c r="AW107" s="519">
        <v>19.415199999999999</v>
      </c>
      <c r="AX107" s="519">
        <v>14.751799999999999</v>
      </c>
      <c r="AY107" s="519">
        <v>13.426</v>
      </c>
      <c r="AZ107" s="519">
        <v>47.593000000000004</v>
      </c>
      <c r="BA107" s="531">
        <v>210.17359999999999</v>
      </c>
      <c r="BB107" s="518">
        <v>7.8421000000000003</v>
      </c>
      <c r="BC107" s="519">
        <v>2.1314000000000002</v>
      </c>
      <c r="BD107" s="519">
        <v>2.6061000000000001</v>
      </c>
      <c r="BE107" s="519">
        <v>12.579599999999999</v>
      </c>
      <c r="BF107" s="519">
        <v>0.44240000000000002</v>
      </c>
      <c r="BG107" s="519">
        <v>1.4804999999999999</v>
      </c>
      <c r="BH107" s="519">
        <v>1.1805000000000001</v>
      </c>
      <c r="BI107" s="519">
        <v>3.1032999999999999</v>
      </c>
      <c r="BJ107" s="519">
        <v>0.91159999999999997</v>
      </c>
      <c r="BK107" s="519">
        <v>1.7367999999999999</v>
      </c>
      <c r="BL107" s="519">
        <v>1.7801</v>
      </c>
      <c r="BM107" s="519">
        <v>4.4286000000000003</v>
      </c>
      <c r="BN107" s="519">
        <v>1.7012</v>
      </c>
      <c r="BO107" s="519">
        <v>6.8082000000000003</v>
      </c>
      <c r="BP107" s="519">
        <v>3.3755000000000002</v>
      </c>
      <c r="BQ107" s="519">
        <v>11.8849</v>
      </c>
      <c r="BR107" s="529">
        <v>31.996500000000001</v>
      </c>
      <c r="BS107" s="519">
        <v>1.5383</v>
      </c>
      <c r="BT107" s="519">
        <v>2.1063000000000001</v>
      </c>
      <c r="BU107" s="519">
        <v>2.5105</v>
      </c>
      <c r="BV107" s="519">
        <v>6.1550000000000002</v>
      </c>
      <c r="BW107" s="519">
        <v>1.3763000000000001</v>
      </c>
      <c r="BX107" s="519">
        <v>1.8070999999999999</v>
      </c>
      <c r="BY107" s="519">
        <v>0.79549999999999998</v>
      </c>
      <c r="BZ107" s="519">
        <v>3.9790000000000001</v>
      </c>
      <c r="CA107" s="519">
        <v>1.8249</v>
      </c>
      <c r="CB107" s="519">
        <v>1.4491000000000001</v>
      </c>
      <c r="CC107" s="519">
        <v>0.76519999999999999</v>
      </c>
      <c r="CD107" s="519">
        <v>4.0392000000000001</v>
      </c>
      <c r="CE107" s="519">
        <v>0.16589999999999999</v>
      </c>
      <c r="CF107" s="519">
        <v>6.1418999999999997</v>
      </c>
      <c r="CG107" s="519">
        <v>8.4407999999999994</v>
      </c>
      <c r="CH107" s="519">
        <v>14.7486</v>
      </c>
      <c r="CI107" s="530">
        <v>28.921800000000001</v>
      </c>
      <c r="CJ107" s="519">
        <v>2.3935</v>
      </c>
      <c r="CK107" s="519">
        <v>1.9336</v>
      </c>
      <c r="CL107" s="519">
        <v>3.5238</v>
      </c>
      <c r="CM107" s="519">
        <v>7.8507999999999996</v>
      </c>
      <c r="CN107" s="519">
        <v>2.0078999999999998</v>
      </c>
      <c r="CO107" s="519">
        <v>3.1812</v>
      </c>
      <c r="CP107" s="519">
        <v>1.3254999999999999</v>
      </c>
      <c r="CQ107" s="519">
        <v>6.5145999999999997</v>
      </c>
      <c r="CR107" s="519">
        <v>2.8163999999999998</v>
      </c>
      <c r="CS107" s="519">
        <v>1.5448999999999999</v>
      </c>
      <c r="CT107" s="519">
        <v>1.3987000000000001</v>
      </c>
      <c r="CU107" s="519">
        <v>5.76</v>
      </c>
      <c r="CV107" s="519">
        <v>2.1160000000000001</v>
      </c>
      <c r="CW107" s="519">
        <v>5.3635000000000002</v>
      </c>
      <c r="CX107" s="519">
        <v>1.0177</v>
      </c>
      <c r="CY107" s="519">
        <v>8.4971999999999994</v>
      </c>
      <c r="CZ107" s="531">
        <v>28.622599999999998</v>
      </c>
      <c r="DA107" s="96" t="s">
        <v>341</v>
      </c>
      <c r="DB107" s="97">
        <v>102</v>
      </c>
      <c r="DC107" s="226"/>
    </row>
    <row r="108" spans="1:107" ht="18" customHeight="1" x14ac:dyDescent="0.5">
      <c r="A108" s="92">
        <v>103</v>
      </c>
      <c r="B108" s="73" t="s">
        <v>154</v>
      </c>
      <c r="C108" s="516">
        <v>0.1903</v>
      </c>
      <c r="D108" s="517">
        <v>0.7218</v>
      </c>
      <c r="E108" s="517">
        <v>0.64570000000000005</v>
      </c>
      <c r="F108" s="517">
        <v>1.5578000000000001</v>
      </c>
      <c r="G108" s="517">
        <v>0</v>
      </c>
      <c r="H108" s="517">
        <v>0</v>
      </c>
      <c r="I108" s="517">
        <v>0.27839999999999998</v>
      </c>
      <c r="J108" s="517">
        <v>0.27839999999999998</v>
      </c>
      <c r="K108" s="517">
        <v>0</v>
      </c>
      <c r="L108" s="517">
        <v>1.2907</v>
      </c>
      <c r="M108" s="517">
        <v>0</v>
      </c>
      <c r="N108" s="517">
        <v>1.2907</v>
      </c>
      <c r="O108" s="517">
        <v>0</v>
      </c>
      <c r="P108" s="517">
        <v>0.84119999999999995</v>
      </c>
      <c r="Q108" s="517">
        <v>1.9427000000000001</v>
      </c>
      <c r="R108" s="517">
        <v>2.7839999999999998</v>
      </c>
      <c r="S108" s="526">
        <v>5.9108999999999998</v>
      </c>
      <c r="T108" s="517">
        <v>1.8549</v>
      </c>
      <c r="U108" s="517">
        <v>0.30680000000000002</v>
      </c>
      <c r="V108" s="517">
        <v>3.1305000000000001</v>
      </c>
      <c r="W108" s="517">
        <v>5.2922000000000002</v>
      </c>
      <c r="X108" s="517">
        <v>0</v>
      </c>
      <c r="Y108" s="517">
        <v>0</v>
      </c>
      <c r="Z108" s="517">
        <v>1.8418000000000001</v>
      </c>
      <c r="AA108" s="517">
        <v>1.8418000000000001</v>
      </c>
      <c r="AB108" s="517">
        <v>0.31019999999999998</v>
      </c>
      <c r="AC108" s="517">
        <v>1.8089999999999999</v>
      </c>
      <c r="AD108" s="517">
        <v>1.9397</v>
      </c>
      <c r="AE108" s="517">
        <v>4.0589000000000004</v>
      </c>
      <c r="AF108" s="517">
        <v>2.8875000000000002</v>
      </c>
      <c r="AG108" s="517">
        <v>3.5205000000000002</v>
      </c>
      <c r="AH108" s="517">
        <v>0.66379999999999995</v>
      </c>
      <c r="AI108" s="517">
        <v>7.0717999999999996</v>
      </c>
      <c r="AJ108" s="527">
        <v>18.264700000000001</v>
      </c>
      <c r="AK108" s="517">
        <v>1.0011000000000001</v>
      </c>
      <c r="AL108" s="517">
        <v>0</v>
      </c>
      <c r="AM108" s="517">
        <v>1.6698</v>
      </c>
      <c r="AN108" s="517">
        <v>2.6709999999999998</v>
      </c>
      <c r="AO108" s="517">
        <v>2.6295000000000002</v>
      </c>
      <c r="AP108" s="517">
        <v>0.17480000000000001</v>
      </c>
      <c r="AQ108" s="517">
        <v>1.7004999999999999</v>
      </c>
      <c r="AR108" s="517">
        <v>4.5048000000000004</v>
      </c>
      <c r="AS108" s="517">
        <v>2.6343000000000001</v>
      </c>
      <c r="AT108" s="517">
        <v>0.7994</v>
      </c>
      <c r="AU108" s="517">
        <v>1.8366</v>
      </c>
      <c r="AV108" s="517">
        <v>5.2702</v>
      </c>
      <c r="AW108" s="517">
        <v>1.5711999999999999</v>
      </c>
      <c r="AX108" s="517">
        <v>1.0945</v>
      </c>
      <c r="AY108" s="517">
        <v>2.6669999999999998</v>
      </c>
      <c r="AZ108" s="517">
        <v>5.3327999999999998</v>
      </c>
      <c r="BA108" s="528">
        <v>17.778700000000001</v>
      </c>
      <c r="BB108" s="516">
        <v>1.2278</v>
      </c>
      <c r="BC108" s="517">
        <v>1.8977999999999999</v>
      </c>
      <c r="BD108" s="517">
        <v>1.099</v>
      </c>
      <c r="BE108" s="517">
        <v>4.2245999999999997</v>
      </c>
      <c r="BF108" s="517">
        <v>3.1798000000000002</v>
      </c>
      <c r="BG108" s="517">
        <v>3.4222999999999999</v>
      </c>
      <c r="BH108" s="517">
        <v>1.5868</v>
      </c>
      <c r="BI108" s="517">
        <v>8.1889000000000003</v>
      </c>
      <c r="BJ108" s="517">
        <v>2.3822000000000001</v>
      </c>
      <c r="BK108" s="517">
        <v>1.9196</v>
      </c>
      <c r="BL108" s="517">
        <v>2.7383999999999999</v>
      </c>
      <c r="BM108" s="517">
        <v>7.0403000000000002</v>
      </c>
      <c r="BN108" s="517">
        <v>5.7571000000000003</v>
      </c>
      <c r="BO108" s="517">
        <v>5.9478999999999997</v>
      </c>
      <c r="BP108" s="517">
        <v>1.0153000000000001</v>
      </c>
      <c r="BQ108" s="517">
        <v>12.7203</v>
      </c>
      <c r="BR108" s="526">
        <v>32.174100000000003</v>
      </c>
      <c r="BS108" s="517">
        <v>7.2019000000000002</v>
      </c>
      <c r="BT108" s="517">
        <v>4.0537999999999998</v>
      </c>
      <c r="BU108" s="517">
        <v>3.8934000000000002</v>
      </c>
      <c r="BV108" s="517">
        <v>15.149100000000001</v>
      </c>
      <c r="BW108" s="517">
        <v>1.4492</v>
      </c>
      <c r="BX108" s="517">
        <v>2.2562000000000002</v>
      </c>
      <c r="BY108" s="517">
        <v>1.8</v>
      </c>
      <c r="BZ108" s="517">
        <v>5.5054999999999996</v>
      </c>
      <c r="CA108" s="517">
        <v>63.233800000000002</v>
      </c>
      <c r="CB108" s="517">
        <v>31.342300000000002</v>
      </c>
      <c r="CC108" s="517">
        <v>4.0724999999999998</v>
      </c>
      <c r="CD108" s="517">
        <v>98.648600000000002</v>
      </c>
      <c r="CE108" s="517">
        <v>4.9146999999999998</v>
      </c>
      <c r="CF108" s="517">
        <v>5.0064000000000002</v>
      </c>
      <c r="CG108" s="517">
        <v>4.0523999999999996</v>
      </c>
      <c r="CH108" s="517">
        <v>13.9735</v>
      </c>
      <c r="CI108" s="527">
        <v>133.27670000000001</v>
      </c>
      <c r="CJ108" s="517">
        <v>4.4375999999999998</v>
      </c>
      <c r="CK108" s="517">
        <v>3.1888999999999998</v>
      </c>
      <c r="CL108" s="517">
        <v>2.1469</v>
      </c>
      <c r="CM108" s="517">
        <v>9.7734000000000005</v>
      </c>
      <c r="CN108" s="517">
        <v>0.4914</v>
      </c>
      <c r="CO108" s="517">
        <v>1.4676</v>
      </c>
      <c r="CP108" s="517">
        <v>43.198700000000002</v>
      </c>
      <c r="CQ108" s="517">
        <v>45.157600000000002</v>
      </c>
      <c r="CR108" s="517">
        <v>51.493600000000001</v>
      </c>
      <c r="CS108" s="517">
        <v>1.5775999999999999</v>
      </c>
      <c r="CT108" s="517">
        <v>0.70630000000000004</v>
      </c>
      <c r="CU108" s="517">
        <v>53.777500000000003</v>
      </c>
      <c r="CV108" s="517">
        <v>2.4468999999999999</v>
      </c>
      <c r="CW108" s="517">
        <v>10.610300000000001</v>
      </c>
      <c r="CX108" s="517">
        <v>77.051199999999994</v>
      </c>
      <c r="CY108" s="517">
        <v>90.108500000000006</v>
      </c>
      <c r="CZ108" s="528">
        <v>198.81700000000001</v>
      </c>
      <c r="DA108" s="93" t="s">
        <v>344</v>
      </c>
      <c r="DB108" s="94">
        <v>103</v>
      </c>
      <c r="DC108" s="226"/>
    </row>
    <row r="109" spans="1:107" ht="18" customHeight="1" x14ac:dyDescent="0.5">
      <c r="A109" s="95">
        <v>104</v>
      </c>
      <c r="B109" s="77" t="s">
        <v>629</v>
      </c>
      <c r="C109" s="518">
        <v>0</v>
      </c>
      <c r="D109" s="519">
        <v>0</v>
      </c>
      <c r="E109" s="519">
        <v>0</v>
      </c>
      <c r="F109" s="519">
        <v>0</v>
      </c>
      <c r="G109" s="519">
        <v>0</v>
      </c>
      <c r="H109" s="519">
        <v>0</v>
      </c>
      <c r="I109" s="519">
        <v>0</v>
      </c>
      <c r="J109" s="519">
        <v>0</v>
      </c>
      <c r="K109" s="519">
        <v>0</v>
      </c>
      <c r="L109" s="519">
        <v>0</v>
      </c>
      <c r="M109" s="519">
        <v>0</v>
      </c>
      <c r="N109" s="519">
        <v>0</v>
      </c>
      <c r="O109" s="519">
        <v>0</v>
      </c>
      <c r="P109" s="519">
        <v>0</v>
      </c>
      <c r="Q109" s="519">
        <v>0</v>
      </c>
      <c r="R109" s="519">
        <v>0</v>
      </c>
      <c r="S109" s="529">
        <v>0</v>
      </c>
      <c r="T109" s="519">
        <v>0</v>
      </c>
      <c r="U109" s="519">
        <v>0</v>
      </c>
      <c r="V109" s="519">
        <v>0</v>
      </c>
      <c r="W109" s="519">
        <v>0</v>
      </c>
      <c r="X109" s="519">
        <v>0</v>
      </c>
      <c r="Y109" s="519">
        <v>0</v>
      </c>
      <c r="Z109" s="519">
        <v>0</v>
      </c>
      <c r="AA109" s="519">
        <v>0</v>
      </c>
      <c r="AB109" s="519">
        <v>0</v>
      </c>
      <c r="AC109" s="519">
        <v>0</v>
      </c>
      <c r="AD109" s="519">
        <v>0</v>
      </c>
      <c r="AE109" s="519">
        <v>0</v>
      </c>
      <c r="AF109" s="519">
        <v>0</v>
      </c>
      <c r="AG109" s="519">
        <v>0</v>
      </c>
      <c r="AH109" s="519">
        <v>0</v>
      </c>
      <c r="AI109" s="519">
        <v>0</v>
      </c>
      <c r="AJ109" s="530">
        <v>0</v>
      </c>
      <c r="AK109" s="519">
        <v>0</v>
      </c>
      <c r="AL109" s="519">
        <v>0</v>
      </c>
      <c r="AM109" s="519">
        <v>0</v>
      </c>
      <c r="AN109" s="519">
        <v>0</v>
      </c>
      <c r="AO109" s="519">
        <v>0</v>
      </c>
      <c r="AP109" s="519">
        <v>0</v>
      </c>
      <c r="AQ109" s="519">
        <v>0</v>
      </c>
      <c r="AR109" s="519">
        <v>0</v>
      </c>
      <c r="AS109" s="519">
        <v>0</v>
      </c>
      <c r="AT109" s="519">
        <v>0</v>
      </c>
      <c r="AU109" s="519">
        <v>0</v>
      </c>
      <c r="AV109" s="519">
        <v>0</v>
      </c>
      <c r="AW109" s="519">
        <v>0</v>
      </c>
      <c r="AX109" s="519">
        <v>0</v>
      </c>
      <c r="AY109" s="519">
        <v>0</v>
      </c>
      <c r="AZ109" s="519">
        <v>0</v>
      </c>
      <c r="BA109" s="531">
        <v>0</v>
      </c>
      <c r="BB109" s="518">
        <v>0.45179999999999998</v>
      </c>
      <c r="BC109" s="519">
        <v>0.72619999999999996</v>
      </c>
      <c r="BD109" s="519">
        <v>0.59750000000000003</v>
      </c>
      <c r="BE109" s="519">
        <v>1.7756000000000001</v>
      </c>
      <c r="BF109" s="519">
        <v>7.0476000000000001</v>
      </c>
      <c r="BG109" s="519">
        <v>3.9367999999999999</v>
      </c>
      <c r="BH109" s="519">
        <v>0.53869999999999996</v>
      </c>
      <c r="BI109" s="519">
        <v>11.523099999999999</v>
      </c>
      <c r="BJ109" s="519">
        <v>20.103300000000001</v>
      </c>
      <c r="BK109" s="519">
        <v>0.55130000000000001</v>
      </c>
      <c r="BL109" s="519">
        <v>0.64770000000000005</v>
      </c>
      <c r="BM109" s="519">
        <v>21.302199999999999</v>
      </c>
      <c r="BN109" s="519">
        <v>0.443</v>
      </c>
      <c r="BO109" s="519">
        <v>29.669899999999998</v>
      </c>
      <c r="BP109" s="519">
        <v>31.219000000000001</v>
      </c>
      <c r="BQ109" s="519">
        <v>61.331899999999997</v>
      </c>
      <c r="BR109" s="529">
        <v>95.9328</v>
      </c>
      <c r="BS109" s="519">
        <v>0.30199999999999999</v>
      </c>
      <c r="BT109" s="519">
        <v>0.52149999999999996</v>
      </c>
      <c r="BU109" s="519">
        <v>0.81420000000000003</v>
      </c>
      <c r="BV109" s="519">
        <v>1.6376999999999999</v>
      </c>
      <c r="BW109" s="519">
        <v>0.4073</v>
      </c>
      <c r="BX109" s="519">
        <v>17.254000000000001</v>
      </c>
      <c r="BY109" s="519">
        <v>15.1358</v>
      </c>
      <c r="BZ109" s="519">
        <v>32.796999999999997</v>
      </c>
      <c r="CA109" s="519">
        <v>29.760899999999999</v>
      </c>
      <c r="CB109" s="519">
        <v>0.59740000000000004</v>
      </c>
      <c r="CC109" s="519">
        <v>32.618600000000001</v>
      </c>
      <c r="CD109" s="519">
        <v>62.976799999999997</v>
      </c>
      <c r="CE109" s="519">
        <v>0.45650000000000002</v>
      </c>
      <c r="CF109" s="519">
        <v>1.921</v>
      </c>
      <c r="CG109" s="519">
        <v>68.287199999999999</v>
      </c>
      <c r="CH109" s="519">
        <v>70.664699999999996</v>
      </c>
      <c r="CI109" s="530">
        <v>168.0762</v>
      </c>
      <c r="CJ109" s="519">
        <v>30.533000000000001</v>
      </c>
      <c r="CK109" s="519">
        <v>18.741099999999999</v>
      </c>
      <c r="CL109" s="519">
        <v>2.6802000000000001</v>
      </c>
      <c r="CM109" s="519">
        <v>51.954300000000003</v>
      </c>
      <c r="CN109" s="519">
        <v>0.4037</v>
      </c>
      <c r="CO109" s="519">
        <v>69.819800000000001</v>
      </c>
      <c r="CP109" s="519">
        <v>19.8033</v>
      </c>
      <c r="CQ109" s="519">
        <v>90.026799999999994</v>
      </c>
      <c r="CR109" s="519">
        <v>0.27100000000000002</v>
      </c>
      <c r="CS109" s="519">
        <v>32.9238</v>
      </c>
      <c r="CT109" s="519">
        <v>0.52800000000000002</v>
      </c>
      <c r="CU109" s="519">
        <v>33.722799999999999</v>
      </c>
      <c r="CV109" s="519">
        <v>1.115</v>
      </c>
      <c r="CW109" s="519">
        <v>0.32729999999999998</v>
      </c>
      <c r="CX109" s="519">
        <v>33.511699999999998</v>
      </c>
      <c r="CY109" s="519">
        <v>34.954000000000001</v>
      </c>
      <c r="CZ109" s="531">
        <v>210.65790000000001</v>
      </c>
      <c r="DA109" s="96" t="s">
        <v>630</v>
      </c>
      <c r="DB109" s="97">
        <v>104</v>
      </c>
      <c r="DC109" s="226"/>
    </row>
    <row r="110" spans="1:107" ht="18" customHeight="1" x14ac:dyDescent="0.5">
      <c r="A110" s="92">
        <v>105</v>
      </c>
      <c r="B110" s="73" t="s">
        <v>128</v>
      </c>
      <c r="C110" s="516">
        <v>0.77690000000000003</v>
      </c>
      <c r="D110" s="517">
        <v>0.38629999999999998</v>
      </c>
      <c r="E110" s="517">
        <v>0</v>
      </c>
      <c r="F110" s="517">
        <v>1.1632</v>
      </c>
      <c r="G110" s="517">
        <v>1.2999000000000001</v>
      </c>
      <c r="H110" s="517">
        <v>0</v>
      </c>
      <c r="I110" s="517">
        <v>1.1079000000000001</v>
      </c>
      <c r="J110" s="517">
        <v>2.4077999999999999</v>
      </c>
      <c r="K110" s="517">
        <v>1.2316</v>
      </c>
      <c r="L110" s="517">
        <v>2.5261999999999998</v>
      </c>
      <c r="M110" s="517">
        <v>3.5242</v>
      </c>
      <c r="N110" s="517">
        <v>7.282</v>
      </c>
      <c r="O110" s="517">
        <v>7.0724</v>
      </c>
      <c r="P110" s="517">
        <v>3.7915999999999999</v>
      </c>
      <c r="Q110" s="517">
        <v>0.31159999999999999</v>
      </c>
      <c r="R110" s="517">
        <v>11.175599999999999</v>
      </c>
      <c r="S110" s="526">
        <v>22.028500000000001</v>
      </c>
      <c r="T110" s="517">
        <v>0</v>
      </c>
      <c r="U110" s="517">
        <v>1.6187</v>
      </c>
      <c r="V110" s="517">
        <v>1.0807</v>
      </c>
      <c r="W110" s="517">
        <v>2.6993999999999998</v>
      </c>
      <c r="X110" s="517">
        <v>130.68119999999999</v>
      </c>
      <c r="Y110" s="517">
        <v>20.229700000000001</v>
      </c>
      <c r="Z110" s="517">
        <v>2.6865000000000001</v>
      </c>
      <c r="AA110" s="517">
        <v>153.5975</v>
      </c>
      <c r="AB110" s="517">
        <v>4.3193000000000001</v>
      </c>
      <c r="AC110" s="517">
        <v>2.9455</v>
      </c>
      <c r="AD110" s="517">
        <v>3.7111000000000001</v>
      </c>
      <c r="AE110" s="517">
        <v>10.975899999999999</v>
      </c>
      <c r="AF110" s="517">
        <v>7.9771999999999998</v>
      </c>
      <c r="AG110" s="517">
        <v>4.9965000000000002</v>
      </c>
      <c r="AH110" s="517">
        <v>2.0933999999999999</v>
      </c>
      <c r="AI110" s="517">
        <v>15.0672</v>
      </c>
      <c r="AJ110" s="527">
        <v>182.34</v>
      </c>
      <c r="AK110" s="517">
        <v>2.7856000000000001</v>
      </c>
      <c r="AL110" s="517">
        <v>2.0951</v>
      </c>
      <c r="AM110" s="517">
        <v>3.9980000000000002</v>
      </c>
      <c r="AN110" s="517">
        <v>8.8787000000000003</v>
      </c>
      <c r="AO110" s="517">
        <v>4.0453999999999999</v>
      </c>
      <c r="AP110" s="517">
        <v>4.0217999999999998</v>
      </c>
      <c r="AQ110" s="517">
        <v>4.1379999999999999</v>
      </c>
      <c r="AR110" s="517">
        <v>12.2052</v>
      </c>
      <c r="AS110" s="517">
        <v>2.5558000000000001</v>
      </c>
      <c r="AT110" s="517">
        <v>0.41160000000000002</v>
      </c>
      <c r="AU110" s="517">
        <v>0.61150000000000004</v>
      </c>
      <c r="AV110" s="517">
        <v>3.5790000000000002</v>
      </c>
      <c r="AW110" s="517">
        <v>3.2877000000000001</v>
      </c>
      <c r="AX110" s="517">
        <v>3.4253</v>
      </c>
      <c r="AY110" s="517">
        <v>1.4126000000000001</v>
      </c>
      <c r="AZ110" s="517">
        <v>8.1256000000000004</v>
      </c>
      <c r="BA110" s="528">
        <v>32.788499999999999</v>
      </c>
      <c r="BB110" s="516">
        <v>8.0422999999999991</v>
      </c>
      <c r="BC110" s="517">
        <v>8.0012000000000008</v>
      </c>
      <c r="BD110" s="517">
        <v>7.6394000000000002</v>
      </c>
      <c r="BE110" s="517">
        <v>23.6829</v>
      </c>
      <c r="BF110" s="517">
        <v>8.9810999999999996</v>
      </c>
      <c r="BG110" s="517">
        <v>6.1878000000000002</v>
      </c>
      <c r="BH110" s="517">
        <v>9.5810999999999993</v>
      </c>
      <c r="BI110" s="517">
        <v>24.75</v>
      </c>
      <c r="BJ110" s="517">
        <v>12.260300000000001</v>
      </c>
      <c r="BK110" s="517">
        <v>17.5871</v>
      </c>
      <c r="BL110" s="517">
        <v>18.651700000000002</v>
      </c>
      <c r="BM110" s="517">
        <v>48.499200000000002</v>
      </c>
      <c r="BN110" s="517">
        <v>15.4117</v>
      </c>
      <c r="BO110" s="517">
        <v>9.2114999999999991</v>
      </c>
      <c r="BP110" s="517">
        <v>11.6578</v>
      </c>
      <c r="BQ110" s="517">
        <v>36.280900000000003</v>
      </c>
      <c r="BR110" s="526">
        <v>133.21299999999999</v>
      </c>
      <c r="BS110" s="517">
        <v>7.6844000000000001</v>
      </c>
      <c r="BT110" s="517">
        <v>5.5890000000000004</v>
      </c>
      <c r="BU110" s="517">
        <v>27.4115</v>
      </c>
      <c r="BV110" s="517">
        <v>40.684899999999999</v>
      </c>
      <c r="BW110" s="517">
        <v>9.2782</v>
      </c>
      <c r="BX110" s="517">
        <v>10.4831</v>
      </c>
      <c r="BY110" s="517">
        <v>7.7971000000000004</v>
      </c>
      <c r="BZ110" s="517">
        <v>27.558399999999999</v>
      </c>
      <c r="CA110" s="517">
        <v>13.002000000000001</v>
      </c>
      <c r="CB110" s="517">
        <v>20.109400000000001</v>
      </c>
      <c r="CC110" s="517">
        <v>12.344200000000001</v>
      </c>
      <c r="CD110" s="517">
        <v>45.455599999999997</v>
      </c>
      <c r="CE110" s="517">
        <v>17.033799999999999</v>
      </c>
      <c r="CF110" s="517">
        <v>18.173100000000002</v>
      </c>
      <c r="CG110" s="517">
        <v>17.390899999999998</v>
      </c>
      <c r="CH110" s="517">
        <v>52.597799999999999</v>
      </c>
      <c r="CI110" s="527">
        <v>166.29669999999999</v>
      </c>
      <c r="CJ110" s="517">
        <v>15.4939</v>
      </c>
      <c r="CK110" s="517">
        <v>14.0533</v>
      </c>
      <c r="CL110" s="517">
        <v>12.2667</v>
      </c>
      <c r="CM110" s="517">
        <v>41.813899999999997</v>
      </c>
      <c r="CN110" s="517">
        <v>10.517200000000001</v>
      </c>
      <c r="CO110" s="517">
        <v>15.4693</v>
      </c>
      <c r="CP110" s="517">
        <v>15.233499999999999</v>
      </c>
      <c r="CQ110" s="517">
        <v>41.22</v>
      </c>
      <c r="CR110" s="517">
        <v>12.1119</v>
      </c>
      <c r="CS110" s="517">
        <v>15.179</v>
      </c>
      <c r="CT110" s="517">
        <v>16.915199999999999</v>
      </c>
      <c r="CU110" s="517">
        <v>44.206099999999999</v>
      </c>
      <c r="CV110" s="517">
        <v>13.247299999999999</v>
      </c>
      <c r="CW110" s="517">
        <v>17.513999999999999</v>
      </c>
      <c r="CX110" s="517">
        <v>17.575900000000001</v>
      </c>
      <c r="CY110" s="517">
        <v>48.337200000000003</v>
      </c>
      <c r="CZ110" s="528">
        <v>175.5772</v>
      </c>
      <c r="DA110" s="93" t="s">
        <v>330</v>
      </c>
      <c r="DB110" s="94">
        <v>105</v>
      </c>
      <c r="DC110" s="226"/>
    </row>
    <row r="111" spans="1:107" ht="18" customHeight="1" x14ac:dyDescent="0.5">
      <c r="A111" s="95">
        <v>106</v>
      </c>
      <c r="B111" s="77" t="s">
        <v>83</v>
      </c>
      <c r="C111" s="518">
        <v>11.4566</v>
      </c>
      <c r="D111" s="519">
        <v>3.4137</v>
      </c>
      <c r="E111" s="519">
        <v>0.45300000000000001</v>
      </c>
      <c r="F111" s="519">
        <v>15.3232</v>
      </c>
      <c r="G111" s="519">
        <v>4.5038999999999998</v>
      </c>
      <c r="H111" s="519">
        <v>6.0603999999999996</v>
      </c>
      <c r="I111" s="519">
        <v>2.5427</v>
      </c>
      <c r="J111" s="519">
        <v>13.106999999999999</v>
      </c>
      <c r="K111" s="519">
        <v>2.3288000000000002</v>
      </c>
      <c r="L111" s="519">
        <v>3.0287000000000002</v>
      </c>
      <c r="M111" s="519">
        <v>5.9858000000000002</v>
      </c>
      <c r="N111" s="519">
        <v>11.3432</v>
      </c>
      <c r="O111" s="519">
        <v>2.1112000000000002</v>
      </c>
      <c r="P111" s="519">
        <v>5.4767999999999999</v>
      </c>
      <c r="Q111" s="519">
        <v>3.5568</v>
      </c>
      <c r="R111" s="519">
        <v>11.1448</v>
      </c>
      <c r="S111" s="529">
        <v>50.918199999999999</v>
      </c>
      <c r="T111" s="519">
        <v>1.6023000000000001</v>
      </c>
      <c r="U111" s="519">
        <v>2.5474000000000001</v>
      </c>
      <c r="V111" s="519">
        <v>2.625</v>
      </c>
      <c r="W111" s="519">
        <v>6.7746000000000004</v>
      </c>
      <c r="X111" s="519">
        <v>1.6968000000000001</v>
      </c>
      <c r="Y111" s="519">
        <v>4.6593</v>
      </c>
      <c r="Z111" s="519">
        <v>4.3350999999999997</v>
      </c>
      <c r="AA111" s="519">
        <v>10.6912</v>
      </c>
      <c r="AB111" s="519">
        <v>1.9890000000000001</v>
      </c>
      <c r="AC111" s="519">
        <v>1.7176</v>
      </c>
      <c r="AD111" s="519">
        <v>1.7745</v>
      </c>
      <c r="AE111" s="519">
        <v>5.4809999999999999</v>
      </c>
      <c r="AF111" s="519">
        <v>1.1512</v>
      </c>
      <c r="AG111" s="519">
        <v>5.5231000000000003</v>
      </c>
      <c r="AH111" s="519">
        <v>1.375</v>
      </c>
      <c r="AI111" s="519">
        <v>8.0494000000000003</v>
      </c>
      <c r="AJ111" s="530">
        <v>30.996200000000002</v>
      </c>
      <c r="AK111" s="519">
        <v>6.5892999999999997</v>
      </c>
      <c r="AL111" s="519">
        <v>3.9312</v>
      </c>
      <c r="AM111" s="519">
        <v>2.1351</v>
      </c>
      <c r="AN111" s="519">
        <v>12.6556</v>
      </c>
      <c r="AO111" s="519">
        <v>2.7904</v>
      </c>
      <c r="AP111" s="519">
        <v>0.57609999999999995</v>
      </c>
      <c r="AQ111" s="519">
        <v>3.9239000000000002</v>
      </c>
      <c r="AR111" s="519">
        <v>7.2904</v>
      </c>
      <c r="AS111" s="519">
        <v>3.5819999999999999</v>
      </c>
      <c r="AT111" s="519">
        <v>5.6852999999999998</v>
      </c>
      <c r="AU111" s="519">
        <v>4.8250999999999999</v>
      </c>
      <c r="AV111" s="519">
        <v>14.092499999999999</v>
      </c>
      <c r="AW111" s="519">
        <v>6.7602000000000002</v>
      </c>
      <c r="AX111" s="519">
        <v>4.0677000000000003</v>
      </c>
      <c r="AY111" s="519">
        <v>6.4103000000000003</v>
      </c>
      <c r="AZ111" s="519">
        <v>17.238299999999999</v>
      </c>
      <c r="BA111" s="531">
        <v>51.276699999999998</v>
      </c>
      <c r="BB111" s="518">
        <v>6.9330999999999996</v>
      </c>
      <c r="BC111" s="519">
        <v>4.2473999999999998</v>
      </c>
      <c r="BD111" s="519">
        <v>8.9159000000000006</v>
      </c>
      <c r="BE111" s="519">
        <v>20.096399999999999</v>
      </c>
      <c r="BF111" s="519">
        <v>9.4160000000000004</v>
      </c>
      <c r="BG111" s="519">
        <v>5.3506999999999998</v>
      </c>
      <c r="BH111" s="519">
        <v>8.7615999999999996</v>
      </c>
      <c r="BI111" s="519">
        <v>23.528300000000002</v>
      </c>
      <c r="BJ111" s="519">
        <v>4.2747999999999999</v>
      </c>
      <c r="BK111" s="519">
        <v>6.6151999999999997</v>
      </c>
      <c r="BL111" s="519">
        <v>6.8131000000000004</v>
      </c>
      <c r="BM111" s="519">
        <v>17.703099999999999</v>
      </c>
      <c r="BN111" s="519">
        <v>21.1736</v>
      </c>
      <c r="BO111" s="519">
        <v>8.8394999999999992</v>
      </c>
      <c r="BP111" s="519">
        <v>19.551100000000002</v>
      </c>
      <c r="BQ111" s="519">
        <v>49.5642</v>
      </c>
      <c r="BR111" s="529">
        <v>110.8921</v>
      </c>
      <c r="BS111" s="519">
        <v>9.3483000000000001</v>
      </c>
      <c r="BT111" s="519">
        <v>6.8048000000000002</v>
      </c>
      <c r="BU111" s="519">
        <v>10.6319</v>
      </c>
      <c r="BV111" s="519">
        <v>26.7849</v>
      </c>
      <c r="BW111" s="519">
        <v>11.5791</v>
      </c>
      <c r="BX111" s="519">
        <v>5.5839999999999996</v>
      </c>
      <c r="BY111" s="519">
        <v>3.9018999999999999</v>
      </c>
      <c r="BZ111" s="519">
        <v>21.065000000000001</v>
      </c>
      <c r="CA111" s="519">
        <v>5.2032999999999996</v>
      </c>
      <c r="CB111" s="519">
        <v>5.2727000000000004</v>
      </c>
      <c r="CC111" s="519">
        <v>31.008700000000001</v>
      </c>
      <c r="CD111" s="519">
        <v>41.484699999999997</v>
      </c>
      <c r="CE111" s="519">
        <v>32.954999999999998</v>
      </c>
      <c r="CF111" s="519">
        <v>23.426100000000002</v>
      </c>
      <c r="CG111" s="519">
        <v>24.687999999999999</v>
      </c>
      <c r="CH111" s="519">
        <v>81.069199999999995</v>
      </c>
      <c r="CI111" s="530">
        <v>170.40379999999999</v>
      </c>
      <c r="CJ111" s="519">
        <v>15.275</v>
      </c>
      <c r="CK111" s="519">
        <v>13.146599999999999</v>
      </c>
      <c r="CL111" s="519">
        <v>11.9237</v>
      </c>
      <c r="CM111" s="519">
        <v>40.345300000000002</v>
      </c>
      <c r="CN111" s="519">
        <v>5.6185</v>
      </c>
      <c r="CO111" s="519">
        <v>66.942999999999998</v>
      </c>
      <c r="CP111" s="519">
        <v>2.9281000000000001</v>
      </c>
      <c r="CQ111" s="519">
        <v>75.489599999999996</v>
      </c>
      <c r="CR111" s="519">
        <v>2.5836000000000001</v>
      </c>
      <c r="CS111" s="519">
        <v>2.2938999999999998</v>
      </c>
      <c r="CT111" s="519">
        <v>7.6798999999999999</v>
      </c>
      <c r="CU111" s="519">
        <v>12.557399999999999</v>
      </c>
      <c r="CV111" s="519">
        <v>1.8764000000000001</v>
      </c>
      <c r="CW111" s="519">
        <v>10.261699999999999</v>
      </c>
      <c r="CX111" s="519">
        <v>5.6436000000000002</v>
      </c>
      <c r="CY111" s="519">
        <v>17.781600000000001</v>
      </c>
      <c r="CZ111" s="531">
        <v>146.1739</v>
      </c>
      <c r="DA111" s="96" t="s">
        <v>358</v>
      </c>
      <c r="DB111" s="97">
        <v>106</v>
      </c>
      <c r="DC111" s="226"/>
    </row>
    <row r="112" spans="1:107" ht="18" customHeight="1" x14ac:dyDescent="0.5">
      <c r="A112" s="92">
        <v>107</v>
      </c>
      <c r="B112" s="73" t="s">
        <v>151</v>
      </c>
      <c r="C112" s="516">
        <v>6.53</v>
      </c>
      <c r="D112" s="517">
        <v>3.0341</v>
      </c>
      <c r="E112" s="517">
        <v>12.590199999999999</v>
      </c>
      <c r="F112" s="517">
        <v>22.154299999999999</v>
      </c>
      <c r="G112" s="517">
        <v>11.297700000000001</v>
      </c>
      <c r="H112" s="517">
        <v>7.8414000000000001</v>
      </c>
      <c r="I112" s="517">
        <v>244.864</v>
      </c>
      <c r="J112" s="517">
        <v>264.00310000000002</v>
      </c>
      <c r="K112" s="517">
        <v>2.7240000000000002</v>
      </c>
      <c r="L112" s="517">
        <v>3.0194999999999999</v>
      </c>
      <c r="M112" s="517">
        <v>7.5833000000000004</v>
      </c>
      <c r="N112" s="517">
        <v>13.3268</v>
      </c>
      <c r="O112" s="517">
        <v>6.3110999999999997</v>
      </c>
      <c r="P112" s="517">
        <v>7.5090000000000003</v>
      </c>
      <c r="Q112" s="517">
        <v>11.193099999999999</v>
      </c>
      <c r="R112" s="517">
        <v>25.013200000000001</v>
      </c>
      <c r="S112" s="526">
        <v>324.49740000000003</v>
      </c>
      <c r="T112" s="517">
        <v>7.3028000000000004</v>
      </c>
      <c r="U112" s="517">
        <v>5.2233000000000001</v>
      </c>
      <c r="V112" s="517">
        <v>3.1890000000000001</v>
      </c>
      <c r="W112" s="517">
        <v>15.715</v>
      </c>
      <c r="X112" s="517">
        <v>4.2990000000000004</v>
      </c>
      <c r="Y112" s="517">
        <v>6.7077999999999998</v>
      </c>
      <c r="Z112" s="517">
        <v>6.7046000000000001</v>
      </c>
      <c r="AA112" s="517">
        <v>17.711400000000001</v>
      </c>
      <c r="AB112" s="517">
        <v>10.680400000000001</v>
      </c>
      <c r="AC112" s="517">
        <v>13.683400000000001</v>
      </c>
      <c r="AD112" s="517">
        <v>33.186599999999999</v>
      </c>
      <c r="AE112" s="517">
        <v>57.550400000000003</v>
      </c>
      <c r="AF112" s="517">
        <v>26.155899999999999</v>
      </c>
      <c r="AG112" s="517">
        <v>15.339</v>
      </c>
      <c r="AH112" s="517">
        <v>7.1910999999999996</v>
      </c>
      <c r="AI112" s="517">
        <v>48.686</v>
      </c>
      <c r="AJ112" s="527">
        <v>139.6628</v>
      </c>
      <c r="AK112" s="517">
        <v>62.466299999999997</v>
      </c>
      <c r="AL112" s="517">
        <v>10.0966</v>
      </c>
      <c r="AM112" s="517">
        <v>4.3087999999999997</v>
      </c>
      <c r="AN112" s="517">
        <v>76.871700000000004</v>
      </c>
      <c r="AO112" s="517">
        <v>7.2990000000000004</v>
      </c>
      <c r="AP112" s="517">
        <v>7.7659000000000002</v>
      </c>
      <c r="AQ112" s="517">
        <v>13.750400000000001</v>
      </c>
      <c r="AR112" s="517">
        <v>28.815300000000001</v>
      </c>
      <c r="AS112" s="517">
        <v>17.2715</v>
      </c>
      <c r="AT112" s="517">
        <v>12.558199999999999</v>
      </c>
      <c r="AU112" s="517">
        <v>17.3278</v>
      </c>
      <c r="AV112" s="517">
        <v>47.157499999999999</v>
      </c>
      <c r="AW112" s="517">
        <v>8.1694999999999993</v>
      </c>
      <c r="AX112" s="517">
        <v>11.966699999999999</v>
      </c>
      <c r="AY112" s="517">
        <v>15.825900000000001</v>
      </c>
      <c r="AZ112" s="517">
        <v>35.9621</v>
      </c>
      <c r="BA112" s="528">
        <v>188.80670000000001</v>
      </c>
      <c r="BB112" s="516">
        <v>6.9999999999999999E-4</v>
      </c>
      <c r="BC112" s="517">
        <v>0</v>
      </c>
      <c r="BD112" s="517">
        <v>9.9000000000000008E-3</v>
      </c>
      <c r="BE112" s="517">
        <v>1.06E-2</v>
      </c>
      <c r="BF112" s="517">
        <v>0</v>
      </c>
      <c r="BG112" s="517">
        <v>1.2999999999999999E-3</v>
      </c>
      <c r="BH112" s="517">
        <v>1.4E-3</v>
      </c>
      <c r="BI112" s="517">
        <v>2.7000000000000001E-3</v>
      </c>
      <c r="BJ112" s="517">
        <v>0</v>
      </c>
      <c r="BK112" s="517">
        <v>0</v>
      </c>
      <c r="BL112" s="517">
        <v>0</v>
      </c>
      <c r="BM112" s="517">
        <v>0</v>
      </c>
      <c r="BN112" s="517">
        <v>1.9E-3</v>
      </c>
      <c r="BO112" s="517">
        <v>0</v>
      </c>
      <c r="BP112" s="517">
        <v>8.2500000000000004E-2</v>
      </c>
      <c r="BQ112" s="517">
        <v>8.4400000000000003E-2</v>
      </c>
      <c r="BR112" s="526">
        <v>9.7699999999999995E-2</v>
      </c>
      <c r="BS112" s="517">
        <v>0.13880000000000001</v>
      </c>
      <c r="BT112" s="517">
        <v>1.8200000000000001E-2</v>
      </c>
      <c r="BU112" s="517">
        <v>1.38E-2</v>
      </c>
      <c r="BV112" s="517">
        <v>0.17069999999999999</v>
      </c>
      <c r="BW112" s="517">
        <v>5.5999999999999999E-3</v>
      </c>
      <c r="BX112" s="517">
        <v>0.29730000000000001</v>
      </c>
      <c r="BY112" s="517">
        <v>1.8800000000000001E-2</v>
      </c>
      <c r="BZ112" s="517">
        <v>0.32169999999999999</v>
      </c>
      <c r="CA112" s="517">
        <v>0.22470000000000001</v>
      </c>
      <c r="CB112" s="517">
        <v>0</v>
      </c>
      <c r="CC112" s="517">
        <v>0.15890000000000001</v>
      </c>
      <c r="CD112" s="517">
        <v>0.38350000000000001</v>
      </c>
      <c r="CE112" s="517">
        <v>0.377</v>
      </c>
      <c r="CF112" s="517">
        <v>0.4259</v>
      </c>
      <c r="CG112" s="517">
        <v>0.26629999999999998</v>
      </c>
      <c r="CH112" s="517">
        <v>1.0692999999999999</v>
      </c>
      <c r="CI112" s="527">
        <v>1.9452</v>
      </c>
      <c r="CJ112" s="517">
        <v>3.0200000000000001E-2</v>
      </c>
      <c r="CK112" s="517">
        <v>1.2999999999999999E-3</v>
      </c>
      <c r="CL112" s="517">
        <v>5.0500000000000003E-2</v>
      </c>
      <c r="CM112" s="517">
        <v>8.2000000000000003E-2</v>
      </c>
      <c r="CN112" s="517">
        <v>0.35880000000000001</v>
      </c>
      <c r="CO112" s="517">
        <v>0.1696</v>
      </c>
      <c r="CP112" s="517">
        <v>0.1009</v>
      </c>
      <c r="CQ112" s="517">
        <v>0.62929999999999997</v>
      </c>
      <c r="CR112" s="517">
        <v>0.52569999999999995</v>
      </c>
      <c r="CS112" s="517">
        <v>0.54079999999999995</v>
      </c>
      <c r="CT112" s="517">
        <v>1.3673999999999999</v>
      </c>
      <c r="CU112" s="517">
        <v>2.4338000000000002</v>
      </c>
      <c r="CV112" s="517">
        <v>0.27739999999999998</v>
      </c>
      <c r="CW112" s="517">
        <v>0.2412</v>
      </c>
      <c r="CX112" s="517">
        <v>9.6699999999999994E-2</v>
      </c>
      <c r="CY112" s="517">
        <v>0.61529999999999996</v>
      </c>
      <c r="CZ112" s="528">
        <v>3.7604000000000002</v>
      </c>
      <c r="DA112" s="93" t="s">
        <v>309</v>
      </c>
      <c r="DB112" s="94">
        <v>107</v>
      </c>
      <c r="DC112" s="226"/>
    </row>
    <row r="113" spans="1:107" ht="18" customHeight="1" x14ac:dyDescent="0.5">
      <c r="A113" s="95">
        <v>108</v>
      </c>
      <c r="B113" s="77" t="s">
        <v>155</v>
      </c>
      <c r="C113" s="518">
        <v>2.6812999999999998</v>
      </c>
      <c r="D113" s="519">
        <v>3.8934000000000002</v>
      </c>
      <c r="E113" s="519">
        <v>7.0218999999999996</v>
      </c>
      <c r="F113" s="519">
        <v>13.5966</v>
      </c>
      <c r="G113" s="519">
        <v>6.9348999999999998</v>
      </c>
      <c r="H113" s="519">
        <v>10.0959</v>
      </c>
      <c r="I113" s="519">
        <v>8.0542999999999996</v>
      </c>
      <c r="J113" s="519">
        <v>25.085000000000001</v>
      </c>
      <c r="K113" s="519">
        <v>5.9644000000000004</v>
      </c>
      <c r="L113" s="519">
        <v>6.7121000000000004</v>
      </c>
      <c r="M113" s="519">
        <v>6.9092000000000002</v>
      </c>
      <c r="N113" s="519">
        <v>19.585699999999999</v>
      </c>
      <c r="O113" s="519">
        <v>10.2394</v>
      </c>
      <c r="P113" s="519">
        <v>16.562899999999999</v>
      </c>
      <c r="Q113" s="519">
        <v>7.4905999999999997</v>
      </c>
      <c r="R113" s="519">
        <v>34.292900000000003</v>
      </c>
      <c r="S113" s="529">
        <v>92.560299999999998</v>
      </c>
      <c r="T113" s="519">
        <v>4.1878000000000002</v>
      </c>
      <c r="U113" s="519">
        <v>9.7286000000000001</v>
      </c>
      <c r="V113" s="519">
        <v>9.0975000000000001</v>
      </c>
      <c r="W113" s="519">
        <v>23.013999999999999</v>
      </c>
      <c r="X113" s="519">
        <v>5.3028000000000004</v>
      </c>
      <c r="Y113" s="519">
        <v>4.1501999999999999</v>
      </c>
      <c r="Z113" s="519">
        <v>7.8959999999999999</v>
      </c>
      <c r="AA113" s="519">
        <v>17.349</v>
      </c>
      <c r="AB113" s="519">
        <v>8.2425999999999995</v>
      </c>
      <c r="AC113" s="519">
        <v>7.7416999999999998</v>
      </c>
      <c r="AD113" s="519">
        <v>11.164400000000001</v>
      </c>
      <c r="AE113" s="519">
        <v>27.148800000000001</v>
      </c>
      <c r="AF113" s="519">
        <v>8.5206999999999997</v>
      </c>
      <c r="AG113" s="519">
        <v>7.77</v>
      </c>
      <c r="AH113" s="519">
        <v>18.264500000000002</v>
      </c>
      <c r="AI113" s="519">
        <v>34.555199999999999</v>
      </c>
      <c r="AJ113" s="530">
        <v>102.0669</v>
      </c>
      <c r="AK113" s="519">
        <v>4.1769999999999996</v>
      </c>
      <c r="AL113" s="519">
        <v>4.1340000000000003</v>
      </c>
      <c r="AM113" s="519">
        <v>5.7979000000000003</v>
      </c>
      <c r="AN113" s="519">
        <v>14.109</v>
      </c>
      <c r="AO113" s="519">
        <v>8.3777000000000008</v>
      </c>
      <c r="AP113" s="519">
        <v>9.6666000000000007</v>
      </c>
      <c r="AQ113" s="519">
        <v>15.197699999999999</v>
      </c>
      <c r="AR113" s="519">
        <v>33.241999999999997</v>
      </c>
      <c r="AS113" s="519">
        <v>10.132199999999999</v>
      </c>
      <c r="AT113" s="519">
        <v>10.3454</v>
      </c>
      <c r="AU113" s="519">
        <v>16.4055</v>
      </c>
      <c r="AV113" s="519">
        <v>36.883099999999999</v>
      </c>
      <c r="AW113" s="519">
        <v>5.3658999999999999</v>
      </c>
      <c r="AX113" s="519">
        <v>12.9421</v>
      </c>
      <c r="AY113" s="519">
        <v>9.2162000000000006</v>
      </c>
      <c r="AZ113" s="519">
        <v>27.5243</v>
      </c>
      <c r="BA113" s="531">
        <v>111.75830000000001</v>
      </c>
      <c r="BB113" s="518">
        <v>2.8687999999999998</v>
      </c>
      <c r="BC113" s="519">
        <v>2.6421999999999999</v>
      </c>
      <c r="BD113" s="519">
        <v>1.9094</v>
      </c>
      <c r="BE113" s="519">
        <v>7.4203999999999999</v>
      </c>
      <c r="BF113" s="519">
        <v>3.7035999999999998</v>
      </c>
      <c r="BG113" s="519">
        <v>3.1663000000000001</v>
      </c>
      <c r="BH113" s="519">
        <v>2.4899</v>
      </c>
      <c r="BI113" s="519">
        <v>9.3598999999999997</v>
      </c>
      <c r="BJ113" s="519">
        <v>4.3667999999999996</v>
      </c>
      <c r="BK113" s="519">
        <v>3.5558000000000001</v>
      </c>
      <c r="BL113" s="519">
        <v>3.552</v>
      </c>
      <c r="BM113" s="519">
        <v>11.474600000000001</v>
      </c>
      <c r="BN113" s="519">
        <v>2.1143000000000001</v>
      </c>
      <c r="BO113" s="519">
        <v>2.2829999999999999</v>
      </c>
      <c r="BP113" s="519">
        <v>2.3647999999999998</v>
      </c>
      <c r="BQ113" s="519">
        <v>6.7622</v>
      </c>
      <c r="BR113" s="529">
        <v>35.017000000000003</v>
      </c>
      <c r="BS113" s="519">
        <v>2.4281000000000001</v>
      </c>
      <c r="BT113" s="519">
        <v>4.4314999999999998</v>
      </c>
      <c r="BU113" s="519">
        <v>3.0284</v>
      </c>
      <c r="BV113" s="519">
        <v>9.8879999999999999</v>
      </c>
      <c r="BW113" s="519">
        <v>3.4773999999999998</v>
      </c>
      <c r="BX113" s="519">
        <v>2.2881999999999998</v>
      </c>
      <c r="BY113" s="519">
        <v>3.5415999999999999</v>
      </c>
      <c r="BZ113" s="519">
        <v>9.3071999999999999</v>
      </c>
      <c r="CA113" s="519">
        <v>4.0039999999999996</v>
      </c>
      <c r="CB113" s="519">
        <v>2.6677</v>
      </c>
      <c r="CC113" s="519">
        <v>3.6888000000000001</v>
      </c>
      <c r="CD113" s="519">
        <v>10.3605</v>
      </c>
      <c r="CE113" s="519">
        <v>3.3506</v>
      </c>
      <c r="CF113" s="519">
        <v>4.3903999999999996</v>
      </c>
      <c r="CG113" s="519">
        <v>2.1833</v>
      </c>
      <c r="CH113" s="519">
        <v>9.9243000000000006</v>
      </c>
      <c r="CI113" s="530">
        <v>39.479999999999997</v>
      </c>
      <c r="CJ113" s="519">
        <v>5.7306999999999997</v>
      </c>
      <c r="CK113" s="519">
        <v>5.1276000000000002</v>
      </c>
      <c r="CL113" s="519">
        <v>6.9476000000000004</v>
      </c>
      <c r="CM113" s="519">
        <v>17.805800000000001</v>
      </c>
      <c r="CN113" s="519">
        <v>3.7492000000000001</v>
      </c>
      <c r="CO113" s="519">
        <v>5.0701999999999998</v>
      </c>
      <c r="CP113" s="519">
        <v>7.3323999999999998</v>
      </c>
      <c r="CQ113" s="519">
        <v>16.151800000000001</v>
      </c>
      <c r="CR113" s="519">
        <v>6.2371999999999996</v>
      </c>
      <c r="CS113" s="519">
        <v>10.6378</v>
      </c>
      <c r="CT113" s="519">
        <v>8.9558</v>
      </c>
      <c r="CU113" s="519">
        <v>25.8308</v>
      </c>
      <c r="CV113" s="519">
        <v>6.7474999999999996</v>
      </c>
      <c r="CW113" s="519">
        <v>5.3632999999999997</v>
      </c>
      <c r="CX113" s="519">
        <v>3.7503000000000002</v>
      </c>
      <c r="CY113" s="519">
        <v>15.8611</v>
      </c>
      <c r="CZ113" s="531">
        <v>75.649600000000007</v>
      </c>
      <c r="DA113" s="96" t="s">
        <v>329</v>
      </c>
      <c r="DB113" s="97">
        <v>108</v>
      </c>
      <c r="DC113" s="226"/>
    </row>
    <row r="114" spans="1:107" ht="18" customHeight="1" x14ac:dyDescent="0.5">
      <c r="A114" s="92">
        <v>109</v>
      </c>
      <c r="B114" s="73" t="s">
        <v>153</v>
      </c>
      <c r="C114" s="516">
        <v>2.9937999999999998</v>
      </c>
      <c r="D114" s="517">
        <v>4.2313999999999998</v>
      </c>
      <c r="E114" s="517">
        <v>6.3665000000000003</v>
      </c>
      <c r="F114" s="517">
        <v>13.591699999999999</v>
      </c>
      <c r="G114" s="517">
        <v>11.290900000000001</v>
      </c>
      <c r="H114" s="517">
        <v>3.9763000000000002</v>
      </c>
      <c r="I114" s="517">
        <v>4.4770000000000003</v>
      </c>
      <c r="J114" s="517">
        <v>19.7441</v>
      </c>
      <c r="K114" s="517">
        <v>3.0171000000000001</v>
      </c>
      <c r="L114" s="517">
        <v>5.1841999999999997</v>
      </c>
      <c r="M114" s="517">
        <v>4.6066000000000003</v>
      </c>
      <c r="N114" s="517">
        <v>12.8079</v>
      </c>
      <c r="O114" s="517">
        <v>13.9208</v>
      </c>
      <c r="P114" s="517">
        <v>5.2735000000000003</v>
      </c>
      <c r="Q114" s="517">
        <v>4.0956000000000001</v>
      </c>
      <c r="R114" s="517">
        <v>23.289899999999999</v>
      </c>
      <c r="S114" s="526">
        <v>69.433599999999998</v>
      </c>
      <c r="T114" s="517">
        <v>5.0923999999999996</v>
      </c>
      <c r="U114" s="517">
        <v>13.678100000000001</v>
      </c>
      <c r="V114" s="517">
        <v>2.7784</v>
      </c>
      <c r="W114" s="517">
        <v>21.5489</v>
      </c>
      <c r="X114" s="517">
        <v>3.3151999999999999</v>
      </c>
      <c r="Y114" s="517">
        <v>5.0715000000000003</v>
      </c>
      <c r="Z114" s="517">
        <v>5.3902999999999999</v>
      </c>
      <c r="AA114" s="517">
        <v>13.776999999999999</v>
      </c>
      <c r="AB114" s="517">
        <v>3.6387999999999998</v>
      </c>
      <c r="AC114" s="517">
        <v>6.1875999999999998</v>
      </c>
      <c r="AD114" s="517">
        <v>5.6505000000000001</v>
      </c>
      <c r="AE114" s="517">
        <v>15.477</v>
      </c>
      <c r="AF114" s="517">
        <v>12.1013</v>
      </c>
      <c r="AG114" s="517">
        <v>4.6734</v>
      </c>
      <c r="AH114" s="517">
        <v>8.3338999999999999</v>
      </c>
      <c r="AI114" s="517">
        <v>25.108599999999999</v>
      </c>
      <c r="AJ114" s="527">
        <v>75.911500000000004</v>
      </c>
      <c r="AK114" s="517">
        <v>9.0507000000000009</v>
      </c>
      <c r="AL114" s="517">
        <v>6.3644999999999996</v>
      </c>
      <c r="AM114" s="517">
        <v>9.5144000000000002</v>
      </c>
      <c r="AN114" s="517">
        <v>24.929500000000001</v>
      </c>
      <c r="AO114" s="517">
        <v>5.0004999999999997</v>
      </c>
      <c r="AP114" s="517">
        <v>6.2573999999999996</v>
      </c>
      <c r="AQ114" s="517">
        <v>4.5330000000000004</v>
      </c>
      <c r="AR114" s="517">
        <v>15.790900000000001</v>
      </c>
      <c r="AS114" s="517">
        <v>8.9921000000000006</v>
      </c>
      <c r="AT114" s="517">
        <v>10.2584</v>
      </c>
      <c r="AU114" s="517">
        <v>7.7439999999999998</v>
      </c>
      <c r="AV114" s="517">
        <v>26.994499999999999</v>
      </c>
      <c r="AW114" s="517">
        <v>9.4518000000000004</v>
      </c>
      <c r="AX114" s="517">
        <v>12.3935</v>
      </c>
      <c r="AY114" s="517">
        <v>13.664199999999999</v>
      </c>
      <c r="AZ114" s="517">
        <v>35.509500000000003</v>
      </c>
      <c r="BA114" s="528">
        <v>103.2244</v>
      </c>
      <c r="BB114" s="516">
        <v>0.94259999999999999</v>
      </c>
      <c r="BC114" s="517">
        <v>1.7133</v>
      </c>
      <c r="BD114" s="517">
        <v>1.0043</v>
      </c>
      <c r="BE114" s="517">
        <v>3.6602000000000001</v>
      </c>
      <c r="BF114" s="517">
        <v>4.4371</v>
      </c>
      <c r="BG114" s="517">
        <v>3.1637</v>
      </c>
      <c r="BH114" s="517">
        <v>2.7063000000000001</v>
      </c>
      <c r="BI114" s="517">
        <v>10.3071</v>
      </c>
      <c r="BJ114" s="517">
        <v>2.2768000000000002</v>
      </c>
      <c r="BK114" s="517">
        <v>3.2961999999999998</v>
      </c>
      <c r="BL114" s="517">
        <v>1.6841999999999999</v>
      </c>
      <c r="BM114" s="517">
        <v>7.2572000000000001</v>
      </c>
      <c r="BN114" s="517">
        <v>2.0832000000000002</v>
      </c>
      <c r="BO114" s="517">
        <v>0.31319999999999998</v>
      </c>
      <c r="BP114" s="517">
        <v>0.71460000000000001</v>
      </c>
      <c r="BQ114" s="517">
        <v>3.1110000000000002</v>
      </c>
      <c r="BR114" s="526">
        <v>24.335599999999999</v>
      </c>
      <c r="BS114" s="517">
        <v>1.117</v>
      </c>
      <c r="BT114" s="517">
        <v>0.33650000000000002</v>
      </c>
      <c r="BU114" s="517">
        <v>1.0347999999999999</v>
      </c>
      <c r="BV114" s="517">
        <v>2.4883000000000002</v>
      </c>
      <c r="BW114" s="517">
        <v>1.4379</v>
      </c>
      <c r="BX114" s="517">
        <v>2.4824999999999999</v>
      </c>
      <c r="BY114" s="517">
        <v>2.3740000000000001</v>
      </c>
      <c r="BZ114" s="517">
        <v>6.2944000000000004</v>
      </c>
      <c r="CA114" s="517">
        <v>0.91290000000000004</v>
      </c>
      <c r="CB114" s="517">
        <v>1.2876000000000001</v>
      </c>
      <c r="CC114" s="517">
        <v>3.8264</v>
      </c>
      <c r="CD114" s="517">
        <v>6.0269000000000004</v>
      </c>
      <c r="CE114" s="517">
        <v>4.4962999999999997</v>
      </c>
      <c r="CF114" s="517">
        <v>6.0260999999999996</v>
      </c>
      <c r="CG114" s="517">
        <v>2.2584</v>
      </c>
      <c r="CH114" s="517">
        <v>12.780799999999999</v>
      </c>
      <c r="CI114" s="527">
        <v>27.590499999999999</v>
      </c>
      <c r="CJ114" s="517">
        <v>5.9531999999999998</v>
      </c>
      <c r="CK114" s="517">
        <v>4.2354000000000003</v>
      </c>
      <c r="CL114" s="517">
        <v>2.3083999999999998</v>
      </c>
      <c r="CM114" s="517">
        <v>12.497</v>
      </c>
      <c r="CN114" s="517">
        <v>6.2713000000000001</v>
      </c>
      <c r="CO114" s="517">
        <v>7.9405999999999999</v>
      </c>
      <c r="CP114" s="517">
        <v>2.7370999999999999</v>
      </c>
      <c r="CQ114" s="517">
        <v>16.949000000000002</v>
      </c>
      <c r="CR114" s="517">
        <v>6.2428999999999997</v>
      </c>
      <c r="CS114" s="517">
        <v>8.9628999999999994</v>
      </c>
      <c r="CT114" s="517">
        <v>6.5804</v>
      </c>
      <c r="CU114" s="517">
        <v>21.786200000000001</v>
      </c>
      <c r="CV114" s="517">
        <v>7.2873000000000001</v>
      </c>
      <c r="CW114" s="517">
        <v>12.354699999999999</v>
      </c>
      <c r="CX114" s="517">
        <v>8.9324999999999992</v>
      </c>
      <c r="CY114" s="517">
        <v>28.5745</v>
      </c>
      <c r="CZ114" s="528">
        <v>79.806700000000006</v>
      </c>
      <c r="DA114" s="93" t="s">
        <v>319</v>
      </c>
      <c r="DB114" s="94">
        <v>109</v>
      </c>
      <c r="DC114" s="226"/>
    </row>
    <row r="115" spans="1:107" ht="18" customHeight="1" x14ac:dyDescent="0.5">
      <c r="A115" s="95">
        <v>110</v>
      </c>
      <c r="B115" s="77" t="s">
        <v>150</v>
      </c>
      <c r="C115" s="518">
        <v>8.3364999999999991</v>
      </c>
      <c r="D115" s="519">
        <v>7.0461</v>
      </c>
      <c r="E115" s="519">
        <v>11.088800000000001</v>
      </c>
      <c r="F115" s="519">
        <v>26.471399999999999</v>
      </c>
      <c r="G115" s="519">
        <v>11.757199999999999</v>
      </c>
      <c r="H115" s="519">
        <v>10.0223</v>
      </c>
      <c r="I115" s="519">
        <v>6.976</v>
      </c>
      <c r="J115" s="519">
        <v>28.755500000000001</v>
      </c>
      <c r="K115" s="519">
        <v>9.5463000000000005</v>
      </c>
      <c r="L115" s="519">
        <v>13.0625</v>
      </c>
      <c r="M115" s="519">
        <v>9.5093999999999994</v>
      </c>
      <c r="N115" s="519">
        <v>32.118200000000002</v>
      </c>
      <c r="O115" s="519">
        <v>9.4316999999999993</v>
      </c>
      <c r="P115" s="519">
        <v>11.4696</v>
      </c>
      <c r="Q115" s="519">
        <v>19.288499999999999</v>
      </c>
      <c r="R115" s="519">
        <v>40.189799999999998</v>
      </c>
      <c r="S115" s="529">
        <v>127.535</v>
      </c>
      <c r="T115" s="519">
        <v>7.5471000000000004</v>
      </c>
      <c r="U115" s="519">
        <v>10.5143</v>
      </c>
      <c r="V115" s="519">
        <v>7.1547999999999998</v>
      </c>
      <c r="W115" s="519">
        <v>25.2163</v>
      </c>
      <c r="X115" s="519">
        <v>6.7609000000000004</v>
      </c>
      <c r="Y115" s="519">
        <v>9.1524000000000001</v>
      </c>
      <c r="Z115" s="519">
        <v>10.4053</v>
      </c>
      <c r="AA115" s="519">
        <v>26.3185</v>
      </c>
      <c r="AB115" s="519">
        <v>4.4023000000000003</v>
      </c>
      <c r="AC115" s="519">
        <v>29.856200000000001</v>
      </c>
      <c r="AD115" s="519">
        <v>18.309200000000001</v>
      </c>
      <c r="AE115" s="519">
        <v>52.567700000000002</v>
      </c>
      <c r="AF115" s="519">
        <v>23.556100000000001</v>
      </c>
      <c r="AG115" s="519">
        <v>5.7344999999999997</v>
      </c>
      <c r="AH115" s="519">
        <v>12.4115</v>
      </c>
      <c r="AI115" s="519">
        <v>41.702100000000002</v>
      </c>
      <c r="AJ115" s="530">
        <v>145.80459999999999</v>
      </c>
      <c r="AK115" s="519">
        <v>10.646100000000001</v>
      </c>
      <c r="AL115" s="519">
        <v>9.2082999999999995</v>
      </c>
      <c r="AM115" s="519">
        <v>16.489599999999999</v>
      </c>
      <c r="AN115" s="519">
        <v>36.344099999999997</v>
      </c>
      <c r="AO115" s="519">
        <v>15.2462</v>
      </c>
      <c r="AP115" s="519">
        <v>15.309100000000001</v>
      </c>
      <c r="AQ115" s="519">
        <v>9.5532000000000004</v>
      </c>
      <c r="AR115" s="519">
        <v>40.108499999999999</v>
      </c>
      <c r="AS115" s="519">
        <v>13.6968</v>
      </c>
      <c r="AT115" s="519">
        <v>23.223199999999999</v>
      </c>
      <c r="AU115" s="519">
        <v>7.9168000000000003</v>
      </c>
      <c r="AV115" s="519">
        <v>44.836799999999997</v>
      </c>
      <c r="AW115" s="519">
        <v>12.0433</v>
      </c>
      <c r="AX115" s="519">
        <v>14.382899999999999</v>
      </c>
      <c r="AY115" s="519">
        <v>11.4613</v>
      </c>
      <c r="AZ115" s="519">
        <v>37.887500000000003</v>
      </c>
      <c r="BA115" s="531">
        <v>159.17689999999999</v>
      </c>
      <c r="BB115" s="518">
        <v>0.29980000000000001</v>
      </c>
      <c r="BC115" s="519">
        <v>0.2883</v>
      </c>
      <c r="BD115" s="519">
        <v>0.35909999999999997</v>
      </c>
      <c r="BE115" s="519">
        <v>0.94720000000000004</v>
      </c>
      <c r="BF115" s="519">
        <v>0.23780000000000001</v>
      </c>
      <c r="BG115" s="519">
        <v>0.26769999999999999</v>
      </c>
      <c r="BH115" s="519">
        <v>0.3014</v>
      </c>
      <c r="BI115" s="519">
        <v>0.80689999999999995</v>
      </c>
      <c r="BJ115" s="519">
        <v>3.3E-3</v>
      </c>
      <c r="BK115" s="519">
        <v>3.8399999999999997E-2</v>
      </c>
      <c r="BL115" s="519">
        <v>0</v>
      </c>
      <c r="BM115" s="519">
        <v>4.1700000000000001E-2</v>
      </c>
      <c r="BN115" s="519">
        <v>3.0800000000000001E-2</v>
      </c>
      <c r="BO115" s="519">
        <v>8.7999999999999995E-2</v>
      </c>
      <c r="BP115" s="519">
        <v>0.1741</v>
      </c>
      <c r="BQ115" s="519">
        <v>0.29289999999999999</v>
      </c>
      <c r="BR115" s="529">
        <v>2.0886</v>
      </c>
      <c r="BS115" s="519">
        <v>0.53049999999999997</v>
      </c>
      <c r="BT115" s="519">
        <v>1.0179</v>
      </c>
      <c r="BU115" s="519">
        <v>3.8199999999999998E-2</v>
      </c>
      <c r="BV115" s="519">
        <v>1.5866</v>
      </c>
      <c r="BW115" s="519">
        <v>5.7999999999999996E-3</v>
      </c>
      <c r="BX115" s="519">
        <v>0</v>
      </c>
      <c r="BY115" s="519">
        <v>8.43E-2</v>
      </c>
      <c r="BZ115" s="519">
        <v>9.01E-2</v>
      </c>
      <c r="CA115" s="519">
        <v>1.0699999999999999E-2</v>
      </c>
      <c r="CB115" s="519">
        <v>7.7299999999999994E-2</v>
      </c>
      <c r="CC115" s="519">
        <v>3.0999999999999999E-3</v>
      </c>
      <c r="CD115" s="519">
        <v>9.11E-2</v>
      </c>
      <c r="CE115" s="519">
        <v>8.3500000000000005E-2</v>
      </c>
      <c r="CF115" s="519">
        <v>0.17369999999999999</v>
      </c>
      <c r="CG115" s="519">
        <v>5.0999999999999997E-2</v>
      </c>
      <c r="CH115" s="519">
        <v>0.30819999999999997</v>
      </c>
      <c r="CI115" s="530">
        <v>2.0758999999999999</v>
      </c>
      <c r="CJ115" s="519">
        <v>0.18640000000000001</v>
      </c>
      <c r="CK115" s="519">
        <v>0.109</v>
      </c>
      <c r="CL115" s="519">
        <v>4.19E-2</v>
      </c>
      <c r="CM115" s="519">
        <v>0.33729999999999999</v>
      </c>
      <c r="CN115" s="519">
        <v>0.34010000000000001</v>
      </c>
      <c r="CO115" s="519">
        <v>0.72899999999999998</v>
      </c>
      <c r="CP115" s="519">
        <v>0.65480000000000005</v>
      </c>
      <c r="CQ115" s="519">
        <v>1.7239</v>
      </c>
      <c r="CR115" s="519">
        <v>0.93200000000000005</v>
      </c>
      <c r="CS115" s="519">
        <v>0.3417</v>
      </c>
      <c r="CT115" s="519">
        <v>0.32790000000000002</v>
      </c>
      <c r="CU115" s="519">
        <v>1.6015999999999999</v>
      </c>
      <c r="CV115" s="519">
        <v>1.0200000000000001E-2</v>
      </c>
      <c r="CW115" s="519">
        <v>0.1018</v>
      </c>
      <c r="CX115" s="519">
        <v>0.1522</v>
      </c>
      <c r="CY115" s="519">
        <v>0.26419999999999999</v>
      </c>
      <c r="CZ115" s="531">
        <v>3.9270999999999998</v>
      </c>
      <c r="DA115" s="96" t="s">
        <v>310</v>
      </c>
      <c r="DB115" s="97">
        <v>110</v>
      </c>
      <c r="DC115" s="226"/>
    </row>
    <row r="116" spans="1:107" ht="18" customHeight="1" x14ac:dyDescent="0.5">
      <c r="A116" s="92">
        <v>111</v>
      </c>
      <c r="B116" s="73" t="s">
        <v>207</v>
      </c>
      <c r="C116" s="516">
        <v>1.3896999999999999</v>
      </c>
      <c r="D116" s="517">
        <v>1.337</v>
      </c>
      <c r="E116" s="517">
        <v>0.54069999999999996</v>
      </c>
      <c r="F116" s="517">
        <v>3.2673999999999999</v>
      </c>
      <c r="G116" s="517">
        <v>2E-3</v>
      </c>
      <c r="H116" s="517">
        <v>0.13100000000000001</v>
      </c>
      <c r="I116" s="517">
        <v>1.2751999999999999</v>
      </c>
      <c r="J116" s="517">
        <v>1.4081999999999999</v>
      </c>
      <c r="K116" s="517">
        <v>1.1598999999999999</v>
      </c>
      <c r="L116" s="517">
        <v>0.2908</v>
      </c>
      <c r="M116" s="517">
        <v>0.98640000000000005</v>
      </c>
      <c r="N116" s="517">
        <v>2.4369999999999998</v>
      </c>
      <c r="O116" s="517">
        <v>1.222</v>
      </c>
      <c r="P116" s="517">
        <v>1.4214</v>
      </c>
      <c r="Q116" s="517">
        <v>0.46379999999999999</v>
      </c>
      <c r="R116" s="517">
        <v>3.1073</v>
      </c>
      <c r="S116" s="526">
        <v>10.219900000000001</v>
      </c>
      <c r="T116" s="517">
        <v>1.0390999999999999</v>
      </c>
      <c r="U116" s="517">
        <v>1.0500000000000001E-2</v>
      </c>
      <c r="V116" s="517">
        <v>4.1399999999999999E-2</v>
      </c>
      <c r="W116" s="517">
        <v>1.091</v>
      </c>
      <c r="X116" s="517">
        <v>0.57489999999999997</v>
      </c>
      <c r="Y116" s="517">
        <v>4.3E-3</v>
      </c>
      <c r="Z116" s="517">
        <v>0.5958</v>
      </c>
      <c r="AA116" s="517">
        <v>1.175</v>
      </c>
      <c r="AB116" s="517">
        <v>1.1733</v>
      </c>
      <c r="AC116" s="517">
        <v>0.57499999999999996</v>
      </c>
      <c r="AD116" s="517">
        <v>1.5008999999999999</v>
      </c>
      <c r="AE116" s="517">
        <v>3.2492000000000001</v>
      </c>
      <c r="AF116" s="517">
        <v>2.262</v>
      </c>
      <c r="AG116" s="517">
        <v>1.8472</v>
      </c>
      <c r="AH116" s="517">
        <v>5.2621000000000002</v>
      </c>
      <c r="AI116" s="517">
        <v>9.3712999999999997</v>
      </c>
      <c r="AJ116" s="527">
        <v>14.8866</v>
      </c>
      <c r="AK116" s="517">
        <v>1.3716999999999999</v>
      </c>
      <c r="AL116" s="517">
        <v>2.1667999999999998</v>
      </c>
      <c r="AM116" s="517">
        <v>0.70809999999999995</v>
      </c>
      <c r="AN116" s="517">
        <v>4.2465999999999999</v>
      </c>
      <c r="AO116" s="517">
        <v>0.58550000000000002</v>
      </c>
      <c r="AP116" s="517">
        <v>0.96799999999999997</v>
      </c>
      <c r="AQ116" s="517">
        <v>5.0060000000000002</v>
      </c>
      <c r="AR116" s="517">
        <v>6.5594000000000001</v>
      </c>
      <c r="AS116" s="517">
        <v>0.1855</v>
      </c>
      <c r="AT116" s="517">
        <v>0.66669999999999996</v>
      </c>
      <c r="AU116" s="517">
        <v>1.3246</v>
      </c>
      <c r="AV116" s="517">
        <v>2.1768000000000001</v>
      </c>
      <c r="AW116" s="517">
        <v>0.96679999999999999</v>
      </c>
      <c r="AX116" s="517">
        <v>1.2363999999999999</v>
      </c>
      <c r="AY116" s="517">
        <v>1.5974999999999999</v>
      </c>
      <c r="AZ116" s="517">
        <v>3.8007</v>
      </c>
      <c r="BA116" s="528">
        <v>16.7835</v>
      </c>
      <c r="BB116" s="516">
        <v>38.619500000000002</v>
      </c>
      <c r="BC116" s="517">
        <v>52.824199999999998</v>
      </c>
      <c r="BD116" s="517">
        <v>6.8651999999999997</v>
      </c>
      <c r="BE116" s="517">
        <v>98.308999999999997</v>
      </c>
      <c r="BF116" s="517">
        <v>0.1002</v>
      </c>
      <c r="BG116" s="517">
        <v>12.640599999999999</v>
      </c>
      <c r="BH116" s="517">
        <v>29.645800000000001</v>
      </c>
      <c r="BI116" s="517">
        <v>42.386600000000001</v>
      </c>
      <c r="BJ116" s="517">
        <v>26.551300000000001</v>
      </c>
      <c r="BK116" s="517">
        <v>6.6304999999999996</v>
      </c>
      <c r="BL116" s="517">
        <v>30.790199999999999</v>
      </c>
      <c r="BM116" s="517">
        <v>63.971899999999998</v>
      </c>
      <c r="BN116" s="517">
        <v>6.5132000000000003</v>
      </c>
      <c r="BO116" s="517">
        <v>22.523199999999999</v>
      </c>
      <c r="BP116" s="517">
        <v>6.1787000000000001</v>
      </c>
      <c r="BQ116" s="517">
        <v>35.215000000000003</v>
      </c>
      <c r="BR116" s="526">
        <v>239.88249999999999</v>
      </c>
      <c r="BS116" s="517">
        <v>1.4E-3</v>
      </c>
      <c r="BT116" s="517">
        <v>6.3345000000000002</v>
      </c>
      <c r="BU116" s="517">
        <v>6.3921000000000001</v>
      </c>
      <c r="BV116" s="517">
        <v>12.728</v>
      </c>
      <c r="BW116" s="517">
        <v>25.543900000000001</v>
      </c>
      <c r="BX116" s="517">
        <v>0.74660000000000004</v>
      </c>
      <c r="BY116" s="517">
        <v>19.4162</v>
      </c>
      <c r="BZ116" s="517">
        <v>45.706699999999998</v>
      </c>
      <c r="CA116" s="517">
        <v>195.55340000000001</v>
      </c>
      <c r="CB116" s="517">
        <v>0.18290000000000001</v>
      </c>
      <c r="CC116" s="517">
        <v>24.061399999999999</v>
      </c>
      <c r="CD116" s="517">
        <v>219.79769999999999</v>
      </c>
      <c r="CE116" s="517">
        <v>61.138599999999997</v>
      </c>
      <c r="CF116" s="517">
        <v>1.2999999999999999E-3</v>
      </c>
      <c r="CG116" s="517">
        <v>26.636099999999999</v>
      </c>
      <c r="CH116" s="517">
        <v>87.775899999999993</v>
      </c>
      <c r="CI116" s="527">
        <v>366.00830000000002</v>
      </c>
      <c r="CJ116" s="517">
        <v>50.5321</v>
      </c>
      <c r="CK116" s="517">
        <v>19.008400000000002</v>
      </c>
      <c r="CL116" s="517">
        <v>1.6000000000000001E-3</v>
      </c>
      <c r="CM116" s="517">
        <v>69.542100000000005</v>
      </c>
      <c r="CN116" s="517">
        <v>0</v>
      </c>
      <c r="CO116" s="517">
        <v>0.65780000000000005</v>
      </c>
      <c r="CP116" s="517">
        <v>3.4904000000000002</v>
      </c>
      <c r="CQ116" s="517">
        <v>4.1481000000000003</v>
      </c>
      <c r="CR116" s="517">
        <v>0.1971</v>
      </c>
      <c r="CS116" s="517">
        <v>0.58750000000000002</v>
      </c>
      <c r="CT116" s="517">
        <v>0.28070000000000001</v>
      </c>
      <c r="CU116" s="517">
        <v>1.0652999999999999</v>
      </c>
      <c r="CV116" s="517">
        <v>4.6962999999999999</v>
      </c>
      <c r="CW116" s="517">
        <v>55.772100000000002</v>
      </c>
      <c r="CX116" s="517">
        <v>3.8944000000000001</v>
      </c>
      <c r="CY116" s="517">
        <v>64.362799999999993</v>
      </c>
      <c r="CZ116" s="528">
        <v>139.1183</v>
      </c>
      <c r="DA116" s="93" t="s">
        <v>350</v>
      </c>
      <c r="DB116" s="94">
        <v>111</v>
      </c>
      <c r="DC116" s="226"/>
    </row>
    <row r="117" spans="1:107" ht="18" customHeight="1" x14ac:dyDescent="0.5">
      <c r="A117" s="95">
        <v>112</v>
      </c>
      <c r="B117" s="77" t="s">
        <v>203</v>
      </c>
      <c r="C117" s="518">
        <v>0.01</v>
      </c>
      <c r="D117" s="519">
        <v>0.58960000000000001</v>
      </c>
      <c r="E117" s="519">
        <v>2.4508999999999999</v>
      </c>
      <c r="F117" s="519">
        <v>3.0505</v>
      </c>
      <c r="G117" s="519">
        <v>0.79020000000000001</v>
      </c>
      <c r="H117" s="519">
        <v>2.8938000000000001</v>
      </c>
      <c r="I117" s="519">
        <v>1.0500000000000001E-2</v>
      </c>
      <c r="J117" s="519">
        <v>3.6945000000000001</v>
      </c>
      <c r="K117" s="519">
        <v>1.8692</v>
      </c>
      <c r="L117" s="519">
        <v>2.5055999999999998</v>
      </c>
      <c r="M117" s="519">
        <v>0.40770000000000001</v>
      </c>
      <c r="N117" s="519">
        <v>4.7824</v>
      </c>
      <c r="O117" s="519">
        <v>9.06E-2</v>
      </c>
      <c r="P117" s="519">
        <v>5.4999999999999997E-3</v>
      </c>
      <c r="Q117" s="519">
        <v>0.44259999999999999</v>
      </c>
      <c r="R117" s="519">
        <v>0.53869999999999996</v>
      </c>
      <c r="S117" s="529">
        <v>12.0661</v>
      </c>
      <c r="T117" s="519">
        <v>4.8673999999999999</v>
      </c>
      <c r="U117" s="519">
        <v>0.66200000000000003</v>
      </c>
      <c r="V117" s="519">
        <v>0.81720000000000004</v>
      </c>
      <c r="W117" s="519">
        <v>6.3465999999999996</v>
      </c>
      <c r="X117" s="519">
        <v>0.2949</v>
      </c>
      <c r="Y117" s="519">
        <v>2.3E-3</v>
      </c>
      <c r="Z117" s="519">
        <v>1.6000000000000001E-3</v>
      </c>
      <c r="AA117" s="519">
        <v>0.29880000000000001</v>
      </c>
      <c r="AB117" s="519">
        <v>0.29659999999999997</v>
      </c>
      <c r="AC117" s="519">
        <v>0.29270000000000002</v>
      </c>
      <c r="AD117" s="519">
        <v>1.1000000000000001E-3</v>
      </c>
      <c r="AE117" s="519">
        <v>0.59040000000000004</v>
      </c>
      <c r="AF117" s="519">
        <v>0.1467</v>
      </c>
      <c r="AG117" s="519">
        <v>4.2771999999999997</v>
      </c>
      <c r="AH117" s="519">
        <v>0</v>
      </c>
      <c r="AI117" s="519">
        <v>4.4240000000000004</v>
      </c>
      <c r="AJ117" s="530">
        <v>11.659700000000001</v>
      </c>
      <c r="AK117" s="519">
        <v>3.6900000000000002E-2</v>
      </c>
      <c r="AL117" s="519">
        <v>0.3604</v>
      </c>
      <c r="AM117" s="519">
        <v>0.90529999999999999</v>
      </c>
      <c r="AN117" s="519">
        <v>1.3026</v>
      </c>
      <c r="AO117" s="519">
        <v>0.42859999999999998</v>
      </c>
      <c r="AP117" s="519">
        <v>0.83599999999999997</v>
      </c>
      <c r="AQ117" s="519">
        <v>1.1000000000000001E-3</v>
      </c>
      <c r="AR117" s="519">
        <v>1.2657</v>
      </c>
      <c r="AS117" s="519">
        <v>0.35970000000000002</v>
      </c>
      <c r="AT117" s="519">
        <v>2.4643000000000002</v>
      </c>
      <c r="AU117" s="519">
        <v>3.0588000000000002</v>
      </c>
      <c r="AV117" s="519">
        <v>5.8827999999999996</v>
      </c>
      <c r="AW117" s="519">
        <v>1.1778</v>
      </c>
      <c r="AX117" s="519">
        <v>1.1403000000000001</v>
      </c>
      <c r="AY117" s="519">
        <v>0.25469999999999998</v>
      </c>
      <c r="AZ117" s="519">
        <v>2.5728</v>
      </c>
      <c r="BA117" s="531">
        <v>11.023899999999999</v>
      </c>
      <c r="BB117" s="518">
        <v>8.5107999999999997</v>
      </c>
      <c r="BC117" s="519">
        <v>13.892899999999999</v>
      </c>
      <c r="BD117" s="519">
        <v>14.0663</v>
      </c>
      <c r="BE117" s="519">
        <v>36.47</v>
      </c>
      <c r="BF117" s="519">
        <v>6.9164000000000003</v>
      </c>
      <c r="BG117" s="519">
        <v>8.7409999999999997</v>
      </c>
      <c r="BH117" s="519">
        <v>4.7195</v>
      </c>
      <c r="BI117" s="519">
        <v>20.376999999999999</v>
      </c>
      <c r="BJ117" s="519">
        <v>4.5490000000000004</v>
      </c>
      <c r="BK117" s="519">
        <v>6.4257</v>
      </c>
      <c r="BL117" s="519">
        <v>7.1238000000000001</v>
      </c>
      <c r="BM117" s="519">
        <v>18.098500000000001</v>
      </c>
      <c r="BN117" s="519">
        <v>14.0825</v>
      </c>
      <c r="BO117" s="519">
        <v>13.8126</v>
      </c>
      <c r="BP117" s="519">
        <v>8.9185999999999996</v>
      </c>
      <c r="BQ117" s="519">
        <v>36.813699999999997</v>
      </c>
      <c r="BR117" s="529">
        <v>111.7593</v>
      </c>
      <c r="BS117" s="519">
        <v>8.7484999999999999</v>
      </c>
      <c r="BT117" s="519">
        <v>7.6787999999999998</v>
      </c>
      <c r="BU117" s="519">
        <v>16.023</v>
      </c>
      <c r="BV117" s="519">
        <v>32.450299999999999</v>
      </c>
      <c r="BW117" s="519">
        <v>4.9265999999999996</v>
      </c>
      <c r="BX117" s="519">
        <v>9.1013000000000002</v>
      </c>
      <c r="BY117" s="519">
        <v>5.2215999999999996</v>
      </c>
      <c r="BZ117" s="519">
        <v>19.249400000000001</v>
      </c>
      <c r="CA117" s="519">
        <v>6.6276999999999999</v>
      </c>
      <c r="CB117" s="519">
        <v>6.4081999999999999</v>
      </c>
      <c r="CC117" s="519">
        <v>4.9264000000000001</v>
      </c>
      <c r="CD117" s="519">
        <v>17.962299999999999</v>
      </c>
      <c r="CE117" s="519">
        <v>7.4993999999999996</v>
      </c>
      <c r="CF117" s="519">
        <v>13.1188</v>
      </c>
      <c r="CG117" s="519">
        <v>12.5123</v>
      </c>
      <c r="CH117" s="519">
        <v>33.130400000000002</v>
      </c>
      <c r="CI117" s="530">
        <v>102.7924</v>
      </c>
      <c r="CJ117" s="519">
        <v>9.8436000000000003</v>
      </c>
      <c r="CK117" s="519">
        <v>12.928800000000001</v>
      </c>
      <c r="CL117" s="519">
        <v>14.6088</v>
      </c>
      <c r="CM117" s="519">
        <v>37.3812</v>
      </c>
      <c r="CN117" s="519">
        <v>12.258800000000001</v>
      </c>
      <c r="CO117" s="519">
        <v>6.9884000000000004</v>
      </c>
      <c r="CP117" s="519">
        <v>4.2211999999999996</v>
      </c>
      <c r="CQ117" s="519">
        <v>23.468499999999999</v>
      </c>
      <c r="CR117" s="519">
        <v>7.6059000000000001</v>
      </c>
      <c r="CS117" s="519">
        <v>10.9901</v>
      </c>
      <c r="CT117" s="519">
        <v>11.9651</v>
      </c>
      <c r="CU117" s="519">
        <v>30.5611</v>
      </c>
      <c r="CV117" s="519">
        <v>16.943999999999999</v>
      </c>
      <c r="CW117" s="519">
        <v>17.034099999999999</v>
      </c>
      <c r="CX117" s="519">
        <v>16.7088</v>
      </c>
      <c r="CY117" s="519">
        <v>50.686900000000001</v>
      </c>
      <c r="CZ117" s="531">
        <v>142.09780000000001</v>
      </c>
      <c r="DA117" s="96" t="s">
        <v>364</v>
      </c>
      <c r="DB117" s="97">
        <v>112</v>
      </c>
      <c r="DC117" s="226"/>
    </row>
    <row r="118" spans="1:107" ht="18" customHeight="1" x14ac:dyDescent="0.5">
      <c r="A118" s="92">
        <v>113</v>
      </c>
      <c r="B118" s="73" t="s">
        <v>68</v>
      </c>
      <c r="C118" s="516">
        <v>15.2897</v>
      </c>
      <c r="D118" s="517">
        <v>13.819900000000001</v>
      </c>
      <c r="E118" s="517">
        <v>4.0652999999999997</v>
      </c>
      <c r="F118" s="517">
        <v>33.174799999999998</v>
      </c>
      <c r="G118" s="517">
        <v>8.1814999999999998</v>
      </c>
      <c r="H118" s="517">
        <v>9.9915000000000003</v>
      </c>
      <c r="I118" s="517">
        <v>8.3994</v>
      </c>
      <c r="J118" s="517">
        <v>26.572399999999998</v>
      </c>
      <c r="K118" s="517">
        <v>3.5920000000000001</v>
      </c>
      <c r="L118" s="517">
        <v>14.9077</v>
      </c>
      <c r="M118" s="517">
        <v>7.4951999999999996</v>
      </c>
      <c r="N118" s="517">
        <v>25.995000000000001</v>
      </c>
      <c r="O118" s="517">
        <v>6.9076000000000004</v>
      </c>
      <c r="P118" s="517">
        <v>3.1377000000000002</v>
      </c>
      <c r="Q118" s="517">
        <v>8.3566000000000003</v>
      </c>
      <c r="R118" s="517">
        <v>18.401900000000001</v>
      </c>
      <c r="S118" s="526">
        <v>104.1442</v>
      </c>
      <c r="T118" s="517">
        <v>2.0445000000000002</v>
      </c>
      <c r="U118" s="517">
        <v>18.642199999999999</v>
      </c>
      <c r="V118" s="517">
        <v>10.8003</v>
      </c>
      <c r="W118" s="517">
        <v>31.486999999999998</v>
      </c>
      <c r="X118" s="517">
        <v>3.9415</v>
      </c>
      <c r="Y118" s="517">
        <v>9.4161000000000001</v>
      </c>
      <c r="Z118" s="517">
        <v>8.8382000000000005</v>
      </c>
      <c r="AA118" s="517">
        <v>22.195699999999999</v>
      </c>
      <c r="AB118" s="517">
        <v>8.7299000000000007</v>
      </c>
      <c r="AC118" s="517">
        <v>7.6802999999999999</v>
      </c>
      <c r="AD118" s="517">
        <v>16.740200000000002</v>
      </c>
      <c r="AE118" s="517">
        <v>33.150399999999998</v>
      </c>
      <c r="AF118" s="517">
        <v>7.2556000000000003</v>
      </c>
      <c r="AG118" s="517">
        <v>5.1256000000000004</v>
      </c>
      <c r="AH118" s="517">
        <v>19.873200000000001</v>
      </c>
      <c r="AI118" s="517">
        <v>32.2545</v>
      </c>
      <c r="AJ118" s="527">
        <v>119.08759999999999</v>
      </c>
      <c r="AK118" s="517">
        <v>4.8544999999999998</v>
      </c>
      <c r="AL118" s="517">
        <v>6.9362000000000004</v>
      </c>
      <c r="AM118" s="517">
        <v>13.020300000000001</v>
      </c>
      <c r="AN118" s="517">
        <v>24.8111</v>
      </c>
      <c r="AO118" s="517">
        <v>7.9622999999999999</v>
      </c>
      <c r="AP118" s="517">
        <v>18.485700000000001</v>
      </c>
      <c r="AQ118" s="517">
        <v>5.298</v>
      </c>
      <c r="AR118" s="517">
        <v>31.745999999999999</v>
      </c>
      <c r="AS118" s="517">
        <v>14.0609</v>
      </c>
      <c r="AT118" s="517">
        <v>24.2941</v>
      </c>
      <c r="AU118" s="517">
        <v>12.698700000000001</v>
      </c>
      <c r="AV118" s="517">
        <v>51.053699999999999</v>
      </c>
      <c r="AW118" s="517">
        <v>8.0099</v>
      </c>
      <c r="AX118" s="517">
        <v>5.2923999999999998</v>
      </c>
      <c r="AY118" s="517">
        <v>6.1848999999999998</v>
      </c>
      <c r="AZ118" s="517">
        <v>19.487200000000001</v>
      </c>
      <c r="BA118" s="528">
        <v>127.0979</v>
      </c>
      <c r="BB118" s="516">
        <v>6.1000000000000004E-3</v>
      </c>
      <c r="BC118" s="517">
        <v>6.0000000000000001E-3</v>
      </c>
      <c r="BD118" s="517">
        <v>6.8999999999999999E-3</v>
      </c>
      <c r="BE118" s="517">
        <v>1.9E-2</v>
      </c>
      <c r="BF118" s="517">
        <v>1.04E-2</v>
      </c>
      <c r="BG118" s="517">
        <v>2E-3</v>
      </c>
      <c r="BH118" s="517">
        <v>5.1999999999999998E-3</v>
      </c>
      <c r="BI118" s="517">
        <v>1.7600000000000001E-2</v>
      </c>
      <c r="BJ118" s="517">
        <v>4.1999999999999997E-3</v>
      </c>
      <c r="BK118" s="517">
        <v>6.3E-3</v>
      </c>
      <c r="BL118" s="517">
        <v>5.0000000000000001E-3</v>
      </c>
      <c r="BM118" s="517">
        <v>1.55E-2</v>
      </c>
      <c r="BN118" s="517">
        <v>0.46</v>
      </c>
      <c r="BO118" s="517">
        <v>0</v>
      </c>
      <c r="BP118" s="517">
        <v>3.3399999999999999E-2</v>
      </c>
      <c r="BQ118" s="517">
        <v>0.49340000000000001</v>
      </c>
      <c r="BR118" s="526">
        <v>0.5454</v>
      </c>
      <c r="BS118" s="517">
        <v>7.7000000000000002E-3</v>
      </c>
      <c r="BT118" s="517">
        <v>1.1000000000000001E-3</v>
      </c>
      <c r="BU118" s="517">
        <v>5.0000000000000001E-4</v>
      </c>
      <c r="BV118" s="517">
        <v>9.2999999999999992E-3</v>
      </c>
      <c r="BW118" s="517">
        <v>0</v>
      </c>
      <c r="BX118" s="517">
        <v>0</v>
      </c>
      <c r="BY118" s="517">
        <v>8.0399999999999999E-2</v>
      </c>
      <c r="BZ118" s="517">
        <v>8.0399999999999999E-2</v>
      </c>
      <c r="CA118" s="517">
        <v>8.3000000000000001E-3</v>
      </c>
      <c r="CB118" s="517">
        <v>0</v>
      </c>
      <c r="CC118" s="517">
        <v>1.6999999999999999E-3</v>
      </c>
      <c r="CD118" s="517">
        <v>0.01</v>
      </c>
      <c r="CE118" s="517">
        <v>1E-4</v>
      </c>
      <c r="CF118" s="517">
        <v>6.6E-3</v>
      </c>
      <c r="CG118" s="517">
        <v>0</v>
      </c>
      <c r="CH118" s="517">
        <v>6.6E-3</v>
      </c>
      <c r="CI118" s="527">
        <v>0.10630000000000001</v>
      </c>
      <c r="CJ118" s="517">
        <v>2.0000000000000001E-4</v>
      </c>
      <c r="CK118" s="517">
        <v>0.94259999999999999</v>
      </c>
      <c r="CL118" s="517">
        <v>2.5000000000000001E-3</v>
      </c>
      <c r="CM118" s="517">
        <v>0.94530000000000003</v>
      </c>
      <c r="CN118" s="517">
        <v>5.1000000000000004E-3</v>
      </c>
      <c r="CO118" s="517">
        <v>0.1898</v>
      </c>
      <c r="CP118" s="517">
        <v>1.54E-2</v>
      </c>
      <c r="CQ118" s="517">
        <v>0.2102</v>
      </c>
      <c r="CR118" s="517">
        <v>1.6000000000000001E-3</v>
      </c>
      <c r="CS118" s="517">
        <v>0</v>
      </c>
      <c r="CT118" s="517">
        <v>2.5000000000000001E-3</v>
      </c>
      <c r="CU118" s="517">
        <v>4.1000000000000003E-3</v>
      </c>
      <c r="CV118" s="517">
        <v>0</v>
      </c>
      <c r="CW118" s="517">
        <v>1.6000000000000001E-3</v>
      </c>
      <c r="CX118" s="517">
        <v>4.4999999999999997E-3</v>
      </c>
      <c r="CY118" s="517">
        <v>6.1000000000000004E-3</v>
      </c>
      <c r="CZ118" s="528">
        <v>1.1657</v>
      </c>
      <c r="DA118" s="93" t="s">
        <v>335</v>
      </c>
      <c r="DB118" s="94">
        <v>113</v>
      </c>
      <c r="DC118" s="226"/>
    </row>
    <row r="119" spans="1:107" ht="18" customHeight="1" x14ac:dyDescent="0.5">
      <c r="A119" s="95">
        <v>114</v>
      </c>
      <c r="B119" s="77" t="s">
        <v>200</v>
      </c>
      <c r="C119" s="518">
        <v>0.42299999999999999</v>
      </c>
      <c r="D119" s="519">
        <v>1.0268999999999999</v>
      </c>
      <c r="E119" s="519">
        <v>1.0879000000000001</v>
      </c>
      <c r="F119" s="519">
        <v>2.5377000000000001</v>
      </c>
      <c r="G119" s="519">
        <v>3.5617000000000001</v>
      </c>
      <c r="H119" s="519">
        <v>1.49E-2</v>
      </c>
      <c r="I119" s="519">
        <v>2.5463</v>
      </c>
      <c r="J119" s="519">
        <v>6.1227999999999998</v>
      </c>
      <c r="K119" s="519">
        <v>0.45639999999999997</v>
      </c>
      <c r="L119" s="519">
        <v>3.8331</v>
      </c>
      <c r="M119" s="519">
        <v>3.5571000000000002</v>
      </c>
      <c r="N119" s="519">
        <v>7.8465999999999996</v>
      </c>
      <c r="O119" s="519">
        <v>8.7156000000000002</v>
      </c>
      <c r="P119" s="519">
        <v>7.8299999999999995E-2</v>
      </c>
      <c r="Q119" s="519">
        <v>3.2172000000000001</v>
      </c>
      <c r="R119" s="519">
        <v>12.011200000000001</v>
      </c>
      <c r="S119" s="529">
        <v>28.5184</v>
      </c>
      <c r="T119" s="519">
        <v>0.24310000000000001</v>
      </c>
      <c r="U119" s="519">
        <v>0.26100000000000001</v>
      </c>
      <c r="V119" s="519">
        <v>0.85170000000000001</v>
      </c>
      <c r="W119" s="519">
        <v>1.3559000000000001</v>
      </c>
      <c r="X119" s="519">
        <v>0.30819999999999997</v>
      </c>
      <c r="Y119" s="519">
        <v>3.7235</v>
      </c>
      <c r="Z119" s="519">
        <v>1.7841</v>
      </c>
      <c r="AA119" s="519">
        <v>5.8159000000000001</v>
      </c>
      <c r="AB119" s="519">
        <v>1.8526</v>
      </c>
      <c r="AC119" s="519">
        <v>1.4751000000000001</v>
      </c>
      <c r="AD119" s="519">
        <v>1.6815</v>
      </c>
      <c r="AE119" s="519">
        <v>5.0091999999999999</v>
      </c>
      <c r="AF119" s="519">
        <v>7.6707999999999998</v>
      </c>
      <c r="AG119" s="519">
        <v>4.2884000000000002</v>
      </c>
      <c r="AH119" s="519">
        <v>2.7938999999999998</v>
      </c>
      <c r="AI119" s="519">
        <v>14.7531</v>
      </c>
      <c r="AJ119" s="530">
        <v>26.934000000000001</v>
      </c>
      <c r="AK119" s="519">
        <v>5.1219000000000001</v>
      </c>
      <c r="AL119" s="519">
        <v>12.8939</v>
      </c>
      <c r="AM119" s="519">
        <v>5.0519999999999996</v>
      </c>
      <c r="AN119" s="519">
        <v>23.067799999999998</v>
      </c>
      <c r="AO119" s="519">
        <v>12.574999999999999</v>
      </c>
      <c r="AP119" s="519">
        <v>4.8886000000000003</v>
      </c>
      <c r="AQ119" s="519">
        <v>3.4289000000000001</v>
      </c>
      <c r="AR119" s="519">
        <v>20.892499999999998</v>
      </c>
      <c r="AS119" s="519">
        <v>1.9316</v>
      </c>
      <c r="AT119" s="519">
        <v>12.082599999999999</v>
      </c>
      <c r="AU119" s="519">
        <v>11.6073</v>
      </c>
      <c r="AV119" s="519">
        <v>25.621600000000001</v>
      </c>
      <c r="AW119" s="519">
        <v>7.7755999999999998</v>
      </c>
      <c r="AX119" s="519">
        <v>6.0086000000000004</v>
      </c>
      <c r="AY119" s="519">
        <v>9.0449000000000002</v>
      </c>
      <c r="AZ119" s="519">
        <v>22.8291</v>
      </c>
      <c r="BA119" s="531">
        <v>92.411000000000001</v>
      </c>
      <c r="BB119" s="518">
        <v>3.3984000000000001</v>
      </c>
      <c r="BC119" s="519">
        <v>1.1062000000000001</v>
      </c>
      <c r="BD119" s="519">
        <v>2.4921000000000002</v>
      </c>
      <c r="BE119" s="519">
        <v>6.9966999999999997</v>
      </c>
      <c r="BF119" s="519">
        <v>1.9693000000000001</v>
      </c>
      <c r="BG119" s="519">
        <v>0.87970000000000004</v>
      </c>
      <c r="BH119" s="519">
        <v>0.98199999999999998</v>
      </c>
      <c r="BI119" s="519">
        <v>3.831</v>
      </c>
      <c r="BJ119" s="519">
        <v>2.1796000000000002</v>
      </c>
      <c r="BK119" s="519">
        <v>0.85270000000000001</v>
      </c>
      <c r="BL119" s="519">
        <v>1.3621000000000001</v>
      </c>
      <c r="BM119" s="519">
        <v>4.3944999999999999</v>
      </c>
      <c r="BN119" s="519">
        <v>2.4049</v>
      </c>
      <c r="BO119" s="519">
        <v>2.5108999999999999</v>
      </c>
      <c r="BP119" s="519">
        <v>1.7461</v>
      </c>
      <c r="BQ119" s="519">
        <v>6.6619000000000002</v>
      </c>
      <c r="BR119" s="529">
        <v>21.884</v>
      </c>
      <c r="BS119" s="519">
        <v>1.2584</v>
      </c>
      <c r="BT119" s="519">
        <v>2.7057000000000002</v>
      </c>
      <c r="BU119" s="519">
        <v>1.8740000000000001</v>
      </c>
      <c r="BV119" s="519">
        <v>5.8380999999999998</v>
      </c>
      <c r="BW119" s="519">
        <v>1.6929000000000001</v>
      </c>
      <c r="BX119" s="519">
        <v>3.6629999999999998</v>
      </c>
      <c r="BY119" s="519">
        <v>2.0834000000000001</v>
      </c>
      <c r="BZ119" s="519">
        <v>7.4394</v>
      </c>
      <c r="CA119" s="519">
        <v>2.1612</v>
      </c>
      <c r="CB119" s="519">
        <v>9.452</v>
      </c>
      <c r="CC119" s="519">
        <v>14.6723</v>
      </c>
      <c r="CD119" s="519">
        <v>26.285499999999999</v>
      </c>
      <c r="CE119" s="519">
        <v>1.6741999999999999</v>
      </c>
      <c r="CF119" s="519">
        <v>2.6452</v>
      </c>
      <c r="CG119" s="519">
        <v>4.3597999999999999</v>
      </c>
      <c r="CH119" s="519">
        <v>8.6791999999999998</v>
      </c>
      <c r="CI119" s="530">
        <v>48.242100000000001</v>
      </c>
      <c r="CJ119" s="519">
        <v>1.4965999999999999</v>
      </c>
      <c r="CK119" s="519">
        <v>3.7530000000000001</v>
      </c>
      <c r="CL119" s="519">
        <v>3.1482000000000001</v>
      </c>
      <c r="CM119" s="519">
        <v>8.3977000000000004</v>
      </c>
      <c r="CN119" s="519">
        <v>2.4144999999999999</v>
      </c>
      <c r="CO119" s="519">
        <v>4.7977999999999996</v>
      </c>
      <c r="CP119" s="519">
        <v>1.4091</v>
      </c>
      <c r="CQ119" s="519">
        <v>8.6213999999999995</v>
      </c>
      <c r="CR119" s="519">
        <v>1.2946</v>
      </c>
      <c r="CS119" s="519">
        <v>1.7476</v>
      </c>
      <c r="CT119" s="519">
        <v>2.0137999999999998</v>
      </c>
      <c r="CU119" s="519">
        <v>5.0560999999999998</v>
      </c>
      <c r="CV119" s="519">
        <v>2.0196000000000001</v>
      </c>
      <c r="CW119" s="519">
        <v>4.8795000000000002</v>
      </c>
      <c r="CX119" s="519">
        <v>2.5830000000000002</v>
      </c>
      <c r="CY119" s="519">
        <v>9.4822000000000006</v>
      </c>
      <c r="CZ119" s="531">
        <v>31.557300000000001</v>
      </c>
      <c r="DA119" s="96" t="s">
        <v>331</v>
      </c>
      <c r="DB119" s="97">
        <v>114</v>
      </c>
      <c r="DC119" s="226"/>
    </row>
    <row r="120" spans="1:107" ht="18" customHeight="1" x14ac:dyDescent="0.5">
      <c r="A120" s="92">
        <v>115</v>
      </c>
      <c r="B120" s="73" t="s">
        <v>70</v>
      </c>
      <c r="C120" s="516">
        <v>1.2748999999999999</v>
      </c>
      <c r="D120" s="517">
        <v>2.9428999999999998</v>
      </c>
      <c r="E120" s="517">
        <v>1.7342</v>
      </c>
      <c r="F120" s="517">
        <v>5.952</v>
      </c>
      <c r="G120" s="517">
        <v>1.9E-3</v>
      </c>
      <c r="H120" s="517">
        <v>6.3600000000000004E-2</v>
      </c>
      <c r="I120" s="517">
        <v>0.40189999999999998</v>
      </c>
      <c r="J120" s="517">
        <v>0.46739999999999998</v>
      </c>
      <c r="K120" s="517">
        <v>0.39900000000000002</v>
      </c>
      <c r="L120" s="517">
        <v>0.68120000000000003</v>
      </c>
      <c r="M120" s="517">
        <v>2.4586000000000001</v>
      </c>
      <c r="N120" s="517">
        <v>3.5388999999999999</v>
      </c>
      <c r="O120" s="517">
        <v>3.4081000000000001</v>
      </c>
      <c r="P120" s="517">
        <v>2.1808999999999998</v>
      </c>
      <c r="Q120" s="517">
        <v>2.4811999999999999</v>
      </c>
      <c r="R120" s="517">
        <v>8.0701999999999998</v>
      </c>
      <c r="S120" s="526">
        <v>18.028300000000002</v>
      </c>
      <c r="T120" s="517">
        <v>0.80359999999999998</v>
      </c>
      <c r="U120" s="517">
        <v>0.19400000000000001</v>
      </c>
      <c r="V120" s="517">
        <v>0.88349999999999995</v>
      </c>
      <c r="W120" s="517">
        <v>1.8811</v>
      </c>
      <c r="X120" s="517">
        <v>1.6649</v>
      </c>
      <c r="Y120" s="517">
        <v>2.5381</v>
      </c>
      <c r="Z120" s="517">
        <v>0.56340000000000001</v>
      </c>
      <c r="AA120" s="517">
        <v>4.7664</v>
      </c>
      <c r="AB120" s="517">
        <v>0.34329999999999999</v>
      </c>
      <c r="AC120" s="517">
        <v>1.9851000000000001</v>
      </c>
      <c r="AD120" s="517">
        <v>1.3774</v>
      </c>
      <c r="AE120" s="517">
        <v>3.7058</v>
      </c>
      <c r="AF120" s="517">
        <v>2.1941999999999999</v>
      </c>
      <c r="AG120" s="517">
        <v>8.0100000000000005E-2</v>
      </c>
      <c r="AH120" s="517">
        <v>1.3542000000000001</v>
      </c>
      <c r="AI120" s="517">
        <v>3.6284999999999998</v>
      </c>
      <c r="AJ120" s="527">
        <v>13.9818</v>
      </c>
      <c r="AK120" s="517">
        <v>3.8553000000000002</v>
      </c>
      <c r="AL120" s="517">
        <v>1.5314000000000001</v>
      </c>
      <c r="AM120" s="517">
        <v>1.2434000000000001</v>
      </c>
      <c r="AN120" s="517">
        <v>6.6300999999999997</v>
      </c>
      <c r="AO120" s="517">
        <v>1.8267</v>
      </c>
      <c r="AP120" s="517">
        <v>0.51690000000000003</v>
      </c>
      <c r="AQ120" s="517">
        <v>2.0004</v>
      </c>
      <c r="AR120" s="517">
        <v>4.3440000000000003</v>
      </c>
      <c r="AS120" s="517">
        <v>1.3461000000000001</v>
      </c>
      <c r="AT120" s="517">
        <v>3.5030000000000001</v>
      </c>
      <c r="AU120" s="517">
        <v>1.7764</v>
      </c>
      <c r="AV120" s="517">
        <v>6.6256000000000004</v>
      </c>
      <c r="AW120" s="517">
        <v>1.3853</v>
      </c>
      <c r="AX120" s="517">
        <v>7.3903999999999996</v>
      </c>
      <c r="AY120" s="517">
        <v>7.7018000000000004</v>
      </c>
      <c r="AZ120" s="517">
        <v>16.477499999999999</v>
      </c>
      <c r="BA120" s="528">
        <v>34.077100000000002</v>
      </c>
      <c r="BB120" s="516">
        <v>225.98599999999999</v>
      </c>
      <c r="BC120" s="517">
        <v>180.7064</v>
      </c>
      <c r="BD120" s="517">
        <v>297.56630000000001</v>
      </c>
      <c r="BE120" s="517">
        <v>704.25869999999998</v>
      </c>
      <c r="BF120" s="517">
        <v>58.2057</v>
      </c>
      <c r="BG120" s="517">
        <v>12.365600000000001</v>
      </c>
      <c r="BH120" s="517">
        <v>196.4562</v>
      </c>
      <c r="BI120" s="517">
        <v>267.02749999999997</v>
      </c>
      <c r="BJ120" s="517">
        <v>216.32310000000001</v>
      </c>
      <c r="BK120" s="517">
        <v>384.39</v>
      </c>
      <c r="BL120" s="517">
        <v>90.268500000000003</v>
      </c>
      <c r="BM120" s="517">
        <v>690.98159999999996</v>
      </c>
      <c r="BN120" s="517">
        <v>296.11110000000002</v>
      </c>
      <c r="BO120" s="517">
        <v>287.96980000000002</v>
      </c>
      <c r="BP120" s="517">
        <v>168.53229999999999</v>
      </c>
      <c r="BQ120" s="517">
        <v>752.61329999999998</v>
      </c>
      <c r="BR120" s="526">
        <v>2414.8811000000001</v>
      </c>
      <c r="BS120" s="517">
        <v>116.6206</v>
      </c>
      <c r="BT120" s="517">
        <v>98.4422</v>
      </c>
      <c r="BU120" s="517">
        <v>34.120600000000003</v>
      </c>
      <c r="BV120" s="517">
        <v>249.18340000000001</v>
      </c>
      <c r="BW120" s="517">
        <v>173.93379999999999</v>
      </c>
      <c r="BX120" s="517">
        <v>108.2136</v>
      </c>
      <c r="BY120" s="517">
        <v>241.00290000000001</v>
      </c>
      <c r="BZ120" s="517">
        <v>523.15039999999999</v>
      </c>
      <c r="CA120" s="517">
        <v>366.44470000000001</v>
      </c>
      <c r="CB120" s="517">
        <v>0</v>
      </c>
      <c r="CC120" s="517">
        <v>49.644599999999997</v>
      </c>
      <c r="CD120" s="517">
        <v>416.08929999999998</v>
      </c>
      <c r="CE120" s="517">
        <v>114.10890000000001</v>
      </c>
      <c r="CF120" s="517">
        <v>172.5505</v>
      </c>
      <c r="CG120" s="517">
        <v>38.680199999999999</v>
      </c>
      <c r="CH120" s="517">
        <v>325.33960000000002</v>
      </c>
      <c r="CI120" s="527">
        <v>1513.7626</v>
      </c>
      <c r="CJ120" s="517">
        <v>60.393500000000003</v>
      </c>
      <c r="CK120" s="517">
        <v>3.4099999999999998E-2</v>
      </c>
      <c r="CL120" s="517">
        <v>1.5E-3</v>
      </c>
      <c r="CM120" s="517">
        <v>60.429099999999998</v>
      </c>
      <c r="CN120" s="517">
        <v>0</v>
      </c>
      <c r="CO120" s="517">
        <v>0</v>
      </c>
      <c r="CP120" s="517">
        <v>0</v>
      </c>
      <c r="CQ120" s="517">
        <v>0</v>
      </c>
      <c r="CR120" s="517">
        <v>0</v>
      </c>
      <c r="CS120" s="517">
        <v>3.9319000000000002</v>
      </c>
      <c r="CT120" s="517">
        <v>0.26750000000000002</v>
      </c>
      <c r="CU120" s="517">
        <v>4.1993999999999998</v>
      </c>
      <c r="CV120" s="517">
        <v>0</v>
      </c>
      <c r="CW120" s="517">
        <v>0</v>
      </c>
      <c r="CX120" s="517">
        <v>19.837399999999999</v>
      </c>
      <c r="CY120" s="517">
        <v>19.837399999999999</v>
      </c>
      <c r="CZ120" s="528">
        <v>84.465800000000002</v>
      </c>
      <c r="DA120" s="93" t="s">
        <v>351</v>
      </c>
      <c r="DB120" s="94">
        <v>115</v>
      </c>
      <c r="DC120" s="226"/>
    </row>
    <row r="121" spans="1:107" ht="18" customHeight="1" x14ac:dyDescent="0.5">
      <c r="A121" s="95">
        <v>116</v>
      </c>
      <c r="B121" s="77" t="s">
        <v>86</v>
      </c>
      <c r="C121" s="518">
        <v>2.0799999999999999E-2</v>
      </c>
      <c r="D121" s="519">
        <v>0.14499999999999999</v>
      </c>
      <c r="E121" s="519">
        <v>0.63390000000000002</v>
      </c>
      <c r="F121" s="519">
        <v>0.79969999999999997</v>
      </c>
      <c r="G121" s="519">
        <v>1.49E-2</v>
      </c>
      <c r="H121" s="519">
        <v>0.71479999999999999</v>
      </c>
      <c r="I121" s="519">
        <v>0.31190000000000001</v>
      </c>
      <c r="J121" s="519">
        <v>1.0416000000000001</v>
      </c>
      <c r="K121" s="519">
        <v>0.30840000000000001</v>
      </c>
      <c r="L121" s="519">
        <v>0.29010000000000002</v>
      </c>
      <c r="M121" s="519">
        <v>2.7993999999999999</v>
      </c>
      <c r="N121" s="519">
        <v>3.3978000000000002</v>
      </c>
      <c r="O121" s="519">
        <v>1.9624999999999999</v>
      </c>
      <c r="P121" s="519">
        <v>1.3261000000000001</v>
      </c>
      <c r="Q121" s="519">
        <v>0.20399999999999999</v>
      </c>
      <c r="R121" s="519">
        <v>3.4925999999999999</v>
      </c>
      <c r="S121" s="529">
        <v>8.7316000000000003</v>
      </c>
      <c r="T121" s="519">
        <v>1.9709000000000001</v>
      </c>
      <c r="U121" s="519">
        <v>0.23669999999999999</v>
      </c>
      <c r="V121" s="519">
        <v>0.47739999999999999</v>
      </c>
      <c r="W121" s="519">
        <v>2.6850000000000001</v>
      </c>
      <c r="X121" s="519">
        <v>1.7130000000000001</v>
      </c>
      <c r="Y121" s="519">
        <v>0.12</v>
      </c>
      <c r="Z121" s="519">
        <v>8.0383999999999993</v>
      </c>
      <c r="AA121" s="519">
        <v>9.8714999999999993</v>
      </c>
      <c r="AB121" s="519">
        <v>0.2099</v>
      </c>
      <c r="AC121" s="519">
        <v>1.2200000000000001E-2</v>
      </c>
      <c r="AD121" s="519">
        <v>1.2200000000000001E-2</v>
      </c>
      <c r="AE121" s="519">
        <v>0.23430000000000001</v>
      </c>
      <c r="AF121" s="519">
        <v>0.75780000000000003</v>
      </c>
      <c r="AG121" s="519">
        <v>1.4525999999999999</v>
      </c>
      <c r="AH121" s="519">
        <v>1.5585</v>
      </c>
      <c r="AI121" s="519">
        <v>3.7688999999999999</v>
      </c>
      <c r="AJ121" s="530">
        <v>16.559699999999999</v>
      </c>
      <c r="AK121" s="519">
        <v>0.38829999999999998</v>
      </c>
      <c r="AL121" s="519">
        <v>1.6533</v>
      </c>
      <c r="AM121" s="519">
        <v>0.2359</v>
      </c>
      <c r="AN121" s="519">
        <v>2.2774999999999999</v>
      </c>
      <c r="AO121" s="519">
        <v>0.18990000000000001</v>
      </c>
      <c r="AP121" s="519">
        <v>1.1817</v>
      </c>
      <c r="AQ121" s="519">
        <v>0.27689999999999998</v>
      </c>
      <c r="AR121" s="519">
        <v>1.6485000000000001</v>
      </c>
      <c r="AS121" s="519">
        <v>1.2751999999999999</v>
      </c>
      <c r="AT121" s="519">
        <v>0.2293</v>
      </c>
      <c r="AU121" s="519">
        <v>0.46050000000000002</v>
      </c>
      <c r="AV121" s="519">
        <v>1.9651000000000001</v>
      </c>
      <c r="AW121" s="519">
        <v>1.0483</v>
      </c>
      <c r="AX121" s="519">
        <v>2.0613999999999999</v>
      </c>
      <c r="AY121" s="519">
        <v>1.9532</v>
      </c>
      <c r="AZ121" s="519">
        <v>5.0629</v>
      </c>
      <c r="BA121" s="531">
        <v>10.953900000000001</v>
      </c>
      <c r="BB121" s="518">
        <v>5.1181999999999999</v>
      </c>
      <c r="BC121" s="519">
        <v>42.764299999999999</v>
      </c>
      <c r="BD121" s="519">
        <v>7.9804000000000004</v>
      </c>
      <c r="BE121" s="519">
        <v>55.862900000000003</v>
      </c>
      <c r="BF121" s="519">
        <v>7.2134999999999998</v>
      </c>
      <c r="BG121" s="519">
        <v>7.7845000000000004</v>
      </c>
      <c r="BH121" s="519">
        <v>5.5776000000000003</v>
      </c>
      <c r="BI121" s="519">
        <v>20.575600000000001</v>
      </c>
      <c r="BJ121" s="519">
        <v>4.0724999999999998</v>
      </c>
      <c r="BK121" s="519">
        <v>4.2607999999999997</v>
      </c>
      <c r="BL121" s="519">
        <v>3.6846999999999999</v>
      </c>
      <c r="BM121" s="519">
        <v>12.0181</v>
      </c>
      <c r="BN121" s="519">
        <v>3.4438</v>
      </c>
      <c r="BO121" s="519">
        <v>2.4056000000000002</v>
      </c>
      <c r="BP121" s="519">
        <v>1.9509000000000001</v>
      </c>
      <c r="BQ121" s="519">
        <v>7.8003</v>
      </c>
      <c r="BR121" s="529">
        <v>96.256900000000002</v>
      </c>
      <c r="BS121" s="519">
        <v>3.6648000000000001</v>
      </c>
      <c r="BT121" s="519">
        <v>2.7854000000000001</v>
      </c>
      <c r="BU121" s="519">
        <v>6.9835000000000003</v>
      </c>
      <c r="BV121" s="519">
        <v>13.4337</v>
      </c>
      <c r="BW121" s="519">
        <v>4.1577999999999999</v>
      </c>
      <c r="BX121" s="519">
        <v>4.9863999999999997</v>
      </c>
      <c r="BY121" s="519">
        <v>8.6249000000000002</v>
      </c>
      <c r="BZ121" s="519">
        <v>17.769100000000002</v>
      </c>
      <c r="CA121" s="519">
        <v>96.897800000000004</v>
      </c>
      <c r="CB121" s="519">
        <v>5.1294000000000004</v>
      </c>
      <c r="CC121" s="519">
        <v>3.6909999999999998</v>
      </c>
      <c r="CD121" s="519">
        <v>105.71810000000001</v>
      </c>
      <c r="CE121" s="519">
        <v>3.5154000000000001</v>
      </c>
      <c r="CF121" s="519">
        <v>4.915</v>
      </c>
      <c r="CG121" s="519">
        <v>32.224200000000003</v>
      </c>
      <c r="CH121" s="519">
        <v>40.654600000000002</v>
      </c>
      <c r="CI121" s="530">
        <v>177.57550000000001</v>
      </c>
      <c r="CJ121" s="519">
        <v>2.6326000000000001</v>
      </c>
      <c r="CK121" s="519">
        <v>5.5936000000000003</v>
      </c>
      <c r="CL121" s="519">
        <v>6.0876999999999999</v>
      </c>
      <c r="CM121" s="519">
        <v>14.3139</v>
      </c>
      <c r="CN121" s="519">
        <v>4.0332999999999997</v>
      </c>
      <c r="CO121" s="519">
        <v>53.162999999999997</v>
      </c>
      <c r="CP121" s="519">
        <v>7.8635000000000002</v>
      </c>
      <c r="CQ121" s="519">
        <v>65.059799999999996</v>
      </c>
      <c r="CR121" s="519">
        <v>3.5059999999999998</v>
      </c>
      <c r="CS121" s="519">
        <v>5.05</v>
      </c>
      <c r="CT121" s="519">
        <v>3.5507</v>
      </c>
      <c r="CU121" s="519">
        <v>12.1068</v>
      </c>
      <c r="CV121" s="519">
        <v>4.4659000000000004</v>
      </c>
      <c r="CW121" s="519">
        <v>4.6628999999999996</v>
      </c>
      <c r="CX121" s="519">
        <v>4.093</v>
      </c>
      <c r="CY121" s="519">
        <v>13.2218</v>
      </c>
      <c r="CZ121" s="531">
        <v>104.7022</v>
      </c>
      <c r="DA121" s="96" t="s">
        <v>359</v>
      </c>
      <c r="DB121" s="97">
        <v>116</v>
      </c>
      <c r="DC121" s="226"/>
    </row>
    <row r="122" spans="1:107" ht="18" customHeight="1" x14ac:dyDescent="0.5">
      <c r="A122" s="92">
        <v>117</v>
      </c>
      <c r="B122" s="73" t="s">
        <v>554</v>
      </c>
      <c r="C122" s="516">
        <v>2.9418000000000002</v>
      </c>
      <c r="D122" s="517">
        <v>0.99399999999999999</v>
      </c>
      <c r="E122" s="517">
        <v>2.9207000000000001</v>
      </c>
      <c r="F122" s="517">
        <v>6.8566000000000003</v>
      </c>
      <c r="G122" s="517">
        <v>2.9359000000000002</v>
      </c>
      <c r="H122" s="517">
        <v>2.6238999999999999</v>
      </c>
      <c r="I122" s="517">
        <v>1.0874999999999999</v>
      </c>
      <c r="J122" s="517">
        <v>6.6474000000000002</v>
      </c>
      <c r="K122" s="517">
        <v>7.0148000000000001</v>
      </c>
      <c r="L122" s="517">
        <v>1.6475</v>
      </c>
      <c r="M122" s="517">
        <v>50.723300000000002</v>
      </c>
      <c r="N122" s="517">
        <v>59.385599999999997</v>
      </c>
      <c r="O122" s="517">
        <v>0.4657</v>
      </c>
      <c r="P122" s="517">
        <v>0.67230000000000001</v>
      </c>
      <c r="Q122" s="517">
        <v>0.60970000000000002</v>
      </c>
      <c r="R122" s="517">
        <v>1.7477</v>
      </c>
      <c r="S122" s="526">
        <v>74.637200000000007</v>
      </c>
      <c r="T122" s="517">
        <v>0.65980000000000005</v>
      </c>
      <c r="U122" s="517">
        <v>6.0072999999999999</v>
      </c>
      <c r="V122" s="517">
        <v>0.56950000000000001</v>
      </c>
      <c r="W122" s="517">
        <v>7.2366999999999999</v>
      </c>
      <c r="X122" s="517">
        <v>0.27989999999999998</v>
      </c>
      <c r="Y122" s="517">
        <v>1.1363000000000001</v>
      </c>
      <c r="Z122" s="517">
        <v>1.5716000000000001</v>
      </c>
      <c r="AA122" s="517">
        <v>2.9878999999999998</v>
      </c>
      <c r="AB122" s="517">
        <v>0.50129999999999997</v>
      </c>
      <c r="AC122" s="517">
        <v>0.45440000000000003</v>
      </c>
      <c r="AD122" s="517">
        <v>2.9418000000000002</v>
      </c>
      <c r="AE122" s="517">
        <v>3.8975</v>
      </c>
      <c r="AF122" s="517">
        <v>114.8094</v>
      </c>
      <c r="AG122" s="517">
        <v>2.7906</v>
      </c>
      <c r="AH122" s="517">
        <v>108.7606</v>
      </c>
      <c r="AI122" s="517">
        <v>226.36060000000001</v>
      </c>
      <c r="AJ122" s="527">
        <v>240.48259999999999</v>
      </c>
      <c r="AK122" s="517">
        <v>0.87629999999999997</v>
      </c>
      <c r="AL122" s="517">
        <v>0.2616</v>
      </c>
      <c r="AM122" s="517">
        <v>1.5069999999999999</v>
      </c>
      <c r="AN122" s="517">
        <v>2.6448999999999998</v>
      </c>
      <c r="AO122" s="517">
        <v>103.7059</v>
      </c>
      <c r="AP122" s="517">
        <v>0.71450000000000002</v>
      </c>
      <c r="AQ122" s="517">
        <v>0.2626</v>
      </c>
      <c r="AR122" s="517">
        <v>104.6831</v>
      </c>
      <c r="AS122" s="517">
        <v>0.7893</v>
      </c>
      <c r="AT122" s="517">
        <v>0.31790000000000002</v>
      </c>
      <c r="AU122" s="517">
        <v>0.49220000000000003</v>
      </c>
      <c r="AV122" s="517">
        <v>1.5993999999999999</v>
      </c>
      <c r="AW122" s="517">
        <v>0.52459999999999996</v>
      </c>
      <c r="AX122" s="517">
        <v>1.2043999999999999</v>
      </c>
      <c r="AY122" s="517">
        <v>1.17</v>
      </c>
      <c r="AZ122" s="517">
        <v>2.899</v>
      </c>
      <c r="BA122" s="528">
        <v>111.8263</v>
      </c>
      <c r="BB122" s="516">
        <v>0.1017</v>
      </c>
      <c r="BC122" s="517">
        <v>0.1</v>
      </c>
      <c r="BD122" s="517">
        <v>2.5600000000000001E-2</v>
      </c>
      <c r="BE122" s="517">
        <v>0.22720000000000001</v>
      </c>
      <c r="BF122" s="517">
        <v>4.5999999999999999E-3</v>
      </c>
      <c r="BG122" s="517">
        <v>0.43590000000000001</v>
      </c>
      <c r="BH122" s="517">
        <v>0.29949999999999999</v>
      </c>
      <c r="BI122" s="517">
        <v>0.74</v>
      </c>
      <c r="BJ122" s="517">
        <v>0.15079999999999999</v>
      </c>
      <c r="BK122" s="517">
        <v>0.121</v>
      </c>
      <c r="BL122" s="517">
        <v>1.1000000000000001E-3</v>
      </c>
      <c r="BM122" s="517">
        <v>0.27300000000000002</v>
      </c>
      <c r="BN122" s="517">
        <v>6.9999999999999999E-4</v>
      </c>
      <c r="BO122" s="517">
        <v>0.13519999999999999</v>
      </c>
      <c r="BP122" s="517">
        <v>0</v>
      </c>
      <c r="BQ122" s="517">
        <v>0.13589999999999999</v>
      </c>
      <c r="BR122" s="526">
        <v>1.3759999999999999</v>
      </c>
      <c r="BS122" s="517">
        <v>6.1999999999999998E-3</v>
      </c>
      <c r="BT122" s="517">
        <v>1.7100000000000001E-2</v>
      </c>
      <c r="BU122" s="517">
        <v>2.5000000000000001E-3</v>
      </c>
      <c r="BV122" s="517">
        <v>2.58E-2</v>
      </c>
      <c r="BW122" s="517">
        <v>0</v>
      </c>
      <c r="BX122" s="517">
        <v>2.3079000000000001</v>
      </c>
      <c r="BY122" s="517">
        <v>1E-4</v>
      </c>
      <c r="BZ122" s="517">
        <v>2.3079999999999998</v>
      </c>
      <c r="CA122" s="517">
        <v>4.4999999999999997E-3</v>
      </c>
      <c r="CB122" s="517">
        <v>0</v>
      </c>
      <c r="CC122" s="517">
        <v>0</v>
      </c>
      <c r="CD122" s="517">
        <v>4.4999999999999997E-3</v>
      </c>
      <c r="CE122" s="517">
        <v>0.62329999999999997</v>
      </c>
      <c r="CF122" s="517">
        <v>2.3153999999999999</v>
      </c>
      <c r="CG122" s="517">
        <v>2.3599999999999999E-2</v>
      </c>
      <c r="CH122" s="517">
        <v>2.9622999999999999</v>
      </c>
      <c r="CI122" s="527">
        <v>5.3006000000000002</v>
      </c>
      <c r="CJ122" s="517">
        <v>6.1499999999999999E-2</v>
      </c>
      <c r="CK122" s="517">
        <v>0</v>
      </c>
      <c r="CL122" s="517">
        <v>1E-4</v>
      </c>
      <c r="CM122" s="517">
        <v>6.1600000000000002E-2</v>
      </c>
      <c r="CN122" s="517">
        <v>1.43E-2</v>
      </c>
      <c r="CO122" s="517">
        <v>0</v>
      </c>
      <c r="CP122" s="517">
        <v>0</v>
      </c>
      <c r="CQ122" s="517">
        <v>1.43E-2</v>
      </c>
      <c r="CR122" s="517">
        <v>0.1134</v>
      </c>
      <c r="CS122" s="517">
        <v>0</v>
      </c>
      <c r="CT122" s="517">
        <v>8.0000000000000002E-3</v>
      </c>
      <c r="CU122" s="517">
        <v>0.12139999999999999</v>
      </c>
      <c r="CV122" s="517">
        <v>3.8E-3</v>
      </c>
      <c r="CW122" s="517">
        <v>0.1125</v>
      </c>
      <c r="CX122" s="517">
        <v>3.9899999999999998E-2</v>
      </c>
      <c r="CY122" s="517">
        <v>0.15620000000000001</v>
      </c>
      <c r="CZ122" s="528">
        <v>0.35349999999999998</v>
      </c>
      <c r="DA122" s="93" t="s">
        <v>555</v>
      </c>
      <c r="DB122" s="94">
        <v>117</v>
      </c>
      <c r="DC122" s="226"/>
    </row>
    <row r="123" spans="1:107" ht="18" customHeight="1" x14ac:dyDescent="0.5">
      <c r="A123" s="95">
        <v>118</v>
      </c>
      <c r="B123" s="77" t="s">
        <v>167</v>
      </c>
      <c r="C123" s="518">
        <v>0</v>
      </c>
      <c r="D123" s="519">
        <v>0</v>
      </c>
      <c r="E123" s="519">
        <v>0.53</v>
      </c>
      <c r="F123" s="519">
        <v>0.53</v>
      </c>
      <c r="G123" s="519">
        <v>0</v>
      </c>
      <c r="H123" s="519">
        <v>0</v>
      </c>
      <c r="I123" s="519">
        <v>0</v>
      </c>
      <c r="J123" s="519">
        <v>0</v>
      </c>
      <c r="K123" s="519">
        <v>0</v>
      </c>
      <c r="L123" s="519">
        <v>0</v>
      </c>
      <c r="M123" s="519">
        <v>0</v>
      </c>
      <c r="N123" s="519">
        <v>0</v>
      </c>
      <c r="O123" s="519">
        <v>0.16250000000000001</v>
      </c>
      <c r="P123" s="519">
        <v>0</v>
      </c>
      <c r="Q123" s="519">
        <v>0</v>
      </c>
      <c r="R123" s="519">
        <v>0.16250000000000001</v>
      </c>
      <c r="S123" s="529">
        <v>0.6925</v>
      </c>
      <c r="T123" s="519">
        <v>0</v>
      </c>
      <c r="U123" s="519">
        <v>0</v>
      </c>
      <c r="V123" s="519">
        <v>0</v>
      </c>
      <c r="W123" s="519">
        <v>0</v>
      </c>
      <c r="X123" s="519">
        <v>0</v>
      </c>
      <c r="Y123" s="519">
        <v>0</v>
      </c>
      <c r="Z123" s="519">
        <v>0</v>
      </c>
      <c r="AA123" s="519">
        <v>0</v>
      </c>
      <c r="AB123" s="519">
        <v>0</v>
      </c>
      <c r="AC123" s="519">
        <v>0</v>
      </c>
      <c r="AD123" s="519">
        <v>0</v>
      </c>
      <c r="AE123" s="519">
        <v>0</v>
      </c>
      <c r="AF123" s="519">
        <v>0</v>
      </c>
      <c r="AG123" s="519">
        <v>0</v>
      </c>
      <c r="AH123" s="519">
        <v>0.57530000000000003</v>
      </c>
      <c r="AI123" s="519">
        <v>0.57530000000000003</v>
      </c>
      <c r="AJ123" s="530">
        <v>0.57530000000000003</v>
      </c>
      <c r="AK123" s="519">
        <v>0</v>
      </c>
      <c r="AL123" s="519">
        <v>0</v>
      </c>
      <c r="AM123" s="519">
        <v>0.1898</v>
      </c>
      <c r="AN123" s="519">
        <v>0.1898</v>
      </c>
      <c r="AO123" s="519">
        <v>0</v>
      </c>
      <c r="AP123" s="519">
        <v>3.8300000000000001E-2</v>
      </c>
      <c r="AQ123" s="519">
        <v>0</v>
      </c>
      <c r="AR123" s="519">
        <v>3.8300000000000001E-2</v>
      </c>
      <c r="AS123" s="519">
        <v>0</v>
      </c>
      <c r="AT123" s="519">
        <v>0.66049999999999998</v>
      </c>
      <c r="AU123" s="519">
        <v>0</v>
      </c>
      <c r="AV123" s="519">
        <v>0.66049999999999998</v>
      </c>
      <c r="AW123" s="519">
        <v>0</v>
      </c>
      <c r="AX123" s="519">
        <v>68.367400000000004</v>
      </c>
      <c r="AY123" s="519">
        <v>0</v>
      </c>
      <c r="AZ123" s="519">
        <v>68.367400000000004</v>
      </c>
      <c r="BA123" s="531">
        <v>69.256</v>
      </c>
      <c r="BB123" s="518">
        <v>4.5484</v>
      </c>
      <c r="BC123" s="519">
        <v>1.2849999999999999</v>
      </c>
      <c r="BD123" s="519">
        <v>0.61040000000000005</v>
      </c>
      <c r="BE123" s="519">
        <v>6.4439000000000002</v>
      </c>
      <c r="BF123" s="519">
        <v>0.52729999999999999</v>
      </c>
      <c r="BG123" s="519">
        <v>0.26850000000000002</v>
      </c>
      <c r="BH123" s="519">
        <v>2.5931000000000002</v>
      </c>
      <c r="BI123" s="519">
        <v>3.3889</v>
      </c>
      <c r="BJ123" s="519">
        <v>2.5825</v>
      </c>
      <c r="BK123" s="519">
        <v>2.8847999999999998</v>
      </c>
      <c r="BL123" s="519">
        <v>5.5301999999999998</v>
      </c>
      <c r="BM123" s="519">
        <v>10.9975</v>
      </c>
      <c r="BN123" s="519">
        <v>1.8731</v>
      </c>
      <c r="BO123" s="519">
        <v>0.3125</v>
      </c>
      <c r="BP123" s="519">
        <v>0.94689999999999996</v>
      </c>
      <c r="BQ123" s="519">
        <v>3.1326000000000001</v>
      </c>
      <c r="BR123" s="529">
        <v>23.962900000000001</v>
      </c>
      <c r="BS123" s="519">
        <v>1.8216000000000001</v>
      </c>
      <c r="BT123" s="519">
        <v>2.4015</v>
      </c>
      <c r="BU123" s="519">
        <v>2.4321999999999999</v>
      </c>
      <c r="BV123" s="519">
        <v>6.6553000000000004</v>
      </c>
      <c r="BW123" s="519">
        <v>2.448</v>
      </c>
      <c r="BX123" s="519">
        <v>2.6019000000000001</v>
      </c>
      <c r="BY123" s="519">
        <v>2.5710000000000002</v>
      </c>
      <c r="BZ123" s="519">
        <v>7.6208999999999998</v>
      </c>
      <c r="CA123" s="519">
        <v>3.1490999999999998</v>
      </c>
      <c r="CB123" s="519">
        <v>2.1873</v>
      </c>
      <c r="CC123" s="519">
        <v>2.1238999999999999</v>
      </c>
      <c r="CD123" s="519">
        <v>7.4602000000000004</v>
      </c>
      <c r="CE123" s="519">
        <v>2.1678000000000002</v>
      </c>
      <c r="CF123" s="519">
        <v>2.6793</v>
      </c>
      <c r="CG123" s="519">
        <v>2.7622</v>
      </c>
      <c r="CH123" s="519">
        <v>7.6093000000000002</v>
      </c>
      <c r="CI123" s="530">
        <v>29.345700000000001</v>
      </c>
      <c r="CJ123" s="519">
        <v>3.718</v>
      </c>
      <c r="CK123" s="519">
        <v>2.7553000000000001</v>
      </c>
      <c r="CL123" s="519">
        <v>2.4447999999999999</v>
      </c>
      <c r="CM123" s="519">
        <v>8.9182000000000006</v>
      </c>
      <c r="CN123" s="519">
        <v>1.2945</v>
      </c>
      <c r="CO123" s="519">
        <v>3.1248999999999998</v>
      </c>
      <c r="CP123" s="519">
        <v>1.1946000000000001</v>
      </c>
      <c r="CQ123" s="519">
        <v>5.6139000000000001</v>
      </c>
      <c r="CR123" s="519">
        <v>2.3795000000000002</v>
      </c>
      <c r="CS123" s="519">
        <v>1.5404</v>
      </c>
      <c r="CT123" s="519">
        <v>2.0901999999999998</v>
      </c>
      <c r="CU123" s="519">
        <v>6.0101000000000004</v>
      </c>
      <c r="CV123" s="519">
        <v>5.3646000000000003</v>
      </c>
      <c r="CW123" s="519">
        <v>5.6093000000000002</v>
      </c>
      <c r="CX123" s="519">
        <v>1.6216999999999999</v>
      </c>
      <c r="CY123" s="519">
        <v>12.595599999999999</v>
      </c>
      <c r="CZ123" s="531">
        <v>33.137799999999999</v>
      </c>
      <c r="DA123" s="96" t="s">
        <v>428</v>
      </c>
      <c r="DB123" s="97">
        <v>118</v>
      </c>
      <c r="DC123" s="226"/>
    </row>
    <row r="124" spans="1:107" ht="18" customHeight="1" x14ac:dyDescent="0.5">
      <c r="A124" s="92">
        <v>119</v>
      </c>
      <c r="B124" s="73" t="s">
        <v>71</v>
      </c>
      <c r="C124" s="516">
        <v>1.9012</v>
      </c>
      <c r="D124" s="517">
        <v>4.3346999999999998</v>
      </c>
      <c r="E124" s="517">
        <v>5.5838999999999999</v>
      </c>
      <c r="F124" s="517">
        <v>11.819800000000001</v>
      </c>
      <c r="G124" s="517">
        <v>4.7827000000000002</v>
      </c>
      <c r="H124" s="517">
        <v>5.3894000000000002</v>
      </c>
      <c r="I124" s="517">
        <v>3.8317000000000001</v>
      </c>
      <c r="J124" s="517">
        <v>14.0038</v>
      </c>
      <c r="K124" s="517">
        <v>1.7291000000000001</v>
      </c>
      <c r="L124" s="517">
        <v>8.1968999999999994</v>
      </c>
      <c r="M124" s="517">
        <v>1.6246</v>
      </c>
      <c r="N124" s="517">
        <v>11.550599999999999</v>
      </c>
      <c r="O124" s="517">
        <v>0.95120000000000005</v>
      </c>
      <c r="P124" s="517">
        <v>3.4390999999999998</v>
      </c>
      <c r="Q124" s="517">
        <v>3.9546999999999999</v>
      </c>
      <c r="R124" s="517">
        <v>8.3450000000000006</v>
      </c>
      <c r="S124" s="526">
        <v>45.719299999999997</v>
      </c>
      <c r="T124" s="517">
        <v>7.3261000000000003</v>
      </c>
      <c r="U124" s="517">
        <v>3.5954000000000002</v>
      </c>
      <c r="V124" s="517">
        <v>25.320799999999998</v>
      </c>
      <c r="W124" s="517">
        <v>36.2423</v>
      </c>
      <c r="X124" s="517">
        <v>11.9125</v>
      </c>
      <c r="Y124" s="517">
        <v>7.4867999999999997</v>
      </c>
      <c r="Z124" s="517">
        <v>5.5189000000000004</v>
      </c>
      <c r="AA124" s="517">
        <v>24.918099999999999</v>
      </c>
      <c r="AB124" s="517">
        <v>5.774</v>
      </c>
      <c r="AC124" s="517">
        <v>8.6836000000000002</v>
      </c>
      <c r="AD124" s="517">
        <v>0.82599999999999996</v>
      </c>
      <c r="AE124" s="517">
        <v>15.2835</v>
      </c>
      <c r="AF124" s="517">
        <v>10.368399999999999</v>
      </c>
      <c r="AG124" s="517">
        <v>2.09</v>
      </c>
      <c r="AH124" s="517">
        <v>6.6580000000000004</v>
      </c>
      <c r="AI124" s="517">
        <v>19.116399999999999</v>
      </c>
      <c r="AJ124" s="527">
        <v>95.560299999999998</v>
      </c>
      <c r="AK124" s="517">
        <v>4.3567999999999998</v>
      </c>
      <c r="AL124" s="517">
        <v>7.7176</v>
      </c>
      <c r="AM124" s="517">
        <v>11.1762</v>
      </c>
      <c r="AN124" s="517">
        <v>23.250599999999999</v>
      </c>
      <c r="AO124" s="517">
        <v>7.2027000000000001</v>
      </c>
      <c r="AP124" s="517">
        <v>7.6276999999999999</v>
      </c>
      <c r="AQ124" s="517">
        <v>11.4686</v>
      </c>
      <c r="AR124" s="517">
        <v>26.299099999999999</v>
      </c>
      <c r="AS124" s="517">
        <v>1.4280999999999999</v>
      </c>
      <c r="AT124" s="517">
        <v>4.3228999999999997</v>
      </c>
      <c r="AU124" s="517">
        <v>8.7195999999999998</v>
      </c>
      <c r="AV124" s="517">
        <v>14.470599999999999</v>
      </c>
      <c r="AW124" s="517">
        <v>7.1586999999999996</v>
      </c>
      <c r="AX124" s="517">
        <v>12.974</v>
      </c>
      <c r="AY124" s="517">
        <v>3.1196999999999999</v>
      </c>
      <c r="AZ124" s="517">
        <v>23.252400000000002</v>
      </c>
      <c r="BA124" s="528">
        <v>87.272599999999997</v>
      </c>
      <c r="BB124" s="516">
        <v>8.9999999999999993E-3</v>
      </c>
      <c r="BC124" s="517">
        <v>0</v>
      </c>
      <c r="BD124" s="517">
        <v>8.3000000000000001E-3</v>
      </c>
      <c r="BE124" s="517">
        <v>1.7299999999999999E-2</v>
      </c>
      <c r="BF124" s="517">
        <v>3.2000000000000001E-2</v>
      </c>
      <c r="BG124" s="517">
        <v>25.8368</v>
      </c>
      <c r="BH124" s="517">
        <v>1.04E-2</v>
      </c>
      <c r="BI124" s="517">
        <v>25.879300000000001</v>
      </c>
      <c r="BJ124" s="517">
        <v>0</v>
      </c>
      <c r="BK124" s="517">
        <v>0</v>
      </c>
      <c r="BL124" s="517">
        <v>1.1000000000000001E-3</v>
      </c>
      <c r="BM124" s="517">
        <v>1.1000000000000001E-3</v>
      </c>
      <c r="BN124" s="517">
        <v>0</v>
      </c>
      <c r="BO124" s="517">
        <v>8.3000000000000001E-3</v>
      </c>
      <c r="BP124" s="517">
        <v>2.0999999999999999E-3</v>
      </c>
      <c r="BQ124" s="517">
        <v>1.0500000000000001E-2</v>
      </c>
      <c r="BR124" s="526">
        <v>25.908100000000001</v>
      </c>
      <c r="BS124" s="517">
        <v>9.1999999999999998E-3</v>
      </c>
      <c r="BT124" s="517">
        <v>2.0999999999999999E-3</v>
      </c>
      <c r="BU124" s="517">
        <v>4.0000000000000002E-4</v>
      </c>
      <c r="BV124" s="517">
        <v>1.17E-2</v>
      </c>
      <c r="BW124" s="517">
        <v>0</v>
      </c>
      <c r="BX124" s="517">
        <v>0</v>
      </c>
      <c r="BY124" s="517">
        <v>0</v>
      </c>
      <c r="BZ124" s="517">
        <v>0</v>
      </c>
      <c r="CA124" s="517">
        <v>3.15E-2</v>
      </c>
      <c r="CB124" s="517">
        <v>0.49380000000000002</v>
      </c>
      <c r="CC124" s="517">
        <v>0</v>
      </c>
      <c r="CD124" s="517">
        <v>0.52529999999999999</v>
      </c>
      <c r="CE124" s="517">
        <v>0</v>
      </c>
      <c r="CF124" s="517">
        <v>0</v>
      </c>
      <c r="CG124" s="517">
        <v>0</v>
      </c>
      <c r="CH124" s="517">
        <v>0</v>
      </c>
      <c r="CI124" s="527">
        <v>0.53690000000000004</v>
      </c>
      <c r="CJ124" s="517">
        <v>0.17480000000000001</v>
      </c>
      <c r="CK124" s="517">
        <v>0.18329999999999999</v>
      </c>
      <c r="CL124" s="517">
        <v>0</v>
      </c>
      <c r="CM124" s="517">
        <v>0.35809999999999997</v>
      </c>
      <c r="CN124" s="517">
        <v>0</v>
      </c>
      <c r="CO124" s="517">
        <v>0.17380000000000001</v>
      </c>
      <c r="CP124" s="517">
        <v>1.15E-2</v>
      </c>
      <c r="CQ124" s="517">
        <v>0.18529999999999999</v>
      </c>
      <c r="CR124" s="517">
        <v>0.33210000000000001</v>
      </c>
      <c r="CS124" s="517">
        <v>5.4399999999999997E-2</v>
      </c>
      <c r="CT124" s="517">
        <v>0.18690000000000001</v>
      </c>
      <c r="CU124" s="517">
        <v>0.57330000000000003</v>
      </c>
      <c r="CV124" s="517">
        <v>2.7000000000000001E-3</v>
      </c>
      <c r="CW124" s="517">
        <v>5.9999999999999995E-4</v>
      </c>
      <c r="CX124" s="517">
        <v>0</v>
      </c>
      <c r="CY124" s="517">
        <v>3.3E-3</v>
      </c>
      <c r="CZ124" s="528">
        <v>1.1200000000000001</v>
      </c>
      <c r="DA124" s="93" t="s">
        <v>324</v>
      </c>
      <c r="DB124" s="94">
        <v>119</v>
      </c>
      <c r="DC124" s="226"/>
    </row>
    <row r="125" spans="1:107" ht="18" customHeight="1" x14ac:dyDescent="0.5">
      <c r="A125" s="95">
        <v>120</v>
      </c>
      <c r="B125" s="77" t="s">
        <v>169</v>
      </c>
      <c r="C125" s="518">
        <v>0.65780000000000005</v>
      </c>
      <c r="D125" s="519">
        <v>0.98870000000000002</v>
      </c>
      <c r="E125" s="519">
        <v>0.14480000000000001</v>
      </c>
      <c r="F125" s="519">
        <v>1.7914000000000001</v>
      </c>
      <c r="G125" s="519">
        <v>1.8689</v>
      </c>
      <c r="H125" s="519">
        <v>0.1537</v>
      </c>
      <c r="I125" s="519">
        <v>0.29659999999999997</v>
      </c>
      <c r="J125" s="519">
        <v>2.3191000000000002</v>
      </c>
      <c r="K125" s="519">
        <v>1.1956</v>
      </c>
      <c r="L125" s="519">
        <v>0.43230000000000002</v>
      </c>
      <c r="M125" s="519">
        <v>0.76080000000000003</v>
      </c>
      <c r="N125" s="519">
        <v>2.3887</v>
      </c>
      <c r="O125" s="519">
        <v>0.42280000000000001</v>
      </c>
      <c r="P125" s="519">
        <v>0.73250000000000004</v>
      </c>
      <c r="Q125" s="519">
        <v>0.14399999999999999</v>
      </c>
      <c r="R125" s="519">
        <v>1.2992999999999999</v>
      </c>
      <c r="S125" s="529">
        <v>7.7984999999999998</v>
      </c>
      <c r="T125" s="519">
        <v>0.39850000000000002</v>
      </c>
      <c r="U125" s="519">
        <v>1.8049999999999999</v>
      </c>
      <c r="V125" s="519">
        <v>1.0932999999999999</v>
      </c>
      <c r="W125" s="519">
        <v>3.2967</v>
      </c>
      <c r="X125" s="519">
        <v>2.1638999999999999</v>
      </c>
      <c r="Y125" s="519">
        <v>0.3463</v>
      </c>
      <c r="Z125" s="519">
        <v>0.53039999999999998</v>
      </c>
      <c r="AA125" s="519">
        <v>3.0406</v>
      </c>
      <c r="AB125" s="519">
        <v>0.24249999999999999</v>
      </c>
      <c r="AC125" s="519">
        <v>0.30070000000000002</v>
      </c>
      <c r="AD125" s="519">
        <v>2.8180999999999998</v>
      </c>
      <c r="AE125" s="519">
        <v>3.3613</v>
      </c>
      <c r="AF125" s="519">
        <v>4.0599999999999997E-2</v>
      </c>
      <c r="AG125" s="519">
        <v>0.68320000000000003</v>
      </c>
      <c r="AH125" s="519">
        <v>0.81530000000000002</v>
      </c>
      <c r="AI125" s="519">
        <v>1.5390999999999999</v>
      </c>
      <c r="AJ125" s="530">
        <v>11.2377</v>
      </c>
      <c r="AK125" s="519">
        <v>1.5708</v>
      </c>
      <c r="AL125" s="519">
        <v>0.34289999999999998</v>
      </c>
      <c r="AM125" s="519">
        <v>5.4981999999999998</v>
      </c>
      <c r="AN125" s="519">
        <v>7.4119999999999999</v>
      </c>
      <c r="AO125" s="519">
        <v>0.49109999999999998</v>
      </c>
      <c r="AP125" s="519">
        <v>3.7296999999999998</v>
      </c>
      <c r="AQ125" s="519">
        <v>0.75719999999999998</v>
      </c>
      <c r="AR125" s="519">
        <v>4.9779999999999998</v>
      </c>
      <c r="AS125" s="519">
        <v>1.2512000000000001</v>
      </c>
      <c r="AT125" s="519">
        <v>3.169</v>
      </c>
      <c r="AU125" s="519">
        <v>5.4783999999999997</v>
      </c>
      <c r="AV125" s="519">
        <v>9.8986000000000001</v>
      </c>
      <c r="AW125" s="519">
        <v>5.5</v>
      </c>
      <c r="AX125" s="519">
        <v>3.6577999999999999</v>
      </c>
      <c r="AY125" s="519">
        <v>8.5252999999999997</v>
      </c>
      <c r="AZ125" s="519">
        <v>17.683199999999999</v>
      </c>
      <c r="BA125" s="531">
        <v>39.971800000000002</v>
      </c>
      <c r="BB125" s="518">
        <v>17.504300000000001</v>
      </c>
      <c r="BC125" s="519">
        <v>14.3881</v>
      </c>
      <c r="BD125" s="519">
        <v>18.898599999999998</v>
      </c>
      <c r="BE125" s="519">
        <v>50.790999999999997</v>
      </c>
      <c r="BF125" s="519">
        <v>13.492900000000001</v>
      </c>
      <c r="BG125" s="519">
        <v>13.2912</v>
      </c>
      <c r="BH125" s="519">
        <v>8.4926999999999992</v>
      </c>
      <c r="BI125" s="519">
        <v>35.276899999999998</v>
      </c>
      <c r="BJ125" s="519">
        <v>14.9999</v>
      </c>
      <c r="BK125" s="519">
        <v>13.3514</v>
      </c>
      <c r="BL125" s="519">
        <v>11.345000000000001</v>
      </c>
      <c r="BM125" s="519">
        <v>39.696300000000001</v>
      </c>
      <c r="BN125" s="519">
        <v>7.0944000000000003</v>
      </c>
      <c r="BO125" s="519">
        <v>12.146100000000001</v>
      </c>
      <c r="BP125" s="519">
        <v>8.8071000000000002</v>
      </c>
      <c r="BQ125" s="519">
        <v>28.047599999999999</v>
      </c>
      <c r="BR125" s="529">
        <v>153.81180000000001</v>
      </c>
      <c r="BS125" s="519">
        <v>1.6836</v>
      </c>
      <c r="BT125" s="519">
        <v>16.434000000000001</v>
      </c>
      <c r="BU125" s="519">
        <v>3.4761000000000002</v>
      </c>
      <c r="BV125" s="519">
        <v>21.593699999999998</v>
      </c>
      <c r="BW125" s="519">
        <v>9.3644999999999996</v>
      </c>
      <c r="BX125" s="519">
        <v>2.7378999999999998</v>
      </c>
      <c r="BY125" s="519">
        <v>9.6199999999999994E-2</v>
      </c>
      <c r="BZ125" s="519">
        <v>12.198600000000001</v>
      </c>
      <c r="CA125" s="519">
        <v>0.82040000000000002</v>
      </c>
      <c r="CB125" s="519">
        <v>1.3920999999999999</v>
      </c>
      <c r="CC125" s="519">
        <v>0.65180000000000005</v>
      </c>
      <c r="CD125" s="519">
        <v>2.8643000000000001</v>
      </c>
      <c r="CE125" s="519">
        <v>1.5281</v>
      </c>
      <c r="CF125" s="519">
        <v>0.28499999999999998</v>
      </c>
      <c r="CG125" s="519">
        <v>0.30909999999999999</v>
      </c>
      <c r="CH125" s="519">
        <v>2.1221999999999999</v>
      </c>
      <c r="CI125" s="530">
        <v>38.778700000000001</v>
      </c>
      <c r="CJ125" s="519">
        <v>0.2681</v>
      </c>
      <c r="CK125" s="519">
        <v>4.7430000000000003</v>
      </c>
      <c r="CL125" s="519">
        <v>1.5808</v>
      </c>
      <c r="CM125" s="519">
        <v>6.5918000000000001</v>
      </c>
      <c r="CN125" s="519">
        <v>3.2183999999999999</v>
      </c>
      <c r="CO125" s="519">
        <v>9.4853000000000005</v>
      </c>
      <c r="CP125" s="519">
        <v>5.5100000000000003E-2</v>
      </c>
      <c r="CQ125" s="519">
        <v>12.758800000000001</v>
      </c>
      <c r="CR125" s="519">
        <v>1.298</v>
      </c>
      <c r="CS125" s="519">
        <v>0.23749999999999999</v>
      </c>
      <c r="CT125" s="519">
        <v>1.2376</v>
      </c>
      <c r="CU125" s="519">
        <v>2.7732000000000001</v>
      </c>
      <c r="CV125" s="519">
        <v>13.2463</v>
      </c>
      <c r="CW125" s="519">
        <v>0.32400000000000001</v>
      </c>
      <c r="CX125" s="519">
        <v>1.1946000000000001</v>
      </c>
      <c r="CY125" s="519">
        <v>14.765000000000001</v>
      </c>
      <c r="CZ125" s="531">
        <v>36.888800000000003</v>
      </c>
      <c r="DA125" s="96" t="s">
        <v>429</v>
      </c>
      <c r="DB125" s="97">
        <v>120</v>
      </c>
      <c r="DC125" s="226"/>
    </row>
    <row r="126" spans="1:107" ht="18" customHeight="1" x14ac:dyDescent="0.5">
      <c r="A126" s="92">
        <v>121</v>
      </c>
      <c r="B126" s="73" t="s">
        <v>210</v>
      </c>
      <c r="C126" s="516">
        <v>1.2553000000000001</v>
      </c>
      <c r="D126" s="517">
        <v>1.8314999999999999</v>
      </c>
      <c r="E126" s="517">
        <v>0.64770000000000005</v>
      </c>
      <c r="F126" s="517">
        <v>3.7345000000000002</v>
      </c>
      <c r="G126" s="517">
        <v>3.6438000000000001</v>
      </c>
      <c r="H126" s="517">
        <v>1.2581</v>
      </c>
      <c r="I126" s="517">
        <v>1.9863999999999999</v>
      </c>
      <c r="J126" s="517">
        <v>6.8882000000000003</v>
      </c>
      <c r="K126" s="517">
        <v>1.1251</v>
      </c>
      <c r="L126" s="517">
        <v>2.2090999999999998</v>
      </c>
      <c r="M126" s="517">
        <v>0.56069999999999998</v>
      </c>
      <c r="N126" s="517">
        <v>3.8948999999999998</v>
      </c>
      <c r="O126" s="517">
        <v>2.7953999999999999</v>
      </c>
      <c r="P126" s="517">
        <v>1.4260999999999999</v>
      </c>
      <c r="Q126" s="517">
        <v>2.7128999999999999</v>
      </c>
      <c r="R126" s="517">
        <v>6.9344000000000001</v>
      </c>
      <c r="S126" s="526">
        <v>21.452100000000002</v>
      </c>
      <c r="T126" s="517">
        <v>0</v>
      </c>
      <c r="U126" s="517">
        <v>1.0470999999999999</v>
      </c>
      <c r="V126" s="517">
        <v>0.99480000000000002</v>
      </c>
      <c r="W126" s="517">
        <v>2.0419</v>
      </c>
      <c r="X126" s="517">
        <v>0.80359999999999998</v>
      </c>
      <c r="Y126" s="517">
        <v>1.4341999999999999</v>
      </c>
      <c r="Z126" s="517">
        <v>2.9098999999999999</v>
      </c>
      <c r="AA126" s="517">
        <v>5.1478000000000002</v>
      </c>
      <c r="AB126" s="517">
        <v>2.3685999999999998</v>
      </c>
      <c r="AC126" s="517">
        <v>1.7826</v>
      </c>
      <c r="AD126" s="517">
        <v>0.42399999999999999</v>
      </c>
      <c r="AE126" s="517">
        <v>4.5750999999999999</v>
      </c>
      <c r="AF126" s="517">
        <v>2.0177</v>
      </c>
      <c r="AG126" s="517">
        <v>0.755</v>
      </c>
      <c r="AH126" s="517">
        <v>0.98060000000000003</v>
      </c>
      <c r="AI126" s="517">
        <v>3.7534000000000001</v>
      </c>
      <c r="AJ126" s="527">
        <v>15.5181</v>
      </c>
      <c r="AK126" s="517">
        <v>4.6397000000000004</v>
      </c>
      <c r="AL126" s="517">
        <v>0.71120000000000005</v>
      </c>
      <c r="AM126" s="517">
        <v>2.5146000000000002</v>
      </c>
      <c r="AN126" s="517">
        <v>7.8655999999999997</v>
      </c>
      <c r="AO126" s="517">
        <v>4.8608000000000002</v>
      </c>
      <c r="AP126" s="517">
        <v>2.8151000000000002</v>
      </c>
      <c r="AQ126" s="517">
        <v>1.5682</v>
      </c>
      <c r="AR126" s="517">
        <v>9.2441999999999993</v>
      </c>
      <c r="AS126" s="517">
        <v>3.012</v>
      </c>
      <c r="AT126" s="517">
        <v>6.6817000000000002</v>
      </c>
      <c r="AU126" s="517">
        <v>2.5908000000000002</v>
      </c>
      <c r="AV126" s="517">
        <v>12.2845</v>
      </c>
      <c r="AW126" s="517">
        <v>3.5448</v>
      </c>
      <c r="AX126" s="517">
        <v>5.5430999999999999</v>
      </c>
      <c r="AY126" s="517">
        <v>3.1823999999999999</v>
      </c>
      <c r="AZ126" s="517">
        <v>12.270300000000001</v>
      </c>
      <c r="BA126" s="528">
        <v>41.664499999999997</v>
      </c>
      <c r="BB126" s="516">
        <v>0.1706</v>
      </c>
      <c r="BC126" s="517">
        <v>4.7300000000000002E-2</v>
      </c>
      <c r="BD126" s="517">
        <v>0.69550000000000001</v>
      </c>
      <c r="BE126" s="517">
        <v>0.91339999999999999</v>
      </c>
      <c r="BF126" s="517">
        <v>0.49490000000000001</v>
      </c>
      <c r="BG126" s="517">
        <v>1E-4</v>
      </c>
      <c r="BH126" s="517">
        <v>0.17560000000000001</v>
      </c>
      <c r="BI126" s="517">
        <v>0.67059999999999997</v>
      </c>
      <c r="BJ126" s="517">
        <v>1.18E-2</v>
      </c>
      <c r="BK126" s="517">
        <v>1.06E-2</v>
      </c>
      <c r="BL126" s="517">
        <v>0.1699</v>
      </c>
      <c r="BM126" s="517">
        <v>0.1923</v>
      </c>
      <c r="BN126" s="517">
        <v>2.12E-2</v>
      </c>
      <c r="BO126" s="517">
        <v>5.5899999999999998E-2</v>
      </c>
      <c r="BP126" s="517">
        <v>1.84E-2</v>
      </c>
      <c r="BQ126" s="517">
        <v>9.5500000000000002E-2</v>
      </c>
      <c r="BR126" s="526">
        <v>1.8717999999999999</v>
      </c>
      <c r="BS126" s="517">
        <v>7.6E-3</v>
      </c>
      <c r="BT126" s="517">
        <v>7.3800000000000004E-2</v>
      </c>
      <c r="BU126" s="517">
        <v>3.8999999999999998E-3</v>
      </c>
      <c r="BV126" s="517">
        <v>8.5300000000000001E-2</v>
      </c>
      <c r="BW126" s="517">
        <v>3.8100000000000002E-2</v>
      </c>
      <c r="BX126" s="517">
        <v>0.3579</v>
      </c>
      <c r="BY126" s="517">
        <v>0.49709999999999999</v>
      </c>
      <c r="BZ126" s="517">
        <v>0.8931</v>
      </c>
      <c r="CA126" s="517">
        <v>0.40029999999999999</v>
      </c>
      <c r="CB126" s="517">
        <v>0.95760000000000001</v>
      </c>
      <c r="CC126" s="517">
        <v>1.5182</v>
      </c>
      <c r="CD126" s="517">
        <v>2.8761000000000001</v>
      </c>
      <c r="CE126" s="517">
        <v>1.6420999999999999</v>
      </c>
      <c r="CF126" s="517">
        <v>3.7743000000000002</v>
      </c>
      <c r="CG126" s="517">
        <v>2.3205</v>
      </c>
      <c r="CH126" s="517">
        <v>7.7369000000000003</v>
      </c>
      <c r="CI126" s="527">
        <v>11.5914</v>
      </c>
      <c r="CJ126" s="517">
        <v>0.60919999999999996</v>
      </c>
      <c r="CK126" s="517">
        <v>1.0024</v>
      </c>
      <c r="CL126" s="517">
        <v>2.4500000000000001E-2</v>
      </c>
      <c r="CM126" s="517">
        <v>1.6361000000000001</v>
      </c>
      <c r="CN126" s="517">
        <v>0.5111</v>
      </c>
      <c r="CO126" s="517">
        <v>0.77669999999999995</v>
      </c>
      <c r="CP126" s="517">
        <v>24.981100000000001</v>
      </c>
      <c r="CQ126" s="517">
        <v>26.268899999999999</v>
      </c>
      <c r="CR126" s="517">
        <v>0.56769999999999998</v>
      </c>
      <c r="CS126" s="517">
        <v>2.5217999999999998</v>
      </c>
      <c r="CT126" s="517">
        <v>0.433</v>
      </c>
      <c r="CU126" s="517">
        <v>3.5225</v>
      </c>
      <c r="CV126" s="517">
        <v>1.9599999999999999E-2</v>
      </c>
      <c r="CW126" s="517">
        <v>2.1000000000000001E-2</v>
      </c>
      <c r="CX126" s="517">
        <v>3.8E-3</v>
      </c>
      <c r="CY126" s="517">
        <v>4.4400000000000002E-2</v>
      </c>
      <c r="CZ126" s="528">
        <v>31.472000000000001</v>
      </c>
      <c r="DA126" s="93" t="s">
        <v>355</v>
      </c>
      <c r="DB126" s="94">
        <v>121</v>
      </c>
      <c r="DC126" s="226"/>
    </row>
    <row r="127" spans="1:107" ht="18" customHeight="1" x14ac:dyDescent="0.5">
      <c r="A127" s="95">
        <v>122</v>
      </c>
      <c r="B127" s="77" t="s">
        <v>73</v>
      </c>
      <c r="C127" s="518">
        <v>0.45240000000000002</v>
      </c>
      <c r="D127" s="519">
        <v>4.0750000000000002</v>
      </c>
      <c r="E127" s="519">
        <v>1.0099</v>
      </c>
      <c r="F127" s="519">
        <v>5.5373000000000001</v>
      </c>
      <c r="G127" s="519">
        <v>0.85840000000000005</v>
      </c>
      <c r="H127" s="519">
        <v>1.4088000000000001</v>
      </c>
      <c r="I127" s="519">
        <v>7.3231000000000002</v>
      </c>
      <c r="J127" s="519">
        <v>9.5902999999999992</v>
      </c>
      <c r="K127" s="519">
        <v>5.0590000000000002</v>
      </c>
      <c r="L127" s="519">
        <v>1.1960999999999999</v>
      </c>
      <c r="M127" s="519">
        <v>1.0404</v>
      </c>
      <c r="N127" s="519">
        <v>7.2954999999999997</v>
      </c>
      <c r="O127" s="519">
        <v>0.55159999999999998</v>
      </c>
      <c r="P127" s="519">
        <v>2.3944000000000001</v>
      </c>
      <c r="Q127" s="519">
        <v>1.5686</v>
      </c>
      <c r="R127" s="519">
        <v>4.5145999999999997</v>
      </c>
      <c r="S127" s="529">
        <v>26.9377</v>
      </c>
      <c r="T127" s="519">
        <v>6.3085000000000004</v>
      </c>
      <c r="U127" s="519">
        <v>3.5745</v>
      </c>
      <c r="V127" s="519">
        <v>0.74850000000000005</v>
      </c>
      <c r="W127" s="519">
        <v>10.631500000000001</v>
      </c>
      <c r="X127" s="519">
        <v>0.79390000000000005</v>
      </c>
      <c r="Y127" s="519">
        <v>0.40379999999999999</v>
      </c>
      <c r="Z127" s="519">
        <v>4.2026000000000003</v>
      </c>
      <c r="AA127" s="519">
        <v>5.4002999999999997</v>
      </c>
      <c r="AB127" s="519">
        <v>1.1231</v>
      </c>
      <c r="AC127" s="519">
        <v>0.624</v>
      </c>
      <c r="AD127" s="519">
        <v>7.0975999999999999</v>
      </c>
      <c r="AE127" s="519">
        <v>8.8446999999999996</v>
      </c>
      <c r="AF127" s="519">
        <v>2.8296000000000001</v>
      </c>
      <c r="AG127" s="519">
        <v>1.6328</v>
      </c>
      <c r="AH127" s="519">
        <v>3.3845999999999998</v>
      </c>
      <c r="AI127" s="519">
        <v>7.8470000000000004</v>
      </c>
      <c r="AJ127" s="530">
        <v>32.723500000000001</v>
      </c>
      <c r="AK127" s="519">
        <v>2.0630000000000002</v>
      </c>
      <c r="AL127" s="519">
        <v>8.7517999999999994</v>
      </c>
      <c r="AM127" s="519">
        <v>0.95630000000000004</v>
      </c>
      <c r="AN127" s="519">
        <v>11.771100000000001</v>
      </c>
      <c r="AO127" s="519">
        <v>5.5271999999999997</v>
      </c>
      <c r="AP127" s="519">
        <v>1.6157999999999999</v>
      </c>
      <c r="AQ127" s="519">
        <v>8.1409000000000002</v>
      </c>
      <c r="AR127" s="519">
        <v>15.283899999999999</v>
      </c>
      <c r="AS127" s="519">
        <v>1.6258999999999999</v>
      </c>
      <c r="AT127" s="519">
        <v>0.76490000000000002</v>
      </c>
      <c r="AU127" s="519">
        <v>1.2416</v>
      </c>
      <c r="AV127" s="519">
        <v>3.6324000000000001</v>
      </c>
      <c r="AW127" s="519">
        <v>1.7304999999999999</v>
      </c>
      <c r="AX127" s="519">
        <v>1.2027000000000001</v>
      </c>
      <c r="AY127" s="519">
        <v>3.3403</v>
      </c>
      <c r="AZ127" s="519">
        <v>6.2733999999999996</v>
      </c>
      <c r="BA127" s="531">
        <v>36.960799999999999</v>
      </c>
      <c r="BB127" s="518">
        <v>1.2702</v>
      </c>
      <c r="BC127" s="519">
        <v>0.54779999999999995</v>
      </c>
      <c r="BD127" s="519">
        <v>0.38929999999999998</v>
      </c>
      <c r="BE127" s="519">
        <v>2.2073</v>
      </c>
      <c r="BF127" s="519">
        <v>1.4652000000000001</v>
      </c>
      <c r="BG127" s="519">
        <v>4.4162999999999997</v>
      </c>
      <c r="BH127" s="519">
        <v>0.98</v>
      </c>
      <c r="BI127" s="519">
        <v>6.8616000000000001</v>
      </c>
      <c r="BJ127" s="519">
        <v>2.9860000000000002</v>
      </c>
      <c r="BK127" s="519">
        <v>4.7698999999999998</v>
      </c>
      <c r="BL127" s="519">
        <v>1.5576000000000001</v>
      </c>
      <c r="BM127" s="519">
        <v>9.3134999999999994</v>
      </c>
      <c r="BN127" s="519">
        <v>4.5586000000000002</v>
      </c>
      <c r="BO127" s="519">
        <v>3.1446000000000001</v>
      </c>
      <c r="BP127" s="519">
        <v>0.73929999999999996</v>
      </c>
      <c r="BQ127" s="519">
        <v>8.4425000000000008</v>
      </c>
      <c r="BR127" s="529">
        <v>26.824999999999999</v>
      </c>
      <c r="BS127" s="519">
        <v>1.2173</v>
      </c>
      <c r="BT127" s="519">
        <v>1.6662999999999999</v>
      </c>
      <c r="BU127" s="519">
        <v>1.0645</v>
      </c>
      <c r="BV127" s="519">
        <v>3.9481000000000002</v>
      </c>
      <c r="BW127" s="519">
        <v>0.12429999999999999</v>
      </c>
      <c r="BX127" s="519">
        <v>1.9236</v>
      </c>
      <c r="BY127" s="519">
        <v>2.6147999999999998</v>
      </c>
      <c r="BZ127" s="519">
        <v>4.6627000000000001</v>
      </c>
      <c r="CA127" s="519">
        <v>2.3130000000000002</v>
      </c>
      <c r="CB127" s="519">
        <v>4.1940999999999997</v>
      </c>
      <c r="CC127" s="519">
        <v>2.6395</v>
      </c>
      <c r="CD127" s="519">
        <v>9.1464999999999996</v>
      </c>
      <c r="CE127" s="519">
        <v>3.9262000000000001</v>
      </c>
      <c r="CF127" s="519">
        <v>5.8665000000000003</v>
      </c>
      <c r="CG127" s="519">
        <v>1.7939000000000001</v>
      </c>
      <c r="CH127" s="519">
        <v>11.586600000000001</v>
      </c>
      <c r="CI127" s="530">
        <v>29.344000000000001</v>
      </c>
      <c r="CJ127" s="519">
        <v>4.8261000000000003</v>
      </c>
      <c r="CK127" s="519">
        <v>0.48849999999999999</v>
      </c>
      <c r="CL127" s="519">
        <v>1.4124000000000001</v>
      </c>
      <c r="CM127" s="519">
        <v>6.7270000000000003</v>
      </c>
      <c r="CN127" s="519">
        <v>0.2394</v>
      </c>
      <c r="CO127" s="519">
        <v>2.5674999999999999</v>
      </c>
      <c r="CP127" s="519">
        <v>1.01</v>
      </c>
      <c r="CQ127" s="519">
        <v>3.8169</v>
      </c>
      <c r="CR127" s="519">
        <v>0.95550000000000002</v>
      </c>
      <c r="CS127" s="519">
        <v>9.1859000000000002</v>
      </c>
      <c r="CT127" s="519">
        <v>6.4307999999999996</v>
      </c>
      <c r="CU127" s="519">
        <v>16.572199999999999</v>
      </c>
      <c r="CV127" s="519">
        <v>4.1075999999999997</v>
      </c>
      <c r="CW127" s="519">
        <v>0.90339999999999998</v>
      </c>
      <c r="CX127" s="519">
        <v>3.8908999999999998</v>
      </c>
      <c r="CY127" s="519">
        <v>8.9018999999999995</v>
      </c>
      <c r="CZ127" s="531">
        <v>36.018000000000001</v>
      </c>
      <c r="DA127" s="96" t="s">
        <v>346</v>
      </c>
      <c r="DB127" s="97">
        <v>122</v>
      </c>
      <c r="DC127" s="226"/>
    </row>
    <row r="128" spans="1:107" ht="18" customHeight="1" x14ac:dyDescent="0.5">
      <c r="A128" s="92">
        <v>123</v>
      </c>
      <c r="B128" s="73" t="s">
        <v>678</v>
      </c>
      <c r="C128" s="516">
        <v>0.52380000000000004</v>
      </c>
      <c r="D128" s="517">
        <v>3.0619999999999998</v>
      </c>
      <c r="E128" s="517">
        <v>2.8441999999999998</v>
      </c>
      <c r="F128" s="517">
        <v>6.4301000000000004</v>
      </c>
      <c r="G128" s="517">
        <v>4.3819999999999997</v>
      </c>
      <c r="H128" s="517">
        <v>0.6129</v>
      </c>
      <c r="I128" s="517">
        <v>3.9007000000000001</v>
      </c>
      <c r="J128" s="517">
        <v>8.8955000000000002</v>
      </c>
      <c r="K128" s="517">
        <v>3.8107000000000002</v>
      </c>
      <c r="L128" s="517">
        <v>3.0700000000000002E-2</v>
      </c>
      <c r="M128" s="517">
        <v>1.4331</v>
      </c>
      <c r="N128" s="517">
        <v>5.2744999999999997</v>
      </c>
      <c r="O128" s="517">
        <v>0</v>
      </c>
      <c r="P128" s="517">
        <v>5.2412000000000001</v>
      </c>
      <c r="Q128" s="517">
        <v>1.7007000000000001</v>
      </c>
      <c r="R128" s="517">
        <v>6.9417999999999997</v>
      </c>
      <c r="S128" s="526">
        <v>27.541899999999998</v>
      </c>
      <c r="T128" s="517">
        <v>6.0425000000000004</v>
      </c>
      <c r="U128" s="517">
        <v>12.4412</v>
      </c>
      <c r="V128" s="517">
        <v>0</v>
      </c>
      <c r="W128" s="517">
        <v>18.483699999999999</v>
      </c>
      <c r="X128" s="517">
        <v>0.21690000000000001</v>
      </c>
      <c r="Y128" s="517">
        <v>1.2968999999999999</v>
      </c>
      <c r="Z128" s="517">
        <v>0.46139999999999998</v>
      </c>
      <c r="AA128" s="517">
        <v>1.9751000000000001</v>
      </c>
      <c r="AB128" s="517">
        <v>1.4278</v>
      </c>
      <c r="AC128" s="517">
        <v>2.9689000000000001</v>
      </c>
      <c r="AD128" s="517">
        <v>0.70830000000000004</v>
      </c>
      <c r="AE128" s="517">
        <v>5.1050000000000004</v>
      </c>
      <c r="AF128" s="517">
        <v>0.99329999999999996</v>
      </c>
      <c r="AG128" s="517">
        <v>0.36699999999999999</v>
      </c>
      <c r="AH128" s="517">
        <v>1.9232</v>
      </c>
      <c r="AI128" s="517">
        <v>3.2833999999999999</v>
      </c>
      <c r="AJ128" s="527">
        <v>28.847300000000001</v>
      </c>
      <c r="AK128" s="517">
        <v>7.3731999999999998</v>
      </c>
      <c r="AL128" s="517">
        <v>22.653500000000001</v>
      </c>
      <c r="AM128" s="517">
        <v>0.49270000000000003</v>
      </c>
      <c r="AN128" s="517">
        <v>30.519400000000001</v>
      </c>
      <c r="AO128" s="517">
        <v>0.92649999999999999</v>
      </c>
      <c r="AP128" s="517">
        <v>1.0531999999999999</v>
      </c>
      <c r="AQ128" s="517">
        <v>1.1943999999999999</v>
      </c>
      <c r="AR128" s="517">
        <v>3.1741000000000001</v>
      </c>
      <c r="AS128" s="517">
        <v>0.76459999999999995</v>
      </c>
      <c r="AT128" s="517">
        <v>9.4312000000000005</v>
      </c>
      <c r="AU128" s="517">
        <v>0.49930000000000002</v>
      </c>
      <c r="AV128" s="517">
        <v>10.6951</v>
      </c>
      <c r="AW128" s="517">
        <v>1.8068</v>
      </c>
      <c r="AX128" s="517">
        <v>5.6239999999999997</v>
      </c>
      <c r="AY128" s="517">
        <v>3.0951</v>
      </c>
      <c r="AZ128" s="517">
        <v>10.5259</v>
      </c>
      <c r="BA128" s="528">
        <v>54.914499999999997</v>
      </c>
      <c r="BB128" s="516">
        <v>0.18720000000000001</v>
      </c>
      <c r="BC128" s="517">
        <v>0.3448</v>
      </c>
      <c r="BD128" s="517">
        <v>0.78820000000000001</v>
      </c>
      <c r="BE128" s="517">
        <v>1.3201000000000001</v>
      </c>
      <c r="BF128" s="517">
        <v>0.78580000000000005</v>
      </c>
      <c r="BG128" s="517">
        <v>0.46800000000000003</v>
      </c>
      <c r="BH128" s="517">
        <v>1.028</v>
      </c>
      <c r="BI128" s="517">
        <v>2.2818000000000001</v>
      </c>
      <c r="BJ128" s="517">
        <v>0.7198</v>
      </c>
      <c r="BK128" s="517">
        <v>1.3187</v>
      </c>
      <c r="BL128" s="517">
        <v>1.1642999999999999</v>
      </c>
      <c r="BM128" s="517">
        <v>3.2027999999999999</v>
      </c>
      <c r="BN128" s="517">
        <v>0.20880000000000001</v>
      </c>
      <c r="BO128" s="517">
        <v>0.56220000000000003</v>
      </c>
      <c r="BP128" s="517">
        <v>0.31059999999999999</v>
      </c>
      <c r="BQ128" s="517">
        <v>1.0814999999999999</v>
      </c>
      <c r="BR128" s="526">
        <v>7.8863000000000003</v>
      </c>
      <c r="BS128" s="517">
        <v>0.2344</v>
      </c>
      <c r="BT128" s="517">
        <v>0.22969999999999999</v>
      </c>
      <c r="BU128" s="517">
        <v>0.1082</v>
      </c>
      <c r="BV128" s="517">
        <v>0.57230000000000003</v>
      </c>
      <c r="BW128" s="517">
        <v>0.32440000000000002</v>
      </c>
      <c r="BX128" s="517">
        <v>0.2137</v>
      </c>
      <c r="BY128" s="517">
        <v>0.62280000000000002</v>
      </c>
      <c r="BZ128" s="517">
        <v>1.1609</v>
      </c>
      <c r="CA128" s="517">
        <v>0.87070000000000003</v>
      </c>
      <c r="CB128" s="517">
        <v>1.6974</v>
      </c>
      <c r="CC128" s="517">
        <v>1.0071000000000001</v>
      </c>
      <c r="CD128" s="517">
        <v>3.5750999999999999</v>
      </c>
      <c r="CE128" s="517">
        <v>0.65580000000000005</v>
      </c>
      <c r="CF128" s="517">
        <v>0.32040000000000002</v>
      </c>
      <c r="CG128" s="517">
        <v>0.69199999999999995</v>
      </c>
      <c r="CH128" s="517">
        <v>1.6681999999999999</v>
      </c>
      <c r="CI128" s="527">
        <v>6.9766000000000004</v>
      </c>
      <c r="CJ128" s="517">
        <v>0.2331</v>
      </c>
      <c r="CK128" s="517">
        <v>0.21</v>
      </c>
      <c r="CL128" s="517">
        <v>0.7298</v>
      </c>
      <c r="CM128" s="517">
        <v>1.1729000000000001</v>
      </c>
      <c r="CN128" s="517">
        <v>0.1333</v>
      </c>
      <c r="CO128" s="517">
        <v>0.69669999999999999</v>
      </c>
      <c r="CP128" s="517">
        <v>6.2100000000000002E-2</v>
      </c>
      <c r="CQ128" s="517">
        <v>0.89219999999999999</v>
      </c>
      <c r="CR128" s="517">
        <v>0.77449999999999997</v>
      </c>
      <c r="CS128" s="517">
        <v>0.1336</v>
      </c>
      <c r="CT128" s="517">
        <v>0.31559999999999999</v>
      </c>
      <c r="CU128" s="517">
        <v>1.2238</v>
      </c>
      <c r="CV128" s="517">
        <v>0.129</v>
      </c>
      <c r="CW128" s="517">
        <v>0.1867</v>
      </c>
      <c r="CX128" s="517">
        <v>0.26900000000000002</v>
      </c>
      <c r="CY128" s="517">
        <v>0.5847</v>
      </c>
      <c r="CZ128" s="528">
        <v>3.8734999999999999</v>
      </c>
      <c r="DA128" s="93" t="s">
        <v>715</v>
      </c>
      <c r="DB128" s="94">
        <v>123</v>
      </c>
      <c r="DC128" s="226"/>
    </row>
    <row r="129" spans="1:107" ht="18" customHeight="1" x14ac:dyDescent="0.5">
      <c r="A129" s="95">
        <v>124</v>
      </c>
      <c r="B129" s="77" t="s">
        <v>76</v>
      </c>
      <c r="C129" s="518">
        <v>0.94399999999999995</v>
      </c>
      <c r="D129" s="519">
        <v>0.24690000000000001</v>
      </c>
      <c r="E129" s="519">
        <v>0.67549999999999999</v>
      </c>
      <c r="F129" s="519">
        <v>1.8663000000000001</v>
      </c>
      <c r="G129" s="519">
        <v>1.5884</v>
      </c>
      <c r="H129" s="519">
        <v>0.62960000000000005</v>
      </c>
      <c r="I129" s="519">
        <v>0.69450000000000001</v>
      </c>
      <c r="J129" s="519">
        <v>2.9125999999999999</v>
      </c>
      <c r="K129" s="519">
        <v>0.24399999999999999</v>
      </c>
      <c r="L129" s="519">
        <v>0.4425</v>
      </c>
      <c r="M129" s="519">
        <v>3.1560000000000001</v>
      </c>
      <c r="N129" s="519">
        <v>3.8424</v>
      </c>
      <c r="O129" s="519">
        <v>3.5632999999999999</v>
      </c>
      <c r="P129" s="519">
        <v>0.75280000000000002</v>
      </c>
      <c r="Q129" s="519">
        <v>0</v>
      </c>
      <c r="R129" s="519">
        <v>4.3162000000000003</v>
      </c>
      <c r="S129" s="529">
        <v>12.9375</v>
      </c>
      <c r="T129" s="519">
        <v>0.40839999999999999</v>
      </c>
      <c r="U129" s="519">
        <v>0.61270000000000002</v>
      </c>
      <c r="V129" s="519">
        <v>0.36299999999999999</v>
      </c>
      <c r="W129" s="519">
        <v>1.3842000000000001</v>
      </c>
      <c r="X129" s="519">
        <v>9.0800000000000006E-2</v>
      </c>
      <c r="Y129" s="519">
        <v>0.1565</v>
      </c>
      <c r="Z129" s="519">
        <v>2.9001999999999999</v>
      </c>
      <c r="AA129" s="519">
        <v>3.1475</v>
      </c>
      <c r="AB129" s="519">
        <v>0.39779999999999999</v>
      </c>
      <c r="AC129" s="519">
        <v>0.4723</v>
      </c>
      <c r="AD129" s="519">
        <v>0.2762</v>
      </c>
      <c r="AE129" s="519">
        <v>1.1463000000000001</v>
      </c>
      <c r="AF129" s="519">
        <v>1.3662000000000001</v>
      </c>
      <c r="AG129" s="519">
        <v>1.0167999999999999</v>
      </c>
      <c r="AH129" s="519">
        <v>0.79430000000000001</v>
      </c>
      <c r="AI129" s="519">
        <v>3.1772999999999998</v>
      </c>
      <c r="AJ129" s="530">
        <v>8.8552</v>
      </c>
      <c r="AK129" s="519">
        <v>1.9E-3</v>
      </c>
      <c r="AL129" s="519">
        <v>0.34739999999999999</v>
      </c>
      <c r="AM129" s="519">
        <v>2.0948000000000002</v>
      </c>
      <c r="AN129" s="519">
        <v>2.444</v>
      </c>
      <c r="AO129" s="519">
        <v>1.0226</v>
      </c>
      <c r="AP129" s="519">
        <v>3.2149999999999999</v>
      </c>
      <c r="AQ129" s="519">
        <v>0.29480000000000001</v>
      </c>
      <c r="AR129" s="519">
        <v>4.5324</v>
      </c>
      <c r="AS129" s="519">
        <v>0.79110000000000003</v>
      </c>
      <c r="AT129" s="519">
        <v>2.0238999999999998</v>
      </c>
      <c r="AU129" s="519">
        <v>11.695600000000001</v>
      </c>
      <c r="AV129" s="519">
        <v>14.5106</v>
      </c>
      <c r="AW129" s="519">
        <v>3.7989000000000002</v>
      </c>
      <c r="AX129" s="519">
        <v>1.0202</v>
      </c>
      <c r="AY129" s="519">
        <v>1.1273</v>
      </c>
      <c r="AZ129" s="519">
        <v>5.9463999999999997</v>
      </c>
      <c r="BA129" s="531">
        <v>27.433399999999999</v>
      </c>
      <c r="BB129" s="518">
        <v>2.5133999999999999</v>
      </c>
      <c r="BC129" s="519">
        <v>2.4337</v>
      </c>
      <c r="BD129" s="519">
        <v>2.8487</v>
      </c>
      <c r="BE129" s="519">
        <v>7.7957999999999998</v>
      </c>
      <c r="BF129" s="519">
        <v>3.8797999999999999</v>
      </c>
      <c r="BG129" s="519">
        <v>1.8636999999999999</v>
      </c>
      <c r="BH129" s="519">
        <v>0.45540000000000003</v>
      </c>
      <c r="BI129" s="519">
        <v>6.1989000000000001</v>
      </c>
      <c r="BJ129" s="519">
        <v>1.5136000000000001</v>
      </c>
      <c r="BK129" s="519">
        <v>4.9081999999999999</v>
      </c>
      <c r="BL129" s="519">
        <v>2.1568999999999998</v>
      </c>
      <c r="BM129" s="519">
        <v>8.5786999999999995</v>
      </c>
      <c r="BN129" s="519">
        <v>0.55259999999999998</v>
      </c>
      <c r="BO129" s="519">
        <v>1.1541999999999999</v>
      </c>
      <c r="BP129" s="519">
        <v>1.5084</v>
      </c>
      <c r="BQ129" s="519">
        <v>3.2151999999999998</v>
      </c>
      <c r="BR129" s="529">
        <v>25.788599999999999</v>
      </c>
      <c r="BS129" s="519">
        <v>0.99129999999999996</v>
      </c>
      <c r="BT129" s="519">
        <v>0.62680000000000002</v>
      </c>
      <c r="BU129" s="519">
        <v>1.6560999999999999</v>
      </c>
      <c r="BV129" s="519">
        <v>3.2742</v>
      </c>
      <c r="BW129" s="519">
        <v>1.7381</v>
      </c>
      <c r="BX129" s="519">
        <v>1.5536000000000001</v>
      </c>
      <c r="BY129" s="519">
        <v>1.7584</v>
      </c>
      <c r="BZ129" s="519">
        <v>5.0502000000000002</v>
      </c>
      <c r="CA129" s="519">
        <v>2.8689</v>
      </c>
      <c r="CB129" s="519">
        <v>2.1476000000000002</v>
      </c>
      <c r="CC129" s="519">
        <v>2.9969000000000001</v>
      </c>
      <c r="CD129" s="519">
        <v>8.0134000000000007</v>
      </c>
      <c r="CE129" s="519">
        <v>2.0316000000000001</v>
      </c>
      <c r="CF129" s="519">
        <v>2.1745000000000001</v>
      </c>
      <c r="CG129" s="519">
        <v>2.0236000000000001</v>
      </c>
      <c r="CH129" s="519">
        <v>6.2297000000000002</v>
      </c>
      <c r="CI129" s="530">
        <v>22.567599999999999</v>
      </c>
      <c r="CJ129" s="519">
        <v>1.1676</v>
      </c>
      <c r="CK129" s="519">
        <v>2.4089999999999998</v>
      </c>
      <c r="CL129" s="519">
        <v>1.6384000000000001</v>
      </c>
      <c r="CM129" s="519">
        <v>5.2150999999999996</v>
      </c>
      <c r="CN129" s="519">
        <v>4.0277000000000003</v>
      </c>
      <c r="CO129" s="519">
        <v>2.9674999999999998</v>
      </c>
      <c r="CP129" s="519">
        <v>0.77380000000000004</v>
      </c>
      <c r="CQ129" s="519">
        <v>7.7689000000000004</v>
      </c>
      <c r="CR129" s="519">
        <v>2.1253000000000002</v>
      </c>
      <c r="CS129" s="519">
        <v>2.7982999999999998</v>
      </c>
      <c r="CT129" s="519">
        <v>1.0932999999999999</v>
      </c>
      <c r="CU129" s="519">
        <v>6.0168999999999997</v>
      </c>
      <c r="CV129" s="519">
        <v>0.54090000000000005</v>
      </c>
      <c r="CW129" s="519">
        <v>1.7082999999999999</v>
      </c>
      <c r="CX129" s="519">
        <v>2.5790000000000002</v>
      </c>
      <c r="CY129" s="519">
        <v>4.8282999999999996</v>
      </c>
      <c r="CZ129" s="531">
        <v>23.8291</v>
      </c>
      <c r="DA129" s="96" t="s">
        <v>357</v>
      </c>
      <c r="DB129" s="97">
        <v>124</v>
      </c>
      <c r="DC129" s="226"/>
    </row>
    <row r="130" spans="1:107" ht="18" customHeight="1" x14ac:dyDescent="0.5">
      <c r="A130" s="92">
        <v>125</v>
      </c>
      <c r="B130" s="73" t="s">
        <v>168</v>
      </c>
      <c r="C130" s="516">
        <v>6.6799999999999998E-2</v>
      </c>
      <c r="D130" s="517">
        <v>0.74880000000000002</v>
      </c>
      <c r="E130" s="517">
        <v>0.47549999999999998</v>
      </c>
      <c r="F130" s="517">
        <v>1.2911999999999999</v>
      </c>
      <c r="G130" s="517">
        <v>102.4282</v>
      </c>
      <c r="H130" s="517">
        <v>0.87450000000000006</v>
      </c>
      <c r="I130" s="517">
        <v>6.0499999999999998E-2</v>
      </c>
      <c r="J130" s="517">
        <v>103.36320000000001</v>
      </c>
      <c r="K130" s="517">
        <v>0.9778</v>
      </c>
      <c r="L130" s="517">
        <v>0.35320000000000001</v>
      </c>
      <c r="M130" s="517">
        <v>0.19500000000000001</v>
      </c>
      <c r="N130" s="517">
        <v>1.526</v>
      </c>
      <c r="O130" s="517">
        <v>0.94979999999999998</v>
      </c>
      <c r="P130" s="517">
        <v>0.12970000000000001</v>
      </c>
      <c r="Q130" s="517">
        <v>1.0121</v>
      </c>
      <c r="R130" s="517">
        <v>2.0916000000000001</v>
      </c>
      <c r="S130" s="526">
        <v>108.2719</v>
      </c>
      <c r="T130" s="517">
        <v>4.19E-2</v>
      </c>
      <c r="U130" s="517">
        <v>1.1255999999999999</v>
      </c>
      <c r="V130" s="517">
        <v>1.2375</v>
      </c>
      <c r="W130" s="517">
        <v>2.4049</v>
      </c>
      <c r="X130" s="517">
        <v>0.19850000000000001</v>
      </c>
      <c r="Y130" s="517">
        <v>0.61770000000000003</v>
      </c>
      <c r="Z130" s="517">
        <v>6.6199999999999995E-2</v>
      </c>
      <c r="AA130" s="517">
        <v>0.88239999999999996</v>
      </c>
      <c r="AB130" s="517">
        <v>0.39539999999999997</v>
      </c>
      <c r="AC130" s="517">
        <v>104.4889</v>
      </c>
      <c r="AD130" s="517">
        <v>0.3775</v>
      </c>
      <c r="AE130" s="517">
        <v>105.26179999999999</v>
      </c>
      <c r="AF130" s="517">
        <v>0.37409999999999999</v>
      </c>
      <c r="AG130" s="517">
        <v>0.99619999999999997</v>
      </c>
      <c r="AH130" s="517">
        <v>1.2831999999999999</v>
      </c>
      <c r="AI130" s="517">
        <v>2.6535000000000002</v>
      </c>
      <c r="AJ130" s="527">
        <v>111.20269999999999</v>
      </c>
      <c r="AK130" s="517">
        <v>0.34520000000000001</v>
      </c>
      <c r="AL130" s="517">
        <v>1.1071</v>
      </c>
      <c r="AM130" s="517">
        <v>1.9578</v>
      </c>
      <c r="AN130" s="517">
        <v>3.4102000000000001</v>
      </c>
      <c r="AO130" s="517">
        <v>0.85750000000000004</v>
      </c>
      <c r="AP130" s="517">
        <v>0.46920000000000001</v>
      </c>
      <c r="AQ130" s="517">
        <v>0.76300000000000001</v>
      </c>
      <c r="AR130" s="517">
        <v>2.0897000000000001</v>
      </c>
      <c r="AS130" s="517">
        <v>1.6227</v>
      </c>
      <c r="AT130" s="517">
        <v>0.75270000000000004</v>
      </c>
      <c r="AU130" s="517">
        <v>2.7204999999999999</v>
      </c>
      <c r="AV130" s="517">
        <v>5.0959000000000003</v>
      </c>
      <c r="AW130" s="517">
        <v>1.5127999999999999</v>
      </c>
      <c r="AX130" s="517">
        <v>2.2719</v>
      </c>
      <c r="AY130" s="517">
        <v>1.1409</v>
      </c>
      <c r="AZ130" s="517">
        <v>4.9255000000000004</v>
      </c>
      <c r="BA130" s="528">
        <v>15.5212</v>
      </c>
      <c r="BB130" s="516">
        <v>5.3394000000000004</v>
      </c>
      <c r="BC130" s="517">
        <v>2.923</v>
      </c>
      <c r="BD130" s="517">
        <v>0.44669999999999999</v>
      </c>
      <c r="BE130" s="517">
        <v>8.7090999999999994</v>
      </c>
      <c r="BF130" s="517">
        <v>0.52110000000000001</v>
      </c>
      <c r="BG130" s="517">
        <v>0.76480000000000004</v>
      </c>
      <c r="BH130" s="517">
        <v>0.63049999999999995</v>
      </c>
      <c r="BI130" s="517">
        <v>1.9162999999999999</v>
      </c>
      <c r="BJ130" s="517">
        <v>0.13350000000000001</v>
      </c>
      <c r="BK130" s="517">
        <v>0.47570000000000001</v>
      </c>
      <c r="BL130" s="517">
        <v>0.95299999999999996</v>
      </c>
      <c r="BM130" s="517">
        <v>1.5622</v>
      </c>
      <c r="BN130" s="517">
        <v>0.47739999999999999</v>
      </c>
      <c r="BO130" s="517">
        <v>1.0469999999999999</v>
      </c>
      <c r="BP130" s="517">
        <v>1.5367</v>
      </c>
      <c r="BQ130" s="517">
        <v>3.0611000000000002</v>
      </c>
      <c r="BR130" s="526">
        <v>15.248799999999999</v>
      </c>
      <c r="BS130" s="517">
        <v>2.8479000000000001</v>
      </c>
      <c r="BT130" s="517">
        <v>2.0137999999999998</v>
      </c>
      <c r="BU130" s="517">
        <v>2.2875999999999999</v>
      </c>
      <c r="BV130" s="517">
        <v>7.1493000000000002</v>
      </c>
      <c r="BW130" s="517">
        <v>1.4617</v>
      </c>
      <c r="BX130" s="517">
        <v>1.3859999999999999</v>
      </c>
      <c r="BY130" s="517">
        <v>0.1273</v>
      </c>
      <c r="BZ130" s="517">
        <v>2.9750000000000001</v>
      </c>
      <c r="CA130" s="517">
        <v>1.3347</v>
      </c>
      <c r="CB130" s="517">
        <v>1.8351</v>
      </c>
      <c r="CC130" s="517">
        <v>1.2531000000000001</v>
      </c>
      <c r="CD130" s="517">
        <v>4.4229000000000003</v>
      </c>
      <c r="CE130" s="517">
        <v>2.7397</v>
      </c>
      <c r="CF130" s="517">
        <v>2.6560999999999999</v>
      </c>
      <c r="CG130" s="517">
        <v>2.4245000000000001</v>
      </c>
      <c r="CH130" s="517">
        <v>7.8202999999999996</v>
      </c>
      <c r="CI130" s="527">
        <v>22.3675</v>
      </c>
      <c r="CJ130" s="517">
        <v>5.8712</v>
      </c>
      <c r="CK130" s="517">
        <v>3.2496</v>
      </c>
      <c r="CL130" s="517">
        <v>1.1627000000000001</v>
      </c>
      <c r="CM130" s="517">
        <v>10.2835</v>
      </c>
      <c r="CN130" s="517">
        <v>1.9717</v>
      </c>
      <c r="CO130" s="517">
        <v>1.5848</v>
      </c>
      <c r="CP130" s="517">
        <v>1.2257</v>
      </c>
      <c r="CQ130" s="517">
        <v>4.7821999999999996</v>
      </c>
      <c r="CR130" s="517">
        <v>3.9451000000000001</v>
      </c>
      <c r="CS130" s="517">
        <v>2.7755000000000001</v>
      </c>
      <c r="CT130" s="517">
        <v>1.4993000000000001</v>
      </c>
      <c r="CU130" s="517">
        <v>8.2197999999999993</v>
      </c>
      <c r="CV130" s="517">
        <v>2.1884999999999999</v>
      </c>
      <c r="CW130" s="517">
        <v>2.3914</v>
      </c>
      <c r="CX130" s="517">
        <v>5.2831999999999999</v>
      </c>
      <c r="CY130" s="517">
        <v>9.8629999999999995</v>
      </c>
      <c r="CZ130" s="528">
        <v>33.148499999999999</v>
      </c>
      <c r="DA130" s="93" t="s">
        <v>362</v>
      </c>
      <c r="DB130" s="94">
        <v>125</v>
      </c>
      <c r="DC130" s="226"/>
    </row>
    <row r="131" spans="1:107" ht="18" customHeight="1" x14ac:dyDescent="0.5">
      <c r="A131" s="95">
        <v>126</v>
      </c>
      <c r="B131" s="77" t="s">
        <v>75</v>
      </c>
      <c r="C131" s="518">
        <v>1.0670999999999999</v>
      </c>
      <c r="D131" s="519">
        <v>42.859000000000002</v>
      </c>
      <c r="E131" s="519">
        <v>2.0015000000000001</v>
      </c>
      <c r="F131" s="519">
        <v>45.927599999999998</v>
      </c>
      <c r="G131" s="519">
        <v>0.55579999999999996</v>
      </c>
      <c r="H131" s="519">
        <v>2.1377000000000002</v>
      </c>
      <c r="I131" s="519">
        <v>2.7860999999999998</v>
      </c>
      <c r="J131" s="519">
        <v>5.4795999999999996</v>
      </c>
      <c r="K131" s="519">
        <v>2.3407</v>
      </c>
      <c r="L131" s="519">
        <v>2.9352999999999998</v>
      </c>
      <c r="M131" s="519">
        <v>2.6995</v>
      </c>
      <c r="N131" s="519">
        <v>7.9755000000000003</v>
      </c>
      <c r="O131" s="519">
        <v>1.81</v>
      </c>
      <c r="P131" s="519">
        <v>1.712</v>
      </c>
      <c r="Q131" s="519">
        <v>2.2761</v>
      </c>
      <c r="R131" s="519">
        <v>5.7980999999999998</v>
      </c>
      <c r="S131" s="529">
        <v>65.180800000000005</v>
      </c>
      <c r="T131" s="519">
        <v>1.2834000000000001</v>
      </c>
      <c r="U131" s="519">
        <v>2.0425</v>
      </c>
      <c r="V131" s="519">
        <v>1.3355999999999999</v>
      </c>
      <c r="W131" s="519">
        <v>4.6616</v>
      </c>
      <c r="X131" s="519">
        <v>0.47510000000000002</v>
      </c>
      <c r="Y131" s="519">
        <v>5.4306999999999999</v>
      </c>
      <c r="Z131" s="519">
        <v>4.4874999999999998</v>
      </c>
      <c r="AA131" s="519">
        <v>10.3933</v>
      </c>
      <c r="AB131" s="519">
        <v>6.6638000000000002</v>
      </c>
      <c r="AC131" s="519">
        <v>1.5968</v>
      </c>
      <c r="AD131" s="519">
        <v>1.5119</v>
      </c>
      <c r="AE131" s="519">
        <v>9.7726000000000006</v>
      </c>
      <c r="AF131" s="519">
        <v>2.0385</v>
      </c>
      <c r="AG131" s="519">
        <v>0.27279999999999999</v>
      </c>
      <c r="AH131" s="519">
        <v>1.3432999999999999</v>
      </c>
      <c r="AI131" s="519">
        <v>3.6547000000000001</v>
      </c>
      <c r="AJ131" s="530">
        <v>28.482199999999999</v>
      </c>
      <c r="AK131" s="519">
        <v>2.0400999999999998</v>
      </c>
      <c r="AL131" s="519">
        <v>2.1919</v>
      </c>
      <c r="AM131" s="519">
        <v>3.1852999999999998</v>
      </c>
      <c r="AN131" s="519">
        <v>7.4172000000000002</v>
      </c>
      <c r="AO131" s="519">
        <v>1.5517000000000001</v>
      </c>
      <c r="AP131" s="519">
        <v>2.3069000000000002</v>
      </c>
      <c r="AQ131" s="519">
        <v>1.8458000000000001</v>
      </c>
      <c r="AR131" s="519">
        <v>5.7043999999999997</v>
      </c>
      <c r="AS131" s="519">
        <v>1.1741999999999999</v>
      </c>
      <c r="AT131" s="519">
        <v>1.8729</v>
      </c>
      <c r="AU131" s="519">
        <v>1.1832</v>
      </c>
      <c r="AV131" s="519">
        <v>4.2302999999999997</v>
      </c>
      <c r="AW131" s="519">
        <v>2.1147999999999998</v>
      </c>
      <c r="AX131" s="519">
        <v>0.21149999999999999</v>
      </c>
      <c r="AY131" s="519">
        <v>0.78510000000000002</v>
      </c>
      <c r="AZ131" s="519">
        <v>3.1114000000000002</v>
      </c>
      <c r="BA131" s="531">
        <v>20.4633</v>
      </c>
      <c r="BB131" s="518">
        <v>4.0110999999999999</v>
      </c>
      <c r="BC131" s="519">
        <v>2.5644</v>
      </c>
      <c r="BD131" s="519">
        <v>2.4033000000000002</v>
      </c>
      <c r="BE131" s="519">
        <v>8.9788999999999994</v>
      </c>
      <c r="BF131" s="519">
        <v>1.3657999999999999</v>
      </c>
      <c r="BG131" s="519">
        <v>1.109</v>
      </c>
      <c r="BH131" s="519">
        <v>1.5782</v>
      </c>
      <c r="BI131" s="519">
        <v>4.0529000000000002</v>
      </c>
      <c r="BJ131" s="519">
        <v>1.3831</v>
      </c>
      <c r="BK131" s="519">
        <v>1.3751</v>
      </c>
      <c r="BL131" s="519">
        <v>1.5313000000000001</v>
      </c>
      <c r="BM131" s="519">
        <v>4.2895000000000003</v>
      </c>
      <c r="BN131" s="519">
        <v>0.46579999999999999</v>
      </c>
      <c r="BO131" s="519">
        <v>2.2094</v>
      </c>
      <c r="BP131" s="519">
        <v>3.2706</v>
      </c>
      <c r="BQ131" s="519">
        <v>5.9458000000000002</v>
      </c>
      <c r="BR131" s="529">
        <v>23.266999999999999</v>
      </c>
      <c r="BS131" s="519">
        <v>4.3701999999999996</v>
      </c>
      <c r="BT131" s="519">
        <v>4.9656000000000002</v>
      </c>
      <c r="BU131" s="519">
        <v>2.5688</v>
      </c>
      <c r="BV131" s="519">
        <v>11.9047</v>
      </c>
      <c r="BW131" s="519">
        <v>1.9827999999999999</v>
      </c>
      <c r="BX131" s="519">
        <v>2.4986999999999999</v>
      </c>
      <c r="BY131" s="519">
        <v>1.6606000000000001</v>
      </c>
      <c r="BZ131" s="519">
        <v>6.1420000000000003</v>
      </c>
      <c r="CA131" s="519">
        <v>0.70430000000000004</v>
      </c>
      <c r="CB131" s="519">
        <v>2.4619</v>
      </c>
      <c r="CC131" s="519">
        <v>1.2007000000000001</v>
      </c>
      <c r="CD131" s="519">
        <v>4.3667999999999996</v>
      </c>
      <c r="CE131" s="519">
        <v>2.7715000000000001</v>
      </c>
      <c r="CF131" s="519">
        <v>3.6930000000000001</v>
      </c>
      <c r="CG131" s="519">
        <v>2.7572999999999999</v>
      </c>
      <c r="CH131" s="519">
        <v>9.2218</v>
      </c>
      <c r="CI131" s="530">
        <v>31.635300000000001</v>
      </c>
      <c r="CJ131" s="519">
        <v>2.8106</v>
      </c>
      <c r="CK131" s="519">
        <v>1.7666999999999999</v>
      </c>
      <c r="CL131" s="519">
        <v>1.4400999999999999</v>
      </c>
      <c r="CM131" s="519">
        <v>6.0172999999999996</v>
      </c>
      <c r="CN131" s="519">
        <v>1.6533</v>
      </c>
      <c r="CO131" s="519">
        <v>1.5205</v>
      </c>
      <c r="CP131" s="519">
        <v>0.83279999999999998</v>
      </c>
      <c r="CQ131" s="519">
        <v>4.0065</v>
      </c>
      <c r="CR131" s="519">
        <v>1.1513</v>
      </c>
      <c r="CS131" s="519">
        <v>1.1364000000000001</v>
      </c>
      <c r="CT131" s="519">
        <v>1.5088999999999999</v>
      </c>
      <c r="CU131" s="519">
        <v>3.7966000000000002</v>
      </c>
      <c r="CV131" s="519">
        <v>1.6868000000000001</v>
      </c>
      <c r="CW131" s="519">
        <v>0.7611</v>
      </c>
      <c r="CX131" s="519">
        <v>5.2045000000000003</v>
      </c>
      <c r="CY131" s="519">
        <v>7.6524000000000001</v>
      </c>
      <c r="CZ131" s="531">
        <v>21.472799999999999</v>
      </c>
      <c r="DA131" s="96" t="s">
        <v>354</v>
      </c>
      <c r="DB131" s="97">
        <v>126</v>
      </c>
      <c r="DC131" s="226"/>
    </row>
    <row r="132" spans="1:107" ht="18" customHeight="1" x14ac:dyDescent="0.5">
      <c r="A132" s="92">
        <v>127</v>
      </c>
      <c r="B132" s="73" t="s">
        <v>634</v>
      </c>
      <c r="C132" s="516">
        <v>3.895</v>
      </c>
      <c r="D132" s="517">
        <v>1.8971</v>
      </c>
      <c r="E132" s="517">
        <v>1.7665999999999999</v>
      </c>
      <c r="F132" s="517">
        <v>7.5587</v>
      </c>
      <c r="G132" s="517">
        <v>2.1002000000000001</v>
      </c>
      <c r="H132" s="517">
        <v>2.1029</v>
      </c>
      <c r="I132" s="517">
        <v>3.7315999999999998</v>
      </c>
      <c r="J132" s="517">
        <v>7.9347000000000003</v>
      </c>
      <c r="K132" s="517">
        <v>1.556</v>
      </c>
      <c r="L132" s="517">
        <v>3.1526000000000001</v>
      </c>
      <c r="M132" s="517">
        <v>3.5577000000000001</v>
      </c>
      <c r="N132" s="517">
        <v>8.2664000000000009</v>
      </c>
      <c r="O132" s="517">
        <v>3.0497000000000001</v>
      </c>
      <c r="P132" s="517">
        <v>3.5331000000000001</v>
      </c>
      <c r="Q132" s="517">
        <v>0.63949999999999996</v>
      </c>
      <c r="R132" s="517">
        <v>7.2222999999999997</v>
      </c>
      <c r="S132" s="526">
        <v>30.982199999999999</v>
      </c>
      <c r="T132" s="517">
        <v>0.20899999999999999</v>
      </c>
      <c r="U132" s="517">
        <v>3.2326000000000001</v>
      </c>
      <c r="V132" s="517">
        <v>1.0680000000000001</v>
      </c>
      <c r="W132" s="517">
        <v>4.5095999999999998</v>
      </c>
      <c r="X132" s="517">
        <v>0.19209999999999999</v>
      </c>
      <c r="Y132" s="517">
        <v>1.2992999999999999</v>
      </c>
      <c r="Z132" s="517">
        <v>0.5645</v>
      </c>
      <c r="AA132" s="517">
        <v>2.0558999999999998</v>
      </c>
      <c r="AB132" s="517">
        <v>4.1569000000000003</v>
      </c>
      <c r="AC132" s="517">
        <v>1.464</v>
      </c>
      <c r="AD132" s="517">
        <v>1.0346</v>
      </c>
      <c r="AE132" s="517">
        <v>6.6555</v>
      </c>
      <c r="AF132" s="517">
        <v>5.6039000000000003</v>
      </c>
      <c r="AG132" s="517">
        <v>1.3218000000000001</v>
      </c>
      <c r="AH132" s="517">
        <v>3.0876999999999999</v>
      </c>
      <c r="AI132" s="517">
        <v>10.013299999999999</v>
      </c>
      <c r="AJ132" s="527">
        <v>23.234300000000001</v>
      </c>
      <c r="AK132" s="517">
        <v>2.0579999999999998</v>
      </c>
      <c r="AL132" s="517">
        <v>2.1231</v>
      </c>
      <c r="AM132" s="517">
        <v>1.5849</v>
      </c>
      <c r="AN132" s="517">
        <v>5.766</v>
      </c>
      <c r="AO132" s="517">
        <v>2.4134000000000002</v>
      </c>
      <c r="AP132" s="517">
        <v>0.91649999999999998</v>
      </c>
      <c r="AQ132" s="517">
        <v>1.6666000000000001</v>
      </c>
      <c r="AR132" s="517">
        <v>4.9965999999999999</v>
      </c>
      <c r="AS132" s="517">
        <v>6.4404000000000003</v>
      </c>
      <c r="AT132" s="517">
        <v>7.0484</v>
      </c>
      <c r="AU132" s="517">
        <v>3.5983000000000001</v>
      </c>
      <c r="AV132" s="517">
        <v>17.0871</v>
      </c>
      <c r="AW132" s="517">
        <v>2.3138999999999998</v>
      </c>
      <c r="AX132" s="517">
        <v>2.4704000000000002</v>
      </c>
      <c r="AY132" s="517">
        <v>5.1501000000000001</v>
      </c>
      <c r="AZ132" s="517">
        <v>9.9343000000000004</v>
      </c>
      <c r="BA132" s="528">
        <v>37.783999999999999</v>
      </c>
      <c r="BB132" s="516">
        <v>0</v>
      </c>
      <c r="BC132" s="517">
        <v>2.9999999999999997E-4</v>
      </c>
      <c r="BD132" s="517">
        <v>0</v>
      </c>
      <c r="BE132" s="517">
        <v>2.9999999999999997E-4</v>
      </c>
      <c r="BF132" s="517">
        <v>0</v>
      </c>
      <c r="BG132" s="517">
        <v>0</v>
      </c>
      <c r="BH132" s="517">
        <v>3.8E-3</v>
      </c>
      <c r="BI132" s="517">
        <v>3.8E-3</v>
      </c>
      <c r="BJ132" s="517">
        <v>1E-4</v>
      </c>
      <c r="BK132" s="517">
        <v>2.3E-3</v>
      </c>
      <c r="BL132" s="517">
        <v>4.3299999999999998E-2</v>
      </c>
      <c r="BM132" s="517">
        <v>4.5699999999999998E-2</v>
      </c>
      <c r="BN132" s="517">
        <v>4.4999999999999997E-3</v>
      </c>
      <c r="BO132" s="517">
        <v>0</v>
      </c>
      <c r="BP132" s="517">
        <v>0</v>
      </c>
      <c r="BQ132" s="517">
        <v>4.4999999999999997E-3</v>
      </c>
      <c r="BR132" s="526">
        <v>5.4300000000000001E-2</v>
      </c>
      <c r="BS132" s="517">
        <v>12.540100000000001</v>
      </c>
      <c r="BT132" s="517">
        <v>0</v>
      </c>
      <c r="BU132" s="517">
        <v>4.0000000000000002E-4</v>
      </c>
      <c r="BV132" s="517">
        <v>12.5405</v>
      </c>
      <c r="BW132" s="517">
        <v>4.8228999999999997</v>
      </c>
      <c r="BX132" s="517">
        <v>1.1900000000000001E-2</v>
      </c>
      <c r="BY132" s="517">
        <v>6.4000000000000003E-3</v>
      </c>
      <c r="BZ132" s="517">
        <v>4.8411</v>
      </c>
      <c r="CA132" s="517">
        <v>0</v>
      </c>
      <c r="CB132" s="517">
        <v>5.0000000000000001E-4</v>
      </c>
      <c r="CC132" s="517">
        <v>0</v>
      </c>
      <c r="CD132" s="517">
        <v>5.0000000000000001E-4</v>
      </c>
      <c r="CE132" s="517">
        <v>0</v>
      </c>
      <c r="CF132" s="517">
        <v>0</v>
      </c>
      <c r="CG132" s="517">
        <v>0</v>
      </c>
      <c r="CH132" s="517">
        <v>0</v>
      </c>
      <c r="CI132" s="527">
        <v>17.382100000000001</v>
      </c>
      <c r="CJ132" s="517">
        <v>1E-4</v>
      </c>
      <c r="CK132" s="517">
        <v>5.6599999999999998E-2</v>
      </c>
      <c r="CL132" s="517">
        <v>1.1999999999999999E-3</v>
      </c>
      <c r="CM132" s="517">
        <v>5.79E-2</v>
      </c>
      <c r="CN132" s="517">
        <v>0</v>
      </c>
      <c r="CO132" s="517">
        <v>0.21590000000000001</v>
      </c>
      <c r="CP132" s="517">
        <v>0</v>
      </c>
      <c r="CQ132" s="517">
        <v>0.21590000000000001</v>
      </c>
      <c r="CR132" s="517">
        <v>0</v>
      </c>
      <c r="CS132" s="517">
        <v>0</v>
      </c>
      <c r="CT132" s="517">
        <v>0.21</v>
      </c>
      <c r="CU132" s="517">
        <v>0.21</v>
      </c>
      <c r="CV132" s="517">
        <v>0</v>
      </c>
      <c r="CW132" s="517">
        <v>0</v>
      </c>
      <c r="CX132" s="517">
        <v>8.9999999999999998E-4</v>
      </c>
      <c r="CY132" s="517">
        <v>8.9999999999999998E-4</v>
      </c>
      <c r="CZ132" s="528">
        <v>0.48470000000000002</v>
      </c>
      <c r="DA132" s="93" t="s">
        <v>635</v>
      </c>
      <c r="DB132" s="94">
        <v>127</v>
      </c>
      <c r="DC132" s="226"/>
    </row>
    <row r="133" spans="1:107" ht="18" customHeight="1" x14ac:dyDescent="0.5">
      <c r="A133" s="95">
        <v>128</v>
      </c>
      <c r="B133" s="77" t="s">
        <v>156</v>
      </c>
      <c r="C133" s="518">
        <v>3.2907999999999999</v>
      </c>
      <c r="D133" s="519">
        <v>2.8690000000000002</v>
      </c>
      <c r="E133" s="519">
        <v>2.5293999999999999</v>
      </c>
      <c r="F133" s="519">
        <v>8.6891999999999996</v>
      </c>
      <c r="G133" s="519">
        <v>4.2653999999999996</v>
      </c>
      <c r="H133" s="519">
        <v>5.2069999999999999</v>
      </c>
      <c r="I133" s="519">
        <v>2.6374</v>
      </c>
      <c r="J133" s="519">
        <v>12.1097</v>
      </c>
      <c r="K133" s="519">
        <v>4.0781000000000001</v>
      </c>
      <c r="L133" s="519">
        <v>5.1075999999999997</v>
      </c>
      <c r="M133" s="519">
        <v>3.5211999999999999</v>
      </c>
      <c r="N133" s="519">
        <v>12.706799999999999</v>
      </c>
      <c r="O133" s="519">
        <v>1.1785000000000001</v>
      </c>
      <c r="P133" s="519">
        <v>3.4275000000000002</v>
      </c>
      <c r="Q133" s="519">
        <v>3.2829999999999999</v>
      </c>
      <c r="R133" s="519">
        <v>7.8890000000000002</v>
      </c>
      <c r="S133" s="529">
        <v>41.3947</v>
      </c>
      <c r="T133" s="519">
        <v>4.6146000000000003</v>
      </c>
      <c r="U133" s="519">
        <v>1.3444</v>
      </c>
      <c r="V133" s="519">
        <v>3.5026999999999999</v>
      </c>
      <c r="W133" s="519">
        <v>9.4617000000000004</v>
      </c>
      <c r="X133" s="519">
        <v>1.9061999999999999</v>
      </c>
      <c r="Y133" s="519">
        <v>5.5712000000000002</v>
      </c>
      <c r="Z133" s="519">
        <v>1.5906</v>
      </c>
      <c r="AA133" s="519">
        <v>9.0678999999999998</v>
      </c>
      <c r="AB133" s="519">
        <v>4.6079999999999997</v>
      </c>
      <c r="AC133" s="519">
        <v>5.6349</v>
      </c>
      <c r="AD133" s="519">
        <v>2.9670999999999998</v>
      </c>
      <c r="AE133" s="519">
        <v>13.21</v>
      </c>
      <c r="AF133" s="519">
        <v>1.5461</v>
      </c>
      <c r="AG133" s="519">
        <v>1.4675</v>
      </c>
      <c r="AH133" s="519">
        <v>2.7524999999999999</v>
      </c>
      <c r="AI133" s="519">
        <v>5.7660999999999998</v>
      </c>
      <c r="AJ133" s="530">
        <v>37.505699999999997</v>
      </c>
      <c r="AK133" s="519">
        <v>2.6905000000000001</v>
      </c>
      <c r="AL133" s="519">
        <v>2.1956000000000002</v>
      </c>
      <c r="AM133" s="519">
        <v>1.9198999999999999</v>
      </c>
      <c r="AN133" s="519">
        <v>6.806</v>
      </c>
      <c r="AO133" s="519">
        <v>2.3993000000000002</v>
      </c>
      <c r="AP133" s="519">
        <v>2.5872000000000002</v>
      </c>
      <c r="AQ133" s="519">
        <v>4.0048000000000004</v>
      </c>
      <c r="AR133" s="519">
        <v>8.9914000000000005</v>
      </c>
      <c r="AS133" s="519">
        <v>3.8664999999999998</v>
      </c>
      <c r="AT133" s="519">
        <v>2.7683</v>
      </c>
      <c r="AU133" s="519">
        <v>2.8182</v>
      </c>
      <c r="AV133" s="519">
        <v>9.4529999999999994</v>
      </c>
      <c r="AW133" s="519">
        <v>1.3122</v>
      </c>
      <c r="AX133" s="519">
        <v>3.3662000000000001</v>
      </c>
      <c r="AY133" s="519">
        <v>3.3058000000000001</v>
      </c>
      <c r="AZ133" s="519">
        <v>7.9843000000000002</v>
      </c>
      <c r="BA133" s="531">
        <v>33.234699999999997</v>
      </c>
      <c r="BB133" s="518">
        <v>1.1438999999999999</v>
      </c>
      <c r="BC133" s="519">
        <v>0.2707</v>
      </c>
      <c r="BD133" s="519">
        <v>0.11269999999999999</v>
      </c>
      <c r="BE133" s="519">
        <v>1.5273000000000001</v>
      </c>
      <c r="BF133" s="519">
        <v>7.3000000000000001E-3</v>
      </c>
      <c r="BG133" s="519">
        <v>0.2266</v>
      </c>
      <c r="BH133" s="519">
        <v>0.48820000000000002</v>
      </c>
      <c r="BI133" s="519">
        <v>0.72209999999999996</v>
      </c>
      <c r="BJ133" s="519">
        <v>0.15160000000000001</v>
      </c>
      <c r="BK133" s="519">
        <v>5.3699999999999998E-2</v>
      </c>
      <c r="BL133" s="519">
        <v>0.84260000000000002</v>
      </c>
      <c r="BM133" s="519">
        <v>1.0479000000000001</v>
      </c>
      <c r="BN133" s="519">
        <v>0.11119999999999999</v>
      </c>
      <c r="BO133" s="519">
        <v>0.12330000000000001</v>
      </c>
      <c r="BP133" s="519">
        <v>0.15390000000000001</v>
      </c>
      <c r="BQ133" s="519">
        <v>0.38840000000000002</v>
      </c>
      <c r="BR133" s="529">
        <v>3.6856</v>
      </c>
      <c r="BS133" s="519">
        <v>0.1847</v>
      </c>
      <c r="BT133" s="519">
        <v>0.29409999999999997</v>
      </c>
      <c r="BU133" s="519">
        <v>8.3500000000000005E-2</v>
      </c>
      <c r="BV133" s="519">
        <v>0.56230000000000002</v>
      </c>
      <c r="BW133" s="519">
        <v>0.11609999999999999</v>
      </c>
      <c r="BX133" s="519">
        <v>0.44019999999999998</v>
      </c>
      <c r="BY133" s="519">
        <v>0.35199999999999998</v>
      </c>
      <c r="BZ133" s="519">
        <v>0.90839999999999999</v>
      </c>
      <c r="CA133" s="519">
        <v>0.29330000000000001</v>
      </c>
      <c r="CB133" s="519">
        <v>0.20380000000000001</v>
      </c>
      <c r="CC133" s="519">
        <v>0.29930000000000001</v>
      </c>
      <c r="CD133" s="519">
        <v>0.7964</v>
      </c>
      <c r="CE133" s="519">
        <v>0.5403</v>
      </c>
      <c r="CF133" s="519">
        <v>8.1600000000000006E-2</v>
      </c>
      <c r="CG133" s="519">
        <v>0.23980000000000001</v>
      </c>
      <c r="CH133" s="519">
        <v>0.86170000000000002</v>
      </c>
      <c r="CI133" s="530">
        <v>3.1288</v>
      </c>
      <c r="CJ133" s="519">
        <v>7.7200000000000005E-2</v>
      </c>
      <c r="CK133" s="519">
        <v>0.9153</v>
      </c>
      <c r="CL133" s="519">
        <v>0.157</v>
      </c>
      <c r="CM133" s="519">
        <v>1.1495</v>
      </c>
      <c r="CN133" s="519">
        <v>0.29970000000000002</v>
      </c>
      <c r="CO133" s="519">
        <v>5.3499999999999999E-2</v>
      </c>
      <c r="CP133" s="519">
        <v>6.4600000000000005E-2</v>
      </c>
      <c r="CQ133" s="519">
        <v>0.4178</v>
      </c>
      <c r="CR133" s="519">
        <v>4.3E-3</v>
      </c>
      <c r="CS133" s="519">
        <v>0.1111</v>
      </c>
      <c r="CT133" s="519">
        <v>0.52049999999999996</v>
      </c>
      <c r="CU133" s="519">
        <v>0.63590000000000002</v>
      </c>
      <c r="CV133" s="519">
        <v>0.58760000000000001</v>
      </c>
      <c r="CW133" s="519">
        <v>0.18959999999999999</v>
      </c>
      <c r="CX133" s="519">
        <v>0.38469999999999999</v>
      </c>
      <c r="CY133" s="519">
        <v>1.1618999999999999</v>
      </c>
      <c r="CZ133" s="531">
        <v>3.3652000000000002</v>
      </c>
      <c r="DA133" s="96" t="s">
        <v>356</v>
      </c>
      <c r="DB133" s="97">
        <v>128</v>
      </c>
      <c r="DC133" s="226"/>
    </row>
    <row r="134" spans="1:107" ht="18" customHeight="1" x14ac:dyDescent="0.5">
      <c r="A134" s="92">
        <v>129</v>
      </c>
      <c r="B134" s="73" t="s">
        <v>191</v>
      </c>
      <c r="C134" s="516">
        <v>0.21190000000000001</v>
      </c>
      <c r="D134" s="517">
        <v>0.53400000000000003</v>
      </c>
      <c r="E134" s="517">
        <v>1.9572000000000001</v>
      </c>
      <c r="F134" s="517">
        <v>2.7031000000000001</v>
      </c>
      <c r="G134" s="517">
        <v>1.4811000000000001</v>
      </c>
      <c r="H134" s="517">
        <v>0.78549999999999998</v>
      </c>
      <c r="I134" s="517">
        <v>1.4698</v>
      </c>
      <c r="J134" s="517">
        <v>3.7364000000000002</v>
      </c>
      <c r="K134" s="517">
        <v>0.28129999999999999</v>
      </c>
      <c r="L134" s="517">
        <v>0.59389999999999998</v>
      </c>
      <c r="M134" s="517">
        <v>2.2704</v>
      </c>
      <c r="N134" s="517">
        <v>3.1456</v>
      </c>
      <c r="O134" s="517">
        <v>0.7651</v>
      </c>
      <c r="P134" s="517">
        <v>0.74690000000000001</v>
      </c>
      <c r="Q134" s="517">
        <v>0.67749999999999999</v>
      </c>
      <c r="R134" s="517">
        <v>2.1894</v>
      </c>
      <c r="S134" s="526">
        <v>11.7746</v>
      </c>
      <c r="T134" s="517">
        <v>0.93759999999999999</v>
      </c>
      <c r="U134" s="517">
        <v>2.1846000000000001</v>
      </c>
      <c r="V134" s="517">
        <v>0.78490000000000004</v>
      </c>
      <c r="W134" s="517">
        <v>3.9070999999999998</v>
      </c>
      <c r="X134" s="517">
        <v>1.4602999999999999</v>
      </c>
      <c r="Y134" s="517">
        <v>0.17430000000000001</v>
      </c>
      <c r="Z134" s="517">
        <v>3.1859999999999999</v>
      </c>
      <c r="AA134" s="517">
        <v>4.8205</v>
      </c>
      <c r="AB134" s="517">
        <v>1.4379999999999999</v>
      </c>
      <c r="AC134" s="517">
        <v>3.4971999999999999</v>
      </c>
      <c r="AD134" s="517">
        <v>0.26600000000000001</v>
      </c>
      <c r="AE134" s="517">
        <v>5.2012</v>
      </c>
      <c r="AF134" s="517">
        <v>2.0979999999999999</v>
      </c>
      <c r="AG134" s="517">
        <v>3.8388</v>
      </c>
      <c r="AH134" s="517">
        <v>2.8037999999999998</v>
      </c>
      <c r="AI134" s="517">
        <v>8.7405000000000008</v>
      </c>
      <c r="AJ134" s="527">
        <v>22.6694</v>
      </c>
      <c r="AK134" s="517">
        <v>0.77810000000000001</v>
      </c>
      <c r="AL134" s="517">
        <v>2.2991999999999999</v>
      </c>
      <c r="AM134" s="517">
        <v>3.4742999999999999</v>
      </c>
      <c r="AN134" s="517">
        <v>6.5514999999999999</v>
      </c>
      <c r="AO134" s="517">
        <v>1.8996</v>
      </c>
      <c r="AP134" s="517">
        <v>3.6549999999999998</v>
      </c>
      <c r="AQ134" s="517">
        <v>3.145</v>
      </c>
      <c r="AR134" s="517">
        <v>8.6996000000000002</v>
      </c>
      <c r="AS134" s="517">
        <v>3.4569999999999999</v>
      </c>
      <c r="AT134" s="517">
        <v>4.5894000000000004</v>
      </c>
      <c r="AU134" s="517">
        <v>2.7845</v>
      </c>
      <c r="AV134" s="517">
        <v>10.8309</v>
      </c>
      <c r="AW134" s="517">
        <v>1.9944999999999999</v>
      </c>
      <c r="AX134" s="517">
        <v>0.6976</v>
      </c>
      <c r="AY134" s="517">
        <v>1.6124000000000001</v>
      </c>
      <c r="AZ134" s="517">
        <v>4.3045</v>
      </c>
      <c r="BA134" s="528">
        <v>30.386500000000002</v>
      </c>
      <c r="BB134" s="516">
        <v>7.6E-3</v>
      </c>
      <c r="BC134" s="517">
        <v>0</v>
      </c>
      <c r="BD134" s="517">
        <v>4.0000000000000002E-4</v>
      </c>
      <c r="BE134" s="517">
        <v>8.0999999999999996E-3</v>
      </c>
      <c r="BF134" s="517">
        <v>1E-3</v>
      </c>
      <c r="BG134" s="517">
        <v>3.5000000000000001E-3</v>
      </c>
      <c r="BH134" s="517">
        <v>1.5257000000000001</v>
      </c>
      <c r="BI134" s="517">
        <v>1.5302</v>
      </c>
      <c r="BJ134" s="517">
        <v>0</v>
      </c>
      <c r="BK134" s="517">
        <v>0.42480000000000001</v>
      </c>
      <c r="BL134" s="517">
        <v>0</v>
      </c>
      <c r="BM134" s="517">
        <v>0.42480000000000001</v>
      </c>
      <c r="BN134" s="517">
        <v>0.15679999999999999</v>
      </c>
      <c r="BO134" s="517">
        <v>0</v>
      </c>
      <c r="BP134" s="517">
        <v>0</v>
      </c>
      <c r="BQ134" s="517">
        <v>0.15679999999999999</v>
      </c>
      <c r="BR134" s="526">
        <v>2.1198000000000001</v>
      </c>
      <c r="BS134" s="517">
        <v>4.0000000000000002E-4</v>
      </c>
      <c r="BT134" s="517">
        <v>0</v>
      </c>
      <c r="BU134" s="517">
        <v>8.6400000000000005E-2</v>
      </c>
      <c r="BV134" s="517">
        <v>8.6800000000000002E-2</v>
      </c>
      <c r="BW134" s="517">
        <v>0</v>
      </c>
      <c r="BX134" s="517">
        <v>3.8681999999999999</v>
      </c>
      <c r="BY134" s="517">
        <v>5.9900000000000002E-2</v>
      </c>
      <c r="BZ134" s="517">
        <v>3.9281000000000001</v>
      </c>
      <c r="CA134" s="517">
        <v>0</v>
      </c>
      <c r="CB134" s="517">
        <v>4.0000000000000002E-4</v>
      </c>
      <c r="CC134" s="517">
        <v>0</v>
      </c>
      <c r="CD134" s="517">
        <v>4.0000000000000002E-4</v>
      </c>
      <c r="CE134" s="517">
        <v>1.9E-3</v>
      </c>
      <c r="CF134" s="517">
        <v>0</v>
      </c>
      <c r="CG134" s="517">
        <v>1.0999999999999999E-2</v>
      </c>
      <c r="CH134" s="517">
        <v>1.29E-2</v>
      </c>
      <c r="CI134" s="527">
        <v>4.0282</v>
      </c>
      <c r="CJ134" s="517">
        <v>0</v>
      </c>
      <c r="CK134" s="517">
        <v>0</v>
      </c>
      <c r="CL134" s="517">
        <v>0</v>
      </c>
      <c r="CM134" s="517">
        <v>0</v>
      </c>
      <c r="CN134" s="517">
        <v>0.69620000000000004</v>
      </c>
      <c r="CO134" s="517">
        <v>0.1636</v>
      </c>
      <c r="CP134" s="517">
        <v>4.1000000000000003E-3</v>
      </c>
      <c r="CQ134" s="517">
        <v>0.8639</v>
      </c>
      <c r="CR134" s="517">
        <v>0.76280000000000003</v>
      </c>
      <c r="CS134" s="517">
        <v>0.2782</v>
      </c>
      <c r="CT134" s="517">
        <v>7.9500000000000001E-2</v>
      </c>
      <c r="CU134" s="517">
        <v>1.1205000000000001</v>
      </c>
      <c r="CV134" s="517">
        <v>0.32779999999999998</v>
      </c>
      <c r="CW134" s="517">
        <v>0.42820000000000003</v>
      </c>
      <c r="CX134" s="517">
        <v>8.6E-3</v>
      </c>
      <c r="CY134" s="517">
        <v>0.76459999999999995</v>
      </c>
      <c r="CZ134" s="528">
        <v>2.7488999999999999</v>
      </c>
      <c r="DA134" s="93" t="s">
        <v>352</v>
      </c>
      <c r="DB134" s="94">
        <v>129</v>
      </c>
      <c r="DC134" s="226"/>
    </row>
    <row r="135" spans="1:107" ht="18" customHeight="1" x14ac:dyDescent="0.5">
      <c r="A135" s="95">
        <v>130</v>
      </c>
      <c r="B135" s="77" t="s">
        <v>129</v>
      </c>
      <c r="C135" s="518">
        <v>0</v>
      </c>
      <c r="D135" s="519">
        <v>4.4699999999999997E-2</v>
      </c>
      <c r="E135" s="519">
        <v>0.13250000000000001</v>
      </c>
      <c r="F135" s="519">
        <v>0.1772</v>
      </c>
      <c r="G135" s="519">
        <v>0</v>
      </c>
      <c r="H135" s="519">
        <v>0</v>
      </c>
      <c r="I135" s="519">
        <v>0</v>
      </c>
      <c r="J135" s="519">
        <v>0</v>
      </c>
      <c r="K135" s="519">
        <v>3.0000000000000001E-3</v>
      </c>
      <c r="L135" s="519">
        <v>0</v>
      </c>
      <c r="M135" s="519">
        <v>3.9199999999999999E-2</v>
      </c>
      <c r="N135" s="519">
        <v>4.2200000000000001E-2</v>
      </c>
      <c r="O135" s="519">
        <v>0</v>
      </c>
      <c r="P135" s="519">
        <v>3.9100000000000003E-2</v>
      </c>
      <c r="Q135" s="519">
        <v>0</v>
      </c>
      <c r="R135" s="519">
        <v>3.9100000000000003E-2</v>
      </c>
      <c r="S135" s="529">
        <v>0.25850000000000001</v>
      </c>
      <c r="T135" s="519">
        <v>0</v>
      </c>
      <c r="U135" s="519">
        <v>0.13669999999999999</v>
      </c>
      <c r="V135" s="519">
        <v>2.9399999999999999E-2</v>
      </c>
      <c r="W135" s="519">
        <v>0.1661</v>
      </c>
      <c r="X135" s="519">
        <v>0</v>
      </c>
      <c r="Y135" s="519">
        <v>0</v>
      </c>
      <c r="Z135" s="519">
        <v>0</v>
      </c>
      <c r="AA135" s="519">
        <v>0</v>
      </c>
      <c r="AB135" s="519">
        <v>0</v>
      </c>
      <c r="AC135" s="519">
        <v>0</v>
      </c>
      <c r="AD135" s="519">
        <v>3.0800000000000001E-2</v>
      </c>
      <c r="AE135" s="519">
        <v>3.0800000000000001E-2</v>
      </c>
      <c r="AF135" s="519">
        <v>2.7199999999999998E-2</v>
      </c>
      <c r="AG135" s="519">
        <v>0.2077</v>
      </c>
      <c r="AH135" s="519">
        <v>0</v>
      </c>
      <c r="AI135" s="519">
        <v>0.2349</v>
      </c>
      <c r="AJ135" s="530">
        <v>0.43169999999999997</v>
      </c>
      <c r="AK135" s="519">
        <v>0</v>
      </c>
      <c r="AL135" s="519">
        <v>0</v>
      </c>
      <c r="AM135" s="519">
        <v>0</v>
      </c>
      <c r="AN135" s="519">
        <v>0</v>
      </c>
      <c r="AO135" s="519">
        <v>0</v>
      </c>
      <c r="AP135" s="519">
        <v>4.02E-2</v>
      </c>
      <c r="AQ135" s="519">
        <v>0</v>
      </c>
      <c r="AR135" s="519">
        <v>4.02E-2</v>
      </c>
      <c r="AS135" s="519">
        <v>0.31</v>
      </c>
      <c r="AT135" s="519">
        <v>0.20810000000000001</v>
      </c>
      <c r="AU135" s="519">
        <v>1.2E-2</v>
      </c>
      <c r="AV135" s="519">
        <v>0.53010000000000002</v>
      </c>
      <c r="AW135" s="519">
        <v>0</v>
      </c>
      <c r="AX135" s="519">
        <v>0</v>
      </c>
      <c r="AY135" s="519">
        <v>0</v>
      </c>
      <c r="AZ135" s="519">
        <v>0</v>
      </c>
      <c r="BA135" s="531">
        <v>0.57030000000000003</v>
      </c>
      <c r="BB135" s="518">
        <v>2.4832000000000001</v>
      </c>
      <c r="BC135" s="519">
        <v>1.7354000000000001</v>
      </c>
      <c r="BD135" s="519">
        <v>4.0805999999999996</v>
      </c>
      <c r="BE135" s="519">
        <v>8.2993000000000006</v>
      </c>
      <c r="BF135" s="519">
        <v>3.1084000000000001</v>
      </c>
      <c r="BG135" s="519">
        <v>2.8431000000000002</v>
      </c>
      <c r="BH135" s="519">
        <v>4.0282999999999998</v>
      </c>
      <c r="BI135" s="519">
        <v>9.9797999999999991</v>
      </c>
      <c r="BJ135" s="519">
        <v>3.0234999999999999</v>
      </c>
      <c r="BK135" s="519">
        <v>2.6360000000000001</v>
      </c>
      <c r="BL135" s="519">
        <v>4.1669999999999998</v>
      </c>
      <c r="BM135" s="519">
        <v>9.8263999999999996</v>
      </c>
      <c r="BN135" s="519">
        <v>3.1307</v>
      </c>
      <c r="BO135" s="519">
        <v>1.478</v>
      </c>
      <c r="BP135" s="519">
        <v>2.1770999999999998</v>
      </c>
      <c r="BQ135" s="519">
        <v>6.7858000000000001</v>
      </c>
      <c r="BR135" s="529">
        <v>34.891300000000001</v>
      </c>
      <c r="BS135" s="519">
        <v>1.6937</v>
      </c>
      <c r="BT135" s="519">
        <v>0.80730000000000002</v>
      </c>
      <c r="BU135" s="519">
        <v>2.6680999999999999</v>
      </c>
      <c r="BV135" s="519">
        <v>5.1692</v>
      </c>
      <c r="BW135" s="519">
        <v>2.3717000000000001</v>
      </c>
      <c r="BX135" s="519">
        <v>1.8337000000000001</v>
      </c>
      <c r="BY135" s="519">
        <v>2.6686000000000001</v>
      </c>
      <c r="BZ135" s="519">
        <v>6.8739999999999997</v>
      </c>
      <c r="CA135" s="519">
        <v>2.0512000000000001</v>
      </c>
      <c r="CB135" s="519">
        <v>3.1415999999999999</v>
      </c>
      <c r="CC135" s="519">
        <v>4.4770000000000003</v>
      </c>
      <c r="CD135" s="519">
        <v>9.6698000000000004</v>
      </c>
      <c r="CE135" s="519">
        <v>1.9422999999999999</v>
      </c>
      <c r="CF135" s="519">
        <v>2.5571999999999999</v>
      </c>
      <c r="CG135" s="519">
        <v>2.3189000000000002</v>
      </c>
      <c r="CH135" s="519">
        <v>6.8183999999999996</v>
      </c>
      <c r="CI135" s="530">
        <v>28.531400000000001</v>
      </c>
      <c r="CJ135" s="519">
        <v>4.6896000000000004</v>
      </c>
      <c r="CK135" s="519">
        <v>1.5289999999999999</v>
      </c>
      <c r="CL135" s="519">
        <v>2.3879000000000001</v>
      </c>
      <c r="CM135" s="519">
        <v>8.6064000000000007</v>
      </c>
      <c r="CN135" s="519">
        <v>3.9175</v>
      </c>
      <c r="CO135" s="519">
        <v>3.3658000000000001</v>
      </c>
      <c r="CP135" s="519">
        <v>2.2728000000000002</v>
      </c>
      <c r="CQ135" s="519">
        <v>9.5561000000000007</v>
      </c>
      <c r="CR135" s="519">
        <v>1.4718</v>
      </c>
      <c r="CS135" s="519">
        <v>2.9420999999999999</v>
      </c>
      <c r="CT135" s="519">
        <v>1.9858</v>
      </c>
      <c r="CU135" s="519">
        <v>6.3997000000000002</v>
      </c>
      <c r="CV135" s="519">
        <v>1.8414999999999999</v>
      </c>
      <c r="CW135" s="519">
        <v>2.419</v>
      </c>
      <c r="CX135" s="519">
        <v>3.7382</v>
      </c>
      <c r="CY135" s="519">
        <v>7.9987000000000004</v>
      </c>
      <c r="CZ135" s="531">
        <v>32.560899999999997</v>
      </c>
      <c r="DA135" s="96" t="s">
        <v>426</v>
      </c>
      <c r="DB135" s="97">
        <v>130</v>
      </c>
      <c r="DC135" s="226"/>
    </row>
    <row r="136" spans="1:107" ht="18" customHeight="1" x14ac:dyDescent="0.5">
      <c r="A136" s="92">
        <v>131</v>
      </c>
      <c r="B136" s="73" t="s">
        <v>130</v>
      </c>
      <c r="C136" s="516">
        <v>0.14899999999999999</v>
      </c>
      <c r="D136" s="517">
        <v>0</v>
      </c>
      <c r="E136" s="517">
        <v>0.69920000000000004</v>
      </c>
      <c r="F136" s="517">
        <v>0.84809999999999997</v>
      </c>
      <c r="G136" s="517">
        <v>0</v>
      </c>
      <c r="H136" s="517">
        <v>0</v>
      </c>
      <c r="I136" s="517">
        <v>0</v>
      </c>
      <c r="J136" s="517">
        <v>0</v>
      </c>
      <c r="K136" s="517">
        <v>0</v>
      </c>
      <c r="L136" s="517">
        <v>0</v>
      </c>
      <c r="M136" s="517">
        <v>0</v>
      </c>
      <c r="N136" s="517">
        <v>0</v>
      </c>
      <c r="O136" s="517">
        <v>0</v>
      </c>
      <c r="P136" s="517">
        <v>7.7000000000000002E-3</v>
      </c>
      <c r="Q136" s="517">
        <v>0</v>
      </c>
      <c r="R136" s="517">
        <v>7.7000000000000002E-3</v>
      </c>
      <c r="S136" s="526">
        <v>0.85580000000000001</v>
      </c>
      <c r="T136" s="517">
        <v>0</v>
      </c>
      <c r="U136" s="517">
        <v>0</v>
      </c>
      <c r="V136" s="517">
        <v>0.76800000000000002</v>
      </c>
      <c r="W136" s="517">
        <v>0.76800000000000002</v>
      </c>
      <c r="X136" s="517">
        <v>0</v>
      </c>
      <c r="Y136" s="517">
        <v>4.3E-3</v>
      </c>
      <c r="Z136" s="517">
        <v>0</v>
      </c>
      <c r="AA136" s="517">
        <v>4.3E-3</v>
      </c>
      <c r="AB136" s="517">
        <v>0</v>
      </c>
      <c r="AC136" s="517">
        <v>0</v>
      </c>
      <c r="AD136" s="517">
        <v>0</v>
      </c>
      <c r="AE136" s="517">
        <v>0</v>
      </c>
      <c r="AF136" s="517">
        <v>0</v>
      </c>
      <c r="AG136" s="517">
        <v>0</v>
      </c>
      <c r="AH136" s="517">
        <v>0</v>
      </c>
      <c r="AI136" s="517">
        <v>0</v>
      </c>
      <c r="AJ136" s="527">
        <v>0.77229999999999999</v>
      </c>
      <c r="AK136" s="517">
        <v>0</v>
      </c>
      <c r="AL136" s="517">
        <v>0</v>
      </c>
      <c r="AM136" s="517">
        <v>0</v>
      </c>
      <c r="AN136" s="517">
        <v>0</v>
      </c>
      <c r="AO136" s="517">
        <v>0</v>
      </c>
      <c r="AP136" s="517">
        <v>0</v>
      </c>
      <c r="AQ136" s="517">
        <v>0</v>
      </c>
      <c r="AR136" s="517">
        <v>0</v>
      </c>
      <c r="AS136" s="517">
        <v>0</v>
      </c>
      <c r="AT136" s="517">
        <v>0</v>
      </c>
      <c r="AU136" s="517">
        <v>0</v>
      </c>
      <c r="AV136" s="517">
        <v>0</v>
      </c>
      <c r="AW136" s="517">
        <v>0.2016</v>
      </c>
      <c r="AX136" s="517">
        <v>0</v>
      </c>
      <c r="AY136" s="517">
        <v>0</v>
      </c>
      <c r="AZ136" s="517">
        <v>0.2016</v>
      </c>
      <c r="BA136" s="528">
        <v>0.2016</v>
      </c>
      <c r="BB136" s="516">
        <v>1.6571</v>
      </c>
      <c r="BC136" s="517">
        <v>3.5935000000000001</v>
      </c>
      <c r="BD136" s="517">
        <v>6.2480000000000002</v>
      </c>
      <c r="BE136" s="517">
        <v>11.4986</v>
      </c>
      <c r="BF136" s="517">
        <v>2.6798000000000002</v>
      </c>
      <c r="BG136" s="517">
        <v>3.0421999999999998</v>
      </c>
      <c r="BH136" s="517">
        <v>4.2274000000000003</v>
      </c>
      <c r="BI136" s="517">
        <v>9.9492999999999991</v>
      </c>
      <c r="BJ136" s="517">
        <v>13.9085</v>
      </c>
      <c r="BK136" s="517">
        <v>2.1254</v>
      </c>
      <c r="BL136" s="517">
        <v>3.6472000000000002</v>
      </c>
      <c r="BM136" s="517">
        <v>19.681100000000001</v>
      </c>
      <c r="BN136" s="517">
        <v>3.2591000000000001</v>
      </c>
      <c r="BO136" s="517">
        <v>2.5263</v>
      </c>
      <c r="BP136" s="517">
        <v>4.9340000000000002</v>
      </c>
      <c r="BQ136" s="517">
        <v>10.7193</v>
      </c>
      <c r="BR136" s="526">
        <v>51.848300000000002</v>
      </c>
      <c r="BS136" s="517">
        <v>2.4331999999999998</v>
      </c>
      <c r="BT136" s="517">
        <v>8.3300999999999998</v>
      </c>
      <c r="BU136" s="517">
        <v>6.0556999999999999</v>
      </c>
      <c r="BV136" s="517">
        <v>16.818999999999999</v>
      </c>
      <c r="BW136" s="517">
        <v>6.3884999999999996</v>
      </c>
      <c r="BX136" s="517">
        <v>2.7997999999999998</v>
      </c>
      <c r="BY136" s="517">
        <v>3.1768000000000001</v>
      </c>
      <c r="BZ136" s="517">
        <v>12.365</v>
      </c>
      <c r="CA136" s="517">
        <v>4.1802999999999999</v>
      </c>
      <c r="CB136" s="517">
        <v>2.0398999999999998</v>
      </c>
      <c r="CC136" s="517">
        <v>1.2488999999999999</v>
      </c>
      <c r="CD136" s="517">
        <v>7.4691000000000001</v>
      </c>
      <c r="CE136" s="517">
        <v>0.46489999999999998</v>
      </c>
      <c r="CF136" s="517">
        <v>2.6042999999999998</v>
      </c>
      <c r="CG136" s="517">
        <v>1.7983</v>
      </c>
      <c r="CH136" s="517">
        <v>4.8674999999999997</v>
      </c>
      <c r="CI136" s="527">
        <v>41.520600000000002</v>
      </c>
      <c r="CJ136" s="517">
        <v>2.63</v>
      </c>
      <c r="CK136" s="517">
        <v>5.9894999999999996</v>
      </c>
      <c r="CL136" s="517">
        <v>5.0583999999999998</v>
      </c>
      <c r="CM136" s="517">
        <v>13.677899999999999</v>
      </c>
      <c r="CN136" s="517">
        <v>0.98819999999999997</v>
      </c>
      <c r="CO136" s="517">
        <v>1.7047000000000001</v>
      </c>
      <c r="CP136" s="517">
        <v>3.1252</v>
      </c>
      <c r="CQ136" s="517">
        <v>5.8181000000000003</v>
      </c>
      <c r="CR136" s="517">
        <v>1.5852999999999999</v>
      </c>
      <c r="CS136" s="517">
        <v>0.80020000000000002</v>
      </c>
      <c r="CT136" s="517">
        <v>0.83740000000000003</v>
      </c>
      <c r="CU136" s="517">
        <v>3.2229000000000001</v>
      </c>
      <c r="CV136" s="517">
        <v>1.403</v>
      </c>
      <c r="CW136" s="517">
        <v>2.2010000000000001</v>
      </c>
      <c r="CX136" s="517">
        <v>4.9336000000000002</v>
      </c>
      <c r="CY136" s="517">
        <v>8.5375999999999994</v>
      </c>
      <c r="CZ136" s="528">
        <v>31.256499999999999</v>
      </c>
      <c r="DA136" s="93" t="s">
        <v>430</v>
      </c>
      <c r="DB136" s="94">
        <v>131</v>
      </c>
      <c r="DC136" s="226"/>
    </row>
    <row r="137" spans="1:107" ht="18" customHeight="1" x14ac:dyDescent="0.5">
      <c r="A137" s="95">
        <v>132</v>
      </c>
      <c r="B137" s="77" t="s">
        <v>679</v>
      </c>
      <c r="C137" s="518">
        <v>0</v>
      </c>
      <c r="D137" s="519">
        <v>1.8800000000000001E-2</v>
      </c>
      <c r="E137" s="519">
        <v>0</v>
      </c>
      <c r="F137" s="519">
        <v>1.8800000000000001E-2</v>
      </c>
      <c r="G137" s="519">
        <v>0</v>
      </c>
      <c r="H137" s="519">
        <v>0.34789999999999999</v>
      </c>
      <c r="I137" s="519">
        <v>0</v>
      </c>
      <c r="J137" s="519">
        <v>0.34789999999999999</v>
      </c>
      <c r="K137" s="519">
        <v>0</v>
      </c>
      <c r="L137" s="519">
        <v>1.1000000000000001E-3</v>
      </c>
      <c r="M137" s="519">
        <v>0.1321</v>
      </c>
      <c r="N137" s="519">
        <v>0.1331</v>
      </c>
      <c r="O137" s="519">
        <v>0</v>
      </c>
      <c r="P137" s="519">
        <v>0</v>
      </c>
      <c r="Q137" s="519">
        <v>0</v>
      </c>
      <c r="R137" s="519">
        <v>0</v>
      </c>
      <c r="S137" s="529">
        <v>0.49980000000000002</v>
      </c>
      <c r="T137" s="519">
        <v>2.4E-2</v>
      </c>
      <c r="U137" s="519">
        <v>0.378</v>
      </c>
      <c r="V137" s="519">
        <v>0.14380000000000001</v>
      </c>
      <c r="W137" s="519">
        <v>0.54579999999999995</v>
      </c>
      <c r="X137" s="519">
        <v>0.1164</v>
      </c>
      <c r="Y137" s="519">
        <v>8.9800000000000005E-2</v>
      </c>
      <c r="Z137" s="519">
        <v>5.7919999999999998</v>
      </c>
      <c r="AA137" s="519">
        <v>5.9981999999999998</v>
      </c>
      <c r="AB137" s="519">
        <v>0.41410000000000002</v>
      </c>
      <c r="AC137" s="519">
        <v>2.0615999999999999</v>
      </c>
      <c r="AD137" s="519">
        <v>3.2000000000000001E-2</v>
      </c>
      <c r="AE137" s="519">
        <v>2.5076999999999998</v>
      </c>
      <c r="AF137" s="519">
        <v>0</v>
      </c>
      <c r="AG137" s="519">
        <v>0.1283</v>
      </c>
      <c r="AH137" s="519">
        <v>0.3382</v>
      </c>
      <c r="AI137" s="519">
        <v>0.46639999999999998</v>
      </c>
      <c r="AJ137" s="530">
        <v>9.5182000000000002</v>
      </c>
      <c r="AK137" s="519">
        <v>0</v>
      </c>
      <c r="AL137" s="519">
        <v>0.17929999999999999</v>
      </c>
      <c r="AM137" s="519">
        <v>0.27079999999999999</v>
      </c>
      <c r="AN137" s="519">
        <v>0.4501</v>
      </c>
      <c r="AO137" s="519">
        <v>23.430199999999999</v>
      </c>
      <c r="AP137" s="519">
        <v>1.0999999999999999E-2</v>
      </c>
      <c r="AQ137" s="519">
        <v>5.8900000000000001E-2</v>
      </c>
      <c r="AR137" s="519">
        <v>23.5001</v>
      </c>
      <c r="AS137" s="519">
        <v>3.0000000000000001E-3</v>
      </c>
      <c r="AT137" s="519">
        <v>0.1116</v>
      </c>
      <c r="AU137" s="519">
        <v>5.0738000000000003</v>
      </c>
      <c r="AV137" s="519">
        <v>5.1883999999999997</v>
      </c>
      <c r="AW137" s="519">
        <v>2.1299999999999999E-2</v>
      </c>
      <c r="AX137" s="519">
        <v>0</v>
      </c>
      <c r="AY137" s="519">
        <v>0.13969999999999999</v>
      </c>
      <c r="AZ137" s="519">
        <v>0.161</v>
      </c>
      <c r="BA137" s="531">
        <v>29.299600000000002</v>
      </c>
      <c r="BB137" s="518">
        <v>1.8800000000000001E-2</v>
      </c>
      <c r="BC137" s="519">
        <v>1.6999999999999999E-3</v>
      </c>
      <c r="BD137" s="519">
        <v>0</v>
      </c>
      <c r="BE137" s="519">
        <v>2.0500000000000001E-2</v>
      </c>
      <c r="BF137" s="519">
        <v>3.3099999999999997E-2</v>
      </c>
      <c r="BG137" s="519">
        <v>0</v>
      </c>
      <c r="BH137" s="519">
        <v>0.21129999999999999</v>
      </c>
      <c r="BI137" s="519">
        <v>0.24440000000000001</v>
      </c>
      <c r="BJ137" s="519">
        <v>0</v>
      </c>
      <c r="BK137" s="519">
        <v>0</v>
      </c>
      <c r="BL137" s="519">
        <v>1.14E-2</v>
      </c>
      <c r="BM137" s="519">
        <v>1.14E-2</v>
      </c>
      <c r="BN137" s="519">
        <v>1.1000000000000001E-3</v>
      </c>
      <c r="BO137" s="519">
        <v>0.1014</v>
      </c>
      <c r="BP137" s="519">
        <v>1.0699999999999999E-2</v>
      </c>
      <c r="BQ137" s="519">
        <v>0.1132</v>
      </c>
      <c r="BR137" s="529">
        <v>0.38950000000000001</v>
      </c>
      <c r="BS137" s="519">
        <v>0</v>
      </c>
      <c r="BT137" s="519">
        <v>8.5400000000000004E-2</v>
      </c>
      <c r="BU137" s="519">
        <v>0</v>
      </c>
      <c r="BV137" s="519">
        <v>8.5400000000000004E-2</v>
      </c>
      <c r="BW137" s="519">
        <v>0</v>
      </c>
      <c r="BX137" s="519">
        <v>7.3999999999999996E-2</v>
      </c>
      <c r="BY137" s="519">
        <v>0.1336</v>
      </c>
      <c r="BZ137" s="519">
        <v>0.20760000000000001</v>
      </c>
      <c r="CA137" s="519">
        <v>1.44E-2</v>
      </c>
      <c r="CB137" s="519">
        <v>2.93E-2</v>
      </c>
      <c r="CC137" s="519">
        <v>0</v>
      </c>
      <c r="CD137" s="519">
        <v>4.3700000000000003E-2</v>
      </c>
      <c r="CE137" s="519">
        <v>0.1089</v>
      </c>
      <c r="CF137" s="519">
        <v>0</v>
      </c>
      <c r="CG137" s="519">
        <v>7.3300000000000004E-2</v>
      </c>
      <c r="CH137" s="519">
        <v>0.1822</v>
      </c>
      <c r="CI137" s="530">
        <v>0.51880000000000004</v>
      </c>
      <c r="CJ137" s="519">
        <v>0</v>
      </c>
      <c r="CK137" s="519">
        <v>2.8999999999999998E-3</v>
      </c>
      <c r="CL137" s="519">
        <v>0</v>
      </c>
      <c r="CM137" s="519">
        <v>2.8999999999999998E-3</v>
      </c>
      <c r="CN137" s="519">
        <v>0.17810000000000001</v>
      </c>
      <c r="CO137" s="519">
        <v>1.46E-2</v>
      </c>
      <c r="CP137" s="519">
        <v>0</v>
      </c>
      <c r="CQ137" s="519">
        <v>0.1928</v>
      </c>
      <c r="CR137" s="519">
        <v>5.8999999999999999E-3</v>
      </c>
      <c r="CS137" s="519">
        <v>0.2641</v>
      </c>
      <c r="CT137" s="519">
        <v>1.9300000000000001E-2</v>
      </c>
      <c r="CU137" s="519">
        <v>0.2893</v>
      </c>
      <c r="CV137" s="519">
        <v>0.35770000000000002</v>
      </c>
      <c r="CW137" s="519">
        <v>9.8000000000000004E-2</v>
      </c>
      <c r="CX137" s="519">
        <v>0.17599999999999999</v>
      </c>
      <c r="CY137" s="519">
        <v>0.63170000000000004</v>
      </c>
      <c r="CZ137" s="531">
        <v>1.1167</v>
      </c>
      <c r="DA137" s="96" t="s">
        <v>716</v>
      </c>
      <c r="DB137" s="97">
        <v>132</v>
      </c>
      <c r="DC137" s="226"/>
    </row>
    <row r="138" spans="1:107" ht="18" customHeight="1" x14ac:dyDescent="0.5">
      <c r="A138" s="92">
        <v>133</v>
      </c>
      <c r="B138" s="73" t="s">
        <v>552</v>
      </c>
      <c r="C138" s="516">
        <v>0.47010000000000002</v>
      </c>
      <c r="D138" s="517">
        <v>1.2984</v>
      </c>
      <c r="E138" s="517">
        <v>0.55549999999999999</v>
      </c>
      <c r="F138" s="517">
        <v>2.3239999999999998</v>
      </c>
      <c r="G138" s="517">
        <v>0.67979999999999996</v>
      </c>
      <c r="H138" s="517">
        <v>2.9417</v>
      </c>
      <c r="I138" s="517">
        <v>0.87429999999999997</v>
      </c>
      <c r="J138" s="517">
        <v>4.4958</v>
      </c>
      <c r="K138" s="517">
        <v>3.1453000000000002</v>
      </c>
      <c r="L138" s="517">
        <v>3.4287999999999998</v>
      </c>
      <c r="M138" s="517">
        <v>1.2096</v>
      </c>
      <c r="N138" s="517">
        <v>7.7835999999999999</v>
      </c>
      <c r="O138" s="517">
        <v>5.3413000000000004</v>
      </c>
      <c r="P138" s="517">
        <v>3.7900000000000003E-2</v>
      </c>
      <c r="Q138" s="517">
        <v>0</v>
      </c>
      <c r="R138" s="517">
        <v>5.3792999999999997</v>
      </c>
      <c r="S138" s="526">
        <v>19.982700000000001</v>
      </c>
      <c r="T138" s="517">
        <v>1.01E-2</v>
      </c>
      <c r="U138" s="517">
        <v>0.1024</v>
      </c>
      <c r="V138" s="517">
        <v>0.62980000000000003</v>
      </c>
      <c r="W138" s="517">
        <v>0.74219999999999997</v>
      </c>
      <c r="X138" s="517">
        <v>8.8599999999999998E-2</v>
      </c>
      <c r="Y138" s="517">
        <v>0.58879999999999999</v>
      </c>
      <c r="Z138" s="517">
        <v>0</v>
      </c>
      <c r="AA138" s="517">
        <v>0.6774</v>
      </c>
      <c r="AB138" s="517">
        <v>1.1516</v>
      </c>
      <c r="AC138" s="517">
        <v>0.15720000000000001</v>
      </c>
      <c r="AD138" s="517">
        <v>0.46729999999999999</v>
      </c>
      <c r="AE138" s="517">
        <v>1.7761</v>
      </c>
      <c r="AF138" s="517">
        <v>0.34699999999999998</v>
      </c>
      <c r="AG138" s="517">
        <v>2.81E-2</v>
      </c>
      <c r="AH138" s="517">
        <v>0.69679999999999997</v>
      </c>
      <c r="AI138" s="517">
        <v>1.0719000000000001</v>
      </c>
      <c r="AJ138" s="527">
        <v>4.2675999999999998</v>
      </c>
      <c r="AK138" s="517">
        <v>0.90659999999999996</v>
      </c>
      <c r="AL138" s="517">
        <v>5.61</v>
      </c>
      <c r="AM138" s="517">
        <v>4.4562999999999997</v>
      </c>
      <c r="AN138" s="517">
        <v>10.972899999999999</v>
      </c>
      <c r="AO138" s="517">
        <v>1.1586000000000001</v>
      </c>
      <c r="AP138" s="517">
        <v>2.2425000000000002</v>
      </c>
      <c r="AQ138" s="517">
        <v>0.63449999999999995</v>
      </c>
      <c r="AR138" s="517">
        <v>4.0354999999999999</v>
      </c>
      <c r="AS138" s="517">
        <v>1.3102</v>
      </c>
      <c r="AT138" s="517">
        <v>0.3785</v>
      </c>
      <c r="AU138" s="517">
        <v>0.84079999999999999</v>
      </c>
      <c r="AV138" s="517">
        <v>2.5295999999999998</v>
      </c>
      <c r="AW138" s="517">
        <v>2.3433999999999999</v>
      </c>
      <c r="AX138" s="517">
        <v>0.87809999999999999</v>
      </c>
      <c r="AY138" s="517">
        <v>1.7781</v>
      </c>
      <c r="AZ138" s="517">
        <v>4.9996</v>
      </c>
      <c r="BA138" s="528">
        <v>22.537600000000001</v>
      </c>
      <c r="BB138" s="516">
        <v>0</v>
      </c>
      <c r="BC138" s="517">
        <v>3.2837000000000001</v>
      </c>
      <c r="BD138" s="517">
        <v>0</v>
      </c>
      <c r="BE138" s="517">
        <v>3.2837000000000001</v>
      </c>
      <c r="BF138" s="517">
        <v>0</v>
      </c>
      <c r="BG138" s="517">
        <v>5.0221999999999998</v>
      </c>
      <c r="BH138" s="517">
        <v>3.3502000000000001</v>
      </c>
      <c r="BI138" s="517">
        <v>8.3724000000000007</v>
      </c>
      <c r="BJ138" s="517">
        <v>2.5215000000000001</v>
      </c>
      <c r="BK138" s="517">
        <v>1.6906000000000001</v>
      </c>
      <c r="BL138" s="517">
        <v>0.84540000000000004</v>
      </c>
      <c r="BM138" s="517">
        <v>5.0574000000000003</v>
      </c>
      <c r="BN138" s="517">
        <v>0</v>
      </c>
      <c r="BO138" s="517">
        <v>0.36059999999999998</v>
      </c>
      <c r="BP138" s="517">
        <v>0</v>
      </c>
      <c r="BQ138" s="517">
        <v>0.36059999999999998</v>
      </c>
      <c r="BR138" s="526">
        <v>17.074100000000001</v>
      </c>
      <c r="BS138" s="517">
        <v>1.4E-3</v>
      </c>
      <c r="BT138" s="517">
        <v>1.9E-3</v>
      </c>
      <c r="BU138" s="517">
        <v>1.3100000000000001E-2</v>
      </c>
      <c r="BV138" s="517">
        <v>1.6400000000000001E-2</v>
      </c>
      <c r="BW138" s="517">
        <v>0.37680000000000002</v>
      </c>
      <c r="BX138" s="517">
        <v>0.40460000000000002</v>
      </c>
      <c r="BY138" s="517">
        <v>0.94220000000000004</v>
      </c>
      <c r="BZ138" s="517">
        <v>1.7236</v>
      </c>
      <c r="CA138" s="517">
        <v>0</v>
      </c>
      <c r="CB138" s="517">
        <v>3.2300000000000002E-2</v>
      </c>
      <c r="CC138" s="517">
        <v>0</v>
      </c>
      <c r="CD138" s="517">
        <v>3.2399999999999998E-2</v>
      </c>
      <c r="CE138" s="517">
        <v>0</v>
      </c>
      <c r="CF138" s="517">
        <v>0</v>
      </c>
      <c r="CG138" s="517">
        <v>0</v>
      </c>
      <c r="CH138" s="517">
        <v>0</v>
      </c>
      <c r="CI138" s="527">
        <v>1.7724</v>
      </c>
      <c r="CJ138" s="517">
        <v>0</v>
      </c>
      <c r="CK138" s="517">
        <v>1.6160000000000001</v>
      </c>
      <c r="CL138" s="517">
        <v>6.2199999999999998E-2</v>
      </c>
      <c r="CM138" s="517">
        <v>1.6780999999999999</v>
      </c>
      <c r="CN138" s="517">
        <v>1.0999999999999999E-2</v>
      </c>
      <c r="CO138" s="517">
        <v>0</v>
      </c>
      <c r="CP138" s="517">
        <v>0</v>
      </c>
      <c r="CQ138" s="517">
        <v>1.0999999999999999E-2</v>
      </c>
      <c r="CR138" s="517">
        <v>2.9999999999999997E-4</v>
      </c>
      <c r="CS138" s="517">
        <v>0</v>
      </c>
      <c r="CT138" s="517">
        <v>1.5023</v>
      </c>
      <c r="CU138" s="517">
        <v>1.5024999999999999</v>
      </c>
      <c r="CV138" s="517">
        <v>0.51790000000000003</v>
      </c>
      <c r="CW138" s="517">
        <v>0.49730000000000002</v>
      </c>
      <c r="CX138" s="517">
        <v>0.97330000000000005</v>
      </c>
      <c r="CY138" s="517">
        <v>1.9885999999999999</v>
      </c>
      <c r="CZ138" s="528">
        <v>5.1802000000000001</v>
      </c>
      <c r="DA138" s="93" t="s">
        <v>553</v>
      </c>
      <c r="DB138" s="94">
        <v>133</v>
      </c>
      <c r="DC138" s="226"/>
    </row>
    <row r="139" spans="1:107" ht="18" customHeight="1" x14ac:dyDescent="0.5">
      <c r="A139" s="95">
        <v>134</v>
      </c>
      <c r="B139" s="77" t="s">
        <v>170</v>
      </c>
      <c r="C139" s="518">
        <v>0</v>
      </c>
      <c r="D139" s="519">
        <v>0</v>
      </c>
      <c r="E139" s="519">
        <v>0</v>
      </c>
      <c r="F139" s="519">
        <v>0</v>
      </c>
      <c r="G139" s="519">
        <v>0</v>
      </c>
      <c r="H139" s="519">
        <v>0</v>
      </c>
      <c r="I139" s="519">
        <v>0</v>
      </c>
      <c r="J139" s="519">
        <v>0</v>
      </c>
      <c r="K139" s="519">
        <v>0</v>
      </c>
      <c r="L139" s="519">
        <v>0</v>
      </c>
      <c r="M139" s="519">
        <v>0</v>
      </c>
      <c r="N139" s="519">
        <v>0</v>
      </c>
      <c r="O139" s="519">
        <v>0</v>
      </c>
      <c r="P139" s="519">
        <v>0</v>
      </c>
      <c r="Q139" s="519">
        <v>0</v>
      </c>
      <c r="R139" s="519">
        <v>0</v>
      </c>
      <c r="S139" s="529">
        <v>0</v>
      </c>
      <c r="T139" s="519">
        <v>0</v>
      </c>
      <c r="U139" s="519">
        <v>0</v>
      </c>
      <c r="V139" s="519">
        <v>0</v>
      </c>
      <c r="W139" s="519">
        <v>0</v>
      </c>
      <c r="X139" s="519">
        <v>0</v>
      </c>
      <c r="Y139" s="519">
        <v>0</v>
      </c>
      <c r="Z139" s="519">
        <v>0</v>
      </c>
      <c r="AA139" s="519">
        <v>0</v>
      </c>
      <c r="AB139" s="519">
        <v>0</v>
      </c>
      <c r="AC139" s="519">
        <v>0</v>
      </c>
      <c r="AD139" s="519">
        <v>0</v>
      </c>
      <c r="AE139" s="519">
        <v>0</v>
      </c>
      <c r="AF139" s="519">
        <v>0</v>
      </c>
      <c r="AG139" s="519">
        <v>0</v>
      </c>
      <c r="AH139" s="519">
        <v>0</v>
      </c>
      <c r="AI139" s="519">
        <v>0</v>
      </c>
      <c r="AJ139" s="530">
        <v>0</v>
      </c>
      <c r="AK139" s="519">
        <v>0</v>
      </c>
      <c r="AL139" s="519">
        <v>0</v>
      </c>
      <c r="AM139" s="519">
        <v>0</v>
      </c>
      <c r="AN139" s="519">
        <v>0</v>
      </c>
      <c r="AO139" s="519">
        <v>0</v>
      </c>
      <c r="AP139" s="519">
        <v>0</v>
      </c>
      <c r="AQ139" s="519">
        <v>0</v>
      </c>
      <c r="AR139" s="519">
        <v>0</v>
      </c>
      <c r="AS139" s="519">
        <v>0</v>
      </c>
      <c r="AT139" s="519">
        <v>0</v>
      </c>
      <c r="AU139" s="519">
        <v>0</v>
      </c>
      <c r="AV139" s="519">
        <v>0</v>
      </c>
      <c r="AW139" s="519">
        <v>0</v>
      </c>
      <c r="AX139" s="519">
        <v>0</v>
      </c>
      <c r="AY139" s="519">
        <v>0</v>
      </c>
      <c r="AZ139" s="519">
        <v>0</v>
      </c>
      <c r="BA139" s="531">
        <v>0</v>
      </c>
      <c r="BB139" s="518">
        <v>1.6722999999999999</v>
      </c>
      <c r="BC139" s="519">
        <v>0.94230000000000003</v>
      </c>
      <c r="BD139" s="519">
        <v>2.0710999999999999</v>
      </c>
      <c r="BE139" s="519">
        <v>4.6856999999999998</v>
      </c>
      <c r="BF139" s="519">
        <v>0.52470000000000006</v>
      </c>
      <c r="BG139" s="519">
        <v>0.5272</v>
      </c>
      <c r="BH139" s="519">
        <v>0.44419999999999998</v>
      </c>
      <c r="BI139" s="519">
        <v>1.496</v>
      </c>
      <c r="BJ139" s="519">
        <v>8.4733000000000001</v>
      </c>
      <c r="BK139" s="519">
        <v>1.5630999999999999</v>
      </c>
      <c r="BL139" s="519">
        <v>0.62819999999999998</v>
      </c>
      <c r="BM139" s="519">
        <v>10.6646</v>
      </c>
      <c r="BN139" s="519">
        <v>0.71130000000000004</v>
      </c>
      <c r="BO139" s="519">
        <v>1.0492999999999999</v>
      </c>
      <c r="BP139" s="519">
        <v>1.6797</v>
      </c>
      <c r="BQ139" s="519">
        <v>3.4403000000000001</v>
      </c>
      <c r="BR139" s="529">
        <v>20.2867</v>
      </c>
      <c r="BS139" s="519">
        <v>0.49669999999999997</v>
      </c>
      <c r="BT139" s="519">
        <v>4.1357999999999997</v>
      </c>
      <c r="BU139" s="519">
        <v>1.1537999999999999</v>
      </c>
      <c r="BV139" s="519">
        <v>5.7862</v>
      </c>
      <c r="BW139" s="519">
        <v>1.6116999999999999</v>
      </c>
      <c r="BX139" s="519">
        <v>2.5339999999999998</v>
      </c>
      <c r="BY139" s="519">
        <v>0.2422</v>
      </c>
      <c r="BZ139" s="519">
        <v>4.3879000000000001</v>
      </c>
      <c r="CA139" s="519">
        <v>0.35599999999999998</v>
      </c>
      <c r="CB139" s="519">
        <v>0.2014</v>
      </c>
      <c r="CC139" s="519">
        <v>1.3687</v>
      </c>
      <c r="CD139" s="519">
        <v>1.9261999999999999</v>
      </c>
      <c r="CE139" s="519">
        <v>2.3466999999999998</v>
      </c>
      <c r="CF139" s="519">
        <v>2.2574999999999998</v>
      </c>
      <c r="CG139" s="519">
        <v>1.5802</v>
      </c>
      <c r="CH139" s="519">
        <v>6.1844000000000001</v>
      </c>
      <c r="CI139" s="530">
        <v>18.284700000000001</v>
      </c>
      <c r="CJ139" s="519">
        <v>0.2974</v>
      </c>
      <c r="CK139" s="519">
        <v>6.2930000000000001</v>
      </c>
      <c r="CL139" s="519">
        <v>0.84689999999999999</v>
      </c>
      <c r="CM139" s="519">
        <v>7.4372999999999996</v>
      </c>
      <c r="CN139" s="519">
        <v>1.7033</v>
      </c>
      <c r="CO139" s="519">
        <v>1.4419999999999999</v>
      </c>
      <c r="CP139" s="519">
        <v>2.6128</v>
      </c>
      <c r="CQ139" s="519">
        <v>5.7580999999999998</v>
      </c>
      <c r="CR139" s="519">
        <v>1.5056</v>
      </c>
      <c r="CS139" s="519">
        <v>1.5904</v>
      </c>
      <c r="CT139" s="519">
        <v>1.829</v>
      </c>
      <c r="CU139" s="519">
        <v>4.9249999999999998</v>
      </c>
      <c r="CV139" s="519">
        <v>4.4588999999999999</v>
      </c>
      <c r="CW139" s="519">
        <v>1.3250999999999999</v>
      </c>
      <c r="CX139" s="519">
        <v>1.5247999999999999</v>
      </c>
      <c r="CY139" s="519">
        <v>7.3087999999999997</v>
      </c>
      <c r="CZ139" s="531">
        <v>25.429200000000002</v>
      </c>
      <c r="DA139" s="96" t="s">
        <v>425</v>
      </c>
      <c r="DB139" s="97">
        <v>134</v>
      </c>
      <c r="DC139" s="226"/>
    </row>
    <row r="140" spans="1:107" ht="18" customHeight="1" x14ac:dyDescent="0.5">
      <c r="A140" s="92">
        <v>135</v>
      </c>
      <c r="B140" s="73" t="s">
        <v>165</v>
      </c>
      <c r="C140" s="516">
        <v>0.92500000000000004</v>
      </c>
      <c r="D140" s="517">
        <v>1.2367999999999999</v>
      </c>
      <c r="E140" s="517">
        <v>1.0381</v>
      </c>
      <c r="F140" s="517">
        <v>3.1998000000000002</v>
      </c>
      <c r="G140" s="517">
        <v>0.79769999999999996</v>
      </c>
      <c r="H140" s="517">
        <v>2.2048000000000001</v>
      </c>
      <c r="I140" s="517">
        <v>2.4175</v>
      </c>
      <c r="J140" s="517">
        <v>5.4199000000000002</v>
      </c>
      <c r="K140" s="517">
        <v>0.55410000000000004</v>
      </c>
      <c r="L140" s="517">
        <v>1.8542000000000001</v>
      </c>
      <c r="M140" s="517">
        <v>0.89649999999999996</v>
      </c>
      <c r="N140" s="517">
        <v>3.3048000000000002</v>
      </c>
      <c r="O140" s="517">
        <v>0.4864</v>
      </c>
      <c r="P140" s="517">
        <v>3.1854</v>
      </c>
      <c r="Q140" s="517">
        <v>1.3857999999999999</v>
      </c>
      <c r="R140" s="517">
        <v>5.0575999999999999</v>
      </c>
      <c r="S140" s="526">
        <v>16.982099999999999</v>
      </c>
      <c r="T140" s="517">
        <v>1.8035000000000001</v>
      </c>
      <c r="U140" s="517">
        <v>1.1068</v>
      </c>
      <c r="V140" s="517">
        <v>1.3055000000000001</v>
      </c>
      <c r="W140" s="517">
        <v>4.2159000000000004</v>
      </c>
      <c r="X140" s="517">
        <v>0.38729999999999998</v>
      </c>
      <c r="Y140" s="517">
        <v>1.2390000000000001</v>
      </c>
      <c r="Z140" s="517">
        <v>1.4957</v>
      </c>
      <c r="AA140" s="517">
        <v>3.1219999999999999</v>
      </c>
      <c r="AB140" s="517">
        <v>1.2866</v>
      </c>
      <c r="AC140" s="517">
        <v>1.7873000000000001</v>
      </c>
      <c r="AD140" s="517">
        <v>2.1120999999999999</v>
      </c>
      <c r="AE140" s="517">
        <v>5.1859999999999999</v>
      </c>
      <c r="AF140" s="517">
        <v>3.0448</v>
      </c>
      <c r="AG140" s="517">
        <v>0.34389999999999998</v>
      </c>
      <c r="AH140" s="517">
        <v>3.1069</v>
      </c>
      <c r="AI140" s="517">
        <v>6.4957000000000003</v>
      </c>
      <c r="AJ140" s="527">
        <v>19.019600000000001</v>
      </c>
      <c r="AK140" s="517">
        <v>0.45710000000000001</v>
      </c>
      <c r="AL140" s="517">
        <v>0.59599999999999997</v>
      </c>
      <c r="AM140" s="517">
        <v>0.89370000000000005</v>
      </c>
      <c r="AN140" s="517">
        <v>1.9469000000000001</v>
      </c>
      <c r="AO140" s="517">
        <v>1.5718000000000001</v>
      </c>
      <c r="AP140" s="517">
        <v>1.9870000000000001</v>
      </c>
      <c r="AQ140" s="517">
        <v>2.2385000000000002</v>
      </c>
      <c r="AR140" s="517">
        <v>5.7972000000000001</v>
      </c>
      <c r="AS140" s="517">
        <v>1.4097999999999999</v>
      </c>
      <c r="AT140" s="517">
        <v>1.7153</v>
      </c>
      <c r="AU140" s="517">
        <v>1.5891999999999999</v>
      </c>
      <c r="AV140" s="517">
        <v>4.7142999999999997</v>
      </c>
      <c r="AW140" s="517">
        <v>2.0798999999999999</v>
      </c>
      <c r="AX140" s="517">
        <v>3.0640999999999998</v>
      </c>
      <c r="AY140" s="517">
        <v>2.3460999999999999</v>
      </c>
      <c r="AZ140" s="517">
        <v>7.4901</v>
      </c>
      <c r="BA140" s="528">
        <v>19.948499999999999</v>
      </c>
      <c r="BB140" s="516">
        <v>2.6303000000000001</v>
      </c>
      <c r="BC140" s="517">
        <v>0.40239999999999998</v>
      </c>
      <c r="BD140" s="517">
        <v>2.3896000000000002</v>
      </c>
      <c r="BE140" s="517">
        <v>5.4223999999999997</v>
      </c>
      <c r="BF140" s="517">
        <v>0</v>
      </c>
      <c r="BG140" s="517">
        <v>0.83679999999999999</v>
      </c>
      <c r="BH140" s="517">
        <v>8.2600000000000007E-2</v>
      </c>
      <c r="BI140" s="517">
        <v>0.9194</v>
      </c>
      <c r="BJ140" s="517">
        <v>0.9194</v>
      </c>
      <c r="BK140" s="517">
        <v>0.37409999999999999</v>
      </c>
      <c r="BL140" s="517">
        <v>6.6E-3</v>
      </c>
      <c r="BM140" s="517">
        <v>1.3001</v>
      </c>
      <c r="BN140" s="517">
        <v>5.2400000000000002E-2</v>
      </c>
      <c r="BO140" s="517">
        <v>8.14E-2</v>
      </c>
      <c r="BP140" s="517">
        <v>4.9200000000000001E-2</v>
      </c>
      <c r="BQ140" s="517">
        <v>0.183</v>
      </c>
      <c r="BR140" s="526">
        <v>7.8249000000000004</v>
      </c>
      <c r="BS140" s="517">
        <v>0.83199999999999996</v>
      </c>
      <c r="BT140" s="517">
        <v>0.1207</v>
      </c>
      <c r="BU140" s="517">
        <v>0.80469999999999997</v>
      </c>
      <c r="BV140" s="517">
        <v>1.7574000000000001</v>
      </c>
      <c r="BW140" s="517">
        <v>0.45200000000000001</v>
      </c>
      <c r="BX140" s="517">
        <v>1.3115000000000001</v>
      </c>
      <c r="BY140" s="517">
        <v>6.0999999999999999E-2</v>
      </c>
      <c r="BZ140" s="517">
        <v>1.8246</v>
      </c>
      <c r="CA140" s="517">
        <v>0</v>
      </c>
      <c r="CB140" s="517">
        <v>0.12870000000000001</v>
      </c>
      <c r="CC140" s="517">
        <v>0.13969999999999999</v>
      </c>
      <c r="CD140" s="517">
        <v>0.26850000000000002</v>
      </c>
      <c r="CE140" s="517">
        <v>2.07E-2</v>
      </c>
      <c r="CF140" s="517">
        <v>0.25669999999999998</v>
      </c>
      <c r="CG140" s="517">
        <v>0.62039999999999995</v>
      </c>
      <c r="CH140" s="517">
        <v>0.89780000000000004</v>
      </c>
      <c r="CI140" s="527">
        <v>4.7481999999999998</v>
      </c>
      <c r="CJ140" s="517">
        <v>1.1913</v>
      </c>
      <c r="CK140" s="517">
        <v>0.95389999999999997</v>
      </c>
      <c r="CL140" s="517">
        <v>0.1016</v>
      </c>
      <c r="CM140" s="517">
        <v>2.2469000000000001</v>
      </c>
      <c r="CN140" s="517">
        <v>5.9799999999999999E-2</v>
      </c>
      <c r="CO140" s="517">
        <v>3.2000000000000002E-3</v>
      </c>
      <c r="CP140" s="517">
        <v>2.9999999999999997E-4</v>
      </c>
      <c r="CQ140" s="517">
        <v>6.3299999999999995E-2</v>
      </c>
      <c r="CR140" s="517">
        <v>2.7699999999999999E-2</v>
      </c>
      <c r="CS140" s="517">
        <v>1.6000000000000001E-3</v>
      </c>
      <c r="CT140" s="517">
        <v>0.40939999999999999</v>
      </c>
      <c r="CU140" s="517">
        <v>0.43869999999999998</v>
      </c>
      <c r="CV140" s="517">
        <v>0.63780000000000003</v>
      </c>
      <c r="CW140" s="517">
        <v>1.8416999999999999</v>
      </c>
      <c r="CX140" s="517">
        <v>0.21659999999999999</v>
      </c>
      <c r="CY140" s="517">
        <v>2.6960999999999999</v>
      </c>
      <c r="CZ140" s="528">
        <v>5.4448999999999996</v>
      </c>
      <c r="DA140" s="93" t="s">
        <v>343</v>
      </c>
      <c r="DB140" s="94">
        <v>135</v>
      </c>
      <c r="DC140" s="226"/>
    </row>
    <row r="141" spans="1:107" ht="18" customHeight="1" x14ac:dyDescent="0.5">
      <c r="A141" s="95">
        <v>136</v>
      </c>
      <c r="B141" s="77" t="s">
        <v>492</v>
      </c>
      <c r="C141" s="518">
        <v>0.16650000000000001</v>
      </c>
      <c r="D141" s="519">
        <v>0</v>
      </c>
      <c r="E141" s="519">
        <v>0</v>
      </c>
      <c r="F141" s="519">
        <v>0.16650000000000001</v>
      </c>
      <c r="G141" s="519">
        <v>18.9238</v>
      </c>
      <c r="H141" s="519">
        <v>0</v>
      </c>
      <c r="I141" s="519">
        <v>4.07E-2</v>
      </c>
      <c r="J141" s="519">
        <v>18.964500000000001</v>
      </c>
      <c r="K141" s="519">
        <v>8.14E-2</v>
      </c>
      <c r="L141" s="519">
        <v>0</v>
      </c>
      <c r="M141" s="519">
        <v>0.42949999999999999</v>
      </c>
      <c r="N141" s="519">
        <v>0.51100000000000001</v>
      </c>
      <c r="O141" s="519">
        <v>0</v>
      </c>
      <c r="P141" s="519">
        <v>5.2499999999999998E-2</v>
      </c>
      <c r="Q141" s="519">
        <v>1.7309000000000001</v>
      </c>
      <c r="R141" s="519">
        <v>1.7834000000000001</v>
      </c>
      <c r="S141" s="529">
        <v>21.4253</v>
      </c>
      <c r="T141" s="519">
        <v>5.5800000000000002E-2</v>
      </c>
      <c r="U141" s="519">
        <v>8.0399999999999999E-2</v>
      </c>
      <c r="V141" s="519">
        <v>1.2754000000000001</v>
      </c>
      <c r="W141" s="519">
        <v>1.4116</v>
      </c>
      <c r="X141" s="519">
        <v>1.1873</v>
      </c>
      <c r="Y141" s="519">
        <v>2.4596</v>
      </c>
      <c r="Z141" s="519">
        <v>8.3599999999999994E-2</v>
      </c>
      <c r="AA141" s="519">
        <v>3.7305000000000001</v>
      </c>
      <c r="AB141" s="519">
        <v>0</v>
      </c>
      <c r="AC141" s="519">
        <v>1.1666000000000001</v>
      </c>
      <c r="AD141" s="519">
        <v>7.1400000000000005E-2</v>
      </c>
      <c r="AE141" s="519">
        <v>1.238</v>
      </c>
      <c r="AF141" s="519">
        <v>2.0762</v>
      </c>
      <c r="AG141" s="519">
        <v>0</v>
      </c>
      <c r="AH141" s="519">
        <v>0.18740000000000001</v>
      </c>
      <c r="AI141" s="519">
        <v>2.2635999999999998</v>
      </c>
      <c r="AJ141" s="530">
        <v>8.6437000000000008</v>
      </c>
      <c r="AK141" s="519">
        <v>0.1736</v>
      </c>
      <c r="AL141" s="519">
        <v>0</v>
      </c>
      <c r="AM141" s="519">
        <v>0.44090000000000001</v>
      </c>
      <c r="AN141" s="519">
        <v>0.61450000000000005</v>
      </c>
      <c r="AO141" s="519">
        <v>0</v>
      </c>
      <c r="AP141" s="519">
        <v>2.4300000000000002</v>
      </c>
      <c r="AQ141" s="519">
        <v>0</v>
      </c>
      <c r="AR141" s="519">
        <v>2.4300000000000002</v>
      </c>
      <c r="AS141" s="519">
        <v>0.57999999999999996</v>
      </c>
      <c r="AT141" s="519">
        <v>0</v>
      </c>
      <c r="AU141" s="519">
        <v>0</v>
      </c>
      <c r="AV141" s="519">
        <v>0.57999999999999996</v>
      </c>
      <c r="AW141" s="519">
        <v>0.17169999999999999</v>
      </c>
      <c r="AX141" s="519">
        <v>1.5E-3</v>
      </c>
      <c r="AY141" s="519">
        <v>0.43469999999999998</v>
      </c>
      <c r="AZ141" s="519">
        <v>0.6079</v>
      </c>
      <c r="BA141" s="531">
        <v>4.2321999999999997</v>
      </c>
      <c r="BB141" s="518">
        <v>0.16819999999999999</v>
      </c>
      <c r="BC141" s="519">
        <v>0.32990000000000003</v>
      </c>
      <c r="BD141" s="519">
        <v>0.17630000000000001</v>
      </c>
      <c r="BE141" s="519">
        <v>0.67430000000000001</v>
      </c>
      <c r="BF141" s="519">
        <v>3.1199999999999999E-2</v>
      </c>
      <c r="BG141" s="519">
        <v>1.2176</v>
      </c>
      <c r="BH141" s="519">
        <v>2.9999999999999997E-4</v>
      </c>
      <c r="BI141" s="519">
        <v>1.2491000000000001</v>
      </c>
      <c r="BJ141" s="519">
        <v>4.8000000000000001E-2</v>
      </c>
      <c r="BK141" s="519">
        <v>3.39E-2</v>
      </c>
      <c r="BL141" s="519">
        <v>0.39410000000000001</v>
      </c>
      <c r="BM141" s="519">
        <v>0.47599999999999998</v>
      </c>
      <c r="BN141" s="519">
        <v>0.32500000000000001</v>
      </c>
      <c r="BO141" s="519">
        <v>1.2197</v>
      </c>
      <c r="BP141" s="519">
        <v>2.3105000000000002</v>
      </c>
      <c r="BQ141" s="519">
        <v>3.8552</v>
      </c>
      <c r="BR141" s="529">
        <v>6.2546999999999997</v>
      </c>
      <c r="BS141" s="519">
        <v>0.5514</v>
      </c>
      <c r="BT141" s="519">
        <v>5.1299999999999998E-2</v>
      </c>
      <c r="BU141" s="519">
        <v>0.1447</v>
      </c>
      <c r="BV141" s="519">
        <v>0.74739999999999995</v>
      </c>
      <c r="BW141" s="519">
        <v>3.8399999999999997E-2</v>
      </c>
      <c r="BX141" s="519">
        <v>1.1345000000000001</v>
      </c>
      <c r="BY141" s="519">
        <v>4.7100000000000003E-2</v>
      </c>
      <c r="BZ141" s="519">
        <v>1.22</v>
      </c>
      <c r="CA141" s="519">
        <v>2.92E-2</v>
      </c>
      <c r="CB141" s="519">
        <v>0.28139999999999998</v>
      </c>
      <c r="CC141" s="519">
        <v>1.2999999999999999E-2</v>
      </c>
      <c r="CD141" s="519">
        <v>0.3236</v>
      </c>
      <c r="CE141" s="519">
        <v>0.2581</v>
      </c>
      <c r="CF141" s="519">
        <v>19.3809</v>
      </c>
      <c r="CG141" s="519">
        <v>0.89610000000000001</v>
      </c>
      <c r="CH141" s="519">
        <v>20.5351</v>
      </c>
      <c r="CI141" s="530">
        <v>22.8261</v>
      </c>
      <c r="CJ141" s="519">
        <v>6.9999999999999999E-4</v>
      </c>
      <c r="CK141" s="519">
        <v>8.9999999999999998E-4</v>
      </c>
      <c r="CL141" s="519">
        <v>0.21049999999999999</v>
      </c>
      <c r="CM141" s="519">
        <v>0.21210000000000001</v>
      </c>
      <c r="CN141" s="519">
        <v>8.5599999999999996E-2</v>
      </c>
      <c r="CO141" s="519">
        <v>12.075699999999999</v>
      </c>
      <c r="CP141" s="519">
        <v>0.49430000000000002</v>
      </c>
      <c r="CQ141" s="519">
        <v>12.6557</v>
      </c>
      <c r="CR141" s="519">
        <v>1.3221000000000001</v>
      </c>
      <c r="CS141" s="519">
        <v>2.0316000000000001</v>
      </c>
      <c r="CT141" s="519">
        <v>0.4829</v>
      </c>
      <c r="CU141" s="519">
        <v>3.8365999999999998</v>
      </c>
      <c r="CV141" s="519">
        <v>1.7477</v>
      </c>
      <c r="CW141" s="519">
        <v>0.56479999999999997</v>
      </c>
      <c r="CX141" s="519">
        <v>1.4255</v>
      </c>
      <c r="CY141" s="519">
        <v>3.7378999999999998</v>
      </c>
      <c r="CZ141" s="531">
        <v>20.442299999999999</v>
      </c>
      <c r="DA141" s="96" t="s">
        <v>493</v>
      </c>
      <c r="DB141" s="97">
        <v>136</v>
      </c>
      <c r="DC141" s="226"/>
    </row>
    <row r="142" spans="1:107" ht="18" customHeight="1" x14ac:dyDescent="0.5">
      <c r="A142" s="92">
        <v>137</v>
      </c>
      <c r="B142" s="73" t="s">
        <v>641</v>
      </c>
      <c r="C142" s="516">
        <v>0</v>
      </c>
      <c r="D142" s="517">
        <v>0</v>
      </c>
      <c r="E142" s="517">
        <v>0</v>
      </c>
      <c r="F142" s="517">
        <v>0</v>
      </c>
      <c r="G142" s="517">
        <v>0</v>
      </c>
      <c r="H142" s="517">
        <v>0</v>
      </c>
      <c r="I142" s="517">
        <v>0</v>
      </c>
      <c r="J142" s="517">
        <v>0</v>
      </c>
      <c r="K142" s="517">
        <v>0</v>
      </c>
      <c r="L142" s="517">
        <v>0</v>
      </c>
      <c r="M142" s="517">
        <v>0</v>
      </c>
      <c r="N142" s="517">
        <v>0</v>
      </c>
      <c r="O142" s="517">
        <v>0</v>
      </c>
      <c r="P142" s="517">
        <v>0</v>
      </c>
      <c r="Q142" s="517">
        <v>0</v>
      </c>
      <c r="R142" s="517">
        <v>0</v>
      </c>
      <c r="S142" s="526">
        <v>0</v>
      </c>
      <c r="T142" s="517">
        <v>0</v>
      </c>
      <c r="U142" s="517">
        <v>0</v>
      </c>
      <c r="V142" s="517">
        <v>0</v>
      </c>
      <c r="W142" s="517">
        <v>0</v>
      </c>
      <c r="X142" s="517">
        <v>0</v>
      </c>
      <c r="Y142" s="517">
        <v>0</v>
      </c>
      <c r="Z142" s="517">
        <v>0</v>
      </c>
      <c r="AA142" s="517">
        <v>0</v>
      </c>
      <c r="AB142" s="517">
        <v>0</v>
      </c>
      <c r="AC142" s="517">
        <v>0</v>
      </c>
      <c r="AD142" s="517">
        <v>0</v>
      </c>
      <c r="AE142" s="517">
        <v>0</v>
      </c>
      <c r="AF142" s="517">
        <v>0</v>
      </c>
      <c r="AG142" s="517">
        <v>0</v>
      </c>
      <c r="AH142" s="517">
        <v>0</v>
      </c>
      <c r="AI142" s="517">
        <v>0</v>
      </c>
      <c r="AJ142" s="527">
        <v>0</v>
      </c>
      <c r="AK142" s="517">
        <v>0</v>
      </c>
      <c r="AL142" s="517">
        <v>0</v>
      </c>
      <c r="AM142" s="517">
        <v>0</v>
      </c>
      <c r="AN142" s="517">
        <v>0</v>
      </c>
      <c r="AO142" s="517">
        <v>0</v>
      </c>
      <c r="AP142" s="517">
        <v>0</v>
      </c>
      <c r="AQ142" s="517">
        <v>0</v>
      </c>
      <c r="AR142" s="517">
        <v>0</v>
      </c>
      <c r="AS142" s="517">
        <v>0</v>
      </c>
      <c r="AT142" s="517">
        <v>0</v>
      </c>
      <c r="AU142" s="517">
        <v>0</v>
      </c>
      <c r="AV142" s="517">
        <v>0</v>
      </c>
      <c r="AW142" s="517">
        <v>0</v>
      </c>
      <c r="AX142" s="517">
        <v>0</v>
      </c>
      <c r="AY142" s="517">
        <v>0</v>
      </c>
      <c r="AZ142" s="517">
        <v>0</v>
      </c>
      <c r="BA142" s="528">
        <v>0</v>
      </c>
      <c r="BB142" s="516">
        <v>1.3821000000000001</v>
      </c>
      <c r="BC142" s="517">
        <v>1.153</v>
      </c>
      <c r="BD142" s="517">
        <v>2.3489</v>
      </c>
      <c r="BE142" s="517">
        <v>4.8841000000000001</v>
      </c>
      <c r="BF142" s="517">
        <v>4.3380000000000001</v>
      </c>
      <c r="BG142" s="517">
        <v>1.345</v>
      </c>
      <c r="BH142" s="517">
        <v>0.74939999999999996</v>
      </c>
      <c r="BI142" s="517">
        <v>6.4324000000000003</v>
      </c>
      <c r="BJ142" s="517">
        <v>2.4028</v>
      </c>
      <c r="BK142" s="517">
        <v>2.9070999999999998</v>
      </c>
      <c r="BL142" s="517">
        <v>3.0322</v>
      </c>
      <c r="BM142" s="517">
        <v>8.3421000000000003</v>
      </c>
      <c r="BN142" s="517">
        <v>1.6556</v>
      </c>
      <c r="BO142" s="517">
        <v>0.36709999999999998</v>
      </c>
      <c r="BP142" s="517">
        <v>0.52610000000000001</v>
      </c>
      <c r="BQ142" s="517">
        <v>2.5488</v>
      </c>
      <c r="BR142" s="526">
        <v>22.2073</v>
      </c>
      <c r="BS142" s="517">
        <v>2.3574999999999999</v>
      </c>
      <c r="BT142" s="517">
        <v>0.94059999999999999</v>
      </c>
      <c r="BU142" s="517">
        <v>1.8548</v>
      </c>
      <c r="BV142" s="517">
        <v>5.1528999999999998</v>
      </c>
      <c r="BW142" s="517">
        <v>1.9389000000000001</v>
      </c>
      <c r="BX142" s="517">
        <v>0.59009999999999996</v>
      </c>
      <c r="BY142" s="517">
        <v>2.4998999999999998</v>
      </c>
      <c r="BZ142" s="517">
        <v>5.0289000000000001</v>
      </c>
      <c r="CA142" s="517">
        <v>9.1454000000000004</v>
      </c>
      <c r="CB142" s="517">
        <v>4.2267999999999999</v>
      </c>
      <c r="CC142" s="517">
        <v>1.9601</v>
      </c>
      <c r="CD142" s="517">
        <v>15.3323</v>
      </c>
      <c r="CE142" s="517">
        <v>3.2254</v>
      </c>
      <c r="CF142" s="517">
        <v>1.8664000000000001</v>
      </c>
      <c r="CG142" s="517">
        <v>1.1383000000000001</v>
      </c>
      <c r="CH142" s="517">
        <v>6.2302</v>
      </c>
      <c r="CI142" s="527">
        <v>31.744299999999999</v>
      </c>
      <c r="CJ142" s="517">
        <v>0.49509999999999998</v>
      </c>
      <c r="CK142" s="517">
        <v>0.68420000000000003</v>
      </c>
      <c r="CL142" s="517">
        <v>0.65369999999999995</v>
      </c>
      <c r="CM142" s="517">
        <v>1.833</v>
      </c>
      <c r="CN142" s="517">
        <v>2.0615999999999999</v>
      </c>
      <c r="CO142" s="517">
        <v>2.8254000000000001</v>
      </c>
      <c r="CP142" s="517">
        <v>1.3991</v>
      </c>
      <c r="CQ142" s="517">
        <v>6.2861000000000002</v>
      </c>
      <c r="CR142" s="517">
        <v>2.6585000000000001</v>
      </c>
      <c r="CS142" s="517">
        <v>4.2465000000000002</v>
      </c>
      <c r="CT142" s="517">
        <v>6.5464000000000002</v>
      </c>
      <c r="CU142" s="517">
        <v>13.4513</v>
      </c>
      <c r="CV142" s="517">
        <v>1.9317</v>
      </c>
      <c r="CW142" s="517">
        <v>0.36059999999999998</v>
      </c>
      <c r="CX142" s="517">
        <v>0.69530000000000003</v>
      </c>
      <c r="CY142" s="517">
        <v>2.9874999999999998</v>
      </c>
      <c r="CZ142" s="528">
        <v>24.558</v>
      </c>
      <c r="DA142" s="93" t="s">
        <v>647</v>
      </c>
      <c r="DB142" s="94">
        <v>137</v>
      </c>
      <c r="DC142" s="226"/>
    </row>
    <row r="143" spans="1:107" ht="18" customHeight="1" x14ac:dyDescent="0.5">
      <c r="A143" s="95">
        <v>138</v>
      </c>
      <c r="B143" s="77" t="s">
        <v>644</v>
      </c>
      <c r="C143" s="518">
        <v>0.70750000000000002</v>
      </c>
      <c r="D143" s="519">
        <v>1.3057000000000001</v>
      </c>
      <c r="E143" s="519">
        <v>7.4055</v>
      </c>
      <c r="F143" s="519">
        <v>9.4186999999999994</v>
      </c>
      <c r="G143" s="519">
        <v>0</v>
      </c>
      <c r="H143" s="519">
        <v>0.77100000000000002</v>
      </c>
      <c r="I143" s="519">
        <v>0.65280000000000005</v>
      </c>
      <c r="J143" s="519">
        <v>1.4238</v>
      </c>
      <c r="K143" s="519">
        <v>7.5773999999999999</v>
      </c>
      <c r="L143" s="519">
        <v>1.3057000000000001</v>
      </c>
      <c r="M143" s="519">
        <v>0.32640000000000002</v>
      </c>
      <c r="N143" s="519">
        <v>9.2095000000000002</v>
      </c>
      <c r="O143" s="519">
        <v>0.97929999999999995</v>
      </c>
      <c r="P143" s="519">
        <v>0.32640000000000002</v>
      </c>
      <c r="Q143" s="519">
        <v>7.5148999999999999</v>
      </c>
      <c r="R143" s="519">
        <v>8.8206000000000007</v>
      </c>
      <c r="S143" s="529">
        <v>28.872599999999998</v>
      </c>
      <c r="T143" s="519">
        <v>0</v>
      </c>
      <c r="U143" s="519">
        <v>0</v>
      </c>
      <c r="V143" s="519">
        <v>0</v>
      </c>
      <c r="W143" s="519">
        <v>0</v>
      </c>
      <c r="X143" s="519">
        <v>6.3243</v>
      </c>
      <c r="Y143" s="519">
        <v>0.41610000000000003</v>
      </c>
      <c r="Z143" s="519">
        <v>1.1341000000000001</v>
      </c>
      <c r="AA143" s="519">
        <v>7.8746</v>
      </c>
      <c r="AB143" s="519">
        <v>0.378</v>
      </c>
      <c r="AC143" s="519">
        <v>1.0494000000000001</v>
      </c>
      <c r="AD143" s="519">
        <v>7.1459999999999999</v>
      </c>
      <c r="AE143" s="519">
        <v>8.5734999999999992</v>
      </c>
      <c r="AF143" s="519">
        <v>0.5837</v>
      </c>
      <c r="AG143" s="519">
        <v>1.7055</v>
      </c>
      <c r="AH143" s="519">
        <v>0.30159999999999998</v>
      </c>
      <c r="AI143" s="519">
        <v>2.5909</v>
      </c>
      <c r="AJ143" s="530">
        <v>19.039000000000001</v>
      </c>
      <c r="AK143" s="519">
        <v>0.71330000000000005</v>
      </c>
      <c r="AL143" s="519">
        <v>6.8353999999999999</v>
      </c>
      <c r="AM143" s="519">
        <v>0.47549999999999998</v>
      </c>
      <c r="AN143" s="519">
        <v>8.0241000000000007</v>
      </c>
      <c r="AO143" s="519">
        <v>0.81569999999999998</v>
      </c>
      <c r="AP143" s="519">
        <v>0.41399999999999998</v>
      </c>
      <c r="AQ143" s="519">
        <v>0.52180000000000004</v>
      </c>
      <c r="AR143" s="519">
        <v>1.7515000000000001</v>
      </c>
      <c r="AS143" s="519">
        <v>0.43190000000000001</v>
      </c>
      <c r="AT143" s="519">
        <v>1.1579999999999999</v>
      </c>
      <c r="AU143" s="519">
        <v>0.23250000000000001</v>
      </c>
      <c r="AV143" s="519">
        <v>1.8225</v>
      </c>
      <c r="AW143" s="519">
        <v>0.68200000000000005</v>
      </c>
      <c r="AX143" s="519">
        <v>7.3554000000000004</v>
      </c>
      <c r="AY143" s="519">
        <v>1.1355999999999999</v>
      </c>
      <c r="AZ143" s="519">
        <v>9.173</v>
      </c>
      <c r="BA143" s="531">
        <v>20.771100000000001</v>
      </c>
      <c r="BB143" s="518">
        <v>0</v>
      </c>
      <c r="BC143" s="519">
        <v>0</v>
      </c>
      <c r="BD143" s="519">
        <v>2.0000000000000001E-4</v>
      </c>
      <c r="BE143" s="519">
        <v>2.0000000000000001E-4</v>
      </c>
      <c r="BF143" s="519">
        <v>0</v>
      </c>
      <c r="BG143" s="519">
        <v>0</v>
      </c>
      <c r="BH143" s="519">
        <v>2.9999999999999997E-4</v>
      </c>
      <c r="BI143" s="519">
        <v>2.9999999999999997E-4</v>
      </c>
      <c r="BJ143" s="519">
        <v>0</v>
      </c>
      <c r="BK143" s="519">
        <v>0</v>
      </c>
      <c r="BL143" s="519">
        <v>0</v>
      </c>
      <c r="BM143" s="519">
        <v>0</v>
      </c>
      <c r="BN143" s="519">
        <v>4.0000000000000002E-4</v>
      </c>
      <c r="BO143" s="519">
        <v>0</v>
      </c>
      <c r="BP143" s="519">
        <v>0</v>
      </c>
      <c r="BQ143" s="519">
        <v>4.0000000000000002E-4</v>
      </c>
      <c r="BR143" s="529">
        <v>8.0000000000000004E-4</v>
      </c>
      <c r="BS143" s="519">
        <v>0</v>
      </c>
      <c r="BT143" s="519">
        <v>0</v>
      </c>
      <c r="BU143" s="519">
        <v>0</v>
      </c>
      <c r="BV143" s="519">
        <v>0</v>
      </c>
      <c r="BW143" s="519">
        <v>0.2838</v>
      </c>
      <c r="BX143" s="519">
        <v>7.9399999999999998E-2</v>
      </c>
      <c r="BY143" s="519">
        <v>0</v>
      </c>
      <c r="BZ143" s="519">
        <v>0.36309999999999998</v>
      </c>
      <c r="CA143" s="519">
        <v>0</v>
      </c>
      <c r="CB143" s="519">
        <v>0</v>
      </c>
      <c r="CC143" s="519">
        <v>0</v>
      </c>
      <c r="CD143" s="519">
        <v>0</v>
      </c>
      <c r="CE143" s="519">
        <v>0</v>
      </c>
      <c r="CF143" s="519">
        <v>0</v>
      </c>
      <c r="CG143" s="519">
        <v>0.1125</v>
      </c>
      <c r="CH143" s="519">
        <v>0.1125</v>
      </c>
      <c r="CI143" s="530">
        <v>0.47570000000000001</v>
      </c>
      <c r="CJ143" s="519">
        <v>1.5E-3</v>
      </c>
      <c r="CK143" s="519">
        <v>0</v>
      </c>
      <c r="CL143" s="519">
        <v>0</v>
      </c>
      <c r="CM143" s="519">
        <v>1.5E-3</v>
      </c>
      <c r="CN143" s="519">
        <v>0</v>
      </c>
      <c r="CO143" s="519">
        <v>0</v>
      </c>
      <c r="CP143" s="519">
        <v>0.35160000000000002</v>
      </c>
      <c r="CQ143" s="519">
        <v>0.35160000000000002</v>
      </c>
      <c r="CR143" s="519">
        <v>1.1999999999999999E-3</v>
      </c>
      <c r="CS143" s="519">
        <v>0</v>
      </c>
      <c r="CT143" s="519">
        <v>2.7000000000000001E-3</v>
      </c>
      <c r="CU143" s="519">
        <v>3.8999999999999998E-3</v>
      </c>
      <c r="CV143" s="519">
        <v>4.4299999999999999E-2</v>
      </c>
      <c r="CW143" s="519">
        <v>0</v>
      </c>
      <c r="CX143" s="519">
        <v>1.8700000000000001E-2</v>
      </c>
      <c r="CY143" s="519">
        <v>6.3E-2</v>
      </c>
      <c r="CZ143" s="531">
        <v>0.4199</v>
      </c>
      <c r="DA143" s="96" t="s">
        <v>650</v>
      </c>
      <c r="DB143" s="97">
        <v>138</v>
      </c>
      <c r="DC143" s="226"/>
    </row>
    <row r="144" spans="1:107" ht="18" customHeight="1" x14ac:dyDescent="0.5">
      <c r="A144" s="92">
        <v>139</v>
      </c>
      <c r="B144" s="73" t="s">
        <v>680</v>
      </c>
      <c r="C144" s="516">
        <v>0</v>
      </c>
      <c r="D144" s="517">
        <v>0</v>
      </c>
      <c r="E144" s="517">
        <v>0</v>
      </c>
      <c r="F144" s="517">
        <v>0</v>
      </c>
      <c r="G144" s="517">
        <v>0</v>
      </c>
      <c r="H144" s="517">
        <v>0</v>
      </c>
      <c r="I144" s="517">
        <v>0</v>
      </c>
      <c r="J144" s="517">
        <v>0</v>
      </c>
      <c r="K144" s="517">
        <v>0</v>
      </c>
      <c r="L144" s="517">
        <v>4.0000000000000001E-3</v>
      </c>
      <c r="M144" s="517">
        <v>0</v>
      </c>
      <c r="N144" s="517">
        <v>4.0000000000000001E-3</v>
      </c>
      <c r="O144" s="517">
        <v>0</v>
      </c>
      <c r="P144" s="517">
        <v>0</v>
      </c>
      <c r="Q144" s="517">
        <v>0</v>
      </c>
      <c r="R144" s="517">
        <v>0</v>
      </c>
      <c r="S144" s="526">
        <v>4.0000000000000001E-3</v>
      </c>
      <c r="T144" s="517">
        <v>0</v>
      </c>
      <c r="U144" s="517">
        <v>0</v>
      </c>
      <c r="V144" s="517">
        <v>0</v>
      </c>
      <c r="W144" s="517">
        <v>0</v>
      </c>
      <c r="X144" s="517">
        <v>0</v>
      </c>
      <c r="Y144" s="517">
        <v>0</v>
      </c>
      <c r="Z144" s="517">
        <v>0</v>
      </c>
      <c r="AA144" s="517">
        <v>0</v>
      </c>
      <c r="AB144" s="517">
        <v>0</v>
      </c>
      <c r="AC144" s="517">
        <v>0</v>
      </c>
      <c r="AD144" s="517">
        <v>0</v>
      </c>
      <c r="AE144" s="517">
        <v>0</v>
      </c>
      <c r="AF144" s="517">
        <v>0</v>
      </c>
      <c r="AG144" s="517">
        <v>0</v>
      </c>
      <c r="AH144" s="517">
        <v>0</v>
      </c>
      <c r="AI144" s="517">
        <v>0</v>
      </c>
      <c r="AJ144" s="527">
        <v>0</v>
      </c>
      <c r="AK144" s="517">
        <v>0</v>
      </c>
      <c r="AL144" s="517">
        <v>0</v>
      </c>
      <c r="AM144" s="517">
        <v>0</v>
      </c>
      <c r="AN144" s="517">
        <v>0</v>
      </c>
      <c r="AO144" s="517">
        <v>0</v>
      </c>
      <c r="AP144" s="517">
        <v>0</v>
      </c>
      <c r="AQ144" s="517">
        <v>0</v>
      </c>
      <c r="AR144" s="517">
        <v>0</v>
      </c>
      <c r="AS144" s="517">
        <v>0</v>
      </c>
      <c r="AT144" s="517">
        <v>0</v>
      </c>
      <c r="AU144" s="517">
        <v>0</v>
      </c>
      <c r="AV144" s="517">
        <v>0</v>
      </c>
      <c r="AW144" s="517">
        <v>0</v>
      </c>
      <c r="AX144" s="517">
        <v>0</v>
      </c>
      <c r="AY144" s="517">
        <v>0</v>
      </c>
      <c r="AZ144" s="517">
        <v>0</v>
      </c>
      <c r="BA144" s="528">
        <v>0</v>
      </c>
      <c r="BB144" s="516">
        <v>1.625</v>
      </c>
      <c r="BC144" s="517">
        <v>0.3286</v>
      </c>
      <c r="BD144" s="517">
        <v>7.7700000000000005E-2</v>
      </c>
      <c r="BE144" s="517">
        <v>2.0312000000000001</v>
      </c>
      <c r="BF144" s="517">
        <v>5.4899999999999997E-2</v>
      </c>
      <c r="BG144" s="517">
        <v>0.17960000000000001</v>
      </c>
      <c r="BH144" s="517">
        <v>0.35659999999999997</v>
      </c>
      <c r="BI144" s="517">
        <v>0.59099999999999997</v>
      </c>
      <c r="BJ144" s="517">
        <v>0.30559999999999998</v>
      </c>
      <c r="BK144" s="517">
        <v>0.28789999999999999</v>
      </c>
      <c r="BL144" s="517">
        <v>2.2197</v>
      </c>
      <c r="BM144" s="517">
        <v>2.8132000000000001</v>
      </c>
      <c r="BN144" s="517">
        <v>0</v>
      </c>
      <c r="BO144" s="517">
        <v>0.16569999999999999</v>
      </c>
      <c r="BP144" s="517">
        <v>1.6999999999999999E-3</v>
      </c>
      <c r="BQ144" s="517">
        <v>0.16739999999999999</v>
      </c>
      <c r="BR144" s="526">
        <v>5.6029</v>
      </c>
      <c r="BS144" s="517">
        <v>5.62E-2</v>
      </c>
      <c r="BT144" s="517">
        <v>8.3500000000000005E-2</v>
      </c>
      <c r="BU144" s="517">
        <v>0.2382</v>
      </c>
      <c r="BV144" s="517">
        <v>0.37780000000000002</v>
      </c>
      <c r="BW144" s="517">
        <v>0.18090000000000001</v>
      </c>
      <c r="BX144" s="517">
        <v>7.2400000000000006E-2</v>
      </c>
      <c r="BY144" s="517">
        <v>2.7000000000000001E-3</v>
      </c>
      <c r="BZ144" s="517">
        <v>0.25600000000000001</v>
      </c>
      <c r="CA144" s="517">
        <v>0.21540000000000001</v>
      </c>
      <c r="CB144" s="517">
        <v>0.13930000000000001</v>
      </c>
      <c r="CC144" s="517">
        <v>0.1087</v>
      </c>
      <c r="CD144" s="517">
        <v>0.46350000000000002</v>
      </c>
      <c r="CE144" s="517">
        <v>0.44169999999999998</v>
      </c>
      <c r="CF144" s="517">
        <v>0.20860000000000001</v>
      </c>
      <c r="CG144" s="517">
        <v>0.28239999999999998</v>
      </c>
      <c r="CH144" s="517">
        <v>0.93269999999999997</v>
      </c>
      <c r="CI144" s="527">
        <v>2.0299</v>
      </c>
      <c r="CJ144" s="517">
        <v>0.43730000000000002</v>
      </c>
      <c r="CK144" s="517">
        <v>3.8527</v>
      </c>
      <c r="CL144" s="517">
        <v>0.30940000000000001</v>
      </c>
      <c r="CM144" s="517">
        <v>4.5993000000000004</v>
      </c>
      <c r="CN144" s="517">
        <v>0.56930000000000003</v>
      </c>
      <c r="CO144" s="517">
        <v>0.02</v>
      </c>
      <c r="CP144" s="517">
        <v>3.7715999999999998</v>
      </c>
      <c r="CQ144" s="517">
        <v>4.3609</v>
      </c>
      <c r="CR144" s="517">
        <v>1.6216999999999999</v>
      </c>
      <c r="CS144" s="517">
        <v>7.2504</v>
      </c>
      <c r="CT144" s="517">
        <v>0.24210000000000001</v>
      </c>
      <c r="CU144" s="517">
        <v>9.1142000000000003</v>
      </c>
      <c r="CV144" s="517">
        <v>7.6999999999999999E-2</v>
      </c>
      <c r="CW144" s="517">
        <v>6.7999999999999996E-3</v>
      </c>
      <c r="CX144" s="517">
        <v>4.6600000000000003E-2</v>
      </c>
      <c r="CY144" s="517">
        <v>0.13039999999999999</v>
      </c>
      <c r="CZ144" s="528">
        <v>18.204799999999999</v>
      </c>
      <c r="DA144" s="93" t="s">
        <v>717</v>
      </c>
      <c r="DB144" s="94">
        <v>139</v>
      </c>
      <c r="DC144" s="226"/>
    </row>
    <row r="145" spans="1:107" ht="18" customHeight="1" x14ac:dyDescent="0.5">
      <c r="A145" s="95">
        <v>140</v>
      </c>
      <c r="B145" s="77" t="s">
        <v>681</v>
      </c>
      <c r="C145" s="518">
        <v>0.13469999999999999</v>
      </c>
      <c r="D145" s="519">
        <v>8.5000000000000006E-3</v>
      </c>
      <c r="E145" s="519">
        <v>1.6E-2</v>
      </c>
      <c r="F145" s="519">
        <v>0.15920000000000001</v>
      </c>
      <c r="G145" s="519">
        <v>2.7000000000000001E-3</v>
      </c>
      <c r="H145" s="519">
        <v>0.4446</v>
      </c>
      <c r="I145" s="519">
        <v>0.1741</v>
      </c>
      <c r="J145" s="519">
        <v>0.62129999999999996</v>
      </c>
      <c r="K145" s="519">
        <v>4.1599999999999998E-2</v>
      </c>
      <c r="L145" s="519">
        <v>8.2100000000000006E-2</v>
      </c>
      <c r="M145" s="519">
        <v>2.9000000000000001E-2</v>
      </c>
      <c r="N145" s="519">
        <v>0.15260000000000001</v>
      </c>
      <c r="O145" s="519">
        <v>2.87E-2</v>
      </c>
      <c r="P145" s="519">
        <v>3.3300000000000003E-2</v>
      </c>
      <c r="Q145" s="519">
        <v>3.56E-2</v>
      </c>
      <c r="R145" s="519">
        <v>9.7699999999999995E-2</v>
      </c>
      <c r="S145" s="529">
        <v>1.0307999999999999</v>
      </c>
      <c r="T145" s="519">
        <v>0</v>
      </c>
      <c r="U145" s="519">
        <v>0</v>
      </c>
      <c r="V145" s="519">
        <v>0</v>
      </c>
      <c r="W145" s="519">
        <v>0</v>
      </c>
      <c r="X145" s="519">
        <v>0.21859999999999999</v>
      </c>
      <c r="Y145" s="519">
        <v>0</v>
      </c>
      <c r="Z145" s="519">
        <v>0</v>
      </c>
      <c r="AA145" s="519">
        <v>0.21859999999999999</v>
      </c>
      <c r="AB145" s="519">
        <v>0</v>
      </c>
      <c r="AC145" s="519">
        <v>0</v>
      </c>
      <c r="AD145" s="519">
        <v>0</v>
      </c>
      <c r="AE145" s="519">
        <v>0</v>
      </c>
      <c r="AF145" s="519">
        <v>0.2243</v>
      </c>
      <c r="AG145" s="519">
        <v>1.5099</v>
      </c>
      <c r="AH145" s="519">
        <v>9.3688000000000002</v>
      </c>
      <c r="AI145" s="519">
        <v>11.1029</v>
      </c>
      <c r="AJ145" s="530">
        <v>11.3215</v>
      </c>
      <c r="AK145" s="519">
        <v>0</v>
      </c>
      <c r="AL145" s="519">
        <v>0</v>
      </c>
      <c r="AM145" s="519">
        <v>0.25159999999999999</v>
      </c>
      <c r="AN145" s="519">
        <v>0.25159999999999999</v>
      </c>
      <c r="AO145" s="519">
        <v>0.25159999999999999</v>
      </c>
      <c r="AP145" s="519">
        <v>0</v>
      </c>
      <c r="AQ145" s="519">
        <v>0</v>
      </c>
      <c r="AR145" s="519">
        <v>0.25159999999999999</v>
      </c>
      <c r="AS145" s="519">
        <v>0</v>
      </c>
      <c r="AT145" s="519">
        <v>0</v>
      </c>
      <c r="AU145" s="519">
        <v>0</v>
      </c>
      <c r="AV145" s="519">
        <v>0</v>
      </c>
      <c r="AW145" s="519">
        <v>0</v>
      </c>
      <c r="AX145" s="519">
        <v>0</v>
      </c>
      <c r="AY145" s="519">
        <v>0</v>
      </c>
      <c r="AZ145" s="519">
        <v>0</v>
      </c>
      <c r="BA145" s="531">
        <v>0.50309999999999999</v>
      </c>
      <c r="BB145" s="518">
        <v>0.38009999999999999</v>
      </c>
      <c r="BC145" s="519">
        <v>2.7199999999999998E-2</v>
      </c>
      <c r="BD145" s="519">
        <v>0.1479</v>
      </c>
      <c r="BE145" s="519">
        <v>0.55530000000000002</v>
      </c>
      <c r="BF145" s="519">
        <v>0.436</v>
      </c>
      <c r="BG145" s="519">
        <v>0.33279999999999998</v>
      </c>
      <c r="BH145" s="519">
        <v>0.57509999999999994</v>
      </c>
      <c r="BI145" s="519">
        <v>1.3439000000000001</v>
      </c>
      <c r="BJ145" s="519">
        <v>5.3411</v>
      </c>
      <c r="BK145" s="519">
        <v>0.81850000000000001</v>
      </c>
      <c r="BL145" s="519">
        <v>3.0991</v>
      </c>
      <c r="BM145" s="519">
        <v>9.2586999999999993</v>
      </c>
      <c r="BN145" s="519">
        <v>0.45960000000000001</v>
      </c>
      <c r="BO145" s="519">
        <v>5.0999999999999997E-2</v>
      </c>
      <c r="BP145" s="519">
        <v>0.1163</v>
      </c>
      <c r="BQ145" s="519">
        <v>0.62680000000000002</v>
      </c>
      <c r="BR145" s="529">
        <v>11.784700000000001</v>
      </c>
      <c r="BS145" s="519">
        <v>0.1598</v>
      </c>
      <c r="BT145" s="519">
        <v>0.35849999999999999</v>
      </c>
      <c r="BU145" s="519">
        <v>0.12089999999999999</v>
      </c>
      <c r="BV145" s="519">
        <v>0.63919999999999999</v>
      </c>
      <c r="BW145" s="519">
        <v>0.68720000000000003</v>
      </c>
      <c r="BX145" s="519">
        <v>2.5257999999999998</v>
      </c>
      <c r="BY145" s="519">
        <v>1.3411999999999999</v>
      </c>
      <c r="BZ145" s="519">
        <v>4.5541</v>
      </c>
      <c r="CA145" s="519">
        <v>0.26979999999999998</v>
      </c>
      <c r="CB145" s="519">
        <v>1.1751</v>
      </c>
      <c r="CC145" s="519">
        <v>3.7780999999999998</v>
      </c>
      <c r="CD145" s="519">
        <v>5.2229999999999999</v>
      </c>
      <c r="CE145" s="519">
        <v>1.0832999999999999</v>
      </c>
      <c r="CF145" s="519">
        <v>1.7981</v>
      </c>
      <c r="CG145" s="519">
        <v>1.3907</v>
      </c>
      <c r="CH145" s="519">
        <v>4.2721</v>
      </c>
      <c r="CI145" s="530">
        <v>14.6884</v>
      </c>
      <c r="CJ145" s="519">
        <v>1.5808</v>
      </c>
      <c r="CK145" s="519">
        <v>0.58860000000000001</v>
      </c>
      <c r="CL145" s="519">
        <v>0.50309999999999999</v>
      </c>
      <c r="CM145" s="519">
        <v>2.6724999999999999</v>
      </c>
      <c r="CN145" s="519">
        <v>3.3388</v>
      </c>
      <c r="CO145" s="519">
        <v>1.5811999999999999</v>
      </c>
      <c r="CP145" s="519">
        <v>1.5641</v>
      </c>
      <c r="CQ145" s="519">
        <v>6.4842000000000004</v>
      </c>
      <c r="CR145" s="519">
        <v>1.304</v>
      </c>
      <c r="CS145" s="519">
        <v>0.85829999999999995</v>
      </c>
      <c r="CT145" s="519">
        <v>1.4741</v>
      </c>
      <c r="CU145" s="519">
        <v>3.6364999999999998</v>
      </c>
      <c r="CV145" s="519">
        <v>0.64359999999999995</v>
      </c>
      <c r="CW145" s="519">
        <v>0.87709999999999999</v>
      </c>
      <c r="CX145" s="519">
        <v>2.5219</v>
      </c>
      <c r="CY145" s="519">
        <v>4.0426000000000002</v>
      </c>
      <c r="CZ145" s="531">
        <v>16.835699999999999</v>
      </c>
      <c r="DA145" s="96" t="s">
        <v>718</v>
      </c>
      <c r="DB145" s="97">
        <v>140</v>
      </c>
      <c r="DC145" s="226"/>
    </row>
    <row r="146" spans="1:107" ht="18" customHeight="1" x14ac:dyDescent="0.5">
      <c r="A146" s="92">
        <v>141</v>
      </c>
      <c r="B146" s="73" t="s">
        <v>505</v>
      </c>
      <c r="C146" s="516">
        <v>0.19009999999999999</v>
      </c>
      <c r="D146" s="517">
        <v>0</v>
      </c>
      <c r="E146" s="517">
        <v>0</v>
      </c>
      <c r="F146" s="517">
        <v>0.19009999999999999</v>
      </c>
      <c r="G146" s="517">
        <v>0.8407</v>
      </c>
      <c r="H146" s="517">
        <v>62.82</v>
      </c>
      <c r="I146" s="517">
        <v>0.40939999999999999</v>
      </c>
      <c r="J146" s="517">
        <v>64.070099999999996</v>
      </c>
      <c r="K146" s="517">
        <v>0.28589999999999999</v>
      </c>
      <c r="L146" s="517">
        <v>0.90600000000000003</v>
      </c>
      <c r="M146" s="517">
        <v>70.470500000000001</v>
      </c>
      <c r="N146" s="517">
        <v>71.662300000000002</v>
      </c>
      <c r="O146" s="517">
        <v>1.0425</v>
      </c>
      <c r="P146" s="517">
        <v>0.25269999999999998</v>
      </c>
      <c r="Q146" s="517">
        <v>0</v>
      </c>
      <c r="R146" s="517">
        <v>1.2952999999999999</v>
      </c>
      <c r="S146" s="526">
        <v>137.21770000000001</v>
      </c>
      <c r="T146" s="517">
        <v>1.6640999999999999</v>
      </c>
      <c r="U146" s="517">
        <v>0.82230000000000003</v>
      </c>
      <c r="V146" s="517">
        <v>0.14430000000000001</v>
      </c>
      <c r="W146" s="517">
        <v>2.6307</v>
      </c>
      <c r="X146" s="517">
        <v>8.9999999999999998E-4</v>
      </c>
      <c r="Y146" s="517">
        <v>1.0369999999999999</v>
      </c>
      <c r="Z146" s="517">
        <v>0</v>
      </c>
      <c r="AA146" s="517">
        <v>1.0379</v>
      </c>
      <c r="AB146" s="517">
        <v>19.414400000000001</v>
      </c>
      <c r="AC146" s="517">
        <v>0.24429999999999999</v>
      </c>
      <c r="AD146" s="517">
        <v>2.3919000000000001</v>
      </c>
      <c r="AE146" s="517">
        <v>22.050699999999999</v>
      </c>
      <c r="AF146" s="517">
        <v>1.2715000000000001</v>
      </c>
      <c r="AG146" s="517">
        <v>0.73470000000000002</v>
      </c>
      <c r="AH146" s="517">
        <v>3.6036999999999999</v>
      </c>
      <c r="AI146" s="517">
        <v>5.6098999999999997</v>
      </c>
      <c r="AJ146" s="527">
        <v>31.3292</v>
      </c>
      <c r="AK146" s="517">
        <v>1.3250999999999999</v>
      </c>
      <c r="AL146" s="517">
        <v>0.28949999999999998</v>
      </c>
      <c r="AM146" s="517">
        <v>0</v>
      </c>
      <c r="AN146" s="517">
        <v>1.6147</v>
      </c>
      <c r="AO146" s="517">
        <v>1.1449</v>
      </c>
      <c r="AP146" s="517">
        <v>0.88929999999999998</v>
      </c>
      <c r="AQ146" s="517">
        <v>0.15920000000000001</v>
      </c>
      <c r="AR146" s="517">
        <v>2.1934</v>
      </c>
      <c r="AS146" s="517">
        <v>0.39179999999999998</v>
      </c>
      <c r="AT146" s="517">
        <v>0.47839999999999999</v>
      </c>
      <c r="AU146" s="517">
        <v>3.944</v>
      </c>
      <c r="AV146" s="517">
        <v>4.8141999999999996</v>
      </c>
      <c r="AW146" s="517">
        <v>0.64190000000000003</v>
      </c>
      <c r="AX146" s="517">
        <v>1.1876</v>
      </c>
      <c r="AY146" s="517">
        <v>2.4224999999999999</v>
      </c>
      <c r="AZ146" s="517">
        <v>4.2519999999999998</v>
      </c>
      <c r="BA146" s="528">
        <v>12.8743</v>
      </c>
      <c r="BB146" s="516">
        <v>0.1283</v>
      </c>
      <c r="BC146" s="517">
        <v>0.1162</v>
      </c>
      <c r="BD146" s="517">
        <v>0</v>
      </c>
      <c r="BE146" s="517">
        <v>0.2445</v>
      </c>
      <c r="BF146" s="517">
        <v>0</v>
      </c>
      <c r="BG146" s="517">
        <v>0</v>
      </c>
      <c r="BH146" s="517">
        <v>0</v>
      </c>
      <c r="BI146" s="517">
        <v>0</v>
      </c>
      <c r="BJ146" s="517">
        <v>0</v>
      </c>
      <c r="BK146" s="517">
        <v>0</v>
      </c>
      <c r="BL146" s="517">
        <v>0</v>
      </c>
      <c r="BM146" s="517">
        <v>0</v>
      </c>
      <c r="BN146" s="517">
        <v>0</v>
      </c>
      <c r="BO146" s="517">
        <v>0.15890000000000001</v>
      </c>
      <c r="BP146" s="517">
        <v>0</v>
      </c>
      <c r="BQ146" s="517">
        <v>0.15890000000000001</v>
      </c>
      <c r="BR146" s="526">
        <v>0.40339999999999998</v>
      </c>
      <c r="BS146" s="517">
        <v>0</v>
      </c>
      <c r="BT146" s="517">
        <v>0</v>
      </c>
      <c r="BU146" s="517">
        <v>0</v>
      </c>
      <c r="BV146" s="517">
        <v>0</v>
      </c>
      <c r="BW146" s="517">
        <v>0.46050000000000002</v>
      </c>
      <c r="BX146" s="517">
        <v>0.66920000000000002</v>
      </c>
      <c r="BY146" s="517">
        <v>2.0899999999999998E-2</v>
      </c>
      <c r="BZ146" s="517">
        <v>1.1506000000000001</v>
      </c>
      <c r="CA146" s="517">
        <v>1.4200999999999999</v>
      </c>
      <c r="CB146" s="517">
        <v>1.407</v>
      </c>
      <c r="CC146" s="517">
        <v>1.0824</v>
      </c>
      <c r="CD146" s="517">
        <v>3.9095</v>
      </c>
      <c r="CE146" s="517">
        <v>0.62860000000000005</v>
      </c>
      <c r="CF146" s="517">
        <v>0.13650000000000001</v>
      </c>
      <c r="CG146" s="517">
        <v>0.2485</v>
      </c>
      <c r="CH146" s="517">
        <v>1.0135000000000001</v>
      </c>
      <c r="CI146" s="527">
        <v>6.0735999999999999</v>
      </c>
      <c r="CJ146" s="517">
        <v>0</v>
      </c>
      <c r="CK146" s="517">
        <v>0</v>
      </c>
      <c r="CL146" s="517">
        <v>0</v>
      </c>
      <c r="CM146" s="517">
        <v>0</v>
      </c>
      <c r="CN146" s="517">
        <v>0.79559999999999997</v>
      </c>
      <c r="CO146" s="517">
        <v>0.50180000000000002</v>
      </c>
      <c r="CP146" s="517">
        <v>1.1458999999999999</v>
      </c>
      <c r="CQ146" s="517">
        <v>2.4432999999999998</v>
      </c>
      <c r="CR146" s="517">
        <v>1.1795</v>
      </c>
      <c r="CS146" s="517">
        <v>0.23769999999999999</v>
      </c>
      <c r="CT146" s="517">
        <v>0</v>
      </c>
      <c r="CU146" s="517">
        <v>1.4172</v>
      </c>
      <c r="CV146" s="517">
        <v>0.35389999999999999</v>
      </c>
      <c r="CW146" s="517">
        <v>0</v>
      </c>
      <c r="CX146" s="517">
        <v>1.14E-2</v>
      </c>
      <c r="CY146" s="517">
        <v>0.36530000000000001</v>
      </c>
      <c r="CZ146" s="528">
        <v>4.2256999999999998</v>
      </c>
      <c r="DA146" s="93" t="s">
        <v>506</v>
      </c>
      <c r="DB146" s="94">
        <v>141</v>
      </c>
      <c r="DC146" s="226"/>
    </row>
    <row r="147" spans="1:107" ht="18" customHeight="1" x14ac:dyDescent="0.5">
      <c r="A147" s="95">
        <v>142</v>
      </c>
      <c r="B147" s="77" t="s">
        <v>507</v>
      </c>
      <c r="C147" s="518">
        <v>0.4501</v>
      </c>
      <c r="D147" s="519">
        <v>0.54059999999999997</v>
      </c>
      <c r="E147" s="519">
        <v>0.45540000000000003</v>
      </c>
      <c r="F147" s="519">
        <v>1.4460999999999999</v>
      </c>
      <c r="G147" s="519">
        <v>0.32940000000000003</v>
      </c>
      <c r="H147" s="519">
        <v>0.1295</v>
      </c>
      <c r="I147" s="519">
        <v>0.88739999999999997</v>
      </c>
      <c r="J147" s="519">
        <v>1.3463000000000001</v>
      </c>
      <c r="K147" s="519">
        <v>0.27800000000000002</v>
      </c>
      <c r="L147" s="519">
        <v>1.6E-2</v>
      </c>
      <c r="M147" s="519">
        <v>0.18690000000000001</v>
      </c>
      <c r="N147" s="519">
        <v>0.48089999999999999</v>
      </c>
      <c r="O147" s="519">
        <v>0.49519999999999997</v>
      </c>
      <c r="P147" s="519">
        <v>0.32619999999999999</v>
      </c>
      <c r="Q147" s="519">
        <v>0.1948</v>
      </c>
      <c r="R147" s="519">
        <v>1.0162</v>
      </c>
      <c r="S147" s="529">
        <v>4.2896000000000001</v>
      </c>
      <c r="T147" s="519">
        <v>0</v>
      </c>
      <c r="U147" s="519">
        <v>0.10009999999999999</v>
      </c>
      <c r="V147" s="519">
        <v>9.2600000000000002E-2</v>
      </c>
      <c r="W147" s="519">
        <v>0.19270000000000001</v>
      </c>
      <c r="X147" s="519">
        <v>1.6000000000000001E-3</v>
      </c>
      <c r="Y147" s="519">
        <v>8.9999999999999998E-4</v>
      </c>
      <c r="Z147" s="519">
        <v>0.23980000000000001</v>
      </c>
      <c r="AA147" s="519">
        <v>0.2422</v>
      </c>
      <c r="AB147" s="519">
        <v>0.12479999999999999</v>
      </c>
      <c r="AC147" s="519">
        <v>0</v>
      </c>
      <c r="AD147" s="519">
        <v>7.6035000000000004</v>
      </c>
      <c r="AE147" s="519">
        <v>7.7282999999999999</v>
      </c>
      <c r="AF147" s="519">
        <v>7.1999999999999998E-3</v>
      </c>
      <c r="AG147" s="519">
        <v>0.46110000000000001</v>
      </c>
      <c r="AH147" s="519">
        <v>0.3216</v>
      </c>
      <c r="AI147" s="519">
        <v>0.79</v>
      </c>
      <c r="AJ147" s="530">
        <v>8.9532000000000007</v>
      </c>
      <c r="AK147" s="519">
        <v>2.4647000000000001</v>
      </c>
      <c r="AL147" s="519">
        <v>0.65620000000000001</v>
      </c>
      <c r="AM147" s="519">
        <v>0.71040000000000003</v>
      </c>
      <c r="AN147" s="519">
        <v>3.8313000000000001</v>
      </c>
      <c r="AO147" s="519">
        <v>4.4999999999999997E-3</v>
      </c>
      <c r="AP147" s="519">
        <v>2.2265000000000001</v>
      </c>
      <c r="AQ147" s="519">
        <v>0.4385</v>
      </c>
      <c r="AR147" s="519">
        <v>2.6694</v>
      </c>
      <c r="AS147" s="519">
        <v>1.2213000000000001</v>
      </c>
      <c r="AT147" s="519">
        <v>0.95440000000000003</v>
      </c>
      <c r="AU147" s="519">
        <v>0.80120000000000002</v>
      </c>
      <c r="AV147" s="519">
        <v>2.9769999999999999</v>
      </c>
      <c r="AW147" s="519">
        <v>0.77859999999999996</v>
      </c>
      <c r="AX147" s="519">
        <v>4.2717999999999998</v>
      </c>
      <c r="AY147" s="519">
        <v>2.4521000000000002</v>
      </c>
      <c r="AZ147" s="519">
        <v>7.5023999999999997</v>
      </c>
      <c r="BA147" s="531">
        <v>16.9801</v>
      </c>
      <c r="BB147" s="518">
        <v>0</v>
      </c>
      <c r="BC147" s="519">
        <v>2.2000000000000001E-3</v>
      </c>
      <c r="BD147" s="519">
        <v>3.9699999999999999E-2</v>
      </c>
      <c r="BE147" s="519">
        <v>4.19E-2</v>
      </c>
      <c r="BF147" s="519">
        <v>0</v>
      </c>
      <c r="BG147" s="519">
        <v>0</v>
      </c>
      <c r="BH147" s="519">
        <v>0.1138</v>
      </c>
      <c r="BI147" s="519">
        <v>0.1138</v>
      </c>
      <c r="BJ147" s="519">
        <v>1E-3</v>
      </c>
      <c r="BK147" s="519">
        <v>1.1999999999999999E-3</v>
      </c>
      <c r="BL147" s="519">
        <v>2.0000000000000001E-4</v>
      </c>
      <c r="BM147" s="519">
        <v>2.5000000000000001E-3</v>
      </c>
      <c r="BN147" s="519">
        <v>0</v>
      </c>
      <c r="BO147" s="519">
        <v>0</v>
      </c>
      <c r="BP147" s="519">
        <v>0</v>
      </c>
      <c r="BQ147" s="519">
        <v>0</v>
      </c>
      <c r="BR147" s="529">
        <v>0.15820000000000001</v>
      </c>
      <c r="BS147" s="519">
        <v>1.26E-2</v>
      </c>
      <c r="BT147" s="519">
        <v>0</v>
      </c>
      <c r="BU147" s="519">
        <v>0</v>
      </c>
      <c r="BV147" s="519">
        <v>1.26E-2</v>
      </c>
      <c r="BW147" s="519">
        <v>0</v>
      </c>
      <c r="BX147" s="519">
        <v>1.1162000000000001</v>
      </c>
      <c r="BY147" s="519">
        <v>0.42780000000000001</v>
      </c>
      <c r="BZ147" s="519">
        <v>1.544</v>
      </c>
      <c r="CA147" s="519">
        <v>2.0000000000000001E-4</v>
      </c>
      <c r="CB147" s="519">
        <v>1.2999999999999999E-3</v>
      </c>
      <c r="CC147" s="519">
        <v>0</v>
      </c>
      <c r="CD147" s="519">
        <v>1.5E-3</v>
      </c>
      <c r="CE147" s="519">
        <v>0</v>
      </c>
      <c r="CF147" s="519">
        <v>2.9999999999999997E-4</v>
      </c>
      <c r="CG147" s="519">
        <v>4.5100000000000001E-2</v>
      </c>
      <c r="CH147" s="519">
        <v>4.5400000000000003E-2</v>
      </c>
      <c r="CI147" s="530">
        <v>1.6033999999999999</v>
      </c>
      <c r="CJ147" s="519">
        <v>0</v>
      </c>
      <c r="CK147" s="519">
        <v>0</v>
      </c>
      <c r="CL147" s="519">
        <v>0</v>
      </c>
      <c r="CM147" s="519">
        <v>0</v>
      </c>
      <c r="CN147" s="519">
        <v>0</v>
      </c>
      <c r="CO147" s="519">
        <v>3.8300000000000001E-2</v>
      </c>
      <c r="CP147" s="519">
        <v>1.32E-2</v>
      </c>
      <c r="CQ147" s="519">
        <v>5.16E-2</v>
      </c>
      <c r="CR147" s="519">
        <v>2.9999999999999997E-4</v>
      </c>
      <c r="CS147" s="519">
        <v>2.3999999999999998E-3</v>
      </c>
      <c r="CT147" s="519">
        <v>2.0000000000000001E-4</v>
      </c>
      <c r="CU147" s="519">
        <v>2.8E-3</v>
      </c>
      <c r="CV147" s="519">
        <v>1.6000000000000001E-3</v>
      </c>
      <c r="CW147" s="519">
        <v>0</v>
      </c>
      <c r="CX147" s="519">
        <v>1E-4</v>
      </c>
      <c r="CY147" s="519">
        <v>1.6999999999999999E-3</v>
      </c>
      <c r="CZ147" s="531">
        <v>5.6099999999999997E-2</v>
      </c>
      <c r="DA147" s="96" t="s">
        <v>508</v>
      </c>
      <c r="DB147" s="97">
        <v>142</v>
      </c>
      <c r="DC147" s="226"/>
    </row>
    <row r="148" spans="1:107" ht="18" customHeight="1" x14ac:dyDescent="0.5">
      <c r="A148" s="92">
        <v>143</v>
      </c>
      <c r="B148" s="73" t="s">
        <v>624</v>
      </c>
      <c r="C148" s="516">
        <v>0.7923</v>
      </c>
      <c r="D148" s="517">
        <v>2.3902000000000001</v>
      </c>
      <c r="E148" s="517">
        <v>0.94379999999999997</v>
      </c>
      <c r="F148" s="517">
        <v>4.1261999999999999</v>
      </c>
      <c r="G148" s="517">
        <v>0.49719999999999998</v>
      </c>
      <c r="H148" s="517">
        <v>1.4818</v>
      </c>
      <c r="I148" s="517">
        <v>0.69750000000000001</v>
      </c>
      <c r="J148" s="517">
        <v>2.6764000000000001</v>
      </c>
      <c r="K148" s="517">
        <v>3.3443999999999998</v>
      </c>
      <c r="L148" s="517">
        <v>0.90249999999999997</v>
      </c>
      <c r="M148" s="517">
        <v>0.75570000000000004</v>
      </c>
      <c r="N148" s="517">
        <v>5.0026000000000002</v>
      </c>
      <c r="O148" s="517">
        <v>1.2790999999999999</v>
      </c>
      <c r="P148" s="517">
        <v>0.74150000000000005</v>
      </c>
      <c r="Q148" s="517">
        <v>0.81299999999999994</v>
      </c>
      <c r="R148" s="517">
        <v>2.8336000000000001</v>
      </c>
      <c r="S148" s="526">
        <v>14.6389</v>
      </c>
      <c r="T148" s="517">
        <v>0.39629999999999999</v>
      </c>
      <c r="U148" s="517">
        <v>0.80210000000000004</v>
      </c>
      <c r="V148" s="517">
        <v>0.96519999999999995</v>
      </c>
      <c r="W148" s="517">
        <v>2.1636000000000002</v>
      </c>
      <c r="X148" s="517">
        <v>0.76480000000000004</v>
      </c>
      <c r="Y148" s="517">
        <v>1.8948</v>
      </c>
      <c r="Z148" s="517">
        <v>0.71260000000000001</v>
      </c>
      <c r="AA148" s="517">
        <v>3.3721999999999999</v>
      </c>
      <c r="AB148" s="517">
        <v>1.5498000000000001</v>
      </c>
      <c r="AC148" s="517">
        <v>0.4849</v>
      </c>
      <c r="AD148" s="517">
        <v>19.327000000000002</v>
      </c>
      <c r="AE148" s="517">
        <v>21.361699999999999</v>
      </c>
      <c r="AF148" s="517">
        <v>3.1004999999999998</v>
      </c>
      <c r="AG148" s="517">
        <v>19.118500000000001</v>
      </c>
      <c r="AH148" s="517">
        <v>1.1113999999999999</v>
      </c>
      <c r="AI148" s="517">
        <v>23.330300000000001</v>
      </c>
      <c r="AJ148" s="527">
        <v>50.227699999999999</v>
      </c>
      <c r="AK148" s="517">
        <v>0.36020000000000002</v>
      </c>
      <c r="AL148" s="517">
        <v>0.33629999999999999</v>
      </c>
      <c r="AM148" s="517">
        <v>1.9104000000000001</v>
      </c>
      <c r="AN148" s="517">
        <v>2.6069</v>
      </c>
      <c r="AO148" s="517">
        <v>0.75539999999999996</v>
      </c>
      <c r="AP148" s="517">
        <v>0.57189999999999996</v>
      </c>
      <c r="AQ148" s="517">
        <v>1.0168999999999999</v>
      </c>
      <c r="AR148" s="517">
        <v>2.3441000000000001</v>
      </c>
      <c r="AS148" s="517">
        <v>1.1325000000000001</v>
      </c>
      <c r="AT148" s="517">
        <v>0.76580000000000004</v>
      </c>
      <c r="AU148" s="517">
        <v>1.4782</v>
      </c>
      <c r="AV148" s="517">
        <v>3.3763999999999998</v>
      </c>
      <c r="AW148" s="517">
        <v>0.25180000000000002</v>
      </c>
      <c r="AX148" s="517">
        <v>1.3151999999999999</v>
      </c>
      <c r="AY148" s="517">
        <v>1.7508999999999999</v>
      </c>
      <c r="AZ148" s="517">
        <v>3.3178999999999998</v>
      </c>
      <c r="BA148" s="528">
        <v>11.6454</v>
      </c>
      <c r="BB148" s="516">
        <v>0</v>
      </c>
      <c r="BC148" s="517">
        <v>0</v>
      </c>
      <c r="BD148" s="517">
        <v>1.7999999999999999E-2</v>
      </c>
      <c r="BE148" s="517">
        <v>1.7999999999999999E-2</v>
      </c>
      <c r="BF148" s="517">
        <v>4.5999999999999999E-3</v>
      </c>
      <c r="BG148" s="517">
        <v>3.2500000000000001E-2</v>
      </c>
      <c r="BH148" s="517">
        <v>1.8E-3</v>
      </c>
      <c r="BI148" s="517">
        <v>3.8899999999999997E-2</v>
      </c>
      <c r="BJ148" s="517">
        <v>1E-3</v>
      </c>
      <c r="BK148" s="517">
        <v>0.1799</v>
      </c>
      <c r="BL148" s="517">
        <v>0</v>
      </c>
      <c r="BM148" s="517">
        <v>0.18090000000000001</v>
      </c>
      <c r="BN148" s="517">
        <v>0</v>
      </c>
      <c r="BO148" s="517">
        <v>0</v>
      </c>
      <c r="BP148" s="517">
        <v>0</v>
      </c>
      <c r="BQ148" s="517">
        <v>0</v>
      </c>
      <c r="BR148" s="526">
        <v>0.23780000000000001</v>
      </c>
      <c r="BS148" s="517">
        <v>8.0000000000000004E-4</v>
      </c>
      <c r="BT148" s="517">
        <v>0</v>
      </c>
      <c r="BU148" s="517">
        <v>4.1000000000000003E-3</v>
      </c>
      <c r="BV148" s="517">
        <v>4.8999999999999998E-3</v>
      </c>
      <c r="BW148" s="517">
        <v>1.9E-3</v>
      </c>
      <c r="BX148" s="517">
        <v>2.0000000000000001E-4</v>
      </c>
      <c r="BY148" s="517">
        <v>1.3100000000000001E-2</v>
      </c>
      <c r="BZ148" s="517">
        <v>1.52E-2</v>
      </c>
      <c r="CA148" s="517">
        <v>5.0000000000000001E-4</v>
      </c>
      <c r="CB148" s="517">
        <v>2.0000000000000001E-4</v>
      </c>
      <c r="CC148" s="517">
        <v>0</v>
      </c>
      <c r="CD148" s="517">
        <v>8.0000000000000004E-4</v>
      </c>
      <c r="CE148" s="517">
        <v>0.71099999999999997</v>
      </c>
      <c r="CF148" s="517">
        <v>1E-3</v>
      </c>
      <c r="CG148" s="517">
        <v>2.1700000000000001E-2</v>
      </c>
      <c r="CH148" s="517">
        <v>0.73380000000000001</v>
      </c>
      <c r="CI148" s="527">
        <v>0.75470000000000004</v>
      </c>
      <c r="CJ148" s="517">
        <v>1.1054999999999999</v>
      </c>
      <c r="CK148" s="517">
        <v>0</v>
      </c>
      <c r="CL148" s="517">
        <v>1.292</v>
      </c>
      <c r="CM148" s="517">
        <v>2.3975</v>
      </c>
      <c r="CN148" s="517">
        <v>4.1999999999999997E-3</v>
      </c>
      <c r="CO148" s="517">
        <v>2.5000000000000001E-3</v>
      </c>
      <c r="CP148" s="517">
        <v>1.2999999999999999E-3</v>
      </c>
      <c r="CQ148" s="517">
        <v>8.0000000000000002E-3</v>
      </c>
      <c r="CR148" s="517">
        <v>5.9999999999999995E-4</v>
      </c>
      <c r="CS148" s="517">
        <v>0.43969999999999998</v>
      </c>
      <c r="CT148" s="517">
        <v>0</v>
      </c>
      <c r="CU148" s="517">
        <v>0.44030000000000002</v>
      </c>
      <c r="CV148" s="517">
        <v>0</v>
      </c>
      <c r="CW148" s="517">
        <v>2.0999999999999999E-3</v>
      </c>
      <c r="CX148" s="517">
        <v>1.2585</v>
      </c>
      <c r="CY148" s="517">
        <v>1.2605999999999999</v>
      </c>
      <c r="CZ148" s="528">
        <v>4.1063999999999998</v>
      </c>
      <c r="DA148" s="93" t="s">
        <v>625</v>
      </c>
      <c r="DB148" s="94">
        <v>143</v>
      </c>
      <c r="DC148" s="226"/>
    </row>
    <row r="149" spans="1:107" ht="18" customHeight="1" x14ac:dyDescent="0.5">
      <c r="A149" s="95">
        <v>144</v>
      </c>
      <c r="B149" s="77" t="s">
        <v>558</v>
      </c>
      <c r="C149" s="518">
        <v>1.734</v>
      </c>
      <c r="D149" s="519">
        <v>2.4275000000000002</v>
      </c>
      <c r="E149" s="519">
        <v>0.85529999999999995</v>
      </c>
      <c r="F149" s="519">
        <v>5.0168999999999997</v>
      </c>
      <c r="G149" s="519">
        <v>315.13650000000001</v>
      </c>
      <c r="H149" s="519">
        <v>0.12130000000000001</v>
      </c>
      <c r="I149" s="519">
        <v>1.2566999999999999</v>
      </c>
      <c r="J149" s="519">
        <v>316.5145</v>
      </c>
      <c r="K149" s="519">
        <v>291.06450000000001</v>
      </c>
      <c r="L149" s="519">
        <v>361.46800000000002</v>
      </c>
      <c r="M149" s="519">
        <v>2.5899999999999999E-2</v>
      </c>
      <c r="N149" s="519">
        <v>652.55840000000001</v>
      </c>
      <c r="O149" s="519">
        <v>0.66890000000000005</v>
      </c>
      <c r="P149" s="519">
        <v>327.6644</v>
      </c>
      <c r="Q149" s="519">
        <v>0.18909999999999999</v>
      </c>
      <c r="R149" s="519">
        <v>328.5224</v>
      </c>
      <c r="S149" s="529">
        <v>1302.6122</v>
      </c>
      <c r="T149" s="519">
        <v>3.7616000000000001</v>
      </c>
      <c r="U149" s="519">
        <v>0.57830000000000004</v>
      </c>
      <c r="V149" s="519">
        <v>0.38450000000000001</v>
      </c>
      <c r="W149" s="519">
        <v>4.7244000000000002</v>
      </c>
      <c r="X149" s="519">
        <v>3.8600000000000002E-2</v>
      </c>
      <c r="Y149" s="519">
        <v>324.15359999999998</v>
      </c>
      <c r="Z149" s="519">
        <v>0.48070000000000002</v>
      </c>
      <c r="AA149" s="519">
        <v>324.67290000000003</v>
      </c>
      <c r="AB149" s="519">
        <v>0.2334</v>
      </c>
      <c r="AC149" s="519">
        <v>1.4200000000000001E-2</v>
      </c>
      <c r="AD149" s="519">
        <v>0.57420000000000004</v>
      </c>
      <c r="AE149" s="519">
        <v>0.82179999999999997</v>
      </c>
      <c r="AF149" s="519">
        <v>0.29720000000000002</v>
      </c>
      <c r="AG149" s="519">
        <v>279.93889999999999</v>
      </c>
      <c r="AH149" s="519">
        <v>4.0708000000000002</v>
      </c>
      <c r="AI149" s="519">
        <v>284.30689999999998</v>
      </c>
      <c r="AJ149" s="530">
        <v>614.52610000000004</v>
      </c>
      <c r="AK149" s="519">
        <v>1.4345000000000001</v>
      </c>
      <c r="AL149" s="519">
        <v>0.20219999999999999</v>
      </c>
      <c r="AM149" s="519">
        <v>0.40720000000000001</v>
      </c>
      <c r="AN149" s="519">
        <v>2.0438999999999998</v>
      </c>
      <c r="AO149" s="519">
        <v>0.13389999999999999</v>
      </c>
      <c r="AP149" s="519">
        <v>0.67210000000000003</v>
      </c>
      <c r="AQ149" s="519">
        <v>0.3775</v>
      </c>
      <c r="AR149" s="519">
        <v>1.1835</v>
      </c>
      <c r="AS149" s="519">
        <v>0.22239999999999999</v>
      </c>
      <c r="AT149" s="519">
        <v>3.5398000000000001</v>
      </c>
      <c r="AU149" s="519">
        <v>0.17510000000000001</v>
      </c>
      <c r="AV149" s="519">
        <v>3.9373</v>
      </c>
      <c r="AW149" s="519">
        <v>0.73970000000000002</v>
      </c>
      <c r="AX149" s="519">
        <v>3.0979000000000001</v>
      </c>
      <c r="AY149" s="519">
        <v>1.9805999999999999</v>
      </c>
      <c r="AZ149" s="519">
        <v>5.8182</v>
      </c>
      <c r="BA149" s="531">
        <v>12.982900000000001</v>
      </c>
      <c r="BB149" s="518">
        <v>0.30130000000000001</v>
      </c>
      <c r="BC149" s="519">
        <v>0</v>
      </c>
      <c r="BD149" s="519">
        <v>2.3E-3</v>
      </c>
      <c r="BE149" s="519">
        <v>0.30359999999999998</v>
      </c>
      <c r="BF149" s="519">
        <v>1E-3</v>
      </c>
      <c r="BG149" s="519">
        <v>0.60550000000000004</v>
      </c>
      <c r="BH149" s="519">
        <v>0.3266</v>
      </c>
      <c r="BI149" s="519">
        <v>0.93310000000000004</v>
      </c>
      <c r="BJ149" s="519">
        <v>2.98E-2</v>
      </c>
      <c r="BK149" s="519">
        <v>0.29139999999999999</v>
      </c>
      <c r="BL149" s="519">
        <v>0.2152</v>
      </c>
      <c r="BM149" s="519">
        <v>0.53649999999999998</v>
      </c>
      <c r="BN149" s="519">
        <v>5.1000000000000004E-3</v>
      </c>
      <c r="BO149" s="519">
        <v>0</v>
      </c>
      <c r="BP149" s="519">
        <v>2.0999999999999999E-3</v>
      </c>
      <c r="BQ149" s="519">
        <v>7.1000000000000004E-3</v>
      </c>
      <c r="BR149" s="529">
        <v>1.7803</v>
      </c>
      <c r="BS149" s="519">
        <v>1.67E-2</v>
      </c>
      <c r="BT149" s="519">
        <v>4.6100000000000002E-2</v>
      </c>
      <c r="BU149" s="519">
        <v>3.0599999999999999E-2</v>
      </c>
      <c r="BV149" s="519">
        <v>9.3399999999999997E-2</v>
      </c>
      <c r="BW149" s="519">
        <v>9.1700000000000004E-2</v>
      </c>
      <c r="BX149" s="519">
        <v>4.02E-2</v>
      </c>
      <c r="BY149" s="519">
        <v>0</v>
      </c>
      <c r="BZ149" s="519">
        <v>0.13189999999999999</v>
      </c>
      <c r="CA149" s="519">
        <v>5.4999999999999997E-3</v>
      </c>
      <c r="CB149" s="519">
        <v>2.5999999999999999E-3</v>
      </c>
      <c r="CC149" s="519">
        <v>0</v>
      </c>
      <c r="CD149" s="519">
        <v>8.0000000000000002E-3</v>
      </c>
      <c r="CE149" s="519">
        <v>33.786099999999998</v>
      </c>
      <c r="CF149" s="519">
        <v>1E-4</v>
      </c>
      <c r="CG149" s="519">
        <v>3.7000000000000002E-3</v>
      </c>
      <c r="CH149" s="519">
        <v>33.7898</v>
      </c>
      <c r="CI149" s="530">
        <v>34.023200000000003</v>
      </c>
      <c r="CJ149" s="519">
        <v>1E-4</v>
      </c>
      <c r="CK149" s="519">
        <v>4.7E-2</v>
      </c>
      <c r="CL149" s="519">
        <v>1E-4</v>
      </c>
      <c r="CM149" s="519">
        <v>4.7100000000000003E-2</v>
      </c>
      <c r="CN149" s="519">
        <v>0</v>
      </c>
      <c r="CO149" s="519">
        <v>2.7000000000000001E-3</v>
      </c>
      <c r="CP149" s="519">
        <v>0</v>
      </c>
      <c r="CQ149" s="519">
        <v>2.7000000000000001E-3</v>
      </c>
      <c r="CR149" s="519">
        <v>0</v>
      </c>
      <c r="CS149" s="519">
        <v>6.3100000000000003E-2</v>
      </c>
      <c r="CT149" s="519">
        <v>7.4999999999999997E-3</v>
      </c>
      <c r="CU149" s="519">
        <v>7.0499999999999993E-2</v>
      </c>
      <c r="CV149" s="519">
        <v>0.14649999999999999</v>
      </c>
      <c r="CW149" s="519">
        <v>6.4500000000000002E-2</v>
      </c>
      <c r="CX149" s="519">
        <v>7.3000000000000001E-3</v>
      </c>
      <c r="CY149" s="519">
        <v>0.21829999999999999</v>
      </c>
      <c r="CZ149" s="531">
        <v>0.33860000000000001</v>
      </c>
      <c r="DA149" s="96" t="s">
        <v>559</v>
      </c>
      <c r="DB149" s="97">
        <v>144</v>
      </c>
      <c r="DC149" s="226"/>
    </row>
    <row r="150" spans="1:107" ht="18" customHeight="1" x14ac:dyDescent="0.5">
      <c r="A150" s="92">
        <v>145</v>
      </c>
      <c r="B150" s="73" t="s">
        <v>682</v>
      </c>
      <c r="C150" s="516">
        <v>2.2446000000000002</v>
      </c>
      <c r="D150" s="517">
        <v>0.46479999999999999</v>
      </c>
      <c r="E150" s="517">
        <v>1.3069999999999999</v>
      </c>
      <c r="F150" s="517">
        <v>4.0164</v>
      </c>
      <c r="G150" s="517">
        <v>0.10059999999999999</v>
      </c>
      <c r="H150" s="517">
        <v>2.0070000000000001</v>
      </c>
      <c r="I150" s="517">
        <v>1.1383000000000001</v>
      </c>
      <c r="J150" s="517">
        <v>3.2458999999999998</v>
      </c>
      <c r="K150" s="517">
        <v>0.76060000000000005</v>
      </c>
      <c r="L150" s="517">
        <v>1.1891</v>
      </c>
      <c r="M150" s="517">
        <v>0.33379999999999999</v>
      </c>
      <c r="N150" s="517">
        <v>2.2835000000000001</v>
      </c>
      <c r="O150" s="517">
        <v>0.34599999999999997</v>
      </c>
      <c r="P150" s="517">
        <v>0.62490000000000001</v>
      </c>
      <c r="Q150" s="517">
        <v>0.58020000000000005</v>
      </c>
      <c r="R150" s="517">
        <v>1.5510999999999999</v>
      </c>
      <c r="S150" s="526">
        <v>11.0968</v>
      </c>
      <c r="T150" s="517">
        <v>0.55069999999999997</v>
      </c>
      <c r="U150" s="517">
        <v>1.3505</v>
      </c>
      <c r="V150" s="517">
        <v>0.32979999999999998</v>
      </c>
      <c r="W150" s="517">
        <v>2.2309999999999999</v>
      </c>
      <c r="X150" s="517">
        <v>0.40670000000000001</v>
      </c>
      <c r="Y150" s="517">
        <v>0.81510000000000005</v>
      </c>
      <c r="Z150" s="517">
        <v>6.8900000000000003E-2</v>
      </c>
      <c r="AA150" s="517">
        <v>1.2907</v>
      </c>
      <c r="AB150" s="517">
        <v>0.79430000000000001</v>
      </c>
      <c r="AC150" s="517">
        <v>0.38940000000000002</v>
      </c>
      <c r="AD150" s="517">
        <v>0.39700000000000002</v>
      </c>
      <c r="AE150" s="517">
        <v>1.5807</v>
      </c>
      <c r="AF150" s="517">
        <v>3.8675999999999999</v>
      </c>
      <c r="AG150" s="517">
        <v>1.4985999999999999</v>
      </c>
      <c r="AH150" s="517">
        <v>1.1811</v>
      </c>
      <c r="AI150" s="517">
        <v>6.5473999999999997</v>
      </c>
      <c r="AJ150" s="527">
        <v>11.649800000000001</v>
      </c>
      <c r="AK150" s="517">
        <v>0.67349999999999999</v>
      </c>
      <c r="AL150" s="517">
        <v>0.26700000000000002</v>
      </c>
      <c r="AM150" s="517">
        <v>0.43819999999999998</v>
      </c>
      <c r="AN150" s="517">
        <v>1.3787</v>
      </c>
      <c r="AO150" s="517">
        <v>1.0894999999999999</v>
      </c>
      <c r="AP150" s="517">
        <v>0.53669999999999995</v>
      </c>
      <c r="AQ150" s="517">
        <v>0.84770000000000001</v>
      </c>
      <c r="AR150" s="517">
        <v>2.4739</v>
      </c>
      <c r="AS150" s="517">
        <v>0.1467</v>
      </c>
      <c r="AT150" s="517">
        <v>5.7401</v>
      </c>
      <c r="AU150" s="517">
        <v>0.61929999999999996</v>
      </c>
      <c r="AV150" s="517">
        <v>6.5061999999999998</v>
      </c>
      <c r="AW150" s="517">
        <v>1.3542000000000001</v>
      </c>
      <c r="AX150" s="517">
        <v>0.1721</v>
      </c>
      <c r="AY150" s="517">
        <v>1.0839000000000001</v>
      </c>
      <c r="AZ150" s="517">
        <v>2.6103000000000001</v>
      </c>
      <c r="BA150" s="528">
        <v>12.968999999999999</v>
      </c>
      <c r="BB150" s="516">
        <v>2.18E-2</v>
      </c>
      <c r="BC150" s="517">
        <v>4.0000000000000001E-3</v>
      </c>
      <c r="BD150" s="517">
        <v>0</v>
      </c>
      <c r="BE150" s="517">
        <v>2.5700000000000001E-2</v>
      </c>
      <c r="BF150" s="517">
        <v>0</v>
      </c>
      <c r="BG150" s="517">
        <v>2.3699999999999999E-2</v>
      </c>
      <c r="BH150" s="517">
        <v>0.15229999999999999</v>
      </c>
      <c r="BI150" s="517">
        <v>0.17599999999999999</v>
      </c>
      <c r="BJ150" s="517">
        <v>0</v>
      </c>
      <c r="BK150" s="517">
        <v>0</v>
      </c>
      <c r="BL150" s="517">
        <v>0</v>
      </c>
      <c r="BM150" s="517">
        <v>0</v>
      </c>
      <c r="BN150" s="517">
        <v>3.2000000000000002E-3</v>
      </c>
      <c r="BO150" s="517">
        <v>3.8E-3</v>
      </c>
      <c r="BP150" s="517">
        <v>0</v>
      </c>
      <c r="BQ150" s="517">
        <v>7.0000000000000001E-3</v>
      </c>
      <c r="BR150" s="526">
        <v>0.20880000000000001</v>
      </c>
      <c r="BS150" s="517">
        <v>1E-3</v>
      </c>
      <c r="BT150" s="517">
        <v>0</v>
      </c>
      <c r="BU150" s="517">
        <v>2.0000000000000001E-4</v>
      </c>
      <c r="BV150" s="517">
        <v>1.1999999999999999E-3</v>
      </c>
      <c r="BW150" s="517">
        <v>1.6999999999999999E-3</v>
      </c>
      <c r="BX150" s="517">
        <v>2.92E-2</v>
      </c>
      <c r="BY150" s="517">
        <v>8.9999999999999998E-4</v>
      </c>
      <c r="BZ150" s="517">
        <v>3.1800000000000002E-2</v>
      </c>
      <c r="CA150" s="517">
        <v>8.0999999999999996E-3</v>
      </c>
      <c r="CB150" s="517">
        <v>1E-4</v>
      </c>
      <c r="CC150" s="517">
        <v>4.0000000000000002E-4</v>
      </c>
      <c r="CD150" s="517">
        <v>8.6E-3</v>
      </c>
      <c r="CE150" s="517">
        <v>1.04E-2</v>
      </c>
      <c r="CF150" s="517">
        <v>2.9700000000000001E-2</v>
      </c>
      <c r="CG150" s="517">
        <v>0</v>
      </c>
      <c r="CH150" s="517">
        <v>4.0099999999999997E-2</v>
      </c>
      <c r="CI150" s="527">
        <v>8.1699999999999995E-2</v>
      </c>
      <c r="CJ150" s="517">
        <v>2.81E-2</v>
      </c>
      <c r="CK150" s="517">
        <v>2.5000000000000001E-3</v>
      </c>
      <c r="CL150" s="517">
        <v>0</v>
      </c>
      <c r="CM150" s="517">
        <v>3.0700000000000002E-2</v>
      </c>
      <c r="CN150" s="517">
        <v>1.14E-2</v>
      </c>
      <c r="CO150" s="517">
        <v>9.4999999999999998E-3</v>
      </c>
      <c r="CP150" s="517">
        <v>0</v>
      </c>
      <c r="CQ150" s="517">
        <v>2.0899999999999998E-2</v>
      </c>
      <c r="CR150" s="517">
        <v>0</v>
      </c>
      <c r="CS150" s="517">
        <v>0</v>
      </c>
      <c r="CT150" s="517">
        <v>9.7000000000000003E-3</v>
      </c>
      <c r="CU150" s="517">
        <v>9.7000000000000003E-3</v>
      </c>
      <c r="CV150" s="517">
        <v>0</v>
      </c>
      <c r="CW150" s="517">
        <v>0</v>
      </c>
      <c r="CX150" s="517">
        <v>2.6700000000000002E-2</v>
      </c>
      <c r="CY150" s="517">
        <v>2.6800000000000001E-2</v>
      </c>
      <c r="CZ150" s="528">
        <v>8.7999999999999995E-2</v>
      </c>
      <c r="DA150" s="93" t="s">
        <v>719</v>
      </c>
      <c r="DB150" s="94">
        <v>145</v>
      </c>
      <c r="DC150" s="226"/>
    </row>
    <row r="151" spans="1:107" ht="18" customHeight="1" x14ac:dyDescent="0.5">
      <c r="A151" s="95">
        <v>146</v>
      </c>
      <c r="B151" s="77" t="s">
        <v>642</v>
      </c>
      <c r="C151" s="518">
        <v>0</v>
      </c>
      <c r="D151" s="519">
        <v>0</v>
      </c>
      <c r="E151" s="519">
        <v>5.0000000000000001E-4</v>
      </c>
      <c r="F151" s="519">
        <v>5.0000000000000001E-4</v>
      </c>
      <c r="G151" s="519">
        <v>0</v>
      </c>
      <c r="H151" s="519">
        <v>3.0999999999999999E-3</v>
      </c>
      <c r="I151" s="519">
        <v>0</v>
      </c>
      <c r="J151" s="519">
        <v>3.0999999999999999E-3</v>
      </c>
      <c r="K151" s="519">
        <v>4.9389000000000003</v>
      </c>
      <c r="L151" s="519">
        <v>0.28270000000000001</v>
      </c>
      <c r="M151" s="519">
        <v>0</v>
      </c>
      <c r="N151" s="519">
        <v>5.2215999999999996</v>
      </c>
      <c r="O151" s="519">
        <v>4.0000000000000001E-3</v>
      </c>
      <c r="P151" s="519">
        <v>1.6000000000000001E-3</v>
      </c>
      <c r="Q151" s="519">
        <v>0</v>
      </c>
      <c r="R151" s="519">
        <v>5.5999999999999999E-3</v>
      </c>
      <c r="S151" s="529">
        <v>5.2309000000000001</v>
      </c>
      <c r="T151" s="519">
        <v>0.1012</v>
      </c>
      <c r="U151" s="519">
        <v>0</v>
      </c>
      <c r="V151" s="519">
        <v>0.03</v>
      </c>
      <c r="W151" s="519">
        <v>0.13120000000000001</v>
      </c>
      <c r="X151" s="519">
        <v>0.15629999999999999</v>
      </c>
      <c r="Y151" s="519">
        <v>0</v>
      </c>
      <c r="Z151" s="519">
        <v>0</v>
      </c>
      <c r="AA151" s="519">
        <v>0.15629999999999999</v>
      </c>
      <c r="AB151" s="519">
        <v>1.23E-2</v>
      </c>
      <c r="AC151" s="519">
        <v>0.17580000000000001</v>
      </c>
      <c r="AD151" s="519">
        <v>0.88819999999999999</v>
      </c>
      <c r="AE151" s="519">
        <v>1.0763</v>
      </c>
      <c r="AF151" s="519">
        <v>0.83830000000000005</v>
      </c>
      <c r="AG151" s="519">
        <v>0.2102</v>
      </c>
      <c r="AH151" s="519">
        <v>0.63629999999999998</v>
      </c>
      <c r="AI151" s="519">
        <v>1.6848000000000001</v>
      </c>
      <c r="AJ151" s="530">
        <v>3.0486</v>
      </c>
      <c r="AK151" s="519">
        <v>0.71870000000000001</v>
      </c>
      <c r="AL151" s="519">
        <v>7.9299999999999995E-2</v>
      </c>
      <c r="AM151" s="519">
        <v>0</v>
      </c>
      <c r="AN151" s="519">
        <v>0.79800000000000004</v>
      </c>
      <c r="AO151" s="519">
        <v>0.3412</v>
      </c>
      <c r="AP151" s="519">
        <v>0</v>
      </c>
      <c r="AQ151" s="519">
        <v>0.2162</v>
      </c>
      <c r="AR151" s="519">
        <v>0.55740000000000001</v>
      </c>
      <c r="AS151" s="519">
        <v>0.51690000000000003</v>
      </c>
      <c r="AT151" s="519">
        <v>2.8999999999999998E-3</v>
      </c>
      <c r="AU151" s="519">
        <v>0</v>
      </c>
      <c r="AV151" s="519">
        <v>0.51980000000000004</v>
      </c>
      <c r="AW151" s="519">
        <v>0.57330000000000003</v>
      </c>
      <c r="AX151" s="519">
        <v>0.44119999999999998</v>
      </c>
      <c r="AY151" s="519">
        <v>0.45850000000000002</v>
      </c>
      <c r="AZ151" s="519">
        <v>1.4731000000000001</v>
      </c>
      <c r="BA151" s="531">
        <v>3.3481999999999998</v>
      </c>
      <c r="BB151" s="518">
        <v>0.2185</v>
      </c>
      <c r="BC151" s="519">
        <v>0.56179999999999997</v>
      </c>
      <c r="BD151" s="519">
        <v>0.33210000000000001</v>
      </c>
      <c r="BE151" s="519">
        <v>1.1124000000000001</v>
      </c>
      <c r="BF151" s="519">
        <v>0.77539999999999998</v>
      </c>
      <c r="BG151" s="519">
        <v>0.58650000000000002</v>
      </c>
      <c r="BH151" s="519">
        <v>0.87239999999999995</v>
      </c>
      <c r="BI151" s="519">
        <v>2.2343000000000002</v>
      </c>
      <c r="BJ151" s="519">
        <v>0.58289999999999997</v>
      </c>
      <c r="BK151" s="519">
        <v>0.94720000000000004</v>
      </c>
      <c r="BL151" s="519">
        <v>0.49480000000000002</v>
      </c>
      <c r="BM151" s="519">
        <v>2.0249000000000001</v>
      </c>
      <c r="BN151" s="519">
        <v>4.0180999999999996</v>
      </c>
      <c r="BO151" s="519">
        <v>6.8400000000000002E-2</v>
      </c>
      <c r="BP151" s="519">
        <v>1.1000000000000001E-3</v>
      </c>
      <c r="BQ151" s="519">
        <v>4.0875000000000004</v>
      </c>
      <c r="BR151" s="529">
        <v>9.4590999999999994</v>
      </c>
      <c r="BS151" s="519">
        <v>9.8299999999999998E-2</v>
      </c>
      <c r="BT151" s="519">
        <v>3.0999999999999999E-3</v>
      </c>
      <c r="BU151" s="519">
        <v>1.2800000000000001E-2</v>
      </c>
      <c r="BV151" s="519">
        <v>0.1142</v>
      </c>
      <c r="BW151" s="519">
        <v>0.3624</v>
      </c>
      <c r="BX151" s="519">
        <v>0.59370000000000001</v>
      </c>
      <c r="BY151" s="519">
        <v>0.1086</v>
      </c>
      <c r="BZ151" s="519">
        <v>1.0648</v>
      </c>
      <c r="CA151" s="519">
        <v>0.19389999999999999</v>
      </c>
      <c r="CB151" s="519">
        <v>0.43790000000000001</v>
      </c>
      <c r="CC151" s="519">
        <v>1.2938000000000001</v>
      </c>
      <c r="CD151" s="519">
        <v>1.9256</v>
      </c>
      <c r="CE151" s="519">
        <v>2.4529000000000001</v>
      </c>
      <c r="CF151" s="519">
        <v>0.88339999999999996</v>
      </c>
      <c r="CG151" s="519">
        <v>1.2200000000000001E-2</v>
      </c>
      <c r="CH151" s="519">
        <v>3.3483999999999998</v>
      </c>
      <c r="CI151" s="530">
        <v>6.4530000000000003</v>
      </c>
      <c r="CJ151" s="519">
        <v>3.0800000000000001E-2</v>
      </c>
      <c r="CK151" s="519">
        <v>2.58E-2</v>
      </c>
      <c r="CL151" s="519">
        <v>1.21E-2</v>
      </c>
      <c r="CM151" s="519">
        <v>6.8699999999999997E-2</v>
      </c>
      <c r="CN151" s="519">
        <v>1.6500000000000001E-2</v>
      </c>
      <c r="CO151" s="519">
        <v>0.2853</v>
      </c>
      <c r="CP151" s="519">
        <v>0.72489999999999999</v>
      </c>
      <c r="CQ151" s="519">
        <v>1.0266</v>
      </c>
      <c r="CR151" s="519">
        <v>1.4906999999999999</v>
      </c>
      <c r="CS151" s="519">
        <v>2.8121999999999998</v>
      </c>
      <c r="CT151" s="519">
        <v>2.2448000000000001</v>
      </c>
      <c r="CU151" s="519">
        <v>6.5476999999999999</v>
      </c>
      <c r="CV151" s="519">
        <v>1.6194</v>
      </c>
      <c r="CW151" s="519">
        <v>5.5300000000000002E-2</v>
      </c>
      <c r="CX151" s="519">
        <v>7.7999999999999996E-3</v>
      </c>
      <c r="CY151" s="519">
        <v>1.6825000000000001</v>
      </c>
      <c r="CZ151" s="531">
        <v>9.3254000000000001</v>
      </c>
      <c r="DA151" s="96" t="s">
        <v>648</v>
      </c>
      <c r="DB151" s="97">
        <v>146</v>
      </c>
      <c r="DC151" s="226"/>
    </row>
    <row r="152" spans="1:107" ht="18" customHeight="1" x14ac:dyDescent="0.5">
      <c r="A152" s="92">
        <v>147</v>
      </c>
      <c r="B152" s="73" t="s">
        <v>631</v>
      </c>
      <c r="C152" s="516">
        <v>0</v>
      </c>
      <c r="D152" s="517">
        <v>0</v>
      </c>
      <c r="E152" s="517">
        <v>0</v>
      </c>
      <c r="F152" s="517">
        <v>0</v>
      </c>
      <c r="G152" s="517">
        <v>5.9999999999999995E-4</v>
      </c>
      <c r="H152" s="517">
        <v>0</v>
      </c>
      <c r="I152" s="517">
        <v>0</v>
      </c>
      <c r="J152" s="517">
        <v>5.9999999999999995E-4</v>
      </c>
      <c r="K152" s="517">
        <v>0</v>
      </c>
      <c r="L152" s="517">
        <v>0</v>
      </c>
      <c r="M152" s="517">
        <v>0</v>
      </c>
      <c r="N152" s="517">
        <v>0</v>
      </c>
      <c r="O152" s="517">
        <v>0</v>
      </c>
      <c r="P152" s="517">
        <v>0</v>
      </c>
      <c r="Q152" s="517">
        <v>0</v>
      </c>
      <c r="R152" s="517">
        <v>0</v>
      </c>
      <c r="S152" s="526">
        <v>5.9999999999999995E-4</v>
      </c>
      <c r="T152" s="517">
        <v>0</v>
      </c>
      <c r="U152" s="517">
        <v>0</v>
      </c>
      <c r="V152" s="517">
        <v>0</v>
      </c>
      <c r="W152" s="517">
        <v>0</v>
      </c>
      <c r="X152" s="517">
        <v>0</v>
      </c>
      <c r="Y152" s="517">
        <v>0.5454</v>
      </c>
      <c r="Z152" s="517">
        <v>3.3799999999999997E-2</v>
      </c>
      <c r="AA152" s="517">
        <v>0.57920000000000005</v>
      </c>
      <c r="AB152" s="517">
        <v>0</v>
      </c>
      <c r="AC152" s="517">
        <v>0</v>
      </c>
      <c r="AD152" s="517">
        <v>0</v>
      </c>
      <c r="AE152" s="517">
        <v>0</v>
      </c>
      <c r="AF152" s="517">
        <v>0.17380000000000001</v>
      </c>
      <c r="AG152" s="517">
        <v>0</v>
      </c>
      <c r="AH152" s="517">
        <v>0</v>
      </c>
      <c r="AI152" s="517">
        <v>0.17380000000000001</v>
      </c>
      <c r="AJ152" s="527">
        <v>0.753</v>
      </c>
      <c r="AK152" s="517">
        <v>0</v>
      </c>
      <c r="AL152" s="517">
        <v>0</v>
      </c>
      <c r="AM152" s="517">
        <v>0</v>
      </c>
      <c r="AN152" s="517">
        <v>0</v>
      </c>
      <c r="AO152" s="517">
        <v>0</v>
      </c>
      <c r="AP152" s="517">
        <v>0</v>
      </c>
      <c r="AQ152" s="517">
        <v>0</v>
      </c>
      <c r="AR152" s="517">
        <v>0</v>
      </c>
      <c r="AS152" s="517">
        <v>3.3767999999999998</v>
      </c>
      <c r="AT152" s="517">
        <v>0</v>
      </c>
      <c r="AU152" s="517">
        <v>0</v>
      </c>
      <c r="AV152" s="517">
        <v>3.3767999999999998</v>
      </c>
      <c r="AW152" s="517">
        <v>0</v>
      </c>
      <c r="AX152" s="517">
        <v>0</v>
      </c>
      <c r="AY152" s="517">
        <v>0</v>
      </c>
      <c r="AZ152" s="517">
        <v>0</v>
      </c>
      <c r="BA152" s="528">
        <v>3.3767999999999998</v>
      </c>
      <c r="BB152" s="516">
        <v>0.21129999999999999</v>
      </c>
      <c r="BC152" s="517">
        <v>0.1138</v>
      </c>
      <c r="BD152" s="517">
        <v>7.3599999999999999E-2</v>
      </c>
      <c r="BE152" s="517">
        <v>0.39879999999999999</v>
      </c>
      <c r="BF152" s="517">
        <v>0.15479999999999999</v>
      </c>
      <c r="BG152" s="517">
        <v>0.53920000000000001</v>
      </c>
      <c r="BH152" s="517">
        <v>0.24740000000000001</v>
      </c>
      <c r="BI152" s="517">
        <v>0.9415</v>
      </c>
      <c r="BJ152" s="517">
        <v>0.2515</v>
      </c>
      <c r="BK152" s="517">
        <v>1.0381</v>
      </c>
      <c r="BL152" s="517">
        <v>0.90759999999999996</v>
      </c>
      <c r="BM152" s="517">
        <v>2.1972</v>
      </c>
      <c r="BN152" s="517">
        <v>0.1981</v>
      </c>
      <c r="BO152" s="517">
        <v>0.15190000000000001</v>
      </c>
      <c r="BP152" s="517">
        <v>0.2581</v>
      </c>
      <c r="BQ152" s="517">
        <v>0.60819999999999996</v>
      </c>
      <c r="BR152" s="526">
        <v>4.1456</v>
      </c>
      <c r="BS152" s="517">
        <v>0.63739999999999997</v>
      </c>
      <c r="BT152" s="517">
        <v>0.76829999999999998</v>
      </c>
      <c r="BU152" s="517">
        <v>0.34189999999999998</v>
      </c>
      <c r="BV152" s="517">
        <v>1.7475000000000001</v>
      </c>
      <c r="BW152" s="517">
        <v>8.6900000000000005E-2</v>
      </c>
      <c r="BX152" s="517">
        <v>0.9304</v>
      </c>
      <c r="BY152" s="517">
        <v>0.45090000000000002</v>
      </c>
      <c r="BZ152" s="517">
        <v>1.4681</v>
      </c>
      <c r="CA152" s="517">
        <v>0.25790000000000002</v>
      </c>
      <c r="CB152" s="517">
        <v>0.54979999999999996</v>
      </c>
      <c r="CC152" s="517">
        <v>0.2009</v>
      </c>
      <c r="CD152" s="517">
        <v>1.0085999999999999</v>
      </c>
      <c r="CE152" s="517">
        <v>1.01E-2</v>
      </c>
      <c r="CF152" s="517">
        <v>0.16289999999999999</v>
      </c>
      <c r="CG152" s="517">
        <v>0.66910000000000003</v>
      </c>
      <c r="CH152" s="517">
        <v>0.84219999999999995</v>
      </c>
      <c r="CI152" s="527">
        <v>5.0663999999999998</v>
      </c>
      <c r="CJ152" s="517">
        <v>0.57569999999999999</v>
      </c>
      <c r="CK152" s="517">
        <v>0.22040000000000001</v>
      </c>
      <c r="CL152" s="517">
        <v>0.11840000000000001</v>
      </c>
      <c r="CM152" s="517">
        <v>0.91459999999999997</v>
      </c>
      <c r="CN152" s="517">
        <v>9.5200000000000007E-2</v>
      </c>
      <c r="CO152" s="517">
        <v>0.2596</v>
      </c>
      <c r="CP152" s="517">
        <v>0.26340000000000002</v>
      </c>
      <c r="CQ152" s="517">
        <v>0.61809999999999998</v>
      </c>
      <c r="CR152" s="517">
        <v>0.189</v>
      </c>
      <c r="CS152" s="517">
        <v>1.1742999999999999</v>
      </c>
      <c r="CT152" s="517">
        <v>3.5066000000000002</v>
      </c>
      <c r="CU152" s="517">
        <v>4.87</v>
      </c>
      <c r="CV152" s="517">
        <v>0.79700000000000004</v>
      </c>
      <c r="CW152" s="517">
        <v>0.43869999999999998</v>
      </c>
      <c r="CX152" s="517">
        <v>0.59150000000000003</v>
      </c>
      <c r="CY152" s="517">
        <v>1.8270999999999999</v>
      </c>
      <c r="CZ152" s="528">
        <v>8.2297999999999991</v>
      </c>
      <c r="DA152" s="93" t="s">
        <v>632</v>
      </c>
      <c r="DB152" s="94">
        <v>147</v>
      </c>
      <c r="DC152" s="226"/>
    </row>
    <row r="153" spans="1:107" ht="18" customHeight="1" x14ac:dyDescent="0.5">
      <c r="A153" s="95">
        <v>148</v>
      </c>
      <c r="B153" s="77" t="s">
        <v>683</v>
      </c>
      <c r="C153" s="518">
        <v>0</v>
      </c>
      <c r="D153" s="519">
        <v>0.37290000000000001</v>
      </c>
      <c r="E153" s="519">
        <v>1.2513000000000001</v>
      </c>
      <c r="F153" s="519">
        <v>1.6242000000000001</v>
      </c>
      <c r="G153" s="519">
        <v>0</v>
      </c>
      <c r="H153" s="519">
        <v>0</v>
      </c>
      <c r="I153" s="519">
        <v>0</v>
      </c>
      <c r="J153" s="519">
        <v>0</v>
      </c>
      <c r="K153" s="519">
        <v>0</v>
      </c>
      <c r="L153" s="519">
        <v>0</v>
      </c>
      <c r="M153" s="519">
        <v>2.1646999999999998</v>
      </c>
      <c r="N153" s="519">
        <v>2.1646999999999998</v>
      </c>
      <c r="O153" s="519">
        <v>0</v>
      </c>
      <c r="P153" s="519">
        <v>0.52739999999999998</v>
      </c>
      <c r="Q153" s="519">
        <v>1.3898999999999999</v>
      </c>
      <c r="R153" s="519">
        <v>1.9173</v>
      </c>
      <c r="S153" s="529">
        <v>5.7061000000000002</v>
      </c>
      <c r="T153" s="519">
        <v>0.14299999999999999</v>
      </c>
      <c r="U153" s="519">
        <v>0</v>
      </c>
      <c r="V153" s="519">
        <v>0</v>
      </c>
      <c r="W153" s="519">
        <v>0.14299999999999999</v>
      </c>
      <c r="X153" s="519">
        <v>0</v>
      </c>
      <c r="Y153" s="519">
        <v>0</v>
      </c>
      <c r="Z153" s="519">
        <v>0.76319999999999999</v>
      </c>
      <c r="AA153" s="519">
        <v>0.76319999999999999</v>
      </c>
      <c r="AB153" s="519">
        <v>0.2571</v>
      </c>
      <c r="AC153" s="519">
        <v>0.91520000000000001</v>
      </c>
      <c r="AD153" s="519">
        <v>0</v>
      </c>
      <c r="AE153" s="519">
        <v>1.1722999999999999</v>
      </c>
      <c r="AF153" s="519">
        <v>0.89770000000000005</v>
      </c>
      <c r="AG153" s="519">
        <v>1.1656</v>
      </c>
      <c r="AH153" s="519">
        <v>0</v>
      </c>
      <c r="AI153" s="519">
        <v>2.0632999999999999</v>
      </c>
      <c r="AJ153" s="530">
        <v>4.1417999999999999</v>
      </c>
      <c r="AK153" s="519">
        <v>0</v>
      </c>
      <c r="AL153" s="519">
        <v>9.0999999999999998E-2</v>
      </c>
      <c r="AM153" s="519">
        <v>0.1749</v>
      </c>
      <c r="AN153" s="519">
        <v>0.26590000000000003</v>
      </c>
      <c r="AO153" s="519">
        <v>0</v>
      </c>
      <c r="AP153" s="519">
        <v>0</v>
      </c>
      <c r="AQ153" s="519">
        <v>0</v>
      </c>
      <c r="AR153" s="519">
        <v>0</v>
      </c>
      <c r="AS153" s="519">
        <v>0</v>
      </c>
      <c r="AT153" s="519">
        <v>0.66249999999999998</v>
      </c>
      <c r="AU153" s="519">
        <v>0.76880000000000004</v>
      </c>
      <c r="AV153" s="519">
        <v>1.4313</v>
      </c>
      <c r="AW153" s="519">
        <v>0</v>
      </c>
      <c r="AX153" s="519">
        <v>0.72960000000000003</v>
      </c>
      <c r="AY153" s="519">
        <v>0.45400000000000001</v>
      </c>
      <c r="AZ153" s="519">
        <v>1.1836</v>
      </c>
      <c r="BA153" s="531">
        <v>2.8807999999999998</v>
      </c>
      <c r="BB153" s="518">
        <v>0.14729999999999999</v>
      </c>
      <c r="BC153" s="519">
        <v>0.68789999999999996</v>
      </c>
      <c r="BD153" s="519">
        <v>0.69410000000000005</v>
      </c>
      <c r="BE153" s="519">
        <v>1.5293000000000001</v>
      </c>
      <c r="BF153" s="519">
        <v>0.19059999999999999</v>
      </c>
      <c r="BG153" s="519">
        <v>0.71040000000000003</v>
      </c>
      <c r="BH153" s="519">
        <v>0.14419999999999999</v>
      </c>
      <c r="BI153" s="519">
        <v>1.0450999999999999</v>
      </c>
      <c r="BJ153" s="519">
        <v>0.61009999999999998</v>
      </c>
      <c r="BK153" s="519">
        <v>0.27339999999999998</v>
      </c>
      <c r="BL153" s="519">
        <v>0.12620000000000001</v>
      </c>
      <c r="BM153" s="519">
        <v>1.0096000000000001</v>
      </c>
      <c r="BN153" s="519">
        <v>0.23369999999999999</v>
      </c>
      <c r="BO153" s="519">
        <v>1.3069999999999999</v>
      </c>
      <c r="BP153" s="519">
        <v>1.6452</v>
      </c>
      <c r="BQ153" s="519">
        <v>3.1859000000000002</v>
      </c>
      <c r="BR153" s="529">
        <v>6.7698999999999998</v>
      </c>
      <c r="BS153" s="519">
        <v>0.1363</v>
      </c>
      <c r="BT153" s="519">
        <v>0.26100000000000001</v>
      </c>
      <c r="BU153" s="519">
        <v>0.27350000000000002</v>
      </c>
      <c r="BV153" s="519">
        <v>0.67079999999999995</v>
      </c>
      <c r="BW153" s="519">
        <v>0.46079999999999999</v>
      </c>
      <c r="BX153" s="519">
        <v>1.1160000000000001</v>
      </c>
      <c r="BY153" s="519">
        <v>0.2329</v>
      </c>
      <c r="BZ153" s="519">
        <v>1.8097000000000001</v>
      </c>
      <c r="CA153" s="519">
        <v>0.58120000000000005</v>
      </c>
      <c r="CB153" s="519">
        <v>0.50990000000000002</v>
      </c>
      <c r="CC153" s="519">
        <v>0.32969999999999999</v>
      </c>
      <c r="CD153" s="519">
        <v>1.4208000000000001</v>
      </c>
      <c r="CE153" s="519">
        <v>0.96709999999999996</v>
      </c>
      <c r="CF153" s="519">
        <v>0.57120000000000004</v>
      </c>
      <c r="CG153" s="519">
        <v>0.75319999999999998</v>
      </c>
      <c r="CH153" s="519">
        <v>2.2915000000000001</v>
      </c>
      <c r="CI153" s="530">
        <v>6.1928000000000001</v>
      </c>
      <c r="CJ153" s="519">
        <v>0.62619999999999998</v>
      </c>
      <c r="CK153" s="519">
        <v>2.1465000000000001</v>
      </c>
      <c r="CL153" s="519">
        <v>0.36830000000000002</v>
      </c>
      <c r="CM153" s="519">
        <v>3.141</v>
      </c>
      <c r="CN153" s="519">
        <v>0.79090000000000005</v>
      </c>
      <c r="CO153" s="519">
        <v>0.37290000000000001</v>
      </c>
      <c r="CP153" s="519">
        <v>0.2762</v>
      </c>
      <c r="CQ153" s="519">
        <v>1.44</v>
      </c>
      <c r="CR153" s="519">
        <v>0.29399999999999998</v>
      </c>
      <c r="CS153" s="519">
        <v>0.95789999999999997</v>
      </c>
      <c r="CT153" s="519">
        <v>1.4126000000000001</v>
      </c>
      <c r="CU153" s="519">
        <v>2.6644999999999999</v>
      </c>
      <c r="CV153" s="519">
        <v>0.13420000000000001</v>
      </c>
      <c r="CW153" s="519">
        <v>0.45119999999999999</v>
      </c>
      <c r="CX153" s="519">
        <v>0.51859999999999995</v>
      </c>
      <c r="CY153" s="519">
        <v>1.1040000000000001</v>
      </c>
      <c r="CZ153" s="531">
        <v>8.3495000000000008</v>
      </c>
      <c r="DA153" s="96" t="s">
        <v>720</v>
      </c>
      <c r="DB153" s="97">
        <v>148</v>
      </c>
      <c r="DC153" s="226"/>
    </row>
    <row r="154" spans="1:107" ht="18" customHeight="1" x14ac:dyDescent="0.5">
      <c r="A154" s="92">
        <v>149</v>
      </c>
      <c r="B154" s="73" t="s">
        <v>684</v>
      </c>
      <c r="C154" s="516">
        <v>0</v>
      </c>
      <c r="D154" s="517">
        <v>0</v>
      </c>
      <c r="E154" s="517">
        <v>0</v>
      </c>
      <c r="F154" s="517">
        <v>0</v>
      </c>
      <c r="G154" s="517">
        <v>0</v>
      </c>
      <c r="H154" s="517">
        <v>0</v>
      </c>
      <c r="I154" s="517">
        <v>0</v>
      </c>
      <c r="J154" s="517">
        <v>0</v>
      </c>
      <c r="K154" s="517">
        <v>0</v>
      </c>
      <c r="L154" s="517">
        <v>0</v>
      </c>
      <c r="M154" s="517">
        <v>0</v>
      </c>
      <c r="N154" s="517">
        <v>0</v>
      </c>
      <c r="O154" s="517">
        <v>0</v>
      </c>
      <c r="P154" s="517">
        <v>0</v>
      </c>
      <c r="Q154" s="517">
        <v>1.9900000000000001E-2</v>
      </c>
      <c r="R154" s="517">
        <v>1.9900000000000001E-2</v>
      </c>
      <c r="S154" s="526">
        <v>1.9900000000000001E-2</v>
      </c>
      <c r="T154" s="517">
        <v>0.1323</v>
      </c>
      <c r="U154" s="517">
        <v>0</v>
      </c>
      <c r="V154" s="517">
        <v>0.2137</v>
      </c>
      <c r="W154" s="517">
        <v>0.34599999999999997</v>
      </c>
      <c r="X154" s="517">
        <v>0</v>
      </c>
      <c r="Y154" s="517">
        <v>0</v>
      </c>
      <c r="Z154" s="517">
        <v>0</v>
      </c>
      <c r="AA154" s="517">
        <v>0</v>
      </c>
      <c r="AB154" s="517">
        <v>0.60960000000000003</v>
      </c>
      <c r="AC154" s="517">
        <v>1.1439999999999999</v>
      </c>
      <c r="AD154" s="517">
        <v>0</v>
      </c>
      <c r="AE154" s="517">
        <v>1.7536</v>
      </c>
      <c r="AF154" s="517">
        <v>0</v>
      </c>
      <c r="AG154" s="517">
        <v>0.51239999999999997</v>
      </c>
      <c r="AH154" s="517">
        <v>1.206</v>
      </c>
      <c r="AI154" s="517">
        <v>1.7183999999999999</v>
      </c>
      <c r="AJ154" s="527">
        <v>3.8178999999999998</v>
      </c>
      <c r="AK154" s="517">
        <v>0</v>
      </c>
      <c r="AL154" s="517">
        <v>0.41189999999999999</v>
      </c>
      <c r="AM154" s="517">
        <v>0</v>
      </c>
      <c r="AN154" s="517">
        <v>0.41189999999999999</v>
      </c>
      <c r="AO154" s="517">
        <v>0</v>
      </c>
      <c r="AP154" s="517">
        <v>1.7044999999999999</v>
      </c>
      <c r="AQ154" s="517">
        <v>1.0835999999999999</v>
      </c>
      <c r="AR154" s="517">
        <v>2.7881</v>
      </c>
      <c r="AS154" s="517">
        <v>0</v>
      </c>
      <c r="AT154" s="517">
        <v>0</v>
      </c>
      <c r="AU154" s="517">
        <v>0</v>
      </c>
      <c r="AV154" s="517">
        <v>0</v>
      </c>
      <c r="AW154" s="517">
        <v>7.4612999999999996</v>
      </c>
      <c r="AX154" s="517">
        <v>0</v>
      </c>
      <c r="AY154" s="517">
        <v>0</v>
      </c>
      <c r="AZ154" s="517">
        <v>7.4612999999999996</v>
      </c>
      <c r="BA154" s="528">
        <v>10.661300000000001</v>
      </c>
      <c r="BB154" s="516">
        <v>0.16950000000000001</v>
      </c>
      <c r="BC154" s="517">
        <v>0.60309999999999997</v>
      </c>
      <c r="BD154" s="517">
        <v>0</v>
      </c>
      <c r="BE154" s="517">
        <v>0.77259999999999995</v>
      </c>
      <c r="BF154" s="517">
        <v>5.0000000000000001E-4</v>
      </c>
      <c r="BG154" s="517">
        <v>0</v>
      </c>
      <c r="BH154" s="517">
        <v>2.0000000000000001E-4</v>
      </c>
      <c r="BI154" s="517">
        <v>6.9999999999999999E-4</v>
      </c>
      <c r="BJ154" s="517">
        <v>2.0000000000000001E-4</v>
      </c>
      <c r="BK154" s="517">
        <v>0.20200000000000001</v>
      </c>
      <c r="BL154" s="517">
        <v>2.0000000000000001E-4</v>
      </c>
      <c r="BM154" s="517">
        <v>0.2024</v>
      </c>
      <c r="BN154" s="517">
        <v>2.7000000000000001E-3</v>
      </c>
      <c r="BO154" s="517">
        <v>4.7999999999999996E-3</v>
      </c>
      <c r="BP154" s="517">
        <v>1.6999999999999999E-3</v>
      </c>
      <c r="BQ154" s="517">
        <v>9.2999999999999992E-3</v>
      </c>
      <c r="BR154" s="526">
        <v>0.98499999999999999</v>
      </c>
      <c r="BS154" s="517">
        <v>4.4000000000000003E-3</v>
      </c>
      <c r="BT154" s="517">
        <v>2.0000000000000001E-4</v>
      </c>
      <c r="BU154" s="517">
        <v>0</v>
      </c>
      <c r="BV154" s="517">
        <v>4.5999999999999999E-3</v>
      </c>
      <c r="BW154" s="517">
        <v>7.4999999999999997E-3</v>
      </c>
      <c r="BX154" s="517">
        <v>0</v>
      </c>
      <c r="BY154" s="517">
        <v>0.1119</v>
      </c>
      <c r="BZ154" s="517">
        <v>0.1195</v>
      </c>
      <c r="CA154" s="517">
        <v>0.22700000000000001</v>
      </c>
      <c r="CB154" s="517">
        <v>0.1119</v>
      </c>
      <c r="CC154" s="517">
        <v>0.1449</v>
      </c>
      <c r="CD154" s="517">
        <v>0.48380000000000001</v>
      </c>
      <c r="CE154" s="517">
        <v>1.15E-2</v>
      </c>
      <c r="CF154" s="517">
        <v>0</v>
      </c>
      <c r="CG154" s="517">
        <v>0.1119</v>
      </c>
      <c r="CH154" s="517">
        <v>0.1235</v>
      </c>
      <c r="CI154" s="527">
        <v>0.73129999999999995</v>
      </c>
      <c r="CJ154" s="517">
        <v>3.0000000000000001E-3</v>
      </c>
      <c r="CK154" s="517">
        <v>0</v>
      </c>
      <c r="CL154" s="517">
        <v>3.6900000000000002E-2</v>
      </c>
      <c r="CM154" s="517">
        <v>3.9899999999999998E-2</v>
      </c>
      <c r="CN154" s="517">
        <v>3.3700000000000001E-2</v>
      </c>
      <c r="CO154" s="517">
        <v>1.8E-3</v>
      </c>
      <c r="CP154" s="517">
        <v>0.1353</v>
      </c>
      <c r="CQ154" s="517">
        <v>0.17080000000000001</v>
      </c>
      <c r="CR154" s="517">
        <v>5.0000000000000001E-4</v>
      </c>
      <c r="CS154" s="517">
        <v>1E-4</v>
      </c>
      <c r="CT154" s="517">
        <v>6.7000000000000002E-3</v>
      </c>
      <c r="CU154" s="517">
        <v>7.1999999999999998E-3</v>
      </c>
      <c r="CV154" s="517">
        <v>3.9699999999999999E-2</v>
      </c>
      <c r="CW154" s="517">
        <v>8.8999999999999999E-3</v>
      </c>
      <c r="CX154" s="517">
        <v>1E-4</v>
      </c>
      <c r="CY154" s="517">
        <v>4.87E-2</v>
      </c>
      <c r="CZ154" s="528">
        <v>0.2666</v>
      </c>
      <c r="DA154" s="93" t="s">
        <v>721</v>
      </c>
      <c r="DB154" s="94">
        <v>149</v>
      </c>
      <c r="DC154" s="226"/>
    </row>
    <row r="155" spans="1:107" ht="18" customHeight="1" x14ac:dyDescent="0.5">
      <c r="A155" s="95">
        <v>150</v>
      </c>
      <c r="B155" s="77" t="s">
        <v>636</v>
      </c>
      <c r="C155" s="518">
        <v>0</v>
      </c>
      <c r="D155" s="519">
        <v>0</v>
      </c>
      <c r="E155" s="519">
        <v>0.13250000000000001</v>
      </c>
      <c r="F155" s="519">
        <v>0.13250000000000001</v>
      </c>
      <c r="G155" s="519">
        <v>0</v>
      </c>
      <c r="H155" s="519">
        <v>0</v>
      </c>
      <c r="I155" s="519">
        <v>3.3999999999999998E-3</v>
      </c>
      <c r="J155" s="519">
        <v>3.3999999999999998E-3</v>
      </c>
      <c r="K155" s="519">
        <v>0</v>
      </c>
      <c r="L155" s="519">
        <v>0</v>
      </c>
      <c r="M155" s="519">
        <v>7.6300000000000007E-2</v>
      </c>
      <c r="N155" s="519">
        <v>7.6300000000000007E-2</v>
      </c>
      <c r="O155" s="519">
        <v>0</v>
      </c>
      <c r="P155" s="519">
        <v>0</v>
      </c>
      <c r="Q155" s="519">
        <v>0</v>
      </c>
      <c r="R155" s="519">
        <v>0</v>
      </c>
      <c r="S155" s="529">
        <v>0.2122</v>
      </c>
      <c r="T155" s="519">
        <v>1.9400000000000001E-2</v>
      </c>
      <c r="U155" s="519">
        <v>0.13250000000000001</v>
      </c>
      <c r="V155" s="519">
        <v>2.9399999999999999E-2</v>
      </c>
      <c r="W155" s="519">
        <v>0.18129999999999999</v>
      </c>
      <c r="X155" s="519">
        <v>7.1999999999999995E-2</v>
      </c>
      <c r="Y155" s="519">
        <v>0</v>
      </c>
      <c r="Z155" s="519">
        <v>0</v>
      </c>
      <c r="AA155" s="519">
        <v>7.1999999999999995E-2</v>
      </c>
      <c r="AB155" s="519">
        <v>0</v>
      </c>
      <c r="AC155" s="519">
        <v>0.48609999999999998</v>
      </c>
      <c r="AD155" s="519">
        <v>0</v>
      </c>
      <c r="AE155" s="519">
        <v>0.48609999999999998</v>
      </c>
      <c r="AF155" s="519">
        <v>0</v>
      </c>
      <c r="AG155" s="519">
        <v>0.13250000000000001</v>
      </c>
      <c r="AH155" s="519">
        <v>0</v>
      </c>
      <c r="AI155" s="519">
        <v>0.13250000000000001</v>
      </c>
      <c r="AJ155" s="530">
        <v>0.87190000000000001</v>
      </c>
      <c r="AK155" s="519">
        <v>0</v>
      </c>
      <c r="AL155" s="519">
        <v>0</v>
      </c>
      <c r="AM155" s="519">
        <v>0</v>
      </c>
      <c r="AN155" s="519">
        <v>0</v>
      </c>
      <c r="AO155" s="519">
        <v>0.21940000000000001</v>
      </c>
      <c r="AP155" s="519">
        <v>0</v>
      </c>
      <c r="AQ155" s="519">
        <v>0</v>
      </c>
      <c r="AR155" s="519">
        <v>0.21940000000000001</v>
      </c>
      <c r="AS155" s="519">
        <v>2.1034999999999999</v>
      </c>
      <c r="AT155" s="519">
        <v>2.3130000000000002</v>
      </c>
      <c r="AU155" s="519">
        <v>2.0653000000000001</v>
      </c>
      <c r="AV155" s="519">
        <v>6.4817999999999998</v>
      </c>
      <c r="AW155" s="519">
        <v>3.0495999999999999</v>
      </c>
      <c r="AX155" s="519">
        <v>0</v>
      </c>
      <c r="AY155" s="519">
        <v>0</v>
      </c>
      <c r="AZ155" s="519">
        <v>3.0495999999999999</v>
      </c>
      <c r="BA155" s="531">
        <v>9.7507999999999999</v>
      </c>
      <c r="BB155" s="518">
        <v>8.0000000000000004E-4</v>
      </c>
      <c r="BC155" s="519">
        <v>7.4000000000000003E-3</v>
      </c>
      <c r="BD155" s="519">
        <v>0</v>
      </c>
      <c r="BE155" s="519">
        <v>8.2000000000000007E-3</v>
      </c>
      <c r="BF155" s="519">
        <v>3.8E-3</v>
      </c>
      <c r="BG155" s="519">
        <v>6.4000000000000003E-3</v>
      </c>
      <c r="BH155" s="519">
        <v>0</v>
      </c>
      <c r="BI155" s="519">
        <v>1.03E-2</v>
      </c>
      <c r="BJ155" s="519">
        <v>6.9099999999999995E-2</v>
      </c>
      <c r="BK155" s="519">
        <v>5.5999999999999999E-3</v>
      </c>
      <c r="BL155" s="519">
        <v>0.1212</v>
      </c>
      <c r="BM155" s="519">
        <v>0.19589999999999999</v>
      </c>
      <c r="BN155" s="519">
        <v>1.9E-3</v>
      </c>
      <c r="BO155" s="519">
        <v>5.0000000000000001E-4</v>
      </c>
      <c r="BP155" s="519">
        <v>0.50439999999999996</v>
      </c>
      <c r="BQ155" s="519">
        <v>0.50670000000000004</v>
      </c>
      <c r="BR155" s="529">
        <v>0.72109999999999996</v>
      </c>
      <c r="BS155" s="519">
        <v>0.68669999999999998</v>
      </c>
      <c r="BT155" s="519">
        <v>1.43E-2</v>
      </c>
      <c r="BU155" s="519">
        <v>6.0600000000000001E-2</v>
      </c>
      <c r="BV155" s="519">
        <v>0.76160000000000005</v>
      </c>
      <c r="BW155" s="519">
        <v>0.56389999999999996</v>
      </c>
      <c r="BX155" s="519">
        <v>0.70389999999999997</v>
      </c>
      <c r="BY155" s="519">
        <v>0.1047</v>
      </c>
      <c r="BZ155" s="519">
        <v>1.3725000000000001</v>
      </c>
      <c r="CA155" s="519">
        <v>7.3000000000000001E-3</v>
      </c>
      <c r="CB155" s="519">
        <v>0.55779999999999996</v>
      </c>
      <c r="CC155" s="519">
        <v>2.3E-3</v>
      </c>
      <c r="CD155" s="519">
        <v>0.5675</v>
      </c>
      <c r="CE155" s="519">
        <v>0.67949999999999999</v>
      </c>
      <c r="CF155" s="519">
        <v>1.1377999999999999</v>
      </c>
      <c r="CG155" s="519">
        <v>1.4020999999999999</v>
      </c>
      <c r="CH155" s="519">
        <v>3.2193000000000001</v>
      </c>
      <c r="CI155" s="530">
        <v>5.9207999999999998</v>
      </c>
      <c r="CJ155" s="519">
        <v>0.80720000000000003</v>
      </c>
      <c r="CK155" s="519">
        <v>0</v>
      </c>
      <c r="CL155" s="519">
        <v>5.5999999999999999E-3</v>
      </c>
      <c r="CM155" s="519">
        <v>0.81279999999999997</v>
      </c>
      <c r="CN155" s="519">
        <v>7.8600000000000003E-2</v>
      </c>
      <c r="CO155" s="519">
        <v>3.9399999999999998E-2</v>
      </c>
      <c r="CP155" s="519">
        <v>0</v>
      </c>
      <c r="CQ155" s="519">
        <v>0.11799999999999999</v>
      </c>
      <c r="CR155" s="519">
        <v>4.8999999999999998E-3</v>
      </c>
      <c r="CS155" s="519">
        <v>1.6400000000000001E-2</v>
      </c>
      <c r="CT155" s="519">
        <v>2.7699999999999999E-2</v>
      </c>
      <c r="CU155" s="519">
        <v>4.9000000000000002E-2</v>
      </c>
      <c r="CV155" s="519">
        <v>1.3899999999999999E-2</v>
      </c>
      <c r="CW155" s="519">
        <v>5.9799999999999999E-2</v>
      </c>
      <c r="CX155" s="519">
        <v>1.7000000000000001E-2</v>
      </c>
      <c r="CY155" s="519">
        <v>9.06E-2</v>
      </c>
      <c r="CZ155" s="531">
        <v>1.0704</v>
      </c>
      <c r="DA155" s="96" t="s">
        <v>637</v>
      </c>
      <c r="DB155" s="97">
        <v>150</v>
      </c>
      <c r="DC155" s="226"/>
    </row>
    <row r="156" spans="1:107" ht="18" customHeight="1" x14ac:dyDescent="0.5">
      <c r="A156" s="92">
        <v>151</v>
      </c>
      <c r="B156" s="73" t="s">
        <v>685</v>
      </c>
      <c r="C156" s="516">
        <v>0</v>
      </c>
      <c r="D156" s="517">
        <v>0</v>
      </c>
      <c r="E156" s="517">
        <v>0</v>
      </c>
      <c r="F156" s="517">
        <v>0</v>
      </c>
      <c r="G156" s="517">
        <v>0</v>
      </c>
      <c r="H156" s="517">
        <v>0</v>
      </c>
      <c r="I156" s="517">
        <v>0</v>
      </c>
      <c r="J156" s="517">
        <v>0</v>
      </c>
      <c r="K156" s="517">
        <v>0</v>
      </c>
      <c r="L156" s="517">
        <v>0</v>
      </c>
      <c r="M156" s="517">
        <v>0</v>
      </c>
      <c r="N156" s="517">
        <v>0</v>
      </c>
      <c r="O156" s="517">
        <v>0</v>
      </c>
      <c r="P156" s="517">
        <v>0</v>
      </c>
      <c r="Q156" s="517">
        <v>0</v>
      </c>
      <c r="R156" s="517">
        <v>0</v>
      </c>
      <c r="S156" s="526">
        <v>0</v>
      </c>
      <c r="T156" s="517">
        <v>0</v>
      </c>
      <c r="U156" s="517">
        <v>0</v>
      </c>
      <c r="V156" s="517">
        <v>0</v>
      </c>
      <c r="W156" s="517">
        <v>0</v>
      </c>
      <c r="X156" s="517">
        <v>0</v>
      </c>
      <c r="Y156" s="517">
        <v>0</v>
      </c>
      <c r="Z156" s="517">
        <v>0</v>
      </c>
      <c r="AA156" s="517">
        <v>0</v>
      </c>
      <c r="AB156" s="517">
        <v>0</v>
      </c>
      <c r="AC156" s="517">
        <v>0</v>
      </c>
      <c r="AD156" s="517">
        <v>0</v>
      </c>
      <c r="AE156" s="517">
        <v>0</v>
      </c>
      <c r="AF156" s="517">
        <v>0</v>
      </c>
      <c r="AG156" s="517">
        <v>0</v>
      </c>
      <c r="AH156" s="517">
        <v>0</v>
      </c>
      <c r="AI156" s="517">
        <v>0</v>
      </c>
      <c r="AJ156" s="527">
        <v>0</v>
      </c>
      <c r="AK156" s="517">
        <v>0</v>
      </c>
      <c r="AL156" s="517">
        <v>0</v>
      </c>
      <c r="AM156" s="517">
        <v>0</v>
      </c>
      <c r="AN156" s="517">
        <v>0</v>
      </c>
      <c r="AO156" s="517">
        <v>0</v>
      </c>
      <c r="AP156" s="517">
        <v>0</v>
      </c>
      <c r="AQ156" s="517">
        <v>0</v>
      </c>
      <c r="AR156" s="517">
        <v>0</v>
      </c>
      <c r="AS156" s="517">
        <v>0</v>
      </c>
      <c r="AT156" s="517">
        <v>0</v>
      </c>
      <c r="AU156" s="517">
        <v>0</v>
      </c>
      <c r="AV156" s="517">
        <v>0</v>
      </c>
      <c r="AW156" s="517">
        <v>0</v>
      </c>
      <c r="AX156" s="517">
        <v>0</v>
      </c>
      <c r="AY156" s="517">
        <v>0</v>
      </c>
      <c r="AZ156" s="517">
        <v>0</v>
      </c>
      <c r="BA156" s="528">
        <v>0</v>
      </c>
      <c r="BB156" s="516">
        <v>1.0439000000000001</v>
      </c>
      <c r="BC156" s="517">
        <v>0.14940000000000001</v>
      </c>
      <c r="BD156" s="517">
        <v>0.3115</v>
      </c>
      <c r="BE156" s="517">
        <v>1.5047999999999999</v>
      </c>
      <c r="BF156" s="517">
        <v>2.2000000000000001E-3</v>
      </c>
      <c r="BG156" s="517">
        <v>5.5199999999999999E-2</v>
      </c>
      <c r="BH156" s="517">
        <v>5.3600000000000002E-2</v>
      </c>
      <c r="BI156" s="517">
        <v>0.111</v>
      </c>
      <c r="BJ156" s="517">
        <v>4.48E-2</v>
      </c>
      <c r="BK156" s="517">
        <v>1.3299999999999999E-2</v>
      </c>
      <c r="BL156" s="517">
        <v>0.10630000000000001</v>
      </c>
      <c r="BM156" s="517">
        <v>0.16450000000000001</v>
      </c>
      <c r="BN156" s="517">
        <v>0.22309999999999999</v>
      </c>
      <c r="BO156" s="517">
        <v>2.75E-2</v>
      </c>
      <c r="BP156" s="517">
        <v>3.3799999999999997E-2</v>
      </c>
      <c r="BQ156" s="517">
        <v>0.28449999999999998</v>
      </c>
      <c r="BR156" s="526">
        <v>2.0647000000000002</v>
      </c>
      <c r="BS156" s="517">
        <v>6.9199999999999998E-2</v>
      </c>
      <c r="BT156" s="517">
        <v>0.26100000000000001</v>
      </c>
      <c r="BU156" s="517">
        <v>0.13750000000000001</v>
      </c>
      <c r="BV156" s="517">
        <v>0.4677</v>
      </c>
      <c r="BW156" s="517">
        <v>1.5E-3</v>
      </c>
      <c r="BX156" s="517">
        <v>0.13139999999999999</v>
      </c>
      <c r="BY156" s="517">
        <v>6.7000000000000002E-3</v>
      </c>
      <c r="BZ156" s="517">
        <v>0.1396</v>
      </c>
      <c r="CA156" s="517">
        <v>1.0200000000000001E-2</v>
      </c>
      <c r="CB156" s="517">
        <v>2.0999999999999999E-3</v>
      </c>
      <c r="CC156" s="517">
        <v>0.39960000000000001</v>
      </c>
      <c r="CD156" s="517">
        <v>0.41189999999999999</v>
      </c>
      <c r="CE156" s="517">
        <v>0.65259999999999996</v>
      </c>
      <c r="CF156" s="517">
        <v>7.6200000000000004E-2</v>
      </c>
      <c r="CG156" s="517">
        <v>8.3900000000000002E-2</v>
      </c>
      <c r="CH156" s="517">
        <v>0.81269999999999998</v>
      </c>
      <c r="CI156" s="527">
        <v>1.8319000000000001</v>
      </c>
      <c r="CJ156" s="517">
        <v>5.1799999999999999E-2</v>
      </c>
      <c r="CK156" s="517">
        <v>2.9700000000000001E-2</v>
      </c>
      <c r="CL156" s="517">
        <v>1.0610999999999999</v>
      </c>
      <c r="CM156" s="517">
        <v>1.1425000000000001</v>
      </c>
      <c r="CN156" s="517">
        <v>9.9000000000000005E-2</v>
      </c>
      <c r="CO156" s="517">
        <v>3.78E-2</v>
      </c>
      <c r="CP156" s="517">
        <v>0.4214</v>
      </c>
      <c r="CQ156" s="517">
        <v>0.55820000000000003</v>
      </c>
      <c r="CR156" s="517">
        <v>1.4291</v>
      </c>
      <c r="CS156" s="517">
        <v>1.1041000000000001</v>
      </c>
      <c r="CT156" s="517">
        <v>4.3700000000000003E-2</v>
      </c>
      <c r="CU156" s="517">
        <v>2.5769000000000002</v>
      </c>
      <c r="CV156" s="517">
        <v>5.0700000000000002E-2</v>
      </c>
      <c r="CW156" s="517">
        <v>5.6344000000000003</v>
      </c>
      <c r="CX156" s="517">
        <v>2.76E-2</v>
      </c>
      <c r="CY156" s="517">
        <v>5.7126999999999999</v>
      </c>
      <c r="CZ156" s="528">
        <v>9.9903999999999993</v>
      </c>
      <c r="DA156" s="93" t="s">
        <v>722</v>
      </c>
      <c r="DB156" s="94">
        <v>151</v>
      </c>
      <c r="DC156" s="226"/>
    </row>
    <row r="157" spans="1:107" ht="18" customHeight="1" x14ac:dyDescent="0.5">
      <c r="A157" s="95">
        <v>152</v>
      </c>
      <c r="B157" s="77" t="s">
        <v>686</v>
      </c>
      <c r="C157" s="518">
        <v>0</v>
      </c>
      <c r="D157" s="519">
        <v>0.13009999999999999</v>
      </c>
      <c r="E157" s="519">
        <v>0</v>
      </c>
      <c r="F157" s="519">
        <v>0.13009999999999999</v>
      </c>
      <c r="G157" s="519">
        <v>0</v>
      </c>
      <c r="H157" s="519">
        <v>5.1700000000000003E-2</v>
      </c>
      <c r="I157" s="519">
        <v>6.6900000000000001E-2</v>
      </c>
      <c r="J157" s="519">
        <v>0.1186</v>
      </c>
      <c r="K157" s="519">
        <v>0</v>
      </c>
      <c r="L157" s="519">
        <v>0</v>
      </c>
      <c r="M157" s="519">
        <v>5.2699999999999997E-2</v>
      </c>
      <c r="N157" s="519">
        <v>5.2699999999999997E-2</v>
      </c>
      <c r="O157" s="519">
        <v>0</v>
      </c>
      <c r="P157" s="519">
        <v>0</v>
      </c>
      <c r="Q157" s="519">
        <v>0</v>
      </c>
      <c r="R157" s="519">
        <v>0</v>
      </c>
      <c r="S157" s="529">
        <v>0.30149999999999999</v>
      </c>
      <c r="T157" s="519">
        <v>0</v>
      </c>
      <c r="U157" s="519">
        <v>0</v>
      </c>
      <c r="V157" s="519">
        <v>0</v>
      </c>
      <c r="W157" s="519">
        <v>0</v>
      </c>
      <c r="X157" s="519">
        <v>8.6999999999999994E-2</v>
      </c>
      <c r="Y157" s="519">
        <v>0</v>
      </c>
      <c r="Z157" s="519">
        <v>0</v>
      </c>
      <c r="AA157" s="519">
        <v>8.6999999999999994E-2</v>
      </c>
      <c r="AB157" s="519">
        <v>0</v>
      </c>
      <c r="AC157" s="519">
        <v>0</v>
      </c>
      <c r="AD157" s="519">
        <v>0</v>
      </c>
      <c r="AE157" s="519">
        <v>0</v>
      </c>
      <c r="AF157" s="519">
        <v>6.7599999999999993E-2</v>
      </c>
      <c r="AG157" s="519">
        <v>0</v>
      </c>
      <c r="AH157" s="519">
        <v>0</v>
      </c>
      <c r="AI157" s="519">
        <v>6.7599999999999993E-2</v>
      </c>
      <c r="AJ157" s="530">
        <v>0.15459999999999999</v>
      </c>
      <c r="AK157" s="519">
        <v>0</v>
      </c>
      <c r="AL157" s="519">
        <v>0</v>
      </c>
      <c r="AM157" s="519">
        <v>0.1242</v>
      </c>
      <c r="AN157" s="519">
        <v>0.1242</v>
      </c>
      <c r="AO157" s="519">
        <v>0</v>
      </c>
      <c r="AP157" s="519">
        <v>1.6000000000000001E-3</v>
      </c>
      <c r="AQ157" s="519">
        <v>0</v>
      </c>
      <c r="AR157" s="519">
        <v>1.6000000000000001E-3</v>
      </c>
      <c r="AS157" s="519">
        <v>2.8997000000000002</v>
      </c>
      <c r="AT157" s="519">
        <v>5.2770000000000001</v>
      </c>
      <c r="AU157" s="519">
        <v>1.2701</v>
      </c>
      <c r="AV157" s="519">
        <v>9.4467999999999996</v>
      </c>
      <c r="AW157" s="519">
        <v>0</v>
      </c>
      <c r="AX157" s="519">
        <v>5.8900000000000001E-2</v>
      </c>
      <c r="AY157" s="519">
        <v>0.224</v>
      </c>
      <c r="AZ157" s="519">
        <v>0.28289999999999998</v>
      </c>
      <c r="BA157" s="531">
        <v>9.8554999999999993</v>
      </c>
      <c r="BB157" s="518">
        <v>1.9E-3</v>
      </c>
      <c r="BC157" s="519">
        <v>0</v>
      </c>
      <c r="BD157" s="519">
        <v>3.7000000000000002E-3</v>
      </c>
      <c r="BE157" s="519">
        <v>5.5999999999999999E-3</v>
      </c>
      <c r="BF157" s="519">
        <v>0</v>
      </c>
      <c r="BG157" s="519">
        <v>0</v>
      </c>
      <c r="BH157" s="519">
        <v>2.0999999999999999E-3</v>
      </c>
      <c r="BI157" s="519">
        <v>2.0999999999999999E-3</v>
      </c>
      <c r="BJ157" s="519">
        <v>0</v>
      </c>
      <c r="BK157" s="519">
        <v>0</v>
      </c>
      <c r="BL157" s="519">
        <v>0</v>
      </c>
      <c r="BM157" s="519">
        <v>0</v>
      </c>
      <c r="BN157" s="519">
        <v>0</v>
      </c>
      <c r="BO157" s="519">
        <v>0</v>
      </c>
      <c r="BP157" s="519">
        <v>0</v>
      </c>
      <c r="BQ157" s="519">
        <v>0</v>
      </c>
      <c r="BR157" s="529">
        <v>7.7999999999999996E-3</v>
      </c>
      <c r="BS157" s="519">
        <v>0</v>
      </c>
      <c r="BT157" s="519">
        <v>0</v>
      </c>
      <c r="BU157" s="519">
        <v>0</v>
      </c>
      <c r="BV157" s="519">
        <v>0</v>
      </c>
      <c r="BW157" s="519">
        <v>0</v>
      </c>
      <c r="BX157" s="519">
        <v>7.1999999999999995E-2</v>
      </c>
      <c r="BY157" s="519">
        <v>0</v>
      </c>
      <c r="BZ157" s="519">
        <v>7.1999999999999995E-2</v>
      </c>
      <c r="CA157" s="519">
        <v>0</v>
      </c>
      <c r="CB157" s="519">
        <v>0</v>
      </c>
      <c r="CC157" s="519">
        <v>0</v>
      </c>
      <c r="CD157" s="519">
        <v>0</v>
      </c>
      <c r="CE157" s="519">
        <v>0</v>
      </c>
      <c r="CF157" s="519">
        <v>9.4000000000000004E-3</v>
      </c>
      <c r="CG157" s="519">
        <v>0</v>
      </c>
      <c r="CH157" s="519">
        <v>9.4000000000000004E-3</v>
      </c>
      <c r="CI157" s="530">
        <v>8.14E-2</v>
      </c>
      <c r="CJ157" s="519">
        <v>0</v>
      </c>
      <c r="CK157" s="519">
        <v>0</v>
      </c>
      <c r="CL157" s="519">
        <v>0</v>
      </c>
      <c r="CM157" s="519">
        <v>0</v>
      </c>
      <c r="CN157" s="519">
        <v>0</v>
      </c>
      <c r="CO157" s="519">
        <v>0</v>
      </c>
      <c r="CP157" s="519">
        <v>0</v>
      </c>
      <c r="CQ157" s="519">
        <v>0</v>
      </c>
      <c r="CR157" s="519">
        <v>0</v>
      </c>
      <c r="CS157" s="519">
        <v>0</v>
      </c>
      <c r="CT157" s="519">
        <v>1.7000000000000001E-2</v>
      </c>
      <c r="CU157" s="519">
        <v>1.7000000000000001E-2</v>
      </c>
      <c r="CV157" s="519">
        <v>0</v>
      </c>
      <c r="CW157" s="519">
        <v>0</v>
      </c>
      <c r="CX157" s="519">
        <v>2.0000000000000001E-4</v>
      </c>
      <c r="CY157" s="519">
        <v>2.0000000000000001E-4</v>
      </c>
      <c r="CZ157" s="531">
        <v>1.7100000000000001E-2</v>
      </c>
      <c r="DA157" s="96" t="s">
        <v>723</v>
      </c>
      <c r="DB157" s="97">
        <v>152</v>
      </c>
      <c r="DC157" s="226"/>
    </row>
    <row r="158" spans="1:107" ht="18" customHeight="1" x14ac:dyDescent="0.5">
      <c r="A158" s="92">
        <v>153</v>
      </c>
      <c r="B158" s="73" t="s">
        <v>687</v>
      </c>
      <c r="C158" s="516">
        <v>0</v>
      </c>
      <c r="D158" s="517">
        <v>0</v>
      </c>
      <c r="E158" s="517">
        <v>0</v>
      </c>
      <c r="F158" s="517">
        <v>0</v>
      </c>
      <c r="G158" s="517">
        <v>0</v>
      </c>
      <c r="H158" s="517">
        <v>1.3940999999999999</v>
      </c>
      <c r="I158" s="517">
        <v>0</v>
      </c>
      <c r="J158" s="517">
        <v>1.3940999999999999</v>
      </c>
      <c r="K158" s="517">
        <v>0</v>
      </c>
      <c r="L158" s="517">
        <v>3.0000000000000001E-3</v>
      </c>
      <c r="M158" s="517">
        <v>0</v>
      </c>
      <c r="N158" s="517">
        <v>3.0000000000000001E-3</v>
      </c>
      <c r="O158" s="517">
        <v>0.59909999999999997</v>
      </c>
      <c r="P158" s="517">
        <v>0</v>
      </c>
      <c r="Q158" s="517">
        <v>0</v>
      </c>
      <c r="R158" s="517">
        <v>0.59909999999999997</v>
      </c>
      <c r="S158" s="526">
        <v>1.9962</v>
      </c>
      <c r="T158" s="517">
        <v>0</v>
      </c>
      <c r="U158" s="517">
        <v>0</v>
      </c>
      <c r="V158" s="517">
        <v>7.1000000000000004E-3</v>
      </c>
      <c r="W158" s="517">
        <v>7.1000000000000004E-3</v>
      </c>
      <c r="X158" s="517">
        <v>0</v>
      </c>
      <c r="Y158" s="517">
        <v>0</v>
      </c>
      <c r="Z158" s="517">
        <v>0</v>
      </c>
      <c r="AA158" s="517">
        <v>0</v>
      </c>
      <c r="AB158" s="517">
        <v>0.1963</v>
      </c>
      <c r="AC158" s="517">
        <v>0.51949999999999996</v>
      </c>
      <c r="AD158" s="517">
        <v>0</v>
      </c>
      <c r="AE158" s="517">
        <v>0.71579999999999999</v>
      </c>
      <c r="AF158" s="517">
        <v>0.21859999999999999</v>
      </c>
      <c r="AG158" s="517">
        <v>0</v>
      </c>
      <c r="AH158" s="517">
        <v>8.8000000000000005E-3</v>
      </c>
      <c r="AI158" s="517">
        <v>0.22739999999999999</v>
      </c>
      <c r="AJ158" s="527">
        <v>0.95030000000000003</v>
      </c>
      <c r="AK158" s="517">
        <v>0.45829999999999999</v>
      </c>
      <c r="AL158" s="517">
        <v>0</v>
      </c>
      <c r="AM158" s="517">
        <v>0</v>
      </c>
      <c r="AN158" s="517">
        <v>0.45829999999999999</v>
      </c>
      <c r="AO158" s="517">
        <v>0.86240000000000006</v>
      </c>
      <c r="AP158" s="517">
        <v>0</v>
      </c>
      <c r="AQ158" s="517">
        <v>0</v>
      </c>
      <c r="AR158" s="517">
        <v>0.86240000000000006</v>
      </c>
      <c r="AS158" s="517">
        <v>0</v>
      </c>
      <c r="AT158" s="517">
        <v>0</v>
      </c>
      <c r="AU158" s="517">
        <v>0.1041</v>
      </c>
      <c r="AV158" s="517">
        <v>0.1041</v>
      </c>
      <c r="AW158" s="517">
        <v>0</v>
      </c>
      <c r="AX158" s="517">
        <v>0</v>
      </c>
      <c r="AY158" s="517">
        <v>1.1539999999999999</v>
      </c>
      <c r="AZ158" s="517">
        <v>1.1539999999999999</v>
      </c>
      <c r="BA158" s="528">
        <v>2.5788000000000002</v>
      </c>
      <c r="BB158" s="516">
        <v>0.80249999999999999</v>
      </c>
      <c r="BC158" s="517">
        <v>0.51880000000000004</v>
      </c>
      <c r="BD158" s="517">
        <v>0.24640000000000001</v>
      </c>
      <c r="BE158" s="517">
        <v>1.5677000000000001</v>
      </c>
      <c r="BF158" s="517">
        <v>0.51959999999999995</v>
      </c>
      <c r="BG158" s="517">
        <v>1.0758000000000001</v>
      </c>
      <c r="BH158" s="517">
        <v>0.60599999999999998</v>
      </c>
      <c r="BI158" s="517">
        <v>2.2014</v>
      </c>
      <c r="BJ158" s="517">
        <v>0.81369999999999998</v>
      </c>
      <c r="BK158" s="517">
        <v>2.47E-2</v>
      </c>
      <c r="BL158" s="517">
        <v>0.32619999999999999</v>
      </c>
      <c r="BM158" s="517">
        <v>1.1646000000000001</v>
      </c>
      <c r="BN158" s="517">
        <v>0.1038</v>
      </c>
      <c r="BO158" s="517">
        <v>3.0200000000000001E-2</v>
      </c>
      <c r="BP158" s="517">
        <v>6.1100000000000002E-2</v>
      </c>
      <c r="BQ158" s="517">
        <v>0.19500000000000001</v>
      </c>
      <c r="BR158" s="526">
        <v>5.1287000000000003</v>
      </c>
      <c r="BS158" s="517">
        <v>0.43230000000000002</v>
      </c>
      <c r="BT158" s="517">
        <v>0.13739999999999999</v>
      </c>
      <c r="BU158" s="517">
        <v>0.77859999999999996</v>
      </c>
      <c r="BV158" s="517">
        <v>1.3483000000000001</v>
      </c>
      <c r="BW158" s="517">
        <v>0.1328</v>
      </c>
      <c r="BX158" s="517">
        <v>5.8700000000000002E-2</v>
      </c>
      <c r="BY158" s="517">
        <v>6.9699999999999998E-2</v>
      </c>
      <c r="BZ158" s="517">
        <v>0.26119999999999999</v>
      </c>
      <c r="CA158" s="517">
        <v>2.24E-2</v>
      </c>
      <c r="CB158" s="517">
        <v>0.23769999999999999</v>
      </c>
      <c r="CC158" s="517">
        <v>0.85980000000000001</v>
      </c>
      <c r="CD158" s="517">
        <v>1.1198999999999999</v>
      </c>
      <c r="CE158" s="517">
        <v>0.14380000000000001</v>
      </c>
      <c r="CF158" s="517">
        <v>0.36399999999999999</v>
      </c>
      <c r="CG158" s="517">
        <v>0.1041</v>
      </c>
      <c r="CH158" s="517">
        <v>0.61199999999999999</v>
      </c>
      <c r="CI158" s="527">
        <v>3.3414000000000001</v>
      </c>
      <c r="CJ158" s="517">
        <v>0.22239999999999999</v>
      </c>
      <c r="CK158" s="517">
        <v>2.06E-2</v>
      </c>
      <c r="CL158" s="517">
        <v>1.1577</v>
      </c>
      <c r="CM158" s="517">
        <v>1.4006000000000001</v>
      </c>
      <c r="CN158" s="517">
        <v>0.66110000000000002</v>
      </c>
      <c r="CO158" s="517">
        <v>0.28649999999999998</v>
      </c>
      <c r="CP158" s="517">
        <v>7.2700000000000001E-2</v>
      </c>
      <c r="CQ158" s="517">
        <v>1.0203</v>
      </c>
      <c r="CR158" s="517">
        <v>0.42470000000000002</v>
      </c>
      <c r="CS158" s="517">
        <v>1.2338</v>
      </c>
      <c r="CT158" s="517">
        <v>0.49480000000000002</v>
      </c>
      <c r="CU158" s="517">
        <v>2.1534</v>
      </c>
      <c r="CV158" s="517">
        <v>0.1147</v>
      </c>
      <c r="CW158" s="517">
        <v>1.2717000000000001</v>
      </c>
      <c r="CX158" s="517">
        <v>1.1772</v>
      </c>
      <c r="CY158" s="517">
        <v>2.5634999999999999</v>
      </c>
      <c r="CZ158" s="528">
        <v>7.1379000000000001</v>
      </c>
      <c r="DA158" s="93" t="s">
        <v>724</v>
      </c>
      <c r="DB158" s="94">
        <v>153</v>
      </c>
      <c r="DC158" s="226"/>
    </row>
    <row r="159" spans="1:107" ht="18" customHeight="1" x14ac:dyDescent="0.5">
      <c r="A159" s="95">
        <v>154</v>
      </c>
      <c r="B159" s="77" t="s">
        <v>666</v>
      </c>
      <c r="C159" s="518">
        <v>0</v>
      </c>
      <c r="D159" s="519">
        <v>0.1017</v>
      </c>
      <c r="E159" s="519">
        <v>0</v>
      </c>
      <c r="F159" s="519">
        <v>0.1017</v>
      </c>
      <c r="G159" s="519">
        <v>0.22689999999999999</v>
      </c>
      <c r="H159" s="519">
        <v>0</v>
      </c>
      <c r="I159" s="519">
        <v>0.43690000000000001</v>
      </c>
      <c r="J159" s="519">
        <v>0.66379999999999995</v>
      </c>
      <c r="K159" s="519">
        <v>0.39460000000000001</v>
      </c>
      <c r="L159" s="519">
        <v>0.31659999999999999</v>
      </c>
      <c r="M159" s="519">
        <v>0.1754</v>
      </c>
      <c r="N159" s="519">
        <v>0.88660000000000005</v>
      </c>
      <c r="O159" s="519">
        <v>0.43919999999999998</v>
      </c>
      <c r="P159" s="519">
        <v>0.13200000000000001</v>
      </c>
      <c r="Q159" s="519">
        <v>0.253</v>
      </c>
      <c r="R159" s="519">
        <v>0.82420000000000004</v>
      </c>
      <c r="S159" s="529">
        <v>2.4762</v>
      </c>
      <c r="T159" s="519">
        <v>0</v>
      </c>
      <c r="U159" s="519">
        <v>0</v>
      </c>
      <c r="V159" s="519">
        <v>0.81069999999999998</v>
      </c>
      <c r="W159" s="519">
        <v>0.81069999999999998</v>
      </c>
      <c r="X159" s="519">
        <v>0.27589999999999998</v>
      </c>
      <c r="Y159" s="519">
        <v>0.7571</v>
      </c>
      <c r="Z159" s="519">
        <v>0</v>
      </c>
      <c r="AA159" s="519">
        <v>1.0329999999999999</v>
      </c>
      <c r="AB159" s="519">
        <v>0</v>
      </c>
      <c r="AC159" s="519">
        <v>0.83220000000000005</v>
      </c>
      <c r="AD159" s="519">
        <v>0.21</v>
      </c>
      <c r="AE159" s="519">
        <v>1.0422</v>
      </c>
      <c r="AF159" s="519">
        <v>0.56799999999999995</v>
      </c>
      <c r="AG159" s="519">
        <v>9.2700000000000005E-2</v>
      </c>
      <c r="AH159" s="519">
        <v>5.8799999999999998E-2</v>
      </c>
      <c r="AI159" s="519">
        <v>0.71950000000000003</v>
      </c>
      <c r="AJ159" s="530">
        <v>3.6053999999999999</v>
      </c>
      <c r="AK159" s="519">
        <v>0</v>
      </c>
      <c r="AL159" s="519">
        <v>0.15570000000000001</v>
      </c>
      <c r="AM159" s="519">
        <v>2.5044</v>
      </c>
      <c r="AN159" s="519">
        <v>2.66</v>
      </c>
      <c r="AO159" s="519">
        <v>0.19700000000000001</v>
      </c>
      <c r="AP159" s="519">
        <v>9.4500000000000001E-2</v>
      </c>
      <c r="AQ159" s="519">
        <v>0</v>
      </c>
      <c r="AR159" s="519">
        <v>0.29149999999999998</v>
      </c>
      <c r="AS159" s="519">
        <v>0</v>
      </c>
      <c r="AT159" s="519">
        <v>0</v>
      </c>
      <c r="AU159" s="519">
        <v>0.3548</v>
      </c>
      <c r="AV159" s="519">
        <v>0.3548</v>
      </c>
      <c r="AW159" s="519">
        <v>0</v>
      </c>
      <c r="AX159" s="519">
        <v>0</v>
      </c>
      <c r="AY159" s="519">
        <v>0</v>
      </c>
      <c r="AZ159" s="519">
        <v>0</v>
      </c>
      <c r="BA159" s="531">
        <v>3.3062999999999998</v>
      </c>
      <c r="BB159" s="518">
        <v>3.0064000000000002</v>
      </c>
      <c r="BC159" s="519">
        <v>2.0230000000000001</v>
      </c>
      <c r="BD159" s="519">
        <v>1.2690999999999999</v>
      </c>
      <c r="BE159" s="519">
        <v>6.2984</v>
      </c>
      <c r="BF159" s="519">
        <v>0.90039999999999998</v>
      </c>
      <c r="BG159" s="519">
        <v>1.4576</v>
      </c>
      <c r="BH159" s="519">
        <v>0.82879999999999998</v>
      </c>
      <c r="BI159" s="519">
        <v>3.1867999999999999</v>
      </c>
      <c r="BJ159" s="519">
        <v>0.8528</v>
      </c>
      <c r="BK159" s="519">
        <v>2.4577</v>
      </c>
      <c r="BL159" s="519">
        <v>1.1326000000000001</v>
      </c>
      <c r="BM159" s="519">
        <v>4.4431000000000003</v>
      </c>
      <c r="BN159" s="519">
        <v>1.5820000000000001</v>
      </c>
      <c r="BO159" s="519">
        <v>2.2347000000000001</v>
      </c>
      <c r="BP159" s="519">
        <v>2.3361000000000001</v>
      </c>
      <c r="BQ159" s="519">
        <v>6.1528</v>
      </c>
      <c r="BR159" s="529">
        <v>20.081099999999999</v>
      </c>
      <c r="BS159" s="519">
        <v>1.9006000000000001</v>
      </c>
      <c r="BT159" s="519">
        <v>2.4390999999999998</v>
      </c>
      <c r="BU159" s="519">
        <v>0.65639999999999998</v>
      </c>
      <c r="BV159" s="519">
        <v>4.9960000000000004</v>
      </c>
      <c r="BW159" s="519">
        <v>0.39369999999999999</v>
      </c>
      <c r="BX159" s="519">
        <v>0.81430000000000002</v>
      </c>
      <c r="BY159" s="519">
        <v>0.35020000000000001</v>
      </c>
      <c r="BZ159" s="519">
        <v>1.5582</v>
      </c>
      <c r="CA159" s="519">
        <v>1.2988999999999999</v>
      </c>
      <c r="CB159" s="519">
        <v>1.4964999999999999</v>
      </c>
      <c r="CC159" s="519">
        <v>0.77329999999999999</v>
      </c>
      <c r="CD159" s="519">
        <v>3.5687000000000002</v>
      </c>
      <c r="CE159" s="519">
        <v>0.74760000000000004</v>
      </c>
      <c r="CF159" s="519">
        <v>0.53090000000000004</v>
      </c>
      <c r="CG159" s="519">
        <v>1.268</v>
      </c>
      <c r="CH159" s="519">
        <v>2.5465</v>
      </c>
      <c r="CI159" s="530">
        <v>12.6694</v>
      </c>
      <c r="CJ159" s="519">
        <v>0.13750000000000001</v>
      </c>
      <c r="CK159" s="519">
        <v>1.1334</v>
      </c>
      <c r="CL159" s="519">
        <v>0.35139999999999999</v>
      </c>
      <c r="CM159" s="519">
        <v>1.6224000000000001</v>
      </c>
      <c r="CN159" s="519">
        <v>1.3878999999999999</v>
      </c>
      <c r="CO159" s="519">
        <v>0.36830000000000002</v>
      </c>
      <c r="CP159" s="519">
        <v>0.34239999999999998</v>
      </c>
      <c r="CQ159" s="519">
        <v>2.0985999999999998</v>
      </c>
      <c r="CR159" s="519">
        <v>0.99670000000000003</v>
      </c>
      <c r="CS159" s="519">
        <v>0.23599999999999999</v>
      </c>
      <c r="CT159" s="519">
        <v>0.36259999999999998</v>
      </c>
      <c r="CU159" s="519">
        <v>1.5952999999999999</v>
      </c>
      <c r="CV159" s="519">
        <v>0.35249999999999998</v>
      </c>
      <c r="CW159" s="519">
        <v>0.11799999999999999</v>
      </c>
      <c r="CX159" s="519">
        <v>0.6</v>
      </c>
      <c r="CY159" s="519">
        <v>1.0706</v>
      </c>
      <c r="CZ159" s="531">
        <v>6.3868</v>
      </c>
      <c r="DA159" s="96" t="s">
        <v>667</v>
      </c>
      <c r="DB159" s="97">
        <v>154</v>
      </c>
      <c r="DC159" s="226"/>
    </row>
    <row r="160" spans="1:107" ht="18" customHeight="1" x14ac:dyDescent="0.5">
      <c r="A160" s="92">
        <v>155</v>
      </c>
      <c r="B160" s="73" t="s">
        <v>643</v>
      </c>
      <c r="C160" s="516">
        <v>2.7736999999999998</v>
      </c>
      <c r="D160" s="517">
        <v>6.2525000000000004</v>
      </c>
      <c r="E160" s="517">
        <v>13.817299999999999</v>
      </c>
      <c r="F160" s="517">
        <v>22.843499999999999</v>
      </c>
      <c r="G160" s="517">
        <v>4.9093</v>
      </c>
      <c r="H160" s="517">
        <v>11.9674</v>
      </c>
      <c r="I160" s="517">
        <v>2.2608999999999999</v>
      </c>
      <c r="J160" s="517">
        <v>19.137699999999999</v>
      </c>
      <c r="K160" s="517">
        <v>2.4361999999999999</v>
      </c>
      <c r="L160" s="517">
        <v>2.3995000000000002</v>
      </c>
      <c r="M160" s="517">
        <v>0</v>
      </c>
      <c r="N160" s="517">
        <v>4.8357000000000001</v>
      </c>
      <c r="O160" s="517">
        <v>0.69540000000000002</v>
      </c>
      <c r="P160" s="517">
        <v>0.83240000000000003</v>
      </c>
      <c r="Q160" s="517">
        <v>0.10050000000000001</v>
      </c>
      <c r="R160" s="517">
        <v>1.6283000000000001</v>
      </c>
      <c r="S160" s="526">
        <v>48.445099999999996</v>
      </c>
      <c r="T160" s="517">
        <v>0.22939999999999999</v>
      </c>
      <c r="U160" s="517">
        <v>2.0985</v>
      </c>
      <c r="V160" s="517">
        <v>1.6458999999999999</v>
      </c>
      <c r="W160" s="517">
        <v>3.9738000000000002</v>
      </c>
      <c r="X160" s="517">
        <v>1.3030999999999999</v>
      </c>
      <c r="Y160" s="517">
        <v>0.97130000000000005</v>
      </c>
      <c r="Z160" s="517">
        <v>1.3621000000000001</v>
      </c>
      <c r="AA160" s="517">
        <v>3.6364999999999998</v>
      </c>
      <c r="AB160" s="517">
        <v>0.75790000000000002</v>
      </c>
      <c r="AC160" s="517">
        <v>5.8500000000000003E-2</v>
      </c>
      <c r="AD160" s="517">
        <v>0.37969999999999998</v>
      </c>
      <c r="AE160" s="517">
        <v>1.1960999999999999</v>
      </c>
      <c r="AF160" s="517">
        <v>1.7478</v>
      </c>
      <c r="AG160" s="517">
        <v>0.186</v>
      </c>
      <c r="AH160" s="517">
        <v>0</v>
      </c>
      <c r="AI160" s="517">
        <v>1.9338</v>
      </c>
      <c r="AJ160" s="527">
        <v>10.7402</v>
      </c>
      <c r="AK160" s="517">
        <v>2.3231999999999999</v>
      </c>
      <c r="AL160" s="517">
        <v>0</v>
      </c>
      <c r="AM160" s="517">
        <v>0.193</v>
      </c>
      <c r="AN160" s="517">
        <v>2.5162</v>
      </c>
      <c r="AO160" s="517">
        <v>0.52129999999999999</v>
      </c>
      <c r="AP160" s="517">
        <v>0.26679999999999998</v>
      </c>
      <c r="AQ160" s="517">
        <v>0.17349999999999999</v>
      </c>
      <c r="AR160" s="517">
        <v>0.96160000000000001</v>
      </c>
      <c r="AS160" s="517">
        <v>0.5524</v>
      </c>
      <c r="AT160" s="517">
        <v>0.63190000000000002</v>
      </c>
      <c r="AU160" s="517">
        <v>0.51919999999999999</v>
      </c>
      <c r="AV160" s="517">
        <v>1.7035</v>
      </c>
      <c r="AW160" s="517">
        <v>2.9603000000000002</v>
      </c>
      <c r="AX160" s="517">
        <v>0</v>
      </c>
      <c r="AY160" s="517">
        <v>1.458</v>
      </c>
      <c r="AZ160" s="517">
        <v>4.4183000000000003</v>
      </c>
      <c r="BA160" s="528">
        <v>9.5997000000000003</v>
      </c>
      <c r="BB160" s="516">
        <v>0</v>
      </c>
      <c r="BC160" s="517">
        <v>0</v>
      </c>
      <c r="BD160" s="517">
        <v>0</v>
      </c>
      <c r="BE160" s="517">
        <v>0</v>
      </c>
      <c r="BF160" s="517">
        <v>0</v>
      </c>
      <c r="BG160" s="517">
        <v>0</v>
      </c>
      <c r="BH160" s="517">
        <v>0</v>
      </c>
      <c r="BI160" s="517">
        <v>0</v>
      </c>
      <c r="BJ160" s="517">
        <v>0</v>
      </c>
      <c r="BK160" s="517">
        <v>0</v>
      </c>
      <c r="BL160" s="517">
        <v>8.3999999999999995E-3</v>
      </c>
      <c r="BM160" s="517">
        <v>8.3999999999999995E-3</v>
      </c>
      <c r="BN160" s="517">
        <v>4.2900000000000001E-2</v>
      </c>
      <c r="BO160" s="517">
        <v>0</v>
      </c>
      <c r="BP160" s="517">
        <v>0</v>
      </c>
      <c r="BQ160" s="517">
        <v>4.2900000000000001E-2</v>
      </c>
      <c r="BR160" s="526">
        <v>5.1299999999999998E-2</v>
      </c>
      <c r="BS160" s="517">
        <v>0</v>
      </c>
      <c r="BT160" s="517">
        <v>0</v>
      </c>
      <c r="BU160" s="517">
        <v>0</v>
      </c>
      <c r="BV160" s="517">
        <v>0</v>
      </c>
      <c r="BW160" s="517">
        <v>2.8E-3</v>
      </c>
      <c r="BX160" s="517">
        <v>0</v>
      </c>
      <c r="BY160" s="517">
        <v>0</v>
      </c>
      <c r="BZ160" s="517">
        <v>2.8E-3</v>
      </c>
      <c r="CA160" s="517">
        <v>0</v>
      </c>
      <c r="CB160" s="517">
        <v>5.1000000000000004E-3</v>
      </c>
      <c r="CC160" s="517">
        <v>0</v>
      </c>
      <c r="CD160" s="517">
        <v>5.1000000000000004E-3</v>
      </c>
      <c r="CE160" s="517">
        <v>0</v>
      </c>
      <c r="CF160" s="517">
        <v>1.8800000000000001E-2</v>
      </c>
      <c r="CG160" s="517">
        <v>0</v>
      </c>
      <c r="CH160" s="517">
        <v>1.8800000000000001E-2</v>
      </c>
      <c r="CI160" s="527">
        <v>2.6599999999999999E-2</v>
      </c>
      <c r="CJ160" s="517">
        <v>0</v>
      </c>
      <c r="CK160" s="517">
        <v>0</v>
      </c>
      <c r="CL160" s="517">
        <v>0</v>
      </c>
      <c r="CM160" s="517">
        <v>0</v>
      </c>
      <c r="CN160" s="517">
        <v>0</v>
      </c>
      <c r="CO160" s="517">
        <v>0</v>
      </c>
      <c r="CP160" s="517">
        <v>0</v>
      </c>
      <c r="CQ160" s="517">
        <v>0</v>
      </c>
      <c r="CR160" s="517">
        <v>0</v>
      </c>
      <c r="CS160" s="517">
        <v>0</v>
      </c>
      <c r="CT160" s="517">
        <v>0</v>
      </c>
      <c r="CU160" s="517">
        <v>0</v>
      </c>
      <c r="CV160" s="517">
        <v>0</v>
      </c>
      <c r="CW160" s="517">
        <v>0</v>
      </c>
      <c r="CX160" s="517">
        <v>0</v>
      </c>
      <c r="CY160" s="517">
        <v>0</v>
      </c>
      <c r="CZ160" s="528">
        <v>0</v>
      </c>
      <c r="DA160" s="93" t="s">
        <v>649</v>
      </c>
      <c r="DB160" s="94">
        <v>155</v>
      </c>
      <c r="DC160" s="226"/>
    </row>
    <row r="161" spans="1:107" ht="18" customHeight="1" x14ac:dyDescent="0.5">
      <c r="A161" s="95">
        <v>156</v>
      </c>
      <c r="B161" s="77" t="s">
        <v>688</v>
      </c>
      <c r="C161" s="518">
        <v>4.3E-3</v>
      </c>
      <c r="D161" s="519">
        <v>0.14530000000000001</v>
      </c>
      <c r="E161" s="519">
        <v>0</v>
      </c>
      <c r="F161" s="519">
        <v>0.14960000000000001</v>
      </c>
      <c r="G161" s="519">
        <v>0.46879999999999999</v>
      </c>
      <c r="H161" s="519">
        <v>0.1681</v>
      </c>
      <c r="I161" s="519">
        <v>0.5927</v>
      </c>
      <c r="J161" s="519">
        <v>1.2297</v>
      </c>
      <c r="K161" s="519">
        <v>1.1268</v>
      </c>
      <c r="L161" s="519">
        <v>0.1638</v>
      </c>
      <c r="M161" s="519">
        <v>0</v>
      </c>
      <c r="N161" s="519">
        <v>1.2906</v>
      </c>
      <c r="O161" s="519">
        <v>0.84519999999999995</v>
      </c>
      <c r="P161" s="519">
        <v>0.14399999999999999</v>
      </c>
      <c r="Q161" s="519">
        <v>0.25030000000000002</v>
      </c>
      <c r="R161" s="519">
        <v>1.2395</v>
      </c>
      <c r="S161" s="529">
        <v>3.9093</v>
      </c>
      <c r="T161" s="519">
        <v>4.1999999999999997E-3</v>
      </c>
      <c r="U161" s="519">
        <v>1.1999999999999999E-3</v>
      </c>
      <c r="V161" s="519">
        <v>1.5599000000000001</v>
      </c>
      <c r="W161" s="519">
        <v>1.5651999999999999</v>
      </c>
      <c r="X161" s="519">
        <v>0.32040000000000002</v>
      </c>
      <c r="Y161" s="519">
        <v>0.2964</v>
      </c>
      <c r="Z161" s="519">
        <v>0.17219999999999999</v>
      </c>
      <c r="AA161" s="519">
        <v>0.78900000000000003</v>
      </c>
      <c r="AB161" s="519">
        <v>1.6433</v>
      </c>
      <c r="AC161" s="519">
        <v>1.1279999999999999</v>
      </c>
      <c r="AD161" s="519">
        <v>1.5374000000000001</v>
      </c>
      <c r="AE161" s="519">
        <v>4.3087</v>
      </c>
      <c r="AF161" s="519">
        <v>1.3798999999999999</v>
      </c>
      <c r="AG161" s="519">
        <v>0.75839999999999996</v>
      </c>
      <c r="AH161" s="519">
        <v>0.94599999999999995</v>
      </c>
      <c r="AI161" s="519">
        <v>3.0844</v>
      </c>
      <c r="AJ161" s="530">
        <v>9.7472999999999992</v>
      </c>
      <c r="AK161" s="519">
        <v>1.6999999999999999E-3</v>
      </c>
      <c r="AL161" s="519">
        <v>0.85250000000000004</v>
      </c>
      <c r="AM161" s="519">
        <v>0</v>
      </c>
      <c r="AN161" s="519">
        <v>0.85419999999999996</v>
      </c>
      <c r="AO161" s="519">
        <v>0</v>
      </c>
      <c r="AP161" s="519">
        <v>0.4607</v>
      </c>
      <c r="AQ161" s="519">
        <v>0.99470000000000003</v>
      </c>
      <c r="AR161" s="519">
        <v>1.4554</v>
      </c>
      <c r="AS161" s="519">
        <v>0.16769999999999999</v>
      </c>
      <c r="AT161" s="519">
        <v>1.4864999999999999</v>
      </c>
      <c r="AU161" s="519">
        <v>0.63229999999999997</v>
      </c>
      <c r="AV161" s="519">
        <v>2.2865000000000002</v>
      </c>
      <c r="AW161" s="519">
        <v>1.67E-2</v>
      </c>
      <c r="AX161" s="519">
        <v>0.13819999999999999</v>
      </c>
      <c r="AY161" s="519">
        <v>2E-3</v>
      </c>
      <c r="AZ161" s="519">
        <v>0.15690000000000001</v>
      </c>
      <c r="BA161" s="531">
        <v>4.7529000000000003</v>
      </c>
      <c r="BB161" s="518">
        <v>0.97540000000000004</v>
      </c>
      <c r="BC161" s="519">
        <v>0.81420000000000003</v>
      </c>
      <c r="BD161" s="519">
        <v>0.623</v>
      </c>
      <c r="BE161" s="519">
        <v>2.4125999999999999</v>
      </c>
      <c r="BF161" s="519">
        <v>1.6892</v>
      </c>
      <c r="BG161" s="519">
        <v>1.2483</v>
      </c>
      <c r="BH161" s="519">
        <v>0.71870000000000001</v>
      </c>
      <c r="BI161" s="519">
        <v>3.6560999999999999</v>
      </c>
      <c r="BJ161" s="519">
        <v>0.83589999999999998</v>
      </c>
      <c r="BK161" s="519">
        <v>0.80559999999999998</v>
      </c>
      <c r="BL161" s="519">
        <v>0.17150000000000001</v>
      </c>
      <c r="BM161" s="519">
        <v>1.8129999999999999</v>
      </c>
      <c r="BN161" s="519">
        <v>0.63249999999999995</v>
      </c>
      <c r="BO161" s="519">
        <v>0.36890000000000001</v>
      </c>
      <c r="BP161" s="519">
        <v>3.7694999999999999</v>
      </c>
      <c r="BQ161" s="519">
        <v>4.7709000000000001</v>
      </c>
      <c r="BR161" s="529">
        <v>12.652699999999999</v>
      </c>
      <c r="BS161" s="519">
        <v>0.42630000000000001</v>
      </c>
      <c r="BT161" s="519">
        <v>0.29480000000000001</v>
      </c>
      <c r="BU161" s="519">
        <v>0.4879</v>
      </c>
      <c r="BV161" s="519">
        <v>1.2089000000000001</v>
      </c>
      <c r="BW161" s="519">
        <v>0.39429999999999998</v>
      </c>
      <c r="BX161" s="519">
        <v>0.4098</v>
      </c>
      <c r="BY161" s="519">
        <v>0.74670000000000003</v>
      </c>
      <c r="BZ161" s="519">
        <v>1.5508999999999999</v>
      </c>
      <c r="CA161" s="519">
        <v>1.2181</v>
      </c>
      <c r="CB161" s="519">
        <v>0.35880000000000001</v>
      </c>
      <c r="CC161" s="519">
        <v>0.28210000000000002</v>
      </c>
      <c r="CD161" s="519">
        <v>1.8589</v>
      </c>
      <c r="CE161" s="519">
        <v>0.38740000000000002</v>
      </c>
      <c r="CF161" s="519">
        <v>0.74390000000000001</v>
      </c>
      <c r="CG161" s="519">
        <v>0.44419999999999998</v>
      </c>
      <c r="CH161" s="519">
        <v>1.5754999999999999</v>
      </c>
      <c r="CI161" s="530">
        <v>6.1942000000000004</v>
      </c>
      <c r="CJ161" s="519">
        <v>0.13170000000000001</v>
      </c>
      <c r="CK161" s="519">
        <v>0.19719999999999999</v>
      </c>
      <c r="CL161" s="519">
        <v>0.83230000000000004</v>
      </c>
      <c r="CM161" s="519">
        <v>1.1612</v>
      </c>
      <c r="CN161" s="519">
        <v>4.3700000000000003E-2</v>
      </c>
      <c r="CO161" s="519">
        <v>0.11799999999999999</v>
      </c>
      <c r="CP161" s="519">
        <v>0.42470000000000002</v>
      </c>
      <c r="CQ161" s="519">
        <v>0.58640000000000003</v>
      </c>
      <c r="CR161" s="519">
        <v>0.21210000000000001</v>
      </c>
      <c r="CS161" s="519">
        <v>7.7899999999999997E-2</v>
      </c>
      <c r="CT161" s="519">
        <v>0.21260000000000001</v>
      </c>
      <c r="CU161" s="519">
        <v>0.50270000000000004</v>
      </c>
      <c r="CV161" s="519">
        <v>0.13089999999999999</v>
      </c>
      <c r="CW161" s="519">
        <v>0.23139999999999999</v>
      </c>
      <c r="CX161" s="519">
        <v>0.54920000000000002</v>
      </c>
      <c r="CY161" s="519">
        <v>0.91149999999999998</v>
      </c>
      <c r="CZ161" s="531">
        <v>3.1617999999999999</v>
      </c>
      <c r="DA161" s="96" t="s">
        <v>725</v>
      </c>
      <c r="DB161" s="97">
        <v>156</v>
      </c>
      <c r="DC161" s="226"/>
    </row>
    <row r="162" spans="1:107" ht="18" customHeight="1" x14ac:dyDescent="0.5">
      <c r="A162" s="92">
        <v>157</v>
      </c>
      <c r="B162" s="73" t="s">
        <v>640</v>
      </c>
      <c r="C162" s="516">
        <v>0</v>
      </c>
      <c r="D162" s="517">
        <v>0</v>
      </c>
      <c r="E162" s="517">
        <v>0.13289999999999999</v>
      </c>
      <c r="F162" s="517">
        <v>0.13289999999999999</v>
      </c>
      <c r="G162" s="517">
        <v>0</v>
      </c>
      <c r="H162" s="517">
        <v>0</v>
      </c>
      <c r="I162" s="517">
        <v>5.0000000000000001E-4</v>
      </c>
      <c r="J162" s="517">
        <v>5.0000000000000001E-4</v>
      </c>
      <c r="K162" s="517">
        <v>0</v>
      </c>
      <c r="L162" s="517">
        <v>0</v>
      </c>
      <c r="M162" s="517">
        <v>0</v>
      </c>
      <c r="N162" s="517">
        <v>0</v>
      </c>
      <c r="O162" s="517">
        <v>0.12470000000000001</v>
      </c>
      <c r="P162" s="517">
        <v>0</v>
      </c>
      <c r="Q162" s="517">
        <v>0</v>
      </c>
      <c r="R162" s="517">
        <v>0.12470000000000001</v>
      </c>
      <c r="S162" s="526">
        <v>0.25819999999999999</v>
      </c>
      <c r="T162" s="517">
        <v>0.17130000000000001</v>
      </c>
      <c r="U162" s="517">
        <v>1.0430999999999999</v>
      </c>
      <c r="V162" s="517">
        <v>0.85780000000000001</v>
      </c>
      <c r="W162" s="517">
        <v>2.0722</v>
      </c>
      <c r="X162" s="517">
        <v>0</v>
      </c>
      <c r="Y162" s="517">
        <v>0</v>
      </c>
      <c r="Z162" s="517">
        <v>5.1999999999999998E-3</v>
      </c>
      <c r="AA162" s="517">
        <v>5.1999999999999998E-3</v>
      </c>
      <c r="AB162" s="517">
        <v>0.21</v>
      </c>
      <c r="AC162" s="517">
        <v>0.1177</v>
      </c>
      <c r="AD162" s="517">
        <v>0</v>
      </c>
      <c r="AE162" s="517">
        <v>0.3276</v>
      </c>
      <c r="AF162" s="517">
        <v>0</v>
      </c>
      <c r="AG162" s="517">
        <v>0</v>
      </c>
      <c r="AH162" s="517">
        <v>0.1172</v>
      </c>
      <c r="AI162" s="517">
        <v>0.1172</v>
      </c>
      <c r="AJ162" s="527">
        <v>2.5222000000000002</v>
      </c>
      <c r="AK162" s="517">
        <v>0</v>
      </c>
      <c r="AL162" s="517">
        <v>2.93E-2</v>
      </c>
      <c r="AM162" s="517">
        <v>0.24329999999999999</v>
      </c>
      <c r="AN162" s="517">
        <v>0.27260000000000001</v>
      </c>
      <c r="AO162" s="517">
        <v>5.8900000000000001E-2</v>
      </c>
      <c r="AP162" s="517">
        <v>0</v>
      </c>
      <c r="AQ162" s="517">
        <v>8.8800000000000004E-2</v>
      </c>
      <c r="AR162" s="517">
        <v>0.1477</v>
      </c>
      <c r="AS162" s="517">
        <v>0.13900000000000001</v>
      </c>
      <c r="AT162" s="517">
        <v>0.13930000000000001</v>
      </c>
      <c r="AU162" s="517">
        <v>6.2300000000000001E-2</v>
      </c>
      <c r="AV162" s="517">
        <v>0.34050000000000002</v>
      </c>
      <c r="AW162" s="517">
        <v>2.9258999999999999</v>
      </c>
      <c r="AX162" s="517">
        <v>0.78800000000000003</v>
      </c>
      <c r="AY162" s="517">
        <v>1.8366</v>
      </c>
      <c r="AZ162" s="517">
        <v>5.5505000000000004</v>
      </c>
      <c r="BA162" s="528">
        <v>6.3113000000000001</v>
      </c>
      <c r="BB162" s="516">
        <v>2.9999999999999997E-4</v>
      </c>
      <c r="BC162" s="517">
        <v>0</v>
      </c>
      <c r="BD162" s="517">
        <v>0</v>
      </c>
      <c r="BE162" s="517">
        <v>2.9999999999999997E-4</v>
      </c>
      <c r="BF162" s="517">
        <v>0</v>
      </c>
      <c r="BG162" s="517">
        <v>1E-3</v>
      </c>
      <c r="BH162" s="517">
        <v>1.2999999999999999E-3</v>
      </c>
      <c r="BI162" s="517">
        <v>2.3E-3</v>
      </c>
      <c r="BJ162" s="517">
        <v>1E-4</v>
      </c>
      <c r="BK162" s="517">
        <v>0.27200000000000002</v>
      </c>
      <c r="BL162" s="517">
        <v>1.5E-3</v>
      </c>
      <c r="BM162" s="517">
        <v>0.2737</v>
      </c>
      <c r="BN162" s="517">
        <v>1.1000000000000001E-3</v>
      </c>
      <c r="BO162" s="517">
        <v>1.7000000000000001E-2</v>
      </c>
      <c r="BP162" s="517">
        <v>0.14560000000000001</v>
      </c>
      <c r="BQ162" s="517">
        <v>0.1636</v>
      </c>
      <c r="BR162" s="526">
        <v>0.43990000000000001</v>
      </c>
      <c r="BS162" s="517">
        <v>0</v>
      </c>
      <c r="BT162" s="517">
        <v>0.1163</v>
      </c>
      <c r="BU162" s="517">
        <v>4.4999999999999997E-3</v>
      </c>
      <c r="BV162" s="517">
        <v>0.1207</v>
      </c>
      <c r="BW162" s="517">
        <v>1.5E-3</v>
      </c>
      <c r="BX162" s="517">
        <v>0.1153</v>
      </c>
      <c r="BY162" s="517">
        <v>0</v>
      </c>
      <c r="BZ162" s="517">
        <v>0.1169</v>
      </c>
      <c r="CA162" s="517">
        <v>0.26919999999999999</v>
      </c>
      <c r="CB162" s="517">
        <v>0.27460000000000001</v>
      </c>
      <c r="CC162" s="517">
        <v>3.2099999999999997E-2</v>
      </c>
      <c r="CD162" s="517">
        <v>0.57599999999999996</v>
      </c>
      <c r="CE162" s="517">
        <v>0.39400000000000002</v>
      </c>
      <c r="CF162" s="517">
        <v>2.5700000000000001E-2</v>
      </c>
      <c r="CG162" s="517">
        <v>2.7099999999999999E-2</v>
      </c>
      <c r="CH162" s="517">
        <v>0.44669999999999999</v>
      </c>
      <c r="CI162" s="527">
        <v>1.2603</v>
      </c>
      <c r="CJ162" s="517">
        <v>6.5699999999999995E-2</v>
      </c>
      <c r="CK162" s="517">
        <v>0</v>
      </c>
      <c r="CL162" s="517">
        <v>2.3E-3</v>
      </c>
      <c r="CM162" s="517">
        <v>6.8000000000000005E-2</v>
      </c>
      <c r="CN162" s="517">
        <v>0.1014</v>
      </c>
      <c r="CO162" s="517">
        <v>0.34960000000000002</v>
      </c>
      <c r="CP162" s="517">
        <v>0</v>
      </c>
      <c r="CQ162" s="517">
        <v>0.45090000000000002</v>
      </c>
      <c r="CR162" s="517">
        <v>2.3999999999999998E-3</v>
      </c>
      <c r="CS162" s="517">
        <v>0.28760000000000002</v>
      </c>
      <c r="CT162" s="517">
        <v>6.9999999999999999E-4</v>
      </c>
      <c r="CU162" s="517">
        <v>0.29070000000000001</v>
      </c>
      <c r="CV162" s="517">
        <v>7.2999999999999995E-2</v>
      </c>
      <c r="CW162" s="517">
        <v>3.7000000000000002E-3</v>
      </c>
      <c r="CX162" s="517">
        <v>6.9999999999999999E-4</v>
      </c>
      <c r="CY162" s="517">
        <v>7.7299999999999994E-2</v>
      </c>
      <c r="CZ162" s="528">
        <v>0.88700000000000001</v>
      </c>
      <c r="DA162" s="93" t="s">
        <v>646</v>
      </c>
      <c r="DB162" s="94">
        <v>157</v>
      </c>
      <c r="DC162" s="226"/>
    </row>
    <row r="163" spans="1:107" ht="18" customHeight="1" x14ac:dyDescent="0.5">
      <c r="A163" s="95">
        <v>158</v>
      </c>
      <c r="B163" s="77" t="s">
        <v>689</v>
      </c>
      <c r="C163" s="518">
        <v>0</v>
      </c>
      <c r="D163" s="519">
        <v>0</v>
      </c>
      <c r="E163" s="519">
        <v>0</v>
      </c>
      <c r="F163" s="519">
        <v>0</v>
      </c>
      <c r="G163" s="519">
        <v>0</v>
      </c>
      <c r="H163" s="519">
        <v>0</v>
      </c>
      <c r="I163" s="519">
        <v>0</v>
      </c>
      <c r="J163" s="519">
        <v>0</v>
      </c>
      <c r="K163" s="519">
        <v>0</v>
      </c>
      <c r="L163" s="519">
        <v>0</v>
      </c>
      <c r="M163" s="519">
        <v>0</v>
      </c>
      <c r="N163" s="519">
        <v>0</v>
      </c>
      <c r="O163" s="519">
        <v>0</v>
      </c>
      <c r="P163" s="519">
        <v>0</v>
      </c>
      <c r="Q163" s="519">
        <v>0</v>
      </c>
      <c r="R163" s="519">
        <v>0</v>
      </c>
      <c r="S163" s="529">
        <v>0</v>
      </c>
      <c r="T163" s="519">
        <v>0</v>
      </c>
      <c r="U163" s="519">
        <v>0</v>
      </c>
      <c r="V163" s="519">
        <v>0</v>
      </c>
      <c r="W163" s="519">
        <v>0</v>
      </c>
      <c r="X163" s="519">
        <v>0</v>
      </c>
      <c r="Y163" s="519">
        <v>0</v>
      </c>
      <c r="Z163" s="519">
        <v>0</v>
      </c>
      <c r="AA163" s="519">
        <v>0</v>
      </c>
      <c r="AB163" s="519">
        <v>0</v>
      </c>
      <c r="AC163" s="519">
        <v>0</v>
      </c>
      <c r="AD163" s="519">
        <v>0</v>
      </c>
      <c r="AE163" s="519">
        <v>0</v>
      </c>
      <c r="AF163" s="519">
        <v>0</v>
      </c>
      <c r="AG163" s="519">
        <v>0</v>
      </c>
      <c r="AH163" s="519">
        <v>0</v>
      </c>
      <c r="AI163" s="519">
        <v>0</v>
      </c>
      <c r="AJ163" s="530">
        <v>0</v>
      </c>
      <c r="AK163" s="519">
        <v>0</v>
      </c>
      <c r="AL163" s="519">
        <v>0</v>
      </c>
      <c r="AM163" s="519">
        <v>0</v>
      </c>
      <c r="AN163" s="519">
        <v>0</v>
      </c>
      <c r="AO163" s="519">
        <v>0</v>
      </c>
      <c r="AP163" s="519">
        <v>0</v>
      </c>
      <c r="AQ163" s="519">
        <v>0</v>
      </c>
      <c r="AR163" s="519">
        <v>0</v>
      </c>
      <c r="AS163" s="519">
        <v>0</v>
      </c>
      <c r="AT163" s="519">
        <v>0</v>
      </c>
      <c r="AU163" s="519">
        <v>0</v>
      </c>
      <c r="AV163" s="519">
        <v>0</v>
      </c>
      <c r="AW163" s="519">
        <v>0</v>
      </c>
      <c r="AX163" s="519">
        <v>0</v>
      </c>
      <c r="AY163" s="519">
        <v>0</v>
      </c>
      <c r="AZ163" s="519">
        <v>0</v>
      </c>
      <c r="BA163" s="531">
        <v>0</v>
      </c>
      <c r="BB163" s="518">
        <v>5.4699999999999999E-2</v>
      </c>
      <c r="BC163" s="519">
        <v>0.39040000000000002</v>
      </c>
      <c r="BD163" s="519">
        <v>3.6999999999999998E-2</v>
      </c>
      <c r="BE163" s="519">
        <v>0.48209999999999997</v>
      </c>
      <c r="BF163" s="519">
        <v>4.7500000000000001E-2</v>
      </c>
      <c r="BG163" s="519">
        <v>0.71909999999999996</v>
      </c>
      <c r="BH163" s="519">
        <v>2.5899999999999999E-2</v>
      </c>
      <c r="BI163" s="519">
        <v>0.79249999999999998</v>
      </c>
      <c r="BJ163" s="519">
        <v>0.18540000000000001</v>
      </c>
      <c r="BK163" s="519">
        <v>0.40250000000000002</v>
      </c>
      <c r="BL163" s="519">
        <v>1.3507</v>
      </c>
      <c r="BM163" s="519">
        <v>1.9386000000000001</v>
      </c>
      <c r="BN163" s="519">
        <v>0.1065</v>
      </c>
      <c r="BO163" s="519">
        <v>0.80379999999999996</v>
      </c>
      <c r="BP163" s="519">
        <v>0.64390000000000003</v>
      </c>
      <c r="BQ163" s="519">
        <v>1.5542</v>
      </c>
      <c r="BR163" s="529">
        <v>4.7674000000000003</v>
      </c>
      <c r="BS163" s="519">
        <v>2.2528999999999999</v>
      </c>
      <c r="BT163" s="519">
        <v>5.3499999999999999E-2</v>
      </c>
      <c r="BU163" s="519">
        <v>0.31159999999999999</v>
      </c>
      <c r="BV163" s="519">
        <v>2.6179999999999999</v>
      </c>
      <c r="BW163" s="519">
        <v>1.4278999999999999</v>
      </c>
      <c r="BX163" s="519">
        <v>0.3916</v>
      </c>
      <c r="BY163" s="519">
        <v>1.2732000000000001</v>
      </c>
      <c r="BZ163" s="519">
        <v>3.0926999999999998</v>
      </c>
      <c r="CA163" s="519">
        <v>0.21229999999999999</v>
      </c>
      <c r="CB163" s="519">
        <v>0.43609999999999999</v>
      </c>
      <c r="CC163" s="519">
        <v>0.90800000000000003</v>
      </c>
      <c r="CD163" s="519">
        <v>1.5564</v>
      </c>
      <c r="CE163" s="519">
        <v>1.5430999999999999</v>
      </c>
      <c r="CF163" s="519">
        <v>0.7228</v>
      </c>
      <c r="CG163" s="519">
        <v>0.69110000000000005</v>
      </c>
      <c r="CH163" s="519">
        <v>2.9569999999999999</v>
      </c>
      <c r="CI163" s="530">
        <v>10.2242</v>
      </c>
      <c r="CJ163" s="519">
        <v>0.1867</v>
      </c>
      <c r="CK163" s="519">
        <v>1.8821000000000001</v>
      </c>
      <c r="CL163" s="519">
        <v>0.15989999999999999</v>
      </c>
      <c r="CM163" s="519">
        <v>2.2286999999999999</v>
      </c>
      <c r="CN163" s="519">
        <v>0.19950000000000001</v>
      </c>
      <c r="CO163" s="519">
        <v>0.75080000000000002</v>
      </c>
      <c r="CP163" s="519">
        <v>0.37919999999999998</v>
      </c>
      <c r="CQ163" s="519">
        <v>1.3295999999999999</v>
      </c>
      <c r="CR163" s="519">
        <v>0.61129999999999995</v>
      </c>
      <c r="CS163" s="519">
        <v>0.48770000000000002</v>
      </c>
      <c r="CT163" s="519">
        <v>6.5500000000000003E-2</v>
      </c>
      <c r="CU163" s="519">
        <v>1.1645000000000001</v>
      </c>
      <c r="CV163" s="519">
        <v>1.7007000000000001</v>
      </c>
      <c r="CW163" s="519">
        <v>0.58430000000000004</v>
      </c>
      <c r="CX163" s="519">
        <v>0.1077</v>
      </c>
      <c r="CY163" s="519">
        <v>2.3927999999999998</v>
      </c>
      <c r="CZ163" s="531">
        <v>7.1155999999999997</v>
      </c>
      <c r="DA163" s="96" t="s">
        <v>726</v>
      </c>
      <c r="DB163" s="97">
        <v>158</v>
      </c>
      <c r="DC163" s="226"/>
    </row>
    <row r="164" spans="1:107" ht="18" customHeight="1" x14ac:dyDescent="0.5">
      <c r="A164" s="92">
        <v>159</v>
      </c>
      <c r="B164" s="73" t="s">
        <v>690</v>
      </c>
      <c r="C164" s="516">
        <v>18.6389</v>
      </c>
      <c r="D164" s="517">
        <v>0.86380000000000001</v>
      </c>
      <c r="E164" s="517">
        <v>1.7737000000000001</v>
      </c>
      <c r="F164" s="517">
        <v>21.276299999999999</v>
      </c>
      <c r="G164" s="517">
        <v>8.6286000000000005</v>
      </c>
      <c r="H164" s="517">
        <v>16.667000000000002</v>
      </c>
      <c r="I164" s="517">
        <v>2.0118</v>
      </c>
      <c r="J164" s="517">
        <v>27.307400000000001</v>
      </c>
      <c r="K164" s="517">
        <v>1.7087000000000001</v>
      </c>
      <c r="L164" s="517">
        <v>0.86580000000000001</v>
      </c>
      <c r="M164" s="517">
        <v>1.0984</v>
      </c>
      <c r="N164" s="517">
        <v>3.6728999999999998</v>
      </c>
      <c r="O164" s="517">
        <v>2.4184999999999999</v>
      </c>
      <c r="P164" s="517">
        <v>7.2484999999999999</v>
      </c>
      <c r="Q164" s="517">
        <v>1.8197000000000001</v>
      </c>
      <c r="R164" s="517">
        <v>11.486800000000001</v>
      </c>
      <c r="S164" s="526">
        <v>63.743400000000001</v>
      </c>
      <c r="T164" s="517">
        <v>0.39639999999999997</v>
      </c>
      <c r="U164" s="517">
        <v>3.3361000000000001</v>
      </c>
      <c r="V164" s="517">
        <v>0.26600000000000001</v>
      </c>
      <c r="W164" s="517">
        <v>3.9984999999999999</v>
      </c>
      <c r="X164" s="517">
        <v>3.3306</v>
      </c>
      <c r="Y164" s="517">
        <v>1.9117999999999999</v>
      </c>
      <c r="Z164" s="517">
        <v>0.75870000000000004</v>
      </c>
      <c r="AA164" s="517">
        <v>6.0011999999999999</v>
      </c>
      <c r="AB164" s="517">
        <v>12.505800000000001</v>
      </c>
      <c r="AC164" s="517">
        <v>0.20230000000000001</v>
      </c>
      <c r="AD164" s="517">
        <v>1.9266000000000001</v>
      </c>
      <c r="AE164" s="517">
        <v>14.6348</v>
      </c>
      <c r="AF164" s="517">
        <v>3.5470999999999999</v>
      </c>
      <c r="AG164" s="517">
        <v>4.5251999999999999</v>
      </c>
      <c r="AH164" s="517">
        <v>0</v>
      </c>
      <c r="AI164" s="517">
        <v>8.0723000000000003</v>
      </c>
      <c r="AJ164" s="527">
        <v>32.706699999999998</v>
      </c>
      <c r="AK164" s="517">
        <v>0.62190000000000001</v>
      </c>
      <c r="AL164" s="517">
        <v>0.34739999999999999</v>
      </c>
      <c r="AM164" s="517">
        <v>0</v>
      </c>
      <c r="AN164" s="517">
        <v>0.96930000000000005</v>
      </c>
      <c r="AO164" s="517">
        <v>0</v>
      </c>
      <c r="AP164" s="517">
        <v>0.1091</v>
      </c>
      <c r="AQ164" s="517">
        <v>0</v>
      </c>
      <c r="AR164" s="517">
        <v>0.1091</v>
      </c>
      <c r="AS164" s="517">
        <v>2.0394000000000001</v>
      </c>
      <c r="AT164" s="517">
        <v>0.44409999999999999</v>
      </c>
      <c r="AU164" s="517">
        <v>0.89570000000000005</v>
      </c>
      <c r="AV164" s="517">
        <v>3.3792</v>
      </c>
      <c r="AW164" s="517">
        <v>4.7800000000000002E-2</v>
      </c>
      <c r="AX164" s="517">
        <v>1E-4</v>
      </c>
      <c r="AY164" s="517">
        <v>1.145</v>
      </c>
      <c r="AZ164" s="517">
        <v>1.1929000000000001</v>
      </c>
      <c r="BA164" s="528">
        <v>5.6505000000000001</v>
      </c>
      <c r="BB164" s="516">
        <v>0.27810000000000001</v>
      </c>
      <c r="BC164" s="517">
        <v>0.2656</v>
      </c>
      <c r="BD164" s="517">
        <v>2.9999999999999997E-4</v>
      </c>
      <c r="BE164" s="517">
        <v>0.54410000000000003</v>
      </c>
      <c r="BF164" s="517">
        <v>0.25619999999999998</v>
      </c>
      <c r="BG164" s="517">
        <v>0.2482</v>
      </c>
      <c r="BH164" s="517">
        <v>0.27050000000000002</v>
      </c>
      <c r="BI164" s="517">
        <v>0.77490000000000003</v>
      </c>
      <c r="BJ164" s="517">
        <v>0.26150000000000001</v>
      </c>
      <c r="BK164" s="517">
        <v>0.2205</v>
      </c>
      <c r="BL164" s="517">
        <v>3.2831000000000001</v>
      </c>
      <c r="BM164" s="517">
        <v>3.7650999999999999</v>
      </c>
      <c r="BN164" s="517">
        <v>3.8999999999999998E-3</v>
      </c>
      <c r="BO164" s="517">
        <v>0.1003</v>
      </c>
      <c r="BP164" s="517">
        <v>8.0000000000000004E-4</v>
      </c>
      <c r="BQ164" s="517">
        <v>0.105</v>
      </c>
      <c r="BR164" s="526">
        <v>5.1890999999999998</v>
      </c>
      <c r="BS164" s="517">
        <v>9.1999999999999998E-3</v>
      </c>
      <c r="BT164" s="517">
        <v>0.43919999999999998</v>
      </c>
      <c r="BU164" s="517">
        <v>0.17280000000000001</v>
      </c>
      <c r="BV164" s="517">
        <v>0.62129999999999996</v>
      </c>
      <c r="BW164" s="517">
        <v>2.9999999999999997E-4</v>
      </c>
      <c r="BX164" s="517">
        <v>0.1961</v>
      </c>
      <c r="BY164" s="517">
        <v>0.77749999999999997</v>
      </c>
      <c r="BZ164" s="517">
        <v>0.97389999999999999</v>
      </c>
      <c r="CA164" s="517">
        <v>0.25669999999999998</v>
      </c>
      <c r="CB164" s="517">
        <v>5.0000000000000001E-4</v>
      </c>
      <c r="CC164" s="517">
        <v>0.14860000000000001</v>
      </c>
      <c r="CD164" s="517">
        <v>0.40579999999999999</v>
      </c>
      <c r="CE164" s="517">
        <v>0</v>
      </c>
      <c r="CF164" s="517">
        <v>0.111</v>
      </c>
      <c r="CG164" s="517">
        <v>0.24160000000000001</v>
      </c>
      <c r="CH164" s="517">
        <v>0.35260000000000002</v>
      </c>
      <c r="CI164" s="527">
        <v>2.3536000000000001</v>
      </c>
      <c r="CJ164" s="517">
        <v>0.2427</v>
      </c>
      <c r="CK164" s="517">
        <v>0</v>
      </c>
      <c r="CL164" s="517">
        <v>0.15640000000000001</v>
      </c>
      <c r="CM164" s="517">
        <v>0.39910000000000001</v>
      </c>
      <c r="CN164" s="517">
        <v>2.5999999999999999E-3</v>
      </c>
      <c r="CO164" s="517">
        <v>0.14979999999999999</v>
      </c>
      <c r="CP164" s="517">
        <v>0</v>
      </c>
      <c r="CQ164" s="517">
        <v>0.15240000000000001</v>
      </c>
      <c r="CR164" s="517">
        <v>0.158</v>
      </c>
      <c r="CS164" s="517">
        <v>0.14749999999999999</v>
      </c>
      <c r="CT164" s="517">
        <v>6.1000000000000004E-3</v>
      </c>
      <c r="CU164" s="517">
        <v>0.31159999999999999</v>
      </c>
      <c r="CV164" s="517">
        <v>0.27129999999999999</v>
      </c>
      <c r="CW164" s="517">
        <v>3.8699999999999998E-2</v>
      </c>
      <c r="CX164" s="517">
        <v>0.1981</v>
      </c>
      <c r="CY164" s="517">
        <v>0.5081</v>
      </c>
      <c r="CZ164" s="528">
        <v>1.3712</v>
      </c>
      <c r="DA164" s="93" t="s">
        <v>727</v>
      </c>
      <c r="DB164" s="94">
        <v>159</v>
      </c>
      <c r="DC164" s="226"/>
    </row>
    <row r="165" spans="1:107" ht="18" customHeight="1" x14ac:dyDescent="0.5">
      <c r="A165" s="95">
        <v>160</v>
      </c>
      <c r="B165" s="77" t="s">
        <v>691</v>
      </c>
      <c r="C165" s="518">
        <v>0.96579999999999999</v>
      </c>
      <c r="D165" s="519">
        <v>1.6246</v>
      </c>
      <c r="E165" s="519">
        <v>0</v>
      </c>
      <c r="F165" s="519">
        <v>2.5903999999999998</v>
      </c>
      <c r="G165" s="519">
        <v>0.58340000000000003</v>
      </c>
      <c r="H165" s="519">
        <v>0.71009999999999995</v>
      </c>
      <c r="I165" s="519">
        <v>0.12039999999999999</v>
      </c>
      <c r="J165" s="519">
        <v>1.4138999999999999</v>
      </c>
      <c r="K165" s="519">
        <v>1.5348999999999999</v>
      </c>
      <c r="L165" s="519">
        <v>1.4429000000000001</v>
      </c>
      <c r="M165" s="519">
        <v>1.5851</v>
      </c>
      <c r="N165" s="519">
        <v>4.5629999999999997</v>
      </c>
      <c r="O165" s="519">
        <v>2.1173000000000002</v>
      </c>
      <c r="P165" s="519">
        <v>4.3900000000000002E-2</v>
      </c>
      <c r="Q165" s="519">
        <v>1.7301</v>
      </c>
      <c r="R165" s="519">
        <v>3.8913000000000002</v>
      </c>
      <c r="S165" s="529">
        <v>12.458600000000001</v>
      </c>
      <c r="T165" s="519">
        <v>6.0299999999999999E-2</v>
      </c>
      <c r="U165" s="519">
        <v>7.7399999999999997E-2</v>
      </c>
      <c r="V165" s="519">
        <v>2.9399999999999999E-2</v>
      </c>
      <c r="W165" s="519">
        <v>0.1671</v>
      </c>
      <c r="X165" s="519">
        <v>0.59330000000000005</v>
      </c>
      <c r="Y165" s="519">
        <v>0.76449999999999996</v>
      </c>
      <c r="Z165" s="519">
        <v>2.5491999999999999</v>
      </c>
      <c r="AA165" s="519">
        <v>3.907</v>
      </c>
      <c r="AB165" s="519">
        <v>0.1014</v>
      </c>
      <c r="AC165" s="519">
        <v>0.2117</v>
      </c>
      <c r="AD165" s="519">
        <v>2E-3</v>
      </c>
      <c r="AE165" s="519">
        <v>0.31509999999999999</v>
      </c>
      <c r="AF165" s="519">
        <v>0.1217</v>
      </c>
      <c r="AG165" s="519">
        <v>2.1915</v>
      </c>
      <c r="AH165" s="519">
        <v>3.0999999999999999E-3</v>
      </c>
      <c r="AI165" s="519">
        <v>2.3163</v>
      </c>
      <c r="AJ165" s="530">
        <v>6.7054</v>
      </c>
      <c r="AK165" s="519">
        <v>1.6400000000000001E-2</v>
      </c>
      <c r="AL165" s="519">
        <v>6.5199999999999994E-2</v>
      </c>
      <c r="AM165" s="519">
        <v>0.36990000000000001</v>
      </c>
      <c r="AN165" s="519">
        <v>0.45150000000000001</v>
      </c>
      <c r="AO165" s="519">
        <v>0.37709999999999999</v>
      </c>
      <c r="AP165" s="519">
        <v>0.58230000000000004</v>
      </c>
      <c r="AQ165" s="519">
        <v>5.9999999999999995E-4</v>
      </c>
      <c r="AR165" s="519">
        <v>0.95989999999999998</v>
      </c>
      <c r="AS165" s="519">
        <v>1.1396999999999999</v>
      </c>
      <c r="AT165" s="519">
        <v>1.0019</v>
      </c>
      <c r="AU165" s="519">
        <v>0.81399999999999995</v>
      </c>
      <c r="AV165" s="519">
        <v>2.9556</v>
      </c>
      <c r="AW165" s="519">
        <v>2.0234999999999999</v>
      </c>
      <c r="AX165" s="519">
        <v>0</v>
      </c>
      <c r="AY165" s="519">
        <v>0.50160000000000005</v>
      </c>
      <c r="AZ165" s="519">
        <v>2.5251000000000001</v>
      </c>
      <c r="BA165" s="531">
        <v>6.8921000000000001</v>
      </c>
      <c r="BB165" s="518">
        <v>1.9699999999999999E-2</v>
      </c>
      <c r="BC165" s="519">
        <v>0</v>
      </c>
      <c r="BD165" s="519">
        <v>1.9E-3</v>
      </c>
      <c r="BE165" s="519">
        <v>2.1600000000000001E-2</v>
      </c>
      <c r="BF165" s="519">
        <v>0</v>
      </c>
      <c r="BG165" s="519">
        <v>0</v>
      </c>
      <c r="BH165" s="519">
        <v>0</v>
      </c>
      <c r="BI165" s="519">
        <v>0</v>
      </c>
      <c r="BJ165" s="519">
        <v>0</v>
      </c>
      <c r="BK165" s="519">
        <v>2.9700000000000001E-2</v>
      </c>
      <c r="BL165" s="519">
        <v>0</v>
      </c>
      <c r="BM165" s="519">
        <v>2.9700000000000001E-2</v>
      </c>
      <c r="BN165" s="519">
        <v>0</v>
      </c>
      <c r="BO165" s="519">
        <v>0</v>
      </c>
      <c r="BP165" s="519">
        <v>2.5700000000000001E-2</v>
      </c>
      <c r="BQ165" s="519">
        <v>2.5700000000000001E-2</v>
      </c>
      <c r="BR165" s="529">
        <v>7.6999999999999999E-2</v>
      </c>
      <c r="BS165" s="519">
        <v>1E-3</v>
      </c>
      <c r="BT165" s="519">
        <v>0</v>
      </c>
      <c r="BU165" s="519">
        <v>0</v>
      </c>
      <c r="BV165" s="519">
        <v>1E-3</v>
      </c>
      <c r="BW165" s="519">
        <v>5.9400000000000001E-2</v>
      </c>
      <c r="BX165" s="519">
        <v>0</v>
      </c>
      <c r="BY165" s="519">
        <v>0</v>
      </c>
      <c r="BZ165" s="519">
        <v>5.9400000000000001E-2</v>
      </c>
      <c r="CA165" s="519">
        <v>6.1000000000000004E-3</v>
      </c>
      <c r="CB165" s="519">
        <v>0</v>
      </c>
      <c r="CC165" s="519">
        <v>5.0000000000000001E-4</v>
      </c>
      <c r="CD165" s="519">
        <v>6.6E-3</v>
      </c>
      <c r="CE165" s="519">
        <v>0</v>
      </c>
      <c r="CF165" s="519">
        <v>0</v>
      </c>
      <c r="CG165" s="519">
        <v>1.15E-2</v>
      </c>
      <c r="CH165" s="519">
        <v>1.15E-2</v>
      </c>
      <c r="CI165" s="530">
        <v>7.8600000000000003E-2</v>
      </c>
      <c r="CJ165" s="519">
        <v>0</v>
      </c>
      <c r="CK165" s="519">
        <v>0</v>
      </c>
      <c r="CL165" s="519">
        <v>0</v>
      </c>
      <c r="CM165" s="519">
        <v>0</v>
      </c>
      <c r="CN165" s="519">
        <v>0</v>
      </c>
      <c r="CO165" s="519">
        <v>0</v>
      </c>
      <c r="CP165" s="519">
        <v>0</v>
      </c>
      <c r="CQ165" s="519">
        <v>0</v>
      </c>
      <c r="CR165" s="519">
        <v>0</v>
      </c>
      <c r="CS165" s="519">
        <v>0</v>
      </c>
      <c r="CT165" s="519">
        <v>0</v>
      </c>
      <c r="CU165" s="519">
        <v>0</v>
      </c>
      <c r="CV165" s="519">
        <v>1E-4</v>
      </c>
      <c r="CW165" s="519">
        <v>0</v>
      </c>
      <c r="CX165" s="519">
        <v>0</v>
      </c>
      <c r="CY165" s="519">
        <v>1E-4</v>
      </c>
      <c r="CZ165" s="531">
        <v>1E-4</v>
      </c>
      <c r="DA165" s="96" t="s">
        <v>728</v>
      </c>
      <c r="DB165" s="97">
        <v>160</v>
      </c>
      <c r="DC165" s="226"/>
    </row>
    <row r="166" spans="1:107" ht="18" customHeight="1" x14ac:dyDescent="0.5">
      <c r="A166" s="92">
        <v>161</v>
      </c>
      <c r="B166" s="73" t="s">
        <v>692</v>
      </c>
      <c r="C166" s="516">
        <v>3.0000000000000001E-3</v>
      </c>
      <c r="D166" s="517">
        <v>8.2000000000000007E-3</v>
      </c>
      <c r="E166" s="517">
        <v>0.14630000000000001</v>
      </c>
      <c r="F166" s="517">
        <v>0.1575</v>
      </c>
      <c r="G166" s="517">
        <v>0.1031</v>
      </c>
      <c r="H166" s="517">
        <v>0</v>
      </c>
      <c r="I166" s="517">
        <v>6.4999999999999997E-3</v>
      </c>
      <c r="J166" s="517">
        <v>0.1096</v>
      </c>
      <c r="K166" s="517">
        <v>5.1999999999999998E-3</v>
      </c>
      <c r="L166" s="517">
        <v>0</v>
      </c>
      <c r="M166" s="517">
        <v>3.0999999999999999E-3</v>
      </c>
      <c r="N166" s="517">
        <v>8.2000000000000007E-3</v>
      </c>
      <c r="O166" s="517">
        <v>6.7999999999999996E-3</v>
      </c>
      <c r="P166" s="517">
        <v>1.1000000000000001E-3</v>
      </c>
      <c r="Q166" s="517">
        <v>0</v>
      </c>
      <c r="R166" s="517">
        <v>7.9000000000000008E-3</v>
      </c>
      <c r="S166" s="526">
        <v>0.28320000000000001</v>
      </c>
      <c r="T166" s="517">
        <v>7.1000000000000004E-3</v>
      </c>
      <c r="U166" s="517">
        <v>0.13250000000000001</v>
      </c>
      <c r="V166" s="517">
        <v>2.9399999999999999E-2</v>
      </c>
      <c r="W166" s="517">
        <v>0.16900000000000001</v>
      </c>
      <c r="X166" s="517">
        <v>1.5100000000000001E-2</v>
      </c>
      <c r="Y166" s="517">
        <v>1.17E-2</v>
      </c>
      <c r="Z166" s="517">
        <v>0</v>
      </c>
      <c r="AA166" s="517">
        <v>2.6800000000000001E-2</v>
      </c>
      <c r="AB166" s="517">
        <v>0.1012</v>
      </c>
      <c r="AC166" s="517">
        <v>7.3000000000000001E-3</v>
      </c>
      <c r="AD166" s="517">
        <v>0.12529999999999999</v>
      </c>
      <c r="AE166" s="517">
        <v>0.23369999999999999</v>
      </c>
      <c r="AF166" s="517">
        <v>1.1999999999999999E-3</v>
      </c>
      <c r="AG166" s="517">
        <v>0.12540000000000001</v>
      </c>
      <c r="AH166" s="517">
        <v>0.1338</v>
      </c>
      <c r="AI166" s="517">
        <v>0.26050000000000001</v>
      </c>
      <c r="AJ166" s="527">
        <v>0.69</v>
      </c>
      <c r="AK166" s="517">
        <v>1.1000000000000001E-3</v>
      </c>
      <c r="AL166" s="517">
        <v>0.22969999999999999</v>
      </c>
      <c r="AM166" s="517">
        <v>0.11360000000000001</v>
      </c>
      <c r="AN166" s="517">
        <v>0.34439999999999998</v>
      </c>
      <c r="AO166" s="517">
        <v>5.3400000000000003E-2</v>
      </c>
      <c r="AP166" s="517">
        <v>0.2268</v>
      </c>
      <c r="AQ166" s="517">
        <v>0.1205</v>
      </c>
      <c r="AR166" s="517">
        <v>0.4007</v>
      </c>
      <c r="AS166" s="517">
        <v>8.5699999999999998E-2</v>
      </c>
      <c r="AT166" s="517">
        <v>5.16E-2</v>
      </c>
      <c r="AU166" s="517">
        <v>1.1900000000000001E-2</v>
      </c>
      <c r="AV166" s="517">
        <v>0.14910000000000001</v>
      </c>
      <c r="AW166" s="517">
        <v>0.4304</v>
      </c>
      <c r="AX166" s="517">
        <v>0.1133</v>
      </c>
      <c r="AY166" s="517">
        <v>0.92869999999999997</v>
      </c>
      <c r="AZ166" s="517">
        <v>1.4722999999999999</v>
      </c>
      <c r="BA166" s="528">
        <v>2.3664999999999998</v>
      </c>
      <c r="BB166" s="516">
        <v>0.25240000000000001</v>
      </c>
      <c r="BC166" s="517">
        <v>1.5599999999999999E-2</v>
      </c>
      <c r="BD166" s="517">
        <v>1.3599999999999999E-2</v>
      </c>
      <c r="BE166" s="517">
        <v>0.28149999999999997</v>
      </c>
      <c r="BF166" s="517">
        <v>0.60919999999999996</v>
      </c>
      <c r="BG166" s="517">
        <v>1.0200000000000001E-2</v>
      </c>
      <c r="BH166" s="517">
        <v>3.3999999999999998E-3</v>
      </c>
      <c r="BI166" s="517">
        <v>0.62280000000000002</v>
      </c>
      <c r="BJ166" s="517">
        <v>3.2000000000000002E-3</v>
      </c>
      <c r="BK166" s="517">
        <v>0.32190000000000002</v>
      </c>
      <c r="BL166" s="517">
        <v>2.4500000000000001E-2</v>
      </c>
      <c r="BM166" s="517">
        <v>0.34970000000000001</v>
      </c>
      <c r="BN166" s="517">
        <v>3.6400000000000002E-2</v>
      </c>
      <c r="BO166" s="517">
        <v>1.9099999999999999E-2</v>
      </c>
      <c r="BP166" s="517">
        <v>2.6200000000000001E-2</v>
      </c>
      <c r="BQ166" s="517">
        <v>8.1600000000000006E-2</v>
      </c>
      <c r="BR166" s="526">
        <v>1.3355999999999999</v>
      </c>
      <c r="BS166" s="517">
        <v>7.7200000000000005E-2</v>
      </c>
      <c r="BT166" s="517">
        <v>3.1800000000000002E-2</v>
      </c>
      <c r="BU166" s="517">
        <v>6.0400000000000002E-2</v>
      </c>
      <c r="BV166" s="517">
        <v>0.16930000000000001</v>
      </c>
      <c r="BW166" s="517">
        <v>4.6899999999999997E-2</v>
      </c>
      <c r="BX166" s="517">
        <v>7.9399999999999998E-2</v>
      </c>
      <c r="BY166" s="517">
        <v>1.17E-2</v>
      </c>
      <c r="BZ166" s="517">
        <v>0.1381</v>
      </c>
      <c r="CA166" s="517">
        <v>9.4999999999999998E-3</v>
      </c>
      <c r="CB166" s="517">
        <v>2.98E-2</v>
      </c>
      <c r="CC166" s="517">
        <v>5.8900000000000001E-2</v>
      </c>
      <c r="CD166" s="517">
        <v>9.8199999999999996E-2</v>
      </c>
      <c r="CE166" s="517">
        <v>9.7999999999999997E-3</v>
      </c>
      <c r="CF166" s="517">
        <v>1.7899999999999999E-2</v>
      </c>
      <c r="CG166" s="517">
        <v>3.7499999999999999E-2</v>
      </c>
      <c r="CH166" s="517">
        <v>6.5199999999999994E-2</v>
      </c>
      <c r="CI166" s="527">
        <v>0.4708</v>
      </c>
      <c r="CJ166" s="517">
        <v>0.2001</v>
      </c>
      <c r="CK166" s="517">
        <v>0.2576</v>
      </c>
      <c r="CL166" s="517">
        <v>0.4849</v>
      </c>
      <c r="CM166" s="517">
        <v>0.94269999999999998</v>
      </c>
      <c r="CN166" s="517">
        <v>9.9000000000000008E-3</v>
      </c>
      <c r="CO166" s="517">
        <v>5.3199999999999997E-2</v>
      </c>
      <c r="CP166" s="517">
        <v>0.2475</v>
      </c>
      <c r="CQ166" s="517">
        <v>0.3105</v>
      </c>
      <c r="CR166" s="517">
        <v>4.5400000000000003E-2</v>
      </c>
      <c r="CS166" s="517">
        <v>8.5199999999999998E-2</v>
      </c>
      <c r="CT166" s="517">
        <v>3.3599999999999998E-2</v>
      </c>
      <c r="CU166" s="517">
        <v>0.16420000000000001</v>
      </c>
      <c r="CV166" s="517">
        <v>0.92589999999999995</v>
      </c>
      <c r="CW166" s="517">
        <v>0.81469999999999998</v>
      </c>
      <c r="CX166" s="517">
        <v>1.1999999999999999E-3</v>
      </c>
      <c r="CY166" s="517">
        <v>1.7419</v>
      </c>
      <c r="CZ166" s="528">
        <v>3.1593</v>
      </c>
      <c r="DA166" s="93" t="s">
        <v>729</v>
      </c>
      <c r="DB166" s="94">
        <v>161</v>
      </c>
      <c r="DC166" s="226"/>
    </row>
    <row r="167" spans="1:107" ht="18" customHeight="1" x14ac:dyDescent="0.5">
      <c r="A167" s="95">
        <v>162</v>
      </c>
      <c r="B167" s="77" t="s">
        <v>693</v>
      </c>
      <c r="C167" s="518">
        <v>0</v>
      </c>
      <c r="D167" s="519">
        <v>0.442</v>
      </c>
      <c r="E167" s="519">
        <v>13.638500000000001</v>
      </c>
      <c r="F167" s="519">
        <v>14.080500000000001</v>
      </c>
      <c r="G167" s="519">
        <v>0.10290000000000001</v>
      </c>
      <c r="H167" s="519">
        <v>0.90869999999999995</v>
      </c>
      <c r="I167" s="519">
        <v>0.58199999999999996</v>
      </c>
      <c r="J167" s="519">
        <v>1.5935999999999999</v>
      </c>
      <c r="K167" s="519">
        <v>0.89849999999999997</v>
      </c>
      <c r="L167" s="519">
        <v>0.1075</v>
      </c>
      <c r="M167" s="519">
        <v>0.1275</v>
      </c>
      <c r="N167" s="519">
        <v>1.1335999999999999</v>
      </c>
      <c r="O167" s="519">
        <v>0.19159999999999999</v>
      </c>
      <c r="P167" s="519">
        <v>0.43469999999999998</v>
      </c>
      <c r="Q167" s="519">
        <v>0.65300000000000002</v>
      </c>
      <c r="R167" s="519">
        <v>1.2791999999999999</v>
      </c>
      <c r="S167" s="529">
        <v>18.0869</v>
      </c>
      <c r="T167" s="519">
        <v>0.26989999999999997</v>
      </c>
      <c r="U167" s="519">
        <v>0.86780000000000002</v>
      </c>
      <c r="V167" s="519">
        <v>0.2001</v>
      </c>
      <c r="W167" s="519">
        <v>1.3376999999999999</v>
      </c>
      <c r="X167" s="519">
        <v>6.0199999999999997E-2</v>
      </c>
      <c r="Y167" s="519">
        <v>0.67059999999999997</v>
      </c>
      <c r="Z167" s="519">
        <v>6.5699999999999995E-2</v>
      </c>
      <c r="AA167" s="519">
        <v>0.79659999999999997</v>
      </c>
      <c r="AB167" s="519">
        <v>0.76300000000000001</v>
      </c>
      <c r="AC167" s="519">
        <v>0.82679999999999998</v>
      </c>
      <c r="AD167" s="519">
        <v>0.26119999999999999</v>
      </c>
      <c r="AE167" s="519">
        <v>1.851</v>
      </c>
      <c r="AF167" s="519">
        <v>0.57399999999999995</v>
      </c>
      <c r="AG167" s="519">
        <v>0.18210000000000001</v>
      </c>
      <c r="AH167" s="519">
        <v>1.6241000000000001</v>
      </c>
      <c r="AI167" s="519">
        <v>2.3801999999999999</v>
      </c>
      <c r="AJ167" s="530">
        <v>6.3654999999999999</v>
      </c>
      <c r="AK167" s="519">
        <v>7.2999999999999995E-2</v>
      </c>
      <c r="AL167" s="519">
        <v>0.45569999999999999</v>
      </c>
      <c r="AM167" s="519">
        <v>0.33560000000000001</v>
      </c>
      <c r="AN167" s="519">
        <v>0.86429999999999996</v>
      </c>
      <c r="AO167" s="519">
        <v>0.61160000000000003</v>
      </c>
      <c r="AP167" s="519">
        <v>0.85140000000000005</v>
      </c>
      <c r="AQ167" s="519">
        <v>0</v>
      </c>
      <c r="AR167" s="519">
        <v>1.4630000000000001</v>
      </c>
      <c r="AS167" s="519">
        <v>0.35539999999999999</v>
      </c>
      <c r="AT167" s="519">
        <v>0.74580000000000002</v>
      </c>
      <c r="AU167" s="519">
        <v>0.93969999999999998</v>
      </c>
      <c r="AV167" s="519">
        <v>2.0409000000000002</v>
      </c>
      <c r="AW167" s="519">
        <v>4.7E-2</v>
      </c>
      <c r="AX167" s="519">
        <v>0.2777</v>
      </c>
      <c r="AY167" s="519">
        <v>0.55610000000000004</v>
      </c>
      <c r="AZ167" s="519">
        <v>0.88080000000000003</v>
      </c>
      <c r="BA167" s="531">
        <v>5.2489999999999997</v>
      </c>
      <c r="BB167" s="518">
        <v>0</v>
      </c>
      <c r="BC167" s="519">
        <v>0</v>
      </c>
      <c r="BD167" s="519">
        <v>0</v>
      </c>
      <c r="BE167" s="519">
        <v>0</v>
      </c>
      <c r="BF167" s="519">
        <v>0</v>
      </c>
      <c r="BG167" s="519">
        <v>0</v>
      </c>
      <c r="BH167" s="519">
        <v>5.8000000000000003E-2</v>
      </c>
      <c r="BI167" s="519">
        <v>5.8000000000000003E-2</v>
      </c>
      <c r="BJ167" s="519">
        <v>1.95E-2</v>
      </c>
      <c r="BK167" s="519">
        <v>0</v>
      </c>
      <c r="BL167" s="519">
        <v>6.9999999999999999E-4</v>
      </c>
      <c r="BM167" s="519">
        <v>2.0199999999999999E-2</v>
      </c>
      <c r="BN167" s="519">
        <v>2.0000000000000001E-4</v>
      </c>
      <c r="BO167" s="519">
        <v>0</v>
      </c>
      <c r="BP167" s="519">
        <v>0</v>
      </c>
      <c r="BQ167" s="519">
        <v>2.0000000000000001E-4</v>
      </c>
      <c r="BR167" s="529">
        <v>7.8399999999999997E-2</v>
      </c>
      <c r="BS167" s="519">
        <v>0</v>
      </c>
      <c r="BT167" s="519">
        <v>0</v>
      </c>
      <c r="BU167" s="519">
        <v>0</v>
      </c>
      <c r="BV167" s="519">
        <v>0</v>
      </c>
      <c r="BW167" s="519">
        <v>0</v>
      </c>
      <c r="BX167" s="519">
        <v>5.91E-2</v>
      </c>
      <c r="BY167" s="519">
        <v>0</v>
      </c>
      <c r="BZ167" s="519">
        <v>5.91E-2</v>
      </c>
      <c r="CA167" s="519">
        <v>0</v>
      </c>
      <c r="CB167" s="519">
        <v>0</v>
      </c>
      <c r="CC167" s="519">
        <v>0</v>
      </c>
      <c r="CD167" s="519">
        <v>0</v>
      </c>
      <c r="CE167" s="519">
        <v>0</v>
      </c>
      <c r="CF167" s="519">
        <v>1E-4</v>
      </c>
      <c r="CG167" s="519">
        <v>6.3E-3</v>
      </c>
      <c r="CH167" s="519">
        <v>6.4000000000000003E-3</v>
      </c>
      <c r="CI167" s="530">
        <v>6.5500000000000003E-2</v>
      </c>
      <c r="CJ167" s="519">
        <v>0</v>
      </c>
      <c r="CK167" s="519">
        <v>0</v>
      </c>
      <c r="CL167" s="519">
        <v>0</v>
      </c>
      <c r="CM167" s="519">
        <v>0</v>
      </c>
      <c r="CN167" s="519">
        <v>0</v>
      </c>
      <c r="CO167" s="519">
        <v>0</v>
      </c>
      <c r="CP167" s="519">
        <v>0</v>
      </c>
      <c r="CQ167" s="519">
        <v>0</v>
      </c>
      <c r="CR167" s="519">
        <v>0</v>
      </c>
      <c r="CS167" s="519">
        <v>5.9999999999999995E-4</v>
      </c>
      <c r="CT167" s="519">
        <v>0</v>
      </c>
      <c r="CU167" s="519">
        <v>5.9999999999999995E-4</v>
      </c>
      <c r="CV167" s="519">
        <v>0</v>
      </c>
      <c r="CW167" s="519">
        <v>0</v>
      </c>
      <c r="CX167" s="519">
        <v>1.5E-3</v>
      </c>
      <c r="CY167" s="519">
        <v>1.5E-3</v>
      </c>
      <c r="CZ167" s="531">
        <v>2.0999999999999999E-3</v>
      </c>
      <c r="DA167" s="96" t="s">
        <v>730</v>
      </c>
      <c r="DB167" s="97">
        <v>162</v>
      </c>
      <c r="DC167" s="226"/>
    </row>
    <row r="168" spans="1:107" ht="18" customHeight="1" x14ac:dyDescent="0.5">
      <c r="A168" s="92">
        <v>163</v>
      </c>
      <c r="B168" s="73" t="s">
        <v>694</v>
      </c>
      <c r="C168" s="516">
        <v>0</v>
      </c>
      <c r="D168" s="517">
        <v>0.79759999999999998</v>
      </c>
      <c r="E168" s="517">
        <v>0</v>
      </c>
      <c r="F168" s="517">
        <v>0.79759999999999998</v>
      </c>
      <c r="G168" s="517">
        <v>0</v>
      </c>
      <c r="H168" s="517">
        <v>1.1529</v>
      </c>
      <c r="I168" s="517">
        <v>3.7111000000000001</v>
      </c>
      <c r="J168" s="517">
        <v>4.8639999999999999</v>
      </c>
      <c r="K168" s="517">
        <v>3.6316000000000002</v>
      </c>
      <c r="L168" s="517">
        <v>0</v>
      </c>
      <c r="M168" s="517">
        <v>0</v>
      </c>
      <c r="N168" s="517">
        <v>3.6316000000000002</v>
      </c>
      <c r="O168" s="517">
        <v>0</v>
      </c>
      <c r="P168" s="517">
        <v>0</v>
      </c>
      <c r="Q168" s="517">
        <v>8.0000000000000002E-3</v>
      </c>
      <c r="R168" s="517">
        <v>8.0000000000000002E-3</v>
      </c>
      <c r="S168" s="526">
        <v>9.3011999999999997</v>
      </c>
      <c r="T168" s="517">
        <v>1.0790999999999999</v>
      </c>
      <c r="U168" s="517">
        <v>0.51980000000000004</v>
      </c>
      <c r="V168" s="517">
        <v>0.06</v>
      </c>
      <c r="W168" s="517">
        <v>1.6589</v>
      </c>
      <c r="X168" s="517">
        <v>0.34970000000000001</v>
      </c>
      <c r="Y168" s="517">
        <v>0.65449999999999997</v>
      </c>
      <c r="Z168" s="517">
        <v>0</v>
      </c>
      <c r="AA168" s="517">
        <v>1.0042</v>
      </c>
      <c r="AB168" s="517">
        <v>0</v>
      </c>
      <c r="AC168" s="517">
        <v>0</v>
      </c>
      <c r="AD168" s="517">
        <v>0.45629999999999998</v>
      </c>
      <c r="AE168" s="517">
        <v>0.45629999999999998</v>
      </c>
      <c r="AF168" s="517">
        <v>0.89100000000000001</v>
      </c>
      <c r="AG168" s="517">
        <v>3.1808000000000001</v>
      </c>
      <c r="AH168" s="517">
        <v>0</v>
      </c>
      <c r="AI168" s="517">
        <v>4.0717999999999996</v>
      </c>
      <c r="AJ168" s="527">
        <v>7.1912000000000003</v>
      </c>
      <c r="AK168" s="517">
        <v>0</v>
      </c>
      <c r="AL168" s="517">
        <v>0</v>
      </c>
      <c r="AM168" s="517">
        <v>0</v>
      </c>
      <c r="AN168" s="517">
        <v>0</v>
      </c>
      <c r="AO168" s="517">
        <v>6.1999999999999998E-3</v>
      </c>
      <c r="AP168" s="517">
        <v>0</v>
      </c>
      <c r="AQ168" s="517">
        <v>1.3599999999999999E-2</v>
      </c>
      <c r="AR168" s="517">
        <v>1.9800000000000002E-2</v>
      </c>
      <c r="AS168" s="517">
        <v>0.32700000000000001</v>
      </c>
      <c r="AT168" s="517">
        <v>1.2185999999999999</v>
      </c>
      <c r="AU168" s="517">
        <v>1.353</v>
      </c>
      <c r="AV168" s="517">
        <v>2.8986999999999998</v>
      </c>
      <c r="AW168" s="517">
        <v>0.80449999999999999</v>
      </c>
      <c r="AX168" s="517">
        <v>8.6199999999999999E-2</v>
      </c>
      <c r="AY168" s="517">
        <v>4.2299999999999997E-2</v>
      </c>
      <c r="AZ168" s="517">
        <v>0.93300000000000005</v>
      </c>
      <c r="BA168" s="528">
        <v>3.8515000000000001</v>
      </c>
      <c r="BB168" s="516">
        <v>0</v>
      </c>
      <c r="BC168" s="517">
        <v>0</v>
      </c>
      <c r="BD168" s="517">
        <v>8.9999999999999998E-4</v>
      </c>
      <c r="BE168" s="517">
        <v>8.9999999999999998E-4</v>
      </c>
      <c r="BF168" s="517">
        <v>4.6100000000000002E-2</v>
      </c>
      <c r="BG168" s="517">
        <v>0</v>
      </c>
      <c r="BH168" s="517">
        <v>0</v>
      </c>
      <c r="BI168" s="517">
        <v>4.6100000000000002E-2</v>
      </c>
      <c r="BJ168" s="517">
        <v>6.2199999999999998E-2</v>
      </c>
      <c r="BK168" s="517">
        <v>1.3100000000000001E-2</v>
      </c>
      <c r="BL168" s="517">
        <v>0</v>
      </c>
      <c r="BM168" s="517">
        <v>7.5300000000000006E-2</v>
      </c>
      <c r="BN168" s="517">
        <v>1.4E-3</v>
      </c>
      <c r="BO168" s="517">
        <v>5.0000000000000001E-4</v>
      </c>
      <c r="BP168" s="517">
        <v>0</v>
      </c>
      <c r="BQ168" s="517">
        <v>1.8E-3</v>
      </c>
      <c r="BR168" s="526">
        <v>0.1242</v>
      </c>
      <c r="BS168" s="517">
        <v>0</v>
      </c>
      <c r="BT168" s="517">
        <v>0.26869999999999999</v>
      </c>
      <c r="BU168" s="517">
        <v>5.4999999999999997E-3</v>
      </c>
      <c r="BV168" s="517">
        <v>0.2742</v>
      </c>
      <c r="BW168" s="517">
        <v>0</v>
      </c>
      <c r="BX168" s="517">
        <v>0</v>
      </c>
      <c r="BY168" s="517">
        <v>0.16489999999999999</v>
      </c>
      <c r="BZ168" s="517">
        <v>0.16489999999999999</v>
      </c>
      <c r="CA168" s="517">
        <v>0</v>
      </c>
      <c r="CB168" s="517">
        <v>3.5999999999999999E-3</v>
      </c>
      <c r="CC168" s="517">
        <v>4.0000000000000001E-3</v>
      </c>
      <c r="CD168" s="517">
        <v>7.6E-3</v>
      </c>
      <c r="CE168" s="517">
        <v>2.0000000000000001E-4</v>
      </c>
      <c r="CF168" s="517">
        <v>5.1999999999999998E-3</v>
      </c>
      <c r="CG168" s="517">
        <v>0</v>
      </c>
      <c r="CH168" s="517">
        <v>5.4000000000000003E-3</v>
      </c>
      <c r="CI168" s="527">
        <v>0.45200000000000001</v>
      </c>
      <c r="CJ168" s="517">
        <v>0.22770000000000001</v>
      </c>
      <c r="CK168" s="517">
        <v>5.4999999999999997E-3</v>
      </c>
      <c r="CL168" s="517">
        <v>3.0999999999999999E-3</v>
      </c>
      <c r="CM168" s="517">
        <v>0.23619999999999999</v>
      </c>
      <c r="CN168" s="517">
        <v>5.7999999999999996E-3</v>
      </c>
      <c r="CO168" s="517">
        <v>4.0000000000000002E-4</v>
      </c>
      <c r="CP168" s="517">
        <v>0.54690000000000005</v>
      </c>
      <c r="CQ168" s="517">
        <v>0.55310000000000004</v>
      </c>
      <c r="CR168" s="517">
        <v>2.2000000000000001E-3</v>
      </c>
      <c r="CS168" s="517">
        <v>9.7999999999999997E-3</v>
      </c>
      <c r="CT168" s="517">
        <v>9.1999999999999998E-3</v>
      </c>
      <c r="CU168" s="517">
        <v>2.12E-2</v>
      </c>
      <c r="CV168" s="517">
        <v>0.1789</v>
      </c>
      <c r="CW168" s="517">
        <v>0.38840000000000002</v>
      </c>
      <c r="CX168" s="517">
        <v>1.44E-2</v>
      </c>
      <c r="CY168" s="517">
        <v>0.58169999999999999</v>
      </c>
      <c r="CZ168" s="528">
        <v>1.3923000000000001</v>
      </c>
      <c r="DA168" s="93" t="s">
        <v>731</v>
      </c>
      <c r="DB168" s="94">
        <v>163</v>
      </c>
      <c r="DC168" s="226"/>
    </row>
    <row r="169" spans="1:107" ht="18" customHeight="1" x14ac:dyDescent="0.5">
      <c r="A169" s="95">
        <v>164</v>
      </c>
      <c r="B169" s="77" t="s">
        <v>695</v>
      </c>
      <c r="C169" s="518">
        <v>0</v>
      </c>
      <c r="D169" s="519">
        <v>0</v>
      </c>
      <c r="E169" s="519">
        <v>0</v>
      </c>
      <c r="F169" s="519">
        <v>0</v>
      </c>
      <c r="G169" s="519">
        <v>0</v>
      </c>
      <c r="H169" s="519">
        <v>0</v>
      </c>
      <c r="I169" s="519">
        <v>0</v>
      </c>
      <c r="J169" s="519">
        <v>0</v>
      </c>
      <c r="K169" s="519">
        <v>0</v>
      </c>
      <c r="L169" s="519">
        <v>0</v>
      </c>
      <c r="M169" s="519">
        <v>0</v>
      </c>
      <c r="N169" s="519">
        <v>0</v>
      </c>
      <c r="O169" s="519">
        <v>0</v>
      </c>
      <c r="P169" s="519">
        <v>0.12640000000000001</v>
      </c>
      <c r="Q169" s="519">
        <v>0</v>
      </c>
      <c r="R169" s="519">
        <v>0.12640000000000001</v>
      </c>
      <c r="S169" s="529">
        <v>0.12640000000000001</v>
      </c>
      <c r="T169" s="519">
        <v>0</v>
      </c>
      <c r="U169" s="519">
        <v>0</v>
      </c>
      <c r="V169" s="519">
        <v>0</v>
      </c>
      <c r="W169" s="519">
        <v>0</v>
      </c>
      <c r="X169" s="519">
        <v>0</v>
      </c>
      <c r="Y169" s="519">
        <v>0</v>
      </c>
      <c r="Z169" s="519">
        <v>0</v>
      </c>
      <c r="AA169" s="519">
        <v>0</v>
      </c>
      <c r="AB169" s="519">
        <v>0</v>
      </c>
      <c r="AC169" s="519">
        <v>0</v>
      </c>
      <c r="AD169" s="519">
        <v>0</v>
      </c>
      <c r="AE169" s="519">
        <v>0</v>
      </c>
      <c r="AF169" s="519">
        <v>0</v>
      </c>
      <c r="AG169" s="519">
        <v>0</v>
      </c>
      <c r="AH169" s="519">
        <v>0</v>
      </c>
      <c r="AI169" s="519">
        <v>0</v>
      </c>
      <c r="AJ169" s="530">
        <v>0</v>
      </c>
      <c r="AK169" s="519">
        <v>0</v>
      </c>
      <c r="AL169" s="519">
        <v>0</v>
      </c>
      <c r="AM169" s="519">
        <v>0</v>
      </c>
      <c r="AN169" s="519">
        <v>0</v>
      </c>
      <c r="AO169" s="519">
        <v>0</v>
      </c>
      <c r="AP169" s="519">
        <v>0</v>
      </c>
      <c r="AQ169" s="519">
        <v>2.0234000000000001</v>
      </c>
      <c r="AR169" s="519">
        <v>2.0234000000000001</v>
      </c>
      <c r="AS169" s="519">
        <v>0</v>
      </c>
      <c r="AT169" s="519">
        <v>0</v>
      </c>
      <c r="AU169" s="519">
        <v>0</v>
      </c>
      <c r="AV169" s="519">
        <v>0</v>
      </c>
      <c r="AW169" s="519">
        <v>0</v>
      </c>
      <c r="AX169" s="519">
        <v>0</v>
      </c>
      <c r="AY169" s="519">
        <v>0</v>
      </c>
      <c r="AZ169" s="519">
        <v>0</v>
      </c>
      <c r="BA169" s="531">
        <v>2.0234000000000001</v>
      </c>
      <c r="BB169" s="518">
        <v>0</v>
      </c>
      <c r="BC169" s="519">
        <v>0</v>
      </c>
      <c r="BD169" s="519">
        <v>0</v>
      </c>
      <c r="BE169" s="519">
        <v>0</v>
      </c>
      <c r="BF169" s="519">
        <v>2.3999999999999998E-3</v>
      </c>
      <c r="BG169" s="519">
        <v>0</v>
      </c>
      <c r="BH169" s="519">
        <v>0</v>
      </c>
      <c r="BI169" s="519">
        <v>2.3999999999999998E-3</v>
      </c>
      <c r="BJ169" s="519">
        <v>0</v>
      </c>
      <c r="BK169" s="519">
        <v>0</v>
      </c>
      <c r="BL169" s="519">
        <v>0</v>
      </c>
      <c r="BM169" s="519">
        <v>0</v>
      </c>
      <c r="BN169" s="519">
        <v>0</v>
      </c>
      <c r="BO169" s="519">
        <v>0</v>
      </c>
      <c r="BP169" s="519">
        <v>0</v>
      </c>
      <c r="BQ169" s="519">
        <v>0</v>
      </c>
      <c r="BR169" s="529">
        <v>2.3999999999999998E-3</v>
      </c>
      <c r="BS169" s="519">
        <v>0</v>
      </c>
      <c r="BT169" s="519">
        <v>0</v>
      </c>
      <c r="BU169" s="519">
        <v>0</v>
      </c>
      <c r="BV169" s="519">
        <v>0</v>
      </c>
      <c r="BW169" s="519">
        <v>0</v>
      </c>
      <c r="BX169" s="519">
        <v>0</v>
      </c>
      <c r="BY169" s="519">
        <v>0</v>
      </c>
      <c r="BZ169" s="519">
        <v>0</v>
      </c>
      <c r="CA169" s="519">
        <v>0</v>
      </c>
      <c r="CB169" s="519">
        <v>0</v>
      </c>
      <c r="CC169" s="519">
        <v>0</v>
      </c>
      <c r="CD169" s="519">
        <v>0</v>
      </c>
      <c r="CE169" s="519">
        <v>7.7299999999999994E-2</v>
      </c>
      <c r="CF169" s="519">
        <v>0</v>
      </c>
      <c r="CG169" s="519">
        <v>0</v>
      </c>
      <c r="CH169" s="519">
        <v>7.7299999999999994E-2</v>
      </c>
      <c r="CI169" s="530">
        <v>7.7299999999999994E-2</v>
      </c>
      <c r="CJ169" s="519">
        <v>0.98260000000000003</v>
      </c>
      <c r="CK169" s="519">
        <v>1.0738000000000001</v>
      </c>
      <c r="CL169" s="519">
        <v>1.0219</v>
      </c>
      <c r="CM169" s="519">
        <v>3.0783</v>
      </c>
      <c r="CN169" s="519">
        <v>0</v>
      </c>
      <c r="CO169" s="519">
        <v>0</v>
      </c>
      <c r="CP169" s="519">
        <v>0</v>
      </c>
      <c r="CQ169" s="519">
        <v>0</v>
      </c>
      <c r="CR169" s="519">
        <v>0</v>
      </c>
      <c r="CS169" s="519">
        <v>0</v>
      </c>
      <c r="CT169" s="519">
        <v>0</v>
      </c>
      <c r="CU169" s="519">
        <v>0</v>
      </c>
      <c r="CV169" s="519">
        <v>0</v>
      </c>
      <c r="CW169" s="519">
        <v>0</v>
      </c>
      <c r="CX169" s="519">
        <v>0</v>
      </c>
      <c r="CY169" s="519">
        <v>0</v>
      </c>
      <c r="CZ169" s="531">
        <v>3.0783</v>
      </c>
      <c r="DA169" s="96" t="s">
        <v>732</v>
      </c>
      <c r="DB169" s="97">
        <v>164</v>
      </c>
      <c r="DC169" s="226"/>
    </row>
    <row r="170" spans="1:107" ht="18" customHeight="1" x14ac:dyDescent="0.5">
      <c r="A170" s="92">
        <v>165</v>
      </c>
      <c r="B170" s="73" t="s">
        <v>696</v>
      </c>
      <c r="C170" s="516">
        <v>0</v>
      </c>
      <c r="D170" s="517">
        <v>0.13250000000000001</v>
      </c>
      <c r="E170" s="517">
        <v>0</v>
      </c>
      <c r="F170" s="517">
        <v>0.13250000000000001</v>
      </c>
      <c r="G170" s="517">
        <v>0</v>
      </c>
      <c r="H170" s="517">
        <v>0</v>
      </c>
      <c r="I170" s="517">
        <v>0.12720000000000001</v>
      </c>
      <c r="J170" s="517">
        <v>0.12720000000000001</v>
      </c>
      <c r="K170" s="517">
        <v>0</v>
      </c>
      <c r="L170" s="517">
        <v>0</v>
      </c>
      <c r="M170" s="517">
        <v>0</v>
      </c>
      <c r="N170" s="517">
        <v>0</v>
      </c>
      <c r="O170" s="517">
        <v>0</v>
      </c>
      <c r="P170" s="517">
        <v>0</v>
      </c>
      <c r="Q170" s="517">
        <v>0</v>
      </c>
      <c r="R170" s="517">
        <v>0</v>
      </c>
      <c r="S170" s="526">
        <v>0.25969999999999999</v>
      </c>
      <c r="T170" s="517">
        <v>0</v>
      </c>
      <c r="U170" s="517">
        <v>0.1338</v>
      </c>
      <c r="V170" s="517">
        <v>2.9399999999999999E-2</v>
      </c>
      <c r="W170" s="517">
        <v>0.16320000000000001</v>
      </c>
      <c r="X170" s="517">
        <v>0</v>
      </c>
      <c r="Y170" s="517">
        <v>0</v>
      </c>
      <c r="Z170" s="517">
        <v>0</v>
      </c>
      <c r="AA170" s="517">
        <v>0</v>
      </c>
      <c r="AB170" s="517">
        <v>0.14069999999999999</v>
      </c>
      <c r="AC170" s="517">
        <v>0.1608</v>
      </c>
      <c r="AD170" s="517">
        <v>0</v>
      </c>
      <c r="AE170" s="517">
        <v>0.30159999999999998</v>
      </c>
      <c r="AF170" s="517">
        <v>0</v>
      </c>
      <c r="AG170" s="517">
        <v>0.28539999999999999</v>
      </c>
      <c r="AH170" s="517">
        <v>2.8500000000000001E-2</v>
      </c>
      <c r="AI170" s="517">
        <v>0.31390000000000001</v>
      </c>
      <c r="AJ170" s="527">
        <v>0.77869999999999995</v>
      </c>
      <c r="AK170" s="517">
        <v>0</v>
      </c>
      <c r="AL170" s="517">
        <v>0</v>
      </c>
      <c r="AM170" s="517">
        <v>0</v>
      </c>
      <c r="AN170" s="517">
        <v>0</v>
      </c>
      <c r="AO170" s="517">
        <v>0</v>
      </c>
      <c r="AP170" s="517">
        <v>0.08</v>
      </c>
      <c r="AQ170" s="517">
        <v>0</v>
      </c>
      <c r="AR170" s="517">
        <v>0.08</v>
      </c>
      <c r="AS170" s="517">
        <v>0</v>
      </c>
      <c r="AT170" s="517">
        <v>0</v>
      </c>
      <c r="AU170" s="517">
        <v>0</v>
      </c>
      <c r="AV170" s="517">
        <v>0</v>
      </c>
      <c r="AW170" s="517">
        <v>0.46729999999999999</v>
      </c>
      <c r="AX170" s="517">
        <v>7.0900000000000005E-2</v>
      </c>
      <c r="AY170" s="517">
        <v>0.32640000000000002</v>
      </c>
      <c r="AZ170" s="517">
        <v>0.86450000000000005</v>
      </c>
      <c r="BA170" s="528">
        <v>0.94450000000000001</v>
      </c>
      <c r="BB170" s="516">
        <v>1.72E-2</v>
      </c>
      <c r="BC170" s="517">
        <v>5.3E-3</v>
      </c>
      <c r="BD170" s="517">
        <v>1.1789000000000001</v>
      </c>
      <c r="BE170" s="517">
        <v>1.2014</v>
      </c>
      <c r="BF170" s="517">
        <v>2.2000000000000001E-3</v>
      </c>
      <c r="BG170" s="517">
        <v>0.31490000000000001</v>
      </c>
      <c r="BH170" s="517">
        <v>9.5299999999999996E-2</v>
      </c>
      <c r="BI170" s="517">
        <v>0.41239999999999999</v>
      </c>
      <c r="BJ170" s="517">
        <v>0.29570000000000002</v>
      </c>
      <c r="BK170" s="517">
        <v>0</v>
      </c>
      <c r="BL170" s="517">
        <v>0.13719999999999999</v>
      </c>
      <c r="BM170" s="517">
        <v>0.43290000000000001</v>
      </c>
      <c r="BN170" s="517">
        <v>0.28470000000000001</v>
      </c>
      <c r="BO170" s="517">
        <v>0.58860000000000001</v>
      </c>
      <c r="BP170" s="517">
        <v>0.31619999999999998</v>
      </c>
      <c r="BQ170" s="517">
        <v>1.1895</v>
      </c>
      <c r="BR170" s="526">
        <v>3.2362000000000002</v>
      </c>
      <c r="BS170" s="517">
        <v>0.23680000000000001</v>
      </c>
      <c r="BT170" s="517">
        <v>0.89800000000000002</v>
      </c>
      <c r="BU170" s="517">
        <v>0.27160000000000001</v>
      </c>
      <c r="BV170" s="517">
        <v>1.4064000000000001</v>
      </c>
      <c r="BW170" s="517">
        <v>0.72470000000000001</v>
      </c>
      <c r="BX170" s="517">
        <v>0.16209999999999999</v>
      </c>
      <c r="BY170" s="517">
        <v>0.71240000000000003</v>
      </c>
      <c r="BZ170" s="517">
        <v>1.5992</v>
      </c>
      <c r="CA170" s="517">
        <v>3.2099999999999997E-2</v>
      </c>
      <c r="CB170" s="517">
        <v>0.31169999999999998</v>
      </c>
      <c r="CC170" s="517">
        <v>0.1242</v>
      </c>
      <c r="CD170" s="517">
        <v>0.46800000000000003</v>
      </c>
      <c r="CE170" s="517">
        <v>2.0000000000000001E-4</v>
      </c>
      <c r="CF170" s="517">
        <v>0.19869999999999999</v>
      </c>
      <c r="CG170" s="517">
        <v>0.34100000000000003</v>
      </c>
      <c r="CH170" s="517">
        <v>0.53979999999999995</v>
      </c>
      <c r="CI170" s="527">
        <v>4.0133000000000001</v>
      </c>
      <c r="CJ170" s="517">
        <v>0.1817</v>
      </c>
      <c r="CK170" s="517">
        <v>0.54930000000000001</v>
      </c>
      <c r="CL170" s="517">
        <v>0.19950000000000001</v>
      </c>
      <c r="CM170" s="517">
        <v>0.93059999999999998</v>
      </c>
      <c r="CN170" s="517">
        <v>0.127</v>
      </c>
      <c r="CO170" s="517">
        <v>1.0497000000000001</v>
      </c>
      <c r="CP170" s="517">
        <v>0</v>
      </c>
      <c r="CQ170" s="517">
        <v>1.1766000000000001</v>
      </c>
      <c r="CR170" s="517">
        <v>0.35489999999999999</v>
      </c>
      <c r="CS170" s="517">
        <v>0.14319999999999999</v>
      </c>
      <c r="CT170" s="517">
        <v>0.32390000000000002</v>
      </c>
      <c r="CU170" s="517">
        <v>0.82210000000000005</v>
      </c>
      <c r="CV170" s="517">
        <v>0.44750000000000001</v>
      </c>
      <c r="CW170" s="517">
        <v>0.28610000000000002</v>
      </c>
      <c r="CX170" s="517">
        <v>0.32419999999999999</v>
      </c>
      <c r="CY170" s="517">
        <v>1.0578000000000001</v>
      </c>
      <c r="CZ170" s="528">
        <v>3.9870999999999999</v>
      </c>
      <c r="DA170" s="93" t="s">
        <v>733</v>
      </c>
      <c r="DB170" s="94">
        <v>165</v>
      </c>
      <c r="DC170" s="226"/>
    </row>
    <row r="171" spans="1:107" ht="18" customHeight="1" x14ac:dyDescent="0.5">
      <c r="A171" s="95">
        <v>166</v>
      </c>
      <c r="B171" s="77" t="s">
        <v>697</v>
      </c>
      <c r="C171" s="518">
        <v>0</v>
      </c>
      <c r="D171" s="519">
        <v>0</v>
      </c>
      <c r="E171" s="519">
        <v>0</v>
      </c>
      <c r="F171" s="519">
        <v>0</v>
      </c>
      <c r="G171" s="519">
        <v>0</v>
      </c>
      <c r="H171" s="519">
        <v>0</v>
      </c>
      <c r="I171" s="519">
        <v>0</v>
      </c>
      <c r="J171" s="519">
        <v>0</v>
      </c>
      <c r="K171" s="519">
        <v>0</v>
      </c>
      <c r="L171" s="519">
        <v>0</v>
      </c>
      <c r="M171" s="519">
        <v>0</v>
      </c>
      <c r="N171" s="519">
        <v>0</v>
      </c>
      <c r="O171" s="519">
        <v>0</v>
      </c>
      <c r="P171" s="519">
        <v>0</v>
      </c>
      <c r="Q171" s="519">
        <v>0</v>
      </c>
      <c r="R171" s="519">
        <v>0</v>
      </c>
      <c r="S171" s="529">
        <v>0</v>
      </c>
      <c r="T171" s="519">
        <v>0</v>
      </c>
      <c r="U171" s="519">
        <v>0</v>
      </c>
      <c r="V171" s="519">
        <v>0</v>
      </c>
      <c r="W171" s="519">
        <v>0</v>
      </c>
      <c r="X171" s="519">
        <v>0</v>
      </c>
      <c r="Y171" s="519">
        <v>0</v>
      </c>
      <c r="Z171" s="519">
        <v>0</v>
      </c>
      <c r="AA171" s="519">
        <v>0</v>
      </c>
      <c r="AB171" s="519">
        <v>0</v>
      </c>
      <c r="AC171" s="519">
        <v>0</v>
      </c>
      <c r="AD171" s="519">
        <v>0</v>
      </c>
      <c r="AE171" s="519">
        <v>0</v>
      </c>
      <c r="AF171" s="519">
        <v>0</v>
      </c>
      <c r="AG171" s="519">
        <v>1E-3</v>
      </c>
      <c r="AH171" s="519">
        <v>0</v>
      </c>
      <c r="AI171" s="519">
        <v>1E-3</v>
      </c>
      <c r="AJ171" s="530">
        <v>1E-3</v>
      </c>
      <c r="AK171" s="519">
        <v>0</v>
      </c>
      <c r="AL171" s="519">
        <v>0</v>
      </c>
      <c r="AM171" s="519">
        <v>0</v>
      </c>
      <c r="AN171" s="519">
        <v>0</v>
      </c>
      <c r="AO171" s="519">
        <v>0</v>
      </c>
      <c r="AP171" s="519">
        <v>0</v>
      </c>
      <c r="AQ171" s="519">
        <v>0</v>
      </c>
      <c r="AR171" s="519">
        <v>0</v>
      </c>
      <c r="AS171" s="519">
        <v>0</v>
      </c>
      <c r="AT171" s="519">
        <v>0</v>
      </c>
      <c r="AU171" s="519">
        <v>0</v>
      </c>
      <c r="AV171" s="519">
        <v>0</v>
      </c>
      <c r="AW171" s="519">
        <v>0</v>
      </c>
      <c r="AX171" s="519">
        <v>0</v>
      </c>
      <c r="AY171" s="519">
        <v>0</v>
      </c>
      <c r="AZ171" s="519">
        <v>0</v>
      </c>
      <c r="BA171" s="531">
        <v>0</v>
      </c>
      <c r="BB171" s="518">
        <v>0</v>
      </c>
      <c r="BC171" s="519">
        <v>5.0000000000000001E-4</v>
      </c>
      <c r="BD171" s="519">
        <v>0</v>
      </c>
      <c r="BE171" s="519">
        <v>5.0000000000000001E-4</v>
      </c>
      <c r="BF171" s="519">
        <v>0.3291</v>
      </c>
      <c r="BG171" s="519">
        <v>0</v>
      </c>
      <c r="BH171" s="519">
        <v>1.4E-3</v>
      </c>
      <c r="BI171" s="519">
        <v>0.3306</v>
      </c>
      <c r="BJ171" s="519">
        <v>0</v>
      </c>
      <c r="BK171" s="519">
        <v>0</v>
      </c>
      <c r="BL171" s="519">
        <v>0</v>
      </c>
      <c r="BM171" s="519">
        <v>0</v>
      </c>
      <c r="BN171" s="519">
        <v>0</v>
      </c>
      <c r="BO171" s="519">
        <v>0</v>
      </c>
      <c r="BP171" s="519">
        <v>0</v>
      </c>
      <c r="BQ171" s="519">
        <v>0</v>
      </c>
      <c r="BR171" s="529">
        <v>0.33110000000000001</v>
      </c>
      <c r="BS171" s="519">
        <v>3.49E-2</v>
      </c>
      <c r="BT171" s="519">
        <v>0</v>
      </c>
      <c r="BU171" s="519">
        <v>0</v>
      </c>
      <c r="BV171" s="519">
        <v>3.49E-2</v>
      </c>
      <c r="BW171" s="519">
        <v>1.4E-3</v>
      </c>
      <c r="BX171" s="519">
        <v>0</v>
      </c>
      <c r="BY171" s="519">
        <v>0</v>
      </c>
      <c r="BZ171" s="519">
        <v>1.4E-3</v>
      </c>
      <c r="CA171" s="519">
        <v>0</v>
      </c>
      <c r="CB171" s="519">
        <v>0</v>
      </c>
      <c r="CC171" s="519">
        <v>0</v>
      </c>
      <c r="CD171" s="519">
        <v>0</v>
      </c>
      <c r="CE171" s="519">
        <v>6.9999999999999999E-4</v>
      </c>
      <c r="CF171" s="519">
        <v>0</v>
      </c>
      <c r="CG171" s="519">
        <v>6.9999999999999999E-4</v>
      </c>
      <c r="CH171" s="519">
        <v>1.4E-3</v>
      </c>
      <c r="CI171" s="530">
        <v>3.7699999999999997E-2</v>
      </c>
      <c r="CJ171" s="519">
        <v>0.68269999999999997</v>
      </c>
      <c r="CK171" s="519">
        <v>8.9999999999999998E-4</v>
      </c>
      <c r="CL171" s="519">
        <v>0</v>
      </c>
      <c r="CM171" s="519">
        <v>0.68359999999999999</v>
      </c>
      <c r="CN171" s="519">
        <v>1E-4</v>
      </c>
      <c r="CO171" s="519">
        <v>2E-3</v>
      </c>
      <c r="CP171" s="519">
        <v>0</v>
      </c>
      <c r="CQ171" s="519">
        <v>2.0999999999999999E-3</v>
      </c>
      <c r="CR171" s="519">
        <v>8.1199999999999994E-2</v>
      </c>
      <c r="CS171" s="519">
        <v>0.86160000000000003</v>
      </c>
      <c r="CT171" s="519">
        <v>0.84750000000000003</v>
      </c>
      <c r="CU171" s="519">
        <v>1.7903</v>
      </c>
      <c r="CV171" s="519">
        <v>0.58809999999999996</v>
      </c>
      <c r="CW171" s="519">
        <v>0.89080000000000004</v>
      </c>
      <c r="CX171" s="519">
        <v>0.96160000000000001</v>
      </c>
      <c r="CY171" s="519">
        <v>2.4405000000000001</v>
      </c>
      <c r="CZ171" s="531">
        <v>4.9165000000000001</v>
      </c>
      <c r="DA171" s="96" t="s">
        <v>734</v>
      </c>
      <c r="DB171" s="97">
        <v>166</v>
      </c>
      <c r="DC171" s="226"/>
    </row>
    <row r="172" spans="1:107" ht="18" customHeight="1" x14ac:dyDescent="0.5">
      <c r="A172" s="92">
        <v>167</v>
      </c>
      <c r="B172" s="73" t="s">
        <v>698</v>
      </c>
      <c r="C172" s="516">
        <v>0</v>
      </c>
      <c r="D172" s="517">
        <v>0</v>
      </c>
      <c r="E172" s="517">
        <v>0</v>
      </c>
      <c r="F172" s="517">
        <v>0</v>
      </c>
      <c r="G172" s="517">
        <v>0</v>
      </c>
      <c r="H172" s="517">
        <v>0</v>
      </c>
      <c r="I172" s="517">
        <v>0</v>
      </c>
      <c r="J172" s="517">
        <v>0</v>
      </c>
      <c r="K172" s="517">
        <v>0</v>
      </c>
      <c r="L172" s="517">
        <v>0</v>
      </c>
      <c r="M172" s="517">
        <v>0</v>
      </c>
      <c r="N172" s="517">
        <v>0</v>
      </c>
      <c r="O172" s="517">
        <v>0</v>
      </c>
      <c r="P172" s="517">
        <v>0</v>
      </c>
      <c r="Q172" s="517">
        <v>0</v>
      </c>
      <c r="R172" s="517">
        <v>0</v>
      </c>
      <c r="S172" s="526">
        <v>0</v>
      </c>
      <c r="T172" s="517">
        <v>0</v>
      </c>
      <c r="U172" s="517">
        <v>0</v>
      </c>
      <c r="V172" s="517">
        <v>0</v>
      </c>
      <c r="W172" s="517">
        <v>0</v>
      </c>
      <c r="X172" s="517">
        <v>0</v>
      </c>
      <c r="Y172" s="517">
        <v>0</v>
      </c>
      <c r="Z172" s="517">
        <v>0</v>
      </c>
      <c r="AA172" s="517">
        <v>0</v>
      </c>
      <c r="AB172" s="517">
        <v>0</v>
      </c>
      <c r="AC172" s="517">
        <v>0</v>
      </c>
      <c r="AD172" s="517">
        <v>0</v>
      </c>
      <c r="AE172" s="517">
        <v>0</v>
      </c>
      <c r="AF172" s="517">
        <v>0</v>
      </c>
      <c r="AG172" s="517">
        <v>0</v>
      </c>
      <c r="AH172" s="517">
        <v>0</v>
      </c>
      <c r="AI172" s="517">
        <v>0</v>
      </c>
      <c r="AJ172" s="527">
        <v>0</v>
      </c>
      <c r="AK172" s="517">
        <v>0</v>
      </c>
      <c r="AL172" s="517">
        <v>0</v>
      </c>
      <c r="AM172" s="517">
        <v>0</v>
      </c>
      <c r="AN172" s="517">
        <v>0</v>
      </c>
      <c r="AO172" s="517">
        <v>0</v>
      </c>
      <c r="AP172" s="517">
        <v>0</v>
      </c>
      <c r="AQ172" s="517">
        <v>0</v>
      </c>
      <c r="AR172" s="517">
        <v>0</v>
      </c>
      <c r="AS172" s="517">
        <v>1.3593999999999999</v>
      </c>
      <c r="AT172" s="517">
        <v>0</v>
      </c>
      <c r="AU172" s="517">
        <v>0</v>
      </c>
      <c r="AV172" s="517">
        <v>1.3593999999999999</v>
      </c>
      <c r="AW172" s="517">
        <v>0</v>
      </c>
      <c r="AX172" s="517">
        <v>0</v>
      </c>
      <c r="AY172" s="517">
        <v>0</v>
      </c>
      <c r="AZ172" s="517">
        <v>0</v>
      </c>
      <c r="BA172" s="528">
        <v>1.3593999999999999</v>
      </c>
      <c r="BB172" s="516">
        <v>1.17E-2</v>
      </c>
      <c r="BC172" s="517">
        <v>0.64929999999999999</v>
      </c>
      <c r="BD172" s="517">
        <v>3.6799999999999999E-2</v>
      </c>
      <c r="BE172" s="517">
        <v>0.69779999999999998</v>
      </c>
      <c r="BF172" s="517">
        <v>0</v>
      </c>
      <c r="BG172" s="517">
        <v>0</v>
      </c>
      <c r="BH172" s="517">
        <v>5.0000000000000001E-4</v>
      </c>
      <c r="BI172" s="517">
        <v>5.0000000000000001E-4</v>
      </c>
      <c r="BJ172" s="517">
        <v>7.1000000000000004E-3</v>
      </c>
      <c r="BK172" s="517">
        <v>0</v>
      </c>
      <c r="BL172" s="517">
        <v>0</v>
      </c>
      <c r="BM172" s="517">
        <v>7.1000000000000004E-3</v>
      </c>
      <c r="BN172" s="517">
        <v>0</v>
      </c>
      <c r="BO172" s="517">
        <v>1.1900000000000001E-2</v>
      </c>
      <c r="BP172" s="517">
        <v>0.1255</v>
      </c>
      <c r="BQ172" s="517">
        <v>0.13739999999999999</v>
      </c>
      <c r="BR172" s="526">
        <v>0.84279999999999999</v>
      </c>
      <c r="BS172" s="517">
        <v>6.7000000000000002E-3</v>
      </c>
      <c r="BT172" s="517">
        <v>1.0200000000000001E-2</v>
      </c>
      <c r="BU172" s="517">
        <v>1E-4</v>
      </c>
      <c r="BV172" s="517">
        <v>1.6899999999999998E-2</v>
      </c>
      <c r="BW172" s="517">
        <v>8.0799999999999997E-2</v>
      </c>
      <c r="BX172" s="517">
        <v>1.3899999999999999E-2</v>
      </c>
      <c r="BY172" s="517">
        <v>4.3700000000000003E-2</v>
      </c>
      <c r="BZ172" s="517">
        <v>0.13850000000000001</v>
      </c>
      <c r="CA172" s="517">
        <v>3.0627</v>
      </c>
      <c r="CB172" s="517">
        <v>2.8999999999999998E-3</v>
      </c>
      <c r="CC172" s="517">
        <v>6.1896000000000004</v>
      </c>
      <c r="CD172" s="517">
        <v>9.2551000000000005</v>
      </c>
      <c r="CE172" s="517">
        <v>0.16339999999999999</v>
      </c>
      <c r="CF172" s="517">
        <v>5.0200000000000002E-2</v>
      </c>
      <c r="CG172" s="517">
        <v>0.26140000000000002</v>
      </c>
      <c r="CH172" s="517">
        <v>0.47499999999999998</v>
      </c>
      <c r="CI172" s="527">
        <v>9.8855000000000004</v>
      </c>
      <c r="CJ172" s="517">
        <v>0.69699999999999995</v>
      </c>
      <c r="CK172" s="517">
        <v>0.41449999999999998</v>
      </c>
      <c r="CL172" s="517">
        <v>7.0000000000000001E-3</v>
      </c>
      <c r="CM172" s="517">
        <v>1.1184000000000001</v>
      </c>
      <c r="CN172" s="517">
        <v>3.44E-2</v>
      </c>
      <c r="CO172" s="517">
        <v>2.2827999999999999</v>
      </c>
      <c r="CP172" s="517">
        <v>0</v>
      </c>
      <c r="CQ172" s="517">
        <v>2.3170999999999999</v>
      </c>
      <c r="CR172" s="517">
        <v>3.0000000000000001E-3</v>
      </c>
      <c r="CS172" s="517">
        <v>0</v>
      </c>
      <c r="CT172" s="517">
        <v>2.9999999999999997E-4</v>
      </c>
      <c r="CU172" s="517">
        <v>3.3E-3</v>
      </c>
      <c r="CV172" s="517">
        <v>1.32E-2</v>
      </c>
      <c r="CW172" s="517">
        <v>8.9999999999999998E-4</v>
      </c>
      <c r="CX172" s="517">
        <v>0</v>
      </c>
      <c r="CY172" s="517">
        <v>1.41E-2</v>
      </c>
      <c r="CZ172" s="528">
        <v>3.4529000000000001</v>
      </c>
      <c r="DA172" s="93" t="s">
        <v>735</v>
      </c>
      <c r="DB172" s="94">
        <v>167</v>
      </c>
      <c r="DC172" s="226"/>
    </row>
    <row r="173" spans="1:107" ht="18" customHeight="1" x14ac:dyDescent="0.5">
      <c r="A173" s="95">
        <v>168</v>
      </c>
      <c r="B173" s="77" t="s">
        <v>664</v>
      </c>
      <c r="C173" s="518">
        <v>0.2321</v>
      </c>
      <c r="D173" s="519">
        <v>0.58989999999999998</v>
      </c>
      <c r="E173" s="519">
        <v>0.251</v>
      </c>
      <c r="F173" s="519">
        <v>1.0729</v>
      </c>
      <c r="G173" s="519">
        <v>0.19919999999999999</v>
      </c>
      <c r="H173" s="519">
        <v>0.18990000000000001</v>
      </c>
      <c r="I173" s="519">
        <v>0</v>
      </c>
      <c r="J173" s="519">
        <v>0.38919999999999999</v>
      </c>
      <c r="K173" s="519">
        <v>0.2359</v>
      </c>
      <c r="L173" s="519">
        <v>0.26860000000000001</v>
      </c>
      <c r="M173" s="519">
        <v>7.85E-2</v>
      </c>
      <c r="N173" s="519">
        <v>0.58289999999999997</v>
      </c>
      <c r="O173" s="519">
        <v>0.41310000000000002</v>
      </c>
      <c r="P173" s="519">
        <v>0.1709</v>
      </c>
      <c r="Q173" s="519">
        <v>0.36749999999999999</v>
      </c>
      <c r="R173" s="519">
        <v>0.95150000000000001</v>
      </c>
      <c r="S173" s="529">
        <v>2.9965000000000002</v>
      </c>
      <c r="T173" s="519">
        <v>7.7700000000000005E-2</v>
      </c>
      <c r="U173" s="519">
        <v>7.6399999999999996E-2</v>
      </c>
      <c r="V173" s="519">
        <v>0.34749999999999998</v>
      </c>
      <c r="W173" s="519">
        <v>0.50149999999999995</v>
      </c>
      <c r="X173" s="519">
        <v>0.44340000000000002</v>
      </c>
      <c r="Y173" s="519">
        <v>0.09</v>
      </c>
      <c r="Z173" s="519">
        <v>0</v>
      </c>
      <c r="AA173" s="519">
        <v>0.53339999999999999</v>
      </c>
      <c r="AB173" s="519">
        <v>0</v>
      </c>
      <c r="AC173" s="519">
        <v>0</v>
      </c>
      <c r="AD173" s="519">
        <v>0</v>
      </c>
      <c r="AE173" s="519">
        <v>0</v>
      </c>
      <c r="AF173" s="519">
        <v>0</v>
      </c>
      <c r="AG173" s="519">
        <v>0.15049999999999999</v>
      </c>
      <c r="AH173" s="519">
        <v>5.6099999999999997E-2</v>
      </c>
      <c r="AI173" s="519">
        <v>0.20660000000000001</v>
      </c>
      <c r="AJ173" s="530">
        <v>1.2414000000000001</v>
      </c>
      <c r="AK173" s="519">
        <v>0.2019</v>
      </c>
      <c r="AL173" s="519">
        <v>0.26069999999999999</v>
      </c>
      <c r="AM173" s="519">
        <v>0.59160000000000001</v>
      </c>
      <c r="AN173" s="519">
        <v>1.0542</v>
      </c>
      <c r="AO173" s="519">
        <v>0.18440000000000001</v>
      </c>
      <c r="AP173" s="519">
        <v>0.42220000000000002</v>
      </c>
      <c r="AQ173" s="519">
        <v>0.2132</v>
      </c>
      <c r="AR173" s="519">
        <v>0.81969999999999998</v>
      </c>
      <c r="AS173" s="519">
        <v>0.30840000000000001</v>
      </c>
      <c r="AT173" s="519">
        <v>1.0353000000000001</v>
      </c>
      <c r="AU173" s="519">
        <v>0.48299999999999998</v>
      </c>
      <c r="AV173" s="519">
        <v>1.8267</v>
      </c>
      <c r="AW173" s="519">
        <v>0</v>
      </c>
      <c r="AX173" s="519">
        <v>0.1162</v>
      </c>
      <c r="AY173" s="519">
        <v>2.3E-2</v>
      </c>
      <c r="AZ173" s="519">
        <v>0.1391</v>
      </c>
      <c r="BA173" s="531">
        <v>3.8397000000000001</v>
      </c>
      <c r="BB173" s="518">
        <v>2.0000000000000001E-4</v>
      </c>
      <c r="BC173" s="519">
        <v>1.47E-2</v>
      </c>
      <c r="BD173" s="519">
        <v>1.9E-3</v>
      </c>
      <c r="BE173" s="519">
        <v>1.6799999999999999E-2</v>
      </c>
      <c r="BF173" s="519">
        <v>0</v>
      </c>
      <c r="BG173" s="519">
        <v>3.7999999999999999E-2</v>
      </c>
      <c r="BH173" s="519">
        <v>2.3999999999999998E-3</v>
      </c>
      <c r="BI173" s="519">
        <v>4.0300000000000002E-2</v>
      </c>
      <c r="BJ173" s="519">
        <v>0.1104</v>
      </c>
      <c r="BK173" s="519">
        <v>1.1999999999999999E-3</v>
      </c>
      <c r="BL173" s="519">
        <v>0</v>
      </c>
      <c r="BM173" s="519">
        <v>0.1116</v>
      </c>
      <c r="BN173" s="519">
        <v>2.86E-2</v>
      </c>
      <c r="BO173" s="519">
        <v>5.0299999999999997E-2</v>
      </c>
      <c r="BP173" s="519">
        <v>2.0199999999999999E-2</v>
      </c>
      <c r="BQ173" s="519">
        <v>9.9199999999999997E-2</v>
      </c>
      <c r="BR173" s="529">
        <v>0.26790000000000003</v>
      </c>
      <c r="BS173" s="519">
        <v>1.2999999999999999E-3</v>
      </c>
      <c r="BT173" s="519">
        <v>0</v>
      </c>
      <c r="BU173" s="519">
        <v>6.9999999999999999E-4</v>
      </c>
      <c r="BV173" s="519">
        <v>2E-3</v>
      </c>
      <c r="BW173" s="519">
        <v>3.1600000000000003E-2</v>
      </c>
      <c r="BX173" s="519">
        <v>0</v>
      </c>
      <c r="BY173" s="519">
        <v>0</v>
      </c>
      <c r="BZ173" s="519">
        <v>3.1600000000000003E-2</v>
      </c>
      <c r="CA173" s="519">
        <v>4.0000000000000001E-3</v>
      </c>
      <c r="CB173" s="519">
        <v>8.9999999999999998E-4</v>
      </c>
      <c r="CC173" s="519">
        <v>1.2999999999999999E-3</v>
      </c>
      <c r="CD173" s="519">
        <v>6.1000000000000004E-3</v>
      </c>
      <c r="CE173" s="519">
        <v>0.12429999999999999</v>
      </c>
      <c r="CF173" s="519">
        <v>2.75E-2</v>
      </c>
      <c r="CG173" s="519">
        <v>0</v>
      </c>
      <c r="CH173" s="519">
        <v>0.1517</v>
      </c>
      <c r="CI173" s="530">
        <v>0.1915</v>
      </c>
      <c r="CJ173" s="519">
        <v>1.03E-2</v>
      </c>
      <c r="CK173" s="519">
        <v>1.4E-3</v>
      </c>
      <c r="CL173" s="519">
        <v>8.9999999999999998E-4</v>
      </c>
      <c r="CM173" s="519">
        <v>1.26E-2</v>
      </c>
      <c r="CN173" s="519">
        <v>2.2800000000000001E-2</v>
      </c>
      <c r="CO173" s="519">
        <v>8.3999999999999995E-3</v>
      </c>
      <c r="CP173" s="519">
        <v>0.23930000000000001</v>
      </c>
      <c r="CQ173" s="519">
        <v>0.27060000000000001</v>
      </c>
      <c r="CR173" s="519">
        <v>3.0300000000000001E-2</v>
      </c>
      <c r="CS173" s="519">
        <v>6.5699999999999995E-2</v>
      </c>
      <c r="CT173" s="519">
        <v>5.4199999999999998E-2</v>
      </c>
      <c r="CU173" s="519">
        <v>0.1502</v>
      </c>
      <c r="CV173" s="519">
        <v>3.8E-3</v>
      </c>
      <c r="CW173" s="519">
        <v>9.4000000000000004E-3</v>
      </c>
      <c r="CX173" s="519">
        <v>0</v>
      </c>
      <c r="CY173" s="519">
        <v>1.32E-2</v>
      </c>
      <c r="CZ173" s="531">
        <v>0.44650000000000001</v>
      </c>
      <c r="DA173" s="96" t="s">
        <v>665</v>
      </c>
      <c r="DB173" s="97">
        <v>168</v>
      </c>
      <c r="DC173" s="226"/>
    </row>
    <row r="174" spans="1:107" ht="18" customHeight="1" x14ac:dyDescent="0.5">
      <c r="A174" s="92">
        <v>169</v>
      </c>
      <c r="B174" s="73" t="s">
        <v>699</v>
      </c>
      <c r="C174" s="516">
        <v>0</v>
      </c>
      <c r="D174" s="517">
        <v>0</v>
      </c>
      <c r="E174" s="517">
        <v>5.8799999999999998E-2</v>
      </c>
      <c r="F174" s="517">
        <v>5.8799999999999998E-2</v>
      </c>
      <c r="G174" s="517">
        <v>0</v>
      </c>
      <c r="H174" s="517">
        <v>0</v>
      </c>
      <c r="I174" s="517">
        <v>6.25E-2</v>
      </c>
      <c r="J174" s="517">
        <v>6.25E-2</v>
      </c>
      <c r="K174" s="517">
        <v>0</v>
      </c>
      <c r="L174" s="517">
        <v>0</v>
      </c>
      <c r="M174" s="517">
        <v>0</v>
      </c>
      <c r="N174" s="517">
        <v>0</v>
      </c>
      <c r="O174" s="517">
        <v>0.27900000000000003</v>
      </c>
      <c r="P174" s="517">
        <v>6.1499999999999999E-2</v>
      </c>
      <c r="Q174" s="517">
        <v>0</v>
      </c>
      <c r="R174" s="517">
        <v>0.34050000000000002</v>
      </c>
      <c r="S174" s="526">
        <v>0.46179999999999999</v>
      </c>
      <c r="T174" s="517">
        <v>4.5999999999999999E-2</v>
      </c>
      <c r="U174" s="517">
        <v>0.13250000000000001</v>
      </c>
      <c r="V174" s="517">
        <v>0</v>
      </c>
      <c r="W174" s="517">
        <v>0.17849999999999999</v>
      </c>
      <c r="X174" s="517">
        <v>0</v>
      </c>
      <c r="Y174" s="517">
        <v>0</v>
      </c>
      <c r="Z174" s="517">
        <v>6.8199999999999997E-2</v>
      </c>
      <c r="AA174" s="517">
        <v>6.8199999999999997E-2</v>
      </c>
      <c r="AB174" s="517">
        <v>0.44440000000000002</v>
      </c>
      <c r="AC174" s="517">
        <v>0.22509999999999999</v>
      </c>
      <c r="AD174" s="517">
        <v>0.26960000000000001</v>
      </c>
      <c r="AE174" s="517">
        <v>0.93910000000000005</v>
      </c>
      <c r="AF174" s="517">
        <v>0</v>
      </c>
      <c r="AG174" s="517">
        <v>0</v>
      </c>
      <c r="AH174" s="517">
        <v>0</v>
      </c>
      <c r="AI174" s="517">
        <v>0</v>
      </c>
      <c r="AJ174" s="527">
        <v>1.1858</v>
      </c>
      <c r="AK174" s="517">
        <v>0.1157</v>
      </c>
      <c r="AL174" s="517">
        <v>0</v>
      </c>
      <c r="AM174" s="517">
        <v>0.12839999999999999</v>
      </c>
      <c r="AN174" s="517">
        <v>0.24399999999999999</v>
      </c>
      <c r="AO174" s="517">
        <v>0</v>
      </c>
      <c r="AP174" s="517">
        <v>5.79E-2</v>
      </c>
      <c r="AQ174" s="517">
        <v>0.57289999999999996</v>
      </c>
      <c r="AR174" s="517">
        <v>0.63080000000000003</v>
      </c>
      <c r="AS174" s="517">
        <v>0.26750000000000002</v>
      </c>
      <c r="AT174" s="517">
        <v>0.34410000000000002</v>
      </c>
      <c r="AU174" s="517">
        <v>6.1899999999999997E-2</v>
      </c>
      <c r="AV174" s="517">
        <v>0.67349999999999999</v>
      </c>
      <c r="AW174" s="517">
        <v>0.15029999999999999</v>
      </c>
      <c r="AX174" s="517">
        <v>0.29630000000000001</v>
      </c>
      <c r="AY174" s="517">
        <v>0</v>
      </c>
      <c r="AZ174" s="517">
        <v>0.4466</v>
      </c>
      <c r="BA174" s="528">
        <v>1.9948999999999999</v>
      </c>
      <c r="BB174" s="516">
        <v>0</v>
      </c>
      <c r="BC174" s="517">
        <v>0</v>
      </c>
      <c r="BD174" s="517">
        <v>0</v>
      </c>
      <c r="BE174" s="517">
        <v>0</v>
      </c>
      <c r="BF174" s="517">
        <v>0</v>
      </c>
      <c r="BG174" s="517">
        <v>0.12659999999999999</v>
      </c>
      <c r="BH174" s="517">
        <v>0</v>
      </c>
      <c r="BI174" s="517">
        <v>0.12659999999999999</v>
      </c>
      <c r="BJ174" s="517">
        <v>0</v>
      </c>
      <c r="BK174" s="517">
        <v>0</v>
      </c>
      <c r="BL174" s="517">
        <v>0</v>
      </c>
      <c r="BM174" s="517">
        <v>0</v>
      </c>
      <c r="BN174" s="517">
        <v>0</v>
      </c>
      <c r="BO174" s="517">
        <v>0</v>
      </c>
      <c r="BP174" s="517">
        <v>6.1000000000000004E-3</v>
      </c>
      <c r="BQ174" s="517">
        <v>6.1000000000000004E-3</v>
      </c>
      <c r="BR174" s="526">
        <v>0.13270000000000001</v>
      </c>
      <c r="BS174" s="517">
        <v>0</v>
      </c>
      <c r="BT174" s="517">
        <v>0</v>
      </c>
      <c r="BU174" s="517">
        <v>0</v>
      </c>
      <c r="BV174" s="517">
        <v>0</v>
      </c>
      <c r="BW174" s="517">
        <v>0</v>
      </c>
      <c r="BX174" s="517">
        <v>0.27979999999999999</v>
      </c>
      <c r="BY174" s="517">
        <v>0.1145</v>
      </c>
      <c r="BZ174" s="517">
        <v>0.39429999999999998</v>
      </c>
      <c r="CA174" s="517">
        <v>1.6000000000000001E-3</v>
      </c>
      <c r="CB174" s="517">
        <v>0</v>
      </c>
      <c r="CC174" s="517">
        <v>0.15989999999999999</v>
      </c>
      <c r="CD174" s="517">
        <v>0.1615</v>
      </c>
      <c r="CE174" s="517">
        <v>0</v>
      </c>
      <c r="CF174" s="517">
        <v>4.9500000000000002E-2</v>
      </c>
      <c r="CG174" s="517">
        <v>1.4200000000000001E-2</v>
      </c>
      <c r="CH174" s="517">
        <v>6.3600000000000004E-2</v>
      </c>
      <c r="CI174" s="527">
        <v>0.61939999999999995</v>
      </c>
      <c r="CJ174" s="517">
        <v>0</v>
      </c>
      <c r="CK174" s="517">
        <v>0.30170000000000002</v>
      </c>
      <c r="CL174" s="517">
        <v>0.20760000000000001</v>
      </c>
      <c r="CM174" s="517">
        <v>0.50939999999999996</v>
      </c>
      <c r="CN174" s="517">
        <v>4.3E-3</v>
      </c>
      <c r="CO174" s="517">
        <v>0.63800000000000001</v>
      </c>
      <c r="CP174" s="517">
        <v>0</v>
      </c>
      <c r="CQ174" s="517">
        <v>0.64229999999999998</v>
      </c>
      <c r="CR174" s="517">
        <v>0</v>
      </c>
      <c r="CS174" s="517">
        <v>1.1155999999999999</v>
      </c>
      <c r="CT174" s="517">
        <v>0</v>
      </c>
      <c r="CU174" s="517">
        <v>1.1155999999999999</v>
      </c>
      <c r="CV174" s="517">
        <v>0</v>
      </c>
      <c r="CW174" s="517">
        <v>0</v>
      </c>
      <c r="CX174" s="517">
        <v>0</v>
      </c>
      <c r="CY174" s="517">
        <v>0</v>
      </c>
      <c r="CZ174" s="528">
        <v>2.2673000000000001</v>
      </c>
      <c r="DA174" s="93" t="s">
        <v>736</v>
      </c>
      <c r="DB174" s="94">
        <v>169</v>
      </c>
      <c r="DC174" s="226"/>
    </row>
    <row r="175" spans="1:107" ht="18" customHeight="1" x14ac:dyDescent="0.5">
      <c r="A175" s="95">
        <v>170</v>
      </c>
      <c r="B175" s="77" t="s">
        <v>700</v>
      </c>
      <c r="C175" s="518">
        <v>7.3000000000000001E-3</v>
      </c>
      <c r="D175" s="519">
        <v>1.6949000000000001</v>
      </c>
      <c r="E175" s="519">
        <v>0.47549999999999998</v>
      </c>
      <c r="F175" s="519">
        <v>2.1777000000000002</v>
      </c>
      <c r="G175" s="519">
        <v>9.2999999999999992E-3</v>
      </c>
      <c r="H175" s="519">
        <v>0.41270000000000001</v>
      </c>
      <c r="I175" s="519">
        <v>2E-3</v>
      </c>
      <c r="J175" s="519">
        <v>0.42399999999999999</v>
      </c>
      <c r="K175" s="519">
        <v>9.0700000000000003E-2</v>
      </c>
      <c r="L175" s="519">
        <v>0.2175</v>
      </c>
      <c r="M175" s="519">
        <v>0.27710000000000001</v>
      </c>
      <c r="N175" s="519">
        <v>0.58520000000000005</v>
      </c>
      <c r="O175" s="519">
        <v>0.1368</v>
      </c>
      <c r="P175" s="519">
        <v>0.46379999999999999</v>
      </c>
      <c r="Q175" s="519">
        <v>8.8499999999999995E-2</v>
      </c>
      <c r="R175" s="519">
        <v>0.68899999999999995</v>
      </c>
      <c r="S175" s="529">
        <v>3.8759000000000001</v>
      </c>
      <c r="T175" s="519">
        <v>13.153700000000001</v>
      </c>
      <c r="U175" s="519">
        <v>13.382</v>
      </c>
      <c r="V175" s="519">
        <v>13.219799999999999</v>
      </c>
      <c r="W175" s="519">
        <v>39.755499999999998</v>
      </c>
      <c r="X175" s="519">
        <v>3.6600000000000001E-2</v>
      </c>
      <c r="Y175" s="519">
        <v>0.14849999999999999</v>
      </c>
      <c r="Z175" s="519">
        <v>7.3700000000000002E-2</v>
      </c>
      <c r="AA175" s="519">
        <v>0.25879999999999997</v>
      </c>
      <c r="AB175" s="519">
        <v>0.24</v>
      </c>
      <c r="AC175" s="519">
        <v>0.1177</v>
      </c>
      <c r="AD175" s="519">
        <v>6.9699999999999998E-2</v>
      </c>
      <c r="AE175" s="519">
        <v>0.4274</v>
      </c>
      <c r="AF175" s="519">
        <v>2.2934000000000001</v>
      </c>
      <c r="AG175" s="519">
        <v>1.6000000000000001E-3</v>
      </c>
      <c r="AH175" s="519">
        <v>0.34089999999999998</v>
      </c>
      <c r="AI175" s="519">
        <v>2.6358999999999999</v>
      </c>
      <c r="AJ175" s="530">
        <v>43.077599999999997</v>
      </c>
      <c r="AK175" s="519">
        <v>0.12889999999999999</v>
      </c>
      <c r="AL175" s="519">
        <v>0.15559999999999999</v>
      </c>
      <c r="AM175" s="519">
        <v>5.9700000000000003E-2</v>
      </c>
      <c r="AN175" s="519">
        <v>0.34429999999999999</v>
      </c>
      <c r="AO175" s="519">
        <v>8.9099999999999999E-2</v>
      </c>
      <c r="AP175" s="519">
        <v>0.1066</v>
      </c>
      <c r="AQ175" s="519">
        <v>2.8199999999999999E-2</v>
      </c>
      <c r="AR175" s="519">
        <v>0.22389999999999999</v>
      </c>
      <c r="AS175" s="519">
        <v>7.4999999999999997E-3</v>
      </c>
      <c r="AT175" s="519">
        <v>0.35709999999999997</v>
      </c>
      <c r="AU175" s="519">
        <v>2.2871000000000001</v>
      </c>
      <c r="AV175" s="519">
        <v>2.6516999999999999</v>
      </c>
      <c r="AW175" s="519">
        <v>3.9600000000000003E-2</v>
      </c>
      <c r="AX175" s="519">
        <v>0.16</v>
      </c>
      <c r="AY175" s="519">
        <v>0.10390000000000001</v>
      </c>
      <c r="AZ175" s="519">
        <v>0.30359999999999998</v>
      </c>
      <c r="BA175" s="531">
        <v>3.5234999999999999</v>
      </c>
      <c r="BB175" s="518">
        <v>1.0902000000000001</v>
      </c>
      <c r="BC175" s="519">
        <v>0</v>
      </c>
      <c r="BD175" s="519">
        <v>0.61509999999999998</v>
      </c>
      <c r="BE175" s="519">
        <v>1.7053</v>
      </c>
      <c r="BF175" s="519">
        <v>0</v>
      </c>
      <c r="BG175" s="519">
        <v>0</v>
      </c>
      <c r="BH175" s="519">
        <v>1.9E-3</v>
      </c>
      <c r="BI175" s="519">
        <v>1.9E-3</v>
      </c>
      <c r="BJ175" s="519">
        <v>0</v>
      </c>
      <c r="BK175" s="519">
        <v>0</v>
      </c>
      <c r="BL175" s="519">
        <v>2.3E-3</v>
      </c>
      <c r="BM175" s="519">
        <v>2.3E-3</v>
      </c>
      <c r="BN175" s="519">
        <v>0</v>
      </c>
      <c r="BO175" s="519">
        <v>0</v>
      </c>
      <c r="BP175" s="519">
        <v>0</v>
      </c>
      <c r="BQ175" s="519">
        <v>0</v>
      </c>
      <c r="BR175" s="529">
        <v>1.7094</v>
      </c>
      <c r="BS175" s="519">
        <v>0</v>
      </c>
      <c r="BT175" s="519">
        <v>3.8800000000000001E-2</v>
      </c>
      <c r="BU175" s="519">
        <v>2.7000000000000001E-3</v>
      </c>
      <c r="BV175" s="519">
        <v>4.1500000000000002E-2</v>
      </c>
      <c r="BW175" s="519">
        <v>0</v>
      </c>
      <c r="BX175" s="519">
        <v>0</v>
      </c>
      <c r="BY175" s="519">
        <v>0</v>
      </c>
      <c r="BZ175" s="519">
        <v>0</v>
      </c>
      <c r="CA175" s="519">
        <v>0</v>
      </c>
      <c r="CB175" s="519">
        <v>0</v>
      </c>
      <c r="CC175" s="519">
        <v>0</v>
      </c>
      <c r="CD175" s="519">
        <v>0</v>
      </c>
      <c r="CE175" s="519">
        <v>0</v>
      </c>
      <c r="CF175" s="519">
        <v>7.5399999999999995E-2</v>
      </c>
      <c r="CG175" s="519">
        <v>0</v>
      </c>
      <c r="CH175" s="519">
        <v>7.5399999999999995E-2</v>
      </c>
      <c r="CI175" s="530">
        <v>0.11700000000000001</v>
      </c>
      <c r="CJ175" s="519">
        <v>0</v>
      </c>
      <c r="CK175" s="519">
        <v>0</v>
      </c>
      <c r="CL175" s="519">
        <v>1.2999999999999999E-3</v>
      </c>
      <c r="CM175" s="519">
        <v>1.2999999999999999E-3</v>
      </c>
      <c r="CN175" s="519">
        <v>0</v>
      </c>
      <c r="CO175" s="519">
        <v>0</v>
      </c>
      <c r="CP175" s="519">
        <v>0</v>
      </c>
      <c r="CQ175" s="519">
        <v>0</v>
      </c>
      <c r="CR175" s="519">
        <v>4.0000000000000002E-4</v>
      </c>
      <c r="CS175" s="519">
        <v>1.1999999999999999E-3</v>
      </c>
      <c r="CT175" s="519">
        <v>0</v>
      </c>
      <c r="CU175" s="519">
        <v>1.6000000000000001E-3</v>
      </c>
      <c r="CV175" s="519">
        <v>0</v>
      </c>
      <c r="CW175" s="519">
        <v>0</v>
      </c>
      <c r="CX175" s="519">
        <v>5.9999999999999995E-4</v>
      </c>
      <c r="CY175" s="519">
        <v>5.9999999999999995E-4</v>
      </c>
      <c r="CZ175" s="531">
        <v>3.5000000000000001E-3</v>
      </c>
      <c r="DA175" s="96" t="s">
        <v>737</v>
      </c>
      <c r="DB175" s="97">
        <v>170</v>
      </c>
      <c r="DC175" s="226"/>
    </row>
    <row r="176" spans="1:107" ht="18" customHeight="1" x14ac:dyDescent="0.5">
      <c r="A176" s="92">
        <v>171</v>
      </c>
      <c r="B176" s="73" t="s">
        <v>701</v>
      </c>
      <c r="C176" s="516">
        <v>0</v>
      </c>
      <c r="D176" s="517">
        <v>0</v>
      </c>
      <c r="E176" s="517">
        <v>0</v>
      </c>
      <c r="F176" s="517">
        <v>0</v>
      </c>
      <c r="G176" s="517">
        <v>0</v>
      </c>
      <c r="H176" s="517">
        <v>0</v>
      </c>
      <c r="I176" s="517">
        <v>0</v>
      </c>
      <c r="J176" s="517">
        <v>0</v>
      </c>
      <c r="K176" s="517">
        <v>0</v>
      </c>
      <c r="L176" s="517">
        <v>0</v>
      </c>
      <c r="M176" s="517">
        <v>0</v>
      </c>
      <c r="N176" s="517">
        <v>0</v>
      </c>
      <c r="O176" s="517">
        <v>0</v>
      </c>
      <c r="P176" s="517">
        <v>0</v>
      </c>
      <c r="Q176" s="517">
        <v>0</v>
      </c>
      <c r="R176" s="517">
        <v>0</v>
      </c>
      <c r="S176" s="526">
        <v>0</v>
      </c>
      <c r="T176" s="517">
        <v>0</v>
      </c>
      <c r="U176" s="517">
        <v>0</v>
      </c>
      <c r="V176" s="517">
        <v>0</v>
      </c>
      <c r="W176" s="517">
        <v>0</v>
      </c>
      <c r="X176" s="517">
        <v>0</v>
      </c>
      <c r="Y176" s="517">
        <v>0</v>
      </c>
      <c r="Z176" s="517">
        <v>0</v>
      </c>
      <c r="AA176" s="517">
        <v>0</v>
      </c>
      <c r="AB176" s="517">
        <v>0</v>
      </c>
      <c r="AC176" s="517">
        <v>0</v>
      </c>
      <c r="AD176" s="517">
        <v>1.6000000000000001E-3</v>
      </c>
      <c r="AE176" s="517">
        <v>1.6000000000000001E-3</v>
      </c>
      <c r="AF176" s="517">
        <v>0</v>
      </c>
      <c r="AG176" s="517">
        <v>0</v>
      </c>
      <c r="AH176" s="517">
        <v>0</v>
      </c>
      <c r="AI176" s="517">
        <v>0</v>
      </c>
      <c r="AJ176" s="527">
        <v>1.6000000000000001E-3</v>
      </c>
      <c r="AK176" s="517">
        <v>0</v>
      </c>
      <c r="AL176" s="517">
        <v>0</v>
      </c>
      <c r="AM176" s="517">
        <v>0</v>
      </c>
      <c r="AN176" s="517">
        <v>0</v>
      </c>
      <c r="AO176" s="517">
        <v>0</v>
      </c>
      <c r="AP176" s="517">
        <v>0</v>
      </c>
      <c r="AQ176" s="517">
        <v>0</v>
      </c>
      <c r="AR176" s="517">
        <v>0</v>
      </c>
      <c r="AS176" s="517">
        <v>0</v>
      </c>
      <c r="AT176" s="517">
        <v>0</v>
      </c>
      <c r="AU176" s="517">
        <v>0</v>
      </c>
      <c r="AV176" s="517">
        <v>0</v>
      </c>
      <c r="AW176" s="517">
        <v>0</v>
      </c>
      <c r="AX176" s="517">
        <v>0</v>
      </c>
      <c r="AY176" s="517">
        <v>0</v>
      </c>
      <c r="AZ176" s="517">
        <v>0</v>
      </c>
      <c r="BA176" s="528">
        <v>0</v>
      </c>
      <c r="BB176" s="516">
        <v>0</v>
      </c>
      <c r="BC176" s="517">
        <v>0</v>
      </c>
      <c r="BD176" s="517">
        <v>5.0000000000000001E-3</v>
      </c>
      <c r="BE176" s="517">
        <v>5.0000000000000001E-3</v>
      </c>
      <c r="BF176" s="517">
        <v>4.0000000000000002E-4</v>
      </c>
      <c r="BG176" s="517">
        <v>0</v>
      </c>
      <c r="BH176" s="517">
        <v>3.8E-3</v>
      </c>
      <c r="BI176" s="517">
        <v>4.1000000000000003E-3</v>
      </c>
      <c r="BJ176" s="517">
        <v>0</v>
      </c>
      <c r="BK176" s="517">
        <v>0.65680000000000005</v>
      </c>
      <c r="BL176" s="517">
        <v>1.4E-3</v>
      </c>
      <c r="BM176" s="517">
        <v>0.65820000000000001</v>
      </c>
      <c r="BN176" s="517">
        <v>1.2999999999999999E-3</v>
      </c>
      <c r="BO176" s="517">
        <v>4.7399999999999998E-2</v>
      </c>
      <c r="BP176" s="517">
        <v>5.5199999999999999E-2</v>
      </c>
      <c r="BQ176" s="517">
        <v>0.10390000000000001</v>
      </c>
      <c r="BR176" s="526">
        <v>0.77129999999999999</v>
      </c>
      <c r="BS176" s="517">
        <v>0</v>
      </c>
      <c r="BT176" s="517">
        <v>0</v>
      </c>
      <c r="BU176" s="517">
        <v>0.25459999999999999</v>
      </c>
      <c r="BV176" s="517">
        <v>0.25459999999999999</v>
      </c>
      <c r="BW176" s="517">
        <v>0</v>
      </c>
      <c r="BX176" s="517">
        <v>0</v>
      </c>
      <c r="BY176" s="517">
        <v>0.16350000000000001</v>
      </c>
      <c r="BZ176" s="517">
        <v>0.16350000000000001</v>
      </c>
      <c r="CA176" s="517">
        <v>0</v>
      </c>
      <c r="CB176" s="517">
        <v>0</v>
      </c>
      <c r="CC176" s="517">
        <v>5.5899999999999998E-2</v>
      </c>
      <c r="CD176" s="517">
        <v>5.5899999999999998E-2</v>
      </c>
      <c r="CE176" s="517">
        <v>0</v>
      </c>
      <c r="CF176" s="517">
        <v>7.8100000000000003E-2</v>
      </c>
      <c r="CG176" s="517">
        <v>0.15479999999999999</v>
      </c>
      <c r="CH176" s="517">
        <v>0.2329</v>
      </c>
      <c r="CI176" s="527">
        <v>0.70689999999999997</v>
      </c>
      <c r="CJ176" s="517">
        <v>0.1181</v>
      </c>
      <c r="CK176" s="517">
        <v>0.1298</v>
      </c>
      <c r="CL176" s="517">
        <v>7.7299999999999994E-2</v>
      </c>
      <c r="CM176" s="517">
        <v>0.3251</v>
      </c>
      <c r="CN176" s="517">
        <v>2.1615000000000002</v>
      </c>
      <c r="CO176" s="517">
        <v>5.2400000000000002E-2</v>
      </c>
      <c r="CP176" s="517">
        <v>7.4000000000000003E-3</v>
      </c>
      <c r="CQ176" s="517">
        <v>2.2214</v>
      </c>
      <c r="CR176" s="517">
        <v>0.23880000000000001</v>
      </c>
      <c r="CS176" s="517">
        <v>0.22009999999999999</v>
      </c>
      <c r="CT176" s="517">
        <v>3.0999999999999999E-3</v>
      </c>
      <c r="CU176" s="517">
        <v>0.46200000000000002</v>
      </c>
      <c r="CV176" s="517">
        <v>4.7399999999999998E-2</v>
      </c>
      <c r="CW176" s="517">
        <v>0.3977</v>
      </c>
      <c r="CX176" s="517">
        <v>6.7000000000000004E-2</v>
      </c>
      <c r="CY176" s="517">
        <v>0.51219999999999999</v>
      </c>
      <c r="CZ176" s="528">
        <v>3.5207000000000002</v>
      </c>
      <c r="DA176" s="93" t="s">
        <v>738</v>
      </c>
      <c r="DB176" s="94">
        <v>171</v>
      </c>
      <c r="DC176" s="226"/>
    </row>
    <row r="177" spans="1:107" ht="18" customHeight="1" x14ac:dyDescent="0.5">
      <c r="A177" s="95">
        <v>172</v>
      </c>
      <c r="B177" s="77" t="s">
        <v>702</v>
      </c>
      <c r="C177" s="518">
        <v>0</v>
      </c>
      <c r="D177" s="519">
        <v>0</v>
      </c>
      <c r="E177" s="519">
        <v>0</v>
      </c>
      <c r="F177" s="519">
        <v>0</v>
      </c>
      <c r="G177" s="519">
        <v>0</v>
      </c>
      <c r="H177" s="519">
        <v>0</v>
      </c>
      <c r="I177" s="519">
        <v>0</v>
      </c>
      <c r="J177" s="519">
        <v>0</v>
      </c>
      <c r="K177" s="519">
        <v>0</v>
      </c>
      <c r="L177" s="519">
        <v>0</v>
      </c>
      <c r="M177" s="519">
        <v>0</v>
      </c>
      <c r="N177" s="519">
        <v>0</v>
      </c>
      <c r="O177" s="519">
        <v>0</v>
      </c>
      <c r="P177" s="519">
        <v>0</v>
      </c>
      <c r="Q177" s="519">
        <v>0</v>
      </c>
      <c r="R177" s="519">
        <v>0</v>
      </c>
      <c r="S177" s="529">
        <v>0</v>
      </c>
      <c r="T177" s="519">
        <v>0</v>
      </c>
      <c r="U177" s="519">
        <v>0</v>
      </c>
      <c r="V177" s="519">
        <v>0</v>
      </c>
      <c r="W177" s="519">
        <v>0</v>
      </c>
      <c r="X177" s="519">
        <v>0</v>
      </c>
      <c r="Y177" s="519">
        <v>0</v>
      </c>
      <c r="Z177" s="519">
        <v>0</v>
      </c>
      <c r="AA177" s="519">
        <v>0</v>
      </c>
      <c r="AB177" s="519">
        <v>0</v>
      </c>
      <c r="AC177" s="519">
        <v>0</v>
      </c>
      <c r="AD177" s="519">
        <v>0</v>
      </c>
      <c r="AE177" s="519">
        <v>0</v>
      </c>
      <c r="AF177" s="519">
        <v>0</v>
      </c>
      <c r="AG177" s="519">
        <v>0</v>
      </c>
      <c r="AH177" s="519">
        <v>0</v>
      </c>
      <c r="AI177" s="519">
        <v>0</v>
      </c>
      <c r="AJ177" s="530">
        <v>0</v>
      </c>
      <c r="AK177" s="519">
        <v>0</v>
      </c>
      <c r="AL177" s="519">
        <v>0</v>
      </c>
      <c r="AM177" s="519">
        <v>0</v>
      </c>
      <c r="AN177" s="519">
        <v>0</v>
      </c>
      <c r="AO177" s="519">
        <v>0</v>
      </c>
      <c r="AP177" s="519">
        <v>0</v>
      </c>
      <c r="AQ177" s="519">
        <v>0</v>
      </c>
      <c r="AR177" s="519">
        <v>0</v>
      </c>
      <c r="AS177" s="519">
        <v>0</v>
      </c>
      <c r="AT177" s="519">
        <v>0</v>
      </c>
      <c r="AU177" s="519">
        <v>0</v>
      </c>
      <c r="AV177" s="519">
        <v>0</v>
      </c>
      <c r="AW177" s="519">
        <v>0</v>
      </c>
      <c r="AX177" s="519">
        <v>0</v>
      </c>
      <c r="AY177" s="519">
        <v>0</v>
      </c>
      <c r="AZ177" s="519">
        <v>0</v>
      </c>
      <c r="BA177" s="531">
        <v>0</v>
      </c>
      <c r="BB177" s="518">
        <v>0</v>
      </c>
      <c r="BC177" s="519">
        <v>0</v>
      </c>
      <c r="BD177" s="519">
        <v>5.1999999999999998E-3</v>
      </c>
      <c r="BE177" s="519">
        <v>5.1999999999999998E-3</v>
      </c>
      <c r="BF177" s="519">
        <v>1.1999999999999999E-3</v>
      </c>
      <c r="BG177" s="519">
        <v>0</v>
      </c>
      <c r="BH177" s="519">
        <v>0</v>
      </c>
      <c r="BI177" s="519">
        <v>1.1999999999999999E-3</v>
      </c>
      <c r="BJ177" s="519">
        <v>0</v>
      </c>
      <c r="BK177" s="519">
        <v>0</v>
      </c>
      <c r="BL177" s="519">
        <v>2.2200000000000001E-2</v>
      </c>
      <c r="BM177" s="519">
        <v>2.2200000000000001E-2</v>
      </c>
      <c r="BN177" s="519">
        <v>1.5E-3</v>
      </c>
      <c r="BO177" s="519">
        <v>0</v>
      </c>
      <c r="BP177" s="519">
        <v>0</v>
      </c>
      <c r="BQ177" s="519">
        <v>1.5E-3</v>
      </c>
      <c r="BR177" s="529">
        <v>3.0099999999999998E-2</v>
      </c>
      <c r="BS177" s="519">
        <v>0</v>
      </c>
      <c r="BT177" s="519">
        <v>0</v>
      </c>
      <c r="BU177" s="519">
        <v>0</v>
      </c>
      <c r="BV177" s="519">
        <v>0</v>
      </c>
      <c r="BW177" s="519">
        <v>0</v>
      </c>
      <c r="BX177" s="519">
        <v>0</v>
      </c>
      <c r="BY177" s="519">
        <v>0</v>
      </c>
      <c r="BZ177" s="519">
        <v>0</v>
      </c>
      <c r="CA177" s="519">
        <v>0</v>
      </c>
      <c r="CB177" s="519">
        <v>4.5499999999999999E-2</v>
      </c>
      <c r="CC177" s="519">
        <v>0</v>
      </c>
      <c r="CD177" s="519">
        <v>4.5499999999999999E-2</v>
      </c>
      <c r="CE177" s="519">
        <v>0</v>
      </c>
      <c r="CF177" s="519">
        <v>0</v>
      </c>
      <c r="CG177" s="519">
        <v>0</v>
      </c>
      <c r="CH177" s="519">
        <v>0</v>
      </c>
      <c r="CI177" s="530">
        <v>4.5499999999999999E-2</v>
      </c>
      <c r="CJ177" s="519">
        <v>0</v>
      </c>
      <c r="CK177" s="519">
        <v>0</v>
      </c>
      <c r="CL177" s="519">
        <v>0</v>
      </c>
      <c r="CM177" s="519">
        <v>0</v>
      </c>
      <c r="CN177" s="519">
        <v>3.4737</v>
      </c>
      <c r="CO177" s="519">
        <v>0</v>
      </c>
      <c r="CP177" s="519">
        <v>0</v>
      </c>
      <c r="CQ177" s="519">
        <v>3.4737</v>
      </c>
      <c r="CR177" s="519">
        <v>0</v>
      </c>
      <c r="CS177" s="519">
        <v>0</v>
      </c>
      <c r="CT177" s="519">
        <v>0</v>
      </c>
      <c r="CU177" s="519">
        <v>0</v>
      </c>
      <c r="CV177" s="519">
        <v>0</v>
      </c>
      <c r="CW177" s="519">
        <v>0</v>
      </c>
      <c r="CX177" s="519">
        <v>1E-4</v>
      </c>
      <c r="CY177" s="519">
        <v>1E-4</v>
      </c>
      <c r="CZ177" s="531">
        <v>3.4738000000000002</v>
      </c>
      <c r="DA177" s="96" t="s">
        <v>739</v>
      </c>
      <c r="DB177" s="97">
        <v>172</v>
      </c>
      <c r="DC177" s="226"/>
    </row>
    <row r="178" spans="1:107" ht="18" customHeight="1" x14ac:dyDescent="0.5">
      <c r="A178" s="92">
        <v>173</v>
      </c>
      <c r="B178" s="73" t="s">
        <v>668</v>
      </c>
      <c r="C178" s="516">
        <v>2.0000000000000001E-4</v>
      </c>
      <c r="D178" s="517">
        <v>0</v>
      </c>
      <c r="E178" s="517">
        <v>5.1000000000000004E-3</v>
      </c>
      <c r="F178" s="517">
        <v>5.3E-3</v>
      </c>
      <c r="G178" s="517">
        <v>0</v>
      </c>
      <c r="H178" s="517">
        <v>0</v>
      </c>
      <c r="I178" s="517">
        <v>0</v>
      </c>
      <c r="J178" s="517">
        <v>0</v>
      </c>
      <c r="K178" s="517">
        <v>0</v>
      </c>
      <c r="L178" s="517">
        <v>0</v>
      </c>
      <c r="M178" s="517">
        <v>0.25819999999999999</v>
      </c>
      <c r="N178" s="517">
        <v>0.25819999999999999</v>
      </c>
      <c r="O178" s="517">
        <v>0.29310000000000003</v>
      </c>
      <c r="P178" s="517">
        <v>0</v>
      </c>
      <c r="Q178" s="517">
        <v>0.34860000000000002</v>
      </c>
      <c r="R178" s="517">
        <v>0.64170000000000005</v>
      </c>
      <c r="S178" s="526">
        <v>0.9052</v>
      </c>
      <c r="T178" s="517">
        <v>0.1236</v>
      </c>
      <c r="U178" s="517">
        <v>0</v>
      </c>
      <c r="V178" s="517">
        <v>1.6000000000000001E-3</v>
      </c>
      <c r="W178" s="517">
        <v>0.12520000000000001</v>
      </c>
      <c r="X178" s="517">
        <v>0</v>
      </c>
      <c r="Y178" s="517">
        <v>0</v>
      </c>
      <c r="Z178" s="517">
        <v>2.5000000000000001E-2</v>
      </c>
      <c r="AA178" s="517">
        <v>2.5000000000000001E-2</v>
      </c>
      <c r="AB178" s="517">
        <v>0</v>
      </c>
      <c r="AC178" s="517">
        <v>6.5100000000000005E-2</v>
      </c>
      <c r="AD178" s="517">
        <v>0</v>
      </c>
      <c r="AE178" s="517">
        <v>6.5100000000000005E-2</v>
      </c>
      <c r="AF178" s="517">
        <v>0</v>
      </c>
      <c r="AG178" s="517">
        <v>0</v>
      </c>
      <c r="AH178" s="517">
        <v>0.17879999999999999</v>
      </c>
      <c r="AI178" s="517">
        <v>0.17879999999999999</v>
      </c>
      <c r="AJ178" s="527">
        <v>0.39410000000000001</v>
      </c>
      <c r="AK178" s="517">
        <v>0</v>
      </c>
      <c r="AL178" s="517">
        <v>0.27889999999999998</v>
      </c>
      <c r="AM178" s="517">
        <v>0.32119999999999999</v>
      </c>
      <c r="AN178" s="517">
        <v>0.6</v>
      </c>
      <c r="AO178" s="517">
        <v>6.1999999999999998E-3</v>
      </c>
      <c r="AP178" s="517">
        <v>0</v>
      </c>
      <c r="AQ178" s="517">
        <v>5.4699999999999999E-2</v>
      </c>
      <c r="AR178" s="517">
        <v>6.0900000000000003E-2</v>
      </c>
      <c r="AS178" s="517">
        <v>0</v>
      </c>
      <c r="AT178" s="517">
        <v>3.6299999999999999E-2</v>
      </c>
      <c r="AU178" s="517">
        <v>0</v>
      </c>
      <c r="AV178" s="517">
        <v>3.6299999999999999E-2</v>
      </c>
      <c r="AW178" s="517">
        <v>0</v>
      </c>
      <c r="AX178" s="517">
        <v>0</v>
      </c>
      <c r="AY178" s="517">
        <v>0.29620000000000002</v>
      </c>
      <c r="AZ178" s="517">
        <v>0.29620000000000002</v>
      </c>
      <c r="BA178" s="528">
        <v>0.99339999999999995</v>
      </c>
      <c r="BB178" s="516">
        <v>0.58730000000000004</v>
      </c>
      <c r="BC178" s="517">
        <v>0.74370000000000003</v>
      </c>
      <c r="BD178" s="517">
        <v>0.20469999999999999</v>
      </c>
      <c r="BE178" s="517">
        <v>1.5356000000000001</v>
      </c>
      <c r="BF178" s="517">
        <v>0.2064</v>
      </c>
      <c r="BG178" s="517">
        <v>0.97529999999999994</v>
      </c>
      <c r="BH178" s="517">
        <v>0.2208</v>
      </c>
      <c r="BI178" s="517">
        <v>1.4025000000000001</v>
      </c>
      <c r="BJ178" s="517">
        <v>0.83460000000000001</v>
      </c>
      <c r="BK178" s="517">
        <v>0.89019999999999999</v>
      </c>
      <c r="BL178" s="517">
        <v>1.7475000000000001</v>
      </c>
      <c r="BM178" s="517">
        <v>3.4723000000000002</v>
      </c>
      <c r="BN178" s="517">
        <v>0.1885</v>
      </c>
      <c r="BO178" s="517">
        <v>0.20219999999999999</v>
      </c>
      <c r="BP178" s="517">
        <v>0.1585</v>
      </c>
      <c r="BQ178" s="517">
        <v>0.54920000000000002</v>
      </c>
      <c r="BR178" s="526">
        <v>6.9595000000000002</v>
      </c>
      <c r="BS178" s="517">
        <v>0.37940000000000002</v>
      </c>
      <c r="BT178" s="517">
        <v>0.2127</v>
      </c>
      <c r="BU178" s="517">
        <v>1.1422000000000001</v>
      </c>
      <c r="BV178" s="517">
        <v>1.7343</v>
      </c>
      <c r="BW178" s="517">
        <v>0.5413</v>
      </c>
      <c r="BX178" s="517">
        <v>0.53339999999999999</v>
      </c>
      <c r="BY178" s="517">
        <v>0.56159999999999999</v>
      </c>
      <c r="BZ178" s="517">
        <v>1.6363000000000001</v>
      </c>
      <c r="CA178" s="517">
        <v>0.51129999999999998</v>
      </c>
      <c r="CB178" s="517">
        <v>2.5899999999999999E-2</v>
      </c>
      <c r="CC178" s="517">
        <v>8.0500000000000002E-2</v>
      </c>
      <c r="CD178" s="517">
        <v>0.61760000000000004</v>
      </c>
      <c r="CE178" s="517">
        <v>0.1024</v>
      </c>
      <c r="CF178" s="517">
        <v>0.2994</v>
      </c>
      <c r="CG178" s="517">
        <v>0.23180000000000001</v>
      </c>
      <c r="CH178" s="517">
        <v>0.63360000000000005</v>
      </c>
      <c r="CI178" s="527">
        <v>4.6218000000000004</v>
      </c>
      <c r="CJ178" s="517">
        <v>7.7299999999999994E-2</v>
      </c>
      <c r="CK178" s="517">
        <v>5.3800000000000001E-2</v>
      </c>
      <c r="CL178" s="517">
        <v>0.38519999999999999</v>
      </c>
      <c r="CM178" s="517">
        <v>0.51639999999999997</v>
      </c>
      <c r="CN178" s="517">
        <v>2.23E-2</v>
      </c>
      <c r="CO178" s="517">
        <v>0.15509999999999999</v>
      </c>
      <c r="CP178" s="517">
        <v>0.34510000000000002</v>
      </c>
      <c r="CQ178" s="517">
        <v>0.52239999999999998</v>
      </c>
      <c r="CR178" s="517">
        <v>9.7299999999999998E-2</v>
      </c>
      <c r="CS178" s="517">
        <v>6.1199999999999997E-2</v>
      </c>
      <c r="CT178" s="517">
        <v>0.35060000000000002</v>
      </c>
      <c r="CU178" s="517">
        <v>0.5091</v>
      </c>
      <c r="CV178" s="517">
        <v>0.1394</v>
      </c>
      <c r="CW178" s="517">
        <v>0.38350000000000001</v>
      </c>
      <c r="CX178" s="517">
        <v>0.34210000000000002</v>
      </c>
      <c r="CY178" s="517">
        <v>0.86499999999999999</v>
      </c>
      <c r="CZ178" s="528">
        <v>2.4129</v>
      </c>
      <c r="DA178" s="93" t="s">
        <v>669</v>
      </c>
      <c r="DB178" s="94">
        <v>173</v>
      </c>
      <c r="DC178" s="226"/>
    </row>
    <row r="179" spans="1:107" ht="18" customHeight="1" x14ac:dyDescent="0.5">
      <c r="A179" s="95">
        <v>174</v>
      </c>
      <c r="B179" s="77" t="s">
        <v>703</v>
      </c>
      <c r="C179" s="518">
        <v>0.69230000000000003</v>
      </c>
      <c r="D179" s="519">
        <v>0.28179999999999999</v>
      </c>
      <c r="E179" s="519">
        <v>0.434</v>
      </c>
      <c r="F179" s="519">
        <v>1.4081999999999999</v>
      </c>
      <c r="G179" s="519">
        <v>0.38600000000000001</v>
      </c>
      <c r="H179" s="519">
        <v>1.7732000000000001</v>
      </c>
      <c r="I179" s="519">
        <v>3.4434</v>
      </c>
      <c r="J179" s="519">
        <v>5.6025999999999998</v>
      </c>
      <c r="K179" s="519">
        <v>0.58120000000000005</v>
      </c>
      <c r="L179" s="519">
        <v>1.8797999999999999</v>
      </c>
      <c r="M179" s="519">
        <v>0.35149999999999998</v>
      </c>
      <c r="N179" s="519">
        <v>2.8125</v>
      </c>
      <c r="O179" s="519">
        <v>2E-3</v>
      </c>
      <c r="P179" s="519">
        <v>5.0000000000000001E-4</v>
      </c>
      <c r="Q179" s="519">
        <v>5.4915000000000003</v>
      </c>
      <c r="R179" s="519">
        <v>5.4939999999999998</v>
      </c>
      <c r="S179" s="529">
        <v>15.317399999999999</v>
      </c>
      <c r="T179" s="519">
        <v>0.4002</v>
      </c>
      <c r="U179" s="519">
        <v>7.0000000000000007E-2</v>
      </c>
      <c r="V179" s="519">
        <v>2.9399999999999999E-2</v>
      </c>
      <c r="W179" s="519">
        <v>0.49959999999999999</v>
      </c>
      <c r="X179" s="519">
        <v>0</v>
      </c>
      <c r="Y179" s="519">
        <v>1.9318</v>
      </c>
      <c r="Z179" s="519">
        <v>3.6200000000000003E-2</v>
      </c>
      <c r="AA179" s="519">
        <v>1.9679</v>
      </c>
      <c r="AB179" s="519">
        <v>0.29959999999999998</v>
      </c>
      <c r="AC179" s="519">
        <v>7.4000000000000003E-3</v>
      </c>
      <c r="AD179" s="519">
        <v>0.69350000000000001</v>
      </c>
      <c r="AE179" s="519">
        <v>1.0005999999999999</v>
      </c>
      <c r="AF179" s="519">
        <v>0.10340000000000001</v>
      </c>
      <c r="AG179" s="519">
        <v>8.5500000000000007E-2</v>
      </c>
      <c r="AH179" s="519">
        <v>0.30620000000000003</v>
      </c>
      <c r="AI179" s="519">
        <v>0.49509999999999998</v>
      </c>
      <c r="AJ179" s="530">
        <v>3.9630999999999998</v>
      </c>
      <c r="AK179" s="519">
        <v>0.2228</v>
      </c>
      <c r="AL179" s="519">
        <v>3.2300000000000002E-2</v>
      </c>
      <c r="AM179" s="519">
        <v>0.69869999999999999</v>
      </c>
      <c r="AN179" s="519">
        <v>0.95379999999999998</v>
      </c>
      <c r="AO179" s="519">
        <v>7.1900000000000006E-2</v>
      </c>
      <c r="AP179" s="519">
        <v>0.28349999999999997</v>
      </c>
      <c r="AQ179" s="519">
        <v>0.12590000000000001</v>
      </c>
      <c r="AR179" s="519">
        <v>0.48130000000000001</v>
      </c>
      <c r="AS179" s="519">
        <v>0.37930000000000003</v>
      </c>
      <c r="AT179" s="519">
        <v>0.48359999999999997</v>
      </c>
      <c r="AU179" s="519">
        <v>0.50519999999999998</v>
      </c>
      <c r="AV179" s="519">
        <v>1.3680000000000001</v>
      </c>
      <c r="AW179" s="519">
        <v>2.8E-3</v>
      </c>
      <c r="AX179" s="519">
        <v>3.1800000000000002E-2</v>
      </c>
      <c r="AY179" s="519">
        <v>5.6800000000000003E-2</v>
      </c>
      <c r="AZ179" s="519">
        <v>9.1399999999999995E-2</v>
      </c>
      <c r="BA179" s="531">
        <v>2.8944999999999999</v>
      </c>
      <c r="BB179" s="518">
        <v>0.1789</v>
      </c>
      <c r="BC179" s="519">
        <v>1.52E-2</v>
      </c>
      <c r="BD179" s="519">
        <v>4.9500000000000002E-2</v>
      </c>
      <c r="BE179" s="519">
        <v>0.24360000000000001</v>
      </c>
      <c r="BF179" s="519">
        <v>0</v>
      </c>
      <c r="BG179" s="519">
        <v>0</v>
      </c>
      <c r="BH179" s="519">
        <v>0.28370000000000001</v>
      </c>
      <c r="BI179" s="519">
        <v>0.28370000000000001</v>
      </c>
      <c r="BJ179" s="519">
        <v>0.13589999999999999</v>
      </c>
      <c r="BK179" s="519">
        <v>0.15440000000000001</v>
      </c>
      <c r="BL179" s="519">
        <v>4.3400000000000001E-2</v>
      </c>
      <c r="BM179" s="519">
        <v>0.33360000000000001</v>
      </c>
      <c r="BN179" s="519">
        <v>0.15229999999999999</v>
      </c>
      <c r="BO179" s="519">
        <v>2.9600000000000001E-2</v>
      </c>
      <c r="BP179" s="519">
        <v>0.1137</v>
      </c>
      <c r="BQ179" s="519">
        <v>0.29570000000000002</v>
      </c>
      <c r="BR179" s="529">
        <v>1.1567000000000001</v>
      </c>
      <c r="BS179" s="519">
        <v>6.6E-3</v>
      </c>
      <c r="BT179" s="519">
        <v>7.5499999999999998E-2</v>
      </c>
      <c r="BU179" s="519">
        <v>0</v>
      </c>
      <c r="BV179" s="519">
        <v>8.2100000000000006E-2</v>
      </c>
      <c r="BW179" s="519">
        <v>3.9699999999999999E-2</v>
      </c>
      <c r="BX179" s="519">
        <v>0.15920000000000001</v>
      </c>
      <c r="BY179" s="519">
        <v>0.32900000000000001</v>
      </c>
      <c r="BZ179" s="519">
        <v>0.52790000000000004</v>
      </c>
      <c r="CA179" s="519">
        <v>0.06</v>
      </c>
      <c r="CB179" s="519">
        <v>0.1187</v>
      </c>
      <c r="CC179" s="519">
        <v>2.0999999999999999E-3</v>
      </c>
      <c r="CD179" s="519">
        <v>0.18079999999999999</v>
      </c>
      <c r="CE179" s="519">
        <v>3.0999999999999999E-3</v>
      </c>
      <c r="CF179" s="519">
        <v>0</v>
      </c>
      <c r="CG179" s="519">
        <v>0</v>
      </c>
      <c r="CH179" s="519">
        <v>3.0999999999999999E-3</v>
      </c>
      <c r="CI179" s="530">
        <v>0.79379999999999995</v>
      </c>
      <c r="CJ179" s="519">
        <v>5.0799999999999998E-2</v>
      </c>
      <c r="CK179" s="519">
        <v>5.0900000000000001E-2</v>
      </c>
      <c r="CL179" s="519">
        <v>8.9999999999999993E-3</v>
      </c>
      <c r="CM179" s="519">
        <v>0.11070000000000001</v>
      </c>
      <c r="CN179" s="519">
        <v>4.5999999999999999E-3</v>
      </c>
      <c r="CO179" s="519">
        <v>0.1096</v>
      </c>
      <c r="CP179" s="519">
        <v>4.5100000000000001E-2</v>
      </c>
      <c r="CQ179" s="519">
        <v>0.1593</v>
      </c>
      <c r="CR179" s="519">
        <v>2.0000000000000001E-4</v>
      </c>
      <c r="CS179" s="519">
        <v>0</v>
      </c>
      <c r="CT179" s="519">
        <v>3.0999999999999999E-3</v>
      </c>
      <c r="CU179" s="519">
        <v>3.3E-3</v>
      </c>
      <c r="CV179" s="519">
        <v>0.1023</v>
      </c>
      <c r="CW179" s="519">
        <v>2E-3</v>
      </c>
      <c r="CX179" s="519">
        <v>5.9999999999999995E-4</v>
      </c>
      <c r="CY179" s="519">
        <v>0.10489999999999999</v>
      </c>
      <c r="CZ179" s="531">
        <v>0.37830000000000003</v>
      </c>
      <c r="DA179" s="96" t="s">
        <v>740</v>
      </c>
      <c r="DB179" s="97">
        <v>174</v>
      </c>
      <c r="DC179" s="226"/>
    </row>
    <row r="180" spans="1:107" ht="18" customHeight="1" x14ac:dyDescent="0.5">
      <c r="A180" s="92">
        <v>175</v>
      </c>
      <c r="B180" s="73" t="s">
        <v>704</v>
      </c>
      <c r="C180" s="516">
        <v>0</v>
      </c>
      <c r="D180" s="517">
        <v>0.79620000000000002</v>
      </c>
      <c r="E180" s="517">
        <v>0</v>
      </c>
      <c r="F180" s="517">
        <v>0.79620000000000002</v>
      </c>
      <c r="G180" s="517">
        <v>0</v>
      </c>
      <c r="H180" s="517">
        <v>0.28689999999999999</v>
      </c>
      <c r="I180" s="517">
        <v>0.94420000000000004</v>
      </c>
      <c r="J180" s="517">
        <v>1.2310000000000001</v>
      </c>
      <c r="K180" s="517">
        <v>1.1409</v>
      </c>
      <c r="L180" s="517">
        <v>0</v>
      </c>
      <c r="M180" s="517">
        <v>0.31940000000000002</v>
      </c>
      <c r="N180" s="517">
        <v>1.4602999999999999</v>
      </c>
      <c r="O180" s="517">
        <v>0</v>
      </c>
      <c r="P180" s="517">
        <v>0.3044</v>
      </c>
      <c r="Q180" s="517">
        <v>0</v>
      </c>
      <c r="R180" s="517">
        <v>0.3044</v>
      </c>
      <c r="S180" s="526">
        <v>3.7919</v>
      </c>
      <c r="T180" s="517">
        <v>0</v>
      </c>
      <c r="U180" s="517">
        <v>0.30599999999999999</v>
      </c>
      <c r="V180" s="517">
        <v>0</v>
      </c>
      <c r="W180" s="517">
        <v>0.30599999999999999</v>
      </c>
      <c r="X180" s="517">
        <v>0</v>
      </c>
      <c r="Y180" s="517">
        <v>0</v>
      </c>
      <c r="Z180" s="517">
        <v>0</v>
      </c>
      <c r="AA180" s="517">
        <v>0</v>
      </c>
      <c r="AB180" s="517">
        <v>0.20979999999999999</v>
      </c>
      <c r="AC180" s="517">
        <v>0</v>
      </c>
      <c r="AD180" s="517">
        <v>0</v>
      </c>
      <c r="AE180" s="517">
        <v>0.20979999999999999</v>
      </c>
      <c r="AF180" s="517">
        <v>0.32079999999999997</v>
      </c>
      <c r="AG180" s="517">
        <v>0.54359999999999997</v>
      </c>
      <c r="AH180" s="517">
        <v>0</v>
      </c>
      <c r="AI180" s="517">
        <v>0.86439999999999995</v>
      </c>
      <c r="AJ180" s="527">
        <v>1.3801000000000001</v>
      </c>
      <c r="AK180" s="517">
        <v>0</v>
      </c>
      <c r="AL180" s="517">
        <v>0</v>
      </c>
      <c r="AM180" s="517">
        <v>5.9900000000000002E-2</v>
      </c>
      <c r="AN180" s="517">
        <v>5.9900000000000002E-2</v>
      </c>
      <c r="AO180" s="517">
        <v>0</v>
      </c>
      <c r="AP180" s="517">
        <v>0</v>
      </c>
      <c r="AQ180" s="517">
        <v>0</v>
      </c>
      <c r="AR180" s="517">
        <v>0</v>
      </c>
      <c r="AS180" s="517">
        <v>0.25679999999999997</v>
      </c>
      <c r="AT180" s="517">
        <v>0.2999</v>
      </c>
      <c r="AU180" s="517">
        <v>0</v>
      </c>
      <c r="AV180" s="517">
        <v>0.55679999999999996</v>
      </c>
      <c r="AW180" s="517">
        <v>0</v>
      </c>
      <c r="AX180" s="517">
        <v>0.27550000000000002</v>
      </c>
      <c r="AY180" s="517">
        <v>0</v>
      </c>
      <c r="AZ180" s="517">
        <v>0.27550000000000002</v>
      </c>
      <c r="BA180" s="528">
        <v>0.8921</v>
      </c>
      <c r="BB180" s="516">
        <v>7.7999999999999996E-3</v>
      </c>
      <c r="BC180" s="517">
        <v>3.0800000000000001E-2</v>
      </c>
      <c r="BD180" s="517">
        <v>7.6799999999999993E-2</v>
      </c>
      <c r="BE180" s="517">
        <v>0.1154</v>
      </c>
      <c r="BF180" s="517">
        <v>2.3599999999999999E-2</v>
      </c>
      <c r="BG180" s="517">
        <v>0.1134</v>
      </c>
      <c r="BH180" s="517">
        <v>4.1200000000000001E-2</v>
      </c>
      <c r="BI180" s="517">
        <v>0.17810000000000001</v>
      </c>
      <c r="BJ180" s="517">
        <v>5.16E-2</v>
      </c>
      <c r="BK180" s="517">
        <v>8.8200000000000001E-2</v>
      </c>
      <c r="BL180" s="517">
        <v>0.1132</v>
      </c>
      <c r="BM180" s="517">
        <v>0.25309999999999999</v>
      </c>
      <c r="BN180" s="517">
        <v>7.6200000000000004E-2</v>
      </c>
      <c r="BO180" s="517">
        <v>2.0199999999999999E-2</v>
      </c>
      <c r="BP180" s="517">
        <v>1.78E-2</v>
      </c>
      <c r="BQ180" s="517">
        <v>0.1142</v>
      </c>
      <c r="BR180" s="526">
        <v>0.66080000000000005</v>
      </c>
      <c r="BS180" s="517">
        <v>1.89E-2</v>
      </c>
      <c r="BT180" s="517">
        <v>2.0199999999999999E-2</v>
      </c>
      <c r="BU180" s="517">
        <v>1.01E-2</v>
      </c>
      <c r="BV180" s="517">
        <v>4.9200000000000001E-2</v>
      </c>
      <c r="BW180" s="517">
        <v>5.1499999999999997E-2</v>
      </c>
      <c r="BX180" s="517">
        <v>2.0799999999999999E-2</v>
      </c>
      <c r="BY180" s="517">
        <v>7.9000000000000008E-3</v>
      </c>
      <c r="BZ180" s="517">
        <v>8.0299999999999996E-2</v>
      </c>
      <c r="CA180" s="517">
        <v>3.04E-2</v>
      </c>
      <c r="CB180" s="517">
        <v>4.1000000000000002E-2</v>
      </c>
      <c r="CC180" s="517">
        <v>5.7000000000000002E-2</v>
      </c>
      <c r="CD180" s="517">
        <v>0.1283</v>
      </c>
      <c r="CE180" s="517">
        <v>0.1638</v>
      </c>
      <c r="CF180" s="517">
        <v>3.2199999999999999E-2</v>
      </c>
      <c r="CG180" s="517">
        <v>1.72E-2</v>
      </c>
      <c r="CH180" s="517">
        <v>0.21310000000000001</v>
      </c>
      <c r="CI180" s="527">
        <v>0.47089999999999999</v>
      </c>
      <c r="CJ180" s="517">
        <v>1.9099999999999999E-2</v>
      </c>
      <c r="CK180" s="517">
        <v>2.5100000000000001E-2</v>
      </c>
      <c r="CL180" s="517">
        <v>3.7699999999999997E-2</v>
      </c>
      <c r="CM180" s="517">
        <v>8.1900000000000001E-2</v>
      </c>
      <c r="CN180" s="517">
        <v>0.77490000000000003</v>
      </c>
      <c r="CO180" s="517">
        <v>0.90890000000000004</v>
      </c>
      <c r="CP180" s="517">
        <v>8.1100000000000005E-2</v>
      </c>
      <c r="CQ180" s="517">
        <v>1.7649999999999999</v>
      </c>
      <c r="CR180" s="517">
        <v>8.3400000000000002E-2</v>
      </c>
      <c r="CS180" s="517">
        <v>1.6199999999999999E-2</v>
      </c>
      <c r="CT180" s="517">
        <v>7.5300000000000006E-2</v>
      </c>
      <c r="CU180" s="517">
        <v>0.1749</v>
      </c>
      <c r="CV180" s="517">
        <v>0.18010000000000001</v>
      </c>
      <c r="CW180" s="517">
        <v>7.0800000000000002E-2</v>
      </c>
      <c r="CX180" s="517">
        <v>4.9700000000000001E-2</v>
      </c>
      <c r="CY180" s="517">
        <v>0.30059999999999998</v>
      </c>
      <c r="CZ180" s="528">
        <v>2.3224</v>
      </c>
      <c r="DA180" s="93" t="s">
        <v>741</v>
      </c>
      <c r="DB180" s="94">
        <v>175</v>
      </c>
      <c r="DC180" s="226"/>
    </row>
    <row r="181" spans="1:107" ht="18" customHeight="1" x14ac:dyDescent="0.5">
      <c r="A181" s="95">
        <v>176</v>
      </c>
      <c r="B181" s="77" t="s">
        <v>705</v>
      </c>
      <c r="C181" s="518">
        <v>0</v>
      </c>
      <c r="D181" s="519">
        <v>0</v>
      </c>
      <c r="E181" s="519">
        <v>0</v>
      </c>
      <c r="F181" s="519">
        <v>0</v>
      </c>
      <c r="G181" s="519">
        <v>0</v>
      </c>
      <c r="H181" s="519">
        <v>0</v>
      </c>
      <c r="I181" s="519">
        <v>0</v>
      </c>
      <c r="J181" s="519">
        <v>0</v>
      </c>
      <c r="K181" s="519">
        <v>0</v>
      </c>
      <c r="L181" s="519">
        <v>0</v>
      </c>
      <c r="M181" s="519">
        <v>0</v>
      </c>
      <c r="N181" s="519">
        <v>0</v>
      </c>
      <c r="O181" s="519">
        <v>0</v>
      </c>
      <c r="P181" s="519">
        <v>0</v>
      </c>
      <c r="Q181" s="519">
        <v>0</v>
      </c>
      <c r="R181" s="519">
        <v>0</v>
      </c>
      <c r="S181" s="529">
        <v>0</v>
      </c>
      <c r="T181" s="519">
        <v>0</v>
      </c>
      <c r="U181" s="519">
        <v>0</v>
      </c>
      <c r="V181" s="519">
        <v>0</v>
      </c>
      <c r="W181" s="519">
        <v>0</v>
      </c>
      <c r="X181" s="519">
        <v>0</v>
      </c>
      <c r="Y181" s="519">
        <v>0</v>
      </c>
      <c r="Z181" s="519">
        <v>0</v>
      </c>
      <c r="AA181" s="519">
        <v>0</v>
      </c>
      <c r="AB181" s="519">
        <v>0</v>
      </c>
      <c r="AC181" s="519">
        <v>0</v>
      </c>
      <c r="AD181" s="519">
        <v>0</v>
      </c>
      <c r="AE181" s="519">
        <v>0</v>
      </c>
      <c r="AF181" s="519">
        <v>0</v>
      </c>
      <c r="AG181" s="519">
        <v>0</v>
      </c>
      <c r="AH181" s="519">
        <v>0</v>
      </c>
      <c r="AI181" s="519">
        <v>0</v>
      </c>
      <c r="AJ181" s="530">
        <v>0</v>
      </c>
      <c r="AK181" s="519">
        <v>0</v>
      </c>
      <c r="AL181" s="519">
        <v>0</v>
      </c>
      <c r="AM181" s="519">
        <v>0</v>
      </c>
      <c r="AN181" s="519">
        <v>0</v>
      </c>
      <c r="AO181" s="519">
        <v>0</v>
      </c>
      <c r="AP181" s="519">
        <v>0</v>
      </c>
      <c r="AQ181" s="519">
        <v>0</v>
      </c>
      <c r="AR181" s="519">
        <v>0</v>
      </c>
      <c r="AS181" s="519">
        <v>0</v>
      </c>
      <c r="AT181" s="519">
        <v>0</v>
      </c>
      <c r="AU181" s="519">
        <v>0</v>
      </c>
      <c r="AV181" s="519">
        <v>0</v>
      </c>
      <c r="AW181" s="519">
        <v>0</v>
      </c>
      <c r="AX181" s="519">
        <v>0</v>
      </c>
      <c r="AY181" s="519">
        <v>0</v>
      </c>
      <c r="AZ181" s="519">
        <v>0</v>
      </c>
      <c r="BA181" s="531">
        <v>0</v>
      </c>
      <c r="BB181" s="518">
        <v>3.8E-3</v>
      </c>
      <c r="BC181" s="519">
        <v>0</v>
      </c>
      <c r="BD181" s="519">
        <v>2.5999999999999999E-3</v>
      </c>
      <c r="BE181" s="519">
        <v>6.4999999999999997E-3</v>
      </c>
      <c r="BF181" s="519">
        <v>0</v>
      </c>
      <c r="BG181" s="519">
        <v>0</v>
      </c>
      <c r="BH181" s="519">
        <v>0</v>
      </c>
      <c r="BI181" s="519">
        <v>0</v>
      </c>
      <c r="BJ181" s="519">
        <v>1E-4</v>
      </c>
      <c r="BK181" s="519">
        <v>0</v>
      </c>
      <c r="BL181" s="519">
        <v>0</v>
      </c>
      <c r="BM181" s="519">
        <v>1E-4</v>
      </c>
      <c r="BN181" s="519">
        <v>0</v>
      </c>
      <c r="BO181" s="519">
        <v>5.3E-3</v>
      </c>
      <c r="BP181" s="519">
        <v>0</v>
      </c>
      <c r="BQ181" s="519">
        <v>5.3E-3</v>
      </c>
      <c r="BR181" s="529">
        <v>1.18E-2</v>
      </c>
      <c r="BS181" s="519">
        <v>0</v>
      </c>
      <c r="BT181" s="519">
        <v>0.18509999999999999</v>
      </c>
      <c r="BU181" s="519">
        <v>8.0000000000000004E-4</v>
      </c>
      <c r="BV181" s="519">
        <v>0.18590000000000001</v>
      </c>
      <c r="BW181" s="519">
        <v>8.0000000000000004E-4</v>
      </c>
      <c r="BX181" s="519">
        <v>5.0700000000000002E-2</v>
      </c>
      <c r="BY181" s="519">
        <v>0</v>
      </c>
      <c r="BZ181" s="519">
        <v>5.1499999999999997E-2</v>
      </c>
      <c r="CA181" s="519">
        <v>6.9999999999999999E-4</v>
      </c>
      <c r="CB181" s="519">
        <v>2.0999999999999999E-3</v>
      </c>
      <c r="CC181" s="519">
        <v>0</v>
      </c>
      <c r="CD181" s="519">
        <v>2.8E-3</v>
      </c>
      <c r="CE181" s="519">
        <v>1.5E-3</v>
      </c>
      <c r="CF181" s="519">
        <v>0</v>
      </c>
      <c r="CG181" s="519">
        <v>0</v>
      </c>
      <c r="CH181" s="519">
        <v>1.5E-3</v>
      </c>
      <c r="CI181" s="530">
        <v>0.2417</v>
      </c>
      <c r="CJ181" s="519">
        <v>0</v>
      </c>
      <c r="CK181" s="519">
        <v>0</v>
      </c>
      <c r="CL181" s="519">
        <v>0</v>
      </c>
      <c r="CM181" s="519">
        <v>0</v>
      </c>
      <c r="CN181" s="519">
        <v>0</v>
      </c>
      <c r="CO181" s="519">
        <v>2.5767000000000002</v>
      </c>
      <c r="CP181" s="519">
        <v>0</v>
      </c>
      <c r="CQ181" s="519">
        <v>2.5767000000000002</v>
      </c>
      <c r="CR181" s="519">
        <v>0</v>
      </c>
      <c r="CS181" s="519">
        <v>0</v>
      </c>
      <c r="CT181" s="519">
        <v>2.0999999999999999E-3</v>
      </c>
      <c r="CU181" s="519">
        <v>2.0999999999999999E-3</v>
      </c>
      <c r="CV181" s="519">
        <v>0</v>
      </c>
      <c r="CW181" s="519">
        <v>0</v>
      </c>
      <c r="CX181" s="519">
        <v>0</v>
      </c>
      <c r="CY181" s="519">
        <v>0</v>
      </c>
      <c r="CZ181" s="531">
        <v>2.5789</v>
      </c>
      <c r="DA181" s="96" t="s">
        <v>742</v>
      </c>
      <c r="DB181" s="97">
        <v>176</v>
      </c>
      <c r="DC181" s="226"/>
    </row>
    <row r="182" spans="1:107" ht="18" customHeight="1" x14ac:dyDescent="0.5">
      <c r="A182" s="92">
        <v>177</v>
      </c>
      <c r="B182" s="73" t="s">
        <v>706</v>
      </c>
      <c r="C182" s="516">
        <v>1.1999999999999999E-3</v>
      </c>
      <c r="D182" s="517">
        <v>5.1000000000000004E-3</v>
      </c>
      <c r="E182" s="517">
        <v>0</v>
      </c>
      <c r="F182" s="517">
        <v>6.3E-3</v>
      </c>
      <c r="G182" s="517">
        <v>3.0499999999999999E-2</v>
      </c>
      <c r="H182" s="517">
        <v>0</v>
      </c>
      <c r="I182" s="517">
        <v>0</v>
      </c>
      <c r="J182" s="517">
        <v>3.0499999999999999E-2</v>
      </c>
      <c r="K182" s="517">
        <v>2.0999999999999999E-3</v>
      </c>
      <c r="L182" s="517">
        <v>2.2000000000000001E-3</v>
      </c>
      <c r="M182" s="517">
        <v>1.1999999999999999E-3</v>
      </c>
      <c r="N182" s="517">
        <v>5.4999999999999997E-3</v>
      </c>
      <c r="O182" s="517">
        <v>0</v>
      </c>
      <c r="P182" s="517">
        <v>8.8700000000000001E-2</v>
      </c>
      <c r="Q182" s="517">
        <v>1.1000000000000001E-3</v>
      </c>
      <c r="R182" s="517">
        <v>8.9800000000000005E-2</v>
      </c>
      <c r="S182" s="526">
        <v>0.1321</v>
      </c>
      <c r="T182" s="517">
        <v>8.0799999999999997E-2</v>
      </c>
      <c r="U182" s="517">
        <v>0.13370000000000001</v>
      </c>
      <c r="V182" s="517">
        <v>3.9600000000000003E-2</v>
      </c>
      <c r="W182" s="517">
        <v>0.25409999999999999</v>
      </c>
      <c r="X182" s="517">
        <v>0</v>
      </c>
      <c r="Y182" s="517">
        <v>0</v>
      </c>
      <c r="Z182" s="517">
        <v>5.1000000000000004E-3</v>
      </c>
      <c r="AA182" s="517">
        <v>5.1000000000000004E-3</v>
      </c>
      <c r="AB182" s="517">
        <v>0</v>
      </c>
      <c r="AC182" s="517">
        <v>0</v>
      </c>
      <c r="AD182" s="517">
        <v>2.3999999999999998E-3</v>
      </c>
      <c r="AE182" s="517">
        <v>2.3999999999999998E-3</v>
      </c>
      <c r="AF182" s="517">
        <v>0</v>
      </c>
      <c r="AG182" s="517">
        <v>6.4999999999999997E-3</v>
      </c>
      <c r="AH182" s="517">
        <v>0.19259999999999999</v>
      </c>
      <c r="AI182" s="517">
        <v>0.1991</v>
      </c>
      <c r="AJ182" s="527">
        <v>0.46060000000000001</v>
      </c>
      <c r="AK182" s="517">
        <v>0</v>
      </c>
      <c r="AL182" s="517">
        <v>3.1E-2</v>
      </c>
      <c r="AM182" s="517">
        <v>0.96319999999999995</v>
      </c>
      <c r="AN182" s="517">
        <v>0.99419999999999997</v>
      </c>
      <c r="AO182" s="517">
        <v>0</v>
      </c>
      <c r="AP182" s="517">
        <v>0</v>
      </c>
      <c r="AQ182" s="517">
        <v>1.1000000000000001E-3</v>
      </c>
      <c r="AR182" s="517">
        <v>1.1000000000000001E-3</v>
      </c>
      <c r="AS182" s="517">
        <v>0.108</v>
      </c>
      <c r="AT182" s="517">
        <v>1.17E-2</v>
      </c>
      <c r="AU182" s="517">
        <v>8.2000000000000007E-3</v>
      </c>
      <c r="AV182" s="517">
        <v>0.12790000000000001</v>
      </c>
      <c r="AW182" s="517">
        <v>1E-4</v>
      </c>
      <c r="AX182" s="517">
        <v>8.9999999999999998E-4</v>
      </c>
      <c r="AY182" s="517">
        <v>0.2021</v>
      </c>
      <c r="AZ182" s="517">
        <v>0.20300000000000001</v>
      </c>
      <c r="BA182" s="528">
        <v>1.3262</v>
      </c>
      <c r="BB182" s="516">
        <v>1.84E-2</v>
      </c>
      <c r="BC182" s="517">
        <v>1.2E-2</v>
      </c>
      <c r="BD182" s="517">
        <v>3.5000000000000001E-3</v>
      </c>
      <c r="BE182" s="517">
        <v>3.39E-2</v>
      </c>
      <c r="BF182" s="517">
        <v>8.6E-3</v>
      </c>
      <c r="BG182" s="517">
        <v>1.4800000000000001E-2</v>
      </c>
      <c r="BH182" s="517">
        <v>4.3E-3</v>
      </c>
      <c r="BI182" s="517">
        <v>2.7799999999999998E-2</v>
      </c>
      <c r="BJ182" s="517">
        <v>2.3E-3</v>
      </c>
      <c r="BK182" s="517">
        <v>2.3999999999999998E-3</v>
      </c>
      <c r="BL182" s="517">
        <v>1.03E-2</v>
      </c>
      <c r="BM182" s="517">
        <v>1.5100000000000001E-2</v>
      </c>
      <c r="BN182" s="517">
        <v>3.0999999999999999E-3</v>
      </c>
      <c r="BO182" s="517">
        <v>1E-3</v>
      </c>
      <c r="BP182" s="517">
        <v>2.3E-3</v>
      </c>
      <c r="BQ182" s="517">
        <v>6.3E-3</v>
      </c>
      <c r="BR182" s="526">
        <v>8.3000000000000004E-2</v>
      </c>
      <c r="BS182" s="517">
        <v>1.2200000000000001E-2</v>
      </c>
      <c r="BT182" s="517">
        <v>7.1000000000000004E-3</v>
      </c>
      <c r="BU182" s="517">
        <v>4.8999999999999998E-3</v>
      </c>
      <c r="BV182" s="517">
        <v>2.4299999999999999E-2</v>
      </c>
      <c r="BW182" s="517">
        <v>1.4E-3</v>
      </c>
      <c r="BX182" s="517">
        <v>2E-3</v>
      </c>
      <c r="BY182" s="517">
        <v>1.1999999999999999E-3</v>
      </c>
      <c r="BZ182" s="517">
        <v>4.5999999999999999E-3</v>
      </c>
      <c r="CA182" s="517">
        <v>5.0000000000000001E-4</v>
      </c>
      <c r="CB182" s="517">
        <v>1.1000000000000001E-3</v>
      </c>
      <c r="CC182" s="517">
        <v>5.9999999999999995E-4</v>
      </c>
      <c r="CD182" s="517">
        <v>2.2000000000000001E-3</v>
      </c>
      <c r="CE182" s="517">
        <v>2.0000000000000001E-4</v>
      </c>
      <c r="CF182" s="517">
        <v>5.0000000000000001E-4</v>
      </c>
      <c r="CG182" s="517">
        <v>8.9999999999999998E-4</v>
      </c>
      <c r="CH182" s="517">
        <v>1.6999999999999999E-3</v>
      </c>
      <c r="CI182" s="527">
        <v>3.2800000000000003E-2</v>
      </c>
      <c r="CJ182" s="517">
        <v>6.9999999999999999E-4</v>
      </c>
      <c r="CK182" s="517">
        <v>0.16259999999999999</v>
      </c>
      <c r="CL182" s="517">
        <v>0.37109999999999999</v>
      </c>
      <c r="CM182" s="517">
        <v>0.53449999999999998</v>
      </c>
      <c r="CN182" s="517">
        <v>8.0000000000000004E-4</v>
      </c>
      <c r="CO182" s="517">
        <v>4.5999999999999999E-3</v>
      </c>
      <c r="CP182" s="517">
        <v>0</v>
      </c>
      <c r="CQ182" s="517">
        <v>5.4000000000000003E-3</v>
      </c>
      <c r="CR182" s="517">
        <v>4.0000000000000002E-4</v>
      </c>
      <c r="CS182" s="517">
        <v>1.1999999999999999E-3</v>
      </c>
      <c r="CT182" s="517">
        <v>4.0000000000000002E-4</v>
      </c>
      <c r="CU182" s="517">
        <v>2.0999999999999999E-3</v>
      </c>
      <c r="CV182" s="517">
        <v>2.7000000000000001E-3</v>
      </c>
      <c r="CW182" s="517">
        <v>0.23330000000000001</v>
      </c>
      <c r="CX182" s="517">
        <v>4.0000000000000002E-4</v>
      </c>
      <c r="CY182" s="517">
        <v>0.2364</v>
      </c>
      <c r="CZ182" s="528">
        <v>0.77829999999999999</v>
      </c>
      <c r="DA182" s="93" t="s">
        <v>743</v>
      </c>
      <c r="DB182" s="94">
        <v>177</v>
      </c>
      <c r="DC182" s="226"/>
    </row>
    <row r="183" spans="1:107" ht="18" customHeight="1" x14ac:dyDescent="0.5">
      <c r="A183" s="95">
        <v>178</v>
      </c>
      <c r="B183" s="77" t="s">
        <v>707</v>
      </c>
      <c r="C183" s="518">
        <v>0</v>
      </c>
      <c r="D183" s="519">
        <v>0</v>
      </c>
      <c r="E183" s="519">
        <v>0</v>
      </c>
      <c r="F183" s="519">
        <v>0</v>
      </c>
      <c r="G183" s="519">
        <v>0</v>
      </c>
      <c r="H183" s="519">
        <v>0</v>
      </c>
      <c r="I183" s="519">
        <v>2.7199999999999998E-2</v>
      </c>
      <c r="J183" s="519">
        <v>2.7199999999999998E-2</v>
      </c>
      <c r="K183" s="519">
        <v>0</v>
      </c>
      <c r="L183" s="519">
        <v>5.1000000000000004E-3</v>
      </c>
      <c r="M183" s="519">
        <v>5.1999999999999998E-3</v>
      </c>
      <c r="N183" s="519">
        <v>1.03E-2</v>
      </c>
      <c r="O183" s="519">
        <v>8.7999999999999995E-2</v>
      </c>
      <c r="P183" s="519">
        <v>0</v>
      </c>
      <c r="Q183" s="519">
        <v>0</v>
      </c>
      <c r="R183" s="519">
        <v>8.7999999999999995E-2</v>
      </c>
      <c r="S183" s="529">
        <v>0.1255</v>
      </c>
      <c r="T183" s="519">
        <v>0</v>
      </c>
      <c r="U183" s="519">
        <v>3.8E-3</v>
      </c>
      <c r="V183" s="519">
        <v>0</v>
      </c>
      <c r="W183" s="519">
        <v>3.8E-3</v>
      </c>
      <c r="X183" s="519">
        <v>0</v>
      </c>
      <c r="Y183" s="519">
        <v>0</v>
      </c>
      <c r="Z183" s="519">
        <v>0</v>
      </c>
      <c r="AA183" s="519">
        <v>0</v>
      </c>
      <c r="AB183" s="519">
        <v>0</v>
      </c>
      <c r="AC183" s="519">
        <v>0</v>
      </c>
      <c r="AD183" s="519">
        <v>0</v>
      </c>
      <c r="AE183" s="519">
        <v>0</v>
      </c>
      <c r="AF183" s="519">
        <v>0</v>
      </c>
      <c r="AG183" s="519">
        <v>0</v>
      </c>
      <c r="AH183" s="519">
        <v>0</v>
      </c>
      <c r="AI183" s="519">
        <v>0</v>
      </c>
      <c r="AJ183" s="530">
        <v>3.8E-3</v>
      </c>
      <c r="AK183" s="519">
        <v>0</v>
      </c>
      <c r="AL183" s="519">
        <v>0</v>
      </c>
      <c r="AM183" s="519">
        <v>0</v>
      </c>
      <c r="AN183" s="519">
        <v>0</v>
      </c>
      <c r="AO183" s="519">
        <v>0</v>
      </c>
      <c r="AP183" s="519">
        <v>0</v>
      </c>
      <c r="AQ183" s="519">
        <v>0</v>
      </c>
      <c r="AR183" s="519">
        <v>0</v>
      </c>
      <c r="AS183" s="519">
        <v>0</v>
      </c>
      <c r="AT183" s="519">
        <v>0.2266</v>
      </c>
      <c r="AU183" s="519">
        <v>0</v>
      </c>
      <c r="AV183" s="519">
        <v>0.2266</v>
      </c>
      <c r="AW183" s="519">
        <v>0</v>
      </c>
      <c r="AX183" s="519">
        <v>0</v>
      </c>
      <c r="AY183" s="519">
        <v>0</v>
      </c>
      <c r="AZ183" s="519">
        <v>0</v>
      </c>
      <c r="BA183" s="531">
        <v>0.2266</v>
      </c>
      <c r="BB183" s="518">
        <v>0</v>
      </c>
      <c r="BC183" s="519">
        <v>1.7299999999999999E-2</v>
      </c>
      <c r="BD183" s="519">
        <v>4.3E-3</v>
      </c>
      <c r="BE183" s="519">
        <v>2.1600000000000001E-2</v>
      </c>
      <c r="BF183" s="519">
        <v>3.5000000000000001E-3</v>
      </c>
      <c r="BG183" s="519">
        <v>0</v>
      </c>
      <c r="BH183" s="519">
        <v>0</v>
      </c>
      <c r="BI183" s="519">
        <v>3.5000000000000001E-3</v>
      </c>
      <c r="BJ183" s="519">
        <v>0</v>
      </c>
      <c r="BK183" s="519">
        <v>0</v>
      </c>
      <c r="BL183" s="519">
        <v>0</v>
      </c>
      <c r="BM183" s="519">
        <v>0</v>
      </c>
      <c r="BN183" s="519">
        <v>0</v>
      </c>
      <c r="BO183" s="519">
        <v>0</v>
      </c>
      <c r="BP183" s="519">
        <v>0</v>
      </c>
      <c r="BQ183" s="519">
        <v>0</v>
      </c>
      <c r="BR183" s="529">
        <v>2.5100000000000001E-2</v>
      </c>
      <c r="BS183" s="519">
        <v>0</v>
      </c>
      <c r="BT183" s="519">
        <v>5.3600000000000002E-2</v>
      </c>
      <c r="BU183" s="519">
        <v>0</v>
      </c>
      <c r="BV183" s="519">
        <v>5.3600000000000002E-2</v>
      </c>
      <c r="BW183" s="519">
        <v>0</v>
      </c>
      <c r="BX183" s="519">
        <v>1.26E-2</v>
      </c>
      <c r="BY183" s="519">
        <v>0</v>
      </c>
      <c r="BZ183" s="519">
        <v>1.26E-2</v>
      </c>
      <c r="CA183" s="519">
        <v>0</v>
      </c>
      <c r="CB183" s="519">
        <v>0</v>
      </c>
      <c r="CC183" s="519">
        <v>0</v>
      </c>
      <c r="CD183" s="519">
        <v>0</v>
      </c>
      <c r="CE183" s="519">
        <v>0</v>
      </c>
      <c r="CF183" s="519">
        <v>0</v>
      </c>
      <c r="CG183" s="519">
        <v>0</v>
      </c>
      <c r="CH183" s="519">
        <v>0</v>
      </c>
      <c r="CI183" s="530">
        <v>6.6199999999999995E-2</v>
      </c>
      <c r="CJ183" s="519">
        <v>0</v>
      </c>
      <c r="CK183" s="519">
        <v>2.0000000000000001E-4</v>
      </c>
      <c r="CL183" s="519">
        <v>5.0000000000000001E-4</v>
      </c>
      <c r="CM183" s="519">
        <v>6.9999999999999999E-4</v>
      </c>
      <c r="CN183" s="519">
        <v>0</v>
      </c>
      <c r="CO183" s="519">
        <v>0</v>
      </c>
      <c r="CP183" s="519">
        <v>0.1163</v>
      </c>
      <c r="CQ183" s="519">
        <v>0.1163</v>
      </c>
      <c r="CR183" s="519">
        <v>8.14E-2</v>
      </c>
      <c r="CS183" s="519">
        <v>5.2299999999999999E-2</v>
      </c>
      <c r="CT183" s="519">
        <v>0</v>
      </c>
      <c r="CU183" s="519">
        <v>0.13370000000000001</v>
      </c>
      <c r="CV183" s="519">
        <v>1.5068999999999999</v>
      </c>
      <c r="CW183" s="519">
        <v>0</v>
      </c>
      <c r="CX183" s="519">
        <v>0</v>
      </c>
      <c r="CY183" s="519">
        <v>1.5068999999999999</v>
      </c>
      <c r="CZ183" s="531">
        <v>1.7576000000000001</v>
      </c>
      <c r="DA183" s="96" t="s">
        <v>744</v>
      </c>
      <c r="DB183" s="97">
        <v>178</v>
      </c>
      <c r="DC183" s="226"/>
    </row>
    <row r="184" spans="1:107" ht="18" customHeight="1" x14ac:dyDescent="0.5">
      <c r="A184" s="92">
        <v>179</v>
      </c>
      <c r="B184" s="73" t="s">
        <v>708</v>
      </c>
      <c r="C184" s="516">
        <v>0</v>
      </c>
      <c r="D184" s="517">
        <v>0</v>
      </c>
      <c r="E184" s="517">
        <v>0</v>
      </c>
      <c r="F184" s="517">
        <v>0</v>
      </c>
      <c r="G184" s="517">
        <v>0</v>
      </c>
      <c r="H184" s="517">
        <v>3.61E-2</v>
      </c>
      <c r="I184" s="517">
        <v>0</v>
      </c>
      <c r="J184" s="517">
        <v>3.61E-2</v>
      </c>
      <c r="K184" s="517">
        <v>0</v>
      </c>
      <c r="L184" s="517">
        <v>0</v>
      </c>
      <c r="M184" s="517">
        <v>8.1600000000000006E-2</v>
      </c>
      <c r="N184" s="517">
        <v>8.1600000000000006E-2</v>
      </c>
      <c r="O184" s="517">
        <v>0</v>
      </c>
      <c r="P184" s="517">
        <v>0</v>
      </c>
      <c r="Q184" s="517">
        <v>0</v>
      </c>
      <c r="R184" s="517">
        <v>0</v>
      </c>
      <c r="S184" s="526">
        <v>0.1177</v>
      </c>
      <c r="T184" s="517">
        <v>0</v>
      </c>
      <c r="U184" s="517">
        <v>0</v>
      </c>
      <c r="V184" s="517">
        <v>0</v>
      </c>
      <c r="W184" s="517">
        <v>0</v>
      </c>
      <c r="X184" s="517">
        <v>0</v>
      </c>
      <c r="Y184" s="517">
        <v>0</v>
      </c>
      <c r="Z184" s="517">
        <v>0</v>
      </c>
      <c r="AA184" s="517">
        <v>0</v>
      </c>
      <c r="AB184" s="517">
        <v>0</v>
      </c>
      <c r="AC184" s="517">
        <v>0</v>
      </c>
      <c r="AD184" s="517">
        <v>0</v>
      </c>
      <c r="AE184" s="517">
        <v>0</v>
      </c>
      <c r="AF184" s="517">
        <v>0</v>
      </c>
      <c r="AG184" s="517">
        <v>0</v>
      </c>
      <c r="AH184" s="517">
        <v>0</v>
      </c>
      <c r="AI184" s="517">
        <v>0</v>
      </c>
      <c r="AJ184" s="527">
        <v>0</v>
      </c>
      <c r="AK184" s="517">
        <v>0</v>
      </c>
      <c r="AL184" s="517">
        <v>0</v>
      </c>
      <c r="AM184" s="517">
        <v>0</v>
      </c>
      <c r="AN184" s="517">
        <v>0</v>
      </c>
      <c r="AO184" s="517">
        <v>0</v>
      </c>
      <c r="AP184" s="517">
        <v>0</v>
      </c>
      <c r="AQ184" s="517">
        <v>0</v>
      </c>
      <c r="AR184" s="517">
        <v>0</v>
      </c>
      <c r="AS184" s="517">
        <v>0</v>
      </c>
      <c r="AT184" s="517">
        <v>0</v>
      </c>
      <c r="AU184" s="517">
        <v>0</v>
      </c>
      <c r="AV184" s="517">
        <v>0</v>
      </c>
      <c r="AW184" s="517">
        <v>0</v>
      </c>
      <c r="AX184" s="517">
        <v>0</v>
      </c>
      <c r="AY184" s="517">
        <v>0</v>
      </c>
      <c r="AZ184" s="517">
        <v>0</v>
      </c>
      <c r="BA184" s="528">
        <v>0</v>
      </c>
      <c r="BB184" s="516">
        <v>8.3099999999999993E-2</v>
      </c>
      <c r="BC184" s="517">
        <v>0.32719999999999999</v>
      </c>
      <c r="BD184" s="517">
        <v>0.24249999999999999</v>
      </c>
      <c r="BE184" s="517">
        <v>0.65290000000000004</v>
      </c>
      <c r="BF184" s="517">
        <v>0.59540000000000004</v>
      </c>
      <c r="BG184" s="517">
        <v>0.50449999999999995</v>
      </c>
      <c r="BH184" s="517">
        <v>0.64439999999999997</v>
      </c>
      <c r="BI184" s="517">
        <v>1.7443</v>
      </c>
      <c r="BJ184" s="517">
        <v>0.25019999999999998</v>
      </c>
      <c r="BK184" s="517">
        <v>0.2334</v>
      </c>
      <c r="BL184" s="517">
        <v>0</v>
      </c>
      <c r="BM184" s="517">
        <v>0.48359999999999997</v>
      </c>
      <c r="BN184" s="517">
        <v>8.3500000000000005E-2</v>
      </c>
      <c r="BO184" s="517">
        <v>0</v>
      </c>
      <c r="BP184" s="517">
        <v>0.40629999999999999</v>
      </c>
      <c r="BQ184" s="517">
        <v>0.4899</v>
      </c>
      <c r="BR184" s="526">
        <v>3.3706</v>
      </c>
      <c r="BS184" s="517">
        <v>5.1499999999999997E-2</v>
      </c>
      <c r="BT184" s="517">
        <v>3.8E-3</v>
      </c>
      <c r="BU184" s="517">
        <v>0.50629999999999997</v>
      </c>
      <c r="BV184" s="517">
        <v>0.56159999999999999</v>
      </c>
      <c r="BW184" s="517">
        <v>0.59730000000000005</v>
      </c>
      <c r="BX184" s="517">
        <v>8.6999999999999994E-3</v>
      </c>
      <c r="BY184" s="517">
        <v>0.82089999999999996</v>
      </c>
      <c r="BZ184" s="517">
        <v>1.4269000000000001</v>
      </c>
      <c r="CA184" s="517">
        <v>0.29830000000000001</v>
      </c>
      <c r="CB184" s="517">
        <v>0.99019999999999997</v>
      </c>
      <c r="CC184" s="517">
        <v>4.0000000000000001E-3</v>
      </c>
      <c r="CD184" s="517">
        <v>1.2925</v>
      </c>
      <c r="CE184" s="517">
        <v>9.1999999999999998E-2</v>
      </c>
      <c r="CF184" s="517">
        <v>0.57169999999999999</v>
      </c>
      <c r="CG184" s="517">
        <v>0.43340000000000001</v>
      </c>
      <c r="CH184" s="517">
        <v>1.0971</v>
      </c>
      <c r="CI184" s="527">
        <v>4.3780999999999999</v>
      </c>
      <c r="CJ184" s="517">
        <v>0.48630000000000001</v>
      </c>
      <c r="CK184" s="517">
        <v>0</v>
      </c>
      <c r="CL184" s="517">
        <v>0.1648</v>
      </c>
      <c r="CM184" s="517">
        <v>0.65110000000000001</v>
      </c>
      <c r="CN184" s="517">
        <v>1.4E-3</v>
      </c>
      <c r="CO184" s="517">
        <v>8.8900000000000007E-2</v>
      </c>
      <c r="CP184" s="517">
        <v>5.3E-3</v>
      </c>
      <c r="CQ184" s="517">
        <v>9.5600000000000004E-2</v>
      </c>
      <c r="CR184" s="517">
        <v>8.0999999999999996E-3</v>
      </c>
      <c r="CS184" s="517">
        <v>0.33679999999999999</v>
      </c>
      <c r="CT184" s="517">
        <v>0.25309999999999999</v>
      </c>
      <c r="CU184" s="517">
        <v>0.59799999999999998</v>
      </c>
      <c r="CV184" s="517">
        <v>0.39660000000000001</v>
      </c>
      <c r="CW184" s="517">
        <v>0.17180000000000001</v>
      </c>
      <c r="CX184" s="517">
        <v>5.8599999999999999E-2</v>
      </c>
      <c r="CY184" s="517">
        <v>0.62690000000000001</v>
      </c>
      <c r="CZ184" s="528">
        <v>1.9716</v>
      </c>
      <c r="DA184" s="93" t="s">
        <v>745</v>
      </c>
      <c r="DB184" s="94">
        <v>179</v>
      </c>
      <c r="DC184" s="226"/>
    </row>
    <row r="185" spans="1:107" ht="18" customHeight="1" x14ac:dyDescent="0.5">
      <c r="A185" s="95">
        <v>180</v>
      </c>
      <c r="B185" s="77" t="s">
        <v>709</v>
      </c>
      <c r="C185" s="518">
        <v>0</v>
      </c>
      <c r="D185" s="519">
        <v>0</v>
      </c>
      <c r="E185" s="519">
        <v>0</v>
      </c>
      <c r="F185" s="519">
        <v>0</v>
      </c>
      <c r="G185" s="519">
        <v>0</v>
      </c>
      <c r="H185" s="519">
        <v>0</v>
      </c>
      <c r="I185" s="519">
        <v>0</v>
      </c>
      <c r="J185" s="519">
        <v>0</v>
      </c>
      <c r="K185" s="519">
        <v>0</v>
      </c>
      <c r="L185" s="519">
        <v>0</v>
      </c>
      <c r="M185" s="519">
        <v>0</v>
      </c>
      <c r="N185" s="519">
        <v>0</v>
      </c>
      <c r="O185" s="519">
        <v>0</v>
      </c>
      <c r="P185" s="519">
        <v>0</v>
      </c>
      <c r="Q185" s="519">
        <v>0</v>
      </c>
      <c r="R185" s="519">
        <v>0</v>
      </c>
      <c r="S185" s="529">
        <v>0</v>
      </c>
      <c r="T185" s="519">
        <v>0</v>
      </c>
      <c r="U185" s="519">
        <v>0</v>
      </c>
      <c r="V185" s="519">
        <v>0</v>
      </c>
      <c r="W185" s="519">
        <v>0</v>
      </c>
      <c r="X185" s="519">
        <v>0</v>
      </c>
      <c r="Y185" s="519">
        <v>0</v>
      </c>
      <c r="Z185" s="519">
        <v>0</v>
      </c>
      <c r="AA185" s="519">
        <v>0</v>
      </c>
      <c r="AB185" s="519">
        <v>0</v>
      </c>
      <c r="AC185" s="519">
        <v>0</v>
      </c>
      <c r="AD185" s="519">
        <v>0</v>
      </c>
      <c r="AE185" s="519">
        <v>0</v>
      </c>
      <c r="AF185" s="519">
        <v>0</v>
      </c>
      <c r="AG185" s="519">
        <v>0</v>
      </c>
      <c r="AH185" s="519">
        <v>0</v>
      </c>
      <c r="AI185" s="519">
        <v>0</v>
      </c>
      <c r="AJ185" s="530">
        <v>0</v>
      </c>
      <c r="AK185" s="519">
        <v>0</v>
      </c>
      <c r="AL185" s="519">
        <v>0</v>
      </c>
      <c r="AM185" s="519">
        <v>0</v>
      </c>
      <c r="AN185" s="519">
        <v>0</v>
      </c>
      <c r="AO185" s="519">
        <v>0</v>
      </c>
      <c r="AP185" s="519">
        <v>0</v>
      </c>
      <c r="AQ185" s="519">
        <v>0</v>
      </c>
      <c r="AR185" s="519">
        <v>0</v>
      </c>
      <c r="AS185" s="519">
        <v>0</v>
      </c>
      <c r="AT185" s="519">
        <v>0</v>
      </c>
      <c r="AU185" s="519">
        <v>0</v>
      </c>
      <c r="AV185" s="519">
        <v>0</v>
      </c>
      <c r="AW185" s="519">
        <v>0</v>
      </c>
      <c r="AX185" s="519">
        <v>0</v>
      </c>
      <c r="AY185" s="519">
        <v>0</v>
      </c>
      <c r="AZ185" s="519">
        <v>0</v>
      </c>
      <c r="BA185" s="531">
        <v>0</v>
      </c>
      <c r="BB185" s="518">
        <v>0</v>
      </c>
      <c r="BC185" s="519">
        <v>8.4400000000000003E-2</v>
      </c>
      <c r="BD185" s="519">
        <v>0.03</v>
      </c>
      <c r="BE185" s="519">
        <v>0.1144</v>
      </c>
      <c r="BF185" s="519">
        <v>8.5000000000000006E-3</v>
      </c>
      <c r="BG185" s="519">
        <v>1.5599999999999999E-2</v>
      </c>
      <c r="BH185" s="519">
        <v>5.9999999999999995E-4</v>
      </c>
      <c r="BI185" s="519">
        <v>2.47E-2</v>
      </c>
      <c r="BJ185" s="519">
        <v>0.83720000000000006</v>
      </c>
      <c r="BK185" s="519">
        <v>0.1235</v>
      </c>
      <c r="BL185" s="519">
        <v>6.7999999999999996E-3</v>
      </c>
      <c r="BM185" s="519">
        <v>0.96750000000000003</v>
      </c>
      <c r="BN185" s="519">
        <v>0.17519999999999999</v>
      </c>
      <c r="BO185" s="519">
        <v>7.4999999999999997E-3</v>
      </c>
      <c r="BP185" s="519">
        <v>5.04E-2</v>
      </c>
      <c r="BQ185" s="519">
        <v>0.2331</v>
      </c>
      <c r="BR185" s="529">
        <v>1.3398000000000001</v>
      </c>
      <c r="BS185" s="519">
        <v>3.0599999999999999E-2</v>
      </c>
      <c r="BT185" s="519">
        <v>4.0000000000000001E-3</v>
      </c>
      <c r="BU185" s="519">
        <v>0.81259999999999999</v>
      </c>
      <c r="BV185" s="519">
        <v>0.84709999999999996</v>
      </c>
      <c r="BW185" s="519">
        <v>1.52E-2</v>
      </c>
      <c r="BX185" s="519">
        <v>1.6199999999999999E-2</v>
      </c>
      <c r="BY185" s="519">
        <v>0.1018</v>
      </c>
      <c r="BZ185" s="519">
        <v>0.13320000000000001</v>
      </c>
      <c r="CA185" s="519">
        <v>0.23780000000000001</v>
      </c>
      <c r="CB185" s="519">
        <v>5.0799999999999998E-2</v>
      </c>
      <c r="CC185" s="519">
        <v>4.9299999999999997E-2</v>
      </c>
      <c r="CD185" s="519">
        <v>0.33789999999999998</v>
      </c>
      <c r="CE185" s="519">
        <v>0.12909999999999999</v>
      </c>
      <c r="CF185" s="519">
        <v>6.4600000000000005E-2</v>
      </c>
      <c r="CG185" s="519">
        <v>6.1100000000000002E-2</v>
      </c>
      <c r="CH185" s="519">
        <v>0.25480000000000003</v>
      </c>
      <c r="CI185" s="530">
        <v>1.5730999999999999</v>
      </c>
      <c r="CJ185" s="519">
        <v>5.3900000000000003E-2</v>
      </c>
      <c r="CK185" s="519">
        <v>1.2578</v>
      </c>
      <c r="CL185" s="519">
        <v>2.81E-2</v>
      </c>
      <c r="CM185" s="519">
        <v>1.3398000000000001</v>
      </c>
      <c r="CN185" s="519">
        <v>1.6000000000000001E-3</v>
      </c>
      <c r="CO185" s="519">
        <v>2.7799999999999998E-2</v>
      </c>
      <c r="CP185" s="519">
        <v>7.0000000000000001E-3</v>
      </c>
      <c r="CQ185" s="519">
        <v>3.6499999999999998E-2</v>
      </c>
      <c r="CR185" s="519">
        <v>8.8599999999999998E-2</v>
      </c>
      <c r="CS185" s="519">
        <v>0.2379</v>
      </c>
      <c r="CT185" s="519">
        <v>5.96E-2</v>
      </c>
      <c r="CU185" s="519">
        <v>0.3861</v>
      </c>
      <c r="CV185" s="519">
        <v>0</v>
      </c>
      <c r="CW185" s="519">
        <v>1.01E-2</v>
      </c>
      <c r="CX185" s="519">
        <v>0</v>
      </c>
      <c r="CY185" s="519">
        <v>1.01E-2</v>
      </c>
      <c r="CZ185" s="531">
        <v>1.7724</v>
      </c>
      <c r="DA185" s="96" t="s">
        <v>746</v>
      </c>
      <c r="DB185" s="97">
        <v>180</v>
      </c>
      <c r="DC185" s="226"/>
    </row>
    <row r="186" spans="1:107" ht="18" customHeight="1" x14ac:dyDescent="0.5">
      <c r="A186" s="92">
        <v>181</v>
      </c>
      <c r="B186" s="73" t="s">
        <v>710</v>
      </c>
      <c r="C186" s="516">
        <v>0</v>
      </c>
      <c r="D186" s="517">
        <v>0</v>
      </c>
      <c r="E186" s="517">
        <v>0</v>
      </c>
      <c r="F186" s="517">
        <v>0</v>
      </c>
      <c r="G186" s="517">
        <v>0</v>
      </c>
      <c r="H186" s="517">
        <v>0.14680000000000001</v>
      </c>
      <c r="I186" s="517">
        <v>0</v>
      </c>
      <c r="J186" s="517">
        <v>0.14680000000000001</v>
      </c>
      <c r="K186" s="517">
        <v>2.2336999999999998</v>
      </c>
      <c r="L186" s="517">
        <v>5.7599999999999998E-2</v>
      </c>
      <c r="M186" s="517">
        <v>0</v>
      </c>
      <c r="N186" s="517">
        <v>2.2913000000000001</v>
      </c>
      <c r="O186" s="517">
        <v>0</v>
      </c>
      <c r="P186" s="517">
        <v>0</v>
      </c>
      <c r="Q186" s="517">
        <v>0.13200000000000001</v>
      </c>
      <c r="R186" s="517">
        <v>0.13200000000000001</v>
      </c>
      <c r="S186" s="526">
        <v>2.5701000000000001</v>
      </c>
      <c r="T186" s="517">
        <v>0</v>
      </c>
      <c r="U186" s="517">
        <v>0</v>
      </c>
      <c r="V186" s="517">
        <v>0</v>
      </c>
      <c r="W186" s="517">
        <v>0</v>
      </c>
      <c r="X186" s="517">
        <v>0</v>
      </c>
      <c r="Y186" s="517">
        <v>0</v>
      </c>
      <c r="Z186" s="517">
        <v>8.6099999999999996E-2</v>
      </c>
      <c r="AA186" s="517">
        <v>8.6099999999999996E-2</v>
      </c>
      <c r="AB186" s="517">
        <v>0</v>
      </c>
      <c r="AC186" s="517">
        <v>0</v>
      </c>
      <c r="AD186" s="517">
        <v>0</v>
      </c>
      <c r="AE186" s="517">
        <v>0</v>
      </c>
      <c r="AF186" s="517">
        <v>0</v>
      </c>
      <c r="AG186" s="517">
        <v>0</v>
      </c>
      <c r="AH186" s="517">
        <v>0</v>
      </c>
      <c r="AI186" s="517">
        <v>0</v>
      </c>
      <c r="AJ186" s="527">
        <v>8.6099999999999996E-2</v>
      </c>
      <c r="AK186" s="517">
        <v>0</v>
      </c>
      <c r="AL186" s="517">
        <v>0</v>
      </c>
      <c r="AM186" s="517">
        <v>0</v>
      </c>
      <c r="AN186" s="517">
        <v>0</v>
      </c>
      <c r="AO186" s="517">
        <v>0</v>
      </c>
      <c r="AP186" s="517">
        <v>0</v>
      </c>
      <c r="AQ186" s="517">
        <v>0.55640000000000001</v>
      </c>
      <c r="AR186" s="517">
        <v>0.55640000000000001</v>
      </c>
      <c r="AS186" s="517">
        <v>3.3E-3</v>
      </c>
      <c r="AT186" s="517">
        <v>1.1999999999999999E-3</v>
      </c>
      <c r="AU186" s="517">
        <v>9.1700000000000004E-2</v>
      </c>
      <c r="AV186" s="517">
        <v>9.6100000000000005E-2</v>
      </c>
      <c r="AW186" s="517">
        <v>0</v>
      </c>
      <c r="AX186" s="517">
        <v>0</v>
      </c>
      <c r="AY186" s="517">
        <v>0</v>
      </c>
      <c r="AZ186" s="517">
        <v>0</v>
      </c>
      <c r="BA186" s="528">
        <v>0.65249999999999997</v>
      </c>
      <c r="BB186" s="516">
        <v>5.6500000000000002E-2</v>
      </c>
      <c r="BC186" s="517">
        <v>5.4000000000000003E-3</v>
      </c>
      <c r="BD186" s="517">
        <v>1.2999999999999999E-2</v>
      </c>
      <c r="BE186" s="517">
        <v>7.4899999999999994E-2</v>
      </c>
      <c r="BF186" s="517">
        <v>1.6766000000000001</v>
      </c>
      <c r="BG186" s="517">
        <v>0.1031</v>
      </c>
      <c r="BH186" s="517">
        <v>1.2200000000000001E-2</v>
      </c>
      <c r="BI186" s="517">
        <v>1.7919</v>
      </c>
      <c r="BJ186" s="517">
        <v>0.31790000000000002</v>
      </c>
      <c r="BK186" s="517">
        <v>1.9900000000000001E-2</v>
      </c>
      <c r="BL186" s="517">
        <v>1.01E-2</v>
      </c>
      <c r="BM186" s="517">
        <v>0.3478</v>
      </c>
      <c r="BN186" s="517">
        <v>1.21E-2</v>
      </c>
      <c r="BO186" s="517">
        <v>0.1313</v>
      </c>
      <c r="BP186" s="517">
        <v>8.0199999999999994E-2</v>
      </c>
      <c r="BQ186" s="517">
        <v>0.22370000000000001</v>
      </c>
      <c r="BR186" s="526">
        <v>2.4382999999999999</v>
      </c>
      <c r="BS186" s="517">
        <v>2.5399999999999999E-2</v>
      </c>
      <c r="BT186" s="517">
        <v>1.9E-2</v>
      </c>
      <c r="BU186" s="517">
        <v>2.2800000000000001E-2</v>
      </c>
      <c r="BV186" s="517">
        <v>6.7199999999999996E-2</v>
      </c>
      <c r="BW186" s="517">
        <v>1.1000000000000001E-3</v>
      </c>
      <c r="BX186" s="517">
        <v>2.41E-2</v>
      </c>
      <c r="BY186" s="517">
        <v>1.5E-3</v>
      </c>
      <c r="BZ186" s="517">
        <v>2.6700000000000002E-2</v>
      </c>
      <c r="CA186" s="517">
        <v>2.5000000000000001E-2</v>
      </c>
      <c r="CB186" s="517">
        <v>1E-4</v>
      </c>
      <c r="CC186" s="517">
        <v>7.9000000000000008E-3</v>
      </c>
      <c r="CD186" s="517">
        <v>3.3000000000000002E-2</v>
      </c>
      <c r="CE186" s="517">
        <v>3.4599999999999999E-2</v>
      </c>
      <c r="CF186" s="517">
        <v>1.2699999999999999E-2</v>
      </c>
      <c r="CG186" s="517">
        <v>3.0300000000000001E-2</v>
      </c>
      <c r="CH186" s="517">
        <v>7.7600000000000002E-2</v>
      </c>
      <c r="CI186" s="527">
        <v>0.20449999999999999</v>
      </c>
      <c r="CJ186" s="517">
        <v>5.5199999999999999E-2</v>
      </c>
      <c r="CK186" s="517">
        <v>2.47E-2</v>
      </c>
      <c r="CL186" s="517">
        <v>0</v>
      </c>
      <c r="CM186" s="517">
        <v>7.9899999999999999E-2</v>
      </c>
      <c r="CN186" s="517">
        <v>6.5600000000000006E-2</v>
      </c>
      <c r="CO186" s="517">
        <v>0.19589999999999999</v>
      </c>
      <c r="CP186" s="517">
        <v>5.7000000000000002E-3</v>
      </c>
      <c r="CQ186" s="517">
        <v>0.26719999999999999</v>
      </c>
      <c r="CR186" s="517">
        <v>0.40229999999999999</v>
      </c>
      <c r="CS186" s="517">
        <v>1.21E-2</v>
      </c>
      <c r="CT186" s="517">
        <v>5.21E-2</v>
      </c>
      <c r="CU186" s="517">
        <v>0.46650000000000003</v>
      </c>
      <c r="CV186" s="517">
        <v>2.18E-2</v>
      </c>
      <c r="CW186" s="517">
        <v>4.7199999999999999E-2</v>
      </c>
      <c r="CX186" s="517">
        <v>4.5699999999999998E-2</v>
      </c>
      <c r="CY186" s="517">
        <v>0.1147</v>
      </c>
      <c r="CZ186" s="528">
        <v>0.92830000000000001</v>
      </c>
      <c r="DA186" s="93" t="s">
        <v>747</v>
      </c>
      <c r="DB186" s="94">
        <v>181</v>
      </c>
      <c r="DC186" s="226"/>
    </row>
    <row r="187" spans="1:107" ht="18" customHeight="1" x14ac:dyDescent="0.5">
      <c r="A187" s="95">
        <v>182</v>
      </c>
      <c r="B187" s="77" t="s">
        <v>711</v>
      </c>
      <c r="C187" s="518">
        <v>0</v>
      </c>
      <c r="D187" s="519">
        <v>0</v>
      </c>
      <c r="E187" s="519">
        <v>0</v>
      </c>
      <c r="F187" s="519">
        <v>0</v>
      </c>
      <c r="G187" s="519">
        <v>0</v>
      </c>
      <c r="H187" s="519">
        <v>0</v>
      </c>
      <c r="I187" s="519">
        <v>0</v>
      </c>
      <c r="J187" s="519">
        <v>0</v>
      </c>
      <c r="K187" s="519">
        <v>0</v>
      </c>
      <c r="L187" s="519">
        <v>0</v>
      </c>
      <c r="M187" s="519">
        <v>0</v>
      </c>
      <c r="N187" s="519">
        <v>0</v>
      </c>
      <c r="O187" s="519">
        <v>0</v>
      </c>
      <c r="P187" s="519">
        <v>0</v>
      </c>
      <c r="Q187" s="519">
        <v>0</v>
      </c>
      <c r="R187" s="519">
        <v>0</v>
      </c>
      <c r="S187" s="529">
        <v>0</v>
      </c>
      <c r="T187" s="519">
        <v>0</v>
      </c>
      <c r="U187" s="519">
        <v>0</v>
      </c>
      <c r="V187" s="519">
        <v>0</v>
      </c>
      <c r="W187" s="519">
        <v>0</v>
      </c>
      <c r="X187" s="519">
        <v>0</v>
      </c>
      <c r="Y187" s="519">
        <v>0</v>
      </c>
      <c r="Z187" s="519">
        <v>0</v>
      </c>
      <c r="AA187" s="519">
        <v>0</v>
      </c>
      <c r="AB187" s="519">
        <v>0</v>
      </c>
      <c r="AC187" s="519">
        <v>0</v>
      </c>
      <c r="AD187" s="519">
        <v>0</v>
      </c>
      <c r="AE187" s="519">
        <v>0</v>
      </c>
      <c r="AF187" s="519">
        <v>0</v>
      </c>
      <c r="AG187" s="519">
        <v>0</v>
      </c>
      <c r="AH187" s="519">
        <v>0</v>
      </c>
      <c r="AI187" s="519">
        <v>0</v>
      </c>
      <c r="AJ187" s="530">
        <v>0</v>
      </c>
      <c r="AK187" s="519">
        <v>0</v>
      </c>
      <c r="AL187" s="519">
        <v>0</v>
      </c>
      <c r="AM187" s="519">
        <v>0</v>
      </c>
      <c r="AN187" s="519">
        <v>0</v>
      </c>
      <c r="AO187" s="519">
        <v>0</v>
      </c>
      <c r="AP187" s="519">
        <v>0</v>
      </c>
      <c r="AQ187" s="519">
        <v>0</v>
      </c>
      <c r="AR187" s="519">
        <v>0</v>
      </c>
      <c r="AS187" s="519">
        <v>0</v>
      </c>
      <c r="AT187" s="519">
        <v>0</v>
      </c>
      <c r="AU187" s="519">
        <v>0</v>
      </c>
      <c r="AV187" s="519">
        <v>0</v>
      </c>
      <c r="AW187" s="519">
        <v>0</v>
      </c>
      <c r="AX187" s="519">
        <v>0</v>
      </c>
      <c r="AY187" s="519">
        <v>0</v>
      </c>
      <c r="AZ187" s="519">
        <v>0</v>
      </c>
      <c r="BA187" s="531">
        <v>0</v>
      </c>
      <c r="BB187" s="518">
        <v>8.0000000000000004E-4</v>
      </c>
      <c r="BC187" s="519">
        <v>1.9300000000000001E-2</v>
      </c>
      <c r="BD187" s="519">
        <v>0</v>
      </c>
      <c r="BE187" s="519">
        <v>2.01E-2</v>
      </c>
      <c r="BF187" s="519">
        <v>0</v>
      </c>
      <c r="BG187" s="519">
        <v>1E-4</v>
      </c>
      <c r="BH187" s="519">
        <v>0</v>
      </c>
      <c r="BI187" s="519">
        <v>1E-4</v>
      </c>
      <c r="BJ187" s="519">
        <v>0</v>
      </c>
      <c r="BK187" s="519">
        <v>2.4899999999999999E-2</v>
      </c>
      <c r="BL187" s="519">
        <v>0</v>
      </c>
      <c r="BM187" s="519">
        <v>2.4899999999999999E-2</v>
      </c>
      <c r="BN187" s="519">
        <v>0</v>
      </c>
      <c r="BO187" s="519">
        <v>0</v>
      </c>
      <c r="BP187" s="519">
        <v>0</v>
      </c>
      <c r="BQ187" s="519">
        <v>0</v>
      </c>
      <c r="BR187" s="529">
        <v>4.5100000000000001E-2</v>
      </c>
      <c r="BS187" s="519">
        <v>1.1999999999999999E-3</v>
      </c>
      <c r="BT187" s="519">
        <v>0</v>
      </c>
      <c r="BU187" s="519">
        <v>0</v>
      </c>
      <c r="BV187" s="519">
        <v>1.1999999999999999E-3</v>
      </c>
      <c r="BW187" s="519">
        <v>0</v>
      </c>
      <c r="BX187" s="519">
        <v>0</v>
      </c>
      <c r="BY187" s="519">
        <v>6.1000000000000004E-3</v>
      </c>
      <c r="BZ187" s="519">
        <v>6.1000000000000004E-3</v>
      </c>
      <c r="CA187" s="519">
        <v>0</v>
      </c>
      <c r="CB187" s="519">
        <v>0</v>
      </c>
      <c r="CC187" s="519">
        <v>0</v>
      </c>
      <c r="CD187" s="519">
        <v>0</v>
      </c>
      <c r="CE187" s="519">
        <v>0.14380000000000001</v>
      </c>
      <c r="CF187" s="519">
        <v>4.0000000000000002E-4</v>
      </c>
      <c r="CG187" s="519">
        <v>8.3999999999999995E-3</v>
      </c>
      <c r="CH187" s="519">
        <v>0.15260000000000001</v>
      </c>
      <c r="CI187" s="530">
        <v>0.1598</v>
      </c>
      <c r="CJ187" s="519">
        <v>0</v>
      </c>
      <c r="CK187" s="519">
        <v>0</v>
      </c>
      <c r="CL187" s="519">
        <v>0</v>
      </c>
      <c r="CM187" s="519">
        <v>0</v>
      </c>
      <c r="CN187" s="519">
        <v>1.38E-2</v>
      </c>
      <c r="CO187" s="519">
        <v>0.84760000000000002</v>
      </c>
      <c r="CP187" s="519">
        <v>3.0099999999999998E-2</v>
      </c>
      <c r="CQ187" s="519">
        <v>0.89139999999999997</v>
      </c>
      <c r="CR187" s="519">
        <v>0.48049999999999998</v>
      </c>
      <c r="CS187" s="519">
        <v>0</v>
      </c>
      <c r="CT187" s="519">
        <v>8.8000000000000005E-3</v>
      </c>
      <c r="CU187" s="519">
        <v>0.4894</v>
      </c>
      <c r="CV187" s="519">
        <v>1.1000000000000001E-3</v>
      </c>
      <c r="CW187" s="519">
        <v>5.9400000000000001E-2</v>
      </c>
      <c r="CX187" s="519">
        <v>2.7199999999999998E-2</v>
      </c>
      <c r="CY187" s="519">
        <v>8.7800000000000003E-2</v>
      </c>
      <c r="CZ187" s="531">
        <v>1.4685999999999999</v>
      </c>
      <c r="DA187" s="96" t="s">
        <v>748</v>
      </c>
      <c r="DB187" s="97">
        <v>182</v>
      </c>
      <c r="DC187" s="226"/>
    </row>
    <row r="188" spans="1:107" ht="18" customHeight="1" x14ac:dyDescent="0.5">
      <c r="A188" s="92">
        <v>183</v>
      </c>
      <c r="B188" s="73" t="s">
        <v>712</v>
      </c>
      <c r="C188" s="516">
        <v>0</v>
      </c>
      <c r="D188" s="517">
        <v>0</v>
      </c>
      <c r="E188" s="517">
        <v>0</v>
      </c>
      <c r="F188" s="517">
        <v>0</v>
      </c>
      <c r="G188" s="517">
        <v>0</v>
      </c>
      <c r="H188" s="517">
        <v>0</v>
      </c>
      <c r="I188" s="517">
        <v>0</v>
      </c>
      <c r="J188" s="517">
        <v>0</v>
      </c>
      <c r="K188" s="517">
        <v>5.1999999999999998E-3</v>
      </c>
      <c r="L188" s="517">
        <v>0</v>
      </c>
      <c r="M188" s="517">
        <v>0</v>
      </c>
      <c r="N188" s="517">
        <v>5.1999999999999998E-3</v>
      </c>
      <c r="O188" s="517">
        <v>0</v>
      </c>
      <c r="P188" s="517">
        <v>0</v>
      </c>
      <c r="Q188" s="517">
        <v>0</v>
      </c>
      <c r="R188" s="517">
        <v>0</v>
      </c>
      <c r="S188" s="526">
        <v>5.1999999999999998E-3</v>
      </c>
      <c r="T188" s="517">
        <v>0</v>
      </c>
      <c r="U188" s="517">
        <v>0</v>
      </c>
      <c r="V188" s="517">
        <v>0</v>
      </c>
      <c r="W188" s="517">
        <v>0</v>
      </c>
      <c r="X188" s="517">
        <v>6.3299999999999995E-2</v>
      </c>
      <c r="Y188" s="517">
        <v>0</v>
      </c>
      <c r="Z188" s="517">
        <v>0</v>
      </c>
      <c r="AA188" s="517">
        <v>6.3299999999999995E-2</v>
      </c>
      <c r="AB188" s="517">
        <v>0</v>
      </c>
      <c r="AC188" s="517">
        <v>0</v>
      </c>
      <c r="AD188" s="517">
        <v>0</v>
      </c>
      <c r="AE188" s="517">
        <v>0</v>
      </c>
      <c r="AF188" s="517">
        <v>0</v>
      </c>
      <c r="AG188" s="517">
        <v>0</v>
      </c>
      <c r="AH188" s="517">
        <v>0</v>
      </c>
      <c r="AI188" s="517">
        <v>0</v>
      </c>
      <c r="AJ188" s="527">
        <v>6.3299999999999995E-2</v>
      </c>
      <c r="AK188" s="517">
        <v>0</v>
      </c>
      <c r="AL188" s="517">
        <v>0</v>
      </c>
      <c r="AM188" s="517">
        <v>0</v>
      </c>
      <c r="AN188" s="517">
        <v>0</v>
      </c>
      <c r="AO188" s="517">
        <v>0</v>
      </c>
      <c r="AP188" s="517">
        <v>0</v>
      </c>
      <c r="AQ188" s="517">
        <v>0</v>
      </c>
      <c r="AR188" s="517">
        <v>0</v>
      </c>
      <c r="AS188" s="517">
        <v>0</v>
      </c>
      <c r="AT188" s="517">
        <v>0</v>
      </c>
      <c r="AU188" s="517">
        <v>0</v>
      </c>
      <c r="AV188" s="517">
        <v>0</v>
      </c>
      <c r="AW188" s="517">
        <v>0</v>
      </c>
      <c r="AX188" s="517">
        <v>0</v>
      </c>
      <c r="AY188" s="517">
        <v>0</v>
      </c>
      <c r="AZ188" s="517">
        <v>0</v>
      </c>
      <c r="BA188" s="528">
        <v>0</v>
      </c>
      <c r="BB188" s="516">
        <v>0</v>
      </c>
      <c r="BC188" s="517">
        <v>0</v>
      </c>
      <c r="BD188" s="517">
        <v>0</v>
      </c>
      <c r="BE188" s="517">
        <v>0</v>
      </c>
      <c r="BF188" s="517">
        <v>0</v>
      </c>
      <c r="BG188" s="517">
        <v>5.5999999999999999E-3</v>
      </c>
      <c r="BH188" s="517">
        <v>0</v>
      </c>
      <c r="BI188" s="517">
        <v>5.5999999999999999E-3</v>
      </c>
      <c r="BJ188" s="517">
        <v>0</v>
      </c>
      <c r="BK188" s="517">
        <v>0</v>
      </c>
      <c r="BL188" s="517">
        <v>0</v>
      </c>
      <c r="BM188" s="517">
        <v>0</v>
      </c>
      <c r="BN188" s="517">
        <v>0</v>
      </c>
      <c r="BO188" s="517">
        <v>0</v>
      </c>
      <c r="BP188" s="517">
        <v>0</v>
      </c>
      <c r="BQ188" s="517">
        <v>0</v>
      </c>
      <c r="BR188" s="526">
        <v>5.5999999999999999E-3</v>
      </c>
      <c r="BS188" s="517">
        <v>0</v>
      </c>
      <c r="BT188" s="517">
        <v>0</v>
      </c>
      <c r="BU188" s="517">
        <v>0</v>
      </c>
      <c r="BV188" s="517">
        <v>0</v>
      </c>
      <c r="BW188" s="517">
        <v>0</v>
      </c>
      <c r="BX188" s="517">
        <v>0</v>
      </c>
      <c r="BY188" s="517">
        <v>0</v>
      </c>
      <c r="BZ188" s="517">
        <v>0</v>
      </c>
      <c r="CA188" s="517">
        <v>0</v>
      </c>
      <c r="CB188" s="517">
        <v>2.8799999999999999E-2</v>
      </c>
      <c r="CC188" s="517">
        <v>0</v>
      </c>
      <c r="CD188" s="517">
        <v>2.8799999999999999E-2</v>
      </c>
      <c r="CE188" s="517">
        <v>0</v>
      </c>
      <c r="CF188" s="517">
        <v>0</v>
      </c>
      <c r="CG188" s="517">
        <v>2.1399999999999999E-2</v>
      </c>
      <c r="CH188" s="517">
        <v>2.1399999999999999E-2</v>
      </c>
      <c r="CI188" s="527">
        <v>5.0200000000000002E-2</v>
      </c>
      <c r="CJ188" s="517">
        <v>0</v>
      </c>
      <c r="CK188" s="517">
        <v>0</v>
      </c>
      <c r="CL188" s="517">
        <v>4.0000000000000002E-4</v>
      </c>
      <c r="CM188" s="517">
        <v>4.0000000000000002E-4</v>
      </c>
      <c r="CN188" s="517">
        <v>2.0000000000000001E-4</v>
      </c>
      <c r="CO188" s="517">
        <v>0</v>
      </c>
      <c r="CP188" s="517">
        <v>0.90790000000000004</v>
      </c>
      <c r="CQ188" s="517">
        <v>0.90810000000000002</v>
      </c>
      <c r="CR188" s="517">
        <v>0</v>
      </c>
      <c r="CS188" s="517">
        <v>0.19980000000000001</v>
      </c>
      <c r="CT188" s="517">
        <v>1E-4</v>
      </c>
      <c r="CU188" s="517">
        <v>0.19989999999999999</v>
      </c>
      <c r="CV188" s="517">
        <v>0.25629999999999997</v>
      </c>
      <c r="CW188" s="517">
        <v>1E-4</v>
      </c>
      <c r="CX188" s="517">
        <v>1E-4</v>
      </c>
      <c r="CY188" s="517">
        <v>0.25650000000000001</v>
      </c>
      <c r="CZ188" s="528">
        <v>1.3649</v>
      </c>
      <c r="DA188" s="93" t="s">
        <v>749</v>
      </c>
      <c r="DB188" s="94">
        <v>183</v>
      </c>
      <c r="DC188" s="226"/>
    </row>
    <row r="189" spans="1:107" ht="18" customHeight="1" x14ac:dyDescent="0.5">
      <c r="A189" s="95">
        <v>184</v>
      </c>
      <c r="B189" s="77" t="s">
        <v>713</v>
      </c>
      <c r="C189" s="518">
        <v>0</v>
      </c>
      <c r="D189" s="519">
        <v>0</v>
      </c>
      <c r="E189" s="519">
        <v>0</v>
      </c>
      <c r="F189" s="519">
        <v>0</v>
      </c>
      <c r="G189" s="519">
        <v>0</v>
      </c>
      <c r="H189" s="519">
        <v>0</v>
      </c>
      <c r="I189" s="519">
        <v>0</v>
      </c>
      <c r="J189" s="519">
        <v>0</v>
      </c>
      <c r="K189" s="519">
        <v>0</v>
      </c>
      <c r="L189" s="519">
        <v>0</v>
      </c>
      <c r="M189" s="519">
        <v>0</v>
      </c>
      <c r="N189" s="519">
        <v>0</v>
      </c>
      <c r="O189" s="519">
        <v>5.1000000000000004E-3</v>
      </c>
      <c r="P189" s="519">
        <v>0</v>
      </c>
      <c r="Q189" s="519">
        <v>0</v>
      </c>
      <c r="R189" s="519">
        <v>5.1000000000000004E-3</v>
      </c>
      <c r="S189" s="529">
        <v>5.1000000000000004E-3</v>
      </c>
      <c r="T189" s="519">
        <v>0</v>
      </c>
      <c r="U189" s="519">
        <v>0</v>
      </c>
      <c r="V189" s="519">
        <v>0</v>
      </c>
      <c r="W189" s="519">
        <v>0</v>
      </c>
      <c r="X189" s="519">
        <v>0</v>
      </c>
      <c r="Y189" s="519">
        <v>0</v>
      </c>
      <c r="Z189" s="519">
        <v>0</v>
      </c>
      <c r="AA189" s="519">
        <v>0</v>
      </c>
      <c r="AB189" s="519">
        <v>0</v>
      </c>
      <c r="AC189" s="519">
        <v>0</v>
      </c>
      <c r="AD189" s="519">
        <v>0</v>
      </c>
      <c r="AE189" s="519">
        <v>0</v>
      </c>
      <c r="AF189" s="519">
        <v>0</v>
      </c>
      <c r="AG189" s="519">
        <v>6.4000000000000003E-3</v>
      </c>
      <c r="AH189" s="519">
        <v>0</v>
      </c>
      <c r="AI189" s="519">
        <v>6.4000000000000003E-3</v>
      </c>
      <c r="AJ189" s="530">
        <v>6.4000000000000003E-3</v>
      </c>
      <c r="AK189" s="519">
        <v>0</v>
      </c>
      <c r="AL189" s="519">
        <v>0</v>
      </c>
      <c r="AM189" s="519">
        <v>1.6999999999999999E-3</v>
      </c>
      <c r="AN189" s="519">
        <v>1.6999999999999999E-3</v>
      </c>
      <c r="AO189" s="519">
        <v>0</v>
      </c>
      <c r="AP189" s="519">
        <v>6.1999999999999998E-3</v>
      </c>
      <c r="AQ189" s="519">
        <v>0</v>
      </c>
      <c r="AR189" s="519">
        <v>6.1999999999999998E-3</v>
      </c>
      <c r="AS189" s="519">
        <v>0</v>
      </c>
      <c r="AT189" s="519">
        <v>0</v>
      </c>
      <c r="AU189" s="519">
        <v>0</v>
      </c>
      <c r="AV189" s="519">
        <v>0</v>
      </c>
      <c r="AW189" s="519">
        <v>0</v>
      </c>
      <c r="AX189" s="519">
        <v>0</v>
      </c>
      <c r="AY189" s="519">
        <v>0</v>
      </c>
      <c r="AZ189" s="519">
        <v>0</v>
      </c>
      <c r="BA189" s="531">
        <v>7.9000000000000008E-3</v>
      </c>
      <c r="BB189" s="518">
        <v>0</v>
      </c>
      <c r="BC189" s="519">
        <v>0</v>
      </c>
      <c r="BD189" s="519">
        <v>0</v>
      </c>
      <c r="BE189" s="519">
        <v>0</v>
      </c>
      <c r="BF189" s="519">
        <v>0</v>
      </c>
      <c r="BG189" s="519">
        <v>0</v>
      </c>
      <c r="BH189" s="519">
        <v>0</v>
      </c>
      <c r="BI189" s="519">
        <v>0</v>
      </c>
      <c r="BJ189" s="519">
        <v>0</v>
      </c>
      <c r="BK189" s="519">
        <v>0</v>
      </c>
      <c r="BL189" s="519">
        <v>0</v>
      </c>
      <c r="BM189" s="519">
        <v>0</v>
      </c>
      <c r="BN189" s="519">
        <v>3.2000000000000002E-3</v>
      </c>
      <c r="BO189" s="519">
        <v>0</v>
      </c>
      <c r="BP189" s="519">
        <v>2.0000000000000001E-4</v>
      </c>
      <c r="BQ189" s="519">
        <v>3.3999999999999998E-3</v>
      </c>
      <c r="BR189" s="529">
        <v>3.3999999999999998E-3</v>
      </c>
      <c r="BS189" s="519">
        <v>0</v>
      </c>
      <c r="BT189" s="519">
        <v>4.1099999999999998E-2</v>
      </c>
      <c r="BU189" s="519">
        <v>0</v>
      </c>
      <c r="BV189" s="519">
        <v>4.1099999999999998E-2</v>
      </c>
      <c r="BW189" s="519">
        <v>0</v>
      </c>
      <c r="BX189" s="519">
        <v>0</v>
      </c>
      <c r="BY189" s="519">
        <v>0.1714</v>
      </c>
      <c r="BZ189" s="519">
        <v>0.1714</v>
      </c>
      <c r="CA189" s="519">
        <v>1E-4</v>
      </c>
      <c r="CB189" s="519">
        <v>5.0000000000000001E-4</v>
      </c>
      <c r="CC189" s="519">
        <v>0</v>
      </c>
      <c r="CD189" s="519">
        <v>5.9999999999999995E-4</v>
      </c>
      <c r="CE189" s="519">
        <v>0</v>
      </c>
      <c r="CF189" s="519">
        <v>0</v>
      </c>
      <c r="CG189" s="519">
        <v>0</v>
      </c>
      <c r="CH189" s="519">
        <v>0</v>
      </c>
      <c r="CI189" s="530">
        <v>0.21310000000000001</v>
      </c>
      <c r="CJ189" s="519">
        <v>0</v>
      </c>
      <c r="CK189" s="519">
        <v>1.2828999999999999</v>
      </c>
      <c r="CL189" s="519">
        <v>0</v>
      </c>
      <c r="CM189" s="519">
        <v>1.2828999999999999</v>
      </c>
      <c r="CN189" s="519">
        <v>0</v>
      </c>
      <c r="CO189" s="519">
        <v>0</v>
      </c>
      <c r="CP189" s="519">
        <v>0</v>
      </c>
      <c r="CQ189" s="519">
        <v>0</v>
      </c>
      <c r="CR189" s="519">
        <v>0</v>
      </c>
      <c r="CS189" s="519">
        <v>0</v>
      </c>
      <c r="CT189" s="519">
        <v>5.4999999999999997E-3</v>
      </c>
      <c r="CU189" s="519">
        <v>5.4999999999999997E-3</v>
      </c>
      <c r="CV189" s="519">
        <v>0</v>
      </c>
      <c r="CW189" s="519">
        <v>1E-4</v>
      </c>
      <c r="CX189" s="519">
        <v>0</v>
      </c>
      <c r="CY189" s="519">
        <v>1E-4</v>
      </c>
      <c r="CZ189" s="531">
        <v>1.2885</v>
      </c>
      <c r="DA189" s="96" t="s">
        <v>750</v>
      </c>
      <c r="DB189" s="97">
        <v>184</v>
      </c>
      <c r="DC189" s="226"/>
    </row>
    <row r="190" spans="1:107" ht="18" customHeight="1" x14ac:dyDescent="0.5">
      <c r="A190" s="92">
        <v>185</v>
      </c>
      <c r="B190" s="73" t="s">
        <v>714</v>
      </c>
      <c r="C190" s="516">
        <v>0</v>
      </c>
      <c r="D190" s="517">
        <v>0</v>
      </c>
      <c r="E190" s="517">
        <v>0</v>
      </c>
      <c r="F190" s="517">
        <v>0</v>
      </c>
      <c r="G190" s="517">
        <v>0</v>
      </c>
      <c r="H190" s="517">
        <v>0</v>
      </c>
      <c r="I190" s="517">
        <v>0</v>
      </c>
      <c r="J190" s="517">
        <v>0</v>
      </c>
      <c r="K190" s="517">
        <v>0</v>
      </c>
      <c r="L190" s="517">
        <v>0</v>
      </c>
      <c r="M190" s="517">
        <v>0</v>
      </c>
      <c r="N190" s="517">
        <v>0</v>
      </c>
      <c r="O190" s="517">
        <v>0</v>
      </c>
      <c r="P190" s="517">
        <v>0</v>
      </c>
      <c r="Q190" s="517">
        <v>0</v>
      </c>
      <c r="R190" s="517">
        <v>0</v>
      </c>
      <c r="S190" s="526">
        <v>0</v>
      </c>
      <c r="T190" s="517">
        <v>0</v>
      </c>
      <c r="U190" s="517">
        <v>0</v>
      </c>
      <c r="V190" s="517">
        <v>0</v>
      </c>
      <c r="W190" s="517">
        <v>0</v>
      </c>
      <c r="X190" s="517">
        <v>0</v>
      </c>
      <c r="Y190" s="517">
        <v>0</v>
      </c>
      <c r="Z190" s="517">
        <v>0</v>
      </c>
      <c r="AA190" s="517">
        <v>0</v>
      </c>
      <c r="AB190" s="517">
        <v>0</v>
      </c>
      <c r="AC190" s="517">
        <v>0</v>
      </c>
      <c r="AD190" s="517">
        <v>0</v>
      </c>
      <c r="AE190" s="517">
        <v>0</v>
      </c>
      <c r="AF190" s="517">
        <v>0</v>
      </c>
      <c r="AG190" s="517">
        <v>0</v>
      </c>
      <c r="AH190" s="517">
        <v>0</v>
      </c>
      <c r="AI190" s="517">
        <v>0</v>
      </c>
      <c r="AJ190" s="527">
        <v>0</v>
      </c>
      <c r="AK190" s="517">
        <v>0</v>
      </c>
      <c r="AL190" s="517">
        <v>0</v>
      </c>
      <c r="AM190" s="517">
        <v>0</v>
      </c>
      <c r="AN190" s="517">
        <v>0</v>
      </c>
      <c r="AO190" s="517">
        <v>0</v>
      </c>
      <c r="AP190" s="517">
        <v>0</v>
      </c>
      <c r="AQ190" s="517">
        <v>0</v>
      </c>
      <c r="AR190" s="517">
        <v>0</v>
      </c>
      <c r="AS190" s="517">
        <v>0</v>
      </c>
      <c r="AT190" s="517">
        <v>0</v>
      </c>
      <c r="AU190" s="517">
        <v>0</v>
      </c>
      <c r="AV190" s="517">
        <v>0</v>
      </c>
      <c r="AW190" s="517">
        <v>0</v>
      </c>
      <c r="AX190" s="517">
        <v>0</v>
      </c>
      <c r="AY190" s="517">
        <v>0</v>
      </c>
      <c r="AZ190" s="517">
        <v>0</v>
      </c>
      <c r="BA190" s="528">
        <v>0</v>
      </c>
      <c r="BB190" s="516">
        <v>0</v>
      </c>
      <c r="BC190" s="517">
        <v>0</v>
      </c>
      <c r="BD190" s="517">
        <v>1.7100000000000001E-2</v>
      </c>
      <c r="BE190" s="517">
        <v>1.7100000000000001E-2</v>
      </c>
      <c r="BF190" s="517">
        <v>3.2300000000000002E-2</v>
      </c>
      <c r="BG190" s="517">
        <v>2.8400000000000002E-2</v>
      </c>
      <c r="BH190" s="517">
        <v>2.7900000000000001E-2</v>
      </c>
      <c r="BI190" s="517">
        <v>8.8599999999999998E-2</v>
      </c>
      <c r="BJ190" s="517">
        <v>1.95E-2</v>
      </c>
      <c r="BK190" s="517">
        <v>0</v>
      </c>
      <c r="BL190" s="517">
        <v>2.8999999999999998E-3</v>
      </c>
      <c r="BM190" s="517">
        <v>2.24E-2</v>
      </c>
      <c r="BN190" s="517">
        <v>9.4000000000000004E-3</v>
      </c>
      <c r="BO190" s="517">
        <v>8.0000000000000004E-4</v>
      </c>
      <c r="BP190" s="517">
        <v>4.6399999999999997E-2</v>
      </c>
      <c r="BQ190" s="517">
        <v>5.6599999999999998E-2</v>
      </c>
      <c r="BR190" s="526">
        <v>0.1847</v>
      </c>
      <c r="BS190" s="517">
        <v>0.185</v>
      </c>
      <c r="BT190" s="517">
        <v>0</v>
      </c>
      <c r="BU190" s="517">
        <v>0</v>
      </c>
      <c r="BV190" s="517">
        <v>0.185</v>
      </c>
      <c r="BW190" s="517">
        <v>3.7000000000000002E-3</v>
      </c>
      <c r="BX190" s="517">
        <v>1.8200000000000001E-2</v>
      </c>
      <c r="BY190" s="517">
        <v>6.6100000000000006E-2</v>
      </c>
      <c r="BZ190" s="517">
        <v>8.7999999999999995E-2</v>
      </c>
      <c r="CA190" s="517">
        <v>4.5298999999999996</v>
      </c>
      <c r="CB190" s="517">
        <v>5.74E-2</v>
      </c>
      <c r="CC190" s="517">
        <v>9.4299999999999995E-2</v>
      </c>
      <c r="CD190" s="517">
        <v>4.6816000000000004</v>
      </c>
      <c r="CE190" s="517">
        <v>8.6999999999999994E-3</v>
      </c>
      <c r="CF190" s="517">
        <v>9.5999999999999992E-3</v>
      </c>
      <c r="CG190" s="517">
        <v>5.0000000000000001E-4</v>
      </c>
      <c r="CH190" s="517">
        <v>1.8700000000000001E-2</v>
      </c>
      <c r="CI190" s="527">
        <v>4.9733999999999998</v>
      </c>
      <c r="CJ190" s="517">
        <v>4.1099999999999998E-2</v>
      </c>
      <c r="CK190" s="517">
        <v>2.1899999999999999E-2</v>
      </c>
      <c r="CL190" s="517">
        <v>0.14530000000000001</v>
      </c>
      <c r="CM190" s="517">
        <v>0.20830000000000001</v>
      </c>
      <c r="CN190" s="517">
        <v>5.16E-2</v>
      </c>
      <c r="CO190" s="517">
        <v>0.31730000000000003</v>
      </c>
      <c r="CP190" s="517">
        <v>0.1113</v>
      </c>
      <c r="CQ190" s="517">
        <v>0.48020000000000002</v>
      </c>
      <c r="CR190" s="517">
        <v>0.21659999999999999</v>
      </c>
      <c r="CS190" s="517">
        <v>3.5099999999999999E-2</v>
      </c>
      <c r="CT190" s="517">
        <v>0.21920000000000001</v>
      </c>
      <c r="CU190" s="517">
        <v>0.4708</v>
      </c>
      <c r="CV190" s="517">
        <v>2.47E-2</v>
      </c>
      <c r="CW190" s="517">
        <v>5.9200000000000003E-2</v>
      </c>
      <c r="CX190" s="517">
        <v>2.1399999999999999E-2</v>
      </c>
      <c r="CY190" s="517">
        <v>0.1053</v>
      </c>
      <c r="CZ190" s="528">
        <v>1.2645999999999999</v>
      </c>
      <c r="DA190" s="93" t="s">
        <v>751</v>
      </c>
      <c r="DB190" s="94">
        <v>185</v>
      </c>
      <c r="DC190" s="226"/>
    </row>
    <row r="191" spans="1:107" ht="18" customHeight="1" x14ac:dyDescent="0.5">
      <c r="A191" s="92"/>
      <c r="B191" s="73" t="s">
        <v>90</v>
      </c>
      <c r="C191" s="516">
        <v>0.51190000000000002</v>
      </c>
      <c r="D191" s="517">
        <v>0.63400000000000001</v>
      </c>
      <c r="E191" s="517">
        <v>88.642600000000002</v>
      </c>
      <c r="F191" s="517">
        <v>89.788499999999999</v>
      </c>
      <c r="G191" s="517">
        <v>0.27100000000000002</v>
      </c>
      <c r="H191" s="517">
        <v>0.25290000000000001</v>
      </c>
      <c r="I191" s="517">
        <v>1.7528999999999999</v>
      </c>
      <c r="J191" s="517">
        <v>2.2768000000000002</v>
      </c>
      <c r="K191" s="517">
        <v>0.69189999999999996</v>
      </c>
      <c r="L191" s="517">
        <v>0.95330000000000004</v>
      </c>
      <c r="M191" s="517">
        <v>8.6599999999999996E-2</v>
      </c>
      <c r="N191" s="517">
        <v>1.7318</v>
      </c>
      <c r="O191" s="517">
        <v>4.58E-2</v>
      </c>
      <c r="P191" s="517">
        <v>0.24859999999999999</v>
      </c>
      <c r="Q191" s="517">
        <v>0.28370000000000001</v>
      </c>
      <c r="R191" s="517">
        <v>0.57809999999999995</v>
      </c>
      <c r="S191" s="526">
        <v>94.375200000000007</v>
      </c>
      <c r="T191" s="517">
        <v>0.14349999999999999</v>
      </c>
      <c r="U191" s="517">
        <v>2.46E-2</v>
      </c>
      <c r="V191" s="517">
        <v>0.2671</v>
      </c>
      <c r="W191" s="517">
        <v>0.43509999999999999</v>
      </c>
      <c r="X191" s="517">
        <v>0.67300000000000004</v>
      </c>
      <c r="Y191" s="517">
        <v>5.2200000000000003E-2</v>
      </c>
      <c r="Z191" s="517">
        <v>1.323</v>
      </c>
      <c r="AA191" s="517">
        <v>2.0482</v>
      </c>
      <c r="AB191" s="517">
        <v>2.3656999999999999</v>
      </c>
      <c r="AC191" s="517">
        <v>0.18609999999999999</v>
      </c>
      <c r="AD191" s="517">
        <v>0.75429999999999997</v>
      </c>
      <c r="AE191" s="517">
        <v>3.3060999999999998</v>
      </c>
      <c r="AF191" s="517">
        <v>8.5000000000000006E-3</v>
      </c>
      <c r="AG191" s="517">
        <v>0.43459999999999999</v>
      </c>
      <c r="AH191" s="517">
        <v>431.25819999999999</v>
      </c>
      <c r="AI191" s="517">
        <v>431.70139999999998</v>
      </c>
      <c r="AJ191" s="527">
        <v>437.4907</v>
      </c>
      <c r="AK191" s="517">
        <v>4.82E-2</v>
      </c>
      <c r="AL191" s="517">
        <v>0.13159999999999999</v>
      </c>
      <c r="AM191" s="517">
        <v>0.14599999999999999</v>
      </c>
      <c r="AN191" s="517">
        <v>0.32579999999999998</v>
      </c>
      <c r="AO191" s="517">
        <v>9.7000000000000003E-3</v>
      </c>
      <c r="AP191" s="517">
        <v>8.48E-2</v>
      </c>
      <c r="AQ191" s="517">
        <v>0.26290000000000002</v>
      </c>
      <c r="AR191" s="517">
        <v>0.3574</v>
      </c>
      <c r="AS191" s="517">
        <v>0.183</v>
      </c>
      <c r="AT191" s="517">
        <v>0.1343</v>
      </c>
      <c r="AU191" s="517">
        <v>0.61019999999999996</v>
      </c>
      <c r="AV191" s="517">
        <v>0.92749999999999999</v>
      </c>
      <c r="AW191" s="517">
        <v>1.2414000000000001</v>
      </c>
      <c r="AX191" s="517">
        <v>0.1449</v>
      </c>
      <c r="AY191" s="517">
        <v>0.64070000000000005</v>
      </c>
      <c r="AZ191" s="517">
        <v>2.0270000000000001</v>
      </c>
      <c r="BA191" s="528">
        <v>3.6377000000000002</v>
      </c>
      <c r="BB191" s="516">
        <v>2.1168999999999998</v>
      </c>
      <c r="BC191" s="517">
        <v>2.2433000000000001</v>
      </c>
      <c r="BD191" s="517">
        <v>1.242</v>
      </c>
      <c r="BE191" s="517">
        <v>5.6022999999999996</v>
      </c>
      <c r="BF191" s="517">
        <v>0.98640000000000005</v>
      </c>
      <c r="BG191" s="517">
        <v>2.8833000000000002</v>
      </c>
      <c r="BH191" s="517">
        <v>2.3066</v>
      </c>
      <c r="BI191" s="517">
        <v>6.1763000000000003</v>
      </c>
      <c r="BJ191" s="517">
        <v>1.5595000000000001</v>
      </c>
      <c r="BK191" s="517">
        <v>1.6080000000000001</v>
      </c>
      <c r="BL191" s="517">
        <v>1.4007000000000001</v>
      </c>
      <c r="BM191" s="517">
        <v>4.5682</v>
      </c>
      <c r="BN191" s="517">
        <v>2.9872999999999998</v>
      </c>
      <c r="BO191" s="517">
        <v>2.5234000000000001</v>
      </c>
      <c r="BP191" s="517">
        <v>4.6199000000000003</v>
      </c>
      <c r="BQ191" s="517">
        <v>10.130599999999999</v>
      </c>
      <c r="BR191" s="526">
        <v>26.4773</v>
      </c>
      <c r="BS191" s="517">
        <v>2.0577000000000001</v>
      </c>
      <c r="BT191" s="517">
        <v>2.2189000000000001</v>
      </c>
      <c r="BU191" s="517">
        <v>2.0937999999999999</v>
      </c>
      <c r="BV191" s="517">
        <v>6.3704000000000001</v>
      </c>
      <c r="BW191" s="517">
        <v>95.890500000000003</v>
      </c>
      <c r="BX191" s="517">
        <v>2.0068000000000001</v>
      </c>
      <c r="BY191" s="517">
        <v>19.984500000000001</v>
      </c>
      <c r="BZ191" s="517">
        <v>117.8819</v>
      </c>
      <c r="CA191" s="517">
        <v>2.6393</v>
      </c>
      <c r="CB191" s="517">
        <v>10.440099999999999</v>
      </c>
      <c r="CC191" s="517">
        <v>1.627</v>
      </c>
      <c r="CD191" s="517">
        <v>14.7064</v>
      </c>
      <c r="CE191" s="517">
        <v>163.9237</v>
      </c>
      <c r="CF191" s="517">
        <v>2.5350999999999999</v>
      </c>
      <c r="CG191" s="517">
        <v>2.6886000000000001</v>
      </c>
      <c r="CH191" s="517">
        <v>169.1474</v>
      </c>
      <c r="CI191" s="527">
        <v>308.10610000000003</v>
      </c>
      <c r="CJ191" s="517">
        <v>2.1953999999999998</v>
      </c>
      <c r="CK191" s="517">
        <v>1.8725000000000001</v>
      </c>
      <c r="CL191" s="517">
        <v>1.0202</v>
      </c>
      <c r="CM191" s="517">
        <v>5.0880999999999998</v>
      </c>
      <c r="CN191" s="517">
        <v>2.2258</v>
      </c>
      <c r="CO191" s="517">
        <v>2.2645</v>
      </c>
      <c r="CP191" s="517">
        <v>1.1866000000000001</v>
      </c>
      <c r="CQ191" s="517">
        <v>5.6768999999999998</v>
      </c>
      <c r="CR191" s="517">
        <v>2.3868999999999998</v>
      </c>
      <c r="CS191" s="517">
        <v>0.70940000000000003</v>
      </c>
      <c r="CT191" s="517">
        <v>1.5397000000000001</v>
      </c>
      <c r="CU191" s="517">
        <v>4.6360000000000001</v>
      </c>
      <c r="CV191" s="517">
        <v>1.6906000000000001</v>
      </c>
      <c r="CW191" s="517">
        <v>1.2868999999999999</v>
      </c>
      <c r="CX191" s="517">
        <v>1.2201</v>
      </c>
      <c r="CY191" s="517">
        <v>4.1976000000000004</v>
      </c>
      <c r="CZ191" s="528">
        <v>19.598600000000001</v>
      </c>
      <c r="DA191" s="93" t="s">
        <v>366</v>
      </c>
      <c r="DB191" s="94"/>
      <c r="DC191" s="226"/>
    </row>
    <row r="192" spans="1:107" ht="18" customHeight="1" x14ac:dyDescent="0.5">
      <c r="A192" s="172"/>
      <c r="B192" s="513" t="s">
        <v>22</v>
      </c>
      <c r="C192" s="520">
        <v>105467.5236</v>
      </c>
      <c r="D192" s="521">
        <v>96972.1973</v>
      </c>
      <c r="E192" s="521">
        <v>107020.0475</v>
      </c>
      <c r="F192" s="521">
        <v>309459.7684</v>
      </c>
      <c r="G192" s="521">
        <v>102742.2487</v>
      </c>
      <c r="H192" s="521">
        <v>99038.573900000003</v>
      </c>
      <c r="I192" s="521">
        <v>93273.326499999996</v>
      </c>
      <c r="J192" s="521">
        <v>295054.14899999998</v>
      </c>
      <c r="K192" s="521">
        <v>92644.128200000006</v>
      </c>
      <c r="L192" s="521">
        <v>102876.8024</v>
      </c>
      <c r="M192" s="521">
        <v>104094.87549999999</v>
      </c>
      <c r="N192" s="521">
        <v>299615.80609999999</v>
      </c>
      <c r="O192" s="521">
        <v>103945.298</v>
      </c>
      <c r="P192" s="521">
        <v>95007.922699999996</v>
      </c>
      <c r="Q192" s="521">
        <v>96986.185899999997</v>
      </c>
      <c r="R192" s="521">
        <v>295939.40659999999</v>
      </c>
      <c r="S192" s="532">
        <v>1200069.1302</v>
      </c>
      <c r="T192" s="521">
        <v>94925.569300000003</v>
      </c>
      <c r="U192" s="521">
        <v>96284.031900000002</v>
      </c>
      <c r="V192" s="521">
        <v>103954.53599999999</v>
      </c>
      <c r="W192" s="521">
        <v>295164.13709999999</v>
      </c>
      <c r="X192" s="521">
        <v>101376.39629999999</v>
      </c>
      <c r="Y192" s="521">
        <v>105218.1735</v>
      </c>
      <c r="Z192" s="521">
        <v>88815.643400000001</v>
      </c>
      <c r="AA192" s="521">
        <v>295410.2132</v>
      </c>
      <c r="AB192" s="521">
        <v>94993.831399999995</v>
      </c>
      <c r="AC192" s="521">
        <v>93003.9853</v>
      </c>
      <c r="AD192" s="521">
        <v>88959.809099999999</v>
      </c>
      <c r="AE192" s="521">
        <v>276957.62589999998</v>
      </c>
      <c r="AF192" s="521">
        <v>93027.053100000005</v>
      </c>
      <c r="AG192" s="521">
        <v>90702.607300000003</v>
      </c>
      <c r="AH192" s="521">
        <v>94361.094500000007</v>
      </c>
      <c r="AI192" s="521">
        <v>278090.755</v>
      </c>
      <c r="AJ192" s="533">
        <v>1145622.7312</v>
      </c>
      <c r="AK192" s="521">
        <v>98209.608300000007</v>
      </c>
      <c r="AL192" s="521">
        <v>94615.242100000003</v>
      </c>
      <c r="AM192" s="521">
        <v>94816.862800000003</v>
      </c>
      <c r="AN192" s="521">
        <v>287641.7132</v>
      </c>
      <c r="AO192" s="521">
        <v>92534.983200000002</v>
      </c>
      <c r="AP192" s="521">
        <v>90288.554399999994</v>
      </c>
      <c r="AQ192" s="521">
        <v>91901.015199999994</v>
      </c>
      <c r="AR192" s="521">
        <v>274724.5527</v>
      </c>
      <c r="AS192" s="521">
        <v>101865.3953</v>
      </c>
      <c r="AT192" s="521">
        <v>98577.291400000002</v>
      </c>
      <c r="AU192" s="521">
        <v>101166.4825</v>
      </c>
      <c r="AV192" s="521">
        <v>301609.1692</v>
      </c>
      <c r="AW192" s="521">
        <v>104189.2794</v>
      </c>
      <c r="AX192" s="521">
        <v>100278.4186</v>
      </c>
      <c r="AY192" s="521">
        <v>101528.06080000001</v>
      </c>
      <c r="AZ192" s="521">
        <v>305995.75880000001</v>
      </c>
      <c r="BA192" s="534">
        <v>1169971.1939000001</v>
      </c>
      <c r="BB192" s="520">
        <v>66071.6005</v>
      </c>
      <c r="BC192" s="521">
        <v>56195.934200000003</v>
      </c>
      <c r="BD192" s="521">
        <v>66686.294999999998</v>
      </c>
      <c r="BE192" s="521">
        <v>188953.8297</v>
      </c>
      <c r="BF192" s="521">
        <v>61116.955199999997</v>
      </c>
      <c r="BG192" s="521">
        <v>68437.407300000006</v>
      </c>
      <c r="BH192" s="521">
        <v>60800.478199999998</v>
      </c>
      <c r="BI192" s="521">
        <v>190354.8407</v>
      </c>
      <c r="BJ192" s="521">
        <v>66794.125700000004</v>
      </c>
      <c r="BK192" s="521">
        <v>67436.825299999997</v>
      </c>
      <c r="BL192" s="521">
        <v>60754.793599999997</v>
      </c>
      <c r="BM192" s="521">
        <v>194985.74470000001</v>
      </c>
      <c r="BN192" s="521">
        <v>74866.783800000005</v>
      </c>
      <c r="BO192" s="521">
        <v>64663.487800000003</v>
      </c>
      <c r="BP192" s="521">
        <v>62199.571799999998</v>
      </c>
      <c r="BQ192" s="521">
        <v>201729.84349999999</v>
      </c>
      <c r="BR192" s="532">
        <v>776024.2585</v>
      </c>
      <c r="BS192" s="521">
        <v>66831.901599999997</v>
      </c>
      <c r="BT192" s="521">
        <v>66899.4712</v>
      </c>
      <c r="BU192" s="521">
        <v>73883.478400000007</v>
      </c>
      <c r="BV192" s="521">
        <v>207614.8512</v>
      </c>
      <c r="BW192" s="521">
        <v>64363.522599999997</v>
      </c>
      <c r="BX192" s="521">
        <v>75099.337400000004</v>
      </c>
      <c r="BY192" s="521">
        <v>68834.009300000005</v>
      </c>
      <c r="BZ192" s="521">
        <v>208296.86929999999</v>
      </c>
      <c r="CA192" s="521">
        <v>77487.681400000001</v>
      </c>
      <c r="CB192" s="521">
        <v>69725.233399999997</v>
      </c>
      <c r="CC192" s="521">
        <v>73325.746700000003</v>
      </c>
      <c r="CD192" s="521">
        <v>220538.66159999999</v>
      </c>
      <c r="CE192" s="521">
        <v>76801.991399999999</v>
      </c>
      <c r="CF192" s="521">
        <v>77574.821200000006</v>
      </c>
      <c r="CG192" s="521">
        <v>82196.335900000005</v>
      </c>
      <c r="CH192" s="521">
        <v>236573.14859999999</v>
      </c>
      <c r="CI192" s="533">
        <v>873023.5307</v>
      </c>
      <c r="CJ192" s="521">
        <v>76379.088000000003</v>
      </c>
      <c r="CK192" s="521">
        <v>71421.906900000002</v>
      </c>
      <c r="CL192" s="521">
        <v>76806.841400000005</v>
      </c>
      <c r="CM192" s="521">
        <v>224607.83619999999</v>
      </c>
      <c r="CN192" s="521">
        <v>79875.115300000005</v>
      </c>
      <c r="CO192" s="521">
        <v>84219.996299999999</v>
      </c>
      <c r="CP192" s="521">
        <v>72654.631200000003</v>
      </c>
      <c r="CQ192" s="521">
        <v>236749.74280000001</v>
      </c>
      <c r="CR192" s="521">
        <v>82719.401299999998</v>
      </c>
      <c r="CS192" s="521">
        <v>78834.553400000004</v>
      </c>
      <c r="CT192" s="521">
        <v>77463.600099999996</v>
      </c>
      <c r="CU192" s="521">
        <v>239017.55480000001</v>
      </c>
      <c r="CV192" s="521">
        <v>82814.408800000005</v>
      </c>
      <c r="CW192" s="521">
        <v>80221.918900000004</v>
      </c>
      <c r="CX192" s="521">
        <v>86413.700299999997</v>
      </c>
      <c r="CY192" s="521">
        <v>249450.0281</v>
      </c>
      <c r="CZ192" s="534">
        <v>949825.16189999995</v>
      </c>
      <c r="DA192" s="515" t="s">
        <v>243</v>
      </c>
      <c r="DB192" s="173"/>
      <c r="DC192" s="226"/>
    </row>
    <row r="193" spans="1:107" ht="18" customHeight="1" x14ac:dyDescent="0.5">
      <c r="A193" s="90" t="s">
        <v>968</v>
      </c>
      <c r="B193" s="20"/>
      <c r="C193" s="20"/>
      <c r="D193" s="20"/>
      <c r="E193" s="20"/>
      <c r="F193" s="20"/>
      <c r="G193" s="20"/>
      <c r="H193" s="20"/>
      <c r="I193" s="20"/>
      <c r="J193" s="20"/>
      <c r="K193" s="20"/>
      <c r="L193" s="20"/>
      <c r="M193" s="20"/>
      <c r="N193" s="20"/>
      <c r="O193" s="20"/>
      <c r="P193" s="20"/>
      <c r="Q193" s="20"/>
      <c r="R193" s="20"/>
      <c r="S193" s="215"/>
      <c r="T193" s="20"/>
      <c r="U193" s="20"/>
      <c r="V193" s="20"/>
      <c r="W193" s="20"/>
      <c r="X193" s="20"/>
      <c r="Y193" s="20"/>
      <c r="Z193" s="20"/>
      <c r="AA193" s="20"/>
      <c r="AB193" s="20"/>
      <c r="AC193" s="20"/>
      <c r="AD193" s="20"/>
      <c r="AE193" s="20"/>
      <c r="AF193" s="20"/>
      <c r="AG193" s="20"/>
      <c r="AH193" s="20"/>
      <c r="AI193" s="20"/>
      <c r="AJ193" s="215"/>
      <c r="AK193" s="20"/>
      <c r="AL193" s="20"/>
      <c r="AM193" s="20"/>
      <c r="AN193" s="20"/>
      <c r="AO193" s="20"/>
      <c r="AP193" s="20"/>
      <c r="AQ193" s="20"/>
      <c r="AR193" s="20"/>
      <c r="AS193" s="20"/>
      <c r="AT193" s="20"/>
      <c r="AU193" s="20"/>
      <c r="AV193" s="20"/>
      <c r="AW193" s="20"/>
      <c r="AX193" s="20"/>
      <c r="AY193" s="20"/>
      <c r="AZ193" s="20"/>
      <c r="BA193" s="215"/>
      <c r="BB193" s="20"/>
      <c r="BC193" s="20"/>
      <c r="BD193" s="20"/>
      <c r="BE193" s="20"/>
      <c r="BF193" s="20"/>
      <c r="BG193" s="20"/>
      <c r="BH193" s="20"/>
      <c r="BI193" s="20"/>
      <c r="BJ193" s="20"/>
      <c r="BK193" s="20"/>
      <c r="BL193" s="20"/>
      <c r="BM193" s="20"/>
      <c r="BN193" s="20"/>
      <c r="BO193" s="20"/>
      <c r="BP193" s="20"/>
      <c r="BQ193" s="20"/>
      <c r="BR193" s="215"/>
      <c r="BS193" s="20"/>
      <c r="BT193" s="20"/>
      <c r="BU193" s="20"/>
      <c r="BV193" s="20"/>
      <c r="BW193" s="20"/>
      <c r="BX193" s="20"/>
      <c r="BY193" s="20"/>
      <c r="BZ193" s="20"/>
      <c r="CA193" s="20"/>
      <c r="CB193" s="20"/>
      <c r="CC193" s="20"/>
      <c r="CD193" s="20"/>
      <c r="CE193" s="20"/>
      <c r="CF193" s="20"/>
      <c r="CG193" s="20"/>
      <c r="CH193" s="20"/>
      <c r="CI193" s="215"/>
      <c r="CJ193" s="20"/>
      <c r="CK193" s="20"/>
      <c r="CL193" s="20"/>
      <c r="CM193" s="20"/>
      <c r="CN193" s="20"/>
      <c r="CO193" s="20"/>
      <c r="CP193" s="20"/>
      <c r="CQ193" s="20"/>
      <c r="CR193" s="20"/>
      <c r="CS193" s="20"/>
      <c r="CT193" s="20"/>
      <c r="CU193" s="20"/>
      <c r="CV193" s="20"/>
      <c r="CW193" s="20"/>
      <c r="CX193" s="20"/>
      <c r="CY193" s="20"/>
      <c r="CZ193" s="215"/>
      <c r="DB193" s="174" t="s">
        <v>969</v>
      </c>
      <c r="DC193" s="226"/>
    </row>
    <row r="194" spans="1:107" ht="17.25" customHeight="1" x14ac:dyDescent="0.5">
      <c r="A194" s="44"/>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row>
    <row r="195" spans="1:107" ht="17.25" customHeight="1" x14ac:dyDescent="0.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row>
    <row r="196" spans="1:107" ht="17.25" customHeight="1" x14ac:dyDescent="0.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row>
    <row r="197" spans="1:107" ht="17.25" customHeight="1" x14ac:dyDescent="0.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row>
    <row r="198" spans="1:107" ht="17.25" customHeight="1" x14ac:dyDescent="0.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row>
    <row r="199" spans="1:107" ht="17.25" customHeight="1" x14ac:dyDescent="0.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row>
    <row r="200" spans="1:107" ht="17.25" customHeight="1" x14ac:dyDescent="0.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row>
    <row r="201" spans="1:107" ht="17.25" customHeight="1" x14ac:dyDescent="0.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row>
    <row r="202" spans="1:107" ht="17.25" customHeight="1" x14ac:dyDescent="0.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row>
    <row r="203" spans="1:107" ht="17.25" customHeight="1" x14ac:dyDescent="0.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row>
    <row r="204" spans="1:107" ht="17.25" customHeight="1" x14ac:dyDescent="0.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row>
    <row r="205" spans="1:107" ht="17.25" customHeight="1" x14ac:dyDescent="0.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row>
    <row r="206" spans="1:107" ht="17.25" customHeight="1" x14ac:dyDescent="0.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row>
    <row r="207" spans="1:107" ht="17.25" customHeight="1" x14ac:dyDescent="0.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row>
    <row r="208" spans="1:107" ht="17.25" customHeight="1" x14ac:dyDescent="0.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row>
    <row r="209" spans="1:104" ht="17.25" customHeight="1" x14ac:dyDescent="0.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row>
    <row r="210" spans="1:104" ht="17.25" customHeight="1" x14ac:dyDescent="0.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row>
    <row r="211" spans="1:104" ht="17.25" customHeight="1" x14ac:dyDescent="0.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row>
    <row r="212" spans="1:104" ht="17.25" customHeight="1" x14ac:dyDescent="0.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row>
    <row r="213" spans="1:104" ht="17.25" customHeight="1" x14ac:dyDescent="0.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row>
    <row r="214" spans="1:104" ht="17.25" customHeight="1" x14ac:dyDescent="0.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row>
    <row r="215" spans="1:104" ht="17.25" customHeight="1" x14ac:dyDescent="0.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row>
    <row r="216" spans="1:104" ht="17.25" customHeight="1" x14ac:dyDescent="0.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row>
    <row r="217" spans="1:104" ht="17.25" customHeight="1" x14ac:dyDescent="0.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row>
    <row r="218" spans="1:104" ht="17.25" customHeight="1" x14ac:dyDescent="0.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row>
    <row r="219" spans="1:104" ht="17.25" customHeight="1" x14ac:dyDescent="0.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row>
    <row r="220" spans="1:104" ht="17.25" customHeight="1" x14ac:dyDescent="0.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row>
    <row r="221" spans="1:104" ht="17.25" customHeight="1" x14ac:dyDescent="0.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row>
    <row r="222" spans="1:104" ht="17.25" customHeight="1" x14ac:dyDescent="0.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row>
    <row r="223" spans="1:104" ht="17.25" customHeight="1" x14ac:dyDescent="0.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row>
    <row r="224" spans="1:104" ht="17.25" customHeight="1" x14ac:dyDescent="0.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row>
    <row r="225" spans="1:104" ht="17.25" customHeight="1" x14ac:dyDescent="0.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row>
    <row r="226" spans="1:104" ht="17.25" customHeight="1" x14ac:dyDescent="0.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row>
    <row r="227" spans="1:104" ht="17.25" customHeight="1" x14ac:dyDescent="0.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row>
    <row r="228" spans="1:104" ht="17.25" customHeight="1" x14ac:dyDescent="0.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row>
    <row r="229" spans="1:104" ht="17.25" customHeight="1" x14ac:dyDescent="0.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row>
    <row r="230" spans="1:104" ht="17.25" customHeight="1" x14ac:dyDescent="0.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row>
    <row r="231" spans="1:104" ht="17.25" customHeight="1" x14ac:dyDescent="0.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row>
    <row r="232" spans="1:104" ht="17.25" customHeight="1" x14ac:dyDescent="0.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row>
    <row r="233" spans="1:104" ht="17.25" customHeight="1" x14ac:dyDescent="0.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row>
    <row r="234" spans="1:104" ht="17.25" customHeight="1" x14ac:dyDescent="0.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row>
    <row r="235" spans="1:104" ht="17.25" customHeight="1" x14ac:dyDescent="0.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row>
    <row r="236" spans="1:104" ht="17.25" customHeight="1" x14ac:dyDescent="0.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row>
    <row r="237" spans="1:104" ht="17.25" customHeight="1" x14ac:dyDescent="0.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row>
    <row r="238" spans="1:104" ht="17.25" customHeight="1" x14ac:dyDescent="0.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row>
    <row r="239" spans="1:104" ht="17.25" customHeight="1" x14ac:dyDescent="0.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row>
    <row r="240" spans="1:104" ht="17.25" customHeight="1" x14ac:dyDescent="0.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row>
    <row r="241" spans="1:104" ht="17.25" customHeight="1" x14ac:dyDescent="0.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row>
    <row r="242" spans="1:104" ht="17.25" customHeight="1" x14ac:dyDescent="0.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row>
    <row r="243" spans="1:104" ht="17.25" customHeight="1" x14ac:dyDescent="0.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row>
    <row r="244" spans="1:104" ht="17.25" customHeight="1" x14ac:dyDescent="0.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row>
    <row r="245" spans="1:104" ht="17.25" customHeight="1" x14ac:dyDescent="0.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row>
    <row r="246" spans="1:104" ht="17.25" customHeight="1" x14ac:dyDescent="0.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row>
    <row r="247" spans="1:104" ht="17.25" customHeight="1" x14ac:dyDescent="0.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row>
    <row r="248" spans="1:104" ht="17.25" customHeight="1" x14ac:dyDescent="0.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row>
    <row r="249" spans="1:104" ht="17.25" customHeight="1" x14ac:dyDescent="0.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row>
    <row r="250" spans="1:104" ht="17.25" customHeight="1" x14ac:dyDescent="0.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row>
    <row r="251" spans="1:104" ht="17.25" customHeight="1" x14ac:dyDescent="0.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row>
    <row r="252" spans="1:104" ht="17.25" customHeight="1" x14ac:dyDescent="0.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row>
    <row r="253" spans="1:104" ht="17.25" customHeight="1" x14ac:dyDescent="0.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row>
    <row r="254" spans="1:104" ht="17.25" customHeight="1" x14ac:dyDescent="0.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row>
    <row r="255" spans="1:104" ht="17.25" customHeight="1" x14ac:dyDescent="0.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row>
    <row r="256" spans="1:104" ht="17.25" customHeight="1" x14ac:dyDescent="0.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row>
    <row r="257" spans="1:104" ht="17.25" customHeight="1" x14ac:dyDescent="0.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row>
    <row r="258" spans="1:104" ht="17.25" customHeight="1" x14ac:dyDescent="0.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row>
    <row r="259" spans="1:104" ht="17.25" customHeight="1" x14ac:dyDescent="0.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row>
    <row r="260" spans="1:104" ht="17.25" customHeight="1" x14ac:dyDescent="0.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row>
    <row r="261" spans="1:104" ht="17.25" customHeight="1" x14ac:dyDescent="0.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row>
    <row r="262" spans="1:104" ht="17.25" customHeight="1" x14ac:dyDescent="0.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row>
    <row r="263" spans="1:104" ht="17.25" customHeight="1" x14ac:dyDescent="0.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row>
    <row r="264" spans="1:104" ht="17.25" customHeight="1" x14ac:dyDescent="0.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row>
    <row r="265" spans="1:104" ht="17.25" customHeight="1" x14ac:dyDescent="0.5"/>
    <row r="266" spans="1:104" ht="17.25" customHeight="1" x14ac:dyDescent="0.5"/>
    <row r="267" spans="1:104" ht="17.25" customHeight="1" x14ac:dyDescent="0.5"/>
    <row r="268" spans="1:104" ht="17.25" customHeight="1" x14ac:dyDescent="0.5"/>
    <row r="269" spans="1:104" ht="17.25" customHeight="1" x14ac:dyDescent="0.5"/>
    <row r="270" spans="1:104" ht="17.25" customHeight="1" x14ac:dyDescent="0.5"/>
    <row r="271" spans="1:104" ht="17.25" customHeight="1" x14ac:dyDescent="0.5"/>
    <row r="272" spans="1:104" ht="17.25" customHeight="1" x14ac:dyDescent="0.5"/>
    <row r="273" ht="17.25" customHeight="1" x14ac:dyDescent="0.5"/>
    <row r="274" ht="17.25" customHeight="1" x14ac:dyDescent="0.5"/>
    <row r="275" ht="17.25" customHeight="1" x14ac:dyDescent="0.5"/>
    <row r="276" ht="17.25" customHeight="1" x14ac:dyDescent="0.5"/>
    <row r="277" ht="17.25" customHeight="1" x14ac:dyDescent="0.5"/>
    <row r="278" ht="17.25" customHeight="1" x14ac:dyDescent="0.5"/>
    <row r="279" ht="17.25" customHeight="1" x14ac:dyDescent="0.5"/>
    <row r="280" ht="17.25" customHeight="1" x14ac:dyDescent="0.5"/>
    <row r="281" ht="17.25" customHeight="1" x14ac:dyDescent="0.5"/>
    <row r="282" ht="17.25" customHeight="1" x14ac:dyDescent="0.5"/>
    <row r="283" ht="17.25" customHeight="1" x14ac:dyDescent="0.5"/>
    <row r="284" ht="17.25" customHeight="1" x14ac:dyDescent="0.5"/>
    <row r="285" ht="17.25" customHeight="1" x14ac:dyDescent="0.5"/>
    <row r="286" ht="17.25" customHeight="1" x14ac:dyDescent="0.5"/>
    <row r="287" ht="17.25" customHeight="1" x14ac:dyDescent="0.5"/>
    <row r="288" ht="17.25" customHeight="1" x14ac:dyDescent="0.5"/>
    <row r="289" ht="17.25" customHeight="1" x14ac:dyDescent="0.5"/>
    <row r="290" ht="17.25" customHeight="1" x14ac:dyDescent="0.5"/>
    <row r="291" ht="17.25" customHeight="1" x14ac:dyDescent="0.5"/>
    <row r="292" ht="17.25" customHeight="1" x14ac:dyDescent="0.5"/>
    <row r="293" ht="17.25" customHeight="1" x14ac:dyDescent="0.5"/>
    <row r="294" ht="17.25" customHeight="1" x14ac:dyDescent="0.5"/>
    <row r="295" ht="17.25" customHeight="1" x14ac:dyDescent="0.5"/>
    <row r="296" ht="17.25" customHeight="1" x14ac:dyDescent="0.5"/>
    <row r="297" ht="17.25" customHeight="1" x14ac:dyDescent="0.5"/>
    <row r="298" ht="17.25" customHeight="1" x14ac:dyDescent="0.5"/>
    <row r="299" ht="17.25" customHeight="1" x14ac:dyDescent="0.5"/>
    <row r="300" ht="17.25" customHeight="1" x14ac:dyDescent="0.5"/>
    <row r="301" ht="17.25" customHeight="1" x14ac:dyDescent="0.5"/>
    <row r="302" ht="17.25" customHeight="1" x14ac:dyDescent="0.5"/>
    <row r="303" ht="17.25" customHeight="1" x14ac:dyDescent="0.5"/>
    <row r="304" ht="17.25" customHeight="1" x14ac:dyDescent="0.5"/>
    <row r="305" ht="17.25" customHeight="1" x14ac:dyDescent="0.5"/>
    <row r="306" ht="17.25" customHeight="1" x14ac:dyDescent="0.5"/>
    <row r="307" ht="17.25" customHeight="1" x14ac:dyDescent="0.5"/>
    <row r="308" ht="17.25" customHeight="1" x14ac:dyDescent="0.5"/>
    <row r="309" ht="17.25" customHeight="1" x14ac:dyDescent="0.5"/>
    <row r="310" ht="17.25" customHeight="1" x14ac:dyDescent="0.5"/>
    <row r="311" ht="17.25" customHeight="1" x14ac:dyDescent="0.5"/>
    <row r="312" ht="17.25" customHeight="1" x14ac:dyDescent="0.5"/>
    <row r="313" ht="17.25" customHeight="1" x14ac:dyDescent="0.5"/>
    <row r="314" ht="17.25" customHeight="1" x14ac:dyDescent="0.5"/>
    <row r="315" ht="17.25" customHeight="1" x14ac:dyDescent="0.5"/>
    <row r="316" ht="17.25" customHeight="1" x14ac:dyDescent="0.5"/>
    <row r="317" ht="17.25" customHeight="1" x14ac:dyDescent="0.5"/>
    <row r="318" ht="17.25" customHeight="1" x14ac:dyDescent="0.5"/>
    <row r="319" ht="17.25" customHeight="1" x14ac:dyDescent="0.5"/>
    <row r="320" ht="17.25" customHeight="1" x14ac:dyDescent="0.5"/>
    <row r="321" ht="17.25" customHeight="1" x14ac:dyDescent="0.5"/>
    <row r="322" ht="17.25" customHeight="1" x14ac:dyDescent="0.5"/>
    <row r="323" ht="17.25" customHeight="1" x14ac:dyDescent="0.5"/>
    <row r="324" ht="17.25" customHeight="1" x14ac:dyDescent="0.5"/>
    <row r="325" ht="17.25" customHeight="1" x14ac:dyDescent="0.5"/>
    <row r="326" ht="17.25" customHeight="1" x14ac:dyDescent="0.5"/>
    <row r="327" ht="17.25" customHeight="1" x14ac:dyDescent="0.5"/>
    <row r="328" ht="17.25" customHeight="1" x14ac:dyDescent="0.5"/>
    <row r="329" ht="17.25" customHeight="1" x14ac:dyDescent="0.5"/>
    <row r="330" ht="17.25" customHeight="1" x14ac:dyDescent="0.5"/>
    <row r="331" ht="17.25" customHeight="1" x14ac:dyDescent="0.5"/>
    <row r="332" ht="17.25" customHeight="1" x14ac:dyDescent="0.5"/>
    <row r="333" ht="17.25" customHeight="1" x14ac:dyDescent="0.5"/>
    <row r="334" ht="17.25" customHeight="1" x14ac:dyDescent="0.5"/>
    <row r="335" ht="17.25" customHeight="1" x14ac:dyDescent="0.5"/>
    <row r="336" ht="17.25" customHeight="1" x14ac:dyDescent="0.5"/>
    <row r="337" ht="17.25" customHeight="1" x14ac:dyDescent="0.5"/>
    <row r="338" ht="17.25" customHeight="1" x14ac:dyDescent="0.5"/>
    <row r="339" ht="17.25" customHeight="1" x14ac:dyDescent="0.5"/>
    <row r="340" ht="17.25" customHeight="1" x14ac:dyDescent="0.5"/>
    <row r="341" ht="17.25" customHeight="1" x14ac:dyDescent="0.5"/>
    <row r="342" ht="17.25" customHeight="1" x14ac:dyDescent="0.5"/>
    <row r="343" ht="17.25" customHeight="1" x14ac:dyDescent="0.5"/>
    <row r="344" ht="17.25" customHeight="1" x14ac:dyDescent="0.5"/>
    <row r="345" ht="17.25" customHeight="1" x14ac:dyDescent="0.5"/>
    <row r="346" ht="17.25" customHeight="1" x14ac:dyDescent="0.5"/>
    <row r="347" ht="17.25" customHeight="1" x14ac:dyDescent="0.5"/>
  </sheetData>
  <mergeCells count="4">
    <mergeCell ref="A4:A5"/>
    <mergeCell ref="DB4:DB5"/>
    <mergeCell ref="C4:BA4"/>
    <mergeCell ref="BB4:CZ4"/>
  </mergeCell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9BA8C2"/>
    <pageSetUpPr autoPageBreaks="0" fitToPage="1"/>
  </sheetPr>
  <dimension ref="A1:DF123"/>
  <sheetViews>
    <sheetView showGridLines="0" rightToLeft="1" zoomScaleNormal="100" workbookViewId="0"/>
  </sheetViews>
  <sheetFormatPr defaultColWidth="8.88671875" defaultRowHeight="18" outlineLevelCol="2" x14ac:dyDescent="0.5"/>
  <cols>
    <col min="1" max="1" width="6" style="45" customWidth="1"/>
    <col min="2" max="2" width="34" style="45" customWidth="1"/>
    <col min="3" max="5" width="6.6640625" style="45" hidden="1" customWidth="1" outlineLevel="2"/>
    <col min="6" max="6" width="6.6640625" style="45" hidden="1" customWidth="1" outlineLevel="1"/>
    <col min="7" max="9" width="6.6640625" style="45" hidden="1" customWidth="1" outlineLevel="2"/>
    <col min="10" max="10" width="6.6640625" style="45" hidden="1" customWidth="1" outlineLevel="1"/>
    <col min="11" max="13" width="6.6640625" style="45" hidden="1" customWidth="1" outlineLevel="2"/>
    <col min="14" max="14" width="6.6640625" style="45" hidden="1" customWidth="1" outlineLevel="1"/>
    <col min="15" max="17" width="6.6640625" style="45" hidden="1" customWidth="1" outlineLevel="2"/>
    <col min="18" max="18" width="6.6640625" style="45" hidden="1" customWidth="1" outlineLevel="1"/>
    <col min="19" max="19" width="11.109375" style="45" customWidth="1" collapsed="1"/>
    <col min="20" max="22" width="6.6640625" style="45" hidden="1" customWidth="1" outlineLevel="2"/>
    <col min="23" max="23" width="6.6640625" style="45" hidden="1" customWidth="1" outlineLevel="1"/>
    <col min="24" max="26" width="6.6640625" style="45" hidden="1" customWidth="1" outlineLevel="2"/>
    <col min="27" max="27" width="6.6640625" style="45" hidden="1" customWidth="1" outlineLevel="1"/>
    <col min="28" max="30" width="6.6640625" style="45" hidden="1" customWidth="1" outlineLevel="2"/>
    <col min="31" max="31" width="6.6640625" style="45" hidden="1" customWidth="1" outlineLevel="1"/>
    <col min="32" max="34" width="6.6640625" style="45" hidden="1" customWidth="1" outlineLevel="2"/>
    <col min="35" max="35" width="6.6640625" style="45" hidden="1" customWidth="1" outlineLevel="1"/>
    <col min="36" max="36" width="11.109375" style="45" customWidth="1" collapsed="1"/>
    <col min="37" max="39" width="6.6640625" style="45" hidden="1" customWidth="1" outlineLevel="2"/>
    <col min="40" max="40" width="6.6640625" style="45" hidden="1" customWidth="1" outlineLevel="1"/>
    <col min="41" max="43" width="6.6640625" style="45" hidden="1" customWidth="1" outlineLevel="2"/>
    <col min="44" max="44" width="6.6640625" style="45" hidden="1" customWidth="1" outlineLevel="1"/>
    <col min="45" max="47" width="6.6640625" style="45" hidden="1" customWidth="1" outlineLevel="2"/>
    <col min="48" max="48" width="6.6640625" style="45" hidden="1" customWidth="1" outlineLevel="1"/>
    <col min="49" max="51" width="6.6640625" style="45" hidden="1" customWidth="1" outlineLevel="2"/>
    <col min="52" max="52" width="6.6640625" style="45" hidden="1" customWidth="1" outlineLevel="1"/>
    <col min="53" max="53" width="11.109375" style="45" customWidth="1" collapsed="1"/>
    <col min="54" max="56" width="6.6640625" style="45" hidden="1" customWidth="1" outlineLevel="2"/>
    <col min="57" max="57" width="6.6640625" style="45" hidden="1" customWidth="1" outlineLevel="1"/>
    <col min="58" max="60" width="6.6640625" style="45" hidden="1" customWidth="1" outlineLevel="2"/>
    <col min="61" max="61" width="6.6640625" style="45" hidden="1" customWidth="1" outlineLevel="1"/>
    <col min="62" max="64" width="6.6640625" style="45" hidden="1" customWidth="1" outlineLevel="2"/>
    <col min="65" max="65" width="6.6640625" style="45" hidden="1" customWidth="1" outlineLevel="1"/>
    <col min="66" max="68" width="6.6640625" style="45" hidden="1" customWidth="1" outlineLevel="2"/>
    <col min="69" max="69" width="6.6640625" style="45" hidden="1" customWidth="1" outlineLevel="1"/>
    <col min="70" max="70" width="11.109375" style="45" customWidth="1" collapsed="1"/>
    <col min="71" max="73" width="6.6640625" style="45" hidden="1" customWidth="1" outlineLevel="2"/>
    <col min="74" max="74" width="6.6640625" style="45" hidden="1" customWidth="1" outlineLevel="1"/>
    <col min="75" max="77" width="6.6640625" style="45" hidden="1" customWidth="1" outlineLevel="2"/>
    <col min="78" max="78" width="6.6640625" style="45" hidden="1" customWidth="1" outlineLevel="1"/>
    <col min="79" max="81" width="6.6640625" style="45" hidden="1" customWidth="1" outlineLevel="2"/>
    <col min="82" max="82" width="6.6640625" style="45" hidden="1" customWidth="1" outlineLevel="1"/>
    <col min="83" max="85" width="6.6640625" style="45" hidden="1" customWidth="1" outlineLevel="2"/>
    <col min="86" max="86" width="6.6640625" style="45" hidden="1" customWidth="1" outlineLevel="1"/>
    <col min="87" max="87" width="11.109375" style="45" customWidth="1" collapsed="1"/>
    <col min="88" max="90" width="6.6640625" style="45" hidden="1" customWidth="1" outlineLevel="2"/>
    <col min="91" max="91" width="6.6640625" style="45" hidden="1" customWidth="1" outlineLevel="1"/>
    <col min="92" max="94" width="6.6640625" style="45" hidden="1" customWidth="1" outlineLevel="2"/>
    <col min="95" max="95" width="6.6640625" style="45" hidden="1" customWidth="1" outlineLevel="1"/>
    <col min="96" max="98" width="6.6640625" style="45" hidden="1" customWidth="1" outlineLevel="2"/>
    <col min="99" max="99" width="6.6640625" style="45" hidden="1" customWidth="1" outlineLevel="1"/>
    <col min="100" max="102" width="6.6640625" style="45" hidden="1" customWidth="1" outlineLevel="2"/>
    <col min="103" max="103" width="6.6640625" style="45" hidden="1" customWidth="1" outlineLevel="1"/>
    <col min="104" max="104" width="11.109375" style="45" customWidth="1" collapsed="1"/>
    <col min="105" max="105" width="34" style="45" customWidth="1"/>
    <col min="106" max="106" width="6" style="45" customWidth="1"/>
    <col min="107" max="108" width="8.88671875" style="45"/>
    <col min="109" max="110" width="8.88671875" style="51"/>
    <col min="111" max="344" width="8.88671875" style="45"/>
    <col min="345" max="345" width="5.88671875" style="45" customWidth="1"/>
    <col min="346" max="346" width="32.88671875" style="45" customWidth="1"/>
    <col min="347" max="347" width="5.88671875" style="45" customWidth="1"/>
    <col min="348" max="348" width="32.88671875" style="45" customWidth="1"/>
    <col min="349" max="354" width="8.88671875" style="45"/>
    <col min="355" max="355" width="32.88671875" style="45" customWidth="1"/>
    <col min="356" max="356" width="5.88671875" style="45" customWidth="1"/>
    <col min="357" max="357" width="32.88671875" style="45" customWidth="1"/>
    <col min="358" max="358" width="5.88671875" style="45" customWidth="1"/>
    <col min="359" max="600" width="8.88671875" style="45"/>
    <col min="601" max="601" width="5.88671875" style="45" customWidth="1"/>
    <col min="602" max="602" width="32.88671875" style="45" customWidth="1"/>
    <col min="603" max="603" width="5.88671875" style="45" customWidth="1"/>
    <col min="604" max="604" width="32.88671875" style="45" customWidth="1"/>
    <col min="605" max="610" width="8.88671875" style="45"/>
    <col min="611" max="611" width="32.88671875" style="45" customWidth="1"/>
    <col min="612" max="612" width="5.88671875" style="45" customWidth="1"/>
    <col min="613" max="613" width="32.88671875" style="45" customWidth="1"/>
    <col min="614" max="614" width="5.88671875" style="45" customWidth="1"/>
    <col min="615" max="856" width="8.88671875" style="45"/>
    <col min="857" max="857" width="5.88671875" style="45" customWidth="1"/>
    <col min="858" max="858" width="32.88671875" style="45" customWidth="1"/>
    <col min="859" max="859" width="5.88671875" style="45" customWidth="1"/>
    <col min="860" max="860" width="32.88671875" style="45" customWidth="1"/>
    <col min="861" max="866" width="8.88671875" style="45"/>
    <col min="867" max="867" width="32.88671875" style="45" customWidth="1"/>
    <col min="868" max="868" width="5.88671875" style="45" customWidth="1"/>
    <col min="869" max="869" width="32.88671875" style="45" customWidth="1"/>
    <col min="870" max="870" width="5.88671875" style="45" customWidth="1"/>
    <col min="871" max="1112" width="8.88671875" style="45"/>
    <col min="1113" max="1113" width="5.88671875" style="45" customWidth="1"/>
    <col min="1114" max="1114" width="32.88671875" style="45" customWidth="1"/>
    <col min="1115" max="1115" width="5.88671875" style="45" customWidth="1"/>
    <col min="1116" max="1116" width="32.88671875" style="45" customWidth="1"/>
    <col min="1117" max="1122" width="8.88671875" style="45"/>
    <col min="1123" max="1123" width="32.88671875" style="45" customWidth="1"/>
    <col min="1124" max="1124" width="5.88671875" style="45" customWidth="1"/>
    <col min="1125" max="1125" width="32.88671875" style="45" customWidth="1"/>
    <col min="1126" max="1126" width="5.88671875" style="45" customWidth="1"/>
    <col min="1127" max="1368" width="8.88671875" style="45"/>
    <col min="1369" max="1369" width="5.88671875" style="45" customWidth="1"/>
    <col min="1370" max="1370" width="32.88671875" style="45" customWidth="1"/>
    <col min="1371" max="1371" width="5.88671875" style="45" customWidth="1"/>
    <col min="1372" max="1372" width="32.88671875" style="45" customWidth="1"/>
    <col min="1373" max="1378" width="8.88671875" style="45"/>
    <col min="1379" max="1379" width="32.88671875" style="45" customWidth="1"/>
    <col min="1380" max="1380" width="5.88671875" style="45" customWidth="1"/>
    <col min="1381" max="1381" width="32.88671875" style="45" customWidth="1"/>
    <col min="1382" max="1382" width="5.88671875" style="45" customWidth="1"/>
    <col min="1383" max="1624" width="8.88671875" style="45"/>
    <col min="1625" max="1625" width="5.88671875" style="45" customWidth="1"/>
    <col min="1626" max="1626" width="32.88671875" style="45" customWidth="1"/>
    <col min="1627" max="1627" width="5.88671875" style="45" customWidth="1"/>
    <col min="1628" max="1628" width="32.88671875" style="45" customWidth="1"/>
    <col min="1629" max="1634" width="8.88671875" style="45"/>
    <col min="1635" max="1635" width="32.88671875" style="45" customWidth="1"/>
    <col min="1636" max="1636" width="5.88671875" style="45" customWidth="1"/>
    <col min="1637" max="1637" width="32.88671875" style="45" customWidth="1"/>
    <col min="1638" max="1638" width="5.88671875" style="45" customWidth="1"/>
    <col min="1639" max="1880" width="8.88671875" style="45"/>
    <col min="1881" max="1881" width="5.88671875" style="45" customWidth="1"/>
    <col min="1882" max="1882" width="32.88671875" style="45" customWidth="1"/>
    <col min="1883" max="1883" width="5.88671875" style="45" customWidth="1"/>
    <col min="1884" max="1884" width="32.88671875" style="45" customWidth="1"/>
    <col min="1885" max="1890" width="8.88671875" style="45"/>
    <col min="1891" max="1891" width="32.88671875" style="45" customWidth="1"/>
    <col min="1892" max="1892" width="5.88671875" style="45" customWidth="1"/>
    <col min="1893" max="1893" width="32.88671875" style="45" customWidth="1"/>
    <col min="1894" max="1894" width="5.88671875" style="45" customWidth="1"/>
    <col min="1895" max="2136" width="8.88671875" style="45"/>
    <col min="2137" max="2137" width="5.88671875" style="45" customWidth="1"/>
    <col min="2138" max="2138" width="32.88671875" style="45" customWidth="1"/>
    <col min="2139" max="2139" width="5.88671875" style="45" customWidth="1"/>
    <col min="2140" max="2140" width="32.88671875" style="45" customWidth="1"/>
    <col min="2141" max="2146" width="8.88671875" style="45"/>
    <col min="2147" max="2147" width="32.88671875" style="45" customWidth="1"/>
    <col min="2148" max="2148" width="5.88671875" style="45" customWidth="1"/>
    <col min="2149" max="2149" width="32.88671875" style="45" customWidth="1"/>
    <col min="2150" max="2150" width="5.88671875" style="45" customWidth="1"/>
    <col min="2151" max="2392" width="8.88671875" style="45"/>
    <col min="2393" max="2393" width="5.88671875" style="45" customWidth="1"/>
    <col min="2394" max="2394" width="32.88671875" style="45" customWidth="1"/>
    <col min="2395" max="2395" width="5.88671875" style="45" customWidth="1"/>
    <col min="2396" max="2396" width="32.88671875" style="45" customWidth="1"/>
    <col min="2397" max="2402" width="8.88671875" style="45"/>
    <col min="2403" max="2403" width="32.88671875" style="45" customWidth="1"/>
    <col min="2404" max="2404" width="5.88671875" style="45" customWidth="1"/>
    <col min="2405" max="2405" width="32.88671875" style="45" customWidth="1"/>
    <col min="2406" max="2406" width="5.88671875" style="45" customWidth="1"/>
    <col min="2407" max="2648" width="8.88671875" style="45"/>
    <col min="2649" max="2649" width="5.88671875" style="45" customWidth="1"/>
    <col min="2650" max="2650" width="32.88671875" style="45" customWidth="1"/>
    <col min="2651" max="2651" width="5.88671875" style="45" customWidth="1"/>
    <col min="2652" max="2652" width="32.88671875" style="45" customWidth="1"/>
    <col min="2653" max="2658" width="8.88671875" style="45"/>
    <col min="2659" max="2659" width="32.88671875" style="45" customWidth="1"/>
    <col min="2660" max="2660" width="5.88671875" style="45" customWidth="1"/>
    <col min="2661" max="2661" width="32.88671875" style="45" customWidth="1"/>
    <col min="2662" max="2662" width="5.88671875" style="45" customWidth="1"/>
    <col min="2663" max="2904" width="8.88671875" style="45"/>
    <col min="2905" max="2905" width="5.88671875" style="45" customWidth="1"/>
    <col min="2906" max="2906" width="32.88671875" style="45" customWidth="1"/>
    <col min="2907" max="2907" width="5.88671875" style="45" customWidth="1"/>
    <col min="2908" max="2908" width="32.88671875" style="45" customWidth="1"/>
    <col min="2909" max="2914" width="8.88671875" style="45"/>
    <col min="2915" max="2915" width="32.88671875" style="45" customWidth="1"/>
    <col min="2916" max="2916" width="5.88671875" style="45" customWidth="1"/>
    <col min="2917" max="2917" width="32.88671875" style="45" customWidth="1"/>
    <col min="2918" max="2918" width="5.88671875" style="45" customWidth="1"/>
    <col min="2919" max="3160" width="8.88671875" style="45"/>
    <col min="3161" max="3161" width="5.88671875" style="45" customWidth="1"/>
    <col min="3162" max="3162" width="32.88671875" style="45" customWidth="1"/>
    <col min="3163" max="3163" width="5.88671875" style="45" customWidth="1"/>
    <col min="3164" max="3164" width="32.88671875" style="45" customWidth="1"/>
    <col min="3165" max="3170" width="8.88671875" style="45"/>
    <col min="3171" max="3171" width="32.88671875" style="45" customWidth="1"/>
    <col min="3172" max="3172" width="5.88671875" style="45" customWidth="1"/>
    <col min="3173" max="3173" width="32.88671875" style="45" customWidth="1"/>
    <col min="3174" max="3174" width="5.88671875" style="45" customWidth="1"/>
    <col min="3175" max="3416" width="8.88671875" style="45"/>
    <col min="3417" max="3417" width="5.88671875" style="45" customWidth="1"/>
    <col min="3418" max="3418" width="32.88671875" style="45" customWidth="1"/>
    <col min="3419" max="3419" width="5.88671875" style="45" customWidth="1"/>
    <col min="3420" max="3420" width="32.88671875" style="45" customWidth="1"/>
    <col min="3421" max="3426" width="8.88671875" style="45"/>
    <col min="3427" max="3427" width="32.88671875" style="45" customWidth="1"/>
    <col min="3428" max="3428" width="5.88671875" style="45" customWidth="1"/>
    <col min="3429" max="3429" width="32.88671875" style="45" customWidth="1"/>
    <col min="3430" max="3430" width="5.88671875" style="45" customWidth="1"/>
    <col min="3431" max="3672" width="8.88671875" style="45"/>
    <col min="3673" max="3673" width="5.88671875" style="45" customWidth="1"/>
    <col min="3674" max="3674" width="32.88671875" style="45" customWidth="1"/>
    <col min="3675" max="3675" width="5.88671875" style="45" customWidth="1"/>
    <col min="3676" max="3676" width="32.88671875" style="45" customWidth="1"/>
    <col min="3677" max="3682" width="8.88671875" style="45"/>
    <col min="3683" max="3683" width="32.88671875" style="45" customWidth="1"/>
    <col min="3684" max="3684" width="5.88671875" style="45" customWidth="1"/>
    <col min="3685" max="3685" width="32.88671875" style="45" customWidth="1"/>
    <col min="3686" max="3686" width="5.88671875" style="45" customWidth="1"/>
    <col min="3687" max="3928" width="8.88671875" style="45"/>
    <col min="3929" max="3929" width="5.88671875" style="45" customWidth="1"/>
    <col min="3930" max="3930" width="32.88671875" style="45" customWidth="1"/>
    <col min="3931" max="3931" width="5.88671875" style="45" customWidth="1"/>
    <col min="3932" max="3932" width="32.88671875" style="45" customWidth="1"/>
    <col min="3933" max="3938" width="8.88671875" style="45"/>
    <col min="3939" max="3939" width="32.88671875" style="45" customWidth="1"/>
    <col min="3940" max="3940" width="5.88671875" style="45" customWidth="1"/>
    <col min="3941" max="3941" width="32.88671875" style="45" customWidth="1"/>
    <col min="3942" max="3942" width="5.88671875" style="45" customWidth="1"/>
    <col min="3943" max="4184" width="8.88671875" style="45"/>
    <col min="4185" max="4185" width="5.88671875" style="45" customWidth="1"/>
    <col min="4186" max="4186" width="32.88671875" style="45" customWidth="1"/>
    <col min="4187" max="4187" width="5.88671875" style="45" customWidth="1"/>
    <col min="4188" max="4188" width="32.88671875" style="45" customWidth="1"/>
    <col min="4189" max="4194" width="8.88671875" style="45"/>
    <col min="4195" max="4195" width="32.88671875" style="45" customWidth="1"/>
    <col min="4196" max="4196" width="5.88671875" style="45" customWidth="1"/>
    <col min="4197" max="4197" width="32.88671875" style="45" customWidth="1"/>
    <col min="4198" max="4198" width="5.88671875" style="45" customWidth="1"/>
    <col min="4199" max="4440" width="8.88671875" style="45"/>
    <col min="4441" max="4441" width="5.88671875" style="45" customWidth="1"/>
    <col min="4442" max="4442" width="32.88671875" style="45" customWidth="1"/>
    <col min="4443" max="4443" width="5.88671875" style="45" customWidth="1"/>
    <col min="4444" max="4444" width="32.88671875" style="45" customWidth="1"/>
    <col min="4445" max="4450" width="8.88671875" style="45"/>
    <col min="4451" max="4451" width="32.88671875" style="45" customWidth="1"/>
    <col min="4452" max="4452" width="5.88671875" style="45" customWidth="1"/>
    <col min="4453" max="4453" width="32.88671875" style="45" customWidth="1"/>
    <col min="4454" max="4454" width="5.88671875" style="45" customWidth="1"/>
    <col min="4455" max="4696" width="8.88671875" style="45"/>
    <col min="4697" max="4697" width="5.88671875" style="45" customWidth="1"/>
    <col min="4698" max="4698" width="32.88671875" style="45" customWidth="1"/>
    <col min="4699" max="4699" width="5.88671875" style="45" customWidth="1"/>
    <col min="4700" max="4700" width="32.88671875" style="45" customWidth="1"/>
    <col min="4701" max="4706" width="8.88671875" style="45"/>
    <col min="4707" max="4707" width="32.88671875" style="45" customWidth="1"/>
    <col min="4708" max="4708" width="5.88671875" style="45" customWidth="1"/>
    <col min="4709" max="4709" width="32.88671875" style="45" customWidth="1"/>
    <col min="4710" max="4710" width="5.88671875" style="45" customWidth="1"/>
    <col min="4711" max="4952" width="8.88671875" style="45"/>
    <col min="4953" max="4953" width="5.88671875" style="45" customWidth="1"/>
    <col min="4954" max="4954" width="32.88671875" style="45" customWidth="1"/>
    <col min="4955" max="4955" width="5.88671875" style="45" customWidth="1"/>
    <col min="4956" max="4956" width="32.88671875" style="45" customWidth="1"/>
    <col min="4957" max="4962" width="8.88671875" style="45"/>
    <col min="4963" max="4963" width="32.88671875" style="45" customWidth="1"/>
    <col min="4964" max="4964" width="5.88671875" style="45" customWidth="1"/>
    <col min="4965" max="4965" width="32.88671875" style="45" customWidth="1"/>
    <col min="4966" max="4966" width="5.88671875" style="45" customWidth="1"/>
    <col min="4967" max="5208" width="8.88671875" style="45"/>
    <col min="5209" max="5209" width="5.88671875" style="45" customWidth="1"/>
    <col min="5210" max="5210" width="32.88671875" style="45" customWidth="1"/>
    <col min="5211" max="5211" width="5.88671875" style="45" customWidth="1"/>
    <col min="5212" max="5212" width="32.88671875" style="45" customWidth="1"/>
    <col min="5213" max="5218" width="8.88671875" style="45"/>
    <col min="5219" max="5219" width="32.88671875" style="45" customWidth="1"/>
    <col min="5220" max="5220" width="5.88671875" style="45" customWidth="1"/>
    <col min="5221" max="5221" width="32.88671875" style="45" customWidth="1"/>
    <col min="5222" max="5222" width="5.88671875" style="45" customWidth="1"/>
    <col min="5223" max="5464" width="8.88671875" style="45"/>
    <col min="5465" max="5465" width="5.88671875" style="45" customWidth="1"/>
    <col min="5466" max="5466" width="32.88671875" style="45" customWidth="1"/>
    <col min="5467" max="5467" width="5.88671875" style="45" customWidth="1"/>
    <col min="5468" max="5468" width="32.88671875" style="45" customWidth="1"/>
    <col min="5469" max="5474" width="8.88671875" style="45"/>
    <col min="5475" max="5475" width="32.88671875" style="45" customWidth="1"/>
    <col min="5476" max="5476" width="5.88671875" style="45" customWidth="1"/>
    <col min="5477" max="5477" width="32.88671875" style="45" customWidth="1"/>
    <col min="5478" max="5478" width="5.88671875" style="45" customWidth="1"/>
    <col min="5479" max="5720" width="8.88671875" style="45"/>
    <col min="5721" max="5721" width="5.88671875" style="45" customWidth="1"/>
    <col min="5722" max="5722" width="32.88671875" style="45" customWidth="1"/>
    <col min="5723" max="5723" width="5.88671875" style="45" customWidth="1"/>
    <col min="5724" max="5724" width="32.88671875" style="45" customWidth="1"/>
    <col min="5725" max="5730" width="8.88671875" style="45"/>
    <col min="5731" max="5731" width="32.88671875" style="45" customWidth="1"/>
    <col min="5732" max="5732" width="5.88671875" style="45" customWidth="1"/>
    <col min="5733" max="5733" width="32.88671875" style="45" customWidth="1"/>
    <col min="5734" max="5734" width="5.88671875" style="45" customWidth="1"/>
    <col min="5735" max="5976" width="8.88671875" style="45"/>
    <col min="5977" max="5977" width="5.88671875" style="45" customWidth="1"/>
    <col min="5978" max="5978" width="32.88671875" style="45" customWidth="1"/>
    <col min="5979" max="5979" width="5.88671875" style="45" customWidth="1"/>
    <col min="5980" max="5980" width="32.88671875" style="45" customWidth="1"/>
    <col min="5981" max="5986" width="8.88671875" style="45"/>
    <col min="5987" max="5987" width="32.88671875" style="45" customWidth="1"/>
    <col min="5988" max="5988" width="5.88671875" style="45" customWidth="1"/>
    <col min="5989" max="5989" width="32.88671875" style="45" customWidth="1"/>
    <col min="5990" max="5990" width="5.88671875" style="45" customWidth="1"/>
    <col min="5991" max="6232" width="8.88671875" style="45"/>
    <col min="6233" max="6233" width="5.88671875" style="45" customWidth="1"/>
    <col min="6234" max="6234" width="32.88671875" style="45" customWidth="1"/>
    <col min="6235" max="6235" width="5.88671875" style="45" customWidth="1"/>
    <col min="6236" max="6236" width="32.88671875" style="45" customWidth="1"/>
    <col min="6237" max="6242" width="8.88671875" style="45"/>
    <col min="6243" max="6243" width="32.88671875" style="45" customWidth="1"/>
    <col min="6244" max="6244" width="5.88671875" style="45" customWidth="1"/>
    <col min="6245" max="6245" width="32.88671875" style="45" customWidth="1"/>
    <col min="6246" max="6246" width="5.88671875" style="45" customWidth="1"/>
    <col min="6247" max="6488" width="8.88671875" style="45"/>
    <col min="6489" max="6489" width="5.88671875" style="45" customWidth="1"/>
    <col min="6490" max="6490" width="32.88671875" style="45" customWidth="1"/>
    <col min="6491" max="6491" width="5.88671875" style="45" customWidth="1"/>
    <col min="6492" max="6492" width="32.88671875" style="45" customWidth="1"/>
    <col min="6493" max="6498" width="8.88671875" style="45"/>
    <col min="6499" max="6499" width="32.88671875" style="45" customWidth="1"/>
    <col min="6500" max="6500" width="5.88671875" style="45" customWidth="1"/>
    <col min="6501" max="6501" width="32.88671875" style="45" customWidth="1"/>
    <col min="6502" max="6502" width="5.88671875" style="45" customWidth="1"/>
    <col min="6503" max="6744" width="8.88671875" style="45"/>
    <col min="6745" max="6745" width="5.88671875" style="45" customWidth="1"/>
    <col min="6746" max="6746" width="32.88671875" style="45" customWidth="1"/>
    <col min="6747" max="6747" width="5.88671875" style="45" customWidth="1"/>
    <col min="6748" max="6748" width="32.88671875" style="45" customWidth="1"/>
    <col min="6749" max="6754" width="8.88671875" style="45"/>
    <col min="6755" max="6755" width="32.88671875" style="45" customWidth="1"/>
    <col min="6756" max="6756" width="5.88671875" style="45" customWidth="1"/>
    <col min="6757" max="6757" width="32.88671875" style="45" customWidth="1"/>
    <col min="6758" max="6758" width="5.88671875" style="45" customWidth="1"/>
    <col min="6759" max="7000" width="8.88671875" style="45"/>
    <col min="7001" max="7001" width="5.88671875" style="45" customWidth="1"/>
    <col min="7002" max="7002" width="32.88671875" style="45" customWidth="1"/>
    <col min="7003" max="7003" width="5.88671875" style="45" customWidth="1"/>
    <col min="7004" max="7004" width="32.88671875" style="45" customWidth="1"/>
    <col min="7005" max="7010" width="8.88671875" style="45"/>
    <col min="7011" max="7011" width="32.88671875" style="45" customWidth="1"/>
    <col min="7012" max="7012" width="5.88671875" style="45" customWidth="1"/>
    <col min="7013" max="7013" width="32.88671875" style="45" customWidth="1"/>
    <col min="7014" max="7014" width="5.88671875" style="45" customWidth="1"/>
    <col min="7015" max="7256" width="8.88671875" style="45"/>
    <col min="7257" max="7257" width="5.88671875" style="45" customWidth="1"/>
    <col min="7258" max="7258" width="32.88671875" style="45" customWidth="1"/>
    <col min="7259" max="7259" width="5.88671875" style="45" customWidth="1"/>
    <col min="7260" max="7260" width="32.88671875" style="45" customWidth="1"/>
    <col min="7261" max="7266" width="8.88671875" style="45"/>
    <col min="7267" max="7267" width="32.88671875" style="45" customWidth="1"/>
    <col min="7268" max="7268" width="5.88671875" style="45" customWidth="1"/>
    <col min="7269" max="7269" width="32.88671875" style="45" customWidth="1"/>
    <col min="7270" max="7270" width="5.88671875" style="45" customWidth="1"/>
    <col min="7271" max="7512" width="8.88671875" style="45"/>
    <col min="7513" max="7513" width="5.88671875" style="45" customWidth="1"/>
    <col min="7514" max="7514" width="32.88671875" style="45" customWidth="1"/>
    <col min="7515" max="7515" width="5.88671875" style="45" customWidth="1"/>
    <col min="7516" max="7516" width="32.88671875" style="45" customWidth="1"/>
    <col min="7517" max="7522" width="8.88671875" style="45"/>
    <col min="7523" max="7523" width="32.88671875" style="45" customWidth="1"/>
    <col min="7524" max="7524" width="5.88671875" style="45" customWidth="1"/>
    <col min="7525" max="7525" width="32.88671875" style="45" customWidth="1"/>
    <col min="7526" max="7526" width="5.88671875" style="45" customWidth="1"/>
    <col min="7527" max="7768" width="8.88671875" style="45"/>
    <col min="7769" max="7769" width="5.88671875" style="45" customWidth="1"/>
    <col min="7770" max="7770" width="32.88671875" style="45" customWidth="1"/>
    <col min="7771" max="7771" width="5.88671875" style="45" customWidth="1"/>
    <col min="7772" max="7772" width="32.88671875" style="45" customWidth="1"/>
    <col min="7773" max="7778" width="8.88671875" style="45"/>
    <col min="7779" max="7779" width="32.88671875" style="45" customWidth="1"/>
    <col min="7780" max="7780" width="5.88671875" style="45" customWidth="1"/>
    <col min="7781" max="7781" width="32.88671875" style="45" customWidth="1"/>
    <col min="7782" max="7782" width="5.88671875" style="45" customWidth="1"/>
    <col min="7783" max="8024" width="8.88671875" style="45"/>
    <col min="8025" max="8025" width="5.88671875" style="45" customWidth="1"/>
    <col min="8026" max="8026" width="32.88671875" style="45" customWidth="1"/>
    <col min="8027" max="8027" width="5.88671875" style="45" customWidth="1"/>
    <col min="8028" max="8028" width="32.88671875" style="45" customWidth="1"/>
    <col min="8029" max="8034" width="8.88671875" style="45"/>
    <col min="8035" max="8035" width="32.88671875" style="45" customWidth="1"/>
    <col min="8036" max="8036" width="5.88671875" style="45" customWidth="1"/>
    <col min="8037" max="8037" width="32.88671875" style="45" customWidth="1"/>
    <col min="8038" max="8038" width="5.88671875" style="45" customWidth="1"/>
    <col min="8039" max="8280" width="8.88671875" style="45"/>
    <col min="8281" max="8281" width="5.88671875" style="45" customWidth="1"/>
    <col min="8282" max="8282" width="32.88671875" style="45" customWidth="1"/>
    <col min="8283" max="8283" width="5.88671875" style="45" customWidth="1"/>
    <col min="8284" max="8284" width="32.88671875" style="45" customWidth="1"/>
    <col min="8285" max="8290" width="8.88671875" style="45"/>
    <col min="8291" max="8291" width="32.88671875" style="45" customWidth="1"/>
    <col min="8292" max="8292" width="5.88671875" style="45" customWidth="1"/>
    <col min="8293" max="8293" width="32.88671875" style="45" customWidth="1"/>
    <col min="8294" max="8294" width="5.88671875" style="45" customWidth="1"/>
    <col min="8295" max="8536" width="8.88671875" style="45"/>
    <col min="8537" max="8537" width="5.88671875" style="45" customWidth="1"/>
    <col min="8538" max="8538" width="32.88671875" style="45" customWidth="1"/>
    <col min="8539" max="8539" width="5.88671875" style="45" customWidth="1"/>
    <col min="8540" max="8540" width="32.88671875" style="45" customWidth="1"/>
    <col min="8541" max="8546" width="8.88671875" style="45"/>
    <col min="8547" max="8547" width="32.88671875" style="45" customWidth="1"/>
    <col min="8548" max="8548" width="5.88671875" style="45" customWidth="1"/>
    <col min="8549" max="8549" width="32.88671875" style="45" customWidth="1"/>
    <col min="8550" max="8550" width="5.88671875" style="45" customWidth="1"/>
    <col min="8551" max="8792" width="8.88671875" style="45"/>
    <col min="8793" max="8793" width="5.88671875" style="45" customWidth="1"/>
    <col min="8794" max="8794" width="32.88671875" style="45" customWidth="1"/>
    <col min="8795" max="8795" width="5.88671875" style="45" customWidth="1"/>
    <col min="8796" max="8796" width="32.88671875" style="45" customWidth="1"/>
    <col min="8797" max="8802" width="8.88671875" style="45"/>
    <col min="8803" max="8803" width="32.88671875" style="45" customWidth="1"/>
    <col min="8804" max="8804" width="5.88671875" style="45" customWidth="1"/>
    <col min="8805" max="8805" width="32.88671875" style="45" customWidth="1"/>
    <col min="8806" max="8806" width="5.88671875" style="45" customWidth="1"/>
    <col min="8807" max="9048" width="8.88671875" style="45"/>
    <col min="9049" max="9049" width="5.88671875" style="45" customWidth="1"/>
    <col min="9050" max="9050" width="32.88671875" style="45" customWidth="1"/>
    <col min="9051" max="9051" width="5.88671875" style="45" customWidth="1"/>
    <col min="9052" max="9052" width="32.88671875" style="45" customWidth="1"/>
    <col min="9053" max="9058" width="8.88671875" style="45"/>
    <col min="9059" max="9059" width="32.88671875" style="45" customWidth="1"/>
    <col min="9060" max="9060" width="5.88671875" style="45" customWidth="1"/>
    <col min="9061" max="9061" width="32.88671875" style="45" customWidth="1"/>
    <col min="9062" max="9062" width="5.88671875" style="45" customWidth="1"/>
    <col min="9063" max="9304" width="8.88671875" style="45"/>
    <col min="9305" max="9305" width="5.88671875" style="45" customWidth="1"/>
    <col min="9306" max="9306" width="32.88671875" style="45" customWidth="1"/>
    <col min="9307" max="9307" width="5.88671875" style="45" customWidth="1"/>
    <col min="9308" max="9308" width="32.88671875" style="45" customWidth="1"/>
    <col min="9309" max="9314" width="8.88671875" style="45"/>
    <col min="9315" max="9315" width="32.88671875" style="45" customWidth="1"/>
    <col min="9316" max="9316" width="5.88671875" style="45" customWidth="1"/>
    <col min="9317" max="9317" width="32.88671875" style="45" customWidth="1"/>
    <col min="9318" max="9318" width="5.88671875" style="45" customWidth="1"/>
    <col min="9319" max="9560" width="8.88671875" style="45"/>
    <col min="9561" max="9561" width="5.88671875" style="45" customWidth="1"/>
    <col min="9562" max="9562" width="32.88671875" style="45" customWidth="1"/>
    <col min="9563" max="9563" width="5.88671875" style="45" customWidth="1"/>
    <col min="9564" max="9564" width="32.88671875" style="45" customWidth="1"/>
    <col min="9565" max="9570" width="8.88671875" style="45"/>
    <col min="9571" max="9571" width="32.88671875" style="45" customWidth="1"/>
    <col min="9572" max="9572" width="5.88671875" style="45" customWidth="1"/>
    <col min="9573" max="9573" width="32.88671875" style="45" customWidth="1"/>
    <col min="9574" max="9574" width="5.88671875" style="45" customWidth="1"/>
    <col min="9575" max="9816" width="8.88671875" style="45"/>
    <col min="9817" max="9817" width="5.88671875" style="45" customWidth="1"/>
    <col min="9818" max="9818" width="32.88671875" style="45" customWidth="1"/>
    <col min="9819" max="9819" width="5.88671875" style="45" customWidth="1"/>
    <col min="9820" max="9820" width="32.88671875" style="45" customWidth="1"/>
    <col min="9821" max="9826" width="8.88671875" style="45"/>
    <col min="9827" max="9827" width="32.88671875" style="45" customWidth="1"/>
    <col min="9828" max="9828" width="5.88671875" style="45" customWidth="1"/>
    <col min="9829" max="9829" width="32.88671875" style="45" customWidth="1"/>
    <col min="9830" max="9830" width="5.88671875" style="45" customWidth="1"/>
    <col min="9831" max="10072" width="8.88671875" style="45"/>
    <col min="10073" max="10073" width="5.88671875" style="45" customWidth="1"/>
    <col min="10074" max="10074" width="32.88671875" style="45" customWidth="1"/>
    <col min="10075" max="10075" width="5.88671875" style="45" customWidth="1"/>
    <col min="10076" max="10076" width="32.88671875" style="45" customWidth="1"/>
    <col min="10077" max="10082" width="8.88671875" style="45"/>
    <col min="10083" max="10083" width="32.88671875" style="45" customWidth="1"/>
    <col min="10084" max="10084" width="5.88671875" style="45" customWidth="1"/>
    <col min="10085" max="10085" width="32.88671875" style="45" customWidth="1"/>
    <col min="10086" max="10086" width="5.88671875" style="45" customWidth="1"/>
    <col min="10087" max="10328" width="8.88671875" style="45"/>
    <col min="10329" max="10329" width="5.88671875" style="45" customWidth="1"/>
    <col min="10330" max="10330" width="32.88671875" style="45" customWidth="1"/>
    <col min="10331" max="10331" width="5.88671875" style="45" customWidth="1"/>
    <col min="10332" max="10332" width="32.88671875" style="45" customWidth="1"/>
    <col min="10333" max="10338" width="8.88671875" style="45"/>
    <col min="10339" max="10339" width="32.88671875" style="45" customWidth="1"/>
    <col min="10340" max="10340" width="5.88671875" style="45" customWidth="1"/>
    <col min="10341" max="10341" width="32.88671875" style="45" customWidth="1"/>
    <col min="10342" max="10342" width="5.88671875" style="45" customWidth="1"/>
    <col min="10343" max="10584" width="8.88671875" style="45"/>
    <col min="10585" max="10585" width="5.88671875" style="45" customWidth="1"/>
    <col min="10586" max="10586" width="32.88671875" style="45" customWidth="1"/>
    <col min="10587" max="10587" width="5.88671875" style="45" customWidth="1"/>
    <col min="10588" max="10588" width="32.88671875" style="45" customWidth="1"/>
    <col min="10589" max="10594" width="8.88671875" style="45"/>
    <col min="10595" max="10595" width="32.88671875" style="45" customWidth="1"/>
    <col min="10596" max="10596" width="5.88671875" style="45" customWidth="1"/>
    <col min="10597" max="10597" width="32.88671875" style="45" customWidth="1"/>
    <col min="10598" max="10598" width="5.88671875" style="45" customWidth="1"/>
    <col min="10599" max="10840" width="8.88671875" style="45"/>
    <col min="10841" max="10841" width="5.88671875" style="45" customWidth="1"/>
    <col min="10842" max="10842" width="32.88671875" style="45" customWidth="1"/>
    <col min="10843" max="10843" width="5.88671875" style="45" customWidth="1"/>
    <col min="10844" max="10844" width="32.88671875" style="45" customWidth="1"/>
    <col min="10845" max="10850" width="8.88671875" style="45"/>
    <col min="10851" max="10851" width="32.88671875" style="45" customWidth="1"/>
    <col min="10852" max="10852" width="5.88671875" style="45" customWidth="1"/>
    <col min="10853" max="10853" width="32.88671875" style="45" customWidth="1"/>
    <col min="10854" max="10854" width="5.88671875" style="45" customWidth="1"/>
    <col min="10855" max="11096" width="8.88671875" style="45"/>
    <col min="11097" max="11097" width="5.88671875" style="45" customWidth="1"/>
    <col min="11098" max="11098" width="32.88671875" style="45" customWidth="1"/>
    <col min="11099" max="11099" width="5.88671875" style="45" customWidth="1"/>
    <col min="11100" max="11100" width="32.88671875" style="45" customWidth="1"/>
    <col min="11101" max="11106" width="8.88671875" style="45"/>
    <col min="11107" max="11107" width="32.88671875" style="45" customWidth="1"/>
    <col min="11108" max="11108" width="5.88671875" style="45" customWidth="1"/>
    <col min="11109" max="11109" width="32.88671875" style="45" customWidth="1"/>
    <col min="11110" max="11110" width="5.88671875" style="45" customWidth="1"/>
    <col min="11111" max="11352" width="8.88671875" style="45"/>
    <col min="11353" max="11353" width="5.88671875" style="45" customWidth="1"/>
    <col min="11354" max="11354" width="32.88671875" style="45" customWidth="1"/>
    <col min="11355" max="11355" width="5.88671875" style="45" customWidth="1"/>
    <col min="11356" max="11356" width="32.88671875" style="45" customWidth="1"/>
    <col min="11357" max="11362" width="8.88671875" style="45"/>
    <col min="11363" max="11363" width="32.88671875" style="45" customWidth="1"/>
    <col min="11364" max="11364" width="5.88671875" style="45" customWidth="1"/>
    <col min="11365" max="11365" width="32.88671875" style="45" customWidth="1"/>
    <col min="11366" max="11366" width="5.88671875" style="45" customWidth="1"/>
    <col min="11367" max="11608" width="8.88671875" style="45"/>
    <col min="11609" max="11609" width="5.88671875" style="45" customWidth="1"/>
    <col min="11610" max="11610" width="32.88671875" style="45" customWidth="1"/>
    <col min="11611" max="11611" width="5.88671875" style="45" customWidth="1"/>
    <col min="11612" max="11612" width="32.88671875" style="45" customWidth="1"/>
    <col min="11613" max="11618" width="8.88671875" style="45"/>
    <col min="11619" max="11619" width="32.88671875" style="45" customWidth="1"/>
    <col min="11620" max="11620" width="5.88671875" style="45" customWidth="1"/>
    <col min="11621" max="11621" width="32.88671875" style="45" customWidth="1"/>
    <col min="11622" max="11622" width="5.88671875" style="45" customWidth="1"/>
    <col min="11623" max="11864" width="8.88671875" style="45"/>
    <col min="11865" max="11865" width="5.88671875" style="45" customWidth="1"/>
    <col min="11866" max="11866" width="32.88671875" style="45" customWidth="1"/>
    <col min="11867" max="11867" width="5.88671875" style="45" customWidth="1"/>
    <col min="11868" max="11868" width="32.88671875" style="45" customWidth="1"/>
    <col min="11869" max="11874" width="8.88671875" style="45"/>
    <col min="11875" max="11875" width="32.88671875" style="45" customWidth="1"/>
    <col min="11876" max="11876" width="5.88671875" style="45" customWidth="1"/>
    <col min="11877" max="11877" width="32.88671875" style="45" customWidth="1"/>
    <col min="11878" max="11878" width="5.88671875" style="45" customWidth="1"/>
    <col min="11879" max="12120" width="8.88671875" style="45"/>
    <col min="12121" max="12121" width="5.88671875" style="45" customWidth="1"/>
    <col min="12122" max="12122" width="32.88671875" style="45" customWidth="1"/>
    <col min="12123" max="12123" width="5.88671875" style="45" customWidth="1"/>
    <col min="12124" max="12124" width="32.88671875" style="45" customWidth="1"/>
    <col min="12125" max="12130" width="8.88671875" style="45"/>
    <col min="12131" max="12131" width="32.88671875" style="45" customWidth="1"/>
    <col min="12132" max="12132" width="5.88671875" style="45" customWidth="1"/>
    <col min="12133" max="12133" width="32.88671875" style="45" customWidth="1"/>
    <col min="12134" max="12134" width="5.88671875" style="45" customWidth="1"/>
    <col min="12135" max="12376" width="8.88671875" style="45"/>
    <col min="12377" max="12377" width="5.88671875" style="45" customWidth="1"/>
    <col min="12378" max="12378" width="32.88671875" style="45" customWidth="1"/>
    <col min="12379" max="12379" width="5.88671875" style="45" customWidth="1"/>
    <col min="12380" max="12380" width="32.88671875" style="45" customWidth="1"/>
    <col min="12381" max="12386" width="8.88671875" style="45"/>
    <col min="12387" max="12387" width="32.88671875" style="45" customWidth="1"/>
    <col min="12388" max="12388" width="5.88671875" style="45" customWidth="1"/>
    <col min="12389" max="12389" width="32.88671875" style="45" customWidth="1"/>
    <col min="12390" max="12390" width="5.88671875" style="45" customWidth="1"/>
    <col min="12391" max="12632" width="8.88671875" style="45"/>
    <col min="12633" max="12633" width="5.88671875" style="45" customWidth="1"/>
    <col min="12634" max="12634" width="32.88671875" style="45" customWidth="1"/>
    <col min="12635" max="12635" width="5.88671875" style="45" customWidth="1"/>
    <col min="12636" max="12636" width="32.88671875" style="45" customWidth="1"/>
    <col min="12637" max="12642" width="8.88671875" style="45"/>
    <col min="12643" max="12643" width="32.88671875" style="45" customWidth="1"/>
    <col min="12644" max="12644" width="5.88671875" style="45" customWidth="1"/>
    <col min="12645" max="12645" width="32.88671875" style="45" customWidth="1"/>
    <col min="12646" max="12646" width="5.88671875" style="45" customWidth="1"/>
    <col min="12647" max="12888" width="8.88671875" style="45"/>
    <col min="12889" max="12889" width="5.88671875" style="45" customWidth="1"/>
    <col min="12890" max="12890" width="32.88671875" style="45" customWidth="1"/>
    <col min="12891" max="12891" width="5.88671875" style="45" customWidth="1"/>
    <col min="12892" max="12892" width="32.88671875" style="45" customWidth="1"/>
    <col min="12893" max="12898" width="8.88671875" style="45"/>
    <col min="12899" max="12899" width="32.88671875" style="45" customWidth="1"/>
    <col min="12900" max="12900" width="5.88671875" style="45" customWidth="1"/>
    <col min="12901" max="12901" width="32.88671875" style="45" customWidth="1"/>
    <col min="12902" max="12902" width="5.88671875" style="45" customWidth="1"/>
    <col min="12903" max="13144" width="8.88671875" style="45"/>
    <col min="13145" max="13145" width="5.88671875" style="45" customWidth="1"/>
    <col min="13146" max="13146" width="32.88671875" style="45" customWidth="1"/>
    <col min="13147" max="13147" width="5.88671875" style="45" customWidth="1"/>
    <col min="13148" max="13148" width="32.88671875" style="45" customWidth="1"/>
    <col min="13149" max="13154" width="8.88671875" style="45"/>
    <col min="13155" max="13155" width="32.88671875" style="45" customWidth="1"/>
    <col min="13156" max="13156" width="5.88671875" style="45" customWidth="1"/>
    <col min="13157" max="13157" width="32.88671875" style="45" customWidth="1"/>
    <col min="13158" max="13158" width="5.88671875" style="45" customWidth="1"/>
    <col min="13159" max="13400" width="8.88671875" style="45"/>
    <col min="13401" max="13401" width="5.88671875" style="45" customWidth="1"/>
    <col min="13402" max="13402" width="32.88671875" style="45" customWidth="1"/>
    <col min="13403" max="13403" width="5.88671875" style="45" customWidth="1"/>
    <col min="13404" max="13404" width="32.88671875" style="45" customWidth="1"/>
    <col min="13405" max="13410" width="8.88671875" style="45"/>
    <col min="13411" max="13411" width="32.88671875" style="45" customWidth="1"/>
    <col min="13412" max="13412" width="5.88671875" style="45" customWidth="1"/>
    <col min="13413" max="13413" width="32.88671875" style="45" customWidth="1"/>
    <col min="13414" max="13414" width="5.88671875" style="45" customWidth="1"/>
    <col min="13415" max="13656" width="8.88671875" style="45"/>
    <col min="13657" max="13657" width="5.88671875" style="45" customWidth="1"/>
    <col min="13658" max="13658" width="32.88671875" style="45" customWidth="1"/>
    <col min="13659" max="13659" width="5.88671875" style="45" customWidth="1"/>
    <col min="13660" max="13660" width="32.88671875" style="45" customWidth="1"/>
    <col min="13661" max="13666" width="8.88671875" style="45"/>
    <col min="13667" max="13667" width="32.88671875" style="45" customWidth="1"/>
    <col min="13668" max="13668" width="5.88671875" style="45" customWidth="1"/>
    <col min="13669" max="13669" width="32.88671875" style="45" customWidth="1"/>
    <col min="13670" max="13670" width="5.88671875" style="45" customWidth="1"/>
    <col min="13671" max="13912" width="8.88671875" style="45"/>
    <col min="13913" max="13913" width="5.88671875" style="45" customWidth="1"/>
    <col min="13914" max="13914" width="32.88671875" style="45" customWidth="1"/>
    <col min="13915" max="13915" width="5.88671875" style="45" customWidth="1"/>
    <col min="13916" max="13916" width="32.88671875" style="45" customWidth="1"/>
    <col min="13917" max="13922" width="8.88671875" style="45"/>
    <col min="13923" max="13923" width="32.88671875" style="45" customWidth="1"/>
    <col min="13924" max="13924" width="5.88671875" style="45" customWidth="1"/>
    <col min="13925" max="13925" width="32.88671875" style="45" customWidth="1"/>
    <col min="13926" max="13926" width="5.88671875" style="45" customWidth="1"/>
    <col min="13927" max="14168" width="8.88671875" style="45"/>
    <col min="14169" max="14169" width="5.88671875" style="45" customWidth="1"/>
    <col min="14170" max="14170" width="32.88671875" style="45" customWidth="1"/>
    <col min="14171" max="14171" width="5.88671875" style="45" customWidth="1"/>
    <col min="14172" max="14172" width="32.88671875" style="45" customWidth="1"/>
    <col min="14173" max="14178" width="8.88671875" style="45"/>
    <col min="14179" max="14179" width="32.88671875" style="45" customWidth="1"/>
    <col min="14180" max="14180" width="5.88671875" style="45" customWidth="1"/>
    <col min="14181" max="14181" width="32.88671875" style="45" customWidth="1"/>
    <col min="14182" max="14182" width="5.88671875" style="45" customWidth="1"/>
    <col min="14183" max="14424" width="8.88671875" style="45"/>
    <col min="14425" max="14425" width="5.88671875" style="45" customWidth="1"/>
    <col min="14426" max="14426" width="32.88671875" style="45" customWidth="1"/>
    <col min="14427" max="14427" width="5.88671875" style="45" customWidth="1"/>
    <col min="14428" max="14428" width="32.88671875" style="45" customWidth="1"/>
    <col min="14429" max="14434" width="8.88671875" style="45"/>
    <col min="14435" max="14435" width="32.88671875" style="45" customWidth="1"/>
    <col min="14436" max="14436" width="5.88671875" style="45" customWidth="1"/>
    <col min="14437" max="14437" width="32.88671875" style="45" customWidth="1"/>
    <col min="14438" max="14438" width="5.88671875" style="45" customWidth="1"/>
    <col min="14439" max="14680" width="8.88671875" style="45"/>
    <col min="14681" max="14681" width="5.88671875" style="45" customWidth="1"/>
    <col min="14682" max="14682" width="32.88671875" style="45" customWidth="1"/>
    <col min="14683" max="14683" width="5.88671875" style="45" customWidth="1"/>
    <col min="14684" max="14684" width="32.88671875" style="45" customWidth="1"/>
    <col min="14685" max="14690" width="8.88671875" style="45"/>
    <col min="14691" max="14691" width="32.88671875" style="45" customWidth="1"/>
    <col min="14692" max="14692" width="5.88671875" style="45" customWidth="1"/>
    <col min="14693" max="14693" width="32.88671875" style="45" customWidth="1"/>
    <col min="14694" max="14694" width="5.88671875" style="45" customWidth="1"/>
    <col min="14695" max="14936" width="8.88671875" style="45"/>
    <col min="14937" max="14937" width="5.88671875" style="45" customWidth="1"/>
    <col min="14938" max="14938" width="32.88671875" style="45" customWidth="1"/>
    <col min="14939" max="14939" width="5.88671875" style="45" customWidth="1"/>
    <col min="14940" max="14940" width="32.88671875" style="45" customWidth="1"/>
    <col min="14941" max="14946" width="8.88671875" style="45"/>
    <col min="14947" max="14947" width="32.88671875" style="45" customWidth="1"/>
    <col min="14948" max="14948" width="5.88671875" style="45" customWidth="1"/>
    <col min="14949" max="14949" width="32.88671875" style="45" customWidth="1"/>
    <col min="14950" max="14950" width="5.88671875" style="45" customWidth="1"/>
    <col min="14951" max="15192" width="8.88671875" style="45"/>
    <col min="15193" max="15193" width="5.88671875" style="45" customWidth="1"/>
    <col min="15194" max="15194" width="32.88671875" style="45" customWidth="1"/>
    <col min="15195" max="15195" width="5.88671875" style="45" customWidth="1"/>
    <col min="15196" max="15196" width="32.88671875" style="45" customWidth="1"/>
    <col min="15197" max="15202" width="8.88671875" style="45"/>
    <col min="15203" max="15203" width="32.88671875" style="45" customWidth="1"/>
    <col min="15204" max="15204" width="5.88671875" style="45" customWidth="1"/>
    <col min="15205" max="15205" width="32.88671875" style="45" customWidth="1"/>
    <col min="15206" max="15206" width="5.88671875" style="45" customWidth="1"/>
    <col min="15207" max="15448" width="8.88671875" style="45"/>
    <col min="15449" max="15449" width="5.88671875" style="45" customWidth="1"/>
    <col min="15450" max="15450" width="32.88671875" style="45" customWidth="1"/>
    <col min="15451" max="15451" width="5.88671875" style="45" customWidth="1"/>
    <col min="15452" max="15452" width="32.88671875" style="45" customWidth="1"/>
    <col min="15453" max="15458" width="8.88671875" style="45"/>
    <col min="15459" max="15459" width="32.88671875" style="45" customWidth="1"/>
    <col min="15460" max="15460" width="5.88671875" style="45" customWidth="1"/>
    <col min="15461" max="15461" width="32.88671875" style="45" customWidth="1"/>
    <col min="15462" max="15462" width="5.88671875" style="45" customWidth="1"/>
    <col min="15463" max="15704" width="8.88671875" style="45"/>
    <col min="15705" max="15705" width="5.88671875" style="45" customWidth="1"/>
    <col min="15706" max="15706" width="32.88671875" style="45" customWidth="1"/>
    <col min="15707" max="15707" width="5.88671875" style="45" customWidth="1"/>
    <col min="15708" max="15708" width="32.88671875" style="45" customWidth="1"/>
    <col min="15709" max="15714" width="8.88671875" style="45"/>
    <col min="15715" max="15715" width="32.88671875" style="45" customWidth="1"/>
    <col min="15716" max="15716" width="5.88671875" style="45" customWidth="1"/>
    <col min="15717" max="15717" width="32.88671875" style="45" customWidth="1"/>
    <col min="15718" max="15718" width="5.88671875" style="45" customWidth="1"/>
    <col min="15719" max="15960" width="8.88671875" style="45"/>
    <col min="15961" max="15961" width="5.88671875" style="45" customWidth="1"/>
    <col min="15962" max="15962" width="32.88671875" style="45" customWidth="1"/>
    <col min="15963" max="15963" width="5.88671875" style="45" customWidth="1"/>
    <col min="15964" max="15964" width="32.88671875" style="45" customWidth="1"/>
    <col min="15965" max="15970" width="8.88671875" style="45"/>
    <col min="15971" max="15971" width="32.88671875" style="45" customWidth="1"/>
    <col min="15972" max="15972" width="5.88671875" style="45" customWidth="1"/>
    <col min="15973" max="15973" width="32.88671875" style="45" customWidth="1"/>
    <col min="15974" max="15974" width="5.88671875" style="45" customWidth="1"/>
    <col min="15975" max="16216" width="8.88671875" style="45"/>
    <col min="16217" max="16217" width="5.88671875" style="45" customWidth="1"/>
    <col min="16218" max="16218" width="32.88671875" style="45" customWidth="1"/>
    <col min="16219" max="16219" width="5.88671875" style="45" customWidth="1"/>
    <col min="16220" max="16220" width="32.88671875" style="45" customWidth="1"/>
    <col min="16221" max="16226" width="8.88671875" style="45"/>
    <col min="16227" max="16227" width="32.88671875" style="45" customWidth="1"/>
    <col min="16228" max="16228" width="5.88671875" style="45" customWidth="1"/>
    <col min="16229" max="16229" width="32.88671875" style="45" customWidth="1"/>
    <col min="16230" max="16230" width="5.88671875" style="45" customWidth="1"/>
    <col min="16231" max="16384" width="8.88671875" style="45"/>
  </cols>
  <sheetData>
    <row r="1" spans="1:110" s="27" customFormat="1" ht="57.6" customHeight="1" x14ac:dyDescent="0.5">
      <c r="DE1" s="28"/>
      <c r="DF1" s="28"/>
    </row>
    <row r="2" spans="1:110" s="32" customFormat="1" ht="26.4" x14ac:dyDescent="0.5">
      <c r="A2" s="110" t="s">
        <v>519</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row>
    <row r="3" spans="1:110" s="32" customFormat="1" ht="26.4" x14ac:dyDescent="0.5">
      <c r="A3" s="111" t="s">
        <v>520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row>
    <row r="4" spans="1:110" s="32" customFormat="1" ht="24" customHeight="1" x14ac:dyDescent="0.5">
      <c r="A4" s="82"/>
      <c r="B4" s="83"/>
      <c r="C4" s="613" t="s">
        <v>513</v>
      </c>
      <c r="D4" s="614"/>
      <c r="E4" s="614"/>
      <c r="F4" s="614"/>
      <c r="G4" s="614"/>
      <c r="H4" s="614"/>
      <c r="I4" s="614"/>
      <c r="J4" s="614"/>
      <c r="K4" s="614"/>
      <c r="L4" s="614"/>
      <c r="M4" s="614"/>
      <c r="N4" s="614"/>
      <c r="O4" s="614"/>
      <c r="P4" s="614"/>
      <c r="Q4" s="614"/>
      <c r="R4" s="614"/>
      <c r="S4" s="614"/>
      <c r="T4" s="614"/>
      <c r="U4" s="614"/>
      <c r="V4" s="614"/>
      <c r="W4" s="614"/>
      <c r="X4" s="614"/>
      <c r="Y4" s="614"/>
      <c r="Z4" s="614"/>
      <c r="AA4" s="614"/>
      <c r="AB4" s="614"/>
      <c r="AC4" s="614"/>
      <c r="AD4" s="614"/>
      <c r="AE4" s="614"/>
      <c r="AF4" s="614"/>
      <c r="AG4" s="614"/>
      <c r="AH4" s="614"/>
      <c r="AI4" s="614"/>
      <c r="AJ4" s="614"/>
      <c r="AK4" s="614"/>
      <c r="AL4" s="614"/>
      <c r="AM4" s="614"/>
      <c r="AN4" s="614"/>
      <c r="AO4" s="614"/>
      <c r="AP4" s="614"/>
      <c r="AQ4" s="614"/>
      <c r="AR4" s="614"/>
      <c r="AS4" s="614"/>
      <c r="AT4" s="614"/>
      <c r="AU4" s="614"/>
      <c r="AV4" s="614"/>
      <c r="AW4" s="614"/>
      <c r="AX4" s="614"/>
      <c r="AY4" s="614"/>
      <c r="AZ4" s="614"/>
      <c r="BA4" s="615"/>
      <c r="BB4" s="613" t="s">
        <v>514</v>
      </c>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c r="CU4" s="614"/>
      <c r="CV4" s="614"/>
      <c r="CW4" s="614"/>
      <c r="CX4" s="614"/>
      <c r="CY4" s="614"/>
      <c r="CZ4" s="615"/>
      <c r="DA4" s="83"/>
      <c r="DB4" s="84"/>
    </row>
    <row r="5" spans="1:110" s="38" customFormat="1" ht="36" customHeight="1" thickBot="1" x14ac:dyDescent="0.55000000000000004">
      <c r="A5" s="167" t="s">
        <v>110</v>
      </c>
      <c r="B5" s="535" t="s">
        <v>111</v>
      </c>
      <c r="C5" s="459" t="s">
        <v>2372</v>
      </c>
      <c r="D5" s="456" t="s">
        <v>2373</v>
      </c>
      <c r="E5" s="456" t="s">
        <v>2374</v>
      </c>
      <c r="F5" s="456" t="s">
        <v>2371</v>
      </c>
      <c r="G5" s="456" t="s">
        <v>2375</v>
      </c>
      <c r="H5" s="456" t="s">
        <v>2376</v>
      </c>
      <c r="I5" s="456" t="s">
        <v>2377</v>
      </c>
      <c r="J5" s="456" t="s">
        <v>2378</v>
      </c>
      <c r="K5" s="456" t="s">
        <v>2381</v>
      </c>
      <c r="L5" s="456" t="s">
        <v>2382</v>
      </c>
      <c r="M5" s="456" t="s">
        <v>2383</v>
      </c>
      <c r="N5" s="456" t="s">
        <v>2379</v>
      </c>
      <c r="O5" s="456" t="s">
        <v>2384</v>
      </c>
      <c r="P5" s="456" t="s">
        <v>2385</v>
      </c>
      <c r="Q5" s="469" t="s">
        <v>2386</v>
      </c>
      <c r="R5" s="456" t="s">
        <v>2380</v>
      </c>
      <c r="S5" s="410">
        <v>2023</v>
      </c>
      <c r="T5" s="514" t="s">
        <v>2372</v>
      </c>
      <c r="U5" s="456" t="s">
        <v>2373</v>
      </c>
      <c r="V5" s="456" t="s">
        <v>2374</v>
      </c>
      <c r="W5" s="456" t="s">
        <v>2371</v>
      </c>
      <c r="X5" s="456" t="s">
        <v>2375</v>
      </c>
      <c r="Y5" s="456" t="s">
        <v>2376</v>
      </c>
      <c r="Z5" s="456" t="s">
        <v>2377</v>
      </c>
      <c r="AA5" s="456" t="s">
        <v>2378</v>
      </c>
      <c r="AB5" s="456" t="s">
        <v>2381</v>
      </c>
      <c r="AC5" s="456" t="s">
        <v>2382</v>
      </c>
      <c r="AD5" s="456" t="s">
        <v>2383</v>
      </c>
      <c r="AE5" s="456" t="s">
        <v>2379</v>
      </c>
      <c r="AF5" s="456" t="s">
        <v>2384</v>
      </c>
      <c r="AG5" s="456" t="s">
        <v>2385</v>
      </c>
      <c r="AH5" s="469" t="s">
        <v>2386</v>
      </c>
      <c r="AI5" s="456" t="s">
        <v>2380</v>
      </c>
      <c r="AJ5" s="410">
        <v>2024</v>
      </c>
      <c r="AK5" s="514" t="s">
        <v>2372</v>
      </c>
      <c r="AL5" s="456" t="s">
        <v>2373</v>
      </c>
      <c r="AM5" s="456" t="s">
        <v>2374</v>
      </c>
      <c r="AN5" s="456" t="s">
        <v>2371</v>
      </c>
      <c r="AO5" s="456" t="s">
        <v>2375</v>
      </c>
      <c r="AP5" s="456" t="s">
        <v>2376</v>
      </c>
      <c r="AQ5" s="456" t="s">
        <v>2377</v>
      </c>
      <c r="AR5" s="456" t="s">
        <v>2378</v>
      </c>
      <c r="AS5" s="456" t="s">
        <v>2381</v>
      </c>
      <c r="AT5" s="456" t="s">
        <v>2382</v>
      </c>
      <c r="AU5" s="456" t="s">
        <v>2383</v>
      </c>
      <c r="AV5" s="456" t="s">
        <v>2379</v>
      </c>
      <c r="AW5" s="456" t="s">
        <v>2384</v>
      </c>
      <c r="AX5" s="456" t="s">
        <v>2385</v>
      </c>
      <c r="AY5" s="469" t="s">
        <v>2386</v>
      </c>
      <c r="AZ5" s="456" t="s">
        <v>2380</v>
      </c>
      <c r="BA5" s="409">
        <v>2025</v>
      </c>
      <c r="BB5" s="459" t="s">
        <v>2372</v>
      </c>
      <c r="BC5" s="456" t="s">
        <v>2373</v>
      </c>
      <c r="BD5" s="456" t="s">
        <v>2374</v>
      </c>
      <c r="BE5" s="456" t="s">
        <v>2371</v>
      </c>
      <c r="BF5" s="456" t="s">
        <v>2375</v>
      </c>
      <c r="BG5" s="456" t="s">
        <v>2376</v>
      </c>
      <c r="BH5" s="456" t="s">
        <v>2377</v>
      </c>
      <c r="BI5" s="456" t="s">
        <v>2378</v>
      </c>
      <c r="BJ5" s="456" t="s">
        <v>2381</v>
      </c>
      <c r="BK5" s="456" t="s">
        <v>2382</v>
      </c>
      <c r="BL5" s="456" t="s">
        <v>2383</v>
      </c>
      <c r="BM5" s="456" t="s">
        <v>2379</v>
      </c>
      <c r="BN5" s="456" t="s">
        <v>2384</v>
      </c>
      <c r="BO5" s="456" t="s">
        <v>2385</v>
      </c>
      <c r="BP5" s="469" t="s">
        <v>2386</v>
      </c>
      <c r="BQ5" s="469" t="s">
        <v>2380</v>
      </c>
      <c r="BR5" s="410">
        <v>2023</v>
      </c>
      <c r="BS5" s="514" t="s">
        <v>2372</v>
      </c>
      <c r="BT5" s="456" t="s">
        <v>2373</v>
      </c>
      <c r="BU5" s="456" t="s">
        <v>2374</v>
      </c>
      <c r="BV5" s="456" t="s">
        <v>2371</v>
      </c>
      <c r="BW5" s="456" t="s">
        <v>2375</v>
      </c>
      <c r="BX5" s="456" t="s">
        <v>2376</v>
      </c>
      <c r="BY5" s="456" t="s">
        <v>2377</v>
      </c>
      <c r="BZ5" s="456" t="s">
        <v>2378</v>
      </c>
      <c r="CA5" s="456" t="s">
        <v>2381</v>
      </c>
      <c r="CB5" s="456" t="s">
        <v>2382</v>
      </c>
      <c r="CC5" s="456" t="s">
        <v>2383</v>
      </c>
      <c r="CD5" s="456" t="s">
        <v>2379</v>
      </c>
      <c r="CE5" s="456" t="s">
        <v>2384</v>
      </c>
      <c r="CF5" s="456" t="s">
        <v>2385</v>
      </c>
      <c r="CG5" s="469" t="s">
        <v>2386</v>
      </c>
      <c r="CH5" s="456" t="s">
        <v>2380</v>
      </c>
      <c r="CI5" s="410">
        <v>2024</v>
      </c>
      <c r="CJ5" s="514" t="s">
        <v>2372</v>
      </c>
      <c r="CK5" s="456" t="s">
        <v>2373</v>
      </c>
      <c r="CL5" s="456" t="s">
        <v>2374</v>
      </c>
      <c r="CM5" s="456" t="s">
        <v>2371</v>
      </c>
      <c r="CN5" s="456" t="s">
        <v>2375</v>
      </c>
      <c r="CO5" s="456" t="s">
        <v>2376</v>
      </c>
      <c r="CP5" s="456" t="s">
        <v>2377</v>
      </c>
      <c r="CQ5" s="456" t="s">
        <v>2378</v>
      </c>
      <c r="CR5" s="456" t="s">
        <v>2381</v>
      </c>
      <c r="CS5" s="456" t="s">
        <v>2382</v>
      </c>
      <c r="CT5" s="456" t="s">
        <v>2383</v>
      </c>
      <c r="CU5" s="456" t="s">
        <v>2379</v>
      </c>
      <c r="CV5" s="456" t="s">
        <v>2384</v>
      </c>
      <c r="CW5" s="456" t="s">
        <v>2385</v>
      </c>
      <c r="CX5" s="469" t="s">
        <v>2386</v>
      </c>
      <c r="CY5" s="456" t="s">
        <v>2380</v>
      </c>
      <c r="CZ5" s="409">
        <v>2025</v>
      </c>
      <c r="DA5" s="262" t="s">
        <v>402</v>
      </c>
      <c r="DB5" s="263" t="s">
        <v>401</v>
      </c>
    </row>
    <row r="6" spans="1:110" ht="18" customHeight="1" thickBot="1" x14ac:dyDescent="0.55000000000000004">
      <c r="A6" s="80" t="s">
        <v>112</v>
      </c>
      <c r="B6" s="81" t="s">
        <v>113</v>
      </c>
      <c r="C6" s="537">
        <v>15874.677299999999</v>
      </c>
      <c r="D6" s="538">
        <v>14102.376399999999</v>
      </c>
      <c r="E6" s="538">
        <v>15974.3477</v>
      </c>
      <c r="F6" s="538">
        <v>45951.401299999998</v>
      </c>
      <c r="G6" s="538">
        <v>13863.327799999999</v>
      </c>
      <c r="H6" s="538">
        <v>17968.391</v>
      </c>
      <c r="I6" s="538">
        <v>13386.931200000001</v>
      </c>
      <c r="J6" s="538">
        <v>45218.650099999999</v>
      </c>
      <c r="K6" s="538">
        <v>14636.4648</v>
      </c>
      <c r="L6" s="538">
        <v>18372.988399999998</v>
      </c>
      <c r="M6" s="538">
        <v>14437.1764</v>
      </c>
      <c r="N6" s="538">
        <v>47446.6296</v>
      </c>
      <c r="O6" s="538">
        <v>15371.231400000001</v>
      </c>
      <c r="P6" s="538">
        <v>15541.13</v>
      </c>
      <c r="Q6" s="538">
        <v>17334.960899999998</v>
      </c>
      <c r="R6" s="538">
        <v>48247.3223</v>
      </c>
      <c r="S6" s="545">
        <v>186864.00320000001</v>
      </c>
      <c r="T6" s="538">
        <v>16107.790199999999</v>
      </c>
      <c r="U6" s="538">
        <v>13731.310100000001</v>
      </c>
      <c r="V6" s="538">
        <v>14308.9737</v>
      </c>
      <c r="W6" s="538">
        <v>44148.074000000001</v>
      </c>
      <c r="X6" s="538">
        <v>15924.682199999999</v>
      </c>
      <c r="Y6" s="538">
        <v>20373.3825</v>
      </c>
      <c r="Z6" s="538">
        <v>15680.4683</v>
      </c>
      <c r="AA6" s="538">
        <v>51978.533000000003</v>
      </c>
      <c r="AB6" s="538">
        <v>16678.587</v>
      </c>
      <c r="AC6" s="538">
        <v>17999.696100000001</v>
      </c>
      <c r="AD6" s="538">
        <v>17036.097099999999</v>
      </c>
      <c r="AE6" s="538">
        <v>51714.3802</v>
      </c>
      <c r="AF6" s="538">
        <v>15529.274799999999</v>
      </c>
      <c r="AG6" s="538">
        <v>16914.4434</v>
      </c>
      <c r="AH6" s="538">
        <v>19393.606899999999</v>
      </c>
      <c r="AI6" s="538">
        <v>51837.325100000002</v>
      </c>
      <c r="AJ6" s="486">
        <v>199678.31229999999</v>
      </c>
      <c r="AK6" s="538">
        <v>16416.337899999999</v>
      </c>
      <c r="AL6" s="538">
        <v>16107.678400000001</v>
      </c>
      <c r="AM6" s="538">
        <v>17800.448</v>
      </c>
      <c r="AN6" s="538">
        <v>50324.4643</v>
      </c>
      <c r="AO6" s="538">
        <v>18106.901600000001</v>
      </c>
      <c r="AP6" s="538">
        <v>17117.488499999999</v>
      </c>
      <c r="AQ6" s="538">
        <v>15227.7865</v>
      </c>
      <c r="AR6" s="538">
        <v>50452.176700000004</v>
      </c>
      <c r="AS6" s="538">
        <v>15801.525100000001</v>
      </c>
      <c r="AT6" s="538">
        <v>14641.0915</v>
      </c>
      <c r="AU6" s="538">
        <v>16993.414400000001</v>
      </c>
      <c r="AV6" s="538">
        <v>47436.030899999998</v>
      </c>
      <c r="AW6" s="538">
        <v>19730.787499999999</v>
      </c>
      <c r="AX6" s="538">
        <v>17022.7474</v>
      </c>
      <c r="AY6" s="538">
        <v>19766.101600000002</v>
      </c>
      <c r="AZ6" s="538">
        <v>56519.636500000001</v>
      </c>
      <c r="BA6" s="486">
        <v>204732.30850000001</v>
      </c>
      <c r="BB6" s="537">
        <v>41430.910000000003</v>
      </c>
      <c r="BC6" s="538">
        <v>34751.719599999997</v>
      </c>
      <c r="BD6" s="538">
        <v>41397.255899999996</v>
      </c>
      <c r="BE6" s="538">
        <v>117579.88559999999</v>
      </c>
      <c r="BF6" s="538">
        <v>39522.4064</v>
      </c>
      <c r="BG6" s="538">
        <v>43282.755100000002</v>
      </c>
      <c r="BH6" s="538">
        <v>39175.555200000003</v>
      </c>
      <c r="BI6" s="538">
        <v>121980.7167</v>
      </c>
      <c r="BJ6" s="538">
        <v>42491.758699999998</v>
      </c>
      <c r="BK6" s="538">
        <v>42029.878199999999</v>
      </c>
      <c r="BL6" s="538">
        <v>38583.159099999997</v>
      </c>
      <c r="BM6" s="538">
        <v>123104.796</v>
      </c>
      <c r="BN6" s="538">
        <v>46430.268300000003</v>
      </c>
      <c r="BO6" s="538">
        <v>38415.819900000002</v>
      </c>
      <c r="BP6" s="538">
        <v>36987.621200000001</v>
      </c>
      <c r="BQ6" s="538">
        <v>121833.70940000001</v>
      </c>
      <c r="BR6" s="486">
        <v>484499.10769999999</v>
      </c>
      <c r="BS6" s="538">
        <v>39540.188800000004</v>
      </c>
      <c r="BT6" s="538">
        <v>39705.965799999998</v>
      </c>
      <c r="BU6" s="538">
        <v>43010.275199999996</v>
      </c>
      <c r="BV6" s="538">
        <v>122256.4298</v>
      </c>
      <c r="BW6" s="538">
        <v>39475.595200000003</v>
      </c>
      <c r="BX6" s="538">
        <v>44230.070299999999</v>
      </c>
      <c r="BY6" s="538">
        <v>43354.696199999998</v>
      </c>
      <c r="BZ6" s="538">
        <v>127060.36169999999</v>
      </c>
      <c r="CA6" s="538">
        <v>49521.3413</v>
      </c>
      <c r="CB6" s="538">
        <v>43959.609600000003</v>
      </c>
      <c r="CC6" s="538">
        <v>46262.937899999997</v>
      </c>
      <c r="CD6" s="538">
        <v>139743.88879999999</v>
      </c>
      <c r="CE6" s="538">
        <v>48202.304499999998</v>
      </c>
      <c r="CF6" s="538">
        <v>48149.9257</v>
      </c>
      <c r="CG6" s="538">
        <v>48674.949500000002</v>
      </c>
      <c r="CH6" s="538">
        <v>145027.17980000001</v>
      </c>
      <c r="CI6" s="486">
        <v>534087.86</v>
      </c>
      <c r="CJ6" s="538">
        <v>48039.378599999996</v>
      </c>
      <c r="CK6" s="538">
        <v>44332.458899999998</v>
      </c>
      <c r="CL6" s="538">
        <v>44849.056700000001</v>
      </c>
      <c r="CM6" s="538">
        <v>137220.89420000001</v>
      </c>
      <c r="CN6" s="538">
        <v>47228.44</v>
      </c>
      <c r="CO6" s="538">
        <v>50655.0363</v>
      </c>
      <c r="CP6" s="538">
        <v>43994.249400000001</v>
      </c>
      <c r="CQ6" s="538">
        <v>141877.72570000001</v>
      </c>
      <c r="CR6" s="538">
        <v>49607.5985</v>
      </c>
      <c r="CS6" s="538">
        <v>46793.665999999997</v>
      </c>
      <c r="CT6" s="538">
        <v>45779.074699999997</v>
      </c>
      <c r="CU6" s="538">
        <v>142180.33910000001</v>
      </c>
      <c r="CV6" s="538">
        <v>47314.827799999999</v>
      </c>
      <c r="CW6" s="538">
        <v>44297.884700000002</v>
      </c>
      <c r="CX6" s="538">
        <v>50618.7906</v>
      </c>
      <c r="CY6" s="538">
        <v>142231.5031</v>
      </c>
      <c r="CZ6" s="486">
        <v>563510.46219999995</v>
      </c>
      <c r="DA6" s="88" t="s">
        <v>243</v>
      </c>
      <c r="DB6" s="89" t="s">
        <v>403</v>
      </c>
      <c r="DC6" s="57"/>
      <c r="DE6" s="45"/>
      <c r="DF6" s="45"/>
    </row>
    <row r="7" spans="1:110" ht="18" customHeight="1" x14ac:dyDescent="0.5">
      <c r="A7" s="72"/>
      <c r="B7" s="73" t="s">
        <v>116</v>
      </c>
      <c r="C7" s="522">
        <v>2080.6601000000001</v>
      </c>
      <c r="D7" s="523">
        <v>2165.4661000000001</v>
      </c>
      <c r="E7" s="523">
        <v>2051.8895000000002</v>
      </c>
      <c r="F7" s="523">
        <v>6298.0156999999999</v>
      </c>
      <c r="G7" s="523">
        <v>1914.2099000000001</v>
      </c>
      <c r="H7" s="523">
        <v>2435.8247000000001</v>
      </c>
      <c r="I7" s="523">
        <v>2328.6786000000002</v>
      </c>
      <c r="J7" s="523">
        <v>6678.7130999999999</v>
      </c>
      <c r="K7" s="523">
        <v>2065.7435</v>
      </c>
      <c r="L7" s="523">
        <v>2276.5430999999999</v>
      </c>
      <c r="M7" s="523">
        <v>2003.6617000000001</v>
      </c>
      <c r="N7" s="523">
        <v>6345.9483</v>
      </c>
      <c r="O7" s="523">
        <v>1864.5382</v>
      </c>
      <c r="P7" s="523">
        <v>2405.6835999999998</v>
      </c>
      <c r="Q7" s="523">
        <v>2600.6569</v>
      </c>
      <c r="R7" s="523">
        <v>6870.8788000000004</v>
      </c>
      <c r="S7" s="546">
        <v>26193.555899999999</v>
      </c>
      <c r="T7" s="523">
        <v>3096.4695000000002</v>
      </c>
      <c r="U7" s="523">
        <v>2941.1505999999999</v>
      </c>
      <c r="V7" s="523">
        <v>2552.8741</v>
      </c>
      <c r="W7" s="523">
        <v>8590.4941999999992</v>
      </c>
      <c r="X7" s="523">
        <v>2701.7363999999998</v>
      </c>
      <c r="Y7" s="523">
        <v>2956.6858999999999</v>
      </c>
      <c r="Z7" s="523">
        <v>2278.8516</v>
      </c>
      <c r="AA7" s="523">
        <v>7937.2739000000001</v>
      </c>
      <c r="AB7" s="523">
        <v>2608.0681</v>
      </c>
      <c r="AC7" s="523">
        <v>2623.3578000000002</v>
      </c>
      <c r="AD7" s="523">
        <v>2280.3510999999999</v>
      </c>
      <c r="AE7" s="523">
        <v>7511.777</v>
      </c>
      <c r="AF7" s="523">
        <v>2367.7817</v>
      </c>
      <c r="AG7" s="523">
        <v>2232.9036000000001</v>
      </c>
      <c r="AH7" s="523">
        <v>2265.4875000000002</v>
      </c>
      <c r="AI7" s="523">
        <v>6866.1727000000001</v>
      </c>
      <c r="AJ7" s="452">
        <v>30905.717799999999</v>
      </c>
      <c r="AK7" s="523">
        <v>2483.6082000000001</v>
      </c>
      <c r="AL7" s="523">
        <v>2002.655</v>
      </c>
      <c r="AM7" s="523">
        <v>2195.1214</v>
      </c>
      <c r="AN7" s="523">
        <v>6681.3846000000003</v>
      </c>
      <c r="AO7" s="523">
        <v>2193.4861999999998</v>
      </c>
      <c r="AP7" s="523">
        <v>2248.3732</v>
      </c>
      <c r="AQ7" s="523">
        <v>2256.8027999999999</v>
      </c>
      <c r="AR7" s="523">
        <v>6698.6620999999996</v>
      </c>
      <c r="AS7" s="523">
        <v>2248.6156999999998</v>
      </c>
      <c r="AT7" s="523">
        <v>1801.7902999999999</v>
      </c>
      <c r="AU7" s="523">
        <v>2527.9227999999998</v>
      </c>
      <c r="AV7" s="523">
        <v>6578.3289000000004</v>
      </c>
      <c r="AW7" s="523">
        <v>2214.2282</v>
      </c>
      <c r="AX7" s="523">
        <v>2149.0135</v>
      </c>
      <c r="AY7" s="523">
        <v>2558.8488000000002</v>
      </c>
      <c r="AZ7" s="523">
        <v>6922.0905000000002</v>
      </c>
      <c r="BA7" s="452">
        <v>26880.466199999999</v>
      </c>
      <c r="BB7" s="522">
        <v>13228.7837</v>
      </c>
      <c r="BC7" s="523">
        <v>11758.1023</v>
      </c>
      <c r="BD7" s="523">
        <v>13859.7811</v>
      </c>
      <c r="BE7" s="523">
        <v>38846.667099999999</v>
      </c>
      <c r="BF7" s="523">
        <v>12053.5224</v>
      </c>
      <c r="BG7" s="523">
        <v>14127.2772</v>
      </c>
      <c r="BH7" s="523">
        <v>11603.9094</v>
      </c>
      <c r="BI7" s="523">
        <v>37784.709000000003</v>
      </c>
      <c r="BJ7" s="523">
        <v>14332.025299999999</v>
      </c>
      <c r="BK7" s="523">
        <v>13450.246300000001</v>
      </c>
      <c r="BL7" s="523">
        <v>12426.268899999999</v>
      </c>
      <c r="BM7" s="523">
        <v>40208.540500000003</v>
      </c>
      <c r="BN7" s="523">
        <v>14263.081700000001</v>
      </c>
      <c r="BO7" s="523">
        <v>12879.725899999999</v>
      </c>
      <c r="BP7" s="523">
        <v>13395.036700000001</v>
      </c>
      <c r="BQ7" s="523">
        <v>40537.844299999997</v>
      </c>
      <c r="BR7" s="452">
        <v>157377.76089999999</v>
      </c>
      <c r="BS7" s="523">
        <v>16981.893400000001</v>
      </c>
      <c r="BT7" s="523">
        <v>18737.3125</v>
      </c>
      <c r="BU7" s="523">
        <v>22134.277900000001</v>
      </c>
      <c r="BV7" s="523">
        <v>57853.483800000002</v>
      </c>
      <c r="BW7" s="523">
        <v>20275.321199999998</v>
      </c>
      <c r="BX7" s="523">
        <v>19195.494299999998</v>
      </c>
      <c r="BY7" s="523">
        <v>22180.742900000001</v>
      </c>
      <c r="BZ7" s="523">
        <v>61651.558499999999</v>
      </c>
      <c r="CA7" s="523">
        <v>23917.996200000001</v>
      </c>
      <c r="CB7" s="523">
        <v>21457.619200000001</v>
      </c>
      <c r="CC7" s="523">
        <v>21937.166099999999</v>
      </c>
      <c r="CD7" s="523">
        <v>67312.781499999997</v>
      </c>
      <c r="CE7" s="523">
        <v>24382.466400000001</v>
      </c>
      <c r="CF7" s="523">
        <v>19807.392800000001</v>
      </c>
      <c r="CG7" s="523">
        <v>23578.566699999999</v>
      </c>
      <c r="CH7" s="523">
        <v>67768.425900000002</v>
      </c>
      <c r="CI7" s="452">
        <v>254586.24960000001</v>
      </c>
      <c r="CJ7" s="523">
        <v>22280.5173</v>
      </c>
      <c r="CK7" s="523">
        <v>19121.110400000001</v>
      </c>
      <c r="CL7" s="523">
        <v>19822.209200000001</v>
      </c>
      <c r="CM7" s="523">
        <v>61223.836900000002</v>
      </c>
      <c r="CN7" s="523">
        <v>21518.3501</v>
      </c>
      <c r="CO7" s="523">
        <v>22513.4061</v>
      </c>
      <c r="CP7" s="523">
        <v>19337.657800000001</v>
      </c>
      <c r="CQ7" s="523">
        <v>63369.413999999997</v>
      </c>
      <c r="CR7" s="523">
        <v>23900.489099999999</v>
      </c>
      <c r="CS7" s="523">
        <v>20813.000499999998</v>
      </c>
      <c r="CT7" s="523">
        <v>20461.915799999999</v>
      </c>
      <c r="CU7" s="523">
        <v>65175.405500000001</v>
      </c>
      <c r="CV7" s="523">
        <v>21879.186399999999</v>
      </c>
      <c r="CW7" s="523">
        <v>18895.4866</v>
      </c>
      <c r="CX7" s="523">
        <v>22161.248800000001</v>
      </c>
      <c r="CY7" s="523">
        <v>62935.921900000001</v>
      </c>
      <c r="CZ7" s="452">
        <v>252704.57829999999</v>
      </c>
      <c r="DA7" s="74" t="s">
        <v>651</v>
      </c>
      <c r="DB7" s="75"/>
      <c r="DC7" s="57"/>
      <c r="DE7" s="45"/>
      <c r="DF7" s="45"/>
    </row>
    <row r="8" spans="1:110" ht="18" customHeight="1" x14ac:dyDescent="0.5">
      <c r="A8" s="76"/>
      <c r="B8" s="77" t="s">
        <v>114</v>
      </c>
      <c r="C8" s="524">
        <v>2600.2006999999999</v>
      </c>
      <c r="D8" s="525">
        <v>2557.9387000000002</v>
      </c>
      <c r="E8" s="525">
        <v>2691.6347999999998</v>
      </c>
      <c r="F8" s="525">
        <v>7849.7740999999996</v>
      </c>
      <c r="G8" s="525">
        <v>2178.9551000000001</v>
      </c>
      <c r="H8" s="525">
        <v>2797.5439999999999</v>
      </c>
      <c r="I8" s="525">
        <v>2355.2982999999999</v>
      </c>
      <c r="J8" s="525">
        <v>7331.7974000000004</v>
      </c>
      <c r="K8" s="525">
        <v>2731.5</v>
      </c>
      <c r="L8" s="525">
        <v>2727.3290000000002</v>
      </c>
      <c r="M8" s="525">
        <v>2480.5702000000001</v>
      </c>
      <c r="N8" s="525">
        <v>7939.3991999999998</v>
      </c>
      <c r="O8" s="525">
        <v>2818.1462000000001</v>
      </c>
      <c r="P8" s="525">
        <v>2789.2321999999999</v>
      </c>
      <c r="Q8" s="525">
        <v>2463.4416000000001</v>
      </c>
      <c r="R8" s="525">
        <v>8070.82</v>
      </c>
      <c r="S8" s="547">
        <v>31191.790700000001</v>
      </c>
      <c r="T8" s="525">
        <v>2175.7204000000002</v>
      </c>
      <c r="U8" s="525">
        <v>2352.2977000000001</v>
      </c>
      <c r="V8" s="525">
        <v>2449.6680000000001</v>
      </c>
      <c r="W8" s="525">
        <v>6977.6859999999997</v>
      </c>
      <c r="X8" s="525">
        <v>2420.5234999999998</v>
      </c>
      <c r="Y8" s="525">
        <v>2988.0868</v>
      </c>
      <c r="Z8" s="525">
        <v>2850.0331000000001</v>
      </c>
      <c r="AA8" s="525">
        <v>8258.6434000000008</v>
      </c>
      <c r="AB8" s="525">
        <v>3572.1432</v>
      </c>
      <c r="AC8" s="525">
        <v>3440.9256999999998</v>
      </c>
      <c r="AD8" s="525">
        <v>3434.4438</v>
      </c>
      <c r="AE8" s="525">
        <v>10447.5126</v>
      </c>
      <c r="AF8" s="525">
        <v>3549.4434999999999</v>
      </c>
      <c r="AG8" s="525">
        <v>3340.5551</v>
      </c>
      <c r="AH8" s="525">
        <v>3940.1759000000002</v>
      </c>
      <c r="AI8" s="525">
        <v>10830.174499999999</v>
      </c>
      <c r="AJ8" s="453">
        <v>36514.016600000003</v>
      </c>
      <c r="AK8" s="525">
        <v>3140.4729000000002</v>
      </c>
      <c r="AL8" s="525">
        <v>3149.0109000000002</v>
      </c>
      <c r="AM8" s="525">
        <v>3888.4313000000002</v>
      </c>
      <c r="AN8" s="525">
        <v>10177.9151</v>
      </c>
      <c r="AO8" s="525">
        <v>3342.0216</v>
      </c>
      <c r="AP8" s="525">
        <v>3349.0473999999999</v>
      </c>
      <c r="AQ8" s="525">
        <v>3184.0381000000002</v>
      </c>
      <c r="AR8" s="525">
        <v>9875.1070999999993</v>
      </c>
      <c r="AS8" s="525">
        <v>3647.7399</v>
      </c>
      <c r="AT8" s="525">
        <v>3409.6831999999999</v>
      </c>
      <c r="AU8" s="525">
        <v>3746.4585999999999</v>
      </c>
      <c r="AV8" s="525">
        <v>10803.8817</v>
      </c>
      <c r="AW8" s="525">
        <v>3773.7395999999999</v>
      </c>
      <c r="AX8" s="525">
        <v>3577.6599000000001</v>
      </c>
      <c r="AY8" s="525">
        <v>4457.9826999999996</v>
      </c>
      <c r="AZ8" s="525">
        <v>11809.3822</v>
      </c>
      <c r="BA8" s="453">
        <v>42666.286099999998</v>
      </c>
      <c r="BB8" s="524">
        <v>21212.625800000002</v>
      </c>
      <c r="BC8" s="525">
        <v>17409.822800000002</v>
      </c>
      <c r="BD8" s="525">
        <v>18935.4552</v>
      </c>
      <c r="BE8" s="525">
        <v>57557.903899999998</v>
      </c>
      <c r="BF8" s="525">
        <v>19249.338800000001</v>
      </c>
      <c r="BG8" s="525">
        <v>19110.584200000001</v>
      </c>
      <c r="BH8" s="525">
        <v>17497.867699999999</v>
      </c>
      <c r="BI8" s="525">
        <v>55857.790699999998</v>
      </c>
      <c r="BJ8" s="525">
        <v>21219.691699999999</v>
      </c>
      <c r="BK8" s="525">
        <v>20561.626700000001</v>
      </c>
      <c r="BL8" s="525">
        <v>15891.133</v>
      </c>
      <c r="BM8" s="525">
        <v>57672.451300000001</v>
      </c>
      <c r="BN8" s="525">
        <v>21403.069299999999</v>
      </c>
      <c r="BO8" s="525">
        <v>18481.539799999999</v>
      </c>
      <c r="BP8" s="525">
        <v>16415.123200000002</v>
      </c>
      <c r="BQ8" s="525">
        <v>56299.732300000003</v>
      </c>
      <c r="BR8" s="453">
        <v>227387.87820000001</v>
      </c>
      <c r="BS8" s="525">
        <v>13786.846299999999</v>
      </c>
      <c r="BT8" s="525">
        <v>12204.5807</v>
      </c>
      <c r="BU8" s="525">
        <v>12746.778</v>
      </c>
      <c r="BV8" s="525">
        <v>38738.205000000002</v>
      </c>
      <c r="BW8" s="525">
        <v>11578.2781</v>
      </c>
      <c r="BX8" s="525">
        <v>16235.324000000001</v>
      </c>
      <c r="BY8" s="525">
        <v>13294.992200000001</v>
      </c>
      <c r="BZ8" s="525">
        <v>41108.594299999997</v>
      </c>
      <c r="CA8" s="525">
        <v>16384.109400000001</v>
      </c>
      <c r="CB8" s="525">
        <v>14520.9256</v>
      </c>
      <c r="CC8" s="525">
        <v>13082.760899999999</v>
      </c>
      <c r="CD8" s="525">
        <v>43987.7958</v>
      </c>
      <c r="CE8" s="525">
        <v>15424.830599999999</v>
      </c>
      <c r="CF8" s="525">
        <v>18704.623299999999</v>
      </c>
      <c r="CG8" s="525">
        <v>16315.2441</v>
      </c>
      <c r="CH8" s="525">
        <v>50444.697999999997</v>
      </c>
      <c r="CI8" s="453">
        <v>174279.29319999999</v>
      </c>
      <c r="CJ8" s="525">
        <v>17859.135900000001</v>
      </c>
      <c r="CK8" s="525">
        <v>16281.293799999999</v>
      </c>
      <c r="CL8" s="525">
        <v>15371.4684</v>
      </c>
      <c r="CM8" s="525">
        <v>49511.898000000001</v>
      </c>
      <c r="CN8" s="525">
        <v>18276.154900000001</v>
      </c>
      <c r="CO8" s="525">
        <v>18989.431499999999</v>
      </c>
      <c r="CP8" s="525">
        <v>16657.246899999998</v>
      </c>
      <c r="CQ8" s="525">
        <v>53922.833400000003</v>
      </c>
      <c r="CR8" s="525">
        <v>17536.619600000002</v>
      </c>
      <c r="CS8" s="525">
        <v>17385.6983</v>
      </c>
      <c r="CT8" s="525">
        <v>16653.3694</v>
      </c>
      <c r="CU8" s="525">
        <v>51575.6872</v>
      </c>
      <c r="CV8" s="525">
        <v>16684.431700000001</v>
      </c>
      <c r="CW8" s="525">
        <v>18054.7549</v>
      </c>
      <c r="CX8" s="525">
        <v>19712.009900000001</v>
      </c>
      <c r="CY8" s="525">
        <v>54451.196499999998</v>
      </c>
      <c r="CZ8" s="453">
        <v>209461.6152</v>
      </c>
      <c r="DA8" s="78" t="s">
        <v>652</v>
      </c>
      <c r="DB8" s="79"/>
      <c r="DC8" s="57"/>
      <c r="DE8" s="45"/>
      <c r="DF8" s="45"/>
    </row>
    <row r="9" spans="1:110" ht="18" customHeight="1" x14ac:dyDescent="0.5">
      <c r="A9" s="72"/>
      <c r="B9" s="73" t="s">
        <v>175</v>
      </c>
      <c r="C9" s="522">
        <v>4228.2563</v>
      </c>
      <c r="D9" s="523">
        <v>3843.2766000000001</v>
      </c>
      <c r="E9" s="523">
        <v>4150.2426999999998</v>
      </c>
      <c r="F9" s="523">
        <v>12221.775600000001</v>
      </c>
      <c r="G9" s="523">
        <v>3345.1842999999999</v>
      </c>
      <c r="H9" s="523">
        <v>3819.2415000000001</v>
      </c>
      <c r="I9" s="523">
        <v>3023.8955999999998</v>
      </c>
      <c r="J9" s="523">
        <v>10188.3213</v>
      </c>
      <c r="K9" s="523">
        <v>3951.0434</v>
      </c>
      <c r="L9" s="523">
        <v>3946.2519000000002</v>
      </c>
      <c r="M9" s="523">
        <v>3254.4618999999998</v>
      </c>
      <c r="N9" s="523">
        <v>11151.757299999999</v>
      </c>
      <c r="O9" s="523">
        <v>4231.3855000000003</v>
      </c>
      <c r="P9" s="523">
        <v>3429.9014999999999</v>
      </c>
      <c r="Q9" s="523">
        <v>3399.0250000000001</v>
      </c>
      <c r="R9" s="523">
        <v>11060.312</v>
      </c>
      <c r="S9" s="546">
        <v>44622.166100000002</v>
      </c>
      <c r="T9" s="523">
        <v>3076.4164999999998</v>
      </c>
      <c r="U9" s="523">
        <v>2731.4049</v>
      </c>
      <c r="V9" s="523">
        <v>3394.3726000000001</v>
      </c>
      <c r="W9" s="523">
        <v>9202.1939999999995</v>
      </c>
      <c r="X9" s="523">
        <v>3593.9893999999999</v>
      </c>
      <c r="Y9" s="523">
        <v>4084.8643999999999</v>
      </c>
      <c r="Z9" s="523">
        <v>3532.4924999999998</v>
      </c>
      <c r="AA9" s="523">
        <v>11211.3462</v>
      </c>
      <c r="AB9" s="523">
        <v>3620.3748999999998</v>
      </c>
      <c r="AC9" s="523">
        <v>3677.3202000000001</v>
      </c>
      <c r="AD9" s="523">
        <v>3551.2984999999999</v>
      </c>
      <c r="AE9" s="523">
        <v>10848.9936</v>
      </c>
      <c r="AF9" s="523">
        <v>3775.5524999999998</v>
      </c>
      <c r="AG9" s="523">
        <v>3398.4013</v>
      </c>
      <c r="AH9" s="523">
        <v>3658.3933000000002</v>
      </c>
      <c r="AI9" s="523">
        <v>10832.347</v>
      </c>
      <c r="AJ9" s="452">
        <v>42094.880799999999</v>
      </c>
      <c r="AK9" s="523">
        <v>3236.4380000000001</v>
      </c>
      <c r="AL9" s="523">
        <v>3006.6170000000002</v>
      </c>
      <c r="AM9" s="523">
        <v>3690.2518</v>
      </c>
      <c r="AN9" s="523">
        <v>9933.3068000000003</v>
      </c>
      <c r="AO9" s="523">
        <v>3532.4168</v>
      </c>
      <c r="AP9" s="523">
        <v>3527.1988999999999</v>
      </c>
      <c r="AQ9" s="523">
        <v>3554.8788</v>
      </c>
      <c r="AR9" s="523">
        <v>10614.4944</v>
      </c>
      <c r="AS9" s="523">
        <v>3379.8379</v>
      </c>
      <c r="AT9" s="523">
        <v>3211.6896999999999</v>
      </c>
      <c r="AU9" s="523">
        <v>3108.6941000000002</v>
      </c>
      <c r="AV9" s="523">
        <v>9700.2217000000001</v>
      </c>
      <c r="AW9" s="523">
        <v>3186.3858</v>
      </c>
      <c r="AX9" s="523">
        <v>3516.788</v>
      </c>
      <c r="AY9" s="523">
        <v>3699.8681000000001</v>
      </c>
      <c r="AZ9" s="523">
        <v>10403.0419</v>
      </c>
      <c r="BA9" s="452">
        <v>40651.0648</v>
      </c>
      <c r="BB9" s="522">
        <v>617.45000000000005</v>
      </c>
      <c r="BC9" s="523">
        <v>780.97829999999999</v>
      </c>
      <c r="BD9" s="523">
        <v>577.04070000000002</v>
      </c>
      <c r="BE9" s="523">
        <v>1975.4689000000001</v>
      </c>
      <c r="BF9" s="523">
        <v>914.24040000000002</v>
      </c>
      <c r="BG9" s="523">
        <v>927.93169999999998</v>
      </c>
      <c r="BH9" s="523">
        <v>847.63210000000004</v>
      </c>
      <c r="BI9" s="523">
        <v>2689.8042</v>
      </c>
      <c r="BJ9" s="523">
        <v>695.52409999999998</v>
      </c>
      <c r="BK9" s="523">
        <v>534.80420000000004</v>
      </c>
      <c r="BL9" s="523">
        <v>846.08079999999995</v>
      </c>
      <c r="BM9" s="523">
        <v>2076.4090999999999</v>
      </c>
      <c r="BN9" s="523">
        <v>679.87390000000005</v>
      </c>
      <c r="BO9" s="523">
        <v>791.44039999999995</v>
      </c>
      <c r="BP9" s="523">
        <v>607.59349999999995</v>
      </c>
      <c r="BQ9" s="523">
        <v>2078.9078</v>
      </c>
      <c r="BR9" s="452">
        <v>8820.59</v>
      </c>
      <c r="BS9" s="523">
        <v>685.87009999999998</v>
      </c>
      <c r="BT9" s="523">
        <v>711.87350000000004</v>
      </c>
      <c r="BU9" s="523">
        <v>829.22220000000004</v>
      </c>
      <c r="BV9" s="523">
        <v>2226.9659000000001</v>
      </c>
      <c r="BW9" s="523">
        <v>908.36149999999998</v>
      </c>
      <c r="BX9" s="523">
        <v>601.30709999999999</v>
      </c>
      <c r="BY9" s="523">
        <v>752.8424</v>
      </c>
      <c r="BZ9" s="523">
        <v>2262.5111000000002</v>
      </c>
      <c r="CA9" s="523">
        <v>788.19510000000002</v>
      </c>
      <c r="CB9" s="523">
        <v>908.29970000000003</v>
      </c>
      <c r="CC9" s="523">
        <v>798.3587</v>
      </c>
      <c r="CD9" s="523">
        <v>2494.8534</v>
      </c>
      <c r="CE9" s="523">
        <v>645.75940000000003</v>
      </c>
      <c r="CF9" s="523">
        <v>829.88959999999997</v>
      </c>
      <c r="CG9" s="523">
        <v>918.43600000000004</v>
      </c>
      <c r="CH9" s="523">
        <v>2394.085</v>
      </c>
      <c r="CI9" s="452">
        <v>9378.4153000000006</v>
      </c>
      <c r="CJ9" s="523">
        <v>609.52200000000005</v>
      </c>
      <c r="CK9" s="523">
        <v>687.18730000000005</v>
      </c>
      <c r="CL9" s="523">
        <v>1238.1142</v>
      </c>
      <c r="CM9" s="523">
        <v>2534.8234000000002</v>
      </c>
      <c r="CN9" s="523">
        <v>903.06439999999998</v>
      </c>
      <c r="CO9" s="523">
        <v>1086.3563999999999</v>
      </c>
      <c r="CP9" s="523">
        <v>736.48900000000003</v>
      </c>
      <c r="CQ9" s="523">
        <v>2725.9097999999999</v>
      </c>
      <c r="CR9" s="523">
        <v>939.67370000000005</v>
      </c>
      <c r="CS9" s="523">
        <v>765.65700000000004</v>
      </c>
      <c r="CT9" s="523">
        <v>1052.0419999999999</v>
      </c>
      <c r="CU9" s="523">
        <v>2757.3728000000001</v>
      </c>
      <c r="CV9" s="523">
        <v>870.19690000000003</v>
      </c>
      <c r="CW9" s="523">
        <v>906.15549999999996</v>
      </c>
      <c r="CX9" s="523">
        <v>1016.3453</v>
      </c>
      <c r="CY9" s="523">
        <v>2792.6977000000002</v>
      </c>
      <c r="CZ9" s="452">
        <v>10810.8037</v>
      </c>
      <c r="DA9" s="74" t="s">
        <v>753</v>
      </c>
      <c r="DB9" s="75"/>
      <c r="DC9" s="57"/>
      <c r="DE9" s="45"/>
      <c r="DF9" s="45"/>
    </row>
    <row r="10" spans="1:110" ht="18" customHeight="1" x14ac:dyDescent="0.5">
      <c r="A10" s="76"/>
      <c r="B10" s="77" t="s">
        <v>115</v>
      </c>
      <c r="C10" s="524">
        <v>2743.5677000000001</v>
      </c>
      <c r="D10" s="525">
        <v>2331.3744999999999</v>
      </c>
      <c r="E10" s="525">
        <v>2704.4726999999998</v>
      </c>
      <c r="F10" s="525">
        <v>7779.4148999999998</v>
      </c>
      <c r="G10" s="525">
        <v>2474.1676000000002</v>
      </c>
      <c r="H10" s="525">
        <v>2978.8</v>
      </c>
      <c r="I10" s="525">
        <v>2391.962</v>
      </c>
      <c r="J10" s="525">
        <v>7844.9296000000004</v>
      </c>
      <c r="K10" s="525">
        <v>2434.8868000000002</v>
      </c>
      <c r="L10" s="525">
        <v>3330.5542</v>
      </c>
      <c r="M10" s="525">
        <v>2480.3780000000002</v>
      </c>
      <c r="N10" s="525">
        <v>8245.8189999999995</v>
      </c>
      <c r="O10" s="525">
        <v>2833.5275999999999</v>
      </c>
      <c r="P10" s="525">
        <v>2914.5623999999998</v>
      </c>
      <c r="Q10" s="525">
        <v>2183.9706000000001</v>
      </c>
      <c r="R10" s="525">
        <v>7932.0605999999998</v>
      </c>
      <c r="S10" s="547">
        <v>31802.223999999998</v>
      </c>
      <c r="T10" s="525">
        <v>2467.1275999999998</v>
      </c>
      <c r="U10" s="525">
        <v>1814.8597</v>
      </c>
      <c r="V10" s="525">
        <v>1853.6646000000001</v>
      </c>
      <c r="W10" s="525">
        <v>6135.6518999999998</v>
      </c>
      <c r="X10" s="525">
        <v>1991.4165</v>
      </c>
      <c r="Y10" s="525">
        <v>2167.0484000000001</v>
      </c>
      <c r="Z10" s="525">
        <v>1892.1681000000001</v>
      </c>
      <c r="AA10" s="525">
        <v>6050.6331</v>
      </c>
      <c r="AB10" s="525">
        <v>2426.8033999999998</v>
      </c>
      <c r="AC10" s="525">
        <v>2253.9069</v>
      </c>
      <c r="AD10" s="525">
        <v>2337.748</v>
      </c>
      <c r="AE10" s="525">
        <v>7018.4582</v>
      </c>
      <c r="AF10" s="525">
        <v>1866.5398</v>
      </c>
      <c r="AG10" s="525">
        <v>1914.1569999999999</v>
      </c>
      <c r="AH10" s="525">
        <v>2335.1152000000002</v>
      </c>
      <c r="AI10" s="525">
        <v>6115.8119999999999</v>
      </c>
      <c r="AJ10" s="453">
        <v>25320.555199999999</v>
      </c>
      <c r="AK10" s="525">
        <v>2498.7375000000002</v>
      </c>
      <c r="AL10" s="525">
        <v>2350.3285000000001</v>
      </c>
      <c r="AM10" s="525">
        <v>2321.8252000000002</v>
      </c>
      <c r="AN10" s="525">
        <v>7170.8912</v>
      </c>
      <c r="AO10" s="525">
        <v>2489.7024999999999</v>
      </c>
      <c r="AP10" s="525">
        <v>2466.9404</v>
      </c>
      <c r="AQ10" s="525">
        <v>2279.0266000000001</v>
      </c>
      <c r="AR10" s="525">
        <v>7235.6695</v>
      </c>
      <c r="AS10" s="525">
        <v>2155.7842999999998</v>
      </c>
      <c r="AT10" s="525">
        <v>1993.4314999999999</v>
      </c>
      <c r="AU10" s="525">
        <v>2425.3009000000002</v>
      </c>
      <c r="AV10" s="525">
        <v>6574.5168000000003</v>
      </c>
      <c r="AW10" s="525">
        <v>2928.8339000000001</v>
      </c>
      <c r="AX10" s="525">
        <v>2335.8251</v>
      </c>
      <c r="AY10" s="525">
        <v>2576.1801999999998</v>
      </c>
      <c r="AZ10" s="525">
        <v>7840.8392000000003</v>
      </c>
      <c r="BA10" s="453">
        <v>28821.916700000002</v>
      </c>
      <c r="BB10" s="524">
        <v>440.11919999999998</v>
      </c>
      <c r="BC10" s="525">
        <v>528.87940000000003</v>
      </c>
      <c r="BD10" s="525">
        <v>452.12369999999999</v>
      </c>
      <c r="BE10" s="525">
        <v>1421.1223</v>
      </c>
      <c r="BF10" s="525">
        <v>498.22120000000001</v>
      </c>
      <c r="BG10" s="525">
        <v>573.54470000000003</v>
      </c>
      <c r="BH10" s="525">
        <v>420.93689999999998</v>
      </c>
      <c r="BI10" s="525">
        <v>1492.7029</v>
      </c>
      <c r="BJ10" s="525">
        <v>509.00139999999999</v>
      </c>
      <c r="BK10" s="525">
        <v>512.63160000000005</v>
      </c>
      <c r="BL10" s="525">
        <v>361.13420000000002</v>
      </c>
      <c r="BM10" s="525">
        <v>1382.7672</v>
      </c>
      <c r="BN10" s="525">
        <v>393.09960000000001</v>
      </c>
      <c r="BO10" s="525">
        <v>418.68419999999998</v>
      </c>
      <c r="BP10" s="525">
        <v>347.87279999999998</v>
      </c>
      <c r="BQ10" s="525">
        <v>1159.6566</v>
      </c>
      <c r="BR10" s="453">
        <v>5456.2488999999996</v>
      </c>
      <c r="BS10" s="525">
        <v>221.51779999999999</v>
      </c>
      <c r="BT10" s="525">
        <v>281.7629</v>
      </c>
      <c r="BU10" s="525">
        <v>440.74970000000002</v>
      </c>
      <c r="BV10" s="525">
        <v>944.03039999999999</v>
      </c>
      <c r="BW10" s="525">
        <v>324.19170000000003</v>
      </c>
      <c r="BX10" s="525">
        <v>403.36720000000003</v>
      </c>
      <c r="BY10" s="525">
        <v>579.00109999999995</v>
      </c>
      <c r="BZ10" s="525">
        <v>1306.56</v>
      </c>
      <c r="CA10" s="525">
        <v>554.06650000000002</v>
      </c>
      <c r="CB10" s="525">
        <v>919.15509999999995</v>
      </c>
      <c r="CC10" s="525">
        <v>768.01300000000003</v>
      </c>
      <c r="CD10" s="525">
        <v>2241.2345999999998</v>
      </c>
      <c r="CE10" s="525">
        <v>499.71879999999999</v>
      </c>
      <c r="CF10" s="525">
        <v>553.14559999999994</v>
      </c>
      <c r="CG10" s="525">
        <v>1226.3228999999999</v>
      </c>
      <c r="CH10" s="525">
        <v>2279.1873000000001</v>
      </c>
      <c r="CI10" s="453">
        <v>6771.0123999999996</v>
      </c>
      <c r="CJ10" s="525">
        <v>908.57849999999996</v>
      </c>
      <c r="CK10" s="525">
        <v>553.13499999999999</v>
      </c>
      <c r="CL10" s="525">
        <v>848.75509999999997</v>
      </c>
      <c r="CM10" s="525">
        <v>2310.4686999999999</v>
      </c>
      <c r="CN10" s="525">
        <v>577.63610000000006</v>
      </c>
      <c r="CO10" s="525">
        <v>306.61950000000002</v>
      </c>
      <c r="CP10" s="525">
        <v>680.67229999999995</v>
      </c>
      <c r="CQ10" s="525">
        <v>1564.9277999999999</v>
      </c>
      <c r="CR10" s="525">
        <v>491.1628</v>
      </c>
      <c r="CS10" s="525">
        <v>1186.4311</v>
      </c>
      <c r="CT10" s="525">
        <v>864.58799999999997</v>
      </c>
      <c r="CU10" s="525">
        <v>2542.1817999999998</v>
      </c>
      <c r="CV10" s="525">
        <v>2179.7995000000001</v>
      </c>
      <c r="CW10" s="525">
        <v>1349.9659999999999</v>
      </c>
      <c r="CX10" s="525">
        <v>1475.9186999999999</v>
      </c>
      <c r="CY10" s="525">
        <v>5005.6841000000004</v>
      </c>
      <c r="CZ10" s="453">
        <v>11423.262500000001</v>
      </c>
      <c r="DA10" s="78" t="s">
        <v>653</v>
      </c>
      <c r="DB10" s="79"/>
      <c r="DC10" s="57"/>
      <c r="DE10" s="45"/>
      <c r="DF10" s="45"/>
    </row>
    <row r="11" spans="1:110" ht="18" customHeight="1" x14ac:dyDescent="0.5">
      <c r="A11" s="72"/>
      <c r="B11" s="73" t="s">
        <v>121</v>
      </c>
      <c r="C11" s="522">
        <v>1231.2293</v>
      </c>
      <c r="D11" s="523">
        <v>443.92140000000001</v>
      </c>
      <c r="E11" s="523">
        <v>907.12350000000004</v>
      </c>
      <c r="F11" s="523">
        <v>2582.2741999999998</v>
      </c>
      <c r="G11" s="523">
        <v>997.17290000000003</v>
      </c>
      <c r="H11" s="523">
        <v>2293.3816000000002</v>
      </c>
      <c r="I11" s="523">
        <v>586.78639999999996</v>
      </c>
      <c r="J11" s="523">
        <v>3877.3409000000001</v>
      </c>
      <c r="K11" s="523">
        <v>842.98149999999998</v>
      </c>
      <c r="L11" s="523">
        <v>3304.8463999999999</v>
      </c>
      <c r="M11" s="523">
        <v>1212.7244000000001</v>
      </c>
      <c r="N11" s="523">
        <v>5360.5523000000003</v>
      </c>
      <c r="O11" s="523">
        <v>600.90710000000001</v>
      </c>
      <c r="P11" s="523">
        <v>1071.7904000000001</v>
      </c>
      <c r="Q11" s="523">
        <v>3462.5068999999999</v>
      </c>
      <c r="R11" s="523">
        <v>5135.2043999999996</v>
      </c>
      <c r="S11" s="546">
        <v>16955.371800000001</v>
      </c>
      <c r="T11" s="523">
        <v>2638.3507</v>
      </c>
      <c r="U11" s="523">
        <v>841.16989999999998</v>
      </c>
      <c r="V11" s="523">
        <v>743.13300000000004</v>
      </c>
      <c r="W11" s="523">
        <v>4222.6535000000003</v>
      </c>
      <c r="X11" s="523">
        <v>2780.2872000000002</v>
      </c>
      <c r="Y11" s="523">
        <v>5230.6544000000004</v>
      </c>
      <c r="Z11" s="523">
        <v>1954.7469000000001</v>
      </c>
      <c r="AA11" s="523">
        <v>9965.6885000000002</v>
      </c>
      <c r="AB11" s="523">
        <v>1429.9688000000001</v>
      </c>
      <c r="AC11" s="523">
        <v>2255.5028000000002</v>
      </c>
      <c r="AD11" s="523">
        <v>1941.6257000000001</v>
      </c>
      <c r="AE11" s="523">
        <v>5627.0973000000004</v>
      </c>
      <c r="AF11" s="523">
        <v>598.40229999999997</v>
      </c>
      <c r="AG11" s="523">
        <v>2659.5055000000002</v>
      </c>
      <c r="AH11" s="523">
        <v>2033.7892999999999</v>
      </c>
      <c r="AI11" s="523">
        <v>5291.6971000000003</v>
      </c>
      <c r="AJ11" s="452">
        <v>25107.136500000001</v>
      </c>
      <c r="AK11" s="523">
        <v>1654.0438999999999</v>
      </c>
      <c r="AL11" s="523">
        <v>1890.1679999999999</v>
      </c>
      <c r="AM11" s="523">
        <v>1758.9801</v>
      </c>
      <c r="AN11" s="523">
        <v>5303.1918999999998</v>
      </c>
      <c r="AO11" s="523">
        <v>3500.4627</v>
      </c>
      <c r="AP11" s="523">
        <v>1607.9501</v>
      </c>
      <c r="AQ11" s="523">
        <v>589.3021</v>
      </c>
      <c r="AR11" s="523">
        <v>5697.7148999999999</v>
      </c>
      <c r="AS11" s="523">
        <v>896.23590000000002</v>
      </c>
      <c r="AT11" s="523">
        <v>738.59460000000001</v>
      </c>
      <c r="AU11" s="523">
        <v>746.11519999999996</v>
      </c>
      <c r="AV11" s="523">
        <v>2380.9457000000002</v>
      </c>
      <c r="AW11" s="523">
        <v>2397.1884</v>
      </c>
      <c r="AX11" s="523">
        <v>939.63490000000002</v>
      </c>
      <c r="AY11" s="523">
        <v>2379.4159</v>
      </c>
      <c r="AZ11" s="523">
        <v>5716.2392</v>
      </c>
      <c r="BA11" s="452">
        <v>19098.091700000001</v>
      </c>
      <c r="BB11" s="522">
        <v>1483.2393999999999</v>
      </c>
      <c r="BC11" s="523">
        <v>1002.8866</v>
      </c>
      <c r="BD11" s="523">
        <v>2535.1138999999998</v>
      </c>
      <c r="BE11" s="523">
        <v>5021.2398999999996</v>
      </c>
      <c r="BF11" s="523">
        <v>1312.7644</v>
      </c>
      <c r="BG11" s="523">
        <v>3963.2788999999998</v>
      </c>
      <c r="BH11" s="523">
        <v>2894.8452000000002</v>
      </c>
      <c r="BI11" s="523">
        <v>8170.8885</v>
      </c>
      <c r="BJ11" s="523">
        <v>1506.9874</v>
      </c>
      <c r="BK11" s="523">
        <v>968.44860000000006</v>
      </c>
      <c r="BL11" s="523">
        <v>2031.5159000000001</v>
      </c>
      <c r="BM11" s="523">
        <v>4506.9519</v>
      </c>
      <c r="BN11" s="523">
        <v>3227.4506000000001</v>
      </c>
      <c r="BO11" s="523">
        <v>1760.8429000000001</v>
      </c>
      <c r="BP11" s="523">
        <v>1168.0316</v>
      </c>
      <c r="BQ11" s="523">
        <v>6156.3249999999998</v>
      </c>
      <c r="BR11" s="452">
        <v>23855.405299999999</v>
      </c>
      <c r="BS11" s="523">
        <v>2876.1776</v>
      </c>
      <c r="BT11" s="523">
        <v>3385.971</v>
      </c>
      <c r="BU11" s="523">
        <v>2030.5534</v>
      </c>
      <c r="BV11" s="523">
        <v>8292.7019</v>
      </c>
      <c r="BW11" s="523">
        <v>1466.5047</v>
      </c>
      <c r="BX11" s="523">
        <v>2257.1578</v>
      </c>
      <c r="BY11" s="523">
        <v>1429.1652999999999</v>
      </c>
      <c r="BZ11" s="523">
        <v>5152.8278</v>
      </c>
      <c r="CA11" s="523">
        <v>2503.2685000000001</v>
      </c>
      <c r="CB11" s="523">
        <v>682.49170000000004</v>
      </c>
      <c r="CC11" s="523">
        <v>4787.7074000000002</v>
      </c>
      <c r="CD11" s="523">
        <v>7973.4677000000001</v>
      </c>
      <c r="CE11" s="523">
        <v>1861.7328</v>
      </c>
      <c r="CF11" s="523">
        <v>3242.2296999999999</v>
      </c>
      <c r="CG11" s="523">
        <v>943.82100000000003</v>
      </c>
      <c r="CH11" s="523">
        <v>6047.7835999999998</v>
      </c>
      <c r="CI11" s="452">
        <v>27466.780900000002</v>
      </c>
      <c r="CJ11" s="523">
        <v>1644.9780000000001</v>
      </c>
      <c r="CK11" s="523">
        <v>1864.8941</v>
      </c>
      <c r="CL11" s="523">
        <v>3714.9645</v>
      </c>
      <c r="CM11" s="523">
        <v>7224.8365999999996</v>
      </c>
      <c r="CN11" s="523">
        <v>1727.3115</v>
      </c>
      <c r="CO11" s="523">
        <v>1501.1660999999999</v>
      </c>
      <c r="CP11" s="523">
        <v>1316.6441</v>
      </c>
      <c r="CQ11" s="523">
        <v>4545.1216999999997</v>
      </c>
      <c r="CR11" s="523">
        <v>1330.3094000000001</v>
      </c>
      <c r="CS11" s="523">
        <v>1557.1184000000001</v>
      </c>
      <c r="CT11" s="523">
        <v>1376.7152000000001</v>
      </c>
      <c r="CU11" s="523">
        <v>4264.1431000000002</v>
      </c>
      <c r="CV11" s="523">
        <v>734.23630000000003</v>
      </c>
      <c r="CW11" s="523">
        <v>1088.6726000000001</v>
      </c>
      <c r="CX11" s="523">
        <v>1084.4036000000001</v>
      </c>
      <c r="CY11" s="523">
        <v>2907.3123999999998</v>
      </c>
      <c r="CZ11" s="452">
        <v>18941.413799999998</v>
      </c>
      <c r="DA11" s="74" t="s">
        <v>654</v>
      </c>
      <c r="DB11" s="75"/>
      <c r="DC11" s="57"/>
      <c r="DE11" s="45"/>
      <c r="DF11" s="45"/>
    </row>
    <row r="12" spans="1:110" ht="18" customHeight="1" x14ac:dyDescent="0.5">
      <c r="A12" s="76"/>
      <c r="B12" s="77" t="s">
        <v>118</v>
      </c>
      <c r="C12" s="524">
        <v>1602.5379</v>
      </c>
      <c r="D12" s="525">
        <v>1459.2320999999999</v>
      </c>
      <c r="E12" s="525">
        <v>1844.1134</v>
      </c>
      <c r="F12" s="525">
        <v>4905.8834999999999</v>
      </c>
      <c r="G12" s="525">
        <v>1360.2954</v>
      </c>
      <c r="H12" s="525">
        <v>1357.3367000000001</v>
      </c>
      <c r="I12" s="525">
        <v>1138.3796</v>
      </c>
      <c r="J12" s="525">
        <v>3856.0115999999998</v>
      </c>
      <c r="K12" s="525">
        <v>966.29809999999998</v>
      </c>
      <c r="L12" s="525">
        <v>930.98649999999998</v>
      </c>
      <c r="M12" s="525">
        <v>1066.9768999999999</v>
      </c>
      <c r="N12" s="525">
        <v>2964.2615000000001</v>
      </c>
      <c r="O12" s="525">
        <v>1156.8860999999999</v>
      </c>
      <c r="P12" s="525">
        <v>1233.6748</v>
      </c>
      <c r="Q12" s="525">
        <v>1695.5047</v>
      </c>
      <c r="R12" s="525">
        <v>4086.0655999999999</v>
      </c>
      <c r="S12" s="547">
        <v>15812.2222</v>
      </c>
      <c r="T12" s="525">
        <v>1220.4315999999999</v>
      </c>
      <c r="U12" s="525">
        <v>1238.9960000000001</v>
      </c>
      <c r="V12" s="525">
        <v>1271.0830000000001</v>
      </c>
      <c r="W12" s="525">
        <v>3730.5106000000001</v>
      </c>
      <c r="X12" s="525">
        <v>842.6087</v>
      </c>
      <c r="Y12" s="525">
        <v>1137.8</v>
      </c>
      <c r="Z12" s="525">
        <v>1658.2307000000001</v>
      </c>
      <c r="AA12" s="525">
        <v>3638.6392999999998</v>
      </c>
      <c r="AB12" s="525">
        <v>1112.654</v>
      </c>
      <c r="AC12" s="525">
        <v>1945.3426999999999</v>
      </c>
      <c r="AD12" s="525">
        <v>1340.6745000000001</v>
      </c>
      <c r="AE12" s="525">
        <v>4398.6710999999996</v>
      </c>
      <c r="AF12" s="525">
        <v>1219.3855000000001</v>
      </c>
      <c r="AG12" s="525">
        <v>1499.0745999999999</v>
      </c>
      <c r="AH12" s="525">
        <v>3142.9463000000001</v>
      </c>
      <c r="AI12" s="525">
        <v>5861.4063999999998</v>
      </c>
      <c r="AJ12" s="453">
        <v>17629.227500000001</v>
      </c>
      <c r="AK12" s="525">
        <v>1412.9331</v>
      </c>
      <c r="AL12" s="525">
        <v>1679.8200999999999</v>
      </c>
      <c r="AM12" s="525">
        <v>2042.0163</v>
      </c>
      <c r="AN12" s="525">
        <v>5134.7694000000001</v>
      </c>
      <c r="AO12" s="525">
        <v>1381.7127</v>
      </c>
      <c r="AP12" s="525">
        <v>2377.0495999999998</v>
      </c>
      <c r="AQ12" s="525">
        <v>1984.4721</v>
      </c>
      <c r="AR12" s="525">
        <v>5743.2344999999996</v>
      </c>
      <c r="AS12" s="525">
        <v>1978.0890999999999</v>
      </c>
      <c r="AT12" s="525">
        <v>2144.1952000000001</v>
      </c>
      <c r="AU12" s="525">
        <v>2584.2125999999998</v>
      </c>
      <c r="AV12" s="525">
        <v>6706.4969000000001</v>
      </c>
      <c r="AW12" s="525">
        <v>3643.6293999999998</v>
      </c>
      <c r="AX12" s="525">
        <v>2663.1583000000001</v>
      </c>
      <c r="AY12" s="525">
        <v>1717.921</v>
      </c>
      <c r="AZ12" s="525">
        <v>8024.7087000000001</v>
      </c>
      <c r="BA12" s="453">
        <v>25609.209599999998</v>
      </c>
      <c r="BB12" s="524">
        <v>238.83529999999999</v>
      </c>
      <c r="BC12" s="525">
        <v>112.9696</v>
      </c>
      <c r="BD12" s="525">
        <v>176.65289999999999</v>
      </c>
      <c r="BE12" s="525">
        <v>528.45780000000002</v>
      </c>
      <c r="BF12" s="525">
        <v>99.139399999999995</v>
      </c>
      <c r="BG12" s="525">
        <v>88.031400000000005</v>
      </c>
      <c r="BH12" s="525">
        <v>154.3981</v>
      </c>
      <c r="BI12" s="525">
        <v>341.56889999999999</v>
      </c>
      <c r="BJ12" s="525">
        <v>65.005899999999997</v>
      </c>
      <c r="BK12" s="525">
        <v>53.503900000000002</v>
      </c>
      <c r="BL12" s="525">
        <v>164.7414</v>
      </c>
      <c r="BM12" s="525">
        <v>283.25119999999998</v>
      </c>
      <c r="BN12" s="525">
        <v>112.35250000000001</v>
      </c>
      <c r="BO12" s="525">
        <v>50.5077</v>
      </c>
      <c r="BP12" s="525">
        <v>68.247600000000006</v>
      </c>
      <c r="BQ12" s="525">
        <v>231.10769999999999</v>
      </c>
      <c r="BR12" s="453">
        <v>1384.3857</v>
      </c>
      <c r="BS12" s="525">
        <v>128.9316</v>
      </c>
      <c r="BT12" s="525">
        <v>50.017699999999998</v>
      </c>
      <c r="BU12" s="525">
        <v>77.200500000000005</v>
      </c>
      <c r="BV12" s="525">
        <v>256.1497</v>
      </c>
      <c r="BW12" s="525">
        <v>107.25449999999999</v>
      </c>
      <c r="BX12" s="525">
        <v>159.40649999999999</v>
      </c>
      <c r="BY12" s="525">
        <v>98.066299999999998</v>
      </c>
      <c r="BZ12" s="525">
        <v>364.72730000000001</v>
      </c>
      <c r="CA12" s="525">
        <v>85.445899999999995</v>
      </c>
      <c r="CB12" s="525">
        <v>201.08680000000001</v>
      </c>
      <c r="CC12" s="525">
        <v>136.9375</v>
      </c>
      <c r="CD12" s="525">
        <v>423.47019999999998</v>
      </c>
      <c r="CE12" s="525">
        <v>137.47970000000001</v>
      </c>
      <c r="CF12" s="525">
        <v>405.72050000000002</v>
      </c>
      <c r="CG12" s="525">
        <v>163.93020000000001</v>
      </c>
      <c r="CH12" s="525">
        <v>707.13030000000003</v>
      </c>
      <c r="CI12" s="453">
        <v>1751.4775999999999</v>
      </c>
      <c r="CJ12" s="525">
        <v>160.5549</v>
      </c>
      <c r="CK12" s="525">
        <v>119.9191</v>
      </c>
      <c r="CL12" s="525">
        <v>106.6634</v>
      </c>
      <c r="CM12" s="525">
        <v>387.13740000000001</v>
      </c>
      <c r="CN12" s="525">
        <v>136.46600000000001</v>
      </c>
      <c r="CO12" s="525">
        <v>91.28</v>
      </c>
      <c r="CP12" s="525">
        <v>163.65260000000001</v>
      </c>
      <c r="CQ12" s="525">
        <v>391.39859999999999</v>
      </c>
      <c r="CR12" s="525">
        <v>148.464</v>
      </c>
      <c r="CS12" s="525">
        <v>166.1061</v>
      </c>
      <c r="CT12" s="525">
        <v>163.54589999999999</v>
      </c>
      <c r="CU12" s="525">
        <v>478.11590000000001</v>
      </c>
      <c r="CV12" s="525">
        <v>134.5924</v>
      </c>
      <c r="CW12" s="525">
        <v>102.0843</v>
      </c>
      <c r="CX12" s="525">
        <v>127.7636</v>
      </c>
      <c r="CY12" s="525">
        <v>364.4402</v>
      </c>
      <c r="CZ12" s="453">
        <v>1621.0922</v>
      </c>
      <c r="DA12" s="78" t="s">
        <v>655</v>
      </c>
      <c r="DB12" s="79"/>
      <c r="DC12" s="57"/>
      <c r="DE12" s="45"/>
      <c r="DF12" s="45"/>
    </row>
    <row r="13" spans="1:110" ht="18" customHeight="1" x14ac:dyDescent="0.5">
      <c r="A13" s="72"/>
      <c r="B13" s="73" t="s">
        <v>119</v>
      </c>
      <c r="C13" s="522">
        <v>359.91559999999998</v>
      </c>
      <c r="D13" s="523">
        <v>312.88029999999998</v>
      </c>
      <c r="E13" s="523">
        <v>283.7063</v>
      </c>
      <c r="F13" s="523">
        <v>956.50220000000002</v>
      </c>
      <c r="G13" s="523">
        <v>270.75560000000002</v>
      </c>
      <c r="H13" s="523">
        <v>472.07799999999997</v>
      </c>
      <c r="I13" s="523">
        <v>450.5607</v>
      </c>
      <c r="J13" s="523">
        <v>1193.3942</v>
      </c>
      <c r="K13" s="523">
        <v>473.19740000000002</v>
      </c>
      <c r="L13" s="523">
        <v>365.30290000000002</v>
      </c>
      <c r="M13" s="523">
        <v>327.11779999999999</v>
      </c>
      <c r="N13" s="523">
        <v>1165.6180999999999</v>
      </c>
      <c r="O13" s="523">
        <v>370.88690000000003</v>
      </c>
      <c r="P13" s="523">
        <v>319.53980000000001</v>
      </c>
      <c r="Q13" s="523">
        <v>249.48929999999999</v>
      </c>
      <c r="R13" s="523">
        <v>939.91600000000005</v>
      </c>
      <c r="S13" s="546">
        <v>4255.4305999999997</v>
      </c>
      <c r="T13" s="523">
        <v>336.36559999999997</v>
      </c>
      <c r="U13" s="523">
        <v>346.22649999999999</v>
      </c>
      <c r="V13" s="523">
        <v>391.04329999999999</v>
      </c>
      <c r="W13" s="523">
        <v>1073.6353999999999</v>
      </c>
      <c r="X13" s="523">
        <v>421.21949999999998</v>
      </c>
      <c r="Y13" s="523">
        <v>366.51119999999997</v>
      </c>
      <c r="Z13" s="523">
        <v>366.64049999999997</v>
      </c>
      <c r="AA13" s="523">
        <v>1154.3712</v>
      </c>
      <c r="AB13" s="523">
        <v>357.70139999999998</v>
      </c>
      <c r="AC13" s="523">
        <v>459.9169</v>
      </c>
      <c r="AD13" s="523">
        <v>534.69740000000002</v>
      </c>
      <c r="AE13" s="523">
        <v>1352.3155999999999</v>
      </c>
      <c r="AF13" s="523">
        <v>559.2953</v>
      </c>
      <c r="AG13" s="523">
        <v>512.56820000000005</v>
      </c>
      <c r="AH13" s="523">
        <v>598.06349999999998</v>
      </c>
      <c r="AI13" s="523">
        <v>1669.9268999999999</v>
      </c>
      <c r="AJ13" s="452">
        <v>5250.2492000000002</v>
      </c>
      <c r="AK13" s="523">
        <v>488.28769999999997</v>
      </c>
      <c r="AL13" s="523">
        <v>358.4529</v>
      </c>
      <c r="AM13" s="523">
        <v>438.37819999999999</v>
      </c>
      <c r="AN13" s="523">
        <v>1285.1188</v>
      </c>
      <c r="AO13" s="523">
        <v>464.84710000000001</v>
      </c>
      <c r="AP13" s="523">
        <v>368.63619999999997</v>
      </c>
      <c r="AQ13" s="523">
        <v>397.8691</v>
      </c>
      <c r="AR13" s="523">
        <v>1231.3524</v>
      </c>
      <c r="AS13" s="523">
        <v>389.72550000000001</v>
      </c>
      <c r="AT13" s="523">
        <v>460.80520000000001</v>
      </c>
      <c r="AU13" s="523">
        <v>564.26080000000002</v>
      </c>
      <c r="AV13" s="523">
        <v>1414.7914000000001</v>
      </c>
      <c r="AW13" s="523">
        <v>403.1361</v>
      </c>
      <c r="AX13" s="523">
        <v>375.01170000000002</v>
      </c>
      <c r="AY13" s="523">
        <v>509.3947</v>
      </c>
      <c r="AZ13" s="523">
        <v>1287.5425</v>
      </c>
      <c r="BA13" s="452">
        <v>5218.8051999999998</v>
      </c>
      <c r="BB13" s="522">
        <v>1311.5341000000001</v>
      </c>
      <c r="BC13" s="523">
        <v>1398.3547000000001</v>
      </c>
      <c r="BD13" s="523">
        <v>1617.3407999999999</v>
      </c>
      <c r="BE13" s="523">
        <v>4327.2295999999997</v>
      </c>
      <c r="BF13" s="523">
        <v>1244.2539999999999</v>
      </c>
      <c r="BG13" s="523">
        <v>1135.6873000000001</v>
      </c>
      <c r="BH13" s="523">
        <v>1368.3436999999999</v>
      </c>
      <c r="BI13" s="523">
        <v>3748.2849000000001</v>
      </c>
      <c r="BJ13" s="523">
        <v>1063.5731000000001</v>
      </c>
      <c r="BK13" s="523">
        <v>1159.5646999999999</v>
      </c>
      <c r="BL13" s="523">
        <v>1366.2543000000001</v>
      </c>
      <c r="BM13" s="523">
        <v>3589.3919999999998</v>
      </c>
      <c r="BN13" s="523">
        <v>1270.3497</v>
      </c>
      <c r="BO13" s="523">
        <v>1566.1329000000001</v>
      </c>
      <c r="BP13" s="523">
        <v>762.84649999999999</v>
      </c>
      <c r="BQ13" s="523">
        <v>3599.3290999999999</v>
      </c>
      <c r="BR13" s="452">
        <v>15264.235699999999</v>
      </c>
      <c r="BS13" s="523">
        <v>1017.6521</v>
      </c>
      <c r="BT13" s="523">
        <v>1231.6731</v>
      </c>
      <c r="BU13" s="523">
        <v>1329.9871000000001</v>
      </c>
      <c r="BV13" s="523">
        <v>3579.3123000000001</v>
      </c>
      <c r="BW13" s="523">
        <v>1216.7885000000001</v>
      </c>
      <c r="BX13" s="523">
        <v>1412.8534999999999</v>
      </c>
      <c r="BY13" s="523">
        <v>865.77670000000001</v>
      </c>
      <c r="BZ13" s="523">
        <v>3495.4187000000002</v>
      </c>
      <c r="CA13" s="523">
        <v>1285.6842999999999</v>
      </c>
      <c r="CB13" s="523">
        <v>1465.4630999999999</v>
      </c>
      <c r="CC13" s="523">
        <v>993.69709999999998</v>
      </c>
      <c r="CD13" s="523">
        <v>3744.8445000000002</v>
      </c>
      <c r="CE13" s="523">
        <v>1234.3978</v>
      </c>
      <c r="CF13" s="523">
        <v>1250.3945000000001</v>
      </c>
      <c r="CG13" s="523">
        <v>1640.2851000000001</v>
      </c>
      <c r="CH13" s="523">
        <v>4125.0774000000001</v>
      </c>
      <c r="CI13" s="452">
        <v>14944.652899999999</v>
      </c>
      <c r="CJ13" s="523">
        <v>1300.2952</v>
      </c>
      <c r="CK13" s="523">
        <v>1161.6020000000001</v>
      </c>
      <c r="CL13" s="523">
        <v>1099.2536</v>
      </c>
      <c r="CM13" s="523">
        <v>3561.1507999999999</v>
      </c>
      <c r="CN13" s="523">
        <v>1167.7011</v>
      </c>
      <c r="CO13" s="523">
        <v>1514.3963000000001</v>
      </c>
      <c r="CP13" s="523">
        <v>867.41049999999996</v>
      </c>
      <c r="CQ13" s="523">
        <v>3549.5077999999999</v>
      </c>
      <c r="CR13" s="523">
        <v>1067.3107</v>
      </c>
      <c r="CS13" s="523">
        <v>1231.1094000000001</v>
      </c>
      <c r="CT13" s="523">
        <v>1108.4366</v>
      </c>
      <c r="CU13" s="523">
        <v>3406.8566999999998</v>
      </c>
      <c r="CV13" s="523">
        <v>1199.6581000000001</v>
      </c>
      <c r="CW13" s="523">
        <v>762.04070000000002</v>
      </c>
      <c r="CX13" s="523">
        <v>1330.5075999999999</v>
      </c>
      <c r="CY13" s="523">
        <v>3292.2064</v>
      </c>
      <c r="CZ13" s="452">
        <v>13809.721799999999</v>
      </c>
      <c r="DA13" s="74" t="s">
        <v>656</v>
      </c>
      <c r="DB13" s="75"/>
      <c r="DC13" s="57"/>
      <c r="DE13" s="45"/>
      <c r="DF13" s="45"/>
    </row>
    <row r="14" spans="1:110" ht="18" customHeight="1" x14ac:dyDescent="0.5">
      <c r="A14" s="76"/>
      <c r="B14" s="77" t="s">
        <v>120</v>
      </c>
      <c r="C14" s="524">
        <v>320.02539999999999</v>
      </c>
      <c r="D14" s="525">
        <v>172.58670000000001</v>
      </c>
      <c r="E14" s="525">
        <v>219.91210000000001</v>
      </c>
      <c r="F14" s="525">
        <v>712.52430000000004</v>
      </c>
      <c r="G14" s="525">
        <v>257.39150000000001</v>
      </c>
      <c r="H14" s="525">
        <v>410.93740000000003</v>
      </c>
      <c r="I14" s="525">
        <v>337.58920000000001</v>
      </c>
      <c r="J14" s="525">
        <v>1005.9181</v>
      </c>
      <c r="K14" s="525">
        <v>310.55520000000001</v>
      </c>
      <c r="L14" s="525">
        <v>321.95310000000001</v>
      </c>
      <c r="M14" s="525">
        <v>278.88490000000002</v>
      </c>
      <c r="N14" s="525">
        <v>911.39329999999995</v>
      </c>
      <c r="O14" s="525">
        <v>381.036</v>
      </c>
      <c r="P14" s="525">
        <v>347.56540000000001</v>
      </c>
      <c r="Q14" s="525">
        <v>392.85210000000001</v>
      </c>
      <c r="R14" s="525">
        <v>1121.4534000000001</v>
      </c>
      <c r="S14" s="547">
        <v>3751.2890000000002</v>
      </c>
      <c r="T14" s="525">
        <v>277.65129999999999</v>
      </c>
      <c r="U14" s="525">
        <v>709.47839999999997</v>
      </c>
      <c r="V14" s="525">
        <v>445.39339999999999</v>
      </c>
      <c r="W14" s="525">
        <v>1432.5229999999999</v>
      </c>
      <c r="X14" s="525">
        <v>411.2079</v>
      </c>
      <c r="Y14" s="525">
        <v>411.38979999999998</v>
      </c>
      <c r="Z14" s="525">
        <v>386.00659999999999</v>
      </c>
      <c r="AA14" s="525">
        <v>1208.6043</v>
      </c>
      <c r="AB14" s="525">
        <v>497.99810000000002</v>
      </c>
      <c r="AC14" s="525">
        <v>379.63909999999998</v>
      </c>
      <c r="AD14" s="525">
        <v>484.61880000000002</v>
      </c>
      <c r="AE14" s="525">
        <v>1362.2561000000001</v>
      </c>
      <c r="AF14" s="525">
        <v>368.41250000000002</v>
      </c>
      <c r="AG14" s="525">
        <v>352.8766</v>
      </c>
      <c r="AH14" s="525">
        <v>325.11750000000001</v>
      </c>
      <c r="AI14" s="525">
        <v>1046.4066</v>
      </c>
      <c r="AJ14" s="453">
        <v>5049.79</v>
      </c>
      <c r="AK14" s="525">
        <v>392.25970000000001</v>
      </c>
      <c r="AL14" s="525">
        <v>404.98599999999999</v>
      </c>
      <c r="AM14" s="525">
        <v>335.53129999999999</v>
      </c>
      <c r="AN14" s="525">
        <v>1132.7771</v>
      </c>
      <c r="AO14" s="525">
        <v>304.79989999999998</v>
      </c>
      <c r="AP14" s="525">
        <v>317.1069</v>
      </c>
      <c r="AQ14" s="525">
        <v>461.34019999999998</v>
      </c>
      <c r="AR14" s="525">
        <v>1083.2469000000001</v>
      </c>
      <c r="AS14" s="525">
        <v>345.11</v>
      </c>
      <c r="AT14" s="525">
        <v>284.3981</v>
      </c>
      <c r="AU14" s="525">
        <v>449.74029999999999</v>
      </c>
      <c r="AV14" s="525">
        <v>1079.2483999999999</v>
      </c>
      <c r="AW14" s="525">
        <v>345.57979999999998</v>
      </c>
      <c r="AX14" s="525">
        <v>487.54419999999999</v>
      </c>
      <c r="AY14" s="525">
        <v>371.03230000000002</v>
      </c>
      <c r="AZ14" s="525">
        <v>1204.1563000000001</v>
      </c>
      <c r="BA14" s="453">
        <v>4499.4287000000004</v>
      </c>
      <c r="BB14" s="524">
        <v>1154.7384</v>
      </c>
      <c r="BC14" s="525">
        <v>481.63619999999997</v>
      </c>
      <c r="BD14" s="525">
        <v>878.41359999999997</v>
      </c>
      <c r="BE14" s="525">
        <v>2514.7881000000002</v>
      </c>
      <c r="BF14" s="525">
        <v>921.58500000000004</v>
      </c>
      <c r="BG14" s="525">
        <v>1207.1076</v>
      </c>
      <c r="BH14" s="525">
        <v>1139.7231999999999</v>
      </c>
      <c r="BI14" s="525">
        <v>3268.4159</v>
      </c>
      <c r="BJ14" s="525">
        <v>941.70809999999994</v>
      </c>
      <c r="BK14" s="525">
        <v>1038.7553</v>
      </c>
      <c r="BL14" s="525">
        <v>1290.154</v>
      </c>
      <c r="BM14" s="525">
        <v>3270.6174000000001</v>
      </c>
      <c r="BN14" s="525">
        <v>1613.732</v>
      </c>
      <c r="BO14" s="525">
        <v>1127.2834</v>
      </c>
      <c r="BP14" s="525">
        <v>1685.7162000000001</v>
      </c>
      <c r="BQ14" s="525">
        <v>4426.7316000000001</v>
      </c>
      <c r="BR14" s="453">
        <v>13480.553</v>
      </c>
      <c r="BS14" s="525">
        <v>1328.9273000000001</v>
      </c>
      <c r="BT14" s="525">
        <v>1036.7614000000001</v>
      </c>
      <c r="BU14" s="525">
        <v>1133.2570000000001</v>
      </c>
      <c r="BV14" s="525">
        <v>3498.9457000000002</v>
      </c>
      <c r="BW14" s="525">
        <v>883.81320000000005</v>
      </c>
      <c r="BX14" s="525">
        <v>959.61699999999996</v>
      </c>
      <c r="BY14" s="525">
        <v>756.37800000000004</v>
      </c>
      <c r="BZ14" s="525">
        <v>2599.8083000000001</v>
      </c>
      <c r="CA14" s="525">
        <v>909.97839999999997</v>
      </c>
      <c r="CB14" s="525">
        <v>1029.3237999999999</v>
      </c>
      <c r="CC14" s="525">
        <v>688.87549999999999</v>
      </c>
      <c r="CD14" s="525">
        <v>2628.1777000000002</v>
      </c>
      <c r="CE14" s="525">
        <v>1076.4073000000001</v>
      </c>
      <c r="CF14" s="525">
        <v>906.56140000000005</v>
      </c>
      <c r="CG14" s="525">
        <v>1205.5879</v>
      </c>
      <c r="CH14" s="525">
        <v>3188.5565000000001</v>
      </c>
      <c r="CI14" s="453">
        <v>11915.4882</v>
      </c>
      <c r="CJ14" s="525">
        <v>893.43529999999998</v>
      </c>
      <c r="CK14" s="525">
        <v>1097.5474999999999</v>
      </c>
      <c r="CL14" s="525">
        <v>358.09710000000001</v>
      </c>
      <c r="CM14" s="525">
        <v>2349.0799000000002</v>
      </c>
      <c r="CN14" s="525">
        <v>544.9701</v>
      </c>
      <c r="CO14" s="525">
        <v>707.70770000000005</v>
      </c>
      <c r="CP14" s="525">
        <v>633.62710000000004</v>
      </c>
      <c r="CQ14" s="525">
        <v>1886.3050000000001</v>
      </c>
      <c r="CR14" s="525">
        <v>465.22969999999998</v>
      </c>
      <c r="CS14" s="525">
        <v>503.17720000000003</v>
      </c>
      <c r="CT14" s="525">
        <v>923.61469999999997</v>
      </c>
      <c r="CU14" s="525">
        <v>1892.0216</v>
      </c>
      <c r="CV14" s="525">
        <v>479.27809999999999</v>
      </c>
      <c r="CW14" s="525">
        <v>394.11579999999998</v>
      </c>
      <c r="CX14" s="525">
        <v>1063.0859</v>
      </c>
      <c r="CY14" s="525">
        <v>1936.4799</v>
      </c>
      <c r="CZ14" s="453">
        <v>8063.8863000000001</v>
      </c>
      <c r="DA14" s="78" t="s">
        <v>670</v>
      </c>
      <c r="DB14" s="79"/>
      <c r="DC14" s="57"/>
      <c r="DE14" s="45"/>
      <c r="DF14" s="45"/>
    </row>
    <row r="15" spans="1:110" ht="18" customHeight="1" x14ac:dyDescent="0.5">
      <c r="A15" s="72"/>
      <c r="B15" s="73" t="s">
        <v>657</v>
      </c>
      <c r="C15" s="522">
        <v>294.37029999999999</v>
      </c>
      <c r="D15" s="523">
        <v>294.79109999999997</v>
      </c>
      <c r="E15" s="523">
        <v>336.45190000000002</v>
      </c>
      <c r="F15" s="523">
        <v>925.61320000000001</v>
      </c>
      <c r="G15" s="523">
        <v>173.04470000000001</v>
      </c>
      <c r="H15" s="523">
        <v>259.2878</v>
      </c>
      <c r="I15" s="523">
        <v>198.92439999999999</v>
      </c>
      <c r="J15" s="523">
        <v>631.25689999999997</v>
      </c>
      <c r="K15" s="523">
        <v>221.0523</v>
      </c>
      <c r="L15" s="523">
        <v>348.91039999999998</v>
      </c>
      <c r="M15" s="523">
        <v>277.8852</v>
      </c>
      <c r="N15" s="523">
        <v>847.84799999999996</v>
      </c>
      <c r="O15" s="523">
        <v>288.30009999999999</v>
      </c>
      <c r="P15" s="523">
        <v>215.7304</v>
      </c>
      <c r="Q15" s="523">
        <v>262.87619999999998</v>
      </c>
      <c r="R15" s="523">
        <v>766.9067</v>
      </c>
      <c r="S15" s="546">
        <v>3171.6248000000001</v>
      </c>
      <c r="T15" s="523">
        <v>251.44059999999999</v>
      </c>
      <c r="U15" s="523">
        <v>270.66370000000001</v>
      </c>
      <c r="V15" s="523">
        <v>272.19260000000003</v>
      </c>
      <c r="W15" s="523">
        <v>794.29690000000005</v>
      </c>
      <c r="X15" s="523">
        <v>158.33869999999999</v>
      </c>
      <c r="Y15" s="523">
        <v>285.82319999999999</v>
      </c>
      <c r="Z15" s="523">
        <v>212.16900000000001</v>
      </c>
      <c r="AA15" s="523">
        <v>656.33100000000002</v>
      </c>
      <c r="AB15" s="523">
        <v>333.56529999999998</v>
      </c>
      <c r="AC15" s="523">
        <v>278.07049999999998</v>
      </c>
      <c r="AD15" s="523">
        <v>261.09710000000001</v>
      </c>
      <c r="AE15" s="523">
        <v>872.73289999999997</v>
      </c>
      <c r="AF15" s="523">
        <v>281.15289999999999</v>
      </c>
      <c r="AG15" s="523">
        <v>249.4384</v>
      </c>
      <c r="AH15" s="523">
        <v>295.84660000000002</v>
      </c>
      <c r="AI15" s="523">
        <v>826.43799999999999</v>
      </c>
      <c r="AJ15" s="452">
        <v>3149.7986999999998</v>
      </c>
      <c r="AK15" s="523">
        <v>231.16669999999999</v>
      </c>
      <c r="AL15" s="523">
        <v>266.12880000000001</v>
      </c>
      <c r="AM15" s="523">
        <v>320.8125</v>
      </c>
      <c r="AN15" s="523">
        <v>818.10799999999995</v>
      </c>
      <c r="AO15" s="523">
        <v>247.68780000000001</v>
      </c>
      <c r="AP15" s="523">
        <v>338.79219999999998</v>
      </c>
      <c r="AQ15" s="523">
        <v>212.6207</v>
      </c>
      <c r="AR15" s="523">
        <v>799.10069999999996</v>
      </c>
      <c r="AS15" s="523">
        <v>260.87729999999999</v>
      </c>
      <c r="AT15" s="523">
        <v>185.83269999999999</v>
      </c>
      <c r="AU15" s="523">
        <v>237.95249999999999</v>
      </c>
      <c r="AV15" s="523">
        <v>684.66250000000002</v>
      </c>
      <c r="AW15" s="523">
        <v>219.15880000000001</v>
      </c>
      <c r="AX15" s="523">
        <v>166.42070000000001</v>
      </c>
      <c r="AY15" s="523">
        <v>428.80860000000001</v>
      </c>
      <c r="AZ15" s="523">
        <v>814.38819999999998</v>
      </c>
      <c r="BA15" s="452">
        <v>3116.2593999999999</v>
      </c>
      <c r="BB15" s="522">
        <v>260.03519999999997</v>
      </c>
      <c r="BC15" s="523">
        <v>347.64299999999997</v>
      </c>
      <c r="BD15" s="523">
        <v>252.13130000000001</v>
      </c>
      <c r="BE15" s="523">
        <v>859.80949999999996</v>
      </c>
      <c r="BF15" s="523">
        <v>324.89229999999998</v>
      </c>
      <c r="BG15" s="523">
        <v>302.17259999999999</v>
      </c>
      <c r="BH15" s="523">
        <v>305.20740000000001</v>
      </c>
      <c r="BI15" s="523">
        <v>932.27229999999997</v>
      </c>
      <c r="BJ15" s="523">
        <v>424.19749999999999</v>
      </c>
      <c r="BK15" s="523">
        <v>440.13040000000001</v>
      </c>
      <c r="BL15" s="523">
        <v>929.40369999999996</v>
      </c>
      <c r="BM15" s="523">
        <v>1793.7316000000001</v>
      </c>
      <c r="BN15" s="523">
        <v>1633.8616999999999</v>
      </c>
      <c r="BO15" s="523">
        <v>397.20060000000001</v>
      </c>
      <c r="BP15" s="523">
        <v>732.61310000000003</v>
      </c>
      <c r="BQ15" s="523">
        <v>2763.6754000000001</v>
      </c>
      <c r="BR15" s="452">
        <v>6349.4888000000001</v>
      </c>
      <c r="BS15" s="523">
        <v>1179.2233000000001</v>
      </c>
      <c r="BT15" s="523">
        <v>1392.8443</v>
      </c>
      <c r="BU15" s="523">
        <v>1486.0749000000001</v>
      </c>
      <c r="BV15" s="523">
        <v>4058.1424999999999</v>
      </c>
      <c r="BW15" s="523">
        <v>784.56449999999995</v>
      </c>
      <c r="BX15" s="523">
        <v>914.59310000000005</v>
      </c>
      <c r="BY15" s="523">
        <v>1289.5137999999999</v>
      </c>
      <c r="BZ15" s="523">
        <v>2988.6714000000002</v>
      </c>
      <c r="CA15" s="523">
        <v>1051.827</v>
      </c>
      <c r="CB15" s="523">
        <v>756.42349999999999</v>
      </c>
      <c r="CC15" s="523">
        <v>867.29690000000005</v>
      </c>
      <c r="CD15" s="523">
        <v>2675.5473999999999</v>
      </c>
      <c r="CE15" s="523">
        <v>743.02560000000005</v>
      </c>
      <c r="CF15" s="523">
        <v>870.54100000000005</v>
      </c>
      <c r="CG15" s="523">
        <v>1089.0011999999999</v>
      </c>
      <c r="CH15" s="523">
        <v>2702.5677999999998</v>
      </c>
      <c r="CI15" s="452">
        <v>12424.929099999999</v>
      </c>
      <c r="CJ15" s="523">
        <v>1029.9975999999999</v>
      </c>
      <c r="CK15" s="523">
        <v>998.93640000000005</v>
      </c>
      <c r="CL15" s="523">
        <v>689.28830000000005</v>
      </c>
      <c r="CM15" s="523">
        <v>2718.2222999999999</v>
      </c>
      <c r="CN15" s="523">
        <v>896.56110000000001</v>
      </c>
      <c r="CO15" s="523">
        <v>864.0444</v>
      </c>
      <c r="CP15" s="523">
        <v>463.74590000000001</v>
      </c>
      <c r="CQ15" s="523">
        <v>2224.3514</v>
      </c>
      <c r="CR15" s="523">
        <v>500.23200000000003</v>
      </c>
      <c r="CS15" s="523">
        <v>506.57130000000001</v>
      </c>
      <c r="CT15" s="523">
        <v>985.27729999999997</v>
      </c>
      <c r="CU15" s="523">
        <v>1992.0806</v>
      </c>
      <c r="CV15" s="523">
        <v>506.89659999999998</v>
      </c>
      <c r="CW15" s="523">
        <v>483.7885</v>
      </c>
      <c r="CX15" s="523">
        <v>583.06659999999999</v>
      </c>
      <c r="CY15" s="523">
        <v>1573.7517</v>
      </c>
      <c r="CZ15" s="452">
        <v>8508.4060000000009</v>
      </c>
      <c r="DA15" s="74" t="s">
        <v>658</v>
      </c>
      <c r="DB15" s="75"/>
      <c r="DC15" s="57"/>
      <c r="DE15" s="45"/>
      <c r="DF15" s="45"/>
    </row>
    <row r="16" spans="1:110" ht="18" customHeight="1" x14ac:dyDescent="0.5">
      <c r="A16" s="76"/>
      <c r="B16" s="77" t="s">
        <v>177</v>
      </c>
      <c r="C16" s="524">
        <v>186.99170000000001</v>
      </c>
      <c r="D16" s="525">
        <v>184.5146</v>
      </c>
      <c r="E16" s="525">
        <v>196.26150000000001</v>
      </c>
      <c r="F16" s="525">
        <v>567.76769999999999</v>
      </c>
      <c r="G16" s="525">
        <v>181.65870000000001</v>
      </c>
      <c r="H16" s="525">
        <v>223.29050000000001</v>
      </c>
      <c r="I16" s="525">
        <v>168.93360000000001</v>
      </c>
      <c r="J16" s="525">
        <v>573.88279999999997</v>
      </c>
      <c r="K16" s="525">
        <v>168.95269999999999</v>
      </c>
      <c r="L16" s="525">
        <v>191.19040000000001</v>
      </c>
      <c r="M16" s="525">
        <v>153.40280000000001</v>
      </c>
      <c r="N16" s="525">
        <v>513.54589999999996</v>
      </c>
      <c r="O16" s="525">
        <v>161.34389999999999</v>
      </c>
      <c r="P16" s="525">
        <v>148.0763</v>
      </c>
      <c r="Q16" s="525">
        <v>157.75829999999999</v>
      </c>
      <c r="R16" s="525">
        <v>467.17849999999999</v>
      </c>
      <c r="S16" s="547">
        <v>2122.3748999999998</v>
      </c>
      <c r="T16" s="525">
        <v>172.62610000000001</v>
      </c>
      <c r="U16" s="525">
        <v>195.05719999999999</v>
      </c>
      <c r="V16" s="525">
        <v>180.20509999999999</v>
      </c>
      <c r="W16" s="525">
        <v>547.88850000000002</v>
      </c>
      <c r="X16" s="525">
        <v>189.9109</v>
      </c>
      <c r="Y16" s="525">
        <v>322.35210000000001</v>
      </c>
      <c r="Z16" s="525">
        <v>185.63399999999999</v>
      </c>
      <c r="AA16" s="525">
        <v>697.89710000000002</v>
      </c>
      <c r="AB16" s="525">
        <v>216.0318</v>
      </c>
      <c r="AC16" s="525">
        <v>185.17080000000001</v>
      </c>
      <c r="AD16" s="525">
        <v>241.3202</v>
      </c>
      <c r="AE16" s="525">
        <v>642.52279999999996</v>
      </c>
      <c r="AF16" s="525">
        <v>181.7381</v>
      </c>
      <c r="AG16" s="525">
        <v>202.4555</v>
      </c>
      <c r="AH16" s="525">
        <v>220.8655</v>
      </c>
      <c r="AI16" s="525">
        <v>605.05909999999994</v>
      </c>
      <c r="AJ16" s="453">
        <v>2493.3674000000001</v>
      </c>
      <c r="AK16" s="525">
        <v>185.16130000000001</v>
      </c>
      <c r="AL16" s="525">
        <v>561.94749999999999</v>
      </c>
      <c r="AM16" s="525">
        <v>235.32300000000001</v>
      </c>
      <c r="AN16" s="525">
        <v>982.43179999999995</v>
      </c>
      <c r="AO16" s="525">
        <v>229.2038</v>
      </c>
      <c r="AP16" s="525">
        <v>248.28659999999999</v>
      </c>
      <c r="AQ16" s="525">
        <v>263.11450000000002</v>
      </c>
      <c r="AR16" s="525">
        <v>740.60479999999995</v>
      </c>
      <c r="AS16" s="525">
        <v>237.0763</v>
      </c>
      <c r="AT16" s="525">
        <v>225.40530000000001</v>
      </c>
      <c r="AU16" s="525">
        <v>269.38940000000002</v>
      </c>
      <c r="AV16" s="525">
        <v>731.87099999999998</v>
      </c>
      <c r="AW16" s="525">
        <v>240.94220000000001</v>
      </c>
      <c r="AX16" s="525">
        <v>354.2099</v>
      </c>
      <c r="AY16" s="525">
        <v>299.89850000000001</v>
      </c>
      <c r="AZ16" s="525">
        <v>895.05060000000003</v>
      </c>
      <c r="BA16" s="453">
        <v>3349.9582999999998</v>
      </c>
      <c r="BB16" s="524">
        <v>95.519300000000001</v>
      </c>
      <c r="BC16" s="525">
        <v>347.60169999999999</v>
      </c>
      <c r="BD16" s="525">
        <v>676.21439999999996</v>
      </c>
      <c r="BE16" s="525">
        <v>1119.3353999999999</v>
      </c>
      <c r="BF16" s="525">
        <v>580.15689999999995</v>
      </c>
      <c r="BG16" s="525">
        <v>334.65710000000001</v>
      </c>
      <c r="BH16" s="525">
        <v>540.88710000000003</v>
      </c>
      <c r="BI16" s="525">
        <v>1455.701</v>
      </c>
      <c r="BJ16" s="525">
        <v>268.9255</v>
      </c>
      <c r="BK16" s="525">
        <v>310.37110000000001</v>
      </c>
      <c r="BL16" s="525">
        <v>351.50709999999998</v>
      </c>
      <c r="BM16" s="525">
        <v>930.80370000000005</v>
      </c>
      <c r="BN16" s="525">
        <v>411.20069999999998</v>
      </c>
      <c r="BO16" s="525">
        <v>242.60239999999999</v>
      </c>
      <c r="BP16" s="525">
        <v>454.00259999999997</v>
      </c>
      <c r="BQ16" s="525">
        <v>1107.8055999999999</v>
      </c>
      <c r="BR16" s="453">
        <v>4613.6457</v>
      </c>
      <c r="BS16" s="525">
        <v>254.9297</v>
      </c>
      <c r="BT16" s="525">
        <v>408.26409999999998</v>
      </c>
      <c r="BU16" s="525">
        <v>278.55329999999998</v>
      </c>
      <c r="BV16" s="525">
        <v>941.74720000000002</v>
      </c>
      <c r="BW16" s="525">
        <v>487.0342</v>
      </c>
      <c r="BX16" s="525">
        <v>279.20639999999997</v>
      </c>
      <c r="BY16" s="525">
        <v>357.77449999999999</v>
      </c>
      <c r="BZ16" s="525">
        <v>1124.0150000000001</v>
      </c>
      <c r="CA16" s="525">
        <v>405.07</v>
      </c>
      <c r="CB16" s="525">
        <v>258.66120000000001</v>
      </c>
      <c r="CC16" s="525">
        <v>441.87520000000001</v>
      </c>
      <c r="CD16" s="525">
        <v>1105.6065000000001</v>
      </c>
      <c r="CE16" s="525">
        <v>399.30110000000002</v>
      </c>
      <c r="CF16" s="525">
        <v>388.08120000000002</v>
      </c>
      <c r="CG16" s="525">
        <v>321.4615</v>
      </c>
      <c r="CH16" s="525">
        <v>1108.8438000000001</v>
      </c>
      <c r="CI16" s="453">
        <v>4280.2124999999996</v>
      </c>
      <c r="CJ16" s="525">
        <v>485.83139999999997</v>
      </c>
      <c r="CK16" s="525">
        <v>453.92380000000003</v>
      </c>
      <c r="CL16" s="525">
        <v>450.3809</v>
      </c>
      <c r="CM16" s="525">
        <v>1390.1360999999999</v>
      </c>
      <c r="CN16" s="525">
        <v>607.64059999999995</v>
      </c>
      <c r="CO16" s="525">
        <v>525.62890000000004</v>
      </c>
      <c r="CP16" s="525">
        <v>919.92280000000005</v>
      </c>
      <c r="CQ16" s="525">
        <v>2053.1923000000002</v>
      </c>
      <c r="CR16" s="525">
        <v>1203.4665</v>
      </c>
      <c r="CS16" s="525">
        <v>841.04750000000001</v>
      </c>
      <c r="CT16" s="525">
        <v>640.44979999999998</v>
      </c>
      <c r="CU16" s="525">
        <v>2684.9638</v>
      </c>
      <c r="CV16" s="525">
        <v>806.9171</v>
      </c>
      <c r="CW16" s="525">
        <v>703.0086</v>
      </c>
      <c r="CX16" s="525">
        <v>426.59469999999999</v>
      </c>
      <c r="CY16" s="525">
        <v>1936.5205000000001</v>
      </c>
      <c r="CZ16" s="453">
        <v>8064.8127000000004</v>
      </c>
      <c r="DA16" s="78" t="s">
        <v>663</v>
      </c>
      <c r="DB16" s="79"/>
      <c r="DC16" s="57"/>
      <c r="DE16" s="45"/>
      <c r="DF16" s="45"/>
    </row>
    <row r="17" spans="1:110" ht="18" customHeight="1" x14ac:dyDescent="0.5">
      <c r="A17" s="72"/>
      <c r="B17" s="73" t="s">
        <v>117</v>
      </c>
      <c r="C17" s="522">
        <v>189.42410000000001</v>
      </c>
      <c r="D17" s="523">
        <v>196.25399999999999</v>
      </c>
      <c r="E17" s="523">
        <v>566.91010000000006</v>
      </c>
      <c r="F17" s="523">
        <v>952.58810000000005</v>
      </c>
      <c r="G17" s="523">
        <v>659.27059999999994</v>
      </c>
      <c r="H17" s="523">
        <v>793.29399999999998</v>
      </c>
      <c r="I17" s="523">
        <v>401.1191</v>
      </c>
      <c r="J17" s="523">
        <v>1853.6837</v>
      </c>
      <c r="K17" s="523">
        <v>392.0523</v>
      </c>
      <c r="L17" s="523">
        <v>540.25019999999995</v>
      </c>
      <c r="M17" s="523">
        <v>799.45799999999997</v>
      </c>
      <c r="N17" s="523">
        <v>1731.7605000000001</v>
      </c>
      <c r="O17" s="523">
        <v>560.96119999999996</v>
      </c>
      <c r="P17" s="523">
        <v>635.77980000000002</v>
      </c>
      <c r="Q17" s="523">
        <v>456.51670000000001</v>
      </c>
      <c r="R17" s="523">
        <v>1653.2575999999999</v>
      </c>
      <c r="S17" s="546">
        <v>6191.29</v>
      </c>
      <c r="T17" s="523">
        <v>290.0224</v>
      </c>
      <c r="U17" s="523">
        <v>284.95249999999999</v>
      </c>
      <c r="V17" s="523">
        <v>682.90719999999999</v>
      </c>
      <c r="W17" s="523">
        <v>1257.8820000000001</v>
      </c>
      <c r="X17" s="523">
        <v>326.47500000000002</v>
      </c>
      <c r="Y17" s="523">
        <v>406.20089999999999</v>
      </c>
      <c r="Z17" s="523">
        <v>305.80709999999999</v>
      </c>
      <c r="AA17" s="523">
        <v>1038.4829999999999</v>
      </c>
      <c r="AB17" s="523">
        <v>298.5686</v>
      </c>
      <c r="AC17" s="523">
        <v>447.20979999999997</v>
      </c>
      <c r="AD17" s="523">
        <v>608.58150000000001</v>
      </c>
      <c r="AE17" s="523">
        <v>1354.3598999999999</v>
      </c>
      <c r="AF17" s="523">
        <v>544.30349999999999</v>
      </c>
      <c r="AG17" s="523">
        <v>536.23720000000003</v>
      </c>
      <c r="AH17" s="523">
        <v>541.55899999999997</v>
      </c>
      <c r="AI17" s="523">
        <v>1622.0996</v>
      </c>
      <c r="AJ17" s="452">
        <v>5272.8245999999999</v>
      </c>
      <c r="AK17" s="523">
        <v>537.43550000000005</v>
      </c>
      <c r="AL17" s="523">
        <v>437.56369999999998</v>
      </c>
      <c r="AM17" s="523">
        <v>550.63840000000005</v>
      </c>
      <c r="AN17" s="523">
        <v>1525.6375</v>
      </c>
      <c r="AO17" s="523">
        <v>179.7448</v>
      </c>
      <c r="AP17" s="523">
        <v>211.20660000000001</v>
      </c>
      <c r="AQ17" s="523">
        <v>0</v>
      </c>
      <c r="AR17" s="523">
        <v>390.95139999999998</v>
      </c>
      <c r="AS17" s="523">
        <v>103.3125</v>
      </c>
      <c r="AT17" s="523">
        <v>142.44309999999999</v>
      </c>
      <c r="AU17" s="523">
        <v>333.36720000000003</v>
      </c>
      <c r="AV17" s="523">
        <v>579.12279999999998</v>
      </c>
      <c r="AW17" s="523">
        <v>360.35469999999998</v>
      </c>
      <c r="AX17" s="523">
        <v>239.03030000000001</v>
      </c>
      <c r="AY17" s="523">
        <v>558.75570000000005</v>
      </c>
      <c r="AZ17" s="523">
        <v>1158.1406999999999</v>
      </c>
      <c r="BA17" s="452">
        <v>3653.8524000000002</v>
      </c>
      <c r="BB17" s="522">
        <v>461.29270000000002</v>
      </c>
      <c r="BC17" s="523">
        <v>269.10680000000002</v>
      </c>
      <c r="BD17" s="523">
        <v>742.63350000000003</v>
      </c>
      <c r="BE17" s="523">
        <v>1473.0329999999999</v>
      </c>
      <c r="BF17" s="523">
        <v>844.66060000000004</v>
      </c>
      <c r="BG17" s="523">
        <v>181.9034</v>
      </c>
      <c r="BH17" s="523">
        <v>633.25019999999995</v>
      </c>
      <c r="BI17" s="523">
        <v>1659.8142</v>
      </c>
      <c r="BJ17" s="523">
        <v>516.82339999999999</v>
      </c>
      <c r="BK17" s="523">
        <v>605.15480000000002</v>
      </c>
      <c r="BL17" s="523">
        <v>1154.1822999999999</v>
      </c>
      <c r="BM17" s="523">
        <v>2276.1606000000002</v>
      </c>
      <c r="BN17" s="523">
        <v>153.4306</v>
      </c>
      <c r="BO17" s="523">
        <v>349.25420000000003</v>
      </c>
      <c r="BP17" s="523">
        <v>616.44330000000002</v>
      </c>
      <c r="BQ17" s="523">
        <v>1119.1280999999999</v>
      </c>
      <c r="BR17" s="452">
        <v>6528.1358</v>
      </c>
      <c r="BS17" s="523">
        <v>313.52530000000002</v>
      </c>
      <c r="BT17" s="523">
        <v>264.62959999999998</v>
      </c>
      <c r="BU17" s="523">
        <v>5.625</v>
      </c>
      <c r="BV17" s="523">
        <v>583.78</v>
      </c>
      <c r="BW17" s="523">
        <v>740.4298</v>
      </c>
      <c r="BX17" s="523">
        <v>1082.2530999999999</v>
      </c>
      <c r="BY17" s="523">
        <v>1262.2902999999999</v>
      </c>
      <c r="BZ17" s="523">
        <v>3084.9733000000001</v>
      </c>
      <c r="CA17" s="523">
        <v>955.11509999999998</v>
      </c>
      <c r="CB17" s="523">
        <v>921.42600000000004</v>
      </c>
      <c r="CC17" s="523">
        <v>563.93230000000005</v>
      </c>
      <c r="CD17" s="523">
        <v>2440.4733000000001</v>
      </c>
      <c r="CE17" s="523">
        <v>399.64609999999999</v>
      </c>
      <c r="CF17" s="523">
        <v>446.65210000000002</v>
      </c>
      <c r="CG17" s="523">
        <v>606.91750000000002</v>
      </c>
      <c r="CH17" s="523">
        <v>1453.2157</v>
      </c>
      <c r="CI17" s="452">
        <v>7562.4422000000004</v>
      </c>
      <c r="CJ17" s="523">
        <v>456.19099999999997</v>
      </c>
      <c r="CK17" s="523">
        <v>294.80250000000001</v>
      </c>
      <c r="CL17" s="523">
        <v>332.11329999999998</v>
      </c>
      <c r="CM17" s="523">
        <v>1083.1068</v>
      </c>
      <c r="CN17" s="523">
        <v>289.21449999999999</v>
      </c>
      <c r="CO17" s="523">
        <v>959.43110000000001</v>
      </c>
      <c r="CP17" s="523">
        <v>987.75300000000004</v>
      </c>
      <c r="CQ17" s="523">
        <v>2236.3986</v>
      </c>
      <c r="CR17" s="523">
        <v>994.32180000000005</v>
      </c>
      <c r="CS17" s="523">
        <v>893.28729999999996</v>
      </c>
      <c r="CT17" s="523">
        <v>598.45510000000002</v>
      </c>
      <c r="CU17" s="523">
        <v>2486.0641999999998</v>
      </c>
      <c r="CV17" s="523">
        <v>589.27750000000003</v>
      </c>
      <c r="CW17" s="523">
        <v>491.5188</v>
      </c>
      <c r="CX17" s="523">
        <v>448.88069999999999</v>
      </c>
      <c r="CY17" s="523">
        <v>1529.6769999999999</v>
      </c>
      <c r="CZ17" s="452">
        <v>7335.2466000000004</v>
      </c>
      <c r="DA17" s="74" t="s">
        <v>661</v>
      </c>
      <c r="DB17" s="75"/>
      <c r="DC17" s="57"/>
      <c r="DE17" s="45"/>
      <c r="DF17" s="45"/>
    </row>
    <row r="18" spans="1:110" ht="18" customHeight="1" x14ac:dyDescent="0.5">
      <c r="A18" s="76"/>
      <c r="B18" s="77" t="s">
        <v>659</v>
      </c>
      <c r="C18" s="524">
        <v>0</v>
      </c>
      <c r="D18" s="525">
        <v>0</v>
      </c>
      <c r="E18" s="525">
        <v>0</v>
      </c>
      <c r="F18" s="525">
        <v>0</v>
      </c>
      <c r="G18" s="525">
        <v>22.875</v>
      </c>
      <c r="H18" s="525">
        <v>17.337900000000001</v>
      </c>
      <c r="I18" s="525">
        <v>0</v>
      </c>
      <c r="J18" s="525">
        <v>40.212899999999998</v>
      </c>
      <c r="K18" s="525">
        <v>0</v>
      </c>
      <c r="L18" s="525">
        <v>0</v>
      </c>
      <c r="M18" s="525">
        <v>48.731499999999997</v>
      </c>
      <c r="N18" s="525">
        <v>48.731499999999997</v>
      </c>
      <c r="O18" s="525">
        <v>8.6624999999999996</v>
      </c>
      <c r="P18" s="525">
        <v>0</v>
      </c>
      <c r="Q18" s="525">
        <v>0</v>
      </c>
      <c r="R18" s="525">
        <v>8.6624999999999996</v>
      </c>
      <c r="S18" s="547">
        <v>97.606899999999996</v>
      </c>
      <c r="T18" s="525">
        <v>7.7290999999999999</v>
      </c>
      <c r="U18" s="525">
        <v>5.0530999999999997</v>
      </c>
      <c r="V18" s="525">
        <v>14.467599999999999</v>
      </c>
      <c r="W18" s="525">
        <v>27.2498</v>
      </c>
      <c r="X18" s="525">
        <v>7.3011999999999997</v>
      </c>
      <c r="Y18" s="525">
        <v>6.4969000000000001</v>
      </c>
      <c r="Z18" s="525">
        <v>15.4625</v>
      </c>
      <c r="AA18" s="525">
        <v>29.2606</v>
      </c>
      <c r="AB18" s="525">
        <v>40.491199999999999</v>
      </c>
      <c r="AC18" s="525">
        <v>9.6813000000000002</v>
      </c>
      <c r="AD18" s="525">
        <v>4.6406000000000001</v>
      </c>
      <c r="AE18" s="525">
        <v>54.813200000000002</v>
      </c>
      <c r="AF18" s="525">
        <v>0</v>
      </c>
      <c r="AG18" s="525">
        <v>10.5779</v>
      </c>
      <c r="AH18" s="525">
        <v>18.993600000000001</v>
      </c>
      <c r="AI18" s="525">
        <v>29.5716</v>
      </c>
      <c r="AJ18" s="453">
        <v>140.89519999999999</v>
      </c>
      <c r="AK18" s="525">
        <v>2.1000000000000001E-2</v>
      </c>
      <c r="AL18" s="525">
        <v>0</v>
      </c>
      <c r="AM18" s="525">
        <v>1.1000000000000001</v>
      </c>
      <c r="AN18" s="525">
        <v>1.121</v>
      </c>
      <c r="AO18" s="525">
        <v>25.714400000000001</v>
      </c>
      <c r="AP18" s="525">
        <v>21.352599999999999</v>
      </c>
      <c r="AQ18" s="525">
        <v>31.683800000000002</v>
      </c>
      <c r="AR18" s="525">
        <v>78.750900000000001</v>
      </c>
      <c r="AS18" s="525">
        <v>0</v>
      </c>
      <c r="AT18" s="525">
        <v>15.7736</v>
      </c>
      <c r="AU18" s="525">
        <v>0</v>
      </c>
      <c r="AV18" s="525">
        <v>15.7736</v>
      </c>
      <c r="AW18" s="525">
        <v>0</v>
      </c>
      <c r="AX18" s="525">
        <v>0</v>
      </c>
      <c r="AY18" s="525">
        <v>122.5382</v>
      </c>
      <c r="AZ18" s="525">
        <v>122.5382</v>
      </c>
      <c r="BA18" s="453">
        <v>218.18369999999999</v>
      </c>
      <c r="BB18" s="524">
        <v>0</v>
      </c>
      <c r="BC18" s="525">
        <v>0</v>
      </c>
      <c r="BD18" s="525">
        <v>0</v>
      </c>
      <c r="BE18" s="525">
        <v>0</v>
      </c>
      <c r="BF18" s="525">
        <v>1133.2557999999999</v>
      </c>
      <c r="BG18" s="525">
        <v>1219.7498000000001</v>
      </c>
      <c r="BH18" s="525">
        <v>1383.2904000000001</v>
      </c>
      <c r="BI18" s="525">
        <v>3736.2959999999998</v>
      </c>
      <c r="BJ18" s="525">
        <v>723.10530000000006</v>
      </c>
      <c r="BK18" s="525">
        <v>1992.6392000000001</v>
      </c>
      <c r="BL18" s="525">
        <v>1649.8494000000001</v>
      </c>
      <c r="BM18" s="525">
        <v>4365.5938999999998</v>
      </c>
      <c r="BN18" s="525">
        <v>940.33320000000003</v>
      </c>
      <c r="BO18" s="525">
        <v>265.49919999999997</v>
      </c>
      <c r="BP18" s="525">
        <v>402.3605</v>
      </c>
      <c r="BQ18" s="525">
        <v>1608.1929</v>
      </c>
      <c r="BR18" s="453">
        <v>9710.0828000000001</v>
      </c>
      <c r="BS18" s="525">
        <v>665.28240000000005</v>
      </c>
      <c r="BT18" s="525">
        <v>0.215</v>
      </c>
      <c r="BU18" s="525">
        <v>463.0163</v>
      </c>
      <c r="BV18" s="525">
        <v>1128.5137</v>
      </c>
      <c r="BW18" s="525">
        <v>677.52149999999995</v>
      </c>
      <c r="BX18" s="525">
        <v>675.41600000000005</v>
      </c>
      <c r="BY18" s="525">
        <v>468.67840000000001</v>
      </c>
      <c r="BZ18" s="525">
        <v>1821.616</v>
      </c>
      <c r="CA18" s="525">
        <v>519.01179999999999</v>
      </c>
      <c r="CB18" s="525">
        <v>838.73400000000004</v>
      </c>
      <c r="CC18" s="525">
        <v>971.3854</v>
      </c>
      <c r="CD18" s="525">
        <v>2329.1313</v>
      </c>
      <c r="CE18" s="525">
        <v>1079.4023999999999</v>
      </c>
      <c r="CF18" s="525">
        <v>713.6155</v>
      </c>
      <c r="CG18" s="525">
        <v>491.16860000000003</v>
      </c>
      <c r="CH18" s="525">
        <v>2284.1864999999998</v>
      </c>
      <c r="CI18" s="453">
        <v>7563.4474</v>
      </c>
      <c r="CJ18" s="525">
        <v>244.85140000000001</v>
      </c>
      <c r="CK18" s="525">
        <v>829.37180000000001</v>
      </c>
      <c r="CL18" s="525">
        <v>481.64920000000001</v>
      </c>
      <c r="CM18" s="525">
        <v>1555.8724</v>
      </c>
      <c r="CN18" s="525">
        <v>314.75510000000003</v>
      </c>
      <c r="CO18" s="525">
        <v>1023.9148</v>
      </c>
      <c r="CP18" s="525">
        <v>794.24459999999999</v>
      </c>
      <c r="CQ18" s="525">
        <v>2132.9144999999999</v>
      </c>
      <c r="CR18" s="525">
        <v>763.22159999999997</v>
      </c>
      <c r="CS18" s="525">
        <v>756.15200000000004</v>
      </c>
      <c r="CT18" s="525">
        <v>671.9991</v>
      </c>
      <c r="CU18" s="525">
        <v>2191.3726000000001</v>
      </c>
      <c r="CV18" s="525">
        <v>737.83420000000001</v>
      </c>
      <c r="CW18" s="525">
        <v>602.40160000000003</v>
      </c>
      <c r="CX18" s="525">
        <v>445.07240000000002</v>
      </c>
      <c r="CY18" s="525">
        <v>1785.3081999999999</v>
      </c>
      <c r="CZ18" s="453">
        <v>7665.4677000000001</v>
      </c>
      <c r="DA18" s="78" t="s">
        <v>660</v>
      </c>
      <c r="DB18" s="79"/>
      <c r="DC18" s="57"/>
      <c r="DE18" s="45"/>
      <c r="DF18" s="45"/>
    </row>
    <row r="19" spans="1:110" ht="18" customHeight="1" x14ac:dyDescent="0.5">
      <c r="A19" s="72"/>
      <c r="B19" s="73" t="s">
        <v>176</v>
      </c>
      <c r="C19" s="522">
        <v>26.998200000000001</v>
      </c>
      <c r="D19" s="523">
        <v>139.7191</v>
      </c>
      <c r="E19" s="523">
        <v>10.379300000000001</v>
      </c>
      <c r="F19" s="523">
        <v>177.09649999999999</v>
      </c>
      <c r="G19" s="523">
        <v>15.0341</v>
      </c>
      <c r="H19" s="523">
        <v>87.537099999999995</v>
      </c>
      <c r="I19" s="523">
        <v>4.8037999999999998</v>
      </c>
      <c r="J19" s="523">
        <v>107.3749</v>
      </c>
      <c r="K19" s="523">
        <v>16.904599999999999</v>
      </c>
      <c r="L19" s="523">
        <v>88.8703</v>
      </c>
      <c r="M19" s="523">
        <v>6.048</v>
      </c>
      <c r="N19" s="523">
        <v>111.8229</v>
      </c>
      <c r="O19" s="523">
        <v>92.775099999999995</v>
      </c>
      <c r="P19" s="523">
        <v>18.343499999999999</v>
      </c>
      <c r="Q19" s="523">
        <v>0</v>
      </c>
      <c r="R19" s="523">
        <v>111.1186</v>
      </c>
      <c r="S19" s="546">
        <v>507.41300000000001</v>
      </c>
      <c r="T19" s="523">
        <v>75.688800000000001</v>
      </c>
      <c r="U19" s="523">
        <v>0</v>
      </c>
      <c r="V19" s="523">
        <v>0</v>
      </c>
      <c r="W19" s="523">
        <v>75.688800000000001</v>
      </c>
      <c r="X19" s="523">
        <v>79.667100000000005</v>
      </c>
      <c r="Y19" s="523">
        <v>0.75</v>
      </c>
      <c r="Z19" s="523">
        <v>18.2256</v>
      </c>
      <c r="AA19" s="523">
        <v>98.642700000000005</v>
      </c>
      <c r="AB19" s="523">
        <v>151.0933</v>
      </c>
      <c r="AC19" s="523">
        <v>5.9512999999999998</v>
      </c>
      <c r="AD19" s="523">
        <v>0</v>
      </c>
      <c r="AE19" s="523">
        <v>157.0445</v>
      </c>
      <c r="AF19" s="523">
        <v>151.64230000000001</v>
      </c>
      <c r="AG19" s="523">
        <v>5.6924999999999999</v>
      </c>
      <c r="AH19" s="523">
        <v>6.0038</v>
      </c>
      <c r="AI19" s="523">
        <v>163.33850000000001</v>
      </c>
      <c r="AJ19" s="452">
        <v>494.71460000000002</v>
      </c>
      <c r="AK19" s="523">
        <v>155.7724</v>
      </c>
      <c r="AL19" s="523">
        <v>0</v>
      </c>
      <c r="AM19" s="523">
        <v>1.4136</v>
      </c>
      <c r="AN19" s="523">
        <v>157.18600000000001</v>
      </c>
      <c r="AO19" s="523">
        <v>168.33850000000001</v>
      </c>
      <c r="AP19" s="523">
        <v>1.1828000000000001</v>
      </c>
      <c r="AQ19" s="523">
        <v>7.5300000000000006E-2</v>
      </c>
      <c r="AR19" s="523">
        <v>169.5966</v>
      </c>
      <c r="AS19" s="523">
        <v>159.12049999999999</v>
      </c>
      <c r="AT19" s="523">
        <v>8.2988999999999997</v>
      </c>
      <c r="AU19" s="523">
        <v>0</v>
      </c>
      <c r="AV19" s="523">
        <v>167.4195</v>
      </c>
      <c r="AW19" s="523">
        <v>17.610499999999998</v>
      </c>
      <c r="AX19" s="523">
        <v>183.75030000000001</v>
      </c>
      <c r="AY19" s="523">
        <v>14.183400000000001</v>
      </c>
      <c r="AZ19" s="523">
        <v>215.54419999999999</v>
      </c>
      <c r="BA19" s="452">
        <v>709.74630000000002</v>
      </c>
      <c r="BB19" s="522">
        <v>926.73699999999997</v>
      </c>
      <c r="BC19" s="523">
        <v>313.73820000000001</v>
      </c>
      <c r="BD19" s="523">
        <v>694.35479999999995</v>
      </c>
      <c r="BE19" s="523">
        <v>1934.8300999999999</v>
      </c>
      <c r="BF19" s="523">
        <v>346.37520000000001</v>
      </c>
      <c r="BG19" s="523">
        <v>96.8416</v>
      </c>
      <c r="BH19" s="523">
        <v>385.26389999999998</v>
      </c>
      <c r="BI19" s="523">
        <v>828.48080000000004</v>
      </c>
      <c r="BJ19" s="523">
        <v>225.19</v>
      </c>
      <c r="BK19" s="523">
        <v>316.2851</v>
      </c>
      <c r="BL19" s="523">
        <v>100.3248</v>
      </c>
      <c r="BM19" s="523">
        <v>641.79989999999998</v>
      </c>
      <c r="BN19" s="523">
        <v>328.43279999999999</v>
      </c>
      <c r="BO19" s="523">
        <v>85.106399999999994</v>
      </c>
      <c r="BP19" s="523">
        <v>331.7337</v>
      </c>
      <c r="BQ19" s="523">
        <v>745.27290000000005</v>
      </c>
      <c r="BR19" s="452">
        <v>4150.3837000000003</v>
      </c>
      <c r="BS19" s="523">
        <v>99.411900000000003</v>
      </c>
      <c r="BT19" s="523">
        <v>0.06</v>
      </c>
      <c r="BU19" s="523">
        <v>54.142800000000001</v>
      </c>
      <c r="BV19" s="523">
        <v>153.6147</v>
      </c>
      <c r="BW19" s="523">
        <v>0</v>
      </c>
      <c r="BX19" s="523">
        <v>54.074100000000001</v>
      </c>
      <c r="BY19" s="523">
        <v>19.4742</v>
      </c>
      <c r="BZ19" s="523">
        <v>73.548299999999998</v>
      </c>
      <c r="CA19" s="523">
        <v>50.948099999999997</v>
      </c>
      <c r="CB19" s="523">
        <v>0</v>
      </c>
      <c r="CC19" s="523">
        <v>152.98849999999999</v>
      </c>
      <c r="CD19" s="523">
        <v>203.9366</v>
      </c>
      <c r="CE19" s="523">
        <v>318.13659999999999</v>
      </c>
      <c r="CF19" s="523">
        <v>31.078600000000002</v>
      </c>
      <c r="CG19" s="523">
        <v>174.20670000000001</v>
      </c>
      <c r="CH19" s="523">
        <v>523.42200000000003</v>
      </c>
      <c r="CI19" s="452">
        <v>954.52149999999995</v>
      </c>
      <c r="CJ19" s="523">
        <v>165.49010000000001</v>
      </c>
      <c r="CK19" s="523">
        <v>868.73519999999996</v>
      </c>
      <c r="CL19" s="523">
        <v>336.09949999999998</v>
      </c>
      <c r="CM19" s="523">
        <v>1370.3248000000001</v>
      </c>
      <c r="CN19" s="523">
        <v>268.61450000000002</v>
      </c>
      <c r="CO19" s="523">
        <v>334.70979999999997</v>
      </c>
      <c r="CP19" s="523">
        <v>435.18279999999999</v>
      </c>
      <c r="CQ19" s="523">
        <v>1038.5071</v>
      </c>
      <c r="CR19" s="523">
        <v>267.09750000000003</v>
      </c>
      <c r="CS19" s="523">
        <v>188.3099</v>
      </c>
      <c r="CT19" s="523">
        <v>278.66579999999999</v>
      </c>
      <c r="CU19" s="523">
        <v>734.07320000000004</v>
      </c>
      <c r="CV19" s="523">
        <v>512.5231</v>
      </c>
      <c r="CW19" s="523">
        <v>463.89089999999999</v>
      </c>
      <c r="CX19" s="523">
        <v>624.47969999999998</v>
      </c>
      <c r="CY19" s="523">
        <v>1600.8936000000001</v>
      </c>
      <c r="CZ19" s="452">
        <v>4743.7987000000003</v>
      </c>
      <c r="DA19" s="74" t="s">
        <v>662</v>
      </c>
      <c r="DB19" s="75"/>
      <c r="DC19" s="57"/>
      <c r="DE19" s="45"/>
      <c r="DF19" s="45"/>
    </row>
    <row r="20" spans="1:110" ht="18" customHeight="1" thickBot="1" x14ac:dyDescent="0.55000000000000004">
      <c r="A20" s="76"/>
      <c r="B20" s="77" t="s">
        <v>752</v>
      </c>
      <c r="C20" s="524">
        <v>10.5</v>
      </c>
      <c r="D20" s="525">
        <v>0.42120000000000002</v>
      </c>
      <c r="E20" s="525">
        <v>11.25</v>
      </c>
      <c r="F20" s="525">
        <v>22.171199999999999</v>
      </c>
      <c r="G20" s="525">
        <v>13.3125</v>
      </c>
      <c r="H20" s="525">
        <v>22.5</v>
      </c>
      <c r="I20" s="525">
        <v>0</v>
      </c>
      <c r="J20" s="525">
        <v>35.8125</v>
      </c>
      <c r="K20" s="525">
        <v>61.296799999999998</v>
      </c>
      <c r="L20" s="525">
        <v>0</v>
      </c>
      <c r="M20" s="525">
        <v>46.875</v>
      </c>
      <c r="N20" s="525">
        <v>108.1718</v>
      </c>
      <c r="O20" s="525">
        <v>1.875</v>
      </c>
      <c r="P20" s="525">
        <v>11.25</v>
      </c>
      <c r="Q20" s="525">
        <v>10.3628</v>
      </c>
      <c r="R20" s="525">
        <v>23.4878</v>
      </c>
      <c r="S20" s="547">
        <v>189.64320000000001</v>
      </c>
      <c r="T20" s="525">
        <v>21.75</v>
      </c>
      <c r="U20" s="525">
        <v>0</v>
      </c>
      <c r="V20" s="525">
        <v>57.969299999999997</v>
      </c>
      <c r="W20" s="525">
        <v>79.719300000000004</v>
      </c>
      <c r="X20" s="525">
        <v>0</v>
      </c>
      <c r="Y20" s="525">
        <v>8.7187999999999999</v>
      </c>
      <c r="Z20" s="525">
        <v>24</v>
      </c>
      <c r="AA20" s="525">
        <v>32.718800000000002</v>
      </c>
      <c r="AB20" s="525">
        <v>13.125</v>
      </c>
      <c r="AC20" s="525">
        <v>37.700299999999999</v>
      </c>
      <c r="AD20" s="525">
        <v>15</v>
      </c>
      <c r="AE20" s="525">
        <v>65.825299999999999</v>
      </c>
      <c r="AF20" s="525">
        <v>65.625</v>
      </c>
      <c r="AG20" s="525">
        <v>0</v>
      </c>
      <c r="AH20" s="525">
        <v>11.25</v>
      </c>
      <c r="AI20" s="525">
        <v>76.875</v>
      </c>
      <c r="AJ20" s="453">
        <v>255.13829999999999</v>
      </c>
      <c r="AK20" s="525">
        <v>0</v>
      </c>
      <c r="AL20" s="525">
        <v>0</v>
      </c>
      <c r="AM20" s="525">
        <v>20.625</v>
      </c>
      <c r="AN20" s="525">
        <v>20.625</v>
      </c>
      <c r="AO20" s="525">
        <v>46.762900000000002</v>
      </c>
      <c r="AP20" s="525">
        <v>34.365000000000002</v>
      </c>
      <c r="AQ20" s="525">
        <v>12.5625</v>
      </c>
      <c r="AR20" s="525">
        <v>93.690399999999997</v>
      </c>
      <c r="AS20" s="525">
        <v>0</v>
      </c>
      <c r="AT20" s="525">
        <v>18.75</v>
      </c>
      <c r="AU20" s="525">
        <v>0</v>
      </c>
      <c r="AV20" s="525">
        <v>18.75</v>
      </c>
      <c r="AW20" s="525">
        <v>0</v>
      </c>
      <c r="AX20" s="525">
        <v>34.700499999999998</v>
      </c>
      <c r="AY20" s="525">
        <v>71.273399999999995</v>
      </c>
      <c r="AZ20" s="525">
        <v>105.974</v>
      </c>
      <c r="BA20" s="453">
        <v>239.0393</v>
      </c>
      <c r="BB20" s="524">
        <v>0</v>
      </c>
      <c r="BC20" s="525">
        <v>0</v>
      </c>
      <c r="BD20" s="525">
        <v>0</v>
      </c>
      <c r="BE20" s="525">
        <v>0</v>
      </c>
      <c r="BF20" s="525">
        <v>0</v>
      </c>
      <c r="BG20" s="525">
        <v>13.987500000000001</v>
      </c>
      <c r="BH20" s="525">
        <v>0</v>
      </c>
      <c r="BI20" s="525">
        <v>13.987500000000001</v>
      </c>
      <c r="BJ20" s="525">
        <v>0</v>
      </c>
      <c r="BK20" s="525">
        <v>85.716300000000004</v>
      </c>
      <c r="BL20" s="525">
        <v>20.609300000000001</v>
      </c>
      <c r="BM20" s="525">
        <v>106.3257</v>
      </c>
      <c r="BN20" s="525">
        <v>0</v>
      </c>
      <c r="BO20" s="525">
        <v>0</v>
      </c>
      <c r="BP20" s="525">
        <v>0</v>
      </c>
      <c r="BQ20" s="525">
        <v>0</v>
      </c>
      <c r="BR20" s="453">
        <v>120.31319999999999</v>
      </c>
      <c r="BS20" s="525">
        <v>0</v>
      </c>
      <c r="BT20" s="525">
        <v>0</v>
      </c>
      <c r="BU20" s="525">
        <v>0.83720000000000006</v>
      </c>
      <c r="BV20" s="525">
        <v>0.83720000000000006</v>
      </c>
      <c r="BW20" s="525">
        <v>25.531600000000001</v>
      </c>
      <c r="BX20" s="525">
        <v>0</v>
      </c>
      <c r="BY20" s="525">
        <v>0</v>
      </c>
      <c r="BZ20" s="525">
        <v>25.531600000000001</v>
      </c>
      <c r="CA20" s="525">
        <v>110.625</v>
      </c>
      <c r="CB20" s="525">
        <v>0</v>
      </c>
      <c r="CC20" s="525">
        <v>71.943299999999994</v>
      </c>
      <c r="CD20" s="525">
        <v>182.56829999999999</v>
      </c>
      <c r="CE20" s="525">
        <v>0</v>
      </c>
      <c r="CF20" s="525">
        <v>0</v>
      </c>
      <c r="CG20" s="525">
        <v>0</v>
      </c>
      <c r="CH20" s="525">
        <v>0</v>
      </c>
      <c r="CI20" s="453">
        <v>208.93719999999999</v>
      </c>
      <c r="CJ20" s="525">
        <v>0</v>
      </c>
      <c r="CK20" s="525">
        <v>0</v>
      </c>
      <c r="CL20" s="525">
        <v>0</v>
      </c>
      <c r="CM20" s="525">
        <v>0</v>
      </c>
      <c r="CN20" s="525">
        <v>0</v>
      </c>
      <c r="CO20" s="525">
        <v>236.94380000000001</v>
      </c>
      <c r="CP20" s="525">
        <v>0</v>
      </c>
      <c r="CQ20" s="525">
        <v>236.94380000000001</v>
      </c>
      <c r="CR20" s="525">
        <v>0</v>
      </c>
      <c r="CS20" s="525">
        <v>0</v>
      </c>
      <c r="CT20" s="525">
        <v>0</v>
      </c>
      <c r="CU20" s="525">
        <v>0</v>
      </c>
      <c r="CV20" s="525">
        <v>0</v>
      </c>
      <c r="CW20" s="525">
        <v>0</v>
      </c>
      <c r="CX20" s="525">
        <v>119.413</v>
      </c>
      <c r="CY20" s="525">
        <v>119.413</v>
      </c>
      <c r="CZ20" s="453">
        <v>356.35680000000002</v>
      </c>
      <c r="DA20" s="78" t="s">
        <v>754</v>
      </c>
      <c r="DB20" s="79"/>
      <c r="DC20" s="57"/>
      <c r="DE20" s="45"/>
      <c r="DF20" s="45"/>
    </row>
    <row r="21" spans="1:110" ht="18" customHeight="1" thickBot="1" x14ac:dyDescent="0.55000000000000004">
      <c r="A21" s="80" t="s">
        <v>122</v>
      </c>
      <c r="B21" s="81" t="s">
        <v>113</v>
      </c>
      <c r="C21" s="537">
        <v>4254.3189000000002</v>
      </c>
      <c r="D21" s="538">
        <v>4239.7277999999997</v>
      </c>
      <c r="E21" s="538">
        <v>4587.6043</v>
      </c>
      <c r="F21" s="538">
        <v>13081.650900000001</v>
      </c>
      <c r="G21" s="538">
        <v>3630.1857</v>
      </c>
      <c r="H21" s="538">
        <v>4778.8109000000004</v>
      </c>
      <c r="I21" s="538">
        <v>3990.5403000000001</v>
      </c>
      <c r="J21" s="538">
        <v>12399.5368</v>
      </c>
      <c r="K21" s="538">
        <v>4211.7520000000004</v>
      </c>
      <c r="L21" s="538">
        <v>4438.4117999999999</v>
      </c>
      <c r="M21" s="538">
        <v>4402.6593000000003</v>
      </c>
      <c r="N21" s="538">
        <v>13052.8231</v>
      </c>
      <c r="O21" s="538">
        <v>4634.1554999999998</v>
      </c>
      <c r="P21" s="538">
        <v>4367.3802999999998</v>
      </c>
      <c r="Q21" s="538">
        <v>4333.8836000000001</v>
      </c>
      <c r="R21" s="538">
        <v>13335.419400000001</v>
      </c>
      <c r="S21" s="545">
        <v>51869.430200000003</v>
      </c>
      <c r="T21" s="538">
        <v>4345.6212999999998</v>
      </c>
      <c r="U21" s="538">
        <v>4761.3720000000003</v>
      </c>
      <c r="V21" s="538">
        <v>4682.5343999999996</v>
      </c>
      <c r="W21" s="538">
        <v>13789.527700000001</v>
      </c>
      <c r="X21" s="538">
        <v>3785.5010000000002</v>
      </c>
      <c r="Y21" s="538">
        <v>4854.1534000000001</v>
      </c>
      <c r="Z21" s="538">
        <v>3939.1669999999999</v>
      </c>
      <c r="AA21" s="538">
        <v>12578.8213</v>
      </c>
      <c r="AB21" s="538">
        <v>4698.9984999999997</v>
      </c>
      <c r="AC21" s="538">
        <v>5044.0223999999998</v>
      </c>
      <c r="AD21" s="538">
        <v>4979.2124000000003</v>
      </c>
      <c r="AE21" s="538">
        <v>14722.233399999999</v>
      </c>
      <c r="AF21" s="538">
        <v>5205.3941000000004</v>
      </c>
      <c r="AG21" s="538">
        <v>4995.4937</v>
      </c>
      <c r="AH21" s="538">
        <v>5387.6431000000002</v>
      </c>
      <c r="AI21" s="538">
        <v>15588.5308</v>
      </c>
      <c r="AJ21" s="486">
        <v>56679.1132</v>
      </c>
      <c r="AK21" s="538">
        <v>5043.9369999999999</v>
      </c>
      <c r="AL21" s="538">
        <v>5018.9858000000004</v>
      </c>
      <c r="AM21" s="538">
        <v>5063.0889999999999</v>
      </c>
      <c r="AN21" s="538">
        <v>15126.0119</v>
      </c>
      <c r="AO21" s="538">
        <v>4773.1837999999998</v>
      </c>
      <c r="AP21" s="538">
        <v>5833.5846000000001</v>
      </c>
      <c r="AQ21" s="538">
        <v>4721.2179999999998</v>
      </c>
      <c r="AR21" s="538">
        <v>15327.9864</v>
      </c>
      <c r="AS21" s="538">
        <v>5832.6727000000001</v>
      </c>
      <c r="AT21" s="538">
        <v>5668.7875999999997</v>
      </c>
      <c r="AU21" s="538">
        <v>5879.4916999999996</v>
      </c>
      <c r="AV21" s="538">
        <v>17380.952000000001</v>
      </c>
      <c r="AW21" s="538">
        <v>5891.3734999999997</v>
      </c>
      <c r="AX21" s="538">
        <v>5868.3616000000002</v>
      </c>
      <c r="AY21" s="538">
        <v>6211.2344000000003</v>
      </c>
      <c r="AZ21" s="538">
        <v>17970.969499999999</v>
      </c>
      <c r="BA21" s="486">
        <v>65805.919800000003</v>
      </c>
      <c r="BB21" s="537">
        <v>8273.0553999999993</v>
      </c>
      <c r="BC21" s="538">
        <v>7985.4673000000003</v>
      </c>
      <c r="BD21" s="538">
        <v>8003.5690999999997</v>
      </c>
      <c r="BE21" s="538">
        <v>24262.091799999998</v>
      </c>
      <c r="BF21" s="538">
        <v>6978.5631000000003</v>
      </c>
      <c r="BG21" s="538">
        <v>8514.6774999999998</v>
      </c>
      <c r="BH21" s="538">
        <v>7075.6511</v>
      </c>
      <c r="BI21" s="538">
        <v>22568.8917</v>
      </c>
      <c r="BJ21" s="538">
        <v>7959.1544000000004</v>
      </c>
      <c r="BK21" s="538">
        <v>8311.6484</v>
      </c>
      <c r="BL21" s="538">
        <v>7714.6464999999998</v>
      </c>
      <c r="BM21" s="538">
        <v>23985.4493</v>
      </c>
      <c r="BN21" s="538">
        <v>8392.3747000000003</v>
      </c>
      <c r="BO21" s="538">
        <v>8079.6936999999998</v>
      </c>
      <c r="BP21" s="538">
        <v>8311.7060999999994</v>
      </c>
      <c r="BQ21" s="538">
        <v>24783.774600000001</v>
      </c>
      <c r="BR21" s="486">
        <v>95600.207299999995</v>
      </c>
      <c r="BS21" s="538">
        <v>8627.5501000000004</v>
      </c>
      <c r="BT21" s="538">
        <v>8703.1864000000005</v>
      </c>
      <c r="BU21" s="538">
        <v>8760.0496999999996</v>
      </c>
      <c r="BV21" s="538">
        <v>26090.786199999999</v>
      </c>
      <c r="BW21" s="538">
        <v>7302.8579</v>
      </c>
      <c r="BX21" s="538">
        <v>9208.1067999999996</v>
      </c>
      <c r="BY21" s="538">
        <v>8110.3918000000003</v>
      </c>
      <c r="BZ21" s="538">
        <v>24621.356500000002</v>
      </c>
      <c r="CA21" s="538">
        <v>9205.4009000000005</v>
      </c>
      <c r="CB21" s="538">
        <v>8853.1947999999993</v>
      </c>
      <c r="CC21" s="538">
        <v>8999.6101999999992</v>
      </c>
      <c r="CD21" s="538">
        <v>27058.205999999998</v>
      </c>
      <c r="CE21" s="538">
        <v>9178.2962000000007</v>
      </c>
      <c r="CF21" s="538">
        <v>8818.4344999999994</v>
      </c>
      <c r="CG21" s="538">
        <v>9573.4436000000005</v>
      </c>
      <c r="CH21" s="538">
        <v>27570.174299999999</v>
      </c>
      <c r="CI21" s="486">
        <v>105340.5229</v>
      </c>
      <c r="CJ21" s="538">
        <v>9283.5306</v>
      </c>
      <c r="CK21" s="538">
        <v>8291.9578000000001</v>
      </c>
      <c r="CL21" s="538">
        <v>8535.8700000000008</v>
      </c>
      <c r="CM21" s="538">
        <v>26111.358400000001</v>
      </c>
      <c r="CN21" s="538">
        <v>8263.8822</v>
      </c>
      <c r="CO21" s="538">
        <v>9281.0254999999997</v>
      </c>
      <c r="CP21" s="538">
        <v>7508.3418000000001</v>
      </c>
      <c r="CQ21" s="538">
        <v>25053.249500000002</v>
      </c>
      <c r="CR21" s="538">
        <v>8823.3947000000007</v>
      </c>
      <c r="CS21" s="538">
        <v>8385.6209999999992</v>
      </c>
      <c r="CT21" s="538">
        <v>8267.5874999999996</v>
      </c>
      <c r="CU21" s="538">
        <v>25476.603200000001</v>
      </c>
      <c r="CV21" s="538">
        <v>8493.4452000000001</v>
      </c>
      <c r="CW21" s="538">
        <v>8588.3143999999993</v>
      </c>
      <c r="CX21" s="538">
        <v>9183.0941000000003</v>
      </c>
      <c r="CY21" s="538">
        <v>26264.853800000001</v>
      </c>
      <c r="CZ21" s="486">
        <v>102906.0649</v>
      </c>
      <c r="DA21" s="88" t="s">
        <v>243</v>
      </c>
      <c r="DB21" s="89" t="s">
        <v>404</v>
      </c>
      <c r="DC21" s="57"/>
      <c r="DE21" s="45"/>
      <c r="DF21" s="45"/>
    </row>
    <row r="22" spans="1:110" ht="18" customHeight="1" x14ac:dyDescent="0.5">
      <c r="A22" s="72"/>
      <c r="B22" s="73" t="s">
        <v>178</v>
      </c>
      <c r="C22" s="522">
        <v>1763.0675000000001</v>
      </c>
      <c r="D22" s="523">
        <v>1778.7071000000001</v>
      </c>
      <c r="E22" s="523">
        <v>1709.7330999999999</v>
      </c>
      <c r="F22" s="523">
        <v>5251.5078000000003</v>
      </c>
      <c r="G22" s="523">
        <v>1506.7188000000001</v>
      </c>
      <c r="H22" s="523">
        <v>1806.9070999999999</v>
      </c>
      <c r="I22" s="523">
        <v>1531.3706</v>
      </c>
      <c r="J22" s="523">
        <v>4844.9964</v>
      </c>
      <c r="K22" s="523">
        <v>1656.8028999999999</v>
      </c>
      <c r="L22" s="523">
        <v>1776.1478999999999</v>
      </c>
      <c r="M22" s="523">
        <v>1636.3777</v>
      </c>
      <c r="N22" s="523">
        <v>5069.3284999999996</v>
      </c>
      <c r="O22" s="523">
        <v>1790.1587</v>
      </c>
      <c r="P22" s="523">
        <v>1664.2496000000001</v>
      </c>
      <c r="Q22" s="523">
        <v>1602.6454000000001</v>
      </c>
      <c r="R22" s="523">
        <v>5057.0536000000002</v>
      </c>
      <c r="S22" s="546">
        <v>20222.886399999999</v>
      </c>
      <c r="T22" s="523">
        <v>1563.7601999999999</v>
      </c>
      <c r="U22" s="523">
        <v>1752.8728000000001</v>
      </c>
      <c r="V22" s="523">
        <v>1669.5863999999999</v>
      </c>
      <c r="W22" s="523">
        <v>4986.2194</v>
      </c>
      <c r="X22" s="523">
        <v>1454.828</v>
      </c>
      <c r="Y22" s="523">
        <v>1793.23</v>
      </c>
      <c r="Z22" s="523">
        <v>1475.0708</v>
      </c>
      <c r="AA22" s="523">
        <v>4723.1288000000004</v>
      </c>
      <c r="AB22" s="523">
        <v>1613.6484</v>
      </c>
      <c r="AC22" s="523">
        <v>1788.5781999999999</v>
      </c>
      <c r="AD22" s="523">
        <v>1788.27</v>
      </c>
      <c r="AE22" s="523">
        <v>5190.4966999999997</v>
      </c>
      <c r="AF22" s="523">
        <v>1914.3630000000001</v>
      </c>
      <c r="AG22" s="523">
        <v>1854.8502000000001</v>
      </c>
      <c r="AH22" s="523">
        <v>2039.6161999999999</v>
      </c>
      <c r="AI22" s="523">
        <v>5808.8293999999996</v>
      </c>
      <c r="AJ22" s="452">
        <v>20708.674299999999</v>
      </c>
      <c r="AK22" s="523">
        <v>1894.6758</v>
      </c>
      <c r="AL22" s="523">
        <v>1808.328</v>
      </c>
      <c r="AM22" s="523">
        <v>1829.7889</v>
      </c>
      <c r="AN22" s="523">
        <v>5532.7927</v>
      </c>
      <c r="AO22" s="523">
        <v>1753.3784000000001</v>
      </c>
      <c r="AP22" s="523">
        <v>2184.5774000000001</v>
      </c>
      <c r="AQ22" s="523">
        <v>1772.6070999999999</v>
      </c>
      <c r="AR22" s="523">
        <v>5710.5628999999999</v>
      </c>
      <c r="AS22" s="523">
        <v>2127.9254000000001</v>
      </c>
      <c r="AT22" s="523">
        <v>2144.806</v>
      </c>
      <c r="AU22" s="523">
        <v>2242.4657999999999</v>
      </c>
      <c r="AV22" s="523">
        <v>6515.1972999999998</v>
      </c>
      <c r="AW22" s="523">
        <v>2211.9389000000001</v>
      </c>
      <c r="AX22" s="523">
        <v>2155.6107999999999</v>
      </c>
      <c r="AY22" s="523">
        <v>2238.7235999999998</v>
      </c>
      <c r="AZ22" s="523">
        <v>6606.2731999999996</v>
      </c>
      <c r="BA22" s="452">
        <v>24364.8262</v>
      </c>
      <c r="BB22" s="522">
        <v>3480.3764000000001</v>
      </c>
      <c r="BC22" s="523">
        <v>3512.4564999999998</v>
      </c>
      <c r="BD22" s="523">
        <v>3372.0344</v>
      </c>
      <c r="BE22" s="523">
        <v>10364.867200000001</v>
      </c>
      <c r="BF22" s="523">
        <v>3083.1862000000001</v>
      </c>
      <c r="BG22" s="523">
        <v>3503.5009</v>
      </c>
      <c r="BH22" s="523">
        <v>2981.2892999999999</v>
      </c>
      <c r="BI22" s="523">
        <v>9567.9763999999996</v>
      </c>
      <c r="BJ22" s="523">
        <v>3217.8474999999999</v>
      </c>
      <c r="BK22" s="523">
        <v>3472.8283000000001</v>
      </c>
      <c r="BL22" s="523">
        <v>3448.0529000000001</v>
      </c>
      <c r="BM22" s="523">
        <v>10138.7287</v>
      </c>
      <c r="BN22" s="523">
        <v>3761.2431000000001</v>
      </c>
      <c r="BO22" s="523">
        <v>3799.366</v>
      </c>
      <c r="BP22" s="523">
        <v>4071.0108</v>
      </c>
      <c r="BQ22" s="523">
        <v>11631.6199</v>
      </c>
      <c r="BR22" s="452">
        <v>41703.192199999998</v>
      </c>
      <c r="BS22" s="523">
        <v>3641.0902000000001</v>
      </c>
      <c r="BT22" s="523">
        <v>3452.8917999999999</v>
      </c>
      <c r="BU22" s="523">
        <v>3868.7768000000001</v>
      </c>
      <c r="BV22" s="523">
        <v>10962.7588</v>
      </c>
      <c r="BW22" s="523">
        <v>2729.3895000000002</v>
      </c>
      <c r="BX22" s="523">
        <v>4051.9068000000002</v>
      </c>
      <c r="BY22" s="523">
        <v>3185.9445999999998</v>
      </c>
      <c r="BZ22" s="523">
        <v>9967.2409000000007</v>
      </c>
      <c r="CA22" s="523">
        <v>3526.2428</v>
      </c>
      <c r="CB22" s="523">
        <v>3568.3040000000001</v>
      </c>
      <c r="CC22" s="523">
        <v>3517.5697</v>
      </c>
      <c r="CD22" s="523">
        <v>10612.116400000001</v>
      </c>
      <c r="CE22" s="523">
        <v>3850.52</v>
      </c>
      <c r="CF22" s="523">
        <v>3895.6071999999999</v>
      </c>
      <c r="CG22" s="523">
        <v>4114.1471000000001</v>
      </c>
      <c r="CH22" s="523">
        <v>11860.274299999999</v>
      </c>
      <c r="CI22" s="452">
        <v>43402.390399999997</v>
      </c>
      <c r="CJ22" s="523">
        <v>3833.0092</v>
      </c>
      <c r="CK22" s="523">
        <v>3499.7809000000002</v>
      </c>
      <c r="CL22" s="523">
        <v>3535.4881</v>
      </c>
      <c r="CM22" s="523">
        <v>10868.278200000001</v>
      </c>
      <c r="CN22" s="523">
        <v>3377.2111</v>
      </c>
      <c r="CO22" s="523">
        <v>3918.8806</v>
      </c>
      <c r="CP22" s="523">
        <v>3076.1795999999999</v>
      </c>
      <c r="CQ22" s="523">
        <v>10372.2713</v>
      </c>
      <c r="CR22" s="523">
        <v>3590.7638000000002</v>
      </c>
      <c r="CS22" s="523">
        <v>3439.5457999999999</v>
      </c>
      <c r="CT22" s="523">
        <v>3596.6770999999999</v>
      </c>
      <c r="CU22" s="523">
        <v>10626.986699999999</v>
      </c>
      <c r="CV22" s="523">
        <v>3750.1880000000001</v>
      </c>
      <c r="CW22" s="523">
        <v>3881.8395</v>
      </c>
      <c r="CX22" s="523">
        <v>3954.3724000000002</v>
      </c>
      <c r="CY22" s="523">
        <v>11586.399799999999</v>
      </c>
      <c r="CZ22" s="452">
        <v>43453.936000000002</v>
      </c>
      <c r="DA22" s="74" t="s">
        <v>405</v>
      </c>
      <c r="DB22" s="75"/>
      <c r="DC22" s="57"/>
      <c r="DE22" s="45"/>
      <c r="DF22" s="45"/>
    </row>
    <row r="23" spans="1:110" ht="18" customHeight="1" x14ac:dyDescent="0.5">
      <c r="A23" s="76"/>
      <c r="B23" s="77" t="s">
        <v>124</v>
      </c>
      <c r="C23" s="524">
        <v>3.0038999999999998</v>
      </c>
      <c r="D23" s="525">
        <v>0.16869999999999999</v>
      </c>
      <c r="E23" s="525">
        <v>5.3979999999999997</v>
      </c>
      <c r="F23" s="525">
        <v>8.5706000000000007</v>
      </c>
      <c r="G23" s="525">
        <v>2.9194</v>
      </c>
      <c r="H23" s="525">
        <v>15.9975</v>
      </c>
      <c r="I23" s="525">
        <v>19.136500000000002</v>
      </c>
      <c r="J23" s="525">
        <v>38.0533</v>
      </c>
      <c r="K23" s="525">
        <v>1.9658</v>
      </c>
      <c r="L23" s="525">
        <v>5.8975</v>
      </c>
      <c r="M23" s="525">
        <v>3.0863999999999998</v>
      </c>
      <c r="N23" s="525">
        <v>10.9498</v>
      </c>
      <c r="O23" s="525">
        <v>20.962900000000001</v>
      </c>
      <c r="P23" s="525">
        <v>2.8246000000000002</v>
      </c>
      <c r="Q23" s="525">
        <v>0.61419999999999997</v>
      </c>
      <c r="R23" s="525">
        <v>24.401599999999998</v>
      </c>
      <c r="S23" s="547">
        <v>81.975399999999993</v>
      </c>
      <c r="T23" s="525">
        <v>3.2111999999999998</v>
      </c>
      <c r="U23" s="525">
        <v>10.551</v>
      </c>
      <c r="V23" s="525">
        <v>7.2675000000000001</v>
      </c>
      <c r="W23" s="525">
        <v>21.029699999999998</v>
      </c>
      <c r="X23" s="525">
        <v>9.8201999999999998</v>
      </c>
      <c r="Y23" s="525">
        <v>8.5259999999999998</v>
      </c>
      <c r="Z23" s="525">
        <v>1.9592000000000001</v>
      </c>
      <c r="AA23" s="525">
        <v>20.305299999999999</v>
      </c>
      <c r="AB23" s="525">
        <v>14.811</v>
      </c>
      <c r="AC23" s="525">
        <v>17.255500000000001</v>
      </c>
      <c r="AD23" s="525">
        <v>10.962999999999999</v>
      </c>
      <c r="AE23" s="525">
        <v>43.029499999999999</v>
      </c>
      <c r="AF23" s="525">
        <v>13.5076</v>
      </c>
      <c r="AG23" s="525">
        <v>7.4664999999999999</v>
      </c>
      <c r="AH23" s="525">
        <v>14.4154</v>
      </c>
      <c r="AI23" s="525">
        <v>35.389499999999998</v>
      </c>
      <c r="AJ23" s="453">
        <v>119.75409999999999</v>
      </c>
      <c r="AK23" s="525">
        <v>42.216299999999997</v>
      </c>
      <c r="AL23" s="525">
        <v>25.962</v>
      </c>
      <c r="AM23" s="525">
        <v>18.627199999999998</v>
      </c>
      <c r="AN23" s="525">
        <v>86.805499999999995</v>
      </c>
      <c r="AO23" s="525">
        <v>7.2721</v>
      </c>
      <c r="AP23" s="525">
        <v>4.8670999999999998</v>
      </c>
      <c r="AQ23" s="525">
        <v>2.0366</v>
      </c>
      <c r="AR23" s="525">
        <v>14.1759</v>
      </c>
      <c r="AS23" s="525">
        <v>0.81179999999999997</v>
      </c>
      <c r="AT23" s="525">
        <v>0.28420000000000001</v>
      </c>
      <c r="AU23" s="525">
        <v>0.19489999999999999</v>
      </c>
      <c r="AV23" s="525">
        <v>1.2908999999999999</v>
      </c>
      <c r="AW23" s="525">
        <v>0.58009999999999995</v>
      </c>
      <c r="AX23" s="525">
        <v>0.89510000000000001</v>
      </c>
      <c r="AY23" s="525">
        <v>0</v>
      </c>
      <c r="AZ23" s="525">
        <v>1.4752000000000001</v>
      </c>
      <c r="BA23" s="453">
        <v>103.7475</v>
      </c>
      <c r="BB23" s="524">
        <v>2743.6709000000001</v>
      </c>
      <c r="BC23" s="525">
        <v>2618.6541999999999</v>
      </c>
      <c r="BD23" s="525">
        <v>2506.7021</v>
      </c>
      <c r="BE23" s="525">
        <v>7869.0271000000002</v>
      </c>
      <c r="BF23" s="525">
        <v>2330.1610999999998</v>
      </c>
      <c r="BG23" s="525">
        <v>3070.6644999999999</v>
      </c>
      <c r="BH23" s="525">
        <v>2380.3865000000001</v>
      </c>
      <c r="BI23" s="525">
        <v>7781.2120999999997</v>
      </c>
      <c r="BJ23" s="525">
        <v>3002.8472999999999</v>
      </c>
      <c r="BK23" s="525">
        <v>2892.1387</v>
      </c>
      <c r="BL23" s="525">
        <v>2507.4137999999998</v>
      </c>
      <c r="BM23" s="525">
        <v>8402.3997999999992</v>
      </c>
      <c r="BN23" s="525">
        <v>2800.0999000000002</v>
      </c>
      <c r="BO23" s="525">
        <v>2585.42</v>
      </c>
      <c r="BP23" s="525">
        <v>2404.1376</v>
      </c>
      <c r="BQ23" s="525">
        <v>7789.6575000000003</v>
      </c>
      <c r="BR23" s="453">
        <v>31842.296600000001</v>
      </c>
      <c r="BS23" s="525">
        <v>3020.799</v>
      </c>
      <c r="BT23" s="525">
        <v>3245.7278999999999</v>
      </c>
      <c r="BU23" s="525">
        <v>2922.1925000000001</v>
      </c>
      <c r="BV23" s="525">
        <v>9188.7194999999992</v>
      </c>
      <c r="BW23" s="525">
        <v>2812.9567999999999</v>
      </c>
      <c r="BX23" s="525">
        <v>3065.6378</v>
      </c>
      <c r="BY23" s="525">
        <v>3061.7903000000001</v>
      </c>
      <c r="BZ23" s="525">
        <v>8940.3848999999991</v>
      </c>
      <c r="CA23" s="525">
        <v>3688.1260000000002</v>
      </c>
      <c r="CB23" s="525">
        <v>3281.8256000000001</v>
      </c>
      <c r="CC23" s="525">
        <v>3353.2235000000001</v>
      </c>
      <c r="CD23" s="525">
        <v>10323.1751</v>
      </c>
      <c r="CE23" s="525">
        <v>3082.2069999999999</v>
      </c>
      <c r="CF23" s="525">
        <v>2828.9162999999999</v>
      </c>
      <c r="CG23" s="525">
        <v>2947.4991</v>
      </c>
      <c r="CH23" s="525">
        <v>8858.6223000000009</v>
      </c>
      <c r="CI23" s="453">
        <v>37310.901700000002</v>
      </c>
      <c r="CJ23" s="525">
        <v>3184.4657999999999</v>
      </c>
      <c r="CK23" s="525">
        <v>2574.7656000000002</v>
      </c>
      <c r="CL23" s="525">
        <v>2668.4782</v>
      </c>
      <c r="CM23" s="525">
        <v>8427.7095000000008</v>
      </c>
      <c r="CN23" s="525">
        <v>2587.5544</v>
      </c>
      <c r="CO23" s="525">
        <v>2670.7202000000002</v>
      </c>
      <c r="CP23" s="525">
        <v>2301.0484999999999</v>
      </c>
      <c r="CQ23" s="525">
        <v>7559.3230000000003</v>
      </c>
      <c r="CR23" s="525">
        <v>2571.6932999999999</v>
      </c>
      <c r="CS23" s="525">
        <v>2407.7269000000001</v>
      </c>
      <c r="CT23" s="525">
        <v>2119.2381</v>
      </c>
      <c r="CU23" s="525">
        <v>7098.6583000000001</v>
      </c>
      <c r="CV23" s="525">
        <v>2300.6089000000002</v>
      </c>
      <c r="CW23" s="525">
        <v>1952.7840000000001</v>
      </c>
      <c r="CX23" s="525">
        <v>2247.7584000000002</v>
      </c>
      <c r="CY23" s="525">
        <v>6501.1513000000004</v>
      </c>
      <c r="CZ23" s="453">
        <v>29586.842100000002</v>
      </c>
      <c r="DA23" s="78" t="s">
        <v>416</v>
      </c>
      <c r="DB23" s="79"/>
      <c r="DC23" s="57"/>
      <c r="DE23" s="45"/>
      <c r="DF23" s="45"/>
    </row>
    <row r="24" spans="1:110" ht="18" customHeight="1" x14ac:dyDescent="0.5">
      <c r="A24" s="72"/>
      <c r="B24" s="73" t="s">
        <v>179</v>
      </c>
      <c r="C24" s="522">
        <v>621.86739999999998</v>
      </c>
      <c r="D24" s="523">
        <v>573.21640000000002</v>
      </c>
      <c r="E24" s="523">
        <v>693.55520000000001</v>
      </c>
      <c r="F24" s="523">
        <v>1888.6389999999999</v>
      </c>
      <c r="G24" s="523">
        <v>527.65819999999997</v>
      </c>
      <c r="H24" s="523">
        <v>752.02700000000004</v>
      </c>
      <c r="I24" s="523">
        <v>594.62109999999996</v>
      </c>
      <c r="J24" s="523">
        <v>1874.3063</v>
      </c>
      <c r="K24" s="523">
        <v>684.87819999999999</v>
      </c>
      <c r="L24" s="523">
        <v>746.48140000000001</v>
      </c>
      <c r="M24" s="523">
        <v>754.21310000000005</v>
      </c>
      <c r="N24" s="523">
        <v>2185.5727000000002</v>
      </c>
      <c r="O24" s="523">
        <v>684.57870000000003</v>
      </c>
      <c r="P24" s="523">
        <v>600.39949999999999</v>
      </c>
      <c r="Q24" s="523">
        <v>599.5675</v>
      </c>
      <c r="R24" s="523">
        <v>1884.5456999999999</v>
      </c>
      <c r="S24" s="546">
        <v>7833.0636999999997</v>
      </c>
      <c r="T24" s="523">
        <v>620.42160000000001</v>
      </c>
      <c r="U24" s="523">
        <v>701.6182</v>
      </c>
      <c r="V24" s="523">
        <v>743.74249999999995</v>
      </c>
      <c r="W24" s="523">
        <v>2065.7822999999999</v>
      </c>
      <c r="X24" s="523">
        <v>580.17520000000002</v>
      </c>
      <c r="Y24" s="523">
        <v>839.58</v>
      </c>
      <c r="Z24" s="523">
        <v>624.29139999999995</v>
      </c>
      <c r="AA24" s="523">
        <v>2044.0467000000001</v>
      </c>
      <c r="AB24" s="523">
        <v>813.04100000000005</v>
      </c>
      <c r="AC24" s="523">
        <v>882.34379999999999</v>
      </c>
      <c r="AD24" s="523">
        <v>802.57190000000003</v>
      </c>
      <c r="AE24" s="523">
        <v>2497.9566</v>
      </c>
      <c r="AF24" s="523">
        <v>735.60400000000004</v>
      </c>
      <c r="AG24" s="523">
        <v>696.36329999999998</v>
      </c>
      <c r="AH24" s="523">
        <v>671.50800000000004</v>
      </c>
      <c r="AI24" s="523">
        <v>2103.4753000000001</v>
      </c>
      <c r="AJ24" s="452">
        <v>8711.2608999999993</v>
      </c>
      <c r="AK24" s="523">
        <v>704.65039999999999</v>
      </c>
      <c r="AL24" s="523">
        <v>722.20330000000001</v>
      </c>
      <c r="AM24" s="523">
        <v>676.40309999999999</v>
      </c>
      <c r="AN24" s="523">
        <v>2103.2568999999999</v>
      </c>
      <c r="AO24" s="523">
        <v>735.27670000000001</v>
      </c>
      <c r="AP24" s="523">
        <v>864.4248</v>
      </c>
      <c r="AQ24" s="523">
        <v>692.91369999999995</v>
      </c>
      <c r="AR24" s="523">
        <v>2292.6152000000002</v>
      </c>
      <c r="AS24" s="523">
        <v>915.36369999999999</v>
      </c>
      <c r="AT24" s="523">
        <v>903.97889999999995</v>
      </c>
      <c r="AU24" s="523">
        <v>903.64880000000005</v>
      </c>
      <c r="AV24" s="523">
        <v>2722.9913999999999</v>
      </c>
      <c r="AW24" s="523">
        <v>908.20780000000002</v>
      </c>
      <c r="AX24" s="523">
        <v>851.98829999999998</v>
      </c>
      <c r="AY24" s="523">
        <v>913.80799999999999</v>
      </c>
      <c r="AZ24" s="523">
        <v>2674.0041000000001</v>
      </c>
      <c r="BA24" s="452">
        <v>9792.8677000000007</v>
      </c>
      <c r="BB24" s="522">
        <v>507.74020000000002</v>
      </c>
      <c r="BC24" s="523">
        <v>387.09699999999998</v>
      </c>
      <c r="BD24" s="523">
        <v>493.79500000000002</v>
      </c>
      <c r="BE24" s="523">
        <v>1388.6321</v>
      </c>
      <c r="BF24" s="523">
        <v>344.37599999999998</v>
      </c>
      <c r="BG24" s="523">
        <v>487.03660000000002</v>
      </c>
      <c r="BH24" s="523">
        <v>555.43409999999994</v>
      </c>
      <c r="BI24" s="523">
        <v>1386.8467000000001</v>
      </c>
      <c r="BJ24" s="523">
        <v>518.22889999999995</v>
      </c>
      <c r="BK24" s="523">
        <v>570.476</v>
      </c>
      <c r="BL24" s="523">
        <v>548.47569999999996</v>
      </c>
      <c r="BM24" s="523">
        <v>1637.1805999999999</v>
      </c>
      <c r="BN24" s="523">
        <v>484.84010000000001</v>
      </c>
      <c r="BO24" s="523">
        <v>460.62759999999997</v>
      </c>
      <c r="BP24" s="523">
        <v>504.6721</v>
      </c>
      <c r="BQ24" s="523">
        <v>1450.1397999999999</v>
      </c>
      <c r="BR24" s="452">
        <v>5862.7992000000004</v>
      </c>
      <c r="BS24" s="523">
        <v>437.31420000000003</v>
      </c>
      <c r="BT24" s="523">
        <v>456.38560000000001</v>
      </c>
      <c r="BU24" s="523">
        <v>458.9735</v>
      </c>
      <c r="BV24" s="523">
        <v>1352.6732999999999</v>
      </c>
      <c r="BW24" s="523">
        <v>408.26920000000001</v>
      </c>
      <c r="BX24" s="523">
        <v>537.66489999999999</v>
      </c>
      <c r="BY24" s="523">
        <v>534.32860000000005</v>
      </c>
      <c r="BZ24" s="523">
        <v>1480.2627</v>
      </c>
      <c r="CA24" s="523">
        <v>537.62040000000002</v>
      </c>
      <c r="CB24" s="523">
        <v>483.78680000000003</v>
      </c>
      <c r="CC24" s="523">
        <v>570.69389999999999</v>
      </c>
      <c r="CD24" s="523">
        <v>1592.1010000000001</v>
      </c>
      <c r="CE24" s="523">
        <v>548.86090000000002</v>
      </c>
      <c r="CF24" s="523">
        <v>475.81459999999998</v>
      </c>
      <c r="CG24" s="523">
        <v>556.38040000000001</v>
      </c>
      <c r="CH24" s="523">
        <v>1581.0559000000001</v>
      </c>
      <c r="CI24" s="452">
        <v>6006.0928000000004</v>
      </c>
      <c r="CJ24" s="523">
        <v>457.74740000000003</v>
      </c>
      <c r="CK24" s="523">
        <v>478.14179999999999</v>
      </c>
      <c r="CL24" s="523">
        <v>494.64569999999998</v>
      </c>
      <c r="CM24" s="523">
        <v>1430.5349000000001</v>
      </c>
      <c r="CN24" s="523">
        <v>491.82510000000002</v>
      </c>
      <c r="CO24" s="523">
        <v>601.22630000000004</v>
      </c>
      <c r="CP24" s="523">
        <v>499.6619</v>
      </c>
      <c r="CQ24" s="523">
        <v>1592.7134000000001</v>
      </c>
      <c r="CR24" s="523">
        <v>567.15509999999995</v>
      </c>
      <c r="CS24" s="523">
        <v>496.50830000000002</v>
      </c>
      <c r="CT24" s="523">
        <v>580.81290000000001</v>
      </c>
      <c r="CU24" s="523">
        <v>1644.4763</v>
      </c>
      <c r="CV24" s="523">
        <v>507.29250000000002</v>
      </c>
      <c r="CW24" s="523">
        <v>579.25930000000005</v>
      </c>
      <c r="CX24" s="523">
        <v>577.91039999999998</v>
      </c>
      <c r="CY24" s="523">
        <v>1664.4621</v>
      </c>
      <c r="CZ24" s="452">
        <v>6332.1867000000002</v>
      </c>
      <c r="DA24" s="74" t="s">
        <v>406</v>
      </c>
      <c r="DB24" s="75"/>
      <c r="DC24" s="57"/>
      <c r="DE24" s="45"/>
      <c r="DF24" s="45"/>
    </row>
    <row r="25" spans="1:110" ht="18" customHeight="1" x14ac:dyDescent="0.5">
      <c r="A25" s="76"/>
      <c r="B25" s="77" t="s">
        <v>123</v>
      </c>
      <c r="C25" s="524">
        <v>330.22289999999998</v>
      </c>
      <c r="D25" s="525">
        <v>339.03359999999998</v>
      </c>
      <c r="E25" s="525">
        <v>456.1832</v>
      </c>
      <c r="F25" s="525">
        <v>1125.4395999999999</v>
      </c>
      <c r="G25" s="525">
        <v>325.77159999999998</v>
      </c>
      <c r="H25" s="525">
        <v>614.25070000000005</v>
      </c>
      <c r="I25" s="525">
        <v>334.75400000000002</v>
      </c>
      <c r="J25" s="525">
        <v>1274.7763</v>
      </c>
      <c r="K25" s="525">
        <v>373.34730000000002</v>
      </c>
      <c r="L25" s="525">
        <v>333.92930000000001</v>
      </c>
      <c r="M25" s="525">
        <v>309.8587</v>
      </c>
      <c r="N25" s="525">
        <v>1017.1353</v>
      </c>
      <c r="O25" s="525">
        <v>377.8895</v>
      </c>
      <c r="P25" s="525">
        <v>414.44970000000001</v>
      </c>
      <c r="Q25" s="525">
        <v>343.03100000000001</v>
      </c>
      <c r="R25" s="525">
        <v>1135.3702000000001</v>
      </c>
      <c r="S25" s="547">
        <v>4552.7214999999997</v>
      </c>
      <c r="T25" s="525">
        <v>366.1474</v>
      </c>
      <c r="U25" s="525">
        <v>381.40570000000002</v>
      </c>
      <c r="V25" s="525">
        <v>346.60410000000002</v>
      </c>
      <c r="W25" s="525">
        <v>1094.1572000000001</v>
      </c>
      <c r="X25" s="525">
        <v>282.9203</v>
      </c>
      <c r="Y25" s="525">
        <v>356.9726</v>
      </c>
      <c r="Z25" s="525">
        <v>308.0478</v>
      </c>
      <c r="AA25" s="525">
        <v>947.94069999999999</v>
      </c>
      <c r="AB25" s="525">
        <v>327.76609999999999</v>
      </c>
      <c r="AC25" s="525">
        <v>327.85809999999998</v>
      </c>
      <c r="AD25" s="525">
        <v>324.28480000000002</v>
      </c>
      <c r="AE25" s="525">
        <v>979.90899999999999</v>
      </c>
      <c r="AF25" s="525">
        <v>375.7876</v>
      </c>
      <c r="AG25" s="525">
        <v>432.38740000000001</v>
      </c>
      <c r="AH25" s="525">
        <v>421.0111</v>
      </c>
      <c r="AI25" s="525">
        <v>1229.1860999999999</v>
      </c>
      <c r="AJ25" s="453">
        <v>4251.1930000000002</v>
      </c>
      <c r="AK25" s="525">
        <v>331.19420000000002</v>
      </c>
      <c r="AL25" s="525">
        <v>326.83980000000003</v>
      </c>
      <c r="AM25" s="525">
        <v>382.27710000000002</v>
      </c>
      <c r="AN25" s="525">
        <v>1040.3109999999999</v>
      </c>
      <c r="AO25" s="525">
        <v>334.69799999999998</v>
      </c>
      <c r="AP25" s="525">
        <v>416.40859999999998</v>
      </c>
      <c r="AQ25" s="525">
        <v>342.51740000000001</v>
      </c>
      <c r="AR25" s="525">
        <v>1093.624</v>
      </c>
      <c r="AS25" s="525">
        <v>367.59629999999999</v>
      </c>
      <c r="AT25" s="525">
        <v>352.71159999999998</v>
      </c>
      <c r="AU25" s="525">
        <v>389.82060000000001</v>
      </c>
      <c r="AV25" s="525">
        <v>1110.1286</v>
      </c>
      <c r="AW25" s="525">
        <v>360.37180000000001</v>
      </c>
      <c r="AX25" s="525">
        <v>433.27379999999999</v>
      </c>
      <c r="AY25" s="525">
        <v>388.86579999999998</v>
      </c>
      <c r="AZ25" s="525">
        <v>1182.5115000000001</v>
      </c>
      <c r="BA25" s="453">
        <v>4426.5751</v>
      </c>
      <c r="BB25" s="524">
        <v>972.89149999999995</v>
      </c>
      <c r="BC25" s="525">
        <v>877.88819999999998</v>
      </c>
      <c r="BD25" s="525">
        <v>922.27200000000005</v>
      </c>
      <c r="BE25" s="525">
        <v>2773.0518000000002</v>
      </c>
      <c r="BF25" s="525">
        <v>746.67219999999998</v>
      </c>
      <c r="BG25" s="525">
        <v>828.77020000000005</v>
      </c>
      <c r="BH25" s="525">
        <v>600.59310000000005</v>
      </c>
      <c r="BI25" s="525">
        <v>2176.0355</v>
      </c>
      <c r="BJ25" s="525">
        <v>651.91989999999998</v>
      </c>
      <c r="BK25" s="525">
        <v>753.46870000000001</v>
      </c>
      <c r="BL25" s="525">
        <v>660.61040000000003</v>
      </c>
      <c r="BM25" s="525">
        <v>2065.9989999999998</v>
      </c>
      <c r="BN25" s="525">
        <v>729.22190000000001</v>
      </c>
      <c r="BO25" s="525">
        <v>657.04700000000003</v>
      </c>
      <c r="BP25" s="525">
        <v>657.16449999999998</v>
      </c>
      <c r="BQ25" s="525">
        <v>2043.4333999999999</v>
      </c>
      <c r="BR25" s="453">
        <v>9058.5197000000007</v>
      </c>
      <c r="BS25" s="525">
        <v>789.06730000000005</v>
      </c>
      <c r="BT25" s="525">
        <v>766.70920000000001</v>
      </c>
      <c r="BU25" s="525">
        <v>701.96270000000004</v>
      </c>
      <c r="BV25" s="525">
        <v>2257.7392</v>
      </c>
      <c r="BW25" s="525">
        <v>639.57500000000005</v>
      </c>
      <c r="BX25" s="525">
        <v>671.90959999999995</v>
      </c>
      <c r="BY25" s="525">
        <v>653.87580000000003</v>
      </c>
      <c r="BZ25" s="525">
        <v>1965.3604</v>
      </c>
      <c r="CA25" s="525">
        <v>604.44179999999994</v>
      </c>
      <c r="CB25" s="525">
        <v>663.14790000000005</v>
      </c>
      <c r="CC25" s="525">
        <v>713.81529999999998</v>
      </c>
      <c r="CD25" s="525">
        <v>1981.405</v>
      </c>
      <c r="CE25" s="525">
        <v>750.68589999999995</v>
      </c>
      <c r="CF25" s="525">
        <v>760.84780000000001</v>
      </c>
      <c r="CG25" s="525">
        <v>987.02290000000005</v>
      </c>
      <c r="CH25" s="525">
        <v>2498.5565999999999</v>
      </c>
      <c r="CI25" s="453">
        <v>8703.0611000000008</v>
      </c>
      <c r="CJ25" s="525">
        <v>831.60490000000004</v>
      </c>
      <c r="CK25" s="525">
        <v>758.50699999999995</v>
      </c>
      <c r="CL25" s="525">
        <v>799.41650000000004</v>
      </c>
      <c r="CM25" s="525">
        <v>2389.5284000000001</v>
      </c>
      <c r="CN25" s="525">
        <v>809.93389999999999</v>
      </c>
      <c r="CO25" s="525">
        <v>830.56889999999999</v>
      </c>
      <c r="CP25" s="525">
        <v>692.25570000000005</v>
      </c>
      <c r="CQ25" s="525">
        <v>2332.7584999999999</v>
      </c>
      <c r="CR25" s="525">
        <v>801.40340000000003</v>
      </c>
      <c r="CS25" s="525">
        <v>883.58100000000002</v>
      </c>
      <c r="CT25" s="525">
        <v>837.00540000000001</v>
      </c>
      <c r="CU25" s="525">
        <v>2521.9897000000001</v>
      </c>
      <c r="CV25" s="525">
        <v>823.50070000000005</v>
      </c>
      <c r="CW25" s="525">
        <v>889.37469999999996</v>
      </c>
      <c r="CX25" s="525">
        <v>1049.6283000000001</v>
      </c>
      <c r="CY25" s="525">
        <v>2762.5037000000002</v>
      </c>
      <c r="CZ25" s="453">
        <v>10006.7803</v>
      </c>
      <c r="DA25" s="78" t="s">
        <v>409</v>
      </c>
      <c r="DB25" s="79"/>
      <c r="DC25" s="57"/>
      <c r="DE25" s="45"/>
      <c r="DF25" s="45"/>
    </row>
    <row r="26" spans="1:110" ht="18" customHeight="1" x14ac:dyDescent="0.5">
      <c r="A26" s="72"/>
      <c r="B26" s="73" t="s">
        <v>182</v>
      </c>
      <c r="C26" s="522">
        <v>79.964699999999993</v>
      </c>
      <c r="D26" s="523">
        <v>93.239500000000007</v>
      </c>
      <c r="E26" s="523">
        <v>98.275999999999996</v>
      </c>
      <c r="F26" s="523">
        <v>271.48020000000002</v>
      </c>
      <c r="G26" s="523">
        <v>61.718499999999999</v>
      </c>
      <c r="H26" s="523">
        <v>96.0946</v>
      </c>
      <c r="I26" s="523">
        <v>82.956800000000001</v>
      </c>
      <c r="J26" s="523">
        <v>240.76990000000001</v>
      </c>
      <c r="K26" s="523">
        <v>99.190700000000007</v>
      </c>
      <c r="L26" s="523">
        <v>123.0908</v>
      </c>
      <c r="M26" s="523">
        <v>182.1661</v>
      </c>
      <c r="N26" s="523">
        <v>404.44749999999999</v>
      </c>
      <c r="O26" s="523">
        <v>166.08260000000001</v>
      </c>
      <c r="P26" s="523">
        <v>158.2039</v>
      </c>
      <c r="Q26" s="523">
        <v>180.1737</v>
      </c>
      <c r="R26" s="523">
        <v>504.46019999999999</v>
      </c>
      <c r="S26" s="546">
        <v>1421.1578999999999</v>
      </c>
      <c r="T26" s="523">
        <v>203.5573</v>
      </c>
      <c r="U26" s="523">
        <v>210.33850000000001</v>
      </c>
      <c r="V26" s="523">
        <v>214.0899</v>
      </c>
      <c r="W26" s="523">
        <v>627.98569999999995</v>
      </c>
      <c r="X26" s="523">
        <v>160.8175</v>
      </c>
      <c r="Y26" s="523">
        <v>191.86799999999999</v>
      </c>
      <c r="Z26" s="523">
        <v>147.1172</v>
      </c>
      <c r="AA26" s="523">
        <v>499.80270000000002</v>
      </c>
      <c r="AB26" s="523">
        <v>208.5172</v>
      </c>
      <c r="AC26" s="523">
        <v>204.3135</v>
      </c>
      <c r="AD26" s="523">
        <v>195.23259999999999</v>
      </c>
      <c r="AE26" s="523">
        <v>608.0634</v>
      </c>
      <c r="AF26" s="523">
        <v>258.30930000000001</v>
      </c>
      <c r="AG26" s="523">
        <v>251.08779999999999</v>
      </c>
      <c r="AH26" s="523">
        <v>266.17869999999999</v>
      </c>
      <c r="AI26" s="523">
        <v>775.57590000000005</v>
      </c>
      <c r="AJ26" s="452">
        <v>2511.4277000000002</v>
      </c>
      <c r="AK26" s="523">
        <v>294.85059999999999</v>
      </c>
      <c r="AL26" s="523">
        <v>334.14580000000001</v>
      </c>
      <c r="AM26" s="523">
        <v>314.9221</v>
      </c>
      <c r="AN26" s="523">
        <v>943.91849999999999</v>
      </c>
      <c r="AO26" s="523">
        <v>293.35019999999997</v>
      </c>
      <c r="AP26" s="523">
        <v>398.39440000000002</v>
      </c>
      <c r="AQ26" s="523">
        <v>314.28649999999999</v>
      </c>
      <c r="AR26" s="523">
        <v>1006.0311</v>
      </c>
      <c r="AS26" s="523">
        <v>375.68380000000002</v>
      </c>
      <c r="AT26" s="523">
        <v>370.12610000000001</v>
      </c>
      <c r="AU26" s="523">
        <v>388.15190000000001</v>
      </c>
      <c r="AV26" s="523">
        <v>1133.9618</v>
      </c>
      <c r="AW26" s="523">
        <v>384.16359999999997</v>
      </c>
      <c r="AX26" s="523">
        <v>435.39550000000003</v>
      </c>
      <c r="AY26" s="523">
        <v>423.00380000000001</v>
      </c>
      <c r="AZ26" s="523">
        <v>1242.5630000000001</v>
      </c>
      <c r="BA26" s="452">
        <v>4326.4744000000001</v>
      </c>
      <c r="BB26" s="522">
        <v>95.029399999999995</v>
      </c>
      <c r="BC26" s="523">
        <v>103.9585</v>
      </c>
      <c r="BD26" s="523">
        <v>157.82509999999999</v>
      </c>
      <c r="BE26" s="523">
        <v>356.81310000000002</v>
      </c>
      <c r="BF26" s="523">
        <v>102.8567</v>
      </c>
      <c r="BG26" s="523">
        <v>132.72389999999999</v>
      </c>
      <c r="BH26" s="523">
        <v>121.7646</v>
      </c>
      <c r="BI26" s="523">
        <v>357.34519999999998</v>
      </c>
      <c r="BJ26" s="523">
        <v>91.174099999999996</v>
      </c>
      <c r="BK26" s="523">
        <v>98.554900000000004</v>
      </c>
      <c r="BL26" s="523">
        <v>82.212599999999995</v>
      </c>
      <c r="BM26" s="523">
        <v>271.94159999999999</v>
      </c>
      <c r="BN26" s="523">
        <v>110.2136</v>
      </c>
      <c r="BO26" s="523">
        <v>100.09690000000001</v>
      </c>
      <c r="BP26" s="523">
        <v>126.0558</v>
      </c>
      <c r="BQ26" s="523">
        <v>336.36630000000002</v>
      </c>
      <c r="BR26" s="452">
        <v>1322.4662000000001</v>
      </c>
      <c r="BS26" s="523">
        <v>139.71209999999999</v>
      </c>
      <c r="BT26" s="523">
        <v>172.33</v>
      </c>
      <c r="BU26" s="523">
        <v>179.05359999999999</v>
      </c>
      <c r="BV26" s="523">
        <v>491.09559999999999</v>
      </c>
      <c r="BW26" s="523">
        <v>154.1919</v>
      </c>
      <c r="BX26" s="523">
        <v>223.85990000000001</v>
      </c>
      <c r="BY26" s="523">
        <v>172.49039999999999</v>
      </c>
      <c r="BZ26" s="523">
        <v>550.54219999999998</v>
      </c>
      <c r="CA26" s="523">
        <v>205.27170000000001</v>
      </c>
      <c r="CB26" s="523">
        <v>202.67179999999999</v>
      </c>
      <c r="CC26" s="523">
        <v>192.03970000000001</v>
      </c>
      <c r="CD26" s="523">
        <v>599.98320000000001</v>
      </c>
      <c r="CE26" s="523">
        <v>246.227</v>
      </c>
      <c r="CF26" s="523">
        <v>215.5994</v>
      </c>
      <c r="CG26" s="523">
        <v>269.57639999999998</v>
      </c>
      <c r="CH26" s="523">
        <v>731.40279999999996</v>
      </c>
      <c r="CI26" s="452">
        <v>2373.0237999999999</v>
      </c>
      <c r="CJ26" s="523">
        <v>281.26130000000001</v>
      </c>
      <c r="CK26" s="523">
        <v>269.77969999999999</v>
      </c>
      <c r="CL26" s="523">
        <v>348.71460000000002</v>
      </c>
      <c r="CM26" s="523">
        <v>899.75559999999996</v>
      </c>
      <c r="CN26" s="523">
        <v>309.31009999999998</v>
      </c>
      <c r="CO26" s="523">
        <v>416.4169</v>
      </c>
      <c r="CP26" s="523">
        <v>326.03649999999999</v>
      </c>
      <c r="CQ26" s="523">
        <v>1051.7635</v>
      </c>
      <c r="CR26" s="523">
        <v>454.73930000000001</v>
      </c>
      <c r="CS26" s="523">
        <v>367.8141</v>
      </c>
      <c r="CT26" s="523">
        <v>369.48379999999997</v>
      </c>
      <c r="CU26" s="523">
        <v>1192.0371</v>
      </c>
      <c r="CV26" s="523">
        <v>290.2681</v>
      </c>
      <c r="CW26" s="523">
        <v>432.00549999999998</v>
      </c>
      <c r="CX26" s="523">
        <v>380.31779999999998</v>
      </c>
      <c r="CY26" s="523">
        <v>1102.5914</v>
      </c>
      <c r="CZ26" s="452">
        <v>4246.1476000000002</v>
      </c>
      <c r="DA26" s="74" t="s">
        <v>413</v>
      </c>
      <c r="DB26" s="75"/>
      <c r="DC26" s="57"/>
      <c r="DE26" s="45"/>
      <c r="DF26" s="45"/>
    </row>
    <row r="27" spans="1:110" ht="18" customHeight="1" x14ac:dyDescent="0.5">
      <c r="A27" s="76"/>
      <c r="B27" s="77" t="s">
        <v>174</v>
      </c>
      <c r="C27" s="524">
        <v>152.0488</v>
      </c>
      <c r="D27" s="525">
        <v>173.52879999999999</v>
      </c>
      <c r="E27" s="525">
        <v>184.5787</v>
      </c>
      <c r="F27" s="525">
        <v>510.15620000000001</v>
      </c>
      <c r="G27" s="525">
        <v>134.25909999999999</v>
      </c>
      <c r="H27" s="525">
        <v>182.42509999999999</v>
      </c>
      <c r="I27" s="525">
        <v>165.16159999999999</v>
      </c>
      <c r="J27" s="525">
        <v>481.84570000000002</v>
      </c>
      <c r="K27" s="525">
        <v>162.3339</v>
      </c>
      <c r="L27" s="525">
        <v>170.46799999999999</v>
      </c>
      <c r="M27" s="525">
        <v>196.71619999999999</v>
      </c>
      <c r="N27" s="525">
        <v>529.5181</v>
      </c>
      <c r="O27" s="525">
        <v>211.6112</v>
      </c>
      <c r="P27" s="525">
        <v>213.99780000000001</v>
      </c>
      <c r="Q27" s="525">
        <v>248.50479999999999</v>
      </c>
      <c r="R27" s="525">
        <v>674.11389999999994</v>
      </c>
      <c r="S27" s="547">
        <v>2195.6338999999998</v>
      </c>
      <c r="T27" s="525">
        <v>200.9615</v>
      </c>
      <c r="U27" s="525">
        <v>228.005</v>
      </c>
      <c r="V27" s="525">
        <v>246.04679999999999</v>
      </c>
      <c r="W27" s="525">
        <v>675.01329999999996</v>
      </c>
      <c r="X27" s="525">
        <v>205.8794</v>
      </c>
      <c r="Y27" s="525">
        <v>270.28269999999998</v>
      </c>
      <c r="Z27" s="525">
        <v>229.08269999999999</v>
      </c>
      <c r="AA27" s="525">
        <v>705.24480000000005</v>
      </c>
      <c r="AB27" s="525">
        <v>271.73520000000002</v>
      </c>
      <c r="AC27" s="525">
        <v>297.19310000000002</v>
      </c>
      <c r="AD27" s="525">
        <v>338.38229999999999</v>
      </c>
      <c r="AE27" s="525">
        <v>907.31050000000005</v>
      </c>
      <c r="AF27" s="525">
        <v>333.27929999999998</v>
      </c>
      <c r="AG27" s="525">
        <v>273.1105</v>
      </c>
      <c r="AH27" s="525">
        <v>358.9264</v>
      </c>
      <c r="AI27" s="525">
        <v>965.31619999999998</v>
      </c>
      <c r="AJ27" s="453">
        <v>3252.8849</v>
      </c>
      <c r="AK27" s="525">
        <v>265.24369999999999</v>
      </c>
      <c r="AL27" s="525">
        <v>296.57709999999997</v>
      </c>
      <c r="AM27" s="525">
        <v>291.19290000000001</v>
      </c>
      <c r="AN27" s="525">
        <v>853.01379999999995</v>
      </c>
      <c r="AO27" s="525">
        <v>257.0061</v>
      </c>
      <c r="AP27" s="525">
        <v>351.8809</v>
      </c>
      <c r="AQ27" s="525">
        <v>331.69470000000001</v>
      </c>
      <c r="AR27" s="525">
        <v>940.58169999999996</v>
      </c>
      <c r="AS27" s="525">
        <v>359.08339999999998</v>
      </c>
      <c r="AT27" s="525">
        <v>346.7362</v>
      </c>
      <c r="AU27" s="525">
        <v>329.3682</v>
      </c>
      <c r="AV27" s="525">
        <v>1035.1877999999999</v>
      </c>
      <c r="AW27" s="525">
        <v>336.16379999999998</v>
      </c>
      <c r="AX27" s="525">
        <v>492.9984</v>
      </c>
      <c r="AY27" s="525">
        <v>573.41480000000001</v>
      </c>
      <c r="AZ27" s="525">
        <v>1402.577</v>
      </c>
      <c r="BA27" s="453">
        <v>4231.3603000000003</v>
      </c>
      <c r="BB27" s="524">
        <v>169.35830000000001</v>
      </c>
      <c r="BC27" s="525">
        <v>170.4255</v>
      </c>
      <c r="BD27" s="525">
        <v>205.13560000000001</v>
      </c>
      <c r="BE27" s="525">
        <v>544.9194</v>
      </c>
      <c r="BF27" s="525">
        <v>153.22810000000001</v>
      </c>
      <c r="BG27" s="525">
        <v>182.75700000000001</v>
      </c>
      <c r="BH27" s="525">
        <v>159.79040000000001</v>
      </c>
      <c r="BI27" s="525">
        <v>495.7756</v>
      </c>
      <c r="BJ27" s="525">
        <v>173.12299999999999</v>
      </c>
      <c r="BK27" s="525">
        <v>206.2039</v>
      </c>
      <c r="BL27" s="525">
        <v>180.6465</v>
      </c>
      <c r="BM27" s="525">
        <v>559.97349999999994</v>
      </c>
      <c r="BN27" s="525">
        <v>188.04830000000001</v>
      </c>
      <c r="BO27" s="525">
        <v>169.20439999999999</v>
      </c>
      <c r="BP27" s="525">
        <v>224.15129999999999</v>
      </c>
      <c r="BQ27" s="525">
        <v>581.404</v>
      </c>
      <c r="BR27" s="453">
        <v>2182.0725000000002</v>
      </c>
      <c r="BS27" s="525">
        <v>240.80260000000001</v>
      </c>
      <c r="BT27" s="525">
        <v>267.44619999999998</v>
      </c>
      <c r="BU27" s="525">
        <v>246.91849999999999</v>
      </c>
      <c r="BV27" s="525">
        <v>755.16740000000004</v>
      </c>
      <c r="BW27" s="525">
        <v>241.36670000000001</v>
      </c>
      <c r="BX27" s="525">
        <v>269.40890000000002</v>
      </c>
      <c r="BY27" s="525">
        <v>203.0453</v>
      </c>
      <c r="BZ27" s="525">
        <v>713.82079999999996</v>
      </c>
      <c r="CA27" s="525">
        <v>278.21559999999999</v>
      </c>
      <c r="CB27" s="525">
        <v>281.05619999999999</v>
      </c>
      <c r="CC27" s="525">
        <v>285.55489999999998</v>
      </c>
      <c r="CD27" s="525">
        <v>844.82669999999996</v>
      </c>
      <c r="CE27" s="525">
        <v>313.99759999999998</v>
      </c>
      <c r="CF27" s="525">
        <v>288.11070000000001</v>
      </c>
      <c r="CG27" s="525">
        <v>307.58210000000003</v>
      </c>
      <c r="CH27" s="525">
        <v>909.69039999999995</v>
      </c>
      <c r="CI27" s="453">
        <v>3223.5052000000001</v>
      </c>
      <c r="CJ27" s="525">
        <v>319.11720000000003</v>
      </c>
      <c r="CK27" s="525">
        <v>322.61599999999999</v>
      </c>
      <c r="CL27" s="525">
        <v>281.5324</v>
      </c>
      <c r="CM27" s="525">
        <v>923.26559999999995</v>
      </c>
      <c r="CN27" s="525">
        <v>305.14</v>
      </c>
      <c r="CO27" s="525">
        <v>401.79969999999997</v>
      </c>
      <c r="CP27" s="525">
        <v>290.94619999999998</v>
      </c>
      <c r="CQ27" s="525">
        <v>997.88589999999999</v>
      </c>
      <c r="CR27" s="525">
        <v>386.93900000000002</v>
      </c>
      <c r="CS27" s="525">
        <v>346.2192</v>
      </c>
      <c r="CT27" s="525">
        <v>341.36450000000002</v>
      </c>
      <c r="CU27" s="525">
        <v>1074.5228</v>
      </c>
      <c r="CV27" s="525">
        <v>380.12060000000002</v>
      </c>
      <c r="CW27" s="525">
        <v>396.83760000000001</v>
      </c>
      <c r="CX27" s="525">
        <v>492.59679999999997</v>
      </c>
      <c r="CY27" s="525">
        <v>1269.5550000000001</v>
      </c>
      <c r="CZ27" s="453">
        <v>4265.2294000000002</v>
      </c>
      <c r="DA27" s="78" t="s">
        <v>411</v>
      </c>
      <c r="DB27" s="79"/>
      <c r="DC27" s="57"/>
      <c r="DE27" s="45"/>
      <c r="DF27" s="45"/>
    </row>
    <row r="28" spans="1:110" ht="18" customHeight="1" x14ac:dyDescent="0.5">
      <c r="A28" s="72"/>
      <c r="B28" s="73" t="s">
        <v>180</v>
      </c>
      <c r="C28" s="522">
        <v>340.85849999999999</v>
      </c>
      <c r="D28" s="523">
        <v>298.51179999999999</v>
      </c>
      <c r="E28" s="523">
        <v>293.02170000000001</v>
      </c>
      <c r="F28" s="523">
        <v>932.39200000000005</v>
      </c>
      <c r="G28" s="523">
        <v>223.70660000000001</v>
      </c>
      <c r="H28" s="523">
        <v>299.33629999999999</v>
      </c>
      <c r="I28" s="523">
        <v>271.12610000000001</v>
      </c>
      <c r="J28" s="523">
        <v>794.16899999999998</v>
      </c>
      <c r="K28" s="523">
        <v>314.92329999999998</v>
      </c>
      <c r="L28" s="523">
        <v>281.3073</v>
      </c>
      <c r="M28" s="523">
        <v>272.0641</v>
      </c>
      <c r="N28" s="523">
        <v>868.29470000000003</v>
      </c>
      <c r="O28" s="523">
        <v>309.44900000000001</v>
      </c>
      <c r="P28" s="523">
        <v>281.36869999999999</v>
      </c>
      <c r="Q28" s="523">
        <v>280.92509999999999</v>
      </c>
      <c r="R28" s="523">
        <v>871.74279999999999</v>
      </c>
      <c r="S28" s="546">
        <v>3466.5985000000001</v>
      </c>
      <c r="T28" s="523">
        <v>320.23610000000002</v>
      </c>
      <c r="U28" s="523">
        <v>335.07299999999998</v>
      </c>
      <c r="V28" s="523">
        <v>357.49279999999999</v>
      </c>
      <c r="W28" s="523">
        <v>1012.8018</v>
      </c>
      <c r="X28" s="523">
        <v>270.61180000000002</v>
      </c>
      <c r="Y28" s="523">
        <v>356.23149999999998</v>
      </c>
      <c r="Z28" s="523">
        <v>310.05160000000001</v>
      </c>
      <c r="AA28" s="523">
        <v>936.89490000000001</v>
      </c>
      <c r="AB28" s="523">
        <v>339.2407</v>
      </c>
      <c r="AC28" s="523">
        <v>305.97539999999998</v>
      </c>
      <c r="AD28" s="523">
        <v>325.48540000000003</v>
      </c>
      <c r="AE28" s="523">
        <v>970.70150000000001</v>
      </c>
      <c r="AF28" s="523">
        <v>355.26330000000002</v>
      </c>
      <c r="AG28" s="523">
        <v>353.65030000000002</v>
      </c>
      <c r="AH28" s="523">
        <v>386.93470000000002</v>
      </c>
      <c r="AI28" s="523">
        <v>1095.8484000000001</v>
      </c>
      <c r="AJ28" s="452">
        <v>4016.2465999999999</v>
      </c>
      <c r="AK28" s="523">
        <v>352.47519999999997</v>
      </c>
      <c r="AL28" s="523">
        <v>314.61840000000001</v>
      </c>
      <c r="AM28" s="523">
        <v>376.97649999999999</v>
      </c>
      <c r="AN28" s="523">
        <v>1044.0702000000001</v>
      </c>
      <c r="AO28" s="523">
        <v>355.87450000000001</v>
      </c>
      <c r="AP28" s="523">
        <v>344.52949999999998</v>
      </c>
      <c r="AQ28" s="523">
        <v>261.44909999999999</v>
      </c>
      <c r="AR28" s="523">
        <v>961.85320000000002</v>
      </c>
      <c r="AS28" s="523">
        <v>340.6499</v>
      </c>
      <c r="AT28" s="523">
        <v>307.3349</v>
      </c>
      <c r="AU28" s="523">
        <v>357.42649999999998</v>
      </c>
      <c r="AV28" s="523">
        <v>1005.4112</v>
      </c>
      <c r="AW28" s="523">
        <v>373.48919999999998</v>
      </c>
      <c r="AX28" s="523">
        <v>393.0813</v>
      </c>
      <c r="AY28" s="523">
        <v>410.02670000000001</v>
      </c>
      <c r="AZ28" s="523">
        <v>1176.5971999999999</v>
      </c>
      <c r="BA28" s="452">
        <v>4187.9318000000003</v>
      </c>
      <c r="BB28" s="522">
        <v>151.06200000000001</v>
      </c>
      <c r="BC28" s="523">
        <v>169.79169999999999</v>
      </c>
      <c r="BD28" s="523">
        <v>152.59819999999999</v>
      </c>
      <c r="BE28" s="523">
        <v>473.452</v>
      </c>
      <c r="BF28" s="523">
        <v>104.84350000000001</v>
      </c>
      <c r="BG28" s="523">
        <v>128.41829999999999</v>
      </c>
      <c r="BH28" s="523">
        <v>128.4486</v>
      </c>
      <c r="BI28" s="523">
        <v>361.71039999999999</v>
      </c>
      <c r="BJ28" s="523">
        <v>145.73750000000001</v>
      </c>
      <c r="BK28" s="523">
        <v>146.87389999999999</v>
      </c>
      <c r="BL28" s="523">
        <v>122.3301</v>
      </c>
      <c r="BM28" s="523">
        <v>414.94150000000002</v>
      </c>
      <c r="BN28" s="523">
        <v>149.11959999999999</v>
      </c>
      <c r="BO28" s="523">
        <v>145.33430000000001</v>
      </c>
      <c r="BP28" s="523">
        <v>159.9539</v>
      </c>
      <c r="BQ28" s="523">
        <v>454.40780000000001</v>
      </c>
      <c r="BR28" s="452">
        <v>1704.5116</v>
      </c>
      <c r="BS28" s="523">
        <v>183.79599999999999</v>
      </c>
      <c r="BT28" s="523">
        <v>162.3921</v>
      </c>
      <c r="BU28" s="523">
        <v>202.6232</v>
      </c>
      <c r="BV28" s="523">
        <v>548.81140000000005</v>
      </c>
      <c r="BW28" s="523">
        <v>171.07570000000001</v>
      </c>
      <c r="BX28" s="523">
        <v>207.0444</v>
      </c>
      <c r="BY28" s="523">
        <v>162.30539999999999</v>
      </c>
      <c r="BZ28" s="523">
        <v>540.42550000000006</v>
      </c>
      <c r="CA28" s="523">
        <v>189.39400000000001</v>
      </c>
      <c r="CB28" s="523">
        <v>196.11439999999999</v>
      </c>
      <c r="CC28" s="523">
        <v>165.16589999999999</v>
      </c>
      <c r="CD28" s="523">
        <v>550.67430000000002</v>
      </c>
      <c r="CE28" s="523">
        <v>184.02699999999999</v>
      </c>
      <c r="CF28" s="523">
        <v>162.4221</v>
      </c>
      <c r="CG28" s="523">
        <v>194.43629999999999</v>
      </c>
      <c r="CH28" s="523">
        <v>540.8854</v>
      </c>
      <c r="CI28" s="452">
        <v>2180.7964999999999</v>
      </c>
      <c r="CJ28" s="523">
        <v>185.47790000000001</v>
      </c>
      <c r="CK28" s="523">
        <v>203.59800000000001</v>
      </c>
      <c r="CL28" s="523">
        <v>196.94319999999999</v>
      </c>
      <c r="CM28" s="523">
        <v>586.01919999999996</v>
      </c>
      <c r="CN28" s="523">
        <v>206.57769999999999</v>
      </c>
      <c r="CO28" s="523">
        <v>226.4153</v>
      </c>
      <c r="CP28" s="523">
        <v>163.62899999999999</v>
      </c>
      <c r="CQ28" s="523">
        <v>596.62189999999998</v>
      </c>
      <c r="CR28" s="523">
        <v>238.89529999999999</v>
      </c>
      <c r="CS28" s="523">
        <v>224.5393</v>
      </c>
      <c r="CT28" s="523">
        <v>214.31549999999999</v>
      </c>
      <c r="CU28" s="523">
        <v>677.75019999999995</v>
      </c>
      <c r="CV28" s="523">
        <v>207.2499</v>
      </c>
      <c r="CW28" s="523">
        <v>246.22659999999999</v>
      </c>
      <c r="CX28" s="523">
        <v>245.81010000000001</v>
      </c>
      <c r="CY28" s="523">
        <v>699.28660000000002</v>
      </c>
      <c r="CZ28" s="452">
        <v>2559.6779000000001</v>
      </c>
      <c r="DA28" s="74" t="s">
        <v>410</v>
      </c>
      <c r="DB28" s="75"/>
      <c r="DC28" s="57"/>
      <c r="DE28" s="45"/>
      <c r="DF28" s="45"/>
    </row>
    <row r="29" spans="1:110" ht="18" customHeight="1" x14ac:dyDescent="0.5">
      <c r="A29" s="76"/>
      <c r="B29" s="77" t="s">
        <v>183</v>
      </c>
      <c r="C29" s="524">
        <v>383.8066</v>
      </c>
      <c r="D29" s="525">
        <v>388.94349999999997</v>
      </c>
      <c r="E29" s="525">
        <v>470.35019999999997</v>
      </c>
      <c r="F29" s="525">
        <v>1243.1003000000001</v>
      </c>
      <c r="G29" s="525">
        <v>305.99779999999998</v>
      </c>
      <c r="H29" s="525">
        <v>377.60629999999998</v>
      </c>
      <c r="I29" s="525">
        <v>362.89949999999999</v>
      </c>
      <c r="J29" s="525">
        <v>1046.5036</v>
      </c>
      <c r="K29" s="525">
        <v>281.21890000000002</v>
      </c>
      <c r="L29" s="525">
        <v>350.25819999999999</v>
      </c>
      <c r="M29" s="525">
        <v>333.32319999999999</v>
      </c>
      <c r="N29" s="525">
        <v>964.80029999999999</v>
      </c>
      <c r="O29" s="525">
        <v>370.58569999999997</v>
      </c>
      <c r="P29" s="525">
        <v>348.78480000000002</v>
      </c>
      <c r="Q29" s="525">
        <v>358.17340000000002</v>
      </c>
      <c r="R29" s="525">
        <v>1077.5438999999999</v>
      </c>
      <c r="S29" s="547">
        <v>4331.9480999999996</v>
      </c>
      <c r="T29" s="525">
        <v>368.20229999999998</v>
      </c>
      <c r="U29" s="525">
        <v>427.24799999999999</v>
      </c>
      <c r="V29" s="525">
        <v>427.89859999999999</v>
      </c>
      <c r="W29" s="525">
        <v>1223.3488</v>
      </c>
      <c r="X29" s="525">
        <v>234.48679999999999</v>
      </c>
      <c r="Y29" s="525">
        <v>415.12240000000003</v>
      </c>
      <c r="Z29" s="525">
        <v>282.26650000000001</v>
      </c>
      <c r="AA29" s="525">
        <v>931.87580000000003</v>
      </c>
      <c r="AB29" s="525">
        <v>393.8972</v>
      </c>
      <c r="AC29" s="525">
        <v>395.74310000000003</v>
      </c>
      <c r="AD29" s="525">
        <v>406.39089999999999</v>
      </c>
      <c r="AE29" s="525">
        <v>1196.0311999999999</v>
      </c>
      <c r="AF29" s="525">
        <v>436.94459999999998</v>
      </c>
      <c r="AG29" s="525">
        <v>431.94069999999999</v>
      </c>
      <c r="AH29" s="525">
        <v>435.62389999999999</v>
      </c>
      <c r="AI29" s="525">
        <v>1304.5092</v>
      </c>
      <c r="AJ29" s="453">
        <v>4655.7649000000001</v>
      </c>
      <c r="AK29" s="525">
        <v>464.95100000000002</v>
      </c>
      <c r="AL29" s="525">
        <v>477.60860000000002</v>
      </c>
      <c r="AM29" s="525">
        <v>482.68669999999997</v>
      </c>
      <c r="AN29" s="525">
        <v>1425.2463</v>
      </c>
      <c r="AO29" s="525">
        <v>381.35120000000001</v>
      </c>
      <c r="AP29" s="525">
        <v>457.12990000000002</v>
      </c>
      <c r="AQ29" s="525">
        <v>398.85649999999998</v>
      </c>
      <c r="AR29" s="525">
        <v>1237.3376000000001</v>
      </c>
      <c r="AS29" s="525">
        <v>555.30380000000002</v>
      </c>
      <c r="AT29" s="525">
        <v>512.11</v>
      </c>
      <c r="AU29" s="525">
        <v>472.55169999999998</v>
      </c>
      <c r="AV29" s="525">
        <v>1539.9655</v>
      </c>
      <c r="AW29" s="525">
        <v>497.39510000000001</v>
      </c>
      <c r="AX29" s="525">
        <v>337.5231</v>
      </c>
      <c r="AY29" s="525">
        <v>437.36599999999999</v>
      </c>
      <c r="AZ29" s="525">
        <v>1272.2843</v>
      </c>
      <c r="BA29" s="453">
        <v>5474.8337000000001</v>
      </c>
      <c r="BB29" s="524">
        <v>52.886200000000002</v>
      </c>
      <c r="BC29" s="525">
        <v>56.280200000000001</v>
      </c>
      <c r="BD29" s="525">
        <v>70.084800000000001</v>
      </c>
      <c r="BE29" s="525">
        <v>179.25120000000001</v>
      </c>
      <c r="BF29" s="525">
        <v>33.581600000000002</v>
      </c>
      <c r="BG29" s="525">
        <v>72.269900000000007</v>
      </c>
      <c r="BH29" s="525">
        <v>43.849400000000003</v>
      </c>
      <c r="BI29" s="525">
        <v>149.70089999999999</v>
      </c>
      <c r="BJ29" s="525">
        <v>44.091299999999997</v>
      </c>
      <c r="BK29" s="525">
        <v>53.698500000000003</v>
      </c>
      <c r="BL29" s="525">
        <v>59.381100000000004</v>
      </c>
      <c r="BM29" s="525">
        <v>157.17080000000001</v>
      </c>
      <c r="BN29" s="525">
        <v>63.964500000000001</v>
      </c>
      <c r="BO29" s="525">
        <v>47.762700000000002</v>
      </c>
      <c r="BP29" s="525">
        <v>55.549700000000001</v>
      </c>
      <c r="BQ29" s="525">
        <v>167.27690000000001</v>
      </c>
      <c r="BR29" s="453">
        <v>653.39980000000003</v>
      </c>
      <c r="BS29" s="525">
        <v>64.318799999999996</v>
      </c>
      <c r="BT29" s="525">
        <v>69.491500000000002</v>
      </c>
      <c r="BU29" s="525">
        <v>66.610299999999995</v>
      </c>
      <c r="BV29" s="525">
        <v>200.42060000000001</v>
      </c>
      <c r="BW29" s="525">
        <v>60.210700000000003</v>
      </c>
      <c r="BX29" s="525">
        <v>54.767499999999998</v>
      </c>
      <c r="BY29" s="525">
        <v>38.076500000000003</v>
      </c>
      <c r="BZ29" s="525">
        <v>153.0547</v>
      </c>
      <c r="CA29" s="525">
        <v>44.421199999999999</v>
      </c>
      <c r="CB29" s="525">
        <v>51.4681</v>
      </c>
      <c r="CC29" s="525">
        <v>58.786299999999997</v>
      </c>
      <c r="CD29" s="525">
        <v>154.6755</v>
      </c>
      <c r="CE29" s="525">
        <v>51.9758</v>
      </c>
      <c r="CF29" s="525">
        <v>36.296300000000002</v>
      </c>
      <c r="CG29" s="525">
        <v>44.905799999999999</v>
      </c>
      <c r="CH29" s="525">
        <v>133.17789999999999</v>
      </c>
      <c r="CI29" s="453">
        <v>641.32860000000005</v>
      </c>
      <c r="CJ29" s="525">
        <v>43.314900000000002</v>
      </c>
      <c r="CK29" s="525">
        <v>34.261400000000002</v>
      </c>
      <c r="CL29" s="525">
        <v>54.240499999999997</v>
      </c>
      <c r="CM29" s="525">
        <v>131.8169</v>
      </c>
      <c r="CN29" s="525">
        <v>50.226399999999998</v>
      </c>
      <c r="CO29" s="525">
        <v>54.354900000000001</v>
      </c>
      <c r="CP29" s="525">
        <v>33.108899999999998</v>
      </c>
      <c r="CQ29" s="525">
        <v>137.6902</v>
      </c>
      <c r="CR29" s="525">
        <v>27.9633</v>
      </c>
      <c r="CS29" s="525">
        <v>34.659199999999998</v>
      </c>
      <c r="CT29" s="525">
        <v>39.669600000000003</v>
      </c>
      <c r="CU29" s="525">
        <v>102.2921</v>
      </c>
      <c r="CV29" s="525">
        <v>42.032400000000003</v>
      </c>
      <c r="CW29" s="525">
        <v>44.829799999999999</v>
      </c>
      <c r="CX29" s="525">
        <v>45.629100000000001</v>
      </c>
      <c r="CY29" s="525">
        <v>132.4913</v>
      </c>
      <c r="CZ29" s="453">
        <v>504.29050000000001</v>
      </c>
      <c r="DA29" s="78" t="s">
        <v>407</v>
      </c>
      <c r="DB29" s="79"/>
      <c r="DC29" s="57"/>
      <c r="DE29" s="45"/>
      <c r="DF29" s="45"/>
    </row>
    <row r="30" spans="1:110" ht="18" customHeight="1" x14ac:dyDescent="0.5">
      <c r="A30" s="72"/>
      <c r="B30" s="73" t="s">
        <v>181</v>
      </c>
      <c r="C30" s="522">
        <v>414.25139999999999</v>
      </c>
      <c r="D30" s="523">
        <v>431.42540000000002</v>
      </c>
      <c r="E30" s="523">
        <v>489.50790000000001</v>
      </c>
      <c r="F30" s="523">
        <v>1335.1848</v>
      </c>
      <c r="G30" s="523">
        <v>369.33330000000001</v>
      </c>
      <c r="H30" s="523">
        <v>362.61369999999999</v>
      </c>
      <c r="I30" s="523">
        <v>365.51459999999997</v>
      </c>
      <c r="J30" s="523">
        <v>1097.4616000000001</v>
      </c>
      <c r="K30" s="523">
        <v>353.57940000000002</v>
      </c>
      <c r="L30" s="523">
        <v>360.39229999999998</v>
      </c>
      <c r="M30" s="523">
        <v>417.96170000000001</v>
      </c>
      <c r="N30" s="523">
        <v>1131.9333999999999</v>
      </c>
      <c r="O30" s="523">
        <v>397.45780000000002</v>
      </c>
      <c r="P30" s="523">
        <v>397.11070000000001</v>
      </c>
      <c r="Q30" s="523">
        <v>439.1071</v>
      </c>
      <c r="R30" s="523">
        <v>1233.6756</v>
      </c>
      <c r="S30" s="546">
        <v>4798.2552999999998</v>
      </c>
      <c r="T30" s="523">
        <v>404.63990000000001</v>
      </c>
      <c r="U30" s="523">
        <v>427.74369999999999</v>
      </c>
      <c r="V30" s="523">
        <v>373.05399999999997</v>
      </c>
      <c r="W30" s="523">
        <v>1205.4376999999999</v>
      </c>
      <c r="X30" s="523">
        <v>338.8306</v>
      </c>
      <c r="Y30" s="523">
        <v>299.51650000000001</v>
      </c>
      <c r="Z30" s="523">
        <v>291.96620000000001</v>
      </c>
      <c r="AA30" s="523">
        <v>930.3134</v>
      </c>
      <c r="AB30" s="523">
        <v>336.178</v>
      </c>
      <c r="AC30" s="523">
        <v>363.16800000000001</v>
      </c>
      <c r="AD30" s="523">
        <v>388.70460000000003</v>
      </c>
      <c r="AE30" s="523">
        <v>1088.0507</v>
      </c>
      <c r="AF30" s="523">
        <v>400.14190000000002</v>
      </c>
      <c r="AG30" s="523">
        <v>371.09989999999999</v>
      </c>
      <c r="AH30" s="523">
        <v>446.73239999999998</v>
      </c>
      <c r="AI30" s="523">
        <v>1217.9742000000001</v>
      </c>
      <c r="AJ30" s="452">
        <v>4441.7759999999998</v>
      </c>
      <c r="AK30" s="523">
        <v>367.97269999999997</v>
      </c>
      <c r="AL30" s="523">
        <v>348.18970000000002</v>
      </c>
      <c r="AM30" s="523">
        <v>332.87639999999999</v>
      </c>
      <c r="AN30" s="523">
        <v>1049.0389</v>
      </c>
      <c r="AO30" s="523">
        <v>294.11579999999998</v>
      </c>
      <c r="AP30" s="523">
        <v>407.35199999999998</v>
      </c>
      <c r="AQ30" s="523">
        <v>319.32920000000001</v>
      </c>
      <c r="AR30" s="523">
        <v>1020.797</v>
      </c>
      <c r="AS30" s="523">
        <v>384.387</v>
      </c>
      <c r="AT30" s="523">
        <v>359.8655</v>
      </c>
      <c r="AU30" s="523">
        <v>392.60300000000001</v>
      </c>
      <c r="AV30" s="523">
        <v>1136.8554999999999</v>
      </c>
      <c r="AW30" s="523">
        <v>377.06150000000002</v>
      </c>
      <c r="AX30" s="523">
        <v>400.5779</v>
      </c>
      <c r="AY30" s="523">
        <v>394.29610000000002</v>
      </c>
      <c r="AZ30" s="523">
        <v>1171.9354000000001</v>
      </c>
      <c r="BA30" s="452">
        <v>4378.6268</v>
      </c>
      <c r="BB30" s="522">
        <v>54.241999999999997</v>
      </c>
      <c r="BC30" s="523">
        <v>44.406199999999998</v>
      </c>
      <c r="BD30" s="523">
        <v>61.742100000000001</v>
      </c>
      <c r="BE30" s="523">
        <v>160.3903</v>
      </c>
      <c r="BF30" s="523">
        <v>35.646299999999997</v>
      </c>
      <c r="BG30" s="523">
        <v>58.9343</v>
      </c>
      <c r="BH30" s="523">
        <v>51.084299999999999</v>
      </c>
      <c r="BI30" s="523">
        <v>145.66489999999999</v>
      </c>
      <c r="BJ30" s="523">
        <v>59.235999999999997</v>
      </c>
      <c r="BK30" s="523">
        <v>61.311</v>
      </c>
      <c r="BL30" s="523">
        <v>55.680199999999999</v>
      </c>
      <c r="BM30" s="523">
        <v>176.22720000000001</v>
      </c>
      <c r="BN30" s="523">
        <v>52.593400000000003</v>
      </c>
      <c r="BO30" s="523">
        <v>49.976999999999997</v>
      </c>
      <c r="BP30" s="523">
        <v>47.3249</v>
      </c>
      <c r="BQ30" s="523">
        <v>149.89519999999999</v>
      </c>
      <c r="BR30" s="452">
        <v>632.17769999999996</v>
      </c>
      <c r="BS30" s="523">
        <v>50.716000000000001</v>
      </c>
      <c r="BT30" s="523">
        <v>48.426099999999998</v>
      </c>
      <c r="BU30" s="523">
        <v>42.249000000000002</v>
      </c>
      <c r="BV30" s="523">
        <v>141.3912</v>
      </c>
      <c r="BW30" s="523">
        <v>35.865400000000001</v>
      </c>
      <c r="BX30" s="523">
        <v>47.2911</v>
      </c>
      <c r="BY30" s="523">
        <v>46.152900000000002</v>
      </c>
      <c r="BZ30" s="523">
        <v>129.30940000000001</v>
      </c>
      <c r="CA30" s="523">
        <v>74.014300000000006</v>
      </c>
      <c r="CB30" s="523">
        <v>64.000500000000002</v>
      </c>
      <c r="CC30" s="523">
        <v>91.691599999999994</v>
      </c>
      <c r="CD30" s="523">
        <v>229.7064</v>
      </c>
      <c r="CE30" s="523">
        <v>86.981099999999998</v>
      </c>
      <c r="CF30" s="523">
        <v>99.515100000000004</v>
      </c>
      <c r="CG30" s="523">
        <v>87.616</v>
      </c>
      <c r="CH30" s="523">
        <v>274.11219999999997</v>
      </c>
      <c r="CI30" s="452">
        <v>774.51919999999996</v>
      </c>
      <c r="CJ30" s="523">
        <v>94.439400000000006</v>
      </c>
      <c r="CK30" s="523">
        <v>98.439800000000005</v>
      </c>
      <c r="CL30" s="523">
        <v>109.0886</v>
      </c>
      <c r="CM30" s="523">
        <v>301.96780000000001</v>
      </c>
      <c r="CN30" s="523">
        <v>79.177999999999997</v>
      </c>
      <c r="CO30" s="523">
        <v>102.5836</v>
      </c>
      <c r="CP30" s="523">
        <v>78.888499999999993</v>
      </c>
      <c r="CQ30" s="523">
        <v>260.65010000000001</v>
      </c>
      <c r="CR30" s="523">
        <v>132.95699999999999</v>
      </c>
      <c r="CS30" s="523">
        <v>130.024</v>
      </c>
      <c r="CT30" s="523">
        <v>105.9234</v>
      </c>
      <c r="CU30" s="523">
        <v>368.90449999999998</v>
      </c>
      <c r="CV30" s="523">
        <v>139.74090000000001</v>
      </c>
      <c r="CW30" s="523">
        <v>107.7724</v>
      </c>
      <c r="CX30" s="523">
        <v>117.88209999999999</v>
      </c>
      <c r="CY30" s="523">
        <v>365.3954</v>
      </c>
      <c r="CZ30" s="452">
        <v>1296.9177999999999</v>
      </c>
      <c r="DA30" s="74" t="s">
        <v>408</v>
      </c>
      <c r="DB30" s="75"/>
      <c r="DC30" s="57"/>
      <c r="DE30" s="45"/>
      <c r="DF30" s="45"/>
    </row>
    <row r="31" spans="1:110" ht="18" customHeight="1" x14ac:dyDescent="0.5">
      <c r="A31" s="76"/>
      <c r="B31" s="77" t="s">
        <v>186</v>
      </c>
      <c r="C31" s="524">
        <v>78.2958</v>
      </c>
      <c r="D31" s="525">
        <v>69.934600000000003</v>
      </c>
      <c r="E31" s="525">
        <v>91.540099999999995</v>
      </c>
      <c r="F31" s="525">
        <v>239.7704</v>
      </c>
      <c r="G31" s="525">
        <v>85.084699999999998</v>
      </c>
      <c r="H31" s="525">
        <v>150.4982</v>
      </c>
      <c r="I31" s="525">
        <v>152.66399999999999</v>
      </c>
      <c r="J31" s="525">
        <v>388.24689999999998</v>
      </c>
      <c r="K31" s="525">
        <v>169.9796</v>
      </c>
      <c r="L31" s="525">
        <v>179.01830000000001</v>
      </c>
      <c r="M31" s="525">
        <v>204.84620000000001</v>
      </c>
      <c r="N31" s="525">
        <v>553.8442</v>
      </c>
      <c r="O31" s="525">
        <v>211.47890000000001</v>
      </c>
      <c r="P31" s="525">
        <v>213.77600000000001</v>
      </c>
      <c r="Q31" s="525">
        <v>216.47890000000001</v>
      </c>
      <c r="R31" s="525">
        <v>641.73389999999995</v>
      </c>
      <c r="S31" s="547">
        <v>1823.5953999999999</v>
      </c>
      <c r="T31" s="525">
        <v>185.34620000000001</v>
      </c>
      <c r="U31" s="525">
        <v>201.4221</v>
      </c>
      <c r="V31" s="525">
        <v>206.8194</v>
      </c>
      <c r="W31" s="525">
        <v>593.58770000000004</v>
      </c>
      <c r="X31" s="525">
        <v>186.99279999999999</v>
      </c>
      <c r="Y31" s="525">
        <v>211.54150000000001</v>
      </c>
      <c r="Z31" s="525">
        <v>193.05850000000001</v>
      </c>
      <c r="AA31" s="525">
        <v>591.59280000000001</v>
      </c>
      <c r="AB31" s="525">
        <v>251.05770000000001</v>
      </c>
      <c r="AC31" s="525">
        <v>343.7722</v>
      </c>
      <c r="AD31" s="525">
        <v>288.28309999999999</v>
      </c>
      <c r="AE31" s="525">
        <v>883.11300000000006</v>
      </c>
      <c r="AF31" s="525">
        <v>258.19799999999998</v>
      </c>
      <c r="AG31" s="525">
        <v>234.9333</v>
      </c>
      <c r="AH31" s="525">
        <v>217.2988</v>
      </c>
      <c r="AI31" s="525">
        <v>710.43010000000004</v>
      </c>
      <c r="AJ31" s="453">
        <v>2778.7235999999998</v>
      </c>
      <c r="AK31" s="525">
        <v>201.49709999999999</v>
      </c>
      <c r="AL31" s="525">
        <v>224.273</v>
      </c>
      <c r="AM31" s="525">
        <v>207.33410000000001</v>
      </c>
      <c r="AN31" s="525">
        <v>633.10419999999999</v>
      </c>
      <c r="AO31" s="525">
        <v>234.9145</v>
      </c>
      <c r="AP31" s="525">
        <v>240.78809999999999</v>
      </c>
      <c r="AQ31" s="525">
        <v>162.74629999999999</v>
      </c>
      <c r="AR31" s="525">
        <v>638.44889999999998</v>
      </c>
      <c r="AS31" s="525">
        <v>255.0762</v>
      </c>
      <c r="AT31" s="525">
        <v>231.6387</v>
      </c>
      <c r="AU31" s="525">
        <v>235.44479999999999</v>
      </c>
      <c r="AV31" s="525">
        <v>722.15980000000002</v>
      </c>
      <c r="AW31" s="525">
        <v>219.86179999999999</v>
      </c>
      <c r="AX31" s="525">
        <v>209.0341</v>
      </c>
      <c r="AY31" s="525">
        <v>252.92189999999999</v>
      </c>
      <c r="AZ31" s="525">
        <v>681.81769999999995</v>
      </c>
      <c r="BA31" s="453">
        <v>2675.5306</v>
      </c>
      <c r="BB31" s="524">
        <v>0.2056</v>
      </c>
      <c r="BC31" s="525">
        <v>0.4022</v>
      </c>
      <c r="BD31" s="525">
        <v>0.70779999999999998</v>
      </c>
      <c r="BE31" s="525">
        <v>1.3156000000000001</v>
      </c>
      <c r="BF31" s="525">
        <v>0.43490000000000001</v>
      </c>
      <c r="BG31" s="525">
        <v>8.9700000000000002E-2</v>
      </c>
      <c r="BH31" s="525">
        <v>0.20230000000000001</v>
      </c>
      <c r="BI31" s="525">
        <v>0.72689999999999999</v>
      </c>
      <c r="BJ31" s="525">
        <v>0.27779999999999999</v>
      </c>
      <c r="BK31" s="525">
        <v>1.1308</v>
      </c>
      <c r="BL31" s="525">
        <v>0.65749999999999997</v>
      </c>
      <c r="BM31" s="525">
        <v>2.0661999999999998</v>
      </c>
      <c r="BN31" s="525">
        <v>0.40210000000000001</v>
      </c>
      <c r="BO31" s="525">
        <v>1.0384</v>
      </c>
      <c r="BP31" s="525">
        <v>1.6273</v>
      </c>
      <c r="BQ31" s="525">
        <v>3.0678000000000001</v>
      </c>
      <c r="BR31" s="453">
        <v>7.1764999999999999</v>
      </c>
      <c r="BS31" s="525">
        <v>1.0487</v>
      </c>
      <c r="BT31" s="525">
        <v>0.5403</v>
      </c>
      <c r="BU31" s="525">
        <v>0.3473</v>
      </c>
      <c r="BV31" s="525">
        <v>1.9362999999999999</v>
      </c>
      <c r="BW31" s="525">
        <v>2.93E-2</v>
      </c>
      <c r="BX31" s="525">
        <v>4.4745999999999997</v>
      </c>
      <c r="BY31" s="525">
        <v>0.4446</v>
      </c>
      <c r="BZ31" s="525">
        <v>4.9485000000000001</v>
      </c>
      <c r="CA31" s="525">
        <v>0.38500000000000001</v>
      </c>
      <c r="CB31" s="525">
        <v>8.8800000000000004E-2</v>
      </c>
      <c r="CC31" s="525">
        <v>0.66830000000000001</v>
      </c>
      <c r="CD31" s="525">
        <v>1.1420999999999999</v>
      </c>
      <c r="CE31" s="525">
        <v>0.83499999999999996</v>
      </c>
      <c r="CF31" s="525">
        <v>0.25940000000000002</v>
      </c>
      <c r="CG31" s="525">
        <v>0.81389999999999996</v>
      </c>
      <c r="CH31" s="525">
        <v>1.9081999999999999</v>
      </c>
      <c r="CI31" s="453">
        <v>9.9351000000000003</v>
      </c>
      <c r="CJ31" s="525">
        <v>0.33660000000000001</v>
      </c>
      <c r="CK31" s="525">
        <v>0.55910000000000004</v>
      </c>
      <c r="CL31" s="525">
        <v>0.75849999999999995</v>
      </c>
      <c r="CM31" s="525">
        <v>1.6543000000000001</v>
      </c>
      <c r="CN31" s="525">
        <v>0.32869999999999999</v>
      </c>
      <c r="CO31" s="525">
        <v>0.69430000000000003</v>
      </c>
      <c r="CP31" s="525">
        <v>0.69189999999999996</v>
      </c>
      <c r="CQ31" s="525">
        <v>1.7148000000000001</v>
      </c>
      <c r="CR31" s="525">
        <v>0.38090000000000002</v>
      </c>
      <c r="CS31" s="525">
        <v>2.4710999999999999</v>
      </c>
      <c r="CT31" s="525">
        <v>3.7671999999999999</v>
      </c>
      <c r="CU31" s="525">
        <v>6.6193</v>
      </c>
      <c r="CV31" s="525">
        <v>2.5388000000000002</v>
      </c>
      <c r="CW31" s="525">
        <v>3.6736</v>
      </c>
      <c r="CX31" s="525">
        <v>20.490500000000001</v>
      </c>
      <c r="CY31" s="525">
        <v>26.7029</v>
      </c>
      <c r="CZ31" s="453">
        <v>36.691299999999998</v>
      </c>
      <c r="DA31" s="78" t="s">
        <v>412</v>
      </c>
      <c r="DB31" s="79"/>
      <c r="DC31" s="57"/>
      <c r="DE31" s="45"/>
      <c r="DF31" s="45"/>
    </row>
    <row r="32" spans="1:110" ht="18" customHeight="1" x14ac:dyDescent="0.5">
      <c r="A32" s="72"/>
      <c r="B32" s="73" t="s">
        <v>184</v>
      </c>
      <c r="C32" s="522">
        <v>58.558700000000002</v>
      </c>
      <c r="D32" s="523">
        <v>54.722700000000003</v>
      </c>
      <c r="E32" s="523">
        <v>69.855800000000002</v>
      </c>
      <c r="F32" s="523">
        <v>183.13720000000001</v>
      </c>
      <c r="G32" s="523">
        <v>45.438200000000002</v>
      </c>
      <c r="H32" s="523">
        <v>60.9255</v>
      </c>
      <c r="I32" s="523">
        <v>61.2819</v>
      </c>
      <c r="J32" s="523">
        <v>167.64570000000001</v>
      </c>
      <c r="K32" s="523">
        <v>64.141800000000003</v>
      </c>
      <c r="L32" s="523">
        <v>67.011799999999994</v>
      </c>
      <c r="M32" s="523">
        <v>58.800400000000003</v>
      </c>
      <c r="N32" s="523">
        <v>189.95400000000001</v>
      </c>
      <c r="O32" s="523">
        <v>59.4101</v>
      </c>
      <c r="P32" s="523">
        <v>49.355800000000002</v>
      </c>
      <c r="Q32" s="523">
        <v>46.261699999999998</v>
      </c>
      <c r="R32" s="523">
        <v>155.0275</v>
      </c>
      <c r="S32" s="546">
        <v>695.7645</v>
      </c>
      <c r="T32" s="523">
        <v>62.611499999999999</v>
      </c>
      <c r="U32" s="523">
        <v>67.062700000000007</v>
      </c>
      <c r="V32" s="523">
        <v>75.007999999999996</v>
      </c>
      <c r="W32" s="523">
        <v>204.6823</v>
      </c>
      <c r="X32" s="523">
        <v>51.912100000000002</v>
      </c>
      <c r="Y32" s="523">
        <v>77.340100000000007</v>
      </c>
      <c r="Z32" s="523">
        <v>52.633600000000001</v>
      </c>
      <c r="AA32" s="523">
        <v>181.88589999999999</v>
      </c>
      <c r="AB32" s="523">
        <v>85.603700000000003</v>
      </c>
      <c r="AC32" s="523">
        <v>84.442099999999996</v>
      </c>
      <c r="AD32" s="523">
        <v>70.391599999999997</v>
      </c>
      <c r="AE32" s="523">
        <v>240.4374</v>
      </c>
      <c r="AF32" s="523">
        <v>59.875100000000003</v>
      </c>
      <c r="AG32" s="523">
        <v>46.699300000000001</v>
      </c>
      <c r="AH32" s="523">
        <v>63.235799999999998</v>
      </c>
      <c r="AI32" s="523">
        <v>169.81020000000001</v>
      </c>
      <c r="AJ32" s="452">
        <v>796.81579999999997</v>
      </c>
      <c r="AK32" s="523">
        <v>55.223799999999997</v>
      </c>
      <c r="AL32" s="523">
        <v>58.895800000000001</v>
      </c>
      <c r="AM32" s="523">
        <v>64.065399999999997</v>
      </c>
      <c r="AN32" s="523">
        <v>178.185</v>
      </c>
      <c r="AO32" s="523">
        <v>54.5366</v>
      </c>
      <c r="AP32" s="523">
        <v>81.092100000000002</v>
      </c>
      <c r="AQ32" s="523">
        <v>65.032799999999995</v>
      </c>
      <c r="AR32" s="523">
        <v>200.66149999999999</v>
      </c>
      <c r="AS32" s="523">
        <v>68.934200000000004</v>
      </c>
      <c r="AT32" s="523">
        <v>74.718500000000006</v>
      </c>
      <c r="AU32" s="523">
        <v>78.364500000000007</v>
      </c>
      <c r="AV32" s="523">
        <v>222.0172</v>
      </c>
      <c r="AW32" s="523">
        <v>83.942700000000002</v>
      </c>
      <c r="AX32" s="523">
        <v>55.637799999999999</v>
      </c>
      <c r="AY32" s="523">
        <v>60.1145</v>
      </c>
      <c r="AZ32" s="523">
        <v>199.69499999999999</v>
      </c>
      <c r="BA32" s="452">
        <v>800.55870000000004</v>
      </c>
      <c r="BB32" s="522">
        <v>37.5593</v>
      </c>
      <c r="BC32" s="523">
        <v>37.002699999999997</v>
      </c>
      <c r="BD32" s="523">
        <v>47.5702</v>
      </c>
      <c r="BE32" s="523">
        <v>122.1322</v>
      </c>
      <c r="BF32" s="523">
        <v>36.305199999999999</v>
      </c>
      <c r="BG32" s="523">
        <v>40.865900000000003</v>
      </c>
      <c r="BH32" s="523">
        <v>42.106299999999997</v>
      </c>
      <c r="BI32" s="523">
        <v>119.2774</v>
      </c>
      <c r="BJ32" s="523">
        <v>45.468299999999999</v>
      </c>
      <c r="BK32" s="523">
        <v>46.790900000000001</v>
      </c>
      <c r="BL32" s="523">
        <v>39.809399999999997</v>
      </c>
      <c r="BM32" s="523">
        <v>132.0685</v>
      </c>
      <c r="BN32" s="523">
        <v>44.404699999999998</v>
      </c>
      <c r="BO32" s="523">
        <v>50.701500000000003</v>
      </c>
      <c r="BP32" s="523">
        <v>49.012799999999999</v>
      </c>
      <c r="BQ32" s="523">
        <v>144.119</v>
      </c>
      <c r="BR32" s="452">
        <v>517.59709999999995</v>
      </c>
      <c r="BS32" s="523">
        <v>46.781799999999997</v>
      </c>
      <c r="BT32" s="523">
        <v>48.315899999999999</v>
      </c>
      <c r="BU32" s="523">
        <v>56.533700000000003</v>
      </c>
      <c r="BV32" s="523">
        <v>151.63140000000001</v>
      </c>
      <c r="BW32" s="523">
        <v>39.300899999999999</v>
      </c>
      <c r="BX32" s="523">
        <v>45.302700000000002</v>
      </c>
      <c r="BY32" s="523">
        <v>39.922899999999998</v>
      </c>
      <c r="BZ32" s="523">
        <v>124.5266</v>
      </c>
      <c r="CA32" s="523">
        <v>48.804200000000002</v>
      </c>
      <c r="CB32" s="523">
        <v>49.955800000000004</v>
      </c>
      <c r="CC32" s="523">
        <v>40.628700000000002</v>
      </c>
      <c r="CD32" s="523">
        <v>139.3887</v>
      </c>
      <c r="CE32" s="523">
        <v>49.331000000000003</v>
      </c>
      <c r="CF32" s="523">
        <v>47.191400000000002</v>
      </c>
      <c r="CG32" s="523">
        <v>46.652000000000001</v>
      </c>
      <c r="CH32" s="523">
        <v>143.17439999999999</v>
      </c>
      <c r="CI32" s="452">
        <v>558.721</v>
      </c>
      <c r="CJ32" s="523">
        <v>43.669400000000003</v>
      </c>
      <c r="CK32" s="523">
        <v>43.799500000000002</v>
      </c>
      <c r="CL32" s="523">
        <v>36.8874</v>
      </c>
      <c r="CM32" s="523">
        <v>124.3563</v>
      </c>
      <c r="CN32" s="523">
        <v>41.259099999999997</v>
      </c>
      <c r="CO32" s="523">
        <v>45.151400000000002</v>
      </c>
      <c r="CP32" s="523">
        <v>39.582500000000003</v>
      </c>
      <c r="CQ32" s="523">
        <v>125.99299999999999</v>
      </c>
      <c r="CR32" s="523">
        <v>42.109400000000001</v>
      </c>
      <c r="CS32" s="523">
        <v>42.891399999999997</v>
      </c>
      <c r="CT32" s="523">
        <v>47.0535</v>
      </c>
      <c r="CU32" s="523">
        <v>132.05430000000001</v>
      </c>
      <c r="CV32" s="523">
        <v>40.239899999999999</v>
      </c>
      <c r="CW32" s="523">
        <v>38.107199999999999</v>
      </c>
      <c r="CX32" s="523">
        <v>39.139499999999998</v>
      </c>
      <c r="CY32" s="523">
        <v>117.4866</v>
      </c>
      <c r="CZ32" s="452">
        <v>499.89010000000002</v>
      </c>
      <c r="DA32" s="74" t="s">
        <v>414</v>
      </c>
      <c r="DB32" s="75"/>
      <c r="DC32" s="57"/>
      <c r="DE32" s="45"/>
      <c r="DF32" s="45"/>
    </row>
    <row r="33" spans="1:110" ht="18" customHeight="1" thickBot="1" x14ac:dyDescent="0.55000000000000004">
      <c r="A33" s="76"/>
      <c r="B33" s="77" t="s">
        <v>185</v>
      </c>
      <c r="C33" s="524">
        <v>28.372699999999998</v>
      </c>
      <c r="D33" s="525">
        <v>38.2956</v>
      </c>
      <c r="E33" s="525">
        <v>25.604399999999998</v>
      </c>
      <c r="F33" s="525">
        <v>92.2727</v>
      </c>
      <c r="G33" s="525">
        <v>41.579500000000003</v>
      </c>
      <c r="H33" s="525">
        <v>60.128900000000002</v>
      </c>
      <c r="I33" s="525">
        <v>49.0535</v>
      </c>
      <c r="J33" s="525">
        <v>150.762</v>
      </c>
      <c r="K33" s="525">
        <v>49.3902</v>
      </c>
      <c r="L33" s="525">
        <v>44.408900000000003</v>
      </c>
      <c r="M33" s="525">
        <v>33.245600000000003</v>
      </c>
      <c r="N33" s="525">
        <v>127.0446</v>
      </c>
      <c r="O33" s="525">
        <v>34.490299999999998</v>
      </c>
      <c r="P33" s="525">
        <v>22.859300000000001</v>
      </c>
      <c r="Q33" s="525">
        <v>18.4009</v>
      </c>
      <c r="R33" s="525">
        <v>75.750500000000002</v>
      </c>
      <c r="S33" s="547">
        <v>445.82979999999998</v>
      </c>
      <c r="T33" s="525">
        <v>46.526200000000003</v>
      </c>
      <c r="U33" s="525">
        <v>18.031199999999998</v>
      </c>
      <c r="V33" s="525">
        <v>14.9244</v>
      </c>
      <c r="W33" s="525">
        <v>79.481800000000007</v>
      </c>
      <c r="X33" s="525">
        <v>8.2263000000000002</v>
      </c>
      <c r="Y33" s="525">
        <v>33.941899999999997</v>
      </c>
      <c r="Z33" s="525">
        <v>23.621300000000002</v>
      </c>
      <c r="AA33" s="525">
        <v>65.789500000000004</v>
      </c>
      <c r="AB33" s="525">
        <v>43.502400000000002</v>
      </c>
      <c r="AC33" s="525">
        <v>33.379300000000001</v>
      </c>
      <c r="AD33" s="525">
        <v>40.252200000000002</v>
      </c>
      <c r="AE33" s="525">
        <v>117.1339</v>
      </c>
      <c r="AF33" s="525">
        <v>64.120400000000004</v>
      </c>
      <c r="AG33" s="525">
        <v>41.904299999999999</v>
      </c>
      <c r="AH33" s="525">
        <v>66.161699999999996</v>
      </c>
      <c r="AI33" s="525">
        <v>172.18639999999999</v>
      </c>
      <c r="AJ33" s="453">
        <v>434.59160000000003</v>
      </c>
      <c r="AK33" s="525">
        <v>68.986199999999997</v>
      </c>
      <c r="AL33" s="525">
        <v>81.344200000000001</v>
      </c>
      <c r="AM33" s="525">
        <v>85.938500000000005</v>
      </c>
      <c r="AN33" s="525">
        <v>236.26900000000001</v>
      </c>
      <c r="AO33" s="525">
        <v>71.409599999999998</v>
      </c>
      <c r="AP33" s="525">
        <v>82.139799999999994</v>
      </c>
      <c r="AQ33" s="525">
        <v>57.748100000000001</v>
      </c>
      <c r="AR33" s="525">
        <v>211.29740000000001</v>
      </c>
      <c r="AS33" s="525">
        <v>81.857200000000006</v>
      </c>
      <c r="AT33" s="525">
        <v>64.476799999999997</v>
      </c>
      <c r="AU33" s="525">
        <v>89.450999999999993</v>
      </c>
      <c r="AV33" s="525">
        <v>235.785</v>
      </c>
      <c r="AW33" s="525">
        <v>138.19730000000001</v>
      </c>
      <c r="AX33" s="525">
        <v>102.34529999999999</v>
      </c>
      <c r="AY33" s="525">
        <v>118.6932</v>
      </c>
      <c r="AZ33" s="525">
        <v>359.23570000000001</v>
      </c>
      <c r="BA33" s="453">
        <v>1042.5871</v>
      </c>
      <c r="BB33" s="524">
        <v>8.0335999999999999</v>
      </c>
      <c r="BC33" s="525">
        <v>7.1044999999999998</v>
      </c>
      <c r="BD33" s="525">
        <v>13.101699999999999</v>
      </c>
      <c r="BE33" s="525">
        <v>28.239799999999999</v>
      </c>
      <c r="BF33" s="525">
        <v>7.2712000000000003</v>
      </c>
      <c r="BG33" s="525">
        <v>8.6462000000000003</v>
      </c>
      <c r="BH33" s="525">
        <v>10.702299999999999</v>
      </c>
      <c r="BI33" s="525">
        <v>26.619700000000002</v>
      </c>
      <c r="BJ33" s="525">
        <v>9.2027000000000001</v>
      </c>
      <c r="BK33" s="525">
        <v>8.173</v>
      </c>
      <c r="BL33" s="525">
        <v>9.3763000000000005</v>
      </c>
      <c r="BM33" s="525">
        <v>26.751999999999999</v>
      </c>
      <c r="BN33" s="525">
        <v>8.2234999999999996</v>
      </c>
      <c r="BO33" s="525">
        <v>13.117800000000001</v>
      </c>
      <c r="BP33" s="525">
        <v>11.045500000000001</v>
      </c>
      <c r="BQ33" s="525">
        <v>32.386800000000001</v>
      </c>
      <c r="BR33" s="453">
        <v>113.9983</v>
      </c>
      <c r="BS33" s="525">
        <v>12.103400000000001</v>
      </c>
      <c r="BT33" s="525">
        <v>12.5298</v>
      </c>
      <c r="BU33" s="525">
        <v>13.808400000000001</v>
      </c>
      <c r="BV33" s="525">
        <v>38.441699999999997</v>
      </c>
      <c r="BW33" s="525">
        <v>10.627000000000001</v>
      </c>
      <c r="BX33" s="525">
        <v>28.838699999999999</v>
      </c>
      <c r="BY33" s="525">
        <v>12.0143</v>
      </c>
      <c r="BZ33" s="525">
        <v>51.479900000000001</v>
      </c>
      <c r="CA33" s="525">
        <v>8.4641000000000002</v>
      </c>
      <c r="CB33" s="525">
        <v>10.7752</v>
      </c>
      <c r="CC33" s="525">
        <v>9.7725000000000009</v>
      </c>
      <c r="CD33" s="525">
        <v>29.011800000000001</v>
      </c>
      <c r="CE33" s="525">
        <v>12.648099999999999</v>
      </c>
      <c r="CF33" s="525">
        <v>7.8543000000000003</v>
      </c>
      <c r="CG33" s="525">
        <v>16.811599999999999</v>
      </c>
      <c r="CH33" s="525">
        <v>37.314</v>
      </c>
      <c r="CI33" s="453">
        <v>156.2474</v>
      </c>
      <c r="CJ33" s="525">
        <v>9.0863999999999994</v>
      </c>
      <c r="CK33" s="525">
        <v>7.7089999999999996</v>
      </c>
      <c r="CL33" s="525">
        <v>9.6762999999999995</v>
      </c>
      <c r="CM33" s="525">
        <v>26.471800000000002</v>
      </c>
      <c r="CN33" s="525">
        <v>5.3376999999999999</v>
      </c>
      <c r="CO33" s="525">
        <v>12.2135</v>
      </c>
      <c r="CP33" s="525">
        <v>6.3127000000000004</v>
      </c>
      <c r="CQ33" s="525">
        <v>23.863800000000001</v>
      </c>
      <c r="CR33" s="525">
        <v>8.3948999999999998</v>
      </c>
      <c r="CS33" s="525">
        <v>9.6408000000000005</v>
      </c>
      <c r="CT33" s="525">
        <v>12.276400000000001</v>
      </c>
      <c r="CU33" s="525">
        <v>30.312000000000001</v>
      </c>
      <c r="CV33" s="525">
        <v>9.6646999999999998</v>
      </c>
      <c r="CW33" s="525">
        <v>15.604200000000001</v>
      </c>
      <c r="CX33" s="525">
        <v>11.5588</v>
      </c>
      <c r="CY33" s="525">
        <v>36.827599999999997</v>
      </c>
      <c r="CZ33" s="453">
        <v>117.4752</v>
      </c>
      <c r="DA33" s="78" t="s">
        <v>415</v>
      </c>
      <c r="DB33" s="79"/>
      <c r="DC33" s="57"/>
      <c r="DE33" s="45"/>
      <c r="DF33" s="45"/>
    </row>
    <row r="34" spans="1:110" ht="18" customHeight="1" thickBot="1" x14ac:dyDescent="0.55000000000000004">
      <c r="A34" s="80" t="s">
        <v>125</v>
      </c>
      <c r="B34" s="81" t="s">
        <v>113</v>
      </c>
      <c r="C34" s="537">
        <v>3056.4458</v>
      </c>
      <c r="D34" s="538">
        <v>2594.2228</v>
      </c>
      <c r="E34" s="538">
        <v>2899.72</v>
      </c>
      <c r="F34" s="538">
        <v>8550.3886000000002</v>
      </c>
      <c r="G34" s="538">
        <v>2416.8283000000001</v>
      </c>
      <c r="H34" s="538">
        <v>3960.7426999999998</v>
      </c>
      <c r="I34" s="538">
        <v>2745.4983000000002</v>
      </c>
      <c r="J34" s="538">
        <v>9123.0694000000003</v>
      </c>
      <c r="K34" s="538">
        <v>2473.4029</v>
      </c>
      <c r="L34" s="538">
        <v>2797.7161999999998</v>
      </c>
      <c r="M34" s="538">
        <v>2300.7687000000001</v>
      </c>
      <c r="N34" s="538">
        <v>7571.8878000000004</v>
      </c>
      <c r="O34" s="538">
        <v>2523.3137999999999</v>
      </c>
      <c r="P34" s="538">
        <v>2596.9771999999998</v>
      </c>
      <c r="Q34" s="538">
        <v>3273.2485999999999</v>
      </c>
      <c r="R34" s="538">
        <v>8393.5395000000008</v>
      </c>
      <c r="S34" s="545">
        <v>33638.885199999997</v>
      </c>
      <c r="T34" s="538">
        <v>3473.5102000000002</v>
      </c>
      <c r="U34" s="538">
        <v>4351.3316000000004</v>
      </c>
      <c r="V34" s="538">
        <v>5424.3262000000004</v>
      </c>
      <c r="W34" s="538">
        <v>13249.168</v>
      </c>
      <c r="X34" s="538">
        <v>3053.1026999999999</v>
      </c>
      <c r="Y34" s="538">
        <v>4133.6895000000004</v>
      </c>
      <c r="Z34" s="538">
        <v>2857.3879000000002</v>
      </c>
      <c r="AA34" s="538">
        <v>10044.180200000001</v>
      </c>
      <c r="AB34" s="538">
        <v>4481.0005000000001</v>
      </c>
      <c r="AC34" s="538">
        <v>4698.8095000000003</v>
      </c>
      <c r="AD34" s="538">
        <v>4333.0623999999998</v>
      </c>
      <c r="AE34" s="538">
        <v>13512.8724</v>
      </c>
      <c r="AF34" s="538">
        <v>4881.433</v>
      </c>
      <c r="AG34" s="538">
        <v>5172.5722999999998</v>
      </c>
      <c r="AH34" s="538">
        <v>4734.3117000000002</v>
      </c>
      <c r="AI34" s="538">
        <v>14788.3171</v>
      </c>
      <c r="AJ34" s="486">
        <v>51594.537600000003</v>
      </c>
      <c r="AK34" s="538">
        <v>5466.0682999999999</v>
      </c>
      <c r="AL34" s="538">
        <v>5842.2906000000003</v>
      </c>
      <c r="AM34" s="538">
        <v>4620.7999</v>
      </c>
      <c r="AN34" s="538">
        <v>15929.158799999999</v>
      </c>
      <c r="AO34" s="538">
        <v>7298.0072</v>
      </c>
      <c r="AP34" s="538">
        <v>8006.3617999999997</v>
      </c>
      <c r="AQ34" s="538">
        <v>7267.2695999999996</v>
      </c>
      <c r="AR34" s="538">
        <v>22571.638599999998</v>
      </c>
      <c r="AS34" s="538">
        <v>11556.3644</v>
      </c>
      <c r="AT34" s="538">
        <v>8448.8220000000001</v>
      </c>
      <c r="AU34" s="538">
        <v>8929.9114000000009</v>
      </c>
      <c r="AV34" s="538">
        <v>28935.0978</v>
      </c>
      <c r="AW34" s="538">
        <v>8451.4228999999996</v>
      </c>
      <c r="AX34" s="538">
        <v>9846.4351999999999</v>
      </c>
      <c r="AY34" s="538">
        <v>9807.9925999999996</v>
      </c>
      <c r="AZ34" s="538">
        <v>28105.850600000002</v>
      </c>
      <c r="BA34" s="486">
        <v>95541.745699999999</v>
      </c>
      <c r="BB34" s="537">
        <v>16367.6345</v>
      </c>
      <c r="BC34" s="538">
        <v>13458.7467</v>
      </c>
      <c r="BD34" s="538">
        <v>17285.469499999999</v>
      </c>
      <c r="BE34" s="538">
        <v>47111.850599999998</v>
      </c>
      <c r="BF34" s="538">
        <v>14615.985199999999</v>
      </c>
      <c r="BG34" s="538">
        <v>16639.973999999998</v>
      </c>
      <c r="BH34" s="538">
        <v>14549.2713</v>
      </c>
      <c r="BI34" s="538">
        <v>45805.230600000003</v>
      </c>
      <c r="BJ34" s="538">
        <v>16343.212</v>
      </c>
      <c r="BK34" s="538">
        <v>17095.2981</v>
      </c>
      <c r="BL34" s="538">
        <v>14456.987499999999</v>
      </c>
      <c r="BM34" s="538">
        <v>47895.497600000002</v>
      </c>
      <c r="BN34" s="538">
        <v>20044.140299999999</v>
      </c>
      <c r="BO34" s="538">
        <v>18167.973600000001</v>
      </c>
      <c r="BP34" s="538">
        <v>16900.2441</v>
      </c>
      <c r="BQ34" s="538">
        <v>55112.357900000003</v>
      </c>
      <c r="BR34" s="486">
        <v>195924.93659999999</v>
      </c>
      <c r="BS34" s="538">
        <v>18664.162199999999</v>
      </c>
      <c r="BT34" s="538">
        <v>18490.318299999999</v>
      </c>
      <c r="BU34" s="538">
        <v>22113.1528</v>
      </c>
      <c r="BV34" s="538">
        <v>59267.633300000001</v>
      </c>
      <c r="BW34" s="538">
        <v>17585.068899999998</v>
      </c>
      <c r="BX34" s="538">
        <v>21661.1597</v>
      </c>
      <c r="BY34" s="538">
        <v>17368.9208</v>
      </c>
      <c r="BZ34" s="538">
        <v>56615.149299999997</v>
      </c>
      <c r="CA34" s="538">
        <v>18760.9388</v>
      </c>
      <c r="CB34" s="538">
        <v>16912.428500000002</v>
      </c>
      <c r="CC34" s="538">
        <v>18063.197800000002</v>
      </c>
      <c r="CD34" s="538">
        <v>53736.5651</v>
      </c>
      <c r="CE34" s="538">
        <v>19421.390200000002</v>
      </c>
      <c r="CF34" s="538">
        <v>20606.460299999999</v>
      </c>
      <c r="CG34" s="538">
        <v>23947.942200000001</v>
      </c>
      <c r="CH34" s="538">
        <v>63975.792699999998</v>
      </c>
      <c r="CI34" s="486">
        <v>233595.1404</v>
      </c>
      <c r="CJ34" s="538">
        <v>19056.178899999999</v>
      </c>
      <c r="CK34" s="538">
        <v>18797.490099999999</v>
      </c>
      <c r="CL34" s="538">
        <v>23421.9146</v>
      </c>
      <c r="CM34" s="538">
        <v>61275.583599999998</v>
      </c>
      <c r="CN34" s="538">
        <v>24382.793099999999</v>
      </c>
      <c r="CO34" s="538">
        <v>24283.934499999999</v>
      </c>
      <c r="CP34" s="538">
        <v>21152.0399</v>
      </c>
      <c r="CQ34" s="538">
        <v>69818.767500000002</v>
      </c>
      <c r="CR34" s="538">
        <v>24288.408100000001</v>
      </c>
      <c r="CS34" s="538">
        <v>23655.2664</v>
      </c>
      <c r="CT34" s="538">
        <v>23416.937999999998</v>
      </c>
      <c r="CU34" s="538">
        <v>71360.612500000003</v>
      </c>
      <c r="CV34" s="538">
        <v>27006.1358</v>
      </c>
      <c r="CW34" s="538">
        <v>27335.719799999999</v>
      </c>
      <c r="CX34" s="538">
        <v>26611.815600000002</v>
      </c>
      <c r="CY34" s="538">
        <v>80953.671199999997</v>
      </c>
      <c r="CZ34" s="486">
        <v>283408.6349</v>
      </c>
      <c r="DA34" s="88" t="s">
        <v>243</v>
      </c>
      <c r="DB34" s="89" t="s">
        <v>417</v>
      </c>
      <c r="DC34" s="57"/>
      <c r="DD34" s="61"/>
      <c r="DE34" s="45"/>
      <c r="DF34" s="45"/>
    </row>
    <row r="35" spans="1:110" ht="18" customHeight="1" x14ac:dyDescent="0.5">
      <c r="A35" s="72"/>
      <c r="B35" s="73" t="s">
        <v>638</v>
      </c>
      <c r="C35" s="522">
        <v>1979.5271</v>
      </c>
      <c r="D35" s="523">
        <v>1241.8313000000001</v>
      </c>
      <c r="E35" s="523">
        <v>1283.8146999999999</v>
      </c>
      <c r="F35" s="523">
        <v>4505.1731</v>
      </c>
      <c r="G35" s="523">
        <v>1208.5347999999999</v>
      </c>
      <c r="H35" s="523">
        <v>1863.3906999999999</v>
      </c>
      <c r="I35" s="523">
        <v>2014.1414</v>
      </c>
      <c r="J35" s="523">
        <v>5086.0668999999998</v>
      </c>
      <c r="K35" s="523">
        <v>1175.3968</v>
      </c>
      <c r="L35" s="523">
        <v>1499.9045000000001</v>
      </c>
      <c r="M35" s="523">
        <v>1249.7190000000001</v>
      </c>
      <c r="N35" s="523">
        <v>3925.0203000000001</v>
      </c>
      <c r="O35" s="523">
        <v>1186.1931999999999</v>
      </c>
      <c r="P35" s="523">
        <v>1409.4269999999999</v>
      </c>
      <c r="Q35" s="523">
        <v>1826.2659000000001</v>
      </c>
      <c r="R35" s="523">
        <v>4421.8860999999997</v>
      </c>
      <c r="S35" s="546">
        <v>17938.146400000001</v>
      </c>
      <c r="T35" s="523">
        <v>2053.3733000000002</v>
      </c>
      <c r="U35" s="523">
        <v>3009.2730000000001</v>
      </c>
      <c r="V35" s="523">
        <v>2493.8258000000001</v>
      </c>
      <c r="W35" s="523">
        <v>7556.4721</v>
      </c>
      <c r="X35" s="523">
        <v>1617.7433000000001</v>
      </c>
      <c r="Y35" s="523">
        <v>2539.21</v>
      </c>
      <c r="Z35" s="523">
        <v>1759.7784999999999</v>
      </c>
      <c r="AA35" s="523">
        <v>5916.7317999999996</v>
      </c>
      <c r="AB35" s="523">
        <v>2788.9546999999998</v>
      </c>
      <c r="AC35" s="523">
        <v>2367.7303999999999</v>
      </c>
      <c r="AD35" s="523">
        <v>2225.7150999999999</v>
      </c>
      <c r="AE35" s="523">
        <v>7382.4002</v>
      </c>
      <c r="AF35" s="523">
        <v>2379.1752999999999</v>
      </c>
      <c r="AG35" s="523">
        <v>2794.91</v>
      </c>
      <c r="AH35" s="523">
        <v>2469.1489000000001</v>
      </c>
      <c r="AI35" s="523">
        <v>7643.2341999999999</v>
      </c>
      <c r="AJ35" s="452">
        <v>28498.838199999998</v>
      </c>
      <c r="AK35" s="523">
        <v>2928.2102</v>
      </c>
      <c r="AL35" s="523">
        <v>3570.3519000000001</v>
      </c>
      <c r="AM35" s="523">
        <v>2572.2869999999998</v>
      </c>
      <c r="AN35" s="523">
        <v>9070.8490999999995</v>
      </c>
      <c r="AO35" s="523">
        <v>2640.3937999999998</v>
      </c>
      <c r="AP35" s="523">
        <v>3327.5751</v>
      </c>
      <c r="AQ35" s="523">
        <v>2753.6567</v>
      </c>
      <c r="AR35" s="523">
        <v>8721.6255999999994</v>
      </c>
      <c r="AS35" s="523">
        <v>4764.2686999999996</v>
      </c>
      <c r="AT35" s="523">
        <v>2969.5048999999999</v>
      </c>
      <c r="AU35" s="523">
        <v>2904.9074000000001</v>
      </c>
      <c r="AV35" s="523">
        <v>10638.6811</v>
      </c>
      <c r="AW35" s="523">
        <v>3432.7368999999999</v>
      </c>
      <c r="AX35" s="523">
        <v>3694.6608000000001</v>
      </c>
      <c r="AY35" s="523">
        <v>3125.4117000000001</v>
      </c>
      <c r="AZ35" s="523">
        <v>10252.8094</v>
      </c>
      <c r="BA35" s="452">
        <v>38683.965199999999</v>
      </c>
      <c r="BB35" s="522">
        <v>8513.7098000000005</v>
      </c>
      <c r="BC35" s="523">
        <v>6746.7996999999996</v>
      </c>
      <c r="BD35" s="523">
        <v>8255.5303000000004</v>
      </c>
      <c r="BE35" s="523">
        <v>23516.039799999999</v>
      </c>
      <c r="BF35" s="523">
        <v>6961.8342000000002</v>
      </c>
      <c r="BG35" s="523">
        <v>8085.5505000000003</v>
      </c>
      <c r="BH35" s="523">
        <v>6703.2433000000001</v>
      </c>
      <c r="BI35" s="523">
        <v>21750.627899999999</v>
      </c>
      <c r="BJ35" s="523">
        <v>7349.2987999999996</v>
      </c>
      <c r="BK35" s="523">
        <v>7931.4971999999998</v>
      </c>
      <c r="BL35" s="523">
        <v>6882.9479000000001</v>
      </c>
      <c r="BM35" s="523">
        <v>22163.743999999999</v>
      </c>
      <c r="BN35" s="523">
        <v>8799.7734</v>
      </c>
      <c r="BO35" s="523">
        <v>10105.500099999999</v>
      </c>
      <c r="BP35" s="523">
        <v>8185.5421999999999</v>
      </c>
      <c r="BQ35" s="523">
        <v>27090.815600000002</v>
      </c>
      <c r="BR35" s="452">
        <v>94521.227299999999</v>
      </c>
      <c r="BS35" s="523">
        <v>9483.3904000000002</v>
      </c>
      <c r="BT35" s="523">
        <v>9187.8315999999995</v>
      </c>
      <c r="BU35" s="523">
        <v>11754.940500000001</v>
      </c>
      <c r="BV35" s="523">
        <v>30426.1626</v>
      </c>
      <c r="BW35" s="523">
        <v>8820.6520999999993</v>
      </c>
      <c r="BX35" s="523">
        <v>11424.639499999999</v>
      </c>
      <c r="BY35" s="523">
        <v>8609.8853999999992</v>
      </c>
      <c r="BZ35" s="523">
        <v>28855.177</v>
      </c>
      <c r="CA35" s="523">
        <v>9582.5725000000002</v>
      </c>
      <c r="CB35" s="523">
        <v>8592.6195000000007</v>
      </c>
      <c r="CC35" s="523">
        <v>9165.6162999999997</v>
      </c>
      <c r="CD35" s="523">
        <v>27340.808300000001</v>
      </c>
      <c r="CE35" s="523">
        <v>9703.0720000000001</v>
      </c>
      <c r="CF35" s="523">
        <v>10973.695400000001</v>
      </c>
      <c r="CG35" s="523">
        <v>11646.086799999999</v>
      </c>
      <c r="CH35" s="523">
        <v>32322.8541</v>
      </c>
      <c r="CI35" s="452">
        <v>118945.0021</v>
      </c>
      <c r="CJ35" s="523">
        <v>9011.0946000000004</v>
      </c>
      <c r="CK35" s="523">
        <v>9613.2085000000006</v>
      </c>
      <c r="CL35" s="523">
        <v>11311.7814</v>
      </c>
      <c r="CM35" s="523">
        <v>29936.084599999998</v>
      </c>
      <c r="CN35" s="523">
        <v>10603.9169</v>
      </c>
      <c r="CO35" s="523">
        <v>11203.830099999999</v>
      </c>
      <c r="CP35" s="523">
        <v>9759.0665000000008</v>
      </c>
      <c r="CQ35" s="523">
        <v>31566.8135</v>
      </c>
      <c r="CR35" s="523">
        <v>10903.6504</v>
      </c>
      <c r="CS35" s="523">
        <v>9942.2770999999993</v>
      </c>
      <c r="CT35" s="523">
        <v>11025.294</v>
      </c>
      <c r="CU35" s="523">
        <v>31871.2215</v>
      </c>
      <c r="CV35" s="523">
        <v>11887.811100000001</v>
      </c>
      <c r="CW35" s="523">
        <v>13448.8172</v>
      </c>
      <c r="CX35" s="523">
        <v>12164.8413</v>
      </c>
      <c r="CY35" s="523">
        <v>37501.469599999997</v>
      </c>
      <c r="CZ35" s="452">
        <v>130875.5892</v>
      </c>
      <c r="DA35" s="74" t="s">
        <v>756</v>
      </c>
      <c r="DB35" s="75"/>
      <c r="DC35" s="57"/>
      <c r="DD35" s="61"/>
      <c r="DE35" s="45"/>
      <c r="DF35" s="45"/>
    </row>
    <row r="36" spans="1:110" ht="18" customHeight="1" x14ac:dyDescent="0.5">
      <c r="A36" s="76"/>
      <c r="B36" s="77" t="s">
        <v>126</v>
      </c>
      <c r="C36" s="524">
        <v>938.02829999999994</v>
      </c>
      <c r="D36" s="525">
        <v>721.44820000000004</v>
      </c>
      <c r="E36" s="525">
        <v>1376.1170999999999</v>
      </c>
      <c r="F36" s="525">
        <v>3035.5936000000002</v>
      </c>
      <c r="G36" s="525">
        <v>1046.981</v>
      </c>
      <c r="H36" s="525">
        <v>1802.8207</v>
      </c>
      <c r="I36" s="525">
        <v>628.51930000000004</v>
      </c>
      <c r="J36" s="525">
        <v>3478.3209999999999</v>
      </c>
      <c r="K36" s="525">
        <v>1152.9164000000001</v>
      </c>
      <c r="L36" s="525">
        <v>915.51919999999996</v>
      </c>
      <c r="M36" s="525">
        <v>833.11040000000003</v>
      </c>
      <c r="N36" s="525">
        <v>2901.5459999999998</v>
      </c>
      <c r="O36" s="525">
        <v>1041.2644</v>
      </c>
      <c r="P36" s="525">
        <v>812.24210000000005</v>
      </c>
      <c r="Q36" s="525">
        <v>1071.8325</v>
      </c>
      <c r="R36" s="525">
        <v>2925.3391000000001</v>
      </c>
      <c r="S36" s="547">
        <v>12340.7996</v>
      </c>
      <c r="T36" s="525">
        <v>1173.5291999999999</v>
      </c>
      <c r="U36" s="525">
        <v>1019.8071</v>
      </c>
      <c r="V36" s="525">
        <v>2561.3011999999999</v>
      </c>
      <c r="W36" s="525">
        <v>4754.6374999999998</v>
      </c>
      <c r="X36" s="525">
        <v>1157.8498</v>
      </c>
      <c r="Y36" s="525">
        <v>1180.9455</v>
      </c>
      <c r="Z36" s="525">
        <v>912.85659999999996</v>
      </c>
      <c r="AA36" s="525">
        <v>3251.6518999999998</v>
      </c>
      <c r="AB36" s="525">
        <v>1426.9891</v>
      </c>
      <c r="AC36" s="525">
        <v>1775.5373999999999</v>
      </c>
      <c r="AD36" s="525">
        <v>1866.5255</v>
      </c>
      <c r="AE36" s="525">
        <v>5069.0519999999997</v>
      </c>
      <c r="AF36" s="525">
        <v>2238.3341</v>
      </c>
      <c r="AG36" s="525">
        <v>1990.7506000000001</v>
      </c>
      <c r="AH36" s="525">
        <v>2095.2667000000001</v>
      </c>
      <c r="AI36" s="525">
        <v>6324.3513999999996</v>
      </c>
      <c r="AJ36" s="453">
        <v>19399.692899999998</v>
      </c>
      <c r="AK36" s="525">
        <v>2250.3416999999999</v>
      </c>
      <c r="AL36" s="525">
        <v>2061.0911999999998</v>
      </c>
      <c r="AM36" s="525">
        <v>1800.4718</v>
      </c>
      <c r="AN36" s="525">
        <v>6111.9048000000003</v>
      </c>
      <c r="AO36" s="525">
        <v>4276.4186</v>
      </c>
      <c r="AP36" s="525">
        <v>4183.3379000000004</v>
      </c>
      <c r="AQ36" s="525">
        <v>4149.1895000000004</v>
      </c>
      <c r="AR36" s="525">
        <v>12608.945900000001</v>
      </c>
      <c r="AS36" s="525">
        <v>6375.3779000000004</v>
      </c>
      <c r="AT36" s="525">
        <v>5108.3109999999997</v>
      </c>
      <c r="AU36" s="525">
        <v>5384.0523999999996</v>
      </c>
      <c r="AV36" s="525">
        <v>16867.741300000002</v>
      </c>
      <c r="AW36" s="525">
        <v>4634.4939000000004</v>
      </c>
      <c r="AX36" s="525">
        <v>5622.3987999999999</v>
      </c>
      <c r="AY36" s="525">
        <v>6203.3986999999997</v>
      </c>
      <c r="AZ36" s="525">
        <v>16460.291399999998</v>
      </c>
      <c r="BA36" s="453">
        <v>52048.883399999999</v>
      </c>
      <c r="BB36" s="524">
        <v>4081.2017999999998</v>
      </c>
      <c r="BC36" s="525">
        <v>2938.701</v>
      </c>
      <c r="BD36" s="525">
        <v>5148.7966999999999</v>
      </c>
      <c r="BE36" s="525">
        <v>12168.699500000001</v>
      </c>
      <c r="BF36" s="525">
        <v>3871.4202</v>
      </c>
      <c r="BG36" s="525">
        <v>4161.4976999999999</v>
      </c>
      <c r="BH36" s="525">
        <v>4153.4183999999996</v>
      </c>
      <c r="BI36" s="525">
        <v>12186.336300000001</v>
      </c>
      <c r="BJ36" s="525">
        <v>4803.5823</v>
      </c>
      <c r="BK36" s="525">
        <v>4725.6580999999996</v>
      </c>
      <c r="BL36" s="525">
        <v>3536.8629999999998</v>
      </c>
      <c r="BM36" s="525">
        <v>13066.1034</v>
      </c>
      <c r="BN36" s="525">
        <v>5820.9032999999999</v>
      </c>
      <c r="BO36" s="525">
        <v>3867.7237</v>
      </c>
      <c r="BP36" s="525">
        <v>4270.8507</v>
      </c>
      <c r="BQ36" s="525">
        <v>13959.477699999999</v>
      </c>
      <c r="BR36" s="453">
        <v>51380.616999999998</v>
      </c>
      <c r="BS36" s="525">
        <v>5136.9827999999998</v>
      </c>
      <c r="BT36" s="525">
        <v>5187.7916999999998</v>
      </c>
      <c r="BU36" s="525">
        <v>6048.1090000000004</v>
      </c>
      <c r="BV36" s="525">
        <v>16372.8835</v>
      </c>
      <c r="BW36" s="525">
        <v>5020.5739999999996</v>
      </c>
      <c r="BX36" s="525">
        <v>5506.2923000000001</v>
      </c>
      <c r="BY36" s="525">
        <v>5184.7401</v>
      </c>
      <c r="BZ36" s="525">
        <v>15711.606400000001</v>
      </c>
      <c r="CA36" s="525">
        <v>4984.0006000000003</v>
      </c>
      <c r="CB36" s="525">
        <v>3988.5684000000001</v>
      </c>
      <c r="CC36" s="525">
        <v>4700.2842000000001</v>
      </c>
      <c r="CD36" s="525">
        <v>13672.8532</v>
      </c>
      <c r="CE36" s="525">
        <v>4941.9407000000001</v>
      </c>
      <c r="CF36" s="525">
        <v>5203.1009000000004</v>
      </c>
      <c r="CG36" s="525">
        <v>7149.4062000000004</v>
      </c>
      <c r="CH36" s="525">
        <v>17294.447800000002</v>
      </c>
      <c r="CI36" s="453">
        <v>63051.790800000002</v>
      </c>
      <c r="CJ36" s="525">
        <v>6011.5559000000003</v>
      </c>
      <c r="CK36" s="525">
        <v>4962.8597</v>
      </c>
      <c r="CL36" s="525">
        <v>7208.3599000000004</v>
      </c>
      <c r="CM36" s="525">
        <v>18182.7755</v>
      </c>
      <c r="CN36" s="525">
        <v>9238.5069999999996</v>
      </c>
      <c r="CO36" s="525">
        <v>8784.2198000000008</v>
      </c>
      <c r="CP36" s="525">
        <v>7455.5901000000003</v>
      </c>
      <c r="CQ36" s="525">
        <v>25478.316900000002</v>
      </c>
      <c r="CR36" s="525">
        <v>8429.8187999999991</v>
      </c>
      <c r="CS36" s="525">
        <v>8898.9536000000007</v>
      </c>
      <c r="CT36" s="525">
        <v>8220.6129000000001</v>
      </c>
      <c r="CU36" s="525">
        <v>25549.385300000002</v>
      </c>
      <c r="CV36" s="525">
        <v>10243.629300000001</v>
      </c>
      <c r="CW36" s="525">
        <v>9294.1137999999992</v>
      </c>
      <c r="CX36" s="525">
        <v>9662.5809000000008</v>
      </c>
      <c r="CY36" s="525">
        <v>29200.324000000001</v>
      </c>
      <c r="CZ36" s="453">
        <v>98410.801800000001</v>
      </c>
      <c r="DA36" s="78" t="s">
        <v>671</v>
      </c>
      <c r="DB36" s="79"/>
      <c r="DC36" s="57"/>
      <c r="DD36" s="61"/>
      <c r="DE36" s="45"/>
      <c r="DF36" s="45"/>
    </row>
    <row r="37" spans="1:110" ht="18" customHeight="1" x14ac:dyDescent="0.5">
      <c r="A37" s="72"/>
      <c r="B37" s="73" t="s">
        <v>187</v>
      </c>
      <c r="C37" s="522">
        <v>138.4289</v>
      </c>
      <c r="D37" s="523">
        <v>630.37170000000003</v>
      </c>
      <c r="E37" s="523">
        <v>238.7586</v>
      </c>
      <c r="F37" s="523">
        <v>1007.5592</v>
      </c>
      <c r="G37" s="523">
        <v>161.0472</v>
      </c>
      <c r="H37" s="523">
        <v>293.72239999999999</v>
      </c>
      <c r="I37" s="523">
        <v>102.3708</v>
      </c>
      <c r="J37" s="523">
        <v>557.1404</v>
      </c>
      <c r="K37" s="523">
        <v>144.78020000000001</v>
      </c>
      <c r="L37" s="523">
        <v>381.59320000000002</v>
      </c>
      <c r="M37" s="523">
        <v>216.54079999999999</v>
      </c>
      <c r="N37" s="523">
        <v>742.91420000000005</v>
      </c>
      <c r="O37" s="523">
        <v>295.38639999999998</v>
      </c>
      <c r="P37" s="523">
        <v>374.74340000000001</v>
      </c>
      <c r="Q37" s="523">
        <v>374.68380000000002</v>
      </c>
      <c r="R37" s="523">
        <v>1044.8136999999999</v>
      </c>
      <c r="S37" s="546">
        <v>3352.4274999999998</v>
      </c>
      <c r="T37" s="523">
        <v>246.10419999999999</v>
      </c>
      <c r="U37" s="523">
        <v>316.67430000000002</v>
      </c>
      <c r="V37" s="523">
        <v>367.39620000000002</v>
      </c>
      <c r="W37" s="523">
        <v>930.17470000000003</v>
      </c>
      <c r="X37" s="523">
        <v>277.25360000000001</v>
      </c>
      <c r="Y37" s="523">
        <v>411.87</v>
      </c>
      <c r="Z37" s="523">
        <v>184.43279999999999</v>
      </c>
      <c r="AA37" s="523">
        <v>873.55640000000005</v>
      </c>
      <c r="AB37" s="523">
        <v>263.37869999999998</v>
      </c>
      <c r="AC37" s="523">
        <v>555.16499999999996</v>
      </c>
      <c r="AD37" s="523">
        <v>239.79810000000001</v>
      </c>
      <c r="AE37" s="523">
        <v>1058.3417999999999</v>
      </c>
      <c r="AF37" s="523">
        <v>262.56720000000001</v>
      </c>
      <c r="AG37" s="523">
        <v>386.26710000000003</v>
      </c>
      <c r="AH37" s="523">
        <v>167.40960000000001</v>
      </c>
      <c r="AI37" s="523">
        <v>816.24400000000003</v>
      </c>
      <c r="AJ37" s="452">
        <v>3678.317</v>
      </c>
      <c r="AK37" s="523">
        <v>286.75790000000001</v>
      </c>
      <c r="AL37" s="523">
        <v>208.0291</v>
      </c>
      <c r="AM37" s="523">
        <v>247.1902</v>
      </c>
      <c r="AN37" s="523">
        <v>741.97709999999995</v>
      </c>
      <c r="AO37" s="523">
        <v>380.76220000000001</v>
      </c>
      <c r="AP37" s="523">
        <v>494.71039999999999</v>
      </c>
      <c r="AQ37" s="523">
        <v>363.82560000000001</v>
      </c>
      <c r="AR37" s="523">
        <v>1239.2981</v>
      </c>
      <c r="AS37" s="523">
        <v>416.51499999999999</v>
      </c>
      <c r="AT37" s="523">
        <v>370.7242</v>
      </c>
      <c r="AU37" s="523">
        <v>640.66639999999995</v>
      </c>
      <c r="AV37" s="523">
        <v>1427.9056</v>
      </c>
      <c r="AW37" s="523">
        <v>383.7663</v>
      </c>
      <c r="AX37" s="523">
        <v>528.92719999999997</v>
      </c>
      <c r="AY37" s="523">
        <v>478.35789999999997</v>
      </c>
      <c r="AZ37" s="523">
        <v>1391.0514000000001</v>
      </c>
      <c r="BA37" s="452">
        <v>4800.2322000000004</v>
      </c>
      <c r="BB37" s="522">
        <v>3694.6201999999998</v>
      </c>
      <c r="BC37" s="523">
        <v>3769.4793</v>
      </c>
      <c r="BD37" s="523">
        <v>3871.7291</v>
      </c>
      <c r="BE37" s="523">
        <v>11335.828600000001</v>
      </c>
      <c r="BF37" s="523">
        <v>3718.8220000000001</v>
      </c>
      <c r="BG37" s="523">
        <v>4185.3993</v>
      </c>
      <c r="BH37" s="523">
        <v>3664.877</v>
      </c>
      <c r="BI37" s="523">
        <v>11569.0983</v>
      </c>
      <c r="BJ37" s="523">
        <v>4081.8040000000001</v>
      </c>
      <c r="BK37" s="523">
        <v>4334.9773999999998</v>
      </c>
      <c r="BL37" s="523">
        <v>3898.5524999999998</v>
      </c>
      <c r="BM37" s="523">
        <v>12315.3339</v>
      </c>
      <c r="BN37" s="523">
        <v>5069.9152000000004</v>
      </c>
      <c r="BO37" s="523">
        <v>4001.5920999999998</v>
      </c>
      <c r="BP37" s="523">
        <v>4048.7856999999999</v>
      </c>
      <c r="BQ37" s="523">
        <v>13120.293</v>
      </c>
      <c r="BR37" s="452">
        <v>48340.553699999997</v>
      </c>
      <c r="BS37" s="523">
        <v>3939.2080000000001</v>
      </c>
      <c r="BT37" s="523">
        <v>4111.7659999999996</v>
      </c>
      <c r="BU37" s="523">
        <v>4304.4656000000004</v>
      </c>
      <c r="BV37" s="523">
        <v>12355.4396</v>
      </c>
      <c r="BW37" s="523">
        <v>3590.8921</v>
      </c>
      <c r="BX37" s="523">
        <v>4487.3181000000004</v>
      </c>
      <c r="BY37" s="523">
        <v>3547.1804000000002</v>
      </c>
      <c r="BZ37" s="523">
        <v>11625.3907</v>
      </c>
      <c r="CA37" s="523">
        <v>3930.5868999999998</v>
      </c>
      <c r="CB37" s="523">
        <v>4048.6936999999998</v>
      </c>
      <c r="CC37" s="523">
        <v>3929.9097000000002</v>
      </c>
      <c r="CD37" s="523">
        <v>11909.1903</v>
      </c>
      <c r="CE37" s="523">
        <v>4382.0162</v>
      </c>
      <c r="CF37" s="523">
        <v>4294.3069999999998</v>
      </c>
      <c r="CG37" s="523">
        <v>4564.5316000000003</v>
      </c>
      <c r="CH37" s="523">
        <v>13240.8549</v>
      </c>
      <c r="CI37" s="452">
        <v>49130.875399999997</v>
      </c>
      <c r="CJ37" s="523">
        <v>4022.9641000000001</v>
      </c>
      <c r="CK37" s="523">
        <v>4006.8975999999998</v>
      </c>
      <c r="CL37" s="523">
        <v>4454.1226999999999</v>
      </c>
      <c r="CM37" s="523">
        <v>12483.984399999999</v>
      </c>
      <c r="CN37" s="523">
        <v>4330.6707999999999</v>
      </c>
      <c r="CO37" s="523">
        <v>4284.3248000000003</v>
      </c>
      <c r="CP37" s="523">
        <v>3716.2855</v>
      </c>
      <c r="CQ37" s="523">
        <v>12331.281000000001</v>
      </c>
      <c r="CR37" s="523">
        <v>4447.4742999999999</v>
      </c>
      <c r="CS37" s="523">
        <v>4324.8243000000002</v>
      </c>
      <c r="CT37" s="523">
        <v>4073.9985000000001</v>
      </c>
      <c r="CU37" s="523">
        <v>12846.2971</v>
      </c>
      <c r="CV37" s="523">
        <v>4654.3630000000003</v>
      </c>
      <c r="CW37" s="523">
        <v>4415.0992999999999</v>
      </c>
      <c r="CX37" s="523">
        <v>4539.2927</v>
      </c>
      <c r="CY37" s="523">
        <v>13608.754999999999</v>
      </c>
      <c r="CZ37" s="452">
        <v>51270.317499999997</v>
      </c>
      <c r="DA37" s="74" t="s">
        <v>757</v>
      </c>
      <c r="DB37" s="75"/>
      <c r="DC37" s="57"/>
      <c r="DD37" s="61"/>
      <c r="DE37" s="45"/>
      <c r="DF37" s="45"/>
    </row>
    <row r="38" spans="1:110" ht="18" customHeight="1" x14ac:dyDescent="0.5">
      <c r="A38" s="76"/>
      <c r="B38" s="77" t="s">
        <v>131</v>
      </c>
      <c r="C38" s="524">
        <v>0</v>
      </c>
      <c r="D38" s="525">
        <v>0</v>
      </c>
      <c r="E38" s="525">
        <v>0</v>
      </c>
      <c r="F38" s="525">
        <v>0</v>
      </c>
      <c r="G38" s="525">
        <v>0</v>
      </c>
      <c r="H38" s="525">
        <v>0</v>
      </c>
      <c r="I38" s="525">
        <v>1.6999999999999999E-3</v>
      </c>
      <c r="J38" s="525">
        <v>1.6999999999999999E-3</v>
      </c>
      <c r="K38" s="525">
        <v>0</v>
      </c>
      <c r="L38" s="525">
        <v>0</v>
      </c>
      <c r="M38" s="525">
        <v>0</v>
      </c>
      <c r="N38" s="525">
        <v>0</v>
      </c>
      <c r="O38" s="525">
        <v>0</v>
      </c>
      <c r="P38" s="525">
        <v>0</v>
      </c>
      <c r="Q38" s="525">
        <v>0</v>
      </c>
      <c r="R38" s="525">
        <v>0</v>
      </c>
      <c r="S38" s="547">
        <v>1.6999999999999999E-3</v>
      </c>
      <c r="T38" s="525">
        <v>0</v>
      </c>
      <c r="U38" s="525">
        <v>3.3999999999999998E-3</v>
      </c>
      <c r="V38" s="525">
        <v>0</v>
      </c>
      <c r="W38" s="525">
        <v>3.3999999999999998E-3</v>
      </c>
      <c r="X38" s="525">
        <v>1.2999999999999999E-3</v>
      </c>
      <c r="Y38" s="525">
        <v>0</v>
      </c>
      <c r="Z38" s="525">
        <v>0</v>
      </c>
      <c r="AA38" s="525">
        <v>1.2999999999999999E-3</v>
      </c>
      <c r="AB38" s="525">
        <v>0</v>
      </c>
      <c r="AC38" s="525">
        <v>0</v>
      </c>
      <c r="AD38" s="525">
        <v>0</v>
      </c>
      <c r="AE38" s="525">
        <v>0</v>
      </c>
      <c r="AF38" s="525">
        <v>5.0000000000000001E-3</v>
      </c>
      <c r="AG38" s="525">
        <v>4.0000000000000002E-4</v>
      </c>
      <c r="AH38" s="525">
        <v>5.0000000000000001E-4</v>
      </c>
      <c r="AI38" s="525">
        <v>5.8999999999999999E-3</v>
      </c>
      <c r="AJ38" s="453">
        <v>1.06E-2</v>
      </c>
      <c r="AK38" s="525">
        <v>0</v>
      </c>
      <c r="AL38" s="525">
        <v>8.9999999999999998E-4</v>
      </c>
      <c r="AM38" s="525">
        <v>2E-3</v>
      </c>
      <c r="AN38" s="525">
        <v>2.8999999999999998E-3</v>
      </c>
      <c r="AO38" s="525">
        <v>0</v>
      </c>
      <c r="AP38" s="525">
        <v>0</v>
      </c>
      <c r="AQ38" s="525">
        <v>0</v>
      </c>
      <c r="AR38" s="525">
        <v>0</v>
      </c>
      <c r="AS38" s="525">
        <v>0</v>
      </c>
      <c r="AT38" s="525">
        <v>6.9999999999999999E-4</v>
      </c>
      <c r="AU38" s="525">
        <v>0</v>
      </c>
      <c r="AV38" s="525">
        <v>6.9999999999999999E-4</v>
      </c>
      <c r="AW38" s="525">
        <v>0</v>
      </c>
      <c r="AX38" s="525">
        <v>0</v>
      </c>
      <c r="AY38" s="525">
        <v>0</v>
      </c>
      <c r="AZ38" s="525">
        <v>0</v>
      </c>
      <c r="BA38" s="453">
        <v>3.5999999999999999E-3</v>
      </c>
      <c r="BB38" s="524">
        <v>74.8964</v>
      </c>
      <c r="BC38" s="525">
        <v>0.33460000000000001</v>
      </c>
      <c r="BD38" s="525">
        <v>1.4509000000000001</v>
      </c>
      <c r="BE38" s="525">
        <v>76.681899999999999</v>
      </c>
      <c r="BF38" s="525">
        <v>59.160600000000002</v>
      </c>
      <c r="BG38" s="525">
        <v>203.6618</v>
      </c>
      <c r="BH38" s="525">
        <v>20.272600000000001</v>
      </c>
      <c r="BI38" s="525">
        <v>283.09500000000003</v>
      </c>
      <c r="BJ38" s="525">
        <v>102.6225</v>
      </c>
      <c r="BK38" s="525">
        <v>98.448899999999995</v>
      </c>
      <c r="BL38" s="525">
        <v>130.5454</v>
      </c>
      <c r="BM38" s="525">
        <v>331.61680000000001</v>
      </c>
      <c r="BN38" s="525">
        <v>319.30419999999998</v>
      </c>
      <c r="BO38" s="525">
        <v>189.43199999999999</v>
      </c>
      <c r="BP38" s="525">
        <v>392.76220000000001</v>
      </c>
      <c r="BQ38" s="525">
        <v>901.49839999999995</v>
      </c>
      <c r="BR38" s="453">
        <v>1592.8921</v>
      </c>
      <c r="BS38" s="525">
        <v>83.550799999999995</v>
      </c>
      <c r="BT38" s="525">
        <v>1.38E-2</v>
      </c>
      <c r="BU38" s="525">
        <v>8.3999999999999995E-3</v>
      </c>
      <c r="BV38" s="525">
        <v>83.572999999999993</v>
      </c>
      <c r="BW38" s="525">
        <v>150.27099999999999</v>
      </c>
      <c r="BX38" s="525">
        <v>231.05709999999999</v>
      </c>
      <c r="BY38" s="525">
        <v>21.980599999999999</v>
      </c>
      <c r="BZ38" s="525">
        <v>403.30860000000001</v>
      </c>
      <c r="CA38" s="525">
        <v>260.52280000000002</v>
      </c>
      <c r="CB38" s="525">
        <v>278.89879999999999</v>
      </c>
      <c r="CC38" s="525">
        <v>264.00810000000001</v>
      </c>
      <c r="CD38" s="525">
        <v>803.4298</v>
      </c>
      <c r="CE38" s="525">
        <v>386.72660000000002</v>
      </c>
      <c r="CF38" s="525">
        <v>125.2988</v>
      </c>
      <c r="CG38" s="525">
        <v>574.40020000000004</v>
      </c>
      <c r="CH38" s="525">
        <v>1086.4257</v>
      </c>
      <c r="CI38" s="453">
        <v>2376.7370999999998</v>
      </c>
      <c r="CJ38" s="525">
        <v>5.9200000000000003E-2</v>
      </c>
      <c r="CK38" s="525">
        <v>203.12729999999999</v>
      </c>
      <c r="CL38" s="525">
        <v>429.68009999999998</v>
      </c>
      <c r="CM38" s="525">
        <v>632.86649999999997</v>
      </c>
      <c r="CN38" s="525">
        <v>199.96889999999999</v>
      </c>
      <c r="CO38" s="525">
        <v>1.0200000000000001E-2</v>
      </c>
      <c r="CP38" s="525">
        <v>211.8142</v>
      </c>
      <c r="CQ38" s="525">
        <v>411.79329999999999</v>
      </c>
      <c r="CR38" s="525">
        <v>502.02480000000003</v>
      </c>
      <c r="CS38" s="525">
        <v>483.30689999999998</v>
      </c>
      <c r="CT38" s="525">
        <v>92.590400000000002</v>
      </c>
      <c r="CU38" s="525">
        <v>1077.9221</v>
      </c>
      <c r="CV38" s="525">
        <v>213.37700000000001</v>
      </c>
      <c r="CW38" s="525">
        <v>165.2296</v>
      </c>
      <c r="CX38" s="525">
        <v>228.6122</v>
      </c>
      <c r="CY38" s="525">
        <v>607.21879999999999</v>
      </c>
      <c r="CZ38" s="453">
        <v>2729.8008</v>
      </c>
      <c r="DA38" s="78" t="s">
        <v>419</v>
      </c>
      <c r="DB38" s="79"/>
      <c r="DC38" s="57"/>
      <c r="DD38" s="61"/>
      <c r="DE38" s="45"/>
      <c r="DF38" s="45"/>
    </row>
    <row r="39" spans="1:110" ht="18" customHeight="1" x14ac:dyDescent="0.5">
      <c r="A39" s="72"/>
      <c r="B39" s="73" t="s">
        <v>188</v>
      </c>
      <c r="C39" s="522">
        <v>0.4496</v>
      </c>
      <c r="D39" s="523">
        <v>0.55910000000000004</v>
      </c>
      <c r="E39" s="523">
        <v>0.70499999999999996</v>
      </c>
      <c r="F39" s="523">
        <v>1.7137</v>
      </c>
      <c r="G39" s="523">
        <v>0.26169999999999999</v>
      </c>
      <c r="H39" s="523">
        <v>0.8044</v>
      </c>
      <c r="I39" s="523">
        <v>0.4627</v>
      </c>
      <c r="J39" s="523">
        <v>1.5287999999999999</v>
      </c>
      <c r="K39" s="523">
        <v>0.30609999999999998</v>
      </c>
      <c r="L39" s="523">
        <v>0.69340000000000002</v>
      </c>
      <c r="M39" s="523">
        <v>1.3948</v>
      </c>
      <c r="N39" s="523">
        <v>2.3942999999999999</v>
      </c>
      <c r="O39" s="523">
        <v>0.46739999999999998</v>
      </c>
      <c r="P39" s="523">
        <v>0.56320000000000003</v>
      </c>
      <c r="Q39" s="523">
        <v>0.46500000000000002</v>
      </c>
      <c r="R39" s="523">
        <v>1.4956</v>
      </c>
      <c r="S39" s="546">
        <v>7.1323999999999996</v>
      </c>
      <c r="T39" s="523">
        <v>0.49519999999999997</v>
      </c>
      <c r="U39" s="523">
        <v>5.3765000000000001</v>
      </c>
      <c r="V39" s="523">
        <v>1.7822</v>
      </c>
      <c r="W39" s="523">
        <v>7.6539000000000001</v>
      </c>
      <c r="X39" s="523">
        <v>0.24690000000000001</v>
      </c>
      <c r="Y39" s="523">
        <v>1.6459999999999999</v>
      </c>
      <c r="Z39" s="523">
        <v>0.31259999999999999</v>
      </c>
      <c r="AA39" s="523">
        <v>2.2054999999999998</v>
      </c>
      <c r="AB39" s="523">
        <v>1.661</v>
      </c>
      <c r="AC39" s="523">
        <v>0.35630000000000001</v>
      </c>
      <c r="AD39" s="523">
        <v>1.0150999999999999</v>
      </c>
      <c r="AE39" s="523">
        <v>3.0324</v>
      </c>
      <c r="AF39" s="523">
        <v>1.3328</v>
      </c>
      <c r="AG39" s="523">
        <v>0.58340000000000003</v>
      </c>
      <c r="AH39" s="523">
        <v>2.4740000000000002</v>
      </c>
      <c r="AI39" s="523">
        <v>4.3902000000000001</v>
      </c>
      <c r="AJ39" s="452">
        <v>17.282</v>
      </c>
      <c r="AK39" s="523">
        <v>0.74360000000000004</v>
      </c>
      <c r="AL39" s="523">
        <v>2.6356000000000002</v>
      </c>
      <c r="AM39" s="523">
        <v>0.83540000000000003</v>
      </c>
      <c r="AN39" s="523">
        <v>4.2145999999999999</v>
      </c>
      <c r="AO39" s="523">
        <v>0.42480000000000001</v>
      </c>
      <c r="AP39" s="523">
        <v>0.72529999999999994</v>
      </c>
      <c r="AQ39" s="523">
        <v>0.59189999999999998</v>
      </c>
      <c r="AR39" s="523">
        <v>1.742</v>
      </c>
      <c r="AS39" s="523">
        <v>0.19550000000000001</v>
      </c>
      <c r="AT39" s="523">
        <v>0.26769999999999999</v>
      </c>
      <c r="AU39" s="523">
        <v>0.27360000000000001</v>
      </c>
      <c r="AV39" s="523">
        <v>0.73670000000000002</v>
      </c>
      <c r="AW39" s="523">
        <v>0.4118</v>
      </c>
      <c r="AX39" s="523">
        <v>0.42859999999999998</v>
      </c>
      <c r="AY39" s="523">
        <v>0.74299999999999999</v>
      </c>
      <c r="AZ39" s="523">
        <v>1.5833999999999999</v>
      </c>
      <c r="BA39" s="452">
        <v>8.2766999999999999</v>
      </c>
      <c r="BB39" s="522">
        <v>1.6585000000000001</v>
      </c>
      <c r="BC39" s="523">
        <v>1.6821999999999999</v>
      </c>
      <c r="BD39" s="523">
        <v>4.3372999999999999</v>
      </c>
      <c r="BE39" s="523">
        <v>7.6780999999999997</v>
      </c>
      <c r="BF39" s="523">
        <v>2.7894999999999999</v>
      </c>
      <c r="BG39" s="523">
        <v>2.8138000000000001</v>
      </c>
      <c r="BH39" s="523">
        <v>4.8620000000000001</v>
      </c>
      <c r="BI39" s="523">
        <v>10.465299999999999</v>
      </c>
      <c r="BJ39" s="523">
        <v>1.7952999999999999</v>
      </c>
      <c r="BK39" s="523">
        <v>2.7761999999999998</v>
      </c>
      <c r="BL39" s="523">
        <v>3.5503999999999998</v>
      </c>
      <c r="BM39" s="523">
        <v>8.1218000000000004</v>
      </c>
      <c r="BN39" s="523">
        <v>11.0404</v>
      </c>
      <c r="BO39" s="523">
        <v>3.0737000000000001</v>
      </c>
      <c r="BP39" s="523">
        <v>1.8596999999999999</v>
      </c>
      <c r="BQ39" s="523">
        <v>15.973800000000001</v>
      </c>
      <c r="BR39" s="452">
        <v>42.238900000000001</v>
      </c>
      <c r="BS39" s="523">
        <v>3.6345000000000001</v>
      </c>
      <c r="BT39" s="523">
        <v>1.9480999999999999</v>
      </c>
      <c r="BU39" s="523">
        <v>3.8107000000000002</v>
      </c>
      <c r="BV39" s="523">
        <v>9.3933</v>
      </c>
      <c r="BW39" s="523">
        <v>1.2777000000000001</v>
      </c>
      <c r="BX39" s="523">
        <v>9.8244000000000007</v>
      </c>
      <c r="BY39" s="523">
        <v>2.1436999999999999</v>
      </c>
      <c r="BZ39" s="523">
        <v>13.245900000000001</v>
      </c>
      <c r="CA39" s="523">
        <v>1.8925000000000001</v>
      </c>
      <c r="CB39" s="523">
        <v>1.5130999999999999</v>
      </c>
      <c r="CC39" s="523">
        <v>2.8973</v>
      </c>
      <c r="CD39" s="523">
        <v>6.3029000000000002</v>
      </c>
      <c r="CE39" s="523">
        <v>2.5280999999999998</v>
      </c>
      <c r="CF39" s="523">
        <v>6.2367999999999997</v>
      </c>
      <c r="CG39" s="523">
        <v>12.3467</v>
      </c>
      <c r="CH39" s="523">
        <v>21.111699999999999</v>
      </c>
      <c r="CI39" s="452">
        <v>50.053800000000003</v>
      </c>
      <c r="CJ39" s="523">
        <v>7.6440999999999999</v>
      </c>
      <c r="CK39" s="523">
        <v>10.709</v>
      </c>
      <c r="CL39" s="523">
        <v>17.175999999999998</v>
      </c>
      <c r="CM39" s="523">
        <v>35.529000000000003</v>
      </c>
      <c r="CN39" s="523">
        <v>7.3314000000000004</v>
      </c>
      <c r="CO39" s="523">
        <v>10.888299999999999</v>
      </c>
      <c r="CP39" s="523">
        <v>4.2647000000000004</v>
      </c>
      <c r="CQ39" s="523">
        <v>22.484400000000001</v>
      </c>
      <c r="CR39" s="523">
        <v>4.0978000000000003</v>
      </c>
      <c r="CS39" s="523">
        <v>4.4642999999999997</v>
      </c>
      <c r="CT39" s="523">
        <v>3.6644000000000001</v>
      </c>
      <c r="CU39" s="523">
        <v>12.2265</v>
      </c>
      <c r="CV39" s="523">
        <v>4.5091000000000001</v>
      </c>
      <c r="CW39" s="523">
        <v>10.1432</v>
      </c>
      <c r="CX39" s="523">
        <v>10.337300000000001</v>
      </c>
      <c r="CY39" s="523">
        <v>24.9895</v>
      </c>
      <c r="CZ39" s="452">
        <v>95.229299999999995</v>
      </c>
      <c r="DA39" s="74" t="s">
        <v>758</v>
      </c>
      <c r="DB39" s="75"/>
      <c r="DC39" s="57"/>
      <c r="DD39" s="61"/>
      <c r="DE39" s="45"/>
      <c r="DF39" s="45"/>
    </row>
    <row r="40" spans="1:110" ht="18" customHeight="1" x14ac:dyDescent="0.5">
      <c r="A40" s="76"/>
      <c r="B40" s="77" t="s">
        <v>190</v>
      </c>
      <c r="C40" s="524">
        <v>2.0999999999999999E-3</v>
      </c>
      <c r="D40" s="525">
        <v>0</v>
      </c>
      <c r="E40" s="525">
        <v>2.9999999999999997E-4</v>
      </c>
      <c r="F40" s="525">
        <v>2.3999999999999998E-3</v>
      </c>
      <c r="G40" s="525">
        <v>0</v>
      </c>
      <c r="H40" s="525">
        <v>1.9E-3</v>
      </c>
      <c r="I40" s="525">
        <v>1E-4</v>
      </c>
      <c r="J40" s="525">
        <v>2E-3</v>
      </c>
      <c r="K40" s="525">
        <v>5.0000000000000001E-4</v>
      </c>
      <c r="L40" s="525">
        <v>8.9999999999999998E-4</v>
      </c>
      <c r="M40" s="525">
        <v>0</v>
      </c>
      <c r="N40" s="525">
        <v>1.4E-3</v>
      </c>
      <c r="O40" s="525">
        <v>2.9999999999999997E-4</v>
      </c>
      <c r="P40" s="525">
        <v>1E-3</v>
      </c>
      <c r="Q40" s="525">
        <v>2.0000000000000001E-4</v>
      </c>
      <c r="R40" s="525">
        <v>1.6000000000000001E-3</v>
      </c>
      <c r="S40" s="547">
        <v>7.4000000000000003E-3</v>
      </c>
      <c r="T40" s="525">
        <v>1.1999999999999999E-3</v>
      </c>
      <c r="U40" s="525">
        <v>2E-3</v>
      </c>
      <c r="V40" s="525">
        <v>6.9999999999999999E-4</v>
      </c>
      <c r="W40" s="525">
        <v>3.8999999999999998E-3</v>
      </c>
      <c r="X40" s="525">
        <v>6.9999999999999999E-4</v>
      </c>
      <c r="Y40" s="525">
        <v>4.1000000000000003E-3</v>
      </c>
      <c r="Z40" s="525">
        <v>8.9999999999999998E-4</v>
      </c>
      <c r="AA40" s="525">
        <v>5.7000000000000002E-3</v>
      </c>
      <c r="AB40" s="525">
        <v>1.5E-3</v>
      </c>
      <c r="AC40" s="525">
        <v>1.1000000000000001E-3</v>
      </c>
      <c r="AD40" s="525">
        <v>1E-3</v>
      </c>
      <c r="AE40" s="525">
        <v>3.7000000000000002E-3</v>
      </c>
      <c r="AF40" s="525">
        <v>1.1000000000000001E-3</v>
      </c>
      <c r="AG40" s="525">
        <v>5.45E-2</v>
      </c>
      <c r="AH40" s="525">
        <v>5.0000000000000001E-4</v>
      </c>
      <c r="AI40" s="525">
        <v>5.6099999999999997E-2</v>
      </c>
      <c r="AJ40" s="453">
        <v>6.93E-2</v>
      </c>
      <c r="AK40" s="525">
        <v>8.0000000000000004E-4</v>
      </c>
      <c r="AL40" s="525">
        <v>5.0000000000000001E-4</v>
      </c>
      <c r="AM40" s="525">
        <v>6.9999999999999999E-4</v>
      </c>
      <c r="AN40" s="525">
        <v>2E-3</v>
      </c>
      <c r="AO40" s="525">
        <v>1.6999999999999999E-3</v>
      </c>
      <c r="AP40" s="525">
        <v>1.6999999999999999E-3</v>
      </c>
      <c r="AQ40" s="525">
        <v>5.0000000000000001E-4</v>
      </c>
      <c r="AR40" s="525">
        <v>4.0000000000000001E-3</v>
      </c>
      <c r="AS40" s="525">
        <v>1.1000000000000001E-3</v>
      </c>
      <c r="AT40" s="525">
        <v>6.9999999999999999E-4</v>
      </c>
      <c r="AU40" s="525">
        <v>1.9E-3</v>
      </c>
      <c r="AV40" s="525">
        <v>3.7000000000000002E-3</v>
      </c>
      <c r="AW40" s="525">
        <v>2.0999999999999999E-3</v>
      </c>
      <c r="AX40" s="525">
        <v>2.0999999999999999E-3</v>
      </c>
      <c r="AY40" s="525">
        <v>5.7999999999999996E-3</v>
      </c>
      <c r="AZ40" s="525">
        <v>0.01</v>
      </c>
      <c r="BA40" s="453">
        <v>1.9599999999999999E-2</v>
      </c>
      <c r="BB40" s="524">
        <v>0.80579999999999996</v>
      </c>
      <c r="BC40" s="525">
        <v>0.42870000000000003</v>
      </c>
      <c r="BD40" s="525">
        <v>0.32569999999999999</v>
      </c>
      <c r="BE40" s="525">
        <v>1.5602</v>
      </c>
      <c r="BF40" s="525">
        <v>0.2276</v>
      </c>
      <c r="BG40" s="525">
        <v>6.1499999999999999E-2</v>
      </c>
      <c r="BH40" s="525">
        <v>1.3003</v>
      </c>
      <c r="BI40" s="525">
        <v>1.5893999999999999</v>
      </c>
      <c r="BJ40" s="525">
        <v>0.55989999999999995</v>
      </c>
      <c r="BK40" s="525">
        <v>0.24940000000000001</v>
      </c>
      <c r="BL40" s="525">
        <v>2.9931000000000001</v>
      </c>
      <c r="BM40" s="525">
        <v>3.8024</v>
      </c>
      <c r="BN40" s="525">
        <v>0.3931</v>
      </c>
      <c r="BO40" s="525">
        <v>0.15160000000000001</v>
      </c>
      <c r="BP40" s="525">
        <v>5.3400000000000003E-2</v>
      </c>
      <c r="BQ40" s="525">
        <v>0.59809999999999997</v>
      </c>
      <c r="BR40" s="453">
        <v>7.5500999999999996</v>
      </c>
      <c r="BS40" s="525">
        <v>0.2387</v>
      </c>
      <c r="BT40" s="525">
        <v>0.51900000000000002</v>
      </c>
      <c r="BU40" s="525">
        <v>1.1771</v>
      </c>
      <c r="BV40" s="525">
        <v>1.9347000000000001</v>
      </c>
      <c r="BW40" s="525">
        <v>7.5700000000000003E-2</v>
      </c>
      <c r="BX40" s="525">
        <v>1.4412</v>
      </c>
      <c r="BY40" s="525">
        <v>0.20039999999999999</v>
      </c>
      <c r="BZ40" s="525">
        <v>1.7174</v>
      </c>
      <c r="CA40" s="525">
        <v>1.18</v>
      </c>
      <c r="CB40" s="525">
        <v>1.7189000000000001</v>
      </c>
      <c r="CC40" s="525">
        <v>9.7699999999999995E-2</v>
      </c>
      <c r="CD40" s="525">
        <v>2.9965999999999999</v>
      </c>
      <c r="CE40" s="525">
        <v>4.7164999999999999</v>
      </c>
      <c r="CF40" s="525">
        <v>1.3834</v>
      </c>
      <c r="CG40" s="525">
        <v>9.5600000000000004E-2</v>
      </c>
      <c r="CH40" s="525">
        <v>6.1954000000000002</v>
      </c>
      <c r="CI40" s="453">
        <v>12.844099999999999</v>
      </c>
      <c r="CJ40" s="525">
        <v>1.9976</v>
      </c>
      <c r="CK40" s="525">
        <v>0.12470000000000001</v>
      </c>
      <c r="CL40" s="525">
        <v>0.18149999999999999</v>
      </c>
      <c r="CM40" s="525">
        <v>2.3037000000000001</v>
      </c>
      <c r="CN40" s="525">
        <v>2.1173999999999999</v>
      </c>
      <c r="CO40" s="525">
        <v>7.8799999999999995E-2</v>
      </c>
      <c r="CP40" s="525">
        <v>0.1527</v>
      </c>
      <c r="CQ40" s="525">
        <v>2.3489</v>
      </c>
      <c r="CR40" s="525">
        <v>0.20150000000000001</v>
      </c>
      <c r="CS40" s="525">
        <v>0.56110000000000004</v>
      </c>
      <c r="CT40" s="525">
        <v>0.29149999999999998</v>
      </c>
      <c r="CU40" s="525">
        <v>1.0542</v>
      </c>
      <c r="CV40" s="525">
        <v>0.17249999999999999</v>
      </c>
      <c r="CW40" s="525">
        <v>2.0247999999999999</v>
      </c>
      <c r="CX40" s="525">
        <v>4.8571999999999997</v>
      </c>
      <c r="CY40" s="525">
        <v>7.0545</v>
      </c>
      <c r="CZ40" s="453">
        <v>12.7613</v>
      </c>
      <c r="DA40" s="78" t="s">
        <v>420</v>
      </c>
      <c r="DB40" s="79"/>
      <c r="DC40" s="57"/>
      <c r="DD40" s="61"/>
      <c r="DE40" s="45"/>
      <c r="DF40" s="45"/>
    </row>
    <row r="41" spans="1:110" ht="18" customHeight="1" x14ac:dyDescent="0.5">
      <c r="A41" s="72"/>
      <c r="B41" s="73" t="s">
        <v>189</v>
      </c>
      <c r="C41" s="522">
        <v>4.0000000000000001E-3</v>
      </c>
      <c r="D41" s="523">
        <v>6.1000000000000004E-3</v>
      </c>
      <c r="E41" s="523">
        <v>0.18390000000000001</v>
      </c>
      <c r="F41" s="523">
        <v>0.19409999999999999</v>
      </c>
      <c r="G41" s="523">
        <v>1.1999999999999999E-3</v>
      </c>
      <c r="H41" s="523">
        <v>1.8E-3</v>
      </c>
      <c r="I41" s="523">
        <v>2.9999999999999997E-4</v>
      </c>
      <c r="J41" s="523">
        <v>3.3E-3</v>
      </c>
      <c r="K41" s="523">
        <v>1.1999999999999999E-3</v>
      </c>
      <c r="L41" s="523">
        <v>4.0000000000000001E-3</v>
      </c>
      <c r="M41" s="523">
        <v>3.0000000000000001E-3</v>
      </c>
      <c r="N41" s="523">
        <v>8.2000000000000007E-3</v>
      </c>
      <c r="O41" s="523">
        <v>0</v>
      </c>
      <c r="P41" s="523">
        <v>4.0000000000000002E-4</v>
      </c>
      <c r="Q41" s="523">
        <v>1.1000000000000001E-3</v>
      </c>
      <c r="R41" s="523">
        <v>1.5E-3</v>
      </c>
      <c r="S41" s="546">
        <v>0.20699999999999999</v>
      </c>
      <c r="T41" s="523">
        <v>0</v>
      </c>
      <c r="U41" s="523">
        <v>0.18</v>
      </c>
      <c r="V41" s="523">
        <v>8.0999999999999996E-3</v>
      </c>
      <c r="W41" s="523">
        <v>0.18809999999999999</v>
      </c>
      <c r="X41" s="523">
        <v>5.9999999999999995E-4</v>
      </c>
      <c r="Y41" s="523">
        <v>2.9999999999999997E-4</v>
      </c>
      <c r="Z41" s="523">
        <v>1E-4</v>
      </c>
      <c r="AA41" s="523">
        <v>8.9999999999999998E-4</v>
      </c>
      <c r="AB41" s="523">
        <v>0</v>
      </c>
      <c r="AC41" s="523">
        <v>5.3E-3</v>
      </c>
      <c r="AD41" s="523">
        <v>5.9999999999999995E-4</v>
      </c>
      <c r="AE41" s="523">
        <v>5.8999999999999999E-3</v>
      </c>
      <c r="AF41" s="523">
        <v>1E-4</v>
      </c>
      <c r="AG41" s="523">
        <v>4.0000000000000002E-4</v>
      </c>
      <c r="AH41" s="523">
        <v>2.0000000000000001E-4</v>
      </c>
      <c r="AI41" s="523">
        <v>6.9999999999999999E-4</v>
      </c>
      <c r="AJ41" s="452">
        <v>0.1956</v>
      </c>
      <c r="AK41" s="523">
        <v>1E-4</v>
      </c>
      <c r="AL41" s="523">
        <v>0.1714</v>
      </c>
      <c r="AM41" s="523">
        <v>3.5000000000000001E-3</v>
      </c>
      <c r="AN41" s="523">
        <v>0.17510000000000001</v>
      </c>
      <c r="AO41" s="523">
        <v>0</v>
      </c>
      <c r="AP41" s="523">
        <v>1E-4</v>
      </c>
      <c r="AQ41" s="523">
        <v>0</v>
      </c>
      <c r="AR41" s="523">
        <v>1E-4</v>
      </c>
      <c r="AS41" s="523">
        <v>2.0000000000000001E-4</v>
      </c>
      <c r="AT41" s="523">
        <v>1E-3</v>
      </c>
      <c r="AU41" s="523">
        <v>2.9999999999999997E-4</v>
      </c>
      <c r="AV41" s="523">
        <v>1.5E-3</v>
      </c>
      <c r="AW41" s="523">
        <v>2.9999999999999997E-4</v>
      </c>
      <c r="AX41" s="523">
        <v>0</v>
      </c>
      <c r="AY41" s="523">
        <v>5.9999999999999995E-4</v>
      </c>
      <c r="AZ41" s="523">
        <v>8.9999999999999998E-4</v>
      </c>
      <c r="BA41" s="452">
        <v>0.17760000000000001</v>
      </c>
      <c r="BB41" s="522">
        <v>0.56520000000000004</v>
      </c>
      <c r="BC41" s="523">
        <v>0.86570000000000003</v>
      </c>
      <c r="BD41" s="523">
        <v>1.2728999999999999</v>
      </c>
      <c r="BE41" s="523">
        <v>2.7038000000000002</v>
      </c>
      <c r="BF41" s="523">
        <v>1.0852999999999999</v>
      </c>
      <c r="BG41" s="523">
        <v>0.55459999999999998</v>
      </c>
      <c r="BH41" s="523">
        <v>1.2553000000000001</v>
      </c>
      <c r="BI41" s="523">
        <v>2.8952</v>
      </c>
      <c r="BJ41" s="523">
        <v>3.1048</v>
      </c>
      <c r="BK41" s="523">
        <v>0.97789999999999999</v>
      </c>
      <c r="BL41" s="523">
        <v>0.66180000000000005</v>
      </c>
      <c r="BM41" s="523">
        <v>4.7445000000000004</v>
      </c>
      <c r="BN41" s="523">
        <v>0.71750000000000003</v>
      </c>
      <c r="BO41" s="523">
        <v>5.3199999999999997E-2</v>
      </c>
      <c r="BP41" s="523">
        <v>0.2571</v>
      </c>
      <c r="BQ41" s="523">
        <v>1.0278</v>
      </c>
      <c r="BR41" s="452">
        <v>11.3713</v>
      </c>
      <c r="BS41" s="523">
        <v>0.43049999999999999</v>
      </c>
      <c r="BT41" s="523">
        <v>0.26939999999999997</v>
      </c>
      <c r="BU41" s="523">
        <v>0.50139999999999996</v>
      </c>
      <c r="BV41" s="523">
        <v>1.2013</v>
      </c>
      <c r="BW41" s="523">
        <v>1.1418999999999999</v>
      </c>
      <c r="BX41" s="523">
        <v>0.27729999999999999</v>
      </c>
      <c r="BY41" s="523">
        <v>0.24030000000000001</v>
      </c>
      <c r="BZ41" s="523">
        <v>1.6595</v>
      </c>
      <c r="CA41" s="523">
        <v>0.12479999999999999</v>
      </c>
      <c r="CB41" s="523">
        <v>0.33079999999999998</v>
      </c>
      <c r="CC41" s="523">
        <v>0.33239999999999997</v>
      </c>
      <c r="CD41" s="523">
        <v>0.78790000000000004</v>
      </c>
      <c r="CE41" s="523">
        <v>0.25700000000000001</v>
      </c>
      <c r="CF41" s="523">
        <v>9.6000000000000002E-2</v>
      </c>
      <c r="CG41" s="523">
        <v>0.22140000000000001</v>
      </c>
      <c r="CH41" s="523">
        <v>0.57430000000000003</v>
      </c>
      <c r="CI41" s="452">
        <v>4.2230999999999996</v>
      </c>
      <c r="CJ41" s="523">
        <v>0.7147</v>
      </c>
      <c r="CK41" s="523">
        <v>0.26500000000000001</v>
      </c>
      <c r="CL41" s="523">
        <v>0.52629999999999999</v>
      </c>
      <c r="CM41" s="523">
        <v>1.5059</v>
      </c>
      <c r="CN41" s="523">
        <v>3.4200000000000001E-2</v>
      </c>
      <c r="CO41" s="523">
        <v>0.24060000000000001</v>
      </c>
      <c r="CP41" s="523">
        <v>4.8471000000000002</v>
      </c>
      <c r="CQ41" s="523">
        <v>5.1219000000000001</v>
      </c>
      <c r="CR41" s="523">
        <v>0.81830000000000003</v>
      </c>
      <c r="CS41" s="523">
        <v>0.68989999999999996</v>
      </c>
      <c r="CT41" s="523">
        <v>0.39389999999999997</v>
      </c>
      <c r="CU41" s="523">
        <v>1.9019999999999999</v>
      </c>
      <c r="CV41" s="523">
        <v>0.25690000000000002</v>
      </c>
      <c r="CW41" s="523">
        <v>0.1454</v>
      </c>
      <c r="CX41" s="523">
        <v>0.19109999999999999</v>
      </c>
      <c r="CY41" s="523">
        <v>0.59340000000000004</v>
      </c>
      <c r="CZ41" s="452">
        <v>9.1233000000000004</v>
      </c>
      <c r="DA41" s="74" t="s">
        <v>421</v>
      </c>
      <c r="DB41" s="75"/>
      <c r="DC41" s="57"/>
      <c r="DD41" s="61"/>
      <c r="DE41" s="45"/>
      <c r="DF41" s="45"/>
    </row>
    <row r="42" spans="1:110" ht="18" customHeight="1" x14ac:dyDescent="0.5">
      <c r="A42" s="180"/>
      <c r="B42" s="181" t="s">
        <v>755</v>
      </c>
      <c r="C42" s="539">
        <v>0</v>
      </c>
      <c r="D42" s="540">
        <v>0</v>
      </c>
      <c r="E42" s="540">
        <v>0</v>
      </c>
      <c r="F42" s="540">
        <v>0</v>
      </c>
      <c r="G42" s="540">
        <v>0</v>
      </c>
      <c r="H42" s="540">
        <v>0</v>
      </c>
      <c r="I42" s="540">
        <v>0</v>
      </c>
      <c r="J42" s="540">
        <v>0</v>
      </c>
      <c r="K42" s="540">
        <v>0</v>
      </c>
      <c r="L42" s="540">
        <v>0</v>
      </c>
      <c r="M42" s="540">
        <v>0</v>
      </c>
      <c r="N42" s="540">
        <v>0</v>
      </c>
      <c r="O42" s="540">
        <v>0</v>
      </c>
      <c r="P42" s="540">
        <v>0</v>
      </c>
      <c r="Q42" s="540">
        <v>0</v>
      </c>
      <c r="R42" s="540">
        <v>0</v>
      </c>
      <c r="S42" s="548">
        <v>0</v>
      </c>
      <c r="T42" s="540">
        <v>0</v>
      </c>
      <c r="U42" s="540">
        <v>0</v>
      </c>
      <c r="V42" s="540">
        <v>0</v>
      </c>
      <c r="W42" s="540">
        <v>0</v>
      </c>
      <c r="X42" s="540">
        <v>0</v>
      </c>
      <c r="Y42" s="540">
        <v>0</v>
      </c>
      <c r="Z42" s="540">
        <v>0</v>
      </c>
      <c r="AA42" s="540">
        <v>0</v>
      </c>
      <c r="AB42" s="540">
        <v>0</v>
      </c>
      <c r="AC42" s="540">
        <v>0</v>
      </c>
      <c r="AD42" s="540">
        <v>0</v>
      </c>
      <c r="AE42" s="540">
        <v>0</v>
      </c>
      <c r="AF42" s="540">
        <v>0</v>
      </c>
      <c r="AG42" s="540">
        <v>0</v>
      </c>
      <c r="AH42" s="540">
        <v>0</v>
      </c>
      <c r="AI42" s="540">
        <v>0</v>
      </c>
      <c r="AJ42" s="543">
        <v>0</v>
      </c>
      <c r="AK42" s="540">
        <v>0</v>
      </c>
      <c r="AL42" s="540">
        <v>0</v>
      </c>
      <c r="AM42" s="540">
        <v>0</v>
      </c>
      <c r="AN42" s="540">
        <v>0</v>
      </c>
      <c r="AO42" s="540">
        <v>0</v>
      </c>
      <c r="AP42" s="540">
        <v>8.9999999999999998E-4</v>
      </c>
      <c r="AQ42" s="540">
        <v>0</v>
      </c>
      <c r="AR42" s="540">
        <v>8.9999999999999998E-4</v>
      </c>
      <c r="AS42" s="540">
        <v>0</v>
      </c>
      <c r="AT42" s="540">
        <v>0</v>
      </c>
      <c r="AU42" s="540">
        <v>0</v>
      </c>
      <c r="AV42" s="540">
        <v>0</v>
      </c>
      <c r="AW42" s="540">
        <v>0</v>
      </c>
      <c r="AX42" s="540">
        <v>0</v>
      </c>
      <c r="AY42" s="540">
        <v>5.1200000000000002E-2</v>
      </c>
      <c r="AZ42" s="540">
        <v>5.1200000000000002E-2</v>
      </c>
      <c r="BA42" s="543">
        <v>5.21E-2</v>
      </c>
      <c r="BB42" s="539">
        <v>1.6899999999999998E-2</v>
      </c>
      <c r="BC42" s="540">
        <v>0.34989999999999999</v>
      </c>
      <c r="BD42" s="540">
        <v>1.2200000000000001E-2</v>
      </c>
      <c r="BE42" s="540">
        <v>0.37890000000000001</v>
      </c>
      <c r="BF42" s="540">
        <v>4.0000000000000002E-4</v>
      </c>
      <c r="BG42" s="540">
        <v>1.9599999999999999E-2</v>
      </c>
      <c r="BH42" s="540">
        <v>5.7999999999999996E-3</v>
      </c>
      <c r="BI42" s="540">
        <v>2.58E-2</v>
      </c>
      <c r="BJ42" s="540">
        <v>5.9999999999999995E-4</v>
      </c>
      <c r="BK42" s="540">
        <v>8.0000000000000004E-4</v>
      </c>
      <c r="BL42" s="540">
        <v>8.0000000000000004E-4</v>
      </c>
      <c r="BM42" s="540">
        <v>2.0999999999999999E-3</v>
      </c>
      <c r="BN42" s="540">
        <v>6.9999999999999999E-4</v>
      </c>
      <c r="BO42" s="540">
        <v>0.28160000000000002</v>
      </c>
      <c r="BP42" s="540">
        <v>5.0000000000000001E-4</v>
      </c>
      <c r="BQ42" s="540">
        <v>0.2828</v>
      </c>
      <c r="BR42" s="543">
        <v>0.68969999999999998</v>
      </c>
      <c r="BS42" s="540">
        <v>2.9999999999999997E-4</v>
      </c>
      <c r="BT42" s="540">
        <v>5.1999999999999998E-3</v>
      </c>
      <c r="BU42" s="540">
        <v>1E-4</v>
      </c>
      <c r="BV42" s="540">
        <v>5.5999999999999999E-3</v>
      </c>
      <c r="BW42" s="540">
        <v>9.4000000000000004E-3</v>
      </c>
      <c r="BX42" s="540">
        <v>2.0000000000000001E-4</v>
      </c>
      <c r="BY42" s="540">
        <v>2.4283999999999999</v>
      </c>
      <c r="BZ42" s="540">
        <v>2.4380999999999999</v>
      </c>
      <c r="CA42" s="540">
        <v>5.5999999999999999E-3</v>
      </c>
      <c r="CB42" s="540">
        <v>5.0000000000000001E-4</v>
      </c>
      <c r="CC42" s="540">
        <v>3.8E-3</v>
      </c>
      <c r="CD42" s="540">
        <v>9.9000000000000008E-3</v>
      </c>
      <c r="CE42" s="540">
        <v>8.9999999999999998E-4</v>
      </c>
      <c r="CF42" s="540">
        <v>2.0672000000000001</v>
      </c>
      <c r="CG42" s="540">
        <v>2.0000000000000001E-4</v>
      </c>
      <c r="CH42" s="540">
        <v>2.0682</v>
      </c>
      <c r="CI42" s="543">
        <v>4.5217999999999998</v>
      </c>
      <c r="CJ42" s="540">
        <v>0.1229</v>
      </c>
      <c r="CK42" s="540">
        <v>0.15620000000000001</v>
      </c>
      <c r="CL42" s="540">
        <v>2.9999999999999997E-4</v>
      </c>
      <c r="CM42" s="540">
        <v>0.27939999999999998</v>
      </c>
      <c r="CN42" s="540">
        <v>2.3E-3</v>
      </c>
      <c r="CO42" s="540">
        <v>1.1999999999999999E-3</v>
      </c>
      <c r="CP42" s="540">
        <v>5.0000000000000001E-4</v>
      </c>
      <c r="CQ42" s="540">
        <v>4.0000000000000001E-3</v>
      </c>
      <c r="CR42" s="540">
        <v>9.9000000000000008E-3</v>
      </c>
      <c r="CS42" s="540">
        <v>2E-3</v>
      </c>
      <c r="CT42" s="540">
        <v>3.8E-3</v>
      </c>
      <c r="CU42" s="540">
        <v>1.5699999999999999E-2</v>
      </c>
      <c r="CV42" s="540">
        <v>1.9038999999999999</v>
      </c>
      <c r="CW42" s="540">
        <v>8.9999999999999998E-4</v>
      </c>
      <c r="CX42" s="540">
        <v>0</v>
      </c>
      <c r="CY42" s="540">
        <v>1.9047000000000001</v>
      </c>
      <c r="CZ42" s="543">
        <v>2.2038000000000002</v>
      </c>
      <c r="DA42" s="182" t="s">
        <v>531</v>
      </c>
      <c r="DB42" s="183"/>
      <c r="DC42" s="57"/>
      <c r="DD42" s="61"/>
      <c r="DE42" s="45"/>
      <c r="DF42" s="45"/>
    </row>
    <row r="43" spans="1:110" ht="18" customHeight="1" x14ac:dyDescent="0.5">
      <c r="A43" s="72"/>
      <c r="B43" s="73" t="s">
        <v>127</v>
      </c>
      <c r="C43" s="522">
        <v>5.7999999999999996E-3</v>
      </c>
      <c r="D43" s="523">
        <v>6.4000000000000003E-3</v>
      </c>
      <c r="E43" s="523">
        <v>0.1404</v>
      </c>
      <c r="F43" s="523">
        <v>0.1525</v>
      </c>
      <c r="G43" s="523">
        <v>2.3999999999999998E-3</v>
      </c>
      <c r="H43" s="523">
        <v>8.9999999999999998E-4</v>
      </c>
      <c r="I43" s="523">
        <v>2.0999999999999999E-3</v>
      </c>
      <c r="J43" s="523">
        <v>5.4000000000000003E-3</v>
      </c>
      <c r="K43" s="523">
        <v>1.6000000000000001E-3</v>
      </c>
      <c r="L43" s="523">
        <v>1E-3</v>
      </c>
      <c r="M43" s="523">
        <v>6.9999999999999999E-4</v>
      </c>
      <c r="N43" s="523">
        <v>3.3E-3</v>
      </c>
      <c r="O43" s="523">
        <v>2E-3</v>
      </c>
      <c r="P43" s="523">
        <v>0</v>
      </c>
      <c r="Q43" s="523">
        <v>0</v>
      </c>
      <c r="R43" s="523">
        <v>2E-3</v>
      </c>
      <c r="S43" s="546">
        <v>0.16320000000000001</v>
      </c>
      <c r="T43" s="523">
        <v>7.0000000000000001E-3</v>
      </c>
      <c r="U43" s="523">
        <v>1.5299999999999999E-2</v>
      </c>
      <c r="V43" s="523">
        <v>1.2E-2</v>
      </c>
      <c r="W43" s="523">
        <v>3.4299999999999997E-2</v>
      </c>
      <c r="X43" s="523">
        <v>6.7000000000000002E-3</v>
      </c>
      <c r="Y43" s="523">
        <v>1.3599999999999999E-2</v>
      </c>
      <c r="Z43" s="523">
        <v>6.4000000000000003E-3</v>
      </c>
      <c r="AA43" s="523">
        <v>2.6599999999999999E-2</v>
      </c>
      <c r="AB43" s="523">
        <v>1.54E-2</v>
      </c>
      <c r="AC43" s="523">
        <v>1.4E-2</v>
      </c>
      <c r="AD43" s="523">
        <v>7.0000000000000001E-3</v>
      </c>
      <c r="AE43" s="523">
        <v>3.6400000000000002E-2</v>
      </c>
      <c r="AF43" s="523">
        <v>1.7399999999999999E-2</v>
      </c>
      <c r="AG43" s="523">
        <v>6.0000000000000001E-3</v>
      </c>
      <c r="AH43" s="523">
        <v>1.1299999999999999E-2</v>
      </c>
      <c r="AI43" s="523">
        <v>3.4700000000000002E-2</v>
      </c>
      <c r="AJ43" s="452">
        <v>0.13200000000000001</v>
      </c>
      <c r="AK43" s="523">
        <v>1.3899999999999999E-2</v>
      </c>
      <c r="AL43" s="523">
        <v>0.01</v>
      </c>
      <c r="AM43" s="523">
        <v>9.4000000000000004E-3</v>
      </c>
      <c r="AN43" s="523">
        <v>3.32E-2</v>
      </c>
      <c r="AO43" s="523">
        <v>6.0000000000000001E-3</v>
      </c>
      <c r="AP43" s="523">
        <v>1.0500000000000001E-2</v>
      </c>
      <c r="AQ43" s="523">
        <v>5.4999999999999997E-3</v>
      </c>
      <c r="AR43" s="523">
        <v>2.1999999999999999E-2</v>
      </c>
      <c r="AS43" s="523">
        <v>6.0000000000000001E-3</v>
      </c>
      <c r="AT43" s="523">
        <v>1.1900000000000001E-2</v>
      </c>
      <c r="AU43" s="523">
        <v>9.4000000000000004E-3</v>
      </c>
      <c r="AV43" s="523">
        <v>2.7300000000000001E-2</v>
      </c>
      <c r="AW43" s="523">
        <v>1.15E-2</v>
      </c>
      <c r="AX43" s="523">
        <v>1.77E-2</v>
      </c>
      <c r="AY43" s="523">
        <v>2.3699999999999999E-2</v>
      </c>
      <c r="AZ43" s="523">
        <v>5.2900000000000003E-2</v>
      </c>
      <c r="BA43" s="452">
        <v>0.13539999999999999</v>
      </c>
      <c r="BB43" s="522">
        <v>0.14760000000000001</v>
      </c>
      <c r="BC43" s="523">
        <v>0.1036</v>
      </c>
      <c r="BD43" s="523">
        <v>0.20119999999999999</v>
      </c>
      <c r="BE43" s="523">
        <v>0.45240000000000002</v>
      </c>
      <c r="BF43" s="523">
        <v>0.4698</v>
      </c>
      <c r="BG43" s="523">
        <v>0.35670000000000002</v>
      </c>
      <c r="BH43" s="523">
        <v>2.8199999999999999E-2</v>
      </c>
      <c r="BI43" s="523">
        <v>0.85460000000000003</v>
      </c>
      <c r="BJ43" s="523">
        <v>0.44359999999999999</v>
      </c>
      <c r="BK43" s="523">
        <v>0.1067</v>
      </c>
      <c r="BL43" s="523">
        <v>0.87229999999999996</v>
      </c>
      <c r="BM43" s="523">
        <v>1.4226000000000001</v>
      </c>
      <c r="BN43" s="523">
        <v>22.066400000000002</v>
      </c>
      <c r="BO43" s="523">
        <v>0.16089999999999999</v>
      </c>
      <c r="BP43" s="523">
        <v>4.3499999999999997E-2</v>
      </c>
      <c r="BQ43" s="523">
        <v>22.270700000000001</v>
      </c>
      <c r="BR43" s="452">
        <v>25.000299999999999</v>
      </c>
      <c r="BS43" s="523">
        <v>16.7119</v>
      </c>
      <c r="BT43" s="523">
        <v>0.17119999999999999</v>
      </c>
      <c r="BU43" s="523">
        <v>4.0399999999999998E-2</v>
      </c>
      <c r="BV43" s="523">
        <v>16.9236</v>
      </c>
      <c r="BW43" s="523">
        <v>0.1588</v>
      </c>
      <c r="BX43" s="523">
        <v>0.30320000000000003</v>
      </c>
      <c r="BY43" s="523">
        <v>7.1300000000000002E-2</v>
      </c>
      <c r="BZ43" s="523">
        <v>0.5333</v>
      </c>
      <c r="CA43" s="523">
        <v>4.7600000000000003E-2</v>
      </c>
      <c r="CB43" s="523">
        <v>0.04</v>
      </c>
      <c r="CC43" s="523">
        <v>3.39E-2</v>
      </c>
      <c r="CD43" s="523">
        <v>0.1215</v>
      </c>
      <c r="CE43" s="523">
        <v>3.9399999999999998E-2</v>
      </c>
      <c r="CF43" s="523">
        <v>9.2899999999999996E-2</v>
      </c>
      <c r="CG43" s="523">
        <v>0.84640000000000004</v>
      </c>
      <c r="CH43" s="523">
        <v>0.97870000000000001</v>
      </c>
      <c r="CI43" s="452">
        <v>18.556999999999999</v>
      </c>
      <c r="CJ43" s="523">
        <v>1.7299999999999999E-2</v>
      </c>
      <c r="CK43" s="523">
        <v>0.1326</v>
      </c>
      <c r="CL43" s="523">
        <v>8.2100000000000006E-2</v>
      </c>
      <c r="CM43" s="523">
        <v>0.23200000000000001</v>
      </c>
      <c r="CN43" s="523">
        <v>0.23580000000000001</v>
      </c>
      <c r="CO43" s="523">
        <v>8.9700000000000002E-2</v>
      </c>
      <c r="CP43" s="523">
        <v>1.3100000000000001E-2</v>
      </c>
      <c r="CQ43" s="523">
        <v>0.33860000000000001</v>
      </c>
      <c r="CR43" s="523">
        <v>0.30649999999999999</v>
      </c>
      <c r="CS43" s="523">
        <v>9.1700000000000004E-2</v>
      </c>
      <c r="CT43" s="523">
        <v>4.4699999999999997E-2</v>
      </c>
      <c r="CU43" s="523">
        <v>0.44290000000000002</v>
      </c>
      <c r="CV43" s="523">
        <v>4.5600000000000002E-2</v>
      </c>
      <c r="CW43" s="523">
        <v>4.4900000000000002E-2</v>
      </c>
      <c r="CX43" s="523">
        <v>0.3513</v>
      </c>
      <c r="CY43" s="523">
        <v>0.44180000000000003</v>
      </c>
      <c r="CZ43" s="452">
        <v>1.4554</v>
      </c>
      <c r="DA43" s="74" t="s">
        <v>418</v>
      </c>
      <c r="DB43" s="75"/>
      <c r="DC43" s="57"/>
      <c r="DD43" s="61"/>
      <c r="DE43" s="45"/>
      <c r="DF43" s="45"/>
    </row>
    <row r="44" spans="1:110" ht="18" customHeight="1" x14ac:dyDescent="0.5">
      <c r="A44" s="180"/>
      <c r="B44" s="181" t="s">
        <v>529</v>
      </c>
      <c r="C44" s="539">
        <v>0</v>
      </c>
      <c r="D44" s="540">
        <v>0</v>
      </c>
      <c r="E44" s="540">
        <v>0</v>
      </c>
      <c r="F44" s="540">
        <v>0</v>
      </c>
      <c r="G44" s="540">
        <v>0</v>
      </c>
      <c r="H44" s="540">
        <v>0</v>
      </c>
      <c r="I44" s="540">
        <v>0</v>
      </c>
      <c r="J44" s="540">
        <v>0</v>
      </c>
      <c r="K44" s="540">
        <v>0</v>
      </c>
      <c r="L44" s="540">
        <v>0</v>
      </c>
      <c r="M44" s="540">
        <v>0</v>
      </c>
      <c r="N44" s="540">
        <v>0</v>
      </c>
      <c r="O44" s="540">
        <v>0</v>
      </c>
      <c r="P44" s="540">
        <v>0</v>
      </c>
      <c r="Q44" s="540">
        <v>0</v>
      </c>
      <c r="R44" s="540">
        <v>0</v>
      </c>
      <c r="S44" s="548">
        <v>0</v>
      </c>
      <c r="T44" s="540">
        <v>0</v>
      </c>
      <c r="U44" s="540">
        <v>0</v>
      </c>
      <c r="V44" s="540">
        <v>0</v>
      </c>
      <c r="W44" s="540">
        <v>0</v>
      </c>
      <c r="X44" s="540">
        <v>0</v>
      </c>
      <c r="Y44" s="540">
        <v>0</v>
      </c>
      <c r="Z44" s="540">
        <v>0</v>
      </c>
      <c r="AA44" s="540">
        <v>0</v>
      </c>
      <c r="AB44" s="540">
        <v>0</v>
      </c>
      <c r="AC44" s="540">
        <v>0</v>
      </c>
      <c r="AD44" s="540">
        <v>0</v>
      </c>
      <c r="AE44" s="540">
        <v>0</v>
      </c>
      <c r="AF44" s="540">
        <v>0</v>
      </c>
      <c r="AG44" s="540">
        <v>0</v>
      </c>
      <c r="AH44" s="540">
        <v>0</v>
      </c>
      <c r="AI44" s="540">
        <v>0</v>
      </c>
      <c r="AJ44" s="543">
        <v>0</v>
      </c>
      <c r="AK44" s="540">
        <v>0</v>
      </c>
      <c r="AL44" s="540">
        <v>0</v>
      </c>
      <c r="AM44" s="540">
        <v>0</v>
      </c>
      <c r="AN44" s="540">
        <v>0</v>
      </c>
      <c r="AO44" s="540">
        <v>0</v>
      </c>
      <c r="AP44" s="540">
        <v>0</v>
      </c>
      <c r="AQ44" s="540">
        <v>0</v>
      </c>
      <c r="AR44" s="540">
        <v>0</v>
      </c>
      <c r="AS44" s="540">
        <v>0</v>
      </c>
      <c r="AT44" s="540">
        <v>0</v>
      </c>
      <c r="AU44" s="540">
        <v>0</v>
      </c>
      <c r="AV44" s="540">
        <v>0</v>
      </c>
      <c r="AW44" s="540">
        <v>0</v>
      </c>
      <c r="AX44" s="540">
        <v>0</v>
      </c>
      <c r="AY44" s="540">
        <v>0</v>
      </c>
      <c r="AZ44" s="540">
        <v>0</v>
      </c>
      <c r="BA44" s="543">
        <v>0</v>
      </c>
      <c r="BB44" s="539">
        <v>0</v>
      </c>
      <c r="BC44" s="540">
        <v>0</v>
      </c>
      <c r="BD44" s="540">
        <v>1.8103</v>
      </c>
      <c r="BE44" s="540">
        <v>1.8103</v>
      </c>
      <c r="BF44" s="540">
        <v>0.17499999999999999</v>
      </c>
      <c r="BG44" s="540">
        <v>5.7799999999999997E-2</v>
      </c>
      <c r="BH44" s="540">
        <v>0</v>
      </c>
      <c r="BI44" s="540">
        <v>0.23280000000000001</v>
      </c>
      <c r="BJ44" s="540">
        <v>0</v>
      </c>
      <c r="BK44" s="540">
        <v>0.60140000000000005</v>
      </c>
      <c r="BL44" s="540">
        <v>0</v>
      </c>
      <c r="BM44" s="540">
        <v>0.60140000000000005</v>
      </c>
      <c r="BN44" s="540">
        <v>2.01E-2</v>
      </c>
      <c r="BO44" s="540">
        <v>0</v>
      </c>
      <c r="BP44" s="540">
        <v>7.7299999999999994E-2</v>
      </c>
      <c r="BQ44" s="540">
        <v>9.74E-2</v>
      </c>
      <c r="BR44" s="543">
        <v>2.7418999999999998</v>
      </c>
      <c r="BS44" s="540">
        <v>1.0699999999999999E-2</v>
      </c>
      <c r="BT44" s="540">
        <v>0</v>
      </c>
      <c r="BU44" s="540">
        <v>8.7499999999999994E-2</v>
      </c>
      <c r="BV44" s="540">
        <v>9.8199999999999996E-2</v>
      </c>
      <c r="BW44" s="540">
        <v>0</v>
      </c>
      <c r="BX44" s="540">
        <v>0</v>
      </c>
      <c r="BY44" s="540">
        <v>3.7499999999999999E-2</v>
      </c>
      <c r="BZ44" s="540">
        <v>3.7499999999999999E-2</v>
      </c>
      <c r="CA44" s="540">
        <v>0</v>
      </c>
      <c r="CB44" s="540">
        <v>3.7999999999999999E-2</v>
      </c>
      <c r="CC44" s="540">
        <v>0</v>
      </c>
      <c r="CD44" s="540">
        <v>3.7999999999999999E-2</v>
      </c>
      <c r="CE44" s="540">
        <v>7.4999999999999997E-2</v>
      </c>
      <c r="CF44" s="540">
        <v>0.16769999999999999</v>
      </c>
      <c r="CG44" s="540">
        <v>0</v>
      </c>
      <c r="CH44" s="540">
        <v>0.2427</v>
      </c>
      <c r="CI44" s="543">
        <v>0.41639999999999999</v>
      </c>
      <c r="CJ44" s="540">
        <v>0</v>
      </c>
      <c r="CK44" s="540">
        <v>0</v>
      </c>
      <c r="CL44" s="540">
        <v>0</v>
      </c>
      <c r="CM44" s="540">
        <v>0</v>
      </c>
      <c r="CN44" s="540">
        <v>0</v>
      </c>
      <c r="CO44" s="540">
        <v>0.14299999999999999</v>
      </c>
      <c r="CP44" s="540">
        <v>0</v>
      </c>
      <c r="CQ44" s="540">
        <v>0.14299999999999999</v>
      </c>
      <c r="CR44" s="540">
        <v>2.3999999999999998E-3</v>
      </c>
      <c r="CS44" s="540">
        <v>0</v>
      </c>
      <c r="CT44" s="540">
        <v>3.3000000000000002E-2</v>
      </c>
      <c r="CU44" s="540">
        <v>3.5400000000000001E-2</v>
      </c>
      <c r="CV44" s="540">
        <v>5.6000000000000001E-2</v>
      </c>
      <c r="CW44" s="540">
        <v>0</v>
      </c>
      <c r="CX44" s="540">
        <v>0.74839999999999995</v>
      </c>
      <c r="CY44" s="540">
        <v>0.8044</v>
      </c>
      <c r="CZ44" s="543">
        <v>0.98280000000000001</v>
      </c>
      <c r="DA44" s="182" t="s">
        <v>530</v>
      </c>
      <c r="DB44" s="183"/>
      <c r="DC44" s="57"/>
      <c r="DD44" s="61"/>
      <c r="DE44" s="45"/>
      <c r="DF44" s="45"/>
    </row>
    <row r="45" spans="1:110" ht="18" customHeight="1" x14ac:dyDescent="0.5">
      <c r="A45" s="72"/>
      <c r="B45" s="73" t="s">
        <v>527</v>
      </c>
      <c r="C45" s="522">
        <v>0</v>
      </c>
      <c r="D45" s="523">
        <v>0</v>
      </c>
      <c r="E45" s="523">
        <v>0</v>
      </c>
      <c r="F45" s="523">
        <v>0</v>
      </c>
      <c r="G45" s="523">
        <v>0</v>
      </c>
      <c r="H45" s="523">
        <v>0</v>
      </c>
      <c r="I45" s="523">
        <v>0</v>
      </c>
      <c r="J45" s="523">
        <v>0</v>
      </c>
      <c r="K45" s="523">
        <v>0</v>
      </c>
      <c r="L45" s="523">
        <v>0</v>
      </c>
      <c r="M45" s="523">
        <v>0</v>
      </c>
      <c r="N45" s="523">
        <v>0</v>
      </c>
      <c r="O45" s="523">
        <v>0</v>
      </c>
      <c r="P45" s="523">
        <v>0</v>
      </c>
      <c r="Q45" s="523">
        <v>0</v>
      </c>
      <c r="R45" s="523">
        <v>0</v>
      </c>
      <c r="S45" s="546">
        <v>0</v>
      </c>
      <c r="T45" s="523">
        <v>0</v>
      </c>
      <c r="U45" s="523">
        <v>0</v>
      </c>
      <c r="V45" s="523">
        <v>0</v>
      </c>
      <c r="W45" s="523">
        <v>0</v>
      </c>
      <c r="X45" s="523">
        <v>0</v>
      </c>
      <c r="Y45" s="523">
        <v>0</v>
      </c>
      <c r="Z45" s="523">
        <v>0</v>
      </c>
      <c r="AA45" s="523">
        <v>0</v>
      </c>
      <c r="AB45" s="523">
        <v>0</v>
      </c>
      <c r="AC45" s="523">
        <v>0</v>
      </c>
      <c r="AD45" s="523">
        <v>0</v>
      </c>
      <c r="AE45" s="523">
        <v>0</v>
      </c>
      <c r="AF45" s="523">
        <v>0</v>
      </c>
      <c r="AG45" s="523">
        <v>0</v>
      </c>
      <c r="AH45" s="523">
        <v>0</v>
      </c>
      <c r="AI45" s="523">
        <v>0</v>
      </c>
      <c r="AJ45" s="452">
        <v>0</v>
      </c>
      <c r="AK45" s="523">
        <v>0</v>
      </c>
      <c r="AL45" s="523">
        <v>0</v>
      </c>
      <c r="AM45" s="523">
        <v>0</v>
      </c>
      <c r="AN45" s="523">
        <v>0</v>
      </c>
      <c r="AO45" s="523">
        <v>0</v>
      </c>
      <c r="AP45" s="523">
        <v>0</v>
      </c>
      <c r="AQ45" s="523">
        <v>0</v>
      </c>
      <c r="AR45" s="523">
        <v>0</v>
      </c>
      <c r="AS45" s="523">
        <v>0</v>
      </c>
      <c r="AT45" s="523">
        <v>0</v>
      </c>
      <c r="AU45" s="523">
        <v>0</v>
      </c>
      <c r="AV45" s="523">
        <v>0</v>
      </c>
      <c r="AW45" s="523">
        <v>0</v>
      </c>
      <c r="AX45" s="523">
        <v>0</v>
      </c>
      <c r="AY45" s="523">
        <v>0</v>
      </c>
      <c r="AZ45" s="523">
        <v>0</v>
      </c>
      <c r="BA45" s="452">
        <v>0</v>
      </c>
      <c r="BB45" s="522">
        <v>1.1299999999999999E-2</v>
      </c>
      <c r="BC45" s="523">
        <v>1.6000000000000001E-3</v>
      </c>
      <c r="BD45" s="523">
        <v>2.3E-3</v>
      </c>
      <c r="BE45" s="523">
        <v>1.5100000000000001E-2</v>
      </c>
      <c r="BF45" s="523">
        <v>4.0000000000000002E-4</v>
      </c>
      <c r="BG45" s="523">
        <v>2.9999999999999997E-4</v>
      </c>
      <c r="BH45" s="523">
        <v>8.5000000000000006E-3</v>
      </c>
      <c r="BI45" s="523">
        <v>9.1999999999999998E-3</v>
      </c>
      <c r="BJ45" s="523">
        <v>2.0000000000000001E-4</v>
      </c>
      <c r="BK45" s="523">
        <v>3.3999999999999998E-3</v>
      </c>
      <c r="BL45" s="523">
        <v>2.9999999999999997E-4</v>
      </c>
      <c r="BM45" s="523">
        <v>3.8999999999999998E-3</v>
      </c>
      <c r="BN45" s="523">
        <v>6.1000000000000004E-3</v>
      </c>
      <c r="BO45" s="523">
        <v>4.5999999999999999E-3</v>
      </c>
      <c r="BP45" s="523">
        <v>1.1599999999999999E-2</v>
      </c>
      <c r="BQ45" s="523">
        <v>2.23E-2</v>
      </c>
      <c r="BR45" s="452">
        <v>5.04E-2</v>
      </c>
      <c r="BS45" s="523">
        <v>3.3E-3</v>
      </c>
      <c r="BT45" s="523">
        <v>5.9999999999999995E-4</v>
      </c>
      <c r="BU45" s="523">
        <v>1.04E-2</v>
      </c>
      <c r="BV45" s="523">
        <v>1.43E-2</v>
      </c>
      <c r="BW45" s="523">
        <v>1.49E-2</v>
      </c>
      <c r="BX45" s="523">
        <v>2.8E-3</v>
      </c>
      <c r="BY45" s="523">
        <v>9.9000000000000008E-3</v>
      </c>
      <c r="BZ45" s="523">
        <v>2.76E-2</v>
      </c>
      <c r="CA45" s="523">
        <v>3.7000000000000002E-3</v>
      </c>
      <c r="CB45" s="523">
        <v>5.7000000000000002E-3</v>
      </c>
      <c r="CC45" s="523">
        <v>5.0000000000000001E-3</v>
      </c>
      <c r="CD45" s="523">
        <v>1.44E-2</v>
      </c>
      <c r="CE45" s="523">
        <v>8.6E-3</v>
      </c>
      <c r="CF45" s="523">
        <v>4.3E-3</v>
      </c>
      <c r="CG45" s="523">
        <v>3.8E-3</v>
      </c>
      <c r="CH45" s="523">
        <v>1.67E-2</v>
      </c>
      <c r="CI45" s="452">
        <v>7.2999999999999995E-2</v>
      </c>
      <c r="CJ45" s="523">
        <v>6.7000000000000002E-3</v>
      </c>
      <c r="CK45" s="523">
        <v>8.0000000000000002E-3</v>
      </c>
      <c r="CL45" s="523">
        <v>4.3E-3</v>
      </c>
      <c r="CM45" s="523">
        <v>1.9E-2</v>
      </c>
      <c r="CN45" s="523">
        <v>1.8E-3</v>
      </c>
      <c r="CO45" s="523">
        <v>0.1066</v>
      </c>
      <c r="CP45" s="523">
        <v>3.0000000000000001E-3</v>
      </c>
      <c r="CQ45" s="523">
        <v>0.1114</v>
      </c>
      <c r="CR45" s="523">
        <v>1E-3</v>
      </c>
      <c r="CS45" s="523">
        <v>9.2999999999999999E-2</v>
      </c>
      <c r="CT45" s="523">
        <v>4.0000000000000001E-3</v>
      </c>
      <c r="CU45" s="523">
        <v>9.7900000000000001E-2</v>
      </c>
      <c r="CV45" s="523">
        <v>6.0000000000000001E-3</v>
      </c>
      <c r="CW45" s="523">
        <v>9.6100000000000005E-2</v>
      </c>
      <c r="CX45" s="523">
        <v>5.0000000000000001E-4</v>
      </c>
      <c r="CY45" s="523">
        <v>0.1026</v>
      </c>
      <c r="CZ45" s="452">
        <v>0.33100000000000002</v>
      </c>
      <c r="DA45" s="74" t="s">
        <v>528</v>
      </c>
      <c r="DB45" s="75"/>
      <c r="DC45" s="57"/>
      <c r="DD45" s="61"/>
      <c r="DE45" s="45"/>
      <c r="DF45" s="45"/>
    </row>
    <row r="46" spans="1:110" ht="18" customHeight="1" x14ac:dyDescent="0.5">
      <c r="A46" s="180"/>
      <c r="B46" s="181" t="s">
        <v>532</v>
      </c>
      <c r="C46" s="539">
        <v>0</v>
      </c>
      <c r="D46" s="540">
        <v>0</v>
      </c>
      <c r="E46" s="540">
        <v>0</v>
      </c>
      <c r="F46" s="540">
        <v>0</v>
      </c>
      <c r="G46" s="540">
        <v>0</v>
      </c>
      <c r="H46" s="540">
        <v>0</v>
      </c>
      <c r="I46" s="540">
        <v>0</v>
      </c>
      <c r="J46" s="540">
        <v>0</v>
      </c>
      <c r="K46" s="540">
        <v>0</v>
      </c>
      <c r="L46" s="540">
        <v>0</v>
      </c>
      <c r="M46" s="540">
        <v>0</v>
      </c>
      <c r="N46" s="540">
        <v>0</v>
      </c>
      <c r="O46" s="540">
        <v>0</v>
      </c>
      <c r="P46" s="540">
        <v>0</v>
      </c>
      <c r="Q46" s="540">
        <v>0</v>
      </c>
      <c r="R46" s="540">
        <v>0</v>
      </c>
      <c r="S46" s="548">
        <v>0</v>
      </c>
      <c r="T46" s="540">
        <v>0</v>
      </c>
      <c r="U46" s="540">
        <v>0</v>
      </c>
      <c r="V46" s="540">
        <v>0</v>
      </c>
      <c r="W46" s="540">
        <v>0</v>
      </c>
      <c r="X46" s="540">
        <v>0</v>
      </c>
      <c r="Y46" s="540">
        <v>0</v>
      </c>
      <c r="Z46" s="540">
        <v>0</v>
      </c>
      <c r="AA46" s="540">
        <v>0</v>
      </c>
      <c r="AB46" s="540">
        <v>0</v>
      </c>
      <c r="AC46" s="540">
        <v>0</v>
      </c>
      <c r="AD46" s="540">
        <v>0</v>
      </c>
      <c r="AE46" s="540">
        <v>0</v>
      </c>
      <c r="AF46" s="540">
        <v>0</v>
      </c>
      <c r="AG46" s="540">
        <v>0</v>
      </c>
      <c r="AH46" s="540">
        <v>0</v>
      </c>
      <c r="AI46" s="540">
        <v>0</v>
      </c>
      <c r="AJ46" s="543">
        <v>0</v>
      </c>
      <c r="AK46" s="540">
        <v>0</v>
      </c>
      <c r="AL46" s="540">
        <v>0</v>
      </c>
      <c r="AM46" s="540">
        <v>0</v>
      </c>
      <c r="AN46" s="540">
        <v>0</v>
      </c>
      <c r="AO46" s="540">
        <v>0</v>
      </c>
      <c r="AP46" s="540">
        <v>0</v>
      </c>
      <c r="AQ46" s="540">
        <v>0</v>
      </c>
      <c r="AR46" s="540">
        <v>0</v>
      </c>
      <c r="AS46" s="540">
        <v>0</v>
      </c>
      <c r="AT46" s="540">
        <v>0</v>
      </c>
      <c r="AU46" s="540">
        <v>0</v>
      </c>
      <c r="AV46" s="540">
        <v>0</v>
      </c>
      <c r="AW46" s="540">
        <v>0</v>
      </c>
      <c r="AX46" s="540">
        <v>0</v>
      </c>
      <c r="AY46" s="540">
        <v>0</v>
      </c>
      <c r="AZ46" s="540">
        <v>0</v>
      </c>
      <c r="BA46" s="543">
        <v>0</v>
      </c>
      <c r="BB46" s="539">
        <v>0</v>
      </c>
      <c r="BC46" s="540">
        <v>0</v>
      </c>
      <c r="BD46" s="540">
        <v>0</v>
      </c>
      <c r="BE46" s="540">
        <v>0</v>
      </c>
      <c r="BF46" s="540">
        <v>0</v>
      </c>
      <c r="BG46" s="540">
        <v>0</v>
      </c>
      <c r="BH46" s="540">
        <v>0</v>
      </c>
      <c r="BI46" s="540">
        <v>0</v>
      </c>
      <c r="BJ46" s="540">
        <v>0</v>
      </c>
      <c r="BK46" s="540">
        <v>0</v>
      </c>
      <c r="BL46" s="540">
        <v>0</v>
      </c>
      <c r="BM46" s="540">
        <v>0</v>
      </c>
      <c r="BN46" s="540">
        <v>0</v>
      </c>
      <c r="BO46" s="540">
        <v>0</v>
      </c>
      <c r="BP46" s="540">
        <v>0</v>
      </c>
      <c r="BQ46" s="540">
        <v>0</v>
      </c>
      <c r="BR46" s="543">
        <v>0</v>
      </c>
      <c r="BS46" s="540">
        <v>0</v>
      </c>
      <c r="BT46" s="540">
        <v>8.0000000000000004E-4</v>
      </c>
      <c r="BU46" s="540">
        <v>8.9999999999999998E-4</v>
      </c>
      <c r="BV46" s="540">
        <v>1.6999999999999999E-3</v>
      </c>
      <c r="BW46" s="540">
        <v>1.1000000000000001E-3</v>
      </c>
      <c r="BX46" s="540">
        <v>3.2000000000000002E-3</v>
      </c>
      <c r="BY46" s="540">
        <v>2E-3</v>
      </c>
      <c r="BZ46" s="540">
        <v>6.3E-3</v>
      </c>
      <c r="CA46" s="540">
        <v>1.6999999999999999E-3</v>
      </c>
      <c r="CB46" s="540">
        <v>1E-3</v>
      </c>
      <c r="CC46" s="540">
        <v>9.4000000000000004E-3</v>
      </c>
      <c r="CD46" s="540">
        <v>1.21E-2</v>
      </c>
      <c r="CE46" s="540">
        <v>6.1999999999999998E-3</v>
      </c>
      <c r="CF46" s="540">
        <v>2.8999999999999998E-3</v>
      </c>
      <c r="CG46" s="540">
        <v>3.0000000000000001E-3</v>
      </c>
      <c r="CH46" s="540">
        <v>1.2E-2</v>
      </c>
      <c r="CI46" s="543">
        <v>3.2199999999999999E-2</v>
      </c>
      <c r="CJ46" s="540">
        <v>1.6000000000000001E-3</v>
      </c>
      <c r="CK46" s="540">
        <v>1.5E-3</v>
      </c>
      <c r="CL46" s="540">
        <v>2.0000000000000001E-4</v>
      </c>
      <c r="CM46" s="540">
        <v>3.3E-3</v>
      </c>
      <c r="CN46" s="540">
        <v>6.4999999999999997E-3</v>
      </c>
      <c r="CO46" s="540">
        <v>8.0000000000000004E-4</v>
      </c>
      <c r="CP46" s="540">
        <v>2.8E-3</v>
      </c>
      <c r="CQ46" s="540">
        <v>0.01</v>
      </c>
      <c r="CR46" s="540">
        <v>2.3E-3</v>
      </c>
      <c r="CS46" s="540">
        <v>2.5000000000000001E-3</v>
      </c>
      <c r="CT46" s="540">
        <v>6.8999999999999999E-3</v>
      </c>
      <c r="CU46" s="540">
        <v>1.17E-2</v>
      </c>
      <c r="CV46" s="540">
        <v>4.1000000000000003E-3</v>
      </c>
      <c r="CW46" s="540">
        <v>4.5999999999999999E-3</v>
      </c>
      <c r="CX46" s="540">
        <v>2.5999999999999999E-3</v>
      </c>
      <c r="CY46" s="540">
        <v>1.12E-2</v>
      </c>
      <c r="CZ46" s="543">
        <v>3.6299999999999999E-2</v>
      </c>
      <c r="DA46" s="182" t="s">
        <v>533</v>
      </c>
      <c r="DB46" s="183"/>
      <c r="DC46" s="57"/>
      <c r="DD46" s="61"/>
      <c r="DE46" s="45"/>
      <c r="DF46" s="45"/>
    </row>
    <row r="47" spans="1:110" ht="18" customHeight="1" x14ac:dyDescent="0.5">
      <c r="A47" s="72"/>
      <c r="B47" s="73" t="s">
        <v>534</v>
      </c>
      <c r="C47" s="522">
        <v>0</v>
      </c>
      <c r="D47" s="523">
        <v>0</v>
      </c>
      <c r="E47" s="523">
        <v>0</v>
      </c>
      <c r="F47" s="523">
        <v>0</v>
      </c>
      <c r="G47" s="523">
        <v>0</v>
      </c>
      <c r="H47" s="523">
        <v>0</v>
      </c>
      <c r="I47" s="523">
        <v>0</v>
      </c>
      <c r="J47" s="523">
        <v>0</v>
      </c>
      <c r="K47" s="523">
        <v>0</v>
      </c>
      <c r="L47" s="523">
        <v>0</v>
      </c>
      <c r="M47" s="523">
        <v>0</v>
      </c>
      <c r="N47" s="523">
        <v>0</v>
      </c>
      <c r="O47" s="523">
        <v>0</v>
      </c>
      <c r="P47" s="523">
        <v>0</v>
      </c>
      <c r="Q47" s="523">
        <v>0</v>
      </c>
      <c r="R47" s="523">
        <v>0</v>
      </c>
      <c r="S47" s="546">
        <v>0</v>
      </c>
      <c r="T47" s="523">
        <v>0</v>
      </c>
      <c r="U47" s="523">
        <v>0</v>
      </c>
      <c r="V47" s="523">
        <v>0</v>
      </c>
      <c r="W47" s="523">
        <v>0</v>
      </c>
      <c r="X47" s="523">
        <v>0</v>
      </c>
      <c r="Y47" s="523">
        <v>0</v>
      </c>
      <c r="Z47" s="523">
        <v>0</v>
      </c>
      <c r="AA47" s="523">
        <v>0</v>
      </c>
      <c r="AB47" s="523">
        <v>0</v>
      </c>
      <c r="AC47" s="523">
        <v>0</v>
      </c>
      <c r="AD47" s="523">
        <v>0</v>
      </c>
      <c r="AE47" s="523">
        <v>0</v>
      </c>
      <c r="AF47" s="523">
        <v>0</v>
      </c>
      <c r="AG47" s="523">
        <v>0</v>
      </c>
      <c r="AH47" s="523">
        <v>0</v>
      </c>
      <c r="AI47" s="523">
        <v>0</v>
      </c>
      <c r="AJ47" s="452">
        <v>0</v>
      </c>
      <c r="AK47" s="523">
        <v>0</v>
      </c>
      <c r="AL47" s="523">
        <v>0</v>
      </c>
      <c r="AM47" s="523">
        <v>0</v>
      </c>
      <c r="AN47" s="523">
        <v>0</v>
      </c>
      <c r="AO47" s="523">
        <v>0</v>
      </c>
      <c r="AP47" s="523">
        <v>0</v>
      </c>
      <c r="AQ47" s="523">
        <v>0</v>
      </c>
      <c r="AR47" s="523">
        <v>0</v>
      </c>
      <c r="AS47" s="523">
        <v>0</v>
      </c>
      <c r="AT47" s="523">
        <v>0</v>
      </c>
      <c r="AU47" s="523">
        <v>0</v>
      </c>
      <c r="AV47" s="523">
        <v>0</v>
      </c>
      <c r="AW47" s="523">
        <v>0</v>
      </c>
      <c r="AX47" s="523">
        <v>0</v>
      </c>
      <c r="AY47" s="523">
        <v>0</v>
      </c>
      <c r="AZ47" s="523">
        <v>0</v>
      </c>
      <c r="BA47" s="452">
        <v>0</v>
      </c>
      <c r="BB47" s="522">
        <v>1E-3</v>
      </c>
      <c r="BC47" s="523">
        <v>5.0000000000000001E-4</v>
      </c>
      <c r="BD47" s="523">
        <v>5.9999999999999995E-4</v>
      </c>
      <c r="BE47" s="523">
        <v>2.0999999999999999E-3</v>
      </c>
      <c r="BF47" s="523">
        <v>2.0000000000000001E-4</v>
      </c>
      <c r="BG47" s="523">
        <v>5.9999999999999995E-4</v>
      </c>
      <c r="BH47" s="523">
        <v>0</v>
      </c>
      <c r="BI47" s="523">
        <v>8.9999999999999998E-4</v>
      </c>
      <c r="BJ47" s="523">
        <v>1E-4</v>
      </c>
      <c r="BK47" s="523">
        <v>5.9999999999999995E-4</v>
      </c>
      <c r="BL47" s="523">
        <v>1E-4</v>
      </c>
      <c r="BM47" s="523">
        <v>8.0000000000000004E-4</v>
      </c>
      <c r="BN47" s="523">
        <v>0</v>
      </c>
      <c r="BO47" s="523">
        <v>2.0000000000000001E-4</v>
      </c>
      <c r="BP47" s="523">
        <v>1E-4</v>
      </c>
      <c r="BQ47" s="523">
        <v>2.9999999999999997E-4</v>
      </c>
      <c r="BR47" s="452">
        <v>4.0000000000000001E-3</v>
      </c>
      <c r="BS47" s="523">
        <v>2.0000000000000001E-4</v>
      </c>
      <c r="BT47" s="523">
        <v>8.9999999999999998E-4</v>
      </c>
      <c r="BU47" s="523">
        <v>8.0000000000000004E-4</v>
      </c>
      <c r="BV47" s="523">
        <v>1.8E-3</v>
      </c>
      <c r="BW47" s="523">
        <v>1E-4</v>
      </c>
      <c r="BX47" s="523">
        <v>2.9999999999999997E-4</v>
      </c>
      <c r="BY47" s="523">
        <v>5.9999999999999995E-4</v>
      </c>
      <c r="BZ47" s="523">
        <v>1E-3</v>
      </c>
      <c r="CA47" s="523">
        <v>2.0000000000000001E-4</v>
      </c>
      <c r="CB47" s="523">
        <v>1E-4</v>
      </c>
      <c r="CC47" s="523">
        <v>0</v>
      </c>
      <c r="CD47" s="523">
        <v>2.9999999999999997E-4</v>
      </c>
      <c r="CE47" s="523">
        <v>3.0999999999999999E-3</v>
      </c>
      <c r="CF47" s="523">
        <v>7.1000000000000004E-3</v>
      </c>
      <c r="CG47" s="523">
        <v>2.0000000000000001E-4</v>
      </c>
      <c r="CH47" s="523">
        <v>1.04E-2</v>
      </c>
      <c r="CI47" s="452">
        <v>1.3599999999999999E-2</v>
      </c>
      <c r="CJ47" s="523">
        <v>1E-4</v>
      </c>
      <c r="CK47" s="523">
        <v>0</v>
      </c>
      <c r="CL47" s="523">
        <v>0</v>
      </c>
      <c r="CM47" s="523">
        <v>1E-4</v>
      </c>
      <c r="CN47" s="523">
        <v>1E-4</v>
      </c>
      <c r="CO47" s="523">
        <v>4.0000000000000002E-4</v>
      </c>
      <c r="CP47" s="523">
        <v>0</v>
      </c>
      <c r="CQ47" s="523">
        <v>5.0000000000000001E-4</v>
      </c>
      <c r="CR47" s="523">
        <v>0</v>
      </c>
      <c r="CS47" s="523">
        <v>0</v>
      </c>
      <c r="CT47" s="523">
        <v>0</v>
      </c>
      <c r="CU47" s="523">
        <v>0</v>
      </c>
      <c r="CV47" s="523">
        <v>1.5E-3</v>
      </c>
      <c r="CW47" s="523">
        <v>1E-4</v>
      </c>
      <c r="CX47" s="523">
        <v>0</v>
      </c>
      <c r="CY47" s="523">
        <v>1.6999999999999999E-3</v>
      </c>
      <c r="CZ47" s="452">
        <v>2.3E-3</v>
      </c>
      <c r="DA47" s="74" t="s">
        <v>535</v>
      </c>
      <c r="DB47" s="75"/>
      <c r="DC47" s="57"/>
      <c r="DD47" s="61"/>
      <c r="DE47" s="45"/>
      <c r="DF47" s="45"/>
    </row>
    <row r="48" spans="1:110" ht="21" customHeight="1" x14ac:dyDescent="0.5">
      <c r="A48" s="184"/>
      <c r="B48" s="536" t="s">
        <v>22</v>
      </c>
      <c r="C48" s="541">
        <v>23185.441900000002</v>
      </c>
      <c r="D48" s="542">
        <v>20936.3269</v>
      </c>
      <c r="E48" s="542">
        <v>23461.671900000001</v>
      </c>
      <c r="F48" s="542">
        <v>67583.440799999997</v>
      </c>
      <c r="G48" s="542">
        <v>19910.341799999998</v>
      </c>
      <c r="H48" s="542">
        <v>26707.944500000001</v>
      </c>
      <c r="I48" s="542">
        <v>20122.9699</v>
      </c>
      <c r="J48" s="542">
        <v>66741.256200000003</v>
      </c>
      <c r="K48" s="542">
        <v>21321.619699999999</v>
      </c>
      <c r="L48" s="542">
        <v>25609.116300000002</v>
      </c>
      <c r="M48" s="542">
        <v>21140.6044</v>
      </c>
      <c r="N48" s="542">
        <v>68071.340400000001</v>
      </c>
      <c r="O48" s="542">
        <v>22528.7006</v>
      </c>
      <c r="P48" s="542">
        <v>22505.487499999999</v>
      </c>
      <c r="Q48" s="542">
        <v>24942.093099999998</v>
      </c>
      <c r="R48" s="542">
        <v>69976.281300000002</v>
      </c>
      <c r="S48" s="549">
        <v>272372.3187</v>
      </c>
      <c r="T48" s="542">
        <v>23926.921699999999</v>
      </c>
      <c r="U48" s="542">
        <v>22844.013800000001</v>
      </c>
      <c r="V48" s="542">
        <v>24415.834200000001</v>
      </c>
      <c r="W48" s="542">
        <v>71186.769700000004</v>
      </c>
      <c r="X48" s="542">
        <v>22763.285899999999</v>
      </c>
      <c r="Y48" s="542">
        <v>29361.225399999999</v>
      </c>
      <c r="Z48" s="542">
        <v>22477.0232</v>
      </c>
      <c r="AA48" s="542">
        <v>74601.534499999994</v>
      </c>
      <c r="AB48" s="542">
        <v>25858.5861</v>
      </c>
      <c r="AC48" s="542">
        <v>27742.527999999998</v>
      </c>
      <c r="AD48" s="542">
        <v>26348.371899999998</v>
      </c>
      <c r="AE48" s="542">
        <v>79949.486000000004</v>
      </c>
      <c r="AF48" s="542">
        <v>25616.101900000001</v>
      </c>
      <c r="AG48" s="542">
        <v>27082.509399999999</v>
      </c>
      <c r="AH48" s="542">
        <v>29515.561699999998</v>
      </c>
      <c r="AI48" s="542">
        <v>82214.172999999995</v>
      </c>
      <c r="AJ48" s="501">
        <v>307951.96309999999</v>
      </c>
      <c r="AK48" s="542">
        <v>26926.343199999999</v>
      </c>
      <c r="AL48" s="542">
        <v>26968.9548</v>
      </c>
      <c r="AM48" s="542">
        <v>27484.336899999998</v>
      </c>
      <c r="AN48" s="542">
        <v>81379.634900000005</v>
      </c>
      <c r="AO48" s="542">
        <v>30178.0926</v>
      </c>
      <c r="AP48" s="542">
        <v>30957.4349</v>
      </c>
      <c r="AQ48" s="542">
        <v>27216.2742</v>
      </c>
      <c r="AR48" s="542">
        <v>88351.801699999996</v>
      </c>
      <c r="AS48" s="542">
        <v>33190.5622</v>
      </c>
      <c r="AT48" s="542">
        <v>28758.701099999998</v>
      </c>
      <c r="AU48" s="542">
        <v>31802.817500000001</v>
      </c>
      <c r="AV48" s="542">
        <v>93752.080799999996</v>
      </c>
      <c r="AW48" s="542">
        <v>34073.583899999998</v>
      </c>
      <c r="AX48" s="542">
        <v>32737.544099999999</v>
      </c>
      <c r="AY48" s="542">
        <v>35785.328600000001</v>
      </c>
      <c r="AZ48" s="542">
        <v>102596.4566</v>
      </c>
      <c r="BA48" s="501">
        <v>366079.97399999999</v>
      </c>
      <c r="BB48" s="541">
        <v>66071.599900000001</v>
      </c>
      <c r="BC48" s="542">
        <v>56195.933599999997</v>
      </c>
      <c r="BD48" s="542">
        <v>66686.294500000004</v>
      </c>
      <c r="BE48" s="542">
        <v>188953.82800000001</v>
      </c>
      <c r="BF48" s="542">
        <v>61116.954700000002</v>
      </c>
      <c r="BG48" s="542">
        <v>68437.406700000007</v>
      </c>
      <c r="BH48" s="542">
        <v>60800.477599999998</v>
      </c>
      <c r="BI48" s="542">
        <v>190354.8389</v>
      </c>
      <c r="BJ48" s="542">
        <v>66794.125100000005</v>
      </c>
      <c r="BK48" s="542">
        <v>67436.824699999997</v>
      </c>
      <c r="BL48" s="542">
        <v>60754.793100000003</v>
      </c>
      <c r="BM48" s="542">
        <v>194985.74290000001</v>
      </c>
      <c r="BN48" s="542">
        <v>74866.783200000005</v>
      </c>
      <c r="BO48" s="542">
        <v>64663.487200000003</v>
      </c>
      <c r="BP48" s="542">
        <v>62199.571400000001</v>
      </c>
      <c r="BQ48" s="542">
        <v>201729.84179999999</v>
      </c>
      <c r="BR48" s="501">
        <v>776024.25159999996</v>
      </c>
      <c r="BS48" s="542">
        <v>66831.900999999998</v>
      </c>
      <c r="BT48" s="542">
        <v>66899.470499999996</v>
      </c>
      <c r="BU48" s="542">
        <v>73883.477700000003</v>
      </c>
      <c r="BV48" s="542">
        <v>207614.8493</v>
      </c>
      <c r="BW48" s="542">
        <v>64363.521999999997</v>
      </c>
      <c r="BX48" s="542">
        <v>75099.336800000005</v>
      </c>
      <c r="BY48" s="542">
        <v>68834.008799999996</v>
      </c>
      <c r="BZ48" s="542">
        <v>208296.86749999999</v>
      </c>
      <c r="CA48" s="542">
        <v>77487.680999999997</v>
      </c>
      <c r="CB48" s="542">
        <v>69725.232900000003</v>
      </c>
      <c r="CC48" s="542">
        <v>73325.745999999999</v>
      </c>
      <c r="CD48" s="542">
        <v>220538.6599</v>
      </c>
      <c r="CE48" s="542">
        <v>76801.9908</v>
      </c>
      <c r="CF48" s="542">
        <v>77574.820600000006</v>
      </c>
      <c r="CG48" s="542">
        <v>82196.335300000006</v>
      </c>
      <c r="CH48" s="542">
        <v>236573.14670000001</v>
      </c>
      <c r="CI48" s="501">
        <v>873023.52339999995</v>
      </c>
      <c r="CJ48" s="542">
        <v>76379.088000000003</v>
      </c>
      <c r="CK48" s="542">
        <v>71421.906900000002</v>
      </c>
      <c r="CL48" s="542">
        <v>76806.841400000005</v>
      </c>
      <c r="CM48" s="542">
        <v>224607.83619999999</v>
      </c>
      <c r="CN48" s="542">
        <v>79875.115300000005</v>
      </c>
      <c r="CO48" s="542">
        <v>84219.996299999999</v>
      </c>
      <c r="CP48" s="542">
        <v>72654.631200000003</v>
      </c>
      <c r="CQ48" s="542">
        <v>236749.74280000001</v>
      </c>
      <c r="CR48" s="542">
        <v>82719.401299999998</v>
      </c>
      <c r="CS48" s="542">
        <v>78834.553400000004</v>
      </c>
      <c r="CT48" s="542">
        <v>77463.600099999996</v>
      </c>
      <c r="CU48" s="542">
        <v>239017.55480000001</v>
      </c>
      <c r="CV48" s="542">
        <v>82814.408800000005</v>
      </c>
      <c r="CW48" s="542">
        <v>80221.918900000004</v>
      </c>
      <c r="CX48" s="542">
        <v>86413.700299999997</v>
      </c>
      <c r="CY48" s="542">
        <v>249450.0281</v>
      </c>
      <c r="CZ48" s="501">
        <v>949825.16189999995</v>
      </c>
      <c r="DA48" s="544" t="s">
        <v>243</v>
      </c>
      <c r="DB48" s="185"/>
      <c r="DC48" s="57"/>
      <c r="DE48" s="45"/>
      <c r="DF48" s="45"/>
    </row>
    <row r="49" spans="1:110" ht="18" customHeight="1" x14ac:dyDescent="0.5">
      <c r="A49" s="90" t="s">
        <v>968</v>
      </c>
      <c r="B49" s="20"/>
      <c r="C49" s="20"/>
      <c r="D49" s="20"/>
      <c r="E49" s="20"/>
      <c r="F49" s="20"/>
      <c r="G49" s="20"/>
      <c r="H49" s="20"/>
      <c r="I49" s="20"/>
      <c r="J49" s="20"/>
      <c r="K49" s="20"/>
      <c r="L49" s="20"/>
      <c r="M49" s="20"/>
      <c r="N49" s="20"/>
      <c r="O49" s="20"/>
      <c r="P49" s="20"/>
      <c r="Q49" s="20"/>
      <c r="R49" s="20"/>
      <c r="S49" s="22"/>
      <c r="T49" s="20"/>
      <c r="U49" s="20"/>
      <c r="V49" s="20"/>
      <c r="W49" s="20"/>
      <c r="X49" s="20"/>
      <c r="Y49" s="20"/>
      <c r="Z49" s="20"/>
      <c r="AA49" s="20"/>
      <c r="AB49" s="20"/>
      <c r="AC49" s="20"/>
      <c r="AD49" s="20"/>
      <c r="AE49" s="20"/>
      <c r="AF49" s="20"/>
      <c r="AG49" s="20"/>
      <c r="AH49" s="20"/>
      <c r="AI49" s="20"/>
      <c r="AJ49" s="22"/>
      <c r="AK49" s="20"/>
      <c r="AL49" s="20"/>
      <c r="AM49" s="20"/>
      <c r="AN49" s="20"/>
      <c r="AO49" s="20"/>
      <c r="AP49" s="20"/>
      <c r="AQ49" s="20"/>
      <c r="AR49" s="20"/>
      <c r="AS49" s="20"/>
      <c r="AT49" s="20"/>
      <c r="AU49" s="20"/>
      <c r="AV49" s="20"/>
      <c r="AW49" s="20"/>
      <c r="AX49" s="20"/>
      <c r="AY49" s="20"/>
      <c r="AZ49" s="20"/>
      <c r="BA49" s="22"/>
      <c r="BB49" s="20"/>
      <c r="BC49" s="20"/>
      <c r="BD49" s="20"/>
      <c r="BE49" s="20"/>
      <c r="BF49" s="20"/>
      <c r="BG49" s="20"/>
      <c r="BH49" s="20"/>
      <c r="BI49" s="20"/>
      <c r="BJ49" s="20"/>
      <c r="BK49" s="20"/>
      <c r="BL49" s="20"/>
      <c r="BM49" s="20"/>
      <c r="BN49" s="20"/>
      <c r="BO49" s="20"/>
      <c r="BP49" s="20"/>
      <c r="BQ49" s="20"/>
      <c r="BR49" s="22"/>
      <c r="BS49" s="20"/>
      <c r="BT49" s="20"/>
      <c r="BU49" s="20"/>
      <c r="BV49" s="20"/>
      <c r="BW49" s="20"/>
      <c r="BX49" s="20"/>
      <c r="BY49" s="20"/>
      <c r="BZ49" s="20"/>
      <c r="CA49" s="20"/>
      <c r="CB49" s="20"/>
      <c r="CC49" s="20"/>
      <c r="CD49" s="20"/>
      <c r="CE49" s="20"/>
      <c r="CF49" s="20"/>
      <c r="CG49" s="20"/>
      <c r="CH49" s="20"/>
      <c r="CI49" s="22"/>
      <c r="CJ49" s="20"/>
      <c r="CK49" s="20"/>
      <c r="CL49" s="20"/>
      <c r="CM49" s="20"/>
      <c r="CN49" s="20"/>
      <c r="CO49" s="20"/>
      <c r="CP49" s="20"/>
      <c r="CQ49" s="20"/>
      <c r="CR49" s="20"/>
      <c r="CS49" s="20"/>
      <c r="CT49" s="20"/>
      <c r="CU49" s="20"/>
      <c r="CV49" s="20"/>
      <c r="CW49" s="20"/>
      <c r="CX49" s="20"/>
      <c r="CY49" s="20"/>
      <c r="CZ49" s="22"/>
      <c r="DA49" s="64"/>
      <c r="DB49" s="91" t="s">
        <v>969</v>
      </c>
      <c r="DE49" s="45"/>
      <c r="DF49" s="45"/>
    </row>
    <row r="50" spans="1:110" x14ac:dyDescent="0.5">
      <c r="A50" s="63"/>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E50" s="45"/>
      <c r="DF50" s="45"/>
    </row>
    <row r="51" spans="1:110" x14ac:dyDescent="0.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E51" s="45"/>
      <c r="DF51" s="45"/>
    </row>
    <row r="52" spans="1:110" x14ac:dyDescent="0.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E52" s="45"/>
      <c r="DF52" s="45"/>
    </row>
    <row r="53" spans="1:110" x14ac:dyDescent="0.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E53" s="45"/>
      <c r="DF53" s="45"/>
    </row>
    <row r="54" spans="1:110" x14ac:dyDescent="0.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E54" s="45"/>
      <c r="DF54" s="45"/>
    </row>
    <row r="55" spans="1:110" x14ac:dyDescent="0.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E55" s="45"/>
      <c r="DF55" s="45"/>
    </row>
    <row r="56" spans="1:110" x14ac:dyDescent="0.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E56" s="45"/>
      <c r="DF56" s="45"/>
    </row>
    <row r="57" spans="1:110" x14ac:dyDescent="0.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E57" s="45"/>
      <c r="DF57" s="45"/>
    </row>
    <row r="58" spans="1:110" x14ac:dyDescent="0.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E58" s="45"/>
      <c r="DF58" s="45"/>
    </row>
    <row r="59" spans="1:110" x14ac:dyDescent="0.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E59" s="45"/>
      <c r="DF59" s="45"/>
    </row>
    <row r="60" spans="1:110" x14ac:dyDescent="0.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E60" s="45"/>
      <c r="DF60" s="45"/>
    </row>
    <row r="61" spans="1:110" x14ac:dyDescent="0.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E61" s="45"/>
      <c r="DF61" s="45"/>
    </row>
    <row r="62" spans="1:110" x14ac:dyDescent="0.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E62" s="45"/>
      <c r="DF62" s="45"/>
    </row>
    <row r="63" spans="1:110" x14ac:dyDescent="0.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E63" s="45"/>
      <c r="DF63" s="45"/>
    </row>
    <row r="64" spans="1:110" x14ac:dyDescent="0.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E64" s="45"/>
      <c r="DF64" s="45"/>
    </row>
    <row r="65" spans="1:110" x14ac:dyDescent="0.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E65" s="45"/>
      <c r="DF65" s="45"/>
    </row>
    <row r="66" spans="1:110" x14ac:dyDescent="0.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E66" s="45"/>
      <c r="DF66" s="45"/>
    </row>
    <row r="67" spans="1:110" x14ac:dyDescent="0.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E67" s="45"/>
      <c r="DF67" s="45"/>
    </row>
    <row r="68" spans="1:110" x14ac:dyDescent="0.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E68" s="45"/>
      <c r="DF68" s="45"/>
    </row>
    <row r="69" spans="1:110" x14ac:dyDescent="0.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E69" s="45"/>
      <c r="DF69" s="45"/>
    </row>
    <row r="70" spans="1:110" x14ac:dyDescent="0.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E70" s="45"/>
      <c r="DF70" s="45"/>
    </row>
    <row r="71" spans="1:110" x14ac:dyDescent="0.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E71" s="45"/>
      <c r="DF71" s="45"/>
    </row>
    <row r="72" spans="1:110" x14ac:dyDescent="0.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E72" s="45"/>
      <c r="DF72" s="45"/>
    </row>
    <row r="73" spans="1:110" x14ac:dyDescent="0.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E73" s="45"/>
      <c r="DF73" s="45"/>
    </row>
    <row r="74" spans="1:110" x14ac:dyDescent="0.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E74" s="45"/>
      <c r="DF74" s="45"/>
    </row>
    <row r="75" spans="1:110" x14ac:dyDescent="0.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E75" s="45"/>
      <c r="DF75" s="45"/>
    </row>
    <row r="76" spans="1:110" x14ac:dyDescent="0.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E76" s="45"/>
      <c r="DF76" s="45"/>
    </row>
    <row r="77" spans="1:110" x14ac:dyDescent="0.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E77" s="45"/>
      <c r="DF77" s="45"/>
    </row>
    <row r="78" spans="1:110" x14ac:dyDescent="0.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E78" s="45"/>
      <c r="DF78" s="45"/>
    </row>
    <row r="79" spans="1:110" x14ac:dyDescent="0.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E79" s="45"/>
      <c r="DF79" s="45"/>
    </row>
    <row r="80" spans="1:110" x14ac:dyDescent="0.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E80" s="45"/>
      <c r="DF80" s="45"/>
    </row>
    <row r="81" spans="1:110" x14ac:dyDescent="0.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E81" s="45"/>
      <c r="DF81" s="45"/>
    </row>
    <row r="82" spans="1:110" x14ac:dyDescent="0.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E82" s="45"/>
      <c r="DF82" s="45"/>
    </row>
    <row r="83" spans="1:110" x14ac:dyDescent="0.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E83" s="45"/>
      <c r="DF83" s="45"/>
    </row>
    <row r="84" spans="1:110" x14ac:dyDescent="0.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E84" s="45"/>
      <c r="DF84" s="45"/>
    </row>
    <row r="85" spans="1:110" x14ac:dyDescent="0.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E85" s="45"/>
      <c r="DF85" s="45"/>
    </row>
    <row r="86" spans="1:110" x14ac:dyDescent="0.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E86" s="45"/>
      <c r="DF86" s="45"/>
    </row>
    <row r="87" spans="1:110" x14ac:dyDescent="0.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E87" s="45"/>
      <c r="DF87" s="45"/>
    </row>
    <row r="88" spans="1:110" x14ac:dyDescent="0.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E88" s="45"/>
      <c r="DF88" s="45"/>
    </row>
    <row r="89" spans="1:110" x14ac:dyDescent="0.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E89" s="45"/>
      <c r="DF89" s="45"/>
    </row>
    <row r="90" spans="1:110" x14ac:dyDescent="0.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E90" s="45"/>
      <c r="DF90" s="45"/>
    </row>
    <row r="91" spans="1:110" x14ac:dyDescent="0.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E91" s="45"/>
      <c r="DF91" s="45"/>
    </row>
    <row r="92" spans="1:110" x14ac:dyDescent="0.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E92" s="45"/>
      <c r="DF92" s="45"/>
    </row>
    <row r="93" spans="1:110" x14ac:dyDescent="0.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E93" s="45"/>
      <c r="DF93" s="45"/>
    </row>
    <row r="94" spans="1:110" x14ac:dyDescent="0.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E94" s="45"/>
      <c r="DF94" s="45"/>
    </row>
    <row r="95" spans="1:110" x14ac:dyDescent="0.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E95" s="45"/>
      <c r="DF95" s="45"/>
    </row>
    <row r="96" spans="1:110" x14ac:dyDescent="0.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E96" s="45"/>
      <c r="DF96" s="45"/>
    </row>
    <row r="97" spans="1:110" x14ac:dyDescent="0.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E97" s="45"/>
      <c r="DF97" s="45"/>
    </row>
    <row r="98" spans="1:110" x14ac:dyDescent="0.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E98" s="45"/>
      <c r="DF98" s="45"/>
    </row>
    <row r="99" spans="1:110" x14ac:dyDescent="0.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E99" s="45"/>
      <c r="DF99" s="45"/>
    </row>
    <row r="100" spans="1:110" x14ac:dyDescent="0.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E100" s="45"/>
      <c r="DF100" s="45"/>
    </row>
    <row r="101" spans="1:110" x14ac:dyDescent="0.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E101" s="45"/>
      <c r="DF101" s="45"/>
    </row>
    <row r="102" spans="1:110" x14ac:dyDescent="0.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E102" s="45"/>
      <c r="DF102" s="45"/>
    </row>
    <row r="103" spans="1:110" x14ac:dyDescent="0.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E103" s="45"/>
      <c r="DF103" s="45"/>
    </row>
    <row r="104" spans="1:110" x14ac:dyDescent="0.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E104" s="45"/>
      <c r="DF104" s="45"/>
    </row>
    <row r="105" spans="1:110" x14ac:dyDescent="0.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E105" s="45"/>
      <c r="DF105" s="45"/>
    </row>
    <row r="106" spans="1:110" x14ac:dyDescent="0.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E106" s="45"/>
      <c r="DF106" s="45"/>
    </row>
    <row r="107" spans="1:110" x14ac:dyDescent="0.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E107" s="45"/>
      <c r="DF107" s="45"/>
    </row>
    <row r="108" spans="1:110" x14ac:dyDescent="0.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E108" s="45"/>
      <c r="DF108" s="45"/>
    </row>
    <row r="109" spans="1:110" x14ac:dyDescent="0.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E109" s="45"/>
      <c r="DF109" s="45"/>
    </row>
    <row r="110" spans="1:110" x14ac:dyDescent="0.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E110" s="45"/>
      <c r="DF110" s="45"/>
    </row>
    <row r="111" spans="1:110" x14ac:dyDescent="0.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E111" s="45"/>
      <c r="DF111" s="45"/>
    </row>
    <row r="112" spans="1:110" x14ac:dyDescent="0.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E112" s="45"/>
      <c r="DF112" s="45"/>
    </row>
    <row r="113" spans="1:110" x14ac:dyDescent="0.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E113" s="45"/>
      <c r="DF113" s="45"/>
    </row>
    <row r="114" spans="1:110" x14ac:dyDescent="0.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E114" s="45"/>
      <c r="DF114" s="45"/>
    </row>
    <row r="115" spans="1:110" x14ac:dyDescent="0.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E115" s="45"/>
      <c r="DF115" s="45"/>
    </row>
    <row r="116" spans="1:110" x14ac:dyDescent="0.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E116" s="45"/>
      <c r="DF116" s="45"/>
    </row>
    <row r="117" spans="1:110" x14ac:dyDescent="0.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E117" s="45"/>
      <c r="DF117" s="45"/>
    </row>
    <row r="118" spans="1:110" x14ac:dyDescent="0.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E118" s="45"/>
      <c r="DF118" s="45"/>
    </row>
    <row r="119" spans="1:110" x14ac:dyDescent="0.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E119" s="45"/>
      <c r="DF119" s="45"/>
    </row>
    <row r="120" spans="1:110" x14ac:dyDescent="0.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E120" s="45"/>
      <c r="DF120" s="45"/>
    </row>
    <row r="121" spans="1:110" x14ac:dyDescent="0.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E121" s="45"/>
      <c r="DF121" s="45"/>
    </row>
    <row r="122" spans="1:110" x14ac:dyDescent="0.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E122" s="45"/>
      <c r="DF122" s="45"/>
    </row>
    <row r="123" spans="1:110" x14ac:dyDescent="0.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row>
  </sheetData>
  <sortState xmlns:xlrd2="http://schemas.microsoft.com/office/spreadsheetml/2017/richdata2" ref="B31:CZ40">
    <sortCondition descending="1" ref="CZ31:CZ40"/>
  </sortState>
  <mergeCells count="2">
    <mergeCell ref="BB4:CZ4"/>
    <mergeCell ref="C4:BA4"/>
  </mergeCell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6E34-401E-4549-BB02-A5EF486974EA}">
  <sheetPr codeName="Sheet7">
    <tabColor rgb="FF9BA8C2"/>
  </sheetPr>
  <dimension ref="A1:FK171"/>
  <sheetViews>
    <sheetView showGridLines="0" rightToLeft="1" zoomScaleNormal="100" workbookViewId="0">
      <selection activeCell="AD1" sqref="AD1"/>
    </sheetView>
  </sheetViews>
  <sheetFormatPr defaultColWidth="0" defaultRowHeight="18" x14ac:dyDescent="0.5"/>
  <cols>
    <col min="1" max="2" width="17.109375" style="20" customWidth="1"/>
    <col min="3" max="3" width="7.44140625" style="20" customWidth="1"/>
    <col min="4" max="101" width="5.6640625" style="20" customWidth="1"/>
    <col min="102" max="167" width="5.6640625" style="20" hidden="1" customWidth="1"/>
    <col min="168" max="16384" width="8.88671875" style="20" hidden="1"/>
  </cols>
  <sheetData>
    <row r="1" spans="1:104" s="11" customFormat="1" ht="57.6" customHeight="1" x14ac:dyDescent="0.5"/>
    <row r="2" spans="1:104" s="36" customFormat="1" ht="26.4" x14ac:dyDescent="0.5">
      <c r="A2" s="145" t="s">
        <v>1151</v>
      </c>
      <c r="B2" s="35"/>
      <c r="D2" s="35"/>
      <c r="E2" s="35"/>
      <c r="F2" s="35"/>
      <c r="G2" s="35"/>
      <c r="H2" s="35"/>
      <c r="I2" s="35"/>
      <c r="J2" s="35"/>
      <c r="K2" s="35"/>
      <c r="L2" s="35"/>
      <c r="M2" s="35"/>
      <c r="N2" s="35"/>
      <c r="O2" s="35"/>
      <c r="P2" s="35"/>
      <c r="Q2" s="35"/>
      <c r="R2" s="35"/>
      <c r="S2" s="35"/>
      <c r="T2" s="35"/>
      <c r="U2" s="35"/>
      <c r="V2" s="35"/>
      <c r="W2" s="35"/>
      <c r="X2" s="35"/>
      <c r="Y2" s="35"/>
      <c r="Z2" s="35"/>
      <c r="AA2" s="35"/>
    </row>
    <row r="3" spans="1:104" s="36" customFormat="1" ht="26.4" x14ac:dyDescent="0.5">
      <c r="A3" s="146" t="s">
        <v>1152</v>
      </c>
      <c r="B3" s="35"/>
      <c r="D3" s="35"/>
      <c r="E3" s="35"/>
      <c r="F3" s="35"/>
      <c r="G3" s="35"/>
      <c r="H3" s="35"/>
      <c r="I3" s="35"/>
      <c r="J3" s="35"/>
      <c r="K3" s="35"/>
      <c r="L3" s="35"/>
      <c r="M3" s="35"/>
      <c r="N3" s="35"/>
      <c r="O3" s="35"/>
      <c r="P3" s="35"/>
      <c r="Q3" s="35"/>
      <c r="R3" s="35"/>
      <c r="S3" s="35"/>
      <c r="T3" s="35"/>
      <c r="U3" s="35"/>
      <c r="V3" s="35"/>
      <c r="W3" s="35"/>
      <c r="X3" s="35"/>
      <c r="Y3" s="35"/>
      <c r="Z3" s="35"/>
      <c r="AA3" s="35"/>
    </row>
    <row r="4" spans="1:104" s="42" customFormat="1" ht="17.399999999999999" customHeight="1" x14ac:dyDescent="0.5">
      <c r="A4" s="306"/>
      <c r="B4" s="305"/>
      <c r="C4" s="322"/>
      <c r="D4" s="308" t="s">
        <v>171</v>
      </c>
      <c r="E4" s="334"/>
      <c r="F4" s="334"/>
      <c r="G4" s="334"/>
      <c r="H4" s="335"/>
      <c r="I4" s="308" t="s">
        <v>172</v>
      </c>
      <c r="J4" s="334"/>
      <c r="K4" s="334"/>
      <c r="L4" s="334"/>
      <c r="M4" s="334"/>
      <c r="N4" s="334"/>
      <c r="O4" s="334"/>
      <c r="P4" s="334"/>
      <c r="Q4" s="335"/>
      <c r="R4" s="338" t="s">
        <v>173</v>
      </c>
      <c r="S4" s="308" t="s">
        <v>91</v>
      </c>
      <c r="T4" s="334"/>
      <c r="U4" s="334"/>
      <c r="V4" s="334"/>
      <c r="W4" s="334"/>
      <c r="X4" s="334"/>
      <c r="Y4" s="334"/>
      <c r="Z4" s="334"/>
      <c r="AA4" s="335"/>
      <c r="AB4" s="308" t="s">
        <v>92</v>
      </c>
      <c r="AC4" s="334"/>
      <c r="AD4" s="335"/>
      <c r="AE4" s="308" t="s">
        <v>93</v>
      </c>
      <c r="AF4" s="334"/>
      <c r="AG4" s="334"/>
      <c r="AH4" s="334"/>
      <c r="AI4" s="334"/>
      <c r="AJ4" s="334"/>
      <c r="AK4" s="334"/>
      <c r="AL4" s="334"/>
      <c r="AM4" s="334"/>
      <c r="AN4" s="334"/>
      <c r="AO4" s="335"/>
      <c r="AP4" s="308" t="s">
        <v>94</v>
      </c>
      <c r="AQ4" s="335"/>
      <c r="AR4" s="308" t="s">
        <v>95</v>
      </c>
      <c r="AS4" s="334"/>
      <c r="AT4" s="335"/>
      <c r="AU4" s="308" t="s">
        <v>96</v>
      </c>
      <c r="AV4" s="334"/>
      <c r="AW4" s="335"/>
      <c r="AX4" s="308" t="s">
        <v>97</v>
      </c>
      <c r="AY4" s="334"/>
      <c r="AZ4" s="335"/>
      <c r="BA4" s="308" t="s">
        <v>98</v>
      </c>
      <c r="BB4" s="334"/>
      <c r="BC4" s="334"/>
      <c r="BD4" s="334"/>
      <c r="BE4" s="334"/>
      <c r="BF4" s="334"/>
      <c r="BG4" s="334"/>
      <c r="BH4" s="334"/>
      <c r="BI4" s="334"/>
      <c r="BJ4" s="334"/>
      <c r="BK4" s="334"/>
      <c r="BL4" s="334"/>
      <c r="BM4" s="334"/>
      <c r="BN4" s="335"/>
      <c r="BO4" s="308" t="s">
        <v>99</v>
      </c>
      <c r="BP4" s="334"/>
      <c r="BQ4" s="334"/>
      <c r="BR4" s="335"/>
      <c r="BS4" s="308" t="s">
        <v>100</v>
      </c>
      <c r="BT4" s="334"/>
      <c r="BU4" s="335"/>
      <c r="BV4" s="338" t="s">
        <v>101</v>
      </c>
      <c r="BW4" s="308" t="s">
        <v>102</v>
      </c>
      <c r="BX4" s="334"/>
      <c r="BY4" s="334"/>
      <c r="BZ4" s="334"/>
      <c r="CA4" s="334"/>
      <c r="CB4" s="334"/>
      <c r="CC4" s="334"/>
      <c r="CD4" s="334"/>
      <c r="CE4" s="334"/>
      <c r="CF4" s="334"/>
      <c r="CG4" s="335"/>
      <c r="CH4" s="308" t="s">
        <v>103</v>
      </c>
      <c r="CI4" s="335"/>
      <c r="CJ4" s="308" t="s">
        <v>104</v>
      </c>
      <c r="CK4" s="334"/>
      <c r="CL4" s="334"/>
      <c r="CM4" s="335"/>
      <c r="CN4" s="308" t="s">
        <v>105</v>
      </c>
      <c r="CO4" s="334"/>
      <c r="CP4" s="335"/>
      <c r="CQ4" s="338" t="s">
        <v>106</v>
      </c>
      <c r="CR4" s="308" t="s">
        <v>107</v>
      </c>
      <c r="CS4" s="334"/>
      <c r="CT4" s="335"/>
      <c r="CU4" s="308" t="s">
        <v>108</v>
      </c>
      <c r="CV4" s="334"/>
    </row>
    <row r="5" spans="1:104" s="304" customFormat="1" ht="17.399999999999999" customHeight="1" x14ac:dyDescent="0.3">
      <c r="A5" s="620" t="s">
        <v>109</v>
      </c>
      <c r="B5" s="619" t="s">
        <v>247</v>
      </c>
      <c r="C5" s="618" t="s">
        <v>438</v>
      </c>
      <c r="D5" s="336" t="s">
        <v>1020</v>
      </c>
      <c r="E5" s="312"/>
      <c r="F5" s="312"/>
      <c r="G5" s="312"/>
      <c r="H5" s="337"/>
      <c r="I5" s="336" t="s">
        <v>1022</v>
      </c>
      <c r="J5" s="344"/>
      <c r="K5" s="344"/>
      <c r="L5" s="344"/>
      <c r="M5" s="344"/>
      <c r="N5" s="344"/>
      <c r="O5" s="344"/>
      <c r="P5" s="344"/>
      <c r="Q5" s="345"/>
      <c r="R5" s="339" t="s">
        <v>1024</v>
      </c>
      <c r="S5" s="340" t="s">
        <v>1026</v>
      </c>
      <c r="T5" s="313"/>
      <c r="U5" s="313"/>
      <c r="V5" s="313"/>
      <c r="W5" s="313"/>
      <c r="X5" s="313"/>
      <c r="Y5" s="313"/>
      <c r="Z5" s="313"/>
      <c r="AA5" s="341"/>
      <c r="AB5" s="342" t="s">
        <v>19</v>
      </c>
      <c r="AC5" s="314"/>
      <c r="AD5" s="343"/>
      <c r="AE5" s="342" t="s">
        <v>1027</v>
      </c>
      <c r="AF5" s="314"/>
      <c r="AG5" s="314"/>
      <c r="AH5" s="314"/>
      <c r="AI5" s="314"/>
      <c r="AJ5" s="314"/>
      <c r="AK5" s="314"/>
      <c r="AL5" s="314"/>
      <c r="AM5" s="314"/>
      <c r="AN5" s="314"/>
      <c r="AO5" s="343"/>
      <c r="AP5" s="342" t="s">
        <v>1029</v>
      </c>
      <c r="AQ5" s="343"/>
      <c r="AR5" s="342" t="s">
        <v>1031</v>
      </c>
      <c r="AS5" s="314"/>
      <c r="AT5" s="343"/>
      <c r="AU5" s="342" t="s">
        <v>1033</v>
      </c>
      <c r="AV5" s="314"/>
      <c r="AW5" s="343"/>
      <c r="AX5" s="342" t="s">
        <v>1035</v>
      </c>
      <c r="AY5" s="314"/>
      <c r="AZ5" s="343"/>
      <c r="BA5" s="342" t="s">
        <v>577</v>
      </c>
      <c r="BB5" s="314"/>
      <c r="BC5" s="314"/>
      <c r="BD5" s="314"/>
      <c r="BE5" s="314"/>
      <c r="BF5" s="314"/>
      <c r="BG5" s="314"/>
      <c r="BH5" s="314"/>
      <c r="BI5" s="314"/>
      <c r="BJ5" s="314"/>
      <c r="BK5" s="314"/>
      <c r="BL5" s="314"/>
      <c r="BM5" s="314"/>
      <c r="BN5" s="343"/>
      <c r="BO5" s="340" t="s">
        <v>1038</v>
      </c>
      <c r="BP5" s="313"/>
      <c r="BQ5" s="313"/>
      <c r="BR5" s="341"/>
      <c r="BS5" s="342" t="s">
        <v>1040</v>
      </c>
      <c r="BT5" s="314"/>
      <c r="BU5" s="343"/>
      <c r="BV5" s="343" t="s">
        <v>1042</v>
      </c>
      <c r="BW5" s="342" t="s">
        <v>1044</v>
      </c>
      <c r="BX5" s="314"/>
      <c r="BY5" s="314"/>
      <c r="BZ5" s="314"/>
      <c r="CA5" s="314"/>
      <c r="CB5" s="314"/>
      <c r="CC5" s="314"/>
      <c r="CD5" s="314"/>
      <c r="CE5" s="314"/>
      <c r="CF5" s="314"/>
      <c r="CG5" s="343"/>
      <c r="CH5" s="343" t="s">
        <v>1046</v>
      </c>
      <c r="CI5" s="343"/>
      <c r="CJ5" s="342" t="s">
        <v>1007</v>
      </c>
      <c r="CK5" s="314"/>
      <c r="CL5" s="314"/>
      <c r="CM5" s="343"/>
      <c r="CN5" s="343" t="s">
        <v>1049</v>
      </c>
      <c r="CO5" s="343"/>
      <c r="CP5" s="343"/>
      <c r="CQ5" s="343" t="s">
        <v>1051</v>
      </c>
      <c r="CR5" s="343" t="s">
        <v>593</v>
      </c>
      <c r="CS5" s="343"/>
      <c r="CT5" s="343"/>
      <c r="CU5" s="343" t="s">
        <v>1053</v>
      </c>
      <c r="CV5" s="346"/>
    </row>
    <row r="6" spans="1:104" s="315" customFormat="1" ht="17.399999999999999" customHeight="1" x14ac:dyDescent="0.3">
      <c r="A6" s="620"/>
      <c r="B6" s="619"/>
      <c r="C6" s="618"/>
      <c r="D6" s="324" t="s">
        <v>1021</v>
      </c>
      <c r="E6" s="325"/>
      <c r="F6" s="325"/>
      <c r="G6" s="325"/>
      <c r="H6" s="326"/>
      <c r="I6" s="324" t="s">
        <v>1023</v>
      </c>
      <c r="J6" s="327"/>
      <c r="K6" s="327"/>
      <c r="L6" s="327"/>
      <c r="M6" s="327"/>
      <c r="N6" s="327"/>
      <c r="O6" s="327"/>
      <c r="P6" s="327"/>
      <c r="Q6" s="328"/>
      <c r="R6" s="329" t="s">
        <v>1025</v>
      </c>
      <c r="S6" s="324" t="s">
        <v>370</v>
      </c>
      <c r="T6" s="325"/>
      <c r="U6" s="325"/>
      <c r="V6" s="325"/>
      <c r="W6" s="325"/>
      <c r="X6" s="325"/>
      <c r="Y6" s="325"/>
      <c r="Z6" s="325"/>
      <c r="AA6" s="326"/>
      <c r="AB6" s="330" t="s">
        <v>240</v>
      </c>
      <c r="AC6" s="331"/>
      <c r="AD6" s="332"/>
      <c r="AE6" s="330" t="s">
        <v>1028</v>
      </c>
      <c r="AF6" s="331"/>
      <c r="AG6" s="331"/>
      <c r="AH6" s="331"/>
      <c r="AI6" s="331"/>
      <c r="AJ6" s="331"/>
      <c r="AK6" s="331"/>
      <c r="AL6" s="331"/>
      <c r="AM6" s="331"/>
      <c r="AN6" s="331"/>
      <c r="AO6" s="332"/>
      <c r="AP6" s="330" t="s">
        <v>1030</v>
      </c>
      <c r="AQ6" s="332"/>
      <c r="AR6" s="330" t="s">
        <v>1032</v>
      </c>
      <c r="AS6" s="331"/>
      <c r="AT6" s="332"/>
      <c r="AU6" s="330" t="s">
        <v>1034</v>
      </c>
      <c r="AV6" s="331"/>
      <c r="AW6" s="332"/>
      <c r="AX6" s="330" t="s">
        <v>1036</v>
      </c>
      <c r="AY6" s="331"/>
      <c r="AZ6" s="332"/>
      <c r="BA6" s="330" t="s">
        <v>1037</v>
      </c>
      <c r="BB6" s="331"/>
      <c r="BC6" s="331"/>
      <c r="BD6" s="331"/>
      <c r="BE6" s="331"/>
      <c r="BF6" s="331"/>
      <c r="BG6" s="331"/>
      <c r="BH6" s="331"/>
      <c r="BI6" s="331"/>
      <c r="BJ6" s="331"/>
      <c r="BK6" s="331"/>
      <c r="BL6" s="331"/>
      <c r="BM6" s="331"/>
      <c r="BN6" s="332"/>
      <c r="BO6" s="324" t="s">
        <v>1039</v>
      </c>
      <c r="BP6" s="325"/>
      <c r="BQ6" s="325"/>
      <c r="BR6" s="326"/>
      <c r="BS6" s="330" t="s">
        <v>1041</v>
      </c>
      <c r="BT6" s="331"/>
      <c r="BU6" s="332"/>
      <c r="BV6" s="332" t="s">
        <v>1043</v>
      </c>
      <c r="BW6" s="330" t="s">
        <v>1045</v>
      </c>
      <c r="BX6" s="331"/>
      <c r="BY6" s="331"/>
      <c r="BZ6" s="331"/>
      <c r="CA6" s="331"/>
      <c r="CB6" s="331"/>
      <c r="CC6" s="331"/>
      <c r="CD6" s="331"/>
      <c r="CE6" s="331"/>
      <c r="CF6" s="331"/>
      <c r="CG6" s="332"/>
      <c r="CH6" s="332" t="s">
        <v>1047</v>
      </c>
      <c r="CI6" s="332"/>
      <c r="CJ6" s="330" t="s">
        <v>1048</v>
      </c>
      <c r="CK6" s="331"/>
      <c r="CL6" s="331"/>
      <c r="CM6" s="332"/>
      <c r="CN6" s="332" t="s">
        <v>1050</v>
      </c>
      <c r="CO6" s="332"/>
      <c r="CP6" s="332"/>
      <c r="CQ6" s="332" t="s">
        <v>1052</v>
      </c>
      <c r="CR6" s="332" t="s">
        <v>242</v>
      </c>
      <c r="CS6" s="332"/>
      <c r="CT6" s="332"/>
      <c r="CU6" s="332" t="s">
        <v>397</v>
      </c>
      <c r="CV6" s="333"/>
    </row>
    <row r="7" spans="1:104" s="304" customFormat="1" ht="17.399999999999999" customHeight="1" x14ac:dyDescent="0.3">
      <c r="A7" s="272"/>
      <c r="B7" s="271"/>
      <c r="C7" s="323"/>
      <c r="D7" s="316" t="s">
        <v>171</v>
      </c>
      <c r="E7" s="317" t="s">
        <v>172</v>
      </c>
      <c r="F7" s="317" t="s">
        <v>173</v>
      </c>
      <c r="G7" s="317" t="s">
        <v>91</v>
      </c>
      <c r="H7" s="318" t="s">
        <v>92</v>
      </c>
      <c r="I7" s="307" t="s">
        <v>93</v>
      </c>
      <c r="J7" s="310" t="s">
        <v>94</v>
      </c>
      <c r="K7" s="310" t="s">
        <v>95</v>
      </c>
      <c r="L7" s="310" t="s">
        <v>96</v>
      </c>
      <c r="M7" s="310">
        <v>10</v>
      </c>
      <c r="N7" s="310">
        <v>11</v>
      </c>
      <c r="O7" s="310">
        <v>12</v>
      </c>
      <c r="P7" s="310">
        <v>13</v>
      </c>
      <c r="Q7" s="311">
        <v>14</v>
      </c>
      <c r="R7" s="319">
        <v>15</v>
      </c>
      <c r="S7" s="316">
        <v>16</v>
      </c>
      <c r="T7" s="317">
        <v>17</v>
      </c>
      <c r="U7" s="317">
        <v>18</v>
      </c>
      <c r="V7" s="317">
        <v>19</v>
      </c>
      <c r="W7" s="317">
        <v>20</v>
      </c>
      <c r="X7" s="317">
        <v>21</v>
      </c>
      <c r="Y7" s="317">
        <v>22</v>
      </c>
      <c r="Z7" s="317">
        <v>23</v>
      </c>
      <c r="AA7" s="318">
        <v>24</v>
      </c>
      <c r="AB7" s="309">
        <v>25</v>
      </c>
      <c r="AC7" s="320">
        <v>26</v>
      </c>
      <c r="AD7" s="321">
        <v>27</v>
      </c>
      <c r="AE7" s="309">
        <v>28</v>
      </c>
      <c r="AF7" s="320">
        <v>29</v>
      </c>
      <c r="AG7" s="320">
        <v>30</v>
      </c>
      <c r="AH7" s="320">
        <v>31</v>
      </c>
      <c r="AI7" s="320">
        <v>32</v>
      </c>
      <c r="AJ7" s="320">
        <v>33</v>
      </c>
      <c r="AK7" s="320">
        <v>34</v>
      </c>
      <c r="AL7" s="320">
        <v>35</v>
      </c>
      <c r="AM7" s="320">
        <v>36</v>
      </c>
      <c r="AN7" s="320">
        <v>37</v>
      </c>
      <c r="AO7" s="321">
        <v>38</v>
      </c>
      <c r="AP7" s="309">
        <v>39</v>
      </c>
      <c r="AQ7" s="321">
        <v>40</v>
      </c>
      <c r="AR7" s="309">
        <v>41</v>
      </c>
      <c r="AS7" s="320">
        <v>42</v>
      </c>
      <c r="AT7" s="321">
        <v>43</v>
      </c>
      <c r="AU7" s="309">
        <v>44</v>
      </c>
      <c r="AV7" s="320">
        <v>45</v>
      </c>
      <c r="AW7" s="321">
        <v>46</v>
      </c>
      <c r="AX7" s="309">
        <v>47</v>
      </c>
      <c r="AY7" s="320">
        <v>48</v>
      </c>
      <c r="AZ7" s="321">
        <v>49</v>
      </c>
      <c r="BA7" s="309">
        <v>50</v>
      </c>
      <c r="BB7" s="320">
        <v>51</v>
      </c>
      <c r="BC7" s="320">
        <v>52</v>
      </c>
      <c r="BD7" s="320">
        <v>53</v>
      </c>
      <c r="BE7" s="320">
        <v>54</v>
      </c>
      <c r="BF7" s="320">
        <v>55</v>
      </c>
      <c r="BG7" s="320">
        <v>56</v>
      </c>
      <c r="BH7" s="320">
        <v>57</v>
      </c>
      <c r="BI7" s="320">
        <v>58</v>
      </c>
      <c r="BJ7" s="320">
        <v>59</v>
      </c>
      <c r="BK7" s="320">
        <v>60</v>
      </c>
      <c r="BL7" s="320">
        <v>61</v>
      </c>
      <c r="BM7" s="320">
        <v>62</v>
      </c>
      <c r="BN7" s="321">
        <v>63</v>
      </c>
      <c r="BO7" s="316">
        <v>64</v>
      </c>
      <c r="BP7" s="317">
        <v>65</v>
      </c>
      <c r="BQ7" s="317">
        <v>66</v>
      </c>
      <c r="BR7" s="318">
        <v>67</v>
      </c>
      <c r="BS7" s="309">
        <v>68</v>
      </c>
      <c r="BT7" s="320">
        <v>69</v>
      </c>
      <c r="BU7" s="321">
        <v>70</v>
      </c>
      <c r="BV7" s="321">
        <v>71</v>
      </c>
      <c r="BW7" s="309">
        <v>72</v>
      </c>
      <c r="BX7" s="320">
        <v>73</v>
      </c>
      <c r="BY7" s="320">
        <v>74</v>
      </c>
      <c r="BZ7" s="320">
        <v>75</v>
      </c>
      <c r="CA7" s="320">
        <v>76</v>
      </c>
      <c r="CB7" s="320">
        <v>78</v>
      </c>
      <c r="CC7" s="320">
        <v>79</v>
      </c>
      <c r="CD7" s="320">
        <v>80</v>
      </c>
      <c r="CE7" s="320">
        <v>81</v>
      </c>
      <c r="CF7" s="320">
        <v>82</v>
      </c>
      <c r="CG7" s="321">
        <v>83</v>
      </c>
      <c r="CH7" s="309">
        <v>84</v>
      </c>
      <c r="CI7" s="321">
        <v>85</v>
      </c>
      <c r="CJ7" s="309">
        <v>86</v>
      </c>
      <c r="CK7" s="320">
        <v>87</v>
      </c>
      <c r="CL7" s="320">
        <v>88</v>
      </c>
      <c r="CM7" s="321">
        <v>89</v>
      </c>
      <c r="CN7" s="309">
        <v>90</v>
      </c>
      <c r="CO7" s="320">
        <v>91</v>
      </c>
      <c r="CP7" s="321">
        <v>92</v>
      </c>
      <c r="CQ7" s="321">
        <v>93</v>
      </c>
      <c r="CR7" s="309">
        <v>94</v>
      </c>
      <c r="CS7" s="320">
        <v>95</v>
      </c>
      <c r="CT7" s="321">
        <v>96</v>
      </c>
      <c r="CU7" s="351">
        <v>97</v>
      </c>
      <c r="CV7" s="352">
        <v>98</v>
      </c>
    </row>
    <row r="8" spans="1:104" s="304" customFormat="1" ht="78" customHeight="1" x14ac:dyDescent="0.3">
      <c r="A8" s="272"/>
      <c r="B8" s="271"/>
      <c r="C8" s="323"/>
      <c r="D8" s="347" t="s">
        <v>1054</v>
      </c>
      <c r="E8" s="348" t="s">
        <v>1055</v>
      </c>
      <c r="F8" s="348" t="s">
        <v>1056</v>
      </c>
      <c r="G8" s="348" t="s">
        <v>1057</v>
      </c>
      <c r="H8" s="303" t="s">
        <v>1058</v>
      </c>
      <c r="I8" s="347" t="s">
        <v>1059</v>
      </c>
      <c r="J8" s="348" t="s">
        <v>1060</v>
      </c>
      <c r="K8" s="348" t="s">
        <v>1061</v>
      </c>
      <c r="L8" s="348" t="s">
        <v>1062</v>
      </c>
      <c r="M8" s="348" t="s">
        <v>1063</v>
      </c>
      <c r="N8" s="348" t="s">
        <v>1064</v>
      </c>
      <c r="O8" s="348" t="s">
        <v>1065</v>
      </c>
      <c r="P8" s="348" t="s">
        <v>1066</v>
      </c>
      <c r="Q8" s="303" t="s">
        <v>1067</v>
      </c>
      <c r="R8" s="302" t="s">
        <v>1068</v>
      </c>
      <c r="S8" s="347" t="s">
        <v>1069</v>
      </c>
      <c r="T8" s="348" t="s">
        <v>1070</v>
      </c>
      <c r="U8" s="348" t="s">
        <v>1071</v>
      </c>
      <c r="V8" s="348" t="s">
        <v>1072</v>
      </c>
      <c r="W8" s="348" t="s">
        <v>1073</v>
      </c>
      <c r="X8" s="348" t="s">
        <v>1074</v>
      </c>
      <c r="Y8" s="348" t="s">
        <v>1075</v>
      </c>
      <c r="Z8" s="348" t="s">
        <v>1076</v>
      </c>
      <c r="AA8" s="303" t="s">
        <v>1077</v>
      </c>
      <c r="AB8" s="349" t="s">
        <v>1078</v>
      </c>
      <c r="AC8" s="350" t="s">
        <v>1079</v>
      </c>
      <c r="AD8" s="301" t="s">
        <v>1080</v>
      </c>
      <c r="AE8" s="349" t="s">
        <v>1081</v>
      </c>
      <c r="AF8" s="350" t="s">
        <v>1082</v>
      </c>
      <c r="AG8" s="350" t="s">
        <v>1083</v>
      </c>
      <c r="AH8" s="350" t="s">
        <v>1084</v>
      </c>
      <c r="AI8" s="350" t="s">
        <v>1085</v>
      </c>
      <c r="AJ8" s="350" t="s">
        <v>1086</v>
      </c>
      <c r="AK8" s="350" t="s">
        <v>1087</v>
      </c>
      <c r="AL8" s="350" t="s">
        <v>1088</v>
      </c>
      <c r="AM8" s="350" t="s">
        <v>1089</v>
      </c>
      <c r="AN8" s="350" t="s">
        <v>1090</v>
      </c>
      <c r="AO8" s="301" t="s">
        <v>1091</v>
      </c>
      <c r="AP8" s="349" t="s">
        <v>1092</v>
      </c>
      <c r="AQ8" s="301" t="s">
        <v>1093</v>
      </c>
      <c r="AR8" s="349" t="s">
        <v>1094</v>
      </c>
      <c r="AS8" s="350" t="s">
        <v>1095</v>
      </c>
      <c r="AT8" s="301" t="s">
        <v>1096</v>
      </c>
      <c r="AU8" s="349" t="s">
        <v>1097</v>
      </c>
      <c r="AV8" s="350" t="s">
        <v>1098</v>
      </c>
      <c r="AW8" s="301" t="s">
        <v>1099</v>
      </c>
      <c r="AX8" s="349" t="s">
        <v>1100</v>
      </c>
      <c r="AY8" s="350" t="s">
        <v>1101</v>
      </c>
      <c r="AZ8" s="301" t="s">
        <v>1102</v>
      </c>
      <c r="BA8" s="349" t="s">
        <v>1103</v>
      </c>
      <c r="BB8" s="350" t="s">
        <v>1104</v>
      </c>
      <c r="BC8" s="350" t="s">
        <v>1105</v>
      </c>
      <c r="BD8" s="350" t="s">
        <v>1106</v>
      </c>
      <c r="BE8" s="350" t="s">
        <v>1107</v>
      </c>
      <c r="BF8" s="350" t="s">
        <v>1108</v>
      </c>
      <c r="BG8" s="350" t="s">
        <v>1109</v>
      </c>
      <c r="BH8" s="350" t="s">
        <v>1110</v>
      </c>
      <c r="BI8" s="350" t="s">
        <v>1111</v>
      </c>
      <c r="BJ8" s="350" t="s">
        <v>1112</v>
      </c>
      <c r="BK8" s="350" t="s">
        <v>1113</v>
      </c>
      <c r="BL8" s="350" t="s">
        <v>1114</v>
      </c>
      <c r="BM8" s="350" t="s">
        <v>1115</v>
      </c>
      <c r="BN8" s="301" t="s">
        <v>1116</v>
      </c>
      <c r="BO8" s="347" t="s">
        <v>1117</v>
      </c>
      <c r="BP8" s="348" t="s">
        <v>1118</v>
      </c>
      <c r="BQ8" s="348" t="s">
        <v>1119</v>
      </c>
      <c r="BR8" s="303" t="s">
        <v>1120</v>
      </c>
      <c r="BS8" s="349" t="s">
        <v>1121</v>
      </c>
      <c r="BT8" s="350" t="s">
        <v>1122</v>
      </c>
      <c r="BU8" s="301" t="s">
        <v>1123</v>
      </c>
      <c r="BV8" s="301" t="s">
        <v>1124</v>
      </c>
      <c r="BW8" s="349" t="s">
        <v>1125</v>
      </c>
      <c r="BX8" s="350" t="s">
        <v>1126</v>
      </c>
      <c r="BY8" s="350" t="s">
        <v>1127</v>
      </c>
      <c r="BZ8" s="350" t="s">
        <v>1128</v>
      </c>
      <c r="CA8" s="350" t="s">
        <v>1129</v>
      </c>
      <c r="CB8" s="350" t="s">
        <v>1130</v>
      </c>
      <c r="CC8" s="350" t="s">
        <v>1131</v>
      </c>
      <c r="CD8" s="350" t="s">
        <v>1132</v>
      </c>
      <c r="CE8" s="350" t="s">
        <v>1133</v>
      </c>
      <c r="CF8" s="350" t="s">
        <v>1134</v>
      </c>
      <c r="CG8" s="301" t="s">
        <v>1135</v>
      </c>
      <c r="CH8" s="349" t="s">
        <v>1136</v>
      </c>
      <c r="CI8" s="301" t="s">
        <v>1137</v>
      </c>
      <c r="CJ8" s="349" t="s">
        <v>1138</v>
      </c>
      <c r="CK8" s="350" t="s">
        <v>1139</v>
      </c>
      <c r="CL8" s="350" t="s">
        <v>1140</v>
      </c>
      <c r="CM8" s="301" t="s">
        <v>1141</v>
      </c>
      <c r="CN8" s="349" t="s">
        <v>1142</v>
      </c>
      <c r="CO8" s="350" t="s">
        <v>1143</v>
      </c>
      <c r="CP8" s="301" t="s">
        <v>1144</v>
      </c>
      <c r="CQ8" s="301" t="s">
        <v>1145</v>
      </c>
      <c r="CR8" s="349" t="s">
        <v>1146</v>
      </c>
      <c r="CS8" s="350" t="s">
        <v>1147</v>
      </c>
      <c r="CT8" s="301" t="s">
        <v>1148</v>
      </c>
      <c r="CU8" s="349" t="s">
        <v>1149</v>
      </c>
      <c r="CV8" s="301" t="s">
        <v>1150</v>
      </c>
    </row>
    <row r="9" spans="1:104" ht="18" customHeight="1" x14ac:dyDescent="0.5">
      <c r="A9" s="220" t="s">
        <v>26</v>
      </c>
      <c r="B9" s="221" t="s">
        <v>248</v>
      </c>
      <c r="C9" s="217">
        <v>170378.49256099999</v>
      </c>
      <c r="D9" s="217">
        <v>0</v>
      </c>
      <c r="E9" s="217">
        <v>0.13625999999999999</v>
      </c>
      <c r="F9" s="217">
        <v>164.43367000000001</v>
      </c>
      <c r="G9" s="217">
        <v>0.35589999999999999</v>
      </c>
      <c r="H9" s="217">
        <v>0</v>
      </c>
      <c r="I9" s="217">
        <v>0</v>
      </c>
      <c r="J9" s="217">
        <v>0</v>
      </c>
      <c r="K9" s="217">
        <v>38.144039999999997</v>
      </c>
      <c r="L9" s="217">
        <v>0.19217999999999999</v>
      </c>
      <c r="M9" s="217">
        <v>0</v>
      </c>
      <c r="N9" s="217">
        <v>2.3432000000000001E-2</v>
      </c>
      <c r="O9" s="217">
        <v>0</v>
      </c>
      <c r="P9" s="217">
        <v>0</v>
      </c>
      <c r="Q9" s="217">
        <v>0</v>
      </c>
      <c r="R9" s="217">
        <v>0.72218899999999997</v>
      </c>
      <c r="S9" s="217">
        <v>3.5469999999999998E-3</v>
      </c>
      <c r="T9" s="217">
        <v>6.9072999999999996E-2</v>
      </c>
      <c r="U9" s="217">
        <v>0</v>
      </c>
      <c r="V9" s="217">
        <v>3.1426069999999999</v>
      </c>
      <c r="W9" s="217">
        <v>2.008934</v>
      </c>
      <c r="X9" s="217">
        <v>0.20354</v>
      </c>
      <c r="Y9" s="217">
        <v>1.897696</v>
      </c>
      <c r="Z9" s="217">
        <v>0</v>
      </c>
      <c r="AA9" s="217">
        <v>0</v>
      </c>
      <c r="AB9" s="217">
        <v>121.671077</v>
      </c>
      <c r="AC9" s="217">
        <v>2762.1305499999999</v>
      </c>
      <c r="AD9" s="217">
        <v>141313.812137</v>
      </c>
      <c r="AE9" s="217">
        <v>339.74504000000002</v>
      </c>
      <c r="AF9" s="217">
        <v>10723.058095</v>
      </c>
      <c r="AG9" s="217">
        <v>2.3035E-2</v>
      </c>
      <c r="AH9" s="217">
        <v>0</v>
      </c>
      <c r="AI9" s="217">
        <v>1.66008</v>
      </c>
      <c r="AJ9" s="217">
        <v>1.5581050000000001</v>
      </c>
      <c r="AK9" s="217">
        <v>48.820908000000003</v>
      </c>
      <c r="AL9" s="217">
        <v>3.9940000000000002E-3</v>
      </c>
      <c r="AM9" s="217">
        <v>0</v>
      </c>
      <c r="AN9" s="217">
        <v>0</v>
      </c>
      <c r="AO9" s="217">
        <v>27.306847999999999</v>
      </c>
      <c r="AP9" s="217">
        <v>9031.3126400000001</v>
      </c>
      <c r="AQ9" s="217">
        <v>1053.9979659999999</v>
      </c>
      <c r="AR9" s="217">
        <v>18.632397000000001</v>
      </c>
      <c r="AS9" s="217">
        <v>0.56149199999999999</v>
      </c>
      <c r="AT9" s="217">
        <v>0</v>
      </c>
      <c r="AU9" s="217">
        <v>2.4951000000000001E-2</v>
      </c>
      <c r="AV9" s="217">
        <v>0</v>
      </c>
      <c r="AW9" s="217">
        <v>5.1850000000000004E-3</v>
      </c>
      <c r="AX9" s="217">
        <v>0</v>
      </c>
      <c r="AY9" s="217">
        <v>0.81721500000000002</v>
      </c>
      <c r="AZ9" s="217">
        <v>0.14207700000000001</v>
      </c>
      <c r="BA9" s="217">
        <v>0</v>
      </c>
      <c r="BB9" s="217">
        <v>8.5280690000000003</v>
      </c>
      <c r="BC9" s="217">
        <v>4.6999999999999997E-5</v>
      </c>
      <c r="BD9" s="217">
        <v>5.3E-3</v>
      </c>
      <c r="BE9" s="217">
        <v>0.23325299999999999</v>
      </c>
      <c r="BF9" s="217">
        <v>1.0569E-2</v>
      </c>
      <c r="BG9" s="217">
        <v>40.445289000000002</v>
      </c>
      <c r="BH9" s="217">
        <v>3.1960000000000002E-2</v>
      </c>
      <c r="BI9" s="217">
        <v>1.6549000000000001E-2</v>
      </c>
      <c r="BJ9" s="217">
        <v>3.5239999999999998E-3</v>
      </c>
      <c r="BK9" s="217">
        <v>1.9594E-2</v>
      </c>
      <c r="BL9" s="217">
        <v>30.175422000000001</v>
      </c>
      <c r="BM9" s="217">
        <v>17.079436000000001</v>
      </c>
      <c r="BN9" s="217">
        <v>0.49857000000000001</v>
      </c>
      <c r="BO9" s="217">
        <v>2.2886169999999999</v>
      </c>
      <c r="BP9" s="217">
        <v>4.2981999999999999E-2</v>
      </c>
      <c r="BQ9" s="217">
        <v>1.714E-3</v>
      </c>
      <c r="BR9" s="217">
        <v>0.25245899999999999</v>
      </c>
      <c r="BS9" s="217">
        <v>15.240702000000001</v>
      </c>
      <c r="BT9" s="217">
        <v>8.5185130000000004</v>
      </c>
      <c r="BU9" s="217">
        <v>0.80960299999999996</v>
      </c>
      <c r="BV9" s="217">
        <v>88.700950000000006</v>
      </c>
      <c r="BW9" s="217">
        <v>8.8548670000000005</v>
      </c>
      <c r="BX9" s="217">
        <v>51.196902000000001</v>
      </c>
      <c r="BY9" s="217">
        <v>2180.0249279999998</v>
      </c>
      <c r="BZ9" s="217">
        <v>58.667859999999997</v>
      </c>
      <c r="CA9" s="217">
        <v>129.85017400000001</v>
      </c>
      <c r="CB9" s="217">
        <v>14.006050999999999</v>
      </c>
      <c r="CC9" s="217">
        <v>5.0290590000000002</v>
      </c>
      <c r="CD9" s="217">
        <v>0</v>
      </c>
      <c r="CE9" s="217">
        <v>2.2030000000000001E-3</v>
      </c>
      <c r="CF9" s="217">
        <v>44.470382999999998</v>
      </c>
      <c r="CG9" s="217">
        <v>2.9152</v>
      </c>
      <c r="CH9" s="217">
        <v>531.96812799999998</v>
      </c>
      <c r="CI9" s="217">
        <v>224.63736299999999</v>
      </c>
      <c r="CJ9" s="217">
        <v>0.81754499999999997</v>
      </c>
      <c r="CK9" s="217">
        <v>279.08500299999997</v>
      </c>
      <c r="CL9" s="217">
        <v>15.648655</v>
      </c>
      <c r="CM9" s="217">
        <v>817.76199299999996</v>
      </c>
      <c r="CN9" s="217">
        <v>71.469492000000002</v>
      </c>
      <c r="CO9" s="217">
        <v>0.41665799999999997</v>
      </c>
      <c r="CP9" s="217">
        <v>3.949624</v>
      </c>
      <c r="CQ9" s="217">
        <v>0</v>
      </c>
      <c r="CR9" s="217">
        <v>7.9937180000000003</v>
      </c>
      <c r="CS9" s="217">
        <v>7.5702160000000003</v>
      </c>
      <c r="CT9" s="217">
        <v>0.32862200000000003</v>
      </c>
      <c r="CU9" s="217">
        <v>43.880381</v>
      </c>
      <c r="CV9" s="217">
        <v>8.4275559999999992</v>
      </c>
      <c r="CY9" s="62"/>
    </row>
    <row r="10" spans="1:104" ht="18" customHeight="1" x14ac:dyDescent="0.5">
      <c r="A10" s="222" t="s">
        <v>193</v>
      </c>
      <c r="B10" s="223" t="s">
        <v>252</v>
      </c>
      <c r="C10" s="218">
        <v>117162.29674600001</v>
      </c>
      <c r="D10" s="218">
        <v>62.416609000000001</v>
      </c>
      <c r="E10" s="218">
        <v>389.38690700000001</v>
      </c>
      <c r="F10" s="218">
        <v>37.796926999999997</v>
      </c>
      <c r="G10" s="218">
        <v>1947.938607</v>
      </c>
      <c r="H10" s="218">
        <v>1.6899999999999999E-4</v>
      </c>
      <c r="I10" s="218">
        <v>4.7244970000000004</v>
      </c>
      <c r="J10" s="218">
        <v>36.253098999999999</v>
      </c>
      <c r="K10" s="218">
        <v>692.44286999999997</v>
      </c>
      <c r="L10" s="218">
        <v>54.533653000000001</v>
      </c>
      <c r="M10" s="218">
        <v>6.5672459999999999</v>
      </c>
      <c r="N10" s="218">
        <v>12.050729</v>
      </c>
      <c r="O10" s="218">
        <v>13.871839</v>
      </c>
      <c r="P10" s="218">
        <v>16.990393000000001</v>
      </c>
      <c r="Q10" s="218">
        <v>0.14291000000000001</v>
      </c>
      <c r="R10" s="218">
        <v>160.463706</v>
      </c>
      <c r="S10" s="218">
        <v>219.59954400000001</v>
      </c>
      <c r="T10" s="218">
        <v>187.00367199999999</v>
      </c>
      <c r="U10" s="218">
        <v>92.502054999999999</v>
      </c>
      <c r="V10" s="218">
        <v>834.70768999999996</v>
      </c>
      <c r="W10" s="218">
        <v>219.63710599999999</v>
      </c>
      <c r="X10" s="218">
        <v>145.64028999999999</v>
      </c>
      <c r="Y10" s="218">
        <v>133.327314</v>
      </c>
      <c r="Z10" s="218">
        <v>26.574210999999998</v>
      </c>
      <c r="AA10" s="218">
        <v>8.0531179999999996</v>
      </c>
      <c r="AB10" s="218">
        <v>182.50529</v>
      </c>
      <c r="AC10" s="218">
        <v>2.7267220000000001</v>
      </c>
      <c r="AD10" s="218">
        <v>12016.577316999999</v>
      </c>
      <c r="AE10" s="218">
        <v>142.551817</v>
      </c>
      <c r="AF10" s="218">
        <v>1653.195921</v>
      </c>
      <c r="AG10" s="218">
        <v>732.62925199999995</v>
      </c>
      <c r="AH10" s="218">
        <v>13.30045</v>
      </c>
      <c r="AI10" s="218">
        <v>593.30929200000003</v>
      </c>
      <c r="AJ10" s="218">
        <v>534.564887</v>
      </c>
      <c r="AK10" s="218">
        <v>508.58853800000003</v>
      </c>
      <c r="AL10" s="218">
        <v>45.113022999999998</v>
      </c>
      <c r="AM10" s="218">
        <v>3.6353000000000003E-2</v>
      </c>
      <c r="AN10" s="218">
        <v>8.4144909999999999</v>
      </c>
      <c r="AO10" s="218">
        <v>305.98436500000003</v>
      </c>
      <c r="AP10" s="218">
        <v>3636.4525870000002</v>
      </c>
      <c r="AQ10" s="218">
        <v>213.12387200000001</v>
      </c>
      <c r="AR10" s="218">
        <v>1.3124480000000001</v>
      </c>
      <c r="AS10" s="218">
        <v>51.526442000000003</v>
      </c>
      <c r="AT10" s="218">
        <v>0.26220500000000002</v>
      </c>
      <c r="AU10" s="218">
        <v>41.020775</v>
      </c>
      <c r="AV10" s="218">
        <v>1.2856000000000001</v>
      </c>
      <c r="AW10" s="218">
        <v>1.1950000000000001</v>
      </c>
      <c r="AX10" s="218">
        <v>11.768124</v>
      </c>
      <c r="AY10" s="218">
        <v>294.63657000000001</v>
      </c>
      <c r="AZ10" s="218">
        <v>13.021674000000001</v>
      </c>
      <c r="BA10" s="218">
        <v>0.15206900000000001</v>
      </c>
      <c r="BB10" s="218">
        <v>1.5590000000000001E-3</v>
      </c>
      <c r="BC10" s="218">
        <v>3.1831779999999998</v>
      </c>
      <c r="BD10" s="218">
        <v>7.6599999999999997E-4</v>
      </c>
      <c r="BE10" s="218">
        <v>46.49653</v>
      </c>
      <c r="BF10" s="218">
        <v>27.582982000000001</v>
      </c>
      <c r="BG10" s="218">
        <v>60.145888999999997</v>
      </c>
      <c r="BH10" s="218">
        <v>21.563775</v>
      </c>
      <c r="BI10" s="218">
        <v>1.184979</v>
      </c>
      <c r="BJ10" s="218">
        <v>3.7690130000000002</v>
      </c>
      <c r="BK10" s="218">
        <v>36.313611000000002</v>
      </c>
      <c r="BL10" s="218">
        <v>146.29805300000001</v>
      </c>
      <c r="BM10" s="218">
        <v>144.25382500000001</v>
      </c>
      <c r="BN10" s="218">
        <v>126.946473</v>
      </c>
      <c r="BO10" s="218">
        <v>53.108201000000001</v>
      </c>
      <c r="BP10" s="218">
        <v>3.0809470000000001</v>
      </c>
      <c r="BQ10" s="218">
        <v>0.14177300000000001</v>
      </c>
      <c r="BR10" s="218">
        <v>0.27813199999999999</v>
      </c>
      <c r="BS10" s="218">
        <v>314.50352199999998</v>
      </c>
      <c r="BT10" s="218">
        <v>50.079717000000002</v>
      </c>
      <c r="BU10" s="218">
        <v>295.84051699999998</v>
      </c>
      <c r="BV10" s="218">
        <v>5590.1780269999999</v>
      </c>
      <c r="BW10" s="218">
        <v>228.80622</v>
      </c>
      <c r="BX10" s="218">
        <v>1155.034746</v>
      </c>
      <c r="BY10" s="218">
        <v>1221.2775650000001</v>
      </c>
      <c r="BZ10" s="218">
        <v>67.485031000000006</v>
      </c>
      <c r="CA10" s="218">
        <v>703.574476</v>
      </c>
      <c r="CB10" s="218">
        <v>176.01120399999999</v>
      </c>
      <c r="CC10" s="218">
        <v>49.667994</v>
      </c>
      <c r="CD10" s="218">
        <v>11.844607999999999</v>
      </c>
      <c r="CE10" s="218">
        <v>3.679897</v>
      </c>
      <c r="CF10" s="218">
        <v>70.887675000000002</v>
      </c>
      <c r="CG10" s="218">
        <v>78.165099999999995</v>
      </c>
      <c r="CH10" s="218">
        <v>4407.3199370000002</v>
      </c>
      <c r="CI10" s="218">
        <v>56689.260444</v>
      </c>
      <c r="CJ10" s="218">
        <v>31.766954999999999</v>
      </c>
      <c r="CK10" s="218">
        <v>2932.4883009999999</v>
      </c>
      <c r="CL10" s="218">
        <v>380.71065499999997</v>
      </c>
      <c r="CM10" s="218">
        <v>13730.780393999999</v>
      </c>
      <c r="CN10" s="218">
        <v>612.29722200000003</v>
      </c>
      <c r="CO10" s="218">
        <v>88.261853000000002</v>
      </c>
      <c r="CP10" s="218">
        <v>55.430751000000001</v>
      </c>
      <c r="CQ10" s="218">
        <v>0.12103800000000001</v>
      </c>
      <c r="CR10" s="218">
        <v>114.780719</v>
      </c>
      <c r="CS10" s="218">
        <v>239.289512</v>
      </c>
      <c r="CT10" s="218">
        <v>182.48396299999999</v>
      </c>
      <c r="CU10" s="218">
        <v>21.359055999999999</v>
      </c>
      <c r="CV10" s="218">
        <v>676.67971499999999</v>
      </c>
    </row>
    <row r="11" spans="1:104" ht="18" customHeight="1" x14ac:dyDescent="0.5">
      <c r="A11" s="220" t="s">
        <v>27</v>
      </c>
      <c r="B11" s="221" t="s">
        <v>249</v>
      </c>
      <c r="C11" s="217">
        <v>109859.409422</v>
      </c>
      <c r="D11" s="217">
        <v>1.4206E-2</v>
      </c>
      <c r="E11" s="217">
        <v>3.7998090000000002</v>
      </c>
      <c r="F11" s="217">
        <v>1.431497</v>
      </c>
      <c r="G11" s="217">
        <v>3.758057</v>
      </c>
      <c r="H11" s="217">
        <v>0</v>
      </c>
      <c r="I11" s="217">
        <v>0</v>
      </c>
      <c r="J11" s="217">
        <v>6.7199999999999996E-2</v>
      </c>
      <c r="K11" s="217">
        <v>78.712350000000001</v>
      </c>
      <c r="L11" s="217">
        <v>0.27194099999999999</v>
      </c>
      <c r="M11" s="217">
        <v>0.38126300000000002</v>
      </c>
      <c r="N11" s="217">
        <v>2.929E-2</v>
      </c>
      <c r="O11" s="217">
        <v>0.107944</v>
      </c>
      <c r="P11" s="217">
        <v>0.14641299999999999</v>
      </c>
      <c r="Q11" s="217">
        <v>5.6318E-2</v>
      </c>
      <c r="R11" s="217">
        <v>14.388939000000001</v>
      </c>
      <c r="S11" s="217">
        <v>0</v>
      </c>
      <c r="T11" s="217">
        <v>0.70746699999999996</v>
      </c>
      <c r="U11" s="217">
        <v>9.9313920000000007</v>
      </c>
      <c r="V11" s="217">
        <v>0.46972999999999998</v>
      </c>
      <c r="W11" s="217">
        <v>0.82106800000000002</v>
      </c>
      <c r="X11" s="217">
        <v>0.40102300000000002</v>
      </c>
      <c r="Y11" s="217">
        <v>6.3056619999999999</v>
      </c>
      <c r="Z11" s="217">
        <v>1.604026</v>
      </c>
      <c r="AA11" s="217">
        <v>0.64349999999999996</v>
      </c>
      <c r="AB11" s="217">
        <v>140.70764500000001</v>
      </c>
      <c r="AC11" s="217">
        <v>218.235649</v>
      </c>
      <c r="AD11" s="217">
        <v>76300.299776</v>
      </c>
      <c r="AE11" s="217">
        <v>1472.0804069999999</v>
      </c>
      <c r="AF11" s="217">
        <v>4874.167547</v>
      </c>
      <c r="AG11" s="217">
        <v>0.63200500000000004</v>
      </c>
      <c r="AH11" s="217">
        <v>10103.675069000001</v>
      </c>
      <c r="AI11" s="217">
        <v>14.386124000000001</v>
      </c>
      <c r="AJ11" s="217">
        <v>1.258921</v>
      </c>
      <c r="AK11" s="217">
        <v>45.382303999999998</v>
      </c>
      <c r="AL11" s="217">
        <v>11.394033</v>
      </c>
      <c r="AM11" s="217">
        <v>0</v>
      </c>
      <c r="AN11" s="217">
        <v>0</v>
      </c>
      <c r="AO11" s="217">
        <v>1053.7726170000001</v>
      </c>
      <c r="AP11" s="217">
        <v>5124.0167750000001</v>
      </c>
      <c r="AQ11" s="217">
        <v>302.424398</v>
      </c>
      <c r="AR11" s="217">
        <v>34.016938000000003</v>
      </c>
      <c r="AS11" s="217">
        <v>0</v>
      </c>
      <c r="AT11" s="217">
        <v>0</v>
      </c>
      <c r="AU11" s="217">
        <v>0</v>
      </c>
      <c r="AV11" s="217">
        <v>0</v>
      </c>
      <c r="AW11" s="217">
        <v>0</v>
      </c>
      <c r="AX11" s="217">
        <v>147.682163</v>
      </c>
      <c r="AY11" s="217">
        <v>47.446846000000001</v>
      </c>
      <c r="AZ11" s="217">
        <v>5.2613E-2</v>
      </c>
      <c r="BA11" s="217">
        <v>0</v>
      </c>
      <c r="BB11" s="217">
        <v>7.0488679999999997</v>
      </c>
      <c r="BC11" s="217">
        <v>0</v>
      </c>
      <c r="BD11" s="217">
        <v>0</v>
      </c>
      <c r="BE11" s="217">
        <v>6.1148379999999998</v>
      </c>
      <c r="BF11" s="217">
        <v>1.988003</v>
      </c>
      <c r="BG11" s="217">
        <v>3.1421389999999998</v>
      </c>
      <c r="BH11" s="217">
        <v>1.3270280000000001</v>
      </c>
      <c r="BI11" s="217">
        <v>0</v>
      </c>
      <c r="BJ11" s="217">
        <v>0.101588</v>
      </c>
      <c r="BK11" s="217">
        <v>0</v>
      </c>
      <c r="BL11" s="217">
        <v>2.0438999999999999E-2</v>
      </c>
      <c r="BM11" s="217">
        <v>0.394291</v>
      </c>
      <c r="BN11" s="217">
        <v>0.41501300000000002</v>
      </c>
      <c r="BO11" s="217">
        <v>0</v>
      </c>
      <c r="BP11" s="217">
        <v>2.5700000000000001E-4</v>
      </c>
      <c r="BQ11" s="217">
        <v>0</v>
      </c>
      <c r="BR11" s="217">
        <v>0</v>
      </c>
      <c r="BS11" s="217">
        <v>1.4001669999999999</v>
      </c>
      <c r="BT11" s="217">
        <v>8.6912610000000008</v>
      </c>
      <c r="BU11" s="217">
        <v>15.858693000000001</v>
      </c>
      <c r="BV11" s="217">
        <v>3919.203434</v>
      </c>
      <c r="BW11" s="217">
        <v>273.33560299999999</v>
      </c>
      <c r="BX11" s="217">
        <v>49.148288000000001</v>
      </c>
      <c r="BY11" s="217">
        <v>2042.9771029999999</v>
      </c>
      <c r="BZ11" s="217">
        <v>543.06303200000002</v>
      </c>
      <c r="CA11" s="217">
        <v>2506.014486</v>
      </c>
      <c r="CB11" s="217">
        <v>84.493339000000006</v>
      </c>
      <c r="CC11" s="217">
        <v>102.421322</v>
      </c>
      <c r="CD11" s="217">
        <v>5.7450000000000001E-2</v>
      </c>
      <c r="CE11" s="217">
        <v>15.651465</v>
      </c>
      <c r="CF11" s="217">
        <v>12.789961</v>
      </c>
      <c r="CG11" s="217">
        <v>2.5411100000000002</v>
      </c>
      <c r="CH11" s="217">
        <v>106.18737</v>
      </c>
      <c r="CI11" s="217">
        <v>55.389845999999999</v>
      </c>
      <c r="CJ11" s="217">
        <v>0.75027999999999995</v>
      </c>
      <c r="CK11" s="217">
        <v>1.6246529999999999</v>
      </c>
      <c r="CL11" s="217">
        <v>25.822749999999999</v>
      </c>
      <c r="CM11" s="217">
        <v>0.1145</v>
      </c>
      <c r="CN11" s="217">
        <v>23.900831</v>
      </c>
      <c r="CO11" s="217">
        <v>0</v>
      </c>
      <c r="CP11" s="217">
        <v>0</v>
      </c>
      <c r="CQ11" s="217">
        <v>0</v>
      </c>
      <c r="CR11" s="217">
        <v>4.3030850000000003</v>
      </c>
      <c r="CS11" s="217">
        <v>4.1999999999999998E-5</v>
      </c>
      <c r="CT11" s="217">
        <v>0.32874300000000001</v>
      </c>
      <c r="CU11" s="217">
        <v>9.3108999999999997E-2</v>
      </c>
      <c r="CV11" s="217">
        <v>27.014108</v>
      </c>
      <c r="CZ11" s="64"/>
    </row>
    <row r="12" spans="1:104" ht="18" customHeight="1" x14ac:dyDescent="0.5">
      <c r="A12" s="222" t="s">
        <v>29</v>
      </c>
      <c r="B12" s="223" t="s">
        <v>251</v>
      </c>
      <c r="C12" s="218">
        <v>97857.516818000004</v>
      </c>
      <c r="D12" s="218">
        <v>5.0000000000000001E-4</v>
      </c>
      <c r="E12" s="218">
        <v>0</v>
      </c>
      <c r="F12" s="218">
        <v>46.943021000000002</v>
      </c>
      <c r="G12" s="218">
        <v>0</v>
      </c>
      <c r="H12" s="218">
        <v>0</v>
      </c>
      <c r="I12" s="218">
        <v>0</v>
      </c>
      <c r="J12" s="218">
        <v>0</v>
      </c>
      <c r="K12" s="218">
        <v>0.3735</v>
      </c>
      <c r="L12" s="218">
        <v>0</v>
      </c>
      <c r="M12" s="218">
        <v>0</v>
      </c>
      <c r="N12" s="218">
        <v>0.350468</v>
      </c>
      <c r="O12" s="218">
        <v>0</v>
      </c>
      <c r="P12" s="218">
        <v>0</v>
      </c>
      <c r="Q12" s="218">
        <v>0</v>
      </c>
      <c r="R12" s="218">
        <v>0.16243199999999999</v>
      </c>
      <c r="S12" s="218">
        <v>0</v>
      </c>
      <c r="T12" s="218">
        <v>0</v>
      </c>
      <c r="U12" s="218">
        <v>0.342304</v>
      </c>
      <c r="V12" s="218">
        <v>0</v>
      </c>
      <c r="W12" s="218">
        <v>0</v>
      </c>
      <c r="X12" s="218">
        <v>0</v>
      </c>
      <c r="Y12" s="218">
        <v>0</v>
      </c>
      <c r="Z12" s="218">
        <v>0</v>
      </c>
      <c r="AA12" s="218">
        <v>0</v>
      </c>
      <c r="AB12" s="218">
        <v>2.0406849999999999</v>
      </c>
      <c r="AC12" s="218">
        <v>265.04005000000001</v>
      </c>
      <c r="AD12" s="218">
        <v>93812.468594000005</v>
      </c>
      <c r="AE12" s="218">
        <v>840.18861000000004</v>
      </c>
      <c r="AF12" s="218">
        <v>1070.4363269999999</v>
      </c>
      <c r="AG12" s="218">
        <v>0.11673500000000001</v>
      </c>
      <c r="AH12" s="218">
        <v>119.164399</v>
      </c>
      <c r="AI12" s="218">
        <v>3.8663059999999998</v>
      </c>
      <c r="AJ12" s="218">
        <v>0.139902</v>
      </c>
      <c r="AK12" s="218">
        <v>1.1E-5</v>
      </c>
      <c r="AL12" s="218">
        <v>0</v>
      </c>
      <c r="AM12" s="218">
        <v>0</v>
      </c>
      <c r="AN12" s="218">
        <v>0</v>
      </c>
      <c r="AO12" s="218">
        <v>1.477773</v>
      </c>
      <c r="AP12" s="218">
        <v>266.67663099999999</v>
      </c>
      <c r="AQ12" s="218">
        <v>3.3650609999999999</v>
      </c>
      <c r="AR12" s="218">
        <v>0</v>
      </c>
      <c r="AS12" s="218">
        <v>3.9191999999999998E-2</v>
      </c>
      <c r="AT12" s="218">
        <v>0</v>
      </c>
      <c r="AU12" s="218">
        <v>0</v>
      </c>
      <c r="AV12" s="218">
        <v>0</v>
      </c>
      <c r="AW12" s="218">
        <v>0</v>
      </c>
      <c r="AX12" s="218">
        <v>0</v>
      </c>
      <c r="AY12" s="218">
        <v>1.407E-3</v>
      </c>
      <c r="AZ12" s="218">
        <v>7.4970000000000002E-3</v>
      </c>
      <c r="BA12" s="218">
        <v>0</v>
      </c>
      <c r="BB12" s="218">
        <v>0</v>
      </c>
      <c r="BC12" s="218">
        <v>0</v>
      </c>
      <c r="BD12" s="218">
        <v>0</v>
      </c>
      <c r="BE12" s="218">
        <v>0.85475999999999996</v>
      </c>
      <c r="BF12" s="218">
        <v>0</v>
      </c>
      <c r="BG12" s="218">
        <v>0</v>
      </c>
      <c r="BH12" s="218">
        <v>0</v>
      </c>
      <c r="BI12" s="218">
        <v>0</v>
      </c>
      <c r="BJ12" s="218">
        <v>0</v>
      </c>
      <c r="BK12" s="218">
        <v>0</v>
      </c>
      <c r="BL12" s="218">
        <v>6.6740000000000002E-3</v>
      </c>
      <c r="BM12" s="218">
        <v>5.3270000000000001E-3</v>
      </c>
      <c r="BN12" s="218">
        <v>0</v>
      </c>
      <c r="BO12" s="218">
        <v>3.7997000000000003E-2</v>
      </c>
      <c r="BP12" s="218">
        <v>2.0483000000000001E-2</v>
      </c>
      <c r="BQ12" s="218">
        <v>0</v>
      </c>
      <c r="BR12" s="218">
        <v>0</v>
      </c>
      <c r="BS12" s="218">
        <v>6.1303000000000003E-2</v>
      </c>
      <c r="BT12" s="218">
        <v>0.28021000000000001</v>
      </c>
      <c r="BU12" s="218">
        <v>0.21435799999999999</v>
      </c>
      <c r="BV12" s="218">
        <v>0</v>
      </c>
      <c r="BW12" s="218">
        <v>4.2137669999999998</v>
      </c>
      <c r="BX12" s="218">
        <v>1.502275</v>
      </c>
      <c r="BY12" s="218">
        <v>857.97303899999997</v>
      </c>
      <c r="BZ12" s="218">
        <v>5.1482869999999998</v>
      </c>
      <c r="CA12" s="218">
        <v>444.33480800000001</v>
      </c>
      <c r="CB12" s="218">
        <v>0</v>
      </c>
      <c r="CC12" s="218">
        <v>0.16942399999999999</v>
      </c>
      <c r="CD12" s="218">
        <v>0</v>
      </c>
      <c r="CE12" s="218">
        <v>9.2469599999999996</v>
      </c>
      <c r="CF12" s="218">
        <v>3.8059999999999999E-3</v>
      </c>
      <c r="CG12" s="218">
        <v>0.27484599999999998</v>
      </c>
      <c r="CH12" s="218">
        <v>13.952603</v>
      </c>
      <c r="CI12" s="218">
        <v>8.0805249999999997</v>
      </c>
      <c r="CJ12" s="218">
        <v>4.8599999999999997E-3</v>
      </c>
      <c r="CK12" s="218">
        <v>3.2521800000000001</v>
      </c>
      <c r="CL12" s="218">
        <v>7.5719999999999997E-3</v>
      </c>
      <c r="CM12" s="218">
        <v>0.43324499999999999</v>
      </c>
      <c r="CN12" s="218">
        <v>73.347379000000004</v>
      </c>
      <c r="CO12" s="218">
        <v>0</v>
      </c>
      <c r="CP12" s="218">
        <v>0</v>
      </c>
      <c r="CQ12" s="218">
        <v>0.12557699999999999</v>
      </c>
      <c r="CR12" s="218">
        <v>0.253052</v>
      </c>
      <c r="CS12" s="218">
        <v>0.106113</v>
      </c>
      <c r="CT12" s="218">
        <v>0</v>
      </c>
      <c r="CU12" s="218">
        <v>0</v>
      </c>
      <c r="CV12" s="218">
        <v>0.40398299999999998</v>
      </c>
    </row>
    <row r="13" spans="1:104" ht="18" customHeight="1" x14ac:dyDescent="0.5">
      <c r="A13" s="220" t="s">
        <v>28</v>
      </c>
      <c r="B13" s="221" t="s">
        <v>250</v>
      </c>
      <c r="C13" s="217">
        <v>97695.637646000003</v>
      </c>
      <c r="D13" s="217">
        <v>0</v>
      </c>
      <c r="E13" s="217">
        <v>0</v>
      </c>
      <c r="F13" s="217">
        <v>2.3104339999999999</v>
      </c>
      <c r="G13" s="217">
        <v>3.2586999999999998E-2</v>
      </c>
      <c r="H13" s="217">
        <v>0</v>
      </c>
      <c r="I13" s="217">
        <v>2.3237000000000001E-2</v>
      </c>
      <c r="J13" s="217">
        <v>0</v>
      </c>
      <c r="K13" s="217">
        <v>2.1423209999999999</v>
      </c>
      <c r="L13" s="217">
        <v>0.362626</v>
      </c>
      <c r="M13" s="217">
        <v>0</v>
      </c>
      <c r="N13" s="217">
        <v>2.2460000000000001E-2</v>
      </c>
      <c r="O13" s="217">
        <v>3.3070000000000002E-2</v>
      </c>
      <c r="P13" s="217">
        <v>1.9840000000000001E-3</v>
      </c>
      <c r="Q13" s="217">
        <v>0</v>
      </c>
      <c r="R13" s="217">
        <v>0</v>
      </c>
      <c r="S13" s="217">
        <v>0</v>
      </c>
      <c r="T13" s="217">
        <v>0</v>
      </c>
      <c r="U13" s="217">
        <v>0</v>
      </c>
      <c r="V13" s="217">
        <v>0</v>
      </c>
      <c r="W13" s="217">
        <v>0.90226099999999998</v>
      </c>
      <c r="X13" s="217">
        <v>5.2999999999999999E-2</v>
      </c>
      <c r="Y13" s="217">
        <v>0</v>
      </c>
      <c r="Z13" s="217">
        <v>0</v>
      </c>
      <c r="AA13" s="217">
        <v>0</v>
      </c>
      <c r="AB13" s="217">
        <v>0.34167799999999998</v>
      </c>
      <c r="AC13" s="217">
        <v>0</v>
      </c>
      <c r="AD13" s="217">
        <v>95118.885030999998</v>
      </c>
      <c r="AE13" s="217">
        <v>101.725796</v>
      </c>
      <c r="AF13" s="217">
        <v>908.851674</v>
      </c>
      <c r="AG13" s="217">
        <v>0</v>
      </c>
      <c r="AH13" s="217">
        <v>22.78247</v>
      </c>
      <c r="AI13" s="217">
        <v>0.96663699999999997</v>
      </c>
      <c r="AJ13" s="217">
        <v>0</v>
      </c>
      <c r="AK13" s="217">
        <v>9.3173000000000006E-2</v>
      </c>
      <c r="AL13" s="217">
        <v>6.7999999999999999E-5</v>
      </c>
      <c r="AM13" s="217">
        <v>0</v>
      </c>
      <c r="AN13" s="217">
        <v>0</v>
      </c>
      <c r="AO13" s="217">
        <v>4.120851</v>
      </c>
      <c r="AP13" s="217">
        <v>162.231371</v>
      </c>
      <c r="AQ13" s="217">
        <v>9.2119940000000007</v>
      </c>
      <c r="AR13" s="217">
        <v>0</v>
      </c>
      <c r="AS13" s="217">
        <v>0</v>
      </c>
      <c r="AT13" s="217">
        <v>0</v>
      </c>
      <c r="AU13" s="217">
        <v>1.0692999999999999E-2</v>
      </c>
      <c r="AV13" s="217">
        <v>0</v>
      </c>
      <c r="AW13" s="217">
        <v>5.6210000000000001E-3</v>
      </c>
      <c r="AX13" s="217">
        <v>5.1004000000000001E-2</v>
      </c>
      <c r="AY13" s="217">
        <v>3.0227E-2</v>
      </c>
      <c r="AZ13" s="217">
        <v>0.16090199999999999</v>
      </c>
      <c r="BA13" s="217">
        <v>0</v>
      </c>
      <c r="BB13" s="217">
        <v>3.4900000000000003E-4</v>
      </c>
      <c r="BC13" s="217">
        <v>0</v>
      </c>
      <c r="BD13" s="217">
        <v>0</v>
      </c>
      <c r="BE13" s="217">
        <v>1.2378999999999999E-2</v>
      </c>
      <c r="BF13" s="217">
        <v>0</v>
      </c>
      <c r="BG13" s="217">
        <v>0.46395199999999998</v>
      </c>
      <c r="BH13" s="217">
        <v>4.4915999999999998E-2</v>
      </c>
      <c r="BI13" s="217">
        <v>1.3100000000000001E-4</v>
      </c>
      <c r="BJ13" s="217">
        <v>0</v>
      </c>
      <c r="BK13" s="217">
        <v>0</v>
      </c>
      <c r="BL13" s="217">
        <v>0</v>
      </c>
      <c r="BM13" s="217">
        <v>0.12944800000000001</v>
      </c>
      <c r="BN13" s="217">
        <v>2.9870000000000001E-2</v>
      </c>
      <c r="BO13" s="217">
        <v>0</v>
      </c>
      <c r="BP13" s="217">
        <v>1.01E-2</v>
      </c>
      <c r="BQ13" s="217">
        <v>0</v>
      </c>
      <c r="BR13" s="217">
        <v>2.05E-4</v>
      </c>
      <c r="BS13" s="217">
        <v>0.39175199999999999</v>
      </c>
      <c r="BT13" s="217">
        <v>0.20657600000000001</v>
      </c>
      <c r="BU13" s="217">
        <v>1.7600000000000001E-3</v>
      </c>
      <c r="BV13" s="217">
        <v>6.352E-3</v>
      </c>
      <c r="BW13" s="217">
        <v>0.82870600000000005</v>
      </c>
      <c r="BX13" s="217">
        <v>10.345416</v>
      </c>
      <c r="BY13" s="217">
        <v>673.71042399999999</v>
      </c>
      <c r="BZ13" s="217">
        <v>1.099505</v>
      </c>
      <c r="CA13" s="217">
        <v>348.436375</v>
      </c>
      <c r="CB13" s="217">
        <v>0</v>
      </c>
      <c r="CC13" s="217">
        <v>0</v>
      </c>
      <c r="CD13" s="217">
        <v>0</v>
      </c>
      <c r="CE13" s="217">
        <v>271.41285699999997</v>
      </c>
      <c r="CF13" s="217">
        <v>0.79570099999999999</v>
      </c>
      <c r="CG13" s="217">
        <v>6.2240000000000004E-3</v>
      </c>
      <c r="CH13" s="217">
        <v>12.523904</v>
      </c>
      <c r="CI13" s="217">
        <v>27.684118999999999</v>
      </c>
      <c r="CJ13" s="217">
        <v>0</v>
      </c>
      <c r="CK13" s="217">
        <v>3.2787090000000001</v>
      </c>
      <c r="CL13" s="217">
        <v>6.6170999999999994E-2</v>
      </c>
      <c r="CM13" s="217">
        <v>0</v>
      </c>
      <c r="CN13" s="217">
        <v>6.7461260000000003</v>
      </c>
      <c r="CO13" s="217">
        <v>2.9798999999999999E-2</v>
      </c>
      <c r="CP13" s="217">
        <v>0.53474500000000003</v>
      </c>
      <c r="CQ13" s="217">
        <v>0</v>
      </c>
      <c r="CR13" s="217">
        <v>0.10777</v>
      </c>
      <c r="CS13" s="217">
        <v>0.38465700000000003</v>
      </c>
      <c r="CT13" s="217">
        <v>5.8580000000000004E-3</v>
      </c>
      <c r="CU13" s="217">
        <v>0.70746900000000001</v>
      </c>
      <c r="CV13" s="217">
        <v>0.28215499999999999</v>
      </c>
    </row>
    <row r="14" spans="1:104" ht="18" customHeight="1" x14ac:dyDescent="0.5">
      <c r="A14" s="222" t="s">
        <v>133</v>
      </c>
      <c r="B14" s="223" t="s">
        <v>256</v>
      </c>
      <c r="C14" s="218">
        <v>49486.140162000003</v>
      </c>
      <c r="D14" s="218">
        <v>0.54696999999999996</v>
      </c>
      <c r="E14" s="218">
        <v>0</v>
      </c>
      <c r="F14" s="218">
        <v>5.6184700000000003</v>
      </c>
      <c r="G14" s="218">
        <v>6.7516809999999996</v>
      </c>
      <c r="H14" s="218">
        <v>0</v>
      </c>
      <c r="I14" s="218">
        <v>0</v>
      </c>
      <c r="J14" s="218">
        <v>0.51336700000000002</v>
      </c>
      <c r="K14" s="218">
        <v>36.522241000000001</v>
      </c>
      <c r="L14" s="218">
        <v>2.4599410000000002</v>
      </c>
      <c r="M14" s="218">
        <v>0</v>
      </c>
      <c r="N14" s="218">
        <v>2.3539999999999998E-2</v>
      </c>
      <c r="O14" s="218">
        <v>0</v>
      </c>
      <c r="P14" s="218">
        <v>1.7876890000000001</v>
      </c>
      <c r="Q14" s="218">
        <v>3.6219999999999998E-3</v>
      </c>
      <c r="R14" s="218">
        <v>0.35597099999999998</v>
      </c>
      <c r="S14" s="218">
        <v>0.14065</v>
      </c>
      <c r="T14" s="218">
        <v>9.2134070000000001</v>
      </c>
      <c r="U14" s="218">
        <v>2.4826389999999998</v>
      </c>
      <c r="V14" s="218">
        <v>8.3162479999999999</v>
      </c>
      <c r="W14" s="218">
        <v>9.4821100000000005</v>
      </c>
      <c r="X14" s="218">
        <v>0.72562899999999997</v>
      </c>
      <c r="Y14" s="218">
        <v>6.0911520000000001</v>
      </c>
      <c r="Z14" s="218">
        <v>2.931E-3</v>
      </c>
      <c r="AA14" s="218">
        <v>0</v>
      </c>
      <c r="AB14" s="218">
        <v>71.252044999999995</v>
      </c>
      <c r="AC14" s="218">
        <v>5.7899999999999998E-4</v>
      </c>
      <c r="AD14" s="218">
        <v>40042.823681000002</v>
      </c>
      <c r="AE14" s="218">
        <v>50.002907999999998</v>
      </c>
      <c r="AF14" s="218">
        <v>690.13839499999995</v>
      </c>
      <c r="AG14" s="218">
        <v>1.6366430000000001</v>
      </c>
      <c r="AH14" s="218">
        <v>1443.4784520000001</v>
      </c>
      <c r="AI14" s="218">
        <v>4.0853390000000003</v>
      </c>
      <c r="AJ14" s="218">
        <v>87.849615999999997</v>
      </c>
      <c r="AK14" s="218">
        <v>9.7758660000000006</v>
      </c>
      <c r="AL14" s="218">
        <v>1.632E-3</v>
      </c>
      <c r="AM14" s="218">
        <v>0</v>
      </c>
      <c r="AN14" s="218">
        <v>1.6506000000000001</v>
      </c>
      <c r="AO14" s="218">
        <v>528.09909700000003</v>
      </c>
      <c r="AP14" s="218">
        <v>409.41785299999998</v>
      </c>
      <c r="AQ14" s="218">
        <v>93.909627999999998</v>
      </c>
      <c r="AR14" s="218">
        <v>0</v>
      </c>
      <c r="AS14" s="218">
        <v>0.11430800000000001</v>
      </c>
      <c r="AT14" s="218">
        <v>0</v>
      </c>
      <c r="AU14" s="218">
        <v>9.0639999999999998E-2</v>
      </c>
      <c r="AV14" s="218">
        <v>0.135104</v>
      </c>
      <c r="AW14" s="218">
        <v>0.118655</v>
      </c>
      <c r="AX14" s="218">
        <v>3.5599999999999998E-4</v>
      </c>
      <c r="AY14" s="218">
        <v>11.913728000000001</v>
      </c>
      <c r="AZ14" s="218">
        <v>7.2580730000000004</v>
      </c>
      <c r="BA14" s="218">
        <v>0</v>
      </c>
      <c r="BB14" s="218">
        <v>0</v>
      </c>
      <c r="BC14" s="218">
        <v>5.4975000000000003E-2</v>
      </c>
      <c r="BD14" s="218">
        <v>0</v>
      </c>
      <c r="BE14" s="218">
        <v>95.536039000000002</v>
      </c>
      <c r="BF14" s="218">
        <v>7.9380879999999996</v>
      </c>
      <c r="BG14" s="218">
        <v>98.734435000000005</v>
      </c>
      <c r="BH14" s="218">
        <v>42.921511000000002</v>
      </c>
      <c r="BI14" s="218">
        <v>3.7302000000000002E-2</v>
      </c>
      <c r="BJ14" s="218">
        <v>2.9349560000000001</v>
      </c>
      <c r="BK14" s="218">
        <v>0</v>
      </c>
      <c r="BL14" s="218">
        <v>0.24306</v>
      </c>
      <c r="BM14" s="218">
        <v>1.321977</v>
      </c>
      <c r="BN14" s="218">
        <v>9.9382999999999999E-2</v>
      </c>
      <c r="BO14" s="218">
        <v>1.0670059999999999</v>
      </c>
      <c r="BP14" s="218">
        <v>3.2669999999999998E-2</v>
      </c>
      <c r="BQ14" s="218">
        <v>0</v>
      </c>
      <c r="BR14" s="218">
        <v>0</v>
      </c>
      <c r="BS14" s="218">
        <v>0.45091500000000001</v>
      </c>
      <c r="BT14" s="218">
        <v>11.025315000000001</v>
      </c>
      <c r="BU14" s="218">
        <v>73.764955999999998</v>
      </c>
      <c r="BV14" s="218">
        <v>33.979067000000001</v>
      </c>
      <c r="BW14" s="218">
        <v>84.437977000000004</v>
      </c>
      <c r="BX14" s="218">
        <v>169.43356399999999</v>
      </c>
      <c r="BY14" s="218">
        <v>3.6750449999999999</v>
      </c>
      <c r="BZ14" s="218">
        <v>2.78586</v>
      </c>
      <c r="CA14" s="218">
        <v>870.07825300000002</v>
      </c>
      <c r="CB14" s="218">
        <v>0</v>
      </c>
      <c r="CC14" s="218">
        <v>0.21079899999999999</v>
      </c>
      <c r="CD14" s="218">
        <v>4.904E-2</v>
      </c>
      <c r="CE14" s="218">
        <v>35.776567</v>
      </c>
      <c r="CF14" s="218">
        <v>4.4368230000000004</v>
      </c>
      <c r="CG14" s="218">
        <v>0.29160799999999998</v>
      </c>
      <c r="CH14" s="218">
        <v>1583.9690009999999</v>
      </c>
      <c r="CI14" s="218">
        <v>205.47451799999999</v>
      </c>
      <c r="CJ14" s="218">
        <v>0.54922700000000002</v>
      </c>
      <c r="CK14" s="218">
        <v>1057.89689</v>
      </c>
      <c r="CL14" s="218">
        <v>1344.255602</v>
      </c>
      <c r="CM14" s="218">
        <v>0.58365999999999996</v>
      </c>
      <c r="CN14" s="218">
        <v>102.527976</v>
      </c>
      <c r="CO14" s="218">
        <v>7.1783320000000002</v>
      </c>
      <c r="CP14" s="218">
        <v>0.27612300000000001</v>
      </c>
      <c r="CQ14" s="218">
        <v>43.288879999999999</v>
      </c>
      <c r="CR14" s="218">
        <v>2.5708820000000001</v>
      </c>
      <c r="CS14" s="218">
        <v>23.974520999999999</v>
      </c>
      <c r="CT14" s="218">
        <v>0.64242900000000003</v>
      </c>
      <c r="CU14" s="218">
        <v>22.244427999999999</v>
      </c>
      <c r="CV14" s="218">
        <v>4.5990460000000004</v>
      </c>
    </row>
    <row r="15" spans="1:104" ht="18" customHeight="1" x14ac:dyDescent="0.5">
      <c r="A15" s="220" t="s">
        <v>30</v>
      </c>
      <c r="B15" s="221" t="s">
        <v>253</v>
      </c>
      <c r="C15" s="217">
        <v>43136.466593999998</v>
      </c>
      <c r="D15" s="217">
        <v>2.9673000000000001E-2</v>
      </c>
      <c r="E15" s="217">
        <v>3.3141060000000002</v>
      </c>
      <c r="F15" s="217">
        <v>103.68478899999999</v>
      </c>
      <c r="G15" s="217">
        <v>85.961769000000004</v>
      </c>
      <c r="H15" s="217">
        <v>0.12851299999999999</v>
      </c>
      <c r="I15" s="217">
        <v>5.4336880000000001</v>
      </c>
      <c r="J15" s="217">
        <v>0.66680899999999999</v>
      </c>
      <c r="K15" s="217">
        <v>51.010491000000002</v>
      </c>
      <c r="L15" s="217">
        <v>115.510206</v>
      </c>
      <c r="M15" s="217">
        <v>0</v>
      </c>
      <c r="N15" s="217">
        <v>1.7166220000000001</v>
      </c>
      <c r="O15" s="217">
        <v>0.53658099999999997</v>
      </c>
      <c r="P15" s="217">
        <v>0</v>
      </c>
      <c r="Q15" s="217">
        <v>0.126387</v>
      </c>
      <c r="R15" s="217">
        <v>14.272957</v>
      </c>
      <c r="S15" s="217">
        <v>0.69757199999999997</v>
      </c>
      <c r="T15" s="217">
        <v>3.9124639999999999</v>
      </c>
      <c r="U15" s="217">
        <v>86.096965999999995</v>
      </c>
      <c r="V15" s="217">
        <v>11.793578999999999</v>
      </c>
      <c r="W15" s="217">
        <v>12.097799999999999</v>
      </c>
      <c r="X15" s="217">
        <v>2.2907470000000001</v>
      </c>
      <c r="Y15" s="217">
        <v>12.582157</v>
      </c>
      <c r="Z15" s="217">
        <v>20.026053999999998</v>
      </c>
      <c r="AA15" s="217">
        <v>0.47356399999999998</v>
      </c>
      <c r="AB15" s="217">
        <v>159.87776299999999</v>
      </c>
      <c r="AC15" s="217">
        <v>0</v>
      </c>
      <c r="AD15" s="217">
        <v>32363.750577999999</v>
      </c>
      <c r="AE15" s="217">
        <v>372.93238700000001</v>
      </c>
      <c r="AF15" s="217">
        <v>1064.3708360000001</v>
      </c>
      <c r="AG15" s="217">
        <v>76.365951999999993</v>
      </c>
      <c r="AH15" s="217">
        <v>9.3382260000000006</v>
      </c>
      <c r="AI15" s="217">
        <v>119.073956</v>
      </c>
      <c r="AJ15" s="217">
        <v>43.806589000000002</v>
      </c>
      <c r="AK15" s="217">
        <v>14.70622</v>
      </c>
      <c r="AL15" s="217">
        <v>17.28126</v>
      </c>
      <c r="AM15" s="217">
        <v>2.8264999999999998E-2</v>
      </c>
      <c r="AN15" s="217">
        <v>0</v>
      </c>
      <c r="AO15" s="217">
        <v>102.25115</v>
      </c>
      <c r="AP15" s="217">
        <v>5088.4231820000005</v>
      </c>
      <c r="AQ15" s="217">
        <v>50.214973999999998</v>
      </c>
      <c r="AR15" s="217">
        <v>0</v>
      </c>
      <c r="AS15" s="217">
        <v>0.74522900000000003</v>
      </c>
      <c r="AT15" s="217">
        <v>0</v>
      </c>
      <c r="AU15" s="217">
        <v>6.81989</v>
      </c>
      <c r="AV15" s="217">
        <v>0</v>
      </c>
      <c r="AW15" s="217">
        <v>2.9229999999999998E-3</v>
      </c>
      <c r="AX15" s="217">
        <v>0</v>
      </c>
      <c r="AY15" s="217">
        <v>423.57306</v>
      </c>
      <c r="AZ15" s="217">
        <v>4.9717609999999999</v>
      </c>
      <c r="BA15" s="217">
        <v>0</v>
      </c>
      <c r="BB15" s="217">
        <v>0</v>
      </c>
      <c r="BC15" s="217">
        <v>1.0656000000000001E-2</v>
      </c>
      <c r="BD15" s="217">
        <v>0</v>
      </c>
      <c r="BE15" s="217">
        <v>23.735444999999999</v>
      </c>
      <c r="BF15" s="217">
        <v>1.8719969999999999</v>
      </c>
      <c r="BG15" s="217">
        <v>19.185485</v>
      </c>
      <c r="BH15" s="217">
        <v>1.8468709999999999</v>
      </c>
      <c r="BI15" s="217">
        <v>0.208921</v>
      </c>
      <c r="BJ15" s="217">
        <v>2.5784419999999999</v>
      </c>
      <c r="BK15" s="217">
        <v>0</v>
      </c>
      <c r="BL15" s="217">
        <v>1.2802180000000001</v>
      </c>
      <c r="BM15" s="217">
        <v>3.037776</v>
      </c>
      <c r="BN15" s="217">
        <v>4.0795240000000002</v>
      </c>
      <c r="BO15" s="217">
        <v>0.24146000000000001</v>
      </c>
      <c r="BP15" s="217">
        <v>7.8759999999999997E-2</v>
      </c>
      <c r="BQ15" s="217">
        <v>0</v>
      </c>
      <c r="BR15" s="217">
        <v>0</v>
      </c>
      <c r="BS15" s="217">
        <v>13.423082000000001</v>
      </c>
      <c r="BT15" s="217">
        <v>49.240470999999999</v>
      </c>
      <c r="BU15" s="217">
        <v>78.407617000000002</v>
      </c>
      <c r="BV15" s="217">
        <v>25.156811999999999</v>
      </c>
      <c r="BW15" s="217">
        <v>110.946029</v>
      </c>
      <c r="BX15" s="217">
        <v>98.104917999999998</v>
      </c>
      <c r="BY15" s="217">
        <v>53.737850000000002</v>
      </c>
      <c r="BZ15" s="217">
        <v>3.4060000000000002E-3</v>
      </c>
      <c r="CA15" s="217">
        <v>999.24178199999994</v>
      </c>
      <c r="CB15" s="217">
        <v>6.2880000000000002E-3</v>
      </c>
      <c r="CC15" s="217">
        <v>6.9627970000000001</v>
      </c>
      <c r="CD15" s="217">
        <v>0.14558599999999999</v>
      </c>
      <c r="CE15" s="217">
        <v>0</v>
      </c>
      <c r="CF15" s="217">
        <v>1.661538</v>
      </c>
      <c r="CG15" s="217">
        <v>46.990858000000003</v>
      </c>
      <c r="CH15" s="217">
        <v>254.88307499999999</v>
      </c>
      <c r="CI15" s="217">
        <v>150.03650200000001</v>
      </c>
      <c r="CJ15" s="217">
        <v>7.1866849999999998</v>
      </c>
      <c r="CK15" s="217">
        <v>287.77531099999999</v>
      </c>
      <c r="CL15" s="217">
        <v>1.486413</v>
      </c>
      <c r="CM15" s="217">
        <v>376.13776999999999</v>
      </c>
      <c r="CN15" s="217">
        <v>27.079219999999999</v>
      </c>
      <c r="CO15" s="217">
        <v>1.3882E-2</v>
      </c>
      <c r="CP15" s="217">
        <v>0</v>
      </c>
      <c r="CQ15" s="217">
        <v>0</v>
      </c>
      <c r="CR15" s="217">
        <v>3.458024</v>
      </c>
      <c r="CS15" s="217">
        <v>0.47733500000000001</v>
      </c>
      <c r="CT15" s="217">
        <v>4.7788999999999998E-2</v>
      </c>
      <c r="CU15" s="217">
        <v>21.093487</v>
      </c>
      <c r="CV15" s="217">
        <v>13.708816000000001</v>
      </c>
    </row>
    <row r="16" spans="1:104" ht="18" customHeight="1" x14ac:dyDescent="0.5">
      <c r="A16" s="222" t="s">
        <v>211</v>
      </c>
      <c r="B16" s="223" t="s">
        <v>257</v>
      </c>
      <c r="C16" s="218">
        <v>36577.581642999998</v>
      </c>
      <c r="D16" s="218">
        <v>3.5608420000000001</v>
      </c>
      <c r="E16" s="218">
        <v>188.84140600000001</v>
      </c>
      <c r="F16" s="218">
        <v>49.568654000000002</v>
      </c>
      <c r="G16" s="218">
        <v>488.03317600000003</v>
      </c>
      <c r="H16" s="218">
        <v>0</v>
      </c>
      <c r="I16" s="218">
        <v>0.68202099999999999</v>
      </c>
      <c r="J16" s="218">
        <v>31.840643</v>
      </c>
      <c r="K16" s="218">
        <v>95.692373000000003</v>
      </c>
      <c r="L16" s="218">
        <v>24.593924999999999</v>
      </c>
      <c r="M16" s="218">
        <v>5.597925</v>
      </c>
      <c r="N16" s="218">
        <v>2.2288920000000001</v>
      </c>
      <c r="O16" s="218">
        <v>5.5964790000000004</v>
      </c>
      <c r="P16" s="218">
        <v>7.8116159999999999</v>
      </c>
      <c r="Q16" s="218">
        <v>5.7221000000000001E-2</v>
      </c>
      <c r="R16" s="218">
        <v>111.837462</v>
      </c>
      <c r="S16" s="218">
        <v>28.937058</v>
      </c>
      <c r="T16" s="218">
        <v>107.019288</v>
      </c>
      <c r="U16" s="218">
        <v>18.324361</v>
      </c>
      <c r="V16" s="218">
        <v>142.429351</v>
      </c>
      <c r="W16" s="218">
        <v>86.110104000000007</v>
      </c>
      <c r="X16" s="218">
        <v>47.752032999999997</v>
      </c>
      <c r="Y16" s="218">
        <v>64.057353000000006</v>
      </c>
      <c r="Z16" s="218">
        <v>13.140129</v>
      </c>
      <c r="AA16" s="218">
        <v>1.365478</v>
      </c>
      <c r="AB16" s="218">
        <v>188.56318999999999</v>
      </c>
      <c r="AC16" s="218">
        <v>0.31842399999999998</v>
      </c>
      <c r="AD16" s="218">
        <v>25864.195543999998</v>
      </c>
      <c r="AE16" s="218">
        <v>94.788264999999996</v>
      </c>
      <c r="AF16" s="218">
        <v>11.293773</v>
      </c>
      <c r="AG16" s="218">
        <v>117.59741</v>
      </c>
      <c r="AH16" s="218">
        <v>3.596603</v>
      </c>
      <c r="AI16" s="218">
        <v>31.465336000000001</v>
      </c>
      <c r="AJ16" s="218">
        <v>61.284697000000001</v>
      </c>
      <c r="AK16" s="218">
        <v>110.377483</v>
      </c>
      <c r="AL16" s="218">
        <v>11.617291</v>
      </c>
      <c r="AM16" s="218">
        <v>1.6923220000000001</v>
      </c>
      <c r="AN16" s="218">
        <v>4.3202999999999998E-2</v>
      </c>
      <c r="AO16" s="218">
        <v>45.142518000000003</v>
      </c>
      <c r="AP16" s="218">
        <v>298.64231599999999</v>
      </c>
      <c r="AQ16" s="218">
        <v>12.476442</v>
      </c>
      <c r="AR16" s="218">
        <v>0</v>
      </c>
      <c r="AS16" s="218">
        <v>4.8215979999999998</v>
      </c>
      <c r="AT16" s="218">
        <v>6.5013000000000001E-2</v>
      </c>
      <c r="AU16" s="218">
        <v>31.094674000000001</v>
      </c>
      <c r="AV16" s="218">
        <v>1.0305219999999999</v>
      </c>
      <c r="AW16" s="218">
        <v>0.47673100000000002</v>
      </c>
      <c r="AX16" s="218">
        <v>0.40845399999999998</v>
      </c>
      <c r="AY16" s="218">
        <v>102.785197</v>
      </c>
      <c r="AZ16" s="218">
        <v>5.2930039999999998</v>
      </c>
      <c r="BA16" s="218">
        <v>0</v>
      </c>
      <c r="BB16" s="218">
        <v>6.4339999999999996E-3</v>
      </c>
      <c r="BC16" s="218">
        <v>0.29633500000000002</v>
      </c>
      <c r="BD16" s="218">
        <v>1.14E-2</v>
      </c>
      <c r="BE16" s="218">
        <v>2.0504549999999999</v>
      </c>
      <c r="BF16" s="218">
        <v>5.4783609999999996</v>
      </c>
      <c r="BG16" s="218">
        <v>4.208151</v>
      </c>
      <c r="BH16" s="218">
        <v>17.079640999999999</v>
      </c>
      <c r="BI16" s="218">
        <v>0.26255899999999999</v>
      </c>
      <c r="BJ16" s="218">
        <v>2.5203799999999998</v>
      </c>
      <c r="BK16" s="218">
        <v>6.6585000000000005E-2</v>
      </c>
      <c r="BL16" s="218">
        <v>40.132368</v>
      </c>
      <c r="BM16" s="218">
        <v>41.780019000000003</v>
      </c>
      <c r="BN16" s="218">
        <v>6.3489560000000003</v>
      </c>
      <c r="BO16" s="218">
        <v>9.0466660000000001</v>
      </c>
      <c r="BP16" s="218">
        <v>2.1827589999999999</v>
      </c>
      <c r="BQ16" s="218">
        <v>3.8553999999999998E-2</v>
      </c>
      <c r="BR16" s="218">
        <v>0.41212799999999999</v>
      </c>
      <c r="BS16" s="218">
        <v>42.340162999999997</v>
      </c>
      <c r="BT16" s="218">
        <v>42.149473</v>
      </c>
      <c r="BU16" s="218">
        <v>109.43109200000001</v>
      </c>
      <c r="BV16" s="218">
        <v>308.08700599999997</v>
      </c>
      <c r="BW16" s="218">
        <v>58.160407999999997</v>
      </c>
      <c r="BX16" s="218">
        <v>121.419577</v>
      </c>
      <c r="BY16" s="218">
        <v>13.693561000000001</v>
      </c>
      <c r="BZ16" s="218">
        <v>2.529344</v>
      </c>
      <c r="CA16" s="218">
        <v>251.47557599999999</v>
      </c>
      <c r="CB16" s="218">
        <v>6.2E-2</v>
      </c>
      <c r="CC16" s="218">
        <v>0.53458300000000003</v>
      </c>
      <c r="CD16" s="218">
        <v>0.67636200000000002</v>
      </c>
      <c r="CE16" s="218">
        <v>2.2572369999999999</v>
      </c>
      <c r="CF16" s="218">
        <v>24.018642</v>
      </c>
      <c r="CG16" s="218">
        <v>15.150596</v>
      </c>
      <c r="CH16" s="218">
        <v>385.19982900000002</v>
      </c>
      <c r="CI16" s="218">
        <v>231.356762</v>
      </c>
      <c r="CJ16" s="218">
        <v>2.7643960000000001</v>
      </c>
      <c r="CK16" s="218">
        <v>36.818731999999997</v>
      </c>
      <c r="CL16" s="218">
        <v>21.708275</v>
      </c>
      <c r="CM16" s="218">
        <v>5701.2637519999998</v>
      </c>
      <c r="CN16" s="218">
        <v>75.122363000000007</v>
      </c>
      <c r="CO16" s="218">
        <v>262.81510400000002</v>
      </c>
      <c r="CP16" s="218">
        <v>1.2494E-2</v>
      </c>
      <c r="CQ16" s="218">
        <v>1.0870000000000001E-3</v>
      </c>
      <c r="CR16" s="218">
        <v>35.579033000000003</v>
      </c>
      <c r="CS16" s="218">
        <v>8.9526880000000002</v>
      </c>
      <c r="CT16" s="218">
        <v>39.441304000000002</v>
      </c>
      <c r="CU16" s="218">
        <v>0.755996</v>
      </c>
      <c r="CV16" s="218">
        <v>127.734657</v>
      </c>
    </row>
    <row r="17" spans="1:100" ht="18" customHeight="1" x14ac:dyDescent="0.5">
      <c r="A17" s="220" t="s">
        <v>39</v>
      </c>
      <c r="B17" s="221" t="s">
        <v>254</v>
      </c>
      <c r="C17" s="217">
        <v>32897.261712</v>
      </c>
      <c r="D17" s="217">
        <v>0</v>
      </c>
      <c r="E17" s="217">
        <v>0</v>
      </c>
      <c r="F17" s="217">
        <v>0</v>
      </c>
      <c r="G17" s="217">
        <v>0</v>
      </c>
      <c r="H17" s="217">
        <v>0</v>
      </c>
      <c r="I17" s="217">
        <v>0</v>
      </c>
      <c r="J17" s="217">
        <v>0</v>
      </c>
      <c r="K17" s="217">
        <v>2.1776E-2</v>
      </c>
      <c r="L17" s="217">
        <v>0</v>
      </c>
      <c r="M17" s="217">
        <v>0</v>
      </c>
      <c r="N17" s="217">
        <v>1.1716000000000001E-2</v>
      </c>
      <c r="O17" s="217">
        <v>0</v>
      </c>
      <c r="P17" s="217">
        <v>0</v>
      </c>
      <c r="Q17" s="217">
        <v>0</v>
      </c>
      <c r="R17" s="217">
        <v>0</v>
      </c>
      <c r="S17" s="217">
        <v>0</v>
      </c>
      <c r="T17" s="217">
        <v>0</v>
      </c>
      <c r="U17" s="217">
        <v>3.2569999999999999E-3</v>
      </c>
      <c r="V17" s="217">
        <v>0</v>
      </c>
      <c r="W17" s="217">
        <v>0</v>
      </c>
      <c r="X17" s="217">
        <v>6.8541000000000005E-2</v>
      </c>
      <c r="Y17" s="217">
        <v>0</v>
      </c>
      <c r="Z17" s="217">
        <v>0</v>
      </c>
      <c r="AA17" s="217">
        <v>0</v>
      </c>
      <c r="AB17" s="217">
        <v>0</v>
      </c>
      <c r="AC17" s="217">
        <v>0</v>
      </c>
      <c r="AD17" s="217">
        <v>31933.495815999999</v>
      </c>
      <c r="AE17" s="217">
        <v>0.35189999999999999</v>
      </c>
      <c r="AF17" s="217">
        <v>0.80697099999999999</v>
      </c>
      <c r="AG17" s="217">
        <v>0</v>
      </c>
      <c r="AH17" s="217">
        <v>0</v>
      </c>
      <c r="AI17" s="217">
        <v>0.37483</v>
      </c>
      <c r="AJ17" s="217">
        <v>0.79495800000000005</v>
      </c>
      <c r="AK17" s="217">
        <v>2.5170189999999999</v>
      </c>
      <c r="AL17" s="217">
        <v>0</v>
      </c>
      <c r="AM17" s="217">
        <v>0</v>
      </c>
      <c r="AN17" s="217">
        <v>0</v>
      </c>
      <c r="AO17" s="217">
        <v>0</v>
      </c>
      <c r="AP17" s="217">
        <v>856.98350800000003</v>
      </c>
      <c r="AQ17" s="217">
        <v>18.171488</v>
      </c>
      <c r="AR17" s="217">
        <v>0</v>
      </c>
      <c r="AS17" s="217">
        <v>3.19E-4</v>
      </c>
      <c r="AT17" s="217">
        <v>0</v>
      </c>
      <c r="AU17" s="217">
        <v>0</v>
      </c>
      <c r="AV17" s="217">
        <v>0</v>
      </c>
      <c r="AW17" s="217">
        <v>6.4999999999999994E-5</v>
      </c>
      <c r="AX17" s="217">
        <v>0</v>
      </c>
      <c r="AY17" s="217">
        <v>0</v>
      </c>
      <c r="AZ17" s="217">
        <v>0</v>
      </c>
      <c r="BA17" s="217">
        <v>0</v>
      </c>
      <c r="BB17" s="217">
        <v>0</v>
      </c>
      <c r="BC17" s="217">
        <v>0</v>
      </c>
      <c r="BD17" s="217">
        <v>0</v>
      </c>
      <c r="BE17" s="217">
        <v>5.5190999999999997E-2</v>
      </c>
      <c r="BF17" s="217">
        <v>1.0072540000000001</v>
      </c>
      <c r="BG17" s="217">
        <v>2.6304650000000001</v>
      </c>
      <c r="BH17" s="217">
        <v>0</v>
      </c>
      <c r="BI17" s="217">
        <v>0</v>
      </c>
      <c r="BJ17" s="217">
        <v>1.438E-3</v>
      </c>
      <c r="BK17" s="217">
        <v>0</v>
      </c>
      <c r="BL17" s="217">
        <v>0</v>
      </c>
      <c r="BM17" s="217">
        <v>2.5831E-2</v>
      </c>
      <c r="BN17" s="217">
        <v>4.7559999999999998E-3</v>
      </c>
      <c r="BO17" s="217">
        <v>0</v>
      </c>
      <c r="BP17" s="217">
        <v>0</v>
      </c>
      <c r="BQ17" s="217">
        <v>0</v>
      </c>
      <c r="BR17" s="217">
        <v>0</v>
      </c>
      <c r="BS17" s="217">
        <v>6.6270000000000001E-3</v>
      </c>
      <c r="BT17" s="217">
        <v>0</v>
      </c>
      <c r="BU17" s="217">
        <v>0</v>
      </c>
      <c r="BV17" s="217">
        <v>0</v>
      </c>
      <c r="BW17" s="217">
        <v>0</v>
      </c>
      <c r="BX17" s="217">
        <v>3.3694000000000002E-2</v>
      </c>
      <c r="BY17" s="217">
        <v>6.5672249999999996</v>
      </c>
      <c r="BZ17" s="217">
        <v>0</v>
      </c>
      <c r="CA17" s="217">
        <v>21.187377999999999</v>
      </c>
      <c r="CB17" s="217">
        <v>2.314235</v>
      </c>
      <c r="CC17" s="217">
        <v>0</v>
      </c>
      <c r="CD17" s="217">
        <v>0</v>
      </c>
      <c r="CE17" s="217">
        <v>0.28659400000000002</v>
      </c>
      <c r="CF17" s="217">
        <v>2.0511999999999999E-2</v>
      </c>
      <c r="CG17" s="217">
        <v>3.5660000000000002E-3</v>
      </c>
      <c r="CH17" s="217">
        <v>1.9928349999999999</v>
      </c>
      <c r="CI17" s="217">
        <v>17.249697999999999</v>
      </c>
      <c r="CJ17" s="217">
        <v>0.22088099999999999</v>
      </c>
      <c r="CK17" s="217">
        <v>5.8331929999999996</v>
      </c>
      <c r="CL17" s="217">
        <v>17.360153</v>
      </c>
      <c r="CM17" s="217">
        <v>7.3589000000000002E-2</v>
      </c>
      <c r="CN17" s="217">
        <v>5.7421160000000002</v>
      </c>
      <c r="CO17" s="217">
        <v>0</v>
      </c>
      <c r="CP17" s="217">
        <v>0</v>
      </c>
      <c r="CQ17" s="217">
        <v>2.6280999999999999E-2</v>
      </c>
      <c r="CR17" s="217">
        <v>0.142374</v>
      </c>
      <c r="CS17" s="217">
        <v>0.76292800000000005</v>
      </c>
      <c r="CT17" s="217">
        <v>6.8941000000000002E-2</v>
      </c>
      <c r="CU17" s="217">
        <v>0</v>
      </c>
      <c r="CV17" s="217">
        <v>4.1792999999999997E-2</v>
      </c>
    </row>
    <row r="18" spans="1:100" ht="18" customHeight="1" x14ac:dyDescent="0.5">
      <c r="A18" s="222" t="s">
        <v>146</v>
      </c>
      <c r="B18" s="223" t="s">
        <v>261</v>
      </c>
      <c r="C18" s="218">
        <v>26204.671795999999</v>
      </c>
      <c r="D18" s="218">
        <v>0</v>
      </c>
      <c r="E18" s="218">
        <v>0</v>
      </c>
      <c r="F18" s="218">
        <v>1.4912350000000001</v>
      </c>
      <c r="G18" s="218">
        <v>0</v>
      </c>
      <c r="H18" s="218">
        <v>0</v>
      </c>
      <c r="I18" s="218">
        <v>0</v>
      </c>
      <c r="J18" s="218">
        <v>0</v>
      </c>
      <c r="K18" s="218">
        <v>4.3323E-2</v>
      </c>
      <c r="L18" s="218">
        <v>0</v>
      </c>
      <c r="M18" s="218">
        <v>0</v>
      </c>
      <c r="N18" s="218">
        <v>0.15623400000000001</v>
      </c>
      <c r="O18" s="218">
        <v>0</v>
      </c>
      <c r="P18" s="218">
        <v>0</v>
      </c>
      <c r="Q18" s="218">
        <v>0</v>
      </c>
      <c r="R18" s="218">
        <v>0</v>
      </c>
      <c r="S18" s="218">
        <v>0</v>
      </c>
      <c r="T18" s="218">
        <v>2.567669</v>
      </c>
      <c r="U18" s="218">
        <v>0</v>
      </c>
      <c r="V18" s="218">
        <v>0</v>
      </c>
      <c r="W18" s="218">
        <v>0</v>
      </c>
      <c r="X18" s="218">
        <v>0</v>
      </c>
      <c r="Y18" s="218">
        <v>0</v>
      </c>
      <c r="Z18" s="218">
        <v>0</v>
      </c>
      <c r="AA18" s="218">
        <v>0</v>
      </c>
      <c r="AB18" s="218">
        <v>3.0058000000000001E-2</v>
      </c>
      <c r="AC18" s="218">
        <v>0</v>
      </c>
      <c r="AD18" s="218">
        <v>26183.343710000001</v>
      </c>
      <c r="AE18" s="218">
        <v>0</v>
      </c>
      <c r="AF18" s="218">
        <v>0.38129000000000002</v>
      </c>
      <c r="AG18" s="218">
        <v>9.476E-3</v>
      </c>
      <c r="AH18" s="218">
        <v>0</v>
      </c>
      <c r="AI18" s="218">
        <v>0.72524599999999995</v>
      </c>
      <c r="AJ18" s="218">
        <v>0.43424600000000002</v>
      </c>
      <c r="AK18" s="218">
        <v>0</v>
      </c>
      <c r="AL18" s="218">
        <v>0</v>
      </c>
      <c r="AM18" s="218">
        <v>0</v>
      </c>
      <c r="AN18" s="218">
        <v>0</v>
      </c>
      <c r="AO18" s="218">
        <v>0</v>
      </c>
      <c r="AP18" s="218">
        <v>4.0213830000000002</v>
      </c>
      <c r="AQ18" s="218">
        <v>0</v>
      </c>
      <c r="AR18" s="218">
        <v>0</v>
      </c>
      <c r="AS18" s="218">
        <v>0</v>
      </c>
      <c r="AT18" s="218">
        <v>0</v>
      </c>
      <c r="AU18" s="218">
        <v>0</v>
      </c>
      <c r="AV18" s="218">
        <v>0</v>
      </c>
      <c r="AW18" s="218">
        <v>0</v>
      </c>
      <c r="AX18" s="218">
        <v>0</v>
      </c>
      <c r="AY18" s="218">
        <v>0</v>
      </c>
      <c r="AZ18" s="218">
        <v>0</v>
      </c>
      <c r="BA18" s="218">
        <v>0</v>
      </c>
      <c r="BB18" s="218">
        <v>0</v>
      </c>
      <c r="BC18" s="218">
        <v>0</v>
      </c>
      <c r="BD18" s="218">
        <v>0</v>
      </c>
      <c r="BE18" s="218">
        <v>0</v>
      </c>
      <c r="BF18" s="218">
        <v>0</v>
      </c>
      <c r="BG18" s="218">
        <v>0</v>
      </c>
      <c r="BH18" s="218">
        <v>0</v>
      </c>
      <c r="BI18" s="218">
        <v>0</v>
      </c>
      <c r="BJ18" s="218">
        <v>0</v>
      </c>
      <c r="BK18" s="218">
        <v>0</v>
      </c>
      <c r="BL18" s="218">
        <v>0</v>
      </c>
      <c r="BM18" s="218">
        <v>0</v>
      </c>
      <c r="BN18" s="218">
        <v>0</v>
      </c>
      <c r="BO18" s="218">
        <v>0</v>
      </c>
      <c r="BP18" s="218">
        <v>0</v>
      </c>
      <c r="BQ18" s="218">
        <v>0</v>
      </c>
      <c r="BR18" s="218">
        <v>0</v>
      </c>
      <c r="BS18" s="218">
        <v>0.23283699999999999</v>
      </c>
      <c r="BT18" s="218">
        <v>8.2401000000000002E-2</v>
      </c>
      <c r="BU18" s="218">
        <v>0.13230800000000001</v>
      </c>
      <c r="BV18" s="218">
        <v>0</v>
      </c>
      <c r="BW18" s="218">
        <v>0</v>
      </c>
      <c r="BX18" s="218">
        <v>5.5934999999999999E-2</v>
      </c>
      <c r="BY18" s="218">
        <v>0</v>
      </c>
      <c r="BZ18" s="218">
        <v>0</v>
      </c>
      <c r="CA18" s="218">
        <v>0.74234999999999995</v>
      </c>
      <c r="CB18" s="218">
        <v>0</v>
      </c>
      <c r="CC18" s="218">
        <v>0</v>
      </c>
      <c r="CD18" s="218">
        <v>0</v>
      </c>
      <c r="CE18" s="218">
        <v>0</v>
      </c>
      <c r="CF18" s="218">
        <v>0</v>
      </c>
      <c r="CG18" s="218">
        <v>0</v>
      </c>
      <c r="CH18" s="218">
        <v>0.115027</v>
      </c>
      <c r="CI18" s="218">
        <v>0.75879300000000005</v>
      </c>
      <c r="CJ18" s="218">
        <v>0</v>
      </c>
      <c r="CK18" s="218">
        <v>6.0875599999999999</v>
      </c>
      <c r="CL18" s="218">
        <v>2.5749949999999999</v>
      </c>
      <c r="CM18" s="218">
        <v>0.66659999999999997</v>
      </c>
      <c r="CN18" s="218">
        <v>3.5179999999999999E-3</v>
      </c>
      <c r="CO18" s="218">
        <v>0</v>
      </c>
      <c r="CP18" s="218">
        <v>0</v>
      </c>
      <c r="CQ18" s="218">
        <v>0</v>
      </c>
      <c r="CR18" s="218">
        <v>0</v>
      </c>
      <c r="CS18" s="218">
        <v>0</v>
      </c>
      <c r="CT18" s="218">
        <v>0</v>
      </c>
      <c r="CU18" s="218">
        <v>0</v>
      </c>
      <c r="CV18" s="218">
        <v>1.5602E-2</v>
      </c>
    </row>
    <row r="19" spans="1:100" ht="18" customHeight="1" x14ac:dyDescent="0.5">
      <c r="A19" s="220" t="s">
        <v>31</v>
      </c>
      <c r="B19" s="221" t="s">
        <v>258</v>
      </c>
      <c r="C19" s="217">
        <v>25250.49165</v>
      </c>
      <c r="D19" s="217">
        <v>5.0542999999999998E-2</v>
      </c>
      <c r="E19" s="217">
        <v>0</v>
      </c>
      <c r="F19" s="217">
        <v>25.09665</v>
      </c>
      <c r="G19" s="217">
        <v>1.823698</v>
      </c>
      <c r="H19" s="217">
        <v>0</v>
      </c>
      <c r="I19" s="217">
        <v>0</v>
      </c>
      <c r="J19" s="217">
        <v>0</v>
      </c>
      <c r="K19" s="217">
        <v>0.18693000000000001</v>
      </c>
      <c r="L19" s="217">
        <v>0</v>
      </c>
      <c r="M19" s="217">
        <v>0</v>
      </c>
      <c r="N19" s="217">
        <v>4.5449999999999997E-2</v>
      </c>
      <c r="O19" s="217">
        <v>0</v>
      </c>
      <c r="P19" s="217">
        <v>0</v>
      </c>
      <c r="Q19" s="217">
        <v>0</v>
      </c>
      <c r="R19" s="217">
        <v>0</v>
      </c>
      <c r="S19" s="217">
        <v>0</v>
      </c>
      <c r="T19" s="217">
        <v>0</v>
      </c>
      <c r="U19" s="217">
        <v>0</v>
      </c>
      <c r="V19" s="217">
        <v>0.77630299999999997</v>
      </c>
      <c r="W19" s="217">
        <v>0</v>
      </c>
      <c r="X19" s="217">
        <v>0</v>
      </c>
      <c r="Y19" s="217">
        <v>0</v>
      </c>
      <c r="Z19" s="217">
        <v>0</v>
      </c>
      <c r="AA19" s="217">
        <v>0</v>
      </c>
      <c r="AB19" s="217">
        <v>2.5823589999999998</v>
      </c>
      <c r="AC19" s="217">
        <v>10.754087999999999</v>
      </c>
      <c r="AD19" s="217">
        <v>23500.181121000001</v>
      </c>
      <c r="AE19" s="217">
        <v>249.47859800000001</v>
      </c>
      <c r="AF19" s="217">
        <v>884.20862099999999</v>
      </c>
      <c r="AG19" s="217">
        <v>0</v>
      </c>
      <c r="AH19" s="217">
        <v>0</v>
      </c>
      <c r="AI19" s="217">
        <v>1.252238</v>
      </c>
      <c r="AJ19" s="217">
        <v>0</v>
      </c>
      <c r="AK19" s="217">
        <v>0.67335800000000001</v>
      </c>
      <c r="AL19" s="217">
        <v>0</v>
      </c>
      <c r="AM19" s="217">
        <v>0</v>
      </c>
      <c r="AN19" s="217">
        <v>0</v>
      </c>
      <c r="AO19" s="217">
        <v>1.6720000000000001E-3</v>
      </c>
      <c r="AP19" s="217">
        <v>352.11524300000002</v>
      </c>
      <c r="AQ19" s="217">
        <v>7.719614</v>
      </c>
      <c r="AR19" s="217">
        <v>0.318718</v>
      </c>
      <c r="AS19" s="217">
        <v>0</v>
      </c>
      <c r="AT19" s="217">
        <v>0</v>
      </c>
      <c r="AU19" s="217">
        <v>0</v>
      </c>
      <c r="AV19" s="217">
        <v>0</v>
      </c>
      <c r="AW19" s="217">
        <v>0</v>
      </c>
      <c r="AX19" s="217">
        <v>0</v>
      </c>
      <c r="AY19" s="217">
        <v>0</v>
      </c>
      <c r="AZ19" s="217">
        <v>3.8000000000000002E-5</v>
      </c>
      <c r="BA19" s="217">
        <v>0</v>
      </c>
      <c r="BB19" s="217">
        <v>0</v>
      </c>
      <c r="BC19" s="217">
        <v>0</v>
      </c>
      <c r="BD19" s="217">
        <v>0</v>
      </c>
      <c r="BE19" s="217">
        <v>0</v>
      </c>
      <c r="BF19" s="217">
        <v>0</v>
      </c>
      <c r="BG19" s="217">
        <v>0.1711</v>
      </c>
      <c r="BH19" s="217">
        <v>0</v>
      </c>
      <c r="BI19" s="217">
        <v>0</v>
      </c>
      <c r="BJ19" s="217">
        <v>0</v>
      </c>
      <c r="BK19" s="217">
        <v>0</v>
      </c>
      <c r="BL19" s="217">
        <v>0</v>
      </c>
      <c r="BM19" s="217">
        <v>0</v>
      </c>
      <c r="BN19" s="217">
        <v>0</v>
      </c>
      <c r="BO19" s="217">
        <v>0</v>
      </c>
      <c r="BP19" s="217">
        <v>0</v>
      </c>
      <c r="BQ19" s="217">
        <v>0</v>
      </c>
      <c r="BR19" s="217">
        <v>0</v>
      </c>
      <c r="BS19" s="217">
        <v>0.77682300000000004</v>
      </c>
      <c r="BT19" s="217">
        <v>6.1031300000000002</v>
      </c>
      <c r="BU19" s="217">
        <v>0.857908</v>
      </c>
      <c r="BV19" s="217">
        <v>0</v>
      </c>
      <c r="BW19" s="217">
        <v>0.29413099999999998</v>
      </c>
      <c r="BX19" s="217">
        <v>0.57416999999999996</v>
      </c>
      <c r="BY19" s="217">
        <v>156.861254</v>
      </c>
      <c r="BZ19" s="217">
        <v>0</v>
      </c>
      <c r="CA19" s="217">
        <v>30.864982000000001</v>
      </c>
      <c r="CB19" s="217">
        <v>0</v>
      </c>
      <c r="CC19" s="217">
        <v>0</v>
      </c>
      <c r="CD19" s="217">
        <v>0</v>
      </c>
      <c r="CE19" s="217">
        <v>0</v>
      </c>
      <c r="CF19" s="217">
        <v>9.1327000000000005E-2</v>
      </c>
      <c r="CG19" s="217">
        <v>0</v>
      </c>
      <c r="CH19" s="217">
        <v>3.572886</v>
      </c>
      <c r="CI19" s="217">
        <v>0.14305899999999999</v>
      </c>
      <c r="CJ19" s="217">
        <v>0</v>
      </c>
      <c r="CK19" s="217">
        <v>0.32855600000000001</v>
      </c>
      <c r="CL19" s="217">
        <v>7.5702000000000005E-2</v>
      </c>
      <c r="CM19" s="217">
        <v>11.782999999999999</v>
      </c>
      <c r="CN19" s="217">
        <v>4.4445999999999999E-2</v>
      </c>
      <c r="CO19" s="217">
        <v>0</v>
      </c>
      <c r="CP19" s="217">
        <v>0</v>
      </c>
      <c r="CQ19" s="217">
        <v>0</v>
      </c>
      <c r="CR19" s="217">
        <v>0.47647</v>
      </c>
      <c r="CS19" s="217">
        <v>0</v>
      </c>
      <c r="CT19" s="217">
        <v>0</v>
      </c>
      <c r="CU19" s="217">
        <v>0.19203999999999999</v>
      </c>
      <c r="CV19" s="217">
        <v>1.5422999999999999E-2</v>
      </c>
    </row>
    <row r="20" spans="1:100" ht="18" customHeight="1" x14ac:dyDescent="0.5">
      <c r="A20" s="222" t="s">
        <v>32</v>
      </c>
      <c r="B20" s="223" t="s">
        <v>255</v>
      </c>
      <c r="C20" s="218">
        <v>23864.368613999999</v>
      </c>
      <c r="D20" s="218">
        <v>1E-3</v>
      </c>
      <c r="E20" s="218">
        <v>0</v>
      </c>
      <c r="F20" s="218">
        <v>5.6081979999999998</v>
      </c>
      <c r="G20" s="218">
        <v>1.2662850000000001</v>
      </c>
      <c r="H20" s="218">
        <v>0</v>
      </c>
      <c r="I20" s="218">
        <v>0</v>
      </c>
      <c r="J20" s="218">
        <v>0</v>
      </c>
      <c r="K20" s="218">
        <v>7.162649</v>
      </c>
      <c r="L20" s="218">
        <v>3.1000000000000001E-5</v>
      </c>
      <c r="M20" s="218">
        <v>0</v>
      </c>
      <c r="N20" s="218">
        <v>9.2E-5</v>
      </c>
      <c r="O20" s="218">
        <v>0</v>
      </c>
      <c r="P20" s="218">
        <v>3.1000000000000001E-5</v>
      </c>
      <c r="Q20" s="218">
        <v>0</v>
      </c>
      <c r="R20" s="218">
        <v>0</v>
      </c>
      <c r="S20" s="218">
        <v>0</v>
      </c>
      <c r="T20" s="218">
        <v>11.835516</v>
      </c>
      <c r="U20" s="218">
        <v>0.21349799999999999</v>
      </c>
      <c r="V20" s="218">
        <v>6.7684999999999995E-2</v>
      </c>
      <c r="W20" s="218">
        <v>8.0999999999999996E-4</v>
      </c>
      <c r="X20" s="218">
        <v>1.268E-3</v>
      </c>
      <c r="Y20" s="218">
        <v>0.57831200000000005</v>
      </c>
      <c r="Z20" s="218">
        <v>0.58720000000000006</v>
      </c>
      <c r="AA20" s="218">
        <v>0</v>
      </c>
      <c r="AB20" s="218">
        <v>7.2726300000000004</v>
      </c>
      <c r="AC20" s="218">
        <v>0</v>
      </c>
      <c r="AD20" s="218">
        <v>15048.791673</v>
      </c>
      <c r="AE20" s="218">
        <v>19.002133000000001</v>
      </c>
      <c r="AF20" s="218">
        <v>2432.03042</v>
      </c>
      <c r="AG20" s="218">
        <v>1.1950000000000001E-2</v>
      </c>
      <c r="AH20" s="218">
        <v>2.99038</v>
      </c>
      <c r="AI20" s="218">
        <v>3.1673239999999998</v>
      </c>
      <c r="AJ20" s="218">
        <v>37.287525000000002</v>
      </c>
      <c r="AK20" s="218">
        <v>0.89798599999999995</v>
      </c>
      <c r="AL20" s="218">
        <v>3.1000000000000001E-5</v>
      </c>
      <c r="AM20" s="218">
        <v>0</v>
      </c>
      <c r="AN20" s="218">
        <v>0</v>
      </c>
      <c r="AO20" s="218">
        <v>12.309167</v>
      </c>
      <c r="AP20" s="218">
        <v>4171.5866059999998</v>
      </c>
      <c r="AQ20" s="218">
        <v>35.874743000000002</v>
      </c>
      <c r="AR20" s="218">
        <v>0</v>
      </c>
      <c r="AS20" s="218">
        <v>1.395E-3</v>
      </c>
      <c r="AT20" s="218">
        <v>0</v>
      </c>
      <c r="AU20" s="218">
        <v>0</v>
      </c>
      <c r="AV20" s="218">
        <v>0</v>
      </c>
      <c r="AW20" s="218">
        <v>0</v>
      </c>
      <c r="AX20" s="218">
        <v>0.174289</v>
      </c>
      <c r="AY20" s="218">
        <v>2.1836000000000001E-2</v>
      </c>
      <c r="AZ20" s="218">
        <v>1.4100000000000001E-4</v>
      </c>
      <c r="BA20" s="218">
        <v>0</v>
      </c>
      <c r="BB20" s="218">
        <v>0</v>
      </c>
      <c r="BC20" s="218">
        <v>0</v>
      </c>
      <c r="BD20" s="218">
        <v>0</v>
      </c>
      <c r="BE20" s="218">
        <v>0</v>
      </c>
      <c r="BF20" s="218">
        <v>0</v>
      </c>
      <c r="BG20" s="218">
        <v>0.31097900000000001</v>
      </c>
      <c r="BH20" s="218">
        <v>9.4070000000000004E-3</v>
      </c>
      <c r="BI20" s="218">
        <v>0</v>
      </c>
      <c r="BJ20" s="218">
        <v>0</v>
      </c>
      <c r="BK20" s="218">
        <v>0</v>
      </c>
      <c r="BL20" s="218">
        <v>0.15232599999999999</v>
      </c>
      <c r="BM20" s="218">
        <v>4.3386000000000001E-2</v>
      </c>
      <c r="BN20" s="218">
        <v>0.11788899999999999</v>
      </c>
      <c r="BO20" s="218">
        <v>0</v>
      </c>
      <c r="BP20" s="218">
        <v>0</v>
      </c>
      <c r="BQ20" s="218">
        <v>0</v>
      </c>
      <c r="BR20" s="218">
        <v>0</v>
      </c>
      <c r="BS20" s="218">
        <v>0.67908599999999997</v>
      </c>
      <c r="BT20" s="218">
        <v>0.391814</v>
      </c>
      <c r="BU20" s="218">
        <v>0.51935500000000001</v>
      </c>
      <c r="BV20" s="218">
        <v>69.398246999999998</v>
      </c>
      <c r="BW20" s="218">
        <v>0.18349799999999999</v>
      </c>
      <c r="BX20" s="218">
        <v>21.314616999999998</v>
      </c>
      <c r="BY20" s="218">
        <v>12.133416</v>
      </c>
      <c r="BZ20" s="218">
        <v>2.471743</v>
      </c>
      <c r="CA20" s="218">
        <v>13.140694</v>
      </c>
      <c r="CB20" s="218">
        <v>0</v>
      </c>
      <c r="CC20" s="218">
        <v>0.42162100000000002</v>
      </c>
      <c r="CD20" s="218">
        <v>0</v>
      </c>
      <c r="CE20" s="218">
        <v>0</v>
      </c>
      <c r="CF20" s="218">
        <v>1.257781</v>
      </c>
      <c r="CG20" s="218">
        <v>0.11769499999999999</v>
      </c>
      <c r="CH20" s="218">
        <v>323.720933</v>
      </c>
      <c r="CI20" s="218">
        <v>5.8171939999999998</v>
      </c>
      <c r="CJ20" s="218">
        <v>2.2756999999999999E-2</v>
      </c>
      <c r="CK20" s="218">
        <v>24.208631</v>
      </c>
      <c r="CL20" s="218">
        <v>23.042221000000001</v>
      </c>
      <c r="CM20" s="218">
        <v>1510.1692740000001</v>
      </c>
      <c r="CN20" s="218">
        <v>15.824719999999999</v>
      </c>
      <c r="CO20" s="218">
        <v>38.938949000000001</v>
      </c>
      <c r="CP20" s="218">
        <v>0</v>
      </c>
      <c r="CQ20" s="218">
        <v>0</v>
      </c>
      <c r="CR20" s="218">
        <v>8.1210000000000004E-2</v>
      </c>
      <c r="CS20" s="218">
        <v>0.96035099999999995</v>
      </c>
      <c r="CT20" s="218">
        <v>6.1302000000000002E-2</v>
      </c>
      <c r="CU20" s="218">
        <v>0</v>
      </c>
      <c r="CV20" s="218">
        <v>0.11471199999999999</v>
      </c>
    </row>
    <row r="21" spans="1:100" ht="18" customHeight="1" x14ac:dyDescent="0.5">
      <c r="A21" s="220" t="s">
        <v>137</v>
      </c>
      <c r="B21" s="221" t="s">
        <v>260</v>
      </c>
      <c r="C21" s="217">
        <v>19824.301114999998</v>
      </c>
      <c r="D21" s="217">
        <v>2.9699E-2</v>
      </c>
      <c r="E21" s="217">
        <v>28.8</v>
      </c>
      <c r="F21" s="217">
        <v>3.3716919999999999</v>
      </c>
      <c r="G21" s="217">
        <v>6.3090669999999998</v>
      </c>
      <c r="H21" s="217">
        <v>0</v>
      </c>
      <c r="I21" s="217">
        <v>0</v>
      </c>
      <c r="J21" s="217">
        <v>3.0006999999999999E-2</v>
      </c>
      <c r="K21" s="217">
        <v>42.922007999999998</v>
      </c>
      <c r="L21" s="217">
        <v>0.88110100000000002</v>
      </c>
      <c r="M21" s="217">
        <v>1.5100000000000001E-3</v>
      </c>
      <c r="N21" s="217">
        <v>1.4572270000000001</v>
      </c>
      <c r="O21" s="217">
        <v>0.470138</v>
      </c>
      <c r="P21" s="217">
        <v>4.0934999999999999E-2</v>
      </c>
      <c r="Q21" s="217">
        <v>0</v>
      </c>
      <c r="R21" s="217">
        <v>8.5000000000000006E-5</v>
      </c>
      <c r="S21" s="217">
        <v>0.46448499999999998</v>
      </c>
      <c r="T21" s="217">
        <v>3.1288659999999999</v>
      </c>
      <c r="U21" s="217">
        <v>0.81195200000000001</v>
      </c>
      <c r="V21" s="217">
        <v>11.192428</v>
      </c>
      <c r="W21" s="217">
        <v>0.806168</v>
      </c>
      <c r="X21" s="217">
        <v>0.51503500000000002</v>
      </c>
      <c r="Y21" s="217">
        <v>2.6373609999999998</v>
      </c>
      <c r="Z21" s="217">
        <v>0.21884200000000001</v>
      </c>
      <c r="AA21" s="217">
        <v>0</v>
      </c>
      <c r="AB21" s="217">
        <v>20.014932000000002</v>
      </c>
      <c r="AC21" s="217">
        <v>0</v>
      </c>
      <c r="AD21" s="217">
        <v>16822.151145</v>
      </c>
      <c r="AE21" s="217">
        <v>5.6911990000000001</v>
      </c>
      <c r="AF21" s="217">
        <v>380.36347999999998</v>
      </c>
      <c r="AG21" s="217">
        <v>1.5200000000000001E-3</v>
      </c>
      <c r="AH21" s="217">
        <v>6.5519999999999995E-2</v>
      </c>
      <c r="AI21" s="217">
        <v>4.7945000000000002E-2</v>
      </c>
      <c r="AJ21" s="217">
        <v>2.7888790000000001</v>
      </c>
      <c r="AK21" s="217">
        <v>0.15474499999999999</v>
      </c>
      <c r="AL21" s="217">
        <v>0</v>
      </c>
      <c r="AM21" s="217">
        <v>0</v>
      </c>
      <c r="AN21" s="217">
        <v>0</v>
      </c>
      <c r="AO21" s="217">
        <v>12.856476000000001</v>
      </c>
      <c r="AP21" s="217">
        <v>1532.431282</v>
      </c>
      <c r="AQ21" s="217">
        <v>59.363819999999997</v>
      </c>
      <c r="AR21" s="217">
        <v>0.54</v>
      </c>
      <c r="AS21" s="217">
        <v>4.4299999999999998E-4</v>
      </c>
      <c r="AT21" s="217">
        <v>0</v>
      </c>
      <c r="AU21" s="217">
        <v>0</v>
      </c>
      <c r="AV21" s="217">
        <v>0</v>
      </c>
      <c r="AW21" s="217">
        <v>0</v>
      </c>
      <c r="AX21" s="217">
        <v>0.60870800000000003</v>
      </c>
      <c r="AY21" s="217">
        <v>9.9445530000000009</v>
      </c>
      <c r="AZ21" s="217">
        <v>0.116644</v>
      </c>
      <c r="BA21" s="217">
        <v>0</v>
      </c>
      <c r="BB21" s="217">
        <v>0</v>
      </c>
      <c r="BC21" s="217">
        <v>0</v>
      </c>
      <c r="BD21" s="217">
        <v>0</v>
      </c>
      <c r="BE21" s="217">
        <v>0.97901800000000005</v>
      </c>
      <c r="BF21" s="217">
        <v>1.540152</v>
      </c>
      <c r="BG21" s="217">
        <v>0.24354700000000001</v>
      </c>
      <c r="BH21" s="217">
        <v>5.3907210000000001</v>
      </c>
      <c r="BI21" s="217">
        <v>0</v>
      </c>
      <c r="BJ21" s="217">
        <v>3.19E-4</v>
      </c>
      <c r="BK21" s="217">
        <v>0</v>
      </c>
      <c r="BL21" s="217">
        <v>2.8069E-2</v>
      </c>
      <c r="BM21" s="217">
        <v>0.13610700000000001</v>
      </c>
      <c r="BN21" s="217">
        <v>0.34836400000000001</v>
      </c>
      <c r="BO21" s="217">
        <v>6.0000000000000002E-5</v>
      </c>
      <c r="BP21" s="217">
        <v>0</v>
      </c>
      <c r="BQ21" s="217">
        <v>0</v>
      </c>
      <c r="BR21" s="217">
        <v>2.7320000000000001E-3</v>
      </c>
      <c r="BS21" s="217">
        <v>3.9495960000000001</v>
      </c>
      <c r="BT21" s="217">
        <v>0.77307000000000003</v>
      </c>
      <c r="BU21" s="217">
        <v>0.27820400000000001</v>
      </c>
      <c r="BV21" s="217">
        <v>1.27E-4</v>
      </c>
      <c r="BW21" s="217">
        <v>10.670030000000001</v>
      </c>
      <c r="BX21" s="217">
        <v>1.6235470000000001</v>
      </c>
      <c r="BY21" s="217">
        <v>23.871203999999999</v>
      </c>
      <c r="BZ21" s="217">
        <v>2.55328</v>
      </c>
      <c r="CA21" s="217">
        <v>41.965490000000003</v>
      </c>
      <c r="CB21" s="217">
        <v>0.94037599999999999</v>
      </c>
      <c r="CC21" s="217">
        <v>0.99644600000000005</v>
      </c>
      <c r="CD21" s="217">
        <v>3.4000000000000002E-4</v>
      </c>
      <c r="CE21" s="217">
        <v>0</v>
      </c>
      <c r="CF21" s="217">
        <v>0.79030100000000003</v>
      </c>
      <c r="CG21" s="217">
        <v>9.4825999999999994E-2</v>
      </c>
      <c r="CH21" s="217">
        <v>734.34225600000002</v>
      </c>
      <c r="CI21" s="217">
        <v>24.372868</v>
      </c>
      <c r="CJ21" s="217">
        <v>2.8125000000000001E-2</v>
      </c>
      <c r="CK21" s="217">
        <v>0.246943</v>
      </c>
      <c r="CL21" s="217">
        <v>2.5057770000000001</v>
      </c>
      <c r="CM21" s="217">
        <v>0</v>
      </c>
      <c r="CN21" s="217">
        <v>12.088295</v>
      </c>
      <c r="CO21" s="217">
        <v>0.41816199999999998</v>
      </c>
      <c r="CP21" s="217">
        <v>2.9999999999999997E-4</v>
      </c>
      <c r="CQ21" s="217">
        <v>0</v>
      </c>
      <c r="CR21" s="217">
        <v>0.10591100000000001</v>
      </c>
      <c r="CS21" s="217">
        <v>6.3889000000000001E-2</v>
      </c>
      <c r="CT21" s="217">
        <v>0.118196</v>
      </c>
      <c r="CU21" s="217">
        <v>0</v>
      </c>
      <c r="CV21" s="217">
        <v>1.604573</v>
      </c>
    </row>
    <row r="22" spans="1:100" ht="18" customHeight="1" x14ac:dyDescent="0.5">
      <c r="A22" s="222" t="s">
        <v>34</v>
      </c>
      <c r="B22" s="223" t="s">
        <v>259</v>
      </c>
      <c r="C22" s="218">
        <v>18303.544868000001</v>
      </c>
      <c r="D22" s="218">
        <v>2.0975000000000001E-2</v>
      </c>
      <c r="E22" s="218">
        <v>0</v>
      </c>
      <c r="F22" s="218">
        <v>0</v>
      </c>
      <c r="G22" s="218">
        <v>0</v>
      </c>
      <c r="H22" s="218">
        <v>0</v>
      </c>
      <c r="I22" s="218">
        <v>0</v>
      </c>
      <c r="J22" s="218">
        <v>0</v>
      </c>
      <c r="K22" s="218">
        <v>8.1164439999999995</v>
      </c>
      <c r="L22" s="218">
        <v>1.8387000000000001E-2</v>
      </c>
      <c r="M22" s="218">
        <v>2E-3</v>
      </c>
      <c r="N22" s="218">
        <v>1.7573999999999999E-2</v>
      </c>
      <c r="O22" s="218">
        <v>4.8560000000000001E-3</v>
      </c>
      <c r="P22" s="218">
        <v>0</v>
      </c>
      <c r="Q22" s="218">
        <v>0</v>
      </c>
      <c r="R22" s="218">
        <v>0.29432700000000001</v>
      </c>
      <c r="S22" s="218">
        <v>0</v>
      </c>
      <c r="T22" s="218">
        <v>0</v>
      </c>
      <c r="U22" s="218">
        <v>5.0299999999999997E-4</v>
      </c>
      <c r="V22" s="218">
        <v>0.24407599999999999</v>
      </c>
      <c r="W22" s="218">
        <v>0.99184600000000001</v>
      </c>
      <c r="X22" s="218">
        <v>6.7167000000000004E-2</v>
      </c>
      <c r="Y22" s="218">
        <v>0.56086599999999998</v>
      </c>
      <c r="Z22" s="218">
        <v>0</v>
      </c>
      <c r="AA22" s="218">
        <v>0</v>
      </c>
      <c r="AB22" s="218">
        <v>1.607475</v>
      </c>
      <c r="AC22" s="218">
        <v>0</v>
      </c>
      <c r="AD22" s="218">
        <v>14420.717428</v>
      </c>
      <c r="AE22" s="218">
        <v>18.815541</v>
      </c>
      <c r="AF22" s="218">
        <v>31.648971</v>
      </c>
      <c r="AG22" s="218">
        <v>30.373497</v>
      </c>
      <c r="AH22" s="218">
        <v>0</v>
      </c>
      <c r="AI22" s="218">
        <v>1.265631</v>
      </c>
      <c r="AJ22" s="218">
        <v>3.3705340000000001</v>
      </c>
      <c r="AK22" s="218">
        <v>4.3999999999999999E-5</v>
      </c>
      <c r="AL22" s="218">
        <v>7.6000000000000004E-5</v>
      </c>
      <c r="AM22" s="218">
        <v>0</v>
      </c>
      <c r="AN22" s="218">
        <v>0</v>
      </c>
      <c r="AO22" s="218">
        <v>29.571331000000001</v>
      </c>
      <c r="AP22" s="218">
        <v>69.253808000000006</v>
      </c>
      <c r="AQ22" s="218">
        <v>8.0831180000000007</v>
      </c>
      <c r="AR22" s="218">
        <v>0</v>
      </c>
      <c r="AS22" s="218">
        <v>2.004346</v>
      </c>
      <c r="AT22" s="218">
        <v>5.2530099999999997</v>
      </c>
      <c r="AU22" s="218">
        <v>0.79859500000000005</v>
      </c>
      <c r="AV22" s="218">
        <v>4.6000000000000001E-4</v>
      </c>
      <c r="AW22" s="218">
        <v>9.1009999999999997E-3</v>
      </c>
      <c r="AX22" s="218">
        <v>0</v>
      </c>
      <c r="AY22" s="218">
        <v>0.37052299999999999</v>
      </c>
      <c r="AZ22" s="218">
        <v>9.3715000000000007E-2</v>
      </c>
      <c r="BA22" s="218">
        <v>0</v>
      </c>
      <c r="BB22" s="218">
        <v>0</v>
      </c>
      <c r="BC22" s="218">
        <v>3.179E-3</v>
      </c>
      <c r="BD22" s="218">
        <v>0</v>
      </c>
      <c r="BE22" s="218">
        <v>8.4575169999999993</v>
      </c>
      <c r="BF22" s="218">
        <v>0</v>
      </c>
      <c r="BG22" s="218">
        <v>1.495E-3</v>
      </c>
      <c r="BH22" s="218">
        <v>0.78443399999999996</v>
      </c>
      <c r="BI22" s="218">
        <v>7.541E-3</v>
      </c>
      <c r="BJ22" s="218">
        <v>4.55E-4</v>
      </c>
      <c r="BK22" s="218">
        <v>0</v>
      </c>
      <c r="BL22" s="218">
        <v>4.8199269999999999</v>
      </c>
      <c r="BM22" s="218">
        <v>4.2237390000000001</v>
      </c>
      <c r="BN22" s="218">
        <v>2.7725E-2</v>
      </c>
      <c r="BO22" s="218">
        <v>2.991628</v>
      </c>
      <c r="BP22" s="218">
        <v>0.14527499999999999</v>
      </c>
      <c r="BQ22" s="218">
        <v>0</v>
      </c>
      <c r="BR22" s="218">
        <v>0</v>
      </c>
      <c r="BS22" s="218">
        <v>1.0843E-2</v>
      </c>
      <c r="BT22" s="218">
        <v>2.5163090000000001</v>
      </c>
      <c r="BU22" s="218">
        <v>0.124886</v>
      </c>
      <c r="BV22" s="218">
        <v>94.861148999999997</v>
      </c>
      <c r="BW22" s="218">
        <v>2.2680000000000001E-3</v>
      </c>
      <c r="BX22" s="218">
        <v>1.526486</v>
      </c>
      <c r="BY22" s="218">
        <v>0.14811199999999999</v>
      </c>
      <c r="BZ22" s="218">
        <v>0</v>
      </c>
      <c r="CA22" s="218">
        <v>31.980585000000001</v>
      </c>
      <c r="CB22" s="218">
        <v>0</v>
      </c>
      <c r="CC22" s="218">
        <v>0</v>
      </c>
      <c r="CD22" s="218">
        <v>0</v>
      </c>
      <c r="CE22" s="218">
        <v>9.3052539999999997</v>
      </c>
      <c r="CF22" s="218">
        <v>18.737857000000002</v>
      </c>
      <c r="CG22" s="218">
        <v>0.73718799999999995</v>
      </c>
      <c r="CH22" s="218">
        <v>2021.2771769999999</v>
      </c>
      <c r="CI22" s="218">
        <v>46.053977000000003</v>
      </c>
      <c r="CJ22" s="218">
        <v>1.503101</v>
      </c>
      <c r="CK22" s="218">
        <v>64.796289999999999</v>
      </c>
      <c r="CL22" s="218">
        <v>268.89983799999999</v>
      </c>
      <c r="CM22" s="218">
        <v>0.18833900000000001</v>
      </c>
      <c r="CN22" s="218">
        <v>136.24422200000001</v>
      </c>
      <c r="CO22" s="218">
        <v>2.146112</v>
      </c>
      <c r="CP22" s="218">
        <v>1.1856420000000001</v>
      </c>
      <c r="CQ22" s="218">
        <v>822.40578800000003</v>
      </c>
      <c r="CR22" s="218">
        <v>2.3162240000000001</v>
      </c>
      <c r="CS22" s="218">
        <v>5.7205360000000001</v>
      </c>
      <c r="CT22" s="218">
        <v>1.722869</v>
      </c>
      <c r="CU22" s="218">
        <v>113.095111</v>
      </c>
      <c r="CV22" s="218">
        <v>0.99956800000000001</v>
      </c>
    </row>
    <row r="23" spans="1:100" ht="18" customHeight="1" x14ac:dyDescent="0.5">
      <c r="A23" s="220" t="s">
        <v>36</v>
      </c>
      <c r="B23" s="221" t="s">
        <v>266</v>
      </c>
      <c r="C23" s="217">
        <v>17581.673687999999</v>
      </c>
      <c r="D23" s="217">
        <v>4.0699999999999998E-3</v>
      </c>
      <c r="E23" s="217">
        <v>0</v>
      </c>
      <c r="F23" s="217">
        <v>0</v>
      </c>
      <c r="G23" s="217">
        <v>38.376773</v>
      </c>
      <c r="H23" s="217">
        <v>0</v>
      </c>
      <c r="I23" s="217">
        <v>0</v>
      </c>
      <c r="J23" s="217">
        <v>2.0627E-2</v>
      </c>
      <c r="K23" s="217">
        <v>76.895786000000001</v>
      </c>
      <c r="L23" s="217">
        <v>20.958317999999998</v>
      </c>
      <c r="M23" s="217">
        <v>6.0000000000000002E-5</v>
      </c>
      <c r="N23" s="217">
        <v>0.52617800000000003</v>
      </c>
      <c r="O23" s="217">
        <v>0</v>
      </c>
      <c r="P23" s="217">
        <v>0</v>
      </c>
      <c r="Q23" s="217">
        <v>0</v>
      </c>
      <c r="R23" s="217">
        <v>13.358108</v>
      </c>
      <c r="S23" s="217">
        <v>0</v>
      </c>
      <c r="T23" s="217">
        <v>6.0457999999999998E-2</v>
      </c>
      <c r="U23" s="217">
        <v>4.666E-3</v>
      </c>
      <c r="V23" s="217">
        <v>1.6789989999999999</v>
      </c>
      <c r="W23" s="217">
        <v>6.2777149999999997</v>
      </c>
      <c r="X23" s="217">
        <v>2.939902</v>
      </c>
      <c r="Y23" s="217">
        <v>2.6308120000000002</v>
      </c>
      <c r="Z23" s="217">
        <v>0</v>
      </c>
      <c r="AA23" s="217">
        <v>0</v>
      </c>
      <c r="AB23" s="217">
        <v>12.764920999999999</v>
      </c>
      <c r="AC23" s="217">
        <v>0</v>
      </c>
      <c r="AD23" s="217">
        <v>5458.90211</v>
      </c>
      <c r="AE23" s="217">
        <v>14.320949000000001</v>
      </c>
      <c r="AF23" s="217">
        <v>2585.1098550000002</v>
      </c>
      <c r="AG23" s="217">
        <v>5.7959180000000003</v>
      </c>
      <c r="AH23" s="217">
        <v>14.095326999999999</v>
      </c>
      <c r="AI23" s="217">
        <v>59.554203000000001</v>
      </c>
      <c r="AJ23" s="217">
        <v>1.339046</v>
      </c>
      <c r="AK23" s="217">
        <v>8.8599119999999996</v>
      </c>
      <c r="AL23" s="217">
        <v>0.61505600000000005</v>
      </c>
      <c r="AM23" s="217">
        <v>0</v>
      </c>
      <c r="AN23" s="217">
        <v>0</v>
      </c>
      <c r="AO23" s="217">
        <v>71.199985999999996</v>
      </c>
      <c r="AP23" s="217">
        <v>6630.8922709999997</v>
      </c>
      <c r="AQ23" s="217">
        <v>108.499303</v>
      </c>
      <c r="AR23" s="217">
        <v>3.9423339999999998</v>
      </c>
      <c r="AS23" s="217">
        <v>5.2839999999999996E-3</v>
      </c>
      <c r="AT23" s="217">
        <v>0</v>
      </c>
      <c r="AU23" s="217">
        <v>2.7306E-2</v>
      </c>
      <c r="AV23" s="217">
        <v>0</v>
      </c>
      <c r="AW23" s="217">
        <v>0</v>
      </c>
      <c r="AX23" s="217">
        <v>0</v>
      </c>
      <c r="AY23" s="217">
        <v>2.2532390000000002</v>
      </c>
      <c r="AZ23" s="217">
        <v>0.92019200000000001</v>
      </c>
      <c r="BA23" s="217">
        <v>0</v>
      </c>
      <c r="BB23" s="217">
        <v>3.4045779999999999</v>
      </c>
      <c r="BC23" s="217">
        <v>0.26857599999999998</v>
      </c>
      <c r="BD23" s="217">
        <v>0</v>
      </c>
      <c r="BE23" s="217">
        <v>33.884852000000002</v>
      </c>
      <c r="BF23" s="217">
        <v>5.0309999999999999E-3</v>
      </c>
      <c r="BG23" s="217">
        <v>0.16412599999999999</v>
      </c>
      <c r="BH23" s="217">
        <v>0.36151</v>
      </c>
      <c r="BI23" s="217">
        <v>2.3909999999999999E-3</v>
      </c>
      <c r="BJ23" s="217">
        <v>0.42896800000000002</v>
      </c>
      <c r="BK23" s="217">
        <v>6.5722000000000003E-2</v>
      </c>
      <c r="BL23" s="217">
        <v>0.14088899999999999</v>
      </c>
      <c r="BM23" s="217">
        <v>7.3226529999999999</v>
      </c>
      <c r="BN23" s="217">
        <v>3.4789999999999999E-3</v>
      </c>
      <c r="BO23" s="217">
        <v>0.16583000000000001</v>
      </c>
      <c r="BP23" s="217">
        <v>0</v>
      </c>
      <c r="BQ23" s="217">
        <v>0</v>
      </c>
      <c r="BR23" s="217">
        <v>0</v>
      </c>
      <c r="BS23" s="217">
        <v>1.809715</v>
      </c>
      <c r="BT23" s="217">
        <v>3.0529959999999998</v>
      </c>
      <c r="BU23" s="217">
        <v>0.51489799999999997</v>
      </c>
      <c r="BV23" s="217">
        <v>65.658741000000006</v>
      </c>
      <c r="BW23" s="217">
        <v>5.2351000000000002E-2</v>
      </c>
      <c r="BX23" s="217">
        <v>4.8329899999999997</v>
      </c>
      <c r="BY23" s="217">
        <v>5.8170080000000004</v>
      </c>
      <c r="BZ23" s="217">
        <v>0</v>
      </c>
      <c r="CA23" s="217">
        <v>81.888870999999995</v>
      </c>
      <c r="CB23" s="217">
        <v>20.848500999999999</v>
      </c>
      <c r="CC23" s="217">
        <v>0.85619500000000004</v>
      </c>
      <c r="CD23" s="217">
        <v>4.0000000000000001E-3</v>
      </c>
      <c r="CE23" s="217">
        <v>0</v>
      </c>
      <c r="CF23" s="217">
        <v>6.0540089999999998</v>
      </c>
      <c r="CG23" s="217">
        <v>27.032145</v>
      </c>
      <c r="CH23" s="217">
        <v>1876.252215</v>
      </c>
      <c r="CI23" s="217">
        <v>52.455317999999998</v>
      </c>
      <c r="CJ23" s="217">
        <v>1.116571</v>
      </c>
      <c r="CK23" s="217">
        <v>25.834589999999999</v>
      </c>
      <c r="CL23" s="217">
        <v>4.1075679999999997</v>
      </c>
      <c r="CM23" s="217">
        <v>15</v>
      </c>
      <c r="CN23" s="217">
        <v>10.193645</v>
      </c>
      <c r="CO23" s="217">
        <v>0.933446</v>
      </c>
      <c r="CP23" s="217">
        <v>0</v>
      </c>
      <c r="CQ23" s="217">
        <v>17.733142999999998</v>
      </c>
      <c r="CR23" s="217">
        <v>0.811581</v>
      </c>
      <c r="CS23" s="217">
        <v>9.9850000000000008E-3</v>
      </c>
      <c r="CT23" s="217">
        <v>7.3656800000000002</v>
      </c>
      <c r="CU23" s="217">
        <v>161.50416200000001</v>
      </c>
      <c r="CV23" s="217">
        <v>0.885073</v>
      </c>
    </row>
    <row r="24" spans="1:100" ht="18" customHeight="1" x14ac:dyDescent="0.5">
      <c r="A24" s="222" t="s">
        <v>138</v>
      </c>
      <c r="B24" s="223" t="s">
        <v>263</v>
      </c>
      <c r="C24" s="218">
        <v>16318.064147999999</v>
      </c>
      <c r="D24" s="218">
        <v>4.2582000000000002E-2</v>
      </c>
      <c r="E24" s="218">
        <v>0</v>
      </c>
      <c r="F24" s="218">
        <v>2.7841999999999999E-2</v>
      </c>
      <c r="G24" s="218">
        <v>0.39680599999999999</v>
      </c>
      <c r="H24" s="218">
        <v>0</v>
      </c>
      <c r="I24" s="218">
        <v>2.2539999999999999E-3</v>
      </c>
      <c r="J24" s="218">
        <v>0</v>
      </c>
      <c r="K24" s="218">
        <v>0.264519</v>
      </c>
      <c r="L24" s="218">
        <v>0.150334</v>
      </c>
      <c r="M24" s="218">
        <v>2.9092E-2</v>
      </c>
      <c r="N24" s="218">
        <v>0.42137200000000002</v>
      </c>
      <c r="O24" s="218">
        <v>0</v>
      </c>
      <c r="P24" s="218">
        <v>3.3000000000000002E-2</v>
      </c>
      <c r="Q24" s="218">
        <v>0</v>
      </c>
      <c r="R24" s="218">
        <v>0</v>
      </c>
      <c r="S24" s="218">
        <v>0</v>
      </c>
      <c r="T24" s="218">
        <v>4.3601000000000001E-2</v>
      </c>
      <c r="U24" s="218">
        <v>2.9974000000000001E-2</v>
      </c>
      <c r="V24" s="218">
        <v>0.34959400000000002</v>
      </c>
      <c r="W24" s="218">
        <v>5.4833E-2</v>
      </c>
      <c r="X24" s="218">
        <v>0.13461899999999999</v>
      </c>
      <c r="Y24" s="218">
        <v>0.28423100000000001</v>
      </c>
      <c r="Z24" s="218">
        <v>0.66407700000000003</v>
      </c>
      <c r="AA24" s="218">
        <v>0</v>
      </c>
      <c r="AB24" s="218">
        <v>11.978774</v>
      </c>
      <c r="AC24" s="218">
        <v>0</v>
      </c>
      <c r="AD24" s="218">
        <v>12858.434901000001</v>
      </c>
      <c r="AE24" s="218">
        <v>0.124248</v>
      </c>
      <c r="AF24" s="218">
        <v>651.42083200000002</v>
      </c>
      <c r="AG24" s="218">
        <v>6.7279999999999996E-3</v>
      </c>
      <c r="AH24" s="218">
        <v>1978.116111</v>
      </c>
      <c r="AI24" s="218">
        <v>21.589262999999999</v>
      </c>
      <c r="AJ24" s="218">
        <v>0</v>
      </c>
      <c r="AK24" s="218">
        <v>1.7070350000000001</v>
      </c>
      <c r="AL24" s="218">
        <v>0</v>
      </c>
      <c r="AM24" s="218">
        <v>0</v>
      </c>
      <c r="AN24" s="218">
        <v>0</v>
      </c>
      <c r="AO24" s="218">
        <v>10.039777000000001</v>
      </c>
      <c r="AP24" s="218">
        <v>261.30565000000001</v>
      </c>
      <c r="AQ24" s="218">
        <v>88.993374000000003</v>
      </c>
      <c r="AR24" s="218">
        <v>5.6250000000000001E-2</v>
      </c>
      <c r="AS24" s="218">
        <v>2.4399999999999999E-4</v>
      </c>
      <c r="AT24" s="218">
        <v>0</v>
      </c>
      <c r="AU24" s="218">
        <v>0.57168799999999997</v>
      </c>
      <c r="AV24" s="218">
        <v>0.171267</v>
      </c>
      <c r="AW24" s="218">
        <v>0</v>
      </c>
      <c r="AX24" s="218">
        <v>0</v>
      </c>
      <c r="AY24" s="218">
        <v>0.157362</v>
      </c>
      <c r="AZ24" s="218">
        <v>0.11031199999999999</v>
      </c>
      <c r="BA24" s="218">
        <v>0</v>
      </c>
      <c r="BB24" s="218">
        <v>0</v>
      </c>
      <c r="BC24" s="218">
        <v>0</v>
      </c>
      <c r="BD24" s="218">
        <v>0</v>
      </c>
      <c r="BE24" s="218">
        <v>0.321322</v>
      </c>
      <c r="BF24" s="218">
        <v>0</v>
      </c>
      <c r="BG24" s="218">
        <v>40.270180000000003</v>
      </c>
      <c r="BH24" s="218">
        <v>3.557032</v>
      </c>
      <c r="BI24" s="218">
        <v>0</v>
      </c>
      <c r="BJ24" s="218">
        <v>0</v>
      </c>
      <c r="BK24" s="218">
        <v>0</v>
      </c>
      <c r="BL24" s="218">
        <v>0</v>
      </c>
      <c r="BM24" s="218">
        <v>3.2157999999999999E-2</v>
      </c>
      <c r="BN24" s="218">
        <v>0</v>
      </c>
      <c r="BO24" s="218">
        <v>0</v>
      </c>
      <c r="BP24" s="218">
        <v>0</v>
      </c>
      <c r="BQ24" s="218">
        <v>0</v>
      </c>
      <c r="BR24" s="218">
        <v>0</v>
      </c>
      <c r="BS24" s="218">
        <v>0.51614499999999996</v>
      </c>
      <c r="BT24" s="218">
        <v>1.1611119999999999</v>
      </c>
      <c r="BU24" s="218">
        <v>0.75377700000000003</v>
      </c>
      <c r="BV24" s="218">
        <v>175.822958</v>
      </c>
      <c r="BW24" s="218">
        <v>0.59075699999999998</v>
      </c>
      <c r="BX24" s="218">
        <v>0.84621999999999997</v>
      </c>
      <c r="BY24" s="218">
        <v>24.499247</v>
      </c>
      <c r="BZ24" s="218">
        <v>1.079323</v>
      </c>
      <c r="CA24" s="218">
        <v>145.270827</v>
      </c>
      <c r="CB24" s="218">
        <v>0</v>
      </c>
      <c r="CC24" s="218">
        <v>0.48447499999999999</v>
      </c>
      <c r="CD24" s="218">
        <v>5.5250000000000004E-3</v>
      </c>
      <c r="CE24" s="218">
        <v>0</v>
      </c>
      <c r="CF24" s="218">
        <v>3.381068</v>
      </c>
      <c r="CG24" s="218">
        <v>0.113006</v>
      </c>
      <c r="CH24" s="218">
        <v>19.482558000000001</v>
      </c>
      <c r="CI24" s="218">
        <v>1.1795100000000001</v>
      </c>
      <c r="CJ24" s="218">
        <v>0</v>
      </c>
      <c r="CK24" s="218">
        <v>0.74539699999999998</v>
      </c>
      <c r="CL24" s="218">
        <v>1.383121</v>
      </c>
      <c r="CM24" s="218">
        <v>0</v>
      </c>
      <c r="CN24" s="218">
        <v>8.2962989999999994</v>
      </c>
      <c r="CO24" s="218">
        <v>0.22734299999999999</v>
      </c>
      <c r="CP24" s="218">
        <v>0</v>
      </c>
      <c r="CQ24" s="218">
        <v>0</v>
      </c>
      <c r="CR24" s="218">
        <v>8.8234000000000007E-2</v>
      </c>
      <c r="CS24" s="218">
        <v>0.11093500000000001</v>
      </c>
      <c r="CT24" s="218">
        <v>2.2100999999999999E-2</v>
      </c>
      <c r="CU24" s="218">
        <v>0</v>
      </c>
      <c r="CV24" s="218">
        <v>0.110974</v>
      </c>
    </row>
    <row r="25" spans="1:100" ht="18" customHeight="1" x14ac:dyDescent="0.5">
      <c r="A25" s="220" t="s">
        <v>135</v>
      </c>
      <c r="B25" s="221" t="s">
        <v>276</v>
      </c>
      <c r="C25" s="217">
        <v>15188.098945</v>
      </c>
      <c r="D25" s="217">
        <v>6.0699999999999999E-3</v>
      </c>
      <c r="E25" s="217">
        <v>11.40859</v>
      </c>
      <c r="F25" s="217">
        <v>0.15756000000000001</v>
      </c>
      <c r="G25" s="217">
        <v>2.7581570000000002</v>
      </c>
      <c r="H25" s="217">
        <v>0.381353</v>
      </c>
      <c r="I25" s="217">
        <v>0.12007900000000001</v>
      </c>
      <c r="J25" s="217">
        <v>0</v>
      </c>
      <c r="K25" s="217">
        <v>10.924666999999999</v>
      </c>
      <c r="L25" s="217">
        <v>4.4835E-2</v>
      </c>
      <c r="M25" s="217">
        <v>0.113246</v>
      </c>
      <c r="N25" s="217">
        <v>0.11716</v>
      </c>
      <c r="O25" s="217">
        <v>5.3009000000000001E-2</v>
      </c>
      <c r="P25" s="217">
        <v>0</v>
      </c>
      <c r="Q25" s="217">
        <v>2.1222999999999999E-2</v>
      </c>
      <c r="R25" s="217">
        <v>4.1700900000000001</v>
      </c>
      <c r="S25" s="217">
        <v>1.1642300000000001</v>
      </c>
      <c r="T25" s="217">
        <v>0</v>
      </c>
      <c r="U25" s="217">
        <v>0.52470700000000003</v>
      </c>
      <c r="V25" s="217">
        <v>0.17496500000000001</v>
      </c>
      <c r="W25" s="217">
        <v>0</v>
      </c>
      <c r="X25" s="217">
        <v>2.0502609999999999</v>
      </c>
      <c r="Y25" s="217">
        <v>0.465418</v>
      </c>
      <c r="Z25" s="217">
        <v>7.329377</v>
      </c>
      <c r="AA25" s="217">
        <v>0</v>
      </c>
      <c r="AB25" s="217">
        <v>1.80013</v>
      </c>
      <c r="AC25" s="217">
        <v>0</v>
      </c>
      <c r="AD25" s="217">
        <v>10920.621907999999</v>
      </c>
      <c r="AE25" s="217">
        <v>4.0470540000000002</v>
      </c>
      <c r="AF25" s="217">
        <v>1019.739102</v>
      </c>
      <c r="AG25" s="217">
        <v>2.55307</v>
      </c>
      <c r="AH25" s="217">
        <v>621.66635799999995</v>
      </c>
      <c r="AI25" s="217">
        <v>4.6640180000000004</v>
      </c>
      <c r="AJ25" s="217">
        <v>0.24277599999999999</v>
      </c>
      <c r="AK25" s="217">
        <v>2.0257429999999998</v>
      </c>
      <c r="AL25" s="217">
        <v>3.906717</v>
      </c>
      <c r="AM25" s="217">
        <v>0</v>
      </c>
      <c r="AN25" s="217">
        <v>8.6217000000000002E-2</v>
      </c>
      <c r="AO25" s="217">
        <v>338.61515000000003</v>
      </c>
      <c r="AP25" s="217">
        <v>1928.361508</v>
      </c>
      <c r="AQ25" s="217">
        <v>104.78207</v>
      </c>
      <c r="AR25" s="217">
        <v>23.414366000000001</v>
      </c>
      <c r="AS25" s="217">
        <v>0</v>
      </c>
      <c r="AT25" s="217">
        <v>0</v>
      </c>
      <c r="AU25" s="217">
        <v>0</v>
      </c>
      <c r="AV25" s="217">
        <v>0</v>
      </c>
      <c r="AW25" s="217">
        <v>0</v>
      </c>
      <c r="AX25" s="217">
        <v>1.899424</v>
      </c>
      <c r="AY25" s="217">
        <v>7.1167579999999999</v>
      </c>
      <c r="AZ25" s="217">
        <v>1.2295E-2</v>
      </c>
      <c r="BA25" s="217">
        <v>0</v>
      </c>
      <c r="BB25" s="217">
        <v>1.381264</v>
      </c>
      <c r="BC25" s="217">
        <v>0</v>
      </c>
      <c r="BD25" s="217">
        <v>0</v>
      </c>
      <c r="BE25" s="217">
        <v>3.126976</v>
      </c>
      <c r="BF25" s="217">
        <v>0.109857</v>
      </c>
      <c r="BG25" s="217">
        <v>1.054686</v>
      </c>
      <c r="BH25" s="217">
        <v>0.52850399999999997</v>
      </c>
      <c r="BI25" s="217">
        <v>0</v>
      </c>
      <c r="BJ25" s="217">
        <v>0</v>
      </c>
      <c r="BK25" s="217">
        <v>0.101885</v>
      </c>
      <c r="BL25" s="217">
        <v>3.2600000000000001E-4</v>
      </c>
      <c r="BM25" s="217">
        <v>0.869645</v>
      </c>
      <c r="BN25" s="217">
        <v>1.291345</v>
      </c>
      <c r="BO25" s="217">
        <v>0</v>
      </c>
      <c r="BP25" s="217">
        <v>0</v>
      </c>
      <c r="BQ25" s="217">
        <v>0</v>
      </c>
      <c r="BR25" s="217">
        <v>0</v>
      </c>
      <c r="BS25" s="217">
        <v>0.11175599999999999</v>
      </c>
      <c r="BT25" s="217">
        <v>0</v>
      </c>
      <c r="BU25" s="217">
        <v>4.0890719999999998</v>
      </c>
      <c r="BV25" s="217">
        <v>0</v>
      </c>
      <c r="BW25" s="217">
        <v>0.99679799999999996</v>
      </c>
      <c r="BX25" s="217">
        <v>0.41509699999999999</v>
      </c>
      <c r="BY25" s="217">
        <v>3.4019900000000001</v>
      </c>
      <c r="BZ25" s="217">
        <v>0</v>
      </c>
      <c r="CA25" s="217">
        <v>19.234718000000001</v>
      </c>
      <c r="CB25" s="217">
        <v>36.270488</v>
      </c>
      <c r="CC25" s="217">
        <v>0.91937800000000003</v>
      </c>
      <c r="CD25" s="217">
        <v>2.5000000000000001E-2</v>
      </c>
      <c r="CE25" s="217">
        <v>0</v>
      </c>
      <c r="CF25" s="217">
        <v>2.7670309999999998</v>
      </c>
      <c r="CG25" s="217">
        <v>0</v>
      </c>
      <c r="CH25" s="217">
        <v>50.728822000000001</v>
      </c>
      <c r="CI25" s="217">
        <v>5.9590800000000002</v>
      </c>
      <c r="CJ25" s="217">
        <v>0</v>
      </c>
      <c r="CK25" s="217">
        <v>0.10793999999999999</v>
      </c>
      <c r="CL25" s="217">
        <v>0.646532</v>
      </c>
      <c r="CM25" s="217">
        <v>1.264E-2</v>
      </c>
      <c r="CN25" s="217">
        <v>0.973464</v>
      </c>
      <c r="CO25" s="217">
        <v>2.5739999999999999E-2</v>
      </c>
      <c r="CP25" s="217">
        <v>0</v>
      </c>
      <c r="CQ25" s="217">
        <v>0</v>
      </c>
      <c r="CR25" s="217">
        <v>5.0373010000000003</v>
      </c>
      <c r="CS25" s="217">
        <v>6.6622000000000001E-2</v>
      </c>
      <c r="CT25" s="217">
        <v>0</v>
      </c>
      <c r="CU25" s="217">
        <v>0</v>
      </c>
      <c r="CV25" s="217">
        <v>20.305326999999998</v>
      </c>
    </row>
    <row r="26" spans="1:100" ht="18" customHeight="1" x14ac:dyDescent="0.5">
      <c r="A26" s="222" t="s">
        <v>139</v>
      </c>
      <c r="B26" s="223" t="s">
        <v>262</v>
      </c>
      <c r="C26" s="218">
        <v>15153.847737</v>
      </c>
      <c r="D26" s="218">
        <v>1.7494769999999999</v>
      </c>
      <c r="E26" s="218">
        <v>19.422467999999999</v>
      </c>
      <c r="F26" s="218">
        <v>0.82548900000000003</v>
      </c>
      <c r="G26" s="218">
        <v>550.89042099999995</v>
      </c>
      <c r="H26" s="218">
        <v>0</v>
      </c>
      <c r="I26" s="218">
        <v>5.0999999999999997E-2</v>
      </c>
      <c r="J26" s="218">
        <v>7.9446159999999999</v>
      </c>
      <c r="K26" s="218">
        <v>96.510529000000005</v>
      </c>
      <c r="L26" s="218">
        <v>12.025454999999999</v>
      </c>
      <c r="M26" s="218">
        <v>0.51242699999999997</v>
      </c>
      <c r="N26" s="218">
        <v>2.5025979999999999</v>
      </c>
      <c r="O26" s="218">
        <v>7.9140000000000002E-2</v>
      </c>
      <c r="P26" s="218">
        <v>1.225401</v>
      </c>
      <c r="Q26" s="218">
        <v>0</v>
      </c>
      <c r="R26" s="218">
        <v>26.154250000000001</v>
      </c>
      <c r="S26" s="218">
        <v>10.195176</v>
      </c>
      <c r="T26" s="218">
        <v>34.261417000000002</v>
      </c>
      <c r="U26" s="218">
        <v>34.597524</v>
      </c>
      <c r="V26" s="218">
        <v>247.396424</v>
      </c>
      <c r="W26" s="218">
        <v>160.37240499999999</v>
      </c>
      <c r="X26" s="218">
        <v>64.892178000000001</v>
      </c>
      <c r="Y26" s="218">
        <v>169.56932399999999</v>
      </c>
      <c r="Z26" s="218">
        <v>47.817394</v>
      </c>
      <c r="AA26" s="218">
        <v>0.5</v>
      </c>
      <c r="AB26" s="218">
        <v>34.564422</v>
      </c>
      <c r="AC26" s="218">
        <v>0.27344499999999999</v>
      </c>
      <c r="AD26" s="218">
        <v>9462.3880829999998</v>
      </c>
      <c r="AE26" s="218">
        <v>5.9230720000000003</v>
      </c>
      <c r="AF26" s="218">
        <v>290.72573799999998</v>
      </c>
      <c r="AG26" s="218">
        <v>132.92595499999999</v>
      </c>
      <c r="AH26" s="218">
        <v>23.378903000000001</v>
      </c>
      <c r="AI26" s="218">
        <v>356.53974799999997</v>
      </c>
      <c r="AJ26" s="218">
        <v>140.77637300000001</v>
      </c>
      <c r="AK26" s="218">
        <v>239.466579</v>
      </c>
      <c r="AL26" s="218">
        <v>22.952106000000001</v>
      </c>
      <c r="AM26" s="218">
        <v>9.5999999999999992E-3</v>
      </c>
      <c r="AN26" s="218">
        <v>3.9950000000000003E-3</v>
      </c>
      <c r="AO26" s="218">
        <v>49.345432000000002</v>
      </c>
      <c r="AP26" s="218">
        <v>440.47692599999999</v>
      </c>
      <c r="AQ26" s="218">
        <v>10.906358000000001</v>
      </c>
      <c r="AR26" s="218">
        <v>0.82076300000000002</v>
      </c>
      <c r="AS26" s="218">
        <v>1.380039</v>
      </c>
      <c r="AT26" s="218">
        <v>0</v>
      </c>
      <c r="AU26" s="218">
        <v>39.376601999999998</v>
      </c>
      <c r="AV26" s="218">
        <v>4.0554E-2</v>
      </c>
      <c r="AW26" s="218">
        <v>7.2670999999999999E-2</v>
      </c>
      <c r="AX26" s="218">
        <v>0</v>
      </c>
      <c r="AY26" s="218">
        <v>68.471363999999994</v>
      </c>
      <c r="AZ26" s="218">
        <v>2.239341</v>
      </c>
      <c r="BA26" s="218">
        <v>0</v>
      </c>
      <c r="BB26" s="218">
        <v>6.3900000000000003E-4</v>
      </c>
      <c r="BC26" s="218">
        <v>1.1927999999999999E-2</v>
      </c>
      <c r="BD26" s="218">
        <v>0</v>
      </c>
      <c r="BE26" s="218">
        <v>0.164184</v>
      </c>
      <c r="BF26" s="218">
        <v>0.75405199999999994</v>
      </c>
      <c r="BG26" s="218">
        <v>10.443579</v>
      </c>
      <c r="BH26" s="218">
        <v>4.3540979999999996</v>
      </c>
      <c r="BI26" s="218">
        <v>0.106075</v>
      </c>
      <c r="BJ26" s="218">
        <v>6.2469999999999999E-3</v>
      </c>
      <c r="BK26" s="218">
        <v>5.6152790000000001</v>
      </c>
      <c r="BL26" s="218">
        <v>4.5512860000000002</v>
      </c>
      <c r="BM26" s="218">
        <v>8.1503949999999996</v>
      </c>
      <c r="BN26" s="218">
        <v>1.7503979999999999</v>
      </c>
      <c r="BO26" s="218">
        <v>0.47053400000000001</v>
      </c>
      <c r="BP26" s="218">
        <v>0.19047500000000001</v>
      </c>
      <c r="BQ26" s="218">
        <v>6.0569999999999999E-3</v>
      </c>
      <c r="BR26" s="218">
        <v>1.5510000000000001E-3</v>
      </c>
      <c r="BS26" s="218">
        <v>55.344110000000001</v>
      </c>
      <c r="BT26" s="218">
        <v>14.98002</v>
      </c>
      <c r="BU26" s="218">
        <v>115.346363</v>
      </c>
      <c r="BV26" s="218">
        <v>7.088883</v>
      </c>
      <c r="BW26" s="218">
        <v>21.849648999999999</v>
      </c>
      <c r="BX26" s="218">
        <v>151.22533999999999</v>
      </c>
      <c r="BY26" s="218">
        <v>7.1759779999999997</v>
      </c>
      <c r="BZ26" s="218">
        <v>0.37310700000000002</v>
      </c>
      <c r="CA26" s="218">
        <v>273.53162900000001</v>
      </c>
      <c r="CB26" s="218">
        <v>24.645057999999999</v>
      </c>
      <c r="CC26" s="218">
        <v>4.3239869999999998</v>
      </c>
      <c r="CD26" s="218">
        <v>4.4674810000000003</v>
      </c>
      <c r="CE26" s="218">
        <v>6.0085309999999996</v>
      </c>
      <c r="CF26" s="218">
        <v>18.613789000000001</v>
      </c>
      <c r="CG26" s="218">
        <v>2.6992310000000002</v>
      </c>
      <c r="CH26" s="218">
        <v>293.96837599999998</v>
      </c>
      <c r="CI26" s="218">
        <v>64.509680000000003</v>
      </c>
      <c r="CJ26" s="218">
        <v>0.87155499999999997</v>
      </c>
      <c r="CK26" s="218">
        <v>837.715644</v>
      </c>
      <c r="CL26" s="218">
        <v>0.46458100000000002</v>
      </c>
      <c r="CM26" s="218">
        <v>165.66202699999999</v>
      </c>
      <c r="CN26" s="218">
        <v>97.425261000000006</v>
      </c>
      <c r="CO26" s="218">
        <v>0.337094</v>
      </c>
      <c r="CP26" s="218">
        <v>0</v>
      </c>
      <c r="CQ26" s="218">
        <v>6.8999999999999997E-4</v>
      </c>
      <c r="CR26" s="218">
        <v>15.181552999999999</v>
      </c>
      <c r="CS26" s="218">
        <v>0.31945099999999998</v>
      </c>
      <c r="CT26" s="218">
        <v>117.87209900000001</v>
      </c>
      <c r="CU26" s="218">
        <v>0.421821</v>
      </c>
      <c r="CV26" s="218">
        <v>2.294794</v>
      </c>
    </row>
    <row r="27" spans="1:100" ht="18" customHeight="1" x14ac:dyDescent="0.5">
      <c r="A27" s="220" t="s">
        <v>194</v>
      </c>
      <c r="B27" s="221" t="s">
        <v>270</v>
      </c>
      <c r="C27" s="217">
        <v>13866.733447000001</v>
      </c>
      <c r="D27" s="217">
        <v>3.0479999999999999E-3</v>
      </c>
      <c r="E27" s="217">
        <v>0</v>
      </c>
      <c r="F27" s="217">
        <v>0.36577300000000001</v>
      </c>
      <c r="G27" s="217">
        <v>0.84427099999999999</v>
      </c>
      <c r="H27" s="217">
        <v>0</v>
      </c>
      <c r="I27" s="217">
        <v>0</v>
      </c>
      <c r="J27" s="217">
        <v>0</v>
      </c>
      <c r="K27" s="217">
        <v>2.8031190000000001</v>
      </c>
      <c r="L27" s="217">
        <v>2.48034</v>
      </c>
      <c r="M27" s="217">
        <v>0</v>
      </c>
      <c r="N27" s="217">
        <v>3.5013000000000002E-2</v>
      </c>
      <c r="O27" s="217">
        <v>0</v>
      </c>
      <c r="P27" s="217">
        <v>0</v>
      </c>
      <c r="Q27" s="217">
        <v>0</v>
      </c>
      <c r="R27" s="217">
        <v>0</v>
      </c>
      <c r="S27" s="217">
        <v>0</v>
      </c>
      <c r="T27" s="217">
        <v>0</v>
      </c>
      <c r="U27" s="217">
        <v>0</v>
      </c>
      <c r="V27" s="217">
        <v>5.1190000000000003E-3</v>
      </c>
      <c r="W27" s="217">
        <v>1.7347999999999999E-2</v>
      </c>
      <c r="X27" s="217">
        <v>4.3622000000000001E-2</v>
      </c>
      <c r="Y27" s="217">
        <v>1.2300000000000001E-4</v>
      </c>
      <c r="Z27" s="217">
        <v>0</v>
      </c>
      <c r="AA27" s="217">
        <v>0</v>
      </c>
      <c r="AB27" s="217">
        <v>12.605591</v>
      </c>
      <c r="AC27" s="217">
        <v>0</v>
      </c>
      <c r="AD27" s="217">
        <v>10441.357465999999</v>
      </c>
      <c r="AE27" s="217">
        <v>9.843674</v>
      </c>
      <c r="AF27" s="217">
        <v>576.92076499999996</v>
      </c>
      <c r="AG27" s="217">
        <v>3.458634</v>
      </c>
      <c r="AH27" s="217">
        <v>0</v>
      </c>
      <c r="AI27" s="217">
        <v>61.382013999999998</v>
      </c>
      <c r="AJ27" s="217">
        <v>2.2301980000000001</v>
      </c>
      <c r="AK27" s="217">
        <v>8.7430000000000008E-3</v>
      </c>
      <c r="AL27" s="217">
        <v>5.4122999999999998E-2</v>
      </c>
      <c r="AM27" s="217">
        <v>0</v>
      </c>
      <c r="AN27" s="217">
        <v>0</v>
      </c>
      <c r="AO27" s="217">
        <v>152.76812200000001</v>
      </c>
      <c r="AP27" s="217">
        <v>835.564751</v>
      </c>
      <c r="AQ27" s="217">
        <v>2.7241209999999998</v>
      </c>
      <c r="AR27" s="217">
        <v>13.209465</v>
      </c>
      <c r="AS27" s="217">
        <v>13.136011999999999</v>
      </c>
      <c r="AT27" s="217">
        <v>2.9791999999999999E-2</v>
      </c>
      <c r="AU27" s="217">
        <v>0.64115500000000003</v>
      </c>
      <c r="AV27" s="217">
        <v>0</v>
      </c>
      <c r="AW27" s="217">
        <v>4.0653000000000002E-2</v>
      </c>
      <c r="AX27" s="217">
        <v>0</v>
      </c>
      <c r="AY27" s="217">
        <v>0.33436199999999999</v>
      </c>
      <c r="AZ27" s="217">
        <v>1.0319E-2</v>
      </c>
      <c r="BA27" s="217">
        <v>0</v>
      </c>
      <c r="BB27" s="217">
        <v>0</v>
      </c>
      <c r="BC27" s="217">
        <v>4.2640999999999998E-2</v>
      </c>
      <c r="BD27" s="217">
        <v>7.9999999999999996E-6</v>
      </c>
      <c r="BE27" s="217">
        <v>3.864411</v>
      </c>
      <c r="BF27" s="217">
        <v>18.885632000000001</v>
      </c>
      <c r="BG27" s="217">
        <v>0.116872</v>
      </c>
      <c r="BH27" s="217">
        <v>3.5900300000000001</v>
      </c>
      <c r="BI27" s="217">
        <v>1.0895999999999999E-2</v>
      </c>
      <c r="BJ27" s="217">
        <v>2.5039630000000002</v>
      </c>
      <c r="BK27" s="217">
        <v>0</v>
      </c>
      <c r="BL27" s="217">
        <v>14.516339</v>
      </c>
      <c r="BM27" s="217">
        <v>16.348958</v>
      </c>
      <c r="BN27" s="217">
        <v>6.0186999999999997E-2</v>
      </c>
      <c r="BO27" s="217">
        <v>12.63936</v>
      </c>
      <c r="BP27" s="217">
        <v>1.0623720000000001</v>
      </c>
      <c r="BQ27" s="217">
        <v>2.5829999999999998E-3</v>
      </c>
      <c r="BR27" s="217">
        <v>0</v>
      </c>
      <c r="BS27" s="217">
        <v>0.905366</v>
      </c>
      <c r="BT27" s="217">
        <v>30.724087000000001</v>
      </c>
      <c r="BU27" s="217">
        <v>6.3204229999999999</v>
      </c>
      <c r="BV27" s="217">
        <v>187.703079</v>
      </c>
      <c r="BW27" s="217">
        <v>487.02804900000001</v>
      </c>
      <c r="BX27" s="217">
        <v>6.0281609999999999</v>
      </c>
      <c r="BY27" s="217">
        <v>11.696403</v>
      </c>
      <c r="BZ27" s="217">
        <v>0</v>
      </c>
      <c r="CA27" s="217">
        <v>345.69416100000001</v>
      </c>
      <c r="CB27" s="217">
        <v>0</v>
      </c>
      <c r="CC27" s="217">
        <v>26.330925000000001</v>
      </c>
      <c r="CD27" s="217">
        <v>0</v>
      </c>
      <c r="CE27" s="217">
        <v>2.2211419999999999</v>
      </c>
      <c r="CF27" s="217">
        <v>26.961471</v>
      </c>
      <c r="CG27" s="217">
        <v>38.008361999999998</v>
      </c>
      <c r="CH27" s="217">
        <v>71.908676999999997</v>
      </c>
      <c r="CI27" s="217">
        <v>27.380761</v>
      </c>
      <c r="CJ27" s="217">
        <v>1.778764</v>
      </c>
      <c r="CK27" s="217">
        <v>92.194484000000003</v>
      </c>
      <c r="CL27" s="217">
        <v>183.678459</v>
      </c>
      <c r="CM27" s="217">
        <v>0.12119000000000001</v>
      </c>
      <c r="CN27" s="217">
        <v>37.175676000000003</v>
      </c>
      <c r="CO27" s="217">
        <v>1.199122</v>
      </c>
      <c r="CP27" s="217">
        <v>0</v>
      </c>
      <c r="CQ27" s="217">
        <v>0.45559899999999998</v>
      </c>
      <c r="CR27" s="217">
        <v>2.0271140000000001</v>
      </c>
      <c r="CS27" s="217">
        <v>3.426199</v>
      </c>
      <c r="CT27" s="217">
        <v>0.22467999999999999</v>
      </c>
      <c r="CU27" s="217">
        <v>66.657165000000006</v>
      </c>
      <c r="CV27" s="217">
        <v>2.321936</v>
      </c>
    </row>
    <row r="28" spans="1:100" ht="18" customHeight="1" x14ac:dyDescent="0.5">
      <c r="A28" s="222" t="s">
        <v>134</v>
      </c>
      <c r="B28" s="223" t="s">
        <v>267</v>
      </c>
      <c r="C28" s="218">
        <v>13617.816796999999</v>
      </c>
      <c r="D28" s="218">
        <v>0.78264999999999996</v>
      </c>
      <c r="E28" s="218">
        <v>12.822829</v>
      </c>
      <c r="F28" s="218">
        <v>2.2442280000000001</v>
      </c>
      <c r="G28" s="218">
        <v>448.46858700000001</v>
      </c>
      <c r="H28" s="218">
        <v>0</v>
      </c>
      <c r="I28" s="218">
        <v>3.1254580000000001</v>
      </c>
      <c r="J28" s="218">
        <v>8.2415590000000005</v>
      </c>
      <c r="K28" s="218">
        <v>83.781565999999998</v>
      </c>
      <c r="L28" s="218">
        <v>92.293629999999993</v>
      </c>
      <c r="M28" s="218">
        <v>1.047607</v>
      </c>
      <c r="N28" s="218">
        <v>19.111446000000001</v>
      </c>
      <c r="O28" s="218">
        <v>5.347556</v>
      </c>
      <c r="P28" s="218">
        <v>0.28722500000000001</v>
      </c>
      <c r="Q28" s="218">
        <v>0</v>
      </c>
      <c r="R28" s="218">
        <v>191.745171</v>
      </c>
      <c r="S28" s="218">
        <v>35.248852999999997</v>
      </c>
      <c r="T28" s="218">
        <v>464.28868</v>
      </c>
      <c r="U28" s="218">
        <v>3.544028</v>
      </c>
      <c r="V28" s="218">
        <v>293.17143499999997</v>
      </c>
      <c r="W28" s="218">
        <v>83.781028000000006</v>
      </c>
      <c r="X28" s="218">
        <v>61.856642000000001</v>
      </c>
      <c r="Y28" s="218">
        <v>461.25830300000001</v>
      </c>
      <c r="Z28" s="218">
        <v>12.142125999999999</v>
      </c>
      <c r="AA28" s="218">
        <v>0</v>
      </c>
      <c r="AB28" s="218">
        <v>185.72884199999999</v>
      </c>
      <c r="AC28" s="218">
        <v>3.0123760000000002</v>
      </c>
      <c r="AD28" s="218">
        <v>5708.2053729999998</v>
      </c>
      <c r="AE28" s="218">
        <v>141.08605</v>
      </c>
      <c r="AF28" s="218">
        <v>366.31501300000002</v>
      </c>
      <c r="AG28" s="218">
        <v>148.68046100000001</v>
      </c>
      <c r="AH28" s="218">
        <v>44.797564000000001</v>
      </c>
      <c r="AI28" s="218">
        <v>20.983239000000001</v>
      </c>
      <c r="AJ28" s="218">
        <v>62.658743000000001</v>
      </c>
      <c r="AK28" s="218">
        <v>69.697365000000005</v>
      </c>
      <c r="AL28" s="218">
        <v>18.147556999999999</v>
      </c>
      <c r="AM28" s="218">
        <v>3.5000000000000001E-3</v>
      </c>
      <c r="AN28" s="218">
        <v>6.7199999999999996E-2</v>
      </c>
      <c r="AO28" s="218">
        <v>123.358694</v>
      </c>
      <c r="AP28" s="218">
        <v>2367.8610180000001</v>
      </c>
      <c r="AQ28" s="218">
        <v>32.587059000000004</v>
      </c>
      <c r="AR28" s="218">
        <v>0</v>
      </c>
      <c r="AS28" s="218">
        <v>0.179564</v>
      </c>
      <c r="AT28" s="218">
        <v>8.7900000000000006E-2</v>
      </c>
      <c r="AU28" s="218">
        <v>24.141808000000001</v>
      </c>
      <c r="AV28" s="218">
        <v>0.239728</v>
      </c>
      <c r="AW28" s="218">
        <v>6.7224000000000006E-2</v>
      </c>
      <c r="AX28" s="218">
        <v>0</v>
      </c>
      <c r="AY28" s="218">
        <v>232.64769200000001</v>
      </c>
      <c r="AZ28" s="218">
        <v>3.0344790000000001</v>
      </c>
      <c r="BA28" s="218">
        <v>0</v>
      </c>
      <c r="BB28" s="218">
        <v>0</v>
      </c>
      <c r="BC28" s="218">
        <v>0</v>
      </c>
      <c r="BD28" s="218">
        <v>0</v>
      </c>
      <c r="BE28" s="218">
        <v>14.975968999999999</v>
      </c>
      <c r="BF28" s="218">
        <v>36.820196000000003</v>
      </c>
      <c r="BG28" s="218">
        <v>10.204407</v>
      </c>
      <c r="BH28" s="218">
        <v>4.499098</v>
      </c>
      <c r="BI28" s="218">
        <v>0.56506900000000004</v>
      </c>
      <c r="BJ28" s="218">
        <v>0.155135</v>
      </c>
      <c r="BK28" s="218">
        <v>1.1682E-2</v>
      </c>
      <c r="BL28" s="218">
        <v>1.8144400000000001</v>
      </c>
      <c r="BM28" s="218">
        <v>5.2454770000000002</v>
      </c>
      <c r="BN28" s="218">
        <v>3.3630080000000002</v>
      </c>
      <c r="BO28" s="218">
        <v>9.3554999999999999E-2</v>
      </c>
      <c r="BP28" s="218">
        <v>2.6977000000000001E-2</v>
      </c>
      <c r="BQ28" s="218">
        <v>1.2E-2</v>
      </c>
      <c r="BR28" s="218">
        <v>0</v>
      </c>
      <c r="BS28" s="218">
        <v>67.018839999999997</v>
      </c>
      <c r="BT28" s="218">
        <v>191.55407400000001</v>
      </c>
      <c r="BU28" s="218">
        <v>67.255533999999997</v>
      </c>
      <c r="BV28" s="218">
        <v>21.000586999999999</v>
      </c>
      <c r="BW28" s="218">
        <v>66.702923999999996</v>
      </c>
      <c r="BX28" s="218">
        <v>81.640981999999994</v>
      </c>
      <c r="BY28" s="218">
        <v>7.7335770000000004</v>
      </c>
      <c r="BZ28" s="218">
        <v>0.88100999999999996</v>
      </c>
      <c r="CA28" s="218">
        <v>398.83459399999998</v>
      </c>
      <c r="CB28" s="218">
        <v>0</v>
      </c>
      <c r="CC28" s="218">
        <v>5.4790000000000004E-3</v>
      </c>
      <c r="CD28" s="218">
        <v>0.39558500000000002</v>
      </c>
      <c r="CE28" s="218">
        <v>1.0000000000000001E-5</v>
      </c>
      <c r="CF28" s="218">
        <v>0.64314300000000002</v>
      </c>
      <c r="CG28" s="218">
        <v>67.54616</v>
      </c>
      <c r="CH28" s="218">
        <v>45.893028999999999</v>
      </c>
      <c r="CI28" s="218">
        <v>435.79309999999998</v>
      </c>
      <c r="CJ28" s="218">
        <v>2.6737860000000002</v>
      </c>
      <c r="CK28" s="218">
        <v>156.75545700000001</v>
      </c>
      <c r="CL28" s="218">
        <v>8.3719339999999995</v>
      </c>
      <c r="CM28" s="218">
        <v>0</v>
      </c>
      <c r="CN28" s="218">
        <v>7.3536039999999998</v>
      </c>
      <c r="CO28" s="218">
        <v>0.12389</v>
      </c>
      <c r="CP28" s="218">
        <v>0</v>
      </c>
      <c r="CQ28" s="218">
        <v>0</v>
      </c>
      <c r="CR28" s="218">
        <v>14.787944</v>
      </c>
      <c r="CS28" s="218">
        <v>1.881618</v>
      </c>
      <c r="CT28" s="218">
        <v>54.756283000000003</v>
      </c>
      <c r="CU28" s="218">
        <v>1.1918E-2</v>
      </c>
      <c r="CV28" s="218">
        <v>2.2356630000000002</v>
      </c>
    </row>
    <row r="29" spans="1:100" ht="18" customHeight="1" x14ac:dyDescent="0.5">
      <c r="A29" s="220" t="s">
        <v>195</v>
      </c>
      <c r="B29" s="221" t="s">
        <v>264</v>
      </c>
      <c r="C29" s="217">
        <v>13362.283703999999</v>
      </c>
      <c r="D29" s="217">
        <v>0</v>
      </c>
      <c r="E29" s="217">
        <v>0</v>
      </c>
      <c r="F29" s="217">
        <v>1.440507</v>
      </c>
      <c r="G29" s="217">
        <v>8.5987519999999993</v>
      </c>
      <c r="H29" s="217">
        <v>0</v>
      </c>
      <c r="I29" s="217">
        <v>0</v>
      </c>
      <c r="J29" s="217">
        <v>0</v>
      </c>
      <c r="K29" s="217">
        <v>63.927796999999998</v>
      </c>
      <c r="L29" s="217">
        <v>0.93945900000000004</v>
      </c>
      <c r="M29" s="217">
        <v>0</v>
      </c>
      <c r="N29" s="217">
        <v>2.7741639999999999</v>
      </c>
      <c r="O29" s="217">
        <v>1.4801E-2</v>
      </c>
      <c r="P29" s="217">
        <v>2.9199999999999999E-3</v>
      </c>
      <c r="Q29" s="217">
        <v>0</v>
      </c>
      <c r="R29" s="217">
        <v>0.44001400000000002</v>
      </c>
      <c r="S29" s="217">
        <v>0.52691699999999997</v>
      </c>
      <c r="T29" s="217">
        <v>5.6676149999999996</v>
      </c>
      <c r="U29" s="217">
        <v>0</v>
      </c>
      <c r="V29" s="217">
        <v>0.231986</v>
      </c>
      <c r="W29" s="217">
        <v>0</v>
      </c>
      <c r="X29" s="217">
        <v>1.497034</v>
      </c>
      <c r="Y29" s="217">
        <v>0.30239300000000002</v>
      </c>
      <c r="Z29" s="217">
        <v>0</v>
      </c>
      <c r="AA29" s="217">
        <v>0</v>
      </c>
      <c r="AB29" s="217">
        <v>81.186306000000002</v>
      </c>
      <c r="AC29" s="217">
        <v>0</v>
      </c>
      <c r="AD29" s="217">
        <v>10628.622101999999</v>
      </c>
      <c r="AE29" s="217">
        <v>895.54792099999997</v>
      </c>
      <c r="AF29" s="217">
        <v>834.27801599999998</v>
      </c>
      <c r="AG29" s="217">
        <v>0</v>
      </c>
      <c r="AH29" s="217">
        <v>0.49713800000000002</v>
      </c>
      <c r="AI29" s="217">
        <v>0.663578</v>
      </c>
      <c r="AJ29" s="217">
        <v>2.054386</v>
      </c>
      <c r="AK29" s="217">
        <v>0.271812</v>
      </c>
      <c r="AL29" s="217">
        <v>3.8503999999999997E-2</v>
      </c>
      <c r="AM29" s="217">
        <v>0</v>
      </c>
      <c r="AN29" s="217">
        <v>0</v>
      </c>
      <c r="AO29" s="217">
        <v>61.365966</v>
      </c>
      <c r="AP29" s="217">
        <v>521.81355499999995</v>
      </c>
      <c r="AQ29" s="217">
        <v>29.000475999999999</v>
      </c>
      <c r="AR29" s="217">
        <v>25.254767000000001</v>
      </c>
      <c r="AS29" s="217">
        <v>4.7191999999999998E-2</v>
      </c>
      <c r="AT29" s="217">
        <v>0</v>
      </c>
      <c r="AU29" s="217">
        <v>0</v>
      </c>
      <c r="AV29" s="217">
        <v>0</v>
      </c>
      <c r="AW29" s="217">
        <v>0</v>
      </c>
      <c r="AX29" s="217">
        <v>0</v>
      </c>
      <c r="AY29" s="217">
        <v>0.27920699999999998</v>
      </c>
      <c r="AZ29" s="217">
        <v>0.21729499999999999</v>
      </c>
      <c r="BA29" s="217">
        <v>0</v>
      </c>
      <c r="BB29" s="217">
        <v>0</v>
      </c>
      <c r="BC29" s="217">
        <v>0</v>
      </c>
      <c r="BD29" s="217">
        <v>0</v>
      </c>
      <c r="BE29" s="217">
        <v>9.5624020000000005</v>
      </c>
      <c r="BF29" s="217">
        <v>0</v>
      </c>
      <c r="BG29" s="217">
        <v>5.4544740000000003</v>
      </c>
      <c r="BH29" s="217">
        <v>0</v>
      </c>
      <c r="BI29" s="217">
        <v>0</v>
      </c>
      <c r="BJ29" s="217">
        <v>0</v>
      </c>
      <c r="BK29" s="217">
        <v>0</v>
      </c>
      <c r="BL29" s="217">
        <v>0</v>
      </c>
      <c r="BM29" s="217">
        <v>3.0450999999999999E-2</v>
      </c>
      <c r="BN29" s="217">
        <v>0</v>
      </c>
      <c r="BO29" s="217">
        <v>0</v>
      </c>
      <c r="BP29" s="217">
        <v>0</v>
      </c>
      <c r="BQ29" s="217">
        <v>0</v>
      </c>
      <c r="BR29" s="217">
        <v>0</v>
      </c>
      <c r="BS29" s="217">
        <v>0.111638</v>
      </c>
      <c r="BT29" s="217">
        <v>3.2145009999999998</v>
      </c>
      <c r="BU29" s="217">
        <v>0.92547299999999999</v>
      </c>
      <c r="BV29" s="217">
        <v>4.7732999999999998E-2</v>
      </c>
      <c r="BW29" s="217">
        <v>0.60141199999999995</v>
      </c>
      <c r="BX29" s="217">
        <v>0.31217</v>
      </c>
      <c r="BY29" s="217">
        <v>1.2470000000000001E-3</v>
      </c>
      <c r="BZ29" s="217">
        <v>9.8066E-2</v>
      </c>
      <c r="CA29" s="217">
        <v>3.2506270000000002</v>
      </c>
      <c r="CB29" s="217">
        <v>0</v>
      </c>
      <c r="CC29" s="217">
        <v>0</v>
      </c>
      <c r="CD29" s="217">
        <v>8.5715E-2</v>
      </c>
      <c r="CE29" s="217">
        <v>0</v>
      </c>
      <c r="CF29" s="217">
        <v>8.1323480000000004</v>
      </c>
      <c r="CG29" s="217">
        <v>9.6599999999999995E-4</v>
      </c>
      <c r="CH29" s="217">
        <v>63.119756000000002</v>
      </c>
      <c r="CI29" s="217">
        <v>2.1303380000000001</v>
      </c>
      <c r="CJ29" s="217">
        <v>0</v>
      </c>
      <c r="CK29" s="217">
        <v>0.167382</v>
      </c>
      <c r="CL29" s="217">
        <v>0.47045599999999999</v>
      </c>
      <c r="CM29" s="217">
        <v>88.622591</v>
      </c>
      <c r="CN29" s="217">
        <v>4.5522489999999998</v>
      </c>
      <c r="CO29" s="217">
        <v>1.6156E-2</v>
      </c>
      <c r="CP29" s="217">
        <v>0.26541399999999998</v>
      </c>
      <c r="CQ29" s="217">
        <v>0</v>
      </c>
      <c r="CR29" s="217">
        <v>4.3750000000000004E-3</v>
      </c>
      <c r="CS29" s="217">
        <v>6.0990000000000003E-3</v>
      </c>
      <c r="CT29" s="217">
        <v>0.38053199999999998</v>
      </c>
      <c r="CU29" s="217">
        <v>1.7503359999999999</v>
      </c>
      <c r="CV29" s="217">
        <v>1.466221</v>
      </c>
    </row>
    <row r="30" spans="1:100" ht="18" customHeight="1" x14ac:dyDescent="0.5">
      <c r="A30" s="222" t="s">
        <v>37</v>
      </c>
      <c r="B30" s="223" t="s">
        <v>268</v>
      </c>
      <c r="C30" s="218">
        <v>12740.296526</v>
      </c>
      <c r="D30" s="218">
        <v>5.0629999999999998E-3</v>
      </c>
      <c r="E30" s="218">
        <v>7.1139780000000004</v>
      </c>
      <c r="F30" s="218">
        <v>0</v>
      </c>
      <c r="G30" s="218">
        <v>0</v>
      </c>
      <c r="H30" s="218">
        <v>0</v>
      </c>
      <c r="I30" s="218">
        <v>0</v>
      </c>
      <c r="J30" s="218">
        <v>0</v>
      </c>
      <c r="K30" s="218">
        <v>1.873764</v>
      </c>
      <c r="L30" s="218">
        <v>0</v>
      </c>
      <c r="M30" s="218">
        <v>0</v>
      </c>
      <c r="N30" s="218">
        <v>0</v>
      </c>
      <c r="O30" s="218">
        <v>0</v>
      </c>
      <c r="P30" s="218">
        <v>0</v>
      </c>
      <c r="Q30" s="218">
        <v>0</v>
      </c>
      <c r="R30" s="218">
        <v>0</v>
      </c>
      <c r="S30" s="218">
        <v>0</v>
      </c>
      <c r="T30" s="218">
        <v>0</v>
      </c>
      <c r="U30" s="218">
        <v>0</v>
      </c>
      <c r="V30" s="218">
        <v>0</v>
      </c>
      <c r="W30" s="218">
        <v>0</v>
      </c>
      <c r="X30" s="218">
        <v>0.38763999999999998</v>
      </c>
      <c r="Y30" s="218">
        <v>0</v>
      </c>
      <c r="Z30" s="218">
        <v>0</v>
      </c>
      <c r="AA30" s="218">
        <v>0</v>
      </c>
      <c r="AB30" s="218">
        <v>8.6056880000000007</v>
      </c>
      <c r="AC30" s="218">
        <v>0</v>
      </c>
      <c r="AD30" s="218">
        <v>8605.1794759999993</v>
      </c>
      <c r="AE30" s="218">
        <v>135.683863</v>
      </c>
      <c r="AF30" s="218">
        <v>22.556160999999999</v>
      </c>
      <c r="AG30" s="218">
        <v>0</v>
      </c>
      <c r="AH30" s="218">
        <v>2499.5300149999998</v>
      </c>
      <c r="AI30" s="218">
        <v>47.018526999999999</v>
      </c>
      <c r="AJ30" s="218">
        <v>0</v>
      </c>
      <c r="AK30" s="218">
        <v>0</v>
      </c>
      <c r="AL30" s="218">
        <v>0</v>
      </c>
      <c r="AM30" s="218">
        <v>0</v>
      </c>
      <c r="AN30" s="218">
        <v>0</v>
      </c>
      <c r="AO30" s="218">
        <v>15.275886</v>
      </c>
      <c r="AP30" s="218">
        <v>787.93164999999999</v>
      </c>
      <c r="AQ30" s="218">
        <v>14.674721999999999</v>
      </c>
      <c r="AR30" s="218">
        <v>0</v>
      </c>
      <c r="AS30" s="218">
        <v>0</v>
      </c>
      <c r="AT30" s="218">
        <v>0</v>
      </c>
      <c r="AU30" s="218">
        <v>0</v>
      </c>
      <c r="AV30" s="218">
        <v>0</v>
      </c>
      <c r="AW30" s="218">
        <v>0</v>
      </c>
      <c r="AX30" s="218">
        <v>0</v>
      </c>
      <c r="AY30" s="218">
        <v>0</v>
      </c>
      <c r="AZ30" s="218">
        <v>0.86934</v>
      </c>
      <c r="BA30" s="218">
        <v>0</v>
      </c>
      <c r="BB30" s="218">
        <v>0</v>
      </c>
      <c r="BC30" s="218">
        <v>0</v>
      </c>
      <c r="BD30" s="218">
        <v>0</v>
      </c>
      <c r="BE30" s="218">
        <v>1.820527</v>
      </c>
      <c r="BF30" s="218">
        <v>0</v>
      </c>
      <c r="BG30" s="218">
        <v>1.47E-3</v>
      </c>
      <c r="BH30" s="218">
        <v>0</v>
      </c>
      <c r="BI30" s="218">
        <v>0</v>
      </c>
      <c r="BJ30" s="218">
        <v>0</v>
      </c>
      <c r="BK30" s="218">
        <v>0</v>
      </c>
      <c r="BL30" s="218">
        <v>0</v>
      </c>
      <c r="BM30" s="218">
        <v>0</v>
      </c>
      <c r="BN30" s="218">
        <v>0</v>
      </c>
      <c r="BO30" s="218">
        <v>0</v>
      </c>
      <c r="BP30" s="218">
        <v>0</v>
      </c>
      <c r="BQ30" s="218">
        <v>0</v>
      </c>
      <c r="BR30" s="218">
        <v>0</v>
      </c>
      <c r="BS30" s="218">
        <v>9.1244000000000006E-2</v>
      </c>
      <c r="BT30" s="218">
        <v>0</v>
      </c>
      <c r="BU30" s="218">
        <v>3.5534840000000001</v>
      </c>
      <c r="BV30" s="218">
        <v>0</v>
      </c>
      <c r="BW30" s="218">
        <v>0</v>
      </c>
      <c r="BX30" s="218">
        <v>0.37362499999999998</v>
      </c>
      <c r="BY30" s="218">
        <v>1.0871E-2</v>
      </c>
      <c r="BZ30" s="218">
        <v>2.1395000000000001E-2</v>
      </c>
      <c r="CA30" s="218">
        <v>1.6825840000000001</v>
      </c>
      <c r="CB30" s="218">
        <v>8.5109999999999995E-3</v>
      </c>
      <c r="CC30" s="218">
        <v>0</v>
      </c>
      <c r="CD30" s="218">
        <v>0</v>
      </c>
      <c r="CE30" s="218">
        <v>0</v>
      </c>
      <c r="CF30" s="218">
        <v>0.124711</v>
      </c>
      <c r="CG30" s="218">
        <v>5.3000000000000001E-5</v>
      </c>
      <c r="CH30" s="218">
        <v>511.852711</v>
      </c>
      <c r="CI30" s="218">
        <v>0.975966</v>
      </c>
      <c r="CJ30" s="218">
        <v>4.0835999999999997E-2</v>
      </c>
      <c r="CK30" s="218">
        <v>1.605105</v>
      </c>
      <c r="CL30" s="218">
        <v>68.367405000000005</v>
      </c>
      <c r="CM30" s="218">
        <v>0</v>
      </c>
      <c r="CN30" s="218">
        <v>2.043345</v>
      </c>
      <c r="CO30" s="218">
        <v>0</v>
      </c>
      <c r="CP30" s="218">
        <v>0</v>
      </c>
      <c r="CQ30" s="218">
        <v>0</v>
      </c>
      <c r="CR30" s="218">
        <v>0</v>
      </c>
      <c r="CS30" s="218">
        <v>0.159609</v>
      </c>
      <c r="CT30" s="218">
        <v>0</v>
      </c>
      <c r="CU30" s="218">
        <v>0.75</v>
      </c>
      <c r="CV30" s="218">
        <v>0.10730199999999999</v>
      </c>
    </row>
    <row r="31" spans="1:100" ht="18" customHeight="1" x14ac:dyDescent="0.5">
      <c r="A31" s="220" t="s">
        <v>204</v>
      </c>
      <c r="B31" s="221" t="s">
        <v>272</v>
      </c>
      <c r="C31" s="217">
        <v>11889.679142999999</v>
      </c>
      <c r="D31" s="217">
        <v>1.9251000000000001E-2</v>
      </c>
      <c r="E31" s="217">
        <v>0</v>
      </c>
      <c r="F31" s="217">
        <v>24.604226000000001</v>
      </c>
      <c r="G31" s="217">
        <v>0</v>
      </c>
      <c r="H31" s="217">
        <v>0</v>
      </c>
      <c r="I31" s="217">
        <v>8.1927E-2</v>
      </c>
      <c r="J31" s="217">
        <v>0.42810700000000002</v>
      </c>
      <c r="K31" s="217">
        <v>0.83574000000000004</v>
      </c>
      <c r="L31" s="217">
        <v>0</v>
      </c>
      <c r="M31" s="217">
        <v>0</v>
      </c>
      <c r="N31" s="217">
        <v>0.30279499999999998</v>
      </c>
      <c r="O31" s="217">
        <v>0</v>
      </c>
      <c r="P31" s="217">
        <v>0</v>
      </c>
      <c r="Q31" s="217">
        <v>0</v>
      </c>
      <c r="R31" s="217">
        <v>2.9974259999999999</v>
      </c>
      <c r="S31" s="217">
        <v>0</v>
      </c>
      <c r="T31" s="217">
        <v>0.277783</v>
      </c>
      <c r="U31" s="217">
        <v>0.63615500000000003</v>
      </c>
      <c r="V31" s="217">
        <v>0.242539</v>
      </c>
      <c r="W31" s="217">
        <v>0.12565999999999999</v>
      </c>
      <c r="X31" s="217">
        <v>3.4368000000000003E-2</v>
      </c>
      <c r="Y31" s="217">
        <v>4.37E-4</v>
      </c>
      <c r="Z31" s="217">
        <v>0</v>
      </c>
      <c r="AA31" s="217">
        <v>0</v>
      </c>
      <c r="AB31" s="217">
        <v>6.7725999999999997</v>
      </c>
      <c r="AC31" s="217">
        <v>162.08106900000001</v>
      </c>
      <c r="AD31" s="217">
        <v>9043.3944140000003</v>
      </c>
      <c r="AE31" s="217">
        <v>1.5057769999999999</v>
      </c>
      <c r="AF31" s="217">
        <v>769.53346199999999</v>
      </c>
      <c r="AG31" s="217">
        <v>9.9600000000000001E-3</v>
      </c>
      <c r="AH31" s="217">
        <v>13.423755</v>
      </c>
      <c r="AI31" s="217">
        <v>5.5188759999999997</v>
      </c>
      <c r="AJ31" s="217">
        <v>2.480864</v>
      </c>
      <c r="AK31" s="217">
        <v>0.28719800000000001</v>
      </c>
      <c r="AL31" s="217">
        <v>0.18740899999999999</v>
      </c>
      <c r="AM31" s="217">
        <v>0</v>
      </c>
      <c r="AN31" s="217">
        <v>0</v>
      </c>
      <c r="AO31" s="217">
        <v>0.31972699999999998</v>
      </c>
      <c r="AP31" s="217">
        <v>911.69234900000004</v>
      </c>
      <c r="AQ31" s="217">
        <v>11.261438</v>
      </c>
      <c r="AR31" s="217">
        <v>0</v>
      </c>
      <c r="AS31" s="217">
        <v>0.76472600000000002</v>
      </c>
      <c r="AT31" s="217">
        <v>0</v>
      </c>
      <c r="AU31" s="217">
        <v>0.52016600000000002</v>
      </c>
      <c r="AV31" s="217">
        <v>0</v>
      </c>
      <c r="AW31" s="217">
        <v>0.101018</v>
      </c>
      <c r="AX31" s="217">
        <v>0</v>
      </c>
      <c r="AY31" s="217">
        <v>0.77418799999999999</v>
      </c>
      <c r="AZ31" s="217">
        <v>0.101128</v>
      </c>
      <c r="BA31" s="217">
        <v>0</v>
      </c>
      <c r="BB31" s="217">
        <v>0</v>
      </c>
      <c r="BC31" s="217">
        <v>7.9944000000000001E-2</v>
      </c>
      <c r="BD31" s="217">
        <v>0</v>
      </c>
      <c r="BE31" s="217">
        <v>2.2244899999999999</v>
      </c>
      <c r="BF31" s="217">
        <v>4.9932439999999998</v>
      </c>
      <c r="BG31" s="217">
        <v>4.2736520000000002</v>
      </c>
      <c r="BH31" s="217">
        <v>0.23685400000000001</v>
      </c>
      <c r="BI31" s="217">
        <v>0</v>
      </c>
      <c r="BJ31" s="217">
        <v>1.2810299999999999</v>
      </c>
      <c r="BK31" s="217">
        <v>0</v>
      </c>
      <c r="BL31" s="217">
        <v>1.2237100000000001</v>
      </c>
      <c r="BM31" s="217">
        <v>23.153919999999999</v>
      </c>
      <c r="BN31" s="217">
        <v>6.5430000000000002E-3</v>
      </c>
      <c r="BO31" s="217">
        <v>0.163525</v>
      </c>
      <c r="BP31" s="217">
        <v>3.0595000000000001E-2</v>
      </c>
      <c r="BQ31" s="217">
        <v>0</v>
      </c>
      <c r="BR31" s="217">
        <v>2.5500000000000002E-4</v>
      </c>
      <c r="BS31" s="217">
        <v>7.9418000000000002E-2</v>
      </c>
      <c r="BT31" s="217">
        <v>1.5873710000000001</v>
      </c>
      <c r="BU31" s="217">
        <v>6.030653</v>
      </c>
      <c r="BV31" s="217">
        <v>1.907475</v>
      </c>
      <c r="BW31" s="217">
        <v>18.092120999999999</v>
      </c>
      <c r="BX31" s="217">
        <v>0.72877700000000001</v>
      </c>
      <c r="BY31" s="217">
        <v>4.1498299999999997</v>
      </c>
      <c r="BZ31" s="217">
        <v>0.84960000000000002</v>
      </c>
      <c r="CA31" s="217">
        <v>124.06276699999999</v>
      </c>
      <c r="CB31" s="217">
        <v>0</v>
      </c>
      <c r="CC31" s="217">
        <v>0.97098799999999996</v>
      </c>
      <c r="CD31" s="217">
        <v>1.8749999999999999E-3</v>
      </c>
      <c r="CE31" s="217">
        <v>0</v>
      </c>
      <c r="CF31" s="217">
        <v>63.992282000000003</v>
      </c>
      <c r="CG31" s="217">
        <v>1.4753229999999999</v>
      </c>
      <c r="CH31" s="217">
        <v>103.239935</v>
      </c>
      <c r="CI31" s="217">
        <v>15.295059999999999</v>
      </c>
      <c r="CJ31" s="217">
        <v>0.79443299999999994</v>
      </c>
      <c r="CK31" s="217">
        <v>383.15250800000001</v>
      </c>
      <c r="CL31" s="217">
        <v>67.213948000000002</v>
      </c>
      <c r="CM31" s="217">
        <v>0.20666899999999999</v>
      </c>
      <c r="CN31" s="217">
        <v>6.937201</v>
      </c>
      <c r="CO31" s="217">
        <v>0.25208399999999997</v>
      </c>
      <c r="CP31" s="217">
        <v>5.0699999999999999E-3</v>
      </c>
      <c r="CQ31" s="217">
        <v>0</v>
      </c>
      <c r="CR31" s="217">
        <v>3.2152500000000002</v>
      </c>
      <c r="CS31" s="217">
        <v>0.72010399999999997</v>
      </c>
      <c r="CT31" s="217">
        <v>1.5206000000000001E-2</v>
      </c>
      <c r="CU31" s="217">
        <v>84.873519000000002</v>
      </c>
      <c r="CV31" s="217">
        <v>0.84537700000000005</v>
      </c>
    </row>
    <row r="32" spans="1:100" ht="18" customHeight="1" x14ac:dyDescent="0.5">
      <c r="A32" s="222" t="s">
        <v>196</v>
      </c>
      <c r="B32" s="223" t="s">
        <v>269</v>
      </c>
      <c r="C32" s="218">
        <v>9930.2674239999997</v>
      </c>
      <c r="D32" s="218">
        <v>0.118468</v>
      </c>
      <c r="E32" s="218">
        <v>7.2764999999999996E-2</v>
      </c>
      <c r="F32" s="218">
        <v>3.559164</v>
      </c>
      <c r="G32" s="218">
        <v>0.41382000000000002</v>
      </c>
      <c r="H32" s="218">
        <v>0</v>
      </c>
      <c r="I32" s="218">
        <v>0</v>
      </c>
      <c r="J32" s="218">
        <v>0</v>
      </c>
      <c r="K32" s="218">
        <v>8.4043759999999992</v>
      </c>
      <c r="L32" s="218">
        <v>1E-3</v>
      </c>
      <c r="M32" s="218">
        <v>0.25379400000000002</v>
      </c>
      <c r="N32" s="218">
        <v>0.29644100000000001</v>
      </c>
      <c r="O32" s="218">
        <v>0</v>
      </c>
      <c r="P32" s="218">
        <v>0</v>
      </c>
      <c r="Q32" s="218">
        <v>0</v>
      </c>
      <c r="R32" s="218">
        <v>0</v>
      </c>
      <c r="S32" s="218">
        <v>0</v>
      </c>
      <c r="T32" s="218">
        <v>3.4795229999999999</v>
      </c>
      <c r="U32" s="218">
        <v>0</v>
      </c>
      <c r="V32" s="218">
        <v>0.97395299999999996</v>
      </c>
      <c r="W32" s="218">
        <v>1.2581020000000001</v>
      </c>
      <c r="X32" s="218">
        <v>3.6935999999999997E-2</v>
      </c>
      <c r="Y32" s="218">
        <v>0.96724699999999997</v>
      </c>
      <c r="Z32" s="218">
        <v>0.54655100000000001</v>
      </c>
      <c r="AA32" s="218">
        <v>0</v>
      </c>
      <c r="AB32" s="218">
        <v>73.943095</v>
      </c>
      <c r="AC32" s="218">
        <v>0</v>
      </c>
      <c r="AD32" s="218">
        <v>7781.4767339999999</v>
      </c>
      <c r="AE32" s="218">
        <v>194.06681900000001</v>
      </c>
      <c r="AF32" s="218">
        <v>357.78627799999998</v>
      </c>
      <c r="AG32" s="218">
        <v>4.3907000000000002E-2</v>
      </c>
      <c r="AH32" s="218">
        <v>392.58137900000003</v>
      </c>
      <c r="AI32" s="218">
        <v>8.0555909999999997</v>
      </c>
      <c r="AJ32" s="218">
        <v>0.17558099999999999</v>
      </c>
      <c r="AK32" s="218">
        <v>1.2660530000000001</v>
      </c>
      <c r="AL32" s="218">
        <v>1.306746</v>
      </c>
      <c r="AM32" s="218">
        <v>0</v>
      </c>
      <c r="AN32" s="218">
        <v>0</v>
      </c>
      <c r="AO32" s="218">
        <v>177.276714</v>
      </c>
      <c r="AP32" s="218">
        <v>661.06417699999997</v>
      </c>
      <c r="AQ32" s="218">
        <v>7.0781619999999998</v>
      </c>
      <c r="AR32" s="218">
        <v>0</v>
      </c>
      <c r="AS32" s="218">
        <v>0</v>
      </c>
      <c r="AT32" s="218">
        <v>0</v>
      </c>
      <c r="AU32" s="218">
        <v>0</v>
      </c>
      <c r="AV32" s="218">
        <v>0</v>
      </c>
      <c r="AW32" s="218">
        <v>0</v>
      </c>
      <c r="AX32" s="218">
        <v>0</v>
      </c>
      <c r="AY32" s="218">
        <v>99.983856000000003</v>
      </c>
      <c r="AZ32" s="218">
        <v>2.5669999999999998E-3</v>
      </c>
      <c r="BA32" s="218">
        <v>0</v>
      </c>
      <c r="BB32" s="218">
        <v>0</v>
      </c>
      <c r="BC32" s="218">
        <v>0</v>
      </c>
      <c r="BD32" s="218">
        <v>0</v>
      </c>
      <c r="BE32" s="218">
        <v>2.8802669999999999</v>
      </c>
      <c r="BF32" s="218">
        <v>1.2003520000000001</v>
      </c>
      <c r="BG32" s="218">
        <v>1.120187</v>
      </c>
      <c r="BH32" s="218">
        <v>8.6593000000000003E-2</v>
      </c>
      <c r="BI32" s="218">
        <v>0</v>
      </c>
      <c r="BJ32" s="218">
        <v>0</v>
      </c>
      <c r="BK32" s="218">
        <v>0</v>
      </c>
      <c r="BL32" s="218">
        <v>1.5076000000000001E-2</v>
      </c>
      <c r="BM32" s="218">
        <v>0.26313799999999998</v>
      </c>
      <c r="BN32" s="218">
        <v>1.178E-3</v>
      </c>
      <c r="BO32" s="218">
        <v>0</v>
      </c>
      <c r="BP32" s="218">
        <v>0</v>
      </c>
      <c r="BQ32" s="218">
        <v>0</v>
      </c>
      <c r="BR32" s="218">
        <v>0</v>
      </c>
      <c r="BS32" s="218">
        <v>10.576316</v>
      </c>
      <c r="BT32" s="218">
        <v>0</v>
      </c>
      <c r="BU32" s="218">
        <v>4.6507360000000002</v>
      </c>
      <c r="BV32" s="218">
        <v>0</v>
      </c>
      <c r="BW32" s="218">
        <v>3.055625</v>
      </c>
      <c r="BX32" s="218">
        <v>3.8276330000000001</v>
      </c>
      <c r="BY32" s="218">
        <v>0.32413799999999998</v>
      </c>
      <c r="BZ32" s="218">
        <v>0.35746099999999997</v>
      </c>
      <c r="CA32" s="218">
        <v>40.64781</v>
      </c>
      <c r="CB32" s="218">
        <v>0</v>
      </c>
      <c r="CC32" s="218">
        <v>1.832392</v>
      </c>
      <c r="CD32" s="218">
        <v>0</v>
      </c>
      <c r="CE32" s="218">
        <v>0</v>
      </c>
      <c r="CF32" s="218">
        <v>1.29108</v>
      </c>
      <c r="CG32" s="218">
        <v>1.590908</v>
      </c>
      <c r="CH32" s="218">
        <v>49.680621000000002</v>
      </c>
      <c r="CI32" s="218">
        <v>4.7083510000000004</v>
      </c>
      <c r="CJ32" s="218">
        <v>0</v>
      </c>
      <c r="CK32" s="218">
        <v>8.2507079999999995</v>
      </c>
      <c r="CL32" s="218">
        <v>1.4554309999999999</v>
      </c>
      <c r="CM32" s="218">
        <v>0</v>
      </c>
      <c r="CN32" s="218">
        <v>2.928607</v>
      </c>
      <c r="CO32" s="218">
        <v>5.7299999999999997E-2</v>
      </c>
      <c r="CP32" s="218">
        <v>0</v>
      </c>
      <c r="CQ32" s="218">
        <v>11.545154</v>
      </c>
      <c r="CR32" s="218">
        <v>0.71665699999999999</v>
      </c>
      <c r="CS32" s="218">
        <v>0</v>
      </c>
      <c r="CT32" s="218">
        <v>0.118561</v>
      </c>
      <c r="CU32" s="218">
        <v>0</v>
      </c>
      <c r="CV32" s="218">
        <v>0.59534399999999998</v>
      </c>
    </row>
    <row r="33" spans="1:100" ht="18" customHeight="1" x14ac:dyDescent="0.5">
      <c r="A33" s="220" t="s">
        <v>212</v>
      </c>
      <c r="B33" s="221" t="s">
        <v>274</v>
      </c>
      <c r="C33" s="217">
        <v>8853.5267100000001</v>
      </c>
      <c r="D33" s="217">
        <v>77.197641000000004</v>
      </c>
      <c r="E33" s="217">
        <v>379.83757800000001</v>
      </c>
      <c r="F33" s="217">
        <v>37.632539000000001</v>
      </c>
      <c r="G33" s="217">
        <v>1064.5261969999999</v>
      </c>
      <c r="H33" s="217">
        <v>4.1999999999999998E-5</v>
      </c>
      <c r="I33" s="217">
        <v>0.48072999999999999</v>
      </c>
      <c r="J33" s="217">
        <v>45.352997999999999</v>
      </c>
      <c r="K33" s="217">
        <v>171.97710499999999</v>
      </c>
      <c r="L33" s="217">
        <v>113.208324</v>
      </c>
      <c r="M33" s="217">
        <v>1.341901</v>
      </c>
      <c r="N33" s="217">
        <v>7.2436239999999996</v>
      </c>
      <c r="O33" s="217">
        <v>12.031988</v>
      </c>
      <c r="P33" s="217">
        <v>11.19989</v>
      </c>
      <c r="Q33" s="217">
        <v>0</v>
      </c>
      <c r="R33" s="217">
        <v>168.71109799999999</v>
      </c>
      <c r="S33" s="217">
        <v>102.091703</v>
      </c>
      <c r="T33" s="217">
        <v>112.499843</v>
      </c>
      <c r="U33" s="217">
        <v>48.750920999999998</v>
      </c>
      <c r="V33" s="217">
        <v>369.298856</v>
      </c>
      <c r="W33" s="217">
        <v>195.576739</v>
      </c>
      <c r="X33" s="217">
        <v>103.60552300000001</v>
      </c>
      <c r="Y33" s="217">
        <v>128.172246</v>
      </c>
      <c r="Z33" s="217">
        <v>18.706282999999999</v>
      </c>
      <c r="AA33" s="217">
        <v>3.1399999999999999E-4</v>
      </c>
      <c r="AB33" s="217">
        <v>102.097731</v>
      </c>
      <c r="AC33" s="217">
        <v>2.9399999999999999E-2</v>
      </c>
      <c r="AD33" s="217">
        <v>105.071708</v>
      </c>
      <c r="AE33" s="217">
        <v>38.184507000000004</v>
      </c>
      <c r="AF33" s="217">
        <v>69.67465</v>
      </c>
      <c r="AG33" s="217">
        <v>198.09878699999999</v>
      </c>
      <c r="AH33" s="217">
        <v>19.892282000000002</v>
      </c>
      <c r="AI33" s="217">
        <v>77.547528999999997</v>
      </c>
      <c r="AJ33" s="217">
        <v>162.033627</v>
      </c>
      <c r="AK33" s="217">
        <v>503.68696699999998</v>
      </c>
      <c r="AL33" s="217">
        <v>87.58605</v>
      </c>
      <c r="AM33" s="217">
        <v>0</v>
      </c>
      <c r="AN33" s="217">
        <v>0.52929099999999996</v>
      </c>
      <c r="AO33" s="217">
        <v>131.62285299999999</v>
      </c>
      <c r="AP33" s="217">
        <v>502.21328399999999</v>
      </c>
      <c r="AQ33" s="217">
        <v>7.4311309999999997</v>
      </c>
      <c r="AR33" s="217">
        <v>0</v>
      </c>
      <c r="AS33" s="217">
        <v>0.82657400000000003</v>
      </c>
      <c r="AT33" s="217">
        <v>0</v>
      </c>
      <c r="AU33" s="217">
        <v>66.339915000000005</v>
      </c>
      <c r="AV33" s="217">
        <v>4.5020999999999999E-2</v>
      </c>
      <c r="AW33" s="217">
        <v>0.18365799999999999</v>
      </c>
      <c r="AX33" s="217">
        <v>0</v>
      </c>
      <c r="AY33" s="217">
        <v>251.275532</v>
      </c>
      <c r="AZ33" s="217">
        <v>8.8809900000000006</v>
      </c>
      <c r="BA33" s="217">
        <v>0</v>
      </c>
      <c r="BB33" s="217">
        <v>0.15168000000000001</v>
      </c>
      <c r="BC33" s="217">
        <v>6.6839999999999998E-3</v>
      </c>
      <c r="BD33" s="217">
        <v>2.0839999999999999E-3</v>
      </c>
      <c r="BE33" s="217">
        <v>3.7336670000000001</v>
      </c>
      <c r="BF33" s="217">
        <v>2.7259389999999999</v>
      </c>
      <c r="BG33" s="217">
        <v>9.4069140000000004</v>
      </c>
      <c r="BH33" s="217">
        <v>8.7376559999999994</v>
      </c>
      <c r="BI33" s="217">
        <v>0.646235</v>
      </c>
      <c r="BJ33" s="217">
        <v>0.238622</v>
      </c>
      <c r="BK33" s="217">
        <v>3.5533600000000001</v>
      </c>
      <c r="BL33" s="217">
        <v>43.962567</v>
      </c>
      <c r="BM33" s="217">
        <v>24.463612000000001</v>
      </c>
      <c r="BN33" s="217">
        <v>11.522273999999999</v>
      </c>
      <c r="BO33" s="217">
        <v>3.9272960000000001</v>
      </c>
      <c r="BP33" s="217">
        <v>6.1827360000000002</v>
      </c>
      <c r="BQ33" s="217">
        <v>0.49696200000000001</v>
      </c>
      <c r="BR33" s="217">
        <v>0.61170100000000005</v>
      </c>
      <c r="BS33" s="217">
        <v>170.24457200000001</v>
      </c>
      <c r="BT33" s="217">
        <v>33.421649000000002</v>
      </c>
      <c r="BU33" s="217">
        <v>97.816688999999997</v>
      </c>
      <c r="BV33" s="217">
        <v>469.58719400000001</v>
      </c>
      <c r="BW33" s="217">
        <v>240.084013</v>
      </c>
      <c r="BX33" s="217">
        <v>325.76446900000002</v>
      </c>
      <c r="BY33" s="217">
        <v>24.597351</v>
      </c>
      <c r="BZ33" s="217">
        <v>13.605267</v>
      </c>
      <c r="CA33" s="217">
        <v>232.88383400000001</v>
      </c>
      <c r="CB33" s="217">
        <v>4.0000000000000002E-4</v>
      </c>
      <c r="CC33" s="217">
        <v>2.6938819999999999</v>
      </c>
      <c r="CD33" s="217">
        <v>11.265306000000001</v>
      </c>
      <c r="CE33" s="217">
        <v>1.051E-2</v>
      </c>
      <c r="CF33" s="217">
        <v>48.153897000000001</v>
      </c>
      <c r="CG33" s="217">
        <v>8.6022660000000002</v>
      </c>
      <c r="CH33" s="217">
        <v>468.81884000000002</v>
      </c>
      <c r="CI33" s="217">
        <v>575.84969100000001</v>
      </c>
      <c r="CJ33" s="217">
        <v>3.4405830000000002</v>
      </c>
      <c r="CK33" s="217">
        <v>130.661642</v>
      </c>
      <c r="CL33" s="217">
        <v>0.16891300000000001</v>
      </c>
      <c r="CM33" s="217">
        <v>77.431869000000006</v>
      </c>
      <c r="CN33" s="217">
        <v>79.594296999999997</v>
      </c>
      <c r="CO33" s="217">
        <v>1.597394</v>
      </c>
      <c r="CP33" s="217">
        <v>0</v>
      </c>
      <c r="CQ33" s="217">
        <v>0</v>
      </c>
      <c r="CR33" s="217">
        <v>72.577324000000004</v>
      </c>
      <c r="CS33" s="217">
        <v>2.448731</v>
      </c>
      <c r="CT33" s="217">
        <v>82.449792000000002</v>
      </c>
      <c r="CU33" s="217">
        <v>52.809133000000003</v>
      </c>
      <c r="CV33" s="217">
        <v>3.881643</v>
      </c>
    </row>
    <row r="34" spans="1:100" ht="18" customHeight="1" x14ac:dyDescent="0.5">
      <c r="A34" s="222" t="s">
        <v>160</v>
      </c>
      <c r="B34" s="223" t="s">
        <v>273</v>
      </c>
      <c r="C34" s="218">
        <v>8551.3984209999999</v>
      </c>
      <c r="D34" s="218">
        <v>0</v>
      </c>
      <c r="E34" s="218">
        <v>0</v>
      </c>
      <c r="F34" s="218">
        <v>0</v>
      </c>
      <c r="G34" s="218">
        <v>0</v>
      </c>
      <c r="H34" s="218">
        <v>0</v>
      </c>
      <c r="I34" s="218">
        <v>0</v>
      </c>
      <c r="J34" s="218">
        <v>0</v>
      </c>
      <c r="K34" s="218">
        <v>1.1717999999999999E-2</v>
      </c>
      <c r="L34" s="218">
        <v>0</v>
      </c>
      <c r="M34" s="218">
        <v>0</v>
      </c>
      <c r="N34" s="218">
        <v>0</v>
      </c>
      <c r="O34" s="218">
        <v>0</v>
      </c>
      <c r="P34" s="218">
        <v>0</v>
      </c>
      <c r="Q34" s="218">
        <v>0</v>
      </c>
      <c r="R34" s="218">
        <v>0</v>
      </c>
      <c r="S34" s="218">
        <v>0</v>
      </c>
      <c r="T34" s="218">
        <v>0</v>
      </c>
      <c r="U34" s="218">
        <v>0</v>
      </c>
      <c r="V34" s="218">
        <v>0</v>
      </c>
      <c r="W34" s="218">
        <v>0</v>
      </c>
      <c r="X34" s="218">
        <v>0</v>
      </c>
      <c r="Y34" s="218">
        <v>0</v>
      </c>
      <c r="Z34" s="218">
        <v>0</v>
      </c>
      <c r="AA34" s="218">
        <v>0</v>
      </c>
      <c r="AB34" s="218">
        <v>2.2986339999999998</v>
      </c>
      <c r="AC34" s="218">
        <v>0</v>
      </c>
      <c r="AD34" s="218">
        <v>8491.5754730000008</v>
      </c>
      <c r="AE34" s="218">
        <v>0</v>
      </c>
      <c r="AF34" s="218">
        <v>0</v>
      </c>
      <c r="AG34" s="218">
        <v>0</v>
      </c>
      <c r="AH34" s="218">
        <v>2.9070900000000002</v>
      </c>
      <c r="AI34" s="218">
        <v>0</v>
      </c>
      <c r="AJ34" s="218">
        <v>0</v>
      </c>
      <c r="AK34" s="218">
        <v>0</v>
      </c>
      <c r="AL34" s="218">
        <v>0</v>
      </c>
      <c r="AM34" s="218">
        <v>0</v>
      </c>
      <c r="AN34" s="218">
        <v>0</v>
      </c>
      <c r="AO34" s="218">
        <v>0</v>
      </c>
      <c r="AP34" s="218">
        <v>54.578411000000003</v>
      </c>
      <c r="AQ34" s="218">
        <v>0</v>
      </c>
      <c r="AR34" s="218">
        <v>0</v>
      </c>
      <c r="AS34" s="218">
        <v>0</v>
      </c>
      <c r="AT34" s="218">
        <v>0</v>
      </c>
      <c r="AU34" s="218">
        <v>0</v>
      </c>
      <c r="AV34" s="218">
        <v>0</v>
      </c>
      <c r="AW34" s="218">
        <v>0</v>
      </c>
      <c r="AX34" s="218">
        <v>0</v>
      </c>
      <c r="AY34" s="218">
        <v>0</v>
      </c>
      <c r="AZ34" s="218">
        <v>0</v>
      </c>
      <c r="BA34" s="218">
        <v>0</v>
      </c>
      <c r="BB34" s="218">
        <v>0</v>
      </c>
      <c r="BC34" s="218">
        <v>0</v>
      </c>
      <c r="BD34" s="218">
        <v>0</v>
      </c>
      <c r="BE34" s="218">
        <v>0</v>
      </c>
      <c r="BF34" s="218">
        <v>0</v>
      </c>
      <c r="BG34" s="218">
        <v>0</v>
      </c>
      <c r="BH34" s="218">
        <v>0</v>
      </c>
      <c r="BI34" s="218">
        <v>0</v>
      </c>
      <c r="BJ34" s="218">
        <v>0</v>
      </c>
      <c r="BK34" s="218">
        <v>0</v>
      </c>
      <c r="BL34" s="218">
        <v>0</v>
      </c>
      <c r="BM34" s="218">
        <v>0</v>
      </c>
      <c r="BN34" s="218">
        <v>0</v>
      </c>
      <c r="BO34" s="218">
        <v>0</v>
      </c>
      <c r="BP34" s="218">
        <v>0</v>
      </c>
      <c r="BQ34" s="218">
        <v>0</v>
      </c>
      <c r="BR34" s="218">
        <v>0</v>
      </c>
      <c r="BS34" s="218">
        <v>0</v>
      </c>
      <c r="BT34" s="218">
        <v>0</v>
      </c>
      <c r="BU34" s="218">
        <v>0</v>
      </c>
      <c r="BV34" s="218">
        <v>0</v>
      </c>
      <c r="BW34" s="218">
        <v>0</v>
      </c>
      <c r="BX34" s="218">
        <v>0</v>
      </c>
      <c r="BY34" s="218">
        <v>0</v>
      </c>
      <c r="BZ34" s="218">
        <v>0</v>
      </c>
      <c r="CA34" s="218">
        <v>0</v>
      </c>
      <c r="CB34" s="218">
        <v>0</v>
      </c>
      <c r="CC34" s="218">
        <v>0</v>
      </c>
      <c r="CD34" s="218">
        <v>0</v>
      </c>
      <c r="CE34" s="218">
        <v>0</v>
      </c>
      <c r="CF34" s="218">
        <v>0</v>
      </c>
      <c r="CG34" s="218">
        <v>0</v>
      </c>
      <c r="CH34" s="218">
        <v>1.013E-3</v>
      </c>
      <c r="CI34" s="218">
        <v>0</v>
      </c>
      <c r="CJ34" s="218">
        <v>0</v>
      </c>
      <c r="CK34" s="218">
        <v>0</v>
      </c>
      <c r="CL34" s="218">
        <v>0</v>
      </c>
      <c r="CM34" s="218">
        <v>0</v>
      </c>
      <c r="CN34" s="218">
        <v>0</v>
      </c>
      <c r="CO34" s="218">
        <v>0</v>
      </c>
      <c r="CP34" s="218">
        <v>0</v>
      </c>
      <c r="CQ34" s="218">
        <v>0</v>
      </c>
      <c r="CR34" s="218">
        <v>0</v>
      </c>
      <c r="CS34" s="218">
        <v>0</v>
      </c>
      <c r="CT34" s="218">
        <v>0</v>
      </c>
      <c r="CU34" s="218">
        <v>0</v>
      </c>
      <c r="CV34" s="218">
        <v>2.6082000000000001E-2</v>
      </c>
    </row>
    <row r="35" spans="1:100" ht="18" customHeight="1" x14ac:dyDescent="0.5">
      <c r="A35" s="220" t="s">
        <v>35</v>
      </c>
      <c r="B35" s="221" t="s">
        <v>265</v>
      </c>
      <c r="C35" s="217">
        <v>8468.5271470000007</v>
      </c>
      <c r="D35" s="217">
        <v>0.19628699999999999</v>
      </c>
      <c r="E35" s="217">
        <v>0</v>
      </c>
      <c r="F35" s="217">
        <v>19.991609</v>
      </c>
      <c r="G35" s="217">
        <v>0.14197100000000001</v>
      </c>
      <c r="H35" s="217">
        <v>0</v>
      </c>
      <c r="I35" s="217">
        <v>0</v>
      </c>
      <c r="J35" s="217">
        <v>0</v>
      </c>
      <c r="K35" s="217">
        <v>22.100003000000001</v>
      </c>
      <c r="L35" s="217">
        <v>0.11781899999999999</v>
      </c>
      <c r="M35" s="217">
        <v>0</v>
      </c>
      <c r="N35" s="217">
        <v>0.23135700000000001</v>
      </c>
      <c r="O35" s="217">
        <v>0</v>
      </c>
      <c r="P35" s="217">
        <v>7.515E-3</v>
      </c>
      <c r="Q35" s="217">
        <v>0</v>
      </c>
      <c r="R35" s="217">
        <v>464.09431000000001</v>
      </c>
      <c r="S35" s="217">
        <v>0</v>
      </c>
      <c r="T35" s="217">
        <v>0.199874</v>
      </c>
      <c r="U35" s="217">
        <v>1.6671499999999999</v>
      </c>
      <c r="V35" s="217">
        <v>1.0644370000000001</v>
      </c>
      <c r="W35" s="217">
        <v>0.81329099999999999</v>
      </c>
      <c r="X35" s="217">
        <v>0.75843099999999997</v>
      </c>
      <c r="Y35" s="217">
        <v>7.6910999999999993E-2</v>
      </c>
      <c r="Z35" s="217">
        <v>0</v>
      </c>
      <c r="AA35" s="217">
        <v>2.3041800000000001</v>
      </c>
      <c r="AB35" s="217">
        <v>4.0041640000000003</v>
      </c>
      <c r="AC35" s="217">
        <v>0</v>
      </c>
      <c r="AD35" s="217">
        <v>5943.7460870000004</v>
      </c>
      <c r="AE35" s="217">
        <v>5.2472919999999998</v>
      </c>
      <c r="AF35" s="217">
        <v>782.33754399999998</v>
      </c>
      <c r="AG35" s="217">
        <v>1.1937469999999999</v>
      </c>
      <c r="AH35" s="217">
        <v>0</v>
      </c>
      <c r="AI35" s="217">
        <v>0.40995300000000001</v>
      </c>
      <c r="AJ35" s="217">
        <v>14.336385999999999</v>
      </c>
      <c r="AK35" s="217">
        <v>3.7504000000000003E-2</v>
      </c>
      <c r="AL35" s="217">
        <v>0</v>
      </c>
      <c r="AM35" s="217">
        <v>0</v>
      </c>
      <c r="AN35" s="217">
        <v>0</v>
      </c>
      <c r="AO35" s="217">
        <v>16.761185999999999</v>
      </c>
      <c r="AP35" s="217">
        <v>75.240261000000004</v>
      </c>
      <c r="AQ35" s="217">
        <v>47.798990000000003</v>
      </c>
      <c r="AR35" s="217">
        <v>0</v>
      </c>
      <c r="AS35" s="217">
        <v>0.77613299999999996</v>
      </c>
      <c r="AT35" s="217">
        <v>0</v>
      </c>
      <c r="AU35" s="217">
        <v>1.1953419999999999</v>
      </c>
      <c r="AV35" s="217">
        <v>0</v>
      </c>
      <c r="AW35" s="217">
        <v>0</v>
      </c>
      <c r="AX35" s="217">
        <v>0</v>
      </c>
      <c r="AY35" s="217">
        <v>0.16721</v>
      </c>
      <c r="AZ35" s="217">
        <v>0.60885100000000003</v>
      </c>
      <c r="BA35" s="217">
        <v>0</v>
      </c>
      <c r="BB35" s="217">
        <v>0</v>
      </c>
      <c r="BC35" s="217">
        <v>0</v>
      </c>
      <c r="BD35" s="217">
        <v>0</v>
      </c>
      <c r="BE35" s="217">
        <v>30.748083999999999</v>
      </c>
      <c r="BF35" s="217">
        <v>0.21283299999999999</v>
      </c>
      <c r="BG35" s="217">
        <v>5.8709009999999999</v>
      </c>
      <c r="BH35" s="217">
        <v>8.1255629999999996</v>
      </c>
      <c r="BI35" s="217">
        <v>5.9199999999999997E-4</v>
      </c>
      <c r="BJ35" s="217">
        <v>2.72E-4</v>
      </c>
      <c r="BK35" s="217">
        <v>0</v>
      </c>
      <c r="BL35" s="217">
        <v>0.52242100000000002</v>
      </c>
      <c r="BM35" s="217">
        <v>0.48720999999999998</v>
      </c>
      <c r="BN35" s="217">
        <v>0.203544</v>
      </c>
      <c r="BO35" s="217">
        <v>2.4662660000000001</v>
      </c>
      <c r="BP35" s="217">
        <v>1.3300000000000001E-4</v>
      </c>
      <c r="BQ35" s="217">
        <v>0</v>
      </c>
      <c r="BR35" s="217">
        <v>0</v>
      </c>
      <c r="BS35" s="217">
        <v>0.112154</v>
      </c>
      <c r="BT35" s="217">
        <v>32.385368999999997</v>
      </c>
      <c r="BU35" s="217">
        <v>1.4655609999999999</v>
      </c>
      <c r="BV35" s="217">
        <v>0</v>
      </c>
      <c r="BW35" s="217">
        <v>0.58984099999999995</v>
      </c>
      <c r="BX35" s="217">
        <v>35.152808999999998</v>
      </c>
      <c r="BY35" s="217">
        <v>45.188859000000001</v>
      </c>
      <c r="BZ35" s="217">
        <v>5.1450000000000003E-2</v>
      </c>
      <c r="CA35" s="217">
        <v>211.65502599999999</v>
      </c>
      <c r="CB35" s="217">
        <v>0</v>
      </c>
      <c r="CC35" s="217">
        <v>1.3439E-2</v>
      </c>
      <c r="CD35" s="217">
        <v>0.142794</v>
      </c>
      <c r="CE35" s="217">
        <v>8.7999999999999998E-5</v>
      </c>
      <c r="CF35" s="217">
        <v>4.0576660000000002</v>
      </c>
      <c r="CG35" s="217">
        <v>15.430152</v>
      </c>
      <c r="CH35" s="217">
        <v>384.73098499999998</v>
      </c>
      <c r="CI35" s="217">
        <v>111.162775</v>
      </c>
      <c r="CJ35" s="217">
        <v>2.2515079999999998</v>
      </c>
      <c r="CK35" s="217">
        <v>13.652457999999999</v>
      </c>
      <c r="CL35" s="217">
        <v>26.310033000000001</v>
      </c>
      <c r="CM35" s="217">
        <v>0</v>
      </c>
      <c r="CN35" s="217">
        <v>100.061035</v>
      </c>
      <c r="CO35" s="217">
        <v>3.9169000000000002E-2</v>
      </c>
      <c r="CP35" s="217">
        <v>1.5945000000000001E-2</v>
      </c>
      <c r="CQ35" s="217">
        <v>0</v>
      </c>
      <c r="CR35" s="217">
        <v>1.0885020000000001</v>
      </c>
      <c r="CS35" s="217">
        <v>24.727371999999999</v>
      </c>
      <c r="CT35" s="217">
        <v>0.47144200000000003</v>
      </c>
      <c r="CU35" s="217">
        <v>2.6599999999999999E-2</v>
      </c>
      <c r="CV35" s="217">
        <v>1.4805010000000001</v>
      </c>
    </row>
    <row r="36" spans="1:100" ht="18" customHeight="1" x14ac:dyDescent="0.5">
      <c r="A36" s="222" t="s">
        <v>33</v>
      </c>
      <c r="B36" s="223" t="s">
        <v>271</v>
      </c>
      <c r="C36" s="218">
        <v>8468.1893259999997</v>
      </c>
      <c r="D36" s="218">
        <v>6.0035999999999999E-2</v>
      </c>
      <c r="E36" s="218">
        <v>0</v>
      </c>
      <c r="F36" s="218">
        <v>0</v>
      </c>
      <c r="G36" s="218">
        <v>2.033623</v>
      </c>
      <c r="H36" s="218">
        <v>0</v>
      </c>
      <c r="I36" s="218">
        <v>0</v>
      </c>
      <c r="J36" s="218">
        <v>7.9670000000000005E-2</v>
      </c>
      <c r="K36" s="218">
        <v>2.6147130000000001</v>
      </c>
      <c r="L36" s="218">
        <v>1.0473749999999999</v>
      </c>
      <c r="M36" s="218">
        <v>0</v>
      </c>
      <c r="N36" s="218">
        <v>1.1716000000000001E-2</v>
      </c>
      <c r="O36" s="218">
        <v>0</v>
      </c>
      <c r="P36" s="218">
        <v>4.4999999999999997E-3</v>
      </c>
      <c r="Q36" s="218">
        <v>0</v>
      </c>
      <c r="R36" s="218">
        <v>1.0718970000000001</v>
      </c>
      <c r="S36" s="218">
        <v>0</v>
      </c>
      <c r="T36" s="218">
        <v>0</v>
      </c>
      <c r="U36" s="218">
        <v>0</v>
      </c>
      <c r="V36" s="218">
        <v>2.0019459999999998</v>
      </c>
      <c r="W36" s="218">
        <v>3.5247980000000001</v>
      </c>
      <c r="X36" s="218">
        <v>0</v>
      </c>
      <c r="Y36" s="218">
        <v>1.1763969999999999</v>
      </c>
      <c r="Z36" s="218">
        <v>0</v>
      </c>
      <c r="AA36" s="218">
        <v>0</v>
      </c>
      <c r="AB36" s="218">
        <v>10.314114999999999</v>
      </c>
      <c r="AC36" s="218">
        <v>65.152640000000005</v>
      </c>
      <c r="AD36" s="218">
        <v>59.650801999999999</v>
      </c>
      <c r="AE36" s="218">
        <v>11.057808</v>
      </c>
      <c r="AF36" s="218">
        <v>3551.4036040000001</v>
      </c>
      <c r="AG36" s="218">
        <v>32.627670000000002</v>
      </c>
      <c r="AH36" s="218">
        <v>0</v>
      </c>
      <c r="AI36" s="218">
        <v>323.17594700000001</v>
      </c>
      <c r="AJ36" s="218">
        <v>4.0400780000000003</v>
      </c>
      <c r="AK36" s="218">
        <v>0</v>
      </c>
      <c r="AL36" s="218">
        <v>0</v>
      </c>
      <c r="AM36" s="218">
        <v>0</v>
      </c>
      <c r="AN36" s="218">
        <v>0</v>
      </c>
      <c r="AO36" s="218">
        <v>9.1984790000000007</v>
      </c>
      <c r="AP36" s="218">
        <v>2232.9097499999998</v>
      </c>
      <c r="AQ36" s="218">
        <v>267.964225</v>
      </c>
      <c r="AR36" s="218">
        <v>0</v>
      </c>
      <c r="AS36" s="218">
        <v>1.3056890000000001</v>
      </c>
      <c r="AT36" s="218">
        <v>0</v>
      </c>
      <c r="AU36" s="218">
        <v>0.719696</v>
      </c>
      <c r="AV36" s="218">
        <v>2.8040000000000001E-3</v>
      </c>
      <c r="AW36" s="218">
        <v>4.1211999999999999E-2</v>
      </c>
      <c r="AX36" s="218">
        <v>0</v>
      </c>
      <c r="AY36" s="218">
        <v>0.107575</v>
      </c>
      <c r="AZ36" s="218">
        <v>3.5609999999999999E-3</v>
      </c>
      <c r="BA36" s="218">
        <v>0</v>
      </c>
      <c r="BB36" s="218">
        <v>0</v>
      </c>
      <c r="BC36" s="218">
        <v>0</v>
      </c>
      <c r="BD36" s="218">
        <v>0</v>
      </c>
      <c r="BE36" s="218">
        <v>18.09179</v>
      </c>
      <c r="BF36" s="218">
        <v>0.44159199999999998</v>
      </c>
      <c r="BG36" s="218">
        <v>28.659859999999998</v>
      </c>
      <c r="BH36" s="218">
        <v>14.169413</v>
      </c>
      <c r="BI36" s="218">
        <v>0</v>
      </c>
      <c r="BJ36" s="218">
        <v>0.48555599999999999</v>
      </c>
      <c r="BK36" s="218">
        <v>0</v>
      </c>
      <c r="BL36" s="218">
        <v>0</v>
      </c>
      <c r="BM36" s="218">
        <v>38.526932000000002</v>
      </c>
      <c r="BN36" s="218">
        <v>0</v>
      </c>
      <c r="BO36" s="218">
        <v>0</v>
      </c>
      <c r="BP36" s="218">
        <v>0</v>
      </c>
      <c r="BQ36" s="218">
        <v>0</v>
      </c>
      <c r="BR36" s="218">
        <v>0</v>
      </c>
      <c r="BS36" s="218">
        <v>0.78041499999999997</v>
      </c>
      <c r="BT36" s="218">
        <v>14.88289</v>
      </c>
      <c r="BU36" s="218">
        <v>3.483733</v>
      </c>
      <c r="BV36" s="218">
        <v>19.063395</v>
      </c>
      <c r="BW36" s="218">
        <v>3.21E-4</v>
      </c>
      <c r="BX36" s="218">
        <v>13.490904</v>
      </c>
      <c r="BY36" s="218">
        <v>67.164531999999994</v>
      </c>
      <c r="BZ36" s="218">
        <v>2.4129999999999999E-2</v>
      </c>
      <c r="CA36" s="218">
        <v>196.06121300000001</v>
      </c>
      <c r="CB36" s="218">
        <v>0</v>
      </c>
      <c r="CC36" s="218">
        <v>0</v>
      </c>
      <c r="CD36" s="218">
        <v>0</v>
      </c>
      <c r="CE36" s="218">
        <v>0.53176500000000004</v>
      </c>
      <c r="CF36" s="218">
        <v>0.79519700000000004</v>
      </c>
      <c r="CG36" s="218">
        <v>5.9599999999999996E-4</v>
      </c>
      <c r="CH36" s="218">
        <v>1270.159414</v>
      </c>
      <c r="CI36" s="218">
        <v>61.841006</v>
      </c>
      <c r="CJ36" s="218">
        <v>3.7940000000000002E-2</v>
      </c>
      <c r="CK36" s="218">
        <v>31.450880999999999</v>
      </c>
      <c r="CL36" s="218">
        <v>36.933228</v>
      </c>
      <c r="CM36" s="218">
        <v>0</v>
      </c>
      <c r="CN36" s="218">
        <v>33.511780000000002</v>
      </c>
      <c r="CO36" s="218">
        <v>0</v>
      </c>
      <c r="CP36" s="218">
        <v>0</v>
      </c>
      <c r="CQ36" s="218">
        <v>0</v>
      </c>
      <c r="CR36" s="218">
        <v>0.67282600000000004</v>
      </c>
      <c r="CS36" s="218">
        <v>31.735655999999999</v>
      </c>
      <c r="CT36" s="218">
        <v>1.5157E-2</v>
      </c>
      <c r="CU36" s="218">
        <v>1.5789709999999999</v>
      </c>
      <c r="CV36" s="218">
        <v>0.29590499999999997</v>
      </c>
    </row>
    <row r="37" spans="1:100" ht="18" customHeight="1" x14ac:dyDescent="0.5">
      <c r="A37" s="220" t="s">
        <v>213</v>
      </c>
      <c r="B37" s="221" t="s">
        <v>280</v>
      </c>
      <c r="C37" s="217">
        <v>8077.6390309999997</v>
      </c>
      <c r="D37" s="217">
        <v>112.5849</v>
      </c>
      <c r="E37" s="217">
        <v>17.929655</v>
      </c>
      <c r="F37" s="217">
        <v>34.249231000000002</v>
      </c>
      <c r="G37" s="217">
        <v>51.334601999999997</v>
      </c>
      <c r="H37" s="217">
        <v>0</v>
      </c>
      <c r="I37" s="217">
        <v>1.142577</v>
      </c>
      <c r="J37" s="217">
        <v>56.98507</v>
      </c>
      <c r="K37" s="217">
        <v>77.967029999999994</v>
      </c>
      <c r="L37" s="217">
        <v>44.614379999999997</v>
      </c>
      <c r="M37" s="217">
        <v>1.294527</v>
      </c>
      <c r="N37" s="217">
        <v>2.1152839999999999</v>
      </c>
      <c r="O37" s="217">
        <v>9.4702129999999993</v>
      </c>
      <c r="P37" s="217">
        <v>1.8108219999999999</v>
      </c>
      <c r="Q37" s="217">
        <v>2.872E-3</v>
      </c>
      <c r="R37" s="217">
        <v>19.134076</v>
      </c>
      <c r="S37" s="217">
        <v>8.8282830000000008</v>
      </c>
      <c r="T37" s="217">
        <v>33.415900000000001</v>
      </c>
      <c r="U37" s="217">
        <v>33.412137000000001</v>
      </c>
      <c r="V37" s="217">
        <v>150.86821499999999</v>
      </c>
      <c r="W37" s="217">
        <v>33.849850000000004</v>
      </c>
      <c r="X37" s="217">
        <v>26.470663999999999</v>
      </c>
      <c r="Y37" s="217">
        <v>49.130493000000001</v>
      </c>
      <c r="Z37" s="217">
        <v>19.359933000000002</v>
      </c>
      <c r="AA37" s="217">
        <v>0.29222999999999999</v>
      </c>
      <c r="AB37" s="217">
        <v>59.059328999999998</v>
      </c>
      <c r="AC37" s="217">
        <v>2.527463</v>
      </c>
      <c r="AD37" s="217">
        <v>223.81835599999999</v>
      </c>
      <c r="AE37" s="217">
        <v>16.396056000000002</v>
      </c>
      <c r="AF37" s="217">
        <v>20.426587999999999</v>
      </c>
      <c r="AG37" s="217">
        <v>3.3876569999999999</v>
      </c>
      <c r="AH37" s="217">
        <v>3.6842920000000001</v>
      </c>
      <c r="AI37" s="217">
        <v>39.989786000000002</v>
      </c>
      <c r="AJ37" s="217">
        <v>92.762522000000004</v>
      </c>
      <c r="AK37" s="217">
        <v>91.526999000000004</v>
      </c>
      <c r="AL37" s="217">
        <v>0.94476300000000002</v>
      </c>
      <c r="AM37" s="217">
        <v>6.8999999999999997E-5</v>
      </c>
      <c r="AN37" s="217">
        <v>7.1999999999999998E-3</v>
      </c>
      <c r="AO37" s="217">
        <v>47.765988999999998</v>
      </c>
      <c r="AP37" s="217">
        <v>203.262755</v>
      </c>
      <c r="AQ37" s="217">
        <v>3.9673579999999999</v>
      </c>
      <c r="AR37" s="217">
        <v>5.1500000000000005E-4</v>
      </c>
      <c r="AS37" s="217">
        <v>0.79608400000000001</v>
      </c>
      <c r="AT37" s="217">
        <v>6.8333000000000005E-2</v>
      </c>
      <c r="AU37" s="217">
        <v>8.7560230000000008</v>
      </c>
      <c r="AV37" s="217">
        <v>0.161526</v>
      </c>
      <c r="AW37" s="217">
        <v>0.893509</v>
      </c>
      <c r="AX37" s="217">
        <v>0.156918</v>
      </c>
      <c r="AY37" s="217">
        <v>94.769963000000004</v>
      </c>
      <c r="AZ37" s="217">
        <v>7.9333349999999996</v>
      </c>
      <c r="BA37" s="217">
        <v>0</v>
      </c>
      <c r="BB37" s="217">
        <v>3.3300000000000003E-2</v>
      </c>
      <c r="BC37" s="217">
        <v>0.211033</v>
      </c>
      <c r="BD37" s="217">
        <v>3.5263000000000003E-2</v>
      </c>
      <c r="BE37" s="217">
        <v>3.8308000000000002E-2</v>
      </c>
      <c r="BF37" s="217">
        <v>2.6992569999999998</v>
      </c>
      <c r="BG37" s="217">
        <v>9.7603279999999994</v>
      </c>
      <c r="BH37" s="217">
        <v>14.642441</v>
      </c>
      <c r="BI37" s="217">
        <v>0.20794899999999999</v>
      </c>
      <c r="BJ37" s="217">
        <v>0.20245199999999999</v>
      </c>
      <c r="BK37" s="217">
        <v>4.8481670000000001</v>
      </c>
      <c r="BL37" s="217">
        <v>3.2455799999999999</v>
      </c>
      <c r="BM37" s="217">
        <v>23.141570000000002</v>
      </c>
      <c r="BN37" s="217">
        <v>3.8871220000000002</v>
      </c>
      <c r="BO37" s="217">
        <v>2.0567039999999999</v>
      </c>
      <c r="BP37" s="217">
        <v>4.7557</v>
      </c>
      <c r="BQ37" s="217">
        <v>9.6726000000000006E-2</v>
      </c>
      <c r="BR37" s="217">
        <v>3.0575000000000001E-2</v>
      </c>
      <c r="BS37" s="217">
        <v>80.595974999999996</v>
      </c>
      <c r="BT37" s="217">
        <v>20.59919</v>
      </c>
      <c r="BU37" s="217">
        <v>24.117374000000002</v>
      </c>
      <c r="BV37" s="217">
        <v>271.73204600000003</v>
      </c>
      <c r="BW37" s="217">
        <v>15.571694000000001</v>
      </c>
      <c r="BX37" s="217">
        <v>59.304009999999998</v>
      </c>
      <c r="BY37" s="217">
        <v>7.6328509999999996</v>
      </c>
      <c r="BZ37" s="217">
        <v>17.934919000000001</v>
      </c>
      <c r="CA37" s="217">
        <v>29.172588000000001</v>
      </c>
      <c r="CB37" s="217">
        <v>27.526406000000001</v>
      </c>
      <c r="CC37" s="217">
        <v>1.5997269999999999</v>
      </c>
      <c r="CD37" s="217">
        <v>2.1460279999999998</v>
      </c>
      <c r="CE37" s="217">
        <v>1.47E-3</v>
      </c>
      <c r="CF37" s="217">
        <v>16.196835</v>
      </c>
      <c r="CG37" s="217">
        <v>2.721698</v>
      </c>
      <c r="CH37" s="217">
        <v>922.29947000000004</v>
      </c>
      <c r="CI37" s="217">
        <v>170.747187</v>
      </c>
      <c r="CJ37" s="217">
        <v>2.752993</v>
      </c>
      <c r="CK37" s="217">
        <v>1982.8744879999999</v>
      </c>
      <c r="CL37" s="217">
        <v>12.163416</v>
      </c>
      <c r="CM37" s="217">
        <v>2438.3134340000001</v>
      </c>
      <c r="CN37" s="217">
        <v>53.631076</v>
      </c>
      <c r="CO37" s="217">
        <v>43.308771</v>
      </c>
      <c r="CP37" s="217">
        <v>6.5241999999999994E-2</v>
      </c>
      <c r="CQ37" s="217">
        <v>0.15784999999999999</v>
      </c>
      <c r="CR37" s="217">
        <v>51.144019999999998</v>
      </c>
      <c r="CS37" s="217">
        <v>2.4047079999999998</v>
      </c>
      <c r="CT37" s="217">
        <v>17.948437999999999</v>
      </c>
      <c r="CU37" s="217">
        <v>19.031635000000001</v>
      </c>
      <c r="CV37" s="217">
        <v>4.7246870000000003</v>
      </c>
    </row>
    <row r="38" spans="1:100" ht="18" customHeight="1" x14ac:dyDescent="0.5">
      <c r="A38" s="222" t="s">
        <v>47</v>
      </c>
      <c r="B38" s="223" t="s">
        <v>283</v>
      </c>
      <c r="C38" s="218">
        <v>7909.4091070000004</v>
      </c>
      <c r="D38" s="218">
        <v>0.72501199999999999</v>
      </c>
      <c r="E38" s="218">
        <v>0</v>
      </c>
      <c r="F38" s="218">
        <v>3.3550999999999997E-2</v>
      </c>
      <c r="G38" s="218">
        <v>0.61662300000000003</v>
      </c>
      <c r="H38" s="218">
        <v>0</v>
      </c>
      <c r="I38" s="218">
        <v>0</v>
      </c>
      <c r="J38" s="218">
        <v>4.0375000000000001E-2</v>
      </c>
      <c r="K38" s="218">
        <v>39.897481999999997</v>
      </c>
      <c r="L38" s="218">
        <v>0.86711300000000002</v>
      </c>
      <c r="M38" s="218">
        <v>0.22192400000000001</v>
      </c>
      <c r="N38" s="218">
        <v>3.1286000000000001E-2</v>
      </c>
      <c r="O38" s="218">
        <v>7.3678999999999994E-2</v>
      </c>
      <c r="P38" s="218">
        <v>0.25836300000000001</v>
      </c>
      <c r="Q38" s="218">
        <v>1.8409999999999999E-2</v>
      </c>
      <c r="R38" s="218">
        <v>3.231481</v>
      </c>
      <c r="S38" s="218">
        <v>3.5999999999999999E-3</v>
      </c>
      <c r="T38" s="218">
        <v>2.5764360000000002</v>
      </c>
      <c r="U38" s="218">
        <v>0.52390199999999998</v>
      </c>
      <c r="V38" s="218">
        <v>1.6669989999999999</v>
      </c>
      <c r="W38" s="218">
        <v>2.4972660000000002</v>
      </c>
      <c r="X38" s="218">
        <v>0.64586900000000003</v>
      </c>
      <c r="Y38" s="218">
        <v>7.6277419999999996</v>
      </c>
      <c r="Z38" s="218">
        <v>0</v>
      </c>
      <c r="AA38" s="218">
        <v>0</v>
      </c>
      <c r="AB38" s="218">
        <v>0.54274</v>
      </c>
      <c r="AC38" s="218">
        <v>0</v>
      </c>
      <c r="AD38" s="218">
        <v>2757.5360030000002</v>
      </c>
      <c r="AE38" s="218">
        <v>3.2900299999999998</v>
      </c>
      <c r="AF38" s="218">
        <v>0.22653799999999999</v>
      </c>
      <c r="AG38" s="218">
        <v>1.054341</v>
      </c>
      <c r="AH38" s="218">
        <v>1.195357</v>
      </c>
      <c r="AI38" s="218">
        <v>3.7094860000000001</v>
      </c>
      <c r="AJ38" s="218">
        <v>10.785436000000001</v>
      </c>
      <c r="AK38" s="218">
        <v>0.28389199999999998</v>
      </c>
      <c r="AL38" s="218">
        <v>1.08E-4</v>
      </c>
      <c r="AM38" s="218">
        <v>7.5574000000000002E-2</v>
      </c>
      <c r="AN38" s="218">
        <v>0</v>
      </c>
      <c r="AO38" s="218">
        <v>46.972363999999999</v>
      </c>
      <c r="AP38" s="218">
        <v>304.18805300000002</v>
      </c>
      <c r="AQ38" s="218">
        <v>48.207875000000001</v>
      </c>
      <c r="AR38" s="218">
        <v>0</v>
      </c>
      <c r="AS38" s="218">
        <v>0.76165099999999997</v>
      </c>
      <c r="AT38" s="218">
        <v>5.9443999999999997E-2</v>
      </c>
      <c r="AU38" s="218">
        <v>5.5674739999999998</v>
      </c>
      <c r="AV38" s="218">
        <v>0.64441700000000002</v>
      </c>
      <c r="AW38" s="218">
        <v>1.225E-3</v>
      </c>
      <c r="AX38" s="218">
        <v>0</v>
      </c>
      <c r="AY38" s="218">
        <v>0.31294</v>
      </c>
      <c r="AZ38" s="218">
        <v>0.79555299999999995</v>
      </c>
      <c r="BA38" s="218">
        <v>0</v>
      </c>
      <c r="BB38" s="218">
        <v>0.17643800000000001</v>
      </c>
      <c r="BC38" s="218">
        <v>0</v>
      </c>
      <c r="BD38" s="218">
        <v>0</v>
      </c>
      <c r="BE38" s="218">
        <v>2.826527</v>
      </c>
      <c r="BF38" s="218">
        <v>8.3692410000000006</v>
      </c>
      <c r="BG38" s="218">
        <v>2.772472</v>
      </c>
      <c r="BH38" s="218">
        <v>2.0023309999999999</v>
      </c>
      <c r="BI38" s="218">
        <v>2.3553999999999999E-2</v>
      </c>
      <c r="BJ38" s="218">
        <v>0.109252</v>
      </c>
      <c r="BK38" s="218">
        <v>1.3359999999999999E-3</v>
      </c>
      <c r="BL38" s="218">
        <v>0.16184699999999999</v>
      </c>
      <c r="BM38" s="218">
        <v>4.0331450000000002</v>
      </c>
      <c r="BN38" s="218">
        <v>0.484655</v>
      </c>
      <c r="BO38" s="218">
        <v>1.9090860000000001</v>
      </c>
      <c r="BP38" s="218">
        <v>4.2731999999999999E-2</v>
      </c>
      <c r="BQ38" s="218">
        <v>0</v>
      </c>
      <c r="BR38" s="218">
        <v>0.29076099999999999</v>
      </c>
      <c r="BS38" s="218">
        <v>2.656695</v>
      </c>
      <c r="BT38" s="218">
        <v>5.0145929999999996</v>
      </c>
      <c r="BU38" s="218">
        <v>16.504218000000002</v>
      </c>
      <c r="BV38" s="218">
        <v>494.50380699999999</v>
      </c>
      <c r="BW38" s="218">
        <v>1.2784390000000001</v>
      </c>
      <c r="BX38" s="218">
        <v>31.126335000000001</v>
      </c>
      <c r="BY38" s="218">
        <v>4.4076069999999996</v>
      </c>
      <c r="BZ38" s="218">
        <v>1.8612E-2</v>
      </c>
      <c r="CA38" s="218">
        <v>262.38796000000002</v>
      </c>
      <c r="CB38" s="218">
        <v>3.275782</v>
      </c>
      <c r="CC38" s="218">
        <v>2.8636029999999999</v>
      </c>
      <c r="CD38" s="218">
        <v>0.13957900000000001</v>
      </c>
      <c r="CE38" s="218">
        <v>4.2483719999999998</v>
      </c>
      <c r="CF38" s="218">
        <v>2.0407250000000001</v>
      </c>
      <c r="CG38" s="218">
        <v>0.62065300000000001</v>
      </c>
      <c r="CH38" s="218">
        <v>1917.8628120000001</v>
      </c>
      <c r="CI38" s="218">
        <v>108.456202</v>
      </c>
      <c r="CJ38" s="218">
        <v>3.5844659999999999</v>
      </c>
      <c r="CK38" s="218">
        <v>46.216419000000002</v>
      </c>
      <c r="CL38" s="218">
        <v>185.49723700000001</v>
      </c>
      <c r="CM38" s="218">
        <v>0.133523</v>
      </c>
      <c r="CN38" s="218">
        <v>73.812038999999999</v>
      </c>
      <c r="CO38" s="218">
        <v>5.1941179999999996</v>
      </c>
      <c r="CP38" s="218">
        <v>6.5539999999999999E-3</v>
      </c>
      <c r="CQ38" s="218">
        <v>1.041E-3</v>
      </c>
      <c r="CR38" s="218">
        <v>3.7160470000000001</v>
      </c>
      <c r="CS38" s="218">
        <v>149.69305600000001</v>
      </c>
      <c r="CT38" s="218">
        <v>7.3770000000000002E-2</v>
      </c>
      <c r="CU38" s="218">
        <v>1263.0416290000001</v>
      </c>
      <c r="CV38" s="218">
        <v>50.062224999999998</v>
      </c>
    </row>
    <row r="39" spans="1:100" ht="18" customHeight="1" x14ac:dyDescent="0.5">
      <c r="A39" s="220" t="s">
        <v>147</v>
      </c>
      <c r="B39" s="221" t="s">
        <v>287</v>
      </c>
      <c r="C39" s="217">
        <v>6476.9209929999997</v>
      </c>
      <c r="D39" s="217">
        <v>4.4465999999999999E-2</v>
      </c>
      <c r="E39" s="217">
        <v>0</v>
      </c>
      <c r="F39" s="217">
        <v>0</v>
      </c>
      <c r="G39" s="217">
        <v>3.7368839999999999</v>
      </c>
      <c r="H39" s="217">
        <v>0</v>
      </c>
      <c r="I39" s="217">
        <v>0</v>
      </c>
      <c r="J39" s="217">
        <v>0</v>
      </c>
      <c r="K39" s="217">
        <v>0.34592699999999998</v>
      </c>
      <c r="L39" s="217">
        <v>0</v>
      </c>
      <c r="M39" s="217">
        <v>0</v>
      </c>
      <c r="N39" s="217">
        <v>2.929E-2</v>
      </c>
      <c r="O39" s="217">
        <v>0</v>
      </c>
      <c r="P39" s="217">
        <v>0</v>
      </c>
      <c r="Q39" s="217">
        <v>0</v>
      </c>
      <c r="R39" s="217">
        <v>0</v>
      </c>
      <c r="S39" s="217">
        <v>0</v>
      </c>
      <c r="T39" s="217">
        <v>0.46125699999999997</v>
      </c>
      <c r="U39" s="217">
        <v>0</v>
      </c>
      <c r="V39" s="217">
        <v>0.82259300000000002</v>
      </c>
      <c r="W39" s="217">
        <v>0</v>
      </c>
      <c r="X39" s="217">
        <v>0.20466599999999999</v>
      </c>
      <c r="Y39" s="217">
        <v>0</v>
      </c>
      <c r="Z39" s="217">
        <v>0</v>
      </c>
      <c r="AA39" s="217">
        <v>0</v>
      </c>
      <c r="AB39" s="217">
        <v>0</v>
      </c>
      <c r="AC39" s="217">
        <v>0</v>
      </c>
      <c r="AD39" s="217">
        <v>6161.3635960000001</v>
      </c>
      <c r="AE39" s="217">
        <v>4.7627999999999997E-2</v>
      </c>
      <c r="AF39" s="217">
        <v>22.040194</v>
      </c>
      <c r="AG39" s="217">
        <v>0</v>
      </c>
      <c r="AH39" s="217">
        <v>71.184938000000002</v>
      </c>
      <c r="AI39" s="217">
        <v>0.14924299999999999</v>
      </c>
      <c r="AJ39" s="217">
        <v>0</v>
      </c>
      <c r="AK39" s="217">
        <v>0</v>
      </c>
      <c r="AL39" s="217">
        <v>0</v>
      </c>
      <c r="AM39" s="217">
        <v>0</v>
      </c>
      <c r="AN39" s="217">
        <v>0</v>
      </c>
      <c r="AO39" s="217">
        <v>4.9812139999999996</v>
      </c>
      <c r="AP39" s="217">
        <v>162.94168300000001</v>
      </c>
      <c r="AQ39" s="217">
        <v>0.19326299999999999</v>
      </c>
      <c r="AR39" s="217">
        <v>0</v>
      </c>
      <c r="AS39" s="217">
        <v>0</v>
      </c>
      <c r="AT39" s="217">
        <v>0</v>
      </c>
      <c r="AU39" s="217">
        <v>0</v>
      </c>
      <c r="AV39" s="217">
        <v>0</v>
      </c>
      <c r="AW39" s="217">
        <v>1.36E-4</v>
      </c>
      <c r="AX39" s="217">
        <v>0</v>
      </c>
      <c r="AY39" s="217">
        <v>0.16012100000000001</v>
      </c>
      <c r="AZ39" s="217">
        <v>1.8259999999999999E-3</v>
      </c>
      <c r="BA39" s="217">
        <v>0</v>
      </c>
      <c r="BB39" s="217">
        <v>0</v>
      </c>
      <c r="BC39" s="217">
        <v>0</v>
      </c>
      <c r="BD39" s="217">
        <v>0</v>
      </c>
      <c r="BE39" s="217">
        <v>0</v>
      </c>
      <c r="BF39" s="217">
        <v>0</v>
      </c>
      <c r="BG39" s="217">
        <v>0</v>
      </c>
      <c r="BH39" s="217">
        <v>0</v>
      </c>
      <c r="BI39" s="217">
        <v>0</v>
      </c>
      <c r="BJ39" s="217">
        <v>0</v>
      </c>
      <c r="BK39" s="217">
        <v>0</v>
      </c>
      <c r="BL39" s="217">
        <v>0</v>
      </c>
      <c r="BM39" s="217">
        <v>0.20092099999999999</v>
      </c>
      <c r="BN39" s="217">
        <v>0.33721000000000001</v>
      </c>
      <c r="BO39" s="217">
        <v>0</v>
      </c>
      <c r="BP39" s="217">
        <v>0</v>
      </c>
      <c r="BQ39" s="217">
        <v>0</v>
      </c>
      <c r="BR39" s="217">
        <v>0</v>
      </c>
      <c r="BS39" s="217">
        <v>0.42771199999999998</v>
      </c>
      <c r="BT39" s="217">
        <v>1.556233</v>
      </c>
      <c r="BU39" s="217">
        <v>0.124365</v>
      </c>
      <c r="BV39" s="217">
        <v>0</v>
      </c>
      <c r="BW39" s="217">
        <v>0</v>
      </c>
      <c r="BX39" s="217">
        <v>0.20432600000000001</v>
      </c>
      <c r="BY39" s="217">
        <v>1.482578</v>
      </c>
      <c r="BZ39" s="217">
        <v>0</v>
      </c>
      <c r="CA39" s="217">
        <v>0</v>
      </c>
      <c r="CB39" s="217">
        <v>0</v>
      </c>
      <c r="CC39" s="217">
        <v>0</v>
      </c>
      <c r="CD39" s="217">
        <v>1.1438E-2</v>
      </c>
      <c r="CE39" s="217">
        <v>0</v>
      </c>
      <c r="CF39" s="217">
        <v>2.2745000000000001E-2</v>
      </c>
      <c r="CG39" s="217">
        <v>0</v>
      </c>
      <c r="CH39" s="217">
        <v>4.8916380000000004</v>
      </c>
      <c r="CI39" s="217">
        <v>1.7450779999999999</v>
      </c>
      <c r="CJ39" s="217">
        <v>0</v>
      </c>
      <c r="CK39" s="217">
        <v>8.4114129999999996</v>
      </c>
      <c r="CL39" s="217">
        <v>4.3021209999999996</v>
      </c>
      <c r="CM39" s="217">
        <v>0</v>
      </c>
      <c r="CN39" s="217">
        <v>9.8569000000000004E-2</v>
      </c>
      <c r="CO39" s="217">
        <v>0</v>
      </c>
      <c r="CP39" s="217">
        <v>0</v>
      </c>
      <c r="CQ39" s="217">
        <v>0</v>
      </c>
      <c r="CR39" s="217">
        <v>0.98853500000000005</v>
      </c>
      <c r="CS39" s="217">
        <v>0</v>
      </c>
      <c r="CT39" s="217">
        <v>0.119266</v>
      </c>
      <c r="CU39" s="217">
        <v>0</v>
      </c>
      <c r="CV39" s="217">
        <v>23.28792</v>
      </c>
    </row>
    <row r="40" spans="1:100" ht="18" customHeight="1" x14ac:dyDescent="0.5">
      <c r="A40" s="222" t="s">
        <v>40</v>
      </c>
      <c r="B40" s="223" t="s">
        <v>278</v>
      </c>
      <c r="C40" s="218">
        <v>6444.8715519999996</v>
      </c>
      <c r="D40" s="218">
        <v>4.0006E-2</v>
      </c>
      <c r="E40" s="218">
        <v>0</v>
      </c>
      <c r="F40" s="218">
        <v>0</v>
      </c>
      <c r="G40" s="218">
        <v>6.817202</v>
      </c>
      <c r="H40" s="218">
        <v>0</v>
      </c>
      <c r="I40" s="218">
        <v>0</v>
      </c>
      <c r="J40" s="218">
        <v>6.4832000000000001E-2</v>
      </c>
      <c r="K40" s="218">
        <v>23.910353000000001</v>
      </c>
      <c r="L40" s="218">
        <v>0.44178800000000001</v>
      </c>
      <c r="M40" s="218">
        <v>0.13968900000000001</v>
      </c>
      <c r="N40" s="218">
        <v>7.6328999999999994E-2</v>
      </c>
      <c r="O40" s="218">
        <v>0.23633999999999999</v>
      </c>
      <c r="P40" s="218">
        <v>0.26076300000000002</v>
      </c>
      <c r="Q40" s="218">
        <v>5.0600000000000003E-3</v>
      </c>
      <c r="R40" s="218">
        <v>0</v>
      </c>
      <c r="S40" s="218">
        <v>0</v>
      </c>
      <c r="T40" s="218">
        <v>0.181982</v>
      </c>
      <c r="U40" s="218">
        <v>7.9600000000000005E-4</v>
      </c>
      <c r="V40" s="218">
        <v>2.9762780000000002</v>
      </c>
      <c r="W40" s="218">
        <v>1.0003</v>
      </c>
      <c r="X40" s="218">
        <v>0.45264199999999999</v>
      </c>
      <c r="Y40" s="218">
        <v>0.91781599999999997</v>
      </c>
      <c r="Z40" s="218">
        <v>0</v>
      </c>
      <c r="AA40" s="218">
        <v>0</v>
      </c>
      <c r="AB40" s="218">
        <v>0</v>
      </c>
      <c r="AC40" s="218">
        <v>0</v>
      </c>
      <c r="AD40" s="218">
        <v>6041.7678130000004</v>
      </c>
      <c r="AE40" s="218">
        <v>1.839715</v>
      </c>
      <c r="AF40" s="218">
        <v>1.3723860000000001</v>
      </c>
      <c r="AG40" s="218">
        <v>4.7294999999999997E-2</v>
      </c>
      <c r="AH40" s="218">
        <v>0</v>
      </c>
      <c r="AI40" s="218">
        <v>2.2070000000000002E-3</v>
      </c>
      <c r="AJ40" s="218">
        <v>0.82226600000000005</v>
      </c>
      <c r="AK40" s="218">
        <v>0.42720900000000001</v>
      </c>
      <c r="AL40" s="218">
        <v>0</v>
      </c>
      <c r="AM40" s="218">
        <v>0</v>
      </c>
      <c r="AN40" s="218">
        <v>0</v>
      </c>
      <c r="AO40" s="218">
        <v>5.8856299999999999</v>
      </c>
      <c r="AP40" s="218">
        <v>2.8739590000000002</v>
      </c>
      <c r="AQ40" s="218">
        <v>7.0227999999999999E-2</v>
      </c>
      <c r="AR40" s="218">
        <v>0</v>
      </c>
      <c r="AS40" s="218">
        <v>0</v>
      </c>
      <c r="AT40" s="218">
        <v>0</v>
      </c>
      <c r="AU40" s="218">
        <v>8.1804000000000002E-2</v>
      </c>
      <c r="AV40" s="218">
        <v>0</v>
      </c>
      <c r="AW40" s="218">
        <v>6.8199999999999999E-4</v>
      </c>
      <c r="AX40" s="218">
        <v>0</v>
      </c>
      <c r="AY40" s="218">
        <v>0.44364500000000001</v>
      </c>
      <c r="AZ40" s="218">
        <v>4.4578E-2</v>
      </c>
      <c r="BA40" s="218">
        <v>0</v>
      </c>
      <c r="BB40" s="218">
        <v>0</v>
      </c>
      <c r="BC40" s="218">
        <v>0</v>
      </c>
      <c r="BD40" s="218">
        <v>0</v>
      </c>
      <c r="BE40" s="218">
        <v>2.568549</v>
      </c>
      <c r="BF40" s="218">
        <v>2.0809419999999998</v>
      </c>
      <c r="BG40" s="218">
        <v>5.3053970000000001</v>
      </c>
      <c r="BH40" s="218">
        <v>5.5625000000000001E-2</v>
      </c>
      <c r="BI40" s="218">
        <v>2.2599999999999999E-4</v>
      </c>
      <c r="BJ40" s="218">
        <v>0</v>
      </c>
      <c r="BK40" s="218">
        <v>0</v>
      </c>
      <c r="BL40" s="218">
        <v>6.2370000000000004E-3</v>
      </c>
      <c r="BM40" s="218">
        <v>0.24669099999999999</v>
      </c>
      <c r="BN40" s="218">
        <v>3.124E-3</v>
      </c>
      <c r="BO40" s="218">
        <v>6.9999999999999999E-4</v>
      </c>
      <c r="BP40" s="218">
        <v>4.9240000000000004E-3</v>
      </c>
      <c r="BQ40" s="218">
        <v>0</v>
      </c>
      <c r="BR40" s="218">
        <v>0</v>
      </c>
      <c r="BS40" s="218">
        <v>0</v>
      </c>
      <c r="BT40" s="218">
        <v>0.89567600000000003</v>
      </c>
      <c r="BU40" s="218">
        <v>0.85549799999999998</v>
      </c>
      <c r="BV40" s="218">
        <v>0</v>
      </c>
      <c r="BW40" s="218">
        <v>12.395984</v>
      </c>
      <c r="BX40" s="218">
        <v>1.508399</v>
      </c>
      <c r="BY40" s="218">
        <v>14.396089</v>
      </c>
      <c r="BZ40" s="218">
        <v>9.2100000000000005E-4</v>
      </c>
      <c r="CA40" s="218">
        <v>199.149889</v>
      </c>
      <c r="CB40" s="218">
        <v>5.888E-3</v>
      </c>
      <c r="CC40" s="218">
        <v>0</v>
      </c>
      <c r="CD40" s="218">
        <v>1.9082999999999999E-2</v>
      </c>
      <c r="CE40" s="218">
        <v>2.0239E-2</v>
      </c>
      <c r="CF40" s="218">
        <v>0.71378399999999997</v>
      </c>
      <c r="CG40" s="218">
        <v>0</v>
      </c>
      <c r="CH40" s="218">
        <v>45.580238000000001</v>
      </c>
      <c r="CI40" s="218">
        <v>7.9637120000000001</v>
      </c>
      <c r="CJ40" s="218">
        <v>0.34094600000000003</v>
      </c>
      <c r="CK40" s="218">
        <v>11.791976999999999</v>
      </c>
      <c r="CL40" s="218">
        <v>16.750091000000001</v>
      </c>
      <c r="CM40" s="218">
        <v>0.60378200000000004</v>
      </c>
      <c r="CN40" s="218">
        <v>26.778585</v>
      </c>
      <c r="CO40" s="218">
        <v>0.25905</v>
      </c>
      <c r="CP40" s="218">
        <v>0</v>
      </c>
      <c r="CQ40" s="218">
        <v>0</v>
      </c>
      <c r="CR40" s="218">
        <v>0.203185</v>
      </c>
      <c r="CS40" s="218">
        <v>0.104389</v>
      </c>
      <c r="CT40" s="218">
        <v>0.20275099999999999</v>
      </c>
      <c r="CU40" s="218">
        <v>2.0448000000000001E-2</v>
      </c>
      <c r="CV40" s="218">
        <v>0.83694100000000005</v>
      </c>
    </row>
    <row r="41" spans="1:100" ht="18" customHeight="1" x14ac:dyDescent="0.5">
      <c r="A41" s="220" t="s">
        <v>45</v>
      </c>
      <c r="B41" s="221" t="s">
        <v>275</v>
      </c>
      <c r="C41" s="217">
        <v>6228.9751939999996</v>
      </c>
      <c r="D41" s="217">
        <v>0</v>
      </c>
      <c r="E41" s="217">
        <v>39.936762999999999</v>
      </c>
      <c r="F41" s="217">
        <v>0.110876</v>
      </c>
      <c r="G41" s="217">
        <v>610.27028900000005</v>
      </c>
      <c r="H41" s="217">
        <v>0</v>
      </c>
      <c r="I41" s="217">
        <v>3.0432000000000001</v>
      </c>
      <c r="J41" s="217">
        <v>0.83131999999999995</v>
      </c>
      <c r="K41" s="217">
        <v>6.0990250000000001</v>
      </c>
      <c r="L41" s="217">
        <v>5.8760510000000004</v>
      </c>
      <c r="M41" s="217">
        <v>0</v>
      </c>
      <c r="N41" s="217">
        <v>3.7612899999999998</v>
      </c>
      <c r="O41" s="217">
        <v>0.85267199999999999</v>
      </c>
      <c r="P41" s="217">
        <v>0.19117100000000001</v>
      </c>
      <c r="Q41" s="217">
        <v>0</v>
      </c>
      <c r="R41" s="217">
        <v>20.264627999999998</v>
      </c>
      <c r="S41" s="217">
        <v>23.199824</v>
      </c>
      <c r="T41" s="217">
        <v>150.91578999999999</v>
      </c>
      <c r="U41" s="217">
        <v>2.7138559999999998</v>
      </c>
      <c r="V41" s="217">
        <v>888.25110299999994</v>
      </c>
      <c r="W41" s="217">
        <v>11.152575000000001</v>
      </c>
      <c r="X41" s="217">
        <v>82.915643000000003</v>
      </c>
      <c r="Y41" s="217">
        <v>44.172542</v>
      </c>
      <c r="Z41" s="217">
        <v>63.176426999999997</v>
      </c>
      <c r="AA41" s="217">
        <v>0</v>
      </c>
      <c r="AB41" s="217">
        <v>58.551594999999999</v>
      </c>
      <c r="AC41" s="217">
        <v>0</v>
      </c>
      <c r="AD41" s="217">
        <v>136.60684699999999</v>
      </c>
      <c r="AE41" s="217">
        <v>13.603386</v>
      </c>
      <c r="AF41" s="217">
        <v>51.157758000000001</v>
      </c>
      <c r="AG41" s="217">
        <v>271.55720000000002</v>
      </c>
      <c r="AH41" s="217">
        <v>33.462930999999998</v>
      </c>
      <c r="AI41" s="217">
        <v>58.090426000000001</v>
      </c>
      <c r="AJ41" s="217">
        <v>121.87906599999999</v>
      </c>
      <c r="AK41" s="217">
        <v>68.080529999999996</v>
      </c>
      <c r="AL41" s="217">
        <v>3.1061679999999998</v>
      </c>
      <c r="AM41" s="217">
        <v>3.0387</v>
      </c>
      <c r="AN41" s="217">
        <v>0</v>
      </c>
      <c r="AO41" s="217">
        <v>14.409253</v>
      </c>
      <c r="AP41" s="217">
        <v>504.47232700000001</v>
      </c>
      <c r="AQ41" s="217">
        <v>6.3297319999999999</v>
      </c>
      <c r="AR41" s="217">
        <v>0</v>
      </c>
      <c r="AS41" s="217">
        <v>2.2009999999999998E-3</v>
      </c>
      <c r="AT41" s="217">
        <v>0</v>
      </c>
      <c r="AU41" s="217">
        <v>0.62457700000000005</v>
      </c>
      <c r="AV41" s="217">
        <v>0.40857599999999999</v>
      </c>
      <c r="AW41" s="217">
        <v>5.0000000000000001E-4</v>
      </c>
      <c r="AX41" s="217">
        <v>0</v>
      </c>
      <c r="AY41" s="217">
        <v>141.23348999999999</v>
      </c>
      <c r="AZ41" s="217">
        <v>7.0417999999999994E-2</v>
      </c>
      <c r="BA41" s="217">
        <v>0</v>
      </c>
      <c r="BB41" s="217">
        <v>0</v>
      </c>
      <c r="BC41" s="217">
        <v>6.6056000000000004E-2</v>
      </c>
      <c r="BD41" s="217">
        <v>0</v>
      </c>
      <c r="BE41" s="217">
        <v>17.644686</v>
      </c>
      <c r="BF41" s="217">
        <v>2.6164079999999998</v>
      </c>
      <c r="BG41" s="217">
        <v>3.0311560000000002</v>
      </c>
      <c r="BH41" s="217">
        <v>6.2789799999999998</v>
      </c>
      <c r="BI41" s="217">
        <v>0</v>
      </c>
      <c r="BJ41" s="217">
        <v>2.1340059999999998</v>
      </c>
      <c r="BK41" s="217">
        <v>0</v>
      </c>
      <c r="BL41" s="217">
        <v>3.2269999999999998E-3</v>
      </c>
      <c r="BM41" s="217">
        <v>0.39186900000000002</v>
      </c>
      <c r="BN41" s="217">
        <v>0.5917</v>
      </c>
      <c r="BO41" s="217">
        <v>2.15E-3</v>
      </c>
      <c r="BP41" s="217">
        <v>4.9529999999999999E-3</v>
      </c>
      <c r="BQ41" s="217">
        <v>0</v>
      </c>
      <c r="BR41" s="217">
        <v>0</v>
      </c>
      <c r="BS41" s="217">
        <v>68.805190999999994</v>
      </c>
      <c r="BT41" s="217">
        <v>79.242475999999996</v>
      </c>
      <c r="BU41" s="217">
        <v>98.454862000000006</v>
      </c>
      <c r="BV41" s="217">
        <v>349.89530200000002</v>
      </c>
      <c r="BW41" s="217">
        <v>34.305042999999998</v>
      </c>
      <c r="BX41" s="217">
        <v>47.577531</v>
      </c>
      <c r="BY41" s="217">
        <v>88.999205000000003</v>
      </c>
      <c r="BZ41" s="217">
        <v>1.07E-4</v>
      </c>
      <c r="CA41" s="217">
        <v>604.66696400000001</v>
      </c>
      <c r="CB41" s="217">
        <v>0</v>
      </c>
      <c r="CC41" s="217">
        <v>2.3112000000000001E-2</v>
      </c>
      <c r="CD41" s="217">
        <v>1.4144080000000001</v>
      </c>
      <c r="CE41" s="217">
        <v>0</v>
      </c>
      <c r="CF41" s="217">
        <v>0.71151699999999996</v>
      </c>
      <c r="CG41" s="217">
        <v>7.3264800000000001</v>
      </c>
      <c r="CH41" s="217">
        <v>157.80572100000001</v>
      </c>
      <c r="CI41" s="217">
        <v>837.64001800000005</v>
      </c>
      <c r="CJ41" s="217">
        <v>0.643648</v>
      </c>
      <c r="CK41" s="217">
        <v>152.49693500000001</v>
      </c>
      <c r="CL41" s="217">
        <v>5.0592999999999999E-2</v>
      </c>
      <c r="CM41" s="217">
        <v>0</v>
      </c>
      <c r="CN41" s="217">
        <v>14.231752999999999</v>
      </c>
      <c r="CO41" s="217">
        <v>0.15004300000000001</v>
      </c>
      <c r="CP41" s="217">
        <v>3.6403999999999999E-2</v>
      </c>
      <c r="CQ41" s="217">
        <v>5.7200000000000003E-3</v>
      </c>
      <c r="CR41" s="217">
        <v>5.7049729999999998</v>
      </c>
      <c r="CS41" s="217">
        <v>2.0279999999999999E-3</v>
      </c>
      <c r="CT41" s="217">
        <v>201.241083</v>
      </c>
      <c r="CU41" s="217">
        <v>0</v>
      </c>
      <c r="CV41" s="217">
        <v>0.35816100000000001</v>
      </c>
    </row>
    <row r="42" spans="1:100" ht="18" customHeight="1" x14ac:dyDescent="0.5">
      <c r="A42" s="222" t="s">
        <v>48</v>
      </c>
      <c r="B42" s="223" t="s">
        <v>281</v>
      </c>
      <c r="C42" s="218">
        <v>6227.3381330000002</v>
      </c>
      <c r="D42" s="218">
        <v>38.459474</v>
      </c>
      <c r="E42" s="218">
        <v>0.78707899999999997</v>
      </c>
      <c r="F42" s="218">
        <v>0</v>
      </c>
      <c r="G42" s="218">
        <v>362.53257600000001</v>
      </c>
      <c r="H42" s="218">
        <v>0</v>
      </c>
      <c r="I42" s="218">
        <v>6.1076940000000004</v>
      </c>
      <c r="J42" s="218">
        <v>16.824480000000001</v>
      </c>
      <c r="K42" s="218">
        <v>194.69558799999999</v>
      </c>
      <c r="L42" s="218">
        <v>85.144893999999994</v>
      </c>
      <c r="M42" s="218">
        <v>3.5514220000000001</v>
      </c>
      <c r="N42" s="218">
        <v>26.664083999999999</v>
      </c>
      <c r="O42" s="218">
        <v>18.331222</v>
      </c>
      <c r="P42" s="218">
        <v>2.9085049999999999</v>
      </c>
      <c r="Q42" s="218">
        <v>0.16847000000000001</v>
      </c>
      <c r="R42" s="218">
        <v>65.617464999999996</v>
      </c>
      <c r="S42" s="218">
        <v>2.9969079999999999</v>
      </c>
      <c r="T42" s="218">
        <v>209.997803</v>
      </c>
      <c r="U42" s="218">
        <v>10.716030999999999</v>
      </c>
      <c r="V42" s="218">
        <v>440.142425</v>
      </c>
      <c r="W42" s="218">
        <v>455.06354900000002</v>
      </c>
      <c r="X42" s="218">
        <v>54.957917000000002</v>
      </c>
      <c r="Y42" s="218">
        <v>142.31275500000001</v>
      </c>
      <c r="Z42" s="218">
        <v>33.992581999999999</v>
      </c>
      <c r="AA42" s="218">
        <v>7.56</v>
      </c>
      <c r="AB42" s="218">
        <v>104.952504</v>
      </c>
      <c r="AC42" s="218">
        <v>0</v>
      </c>
      <c r="AD42" s="218">
        <v>180.86692300000001</v>
      </c>
      <c r="AE42" s="218">
        <v>5.9724380000000004</v>
      </c>
      <c r="AF42" s="218">
        <v>23.994260000000001</v>
      </c>
      <c r="AG42" s="218">
        <v>47.833582999999997</v>
      </c>
      <c r="AH42" s="218">
        <v>6.595974</v>
      </c>
      <c r="AI42" s="218">
        <v>131.054509</v>
      </c>
      <c r="AJ42" s="218">
        <v>54.116799999999998</v>
      </c>
      <c r="AK42" s="218">
        <v>32.150356000000002</v>
      </c>
      <c r="AL42" s="218">
        <v>29.387847000000001</v>
      </c>
      <c r="AM42" s="218">
        <v>1.1640000000000001E-3</v>
      </c>
      <c r="AN42" s="218">
        <v>7.4999999999999997E-3</v>
      </c>
      <c r="AO42" s="218">
        <v>13.290746</v>
      </c>
      <c r="AP42" s="218">
        <v>1691.1929</v>
      </c>
      <c r="AQ42" s="218">
        <v>13.719181000000001</v>
      </c>
      <c r="AR42" s="218">
        <v>2.232E-2</v>
      </c>
      <c r="AS42" s="218">
        <v>1.003574</v>
      </c>
      <c r="AT42" s="218">
        <v>0</v>
      </c>
      <c r="AU42" s="218">
        <v>144.94235599999999</v>
      </c>
      <c r="AV42" s="218">
        <v>3.9165269999999999</v>
      </c>
      <c r="AW42" s="218">
        <v>1.0403309999999999</v>
      </c>
      <c r="AX42" s="218">
        <v>0</v>
      </c>
      <c r="AY42" s="218">
        <v>186.95508000000001</v>
      </c>
      <c r="AZ42" s="218">
        <v>0.72560599999999997</v>
      </c>
      <c r="BA42" s="218">
        <v>0</v>
      </c>
      <c r="BB42" s="218">
        <v>0</v>
      </c>
      <c r="BC42" s="218">
        <v>0.20147799999999999</v>
      </c>
      <c r="BD42" s="218">
        <v>1.1000000000000001E-3</v>
      </c>
      <c r="BE42" s="218">
        <v>17.922104000000001</v>
      </c>
      <c r="BF42" s="218">
        <v>1.205945</v>
      </c>
      <c r="BG42" s="218">
        <v>17.105364000000002</v>
      </c>
      <c r="BH42" s="218">
        <v>28.956886999999998</v>
      </c>
      <c r="BI42" s="218">
        <v>10.523255000000001</v>
      </c>
      <c r="BJ42" s="218">
        <v>7.5254649999999996</v>
      </c>
      <c r="BK42" s="218">
        <v>3.8062049999999998</v>
      </c>
      <c r="BL42" s="218">
        <v>41.161487999999999</v>
      </c>
      <c r="BM42" s="218">
        <v>30.627238999999999</v>
      </c>
      <c r="BN42" s="218">
        <v>30.919</v>
      </c>
      <c r="BO42" s="218">
        <v>9.6828509999999994</v>
      </c>
      <c r="BP42" s="218">
        <v>3.1626000000000001E-2</v>
      </c>
      <c r="BQ42" s="218">
        <v>8.9999999999999998E-4</v>
      </c>
      <c r="BR42" s="218">
        <v>4.3714999999999997E-2</v>
      </c>
      <c r="BS42" s="218">
        <v>141.749651</v>
      </c>
      <c r="BT42" s="218">
        <v>83.818174999999997</v>
      </c>
      <c r="BU42" s="218">
        <v>45.960405000000002</v>
      </c>
      <c r="BV42" s="218">
        <v>9.1412969999999998</v>
      </c>
      <c r="BW42" s="218">
        <v>1.694712</v>
      </c>
      <c r="BX42" s="218">
        <v>12.589487999999999</v>
      </c>
      <c r="BY42" s="218">
        <v>111.437622</v>
      </c>
      <c r="BZ42" s="218">
        <v>8.7831869999999999</v>
      </c>
      <c r="CA42" s="218">
        <v>89.272811000000004</v>
      </c>
      <c r="CB42" s="218">
        <v>0</v>
      </c>
      <c r="CC42" s="218">
        <v>7.1749289999999997</v>
      </c>
      <c r="CD42" s="218">
        <v>2.1763629999999998</v>
      </c>
      <c r="CE42" s="218">
        <v>0.49569999999999997</v>
      </c>
      <c r="CF42" s="218">
        <v>2.3034520000000001</v>
      </c>
      <c r="CG42" s="218">
        <v>13.03036</v>
      </c>
      <c r="CH42" s="218">
        <v>19.273778</v>
      </c>
      <c r="CI42" s="218">
        <v>273.38994700000001</v>
      </c>
      <c r="CJ42" s="218">
        <v>1.1739999999999999</v>
      </c>
      <c r="CK42" s="218">
        <v>45.992561000000002</v>
      </c>
      <c r="CL42" s="218">
        <v>0</v>
      </c>
      <c r="CM42" s="218">
        <v>0</v>
      </c>
      <c r="CN42" s="218">
        <v>21.242508000000001</v>
      </c>
      <c r="CO42" s="218">
        <v>0.78037100000000004</v>
      </c>
      <c r="CP42" s="218">
        <v>0</v>
      </c>
      <c r="CQ42" s="218">
        <v>2.3050000000000002E-3</v>
      </c>
      <c r="CR42" s="218">
        <v>22.476676999999999</v>
      </c>
      <c r="CS42" s="218">
        <v>0.87717400000000001</v>
      </c>
      <c r="CT42" s="218">
        <v>254.98155</v>
      </c>
      <c r="CU42" s="218">
        <v>5.0000000000000001E-4</v>
      </c>
      <c r="CV42" s="218">
        <v>4.5285890000000002</v>
      </c>
    </row>
    <row r="43" spans="1:100" ht="18" customHeight="1" x14ac:dyDescent="0.5">
      <c r="A43" s="220" t="s">
        <v>46</v>
      </c>
      <c r="B43" s="221" t="s">
        <v>290</v>
      </c>
      <c r="C43" s="217">
        <v>5676.7703879999999</v>
      </c>
      <c r="D43" s="217">
        <v>1.3239000000000001E-2</v>
      </c>
      <c r="E43" s="217">
        <v>0.71539200000000003</v>
      </c>
      <c r="F43" s="217">
        <v>29.750858999999998</v>
      </c>
      <c r="G43" s="217">
        <v>0</v>
      </c>
      <c r="H43" s="217">
        <v>0</v>
      </c>
      <c r="I43" s="217">
        <v>0</v>
      </c>
      <c r="J43" s="217">
        <v>0</v>
      </c>
      <c r="K43" s="217">
        <v>37.422023000000003</v>
      </c>
      <c r="L43" s="217">
        <v>0.93995700000000004</v>
      </c>
      <c r="M43" s="217">
        <v>3.9515000000000002E-2</v>
      </c>
      <c r="N43" s="217">
        <v>1.8262E-2</v>
      </c>
      <c r="O43" s="217">
        <v>2.3471220000000002</v>
      </c>
      <c r="P43" s="217">
        <v>0</v>
      </c>
      <c r="Q43" s="217">
        <v>0</v>
      </c>
      <c r="R43" s="217">
        <v>0.200492</v>
      </c>
      <c r="S43" s="217">
        <v>0</v>
      </c>
      <c r="T43" s="217">
        <v>0.29206199999999999</v>
      </c>
      <c r="U43" s="217">
        <v>0.15950300000000001</v>
      </c>
      <c r="V43" s="217">
        <v>1.1158950000000001</v>
      </c>
      <c r="W43" s="217">
        <v>0.27862300000000001</v>
      </c>
      <c r="X43" s="217">
        <v>0.14207400000000001</v>
      </c>
      <c r="Y43" s="217">
        <v>0.27392100000000003</v>
      </c>
      <c r="Z43" s="217">
        <v>0.122978</v>
      </c>
      <c r="AA43" s="217">
        <v>0</v>
      </c>
      <c r="AB43" s="217">
        <v>87.053516999999999</v>
      </c>
      <c r="AC43" s="217">
        <v>0</v>
      </c>
      <c r="AD43" s="217">
        <v>2661.5542329999998</v>
      </c>
      <c r="AE43" s="217">
        <v>904.31444699999997</v>
      </c>
      <c r="AF43" s="217">
        <v>15.103047</v>
      </c>
      <c r="AG43" s="217">
        <v>70.229538000000005</v>
      </c>
      <c r="AH43" s="217">
        <v>3.502837</v>
      </c>
      <c r="AI43" s="217">
        <v>47.998643999999999</v>
      </c>
      <c r="AJ43" s="217">
        <v>55.432344000000001</v>
      </c>
      <c r="AK43" s="217">
        <v>7.7718299999999996</v>
      </c>
      <c r="AL43" s="217">
        <v>0.83947700000000003</v>
      </c>
      <c r="AM43" s="217">
        <v>0</v>
      </c>
      <c r="AN43" s="217">
        <v>0</v>
      </c>
      <c r="AO43" s="217">
        <v>67.089529999999996</v>
      </c>
      <c r="AP43" s="217">
        <v>1373.9733530000001</v>
      </c>
      <c r="AQ43" s="217">
        <v>3.759741</v>
      </c>
      <c r="AR43" s="217">
        <v>0</v>
      </c>
      <c r="AS43" s="217">
        <v>2.4330000000000001E-2</v>
      </c>
      <c r="AT43" s="217">
        <v>0</v>
      </c>
      <c r="AU43" s="217">
        <v>0.87606300000000004</v>
      </c>
      <c r="AV43" s="217">
        <v>0</v>
      </c>
      <c r="AW43" s="217">
        <v>1.4963000000000001E-2</v>
      </c>
      <c r="AX43" s="217">
        <v>0</v>
      </c>
      <c r="AY43" s="217">
        <v>51.368630000000003</v>
      </c>
      <c r="AZ43" s="217">
        <v>1.1062799999999999</v>
      </c>
      <c r="BA43" s="217">
        <v>0</v>
      </c>
      <c r="BB43" s="217">
        <v>0</v>
      </c>
      <c r="BC43" s="217">
        <v>1.7645000000000001E-2</v>
      </c>
      <c r="BD43" s="217">
        <v>0</v>
      </c>
      <c r="BE43" s="217">
        <v>0</v>
      </c>
      <c r="BF43" s="217">
        <v>8.3009999999999994E-3</v>
      </c>
      <c r="BG43" s="217">
        <v>8.5775279999999992</v>
      </c>
      <c r="BH43" s="217">
        <v>2.6110329999999999</v>
      </c>
      <c r="BI43" s="217">
        <v>0</v>
      </c>
      <c r="BJ43" s="217">
        <v>0</v>
      </c>
      <c r="BK43" s="217">
        <v>0</v>
      </c>
      <c r="BL43" s="217">
        <v>6.0600000000000001E-2</v>
      </c>
      <c r="BM43" s="217">
        <v>2.9737740000000001</v>
      </c>
      <c r="BN43" s="217">
        <v>6.581E-3</v>
      </c>
      <c r="BO43" s="217">
        <v>0</v>
      </c>
      <c r="BP43" s="217">
        <v>3.5999999999999999E-3</v>
      </c>
      <c r="BQ43" s="217">
        <v>0</v>
      </c>
      <c r="BR43" s="217">
        <v>0</v>
      </c>
      <c r="BS43" s="217">
        <v>0.118702</v>
      </c>
      <c r="BT43" s="217">
        <v>4.8394000000000004</v>
      </c>
      <c r="BU43" s="217">
        <v>38.140968999999998</v>
      </c>
      <c r="BV43" s="217">
        <v>0</v>
      </c>
      <c r="BW43" s="217">
        <v>5.4295999999999997E-2</v>
      </c>
      <c r="BX43" s="217">
        <v>1.0866629999999999</v>
      </c>
      <c r="BY43" s="217">
        <v>17.158655</v>
      </c>
      <c r="BZ43" s="217">
        <v>0</v>
      </c>
      <c r="CA43" s="217">
        <v>103.012163</v>
      </c>
      <c r="CB43" s="217">
        <v>3.5037410000000002</v>
      </c>
      <c r="CC43" s="217">
        <v>3.969525</v>
      </c>
      <c r="CD43" s="217">
        <v>7.5000000000000002E-4</v>
      </c>
      <c r="CE43" s="217">
        <v>0</v>
      </c>
      <c r="CF43" s="217">
        <v>0.71085399999999999</v>
      </c>
      <c r="CG43" s="217">
        <v>3.606706</v>
      </c>
      <c r="CH43" s="217">
        <v>21.468336000000001</v>
      </c>
      <c r="CI43" s="217">
        <v>2.5524019999999998</v>
      </c>
      <c r="CJ43" s="217">
        <v>0</v>
      </c>
      <c r="CK43" s="217">
        <v>31.430869999999999</v>
      </c>
      <c r="CL43" s="217">
        <v>0.95117399999999996</v>
      </c>
      <c r="CM43" s="217">
        <v>0</v>
      </c>
      <c r="CN43" s="217">
        <v>0.90818200000000004</v>
      </c>
      <c r="CO43" s="217">
        <v>0</v>
      </c>
      <c r="CP43" s="217">
        <v>0</v>
      </c>
      <c r="CQ43" s="217">
        <v>0</v>
      </c>
      <c r="CR43" s="217">
        <v>0.28185300000000002</v>
      </c>
      <c r="CS43" s="217">
        <v>0.21339900000000001</v>
      </c>
      <c r="CT43" s="217">
        <v>0.108997</v>
      </c>
      <c r="CU43" s="217">
        <v>0.45</v>
      </c>
      <c r="CV43" s="217">
        <v>2.0989689999999999</v>
      </c>
    </row>
    <row r="44" spans="1:100" ht="18" customHeight="1" x14ac:dyDescent="0.5">
      <c r="A44" s="222" t="s">
        <v>136</v>
      </c>
      <c r="B44" s="223" t="s">
        <v>288</v>
      </c>
      <c r="C44" s="218">
        <v>5214.3587390000002</v>
      </c>
      <c r="D44" s="218">
        <v>0</v>
      </c>
      <c r="E44" s="218">
        <v>28.8</v>
      </c>
      <c r="F44" s="218">
        <v>0</v>
      </c>
      <c r="G44" s="218">
        <v>0.46337</v>
      </c>
      <c r="H44" s="218">
        <v>0</v>
      </c>
      <c r="I44" s="218">
        <v>0</v>
      </c>
      <c r="J44" s="218">
        <v>0</v>
      </c>
      <c r="K44" s="218">
        <v>59.943510000000003</v>
      </c>
      <c r="L44" s="218">
        <v>0.81599999999999995</v>
      </c>
      <c r="M44" s="218">
        <v>0</v>
      </c>
      <c r="N44" s="218">
        <v>0.23735000000000001</v>
      </c>
      <c r="O44" s="218">
        <v>0</v>
      </c>
      <c r="P44" s="218">
        <v>0</v>
      </c>
      <c r="Q44" s="218">
        <v>0</v>
      </c>
      <c r="R44" s="218">
        <v>6.2231000000000002E-2</v>
      </c>
      <c r="S44" s="218">
        <v>0.801701</v>
      </c>
      <c r="T44" s="218">
        <v>0</v>
      </c>
      <c r="U44" s="218">
        <v>0</v>
      </c>
      <c r="V44" s="218">
        <v>8.4923889999999993</v>
      </c>
      <c r="W44" s="218">
        <v>1.7885000000000002E-2</v>
      </c>
      <c r="X44" s="218">
        <v>0.12080399999999999</v>
      </c>
      <c r="Y44" s="218">
        <v>0.42546699999999998</v>
      </c>
      <c r="Z44" s="218">
        <v>107.77524699999999</v>
      </c>
      <c r="AA44" s="218">
        <v>0</v>
      </c>
      <c r="AB44" s="218">
        <v>45.410615</v>
      </c>
      <c r="AC44" s="218">
        <v>0</v>
      </c>
      <c r="AD44" s="218">
        <v>1687.077309</v>
      </c>
      <c r="AE44" s="218">
        <v>6.3902279999999996</v>
      </c>
      <c r="AF44" s="218">
        <v>64.727367000000001</v>
      </c>
      <c r="AG44" s="218">
        <v>1.5742179999999999</v>
      </c>
      <c r="AH44" s="218">
        <v>2341.6768740000002</v>
      </c>
      <c r="AI44" s="218">
        <v>6.6674999999999998E-2</v>
      </c>
      <c r="AJ44" s="218">
        <v>0</v>
      </c>
      <c r="AK44" s="218">
        <v>0.60629599999999995</v>
      </c>
      <c r="AL44" s="218">
        <v>2.1604000000000002E-2</v>
      </c>
      <c r="AM44" s="218">
        <v>0</v>
      </c>
      <c r="AN44" s="218">
        <v>0</v>
      </c>
      <c r="AO44" s="218">
        <v>152.39791399999999</v>
      </c>
      <c r="AP44" s="218">
        <v>666.12401699999998</v>
      </c>
      <c r="AQ44" s="218">
        <v>2.0878619999999999</v>
      </c>
      <c r="AR44" s="218">
        <v>0.10241400000000001</v>
      </c>
      <c r="AS44" s="218">
        <v>0</v>
      </c>
      <c r="AT44" s="218">
        <v>0</v>
      </c>
      <c r="AU44" s="218">
        <v>0</v>
      </c>
      <c r="AV44" s="218">
        <v>0</v>
      </c>
      <c r="AW44" s="218">
        <v>0</v>
      </c>
      <c r="AX44" s="218">
        <v>8.3361000000000005E-2</v>
      </c>
      <c r="AY44" s="218">
        <v>1.678941</v>
      </c>
      <c r="AZ44" s="218">
        <v>7.8279999999999999E-3</v>
      </c>
      <c r="BA44" s="218">
        <v>0</v>
      </c>
      <c r="BB44" s="218">
        <v>0</v>
      </c>
      <c r="BC44" s="218">
        <v>0</v>
      </c>
      <c r="BD44" s="218">
        <v>0</v>
      </c>
      <c r="BE44" s="218">
        <v>3.6252070000000001</v>
      </c>
      <c r="BF44" s="218">
        <v>0</v>
      </c>
      <c r="BG44" s="218">
        <v>0.85695399999999999</v>
      </c>
      <c r="BH44" s="218">
        <v>0</v>
      </c>
      <c r="BI44" s="218">
        <v>0</v>
      </c>
      <c r="BJ44" s="218">
        <v>0</v>
      </c>
      <c r="BK44" s="218">
        <v>0</v>
      </c>
      <c r="BL44" s="218">
        <v>0</v>
      </c>
      <c r="BM44" s="218">
        <v>1E-3</v>
      </c>
      <c r="BN44" s="218">
        <v>1.5E-3</v>
      </c>
      <c r="BO44" s="218">
        <v>0</v>
      </c>
      <c r="BP44" s="218">
        <v>0</v>
      </c>
      <c r="BQ44" s="218">
        <v>0</v>
      </c>
      <c r="BR44" s="218">
        <v>0</v>
      </c>
      <c r="BS44" s="218">
        <v>0.119627</v>
      </c>
      <c r="BT44" s="218">
        <v>0</v>
      </c>
      <c r="BU44" s="218">
        <v>0</v>
      </c>
      <c r="BV44" s="218">
        <v>0</v>
      </c>
      <c r="BW44" s="218">
        <v>0.20041400000000001</v>
      </c>
      <c r="BX44" s="218">
        <v>0</v>
      </c>
      <c r="BY44" s="218">
        <v>0.92468499999999998</v>
      </c>
      <c r="BZ44" s="218">
        <v>0</v>
      </c>
      <c r="CA44" s="218">
        <v>8.7634340000000002</v>
      </c>
      <c r="CB44" s="218">
        <v>0</v>
      </c>
      <c r="CC44" s="218">
        <v>0</v>
      </c>
      <c r="CD44" s="218">
        <v>0</v>
      </c>
      <c r="CE44" s="218">
        <v>0</v>
      </c>
      <c r="CF44" s="218">
        <v>0</v>
      </c>
      <c r="CG44" s="218">
        <v>0</v>
      </c>
      <c r="CH44" s="218">
        <v>1.1917519999999999</v>
      </c>
      <c r="CI44" s="218">
        <v>13.922413000000001</v>
      </c>
      <c r="CJ44" s="218">
        <v>0</v>
      </c>
      <c r="CK44" s="218">
        <v>2.2728160000000002</v>
      </c>
      <c r="CL44" s="218">
        <v>0</v>
      </c>
      <c r="CM44" s="218">
        <v>0</v>
      </c>
      <c r="CN44" s="218">
        <v>0</v>
      </c>
      <c r="CO44" s="218">
        <v>0</v>
      </c>
      <c r="CP44" s="218">
        <v>0</v>
      </c>
      <c r="CQ44" s="218">
        <v>0</v>
      </c>
      <c r="CR44" s="218">
        <v>2.6772000000000001E-2</v>
      </c>
      <c r="CS44" s="218">
        <v>0</v>
      </c>
      <c r="CT44" s="218">
        <v>0</v>
      </c>
      <c r="CU44" s="218">
        <v>0</v>
      </c>
      <c r="CV44" s="218">
        <v>4.462688</v>
      </c>
    </row>
    <row r="45" spans="1:100" ht="18" customHeight="1" x14ac:dyDescent="0.5">
      <c r="A45" s="220" t="s">
        <v>44</v>
      </c>
      <c r="B45" s="221" t="s">
        <v>277</v>
      </c>
      <c r="C45" s="217">
        <v>5066.2299620000003</v>
      </c>
      <c r="D45" s="217">
        <v>0</v>
      </c>
      <c r="E45" s="217">
        <v>10.08</v>
      </c>
      <c r="F45" s="217">
        <v>7.2777999999999995E-2</v>
      </c>
      <c r="G45" s="217">
        <v>18.969767000000001</v>
      </c>
      <c r="H45" s="217">
        <v>0</v>
      </c>
      <c r="I45" s="217">
        <v>0</v>
      </c>
      <c r="J45" s="217">
        <v>5.5186130000000002</v>
      </c>
      <c r="K45" s="217">
        <v>15.21016</v>
      </c>
      <c r="L45" s="217">
        <v>8.0938999999999997E-2</v>
      </c>
      <c r="M45" s="217">
        <v>8.4199999999999998E-4</v>
      </c>
      <c r="N45" s="217">
        <v>0.39365699999999998</v>
      </c>
      <c r="O45" s="217">
        <v>0</v>
      </c>
      <c r="P45" s="217">
        <v>0</v>
      </c>
      <c r="Q45" s="217">
        <v>0</v>
      </c>
      <c r="R45" s="217">
        <v>0.16380700000000001</v>
      </c>
      <c r="S45" s="217">
        <v>0</v>
      </c>
      <c r="T45" s="217">
        <v>70.214972000000003</v>
      </c>
      <c r="U45" s="217">
        <v>2.07E-2</v>
      </c>
      <c r="V45" s="217">
        <v>4.860474</v>
      </c>
      <c r="W45" s="217">
        <v>7.3362470000000002</v>
      </c>
      <c r="X45" s="217">
        <v>2.9197470000000001</v>
      </c>
      <c r="Y45" s="217">
        <v>14.128746</v>
      </c>
      <c r="Z45" s="217">
        <v>0.107235</v>
      </c>
      <c r="AA45" s="217">
        <v>0.51336499999999996</v>
      </c>
      <c r="AB45" s="217">
        <v>15.305948000000001</v>
      </c>
      <c r="AC45" s="217">
        <v>0</v>
      </c>
      <c r="AD45" s="217">
        <v>3141.599424</v>
      </c>
      <c r="AE45" s="217">
        <v>0.36730499999999999</v>
      </c>
      <c r="AF45" s="217">
        <v>0.61875000000000002</v>
      </c>
      <c r="AG45" s="217">
        <v>8.7476000000000003</v>
      </c>
      <c r="AH45" s="217">
        <v>1136.1615320000001</v>
      </c>
      <c r="AI45" s="217">
        <v>4.8751949999999997</v>
      </c>
      <c r="AJ45" s="217">
        <v>0.117816</v>
      </c>
      <c r="AK45" s="217">
        <v>1.012791</v>
      </c>
      <c r="AL45" s="217">
        <v>0.51795000000000002</v>
      </c>
      <c r="AM45" s="217">
        <v>0</v>
      </c>
      <c r="AN45" s="217">
        <v>0</v>
      </c>
      <c r="AO45" s="217">
        <v>35.724167999999999</v>
      </c>
      <c r="AP45" s="217">
        <v>522.14205700000002</v>
      </c>
      <c r="AQ45" s="217">
        <v>1.0954459999999999</v>
      </c>
      <c r="AR45" s="217">
        <v>1.9952780000000001</v>
      </c>
      <c r="AS45" s="217">
        <v>0</v>
      </c>
      <c r="AT45" s="217">
        <v>0</v>
      </c>
      <c r="AU45" s="217">
        <v>0.23050499999999999</v>
      </c>
      <c r="AV45" s="217">
        <v>0</v>
      </c>
      <c r="AW45" s="217">
        <v>6.8504999999999996E-2</v>
      </c>
      <c r="AX45" s="217">
        <v>0</v>
      </c>
      <c r="AY45" s="217">
        <v>18.366821999999999</v>
      </c>
      <c r="AZ45" s="217">
        <v>0.15215699999999999</v>
      </c>
      <c r="BA45" s="217">
        <v>0</v>
      </c>
      <c r="BB45" s="217">
        <v>0</v>
      </c>
      <c r="BC45" s="217">
        <v>0</v>
      </c>
      <c r="BD45" s="217">
        <v>0</v>
      </c>
      <c r="BE45" s="217">
        <v>0.18587000000000001</v>
      </c>
      <c r="BF45" s="217">
        <v>0.34278999999999998</v>
      </c>
      <c r="BG45" s="217">
        <v>2E-3</v>
      </c>
      <c r="BH45" s="217">
        <v>2.037884</v>
      </c>
      <c r="BI45" s="217">
        <v>0</v>
      </c>
      <c r="BJ45" s="217">
        <v>0</v>
      </c>
      <c r="BK45" s="217">
        <v>0</v>
      </c>
      <c r="BL45" s="217">
        <v>3.15E-2</v>
      </c>
      <c r="BM45" s="217">
        <v>0.26916499999999999</v>
      </c>
      <c r="BN45" s="217">
        <v>5.4364999999999997E-2</v>
      </c>
      <c r="BO45" s="217">
        <v>0</v>
      </c>
      <c r="BP45" s="217">
        <v>4.6179999999999999E-2</v>
      </c>
      <c r="BQ45" s="217">
        <v>0</v>
      </c>
      <c r="BR45" s="217">
        <v>0</v>
      </c>
      <c r="BS45" s="217">
        <v>3.2421380000000002</v>
      </c>
      <c r="BT45" s="217">
        <v>0.30876799999999999</v>
      </c>
      <c r="BU45" s="217">
        <v>0.73869600000000002</v>
      </c>
      <c r="BV45" s="217">
        <v>0</v>
      </c>
      <c r="BW45" s="217">
        <v>1.0327409999999999</v>
      </c>
      <c r="BX45" s="217">
        <v>0.45822000000000002</v>
      </c>
      <c r="BY45" s="217">
        <v>0</v>
      </c>
      <c r="BZ45" s="217">
        <v>3.3506000000000001E-2</v>
      </c>
      <c r="CA45" s="217">
        <v>3.0978870000000001</v>
      </c>
      <c r="CB45" s="217">
        <v>0</v>
      </c>
      <c r="CC45" s="217">
        <v>0.45242399999999999</v>
      </c>
      <c r="CD45" s="217">
        <v>0.35199399999999997</v>
      </c>
      <c r="CE45" s="217">
        <v>0</v>
      </c>
      <c r="CF45" s="217">
        <v>0</v>
      </c>
      <c r="CG45" s="217">
        <v>0</v>
      </c>
      <c r="CH45" s="217">
        <v>1.526543</v>
      </c>
      <c r="CI45" s="217">
        <v>3.0690759999999999</v>
      </c>
      <c r="CJ45" s="217">
        <v>2.1000000000000001E-2</v>
      </c>
      <c r="CK45" s="217">
        <v>8.00427</v>
      </c>
      <c r="CL45" s="217">
        <v>0</v>
      </c>
      <c r="CM45" s="217">
        <v>0</v>
      </c>
      <c r="CN45" s="217">
        <v>0</v>
      </c>
      <c r="CO45" s="217">
        <v>0</v>
      </c>
      <c r="CP45" s="217">
        <v>0</v>
      </c>
      <c r="CQ45" s="217">
        <v>0</v>
      </c>
      <c r="CR45" s="217">
        <v>0.40097899999999997</v>
      </c>
      <c r="CS45" s="217">
        <v>0</v>
      </c>
      <c r="CT45" s="217">
        <v>0</v>
      </c>
      <c r="CU45" s="217">
        <v>0</v>
      </c>
      <c r="CV45" s="217">
        <v>0.83066799999999996</v>
      </c>
    </row>
    <row r="46" spans="1:100" ht="18" customHeight="1" x14ac:dyDescent="0.5">
      <c r="A46" s="222" t="s">
        <v>140</v>
      </c>
      <c r="B46" s="223" t="s">
        <v>282</v>
      </c>
      <c r="C46" s="218">
        <v>4694.8830680000001</v>
      </c>
      <c r="D46" s="218">
        <v>0</v>
      </c>
      <c r="E46" s="218">
        <v>0</v>
      </c>
      <c r="F46" s="218">
        <v>0</v>
      </c>
      <c r="G46" s="218">
        <v>0</v>
      </c>
      <c r="H46" s="218">
        <v>0</v>
      </c>
      <c r="I46" s="218">
        <v>0</v>
      </c>
      <c r="J46" s="218">
        <v>0</v>
      </c>
      <c r="K46" s="218">
        <v>0.174565</v>
      </c>
      <c r="L46" s="218">
        <v>0</v>
      </c>
      <c r="M46" s="218">
        <v>0</v>
      </c>
      <c r="N46" s="218">
        <v>8.5360000000000005E-2</v>
      </c>
      <c r="O46" s="218">
        <v>0</v>
      </c>
      <c r="P46" s="218">
        <v>0</v>
      </c>
      <c r="Q46" s="218">
        <v>0</v>
      </c>
      <c r="R46" s="218">
        <v>0</v>
      </c>
      <c r="S46" s="218">
        <v>0</v>
      </c>
      <c r="T46" s="218">
        <v>0</v>
      </c>
      <c r="U46" s="218">
        <v>0</v>
      </c>
      <c r="V46" s="218">
        <v>1.1509999999999999E-3</v>
      </c>
      <c r="W46" s="218">
        <v>6.5960000000000003E-3</v>
      </c>
      <c r="X46" s="218">
        <v>0</v>
      </c>
      <c r="Y46" s="218">
        <v>0</v>
      </c>
      <c r="Z46" s="218">
        <v>0</v>
      </c>
      <c r="AA46" s="218">
        <v>0.19484499999999999</v>
      </c>
      <c r="AB46" s="218">
        <v>9.5600000000000004E-4</v>
      </c>
      <c r="AC46" s="218">
        <v>0</v>
      </c>
      <c r="AD46" s="218">
        <v>0</v>
      </c>
      <c r="AE46" s="218">
        <v>0.25155</v>
      </c>
      <c r="AF46" s="218">
        <v>30.89677</v>
      </c>
      <c r="AG46" s="218">
        <v>4.4320570000000004</v>
      </c>
      <c r="AH46" s="218">
        <v>0</v>
      </c>
      <c r="AI46" s="218">
        <v>4.0200000000000001E-4</v>
      </c>
      <c r="AJ46" s="218">
        <v>8.1215200000000003</v>
      </c>
      <c r="AK46" s="218">
        <v>0.13686000000000001</v>
      </c>
      <c r="AL46" s="218">
        <v>2.0999999999999999E-5</v>
      </c>
      <c r="AM46" s="218">
        <v>0</v>
      </c>
      <c r="AN46" s="218">
        <v>2.294E-3</v>
      </c>
      <c r="AO46" s="218">
        <v>5.22E-4</v>
      </c>
      <c r="AP46" s="218">
        <v>3.5081479999999998</v>
      </c>
      <c r="AQ46" s="218">
        <v>0</v>
      </c>
      <c r="AR46" s="218">
        <v>0</v>
      </c>
      <c r="AS46" s="218">
        <v>3.7623859999999998</v>
      </c>
      <c r="AT46" s="218">
        <v>2.0000000000000001E-4</v>
      </c>
      <c r="AU46" s="218">
        <v>9.2854000000000006E-2</v>
      </c>
      <c r="AV46" s="218">
        <v>0</v>
      </c>
      <c r="AW46" s="218">
        <v>0</v>
      </c>
      <c r="AX46" s="218">
        <v>0</v>
      </c>
      <c r="AY46" s="218">
        <v>0.115103</v>
      </c>
      <c r="AZ46" s="218">
        <v>5.781E-2</v>
      </c>
      <c r="BA46" s="218">
        <v>0</v>
      </c>
      <c r="BB46" s="218">
        <v>0</v>
      </c>
      <c r="BC46" s="218">
        <v>0</v>
      </c>
      <c r="BD46" s="218">
        <v>0</v>
      </c>
      <c r="BE46" s="218">
        <v>0</v>
      </c>
      <c r="BF46" s="218">
        <v>0</v>
      </c>
      <c r="BG46" s="218">
        <v>0</v>
      </c>
      <c r="BH46" s="218">
        <v>8.9999999999999998E-4</v>
      </c>
      <c r="BI46" s="218">
        <v>0</v>
      </c>
      <c r="BJ46" s="218">
        <v>0</v>
      </c>
      <c r="BK46" s="218">
        <v>0</v>
      </c>
      <c r="BL46" s="218">
        <v>2.0999999999999999E-5</v>
      </c>
      <c r="BM46" s="218">
        <v>0.48266999999999999</v>
      </c>
      <c r="BN46" s="218">
        <v>0.234044</v>
      </c>
      <c r="BO46" s="218">
        <v>0</v>
      </c>
      <c r="BP46" s="218">
        <v>0</v>
      </c>
      <c r="BQ46" s="218">
        <v>6.0169999999999998E-3</v>
      </c>
      <c r="BR46" s="218">
        <v>0</v>
      </c>
      <c r="BS46" s="218">
        <v>5.8E-5</v>
      </c>
      <c r="BT46" s="218">
        <v>1.373135</v>
      </c>
      <c r="BU46" s="218">
        <v>0.18068200000000001</v>
      </c>
      <c r="BV46" s="218">
        <v>4120.939644</v>
      </c>
      <c r="BW46" s="218">
        <v>7.9020999999999994E-2</v>
      </c>
      <c r="BX46" s="218">
        <v>0.10309500000000001</v>
      </c>
      <c r="BY46" s="218">
        <v>8.0339999999999995E-3</v>
      </c>
      <c r="BZ46" s="218">
        <v>0</v>
      </c>
      <c r="CA46" s="218">
        <v>12.902744999999999</v>
      </c>
      <c r="CB46" s="218">
        <v>0</v>
      </c>
      <c r="CC46" s="218">
        <v>1.4219999999999999</v>
      </c>
      <c r="CD46" s="218">
        <v>0</v>
      </c>
      <c r="CE46" s="218">
        <v>0</v>
      </c>
      <c r="CF46" s="218">
        <v>9.4284999999999994E-2</v>
      </c>
      <c r="CG46" s="218">
        <v>0.22134499999999999</v>
      </c>
      <c r="CH46" s="218">
        <v>246.94459900000001</v>
      </c>
      <c r="CI46" s="218">
        <v>5.7837759999999996</v>
      </c>
      <c r="CJ46" s="218">
        <v>2.4299999999999999E-3</v>
      </c>
      <c r="CK46" s="218">
        <v>3.208888</v>
      </c>
      <c r="CL46" s="218">
        <v>31.253409000000001</v>
      </c>
      <c r="CM46" s="218">
        <v>0.22423699999999999</v>
      </c>
      <c r="CN46" s="218">
        <v>32.248987</v>
      </c>
      <c r="CO46" s="218">
        <v>176.11156</v>
      </c>
      <c r="CP46" s="218">
        <v>0</v>
      </c>
      <c r="CQ46" s="218">
        <v>0.66653099999999998</v>
      </c>
      <c r="CR46" s="218">
        <v>0.67567699999999997</v>
      </c>
      <c r="CS46" s="218">
        <v>0.95325000000000004</v>
      </c>
      <c r="CT46" s="218">
        <v>1.0262579999999999</v>
      </c>
      <c r="CU46" s="218">
        <v>5.6325760000000002</v>
      </c>
      <c r="CV46" s="218">
        <v>0.26122200000000001</v>
      </c>
    </row>
    <row r="47" spans="1:100" ht="18" customHeight="1" x14ac:dyDescent="0.5">
      <c r="A47" s="220" t="s">
        <v>49</v>
      </c>
      <c r="B47" s="221" t="s">
        <v>284</v>
      </c>
      <c r="C47" s="217">
        <v>4667.2066830000003</v>
      </c>
      <c r="D47" s="217">
        <v>5.058E-3</v>
      </c>
      <c r="E47" s="217">
        <v>0</v>
      </c>
      <c r="F47" s="217">
        <v>0</v>
      </c>
      <c r="G47" s="217">
        <v>5.9818000000000003E-2</v>
      </c>
      <c r="H47" s="217">
        <v>0</v>
      </c>
      <c r="I47" s="217">
        <v>0</v>
      </c>
      <c r="J47" s="217">
        <v>0</v>
      </c>
      <c r="K47" s="217">
        <v>0.60178299999999996</v>
      </c>
      <c r="L47" s="217">
        <v>0</v>
      </c>
      <c r="M47" s="217">
        <v>0</v>
      </c>
      <c r="N47" s="217">
        <v>2.929E-2</v>
      </c>
      <c r="O47" s="217">
        <v>0</v>
      </c>
      <c r="P47" s="217">
        <v>0</v>
      </c>
      <c r="Q47" s="217">
        <v>0</v>
      </c>
      <c r="R47" s="217">
        <v>0</v>
      </c>
      <c r="S47" s="217">
        <v>0</v>
      </c>
      <c r="T47" s="217">
        <v>0</v>
      </c>
      <c r="U47" s="217">
        <v>0</v>
      </c>
      <c r="V47" s="217">
        <v>0</v>
      </c>
      <c r="W47" s="217">
        <v>0.54915599999999998</v>
      </c>
      <c r="X47" s="217">
        <v>0</v>
      </c>
      <c r="Y47" s="217">
        <v>0.14147399999999999</v>
      </c>
      <c r="Z47" s="217">
        <v>0</v>
      </c>
      <c r="AA47" s="217">
        <v>0</v>
      </c>
      <c r="AB47" s="217">
        <v>0</v>
      </c>
      <c r="AC47" s="217">
        <v>0</v>
      </c>
      <c r="AD47" s="217">
        <v>3934.4380040000001</v>
      </c>
      <c r="AE47" s="217">
        <v>0.157304</v>
      </c>
      <c r="AF47" s="217">
        <v>0</v>
      </c>
      <c r="AG47" s="217">
        <v>0</v>
      </c>
      <c r="AH47" s="217">
        <v>0</v>
      </c>
      <c r="AI47" s="217">
        <v>0.61008799999999996</v>
      </c>
      <c r="AJ47" s="217">
        <v>0</v>
      </c>
      <c r="AK47" s="217">
        <v>0.46874500000000002</v>
      </c>
      <c r="AL47" s="217">
        <v>0</v>
      </c>
      <c r="AM47" s="217">
        <v>0</v>
      </c>
      <c r="AN47" s="217">
        <v>0</v>
      </c>
      <c r="AO47" s="217">
        <v>2.389122</v>
      </c>
      <c r="AP47" s="217">
        <v>551.04935699999999</v>
      </c>
      <c r="AQ47" s="217">
        <v>3.4953799999999999</v>
      </c>
      <c r="AR47" s="217">
        <v>0</v>
      </c>
      <c r="AS47" s="217">
        <v>0</v>
      </c>
      <c r="AT47" s="217">
        <v>0</v>
      </c>
      <c r="AU47" s="217">
        <v>0</v>
      </c>
      <c r="AV47" s="217">
        <v>0</v>
      </c>
      <c r="AW47" s="217">
        <v>0</v>
      </c>
      <c r="AX47" s="217">
        <v>0</v>
      </c>
      <c r="AY47" s="217">
        <v>2.2025709999999998</v>
      </c>
      <c r="AZ47" s="217">
        <v>2.3860000000000001E-3</v>
      </c>
      <c r="BA47" s="217">
        <v>0</v>
      </c>
      <c r="BB47" s="217">
        <v>0</v>
      </c>
      <c r="BC47" s="217">
        <v>0</v>
      </c>
      <c r="BD47" s="217">
        <v>0</v>
      </c>
      <c r="BE47" s="217">
        <v>0</v>
      </c>
      <c r="BF47" s="217">
        <v>0</v>
      </c>
      <c r="BG47" s="217">
        <v>0.22815099999999999</v>
      </c>
      <c r="BH47" s="217">
        <v>0</v>
      </c>
      <c r="BI47" s="217">
        <v>0</v>
      </c>
      <c r="BJ47" s="217">
        <v>0</v>
      </c>
      <c r="BK47" s="217">
        <v>0</v>
      </c>
      <c r="BL47" s="217">
        <v>0</v>
      </c>
      <c r="BM47" s="217">
        <v>0</v>
      </c>
      <c r="BN47" s="217">
        <v>1.281E-3</v>
      </c>
      <c r="BO47" s="217">
        <v>0</v>
      </c>
      <c r="BP47" s="217">
        <v>0</v>
      </c>
      <c r="BQ47" s="217">
        <v>0</v>
      </c>
      <c r="BR47" s="217">
        <v>0</v>
      </c>
      <c r="BS47" s="217">
        <v>0.15243499999999999</v>
      </c>
      <c r="BT47" s="217">
        <v>0</v>
      </c>
      <c r="BU47" s="217">
        <v>4.7129390000000004</v>
      </c>
      <c r="BV47" s="217">
        <v>0</v>
      </c>
      <c r="BW47" s="217">
        <v>4.0790000000000002E-3</v>
      </c>
      <c r="BX47" s="217">
        <v>1.2226000000000001E-2</v>
      </c>
      <c r="BY47" s="217">
        <v>43.054136999999997</v>
      </c>
      <c r="BZ47" s="217">
        <v>0</v>
      </c>
      <c r="CA47" s="217">
        <v>53.448914000000002</v>
      </c>
      <c r="CB47" s="217">
        <v>0</v>
      </c>
      <c r="CC47" s="217">
        <v>0</v>
      </c>
      <c r="CD47" s="217">
        <v>0</v>
      </c>
      <c r="CE47" s="217">
        <v>0</v>
      </c>
      <c r="CF47" s="217">
        <v>1.358E-3</v>
      </c>
      <c r="CG47" s="217">
        <v>40.744875999999998</v>
      </c>
      <c r="CH47" s="217">
        <v>3.9536639999999998</v>
      </c>
      <c r="CI47" s="217">
        <v>0.152201</v>
      </c>
      <c r="CJ47" s="217">
        <v>0</v>
      </c>
      <c r="CK47" s="217">
        <v>2.7572999999999999</v>
      </c>
      <c r="CL47" s="217">
        <v>3.0269279999999998</v>
      </c>
      <c r="CM47" s="217">
        <v>0.74872099999999997</v>
      </c>
      <c r="CN47" s="217">
        <v>0.44700899999999999</v>
      </c>
      <c r="CO47" s="217">
        <v>0</v>
      </c>
      <c r="CP47" s="217">
        <v>0</v>
      </c>
      <c r="CQ47" s="217">
        <v>0</v>
      </c>
      <c r="CR47" s="217">
        <v>0.01</v>
      </c>
      <c r="CS47" s="217">
        <v>6.4949999999999999E-3</v>
      </c>
      <c r="CT47" s="217">
        <v>0</v>
      </c>
      <c r="CU47" s="217">
        <v>17.422602999999999</v>
      </c>
      <c r="CV47" s="217">
        <v>0.12182900000000001</v>
      </c>
    </row>
    <row r="48" spans="1:100" ht="18" customHeight="1" x14ac:dyDescent="0.5">
      <c r="A48" s="222" t="s">
        <v>43</v>
      </c>
      <c r="B48" s="223" t="s">
        <v>285</v>
      </c>
      <c r="C48" s="218">
        <v>4480.1141459999999</v>
      </c>
      <c r="D48" s="218">
        <v>5.1500000000000005E-4</v>
      </c>
      <c r="E48" s="218">
        <v>2.16</v>
      </c>
      <c r="F48" s="218">
        <v>0</v>
      </c>
      <c r="G48" s="218">
        <v>0.340976</v>
      </c>
      <c r="H48" s="218">
        <v>0</v>
      </c>
      <c r="I48" s="218">
        <v>0</v>
      </c>
      <c r="J48" s="218">
        <v>2.743E-2</v>
      </c>
      <c r="K48" s="218">
        <v>6.0853590000000004</v>
      </c>
      <c r="L48" s="218">
        <v>0</v>
      </c>
      <c r="M48" s="218">
        <v>0</v>
      </c>
      <c r="N48" s="218">
        <v>0.11716</v>
      </c>
      <c r="O48" s="218">
        <v>2.8431000000000001E-2</v>
      </c>
      <c r="P48" s="218">
        <v>0</v>
      </c>
      <c r="Q48" s="218">
        <v>0</v>
      </c>
      <c r="R48" s="218">
        <v>0</v>
      </c>
      <c r="S48" s="218">
        <v>0</v>
      </c>
      <c r="T48" s="218">
        <v>151.45925</v>
      </c>
      <c r="U48" s="218">
        <v>0</v>
      </c>
      <c r="V48" s="218">
        <v>1.0899239999999999</v>
      </c>
      <c r="W48" s="218">
        <v>0.69444600000000001</v>
      </c>
      <c r="X48" s="218">
        <v>6.5680000000000001E-3</v>
      </c>
      <c r="Y48" s="218">
        <v>6.9379999999999997E-3</v>
      </c>
      <c r="Z48" s="218">
        <v>5.3582939999999999</v>
      </c>
      <c r="AA48" s="218">
        <v>0</v>
      </c>
      <c r="AB48" s="218">
        <v>21.841535</v>
      </c>
      <c r="AC48" s="218">
        <v>0</v>
      </c>
      <c r="AD48" s="218">
        <v>2807.936044</v>
      </c>
      <c r="AE48" s="218">
        <v>2.905583</v>
      </c>
      <c r="AF48" s="218">
        <v>13.331174000000001</v>
      </c>
      <c r="AG48" s="218">
        <v>0.931975</v>
      </c>
      <c r="AH48" s="218">
        <v>593.26325099999997</v>
      </c>
      <c r="AI48" s="218">
        <v>1.1997310000000001</v>
      </c>
      <c r="AJ48" s="218">
        <v>0.148204</v>
      </c>
      <c r="AK48" s="218">
        <v>1.1431169999999999</v>
      </c>
      <c r="AL48" s="218">
        <v>0.68388899999999997</v>
      </c>
      <c r="AM48" s="218">
        <v>0</v>
      </c>
      <c r="AN48" s="218">
        <v>0</v>
      </c>
      <c r="AO48" s="218">
        <v>13.284875</v>
      </c>
      <c r="AP48" s="218">
        <v>817.36191899999994</v>
      </c>
      <c r="AQ48" s="218">
        <v>1.8E-3</v>
      </c>
      <c r="AR48" s="218">
        <v>0</v>
      </c>
      <c r="AS48" s="218">
        <v>0</v>
      </c>
      <c r="AT48" s="218">
        <v>0</v>
      </c>
      <c r="AU48" s="218">
        <v>0</v>
      </c>
      <c r="AV48" s="218">
        <v>0</v>
      </c>
      <c r="AW48" s="218">
        <v>2.8E-3</v>
      </c>
      <c r="AX48" s="218">
        <v>8.0612000000000003E-2</v>
      </c>
      <c r="AY48" s="218">
        <v>4.1354490000000004</v>
      </c>
      <c r="AZ48" s="218">
        <v>5.5970000000000004E-3</v>
      </c>
      <c r="BA48" s="218">
        <v>0</v>
      </c>
      <c r="BB48" s="218">
        <v>0</v>
      </c>
      <c r="BC48" s="218">
        <v>0</v>
      </c>
      <c r="BD48" s="218">
        <v>0</v>
      </c>
      <c r="BE48" s="218">
        <v>0</v>
      </c>
      <c r="BF48" s="218">
        <v>0</v>
      </c>
      <c r="BG48" s="218">
        <v>0.12192500000000001</v>
      </c>
      <c r="BH48" s="218">
        <v>0.40116400000000002</v>
      </c>
      <c r="BI48" s="218">
        <v>0</v>
      </c>
      <c r="BJ48" s="218">
        <v>0</v>
      </c>
      <c r="BK48" s="218">
        <v>0</v>
      </c>
      <c r="BL48" s="218">
        <v>0</v>
      </c>
      <c r="BM48" s="218">
        <v>0.87973000000000001</v>
      </c>
      <c r="BN48" s="218">
        <v>0</v>
      </c>
      <c r="BO48" s="218">
        <v>0</v>
      </c>
      <c r="BP48" s="218">
        <v>4.8263E-2</v>
      </c>
      <c r="BQ48" s="218">
        <v>0</v>
      </c>
      <c r="BR48" s="218">
        <v>0</v>
      </c>
      <c r="BS48" s="218">
        <v>0.119629</v>
      </c>
      <c r="BT48" s="218">
        <v>0</v>
      </c>
      <c r="BU48" s="218">
        <v>0.33599000000000001</v>
      </c>
      <c r="BV48" s="218">
        <v>0</v>
      </c>
      <c r="BW48" s="218">
        <v>0.547122</v>
      </c>
      <c r="BX48" s="218">
        <v>6.2610000000000001E-3</v>
      </c>
      <c r="BY48" s="218">
        <v>0</v>
      </c>
      <c r="BZ48" s="218">
        <v>0</v>
      </c>
      <c r="CA48" s="218">
        <v>12.365428</v>
      </c>
      <c r="CB48" s="218">
        <v>0</v>
      </c>
      <c r="CC48" s="218">
        <v>1.5424999999999999E-2</v>
      </c>
      <c r="CD48" s="218">
        <v>0.56105300000000002</v>
      </c>
      <c r="CE48" s="218">
        <v>0</v>
      </c>
      <c r="CF48" s="218">
        <v>0.168599</v>
      </c>
      <c r="CG48" s="218">
        <v>0.78234999999999999</v>
      </c>
      <c r="CH48" s="218">
        <v>12.124929</v>
      </c>
      <c r="CI48" s="218">
        <v>3.1889090000000002</v>
      </c>
      <c r="CJ48" s="218">
        <v>0</v>
      </c>
      <c r="CK48" s="218">
        <v>1.3448500000000001</v>
      </c>
      <c r="CL48" s="218">
        <v>0</v>
      </c>
      <c r="CM48" s="218">
        <v>0</v>
      </c>
      <c r="CN48" s="218">
        <v>8.3348000000000005E-2</v>
      </c>
      <c r="CO48" s="218">
        <v>0</v>
      </c>
      <c r="CP48" s="218">
        <v>0</v>
      </c>
      <c r="CQ48" s="218">
        <v>0</v>
      </c>
      <c r="CR48" s="218">
        <v>0</v>
      </c>
      <c r="CS48" s="218">
        <v>4.4000000000000003E-3</v>
      </c>
      <c r="CT48" s="218">
        <v>0</v>
      </c>
      <c r="CU48" s="218">
        <v>0</v>
      </c>
      <c r="CV48" s="218">
        <v>1.3819250000000001</v>
      </c>
    </row>
    <row r="49" spans="1:100" ht="18" customHeight="1" x14ac:dyDescent="0.5">
      <c r="A49" s="220" t="s">
        <v>51</v>
      </c>
      <c r="B49" s="221" t="s">
        <v>286</v>
      </c>
      <c r="C49" s="217">
        <v>4364.4053260000001</v>
      </c>
      <c r="D49" s="217">
        <v>1.0115000000000001E-2</v>
      </c>
      <c r="E49" s="217">
        <v>0</v>
      </c>
      <c r="F49" s="217">
        <v>0</v>
      </c>
      <c r="G49" s="217">
        <v>0</v>
      </c>
      <c r="H49" s="217">
        <v>0</v>
      </c>
      <c r="I49" s="217">
        <v>0</v>
      </c>
      <c r="J49" s="217">
        <v>0</v>
      </c>
      <c r="K49" s="217">
        <v>2.2993E-2</v>
      </c>
      <c r="L49" s="217">
        <v>6.1938E-2</v>
      </c>
      <c r="M49" s="217">
        <v>0</v>
      </c>
      <c r="N49" s="217">
        <v>7.1830480000000003</v>
      </c>
      <c r="O49" s="217">
        <v>0</v>
      </c>
      <c r="P49" s="217">
        <v>0.46507500000000002</v>
      </c>
      <c r="Q49" s="217">
        <v>0</v>
      </c>
      <c r="R49" s="217">
        <v>0</v>
      </c>
      <c r="S49" s="217">
        <v>0</v>
      </c>
      <c r="T49" s="217">
        <v>33.967613999999998</v>
      </c>
      <c r="U49" s="217">
        <v>0</v>
      </c>
      <c r="V49" s="217">
        <v>8.2868999999999998E-2</v>
      </c>
      <c r="W49" s="217">
        <v>0</v>
      </c>
      <c r="X49" s="217">
        <v>0.10238999999999999</v>
      </c>
      <c r="Y49" s="217">
        <v>0</v>
      </c>
      <c r="Z49" s="217">
        <v>0</v>
      </c>
      <c r="AA49" s="217">
        <v>0</v>
      </c>
      <c r="AB49" s="217">
        <v>0.301875</v>
      </c>
      <c r="AC49" s="217">
        <v>0</v>
      </c>
      <c r="AD49" s="217">
        <v>713.62155900000005</v>
      </c>
      <c r="AE49" s="217">
        <v>3.222</v>
      </c>
      <c r="AF49" s="217">
        <v>92.553763000000004</v>
      </c>
      <c r="AG49" s="217">
        <v>42.633761999999997</v>
      </c>
      <c r="AH49" s="217">
        <v>51.952044999999998</v>
      </c>
      <c r="AI49" s="217">
        <v>43.963698999999998</v>
      </c>
      <c r="AJ49" s="217">
        <v>0</v>
      </c>
      <c r="AK49" s="217">
        <v>2.8853680000000002</v>
      </c>
      <c r="AL49" s="217">
        <v>13.383471</v>
      </c>
      <c r="AM49" s="217">
        <v>0</v>
      </c>
      <c r="AN49" s="217">
        <v>0.19991300000000001</v>
      </c>
      <c r="AO49" s="217">
        <v>182.33850200000001</v>
      </c>
      <c r="AP49" s="217">
        <v>2488.7783429999999</v>
      </c>
      <c r="AQ49" s="217">
        <v>10.045849</v>
      </c>
      <c r="AR49" s="217">
        <v>0</v>
      </c>
      <c r="AS49" s="217">
        <v>0</v>
      </c>
      <c r="AT49" s="217">
        <v>0</v>
      </c>
      <c r="AU49" s="217">
        <v>0.10227799999999999</v>
      </c>
      <c r="AV49" s="217">
        <v>0</v>
      </c>
      <c r="AW49" s="217">
        <v>0</v>
      </c>
      <c r="AX49" s="217">
        <v>0</v>
      </c>
      <c r="AY49" s="217">
        <v>172.52426199999999</v>
      </c>
      <c r="AZ49" s="217">
        <v>1.0840559999999999</v>
      </c>
      <c r="BA49" s="217">
        <v>0</v>
      </c>
      <c r="BB49" s="217">
        <v>0</v>
      </c>
      <c r="BC49" s="217">
        <v>0</v>
      </c>
      <c r="BD49" s="217">
        <v>0</v>
      </c>
      <c r="BE49" s="217">
        <v>12.695478</v>
      </c>
      <c r="BF49" s="217">
        <v>4.4861149999999999</v>
      </c>
      <c r="BG49" s="217">
        <v>6.3787260000000003</v>
      </c>
      <c r="BH49" s="217">
        <v>6.9257049999999998</v>
      </c>
      <c r="BI49" s="217">
        <v>0</v>
      </c>
      <c r="BJ49" s="217">
        <v>0.55051300000000003</v>
      </c>
      <c r="BK49" s="217">
        <v>0</v>
      </c>
      <c r="BL49" s="217">
        <v>1.7600000000000001E-2</v>
      </c>
      <c r="BM49" s="217">
        <v>1.070713</v>
      </c>
      <c r="BN49" s="217">
        <v>0.57772500000000004</v>
      </c>
      <c r="BO49" s="217">
        <v>4.9610000000000001E-2</v>
      </c>
      <c r="BP49" s="217">
        <v>0</v>
      </c>
      <c r="BQ49" s="217">
        <v>0</v>
      </c>
      <c r="BR49" s="217">
        <v>0</v>
      </c>
      <c r="BS49" s="217">
        <v>0.67034400000000005</v>
      </c>
      <c r="BT49" s="217">
        <v>0</v>
      </c>
      <c r="BU49" s="217">
        <v>13.41</v>
      </c>
      <c r="BV49" s="217">
        <v>0</v>
      </c>
      <c r="BW49" s="217">
        <v>0</v>
      </c>
      <c r="BX49" s="217">
        <v>2.379257</v>
      </c>
      <c r="BY49" s="217">
        <v>14.408875999999999</v>
      </c>
      <c r="BZ49" s="217">
        <v>0</v>
      </c>
      <c r="CA49" s="217">
        <v>132.34794600000001</v>
      </c>
      <c r="CB49" s="217">
        <v>0</v>
      </c>
      <c r="CC49" s="217">
        <v>2.1550129999999998</v>
      </c>
      <c r="CD49" s="217">
        <v>0</v>
      </c>
      <c r="CE49" s="217">
        <v>0</v>
      </c>
      <c r="CF49" s="217">
        <v>0</v>
      </c>
      <c r="CG49" s="217">
        <v>10.309193</v>
      </c>
      <c r="CH49" s="217">
        <v>91.424032999999994</v>
      </c>
      <c r="CI49" s="217">
        <v>43.108144000000003</v>
      </c>
      <c r="CJ49" s="217">
        <v>5.0150000000000004E-3</v>
      </c>
      <c r="CK49" s="217">
        <v>157.602293</v>
      </c>
      <c r="CL49" s="217">
        <v>0</v>
      </c>
      <c r="CM49" s="217">
        <v>0</v>
      </c>
      <c r="CN49" s="217">
        <v>1.7327539999999999</v>
      </c>
      <c r="CO49" s="217">
        <v>0</v>
      </c>
      <c r="CP49" s="217">
        <v>0</v>
      </c>
      <c r="CQ49" s="217">
        <v>0</v>
      </c>
      <c r="CR49" s="217">
        <v>0</v>
      </c>
      <c r="CS49" s="217">
        <v>0.29833399999999999</v>
      </c>
      <c r="CT49" s="217">
        <v>0</v>
      </c>
      <c r="CU49" s="217">
        <v>0</v>
      </c>
      <c r="CV49" s="217">
        <v>0.31515500000000002</v>
      </c>
    </row>
    <row r="50" spans="1:100" ht="18" customHeight="1" x14ac:dyDescent="0.5">
      <c r="A50" s="222" t="s">
        <v>141</v>
      </c>
      <c r="B50" s="223" t="s">
        <v>292</v>
      </c>
      <c r="C50" s="218">
        <v>3897.865088</v>
      </c>
      <c r="D50" s="218">
        <v>1.049E-3</v>
      </c>
      <c r="E50" s="218">
        <v>1.4674469999999999</v>
      </c>
      <c r="F50" s="218">
        <v>7.6943999999999999E-2</v>
      </c>
      <c r="G50" s="218">
        <v>124.666495</v>
      </c>
      <c r="H50" s="218">
        <v>0</v>
      </c>
      <c r="I50" s="218">
        <v>0.38244099999999998</v>
      </c>
      <c r="J50" s="218">
        <v>4.3585560000000001</v>
      </c>
      <c r="K50" s="218">
        <v>11.092326</v>
      </c>
      <c r="L50" s="218">
        <v>25.363060999999998</v>
      </c>
      <c r="M50" s="218">
        <v>1.184401</v>
      </c>
      <c r="N50" s="218">
        <v>3.8392170000000001</v>
      </c>
      <c r="O50" s="218">
        <v>3.113686</v>
      </c>
      <c r="P50" s="218">
        <v>0.42171999999999998</v>
      </c>
      <c r="Q50" s="218">
        <v>0</v>
      </c>
      <c r="R50" s="218">
        <v>199.590462</v>
      </c>
      <c r="S50" s="218">
        <v>12.662629000000001</v>
      </c>
      <c r="T50" s="218">
        <v>620.61756300000002</v>
      </c>
      <c r="U50" s="218">
        <v>3.4536090000000002</v>
      </c>
      <c r="V50" s="218">
        <v>216.701302</v>
      </c>
      <c r="W50" s="218">
        <v>17.086652000000001</v>
      </c>
      <c r="X50" s="218">
        <v>11.708888</v>
      </c>
      <c r="Y50" s="218">
        <v>75.844273999999999</v>
      </c>
      <c r="Z50" s="218">
        <v>2.4858250000000002</v>
      </c>
      <c r="AA50" s="218">
        <v>0</v>
      </c>
      <c r="AB50" s="218">
        <v>3.5951999999999998E-2</v>
      </c>
      <c r="AC50" s="218">
        <v>0</v>
      </c>
      <c r="AD50" s="218">
        <v>746.15565800000002</v>
      </c>
      <c r="AE50" s="218">
        <v>1.829229</v>
      </c>
      <c r="AF50" s="218">
        <v>4.2051350000000003</v>
      </c>
      <c r="AG50" s="218">
        <v>35.971795999999998</v>
      </c>
      <c r="AH50" s="218">
        <v>75.583353000000002</v>
      </c>
      <c r="AI50" s="218">
        <v>10.961188999999999</v>
      </c>
      <c r="AJ50" s="218">
        <v>18.907477</v>
      </c>
      <c r="AK50" s="218">
        <v>11.545508999999999</v>
      </c>
      <c r="AL50" s="218">
        <v>1.6136760000000001</v>
      </c>
      <c r="AM50" s="218">
        <v>0</v>
      </c>
      <c r="AN50" s="218">
        <v>7.6050999999999994E-2</v>
      </c>
      <c r="AO50" s="218">
        <v>2.0610550000000001</v>
      </c>
      <c r="AP50" s="218">
        <v>232.615195</v>
      </c>
      <c r="AQ50" s="218">
        <v>9.9870269999999994</v>
      </c>
      <c r="AR50" s="218">
        <v>0</v>
      </c>
      <c r="AS50" s="218">
        <v>2.1715019999999998</v>
      </c>
      <c r="AT50" s="218">
        <v>0</v>
      </c>
      <c r="AU50" s="218">
        <v>7.5058980000000002</v>
      </c>
      <c r="AV50" s="218">
        <v>0.58102200000000004</v>
      </c>
      <c r="AW50" s="218">
        <v>5.2982000000000001E-2</v>
      </c>
      <c r="AX50" s="218">
        <v>0</v>
      </c>
      <c r="AY50" s="218">
        <v>7.078411</v>
      </c>
      <c r="AZ50" s="218">
        <v>0.13678599999999999</v>
      </c>
      <c r="BA50" s="218">
        <v>0</v>
      </c>
      <c r="BB50" s="218">
        <v>0</v>
      </c>
      <c r="BC50" s="218">
        <v>0.32874999999999999</v>
      </c>
      <c r="BD50" s="218">
        <v>0</v>
      </c>
      <c r="BE50" s="218">
        <v>17.985863999999999</v>
      </c>
      <c r="BF50" s="218">
        <v>3.9513370000000001</v>
      </c>
      <c r="BG50" s="218">
        <v>2.0737480000000001</v>
      </c>
      <c r="BH50" s="218">
        <v>2.318006</v>
      </c>
      <c r="BI50" s="218">
        <v>3.025623</v>
      </c>
      <c r="BJ50" s="218">
        <v>0.27522400000000002</v>
      </c>
      <c r="BK50" s="218">
        <v>0.19359999999999999</v>
      </c>
      <c r="BL50" s="218">
        <v>0.963947</v>
      </c>
      <c r="BM50" s="218">
        <v>6.5641749999999996</v>
      </c>
      <c r="BN50" s="218">
        <v>5.7797280000000004</v>
      </c>
      <c r="BO50" s="218">
        <v>5.2610010000000003</v>
      </c>
      <c r="BP50" s="218">
        <v>5.5129999999999997E-3</v>
      </c>
      <c r="BQ50" s="218">
        <v>0</v>
      </c>
      <c r="BR50" s="218">
        <v>0</v>
      </c>
      <c r="BS50" s="218">
        <v>3.3101850000000002</v>
      </c>
      <c r="BT50" s="218">
        <v>3.1101070000000002</v>
      </c>
      <c r="BU50" s="218">
        <v>3.2015410000000002</v>
      </c>
      <c r="BV50" s="218">
        <v>4.0224999999999997E-2</v>
      </c>
      <c r="BW50" s="218">
        <v>71.912312</v>
      </c>
      <c r="BX50" s="218">
        <v>11.908955000000001</v>
      </c>
      <c r="BY50" s="218">
        <v>18.66703</v>
      </c>
      <c r="BZ50" s="218">
        <v>7.1569999999999995E-2</v>
      </c>
      <c r="CA50" s="218">
        <v>11.41194</v>
      </c>
      <c r="CB50" s="218">
        <v>1.9028259999999999</v>
      </c>
      <c r="CC50" s="218">
        <v>0.44264399999999998</v>
      </c>
      <c r="CD50" s="218">
        <v>0.59987000000000001</v>
      </c>
      <c r="CE50" s="218">
        <v>0.14231199999999999</v>
      </c>
      <c r="CF50" s="218">
        <v>0.573156</v>
      </c>
      <c r="CG50" s="218">
        <v>7.2190329999999996</v>
      </c>
      <c r="CH50" s="218">
        <v>102.238202</v>
      </c>
      <c r="CI50" s="218">
        <v>188.19699600000001</v>
      </c>
      <c r="CJ50" s="218">
        <v>2.5824500000000001</v>
      </c>
      <c r="CK50" s="218">
        <v>880.22984599999995</v>
      </c>
      <c r="CL50" s="218">
        <v>0.33996100000000001</v>
      </c>
      <c r="CM50" s="218">
        <v>0.39163300000000001</v>
      </c>
      <c r="CN50" s="218">
        <v>1.5429809999999999</v>
      </c>
      <c r="CO50" s="218">
        <v>2.8864000000000001E-2</v>
      </c>
      <c r="CP50" s="218">
        <v>0</v>
      </c>
      <c r="CQ50" s="218">
        <v>0</v>
      </c>
      <c r="CR50" s="218">
        <v>6.3618899999999998</v>
      </c>
      <c r="CS50" s="218">
        <v>0.118265</v>
      </c>
      <c r="CT50" s="218">
        <v>4.534027</v>
      </c>
      <c r="CU50" s="218">
        <v>0</v>
      </c>
      <c r="CV50" s="218">
        <v>22.866302000000001</v>
      </c>
    </row>
    <row r="51" spans="1:100" ht="18" customHeight="1" x14ac:dyDescent="0.5">
      <c r="A51" s="220" t="s">
        <v>42</v>
      </c>
      <c r="B51" s="221" t="s">
        <v>279</v>
      </c>
      <c r="C51" s="217">
        <v>3532.3367520000002</v>
      </c>
      <c r="D51" s="217">
        <v>0</v>
      </c>
      <c r="E51" s="217">
        <v>5.3318789999999998</v>
      </c>
      <c r="F51" s="217">
        <v>0.70367999999999997</v>
      </c>
      <c r="G51" s="217">
        <v>0</v>
      </c>
      <c r="H51" s="217">
        <v>0</v>
      </c>
      <c r="I51" s="217">
        <v>0</v>
      </c>
      <c r="J51" s="217">
        <v>0</v>
      </c>
      <c r="K51" s="217">
        <v>2.884007</v>
      </c>
      <c r="L51" s="217">
        <v>0</v>
      </c>
      <c r="M51" s="217">
        <v>0</v>
      </c>
      <c r="N51" s="217">
        <v>0.27799499999999999</v>
      </c>
      <c r="O51" s="217">
        <v>0</v>
      </c>
      <c r="P51" s="217">
        <v>0</v>
      </c>
      <c r="Q51" s="217">
        <v>0</v>
      </c>
      <c r="R51" s="217">
        <v>0</v>
      </c>
      <c r="S51" s="217">
        <v>0</v>
      </c>
      <c r="T51" s="217">
        <v>223.27357599999999</v>
      </c>
      <c r="U51" s="217">
        <v>0</v>
      </c>
      <c r="V51" s="217">
        <v>9.6973000000000004E-2</v>
      </c>
      <c r="W51" s="217">
        <v>0</v>
      </c>
      <c r="X51" s="217">
        <v>2.4729999999999999E-3</v>
      </c>
      <c r="Y51" s="217">
        <v>0.12728700000000001</v>
      </c>
      <c r="Z51" s="217">
        <v>9.6683000000000005E-2</v>
      </c>
      <c r="AA51" s="217">
        <v>0</v>
      </c>
      <c r="AB51" s="217">
        <v>2.8843519999999998</v>
      </c>
      <c r="AC51" s="217">
        <v>0</v>
      </c>
      <c r="AD51" s="217">
        <v>2521.3059939999998</v>
      </c>
      <c r="AE51" s="217">
        <v>0.42554799999999998</v>
      </c>
      <c r="AF51" s="217">
        <v>6.3837539999999997</v>
      </c>
      <c r="AG51" s="217">
        <v>0</v>
      </c>
      <c r="AH51" s="217">
        <v>414.85613999999998</v>
      </c>
      <c r="AI51" s="217">
        <v>0.93267900000000004</v>
      </c>
      <c r="AJ51" s="217">
        <v>0</v>
      </c>
      <c r="AK51" s="217">
        <v>0</v>
      </c>
      <c r="AL51" s="217">
        <v>7.9890000000000003E-2</v>
      </c>
      <c r="AM51" s="217">
        <v>0</v>
      </c>
      <c r="AN51" s="217">
        <v>0</v>
      </c>
      <c r="AO51" s="217">
        <v>9.4123319999999993</v>
      </c>
      <c r="AP51" s="217">
        <v>302.20606400000003</v>
      </c>
      <c r="AQ51" s="217">
        <v>0.132633</v>
      </c>
      <c r="AR51" s="217">
        <v>0.15027599999999999</v>
      </c>
      <c r="AS51" s="217">
        <v>5.3499999999999999E-2</v>
      </c>
      <c r="AT51" s="217">
        <v>0</v>
      </c>
      <c r="AU51" s="217">
        <v>6.4000000000000005E-4</v>
      </c>
      <c r="AV51" s="217">
        <v>0</v>
      </c>
      <c r="AW51" s="217">
        <v>0</v>
      </c>
      <c r="AX51" s="217">
        <v>0</v>
      </c>
      <c r="AY51" s="217">
        <v>5.3836120000000003</v>
      </c>
      <c r="AZ51" s="217">
        <v>2.3811399999999998</v>
      </c>
      <c r="BA51" s="217">
        <v>0</v>
      </c>
      <c r="BB51" s="217">
        <v>0</v>
      </c>
      <c r="BC51" s="217">
        <v>0</v>
      </c>
      <c r="BD51" s="217">
        <v>0</v>
      </c>
      <c r="BE51" s="217">
        <v>0</v>
      </c>
      <c r="BF51" s="217">
        <v>0</v>
      </c>
      <c r="BG51" s="217">
        <v>1.0664579999999999</v>
      </c>
      <c r="BH51" s="217">
        <v>4.3740000000000003E-3</v>
      </c>
      <c r="BI51" s="217">
        <v>0</v>
      </c>
      <c r="BJ51" s="217">
        <v>0</v>
      </c>
      <c r="BK51" s="217">
        <v>0</v>
      </c>
      <c r="BL51" s="217">
        <v>6.038E-3</v>
      </c>
      <c r="BM51" s="217">
        <v>4.3215999999999997E-2</v>
      </c>
      <c r="BN51" s="217">
        <v>26.063927</v>
      </c>
      <c r="BO51" s="217">
        <v>1.1206000000000001E-2</v>
      </c>
      <c r="BP51" s="217">
        <v>0</v>
      </c>
      <c r="BQ51" s="217">
        <v>0</v>
      </c>
      <c r="BR51" s="217">
        <v>0</v>
      </c>
      <c r="BS51" s="217">
        <v>4.5731000000000001E-2</v>
      </c>
      <c r="BT51" s="217">
        <v>1.0149999999999999E-2</v>
      </c>
      <c r="BU51" s="217">
        <v>0.150675</v>
      </c>
      <c r="BV51" s="217">
        <v>0</v>
      </c>
      <c r="BW51" s="217">
        <v>0</v>
      </c>
      <c r="BX51" s="217">
        <v>1.2772E-2</v>
      </c>
      <c r="BY51" s="217">
        <v>1.4899999999999999E-4</v>
      </c>
      <c r="BZ51" s="217">
        <v>9.3000000000000005E-4</v>
      </c>
      <c r="CA51" s="217">
        <v>0.95968900000000001</v>
      </c>
      <c r="CB51" s="217">
        <v>0</v>
      </c>
      <c r="CC51" s="217">
        <v>1.5E-3</v>
      </c>
      <c r="CD51" s="217">
        <v>0</v>
      </c>
      <c r="CE51" s="217">
        <v>0</v>
      </c>
      <c r="CF51" s="217">
        <v>4.1502999999999998E-2</v>
      </c>
      <c r="CG51" s="217">
        <v>0.31830999999999998</v>
      </c>
      <c r="CH51" s="217">
        <v>2.0692710000000001</v>
      </c>
      <c r="CI51" s="217">
        <v>0.66266599999999998</v>
      </c>
      <c r="CJ51" s="217">
        <v>0</v>
      </c>
      <c r="CK51" s="217">
        <v>1.2600000000000001E-3</v>
      </c>
      <c r="CL51" s="217">
        <v>3.4049999999999997E-2</v>
      </c>
      <c r="CM51" s="217">
        <v>0</v>
      </c>
      <c r="CN51" s="217">
        <v>7.6156000000000001E-2</v>
      </c>
      <c r="CO51" s="217">
        <v>0</v>
      </c>
      <c r="CP51" s="217">
        <v>0</v>
      </c>
      <c r="CQ51" s="217">
        <v>0</v>
      </c>
      <c r="CR51" s="217">
        <v>0.35410000000000003</v>
      </c>
      <c r="CS51" s="217">
        <v>5.2400000000000002E-2</v>
      </c>
      <c r="CT51" s="217">
        <v>0</v>
      </c>
      <c r="CU51" s="217">
        <v>0</v>
      </c>
      <c r="CV51" s="217">
        <v>0.96711400000000003</v>
      </c>
    </row>
    <row r="52" spans="1:100" ht="18" customHeight="1" x14ac:dyDescent="0.5">
      <c r="A52" s="222" t="s">
        <v>80</v>
      </c>
      <c r="B52" s="223" t="s">
        <v>347</v>
      </c>
      <c r="C52" s="218">
        <v>3480.8045809999999</v>
      </c>
      <c r="D52" s="218">
        <v>0</v>
      </c>
      <c r="E52" s="218">
        <v>0</v>
      </c>
      <c r="F52" s="218">
        <v>0</v>
      </c>
      <c r="G52" s="218">
        <v>0</v>
      </c>
      <c r="H52" s="218">
        <v>0</v>
      </c>
      <c r="I52" s="218">
        <v>0</v>
      </c>
      <c r="J52" s="218">
        <v>0</v>
      </c>
      <c r="K52" s="218">
        <v>3.0081E-2</v>
      </c>
      <c r="L52" s="218">
        <v>0</v>
      </c>
      <c r="M52" s="218">
        <v>0</v>
      </c>
      <c r="N52" s="218">
        <v>0</v>
      </c>
      <c r="O52" s="218">
        <v>0</v>
      </c>
      <c r="P52" s="218">
        <v>0</v>
      </c>
      <c r="Q52" s="218">
        <v>0</v>
      </c>
      <c r="R52" s="218">
        <v>0.13464000000000001</v>
      </c>
      <c r="S52" s="218">
        <v>0</v>
      </c>
      <c r="T52" s="218">
        <v>0</v>
      </c>
      <c r="U52" s="218">
        <v>0</v>
      </c>
      <c r="V52" s="218">
        <v>5.2830000000000002E-2</v>
      </c>
      <c r="W52" s="218">
        <v>0.57647300000000001</v>
      </c>
      <c r="X52" s="218">
        <v>0</v>
      </c>
      <c r="Y52" s="218">
        <v>0.25002600000000003</v>
      </c>
      <c r="Z52" s="218">
        <v>0</v>
      </c>
      <c r="AA52" s="218">
        <v>0</v>
      </c>
      <c r="AB52" s="218">
        <v>2.9202119999999998</v>
      </c>
      <c r="AC52" s="218">
        <v>0</v>
      </c>
      <c r="AD52" s="218">
        <v>3152.3847049999999</v>
      </c>
      <c r="AE52" s="218">
        <v>0</v>
      </c>
      <c r="AF52" s="218">
        <v>0</v>
      </c>
      <c r="AG52" s="218">
        <v>0</v>
      </c>
      <c r="AH52" s="218">
        <v>0</v>
      </c>
      <c r="AI52" s="218">
        <v>1.646069</v>
      </c>
      <c r="AJ52" s="218">
        <v>8.5142999999999996E-2</v>
      </c>
      <c r="AK52" s="218">
        <v>0</v>
      </c>
      <c r="AL52" s="218">
        <v>0.104016</v>
      </c>
      <c r="AM52" s="218">
        <v>0</v>
      </c>
      <c r="AN52" s="218">
        <v>0</v>
      </c>
      <c r="AO52" s="218">
        <v>0</v>
      </c>
      <c r="AP52" s="218">
        <v>24.647942</v>
      </c>
      <c r="AQ52" s="218">
        <v>0</v>
      </c>
      <c r="AR52" s="218">
        <v>0</v>
      </c>
      <c r="AS52" s="218">
        <v>0</v>
      </c>
      <c r="AT52" s="218">
        <v>0</v>
      </c>
      <c r="AU52" s="218">
        <v>0</v>
      </c>
      <c r="AV52" s="218">
        <v>0</v>
      </c>
      <c r="AW52" s="218">
        <v>0</v>
      </c>
      <c r="AX52" s="218">
        <v>0</v>
      </c>
      <c r="AY52" s="218">
        <v>2.4973589999999999</v>
      </c>
      <c r="AZ52" s="218">
        <v>0</v>
      </c>
      <c r="BA52" s="218">
        <v>0</v>
      </c>
      <c r="BB52" s="218">
        <v>0</v>
      </c>
      <c r="BC52" s="218">
        <v>0</v>
      </c>
      <c r="BD52" s="218">
        <v>0</v>
      </c>
      <c r="BE52" s="218">
        <v>0</v>
      </c>
      <c r="BF52" s="218">
        <v>0</v>
      </c>
      <c r="BG52" s="218">
        <v>0</v>
      </c>
      <c r="BH52" s="218">
        <v>0</v>
      </c>
      <c r="BI52" s="218">
        <v>0</v>
      </c>
      <c r="BJ52" s="218">
        <v>0</v>
      </c>
      <c r="BK52" s="218">
        <v>0</v>
      </c>
      <c r="BL52" s="218">
        <v>0</v>
      </c>
      <c r="BM52" s="218">
        <v>0</v>
      </c>
      <c r="BN52" s="218">
        <v>0</v>
      </c>
      <c r="BO52" s="218">
        <v>0</v>
      </c>
      <c r="BP52" s="218">
        <v>0</v>
      </c>
      <c r="BQ52" s="218">
        <v>0</v>
      </c>
      <c r="BR52" s="218">
        <v>0</v>
      </c>
      <c r="BS52" s="218">
        <v>4.1699619999999999</v>
      </c>
      <c r="BT52" s="218">
        <v>0.15081900000000001</v>
      </c>
      <c r="BU52" s="218">
        <v>2.0102250000000002</v>
      </c>
      <c r="BV52" s="218">
        <v>7.2019E-2</v>
      </c>
      <c r="BW52" s="218">
        <v>9.6305000000000002E-2</v>
      </c>
      <c r="BX52" s="218">
        <v>3.4748260000000002</v>
      </c>
      <c r="BY52" s="218">
        <v>0</v>
      </c>
      <c r="BZ52" s="218">
        <v>0</v>
      </c>
      <c r="CA52" s="218">
        <v>0</v>
      </c>
      <c r="CB52" s="218">
        <v>0</v>
      </c>
      <c r="CC52" s="218">
        <v>0</v>
      </c>
      <c r="CD52" s="218">
        <v>0</v>
      </c>
      <c r="CE52" s="218">
        <v>0</v>
      </c>
      <c r="CF52" s="218">
        <v>0</v>
      </c>
      <c r="CG52" s="218">
        <v>2.5360000000000001E-3</v>
      </c>
      <c r="CH52" s="218">
        <v>273.13761699999998</v>
      </c>
      <c r="CI52" s="218">
        <v>0.32164999999999999</v>
      </c>
      <c r="CJ52" s="218">
        <v>0</v>
      </c>
      <c r="CK52" s="218">
        <v>0</v>
      </c>
      <c r="CL52" s="218">
        <v>0</v>
      </c>
      <c r="CM52" s="218">
        <v>11.625</v>
      </c>
      <c r="CN52" s="218">
        <v>8.5489999999999997E-2</v>
      </c>
      <c r="CO52" s="218">
        <v>0</v>
      </c>
      <c r="CP52" s="218">
        <v>0</v>
      </c>
      <c r="CQ52" s="218">
        <v>0</v>
      </c>
      <c r="CR52" s="218">
        <v>5.5641000000000003E-2</v>
      </c>
      <c r="CS52" s="218">
        <v>0</v>
      </c>
      <c r="CT52" s="218">
        <v>0.223966</v>
      </c>
      <c r="CU52" s="218">
        <v>0</v>
      </c>
      <c r="CV52" s="218">
        <v>4.9029999999999997E-2</v>
      </c>
    </row>
    <row r="53" spans="1:100" ht="18" customHeight="1" x14ac:dyDescent="0.5">
      <c r="A53" s="220" t="s">
        <v>202</v>
      </c>
      <c r="B53" s="221" t="s">
        <v>299</v>
      </c>
      <c r="C53" s="217">
        <v>3174.2507110000001</v>
      </c>
      <c r="D53" s="217">
        <v>0</v>
      </c>
      <c r="E53" s="217">
        <v>0</v>
      </c>
      <c r="F53" s="217">
        <v>0</v>
      </c>
      <c r="G53" s="217">
        <v>0.88356699999999999</v>
      </c>
      <c r="H53" s="217">
        <v>0</v>
      </c>
      <c r="I53" s="217">
        <v>0</v>
      </c>
      <c r="J53" s="217">
        <v>2.8237000000000002E-2</v>
      </c>
      <c r="K53" s="217">
        <v>9.6571610000000003</v>
      </c>
      <c r="L53" s="217">
        <v>7.4773999999999993E-2</v>
      </c>
      <c r="M53" s="217">
        <v>0</v>
      </c>
      <c r="N53" s="217">
        <v>0.79702200000000001</v>
      </c>
      <c r="O53" s="217">
        <v>0</v>
      </c>
      <c r="P53" s="217">
        <v>1.7690000000000001E-2</v>
      </c>
      <c r="Q53" s="217">
        <v>0</v>
      </c>
      <c r="R53" s="217">
        <v>0.281449</v>
      </c>
      <c r="S53" s="217">
        <v>0</v>
      </c>
      <c r="T53" s="217">
        <v>0.52211700000000005</v>
      </c>
      <c r="U53" s="217">
        <v>7.5568999999999997E-2</v>
      </c>
      <c r="V53" s="217">
        <v>1.388924</v>
      </c>
      <c r="W53" s="217">
        <v>0.24693000000000001</v>
      </c>
      <c r="X53" s="217">
        <v>0.180308</v>
      </c>
      <c r="Y53" s="217">
        <v>2.723932</v>
      </c>
      <c r="Z53" s="217">
        <v>0</v>
      </c>
      <c r="AA53" s="217">
        <v>0</v>
      </c>
      <c r="AB53" s="217">
        <v>0.23285600000000001</v>
      </c>
      <c r="AC53" s="217">
        <v>3.2720000000000002E-3</v>
      </c>
      <c r="AD53" s="217">
        <v>0.203596</v>
      </c>
      <c r="AE53" s="217">
        <v>328.27103699999998</v>
      </c>
      <c r="AF53" s="217">
        <v>3.8465189999999998</v>
      </c>
      <c r="AG53" s="217">
        <v>0</v>
      </c>
      <c r="AH53" s="217">
        <v>2624.2754169999998</v>
      </c>
      <c r="AI53" s="217">
        <v>12.40335</v>
      </c>
      <c r="AJ53" s="217">
        <v>0.280721</v>
      </c>
      <c r="AK53" s="217">
        <v>1.454116</v>
      </c>
      <c r="AL53" s="217">
        <v>0</v>
      </c>
      <c r="AM53" s="217">
        <v>0</v>
      </c>
      <c r="AN53" s="217">
        <v>0</v>
      </c>
      <c r="AO53" s="217">
        <v>2.8326760000000002</v>
      </c>
      <c r="AP53" s="217">
        <v>79.882954999999995</v>
      </c>
      <c r="AQ53" s="217">
        <v>5.6693160000000002</v>
      </c>
      <c r="AR53" s="217">
        <v>0</v>
      </c>
      <c r="AS53" s="217">
        <v>1.6816999999999999E-2</v>
      </c>
      <c r="AT53" s="217">
        <v>0</v>
      </c>
      <c r="AU53" s="217">
        <v>0</v>
      </c>
      <c r="AV53" s="217">
        <v>0</v>
      </c>
      <c r="AW53" s="217">
        <v>0</v>
      </c>
      <c r="AX53" s="217">
        <v>0</v>
      </c>
      <c r="AY53" s="217">
        <v>1.4527999999999999E-2</v>
      </c>
      <c r="AZ53" s="217">
        <v>0.166992</v>
      </c>
      <c r="BA53" s="217">
        <v>0</v>
      </c>
      <c r="BB53" s="217">
        <v>0</v>
      </c>
      <c r="BC53" s="217">
        <v>0</v>
      </c>
      <c r="BD53" s="217">
        <v>0</v>
      </c>
      <c r="BE53" s="217">
        <v>30.226842000000001</v>
      </c>
      <c r="BF53" s="217">
        <v>0.47353699999999999</v>
      </c>
      <c r="BG53" s="217">
        <v>0.34303099999999997</v>
      </c>
      <c r="BH53" s="217">
        <v>2.3531140000000001</v>
      </c>
      <c r="BI53" s="217">
        <v>0</v>
      </c>
      <c r="BJ53" s="217">
        <v>0</v>
      </c>
      <c r="BK53" s="217">
        <v>0</v>
      </c>
      <c r="BL53" s="217">
        <v>5.9999999999999995E-4</v>
      </c>
      <c r="BM53" s="217">
        <v>3.2481999999999997E-2</v>
      </c>
      <c r="BN53" s="217">
        <v>2.3754000000000001E-2</v>
      </c>
      <c r="BO53" s="217">
        <v>0</v>
      </c>
      <c r="BP53" s="217">
        <v>0</v>
      </c>
      <c r="BQ53" s="217">
        <v>0</v>
      </c>
      <c r="BR53" s="217">
        <v>0</v>
      </c>
      <c r="BS53" s="217">
        <v>2.2264970000000002</v>
      </c>
      <c r="BT53" s="217">
        <v>0</v>
      </c>
      <c r="BU53" s="217">
        <v>8.2920390000000008</v>
      </c>
      <c r="BV53" s="217">
        <v>1.3428000000000001E-2</v>
      </c>
      <c r="BW53" s="217">
        <v>1.6303719999999999</v>
      </c>
      <c r="BX53" s="217">
        <v>1.5622830000000001</v>
      </c>
      <c r="BY53" s="217">
        <v>1.054E-3</v>
      </c>
      <c r="BZ53" s="217">
        <v>0</v>
      </c>
      <c r="CA53" s="217">
        <v>1.2233540000000001</v>
      </c>
      <c r="CB53" s="217">
        <v>0</v>
      </c>
      <c r="CC53" s="217">
        <v>1.4716E-2</v>
      </c>
      <c r="CD53" s="217">
        <v>3.4989999999999999E-3</v>
      </c>
      <c r="CE53" s="217">
        <v>0</v>
      </c>
      <c r="CF53" s="217">
        <v>3.4763009999999999</v>
      </c>
      <c r="CG53" s="217">
        <v>17.178616999999999</v>
      </c>
      <c r="CH53" s="217">
        <v>7.834384</v>
      </c>
      <c r="CI53" s="217">
        <v>2.3692760000000002</v>
      </c>
      <c r="CJ53" s="217">
        <v>1.6875000000000001E-2</v>
      </c>
      <c r="CK53" s="217">
        <v>3.8335889999999999</v>
      </c>
      <c r="CL53" s="217">
        <v>8.1910000000000004E-3</v>
      </c>
      <c r="CM53" s="217">
        <v>0</v>
      </c>
      <c r="CN53" s="217">
        <v>10.885369000000001</v>
      </c>
      <c r="CO53" s="217">
        <v>4.5053000000000003E-2</v>
      </c>
      <c r="CP53" s="217">
        <v>2.9843000000000001E-2</v>
      </c>
      <c r="CQ53" s="217">
        <v>0</v>
      </c>
      <c r="CR53" s="217">
        <v>3.0682429999999998</v>
      </c>
      <c r="CS53" s="217">
        <v>0.116578</v>
      </c>
      <c r="CT53" s="217">
        <v>6.7999999999999999E-5</v>
      </c>
      <c r="CU53" s="217">
        <v>0</v>
      </c>
      <c r="CV53" s="217">
        <v>0.53587700000000005</v>
      </c>
    </row>
    <row r="54" spans="1:100" ht="18" customHeight="1" x14ac:dyDescent="0.5">
      <c r="A54" s="222" t="s">
        <v>50</v>
      </c>
      <c r="B54" s="223" t="s">
        <v>291</v>
      </c>
      <c r="C54" s="218">
        <v>3160.5207810000002</v>
      </c>
      <c r="D54" s="218">
        <v>0</v>
      </c>
      <c r="E54" s="218">
        <v>0.621919</v>
      </c>
      <c r="F54" s="218">
        <v>4.9602089999999999</v>
      </c>
      <c r="G54" s="218">
        <v>0.94524900000000001</v>
      </c>
      <c r="H54" s="218">
        <v>1.5256320000000001</v>
      </c>
      <c r="I54" s="218">
        <v>0</v>
      </c>
      <c r="J54" s="218">
        <v>0</v>
      </c>
      <c r="K54" s="218">
        <v>3.8802999999999997E-2</v>
      </c>
      <c r="L54" s="218">
        <v>0</v>
      </c>
      <c r="M54" s="218">
        <v>0</v>
      </c>
      <c r="N54" s="218">
        <v>2.929E-2</v>
      </c>
      <c r="O54" s="218">
        <v>0</v>
      </c>
      <c r="P54" s="218">
        <v>0</v>
      </c>
      <c r="Q54" s="218">
        <v>0</v>
      </c>
      <c r="R54" s="218">
        <v>5.9621789999999999</v>
      </c>
      <c r="S54" s="218">
        <v>0.65154900000000004</v>
      </c>
      <c r="T54" s="218">
        <v>0</v>
      </c>
      <c r="U54" s="218">
        <v>0</v>
      </c>
      <c r="V54" s="218">
        <v>0</v>
      </c>
      <c r="W54" s="218">
        <v>0</v>
      </c>
      <c r="X54" s="218">
        <v>0</v>
      </c>
      <c r="Y54" s="218">
        <v>0</v>
      </c>
      <c r="Z54" s="218">
        <v>61.379508999999999</v>
      </c>
      <c r="AA54" s="218">
        <v>0</v>
      </c>
      <c r="AB54" s="218">
        <v>2.6838069999999998</v>
      </c>
      <c r="AC54" s="218">
        <v>2.018672</v>
      </c>
      <c r="AD54" s="218">
        <v>478.41843399999999</v>
      </c>
      <c r="AE54" s="218">
        <v>2.9223300000000001</v>
      </c>
      <c r="AF54" s="218">
        <v>474.90031099999999</v>
      </c>
      <c r="AG54" s="218">
        <v>0</v>
      </c>
      <c r="AH54" s="218">
        <v>60.872078000000002</v>
      </c>
      <c r="AI54" s="218">
        <v>0.86022699999999996</v>
      </c>
      <c r="AJ54" s="218">
        <v>0</v>
      </c>
      <c r="AK54" s="218">
        <v>1.342503</v>
      </c>
      <c r="AL54" s="218">
        <v>0</v>
      </c>
      <c r="AM54" s="218">
        <v>0</v>
      </c>
      <c r="AN54" s="218">
        <v>0</v>
      </c>
      <c r="AO54" s="218">
        <v>4.0510010000000003</v>
      </c>
      <c r="AP54" s="218">
        <v>1979.98822</v>
      </c>
      <c r="AQ54" s="218">
        <v>48.688436000000003</v>
      </c>
      <c r="AR54" s="218">
        <v>0.71470100000000003</v>
      </c>
      <c r="AS54" s="218">
        <v>0</v>
      </c>
      <c r="AT54" s="218">
        <v>0</v>
      </c>
      <c r="AU54" s="218">
        <v>0</v>
      </c>
      <c r="AV54" s="218">
        <v>0</v>
      </c>
      <c r="AW54" s="218">
        <v>0</v>
      </c>
      <c r="AX54" s="218">
        <v>0</v>
      </c>
      <c r="AY54" s="218">
        <v>0</v>
      </c>
      <c r="AZ54" s="218">
        <v>0</v>
      </c>
      <c r="BA54" s="218">
        <v>0</v>
      </c>
      <c r="BB54" s="218">
        <v>0</v>
      </c>
      <c r="BC54" s="218">
        <v>0</v>
      </c>
      <c r="BD54" s="218">
        <v>0</v>
      </c>
      <c r="BE54" s="218">
        <v>3.2425000000000002E-2</v>
      </c>
      <c r="BF54" s="218">
        <v>0.300873</v>
      </c>
      <c r="BG54" s="218">
        <v>0.33517799999999998</v>
      </c>
      <c r="BH54" s="218">
        <v>0</v>
      </c>
      <c r="BI54" s="218">
        <v>0</v>
      </c>
      <c r="BJ54" s="218">
        <v>0</v>
      </c>
      <c r="BK54" s="218">
        <v>0</v>
      </c>
      <c r="BL54" s="218">
        <v>0</v>
      </c>
      <c r="BM54" s="218">
        <v>0</v>
      </c>
      <c r="BN54" s="218">
        <v>0</v>
      </c>
      <c r="BO54" s="218">
        <v>0</v>
      </c>
      <c r="BP54" s="218">
        <v>0</v>
      </c>
      <c r="BQ54" s="218">
        <v>0</v>
      </c>
      <c r="BR54" s="218">
        <v>0</v>
      </c>
      <c r="BS54" s="218">
        <v>0.50631999999999999</v>
      </c>
      <c r="BT54" s="218">
        <v>0</v>
      </c>
      <c r="BU54" s="218">
        <v>0</v>
      </c>
      <c r="BV54" s="218">
        <v>0</v>
      </c>
      <c r="BW54" s="218">
        <v>0.26119700000000001</v>
      </c>
      <c r="BX54" s="218">
        <v>0.13062699999999999</v>
      </c>
      <c r="BY54" s="218">
        <v>6.3493999999999995E-2</v>
      </c>
      <c r="BZ54" s="218">
        <v>0</v>
      </c>
      <c r="CA54" s="218">
        <v>17.773582000000001</v>
      </c>
      <c r="CB54" s="218">
        <v>0</v>
      </c>
      <c r="CC54" s="218">
        <v>0.33750000000000002</v>
      </c>
      <c r="CD54" s="218">
        <v>0</v>
      </c>
      <c r="CE54" s="218">
        <v>0</v>
      </c>
      <c r="CF54" s="218">
        <v>0.29817700000000003</v>
      </c>
      <c r="CG54" s="218">
        <v>1.3550000000000001E-3</v>
      </c>
      <c r="CH54" s="218">
        <v>3.6846510000000001</v>
      </c>
      <c r="CI54" s="218">
        <v>1.6135759999999999</v>
      </c>
      <c r="CJ54" s="218">
        <v>2.7629999999999998E-3</v>
      </c>
      <c r="CK54" s="218">
        <v>0</v>
      </c>
      <c r="CL54" s="218">
        <v>0</v>
      </c>
      <c r="CM54" s="218">
        <v>0</v>
      </c>
      <c r="CN54" s="218">
        <v>1.2292609999999999</v>
      </c>
      <c r="CO54" s="218">
        <v>0</v>
      </c>
      <c r="CP54" s="218">
        <v>0</v>
      </c>
      <c r="CQ54" s="218">
        <v>0</v>
      </c>
      <c r="CR54" s="218">
        <v>1.719E-3</v>
      </c>
      <c r="CS54" s="218">
        <v>0</v>
      </c>
      <c r="CT54" s="218">
        <v>0</v>
      </c>
      <c r="CU54" s="218">
        <v>0</v>
      </c>
      <c r="CV54" s="218">
        <v>0.373025</v>
      </c>
    </row>
    <row r="55" spans="1:100" ht="18" customHeight="1" x14ac:dyDescent="0.5">
      <c r="A55" s="220" t="s">
        <v>197</v>
      </c>
      <c r="B55" s="221" t="s">
        <v>293</v>
      </c>
      <c r="C55" s="217">
        <v>3125.7449529999999</v>
      </c>
      <c r="D55" s="217">
        <v>0</v>
      </c>
      <c r="E55" s="217">
        <v>0</v>
      </c>
      <c r="F55" s="217">
        <v>0</v>
      </c>
      <c r="G55" s="217">
        <v>0.50495800000000002</v>
      </c>
      <c r="H55" s="217">
        <v>0</v>
      </c>
      <c r="I55" s="217">
        <v>0</v>
      </c>
      <c r="J55" s="217">
        <v>14.108313000000001</v>
      </c>
      <c r="K55" s="217">
        <v>9.0457610000000006</v>
      </c>
      <c r="L55" s="217">
        <v>4.228E-3</v>
      </c>
      <c r="M55" s="217">
        <v>0</v>
      </c>
      <c r="N55" s="217">
        <v>1.1716000000000001E-2</v>
      </c>
      <c r="O55" s="217">
        <v>0.17549999999999999</v>
      </c>
      <c r="P55" s="217">
        <v>0</v>
      </c>
      <c r="Q55" s="217">
        <v>0</v>
      </c>
      <c r="R55" s="217">
        <v>0.32637500000000003</v>
      </c>
      <c r="S55" s="217">
        <v>0</v>
      </c>
      <c r="T55" s="217">
        <v>7.7380000000000001E-3</v>
      </c>
      <c r="U55" s="217">
        <v>0</v>
      </c>
      <c r="V55" s="217">
        <v>0.61876699999999996</v>
      </c>
      <c r="W55" s="217">
        <v>1.124366</v>
      </c>
      <c r="X55" s="217">
        <v>0.32014300000000001</v>
      </c>
      <c r="Y55" s="217">
        <v>0.45291300000000001</v>
      </c>
      <c r="Z55" s="217">
        <v>0</v>
      </c>
      <c r="AA55" s="217">
        <v>0</v>
      </c>
      <c r="AB55" s="217">
        <v>5.2143379999999997</v>
      </c>
      <c r="AC55" s="217">
        <v>4.4516049999999998</v>
      </c>
      <c r="AD55" s="217">
        <v>1099.7206510000001</v>
      </c>
      <c r="AE55" s="217">
        <v>0.33204699999999998</v>
      </c>
      <c r="AF55" s="217">
        <v>12.468556</v>
      </c>
      <c r="AG55" s="217">
        <v>13.984715</v>
      </c>
      <c r="AH55" s="217">
        <v>0</v>
      </c>
      <c r="AI55" s="217">
        <v>3.6146999999999999E-2</v>
      </c>
      <c r="AJ55" s="217">
        <v>0.19312199999999999</v>
      </c>
      <c r="AK55" s="217">
        <v>0.17424300000000001</v>
      </c>
      <c r="AL55" s="217">
        <v>6.4237000000000002E-2</v>
      </c>
      <c r="AM55" s="217">
        <v>0</v>
      </c>
      <c r="AN55" s="217">
        <v>0</v>
      </c>
      <c r="AO55" s="217">
        <v>181.39132499999999</v>
      </c>
      <c r="AP55" s="217">
        <v>60.964745999999998</v>
      </c>
      <c r="AQ55" s="217">
        <v>47.437263999999999</v>
      </c>
      <c r="AR55" s="217">
        <v>0</v>
      </c>
      <c r="AS55" s="217">
        <v>5.9524000000000001E-2</v>
      </c>
      <c r="AT55" s="217">
        <v>0</v>
      </c>
      <c r="AU55" s="217">
        <v>3.7573889999999999</v>
      </c>
      <c r="AV55" s="217">
        <v>8.1930000000000006E-3</v>
      </c>
      <c r="AW55" s="217">
        <v>8.9999999999999993E-3</v>
      </c>
      <c r="AX55" s="217">
        <v>0</v>
      </c>
      <c r="AY55" s="217">
        <v>1.504553</v>
      </c>
      <c r="AZ55" s="217">
        <v>0.20504900000000001</v>
      </c>
      <c r="BA55" s="217">
        <v>0</v>
      </c>
      <c r="BB55" s="217">
        <v>0</v>
      </c>
      <c r="BC55" s="217">
        <v>0</v>
      </c>
      <c r="BD55" s="217">
        <v>0</v>
      </c>
      <c r="BE55" s="217">
        <v>3.3413789999999999</v>
      </c>
      <c r="BF55" s="217">
        <v>7.5824309999999997</v>
      </c>
      <c r="BG55" s="217">
        <v>6.9654470000000002</v>
      </c>
      <c r="BH55" s="217">
        <v>0.22584000000000001</v>
      </c>
      <c r="BI55" s="217">
        <v>7.7800000000000005E-4</v>
      </c>
      <c r="BJ55" s="217">
        <v>0.27052700000000002</v>
      </c>
      <c r="BK55" s="217">
        <v>0</v>
      </c>
      <c r="BL55" s="217">
        <v>6.0899999999999995E-4</v>
      </c>
      <c r="BM55" s="217">
        <v>3.1911000000000002E-2</v>
      </c>
      <c r="BN55" s="217">
        <v>2.310848</v>
      </c>
      <c r="BO55" s="217">
        <v>0</v>
      </c>
      <c r="BP55" s="217">
        <v>2.1800000000000001E-4</v>
      </c>
      <c r="BQ55" s="217">
        <v>0</v>
      </c>
      <c r="BR55" s="217">
        <v>3.8000000000000002E-5</v>
      </c>
      <c r="BS55" s="217">
        <v>5.0808270000000002</v>
      </c>
      <c r="BT55" s="217">
        <v>13.134501999999999</v>
      </c>
      <c r="BU55" s="217">
        <v>9.2563999999999994E-2</v>
      </c>
      <c r="BV55" s="217">
        <v>59.906300999999999</v>
      </c>
      <c r="BW55" s="217">
        <v>0.32149699999999998</v>
      </c>
      <c r="BX55" s="217">
        <v>9.2483660000000008</v>
      </c>
      <c r="BY55" s="217">
        <v>14.878724999999999</v>
      </c>
      <c r="BZ55" s="217">
        <v>0</v>
      </c>
      <c r="CA55" s="217">
        <v>222.38752299999999</v>
      </c>
      <c r="CB55" s="217">
        <v>2.169654</v>
      </c>
      <c r="CC55" s="217">
        <v>1.0408090000000001</v>
      </c>
      <c r="CD55" s="217">
        <v>0</v>
      </c>
      <c r="CE55" s="217">
        <v>0.123567</v>
      </c>
      <c r="CF55" s="217">
        <v>6.9836229999999997</v>
      </c>
      <c r="CG55" s="217">
        <v>3.3460999999999998E-2</v>
      </c>
      <c r="CH55" s="217">
        <v>504.34117700000002</v>
      </c>
      <c r="CI55" s="217">
        <v>53.965617999999999</v>
      </c>
      <c r="CJ55" s="217">
        <v>6.2822699999999996</v>
      </c>
      <c r="CK55" s="217">
        <v>32.644554999999997</v>
      </c>
      <c r="CL55" s="217">
        <v>605.70187799999997</v>
      </c>
      <c r="CM55" s="217">
        <v>1.72435</v>
      </c>
      <c r="CN55" s="217">
        <v>86.932730000000006</v>
      </c>
      <c r="CO55" s="217">
        <v>0.166322</v>
      </c>
      <c r="CP55" s="217">
        <v>0</v>
      </c>
      <c r="CQ55" s="217">
        <v>0</v>
      </c>
      <c r="CR55" s="217">
        <v>6.4749629999999998</v>
      </c>
      <c r="CS55" s="217">
        <v>9.2342180000000003</v>
      </c>
      <c r="CT55" s="217">
        <v>0.34770400000000001</v>
      </c>
      <c r="CU55" s="217">
        <v>2.489932</v>
      </c>
      <c r="CV55" s="217">
        <v>0.63031000000000004</v>
      </c>
    </row>
    <row r="56" spans="1:100" ht="18" customHeight="1" x14ac:dyDescent="0.5">
      <c r="A56" s="222" t="s">
        <v>41</v>
      </c>
      <c r="B56" s="223" t="s">
        <v>297</v>
      </c>
      <c r="C56" s="218">
        <v>2311.3527720000002</v>
      </c>
      <c r="D56" s="218">
        <v>0</v>
      </c>
      <c r="E56" s="218">
        <v>0</v>
      </c>
      <c r="F56" s="218">
        <v>0</v>
      </c>
      <c r="G56" s="218">
        <v>0</v>
      </c>
      <c r="H56" s="218">
        <v>0</v>
      </c>
      <c r="I56" s="218">
        <v>0</v>
      </c>
      <c r="J56" s="218">
        <v>0</v>
      </c>
      <c r="K56" s="218">
        <v>0.43742900000000001</v>
      </c>
      <c r="L56" s="218">
        <v>4.3332379999999997</v>
      </c>
      <c r="M56" s="218">
        <v>3.1574999999999999E-2</v>
      </c>
      <c r="N56" s="218">
        <v>0</v>
      </c>
      <c r="O56" s="218">
        <v>6.0259E-2</v>
      </c>
      <c r="P56" s="218">
        <v>0</v>
      </c>
      <c r="Q56" s="218">
        <v>0</v>
      </c>
      <c r="R56" s="218">
        <v>0</v>
      </c>
      <c r="S56" s="218">
        <v>0</v>
      </c>
      <c r="T56" s="218">
        <v>0</v>
      </c>
      <c r="U56" s="218">
        <v>0</v>
      </c>
      <c r="V56" s="218">
        <v>3.7117999999999998E-2</v>
      </c>
      <c r="W56" s="218">
        <v>0.19761000000000001</v>
      </c>
      <c r="X56" s="218">
        <v>0</v>
      </c>
      <c r="Y56" s="218">
        <v>9.6599000000000004E-2</v>
      </c>
      <c r="Z56" s="218">
        <v>0</v>
      </c>
      <c r="AA56" s="218">
        <v>0</v>
      </c>
      <c r="AB56" s="218">
        <v>93.731043999999997</v>
      </c>
      <c r="AC56" s="218">
        <v>0</v>
      </c>
      <c r="AD56" s="218">
        <v>2008.905514</v>
      </c>
      <c r="AE56" s="218">
        <v>0</v>
      </c>
      <c r="AF56" s="218">
        <v>2.5762499999999999</v>
      </c>
      <c r="AG56" s="218">
        <v>0</v>
      </c>
      <c r="AH56" s="218">
        <v>0</v>
      </c>
      <c r="AI56" s="218">
        <v>3.1274999999999997E-2</v>
      </c>
      <c r="AJ56" s="218">
        <v>1.3365E-2</v>
      </c>
      <c r="AK56" s="218">
        <v>0</v>
      </c>
      <c r="AL56" s="218">
        <v>0</v>
      </c>
      <c r="AM56" s="218">
        <v>0</v>
      </c>
      <c r="AN56" s="218">
        <v>0</v>
      </c>
      <c r="AO56" s="218">
        <v>0</v>
      </c>
      <c r="AP56" s="218">
        <v>199.249976</v>
      </c>
      <c r="AQ56" s="218">
        <v>0</v>
      </c>
      <c r="AR56" s="218">
        <v>0</v>
      </c>
      <c r="AS56" s="218">
        <v>0</v>
      </c>
      <c r="AT56" s="218">
        <v>0</v>
      </c>
      <c r="AU56" s="218">
        <v>0</v>
      </c>
      <c r="AV56" s="218">
        <v>0</v>
      </c>
      <c r="AW56" s="218">
        <v>0</v>
      </c>
      <c r="AX56" s="218">
        <v>0</v>
      </c>
      <c r="AY56" s="218">
        <v>0</v>
      </c>
      <c r="AZ56" s="218">
        <v>0.17593900000000001</v>
      </c>
      <c r="BA56" s="218">
        <v>0</v>
      </c>
      <c r="BB56" s="218">
        <v>0</v>
      </c>
      <c r="BC56" s="218">
        <v>0</v>
      </c>
      <c r="BD56" s="218">
        <v>0</v>
      </c>
      <c r="BE56" s="218">
        <v>2E-3</v>
      </c>
      <c r="BF56" s="218">
        <v>0</v>
      </c>
      <c r="BG56" s="218">
        <v>0</v>
      </c>
      <c r="BH56" s="218">
        <v>8.8870000000000008E-3</v>
      </c>
      <c r="BI56" s="218">
        <v>0</v>
      </c>
      <c r="BJ56" s="218">
        <v>0</v>
      </c>
      <c r="BK56" s="218">
        <v>0</v>
      </c>
      <c r="BL56" s="218">
        <v>3.7234999999999997E-2</v>
      </c>
      <c r="BM56" s="218">
        <v>7.8395000000000006E-2</v>
      </c>
      <c r="BN56" s="218">
        <v>1.75E-3</v>
      </c>
      <c r="BO56" s="218">
        <v>0</v>
      </c>
      <c r="BP56" s="218">
        <v>0</v>
      </c>
      <c r="BQ56" s="218">
        <v>0</v>
      </c>
      <c r="BR56" s="218">
        <v>0</v>
      </c>
      <c r="BS56" s="218">
        <v>0</v>
      </c>
      <c r="BT56" s="218">
        <v>1.66E-2</v>
      </c>
      <c r="BU56" s="218">
        <v>0</v>
      </c>
      <c r="BV56" s="218">
        <v>0</v>
      </c>
      <c r="BW56" s="218">
        <v>0</v>
      </c>
      <c r="BX56" s="218">
        <v>0</v>
      </c>
      <c r="BY56" s="218">
        <v>0</v>
      </c>
      <c r="BZ56" s="218">
        <v>0</v>
      </c>
      <c r="CA56" s="218">
        <v>0</v>
      </c>
      <c r="CB56" s="218">
        <v>0</v>
      </c>
      <c r="CC56" s="218">
        <v>5.45E-2</v>
      </c>
      <c r="CD56" s="218">
        <v>2.3699999999999999E-2</v>
      </c>
      <c r="CE56" s="218">
        <v>0</v>
      </c>
      <c r="CF56" s="218">
        <v>0</v>
      </c>
      <c r="CG56" s="218">
        <v>0.93945599999999996</v>
      </c>
      <c r="CH56" s="218">
        <v>1.1292E-2</v>
      </c>
      <c r="CI56" s="218">
        <v>4.5799999999999999E-3</v>
      </c>
      <c r="CJ56" s="218">
        <v>0</v>
      </c>
      <c r="CK56" s="218">
        <v>0.16</v>
      </c>
      <c r="CL56" s="218">
        <v>0</v>
      </c>
      <c r="CM56" s="218">
        <v>0</v>
      </c>
      <c r="CN56" s="218">
        <v>0</v>
      </c>
      <c r="CO56" s="218">
        <v>0</v>
      </c>
      <c r="CP56" s="218">
        <v>0</v>
      </c>
      <c r="CQ56" s="218">
        <v>0</v>
      </c>
      <c r="CR56" s="218">
        <v>3.875E-2</v>
      </c>
      <c r="CS56" s="218">
        <v>0</v>
      </c>
      <c r="CT56" s="218">
        <v>0</v>
      </c>
      <c r="CU56" s="218">
        <v>0</v>
      </c>
      <c r="CV56" s="218">
        <v>9.8437999999999998E-2</v>
      </c>
    </row>
    <row r="57" spans="1:100" ht="18" customHeight="1" x14ac:dyDescent="0.5">
      <c r="A57" s="220" t="s">
        <v>38</v>
      </c>
      <c r="B57" s="221" t="s">
        <v>298</v>
      </c>
      <c r="C57" s="217">
        <v>2263.8195139999998</v>
      </c>
      <c r="D57" s="217">
        <v>0</v>
      </c>
      <c r="E57" s="217">
        <v>0</v>
      </c>
      <c r="F57" s="217">
        <v>0</v>
      </c>
      <c r="G57" s="217">
        <v>1.009671</v>
      </c>
      <c r="H57" s="217">
        <v>0</v>
      </c>
      <c r="I57" s="217">
        <v>0</v>
      </c>
      <c r="J57" s="217">
        <v>0</v>
      </c>
      <c r="K57" s="217">
        <v>2.0931280000000001</v>
      </c>
      <c r="L57" s="217">
        <v>0.66334499999999996</v>
      </c>
      <c r="M57" s="217">
        <v>0.17699899999999999</v>
      </c>
      <c r="N57" s="217">
        <v>0.104813</v>
      </c>
      <c r="O57" s="217">
        <v>0.11178399999999999</v>
      </c>
      <c r="P57" s="217">
        <v>3.9800000000000002E-2</v>
      </c>
      <c r="Q57" s="217">
        <v>0</v>
      </c>
      <c r="R57" s="217">
        <v>0</v>
      </c>
      <c r="S57" s="217">
        <v>0</v>
      </c>
      <c r="T57" s="217">
        <v>3.2775620000000001</v>
      </c>
      <c r="U57" s="217">
        <v>0</v>
      </c>
      <c r="V57" s="217">
        <v>0.85448599999999997</v>
      </c>
      <c r="W57" s="217">
        <v>0</v>
      </c>
      <c r="X57" s="217">
        <v>0.11833100000000001</v>
      </c>
      <c r="Y57" s="217">
        <v>0.109916</v>
      </c>
      <c r="Z57" s="217">
        <v>0</v>
      </c>
      <c r="AA57" s="217">
        <v>0</v>
      </c>
      <c r="AB57" s="217">
        <v>3.3882289999999999</v>
      </c>
      <c r="AC57" s="217">
        <v>0</v>
      </c>
      <c r="AD57" s="217">
        <v>518.34372499999995</v>
      </c>
      <c r="AE57" s="217">
        <v>12.499836999999999</v>
      </c>
      <c r="AF57" s="217">
        <v>16.271308999999999</v>
      </c>
      <c r="AG57" s="217">
        <v>1.48228</v>
      </c>
      <c r="AH57" s="217">
        <v>0</v>
      </c>
      <c r="AI57" s="217">
        <v>1.5146360000000001</v>
      </c>
      <c r="AJ57" s="217">
        <v>4.8119019999999999</v>
      </c>
      <c r="AK57" s="217">
        <v>0</v>
      </c>
      <c r="AL57" s="217">
        <v>0</v>
      </c>
      <c r="AM57" s="217">
        <v>0</v>
      </c>
      <c r="AN57" s="217">
        <v>0</v>
      </c>
      <c r="AO57" s="217">
        <v>54.352122000000001</v>
      </c>
      <c r="AP57" s="217">
        <v>1061.4898189999999</v>
      </c>
      <c r="AQ57" s="217">
        <v>2.0385E-2</v>
      </c>
      <c r="AR57" s="217">
        <v>3.2235239999999998</v>
      </c>
      <c r="AS57" s="217">
        <v>7.1202000000000001E-2</v>
      </c>
      <c r="AT57" s="217">
        <v>0</v>
      </c>
      <c r="AU57" s="217">
        <v>7.3879E-2</v>
      </c>
      <c r="AV57" s="217">
        <v>0</v>
      </c>
      <c r="AW57" s="217">
        <v>0</v>
      </c>
      <c r="AX57" s="217">
        <v>5.3812899999999999</v>
      </c>
      <c r="AY57" s="217">
        <v>12.091803000000001</v>
      </c>
      <c r="AZ57" s="217">
        <v>0.21208299999999999</v>
      </c>
      <c r="BA57" s="217">
        <v>0</v>
      </c>
      <c r="BB57" s="217">
        <v>0</v>
      </c>
      <c r="BC57" s="217">
        <v>0</v>
      </c>
      <c r="BD57" s="217">
        <v>0</v>
      </c>
      <c r="BE57" s="217">
        <v>0.98519100000000004</v>
      </c>
      <c r="BF57" s="217">
        <v>2.3512999999999999E-2</v>
      </c>
      <c r="BG57" s="217">
        <v>0</v>
      </c>
      <c r="BH57" s="217">
        <v>0.19350100000000001</v>
      </c>
      <c r="BI57" s="217">
        <v>7.0999999999999994E-2</v>
      </c>
      <c r="BJ57" s="217">
        <v>5.0368000000000003E-2</v>
      </c>
      <c r="BK57" s="217">
        <v>0</v>
      </c>
      <c r="BL57" s="217">
        <v>0.65569699999999997</v>
      </c>
      <c r="BM57" s="217">
        <v>3.3874179999999998</v>
      </c>
      <c r="BN57" s="217">
        <v>6.6139000000000003E-2</v>
      </c>
      <c r="BO57" s="217">
        <v>0.72796799999999995</v>
      </c>
      <c r="BP57" s="217">
        <v>5.999E-3</v>
      </c>
      <c r="BQ57" s="217">
        <v>0</v>
      </c>
      <c r="BR57" s="217">
        <v>0</v>
      </c>
      <c r="BS57" s="217">
        <v>0.73500900000000002</v>
      </c>
      <c r="BT57" s="217">
        <v>1.1000000000000001E-3</v>
      </c>
      <c r="BU57" s="217">
        <v>3.4685009999999998</v>
      </c>
      <c r="BV57" s="217">
        <v>0</v>
      </c>
      <c r="BW57" s="217">
        <v>0.766351</v>
      </c>
      <c r="BX57" s="217">
        <v>3.2207499999999998</v>
      </c>
      <c r="BY57" s="217">
        <v>0.18434200000000001</v>
      </c>
      <c r="BZ57" s="217">
        <v>0</v>
      </c>
      <c r="CA57" s="217">
        <v>7.7850000000000003E-2</v>
      </c>
      <c r="CB57" s="217">
        <v>0</v>
      </c>
      <c r="CC57" s="217">
        <v>7.038E-3</v>
      </c>
      <c r="CD57" s="217">
        <v>0.243006</v>
      </c>
      <c r="CE57" s="217">
        <v>0</v>
      </c>
      <c r="CF57" s="217">
        <v>0.38428000000000001</v>
      </c>
      <c r="CG57" s="217">
        <v>16.737583000000001</v>
      </c>
      <c r="CH57" s="217">
        <v>57.925313000000003</v>
      </c>
      <c r="CI57" s="217">
        <v>2.1849699999999999</v>
      </c>
      <c r="CJ57" s="217">
        <v>0</v>
      </c>
      <c r="CK57" s="217">
        <v>4.093083</v>
      </c>
      <c r="CL57" s="217">
        <v>0.29567300000000002</v>
      </c>
      <c r="CM57" s="217">
        <v>459.36750000000001</v>
      </c>
      <c r="CN57" s="217">
        <v>1.2194130000000001</v>
      </c>
      <c r="CO57" s="217">
        <v>5.1749999999999999E-3</v>
      </c>
      <c r="CP57" s="217">
        <v>0</v>
      </c>
      <c r="CQ57" s="217">
        <v>0</v>
      </c>
      <c r="CR57" s="217">
        <v>0.51110599999999995</v>
      </c>
      <c r="CS57" s="217">
        <v>1.2015E-2</v>
      </c>
      <c r="CT57" s="217">
        <v>0</v>
      </c>
      <c r="CU57" s="217">
        <v>0</v>
      </c>
      <c r="CV57" s="217">
        <v>2.424804</v>
      </c>
    </row>
    <row r="58" spans="1:100" ht="18" customHeight="1" x14ac:dyDescent="0.5">
      <c r="A58" s="222" t="s">
        <v>64</v>
      </c>
      <c r="B58" s="223" t="s">
        <v>302</v>
      </c>
      <c r="C58" s="218">
        <v>1949.9572599999999</v>
      </c>
      <c r="D58" s="218">
        <v>0</v>
      </c>
      <c r="E58" s="218">
        <v>1.6981679999999999</v>
      </c>
      <c r="F58" s="218">
        <v>0.17610000000000001</v>
      </c>
      <c r="G58" s="218">
        <v>17.212418</v>
      </c>
      <c r="H58" s="218">
        <v>0</v>
      </c>
      <c r="I58" s="218">
        <v>0</v>
      </c>
      <c r="J58" s="218">
        <v>1.812012</v>
      </c>
      <c r="K58" s="218">
        <v>142.993098</v>
      </c>
      <c r="L58" s="218">
        <v>68.669679000000002</v>
      </c>
      <c r="M58" s="218">
        <v>0.57245199999999996</v>
      </c>
      <c r="N58" s="218">
        <v>1.464286</v>
      </c>
      <c r="O58" s="218">
        <v>1.490985</v>
      </c>
      <c r="P58" s="218">
        <v>1.008E-2</v>
      </c>
      <c r="Q58" s="218">
        <v>0</v>
      </c>
      <c r="R58" s="218">
        <v>79.800477999999998</v>
      </c>
      <c r="S58" s="218">
        <v>0.15215999999999999</v>
      </c>
      <c r="T58" s="218">
        <v>27.157129000000001</v>
      </c>
      <c r="U58" s="218">
        <v>0.83274000000000004</v>
      </c>
      <c r="V58" s="218">
        <v>11.925869</v>
      </c>
      <c r="W58" s="218">
        <v>81.471231000000003</v>
      </c>
      <c r="X58" s="218">
        <v>5.9626239999999999</v>
      </c>
      <c r="Y58" s="218">
        <v>55.653751</v>
      </c>
      <c r="Z58" s="218">
        <v>0.83538400000000002</v>
      </c>
      <c r="AA58" s="218">
        <v>0</v>
      </c>
      <c r="AB58" s="218">
        <v>53.652250000000002</v>
      </c>
      <c r="AC58" s="218">
        <v>0</v>
      </c>
      <c r="AD58" s="218">
        <v>445.04517700000002</v>
      </c>
      <c r="AE58" s="218">
        <v>12.756765</v>
      </c>
      <c r="AF58" s="218">
        <v>13.994543999999999</v>
      </c>
      <c r="AG58" s="218">
        <v>1.780187</v>
      </c>
      <c r="AH58" s="218">
        <v>2.8720379999999999</v>
      </c>
      <c r="AI58" s="218">
        <v>16.111823000000001</v>
      </c>
      <c r="AJ58" s="218">
        <v>2.3455240000000002</v>
      </c>
      <c r="AK58" s="218">
        <v>7.1015220000000001</v>
      </c>
      <c r="AL58" s="218">
        <v>1.194563</v>
      </c>
      <c r="AM58" s="218">
        <v>6.3834000000000002E-2</v>
      </c>
      <c r="AN58" s="218">
        <v>0</v>
      </c>
      <c r="AO58" s="218">
        <v>5.3199209999999999</v>
      </c>
      <c r="AP58" s="218">
        <v>462.74915600000003</v>
      </c>
      <c r="AQ58" s="218">
        <v>2.2396210000000001</v>
      </c>
      <c r="AR58" s="218">
        <v>0</v>
      </c>
      <c r="AS58" s="218">
        <v>1.9619999999999999E-2</v>
      </c>
      <c r="AT58" s="218">
        <v>0</v>
      </c>
      <c r="AU58" s="218">
        <v>14.119533000000001</v>
      </c>
      <c r="AV58" s="218">
        <v>1.7067749999999999</v>
      </c>
      <c r="AW58" s="218">
        <v>2.2155999999999999E-2</v>
      </c>
      <c r="AX58" s="218">
        <v>0</v>
      </c>
      <c r="AY58" s="218">
        <v>9.8597260000000002</v>
      </c>
      <c r="AZ58" s="218">
        <v>1.127894</v>
      </c>
      <c r="BA58" s="218">
        <v>0</v>
      </c>
      <c r="BB58" s="218">
        <v>0</v>
      </c>
      <c r="BC58" s="218">
        <v>0.112579</v>
      </c>
      <c r="BD58" s="218">
        <v>0</v>
      </c>
      <c r="BE58" s="218">
        <v>1.4241969999999999</v>
      </c>
      <c r="BF58" s="218">
        <v>2.4402729999999999</v>
      </c>
      <c r="BG58" s="218">
        <v>3.3724750000000001</v>
      </c>
      <c r="BH58" s="218">
        <v>0.77087600000000001</v>
      </c>
      <c r="BI58" s="218">
        <v>2.8515259999999998</v>
      </c>
      <c r="BJ58" s="218">
        <v>1.0399999999999999E-4</v>
      </c>
      <c r="BK58" s="218">
        <v>1.8192649999999999</v>
      </c>
      <c r="BL58" s="218">
        <v>0.25830500000000001</v>
      </c>
      <c r="BM58" s="218">
        <v>1.9864630000000001</v>
      </c>
      <c r="BN58" s="218">
        <v>2.2796270000000001</v>
      </c>
      <c r="BO58" s="218">
        <v>3.7943999999999999E-2</v>
      </c>
      <c r="BP58" s="218">
        <v>0.12917600000000001</v>
      </c>
      <c r="BQ58" s="218">
        <v>0</v>
      </c>
      <c r="BR58" s="218">
        <v>1.162013</v>
      </c>
      <c r="BS58" s="218">
        <v>7.3191680000000003</v>
      </c>
      <c r="BT58" s="218">
        <v>130.98287500000001</v>
      </c>
      <c r="BU58" s="218">
        <v>5.7320669999999998</v>
      </c>
      <c r="BV58" s="218">
        <v>1.6035000000000001E-2</v>
      </c>
      <c r="BW58" s="218">
        <v>10.433952</v>
      </c>
      <c r="BX58" s="218">
        <v>5.903848</v>
      </c>
      <c r="BY58" s="218">
        <v>4.8010580000000003</v>
      </c>
      <c r="BZ58" s="218">
        <v>5.0914479999999998</v>
      </c>
      <c r="CA58" s="218">
        <v>23.994019999999999</v>
      </c>
      <c r="CB58" s="218">
        <v>0</v>
      </c>
      <c r="CC58" s="218">
        <v>5.45E-3</v>
      </c>
      <c r="CD58" s="218">
        <v>4.5655000000000001E-2</v>
      </c>
      <c r="CE58" s="218">
        <v>7.2999999999999995E-2</v>
      </c>
      <c r="CF58" s="218">
        <v>0.64957200000000004</v>
      </c>
      <c r="CG58" s="218">
        <v>0.80538200000000004</v>
      </c>
      <c r="CH58" s="218">
        <v>36.625942999999999</v>
      </c>
      <c r="CI58" s="218">
        <v>25.337648999999999</v>
      </c>
      <c r="CJ58" s="218">
        <v>0</v>
      </c>
      <c r="CK58" s="218">
        <v>101.299111</v>
      </c>
      <c r="CL58" s="218">
        <v>0</v>
      </c>
      <c r="CM58" s="218">
        <v>0</v>
      </c>
      <c r="CN58" s="218">
        <v>0.98893299999999995</v>
      </c>
      <c r="CO58" s="218">
        <v>0.20087099999999999</v>
      </c>
      <c r="CP58" s="218">
        <v>2.04E-4</v>
      </c>
      <c r="CQ58" s="218">
        <v>0</v>
      </c>
      <c r="CR58" s="218">
        <v>4.2099419999999999</v>
      </c>
      <c r="CS58" s="218">
        <v>9.1983999999999996E-2</v>
      </c>
      <c r="CT58" s="218">
        <v>4.3101820000000002</v>
      </c>
      <c r="CU58" s="218">
        <v>0</v>
      </c>
      <c r="CV58" s="218">
        <v>8.4208169999999996</v>
      </c>
    </row>
    <row r="59" spans="1:100" ht="18" customHeight="1" x14ac:dyDescent="0.5">
      <c r="A59" s="220" t="s">
        <v>639</v>
      </c>
      <c r="B59" s="221" t="s">
        <v>645</v>
      </c>
      <c r="C59" s="217">
        <v>1819.792459</v>
      </c>
      <c r="D59" s="217">
        <v>0</v>
      </c>
      <c r="E59" s="217">
        <v>0</v>
      </c>
      <c r="F59" s="217">
        <v>0</v>
      </c>
      <c r="G59" s="217">
        <v>0</v>
      </c>
      <c r="H59" s="217">
        <v>0</v>
      </c>
      <c r="I59" s="217">
        <v>0</v>
      </c>
      <c r="J59" s="217">
        <v>0</v>
      </c>
      <c r="K59" s="217">
        <v>0</v>
      </c>
      <c r="L59" s="217">
        <v>0</v>
      </c>
      <c r="M59" s="217">
        <v>0</v>
      </c>
      <c r="N59" s="217">
        <v>0</v>
      </c>
      <c r="O59" s="217">
        <v>0</v>
      </c>
      <c r="P59" s="217">
        <v>0</v>
      </c>
      <c r="Q59" s="217">
        <v>0</v>
      </c>
      <c r="R59" s="217">
        <v>0</v>
      </c>
      <c r="S59" s="217">
        <v>0</v>
      </c>
      <c r="T59" s="217">
        <v>0</v>
      </c>
      <c r="U59" s="217">
        <v>0</v>
      </c>
      <c r="V59" s="217">
        <v>0</v>
      </c>
      <c r="W59" s="217">
        <v>0</v>
      </c>
      <c r="X59" s="217">
        <v>0</v>
      </c>
      <c r="Y59" s="217">
        <v>0</v>
      </c>
      <c r="Z59" s="217">
        <v>0</v>
      </c>
      <c r="AA59" s="217">
        <v>0</v>
      </c>
      <c r="AB59" s="217">
        <v>0</v>
      </c>
      <c r="AC59" s="217">
        <v>0</v>
      </c>
      <c r="AD59" s="217">
        <v>1819.792459</v>
      </c>
      <c r="AE59" s="217">
        <v>0</v>
      </c>
      <c r="AF59" s="217">
        <v>0</v>
      </c>
      <c r="AG59" s="217">
        <v>0</v>
      </c>
      <c r="AH59" s="217">
        <v>0</v>
      </c>
      <c r="AI59" s="217">
        <v>0</v>
      </c>
      <c r="AJ59" s="217">
        <v>0</v>
      </c>
      <c r="AK59" s="217">
        <v>0</v>
      </c>
      <c r="AL59" s="217">
        <v>0</v>
      </c>
      <c r="AM59" s="217">
        <v>0</v>
      </c>
      <c r="AN59" s="217">
        <v>0</v>
      </c>
      <c r="AO59" s="217">
        <v>0</v>
      </c>
      <c r="AP59" s="217">
        <v>0</v>
      </c>
      <c r="AQ59" s="217">
        <v>0</v>
      </c>
      <c r="AR59" s="217">
        <v>0</v>
      </c>
      <c r="AS59" s="217">
        <v>0</v>
      </c>
      <c r="AT59" s="217">
        <v>0</v>
      </c>
      <c r="AU59" s="217">
        <v>0</v>
      </c>
      <c r="AV59" s="217">
        <v>0</v>
      </c>
      <c r="AW59" s="217">
        <v>0</v>
      </c>
      <c r="AX59" s="217">
        <v>0</v>
      </c>
      <c r="AY59" s="217">
        <v>0</v>
      </c>
      <c r="AZ59" s="217">
        <v>0</v>
      </c>
      <c r="BA59" s="217">
        <v>0</v>
      </c>
      <c r="BB59" s="217">
        <v>0</v>
      </c>
      <c r="BC59" s="217">
        <v>0</v>
      </c>
      <c r="BD59" s="217">
        <v>0</v>
      </c>
      <c r="BE59" s="217">
        <v>0</v>
      </c>
      <c r="BF59" s="217">
        <v>0</v>
      </c>
      <c r="BG59" s="217">
        <v>0</v>
      </c>
      <c r="BH59" s="217">
        <v>0</v>
      </c>
      <c r="BI59" s="217">
        <v>0</v>
      </c>
      <c r="BJ59" s="217">
        <v>0</v>
      </c>
      <c r="BK59" s="217">
        <v>0</v>
      </c>
      <c r="BL59" s="217">
        <v>0</v>
      </c>
      <c r="BM59" s="217">
        <v>0</v>
      </c>
      <c r="BN59" s="217">
        <v>0</v>
      </c>
      <c r="BO59" s="217">
        <v>0</v>
      </c>
      <c r="BP59" s="217">
        <v>0</v>
      </c>
      <c r="BQ59" s="217">
        <v>0</v>
      </c>
      <c r="BR59" s="217">
        <v>0</v>
      </c>
      <c r="BS59" s="217">
        <v>0</v>
      </c>
      <c r="BT59" s="217">
        <v>0</v>
      </c>
      <c r="BU59" s="217">
        <v>0</v>
      </c>
      <c r="BV59" s="217">
        <v>0</v>
      </c>
      <c r="BW59" s="217">
        <v>0</v>
      </c>
      <c r="BX59" s="217">
        <v>0</v>
      </c>
      <c r="BY59" s="217">
        <v>0</v>
      </c>
      <c r="BZ59" s="217">
        <v>0</v>
      </c>
      <c r="CA59" s="217">
        <v>0</v>
      </c>
      <c r="CB59" s="217">
        <v>0</v>
      </c>
      <c r="CC59" s="217">
        <v>0</v>
      </c>
      <c r="CD59" s="217">
        <v>0</v>
      </c>
      <c r="CE59" s="217">
        <v>0</v>
      </c>
      <c r="CF59" s="217">
        <v>0</v>
      </c>
      <c r="CG59" s="217">
        <v>0</v>
      </c>
      <c r="CH59" s="217">
        <v>0</v>
      </c>
      <c r="CI59" s="217">
        <v>0</v>
      </c>
      <c r="CJ59" s="217">
        <v>0</v>
      </c>
      <c r="CK59" s="217">
        <v>0</v>
      </c>
      <c r="CL59" s="217">
        <v>0</v>
      </c>
      <c r="CM59" s="217">
        <v>0</v>
      </c>
      <c r="CN59" s="217">
        <v>0</v>
      </c>
      <c r="CO59" s="217">
        <v>0</v>
      </c>
      <c r="CP59" s="217">
        <v>0</v>
      </c>
      <c r="CQ59" s="217">
        <v>0</v>
      </c>
      <c r="CR59" s="217">
        <v>0</v>
      </c>
      <c r="CS59" s="217">
        <v>0</v>
      </c>
      <c r="CT59" s="217">
        <v>0</v>
      </c>
      <c r="CU59" s="217">
        <v>0</v>
      </c>
      <c r="CV59" s="217">
        <v>0</v>
      </c>
    </row>
    <row r="60" spans="1:100" ht="18" customHeight="1" x14ac:dyDescent="0.5">
      <c r="A60" s="222" t="s">
        <v>52</v>
      </c>
      <c r="B60" s="223" t="s">
        <v>313</v>
      </c>
      <c r="C60" s="218">
        <v>1651.093652</v>
      </c>
      <c r="D60" s="218">
        <v>5.0000000000000001E-4</v>
      </c>
      <c r="E60" s="218">
        <v>0</v>
      </c>
      <c r="F60" s="218">
        <v>0</v>
      </c>
      <c r="G60" s="218">
        <v>0.33141900000000002</v>
      </c>
      <c r="H60" s="218">
        <v>0</v>
      </c>
      <c r="I60" s="218">
        <v>0</v>
      </c>
      <c r="J60" s="218">
        <v>0</v>
      </c>
      <c r="K60" s="218">
        <v>1.5321E-2</v>
      </c>
      <c r="L60" s="218">
        <v>0.48054799999999998</v>
      </c>
      <c r="M60" s="218">
        <v>0</v>
      </c>
      <c r="N60" s="218">
        <v>1.7573999999999999E-2</v>
      </c>
      <c r="O60" s="218">
        <v>0</v>
      </c>
      <c r="P60" s="218">
        <v>0.11248900000000001</v>
      </c>
      <c r="Q60" s="218">
        <v>0</v>
      </c>
      <c r="R60" s="218">
        <v>0</v>
      </c>
      <c r="S60" s="218">
        <v>0</v>
      </c>
      <c r="T60" s="218">
        <v>0.15321199999999999</v>
      </c>
      <c r="U60" s="218">
        <v>0</v>
      </c>
      <c r="V60" s="218">
        <v>0</v>
      </c>
      <c r="W60" s="218">
        <v>0.281698</v>
      </c>
      <c r="X60" s="218">
        <v>0</v>
      </c>
      <c r="Y60" s="218">
        <v>0.298572</v>
      </c>
      <c r="Z60" s="218">
        <v>0</v>
      </c>
      <c r="AA60" s="218">
        <v>0</v>
      </c>
      <c r="AB60" s="218">
        <v>0</v>
      </c>
      <c r="AC60" s="218">
        <v>0</v>
      </c>
      <c r="AD60" s="218">
        <v>1474.4745680000001</v>
      </c>
      <c r="AE60" s="218">
        <v>0</v>
      </c>
      <c r="AF60" s="218">
        <v>0</v>
      </c>
      <c r="AG60" s="218">
        <v>0</v>
      </c>
      <c r="AH60" s="218">
        <v>0</v>
      </c>
      <c r="AI60" s="218">
        <v>1.2317800000000001</v>
      </c>
      <c r="AJ60" s="218">
        <v>0</v>
      </c>
      <c r="AK60" s="218">
        <v>0</v>
      </c>
      <c r="AL60" s="218">
        <v>0</v>
      </c>
      <c r="AM60" s="218">
        <v>0</v>
      </c>
      <c r="AN60" s="218">
        <v>0</v>
      </c>
      <c r="AO60" s="218">
        <v>0</v>
      </c>
      <c r="AP60" s="218">
        <v>169.94633899999999</v>
      </c>
      <c r="AQ60" s="218">
        <v>8.0915000000000001E-2</v>
      </c>
      <c r="AR60" s="218">
        <v>0</v>
      </c>
      <c r="AS60" s="218">
        <v>0</v>
      </c>
      <c r="AT60" s="218">
        <v>0</v>
      </c>
      <c r="AU60" s="218">
        <v>1.8987E-2</v>
      </c>
      <c r="AV60" s="218">
        <v>0</v>
      </c>
      <c r="AW60" s="218">
        <v>0</v>
      </c>
      <c r="AX60" s="218">
        <v>0</v>
      </c>
      <c r="AY60" s="218">
        <v>0</v>
      </c>
      <c r="AZ60" s="218">
        <v>0</v>
      </c>
      <c r="BA60" s="218">
        <v>0</v>
      </c>
      <c r="BB60" s="218">
        <v>0</v>
      </c>
      <c r="BC60" s="218">
        <v>0</v>
      </c>
      <c r="BD60" s="218">
        <v>0</v>
      </c>
      <c r="BE60" s="218">
        <v>0</v>
      </c>
      <c r="BF60" s="218">
        <v>0</v>
      </c>
      <c r="BG60" s="218">
        <v>0.110504</v>
      </c>
      <c r="BH60" s="218">
        <v>0</v>
      </c>
      <c r="BI60" s="218">
        <v>0</v>
      </c>
      <c r="BJ60" s="218">
        <v>0</v>
      </c>
      <c r="BK60" s="218">
        <v>0</v>
      </c>
      <c r="BL60" s="218">
        <v>0</v>
      </c>
      <c r="BM60" s="218">
        <v>0</v>
      </c>
      <c r="BN60" s="218">
        <v>0</v>
      </c>
      <c r="BO60" s="218">
        <v>0</v>
      </c>
      <c r="BP60" s="218">
        <v>0</v>
      </c>
      <c r="BQ60" s="218">
        <v>0</v>
      </c>
      <c r="BR60" s="218">
        <v>0</v>
      </c>
      <c r="BS60" s="218">
        <v>5.0520000000000001E-3</v>
      </c>
      <c r="BT60" s="218">
        <v>0</v>
      </c>
      <c r="BU60" s="218">
        <v>0.74513499999999999</v>
      </c>
      <c r="BV60" s="218">
        <v>0</v>
      </c>
      <c r="BW60" s="218">
        <v>0</v>
      </c>
      <c r="BX60" s="218">
        <v>2.6971999999999999E-2</v>
      </c>
      <c r="BY60" s="218">
        <v>0</v>
      </c>
      <c r="BZ60" s="218">
        <v>0</v>
      </c>
      <c r="CA60" s="218">
        <v>0.883212</v>
      </c>
      <c r="CB60" s="218">
        <v>0</v>
      </c>
      <c r="CC60" s="218">
        <v>0</v>
      </c>
      <c r="CD60" s="218">
        <v>0</v>
      </c>
      <c r="CE60" s="218">
        <v>0</v>
      </c>
      <c r="CF60" s="218">
        <v>0</v>
      </c>
      <c r="CG60" s="218">
        <v>0</v>
      </c>
      <c r="CH60" s="218">
        <v>0.90648200000000001</v>
      </c>
      <c r="CI60" s="218">
        <v>3.3964000000000001E-2</v>
      </c>
      <c r="CJ60" s="218">
        <v>0</v>
      </c>
      <c r="CK60" s="218">
        <v>0.46800000000000003</v>
      </c>
      <c r="CL60" s="218">
        <v>0.45586399999999999</v>
      </c>
      <c r="CM60" s="218">
        <v>0</v>
      </c>
      <c r="CN60" s="218">
        <v>0</v>
      </c>
      <c r="CO60" s="218">
        <v>0</v>
      </c>
      <c r="CP60" s="218">
        <v>0</v>
      </c>
      <c r="CQ60" s="218">
        <v>0</v>
      </c>
      <c r="CR60" s="218">
        <v>0</v>
      </c>
      <c r="CS60" s="218">
        <v>0</v>
      </c>
      <c r="CT60" s="218">
        <v>0</v>
      </c>
      <c r="CU60" s="218">
        <v>0</v>
      </c>
      <c r="CV60" s="218">
        <v>1.4544E-2</v>
      </c>
    </row>
    <row r="61" spans="1:100" ht="18" customHeight="1" x14ac:dyDescent="0.5">
      <c r="A61" s="220" t="s">
        <v>85</v>
      </c>
      <c r="B61" s="221" t="s">
        <v>336</v>
      </c>
      <c r="C61" s="217">
        <v>1443.3671420000001</v>
      </c>
      <c r="D61" s="217">
        <v>0</v>
      </c>
      <c r="E61" s="217">
        <v>0</v>
      </c>
      <c r="F61" s="217">
        <v>0</v>
      </c>
      <c r="G61" s="217">
        <v>0</v>
      </c>
      <c r="H61" s="217">
        <v>0</v>
      </c>
      <c r="I61" s="217">
        <v>0</v>
      </c>
      <c r="J61" s="217">
        <v>0</v>
      </c>
      <c r="K61" s="217">
        <v>0.24346699999999999</v>
      </c>
      <c r="L61" s="217">
        <v>0</v>
      </c>
      <c r="M61" s="217">
        <v>0</v>
      </c>
      <c r="N61" s="217">
        <v>1.1716000000000001E-2</v>
      </c>
      <c r="O61" s="217">
        <v>0</v>
      </c>
      <c r="P61" s="217">
        <v>0</v>
      </c>
      <c r="Q61" s="217">
        <v>0</v>
      </c>
      <c r="R61" s="217">
        <v>0</v>
      </c>
      <c r="S61" s="217">
        <v>0</v>
      </c>
      <c r="T61" s="217">
        <v>0</v>
      </c>
      <c r="U61" s="217">
        <v>0</v>
      </c>
      <c r="V61" s="217">
        <v>1.294E-3</v>
      </c>
      <c r="W61" s="217">
        <v>0</v>
      </c>
      <c r="X61" s="217">
        <v>0</v>
      </c>
      <c r="Y61" s="217">
        <v>4.8000000000000001E-5</v>
      </c>
      <c r="Z61" s="217">
        <v>0</v>
      </c>
      <c r="AA61" s="217">
        <v>0</v>
      </c>
      <c r="AB61" s="217">
        <v>0</v>
      </c>
      <c r="AC61" s="217">
        <v>0</v>
      </c>
      <c r="AD61" s="217">
        <v>1374.007734</v>
      </c>
      <c r="AE61" s="217">
        <v>3.5135510000000001</v>
      </c>
      <c r="AF61" s="217">
        <v>0</v>
      </c>
      <c r="AG61" s="217">
        <v>0</v>
      </c>
      <c r="AH61" s="217">
        <v>0</v>
      </c>
      <c r="AI61" s="217">
        <v>0</v>
      </c>
      <c r="AJ61" s="217">
        <v>0</v>
      </c>
      <c r="AK61" s="217">
        <v>2.9199999999999999E-3</v>
      </c>
      <c r="AL61" s="217">
        <v>0</v>
      </c>
      <c r="AM61" s="217">
        <v>0</v>
      </c>
      <c r="AN61" s="217">
        <v>0</v>
      </c>
      <c r="AO61" s="217">
        <v>6.6799999999999997E-4</v>
      </c>
      <c r="AP61" s="217">
        <v>4.1212270000000002</v>
      </c>
      <c r="AQ61" s="217">
        <v>0.36507600000000001</v>
      </c>
      <c r="AR61" s="217">
        <v>0</v>
      </c>
      <c r="AS61" s="217">
        <v>3.5460000000000001E-3</v>
      </c>
      <c r="AT61" s="217">
        <v>0</v>
      </c>
      <c r="AU61" s="217">
        <v>0</v>
      </c>
      <c r="AV61" s="217">
        <v>0</v>
      </c>
      <c r="AW61" s="217">
        <v>0</v>
      </c>
      <c r="AX61" s="217">
        <v>0</v>
      </c>
      <c r="AY61" s="217">
        <v>0</v>
      </c>
      <c r="AZ61" s="217">
        <v>3.9999999999999998E-6</v>
      </c>
      <c r="BA61" s="217">
        <v>0</v>
      </c>
      <c r="BB61" s="217">
        <v>0</v>
      </c>
      <c r="BC61" s="217">
        <v>3.1310000000000001E-3</v>
      </c>
      <c r="BD61" s="217">
        <v>0</v>
      </c>
      <c r="BE61" s="217">
        <v>0</v>
      </c>
      <c r="BF61" s="217">
        <v>0.60508600000000001</v>
      </c>
      <c r="BG61" s="217">
        <v>5.2509999999999996E-3</v>
      </c>
      <c r="BH61" s="217">
        <v>0</v>
      </c>
      <c r="BI61" s="217">
        <v>0</v>
      </c>
      <c r="BJ61" s="217">
        <v>0</v>
      </c>
      <c r="BK61" s="217">
        <v>0</v>
      </c>
      <c r="BL61" s="217">
        <v>7.4999999999999993E-5</v>
      </c>
      <c r="BM61" s="217">
        <v>0</v>
      </c>
      <c r="BN61" s="217">
        <v>0</v>
      </c>
      <c r="BO61" s="217">
        <v>0</v>
      </c>
      <c r="BP61" s="217">
        <v>0</v>
      </c>
      <c r="BQ61" s="217">
        <v>0</v>
      </c>
      <c r="BR61" s="217">
        <v>0</v>
      </c>
      <c r="BS61" s="217">
        <v>0</v>
      </c>
      <c r="BT61" s="217">
        <v>0</v>
      </c>
      <c r="BU61" s="217">
        <v>3.6386000000000002E-2</v>
      </c>
      <c r="BV61" s="217">
        <v>0</v>
      </c>
      <c r="BW61" s="217">
        <v>5.8500000000000002E-4</v>
      </c>
      <c r="BX61" s="217">
        <v>0.40655000000000002</v>
      </c>
      <c r="BY61" s="217">
        <v>0</v>
      </c>
      <c r="BZ61" s="217">
        <v>0</v>
      </c>
      <c r="CA61" s="217">
        <v>12.884954</v>
      </c>
      <c r="CB61" s="217">
        <v>6.5970000000000004E-3</v>
      </c>
      <c r="CC61" s="217">
        <v>0</v>
      </c>
      <c r="CD61" s="217">
        <v>0</v>
      </c>
      <c r="CE61" s="217">
        <v>0</v>
      </c>
      <c r="CF61" s="217">
        <v>3.2299999999999999E-4</v>
      </c>
      <c r="CG61" s="217">
        <v>0.20369200000000001</v>
      </c>
      <c r="CH61" s="217">
        <v>7.7490690000000004</v>
      </c>
      <c r="CI61" s="217">
        <v>12.676482999999999</v>
      </c>
      <c r="CJ61" s="217">
        <v>0</v>
      </c>
      <c r="CK61" s="217">
        <v>1.16021</v>
      </c>
      <c r="CL61" s="217">
        <v>0</v>
      </c>
      <c r="CM61" s="217">
        <v>0</v>
      </c>
      <c r="CN61" s="217">
        <v>0.73390500000000003</v>
      </c>
      <c r="CO61" s="217">
        <v>0</v>
      </c>
      <c r="CP61" s="217">
        <v>0</v>
      </c>
      <c r="CQ61" s="217">
        <v>24.407423000000001</v>
      </c>
      <c r="CR61" s="217">
        <v>0.14432300000000001</v>
      </c>
      <c r="CS61" s="217">
        <v>3.7942999999999998E-2</v>
      </c>
      <c r="CT61" s="217">
        <v>0</v>
      </c>
      <c r="CU61" s="217">
        <v>0</v>
      </c>
      <c r="CV61" s="217">
        <v>3.3905999999999999E-2</v>
      </c>
    </row>
    <row r="62" spans="1:100" ht="18" customHeight="1" x14ac:dyDescent="0.5">
      <c r="A62" s="222" t="s">
        <v>158</v>
      </c>
      <c r="B62" s="223" t="s">
        <v>294</v>
      </c>
      <c r="C62" s="218">
        <v>1352.3778030000001</v>
      </c>
      <c r="D62" s="218">
        <v>0</v>
      </c>
      <c r="E62" s="218">
        <v>0</v>
      </c>
      <c r="F62" s="218">
        <v>0</v>
      </c>
      <c r="G62" s="218">
        <v>0</v>
      </c>
      <c r="H62" s="218">
        <v>0</v>
      </c>
      <c r="I62" s="218">
        <v>0</v>
      </c>
      <c r="J62" s="218">
        <v>0</v>
      </c>
      <c r="K62" s="218">
        <v>1.6326430000000001</v>
      </c>
      <c r="L62" s="218">
        <v>8.0000000000000002E-3</v>
      </c>
      <c r="M62" s="218">
        <v>0</v>
      </c>
      <c r="N62" s="218">
        <v>3.5147999999999999E-2</v>
      </c>
      <c r="O62" s="218">
        <v>0</v>
      </c>
      <c r="P62" s="218">
        <v>0</v>
      </c>
      <c r="Q62" s="218">
        <v>0</v>
      </c>
      <c r="R62" s="218">
        <v>0</v>
      </c>
      <c r="S62" s="218">
        <v>0</v>
      </c>
      <c r="T62" s="218">
        <v>0</v>
      </c>
      <c r="U62" s="218">
        <v>0</v>
      </c>
      <c r="V62" s="218">
        <v>0</v>
      </c>
      <c r="W62" s="218">
        <v>5.6517999999999999E-2</v>
      </c>
      <c r="X62" s="218">
        <v>0</v>
      </c>
      <c r="Y62" s="218">
        <v>0.48542200000000002</v>
      </c>
      <c r="Z62" s="218">
        <v>0</v>
      </c>
      <c r="AA62" s="218">
        <v>0</v>
      </c>
      <c r="AB62" s="218">
        <v>0</v>
      </c>
      <c r="AC62" s="218">
        <v>0</v>
      </c>
      <c r="AD62" s="218">
        <v>1317.5859800000001</v>
      </c>
      <c r="AE62" s="218">
        <v>0</v>
      </c>
      <c r="AF62" s="218">
        <v>0</v>
      </c>
      <c r="AG62" s="218">
        <v>4.1099999999999999E-3</v>
      </c>
      <c r="AH62" s="218">
        <v>0</v>
      </c>
      <c r="AI62" s="218">
        <v>1.0800000000000001E-2</v>
      </c>
      <c r="AJ62" s="218">
        <v>0.16997300000000001</v>
      </c>
      <c r="AK62" s="218">
        <v>0</v>
      </c>
      <c r="AL62" s="218">
        <v>0</v>
      </c>
      <c r="AM62" s="218">
        <v>0</v>
      </c>
      <c r="AN62" s="218">
        <v>0</v>
      </c>
      <c r="AO62" s="218">
        <v>0.48447299999999999</v>
      </c>
      <c r="AP62" s="218">
        <v>1.3496410000000001</v>
      </c>
      <c r="AQ62" s="218">
        <v>6.7850000000000002E-3</v>
      </c>
      <c r="AR62" s="218">
        <v>0</v>
      </c>
      <c r="AS62" s="218">
        <v>0</v>
      </c>
      <c r="AT62" s="218">
        <v>0</v>
      </c>
      <c r="AU62" s="218">
        <v>0</v>
      </c>
      <c r="AV62" s="218">
        <v>0</v>
      </c>
      <c r="AW62" s="218">
        <v>0</v>
      </c>
      <c r="AX62" s="218">
        <v>0</v>
      </c>
      <c r="AY62" s="218">
        <v>1.1233E-2</v>
      </c>
      <c r="AZ62" s="218">
        <v>0</v>
      </c>
      <c r="BA62" s="218">
        <v>0</v>
      </c>
      <c r="BB62" s="218">
        <v>0</v>
      </c>
      <c r="BC62" s="218">
        <v>0</v>
      </c>
      <c r="BD62" s="218">
        <v>0</v>
      </c>
      <c r="BE62" s="218">
        <v>0</v>
      </c>
      <c r="BF62" s="218">
        <v>0</v>
      </c>
      <c r="BG62" s="218">
        <v>0</v>
      </c>
      <c r="BH62" s="218">
        <v>0</v>
      </c>
      <c r="BI62" s="218">
        <v>0</v>
      </c>
      <c r="BJ62" s="218">
        <v>0</v>
      </c>
      <c r="BK62" s="218">
        <v>0</v>
      </c>
      <c r="BL62" s="218">
        <v>0</v>
      </c>
      <c r="BM62" s="218">
        <v>0</v>
      </c>
      <c r="BN62" s="218">
        <v>0</v>
      </c>
      <c r="BO62" s="218">
        <v>0</v>
      </c>
      <c r="BP62" s="218">
        <v>0</v>
      </c>
      <c r="BQ62" s="218">
        <v>0</v>
      </c>
      <c r="BR62" s="218">
        <v>0</v>
      </c>
      <c r="BS62" s="218">
        <v>0.101441</v>
      </c>
      <c r="BT62" s="218">
        <v>0.53579600000000005</v>
      </c>
      <c r="BU62" s="218">
        <v>0</v>
      </c>
      <c r="BV62" s="218">
        <v>0</v>
      </c>
      <c r="BW62" s="218">
        <v>2.0532530000000002</v>
      </c>
      <c r="BX62" s="218">
        <v>2.4336090000000001</v>
      </c>
      <c r="BY62" s="218">
        <v>0</v>
      </c>
      <c r="BZ62" s="218">
        <v>0</v>
      </c>
      <c r="CA62" s="218">
        <v>0.27484700000000001</v>
      </c>
      <c r="CB62" s="218">
        <v>0</v>
      </c>
      <c r="CC62" s="218">
        <v>0</v>
      </c>
      <c r="CD62" s="218">
        <v>0</v>
      </c>
      <c r="CE62" s="218">
        <v>0</v>
      </c>
      <c r="CF62" s="218">
        <v>4.0978000000000001E-2</v>
      </c>
      <c r="CG62" s="218">
        <v>3.3109449999999998</v>
      </c>
      <c r="CH62" s="218">
        <v>2.9139680000000001</v>
      </c>
      <c r="CI62" s="218">
        <v>1.0321089999999999</v>
      </c>
      <c r="CJ62" s="218">
        <v>0</v>
      </c>
      <c r="CK62" s="218">
        <v>13.42287</v>
      </c>
      <c r="CL62" s="218">
        <v>0.21370700000000001</v>
      </c>
      <c r="CM62" s="218">
        <v>0</v>
      </c>
      <c r="CN62" s="218">
        <v>3.6623079999999999</v>
      </c>
      <c r="CO62" s="218">
        <v>0</v>
      </c>
      <c r="CP62" s="218">
        <v>0</v>
      </c>
      <c r="CQ62" s="218">
        <v>0</v>
      </c>
      <c r="CR62" s="218">
        <v>0</v>
      </c>
      <c r="CS62" s="218">
        <v>5.2412E-2</v>
      </c>
      <c r="CT62" s="218">
        <v>5.9080000000000001E-3</v>
      </c>
      <c r="CU62" s="218">
        <v>0.40733200000000003</v>
      </c>
      <c r="CV62" s="218">
        <v>7.5592999999999994E-2</v>
      </c>
    </row>
    <row r="63" spans="1:100" ht="18" customHeight="1" x14ac:dyDescent="0.5">
      <c r="A63" s="220" t="s">
        <v>58</v>
      </c>
      <c r="B63" s="221" t="s">
        <v>303</v>
      </c>
      <c r="C63" s="217">
        <v>1235.477345</v>
      </c>
      <c r="D63" s="217">
        <v>0</v>
      </c>
      <c r="E63" s="217">
        <v>15.060952</v>
      </c>
      <c r="F63" s="217">
        <v>0.153</v>
      </c>
      <c r="G63" s="217">
        <v>73.517201999999997</v>
      </c>
      <c r="H63" s="217">
        <v>0.17</v>
      </c>
      <c r="I63" s="217">
        <v>0</v>
      </c>
      <c r="J63" s="217">
        <v>0.29138799999999998</v>
      </c>
      <c r="K63" s="217">
        <v>18.574798999999999</v>
      </c>
      <c r="L63" s="217">
        <v>3.1740010000000001</v>
      </c>
      <c r="M63" s="217">
        <v>0</v>
      </c>
      <c r="N63" s="217">
        <v>0.84037499999999998</v>
      </c>
      <c r="O63" s="217">
        <v>6.1289999999999999E-3</v>
      </c>
      <c r="P63" s="217">
        <v>0</v>
      </c>
      <c r="Q63" s="217">
        <v>0</v>
      </c>
      <c r="R63" s="217">
        <v>16.841200000000001</v>
      </c>
      <c r="S63" s="217">
        <v>0.26094699999999998</v>
      </c>
      <c r="T63" s="217">
        <v>12.15164</v>
      </c>
      <c r="U63" s="217">
        <v>0.88632299999999997</v>
      </c>
      <c r="V63" s="217">
        <v>62.514760000000003</v>
      </c>
      <c r="W63" s="217">
        <v>5.4275640000000003</v>
      </c>
      <c r="X63" s="217">
        <v>19.143699000000002</v>
      </c>
      <c r="Y63" s="217">
        <v>47.253723000000001</v>
      </c>
      <c r="Z63" s="217">
        <v>0</v>
      </c>
      <c r="AA63" s="217">
        <v>0</v>
      </c>
      <c r="AB63" s="217">
        <v>0.14314399999999999</v>
      </c>
      <c r="AC63" s="217">
        <v>0</v>
      </c>
      <c r="AD63" s="217">
        <v>302.47617200000002</v>
      </c>
      <c r="AE63" s="217">
        <v>1.7830950000000001</v>
      </c>
      <c r="AF63" s="217">
        <v>10.21936</v>
      </c>
      <c r="AG63" s="217">
        <v>65.928273000000004</v>
      </c>
      <c r="AH63" s="217">
        <v>2.6185350000000001</v>
      </c>
      <c r="AI63" s="217">
        <v>11.132770000000001</v>
      </c>
      <c r="AJ63" s="217">
        <v>24.621255000000001</v>
      </c>
      <c r="AK63" s="217">
        <v>23.889935000000001</v>
      </c>
      <c r="AL63" s="217">
        <v>2.5935009999999998</v>
      </c>
      <c r="AM63" s="217">
        <v>0</v>
      </c>
      <c r="AN63" s="217">
        <v>0</v>
      </c>
      <c r="AO63" s="217">
        <v>12.332775</v>
      </c>
      <c r="AP63" s="217">
        <v>261.94840699999997</v>
      </c>
      <c r="AQ63" s="217">
        <v>11.527018999999999</v>
      </c>
      <c r="AR63" s="217">
        <v>0</v>
      </c>
      <c r="AS63" s="217">
        <v>0</v>
      </c>
      <c r="AT63" s="217">
        <v>0</v>
      </c>
      <c r="AU63" s="217">
        <v>0.34036</v>
      </c>
      <c r="AV63" s="217">
        <v>4.4000000000000003E-3</v>
      </c>
      <c r="AW63" s="217">
        <v>0</v>
      </c>
      <c r="AX63" s="217">
        <v>0</v>
      </c>
      <c r="AY63" s="217">
        <v>5.0947329999999997</v>
      </c>
      <c r="AZ63" s="217">
        <v>0.105542</v>
      </c>
      <c r="BA63" s="217">
        <v>0</v>
      </c>
      <c r="BB63" s="217">
        <v>0</v>
      </c>
      <c r="BC63" s="217">
        <v>9.7026000000000001E-2</v>
      </c>
      <c r="BD63" s="217">
        <v>0</v>
      </c>
      <c r="BE63" s="217">
        <v>0.17782800000000001</v>
      </c>
      <c r="BF63" s="217">
        <v>1.6237170000000001</v>
      </c>
      <c r="BG63" s="217">
        <v>2.2922750000000001</v>
      </c>
      <c r="BH63" s="217">
        <v>2.9987629999999998</v>
      </c>
      <c r="BI63" s="217">
        <v>0</v>
      </c>
      <c r="BJ63" s="217">
        <v>0</v>
      </c>
      <c r="BK63" s="217">
        <v>0</v>
      </c>
      <c r="BL63" s="217">
        <v>0.20324700000000001</v>
      </c>
      <c r="BM63" s="217">
        <v>0.63289899999999999</v>
      </c>
      <c r="BN63" s="217">
        <v>0.156</v>
      </c>
      <c r="BO63" s="217">
        <v>3.7100000000000002E-3</v>
      </c>
      <c r="BP63" s="217">
        <v>0</v>
      </c>
      <c r="BQ63" s="217">
        <v>0</v>
      </c>
      <c r="BR63" s="217">
        <v>0</v>
      </c>
      <c r="BS63" s="217">
        <v>7.2649980000000003</v>
      </c>
      <c r="BT63" s="217">
        <v>48.639685999999998</v>
      </c>
      <c r="BU63" s="217">
        <v>12.560091999999999</v>
      </c>
      <c r="BV63" s="217">
        <v>0</v>
      </c>
      <c r="BW63" s="217">
        <v>0.92742100000000005</v>
      </c>
      <c r="BX63" s="217">
        <v>3.4508190000000001</v>
      </c>
      <c r="BY63" s="217">
        <v>2.9221750000000002</v>
      </c>
      <c r="BZ63" s="217">
        <v>5.4000000000000003E-3</v>
      </c>
      <c r="CA63" s="217">
        <v>44.978594999999999</v>
      </c>
      <c r="CB63" s="217">
        <v>0</v>
      </c>
      <c r="CC63" s="217">
        <v>0</v>
      </c>
      <c r="CD63" s="217">
        <v>0</v>
      </c>
      <c r="CE63" s="217">
        <v>0</v>
      </c>
      <c r="CF63" s="217">
        <v>2.4868000000000001E-2</v>
      </c>
      <c r="CG63" s="217">
        <v>2.6117430000000001</v>
      </c>
      <c r="CH63" s="217">
        <v>65.389425000000003</v>
      </c>
      <c r="CI63" s="217">
        <v>6.2082249999999997</v>
      </c>
      <c r="CJ63" s="217">
        <v>0</v>
      </c>
      <c r="CK63" s="217">
        <v>5.7199049999999998</v>
      </c>
      <c r="CL63" s="217">
        <v>0</v>
      </c>
      <c r="CM63" s="217">
        <v>0</v>
      </c>
      <c r="CN63" s="217">
        <v>0.72596300000000002</v>
      </c>
      <c r="CO63" s="217">
        <v>0.104046</v>
      </c>
      <c r="CP63" s="217">
        <v>0</v>
      </c>
      <c r="CQ63" s="217">
        <v>0</v>
      </c>
      <c r="CR63" s="217">
        <v>0.82404999999999995</v>
      </c>
      <c r="CS63" s="217">
        <v>0.30080600000000002</v>
      </c>
      <c r="CT63" s="217">
        <v>8.4582420000000003</v>
      </c>
      <c r="CU63" s="217">
        <v>0.144206</v>
      </c>
      <c r="CV63" s="217">
        <v>3.004238</v>
      </c>
    </row>
    <row r="64" spans="1:100" ht="18" customHeight="1" x14ac:dyDescent="0.5">
      <c r="A64" s="222" t="s">
        <v>65</v>
      </c>
      <c r="B64" s="223" t="s">
        <v>332</v>
      </c>
      <c r="C64" s="218">
        <v>1108.8948680000001</v>
      </c>
      <c r="D64" s="218">
        <v>0</v>
      </c>
      <c r="E64" s="218">
        <v>0</v>
      </c>
      <c r="F64" s="218">
        <v>0</v>
      </c>
      <c r="G64" s="218">
        <v>0</v>
      </c>
      <c r="H64" s="218">
        <v>0</v>
      </c>
      <c r="I64" s="218">
        <v>0</v>
      </c>
      <c r="J64" s="218">
        <v>0</v>
      </c>
      <c r="K64" s="218">
        <v>0.25422099999999997</v>
      </c>
      <c r="L64" s="218">
        <v>0</v>
      </c>
      <c r="M64" s="218">
        <v>0</v>
      </c>
      <c r="N64" s="218">
        <v>2.9333999999999999E-2</v>
      </c>
      <c r="O64" s="218">
        <v>0</v>
      </c>
      <c r="P64" s="218">
        <v>0</v>
      </c>
      <c r="Q64" s="218">
        <v>0</v>
      </c>
      <c r="R64" s="218">
        <v>0</v>
      </c>
      <c r="S64" s="218">
        <v>0</v>
      </c>
      <c r="T64" s="218">
        <v>0</v>
      </c>
      <c r="U64" s="218">
        <v>0</v>
      </c>
      <c r="V64" s="218">
        <v>0</v>
      </c>
      <c r="W64" s="218">
        <v>7.2719999999999998E-3</v>
      </c>
      <c r="X64" s="218">
        <v>0</v>
      </c>
      <c r="Y64" s="218">
        <v>4.9895000000000002E-2</v>
      </c>
      <c r="Z64" s="218">
        <v>0</v>
      </c>
      <c r="AA64" s="218">
        <v>0</v>
      </c>
      <c r="AB64" s="218">
        <v>0</v>
      </c>
      <c r="AC64" s="218">
        <v>0</v>
      </c>
      <c r="AD64" s="218">
        <v>970.65552400000001</v>
      </c>
      <c r="AE64" s="218">
        <v>0</v>
      </c>
      <c r="AF64" s="218">
        <v>10.738125</v>
      </c>
      <c r="AG64" s="218">
        <v>0</v>
      </c>
      <c r="AH64" s="218">
        <v>0.13633100000000001</v>
      </c>
      <c r="AI64" s="218">
        <v>0</v>
      </c>
      <c r="AJ64" s="218">
        <v>0</v>
      </c>
      <c r="AK64" s="218">
        <v>0</v>
      </c>
      <c r="AL64" s="218">
        <v>0</v>
      </c>
      <c r="AM64" s="218">
        <v>0</v>
      </c>
      <c r="AN64" s="218">
        <v>0</v>
      </c>
      <c r="AO64" s="218">
        <v>0</v>
      </c>
      <c r="AP64" s="218">
        <v>76.849883000000005</v>
      </c>
      <c r="AQ64" s="218">
        <v>1.78616</v>
      </c>
      <c r="AR64" s="218">
        <v>0</v>
      </c>
      <c r="AS64" s="218">
        <v>0</v>
      </c>
      <c r="AT64" s="218">
        <v>0</v>
      </c>
      <c r="AU64" s="218">
        <v>0</v>
      </c>
      <c r="AV64" s="218">
        <v>0</v>
      </c>
      <c r="AW64" s="218">
        <v>0</v>
      </c>
      <c r="AX64" s="218">
        <v>0</v>
      </c>
      <c r="AY64" s="218">
        <v>8.5899999999999995E-4</v>
      </c>
      <c r="AZ64" s="218">
        <v>0</v>
      </c>
      <c r="BA64" s="218">
        <v>0</v>
      </c>
      <c r="BB64" s="218">
        <v>0</v>
      </c>
      <c r="BC64" s="218">
        <v>0</v>
      </c>
      <c r="BD64" s="218">
        <v>0</v>
      </c>
      <c r="BE64" s="218">
        <v>0</v>
      </c>
      <c r="BF64" s="218">
        <v>0</v>
      </c>
      <c r="BG64" s="218">
        <v>0</v>
      </c>
      <c r="BH64" s="218">
        <v>0</v>
      </c>
      <c r="BI64" s="218">
        <v>0</v>
      </c>
      <c r="BJ64" s="218">
        <v>0</v>
      </c>
      <c r="BK64" s="218">
        <v>0</v>
      </c>
      <c r="BL64" s="218">
        <v>0</v>
      </c>
      <c r="BM64" s="218">
        <v>0</v>
      </c>
      <c r="BN64" s="218">
        <v>9.8400000000000001E-2</v>
      </c>
      <c r="BO64" s="218">
        <v>0</v>
      </c>
      <c r="BP64" s="218">
        <v>0</v>
      </c>
      <c r="BQ64" s="218">
        <v>0</v>
      </c>
      <c r="BR64" s="218">
        <v>0</v>
      </c>
      <c r="BS64" s="218">
        <v>0</v>
      </c>
      <c r="BT64" s="218">
        <v>8.1003000000000006E-2</v>
      </c>
      <c r="BU64" s="218">
        <v>0</v>
      </c>
      <c r="BV64" s="218">
        <v>0</v>
      </c>
      <c r="BW64" s="218">
        <v>22.634896999999999</v>
      </c>
      <c r="BX64" s="218">
        <v>2.299995</v>
      </c>
      <c r="BY64" s="218">
        <v>1.4742E-2</v>
      </c>
      <c r="BZ64" s="218">
        <v>0</v>
      </c>
      <c r="CA64" s="218">
        <v>1.8079999999999999E-3</v>
      </c>
      <c r="CB64" s="218">
        <v>0</v>
      </c>
      <c r="CC64" s="218">
        <v>0</v>
      </c>
      <c r="CD64" s="218">
        <v>0</v>
      </c>
      <c r="CE64" s="218">
        <v>0.57374999999999998</v>
      </c>
      <c r="CF64" s="218">
        <v>0.300678</v>
      </c>
      <c r="CG64" s="218">
        <v>0</v>
      </c>
      <c r="CH64" s="218">
        <v>13.166988</v>
      </c>
      <c r="CI64" s="218">
        <v>6.2761500000000003</v>
      </c>
      <c r="CJ64" s="218">
        <v>0</v>
      </c>
      <c r="CK64" s="218">
        <v>1.8520000000000001</v>
      </c>
      <c r="CL64" s="218">
        <v>0</v>
      </c>
      <c r="CM64" s="218">
        <v>0</v>
      </c>
      <c r="CN64" s="218">
        <v>1.0469010000000001</v>
      </c>
      <c r="CO64" s="218">
        <v>0</v>
      </c>
      <c r="CP64" s="218">
        <v>0</v>
      </c>
      <c r="CQ64" s="218">
        <v>0</v>
      </c>
      <c r="CR64" s="218">
        <v>0</v>
      </c>
      <c r="CS64" s="218">
        <v>0</v>
      </c>
      <c r="CT64" s="218">
        <v>0</v>
      </c>
      <c r="CU64" s="218">
        <v>0</v>
      </c>
      <c r="CV64" s="218">
        <v>3.9951E-2</v>
      </c>
    </row>
    <row r="65" spans="1:100" ht="18" customHeight="1" x14ac:dyDescent="0.5">
      <c r="A65" s="220" t="s">
        <v>509</v>
      </c>
      <c r="B65" s="221" t="s">
        <v>510</v>
      </c>
      <c r="C65" s="217">
        <v>1000.077361</v>
      </c>
      <c r="D65" s="217">
        <v>0</v>
      </c>
      <c r="E65" s="217">
        <v>0</v>
      </c>
      <c r="F65" s="217">
        <v>0</v>
      </c>
      <c r="G65" s="217">
        <v>0</v>
      </c>
      <c r="H65" s="217">
        <v>0</v>
      </c>
      <c r="I65" s="217">
        <v>0</v>
      </c>
      <c r="J65" s="217">
        <v>0</v>
      </c>
      <c r="K65" s="217">
        <v>0</v>
      </c>
      <c r="L65" s="217">
        <v>0</v>
      </c>
      <c r="M65" s="217">
        <v>0</v>
      </c>
      <c r="N65" s="217">
        <v>0</v>
      </c>
      <c r="O65" s="217">
        <v>0</v>
      </c>
      <c r="P65" s="217">
        <v>0</v>
      </c>
      <c r="Q65" s="217">
        <v>0</v>
      </c>
      <c r="R65" s="217">
        <v>51.687075</v>
      </c>
      <c r="S65" s="217">
        <v>0</v>
      </c>
      <c r="T65" s="217">
        <v>0</v>
      </c>
      <c r="U65" s="217">
        <v>0</v>
      </c>
      <c r="V65" s="217">
        <v>0</v>
      </c>
      <c r="W65" s="217">
        <v>0</v>
      </c>
      <c r="X65" s="217">
        <v>0</v>
      </c>
      <c r="Y65" s="217">
        <v>0</v>
      </c>
      <c r="Z65" s="217">
        <v>0</v>
      </c>
      <c r="AA65" s="217">
        <v>0</v>
      </c>
      <c r="AB65" s="217">
        <v>0</v>
      </c>
      <c r="AC65" s="217">
        <v>0</v>
      </c>
      <c r="AD65" s="217">
        <v>932.32833100000005</v>
      </c>
      <c r="AE65" s="217">
        <v>0</v>
      </c>
      <c r="AF65" s="217">
        <v>0</v>
      </c>
      <c r="AG65" s="217">
        <v>0</v>
      </c>
      <c r="AH65" s="217">
        <v>0</v>
      </c>
      <c r="AI65" s="217">
        <v>0</v>
      </c>
      <c r="AJ65" s="217">
        <v>0</v>
      </c>
      <c r="AK65" s="217">
        <v>0</v>
      </c>
      <c r="AL65" s="217">
        <v>0</v>
      </c>
      <c r="AM65" s="217">
        <v>0</v>
      </c>
      <c r="AN65" s="217">
        <v>0</v>
      </c>
      <c r="AO65" s="217">
        <v>2.3838840000000001</v>
      </c>
      <c r="AP65" s="217">
        <v>2.1901480000000002</v>
      </c>
      <c r="AQ65" s="217">
        <v>0.87542900000000001</v>
      </c>
      <c r="AR65" s="217">
        <v>0</v>
      </c>
      <c r="AS65" s="217">
        <v>0</v>
      </c>
      <c r="AT65" s="217">
        <v>0</v>
      </c>
      <c r="AU65" s="217">
        <v>0</v>
      </c>
      <c r="AV65" s="217">
        <v>0</v>
      </c>
      <c r="AW65" s="217">
        <v>0</v>
      </c>
      <c r="AX65" s="217">
        <v>0</v>
      </c>
      <c r="AY65" s="217">
        <v>0</v>
      </c>
      <c r="AZ65" s="217">
        <v>0</v>
      </c>
      <c r="BA65" s="217">
        <v>0</v>
      </c>
      <c r="BB65" s="217">
        <v>0</v>
      </c>
      <c r="BC65" s="217">
        <v>0</v>
      </c>
      <c r="BD65" s="217">
        <v>0</v>
      </c>
      <c r="BE65" s="217">
        <v>1.264256</v>
      </c>
      <c r="BF65" s="217">
        <v>0</v>
      </c>
      <c r="BG65" s="217">
        <v>0.10503800000000001</v>
      </c>
      <c r="BH65" s="217">
        <v>0</v>
      </c>
      <c r="BI65" s="217">
        <v>0</v>
      </c>
      <c r="BJ65" s="217">
        <v>0</v>
      </c>
      <c r="BK65" s="217">
        <v>0</v>
      </c>
      <c r="BL65" s="217">
        <v>0</v>
      </c>
      <c r="BM65" s="217">
        <v>0</v>
      </c>
      <c r="BN65" s="217">
        <v>0</v>
      </c>
      <c r="BO65" s="217">
        <v>0</v>
      </c>
      <c r="BP65" s="217">
        <v>0</v>
      </c>
      <c r="BQ65" s="217">
        <v>0</v>
      </c>
      <c r="BR65" s="217">
        <v>0</v>
      </c>
      <c r="BS65" s="217">
        <v>0</v>
      </c>
      <c r="BT65" s="217">
        <v>0</v>
      </c>
      <c r="BU65" s="217">
        <v>0</v>
      </c>
      <c r="BV65" s="217">
        <v>0</v>
      </c>
      <c r="BW65" s="217">
        <v>0</v>
      </c>
      <c r="BX65" s="217">
        <v>0</v>
      </c>
      <c r="BY65" s="217">
        <v>5.0066499999999996</v>
      </c>
      <c r="BZ65" s="217">
        <v>0</v>
      </c>
      <c r="CA65" s="217">
        <v>1.369278</v>
      </c>
      <c r="CB65" s="217">
        <v>0</v>
      </c>
      <c r="CC65" s="217">
        <v>0</v>
      </c>
      <c r="CD65" s="217">
        <v>0</v>
      </c>
      <c r="CE65" s="217">
        <v>0</v>
      </c>
      <c r="CF65" s="217">
        <v>0</v>
      </c>
      <c r="CG65" s="217">
        <v>0</v>
      </c>
      <c r="CH65" s="217">
        <v>1.989304</v>
      </c>
      <c r="CI65" s="217">
        <v>0</v>
      </c>
      <c r="CJ65" s="217">
        <v>0</v>
      </c>
      <c r="CK65" s="217">
        <v>0.05</v>
      </c>
      <c r="CL65" s="217">
        <v>1.5798E-2</v>
      </c>
      <c r="CM65" s="217">
        <v>0</v>
      </c>
      <c r="CN65" s="217">
        <v>0.80716900000000003</v>
      </c>
      <c r="CO65" s="217">
        <v>0</v>
      </c>
      <c r="CP65" s="217">
        <v>0</v>
      </c>
      <c r="CQ65" s="217">
        <v>0</v>
      </c>
      <c r="CR65" s="217">
        <v>0</v>
      </c>
      <c r="CS65" s="217">
        <v>0</v>
      </c>
      <c r="CT65" s="217">
        <v>0</v>
      </c>
      <c r="CU65" s="217">
        <v>0</v>
      </c>
      <c r="CV65" s="217">
        <v>5.0000000000000001E-3</v>
      </c>
    </row>
    <row r="66" spans="1:100" ht="18" customHeight="1" x14ac:dyDescent="0.5">
      <c r="A66" s="222" t="s">
        <v>57</v>
      </c>
      <c r="B66" s="223" t="s">
        <v>296</v>
      </c>
      <c r="C66" s="218">
        <v>991.98512800000003</v>
      </c>
      <c r="D66" s="218">
        <v>6.0000000000000001E-3</v>
      </c>
      <c r="E66" s="218">
        <v>0.83463900000000002</v>
      </c>
      <c r="F66" s="218">
        <v>0</v>
      </c>
      <c r="G66" s="218">
        <v>24.691154000000001</v>
      </c>
      <c r="H66" s="218">
        <v>0</v>
      </c>
      <c r="I66" s="218">
        <v>5.0500000000000003E-2</v>
      </c>
      <c r="J66" s="218">
        <v>0.118753</v>
      </c>
      <c r="K66" s="218">
        <v>0.853155</v>
      </c>
      <c r="L66" s="218">
        <v>4.1244379999999996</v>
      </c>
      <c r="M66" s="218">
        <v>4.4999999999999998E-2</v>
      </c>
      <c r="N66" s="218">
        <v>2.5503999999999999E-2</v>
      </c>
      <c r="O66" s="218">
        <v>0</v>
      </c>
      <c r="P66" s="218">
        <v>0.14521300000000001</v>
      </c>
      <c r="Q66" s="218">
        <v>0.30636999999999998</v>
      </c>
      <c r="R66" s="218">
        <v>0</v>
      </c>
      <c r="S66" s="218">
        <v>0</v>
      </c>
      <c r="T66" s="218">
        <v>6.2266360000000001</v>
      </c>
      <c r="U66" s="218">
        <v>0</v>
      </c>
      <c r="V66" s="218">
        <v>20.334824999999999</v>
      </c>
      <c r="W66" s="218">
        <v>12.319299000000001</v>
      </c>
      <c r="X66" s="218">
        <v>6.4293009999999997</v>
      </c>
      <c r="Y66" s="218">
        <v>24.728961999999999</v>
      </c>
      <c r="Z66" s="218">
        <v>0</v>
      </c>
      <c r="AA66" s="218">
        <v>0</v>
      </c>
      <c r="AB66" s="218">
        <v>0.53717800000000004</v>
      </c>
      <c r="AC66" s="218">
        <v>0</v>
      </c>
      <c r="AD66" s="218">
        <v>281.75251500000002</v>
      </c>
      <c r="AE66" s="218">
        <v>2.8414429999999999</v>
      </c>
      <c r="AF66" s="218">
        <v>21.542581999999999</v>
      </c>
      <c r="AG66" s="218">
        <v>26.068539000000001</v>
      </c>
      <c r="AH66" s="218">
        <v>5.6157769999999996</v>
      </c>
      <c r="AI66" s="218">
        <v>1.091064</v>
      </c>
      <c r="AJ66" s="218">
        <v>19.016717</v>
      </c>
      <c r="AK66" s="218">
        <v>7.8871180000000001</v>
      </c>
      <c r="AL66" s="218">
        <v>2.461471</v>
      </c>
      <c r="AM66" s="218">
        <v>0</v>
      </c>
      <c r="AN66" s="218">
        <v>0</v>
      </c>
      <c r="AO66" s="218">
        <v>2.054627</v>
      </c>
      <c r="AP66" s="218">
        <v>237.13120499999999</v>
      </c>
      <c r="AQ66" s="218">
        <v>0.59140099999999995</v>
      </c>
      <c r="AR66" s="218">
        <v>0</v>
      </c>
      <c r="AS66" s="218">
        <v>5.1800000000000001E-4</v>
      </c>
      <c r="AT66" s="218">
        <v>0</v>
      </c>
      <c r="AU66" s="218">
        <v>0.01</v>
      </c>
      <c r="AV66" s="218">
        <v>0</v>
      </c>
      <c r="AW66" s="218">
        <v>0</v>
      </c>
      <c r="AX66" s="218">
        <v>0</v>
      </c>
      <c r="AY66" s="218">
        <v>129.10887700000001</v>
      </c>
      <c r="AZ66" s="218">
        <v>2.8570000000000002E-3</v>
      </c>
      <c r="BA66" s="218">
        <v>0</v>
      </c>
      <c r="BB66" s="218">
        <v>0</v>
      </c>
      <c r="BC66" s="218">
        <v>0</v>
      </c>
      <c r="BD66" s="218">
        <v>0</v>
      </c>
      <c r="BE66" s="218">
        <v>6.178299</v>
      </c>
      <c r="BF66" s="218">
        <v>7.5450000000000003E-2</v>
      </c>
      <c r="BG66" s="218">
        <v>0</v>
      </c>
      <c r="BH66" s="218">
        <v>0.42601800000000001</v>
      </c>
      <c r="BI66" s="218">
        <v>0.90262299999999995</v>
      </c>
      <c r="BJ66" s="218">
        <v>0</v>
      </c>
      <c r="BK66" s="218">
        <v>0</v>
      </c>
      <c r="BL66" s="218">
        <v>0.43096499999999999</v>
      </c>
      <c r="BM66" s="218">
        <v>4.4425090000000003</v>
      </c>
      <c r="BN66" s="218">
        <v>2.0734180000000002</v>
      </c>
      <c r="BO66" s="218">
        <v>0</v>
      </c>
      <c r="BP66" s="218">
        <v>0</v>
      </c>
      <c r="BQ66" s="218">
        <v>0</v>
      </c>
      <c r="BR66" s="218">
        <v>1.5685999999999999E-2</v>
      </c>
      <c r="BS66" s="218">
        <v>0.46555800000000003</v>
      </c>
      <c r="BT66" s="218">
        <v>0.17427500000000001</v>
      </c>
      <c r="BU66" s="218">
        <v>22.028096000000001</v>
      </c>
      <c r="BV66" s="218">
        <v>6.7795999999999995E-2</v>
      </c>
      <c r="BW66" s="218">
        <v>0.31070399999999998</v>
      </c>
      <c r="BX66" s="218">
        <v>1.9535199999999999</v>
      </c>
      <c r="BY66" s="218">
        <v>2.60547</v>
      </c>
      <c r="BZ66" s="218">
        <v>1.84E-2</v>
      </c>
      <c r="CA66" s="218">
        <v>15.837567999999999</v>
      </c>
      <c r="CB66" s="218">
        <v>0</v>
      </c>
      <c r="CC66" s="218">
        <v>0</v>
      </c>
      <c r="CD66" s="218">
        <v>1.3500000000000001E-3</v>
      </c>
      <c r="CE66" s="218">
        <v>2.8760000000000001E-3</v>
      </c>
      <c r="CF66" s="218">
        <v>0.57660999999999996</v>
      </c>
      <c r="CG66" s="218">
        <v>6.0787750000000003</v>
      </c>
      <c r="CH66" s="218">
        <v>41.115304000000002</v>
      </c>
      <c r="CI66" s="218">
        <v>12.020894999999999</v>
      </c>
      <c r="CJ66" s="218">
        <v>0</v>
      </c>
      <c r="CK66" s="218">
        <v>34.095576000000001</v>
      </c>
      <c r="CL66" s="218">
        <v>0</v>
      </c>
      <c r="CM66" s="218">
        <v>4.0000000000000001E-3</v>
      </c>
      <c r="CN66" s="218">
        <v>0.32617000000000002</v>
      </c>
      <c r="CO66" s="218">
        <v>0</v>
      </c>
      <c r="CP66" s="218">
        <v>0</v>
      </c>
      <c r="CQ66" s="218">
        <v>0</v>
      </c>
      <c r="CR66" s="218">
        <v>0.16331899999999999</v>
      </c>
      <c r="CS66" s="218">
        <v>0.410333</v>
      </c>
      <c r="CT66" s="218">
        <v>2.6270000000000002E-2</v>
      </c>
      <c r="CU66" s="218">
        <v>0</v>
      </c>
      <c r="CV66" s="218">
        <v>0.203655</v>
      </c>
    </row>
    <row r="67" spans="1:100" ht="18" customHeight="1" x14ac:dyDescent="0.5">
      <c r="A67" s="220" t="s">
        <v>56</v>
      </c>
      <c r="B67" s="221" t="s">
        <v>301</v>
      </c>
      <c r="C67" s="217">
        <v>951.75223700000004</v>
      </c>
      <c r="D67" s="217">
        <v>0</v>
      </c>
      <c r="E67" s="217">
        <v>0</v>
      </c>
      <c r="F67" s="217">
        <v>1.5274129999999999</v>
      </c>
      <c r="G67" s="217">
        <v>1.6237410000000001</v>
      </c>
      <c r="H67" s="217">
        <v>8.6175000000000002E-2</v>
      </c>
      <c r="I67" s="217">
        <v>0</v>
      </c>
      <c r="J67" s="217">
        <v>1.3426E-2</v>
      </c>
      <c r="K67" s="217">
        <v>2.5718000000000001E-2</v>
      </c>
      <c r="L67" s="217">
        <v>2.5675E-2</v>
      </c>
      <c r="M67" s="217">
        <v>0</v>
      </c>
      <c r="N67" s="217">
        <v>2.9921060000000002</v>
      </c>
      <c r="O67" s="217">
        <v>0</v>
      </c>
      <c r="P67" s="217">
        <v>0</v>
      </c>
      <c r="Q67" s="217">
        <v>1.4590000000000001E-2</v>
      </c>
      <c r="R67" s="217">
        <v>0</v>
      </c>
      <c r="S67" s="217">
        <v>0</v>
      </c>
      <c r="T67" s="217">
        <v>11.020075</v>
      </c>
      <c r="U67" s="217">
        <v>0</v>
      </c>
      <c r="V67" s="217">
        <v>1.23264</v>
      </c>
      <c r="W67" s="217">
        <v>0.36835699999999999</v>
      </c>
      <c r="X67" s="217">
        <v>0.25672200000000001</v>
      </c>
      <c r="Y67" s="217">
        <v>0</v>
      </c>
      <c r="Z67" s="217">
        <v>0</v>
      </c>
      <c r="AA67" s="217">
        <v>0</v>
      </c>
      <c r="AB67" s="217">
        <v>22.600856</v>
      </c>
      <c r="AC67" s="217">
        <v>0</v>
      </c>
      <c r="AD67" s="217">
        <v>0.28811399999999998</v>
      </c>
      <c r="AE67" s="217">
        <v>8.371264</v>
      </c>
      <c r="AF67" s="217">
        <v>4.8040209999999997</v>
      </c>
      <c r="AG67" s="217">
        <v>0.98928300000000002</v>
      </c>
      <c r="AH67" s="217">
        <v>0.25140000000000001</v>
      </c>
      <c r="AI67" s="217">
        <v>20.123238000000001</v>
      </c>
      <c r="AJ67" s="217">
        <v>2.8250069999999998</v>
      </c>
      <c r="AK67" s="217">
        <v>12.750214</v>
      </c>
      <c r="AL67" s="217">
        <v>0</v>
      </c>
      <c r="AM67" s="217">
        <v>0</v>
      </c>
      <c r="AN67" s="217">
        <v>0</v>
      </c>
      <c r="AO67" s="217">
        <v>1.270111</v>
      </c>
      <c r="AP67" s="217">
        <v>566.74038700000006</v>
      </c>
      <c r="AQ67" s="217">
        <v>6.7021800000000002</v>
      </c>
      <c r="AR67" s="217">
        <v>0</v>
      </c>
      <c r="AS67" s="217">
        <v>0</v>
      </c>
      <c r="AT67" s="217">
        <v>0</v>
      </c>
      <c r="AU67" s="217">
        <v>5.8600000000000004E-4</v>
      </c>
      <c r="AV67" s="217">
        <v>0</v>
      </c>
      <c r="AW67" s="217">
        <v>0</v>
      </c>
      <c r="AX67" s="217">
        <v>0</v>
      </c>
      <c r="AY67" s="217">
        <v>2.564441</v>
      </c>
      <c r="AZ67" s="217">
        <v>0.30079</v>
      </c>
      <c r="BA67" s="217">
        <v>0</v>
      </c>
      <c r="BB67" s="217">
        <v>0</v>
      </c>
      <c r="BC67" s="217">
        <v>0</v>
      </c>
      <c r="BD67" s="217">
        <v>0</v>
      </c>
      <c r="BE67" s="217">
        <v>0</v>
      </c>
      <c r="BF67" s="217">
        <v>1.5989999999999999E-3</v>
      </c>
      <c r="BG67" s="217">
        <v>4.9602870000000001</v>
      </c>
      <c r="BH67" s="217">
        <v>1.0988849999999999</v>
      </c>
      <c r="BI67" s="217">
        <v>0</v>
      </c>
      <c r="BJ67" s="217">
        <v>0</v>
      </c>
      <c r="BK67" s="217">
        <v>0</v>
      </c>
      <c r="BL67" s="217">
        <v>0</v>
      </c>
      <c r="BM67" s="217">
        <v>3.5179999999999999E-3</v>
      </c>
      <c r="BN67" s="217">
        <v>1.0349999999999999E-3</v>
      </c>
      <c r="BO67" s="217">
        <v>0</v>
      </c>
      <c r="BP67" s="217">
        <v>0</v>
      </c>
      <c r="BQ67" s="217">
        <v>0</v>
      </c>
      <c r="BR67" s="217">
        <v>0</v>
      </c>
      <c r="BS67" s="217">
        <v>2.5086750000000002</v>
      </c>
      <c r="BT67" s="217">
        <v>5.4016339999999996</v>
      </c>
      <c r="BU67" s="217">
        <v>3.047593</v>
      </c>
      <c r="BV67" s="217">
        <v>2.0986000000000001E-2</v>
      </c>
      <c r="BW67" s="217">
        <v>0.687612</v>
      </c>
      <c r="BX67" s="217">
        <v>0.58319500000000002</v>
      </c>
      <c r="BY67" s="217">
        <v>1.7278359999999999</v>
      </c>
      <c r="BZ67" s="217">
        <v>0</v>
      </c>
      <c r="CA67" s="217">
        <v>91.455721999999994</v>
      </c>
      <c r="CB67" s="217">
        <v>0.76689600000000002</v>
      </c>
      <c r="CC67" s="217">
        <v>0.17167499999999999</v>
      </c>
      <c r="CD67" s="217">
        <v>0</v>
      </c>
      <c r="CE67" s="217">
        <v>0</v>
      </c>
      <c r="CF67" s="217">
        <v>1.488E-3</v>
      </c>
      <c r="CG67" s="217">
        <v>28.000734999999999</v>
      </c>
      <c r="CH67" s="217">
        <v>24.262765999999999</v>
      </c>
      <c r="CI67" s="217">
        <v>5.8212229999999998</v>
      </c>
      <c r="CJ67" s="217">
        <v>7.7221869999999999</v>
      </c>
      <c r="CK67" s="217">
        <v>87.447745999999995</v>
      </c>
      <c r="CL67" s="217">
        <v>1.6809989999999999</v>
      </c>
      <c r="CM67" s="217">
        <v>0</v>
      </c>
      <c r="CN67" s="217">
        <v>1.286646</v>
      </c>
      <c r="CO67" s="217">
        <v>0</v>
      </c>
      <c r="CP67" s="217">
        <v>0</v>
      </c>
      <c r="CQ67" s="217">
        <v>0</v>
      </c>
      <c r="CR67" s="217">
        <v>1.0206329999999999</v>
      </c>
      <c r="CS67" s="217">
        <v>3.7436999999999998E-2</v>
      </c>
      <c r="CT67" s="217">
        <v>1.096E-3</v>
      </c>
      <c r="CU67" s="217">
        <v>11.362589</v>
      </c>
      <c r="CV67" s="217">
        <v>0.90101699999999996</v>
      </c>
    </row>
    <row r="68" spans="1:100" ht="18" customHeight="1" x14ac:dyDescent="0.5">
      <c r="A68" s="222" t="s">
        <v>53</v>
      </c>
      <c r="B68" s="223" t="s">
        <v>289</v>
      </c>
      <c r="C68" s="218">
        <v>849.98227099999997</v>
      </c>
      <c r="D68" s="218">
        <v>5.058E-3</v>
      </c>
      <c r="E68" s="218">
        <v>0</v>
      </c>
      <c r="F68" s="218">
        <v>0</v>
      </c>
      <c r="G68" s="218">
        <v>0.14527100000000001</v>
      </c>
      <c r="H68" s="218">
        <v>0</v>
      </c>
      <c r="I68" s="218">
        <v>0</v>
      </c>
      <c r="J68" s="218">
        <v>0</v>
      </c>
      <c r="K68" s="218">
        <v>1.5328E-2</v>
      </c>
      <c r="L68" s="218">
        <v>0</v>
      </c>
      <c r="M68" s="218">
        <v>0</v>
      </c>
      <c r="N68" s="218">
        <v>1.1716000000000001E-2</v>
      </c>
      <c r="O68" s="218">
        <v>0</v>
      </c>
      <c r="P68" s="218">
        <v>0</v>
      </c>
      <c r="Q68" s="218">
        <v>0</v>
      </c>
      <c r="R68" s="218">
        <v>0</v>
      </c>
      <c r="S68" s="218">
        <v>0</v>
      </c>
      <c r="T68" s="218">
        <v>0</v>
      </c>
      <c r="U68" s="218">
        <v>0</v>
      </c>
      <c r="V68" s="218">
        <v>0</v>
      </c>
      <c r="W68" s="218">
        <v>0</v>
      </c>
      <c r="X68" s="218">
        <v>0</v>
      </c>
      <c r="Y68" s="218">
        <v>0</v>
      </c>
      <c r="Z68" s="218">
        <v>0</v>
      </c>
      <c r="AA68" s="218">
        <v>0</v>
      </c>
      <c r="AB68" s="218">
        <v>0</v>
      </c>
      <c r="AC68" s="218">
        <v>0</v>
      </c>
      <c r="AD68" s="218">
        <v>323.10486400000002</v>
      </c>
      <c r="AE68" s="218">
        <v>32.293792000000003</v>
      </c>
      <c r="AF68" s="218">
        <v>0</v>
      </c>
      <c r="AG68" s="218">
        <v>7.7000000000000001E-5</v>
      </c>
      <c r="AH68" s="218">
        <v>0</v>
      </c>
      <c r="AI68" s="218">
        <v>1.735884</v>
      </c>
      <c r="AJ68" s="218">
        <v>0</v>
      </c>
      <c r="AK68" s="218">
        <v>0</v>
      </c>
      <c r="AL68" s="218">
        <v>0</v>
      </c>
      <c r="AM68" s="218">
        <v>0</v>
      </c>
      <c r="AN68" s="218">
        <v>0</v>
      </c>
      <c r="AO68" s="218">
        <v>0</v>
      </c>
      <c r="AP68" s="218">
        <v>299.60704099999998</v>
      </c>
      <c r="AQ68" s="218">
        <v>0</v>
      </c>
      <c r="AR68" s="218">
        <v>0</v>
      </c>
      <c r="AS68" s="218">
        <v>0</v>
      </c>
      <c r="AT68" s="218">
        <v>0</v>
      </c>
      <c r="AU68" s="218">
        <v>0</v>
      </c>
      <c r="AV68" s="218">
        <v>0</v>
      </c>
      <c r="AW68" s="218">
        <v>0</v>
      </c>
      <c r="AX68" s="218">
        <v>0</v>
      </c>
      <c r="AY68" s="218">
        <v>0</v>
      </c>
      <c r="AZ68" s="218">
        <v>0</v>
      </c>
      <c r="BA68" s="218">
        <v>0</v>
      </c>
      <c r="BB68" s="218">
        <v>0</v>
      </c>
      <c r="BC68" s="218">
        <v>0</v>
      </c>
      <c r="BD68" s="218">
        <v>0</v>
      </c>
      <c r="BE68" s="218">
        <v>1.3356809999999999</v>
      </c>
      <c r="BF68" s="218">
        <v>0</v>
      </c>
      <c r="BG68" s="218">
        <v>2.3985850000000002</v>
      </c>
      <c r="BH68" s="218">
        <v>0</v>
      </c>
      <c r="BI68" s="218">
        <v>0</v>
      </c>
      <c r="BJ68" s="218">
        <v>0.114178</v>
      </c>
      <c r="BK68" s="218">
        <v>0</v>
      </c>
      <c r="BL68" s="218">
        <v>0</v>
      </c>
      <c r="BM68" s="218">
        <v>0</v>
      </c>
      <c r="BN68" s="218">
        <v>0</v>
      </c>
      <c r="BO68" s="218">
        <v>0</v>
      </c>
      <c r="BP68" s="218">
        <v>0</v>
      </c>
      <c r="BQ68" s="218">
        <v>0</v>
      </c>
      <c r="BR68" s="218">
        <v>0</v>
      </c>
      <c r="BS68" s="218">
        <v>0</v>
      </c>
      <c r="BT68" s="218">
        <v>0</v>
      </c>
      <c r="BU68" s="218">
        <v>0.370616</v>
      </c>
      <c r="BV68" s="218">
        <v>0</v>
      </c>
      <c r="BW68" s="218">
        <v>156.874098</v>
      </c>
      <c r="BX68" s="218">
        <v>1.3861E-2</v>
      </c>
      <c r="BY68" s="218">
        <v>0</v>
      </c>
      <c r="BZ68" s="218">
        <v>0</v>
      </c>
      <c r="CA68" s="218">
        <v>7.9629999999999996E-3</v>
      </c>
      <c r="CB68" s="218">
        <v>0</v>
      </c>
      <c r="CC68" s="218">
        <v>0</v>
      </c>
      <c r="CD68" s="218">
        <v>0</v>
      </c>
      <c r="CE68" s="218">
        <v>0</v>
      </c>
      <c r="CF68" s="218">
        <v>0</v>
      </c>
      <c r="CG68" s="218">
        <v>0.83310200000000001</v>
      </c>
      <c r="CH68" s="218">
        <v>8.3046769999999999</v>
      </c>
      <c r="CI68" s="218">
        <v>0.69249300000000003</v>
      </c>
      <c r="CJ68" s="218">
        <v>0</v>
      </c>
      <c r="CK68" s="218">
        <v>2.463352</v>
      </c>
      <c r="CL68" s="218">
        <v>0.30994899999999997</v>
      </c>
      <c r="CM68" s="218">
        <v>0</v>
      </c>
      <c r="CN68" s="218">
        <v>9.7144999999999995E-2</v>
      </c>
      <c r="CO68" s="218">
        <v>0</v>
      </c>
      <c r="CP68" s="218">
        <v>0</v>
      </c>
      <c r="CQ68" s="218">
        <v>0</v>
      </c>
      <c r="CR68" s="218">
        <v>1.3266999999999999E-2</v>
      </c>
      <c r="CS68" s="218">
        <v>0.38123200000000002</v>
      </c>
      <c r="CT68" s="218">
        <v>0</v>
      </c>
      <c r="CU68" s="218">
        <v>18.796398</v>
      </c>
      <c r="CV68" s="218">
        <v>5.6644E-2</v>
      </c>
    </row>
    <row r="69" spans="1:100" ht="18" customHeight="1" x14ac:dyDescent="0.5">
      <c r="A69" s="220" t="s">
        <v>55</v>
      </c>
      <c r="B69" s="221" t="s">
        <v>308</v>
      </c>
      <c r="C69" s="217">
        <v>824.89989800000001</v>
      </c>
      <c r="D69" s="217">
        <v>0</v>
      </c>
      <c r="E69" s="217">
        <v>8.0330169999999992</v>
      </c>
      <c r="F69" s="217">
        <v>0</v>
      </c>
      <c r="G69" s="217">
        <v>0</v>
      </c>
      <c r="H69" s="217">
        <v>0</v>
      </c>
      <c r="I69" s="217">
        <v>0</v>
      </c>
      <c r="J69" s="217">
        <v>0</v>
      </c>
      <c r="K69" s="217">
        <v>0.38878099999999999</v>
      </c>
      <c r="L69" s="217">
        <v>0</v>
      </c>
      <c r="M69" s="217">
        <v>0</v>
      </c>
      <c r="N69" s="217">
        <v>2.929E-2</v>
      </c>
      <c r="O69" s="217">
        <v>0</v>
      </c>
      <c r="P69" s="217">
        <v>0</v>
      </c>
      <c r="Q69" s="217">
        <v>0</v>
      </c>
      <c r="R69" s="217">
        <v>0</v>
      </c>
      <c r="S69" s="217">
        <v>0</v>
      </c>
      <c r="T69" s="217">
        <v>0.71805300000000005</v>
      </c>
      <c r="U69" s="217">
        <v>0</v>
      </c>
      <c r="V69" s="217">
        <v>2.0200000000000001E-3</v>
      </c>
      <c r="W69" s="217">
        <v>0</v>
      </c>
      <c r="X69" s="217">
        <v>0</v>
      </c>
      <c r="Y69" s="217">
        <v>0</v>
      </c>
      <c r="Z69" s="217">
        <v>0</v>
      </c>
      <c r="AA69" s="217">
        <v>0</v>
      </c>
      <c r="AB69" s="217">
        <v>26.237729999999999</v>
      </c>
      <c r="AC69" s="217">
        <v>0</v>
      </c>
      <c r="AD69" s="217">
        <v>578.93004900000005</v>
      </c>
      <c r="AE69" s="217">
        <v>0</v>
      </c>
      <c r="AF69" s="217">
        <v>1.2375</v>
      </c>
      <c r="AG69" s="217">
        <v>0</v>
      </c>
      <c r="AH69" s="217">
        <v>89.477239999999995</v>
      </c>
      <c r="AI69" s="217">
        <v>0.19500000000000001</v>
      </c>
      <c r="AJ69" s="217">
        <v>0</v>
      </c>
      <c r="AK69" s="217">
        <v>0</v>
      </c>
      <c r="AL69" s="217">
        <v>0</v>
      </c>
      <c r="AM69" s="217">
        <v>0</v>
      </c>
      <c r="AN69" s="217">
        <v>0</v>
      </c>
      <c r="AO69" s="217">
        <v>0</v>
      </c>
      <c r="AP69" s="217">
        <v>104.056155</v>
      </c>
      <c r="AQ69" s="217">
        <v>0</v>
      </c>
      <c r="AR69" s="217">
        <v>0</v>
      </c>
      <c r="AS69" s="217">
        <v>0</v>
      </c>
      <c r="AT69" s="217">
        <v>0</v>
      </c>
      <c r="AU69" s="217">
        <v>0</v>
      </c>
      <c r="AV69" s="217">
        <v>0</v>
      </c>
      <c r="AW69" s="217">
        <v>0</v>
      </c>
      <c r="AX69" s="217">
        <v>0</v>
      </c>
      <c r="AY69" s="217">
        <v>0.29768800000000001</v>
      </c>
      <c r="AZ69" s="217">
        <v>0</v>
      </c>
      <c r="BA69" s="217">
        <v>0</v>
      </c>
      <c r="BB69" s="217">
        <v>0</v>
      </c>
      <c r="BC69" s="217">
        <v>0</v>
      </c>
      <c r="BD69" s="217">
        <v>0</v>
      </c>
      <c r="BE69" s="217">
        <v>0</v>
      </c>
      <c r="BF69" s="217">
        <v>0</v>
      </c>
      <c r="BG69" s="217">
        <v>0</v>
      </c>
      <c r="BH69" s="217">
        <v>5.0499999999999998E-3</v>
      </c>
      <c r="BI69" s="217">
        <v>0</v>
      </c>
      <c r="BJ69" s="217">
        <v>0</v>
      </c>
      <c r="BK69" s="217">
        <v>0</v>
      </c>
      <c r="BL69" s="217">
        <v>0</v>
      </c>
      <c r="BM69" s="217">
        <v>0</v>
      </c>
      <c r="BN69" s="217">
        <v>0</v>
      </c>
      <c r="BO69" s="217">
        <v>0</v>
      </c>
      <c r="BP69" s="217">
        <v>0</v>
      </c>
      <c r="BQ69" s="217">
        <v>0</v>
      </c>
      <c r="BR69" s="217">
        <v>0</v>
      </c>
      <c r="BS69" s="217">
        <v>0</v>
      </c>
      <c r="BT69" s="217">
        <v>0.20213999999999999</v>
      </c>
      <c r="BU69" s="217">
        <v>0</v>
      </c>
      <c r="BV69" s="217">
        <v>0</v>
      </c>
      <c r="BW69" s="217">
        <v>13.486167</v>
      </c>
      <c r="BX69" s="217">
        <v>0.67310999999999999</v>
      </c>
      <c r="BY69" s="217">
        <v>0</v>
      </c>
      <c r="BZ69" s="217">
        <v>0</v>
      </c>
      <c r="CA69" s="217">
        <v>0.70757800000000004</v>
      </c>
      <c r="CB69" s="217">
        <v>0</v>
      </c>
      <c r="CC69" s="217">
        <v>0</v>
      </c>
      <c r="CD69" s="217">
        <v>0</v>
      </c>
      <c r="CE69" s="217">
        <v>0</v>
      </c>
      <c r="CF69" s="217">
        <v>0</v>
      </c>
      <c r="CG69" s="217">
        <v>1.516E-2</v>
      </c>
      <c r="CH69" s="217">
        <v>0.107325</v>
      </c>
      <c r="CI69" s="217">
        <v>3.1496000000000003E-2</v>
      </c>
      <c r="CJ69" s="217">
        <v>2.7730999999999999E-2</v>
      </c>
      <c r="CK69" s="217">
        <v>0</v>
      </c>
      <c r="CL69" s="217">
        <v>0</v>
      </c>
      <c r="CM69" s="217">
        <v>0</v>
      </c>
      <c r="CN69" s="217">
        <v>0</v>
      </c>
      <c r="CO69" s="217">
        <v>2.2204000000000002E-2</v>
      </c>
      <c r="CP69" s="217">
        <v>0</v>
      </c>
      <c r="CQ69" s="217">
        <v>0</v>
      </c>
      <c r="CR69" s="217">
        <v>5.1749999999999999E-3</v>
      </c>
      <c r="CS69" s="217">
        <v>0</v>
      </c>
      <c r="CT69" s="217">
        <v>0</v>
      </c>
      <c r="CU69" s="217">
        <v>0</v>
      </c>
      <c r="CV69" s="217">
        <v>1.4238000000000001E-2</v>
      </c>
    </row>
    <row r="70" spans="1:100" ht="18" customHeight="1" x14ac:dyDescent="0.5">
      <c r="A70" s="222" t="s">
        <v>145</v>
      </c>
      <c r="B70" s="223" t="s">
        <v>334</v>
      </c>
      <c r="C70" s="218">
        <v>785.30565300000001</v>
      </c>
      <c r="D70" s="218">
        <v>5.5880000000000001E-3</v>
      </c>
      <c r="E70" s="218">
        <v>0</v>
      </c>
      <c r="F70" s="218">
        <v>0</v>
      </c>
      <c r="G70" s="218">
        <v>0</v>
      </c>
      <c r="H70" s="218">
        <v>0</v>
      </c>
      <c r="I70" s="218">
        <v>0</v>
      </c>
      <c r="J70" s="218">
        <v>0</v>
      </c>
      <c r="K70" s="218">
        <v>0.32754499999999998</v>
      </c>
      <c r="L70" s="218">
        <v>0</v>
      </c>
      <c r="M70" s="218">
        <v>0</v>
      </c>
      <c r="N70" s="218">
        <v>5.858E-2</v>
      </c>
      <c r="O70" s="218">
        <v>0</v>
      </c>
      <c r="P70" s="218">
        <v>0</v>
      </c>
      <c r="Q70" s="218">
        <v>0</v>
      </c>
      <c r="R70" s="218">
        <v>0</v>
      </c>
      <c r="S70" s="218">
        <v>0</v>
      </c>
      <c r="T70" s="218">
        <v>0</v>
      </c>
      <c r="U70" s="218">
        <v>0</v>
      </c>
      <c r="V70" s="218">
        <v>0</v>
      </c>
      <c r="W70" s="218">
        <v>0</v>
      </c>
      <c r="X70" s="218">
        <v>0</v>
      </c>
      <c r="Y70" s="218">
        <v>0</v>
      </c>
      <c r="Z70" s="218">
        <v>0</v>
      </c>
      <c r="AA70" s="218">
        <v>0</v>
      </c>
      <c r="AB70" s="218">
        <v>0.223936</v>
      </c>
      <c r="AC70" s="218">
        <v>0</v>
      </c>
      <c r="AD70" s="218">
        <v>432.58290399999998</v>
      </c>
      <c r="AE70" s="218">
        <v>0</v>
      </c>
      <c r="AF70" s="218">
        <v>2.3E-5</v>
      </c>
      <c r="AG70" s="218">
        <v>0</v>
      </c>
      <c r="AH70" s="218">
        <v>234.351562</v>
      </c>
      <c r="AI70" s="218">
        <v>0</v>
      </c>
      <c r="AJ70" s="218">
        <v>2.3E-5</v>
      </c>
      <c r="AK70" s="218">
        <v>0</v>
      </c>
      <c r="AL70" s="218">
        <v>0</v>
      </c>
      <c r="AM70" s="218">
        <v>0</v>
      </c>
      <c r="AN70" s="218">
        <v>0</v>
      </c>
      <c r="AO70" s="218">
        <v>1.625794</v>
      </c>
      <c r="AP70" s="218">
        <v>52.206344999999999</v>
      </c>
      <c r="AQ70" s="218">
        <v>0.92627400000000004</v>
      </c>
      <c r="AR70" s="218">
        <v>0</v>
      </c>
      <c r="AS70" s="218">
        <v>0</v>
      </c>
      <c r="AT70" s="218">
        <v>0</v>
      </c>
      <c r="AU70" s="218">
        <v>0</v>
      </c>
      <c r="AV70" s="218">
        <v>0</v>
      </c>
      <c r="AW70" s="218">
        <v>0</v>
      </c>
      <c r="AX70" s="218">
        <v>0</v>
      </c>
      <c r="AY70" s="218">
        <v>0</v>
      </c>
      <c r="AZ70" s="218">
        <v>4.5630000000000002E-3</v>
      </c>
      <c r="BA70" s="218">
        <v>0</v>
      </c>
      <c r="BB70" s="218">
        <v>0</v>
      </c>
      <c r="BC70" s="218">
        <v>0</v>
      </c>
      <c r="BD70" s="218">
        <v>0</v>
      </c>
      <c r="BE70" s="218">
        <v>3.2742909999999998</v>
      </c>
      <c r="BF70" s="218">
        <v>0</v>
      </c>
      <c r="BG70" s="218">
        <v>0</v>
      </c>
      <c r="BH70" s="218">
        <v>0</v>
      </c>
      <c r="BI70" s="218">
        <v>0</v>
      </c>
      <c r="BJ70" s="218">
        <v>0</v>
      </c>
      <c r="BK70" s="218">
        <v>0</v>
      </c>
      <c r="BL70" s="218">
        <v>0</v>
      </c>
      <c r="BM70" s="218">
        <v>0</v>
      </c>
      <c r="BN70" s="218">
        <v>0</v>
      </c>
      <c r="BO70" s="218">
        <v>0</v>
      </c>
      <c r="BP70" s="218">
        <v>0</v>
      </c>
      <c r="BQ70" s="218">
        <v>0</v>
      </c>
      <c r="BR70" s="218">
        <v>0</v>
      </c>
      <c r="BS70" s="218">
        <v>0</v>
      </c>
      <c r="BT70" s="218">
        <v>0</v>
      </c>
      <c r="BU70" s="218">
        <v>0.48175000000000001</v>
      </c>
      <c r="BV70" s="218">
        <v>0</v>
      </c>
      <c r="BW70" s="218">
        <v>0</v>
      </c>
      <c r="BX70" s="218">
        <v>1.7178640000000001</v>
      </c>
      <c r="BY70" s="218">
        <v>3.264E-3</v>
      </c>
      <c r="BZ70" s="218">
        <v>0</v>
      </c>
      <c r="CA70" s="218">
        <v>5.1700000000000001E-3</v>
      </c>
      <c r="CB70" s="218">
        <v>0</v>
      </c>
      <c r="CC70" s="218">
        <v>0</v>
      </c>
      <c r="CD70" s="218">
        <v>0</v>
      </c>
      <c r="CE70" s="218">
        <v>0</v>
      </c>
      <c r="CF70" s="218">
        <v>0.49140200000000001</v>
      </c>
      <c r="CG70" s="218">
        <v>9.1299999999999997E-4</v>
      </c>
      <c r="CH70" s="218">
        <v>51.695543999999998</v>
      </c>
      <c r="CI70" s="218">
        <v>0.78276999999999997</v>
      </c>
      <c r="CJ70" s="218">
        <v>0</v>
      </c>
      <c r="CK70" s="218">
        <v>3.63341</v>
      </c>
      <c r="CL70" s="218">
        <v>0</v>
      </c>
      <c r="CM70" s="218">
        <v>0</v>
      </c>
      <c r="CN70" s="218">
        <v>0.89871599999999996</v>
      </c>
      <c r="CO70" s="218">
        <v>0</v>
      </c>
      <c r="CP70" s="218">
        <v>0</v>
      </c>
      <c r="CQ70" s="218">
        <v>0</v>
      </c>
      <c r="CR70" s="218">
        <v>0</v>
      </c>
      <c r="CS70" s="218">
        <v>0</v>
      </c>
      <c r="CT70" s="218">
        <v>0</v>
      </c>
      <c r="CU70" s="218">
        <v>0</v>
      </c>
      <c r="CV70" s="218">
        <v>7.4229999999999999E-3</v>
      </c>
    </row>
    <row r="71" spans="1:100" ht="18" customHeight="1" x14ac:dyDescent="0.5">
      <c r="A71" s="220" t="s">
        <v>54</v>
      </c>
      <c r="B71" s="221" t="s">
        <v>311</v>
      </c>
      <c r="C71" s="217">
        <v>769.20748200000003</v>
      </c>
      <c r="D71" s="217">
        <v>0</v>
      </c>
      <c r="E71" s="217">
        <v>0</v>
      </c>
      <c r="F71" s="217">
        <v>0.96607699999999996</v>
      </c>
      <c r="G71" s="217">
        <v>4.1002789999999996</v>
      </c>
      <c r="H71" s="217">
        <v>0</v>
      </c>
      <c r="I71" s="217">
        <v>0</v>
      </c>
      <c r="J71" s="217">
        <v>0</v>
      </c>
      <c r="K71" s="217">
        <v>1.044028</v>
      </c>
      <c r="L71" s="217">
        <v>0</v>
      </c>
      <c r="M71" s="217">
        <v>0</v>
      </c>
      <c r="N71" s="217">
        <v>0</v>
      </c>
      <c r="O71" s="217">
        <v>0</v>
      </c>
      <c r="P71" s="217">
        <v>0</v>
      </c>
      <c r="Q71" s="217">
        <v>0</v>
      </c>
      <c r="R71" s="217">
        <v>0</v>
      </c>
      <c r="S71" s="217">
        <v>1.828E-3</v>
      </c>
      <c r="T71" s="217">
        <v>0</v>
      </c>
      <c r="U71" s="217">
        <v>6.9800000000000001E-3</v>
      </c>
      <c r="V71" s="217">
        <v>0.70397799999999999</v>
      </c>
      <c r="W71" s="217">
        <v>0</v>
      </c>
      <c r="X71" s="217">
        <v>0</v>
      </c>
      <c r="Y71" s="217">
        <v>0</v>
      </c>
      <c r="Z71" s="217">
        <v>0</v>
      </c>
      <c r="AA71" s="217">
        <v>0</v>
      </c>
      <c r="AB71" s="217">
        <v>0.2475</v>
      </c>
      <c r="AC71" s="217">
        <v>148.5</v>
      </c>
      <c r="AD71" s="217">
        <v>0.49497200000000002</v>
      </c>
      <c r="AE71" s="217">
        <v>0</v>
      </c>
      <c r="AF71" s="217">
        <v>5.1061560000000004</v>
      </c>
      <c r="AG71" s="217">
        <v>0</v>
      </c>
      <c r="AH71" s="217">
        <v>0</v>
      </c>
      <c r="AI71" s="217">
        <v>0</v>
      </c>
      <c r="AJ71" s="217">
        <v>2.2683330000000002</v>
      </c>
      <c r="AK71" s="217">
        <v>1.92E-4</v>
      </c>
      <c r="AL71" s="217">
        <v>5.3559999999999997E-3</v>
      </c>
      <c r="AM71" s="217">
        <v>0</v>
      </c>
      <c r="AN71" s="217">
        <v>0</v>
      </c>
      <c r="AO71" s="217">
        <v>0.93500099999999997</v>
      </c>
      <c r="AP71" s="217">
        <v>120.15124299999999</v>
      </c>
      <c r="AQ71" s="217">
        <v>1.395276</v>
      </c>
      <c r="AR71" s="217">
        <v>1.4269879999999999</v>
      </c>
      <c r="AS71" s="217">
        <v>1.1264130000000001</v>
      </c>
      <c r="AT71" s="217">
        <v>0</v>
      </c>
      <c r="AU71" s="217">
        <v>1.403E-3</v>
      </c>
      <c r="AV71" s="217">
        <v>0</v>
      </c>
      <c r="AW71" s="217">
        <v>0</v>
      </c>
      <c r="AX71" s="217">
        <v>0</v>
      </c>
      <c r="AY71" s="217">
        <v>1.7430999999999999E-2</v>
      </c>
      <c r="AZ71" s="217">
        <v>0</v>
      </c>
      <c r="BA71" s="217">
        <v>0</v>
      </c>
      <c r="BB71" s="217">
        <v>0</v>
      </c>
      <c r="BC71" s="217">
        <v>0</v>
      </c>
      <c r="BD71" s="217">
        <v>0</v>
      </c>
      <c r="BE71" s="217">
        <v>0</v>
      </c>
      <c r="BF71" s="217">
        <v>0</v>
      </c>
      <c r="BG71" s="217">
        <v>1.6400000000000001E-2</v>
      </c>
      <c r="BH71" s="217">
        <v>4.2830000000000003E-3</v>
      </c>
      <c r="BI71" s="217">
        <v>0</v>
      </c>
      <c r="BJ71" s="217">
        <v>0</v>
      </c>
      <c r="BK71" s="217">
        <v>0</v>
      </c>
      <c r="BL71" s="217">
        <v>0</v>
      </c>
      <c r="BM71" s="217">
        <v>0.60855599999999999</v>
      </c>
      <c r="BN71" s="217">
        <v>1.6885000000000001E-2</v>
      </c>
      <c r="BO71" s="217">
        <v>0.68798099999999995</v>
      </c>
      <c r="BP71" s="217">
        <v>1.0425E-2</v>
      </c>
      <c r="BQ71" s="217">
        <v>0</v>
      </c>
      <c r="BR71" s="217">
        <v>0</v>
      </c>
      <c r="BS71" s="217">
        <v>1.8095939999999999</v>
      </c>
      <c r="BT71" s="217">
        <v>0.71779000000000004</v>
      </c>
      <c r="BU71" s="217">
        <v>0</v>
      </c>
      <c r="BV71" s="217">
        <v>133.409446</v>
      </c>
      <c r="BW71" s="217">
        <v>0.13128400000000001</v>
      </c>
      <c r="BX71" s="217">
        <v>0.16234999999999999</v>
      </c>
      <c r="BY71" s="217">
        <v>6.7335140000000004</v>
      </c>
      <c r="BZ71" s="217">
        <v>0</v>
      </c>
      <c r="CA71" s="217">
        <v>6.5965509999999998</v>
      </c>
      <c r="CB71" s="217">
        <v>0</v>
      </c>
      <c r="CC71" s="217">
        <v>0</v>
      </c>
      <c r="CD71" s="217">
        <v>0</v>
      </c>
      <c r="CE71" s="217">
        <v>0</v>
      </c>
      <c r="CF71" s="217">
        <v>0</v>
      </c>
      <c r="CG71" s="217">
        <v>0.26162800000000003</v>
      </c>
      <c r="CH71" s="217">
        <v>174.357992</v>
      </c>
      <c r="CI71" s="217">
        <v>38.303896999999999</v>
      </c>
      <c r="CJ71" s="217">
        <v>0.64577399999999996</v>
      </c>
      <c r="CK71" s="217">
        <v>34.128861999999998</v>
      </c>
      <c r="CL71" s="217">
        <v>18.133566999999999</v>
      </c>
      <c r="CM71" s="217">
        <v>0</v>
      </c>
      <c r="CN71" s="217">
        <v>1.950229</v>
      </c>
      <c r="CO71" s="217">
        <v>38.329337000000002</v>
      </c>
      <c r="CP71" s="217">
        <v>0</v>
      </c>
      <c r="CQ71" s="217">
        <v>0</v>
      </c>
      <c r="CR71" s="217">
        <v>0.28010499999999999</v>
      </c>
      <c r="CS71" s="217">
        <v>3.507228</v>
      </c>
      <c r="CT71" s="217">
        <v>2.8600000000000001E-3</v>
      </c>
      <c r="CU71" s="217">
        <v>19.800341</v>
      </c>
      <c r="CV71" s="217">
        <v>0.101173</v>
      </c>
    </row>
    <row r="72" spans="1:100" ht="18" customHeight="1" x14ac:dyDescent="0.5">
      <c r="A72" s="222" t="s">
        <v>161</v>
      </c>
      <c r="B72" s="223" t="s">
        <v>295</v>
      </c>
      <c r="C72" s="218">
        <v>741.16810699999996</v>
      </c>
      <c r="D72" s="218">
        <v>5.9080000000000001E-3</v>
      </c>
      <c r="E72" s="218">
        <v>0</v>
      </c>
      <c r="F72" s="218">
        <v>0</v>
      </c>
      <c r="G72" s="218">
        <v>2.281901</v>
      </c>
      <c r="H72" s="218">
        <v>0</v>
      </c>
      <c r="I72" s="218">
        <v>0</v>
      </c>
      <c r="J72" s="218">
        <v>0</v>
      </c>
      <c r="K72" s="218">
        <v>0.96932099999999999</v>
      </c>
      <c r="L72" s="218">
        <v>0</v>
      </c>
      <c r="M72" s="218">
        <v>0</v>
      </c>
      <c r="N72" s="218">
        <v>2.929E-2</v>
      </c>
      <c r="O72" s="218">
        <v>0</v>
      </c>
      <c r="P72" s="218">
        <v>0</v>
      </c>
      <c r="Q72" s="218">
        <v>0</v>
      </c>
      <c r="R72" s="218">
        <v>0</v>
      </c>
      <c r="S72" s="218">
        <v>0</v>
      </c>
      <c r="T72" s="218">
        <v>0</v>
      </c>
      <c r="U72" s="218">
        <v>0</v>
      </c>
      <c r="V72" s="218">
        <v>0.20462900000000001</v>
      </c>
      <c r="W72" s="218">
        <v>7.6398999999999995E-2</v>
      </c>
      <c r="X72" s="218">
        <v>0.86873800000000001</v>
      </c>
      <c r="Y72" s="218">
        <v>0.63438499999999998</v>
      </c>
      <c r="Z72" s="218">
        <v>0</v>
      </c>
      <c r="AA72" s="218">
        <v>0</v>
      </c>
      <c r="AB72" s="218">
        <v>42.006523999999999</v>
      </c>
      <c r="AC72" s="218">
        <v>0</v>
      </c>
      <c r="AD72" s="218">
        <v>673.92919800000004</v>
      </c>
      <c r="AE72" s="218">
        <v>0</v>
      </c>
      <c r="AF72" s="218">
        <v>0</v>
      </c>
      <c r="AG72" s="218">
        <v>0</v>
      </c>
      <c r="AH72" s="218">
        <v>0.49309199999999997</v>
      </c>
      <c r="AI72" s="218">
        <v>3.39E-4</v>
      </c>
      <c r="AJ72" s="218">
        <v>0</v>
      </c>
      <c r="AK72" s="218">
        <v>0</v>
      </c>
      <c r="AL72" s="218">
        <v>0</v>
      </c>
      <c r="AM72" s="218">
        <v>0</v>
      </c>
      <c r="AN72" s="218">
        <v>0</v>
      </c>
      <c r="AO72" s="218">
        <v>0</v>
      </c>
      <c r="AP72" s="218">
        <v>12.420802</v>
      </c>
      <c r="AQ72" s="218">
        <v>0</v>
      </c>
      <c r="AR72" s="218">
        <v>0</v>
      </c>
      <c r="AS72" s="218">
        <v>0</v>
      </c>
      <c r="AT72" s="218">
        <v>0</v>
      </c>
      <c r="AU72" s="218">
        <v>0</v>
      </c>
      <c r="AV72" s="218">
        <v>0</v>
      </c>
      <c r="AW72" s="218">
        <v>0</v>
      </c>
      <c r="AX72" s="218">
        <v>0</v>
      </c>
      <c r="AY72" s="218">
        <v>6.429913</v>
      </c>
      <c r="AZ72" s="218">
        <v>0</v>
      </c>
      <c r="BA72" s="218">
        <v>0</v>
      </c>
      <c r="BB72" s="218">
        <v>0</v>
      </c>
      <c r="BC72" s="218">
        <v>0</v>
      </c>
      <c r="BD72" s="218">
        <v>0</v>
      </c>
      <c r="BE72" s="218">
        <v>0</v>
      </c>
      <c r="BF72" s="218">
        <v>0</v>
      </c>
      <c r="BG72" s="218">
        <v>0.11611200000000001</v>
      </c>
      <c r="BH72" s="218">
        <v>2.0663000000000001E-2</v>
      </c>
      <c r="BI72" s="218">
        <v>0</v>
      </c>
      <c r="BJ72" s="218">
        <v>0</v>
      </c>
      <c r="BK72" s="218">
        <v>0</v>
      </c>
      <c r="BL72" s="218">
        <v>0</v>
      </c>
      <c r="BM72" s="218">
        <v>0.17080500000000001</v>
      </c>
      <c r="BN72" s="218">
        <v>0</v>
      </c>
      <c r="BO72" s="218">
        <v>0</v>
      </c>
      <c r="BP72" s="218">
        <v>0</v>
      </c>
      <c r="BQ72" s="218">
        <v>0</v>
      </c>
      <c r="BR72" s="218">
        <v>0</v>
      </c>
      <c r="BS72" s="218">
        <v>3.5853000000000003E-2</v>
      </c>
      <c r="BT72" s="218">
        <v>0.41120000000000001</v>
      </c>
      <c r="BU72" s="218">
        <v>0</v>
      </c>
      <c r="BV72" s="218">
        <v>0</v>
      </c>
      <c r="BW72" s="218">
        <v>0</v>
      </c>
      <c r="BX72" s="218">
        <v>0</v>
      </c>
      <c r="BY72" s="218">
        <v>0</v>
      </c>
      <c r="BZ72" s="218">
        <v>0</v>
      </c>
      <c r="CA72" s="218">
        <v>0</v>
      </c>
      <c r="CB72" s="218">
        <v>0</v>
      </c>
      <c r="CC72" s="218">
        <v>0</v>
      </c>
      <c r="CD72" s="218">
        <v>0</v>
      </c>
      <c r="CE72" s="218">
        <v>0</v>
      </c>
      <c r="CF72" s="218">
        <v>0</v>
      </c>
      <c r="CG72" s="218">
        <v>0</v>
      </c>
      <c r="CH72" s="218">
        <v>1.1135000000000001E-2</v>
      </c>
      <c r="CI72" s="218">
        <v>2.6025E-2</v>
      </c>
      <c r="CJ72" s="218">
        <v>0</v>
      </c>
      <c r="CK72" s="218">
        <v>0</v>
      </c>
      <c r="CL72" s="218">
        <v>0</v>
      </c>
      <c r="CM72" s="218">
        <v>0</v>
      </c>
      <c r="CN72" s="218">
        <v>0</v>
      </c>
      <c r="CO72" s="218">
        <v>0</v>
      </c>
      <c r="CP72" s="218">
        <v>0</v>
      </c>
      <c r="CQ72" s="218">
        <v>0</v>
      </c>
      <c r="CR72" s="218">
        <v>0</v>
      </c>
      <c r="CS72" s="218">
        <v>0</v>
      </c>
      <c r="CT72" s="218">
        <v>0</v>
      </c>
      <c r="CU72" s="218">
        <v>0</v>
      </c>
      <c r="CV72" s="218">
        <v>2.5877000000000001E-2</v>
      </c>
    </row>
    <row r="73" spans="1:100" ht="18" customHeight="1" x14ac:dyDescent="0.5">
      <c r="A73" s="220" t="s">
        <v>62</v>
      </c>
      <c r="B73" s="221" t="s">
        <v>315</v>
      </c>
      <c r="C73" s="217">
        <v>727.11828700000001</v>
      </c>
      <c r="D73" s="217">
        <v>0</v>
      </c>
      <c r="E73" s="217">
        <v>0</v>
      </c>
      <c r="F73" s="217">
        <v>0</v>
      </c>
      <c r="G73" s="217">
        <v>0</v>
      </c>
      <c r="H73" s="217">
        <v>0</v>
      </c>
      <c r="I73" s="217">
        <v>0</v>
      </c>
      <c r="J73" s="217">
        <v>0</v>
      </c>
      <c r="K73" s="217">
        <v>1.1743999999999999E-2</v>
      </c>
      <c r="L73" s="217">
        <v>0</v>
      </c>
      <c r="M73" s="217">
        <v>0</v>
      </c>
      <c r="N73" s="217">
        <v>2.3432000000000001E-2</v>
      </c>
      <c r="O73" s="217">
        <v>0</v>
      </c>
      <c r="P73" s="217">
        <v>0</v>
      </c>
      <c r="Q73" s="217">
        <v>0</v>
      </c>
      <c r="R73" s="217">
        <v>0</v>
      </c>
      <c r="S73" s="217">
        <v>0</v>
      </c>
      <c r="T73" s="217">
        <v>0</v>
      </c>
      <c r="U73" s="217">
        <v>0</v>
      </c>
      <c r="V73" s="217">
        <v>0</v>
      </c>
      <c r="W73" s="217">
        <v>0</v>
      </c>
      <c r="X73" s="217">
        <v>0</v>
      </c>
      <c r="Y73" s="217">
        <v>0</v>
      </c>
      <c r="Z73" s="217">
        <v>0</v>
      </c>
      <c r="AA73" s="217">
        <v>0</v>
      </c>
      <c r="AB73" s="217">
        <v>0</v>
      </c>
      <c r="AC73" s="217">
        <v>0</v>
      </c>
      <c r="AD73" s="217">
        <v>0</v>
      </c>
      <c r="AE73" s="217">
        <v>0</v>
      </c>
      <c r="AF73" s="217">
        <v>57.866022999999998</v>
      </c>
      <c r="AG73" s="217">
        <v>0</v>
      </c>
      <c r="AH73" s="217">
        <v>17.453510000000001</v>
      </c>
      <c r="AI73" s="217">
        <v>4.4970000000000001E-3</v>
      </c>
      <c r="AJ73" s="217">
        <v>7.7140000000000004E-3</v>
      </c>
      <c r="AK73" s="217">
        <v>0.14485600000000001</v>
      </c>
      <c r="AL73" s="217">
        <v>0</v>
      </c>
      <c r="AM73" s="217">
        <v>0</v>
      </c>
      <c r="AN73" s="217">
        <v>0</v>
      </c>
      <c r="AO73" s="217">
        <v>61.279432999999997</v>
      </c>
      <c r="AP73" s="217">
        <v>47.333271000000003</v>
      </c>
      <c r="AQ73" s="217">
        <v>7.6912630000000002</v>
      </c>
      <c r="AR73" s="217">
        <v>0</v>
      </c>
      <c r="AS73" s="217">
        <v>0</v>
      </c>
      <c r="AT73" s="217">
        <v>0</v>
      </c>
      <c r="AU73" s="217">
        <v>0</v>
      </c>
      <c r="AV73" s="217">
        <v>0</v>
      </c>
      <c r="AW73" s="217">
        <v>0</v>
      </c>
      <c r="AX73" s="217">
        <v>0</v>
      </c>
      <c r="AY73" s="217">
        <v>1.9437329999999999</v>
      </c>
      <c r="AZ73" s="217">
        <v>0</v>
      </c>
      <c r="BA73" s="217">
        <v>0</v>
      </c>
      <c r="BB73" s="217">
        <v>0</v>
      </c>
      <c r="BC73" s="217">
        <v>0</v>
      </c>
      <c r="BD73" s="217">
        <v>0</v>
      </c>
      <c r="BE73" s="217">
        <v>4.5797910000000002</v>
      </c>
      <c r="BF73" s="217">
        <v>0</v>
      </c>
      <c r="BG73" s="217">
        <v>0</v>
      </c>
      <c r="BH73" s="217">
        <v>1.25789</v>
      </c>
      <c r="BI73" s="217">
        <v>0</v>
      </c>
      <c r="BJ73" s="217">
        <v>0.69751200000000002</v>
      </c>
      <c r="BK73" s="217">
        <v>0</v>
      </c>
      <c r="BL73" s="217">
        <v>0</v>
      </c>
      <c r="BM73" s="217">
        <v>2.9510000000000001E-3</v>
      </c>
      <c r="BN73" s="217">
        <v>0</v>
      </c>
      <c r="BO73" s="217">
        <v>0</v>
      </c>
      <c r="BP73" s="217">
        <v>0</v>
      </c>
      <c r="BQ73" s="217">
        <v>0</v>
      </c>
      <c r="BR73" s="217">
        <v>0</v>
      </c>
      <c r="BS73" s="217">
        <v>0</v>
      </c>
      <c r="BT73" s="217">
        <v>0</v>
      </c>
      <c r="BU73" s="217">
        <v>0.77952100000000002</v>
      </c>
      <c r="BV73" s="217">
        <v>0</v>
      </c>
      <c r="BW73" s="217">
        <v>0</v>
      </c>
      <c r="BX73" s="217">
        <v>0.101747</v>
      </c>
      <c r="BY73" s="217">
        <v>0</v>
      </c>
      <c r="BZ73" s="217">
        <v>0</v>
      </c>
      <c r="CA73" s="217">
        <v>17.542401000000002</v>
      </c>
      <c r="CB73" s="217">
        <v>0</v>
      </c>
      <c r="CC73" s="217">
        <v>0</v>
      </c>
      <c r="CD73" s="217">
        <v>0</v>
      </c>
      <c r="CE73" s="217">
        <v>5.53E-4</v>
      </c>
      <c r="CF73" s="217">
        <v>0.105341</v>
      </c>
      <c r="CG73" s="217">
        <v>0</v>
      </c>
      <c r="CH73" s="217">
        <v>13.192119999999999</v>
      </c>
      <c r="CI73" s="217">
        <v>6.988645</v>
      </c>
      <c r="CJ73" s="217">
        <v>0</v>
      </c>
      <c r="CK73" s="217">
        <v>1.25745</v>
      </c>
      <c r="CL73" s="217">
        <v>1.1823E-2</v>
      </c>
      <c r="CM73" s="217">
        <v>483.66</v>
      </c>
      <c r="CN73" s="217">
        <v>2.963622</v>
      </c>
      <c r="CO73" s="217">
        <v>0</v>
      </c>
      <c r="CP73" s="217">
        <v>0</v>
      </c>
      <c r="CQ73" s="217">
        <v>0</v>
      </c>
      <c r="CR73" s="217">
        <v>0.14321400000000001</v>
      </c>
      <c r="CS73" s="217">
        <v>0</v>
      </c>
      <c r="CT73" s="217">
        <v>1.106E-3</v>
      </c>
      <c r="CU73" s="217">
        <v>1.8749999999999999E-2</v>
      </c>
      <c r="CV73" s="217">
        <v>5.4373999999999999E-2</v>
      </c>
    </row>
    <row r="74" spans="1:100" ht="18" customHeight="1" x14ac:dyDescent="0.5">
      <c r="A74" s="222" t="s">
        <v>144</v>
      </c>
      <c r="B74" s="223" t="s">
        <v>306</v>
      </c>
      <c r="C74" s="218">
        <v>640.92079200000001</v>
      </c>
      <c r="D74" s="218">
        <v>0</v>
      </c>
      <c r="E74" s="218">
        <v>0.44855699999999998</v>
      </c>
      <c r="F74" s="218">
        <v>0</v>
      </c>
      <c r="G74" s="218">
        <v>0</v>
      </c>
      <c r="H74" s="218">
        <v>0</v>
      </c>
      <c r="I74" s="218">
        <v>0</v>
      </c>
      <c r="J74" s="218">
        <v>0</v>
      </c>
      <c r="K74" s="218">
        <v>0.259104</v>
      </c>
      <c r="L74" s="218">
        <v>0</v>
      </c>
      <c r="M74" s="218">
        <v>5.0000000000000001E-3</v>
      </c>
      <c r="N74" s="218">
        <v>3.5147999999999999E-2</v>
      </c>
      <c r="O74" s="218">
        <v>0</v>
      </c>
      <c r="P74" s="218">
        <v>0</v>
      </c>
      <c r="Q74" s="218">
        <v>0</v>
      </c>
      <c r="R74" s="218">
        <v>0</v>
      </c>
      <c r="S74" s="218">
        <v>0.12303500000000001</v>
      </c>
      <c r="T74" s="218">
        <v>0.103505</v>
      </c>
      <c r="U74" s="218">
        <v>0</v>
      </c>
      <c r="V74" s="218">
        <v>0.27391799999999999</v>
      </c>
      <c r="W74" s="218">
        <v>6.4162999999999998E-2</v>
      </c>
      <c r="X74" s="218">
        <v>0</v>
      </c>
      <c r="Y74" s="218">
        <v>6.1963999999999998E-2</v>
      </c>
      <c r="Z74" s="218">
        <v>0</v>
      </c>
      <c r="AA74" s="218">
        <v>0</v>
      </c>
      <c r="AB74" s="218">
        <v>63.230831999999999</v>
      </c>
      <c r="AC74" s="218">
        <v>0</v>
      </c>
      <c r="AD74" s="218">
        <v>1.342327</v>
      </c>
      <c r="AE74" s="218">
        <v>0.73445400000000005</v>
      </c>
      <c r="AF74" s="218">
        <v>1.8883700000000001</v>
      </c>
      <c r="AG74" s="218">
        <v>0</v>
      </c>
      <c r="AH74" s="218">
        <v>0</v>
      </c>
      <c r="AI74" s="218">
        <v>0.67682500000000001</v>
      </c>
      <c r="AJ74" s="218">
        <v>0</v>
      </c>
      <c r="AK74" s="218">
        <v>0</v>
      </c>
      <c r="AL74" s="218">
        <v>0</v>
      </c>
      <c r="AM74" s="218">
        <v>0</v>
      </c>
      <c r="AN74" s="218">
        <v>0</v>
      </c>
      <c r="AO74" s="218">
        <v>8.5550000000000001E-3</v>
      </c>
      <c r="AP74" s="218">
        <v>547.74809400000004</v>
      </c>
      <c r="AQ74" s="218">
        <v>0.252</v>
      </c>
      <c r="AR74" s="218">
        <v>0</v>
      </c>
      <c r="AS74" s="218">
        <v>0</v>
      </c>
      <c r="AT74" s="218">
        <v>0</v>
      </c>
      <c r="AU74" s="218">
        <v>0</v>
      </c>
      <c r="AV74" s="218">
        <v>0</v>
      </c>
      <c r="AW74" s="218">
        <v>0</v>
      </c>
      <c r="AX74" s="218">
        <v>0</v>
      </c>
      <c r="AY74" s="218">
        <v>0</v>
      </c>
      <c r="AZ74" s="218">
        <v>5.0000000000000001E-3</v>
      </c>
      <c r="BA74" s="218">
        <v>0</v>
      </c>
      <c r="BB74" s="218">
        <v>0</v>
      </c>
      <c r="BC74" s="218">
        <v>0</v>
      </c>
      <c r="BD74" s="218">
        <v>0</v>
      </c>
      <c r="BE74" s="218">
        <v>0</v>
      </c>
      <c r="BF74" s="218">
        <v>0</v>
      </c>
      <c r="BG74" s="218">
        <v>0.77233600000000002</v>
      </c>
      <c r="BH74" s="218">
        <v>3.0000000000000001E-3</v>
      </c>
      <c r="BI74" s="218">
        <v>0</v>
      </c>
      <c r="BJ74" s="218">
        <v>0</v>
      </c>
      <c r="BK74" s="218">
        <v>0</v>
      </c>
      <c r="BL74" s="218">
        <v>1.6799999999999999E-2</v>
      </c>
      <c r="BM74" s="218">
        <v>2.64E-3</v>
      </c>
      <c r="BN74" s="218">
        <v>0</v>
      </c>
      <c r="BO74" s="218">
        <v>3.7499999999999999E-3</v>
      </c>
      <c r="BP74" s="218">
        <v>0</v>
      </c>
      <c r="BQ74" s="218">
        <v>0</v>
      </c>
      <c r="BR74" s="218">
        <v>0</v>
      </c>
      <c r="BS74" s="218">
        <v>0.15909699999999999</v>
      </c>
      <c r="BT74" s="218">
        <v>3.5000000000000001E-3</v>
      </c>
      <c r="BU74" s="218">
        <v>0.14045099999999999</v>
      </c>
      <c r="BV74" s="218">
        <v>0</v>
      </c>
      <c r="BW74" s="218">
        <v>4.5027999999999999E-2</v>
      </c>
      <c r="BX74" s="218">
        <v>0.34605000000000002</v>
      </c>
      <c r="BY74" s="218">
        <v>0.91151000000000004</v>
      </c>
      <c r="BZ74" s="218">
        <v>0</v>
      </c>
      <c r="CA74" s="218">
        <v>7.5248049999999997</v>
      </c>
      <c r="CB74" s="218">
        <v>0</v>
      </c>
      <c r="CC74" s="218">
        <v>0</v>
      </c>
      <c r="CD74" s="218">
        <v>7.0099999999999997E-3</v>
      </c>
      <c r="CE74" s="218">
        <v>0</v>
      </c>
      <c r="CF74" s="218">
        <v>1.9622000000000001E-2</v>
      </c>
      <c r="CG74" s="218">
        <v>2.6239020000000002</v>
      </c>
      <c r="CH74" s="218">
        <v>4.2837180000000004</v>
      </c>
      <c r="CI74" s="218">
        <v>5.1370290000000001</v>
      </c>
      <c r="CJ74" s="218">
        <v>0</v>
      </c>
      <c r="CK74" s="218">
        <v>1.2685</v>
      </c>
      <c r="CL74" s="218">
        <v>0</v>
      </c>
      <c r="CM74" s="218">
        <v>0</v>
      </c>
      <c r="CN74" s="218">
        <v>0</v>
      </c>
      <c r="CO74" s="218">
        <v>0</v>
      </c>
      <c r="CP74" s="218">
        <v>0</v>
      </c>
      <c r="CQ74" s="218">
        <v>0</v>
      </c>
      <c r="CR74" s="218">
        <v>0.30743500000000001</v>
      </c>
      <c r="CS74" s="218">
        <v>0</v>
      </c>
      <c r="CT74" s="218">
        <v>0</v>
      </c>
      <c r="CU74" s="218">
        <v>0</v>
      </c>
      <c r="CV74" s="218">
        <v>8.3761000000000002E-2</v>
      </c>
    </row>
    <row r="75" spans="1:100" ht="18" customHeight="1" x14ac:dyDescent="0.5">
      <c r="A75" s="220" t="s">
        <v>163</v>
      </c>
      <c r="B75" s="221" t="s">
        <v>322</v>
      </c>
      <c r="C75" s="217">
        <v>614.63962200000003</v>
      </c>
      <c r="D75" s="217">
        <v>0</v>
      </c>
      <c r="E75" s="217">
        <v>0</v>
      </c>
      <c r="F75" s="217">
        <v>2.8907820000000002</v>
      </c>
      <c r="G75" s="217">
        <v>0</v>
      </c>
      <c r="H75" s="217">
        <v>0</v>
      </c>
      <c r="I75" s="217">
        <v>0</v>
      </c>
      <c r="J75" s="217">
        <v>0</v>
      </c>
      <c r="K75" s="217">
        <v>0</v>
      </c>
      <c r="L75" s="217">
        <v>0</v>
      </c>
      <c r="M75" s="217">
        <v>0</v>
      </c>
      <c r="N75" s="217">
        <v>0</v>
      </c>
      <c r="O75" s="217">
        <v>0</v>
      </c>
      <c r="P75" s="217">
        <v>0</v>
      </c>
      <c r="Q75" s="217">
        <v>0</v>
      </c>
      <c r="R75" s="217">
        <v>0</v>
      </c>
      <c r="S75" s="217">
        <v>0</v>
      </c>
      <c r="T75" s="217">
        <v>0</v>
      </c>
      <c r="U75" s="217">
        <v>0</v>
      </c>
      <c r="V75" s="217">
        <v>0</v>
      </c>
      <c r="W75" s="217">
        <v>0</v>
      </c>
      <c r="X75" s="217">
        <v>0</v>
      </c>
      <c r="Y75" s="217">
        <v>0</v>
      </c>
      <c r="Z75" s="217">
        <v>0</v>
      </c>
      <c r="AA75" s="217">
        <v>0</v>
      </c>
      <c r="AB75" s="217">
        <v>0</v>
      </c>
      <c r="AC75" s="217">
        <v>0</v>
      </c>
      <c r="AD75" s="217">
        <v>587.61051299999997</v>
      </c>
      <c r="AE75" s="217">
        <v>0</v>
      </c>
      <c r="AF75" s="217">
        <v>0</v>
      </c>
      <c r="AG75" s="217">
        <v>0</v>
      </c>
      <c r="AH75" s="217">
        <v>0</v>
      </c>
      <c r="AI75" s="217">
        <v>0</v>
      </c>
      <c r="AJ75" s="217">
        <v>0</v>
      </c>
      <c r="AK75" s="217">
        <v>0</v>
      </c>
      <c r="AL75" s="217">
        <v>0</v>
      </c>
      <c r="AM75" s="217">
        <v>0</v>
      </c>
      <c r="AN75" s="217">
        <v>0</v>
      </c>
      <c r="AO75" s="217">
        <v>0</v>
      </c>
      <c r="AP75" s="217">
        <v>21.958411999999999</v>
      </c>
      <c r="AQ75" s="217">
        <v>0</v>
      </c>
      <c r="AR75" s="217">
        <v>0</v>
      </c>
      <c r="AS75" s="217">
        <v>0</v>
      </c>
      <c r="AT75" s="217">
        <v>0</v>
      </c>
      <c r="AU75" s="217">
        <v>0</v>
      </c>
      <c r="AV75" s="217">
        <v>0</v>
      </c>
      <c r="AW75" s="217">
        <v>0</v>
      </c>
      <c r="AX75" s="217">
        <v>0</v>
      </c>
      <c r="AY75" s="217">
        <v>0</v>
      </c>
      <c r="AZ75" s="217">
        <v>0</v>
      </c>
      <c r="BA75" s="217">
        <v>0</v>
      </c>
      <c r="BB75" s="217">
        <v>0.70068699999999995</v>
      </c>
      <c r="BC75" s="217">
        <v>0</v>
      </c>
      <c r="BD75" s="217">
        <v>0</v>
      </c>
      <c r="BE75" s="217">
        <v>0</v>
      </c>
      <c r="BF75" s="217">
        <v>0</v>
      </c>
      <c r="BG75" s="217">
        <v>0</v>
      </c>
      <c r="BH75" s="217">
        <v>0</v>
      </c>
      <c r="BI75" s="217">
        <v>0</v>
      </c>
      <c r="BJ75" s="217">
        <v>0</v>
      </c>
      <c r="BK75" s="217">
        <v>0</v>
      </c>
      <c r="BL75" s="217">
        <v>0</v>
      </c>
      <c r="BM75" s="217">
        <v>0</v>
      </c>
      <c r="BN75" s="217">
        <v>0</v>
      </c>
      <c r="BO75" s="217">
        <v>0</v>
      </c>
      <c r="BP75" s="217">
        <v>0</v>
      </c>
      <c r="BQ75" s="217">
        <v>0</v>
      </c>
      <c r="BR75" s="217">
        <v>0</v>
      </c>
      <c r="BS75" s="217">
        <v>0</v>
      </c>
      <c r="BT75" s="217">
        <v>0</v>
      </c>
      <c r="BU75" s="217">
        <v>0</v>
      </c>
      <c r="BV75" s="217">
        <v>0</v>
      </c>
      <c r="BW75" s="217">
        <v>0</v>
      </c>
      <c r="BX75" s="217">
        <v>0</v>
      </c>
      <c r="BY75" s="217">
        <v>0</v>
      </c>
      <c r="BZ75" s="217">
        <v>0</v>
      </c>
      <c r="CA75" s="217">
        <v>0</v>
      </c>
      <c r="CB75" s="217">
        <v>0</v>
      </c>
      <c r="CC75" s="217">
        <v>0</v>
      </c>
      <c r="CD75" s="217">
        <v>0</v>
      </c>
      <c r="CE75" s="217">
        <v>0</v>
      </c>
      <c r="CF75" s="217">
        <v>0</v>
      </c>
      <c r="CG75" s="217">
        <v>0</v>
      </c>
      <c r="CH75" s="217">
        <v>1.4780580000000001</v>
      </c>
      <c r="CI75" s="217">
        <v>1.17E-3</v>
      </c>
      <c r="CJ75" s="217">
        <v>0</v>
      </c>
      <c r="CK75" s="217">
        <v>0</v>
      </c>
      <c r="CL75" s="217">
        <v>0</v>
      </c>
      <c r="CM75" s="217">
        <v>0</v>
      </c>
      <c r="CN75" s="217">
        <v>0</v>
      </c>
      <c r="CO75" s="217">
        <v>0</v>
      </c>
      <c r="CP75" s="217">
        <v>0</v>
      </c>
      <c r="CQ75" s="217">
        <v>0</v>
      </c>
      <c r="CR75" s="217">
        <v>0</v>
      </c>
      <c r="CS75" s="217">
        <v>0</v>
      </c>
      <c r="CT75" s="217">
        <v>0</v>
      </c>
      <c r="CU75" s="217">
        <v>0</v>
      </c>
      <c r="CV75" s="217">
        <v>0</v>
      </c>
    </row>
    <row r="76" spans="1:100" ht="18" customHeight="1" x14ac:dyDescent="0.5">
      <c r="A76" s="222" t="s">
        <v>142</v>
      </c>
      <c r="B76" s="223" t="s">
        <v>304</v>
      </c>
      <c r="C76" s="218">
        <v>560.26884299999995</v>
      </c>
      <c r="D76" s="218">
        <v>0</v>
      </c>
      <c r="E76" s="218">
        <v>0</v>
      </c>
      <c r="F76" s="218">
        <v>0.31267</v>
      </c>
      <c r="G76" s="218">
        <v>2.5855199999999998</v>
      </c>
      <c r="H76" s="218">
        <v>0</v>
      </c>
      <c r="I76" s="218">
        <v>0</v>
      </c>
      <c r="J76" s="218">
        <v>0</v>
      </c>
      <c r="K76" s="218">
        <v>0.98941900000000005</v>
      </c>
      <c r="L76" s="218">
        <v>0</v>
      </c>
      <c r="M76" s="218">
        <v>0</v>
      </c>
      <c r="N76" s="218">
        <v>0</v>
      </c>
      <c r="O76" s="218">
        <v>0</v>
      </c>
      <c r="P76" s="218">
        <v>0</v>
      </c>
      <c r="Q76" s="218">
        <v>0</v>
      </c>
      <c r="R76" s="218">
        <v>0</v>
      </c>
      <c r="S76" s="218">
        <v>0</v>
      </c>
      <c r="T76" s="218">
        <v>0</v>
      </c>
      <c r="U76" s="218">
        <v>2.5545000000000002E-2</v>
      </c>
      <c r="V76" s="218">
        <v>0</v>
      </c>
      <c r="W76" s="218">
        <v>0.17663100000000001</v>
      </c>
      <c r="X76" s="218">
        <v>0</v>
      </c>
      <c r="Y76" s="218">
        <v>0</v>
      </c>
      <c r="Z76" s="218">
        <v>0</v>
      </c>
      <c r="AA76" s="218">
        <v>0</v>
      </c>
      <c r="AB76" s="218">
        <v>2.6207229999999999</v>
      </c>
      <c r="AC76" s="218">
        <v>0</v>
      </c>
      <c r="AD76" s="218">
        <v>0</v>
      </c>
      <c r="AE76" s="218">
        <v>2.237133</v>
      </c>
      <c r="AF76" s="218">
        <v>0</v>
      </c>
      <c r="AG76" s="218">
        <v>0</v>
      </c>
      <c r="AH76" s="218">
        <v>512.34715500000004</v>
      </c>
      <c r="AI76" s="218">
        <v>3.4579569999999999</v>
      </c>
      <c r="AJ76" s="218">
        <v>0</v>
      </c>
      <c r="AK76" s="218">
        <v>0</v>
      </c>
      <c r="AL76" s="218">
        <v>0</v>
      </c>
      <c r="AM76" s="218">
        <v>0</v>
      </c>
      <c r="AN76" s="218">
        <v>0</v>
      </c>
      <c r="AO76" s="218">
        <v>0</v>
      </c>
      <c r="AP76" s="218">
        <v>16.784364</v>
      </c>
      <c r="AQ76" s="218">
        <v>2.8279999999999998E-3</v>
      </c>
      <c r="AR76" s="218">
        <v>0</v>
      </c>
      <c r="AS76" s="218">
        <v>0</v>
      </c>
      <c r="AT76" s="218">
        <v>0</v>
      </c>
      <c r="AU76" s="218">
        <v>0</v>
      </c>
      <c r="AV76" s="218">
        <v>0</v>
      </c>
      <c r="AW76" s="218">
        <v>0</v>
      </c>
      <c r="AX76" s="218">
        <v>0</v>
      </c>
      <c r="AY76" s="218">
        <v>0</v>
      </c>
      <c r="AZ76" s="218">
        <v>0</v>
      </c>
      <c r="BA76" s="218">
        <v>0</v>
      </c>
      <c r="BB76" s="218">
        <v>0</v>
      </c>
      <c r="BC76" s="218">
        <v>0</v>
      </c>
      <c r="BD76" s="218">
        <v>0</v>
      </c>
      <c r="BE76" s="218">
        <v>9.3540559999999999</v>
      </c>
      <c r="BF76" s="218">
        <v>0</v>
      </c>
      <c r="BG76" s="218">
        <v>0.37426100000000001</v>
      </c>
      <c r="BH76" s="218">
        <v>1.4997100000000001</v>
      </c>
      <c r="BI76" s="218">
        <v>0</v>
      </c>
      <c r="BJ76" s="218">
        <v>0</v>
      </c>
      <c r="BK76" s="218">
        <v>0</v>
      </c>
      <c r="BL76" s="218">
        <v>0</v>
      </c>
      <c r="BM76" s="218">
        <v>0</v>
      </c>
      <c r="BN76" s="218">
        <v>0</v>
      </c>
      <c r="BO76" s="218">
        <v>0</v>
      </c>
      <c r="BP76" s="218">
        <v>0</v>
      </c>
      <c r="BQ76" s="218">
        <v>0</v>
      </c>
      <c r="BR76" s="218">
        <v>0</v>
      </c>
      <c r="BS76" s="218">
        <v>0</v>
      </c>
      <c r="BT76" s="218">
        <v>2.7423820000000001</v>
      </c>
      <c r="BU76" s="218">
        <v>0.67405400000000004</v>
      </c>
      <c r="BV76" s="218">
        <v>0</v>
      </c>
      <c r="BW76" s="218">
        <v>0</v>
      </c>
      <c r="BX76" s="218">
        <v>0</v>
      </c>
      <c r="BY76" s="218">
        <v>0</v>
      </c>
      <c r="BZ76" s="218">
        <v>0</v>
      </c>
      <c r="CA76" s="218">
        <v>0</v>
      </c>
      <c r="CB76" s="218">
        <v>0</v>
      </c>
      <c r="CC76" s="218">
        <v>0.92174999999999996</v>
      </c>
      <c r="CD76" s="218">
        <v>0</v>
      </c>
      <c r="CE76" s="218">
        <v>0</v>
      </c>
      <c r="CF76" s="218">
        <v>0.75180800000000003</v>
      </c>
      <c r="CG76" s="218">
        <v>0</v>
      </c>
      <c r="CH76" s="218">
        <v>1.93144</v>
      </c>
      <c r="CI76" s="218">
        <v>0</v>
      </c>
      <c r="CJ76" s="218">
        <v>0</v>
      </c>
      <c r="CK76" s="218">
        <v>0</v>
      </c>
      <c r="CL76" s="218">
        <v>0</v>
      </c>
      <c r="CM76" s="218">
        <v>0</v>
      </c>
      <c r="CN76" s="218">
        <v>0.43527900000000003</v>
      </c>
      <c r="CO76" s="218">
        <v>0</v>
      </c>
      <c r="CP76" s="218">
        <v>0</v>
      </c>
      <c r="CQ76" s="218">
        <v>0</v>
      </c>
      <c r="CR76" s="218">
        <v>0</v>
      </c>
      <c r="CS76" s="218">
        <v>0</v>
      </c>
      <c r="CT76" s="218">
        <v>0</v>
      </c>
      <c r="CU76" s="218">
        <v>0</v>
      </c>
      <c r="CV76" s="218">
        <v>4.4158999999999997E-2</v>
      </c>
    </row>
    <row r="77" spans="1:100" ht="18" customHeight="1" x14ac:dyDescent="0.5">
      <c r="A77" s="220" t="s">
        <v>59</v>
      </c>
      <c r="B77" s="221" t="s">
        <v>305</v>
      </c>
      <c r="C77" s="217">
        <v>534.61876900000004</v>
      </c>
      <c r="D77" s="217">
        <v>2.0275000000000001E-2</v>
      </c>
      <c r="E77" s="217">
        <v>0.59796000000000005</v>
      </c>
      <c r="F77" s="217">
        <v>0</v>
      </c>
      <c r="G77" s="217">
        <v>4.8840969999999997</v>
      </c>
      <c r="H77" s="217">
        <v>0</v>
      </c>
      <c r="I77" s="217">
        <v>0</v>
      </c>
      <c r="J77" s="217">
        <v>7.4840000000000002E-3</v>
      </c>
      <c r="K77" s="217">
        <v>0.25575599999999998</v>
      </c>
      <c r="L77" s="217">
        <v>1.6000000000000001E-3</v>
      </c>
      <c r="M77" s="217">
        <v>3.6385000000000001E-2</v>
      </c>
      <c r="N77" s="217">
        <v>3.0932999999999999E-2</v>
      </c>
      <c r="O77" s="217">
        <v>2.5000000000000001E-3</v>
      </c>
      <c r="P77" s="217">
        <v>6.9999999999999999E-4</v>
      </c>
      <c r="Q77" s="217">
        <v>0</v>
      </c>
      <c r="R77" s="217">
        <v>0</v>
      </c>
      <c r="S77" s="217">
        <v>0</v>
      </c>
      <c r="T77" s="217">
        <v>28.870045999999999</v>
      </c>
      <c r="U77" s="217">
        <v>0</v>
      </c>
      <c r="V77" s="217">
        <v>0.55501199999999995</v>
      </c>
      <c r="W77" s="217">
        <v>0.135493</v>
      </c>
      <c r="X77" s="217">
        <v>0</v>
      </c>
      <c r="Y77" s="217">
        <v>7.7445E-2</v>
      </c>
      <c r="Z77" s="217">
        <v>0</v>
      </c>
      <c r="AA77" s="217">
        <v>0</v>
      </c>
      <c r="AB77" s="217">
        <v>93.426323999999994</v>
      </c>
      <c r="AC77" s="217">
        <v>0</v>
      </c>
      <c r="AD77" s="217">
        <v>2.7409870000000001</v>
      </c>
      <c r="AE77" s="217">
        <v>0.42504799999999998</v>
      </c>
      <c r="AF77" s="217">
        <v>0.19748399999999999</v>
      </c>
      <c r="AG77" s="217">
        <v>8.9446999999999999E-2</v>
      </c>
      <c r="AH77" s="217">
        <v>0</v>
      </c>
      <c r="AI77" s="217">
        <v>0.35441099999999998</v>
      </c>
      <c r="AJ77" s="217">
        <v>3.1649999999999998E-2</v>
      </c>
      <c r="AK77" s="217">
        <v>0</v>
      </c>
      <c r="AL77" s="217">
        <v>0</v>
      </c>
      <c r="AM77" s="217">
        <v>0</v>
      </c>
      <c r="AN77" s="217">
        <v>0</v>
      </c>
      <c r="AO77" s="217">
        <v>0</v>
      </c>
      <c r="AP77" s="217">
        <v>383.58888899999999</v>
      </c>
      <c r="AQ77" s="217">
        <v>0.75679799999999997</v>
      </c>
      <c r="AR77" s="217">
        <v>0</v>
      </c>
      <c r="AS77" s="217">
        <v>0</v>
      </c>
      <c r="AT77" s="217">
        <v>0</v>
      </c>
      <c r="AU77" s="217">
        <v>7.5000000000000002E-4</v>
      </c>
      <c r="AV77" s="217">
        <v>0.86279300000000003</v>
      </c>
      <c r="AW77" s="217">
        <v>0</v>
      </c>
      <c r="AX77" s="217">
        <v>0</v>
      </c>
      <c r="AY77" s="217">
        <v>0.80484800000000001</v>
      </c>
      <c r="AZ77" s="217">
        <v>3.5707000000000003E-2</v>
      </c>
      <c r="BA77" s="217">
        <v>0</v>
      </c>
      <c r="BB77" s="217">
        <v>0</v>
      </c>
      <c r="BC77" s="217">
        <v>0</v>
      </c>
      <c r="BD77" s="217">
        <v>0</v>
      </c>
      <c r="BE77" s="217">
        <v>0</v>
      </c>
      <c r="BF77" s="217">
        <v>0</v>
      </c>
      <c r="BG77" s="217">
        <v>0</v>
      </c>
      <c r="BH77" s="217">
        <v>5.0600000000000003E-3</v>
      </c>
      <c r="BI77" s="217">
        <v>0</v>
      </c>
      <c r="BJ77" s="217">
        <v>0</v>
      </c>
      <c r="BK77" s="217">
        <v>0</v>
      </c>
      <c r="BL77" s="217">
        <v>0.38464999999999999</v>
      </c>
      <c r="BM77" s="217">
        <v>0.39051900000000001</v>
      </c>
      <c r="BN77" s="217">
        <v>6.3499999999999997E-3</v>
      </c>
      <c r="BO77" s="217">
        <v>1.6400000000000001E-2</v>
      </c>
      <c r="BP77" s="217">
        <v>0</v>
      </c>
      <c r="BQ77" s="217">
        <v>0</v>
      </c>
      <c r="BR77" s="217">
        <v>0</v>
      </c>
      <c r="BS77" s="217">
        <v>0.35943599999999998</v>
      </c>
      <c r="BT77" s="217">
        <v>2.6280999999999999E-2</v>
      </c>
      <c r="BU77" s="217">
        <v>7.2535000000000002E-2</v>
      </c>
      <c r="BV77" s="217">
        <v>0</v>
      </c>
      <c r="BW77" s="217">
        <v>0.11170099999999999</v>
      </c>
      <c r="BX77" s="217">
        <v>0.55750200000000005</v>
      </c>
      <c r="BY77" s="217">
        <v>0</v>
      </c>
      <c r="BZ77" s="217">
        <v>1E-3</v>
      </c>
      <c r="CA77" s="217">
        <v>1.0358579999999999</v>
      </c>
      <c r="CB77" s="217">
        <v>0</v>
      </c>
      <c r="CC77" s="217">
        <v>0</v>
      </c>
      <c r="CD77" s="217">
        <v>2.4715000000000001E-2</v>
      </c>
      <c r="CE77" s="217">
        <v>0</v>
      </c>
      <c r="CF77" s="217">
        <v>0.207151</v>
      </c>
      <c r="CG77" s="217">
        <v>3.4900000000000003E-4</v>
      </c>
      <c r="CH77" s="217">
        <v>10.336409</v>
      </c>
      <c r="CI77" s="217">
        <v>0.237063</v>
      </c>
      <c r="CJ77" s="217">
        <v>0</v>
      </c>
      <c r="CK77" s="217">
        <v>1.038324</v>
      </c>
      <c r="CL77" s="217">
        <v>5.1409999999999997E-3</v>
      </c>
      <c r="CM77" s="217">
        <v>0</v>
      </c>
      <c r="CN77" s="217">
        <v>0.41941699999999998</v>
      </c>
      <c r="CO77" s="217">
        <v>0</v>
      </c>
      <c r="CP77" s="217">
        <v>0</v>
      </c>
      <c r="CQ77" s="217">
        <v>0</v>
      </c>
      <c r="CR77" s="217">
        <v>4.1849999999999998E-2</v>
      </c>
      <c r="CS77" s="217">
        <v>8.3999999999999995E-3</v>
      </c>
      <c r="CT77" s="217">
        <v>0</v>
      </c>
      <c r="CU77" s="217">
        <v>0</v>
      </c>
      <c r="CV77" s="217">
        <v>0.54183599999999998</v>
      </c>
    </row>
    <row r="78" spans="1:100" ht="18" customHeight="1" x14ac:dyDescent="0.5">
      <c r="A78" s="222" t="s">
        <v>77</v>
      </c>
      <c r="B78" s="223" t="s">
        <v>345</v>
      </c>
      <c r="C78" s="218">
        <v>437.02238</v>
      </c>
      <c r="D78" s="218">
        <v>0</v>
      </c>
      <c r="E78" s="218">
        <v>0</v>
      </c>
      <c r="F78" s="218">
        <v>0</v>
      </c>
      <c r="G78" s="218">
        <v>0</v>
      </c>
      <c r="H78" s="218">
        <v>0</v>
      </c>
      <c r="I78" s="218">
        <v>0</v>
      </c>
      <c r="J78" s="218">
        <v>0</v>
      </c>
      <c r="K78" s="218">
        <v>0</v>
      </c>
      <c r="L78" s="218">
        <v>0</v>
      </c>
      <c r="M78" s="218">
        <v>0</v>
      </c>
      <c r="N78" s="218">
        <v>0</v>
      </c>
      <c r="O78" s="218">
        <v>0</v>
      </c>
      <c r="P78" s="218">
        <v>0</v>
      </c>
      <c r="Q78" s="218">
        <v>0</v>
      </c>
      <c r="R78" s="218">
        <v>0</v>
      </c>
      <c r="S78" s="218">
        <v>0</v>
      </c>
      <c r="T78" s="218">
        <v>0</v>
      </c>
      <c r="U78" s="218">
        <v>0</v>
      </c>
      <c r="V78" s="218">
        <v>0</v>
      </c>
      <c r="W78" s="218">
        <v>4.7843999999999998E-2</v>
      </c>
      <c r="X78" s="218">
        <v>0.13284599999999999</v>
      </c>
      <c r="Y78" s="218">
        <v>0</v>
      </c>
      <c r="Z78" s="218">
        <v>0</v>
      </c>
      <c r="AA78" s="218">
        <v>0</v>
      </c>
      <c r="AB78" s="218">
        <v>0</v>
      </c>
      <c r="AC78" s="218">
        <v>0</v>
      </c>
      <c r="AD78" s="218">
        <v>319.78248000000002</v>
      </c>
      <c r="AE78" s="218">
        <v>0</v>
      </c>
      <c r="AF78" s="218">
        <v>41.915287999999997</v>
      </c>
      <c r="AG78" s="218">
        <v>8.8199999999999997E-4</v>
      </c>
      <c r="AH78" s="218">
        <v>0</v>
      </c>
      <c r="AI78" s="218">
        <v>0</v>
      </c>
      <c r="AJ78" s="218">
        <v>0</v>
      </c>
      <c r="AK78" s="218">
        <v>0</v>
      </c>
      <c r="AL78" s="218">
        <v>0</v>
      </c>
      <c r="AM78" s="218">
        <v>0</v>
      </c>
      <c r="AN78" s="218">
        <v>0</v>
      </c>
      <c r="AO78" s="218">
        <v>0.19797799999999999</v>
      </c>
      <c r="AP78" s="218">
        <v>48.558605999999997</v>
      </c>
      <c r="AQ78" s="218">
        <v>3.6116389999999998</v>
      </c>
      <c r="AR78" s="218">
        <v>0</v>
      </c>
      <c r="AS78" s="218">
        <v>0</v>
      </c>
      <c r="AT78" s="218">
        <v>0</v>
      </c>
      <c r="AU78" s="218">
        <v>0.40284399999999998</v>
      </c>
      <c r="AV78" s="218">
        <v>0</v>
      </c>
      <c r="AW78" s="218">
        <v>0</v>
      </c>
      <c r="AX78" s="218">
        <v>0</v>
      </c>
      <c r="AY78" s="218">
        <v>0</v>
      </c>
      <c r="AZ78" s="218">
        <v>0</v>
      </c>
      <c r="BA78" s="218">
        <v>0</v>
      </c>
      <c r="BB78" s="218">
        <v>0</v>
      </c>
      <c r="BC78" s="218">
        <v>0</v>
      </c>
      <c r="BD78" s="218">
        <v>0</v>
      </c>
      <c r="BE78" s="218">
        <v>0</v>
      </c>
      <c r="BF78" s="218">
        <v>14.547634</v>
      </c>
      <c r="BG78" s="218">
        <v>0</v>
      </c>
      <c r="BH78" s="218">
        <v>0</v>
      </c>
      <c r="BI78" s="218">
        <v>0</v>
      </c>
      <c r="BJ78" s="218">
        <v>0</v>
      </c>
      <c r="BK78" s="218">
        <v>0</v>
      </c>
      <c r="BL78" s="218">
        <v>0</v>
      </c>
      <c r="BM78" s="218">
        <v>0</v>
      </c>
      <c r="BN78" s="218">
        <v>0</v>
      </c>
      <c r="BO78" s="218">
        <v>0</v>
      </c>
      <c r="BP78" s="218">
        <v>0</v>
      </c>
      <c r="BQ78" s="218">
        <v>0</v>
      </c>
      <c r="BR78" s="218">
        <v>0</v>
      </c>
      <c r="BS78" s="218">
        <v>0.40826200000000001</v>
      </c>
      <c r="BT78" s="218">
        <v>0</v>
      </c>
      <c r="BU78" s="218">
        <v>0</v>
      </c>
      <c r="BV78" s="218">
        <v>0</v>
      </c>
      <c r="BW78" s="218">
        <v>0</v>
      </c>
      <c r="BX78" s="218">
        <v>0.16050500000000001</v>
      </c>
      <c r="BY78" s="218">
        <v>0</v>
      </c>
      <c r="BZ78" s="218">
        <v>0</v>
      </c>
      <c r="CA78" s="218">
        <v>2.889497</v>
      </c>
      <c r="CB78" s="218">
        <v>0</v>
      </c>
      <c r="CC78" s="218">
        <v>0</v>
      </c>
      <c r="CD78" s="218">
        <v>0</v>
      </c>
      <c r="CE78" s="218">
        <v>0</v>
      </c>
      <c r="CF78" s="218">
        <v>0</v>
      </c>
      <c r="CG78" s="218">
        <v>0</v>
      </c>
      <c r="CH78" s="218">
        <v>2.385119</v>
      </c>
      <c r="CI78" s="218">
        <v>0</v>
      </c>
      <c r="CJ78" s="218">
        <v>0</v>
      </c>
      <c r="CK78" s="218">
        <v>0</v>
      </c>
      <c r="CL78" s="218">
        <v>0</v>
      </c>
      <c r="CM78" s="218">
        <v>0</v>
      </c>
      <c r="CN78" s="218">
        <v>1.969171</v>
      </c>
      <c r="CO78" s="218">
        <v>0</v>
      </c>
      <c r="CP78" s="218">
        <v>0</v>
      </c>
      <c r="CQ78" s="218">
        <v>0</v>
      </c>
      <c r="CR78" s="218">
        <v>4.7010000000000003E-3</v>
      </c>
      <c r="CS78" s="218">
        <v>0</v>
      </c>
      <c r="CT78" s="218">
        <v>0</v>
      </c>
      <c r="CU78" s="218">
        <v>0</v>
      </c>
      <c r="CV78" s="218">
        <v>7.0850000000000002E-3</v>
      </c>
    </row>
    <row r="79" spans="1:100" ht="18" customHeight="1" x14ac:dyDescent="0.5">
      <c r="A79" s="220" t="s">
        <v>72</v>
      </c>
      <c r="B79" s="221" t="s">
        <v>307</v>
      </c>
      <c r="C79" s="217">
        <v>386.66300999999999</v>
      </c>
      <c r="D79" s="217">
        <v>0</v>
      </c>
      <c r="E79" s="217">
        <v>13.418835</v>
      </c>
      <c r="F79" s="217">
        <v>0</v>
      </c>
      <c r="G79" s="217">
        <v>4.0129890000000001</v>
      </c>
      <c r="H79" s="217">
        <v>0</v>
      </c>
      <c r="I79" s="217">
        <v>0</v>
      </c>
      <c r="J79" s="217">
        <v>0</v>
      </c>
      <c r="K79" s="217">
        <v>0.25360899999999997</v>
      </c>
      <c r="L79" s="217">
        <v>1.8E-3</v>
      </c>
      <c r="M79" s="217">
        <v>2.247E-2</v>
      </c>
      <c r="N79" s="217">
        <v>2.929E-2</v>
      </c>
      <c r="O79" s="217">
        <v>0</v>
      </c>
      <c r="P79" s="217">
        <v>0</v>
      </c>
      <c r="Q79" s="217">
        <v>0</v>
      </c>
      <c r="R79" s="217">
        <v>3.6800000000000001E-3</v>
      </c>
      <c r="S79" s="217">
        <v>0</v>
      </c>
      <c r="T79" s="217">
        <v>0.81833500000000003</v>
      </c>
      <c r="U79" s="217">
        <v>0</v>
      </c>
      <c r="V79" s="217">
        <v>0</v>
      </c>
      <c r="W79" s="217">
        <v>0.958588</v>
      </c>
      <c r="X79" s="217">
        <v>0</v>
      </c>
      <c r="Y79" s="217">
        <v>0.73647899999999999</v>
      </c>
      <c r="Z79" s="217">
        <v>0</v>
      </c>
      <c r="AA79" s="217">
        <v>0</v>
      </c>
      <c r="AB79" s="217">
        <v>17.86862</v>
      </c>
      <c r="AC79" s="217">
        <v>0</v>
      </c>
      <c r="AD79" s="217">
        <v>6.7471990000000002</v>
      </c>
      <c r="AE79" s="217">
        <v>1.2030050000000001</v>
      </c>
      <c r="AF79" s="217">
        <v>0.61875000000000002</v>
      </c>
      <c r="AG79" s="217">
        <v>1.6976000000000002E-2</v>
      </c>
      <c r="AH79" s="217">
        <v>0</v>
      </c>
      <c r="AI79" s="217">
        <v>0</v>
      </c>
      <c r="AJ79" s="217">
        <v>1.059E-3</v>
      </c>
      <c r="AK79" s="217">
        <v>0</v>
      </c>
      <c r="AL79" s="217">
        <v>0</v>
      </c>
      <c r="AM79" s="217">
        <v>0</v>
      </c>
      <c r="AN79" s="217">
        <v>0</v>
      </c>
      <c r="AO79" s="217">
        <v>2.611E-3</v>
      </c>
      <c r="AP79" s="217">
        <v>273.35590999999999</v>
      </c>
      <c r="AQ79" s="217">
        <v>2.9184000000000002E-2</v>
      </c>
      <c r="AR79" s="217">
        <v>0</v>
      </c>
      <c r="AS79" s="217">
        <v>0</v>
      </c>
      <c r="AT79" s="217">
        <v>0</v>
      </c>
      <c r="AU79" s="217">
        <v>0</v>
      </c>
      <c r="AV79" s="217">
        <v>0</v>
      </c>
      <c r="AW79" s="217">
        <v>1.506E-3</v>
      </c>
      <c r="AX79" s="217">
        <v>0</v>
      </c>
      <c r="AY79" s="217">
        <v>6.6000000000000005E-5</v>
      </c>
      <c r="AZ79" s="217">
        <v>1.4500000000000001E-2</v>
      </c>
      <c r="BA79" s="217">
        <v>0</v>
      </c>
      <c r="BB79" s="217">
        <v>0</v>
      </c>
      <c r="BC79" s="217">
        <v>0</v>
      </c>
      <c r="BD79" s="217">
        <v>0</v>
      </c>
      <c r="BE79" s="217">
        <v>3.0000000000000001E-3</v>
      </c>
      <c r="BF79" s="217">
        <v>0</v>
      </c>
      <c r="BG79" s="217">
        <v>3.0049999999999999E-3</v>
      </c>
      <c r="BH79" s="217">
        <v>2.1586820000000002</v>
      </c>
      <c r="BI79" s="217">
        <v>0</v>
      </c>
      <c r="BJ79" s="217">
        <v>0</v>
      </c>
      <c r="BK79" s="217">
        <v>0</v>
      </c>
      <c r="BL79" s="217">
        <v>8.3799999999999999E-2</v>
      </c>
      <c r="BM79" s="217">
        <v>0.195045</v>
      </c>
      <c r="BN79" s="217">
        <v>1.4400000000000001E-3</v>
      </c>
      <c r="BO79" s="217">
        <v>9.7000000000000003E-3</v>
      </c>
      <c r="BP79" s="217">
        <v>2.0999999999999999E-5</v>
      </c>
      <c r="BQ79" s="217">
        <v>0</v>
      </c>
      <c r="BR79" s="217">
        <v>0</v>
      </c>
      <c r="BS79" s="217">
        <v>6.4308000000000004E-2</v>
      </c>
      <c r="BT79" s="217">
        <v>1.1926969999999999</v>
      </c>
      <c r="BU79" s="217">
        <v>0</v>
      </c>
      <c r="BV79" s="217">
        <v>0</v>
      </c>
      <c r="BW79" s="217">
        <v>0.29903299999999999</v>
      </c>
      <c r="BX79" s="217">
        <v>0.25793899999999997</v>
      </c>
      <c r="BY79" s="217">
        <v>2.2279999999999999E-3</v>
      </c>
      <c r="BZ79" s="217">
        <v>1.042E-3</v>
      </c>
      <c r="CA79" s="217">
        <v>40.193565</v>
      </c>
      <c r="CB79" s="217">
        <v>0</v>
      </c>
      <c r="CC79" s="217">
        <v>2E-3</v>
      </c>
      <c r="CD79" s="217">
        <v>8.0875000000000002E-2</v>
      </c>
      <c r="CE79" s="217">
        <v>0</v>
      </c>
      <c r="CF79" s="217">
        <v>4.6217000000000001E-2</v>
      </c>
      <c r="CG79" s="217">
        <v>6.3733329999999997</v>
      </c>
      <c r="CH79" s="217">
        <v>1.7449220000000001</v>
      </c>
      <c r="CI79" s="217">
        <v>10.232552999999999</v>
      </c>
      <c r="CJ79" s="217">
        <v>0</v>
      </c>
      <c r="CK79" s="217">
        <v>2.828335</v>
      </c>
      <c r="CL79" s="217">
        <v>0</v>
      </c>
      <c r="CM79" s="217">
        <v>0</v>
      </c>
      <c r="CN79" s="217">
        <v>0.12461999999999999</v>
      </c>
      <c r="CO79" s="217">
        <v>0</v>
      </c>
      <c r="CP79" s="217">
        <v>0</v>
      </c>
      <c r="CQ79" s="217">
        <v>0</v>
      </c>
      <c r="CR79" s="217">
        <v>0.22978699999999999</v>
      </c>
      <c r="CS79" s="217">
        <v>4.4999999999999999E-4</v>
      </c>
      <c r="CT79" s="217">
        <v>0</v>
      </c>
      <c r="CU79" s="217">
        <v>0</v>
      </c>
      <c r="CV79" s="217">
        <v>0.41895399999999999</v>
      </c>
    </row>
    <row r="80" spans="1:100" ht="18" customHeight="1" x14ac:dyDescent="0.5">
      <c r="A80" s="222" t="s">
        <v>66</v>
      </c>
      <c r="B80" s="223" t="s">
        <v>338</v>
      </c>
      <c r="C80" s="218">
        <v>331.26354600000002</v>
      </c>
      <c r="D80" s="218">
        <v>0</v>
      </c>
      <c r="E80" s="218">
        <v>0</v>
      </c>
      <c r="F80" s="218">
        <v>0</v>
      </c>
      <c r="G80" s="218">
        <v>0</v>
      </c>
      <c r="H80" s="218">
        <v>0</v>
      </c>
      <c r="I80" s="218">
        <v>0</v>
      </c>
      <c r="J80" s="218">
        <v>0</v>
      </c>
      <c r="K80" s="218">
        <v>0</v>
      </c>
      <c r="L80" s="218">
        <v>0</v>
      </c>
      <c r="M80" s="218">
        <v>0</v>
      </c>
      <c r="N80" s="218">
        <v>0</v>
      </c>
      <c r="O80" s="218">
        <v>0</v>
      </c>
      <c r="P80" s="218">
        <v>0</v>
      </c>
      <c r="Q80" s="218">
        <v>0</v>
      </c>
      <c r="R80" s="218">
        <v>0</v>
      </c>
      <c r="S80" s="218">
        <v>0</v>
      </c>
      <c r="T80" s="218">
        <v>0.52863400000000005</v>
      </c>
      <c r="U80" s="218">
        <v>0</v>
      </c>
      <c r="V80" s="218">
        <v>0</v>
      </c>
      <c r="W80" s="218">
        <v>0</v>
      </c>
      <c r="X80" s="218">
        <v>0</v>
      </c>
      <c r="Y80" s="218">
        <v>0</v>
      </c>
      <c r="Z80" s="218">
        <v>0</v>
      </c>
      <c r="AA80" s="218">
        <v>0</v>
      </c>
      <c r="AB80" s="218">
        <v>0.10451100000000001</v>
      </c>
      <c r="AC80" s="218">
        <v>0</v>
      </c>
      <c r="AD80" s="218">
        <v>251.273426</v>
      </c>
      <c r="AE80" s="218">
        <v>0</v>
      </c>
      <c r="AF80" s="218">
        <v>0</v>
      </c>
      <c r="AG80" s="218">
        <v>0</v>
      </c>
      <c r="AH80" s="218">
        <v>0</v>
      </c>
      <c r="AI80" s="218">
        <v>9.3656000000000003E-2</v>
      </c>
      <c r="AJ80" s="218">
        <v>0</v>
      </c>
      <c r="AK80" s="218">
        <v>0</v>
      </c>
      <c r="AL80" s="218">
        <v>0</v>
      </c>
      <c r="AM80" s="218">
        <v>0</v>
      </c>
      <c r="AN80" s="218">
        <v>0</v>
      </c>
      <c r="AO80" s="218">
        <v>0</v>
      </c>
      <c r="AP80" s="218">
        <v>63.319794000000002</v>
      </c>
      <c r="AQ80" s="218">
        <v>0</v>
      </c>
      <c r="AR80" s="218">
        <v>0</v>
      </c>
      <c r="AS80" s="218">
        <v>0</v>
      </c>
      <c r="AT80" s="218">
        <v>0</v>
      </c>
      <c r="AU80" s="218">
        <v>0</v>
      </c>
      <c r="AV80" s="218">
        <v>0</v>
      </c>
      <c r="AW80" s="218">
        <v>0</v>
      </c>
      <c r="AX80" s="218">
        <v>0</v>
      </c>
      <c r="AY80" s="218">
        <v>0</v>
      </c>
      <c r="AZ80" s="218">
        <v>0</v>
      </c>
      <c r="BA80" s="218">
        <v>0</v>
      </c>
      <c r="BB80" s="218">
        <v>0</v>
      </c>
      <c r="BC80" s="218">
        <v>0</v>
      </c>
      <c r="BD80" s="218">
        <v>0</v>
      </c>
      <c r="BE80" s="218">
        <v>0</v>
      </c>
      <c r="BF80" s="218">
        <v>0</v>
      </c>
      <c r="BG80" s="218">
        <v>0</v>
      </c>
      <c r="BH80" s="218">
        <v>0</v>
      </c>
      <c r="BI80" s="218">
        <v>0</v>
      </c>
      <c r="BJ80" s="218">
        <v>0</v>
      </c>
      <c r="BK80" s="218">
        <v>0</v>
      </c>
      <c r="BL80" s="218">
        <v>0</v>
      </c>
      <c r="BM80" s="218">
        <v>0</v>
      </c>
      <c r="BN80" s="218">
        <v>0</v>
      </c>
      <c r="BO80" s="218">
        <v>0</v>
      </c>
      <c r="BP80" s="218">
        <v>0</v>
      </c>
      <c r="BQ80" s="218">
        <v>0</v>
      </c>
      <c r="BR80" s="218">
        <v>0</v>
      </c>
      <c r="BS80" s="218">
        <v>0</v>
      </c>
      <c r="BT80" s="218">
        <v>0</v>
      </c>
      <c r="BU80" s="218">
        <v>0</v>
      </c>
      <c r="BV80" s="218">
        <v>0</v>
      </c>
      <c r="BW80" s="218">
        <v>0</v>
      </c>
      <c r="BX80" s="218">
        <v>5.376868</v>
      </c>
      <c r="BY80" s="218">
        <v>0</v>
      </c>
      <c r="BZ80" s="218">
        <v>0</v>
      </c>
      <c r="CA80" s="218">
        <v>8.7329150000000002</v>
      </c>
      <c r="CB80" s="218">
        <v>0</v>
      </c>
      <c r="CC80" s="218">
        <v>0</v>
      </c>
      <c r="CD80" s="218">
        <v>0</v>
      </c>
      <c r="CE80" s="218">
        <v>0</v>
      </c>
      <c r="CF80" s="218">
        <v>0</v>
      </c>
      <c r="CG80" s="218">
        <v>0</v>
      </c>
      <c r="CH80" s="218">
        <v>1.824247</v>
      </c>
      <c r="CI80" s="218">
        <v>0</v>
      </c>
      <c r="CJ80" s="218">
        <v>0</v>
      </c>
      <c r="CK80" s="218">
        <v>0</v>
      </c>
      <c r="CL80" s="218">
        <v>0</v>
      </c>
      <c r="CM80" s="218">
        <v>0</v>
      </c>
      <c r="CN80" s="218">
        <v>0</v>
      </c>
      <c r="CO80" s="218">
        <v>0</v>
      </c>
      <c r="CP80" s="218">
        <v>0</v>
      </c>
      <c r="CQ80" s="218">
        <v>0</v>
      </c>
      <c r="CR80" s="218">
        <v>0</v>
      </c>
      <c r="CS80" s="218">
        <v>0</v>
      </c>
      <c r="CT80" s="218">
        <v>0</v>
      </c>
      <c r="CU80" s="218">
        <v>0</v>
      </c>
      <c r="CV80" s="218">
        <v>9.4940000000000007E-3</v>
      </c>
    </row>
    <row r="81" spans="1:100" ht="18" customHeight="1" x14ac:dyDescent="0.5">
      <c r="A81" s="220" t="s">
        <v>148</v>
      </c>
      <c r="B81" s="221" t="s">
        <v>316</v>
      </c>
      <c r="C81" s="217">
        <v>289.23493100000002</v>
      </c>
      <c r="D81" s="217">
        <v>5.0699999999999996E-4</v>
      </c>
      <c r="E81" s="217">
        <v>0</v>
      </c>
      <c r="F81" s="217">
        <v>0</v>
      </c>
      <c r="G81" s="217">
        <v>0.31345000000000001</v>
      </c>
      <c r="H81" s="217">
        <v>0</v>
      </c>
      <c r="I81" s="217">
        <v>0</v>
      </c>
      <c r="J81" s="217">
        <v>0</v>
      </c>
      <c r="K81" s="217">
        <v>2.8571499999999999</v>
      </c>
      <c r="L81" s="217">
        <v>0.21853400000000001</v>
      </c>
      <c r="M81" s="217">
        <v>0</v>
      </c>
      <c r="N81" s="217">
        <v>3.550989</v>
      </c>
      <c r="O81" s="217">
        <v>0</v>
      </c>
      <c r="P81" s="217">
        <v>0</v>
      </c>
      <c r="Q81" s="217">
        <v>0</v>
      </c>
      <c r="R81" s="217">
        <v>1.254923</v>
      </c>
      <c r="S81" s="217">
        <v>0</v>
      </c>
      <c r="T81" s="217">
        <v>0.2145</v>
      </c>
      <c r="U81" s="217">
        <v>0</v>
      </c>
      <c r="V81" s="217">
        <v>0</v>
      </c>
      <c r="W81" s="217">
        <v>4.1749000000000001E-2</v>
      </c>
      <c r="X81" s="217">
        <v>2E-3</v>
      </c>
      <c r="Y81" s="217">
        <v>0.432</v>
      </c>
      <c r="Z81" s="217">
        <v>1.1596169999999999</v>
      </c>
      <c r="AA81" s="217">
        <v>0</v>
      </c>
      <c r="AB81" s="217">
        <v>0.19398799999999999</v>
      </c>
      <c r="AC81" s="217">
        <v>0</v>
      </c>
      <c r="AD81" s="217">
        <v>0</v>
      </c>
      <c r="AE81" s="217">
        <v>2.3285170000000002</v>
      </c>
      <c r="AF81" s="217">
        <v>0.50111000000000006</v>
      </c>
      <c r="AG81" s="217">
        <v>0</v>
      </c>
      <c r="AH81" s="217">
        <v>69.174244999999999</v>
      </c>
      <c r="AI81" s="217">
        <v>1.464663</v>
      </c>
      <c r="AJ81" s="217">
        <v>0</v>
      </c>
      <c r="AK81" s="217">
        <v>0</v>
      </c>
      <c r="AL81" s="217">
        <v>0</v>
      </c>
      <c r="AM81" s="217">
        <v>0</v>
      </c>
      <c r="AN81" s="217">
        <v>0</v>
      </c>
      <c r="AO81" s="217">
        <v>4.7254999999999998E-2</v>
      </c>
      <c r="AP81" s="217">
        <v>183.139723</v>
      </c>
      <c r="AQ81" s="217">
        <v>1.7322340000000001</v>
      </c>
      <c r="AR81" s="217">
        <v>0</v>
      </c>
      <c r="AS81" s="217">
        <v>0</v>
      </c>
      <c r="AT81" s="217">
        <v>0</v>
      </c>
      <c r="AU81" s="217">
        <v>0</v>
      </c>
      <c r="AV81" s="217">
        <v>0</v>
      </c>
      <c r="AW81" s="217">
        <v>0</v>
      </c>
      <c r="AX81" s="217">
        <v>0.29112500000000002</v>
      </c>
      <c r="AY81" s="217">
        <v>10.285330999999999</v>
      </c>
      <c r="AZ81" s="217">
        <v>0</v>
      </c>
      <c r="BA81" s="217">
        <v>0</v>
      </c>
      <c r="BB81" s="217">
        <v>0</v>
      </c>
      <c r="BC81" s="217">
        <v>0</v>
      </c>
      <c r="BD81" s="217">
        <v>0</v>
      </c>
      <c r="BE81" s="217">
        <v>0</v>
      </c>
      <c r="BF81" s="217">
        <v>0</v>
      </c>
      <c r="BG81" s="217">
        <v>0.164881</v>
      </c>
      <c r="BH81" s="217">
        <v>0.27095900000000001</v>
      </c>
      <c r="BI81" s="217">
        <v>0</v>
      </c>
      <c r="BJ81" s="217">
        <v>0</v>
      </c>
      <c r="BK81" s="217">
        <v>0</v>
      </c>
      <c r="BL81" s="217">
        <v>0</v>
      </c>
      <c r="BM81" s="217">
        <v>2E-3</v>
      </c>
      <c r="BN81" s="217">
        <v>0.174982</v>
      </c>
      <c r="BO81" s="217">
        <v>0</v>
      </c>
      <c r="BP81" s="217">
        <v>0</v>
      </c>
      <c r="BQ81" s="217">
        <v>0</v>
      </c>
      <c r="BR81" s="217">
        <v>0</v>
      </c>
      <c r="BS81" s="217">
        <v>0.473993</v>
      </c>
      <c r="BT81" s="217">
        <v>0</v>
      </c>
      <c r="BU81" s="217">
        <v>0.35344700000000001</v>
      </c>
      <c r="BV81" s="217">
        <v>0</v>
      </c>
      <c r="BW81" s="217">
        <v>0</v>
      </c>
      <c r="BX81" s="217">
        <v>1.4831E-2</v>
      </c>
      <c r="BY81" s="217">
        <v>0</v>
      </c>
      <c r="BZ81" s="217">
        <v>0</v>
      </c>
      <c r="CA81" s="217">
        <v>1.0952539999999999</v>
      </c>
      <c r="CB81" s="217">
        <v>0</v>
      </c>
      <c r="CC81" s="217">
        <v>0.28392099999999998</v>
      </c>
      <c r="CD81" s="217">
        <v>0</v>
      </c>
      <c r="CE81" s="217">
        <v>0</v>
      </c>
      <c r="CF81" s="217">
        <v>0</v>
      </c>
      <c r="CG81" s="217">
        <v>0</v>
      </c>
      <c r="CH81" s="217">
        <v>2.3014E-2</v>
      </c>
      <c r="CI81" s="217">
        <v>0.198462</v>
      </c>
      <c r="CJ81" s="217">
        <v>0</v>
      </c>
      <c r="CK81" s="217">
        <v>0</v>
      </c>
      <c r="CL81" s="217">
        <v>6.6049999999999998E-3</v>
      </c>
      <c r="CM81" s="217">
        <v>0</v>
      </c>
      <c r="CN81" s="217">
        <v>0.67068000000000005</v>
      </c>
      <c r="CO81" s="217">
        <v>0</v>
      </c>
      <c r="CP81" s="217">
        <v>0</v>
      </c>
      <c r="CQ81" s="217">
        <v>0</v>
      </c>
      <c r="CR81" s="217">
        <v>0.26761400000000002</v>
      </c>
      <c r="CS81" s="217">
        <v>0</v>
      </c>
      <c r="CT81" s="217">
        <v>0</v>
      </c>
      <c r="CU81" s="217">
        <v>5.2578E-2</v>
      </c>
      <c r="CV81" s="217">
        <v>5.9780980000000001</v>
      </c>
    </row>
    <row r="82" spans="1:100" ht="18" customHeight="1" x14ac:dyDescent="0.5">
      <c r="A82" s="222" t="s">
        <v>209</v>
      </c>
      <c r="B82" s="223" t="s">
        <v>321</v>
      </c>
      <c r="C82" s="218">
        <v>273.94014299999998</v>
      </c>
      <c r="D82" s="218">
        <v>0</v>
      </c>
      <c r="E82" s="218">
        <v>3.7064279999999998</v>
      </c>
      <c r="F82" s="218">
        <v>101.668762</v>
      </c>
      <c r="G82" s="218">
        <v>0</v>
      </c>
      <c r="H82" s="218">
        <v>0</v>
      </c>
      <c r="I82" s="218">
        <v>0</v>
      </c>
      <c r="J82" s="218">
        <v>0</v>
      </c>
      <c r="K82" s="218">
        <v>15.966854</v>
      </c>
      <c r="L82" s="218">
        <v>0</v>
      </c>
      <c r="M82" s="218">
        <v>0</v>
      </c>
      <c r="N82" s="218">
        <v>2.929E-2</v>
      </c>
      <c r="O82" s="218">
        <v>0</v>
      </c>
      <c r="P82" s="218">
        <v>0</v>
      </c>
      <c r="Q82" s="218">
        <v>0</v>
      </c>
      <c r="R82" s="218">
        <v>0.38526300000000002</v>
      </c>
      <c r="S82" s="218">
        <v>0</v>
      </c>
      <c r="T82" s="218">
        <v>0</v>
      </c>
      <c r="U82" s="218">
        <v>7.7499999999999997E-4</v>
      </c>
      <c r="V82" s="218">
        <v>1.9599999999999999E-4</v>
      </c>
      <c r="W82" s="218">
        <v>8.4840000000000002E-3</v>
      </c>
      <c r="X82" s="218">
        <v>2.238E-3</v>
      </c>
      <c r="Y82" s="218">
        <v>31.909047000000001</v>
      </c>
      <c r="Z82" s="218">
        <v>0</v>
      </c>
      <c r="AA82" s="218">
        <v>0</v>
      </c>
      <c r="AB82" s="218">
        <v>4.8000000000000001E-5</v>
      </c>
      <c r="AC82" s="218">
        <v>0</v>
      </c>
      <c r="AD82" s="218">
        <v>0.43784299999999998</v>
      </c>
      <c r="AE82" s="218">
        <v>0</v>
      </c>
      <c r="AF82" s="218">
        <v>2.6374909999999998</v>
      </c>
      <c r="AG82" s="218">
        <v>0</v>
      </c>
      <c r="AH82" s="218">
        <v>0</v>
      </c>
      <c r="AI82" s="218">
        <v>1.8079499999999999</v>
      </c>
      <c r="AJ82" s="218">
        <v>0.17895900000000001</v>
      </c>
      <c r="AK82" s="218">
        <v>0.14967</v>
      </c>
      <c r="AL82" s="218">
        <v>0</v>
      </c>
      <c r="AM82" s="218">
        <v>0</v>
      </c>
      <c r="AN82" s="218">
        <v>0</v>
      </c>
      <c r="AO82" s="218">
        <v>1.4315E-2</v>
      </c>
      <c r="AP82" s="218">
        <v>82.689508000000004</v>
      </c>
      <c r="AQ82" s="218">
        <v>18.881647000000001</v>
      </c>
      <c r="AR82" s="218">
        <v>0</v>
      </c>
      <c r="AS82" s="218">
        <v>0</v>
      </c>
      <c r="AT82" s="218">
        <v>0</v>
      </c>
      <c r="AU82" s="218">
        <v>0</v>
      </c>
      <c r="AV82" s="218">
        <v>0</v>
      </c>
      <c r="AW82" s="218">
        <v>0</v>
      </c>
      <c r="AX82" s="218">
        <v>0</v>
      </c>
      <c r="AY82" s="218">
        <v>2.7303259999999998</v>
      </c>
      <c r="AZ82" s="218">
        <v>0</v>
      </c>
      <c r="BA82" s="218">
        <v>0</v>
      </c>
      <c r="BB82" s="218">
        <v>0</v>
      </c>
      <c r="BC82" s="218">
        <v>0</v>
      </c>
      <c r="BD82" s="218">
        <v>0</v>
      </c>
      <c r="BE82" s="218">
        <v>3.7213579999999999</v>
      </c>
      <c r="BF82" s="218">
        <v>0</v>
      </c>
      <c r="BG82" s="218">
        <v>0</v>
      </c>
      <c r="BH82" s="218">
        <v>0</v>
      </c>
      <c r="BI82" s="218">
        <v>0</v>
      </c>
      <c r="BJ82" s="218">
        <v>0.57631600000000005</v>
      </c>
      <c r="BK82" s="218">
        <v>0</v>
      </c>
      <c r="BL82" s="218">
        <v>0</v>
      </c>
      <c r="BM82" s="218">
        <v>0</v>
      </c>
      <c r="BN82" s="218">
        <v>0</v>
      </c>
      <c r="BO82" s="218">
        <v>0</v>
      </c>
      <c r="BP82" s="218">
        <v>0</v>
      </c>
      <c r="BQ82" s="218">
        <v>0</v>
      </c>
      <c r="BR82" s="218">
        <v>0</v>
      </c>
      <c r="BS82" s="218">
        <v>0</v>
      </c>
      <c r="BT82" s="218">
        <v>0</v>
      </c>
      <c r="BU82" s="218">
        <v>5.3999999999999998E-5</v>
      </c>
      <c r="BV82" s="218">
        <v>0</v>
      </c>
      <c r="BW82" s="218">
        <v>3.6880000000000003E-2</v>
      </c>
      <c r="BX82" s="218">
        <v>0</v>
      </c>
      <c r="BY82" s="218">
        <v>0</v>
      </c>
      <c r="BZ82" s="218">
        <v>0</v>
      </c>
      <c r="CA82" s="218">
        <v>0</v>
      </c>
      <c r="CB82" s="218">
        <v>0</v>
      </c>
      <c r="CC82" s="218">
        <v>0</v>
      </c>
      <c r="CD82" s="218">
        <v>0</v>
      </c>
      <c r="CE82" s="218">
        <v>0</v>
      </c>
      <c r="CF82" s="218">
        <v>0</v>
      </c>
      <c r="CG82" s="218">
        <v>0.24822</v>
      </c>
      <c r="CH82" s="218">
        <v>5.3325129999999996</v>
      </c>
      <c r="CI82" s="218">
        <v>0</v>
      </c>
      <c r="CJ82" s="218">
        <v>0</v>
      </c>
      <c r="CK82" s="218">
        <v>0</v>
      </c>
      <c r="CL82" s="218">
        <v>0</v>
      </c>
      <c r="CM82" s="218">
        <v>0</v>
      </c>
      <c r="CN82" s="218">
        <v>0.73769600000000002</v>
      </c>
      <c r="CO82" s="218">
        <v>0</v>
      </c>
      <c r="CP82" s="218">
        <v>0</v>
      </c>
      <c r="CQ82" s="218">
        <v>0</v>
      </c>
      <c r="CR82" s="218">
        <v>0</v>
      </c>
      <c r="CS82" s="218">
        <v>3.3903000000000003E-2</v>
      </c>
      <c r="CT82" s="218">
        <v>0</v>
      </c>
      <c r="CU82" s="218">
        <v>1.926E-3</v>
      </c>
      <c r="CV82" s="218">
        <v>4.6183000000000002E-2</v>
      </c>
    </row>
    <row r="83" spans="1:100" ht="18" customHeight="1" x14ac:dyDescent="0.5">
      <c r="A83" s="220" t="s">
        <v>60</v>
      </c>
      <c r="B83" s="221" t="s">
        <v>312</v>
      </c>
      <c r="C83" s="217">
        <v>271.61951099999999</v>
      </c>
      <c r="D83" s="217">
        <v>0</v>
      </c>
      <c r="E83" s="217">
        <v>0</v>
      </c>
      <c r="F83" s="217">
        <v>0</v>
      </c>
      <c r="G83" s="217">
        <v>0.29214299999999999</v>
      </c>
      <c r="H83" s="217">
        <v>0</v>
      </c>
      <c r="I83" s="217">
        <v>0</v>
      </c>
      <c r="J83" s="217">
        <v>0</v>
      </c>
      <c r="K83" s="217">
        <v>2.685063</v>
      </c>
      <c r="L83" s="217">
        <v>5.5329999999999997E-2</v>
      </c>
      <c r="M83" s="217">
        <v>0</v>
      </c>
      <c r="N83" s="217">
        <v>4.1523999999999998E-2</v>
      </c>
      <c r="O83" s="217">
        <v>0.23849999999999999</v>
      </c>
      <c r="P83" s="217">
        <v>0</v>
      </c>
      <c r="Q83" s="217">
        <v>0</v>
      </c>
      <c r="R83" s="217">
        <v>0.123488</v>
      </c>
      <c r="S83" s="217">
        <v>0</v>
      </c>
      <c r="T83" s="217">
        <v>0.10832600000000001</v>
      </c>
      <c r="U83" s="217">
        <v>0</v>
      </c>
      <c r="V83" s="217">
        <v>1.7154450000000001</v>
      </c>
      <c r="W83" s="217">
        <v>2.2249289999999999</v>
      </c>
      <c r="X83" s="217">
        <v>0.12871099999999999</v>
      </c>
      <c r="Y83" s="217">
        <v>0.21229700000000001</v>
      </c>
      <c r="Z83" s="217">
        <v>0</v>
      </c>
      <c r="AA83" s="217">
        <v>0</v>
      </c>
      <c r="AB83" s="217">
        <v>0.86173999999999995</v>
      </c>
      <c r="AC83" s="217">
        <v>0</v>
      </c>
      <c r="AD83" s="217">
        <v>0</v>
      </c>
      <c r="AE83" s="217">
        <v>0</v>
      </c>
      <c r="AF83" s="217">
        <v>0</v>
      </c>
      <c r="AG83" s="217">
        <v>4.2736999999999997E-2</v>
      </c>
      <c r="AH83" s="217">
        <v>0</v>
      </c>
      <c r="AI83" s="217">
        <v>0</v>
      </c>
      <c r="AJ83" s="217">
        <v>3.333E-3</v>
      </c>
      <c r="AK83" s="217">
        <v>0</v>
      </c>
      <c r="AL83" s="217">
        <v>0</v>
      </c>
      <c r="AM83" s="217">
        <v>0</v>
      </c>
      <c r="AN83" s="217">
        <v>0</v>
      </c>
      <c r="AO83" s="217">
        <v>1.11961</v>
      </c>
      <c r="AP83" s="217">
        <v>204.03004000000001</v>
      </c>
      <c r="AQ83" s="217">
        <v>0</v>
      </c>
      <c r="AR83" s="217">
        <v>0</v>
      </c>
      <c r="AS83" s="217">
        <v>0</v>
      </c>
      <c r="AT83" s="217">
        <v>0</v>
      </c>
      <c r="AU83" s="217">
        <v>1.7006E-2</v>
      </c>
      <c r="AV83" s="217">
        <v>0</v>
      </c>
      <c r="AW83" s="217">
        <v>0</v>
      </c>
      <c r="AX83" s="217">
        <v>0</v>
      </c>
      <c r="AY83" s="217">
        <v>22.495177000000002</v>
      </c>
      <c r="AZ83" s="217">
        <v>0</v>
      </c>
      <c r="BA83" s="217">
        <v>0</v>
      </c>
      <c r="BB83" s="217">
        <v>0</v>
      </c>
      <c r="BC83" s="217">
        <v>0</v>
      </c>
      <c r="BD83" s="217">
        <v>0</v>
      </c>
      <c r="BE83" s="217">
        <v>0</v>
      </c>
      <c r="BF83" s="217">
        <v>0</v>
      </c>
      <c r="BG83" s="217">
        <v>0</v>
      </c>
      <c r="BH83" s="217">
        <v>0</v>
      </c>
      <c r="BI83" s="217">
        <v>0</v>
      </c>
      <c r="BJ83" s="217">
        <v>0</v>
      </c>
      <c r="BK83" s="217">
        <v>0</v>
      </c>
      <c r="BL83" s="217">
        <v>6.3699999999999998E-3</v>
      </c>
      <c r="BM83" s="217">
        <v>2.291E-2</v>
      </c>
      <c r="BN83" s="217">
        <v>6.2100000000000002E-4</v>
      </c>
      <c r="BO83" s="217">
        <v>0</v>
      </c>
      <c r="BP83" s="217">
        <v>0</v>
      </c>
      <c r="BQ83" s="217">
        <v>2.5249999999999999E-3</v>
      </c>
      <c r="BR83" s="217">
        <v>0</v>
      </c>
      <c r="BS83" s="217">
        <v>5.4906999999999997E-2</v>
      </c>
      <c r="BT83" s="217">
        <v>0</v>
      </c>
      <c r="BU83" s="217">
        <v>5.9320999999999999E-2</v>
      </c>
      <c r="BV83" s="217">
        <v>1.3859E-2</v>
      </c>
      <c r="BW83" s="217">
        <v>6.3566999999999999E-2</v>
      </c>
      <c r="BX83" s="217">
        <v>0.334478</v>
      </c>
      <c r="BY83" s="217">
        <v>0</v>
      </c>
      <c r="BZ83" s="217">
        <v>0</v>
      </c>
      <c r="CA83" s="217">
        <v>9.3449999999999991E-3</v>
      </c>
      <c r="CB83" s="217">
        <v>0</v>
      </c>
      <c r="CC83" s="217">
        <v>0</v>
      </c>
      <c r="CD83" s="217">
        <v>1.3649999999999999E-3</v>
      </c>
      <c r="CE83" s="217">
        <v>0</v>
      </c>
      <c r="CF83" s="217">
        <v>6.7912E-2</v>
      </c>
      <c r="CG83" s="217">
        <v>2.0900000000000001E-4</v>
      </c>
      <c r="CH83" s="217">
        <v>1.543331</v>
      </c>
      <c r="CI83" s="217">
        <v>4.0600899999999998</v>
      </c>
      <c r="CJ83" s="217">
        <v>0</v>
      </c>
      <c r="CK83" s="217">
        <v>6.9800000000000005E-4</v>
      </c>
      <c r="CL83" s="217">
        <v>26.391292</v>
      </c>
      <c r="CM83" s="217">
        <v>0</v>
      </c>
      <c r="CN83" s="217">
        <v>2.4860829999999998</v>
      </c>
      <c r="CO83" s="217">
        <v>0</v>
      </c>
      <c r="CP83" s="217">
        <v>0</v>
      </c>
      <c r="CQ83" s="217">
        <v>0</v>
      </c>
      <c r="CR83" s="217">
        <v>2.3699999999999999E-4</v>
      </c>
      <c r="CS83" s="217">
        <v>0</v>
      </c>
      <c r="CT83" s="217">
        <v>3.4429999999999999E-3</v>
      </c>
      <c r="CU83" s="217">
        <v>0</v>
      </c>
      <c r="CV83" s="217">
        <v>0.101548</v>
      </c>
    </row>
    <row r="84" spans="1:100" ht="18" customHeight="1" x14ac:dyDescent="0.5">
      <c r="A84" s="222" t="s">
        <v>166</v>
      </c>
      <c r="B84" s="223" t="s">
        <v>361</v>
      </c>
      <c r="C84" s="218">
        <v>271.53209600000002</v>
      </c>
      <c r="D84" s="218">
        <v>0</v>
      </c>
      <c r="E84" s="218">
        <v>0</v>
      </c>
      <c r="F84" s="218">
        <v>0</v>
      </c>
      <c r="G84" s="218">
        <v>0</v>
      </c>
      <c r="H84" s="218">
        <v>0</v>
      </c>
      <c r="I84" s="218">
        <v>0</v>
      </c>
      <c r="J84" s="218">
        <v>0</v>
      </c>
      <c r="K84" s="218">
        <v>1.313707</v>
      </c>
      <c r="L84" s="218">
        <v>0</v>
      </c>
      <c r="M84" s="218">
        <v>0</v>
      </c>
      <c r="N84" s="218">
        <v>5.6559999999999999E-2</v>
      </c>
      <c r="O84" s="218">
        <v>0</v>
      </c>
      <c r="P84" s="218">
        <v>0</v>
      </c>
      <c r="Q84" s="218">
        <v>0</v>
      </c>
      <c r="R84" s="218">
        <v>0</v>
      </c>
      <c r="S84" s="218">
        <v>0</v>
      </c>
      <c r="T84" s="218">
        <v>0</v>
      </c>
      <c r="U84" s="218">
        <v>0</v>
      </c>
      <c r="V84" s="218">
        <v>0</v>
      </c>
      <c r="W84" s="218">
        <v>6.6750000000000004E-2</v>
      </c>
      <c r="X84" s="218">
        <v>1.5484E-2</v>
      </c>
      <c r="Y84" s="218">
        <v>0</v>
      </c>
      <c r="Z84" s="218">
        <v>0</v>
      </c>
      <c r="AA84" s="218">
        <v>0</v>
      </c>
      <c r="AB84" s="218">
        <v>0</v>
      </c>
      <c r="AC84" s="218">
        <v>0</v>
      </c>
      <c r="AD84" s="218">
        <v>241.27554000000001</v>
      </c>
      <c r="AE84" s="218">
        <v>0</v>
      </c>
      <c r="AF84" s="218">
        <v>0</v>
      </c>
      <c r="AG84" s="218">
        <v>0</v>
      </c>
      <c r="AH84" s="218">
        <v>0</v>
      </c>
      <c r="AI84" s="218">
        <v>0</v>
      </c>
      <c r="AJ84" s="218">
        <v>0</v>
      </c>
      <c r="AK84" s="218">
        <v>0.28156300000000001</v>
      </c>
      <c r="AL84" s="218">
        <v>0</v>
      </c>
      <c r="AM84" s="218">
        <v>0</v>
      </c>
      <c r="AN84" s="218">
        <v>0</v>
      </c>
      <c r="AO84" s="218">
        <v>0</v>
      </c>
      <c r="AP84" s="218">
        <v>23.838262</v>
      </c>
      <c r="AQ84" s="218">
        <v>0</v>
      </c>
      <c r="AR84" s="218">
        <v>0</v>
      </c>
      <c r="AS84" s="218">
        <v>0</v>
      </c>
      <c r="AT84" s="218">
        <v>0</v>
      </c>
      <c r="AU84" s="218">
        <v>0</v>
      </c>
      <c r="AV84" s="218">
        <v>0</v>
      </c>
      <c r="AW84" s="218">
        <v>0</v>
      </c>
      <c r="AX84" s="218">
        <v>0</v>
      </c>
      <c r="AY84" s="218">
        <v>0</v>
      </c>
      <c r="AZ84" s="218">
        <v>6.0000000000000001E-3</v>
      </c>
      <c r="BA84" s="218">
        <v>0</v>
      </c>
      <c r="BB84" s="218">
        <v>0</v>
      </c>
      <c r="BC84" s="218">
        <v>0</v>
      </c>
      <c r="BD84" s="218">
        <v>0</v>
      </c>
      <c r="BE84" s="218">
        <v>0.97881799999999997</v>
      </c>
      <c r="BF84" s="218">
        <v>0</v>
      </c>
      <c r="BG84" s="218">
        <v>0</v>
      </c>
      <c r="BH84" s="218">
        <v>0</v>
      </c>
      <c r="BI84" s="218">
        <v>0</v>
      </c>
      <c r="BJ84" s="218">
        <v>0</v>
      </c>
      <c r="BK84" s="218">
        <v>0</v>
      </c>
      <c r="BL84" s="218">
        <v>0</v>
      </c>
      <c r="BM84" s="218">
        <v>0</v>
      </c>
      <c r="BN84" s="218">
        <v>0</v>
      </c>
      <c r="BO84" s="218">
        <v>0</v>
      </c>
      <c r="BP84" s="218">
        <v>0</v>
      </c>
      <c r="BQ84" s="218">
        <v>0</v>
      </c>
      <c r="BR84" s="218">
        <v>0</v>
      </c>
      <c r="BS84" s="218">
        <v>8.8627999999999998E-2</v>
      </c>
      <c r="BT84" s="218">
        <v>0</v>
      </c>
      <c r="BU84" s="218">
        <v>1.5422929999999999</v>
      </c>
      <c r="BV84" s="218">
        <v>0</v>
      </c>
      <c r="BW84" s="218">
        <v>0</v>
      </c>
      <c r="BX84" s="218">
        <v>0</v>
      </c>
      <c r="BY84" s="218">
        <v>0</v>
      </c>
      <c r="BZ84" s="218">
        <v>0</v>
      </c>
      <c r="CA84" s="218">
        <v>0.28388400000000003</v>
      </c>
      <c r="CB84" s="218">
        <v>0</v>
      </c>
      <c r="CC84" s="218">
        <v>0</v>
      </c>
      <c r="CD84" s="218">
        <v>0</v>
      </c>
      <c r="CE84" s="218">
        <v>0</v>
      </c>
      <c r="CF84" s="218">
        <v>0</v>
      </c>
      <c r="CG84" s="218">
        <v>0</v>
      </c>
      <c r="CH84" s="218">
        <v>0</v>
      </c>
      <c r="CI84" s="218">
        <v>0</v>
      </c>
      <c r="CJ84" s="218">
        <v>0</v>
      </c>
      <c r="CK84" s="218">
        <v>1.769299</v>
      </c>
      <c r="CL84" s="218">
        <v>0</v>
      </c>
      <c r="CM84" s="218">
        <v>0</v>
      </c>
      <c r="CN84" s="218">
        <v>0</v>
      </c>
      <c r="CO84" s="218">
        <v>0</v>
      </c>
      <c r="CP84" s="218">
        <v>0</v>
      </c>
      <c r="CQ84" s="218">
        <v>0</v>
      </c>
      <c r="CR84" s="218">
        <v>0</v>
      </c>
      <c r="CS84" s="218">
        <v>0</v>
      </c>
      <c r="CT84" s="218">
        <v>0</v>
      </c>
      <c r="CU84" s="218">
        <v>0</v>
      </c>
      <c r="CV84" s="218">
        <v>1.5309E-2</v>
      </c>
    </row>
    <row r="85" spans="1:100" ht="18" customHeight="1" x14ac:dyDescent="0.5">
      <c r="A85" s="220" t="s">
        <v>79</v>
      </c>
      <c r="B85" s="221" t="s">
        <v>340</v>
      </c>
      <c r="C85" s="217">
        <v>253.88017099999999</v>
      </c>
      <c r="D85" s="217">
        <v>0</v>
      </c>
      <c r="E85" s="217">
        <v>0</v>
      </c>
      <c r="F85" s="217">
        <v>0</v>
      </c>
      <c r="G85" s="217">
        <v>0</v>
      </c>
      <c r="H85" s="217">
        <v>0</v>
      </c>
      <c r="I85" s="217">
        <v>0</v>
      </c>
      <c r="J85" s="217">
        <v>0</v>
      </c>
      <c r="K85" s="217">
        <v>0.60095100000000001</v>
      </c>
      <c r="L85" s="217">
        <v>1.09E-2</v>
      </c>
      <c r="M85" s="217">
        <v>1E-3</v>
      </c>
      <c r="N85" s="217">
        <v>1.1716000000000001E-2</v>
      </c>
      <c r="O85" s="217">
        <v>0</v>
      </c>
      <c r="P85" s="217">
        <v>0</v>
      </c>
      <c r="Q85" s="217">
        <v>0</v>
      </c>
      <c r="R85" s="217">
        <v>8.0000000000000004E-4</v>
      </c>
      <c r="S85" s="217">
        <v>0</v>
      </c>
      <c r="T85" s="217">
        <v>0</v>
      </c>
      <c r="U85" s="217">
        <v>0</v>
      </c>
      <c r="V85" s="217">
        <v>4.2748000000000001E-2</v>
      </c>
      <c r="W85" s="217">
        <v>1.41E-2</v>
      </c>
      <c r="X85" s="217">
        <v>0</v>
      </c>
      <c r="Y85" s="217">
        <v>0</v>
      </c>
      <c r="Z85" s="217">
        <v>0</v>
      </c>
      <c r="AA85" s="217">
        <v>0</v>
      </c>
      <c r="AB85" s="217">
        <v>0</v>
      </c>
      <c r="AC85" s="217">
        <v>0</v>
      </c>
      <c r="AD85" s="217">
        <v>148.36990900000001</v>
      </c>
      <c r="AE85" s="217">
        <v>8.9660000000000004E-2</v>
      </c>
      <c r="AF85" s="217">
        <v>0.12109200000000001</v>
      </c>
      <c r="AG85" s="217">
        <v>0</v>
      </c>
      <c r="AH85" s="217">
        <v>0</v>
      </c>
      <c r="AI85" s="217">
        <v>3.0270000000000002E-3</v>
      </c>
      <c r="AJ85" s="217">
        <v>6.7500000000000004E-4</v>
      </c>
      <c r="AK85" s="217">
        <v>0</v>
      </c>
      <c r="AL85" s="217">
        <v>0</v>
      </c>
      <c r="AM85" s="217">
        <v>0</v>
      </c>
      <c r="AN85" s="217">
        <v>0</v>
      </c>
      <c r="AO85" s="217">
        <v>2.1664500000000002</v>
      </c>
      <c r="AP85" s="217">
        <v>7.1907480000000001</v>
      </c>
      <c r="AQ85" s="217">
        <v>0.79662900000000003</v>
      </c>
      <c r="AR85" s="217">
        <v>0</v>
      </c>
      <c r="AS85" s="217">
        <v>0</v>
      </c>
      <c r="AT85" s="217">
        <v>0</v>
      </c>
      <c r="AU85" s="217">
        <v>9.9972000000000005E-2</v>
      </c>
      <c r="AV85" s="217">
        <v>0</v>
      </c>
      <c r="AW85" s="217">
        <v>0</v>
      </c>
      <c r="AX85" s="217">
        <v>0</v>
      </c>
      <c r="AY85" s="217">
        <v>2.5968000000000001E-2</v>
      </c>
      <c r="AZ85" s="217">
        <v>5.0000000000000001E-3</v>
      </c>
      <c r="BA85" s="217">
        <v>0</v>
      </c>
      <c r="BB85" s="217">
        <v>0</v>
      </c>
      <c r="BC85" s="217">
        <v>0</v>
      </c>
      <c r="BD85" s="217">
        <v>0</v>
      </c>
      <c r="BE85" s="217">
        <v>7.2999999999999999E-5</v>
      </c>
      <c r="BF85" s="217">
        <v>0</v>
      </c>
      <c r="BG85" s="217">
        <v>0</v>
      </c>
      <c r="BH85" s="217">
        <v>5.0000000000000001E-4</v>
      </c>
      <c r="BI85" s="217">
        <v>0</v>
      </c>
      <c r="BJ85" s="217">
        <v>6.4180000000000001E-3</v>
      </c>
      <c r="BK85" s="217">
        <v>0</v>
      </c>
      <c r="BL85" s="217">
        <v>2.3999999999999998E-3</v>
      </c>
      <c r="BM85" s="217">
        <v>3.5E-4</v>
      </c>
      <c r="BN85" s="217">
        <v>0</v>
      </c>
      <c r="BO85" s="217">
        <v>0</v>
      </c>
      <c r="BP85" s="217">
        <v>0</v>
      </c>
      <c r="BQ85" s="217">
        <v>0</v>
      </c>
      <c r="BR85" s="217">
        <v>0</v>
      </c>
      <c r="BS85" s="217">
        <v>0</v>
      </c>
      <c r="BT85" s="217">
        <v>7.8531000000000004E-2</v>
      </c>
      <c r="BU85" s="217">
        <v>0</v>
      </c>
      <c r="BV85" s="217">
        <v>0</v>
      </c>
      <c r="BW85" s="217">
        <v>0</v>
      </c>
      <c r="BX85" s="217">
        <v>0.37672800000000001</v>
      </c>
      <c r="BY85" s="217">
        <v>0</v>
      </c>
      <c r="BZ85" s="217">
        <v>0</v>
      </c>
      <c r="CA85" s="217">
        <v>0.12684699999999999</v>
      </c>
      <c r="CB85" s="217">
        <v>0</v>
      </c>
      <c r="CC85" s="217">
        <v>0</v>
      </c>
      <c r="CD85" s="217">
        <v>4.4999999999999997E-3</v>
      </c>
      <c r="CE85" s="217">
        <v>0</v>
      </c>
      <c r="CF85" s="217">
        <v>6.8720600000000003</v>
      </c>
      <c r="CG85" s="217">
        <v>0</v>
      </c>
      <c r="CH85" s="217">
        <v>41.919595999999999</v>
      </c>
      <c r="CI85" s="217">
        <v>4.1839339999999998</v>
      </c>
      <c r="CJ85" s="217">
        <v>0.54370399999999997</v>
      </c>
      <c r="CK85" s="217">
        <v>10.280649</v>
      </c>
      <c r="CL85" s="217">
        <v>0</v>
      </c>
      <c r="CM85" s="217">
        <v>3.0000000000000001E-3</v>
      </c>
      <c r="CN85" s="217">
        <v>29.682600999999998</v>
      </c>
      <c r="CO85" s="217">
        <v>0</v>
      </c>
      <c r="CP85" s="217">
        <v>0</v>
      </c>
      <c r="CQ85" s="217">
        <v>0</v>
      </c>
      <c r="CR85" s="217">
        <v>0.105688</v>
      </c>
      <c r="CS85" s="217">
        <v>8.4185999999999997E-2</v>
      </c>
      <c r="CT85" s="217">
        <v>6.6259999999999999E-3</v>
      </c>
      <c r="CU85" s="217">
        <v>0</v>
      </c>
      <c r="CV85" s="217">
        <v>5.0435000000000001E-2</v>
      </c>
    </row>
    <row r="86" spans="1:100" ht="18" customHeight="1" x14ac:dyDescent="0.5">
      <c r="A86" s="222" t="s">
        <v>82</v>
      </c>
      <c r="B86" s="223" t="s">
        <v>323</v>
      </c>
      <c r="C86" s="218">
        <v>240.63117700000001</v>
      </c>
      <c r="D86" s="218">
        <v>0</v>
      </c>
      <c r="E86" s="218">
        <v>0</v>
      </c>
      <c r="F86" s="218">
        <v>0</v>
      </c>
      <c r="G86" s="218">
        <v>0</v>
      </c>
      <c r="H86" s="218">
        <v>0</v>
      </c>
      <c r="I86" s="218">
        <v>0</v>
      </c>
      <c r="J86" s="218">
        <v>0</v>
      </c>
      <c r="K86" s="218">
        <v>1.4759E-2</v>
      </c>
      <c r="L86" s="218">
        <v>0</v>
      </c>
      <c r="M86" s="218">
        <v>0</v>
      </c>
      <c r="N86" s="218">
        <v>1.1716000000000001E-2</v>
      </c>
      <c r="O86" s="218">
        <v>0</v>
      </c>
      <c r="P86" s="218">
        <v>0</v>
      </c>
      <c r="Q86" s="218">
        <v>0</v>
      </c>
      <c r="R86" s="218">
        <v>0</v>
      </c>
      <c r="S86" s="218">
        <v>0</v>
      </c>
      <c r="T86" s="218">
        <v>0</v>
      </c>
      <c r="U86" s="218">
        <v>0</v>
      </c>
      <c r="V86" s="218">
        <v>0</v>
      </c>
      <c r="W86" s="218">
        <v>0</v>
      </c>
      <c r="X86" s="218">
        <v>0</v>
      </c>
      <c r="Y86" s="218">
        <v>0</v>
      </c>
      <c r="Z86" s="218">
        <v>0</v>
      </c>
      <c r="AA86" s="218">
        <v>0</v>
      </c>
      <c r="AB86" s="218">
        <v>0</v>
      </c>
      <c r="AC86" s="218">
        <v>0</v>
      </c>
      <c r="AD86" s="218">
        <v>0</v>
      </c>
      <c r="AE86" s="218">
        <v>8.1469999999999997E-3</v>
      </c>
      <c r="AF86" s="218">
        <v>0</v>
      </c>
      <c r="AG86" s="218">
        <v>0</v>
      </c>
      <c r="AH86" s="218">
        <v>0</v>
      </c>
      <c r="AI86" s="218">
        <v>0</v>
      </c>
      <c r="AJ86" s="218">
        <v>0</v>
      </c>
      <c r="AK86" s="218">
        <v>0</v>
      </c>
      <c r="AL86" s="218">
        <v>0</v>
      </c>
      <c r="AM86" s="218">
        <v>0</v>
      </c>
      <c r="AN86" s="218">
        <v>0</v>
      </c>
      <c r="AO86" s="218">
        <v>0</v>
      </c>
      <c r="AP86" s="218">
        <v>49.680050000000001</v>
      </c>
      <c r="AQ86" s="218">
        <v>0.95849499999999999</v>
      </c>
      <c r="AR86" s="218">
        <v>0</v>
      </c>
      <c r="AS86" s="218">
        <v>0</v>
      </c>
      <c r="AT86" s="218">
        <v>0</v>
      </c>
      <c r="AU86" s="218">
        <v>3.4617000000000002E-2</v>
      </c>
      <c r="AV86" s="218">
        <v>0</v>
      </c>
      <c r="AW86" s="218">
        <v>0</v>
      </c>
      <c r="AX86" s="218">
        <v>0</v>
      </c>
      <c r="AY86" s="218">
        <v>0</v>
      </c>
      <c r="AZ86" s="218">
        <v>0</v>
      </c>
      <c r="BA86" s="218">
        <v>0</v>
      </c>
      <c r="BB86" s="218">
        <v>0</v>
      </c>
      <c r="BC86" s="218">
        <v>0</v>
      </c>
      <c r="BD86" s="218">
        <v>0</v>
      </c>
      <c r="BE86" s="218">
        <v>0</v>
      </c>
      <c r="BF86" s="218">
        <v>26.936364999999999</v>
      </c>
      <c r="BG86" s="218">
        <v>7.1766999999999997E-2</v>
      </c>
      <c r="BH86" s="218">
        <v>0</v>
      </c>
      <c r="BI86" s="218">
        <v>0</v>
      </c>
      <c r="BJ86" s="218">
        <v>0</v>
      </c>
      <c r="BK86" s="218">
        <v>0</v>
      </c>
      <c r="BL86" s="218">
        <v>0</v>
      </c>
      <c r="BM86" s="218">
        <v>0</v>
      </c>
      <c r="BN86" s="218">
        <v>3.1510000000000002E-3</v>
      </c>
      <c r="BO86" s="218">
        <v>0</v>
      </c>
      <c r="BP86" s="218">
        <v>0</v>
      </c>
      <c r="BQ86" s="218">
        <v>0</v>
      </c>
      <c r="BR86" s="218">
        <v>0</v>
      </c>
      <c r="BS86" s="218">
        <v>0</v>
      </c>
      <c r="BT86" s="218">
        <v>0</v>
      </c>
      <c r="BU86" s="218">
        <v>9.0379999999999992E-3</v>
      </c>
      <c r="BV86" s="218">
        <v>0</v>
      </c>
      <c r="BW86" s="218">
        <v>1.005E-3</v>
      </c>
      <c r="BX86" s="218">
        <v>4.1009999999999996E-3</v>
      </c>
      <c r="BY86" s="218">
        <v>0</v>
      </c>
      <c r="BZ86" s="218">
        <v>0</v>
      </c>
      <c r="CA86" s="218">
        <v>4.2290000000000001E-3</v>
      </c>
      <c r="CB86" s="218">
        <v>0</v>
      </c>
      <c r="CC86" s="218">
        <v>0</v>
      </c>
      <c r="CD86" s="218">
        <v>0</v>
      </c>
      <c r="CE86" s="218">
        <v>0</v>
      </c>
      <c r="CF86" s="218">
        <v>2.6800999999999998E-2</v>
      </c>
      <c r="CG86" s="218">
        <v>1.2109E-2</v>
      </c>
      <c r="CH86" s="218">
        <v>77.246717000000004</v>
      </c>
      <c r="CI86" s="218">
        <v>74.900577999999996</v>
      </c>
      <c r="CJ86" s="218">
        <v>0.142453</v>
      </c>
      <c r="CK86" s="218">
        <v>1.0840959999999999</v>
      </c>
      <c r="CL86" s="218">
        <v>9.3073870000000003</v>
      </c>
      <c r="CM86" s="218">
        <v>0</v>
      </c>
      <c r="CN86" s="218">
        <v>1.4392E-2</v>
      </c>
      <c r="CO86" s="218">
        <v>0</v>
      </c>
      <c r="CP86" s="218">
        <v>0</v>
      </c>
      <c r="CQ86" s="218">
        <v>0</v>
      </c>
      <c r="CR86" s="218">
        <v>8.8540000000000008E-3</v>
      </c>
      <c r="CS86" s="218">
        <v>0.109352</v>
      </c>
      <c r="CT86" s="218">
        <v>1.35E-4</v>
      </c>
      <c r="CU86" s="218">
        <v>1.9465E-2</v>
      </c>
      <c r="CV86" s="218">
        <v>2.1399000000000001E-2</v>
      </c>
    </row>
    <row r="87" spans="1:100" ht="18" customHeight="1" x14ac:dyDescent="0.5">
      <c r="A87" s="220" t="s">
        <v>67</v>
      </c>
      <c r="B87" s="221" t="s">
        <v>341</v>
      </c>
      <c r="C87" s="217">
        <v>210.173586</v>
      </c>
      <c r="D87" s="217">
        <v>0</v>
      </c>
      <c r="E87" s="217">
        <v>0</v>
      </c>
      <c r="F87" s="217">
        <v>0</v>
      </c>
      <c r="G87" s="217">
        <v>9.3180820000000004</v>
      </c>
      <c r="H87" s="217">
        <v>0</v>
      </c>
      <c r="I87" s="217">
        <v>0</v>
      </c>
      <c r="J87" s="217">
        <v>0</v>
      </c>
      <c r="K87" s="217">
        <v>0.65848799999999996</v>
      </c>
      <c r="L87" s="217">
        <v>2.9299369999999998</v>
      </c>
      <c r="M87" s="217">
        <v>0</v>
      </c>
      <c r="N87" s="217">
        <v>9.1397000000000006E-2</v>
      </c>
      <c r="O87" s="217">
        <v>6.7379999999999995E-2</v>
      </c>
      <c r="P87" s="217">
        <v>0</v>
      </c>
      <c r="Q87" s="217">
        <v>0</v>
      </c>
      <c r="R87" s="217">
        <v>0.76196799999999998</v>
      </c>
      <c r="S87" s="217">
        <v>0</v>
      </c>
      <c r="T87" s="217">
        <v>35.608790999999997</v>
      </c>
      <c r="U87" s="217">
        <v>5.9373000000000002E-2</v>
      </c>
      <c r="V87" s="217">
        <v>71.258488999999997</v>
      </c>
      <c r="W87" s="217">
        <v>12.928440999999999</v>
      </c>
      <c r="X87" s="217">
        <v>4.1724509999999997</v>
      </c>
      <c r="Y87" s="217">
        <v>25.688583000000001</v>
      </c>
      <c r="Z87" s="217">
        <v>0</v>
      </c>
      <c r="AA87" s="217">
        <v>0</v>
      </c>
      <c r="AB87" s="217">
        <v>0</v>
      </c>
      <c r="AC87" s="217">
        <v>0</v>
      </c>
      <c r="AD87" s="217">
        <v>0.171709</v>
      </c>
      <c r="AE87" s="217">
        <v>3.9619000000000001E-2</v>
      </c>
      <c r="AF87" s="217">
        <v>0.110625</v>
      </c>
      <c r="AG87" s="217">
        <v>5.9221000000000003E-2</v>
      </c>
      <c r="AH87" s="217">
        <v>0</v>
      </c>
      <c r="AI87" s="217">
        <v>0</v>
      </c>
      <c r="AJ87" s="217">
        <v>3.732129</v>
      </c>
      <c r="AK87" s="217">
        <v>1.2156739999999999</v>
      </c>
      <c r="AL87" s="217">
        <v>0</v>
      </c>
      <c r="AM87" s="217">
        <v>0</v>
      </c>
      <c r="AN87" s="217">
        <v>0</v>
      </c>
      <c r="AO87" s="217">
        <v>0.212454</v>
      </c>
      <c r="AP87" s="217">
        <v>5.1114259999999998</v>
      </c>
      <c r="AQ87" s="217">
        <v>0.34505599999999997</v>
      </c>
      <c r="AR87" s="217">
        <v>0</v>
      </c>
      <c r="AS87" s="217">
        <v>0</v>
      </c>
      <c r="AT87" s="217">
        <v>0</v>
      </c>
      <c r="AU87" s="217">
        <v>1.8162000000000001E-2</v>
      </c>
      <c r="AV87" s="217">
        <v>0</v>
      </c>
      <c r="AW87" s="217">
        <v>0</v>
      </c>
      <c r="AX87" s="217">
        <v>0</v>
      </c>
      <c r="AY87" s="217">
        <v>0.70336200000000004</v>
      </c>
      <c r="AZ87" s="217">
        <v>4.0000000000000003E-5</v>
      </c>
      <c r="BA87" s="217">
        <v>0</v>
      </c>
      <c r="BB87" s="217">
        <v>0</v>
      </c>
      <c r="BC87" s="217">
        <v>0</v>
      </c>
      <c r="BD87" s="217">
        <v>0</v>
      </c>
      <c r="BE87" s="217">
        <v>0</v>
      </c>
      <c r="BF87" s="217">
        <v>0</v>
      </c>
      <c r="BG87" s="217">
        <v>3.5999999999999999E-3</v>
      </c>
      <c r="BH87" s="217">
        <v>0</v>
      </c>
      <c r="BI87" s="217">
        <v>0</v>
      </c>
      <c r="BJ87" s="217">
        <v>0</v>
      </c>
      <c r="BK87" s="217">
        <v>0</v>
      </c>
      <c r="BL87" s="217">
        <v>0</v>
      </c>
      <c r="BM87" s="217">
        <v>0</v>
      </c>
      <c r="BN87" s="217">
        <v>0</v>
      </c>
      <c r="BO87" s="217">
        <v>0</v>
      </c>
      <c r="BP87" s="217">
        <v>0</v>
      </c>
      <c r="BQ87" s="217">
        <v>0</v>
      </c>
      <c r="BR87" s="217">
        <v>0</v>
      </c>
      <c r="BS87" s="217">
        <v>0.77507599999999999</v>
      </c>
      <c r="BT87" s="217">
        <v>2.1919719999999998</v>
      </c>
      <c r="BU87" s="217">
        <v>16.292542999999998</v>
      </c>
      <c r="BV87" s="217">
        <v>2.9000000000000001E-2</v>
      </c>
      <c r="BW87" s="217">
        <v>0.16978199999999999</v>
      </c>
      <c r="BX87" s="217">
        <v>0</v>
      </c>
      <c r="BY87" s="217">
        <v>3.0554709999999998</v>
      </c>
      <c r="BZ87" s="217">
        <v>0</v>
      </c>
      <c r="CA87" s="217">
        <v>9.4290190000000003</v>
      </c>
      <c r="CB87" s="217">
        <v>0</v>
      </c>
      <c r="CC87" s="217">
        <v>0</v>
      </c>
      <c r="CD87" s="217">
        <v>0</v>
      </c>
      <c r="CE87" s="217">
        <v>0</v>
      </c>
      <c r="CF87" s="217">
        <v>0</v>
      </c>
      <c r="CG87" s="217">
        <v>0.28433000000000003</v>
      </c>
      <c r="CH87" s="217">
        <v>2.76E-2</v>
      </c>
      <c r="CI87" s="217">
        <v>2.0649929999999999</v>
      </c>
      <c r="CJ87" s="217">
        <v>0</v>
      </c>
      <c r="CK87" s="217">
        <v>0</v>
      </c>
      <c r="CL87" s="217">
        <v>0</v>
      </c>
      <c r="CM87" s="217">
        <v>0</v>
      </c>
      <c r="CN87" s="217">
        <v>0</v>
      </c>
      <c r="CO87" s="217">
        <v>0</v>
      </c>
      <c r="CP87" s="217">
        <v>0</v>
      </c>
      <c r="CQ87" s="217">
        <v>0</v>
      </c>
      <c r="CR87" s="217">
        <v>0.57534600000000002</v>
      </c>
      <c r="CS87" s="217">
        <v>0</v>
      </c>
      <c r="CT87" s="217">
        <v>0</v>
      </c>
      <c r="CU87" s="217">
        <v>0</v>
      </c>
      <c r="CV87" s="217">
        <v>1.2E-2</v>
      </c>
    </row>
    <row r="88" spans="1:100" ht="18" customHeight="1" x14ac:dyDescent="0.5">
      <c r="A88" s="222" t="s">
        <v>151</v>
      </c>
      <c r="B88" s="223" t="s">
        <v>309</v>
      </c>
      <c r="C88" s="218">
        <v>188.80667</v>
      </c>
      <c r="D88" s="218">
        <v>0</v>
      </c>
      <c r="E88" s="218">
        <v>0.64888699999999999</v>
      </c>
      <c r="F88" s="218">
        <v>0</v>
      </c>
      <c r="G88" s="218">
        <v>7.4099999999999999E-2</v>
      </c>
      <c r="H88" s="218">
        <v>0</v>
      </c>
      <c r="I88" s="218">
        <v>0</v>
      </c>
      <c r="J88" s="218">
        <v>0</v>
      </c>
      <c r="K88" s="218">
        <v>0</v>
      </c>
      <c r="L88" s="218">
        <v>0</v>
      </c>
      <c r="M88" s="218">
        <v>0</v>
      </c>
      <c r="N88" s="218">
        <v>0</v>
      </c>
      <c r="O88" s="218">
        <v>0</v>
      </c>
      <c r="P88" s="218">
        <v>0</v>
      </c>
      <c r="Q88" s="218">
        <v>0</v>
      </c>
      <c r="R88" s="218">
        <v>0</v>
      </c>
      <c r="S88" s="218">
        <v>0</v>
      </c>
      <c r="T88" s="218">
        <v>4.0723000000000002E-2</v>
      </c>
      <c r="U88" s="218">
        <v>0</v>
      </c>
      <c r="V88" s="218">
        <v>0</v>
      </c>
      <c r="W88" s="218">
        <v>0</v>
      </c>
      <c r="X88" s="218">
        <v>0</v>
      </c>
      <c r="Y88" s="218">
        <v>0</v>
      </c>
      <c r="Z88" s="218">
        <v>0</v>
      </c>
      <c r="AA88" s="218">
        <v>0</v>
      </c>
      <c r="AB88" s="218">
        <v>0</v>
      </c>
      <c r="AC88" s="218">
        <v>0</v>
      </c>
      <c r="AD88" s="218">
        <v>56.465505</v>
      </c>
      <c r="AE88" s="218">
        <v>0.61738499999999996</v>
      </c>
      <c r="AF88" s="218">
        <v>1.008</v>
      </c>
      <c r="AG88" s="218">
        <v>0</v>
      </c>
      <c r="AH88" s="218">
        <v>0</v>
      </c>
      <c r="AI88" s="218">
        <v>3.7500000000000001E-4</v>
      </c>
      <c r="AJ88" s="218">
        <v>0</v>
      </c>
      <c r="AK88" s="218">
        <v>1.8073129999999999</v>
      </c>
      <c r="AL88" s="218">
        <v>1.8267629999999999</v>
      </c>
      <c r="AM88" s="218">
        <v>0</v>
      </c>
      <c r="AN88" s="218">
        <v>0</v>
      </c>
      <c r="AO88" s="218">
        <v>0.12942999999999999</v>
      </c>
      <c r="AP88" s="218">
        <v>115.74887699999999</v>
      </c>
      <c r="AQ88" s="218">
        <v>3.6136000000000001E-2</v>
      </c>
      <c r="AR88" s="218">
        <v>0</v>
      </c>
      <c r="AS88" s="218">
        <v>0</v>
      </c>
      <c r="AT88" s="218">
        <v>0</v>
      </c>
      <c r="AU88" s="218">
        <v>0</v>
      </c>
      <c r="AV88" s="218">
        <v>0</v>
      </c>
      <c r="AW88" s="218">
        <v>0</v>
      </c>
      <c r="AX88" s="218">
        <v>0</v>
      </c>
      <c r="AY88" s="218">
        <v>0</v>
      </c>
      <c r="AZ88" s="218">
        <v>0</v>
      </c>
      <c r="BA88" s="218">
        <v>0</v>
      </c>
      <c r="BB88" s="218">
        <v>0</v>
      </c>
      <c r="BC88" s="218">
        <v>0</v>
      </c>
      <c r="BD88" s="218">
        <v>0</v>
      </c>
      <c r="BE88" s="218">
        <v>0</v>
      </c>
      <c r="BF88" s="218">
        <v>0</v>
      </c>
      <c r="BG88" s="218">
        <v>0</v>
      </c>
      <c r="BH88" s="218">
        <v>0</v>
      </c>
      <c r="BI88" s="218">
        <v>0</v>
      </c>
      <c r="BJ88" s="218">
        <v>0</v>
      </c>
      <c r="BK88" s="218">
        <v>0</v>
      </c>
      <c r="BL88" s="218">
        <v>0</v>
      </c>
      <c r="BM88" s="218">
        <v>0</v>
      </c>
      <c r="BN88" s="218">
        <v>0</v>
      </c>
      <c r="BO88" s="218">
        <v>0</v>
      </c>
      <c r="BP88" s="218">
        <v>3.1033000000000002E-2</v>
      </c>
      <c r="BQ88" s="218">
        <v>0</v>
      </c>
      <c r="BR88" s="218">
        <v>0</v>
      </c>
      <c r="BS88" s="218">
        <v>0</v>
      </c>
      <c r="BT88" s="218">
        <v>0</v>
      </c>
      <c r="BU88" s="218">
        <v>0</v>
      </c>
      <c r="BV88" s="218">
        <v>0</v>
      </c>
      <c r="BW88" s="218">
        <v>0</v>
      </c>
      <c r="BX88" s="218">
        <v>1.391672</v>
      </c>
      <c r="BY88" s="218">
        <v>0</v>
      </c>
      <c r="BZ88" s="218">
        <v>0</v>
      </c>
      <c r="CA88" s="218">
        <v>0.79210100000000006</v>
      </c>
      <c r="CB88" s="218">
        <v>0</v>
      </c>
      <c r="CC88" s="218">
        <v>0</v>
      </c>
      <c r="CD88" s="218">
        <v>0</v>
      </c>
      <c r="CE88" s="218">
        <v>0</v>
      </c>
      <c r="CF88" s="218">
        <v>1.708477</v>
      </c>
      <c r="CG88" s="218">
        <v>8.4935999999999998E-2</v>
      </c>
      <c r="CH88" s="218">
        <v>5.3526600000000002</v>
      </c>
      <c r="CI88" s="218">
        <v>5.1962000000000001E-2</v>
      </c>
      <c r="CJ88" s="218">
        <v>5.1723999999999999E-2</v>
      </c>
      <c r="CK88" s="218">
        <v>0</v>
      </c>
      <c r="CL88" s="218">
        <v>0</v>
      </c>
      <c r="CM88" s="218">
        <v>0</v>
      </c>
      <c r="CN88" s="218">
        <v>0.93696400000000002</v>
      </c>
      <c r="CO88" s="218">
        <v>0</v>
      </c>
      <c r="CP88" s="218">
        <v>0</v>
      </c>
      <c r="CQ88" s="218">
        <v>0</v>
      </c>
      <c r="CR88" s="218">
        <v>0</v>
      </c>
      <c r="CS88" s="218">
        <v>0</v>
      </c>
      <c r="CT88" s="218">
        <v>0</v>
      </c>
      <c r="CU88" s="218">
        <v>0</v>
      </c>
      <c r="CV88" s="218">
        <v>1.647E-3</v>
      </c>
    </row>
    <row r="89" spans="1:100" ht="18" customHeight="1" x14ac:dyDescent="0.5">
      <c r="A89" s="220" t="s">
        <v>205</v>
      </c>
      <c r="B89" s="221" t="s">
        <v>328</v>
      </c>
      <c r="C89" s="217">
        <v>183.58074400000001</v>
      </c>
      <c r="D89" s="217">
        <v>0</v>
      </c>
      <c r="E89" s="217">
        <v>0</v>
      </c>
      <c r="F89" s="217">
        <v>0</v>
      </c>
      <c r="G89" s="217">
        <v>3.1286000000000001E-2</v>
      </c>
      <c r="H89" s="217">
        <v>0</v>
      </c>
      <c r="I89" s="217">
        <v>0</v>
      </c>
      <c r="J89" s="217">
        <v>0</v>
      </c>
      <c r="K89" s="217">
        <v>0.97648199999999996</v>
      </c>
      <c r="L89" s="217">
        <v>3.2539999999999999E-3</v>
      </c>
      <c r="M89" s="217">
        <v>0</v>
      </c>
      <c r="N89" s="217">
        <v>6.5046000000000007E-2</v>
      </c>
      <c r="O89" s="217">
        <v>0</v>
      </c>
      <c r="P89" s="217">
        <v>2.0657999999999999E-2</v>
      </c>
      <c r="Q89" s="217">
        <v>0</v>
      </c>
      <c r="R89" s="217">
        <v>0</v>
      </c>
      <c r="S89" s="217">
        <v>0</v>
      </c>
      <c r="T89" s="217">
        <v>1.8714489999999999</v>
      </c>
      <c r="U89" s="217">
        <v>0</v>
      </c>
      <c r="V89" s="217">
        <v>2.0653999999999999E-2</v>
      </c>
      <c r="W89" s="217">
        <v>0</v>
      </c>
      <c r="X89" s="217">
        <v>0.26126199999999999</v>
      </c>
      <c r="Y89" s="217">
        <v>0</v>
      </c>
      <c r="Z89" s="217">
        <v>0</v>
      </c>
      <c r="AA89" s="217">
        <v>0</v>
      </c>
      <c r="AB89" s="217">
        <v>0.74802999999999997</v>
      </c>
      <c r="AC89" s="217">
        <v>0</v>
      </c>
      <c r="AD89" s="217">
        <v>16.374942000000001</v>
      </c>
      <c r="AE89" s="217">
        <v>0</v>
      </c>
      <c r="AF89" s="217">
        <v>1.3937E-2</v>
      </c>
      <c r="AG89" s="217">
        <v>18.320246999999998</v>
      </c>
      <c r="AH89" s="217">
        <v>0</v>
      </c>
      <c r="AI89" s="217">
        <v>2.7885049999999998</v>
      </c>
      <c r="AJ89" s="217">
        <v>0.46460699999999999</v>
      </c>
      <c r="AK89" s="217">
        <v>0.64422500000000005</v>
      </c>
      <c r="AL89" s="217">
        <v>0.23332</v>
      </c>
      <c r="AM89" s="217">
        <v>0</v>
      </c>
      <c r="AN89" s="217">
        <v>0</v>
      </c>
      <c r="AO89" s="217">
        <v>7.663125</v>
      </c>
      <c r="AP89" s="217">
        <v>62.347087000000002</v>
      </c>
      <c r="AQ89" s="217">
        <v>6.1483000000000003E-2</v>
      </c>
      <c r="AR89" s="217">
        <v>0.63357399999999997</v>
      </c>
      <c r="AS89" s="217">
        <v>0</v>
      </c>
      <c r="AT89" s="217">
        <v>0</v>
      </c>
      <c r="AU89" s="217">
        <v>7.0000000000000001E-3</v>
      </c>
      <c r="AV89" s="217">
        <v>0</v>
      </c>
      <c r="AW89" s="217">
        <v>0</v>
      </c>
      <c r="AX89" s="217">
        <v>0</v>
      </c>
      <c r="AY89" s="217">
        <v>3.2200440000000001</v>
      </c>
      <c r="AZ89" s="217">
        <v>0.24332200000000001</v>
      </c>
      <c r="BA89" s="217">
        <v>0</v>
      </c>
      <c r="BB89" s="217">
        <v>0</v>
      </c>
      <c r="BC89" s="217">
        <v>0</v>
      </c>
      <c r="BD89" s="217">
        <v>0.140625</v>
      </c>
      <c r="BE89" s="217">
        <v>0</v>
      </c>
      <c r="BF89" s="217">
        <v>4.9203999999999998E-2</v>
      </c>
      <c r="BG89" s="217">
        <v>0</v>
      </c>
      <c r="BH89" s="217">
        <v>0.23585800000000001</v>
      </c>
      <c r="BI89" s="217">
        <v>0</v>
      </c>
      <c r="BJ89" s="217">
        <v>0</v>
      </c>
      <c r="BK89" s="217">
        <v>3.5890000000000002E-3</v>
      </c>
      <c r="BL89" s="217">
        <v>3.1879810000000002</v>
      </c>
      <c r="BM89" s="217">
        <v>2.7967</v>
      </c>
      <c r="BN89" s="217">
        <v>0.142511</v>
      </c>
      <c r="BO89" s="217">
        <v>5.5500000000000002E-3</v>
      </c>
      <c r="BP89" s="217">
        <v>0</v>
      </c>
      <c r="BQ89" s="217">
        <v>0</v>
      </c>
      <c r="BR89" s="217">
        <v>0</v>
      </c>
      <c r="BS89" s="217">
        <v>1.5869519999999999</v>
      </c>
      <c r="BT89" s="217">
        <v>0.114206</v>
      </c>
      <c r="BU89" s="217">
        <v>1.8985999999999999E-2</v>
      </c>
      <c r="BV89" s="217">
        <v>0</v>
      </c>
      <c r="BW89" s="217">
        <v>7.1152000000000007E-2</v>
      </c>
      <c r="BX89" s="217">
        <v>1.24956</v>
      </c>
      <c r="BY89" s="217">
        <v>1.4728E-2</v>
      </c>
      <c r="BZ89" s="217">
        <v>0</v>
      </c>
      <c r="CA89" s="217">
        <v>0.32947300000000002</v>
      </c>
      <c r="CB89" s="217">
        <v>0</v>
      </c>
      <c r="CC89" s="217">
        <v>0</v>
      </c>
      <c r="CD89" s="217">
        <v>0</v>
      </c>
      <c r="CE89" s="217">
        <v>2.1058E-2</v>
      </c>
      <c r="CF89" s="217">
        <v>1.2822E-2</v>
      </c>
      <c r="CG89" s="217">
        <v>0</v>
      </c>
      <c r="CH89" s="217">
        <v>2.4781629999999999</v>
      </c>
      <c r="CI89" s="217">
        <v>0.75166699999999997</v>
      </c>
      <c r="CJ89" s="217">
        <v>0</v>
      </c>
      <c r="CK89" s="217">
        <v>0.224801</v>
      </c>
      <c r="CL89" s="217">
        <v>49.055535999999996</v>
      </c>
      <c r="CM89" s="217">
        <v>0</v>
      </c>
      <c r="CN89" s="217">
        <v>0.91335900000000003</v>
      </c>
      <c r="CO89" s="217">
        <v>0</v>
      </c>
      <c r="CP89" s="217">
        <v>0</v>
      </c>
      <c r="CQ89" s="217">
        <v>0</v>
      </c>
      <c r="CR89" s="217">
        <v>7.4110000000000001E-3</v>
      </c>
      <c r="CS89" s="217">
        <v>9.2130000000000007E-3</v>
      </c>
      <c r="CT89" s="217">
        <v>0</v>
      </c>
      <c r="CU89" s="217">
        <v>0</v>
      </c>
      <c r="CV89" s="217">
        <v>3.1461009999999998</v>
      </c>
    </row>
    <row r="90" spans="1:100" ht="18" customHeight="1" x14ac:dyDescent="0.5">
      <c r="A90" s="222" t="s">
        <v>150</v>
      </c>
      <c r="B90" s="223" t="s">
        <v>310</v>
      </c>
      <c r="C90" s="218">
        <v>159.17685399999999</v>
      </c>
      <c r="D90" s="218">
        <v>5.0569999999999999E-3</v>
      </c>
      <c r="E90" s="218">
        <v>7.2</v>
      </c>
      <c r="F90" s="218">
        <v>0</v>
      </c>
      <c r="G90" s="218">
        <v>4.013509</v>
      </c>
      <c r="H90" s="218">
        <v>0</v>
      </c>
      <c r="I90" s="218">
        <v>0</v>
      </c>
      <c r="J90" s="218">
        <v>0</v>
      </c>
      <c r="K90" s="218">
        <v>0.77885899999999997</v>
      </c>
      <c r="L90" s="218">
        <v>0.65684600000000004</v>
      </c>
      <c r="M90" s="218">
        <v>1.82E-3</v>
      </c>
      <c r="N90" s="218">
        <v>0.26361000000000001</v>
      </c>
      <c r="O90" s="218">
        <v>6.0135000000000001E-2</v>
      </c>
      <c r="P90" s="218">
        <v>1E-3</v>
      </c>
      <c r="Q90" s="218">
        <v>0</v>
      </c>
      <c r="R90" s="218">
        <v>0</v>
      </c>
      <c r="S90" s="218">
        <v>0.68025000000000002</v>
      </c>
      <c r="T90" s="218">
        <v>0.52727999999999997</v>
      </c>
      <c r="U90" s="218">
        <v>0</v>
      </c>
      <c r="V90" s="218">
        <v>0.23458999999999999</v>
      </c>
      <c r="W90" s="218">
        <v>12.139569</v>
      </c>
      <c r="X90" s="218">
        <v>10.392564</v>
      </c>
      <c r="Y90" s="218">
        <v>1.3953</v>
      </c>
      <c r="Z90" s="218">
        <v>0</v>
      </c>
      <c r="AA90" s="218">
        <v>0</v>
      </c>
      <c r="AB90" s="218">
        <v>2.696917</v>
      </c>
      <c r="AC90" s="218">
        <v>0</v>
      </c>
      <c r="AD90" s="218">
        <v>0.93795399999999995</v>
      </c>
      <c r="AE90" s="218">
        <v>3.8799730000000001</v>
      </c>
      <c r="AF90" s="218">
        <v>2.341542</v>
      </c>
      <c r="AG90" s="218">
        <v>0</v>
      </c>
      <c r="AH90" s="218">
        <v>0</v>
      </c>
      <c r="AI90" s="218">
        <v>5.4142520000000003</v>
      </c>
      <c r="AJ90" s="218">
        <v>5.3358639999999999</v>
      </c>
      <c r="AK90" s="218">
        <v>7.3997210000000004</v>
      </c>
      <c r="AL90" s="218">
        <v>0</v>
      </c>
      <c r="AM90" s="218">
        <v>0</v>
      </c>
      <c r="AN90" s="218">
        <v>0</v>
      </c>
      <c r="AO90" s="218">
        <v>5.1510000000000002E-3</v>
      </c>
      <c r="AP90" s="218">
        <v>65.985133000000005</v>
      </c>
      <c r="AQ90" s="218">
        <v>0.64637999999999995</v>
      </c>
      <c r="AR90" s="218">
        <v>0</v>
      </c>
      <c r="AS90" s="218">
        <v>0</v>
      </c>
      <c r="AT90" s="218">
        <v>0</v>
      </c>
      <c r="AU90" s="218">
        <v>2.7130000000000001E-3</v>
      </c>
      <c r="AV90" s="218">
        <v>0</v>
      </c>
      <c r="AW90" s="218">
        <v>0</v>
      </c>
      <c r="AX90" s="218">
        <v>0</v>
      </c>
      <c r="AY90" s="218">
        <v>0.115412</v>
      </c>
      <c r="AZ90" s="218">
        <v>3.7999999999999999E-2</v>
      </c>
      <c r="BA90" s="218">
        <v>0</v>
      </c>
      <c r="BB90" s="218">
        <v>0</v>
      </c>
      <c r="BC90" s="218">
        <v>0</v>
      </c>
      <c r="BD90" s="218">
        <v>0</v>
      </c>
      <c r="BE90" s="218">
        <v>1.1999999999999999E-3</v>
      </c>
      <c r="BF90" s="218">
        <v>0</v>
      </c>
      <c r="BG90" s="218">
        <v>0.29253800000000002</v>
      </c>
      <c r="BH90" s="218">
        <v>2.1137E-2</v>
      </c>
      <c r="BI90" s="218">
        <v>0</v>
      </c>
      <c r="BJ90" s="218">
        <v>0</v>
      </c>
      <c r="BK90" s="218">
        <v>0</v>
      </c>
      <c r="BL90" s="218">
        <v>5.0000000000000001E-3</v>
      </c>
      <c r="BM90" s="218">
        <v>8.1335000000000005E-2</v>
      </c>
      <c r="BN90" s="218">
        <v>4.6829999999999997E-3</v>
      </c>
      <c r="BO90" s="218">
        <v>1.6249999999999999E-3</v>
      </c>
      <c r="BP90" s="218">
        <v>0</v>
      </c>
      <c r="BQ90" s="218">
        <v>0</v>
      </c>
      <c r="BR90" s="218">
        <v>0</v>
      </c>
      <c r="BS90" s="218">
        <v>0.52942999999999996</v>
      </c>
      <c r="BT90" s="218">
        <v>7.2270000000000001E-2</v>
      </c>
      <c r="BU90" s="218">
        <v>6.1975000000000002E-2</v>
      </c>
      <c r="BV90" s="218">
        <v>0</v>
      </c>
      <c r="BW90" s="218">
        <v>1.4026E-2</v>
      </c>
      <c r="BX90" s="218">
        <v>0</v>
      </c>
      <c r="BY90" s="218">
        <v>0</v>
      </c>
      <c r="BZ90" s="218">
        <v>0</v>
      </c>
      <c r="CA90" s="218">
        <v>18.483612999999998</v>
      </c>
      <c r="CB90" s="218">
        <v>0</v>
      </c>
      <c r="CC90" s="218">
        <v>7.0250000000000007E-2</v>
      </c>
      <c r="CD90" s="218">
        <v>2.2734999999999998E-2</v>
      </c>
      <c r="CE90" s="218">
        <v>0</v>
      </c>
      <c r="CF90" s="218">
        <v>0</v>
      </c>
      <c r="CG90" s="218">
        <v>3.4987529999999998</v>
      </c>
      <c r="CH90" s="218">
        <v>7.6442999999999997E-2</v>
      </c>
      <c r="CI90" s="218">
        <v>0.16889799999999999</v>
      </c>
      <c r="CJ90" s="218">
        <v>0</v>
      </c>
      <c r="CK90" s="218">
        <v>1.4528799999999999</v>
      </c>
      <c r="CL90" s="218">
        <v>0</v>
      </c>
      <c r="CM90" s="218">
        <v>0</v>
      </c>
      <c r="CN90" s="218">
        <v>1.9380000000000001E-3</v>
      </c>
      <c r="CO90" s="218">
        <v>0</v>
      </c>
      <c r="CP90" s="218">
        <v>0</v>
      </c>
      <c r="CQ90" s="218">
        <v>0</v>
      </c>
      <c r="CR90" s="218">
        <v>0.48703400000000002</v>
      </c>
      <c r="CS90" s="218">
        <v>1.3500000000000001E-3</v>
      </c>
      <c r="CT90" s="218">
        <v>0</v>
      </c>
      <c r="CU90" s="218">
        <v>7.2764999999999996E-2</v>
      </c>
      <c r="CV90" s="218">
        <v>0.60557499999999997</v>
      </c>
    </row>
    <row r="91" spans="1:100" ht="18" customHeight="1" x14ac:dyDescent="0.5">
      <c r="A91" s="220" t="s">
        <v>159</v>
      </c>
      <c r="B91" s="221" t="s">
        <v>317</v>
      </c>
      <c r="C91" s="217">
        <v>158.93006199999999</v>
      </c>
      <c r="D91" s="217">
        <v>0</v>
      </c>
      <c r="E91" s="217">
        <v>0</v>
      </c>
      <c r="F91" s="217">
        <v>0</v>
      </c>
      <c r="G91" s="217">
        <v>0</v>
      </c>
      <c r="H91" s="217">
        <v>0</v>
      </c>
      <c r="I91" s="217">
        <v>0</v>
      </c>
      <c r="J91" s="217">
        <v>0</v>
      </c>
      <c r="K91" s="217">
        <v>0.131186</v>
      </c>
      <c r="L91" s="217">
        <v>0</v>
      </c>
      <c r="M91" s="217">
        <v>0</v>
      </c>
      <c r="N91" s="217">
        <v>1.1716000000000001E-2</v>
      </c>
      <c r="O91" s="217">
        <v>0</v>
      </c>
      <c r="P91" s="217">
        <v>0</v>
      </c>
      <c r="Q91" s="217">
        <v>0</v>
      </c>
      <c r="R91" s="217">
        <v>2.3999999999999998E-3</v>
      </c>
      <c r="S91" s="217">
        <v>0</v>
      </c>
      <c r="T91" s="217">
        <v>0</v>
      </c>
      <c r="U91" s="217">
        <v>2.8379000000000001E-2</v>
      </c>
      <c r="V91" s="217">
        <v>0</v>
      </c>
      <c r="W91" s="217">
        <v>0.30434699999999998</v>
      </c>
      <c r="X91" s="217">
        <v>0.17644499999999999</v>
      </c>
      <c r="Y91" s="217">
        <v>5.876E-2</v>
      </c>
      <c r="Z91" s="217">
        <v>0</v>
      </c>
      <c r="AA91" s="217">
        <v>0</v>
      </c>
      <c r="AB91" s="217">
        <v>5.2757999999999999E-2</v>
      </c>
      <c r="AC91" s="217">
        <v>0</v>
      </c>
      <c r="AD91" s="217">
        <v>0</v>
      </c>
      <c r="AE91" s="217">
        <v>0</v>
      </c>
      <c r="AF91" s="217">
        <v>1.9000000000000001E-5</v>
      </c>
      <c r="AG91" s="217">
        <v>0</v>
      </c>
      <c r="AH91" s="217">
        <v>0</v>
      </c>
      <c r="AI91" s="217">
        <v>3.8999999999999999E-5</v>
      </c>
      <c r="AJ91" s="217">
        <v>0</v>
      </c>
      <c r="AK91" s="217">
        <v>0</v>
      </c>
      <c r="AL91" s="217">
        <v>0</v>
      </c>
      <c r="AM91" s="217">
        <v>0</v>
      </c>
      <c r="AN91" s="217">
        <v>0</v>
      </c>
      <c r="AO91" s="217">
        <v>2.0000000000000002E-5</v>
      </c>
      <c r="AP91" s="217">
        <v>91.546447000000001</v>
      </c>
      <c r="AQ91" s="217">
        <v>6.3393000000000005E-2</v>
      </c>
      <c r="AR91" s="217">
        <v>0</v>
      </c>
      <c r="AS91" s="217">
        <v>0</v>
      </c>
      <c r="AT91" s="217">
        <v>0</v>
      </c>
      <c r="AU91" s="217">
        <v>0.27881800000000001</v>
      </c>
      <c r="AV91" s="217">
        <v>0</v>
      </c>
      <c r="AW91" s="217">
        <v>0</v>
      </c>
      <c r="AX91" s="217">
        <v>0</v>
      </c>
      <c r="AY91" s="217">
        <v>0</v>
      </c>
      <c r="AZ91" s="217">
        <v>1.495E-2</v>
      </c>
      <c r="BA91" s="217">
        <v>0</v>
      </c>
      <c r="BB91" s="217">
        <v>0.48217500000000002</v>
      </c>
      <c r="BC91" s="217">
        <v>0</v>
      </c>
      <c r="BD91" s="217">
        <v>0</v>
      </c>
      <c r="BE91" s="217">
        <v>1.3754500000000001</v>
      </c>
      <c r="BF91" s="217">
        <v>0</v>
      </c>
      <c r="BG91" s="217">
        <v>0</v>
      </c>
      <c r="BH91" s="217">
        <v>0.33053700000000003</v>
      </c>
      <c r="BI91" s="217">
        <v>0</v>
      </c>
      <c r="BJ91" s="217">
        <v>0</v>
      </c>
      <c r="BK91" s="217">
        <v>0</v>
      </c>
      <c r="BL91" s="217">
        <v>0</v>
      </c>
      <c r="BM91" s="217">
        <v>0</v>
      </c>
      <c r="BN91" s="217">
        <v>0</v>
      </c>
      <c r="BO91" s="217">
        <v>0</v>
      </c>
      <c r="BP91" s="217">
        <v>0</v>
      </c>
      <c r="BQ91" s="217">
        <v>0</v>
      </c>
      <c r="BR91" s="217">
        <v>0</v>
      </c>
      <c r="BS91" s="217">
        <v>9.9400000000000009E-4</v>
      </c>
      <c r="BT91" s="217">
        <v>9.8624000000000003E-2</v>
      </c>
      <c r="BU91" s="217">
        <v>0</v>
      </c>
      <c r="BV91" s="217">
        <v>8.0520999999999995E-2</v>
      </c>
      <c r="BW91" s="217">
        <v>0</v>
      </c>
      <c r="BX91" s="217">
        <v>3.6232700000000002</v>
      </c>
      <c r="BY91" s="217">
        <v>0</v>
      </c>
      <c r="BZ91" s="217">
        <v>0</v>
      </c>
      <c r="CA91" s="217">
        <v>9.5063999999999996E-2</v>
      </c>
      <c r="CB91" s="217">
        <v>0</v>
      </c>
      <c r="CC91" s="217">
        <v>0</v>
      </c>
      <c r="CD91" s="217">
        <v>0</v>
      </c>
      <c r="CE91" s="217">
        <v>0</v>
      </c>
      <c r="CF91" s="217">
        <v>4.0980000000000001E-3</v>
      </c>
      <c r="CG91" s="217">
        <v>6.4899999999999995E-4</v>
      </c>
      <c r="CH91" s="217">
        <v>6.1421299999999999</v>
      </c>
      <c r="CI91" s="217">
        <v>5.3815330000000001</v>
      </c>
      <c r="CJ91" s="217">
        <v>0</v>
      </c>
      <c r="CK91" s="217">
        <v>0.65549999999999997</v>
      </c>
      <c r="CL91" s="217">
        <v>1.1628700000000001</v>
      </c>
      <c r="CM91" s="217">
        <v>0.18909400000000001</v>
      </c>
      <c r="CN91" s="217">
        <v>3.0695229999999998</v>
      </c>
      <c r="CO91" s="217">
        <v>0</v>
      </c>
      <c r="CP91" s="217">
        <v>0</v>
      </c>
      <c r="CQ91" s="217">
        <v>0</v>
      </c>
      <c r="CR91" s="217">
        <v>0.20000200000000001</v>
      </c>
      <c r="CS91" s="217">
        <v>0</v>
      </c>
      <c r="CT91" s="217">
        <v>0</v>
      </c>
      <c r="CU91" s="217">
        <v>43.335957999999998</v>
      </c>
      <c r="CV91" s="217">
        <v>3.2391000000000003E-2</v>
      </c>
    </row>
    <row r="92" spans="1:100" ht="18" customHeight="1" x14ac:dyDescent="0.5">
      <c r="A92" s="222" t="s">
        <v>199</v>
      </c>
      <c r="B92" s="223" t="s">
        <v>300</v>
      </c>
      <c r="C92" s="218">
        <v>144.279899</v>
      </c>
      <c r="D92" s="218">
        <v>3.8517000000000003E-2</v>
      </c>
      <c r="E92" s="218">
        <v>0</v>
      </c>
      <c r="F92" s="218">
        <v>0</v>
      </c>
      <c r="G92" s="218">
        <v>0</v>
      </c>
      <c r="H92" s="218">
        <v>0</v>
      </c>
      <c r="I92" s="218">
        <v>0</v>
      </c>
      <c r="J92" s="218">
        <v>0</v>
      </c>
      <c r="K92" s="218">
        <v>1.0540020000000001</v>
      </c>
      <c r="L92" s="218">
        <v>0</v>
      </c>
      <c r="M92" s="218">
        <v>0</v>
      </c>
      <c r="N92" s="218">
        <v>1.1716000000000001E-2</v>
      </c>
      <c r="O92" s="218">
        <v>0</v>
      </c>
      <c r="P92" s="218">
        <v>0</v>
      </c>
      <c r="Q92" s="218">
        <v>0</v>
      </c>
      <c r="R92" s="218">
        <v>0</v>
      </c>
      <c r="S92" s="218">
        <v>0</v>
      </c>
      <c r="T92" s="218">
        <v>0</v>
      </c>
      <c r="U92" s="218">
        <v>0</v>
      </c>
      <c r="V92" s="218">
        <v>0</v>
      </c>
      <c r="W92" s="218">
        <v>3.4638000000000002E-2</v>
      </c>
      <c r="X92" s="218">
        <v>0</v>
      </c>
      <c r="Y92" s="218">
        <v>0.10631500000000001</v>
      </c>
      <c r="Z92" s="218">
        <v>0</v>
      </c>
      <c r="AA92" s="218">
        <v>0</v>
      </c>
      <c r="AB92" s="218">
        <v>0</v>
      </c>
      <c r="AC92" s="218">
        <v>0</v>
      </c>
      <c r="AD92" s="218">
        <v>0</v>
      </c>
      <c r="AE92" s="218">
        <v>0</v>
      </c>
      <c r="AF92" s="218">
        <v>0</v>
      </c>
      <c r="AG92" s="218">
        <v>0.51713600000000004</v>
      </c>
      <c r="AH92" s="218">
        <v>0</v>
      </c>
      <c r="AI92" s="218">
        <v>0.59633499999999995</v>
      </c>
      <c r="AJ92" s="218">
        <v>0.180201</v>
      </c>
      <c r="AK92" s="218">
        <v>0</v>
      </c>
      <c r="AL92" s="218">
        <v>0</v>
      </c>
      <c r="AM92" s="218">
        <v>0</v>
      </c>
      <c r="AN92" s="218">
        <v>0</v>
      </c>
      <c r="AO92" s="218">
        <v>0</v>
      </c>
      <c r="AP92" s="218">
        <v>33.065165</v>
      </c>
      <c r="AQ92" s="218">
        <v>0.90546400000000005</v>
      </c>
      <c r="AR92" s="218">
        <v>0</v>
      </c>
      <c r="AS92" s="218">
        <v>0</v>
      </c>
      <c r="AT92" s="218">
        <v>0</v>
      </c>
      <c r="AU92" s="218">
        <v>0</v>
      </c>
      <c r="AV92" s="218">
        <v>0</v>
      </c>
      <c r="AW92" s="218">
        <v>0</v>
      </c>
      <c r="AX92" s="218">
        <v>0</v>
      </c>
      <c r="AY92" s="218">
        <v>6.4999999999999997E-4</v>
      </c>
      <c r="AZ92" s="218">
        <v>0</v>
      </c>
      <c r="BA92" s="218">
        <v>0</v>
      </c>
      <c r="BB92" s="218">
        <v>0</v>
      </c>
      <c r="BC92" s="218">
        <v>0</v>
      </c>
      <c r="BD92" s="218">
        <v>0</v>
      </c>
      <c r="BE92" s="218">
        <v>3.192285</v>
      </c>
      <c r="BF92" s="218">
        <v>0</v>
      </c>
      <c r="BG92" s="218">
        <v>0</v>
      </c>
      <c r="BH92" s="218">
        <v>0</v>
      </c>
      <c r="BI92" s="218">
        <v>0</v>
      </c>
      <c r="BJ92" s="218">
        <v>0</v>
      </c>
      <c r="BK92" s="218">
        <v>0</v>
      </c>
      <c r="BL92" s="218">
        <v>0</v>
      </c>
      <c r="BM92" s="218">
        <v>0</v>
      </c>
      <c r="BN92" s="218">
        <v>0</v>
      </c>
      <c r="BO92" s="218">
        <v>0</v>
      </c>
      <c r="BP92" s="218">
        <v>0</v>
      </c>
      <c r="BQ92" s="218">
        <v>0</v>
      </c>
      <c r="BR92" s="218">
        <v>0</v>
      </c>
      <c r="BS92" s="218">
        <v>4.1843999999999999E-2</v>
      </c>
      <c r="BT92" s="218">
        <v>1.7350000000000001E-2</v>
      </c>
      <c r="BU92" s="218">
        <v>0.921852</v>
      </c>
      <c r="BV92" s="218">
        <v>0.46447500000000003</v>
      </c>
      <c r="BW92" s="218">
        <v>0</v>
      </c>
      <c r="BX92" s="218">
        <v>0</v>
      </c>
      <c r="BY92" s="218">
        <v>0</v>
      </c>
      <c r="BZ92" s="218">
        <v>0</v>
      </c>
      <c r="CA92" s="218">
        <v>1.5583E-2</v>
      </c>
      <c r="CB92" s="218">
        <v>0</v>
      </c>
      <c r="CC92" s="218">
        <v>0</v>
      </c>
      <c r="CD92" s="218">
        <v>0</v>
      </c>
      <c r="CE92" s="218">
        <v>0</v>
      </c>
      <c r="CF92" s="218">
        <v>0</v>
      </c>
      <c r="CG92" s="218">
        <v>0</v>
      </c>
      <c r="CH92" s="218">
        <v>70.829410999999993</v>
      </c>
      <c r="CI92" s="218">
        <v>10.275679</v>
      </c>
      <c r="CJ92" s="218">
        <v>11.625023000000001</v>
      </c>
      <c r="CK92" s="218">
        <v>0</v>
      </c>
      <c r="CL92" s="218">
        <v>5.125629</v>
      </c>
      <c r="CM92" s="218">
        <v>0</v>
      </c>
      <c r="CN92" s="218">
        <v>4.0894300000000001</v>
      </c>
      <c r="CO92" s="218">
        <v>0.72484599999999999</v>
      </c>
      <c r="CP92" s="218">
        <v>0</v>
      </c>
      <c r="CQ92" s="218">
        <v>0</v>
      </c>
      <c r="CR92" s="218">
        <v>0</v>
      </c>
      <c r="CS92" s="218">
        <v>0.28878900000000002</v>
      </c>
      <c r="CT92" s="218">
        <v>0</v>
      </c>
      <c r="CU92" s="218">
        <v>0</v>
      </c>
      <c r="CV92" s="218">
        <v>0.15756200000000001</v>
      </c>
    </row>
    <row r="93" spans="1:100" ht="18" customHeight="1" x14ac:dyDescent="0.5">
      <c r="A93" s="220" t="s">
        <v>63</v>
      </c>
      <c r="B93" s="221" t="s">
        <v>314</v>
      </c>
      <c r="C93" s="217">
        <v>135.17213899999999</v>
      </c>
      <c r="D93" s="217">
        <v>0</v>
      </c>
      <c r="E93" s="217">
        <v>0</v>
      </c>
      <c r="F93" s="217">
        <v>0</v>
      </c>
      <c r="G93" s="217">
        <v>0</v>
      </c>
      <c r="H93" s="217">
        <v>0</v>
      </c>
      <c r="I93" s="217">
        <v>0</v>
      </c>
      <c r="J93" s="217">
        <v>0</v>
      </c>
      <c r="K93" s="217">
        <v>2.7639E-2</v>
      </c>
      <c r="L93" s="217">
        <v>0.71831999999999996</v>
      </c>
      <c r="M93" s="217">
        <v>0</v>
      </c>
      <c r="N93" s="217">
        <v>0</v>
      </c>
      <c r="O93" s="217">
        <v>0</v>
      </c>
      <c r="P93" s="217">
        <v>0</v>
      </c>
      <c r="Q93" s="217">
        <v>0</v>
      </c>
      <c r="R93" s="217">
        <v>0</v>
      </c>
      <c r="S93" s="217">
        <v>0</v>
      </c>
      <c r="T93" s="217">
        <v>0</v>
      </c>
      <c r="U93" s="217">
        <v>0</v>
      </c>
      <c r="V93" s="217">
        <v>0</v>
      </c>
      <c r="W93" s="217">
        <v>0</v>
      </c>
      <c r="X93" s="217">
        <v>0</v>
      </c>
      <c r="Y93" s="217">
        <v>0</v>
      </c>
      <c r="Z93" s="217">
        <v>0</v>
      </c>
      <c r="AA93" s="217">
        <v>0</v>
      </c>
      <c r="AB93" s="217">
        <v>0.15311900000000001</v>
      </c>
      <c r="AC93" s="217">
        <v>33.106572</v>
      </c>
      <c r="AD93" s="217">
        <v>0</v>
      </c>
      <c r="AE93" s="217">
        <v>0</v>
      </c>
      <c r="AF93" s="217">
        <v>0</v>
      </c>
      <c r="AG93" s="217">
        <v>0</v>
      </c>
      <c r="AH93" s="217">
        <v>0</v>
      </c>
      <c r="AI93" s="217">
        <v>0</v>
      </c>
      <c r="AJ93" s="217">
        <v>0</v>
      </c>
      <c r="AK93" s="217">
        <v>0</v>
      </c>
      <c r="AL93" s="217">
        <v>0</v>
      </c>
      <c r="AM93" s="217">
        <v>0</v>
      </c>
      <c r="AN93" s="217">
        <v>0</v>
      </c>
      <c r="AO93" s="217">
        <v>5.1207000000000003</v>
      </c>
      <c r="AP93" s="217">
        <v>94.896170999999995</v>
      </c>
      <c r="AQ93" s="217">
        <v>1.117926</v>
      </c>
      <c r="AR93" s="217">
        <v>0</v>
      </c>
      <c r="AS93" s="217">
        <v>0</v>
      </c>
      <c r="AT93" s="217">
        <v>0</v>
      </c>
      <c r="AU93" s="217">
        <v>0</v>
      </c>
      <c r="AV93" s="217">
        <v>0</v>
      </c>
      <c r="AW93" s="217">
        <v>0</v>
      </c>
      <c r="AX93" s="217">
        <v>0</v>
      </c>
      <c r="AY93" s="217">
        <v>0</v>
      </c>
      <c r="AZ93" s="217">
        <v>0</v>
      </c>
      <c r="BA93" s="217">
        <v>0</v>
      </c>
      <c r="BB93" s="217">
        <v>0</v>
      </c>
      <c r="BC93" s="217">
        <v>0</v>
      </c>
      <c r="BD93" s="217">
        <v>0</v>
      </c>
      <c r="BE93" s="217">
        <v>0</v>
      </c>
      <c r="BF93" s="217">
        <v>0</v>
      </c>
      <c r="BG93" s="217">
        <v>0</v>
      </c>
      <c r="BH93" s="217">
        <v>0</v>
      </c>
      <c r="BI93" s="217">
        <v>0</v>
      </c>
      <c r="BJ93" s="217">
        <v>0</v>
      </c>
      <c r="BK93" s="217">
        <v>0</v>
      </c>
      <c r="BL93" s="217">
        <v>0</v>
      </c>
      <c r="BM93" s="217">
        <v>0</v>
      </c>
      <c r="BN93" s="217">
        <v>0</v>
      </c>
      <c r="BO93" s="217">
        <v>0</v>
      </c>
      <c r="BP93" s="217">
        <v>0</v>
      </c>
      <c r="BQ93" s="217">
        <v>0</v>
      </c>
      <c r="BR93" s="217">
        <v>0</v>
      </c>
      <c r="BS93" s="217">
        <v>0</v>
      </c>
      <c r="BT93" s="217">
        <v>2.3394999999999999E-2</v>
      </c>
      <c r="BU93" s="217">
        <v>0</v>
      </c>
      <c r="BV93" s="217">
        <v>0</v>
      </c>
      <c r="BW93" s="217">
        <v>0</v>
      </c>
      <c r="BX93" s="217">
        <v>0</v>
      </c>
      <c r="BY93" s="217">
        <v>0</v>
      </c>
      <c r="BZ93" s="217">
        <v>0</v>
      </c>
      <c r="CA93" s="217">
        <v>0</v>
      </c>
      <c r="CB93" s="217">
        <v>0</v>
      </c>
      <c r="CC93" s="217">
        <v>0</v>
      </c>
      <c r="CD93" s="217">
        <v>0</v>
      </c>
      <c r="CE93" s="217">
        <v>0</v>
      </c>
      <c r="CF93" s="217">
        <v>0</v>
      </c>
      <c r="CG93" s="217">
        <v>0</v>
      </c>
      <c r="CH93" s="217">
        <v>0</v>
      </c>
      <c r="CI93" s="217">
        <v>0</v>
      </c>
      <c r="CJ93" s="217">
        <v>0</v>
      </c>
      <c r="CK93" s="217">
        <v>0</v>
      </c>
      <c r="CL93" s="217">
        <v>0</v>
      </c>
      <c r="CM93" s="217">
        <v>0</v>
      </c>
      <c r="CN93" s="217">
        <v>0</v>
      </c>
      <c r="CO93" s="217">
        <v>0</v>
      </c>
      <c r="CP93" s="217">
        <v>0</v>
      </c>
      <c r="CQ93" s="217">
        <v>0</v>
      </c>
      <c r="CR93" s="217">
        <v>0</v>
      </c>
      <c r="CS93" s="217">
        <v>0</v>
      </c>
      <c r="CT93" s="217">
        <v>0</v>
      </c>
      <c r="CU93" s="217">
        <v>0</v>
      </c>
      <c r="CV93" s="217">
        <v>8.2959999999999996E-3</v>
      </c>
    </row>
    <row r="94" spans="1:100" ht="18" customHeight="1" x14ac:dyDescent="0.5">
      <c r="A94" s="222" t="s">
        <v>78</v>
      </c>
      <c r="B94" s="223" t="s">
        <v>318</v>
      </c>
      <c r="C94" s="218">
        <v>132.16007500000001</v>
      </c>
      <c r="D94" s="218">
        <v>2.9999999999999997E-4</v>
      </c>
      <c r="E94" s="218">
        <v>0</v>
      </c>
      <c r="F94" s="218">
        <v>0</v>
      </c>
      <c r="G94" s="218">
        <v>0</v>
      </c>
      <c r="H94" s="218">
        <v>0</v>
      </c>
      <c r="I94" s="218">
        <v>0</v>
      </c>
      <c r="J94" s="218">
        <v>0</v>
      </c>
      <c r="K94" s="218">
        <v>1.127748</v>
      </c>
      <c r="L94" s="218">
        <v>0</v>
      </c>
      <c r="M94" s="218">
        <v>0</v>
      </c>
      <c r="N94" s="218">
        <v>0</v>
      </c>
      <c r="O94" s="218">
        <v>0</v>
      </c>
      <c r="P94" s="218">
        <v>0</v>
      </c>
      <c r="Q94" s="218">
        <v>0</v>
      </c>
      <c r="R94" s="218">
        <v>0</v>
      </c>
      <c r="S94" s="218">
        <v>0</v>
      </c>
      <c r="T94" s="218">
        <v>0</v>
      </c>
      <c r="U94" s="218">
        <v>0</v>
      </c>
      <c r="V94" s="218">
        <v>0</v>
      </c>
      <c r="W94" s="218">
        <v>0</v>
      </c>
      <c r="X94" s="218">
        <v>0</v>
      </c>
      <c r="Y94" s="218">
        <v>0.10584</v>
      </c>
      <c r="Z94" s="218">
        <v>0</v>
      </c>
      <c r="AA94" s="218">
        <v>0</v>
      </c>
      <c r="AB94" s="218">
        <v>0</v>
      </c>
      <c r="AC94" s="218">
        <v>0</v>
      </c>
      <c r="AD94" s="218">
        <v>0</v>
      </c>
      <c r="AE94" s="218">
        <v>0</v>
      </c>
      <c r="AF94" s="218">
        <v>0</v>
      </c>
      <c r="AG94" s="218">
        <v>0</v>
      </c>
      <c r="AH94" s="218">
        <v>0</v>
      </c>
      <c r="AI94" s="218">
        <v>0</v>
      </c>
      <c r="AJ94" s="218">
        <v>0.54151899999999997</v>
      </c>
      <c r="AK94" s="218">
        <v>0</v>
      </c>
      <c r="AL94" s="218">
        <v>0</v>
      </c>
      <c r="AM94" s="218">
        <v>0</v>
      </c>
      <c r="AN94" s="218">
        <v>0</v>
      </c>
      <c r="AO94" s="218">
        <v>3.9800000000000002E-4</v>
      </c>
      <c r="AP94" s="218">
        <v>69.551365000000004</v>
      </c>
      <c r="AQ94" s="218">
        <v>0</v>
      </c>
      <c r="AR94" s="218">
        <v>0</v>
      </c>
      <c r="AS94" s="218">
        <v>0</v>
      </c>
      <c r="AT94" s="218">
        <v>0</v>
      </c>
      <c r="AU94" s="218">
        <v>0</v>
      </c>
      <c r="AV94" s="218">
        <v>0</v>
      </c>
      <c r="AW94" s="218">
        <v>0</v>
      </c>
      <c r="AX94" s="218">
        <v>0</v>
      </c>
      <c r="AY94" s="218">
        <v>0</v>
      </c>
      <c r="AZ94" s="218">
        <v>0</v>
      </c>
      <c r="BA94" s="218">
        <v>0</v>
      </c>
      <c r="BB94" s="218">
        <v>0</v>
      </c>
      <c r="BC94" s="218">
        <v>0</v>
      </c>
      <c r="BD94" s="218">
        <v>0</v>
      </c>
      <c r="BE94" s="218">
        <v>0</v>
      </c>
      <c r="BF94" s="218">
        <v>0</v>
      </c>
      <c r="BG94" s="218">
        <v>0.61603300000000005</v>
      </c>
      <c r="BH94" s="218">
        <v>0</v>
      </c>
      <c r="BI94" s="218">
        <v>0</v>
      </c>
      <c r="BJ94" s="218">
        <v>0</v>
      </c>
      <c r="BK94" s="218">
        <v>0</v>
      </c>
      <c r="BL94" s="218">
        <v>0</v>
      </c>
      <c r="BM94" s="218">
        <v>0</v>
      </c>
      <c r="BN94" s="218">
        <v>5.2170000000000003E-3</v>
      </c>
      <c r="BO94" s="218">
        <v>0</v>
      </c>
      <c r="BP94" s="218">
        <v>0</v>
      </c>
      <c r="BQ94" s="218">
        <v>0</v>
      </c>
      <c r="BR94" s="218">
        <v>0</v>
      </c>
      <c r="BS94" s="218">
        <v>0</v>
      </c>
      <c r="BT94" s="218">
        <v>0</v>
      </c>
      <c r="BU94" s="218">
        <v>1.1135029999999999</v>
      </c>
      <c r="BV94" s="218">
        <v>0</v>
      </c>
      <c r="BW94" s="218">
        <v>0</v>
      </c>
      <c r="BX94" s="218">
        <v>0.103385</v>
      </c>
      <c r="BY94" s="218">
        <v>0</v>
      </c>
      <c r="BZ94" s="218">
        <v>0</v>
      </c>
      <c r="CA94" s="218">
        <v>42.184542999999998</v>
      </c>
      <c r="CB94" s="218">
        <v>0</v>
      </c>
      <c r="CC94" s="218">
        <v>0</v>
      </c>
      <c r="CD94" s="218">
        <v>0</v>
      </c>
      <c r="CE94" s="218">
        <v>0</v>
      </c>
      <c r="CF94" s="218">
        <v>6.594E-3</v>
      </c>
      <c r="CG94" s="218">
        <v>4.4999999999999997E-3</v>
      </c>
      <c r="CH94" s="218">
        <v>1.4149369999999999</v>
      </c>
      <c r="CI94" s="218">
        <v>14.269693999999999</v>
      </c>
      <c r="CJ94" s="218">
        <v>0</v>
      </c>
      <c r="CK94" s="218">
        <v>0.68299299999999996</v>
      </c>
      <c r="CL94" s="218">
        <v>0</v>
      </c>
      <c r="CM94" s="218">
        <v>0</v>
      </c>
      <c r="CN94" s="218">
        <v>0.31684099999999998</v>
      </c>
      <c r="CO94" s="218">
        <v>0</v>
      </c>
      <c r="CP94" s="218">
        <v>0</v>
      </c>
      <c r="CQ94" s="218">
        <v>0</v>
      </c>
      <c r="CR94" s="218">
        <v>9.8665000000000003E-2</v>
      </c>
      <c r="CS94" s="218">
        <v>0</v>
      </c>
      <c r="CT94" s="218">
        <v>0</v>
      </c>
      <c r="CU94" s="218">
        <v>0</v>
      </c>
      <c r="CV94" s="218">
        <v>1.6E-2</v>
      </c>
    </row>
    <row r="95" spans="1:100" ht="18" customHeight="1" x14ac:dyDescent="0.5">
      <c r="A95" s="220" t="s">
        <v>68</v>
      </c>
      <c r="B95" s="221" t="s">
        <v>335</v>
      </c>
      <c r="C95" s="217">
        <v>127.097922</v>
      </c>
      <c r="D95" s="217">
        <v>0</v>
      </c>
      <c r="E95" s="217">
        <v>7.2</v>
      </c>
      <c r="F95" s="217">
        <v>0</v>
      </c>
      <c r="G95" s="217">
        <v>40.958813999999997</v>
      </c>
      <c r="H95" s="217">
        <v>0</v>
      </c>
      <c r="I95" s="217">
        <v>0</v>
      </c>
      <c r="J95" s="217">
        <v>0</v>
      </c>
      <c r="K95" s="217">
        <v>0.37251099999999998</v>
      </c>
      <c r="L95" s="217">
        <v>0.20169999999999999</v>
      </c>
      <c r="M95" s="217">
        <v>1.6215E-2</v>
      </c>
      <c r="N95" s="217">
        <v>8.7870000000000004E-2</v>
      </c>
      <c r="O95" s="217">
        <v>0</v>
      </c>
      <c r="P95" s="217">
        <v>8.4600000000000005E-3</v>
      </c>
      <c r="Q95" s="217">
        <v>0</v>
      </c>
      <c r="R95" s="217">
        <v>3.2799999999999999E-3</v>
      </c>
      <c r="S95" s="217">
        <v>0</v>
      </c>
      <c r="T95" s="217">
        <v>9.2200000000000008E-3</v>
      </c>
      <c r="U95" s="217">
        <v>0</v>
      </c>
      <c r="V95" s="217">
        <v>1.4619040000000001</v>
      </c>
      <c r="W95" s="217">
        <v>0.447909</v>
      </c>
      <c r="X95" s="217">
        <v>0.59700299999999995</v>
      </c>
      <c r="Y95" s="217">
        <v>1.06684</v>
      </c>
      <c r="Z95" s="217">
        <v>0</v>
      </c>
      <c r="AA95" s="217">
        <v>0</v>
      </c>
      <c r="AB95" s="217">
        <v>11.643200999999999</v>
      </c>
      <c r="AC95" s="217">
        <v>0</v>
      </c>
      <c r="AD95" s="217">
        <v>9.5144000000000006E-2</v>
      </c>
      <c r="AE95" s="217">
        <v>0</v>
      </c>
      <c r="AF95" s="217">
        <v>0.54300000000000004</v>
      </c>
      <c r="AG95" s="217">
        <v>0</v>
      </c>
      <c r="AH95" s="217">
        <v>0</v>
      </c>
      <c r="AI95" s="217">
        <v>2.7202500000000001</v>
      </c>
      <c r="AJ95" s="217">
        <v>0.40190199999999998</v>
      </c>
      <c r="AK95" s="217">
        <v>7.3470000000000002E-3</v>
      </c>
      <c r="AL95" s="217">
        <v>0</v>
      </c>
      <c r="AM95" s="217">
        <v>0</v>
      </c>
      <c r="AN95" s="217">
        <v>0</v>
      </c>
      <c r="AO95" s="217">
        <v>0</v>
      </c>
      <c r="AP95" s="217">
        <v>33.41319</v>
      </c>
      <c r="AQ95" s="217">
        <v>0</v>
      </c>
      <c r="AR95" s="217">
        <v>0</v>
      </c>
      <c r="AS95" s="217">
        <v>0</v>
      </c>
      <c r="AT95" s="217">
        <v>0</v>
      </c>
      <c r="AU95" s="217">
        <v>3.4499999999999999E-3</v>
      </c>
      <c r="AV95" s="217">
        <v>0</v>
      </c>
      <c r="AW95" s="217">
        <v>0</v>
      </c>
      <c r="AX95" s="217">
        <v>0</v>
      </c>
      <c r="AY95" s="217">
        <v>19.227767</v>
      </c>
      <c r="AZ95" s="217">
        <v>1.5E-3</v>
      </c>
      <c r="BA95" s="217">
        <v>0</v>
      </c>
      <c r="BB95" s="217">
        <v>0</v>
      </c>
      <c r="BC95" s="217">
        <v>0</v>
      </c>
      <c r="BD95" s="217">
        <v>0</v>
      </c>
      <c r="BE95" s="217">
        <v>0.174869</v>
      </c>
      <c r="BF95" s="217">
        <v>0</v>
      </c>
      <c r="BG95" s="217">
        <v>0.36330899999999999</v>
      </c>
      <c r="BH95" s="217">
        <v>4.8786000000000003E-2</v>
      </c>
      <c r="BI95" s="217">
        <v>0</v>
      </c>
      <c r="BJ95" s="217">
        <v>0</v>
      </c>
      <c r="BK95" s="217">
        <v>0</v>
      </c>
      <c r="BL95" s="217">
        <v>0</v>
      </c>
      <c r="BM95" s="217">
        <v>1.949638</v>
      </c>
      <c r="BN95" s="217">
        <v>0</v>
      </c>
      <c r="BO95" s="217">
        <v>0</v>
      </c>
      <c r="BP95" s="217">
        <v>0</v>
      </c>
      <c r="BQ95" s="217">
        <v>0</v>
      </c>
      <c r="BR95" s="217">
        <v>0</v>
      </c>
      <c r="BS95" s="217">
        <v>0.165632</v>
      </c>
      <c r="BT95" s="217">
        <v>0</v>
      </c>
      <c r="BU95" s="217">
        <v>0</v>
      </c>
      <c r="BV95" s="217">
        <v>0</v>
      </c>
      <c r="BW95" s="217">
        <v>0</v>
      </c>
      <c r="BX95" s="217">
        <v>1.55E-2</v>
      </c>
      <c r="BY95" s="217">
        <v>0</v>
      </c>
      <c r="BZ95" s="217">
        <v>0</v>
      </c>
      <c r="CA95" s="217">
        <v>5.7303E-2</v>
      </c>
      <c r="CB95" s="217">
        <v>0</v>
      </c>
      <c r="CC95" s="217">
        <v>3.5999999999999997E-2</v>
      </c>
      <c r="CD95" s="217">
        <v>1.9019999999999999E-2</v>
      </c>
      <c r="CE95" s="217">
        <v>0</v>
      </c>
      <c r="CF95" s="217">
        <v>0</v>
      </c>
      <c r="CG95" s="217">
        <v>2.4500000000000001E-2</v>
      </c>
      <c r="CH95" s="217">
        <v>0.326158</v>
      </c>
      <c r="CI95" s="217">
        <v>0.121452</v>
      </c>
      <c r="CJ95" s="217">
        <v>0</v>
      </c>
      <c r="CK95" s="217">
        <v>2.5666500000000001</v>
      </c>
      <c r="CL95" s="217">
        <v>0</v>
      </c>
      <c r="CM95" s="217">
        <v>0</v>
      </c>
      <c r="CN95" s="217">
        <v>0.40104600000000001</v>
      </c>
      <c r="CO95" s="217">
        <v>0.118173</v>
      </c>
      <c r="CP95" s="217">
        <v>0</v>
      </c>
      <c r="CQ95" s="217">
        <v>0</v>
      </c>
      <c r="CR95" s="217">
        <v>7.9117000000000007E-2</v>
      </c>
      <c r="CS95" s="217">
        <v>0</v>
      </c>
      <c r="CT95" s="217">
        <v>0</v>
      </c>
      <c r="CU95" s="217">
        <v>0</v>
      </c>
      <c r="CV95" s="217">
        <v>0.142292</v>
      </c>
    </row>
    <row r="96" spans="1:100" ht="18" customHeight="1" x14ac:dyDescent="0.5">
      <c r="A96" s="222" t="s">
        <v>69</v>
      </c>
      <c r="B96" s="223" t="s">
        <v>320</v>
      </c>
      <c r="C96" s="218">
        <v>125.271023</v>
      </c>
      <c r="D96" s="218">
        <v>0</v>
      </c>
      <c r="E96" s="218">
        <v>0</v>
      </c>
      <c r="F96" s="218">
        <v>0</v>
      </c>
      <c r="G96" s="218">
        <v>18.782896000000001</v>
      </c>
      <c r="H96" s="218">
        <v>0</v>
      </c>
      <c r="I96" s="218">
        <v>0</v>
      </c>
      <c r="J96" s="218">
        <v>0</v>
      </c>
      <c r="K96" s="218">
        <v>27.944880999999999</v>
      </c>
      <c r="L96" s="218">
        <v>0</v>
      </c>
      <c r="M96" s="218">
        <v>1.35E-2</v>
      </c>
      <c r="N96" s="218">
        <v>8.7870000000000004E-2</v>
      </c>
      <c r="O96" s="218">
        <v>0</v>
      </c>
      <c r="P96" s="218">
        <v>0</v>
      </c>
      <c r="Q96" s="218">
        <v>0</v>
      </c>
      <c r="R96" s="218">
        <v>0.56093599999999999</v>
      </c>
      <c r="S96" s="218">
        <v>0</v>
      </c>
      <c r="T96" s="218">
        <v>6.9693769999999997</v>
      </c>
      <c r="U96" s="218">
        <v>0</v>
      </c>
      <c r="V96" s="218">
        <v>8.2766179999999991</v>
      </c>
      <c r="W96" s="218">
        <v>10.534727</v>
      </c>
      <c r="X96" s="218">
        <v>0.13767499999999999</v>
      </c>
      <c r="Y96" s="218">
        <v>3.5713210000000002</v>
      </c>
      <c r="Z96" s="218">
        <v>0</v>
      </c>
      <c r="AA96" s="218">
        <v>0.78029999999999999</v>
      </c>
      <c r="AB96" s="218">
        <v>1.8118430000000001</v>
      </c>
      <c r="AC96" s="218">
        <v>0</v>
      </c>
      <c r="AD96" s="218">
        <v>3.5870579999999999</v>
      </c>
      <c r="AE96" s="218">
        <v>0.69463200000000003</v>
      </c>
      <c r="AF96" s="218">
        <v>0</v>
      </c>
      <c r="AG96" s="218">
        <v>2.8823120000000002</v>
      </c>
      <c r="AH96" s="218">
        <v>0.1212</v>
      </c>
      <c r="AI96" s="218">
        <v>4.6342910000000002</v>
      </c>
      <c r="AJ96" s="218">
        <v>0.27093899999999999</v>
      </c>
      <c r="AK96" s="218">
        <v>1.0600350000000001</v>
      </c>
      <c r="AL96" s="218">
        <v>6.4099999999999999E-3</v>
      </c>
      <c r="AM96" s="218">
        <v>0</v>
      </c>
      <c r="AN96" s="218">
        <v>0</v>
      </c>
      <c r="AO96" s="218">
        <v>0.70782100000000003</v>
      </c>
      <c r="AP96" s="218">
        <v>11.399258</v>
      </c>
      <c r="AQ96" s="218">
        <v>5.2900000000000004E-3</v>
      </c>
      <c r="AR96" s="218">
        <v>0</v>
      </c>
      <c r="AS96" s="218">
        <v>0</v>
      </c>
      <c r="AT96" s="218">
        <v>0</v>
      </c>
      <c r="AU96" s="218">
        <v>1.3107000000000001E-2</v>
      </c>
      <c r="AV96" s="218">
        <v>0</v>
      </c>
      <c r="AW96" s="218">
        <v>0</v>
      </c>
      <c r="AX96" s="218">
        <v>0</v>
      </c>
      <c r="AY96" s="218">
        <v>7.5799999999999999E-3</v>
      </c>
      <c r="AZ96" s="218">
        <v>7.1499999999999994E-2</v>
      </c>
      <c r="BA96" s="218">
        <v>0</v>
      </c>
      <c r="BB96" s="218">
        <v>0</v>
      </c>
      <c r="BC96" s="218">
        <v>0</v>
      </c>
      <c r="BD96" s="218">
        <v>2.4390000000000002E-3</v>
      </c>
      <c r="BE96" s="218">
        <v>2.852E-2</v>
      </c>
      <c r="BF96" s="218">
        <v>0</v>
      </c>
      <c r="BG96" s="218">
        <v>0.19403999999999999</v>
      </c>
      <c r="BH96" s="218">
        <v>0.394955</v>
      </c>
      <c r="BI96" s="218">
        <v>0</v>
      </c>
      <c r="BJ96" s="218">
        <v>0</v>
      </c>
      <c r="BK96" s="218">
        <v>0</v>
      </c>
      <c r="BL96" s="218">
        <v>0.16755</v>
      </c>
      <c r="BM96" s="218">
        <v>0.51209499999999997</v>
      </c>
      <c r="BN96" s="218">
        <v>2.4240000000000001E-2</v>
      </c>
      <c r="BO96" s="218">
        <v>1.0175E-2</v>
      </c>
      <c r="BP96" s="218">
        <v>0</v>
      </c>
      <c r="BQ96" s="218">
        <v>0</v>
      </c>
      <c r="BR96" s="218">
        <v>0</v>
      </c>
      <c r="BS96" s="218">
        <v>0.21077199999999999</v>
      </c>
      <c r="BT96" s="218">
        <v>0.67185899999999998</v>
      </c>
      <c r="BU96" s="218">
        <v>0.17785599999999999</v>
      </c>
      <c r="BV96" s="218">
        <v>0</v>
      </c>
      <c r="BW96" s="218">
        <v>3.0368010000000001</v>
      </c>
      <c r="BX96" s="218">
        <v>1.9454880000000001</v>
      </c>
      <c r="BY96" s="218">
        <v>0.365873</v>
      </c>
      <c r="BZ96" s="218">
        <v>0</v>
      </c>
      <c r="CA96" s="218">
        <v>0.36513699999999999</v>
      </c>
      <c r="CB96" s="218">
        <v>0</v>
      </c>
      <c r="CC96" s="218">
        <v>1.2054560000000001</v>
      </c>
      <c r="CD96" s="218">
        <v>0.113931</v>
      </c>
      <c r="CE96" s="218">
        <v>0.36288300000000001</v>
      </c>
      <c r="CF96" s="218">
        <v>1.6750000000000001E-2</v>
      </c>
      <c r="CG96" s="218">
        <v>0.43307800000000002</v>
      </c>
      <c r="CH96" s="218">
        <v>1.3255110000000001</v>
      </c>
      <c r="CI96" s="218">
        <v>4.562989</v>
      </c>
      <c r="CJ96" s="218">
        <v>5.0000000000000001E-3</v>
      </c>
      <c r="CK96" s="218">
        <v>2.4317799999999998</v>
      </c>
      <c r="CL96" s="218">
        <v>0</v>
      </c>
      <c r="CM96" s="218">
        <v>0</v>
      </c>
      <c r="CN96" s="218">
        <v>1.4736000000000001E-2</v>
      </c>
      <c r="CO96" s="218">
        <v>0</v>
      </c>
      <c r="CP96" s="218">
        <v>0</v>
      </c>
      <c r="CQ96" s="218">
        <v>0</v>
      </c>
      <c r="CR96" s="218">
        <v>0.60371300000000006</v>
      </c>
      <c r="CS96" s="218">
        <v>1.7600000000000001E-2</v>
      </c>
      <c r="CT96" s="218">
        <v>0.155387</v>
      </c>
      <c r="CU96" s="218">
        <v>0</v>
      </c>
      <c r="CV96" s="218">
        <v>0.98103200000000002</v>
      </c>
    </row>
    <row r="97" spans="1:100" ht="18" customHeight="1" x14ac:dyDescent="0.5">
      <c r="A97" s="220" t="s">
        <v>152</v>
      </c>
      <c r="B97" s="221" t="s">
        <v>326</v>
      </c>
      <c r="C97" s="217">
        <v>120.756908</v>
      </c>
      <c r="D97" s="217">
        <v>0</v>
      </c>
      <c r="E97" s="217">
        <v>2.2065039999999998</v>
      </c>
      <c r="F97" s="217">
        <v>0</v>
      </c>
      <c r="G97" s="217">
        <v>2.7051949999999998</v>
      </c>
      <c r="H97" s="217">
        <v>0</v>
      </c>
      <c r="I97" s="217">
        <v>0</v>
      </c>
      <c r="J97" s="217">
        <v>1.8918999999999998E-2</v>
      </c>
      <c r="K97" s="217">
        <v>1.915E-3</v>
      </c>
      <c r="L97" s="217">
        <v>0</v>
      </c>
      <c r="M97" s="217">
        <v>0</v>
      </c>
      <c r="N97" s="217">
        <v>0</v>
      </c>
      <c r="O97" s="217">
        <v>0</v>
      </c>
      <c r="P97" s="217">
        <v>0</v>
      </c>
      <c r="Q97" s="217">
        <v>0</v>
      </c>
      <c r="R97" s="217">
        <v>0</v>
      </c>
      <c r="S97" s="217">
        <v>0</v>
      </c>
      <c r="T97" s="217">
        <v>0.31541200000000003</v>
      </c>
      <c r="U97" s="217">
        <v>0</v>
      </c>
      <c r="V97" s="217">
        <v>6.9597999999999993E-2</v>
      </c>
      <c r="W97" s="217">
        <v>0.13734399999999999</v>
      </c>
      <c r="X97" s="217">
        <v>0</v>
      </c>
      <c r="Y97" s="217">
        <v>0.24989700000000001</v>
      </c>
      <c r="Z97" s="217">
        <v>0</v>
      </c>
      <c r="AA97" s="217">
        <v>0</v>
      </c>
      <c r="AB97" s="217">
        <v>0</v>
      </c>
      <c r="AC97" s="217">
        <v>0</v>
      </c>
      <c r="AD97" s="217">
        <v>0.63370599999999999</v>
      </c>
      <c r="AE97" s="217">
        <v>0.278775</v>
      </c>
      <c r="AF97" s="217">
        <v>1.635</v>
      </c>
      <c r="AG97" s="217">
        <v>0</v>
      </c>
      <c r="AH97" s="217">
        <v>0</v>
      </c>
      <c r="AI97" s="217">
        <v>0.22943</v>
      </c>
      <c r="AJ97" s="217">
        <v>0</v>
      </c>
      <c r="AK97" s="217">
        <v>10.045071</v>
      </c>
      <c r="AL97" s="217">
        <v>7.7300000000000003E-4</v>
      </c>
      <c r="AM97" s="217">
        <v>0</v>
      </c>
      <c r="AN97" s="217">
        <v>0</v>
      </c>
      <c r="AO97" s="217">
        <v>5.2329309999999998</v>
      </c>
      <c r="AP97" s="217">
        <v>60.494556000000003</v>
      </c>
      <c r="AQ97" s="217">
        <v>0.145231</v>
      </c>
      <c r="AR97" s="217">
        <v>0</v>
      </c>
      <c r="AS97" s="217">
        <v>0</v>
      </c>
      <c r="AT97" s="217">
        <v>0</v>
      </c>
      <c r="AU97" s="217">
        <v>9.6685999999999994E-2</v>
      </c>
      <c r="AV97" s="217">
        <v>0</v>
      </c>
      <c r="AW97" s="217">
        <v>0</v>
      </c>
      <c r="AX97" s="217">
        <v>0</v>
      </c>
      <c r="AY97" s="217">
        <v>1.266823</v>
      </c>
      <c r="AZ97" s="217">
        <v>0</v>
      </c>
      <c r="BA97" s="217">
        <v>0</v>
      </c>
      <c r="BB97" s="217">
        <v>0</v>
      </c>
      <c r="BC97" s="217">
        <v>0</v>
      </c>
      <c r="BD97" s="217">
        <v>0</v>
      </c>
      <c r="BE97" s="217">
        <v>0</v>
      </c>
      <c r="BF97" s="217">
        <v>0</v>
      </c>
      <c r="BG97" s="217">
        <v>0</v>
      </c>
      <c r="BH97" s="217">
        <v>0</v>
      </c>
      <c r="BI97" s="217">
        <v>0</v>
      </c>
      <c r="BJ97" s="217">
        <v>0</v>
      </c>
      <c r="BK97" s="217">
        <v>0</v>
      </c>
      <c r="BL97" s="217">
        <v>0</v>
      </c>
      <c r="BM97" s="217">
        <v>0</v>
      </c>
      <c r="BN97" s="217">
        <v>27.907768999999998</v>
      </c>
      <c r="BO97" s="217">
        <v>6.2919999999999998E-3</v>
      </c>
      <c r="BP97" s="217">
        <v>0</v>
      </c>
      <c r="BQ97" s="217">
        <v>0</v>
      </c>
      <c r="BR97" s="217">
        <v>0</v>
      </c>
      <c r="BS97" s="217">
        <v>0.340063</v>
      </c>
      <c r="BT97" s="217">
        <v>1.8695E-2</v>
      </c>
      <c r="BU97" s="217">
        <v>0.152889</v>
      </c>
      <c r="BV97" s="217">
        <v>0</v>
      </c>
      <c r="BW97" s="217">
        <v>0.304672</v>
      </c>
      <c r="BX97" s="217">
        <v>1.0920000000000001E-3</v>
      </c>
      <c r="BY97" s="217">
        <v>0.82611000000000001</v>
      </c>
      <c r="BZ97" s="217">
        <v>0</v>
      </c>
      <c r="CA97" s="217">
        <v>0.662497</v>
      </c>
      <c r="CB97" s="217">
        <v>0</v>
      </c>
      <c r="CC97" s="217">
        <v>0</v>
      </c>
      <c r="CD97" s="217">
        <v>0</v>
      </c>
      <c r="CE97" s="217">
        <v>0</v>
      </c>
      <c r="CF97" s="217">
        <v>0.21209500000000001</v>
      </c>
      <c r="CG97" s="217">
        <v>0</v>
      </c>
      <c r="CH97" s="217">
        <v>4.1993220000000004</v>
      </c>
      <c r="CI97" s="217">
        <v>0</v>
      </c>
      <c r="CJ97" s="217">
        <v>0</v>
      </c>
      <c r="CK97" s="217">
        <v>0</v>
      </c>
      <c r="CL97" s="217">
        <v>0</v>
      </c>
      <c r="CM97" s="217">
        <v>0</v>
      </c>
      <c r="CN97" s="217">
        <v>0.33674999999999999</v>
      </c>
      <c r="CO97" s="217">
        <v>0</v>
      </c>
      <c r="CP97" s="217">
        <v>0</v>
      </c>
      <c r="CQ97" s="217">
        <v>0</v>
      </c>
      <c r="CR97" s="217">
        <v>0</v>
      </c>
      <c r="CS97" s="217">
        <v>0</v>
      </c>
      <c r="CT97" s="217">
        <v>0</v>
      </c>
      <c r="CU97" s="217">
        <v>0</v>
      </c>
      <c r="CV97" s="217">
        <v>2.4899000000000001E-2</v>
      </c>
    </row>
    <row r="98" spans="1:100" ht="18" customHeight="1" x14ac:dyDescent="0.5">
      <c r="A98" s="222" t="s">
        <v>554</v>
      </c>
      <c r="B98" s="223" t="s">
        <v>555</v>
      </c>
      <c r="C98" s="218">
        <v>111.826331</v>
      </c>
      <c r="D98" s="218">
        <v>0</v>
      </c>
      <c r="E98" s="218">
        <v>1.0709999999999999E-3</v>
      </c>
      <c r="F98" s="218">
        <v>0</v>
      </c>
      <c r="G98" s="218">
        <v>1.049774</v>
      </c>
      <c r="H98" s="218">
        <v>0</v>
      </c>
      <c r="I98" s="218">
        <v>0</v>
      </c>
      <c r="J98" s="218">
        <v>0</v>
      </c>
      <c r="K98" s="218">
        <v>1.0036989999999999</v>
      </c>
      <c r="L98" s="218">
        <v>0</v>
      </c>
      <c r="M98" s="218">
        <v>5.8129999999999996E-3</v>
      </c>
      <c r="N98" s="218">
        <v>5.858E-2</v>
      </c>
      <c r="O98" s="218">
        <v>0</v>
      </c>
      <c r="P98" s="218">
        <v>0</v>
      </c>
      <c r="Q98" s="218">
        <v>0</v>
      </c>
      <c r="R98" s="218">
        <v>0</v>
      </c>
      <c r="S98" s="218">
        <v>8.8061E-2</v>
      </c>
      <c r="T98" s="218">
        <v>0.26114799999999999</v>
      </c>
      <c r="U98" s="218">
        <v>0</v>
      </c>
      <c r="V98" s="218">
        <v>0.60113300000000003</v>
      </c>
      <c r="W98" s="218">
        <v>0.281717</v>
      </c>
      <c r="X98" s="218">
        <v>3.2810000000000001E-3</v>
      </c>
      <c r="Y98" s="218">
        <v>0.86322200000000004</v>
      </c>
      <c r="Z98" s="218">
        <v>0</v>
      </c>
      <c r="AA98" s="218">
        <v>0</v>
      </c>
      <c r="AB98" s="218">
        <v>0</v>
      </c>
      <c r="AC98" s="218">
        <v>0</v>
      </c>
      <c r="AD98" s="218">
        <v>102.843045</v>
      </c>
      <c r="AE98" s="218">
        <v>0</v>
      </c>
      <c r="AF98" s="218">
        <v>0</v>
      </c>
      <c r="AG98" s="218">
        <v>0</v>
      </c>
      <c r="AH98" s="218">
        <v>0</v>
      </c>
      <c r="AI98" s="218">
        <v>1.040721</v>
      </c>
      <c r="AJ98" s="218">
        <v>1.5332E-2</v>
      </c>
      <c r="AK98" s="218">
        <v>0</v>
      </c>
      <c r="AL98" s="218">
        <v>0</v>
      </c>
      <c r="AM98" s="218">
        <v>0</v>
      </c>
      <c r="AN98" s="218">
        <v>0</v>
      </c>
      <c r="AO98" s="218">
        <v>0</v>
      </c>
      <c r="AP98" s="218">
        <v>1.567159</v>
      </c>
      <c r="AQ98" s="218">
        <v>4.5449999999999997E-2</v>
      </c>
      <c r="AR98" s="218">
        <v>0</v>
      </c>
      <c r="AS98" s="218">
        <v>0</v>
      </c>
      <c r="AT98" s="218">
        <v>0</v>
      </c>
      <c r="AU98" s="218">
        <v>0</v>
      </c>
      <c r="AV98" s="218">
        <v>0</v>
      </c>
      <c r="AW98" s="218">
        <v>0</v>
      </c>
      <c r="AX98" s="218">
        <v>0</v>
      </c>
      <c r="AY98" s="218">
        <v>5.2789999999999998E-3</v>
      </c>
      <c r="AZ98" s="218">
        <v>0.23660800000000001</v>
      </c>
      <c r="BA98" s="218">
        <v>0</v>
      </c>
      <c r="BB98" s="218">
        <v>0</v>
      </c>
      <c r="BC98" s="218">
        <v>0</v>
      </c>
      <c r="BD98" s="218">
        <v>0</v>
      </c>
      <c r="BE98" s="218">
        <v>0</v>
      </c>
      <c r="BF98" s="218">
        <v>0</v>
      </c>
      <c r="BG98" s="218">
        <v>0</v>
      </c>
      <c r="BH98" s="218">
        <v>0</v>
      </c>
      <c r="BI98" s="218">
        <v>0</v>
      </c>
      <c r="BJ98" s="218">
        <v>0</v>
      </c>
      <c r="BK98" s="218">
        <v>0</v>
      </c>
      <c r="BL98" s="218">
        <v>1.1039999999999999E-3</v>
      </c>
      <c r="BM98" s="218">
        <v>0</v>
      </c>
      <c r="BN98" s="218">
        <v>0</v>
      </c>
      <c r="BO98" s="218">
        <v>0</v>
      </c>
      <c r="BP98" s="218">
        <v>0</v>
      </c>
      <c r="BQ98" s="218">
        <v>0</v>
      </c>
      <c r="BR98" s="218">
        <v>0</v>
      </c>
      <c r="BS98" s="218">
        <v>0.13125700000000001</v>
      </c>
      <c r="BT98" s="218">
        <v>0</v>
      </c>
      <c r="BU98" s="218">
        <v>0</v>
      </c>
      <c r="BV98" s="218">
        <v>0</v>
      </c>
      <c r="BW98" s="218">
        <v>0</v>
      </c>
      <c r="BX98" s="218">
        <v>0.17547299999999999</v>
      </c>
      <c r="BY98" s="218">
        <v>0</v>
      </c>
      <c r="BZ98" s="218">
        <v>0</v>
      </c>
      <c r="CA98" s="218">
        <v>6.7400000000000001E-4</v>
      </c>
      <c r="CB98" s="218">
        <v>0</v>
      </c>
      <c r="CC98" s="218">
        <v>0</v>
      </c>
      <c r="CD98" s="218">
        <v>0</v>
      </c>
      <c r="CE98" s="218">
        <v>0</v>
      </c>
      <c r="CF98" s="218">
        <v>0</v>
      </c>
      <c r="CG98" s="218">
        <v>0</v>
      </c>
      <c r="CH98" s="218">
        <v>1.227662</v>
      </c>
      <c r="CI98" s="218">
        <v>0.102446</v>
      </c>
      <c r="CJ98" s="218">
        <v>0</v>
      </c>
      <c r="CK98" s="218">
        <v>0</v>
      </c>
      <c r="CL98" s="218">
        <v>8.6123000000000005E-2</v>
      </c>
      <c r="CM98" s="218">
        <v>0</v>
      </c>
      <c r="CN98" s="218">
        <v>5.9672999999999997E-2</v>
      </c>
      <c r="CO98" s="218">
        <v>0</v>
      </c>
      <c r="CP98" s="218">
        <v>0</v>
      </c>
      <c r="CQ98" s="218">
        <v>0</v>
      </c>
      <c r="CR98" s="218">
        <v>2.248E-2</v>
      </c>
      <c r="CS98" s="218">
        <v>0</v>
      </c>
      <c r="CT98" s="218">
        <v>0</v>
      </c>
      <c r="CU98" s="218">
        <v>0</v>
      </c>
      <c r="CV98" s="218">
        <v>4.8346E-2</v>
      </c>
    </row>
    <row r="99" spans="1:100" ht="18" customHeight="1" x14ac:dyDescent="0.5">
      <c r="A99" s="220" t="s">
        <v>155</v>
      </c>
      <c r="B99" s="221" t="s">
        <v>329</v>
      </c>
      <c r="C99" s="217">
        <v>111.758331</v>
      </c>
      <c r="D99" s="217">
        <v>0</v>
      </c>
      <c r="E99" s="217">
        <v>0</v>
      </c>
      <c r="F99" s="217">
        <v>0</v>
      </c>
      <c r="G99" s="217">
        <v>0</v>
      </c>
      <c r="H99" s="217">
        <v>0</v>
      </c>
      <c r="I99" s="217">
        <v>0</v>
      </c>
      <c r="J99" s="217">
        <v>0</v>
      </c>
      <c r="K99" s="217">
        <v>0.29269899999999999</v>
      </c>
      <c r="L99" s="217">
        <v>0</v>
      </c>
      <c r="M99" s="217">
        <v>0</v>
      </c>
      <c r="N99" s="217">
        <v>2.929E-2</v>
      </c>
      <c r="O99" s="217">
        <v>0</v>
      </c>
      <c r="P99" s="217">
        <v>0</v>
      </c>
      <c r="Q99" s="217">
        <v>0</v>
      </c>
      <c r="R99" s="217">
        <v>0</v>
      </c>
      <c r="S99" s="217">
        <v>0</v>
      </c>
      <c r="T99" s="217">
        <v>19.039159000000001</v>
      </c>
      <c r="U99" s="217">
        <v>0</v>
      </c>
      <c r="V99" s="217">
        <v>0</v>
      </c>
      <c r="W99" s="217">
        <v>0</v>
      </c>
      <c r="X99" s="217">
        <v>0</v>
      </c>
      <c r="Y99" s="217">
        <v>0</v>
      </c>
      <c r="Z99" s="217">
        <v>2.4313639999999999</v>
      </c>
      <c r="AA99" s="217">
        <v>0</v>
      </c>
      <c r="AB99" s="217">
        <v>0</v>
      </c>
      <c r="AC99" s="217">
        <v>0</v>
      </c>
      <c r="AD99" s="217">
        <v>0</v>
      </c>
      <c r="AE99" s="217">
        <v>1.2749999999999999E-2</v>
      </c>
      <c r="AF99" s="217">
        <v>0.164711</v>
      </c>
      <c r="AG99" s="217">
        <v>1.291342</v>
      </c>
      <c r="AH99" s="217">
        <v>0</v>
      </c>
      <c r="AI99" s="217">
        <v>0.16847000000000001</v>
      </c>
      <c r="AJ99" s="217">
        <v>1.7349E-2</v>
      </c>
      <c r="AK99" s="217">
        <v>0</v>
      </c>
      <c r="AL99" s="217">
        <v>0</v>
      </c>
      <c r="AM99" s="217">
        <v>0</v>
      </c>
      <c r="AN99" s="217">
        <v>0</v>
      </c>
      <c r="AO99" s="217">
        <v>0.16584099999999999</v>
      </c>
      <c r="AP99" s="217">
        <v>83.367884000000004</v>
      </c>
      <c r="AQ99" s="217">
        <v>0</v>
      </c>
      <c r="AR99" s="217">
        <v>0</v>
      </c>
      <c r="AS99" s="217">
        <v>0</v>
      </c>
      <c r="AT99" s="217">
        <v>0</v>
      </c>
      <c r="AU99" s="217">
        <v>0</v>
      </c>
      <c r="AV99" s="217">
        <v>0</v>
      </c>
      <c r="AW99" s="217">
        <v>0</v>
      </c>
      <c r="AX99" s="217">
        <v>0</v>
      </c>
      <c r="AY99" s="217">
        <v>0</v>
      </c>
      <c r="AZ99" s="217">
        <v>2.8379999999999998E-3</v>
      </c>
      <c r="BA99" s="217">
        <v>0</v>
      </c>
      <c r="BB99" s="217">
        <v>0</v>
      </c>
      <c r="BC99" s="217">
        <v>0</v>
      </c>
      <c r="BD99" s="217">
        <v>0</v>
      </c>
      <c r="BE99" s="217">
        <v>0</v>
      </c>
      <c r="BF99" s="217">
        <v>0</v>
      </c>
      <c r="BG99" s="217">
        <v>0.124025</v>
      </c>
      <c r="BH99" s="217">
        <v>0</v>
      </c>
      <c r="BI99" s="217">
        <v>0</v>
      </c>
      <c r="BJ99" s="217">
        <v>0</v>
      </c>
      <c r="BK99" s="217">
        <v>0</v>
      </c>
      <c r="BL99" s="217">
        <v>0</v>
      </c>
      <c r="BM99" s="217">
        <v>3.1286000000000001E-2</v>
      </c>
      <c r="BN99" s="217">
        <v>0</v>
      </c>
      <c r="BO99" s="217">
        <v>0</v>
      </c>
      <c r="BP99" s="217">
        <v>0</v>
      </c>
      <c r="BQ99" s="217">
        <v>0</v>
      </c>
      <c r="BR99" s="217">
        <v>0</v>
      </c>
      <c r="BS99" s="217">
        <v>0.49840499999999999</v>
      </c>
      <c r="BT99" s="217">
        <v>0</v>
      </c>
      <c r="BU99" s="217">
        <v>0</v>
      </c>
      <c r="BV99" s="217">
        <v>0</v>
      </c>
      <c r="BW99" s="217">
        <v>0</v>
      </c>
      <c r="BX99" s="217">
        <v>0</v>
      </c>
      <c r="BY99" s="217">
        <v>0</v>
      </c>
      <c r="BZ99" s="217">
        <v>0</v>
      </c>
      <c r="CA99" s="217">
        <v>2.2943120000000001</v>
      </c>
      <c r="CB99" s="217">
        <v>0</v>
      </c>
      <c r="CC99" s="217">
        <v>0</v>
      </c>
      <c r="CD99" s="217">
        <v>0</v>
      </c>
      <c r="CE99" s="217">
        <v>0</v>
      </c>
      <c r="CF99" s="217">
        <v>0</v>
      </c>
      <c r="CG99" s="217">
        <v>0</v>
      </c>
      <c r="CH99" s="217">
        <v>0.50164900000000001</v>
      </c>
      <c r="CI99" s="217">
        <v>0.168018</v>
      </c>
      <c r="CJ99" s="217">
        <v>0</v>
      </c>
      <c r="CK99" s="217">
        <v>0</v>
      </c>
      <c r="CL99" s="217">
        <v>0</v>
      </c>
      <c r="CM99" s="217">
        <v>0</v>
      </c>
      <c r="CN99" s="217">
        <v>0.31221900000000002</v>
      </c>
      <c r="CO99" s="217">
        <v>0</v>
      </c>
      <c r="CP99" s="217">
        <v>0</v>
      </c>
      <c r="CQ99" s="217">
        <v>0</v>
      </c>
      <c r="CR99" s="217">
        <v>0</v>
      </c>
      <c r="CS99" s="217">
        <v>0</v>
      </c>
      <c r="CT99" s="217">
        <v>0</v>
      </c>
      <c r="CU99" s="217">
        <v>0</v>
      </c>
      <c r="CV99" s="217">
        <v>0.84472100000000006</v>
      </c>
    </row>
    <row r="100" spans="1:100" ht="18" customHeight="1" x14ac:dyDescent="0.5">
      <c r="A100" s="222" t="s">
        <v>153</v>
      </c>
      <c r="B100" s="223" t="s">
        <v>319</v>
      </c>
      <c r="C100" s="218">
        <v>103.224403</v>
      </c>
      <c r="D100" s="218">
        <v>0</v>
      </c>
      <c r="E100" s="218">
        <v>0.18559999999999999</v>
      </c>
      <c r="F100" s="218">
        <v>0</v>
      </c>
      <c r="G100" s="218">
        <v>0</v>
      </c>
      <c r="H100" s="218">
        <v>0</v>
      </c>
      <c r="I100" s="218">
        <v>0</v>
      </c>
      <c r="J100" s="218">
        <v>0</v>
      </c>
      <c r="K100" s="218">
        <v>0.20354700000000001</v>
      </c>
      <c r="L100" s="218">
        <v>0</v>
      </c>
      <c r="M100" s="218">
        <v>4.1209999999999997E-3</v>
      </c>
      <c r="N100" s="218">
        <v>0.111623</v>
      </c>
      <c r="O100" s="218">
        <v>0</v>
      </c>
      <c r="P100" s="218">
        <v>0</v>
      </c>
      <c r="Q100" s="218">
        <v>0</v>
      </c>
      <c r="R100" s="218">
        <v>0</v>
      </c>
      <c r="S100" s="218">
        <v>0</v>
      </c>
      <c r="T100" s="218">
        <v>2.3148230000000001</v>
      </c>
      <c r="U100" s="218">
        <v>0</v>
      </c>
      <c r="V100" s="218">
        <v>3.073E-2</v>
      </c>
      <c r="W100" s="218">
        <v>0.112638</v>
      </c>
      <c r="X100" s="218">
        <v>9.3659999999999993E-3</v>
      </c>
      <c r="Y100" s="218">
        <v>0.102951</v>
      </c>
      <c r="Z100" s="218">
        <v>0</v>
      </c>
      <c r="AA100" s="218">
        <v>0</v>
      </c>
      <c r="AB100" s="218">
        <v>0.169404</v>
      </c>
      <c r="AC100" s="218">
        <v>0</v>
      </c>
      <c r="AD100" s="218">
        <v>7.8021019999999996</v>
      </c>
      <c r="AE100" s="218">
        <v>0</v>
      </c>
      <c r="AF100" s="218">
        <v>0.25157200000000002</v>
      </c>
      <c r="AG100" s="218">
        <v>0</v>
      </c>
      <c r="AH100" s="218">
        <v>0</v>
      </c>
      <c r="AI100" s="218">
        <v>1.295785</v>
      </c>
      <c r="AJ100" s="218">
        <v>2.3230000000000001E-2</v>
      </c>
      <c r="AK100" s="218">
        <v>0.73708200000000001</v>
      </c>
      <c r="AL100" s="218">
        <v>0</v>
      </c>
      <c r="AM100" s="218">
        <v>0</v>
      </c>
      <c r="AN100" s="218">
        <v>0</v>
      </c>
      <c r="AO100" s="218">
        <v>0</v>
      </c>
      <c r="AP100" s="218">
        <v>50.569692000000003</v>
      </c>
      <c r="AQ100" s="218">
        <v>0.19146299999999999</v>
      </c>
      <c r="AR100" s="218">
        <v>0</v>
      </c>
      <c r="AS100" s="218">
        <v>0</v>
      </c>
      <c r="AT100" s="218">
        <v>0</v>
      </c>
      <c r="AU100" s="218">
        <v>0</v>
      </c>
      <c r="AV100" s="218">
        <v>0</v>
      </c>
      <c r="AW100" s="218">
        <v>0.14636099999999999</v>
      </c>
      <c r="AX100" s="218">
        <v>0</v>
      </c>
      <c r="AY100" s="218">
        <v>0.26926</v>
      </c>
      <c r="AZ100" s="218">
        <v>0</v>
      </c>
      <c r="BA100" s="218">
        <v>0</v>
      </c>
      <c r="BB100" s="218">
        <v>0</v>
      </c>
      <c r="BC100" s="218">
        <v>0</v>
      </c>
      <c r="BD100" s="218">
        <v>0</v>
      </c>
      <c r="BE100" s="218">
        <v>0</v>
      </c>
      <c r="BF100" s="218">
        <v>0</v>
      </c>
      <c r="BG100" s="218">
        <v>0</v>
      </c>
      <c r="BH100" s="218">
        <v>5.0905969999999998</v>
      </c>
      <c r="BI100" s="218">
        <v>0</v>
      </c>
      <c r="BJ100" s="218">
        <v>0</v>
      </c>
      <c r="BK100" s="218">
        <v>0</v>
      </c>
      <c r="BL100" s="218">
        <v>8.5000000000000006E-3</v>
      </c>
      <c r="BM100" s="218">
        <v>0.55174599999999996</v>
      </c>
      <c r="BN100" s="218">
        <v>2.3942999999999999E-2</v>
      </c>
      <c r="BO100" s="218">
        <v>1.1999999999999999E-3</v>
      </c>
      <c r="BP100" s="218">
        <v>0</v>
      </c>
      <c r="BQ100" s="218">
        <v>1.9064000000000001E-2</v>
      </c>
      <c r="BR100" s="218">
        <v>0</v>
      </c>
      <c r="BS100" s="218">
        <v>0.21194399999999999</v>
      </c>
      <c r="BT100" s="218">
        <v>6.4000000000000003E-3</v>
      </c>
      <c r="BU100" s="218">
        <v>0.12994</v>
      </c>
      <c r="BV100" s="218">
        <v>0</v>
      </c>
      <c r="BW100" s="218">
        <v>5.9006000000000003E-2</v>
      </c>
      <c r="BX100" s="218">
        <v>0.70628100000000005</v>
      </c>
      <c r="BY100" s="218">
        <v>0</v>
      </c>
      <c r="BZ100" s="218">
        <v>0</v>
      </c>
      <c r="CA100" s="218">
        <v>3.9544999999999997E-2</v>
      </c>
      <c r="CB100" s="218">
        <v>0</v>
      </c>
      <c r="CC100" s="218">
        <v>0.10077800000000001</v>
      </c>
      <c r="CD100" s="218">
        <v>0.10052</v>
      </c>
      <c r="CE100" s="218">
        <v>0</v>
      </c>
      <c r="CF100" s="218">
        <v>0</v>
      </c>
      <c r="CG100" s="218">
        <v>2.1900000000000001E-4</v>
      </c>
      <c r="CH100" s="218">
        <v>0.71130099999999996</v>
      </c>
      <c r="CI100" s="218">
        <v>9.0596999999999997E-2</v>
      </c>
      <c r="CJ100" s="218">
        <v>0</v>
      </c>
      <c r="CK100" s="218">
        <v>29.926490999999999</v>
      </c>
      <c r="CL100" s="218">
        <v>0</v>
      </c>
      <c r="CM100" s="218">
        <v>0</v>
      </c>
      <c r="CN100" s="218">
        <v>0</v>
      </c>
      <c r="CO100" s="218">
        <v>0</v>
      </c>
      <c r="CP100" s="218">
        <v>0</v>
      </c>
      <c r="CQ100" s="218">
        <v>0</v>
      </c>
      <c r="CR100" s="218">
        <v>0.59236500000000003</v>
      </c>
      <c r="CS100" s="218">
        <v>0</v>
      </c>
      <c r="CT100" s="218">
        <v>3.0000000000000001E-3</v>
      </c>
      <c r="CU100" s="218">
        <v>0</v>
      </c>
      <c r="CV100" s="218">
        <v>0.31961699999999998</v>
      </c>
    </row>
    <row r="101" spans="1:100" ht="18" customHeight="1" x14ac:dyDescent="0.5">
      <c r="A101" s="220" t="s">
        <v>201</v>
      </c>
      <c r="B101" s="221" t="s">
        <v>423</v>
      </c>
      <c r="C101" s="217">
        <v>97.860316999999995</v>
      </c>
      <c r="D101" s="217">
        <v>0</v>
      </c>
      <c r="E101" s="217">
        <v>0</v>
      </c>
      <c r="F101" s="217">
        <v>0</v>
      </c>
      <c r="G101" s="217">
        <v>6.260256</v>
      </c>
      <c r="H101" s="217">
        <v>0</v>
      </c>
      <c r="I101" s="217">
        <v>0</v>
      </c>
      <c r="J101" s="217">
        <v>0</v>
      </c>
      <c r="K101" s="217">
        <v>0.67853799999999997</v>
      </c>
      <c r="L101" s="217">
        <v>0</v>
      </c>
      <c r="M101" s="217">
        <v>0</v>
      </c>
      <c r="N101" s="217">
        <v>2.929E-2</v>
      </c>
      <c r="O101" s="217">
        <v>0</v>
      </c>
      <c r="P101" s="217">
        <v>0</v>
      </c>
      <c r="Q101" s="217">
        <v>0</v>
      </c>
      <c r="R101" s="217">
        <v>0</v>
      </c>
      <c r="S101" s="217">
        <v>0</v>
      </c>
      <c r="T101" s="217">
        <v>0</v>
      </c>
      <c r="U101" s="217">
        <v>0</v>
      </c>
      <c r="V101" s="217">
        <v>0.30615100000000001</v>
      </c>
      <c r="W101" s="217">
        <v>0.23755899999999999</v>
      </c>
      <c r="X101" s="217">
        <v>0</v>
      </c>
      <c r="Y101" s="217">
        <v>2.3112370000000002</v>
      </c>
      <c r="Z101" s="217">
        <v>0</v>
      </c>
      <c r="AA101" s="217">
        <v>0</v>
      </c>
      <c r="AB101" s="217">
        <v>0</v>
      </c>
      <c r="AC101" s="217">
        <v>0</v>
      </c>
      <c r="AD101" s="217">
        <v>6.6350179999999996</v>
      </c>
      <c r="AE101" s="217">
        <v>0</v>
      </c>
      <c r="AF101" s="217">
        <v>0</v>
      </c>
      <c r="AG101" s="217">
        <v>0</v>
      </c>
      <c r="AH101" s="217">
        <v>0.54821600000000004</v>
      </c>
      <c r="AI101" s="217">
        <v>0.89700000000000002</v>
      </c>
      <c r="AJ101" s="217">
        <v>0</v>
      </c>
      <c r="AK101" s="217">
        <v>0</v>
      </c>
      <c r="AL101" s="217">
        <v>0</v>
      </c>
      <c r="AM101" s="217">
        <v>0</v>
      </c>
      <c r="AN101" s="217">
        <v>0</v>
      </c>
      <c r="AO101" s="217">
        <v>0</v>
      </c>
      <c r="AP101" s="217">
        <v>2.3992879999999999</v>
      </c>
      <c r="AQ101" s="217">
        <v>0</v>
      </c>
      <c r="AR101" s="217">
        <v>0</v>
      </c>
      <c r="AS101" s="217">
        <v>0</v>
      </c>
      <c r="AT101" s="217">
        <v>0</v>
      </c>
      <c r="AU101" s="217">
        <v>0</v>
      </c>
      <c r="AV101" s="217">
        <v>0</v>
      </c>
      <c r="AW101" s="217">
        <v>0</v>
      </c>
      <c r="AX101" s="217">
        <v>0</v>
      </c>
      <c r="AY101" s="217">
        <v>0</v>
      </c>
      <c r="AZ101" s="217">
        <v>0</v>
      </c>
      <c r="BA101" s="217">
        <v>0</v>
      </c>
      <c r="BB101" s="217">
        <v>0</v>
      </c>
      <c r="BC101" s="217">
        <v>0</v>
      </c>
      <c r="BD101" s="217">
        <v>0</v>
      </c>
      <c r="BE101" s="217">
        <v>0.32948</v>
      </c>
      <c r="BF101" s="217">
        <v>0</v>
      </c>
      <c r="BG101" s="217">
        <v>0</v>
      </c>
      <c r="BH101" s="217">
        <v>0</v>
      </c>
      <c r="BI101" s="217">
        <v>0</v>
      </c>
      <c r="BJ101" s="217">
        <v>0</v>
      </c>
      <c r="BK101" s="217">
        <v>0</v>
      </c>
      <c r="BL101" s="217">
        <v>0</v>
      </c>
      <c r="BM101" s="217">
        <v>0</v>
      </c>
      <c r="BN101" s="217">
        <v>0</v>
      </c>
      <c r="BO101" s="217">
        <v>0</v>
      </c>
      <c r="BP101" s="217">
        <v>0</v>
      </c>
      <c r="BQ101" s="217">
        <v>0</v>
      </c>
      <c r="BR101" s="217">
        <v>0</v>
      </c>
      <c r="BS101" s="217">
        <v>0</v>
      </c>
      <c r="BT101" s="217">
        <v>0</v>
      </c>
      <c r="BU101" s="217">
        <v>0</v>
      </c>
      <c r="BV101" s="217">
        <v>0</v>
      </c>
      <c r="BW101" s="217">
        <v>0</v>
      </c>
      <c r="BX101" s="217">
        <v>0</v>
      </c>
      <c r="BY101" s="217">
        <v>0</v>
      </c>
      <c r="BZ101" s="217">
        <v>0</v>
      </c>
      <c r="CA101" s="217">
        <v>0</v>
      </c>
      <c r="CB101" s="217">
        <v>0</v>
      </c>
      <c r="CC101" s="217">
        <v>0</v>
      </c>
      <c r="CD101" s="217">
        <v>0</v>
      </c>
      <c r="CE101" s="217">
        <v>0</v>
      </c>
      <c r="CF101" s="217">
        <v>0.18578600000000001</v>
      </c>
      <c r="CG101" s="217">
        <v>0</v>
      </c>
      <c r="CH101" s="217">
        <v>0.754884</v>
      </c>
      <c r="CI101" s="217">
        <v>1.4473E-2</v>
      </c>
      <c r="CJ101" s="217">
        <v>0</v>
      </c>
      <c r="CK101" s="217">
        <v>0</v>
      </c>
      <c r="CL101" s="217">
        <v>0.36193599999999998</v>
      </c>
      <c r="CM101" s="217">
        <v>0</v>
      </c>
      <c r="CN101" s="217">
        <v>0</v>
      </c>
      <c r="CO101" s="217">
        <v>1.2862819999999999</v>
      </c>
      <c r="CP101" s="217">
        <v>0</v>
      </c>
      <c r="CQ101" s="217">
        <v>0</v>
      </c>
      <c r="CR101" s="217">
        <v>0</v>
      </c>
      <c r="CS101" s="217">
        <v>3.3609999999999998E-3</v>
      </c>
      <c r="CT101" s="217">
        <v>0</v>
      </c>
      <c r="CU101" s="217">
        <v>74.576740000000001</v>
      </c>
      <c r="CV101" s="217">
        <v>4.4822000000000001E-2</v>
      </c>
    </row>
    <row r="102" spans="1:100" ht="18" customHeight="1" x14ac:dyDescent="0.5">
      <c r="A102" s="222" t="s">
        <v>198</v>
      </c>
      <c r="B102" s="223" t="s">
        <v>325</v>
      </c>
      <c r="C102" s="218">
        <v>96.346320000000006</v>
      </c>
      <c r="D102" s="218">
        <v>0</v>
      </c>
      <c r="E102" s="218">
        <v>0</v>
      </c>
      <c r="F102" s="218">
        <v>0</v>
      </c>
      <c r="G102" s="218">
        <v>0</v>
      </c>
      <c r="H102" s="218">
        <v>0</v>
      </c>
      <c r="I102" s="218">
        <v>0</v>
      </c>
      <c r="J102" s="218">
        <v>0</v>
      </c>
      <c r="K102" s="218">
        <v>0</v>
      </c>
      <c r="L102" s="218">
        <v>0</v>
      </c>
      <c r="M102" s="218">
        <v>0</v>
      </c>
      <c r="N102" s="218">
        <v>0</v>
      </c>
      <c r="O102" s="218">
        <v>0</v>
      </c>
      <c r="P102" s="218">
        <v>0</v>
      </c>
      <c r="Q102" s="218">
        <v>0</v>
      </c>
      <c r="R102" s="218">
        <v>0</v>
      </c>
      <c r="S102" s="218">
        <v>0</v>
      </c>
      <c r="T102" s="218">
        <v>0</v>
      </c>
      <c r="U102" s="218">
        <v>0</v>
      </c>
      <c r="V102" s="218">
        <v>0</v>
      </c>
      <c r="W102" s="218">
        <v>0</v>
      </c>
      <c r="X102" s="218">
        <v>0</v>
      </c>
      <c r="Y102" s="218">
        <v>0</v>
      </c>
      <c r="Z102" s="218">
        <v>0</v>
      </c>
      <c r="AA102" s="218">
        <v>0</v>
      </c>
      <c r="AB102" s="218">
        <v>0.60502900000000004</v>
      </c>
      <c r="AC102" s="218">
        <v>0</v>
      </c>
      <c r="AD102" s="218">
        <v>0</v>
      </c>
      <c r="AE102" s="218">
        <v>0</v>
      </c>
      <c r="AF102" s="218">
        <v>0.17769199999999999</v>
      </c>
      <c r="AG102" s="218">
        <v>0</v>
      </c>
      <c r="AH102" s="218">
        <v>0</v>
      </c>
      <c r="AI102" s="218">
        <v>0</v>
      </c>
      <c r="AJ102" s="218">
        <v>0</v>
      </c>
      <c r="AK102" s="218">
        <v>0</v>
      </c>
      <c r="AL102" s="218">
        <v>0</v>
      </c>
      <c r="AM102" s="218">
        <v>0</v>
      </c>
      <c r="AN102" s="218">
        <v>0</v>
      </c>
      <c r="AO102" s="218">
        <v>0</v>
      </c>
      <c r="AP102" s="218">
        <v>72.118077</v>
      </c>
      <c r="AQ102" s="218">
        <v>0.31243700000000002</v>
      </c>
      <c r="AR102" s="218">
        <v>0</v>
      </c>
      <c r="AS102" s="218">
        <v>0</v>
      </c>
      <c r="AT102" s="218">
        <v>0</v>
      </c>
      <c r="AU102" s="218">
        <v>0</v>
      </c>
      <c r="AV102" s="218">
        <v>0</v>
      </c>
      <c r="AW102" s="218">
        <v>0</v>
      </c>
      <c r="AX102" s="218">
        <v>0</v>
      </c>
      <c r="AY102" s="218">
        <v>2.3318189999999999</v>
      </c>
      <c r="AZ102" s="218">
        <v>0</v>
      </c>
      <c r="BA102" s="218">
        <v>0</v>
      </c>
      <c r="BB102" s="218">
        <v>0</v>
      </c>
      <c r="BC102" s="218">
        <v>0</v>
      </c>
      <c r="BD102" s="218">
        <v>0</v>
      </c>
      <c r="BE102" s="218">
        <v>0</v>
      </c>
      <c r="BF102" s="218">
        <v>0</v>
      </c>
      <c r="BG102" s="218">
        <v>0</v>
      </c>
      <c r="BH102" s="218">
        <v>0</v>
      </c>
      <c r="BI102" s="218">
        <v>0</v>
      </c>
      <c r="BJ102" s="218">
        <v>0</v>
      </c>
      <c r="BK102" s="218">
        <v>0</v>
      </c>
      <c r="BL102" s="218">
        <v>0</v>
      </c>
      <c r="BM102" s="218">
        <v>0</v>
      </c>
      <c r="BN102" s="218">
        <v>0</v>
      </c>
      <c r="BO102" s="218">
        <v>0</v>
      </c>
      <c r="BP102" s="218">
        <v>0</v>
      </c>
      <c r="BQ102" s="218">
        <v>0</v>
      </c>
      <c r="BR102" s="218">
        <v>0</v>
      </c>
      <c r="BS102" s="218">
        <v>0</v>
      </c>
      <c r="BT102" s="218">
        <v>0</v>
      </c>
      <c r="BU102" s="218">
        <v>0</v>
      </c>
      <c r="BV102" s="218">
        <v>0</v>
      </c>
      <c r="BW102" s="218">
        <v>1.7290000000000001E-3</v>
      </c>
      <c r="BX102" s="218">
        <v>0.35214499999999999</v>
      </c>
      <c r="BY102" s="218">
        <v>0</v>
      </c>
      <c r="BZ102" s="218">
        <v>0</v>
      </c>
      <c r="CA102" s="218">
        <v>1.7149559999999999</v>
      </c>
      <c r="CB102" s="218">
        <v>0</v>
      </c>
      <c r="CC102" s="218">
        <v>0</v>
      </c>
      <c r="CD102" s="218">
        <v>0</v>
      </c>
      <c r="CE102" s="218">
        <v>0</v>
      </c>
      <c r="CF102" s="218">
        <v>9.2085E-2</v>
      </c>
      <c r="CG102" s="218">
        <v>0</v>
      </c>
      <c r="CH102" s="218">
        <v>14.455548</v>
      </c>
      <c r="CI102" s="218">
        <v>4.0885040000000004</v>
      </c>
      <c r="CJ102" s="218">
        <v>0</v>
      </c>
      <c r="CK102" s="218">
        <v>1.2333E-2</v>
      </c>
      <c r="CL102" s="218">
        <v>0</v>
      </c>
      <c r="CM102" s="218">
        <v>0</v>
      </c>
      <c r="CN102" s="218">
        <v>8.1287999999999999E-2</v>
      </c>
      <c r="CO102" s="218">
        <v>0</v>
      </c>
      <c r="CP102" s="218">
        <v>0</v>
      </c>
      <c r="CQ102" s="218">
        <v>0</v>
      </c>
      <c r="CR102" s="218">
        <v>0</v>
      </c>
      <c r="CS102" s="218">
        <v>0</v>
      </c>
      <c r="CT102" s="218">
        <v>0</v>
      </c>
      <c r="CU102" s="218">
        <v>0</v>
      </c>
      <c r="CV102" s="218">
        <v>2.679E-3</v>
      </c>
    </row>
    <row r="103" spans="1:100" ht="18" customHeight="1" x14ac:dyDescent="0.5">
      <c r="A103" s="220" t="s">
        <v>200</v>
      </c>
      <c r="B103" s="221" t="s">
        <v>331</v>
      </c>
      <c r="C103" s="217">
        <v>92.411019999999994</v>
      </c>
      <c r="D103" s="217">
        <v>5.0549999999999996E-3</v>
      </c>
      <c r="E103" s="217">
        <v>3.6</v>
      </c>
      <c r="F103" s="217">
        <v>0</v>
      </c>
      <c r="G103" s="217">
        <v>60.945326999999999</v>
      </c>
      <c r="H103" s="217">
        <v>0</v>
      </c>
      <c r="I103" s="217">
        <v>0</v>
      </c>
      <c r="J103" s="217">
        <v>0</v>
      </c>
      <c r="K103" s="217">
        <v>1.4365209999999999</v>
      </c>
      <c r="L103" s="217">
        <v>0</v>
      </c>
      <c r="M103" s="217">
        <v>0</v>
      </c>
      <c r="N103" s="217">
        <v>2.929E-2</v>
      </c>
      <c r="O103" s="217">
        <v>0</v>
      </c>
      <c r="P103" s="217">
        <v>0</v>
      </c>
      <c r="Q103" s="217">
        <v>0</v>
      </c>
      <c r="R103" s="217">
        <v>0</v>
      </c>
      <c r="S103" s="217">
        <v>0</v>
      </c>
      <c r="T103" s="217">
        <v>0</v>
      </c>
      <c r="U103" s="217">
        <v>0</v>
      </c>
      <c r="V103" s="217">
        <v>0</v>
      </c>
      <c r="W103" s="217">
        <v>0</v>
      </c>
      <c r="X103" s="217">
        <v>0</v>
      </c>
      <c r="Y103" s="217">
        <v>5.1019000000000002E-2</v>
      </c>
      <c r="Z103" s="217">
        <v>0</v>
      </c>
      <c r="AA103" s="217">
        <v>0</v>
      </c>
      <c r="AB103" s="217">
        <v>0</v>
      </c>
      <c r="AC103" s="217">
        <v>0</v>
      </c>
      <c r="AD103" s="217">
        <v>0.105656</v>
      </c>
      <c r="AE103" s="217">
        <v>0</v>
      </c>
      <c r="AF103" s="217">
        <v>1.0000000000000001E-5</v>
      </c>
      <c r="AG103" s="217">
        <v>0</v>
      </c>
      <c r="AH103" s="217">
        <v>0.14232</v>
      </c>
      <c r="AI103" s="217">
        <v>5.2376250000000004</v>
      </c>
      <c r="AJ103" s="217">
        <v>0</v>
      </c>
      <c r="AK103" s="217">
        <v>0</v>
      </c>
      <c r="AL103" s="217">
        <v>0</v>
      </c>
      <c r="AM103" s="217">
        <v>0</v>
      </c>
      <c r="AN103" s="217">
        <v>0</v>
      </c>
      <c r="AO103" s="217">
        <v>4.5779240000000003</v>
      </c>
      <c r="AP103" s="217">
        <v>6.0901339999999999</v>
      </c>
      <c r="AQ103" s="217">
        <v>0.24790599999999999</v>
      </c>
      <c r="AR103" s="217">
        <v>0</v>
      </c>
      <c r="AS103" s="217">
        <v>0</v>
      </c>
      <c r="AT103" s="217">
        <v>0</v>
      </c>
      <c r="AU103" s="217">
        <v>0</v>
      </c>
      <c r="AV103" s="217">
        <v>0</v>
      </c>
      <c r="AW103" s="217">
        <v>0</v>
      </c>
      <c r="AX103" s="217">
        <v>0</v>
      </c>
      <c r="AY103" s="217">
        <v>6.966E-3</v>
      </c>
      <c r="AZ103" s="217">
        <v>0</v>
      </c>
      <c r="BA103" s="217">
        <v>0</v>
      </c>
      <c r="BB103" s="217">
        <v>0</v>
      </c>
      <c r="BC103" s="217">
        <v>0</v>
      </c>
      <c r="BD103" s="217">
        <v>0</v>
      </c>
      <c r="BE103" s="217">
        <v>0</v>
      </c>
      <c r="BF103" s="217">
        <v>0</v>
      </c>
      <c r="BG103" s="217">
        <v>0</v>
      </c>
      <c r="BH103" s="217">
        <v>0</v>
      </c>
      <c r="BI103" s="217">
        <v>0</v>
      </c>
      <c r="BJ103" s="217">
        <v>7.2000000000000002E-5</v>
      </c>
      <c r="BK103" s="217">
        <v>0</v>
      </c>
      <c r="BL103" s="217">
        <v>0</v>
      </c>
      <c r="BM103" s="217">
        <v>0</v>
      </c>
      <c r="BN103" s="217">
        <v>0</v>
      </c>
      <c r="BO103" s="217">
        <v>0</v>
      </c>
      <c r="BP103" s="217">
        <v>0</v>
      </c>
      <c r="BQ103" s="217">
        <v>0</v>
      </c>
      <c r="BR103" s="217">
        <v>0</v>
      </c>
      <c r="BS103" s="217">
        <v>0</v>
      </c>
      <c r="BT103" s="217">
        <v>0</v>
      </c>
      <c r="BU103" s="217">
        <v>1.5956000000000001E-2</v>
      </c>
      <c r="BV103" s="217">
        <v>0</v>
      </c>
      <c r="BW103" s="217">
        <v>0</v>
      </c>
      <c r="BX103" s="217">
        <v>0.12875</v>
      </c>
      <c r="BY103" s="217">
        <v>4.4700000000000002E-4</v>
      </c>
      <c r="BZ103" s="217">
        <v>0</v>
      </c>
      <c r="CA103" s="217">
        <v>0</v>
      </c>
      <c r="CB103" s="217">
        <v>0</v>
      </c>
      <c r="CC103" s="217">
        <v>0</v>
      </c>
      <c r="CD103" s="217">
        <v>0</v>
      </c>
      <c r="CE103" s="217">
        <v>0</v>
      </c>
      <c r="CF103" s="217">
        <v>0.52839400000000003</v>
      </c>
      <c r="CG103" s="217">
        <v>4.4999999999999997E-3</v>
      </c>
      <c r="CH103" s="217">
        <v>1.331156</v>
      </c>
      <c r="CI103" s="217">
        <v>5.6249999999999998E-3</v>
      </c>
      <c r="CJ103" s="217">
        <v>0</v>
      </c>
      <c r="CK103" s="217">
        <v>0</v>
      </c>
      <c r="CL103" s="217">
        <v>0</v>
      </c>
      <c r="CM103" s="217">
        <v>0</v>
      </c>
      <c r="CN103" s="217">
        <v>7.885249</v>
      </c>
      <c r="CO103" s="217">
        <v>0</v>
      </c>
      <c r="CP103" s="217">
        <v>0</v>
      </c>
      <c r="CQ103" s="217">
        <v>0</v>
      </c>
      <c r="CR103" s="217">
        <v>6.5250000000000004E-3</v>
      </c>
      <c r="CS103" s="217">
        <v>0</v>
      </c>
      <c r="CT103" s="217">
        <v>0</v>
      </c>
      <c r="CU103" s="217">
        <v>0</v>
      </c>
      <c r="CV103" s="217">
        <v>2.8591999999999999E-2</v>
      </c>
    </row>
    <row r="104" spans="1:100" ht="18" customHeight="1" x14ac:dyDescent="0.5">
      <c r="A104" s="222" t="s">
        <v>71</v>
      </c>
      <c r="B104" s="223" t="s">
        <v>324</v>
      </c>
      <c r="C104" s="218">
        <v>87.272640999999993</v>
      </c>
      <c r="D104" s="218">
        <v>0</v>
      </c>
      <c r="E104" s="218">
        <v>0.27680300000000002</v>
      </c>
      <c r="F104" s="218">
        <v>0</v>
      </c>
      <c r="G104" s="218">
        <v>0.44997599999999999</v>
      </c>
      <c r="H104" s="218">
        <v>0</v>
      </c>
      <c r="I104" s="218">
        <v>0</v>
      </c>
      <c r="J104" s="218">
        <v>0</v>
      </c>
      <c r="K104" s="218">
        <v>2.6499999999999999E-2</v>
      </c>
      <c r="L104" s="218">
        <v>0</v>
      </c>
      <c r="M104" s="218">
        <v>0</v>
      </c>
      <c r="N104" s="218">
        <v>0</v>
      </c>
      <c r="O104" s="218">
        <v>0</v>
      </c>
      <c r="P104" s="218">
        <v>0</v>
      </c>
      <c r="Q104" s="218">
        <v>0</v>
      </c>
      <c r="R104" s="218">
        <v>0</v>
      </c>
      <c r="S104" s="218">
        <v>0</v>
      </c>
      <c r="T104" s="218">
        <v>0</v>
      </c>
      <c r="U104" s="218">
        <v>0</v>
      </c>
      <c r="V104" s="218">
        <v>0.41979699999999998</v>
      </c>
      <c r="W104" s="218">
        <v>0.84310499999999999</v>
      </c>
      <c r="X104" s="218">
        <v>0</v>
      </c>
      <c r="Y104" s="218">
        <v>0.233927</v>
      </c>
      <c r="Z104" s="218">
        <v>0</v>
      </c>
      <c r="AA104" s="218">
        <v>0</v>
      </c>
      <c r="AB104" s="218">
        <v>30.426065000000001</v>
      </c>
      <c r="AC104" s="218">
        <v>0</v>
      </c>
      <c r="AD104" s="218">
        <v>0</v>
      </c>
      <c r="AE104" s="218">
        <v>3.116876</v>
      </c>
      <c r="AF104" s="218">
        <v>0</v>
      </c>
      <c r="AG104" s="218">
        <v>0</v>
      </c>
      <c r="AH104" s="218">
        <v>0</v>
      </c>
      <c r="AI104" s="218">
        <v>0.438</v>
      </c>
      <c r="AJ104" s="218">
        <v>0</v>
      </c>
      <c r="AK104" s="218">
        <v>0</v>
      </c>
      <c r="AL104" s="218">
        <v>0</v>
      </c>
      <c r="AM104" s="218">
        <v>0</v>
      </c>
      <c r="AN104" s="218">
        <v>0</v>
      </c>
      <c r="AO104" s="218">
        <v>0</v>
      </c>
      <c r="AP104" s="218">
        <v>48.872351999999999</v>
      </c>
      <c r="AQ104" s="218">
        <v>0</v>
      </c>
      <c r="AR104" s="218">
        <v>0</v>
      </c>
      <c r="AS104" s="218">
        <v>0</v>
      </c>
      <c r="AT104" s="218">
        <v>0</v>
      </c>
      <c r="AU104" s="218">
        <v>7.1400000000000001E-4</v>
      </c>
      <c r="AV104" s="218">
        <v>0</v>
      </c>
      <c r="AW104" s="218">
        <v>0</v>
      </c>
      <c r="AX104" s="218">
        <v>0</v>
      </c>
      <c r="AY104" s="218">
        <v>0</v>
      </c>
      <c r="AZ104" s="218">
        <v>0.02</v>
      </c>
      <c r="BA104" s="218">
        <v>0</v>
      </c>
      <c r="BB104" s="218">
        <v>0</v>
      </c>
      <c r="BC104" s="218">
        <v>0</v>
      </c>
      <c r="BD104" s="218">
        <v>0</v>
      </c>
      <c r="BE104" s="218">
        <v>0</v>
      </c>
      <c r="BF104" s="218">
        <v>0</v>
      </c>
      <c r="BG104" s="218">
        <v>0</v>
      </c>
      <c r="BH104" s="218">
        <v>9.4464000000000006E-2</v>
      </c>
      <c r="BI104" s="218">
        <v>0</v>
      </c>
      <c r="BJ104" s="218">
        <v>0</v>
      </c>
      <c r="BK104" s="218">
        <v>0</v>
      </c>
      <c r="BL104" s="218">
        <v>0</v>
      </c>
      <c r="BM104" s="218">
        <v>0</v>
      </c>
      <c r="BN104" s="218">
        <v>0</v>
      </c>
      <c r="BO104" s="218">
        <v>0</v>
      </c>
      <c r="BP104" s="218">
        <v>0</v>
      </c>
      <c r="BQ104" s="218">
        <v>0</v>
      </c>
      <c r="BR104" s="218">
        <v>0</v>
      </c>
      <c r="BS104" s="218">
        <v>5.6861000000000002E-2</v>
      </c>
      <c r="BT104" s="218">
        <v>0</v>
      </c>
      <c r="BU104" s="218">
        <v>0</v>
      </c>
      <c r="BV104" s="218">
        <v>0</v>
      </c>
      <c r="BW104" s="218">
        <v>3.8671999999999998E-2</v>
      </c>
      <c r="BX104" s="218">
        <v>0</v>
      </c>
      <c r="BY104" s="218">
        <v>0</v>
      </c>
      <c r="BZ104" s="218">
        <v>0</v>
      </c>
      <c r="CA104" s="218">
        <v>0</v>
      </c>
      <c r="CB104" s="218">
        <v>0</v>
      </c>
      <c r="CC104" s="218">
        <v>0</v>
      </c>
      <c r="CD104" s="218">
        <v>0</v>
      </c>
      <c r="CE104" s="218">
        <v>0</v>
      </c>
      <c r="CF104" s="218">
        <v>0</v>
      </c>
      <c r="CG104" s="218">
        <v>0</v>
      </c>
      <c r="CH104" s="218">
        <v>0</v>
      </c>
      <c r="CI104" s="218">
        <v>0.682813</v>
      </c>
      <c r="CJ104" s="218">
        <v>0</v>
      </c>
      <c r="CK104" s="218">
        <v>1.27125</v>
      </c>
      <c r="CL104" s="218">
        <v>0</v>
      </c>
      <c r="CM104" s="218">
        <v>0</v>
      </c>
      <c r="CN104" s="218">
        <v>0</v>
      </c>
      <c r="CO104" s="218">
        <v>0</v>
      </c>
      <c r="CP104" s="218">
        <v>0</v>
      </c>
      <c r="CQ104" s="218">
        <v>0</v>
      </c>
      <c r="CR104" s="218">
        <v>0</v>
      </c>
      <c r="CS104" s="218">
        <v>0</v>
      </c>
      <c r="CT104" s="218">
        <v>0</v>
      </c>
      <c r="CU104" s="218">
        <v>0</v>
      </c>
      <c r="CV104" s="218">
        <v>4.4650000000000002E-3</v>
      </c>
    </row>
    <row r="105" spans="1:100" ht="18" customHeight="1" x14ac:dyDescent="0.5">
      <c r="A105" s="220" t="s">
        <v>149</v>
      </c>
      <c r="B105" s="221" t="s">
        <v>337</v>
      </c>
      <c r="C105" s="217">
        <v>85.956040999999999</v>
      </c>
      <c r="D105" s="217">
        <v>5.0569999999999999E-3</v>
      </c>
      <c r="E105" s="217">
        <v>0</v>
      </c>
      <c r="F105" s="217">
        <v>0</v>
      </c>
      <c r="G105" s="217">
        <v>0</v>
      </c>
      <c r="H105" s="217">
        <v>0</v>
      </c>
      <c r="I105" s="217">
        <v>0</v>
      </c>
      <c r="J105" s="217">
        <v>0</v>
      </c>
      <c r="K105" s="217">
        <v>1.1741E-2</v>
      </c>
      <c r="L105" s="217">
        <v>0</v>
      </c>
      <c r="M105" s="217">
        <v>0</v>
      </c>
      <c r="N105" s="217">
        <v>0</v>
      </c>
      <c r="O105" s="217">
        <v>0</v>
      </c>
      <c r="P105" s="217">
        <v>0</v>
      </c>
      <c r="Q105" s="217">
        <v>0</v>
      </c>
      <c r="R105" s="217">
        <v>0</v>
      </c>
      <c r="S105" s="217">
        <v>0</v>
      </c>
      <c r="T105" s="217">
        <v>0</v>
      </c>
      <c r="U105" s="217">
        <v>0</v>
      </c>
      <c r="V105" s="217">
        <v>0</v>
      </c>
      <c r="W105" s="217">
        <v>0</v>
      </c>
      <c r="X105" s="217">
        <v>1E-3</v>
      </c>
      <c r="Y105" s="217">
        <v>0</v>
      </c>
      <c r="Z105" s="217">
        <v>0</v>
      </c>
      <c r="AA105" s="217">
        <v>0</v>
      </c>
      <c r="AB105" s="217">
        <v>0</v>
      </c>
      <c r="AC105" s="217">
        <v>0</v>
      </c>
      <c r="AD105" s="217">
        <v>1.1699790000000001</v>
      </c>
      <c r="AE105" s="217">
        <v>0.18018999999999999</v>
      </c>
      <c r="AF105" s="217">
        <v>1.0408329999999999</v>
      </c>
      <c r="AG105" s="217">
        <v>0</v>
      </c>
      <c r="AH105" s="217">
        <v>7.3709999999999998E-2</v>
      </c>
      <c r="AI105" s="217">
        <v>0.11543100000000001</v>
      </c>
      <c r="AJ105" s="217">
        <v>0</v>
      </c>
      <c r="AK105" s="217">
        <v>0</v>
      </c>
      <c r="AL105" s="217">
        <v>2.944E-3</v>
      </c>
      <c r="AM105" s="217">
        <v>0</v>
      </c>
      <c r="AN105" s="217">
        <v>0</v>
      </c>
      <c r="AO105" s="217">
        <v>3.8389899999999999</v>
      </c>
      <c r="AP105" s="217">
        <v>48.065904000000003</v>
      </c>
      <c r="AQ105" s="217">
        <v>0.59738500000000005</v>
      </c>
      <c r="AR105" s="217">
        <v>0</v>
      </c>
      <c r="AS105" s="217">
        <v>0</v>
      </c>
      <c r="AT105" s="217">
        <v>0</v>
      </c>
      <c r="AU105" s="217">
        <v>0</v>
      </c>
      <c r="AV105" s="217">
        <v>0</v>
      </c>
      <c r="AW105" s="217">
        <v>0</v>
      </c>
      <c r="AX105" s="217">
        <v>0</v>
      </c>
      <c r="AY105" s="217">
        <v>5.5900000000000004E-4</v>
      </c>
      <c r="AZ105" s="217">
        <v>0</v>
      </c>
      <c r="BA105" s="217">
        <v>0</v>
      </c>
      <c r="BB105" s="217">
        <v>0</v>
      </c>
      <c r="BC105" s="217">
        <v>0</v>
      </c>
      <c r="BD105" s="217">
        <v>0</v>
      </c>
      <c r="BE105" s="217">
        <v>0.38311499999999998</v>
      </c>
      <c r="BF105" s="217">
        <v>0</v>
      </c>
      <c r="BG105" s="217">
        <v>0</v>
      </c>
      <c r="BH105" s="217">
        <v>0</v>
      </c>
      <c r="BI105" s="217">
        <v>0</v>
      </c>
      <c r="BJ105" s="217">
        <v>0</v>
      </c>
      <c r="BK105" s="217">
        <v>0</v>
      </c>
      <c r="BL105" s="217">
        <v>0</v>
      </c>
      <c r="BM105" s="217">
        <v>1E-3</v>
      </c>
      <c r="BN105" s="217">
        <v>1.5E-3</v>
      </c>
      <c r="BO105" s="217">
        <v>0</v>
      </c>
      <c r="BP105" s="217">
        <v>0</v>
      </c>
      <c r="BQ105" s="217">
        <v>0</v>
      </c>
      <c r="BR105" s="217">
        <v>0</v>
      </c>
      <c r="BS105" s="217">
        <v>0</v>
      </c>
      <c r="BT105" s="217">
        <v>0</v>
      </c>
      <c r="BU105" s="217">
        <v>0</v>
      </c>
      <c r="BV105" s="217">
        <v>0</v>
      </c>
      <c r="BW105" s="217">
        <v>0</v>
      </c>
      <c r="BX105" s="217">
        <v>0.14330899999999999</v>
      </c>
      <c r="BY105" s="217">
        <v>7.5799999999999999E-4</v>
      </c>
      <c r="BZ105" s="217">
        <v>0</v>
      </c>
      <c r="CA105" s="217">
        <v>0</v>
      </c>
      <c r="CB105" s="217">
        <v>0</v>
      </c>
      <c r="CC105" s="217">
        <v>0</v>
      </c>
      <c r="CD105" s="217">
        <v>0</v>
      </c>
      <c r="CE105" s="217">
        <v>1.049E-3</v>
      </c>
      <c r="CF105" s="217">
        <v>0.57108599999999998</v>
      </c>
      <c r="CG105" s="217">
        <v>0</v>
      </c>
      <c r="CH105" s="217">
        <v>18.000077000000001</v>
      </c>
      <c r="CI105" s="217">
        <v>9.8146330000000006</v>
      </c>
      <c r="CJ105" s="217">
        <v>0</v>
      </c>
      <c r="CK105" s="217">
        <v>8.371E-3</v>
      </c>
      <c r="CL105" s="217">
        <v>0</v>
      </c>
      <c r="CM105" s="217">
        <v>0</v>
      </c>
      <c r="CN105" s="217">
        <v>1.729643</v>
      </c>
      <c r="CO105" s="217">
        <v>0</v>
      </c>
      <c r="CP105" s="217">
        <v>0</v>
      </c>
      <c r="CQ105" s="217">
        <v>0</v>
      </c>
      <c r="CR105" s="217">
        <v>5.0000000000000001E-3</v>
      </c>
      <c r="CS105" s="217">
        <v>0</v>
      </c>
      <c r="CT105" s="217">
        <v>0</v>
      </c>
      <c r="CU105" s="217">
        <v>0.12503800000000001</v>
      </c>
      <c r="CV105" s="217">
        <v>6.7737000000000006E-2</v>
      </c>
    </row>
    <row r="106" spans="1:100" ht="18" customHeight="1" x14ac:dyDescent="0.5">
      <c r="A106" s="222" t="s">
        <v>167</v>
      </c>
      <c r="B106" s="223" t="s">
        <v>428</v>
      </c>
      <c r="C106" s="218">
        <v>69.255949999999999</v>
      </c>
      <c r="D106" s="218">
        <v>0</v>
      </c>
      <c r="E106" s="218">
        <v>0</v>
      </c>
      <c r="F106" s="218">
        <v>0</v>
      </c>
      <c r="G106" s="218">
        <v>0</v>
      </c>
      <c r="H106" s="218">
        <v>0</v>
      </c>
      <c r="I106" s="218">
        <v>0</v>
      </c>
      <c r="J106" s="218">
        <v>0</v>
      </c>
      <c r="K106" s="218">
        <v>0</v>
      </c>
      <c r="L106" s="218">
        <v>0</v>
      </c>
      <c r="M106" s="218">
        <v>0</v>
      </c>
      <c r="N106" s="218">
        <v>0</v>
      </c>
      <c r="O106" s="218">
        <v>0</v>
      </c>
      <c r="P106" s="218">
        <v>0</v>
      </c>
      <c r="Q106" s="218">
        <v>0</v>
      </c>
      <c r="R106" s="218">
        <v>0</v>
      </c>
      <c r="S106" s="218">
        <v>0</v>
      </c>
      <c r="T106" s="218">
        <v>0</v>
      </c>
      <c r="U106" s="218">
        <v>0</v>
      </c>
      <c r="V106" s="218">
        <v>0</v>
      </c>
      <c r="W106" s="218">
        <v>0</v>
      </c>
      <c r="X106" s="218">
        <v>0</v>
      </c>
      <c r="Y106" s="218">
        <v>0</v>
      </c>
      <c r="Z106" s="218">
        <v>0</v>
      </c>
      <c r="AA106" s="218">
        <v>0</v>
      </c>
      <c r="AB106" s="218">
        <v>0</v>
      </c>
      <c r="AC106" s="218">
        <v>0</v>
      </c>
      <c r="AD106" s="218">
        <v>0</v>
      </c>
      <c r="AE106" s="218">
        <v>0</v>
      </c>
      <c r="AF106" s="218">
        <v>0</v>
      </c>
      <c r="AG106" s="218">
        <v>0</v>
      </c>
      <c r="AH106" s="218">
        <v>0</v>
      </c>
      <c r="AI106" s="218">
        <v>0.66046199999999999</v>
      </c>
      <c r="AJ106" s="218">
        <v>0</v>
      </c>
      <c r="AK106" s="218">
        <v>0</v>
      </c>
      <c r="AL106" s="218">
        <v>0</v>
      </c>
      <c r="AM106" s="218">
        <v>0</v>
      </c>
      <c r="AN106" s="218">
        <v>0</v>
      </c>
      <c r="AO106" s="218">
        <v>0</v>
      </c>
      <c r="AP106" s="218">
        <v>0.18981500000000001</v>
      </c>
      <c r="AQ106" s="218">
        <v>0</v>
      </c>
      <c r="AR106" s="218">
        <v>0</v>
      </c>
      <c r="AS106" s="218">
        <v>0</v>
      </c>
      <c r="AT106" s="218">
        <v>0</v>
      </c>
      <c r="AU106" s="218">
        <v>0</v>
      </c>
      <c r="AV106" s="218">
        <v>0</v>
      </c>
      <c r="AW106" s="218">
        <v>0</v>
      </c>
      <c r="AX106" s="218">
        <v>0</v>
      </c>
      <c r="AY106" s="218">
        <v>0</v>
      </c>
      <c r="AZ106" s="218">
        <v>0</v>
      </c>
      <c r="BA106" s="218">
        <v>0</v>
      </c>
      <c r="BB106" s="218">
        <v>0</v>
      </c>
      <c r="BC106" s="218">
        <v>0</v>
      </c>
      <c r="BD106" s="218">
        <v>0</v>
      </c>
      <c r="BE106" s="218">
        <v>0</v>
      </c>
      <c r="BF106" s="218">
        <v>0</v>
      </c>
      <c r="BG106" s="218">
        <v>0</v>
      </c>
      <c r="BH106" s="218">
        <v>0</v>
      </c>
      <c r="BI106" s="218">
        <v>0</v>
      </c>
      <c r="BJ106" s="218">
        <v>0</v>
      </c>
      <c r="BK106" s="218">
        <v>0</v>
      </c>
      <c r="BL106" s="218">
        <v>0</v>
      </c>
      <c r="BM106" s="218">
        <v>0</v>
      </c>
      <c r="BN106" s="218">
        <v>0</v>
      </c>
      <c r="BO106" s="218">
        <v>0</v>
      </c>
      <c r="BP106" s="218">
        <v>0</v>
      </c>
      <c r="BQ106" s="218">
        <v>0</v>
      </c>
      <c r="BR106" s="218">
        <v>0</v>
      </c>
      <c r="BS106" s="218">
        <v>0</v>
      </c>
      <c r="BT106" s="218">
        <v>0</v>
      </c>
      <c r="BU106" s="218">
        <v>0</v>
      </c>
      <c r="BV106" s="218">
        <v>0</v>
      </c>
      <c r="BW106" s="218">
        <v>0</v>
      </c>
      <c r="BX106" s="218">
        <v>0</v>
      </c>
      <c r="BY106" s="218">
        <v>0</v>
      </c>
      <c r="BZ106" s="218">
        <v>0</v>
      </c>
      <c r="CA106" s="218">
        <v>0</v>
      </c>
      <c r="CB106" s="218">
        <v>0</v>
      </c>
      <c r="CC106" s="218">
        <v>0</v>
      </c>
      <c r="CD106" s="218">
        <v>0</v>
      </c>
      <c r="CE106" s="218">
        <v>0</v>
      </c>
      <c r="CF106" s="218">
        <v>0</v>
      </c>
      <c r="CG106" s="218">
        <v>0</v>
      </c>
      <c r="CH106" s="218">
        <v>68.367405000000005</v>
      </c>
      <c r="CI106" s="218">
        <v>0</v>
      </c>
      <c r="CJ106" s="218">
        <v>0</v>
      </c>
      <c r="CK106" s="218">
        <v>0</v>
      </c>
      <c r="CL106" s="218">
        <v>0</v>
      </c>
      <c r="CM106" s="218">
        <v>0</v>
      </c>
      <c r="CN106" s="218">
        <v>3.8268000000000003E-2</v>
      </c>
      <c r="CO106" s="218">
        <v>0</v>
      </c>
      <c r="CP106" s="218">
        <v>0</v>
      </c>
      <c r="CQ106" s="218">
        <v>0</v>
      </c>
      <c r="CR106" s="218">
        <v>0</v>
      </c>
      <c r="CS106" s="218">
        <v>0</v>
      </c>
      <c r="CT106" s="218">
        <v>0</v>
      </c>
      <c r="CU106" s="218">
        <v>0</v>
      </c>
      <c r="CV106" s="218">
        <v>0</v>
      </c>
    </row>
    <row r="107" spans="1:100" ht="18" customHeight="1" x14ac:dyDescent="0.5">
      <c r="A107" s="220" t="s">
        <v>61</v>
      </c>
      <c r="B107" s="221" t="s">
        <v>333</v>
      </c>
      <c r="C107" s="217">
        <v>59.723084999999998</v>
      </c>
      <c r="D107" s="217">
        <v>0</v>
      </c>
      <c r="E107" s="217">
        <v>0</v>
      </c>
      <c r="F107" s="217">
        <v>0</v>
      </c>
      <c r="G107" s="217">
        <v>0</v>
      </c>
      <c r="H107" s="217">
        <v>0</v>
      </c>
      <c r="I107" s="217">
        <v>0</v>
      </c>
      <c r="J107" s="217">
        <v>0</v>
      </c>
      <c r="K107" s="217">
        <v>0</v>
      </c>
      <c r="L107" s="217">
        <v>0</v>
      </c>
      <c r="M107" s="217">
        <v>0</v>
      </c>
      <c r="N107" s="217">
        <v>0</v>
      </c>
      <c r="O107" s="217">
        <v>0</v>
      </c>
      <c r="P107" s="217">
        <v>0</v>
      </c>
      <c r="Q107" s="217">
        <v>0</v>
      </c>
      <c r="R107" s="217">
        <v>0</v>
      </c>
      <c r="S107" s="217">
        <v>0</v>
      </c>
      <c r="T107" s="217">
        <v>0</v>
      </c>
      <c r="U107" s="217">
        <v>0</v>
      </c>
      <c r="V107" s="217">
        <v>0</v>
      </c>
      <c r="W107" s="217">
        <v>0</v>
      </c>
      <c r="X107" s="217">
        <v>0</v>
      </c>
      <c r="Y107" s="217">
        <v>0</v>
      </c>
      <c r="Z107" s="217">
        <v>0</v>
      </c>
      <c r="AA107" s="217">
        <v>0</v>
      </c>
      <c r="AB107" s="217">
        <v>6.6974549999999997</v>
      </c>
      <c r="AC107" s="217">
        <v>0</v>
      </c>
      <c r="AD107" s="217">
        <v>0</v>
      </c>
      <c r="AE107" s="217">
        <v>0</v>
      </c>
      <c r="AF107" s="217">
        <v>0</v>
      </c>
      <c r="AG107" s="217">
        <v>0</v>
      </c>
      <c r="AH107" s="217">
        <v>0</v>
      </c>
      <c r="AI107" s="217">
        <v>0</v>
      </c>
      <c r="AJ107" s="217">
        <v>0</v>
      </c>
      <c r="AK107" s="217">
        <v>0</v>
      </c>
      <c r="AL107" s="217">
        <v>0</v>
      </c>
      <c r="AM107" s="217">
        <v>0</v>
      </c>
      <c r="AN107" s="217">
        <v>0</v>
      </c>
      <c r="AO107" s="217">
        <v>0</v>
      </c>
      <c r="AP107" s="217">
        <v>51.876792000000002</v>
      </c>
      <c r="AQ107" s="217">
        <v>0</v>
      </c>
      <c r="AR107" s="217">
        <v>0</v>
      </c>
      <c r="AS107" s="217">
        <v>0</v>
      </c>
      <c r="AT107" s="217">
        <v>0</v>
      </c>
      <c r="AU107" s="217">
        <v>0</v>
      </c>
      <c r="AV107" s="217">
        <v>0</v>
      </c>
      <c r="AW107" s="217">
        <v>0</v>
      </c>
      <c r="AX107" s="217">
        <v>0</v>
      </c>
      <c r="AY107" s="217">
        <v>0.30262</v>
      </c>
      <c r="AZ107" s="217">
        <v>0</v>
      </c>
      <c r="BA107" s="217">
        <v>0</v>
      </c>
      <c r="BB107" s="217">
        <v>0</v>
      </c>
      <c r="BC107" s="217">
        <v>0</v>
      </c>
      <c r="BD107" s="217">
        <v>0</v>
      </c>
      <c r="BE107" s="217">
        <v>0</v>
      </c>
      <c r="BF107" s="217">
        <v>0</v>
      </c>
      <c r="BG107" s="217">
        <v>0</v>
      </c>
      <c r="BH107" s="217">
        <v>0</v>
      </c>
      <c r="BI107" s="217">
        <v>0</v>
      </c>
      <c r="BJ107" s="217">
        <v>0</v>
      </c>
      <c r="BK107" s="217">
        <v>0</v>
      </c>
      <c r="BL107" s="217">
        <v>0</v>
      </c>
      <c r="BM107" s="217">
        <v>0</v>
      </c>
      <c r="BN107" s="217">
        <v>0</v>
      </c>
      <c r="BO107" s="217">
        <v>0</v>
      </c>
      <c r="BP107" s="217">
        <v>0</v>
      </c>
      <c r="BQ107" s="217">
        <v>0</v>
      </c>
      <c r="BR107" s="217">
        <v>0</v>
      </c>
      <c r="BS107" s="217">
        <v>0</v>
      </c>
      <c r="BT107" s="217">
        <v>0</v>
      </c>
      <c r="BU107" s="217">
        <v>0.12090099999999999</v>
      </c>
      <c r="BV107" s="217">
        <v>0</v>
      </c>
      <c r="BW107" s="217">
        <v>0</v>
      </c>
      <c r="BX107" s="217">
        <v>0</v>
      </c>
      <c r="BY107" s="217">
        <v>0</v>
      </c>
      <c r="BZ107" s="217">
        <v>0</v>
      </c>
      <c r="CA107" s="217">
        <v>0.72531800000000002</v>
      </c>
      <c r="CB107" s="217">
        <v>0</v>
      </c>
      <c r="CC107" s="217">
        <v>0</v>
      </c>
      <c r="CD107" s="217">
        <v>0</v>
      </c>
      <c r="CE107" s="217">
        <v>0</v>
      </c>
      <c r="CF107" s="217">
        <v>0</v>
      </c>
      <c r="CG107" s="217">
        <v>0</v>
      </c>
      <c r="CH107" s="217">
        <v>0</v>
      </c>
      <c r="CI107" s="217">
        <v>0</v>
      </c>
      <c r="CJ107" s="217">
        <v>0</v>
      </c>
      <c r="CK107" s="217">
        <v>0</v>
      </c>
      <c r="CL107" s="217">
        <v>0</v>
      </c>
      <c r="CM107" s="217">
        <v>0</v>
      </c>
      <c r="CN107" s="217">
        <v>0</v>
      </c>
      <c r="CO107" s="217">
        <v>0</v>
      </c>
      <c r="CP107" s="217">
        <v>0</v>
      </c>
      <c r="CQ107" s="217">
        <v>0</v>
      </c>
      <c r="CR107" s="217">
        <v>0</v>
      </c>
      <c r="CS107" s="217">
        <v>0</v>
      </c>
      <c r="CT107" s="217">
        <v>0</v>
      </c>
      <c r="CU107" s="217">
        <v>0</v>
      </c>
      <c r="CV107" s="217">
        <v>0</v>
      </c>
    </row>
    <row r="108" spans="1:100" ht="18" customHeight="1" x14ac:dyDescent="0.5">
      <c r="A108" s="222" t="s">
        <v>164</v>
      </c>
      <c r="B108" s="223" t="s">
        <v>353</v>
      </c>
      <c r="C108" s="218">
        <v>55.271974999999998</v>
      </c>
      <c r="D108" s="218">
        <v>0</v>
      </c>
      <c r="E108" s="218">
        <v>0</v>
      </c>
      <c r="F108" s="218">
        <v>0</v>
      </c>
      <c r="G108" s="218">
        <v>0</v>
      </c>
      <c r="H108" s="218">
        <v>0</v>
      </c>
      <c r="I108" s="218">
        <v>0</v>
      </c>
      <c r="J108" s="218">
        <v>0</v>
      </c>
      <c r="K108" s="218">
        <v>1.1738999999999999E-2</v>
      </c>
      <c r="L108" s="218">
        <v>0</v>
      </c>
      <c r="M108" s="218">
        <v>0</v>
      </c>
      <c r="N108" s="218">
        <v>0</v>
      </c>
      <c r="O108" s="218">
        <v>0</v>
      </c>
      <c r="P108" s="218">
        <v>0</v>
      </c>
      <c r="Q108" s="218">
        <v>0</v>
      </c>
      <c r="R108" s="218">
        <v>0.21529999999999999</v>
      </c>
      <c r="S108" s="218">
        <v>0</v>
      </c>
      <c r="T108" s="218">
        <v>0</v>
      </c>
      <c r="U108" s="218">
        <v>0</v>
      </c>
      <c r="V108" s="218">
        <v>0</v>
      </c>
      <c r="W108" s="218">
        <v>0</v>
      </c>
      <c r="X108" s="218">
        <v>0</v>
      </c>
      <c r="Y108" s="218">
        <v>0</v>
      </c>
      <c r="Z108" s="218">
        <v>0</v>
      </c>
      <c r="AA108" s="218">
        <v>0</v>
      </c>
      <c r="AB108" s="218">
        <v>0</v>
      </c>
      <c r="AC108" s="218">
        <v>0</v>
      </c>
      <c r="AD108" s="218">
        <v>0</v>
      </c>
      <c r="AE108" s="218">
        <v>0</v>
      </c>
      <c r="AF108" s="218">
        <v>26.016224999999999</v>
      </c>
      <c r="AG108" s="218">
        <v>0</v>
      </c>
      <c r="AH108" s="218">
        <v>0.53071199999999996</v>
      </c>
      <c r="AI108" s="218">
        <v>0</v>
      </c>
      <c r="AJ108" s="218">
        <v>0</v>
      </c>
      <c r="AK108" s="218">
        <v>0</v>
      </c>
      <c r="AL108" s="218">
        <v>0</v>
      </c>
      <c r="AM108" s="218">
        <v>0</v>
      </c>
      <c r="AN108" s="218">
        <v>0</v>
      </c>
      <c r="AO108" s="218">
        <v>0</v>
      </c>
      <c r="AP108" s="218">
        <v>3.770505</v>
      </c>
      <c r="AQ108" s="218">
        <v>1.150685</v>
      </c>
      <c r="AR108" s="218">
        <v>0</v>
      </c>
      <c r="AS108" s="218">
        <v>0</v>
      </c>
      <c r="AT108" s="218">
        <v>0</v>
      </c>
      <c r="AU108" s="218">
        <v>0</v>
      </c>
      <c r="AV108" s="218">
        <v>0</v>
      </c>
      <c r="AW108" s="218">
        <v>0</v>
      </c>
      <c r="AX108" s="218">
        <v>0</v>
      </c>
      <c r="AY108" s="218">
        <v>0</v>
      </c>
      <c r="AZ108" s="218">
        <v>0</v>
      </c>
      <c r="BA108" s="218">
        <v>0</v>
      </c>
      <c r="BB108" s="218">
        <v>0</v>
      </c>
      <c r="BC108" s="218">
        <v>0</v>
      </c>
      <c r="BD108" s="218">
        <v>0</v>
      </c>
      <c r="BE108" s="218">
        <v>0</v>
      </c>
      <c r="BF108" s="218">
        <v>0</v>
      </c>
      <c r="BG108" s="218">
        <v>0</v>
      </c>
      <c r="BH108" s="218">
        <v>0</v>
      </c>
      <c r="BI108" s="218">
        <v>0</v>
      </c>
      <c r="BJ108" s="218">
        <v>0.137688</v>
      </c>
      <c r="BK108" s="218">
        <v>0</v>
      </c>
      <c r="BL108" s="218">
        <v>0</v>
      </c>
      <c r="BM108" s="218">
        <v>0</v>
      </c>
      <c r="BN108" s="218">
        <v>0</v>
      </c>
      <c r="BO108" s="218">
        <v>0</v>
      </c>
      <c r="BP108" s="218">
        <v>0</v>
      </c>
      <c r="BQ108" s="218">
        <v>0</v>
      </c>
      <c r="BR108" s="218">
        <v>0</v>
      </c>
      <c r="BS108" s="218">
        <v>0</v>
      </c>
      <c r="BT108" s="218">
        <v>0</v>
      </c>
      <c r="BU108" s="218">
        <v>4.4911E-2</v>
      </c>
      <c r="BV108" s="218">
        <v>0</v>
      </c>
      <c r="BW108" s="218">
        <v>0</v>
      </c>
      <c r="BX108" s="218">
        <v>4.4123999999999997E-2</v>
      </c>
      <c r="BY108" s="218">
        <v>0</v>
      </c>
      <c r="BZ108" s="218">
        <v>0</v>
      </c>
      <c r="CA108" s="218">
        <v>0</v>
      </c>
      <c r="CB108" s="218">
        <v>0</v>
      </c>
      <c r="CC108" s="218">
        <v>0</v>
      </c>
      <c r="CD108" s="218">
        <v>0</v>
      </c>
      <c r="CE108" s="218">
        <v>0</v>
      </c>
      <c r="CF108" s="218">
        <v>1.2701E-2</v>
      </c>
      <c r="CG108" s="218">
        <v>0</v>
      </c>
      <c r="CH108" s="218">
        <v>19.967161000000001</v>
      </c>
      <c r="CI108" s="218">
        <v>0.70985100000000001</v>
      </c>
      <c r="CJ108" s="218">
        <v>0</v>
      </c>
      <c r="CK108" s="218">
        <v>0</v>
      </c>
      <c r="CL108" s="218">
        <v>2.5159539999999998</v>
      </c>
      <c r="CM108" s="218">
        <v>0</v>
      </c>
      <c r="CN108" s="218">
        <v>0.14263799999999999</v>
      </c>
      <c r="CO108" s="218">
        <v>0</v>
      </c>
      <c r="CP108" s="218">
        <v>0</v>
      </c>
      <c r="CQ108" s="218">
        <v>0</v>
      </c>
      <c r="CR108" s="218">
        <v>2.4899999999999998E-4</v>
      </c>
      <c r="CS108" s="218">
        <v>0</v>
      </c>
      <c r="CT108" s="218">
        <v>0</v>
      </c>
      <c r="CU108" s="218">
        <v>0</v>
      </c>
      <c r="CV108" s="218">
        <v>1.5330000000000001E-3</v>
      </c>
    </row>
    <row r="109" spans="1:100" ht="18" customHeight="1" x14ac:dyDescent="0.5">
      <c r="A109" s="220" t="s">
        <v>678</v>
      </c>
      <c r="B109" s="221" t="s">
        <v>715</v>
      </c>
      <c r="C109" s="217">
        <v>54.914532999999999</v>
      </c>
      <c r="D109" s="217">
        <v>0</v>
      </c>
      <c r="E109" s="217">
        <v>0</v>
      </c>
      <c r="F109" s="217">
        <v>0</v>
      </c>
      <c r="G109" s="217">
        <v>0</v>
      </c>
      <c r="H109" s="217">
        <v>0</v>
      </c>
      <c r="I109" s="217">
        <v>0</v>
      </c>
      <c r="J109" s="217">
        <v>0</v>
      </c>
      <c r="K109" s="217">
        <v>14.743245</v>
      </c>
      <c r="L109" s="217">
        <v>0</v>
      </c>
      <c r="M109" s="217">
        <v>0</v>
      </c>
      <c r="N109" s="217">
        <v>0</v>
      </c>
      <c r="O109" s="217">
        <v>0</v>
      </c>
      <c r="P109" s="217">
        <v>0</v>
      </c>
      <c r="Q109" s="217">
        <v>0</v>
      </c>
      <c r="R109" s="217">
        <v>0</v>
      </c>
      <c r="S109" s="217">
        <v>0</v>
      </c>
      <c r="T109" s="217">
        <v>0.18907199999999999</v>
      </c>
      <c r="U109" s="217">
        <v>0</v>
      </c>
      <c r="V109" s="217">
        <v>0</v>
      </c>
      <c r="W109" s="217">
        <v>0</v>
      </c>
      <c r="X109" s="217">
        <v>0</v>
      </c>
      <c r="Y109" s="217">
        <v>0</v>
      </c>
      <c r="Z109" s="217">
        <v>0</v>
      </c>
      <c r="AA109" s="217">
        <v>0</v>
      </c>
      <c r="AB109" s="217">
        <v>0</v>
      </c>
      <c r="AC109" s="217">
        <v>0</v>
      </c>
      <c r="AD109" s="217">
        <v>7.5245000000000006E-2</v>
      </c>
      <c r="AE109" s="217">
        <v>0</v>
      </c>
      <c r="AF109" s="217">
        <v>0.31476900000000002</v>
      </c>
      <c r="AG109" s="217">
        <v>0</v>
      </c>
      <c r="AH109" s="217">
        <v>0</v>
      </c>
      <c r="AI109" s="217">
        <v>0</v>
      </c>
      <c r="AJ109" s="217">
        <v>0</v>
      </c>
      <c r="AK109" s="217">
        <v>0</v>
      </c>
      <c r="AL109" s="217">
        <v>0</v>
      </c>
      <c r="AM109" s="217">
        <v>0</v>
      </c>
      <c r="AN109" s="217">
        <v>0</v>
      </c>
      <c r="AO109" s="217">
        <v>0</v>
      </c>
      <c r="AP109" s="217">
        <v>39.517113999999999</v>
      </c>
      <c r="AQ109" s="217">
        <v>0</v>
      </c>
      <c r="AR109" s="217">
        <v>0</v>
      </c>
      <c r="AS109" s="217">
        <v>0</v>
      </c>
      <c r="AT109" s="217">
        <v>0</v>
      </c>
      <c r="AU109" s="217">
        <v>0</v>
      </c>
      <c r="AV109" s="217">
        <v>0</v>
      </c>
      <c r="AW109" s="217">
        <v>0</v>
      </c>
      <c r="AX109" s="217">
        <v>0</v>
      </c>
      <c r="AY109" s="217">
        <v>0</v>
      </c>
      <c r="AZ109" s="217">
        <v>0</v>
      </c>
      <c r="BA109" s="217">
        <v>0</v>
      </c>
      <c r="BB109" s="217">
        <v>0</v>
      </c>
      <c r="BC109" s="217">
        <v>0</v>
      </c>
      <c r="BD109" s="217">
        <v>0</v>
      </c>
      <c r="BE109" s="217">
        <v>0</v>
      </c>
      <c r="BF109" s="217">
        <v>0</v>
      </c>
      <c r="BG109" s="217">
        <v>0</v>
      </c>
      <c r="BH109" s="217">
        <v>0</v>
      </c>
      <c r="BI109" s="217">
        <v>0</v>
      </c>
      <c r="BJ109" s="217">
        <v>0</v>
      </c>
      <c r="BK109" s="217">
        <v>0</v>
      </c>
      <c r="BL109" s="217">
        <v>0</v>
      </c>
      <c r="BM109" s="217">
        <v>0</v>
      </c>
      <c r="BN109" s="217">
        <v>0</v>
      </c>
      <c r="BO109" s="217">
        <v>0</v>
      </c>
      <c r="BP109" s="217">
        <v>0</v>
      </c>
      <c r="BQ109" s="217">
        <v>0</v>
      </c>
      <c r="BR109" s="217">
        <v>0</v>
      </c>
      <c r="BS109" s="217">
        <v>7.5087000000000001E-2</v>
      </c>
      <c r="BT109" s="217">
        <v>0</v>
      </c>
      <c r="BU109" s="217">
        <v>0</v>
      </c>
      <c r="BV109" s="217">
        <v>0</v>
      </c>
      <c r="BW109" s="217">
        <v>0</v>
      </c>
      <c r="BX109" s="217">
        <v>0</v>
      </c>
      <c r="BY109" s="217">
        <v>0</v>
      </c>
      <c r="BZ109" s="217">
        <v>0</v>
      </c>
      <c r="CA109" s="217">
        <v>0</v>
      </c>
      <c r="CB109" s="217">
        <v>0</v>
      </c>
      <c r="CC109" s="217">
        <v>0</v>
      </c>
      <c r="CD109" s="217">
        <v>0</v>
      </c>
      <c r="CE109" s="217">
        <v>0</v>
      </c>
      <c r="CF109" s="217">
        <v>0</v>
      </c>
      <c r="CG109" s="217">
        <v>0</v>
      </c>
      <c r="CH109" s="217">
        <v>0</v>
      </c>
      <c r="CI109" s="217">
        <v>0</v>
      </c>
      <c r="CJ109" s="217">
        <v>0</v>
      </c>
      <c r="CK109" s="217">
        <v>0</v>
      </c>
      <c r="CL109" s="217">
        <v>0</v>
      </c>
      <c r="CM109" s="217">
        <v>0</v>
      </c>
      <c r="CN109" s="217">
        <v>0</v>
      </c>
      <c r="CO109" s="217">
        <v>0</v>
      </c>
      <c r="CP109" s="217">
        <v>0</v>
      </c>
      <c r="CQ109" s="217">
        <v>0</v>
      </c>
      <c r="CR109" s="217">
        <v>0</v>
      </c>
      <c r="CS109" s="217">
        <v>0</v>
      </c>
      <c r="CT109" s="217">
        <v>0</v>
      </c>
      <c r="CU109" s="217">
        <v>0</v>
      </c>
      <c r="CV109" s="217">
        <v>0</v>
      </c>
    </row>
    <row r="110" spans="1:100" ht="18" customHeight="1" x14ac:dyDescent="0.5">
      <c r="A110" s="222" t="s">
        <v>143</v>
      </c>
      <c r="B110" s="223" t="s">
        <v>348</v>
      </c>
      <c r="C110" s="218">
        <v>52.513706999999997</v>
      </c>
      <c r="D110" s="218">
        <v>0</v>
      </c>
      <c r="E110" s="218">
        <v>17.22767</v>
      </c>
      <c r="F110" s="218">
        <v>0</v>
      </c>
      <c r="G110" s="218">
        <v>0</v>
      </c>
      <c r="H110" s="218">
        <v>0</v>
      </c>
      <c r="I110" s="218">
        <v>0</v>
      </c>
      <c r="J110" s="218">
        <v>0</v>
      </c>
      <c r="K110" s="218">
        <v>7.3884000000000005E-2</v>
      </c>
      <c r="L110" s="218">
        <v>0</v>
      </c>
      <c r="M110" s="218">
        <v>0</v>
      </c>
      <c r="N110" s="218">
        <v>0</v>
      </c>
      <c r="O110" s="218">
        <v>0</v>
      </c>
      <c r="P110" s="218">
        <v>0</v>
      </c>
      <c r="Q110" s="218">
        <v>0</v>
      </c>
      <c r="R110" s="218">
        <v>0</v>
      </c>
      <c r="S110" s="218">
        <v>0.73632600000000004</v>
      </c>
      <c r="T110" s="218">
        <v>0</v>
      </c>
      <c r="U110" s="218">
        <v>0</v>
      </c>
      <c r="V110" s="218">
        <v>0</v>
      </c>
      <c r="W110" s="218">
        <v>0</v>
      </c>
      <c r="X110" s="218">
        <v>0</v>
      </c>
      <c r="Y110" s="218">
        <v>0</v>
      </c>
      <c r="Z110" s="218">
        <v>0</v>
      </c>
      <c r="AA110" s="218">
        <v>0</v>
      </c>
      <c r="AB110" s="218">
        <v>0</v>
      </c>
      <c r="AC110" s="218">
        <v>0</v>
      </c>
      <c r="AD110" s="218">
        <v>0</v>
      </c>
      <c r="AE110" s="218">
        <v>0.59208799999999995</v>
      </c>
      <c r="AF110" s="218">
        <v>0.207429</v>
      </c>
      <c r="AG110" s="218">
        <v>0</v>
      </c>
      <c r="AH110" s="218">
        <v>9.6182009999999991</v>
      </c>
      <c r="AI110" s="218">
        <v>0</v>
      </c>
      <c r="AJ110" s="218">
        <v>0</v>
      </c>
      <c r="AK110" s="218">
        <v>0</v>
      </c>
      <c r="AL110" s="218">
        <v>0</v>
      </c>
      <c r="AM110" s="218">
        <v>0</v>
      </c>
      <c r="AN110" s="218">
        <v>0</v>
      </c>
      <c r="AO110" s="218">
        <v>0.19997999999999999</v>
      </c>
      <c r="AP110" s="218">
        <v>23.309652</v>
      </c>
      <c r="AQ110" s="218">
        <v>0</v>
      </c>
      <c r="AR110" s="218">
        <v>0</v>
      </c>
      <c r="AS110" s="218">
        <v>0</v>
      </c>
      <c r="AT110" s="218">
        <v>0</v>
      </c>
      <c r="AU110" s="218">
        <v>0</v>
      </c>
      <c r="AV110" s="218">
        <v>0</v>
      </c>
      <c r="AW110" s="218">
        <v>0</v>
      </c>
      <c r="AX110" s="218">
        <v>0</v>
      </c>
      <c r="AY110" s="218">
        <v>0</v>
      </c>
      <c r="AZ110" s="218">
        <v>0</v>
      </c>
      <c r="BA110" s="218">
        <v>0</v>
      </c>
      <c r="BB110" s="218">
        <v>0</v>
      </c>
      <c r="BC110" s="218">
        <v>0</v>
      </c>
      <c r="BD110" s="218">
        <v>0</v>
      </c>
      <c r="BE110" s="218">
        <v>0</v>
      </c>
      <c r="BF110" s="218">
        <v>0</v>
      </c>
      <c r="BG110" s="218">
        <v>0</v>
      </c>
      <c r="BH110" s="218">
        <v>0</v>
      </c>
      <c r="BI110" s="218">
        <v>0</v>
      </c>
      <c r="BJ110" s="218">
        <v>0</v>
      </c>
      <c r="BK110" s="218">
        <v>0</v>
      </c>
      <c r="BL110" s="218">
        <v>0</v>
      </c>
      <c r="BM110" s="218">
        <v>0</v>
      </c>
      <c r="BN110" s="218">
        <v>0</v>
      </c>
      <c r="BO110" s="218">
        <v>0</v>
      </c>
      <c r="BP110" s="218">
        <v>0</v>
      </c>
      <c r="BQ110" s="218">
        <v>0</v>
      </c>
      <c r="BR110" s="218">
        <v>0</v>
      </c>
      <c r="BS110" s="218">
        <v>0</v>
      </c>
      <c r="BT110" s="218">
        <v>4.1627999999999998E-2</v>
      </c>
      <c r="BU110" s="218">
        <v>0</v>
      </c>
      <c r="BV110" s="218">
        <v>0</v>
      </c>
      <c r="BW110" s="218">
        <v>0</v>
      </c>
      <c r="BX110" s="218">
        <v>0</v>
      </c>
      <c r="BY110" s="218">
        <v>0</v>
      </c>
      <c r="BZ110" s="218">
        <v>0</v>
      </c>
      <c r="CA110" s="218">
        <v>0</v>
      </c>
      <c r="CB110" s="218">
        <v>0</v>
      </c>
      <c r="CC110" s="218">
        <v>0.1605</v>
      </c>
      <c r="CD110" s="218">
        <v>0</v>
      </c>
      <c r="CE110" s="218">
        <v>0</v>
      </c>
      <c r="CF110" s="218">
        <v>0</v>
      </c>
      <c r="CG110" s="218">
        <v>0</v>
      </c>
      <c r="CH110" s="218">
        <v>0.34634999999999999</v>
      </c>
      <c r="CI110" s="218">
        <v>0</v>
      </c>
      <c r="CJ110" s="218">
        <v>0</v>
      </c>
      <c r="CK110" s="218">
        <v>0</v>
      </c>
      <c r="CL110" s="218">
        <v>0</v>
      </c>
      <c r="CM110" s="218">
        <v>0</v>
      </c>
      <c r="CN110" s="218">
        <v>0</v>
      </c>
      <c r="CO110" s="218">
        <v>0</v>
      </c>
      <c r="CP110" s="218">
        <v>0</v>
      </c>
      <c r="CQ110" s="218">
        <v>0</v>
      </c>
      <c r="CR110" s="218">
        <v>0</v>
      </c>
      <c r="CS110" s="218">
        <v>0</v>
      </c>
      <c r="CT110" s="218">
        <v>0</v>
      </c>
      <c r="CU110" s="218">
        <v>0</v>
      </c>
      <c r="CV110" s="218">
        <v>0</v>
      </c>
    </row>
    <row r="111" spans="1:100" ht="18" customHeight="1" x14ac:dyDescent="0.5">
      <c r="A111" s="220" t="s">
        <v>83</v>
      </c>
      <c r="B111" s="221" t="s">
        <v>358</v>
      </c>
      <c r="C111" s="217">
        <v>51.276699000000001</v>
      </c>
      <c r="D111" s="217">
        <v>0</v>
      </c>
      <c r="E111" s="217">
        <v>0.30599999999999999</v>
      </c>
      <c r="F111" s="217">
        <v>0</v>
      </c>
      <c r="G111" s="217">
        <v>0</v>
      </c>
      <c r="H111" s="217">
        <v>0</v>
      </c>
      <c r="I111" s="217">
        <v>0</v>
      </c>
      <c r="J111" s="217">
        <v>0</v>
      </c>
      <c r="K111" s="217">
        <v>0.43292900000000001</v>
      </c>
      <c r="L111" s="217">
        <v>0</v>
      </c>
      <c r="M111" s="217">
        <v>0</v>
      </c>
      <c r="N111" s="217">
        <v>2.3432000000000001E-2</v>
      </c>
      <c r="O111" s="217">
        <v>0</v>
      </c>
      <c r="P111" s="217">
        <v>0</v>
      </c>
      <c r="Q111" s="217">
        <v>0</v>
      </c>
      <c r="R111" s="217">
        <v>0.41358800000000001</v>
      </c>
      <c r="S111" s="217">
        <v>0</v>
      </c>
      <c r="T111" s="217">
        <v>0</v>
      </c>
      <c r="U111" s="217">
        <v>0</v>
      </c>
      <c r="V111" s="217">
        <v>0.109153</v>
      </c>
      <c r="W111" s="217">
        <v>0.118058</v>
      </c>
      <c r="X111" s="217">
        <v>0</v>
      </c>
      <c r="Y111" s="217">
        <v>1.3608</v>
      </c>
      <c r="Z111" s="217">
        <v>0</v>
      </c>
      <c r="AA111" s="217">
        <v>0</v>
      </c>
      <c r="AB111" s="217">
        <v>0</v>
      </c>
      <c r="AC111" s="217">
        <v>0</v>
      </c>
      <c r="AD111" s="217">
        <v>0</v>
      </c>
      <c r="AE111" s="217">
        <v>0</v>
      </c>
      <c r="AF111" s="217">
        <v>0</v>
      </c>
      <c r="AG111" s="217">
        <v>0</v>
      </c>
      <c r="AH111" s="217">
        <v>0</v>
      </c>
      <c r="AI111" s="217">
        <v>0.39083200000000001</v>
      </c>
      <c r="AJ111" s="217">
        <v>3.225E-3</v>
      </c>
      <c r="AK111" s="217">
        <v>8.3991999999999997E-2</v>
      </c>
      <c r="AL111" s="217">
        <v>0</v>
      </c>
      <c r="AM111" s="217">
        <v>0</v>
      </c>
      <c r="AN111" s="217">
        <v>0</v>
      </c>
      <c r="AO111" s="217">
        <v>0.33287499999999998</v>
      </c>
      <c r="AP111" s="217">
        <v>38.170153999999997</v>
      </c>
      <c r="AQ111" s="217">
        <v>0</v>
      </c>
      <c r="AR111" s="217">
        <v>0</v>
      </c>
      <c r="AS111" s="217">
        <v>0</v>
      </c>
      <c r="AT111" s="217">
        <v>0</v>
      </c>
      <c r="AU111" s="217">
        <v>0</v>
      </c>
      <c r="AV111" s="217">
        <v>0</v>
      </c>
      <c r="AW111" s="217">
        <v>0</v>
      </c>
      <c r="AX111" s="217">
        <v>0</v>
      </c>
      <c r="AY111" s="217">
        <v>0</v>
      </c>
      <c r="AZ111" s="217">
        <v>0</v>
      </c>
      <c r="BA111" s="217">
        <v>0</v>
      </c>
      <c r="BB111" s="217">
        <v>0</v>
      </c>
      <c r="BC111" s="217">
        <v>0</v>
      </c>
      <c r="BD111" s="217">
        <v>0</v>
      </c>
      <c r="BE111" s="217">
        <v>0</v>
      </c>
      <c r="BF111" s="217">
        <v>4.0718019999999999</v>
      </c>
      <c r="BG111" s="217">
        <v>0</v>
      </c>
      <c r="BH111" s="217">
        <v>5.0000000000000001E-4</v>
      </c>
      <c r="BI111" s="217">
        <v>0</v>
      </c>
      <c r="BJ111" s="217">
        <v>0</v>
      </c>
      <c r="BK111" s="217">
        <v>0</v>
      </c>
      <c r="BL111" s="217">
        <v>0</v>
      </c>
      <c r="BM111" s="217">
        <v>7.7250000000000001E-3</v>
      </c>
      <c r="BN111" s="217">
        <v>0</v>
      </c>
      <c r="BO111" s="217">
        <v>0</v>
      </c>
      <c r="BP111" s="217">
        <v>0</v>
      </c>
      <c r="BQ111" s="217">
        <v>0</v>
      </c>
      <c r="BR111" s="217">
        <v>0</v>
      </c>
      <c r="BS111" s="217">
        <v>0</v>
      </c>
      <c r="BT111" s="217">
        <v>0</v>
      </c>
      <c r="BU111" s="217">
        <v>0.89749800000000002</v>
      </c>
      <c r="BV111" s="217">
        <v>0</v>
      </c>
      <c r="BW111" s="217">
        <v>0</v>
      </c>
      <c r="BX111" s="217">
        <v>0</v>
      </c>
      <c r="BY111" s="217">
        <v>0</v>
      </c>
      <c r="BZ111" s="217">
        <v>0</v>
      </c>
      <c r="CA111" s="217">
        <v>0</v>
      </c>
      <c r="CB111" s="217">
        <v>0</v>
      </c>
      <c r="CC111" s="217">
        <v>0</v>
      </c>
      <c r="CD111" s="217">
        <v>0</v>
      </c>
      <c r="CE111" s="217">
        <v>0</v>
      </c>
      <c r="CF111" s="217">
        <v>0</v>
      </c>
      <c r="CG111" s="217">
        <v>0</v>
      </c>
      <c r="CH111" s="217">
        <v>1.7120789999999999</v>
      </c>
      <c r="CI111" s="217">
        <v>0</v>
      </c>
      <c r="CJ111" s="217">
        <v>0.158967</v>
      </c>
      <c r="CK111" s="217">
        <v>1.5893999999999999</v>
      </c>
      <c r="CL111" s="217">
        <v>0</v>
      </c>
      <c r="CM111" s="217">
        <v>0</v>
      </c>
      <c r="CN111" s="217">
        <v>1.001795</v>
      </c>
      <c r="CO111" s="217">
        <v>0</v>
      </c>
      <c r="CP111" s="217">
        <v>0</v>
      </c>
      <c r="CQ111" s="217">
        <v>0</v>
      </c>
      <c r="CR111" s="217">
        <v>2.1850000000000001E-2</v>
      </c>
      <c r="CS111" s="217">
        <v>0</v>
      </c>
      <c r="CT111" s="217">
        <v>0</v>
      </c>
      <c r="CU111" s="217">
        <v>0</v>
      </c>
      <c r="CV111" s="217">
        <v>7.0045999999999997E-2</v>
      </c>
    </row>
    <row r="112" spans="1:100" ht="18" customHeight="1" x14ac:dyDescent="0.5">
      <c r="A112" s="222" t="s">
        <v>81</v>
      </c>
      <c r="B112" s="223" t="s">
        <v>349</v>
      </c>
      <c r="C112" s="218">
        <v>48.643906999999999</v>
      </c>
      <c r="D112" s="218">
        <v>0</v>
      </c>
      <c r="E112" s="218">
        <v>0</v>
      </c>
      <c r="F112" s="218">
        <v>0</v>
      </c>
      <c r="G112" s="218">
        <v>0</v>
      </c>
      <c r="H112" s="218">
        <v>0</v>
      </c>
      <c r="I112" s="218">
        <v>0</v>
      </c>
      <c r="J112" s="218">
        <v>0</v>
      </c>
      <c r="K112" s="218">
        <v>2.1378110000000001</v>
      </c>
      <c r="L112" s="218">
        <v>0</v>
      </c>
      <c r="M112" s="218">
        <v>0</v>
      </c>
      <c r="N112" s="218">
        <v>0</v>
      </c>
      <c r="O112" s="218">
        <v>0</v>
      </c>
      <c r="P112" s="218">
        <v>0</v>
      </c>
      <c r="Q112" s="218">
        <v>0</v>
      </c>
      <c r="R112" s="218">
        <v>0</v>
      </c>
      <c r="S112" s="218">
        <v>0</v>
      </c>
      <c r="T112" s="218">
        <v>0</v>
      </c>
      <c r="U112" s="218">
        <v>0</v>
      </c>
      <c r="V112" s="218">
        <v>0</v>
      </c>
      <c r="W112" s="218">
        <v>0</v>
      </c>
      <c r="X112" s="218">
        <v>0</v>
      </c>
      <c r="Y112" s="218">
        <v>0</v>
      </c>
      <c r="Z112" s="218">
        <v>0</v>
      </c>
      <c r="AA112" s="218">
        <v>0</v>
      </c>
      <c r="AB112" s="218">
        <v>2.542246</v>
      </c>
      <c r="AC112" s="218">
        <v>0</v>
      </c>
      <c r="AD112" s="218">
        <v>0</v>
      </c>
      <c r="AE112" s="218">
        <v>0</v>
      </c>
      <c r="AF112" s="218">
        <v>0</v>
      </c>
      <c r="AG112" s="218">
        <v>0</v>
      </c>
      <c r="AH112" s="218">
        <v>0</v>
      </c>
      <c r="AI112" s="218">
        <v>0</v>
      </c>
      <c r="AJ112" s="218">
        <v>0</v>
      </c>
      <c r="AK112" s="218">
        <v>0</v>
      </c>
      <c r="AL112" s="218">
        <v>0</v>
      </c>
      <c r="AM112" s="218">
        <v>0</v>
      </c>
      <c r="AN112" s="218">
        <v>0</v>
      </c>
      <c r="AO112" s="218">
        <v>0</v>
      </c>
      <c r="AP112" s="218">
        <v>42.945472000000002</v>
      </c>
      <c r="AQ112" s="218">
        <v>0</v>
      </c>
      <c r="AR112" s="218">
        <v>0</v>
      </c>
      <c r="AS112" s="218">
        <v>0</v>
      </c>
      <c r="AT112" s="218">
        <v>0</v>
      </c>
      <c r="AU112" s="218">
        <v>0</v>
      </c>
      <c r="AV112" s="218">
        <v>0</v>
      </c>
      <c r="AW112" s="218">
        <v>0</v>
      </c>
      <c r="AX112" s="218">
        <v>0</v>
      </c>
      <c r="AY112" s="218">
        <v>0</v>
      </c>
      <c r="AZ112" s="218">
        <v>0</v>
      </c>
      <c r="BA112" s="218">
        <v>0</v>
      </c>
      <c r="BB112" s="218">
        <v>0</v>
      </c>
      <c r="BC112" s="218">
        <v>0</v>
      </c>
      <c r="BD112" s="218">
        <v>0</v>
      </c>
      <c r="BE112" s="218">
        <v>0</v>
      </c>
      <c r="BF112" s="218">
        <v>0</v>
      </c>
      <c r="BG112" s="218">
        <v>1.008378</v>
      </c>
      <c r="BH112" s="218">
        <v>0</v>
      </c>
      <c r="BI112" s="218">
        <v>0</v>
      </c>
      <c r="BJ112" s="218">
        <v>0</v>
      </c>
      <c r="BK112" s="218">
        <v>0</v>
      </c>
      <c r="BL112" s="218">
        <v>0</v>
      </c>
      <c r="BM112" s="218">
        <v>0</v>
      </c>
      <c r="BN112" s="218">
        <v>0</v>
      </c>
      <c r="BO112" s="218">
        <v>0</v>
      </c>
      <c r="BP112" s="218">
        <v>0</v>
      </c>
      <c r="BQ112" s="218">
        <v>0</v>
      </c>
      <c r="BR112" s="218">
        <v>0</v>
      </c>
      <c r="BS112" s="218">
        <v>0</v>
      </c>
      <c r="BT112" s="218">
        <v>0</v>
      </c>
      <c r="BU112" s="218">
        <v>0</v>
      </c>
      <c r="BV112" s="218">
        <v>0</v>
      </c>
      <c r="BW112" s="218">
        <v>0</v>
      </c>
      <c r="BX112" s="218">
        <v>0</v>
      </c>
      <c r="BY112" s="218">
        <v>0</v>
      </c>
      <c r="BZ112" s="218">
        <v>0</v>
      </c>
      <c r="CA112" s="218">
        <v>0</v>
      </c>
      <c r="CB112" s="218">
        <v>0</v>
      </c>
      <c r="CC112" s="218">
        <v>0</v>
      </c>
      <c r="CD112" s="218">
        <v>0</v>
      </c>
      <c r="CE112" s="218">
        <v>0</v>
      </c>
      <c r="CF112" s="218">
        <v>0</v>
      </c>
      <c r="CG112" s="218">
        <v>0</v>
      </c>
      <c r="CH112" s="218">
        <v>0</v>
      </c>
      <c r="CI112" s="218">
        <v>0</v>
      </c>
      <c r="CJ112" s="218">
        <v>0</v>
      </c>
      <c r="CK112" s="218">
        <v>0</v>
      </c>
      <c r="CL112" s="218">
        <v>0</v>
      </c>
      <c r="CM112" s="218">
        <v>0</v>
      </c>
      <c r="CN112" s="218">
        <v>0</v>
      </c>
      <c r="CO112" s="218">
        <v>0</v>
      </c>
      <c r="CP112" s="218">
        <v>0</v>
      </c>
      <c r="CQ112" s="218">
        <v>0</v>
      </c>
      <c r="CR112" s="218">
        <v>0</v>
      </c>
      <c r="CS112" s="218">
        <v>0</v>
      </c>
      <c r="CT112" s="218">
        <v>0</v>
      </c>
      <c r="CU112" s="218">
        <v>0</v>
      </c>
      <c r="CV112" s="218">
        <v>0.01</v>
      </c>
    </row>
    <row r="113" spans="1:100" ht="18" customHeight="1" x14ac:dyDescent="0.5">
      <c r="A113" s="220" t="s">
        <v>210</v>
      </c>
      <c r="B113" s="221" t="s">
        <v>355</v>
      </c>
      <c r="C113" s="217">
        <v>41.664541</v>
      </c>
      <c r="D113" s="217">
        <v>0</v>
      </c>
      <c r="E113" s="217">
        <v>7.6407999999999996</v>
      </c>
      <c r="F113" s="217">
        <v>0</v>
      </c>
      <c r="G113" s="217">
        <v>0.78389500000000001</v>
      </c>
      <c r="H113" s="217">
        <v>0</v>
      </c>
      <c r="I113" s="217">
        <v>0</v>
      </c>
      <c r="J113" s="217">
        <v>0</v>
      </c>
      <c r="K113" s="217">
        <v>8.3641999999999994E-2</v>
      </c>
      <c r="L113" s="217">
        <v>0</v>
      </c>
      <c r="M113" s="217">
        <v>0</v>
      </c>
      <c r="N113" s="217">
        <v>0</v>
      </c>
      <c r="O113" s="217">
        <v>0</v>
      </c>
      <c r="P113" s="217">
        <v>0</v>
      </c>
      <c r="Q113" s="217">
        <v>0</v>
      </c>
      <c r="R113" s="217">
        <v>0</v>
      </c>
      <c r="S113" s="217">
        <v>0</v>
      </c>
      <c r="T113" s="217">
        <v>0</v>
      </c>
      <c r="U113" s="217">
        <v>0</v>
      </c>
      <c r="V113" s="217">
        <v>0</v>
      </c>
      <c r="W113" s="217">
        <v>6.1688E-2</v>
      </c>
      <c r="X113" s="217">
        <v>5.9175999999999999E-2</v>
      </c>
      <c r="Y113" s="217">
        <v>0</v>
      </c>
      <c r="Z113" s="217">
        <v>0</v>
      </c>
      <c r="AA113" s="217">
        <v>0</v>
      </c>
      <c r="AB113" s="217">
        <v>5.3842020000000002</v>
      </c>
      <c r="AC113" s="217">
        <v>0</v>
      </c>
      <c r="AD113" s="217">
        <v>0.31453300000000001</v>
      </c>
      <c r="AE113" s="217">
        <v>1.811793</v>
      </c>
      <c r="AF113" s="217">
        <v>0</v>
      </c>
      <c r="AG113" s="217">
        <v>0</v>
      </c>
      <c r="AH113" s="217">
        <v>0</v>
      </c>
      <c r="AI113" s="217">
        <v>0</v>
      </c>
      <c r="AJ113" s="217">
        <v>1.73E-3</v>
      </c>
      <c r="AK113" s="217">
        <v>0</v>
      </c>
      <c r="AL113" s="217">
        <v>0</v>
      </c>
      <c r="AM113" s="217">
        <v>0</v>
      </c>
      <c r="AN113" s="217">
        <v>0</v>
      </c>
      <c r="AO113" s="217">
        <v>5.4445E-2</v>
      </c>
      <c r="AP113" s="217">
        <v>18.253347999999999</v>
      </c>
      <c r="AQ113" s="217">
        <v>3.9379999999999998E-2</v>
      </c>
      <c r="AR113" s="217">
        <v>0</v>
      </c>
      <c r="AS113" s="217">
        <v>0</v>
      </c>
      <c r="AT113" s="217">
        <v>0</v>
      </c>
      <c r="AU113" s="217">
        <v>0.122027</v>
      </c>
      <c r="AV113" s="217">
        <v>0</v>
      </c>
      <c r="AW113" s="217">
        <v>1.428E-3</v>
      </c>
      <c r="AX113" s="217">
        <v>0</v>
      </c>
      <c r="AY113" s="217">
        <v>0</v>
      </c>
      <c r="AZ113" s="217">
        <v>5.0000000000000001E-3</v>
      </c>
      <c r="BA113" s="217">
        <v>0</v>
      </c>
      <c r="BB113" s="217">
        <v>0</v>
      </c>
      <c r="BC113" s="217">
        <v>0</v>
      </c>
      <c r="BD113" s="217">
        <v>0</v>
      </c>
      <c r="BE113" s="217">
        <v>0</v>
      </c>
      <c r="BF113" s="217">
        <v>0</v>
      </c>
      <c r="BG113" s="217">
        <v>0</v>
      </c>
      <c r="BH113" s="217">
        <v>6.1899999999999998E-4</v>
      </c>
      <c r="BI113" s="217">
        <v>0</v>
      </c>
      <c r="BJ113" s="217">
        <v>0</v>
      </c>
      <c r="BK113" s="217">
        <v>0</v>
      </c>
      <c r="BL113" s="217">
        <v>0</v>
      </c>
      <c r="BM113" s="217">
        <v>0.11205</v>
      </c>
      <c r="BN113" s="217">
        <v>0</v>
      </c>
      <c r="BO113" s="217">
        <v>0</v>
      </c>
      <c r="BP113" s="217">
        <v>0</v>
      </c>
      <c r="BQ113" s="217">
        <v>0</v>
      </c>
      <c r="BR113" s="217">
        <v>0</v>
      </c>
      <c r="BS113" s="217">
        <v>9.5770000000000004E-3</v>
      </c>
      <c r="BT113" s="217">
        <v>0</v>
      </c>
      <c r="BU113" s="217">
        <v>0</v>
      </c>
      <c r="BV113" s="217">
        <v>0</v>
      </c>
      <c r="BW113" s="217">
        <v>0</v>
      </c>
      <c r="BX113" s="217">
        <v>0.197715</v>
      </c>
      <c r="BY113" s="217">
        <v>0</v>
      </c>
      <c r="BZ113" s="217">
        <v>0</v>
      </c>
      <c r="CA113" s="217">
        <v>4.7144640000000004</v>
      </c>
      <c r="CB113" s="217">
        <v>0</v>
      </c>
      <c r="CC113" s="217">
        <v>0</v>
      </c>
      <c r="CD113" s="217">
        <v>6.6E-3</v>
      </c>
      <c r="CE113" s="217">
        <v>0</v>
      </c>
      <c r="CF113" s="217">
        <v>1.0527999999999999E-2</v>
      </c>
      <c r="CG113" s="217">
        <v>1.174185</v>
      </c>
      <c r="CH113" s="217">
        <v>3.5E-4</v>
      </c>
      <c r="CI113" s="217">
        <v>0</v>
      </c>
      <c r="CJ113" s="217">
        <v>0</v>
      </c>
      <c r="CK113" s="217">
        <v>0.59919999999999995</v>
      </c>
      <c r="CL113" s="217">
        <v>0</v>
      </c>
      <c r="CM113" s="217">
        <v>0</v>
      </c>
      <c r="CN113" s="217">
        <v>0</v>
      </c>
      <c r="CO113" s="217">
        <v>0</v>
      </c>
      <c r="CP113" s="217">
        <v>0</v>
      </c>
      <c r="CQ113" s="217">
        <v>0</v>
      </c>
      <c r="CR113" s="217">
        <v>1.0512000000000001E-2</v>
      </c>
      <c r="CS113" s="217">
        <v>0</v>
      </c>
      <c r="CT113" s="217">
        <v>0</v>
      </c>
      <c r="CU113" s="217">
        <v>0</v>
      </c>
      <c r="CV113" s="217">
        <v>0.21165300000000001</v>
      </c>
    </row>
    <row r="114" spans="1:100" ht="18" customHeight="1" x14ac:dyDescent="0.5">
      <c r="A114" s="222" t="s">
        <v>169</v>
      </c>
      <c r="B114" s="223" t="s">
        <v>429</v>
      </c>
      <c r="C114" s="218">
        <v>39.971770999999997</v>
      </c>
      <c r="D114" s="218">
        <v>3.0539999999999999E-3</v>
      </c>
      <c r="E114" s="218">
        <v>0</v>
      </c>
      <c r="F114" s="218">
        <v>0</v>
      </c>
      <c r="G114" s="218">
        <v>3.9061999999999999E-2</v>
      </c>
      <c r="H114" s="218">
        <v>0</v>
      </c>
      <c r="I114" s="218">
        <v>0</v>
      </c>
      <c r="J114" s="218">
        <v>0</v>
      </c>
      <c r="K114" s="218">
        <v>13.202451</v>
      </c>
      <c r="L114" s="218">
        <v>0.29911799999999999</v>
      </c>
      <c r="M114" s="218">
        <v>0</v>
      </c>
      <c r="N114" s="218">
        <v>0</v>
      </c>
      <c r="O114" s="218">
        <v>0</v>
      </c>
      <c r="P114" s="218">
        <v>0</v>
      </c>
      <c r="Q114" s="218">
        <v>0</v>
      </c>
      <c r="R114" s="218">
        <v>0.16302700000000001</v>
      </c>
      <c r="S114" s="218">
        <v>8.5649999999999997E-3</v>
      </c>
      <c r="T114" s="218">
        <v>8.9599999999999999E-4</v>
      </c>
      <c r="U114" s="218">
        <v>1.017E-2</v>
      </c>
      <c r="V114" s="218">
        <v>0.165461</v>
      </c>
      <c r="W114" s="218">
        <v>0</v>
      </c>
      <c r="X114" s="218">
        <v>0.86268999999999996</v>
      </c>
      <c r="Y114" s="218">
        <v>9.1127880000000001</v>
      </c>
      <c r="Z114" s="218">
        <v>0</v>
      </c>
      <c r="AA114" s="218">
        <v>0</v>
      </c>
      <c r="AB114" s="218">
        <v>1.7E-5</v>
      </c>
      <c r="AC114" s="218">
        <v>0</v>
      </c>
      <c r="AD114" s="218">
        <v>0</v>
      </c>
      <c r="AE114" s="218">
        <v>0</v>
      </c>
      <c r="AF114" s="218">
        <v>0</v>
      </c>
      <c r="AG114" s="218">
        <v>1.5163340000000001</v>
      </c>
      <c r="AH114" s="218">
        <v>0</v>
      </c>
      <c r="AI114" s="218">
        <v>0</v>
      </c>
      <c r="AJ114" s="218">
        <v>0</v>
      </c>
      <c r="AK114" s="218">
        <v>0</v>
      </c>
      <c r="AL114" s="218">
        <v>0</v>
      </c>
      <c r="AM114" s="218">
        <v>0</v>
      </c>
      <c r="AN114" s="218">
        <v>0</v>
      </c>
      <c r="AO114" s="218">
        <v>7.18E-4</v>
      </c>
      <c r="AP114" s="218">
        <v>3.6988E-2</v>
      </c>
      <c r="AQ114" s="218">
        <v>5.4209999999999996E-3</v>
      </c>
      <c r="AR114" s="218">
        <v>0</v>
      </c>
      <c r="AS114" s="218">
        <v>0</v>
      </c>
      <c r="AT114" s="218">
        <v>0</v>
      </c>
      <c r="AU114" s="218">
        <v>0</v>
      </c>
      <c r="AV114" s="218">
        <v>0</v>
      </c>
      <c r="AW114" s="218">
        <v>0</v>
      </c>
      <c r="AX114" s="218">
        <v>0</v>
      </c>
      <c r="AY114" s="218">
        <v>0</v>
      </c>
      <c r="AZ114" s="218">
        <v>5.862E-3</v>
      </c>
      <c r="BA114" s="218">
        <v>0</v>
      </c>
      <c r="BB114" s="218">
        <v>0</v>
      </c>
      <c r="BC114" s="218">
        <v>0</v>
      </c>
      <c r="BD114" s="218">
        <v>0</v>
      </c>
      <c r="BE114" s="218">
        <v>0</v>
      </c>
      <c r="BF114" s="218">
        <v>0</v>
      </c>
      <c r="BG114" s="218">
        <v>0</v>
      </c>
      <c r="BH114" s="218">
        <v>0</v>
      </c>
      <c r="BI114" s="218">
        <v>0</v>
      </c>
      <c r="BJ114" s="218">
        <v>0</v>
      </c>
      <c r="BK114" s="218">
        <v>0</v>
      </c>
      <c r="BL114" s="218">
        <v>0</v>
      </c>
      <c r="BM114" s="218">
        <v>0</v>
      </c>
      <c r="BN114" s="218">
        <v>0</v>
      </c>
      <c r="BO114" s="218">
        <v>0</v>
      </c>
      <c r="BP114" s="218">
        <v>0</v>
      </c>
      <c r="BQ114" s="218">
        <v>0</v>
      </c>
      <c r="BR114" s="218">
        <v>0</v>
      </c>
      <c r="BS114" s="218">
        <v>0</v>
      </c>
      <c r="BT114" s="218">
        <v>0</v>
      </c>
      <c r="BU114" s="218">
        <v>0</v>
      </c>
      <c r="BV114" s="218">
        <v>0</v>
      </c>
      <c r="BW114" s="218">
        <v>0</v>
      </c>
      <c r="BX114" s="218">
        <v>1.9255999999999999E-2</v>
      </c>
      <c r="BY114" s="218">
        <v>0</v>
      </c>
      <c r="BZ114" s="218">
        <v>0</v>
      </c>
      <c r="CA114" s="218">
        <v>0</v>
      </c>
      <c r="CB114" s="218">
        <v>0</v>
      </c>
      <c r="CC114" s="218">
        <v>0</v>
      </c>
      <c r="CD114" s="218">
        <v>0</v>
      </c>
      <c r="CE114" s="218">
        <v>0</v>
      </c>
      <c r="CF114" s="218">
        <v>0.12363200000000001</v>
      </c>
      <c r="CG114" s="218">
        <v>0</v>
      </c>
      <c r="CH114" s="218">
        <v>10.228111999999999</v>
      </c>
      <c r="CI114" s="218">
        <v>1.1015950000000001</v>
      </c>
      <c r="CJ114" s="218">
        <v>0</v>
      </c>
      <c r="CK114" s="218">
        <v>0</v>
      </c>
      <c r="CL114" s="218">
        <v>0</v>
      </c>
      <c r="CM114" s="218">
        <v>0</v>
      </c>
      <c r="CN114" s="218">
        <v>3.0338500000000002</v>
      </c>
      <c r="CO114" s="218">
        <v>0</v>
      </c>
      <c r="CP114" s="218">
        <v>0</v>
      </c>
      <c r="CQ114" s="218">
        <v>0</v>
      </c>
      <c r="CR114" s="218">
        <v>0</v>
      </c>
      <c r="CS114" s="218">
        <v>0</v>
      </c>
      <c r="CT114" s="218">
        <v>0</v>
      </c>
      <c r="CU114" s="218">
        <v>0</v>
      </c>
      <c r="CV114" s="218">
        <v>3.2703000000000003E-2</v>
      </c>
    </row>
    <row r="115" spans="1:100" ht="18" customHeight="1" x14ac:dyDescent="0.5">
      <c r="A115" s="220" t="s">
        <v>634</v>
      </c>
      <c r="B115" s="221" t="s">
        <v>635</v>
      </c>
      <c r="C115" s="217">
        <v>37.783952999999997</v>
      </c>
      <c r="D115" s="217">
        <v>0</v>
      </c>
      <c r="E115" s="217">
        <v>3.7856000000000001</v>
      </c>
      <c r="F115" s="217">
        <v>0</v>
      </c>
      <c r="G115" s="217">
        <v>25.073789000000001</v>
      </c>
      <c r="H115" s="217">
        <v>0</v>
      </c>
      <c r="I115" s="217">
        <v>0</v>
      </c>
      <c r="J115" s="217">
        <v>0</v>
      </c>
      <c r="K115" s="217">
        <v>0.30813400000000002</v>
      </c>
      <c r="L115" s="217">
        <v>0</v>
      </c>
      <c r="M115" s="217">
        <v>4.594E-3</v>
      </c>
      <c r="N115" s="217">
        <v>0</v>
      </c>
      <c r="O115" s="217">
        <v>0</v>
      </c>
      <c r="P115" s="217">
        <v>0</v>
      </c>
      <c r="Q115" s="217">
        <v>0</v>
      </c>
      <c r="R115" s="217">
        <v>0</v>
      </c>
      <c r="S115" s="217">
        <v>0</v>
      </c>
      <c r="T115" s="217">
        <v>0</v>
      </c>
      <c r="U115" s="217">
        <v>0</v>
      </c>
      <c r="V115" s="217">
        <v>0</v>
      </c>
      <c r="W115" s="217">
        <v>0.34740700000000002</v>
      </c>
      <c r="X115" s="217">
        <v>0.69479500000000005</v>
      </c>
      <c r="Y115" s="217">
        <v>0.32265500000000003</v>
      </c>
      <c r="Z115" s="217">
        <v>0</v>
      </c>
      <c r="AA115" s="217">
        <v>0</v>
      </c>
      <c r="AB115" s="217">
        <v>0</v>
      </c>
      <c r="AC115" s="217">
        <v>0</v>
      </c>
      <c r="AD115" s="217">
        <v>0</v>
      </c>
      <c r="AE115" s="217">
        <v>0</v>
      </c>
      <c r="AF115" s="217">
        <v>0</v>
      </c>
      <c r="AG115" s="217">
        <v>0</v>
      </c>
      <c r="AH115" s="217">
        <v>0</v>
      </c>
      <c r="AI115" s="217">
        <v>6.6E-3</v>
      </c>
      <c r="AJ115" s="217">
        <v>2.1294E-2</v>
      </c>
      <c r="AK115" s="217">
        <v>1.5855000000000001E-2</v>
      </c>
      <c r="AL115" s="217">
        <v>0</v>
      </c>
      <c r="AM115" s="217">
        <v>0</v>
      </c>
      <c r="AN115" s="217">
        <v>0</v>
      </c>
      <c r="AO115" s="217">
        <v>0</v>
      </c>
      <c r="AP115" s="217">
        <v>4.3285080000000002</v>
      </c>
      <c r="AQ115" s="217">
        <v>0</v>
      </c>
      <c r="AR115" s="217">
        <v>0</v>
      </c>
      <c r="AS115" s="217">
        <v>0</v>
      </c>
      <c r="AT115" s="217">
        <v>0</v>
      </c>
      <c r="AU115" s="217">
        <v>0</v>
      </c>
      <c r="AV115" s="217">
        <v>0</v>
      </c>
      <c r="AW115" s="217">
        <v>0</v>
      </c>
      <c r="AX115" s="217">
        <v>0</v>
      </c>
      <c r="AY115" s="217">
        <v>5.6889999999999996E-3</v>
      </c>
      <c r="AZ115" s="217">
        <v>1E-3</v>
      </c>
      <c r="BA115" s="217">
        <v>0</v>
      </c>
      <c r="BB115" s="217">
        <v>0</v>
      </c>
      <c r="BC115" s="217">
        <v>0</v>
      </c>
      <c r="BD115" s="217">
        <v>0</v>
      </c>
      <c r="BE115" s="217">
        <v>0</v>
      </c>
      <c r="BF115" s="217">
        <v>0</v>
      </c>
      <c r="BG115" s="217">
        <v>0</v>
      </c>
      <c r="BH115" s="217">
        <v>0.27239400000000002</v>
      </c>
      <c r="BI115" s="217">
        <v>0</v>
      </c>
      <c r="BJ115" s="217">
        <v>0</v>
      </c>
      <c r="BK115" s="217">
        <v>0</v>
      </c>
      <c r="BL115" s="217">
        <v>6.0000000000000001E-3</v>
      </c>
      <c r="BM115" s="217">
        <v>4.5300000000000002E-3</v>
      </c>
      <c r="BN115" s="217">
        <v>1.8E-3</v>
      </c>
      <c r="BO115" s="217">
        <v>1.0349999999999999E-3</v>
      </c>
      <c r="BP115" s="217">
        <v>0</v>
      </c>
      <c r="BQ115" s="217">
        <v>0</v>
      </c>
      <c r="BR115" s="217">
        <v>0</v>
      </c>
      <c r="BS115" s="217">
        <v>0</v>
      </c>
      <c r="BT115" s="217">
        <v>1.6022999999999999E-2</v>
      </c>
      <c r="BU115" s="217">
        <v>3.5349999999999999E-3</v>
      </c>
      <c r="BV115" s="217">
        <v>0</v>
      </c>
      <c r="BW115" s="217">
        <v>0</v>
      </c>
      <c r="BX115" s="217">
        <v>0.69370699999999996</v>
      </c>
      <c r="BY115" s="217">
        <v>0</v>
      </c>
      <c r="BZ115" s="217">
        <v>0</v>
      </c>
      <c r="CA115" s="217">
        <v>2.4599999999999999E-3</v>
      </c>
      <c r="CB115" s="217">
        <v>0</v>
      </c>
      <c r="CC115" s="217">
        <v>1.4E-2</v>
      </c>
      <c r="CD115" s="217">
        <v>2.9034999999999998E-2</v>
      </c>
      <c r="CE115" s="217">
        <v>0</v>
      </c>
      <c r="CF115" s="217">
        <v>0</v>
      </c>
      <c r="CG115" s="217">
        <v>0</v>
      </c>
      <c r="CH115" s="217">
        <v>8.4306000000000006E-2</v>
      </c>
      <c r="CI115" s="217">
        <v>1.0763579999999999</v>
      </c>
      <c r="CJ115" s="217">
        <v>0</v>
      </c>
      <c r="CK115" s="217">
        <v>0.52142999999999995</v>
      </c>
      <c r="CL115" s="217">
        <v>0</v>
      </c>
      <c r="CM115" s="217">
        <v>0</v>
      </c>
      <c r="CN115" s="217">
        <v>0</v>
      </c>
      <c r="CO115" s="217">
        <v>0</v>
      </c>
      <c r="CP115" s="217">
        <v>0</v>
      </c>
      <c r="CQ115" s="217">
        <v>0</v>
      </c>
      <c r="CR115" s="217">
        <v>9.9507999999999999E-2</v>
      </c>
      <c r="CS115" s="217">
        <v>0</v>
      </c>
      <c r="CT115" s="217">
        <v>0</v>
      </c>
      <c r="CU115" s="217">
        <v>0</v>
      </c>
      <c r="CV115" s="217">
        <v>4.1910999999999997E-2</v>
      </c>
    </row>
    <row r="116" spans="1:100" ht="18" customHeight="1" x14ac:dyDescent="0.5">
      <c r="A116" s="222" t="s">
        <v>84</v>
      </c>
      <c r="B116" s="223" t="s">
        <v>360</v>
      </c>
      <c r="C116" s="218">
        <v>37.137756000000003</v>
      </c>
      <c r="D116" s="218">
        <v>0</v>
      </c>
      <c r="E116" s="218">
        <v>0</v>
      </c>
      <c r="F116" s="218">
        <v>0</v>
      </c>
      <c r="G116" s="218">
        <v>0</v>
      </c>
      <c r="H116" s="218">
        <v>0</v>
      </c>
      <c r="I116" s="218">
        <v>0</v>
      </c>
      <c r="J116" s="218">
        <v>0</v>
      </c>
      <c r="K116" s="218">
        <v>0.184223</v>
      </c>
      <c r="L116" s="218">
        <v>0</v>
      </c>
      <c r="M116" s="218">
        <v>0</v>
      </c>
      <c r="N116" s="218">
        <v>2.929E-2</v>
      </c>
      <c r="O116" s="218">
        <v>0</v>
      </c>
      <c r="P116" s="218">
        <v>0</v>
      </c>
      <c r="Q116" s="218">
        <v>0</v>
      </c>
      <c r="R116" s="218">
        <v>1.5246</v>
      </c>
      <c r="S116" s="218">
        <v>0</v>
      </c>
      <c r="T116" s="218">
        <v>0</v>
      </c>
      <c r="U116" s="218">
        <v>0</v>
      </c>
      <c r="V116" s="218">
        <v>0</v>
      </c>
      <c r="W116" s="218">
        <v>0</v>
      </c>
      <c r="X116" s="218">
        <v>0</v>
      </c>
      <c r="Y116" s="218">
        <v>0</v>
      </c>
      <c r="Z116" s="218">
        <v>0</v>
      </c>
      <c r="AA116" s="218">
        <v>0</v>
      </c>
      <c r="AB116" s="218">
        <v>0</v>
      </c>
      <c r="AC116" s="218">
        <v>0</v>
      </c>
      <c r="AD116" s="218">
        <v>0</v>
      </c>
      <c r="AE116" s="218">
        <v>0</v>
      </c>
      <c r="AF116" s="218">
        <v>0</v>
      </c>
      <c r="AG116" s="218">
        <v>0</v>
      </c>
      <c r="AH116" s="218">
        <v>0</v>
      </c>
      <c r="AI116" s="218">
        <v>0</v>
      </c>
      <c r="AJ116" s="218">
        <v>0</v>
      </c>
      <c r="AK116" s="218">
        <v>0</v>
      </c>
      <c r="AL116" s="218">
        <v>0</v>
      </c>
      <c r="AM116" s="218">
        <v>0</v>
      </c>
      <c r="AN116" s="218">
        <v>0</v>
      </c>
      <c r="AO116" s="218">
        <v>0</v>
      </c>
      <c r="AP116" s="218">
        <v>13.367281</v>
      </c>
      <c r="AQ116" s="218">
        <v>0</v>
      </c>
      <c r="AR116" s="218">
        <v>0</v>
      </c>
      <c r="AS116" s="218">
        <v>0</v>
      </c>
      <c r="AT116" s="218">
        <v>0</v>
      </c>
      <c r="AU116" s="218">
        <v>0</v>
      </c>
      <c r="AV116" s="218">
        <v>0</v>
      </c>
      <c r="AW116" s="218">
        <v>0</v>
      </c>
      <c r="AX116" s="218">
        <v>0</v>
      </c>
      <c r="AY116" s="218">
        <v>0</v>
      </c>
      <c r="AZ116" s="218">
        <v>0</v>
      </c>
      <c r="BA116" s="218">
        <v>0</v>
      </c>
      <c r="BB116" s="218">
        <v>0</v>
      </c>
      <c r="BC116" s="218">
        <v>0</v>
      </c>
      <c r="BD116" s="218">
        <v>0</v>
      </c>
      <c r="BE116" s="218">
        <v>1.4313959999999999</v>
      </c>
      <c r="BF116" s="218">
        <v>14.53707</v>
      </c>
      <c r="BG116" s="218">
        <v>0</v>
      </c>
      <c r="BH116" s="218">
        <v>0</v>
      </c>
      <c r="BI116" s="218">
        <v>0</v>
      </c>
      <c r="BJ116" s="218">
        <v>0</v>
      </c>
      <c r="BK116" s="218">
        <v>0</v>
      </c>
      <c r="BL116" s="218">
        <v>0</v>
      </c>
      <c r="BM116" s="218">
        <v>0</v>
      </c>
      <c r="BN116" s="218">
        <v>0</v>
      </c>
      <c r="BO116" s="218">
        <v>0</v>
      </c>
      <c r="BP116" s="218">
        <v>0</v>
      </c>
      <c r="BQ116" s="218">
        <v>0</v>
      </c>
      <c r="BR116" s="218">
        <v>0</v>
      </c>
      <c r="BS116" s="218">
        <v>1.325E-3</v>
      </c>
      <c r="BT116" s="218">
        <v>0</v>
      </c>
      <c r="BU116" s="218">
        <v>1.9702999999999998E-2</v>
      </c>
      <c r="BV116" s="218">
        <v>0</v>
      </c>
      <c r="BW116" s="218">
        <v>0</v>
      </c>
      <c r="BX116" s="218">
        <v>0.14943000000000001</v>
      </c>
      <c r="BY116" s="218">
        <v>0</v>
      </c>
      <c r="BZ116" s="218">
        <v>0</v>
      </c>
      <c r="CA116" s="218">
        <v>0</v>
      </c>
      <c r="CB116" s="218">
        <v>0</v>
      </c>
      <c r="CC116" s="218">
        <v>0</v>
      </c>
      <c r="CD116" s="218">
        <v>0</v>
      </c>
      <c r="CE116" s="218">
        <v>0</v>
      </c>
      <c r="CF116" s="218">
        <v>4.5250000000000004E-3</v>
      </c>
      <c r="CG116" s="218">
        <v>0</v>
      </c>
      <c r="CH116" s="218">
        <v>4.1823230000000002</v>
      </c>
      <c r="CI116" s="218">
        <v>0.33451900000000001</v>
      </c>
      <c r="CJ116" s="218">
        <v>2.6350000000000002E-3</v>
      </c>
      <c r="CK116" s="218">
        <v>1.2127399999999999</v>
      </c>
      <c r="CL116" s="218">
        <v>0</v>
      </c>
      <c r="CM116" s="218">
        <v>0</v>
      </c>
      <c r="CN116" s="218">
        <v>0.108641</v>
      </c>
      <c r="CO116" s="218">
        <v>0</v>
      </c>
      <c r="CP116" s="218">
        <v>0</v>
      </c>
      <c r="CQ116" s="218">
        <v>0</v>
      </c>
      <c r="CR116" s="218">
        <v>0</v>
      </c>
      <c r="CS116" s="218">
        <v>0</v>
      </c>
      <c r="CT116" s="218">
        <v>0</v>
      </c>
      <c r="CU116" s="218">
        <v>2.7529999999999999E-2</v>
      </c>
      <c r="CV116" s="218">
        <v>2.0524000000000001E-2</v>
      </c>
    </row>
    <row r="117" spans="1:100" ht="18" customHeight="1" x14ac:dyDescent="0.5">
      <c r="A117" s="220" t="s">
        <v>73</v>
      </c>
      <c r="B117" s="221" t="s">
        <v>346</v>
      </c>
      <c r="C117" s="217">
        <v>36.960790000000003</v>
      </c>
      <c r="D117" s="217">
        <v>0</v>
      </c>
      <c r="E117" s="217">
        <v>0</v>
      </c>
      <c r="F117" s="217">
        <v>0</v>
      </c>
      <c r="G117" s="217">
        <v>0</v>
      </c>
      <c r="H117" s="217">
        <v>0</v>
      </c>
      <c r="I117" s="217">
        <v>0</v>
      </c>
      <c r="J117" s="217">
        <v>0</v>
      </c>
      <c r="K117" s="217">
        <v>0</v>
      </c>
      <c r="L117" s="217">
        <v>0</v>
      </c>
      <c r="M117" s="217">
        <v>0</v>
      </c>
      <c r="N117" s="217">
        <v>0</v>
      </c>
      <c r="O117" s="217">
        <v>0</v>
      </c>
      <c r="P117" s="217">
        <v>0</v>
      </c>
      <c r="Q117" s="217">
        <v>0</v>
      </c>
      <c r="R117" s="217">
        <v>0</v>
      </c>
      <c r="S117" s="217">
        <v>0</v>
      </c>
      <c r="T117" s="217">
        <v>0</v>
      </c>
      <c r="U117" s="217">
        <v>0</v>
      </c>
      <c r="V117" s="217">
        <v>0</v>
      </c>
      <c r="W117" s="217">
        <v>0</v>
      </c>
      <c r="X117" s="217">
        <v>0</v>
      </c>
      <c r="Y117" s="217">
        <v>0</v>
      </c>
      <c r="Z117" s="217">
        <v>0</v>
      </c>
      <c r="AA117" s="217">
        <v>0</v>
      </c>
      <c r="AB117" s="217">
        <v>1.2006380000000001</v>
      </c>
      <c r="AC117" s="217">
        <v>0</v>
      </c>
      <c r="AD117" s="217">
        <v>1.2185189999999999</v>
      </c>
      <c r="AE117" s="217">
        <v>0</v>
      </c>
      <c r="AF117" s="217">
        <v>0.18711</v>
      </c>
      <c r="AG117" s="217">
        <v>0</v>
      </c>
      <c r="AH117" s="217">
        <v>0</v>
      </c>
      <c r="AI117" s="217">
        <v>0</v>
      </c>
      <c r="AJ117" s="217">
        <v>0</v>
      </c>
      <c r="AK117" s="217">
        <v>0.235848</v>
      </c>
      <c r="AL117" s="217">
        <v>0</v>
      </c>
      <c r="AM117" s="217">
        <v>0</v>
      </c>
      <c r="AN117" s="217">
        <v>0</v>
      </c>
      <c r="AO117" s="217">
        <v>0</v>
      </c>
      <c r="AP117" s="217">
        <v>34.113675000000001</v>
      </c>
      <c r="AQ117" s="217">
        <v>0</v>
      </c>
      <c r="AR117" s="217">
        <v>0</v>
      </c>
      <c r="AS117" s="217">
        <v>0</v>
      </c>
      <c r="AT117" s="217">
        <v>0</v>
      </c>
      <c r="AU117" s="217">
        <v>0</v>
      </c>
      <c r="AV117" s="217">
        <v>0</v>
      </c>
      <c r="AW117" s="217">
        <v>0</v>
      </c>
      <c r="AX117" s="217">
        <v>0</v>
      </c>
      <c r="AY117" s="217">
        <v>0</v>
      </c>
      <c r="AZ117" s="217">
        <v>5.0000000000000001E-3</v>
      </c>
      <c r="BA117" s="217">
        <v>0</v>
      </c>
      <c r="BB117" s="217">
        <v>0</v>
      </c>
      <c r="BC117" s="217">
        <v>0</v>
      </c>
      <c r="BD117" s="217">
        <v>0</v>
      </c>
      <c r="BE117" s="217">
        <v>0</v>
      </c>
      <c r="BF117" s="217">
        <v>0</v>
      </c>
      <c r="BG117" s="217">
        <v>0</v>
      </c>
      <c r="BH117" s="217">
        <v>0</v>
      </c>
      <c r="BI117" s="217">
        <v>0</v>
      </c>
      <c r="BJ117" s="217">
        <v>0</v>
      </c>
      <c r="BK117" s="217">
        <v>0</v>
      </c>
      <c r="BL117" s="217">
        <v>0</v>
      </c>
      <c r="BM117" s="217">
        <v>0</v>
      </c>
      <c r="BN117" s="217">
        <v>0</v>
      </c>
      <c r="BO117" s="217">
        <v>0</v>
      </c>
      <c r="BP117" s="217">
        <v>0</v>
      </c>
      <c r="BQ117" s="217">
        <v>0</v>
      </c>
      <c r="BR117" s="217">
        <v>0</v>
      </c>
      <c r="BS117" s="217">
        <v>0</v>
      </c>
      <c r="BT117" s="217">
        <v>0</v>
      </c>
      <c r="BU117" s="217">
        <v>0</v>
      </c>
      <c r="BV117" s="217">
        <v>0</v>
      </c>
      <c r="BW117" s="217">
        <v>0</v>
      </c>
      <c r="BX117" s="217">
        <v>0</v>
      </c>
      <c r="BY117" s="217">
        <v>0</v>
      </c>
      <c r="BZ117" s="217">
        <v>0</v>
      </c>
      <c r="CA117" s="217">
        <v>0</v>
      </c>
      <c r="CB117" s="217">
        <v>0</v>
      </c>
      <c r="CC117" s="217">
        <v>0</v>
      </c>
      <c r="CD117" s="217">
        <v>0</v>
      </c>
      <c r="CE117" s="217">
        <v>0</v>
      </c>
      <c r="CF117" s="217">
        <v>0</v>
      </c>
      <c r="CG117" s="217">
        <v>0</v>
      </c>
      <c r="CH117" s="217">
        <v>0</v>
      </c>
      <c r="CI117" s="217">
        <v>0</v>
      </c>
      <c r="CJ117" s="217">
        <v>0</v>
      </c>
      <c r="CK117" s="217">
        <v>0</v>
      </c>
      <c r="CL117" s="217">
        <v>0</v>
      </c>
      <c r="CM117" s="217">
        <v>0</v>
      </c>
      <c r="CN117" s="217">
        <v>0</v>
      </c>
      <c r="CO117" s="217">
        <v>0</v>
      </c>
      <c r="CP117" s="217">
        <v>0</v>
      </c>
      <c r="CQ117" s="217">
        <v>0</v>
      </c>
      <c r="CR117" s="217">
        <v>0</v>
      </c>
      <c r="CS117" s="217">
        <v>0</v>
      </c>
      <c r="CT117" s="217">
        <v>0</v>
      </c>
      <c r="CU117" s="217">
        <v>0</v>
      </c>
      <c r="CV117" s="217">
        <v>0</v>
      </c>
    </row>
    <row r="118" spans="1:100" ht="18" customHeight="1" x14ac:dyDescent="0.5">
      <c r="A118" s="222" t="s">
        <v>206</v>
      </c>
      <c r="B118" s="223" t="s">
        <v>339</v>
      </c>
      <c r="C118" s="218">
        <v>36.920589999999997</v>
      </c>
      <c r="D118" s="218">
        <v>0</v>
      </c>
      <c r="E118" s="218">
        <v>0</v>
      </c>
      <c r="F118" s="218">
        <v>0</v>
      </c>
      <c r="G118" s="218">
        <v>0</v>
      </c>
      <c r="H118" s="218">
        <v>0</v>
      </c>
      <c r="I118" s="218">
        <v>0</v>
      </c>
      <c r="J118" s="218">
        <v>0</v>
      </c>
      <c r="K118" s="218">
        <v>0.56282299999999996</v>
      </c>
      <c r="L118" s="218">
        <v>0</v>
      </c>
      <c r="M118" s="218">
        <v>0</v>
      </c>
      <c r="N118" s="218">
        <v>0</v>
      </c>
      <c r="O118" s="218">
        <v>0</v>
      </c>
      <c r="P118" s="218">
        <v>0</v>
      </c>
      <c r="Q118" s="218">
        <v>0</v>
      </c>
      <c r="R118" s="218">
        <v>0</v>
      </c>
      <c r="S118" s="218">
        <v>0</v>
      </c>
      <c r="T118" s="218">
        <v>0</v>
      </c>
      <c r="U118" s="218">
        <v>0</v>
      </c>
      <c r="V118" s="218">
        <v>0</v>
      </c>
      <c r="W118" s="218">
        <v>0</v>
      </c>
      <c r="X118" s="218">
        <v>0</v>
      </c>
      <c r="Y118" s="218">
        <v>0</v>
      </c>
      <c r="Z118" s="218">
        <v>0</v>
      </c>
      <c r="AA118" s="218">
        <v>0</v>
      </c>
      <c r="AB118" s="218">
        <v>0</v>
      </c>
      <c r="AC118" s="218">
        <v>0</v>
      </c>
      <c r="AD118" s="218">
        <v>0</v>
      </c>
      <c r="AE118" s="218">
        <v>0</v>
      </c>
      <c r="AF118" s="218">
        <v>0</v>
      </c>
      <c r="AG118" s="218">
        <v>0</v>
      </c>
      <c r="AH118" s="218">
        <v>0</v>
      </c>
      <c r="AI118" s="218">
        <v>0</v>
      </c>
      <c r="AJ118" s="218">
        <v>0</v>
      </c>
      <c r="AK118" s="218">
        <v>0</v>
      </c>
      <c r="AL118" s="218">
        <v>0</v>
      </c>
      <c r="AM118" s="218">
        <v>0</v>
      </c>
      <c r="AN118" s="218">
        <v>0</v>
      </c>
      <c r="AO118" s="218">
        <v>0</v>
      </c>
      <c r="AP118" s="218">
        <v>5.2616880000000004</v>
      </c>
      <c r="AQ118" s="218">
        <v>0</v>
      </c>
      <c r="AR118" s="218">
        <v>0</v>
      </c>
      <c r="AS118" s="218">
        <v>0</v>
      </c>
      <c r="AT118" s="218">
        <v>0</v>
      </c>
      <c r="AU118" s="218">
        <v>0</v>
      </c>
      <c r="AV118" s="218">
        <v>0</v>
      </c>
      <c r="AW118" s="218">
        <v>0</v>
      </c>
      <c r="AX118" s="218">
        <v>0</v>
      </c>
      <c r="AY118" s="218">
        <v>0</v>
      </c>
      <c r="AZ118" s="218">
        <v>0</v>
      </c>
      <c r="BA118" s="218">
        <v>0</v>
      </c>
      <c r="BB118" s="218">
        <v>0</v>
      </c>
      <c r="BC118" s="218">
        <v>0</v>
      </c>
      <c r="BD118" s="218">
        <v>0</v>
      </c>
      <c r="BE118" s="218">
        <v>0</v>
      </c>
      <c r="BF118" s="218">
        <v>0</v>
      </c>
      <c r="BG118" s="218">
        <v>0</v>
      </c>
      <c r="BH118" s="218">
        <v>0</v>
      </c>
      <c r="BI118" s="218">
        <v>0</v>
      </c>
      <c r="BJ118" s="218">
        <v>0</v>
      </c>
      <c r="BK118" s="218">
        <v>0</v>
      </c>
      <c r="BL118" s="218">
        <v>0</v>
      </c>
      <c r="BM118" s="218">
        <v>0</v>
      </c>
      <c r="BN118" s="218">
        <v>0</v>
      </c>
      <c r="BO118" s="218">
        <v>0</v>
      </c>
      <c r="BP118" s="218">
        <v>0</v>
      </c>
      <c r="BQ118" s="218">
        <v>0</v>
      </c>
      <c r="BR118" s="218">
        <v>0</v>
      </c>
      <c r="BS118" s="218">
        <v>0</v>
      </c>
      <c r="BT118" s="218">
        <v>0</v>
      </c>
      <c r="BU118" s="218">
        <v>0.83237700000000003</v>
      </c>
      <c r="BV118" s="218">
        <v>0</v>
      </c>
      <c r="BW118" s="218">
        <v>0</v>
      </c>
      <c r="BX118" s="218">
        <v>0</v>
      </c>
      <c r="BY118" s="218">
        <v>0</v>
      </c>
      <c r="BZ118" s="218">
        <v>0</v>
      </c>
      <c r="CA118" s="218">
        <v>0</v>
      </c>
      <c r="CB118" s="218">
        <v>0</v>
      </c>
      <c r="CC118" s="218">
        <v>0</v>
      </c>
      <c r="CD118" s="218">
        <v>0</v>
      </c>
      <c r="CE118" s="218">
        <v>29.926976</v>
      </c>
      <c r="CF118" s="218">
        <v>0</v>
      </c>
      <c r="CG118" s="218">
        <v>0</v>
      </c>
      <c r="CH118" s="218">
        <v>2.7880000000000001E-3</v>
      </c>
      <c r="CI118" s="218">
        <v>0.18113399999999999</v>
      </c>
      <c r="CJ118" s="218">
        <v>0</v>
      </c>
      <c r="CK118" s="218">
        <v>0</v>
      </c>
      <c r="CL118" s="218">
        <v>0</v>
      </c>
      <c r="CM118" s="218">
        <v>0</v>
      </c>
      <c r="CN118" s="218">
        <v>0</v>
      </c>
      <c r="CO118" s="218">
        <v>0</v>
      </c>
      <c r="CP118" s="218">
        <v>0</v>
      </c>
      <c r="CQ118" s="218">
        <v>0</v>
      </c>
      <c r="CR118" s="218">
        <v>0</v>
      </c>
      <c r="CS118" s="218">
        <v>0.15280299999999999</v>
      </c>
      <c r="CT118" s="218">
        <v>0</v>
      </c>
      <c r="CU118" s="218">
        <v>0</v>
      </c>
      <c r="CV118" s="218">
        <v>0</v>
      </c>
    </row>
    <row r="119" spans="1:100" ht="18" customHeight="1" x14ac:dyDescent="0.5">
      <c r="A119" s="220" t="s">
        <v>70</v>
      </c>
      <c r="B119" s="221" t="s">
        <v>351</v>
      </c>
      <c r="C119" s="217">
        <v>34.077114999999999</v>
      </c>
      <c r="D119" s="217">
        <v>0</v>
      </c>
      <c r="E119" s="217">
        <v>0.59399999999999997</v>
      </c>
      <c r="F119" s="217">
        <v>0</v>
      </c>
      <c r="G119" s="217">
        <v>0</v>
      </c>
      <c r="H119" s="217">
        <v>0</v>
      </c>
      <c r="I119" s="217">
        <v>0</v>
      </c>
      <c r="J119" s="217">
        <v>0</v>
      </c>
      <c r="K119" s="217">
        <v>0</v>
      </c>
      <c r="L119" s="217">
        <v>0</v>
      </c>
      <c r="M119" s="217">
        <v>0</v>
      </c>
      <c r="N119" s="217">
        <v>0</v>
      </c>
      <c r="O119" s="217">
        <v>0</v>
      </c>
      <c r="P119" s="217">
        <v>0</v>
      </c>
      <c r="Q119" s="217">
        <v>0</v>
      </c>
      <c r="R119" s="217">
        <v>0</v>
      </c>
      <c r="S119" s="217">
        <v>0</v>
      </c>
      <c r="T119" s="217">
        <v>0</v>
      </c>
      <c r="U119" s="217">
        <v>0</v>
      </c>
      <c r="V119" s="217">
        <v>0</v>
      </c>
      <c r="W119" s="217">
        <v>0</v>
      </c>
      <c r="X119" s="217">
        <v>0</v>
      </c>
      <c r="Y119" s="217">
        <v>0</v>
      </c>
      <c r="Z119" s="217">
        <v>0</v>
      </c>
      <c r="AA119" s="217">
        <v>0</v>
      </c>
      <c r="AB119" s="217">
        <v>0</v>
      </c>
      <c r="AC119" s="217">
        <v>0</v>
      </c>
      <c r="AD119" s="217">
        <v>0</v>
      </c>
      <c r="AE119" s="217">
        <v>1.355073</v>
      </c>
      <c r="AF119" s="217">
        <v>0.27679999999999999</v>
      </c>
      <c r="AG119" s="217">
        <v>0</v>
      </c>
      <c r="AH119" s="217">
        <v>0</v>
      </c>
      <c r="AI119" s="217">
        <v>0</v>
      </c>
      <c r="AJ119" s="217">
        <v>0</v>
      </c>
      <c r="AK119" s="217">
        <v>0</v>
      </c>
      <c r="AL119" s="217">
        <v>0</v>
      </c>
      <c r="AM119" s="217">
        <v>0</v>
      </c>
      <c r="AN119" s="217">
        <v>0</v>
      </c>
      <c r="AO119" s="217">
        <v>0</v>
      </c>
      <c r="AP119" s="217">
        <v>30.303571999999999</v>
      </c>
      <c r="AQ119" s="217">
        <v>2.64E-2</v>
      </c>
      <c r="AR119" s="217">
        <v>0</v>
      </c>
      <c r="AS119" s="217">
        <v>0</v>
      </c>
      <c r="AT119" s="217">
        <v>0</v>
      </c>
      <c r="AU119" s="217">
        <v>0</v>
      </c>
      <c r="AV119" s="217">
        <v>0</v>
      </c>
      <c r="AW119" s="217">
        <v>0</v>
      </c>
      <c r="AX119" s="217">
        <v>0</v>
      </c>
      <c r="AY119" s="217">
        <v>0.93058799999999997</v>
      </c>
      <c r="AZ119" s="217">
        <v>0</v>
      </c>
      <c r="BA119" s="217">
        <v>0</v>
      </c>
      <c r="BB119" s="217">
        <v>0</v>
      </c>
      <c r="BC119" s="217">
        <v>0</v>
      </c>
      <c r="BD119" s="217">
        <v>0</v>
      </c>
      <c r="BE119" s="217">
        <v>0</v>
      </c>
      <c r="BF119" s="217">
        <v>0</v>
      </c>
      <c r="BG119" s="217">
        <v>0</v>
      </c>
      <c r="BH119" s="217">
        <v>0</v>
      </c>
      <c r="BI119" s="217">
        <v>0</v>
      </c>
      <c r="BJ119" s="217">
        <v>0</v>
      </c>
      <c r="BK119" s="217">
        <v>0</v>
      </c>
      <c r="BL119" s="217">
        <v>0</v>
      </c>
      <c r="BM119" s="217">
        <v>0</v>
      </c>
      <c r="BN119" s="217">
        <v>0</v>
      </c>
      <c r="BO119" s="217">
        <v>0</v>
      </c>
      <c r="BP119" s="217">
        <v>0</v>
      </c>
      <c r="BQ119" s="217">
        <v>0</v>
      </c>
      <c r="BR119" s="217">
        <v>0</v>
      </c>
      <c r="BS119" s="217">
        <v>3.4160000000000002E-3</v>
      </c>
      <c r="BT119" s="217">
        <v>0</v>
      </c>
      <c r="BU119" s="217">
        <v>0</v>
      </c>
      <c r="BV119" s="217">
        <v>0</v>
      </c>
      <c r="BW119" s="217">
        <v>0</v>
      </c>
      <c r="BX119" s="217">
        <v>0</v>
      </c>
      <c r="BY119" s="217">
        <v>0</v>
      </c>
      <c r="BZ119" s="217">
        <v>0</v>
      </c>
      <c r="CA119" s="217">
        <v>0.58726500000000004</v>
      </c>
      <c r="CB119" s="217">
        <v>0</v>
      </c>
      <c r="CC119" s="217">
        <v>0</v>
      </c>
      <c r="CD119" s="217">
        <v>0</v>
      </c>
      <c r="CE119" s="217">
        <v>0</v>
      </c>
      <c r="CF119" s="217">
        <v>0</v>
      </c>
      <c r="CG119" s="217">
        <v>0</v>
      </c>
      <c r="CH119" s="217">
        <v>0</v>
      </c>
      <c r="CI119" s="217">
        <v>0</v>
      </c>
      <c r="CJ119" s="217">
        <v>0</v>
      </c>
      <c r="CK119" s="217">
        <v>0</v>
      </c>
      <c r="CL119" s="217">
        <v>0</v>
      </c>
      <c r="CM119" s="217">
        <v>0</v>
      </c>
      <c r="CN119" s="217">
        <v>0</v>
      </c>
      <c r="CO119" s="217">
        <v>0</v>
      </c>
      <c r="CP119" s="217">
        <v>0</v>
      </c>
      <c r="CQ119" s="217">
        <v>0</v>
      </c>
      <c r="CR119" s="217">
        <v>0</v>
      </c>
      <c r="CS119" s="217">
        <v>0</v>
      </c>
      <c r="CT119" s="217">
        <v>0</v>
      </c>
      <c r="CU119" s="217">
        <v>0</v>
      </c>
      <c r="CV119" s="217">
        <v>0</v>
      </c>
    </row>
    <row r="120" spans="1:100" ht="18" customHeight="1" x14ac:dyDescent="0.5">
      <c r="A120" s="222" t="s">
        <v>156</v>
      </c>
      <c r="B120" s="223" t="s">
        <v>356</v>
      </c>
      <c r="C120" s="218">
        <v>33.234676999999998</v>
      </c>
      <c r="D120" s="218">
        <v>0</v>
      </c>
      <c r="E120" s="218">
        <v>0</v>
      </c>
      <c r="F120" s="218">
        <v>0</v>
      </c>
      <c r="G120" s="218">
        <v>0</v>
      </c>
      <c r="H120" s="218">
        <v>0</v>
      </c>
      <c r="I120" s="218">
        <v>0</v>
      </c>
      <c r="J120" s="218">
        <v>0</v>
      </c>
      <c r="K120" s="218">
        <v>0.175648</v>
      </c>
      <c r="L120" s="218">
        <v>0</v>
      </c>
      <c r="M120" s="218">
        <v>0</v>
      </c>
      <c r="N120" s="218">
        <v>8.6456000000000005E-2</v>
      </c>
      <c r="O120" s="218">
        <v>0</v>
      </c>
      <c r="P120" s="218">
        <v>0</v>
      </c>
      <c r="Q120" s="218">
        <v>0</v>
      </c>
      <c r="R120" s="218">
        <v>0</v>
      </c>
      <c r="S120" s="218">
        <v>0</v>
      </c>
      <c r="T120" s="218">
        <v>0</v>
      </c>
      <c r="U120" s="218">
        <v>0</v>
      </c>
      <c r="V120" s="218">
        <v>0</v>
      </c>
      <c r="W120" s="218">
        <v>0</v>
      </c>
      <c r="X120" s="218">
        <v>0</v>
      </c>
      <c r="Y120" s="218">
        <v>0</v>
      </c>
      <c r="Z120" s="218">
        <v>0</v>
      </c>
      <c r="AA120" s="218">
        <v>0</v>
      </c>
      <c r="AB120" s="218">
        <v>0</v>
      </c>
      <c r="AC120" s="218">
        <v>0</v>
      </c>
      <c r="AD120" s="218">
        <v>0</v>
      </c>
      <c r="AE120" s="218">
        <v>0</v>
      </c>
      <c r="AF120" s="218">
        <v>0</v>
      </c>
      <c r="AG120" s="218">
        <v>0</v>
      </c>
      <c r="AH120" s="218">
        <v>0</v>
      </c>
      <c r="AI120" s="218">
        <v>0</v>
      </c>
      <c r="AJ120" s="218">
        <v>0</v>
      </c>
      <c r="AK120" s="218">
        <v>0</v>
      </c>
      <c r="AL120" s="218">
        <v>0</v>
      </c>
      <c r="AM120" s="218">
        <v>0</v>
      </c>
      <c r="AN120" s="218">
        <v>0</v>
      </c>
      <c r="AO120" s="218">
        <v>0</v>
      </c>
      <c r="AP120" s="218">
        <v>31.306405000000002</v>
      </c>
      <c r="AQ120" s="218">
        <v>0</v>
      </c>
      <c r="AR120" s="218">
        <v>0</v>
      </c>
      <c r="AS120" s="218">
        <v>0</v>
      </c>
      <c r="AT120" s="218">
        <v>0</v>
      </c>
      <c r="AU120" s="218">
        <v>0</v>
      </c>
      <c r="AV120" s="218">
        <v>0</v>
      </c>
      <c r="AW120" s="218">
        <v>0</v>
      </c>
      <c r="AX120" s="218">
        <v>0</v>
      </c>
      <c r="AY120" s="218">
        <v>0</v>
      </c>
      <c r="AZ120" s="218">
        <v>0</v>
      </c>
      <c r="BA120" s="218">
        <v>0</v>
      </c>
      <c r="BB120" s="218">
        <v>0</v>
      </c>
      <c r="BC120" s="218">
        <v>0</v>
      </c>
      <c r="BD120" s="218">
        <v>0</v>
      </c>
      <c r="BE120" s="218">
        <v>9.2310000000000003E-2</v>
      </c>
      <c r="BF120" s="218">
        <v>0</v>
      </c>
      <c r="BG120" s="218">
        <v>0</v>
      </c>
      <c r="BH120" s="218">
        <v>0</v>
      </c>
      <c r="BI120" s="218">
        <v>0</v>
      </c>
      <c r="BJ120" s="218">
        <v>0</v>
      </c>
      <c r="BK120" s="218">
        <v>0</v>
      </c>
      <c r="BL120" s="218">
        <v>0</v>
      </c>
      <c r="BM120" s="218">
        <v>0</v>
      </c>
      <c r="BN120" s="218">
        <v>0</v>
      </c>
      <c r="BO120" s="218">
        <v>0</v>
      </c>
      <c r="BP120" s="218">
        <v>0</v>
      </c>
      <c r="BQ120" s="218">
        <v>0</v>
      </c>
      <c r="BR120" s="218">
        <v>0</v>
      </c>
      <c r="BS120" s="218">
        <v>0</v>
      </c>
      <c r="BT120" s="218">
        <v>0</v>
      </c>
      <c r="BU120" s="218">
        <v>0</v>
      </c>
      <c r="BV120" s="218">
        <v>0</v>
      </c>
      <c r="BW120" s="218">
        <v>0</v>
      </c>
      <c r="BX120" s="218">
        <v>0</v>
      </c>
      <c r="BY120" s="218">
        <v>0.90444599999999997</v>
      </c>
      <c r="BZ120" s="218">
        <v>0</v>
      </c>
      <c r="CA120" s="218">
        <v>0</v>
      </c>
      <c r="CB120" s="218">
        <v>0</v>
      </c>
      <c r="CC120" s="218">
        <v>0</v>
      </c>
      <c r="CD120" s="218">
        <v>0</v>
      </c>
      <c r="CE120" s="218">
        <v>0</v>
      </c>
      <c r="CF120" s="218">
        <v>0</v>
      </c>
      <c r="CG120" s="218">
        <v>0</v>
      </c>
      <c r="CH120" s="218">
        <v>0</v>
      </c>
      <c r="CI120" s="218">
        <v>0</v>
      </c>
      <c r="CJ120" s="218">
        <v>0</v>
      </c>
      <c r="CK120" s="218">
        <v>0</v>
      </c>
      <c r="CL120" s="218">
        <v>0</v>
      </c>
      <c r="CM120" s="218">
        <v>0</v>
      </c>
      <c r="CN120" s="218">
        <v>0</v>
      </c>
      <c r="CO120" s="218">
        <v>0</v>
      </c>
      <c r="CP120" s="218">
        <v>0</v>
      </c>
      <c r="CQ120" s="218">
        <v>0</v>
      </c>
      <c r="CR120" s="218">
        <v>0</v>
      </c>
      <c r="CS120" s="218">
        <v>0</v>
      </c>
      <c r="CT120" s="218">
        <v>0</v>
      </c>
      <c r="CU120" s="218">
        <v>0</v>
      </c>
      <c r="CV120" s="218">
        <v>0.66941099999999998</v>
      </c>
    </row>
    <row r="121" spans="1:100" ht="18" customHeight="1" x14ac:dyDescent="0.5">
      <c r="A121" s="220" t="s">
        <v>128</v>
      </c>
      <c r="B121" s="221" t="s">
        <v>330</v>
      </c>
      <c r="C121" s="217">
        <v>32.788451000000002</v>
      </c>
      <c r="D121" s="217">
        <v>0</v>
      </c>
      <c r="E121" s="217">
        <v>0</v>
      </c>
      <c r="F121" s="217">
        <v>0</v>
      </c>
      <c r="G121" s="217">
        <v>0</v>
      </c>
      <c r="H121" s="217">
        <v>0</v>
      </c>
      <c r="I121" s="217">
        <v>0</v>
      </c>
      <c r="J121" s="217">
        <v>0</v>
      </c>
      <c r="K121" s="217">
        <v>0</v>
      </c>
      <c r="L121" s="217">
        <v>0</v>
      </c>
      <c r="M121" s="217">
        <v>0</v>
      </c>
      <c r="N121" s="217">
        <v>0</v>
      </c>
      <c r="O121" s="217">
        <v>0</v>
      </c>
      <c r="P121" s="217">
        <v>0</v>
      </c>
      <c r="Q121" s="217">
        <v>0</v>
      </c>
      <c r="R121" s="217">
        <v>0</v>
      </c>
      <c r="S121" s="217">
        <v>0</v>
      </c>
      <c r="T121" s="217">
        <v>0</v>
      </c>
      <c r="U121" s="217">
        <v>0</v>
      </c>
      <c r="V121" s="217">
        <v>0</v>
      </c>
      <c r="W121" s="217">
        <v>0</v>
      </c>
      <c r="X121" s="217">
        <v>0</v>
      </c>
      <c r="Y121" s="217">
        <v>0</v>
      </c>
      <c r="Z121" s="217">
        <v>0</v>
      </c>
      <c r="AA121" s="217">
        <v>0</v>
      </c>
      <c r="AB121" s="217">
        <v>0</v>
      </c>
      <c r="AC121" s="217">
        <v>0</v>
      </c>
      <c r="AD121" s="217">
        <v>0</v>
      </c>
      <c r="AE121" s="217">
        <v>0</v>
      </c>
      <c r="AF121" s="217">
        <v>0</v>
      </c>
      <c r="AG121" s="217">
        <v>0</v>
      </c>
      <c r="AH121" s="217">
        <v>0</v>
      </c>
      <c r="AI121" s="217">
        <v>0</v>
      </c>
      <c r="AJ121" s="217">
        <v>0</v>
      </c>
      <c r="AK121" s="217">
        <v>0</v>
      </c>
      <c r="AL121" s="217">
        <v>0</v>
      </c>
      <c r="AM121" s="217">
        <v>0</v>
      </c>
      <c r="AN121" s="217">
        <v>0</v>
      </c>
      <c r="AO121" s="217">
        <v>1.5250000000000001E-3</v>
      </c>
      <c r="AP121" s="217">
        <v>30.398201</v>
      </c>
      <c r="AQ121" s="217">
        <v>0</v>
      </c>
      <c r="AR121" s="217">
        <v>0</v>
      </c>
      <c r="AS121" s="217">
        <v>0</v>
      </c>
      <c r="AT121" s="217">
        <v>0</v>
      </c>
      <c r="AU121" s="217">
        <v>0</v>
      </c>
      <c r="AV121" s="217">
        <v>0</v>
      </c>
      <c r="AW121" s="217">
        <v>0</v>
      </c>
      <c r="AX121" s="217">
        <v>0</v>
      </c>
      <c r="AY121" s="217">
        <v>0</v>
      </c>
      <c r="AZ121" s="217">
        <v>0</v>
      </c>
      <c r="BA121" s="217">
        <v>0</v>
      </c>
      <c r="BB121" s="217">
        <v>0</v>
      </c>
      <c r="BC121" s="217">
        <v>0</v>
      </c>
      <c r="BD121" s="217">
        <v>0</v>
      </c>
      <c r="BE121" s="217">
        <v>0</v>
      </c>
      <c r="BF121" s="217">
        <v>0</v>
      </c>
      <c r="BG121" s="217">
        <v>0</v>
      </c>
      <c r="BH121" s="217">
        <v>0</v>
      </c>
      <c r="BI121" s="217">
        <v>0</v>
      </c>
      <c r="BJ121" s="217">
        <v>0</v>
      </c>
      <c r="BK121" s="217">
        <v>0</v>
      </c>
      <c r="BL121" s="217">
        <v>0</v>
      </c>
      <c r="BM121" s="217">
        <v>0</v>
      </c>
      <c r="BN121" s="217">
        <v>0</v>
      </c>
      <c r="BO121" s="217">
        <v>0</v>
      </c>
      <c r="BP121" s="217">
        <v>0</v>
      </c>
      <c r="BQ121" s="217">
        <v>0</v>
      </c>
      <c r="BR121" s="217">
        <v>0</v>
      </c>
      <c r="BS121" s="217">
        <v>0</v>
      </c>
      <c r="BT121" s="217">
        <v>0</v>
      </c>
      <c r="BU121" s="217">
        <v>0</v>
      </c>
      <c r="BV121" s="217">
        <v>0</v>
      </c>
      <c r="BW121" s="217">
        <v>0</v>
      </c>
      <c r="BX121" s="217">
        <v>0</v>
      </c>
      <c r="BY121" s="217">
        <v>0</v>
      </c>
      <c r="BZ121" s="217">
        <v>0</v>
      </c>
      <c r="CA121" s="217">
        <v>0</v>
      </c>
      <c r="CB121" s="217">
        <v>0</v>
      </c>
      <c r="CC121" s="217">
        <v>0</v>
      </c>
      <c r="CD121" s="217">
        <v>0</v>
      </c>
      <c r="CE121" s="217">
        <v>0</v>
      </c>
      <c r="CF121" s="217">
        <v>0</v>
      </c>
      <c r="CG121" s="217">
        <v>0</v>
      </c>
      <c r="CH121" s="217">
        <v>0</v>
      </c>
      <c r="CI121" s="217">
        <v>0.49113899999999999</v>
      </c>
      <c r="CJ121" s="217">
        <v>0</v>
      </c>
      <c r="CK121" s="217">
        <v>0</v>
      </c>
      <c r="CL121" s="217">
        <v>1.3169409999999999</v>
      </c>
      <c r="CM121" s="217">
        <v>0</v>
      </c>
      <c r="CN121" s="217">
        <v>0.56039499999999998</v>
      </c>
      <c r="CO121" s="217">
        <v>0</v>
      </c>
      <c r="CP121" s="217">
        <v>0</v>
      </c>
      <c r="CQ121" s="217">
        <v>0</v>
      </c>
      <c r="CR121" s="217">
        <v>0</v>
      </c>
      <c r="CS121" s="217">
        <v>0</v>
      </c>
      <c r="CT121" s="217">
        <v>0</v>
      </c>
      <c r="CU121" s="217">
        <v>0</v>
      </c>
      <c r="CV121" s="217">
        <v>2.0250000000000001E-2</v>
      </c>
    </row>
    <row r="122" spans="1:100" ht="18" customHeight="1" x14ac:dyDescent="0.5">
      <c r="A122" s="222" t="s">
        <v>191</v>
      </c>
      <c r="B122" s="223" t="s">
        <v>352</v>
      </c>
      <c r="C122" s="218">
        <v>30.386489000000001</v>
      </c>
      <c r="D122" s="218">
        <v>0</v>
      </c>
      <c r="E122" s="218">
        <v>0</v>
      </c>
      <c r="F122" s="218">
        <v>0</v>
      </c>
      <c r="G122" s="218">
        <v>0</v>
      </c>
      <c r="H122" s="218">
        <v>0</v>
      </c>
      <c r="I122" s="218">
        <v>0</v>
      </c>
      <c r="J122" s="218">
        <v>0</v>
      </c>
      <c r="K122" s="218">
        <v>4.3626199999999997</v>
      </c>
      <c r="L122" s="218">
        <v>0</v>
      </c>
      <c r="M122" s="218">
        <v>0</v>
      </c>
      <c r="N122" s="218">
        <v>8.7870000000000004E-2</v>
      </c>
      <c r="O122" s="218">
        <v>0</v>
      </c>
      <c r="P122" s="218">
        <v>0</v>
      </c>
      <c r="Q122" s="218">
        <v>0</v>
      </c>
      <c r="R122" s="218">
        <v>0</v>
      </c>
      <c r="S122" s="218">
        <v>0</v>
      </c>
      <c r="T122" s="218">
        <v>0</v>
      </c>
      <c r="U122" s="218">
        <v>0</v>
      </c>
      <c r="V122" s="218">
        <v>1.05</v>
      </c>
      <c r="W122" s="218">
        <v>1.6559140000000001</v>
      </c>
      <c r="X122" s="218">
        <v>0</v>
      </c>
      <c r="Y122" s="218">
        <v>9.0331489999999999</v>
      </c>
      <c r="Z122" s="218">
        <v>0</v>
      </c>
      <c r="AA122" s="218">
        <v>0</v>
      </c>
      <c r="AB122" s="218">
        <v>7.5211E-2</v>
      </c>
      <c r="AC122" s="218">
        <v>0</v>
      </c>
      <c r="AD122" s="218">
        <v>3.8359610000000002</v>
      </c>
      <c r="AE122" s="218">
        <v>0</v>
      </c>
      <c r="AF122" s="218">
        <v>5.2430000000000003E-3</v>
      </c>
      <c r="AG122" s="218">
        <v>0</v>
      </c>
      <c r="AH122" s="218">
        <v>0</v>
      </c>
      <c r="AI122" s="218">
        <v>0</v>
      </c>
      <c r="AJ122" s="218">
        <v>0.27195200000000003</v>
      </c>
      <c r="AK122" s="218">
        <v>0</v>
      </c>
      <c r="AL122" s="218">
        <v>0</v>
      </c>
      <c r="AM122" s="218">
        <v>0</v>
      </c>
      <c r="AN122" s="218">
        <v>0</v>
      </c>
      <c r="AO122" s="218">
        <v>0</v>
      </c>
      <c r="AP122" s="218">
        <v>3.3259780000000001</v>
      </c>
      <c r="AQ122" s="218">
        <v>5.0106999999999999E-2</v>
      </c>
      <c r="AR122" s="218">
        <v>0</v>
      </c>
      <c r="AS122" s="218">
        <v>0</v>
      </c>
      <c r="AT122" s="218">
        <v>0</v>
      </c>
      <c r="AU122" s="218">
        <v>0</v>
      </c>
      <c r="AV122" s="218">
        <v>0</v>
      </c>
      <c r="AW122" s="218">
        <v>0</v>
      </c>
      <c r="AX122" s="218">
        <v>0</v>
      </c>
      <c r="AY122" s="218">
        <v>0</v>
      </c>
      <c r="AZ122" s="218">
        <v>6.9262000000000004E-2</v>
      </c>
      <c r="BA122" s="218">
        <v>0</v>
      </c>
      <c r="BB122" s="218">
        <v>0</v>
      </c>
      <c r="BC122" s="218">
        <v>0</v>
      </c>
      <c r="BD122" s="218">
        <v>0</v>
      </c>
      <c r="BE122" s="218">
        <v>0</v>
      </c>
      <c r="BF122" s="218">
        <v>0</v>
      </c>
      <c r="BG122" s="218">
        <v>0</v>
      </c>
      <c r="BH122" s="218">
        <v>0.14299999999999999</v>
      </c>
      <c r="BI122" s="218">
        <v>0</v>
      </c>
      <c r="BJ122" s="218">
        <v>0</v>
      </c>
      <c r="BK122" s="218">
        <v>0</v>
      </c>
      <c r="BL122" s="218">
        <v>8.8978000000000002E-2</v>
      </c>
      <c r="BM122" s="218">
        <v>2.4048E-2</v>
      </c>
      <c r="BN122" s="218">
        <v>0</v>
      </c>
      <c r="BO122" s="218">
        <v>3.5200000000000002E-2</v>
      </c>
      <c r="BP122" s="218">
        <v>0</v>
      </c>
      <c r="BQ122" s="218">
        <v>0</v>
      </c>
      <c r="BR122" s="218">
        <v>0</v>
      </c>
      <c r="BS122" s="218">
        <v>0</v>
      </c>
      <c r="BT122" s="218">
        <v>0</v>
      </c>
      <c r="BU122" s="218">
        <v>0</v>
      </c>
      <c r="BV122" s="218">
        <v>0</v>
      </c>
      <c r="BW122" s="218">
        <v>0</v>
      </c>
      <c r="BX122" s="218">
        <v>4.7468999999999997E-2</v>
      </c>
      <c r="BY122" s="218">
        <v>0</v>
      </c>
      <c r="BZ122" s="218">
        <v>0</v>
      </c>
      <c r="CA122" s="218">
        <v>0</v>
      </c>
      <c r="CB122" s="218">
        <v>0</v>
      </c>
      <c r="CC122" s="218">
        <v>0</v>
      </c>
      <c r="CD122" s="218">
        <v>0</v>
      </c>
      <c r="CE122" s="218">
        <v>0</v>
      </c>
      <c r="CF122" s="218">
        <v>1.637E-3</v>
      </c>
      <c r="CG122" s="218">
        <v>0</v>
      </c>
      <c r="CH122" s="218">
        <v>1.741582</v>
      </c>
      <c r="CI122" s="218">
        <v>0</v>
      </c>
      <c r="CJ122" s="218">
        <v>0</v>
      </c>
      <c r="CK122" s="218">
        <v>3.9187539999999998</v>
      </c>
      <c r="CL122" s="218">
        <v>0</v>
      </c>
      <c r="CM122" s="218">
        <v>0</v>
      </c>
      <c r="CN122" s="218">
        <v>5.7505000000000001E-2</v>
      </c>
      <c r="CO122" s="218">
        <v>8.7399999999999999E-4</v>
      </c>
      <c r="CP122" s="218">
        <v>0</v>
      </c>
      <c r="CQ122" s="218">
        <v>0</v>
      </c>
      <c r="CR122" s="218">
        <v>4.4000000000000003E-3</v>
      </c>
      <c r="CS122" s="218">
        <v>0</v>
      </c>
      <c r="CT122" s="218">
        <v>0</v>
      </c>
      <c r="CU122" s="218">
        <v>0</v>
      </c>
      <c r="CV122" s="218">
        <v>0.499778</v>
      </c>
    </row>
    <row r="123" spans="1:100" ht="18" customHeight="1" x14ac:dyDescent="0.5">
      <c r="A123" s="220" t="s">
        <v>679</v>
      </c>
      <c r="B123" s="221" t="s">
        <v>716</v>
      </c>
      <c r="C123" s="217">
        <v>29.299572999999999</v>
      </c>
      <c r="D123" s="217">
        <v>1.3129999999999999E-3</v>
      </c>
      <c r="E123" s="217">
        <v>0</v>
      </c>
      <c r="F123" s="217">
        <v>0</v>
      </c>
      <c r="G123" s="217">
        <v>0</v>
      </c>
      <c r="H123" s="217">
        <v>0</v>
      </c>
      <c r="I123" s="217">
        <v>2.003E-3</v>
      </c>
      <c r="J123" s="217">
        <v>0</v>
      </c>
      <c r="K123" s="217">
        <v>1.9318999999999999E-2</v>
      </c>
      <c r="L123" s="217">
        <v>0</v>
      </c>
      <c r="M123" s="217">
        <v>0</v>
      </c>
      <c r="N123" s="217">
        <v>2.929E-2</v>
      </c>
      <c r="O123" s="217">
        <v>0</v>
      </c>
      <c r="P123" s="217">
        <v>0</v>
      </c>
      <c r="Q123" s="217">
        <v>0</v>
      </c>
      <c r="R123" s="217">
        <v>0</v>
      </c>
      <c r="S123" s="217">
        <v>0</v>
      </c>
      <c r="T123" s="217">
        <v>0</v>
      </c>
      <c r="U123" s="217">
        <v>0</v>
      </c>
      <c r="V123" s="217">
        <v>0</v>
      </c>
      <c r="W123" s="217">
        <v>0</v>
      </c>
      <c r="X123" s="217">
        <v>0</v>
      </c>
      <c r="Y123" s="217">
        <v>0.10631500000000001</v>
      </c>
      <c r="Z123" s="217">
        <v>0</v>
      </c>
      <c r="AA123" s="217">
        <v>0</v>
      </c>
      <c r="AB123" s="217">
        <v>0</v>
      </c>
      <c r="AC123" s="217">
        <v>0</v>
      </c>
      <c r="AD123" s="217">
        <v>0</v>
      </c>
      <c r="AE123" s="217">
        <v>5.7450000000000001E-2</v>
      </c>
      <c r="AF123" s="217">
        <v>0</v>
      </c>
      <c r="AG123" s="217">
        <v>0</v>
      </c>
      <c r="AH123" s="217">
        <v>0</v>
      </c>
      <c r="AI123" s="217">
        <v>1.1349999999999999E-3</v>
      </c>
      <c r="AJ123" s="217">
        <v>0</v>
      </c>
      <c r="AK123" s="217">
        <v>0</v>
      </c>
      <c r="AL123" s="217">
        <v>0</v>
      </c>
      <c r="AM123" s="217">
        <v>0</v>
      </c>
      <c r="AN123" s="217">
        <v>0</v>
      </c>
      <c r="AO123" s="217">
        <v>0</v>
      </c>
      <c r="AP123" s="217">
        <v>0</v>
      </c>
      <c r="AQ123" s="217">
        <v>5.7054000000000001E-2</v>
      </c>
      <c r="AR123" s="217">
        <v>0</v>
      </c>
      <c r="AS123" s="217">
        <v>0</v>
      </c>
      <c r="AT123" s="217">
        <v>0</v>
      </c>
      <c r="AU123" s="217">
        <v>0</v>
      </c>
      <c r="AV123" s="217">
        <v>0</v>
      </c>
      <c r="AW123" s="217">
        <v>0</v>
      </c>
      <c r="AX123" s="217">
        <v>0</v>
      </c>
      <c r="AY123" s="217">
        <v>0</v>
      </c>
      <c r="AZ123" s="217">
        <v>0</v>
      </c>
      <c r="BA123" s="217">
        <v>0</v>
      </c>
      <c r="BB123" s="217">
        <v>0</v>
      </c>
      <c r="BC123" s="217">
        <v>0</v>
      </c>
      <c r="BD123" s="217">
        <v>0</v>
      </c>
      <c r="BE123" s="217">
        <v>0</v>
      </c>
      <c r="BF123" s="217">
        <v>0</v>
      </c>
      <c r="BG123" s="217">
        <v>0</v>
      </c>
      <c r="BH123" s="217">
        <v>0</v>
      </c>
      <c r="BI123" s="217">
        <v>0</v>
      </c>
      <c r="BJ123" s="217">
        <v>0</v>
      </c>
      <c r="BK123" s="217">
        <v>0</v>
      </c>
      <c r="BL123" s="217">
        <v>0</v>
      </c>
      <c r="BM123" s="217">
        <v>0</v>
      </c>
      <c r="BN123" s="217">
        <v>0</v>
      </c>
      <c r="BO123" s="217">
        <v>0</v>
      </c>
      <c r="BP123" s="217">
        <v>0</v>
      </c>
      <c r="BQ123" s="217">
        <v>0</v>
      </c>
      <c r="BR123" s="217">
        <v>0</v>
      </c>
      <c r="BS123" s="217">
        <v>0</v>
      </c>
      <c r="BT123" s="217">
        <v>0</v>
      </c>
      <c r="BU123" s="217">
        <v>0</v>
      </c>
      <c r="BV123" s="217">
        <v>0</v>
      </c>
      <c r="BW123" s="217">
        <v>0</v>
      </c>
      <c r="BX123" s="217">
        <v>9.0117000000000003E-2</v>
      </c>
      <c r="BY123" s="217">
        <v>0</v>
      </c>
      <c r="BZ123" s="217">
        <v>0</v>
      </c>
      <c r="CA123" s="217">
        <v>0</v>
      </c>
      <c r="CB123" s="217">
        <v>0</v>
      </c>
      <c r="CC123" s="217">
        <v>0</v>
      </c>
      <c r="CD123" s="217">
        <v>0</v>
      </c>
      <c r="CE123" s="217">
        <v>0</v>
      </c>
      <c r="CF123" s="217">
        <v>0.11847100000000001</v>
      </c>
      <c r="CG123" s="217">
        <v>0</v>
      </c>
      <c r="CH123" s="217">
        <v>23.130804999999999</v>
      </c>
      <c r="CI123" s="217">
        <v>0.12537100000000001</v>
      </c>
      <c r="CJ123" s="217">
        <v>5.4109999999999998E-2</v>
      </c>
      <c r="CK123" s="217">
        <v>5.4408620000000001</v>
      </c>
      <c r="CL123" s="217">
        <v>0</v>
      </c>
      <c r="CM123" s="217">
        <v>0</v>
      </c>
      <c r="CN123" s="217">
        <v>5.8334999999999998E-2</v>
      </c>
      <c r="CO123" s="217">
        <v>0</v>
      </c>
      <c r="CP123" s="217">
        <v>0</v>
      </c>
      <c r="CQ123" s="217">
        <v>0</v>
      </c>
      <c r="CR123" s="217">
        <v>0</v>
      </c>
      <c r="CS123" s="217">
        <v>0</v>
      </c>
      <c r="CT123" s="217">
        <v>0</v>
      </c>
      <c r="CU123" s="217">
        <v>0</v>
      </c>
      <c r="CV123" s="217">
        <v>7.6239999999999997E-3</v>
      </c>
    </row>
    <row r="124" spans="1:100" ht="18" customHeight="1" x14ac:dyDescent="0.5">
      <c r="A124" s="222" t="s">
        <v>76</v>
      </c>
      <c r="B124" s="223" t="s">
        <v>357</v>
      </c>
      <c r="C124" s="218">
        <v>27.43336</v>
      </c>
      <c r="D124" s="218">
        <v>0</v>
      </c>
      <c r="E124" s="218">
        <v>1.062532</v>
      </c>
      <c r="F124" s="218">
        <v>0</v>
      </c>
      <c r="G124" s="218">
        <v>0</v>
      </c>
      <c r="H124" s="218">
        <v>0</v>
      </c>
      <c r="I124" s="218">
        <v>0</v>
      </c>
      <c r="J124" s="218">
        <v>0</v>
      </c>
      <c r="K124" s="218">
        <v>1.5848999999999999E-2</v>
      </c>
      <c r="L124" s="218">
        <v>0</v>
      </c>
      <c r="M124" s="218">
        <v>0</v>
      </c>
      <c r="N124" s="218">
        <v>2.929E-2</v>
      </c>
      <c r="O124" s="218">
        <v>0</v>
      </c>
      <c r="P124" s="218">
        <v>0</v>
      </c>
      <c r="Q124" s="218">
        <v>0</v>
      </c>
      <c r="R124" s="218">
        <v>0</v>
      </c>
      <c r="S124" s="218">
        <v>0</v>
      </c>
      <c r="T124" s="218">
        <v>0</v>
      </c>
      <c r="U124" s="218">
        <v>0</v>
      </c>
      <c r="V124" s="218">
        <v>0.62059399999999998</v>
      </c>
      <c r="W124" s="218">
        <v>0.20324300000000001</v>
      </c>
      <c r="X124" s="218">
        <v>0</v>
      </c>
      <c r="Y124" s="218">
        <v>0.19572600000000001</v>
      </c>
      <c r="Z124" s="218">
        <v>0</v>
      </c>
      <c r="AA124" s="218">
        <v>0</v>
      </c>
      <c r="AB124" s="218">
        <v>0</v>
      </c>
      <c r="AC124" s="218">
        <v>0</v>
      </c>
      <c r="AD124" s="218">
        <v>0</v>
      </c>
      <c r="AE124" s="218">
        <v>0</v>
      </c>
      <c r="AF124" s="218">
        <v>0.36299999999999999</v>
      </c>
      <c r="AG124" s="218">
        <v>0</v>
      </c>
      <c r="AH124" s="218">
        <v>0</v>
      </c>
      <c r="AI124" s="218">
        <v>0.40500000000000003</v>
      </c>
      <c r="AJ124" s="218">
        <v>0</v>
      </c>
      <c r="AK124" s="218">
        <v>4.1892269999999998</v>
      </c>
      <c r="AL124" s="218">
        <v>0</v>
      </c>
      <c r="AM124" s="218">
        <v>0</v>
      </c>
      <c r="AN124" s="218">
        <v>0</v>
      </c>
      <c r="AO124" s="218">
        <v>5.4373990000000001</v>
      </c>
      <c r="AP124" s="218">
        <v>1.193943</v>
      </c>
      <c r="AQ124" s="218">
        <v>3.2810000000000001E-3</v>
      </c>
      <c r="AR124" s="218">
        <v>0</v>
      </c>
      <c r="AS124" s="218">
        <v>1.2818E-2</v>
      </c>
      <c r="AT124" s="218">
        <v>1.1440000000000001E-3</v>
      </c>
      <c r="AU124" s="218">
        <v>0</v>
      </c>
      <c r="AV124" s="218">
        <v>0</v>
      </c>
      <c r="AW124" s="218">
        <v>0</v>
      </c>
      <c r="AX124" s="218">
        <v>0</v>
      </c>
      <c r="AY124" s="218">
        <v>0</v>
      </c>
      <c r="AZ124" s="218">
        <v>0</v>
      </c>
      <c r="BA124" s="218">
        <v>0</v>
      </c>
      <c r="BB124" s="218">
        <v>0</v>
      </c>
      <c r="BC124" s="218">
        <v>0</v>
      </c>
      <c r="BD124" s="218">
        <v>0</v>
      </c>
      <c r="BE124" s="218">
        <v>0</v>
      </c>
      <c r="BF124" s="218">
        <v>0</v>
      </c>
      <c r="BG124" s="218">
        <v>0</v>
      </c>
      <c r="BH124" s="218">
        <v>0</v>
      </c>
      <c r="BI124" s="218">
        <v>0</v>
      </c>
      <c r="BJ124" s="218">
        <v>0</v>
      </c>
      <c r="BK124" s="218">
        <v>0</v>
      </c>
      <c r="BL124" s="218">
        <v>0</v>
      </c>
      <c r="BM124" s="218">
        <v>3.7130000000000002E-3</v>
      </c>
      <c r="BN124" s="218">
        <v>4.8799999999999999E-4</v>
      </c>
      <c r="BO124" s="218">
        <v>0</v>
      </c>
      <c r="BP124" s="218">
        <v>0</v>
      </c>
      <c r="BQ124" s="218">
        <v>0</v>
      </c>
      <c r="BR124" s="218">
        <v>0</v>
      </c>
      <c r="BS124" s="218">
        <v>0</v>
      </c>
      <c r="BT124" s="218">
        <v>0.155302</v>
      </c>
      <c r="BU124" s="218">
        <v>3.9989999999999998E-2</v>
      </c>
      <c r="BV124" s="218">
        <v>0</v>
      </c>
      <c r="BW124" s="218">
        <v>0</v>
      </c>
      <c r="BX124" s="218">
        <v>0.40754899999999999</v>
      </c>
      <c r="BY124" s="218">
        <v>0</v>
      </c>
      <c r="BZ124" s="218">
        <v>0</v>
      </c>
      <c r="CA124" s="218">
        <v>1.5302370000000001</v>
      </c>
      <c r="CB124" s="218">
        <v>0</v>
      </c>
      <c r="CC124" s="218">
        <v>0</v>
      </c>
      <c r="CD124" s="218">
        <v>6.7609999999999996E-3</v>
      </c>
      <c r="CE124" s="218">
        <v>0</v>
      </c>
      <c r="CF124" s="218">
        <v>0.86050899999999997</v>
      </c>
      <c r="CG124" s="218">
        <v>0</v>
      </c>
      <c r="CH124" s="218">
        <v>0.74148099999999995</v>
      </c>
      <c r="CI124" s="218">
        <v>2.0258000000000002E-2</v>
      </c>
      <c r="CJ124" s="218">
        <v>9.75</v>
      </c>
      <c r="CK124" s="218">
        <v>5.9499999999999997E-2</v>
      </c>
      <c r="CL124" s="218">
        <v>0</v>
      </c>
      <c r="CM124" s="218">
        <v>0</v>
      </c>
      <c r="CN124" s="218">
        <v>3.4798000000000003E-2</v>
      </c>
      <c r="CO124" s="218">
        <v>0</v>
      </c>
      <c r="CP124" s="218">
        <v>0</v>
      </c>
      <c r="CQ124" s="218">
        <v>0</v>
      </c>
      <c r="CR124" s="218">
        <v>0</v>
      </c>
      <c r="CS124" s="218">
        <v>1.5049E-2</v>
      </c>
      <c r="CT124" s="218">
        <v>6.3158000000000006E-2</v>
      </c>
      <c r="CU124" s="218">
        <v>0</v>
      </c>
      <c r="CV124" s="218">
        <v>1.1523E-2</v>
      </c>
    </row>
    <row r="125" spans="1:100" ht="18" customHeight="1" x14ac:dyDescent="0.5">
      <c r="A125" s="220" t="s">
        <v>552</v>
      </c>
      <c r="B125" s="221" t="s">
        <v>553</v>
      </c>
      <c r="C125" s="217">
        <v>22.537606</v>
      </c>
      <c r="D125" s="217">
        <v>0</v>
      </c>
      <c r="E125" s="217">
        <v>0.80497600000000002</v>
      </c>
      <c r="F125" s="217">
        <v>0</v>
      </c>
      <c r="G125" s="217">
        <v>0</v>
      </c>
      <c r="H125" s="217">
        <v>0</v>
      </c>
      <c r="I125" s="217">
        <v>0</v>
      </c>
      <c r="J125" s="217">
        <v>0</v>
      </c>
      <c r="K125" s="217">
        <v>0.20333699999999999</v>
      </c>
      <c r="L125" s="217">
        <v>0</v>
      </c>
      <c r="M125" s="217">
        <v>0.21817500000000001</v>
      </c>
      <c r="N125" s="217">
        <v>1E-3</v>
      </c>
      <c r="O125" s="217">
        <v>0</v>
      </c>
      <c r="P125" s="217">
        <v>0</v>
      </c>
      <c r="Q125" s="217">
        <v>0</v>
      </c>
      <c r="R125" s="217">
        <v>0</v>
      </c>
      <c r="S125" s="217">
        <v>0</v>
      </c>
      <c r="T125" s="217">
        <v>0</v>
      </c>
      <c r="U125" s="217">
        <v>0</v>
      </c>
      <c r="V125" s="217">
        <v>0.89272099999999999</v>
      </c>
      <c r="W125" s="217">
        <v>0</v>
      </c>
      <c r="X125" s="217">
        <v>0.10584399999999999</v>
      </c>
      <c r="Y125" s="217">
        <v>0</v>
      </c>
      <c r="Z125" s="217">
        <v>0</v>
      </c>
      <c r="AA125" s="217">
        <v>0</v>
      </c>
      <c r="AB125" s="217">
        <v>8.6996129999999994</v>
      </c>
      <c r="AC125" s="217">
        <v>0</v>
      </c>
      <c r="AD125" s="217">
        <v>0.67828100000000002</v>
      </c>
      <c r="AE125" s="217">
        <v>1.5977999999999999E-2</v>
      </c>
      <c r="AF125" s="217">
        <v>0</v>
      </c>
      <c r="AG125" s="217">
        <v>0</v>
      </c>
      <c r="AH125" s="217">
        <v>0</v>
      </c>
      <c r="AI125" s="217">
        <v>0</v>
      </c>
      <c r="AJ125" s="217">
        <v>1.3500000000000001E-3</v>
      </c>
      <c r="AK125" s="217">
        <v>3.6800000000000001E-3</v>
      </c>
      <c r="AL125" s="217">
        <v>0</v>
      </c>
      <c r="AM125" s="217">
        <v>0</v>
      </c>
      <c r="AN125" s="217">
        <v>0</v>
      </c>
      <c r="AO125" s="217">
        <v>0</v>
      </c>
      <c r="AP125" s="217">
        <v>0.59544699999999995</v>
      </c>
      <c r="AQ125" s="217">
        <v>1.204E-3</v>
      </c>
      <c r="AR125" s="217">
        <v>6.8459999999999993E-2</v>
      </c>
      <c r="AS125" s="217">
        <v>0</v>
      </c>
      <c r="AT125" s="217">
        <v>0</v>
      </c>
      <c r="AU125" s="217">
        <v>0.50492899999999996</v>
      </c>
      <c r="AV125" s="217">
        <v>0</v>
      </c>
      <c r="AW125" s="217">
        <v>0</v>
      </c>
      <c r="AX125" s="217">
        <v>0</v>
      </c>
      <c r="AY125" s="217">
        <v>0</v>
      </c>
      <c r="AZ125" s="217">
        <v>0.213168</v>
      </c>
      <c r="BA125" s="217">
        <v>0</v>
      </c>
      <c r="BB125" s="217">
        <v>0</v>
      </c>
      <c r="BC125" s="217">
        <v>0</v>
      </c>
      <c r="BD125" s="217">
        <v>0</v>
      </c>
      <c r="BE125" s="217">
        <v>0</v>
      </c>
      <c r="BF125" s="217">
        <v>0</v>
      </c>
      <c r="BG125" s="217">
        <v>0</v>
      </c>
      <c r="BH125" s="217">
        <v>1.125E-2</v>
      </c>
      <c r="BI125" s="217">
        <v>0</v>
      </c>
      <c r="BJ125" s="217">
        <v>0.01</v>
      </c>
      <c r="BK125" s="217">
        <v>0</v>
      </c>
      <c r="BL125" s="217">
        <v>0.80157500000000004</v>
      </c>
      <c r="BM125" s="217">
        <v>0.16541500000000001</v>
      </c>
      <c r="BN125" s="217">
        <v>4.7600000000000003E-2</v>
      </c>
      <c r="BO125" s="217">
        <v>0.10865</v>
      </c>
      <c r="BP125" s="217">
        <v>0</v>
      </c>
      <c r="BQ125" s="217">
        <v>0</v>
      </c>
      <c r="BR125" s="217">
        <v>0</v>
      </c>
      <c r="BS125" s="217">
        <v>0</v>
      </c>
      <c r="BT125" s="217">
        <v>6.0000000000000001E-3</v>
      </c>
      <c r="BU125" s="217">
        <v>0</v>
      </c>
      <c r="BV125" s="217">
        <v>0</v>
      </c>
      <c r="BW125" s="217">
        <v>0</v>
      </c>
      <c r="BX125" s="217">
        <v>8.6680000000000004E-3</v>
      </c>
      <c r="BY125" s="217">
        <v>0</v>
      </c>
      <c r="BZ125" s="217">
        <v>0</v>
      </c>
      <c r="CA125" s="217">
        <v>1.1736E-2</v>
      </c>
      <c r="CB125" s="217">
        <v>0</v>
      </c>
      <c r="CC125" s="217">
        <v>9.0440000000000006E-2</v>
      </c>
      <c r="CD125" s="217">
        <v>1.1820000000000001E-2</v>
      </c>
      <c r="CE125" s="217">
        <v>0</v>
      </c>
      <c r="CF125" s="217">
        <v>0.35499999999999998</v>
      </c>
      <c r="CG125" s="217">
        <v>0</v>
      </c>
      <c r="CH125" s="217">
        <v>0.54127499999999995</v>
      </c>
      <c r="CI125" s="217">
        <v>0.24495900000000001</v>
      </c>
      <c r="CJ125" s="217">
        <v>7.0000000000000001E-3</v>
      </c>
      <c r="CK125" s="217">
        <v>6.4861300000000002</v>
      </c>
      <c r="CL125" s="217">
        <v>0</v>
      </c>
      <c r="CM125" s="217">
        <v>0</v>
      </c>
      <c r="CN125" s="217">
        <v>0</v>
      </c>
      <c r="CO125" s="217">
        <v>0</v>
      </c>
      <c r="CP125" s="217">
        <v>0</v>
      </c>
      <c r="CQ125" s="217">
        <v>0</v>
      </c>
      <c r="CR125" s="217">
        <v>0.14294599999999999</v>
      </c>
      <c r="CS125" s="217">
        <v>1.338E-3</v>
      </c>
      <c r="CT125" s="217">
        <v>7.3099999999999997E-3</v>
      </c>
      <c r="CU125" s="217">
        <v>0</v>
      </c>
      <c r="CV125" s="217">
        <v>0.470329</v>
      </c>
    </row>
    <row r="126" spans="1:100" ht="18" customHeight="1" x14ac:dyDescent="0.5">
      <c r="A126" s="222" t="s">
        <v>644</v>
      </c>
      <c r="B126" s="223" t="s">
        <v>650</v>
      </c>
      <c r="C126" s="218">
        <v>20.771131</v>
      </c>
      <c r="D126" s="218">
        <v>0</v>
      </c>
      <c r="E126" s="218">
        <v>0</v>
      </c>
      <c r="F126" s="218">
        <v>0</v>
      </c>
      <c r="G126" s="218">
        <v>0</v>
      </c>
      <c r="H126" s="218">
        <v>0</v>
      </c>
      <c r="I126" s="218">
        <v>0</v>
      </c>
      <c r="J126" s="218">
        <v>0</v>
      </c>
      <c r="K126" s="218">
        <v>1.5900000000000001E-2</v>
      </c>
      <c r="L126" s="218">
        <v>0</v>
      </c>
      <c r="M126" s="218">
        <v>0</v>
      </c>
      <c r="N126" s="218">
        <v>0</v>
      </c>
      <c r="O126" s="218">
        <v>0</v>
      </c>
      <c r="P126" s="218">
        <v>0</v>
      </c>
      <c r="Q126" s="218">
        <v>0</v>
      </c>
      <c r="R126" s="218">
        <v>0</v>
      </c>
      <c r="S126" s="218">
        <v>0</v>
      </c>
      <c r="T126" s="218">
        <v>0</v>
      </c>
      <c r="U126" s="218">
        <v>0</v>
      </c>
      <c r="V126" s="218">
        <v>0</v>
      </c>
      <c r="W126" s="218">
        <v>0</v>
      </c>
      <c r="X126" s="218">
        <v>0</v>
      </c>
      <c r="Y126" s="218">
        <v>4.6283999999999999E-2</v>
      </c>
      <c r="Z126" s="218">
        <v>0</v>
      </c>
      <c r="AA126" s="218">
        <v>0</v>
      </c>
      <c r="AB126" s="218">
        <v>13.390432000000001</v>
      </c>
      <c r="AC126" s="218">
        <v>0</v>
      </c>
      <c r="AD126" s="218">
        <v>0</v>
      </c>
      <c r="AE126" s="218">
        <v>0</v>
      </c>
      <c r="AF126" s="218">
        <v>0</v>
      </c>
      <c r="AG126" s="218">
        <v>0</v>
      </c>
      <c r="AH126" s="218">
        <v>0</v>
      </c>
      <c r="AI126" s="218">
        <v>3.7777500000000002</v>
      </c>
      <c r="AJ126" s="218">
        <v>0</v>
      </c>
      <c r="AK126" s="218">
        <v>0</v>
      </c>
      <c r="AL126" s="218">
        <v>0</v>
      </c>
      <c r="AM126" s="218">
        <v>0</v>
      </c>
      <c r="AN126" s="218">
        <v>0</v>
      </c>
      <c r="AO126" s="218">
        <v>0</v>
      </c>
      <c r="AP126" s="218">
        <v>0.22777600000000001</v>
      </c>
      <c r="AQ126" s="218">
        <v>0</v>
      </c>
      <c r="AR126" s="218">
        <v>0</v>
      </c>
      <c r="AS126" s="218">
        <v>0</v>
      </c>
      <c r="AT126" s="218">
        <v>0</v>
      </c>
      <c r="AU126" s="218">
        <v>0</v>
      </c>
      <c r="AV126" s="218">
        <v>0</v>
      </c>
      <c r="AW126" s="218">
        <v>0</v>
      </c>
      <c r="AX126" s="218">
        <v>0</v>
      </c>
      <c r="AY126" s="218">
        <v>0</v>
      </c>
      <c r="AZ126" s="218">
        <v>0</v>
      </c>
      <c r="BA126" s="218">
        <v>0</v>
      </c>
      <c r="BB126" s="218">
        <v>0</v>
      </c>
      <c r="BC126" s="218">
        <v>0</v>
      </c>
      <c r="BD126" s="218">
        <v>0</v>
      </c>
      <c r="BE126" s="218">
        <v>0</v>
      </c>
      <c r="BF126" s="218">
        <v>0</v>
      </c>
      <c r="BG126" s="218">
        <v>0</v>
      </c>
      <c r="BH126" s="218">
        <v>0</v>
      </c>
      <c r="BI126" s="218">
        <v>0</v>
      </c>
      <c r="BJ126" s="218">
        <v>0</v>
      </c>
      <c r="BK126" s="218">
        <v>0</v>
      </c>
      <c r="BL126" s="218">
        <v>0</v>
      </c>
      <c r="BM126" s="218">
        <v>0</v>
      </c>
      <c r="BN126" s="218">
        <v>0</v>
      </c>
      <c r="BO126" s="218">
        <v>0</v>
      </c>
      <c r="BP126" s="218">
        <v>0</v>
      </c>
      <c r="BQ126" s="218">
        <v>0</v>
      </c>
      <c r="BR126" s="218">
        <v>0</v>
      </c>
      <c r="BS126" s="218">
        <v>0</v>
      </c>
      <c r="BT126" s="218">
        <v>0</v>
      </c>
      <c r="BU126" s="218">
        <v>3.312989</v>
      </c>
      <c r="BV126" s="218">
        <v>0</v>
      </c>
      <c r="BW126" s="218">
        <v>0</v>
      </c>
      <c r="BX126" s="218">
        <v>0</v>
      </c>
      <c r="BY126" s="218">
        <v>0</v>
      </c>
      <c r="BZ126" s="218">
        <v>0</v>
      </c>
      <c r="CA126" s="218">
        <v>0</v>
      </c>
      <c r="CB126" s="218">
        <v>0</v>
      </c>
      <c r="CC126" s="218">
        <v>0</v>
      </c>
      <c r="CD126" s="218">
        <v>0</v>
      </c>
      <c r="CE126" s="218">
        <v>0</v>
      </c>
      <c r="CF126" s="218">
        <v>0</v>
      </c>
      <c r="CG126" s="218">
        <v>0</v>
      </c>
      <c r="CH126" s="218">
        <v>0</v>
      </c>
      <c r="CI126" s="218">
        <v>0</v>
      </c>
      <c r="CJ126" s="218">
        <v>0</v>
      </c>
      <c r="CK126" s="218">
        <v>0</v>
      </c>
      <c r="CL126" s="218">
        <v>0</v>
      </c>
      <c r="CM126" s="218">
        <v>0</v>
      </c>
      <c r="CN126" s="218">
        <v>0</v>
      </c>
      <c r="CO126" s="218">
        <v>0</v>
      </c>
      <c r="CP126" s="218">
        <v>0</v>
      </c>
      <c r="CQ126" s="218">
        <v>0</v>
      </c>
      <c r="CR126" s="218">
        <v>0</v>
      </c>
      <c r="CS126" s="218">
        <v>0</v>
      </c>
      <c r="CT126" s="218">
        <v>0</v>
      </c>
      <c r="CU126" s="218">
        <v>0</v>
      </c>
      <c r="CV126" s="218">
        <v>0</v>
      </c>
    </row>
    <row r="127" spans="1:100" ht="18" customHeight="1" x14ac:dyDescent="0.5">
      <c r="A127" s="220" t="s">
        <v>75</v>
      </c>
      <c r="B127" s="221" t="s">
        <v>354</v>
      </c>
      <c r="C127" s="217">
        <v>20.463339999999999</v>
      </c>
      <c r="D127" s="217">
        <v>0</v>
      </c>
      <c r="E127" s="217">
        <v>0</v>
      </c>
      <c r="F127" s="217">
        <v>0</v>
      </c>
      <c r="G127" s="217">
        <v>0</v>
      </c>
      <c r="H127" s="217">
        <v>0</v>
      </c>
      <c r="I127" s="217">
        <v>0</v>
      </c>
      <c r="J127" s="217">
        <v>0</v>
      </c>
      <c r="K127" s="217">
        <v>0.74446599999999996</v>
      </c>
      <c r="L127" s="217">
        <v>0</v>
      </c>
      <c r="M127" s="217">
        <v>0</v>
      </c>
      <c r="N127" s="217">
        <v>0</v>
      </c>
      <c r="O127" s="217">
        <v>0</v>
      </c>
      <c r="P127" s="217">
        <v>0</v>
      </c>
      <c r="Q127" s="217">
        <v>0</v>
      </c>
      <c r="R127" s="217">
        <v>0</v>
      </c>
      <c r="S127" s="217">
        <v>0</v>
      </c>
      <c r="T127" s="217">
        <v>0</v>
      </c>
      <c r="U127" s="217">
        <v>0</v>
      </c>
      <c r="V127" s="217">
        <v>0</v>
      </c>
      <c r="W127" s="217">
        <v>0</v>
      </c>
      <c r="X127" s="217">
        <v>0</v>
      </c>
      <c r="Y127" s="217">
        <v>0</v>
      </c>
      <c r="Z127" s="217">
        <v>0</v>
      </c>
      <c r="AA127" s="217">
        <v>0</v>
      </c>
      <c r="AB127" s="217">
        <v>0</v>
      </c>
      <c r="AC127" s="217">
        <v>0</v>
      </c>
      <c r="AD127" s="217">
        <v>0</v>
      </c>
      <c r="AE127" s="217">
        <v>0.41299799999999998</v>
      </c>
      <c r="AF127" s="217">
        <v>0.54</v>
      </c>
      <c r="AG127" s="217">
        <v>0</v>
      </c>
      <c r="AH127" s="217">
        <v>0</v>
      </c>
      <c r="AI127" s="217">
        <v>0</v>
      </c>
      <c r="AJ127" s="217">
        <v>0</v>
      </c>
      <c r="AK127" s="217">
        <v>0</v>
      </c>
      <c r="AL127" s="217">
        <v>0</v>
      </c>
      <c r="AM127" s="217">
        <v>0</v>
      </c>
      <c r="AN127" s="217">
        <v>0</v>
      </c>
      <c r="AO127" s="217">
        <v>0</v>
      </c>
      <c r="AP127" s="217">
        <v>7.4213469999999999</v>
      </c>
      <c r="AQ127" s="217">
        <v>0</v>
      </c>
      <c r="AR127" s="217">
        <v>0</v>
      </c>
      <c r="AS127" s="217">
        <v>0</v>
      </c>
      <c r="AT127" s="217">
        <v>0</v>
      </c>
      <c r="AU127" s="217">
        <v>0</v>
      </c>
      <c r="AV127" s="217">
        <v>0</v>
      </c>
      <c r="AW127" s="217">
        <v>0</v>
      </c>
      <c r="AX127" s="217">
        <v>0</v>
      </c>
      <c r="AY127" s="217">
        <v>0</v>
      </c>
      <c r="AZ127" s="217">
        <v>0</v>
      </c>
      <c r="BA127" s="217">
        <v>0</v>
      </c>
      <c r="BB127" s="217">
        <v>0</v>
      </c>
      <c r="BC127" s="217">
        <v>0</v>
      </c>
      <c r="BD127" s="217">
        <v>0</v>
      </c>
      <c r="BE127" s="217">
        <v>0</v>
      </c>
      <c r="BF127" s="217">
        <v>0</v>
      </c>
      <c r="BG127" s="217">
        <v>0</v>
      </c>
      <c r="BH127" s="217">
        <v>0</v>
      </c>
      <c r="BI127" s="217">
        <v>0</v>
      </c>
      <c r="BJ127" s="217">
        <v>0</v>
      </c>
      <c r="BK127" s="217">
        <v>0</v>
      </c>
      <c r="BL127" s="217">
        <v>0</v>
      </c>
      <c r="BM127" s="217">
        <v>0</v>
      </c>
      <c r="BN127" s="217">
        <v>0</v>
      </c>
      <c r="BO127" s="217">
        <v>0</v>
      </c>
      <c r="BP127" s="217">
        <v>0</v>
      </c>
      <c r="BQ127" s="217">
        <v>0</v>
      </c>
      <c r="BR127" s="217">
        <v>0</v>
      </c>
      <c r="BS127" s="217">
        <v>0</v>
      </c>
      <c r="BT127" s="217">
        <v>0</v>
      </c>
      <c r="BU127" s="217">
        <v>11.331198000000001</v>
      </c>
      <c r="BV127" s="217">
        <v>0</v>
      </c>
      <c r="BW127" s="217">
        <v>0</v>
      </c>
      <c r="BX127" s="217">
        <v>0</v>
      </c>
      <c r="BY127" s="217">
        <v>0</v>
      </c>
      <c r="BZ127" s="217">
        <v>0</v>
      </c>
      <c r="CA127" s="217">
        <v>3.2200000000000002E-4</v>
      </c>
      <c r="CB127" s="217">
        <v>0</v>
      </c>
      <c r="CC127" s="217">
        <v>0</v>
      </c>
      <c r="CD127" s="217">
        <v>0</v>
      </c>
      <c r="CE127" s="217">
        <v>0</v>
      </c>
      <c r="CF127" s="217">
        <v>0</v>
      </c>
      <c r="CG127" s="217">
        <v>8.1000000000000004E-5</v>
      </c>
      <c r="CH127" s="217">
        <v>0</v>
      </c>
      <c r="CI127" s="217">
        <v>0</v>
      </c>
      <c r="CJ127" s="217">
        <v>0</v>
      </c>
      <c r="CK127" s="217">
        <v>0</v>
      </c>
      <c r="CL127" s="217">
        <v>0</v>
      </c>
      <c r="CM127" s="217">
        <v>0</v>
      </c>
      <c r="CN127" s="217">
        <v>0</v>
      </c>
      <c r="CO127" s="217">
        <v>0</v>
      </c>
      <c r="CP127" s="217">
        <v>0</v>
      </c>
      <c r="CQ127" s="217">
        <v>0</v>
      </c>
      <c r="CR127" s="217">
        <v>0</v>
      </c>
      <c r="CS127" s="217">
        <v>0</v>
      </c>
      <c r="CT127" s="217">
        <v>0</v>
      </c>
      <c r="CU127" s="217">
        <v>0</v>
      </c>
      <c r="CV127" s="217">
        <v>1.2928E-2</v>
      </c>
    </row>
    <row r="128" spans="1:100" ht="18" customHeight="1" x14ac:dyDescent="0.5">
      <c r="A128" s="222" t="s">
        <v>165</v>
      </c>
      <c r="B128" s="223" t="s">
        <v>343</v>
      </c>
      <c r="C128" s="218">
        <v>19.948526999999999</v>
      </c>
      <c r="D128" s="218">
        <v>0</v>
      </c>
      <c r="E128" s="218">
        <v>0</v>
      </c>
      <c r="F128" s="218">
        <v>0</v>
      </c>
      <c r="G128" s="218">
        <v>0</v>
      </c>
      <c r="H128" s="218">
        <v>0</v>
      </c>
      <c r="I128" s="218">
        <v>0</v>
      </c>
      <c r="J128" s="218">
        <v>0</v>
      </c>
      <c r="K128" s="218">
        <v>0</v>
      </c>
      <c r="L128" s="218">
        <v>0</v>
      </c>
      <c r="M128" s="218">
        <v>0</v>
      </c>
      <c r="N128" s="218">
        <v>0</v>
      </c>
      <c r="O128" s="218">
        <v>0</v>
      </c>
      <c r="P128" s="218">
        <v>0</v>
      </c>
      <c r="Q128" s="218">
        <v>0</v>
      </c>
      <c r="R128" s="218">
        <v>0</v>
      </c>
      <c r="S128" s="218">
        <v>0</v>
      </c>
      <c r="T128" s="218">
        <v>1.3552850000000001</v>
      </c>
      <c r="U128" s="218">
        <v>0</v>
      </c>
      <c r="V128" s="218">
        <v>0</v>
      </c>
      <c r="W128" s="218">
        <v>0</v>
      </c>
      <c r="X128" s="218">
        <v>1.877E-3</v>
      </c>
      <c r="Y128" s="218">
        <v>0</v>
      </c>
      <c r="Z128" s="218">
        <v>0</v>
      </c>
      <c r="AA128" s="218">
        <v>0</v>
      </c>
      <c r="AB128" s="218">
        <v>0</v>
      </c>
      <c r="AC128" s="218">
        <v>0</v>
      </c>
      <c r="AD128" s="218">
        <v>2.3625E-2</v>
      </c>
      <c r="AE128" s="218">
        <v>0</v>
      </c>
      <c r="AF128" s="218">
        <v>0</v>
      </c>
      <c r="AG128" s="218">
        <v>0</v>
      </c>
      <c r="AH128" s="218">
        <v>0</v>
      </c>
      <c r="AI128" s="218">
        <v>0</v>
      </c>
      <c r="AJ128" s="218">
        <v>0</v>
      </c>
      <c r="AK128" s="218">
        <v>0</v>
      </c>
      <c r="AL128" s="218">
        <v>0</v>
      </c>
      <c r="AM128" s="218">
        <v>0</v>
      </c>
      <c r="AN128" s="218">
        <v>0</v>
      </c>
      <c r="AO128" s="218">
        <v>0</v>
      </c>
      <c r="AP128" s="218">
        <v>18.488883999999999</v>
      </c>
      <c r="AQ128" s="218">
        <v>0</v>
      </c>
      <c r="AR128" s="218">
        <v>0</v>
      </c>
      <c r="AS128" s="218">
        <v>0</v>
      </c>
      <c r="AT128" s="218">
        <v>0</v>
      </c>
      <c r="AU128" s="218">
        <v>0</v>
      </c>
      <c r="AV128" s="218">
        <v>0</v>
      </c>
      <c r="AW128" s="218">
        <v>0</v>
      </c>
      <c r="AX128" s="218">
        <v>0</v>
      </c>
      <c r="AY128" s="218">
        <v>0</v>
      </c>
      <c r="AZ128" s="218">
        <v>1.5325999999999999E-2</v>
      </c>
      <c r="BA128" s="218">
        <v>0</v>
      </c>
      <c r="BB128" s="218">
        <v>0</v>
      </c>
      <c r="BC128" s="218">
        <v>0</v>
      </c>
      <c r="BD128" s="218">
        <v>0</v>
      </c>
      <c r="BE128" s="218">
        <v>0</v>
      </c>
      <c r="BF128" s="218">
        <v>0</v>
      </c>
      <c r="BG128" s="218">
        <v>0</v>
      </c>
      <c r="BH128" s="218">
        <v>0</v>
      </c>
      <c r="BI128" s="218">
        <v>0</v>
      </c>
      <c r="BJ128" s="218">
        <v>0</v>
      </c>
      <c r="BK128" s="218">
        <v>0</v>
      </c>
      <c r="BL128" s="218">
        <v>0</v>
      </c>
      <c r="BM128" s="218">
        <v>0</v>
      </c>
      <c r="BN128" s="218">
        <v>0</v>
      </c>
      <c r="BO128" s="218">
        <v>0</v>
      </c>
      <c r="BP128" s="218">
        <v>0</v>
      </c>
      <c r="BQ128" s="218">
        <v>0</v>
      </c>
      <c r="BR128" s="218">
        <v>0</v>
      </c>
      <c r="BS128" s="218">
        <v>0</v>
      </c>
      <c r="BT128" s="218">
        <v>0</v>
      </c>
      <c r="BU128" s="218">
        <v>0</v>
      </c>
      <c r="BV128" s="218">
        <v>0</v>
      </c>
      <c r="BW128" s="218">
        <v>0</v>
      </c>
      <c r="BX128" s="218">
        <v>0</v>
      </c>
      <c r="BY128" s="218">
        <v>0</v>
      </c>
      <c r="BZ128" s="218">
        <v>0</v>
      </c>
      <c r="CA128" s="218">
        <v>0</v>
      </c>
      <c r="CB128" s="218">
        <v>0</v>
      </c>
      <c r="CC128" s="218">
        <v>0</v>
      </c>
      <c r="CD128" s="218">
        <v>0</v>
      </c>
      <c r="CE128" s="218">
        <v>0</v>
      </c>
      <c r="CF128" s="218">
        <v>0</v>
      </c>
      <c r="CG128" s="218">
        <v>1E-3</v>
      </c>
      <c r="CH128" s="218">
        <v>0</v>
      </c>
      <c r="CI128" s="218">
        <v>0</v>
      </c>
      <c r="CJ128" s="218">
        <v>0</v>
      </c>
      <c r="CK128" s="218">
        <v>0</v>
      </c>
      <c r="CL128" s="218">
        <v>0</v>
      </c>
      <c r="CM128" s="218">
        <v>0</v>
      </c>
      <c r="CN128" s="218">
        <v>4.7653000000000001E-2</v>
      </c>
      <c r="CO128" s="218">
        <v>0</v>
      </c>
      <c r="CP128" s="218">
        <v>0</v>
      </c>
      <c r="CQ128" s="218">
        <v>0</v>
      </c>
      <c r="CR128" s="218">
        <v>0</v>
      </c>
      <c r="CS128" s="218">
        <v>0</v>
      </c>
      <c r="CT128" s="218">
        <v>0</v>
      </c>
      <c r="CU128" s="218">
        <v>0</v>
      </c>
      <c r="CV128" s="218">
        <v>1.4878000000000001E-2</v>
      </c>
    </row>
    <row r="129" spans="1:100" ht="18" customHeight="1" x14ac:dyDescent="0.5">
      <c r="A129" s="220" t="s">
        <v>154</v>
      </c>
      <c r="B129" s="221" t="s">
        <v>344</v>
      </c>
      <c r="C129" s="217">
        <v>17.778739999999999</v>
      </c>
      <c r="D129" s="217">
        <v>0</v>
      </c>
      <c r="E129" s="217">
        <v>0</v>
      </c>
      <c r="F129" s="217">
        <v>0</v>
      </c>
      <c r="G129" s="217">
        <v>0</v>
      </c>
      <c r="H129" s="217">
        <v>0</v>
      </c>
      <c r="I129" s="217">
        <v>0</v>
      </c>
      <c r="J129" s="217">
        <v>0</v>
      </c>
      <c r="K129" s="217">
        <v>0</v>
      </c>
      <c r="L129" s="217">
        <v>0</v>
      </c>
      <c r="M129" s="217">
        <v>0</v>
      </c>
      <c r="N129" s="217">
        <v>0</v>
      </c>
      <c r="O129" s="217">
        <v>0</v>
      </c>
      <c r="P129" s="217">
        <v>0</v>
      </c>
      <c r="Q129" s="217">
        <v>0</v>
      </c>
      <c r="R129" s="217">
        <v>0</v>
      </c>
      <c r="S129" s="217">
        <v>0</v>
      </c>
      <c r="T129" s="217">
        <v>0</v>
      </c>
      <c r="U129" s="217">
        <v>0</v>
      </c>
      <c r="V129" s="217">
        <v>0</v>
      </c>
      <c r="W129" s="217">
        <v>0</v>
      </c>
      <c r="X129" s="217">
        <v>0</v>
      </c>
      <c r="Y129" s="217">
        <v>0</v>
      </c>
      <c r="Z129" s="217">
        <v>0</v>
      </c>
      <c r="AA129" s="217">
        <v>0</v>
      </c>
      <c r="AB129" s="217">
        <v>0.39579399999999998</v>
      </c>
      <c r="AC129" s="217">
        <v>0</v>
      </c>
      <c r="AD129" s="217">
        <v>7.1206000000000005E-2</v>
      </c>
      <c r="AE129" s="217">
        <v>0</v>
      </c>
      <c r="AF129" s="217">
        <v>0</v>
      </c>
      <c r="AG129" s="217">
        <v>0</v>
      </c>
      <c r="AH129" s="217">
        <v>0</v>
      </c>
      <c r="AI129" s="217">
        <v>0</v>
      </c>
      <c r="AJ129" s="217">
        <v>1.280681</v>
      </c>
      <c r="AK129" s="217">
        <v>0</v>
      </c>
      <c r="AL129" s="217">
        <v>0</v>
      </c>
      <c r="AM129" s="217">
        <v>0</v>
      </c>
      <c r="AN129" s="217">
        <v>0</v>
      </c>
      <c r="AO129" s="217">
        <v>0</v>
      </c>
      <c r="AP129" s="217">
        <v>16.03106</v>
      </c>
      <c r="AQ129" s="217">
        <v>0</v>
      </c>
      <c r="AR129" s="217">
        <v>0</v>
      </c>
      <c r="AS129" s="217">
        <v>0</v>
      </c>
      <c r="AT129" s="217">
        <v>0</v>
      </c>
      <c r="AU129" s="217">
        <v>0</v>
      </c>
      <c r="AV129" s="217">
        <v>0</v>
      </c>
      <c r="AW129" s="217">
        <v>0</v>
      </c>
      <c r="AX129" s="217">
        <v>0</v>
      </c>
      <c r="AY129" s="217">
        <v>0</v>
      </c>
      <c r="AZ129" s="217">
        <v>0</v>
      </c>
      <c r="BA129" s="217">
        <v>0</v>
      </c>
      <c r="BB129" s="217">
        <v>0</v>
      </c>
      <c r="BC129" s="217">
        <v>0</v>
      </c>
      <c r="BD129" s="217">
        <v>0</v>
      </c>
      <c r="BE129" s="217">
        <v>0</v>
      </c>
      <c r="BF129" s="217">
        <v>0</v>
      </c>
      <c r="BG129" s="217">
        <v>0</v>
      </c>
      <c r="BH129" s="217">
        <v>0</v>
      </c>
      <c r="BI129" s="217">
        <v>0</v>
      </c>
      <c r="BJ129" s="217">
        <v>0</v>
      </c>
      <c r="BK129" s="217">
        <v>0</v>
      </c>
      <c r="BL129" s="217">
        <v>0</v>
      </c>
      <c r="BM129" s="217">
        <v>0</v>
      </c>
      <c r="BN129" s="217">
        <v>0</v>
      </c>
      <c r="BO129" s="217">
        <v>0</v>
      </c>
      <c r="BP129" s="217">
        <v>0</v>
      </c>
      <c r="BQ129" s="217">
        <v>0</v>
      </c>
      <c r="BR129" s="217">
        <v>0</v>
      </c>
      <c r="BS129" s="217">
        <v>0</v>
      </c>
      <c r="BT129" s="217">
        <v>0</v>
      </c>
      <c r="BU129" s="217">
        <v>0</v>
      </c>
      <c r="BV129" s="217">
        <v>0</v>
      </c>
      <c r="BW129" s="217">
        <v>0</v>
      </c>
      <c r="BX129" s="217">
        <v>0</v>
      </c>
      <c r="BY129" s="217">
        <v>0</v>
      </c>
      <c r="BZ129" s="217">
        <v>0</v>
      </c>
      <c r="CA129" s="217">
        <v>0</v>
      </c>
      <c r="CB129" s="217">
        <v>0</v>
      </c>
      <c r="CC129" s="217">
        <v>0</v>
      </c>
      <c r="CD129" s="217">
        <v>0</v>
      </c>
      <c r="CE129" s="217">
        <v>0</v>
      </c>
      <c r="CF129" s="217">
        <v>0</v>
      </c>
      <c r="CG129" s="217">
        <v>0</v>
      </c>
      <c r="CH129" s="217">
        <v>0</v>
      </c>
      <c r="CI129" s="217">
        <v>0</v>
      </c>
      <c r="CJ129" s="217">
        <v>0</v>
      </c>
      <c r="CK129" s="217">
        <v>0</v>
      </c>
      <c r="CL129" s="217">
        <v>0</v>
      </c>
      <c r="CM129" s="217">
        <v>0</v>
      </c>
      <c r="CN129" s="217">
        <v>0</v>
      </c>
      <c r="CO129" s="217">
        <v>0</v>
      </c>
      <c r="CP129" s="217">
        <v>0</v>
      </c>
      <c r="CQ129" s="217">
        <v>0</v>
      </c>
      <c r="CR129" s="217">
        <v>0</v>
      </c>
      <c r="CS129" s="217">
        <v>0</v>
      </c>
      <c r="CT129" s="217">
        <v>0</v>
      </c>
      <c r="CU129" s="217">
        <v>0</v>
      </c>
      <c r="CV129" s="217">
        <v>0</v>
      </c>
    </row>
    <row r="130" spans="1:100" ht="18" customHeight="1" x14ac:dyDescent="0.5">
      <c r="A130" s="222" t="s">
        <v>88</v>
      </c>
      <c r="B130" s="223" t="s">
        <v>327</v>
      </c>
      <c r="C130" s="218">
        <v>17.379137</v>
      </c>
      <c r="D130" s="218">
        <v>0</v>
      </c>
      <c r="E130" s="218">
        <v>0</v>
      </c>
      <c r="F130" s="218">
        <v>0</v>
      </c>
      <c r="G130" s="218">
        <v>0</v>
      </c>
      <c r="H130" s="218">
        <v>0</v>
      </c>
      <c r="I130" s="218">
        <v>0</v>
      </c>
      <c r="J130" s="218">
        <v>0</v>
      </c>
      <c r="K130" s="218">
        <v>0</v>
      </c>
      <c r="L130" s="218">
        <v>0</v>
      </c>
      <c r="M130" s="218">
        <v>0</v>
      </c>
      <c r="N130" s="218">
        <v>0</v>
      </c>
      <c r="O130" s="218">
        <v>0</v>
      </c>
      <c r="P130" s="218">
        <v>0</v>
      </c>
      <c r="Q130" s="218">
        <v>0</v>
      </c>
      <c r="R130" s="218">
        <v>0</v>
      </c>
      <c r="S130" s="218">
        <v>0</v>
      </c>
      <c r="T130" s="218">
        <v>0</v>
      </c>
      <c r="U130" s="218">
        <v>0</v>
      </c>
      <c r="V130" s="218">
        <v>0</v>
      </c>
      <c r="W130" s="218">
        <v>0</v>
      </c>
      <c r="X130" s="218">
        <v>0</v>
      </c>
      <c r="Y130" s="218">
        <v>0</v>
      </c>
      <c r="Z130" s="218">
        <v>0</v>
      </c>
      <c r="AA130" s="218">
        <v>0</v>
      </c>
      <c r="AB130" s="218">
        <v>0</v>
      </c>
      <c r="AC130" s="218">
        <v>0</v>
      </c>
      <c r="AD130" s="218">
        <v>0</v>
      </c>
      <c r="AE130" s="218">
        <v>0</v>
      </c>
      <c r="AF130" s="218">
        <v>0</v>
      </c>
      <c r="AG130" s="218">
        <v>0</v>
      </c>
      <c r="AH130" s="218">
        <v>0</v>
      </c>
      <c r="AI130" s="218">
        <v>1.5120000000000001E-3</v>
      </c>
      <c r="AJ130" s="218">
        <v>0</v>
      </c>
      <c r="AK130" s="218">
        <v>0</v>
      </c>
      <c r="AL130" s="218">
        <v>0</v>
      </c>
      <c r="AM130" s="218">
        <v>0</v>
      </c>
      <c r="AN130" s="218">
        <v>0</v>
      </c>
      <c r="AO130" s="218">
        <v>0</v>
      </c>
      <c r="AP130" s="218">
        <v>2.145877</v>
      </c>
      <c r="AQ130" s="218">
        <v>2.451873</v>
      </c>
      <c r="AR130" s="218">
        <v>0</v>
      </c>
      <c r="AS130" s="218">
        <v>0</v>
      </c>
      <c r="AT130" s="218">
        <v>0</v>
      </c>
      <c r="AU130" s="218">
        <v>0</v>
      </c>
      <c r="AV130" s="218">
        <v>0</v>
      </c>
      <c r="AW130" s="218">
        <v>0</v>
      </c>
      <c r="AX130" s="218">
        <v>0</v>
      </c>
      <c r="AY130" s="218">
        <v>0</v>
      </c>
      <c r="AZ130" s="218">
        <v>0</v>
      </c>
      <c r="BA130" s="218">
        <v>0</v>
      </c>
      <c r="BB130" s="218">
        <v>0</v>
      </c>
      <c r="BC130" s="218">
        <v>0</v>
      </c>
      <c r="BD130" s="218">
        <v>0</v>
      </c>
      <c r="BE130" s="218">
        <v>0</v>
      </c>
      <c r="BF130" s="218">
        <v>0</v>
      </c>
      <c r="BG130" s="218">
        <v>0</v>
      </c>
      <c r="BH130" s="218">
        <v>0</v>
      </c>
      <c r="BI130" s="218">
        <v>0</v>
      </c>
      <c r="BJ130" s="218">
        <v>0</v>
      </c>
      <c r="BK130" s="218">
        <v>0</v>
      </c>
      <c r="BL130" s="218">
        <v>0</v>
      </c>
      <c r="BM130" s="218">
        <v>0</v>
      </c>
      <c r="BN130" s="218">
        <v>0</v>
      </c>
      <c r="BO130" s="218">
        <v>0</v>
      </c>
      <c r="BP130" s="218">
        <v>0</v>
      </c>
      <c r="BQ130" s="218">
        <v>0</v>
      </c>
      <c r="BR130" s="218">
        <v>0</v>
      </c>
      <c r="BS130" s="218">
        <v>0</v>
      </c>
      <c r="BT130" s="218">
        <v>0</v>
      </c>
      <c r="BU130" s="218">
        <v>2.0950000000000001E-3</v>
      </c>
      <c r="BV130" s="218">
        <v>0</v>
      </c>
      <c r="BW130" s="218">
        <v>0</v>
      </c>
      <c r="BX130" s="218">
        <v>9.2812000000000006E-2</v>
      </c>
      <c r="BY130" s="218">
        <v>0</v>
      </c>
      <c r="BZ130" s="218">
        <v>0</v>
      </c>
      <c r="CA130" s="218">
        <v>0</v>
      </c>
      <c r="CB130" s="218">
        <v>0</v>
      </c>
      <c r="CC130" s="218">
        <v>0</v>
      </c>
      <c r="CD130" s="218">
        <v>0</v>
      </c>
      <c r="CE130" s="218">
        <v>0</v>
      </c>
      <c r="CF130" s="218">
        <v>0</v>
      </c>
      <c r="CG130" s="218">
        <v>0</v>
      </c>
      <c r="CH130" s="218">
        <v>3.142306</v>
      </c>
      <c r="CI130" s="218">
        <v>5.3106289999999996</v>
      </c>
      <c r="CJ130" s="218">
        <v>0</v>
      </c>
      <c r="CK130" s="218">
        <v>0</v>
      </c>
      <c r="CL130" s="218">
        <v>0</v>
      </c>
      <c r="CM130" s="218">
        <v>0</v>
      </c>
      <c r="CN130" s="218">
        <v>8.6899999999999998E-3</v>
      </c>
      <c r="CO130" s="218">
        <v>0</v>
      </c>
      <c r="CP130" s="218">
        <v>0</v>
      </c>
      <c r="CQ130" s="218">
        <v>0</v>
      </c>
      <c r="CR130" s="218">
        <v>0</v>
      </c>
      <c r="CS130" s="218">
        <v>0</v>
      </c>
      <c r="CT130" s="218">
        <v>0</v>
      </c>
      <c r="CU130" s="218">
        <v>4.220529</v>
      </c>
      <c r="CV130" s="218">
        <v>2.813E-3</v>
      </c>
    </row>
    <row r="131" spans="1:100" ht="18" customHeight="1" x14ac:dyDescent="0.5">
      <c r="A131" s="220" t="s">
        <v>507</v>
      </c>
      <c r="B131" s="221" t="s">
        <v>508</v>
      </c>
      <c r="C131" s="217">
        <v>16.980052000000001</v>
      </c>
      <c r="D131" s="217">
        <v>0</v>
      </c>
      <c r="E131" s="217">
        <v>4.32</v>
      </c>
      <c r="F131" s="217">
        <v>0</v>
      </c>
      <c r="G131" s="217">
        <v>0</v>
      </c>
      <c r="H131" s="217">
        <v>0</v>
      </c>
      <c r="I131" s="217">
        <v>0</v>
      </c>
      <c r="J131" s="217">
        <v>0</v>
      </c>
      <c r="K131" s="217">
        <v>4.2374000000000002E-2</v>
      </c>
      <c r="L131" s="217">
        <v>2.5080000000000002E-2</v>
      </c>
      <c r="M131" s="217">
        <v>9.2200000000000008E-3</v>
      </c>
      <c r="N131" s="217">
        <v>2.929E-2</v>
      </c>
      <c r="O131" s="217">
        <v>0</v>
      </c>
      <c r="P131" s="217">
        <v>0</v>
      </c>
      <c r="Q131" s="217">
        <v>0</v>
      </c>
      <c r="R131" s="217">
        <v>0</v>
      </c>
      <c r="S131" s="217">
        <v>0</v>
      </c>
      <c r="T131" s="217">
        <v>0</v>
      </c>
      <c r="U131" s="217">
        <v>0</v>
      </c>
      <c r="V131" s="217">
        <v>0</v>
      </c>
      <c r="W131" s="217">
        <v>0</v>
      </c>
      <c r="X131" s="217">
        <v>0</v>
      </c>
      <c r="Y131" s="217">
        <v>0.366649</v>
      </c>
      <c r="Z131" s="217">
        <v>0</v>
      </c>
      <c r="AA131" s="217">
        <v>0</v>
      </c>
      <c r="AB131" s="217">
        <v>0</v>
      </c>
      <c r="AC131" s="217">
        <v>0</v>
      </c>
      <c r="AD131" s="217">
        <v>5.9853999999999997E-2</v>
      </c>
      <c r="AE131" s="217">
        <v>0</v>
      </c>
      <c r="AF131" s="217">
        <v>0</v>
      </c>
      <c r="AG131" s="217">
        <v>0</v>
      </c>
      <c r="AH131" s="217">
        <v>0</v>
      </c>
      <c r="AI131" s="217">
        <v>0</v>
      </c>
      <c r="AJ131" s="217">
        <v>0</v>
      </c>
      <c r="AK131" s="217">
        <v>0</v>
      </c>
      <c r="AL131" s="217">
        <v>0</v>
      </c>
      <c r="AM131" s="217">
        <v>0</v>
      </c>
      <c r="AN131" s="217">
        <v>0</v>
      </c>
      <c r="AO131" s="217">
        <v>0</v>
      </c>
      <c r="AP131" s="217">
        <v>4.1764700000000001</v>
      </c>
      <c r="AQ131" s="217">
        <v>0</v>
      </c>
      <c r="AR131" s="217">
        <v>0</v>
      </c>
      <c r="AS131" s="217">
        <v>0</v>
      </c>
      <c r="AT131" s="217">
        <v>0</v>
      </c>
      <c r="AU131" s="217">
        <v>0</v>
      </c>
      <c r="AV131" s="217">
        <v>0</v>
      </c>
      <c r="AW131" s="217">
        <v>0</v>
      </c>
      <c r="AX131" s="217">
        <v>0</v>
      </c>
      <c r="AY131" s="217">
        <v>0</v>
      </c>
      <c r="AZ131" s="217">
        <v>5.0000000000000001E-3</v>
      </c>
      <c r="BA131" s="217">
        <v>0</v>
      </c>
      <c r="BB131" s="217">
        <v>0</v>
      </c>
      <c r="BC131" s="217">
        <v>0</v>
      </c>
      <c r="BD131" s="217">
        <v>0</v>
      </c>
      <c r="BE131" s="217">
        <v>0</v>
      </c>
      <c r="BF131" s="217">
        <v>0</v>
      </c>
      <c r="BG131" s="217">
        <v>0</v>
      </c>
      <c r="BH131" s="217">
        <v>2.3869999999999998E-3</v>
      </c>
      <c r="BI131" s="217">
        <v>0</v>
      </c>
      <c r="BJ131" s="217">
        <v>0</v>
      </c>
      <c r="BK131" s="217">
        <v>0</v>
      </c>
      <c r="BL131" s="217">
        <v>0</v>
      </c>
      <c r="BM131" s="217">
        <v>6.2040000000000003E-3</v>
      </c>
      <c r="BN131" s="217">
        <v>0</v>
      </c>
      <c r="BO131" s="217">
        <v>1.2130999999999999E-2</v>
      </c>
      <c r="BP131" s="217">
        <v>0</v>
      </c>
      <c r="BQ131" s="217">
        <v>0</v>
      </c>
      <c r="BR131" s="217">
        <v>0</v>
      </c>
      <c r="BS131" s="217">
        <v>0</v>
      </c>
      <c r="BT131" s="217">
        <v>4.7999999999999996E-3</v>
      </c>
      <c r="BU131" s="217">
        <v>0</v>
      </c>
      <c r="BV131" s="217">
        <v>0</v>
      </c>
      <c r="BW131" s="217">
        <v>0</v>
      </c>
      <c r="BX131" s="217">
        <v>0</v>
      </c>
      <c r="BY131" s="217">
        <v>0</v>
      </c>
      <c r="BZ131" s="217">
        <v>0</v>
      </c>
      <c r="CA131" s="217">
        <v>7.7224159999999999</v>
      </c>
      <c r="CB131" s="217">
        <v>0</v>
      </c>
      <c r="CC131" s="217">
        <v>0</v>
      </c>
      <c r="CD131" s="217">
        <v>4.1999999999999997E-3</v>
      </c>
      <c r="CE131" s="217">
        <v>0</v>
      </c>
      <c r="CF131" s="217">
        <v>0</v>
      </c>
      <c r="CG131" s="217">
        <v>0</v>
      </c>
      <c r="CH131" s="217">
        <v>0</v>
      </c>
      <c r="CI131" s="217">
        <v>0.18528800000000001</v>
      </c>
      <c r="CJ131" s="217">
        <v>0</v>
      </c>
      <c r="CK131" s="217">
        <v>0</v>
      </c>
      <c r="CL131" s="217">
        <v>0</v>
      </c>
      <c r="CM131" s="217">
        <v>0</v>
      </c>
      <c r="CN131" s="217">
        <v>0</v>
      </c>
      <c r="CO131" s="217">
        <v>0</v>
      </c>
      <c r="CP131" s="217">
        <v>0</v>
      </c>
      <c r="CQ131" s="217">
        <v>0</v>
      </c>
      <c r="CR131" s="217">
        <v>0</v>
      </c>
      <c r="CS131" s="217">
        <v>0</v>
      </c>
      <c r="CT131" s="217">
        <v>0</v>
      </c>
      <c r="CU131" s="217">
        <v>0</v>
      </c>
      <c r="CV131" s="217">
        <v>8.6899999999999998E-3</v>
      </c>
    </row>
    <row r="132" spans="1:100" ht="18" customHeight="1" x14ac:dyDescent="0.5">
      <c r="A132" s="222" t="s">
        <v>74</v>
      </c>
      <c r="B132" s="223" t="s">
        <v>342</v>
      </c>
      <c r="C132" s="218">
        <v>16.853263999999999</v>
      </c>
      <c r="D132" s="218">
        <v>0</v>
      </c>
      <c r="E132" s="218">
        <v>0</v>
      </c>
      <c r="F132" s="218">
        <v>0</v>
      </c>
      <c r="G132" s="218">
        <v>0</v>
      </c>
      <c r="H132" s="218">
        <v>0</v>
      </c>
      <c r="I132" s="218">
        <v>0</v>
      </c>
      <c r="J132" s="218">
        <v>0</v>
      </c>
      <c r="K132" s="218">
        <v>0</v>
      </c>
      <c r="L132" s="218">
        <v>0</v>
      </c>
      <c r="M132" s="218">
        <v>0</v>
      </c>
      <c r="N132" s="218">
        <v>0</v>
      </c>
      <c r="O132" s="218">
        <v>0</v>
      </c>
      <c r="P132" s="218">
        <v>0</v>
      </c>
      <c r="Q132" s="218">
        <v>0</v>
      </c>
      <c r="R132" s="218">
        <v>0</v>
      </c>
      <c r="S132" s="218">
        <v>0</v>
      </c>
      <c r="T132" s="218">
        <v>0</v>
      </c>
      <c r="U132" s="218">
        <v>0</v>
      </c>
      <c r="V132" s="218">
        <v>0</v>
      </c>
      <c r="W132" s="218">
        <v>0</v>
      </c>
      <c r="X132" s="218">
        <v>0</v>
      </c>
      <c r="Y132" s="218">
        <v>0</v>
      </c>
      <c r="Z132" s="218">
        <v>0</v>
      </c>
      <c r="AA132" s="218">
        <v>0</v>
      </c>
      <c r="AB132" s="218">
        <v>0</v>
      </c>
      <c r="AC132" s="218">
        <v>0</v>
      </c>
      <c r="AD132" s="218">
        <v>0</v>
      </c>
      <c r="AE132" s="218">
        <v>0</v>
      </c>
      <c r="AF132" s="218">
        <v>0</v>
      </c>
      <c r="AG132" s="218">
        <v>0</v>
      </c>
      <c r="AH132" s="218">
        <v>0</v>
      </c>
      <c r="AI132" s="218">
        <v>0</v>
      </c>
      <c r="AJ132" s="218">
        <v>0</v>
      </c>
      <c r="AK132" s="218">
        <v>0</v>
      </c>
      <c r="AL132" s="218">
        <v>0</v>
      </c>
      <c r="AM132" s="218">
        <v>0</v>
      </c>
      <c r="AN132" s="218">
        <v>0</v>
      </c>
      <c r="AO132" s="218">
        <v>0</v>
      </c>
      <c r="AP132" s="218">
        <v>16.179964999999999</v>
      </c>
      <c r="AQ132" s="218">
        <v>0</v>
      </c>
      <c r="AR132" s="218">
        <v>0</v>
      </c>
      <c r="AS132" s="218">
        <v>0</v>
      </c>
      <c r="AT132" s="218">
        <v>0</v>
      </c>
      <c r="AU132" s="218">
        <v>0</v>
      </c>
      <c r="AV132" s="218">
        <v>0</v>
      </c>
      <c r="AW132" s="218">
        <v>0</v>
      </c>
      <c r="AX132" s="218">
        <v>0</v>
      </c>
      <c r="AY132" s="218">
        <v>0.13757800000000001</v>
      </c>
      <c r="AZ132" s="218">
        <v>0</v>
      </c>
      <c r="BA132" s="218">
        <v>0</v>
      </c>
      <c r="BB132" s="218">
        <v>0</v>
      </c>
      <c r="BC132" s="218">
        <v>0</v>
      </c>
      <c r="BD132" s="218">
        <v>0</v>
      </c>
      <c r="BE132" s="218">
        <v>0</v>
      </c>
      <c r="BF132" s="218">
        <v>0</v>
      </c>
      <c r="BG132" s="218">
        <v>0</v>
      </c>
      <c r="BH132" s="218">
        <v>0</v>
      </c>
      <c r="BI132" s="218">
        <v>0</v>
      </c>
      <c r="BJ132" s="218">
        <v>0</v>
      </c>
      <c r="BK132" s="218">
        <v>0</v>
      </c>
      <c r="BL132" s="218">
        <v>0</v>
      </c>
      <c r="BM132" s="218">
        <v>0</v>
      </c>
      <c r="BN132" s="218">
        <v>0</v>
      </c>
      <c r="BO132" s="218">
        <v>0</v>
      </c>
      <c r="BP132" s="218">
        <v>0</v>
      </c>
      <c r="BQ132" s="218">
        <v>0</v>
      </c>
      <c r="BR132" s="218">
        <v>0</v>
      </c>
      <c r="BS132" s="218">
        <v>0.14333499999999999</v>
      </c>
      <c r="BT132" s="218">
        <v>0</v>
      </c>
      <c r="BU132" s="218">
        <v>0</v>
      </c>
      <c r="BV132" s="218">
        <v>0</v>
      </c>
      <c r="BW132" s="218">
        <v>0</v>
      </c>
      <c r="BX132" s="218">
        <v>0.144675</v>
      </c>
      <c r="BY132" s="218">
        <v>0</v>
      </c>
      <c r="BZ132" s="218">
        <v>0</v>
      </c>
      <c r="CA132" s="218">
        <v>0</v>
      </c>
      <c r="CB132" s="218">
        <v>0</v>
      </c>
      <c r="CC132" s="218">
        <v>0</v>
      </c>
      <c r="CD132" s="218">
        <v>0</v>
      </c>
      <c r="CE132" s="218">
        <v>0</v>
      </c>
      <c r="CF132" s="218">
        <v>0</v>
      </c>
      <c r="CG132" s="218">
        <v>0</v>
      </c>
      <c r="CH132" s="218">
        <v>0</v>
      </c>
      <c r="CI132" s="218">
        <v>0.23995</v>
      </c>
      <c r="CJ132" s="218">
        <v>0</v>
      </c>
      <c r="CK132" s="218">
        <v>0</v>
      </c>
      <c r="CL132" s="218">
        <v>0</v>
      </c>
      <c r="CM132" s="218">
        <v>0</v>
      </c>
      <c r="CN132" s="218">
        <v>0</v>
      </c>
      <c r="CO132" s="218">
        <v>0</v>
      </c>
      <c r="CP132" s="218">
        <v>0</v>
      </c>
      <c r="CQ132" s="218">
        <v>0</v>
      </c>
      <c r="CR132" s="218">
        <v>0</v>
      </c>
      <c r="CS132" s="218">
        <v>7.7600000000000004E-3</v>
      </c>
      <c r="CT132" s="218">
        <v>0</v>
      </c>
      <c r="CU132" s="218">
        <v>0</v>
      </c>
      <c r="CV132" s="218">
        <v>0</v>
      </c>
    </row>
    <row r="133" spans="1:100" ht="18" customHeight="1" x14ac:dyDescent="0.5">
      <c r="A133" s="220" t="s">
        <v>207</v>
      </c>
      <c r="B133" s="221" t="s">
        <v>350</v>
      </c>
      <c r="C133" s="217">
        <v>16.783460999999999</v>
      </c>
      <c r="D133" s="217">
        <v>0</v>
      </c>
      <c r="E133" s="217">
        <v>0</v>
      </c>
      <c r="F133" s="217">
        <v>0</v>
      </c>
      <c r="G133" s="217">
        <v>2.6999999999999999E-5</v>
      </c>
      <c r="H133" s="217">
        <v>0</v>
      </c>
      <c r="I133" s="217">
        <v>0</v>
      </c>
      <c r="J133" s="217">
        <v>0</v>
      </c>
      <c r="K133" s="217">
        <v>0.22028600000000001</v>
      </c>
      <c r="L133" s="217">
        <v>0</v>
      </c>
      <c r="M133" s="217">
        <v>0</v>
      </c>
      <c r="N133" s="217">
        <v>5.858E-2</v>
      </c>
      <c r="O133" s="217">
        <v>0</v>
      </c>
      <c r="P133" s="217">
        <v>0</v>
      </c>
      <c r="Q133" s="217">
        <v>0</v>
      </c>
      <c r="R133" s="217">
        <v>0</v>
      </c>
      <c r="S133" s="217">
        <v>0</v>
      </c>
      <c r="T133" s="217">
        <v>0</v>
      </c>
      <c r="U133" s="217">
        <v>0</v>
      </c>
      <c r="V133" s="217">
        <v>0</v>
      </c>
      <c r="W133" s="217">
        <v>0</v>
      </c>
      <c r="X133" s="217">
        <v>0</v>
      </c>
      <c r="Y133" s="217">
        <v>0.15057200000000001</v>
      </c>
      <c r="Z133" s="217">
        <v>0.66149999999999998</v>
      </c>
      <c r="AA133" s="217">
        <v>0</v>
      </c>
      <c r="AB133" s="217">
        <v>0</v>
      </c>
      <c r="AC133" s="217">
        <v>0</v>
      </c>
      <c r="AD133" s="217">
        <v>0</v>
      </c>
      <c r="AE133" s="217">
        <v>0</v>
      </c>
      <c r="AF133" s="217">
        <v>0</v>
      </c>
      <c r="AG133" s="217">
        <v>0</v>
      </c>
      <c r="AH133" s="217">
        <v>0</v>
      </c>
      <c r="AI133" s="217">
        <v>0</v>
      </c>
      <c r="AJ133" s="217">
        <v>0</v>
      </c>
      <c r="AK133" s="217">
        <v>0</v>
      </c>
      <c r="AL133" s="217">
        <v>0</v>
      </c>
      <c r="AM133" s="217">
        <v>0</v>
      </c>
      <c r="AN133" s="217">
        <v>0</v>
      </c>
      <c r="AO133" s="217">
        <v>0</v>
      </c>
      <c r="AP133" s="217">
        <v>10.141669</v>
      </c>
      <c r="AQ133" s="217">
        <v>0</v>
      </c>
      <c r="AR133" s="217">
        <v>0</v>
      </c>
      <c r="AS133" s="217">
        <v>0</v>
      </c>
      <c r="AT133" s="217">
        <v>0</v>
      </c>
      <c r="AU133" s="217">
        <v>0</v>
      </c>
      <c r="AV133" s="217">
        <v>0</v>
      </c>
      <c r="AW133" s="217">
        <v>0</v>
      </c>
      <c r="AX133" s="217">
        <v>0</v>
      </c>
      <c r="AY133" s="217">
        <v>0</v>
      </c>
      <c r="AZ133" s="217">
        <v>0</v>
      </c>
      <c r="BA133" s="217">
        <v>0</v>
      </c>
      <c r="BB133" s="217">
        <v>0</v>
      </c>
      <c r="BC133" s="217">
        <v>0</v>
      </c>
      <c r="BD133" s="217">
        <v>0</v>
      </c>
      <c r="BE133" s="217">
        <v>0</v>
      </c>
      <c r="BF133" s="217">
        <v>0</v>
      </c>
      <c r="BG133" s="217">
        <v>0</v>
      </c>
      <c r="BH133" s="217">
        <v>0</v>
      </c>
      <c r="BI133" s="217">
        <v>0</v>
      </c>
      <c r="BJ133" s="217">
        <v>0</v>
      </c>
      <c r="BK133" s="217">
        <v>0</v>
      </c>
      <c r="BL133" s="217">
        <v>0</v>
      </c>
      <c r="BM133" s="217">
        <v>0</v>
      </c>
      <c r="BN133" s="217">
        <v>0</v>
      </c>
      <c r="BO133" s="217">
        <v>0</v>
      </c>
      <c r="BP133" s="217">
        <v>0</v>
      </c>
      <c r="BQ133" s="217">
        <v>0</v>
      </c>
      <c r="BR133" s="217">
        <v>0</v>
      </c>
      <c r="BS133" s="217">
        <v>0</v>
      </c>
      <c r="BT133" s="217">
        <v>0</v>
      </c>
      <c r="BU133" s="217">
        <v>6.4359E-2</v>
      </c>
      <c r="BV133" s="217">
        <v>0</v>
      </c>
      <c r="BW133" s="217">
        <v>0</v>
      </c>
      <c r="BX133" s="217">
        <v>0</v>
      </c>
      <c r="BY133" s="217">
        <v>0</v>
      </c>
      <c r="BZ133" s="217">
        <v>0</v>
      </c>
      <c r="CA133" s="217">
        <v>0.31561</v>
      </c>
      <c r="CB133" s="217">
        <v>0</v>
      </c>
      <c r="CC133" s="217">
        <v>0</v>
      </c>
      <c r="CD133" s="217">
        <v>0</v>
      </c>
      <c r="CE133" s="217">
        <v>0</v>
      </c>
      <c r="CF133" s="217">
        <v>4.1013000000000001E-2</v>
      </c>
      <c r="CG133" s="217">
        <v>0</v>
      </c>
      <c r="CH133" s="217">
        <v>7.8945000000000001E-2</v>
      </c>
      <c r="CI133" s="217">
        <v>5.0213190000000001</v>
      </c>
      <c r="CJ133" s="217">
        <v>0</v>
      </c>
      <c r="CK133" s="217">
        <v>0</v>
      </c>
      <c r="CL133" s="217">
        <v>0</v>
      </c>
      <c r="CM133" s="217">
        <v>0</v>
      </c>
      <c r="CN133" s="217">
        <v>0</v>
      </c>
      <c r="CO133" s="217">
        <v>0</v>
      </c>
      <c r="CP133" s="217">
        <v>0</v>
      </c>
      <c r="CQ133" s="217">
        <v>0</v>
      </c>
      <c r="CR133" s="217">
        <v>0</v>
      </c>
      <c r="CS133" s="217">
        <v>0</v>
      </c>
      <c r="CT133" s="217">
        <v>0</v>
      </c>
      <c r="CU133" s="217">
        <v>0</v>
      </c>
      <c r="CV133" s="217">
        <v>2.9579999999999999E-2</v>
      </c>
    </row>
    <row r="134" spans="1:100" ht="18" customHeight="1" x14ac:dyDescent="0.5">
      <c r="A134" s="222" t="s">
        <v>168</v>
      </c>
      <c r="B134" s="223" t="s">
        <v>362</v>
      </c>
      <c r="C134" s="218">
        <v>15.521234</v>
      </c>
      <c r="D134" s="218">
        <v>0</v>
      </c>
      <c r="E134" s="218">
        <v>0</v>
      </c>
      <c r="F134" s="218">
        <v>0</v>
      </c>
      <c r="G134" s="218">
        <v>0</v>
      </c>
      <c r="H134" s="218">
        <v>0</v>
      </c>
      <c r="I134" s="218">
        <v>0</v>
      </c>
      <c r="J134" s="218">
        <v>0</v>
      </c>
      <c r="K134" s="218">
        <v>0</v>
      </c>
      <c r="L134" s="218">
        <v>0</v>
      </c>
      <c r="M134" s="218">
        <v>0</v>
      </c>
      <c r="N134" s="218">
        <v>1.7573999999999999E-2</v>
      </c>
      <c r="O134" s="218">
        <v>0</v>
      </c>
      <c r="P134" s="218">
        <v>0</v>
      </c>
      <c r="Q134" s="218">
        <v>0</v>
      </c>
      <c r="R134" s="218">
        <v>0</v>
      </c>
      <c r="S134" s="218">
        <v>0</v>
      </c>
      <c r="T134" s="218">
        <v>0</v>
      </c>
      <c r="U134" s="218">
        <v>0</v>
      </c>
      <c r="V134" s="218">
        <v>0</v>
      </c>
      <c r="W134" s="218">
        <v>0</v>
      </c>
      <c r="X134" s="218">
        <v>0</v>
      </c>
      <c r="Y134" s="218">
        <v>0</v>
      </c>
      <c r="Z134" s="218">
        <v>0</v>
      </c>
      <c r="AA134" s="218">
        <v>0</v>
      </c>
      <c r="AB134" s="218">
        <v>0</v>
      </c>
      <c r="AC134" s="218">
        <v>0</v>
      </c>
      <c r="AD134" s="218">
        <v>0</v>
      </c>
      <c r="AE134" s="218">
        <v>0</v>
      </c>
      <c r="AF134" s="218">
        <v>0</v>
      </c>
      <c r="AG134" s="218">
        <v>0</v>
      </c>
      <c r="AH134" s="218">
        <v>0</v>
      </c>
      <c r="AI134" s="218">
        <v>0</v>
      </c>
      <c r="AJ134" s="218">
        <v>0</v>
      </c>
      <c r="AK134" s="218">
        <v>0</v>
      </c>
      <c r="AL134" s="218">
        <v>0</v>
      </c>
      <c r="AM134" s="218">
        <v>0</v>
      </c>
      <c r="AN134" s="218">
        <v>0</v>
      </c>
      <c r="AO134" s="218">
        <v>0</v>
      </c>
      <c r="AP134" s="218">
        <v>10.171404000000001</v>
      </c>
      <c r="AQ134" s="218">
        <v>0</v>
      </c>
      <c r="AR134" s="218">
        <v>0</v>
      </c>
      <c r="AS134" s="218">
        <v>0</v>
      </c>
      <c r="AT134" s="218">
        <v>0</v>
      </c>
      <c r="AU134" s="218">
        <v>0</v>
      </c>
      <c r="AV134" s="218">
        <v>0</v>
      </c>
      <c r="AW134" s="218">
        <v>0</v>
      </c>
      <c r="AX134" s="218">
        <v>0</v>
      </c>
      <c r="AY134" s="218">
        <v>0</v>
      </c>
      <c r="AZ134" s="218">
        <v>0</v>
      </c>
      <c r="BA134" s="218">
        <v>0</v>
      </c>
      <c r="BB134" s="218">
        <v>0</v>
      </c>
      <c r="BC134" s="218">
        <v>0</v>
      </c>
      <c r="BD134" s="218">
        <v>0</v>
      </c>
      <c r="BE134" s="218">
        <v>0</v>
      </c>
      <c r="BF134" s="218">
        <v>0</v>
      </c>
      <c r="BG134" s="218">
        <v>0</v>
      </c>
      <c r="BH134" s="218">
        <v>0</v>
      </c>
      <c r="BI134" s="218">
        <v>0</v>
      </c>
      <c r="BJ134" s="218">
        <v>0</v>
      </c>
      <c r="BK134" s="218">
        <v>0</v>
      </c>
      <c r="BL134" s="218">
        <v>0</v>
      </c>
      <c r="BM134" s="218">
        <v>0</v>
      </c>
      <c r="BN134" s="218">
        <v>0</v>
      </c>
      <c r="BO134" s="218">
        <v>0</v>
      </c>
      <c r="BP134" s="218">
        <v>0</v>
      </c>
      <c r="BQ134" s="218">
        <v>0</v>
      </c>
      <c r="BR134" s="218">
        <v>0</v>
      </c>
      <c r="BS134" s="218">
        <v>0</v>
      </c>
      <c r="BT134" s="218">
        <v>0</v>
      </c>
      <c r="BU134" s="218">
        <v>0</v>
      </c>
      <c r="BV134" s="218">
        <v>0</v>
      </c>
      <c r="BW134" s="218">
        <v>0</v>
      </c>
      <c r="BX134" s="218">
        <v>1.91E-3</v>
      </c>
      <c r="BY134" s="218">
        <v>0</v>
      </c>
      <c r="BZ134" s="218">
        <v>0</v>
      </c>
      <c r="CA134" s="218">
        <v>0</v>
      </c>
      <c r="CB134" s="218">
        <v>0</v>
      </c>
      <c r="CC134" s="218">
        <v>0</v>
      </c>
      <c r="CD134" s="218">
        <v>0</v>
      </c>
      <c r="CE134" s="218">
        <v>0</v>
      </c>
      <c r="CF134" s="218">
        <v>0.30238300000000001</v>
      </c>
      <c r="CG134" s="218">
        <v>0</v>
      </c>
      <c r="CH134" s="218">
        <v>2.5270899999999998</v>
      </c>
      <c r="CI134" s="218">
        <v>1.2461E-2</v>
      </c>
      <c r="CJ134" s="218">
        <v>0</v>
      </c>
      <c r="CK134" s="218">
        <v>0</v>
      </c>
      <c r="CL134" s="218">
        <v>0</v>
      </c>
      <c r="CM134" s="218">
        <v>0</v>
      </c>
      <c r="CN134" s="218">
        <v>2.4884119999999998</v>
      </c>
      <c r="CO134" s="218">
        <v>0</v>
      </c>
      <c r="CP134" s="218">
        <v>0</v>
      </c>
      <c r="CQ134" s="218">
        <v>0</v>
      </c>
      <c r="CR134" s="218">
        <v>0</v>
      </c>
      <c r="CS134" s="218">
        <v>0</v>
      </c>
      <c r="CT134" s="218">
        <v>0</v>
      </c>
      <c r="CU134" s="218">
        <v>0</v>
      </c>
      <c r="CV134" s="218">
        <v>0</v>
      </c>
    </row>
    <row r="135" spans="1:100" ht="18" customHeight="1" x14ac:dyDescent="0.5">
      <c r="A135" s="220" t="s">
        <v>162</v>
      </c>
      <c r="B135" s="221" t="s">
        <v>363</v>
      </c>
      <c r="C135" s="217">
        <v>15.388011000000001</v>
      </c>
      <c r="D135" s="217">
        <v>0</v>
      </c>
      <c r="E135" s="217">
        <v>0</v>
      </c>
      <c r="F135" s="217">
        <v>0</v>
      </c>
      <c r="G135" s="217">
        <v>0</v>
      </c>
      <c r="H135" s="217">
        <v>0</v>
      </c>
      <c r="I135" s="217">
        <v>0</v>
      </c>
      <c r="J135" s="217">
        <v>0</v>
      </c>
      <c r="K135" s="217">
        <v>2.7688000000000001E-2</v>
      </c>
      <c r="L135" s="217">
        <v>0</v>
      </c>
      <c r="M135" s="217">
        <v>0</v>
      </c>
      <c r="N135" s="217">
        <v>0</v>
      </c>
      <c r="O135" s="217">
        <v>0</v>
      </c>
      <c r="P135" s="217">
        <v>0</v>
      </c>
      <c r="Q135" s="217">
        <v>0</v>
      </c>
      <c r="R135" s="217">
        <v>0</v>
      </c>
      <c r="S135" s="217">
        <v>0</v>
      </c>
      <c r="T135" s="217">
        <v>0</v>
      </c>
      <c r="U135" s="217">
        <v>0</v>
      </c>
      <c r="V135" s="217">
        <v>0</v>
      </c>
      <c r="W135" s="217">
        <v>0</v>
      </c>
      <c r="X135" s="217">
        <v>0</v>
      </c>
      <c r="Y135" s="217">
        <v>0</v>
      </c>
      <c r="Z135" s="217">
        <v>0</v>
      </c>
      <c r="AA135" s="217">
        <v>0</v>
      </c>
      <c r="AB135" s="217">
        <v>0</v>
      </c>
      <c r="AC135" s="217">
        <v>0</v>
      </c>
      <c r="AD135" s="217">
        <v>0</v>
      </c>
      <c r="AE135" s="217">
        <v>0</v>
      </c>
      <c r="AF135" s="217">
        <v>0</v>
      </c>
      <c r="AG135" s="217">
        <v>0</v>
      </c>
      <c r="AH135" s="217">
        <v>0</v>
      </c>
      <c r="AI135" s="217">
        <v>0</v>
      </c>
      <c r="AJ135" s="217">
        <v>0</v>
      </c>
      <c r="AK135" s="217">
        <v>0</v>
      </c>
      <c r="AL135" s="217">
        <v>0</v>
      </c>
      <c r="AM135" s="217">
        <v>0</v>
      </c>
      <c r="AN135" s="217">
        <v>0</v>
      </c>
      <c r="AO135" s="217">
        <v>0</v>
      </c>
      <c r="AP135" s="217">
        <v>7.5368930000000001</v>
      </c>
      <c r="AQ135" s="217">
        <v>0</v>
      </c>
      <c r="AR135" s="217">
        <v>0</v>
      </c>
      <c r="AS135" s="217">
        <v>0</v>
      </c>
      <c r="AT135" s="217">
        <v>0</v>
      </c>
      <c r="AU135" s="217">
        <v>0</v>
      </c>
      <c r="AV135" s="217">
        <v>0</v>
      </c>
      <c r="AW135" s="217">
        <v>0</v>
      </c>
      <c r="AX135" s="217">
        <v>0</v>
      </c>
      <c r="AY135" s="217">
        <v>0</v>
      </c>
      <c r="AZ135" s="217">
        <v>0</v>
      </c>
      <c r="BA135" s="217">
        <v>0</v>
      </c>
      <c r="BB135" s="217">
        <v>0</v>
      </c>
      <c r="BC135" s="217">
        <v>0</v>
      </c>
      <c r="BD135" s="217">
        <v>0</v>
      </c>
      <c r="BE135" s="217">
        <v>0</v>
      </c>
      <c r="BF135" s="217">
        <v>0</v>
      </c>
      <c r="BG135" s="217">
        <v>0</v>
      </c>
      <c r="BH135" s="217">
        <v>0</v>
      </c>
      <c r="BI135" s="217">
        <v>0</v>
      </c>
      <c r="BJ135" s="217">
        <v>0.53552299999999997</v>
      </c>
      <c r="BK135" s="217">
        <v>0</v>
      </c>
      <c r="BL135" s="217">
        <v>0</v>
      </c>
      <c r="BM135" s="217">
        <v>0</v>
      </c>
      <c r="BN135" s="217">
        <v>0</v>
      </c>
      <c r="BO135" s="217">
        <v>0</v>
      </c>
      <c r="BP135" s="217">
        <v>0</v>
      </c>
      <c r="BQ135" s="217">
        <v>0</v>
      </c>
      <c r="BR135" s="217">
        <v>0</v>
      </c>
      <c r="BS135" s="217">
        <v>0</v>
      </c>
      <c r="BT135" s="217">
        <v>0</v>
      </c>
      <c r="BU135" s="217">
        <v>0</v>
      </c>
      <c r="BV135" s="217">
        <v>0</v>
      </c>
      <c r="BW135" s="217">
        <v>0</v>
      </c>
      <c r="BX135" s="217">
        <v>0</v>
      </c>
      <c r="BY135" s="217">
        <v>0</v>
      </c>
      <c r="BZ135" s="217">
        <v>0</v>
      </c>
      <c r="CA135" s="217">
        <v>0</v>
      </c>
      <c r="CB135" s="217">
        <v>0</v>
      </c>
      <c r="CC135" s="217">
        <v>0</v>
      </c>
      <c r="CD135" s="217">
        <v>0</v>
      </c>
      <c r="CE135" s="217">
        <v>0</v>
      </c>
      <c r="CF135" s="217">
        <v>0</v>
      </c>
      <c r="CG135" s="217">
        <v>0</v>
      </c>
      <c r="CH135" s="217">
        <v>7.1863679999999999</v>
      </c>
      <c r="CI135" s="217">
        <v>0</v>
      </c>
      <c r="CJ135" s="217">
        <v>7.6774999999999996E-2</v>
      </c>
      <c r="CK135" s="217">
        <v>0</v>
      </c>
      <c r="CL135" s="217">
        <v>0</v>
      </c>
      <c r="CM135" s="217">
        <v>0</v>
      </c>
      <c r="CN135" s="217">
        <v>0</v>
      </c>
      <c r="CO135" s="217">
        <v>0</v>
      </c>
      <c r="CP135" s="217">
        <v>0</v>
      </c>
      <c r="CQ135" s="217">
        <v>0</v>
      </c>
      <c r="CR135" s="217">
        <v>0</v>
      </c>
      <c r="CS135" s="217">
        <v>0</v>
      </c>
      <c r="CT135" s="217">
        <v>0</v>
      </c>
      <c r="CU135" s="217">
        <v>0</v>
      </c>
      <c r="CV135" s="217">
        <v>2.4764999999999999E-2</v>
      </c>
    </row>
    <row r="136" spans="1:100" ht="18" customHeight="1" x14ac:dyDescent="0.5">
      <c r="A136" s="222" t="s">
        <v>157</v>
      </c>
      <c r="B136" s="223" t="s">
        <v>424</v>
      </c>
      <c r="C136" s="218">
        <v>14.374034</v>
      </c>
      <c r="D136" s="218">
        <v>0</v>
      </c>
      <c r="E136" s="218">
        <v>0</v>
      </c>
      <c r="F136" s="218">
        <v>0</v>
      </c>
      <c r="G136" s="218">
        <v>0</v>
      </c>
      <c r="H136" s="218">
        <v>0</v>
      </c>
      <c r="I136" s="218">
        <v>0</v>
      </c>
      <c r="J136" s="218">
        <v>0</v>
      </c>
      <c r="K136" s="218">
        <v>0</v>
      </c>
      <c r="L136" s="218">
        <v>0</v>
      </c>
      <c r="M136" s="218">
        <v>0</v>
      </c>
      <c r="N136" s="218">
        <v>0</v>
      </c>
      <c r="O136" s="218">
        <v>0</v>
      </c>
      <c r="P136" s="218">
        <v>0</v>
      </c>
      <c r="Q136" s="218">
        <v>0</v>
      </c>
      <c r="R136" s="218">
        <v>0</v>
      </c>
      <c r="S136" s="218">
        <v>0</v>
      </c>
      <c r="T136" s="218">
        <v>0.15271199999999999</v>
      </c>
      <c r="U136" s="218">
        <v>0</v>
      </c>
      <c r="V136" s="218">
        <v>0</v>
      </c>
      <c r="W136" s="218">
        <v>0</v>
      </c>
      <c r="X136" s="218">
        <v>0</v>
      </c>
      <c r="Y136" s="218">
        <v>0</v>
      </c>
      <c r="Z136" s="218">
        <v>0</v>
      </c>
      <c r="AA136" s="218">
        <v>0</v>
      </c>
      <c r="AB136" s="218">
        <v>0</v>
      </c>
      <c r="AC136" s="218">
        <v>0</v>
      </c>
      <c r="AD136" s="218">
        <v>0</v>
      </c>
      <c r="AE136" s="218">
        <v>0</v>
      </c>
      <c r="AF136" s="218">
        <v>7.3292999999999997E-2</v>
      </c>
      <c r="AG136" s="218">
        <v>0</v>
      </c>
      <c r="AH136" s="218">
        <v>0</v>
      </c>
      <c r="AI136" s="218">
        <v>0</v>
      </c>
      <c r="AJ136" s="218">
        <v>0</v>
      </c>
      <c r="AK136" s="218">
        <v>0</v>
      </c>
      <c r="AL136" s="218">
        <v>0</v>
      </c>
      <c r="AM136" s="218">
        <v>0</v>
      </c>
      <c r="AN136" s="218">
        <v>0</v>
      </c>
      <c r="AO136" s="218">
        <v>0</v>
      </c>
      <c r="AP136" s="218">
        <v>3.6836030000000002</v>
      </c>
      <c r="AQ136" s="218">
        <v>0</v>
      </c>
      <c r="AR136" s="218">
        <v>0</v>
      </c>
      <c r="AS136" s="218">
        <v>0</v>
      </c>
      <c r="AT136" s="218">
        <v>0</v>
      </c>
      <c r="AU136" s="218">
        <v>0</v>
      </c>
      <c r="AV136" s="218">
        <v>0</v>
      </c>
      <c r="AW136" s="218">
        <v>0</v>
      </c>
      <c r="AX136" s="218">
        <v>0</v>
      </c>
      <c r="AY136" s="218">
        <v>0</v>
      </c>
      <c r="AZ136" s="218">
        <v>0</v>
      </c>
      <c r="BA136" s="218">
        <v>0</v>
      </c>
      <c r="BB136" s="218">
        <v>0</v>
      </c>
      <c r="BC136" s="218">
        <v>0</v>
      </c>
      <c r="BD136" s="218">
        <v>0</v>
      </c>
      <c r="BE136" s="218">
        <v>0</v>
      </c>
      <c r="BF136" s="218">
        <v>0</v>
      </c>
      <c r="BG136" s="218">
        <v>0</v>
      </c>
      <c r="BH136" s="218">
        <v>0</v>
      </c>
      <c r="BI136" s="218">
        <v>0</v>
      </c>
      <c r="BJ136" s="218">
        <v>0</v>
      </c>
      <c r="BK136" s="218">
        <v>0</v>
      </c>
      <c r="BL136" s="218">
        <v>0</v>
      </c>
      <c r="BM136" s="218">
        <v>0</v>
      </c>
      <c r="BN136" s="218">
        <v>0</v>
      </c>
      <c r="BO136" s="218">
        <v>0</v>
      </c>
      <c r="BP136" s="218">
        <v>0</v>
      </c>
      <c r="BQ136" s="218">
        <v>0</v>
      </c>
      <c r="BR136" s="218">
        <v>0</v>
      </c>
      <c r="BS136" s="218">
        <v>0</v>
      </c>
      <c r="BT136" s="218">
        <v>1.0551489999999999</v>
      </c>
      <c r="BU136" s="218">
        <v>0.24446300000000001</v>
      </c>
      <c r="BV136" s="218">
        <v>0</v>
      </c>
      <c r="BW136" s="218">
        <v>9.0488619999999997</v>
      </c>
      <c r="BX136" s="218">
        <v>0.113569</v>
      </c>
      <c r="BY136" s="218">
        <v>0</v>
      </c>
      <c r="BZ136" s="218">
        <v>0</v>
      </c>
      <c r="CA136" s="218">
        <v>0</v>
      </c>
      <c r="CB136" s="218">
        <v>0</v>
      </c>
      <c r="CC136" s="218">
        <v>0</v>
      </c>
      <c r="CD136" s="218">
        <v>0</v>
      </c>
      <c r="CE136" s="218">
        <v>0</v>
      </c>
      <c r="CF136" s="218">
        <v>0</v>
      </c>
      <c r="CG136" s="218">
        <v>0</v>
      </c>
      <c r="CH136" s="218">
        <v>0</v>
      </c>
      <c r="CI136" s="218">
        <v>0</v>
      </c>
      <c r="CJ136" s="218">
        <v>0</v>
      </c>
      <c r="CK136" s="218">
        <v>0</v>
      </c>
      <c r="CL136" s="218">
        <v>0</v>
      </c>
      <c r="CM136" s="218">
        <v>0</v>
      </c>
      <c r="CN136" s="218">
        <v>0</v>
      </c>
      <c r="CO136" s="218">
        <v>0</v>
      </c>
      <c r="CP136" s="218">
        <v>0</v>
      </c>
      <c r="CQ136" s="218">
        <v>0</v>
      </c>
      <c r="CR136" s="218">
        <v>0</v>
      </c>
      <c r="CS136" s="218">
        <v>0</v>
      </c>
      <c r="CT136" s="218">
        <v>0</v>
      </c>
      <c r="CU136" s="218">
        <v>0</v>
      </c>
      <c r="CV136" s="218">
        <v>2.3839999999999998E-3</v>
      </c>
    </row>
    <row r="137" spans="1:100" ht="18" customHeight="1" x14ac:dyDescent="0.5">
      <c r="A137" s="220" t="s">
        <v>558</v>
      </c>
      <c r="B137" s="221" t="s">
        <v>559</v>
      </c>
      <c r="C137" s="217">
        <v>12.982934</v>
      </c>
      <c r="D137" s="217">
        <v>0</v>
      </c>
      <c r="E137" s="217">
        <v>0</v>
      </c>
      <c r="F137" s="217">
        <v>0</v>
      </c>
      <c r="G137" s="217">
        <v>0.79581900000000005</v>
      </c>
      <c r="H137" s="217">
        <v>0</v>
      </c>
      <c r="I137" s="217">
        <v>0</v>
      </c>
      <c r="J137" s="217">
        <v>0</v>
      </c>
      <c r="K137" s="217">
        <v>4.7820070000000001</v>
      </c>
      <c r="L137" s="217">
        <v>2.4689999999999998E-3</v>
      </c>
      <c r="M137" s="217">
        <v>0</v>
      </c>
      <c r="N137" s="217">
        <v>0</v>
      </c>
      <c r="O137" s="217">
        <v>4.2979999999999997E-3</v>
      </c>
      <c r="P137" s="217">
        <v>0</v>
      </c>
      <c r="Q137" s="217">
        <v>0</v>
      </c>
      <c r="R137" s="217">
        <v>0</v>
      </c>
      <c r="S137" s="217">
        <v>0</v>
      </c>
      <c r="T137" s="217">
        <v>3.115999</v>
      </c>
      <c r="U137" s="217">
        <v>0.67492799999999997</v>
      </c>
      <c r="V137" s="217">
        <v>7.528E-2</v>
      </c>
      <c r="W137" s="217">
        <v>0</v>
      </c>
      <c r="X137" s="217">
        <v>0</v>
      </c>
      <c r="Y137" s="217">
        <v>6.2989000000000003E-2</v>
      </c>
      <c r="Z137" s="217">
        <v>0</v>
      </c>
      <c r="AA137" s="217">
        <v>0</v>
      </c>
      <c r="AB137" s="217">
        <v>0</v>
      </c>
      <c r="AC137" s="217">
        <v>0</v>
      </c>
      <c r="AD137" s="217">
        <v>0</v>
      </c>
      <c r="AE137" s="217">
        <v>4.2900000000000002E-4</v>
      </c>
      <c r="AF137" s="217">
        <v>0</v>
      </c>
      <c r="AG137" s="217">
        <v>0</v>
      </c>
      <c r="AH137" s="217">
        <v>0</v>
      </c>
      <c r="AI137" s="217">
        <v>0</v>
      </c>
      <c r="AJ137" s="217">
        <v>0</v>
      </c>
      <c r="AK137" s="217">
        <v>0</v>
      </c>
      <c r="AL137" s="217">
        <v>0</v>
      </c>
      <c r="AM137" s="217">
        <v>0</v>
      </c>
      <c r="AN137" s="217">
        <v>0</v>
      </c>
      <c r="AO137" s="217">
        <v>0</v>
      </c>
      <c r="AP137" s="217">
        <v>2.9489999999999998E-3</v>
      </c>
      <c r="AQ137" s="217">
        <v>2.0999999999999999E-5</v>
      </c>
      <c r="AR137" s="217">
        <v>0</v>
      </c>
      <c r="AS137" s="217">
        <v>0</v>
      </c>
      <c r="AT137" s="217">
        <v>0</v>
      </c>
      <c r="AU137" s="217">
        <v>0</v>
      </c>
      <c r="AV137" s="217">
        <v>0</v>
      </c>
      <c r="AW137" s="217">
        <v>0</v>
      </c>
      <c r="AX137" s="217">
        <v>0</v>
      </c>
      <c r="AY137" s="217">
        <v>0</v>
      </c>
      <c r="AZ137" s="217">
        <v>2.8579999999999999E-3</v>
      </c>
      <c r="BA137" s="217">
        <v>0</v>
      </c>
      <c r="BB137" s="217">
        <v>0</v>
      </c>
      <c r="BC137" s="217">
        <v>0</v>
      </c>
      <c r="BD137" s="217">
        <v>0</v>
      </c>
      <c r="BE137" s="217">
        <v>0</v>
      </c>
      <c r="BF137" s="217">
        <v>0</v>
      </c>
      <c r="BG137" s="217">
        <v>1.06E-4</v>
      </c>
      <c r="BH137" s="217">
        <v>6.5561999999999995E-2</v>
      </c>
      <c r="BI137" s="217">
        <v>0</v>
      </c>
      <c r="BJ137" s="217">
        <v>0</v>
      </c>
      <c r="BK137" s="217">
        <v>0</v>
      </c>
      <c r="BL137" s="217">
        <v>1.5744199999999999</v>
      </c>
      <c r="BM137" s="217">
        <v>0.28297299999999997</v>
      </c>
      <c r="BN137" s="217">
        <v>6.6699999999999995E-4</v>
      </c>
      <c r="BO137" s="217">
        <v>0</v>
      </c>
      <c r="BP137" s="217">
        <v>0</v>
      </c>
      <c r="BQ137" s="217">
        <v>0</v>
      </c>
      <c r="BR137" s="217">
        <v>0</v>
      </c>
      <c r="BS137" s="217">
        <v>0</v>
      </c>
      <c r="BT137" s="217">
        <v>4.0696999999999997E-2</v>
      </c>
      <c r="BU137" s="217">
        <v>0</v>
      </c>
      <c r="BV137" s="217">
        <v>0</v>
      </c>
      <c r="BW137" s="217">
        <v>0</v>
      </c>
      <c r="BX137" s="217">
        <v>0.174287</v>
      </c>
      <c r="BY137" s="217">
        <v>0</v>
      </c>
      <c r="BZ137" s="217">
        <v>0</v>
      </c>
      <c r="CA137" s="217">
        <v>3.4999999999999997E-5</v>
      </c>
      <c r="CB137" s="217">
        <v>0</v>
      </c>
      <c r="CC137" s="217">
        <v>0</v>
      </c>
      <c r="CD137" s="217">
        <v>0</v>
      </c>
      <c r="CE137" s="217">
        <v>0</v>
      </c>
      <c r="CF137" s="217">
        <v>0.38220799999999999</v>
      </c>
      <c r="CG137" s="217">
        <v>4.6000000000000001E-4</v>
      </c>
      <c r="CH137" s="217">
        <v>0.748525</v>
      </c>
      <c r="CI137" s="217">
        <v>9.2599999999999996E-4</v>
      </c>
      <c r="CJ137" s="217">
        <v>0</v>
      </c>
      <c r="CK137" s="217">
        <v>9.1000000000000003E-5</v>
      </c>
      <c r="CL137" s="217">
        <v>0</v>
      </c>
      <c r="CM137" s="217">
        <v>9.6200000000000001E-3</v>
      </c>
      <c r="CN137" s="217">
        <v>8.2730000000000008E-3</v>
      </c>
      <c r="CO137" s="217">
        <v>0</v>
      </c>
      <c r="CP137" s="217">
        <v>0</v>
      </c>
      <c r="CQ137" s="217">
        <v>0</v>
      </c>
      <c r="CR137" s="217">
        <v>2.12E-4</v>
      </c>
      <c r="CS137" s="217">
        <v>0</v>
      </c>
      <c r="CT137" s="217">
        <v>0</v>
      </c>
      <c r="CU137" s="217">
        <v>0</v>
      </c>
      <c r="CV137" s="217">
        <v>0.17382700000000001</v>
      </c>
    </row>
    <row r="138" spans="1:100" ht="18" customHeight="1" x14ac:dyDescent="0.5">
      <c r="A138" s="222" t="s">
        <v>682</v>
      </c>
      <c r="B138" s="223" t="s">
        <v>719</v>
      </c>
      <c r="C138" s="218">
        <v>12.969016999999999</v>
      </c>
      <c r="D138" s="218">
        <v>0</v>
      </c>
      <c r="E138" s="218">
        <v>3.6</v>
      </c>
      <c r="F138" s="218">
        <v>0</v>
      </c>
      <c r="G138" s="218">
        <v>0</v>
      </c>
      <c r="H138" s="218">
        <v>0</v>
      </c>
      <c r="I138" s="218">
        <v>0</v>
      </c>
      <c r="J138" s="218">
        <v>0</v>
      </c>
      <c r="K138" s="218">
        <v>0.100729</v>
      </c>
      <c r="L138" s="218">
        <v>0</v>
      </c>
      <c r="M138" s="218">
        <v>0</v>
      </c>
      <c r="N138" s="218">
        <v>4.6864000000000003E-2</v>
      </c>
      <c r="O138" s="218">
        <v>0</v>
      </c>
      <c r="P138" s="218">
        <v>0</v>
      </c>
      <c r="Q138" s="218">
        <v>0</v>
      </c>
      <c r="R138" s="218">
        <v>0</v>
      </c>
      <c r="S138" s="218">
        <v>0</v>
      </c>
      <c r="T138" s="218">
        <v>0</v>
      </c>
      <c r="U138" s="218">
        <v>0</v>
      </c>
      <c r="V138" s="218">
        <v>0</v>
      </c>
      <c r="W138" s="218">
        <v>0.56176000000000004</v>
      </c>
      <c r="X138" s="218">
        <v>0.134328</v>
      </c>
      <c r="Y138" s="218">
        <v>0.28486400000000001</v>
      </c>
      <c r="Z138" s="218">
        <v>0</v>
      </c>
      <c r="AA138" s="218">
        <v>0</v>
      </c>
      <c r="AB138" s="218">
        <v>0</v>
      </c>
      <c r="AC138" s="218">
        <v>0</v>
      </c>
      <c r="AD138" s="218">
        <v>1.230029</v>
      </c>
      <c r="AE138" s="218">
        <v>0</v>
      </c>
      <c r="AF138" s="218">
        <v>0</v>
      </c>
      <c r="AG138" s="218">
        <v>0</v>
      </c>
      <c r="AH138" s="218">
        <v>0</v>
      </c>
      <c r="AI138" s="218">
        <v>0</v>
      </c>
      <c r="AJ138" s="218">
        <v>0.24082700000000001</v>
      </c>
      <c r="AK138" s="218">
        <v>0.31156699999999998</v>
      </c>
      <c r="AL138" s="218">
        <v>0</v>
      </c>
      <c r="AM138" s="218">
        <v>0</v>
      </c>
      <c r="AN138" s="218">
        <v>0</v>
      </c>
      <c r="AO138" s="218">
        <v>0</v>
      </c>
      <c r="AP138" s="218">
        <v>3.6534629999999999</v>
      </c>
      <c r="AQ138" s="218">
        <v>0</v>
      </c>
      <c r="AR138" s="218">
        <v>0</v>
      </c>
      <c r="AS138" s="218">
        <v>0</v>
      </c>
      <c r="AT138" s="218">
        <v>0</v>
      </c>
      <c r="AU138" s="218">
        <v>0</v>
      </c>
      <c r="AV138" s="218">
        <v>0</v>
      </c>
      <c r="AW138" s="218">
        <v>0</v>
      </c>
      <c r="AX138" s="218">
        <v>0</v>
      </c>
      <c r="AY138" s="218">
        <v>0</v>
      </c>
      <c r="AZ138" s="218">
        <v>5.1399999999999996E-3</v>
      </c>
      <c r="BA138" s="218">
        <v>0</v>
      </c>
      <c r="BB138" s="218">
        <v>0</v>
      </c>
      <c r="BC138" s="218">
        <v>0</v>
      </c>
      <c r="BD138" s="218">
        <v>0</v>
      </c>
      <c r="BE138" s="218">
        <v>0</v>
      </c>
      <c r="BF138" s="218">
        <v>0</v>
      </c>
      <c r="BG138" s="218">
        <v>2.3984999999999999E-2</v>
      </c>
      <c r="BH138" s="218">
        <v>5.8786999999999999E-2</v>
      </c>
      <c r="BI138" s="218">
        <v>0</v>
      </c>
      <c r="BJ138" s="218">
        <v>0</v>
      </c>
      <c r="BK138" s="218">
        <v>0</v>
      </c>
      <c r="BL138" s="218">
        <v>6.4999999999999997E-3</v>
      </c>
      <c r="BM138" s="218">
        <v>3.2000000000000002E-3</v>
      </c>
      <c r="BN138" s="218">
        <v>2E-3</v>
      </c>
      <c r="BO138" s="218">
        <v>0</v>
      </c>
      <c r="BP138" s="218">
        <v>0</v>
      </c>
      <c r="BQ138" s="218">
        <v>0</v>
      </c>
      <c r="BR138" s="218">
        <v>0</v>
      </c>
      <c r="BS138" s="218">
        <v>0</v>
      </c>
      <c r="BT138" s="218">
        <v>2.4825E-2</v>
      </c>
      <c r="BU138" s="218">
        <v>0.49921599999999999</v>
      </c>
      <c r="BV138" s="218">
        <v>0</v>
      </c>
      <c r="BW138" s="218">
        <v>0.300597</v>
      </c>
      <c r="BX138" s="218">
        <v>4.0619999999999996E-3</v>
      </c>
      <c r="BY138" s="218">
        <v>0</v>
      </c>
      <c r="BZ138" s="218">
        <v>0</v>
      </c>
      <c r="CA138" s="218">
        <v>0</v>
      </c>
      <c r="CB138" s="218">
        <v>0</v>
      </c>
      <c r="CC138" s="218">
        <v>0</v>
      </c>
      <c r="CD138" s="218">
        <v>2.4400000000000002E-2</v>
      </c>
      <c r="CE138" s="218">
        <v>0</v>
      </c>
      <c r="CF138" s="218">
        <v>0</v>
      </c>
      <c r="CG138" s="218">
        <v>0</v>
      </c>
      <c r="CH138" s="218">
        <v>0.70122499999999999</v>
      </c>
      <c r="CI138" s="218">
        <v>4.7200000000000002E-3</v>
      </c>
      <c r="CJ138" s="218">
        <v>0</v>
      </c>
      <c r="CK138" s="218">
        <v>1.0804</v>
      </c>
      <c r="CL138" s="218">
        <v>0</v>
      </c>
      <c r="CM138" s="218">
        <v>0</v>
      </c>
      <c r="CN138" s="218">
        <v>0</v>
      </c>
      <c r="CO138" s="218">
        <v>0</v>
      </c>
      <c r="CP138" s="218">
        <v>0</v>
      </c>
      <c r="CQ138" s="218">
        <v>0</v>
      </c>
      <c r="CR138" s="218">
        <v>4.5893000000000003E-2</v>
      </c>
      <c r="CS138" s="218">
        <v>1.0399999999999999E-3</v>
      </c>
      <c r="CT138" s="218">
        <v>0</v>
      </c>
      <c r="CU138" s="218">
        <v>0</v>
      </c>
      <c r="CV138" s="218">
        <v>1.8596000000000001E-2</v>
      </c>
    </row>
    <row r="139" spans="1:100" ht="18" customHeight="1" x14ac:dyDescent="0.5">
      <c r="A139" s="220" t="s">
        <v>505</v>
      </c>
      <c r="B139" s="221" t="s">
        <v>506</v>
      </c>
      <c r="C139" s="217">
        <v>12.874264999999999</v>
      </c>
      <c r="D139" s="217">
        <v>0</v>
      </c>
      <c r="E139" s="217">
        <v>0</v>
      </c>
      <c r="F139" s="217">
        <v>0</v>
      </c>
      <c r="G139" s="217">
        <v>0</v>
      </c>
      <c r="H139" s="217">
        <v>0</v>
      </c>
      <c r="I139" s="217">
        <v>0</v>
      </c>
      <c r="J139" s="217">
        <v>0</v>
      </c>
      <c r="K139" s="217">
        <v>4.7015000000000001E-2</v>
      </c>
      <c r="L139" s="217">
        <v>0</v>
      </c>
      <c r="M139" s="217">
        <v>0</v>
      </c>
      <c r="N139" s="217">
        <v>0</v>
      </c>
      <c r="O139" s="217">
        <v>0</v>
      </c>
      <c r="P139" s="217">
        <v>0</v>
      </c>
      <c r="Q139" s="217">
        <v>0</v>
      </c>
      <c r="R139" s="217">
        <v>0</v>
      </c>
      <c r="S139" s="217">
        <v>0</v>
      </c>
      <c r="T139" s="217">
        <v>0</v>
      </c>
      <c r="U139" s="217">
        <v>0</v>
      </c>
      <c r="V139" s="217">
        <v>0</v>
      </c>
      <c r="W139" s="217">
        <v>0</v>
      </c>
      <c r="X139" s="217">
        <v>0</v>
      </c>
      <c r="Y139" s="217">
        <v>0</v>
      </c>
      <c r="Z139" s="217">
        <v>0</v>
      </c>
      <c r="AA139" s="217">
        <v>0</v>
      </c>
      <c r="AB139" s="217">
        <v>0</v>
      </c>
      <c r="AC139" s="217">
        <v>0</v>
      </c>
      <c r="AD139" s="217">
        <v>0</v>
      </c>
      <c r="AE139" s="217">
        <v>0</v>
      </c>
      <c r="AF139" s="217">
        <v>0</v>
      </c>
      <c r="AG139" s="217">
        <v>0</v>
      </c>
      <c r="AH139" s="217">
        <v>0</v>
      </c>
      <c r="AI139" s="217">
        <v>0</v>
      </c>
      <c r="AJ139" s="217">
        <v>0</v>
      </c>
      <c r="AK139" s="217">
        <v>0</v>
      </c>
      <c r="AL139" s="217">
        <v>0</v>
      </c>
      <c r="AM139" s="217">
        <v>0</v>
      </c>
      <c r="AN139" s="217">
        <v>0</v>
      </c>
      <c r="AO139" s="217">
        <v>0</v>
      </c>
      <c r="AP139" s="217">
        <v>12.656378999999999</v>
      </c>
      <c r="AQ139" s="217">
        <v>0</v>
      </c>
      <c r="AR139" s="217">
        <v>0</v>
      </c>
      <c r="AS139" s="217">
        <v>0</v>
      </c>
      <c r="AT139" s="217">
        <v>0</v>
      </c>
      <c r="AU139" s="217">
        <v>0</v>
      </c>
      <c r="AV139" s="217">
        <v>0</v>
      </c>
      <c r="AW139" s="217">
        <v>0</v>
      </c>
      <c r="AX139" s="217">
        <v>0</v>
      </c>
      <c r="AY139" s="217">
        <v>5.3955999999999997E-2</v>
      </c>
      <c r="AZ139" s="217">
        <v>0</v>
      </c>
      <c r="BA139" s="217">
        <v>0</v>
      </c>
      <c r="BB139" s="217">
        <v>0</v>
      </c>
      <c r="BC139" s="217">
        <v>0</v>
      </c>
      <c r="BD139" s="217">
        <v>0</v>
      </c>
      <c r="BE139" s="217">
        <v>0</v>
      </c>
      <c r="BF139" s="217">
        <v>0</v>
      </c>
      <c r="BG139" s="217">
        <v>0</v>
      </c>
      <c r="BH139" s="217">
        <v>5.8E-4</v>
      </c>
      <c r="BI139" s="217">
        <v>0</v>
      </c>
      <c r="BJ139" s="217">
        <v>0</v>
      </c>
      <c r="BK139" s="217">
        <v>0</v>
      </c>
      <c r="BL139" s="217">
        <v>5.8E-4</v>
      </c>
      <c r="BM139" s="217">
        <v>9.1970000000000003E-3</v>
      </c>
      <c r="BN139" s="217">
        <v>0</v>
      </c>
      <c r="BO139" s="217">
        <v>0</v>
      </c>
      <c r="BP139" s="217">
        <v>0</v>
      </c>
      <c r="BQ139" s="217">
        <v>0</v>
      </c>
      <c r="BR139" s="217">
        <v>0</v>
      </c>
      <c r="BS139" s="217">
        <v>9.0592000000000006E-2</v>
      </c>
      <c r="BT139" s="217">
        <v>0</v>
      </c>
      <c r="BU139" s="217">
        <v>0</v>
      </c>
      <c r="BV139" s="217">
        <v>0</v>
      </c>
      <c r="BW139" s="217">
        <v>0</v>
      </c>
      <c r="BX139" s="217">
        <v>0</v>
      </c>
      <c r="BY139" s="217">
        <v>0</v>
      </c>
      <c r="BZ139" s="217">
        <v>0</v>
      </c>
      <c r="CA139" s="217">
        <v>0</v>
      </c>
      <c r="CB139" s="217">
        <v>0</v>
      </c>
      <c r="CC139" s="217">
        <v>0</v>
      </c>
      <c r="CD139" s="217">
        <v>0</v>
      </c>
      <c r="CE139" s="217">
        <v>0</v>
      </c>
      <c r="CF139" s="217">
        <v>0</v>
      </c>
      <c r="CG139" s="217">
        <v>0</v>
      </c>
      <c r="CH139" s="217">
        <v>0</v>
      </c>
      <c r="CI139" s="217">
        <v>0</v>
      </c>
      <c r="CJ139" s="217">
        <v>0</v>
      </c>
      <c r="CK139" s="217">
        <v>0</v>
      </c>
      <c r="CL139" s="217">
        <v>0</v>
      </c>
      <c r="CM139" s="217">
        <v>0</v>
      </c>
      <c r="CN139" s="217">
        <v>0</v>
      </c>
      <c r="CO139" s="217">
        <v>0</v>
      </c>
      <c r="CP139" s="217">
        <v>0</v>
      </c>
      <c r="CQ139" s="217">
        <v>0</v>
      </c>
      <c r="CR139" s="217">
        <v>0</v>
      </c>
      <c r="CS139" s="217">
        <v>0</v>
      </c>
      <c r="CT139" s="217">
        <v>0</v>
      </c>
      <c r="CU139" s="217">
        <v>0</v>
      </c>
      <c r="CV139" s="217">
        <v>1.5966999999999999E-2</v>
      </c>
    </row>
    <row r="140" spans="1:100" ht="18" customHeight="1" x14ac:dyDescent="0.5">
      <c r="A140" s="222" t="s">
        <v>624</v>
      </c>
      <c r="B140" s="223" t="s">
        <v>625</v>
      </c>
      <c r="C140" s="218">
        <v>11.645434</v>
      </c>
      <c r="D140" s="218">
        <v>0</v>
      </c>
      <c r="E140" s="218">
        <v>0</v>
      </c>
      <c r="F140" s="218">
        <v>0</v>
      </c>
      <c r="G140" s="218">
        <v>0.13699</v>
      </c>
      <c r="H140" s="218">
        <v>0</v>
      </c>
      <c r="I140" s="218">
        <v>0</v>
      </c>
      <c r="J140" s="218">
        <v>1.5155999999999999E-2</v>
      </c>
      <c r="K140" s="218">
        <v>2.7057000000000001E-2</v>
      </c>
      <c r="L140" s="218">
        <v>4.9445999999999997E-2</v>
      </c>
      <c r="M140" s="218">
        <v>2.1333000000000001E-2</v>
      </c>
      <c r="N140" s="218">
        <v>0</v>
      </c>
      <c r="O140" s="218">
        <v>0</v>
      </c>
      <c r="P140" s="218">
        <v>0</v>
      </c>
      <c r="Q140" s="218">
        <v>0</v>
      </c>
      <c r="R140" s="218">
        <v>1.383E-2</v>
      </c>
      <c r="S140" s="218">
        <v>1.4760000000000001E-3</v>
      </c>
      <c r="T140" s="218">
        <v>1.4321E-2</v>
      </c>
      <c r="U140" s="218">
        <v>0</v>
      </c>
      <c r="V140" s="218">
        <v>2.196E-2</v>
      </c>
      <c r="W140" s="218">
        <v>1.0019999999999999E-2</v>
      </c>
      <c r="X140" s="218">
        <v>0.74243599999999998</v>
      </c>
      <c r="Y140" s="218">
        <v>8.4659999999999996E-3</v>
      </c>
      <c r="Z140" s="218">
        <v>1.4136</v>
      </c>
      <c r="AA140" s="218">
        <v>0</v>
      </c>
      <c r="AB140" s="218">
        <v>4.4790739999999998</v>
      </c>
      <c r="AC140" s="218">
        <v>0</v>
      </c>
      <c r="AD140" s="218">
        <v>0</v>
      </c>
      <c r="AE140" s="218">
        <v>2.1389999999999999E-2</v>
      </c>
      <c r="AF140" s="218">
        <v>0</v>
      </c>
      <c r="AG140" s="218">
        <v>0</v>
      </c>
      <c r="AH140" s="218">
        <v>0</v>
      </c>
      <c r="AI140" s="218">
        <v>0</v>
      </c>
      <c r="AJ140" s="218">
        <v>7.293E-3</v>
      </c>
      <c r="AK140" s="218">
        <v>3.9442999999999999E-2</v>
      </c>
      <c r="AL140" s="218">
        <v>0</v>
      </c>
      <c r="AM140" s="218">
        <v>0</v>
      </c>
      <c r="AN140" s="218">
        <v>0</v>
      </c>
      <c r="AO140" s="218">
        <v>2.274E-3</v>
      </c>
      <c r="AP140" s="218">
        <v>4.6219999999999997E-2</v>
      </c>
      <c r="AQ140" s="218">
        <v>2.3879999999999998E-2</v>
      </c>
      <c r="AR140" s="218">
        <v>0</v>
      </c>
      <c r="AS140" s="218">
        <v>0</v>
      </c>
      <c r="AT140" s="218">
        <v>0</v>
      </c>
      <c r="AU140" s="218">
        <v>2.3136E-2</v>
      </c>
      <c r="AV140" s="218">
        <v>0</v>
      </c>
      <c r="AW140" s="218">
        <v>0</v>
      </c>
      <c r="AX140" s="218">
        <v>0</v>
      </c>
      <c r="AY140" s="218">
        <v>3.0008E-2</v>
      </c>
      <c r="AZ140" s="218">
        <v>0</v>
      </c>
      <c r="BA140" s="218">
        <v>0</v>
      </c>
      <c r="BB140" s="218">
        <v>0</v>
      </c>
      <c r="BC140" s="218">
        <v>0</v>
      </c>
      <c r="BD140" s="218">
        <v>0</v>
      </c>
      <c r="BE140" s="218">
        <v>0</v>
      </c>
      <c r="BF140" s="218">
        <v>0</v>
      </c>
      <c r="BG140" s="218">
        <v>3.0000000000000001E-3</v>
      </c>
      <c r="BH140" s="218">
        <v>3.9849999999999997E-2</v>
      </c>
      <c r="BI140" s="218">
        <v>0</v>
      </c>
      <c r="BJ140" s="218">
        <v>0</v>
      </c>
      <c r="BK140" s="218">
        <v>0</v>
      </c>
      <c r="BL140" s="218">
        <v>0</v>
      </c>
      <c r="BM140" s="218">
        <v>7.0800000000000002E-2</v>
      </c>
      <c r="BN140" s="218">
        <v>1.37E-2</v>
      </c>
      <c r="BO140" s="218">
        <v>0</v>
      </c>
      <c r="BP140" s="218">
        <v>0</v>
      </c>
      <c r="BQ140" s="218">
        <v>0</v>
      </c>
      <c r="BR140" s="218">
        <v>0</v>
      </c>
      <c r="BS140" s="218">
        <v>0</v>
      </c>
      <c r="BT140" s="218">
        <v>5.0000000000000001E-4</v>
      </c>
      <c r="BU140" s="218">
        <v>0</v>
      </c>
      <c r="BV140" s="218">
        <v>0</v>
      </c>
      <c r="BW140" s="218">
        <v>0</v>
      </c>
      <c r="BX140" s="218">
        <v>3.3000000000000002E-2</v>
      </c>
      <c r="BY140" s="218">
        <v>0</v>
      </c>
      <c r="BZ140" s="218">
        <v>0</v>
      </c>
      <c r="CA140" s="218">
        <v>4.5999999999999999E-3</v>
      </c>
      <c r="CB140" s="218">
        <v>0</v>
      </c>
      <c r="CC140" s="218">
        <v>2.4299999999999999E-3</v>
      </c>
      <c r="CD140" s="218">
        <v>0.28065499999999999</v>
      </c>
      <c r="CE140" s="218">
        <v>0</v>
      </c>
      <c r="CF140" s="218">
        <v>0.10337200000000001</v>
      </c>
      <c r="CG140" s="218">
        <v>0</v>
      </c>
      <c r="CH140" s="218">
        <v>0.78232100000000004</v>
      </c>
      <c r="CI140" s="218">
        <v>0.233095</v>
      </c>
      <c r="CJ140" s="218">
        <v>1.4999999999999999E-2</v>
      </c>
      <c r="CK140" s="218">
        <v>1.14802</v>
      </c>
      <c r="CL140" s="218">
        <v>0</v>
      </c>
      <c r="CM140" s="218">
        <v>0</v>
      </c>
      <c r="CN140" s="218">
        <v>0</v>
      </c>
      <c r="CO140" s="218">
        <v>0</v>
      </c>
      <c r="CP140" s="218">
        <v>0</v>
      </c>
      <c r="CQ140" s="218">
        <v>0</v>
      </c>
      <c r="CR140" s="218">
        <v>1.06619</v>
      </c>
      <c r="CS140" s="218">
        <v>2E-3</v>
      </c>
      <c r="CT140" s="218">
        <v>1.2636E-2</v>
      </c>
      <c r="CU140" s="218">
        <v>0</v>
      </c>
      <c r="CV140" s="218">
        <v>0.68545599999999995</v>
      </c>
    </row>
    <row r="141" spans="1:100" ht="18" customHeight="1" x14ac:dyDescent="0.5">
      <c r="A141" s="220" t="s">
        <v>203</v>
      </c>
      <c r="B141" s="221" t="s">
        <v>364</v>
      </c>
      <c r="C141" s="217">
        <v>11.023941000000001</v>
      </c>
      <c r="D141" s="217">
        <v>0</v>
      </c>
      <c r="E141" s="217">
        <v>0</v>
      </c>
      <c r="F141" s="217">
        <v>0</v>
      </c>
      <c r="G141" s="217">
        <v>0</v>
      </c>
      <c r="H141" s="217">
        <v>0</v>
      </c>
      <c r="I141" s="217">
        <v>0</v>
      </c>
      <c r="J141" s="217">
        <v>0</v>
      </c>
      <c r="K141" s="217">
        <v>1.604824</v>
      </c>
      <c r="L141" s="217">
        <v>0</v>
      </c>
      <c r="M141" s="217">
        <v>0</v>
      </c>
      <c r="N141" s="217">
        <v>0</v>
      </c>
      <c r="O141" s="217">
        <v>0</v>
      </c>
      <c r="P141" s="217">
        <v>0.10713</v>
      </c>
      <c r="Q141" s="217">
        <v>0</v>
      </c>
      <c r="R141" s="217">
        <v>0</v>
      </c>
      <c r="S141" s="217">
        <v>0</v>
      </c>
      <c r="T141" s="217">
        <v>0.50503600000000004</v>
      </c>
      <c r="U141" s="217">
        <v>0</v>
      </c>
      <c r="V141" s="217">
        <v>0.23999799999999999</v>
      </c>
      <c r="W141" s="217">
        <v>0.28786800000000001</v>
      </c>
      <c r="X141" s="217">
        <v>0</v>
      </c>
      <c r="Y141" s="217">
        <v>0.21290899999999999</v>
      </c>
      <c r="Z141" s="217">
        <v>0</v>
      </c>
      <c r="AA141" s="217">
        <v>0</v>
      </c>
      <c r="AB141" s="217">
        <v>0</v>
      </c>
      <c r="AC141" s="217">
        <v>0</v>
      </c>
      <c r="AD141" s="217">
        <v>0</v>
      </c>
      <c r="AE141" s="217">
        <v>0</v>
      </c>
      <c r="AF141" s="217">
        <v>0</v>
      </c>
      <c r="AG141" s="217">
        <v>0</v>
      </c>
      <c r="AH141" s="217">
        <v>0</v>
      </c>
      <c r="AI141" s="217">
        <v>0</v>
      </c>
      <c r="AJ141" s="217">
        <v>9.955E-2</v>
      </c>
      <c r="AK141" s="217">
        <v>0</v>
      </c>
      <c r="AL141" s="217">
        <v>0.421796</v>
      </c>
      <c r="AM141" s="217">
        <v>0</v>
      </c>
      <c r="AN141" s="217">
        <v>0</v>
      </c>
      <c r="AO141" s="217">
        <v>0</v>
      </c>
      <c r="AP141" s="217">
        <v>0.28087200000000001</v>
      </c>
      <c r="AQ141" s="217">
        <v>0</v>
      </c>
      <c r="AR141" s="217">
        <v>0</v>
      </c>
      <c r="AS141" s="217">
        <v>0</v>
      </c>
      <c r="AT141" s="217">
        <v>0</v>
      </c>
      <c r="AU141" s="217">
        <v>0</v>
      </c>
      <c r="AV141" s="217">
        <v>0</v>
      </c>
      <c r="AW141" s="217">
        <v>0</v>
      </c>
      <c r="AX141" s="217">
        <v>0</v>
      </c>
      <c r="AY141" s="217">
        <v>0</v>
      </c>
      <c r="AZ141" s="217">
        <v>4.2849999999999997E-3</v>
      </c>
      <c r="BA141" s="217">
        <v>0</v>
      </c>
      <c r="BB141" s="217">
        <v>0</v>
      </c>
      <c r="BC141" s="217">
        <v>0</v>
      </c>
      <c r="BD141" s="217">
        <v>0</v>
      </c>
      <c r="BE141" s="217">
        <v>0</v>
      </c>
      <c r="BF141" s="217">
        <v>0</v>
      </c>
      <c r="BG141" s="217">
        <v>0</v>
      </c>
      <c r="BH141" s="217">
        <v>0</v>
      </c>
      <c r="BI141" s="217">
        <v>0</v>
      </c>
      <c r="BJ141" s="217">
        <v>0</v>
      </c>
      <c r="BK141" s="217">
        <v>0</v>
      </c>
      <c r="BL141" s="217">
        <v>0</v>
      </c>
      <c r="BM141" s="217">
        <v>0</v>
      </c>
      <c r="BN141" s="217">
        <v>0</v>
      </c>
      <c r="BO141" s="217">
        <v>0</v>
      </c>
      <c r="BP141" s="217">
        <v>0</v>
      </c>
      <c r="BQ141" s="217">
        <v>0</v>
      </c>
      <c r="BR141" s="217">
        <v>0</v>
      </c>
      <c r="BS141" s="217">
        <v>0</v>
      </c>
      <c r="BT141" s="217">
        <v>0</v>
      </c>
      <c r="BU141" s="217">
        <v>0</v>
      </c>
      <c r="BV141" s="217">
        <v>0</v>
      </c>
      <c r="BW141" s="217">
        <v>0</v>
      </c>
      <c r="BX141" s="217">
        <v>0</v>
      </c>
      <c r="BY141" s="217">
        <v>0</v>
      </c>
      <c r="BZ141" s="217">
        <v>0</v>
      </c>
      <c r="CA141" s="217">
        <v>8.1939999999999999E-3</v>
      </c>
      <c r="CB141" s="217">
        <v>0</v>
      </c>
      <c r="CC141" s="217">
        <v>0</v>
      </c>
      <c r="CD141" s="217">
        <v>0</v>
      </c>
      <c r="CE141" s="217">
        <v>0</v>
      </c>
      <c r="CF141" s="217">
        <v>0</v>
      </c>
      <c r="CG141" s="217">
        <v>0</v>
      </c>
      <c r="CH141" s="217">
        <v>4.1175249999999997</v>
      </c>
      <c r="CI141" s="217">
        <v>2.8389999999999999E-3</v>
      </c>
      <c r="CJ141" s="217">
        <v>0</v>
      </c>
      <c r="CK141" s="217">
        <v>3.0054630000000002</v>
      </c>
      <c r="CL141" s="217">
        <v>0</v>
      </c>
      <c r="CM141" s="217">
        <v>0</v>
      </c>
      <c r="CN141" s="217">
        <v>0</v>
      </c>
      <c r="CO141" s="217">
        <v>0.111649</v>
      </c>
      <c r="CP141" s="217">
        <v>0</v>
      </c>
      <c r="CQ141" s="217">
        <v>0</v>
      </c>
      <c r="CR141" s="217">
        <v>0</v>
      </c>
      <c r="CS141" s="217">
        <v>0</v>
      </c>
      <c r="CT141" s="217">
        <v>0</v>
      </c>
      <c r="CU141" s="217">
        <v>0</v>
      </c>
      <c r="CV141" s="217">
        <v>1.4005E-2</v>
      </c>
    </row>
    <row r="142" spans="1:100" ht="18" customHeight="1" x14ac:dyDescent="0.5">
      <c r="A142" s="222" t="s">
        <v>86</v>
      </c>
      <c r="B142" s="223" t="s">
        <v>359</v>
      </c>
      <c r="C142" s="218">
        <v>10.953941</v>
      </c>
      <c r="D142" s="218">
        <v>0</v>
      </c>
      <c r="E142" s="218">
        <v>0</v>
      </c>
      <c r="F142" s="218">
        <v>0</v>
      </c>
      <c r="G142" s="218">
        <v>0</v>
      </c>
      <c r="H142" s="218">
        <v>0</v>
      </c>
      <c r="I142" s="218">
        <v>0</v>
      </c>
      <c r="J142" s="218">
        <v>0</v>
      </c>
      <c r="K142" s="218">
        <v>5.3530939999999996</v>
      </c>
      <c r="L142" s="218">
        <v>0</v>
      </c>
      <c r="M142" s="218">
        <v>0</v>
      </c>
      <c r="N142" s="218">
        <v>0.26361000000000001</v>
      </c>
      <c r="O142" s="218">
        <v>0</v>
      </c>
      <c r="P142" s="218">
        <v>0</v>
      </c>
      <c r="Q142" s="218">
        <v>0</v>
      </c>
      <c r="R142" s="218">
        <v>0</v>
      </c>
      <c r="S142" s="218">
        <v>0</v>
      </c>
      <c r="T142" s="218">
        <v>0</v>
      </c>
      <c r="U142" s="218">
        <v>0</v>
      </c>
      <c r="V142" s="218">
        <v>0</v>
      </c>
      <c r="W142" s="218">
        <v>0</v>
      </c>
      <c r="X142" s="218">
        <v>0</v>
      </c>
      <c r="Y142" s="218">
        <v>0.11894200000000001</v>
      </c>
      <c r="Z142" s="218">
        <v>0</v>
      </c>
      <c r="AA142" s="218">
        <v>0</v>
      </c>
      <c r="AB142" s="218">
        <v>0</v>
      </c>
      <c r="AC142" s="218">
        <v>0</v>
      </c>
      <c r="AD142" s="218">
        <v>0</v>
      </c>
      <c r="AE142" s="218">
        <v>0</v>
      </c>
      <c r="AF142" s="218">
        <v>0</v>
      </c>
      <c r="AG142" s="218">
        <v>0</v>
      </c>
      <c r="AH142" s="218">
        <v>0</v>
      </c>
      <c r="AI142" s="218">
        <v>0</v>
      </c>
      <c r="AJ142" s="218">
        <v>0.17275599999999999</v>
      </c>
      <c r="AK142" s="218">
        <v>0</v>
      </c>
      <c r="AL142" s="218">
        <v>0</v>
      </c>
      <c r="AM142" s="218">
        <v>0</v>
      </c>
      <c r="AN142" s="218">
        <v>0</v>
      </c>
      <c r="AO142" s="218">
        <v>0</v>
      </c>
      <c r="AP142" s="218">
        <v>2.6473520000000001</v>
      </c>
      <c r="AQ142" s="218">
        <v>0</v>
      </c>
      <c r="AR142" s="218">
        <v>0</v>
      </c>
      <c r="AS142" s="218">
        <v>0</v>
      </c>
      <c r="AT142" s="218">
        <v>0</v>
      </c>
      <c r="AU142" s="218">
        <v>0</v>
      </c>
      <c r="AV142" s="218">
        <v>0</v>
      </c>
      <c r="AW142" s="218">
        <v>0</v>
      </c>
      <c r="AX142" s="218">
        <v>0</v>
      </c>
      <c r="AY142" s="218">
        <v>4.0000000000000001E-3</v>
      </c>
      <c r="AZ142" s="218">
        <v>7.9500000000000005E-3</v>
      </c>
      <c r="BA142" s="218">
        <v>0</v>
      </c>
      <c r="BB142" s="218">
        <v>0</v>
      </c>
      <c r="BC142" s="218">
        <v>0</v>
      </c>
      <c r="BD142" s="218">
        <v>0</v>
      </c>
      <c r="BE142" s="218">
        <v>0</v>
      </c>
      <c r="BF142" s="218">
        <v>0</v>
      </c>
      <c r="BG142" s="218">
        <v>0</v>
      </c>
      <c r="BH142" s="218">
        <v>0.38324000000000003</v>
      </c>
      <c r="BI142" s="218">
        <v>0</v>
      </c>
      <c r="BJ142" s="218">
        <v>0</v>
      </c>
      <c r="BK142" s="218">
        <v>0</v>
      </c>
      <c r="BL142" s="218">
        <v>0</v>
      </c>
      <c r="BM142" s="218">
        <v>0</v>
      </c>
      <c r="BN142" s="218">
        <v>2.0270000000000002E-3</v>
      </c>
      <c r="BO142" s="218">
        <v>0</v>
      </c>
      <c r="BP142" s="218">
        <v>0</v>
      </c>
      <c r="BQ142" s="218">
        <v>0</v>
      </c>
      <c r="BR142" s="218">
        <v>1.529E-3</v>
      </c>
      <c r="BS142" s="218">
        <v>0</v>
      </c>
      <c r="BT142" s="218">
        <v>6.1060000000000003E-3</v>
      </c>
      <c r="BU142" s="218">
        <v>1.2569079999999999</v>
      </c>
      <c r="BV142" s="218">
        <v>0</v>
      </c>
      <c r="BW142" s="218">
        <v>0</v>
      </c>
      <c r="BX142" s="218">
        <v>1E-4</v>
      </c>
      <c r="BY142" s="218">
        <v>0</v>
      </c>
      <c r="BZ142" s="218">
        <v>0</v>
      </c>
      <c r="CA142" s="218">
        <v>0</v>
      </c>
      <c r="CB142" s="218">
        <v>0</v>
      </c>
      <c r="CC142" s="218">
        <v>0</v>
      </c>
      <c r="CD142" s="218">
        <v>0</v>
      </c>
      <c r="CE142" s="218">
        <v>0</v>
      </c>
      <c r="CF142" s="218">
        <v>0</v>
      </c>
      <c r="CG142" s="218">
        <v>0</v>
      </c>
      <c r="CH142" s="218">
        <v>1.4805E-2</v>
      </c>
      <c r="CI142" s="218">
        <v>0.105862</v>
      </c>
      <c r="CJ142" s="218">
        <v>0</v>
      </c>
      <c r="CK142" s="218">
        <v>0.51620100000000002</v>
      </c>
      <c r="CL142" s="218">
        <v>0</v>
      </c>
      <c r="CM142" s="218">
        <v>0</v>
      </c>
      <c r="CN142" s="218">
        <v>0</v>
      </c>
      <c r="CO142" s="218">
        <v>1.856E-3</v>
      </c>
      <c r="CP142" s="218">
        <v>0</v>
      </c>
      <c r="CQ142" s="218">
        <v>0</v>
      </c>
      <c r="CR142" s="218">
        <v>3.7606000000000001E-2</v>
      </c>
      <c r="CS142" s="218">
        <v>0</v>
      </c>
      <c r="CT142" s="218">
        <v>0</v>
      </c>
      <c r="CU142" s="218">
        <v>0</v>
      </c>
      <c r="CV142" s="218">
        <v>5.9997000000000002E-2</v>
      </c>
    </row>
    <row r="143" spans="1:100" x14ac:dyDescent="0.5">
      <c r="A143" s="220" t="s">
        <v>684</v>
      </c>
      <c r="B143" s="221" t="s">
        <v>721</v>
      </c>
      <c r="C143" s="217">
        <v>10.661273</v>
      </c>
      <c r="D143" s="217">
        <v>0</v>
      </c>
      <c r="E143" s="217">
        <v>0</v>
      </c>
      <c r="F143" s="217">
        <v>0</v>
      </c>
      <c r="G143" s="217">
        <v>0</v>
      </c>
      <c r="H143" s="217">
        <v>0</v>
      </c>
      <c r="I143" s="217">
        <v>0</v>
      </c>
      <c r="J143" s="217">
        <v>0</v>
      </c>
      <c r="K143" s="217">
        <v>0</v>
      </c>
      <c r="L143" s="217">
        <v>0</v>
      </c>
      <c r="M143" s="217">
        <v>0</v>
      </c>
      <c r="N143" s="217">
        <v>0</v>
      </c>
      <c r="O143" s="217">
        <v>0</v>
      </c>
      <c r="P143" s="217">
        <v>0</v>
      </c>
      <c r="Q143" s="217">
        <v>0</v>
      </c>
      <c r="R143" s="217">
        <v>0</v>
      </c>
      <c r="S143" s="217">
        <v>0</v>
      </c>
      <c r="T143" s="217">
        <v>0</v>
      </c>
      <c r="U143" s="217">
        <v>0</v>
      </c>
      <c r="V143" s="217">
        <v>0</v>
      </c>
      <c r="W143" s="217">
        <v>0</v>
      </c>
      <c r="X143" s="217">
        <v>0</v>
      </c>
      <c r="Y143" s="217">
        <v>0</v>
      </c>
      <c r="Z143" s="217">
        <v>0</v>
      </c>
      <c r="AA143" s="217">
        <v>0</v>
      </c>
      <c r="AB143" s="217">
        <v>0</v>
      </c>
      <c r="AC143" s="217">
        <v>0</v>
      </c>
      <c r="AD143" s="217">
        <v>0</v>
      </c>
      <c r="AE143" s="217">
        <v>0</v>
      </c>
      <c r="AF143" s="217">
        <v>0</v>
      </c>
      <c r="AG143" s="217">
        <v>0</v>
      </c>
      <c r="AH143" s="217">
        <v>0</v>
      </c>
      <c r="AI143" s="217">
        <v>0</v>
      </c>
      <c r="AJ143" s="217">
        <v>0</v>
      </c>
      <c r="AK143" s="217">
        <v>0</v>
      </c>
      <c r="AL143" s="217">
        <v>0</v>
      </c>
      <c r="AM143" s="217">
        <v>0</v>
      </c>
      <c r="AN143" s="217">
        <v>0</v>
      </c>
      <c r="AO143" s="217">
        <v>0</v>
      </c>
      <c r="AP143" s="217">
        <v>0</v>
      </c>
      <c r="AQ143" s="217">
        <v>0</v>
      </c>
      <c r="AR143" s="217">
        <v>0</v>
      </c>
      <c r="AS143" s="217">
        <v>0</v>
      </c>
      <c r="AT143" s="217">
        <v>0</v>
      </c>
      <c r="AU143" s="217">
        <v>0</v>
      </c>
      <c r="AV143" s="217">
        <v>0</v>
      </c>
      <c r="AW143" s="217">
        <v>0</v>
      </c>
      <c r="AX143" s="217">
        <v>0</v>
      </c>
      <c r="AY143" s="217">
        <v>0</v>
      </c>
      <c r="AZ143" s="217">
        <v>0</v>
      </c>
      <c r="BA143" s="217">
        <v>0</v>
      </c>
      <c r="BB143" s="217">
        <v>0</v>
      </c>
      <c r="BC143" s="217">
        <v>0</v>
      </c>
      <c r="BD143" s="217">
        <v>0</v>
      </c>
      <c r="BE143" s="217">
        <v>0</v>
      </c>
      <c r="BF143" s="217">
        <v>0</v>
      </c>
      <c r="BG143" s="217">
        <v>0</v>
      </c>
      <c r="BH143" s="217">
        <v>0</v>
      </c>
      <c r="BI143" s="217">
        <v>0</v>
      </c>
      <c r="BJ143" s="217">
        <v>0</v>
      </c>
      <c r="BK143" s="217">
        <v>0</v>
      </c>
      <c r="BL143" s="217">
        <v>0</v>
      </c>
      <c r="BM143" s="217">
        <v>0</v>
      </c>
      <c r="BN143" s="217">
        <v>0</v>
      </c>
      <c r="BO143" s="217">
        <v>0</v>
      </c>
      <c r="BP143" s="217">
        <v>0</v>
      </c>
      <c r="BQ143" s="217">
        <v>0</v>
      </c>
      <c r="BR143" s="217">
        <v>0</v>
      </c>
      <c r="BS143" s="217">
        <v>0.25201200000000001</v>
      </c>
      <c r="BT143" s="217">
        <v>0</v>
      </c>
      <c r="BU143" s="217">
        <v>0</v>
      </c>
      <c r="BV143" s="217">
        <v>0</v>
      </c>
      <c r="BW143" s="217">
        <v>0.15993599999999999</v>
      </c>
      <c r="BX143" s="217">
        <v>0</v>
      </c>
      <c r="BY143" s="217">
        <v>0</v>
      </c>
      <c r="BZ143" s="217">
        <v>0</v>
      </c>
      <c r="CA143" s="217">
        <v>2.3062849999999999</v>
      </c>
      <c r="CB143" s="217">
        <v>0</v>
      </c>
      <c r="CC143" s="217">
        <v>0</v>
      </c>
      <c r="CD143" s="217">
        <v>0</v>
      </c>
      <c r="CE143" s="217">
        <v>0</v>
      </c>
      <c r="CF143" s="217">
        <v>5.2319999999999997E-3</v>
      </c>
      <c r="CG143" s="217">
        <v>0</v>
      </c>
      <c r="CH143" s="217">
        <v>6.4733590000000003</v>
      </c>
      <c r="CI143" s="217">
        <v>0.56346799999999997</v>
      </c>
      <c r="CJ143" s="217">
        <v>0</v>
      </c>
      <c r="CK143" s="217">
        <v>0</v>
      </c>
      <c r="CL143" s="217">
        <v>0</v>
      </c>
      <c r="CM143" s="217">
        <v>0</v>
      </c>
      <c r="CN143" s="217">
        <v>0.90098100000000003</v>
      </c>
      <c r="CO143" s="217">
        <v>0</v>
      </c>
      <c r="CP143" s="217">
        <v>0</v>
      </c>
      <c r="CQ143" s="217">
        <v>0</v>
      </c>
      <c r="CR143" s="217">
        <v>0</v>
      </c>
      <c r="CS143" s="217">
        <v>0</v>
      </c>
      <c r="CT143" s="217">
        <v>0</v>
      </c>
      <c r="CU143" s="217">
        <v>0</v>
      </c>
      <c r="CV143" s="217">
        <v>0</v>
      </c>
    </row>
    <row r="144" spans="1:100" x14ac:dyDescent="0.5">
      <c r="A144" s="222" t="s">
        <v>686</v>
      </c>
      <c r="B144" s="223" t="s">
        <v>723</v>
      </c>
      <c r="C144" s="218">
        <v>9.8555019999999995</v>
      </c>
      <c r="D144" s="218">
        <v>0</v>
      </c>
      <c r="E144" s="218">
        <v>0</v>
      </c>
      <c r="F144" s="218">
        <v>0</v>
      </c>
      <c r="G144" s="218">
        <v>0</v>
      </c>
      <c r="H144" s="218">
        <v>0</v>
      </c>
      <c r="I144" s="218">
        <v>0</v>
      </c>
      <c r="J144" s="218">
        <v>0</v>
      </c>
      <c r="K144" s="218">
        <v>0</v>
      </c>
      <c r="L144" s="218">
        <v>0</v>
      </c>
      <c r="M144" s="218">
        <v>0</v>
      </c>
      <c r="N144" s="218">
        <v>0</v>
      </c>
      <c r="O144" s="218">
        <v>0</v>
      </c>
      <c r="P144" s="218">
        <v>0</v>
      </c>
      <c r="Q144" s="218">
        <v>0</v>
      </c>
      <c r="R144" s="218">
        <v>0</v>
      </c>
      <c r="S144" s="218">
        <v>0</v>
      </c>
      <c r="T144" s="218">
        <v>0</v>
      </c>
      <c r="U144" s="218">
        <v>0</v>
      </c>
      <c r="V144" s="218">
        <v>0</v>
      </c>
      <c r="W144" s="218">
        <v>5.8874999999999997E-2</v>
      </c>
      <c r="X144" s="218">
        <v>0.34818500000000002</v>
      </c>
      <c r="Y144" s="218">
        <v>7.0613999999999996E-2</v>
      </c>
      <c r="Z144" s="218">
        <v>0</v>
      </c>
      <c r="AA144" s="218">
        <v>0</v>
      </c>
      <c r="AB144" s="218">
        <v>0</v>
      </c>
      <c r="AC144" s="218">
        <v>0</v>
      </c>
      <c r="AD144" s="218">
        <v>0</v>
      </c>
      <c r="AE144" s="218">
        <v>0</v>
      </c>
      <c r="AF144" s="218">
        <v>0</v>
      </c>
      <c r="AG144" s="218">
        <v>0</v>
      </c>
      <c r="AH144" s="218">
        <v>0</v>
      </c>
      <c r="AI144" s="218">
        <v>0</v>
      </c>
      <c r="AJ144" s="218">
        <v>0</v>
      </c>
      <c r="AK144" s="218">
        <v>0</v>
      </c>
      <c r="AL144" s="218">
        <v>0</v>
      </c>
      <c r="AM144" s="218">
        <v>0</v>
      </c>
      <c r="AN144" s="218">
        <v>0</v>
      </c>
      <c r="AO144" s="218">
        <v>0</v>
      </c>
      <c r="AP144" s="218">
        <v>0</v>
      </c>
      <c r="AQ144" s="218">
        <v>0</v>
      </c>
      <c r="AR144" s="218">
        <v>0</v>
      </c>
      <c r="AS144" s="218">
        <v>0</v>
      </c>
      <c r="AT144" s="218">
        <v>0</v>
      </c>
      <c r="AU144" s="218">
        <v>0</v>
      </c>
      <c r="AV144" s="218">
        <v>0</v>
      </c>
      <c r="AW144" s="218">
        <v>0</v>
      </c>
      <c r="AX144" s="218">
        <v>0</v>
      </c>
      <c r="AY144" s="218">
        <v>0</v>
      </c>
      <c r="AZ144" s="218">
        <v>0</v>
      </c>
      <c r="BA144" s="218">
        <v>0</v>
      </c>
      <c r="BB144" s="218">
        <v>0</v>
      </c>
      <c r="BC144" s="218">
        <v>0</v>
      </c>
      <c r="BD144" s="218">
        <v>0</v>
      </c>
      <c r="BE144" s="218">
        <v>0</v>
      </c>
      <c r="BF144" s="218">
        <v>0</v>
      </c>
      <c r="BG144" s="218">
        <v>0</v>
      </c>
      <c r="BH144" s="218">
        <v>0</v>
      </c>
      <c r="BI144" s="218">
        <v>0</v>
      </c>
      <c r="BJ144" s="218">
        <v>0</v>
      </c>
      <c r="BK144" s="218">
        <v>0</v>
      </c>
      <c r="BL144" s="218">
        <v>0</v>
      </c>
      <c r="BM144" s="218">
        <v>9.5000000000000005E-5</v>
      </c>
      <c r="BN144" s="218">
        <v>0</v>
      </c>
      <c r="BO144" s="218">
        <v>0</v>
      </c>
      <c r="BP144" s="218">
        <v>1.64E-4</v>
      </c>
      <c r="BQ144" s="218">
        <v>0</v>
      </c>
      <c r="BR144" s="218">
        <v>0</v>
      </c>
      <c r="BS144" s="218">
        <v>0</v>
      </c>
      <c r="BT144" s="218">
        <v>0</v>
      </c>
      <c r="BU144" s="218">
        <v>0</v>
      </c>
      <c r="BV144" s="218">
        <v>0</v>
      </c>
      <c r="BW144" s="218">
        <v>0</v>
      </c>
      <c r="BX144" s="218">
        <v>5.9084999999999999E-2</v>
      </c>
      <c r="BY144" s="218">
        <v>0</v>
      </c>
      <c r="BZ144" s="218">
        <v>0</v>
      </c>
      <c r="CA144" s="218">
        <v>3.6400000000000001E-4</v>
      </c>
      <c r="CB144" s="218">
        <v>0</v>
      </c>
      <c r="CC144" s="218">
        <v>0</v>
      </c>
      <c r="CD144" s="218">
        <v>0</v>
      </c>
      <c r="CE144" s="218">
        <v>0</v>
      </c>
      <c r="CF144" s="218">
        <v>1.8079999999999999E-3</v>
      </c>
      <c r="CG144" s="218">
        <v>0</v>
      </c>
      <c r="CH144" s="218">
        <v>3.8890000000000001E-3</v>
      </c>
      <c r="CI144" s="218">
        <v>0</v>
      </c>
      <c r="CJ144" s="218">
        <v>0</v>
      </c>
      <c r="CK144" s="218">
        <v>0</v>
      </c>
      <c r="CL144" s="218">
        <v>0</v>
      </c>
      <c r="CM144" s="218">
        <v>0</v>
      </c>
      <c r="CN144" s="218">
        <v>0</v>
      </c>
      <c r="CO144" s="218">
        <v>0</v>
      </c>
      <c r="CP144" s="218">
        <v>0</v>
      </c>
      <c r="CQ144" s="218">
        <v>0</v>
      </c>
      <c r="CR144" s="218">
        <v>9.3107769999999999</v>
      </c>
      <c r="CS144" s="218">
        <v>0</v>
      </c>
      <c r="CT144" s="218">
        <v>0</v>
      </c>
      <c r="CU144" s="218">
        <v>0</v>
      </c>
      <c r="CV144" s="218">
        <v>1.647E-3</v>
      </c>
    </row>
    <row r="145" spans="1:100" x14ac:dyDescent="0.5">
      <c r="A145" s="220" t="s">
        <v>636</v>
      </c>
      <c r="B145" s="221" t="s">
        <v>637</v>
      </c>
      <c r="C145" s="217">
        <v>9.7508049999999997</v>
      </c>
      <c r="D145" s="217">
        <v>0</v>
      </c>
      <c r="E145" s="217">
        <v>0</v>
      </c>
      <c r="F145" s="217">
        <v>0</v>
      </c>
      <c r="G145" s="217">
        <v>6.4538999999999999E-2</v>
      </c>
      <c r="H145" s="217">
        <v>0</v>
      </c>
      <c r="I145" s="217">
        <v>0</v>
      </c>
      <c r="J145" s="217">
        <v>0</v>
      </c>
      <c r="K145" s="217">
        <v>2.3839999999999998E-3</v>
      </c>
      <c r="L145" s="217">
        <v>6.2720999999999999E-2</v>
      </c>
      <c r="M145" s="217">
        <v>0</v>
      </c>
      <c r="N145" s="217">
        <v>0</v>
      </c>
      <c r="O145" s="217">
        <v>0</v>
      </c>
      <c r="P145" s="217">
        <v>0</v>
      </c>
      <c r="Q145" s="217">
        <v>0</v>
      </c>
      <c r="R145" s="217">
        <v>0</v>
      </c>
      <c r="S145" s="217">
        <v>0</v>
      </c>
      <c r="T145" s="217">
        <v>0</v>
      </c>
      <c r="U145" s="217">
        <v>0</v>
      </c>
      <c r="V145" s="217">
        <v>0</v>
      </c>
      <c r="W145" s="217">
        <v>3.5451000000000003E-2</v>
      </c>
      <c r="X145" s="217">
        <v>0</v>
      </c>
      <c r="Y145" s="217">
        <v>1.01E-2</v>
      </c>
      <c r="Z145" s="217">
        <v>0</v>
      </c>
      <c r="AA145" s="217">
        <v>0</v>
      </c>
      <c r="AB145" s="217">
        <v>0</v>
      </c>
      <c r="AC145" s="217">
        <v>0</v>
      </c>
      <c r="AD145" s="217">
        <v>0</v>
      </c>
      <c r="AE145" s="217">
        <v>0</v>
      </c>
      <c r="AF145" s="217">
        <v>0</v>
      </c>
      <c r="AG145" s="217">
        <v>0</v>
      </c>
      <c r="AH145" s="217">
        <v>0</v>
      </c>
      <c r="AI145" s="217">
        <v>0</v>
      </c>
      <c r="AJ145" s="217">
        <v>0</v>
      </c>
      <c r="AK145" s="217">
        <v>0</v>
      </c>
      <c r="AL145" s="217">
        <v>0</v>
      </c>
      <c r="AM145" s="217">
        <v>0</v>
      </c>
      <c r="AN145" s="217">
        <v>0</v>
      </c>
      <c r="AO145" s="217">
        <v>0</v>
      </c>
      <c r="AP145" s="217">
        <v>9.5756099999999993</v>
      </c>
      <c r="AQ145" s="217">
        <v>0</v>
      </c>
      <c r="AR145" s="217">
        <v>0</v>
      </c>
      <c r="AS145" s="217">
        <v>0</v>
      </c>
      <c r="AT145" s="217">
        <v>0</v>
      </c>
      <c r="AU145" s="217">
        <v>0</v>
      </c>
      <c r="AV145" s="217">
        <v>0</v>
      </c>
      <c r="AW145" s="217">
        <v>0</v>
      </c>
      <c r="AX145" s="217">
        <v>0</v>
      </c>
      <c r="AY145" s="217">
        <v>0</v>
      </c>
      <c r="AZ145" s="217">
        <v>0</v>
      </c>
      <c r="BA145" s="217">
        <v>0</v>
      </c>
      <c r="BB145" s="217">
        <v>0</v>
      </c>
      <c r="BC145" s="217">
        <v>0</v>
      </c>
      <c r="BD145" s="217">
        <v>0</v>
      </c>
      <c r="BE145" s="217">
        <v>0</v>
      </c>
      <c r="BF145" s="217">
        <v>0</v>
      </c>
      <c r="BG145" s="217">
        <v>0</v>
      </c>
      <c r="BH145" s="217">
        <v>0</v>
      </c>
      <c r="BI145" s="217">
        <v>0</v>
      </c>
      <c r="BJ145" s="217">
        <v>0</v>
      </c>
      <c r="BK145" s="217">
        <v>0</v>
      </c>
      <c r="BL145" s="217">
        <v>0</v>
      </c>
      <c r="BM145" s="217">
        <v>0</v>
      </c>
      <c r="BN145" s="217">
        <v>0</v>
      </c>
      <c r="BO145" s="217">
        <v>0</v>
      </c>
      <c r="BP145" s="217">
        <v>0</v>
      </c>
      <c r="BQ145" s="217">
        <v>0</v>
      </c>
      <c r="BR145" s="217">
        <v>0</v>
      </c>
      <c r="BS145" s="217">
        <v>0</v>
      </c>
      <c r="BT145" s="217">
        <v>0</v>
      </c>
      <c r="BU145" s="217">
        <v>0</v>
      </c>
      <c r="BV145" s="217">
        <v>0</v>
      </c>
      <c r="BW145" s="217">
        <v>0</v>
      </c>
      <c r="BX145" s="217">
        <v>0</v>
      </c>
      <c r="BY145" s="217">
        <v>0</v>
      </c>
      <c r="BZ145" s="217">
        <v>0</v>
      </c>
      <c r="CA145" s="217">
        <v>0</v>
      </c>
      <c r="CB145" s="217">
        <v>0</v>
      </c>
      <c r="CC145" s="217">
        <v>0</v>
      </c>
      <c r="CD145" s="217">
        <v>0</v>
      </c>
      <c r="CE145" s="217">
        <v>0</v>
      </c>
      <c r="CF145" s="217">
        <v>0</v>
      </c>
      <c r="CG145" s="217">
        <v>0</v>
      </c>
      <c r="CH145" s="217">
        <v>0</v>
      </c>
      <c r="CI145" s="217">
        <v>0</v>
      </c>
      <c r="CJ145" s="217">
        <v>0</v>
      </c>
      <c r="CK145" s="217">
        <v>0</v>
      </c>
      <c r="CL145" s="217">
        <v>0</v>
      </c>
      <c r="CM145" s="217">
        <v>0</v>
      </c>
      <c r="CN145" s="217">
        <v>0</v>
      </c>
      <c r="CO145" s="217">
        <v>0</v>
      </c>
      <c r="CP145" s="217">
        <v>0</v>
      </c>
      <c r="CQ145" s="217">
        <v>0</v>
      </c>
      <c r="CR145" s="217">
        <v>0</v>
      </c>
      <c r="CS145" s="217">
        <v>0</v>
      </c>
      <c r="CT145" s="217">
        <v>0</v>
      </c>
      <c r="CU145" s="217">
        <v>0</v>
      </c>
      <c r="CV145" s="217">
        <v>0</v>
      </c>
    </row>
    <row r="146" spans="1:100" x14ac:dyDescent="0.5">
      <c r="A146" s="222" t="s">
        <v>643</v>
      </c>
      <c r="B146" s="223" t="s">
        <v>649</v>
      </c>
      <c r="C146" s="218">
        <v>9.5996710000000007</v>
      </c>
      <c r="D146" s="218">
        <v>0</v>
      </c>
      <c r="E146" s="218">
        <v>0</v>
      </c>
      <c r="F146" s="218">
        <v>0</v>
      </c>
      <c r="G146" s="218">
        <v>0.38371699999999997</v>
      </c>
      <c r="H146" s="218">
        <v>0</v>
      </c>
      <c r="I146" s="218">
        <v>0</v>
      </c>
      <c r="J146" s="218">
        <v>0</v>
      </c>
      <c r="K146" s="218">
        <v>0</v>
      </c>
      <c r="L146" s="218">
        <v>0</v>
      </c>
      <c r="M146" s="218">
        <v>0</v>
      </c>
      <c r="N146" s="218">
        <v>0</v>
      </c>
      <c r="O146" s="218">
        <v>0</v>
      </c>
      <c r="P146" s="218">
        <v>0</v>
      </c>
      <c r="Q146" s="218">
        <v>0</v>
      </c>
      <c r="R146" s="218">
        <v>0</v>
      </c>
      <c r="S146" s="218">
        <v>0</v>
      </c>
      <c r="T146" s="218">
        <v>1.3679999999999999E-2</v>
      </c>
      <c r="U146" s="218">
        <v>0</v>
      </c>
      <c r="V146" s="218">
        <v>0</v>
      </c>
      <c r="W146" s="218">
        <v>0.44034000000000001</v>
      </c>
      <c r="X146" s="218">
        <v>2.0160000000000001E-2</v>
      </c>
      <c r="Y146" s="218">
        <v>2.1857289999999998</v>
      </c>
      <c r="Z146" s="218">
        <v>0</v>
      </c>
      <c r="AA146" s="218">
        <v>0</v>
      </c>
      <c r="AB146" s="218">
        <v>0</v>
      </c>
      <c r="AC146" s="218">
        <v>0</v>
      </c>
      <c r="AD146" s="218">
        <v>0</v>
      </c>
      <c r="AE146" s="218">
        <v>0</v>
      </c>
      <c r="AF146" s="218">
        <v>0</v>
      </c>
      <c r="AG146" s="218">
        <v>0</v>
      </c>
      <c r="AH146" s="218">
        <v>0</v>
      </c>
      <c r="AI146" s="218">
        <v>0</v>
      </c>
      <c r="AJ146" s="218">
        <v>0</v>
      </c>
      <c r="AK146" s="218">
        <v>0</v>
      </c>
      <c r="AL146" s="218">
        <v>0</v>
      </c>
      <c r="AM146" s="218">
        <v>0</v>
      </c>
      <c r="AN146" s="218">
        <v>0</v>
      </c>
      <c r="AO146" s="218">
        <v>0</v>
      </c>
      <c r="AP146" s="218">
        <v>6.5509240000000002</v>
      </c>
      <c r="AQ146" s="218">
        <v>0</v>
      </c>
      <c r="AR146" s="218">
        <v>0</v>
      </c>
      <c r="AS146" s="218">
        <v>0</v>
      </c>
      <c r="AT146" s="218">
        <v>0</v>
      </c>
      <c r="AU146" s="218">
        <v>0</v>
      </c>
      <c r="AV146" s="218">
        <v>0</v>
      </c>
      <c r="AW146" s="218">
        <v>0</v>
      </c>
      <c r="AX146" s="218">
        <v>0</v>
      </c>
      <c r="AY146" s="218">
        <v>0</v>
      </c>
      <c r="AZ146" s="218">
        <v>0</v>
      </c>
      <c r="BA146" s="218">
        <v>0</v>
      </c>
      <c r="BB146" s="218">
        <v>0</v>
      </c>
      <c r="BC146" s="218">
        <v>0</v>
      </c>
      <c r="BD146" s="218">
        <v>0</v>
      </c>
      <c r="BE146" s="218">
        <v>0</v>
      </c>
      <c r="BF146" s="218">
        <v>0</v>
      </c>
      <c r="BG146" s="218">
        <v>0</v>
      </c>
      <c r="BH146" s="218">
        <v>0</v>
      </c>
      <c r="BI146" s="218">
        <v>0</v>
      </c>
      <c r="BJ146" s="218">
        <v>0</v>
      </c>
      <c r="BK146" s="218">
        <v>0</v>
      </c>
      <c r="BL146" s="218">
        <v>0</v>
      </c>
      <c r="BM146" s="218">
        <v>0</v>
      </c>
      <c r="BN146" s="218">
        <v>0</v>
      </c>
      <c r="BO146" s="218">
        <v>0</v>
      </c>
      <c r="BP146" s="218">
        <v>0</v>
      </c>
      <c r="BQ146" s="218">
        <v>0</v>
      </c>
      <c r="BR146" s="218">
        <v>0</v>
      </c>
      <c r="BS146" s="218">
        <v>0</v>
      </c>
      <c r="BT146" s="218">
        <v>0</v>
      </c>
      <c r="BU146" s="218">
        <v>0</v>
      </c>
      <c r="BV146" s="218">
        <v>0</v>
      </c>
      <c r="BW146" s="218">
        <v>0</v>
      </c>
      <c r="BX146" s="218">
        <v>0</v>
      </c>
      <c r="BY146" s="218">
        <v>0</v>
      </c>
      <c r="BZ146" s="218">
        <v>0</v>
      </c>
      <c r="CA146" s="218">
        <v>0</v>
      </c>
      <c r="CB146" s="218">
        <v>0</v>
      </c>
      <c r="CC146" s="218">
        <v>0</v>
      </c>
      <c r="CD146" s="218">
        <v>0</v>
      </c>
      <c r="CE146" s="218">
        <v>0</v>
      </c>
      <c r="CF146" s="218">
        <v>0</v>
      </c>
      <c r="CG146" s="218">
        <v>0</v>
      </c>
      <c r="CH146" s="218">
        <v>0</v>
      </c>
      <c r="CI146" s="218">
        <v>0</v>
      </c>
      <c r="CJ146" s="218">
        <v>0</v>
      </c>
      <c r="CK146" s="218">
        <v>0</v>
      </c>
      <c r="CL146" s="218">
        <v>0</v>
      </c>
      <c r="CM146" s="218">
        <v>0</v>
      </c>
      <c r="CN146" s="218">
        <v>0</v>
      </c>
      <c r="CO146" s="218">
        <v>0</v>
      </c>
      <c r="CP146" s="218">
        <v>0</v>
      </c>
      <c r="CQ146" s="218">
        <v>0</v>
      </c>
      <c r="CR146" s="218">
        <v>0</v>
      </c>
      <c r="CS146" s="218">
        <v>0</v>
      </c>
      <c r="CT146" s="218">
        <v>0</v>
      </c>
      <c r="CU146" s="218">
        <v>0</v>
      </c>
      <c r="CV146" s="218">
        <v>5.1209999999999997E-3</v>
      </c>
    </row>
    <row r="147" spans="1:100" x14ac:dyDescent="0.5">
      <c r="A147" s="220" t="s">
        <v>691</v>
      </c>
      <c r="B147" s="221" t="s">
        <v>728</v>
      </c>
      <c r="C147" s="217">
        <v>6.8920940000000002</v>
      </c>
      <c r="D147" s="217">
        <v>0</v>
      </c>
      <c r="E147" s="217">
        <v>0</v>
      </c>
      <c r="F147" s="217">
        <v>0</v>
      </c>
      <c r="G147" s="217">
        <v>0.50159200000000004</v>
      </c>
      <c r="H147" s="217">
        <v>0</v>
      </c>
      <c r="I147" s="217">
        <v>0</v>
      </c>
      <c r="J147" s="217">
        <v>0</v>
      </c>
      <c r="K147" s="217">
        <v>0</v>
      </c>
      <c r="L147" s="217">
        <v>0</v>
      </c>
      <c r="M147" s="217">
        <v>0</v>
      </c>
      <c r="N147" s="217">
        <v>5.858E-2</v>
      </c>
      <c r="O147" s="217">
        <v>0</v>
      </c>
      <c r="P147" s="217">
        <v>0</v>
      </c>
      <c r="Q147" s="217">
        <v>0</v>
      </c>
      <c r="R147" s="217">
        <v>0</v>
      </c>
      <c r="S147" s="217">
        <v>0</v>
      </c>
      <c r="T147" s="217">
        <v>0</v>
      </c>
      <c r="U147" s="217">
        <v>0</v>
      </c>
      <c r="V147" s="217">
        <v>0</v>
      </c>
      <c r="W147" s="217">
        <v>0</v>
      </c>
      <c r="X147" s="217">
        <v>0</v>
      </c>
      <c r="Y147" s="217">
        <v>0</v>
      </c>
      <c r="Z147" s="217">
        <v>0</v>
      </c>
      <c r="AA147" s="217">
        <v>0</v>
      </c>
      <c r="AB147" s="217">
        <v>0</v>
      </c>
      <c r="AC147" s="217">
        <v>0</v>
      </c>
      <c r="AD147" s="217">
        <v>2.8791929999999999</v>
      </c>
      <c r="AE147" s="217">
        <v>0</v>
      </c>
      <c r="AF147" s="217">
        <v>0</v>
      </c>
      <c r="AG147" s="217">
        <v>0</v>
      </c>
      <c r="AH147" s="217">
        <v>0</v>
      </c>
      <c r="AI147" s="217">
        <v>0</v>
      </c>
      <c r="AJ147" s="217">
        <v>0</v>
      </c>
      <c r="AK147" s="217">
        <v>0</v>
      </c>
      <c r="AL147" s="217">
        <v>5.9900000000000003E-4</v>
      </c>
      <c r="AM147" s="217">
        <v>0</v>
      </c>
      <c r="AN147" s="217">
        <v>0</v>
      </c>
      <c r="AO147" s="217">
        <v>0</v>
      </c>
      <c r="AP147" s="217">
        <v>0.78563400000000005</v>
      </c>
      <c r="AQ147" s="217">
        <v>0</v>
      </c>
      <c r="AR147" s="217">
        <v>0</v>
      </c>
      <c r="AS147" s="217">
        <v>0</v>
      </c>
      <c r="AT147" s="217">
        <v>0</v>
      </c>
      <c r="AU147" s="217">
        <v>0</v>
      </c>
      <c r="AV147" s="217">
        <v>0</v>
      </c>
      <c r="AW147" s="217">
        <v>0</v>
      </c>
      <c r="AX147" s="217">
        <v>0</v>
      </c>
      <c r="AY147" s="217">
        <v>0</v>
      </c>
      <c r="AZ147" s="217">
        <v>0</v>
      </c>
      <c r="BA147" s="217">
        <v>0</v>
      </c>
      <c r="BB147" s="217">
        <v>0</v>
      </c>
      <c r="BC147" s="217">
        <v>0</v>
      </c>
      <c r="BD147" s="217">
        <v>0</v>
      </c>
      <c r="BE147" s="217">
        <v>0</v>
      </c>
      <c r="BF147" s="217">
        <v>0</v>
      </c>
      <c r="BG147" s="217">
        <v>0</v>
      </c>
      <c r="BH147" s="217">
        <v>0</v>
      </c>
      <c r="BI147" s="217">
        <v>0</v>
      </c>
      <c r="BJ147" s="217">
        <v>0</v>
      </c>
      <c r="BK147" s="217">
        <v>0</v>
      </c>
      <c r="BL147" s="217">
        <v>0</v>
      </c>
      <c r="BM147" s="217">
        <v>0</v>
      </c>
      <c r="BN147" s="217">
        <v>0</v>
      </c>
      <c r="BO147" s="217">
        <v>0</v>
      </c>
      <c r="BP147" s="217">
        <v>0</v>
      </c>
      <c r="BQ147" s="217">
        <v>0</v>
      </c>
      <c r="BR147" s="217">
        <v>0</v>
      </c>
      <c r="BS147" s="217">
        <v>0</v>
      </c>
      <c r="BT147" s="217">
        <v>0</v>
      </c>
      <c r="BU147" s="217">
        <v>0</v>
      </c>
      <c r="BV147" s="217">
        <v>0</v>
      </c>
      <c r="BW147" s="217">
        <v>0</v>
      </c>
      <c r="BX147" s="217">
        <v>0</v>
      </c>
      <c r="BY147" s="217">
        <v>0</v>
      </c>
      <c r="BZ147" s="217">
        <v>0</v>
      </c>
      <c r="CA147" s="217">
        <v>0</v>
      </c>
      <c r="CB147" s="217">
        <v>0</v>
      </c>
      <c r="CC147" s="217">
        <v>0</v>
      </c>
      <c r="CD147" s="217">
        <v>0</v>
      </c>
      <c r="CE147" s="217">
        <v>0</v>
      </c>
      <c r="CF147" s="217">
        <v>0</v>
      </c>
      <c r="CG147" s="217">
        <v>0</v>
      </c>
      <c r="CH147" s="217">
        <v>0.107546</v>
      </c>
      <c r="CI147" s="217">
        <v>2.5304120000000001</v>
      </c>
      <c r="CJ147" s="217">
        <v>0</v>
      </c>
      <c r="CK147" s="217">
        <v>0</v>
      </c>
      <c r="CL147" s="217">
        <v>5.5799999999999999E-3</v>
      </c>
      <c r="CM147" s="217">
        <v>0</v>
      </c>
      <c r="CN147" s="217">
        <v>1.66E-2</v>
      </c>
      <c r="CO147" s="217">
        <v>0</v>
      </c>
      <c r="CP147" s="217">
        <v>0</v>
      </c>
      <c r="CQ147" s="217">
        <v>0</v>
      </c>
      <c r="CR147" s="217">
        <v>0</v>
      </c>
      <c r="CS147" s="217">
        <v>0</v>
      </c>
      <c r="CT147" s="217">
        <v>0</v>
      </c>
      <c r="CU147" s="217">
        <v>0</v>
      </c>
      <c r="CV147" s="217">
        <v>6.3569999999999998E-3</v>
      </c>
    </row>
    <row r="148" spans="1:100" x14ac:dyDescent="0.5">
      <c r="A148" s="222" t="s">
        <v>640</v>
      </c>
      <c r="B148" s="223" t="s">
        <v>646</v>
      </c>
      <c r="C148" s="218">
        <v>6.3113049999999999</v>
      </c>
      <c r="D148" s="218">
        <v>0</v>
      </c>
      <c r="E148" s="218">
        <v>0.10605000000000001</v>
      </c>
      <c r="F148" s="218">
        <v>0</v>
      </c>
      <c r="G148" s="218">
        <v>0</v>
      </c>
      <c r="H148" s="218">
        <v>0</v>
      </c>
      <c r="I148" s="218">
        <v>0</v>
      </c>
      <c r="J148" s="218">
        <v>0</v>
      </c>
      <c r="K148" s="218">
        <v>0</v>
      </c>
      <c r="L148" s="218">
        <v>0</v>
      </c>
      <c r="M148" s="218">
        <v>0</v>
      </c>
      <c r="N148" s="218">
        <v>2.929E-2</v>
      </c>
      <c r="O148" s="218">
        <v>0</v>
      </c>
      <c r="P148" s="218">
        <v>0</v>
      </c>
      <c r="Q148" s="218">
        <v>0</v>
      </c>
      <c r="R148" s="218">
        <v>0</v>
      </c>
      <c r="S148" s="218">
        <v>0</v>
      </c>
      <c r="T148" s="218">
        <v>0</v>
      </c>
      <c r="U148" s="218">
        <v>0</v>
      </c>
      <c r="V148" s="218">
        <v>0</v>
      </c>
      <c r="W148" s="218">
        <v>0</v>
      </c>
      <c r="X148" s="218">
        <v>0</v>
      </c>
      <c r="Y148" s="218">
        <v>0.25547799999999998</v>
      </c>
      <c r="Z148" s="218">
        <v>0</v>
      </c>
      <c r="AA148" s="218">
        <v>0</v>
      </c>
      <c r="AB148" s="218">
        <v>0</v>
      </c>
      <c r="AC148" s="218">
        <v>0</v>
      </c>
      <c r="AD148" s="218">
        <v>0</v>
      </c>
      <c r="AE148" s="218">
        <v>0</v>
      </c>
      <c r="AF148" s="218">
        <v>0</v>
      </c>
      <c r="AG148" s="218">
        <v>0</v>
      </c>
      <c r="AH148" s="218">
        <v>0</v>
      </c>
      <c r="AI148" s="218">
        <v>0.61836800000000003</v>
      </c>
      <c r="AJ148" s="218">
        <v>0</v>
      </c>
      <c r="AK148" s="218">
        <v>0</v>
      </c>
      <c r="AL148" s="218">
        <v>0</v>
      </c>
      <c r="AM148" s="218">
        <v>0</v>
      </c>
      <c r="AN148" s="218">
        <v>0</v>
      </c>
      <c r="AO148" s="218">
        <v>0</v>
      </c>
      <c r="AP148" s="218">
        <v>1.865999</v>
      </c>
      <c r="AQ148" s="218">
        <v>0</v>
      </c>
      <c r="AR148" s="218">
        <v>0</v>
      </c>
      <c r="AS148" s="218">
        <v>0</v>
      </c>
      <c r="AT148" s="218">
        <v>0</v>
      </c>
      <c r="AU148" s="218">
        <v>0</v>
      </c>
      <c r="AV148" s="218">
        <v>0</v>
      </c>
      <c r="AW148" s="218">
        <v>0</v>
      </c>
      <c r="AX148" s="218">
        <v>0</v>
      </c>
      <c r="AY148" s="218">
        <v>0</v>
      </c>
      <c r="AZ148" s="218">
        <v>0</v>
      </c>
      <c r="BA148" s="218">
        <v>0</v>
      </c>
      <c r="BB148" s="218">
        <v>0</v>
      </c>
      <c r="BC148" s="218">
        <v>0</v>
      </c>
      <c r="BD148" s="218">
        <v>0</v>
      </c>
      <c r="BE148" s="218">
        <v>0</v>
      </c>
      <c r="BF148" s="218">
        <v>0</v>
      </c>
      <c r="BG148" s="218">
        <v>0</v>
      </c>
      <c r="BH148" s="218">
        <v>0</v>
      </c>
      <c r="BI148" s="218">
        <v>0</v>
      </c>
      <c r="BJ148" s="218">
        <v>0</v>
      </c>
      <c r="BK148" s="218">
        <v>0.135134</v>
      </c>
      <c r="BL148" s="218">
        <v>0</v>
      </c>
      <c r="BM148" s="218">
        <v>0</v>
      </c>
      <c r="BN148" s="218">
        <v>0</v>
      </c>
      <c r="BO148" s="218">
        <v>0</v>
      </c>
      <c r="BP148" s="218">
        <v>0</v>
      </c>
      <c r="BQ148" s="218">
        <v>0</v>
      </c>
      <c r="BR148" s="218">
        <v>0</v>
      </c>
      <c r="BS148" s="218">
        <v>0</v>
      </c>
      <c r="BT148" s="218">
        <v>0</v>
      </c>
      <c r="BU148" s="218">
        <v>0</v>
      </c>
      <c r="BV148" s="218">
        <v>0</v>
      </c>
      <c r="BW148" s="218">
        <v>0</v>
      </c>
      <c r="BX148" s="218">
        <v>1.49E-2</v>
      </c>
      <c r="BY148" s="218">
        <v>0</v>
      </c>
      <c r="BZ148" s="218">
        <v>3.5970000000000002E-2</v>
      </c>
      <c r="CA148" s="218">
        <v>2.602954</v>
      </c>
      <c r="CB148" s="218">
        <v>0</v>
      </c>
      <c r="CC148" s="218">
        <v>0</v>
      </c>
      <c r="CD148" s="218">
        <v>0</v>
      </c>
      <c r="CE148" s="218">
        <v>0</v>
      </c>
      <c r="CF148" s="218">
        <v>3.7938E-2</v>
      </c>
      <c r="CG148" s="218">
        <v>3.2494000000000002E-2</v>
      </c>
      <c r="CH148" s="218">
        <v>0.20833499999999999</v>
      </c>
      <c r="CI148" s="218">
        <v>0.363396</v>
      </c>
      <c r="CJ148" s="218">
        <v>0</v>
      </c>
      <c r="CK148" s="218">
        <v>0</v>
      </c>
      <c r="CL148" s="218">
        <v>0</v>
      </c>
      <c r="CM148" s="218">
        <v>0</v>
      </c>
      <c r="CN148" s="218">
        <v>0</v>
      </c>
      <c r="CO148" s="218">
        <v>0</v>
      </c>
      <c r="CP148" s="218">
        <v>0</v>
      </c>
      <c r="CQ148" s="218">
        <v>0</v>
      </c>
      <c r="CR148" s="218">
        <v>0</v>
      </c>
      <c r="CS148" s="218">
        <v>0</v>
      </c>
      <c r="CT148" s="218">
        <v>0</v>
      </c>
      <c r="CU148" s="218">
        <v>0</v>
      </c>
      <c r="CV148" s="218">
        <v>5.0000000000000001E-3</v>
      </c>
    </row>
    <row r="149" spans="1:100" x14ac:dyDescent="0.5">
      <c r="A149" s="220" t="s">
        <v>690</v>
      </c>
      <c r="B149" s="221" t="s">
        <v>727</v>
      </c>
      <c r="C149" s="217">
        <v>5.6504849999999998</v>
      </c>
      <c r="D149" s="217">
        <v>0</v>
      </c>
      <c r="E149" s="217">
        <v>0</v>
      </c>
      <c r="F149" s="217">
        <v>0</v>
      </c>
      <c r="G149" s="217">
        <v>0</v>
      </c>
      <c r="H149" s="217">
        <v>0</v>
      </c>
      <c r="I149" s="217">
        <v>0</v>
      </c>
      <c r="J149" s="217">
        <v>0</v>
      </c>
      <c r="K149" s="217">
        <v>1.4739E-2</v>
      </c>
      <c r="L149" s="217">
        <v>0</v>
      </c>
      <c r="M149" s="217">
        <v>0</v>
      </c>
      <c r="N149" s="217">
        <v>1.1716000000000001E-2</v>
      </c>
      <c r="O149" s="217">
        <v>0</v>
      </c>
      <c r="P149" s="217">
        <v>0</v>
      </c>
      <c r="Q149" s="217">
        <v>0</v>
      </c>
      <c r="R149" s="217">
        <v>0</v>
      </c>
      <c r="S149" s="217">
        <v>0</v>
      </c>
      <c r="T149" s="217">
        <v>0</v>
      </c>
      <c r="U149" s="217">
        <v>0</v>
      </c>
      <c r="V149" s="217">
        <v>0</v>
      </c>
      <c r="W149" s="217">
        <v>0</v>
      </c>
      <c r="X149" s="217">
        <v>0</v>
      </c>
      <c r="Y149" s="217">
        <v>0.146313</v>
      </c>
      <c r="Z149" s="217">
        <v>0</v>
      </c>
      <c r="AA149" s="217">
        <v>0</v>
      </c>
      <c r="AB149" s="217">
        <v>0</v>
      </c>
      <c r="AC149" s="217">
        <v>0</v>
      </c>
      <c r="AD149" s="217">
        <v>0</v>
      </c>
      <c r="AE149" s="217">
        <v>0</v>
      </c>
      <c r="AF149" s="217">
        <v>0</v>
      </c>
      <c r="AG149" s="217">
        <v>0</v>
      </c>
      <c r="AH149" s="217">
        <v>0</v>
      </c>
      <c r="AI149" s="217">
        <v>0</v>
      </c>
      <c r="AJ149" s="217">
        <v>0</v>
      </c>
      <c r="AK149" s="217">
        <v>0</v>
      </c>
      <c r="AL149" s="217">
        <v>0</v>
      </c>
      <c r="AM149" s="217">
        <v>0</v>
      </c>
      <c r="AN149" s="217">
        <v>0</v>
      </c>
      <c r="AO149" s="217">
        <v>0</v>
      </c>
      <c r="AP149" s="217">
        <v>3.2515649999999998</v>
      </c>
      <c r="AQ149" s="217">
        <v>0</v>
      </c>
      <c r="AR149" s="217">
        <v>0</v>
      </c>
      <c r="AS149" s="217">
        <v>0</v>
      </c>
      <c r="AT149" s="217">
        <v>0</v>
      </c>
      <c r="AU149" s="217">
        <v>0</v>
      </c>
      <c r="AV149" s="217">
        <v>0</v>
      </c>
      <c r="AW149" s="217">
        <v>0</v>
      </c>
      <c r="AX149" s="217">
        <v>0</v>
      </c>
      <c r="AY149" s="217">
        <v>0</v>
      </c>
      <c r="AZ149" s="217">
        <v>0</v>
      </c>
      <c r="BA149" s="217">
        <v>0</v>
      </c>
      <c r="BB149" s="217">
        <v>0</v>
      </c>
      <c r="BC149" s="217">
        <v>0</v>
      </c>
      <c r="BD149" s="217">
        <v>0</v>
      </c>
      <c r="BE149" s="217">
        <v>0</v>
      </c>
      <c r="BF149" s="217">
        <v>0</v>
      </c>
      <c r="BG149" s="217">
        <v>0</v>
      </c>
      <c r="BH149" s="217">
        <v>0</v>
      </c>
      <c r="BI149" s="217">
        <v>0</v>
      </c>
      <c r="BJ149" s="217">
        <v>0</v>
      </c>
      <c r="BK149" s="217">
        <v>0</v>
      </c>
      <c r="BL149" s="217">
        <v>0</v>
      </c>
      <c r="BM149" s="217">
        <v>0</v>
      </c>
      <c r="BN149" s="217">
        <v>0</v>
      </c>
      <c r="BO149" s="217">
        <v>0</v>
      </c>
      <c r="BP149" s="217">
        <v>0</v>
      </c>
      <c r="BQ149" s="217">
        <v>0</v>
      </c>
      <c r="BR149" s="217">
        <v>0</v>
      </c>
      <c r="BS149" s="217">
        <v>0</v>
      </c>
      <c r="BT149" s="217">
        <v>0</v>
      </c>
      <c r="BU149" s="217">
        <v>0</v>
      </c>
      <c r="BV149" s="217">
        <v>0</v>
      </c>
      <c r="BW149" s="217">
        <v>0</v>
      </c>
      <c r="BX149" s="217">
        <v>0</v>
      </c>
      <c r="BY149" s="217">
        <v>0</v>
      </c>
      <c r="BZ149" s="217">
        <v>0</v>
      </c>
      <c r="CA149" s="217">
        <v>0</v>
      </c>
      <c r="CB149" s="217">
        <v>0</v>
      </c>
      <c r="CC149" s="217">
        <v>0</v>
      </c>
      <c r="CD149" s="217">
        <v>0</v>
      </c>
      <c r="CE149" s="217">
        <v>0</v>
      </c>
      <c r="CF149" s="217">
        <v>0</v>
      </c>
      <c r="CG149" s="217">
        <v>0</v>
      </c>
      <c r="CH149" s="217">
        <v>1.124789</v>
      </c>
      <c r="CI149" s="217">
        <v>0.82937499999999997</v>
      </c>
      <c r="CJ149" s="217">
        <v>0</v>
      </c>
      <c r="CK149" s="217">
        <v>0.18304000000000001</v>
      </c>
      <c r="CL149" s="217">
        <v>0</v>
      </c>
      <c r="CM149" s="217">
        <v>0</v>
      </c>
      <c r="CN149" s="217">
        <v>0</v>
      </c>
      <c r="CO149" s="217">
        <v>0</v>
      </c>
      <c r="CP149" s="217">
        <v>0</v>
      </c>
      <c r="CQ149" s="217">
        <v>0</v>
      </c>
      <c r="CR149" s="217">
        <v>0</v>
      </c>
      <c r="CS149" s="217">
        <v>0</v>
      </c>
      <c r="CT149" s="217">
        <v>0</v>
      </c>
      <c r="CU149" s="217">
        <v>0</v>
      </c>
      <c r="CV149" s="217">
        <v>8.8949E-2</v>
      </c>
    </row>
    <row r="150" spans="1:100" x14ac:dyDescent="0.5">
      <c r="A150" s="222" t="s">
        <v>693</v>
      </c>
      <c r="B150" s="223" t="s">
        <v>730</v>
      </c>
      <c r="C150" s="218">
        <v>5.24899</v>
      </c>
      <c r="D150" s="218">
        <v>0</v>
      </c>
      <c r="E150" s="218">
        <v>0</v>
      </c>
      <c r="F150" s="218">
        <v>0</v>
      </c>
      <c r="G150" s="218">
        <v>2.2715299999999998</v>
      </c>
      <c r="H150" s="218">
        <v>0</v>
      </c>
      <c r="I150" s="218">
        <v>0</v>
      </c>
      <c r="J150" s="218">
        <v>0</v>
      </c>
      <c r="K150" s="218">
        <v>0</v>
      </c>
      <c r="L150" s="218">
        <v>0</v>
      </c>
      <c r="M150" s="218">
        <v>0</v>
      </c>
      <c r="N150" s="218">
        <v>1.7573999999999999E-2</v>
      </c>
      <c r="O150" s="218">
        <v>0</v>
      </c>
      <c r="P150" s="218">
        <v>0</v>
      </c>
      <c r="Q150" s="218">
        <v>0</v>
      </c>
      <c r="R150" s="218">
        <v>0</v>
      </c>
      <c r="S150" s="218">
        <v>0</v>
      </c>
      <c r="T150" s="218">
        <v>1.2147680000000001</v>
      </c>
      <c r="U150" s="218">
        <v>0</v>
      </c>
      <c r="V150" s="218">
        <v>0</v>
      </c>
      <c r="W150" s="218">
        <v>4.6995000000000002E-2</v>
      </c>
      <c r="X150" s="218">
        <v>0.45978799999999997</v>
      </c>
      <c r="Y150" s="218">
        <v>0.45590399999999998</v>
      </c>
      <c r="Z150" s="218">
        <v>0</v>
      </c>
      <c r="AA150" s="218">
        <v>0</v>
      </c>
      <c r="AB150" s="218">
        <v>0</v>
      </c>
      <c r="AC150" s="218">
        <v>0</v>
      </c>
      <c r="AD150" s="218">
        <v>0</v>
      </c>
      <c r="AE150" s="218">
        <v>0</v>
      </c>
      <c r="AF150" s="218">
        <v>0</v>
      </c>
      <c r="AG150" s="218">
        <v>0</v>
      </c>
      <c r="AH150" s="218">
        <v>0</v>
      </c>
      <c r="AI150" s="218">
        <v>0</v>
      </c>
      <c r="AJ150" s="218">
        <v>0</v>
      </c>
      <c r="AK150" s="218">
        <v>0</v>
      </c>
      <c r="AL150" s="218">
        <v>0</v>
      </c>
      <c r="AM150" s="218">
        <v>0</v>
      </c>
      <c r="AN150" s="218">
        <v>0</v>
      </c>
      <c r="AO150" s="218">
        <v>0</v>
      </c>
      <c r="AP150" s="218">
        <v>0</v>
      </c>
      <c r="AQ150" s="218">
        <v>0</v>
      </c>
      <c r="AR150" s="218">
        <v>0</v>
      </c>
      <c r="AS150" s="218">
        <v>0</v>
      </c>
      <c r="AT150" s="218">
        <v>0</v>
      </c>
      <c r="AU150" s="218">
        <v>0</v>
      </c>
      <c r="AV150" s="218">
        <v>0</v>
      </c>
      <c r="AW150" s="218">
        <v>0</v>
      </c>
      <c r="AX150" s="218">
        <v>0</v>
      </c>
      <c r="AY150" s="218">
        <v>0</v>
      </c>
      <c r="AZ150" s="218">
        <v>0</v>
      </c>
      <c r="BA150" s="218">
        <v>0</v>
      </c>
      <c r="BB150" s="218">
        <v>0</v>
      </c>
      <c r="BC150" s="218">
        <v>0</v>
      </c>
      <c r="BD150" s="218">
        <v>0</v>
      </c>
      <c r="BE150" s="218">
        <v>0</v>
      </c>
      <c r="BF150" s="218">
        <v>0</v>
      </c>
      <c r="BG150" s="218">
        <v>0</v>
      </c>
      <c r="BH150" s="218">
        <v>0</v>
      </c>
      <c r="BI150" s="218">
        <v>0</v>
      </c>
      <c r="BJ150" s="218">
        <v>0</v>
      </c>
      <c r="BK150" s="218">
        <v>0</v>
      </c>
      <c r="BL150" s="218">
        <v>0</v>
      </c>
      <c r="BM150" s="218">
        <v>0</v>
      </c>
      <c r="BN150" s="218">
        <v>0</v>
      </c>
      <c r="BO150" s="218">
        <v>0</v>
      </c>
      <c r="BP150" s="218">
        <v>0</v>
      </c>
      <c r="BQ150" s="218">
        <v>0</v>
      </c>
      <c r="BR150" s="218">
        <v>0</v>
      </c>
      <c r="BS150" s="218">
        <v>0.12151000000000001</v>
      </c>
      <c r="BT150" s="218">
        <v>0</v>
      </c>
      <c r="BU150" s="218">
        <v>3.1720999999999999E-2</v>
      </c>
      <c r="BV150" s="218">
        <v>0</v>
      </c>
      <c r="BW150" s="218">
        <v>4.2984000000000001E-2</v>
      </c>
      <c r="BX150" s="218">
        <v>0</v>
      </c>
      <c r="BY150" s="218">
        <v>0</v>
      </c>
      <c r="BZ150" s="218">
        <v>0</v>
      </c>
      <c r="CA150" s="218">
        <v>0.44463900000000001</v>
      </c>
      <c r="CB150" s="218">
        <v>0</v>
      </c>
      <c r="CC150" s="218">
        <v>0</v>
      </c>
      <c r="CD150" s="218">
        <v>0</v>
      </c>
      <c r="CE150" s="218">
        <v>0</v>
      </c>
      <c r="CF150" s="218">
        <v>0</v>
      </c>
      <c r="CG150" s="218">
        <v>0</v>
      </c>
      <c r="CH150" s="218">
        <v>8.6195999999999995E-2</v>
      </c>
      <c r="CI150" s="218">
        <v>0</v>
      </c>
      <c r="CJ150" s="218">
        <v>0</v>
      </c>
      <c r="CK150" s="218">
        <v>0</v>
      </c>
      <c r="CL150" s="218">
        <v>0</v>
      </c>
      <c r="CM150" s="218">
        <v>0</v>
      </c>
      <c r="CN150" s="218">
        <v>0</v>
      </c>
      <c r="CO150" s="218">
        <v>0</v>
      </c>
      <c r="CP150" s="218">
        <v>0</v>
      </c>
      <c r="CQ150" s="218">
        <v>0</v>
      </c>
      <c r="CR150" s="218">
        <v>5.1187999999999997E-2</v>
      </c>
      <c r="CS150" s="218">
        <v>0</v>
      </c>
      <c r="CT150" s="218">
        <v>0</v>
      </c>
      <c r="CU150" s="218">
        <v>0</v>
      </c>
      <c r="CV150" s="218">
        <v>4.1939999999999998E-3</v>
      </c>
    </row>
    <row r="151" spans="1:100" x14ac:dyDescent="0.5">
      <c r="A151" s="220" t="s">
        <v>688</v>
      </c>
      <c r="B151" s="221" t="s">
        <v>725</v>
      </c>
      <c r="C151" s="217">
        <v>4.752929</v>
      </c>
      <c r="D151" s="217">
        <v>0</v>
      </c>
      <c r="E151" s="217">
        <v>0</v>
      </c>
      <c r="F151" s="217">
        <v>0</v>
      </c>
      <c r="G151" s="217">
        <v>0</v>
      </c>
      <c r="H151" s="217">
        <v>0</v>
      </c>
      <c r="I151" s="217">
        <v>0</v>
      </c>
      <c r="J151" s="217">
        <v>0</v>
      </c>
      <c r="K151" s="217">
        <v>1.5323E-2</v>
      </c>
      <c r="L151" s="217">
        <v>0</v>
      </c>
      <c r="M151" s="217">
        <v>0</v>
      </c>
      <c r="N151" s="217">
        <v>1.7573999999999999E-2</v>
      </c>
      <c r="O151" s="217">
        <v>0</v>
      </c>
      <c r="P151" s="217">
        <v>0</v>
      </c>
      <c r="Q151" s="217">
        <v>0</v>
      </c>
      <c r="R151" s="217">
        <v>0</v>
      </c>
      <c r="S151" s="217">
        <v>0</v>
      </c>
      <c r="T151" s="217">
        <v>0</v>
      </c>
      <c r="U151" s="217">
        <v>0</v>
      </c>
      <c r="V151" s="217">
        <v>0</v>
      </c>
      <c r="W151" s="217">
        <v>0</v>
      </c>
      <c r="X151" s="217">
        <v>0</v>
      </c>
      <c r="Y151" s="217">
        <v>0</v>
      </c>
      <c r="Z151" s="217">
        <v>0</v>
      </c>
      <c r="AA151" s="217">
        <v>0</v>
      </c>
      <c r="AB151" s="217">
        <v>0</v>
      </c>
      <c r="AC151" s="217">
        <v>0</v>
      </c>
      <c r="AD151" s="217">
        <v>0</v>
      </c>
      <c r="AE151" s="217">
        <v>0</v>
      </c>
      <c r="AF151" s="217">
        <v>0</v>
      </c>
      <c r="AG151" s="217">
        <v>0</v>
      </c>
      <c r="AH151" s="217">
        <v>0</v>
      </c>
      <c r="AI151" s="217">
        <v>0</v>
      </c>
      <c r="AJ151" s="217">
        <v>0</v>
      </c>
      <c r="AK151" s="217">
        <v>0</v>
      </c>
      <c r="AL151" s="217">
        <v>0</v>
      </c>
      <c r="AM151" s="217">
        <v>0</v>
      </c>
      <c r="AN151" s="217">
        <v>0</v>
      </c>
      <c r="AO151" s="217">
        <v>0</v>
      </c>
      <c r="AP151" s="217">
        <v>0.13817399999999999</v>
      </c>
      <c r="AQ151" s="217">
        <v>0</v>
      </c>
      <c r="AR151" s="217">
        <v>0</v>
      </c>
      <c r="AS151" s="217">
        <v>0</v>
      </c>
      <c r="AT151" s="217">
        <v>0</v>
      </c>
      <c r="AU151" s="217">
        <v>0</v>
      </c>
      <c r="AV151" s="217">
        <v>0</v>
      </c>
      <c r="AW151" s="217">
        <v>0</v>
      </c>
      <c r="AX151" s="217">
        <v>0</v>
      </c>
      <c r="AY151" s="217">
        <v>0</v>
      </c>
      <c r="AZ151" s="217">
        <v>0</v>
      </c>
      <c r="BA151" s="217">
        <v>0</v>
      </c>
      <c r="BB151" s="217">
        <v>0</v>
      </c>
      <c r="BC151" s="217">
        <v>0</v>
      </c>
      <c r="BD151" s="217">
        <v>0</v>
      </c>
      <c r="BE151" s="217">
        <v>5.4518999999999998E-2</v>
      </c>
      <c r="BF151" s="217">
        <v>0</v>
      </c>
      <c r="BG151" s="217">
        <v>0</v>
      </c>
      <c r="BH151" s="217">
        <v>0</v>
      </c>
      <c r="BI151" s="217">
        <v>0</v>
      </c>
      <c r="BJ151" s="217">
        <v>0</v>
      </c>
      <c r="BK151" s="217">
        <v>0</v>
      </c>
      <c r="BL151" s="217">
        <v>0</v>
      </c>
      <c r="BM151" s="217">
        <v>0</v>
      </c>
      <c r="BN151" s="217">
        <v>0</v>
      </c>
      <c r="BO151" s="217">
        <v>0</v>
      </c>
      <c r="BP151" s="217">
        <v>0</v>
      </c>
      <c r="BQ151" s="217">
        <v>0</v>
      </c>
      <c r="BR151" s="217">
        <v>0</v>
      </c>
      <c r="BS151" s="217">
        <v>0</v>
      </c>
      <c r="BT151" s="217">
        <v>0.85520600000000002</v>
      </c>
      <c r="BU151" s="217">
        <v>2.5496150000000002</v>
      </c>
      <c r="BV151" s="217">
        <v>0</v>
      </c>
      <c r="BW151" s="217">
        <v>0</v>
      </c>
      <c r="BX151" s="217">
        <v>0</v>
      </c>
      <c r="BY151" s="217">
        <v>0</v>
      </c>
      <c r="BZ151" s="217">
        <v>0</v>
      </c>
      <c r="CA151" s="217">
        <v>0</v>
      </c>
      <c r="CB151" s="217">
        <v>0</v>
      </c>
      <c r="CC151" s="217">
        <v>0</v>
      </c>
      <c r="CD151" s="217">
        <v>0</v>
      </c>
      <c r="CE151" s="217">
        <v>0</v>
      </c>
      <c r="CF151" s="217">
        <v>0</v>
      </c>
      <c r="CG151" s="217">
        <v>0</v>
      </c>
      <c r="CH151" s="217">
        <v>0.13999400000000001</v>
      </c>
      <c r="CI151" s="217">
        <v>0</v>
      </c>
      <c r="CJ151" s="217">
        <v>0</v>
      </c>
      <c r="CK151" s="217">
        <v>0.96808000000000005</v>
      </c>
      <c r="CL151" s="217">
        <v>0</v>
      </c>
      <c r="CM151" s="217">
        <v>0</v>
      </c>
      <c r="CN151" s="217">
        <v>0</v>
      </c>
      <c r="CO151" s="217">
        <v>0</v>
      </c>
      <c r="CP151" s="217">
        <v>0</v>
      </c>
      <c r="CQ151" s="217">
        <v>0</v>
      </c>
      <c r="CR151" s="217">
        <v>0</v>
      </c>
      <c r="CS151" s="217">
        <v>0</v>
      </c>
      <c r="CT151" s="217">
        <v>0</v>
      </c>
      <c r="CU151" s="217">
        <v>0</v>
      </c>
      <c r="CV151" s="217">
        <v>1.4444E-2</v>
      </c>
    </row>
    <row r="152" spans="1:100" x14ac:dyDescent="0.5">
      <c r="A152" s="222" t="s">
        <v>87</v>
      </c>
      <c r="B152" s="223" t="s">
        <v>422</v>
      </c>
      <c r="C152" s="218">
        <v>4.3494289999999998</v>
      </c>
      <c r="D152" s="218">
        <v>0</v>
      </c>
      <c r="E152" s="218">
        <v>0</v>
      </c>
      <c r="F152" s="218">
        <v>0</v>
      </c>
      <c r="G152" s="218">
        <v>0</v>
      </c>
      <c r="H152" s="218">
        <v>0</v>
      </c>
      <c r="I152" s="218">
        <v>0</v>
      </c>
      <c r="J152" s="218">
        <v>0</v>
      </c>
      <c r="K152" s="218">
        <v>0</v>
      </c>
      <c r="L152" s="218">
        <v>0</v>
      </c>
      <c r="M152" s="218">
        <v>0</v>
      </c>
      <c r="N152" s="218">
        <v>0</v>
      </c>
      <c r="O152" s="218">
        <v>0</v>
      </c>
      <c r="P152" s="218">
        <v>0</v>
      </c>
      <c r="Q152" s="218">
        <v>0</v>
      </c>
      <c r="R152" s="218">
        <v>0</v>
      </c>
      <c r="S152" s="218">
        <v>0</v>
      </c>
      <c r="T152" s="218">
        <v>0</v>
      </c>
      <c r="U152" s="218">
        <v>0</v>
      </c>
      <c r="V152" s="218">
        <v>0</v>
      </c>
      <c r="W152" s="218">
        <v>0</v>
      </c>
      <c r="X152" s="218">
        <v>0</v>
      </c>
      <c r="Y152" s="218">
        <v>0.111375</v>
      </c>
      <c r="Z152" s="218">
        <v>0</v>
      </c>
      <c r="AA152" s="218">
        <v>0</v>
      </c>
      <c r="AB152" s="218">
        <v>0</v>
      </c>
      <c r="AC152" s="218">
        <v>0</v>
      </c>
      <c r="AD152" s="218">
        <v>0</v>
      </c>
      <c r="AE152" s="218">
        <v>0</v>
      </c>
      <c r="AF152" s="218">
        <v>0</v>
      </c>
      <c r="AG152" s="218">
        <v>3.673476</v>
      </c>
      <c r="AH152" s="218">
        <v>0</v>
      </c>
      <c r="AI152" s="218">
        <v>0</v>
      </c>
      <c r="AJ152" s="218">
        <v>0</v>
      </c>
      <c r="AK152" s="218">
        <v>0</v>
      </c>
      <c r="AL152" s="218">
        <v>0</v>
      </c>
      <c r="AM152" s="218">
        <v>0</v>
      </c>
      <c r="AN152" s="218">
        <v>0</v>
      </c>
      <c r="AO152" s="218">
        <v>0</v>
      </c>
      <c r="AP152" s="218">
        <v>0</v>
      </c>
      <c r="AQ152" s="218">
        <v>0</v>
      </c>
      <c r="AR152" s="218">
        <v>0</v>
      </c>
      <c r="AS152" s="218">
        <v>0</v>
      </c>
      <c r="AT152" s="218">
        <v>0</v>
      </c>
      <c r="AU152" s="218">
        <v>0</v>
      </c>
      <c r="AV152" s="218">
        <v>0</v>
      </c>
      <c r="AW152" s="218">
        <v>0</v>
      </c>
      <c r="AX152" s="218">
        <v>0</v>
      </c>
      <c r="AY152" s="218">
        <v>0</v>
      </c>
      <c r="AZ152" s="218">
        <v>0</v>
      </c>
      <c r="BA152" s="218">
        <v>0</v>
      </c>
      <c r="BB152" s="218">
        <v>0</v>
      </c>
      <c r="BC152" s="218">
        <v>0</v>
      </c>
      <c r="BD152" s="218">
        <v>0</v>
      </c>
      <c r="BE152" s="218">
        <v>0</v>
      </c>
      <c r="BF152" s="218">
        <v>0</v>
      </c>
      <c r="BG152" s="218">
        <v>0</v>
      </c>
      <c r="BH152" s="218">
        <v>0</v>
      </c>
      <c r="BI152" s="218">
        <v>0</v>
      </c>
      <c r="BJ152" s="218">
        <v>0</v>
      </c>
      <c r="BK152" s="218">
        <v>0</v>
      </c>
      <c r="BL152" s="218">
        <v>0</v>
      </c>
      <c r="BM152" s="218">
        <v>0</v>
      </c>
      <c r="BN152" s="218">
        <v>0</v>
      </c>
      <c r="BO152" s="218">
        <v>0</v>
      </c>
      <c r="BP152" s="218">
        <v>0</v>
      </c>
      <c r="BQ152" s="218">
        <v>0</v>
      </c>
      <c r="BR152" s="218">
        <v>0</v>
      </c>
      <c r="BS152" s="218">
        <v>0</v>
      </c>
      <c r="BT152" s="218">
        <v>0</v>
      </c>
      <c r="BU152" s="218">
        <v>0</v>
      </c>
      <c r="BV152" s="218">
        <v>0</v>
      </c>
      <c r="BW152" s="218">
        <v>0</v>
      </c>
      <c r="BX152" s="218">
        <v>0</v>
      </c>
      <c r="BY152" s="218">
        <v>0</v>
      </c>
      <c r="BZ152" s="218">
        <v>0</v>
      </c>
      <c r="CA152" s="218">
        <v>0</v>
      </c>
      <c r="CB152" s="218">
        <v>0</v>
      </c>
      <c r="CC152" s="218">
        <v>0</v>
      </c>
      <c r="CD152" s="218">
        <v>0</v>
      </c>
      <c r="CE152" s="218">
        <v>0</v>
      </c>
      <c r="CF152" s="218">
        <v>0</v>
      </c>
      <c r="CG152" s="218">
        <v>0</v>
      </c>
      <c r="CH152" s="218">
        <v>0</v>
      </c>
      <c r="CI152" s="218">
        <v>4.3999999999999999E-5</v>
      </c>
      <c r="CJ152" s="218">
        <v>1.5203E-2</v>
      </c>
      <c r="CK152" s="218">
        <v>0</v>
      </c>
      <c r="CL152" s="218">
        <v>0</v>
      </c>
      <c r="CM152" s="218">
        <v>0</v>
      </c>
      <c r="CN152" s="218">
        <v>0.54303100000000004</v>
      </c>
      <c r="CO152" s="218">
        <v>0</v>
      </c>
      <c r="CP152" s="218">
        <v>0</v>
      </c>
      <c r="CQ152" s="218">
        <v>0</v>
      </c>
      <c r="CR152" s="218">
        <v>0</v>
      </c>
      <c r="CS152" s="218">
        <v>0</v>
      </c>
      <c r="CT152" s="218">
        <v>0</v>
      </c>
      <c r="CU152" s="218">
        <v>0</v>
      </c>
      <c r="CV152" s="218">
        <v>6.3E-3</v>
      </c>
    </row>
    <row r="153" spans="1:100" x14ac:dyDescent="0.5">
      <c r="A153" s="220" t="s">
        <v>492</v>
      </c>
      <c r="B153" s="221" t="s">
        <v>493</v>
      </c>
      <c r="C153" s="217">
        <v>4.2322499999999996</v>
      </c>
      <c r="D153" s="217">
        <v>0</v>
      </c>
      <c r="E153" s="217">
        <v>0</v>
      </c>
      <c r="F153" s="217">
        <v>0</v>
      </c>
      <c r="G153" s="217">
        <v>0</v>
      </c>
      <c r="H153" s="217">
        <v>0</v>
      </c>
      <c r="I153" s="217">
        <v>0</v>
      </c>
      <c r="J153" s="217">
        <v>0</v>
      </c>
      <c r="K153" s="217">
        <v>0</v>
      </c>
      <c r="L153" s="217">
        <v>0</v>
      </c>
      <c r="M153" s="217">
        <v>0</v>
      </c>
      <c r="N153" s="217">
        <v>0</v>
      </c>
      <c r="O153" s="217">
        <v>0</v>
      </c>
      <c r="P153" s="217">
        <v>0</v>
      </c>
      <c r="Q153" s="217">
        <v>0</v>
      </c>
      <c r="R153" s="217">
        <v>0</v>
      </c>
      <c r="S153" s="217">
        <v>0</v>
      </c>
      <c r="T153" s="217">
        <v>0</v>
      </c>
      <c r="U153" s="217">
        <v>0</v>
      </c>
      <c r="V153" s="217">
        <v>0</v>
      </c>
      <c r="W153" s="217">
        <v>0</v>
      </c>
      <c r="X153" s="217">
        <v>0</v>
      </c>
      <c r="Y153" s="217">
        <v>0</v>
      </c>
      <c r="Z153" s="217">
        <v>0</v>
      </c>
      <c r="AA153" s="217">
        <v>0</v>
      </c>
      <c r="AB153" s="217">
        <v>0</v>
      </c>
      <c r="AC153" s="217">
        <v>0</v>
      </c>
      <c r="AD153" s="217">
        <v>0</v>
      </c>
      <c r="AE153" s="217">
        <v>0</v>
      </c>
      <c r="AF153" s="217">
        <v>0</v>
      </c>
      <c r="AG153" s="217">
        <v>0</v>
      </c>
      <c r="AH153" s="217">
        <v>0.43469999999999998</v>
      </c>
      <c r="AI153" s="217">
        <v>0</v>
      </c>
      <c r="AJ153" s="217">
        <v>2.5284490000000002</v>
      </c>
      <c r="AK153" s="217">
        <v>0</v>
      </c>
      <c r="AL153" s="217">
        <v>0</v>
      </c>
      <c r="AM153" s="217">
        <v>0</v>
      </c>
      <c r="AN153" s="217">
        <v>0</v>
      </c>
      <c r="AO153" s="217">
        <v>0</v>
      </c>
      <c r="AP153" s="217">
        <v>0.28048499999999998</v>
      </c>
      <c r="AQ153" s="217">
        <v>0</v>
      </c>
      <c r="AR153" s="217">
        <v>0</v>
      </c>
      <c r="AS153" s="217">
        <v>0</v>
      </c>
      <c r="AT153" s="217">
        <v>0</v>
      </c>
      <c r="AU153" s="217">
        <v>0</v>
      </c>
      <c r="AV153" s="217">
        <v>0</v>
      </c>
      <c r="AW153" s="217">
        <v>0</v>
      </c>
      <c r="AX153" s="217">
        <v>0</v>
      </c>
      <c r="AY153" s="217">
        <v>0</v>
      </c>
      <c r="AZ153" s="217">
        <v>0</v>
      </c>
      <c r="BA153" s="217">
        <v>0</v>
      </c>
      <c r="BB153" s="217">
        <v>0</v>
      </c>
      <c r="BC153" s="217">
        <v>0</v>
      </c>
      <c r="BD153" s="217">
        <v>0</v>
      </c>
      <c r="BE153" s="217">
        <v>0</v>
      </c>
      <c r="BF153" s="217">
        <v>0</v>
      </c>
      <c r="BG153" s="217">
        <v>0</v>
      </c>
      <c r="BH153" s="217">
        <v>0</v>
      </c>
      <c r="BI153" s="217">
        <v>0</v>
      </c>
      <c r="BJ153" s="217">
        <v>0</v>
      </c>
      <c r="BK153" s="217">
        <v>0</v>
      </c>
      <c r="BL153" s="217">
        <v>0</v>
      </c>
      <c r="BM153" s="217">
        <v>0</v>
      </c>
      <c r="BN153" s="217">
        <v>0</v>
      </c>
      <c r="BO153" s="217">
        <v>0</v>
      </c>
      <c r="BP153" s="217">
        <v>0</v>
      </c>
      <c r="BQ153" s="217">
        <v>0</v>
      </c>
      <c r="BR153" s="217">
        <v>0</v>
      </c>
      <c r="BS153" s="217">
        <v>0.60275599999999996</v>
      </c>
      <c r="BT153" s="217">
        <v>0</v>
      </c>
      <c r="BU153" s="217">
        <v>0.33607199999999998</v>
      </c>
      <c r="BV153" s="217">
        <v>0</v>
      </c>
      <c r="BW153" s="217">
        <v>0</v>
      </c>
      <c r="BX153" s="217">
        <v>0</v>
      </c>
      <c r="BY153" s="217">
        <v>0</v>
      </c>
      <c r="BZ153" s="217">
        <v>0</v>
      </c>
      <c r="CA153" s="217">
        <v>0</v>
      </c>
      <c r="CB153" s="217">
        <v>0</v>
      </c>
      <c r="CC153" s="217">
        <v>0</v>
      </c>
      <c r="CD153" s="217">
        <v>0</v>
      </c>
      <c r="CE153" s="217">
        <v>0</v>
      </c>
      <c r="CF153" s="217">
        <v>0</v>
      </c>
      <c r="CG153" s="217">
        <v>0</v>
      </c>
      <c r="CH153" s="217">
        <v>0</v>
      </c>
      <c r="CI153" s="217">
        <v>4.3536999999999999E-2</v>
      </c>
      <c r="CJ153" s="217">
        <v>0</v>
      </c>
      <c r="CK153" s="217">
        <v>0</v>
      </c>
      <c r="CL153" s="217">
        <v>0</v>
      </c>
      <c r="CM153" s="217">
        <v>0</v>
      </c>
      <c r="CN153" s="217">
        <v>0</v>
      </c>
      <c r="CO153" s="217">
        <v>0</v>
      </c>
      <c r="CP153" s="217">
        <v>0</v>
      </c>
      <c r="CQ153" s="217">
        <v>0</v>
      </c>
      <c r="CR153" s="217">
        <v>0</v>
      </c>
      <c r="CS153" s="217">
        <v>0</v>
      </c>
      <c r="CT153" s="217">
        <v>0</v>
      </c>
      <c r="CU153" s="217">
        <v>0</v>
      </c>
      <c r="CV153" s="217">
        <v>6.2500000000000003E-3</v>
      </c>
    </row>
    <row r="154" spans="1:100" x14ac:dyDescent="0.5">
      <c r="A154" s="222" t="s">
        <v>694</v>
      </c>
      <c r="B154" s="223" t="s">
        <v>731</v>
      </c>
      <c r="C154" s="218">
        <v>3.8515239999999999</v>
      </c>
      <c r="D154" s="218">
        <v>0</v>
      </c>
      <c r="E154" s="218">
        <v>0</v>
      </c>
      <c r="F154" s="218">
        <v>0</v>
      </c>
      <c r="G154" s="218">
        <v>0</v>
      </c>
      <c r="H154" s="218">
        <v>0</v>
      </c>
      <c r="I154" s="218">
        <v>0</v>
      </c>
      <c r="J154" s="218">
        <v>0</v>
      </c>
      <c r="K154" s="218">
        <v>0</v>
      </c>
      <c r="L154" s="218">
        <v>0</v>
      </c>
      <c r="M154" s="218">
        <v>0</v>
      </c>
      <c r="N154" s="218">
        <v>0</v>
      </c>
      <c r="O154" s="218">
        <v>0</v>
      </c>
      <c r="P154" s="218">
        <v>0</v>
      </c>
      <c r="Q154" s="218">
        <v>0</v>
      </c>
      <c r="R154" s="218">
        <v>0</v>
      </c>
      <c r="S154" s="218">
        <v>0</v>
      </c>
      <c r="T154" s="218">
        <v>0</v>
      </c>
      <c r="U154" s="218">
        <v>0</v>
      </c>
      <c r="V154" s="218">
        <v>0</v>
      </c>
      <c r="W154" s="218">
        <v>0</v>
      </c>
      <c r="X154" s="218">
        <v>0</v>
      </c>
      <c r="Y154" s="218">
        <v>0</v>
      </c>
      <c r="Z154" s="218">
        <v>0</v>
      </c>
      <c r="AA154" s="218">
        <v>0</v>
      </c>
      <c r="AB154" s="218">
        <v>0</v>
      </c>
      <c r="AC154" s="218">
        <v>0</v>
      </c>
      <c r="AD154" s="218">
        <v>0</v>
      </c>
      <c r="AE154" s="218">
        <v>0.80446499999999999</v>
      </c>
      <c r="AF154" s="218">
        <v>0</v>
      </c>
      <c r="AG154" s="218">
        <v>0</v>
      </c>
      <c r="AH154" s="218">
        <v>0</v>
      </c>
      <c r="AI154" s="218">
        <v>0</v>
      </c>
      <c r="AJ154" s="218">
        <v>0</v>
      </c>
      <c r="AK154" s="218">
        <v>0</v>
      </c>
      <c r="AL154" s="218">
        <v>0</v>
      </c>
      <c r="AM154" s="218">
        <v>0</v>
      </c>
      <c r="AN154" s="218">
        <v>0</v>
      </c>
      <c r="AO154" s="218">
        <v>0</v>
      </c>
      <c r="AP154" s="218">
        <v>0</v>
      </c>
      <c r="AQ154" s="218">
        <v>0</v>
      </c>
      <c r="AR154" s="218">
        <v>0</v>
      </c>
      <c r="AS154" s="218">
        <v>0</v>
      </c>
      <c r="AT154" s="218">
        <v>0</v>
      </c>
      <c r="AU154" s="218">
        <v>0</v>
      </c>
      <c r="AV154" s="218">
        <v>0</v>
      </c>
      <c r="AW154" s="218">
        <v>0</v>
      </c>
      <c r="AX154" s="218">
        <v>0</v>
      </c>
      <c r="AY154" s="218">
        <v>0</v>
      </c>
      <c r="AZ154" s="218">
        <v>0</v>
      </c>
      <c r="BA154" s="218">
        <v>0</v>
      </c>
      <c r="BB154" s="218">
        <v>0</v>
      </c>
      <c r="BC154" s="218">
        <v>0</v>
      </c>
      <c r="BD154" s="218">
        <v>0</v>
      </c>
      <c r="BE154" s="218">
        <v>0</v>
      </c>
      <c r="BF154" s="218">
        <v>0</v>
      </c>
      <c r="BG154" s="218">
        <v>0</v>
      </c>
      <c r="BH154" s="218">
        <v>0</v>
      </c>
      <c r="BI154" s="218">
        <v>0</v>
      </c>
      <c r="BJ154" s="218">
        <v>0</v>
      </c>
      <c r="BK154" s="218">
        <v>0</v>
      </c>
      <c r="BL154" s="218">
        <v>0</v>
      </c>
      <c r="BM154" s="218">
        <v>0</v>
      </c>
      <c r="BN154" s="218">
        <v>0</v>
      </c>
      <c r="BO154" s="218">
        <v>0</v>
      </c>
      <c r="BP154" s="218">
        <v>0</v>
      </c>
      <c r="BQ154" s="218">
        <v>0</v>
      </c>
      <c r="BR154" s="218">
        <v>0</v>
      </c>
      <c r="BS154" s="218">
        <v>0</v>
      </c>
      <c r="BT154" s="218">
        <v>0</v>
      </c>
      <c r="BU154" s="218">
        <v>0</v>
      </c>
      <c r="BV154" s="218">
        <v>0</v>
      </c>
      <c r="BW154" s="218">
        <v>0</v>
      </c>
      <c r="BX154" s="218">
        <v>6.9692000000000004E-2</v>
      </c>
      <c r="BY154" s="218">
        <v>0</v>
      </c>
      <c r="BZ154" s="218">
        <v>0</v>
      </c>
      <c r="CA154" s="218">
        <v>0</v>
      </c>
      <c r="CB154" s="218">
        <v>0</v>
      </c>
      <c r="CC154" s="218">
        <v>0</v>
      </c>
      <c r="CD154" s="218">
        <v>0</v>
      </c>
      <c r="CE154" s="218">
        <v>0</v>
      </c>
      <c r="CF154" s="218">
        <v>0.32704499999999997</v>
      </c>
      <c r="CG154" s="218">
        <v>0</v>
      </c>
      <c r="CH154" s="218">
        <v>7.9096E-2</v>
      </c>
      <c r="CI154" s="218">
        <v>2.53125</v>
      </c>
      <c r="CJ154" s="218">
        <v>0</v>
      </c>
      <c r="CK154" s="218">
        <v>0</v>
      </c>
      <c r="CL154" s="218">
        <v>0</v>
      </c>
      <c r="CM154" s="218">
        <v>0</v>
      </c>
      <c r="CN154" s="218">
        <v>3.3750000000000002E-2</v>
      </c>
      <c r="CO154" s="218">
        <v>0</v>
      </c>
      <c r="CP154" s="218">
        <v>0</v>
      </c>
      <c r="CQ154" s="218">
        <v>0</v>
      </c>
      <c r="CR154" s="218">
        <v>0</v>
      </c>
      <c r="CS154" s="218">
        <v>0</v>
      </c>
      <c r="CT154" s="218">
        <v>0</v>
      </c>
      <c r="CU154" s="218">
        <v>0</v>
      </c>
      <c r="CV154" s="218">
        <v>6.2269999999999999E-3</v>
      </c>
    </row>
    <row r="155" spans="1:100" x14ac:dyDescent="0.5">
      <c r="A155" s="220" t="s">
        <v>664</v>
      </c>
      <c r="B155" s="221" t="s">
        <v>665</v>
      </c>
      <c r="C155" s="217">
        <v>3.839731</v>
      </c>
      <c r="D155" s="217">
        <v>0</v>
      </c>
      <c r="E155" s="217">
        <v>0</v>
      </c>
      <c r="F155" s="217">
        <v>0</v>
      </c>
      <c r="G155" s="217">
        <v>0</v>
      </c>
      <c r="H155" s="217">
        <v>0</v>
      </c>
      <c r="I155" s="217">
        <v>0</v>
      </c>
      <c r="J155" s="217">
        <v>0</v>
      </c>
      <c r="K155" s="217">
        <v>0.20191700000000001</v>
      </c>
      <c r="L155" s="217">
        <v>0</v>
      </c>
      <c r="M155" s="217">
        <v>0</v>
      </c>
      <c r="N155" s="217">
        <v>0</v>
      </c>
      <c r="O155" s="217">
        <v>0</v>
      </c>
      <c r="P155" s="217">
        <v>0</v>
      </c>
      <c r="Q155" s="217">
        <v>0</v>
      </c>
      <c r="R155" s="217">
        <v>0</v>
      </c>
      <c r="S155" s="217">
        <v>0</v>
      </c>
      <c r="T155" s="217">
        <v>0.46263599999999999</v>
      </c>
      <c r="U155" s="217">
        <v>0</v>
      </c>
      <c r="V155" s="217">
        <v>0</v>
      </c>
      <c r="W155" s="217">
        <v>0</v>
      </c>
      <c r="X155" s="217">
        <v>0</v>
      </c>
      <c r="Y155" s="217">
        <v>0</v>
      </c>
      <c r="Z155" s="217">
        <v>0</v>
      </c>
      <c r="AA155" s="217">
        <v>0</v>
      </c>
      <c r="AB155" s="217">
        <v>0.61321400000000004</v>
      </c>
      <c r="AC155" s="217">
        <v>0</v>
      </c>
      <c r="AD155" s="217">
        <v>0</v>
      </c>
      <c r="AE155" s="217">
        <v>0</v>
      </c>
      <c r="AF155" s="217">
        <v>0</v>
      </c>
      <c r="AG155" s="217">
        <v>0</v>
      </c>
      <c r="AH155" s="217">
        <v>0</v>
      </c>
      <c r="AI155" s="217">
        <v>0</v>
      </c>
      <c r="AJ155" s="217">
        <v>0</v>
      </c>
      <c r="AK155" s="217">
        <v>0</v>
      </c>
      <c r="AL155" s="217">
        <v>4.4000000000000002E-4</v>
      </c>
      <c r="AM155" s="217">
        <v>0</v>
      </c>
      <c r="AN155" s="217">
        <v>0</v>
      </c>
      <c r="AO155" s="217">
        <v>0</v>
      </c>
      <c r="AP155" s="217">
        <v>1.74495</v>
      </c>
      <c r="AQ155" s="217">
        <v>0</v>
      </c>
      <c r="AR155" s="217">
        <v>0</v>
      </c>
      <c r="AS155" s="217">
        <v>0</v>
      </c>
      <c r="AT155" s="217">
        <v>0</v>
      </c>
      <c r="AU155" s="217">
        <v>0</v>
      </c>
      <c r="AV155" s="217">
        <v>0</v>
      </c>
      <c r="AW155" s="217">
        <v>0</v>
      </c>
      <c r="AX155" s="217">
        <v>0</v>
      </c>
      <c r="AY155" s="217">
        <v>0</v>
      </c>
      <c r="AZ155" s="217">
        <v>0</v>
      </c>
      <c r="BA155" s="217">
        <v>0</v>
      </c>
      <c r="BB155" s="217">
        <v>0</v>
      </c>
      <c r="BC155" s="217">
        <v>0</v>
      </c>
      <c r="BD155" s="217">
        <v>0</v>
      </c>
      <c r="BE155" s="217">
        <v>0</v>
      </c>
      <c r="BF155" s="217">
        <v>0</v>
      </c>
      <c r="BG155" s="217">
        <v>0</v>
      </c>
      <c r="BH155" s="217">
        <v>0</v>
      </c>
      <c r="BI155" s="217">
        <v>0</v>
      </c>
      <c r="BJ155" s="217">
        <v>0</v>
      </c>
      <c r="BK155" s="217">
        <v>0</v>
      </c>
      <c r="BL155" s="217">
        <v>0</v>
      </c>
      <c r="BM155" s="217">
        <v>0</v>
      </c>
      <c r="BN155" s="217">
        <v>0</v>
      </c>
      <c r="BO155" s="217">
        <v>0</v>
      </c>
      <c r="BP155" s="217">
        <v>0</v>
      </c>
      <c r="BQ155" s="217">
        <v>0</v>
      </c>
      <c r="BR155" s="217">
        <v>0</v>
      </c>
      <c r="BS155" s="217">
        <v>0</v>
      </c>
      <c r="BT155" s="217">
        <v>0</v>
      </c>
      <c r="BU155" s="217">
        <v>7.1257000000000001E-2</v>
      </c>
      <c r="BV155" s="217">
        <v>0</v>
      </c>
      <c r="BW155" s="217">
        <v>0</v>
      </c>
      <c r="BX155" s="217">
        <v>9.6150000000000003E-3</v>
      </c>
      <c r="BY155" s="217">
        <v>0</v>
      </c>
      <c r="BZ155" s="217">
        <v>0</v>
      </c>
      <c r="CA155" s="217">
        <v>0</v>
      </c>
      <c r="CB155" s="217">
        <v>0</v>
      </c>
      <c r="CC155" s="217">
        <v>0</v>
      </c>
      <c r="CD155" s="217">
        <v>0</v>
      </c>
      <c r="CE155" s="217">
        <v>0</v>
      </c>
      <c r="CF155" s="217">
        <v>9.511E-2</v>
      </c>
      <c r="CG155" s="217">
        <v>0</v>
      </c>
      <c r="CH155" s="217">
        <v>7.9004000000000005E-2</v>
      </c>
      <c r="CI155" s="217">
        <v>0</v>
      </c>
      <c r="CJ155" s="217">
        <v>0.44806099999999999</v>
      </c>
      <c r="CK155" s="217">
        <v>0</v>
      </c>
      <c r="CL155" s="217">
        <v>0</v>
      </c>
      <c r="CM155" s="217">
        <v>0</v>
      </c>
      <c r="CN155" s="217">
        <v>9.6878000000000006E-2</v>
      </c>
      <c r="CO155" s="217">
        <v>0</v>
      </c>
      <c r="CP155" s="217">
        <v>0</v>
      </c>
      <c r="CQ155" s="217">
        <v>0</v>
      </c>
      <c r="CR155" s="217">
        <v>0</v>
      </c>
      <c r="CS155" s="217">
        <v>0</v>
      </c>
      <c r="CT155" s="217">
        <v>0</v>
      </c>
      <c r="CU155" s="217">
        <v>0</v>
      </c>
      <c r="CV155" s="217">
        <v>1.6650000000000002E-2</v>
      </c>
    </row>
    <row r="156" spans="1:100" x14ac:dyDescent="0.5">
      <c r="A156" s="222" t="s">
        <v>700</v>
      </c>
      <c r="B156" s="223" t="s">
        <v>737</v>
      </c>
      <c r="C156" s="218">
        <v>3.5235110000000001</v>
      </c>
      <c r="D156" s="218">
        <v>0</v>
      </c>
      <c r="E156" s="218">
        <v>2.16</v>
      </c>
      <c r="F156" s="218">
        <v>0</v>
      </c>
      <c r="G156" s="218">
        <v>0</v>
      </c>
      <c r="H156" s="218">
        <v>0</v>
      </c>
      <c r="I156" s="218">
        <v>0</v>
      </c>
      <c r="J156" s="218">
        <v>0</v>
      </c>
      <c r="K156" s="218">
        <v>3.5223999999999998E-2</v>
      </c>
      <c r="L156" s="218">
        <v>0</v>
      </c>
      <c r="M156" s="218">
        <v>0</v>
      </c>
      <c r="N156" s="218">
        <v>2.929E-2</v>
      </c>
      <c r="O156" s="218">
        <v>3.8000000000000002E-4</v>
      </c>
      <c r="P156" s="218">
        <v>0</v>
      </c>
      <c r="Q156" s="218">
        <v>0</v>
      </c>
      <c r="R156" s="218">
        <v>0</v>
      </c>
      <c r="S156" s="218">
        <v>0</v>
      </c>
      <c r="T156" s="218">
        <v>0</v>
      </c>
      <c r="U156" s="218">
        <v>0</v>
      </c>
      <c r="V156" s="218">
        <v>0</v>
      </c>
      <c r="W156" s="218">
        <v>0</v>
      </c>
      <c r="X156" s="218">
        <v>0</v>
      </c>
      <c r="Y156" s="218">
        <v>0.28515000000000001</v>
      </c>
      <c r="Z156" s="218">
        <v>0</v>
      </c>
      <c r="AA156" s="218">
        <v>0</v>
      </c>
      <c r="AB156" s="218">
        <v>0</v>
      </c>
      <c r="AC156" s="218">
        <v>0</v>
      </c>
      <c r="AD156" s="218">
        <v>0</v>
      </c>
      <c r="AE156" s="218">
        <v>0</v>
      </c>
      <c r="AF156" s="218">
        <v>0</v>
      </c>
      <c r="AG156" s="218">
        <v>0</v>
      </c>
      <c r="AH156" s="218">
        <v>0</v>
      </c>
      <c r="AI156" s="218">
        <v>6.4604999999999996E-2</v>
      </c>
      <c r="AJ156" s="218">
        <v>0</v>
      </c>
      <c r="AK156" s="218">
        <v>0.46825</v>
      </c>
      <c r="AL156" s="218">
        <v>0</v>
      </c>
      <c r="AM156" s="218">
        <v>0</v>
      </c>
      <c r="AN156" s="218">
        <v>0</v>
      </c>
      <c r="AO156" s="218">
        <v>0</v>
      </c>
      <c r="AP156" s="218">
        <v>0.01</v>
      </c>
      <c r="AQ156" s="218">
        <v>0</v>
      </c>
      <c r="AR156" s="218">
        <v>0</v>
      </c>
      <c r="AS156" s="218">
        <v>0</v>
      </c>
      <c r="AT156" s="218">
        <v>0</v>
      </c>
      <c r="AU156" s="218">
        <v>7.5450000000000003E-2</v>
      </c>
      <c r="AV156" s="218">
        <v>0</v>
      </c>
      <c r="AW156" s="218">
        <v>0</v>
      </c>
      <c r="AX156" s="218">
        <v>0</v>
      </c>
      <c r="AY156" s="218">
        <v>0</v>
      </c>
      <c r="AZ156" s="218">
        <v>0</v>
      </c>
      <c r="BA156" s="218">
        <v>0</v>
      </c>
      <c r="BB156" s="218">
        <v>0</v>
      </c>
      <c r="BC156" s="218">
        <v>0</v>
      </c>
      <c r="BD156" s="218">
        <v>0</v>
      </c>
      <c r="BE156" s="218">
        <v>1.1062000000000001E-2</v>
      </c>
      <c r="BF156" s="218">
        <v>3.16E-3</v>
      </c>
      <c r="BG156" s="218">
        <v>9.4698000000000004E-2</v>
      </c>
      <c r="BH156" s="218">
        <v>2.0000000000000001E-4</v>
      </c>
      <c r="BI156" s="218">
        <v>0</v>
      </c>
      <c r="BJ156" s="218">
        <v>0</v>
      </c>
      <c r="BK156" s="218">
        <v>0</v>
      </c>
      <c r="BL156" s="218">
        <v>8.5129999999999997E-3</v>
      </c>
      <c r="BM156" s="218">
        <v>7.4920000000000004E-3</v>
      </c>
      <c r="BN156" s="218">
        <v>0</v>
      </c>
      <c r="BO156" s="218">
        <v>3.7599999999999998E-4</v>
      </c>
      <c r="BP156" s="218">
        <v>0</v>
      </c>
      <c r="BQ156" s="218">
        <v>0</v>
      </c>
      <c r="BR156" s="218">
        <v>0</v>
      </c>
      <c r="BS156" s="218">
        <v>8.5220000000000001E-3</v>
      </c>
      <c r="BT156" s="218">
        <v>2.1600000000000001E-2</v>
      </c>
      <c r="BU156" s="218">
        <v>8.2459999999999999E-3</v>
      </c>
      <c r="BV156" s="218">
        <v>0</v>
      </c>
      <c r="BW156" s="218">
        <v>3.6152999999999998E-2</v>
      </c>
      <c r="BX156" s="218">
        <v>2.0646000000000001E-2</v>
      </c>
      <c r="BY156" s="218">
        <v>0</v>
      </c>
      <c r="BZ156" s="218">
        <v>0</v>
      </c>
      <c r="CA156" s="218">
        <v>0</v>
      </c>
      <c r="CB156" s="218">
        <v>0</v>
      </c>
      <c r="CC156" s="218">
        <v>0</v>
      </c>
      <c r="CD156" s="218">
        <v>0</v>
      </c>
      <c r="CE156" s="218">
        <v>0</v>
      </c>
      <c r="CF156" s="218">
        <v>0</v>
      </c>
      <c r="CG156" s="218">
        <v>0</v>
      </c>
      <c r="CH156" s="218">
        <v>0</v>
      </c>
      <c r="CI156" s="218">
        <v>2.5000000000000001E-3</v>
      </c>
      <c r="CJ156" s="218">
        <v>0</v>
      </c>
      <c r="CK156" s="218">
        <v>7.3999999999999996E-2</v>
      </c>
      <c r="CL156" s="218">
        <v>0</v>
      </c>
      <c r="CM156" s="218">
        <v>0</v>
      </c>
      <c r="CN156" s="218">
        <v>0</v>
      </c>
      <c r="CO156" s="218">
        <v>0</v>
      </c>
      <c r="CP156" s="218">
        <v>0</v>
      </c>
      <c r="CQ156" s="218">
        <v>0</v>
      </c>
      <c r="CR156" s="218">
        <v>9.2999999999999992E-3</v>
      </c>
      <c r="CS156" s="218">
        <v>0</v>
      </c>
      <c r="CT156" s="218">
        <v>2.5500000000000002E-4</v>
      </c>
      <c r="CU156" s="218">
        <v>0</v>
      </c>
      <c r="CV156" s="218">
        <v>8.8438000000000003E-2</v>
      </c>
    </row>
    <row r="157" spans="1:100" x14ac:dyDescent="0.5">
      <c r="A157" s="220" t="s">
        <v>631</v>
      </c>
      <c r="B157" s="221" t="s">
        <v>632</v>
      </c>
      <c r="C157" s="217">
        <v>3.376789</v>
      </c>
      <c r="D157" s="217">
        <v>0</v>
      </c>
      <c r="E157" s="217">
        <v>0</v>
      </c>
      <c r="F157" s="217">
        <v>0</v>
      </c>
      <c r="G157" s="217">
        <v>0</v>
      </c>
      <c r="H157" s="217">
        <v>0</v>
      </c>
      <c r="I157" s="217">
        <v>0</v>
      </c>
      <c r="J157" s="217">
        <v>0</v>
      </c>
      <c r="K157" s="217">
        <v>0</v>
      </c>
      <c r="L157" s="217">
        <v>0</v>
      </c>
      <c r="M157" s="217">
        <v>0</v>
      </c>
      <c r="N157" s="217">
        <v>0</v>
      </c>
      <c r="O157" s="217">
        <v>0</v>
      </c>
      <c r="P157" s="217">
        <v>0</v>
      </c>
      <c r="Q157" s="217">
        <v>0</v>
      </c>
      <c r="R157" s="217">
        <v>0</v>
      </c>
      <c r="S157" s="217">
        <v>0</v>
      </c>
      <c r="T157" s="217">
        <v>0</v>
      </c>
      <c r="U157" s="217">
        <v>0</v>
      </c>
      <c r="V157" s="217">
        <v>0</v>
      </c>
      <c r="W157" s="217">
        <v>0</v>
      </c>
      <c r="X157" s="217">
        <v>0</v>
      </c>
      <c r="Y157" s="217">
        <v>0</v>
      </c>
      <c r="Z157" s="217">
        <v>0</v>
      </c>
      <c r="AA157" s="217">
        <v>0</v>
      </c>
      <c r="AB157" s="217">
        <v>0</v>
      </c>
      <c r="AC157" s="217">
        <v>0</v>
      </c>
      <c r="AD157" s="217">
        <v>0</v>
      </c>
      <c r="AE157" s="217">
        <v>0</v>
      </c>
      <c r="AF157" s="217">
        <v>0</v>
      </c>
      <c r="AG157" s="217">
        <v>0</v>
      </c>
      <c r="AH157" s="217">
        <v>0</v>
      </c>
      <c r="AI157" s="217">
        <v>0</v>
      </c>
      <c r="AJ157" s="217">
        <v>0</v>
      </c>
      <c r="AK157" s="217">
        <v>0</v>
      </c>
      <c r="AL157" s="217">
        <v>0</v>
      </c>
      <c r="AM157" s="217">
        <v>0</v>
      </c>
      <c r="AN157" s="217">
        <v>0</v>
      </c>
      <c r="AO157" s="217">
        <v>0</v>
      </c>
      <c r="AP157" s="217">
        <v>0</v>
      </c>
      <c r="AQ157" s="217">
        <v>0</v>
      </c>
      <c r="AR157" s="217">
        <v>0</v>
      </c>
      <c r="AS157" s="217">
        <v>0</v>
      </c>
      <c r="AT157" s="217">
        <v>0</v>
      </c>
      <c r="AU157" s="217">
        <v>0</v>
      </c>
      <c r="AV157" s="217">
        <v>0</v>
      </c>
      <c r="AW157" s="217">
        <v>0</v>
      </c>
      <c r="AX157" s="217">
        <v>0</v>
      </c>
      <c r="AY157" s="217">
        <v>0</v>
      </c>
      <c r="AZ157" s="217">
        <v>0</v>
      </c>
      <c r="BA157" s="217">
        <v>0</v>
      </c>
      <c r="BB157" s="217">
        <v>0</v>
      </c>
      <c r="BC157" s="217">
        <v>0</v>
      </c>
      <c r="BD157" s="217">
        <v>0</v>
      </c>
      <c r="BE157" s="217">
        <v>0</v>
      </c>
      <c r="BF157" s="217">
        <v>0</v>
      </c>
      <c r="BG157" s="217">
        <v>0</v>
      </c>
      <c r="BH157" s="217">
        <v>0</v>
      </c>
      <c r="BI157" s="217">
        <v>0</v>
      </c>
      <c r="BJ157" s="217">
        <v>0</v>
      </c>
      <c r="BK157" s="217">
        <v>0</v>
      </c>
      <c r="BL157" s="217">
        <v>0</v>
      </c>
      <c r="BM157" s="217">
        <v>0</v>
      </c>
      <c r="BN157" s="217">
        <v>0</v>
      </c>
      <c r="BO157" s="217">
        <v>0</v>
      </c>
      <c r="BP157" s="217">
        <v>0</v>
      </c>
      <c r="BQ157" s="217">
        <v>0</v>
      </c>
      <c r="BR157" s="217">
        <v>0</v>
      </c>
      <c r="BS157" s="217">
        <v>0</v>
      </c>
      <c r="BT157" s="217">
        <v>0</v>
      </c>
      <c r="BU157" s="217">
        <v>0</v>
      </c>
      <c r="BV157" s="217">
        <v>0</v>
      </c>
      <c r="BW157" s="217">
        <v>0</v>
      </c>
      <c r="BX157" s="217">
        <v>0</v>
      </c>
      <c r="BY157" s="217">
        <v>0</v>
      </c>
      <c r="BZ157" s="217">
        <v>0</v>
      </c>
      <c r="CA157" s="217">
        <v>0</v>
      </c>
      <c r="CB157" s="217">
        <v>0</v>
      </c>
      <c r="CC157" s="217">
        <v>0</v>
      </c>
      <c r="CD157" s="217">
        <v>0</v>
      </c>
      <c r="CE157" s="217">
        <v>0</v>
      </c>
      <c r="CF157" s="217">
        <v>0</v>
      </c>
      <c r="CG157" s="217">
        <v>0</v>
      </c>
      <c r="CH157" s="217">
        <v>3.0531380000000001</v>
      </c>
      <c r="CI157" s="217">
        <v>0</v>
      </c>
      <c r="CJ157" s="217">
        <v>0</v>
      </c>
      <c r="CK157" s="217">
        <v>0</v>
      </c>
      <c r="CL157" s="217">
        <v>0</v>
      </c>
      <c r="CM157" s="217">
        <v>0</v>
      </c>
      <c r="CN157" s="217">
        <v>0.323652</v>
      </c>
      <c r="CO157" s="217">
        <v>0</v>
      </c>
      <c r="CP157" s="217">
        <v>0</v>
      </c>
      <c r="CQ157" s="217">
        <v>0</v>
      </c>
      <c r="CR157" s="217">
        <v>0</v>
      </c>
      <c r="CS157" s="217">
        <v>0</v>
      </c>
      <c r="CT157" s="217">
        <v>0</v>
      </c>
      <c r="CU157" s="217">
        <v>0</v>
      </c>
      <c r="CV157" s="217">
        <v>0</v>
      </c>
    </row>
    <row r="158" spans="1:100" x14ac:dyDescent="0.5">
      <c r="A158" s="222" t="s">
        <v>642</v>
      </c>
      <c r="B158" s="223" t="s">
        <v>648</v>
      </c>
      <c r="C158" s="218">
        <v>3.3482270000000001</v>
      </c>
      <c r="D158" s="218">
        <v>2.0600000000000002E-3</v>
      </c>
      <c r="E158" s="218">
        <v>0</v>
      </c>
      <c r="F158" s="218">
        <v>0</v>
      </c>
      <c r="G158" s="218">
        <v>0</v>
      </c>
      <c r="H158" s="218">
        <v>0</v>
      </c>
      <c r="I158" s="218">
        <v>0</v>
      </c>
      <c r="J158" s="218">
        <v>0</v>
      </c>
      <c r="K158" s="218">
        <v>0</v>
      </c>
      <c r="L158" s="218">
        <v>0</v>
      </c>
      <c r="M158" s="218">
        <v>0</v>
      </c>
      <c r="N158" s="218">
        <v>0</v>
      </c>
      <c r="O158" s="218">
        <v>0</v>
      </c>
      <c r="P158" s="218">
        <v>0</v>
      </c>
      <c r="Q158" s="218">
        <v>0</v>
      </c>
      <c r="R158" s="218">
        <v>0</v>
      </c>
      <c r="S158" s="218">
        <v>0</v>
      </c>
      <c r="T158" s="218">
        <v>2.8860000000000001E-3</v>
      </c>
      <c r="U158" s="218">
        <v>0</v>
      </c>
      <c r="V158" s="218">
        <v>0</v>
      </c>
      <c r="W158" s="218">
        <v>0</v>
      </c>
      <c r="X158" s="218">
        <v>0</v>
      </c>
      <c r="Y158" s="218">
        <v>0</v>
      </c>
      <c r="Z158" s="218">
        <v>0</v>
      </c>
      <c r="AA158" s="218">
        <v>0</v>
      </c>
      <c r="AB158" s="218">
        <v>0</v>
      </c>
      <c r="AC158" s="218">
        <v>0</v>
      </c>
      <c r="AD158" s="218">
        <v>0</v>
      </c>
      <c r="AE158" s="218">
        <v>0</v>
      </c>
      <c r="AF158" s="218">
        <v>0</v>
      </c>
      <c r="AG158" s="218">
        <v>0</v>
      </c>
      <c r="AH158" s="218">
        <v>0</v>
      </c>
      <c r="AI158" s="218">
        <v>0</v>
      </c>
      <c r="AJ158" s="218">
        <v>0</v>
      </c>
      <c r="AK158" s="218">
        <v>0</v>
      </c>
      <c r="AL158" s="218">
        <v>0</v>
      </c>
      <c r="AM158" s="218">
        <v>0</v>
      </c>
      <c r="AN158" s="218">
        <v>0</v>
      </c>
      <c r="AO158" s="218">
        <v>0</v>
      </c>
      <c r="AP158" s="218">
        <v>2.0555110000000001</v>
      </c>
      <c r="AQ158" s="218">
        <v>0</v>
      </c>
      <c r="AR158" s="218">
        <v>0</v>
      </c>
      <c r="AS158" s="218">
        <v>0</v>
      </c>
      <c r="AT158" s="218">
        <v>0</v>
      </c>
      <c r="AU158" s="218">
        <v>0</v>
      </c>
      <c r="AV158" s="218">
        <v>0</v>
      </c>
      <c r="AW158" s="218">
        <v>0</v>
      </c>
      <c r="AX158" s="218">
        <v>0</v>
      </c>
      <c r="AY158" s="218">
        <v>0.46518700000000002</v>
      </c>
      <c r="AZ158" s="218">
        <v>0</v>
      </c>
      <c r="BA158" s="218">
        <v>0</v>
      </c>
      <c r="BB158" s="218">
        <v>0</v>
      </c>
      <c r="BC158" s="218">
        <v>0</v>
      </c>
      <c r="BD158" s="218">
        <v>0</v>
      </c>
      <c r="BE158" s="218">
        <v>0</v>
      </c>
      <c r="BF158" s="218">
        <v>0</v>
      </c>
      <c r="BG158" s="218">
        <v>0</v>
      </c>
      <c r="BH158" s="218">
        <v>0</v>
      </c>
      <c r="BI158" s="218">
        <v>0</v>
      </c>
      <c r="BJ158" s="218">
        <v>0</v>
      </c>
      <c r="BK158" s="218">
        <v>0</v>
      </c>
      <c r="BL158" s="218">
        <v>0</v>
      </c>
      <c r="BM158" s="218">
        <v>0</v>
      </c>
      <c r="BN158" s="218">
        <v>0</v>
      </c>
      <c r="BO158" s="218">
        <v>0</v>
      </c>
      <c r="BP158" s="218">
        <v>0</v>
      </c>
      <c r="BQ158" s="218">
        <v>0</v>
      </c>
      <c r="BR158" s="218">
        <v>0</v>
      </c>
      <c r="BS158" s="218">
        <v>0.38879999999999998</v>
      </c>
      <c r="BT158" s="218">
        <v>0</v>
      </c>
      <c r="BU158" s="218">
        <v>0</v>
      </c>
      <c r="BV158" s="218">
        <v>0</v>
      </c>
      <c r="BW158" s="218">
        <v>0</v>
      </c>
      <c r="BX158" s="218">
        <v>0</v>
      </c>
      <c r="BY158" s="218">
        <v>0</v>
      </c>
      <c r="BZ158" s="218">
        <v>0</v>
      </c>
      <c r="CA158" s="218">
        <v>0</v>
      </c>
      <c r="CB158" s="218">
        <v>0</v>
      </c>
      <c r="CC158" s="218">
        <v>0</v>
      </c>
      <c r="CD158" s="218">
        <v>0</v>
      </c>
      <c r="CE158" s="218">
        <v>0</v>
      </c>
      <c r="CF158" s="218">
        <v>0</v>
      </c>
      <c r="CG158" s="218">
        <v>0</v>
      </c>
      <c r="CH158" s="218">
        <v>0</v>
      </c>
      <c r="CI158" s="218">
        <v>2.5125999999999999E-2</v>
      </c>
      <c r="CJ158" s="218">
        <v>0</v>
      </c>
      <c r="CK158" s="218">
        <v>0</v>
      </c>
      <c r="CL158" s="218">
        <v>0.39791799999999999</v>
      </c>
      <c r="CM158" s="218">
        <v>0</v>
      </c>
      <c r="CN158" s="218">
        <v>0</v>
      </c>
      <c r="CO158" s="218">
        <v>0</v>
      </c>
      <c r="CP158" s="218">
        <v>0</v>
      </c>
      <c r="CQ158" s="218">
        <v>0</v>
      </c>
      <c r="CR158" s="218">
        <v>0</v>
      </c>
      <c r="CS158" s="218">
        <v>0</v>
      </c>
      <c r="CT158" s="218">
        <v>0</v>
      </c>
      <c r="CU158" s="218">
        <v>0</v>
      </c>
      <c r="CV158" s="218">
        <v>1.0737999999999999E-2</v>
      </c>
    </row>
    <row r="159" spans="1:100" x14ac:dyDescent="0.5">
      <c r="A159" s="220" t="s">
        <v>666</v>
      </c>
      <c r="B159" s="221" t="s">
        <v>667</v>
      </c>
      <c r="C159" s="217">
        <v>3.30626</v>
      </c>
      <c r="D159" s="217">
        <v>0</v>
      </c>
      <c r="E159" s="217">
        <v>0</v>
      </c>
      <c r="F159" s="217">
        <v>0</v>
      </c>
      <c r="G159" s="217">
        <v>0</v>
      </c>
      <c r="H159" s="217">
        <v>0</v>
      </c>
      <c r="I159" s="217">
        <v>0</v>
      </c>
      <c r="J159" s="217">
        <v>0</v>
      </c>
      <c r="K159" s="217">
        <v>0</v>
      </c>
      <c r="L159" s="217">
        <v>0</v>
      </c>
      <c r="M159" s="217">
        <v>0</v>
      </c>
      <c r="N159" s="217">
        <v>0</v>
      </c>
      <c r="O159" s="217">
        <v>0</v>
      </c>
      <c r="P159" s="217">
        <v>0</v>
      </c>
      <c r="Q159" s="217">
        <v>0</v>
      </c>
      <c r="R159" s="217">
        <v>0</v>
      </c>
      <c r="S159" s="217">
        <v>0</v>
      </c>
      <c r="T159" s="217">
        <v>0.35475000000000001</v>
      </c>
      <c r="U159" s="217">
        <v>0</v>
      </c>
      <c r="V159" s="217">
        <v>0</v>
      </c>
      <c r="W159" s="217">
        <v>0</v>
      </c>
      <c r="X159" s="217">
        <v>0</v>
      </c>
      <c r="Y159" s="217">
        <v>0</v>
      </c>
      <c r="Z159" s="217">
        <v>0</v>
      </c>
      <c r="AA159" s="217">
        <v>0</v>
      </c>
      <c r="AB159" s="217">
        <v>0</v>
      </c>
      <c r="AC159" s="217">
        <v>0</v>
      </c>
      <c r="AD159" s="217">
        <v>0</v>
      </c>
      <c r="AE159" s="217">
        <v>0</v>
      </c>
      <c r="AF159" s="217">
        <v>0</v>
      </c>
      <c r="AG159" s="217">
        <v>0</v>
      </c>
      <c r="AH159" s="217">
        <v>0</v>
      </c>
      <c r="AI159" s="217">
        <v>0</v>
      </c>
      <c r="AJ159" s="217">
        <v>0</v>
      </c>
      <c r="AK159" s="217">
        <v>0</v>
      </c>
      <c r="AL159" s="217">
        <v>0</v>
      </c>
      <c r="AM159" s="217">
        <v>0</v>
      </c>
      <c r="AN159" s="217">
        <v>0</v>
      </c>
      <c r="AO159" s="217">
        <v>0</v>
      </c>
      <c r="AP159" s="217">
        <v>2.884925</v>
      </c>
      <c r="AQ159" s="217">
        <v>0</v>
      </c>
      <c r="AR159" s="217">
        <v>0</v>
      </c>
      <c r="AS159" s="217">
        <v>0</v>
      </c>
      <c r="AT159" s="217">
        <v>0</v>
      </c>
      <c r="AU159" s="217">
        <v>0</v>
      </c>
      <c r="AV159" s="217">
        <v>0</v>
      </c>
      <c r="AW159" s="217">
        <v>0</v>
      </c>
      <c r="AX159" s="217">
        <v>0</v>
      </c>
      <c r="AY159" s="217">
        <v>0</v>
      </c>
      <c r="AZ159" s="217">
        <v>0</v>
      </c>
      <c r="BA159" s="217">
        <v>0</v>
      </c>
      <c r="BB159" s="217">
        <v>0</v>
      </c>
      <c r="BC159" s="217">
        <v>0</v>
      </c>
      <c r="BD159" s="217">
        <v>0</v>
      </c>
      <c r="BE159" s="217">
        <v>0</v>
      </c>
      <c r="BF159" s="217">
        <v>0</v>
      </c>
      <c r="BG159" s="217">
        <v>0</v>
      </c>
      <c r="BH159" s="217">
        <v>0</v>
      </c>
      <c r="BI159" s="217">
        <v>0</v>
      </c>
      <c r="BJ159" s="217">
        <v>0</v>
      </c>
      <c r="BK159" s="217">
        <v>0</v>
      </c>
      <c r="BL159" s="217">
        <v>0</v>
      </c>
      <c r="BM159" s="217">
        <v>0</v>
      </c>
      <c r="BN159" s="217">
        <v>0</v>
      </c>
      <c r="BO159" s="217">
        <v>0</v>
      </c>
      <c r="BP159" s="217">
        <v>0</v>
      </c>
      <c r="BQ159" s="217">
        <v>0</v>
      </c>
      <c r="BR159" s="217">
        <v>0</v>
      </c>
      <c r="BS159" s="217">
        <v>0</v>
      </c>
      <c r="BT159" s="217">
        <v>0</v>
      </c>
      <c r="BU159" s="217">
        <v>6.6585000000000005E-2</v>
      </c>
      <c r="BV159" s="217">
        <v>0</v>
      </c>
      <c r="BW159" s="217">
        <v>0</v>
      </c>
      <c r="BX159" s="217">
        <v>0</v>
      </c>
      <c r="BY159" s="217">
        <v>0</v>
      </c>
      <c r="BZ159" s="217">
        <v>0</v>
      </c>
      <c r="CA159" s="217">
        <v>0</v>
      </c>
      <c r="CB159" s="217">
        <v>0</v>
      </c>
      <c r="CC159" s="217">
        <v>0</v>
      </c>
      <c r="CD159" s="217">
        <v>0</v>
      </c>
      <c r="CE159" s="217">
        <v>0</v>
      </c>
      <c r="CF159" s="217">
        <v>0</v>
      </c>
      <c r="CG159" s="217">
        <v>0</v>
      </c>
      <c r="CH159" s="217">
        <v>0</v>
      </c>
      <c r="CI159" s="217">
        <v>0</v>
      </c>
      <c r="CJ159" s="217">
        <v>0</v>
      </c>
      <c r="CK159" s="217">
        <v>0</v>
      </c>
      <c r="CL159" s="217">
        <v>0</v>
      </c>
      <c r="CM159" s="217">
        <v>0</v>
      </c>
      <c r="CN159" s="217">
        <v>0</v>
      </c>
      <c r="CO159" s="217">
        <v>0</v>
      </c>
      <c r="CP159" s="217">
        <v>0</v>
      </c>
      <c r="CQ159" s="217">
        <v>0</v>
      </c>
      <c r="CR159" s="217">
        <v>0</v>
      </c>
      <c r="CS159" s="217">
        <v>0</v>
      </c>
      <c r="CT159" s="217">
        <v>0</v>
      </c>
      <c r="CU159" s="217">
        <v>0</v>
      </c>
      <c r="CV159" s="217">
        <v>0</v>
      </c>
    </row>
    <row r="160" spans="1:100" x14ac:dyDescent="0.5">
      <c r="A160" s="222" t="s">
        <v>192</v>
      </c>
      <c r="B160" s="223" t="s">
        <v>427</v>
      </c>
      <c r="C160" s="218">
        <v>2.9552670000000001</v>
      </c>
      <c r="D160" s="218">
        <v>0</v>
      </c>
      <c r="E160" s="218">
        <v>0</v>
      </c>
      <c r="F160" s="218">
        <v>0.36547200000000002</v>
      </c>
      <c r="G160" s="218">
        <v>0</v>
      </c>
      <c r="H160" s="218">
        <v>0</v>
      </c>
      <c r="I160" s="218">
        <v>0</v>
      </c>
      <c r="J160" s="218">
        <v>0</v>
      </c>
      <c r="K160" s="218">
        <v>0</v>
      </c>
      <c r="L160" s="218">
        <v>0</v>
      </c>
      <c r="M160" s="218">
        <v>0</v>
      </c>
      <c r="N160" s="218">
        <v>0</v>
      </c>
      <c r="O160" s="218">
        <v>0</v>
      </c>
      <c r="P160" s="218">
        <v>0</v>
      </c>
      <c r="Q160" s="218">
        <v>0</v>
      </c>
      <c r="R160" s="218">
        <v>0</v>
      </c>
      <c r="S160" s="218">
        <v>0</v>
      </c>
      <c r="T160" s="218">
        <v>0</v>
      </c>
      <c r="U160" s="218">
        <v>0</v>
      </c>
      <c r="V160" s="218">
        <v>0</v>
      </c>
      <c r="W160" s="218">
        <v>0</v>
      </c>
      <c r="X160" s="218">
        <v>0</v>
      </c>
      <c r="Y160" s="218">
        <v>0</v>
      </c>
      <c r="Z160" s="218">
        <v>0</v>
      </c>
      <c r="AA160" s="218">
        <v>0</v>
      </c>
      <c r="AB160" s="218">
        <v>0</v>
      </c>
      <c r="AC160" s="218">
        <v>0</v>
      </c>
      <c r="AD160" s="218">
        <v>0</v>
      </c>
      <c r="AE160" s="218">
        <v>0</v>
      </c>
      <c r="AF160" s="218">
        <v>0</v>
      </c>
      <c r="AG160" s="218">
        <v>0</v>
      </c>
      <c r="AH160" s="218">
        <v>0</v>
      </c>
      <c r="AI160" s="218">
        <v>0</v>
      </c>
      <c r="AJ160" s="218">
        <v>9.1059999999999995E-3</v>
      </c>
      <c r="AK160" s="218">
        <v>0</v>
      </c>
      <c r="AL160" s="218">
        <v>0</v>
      </c>
      <c r="AM160" s="218">
        <v>0</v>
      </c>
      <c r="AN160" s="218">
        <v>0</v>
      </c>
      <c r="AO160" s="218">
        <v>0</v>
      </c>
      <c r="AP160" s="218">
        <v>0</v>
      </c>
      <c r="AQ160" s="218">
        <v>0</v>
      </c>
      <c r="AR160" s="218">
        <v>0</v>
      </c>
      <c r="AS160" s="218">
        <v>0</v>
      </c>
      <c r="AT160" s="218">
        <v>0</v>
      </c>
      <c r="AU160" s="218">
        <v>0</v>
      </c>
      <c r="AV160" s="218">
        <v>0</v>
      </c>
      <c r="AW160" s="218">
        <v>0</v>
      </c>
      <c r="AX160" s="218">
        <v>0</v>
      </c>
      <c r="AY160" s="218">
        <v>0</v>
      </c>
      <c r="AZ160" s="218">
        <v>0</v>
      </c>
      <c r="BA160" s="218">
        <v>0</v>
      </c>
      <c r="BB160" s="218">
        <v>0</v>
      </c>
      <c r="BC160" s="218">
        <v>0</v>
      </c>
      <c r="BD160" s="218">
        <v>0</v>
      </c>
      <c r="BE160" s="218">
        <v>0</v>
      </c>
      <c r="BF160" s="218">
        <v>0</v>
      </c>
      <c r="BG160" s="218">
        <v>0</v>
      </c>
      <c r="BH160" s="218">
        <v>0</v>
      </c>
      <c r="BI160" s="218">
        <v>0</v>
      </c>
      <c r="BJ160" s="218">
        <v>0</v>
      </c>
      <c r="BK160" s="218">
        <v>0</v>
      </c>
      <c r="BL160" s="218">
        <v>0</v>
      </c>
      <c r="BM160" s="218">
        <v>0</v>
      </c>
      <c r="BN160" s="218">
        <v>0</v>
      </c>
      <c r="BO160" s="218">
        <v>0</v>
      </c>
      <c r="BP160" s="218">
        <v>0</v>
      </c>
      <c r="BQ160" s="218">
        <v>0</v>
      </c>
      <c r="BR160" s="218">
        <v>0</v>
      </c>
      <c r="BS160" s="218">
        <v>0</v>
      </c>
      <c r="BT160" s="218">
        <v>0</v>
      </c>
      <c r="BU160" s="218">
        <v>0</v>
      </c>
      <c r="BV160" s="218">
        <v>0</v>
      </c>
      <c r="BW160" s="218">
        <v>0</v>
      </c>
      <c r="BX160" s="218">
        <v>0</v>
      </c>
      <c r="BY160" s="218">
        <v>0</v>
      </c>
      <c r="BZ160" s="218">
        <v>0</v>
      </c>
      <c r="CA160" s="218">
        <v>0</v>
      </c>
      <c r="CB160" s="218">
        <v>0</v>
      </c>
      <c r="CC160" s="218">
        <v>0</v>
      </c>
      <c r="CD160" s="218">
        <v>0</v>
      </c>
      <c r="CE160" s="218">
        <v>0</v>
      </c>
      <c r="CF160" s="218">
        <v>0</v>
      </c>
      <c r="CG160" s="218">
        <v>0</v>
      </c>
      <c r="CH160" s="218">
        <v>0</v>
      </c>
      <c r="CI160" s="218">
        <v>0.65667299999999995</v>
      </c>
      <c r="CJ160" s="218">
        <v>0</v>
      </c>
      <c r="CK160" s="218">
        <v>0.46800000000000003</v>
      </c>
      <c r="CL160" s="218">
        <v>7.8930000000000007E-3</v>
      </c>
      <c r="CM160" s="218">
        <v>0</v>
      </c>
      <c r="CN160" s="218">
        <v>1.444984</v>
      </c>
      <c r="CO160" s="218">
        <v>0</v>
      </c>
      <c r="CP160" s="218">
        <v>0</v>
      </c>
      <c r="CQ160" s="218">
        <v>0</v>
      </c>
      <c r="CR160" s="218">
        <v>0</v>
      </c>
      <c r="CS160" s="218">
        <v>0</v>
      </c>
      <c r="CT160" s="218">
        <v>0</v>
      </c>
      <c r="CU160" s="218">
        <v>0</v>
      </c>
      <c r="CV160" s="218">
        <v>3.1389999999999999E-3</v>
      </c>
    </row>
    <row r="161" spans="1:100" x14ac:dyDescent="0.5">
      <c r="A161" s="220" t="s">
        <v>703</v>
      </c>
      <c r="B161" s="221" t="s">
        <v>740</v>
      </c>
      <c r="C161" s="217">
        <v>2.894549</v>
      </c>
      <c r="D161" s="217">
        <v>0</v>
      </c>
      <c r="E161" s="217">
        <v>0</v>
      </c>
      <c r="F161" s="217">
        <v>0</v>
      </c>
      <c r="G161" s="217">
        <v>0</v>
      </c>
      <c r="H161" s="217">
        <v>0</v>
      </c>
      <c r="I161" s="217">
        <v>0</v>
      </c>
      <c r="J161" s="217">
        <v>3.6340000000000001E-3</v>
      </c>
      <c r="K161" s="217">
        <v>6.8876000000000007E-2</v>
      </c>
      <c r="L161" s="217">
        <v>5.9049999999999997E-3</v>
      </c>
      <c r="M161" s="217">
        <v>2.5000000000000001E-2</v>
      </c>
      <c r="N161" s="217">
        <v>2.929E-2</v>
      </c>
      <c r="O161" s="217">
        <v>0</v>
      </c>
      <c r="P161" s="217">
        <v>4.1999999999999997E-3</v>
      </c>
      <c r="Q161" s="217">
        <v>0</v>
      </c>
      <c r="R161" s="217">
        <v>0</v>
      </c>
      <c r="S161" s="217">
        <v>0</v>
      </c>
      <c r="T161" s="217">
        <v>0</v>
      </c>
      <c r="U161" s="217">
        <v>0</v>
      </c>
      <c r="V161" s="217">
        <v>0</v>
      </c>
      <c r="W161" s="217">
        <v>0</v>
      </c>
      <c r="X161" s="217">
        <v>7.0000000000000001E-3</v>
      </c>
      <c r="Y161" s="217">
        <v>0</v>
      </c>
      <c r="Z161" s="217">
        <v>0</v>
      </c>
      <c r="AA161" s="217">
        <v>0</v>
      </c>
      <c r="AB161" s="217">
        <v>0</v>
      </c>
      <c r="AC161" s="217">
        <v>0</v>
      </c>
      <c r="AD161" s="217">
        <v>0.39176800000000001</v>
      </c>
      <c r="AE161" s="217">
        <v>0</v>
      </c>
      <c r="AF161" s="217">
        <v>0</v>
      </c>
      <c r="AG161" s="217">
        <v>0</v>
      </c>
      <c r="AH161" s="217">
        <v>0</v>
      </c>
      <c r="AI161" s="217">
        <v>0</v>
      </c>
      <c r="AJ161" s="217">
        <v>4.7E-2</v>
      </c>
      <c r="AK161" s="217">
        <v>0</v>
      </c>
      <c r="AL161" s="217">
        <v>0</v>
      </c>
      <c r="AM161" s="217">
        <v>0</v>
      </c>
      <c r="AN161" s="217">
        <v>0</v>
      </c>
      <c r="AO161" s="217">
        <v>0</v>
      </c>
      <c r="AP161" s="217">
        <v>1.180402</v>
      </c>
      <c r="AQ161" s="217">
        <v>0</v>
      </c>
      <c r="AR161" s="217">
        <v>0</v>
      </c>
      <c r="AS161" s="217">
        <v>0</v>
      </c>
      <c r="AT161" s="217">
        <v>0</v>
      </c>
      <c r="AU161" s="217">
        <v>0</v>
      </c>
      <c r="AV161" s="217">
        <v>0</v>
      </c>
      <c r="AW161" s="217">
        <v>0</v>
      </c>
      <c r="AX161" s="217">
        <v>0</v>
      </c>
      <c r="AY161" s="217">
        <v>0</v>
      </c>
      <c r="AZ161" s="217">
        <v>1.6868000000000001E-2</v>
      </c>
      <c r="BA161" s="217">
        <v>0</v>
      </c>
      <c r="BB161" s="217">
        <v>0</v>
      </c>
      <c r="BC161" s="217">
        <v>0</v>
      </c>
      <c r="BD161" s="217">
        <v>0</v>
      </c>
      <c r="BE161" s="217">
        <v>0</v>
      </c>
      <c r="BF161" s="217">
        <v>0</v>
      </c>
      <c r="BG161" s="217">
        <v>0</v>
      </c>
      <c r="BH161" s="217">
        <v>4.7280000000000004E-3</v>
      </c>
      <c r="BI161" s="217">
        <v>0</v>
      </c>
      <c r="BJ161" s="217">
        <v>0</v>
      </c>
      <c r="BK161" s="217">
        <v>0</v>
      </c>
      <c r="BL161" s="217">
        <v>8.7050000000000002E-2</v>
      </c>
      <c r="BM161" s="217">
        <v>3.2049999999999999E-3</v>
      </c>
      <c r="BN161" s="217">
        <v>1.1809999999999999E-2</v>
      </c>
      <c r="BO161" s="217">
        <v>1.24E-2</v>
      </c>
      <c r="BP161" s="217">
        <v>0</v>
      </c>
      <c r="BQ161" s="217">
        <v>0</v>
      </c>
      <c r="BR161" s="217">
        <v>0</v>
      </c>
      <c r="BS161" s="217">
        <v>0</v>
      </c>
      <c r="BT161" s="217">
        <v>0</v>
      </c>
      <c r="BU161" s="217">
        <v>0</v>
      </c>
      <c r="BV161" s="217">
        <v>0</v>
      </c>
      <c r="BW161" s="217">
        <v>0</v>
      </c>
      <c r="BX161" s="217">
        <v>0</v>
      </c>
      <c r="BY161" s="217">
        <v>0</v>
      </c>
      <c r="BZ161" s="217">
        <v>0</v>
      </c>
      <c r="CA161" s="217">
        <v>0</v>
      </c>
      <c r="CB161" s="217">
        <v>0</v>
      </c>
      <c r="CC161" s="217">
        <v>0</v>
      </c>
      <c r="CD161" s="217">
        <v>6.1450000000000003E-3</v>
      </c>
      <c r="CE161" s="217">
        <v>0</v>
      </c>
      <c r="CF161" s="217">
        <v>0</v>
      </c>
      <c r="CG161" s="217">
        <v>0</v>
      </c>
      <c r="CH161" s="217">
        <v>0</v>
      </c>
      <c r="CI161" s="217">
        <v>0</v>
      </c>
      <c r="CJ161" s="217">
        <v>0</v>
      </c>
      <c r="CK161" s="217">
        <v>0.87990000000000002</v>
      </c>
      <c r="CL161" s="217">
        <v>0</v>
      </c>
      <c r="CM161" s="217">
        <v>0</v>
      </c>
      <c r="CN161" s="217">
        <v>1.7461000000000001E-2</v>
      </c>
      <c r="CO161" s="217">
        <v>0</v>
      </c>
      <c r="CP161" s="217">
        <v>0</v>
      </c>
      <c r="CQ161" s="217">
        <v>0</v>
      </c>
      <c r="CR161" s="217">
        <v>5.0000000000000001E-4</v>
      </c>
      <c r="CS161" s="217">
        <v>0</v>
      </c>
      <c r="CT161" s="217">
        <v>0</v>
      </c>
      <c r="CU161" s="217">
        <v>0</v>
      </c>
      <c r="CV161" s="217">
        <v>9.1407000000000002E-2</v>
      </c>
    </row>
    <row r="162" spans="1:100" x14ac:dyDescent="0.5">
      <c r="A162" s="222" t="s">
        <v>683</v>
      </c>
      <c r="B162" s="223" t="s">
        <v>720</v>
      </c>
      <c r="C162" s="218">
        <v>2.8808479999999999</v>
      </c>
      <c r="D162" s="218">
        <v>0</v>
      </c>
      <c r="E162" s="218">
        <v>0</v>
      </c>
      <c r="F162" s="218">
        <v>0</v>
      </c>
      <c r="G162" s="218">
        <v>0</v>
      </c>
      <c r="H162" s="218">
        <v>0</v>
      </c>
      <c r="I162" s="218">
        <v>0</v>
      </c>
      <c r="J162" s="218">
        <v>0</v>
      </c>
      <c r="K162" s="218">
        <v>0.66249800000000003</v>
      </c>
      <c r="L162" s="218">
        <v>0</v>
      </c>
      <c r="M162" s="218">
        <v>0</v>
      </c>
      <c r="N162" s="218">
        <v>0</v>
      </c>
      <c r="O162" s="218">
        <v>0</v>
      </c>
      <c r="P162" s="218">
        <v>0</v>
      </c>
      <c r="Q162" s="218">
        <v>0</v>
      </c>
      <c r="R162" s="218">
        <v>0</v>
      </c>
      <c r="S162" s="218">
        <v>0</v>
      </c>
      <c r="T162" s="218">
        <v>0</v>
      </c>
      <c r="U162" s="218">
        <v>0</v>
      </c>
      <c r="V162" s="218">
        <v>0.196496</v>
      </c>
      <c r="W162" s="218">
        <v>0</v>
      </c>
      <c r="X162" s="218">
        <v>0</v>
      </c>
      <c r="Y162" s="218">
        <v>0</v>
      </c>
      <c r="Z162" s="218">
        <v>0</v>
      </c>
      <c r="AA162" s="218">
        <v>0</v>
      </c>
      <c r="AB162" s="218">
        <v>0</v>
      </c>
      <c r="AC162" s="218">
        <v>0</v>
      </c>
      <c r="AD162" s="218">
        <v>0</v>
      </c>
      <c r="AE162" s="218">
        <v>0</v>
      </c>
      <c r="AF162" s="218">
        <v>0</v>
      </c>
      <c r="AG162" s="218">
        <v>0</v>
      </c>
      <c r="AH162" s="218">
        <v>0</v>
      </c>
      <c r="AI162" s="218">
        <v>0</v>
      </c>
      <c r="AJ162" s="218">
        <v>0</v>
      </c>
      <c r="AK162" s="218">
        <v>0</v>
      </c>
      <c r="AL162" s="218">
        <v>0</v>
      </c>
      <c r="AM162" s="218">
        <v>0</v>
      </c>
      <c r="AN162" s="218">
        <v>0</v>
      </c>
      <c r="AO162" s="218">
        <v>0</v>
      </c>
      <c r="AP162" s="218">
        <v>1.5894779999999999</v>
      </c>
      <c r="AQ162" s="218">
        <v>0</v>
      </c>
      <c r="AR162" s="218">
        <v>0</v>
      </c>
      <c r="AS162" s="218">
        <v>0</v>
      </c>
      <c r="AT162" s="218">
        <v>0</v>
      </c>
      <c r="AU162" s="218">
        <v>0</v>
      </c>
      <c r="AV162" s="218">
        <v>0</v>
      </c>
      <c r="AW162" s="218">
        <v>0</v>
      </c>
      <c r="AX162" s="218">
        <v>0</v>
      </c>
      <c r="AY162" s="218">
        <v>0</v>
      </c>
      <c r="AZ162" s="218">
        <v>0</v>
      </c>
      <c r="BA162" s="218">
        <v>0</v>
      </c>
      <c r="BB162" s="218">
        <v>0</v>
      </c>
      <c r="BC162" s="218">
        <v>0</v>
      </c>
      <c r="BD162" s="218">
        <v>0</v>
      </c>
      <c r="BE162" s="218">
        <v>0</v>
      </c>
      <c r="BF162" s="218">
        <v>0</v>
      </c>
      <c r="BG162" s="218">
        <v>0</v>
      </c>
      <c r="BH162" s="218">
        <v>0</v>
      </c>
      <c r="BI162" s="218">
        <v>0</v>
      </c>
      <c r="BJ162" s="218">
        <v>0</v>
      </c>
      <c r="BK162" s="218">
        <v>0</v>
      </c>
      <c r="BL162" s="218">
        <v>0</v>
      </c>
      <c r="BM162" s="218">
        <v>0</v>
      </c>
      <c r="BN162" s="218">
        <v>0</v>
      </c>
      <c r="BO162" s="218">
        <v>0</v>
      </c>
      <c r="BP162" s="218">
        <v>0</v>
      </c>
      <c r="BQ162" s="218">
        <v>0</v>
      </c>
      <c r="BR162" s="218">
        <v>0</v>
      </c>
      <c r="BS162" s="218">
        <v>0</v>
      </c>
      <c r="BT162" s="218">
        <v>0</v>
      </c>
      <c r="BU162" s="218">
        <v>0</v>
      </c>
      <c r="BV162" s="218">
        <v>0</v>
      </c>
      <c r="BW162" s="218">
        <v>0</v>
      </c>
      <c r="BX162" s="218">
        <v>0</v>
      </c>
      <c r="BY162" s="218">
        <v>0</v>
      </c>
      <c r="BZ162" s="218">
        <v>0</v>
      </c>
      <c r="CA162" s="218">
        <v>0</v>
      </c>
      <c r="CB162" s="218">
        <v>0.17485600000000001</v>
      </c>
      <c r="CC162" s="218">
        <v>0</v>
      </c>
      <c r="CD162" s="218">
        <v>0</v>
      </c>
      <c r="CE162" s="218">
        <v>0</v>
      </c>
      <c r="CF162" s="218">
        <v>0</v>
      </c>
      <c r="CG162" s="218">
        <v>0</v>
      </c>
      <c r="CH162" s="218">
        <v>0.25752000000000003</v>
      </c>
      <c r="CI162" s="218">
        <v>0</v>
      </c>
      <c r="CJ162" s="218">
        <v>0</v>
      </c>
      <c r="CK162" s="218">
        <v>0</v>
      </c>
      <c r="CL162" s="218">
        <v>0</v>
      </c>
      <c r="CM162" s="218">
        <v>0</v>
      </c>
      <c r="CN162" s="218">
        <v>0</v>
      </c>
      <c r="CO162" s="218">
        <v>0</v>
      </c>
      <c r="CP162" s="218">
        <v>0</v>
      </c>
      <c r="CQ162" s="218">
        <v>0</v>
      </c>
      <c r="CR162" s="218">
        <v>0</v>
      </c>
      <c r="CS162" s="218">
        <v>0</v>
      </c>
      <c r="CT162" s="218">
        <v>0</v>
      </c>
      <c r="CU162" s="218">
        <v>0</v>
      </c>
      <c r="CV162" s="218">
        <v>0</v>
      </c>
    </row>
    <row r="163" spans="1:100" x14ac:dyDescent="0.5">
      <c r="A163" s="220" t="s">
        <v>687</v>
      </c>
      <c r="B163" s="221" t="s">
        <v>724</v>
      </c>
      <c r="C163" s="217">
        <v>2.5788389999999999</v>
      </c>
      <c r="D163" s="217">
        <v>0</v>
      </c>
      <c r="E163" s="217">
        <v>0</v>
      </c>
      <c r="F163" s="217">
        <v>0</v>
      </c>
      <c r="G163" s="217">
        <v>0</v>
      </c>
      <c r="H163" s="217">
        <v>0</v>
      </c>
      <c r="I163" s="217">
        <v>0</v>
      </c>
      <c r="J163" s="217">
        <v>0</v>
      </c>
      <c r="K163" s="217">
        <v>0</v>
      </c>
      <c r="L163" s="217">
        <v>0</v>
      </c>
      <c r="M163" s="217">
        <v>0</v>
      </c>
      <c r="N163" s="217">
        <v>0</v>
      </c>
      <c r="O163" s="217">
        <v>0</v>
      </c>
      <c r="P163" s="217">
        <v>0</v>
      </c>
      <c r="Q163" s="217">
        <v>0</v>
      </c>
      <c r="R163" s="217">
        <v>0</v>
      </c>
      <c r="S163" s="217">
        <v>0</v>
      </c>
      <c r="T163" s="217">
        <v>0</v>
      </c>
      <c r="U163" s="217">
        <v>0</v>
      </c>
      <c r="V163" s="217">
        <v>0</v>
      </c>
      <c r="W163" s="217">
        <v>0</v>
      </c>
      <c r="X163" s="217">
        <v>0</v>
      </c>
      <c r="Y163" s="217">
        <v>0</v>
      </c>
      <c r="Z163" s="217">
        <v>0</v>
      </c>
      <c r="AA163" s="217">
        <v>0</v>
      </c>
      <c r="AB163" s="217">
        <v>0</v>
      </c>
      <c r="AC163" s="217">
        <v>0</v>
      </c>
      <c r="AD163" s="217">
        <v>0</v>
      </c>
      <c r="AE163" s="217">
        <v>0</v>
      </c>
      <c r="AF163" s="217">
        <v>0</v>
      </c>
      <c r="AG163" s="217">
        <v>0</v>
      </c>
      <c r="AH163" s="217">
        <v>0</v>
      </c>
      <c r="AI163" s="217">
        <v>0</v>
      </c>
      <c r="AJ163" s="217">
        <v>0</v>
      </c>
      <c r="AK163" s="217">
        <v>0</v>
      </c>
      <c r="AL163" s="217">
        <v>0</v>
      </c>
      <c r="AM163" s="217">
        <v>0</v>
      </c>
      <c r="AN163" s="217">
        <v>0</v>
      </c>
      <c r="AO163" s="217">
        <v>0</v>
      </c>
      <c r="AP163" s="217">
        <v>2.1383070000000002</v>
      </c>
      <c r="AQ163" s="217">
        <v>0</v>
      </c>
      <c r="AR163" s="217">
        <v>0</v>
      </c>
      <c r="AS163" s="217">
        <v>0</v>
      </c>
      <c r="AT163" s="217">
        <v>0</v>
      </c>
      <c r="AU163" s="217">
        <v>0</v>
      </c>
      <c r="AV163" s="217">
        <v>0</v>
      </c>
      <c r="AW163" s="217">
        <v>0</v>
      </c>
      <c r="AX163" s="217">
        <v>0</v>
      </c>
      <c r="AY163" s="217">
        <v>0</v>
      </c>
      <c r="AZ163" s="217">
        <v>0</v>
      </c>
      <c r="BA163" s="217">
        <v>0</v>
      </c>
      <c r="BB163" s="217">
        <v>0</v>
      </c>
      <c r="BC163" s="217">
        <v>0</v>
      </c>
      <c r="BD163" s="217">
        <v>0</v>
      </c>
      <c r="BE163" s="217">
        <v>0</v>
      </c>
      <c r="BF163" s="217">
        <v>0</v>
      </c>
      <c r="BG163" s="217">
        <v>0</v>
      </c>
      <c r="BH163" s="217">
        <v>0</v>
      </c>
      <c r="BI163" s="217">
        <v>0</v>
      </c>
      <c r="BJ163" s="217">
        <v>0</v>
      </c>
      <c r="BK163" s="217">
        <v>0</v>
      </c>
      <c r="BL163" s="217">
        <v>0</v>
      </c>
      <c r="BM163" s="217">
        <v>0</v>
      </c>
      <c r="BN163" s="217">
        <v>0</v>
      </c>
      <c r="BO163" s="217">
        <v>0</v>
      </c>
      <c r="BP163" s="217">
        <v>0</v>
      </c>
      <c r="BQ163" s="217">
        <v>0</v>
      </c>
      <c r="BR163" s="217">
        <v>0</v>
      </c>
      <c r="BS163" s="217">
        <v>0</v>
      </c>
      <c r="BT163" s="217">
        <v>0</v>
      </c>
      <c r="BU163" s="217">
        <v>0</v>
      </c>
      <c r="BV163" s="217">
        <v>0</v>
      </c>
      <c r="BW163" s="217">
        <v>0</v>
      </c>
      <c r="BX163" s="217">
        <v>0</v>
      </c>
      <c r="BY163" s="217">
        <v>0</v>
      </c>
      <c r="BZ163" s="217">
        <v>0</v>
      </c>
      <c r="CA163" s="217">
        <v>0</v>
      </c>
      <c r="CB163" s="217">
        <v>0</v>
      </c>
      <c r="CC163" s="217">
        <v>0</v>
      </c>
      <c r="CD163" s="217">
        <v>0</v>
      </c>
      <c r="CE163" s="217">
        <v>0</v>
      </c>
      <c r="CF163" s="217">
        <v>0</v>
      </c>
      <c r="CG163" s="217">
        <v>0</v>
      </c>
      <c r="CH163" s="217">
        <v>0.44053199999999998</v>
      </c>
      <c r="CI163" s="217">
        <v>0</v>
      </c>
      <c r="CJ163" s="217">
        <v>0</v>
      </c>
      <c r="CK163" s="217">
        <v>0</v>
      </c>
      <c r="CL163" s="217">
        <v>0</v>
      </c>
      <c r="CM163" s="217">
        <v>0</v>
      </c>
      <c r="CN163" s="217">
        <v>0</v>
      </c>
      <c r="CO163" s="217">
        <v>0</v>
      </c>
      <c r="CP163" s="217">
        <v>0</v>
      </c>
      <c r="CQ163" s="217">
        <v>0</v>
      </c>
      <c r="CR163" s="217">
        <v>0</v>
      </c>
      <c r="CS163" s="217">
        <v>0</v>
      </c>
      <c r="CT163" s="217">
        <v>0</v>
      </c>
      <c r="CU163" s="217">
        <v>0</v>
      </c>
      <c r="CV163" s="217">
        <v>0</v>
      </c>
    </row>
    <row r="164" spans="1:100" x14ac:dyDescent="0.5">
      <c r="A164" s="222" t="s">
        <v>692</v>
      </c>
      <c r="B164" s="223" t="s">
        <v>729</v>
      </c>
      <c r="C164" s="218">
        <v>2.36652</v>
      </c>
      <c r="D164" s="218">
        <v>0</v>
      </c>
      <c r="E164" s="218">
        <v>0</v>
      </c>
      <c r="F164" s="218">
        <v>0</v>
      </c>
      <c r="G164" s="218">
        <v>0</v>
      </c>
      <c r="H164" s="218">
        <v>0</v>
      </c>
      <c r="I164" s="218">
        <v>0</v>
      </c>
      <c r="J164" s="218">
        <v>0</v>
      </c>
      <c r="K164" s="218">
        <v>0.56324200000000002</v>
      </c>
      <c r="L164" s="218">
        <v>0</v>
      </c>
      <c r="M164" s="218">
        <v>0</v>
      </c>
      <c r="N164" s="218">
        <v>0.11716</v>
      </c>
      <c r="O164" s="218">
        <v>0</v>
      </c>
      <c r="P164" s="218">
        <v>0</v>
      </c>
      <c r="Q164" s="218">
        <v>0</v>
      </c>
      <c r="R164" s="218">
        <v>0</v>
      </c>
      <c r="S164" s="218">
        <v>0</v>
      </c>
      <c r="T164" s="218">
        <v>0</v>
      </c>
      <c r="U164" s="218">
        <v>0</v>
      </c>
      <c r="V164" s="218">
        <v>0</v>
      </c>
      <c r="W164" s="218">
        <v>0</v>
      </c>
      <c r="X164" s="218">
        <v>0</v>
      </c>
      <c r="Y164" s="218">
        <v>1.3373809999999999</v>
      </c>
      <c r="Z164" s="218">
        <v>0</v>
      </c>
      <c r="AA164" s="218">
        <v>0</v>
      </c>
      <c r="AB164" s="218">
        <v>0</v>
      </c>
      <c r="AC164" s="218">
        <v>0</v>
      </c>
      <c r="AD164" s="218">
        <v>0</v>
      </c>
      <c r="AE164" s="218">
        <v>0</v>
      </c>
      <c r="AF164" s="218">
        <v>0</v>
      </c>
      <c r="AG164" s="218">
        <v>0</v>
      </c>
      <c r="AH164" s="218">
        <v>0</v>
      </c>
      <c r="AI164" s="218">
        <v>0</v>
      </c>
      <c r="AJ164" s="218">
        <v>0</v>
      </c>
      <c r="AK164" s="218">
        <v>0</v>
      </c>
      <c r="AL164" s="218">
        <v>0</v>
      </c>
      <c r="AM164" s="218">
        <v>0</v>
      </c>
      <c r="AN164" s="218">
        <v>0</v>
      </c>
      <c r="AO164" s="218">
        <v>0</v>
      </c>
      <c r="AP164" s="218">
        <v>0</v>
      </c>
      <c r="AQ164" s="218">
        <v>0</v>
      </c>
      <c r="AR164" s="218">
        <v>0</v>
      </c>
      <c r="AS164" s="218">
        <v>0</v>
      </c>
      <c r="AT164" s="218">
        <v>0</v>
      </c>
      <c r="AU164" s="218">
        <v>0</v>
      </c>
      <c r="AV164" s="218">
        <v>0</v>
      </c>
      <c r="AW164" s="218">
        <v>0</v>
      </c>
      <c r="AX164" s="218">
        <v>0</v>
      </c>
      <c r="AY164" s="218">
        <v>0</v>
      </c>
      <c r="AZ164" s="218">
        <v>0</v>
      </c>
      <c r="BA164" s="218">
        <v>0</v>
      </c>
      <c r="BB164" s="218">
        <v>0</v>
      </c>
      <c r="BC164" s="218">
        <v>0</v>
      </c>
      <c r="BD164" s="218">
        <v>0</v>
      </c>
      <c r="BE164" s="218">
        <v>0</v>
      </c>
      <c r="BF164" s="218">
        <v>0</v>
      </c>
      <c r="BG164" s="218">
        <v>0</v>
      </c>
      <c r="BH164" s="218">
        <v>0</v>
      </c>
      <c r="BI164" s="218">
        <v>0</v>
      </c>
      <c r="BJ164" s="218">
        <v>0</v>
      </c>
      <c r="BK164" s="218">
        <v>0</v>
      </c>
      <c r="BL164" s="218">
        <v>0</v>
      </c>
      <c r="BM164" s="218">
        <v>0</v>
      </c>
      <c r="BN164" s="218">
        <v>0</v>
      </c>
      <c r="BO164" s="218">
        <v>0</v>
      </c>
      <c r="BP164" s="218">
        <v>0</v>
      </c>
      <c r="BQ164" s="218">
        <v>0</v>
      </c>
      <c r="BR164" s="218">
        <v>0</v>
      </c>
      <c r="BS164" s="218">
        <v>0</v>
      </c>
      <c r="BT164" s="218">
        <v>0</v>
      </c>
      <c r="BU164" s="218">
        <v>0</v>
      </c>
      <c r="BV164" s="218">
        <v>0</v>
      </c>
      <c r="BW164" s="218">
        <v>0</v>
      </c>
      <c r="BX164" s="218">
        <v>0</v>
      </c>
      <c r="BY164" s="218">
        <v>0</v>
      </c>
      <c r="BZ164" s="218">
        <v>0</v>
      </c>
      <c r="CA164" s="218">
        <v>0</v>
      </c>
      <c r="CB164" s="218">
        <v>0</v>
      </c>
      <c r="CC164" s="218">
        <v>0</v>
      </c>
      <c r="CD164" s="218">
        <v>0</v>
      </c>
      <c r="CE164" s="218">
        <v>0</v>
      </c>
      <c r="CF164" s="218">
        <v>0</v>
      </c>
      <c r="CG164" s="218">
        <v>0</v>
      </c>
      <c r="CH164" s="218">
        <v>0</v>
      </c>
      <c r="CI164" s="218">
        <v>0</v>
      </c>
      <c r="CJ164" s="218">
        <v>0</v>
      </c>
      <c r="CK164" s="218">
        <v>0</v>
      </c>
      <c r="CL164" s="218">
        <v>0</v>
      </c>
      <c r="CM164" s="218">
        <v>0</v>
      </c>
      <c r="CN164" s="218">
        <v>0</v>
      </c>
      <c r="CO164" s="218">
        <v>0.32626699999999997</v>
      </c>
      <c r="CP164" s="218">
        <v>0</v>
      </c>
      <c r="CQ164" s="218">
        <v>0</v>
      </c>
      <c r="CR164" s="218">
        <v>0</v>
      </c>
      <c r="CS164" s="218">
        <v>0</v>
      </c>
      <c r="CT164" s="218">
        <v>0</v>
      </c>
      <c r="CU164" s="218">
        <v>0</v>
      </c>
      <c r="CV164" s="218">
        <v>2.247E-2</v>
      </c>
    </row>
    <row r="165" spans="1:100" x14ac:dyDescent="0.5">
      <c r="A165" s="220" t="s">
        <v>695</v>
      </c>
      <c r="B165" s="221" t="s">
        <v>732</v>
      </c>
      <c r="C165" s="217">
        <v>2.023425</v>
      </c>
      <c r="D165" s="217">
        <v>0</v>
      </c>
      <c r="E165" s="217">
        <v>0</v>
      </c>
      <c r="F165" s="217">
        <v>0</v>
      </c>
      <c r="G165" s="217">
        <v>0</v>
      </c>
      <c r="H165" s="217">
        <v>0</v>
      </c>
      <c r="I165" s="217">
        <v>0</v>
      </c>
      <c r="J165" s="217">
        <v>0</v>
      </c>
      <c r="K165" s="217">
        <v>0</v>
      </c>
      <c r="L165" s="217">
        <v>0</v>
      </c>
      <c r="M165" s="217">
        <v>0</v>
      </c>
      <c r="N165" s="217">
        <v>0</v>
      </c>
      <c r="O165" s="217">
        <v>0</v>
      </c>
      <c r="P165" s="217">
        <v>0</v>
      </c>
      <c r="Q165" s="217">
        <v>0</v>
      </c>
      <c r="R165" s="217">
        <v>0</v>
      </c>
      <c r="S165" s="217">
        <v>0</v>
      </c>
      <c r="T165" s="217">
        <v>0</v>
      </c>
      <c r="U165" s="217">
        <v>0</v>
      </c>
      <c r="V165" s="217">
        <v>0</v>
      </c>
      <c r="W165" s="217">
        <v>0</v>
      </c>
      <c r="X165" s="217">
        <v>0</v>
      </c>
      <c r="Y165" s="217">
        <v>0</v>
      </c>
      <c r="Z165" s="217">
        <v>0</v>
      </c>
      <c r="AA165" s="217">
        <v>0</v>
      </c>
      <c r="AB165" s="217">
        <v>0</v>
      </c>
      <c r="AC165" s="217">
        <v>0</v>
      </c>
      <c r="AD165" s="217">
        <v>0</v>
      </c>
      <c r="AE165" s="217">
        <v>0</v>
      </c>
      <c r="AF165" s="217">
        <v>0</v>
      </c>
      <c r="AG165" s="217">
        <v>0</v>
      </c>
      <c r="AH165" s="217">
        <v>0</v>
      </c>
      <c r="AI165" s="217">
        <v>0</v>
      </c>
      <c r="AJ165" s="217">
        <v>0</v>
      </c>
      <c r="AK165" s="217">
        <v>0</v>
      </c>
      <c r="AL165" s="217">
        <v>0</v>
      </c>
      <c r="AM165" s="217">
        <v>0</v>
      </c>
      <c r="AN165" s="217">
        <v>0</v>
      </c>
      <c r="AO165" s="217">
        <v>0</v>
      </c>
      <c r="AP165" s="217">
        <v>2.023425</v>
      </c>
      <c r="AQ165" s="217">
        <v>0</v>
      </c>
      <c r="AR165" s="217">
        <v>0</v>
      </c>
      <c r="AS165" s="217">
        <v>0</v>
      </c>
      <c r="AT165" s="217">
        <v>0</v>
      </c>
      <c r="AU165" s="217">
        <v>0</v>
      </c>
      <c r="AV165" s="217">
        <v>0</v>
      </c>
      <c r="AW165" s="217">
        <v>0</v>
      </c>
      <c r="AX165" s="217">
        <v>0</v>
      </c>
      <c r="AY165" s="217">
        <v>0</v>
      </c>
      <c r="AZ165" s="217">
        <v>0</v>
      </c>
      <c r="BA165" s="217">
        <v>0</v>
      </c>
      <c r="BB165" s="217">
        <v>0</v>
      </c>
      <c r="BC165" s="217">
        <v>0</v>
      </c>
      <c r="BD165" s="217">
        <v>0</v>
      </c>
      <c r="BE165" s="217">
        <v>0</v>
      </c>
      <c r="BF165" s="217">
        <v>0</v>
      </c>
      <c r="BG165" s="217">
        <v>0</v>
      </c>
      <c r="BH165" s="217">
        <v>0</v>
      </c>
      <c r="BI165" s="217">
        <v>0</v>
      </c>
      <c r="BJ165" s="217">
        <v>0</v>
      </c>
      <c r="BK165" s="217">
        <v>0</v>
      </c>
      <c r="BL165" s="217">
        <v>0</v>
      </c>
      <c r="BM165" s="217">
        <v>0</v>
      </c>
      <c r="BN165" s="217">
        <v>0</v>
      </c>
      <c r="BO165" s="217">
        <v>0</v>
      </c>
      <c r="BP165" s="217">
        <v>0</v>
      </c>
      <c r="BQ165" s="217">
        <v>0</v>
      </c>
      <c r="BR165" s="217">
        <v>0</v>
      </c>
      <c r="BS165" s="217">
        <v>0</v>
      </c>
      <c r="BT165" s="217">
        <v>0</v>
      </c>
      <c r="BU165" s="217">
        <v>0</v>
      </c>
      <c r="BV165" s="217">
        <v>0</v>
      </c>
      <c r="BW165" s="217">
        <v>0</v>
      </c>
      <c r="BX165" s="217">
        <v>0</v>
      </c>
      <c r="BY165" s="217">
        <v>0</v>
      </c>
      <c r="BZ165" s="217">
        <v>0</v>
      </c>
      <c r="CA165" s="217">
        <v>0</v>
      </c>
      <c r="CB165" s="217">
        <v>0</v>
      </c>
      <c r="CC165" s="217">
        <v>0</v>
      </c>
      <c r="CD165" s="217">
        <v>0</v>
      </c>
      <c r="CE165" s="217">
        <v>0</v>
      </c>
      <c r="CF165" s="217">
        <v>0</v>
      </c>
      <c r="CG165" s="217">
        <v>0</v>
      </c>
      <c r="CH165" s="217">
        <v>0</v>
      </c>
      <c r="CI165" s="217">
        <v>0</v>
      </c>
      <c r="CJ165" s="217">
        <v>0</v>
      </c>
      <c r="CK165" s="217">
        <v>0</v>
      </c>
      <c r="CL165" s="217">
        <v>0</v>
      </c>
      <c r="CM165" s="217">
        <v>0</v>
      </c>
      <c r="CN165" s="217">
        <v>0</v>
      </c>
      <c r="CO165" s="217">
        <v>0</v>
      </c>
      <c r="CP165" s="217">
        <v>0</v>
      </c>
      <c r="CQ165" s="217">
        <v>0</v>
      </c>
      <c r="CR165" s="217">
        <v>0</v>
      </c>
      <c r="CS165" s="217">
        <v>0</v>
      </c>
      <c r="CT165" s="217">
        <v>0</v>
      </c>
      <c r="CU165" s="217">
        <v>0</v>
      </c>
      <c r="CV165" s="217">
        <v>0</v>
      </c>
    </row>
    <row r="166" spans="1:100" x14ac:dyDescent="0.5">
      <c r="A166" s="222" t="s">
        <v>699</v>
      </c>
      <c r="B166" s="223" t="s">
        <v>736</v>
      </c>
      <c r="C166" s="218">
        <v>1.994893</v>
      </c>
      <c r="D166" s="218">
        <v>0</v>
      </c>
      <c r="E166" s="218">
        <v>0</v>
      </c>
      <c r="F166" s="218">
        <v>0</v>
      </c>
      <c r="G166" s="218">
        <v>0</v>
      </c>
      <c r="H166" s="218">
        <v>0</v>
      </c>
      <c r="I166" s="218">
        <v>0</v>
      </c>
      <c r="J166" s="218">
        <v>0</v>
      </c>
      <c r="K166" s="218">
        <v>0</v>
      </c>
      <c r="L166" s="218">
        <v>0</v>
      </c>
      <c r="M166" s="218">
        <v>0</v>
      </c>
      <c r="N166" s="218">
        <v>0</v>
      </c>
      <c r="O166" s="218">
        <v>0</v>
      </c>
      <c r="P166" s="218">
        <v>0</v>
      </c>
      <c r="Q166" s="218">
        <v>0</v>
      </c>
      <c r="R166" s="218">
        <v>0</v>
      </c>
      <c r="S166" s="218">
        <v>0</v>
      </c>
      <c r="T166" s="218">
        <v>0</v>
      </c>
      <c r="U166" s="218">
        <v>0</v>
      </c>
      <c r="V166" s="218">
        <v>0</v>
      </c>
      <c r="W166" s="218">
        <v>0.49656</v>
      </c>
      <c r="X166" s="218">
        <v>0</v>
      </c>
      <c r="Y166" s="218">
        <v>0.20474999999999999</v>
      </c>
      <c r="Z166" s="218">
        <v>0</v>
      </c>
      <c r="AA166" s="218">
        <v>0</v>
      </c>
      <c r="AB166" s="218">
        <v>0</v>
      </c>
      <c r="AC166" s="218">
        <v>0</v>
      </c>
      <c r="AD166" s="218">
        <v>0.40469500000000003</v>
      </c>
      <c r="AE166" s="218">
        <v>0.377585</v>
      </c>
      <c r="AF166" s="218">
        <v>0</v>
      </c>
      <c r="AG166" s="218">
        <v>0</v>
      </c>
      <c r="AH166" s="218">
        <v>0</v>
      </c>
      <c r="AI166" s="218">
        <v>0</v>
      </c>
      <c r="AJ166" s="218">
        <v>0</v>
      </c>
      <c r="AK166" s="218">
        <v>0</v>
      </c>
      <c r="AL166" s="218">
        <v>0</v>
      </c>
      <c r="AM166" s="218">
        <v>0</v>
      </c>
      <c r="AN166" s="218">
        <v>0</v>
      </c>
      <c r="AO166" s="218">
        <v>0</v>
      </c>
      <c r="AP166" s="218">
        <v>0</v>
      </c>
      <c r="AQ166" s="218">
        <v>2.3999999999999998E-3</v>
      </c>
      <c r="AR166" s="218">
        <v>0</v>
      </c>
      <c r="AS166" s="218">
        <v>0</v>
      </c>
      <c r="AT166" s="218">
        <v>0</v>
      </c>
      <c r="AU166" s="218">
        <v>0</v>
      </c>
      <c r="AV166" s="218">
        <v>0</v>
      </c>
      <c r="AW166" s="218">
        <v>0</v>
      </c>
      <c r="AX166" s="218">
        <v>0</v>
      </c>
      <c r="AY166" s="218">
        <v>0</v>
      </c>
      <c r="AZ166" s="218">
        <v>0</v>
      </c>
      <c r="BA166" s="218">
        <v>0</v>
      </c>
      <c r="BB166" s="218">
        <v>0</v>
      </c>
      <c r="BC166" s="218">
        <v>0</v>
      </c>
      <c r="BD166" s="218">
        <v>0</v>
      </c>
      <c r="BE166" s="218">
        <v>0</v>
      </c>
      <c r="BF166" s="218">
        <v>0</v>
      </c>
      <c r="BG166" s="218">
        <v>0</v>
      </c>
      <c r="BH166" s="218">
        <v>0</v>
      </c>
      <c r="BI166" s="218">
        <v>0</v>
      </c>
      <c r="BJ166" s="218">
        <v>0</v>
      </c>
      <c r="BK166" s="218">
        <v>0</v>
      </c>
      <c r="BL166" s="218">
        <v>0</v>
      </c>
      <c r="BM166" s="218">
        <v>0</v>
      </c>
      <c r="BN166" s="218">
        <v>0</v>
      </c>
      <c r="BO166" s="218">
        <v>0</v>
      </c>
      <c r="BP166" s="218">
        <v>0</v>
      </c>
      <c r="BQ166" s="218">
        <v>0</v>
      </c>
      <c r="BR166" s="218">
        <v>0</v>
      </c>
      <c r="BS166" s="218">
        <v>0</v>
      </c>
      <c r="BT166" s="218">
        <v>0</v>
      </c>
      <c r="BU166" s="218">
        <v>9.1587000000000002E-2</v>
      </c>
      <c r="BV166" s="218">
        <v>0</v>
      </c>
      <c r="BW166" s="218">
        <v>0</v>
      </c>
      <c r="BX166" s="218">
        <v>0</v>
      </c>
      <c r="BY166" s="218">
        <v>0</v>
      </c>
      <c r="BZ166" s="218">
        <v>0</v>
      </c>
      <c r="CA166" s="218">
        <v>0</v>
      </c>
      <c r="CB166" s="218">
        <v>0</v>
      </c>
      <c r="CC166" s="218">
        <v>0</v>
      </c>
      <c r="CD166" s="218">
        <v>0</v>
      </c>
      <c r="CE166" s="218">
        <v>0</v>
      </c>
      <c r="CF166" s="218">
        <v>1.6459000000000001E-2</v>
      </c>
      <c r="CG166" s="218">
        <v>0</v>
      </c>
      <c r="CH166" s="218">
        <v>0</v>
      </c>
      <c r="CI166" s="218">
        <v>0.21435699999999999</v>
      </c>
      <c r="CJ166" s="218">
        <v>0</v>
      </c>
      <c r="CK166" s="218">
        <v>0.16</v>
      </c>
      <c r="CL166" s="218">
        <v>0</v>
      </c>
      <c r="CM166" s="218">
        <v>0</v>
      </c>
      <c r="CN166" s="218">
        <v>0</v>
      </c>
      <c r="CO166" s="218">
        <v>0</v>
      </c>
      <c r="CP166" s="218">
        <v>0</v>
      </c>
      <c r="CQ166" s="218">
        <v>0</v>
      </c>
      <c r="CR166" s="218">
        <v>2.1000000000000001E-2</v>
      </c>
      <c r="CS166" s="218">
        <v>0</v>
      </c>
      <c r="CT166" s="218">
        <v>0</v>
      </c>
      <c r="CU166" s="218">
        <v>0</v>
      </c>
      <c r="CV166" s="218">
        <v>5.4999999999999997E-3</v>
      </c>
    </row>
    <row r="167" spans="1:100" x14ac:dyDescent="0.5">
      <c r="A167" s="220" t="s">
        <v>89</v>
      </c>
      <c r="B167" s="221" t="s">
        <v>365</v>
      </c>
      <c r="C167" s="217">
        <v>1.9912780000000001</v>
      </c>
      <c r="D167" s="217">
        <v>3.0409999999999999E-3</v>
      </c>
      <c r="E167" s="217">
        <v>0</v>
      </c>
      <c r="F167" s="217">
        <v>0</v>
      </c>
      <c r="G167" s="217">
        <v>0</v>
      </c>
      <c r="H167" s="217">
        <v>0</v>
      </c>
      <c r="I167" s="217">
        <v>0</v>
      </c>
      <c r="J167" s="217">
        <v>0</v>
      </c>
      <c r="K167" s="217">
        <v>0</v>
      </c>
      <c r="L167" s="217">
        <v>0</v>
      </c>
      <c r="M167" s="217">
        <v>0</v>
      </c>
      <c r="N167" s="217">
        <v>0</v>
      </c>
      <c r="O167" s="217">
        <v>0.328461</v>
      </c>
      <c r="P167" s="217">
        <v>0</v>
      </c>
      <c r="Q167" s="217">
        <v>0</v>
      </c>
      <c r="R167" s="217">
        <v>0</v>
      </c>
      <c r="S167" s="217">
        <v>0</v>
      </c>
      <c r="T167" s="217">
        <v>0</v>
      </c>
      <c r="U167" s="217">
        <v>0</v>
      </c>
      <c r="V167" s="217">
        <v>0</v>
      </c>
      <c r="W167" s="217">
        <v>0</v>
      </c>
      <c r="X167" s="217">
        <v>0</v>
      </c>
      <c r="Y167" s="217">
        <v>0</v>
      </c>
      <c r="Z167" s="217">
        <v>0</v>
      </c>
      <c r="AA167" s="217">
        <v>0</v>
      </c>
      <c r="AB167" s="217">
        <v>0</v>
      </c>
      <c r="AC167" s="217">
        <v>0</v>
      </c>
      <c r="AD167" s="217">
        <v>0</v>
      </c>
      <c r="AE167" s="217">
        <v>0</v>
      </c>
      <c r="AF167" s="217">
        <v>0</v>
      </c>
      <c r="AG167" s="217">
        <v>0</v>
      </c>
      <c r="AH167" s="217">
        <v>0</v>
      </c>
      <c r="AI167" s="217">
        <v>3.5478000000000003E-2</v>
      </c>
      <c r="AJ167" s="217">
        <v>0</v>
      </c>
      <c r="AK167" s="217">
        <v>0</v>
      </c>
      <c r="AL167" s="217">
        <v>0</v>
      </c>
      <c r="AM167" s="217">
        <v>0</v>
      </c>
      <c r="AN167" s="217">
        <v>0</v>
      </c>
      <c r="AO167" s="217">
        <v>0</v>
      </c>
      <c r="AP167" s="217">
        <v>0.81396599999999997</v>
      </c>
      <c r="AQ167" s="217">
        <v>0</v>
      </c>
      <c r="AR167" s="217">
        <v>0</v>
      </c>
      <c r="AS167" s="217">
        <v>0</v>
      </c>
      <c r="AT167" s="217">
        <v>0</v>
      </c>
      <c r="AU167" s="217">
        <v>0</v>
      </c>
      <c r="AV167" s="217">
        <v>0</v>
      </c>
      <c r="AW167" s="217">
        <v>0</v>
      </c>
      <c r="AX167" s="217">
        <v>0</v>
      </c>
      <c r="AY167" s="217">
        <v>0</v>
      </c>
      <c r="AZ167" s="217">
        <v>0</v>
      </c>
      <c r="BA167" s="217">
        <v>0</v>
      </c>
      <c r="BB167" s="217">
        <v>0</v>
      </c>
      <c r="BC167" s="217">
        <v>0</v>
      </c>
      <c r="BD167" s="217">
        <v>0</v>
      </c>
      <c r="BE167" s="217">
        <v>0</v>
      </c>
      <c r="BF167" s="217">
        <v>0</v>
      </c>
      <c r="BG167" s="217">
        <v>0</v>
      </c>
      <c r="BH167" s="217">
        <v>1.557E-3</v>
      </c>
      <c r="BI167" s="217">
        <v>0</v>
      </c>
      <c r="BJ167" s="217">
        <v>0</v>
      </c>
      <c r="BK167" s="217">
        <v>9.6080000000000002E-3</v>
      </c>
      <c r="BL167" s="217">
        <v>0</v>
      </c>
      <c r="BM167" s="217">
        <v>0</v>
      </c>
      <c r="BN167" s="217">
        <v>0</v>
      </c>
      <c r="BO167" s="217">
        <v>0</v>
      </c>
      <c r="BP167" s="217">
        <v>0</v>
      </c>
      <c r="BQ167" s="217">
        <v>0</v>
      </c>
      <c r="BR167" s="217">
        <v>0</v>
      </c>
      <c r="BS167" s="217">
        <v>0</v>
      </c>
      <c r="BT167" s="217">
        <v>0</v>
      </c>
      <c r="BU167" s="217">
        <v>0</v>
      </c>
      <c r="BV167" s="217">
        <v>0</v>
      </c>
      <c r="BW167" s="217">
        <v>0</v>
      </c>
      <c r="BX167" s="217">
        <v>0</v>
      </c>
      <c r="BY167" s="217">
        <v>0</v>
      </c>
      <c r="BZ167" s="217">
        <v>0</v>
      </c>
      <c r="CA167" s="217">
        <v>0</v>
      </c>
      <c r="CB167" s="217">
        <v>0</v>
      </c>
      <c r="CC167" s="217">
        <v>0</v>
      </c>
      <c r="CD167" s="217">
        <v>0</v>
      </c>
      <c r="CE167" s="217">
        <v>0</v>
      </c>
      <c r="CF167" s="217">
        <v>0</v>
      </c>
      <c r="CG167" s="217">
        <v>0</v>
      </c>
      <c r="CH167" s="217">
        <v>0.72259600000000002</v>
      </c>
      <c r="CI167" s="217">
        <v>0</v>
      </c>
      <c r="CJ167" s="217">
        <v>0</v>
      </c>
      <c r="CK167" s="217">
        <v>0</v>
      </c>
      <c r="CL167" s="217">
        <v>0</v>
      </c>
      <c r="CM167" s="217">
        <v>0</v>
      </c>
      <c r="CN167" s="217">
        <v>0</v>
      </c>
      <c r="CO167" s="217">
        <v>0</v>
      </c>
      <c r="CP167" s="217">
        <v>0</v>
      </c>
      <c r="CQ167" s="217">
        <v>5.7029999999999997E-3</v>
      </c>
      <c r="CR167" s="217">
        <v>0</v>
      </c>
      <c r="CS167" s="217">
        <v>0</v>
      </c>
      <c r="CT167" s="217">
        <v>0</v>
      </c>
      <c r="CU167" s="217">
        <v>0</v>
      </c>
      <c r="CV167" s="217">
        <v>7.0866999999999999E-2</v>
      </c>
    </row>
    <row r="168" spans="1:100" x14ac:dyDescent="0.5">
      <c r="A168" s="222" t="s">
        <v>698</v>
      </c>
      <c r="B168" s="223" t="s">
        <v>735</v>
      </c>
      <c r="C168" s="218">
        <v>1.359391</v>
      </c>
      <c r="D168" s="218">
        <v>0</v>
      </c>
      <c r="E168" s="218">
        <v>0</v>
      </c>
      <c r="F168" s="218">
        <v>0</v>
      </c>
      <c r="G168" s="218">
        <v>0</v>
      </c>
      <c r="H168" s="218">
        <v>0</v>
      </c>
      <c r="I168" s="218">
        <v>0</v>
      </c>
      <c r="J168" s="218">
        <v>0</v>
      </c>
      <c r="K168" s="218">
        <v>0</v>
      </c>
      <c r="L168" s="218">
        <v>0</v>
      </c>
      <c r="M168" s="218">
        <v>0</v>
      </c>
      <c r="N168" s="218">
        <v>0</v>
      </c>
      <c r="O168" s="218">
        <v>0</v>
      </c>
      <c r="P168" s="218">
        <v>0</v>
      </c>
      <c r="Q168" s="218">
        <v>0</v>
      </c>
      <c r="R168" s="218">
        <v>0</v>
      </c>
      <c r="S168" s="218">
        <v>0</v>
      </c>
      <c r="T168" s="218">
        <v>0</v>
      </c>
      <c r="U168" s="218">
        <v>0</v>
      </c>
      <c r="V168" s="218">
        <v>0</v>
      </c>
      <c r="W168" s="218">
        <v>0</v>
      </c>
      <c r="X168" s="218">
        <v>0</v>
      </c>
      <c r="Y168" s="218">
        <v>0</v>
      </c>
      <c r="Z168" s="218">
        <v>0</v>
      </c>
      <c r="AA168" s="218">
        <v>0</v>
      </c>
      <c r="AB168" s="218">
        <v>0</v>
      </c>
      <c r="AC168" s="218">
        <v>0</v>
      </c>
      <c r="AD168" s="218">
        <v>1.359391</v>
      </c>
      <c r="AE168" s="218">
        <v>0</v>
      </c>
      <c r="AF168" s="218">
        <v>0</v>
      </c>
      <c r="AG168" s="218">
        <v>0</v>
      </c>
      <c r="AH168" s="218">
        <v>0</v>
      </c>
      <c r="AI168" s="218">
        <v>0</v>
      </c>
      <c r="AJ168" s="218">
        <v>0</v>
      </c>
      <c r="AK168" s="218">
        <v>0</v>
      </c>
      <c r="AL168" s="218">
        <v>0</v>
      </c>
      <c r="AM168" s="218">
        <v>0</v>
      </c>
      <c r="AN168" s="218">
        <v>0</v>
      </c>
      <c r="AO168" s="218">
        <v>0</v>
      </c>
      <c r="AP168" s="218">
        <v>0</v>
      </c>
      <c r="AQ168" s="218">
        <v>0</v>
      </c>
      <c r="AR168" s="218">
        <v>0</v>
      </c>
      <c r="AS168" s="218">
        <v>0</v>
      </c>
      <c r="AT168" s="218">
        <v>0</v>
      </c>
      <c r="AU168" s="218">
        <v>0</v>
      </c>
      <c r="AV168" s="218">
        <v>0</v>
      </c>
      <c r="AW168" s="218">
        <v>0</v>
      </c>
      <c r="AX168" s="218">
        <v>0</v>
      </c>
      <c r="AY168" s="218">
        <v>0</v>
      </c>
      <c r="AZ168" s="218">
        <v>0</v>
      </c>
      <c r="BA168" s="218">
        <v>0</v>
      </c>
      <c r="BB168" s="218">
        <v>0</v>
      </c>
      <c r="BC168" s="218">
        <v>0</v>
      </c>
      <c r="BD168" s="218">
        <v>0</v>
      </c>
      <c r="BE168" s="218">
        <v>0</v>
      </c>
      <c r="BF168" s="218">
        <v>0</v>
      </c>
      <c r="BG168" s="218">
        <v>0</v>
      </c>
      <c r="BH168" s="218">
        <v>0</v>
      </c>
      <c r="BI168" s="218">
        <v>0</v>
      </c>
      <c r="BJ168" s="218">
        <v>0</v>
      </c>
      <c r="BK168" s="218">
        <v>0</v>
      </c>
      <c r="BL168" s="218">
        <v>0</v>
      </c>
      <c r="BM168" s="218">
        <v>0</v>
      </c>
      <c r="BN168" s="218">
        <v>0</v>
      </c>
      <c r="BO168" s="218">
        <v>0</v>
      </c>
      <c r="BP168" s="218">
        <v>0</v>
      </c>
      <c r="BQ168" s="218">
        <v>0</v>
      </c>
      <c r="BR168" s="218">
        <v>0</v>
      </c>
      <c r="BS168" s="218">
        <v>0</v>
      </c>
      <c r="BT168" s="218">
        <v>0</v>
      </c>
      <c r="BU168" s="218">
        <v>0</v>
      </c>
      <c r="BV168" s="218">
        <v>0</v>
      </c>
      <c r="BW168" s="218">
        <v>0</v>
      </c>
      <c r="BX168" s="218">
        <v>0</v>
      </c>
      <c r="BY168" s="218">
        <v>0</v>
      </c>
      <c r="BZ168" s="218">
        <v>0</v>
      </c>
      <c r="CA168" s="218">
        <v>0</v>
      </c>
      <c r="CB168" s="218">
        <v>0</v>
      </c>
      <c r="CC168" s="218">
        <v>0</v>
      </c>
      <c r="CD168" s="218">
        <v>0</v>
      </c>
      <c r="CE168" s="218">
        <v>0</v>
      </c>
      <c r="CF168" s="218">
        <v>0</v>
      </c>
      <c r="CG168" s="218">
        <v>0</v>
      </c>
      <c r="CH168" s="218">
        <v>0</v>
      </c>
      <c r="CI168" s="218">
        <v>0</v>
      </c>
      <c r="CJ168" s="218">
        <v>0</v>
      </c>
      <c r="CK168" s="218">
        <v>0</v>
      </c>
      <c r="CL168" s="218">
        <v>0</v>
      </c>
      <c r="CM168" s="218">
        <v>0</v>
      </c>
      <c r="CN168" s="218">
        <v>0</v>
      </c>
      <c r="CO168" s="218">
        <v>0</v>
      </c>
      <c r="CP168" s="218">
        <v>0</v>
      </c>
      <c r="CQ168" s="218">
        <v>0</v>
      </c>
      <c r="CR168" s="218">
        <v>0</v>
      </c>
      <c r="CS168" s="218">
        <v>0</v>
      </c>
      <c r="CT168" s="218">
        <v>0</v>
      </c>
      <c r="CU168" s="218">
        <v>0</v>
      </c>
      <c r="CV168" s="218">
        <v>0</v>
      </c>
    </row>
    <row r="169" spans="1:100" x14ac:dyDescent="0.5">
      <c r="A169" s="220" t="s">
        <v>706</v>
      </c>
      <c r="B169" s="221" t="s">
        <v>743</v>
      </c>
      <c r="C169" s="217">
        <v>1.326173</v>
      </c>
      <c r="D169" s="217">
        <v>0</v>
      </c>
      <c r="E169" s="217">
        <v>0</v>
      </c>
      <c r="F169" s="217">
        <v>0</v>
      </c>
      <c r="G169" s="217">
        <v>0</v>
      </c>
      <c r="H169" s="217">
        <v>0</v>
      </c>
      <c r="I169" s="217">
        <v>0</v>
      </c>
      <c r="J169" s="217">
        <v>0</v>
      </c>
      <c r="K169" s="217">
        <v>1.178722</v>
      </c>
      <c r="L169" s="217">
        <v>0</v>
      </c>
      <c r="M169" s="217">
        <v>0</v>
      </c>
      <c r="N169" s="217">
        <v>2.929E-2</v>
      </c>
      <c r="O169" s="217">
        <v>0</v>
      </c>
      <c r="P169" s="217">
        <v>0</v>
      </c>
      <c r="Q169" s="217">
        <v>0</v>
      </c>
      <c r="R169" s="217">
        <v>0</v>
      </c>
      <c r="S169" s="217">
        <v>0</v>
      </c>
      <c r="T169" s="217">
        <v>0</v>
      </c>
      <c r="U169" s="217">
        <v>0</v>
      </c>
      <c r="V169" s="217">
        <v>0</v>
      </c>
      <c r="W169" s="217">
        <v>0</v>
      </c>
      <c r="X169" s="217">
        <v>0</v>
      </c>
      <c r="Y169" s="217">
        <v>0.108</v>
      </c>
      <c r="Z169" s="217">
        <v>0</v>
      </c>
      <c r="AA169" s="217">
        <v>0</v>
      </c>
      <c r="AB169" s="217">
        <v>0</v>
      </c>
      <c r="AC169" s="217">
        <v>0</v>
      </c>
      <c r="AD169" s="217">
        <v>0</v>
      </c>
      <c r="AE169" s="217">
        <v>0</v>
      </c>
      <c r="AF169" s="217">
        <v>0</v>
      </c>
      <c r="AG169" s="217">
        <v>0</v>
      </c>
      <c r="AH169" s="217">
        <v>0</v>
      </c>
      <c r="AI169" s="217">
        <v>0</v>
      </c>
      <c r="AJ169" s="217">
        <v>0</v>
      </c>
      <c r="AK169" s="217">
        <v>0</v>
      </c>
      <c r="AL169" s="217">
        <v>8.1620000000000009E-3</v>
      </c>
      <c r="AM169" s="217">
        <v>0</v>
      </c>
      <c r="AN169" s="217">
        <v>0</v>
      </c>
      <c r="AO169" s="217">
        <v>0</v>
      </c>
      <c r="AP169" s="217">
        <v>0</v>
      </c>
      <c r="AQ169" s="217">
        <v>0</v>
      </c>
      <c r="AR169" s="217">
        <v>0</v>
      </c>
      <c r="AS169" s="217">
        <v>0</v>
      </c>
      <c r="AT169" s="217">
        <v>0</v>
      </c>
      <c r="AU169" s="217">
        <v>0</v>
      </c>
      <c r="AV169" s="217">
        <v>0</v>
      </c>
      <c r="AW169" s="217">
        <v>0</v>
      </c>
      <c r="AX169" s="217">
        <v>0</v>
      </c>
      <c r="AY169" s="217">
        <v>0</v>
      </c>
      <c r="AZ169" s="217">
        <v>0</v>
      </c>
      <c r="BA169" s="217">
        <v>0</v>
      </c>
      <c r="BB169" s="217">
        <v>0</v>
      </c>
      <c r="BC169" s="217">
        <v>0</v>
      </c>
      <c r="BD169" s="217">
        <v>0</v>
      </c>
      <c r="BE169" s="217">
        <v>0</v>
      </c>
      <c r="BF169" s="217">
        <v>0</v>
      </c>
      <c r="BG169" s="217">
        <v>0</v>
      </c>
      <c r="BH169" s="217">
        <v>0</v>
      </c>
      <c r="BI169" s="217">
        <v>0</v>
      </c>
      <c r="BJ169" s="217">
        <v>0</v>
      </c>
      <c r="BK169" s="217">
        <v>0</v>
      </c>
      <c r="BL169" s="217">
        <v>0</v>
      </c>
      <c r="BM169" s="217">
        <v>0</v>
      </c>
      <c r="BN169" s="217">
        <v>0</v>
      </c>
      <c r="BO169" s="217">
        <v>0</v>
      </c>
      <c r="BP169" s="217">
        <v>0</v>
      </c>
      <c r="BQ169" s="217">
        <v>0</v>
      </c>
      <c r="BR169" s="217">
        <v>0</v>
      </c>
      <c r="BS169" s="217">
        <v>0</v>
      </c>
      <c r="BT169" s="217">
        <v>0</v>
      </c>
      <c r="BU169" s="217">
        <v>0</v>
      </c>
      <c r="BV169" s="217">
        <v>0</v>
      </c>
      <c r="BW169" s="217">
        <v>0</v>
      </c>
      <c r="BX169" s="217">
        <v>0</v>
      </c>
      <c r="BY169" s="217">
        <v>0</v>
      </c>
      <c r="BZ169" s="217">
        <v>0</v>
      </c>
      <c r="CA169" s="217">
        <v>0</v>
      </c>
      <c r="CB169" s="217">
        <v>0</v>
      </c>
      <c r="CC169" s="217">
        <v>0</v>
      </c>
      <c r="CD169" s="217">
        <v>0</v>
      </c>
      <c r="CE169" s="217">
        <v>0</v>
      </c>
      <c r="CF169" s="217">
        <v>0</v>
      </c>
      <c r="CG169" s="217">
        <v>0</v>
      </c>
      <c r="CH169" s="217">
        <v>0</v>
      </c>
      <c r="CI169" s="217">
        <v>0</v>
      </c>
      <c r="CJ169" s="217">
        <v>0</v>
      </c>
      <c r="CK169" s="217">
        <v>0</v>
      </c>
      <c r="CL169" s="217">
        <v>0</v>
      </c>
      <c r="CM169" s="217">
        <v>0</v>
      </c>
      <c r="CN169" s="217">
        <v>0</v>
      </c>
      <c r="CO169" s="217">
        <v>0</v>
      </c>
      <c r="CP169" s="217">
        <v>0</v>
      </c>
      <c r="CQ169" s="217">
        <v>0</v>
      </c>
      <c r="CR169" s="217">
        <v>0</v>
      </c>
      <c r="CS169" s="217">
        <v>0</v>
      </c>
      <c r="CT169" s="217">
        <v>0</v>
      </c>
      <c r="CU169" s="217">
        <v>0</v>
      </c>
      <c r="CV169" s="217">
        <v>2E-3</v>
      </c>
    </row>
    <row r="170" spans="1:100" x14ac:dyDescent="0.5">
      <c r="A170" s="222" t="s">
        <v>1016</v>
      </c>
      <c r="B170" s="223" t="s">
        <v>1017</v>
      </c>
      <c r="C170" s="218">
        <v>8.6297429999999995</v>
      </c>
      <c r="D170" s="218">
        <v>0</v>
      </c>
      <c r="E170" s="218">
        <v>0.166044</v>
      </c>
      <c r="F170" s="218">
        <v>0</v>
      </c>
      <c r="G170" s="218">
        <v>0.20127700000000001</v>
      </c>
      <c r="H170" s="218">
        <v>0</v>
      </c>
      <c r="I170" s="218">
        <v>0</v>
      </c>
      <c r="J170" s="218">
        <v>0</v>
      </c>
      <c r="K170" s="218">
        <v>0.88826700000000003</v>
      </c>
      <c r="L170" s="218">
        <v>0</v>
      </c>
      <c r="M170" s="218">
        <v>0</v>
      </c>
      <c r="N170" s="218">
        <v>0</v>
      </c>
      <c r="O170" s="218">
        <v>0</v>
      </c>
      <c r="P170" s="218">
        <v>0</v>
      </c>
      <c r="Q170" s="218">
        <v>0</v>
      </c>
      <c r="R170" s="218">
        <v>0</v>
      </c>
      <c r="S170" s="218">
        <v>0</v>
      </c>
      <c r="T170" s="218">
        <v>1.1314139999999999</v>
      </c>
      <c r="U170" s="218">
        <v>0</v>
      </c>
      <c r="V170" s="218">
        <v>8.1863000000000005E-2</v>
      </c>
      <c r="W170" s="218">
        <v>0</v>
      </c>
      <c r="X170" s="218">
        <v>0.27570699999999998</v>
      </c>
      <c r="Y170" s="218">
        <v>0.41553499999999999</v>
      </c>
      <c r="Z170" s="218">
        <v>0</v>
      </c>
      <c r="AA170" s="218">
        <v>0</v>
      </c>
      <c r="AB170" s="218">
        <v>0</v>
      </c>
      <c r="AC170" s="218">
        <v>0</v>
      </c>
      <c r="AD170" s="218">
        <v>0</v>
      </c>
      <c r="AE170" s="218">
        <v>0.50309999999999999</v>
      </c>
      <c r="AF170" s="218">
        <v>7.8009999999999996E-2</v>
      </c>
      <c r="AG170" s="218">
        <v>5.2958999999999999E-2</v>
      </c>
      <c r="AH170" s="218">
        <v>0</v>
      </c>
      <c r="AI170" s="218">
        <v>0</v>
      </c>
      <c r="AJ170" s="218">
        <v>8.3890000000000006E-2</v>
      </c>
      <c r="AK170" s="218">
        <v>0</v>
      </c>
      <c r="AL170" s="218">
        <v>0</v>
      </c>
      <c r="AM170" s="218">
        <v>0</v>
      </c>
      <c r="AN170" s="218">
        <v>0</v>
      </c>
      <c r="AO170" s="218">
        <v>0</v>
      </c>
      <c r="AP170" s="218">
        <v>2.7526830000000002</v>
      </c>
      <c r="AQ170" s="218">
        <v>8.6E-3</v>
      </c>
      <c r="AR170" s="218">
        <v>0</v>
      </c>
      <c r="AS170" s="218">
        <v>0</v>
      </c>
      <c r="AT170" s="218">
        <v>0</v>
      </c>
      <c r="AU170" s="218">
        <v>0</v>
      </c>
      <c r="AV170" s="218">
        <v>0</v>
      </c>
      <c r="AW170" s="218">
        <v>0</v>
      </c>
      <c r="AX170" s="218">
        <v>0</v>
      </c>
      <c r="AY170" s="218">
        <v>0</v>
      </c>
      <c r="AZ170" s="218">
        <v>0.08</v>
      </c>
      <c r="BA170" s="218">
        <v>0</v>
      </c>
      <c r="BB170" s="218">
        <v>0</v>
      </c>
      <c r="BC170" s="218">
        <v>0</v>
      </c>
      <c r="BD170" s="218">
        <v>0</v>
      </c>
      <c r="BE170" s="218">
        <v>0</v>
      </c>
      <c r="BF170" s="218">
        <v>0</v>
      </c>
      <c r="BG170" s="218">
        <v>0</v>
      </c>
      <c r="BH170" s="218">
        <v>0</v>
      </c>
      <c r="BI170" s="218">
        <v>0</v>
      </c>
      <c r="BJ170" s="218">
        <v>0</v>
      </c>
      <c r="BK170" s="218">
        <v>0</v>
      </c>
      <c r="BL170" s="218">
        <v>4.0000000000000002E-4</v>
      </c>
      <c r="BM170" s="218">
        <v>0</v>
      </c>
      <c r="BN170" s="218">
        <v>7.358E-3</v>
      </c>
      <c r="BO170" s="218">
        <v>0</v>
      </c>
      <c r="BP170" s="218">
        <v>0</v>
      </c>
      <c r="BQ170" s="218">
        <v>0</v>
      </c>
      <c r="BR170" s="218">
        <v>0</v>
      </c>
      <c r="BS170" s="218">
        <v>4.1992000000000002E-2</v>
      </c>
      <c r="BT170" s="218">
        <v>2E-3</v>
      </c>
      <c r="BU170" s="218">
        <v>0</v>
      </c>
      <c r="BV170" s="218">
        <v>0</v>
      </c>
      <c r="BW170" s="218">
        <v>0</v>
      </c>
      <c r="BX170" s="218">
        <v>0</v>
      </c>
      <c r="BY170" s="218">
        <v>0</v>
      </c>
      <c r="BZ170" s="218">
        <v>0</v>
      </c>
      <c r="CA170" s="218">
        <v>0.62871299999999997</v>
      </c>
      <c r="CB170" s="218">
        <v>0</v>
      </c>
      <c r="CC170" s="218">
        <v>0</v>
      </c>
      <c r="CD170" s="218">
        <v>2.3999999999999998E-3</v>
      </c>
      <c r="CE170" s="218">
        <v>0</v>
      </c>
      <c r="CF170" s="218">
        <v>0.10514900000000001</v>
      </c>
      <c r="CG170" s="218">
        <v>0</v>
      </c>
      <c r="CH170" s="218">
        <v>1.8908000000000001E-2</v>
      </c>
      <c r="CI170" s="218">
        <v>0.23254900000000001</v>
      </c>
      <c r="CJ170" s="218">
        <v>0</v>
      </c>
      <c r="CK170" s="218">
        <v>0</v>
      </c>
      <c r="CL170" s="218">
        <v>0.15928800000000001</v>
      </c>
      <c r="CM170" s="218">
        <v>0</v>
      </c>
      <c r="CN170" s="218">
        <v>0.40403499999999998</v>
      </c>
      <c r="CO170" s="218">
        <v>0</v>
      </c>
      <c r="CP170" s="218">
        <v>0</v>
      </c>
      <c r="CQ170" s="218">
        <v>0</v>
      </c>
      <c r="CR170" s="218">
        <v>0.15821299999999999</v>
      </c>
      <c r="CS170" s="218">
        <v>0</v>
      </c>
      <c r="CT170" s="218">
        <v>0</v>
      </c>
      <c r="CU170" s="218">
        <v>0</v>
      </c>
      <c r="CV170" s="218">
        <v>0.14938899999999999</v>
      </c>
    </row>
    <row r="171" spans="1:100" x14ac:dyDescent="0.5">
      <c r="A171" s="353" t="s">
        <v>1018</v>
      </c>
      <c r="B171" s="354" t="s">
        <v>1019</v>
      </c>
      <c r="C171" s="355">
        <v>1169971.1939069999</v>
      </c>
      <c r="D171" s="355">
        <v>298.84678400000001</v>
      </c>
      <c r="E171" s="355">
        <v>1259.6779220000001</v>
      </c>
      <c r="F171" s="355">
        <v>716.222576</v>
      </c>
      <c r="G171" s="355">
        <v>6153.6652880000001</v>
      </c>
      <c r="H171" s="355">
        <v>2.291884</v>
      </c>
      <c r="I171" s="355">
        <v>25.453305</v>
      </c>
      <c r="J171" s="355">
        <v>232.506698</v>
      </c>
      <c r="K171" s="355">
        <v>2376.4599990000002</v>
      </c>
      <c r="L171" s="355">
        <v>693.09788600000002</v>
      </c>
      <c r="M171" s="355">
        <v>23.491060999999998</v>
      </c>
      <c r="N171" s="355">
        <v>108.794455</v>
      </c>
      <c r="O171" s="355">
        <v>75.147076999999996</v>
      </c>
      <c r="P171" s="355">
        <v>46.323349</v>
      </c>
      <c r="Q171" s="355">
        <v>0.92345299999999997</v>
      </c>
      <c r="R171" s="355">
        <v>1643.9655519999999</v>
      </c>
      <c r="S171" s="355">
        <v>450.26687500000003</v>
      </c>
      <c r="T171" s="355">
        <v>2610.9587660000002</v>
      </c>
      <c r="U171" s="355">
        <v>354.06536599999998</v>
      </c>
      <c r="V171" s="355">
        <v>3835.4911910000001</v>
      </c>
      <c r="W171" s="355">
        <v>1462.4118860000001</v>
      </c>
      <c r="X171" s="355">
        <v>669.62995100000001</v>
      </c>
      <c r="Y171" s="355">
        <v>1556.993195</v>
      </c>
      <c r="Z171" s="355">
        <v>449.71537999999998</v>
      </c>
      <c r="AA171" s="355">
        <v>22.680893000000001</v>
      </c>
      <c r="AB171" s="355">
        <v>2366.9834070000002</v>
      </c>
      <c r="AC171" s="355">
        <v>3680.3625769999999</v>
      </c>
      <c r="AD171" s="355">
        <v>803920.13747900003</v>
      </c>
      <c r="AE171" s="355">
        <v>6552.3897559999996</v>
      </c>
      <c r="AF171" s="355">
        <v>37668.590509000001</v>
      </c>
      <c r="AG171" s="355">
        <v>2111.8938640000001</v>
      </c>
      <c r="AH171" s="355">
        <v>25693.804452</v>
      </c>
      <c r="AI171" s="355">
        <v>2213.8783659999999</v>
      </c>
      <c r="AJ171" s="355">
        <v>1603.2070160000001</v>
      </c>
      <c r="AK171" s="355">
        <v>1870.7852459999999</v>
      </c>
      <c r="AL171" s="355">
        <v>279.708889</v>
      </c>
      <c r="AM171" s="355">
        <v>4.9493799999999997</v>
      </c>
      <c r="AN171" s="355">
        <v>11.087954</v>
      </c>
      <c r="AO171" s="355">
        <v>4245.5996420000001</v>
      </c>
      <c r="AP171" s="355">
        <v>68257.076113999996</v>
      </c>
      <c r="AQ171" s="355">
        <v>2876.2974819999999</v>
      </c>
      <c r="AR171" s="355">
        <v>129.856494</v>
      </c>
      <c r="AS171" s="355">
        <v>88.121904000000001</v>
      </c>
      <c r="AT171" s="355">
        <v>5.8270410000000004</v>
      </c>
      <c r="AU171" s="355">
        <v>402.19788599999998</v>
      </c>
      <c r="AV171" s="355">
        <v>11.245289</v>
      </c>
      <c r="AW171" s="355">
        <v>4.5757960000000004</v>
      </c>
      <c r="AX171" s="355">
        <v>168.58582999999999</v>
      </c>
      <c r="AY171" s="355">
        <v>2478.7022870000001</v>
      </c>
      <c r="AZ171" s="355">
        <v>66.067565000000002</v>
      </c>
      <c r="BA171" s="355">
        <v>0.15206900000000001</v>
      </c>
      <c r="BB171" s="355">
        <v>21.916039000000001</v>
      </c>
      <c r="BC171" s="355">
        <v>4.9958400000000003</v>
      </c>
      <c r="BD171" s="355">
        <v>0.198985</v>
      </c>
      <c r="BE171" s="355">
        <v>459.37065100000001</v>
      </c>
      <c r="BF171" s="355">
        <v>212.598186</v>
      </c>
      <c r="BG171" s="355">
        <v>429.13498700000002</v>
      </c>
      <c r="BH171" s="355">
        <v>225.98461599999999</v>
      </c>
      <c r="BI171" s="355">
        <v>20.655773</v>
      </c>
      <c r="BJ171" s="355">
        <v>30.205528000000001</v>
      </c>
      <c r="BK171" s="355">
        <v>56.564622999999997</v>
      </c>
      <c r="BL171" s="355">
        <v>343.58660200000003</v>
      </c>
      <c r="BM171" s="355">
        <v>426.86740600000002</v>
      </c>
      <c r="BN171" s="355">
        <v>261.47215299999999</v>
      </c>
      <c r="BO171" s="355">
        <v>109.363395</v>
      </c>
      <c r="BP171" s="355">
        <v>18.208047000000001</v>
      </c>
      <c r="BQ171" s="355">
        <v>0.82487299999999997</v>
      </c>
      <c r="BR171" s="355">
        <v>3.1034809999999999</v>
      </c>
      <c r="BS171" s="355">
        <v>1043.3089190000001</v>
      </c>
      <c r="BT171" s="355">
        <v>917.72764800000004</v>
      </c>
      <c r="BU171" s="355">
        <v>1238.542367</v>
      </c>
      <c r="BV171" s="355">
        <v>16517.797403</v>
      </c>
      <c r="BW171" s="355">
        <v>1983.9105</v>
      </c>
      <c r="BX171" s="355">
        <v>2531.2564520000001</v>
      </c>
      <c r="BY171" s="355">
        <v>7816.0131709999996</v>
      </c>
      <c r="BZ171" s="355">
        <v>735.145171</v>
      </c>
      <c r="CA171" s="355">
        <v>10608.514039</v>
      </c>
      <c r="CB171" s="355">
        <v>398.93909600000001</v>
      </c>
      <c r="CC171" s="355">
        <v>229.48429899999999</v>
      </c>
      <c r="CD171" s="355">
        <v>37.651131999999997</v>
      </c>
      <c r="CE171" s="355">
        <v>392.384884</v>
      </c>
      <c r="CF171" s="355">
        <v>416.076932</v>
      </c>
      <c r="CG171" s="355">
        <v>488.505876</v>
      </c>
      <c r="CH171" s="355">
        <v>20872.583094000001</v>
      </c>
      <c r="CI171" s="355">
        <v>61057.788546000003</v>
      </c>
      <c r="CJ171" s="355">
        <v>107.32098999999999</v>
      </c>
      <c r="CK171" s="355">
        <v>10134.195215</v>
      </c>
      <c r="CL171" s="355">
        <v>3480.8389080000002</v>
      </c>
      <c r="CM171" s="355">
        <v>25894.010992</v>
      </c>
      <c r="CN171" s="355">
        <v>1964.217531</v>
      </c>
      <c r="CO171" s="355">
        <v>672.30331899999999</v>
      </c>
      <c r="CP171" s="355">
        <v>61.814354999999999</v>
      </c>
      <c r="CQ171" s="355">
        <v>920.94980999999996</v>
      </c>
      <c r="CR171" s="355">
        <v>412.300454</v>
      </c>
      <c r="CS171" s="355">
        <v>523.52184799999998</v>
      </c>
      <c r="CT171" s="355">
        <v>982.80704100000003</v>
      </c>
      <c r="CU171" s="355">
        <v>2074.8561719999998</v>
      </c>
      <c r="CV171" s="355">
        <v>1050.2114730000001</v>
      </c>
    </row>
  </sheetData>
  <mergeCells count="3">
    <mergeCell ref="C5:C6"/>
    <mergeCell ref="B5:B6"/>
    <mergeCell ref="A5:A6"/>
  </mergeCells>
  <pageMargins left="0.7" right="0.7" top="0.75" bottom="0.75" header="0.3" footer="0.3"/>
  <pageSetup orientation="portrait" r:id="rId1"/>
  <ignoredErrors>
    <ignoredError sqref="D4 I4 R4:S4 AB4 AE4 AP4 AR4 AU4 AX4 BA4 BO4 BS4 BV4:BW4 CH4 CJ4 CN4 D7 E7:L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45F04-83D2-40A0-BCE0-E266517DFD67}">
  <sheetPr>
    <tabColor rgb="FF9BA8C2"/>
  </sheetPr>
  <dimension ref="A1:FK177"/>
  <sheetViews>
    <sheetView showGridLines="0" rightToLeft="1" zoomScaleNormal="100" workbookViewId="0"/>
  </sheetViews>
  <sheetFormatPr defaultColWidth="0" defaultRowHeight="18" x14ac:dyDescent="0.5"/>
  <cols>
    <col min="1" max="2" width="17.109375" style="20" customWidth="1"/>
    <col min="3" max="3" width="7.44140625" style="20" customWidth="1"/>
    <col min="4" max="101" width="5.6640625" style="20" customWidth="1"/>
    <col min="102" max="167" width="5.6640625" style="20" hidden="1" customWidth="1"/>
    <col min="168" max="16384" width="8.88671875" style="20" hidden="1"/>
  </cols>
  <sheetData>
    <row r="1" spans="1:104" s="11" customFormat="1" ht="57.6" customHeight="1" x14ac:dyDescent="0.5"/>
    <row r="2" spans="1:104" s="36" customFormat="1" ht="26.4" x14ac:dyDescent="0.5">
      <c r="A2" s="145" t="s">
        <v>1153</v>
      </c>
      <c r="B2" s="35"/>
      <c r="D2" s="35"/>
      <c r="E2" s="35"/>
      <c r="F2" s="35"/>
      <c r="G2" s="35"/>
      <c r="H2" s="35"/>
      <c r="I2" s="35"/>
      <c r="J2" s="35"/>
      <c r="K2" s="35"/>
      <c r="L2" s="35"/>
      <c r="M2" s="35"/>
      <c r="N2" s="35"/>
      <c r="O2" s="35"/>
      <c r="P2" s="35"/>
      <c r="Q2" s="35"/>
      <c r="R2" s="35"/>
      <c r="S2" s="35"/>
      <c r="T2" s="35"/>
      <c r="U2" s="35"/>
      <c r="V2" s="35"/>
      <c r="W2" s="35"/>
      <c r="X2" s="35"/>
      <c r="Y2" s="35"/>
      <c r="Z2" s="35"/>
      <c r="AA2" s="35"/>
    </row>
    <row r="3" spans="1:104" s="36" customFormat="1" ht="26.4" x14ac:dyDescent="0.5">
      <c r="A3" s="146" t="s">
        <v>1154</v>
      </c>
      <c r="B3" s="35"/>
      <c r="D3" s="35"/>
      <c r="E3" s="35"/>
      <c r="F3" s="35"/>
      <c r="G3" s="35"/>
      <c r="H3" s="35"/>
      <c r="I3" s="35"/>
      <c r="J3" s="35"/>
      <c r="K3" s="35"/>
      <c r="L3" s="35"/>
      <c r="M3" s="35"/>
      <c r="N3" s="35"/>
      <c r="O3" s="35"/>
      <c r="P3" s="35"/>
      <c r="Q3" s="35"/>
      <c r="R3" s="35"/>
      <c r="S3" s="35"/>
      <c r="T3" s="35"/>
      <c r="U3" s="35"/>
      <c r="V3" s="35"/>
      <c r="W3" s="35"/>
      <c r="X3" s="35"/>
      <c r="Y3" s="35"/>
      <c r="Z3" s="35"/>
      <c r="AA3" s="35"/>
    </row>
    <row r="4" spans="1:104" s="42" customFormat="1" ht="17.399999999999999" customHeight="1" x14ac:dyDescent="0.5">
      <c r="A4" s="306"/>
      <c r="B4" s="305"/>
      <c r="C4" s="322"/>
      <c r="D4" s="308" t="s">
        <v>171</v>
      </c>
      <c r="E4" s="334"/>
      <c r="F4" s="334"/>
      <c r="G4" s="334"/>
      <c r="H4" s="335"/>
      <c r="I4" s="308" t="s">
        <v>172</v>
      </c>
      <c r="J4" s="334"/>
      <c r="K4" s="334"/>
      <c r="L4" s="334"/>
      <c r="M4" s="334"/>
      <c r="N4" s="334"/>
      <c r="O4" s="334"/>
      <c r="P4" s="334"/>
      <c r="Q4" s="335"/>
      <c r="R4" s="338" t="s">
        <v>173</v>
      </c>
      <c r="S4" s="308" t="s">
        <v>91</v>
      </c>
      <c r="T4" s="334"/>
      <c r="U4" s="334"/>
      <c r="V4" s="334"/>
      <c r="W4" s="334"/>
      <c r="X4" s="334"/>
      <c r="Y4" s="334"/>
      <c r="Z4" s="334"/>
      <c r="AA4" s="335"/>
      <c r="AB4" s="308" t="s">
        <v>92</v>
      </c>
      <c r="AC4" s="334"/>
      <c r="AD4" s="335"/>
      <c r="AE4" s="308" t="s">
        <v>93</v>
      </c>
      <c r="AF4" s="334"/>
      <c r="AG4" s="334"/>
      <c r="AH4" s="334"/>
      <c r="AI4" s="334"/>
      <c r="AJ4" s="334"/>
      <c r="AK4" s="334"/>
      <c r="AL4" s="334"/>
      <c r="AM4" s="334"/>
      <c r="AN4" s="334"/>
      <c r="AO4" s="335"/>
      <c r="AP4" s="308" t="s">
        <v>94</v>
      </c>
      <c r="AQ4" s="335"/>
      <c r="AR4" s="308" t="s">
        <v>95</v>
      </c>
      <c r="AS4" s="334"/>
      <c r="AT4" s="335"/>
      <c r="AU4" s="308" t="s">
        <v>96</v>
      </c>
      <c r="AV4" s="334"/>
      <c r="AW4" s="335"/>
      <c r="AX4" s="308" t="s">
        <v>97</v>
      </c>
      <c r="AY4" s="334"/>
      <c r="AZ4" s="335"/>
      <c r="BA4" s="308" t="s">
        <v>98</v>
      </c>
      <c r="BB4" s="334"/>
      <c r="BC4" s="334"/>
      <c r="BD4" s="334"/>
      <c r="BE4" s="334"/>
      <c r="BF4" s="334"/>
      <c r="BG4" s="334"/>
      <c r="BH4" s="334"/>
      <c r="BI4" s="334"/>
      <c r="BJ4" s="334"/>
      <c r="BK4" s="334"/>
      <c r="BL4" s="334"/>
      <c r="BM4" s="334"/>
      <c r="BN4" s="335"/>
      <c r="BO4" s="308" t="s">
        <v>99</v>
      </c>
      <c r="BP4" s="334"/>
      <c r="BQ4" s="334"/>
      <c r="BR4" s="335"/>
      <c r="BS4" s="308" t="s">
        <v>100</v>
      </c>
      <c r="BT4" s="334"/>
      <c r="BU4" s="335"/>
      <c r="BV4" s="338" t="s">
        <v>101</v>
      </c>
      <c r="BW4" s="308" t="s">
        <v>102</v>
      </c>
      <c r="BX4" s="334"/>
      <c r="BY4" s="334"/>
      <c r="BZ4" s="334"/>
      <c r="CA4" s="334"/>
      <c r="CB4" s="334"/>
      <c r="CC4" s="334"/>
      <c r="CD4" s="334"/>
      <c r="CE4" s="334"/>
      <c r="CF4" s="334"/>
      <c r="CG4" s="335"/>
      <c r="CH4" s="308" t="s">
        <v>103</v>
      </c>
      <c r="CI4" s="335"/>
      <c r="CJ4" s="308" t="s">
        <v>104</v>
      </c>
      <c r="CK4" s="334"/>
      <c r="CL4" s="334"/>
      <c r="CM4" s="335"/>
      <c r="CN4" s="308" t="s">
        <v>105</v>
      </c>
      <c r="CO4" s="334"/>
      <c r="CP4" s="335"/>
      <c r="CQ4" s="338" t="s">
        <v>106</v>
      </c>
      <c r="CR4" s="308" t="s">
        <v>107</v>
      </c>
      <c r="CS4" s="334"/>
      <c r="CT4" s="335"/>
      <c r="CU4" s="308" t="s">
        <v>108</v>
      </c>
      <c r="CV4" s="334"/>
    </row>
    <row r="5" spans="1:104" s="304" customFormat="1" ht="17.399999999999999" customHeight="1" x14ac:dyDescent="0.3">
      <c r="A5" s="620" t="s">
        <v>109</v>
      </c>
      <c r="B5" s="619" t="s">
        <v>247</v>
      </c>
      <c r="C5" s="618" t="s">
        <v>438</v>
      </c>
      <c r="D5" s="336" t="s">
        <v>1020</v>
      </c>
      <c r="E5" s="312"/>
      <c r="F5" s="312"/>
      <c r="G5" s="312"/>
      <c r="H5" s="337"/>
      <c r="I5" s="336" t="s">
        <v>1022</v>
      </c>
      <c r="J5" s="344"/>
      <c r="K5" s="344"/>
      <c r="L5" s="344"/>
      <c r="M5" s="344"/>
      <c r="N5" s="344"/>
      <c r="O5" s="344"/>
      <c r="P5" s="344"/>
      <c r="Q5" s="345"/>
      <c r="R5" s="339" t="s">
        <v>1024</v>
      </c>
      <c r="S5" s="340" t="s">
        <v>1026</v>
      </c>
      <c r="T5" s="313"/>
      <c r="U5" s="313"/>
      <c r="V5" s="313"/>
      <c r="W5" s="313"/>
      <c r="X5" s="313"/>
      <c r="Y5" s="313"/>
      <c r="Z5" s="313"/>
      <c r="AA5" s="341"/>
      <c r="AB5" s="342" t="s">
        <v>19</v>
      </c>
      <c r="AC5" s="314"/>
      <c r="AD5" s="343"/>
      <c r="AE5" s="342" t="s">
        <v>1027</v>
      </c>
      <c r="AF5" s="314"/>
      <c r="AG5" s="314"/>
      <c r="AH5" s="314"/>
      <c r="AI5" s="314"/>
      <c r="AJ5" s="314"/>
      <c r="AK5" s="314"/>
      <c r="AL5" s="314"/>
      <c r="AM5" s="314"/>
      <c r="AN5" s="314"/>
      <c r="AO5" s="343"/>
      <c r="AP5" s="342" t="s">
        <v>1029</v>
      </c>
      <c r="AQ5" s="343"/>
      <c r="AR5" s="342" t="s">
        <v>1031</v>
      </c>
      <c r="AS5" s="314"/>
      <c r="AT5" s="343"/>
      <c r="AU5" s="342" t="s">
        <v>1033</v>
      </c>
      <c r="AV5" s="314"/>
      <c r="AW5" s="343"/>
      <c r="AX5" s="342" t="s">
        <v>1035</v>
      </c>
      <c r="AY5" s="314"/>
      <c r="AZ5" s="343"/>
      <c r="BA5" s="342" t="s">
        <v>577</v>
      </c>
      <c r="BB5" s="314"/>
      <c r="BC5" s="314"/>
      <c r="BD5" s="314"/>
      <c r="BE5" s="314"/>
      <c r="BF5" s="314"/>
      <c r="BG5" s="314"/>
      <c r="BH5" s="314"/>
      <c r="BI5" s="314"/>
      <c r="BJ5" s="314"/>
      <c r="BK5" s="314"/>
      <c r="BL5" s="314"/>
      <c r="BM5" s="314"/>
      <c r="BN5" s="343"/>
      <c r="BO5" s="340" t="s">
        <v>1038</v>
      </c>
      <c r="BP5" s="313"/>
      <c r="BQ5" s="313"/>
      <c r="BR5" s="341"/>
      <c r="BS5" s="342" t="s">
        <v>1040</v>
      </c>
      <c r="BT5" s="314"/>
      <c r="BU5" s="343"/>
      <c r="BV5" s="343" t="s">
        <v>1042</v>
      </c>
      <c r="BW5" s="342" t="s">
        <v>1044</v>
      </c>
      <c r="BX5" s="314"/>
      <c r="BY5" s="314"/>
      <c r="BZ5" s="314"/>
      <c r="CA5" s="314"/>
      <c r="CB5" s="314"/>
      <c r="CC5" s="314"/>
      <c r="CD5" s="314"/>
      <c r="CE5" s="314"/>
      <c r="CF5" s="314"/>
      <c r="CG5" s="343"/>
      <c r="CH5" s="343" t="s">
        <v>1046</v>
      </c>
      <c r="CI5" s="343"/>
      <c r="CJ5" s="342" t="s">
        <v>1007</v>
      </c>
      <c r="CK5" s="314"/>
      <c r="CL5" s="314"/>
      <c r="CM5" s="343"/>
      <c r="CN5" s="343" t="s">
        <v>1049</v>
      </c>
      <c r="CO5" s="343"/>
      <c r="CP5" s="343"/>
      <c r="CQ5" s="343" t="s">
        <v>1051</v>
      </c>
      <c r="CR5" s="343" t="s">
        <v>593</v>
      </c>
      <c r="CS5" s="343"/>
      <c r="CT5" s="343"/>
      <c r="CU5" s="343" t="s">
        <v>1053</v>
      </c>
      <c r="CV5" s="346"/>
    </row>
    <row r="6" spans="1:104" s="315" customFormat="1" ht="17.399999999999999" customHeight="1" x14ac:dyDescent="0.3">
      <c r="A6" s="620"/>
      <c r="B6" s="619"/>
      <c r="C6" s="618"/>
      <c r="D6" s="324" t="s">
        <v>1021</v>
      </c>
      <c r="E6" s="325"/>
      <c r="F6" s="325"/>
      <c r="G6" s="325"/>
      <c r="H6" s="326"/>
      <c r="I6" s="324" t="s">
        <v>1023</v>
      </c>
      <c r="J6" s="327"/>
      <c r="K6" s="327"/>
      <c r="L6" s="327"/>
      <c r="M6" s="327"/>
      <c r="N6" s="327"/>
      <c r="O6" s="327"/>
      <c r="P6" s="327"/>
      <c r="Q6" s="328"/>
      <c r="R6" s="329" t="s">
        <v>1025</v>
      </c>
      <c r="S6" s="324" t="s">
        <v>370</v>
      </c>
      <c r="T6" s="325"/>
      <c r="U6" s="325"/>
      <c r="V6" s="325"/>
      <c r="W6" s="325"/>
      <c r="X6" s="325"/>
      <c r="Y6" s="325"/>
      <c r="Z6" s="325"/>
      <c r="AA6" s="326"/>
      <c r="AB6" s="330" t="s">
        <v>240</v>
      </c>
      <c r="AC6" s="331"/>
      <c r="AD6" s="332"/>
      <c r="AE6" s="330" t="s">
        <v>1028</v>
      </c>
      <c r="AF6" s="331"/>
      <c r="AG6" s="331"/>
      <c r="AH6" s="331"/>
      <c r="AI6" s="331"/>
      <c r="AJ6" s="331"/>
      <c r="AK6" s="331"/>
      <c r="AL6" s="331"/>
      <c r="AM6" s="331"/>
      <c r="AN6" s="331"/>
      <c r="AO6" s="332"/>
      <c r="AP6" s="330" t="s">
        <v>1030</v>
      </c>
      <c r="AQ6" s="332"/>
      <c r="AR6" s="330" t="s">
        <v>1032</v>
      </c>
      <c r="AS6" s="331"/>
      <c r="AT6" s="332"/>
      <c r="AU6" s="330" t="s">
        <v>1034</v>
      </c>
      <c r="AV6" s="331"/>
      <c r="AW6" s="332"/>
      <c r="AX6" s="330" t="s">
        <v>1036</v>
      </c>
      <c r="AY6" s="331"/>
      <c r="AZ6" s="332"/>
      <c r="BA6" s="330" t="s">
        <v>1037</v>
      </c>
      <c r="BB6" s="331"/>
      <c r="BC6" s="331"/>
      <c r="BD6" s="331"/>
      <c r="BE6" s="331"/>
      <c r="BF6" s="331"/>
      <c r="BG6" s="331"/>
      <c r="BH6" s="331"/>
      <c r="BI6" s="331"/>
      <c r="BJ6" s="331"/>
      <c r="BK6" s="331"/>
      <c r="BL6" s="331"/>
      <c r="BM6" s="331"/>
      <c r="BN6" s="332"/>
      <c r="BO6" s="324" t="s">
        <v>1039</v>
      </c>
      <c r="BP6" s="325"/>
      <c r="BQ6" s="325"/>
      <c r="BR6" s="326"/>
      <c r="BS6" s="330" t="s">
        <v>1041</v>
      </c>
      <c r="BT6" s="331"/>
      <c r="BU6" s="332"/>
      <c r="BV6" s="332" t="s">
        <v>1043</v>
      </c>
      <c r="BW6" s="330" t="s">
        <v>1045</v>
      </c>
      <c r="BX6" s="331"/>
      <c r="BY6" s="331"/>
      <c r="BZ6" s="331"/>
      <c r="CA6" s="331"/>
      <c r="CB6" s="331"/>
      <c r="CC6" s="331"/>
      <c r="CD6" s="331"/>
      <c r="CE6" s="331"/>
      <c r="CF6" s="331"/>
      <c r="CG6" s="332"/>
      <c r="CH6" s="332" t="s">
        <v>1047</v>
      </c>
      <c r="CI6" s="332"/>
      <c r="CJ6" s="330" t="s">
        <v>1048</v>
      </c>
      <c r="CK6" s="331"/>
      <c r="CL6" s="331"/>
      <c r="CM6" s="332"/>
      <c r="CN6" s="332" t="s">
        <v>1050</v>
      </c>
      <c r="CO6" s="332"/>
      <c r="CP6" s="332"/>
      <c r="CQ6" s="332" t="s">
        <v>1052</v>
      </c>
      <c r="CR6" s="332" t="s">
        <v>242</v>
      </c>
      <c r="CS6" s="332"/>
      <c r="CT6" s="332"/>
      <c r="CU6" s="332" t="s">
        <v>397</v>
      </c>
      <c r="CV6" s="333"/>
    </row>
    <row r="7" spans="1:104" s="304" customFormat="1" ht="17.399999999999999" customHeight="1" x14ac:dyDescent="0.3">
      <c r="A7" s="272"/>
      <c r="B7" s="271"/>
      <c r="C7" s="323"/>
      <c r="D7" s="316" t="s">
        <v>171</v>
      </c>
      <c r="E7" s="317" t="s">
        <v>172</v>
      </c>
      <c r="F7" s="317" t="s">
        <v>173</v>
      </c>
      <c r="G7" s="317" t="s">
        <v>91</v>
      </c>
      <c r="H7" s="318" t="s">
        <v>92</v>
      </c>
      <c r="I7" s="307" t="s">
        <v>93</v>
      </c>
      <c r="J7" s="310" t="s">
        <v>94</v>
      </c>
      <c r="K7" s="310" t="s">
        <v>95</v>
      </c>
      <c r="L7" s="310" t="s">
        <v>96</v>
      </c>
      <c r="M7" s="310">
        <v>10</v>
      </c>
      <c r="N7" s="310">
        <v>11</v>
      </c>
      <c r="O7" s="310">
        <v>12</v>
      </c>
      <c r="P7" s="310">
        <v>13</v>
      </c>
      <c r="Q7" s="311">
        <v>14</v>
      </c>
      <c r="R7" s="319">
        <v>15</v>
      </c>
      <c r="S7" s="316">
        <v>16</v>
      </c>
      <c r="T7" s="317">
        <v>17</v>
      </c>
      <c r="U7" s="317">
        <v>18</v>
      </c>
      <c r="V7" s="317">
        <v>19</v>
      </c>
      <c r="W7" s="317">
        <v>20</v>
      </c>
      <c r="X7" s="317">
        <v>21</v>
      </c>
      <c r="Y7" s="317">
        <v>22</v>
      </c>
      <c r="Z7" s="317">
        <v>23</v>
      </c>
      <c r="AA7" s="318">
        <v>24</v>
      </c>
      <c r="AB7" s="309">
        <v>25</v>
      </c>
      <c r="AC7" s="320">
        <v>26</v>
      </c>
      <c r="AD7" s="321">
        <v>27</v>
      </c>
      <c r="AE7" s="309">
        <v>28</v>
      </c>
      <c r="AF7" s="320">
        <v>29</v>
      </c>
      <c r="AG7" s="320">
        <v>30</v>
      </c>
      <c r="AH7" s="320">
        <v>31</v>
      </c>
      <c r="AI7" s="320">
        <v>32</v>
      </c>
      <c r="AJ7" s="320">
        <v>33</v>
      </c>
      <c r="AK7" s="320">
        <v>34</v>
      </c>
      <c r="AL7" s="320">
        <v>35</v>
      </c>
      <c r="AM7" s="320">
        <v>36</v>
      </c>
      <c r="AN7" s="320">
        <v>37</v>
      </c>
      <c r="AO7" s="321">
        <v>38</v>
      </c>
      <c r="AP7" s="309">
        <v>39</v>
      </c>
      <c r="AQ7" s="321">
        <v>40</v>
      </c>
      <c r="AR7" s="309">
        <v>41</v>
      </c>
      <c r="AS7" s="320">
        <v>42</v>
      </c>
      <c r="AT7" s="321">
        <v>43</v>
      </c>
      <c r="AU7" s="309">
        <v>44</v>
      </c>
      <c r="AV7" s="320">
        <v>45</v>
      </c>
      <c r="AW7" s="321">
        <v>46</v>
      </c>
      <c r="AX7" s="309">
        <v>47</v>
      </c>
      <c r="AY7" s="320">
        <v>48</v>
      </c>
      <c r="AZ7" s="321">
        <v>49</v>
      </c>
      <c r="BA7" s="309">
        <v>50</v>
      </c>
      <c r="BB7" s="320">
        <v>51</v>
      </c>
      <c r="BC7" s="320">
        <v>52</v>
      </c>
      <c r="BD7" s="320">
        <v>53</v>
      </c>
      <c r="BE7" s="320">
        <v>54</v>
      </c>
      <c r="BF7" s="320">
        <v>55</v>
      </c>
      <c r="BG7" s="320">
        <v>56</v>
      </c>
      <c r="BH7" s="320">
        <v>57</v>
      </c>
      <c r="BI7" s="320">
        <v>58</v>
      </c>
      <c r="BJ7" s="320">
        <v>59</v>
      </c>
      <c r="BK7" s="320">
        <v>60</v>
      </c>
      <c r="BL7" s="320">
        <v>61</v>
      </c>
      <c r="BM7" s="320">
        <v>62</v>
      </c>
      <c r="BN7" s="321">
        <v>63</v>
      </c>
      <c r="BO7" s="316">
        <v>64</v>
      </c>
      <c r="BP7" s="317">
        <v>65</v>
      </c>
      <c r="BQ7" s="317">
        <v>66</v>
      </c>
      <c r="BR7" s="318">
        <v>67</v>
      </c>
      <c r="BS7" s="309">
        <v>68</v>
      </c>
      <c r="BT7" s="320">
        <v>69</v>
      </c>
      <c r="BU7" s="321">
        <v>70</v>
      </c>
      <c r="BV7" s="321">
        <v>71</v>
      </c>
      <c r="BW7" s="309">
        <v>72</v>
      </c>
      <c r="BX7" s="320">
        <v>73</v>
      </c>
      <c r="BY7" s="320">
        <v>74</v>
      </c>
      <c r="BZ7" s="320">
        <v>75</v>
      </c>
      <c r="CA7" s="320">
        <v>76</v>
      </c>
      <c r="CB7" s="320">
        <v>78</v>
      </c>
      <c r="CC7" s="320">
        <v>79</v>
      </c>
      <c r="CD7" s="320">
        <v>80</v>
      </c>
      <c r="CE7" s="320">
        <v>81</v>
      </c>
      <c r="CF7" s="320">
        <v>82</v>
      </c>
      <c r="CG7" s="321">
        <v>83</v>
      </c>
      <c r="CH7" s="309">
        <v>84</v>
      </c>
      <c r="CI7" s="321">
        <v>85</v>
      </c>
      <c r="CJ7" s="309">
        <v>86</v>
      </c>
      <c r="CK7" s="320">
        <v>87</v>
      </c>
      <c r="CL7" s="320">
        <v>88</v>
      </c>
      <c r="CM7" s="321">
        <v>89</v>
      </c>
      <c r="CN7" s="309">
        <v>90</v>
      </c>
      <c r="CO7" s="320">
        <v>91</v>
      </c>
      <c r="CP7" s="321">
        <v>92</v>
      </c>
      <c r="CQ7" s="321">
        <v>93</v>
      </c>
      <c r="CR7" s="309">
        <v>94</v>
      </c>
      <c r="CS7" s="320">
        <v>95</v>
      </c>
      <c r="CT7" s="321">
        <v>96</v>
      </c>
      <c r="CU7" s="351">
        <v>97</v>
      </c>
      <c r="CV7" s="352">
        <v>98</v>
      </c>
    </row>
    <row r="8" spans="1:104" s="304" customFormat="1" ht="78" customHeight="1" x14ac:dyDescent="0.3">
      <c r="A8" s="272"/>
      <c r="B8" s="271"/>
      <c r="C8" s="323"/>
      <c r="D8" s="347" t="s">
        <v>1054</v>
      </c>
      <c r="E8" s="348" t="s">
        <v>1055</v>
      </c>
      <c r="F8" s="348" t="s">
        <v>1056</v>
      </c>
      <c r="G8" s="348" t="s">
        <v>1057</v>
      </c>
      <c r="H8" s="303" t="s">
        <v>1058</v>
      </c>
      <c r="I8" s="347" t="s">
        <v>1059</v>
      </c>
      <c r="J8" s="348" t="s">
        <v>1060</v>
      </c>
      <c r="K8" s="348" t="s">
        <v>1061</v>
      </c>
      <c r="L8" s="348" t="s">
        <v>1062</v>
      </c>
      <c r="M8" s="348" t="s">
        <v>1063</v>
      </c>
      <c r="N8" s="348" t="s">
        <v>1064</v>
      </c>
      <c r="O8" s="348" t="s">
        <v>1065</v>
      </c>
      <c r="P8" s="348" t="s">
        <v>1066</v>
      </c>
      <c r="Q8" s="303" t="s">
        <v>1067</v>
      </c>
      <c r="R8" s="302" t="s">
        <v>1068</v>
      </c>
      <c r="S8" s="347" t="s">
        <v>1069</v>
      </c>
      <c r="T8" s="348" t="s">
        <v>1070</v>
      </c>
      <c r="U8" s="348" t="s">
        <v>1071</v>
      </c>
      <c r="V8" s="348" t="s">
        <v>1072</v>
      </c>
      <c r="W8" s="348" t="s">
        <v>1073</v>
      </c>
      <c r="X8" s="348" t="s">
        <v>1074</v>
      </c>
      <c r="Y8" s="348" t="s">
        <v>1075</v>
      </c>
      <c r="Z8" s="348" t="s">
        <v>1076</v>
      </c>
      <c r="AA8" s="303" t="s">
        <v>1077</v>
      </c>
      <c r="AB8" s="349" t="s">
        <v>1078</v>
      </c>
      <c r="AC8" s="350" t="s">
        <v>1079</v>
      </c>
      <c r="AD8" s="301" t="s">
        <v>1080</v>
      </c>
      <c r="AE8" s="349" t="s">
        <v>1081</v>
      </c>
      <c r="AF8" s="350" t="s">
        <v>1082</v>
      </c>
      <c r="AG8" s="350" t="s">
        <v>1083</v>
      </c>
      <c r="AH8" s="350" t="s">
        <v>1084</v>
      </c>
      <c r="AI8" s="350" t="s">
        <v>1085</v>
      </c>
      <c r="AJ8" s="350" t="s">
        <v>1086</v>
      </c>
      <c r="AK8" s="350" t="s">
        <v>1087</v>
      </c>
      <c r="AL8" s="350" t="s">
        <v>1088</v>
      </c>
      <c r="AM8" s="350" t="s">
        <v>1089</v>
      </c>
      <c r="AN8" s="350" t="s">
        <v>1090</v>
      </c>
      <c r="AO8" s="301" t="s">
        <v>1091</v>
      </c>
      <c r="AP8" s="349" t="s">
        <v>1092</v>
      </c>
      <c r="AQ8" s="301" t="s">
        <v>1093</v>
      </c>
      <c r="AR8" s="349" t="s">
        <v>1094</v>
      </c>
      <c r="AS8" s="350" t="s">
        <v>1095</v>
      </c>
      <c r="AT8" s="301" t="s">
        <v>1096</v>
      </c>
      <c r="AU8" s="349" t="s">
        <v>1097</v>
      </c>
      <c r="AV8" s="350" t="s">
        <v>1098</v>
      </c>
      <c r="AW8" s="301" t="s">
        <v>1099</v>
      </c>
      <c r="AX8" s="349" t="s">
        <v>1100</v>
      </c>
      <c r="AY8" s="350" t="s">
        <v>1101</v>
      </c>
      <c r="AZ8" s="301" t="s">
        <v>1102</v>
      </c>
      <c r="BA8" s="349" t="s">
        <v>1103</v>
      </c>
      <c r="BB8" s="350" t="s">
        <v>1104</v>
      </c>
      <c r="BC8" s="350" t="s">
        <v>1105</v>
      </c>
      <c r="BD8" s="350" t="s">
        <v>1106</v>
      </c>
      <c r="BE8" s="350" t="s">
        <v>1107</v>
      </c>
      <c r="BF8" s="350" t="s">
        <v>1108</v>
      </c>
      <c r="BG8" s="350" t="s">
        <v>1109</v>
      </c>
      <c r="BH8" s="350" t="s">
        <v>1110</v>
      </c>
      <c r="BI8" s="350" t="s">
        <v>1111</v>
      </c>
      <c r="BJ8" s="350" t="s">
        <v>1112</v>
      </c>
      <c r="BK8" s="350" t="s">
        <v>1113</v>
      </c>
      <c r="BL8" s="350" t="s">
        <v>1114</v>
      </c>
      <c r="BM8" s="350" t="s">
        <v>1115</v>
      </c>
      <c r="BN8" s="301" t="s">
        <v>1116</v>
      </c>
      <c r="BO8" s="347" t="s">
        <v>1117</v>
      </c>
      <c r="BP8" s="348" t="s">
        <v>1118</v>
      </c>
      <c r="BQ8" s="348" t="s">
        <v>1119</v>
      </c>
      <c r="BR8" s="303" t="s">
        <v>1120</v>
      </c>
      <c r="BS8" s="349" t="s">
        <v>1121</v>
      </c>
      <c r="BT8" s="350" t="s">
        <v>1122</v>
      </c>
      <c r="BU8" s="301" t="s">
        <v>1123</v>
      </c>
      <c r="BV8" s="301" t="s">
        <v>1124</v>
      </c>
      <c r="BW8" s="349" t="s">
        <v>1125</v>
      </c>
      <c r="BX8" s="350" t="s">
        <v>1126</v>
      </c>
      <c r="BY8" s="350" t="s">
        <v>1127</v>
      </c>
      <c r="BZ8" s="350" t="s">
        <v>1128</v>
      </c>
      <c r="CA8" s="350" t="s">
        <v>1129</v>
      </c>
      <c r="CB8" s="350" t="s">
        <v>1130</v>
      </c>
      <c r="CC8" s="350" t="s">
        <v>1131</v>
      </c>
      <c r="CD8" s="350" t="s">
        <v>1132</v>
      </c>
      <c r="CE8" s="350" t="s">
        <v>1133</v>
      </c>
      <c r="CF8" s="350" t="s">
        <v>1134</v>
      </c>
      <c r="CG8" s="301" t="s">
        <v>1135</v>
      </c>
      <c r="CH8" s="349" t="s">
        <v>1136</v>
      </c>
      <c r="CI8" s="301" t="s">
        <v>1137</v>
      </c>
      <c r="CJ8" s="349" t="s">
        <v>1138</v>
      </c>
      <c r="CK8" s="350" t="s">
        <v>1139</v>
      </c>
      <c r="CL8" s="350" t="s">
        <v>1140</v>
      </c>
      <c r="CM8" s="301" t="s">
        <v>1141</v>
      </c>
      <c r="CN8" s="349" t="s">
        <v>1142</v>
      </c>
      <c r="CO8" s="350" t="s">
        <v>1143</v>
      </c>
      <c r="CP8" s="301" t="s">
        <v>1144</v>
      </c>
      <c r="CQ8" s="301" t="s">
        <v>1145</v>
      </c>
      <c r="CR8" s="349" t="s">
        <v>1146</v>
      </c>
      <c r="CS8" s="350" t="s">
        <v>1147</v>
      </c>
      <c r="CT8" s="301" t="s">
        <v>1148</v>
      </c>
      <c r="CU8" s="349" t="s">
        <v>1149</v>
      </c>
      <c r="CV8" s="301" t="s">
        <v>1150</v>
      </c>
    </row>
    <row r="9" spans="1:104" ht="18" customHeight="1" x14ac:dyDescent="0.5">
      <c r="A9" s="220" t="s">
        <v>26</v>
      </c>
      <c r="B9" s="221" t="s">
        <v>248</v>
      </c>
      <c r="C9" s="217">
        <v>261225.99333999999</v>
      </c>
      <c r="D9" s="217">
        <v>0.57991199999999998</v>
      </c>
      <c r="E9" s="217">
        <v>1.0584709999999999</v>
      </c>
      <c r="F9" s="217">
        <v>1.5678909999999999</v>
      </c>
      <c r="G9" s="217">
        <v>41.359993000000003</v>
      </c>
      <c r="H9" s="217">
        <v>9.6013000000000001E-2</v>
      </c>
      <c r="I9" s="217">
        <v>38.000317000000003</v>
      </c>
      <c r="J9" s="217">
        <v>300.130875</v>
      </c>
      <c r="K9" s="217">
        <v>239.86853199999999</v>
      </c>
      <c r="L9" s="217">
        <v>197.79839200000001</v>
      </c>
      <c r="M9" s="217">
        <v>8.2473430000000008</v>
      </c>
      <c r="N9" s="217">
        <v>24.268861000000001</v>
      </c>
      <c r="O9" s="217">
        <v>178.51130900000001</v>
      </c>
      <c r="P9" s="217">
        <v>14.979863999999999</v>
      </c>
      <c r="Q9" s="217">
        <v>0.87456100000000003</v>
      </c>
      <c r="R9" s="217">
        <v>34.536459999999998</v>
      </c>
      <c r="S9" s="217">
        <v>0.33096799999999998</v>
      </c>
      <c r="T9" s="217">
        <v>109.31405599999999</v>
      </c>
      <c r="U9" s="217">
        <v>65.904387</v>
      </c>
      <c r="V9" s="217">
        <v>83.943910000000002</v>
      </c>
      <c r="W9" s="217">
        <v>717.92642499999999</v>
      </c>
      <c r="X9" s="217">
        <v>110.45290900000001</v>
      </c>
      <c r="Y9" s="217">
        <v>7.9790900000000002</v>
      </c>
      <c r="Z9" s="217">
        <v>66.974485000000001</v>
      </c>
      <c r="AA9" s="217">
        <v>19.540921000000001</v>
      </c>
      <c r="AB9" s="217">
        <v>360.53439200000003</v>
      </c>
      <c r="AC9" s="217">
        <v>49.566566000000002</v>
      </c>
      <c r="AD9" s="217">
        <v>337.29995400000001</v>
      </c>
      <c r="AE9" s="217">
        <v>1793.750258</v>
      </c>
      <c r="AF9" s="217">
        <v>2252.7797110000001</v>
      </c>
      <c r="AG9" s="217">
        <v>382.87449700000002</v>
      </c>
      <c r="AH9" s="217">
        <v>83.316164999999998</v>
      </c>
      <c r="AI9" s="217">
        <v>978.91478500000005</v>
      </c>
      <c r="AJ9" s="217">
        <v>599.89070300000003</v>
      </c>
      <c r="AK9" s="217">
        <v>394.98305699999997</v>
      </c>
      <c r="AL9" s="217">
        <v>83.390732</v>
      </c>
      <c r="AM9" s="217">
        <v>6.1059409999999996</v>
      </c>
      <c r="AN9" s="217">
        <v>25.620076999999998</v>
      </c>
      <c r="AO9" s="217">
        <v>829.673991</v>
      </c>
      <c r="AP9" s="217">
        <v>7067.6787089999998</v>
      </c>
      <c r="AQ9" s="217">
        <v>3926.041522</v>
      </c>
      <c r="AR9" s="217">
        <v>3.150963</v>
      </c>
      <c r="AS9" s="217">
        <v>1550.1317300000001</v>
      </c>
      <c r="AT9" s="217">
        <v>2.1422379999999999</v>
      </c>
      <c r="AU9" s="217">
        <v>1854.036392</v>
      </c>
      <c r="AV9" s="217">
        <v>47.596491</v>
      </c>
      <c r="AW9" s="217">
        <v>131.374819</v>
      </c>
      <c r="AX9" s="217">
        <v>5.4877789999999997</v>
      </c>
      <c r="AY9" s="217">
        <v>2218.6950489999999</v>
      </c>
      <c r="AZ9" s="217">
        <v>98.772852</v>
      </c>
      <c r="BA9" s="217">
        <v>4.2758909999999997</v>
      </c>
      <c r="BB9" s="217">
        <v>3.4009529999999999</v>
      </c>
      <c r="BC9" s="217">
        <v>24.586925000000001</v>
      </c>
      <c r="BD9" s="217">
        <v>1.035379</v>
      </c>
      <c r="BE9" s="217">
        <v>1047.247854</v>
      </c>
      <c r="BF9" s="217">
        <v>425.36008399999997</v>
      </c>
      <c r="BG9" s="217">
        <v>294.83093100000002</v>
      </c>
      <c r="BH9" s="217">
        <v>310.32948900000002</v>
      </c>
      <c r="BI9" s="217">
        <v>96.330669999999998</v>
      </c>
      <c r="BJ9" s="217">
        <v>129.117175</v>
      </c>
      <c r="BK9" s="217">
        <v>328.11593900000003</v>
      </c>
      <c r="BL9" s="217">
        <v>3672.7212039999999</v>
      </c>
      <c r="BM9" s="217">
        <v>4820.3570710000004</v>
      </c>
      <c r="BN9" s="217">
        <v>758.19921399999998</v>
      </c>
      <c r="BO9" s="217">
        <v>2203.7355899999998</v>
      </c>
      <c r="BP9" s="217">
        <v>249.75606500000001</v>
      </c>
      <c r="BQ9" s="217">
        <v>48.670116</v>
      </c>
      <c r="BR9" s="217">
        <v>179.95029</v>
      </c>
      <c r="BS9" s="217">
        <v>1318.8096190000001</v>
      </c>
      <c r="BT9" s="217">
        <v>1027.1901350000001</v>
      </c>
      <c r="BU9" s="217">
        <v>1621.237173</v>
      </c>
      <c r="BV9" s="217">
        <v>1565.371907</v>
      </c>
      <c r="BW9" s="217">
        <v>12885.770551</v>
      </c>
      <c r="BX9" s="217">
        <v>10122.884016</v>
      </c>
      <c r="BY9" s="217">
        <v>994.795252</v>
      </c>
      <c r="BZ9" s="217">
        <v>258.445133</v>
      </c>
      <c r="CA9" s="217">
        <v>2243.2132919999999</v>
      </c>
      <c r="CB9" s="217">
        <v>4.459473</v>
      </c>
      <c r="CC9" s="217">
        <v>256.31</v>
      </c>
      <c r="CD9" s="217">
        <v>21.870567999999999</v>
      </c>
      <c r="CE9" s="217">
        <v>241.79236299999999</v>
      </c>
      <c r="CF9" s="217">
        <v>979.75442999999996</v>
      </c>
      <c r="CG9" s="217">
        <v>1790.7280330000001</v>
      </c>
      <c r="CH9" s="217">
        <v>40655.899683000003</v>
      </c>
      <c r="CI9" s="217">
        <v>86689.014567999999</v>
      </c>
      <c r="CJ9" s="217">
        <v>437.57762200000002</v>
      </c>
      <c r="CK9" s="217">
        <v>26347.609662999999</v>
      </c>
      <c r="CL9" s="217">
        <v>87.213222999999999</v>
      </c>
      <c r="CM9" s="217">
        <v>4888.7840269999997</v>
      </c>
      <c r="CN9" s="217">
        <v>3469.871803</v>
      </c>
      <c r="CO9" s="217">
        <v>492.92792100000003</v>
      </c>
      <c r="CP9" s="217">
        <v>9.7926380000000002</v>
      </c>
      <c r="CQ9" s="217">
        <v>1106.6911689999999</v>
      </c>
      <c r="CR9" s="217">
        <v>5426.3990659999999</v>
      </c>
      <c r="CS9" s="217">
        <v>2466.0116200000002</v>
      </c>
      <c r="CT9" s="217">
        <v>1354.3535979999999</v>
      </c>
      <c r="CU9" s="217">
        <v>19.748161</v>
      </c>
      <c r="CV9" s="217">
        <v>10495.390476</v>
      </c>
      <c r="CY9" s="62"/>
    </row>
    <row r="10" spans="1:104" ht="18" customHeight="1" x14ac:dyDescent="0.5">
      <c r="A10" s="222" t="s">
        <v>133</v>
      </c>
      <c r="B10" s="223" t="s">
        <v>256</v>
      </c>
      <c r="C10" s="218">
        <v>77983.183959000002</v>
      </c>
      <c r="D10" s="218">
        <v>0.68488099999999996</v>
      </c>
      <c r="E10" s="218">
        <v>34.499560000000002</v>
      </c>
      <c r="F10" s="218">
        <v>8.7168790000000005</v>
      </c>
      <c r="G10" s="218">
        <v>520.61893399999997</v>
      </c>
      <c r="H10" s="218">
        <v>20.750754000000001</v>
      </c>
      <c r="I10" s="218">
        <v>4.997058</v>
      </c>
      <c r="J10" s="218">
        <v>35.100084000000003</v>
      </c>
      <c r="K10" s="218">
        <v>879.78784199999996</v>
      </c>
      <c r="L10" s="218">
        <v>146.93840499999999</v>
      </c>
      <c r="M10" s="218">
        <v>1133.6289139999999</v>
      </c>
      <c r="N10" s="218">
        <v>18.880948</v>
      </c>
      <c r="O10" s="218">
        <v>1218.342081</v>
      </c>
      <c r="P10" s="218">
        <v>5.7340910000000003</v>
      </c>
      <c r="Q10" s="218">
        <v>6.8701999999999999E-2</v>
      </c>
      <c r="R10" s="218">
        <v>198.61720700000001</v>
      </c>
      <c r="S10" s="218">
        <v>2.2806129999999998</v>
      </c>
      <c r="T10" s="218">
        <v>45.403559000000001</v>
      </c>
      <c r="U10" s="218">
        <v>67.421869000000001</v>
      </c>
      <c r="V10" s="218">
        <v>293.68276700000001</v>
      </c>
      <c r="W10" s="218">
        <v>332.68979200000001</v>
      </c>
      <c r="X10" s="218">
        <v>631.36376499999994</v>
      </c>
      <c r="Y10" s="218">
        <v>17.392185999999999</v>
      </c>
      <c r="Z10" s="218">
        <v>187.447383</v>
      </c>
      <c r="AA10" s="218">
        <v>2.214458</v>
      </c>
      <c r="AB10" s="218">
        <v>60.493391000000003</v>
      </c>
      <c r="AC10" s="218">
        <v>0.60312200000000005</v>
      </c>
      <c r="AD10" s="218">
        <v>418.80914799999999</v>
      </c>
      <c r="AE10" s="218">
        <v>321.906588</v>
      </c>
      <c r="AF10" s="218">
        <v>745.16180699999995</v>
      </c>
      <c r="AG10" s="218">
        <v>4608.2721460000002</v>
      </c>
      <c r="AH10" s="218">
        <v>10.018267</v>
      </c>
      <c r="AI10" s="218">
        <v>197.026321</v>
      </c>
      <c r="AJ10" s="218">
        <v>634.43657900000005</v>
      </c>
      <c r="AK10" s="218">
        <v>233.13954100000001</v>
      </c>
      <c r="AL10" s="218">
        <v>143.27102400000001</v>
      </c>
      <c r="AM10" s="218">
        <v>61.460448</v>
      </c>
      <c r="AN10" s="218">
        <v>16.712416000000001</v>
      </c>
      <c r="AO10" s="218">
        <v>3194.3271340000001</v>
      </c>
      <c r="AP10" s="218">
        <v>1603.407338</v>
      </c>
      <c r="AQ10" s="218">
        <v>454.45837399999999</v>
      </c>
      <c r="AR10" s="218">
        <v>7.6435000000000003E-2</v>
      </c>
      <c r="AS10" s="218">
        <v>16.735440000000001</v>
      </c>
      <c r="AT10" s="218">
        <v>9.3621999999999997E-2</v>
      </c>
      <c r="AU10" s="218">
        <v>51.154449</v>
      </c>
      <c r="AV10" s="218">
        <v>14.666484000000001</v>
      </c>
      <c r="AW10" s="218">
        <v>2.548683</v>
      </c>
      <c r="AX10" s="218">
        <v>250.56371999999999</v>
      </c>
      <c r="AY10" s="218">
        <v>217.52706499999999</v>
      </c>
      <c r="AZ10" s="218">
        <v>168.036294</v>
      </c>
      <c r="BA10" s="218">
        <v>0.61829100000000004</v>
      </c>
      <c r="BB10" s="218">
        <v>0.241457</v>
      </c>
      <c r="BC10" s="218">
        <v>1.258616</v>
      </c>
      <c r="BD10" s="218">
        <v>0.104093</v>
      </c>
      <c r="BE10" s="218">
        <v>8.4581199999999992</v>
      </c>
      <c r="BF10" s="218">
        <v>8.7109459999999999</v>
      </c>
      <c r="BG10" s="218">
        <v>21.257088</v>
      </c>
      <c r="BH10" s="218">
        <v>19.684246999999999</v>
      </c>
      <c r="BI10" s="218">
        <v>7.5661129999999996</v>
      </c>
      <c r="BJ10" s="218">
        <v>24.144614000000001</v>
      </c>
      <c r="BK10" s="218">
        <v>38.366045</v>
      </c>
      <c r="BL10" s="218">
        <v>16.853576</v>
      </c>
      <c r="BM10" s="218">
        <v>70.971384999999998</v>
      </c>
      <c r="BN10" s="218">
        <v>28.661408000000002</v>
      </c>
      <c r="BO10" s="218">
        <v>22.203904000000001</v>
      </c>
      <c r="BP10" s="218">
        <v>17.093053999999999</v>
      </c>
      <c r="BQ10" s="218">
        <v>0.49763000000000002</v>
      </c>
      <c r="BR10" s="218">
        <v>0.46160499999999999</v>
      </c>
      <c r="BS10" s="218">
        <v>48.635409000000003</v>
      </c>
      <c r="BT10" s="218">
        <v>44.964367000000003</v>
      </c>
      <c r="BU10" s="218">
        <v>66.506815000000003</v>
      </c>
      <c r="BV10" s="218">
        <v>232.66251700000001</v>
      </c>
      <c r="BW10" s="218">
        <v>51.383605000000003</v>
      </c>
      <c r="BX10" s="218">
        <v>792.60200399999997</v>
      </c>
      <c r="BY10" s="218">
        <v>334.56255199999998</v>
      </c>
      <c r="BZ10" s="218">
        <v>67.732635999999999</v>
      </c>
      <c r="CA10" s="218">
        <v>69.382503</v>
      </c>
      <c r="CB10" s="218">
        <v>5.1802380000000001</v>
      </c>
      <c r="CC10" s="218">
        <v>4.5446949999999999</v>
      </c>
      <c r="CD10" s="218">
        <v>0.93450999999999995</v>
      </c>
      <c r="CE10" s="218">
        <v>14.609415</v>
      </c>
      <c r="CF10" s="218">
        <v>342.42684100000002</v>
      </c>
      <c r="CG10" s="218">
        <v>160.204138</v>
      </c>
      <c r="CH10" s="218">
        <v>21588.494976999998</v>
      </c>
      <c r="CI10" s="218">
        <v>4561.6813540000003</v>
      </c>
      <c r="CJ10" s="218">
        <v>359.257071</v>
      </c>
      <c r="CK10" s="218">
        <v>10556.455887</v>
      </c>
      <c r="CL10" s="218">
        <v>4011.9251730000001</v>
      </c>
      <c r="CM10" s="218">
        <v>94.284126000000001</v>
      </c>
      <c r="CN10" s="218">
        <v>5983.9831039999999</v>
      </c>
      <c r="CO10" s="218">
        <v>11.941325000000001</v>
      </c>
      <c r="CP10" s="218">
        <v>3.2845260000000001</v>
      </c>
      <c r="CQ10" s="218">
        <v>6323.8151770000004</v>
      </c>
      <c r="CR10" s="218">
        <v>496.09342700000002</v>
      </c>
      <c r="CS10" s="218">
        <v>174.904979</v>
      </c>
      <c r="CT10" s="218">
        <v>41.738926999999997</v>
      </c>
      <c r="CU10" s="218">
        <v>30.653739000000002</v>
      </c>
      <c r="CV10" s="218">
        <v>1989.017161</v>
      </c>
    </row>
    <row r="11" spans="1:104" ht="18" customHeight="1" x14ac:dyDescent="0.5">
      <c r="A11" s="220" t="s">
        <v>193</v>
      </c>
      <c r="B11" s="221" t="s">
        <v>252</v>
      </c>
      <c r="C11" s="217">
        <v>53930.366173000002</v>
      </c>
      <c r="D11" s="217">
        <v>27.256838999999999</v>
      </c>
      <c r="E11" s="217">
        <v>1.8368469999999999</v>
      </c>
      <c r="F11" s="217">
        <v>79.249339000000006</v>
      </c>
      <c r="G11" s="217">
        <v>377.684212</v>
      </c>
      <c r="H11" s="217">
        <v>1.029E-3</v>
      </c>
      <c r="I11" s="217">
        <v>8.3464139999999993</v>
      </c>
      <c r="J11" s="217">
        <v>275.18160399999999</v>
      </c>
      <c r="K11" s="217">
        <v>43.095962999999998</v>
      </c>
      <c r="L11" s="217">
        <v>385.70613200000003</v>
      </c>
      <c r="M11" s="217">
        <v>15.221273</v>
      </c>
      <c r="N11" s="217">
        <v>99.881572000000006</v>
      </c>
      <c r="O11" s="217">
        <v>6.9298390000000003</v>
      </c>
      <c r="P11" s="217">
        <v>1.723025</v>
      </c>
      <c r="Q11" s="217">
        <v>4.6544000000000002E-2</v>
      </c>
      <c r="R11" s="217">
        <v>226.04089099999999</v>
      </c>
      <c r="S11" s="217">
        <v>343.92768699999999</v>
      </c>
      <c r="T11" s="217">
        <v>101.353503</v>
      </c>
      <c r="U11" s="217">
        <v>152.72687199999999</v>
      </c>
      <c r="V11" s="217">
        <v>915.94237499999997</v>
      </c>
      <c r="W11" s="217">
        <v>318.37177500000001</v>
      </c>
      <c r="X11" s="217">
        <v>678.52791300000001</v>
      </c>
      <c r="Y11" s="217">
        <v>38.711030999999998</v>
      </c>
      <c r="Z11" s="217">
        <v>36.915416</v>
      </c>
      <c r="AA11" s="217">
        <v>342.19849900000003</v>
      </c>
      <c r="AB11" s="217">
        <v>46.680998000000002</v>
      </c>
      <c r="AC11" s="217">
        <v>5.2789000000000003E-2</v>
      </c>
      <c r="AD11" s="217">
        <v>7085.003404</v>
      </c>
      <c r="AE11" s="217">
        <v>79.377538000000001</v>
      </c>
      <c r="AF11" s="217">
        <v>50.474547000000001</v>
      </c>
      <c r="AG11" s="217">
        <v>1085.8907979999999</v>
      </c>
      <c r="AH11" s="217">
        <v>2.5059900000000002</v>
      </c>
      <c r="AI11" s="217">
        <v>413.56105500000001</v>
      </c>
      <c r="AJ11" s="217">
        <v>1623.5350579999999</v>
      </c>
      <c r="AK11" s="217">
        <v>322.154203</v>
      </c>
      <c r="AL11" s="217">
        <v>100.646928</v>
      </c>
      <c r="AM11" s="217">
        <v>5.203703</v>
      </c>
      <c r="AN11" s="217">
        <v>10.585685</v>
      </c>
      <c r="AO11" s="217">
        <v>373.07011499999999</v>
      </c>
      <c r="AP11" s="217">
        <v>2692.789659</v>
      </c>
      <c r="AQ11" s="217">
        <v>181.28739400000001</v>
      </c>
      <c r="AR11" s="217">
        <v>6.5043000000000004E-2</v>
      </c>
      <c r="AS11" s="217">
        <v>124.400977</v>
      </c>
      <c r="AT11" s="217">
        <v>0.44822499999999998</v>
      </c>
      <c r="AU11" s="217">
        <v>65.400768999999997</v>
      </c>
      <c r="AV11" s="217">
        <v>1.4382459999999999</v>
      </c>
      <c r="AW11" s="217">
        <v>6.8747199999999999</v>
      </c>
      <c r="AX11" s="217">
        <v>4.2552770000000004</v>
      </c>
      <c r="AY11" s="217">
        <v>508.50888900000001</v>
      </c>
      <c r="AZ11" s="217">
        <v>113.43749699999999</v>
      </c>
      <c r="BA11" s="217">
        <v>0.128382</v>
      </c>
      <c r="BB11" s="217">
        <v>1.729325</v>
      </c>
      <c r="BC11" s="217">
        <v>0.39296900000000001</v>
      </c>
      <c r="BD11" s="217">
        <v>3.7057E-2</v>
      </c>
      <c r="BE11" s="217">
        <v>7.7705529999999996</v>
      </c>
      <c r="BF11" s="217">
        <v>4.0430510000000002</v>
      </c>
      <c r="BG11" s="217">
        <v>18.563874999999999</v>
      </c>
      <c r="BH11" s="217">
        <v>101.98044899999999</v>
      </c>
      <c r="BI11" s="217">
        <v>1.1886509999999999</v>
      </c>
      <c r="BJ11" s="217">
        <v>6.0095359999999998</v>
      </c>
      <c r="BK11" s="217">
        <v>2.707138</v>
      </c>
      <c r="BL11" s="217">
        <v>72.600157999999993</v>
      </c>
      <c r="BM11" s="217">
        <v>366.75039700000002</v>
      </c>
      <c r="BN11" s="217">
        <v>44.282314999999997</v>
      </c>
      <c r="BO11" s="217">
        <v>58.608018999999999</v>
      </c>
      <c r="BP11" s="217">
        <v>6.2347359999999998</v>
      </c>
      <c r="BQ11" s="217">
        <v>1.8988970000000001</v>
      </c>
      <c r="BR11" s="217">
        <v>5.8398310000000002</v>
      </c>
      <c r="BS11" s="217">
        <v>278.06056100000001</v>
      </c>
      <c r="BT11" s="217">
        <v>227.94993700000001</v>
      </c>
      <c r="BU11" s="217">
        <v>270.83990899999998</v>
      </c>
      <c r="BV11" s="217">
        <v>20512.617269999999</v>
      </c>
      <c r="BW11" s="217">
        <v>323.75365900000003</v>
      </c>
      <c r="BX11" s="217">
        <v>2733.844243</v>
      </c>
      <c r="BY11" s="217">
        <v>627.146931</v>
      </c>
      <c r="BZ11" s="217">
        <v>46.516933999999999</v>
      </c>
      <c r="CA11" s="217">
        <v>609.72123099999999</v>
      </c>
      <c r="CB11" s="217">
        <v>2.2105589999999999</v>
      </c>
      <c r="CC11" s="217">
        <v>38.018320000000003</v>
      </c>
      <c r="CD11" s="217">
        <v>5.7636960000000004</v>
      </c>
      <c r="CE11" s="217">
        <v>6.0068780000000004</v>
      </c>
      <c r="CF11" s="217">
        <v>104.297179</v>
      </c>
      <c r="CG11" s="217">
        <v>225.55848900000001</v>
      </c>
      <c r="CH11" s="217">
        <v>2862.7939679999999</v>
      </c>
      <c r="CI11" s="217">
        <v>1129.368416</v>
      </c>
      <c r="CJ11" s="217">
        <v>87.511917999999994</v>
      </c>
      <c r="CK11" s="217">
        <v>837.27305200000001</v>
      </c>
      <c r="CL11" s="217">
        <v>4.9539660000000003</v>
      </c>
      <c r="CM11" s="217">
        <v>328.28806600000001</v>
      </c>
      <c r="CN11" s="217">
        <v>342.01439099999999</v>
      </c>
      <c r="CO11" s="217">
        <v>4.1103969999999999</v>
      </c>
      <c r="CP11" s="217">
        <v>0.34218799999999999</v>
      </c>
      <c r="CQ11" s="217">
        <v>1.7506000000000001E-2</v>
      </c>
      <c r="CR11" s="217">
        <v>818.09473500000001</v>
      </c>
      <c r="CS11" s="217">
        <v>6.1097679999999999</v>
      </c>
      <c r="CT11" s="217">
        <v>25.118424000000001</v>
      </c>
      <c r="CU11" s="217">
        <v>25.312691999999998</v>
      </c>
      <c r="CV11" s="217">
        <v>1371.4594540000001</v>
      </c>
      <c r="CZ11" s="64"/>
    </row>
    <row r="12" spans="1:104" ht="18" customHeight="1" x14ac:dyDescent="0.5">
      <c r="A12" s="222" t="s">
        <v>27</v>
      </c>
      <c r="B12" s="223" t="s">
        <v>249</v>
      </c>
      <c r="C12" s="218">
        <v>45577.188808999999</v>
      </c>
      <c r="D12" s="218">
        <v>7.0410000000000004E-3</v>
      </c>
      <c r="E12" s="218">
        <v>1248.301721</v>
      </c>
      <c r="F12" s="218">
        <v>72.099461000000005</v>
      </c>
      <c r="G12" s="218">
        <v>342.311757</v>
      </c>
      <c r="H12" s="218">
        <v>5.0576000000000003E-2</v>
      </c>
      <c r="I12" s="218">
        <v>2.2168079999999999</v>
      </c>
      <c r="J12" s="218">
        <v>167.80049099999999</v>
      </c>
      <c r="K12" s="218">
        <v>367.78389700000002</v>
      </c>
      <c r="L12" s="218">
        <v>872.57756500000005</v>
      </c>
      <c r="M12" s="218">
        <v>4739.2350539999998</v>
      </c>
      <c r="N12" s="218">
        <v>91.575762999999995</v>
      </c>
      <c r="O12" s="218">
        <v>122.34878</v>
      </c>
      <c r="P12" s="218">
        <v>11.84299</v>
      </c>
      <c r="Q12" s="218">
        <v>5.5735929999999998</v>
      </c>
      <c r="R12" s="218">
        <v>59.980935000000002</v>
      </c>
      <c r="S12" s="218">
        <v>0.20435600000000001</v>
      </c>
      <c r="T12" s="218">
        <v>62.034118999999997</v>
      </c>
      <c r="U12" s="218">
        <v>70.176247000000004</v>
      </c>
      <c r="V12" s="218">
        <v>122.098991</v>
      </c>
      <c r="W12" s="218">
        <v>409.26579400000003</v>
      </c>
      <c r="X12" s="218">
        <v>146.703419</v>
      </c>
      <c r="Y12" s="218">
        <v>3.1261070000000002</v>
      </c>
      <c r="Z12" s="218">
        <v>104.98945000000001</v>
      </c>
      <c r="AA12" s="218">
        <v>135.712748</v>
      </c>
      <c r="AB12" s="218">
        <v>410.74056300000001</v>
      </c>
      <c r="AC12" s="218">
        <v>83.165124000000006</v>
      </c>
      <c r="AD12" s="218">
        <v>1053.625419</v>
      </c>
      <c r="AE12" s="218">
        <v>702.82790199999999</v>
      </c>
      <c r="AF12" s="218">
        <v>2776.2071169999999</v>
      </c>
      <c r="AG12" s="218">
        <v>683.499728</v>
      </c>
      <c r="AH12" s="218">
        <v>3.30532</v>
      </c>
      <c r="AI12" s="218">
        <v>150.769105</v>
      </c>
      <c r="AJ12" s="218">
        <v>441.836817</v>
      </c>
      <c r="AK12" s="218">
        <v>163.411283</v>
      </c>
      <c r="AL12" s="218">
        <v>117.329148</v>
      </c>
      <c r="AM12" s="218">
        <v>8.0973290000000002</v>
      </c>
      <c r="AN12" s="218">
        <v>2.926231</v>
      </c>
      <c r="AO12" s="218">
        <v>534.66877399999998</v>
      </c>
      <c r="AP12" s="218">
        <v>1025.4446820000001</v>
      </c>
      <c r="AQ12" s="218">
        <v>454.50275599999998</v>
      </c>
      <c r="AR12" s="218">
        <v>0.264596</v>
      </c>
      <c r="AS12" s="218">
        <v>56.499164999999998</v>
      </c>
      <c r="AT12" s="218">
        <v>0.113625</v>
      </c>
      <c r="AU12" s="218">
        <v>113.215906</v>
      </c>
      <c r="AV12" s="218">
        <v>7.9500489999999999</v>
      </c>
      <c r="AW12" s="218">
        <v>12.531478</v>
      </c>
      <c r="AX12" s="218">
        <v>8.4100269999999995</v>
      </c>
      <c r="AY12" s="218">
        <v>265.901725</v>
      </c>
      <c r="AZ12" s="218">
        <v>24.235679999999999</v>
      </c>
      <c r="BA12" s="218">
        <v>0.75053000000000003</v>
      </c>
      <c r="BB12" s="218">
        <v>5.9878520000000002</v>
      </c>
      <c r="BC12" s="218">
        <v>32.472906999999999</v>
      </c>
      <c r="BD12" s="218">
        <v>13.694983000000001</v>
      </c>
      <c r="BE12" s="218">
        <v>123.10265099999999</v>
      </c>
      <c r="BF12" s="218">
        <v>77.545581999999996</v>
      </c>
      <c r="BG12" s="218">
        <v>56.008758999999998</v>
      </c>
      <c r="BH12" s="218">
        <v>67.704764999999995</v>
      </c>
      <c r="BI12" s="218">
        <v>23.658940999999999</v>
      </c>
      <c r="BJ12" s="218">
        <v>23.568498999999999</v>
      </c>
      <c r="BK12" s="218">
        <v>3.4196249999999999</v>
      </c>
      <c r="BL12" s="218">
        <v>1342.2090720000001</v>
      </c>
      <c r="BM12" s="218">
        <v>888.26711</v>
      </c>
      <c r="BN12" s="218">
        <v>159.39698799999999</v>
      </c>
      <c r="BO12" s="218">
        <v>182.29535000000001</v>
      </c>
      <c r="BP12" s="218">
        <v>13.629662</v>
      </c>
      <c r="BQ12" s="218">
        <v>0.112987</v>
      </c>
      <c r="BR12" s="218">
        <v>0.49238700000000002</v>
      </c>
      <c r="BS12" s="218">
        <v>227.39156600000001</v>
      </c>
      <c r="BT12" s="218">
        <v>200.10061200000001</v>
      </c>
      <c r="BU12" s="218">
        <v>99.379132999999996</v>
      </c>
      <c r="BV12" s="218">
        <v>1409.7297040000001</v>
      </c>
      <c r="BW12" s="218">
        <v>810.32128399999999</v>
      </c>
      <c r="BX12" s="218">
        <v>2030.2628540000001</v>
      </c>
      <c r="BY12" s="218">
        <v>2889.6161889999998</v>
      </c>
      <c r="BZ12" s="218">
        <v>30.692402999999999</v>
      </c>
      <c r="CA12" s="218">
        <v>541.71325999999999</v>
      </c>
      <c r="CB12" s="218">
        <v>18.973137999999999</v>
      </c>
      <c r="CC12" s="218">
        <v>531.833752</v>
      </c>
      <c r="CD12" s="218">
        <v>6.1999820000000003</v>
      </c>
      <c r="CE12" s="218">
        <v>18.217200999999999</v>
      </c>
      <c r="CF12" s="218">
        <v>86.563727</v>
      </c>
      <c r="CG12" s="218">
        <v>178.80321499999999</v>
      </c>
      <c r="CH12" s="218">
        <v>4621.1677840000002</v>
      </c>
      <c r="CI12" s="218">
        <v>2699.4700800000001</v>
      </c>
      <c r="CJ12" s="218">
        <v>21.224181000000002</v>
      </c>
      <c r="CK12" s="218">
        <v>6983.4111370000001</v>
      </c>
      <c r="CL12" s="218">
        <v>10.506511</v>
      </c>
      <c r="CM12" s="218">
        <v>3.4990019999999999</v>
      </c>
      <c r="CN12" s="218">
        <v>508.31837300000001</v>
      </c>
      <c r="CO12" s="218">
        <v>7.625521</v>
      </c>
      <c r="CP12" s="218">
        <v>0.52781999999999996</v>
      </c>
      <c r="CQ12" s="218">
        <v>3.1681490000000001</v>
      </c>
      <c r="CR12" s="218">
        <v>246.59867499999999</v>
      </c>
      <c r="CS12" s="218">
        <v>27.034966000000001</v>
      </c>
      <c r="CT12" s="218">
        <v>67.975381999999996</v>
      </c>
      <c r="CU12" s="218">
        <v>2.3690020000000001</v>
      </c>
      <c r="CV12" s="218">
        <v>20.678343999999999</v>
      </c>
    </row>
    <row r="13" spans="1:104" ht="18" customHeight="1" x14ac:dyDescent="0.5">
      <c r="A13" s="220" t="s">
        <v>197</v>
      </c>
      <c r="B13" s="221" t="s">
        <v>293</v>
      </c>
      <c r="C13" s="217">
        <v>42015.672621999998</v>
      </c>
      <c r="D13" s="217">
        <v>6.2262680000000001</v>
      </c>
      <c r="E13" s="217">
        <v>1.2411999999999999E-2</v>
      </c>
      <c r="F13" s="217">
        <v>0.105923</v>
      </c>
      <c r="G13" s="217">
        <v>574.73753699999997</v>
      </c>
      <c r="H13" s="217">
        <v>2.5304E-2</v>
      </c>
      <c r="I13" s="217">
        <v>6.5242999999999995E-2</v>
      </c>
      <c r="J13" s="217">
        <v>1.7502800000000001</v>
      </c>
      <c r="K13" s="217">
        <v>3.738893</v>
      </c>
      <c r="L13" s="217">
        <v>22.006893000000002</v>
      </c>
      <c r="M13" s="217">
        <v>440.16650299999998</v>
      </c>
      <c r="N13" s="217">
        <v>30.930178999999999</v>
      </c>
      <c r="O13" s="217">
        <v>8.7242110000000004</v>
      </c>
      <c r="P13" s="217">
        <v>5.3045549999999997</v>
      </c>
      <c r="Q13" s="217">
        <v>0</v>
      </c>
      <c r="R13" s="217">
        <v>21.088114000000001</v>
      </c>
      <c r="S13" s="217">
        <v>1.5854870000000001</v>
      </c>
      <c r="T13" s="217">
        <v>27.865984999999998</v>
      </c>
      <c r="U13" s="217">
        <v>172.943927</v>
      </c>
      <c r="V13" s="217">
        <v>416.10455400000001</v>
      </c>
      <c r="W13" s="217">
        <v>91.675734000000006</v>
      </c>
      <c r="X13" s="217">
        <v>338.68464299999999</v>
      </c>
      <c r="Y13" s="217">
        <v>20.474813000000001</v>
      </c>
      <c r="Z13" s="217">
        <v>29.974043000000002</v>
      </c>
      <c r="AA13" s="217">
        <v>114.59631899999999</v>
      </c>
      <c r="AB13" s="217">
        <v>21.153220000000001</v>
      </c>
      <c r="AC13" s="217">
        <v>9.7885E-2</v>
      </c>
      <c r="AD13" s="217">
        <v>77.009217000000007</v>
      </c>
      <c r="AE13" s="217">
        <v>271.84365100000002</v>
      </c>
      <c r="AF13" s="217">
        <v>262.68483700000002</v>
      </c>
      <c r="AG13" s="217">
        <v>5202.4179869999998</v>
      </c>
      <c r="AH13" s="217">
        <v>59.209712000000003</v>
      </c>
      <c r="AI13" s="217">
        <v>349.324119</v>
      </c>
      <c r="AJ13" s="217">
        <v>652.305564</v>
      </c>
      <c r="AK13" s="217">
        <v>157.74094099999999</v>
      </c>
      <c r="AL13" s="217">
        <v>58.346316999999999</v>
      </c>
      <c r="AM13" s="217">
        <v>1.2959229999999999</v>
      </c>
      <c r="AN13" s="217">
        <v>24.979171000000001</v>
      </c>
      <c r="AO13" s="217">
        <v>1171.772211</v>
      </c>
      <c r="AP13" s="217">
        <v>1006.846856</v>
      </c>
      <c r="AQ13" s="217">
        <v>352.973095</v>
      </c>
      <c r="AR13" s="217">
        <v>3.1281999999999997E-2</v>
      </c>
      <c r="AS13" s="217">
        <v>8.8691429999999993</v>
      </c>
      <c r="AT13" s="217">
        <v>4.2902999999999997E-2</v>
      </c>
      <c r="AU13" s="217">
        <v>214.734196</v>
      </c>
      <c r="AV13" s="217">
        <v>10.856267000000001</v>
      </c>
      <c r="AW13" s="217">
        <v>0.77356800000000003</v>
      </c>
      <c r="AX13" s="217">
        <v>10.791206000000001</v>
      </c>
      <c r="AY13" s="217">
        <v>259.558246</v>
      </c>
      <c r="AZ13" s="217">
        <v>10.511801</v>
      </c>
      <c r="BA13" s="217">
        <v>0.27481100000000003</v>
      </c>
      <c r="BB13" s="217">
        <v>4.1479999999999998E-3</v>
      </c>
      <c r="BC13" s="217">
        <v>1.758688</v>
      </c>
      <c r="BD13" s="217">
        <v>0.16525000000000001</v>
      </c>
      <c r="BE13" s="217">
        <v>2.4980359999999999</v>
      </c>
      <c r="BF13" s="217">
        <v>6.3018489999999998</v>
      </c>
      <c r="BG13" s="217">
        <v>22.485277</v>
      </c>
      <c r="BH13" s="217">
        <v>3.24695</v>
      </c>
      <c r="BI13" s="217">
        <v>1.8604959999999999</v>
      </c>
      <c r="BJ13" s="217">
        <v>35.773316999999999</v>
      </c>
      <c r="BK13" s="217">
        <v>0.54017700000000002</v>
      </c>
      <c r="BL13" s="217">
        <v>4.3411429999999998</v>
      </c>
      <c r="BM13" s="217">
        <v>5.5635700000000003</v>
      </c>
      <c r="BN13" s="217">
        <v>5.1311770000000001</v>
      </c>
      <c r="BO13" s="217">
        <v>18.062995000000001</v>
      </c>
      <c r="BP13" s="217">
        <v>1.944415</v>
      </c>
      <c r="BQ13" s="217">
        <v>3.0534119999999998</v>
      </c>
      <c r="BR13" s="217">
        <v>1.8699E-2</v>
      </c>
      <c r="BS13" s="217">
        <v>77.004472000000007</v>
      </c>
      <c r="BT13" s="217">
        <v>77.213247999999993</v>
      </c>
      <c r="BU13" s="217">
        <v>82.518056999999999</v>
      </c>
      <c r="BV13" s="217">
        <v>77.724898999999994</v>
      </c>
      <c r="BW13" s="217">
        <v>127.896383</v>
      </c>
      <c r="BX13" s="217">
        <v>1515.1112820000001</v>
      </c>
      <c r="BY13" s="217">
        <v>78.802807999999999</v>
      </c>
      <c r="BZ13" s="217">
        <v>57.389280999999997</v>
      </c>
      <c r="CA13" s="217">
        <v>555.26021200000002</v>
      </c>
      <c r="CB13" s="217">
        <v>0.71532099999999998</v>
      </c>
      <c r="CC13" s="217">
        <v>64.315185999999997</v>
      </c>
      <c r="CD13" s="217">
        <v>1.1485570000000001</v>
      </c>
      <c r="CE13" s="217">
        <v>11.76906</v>
      </c>
      <c r="CF13" s="217">
        <v>244.05805100000001</v>
      </c>
      <c r="CG13" s="217">
        <v>235.83114800000001</v>
      </c>
      <c r="CH13" s="217">
        <v>11229.040155999999</v>
      </c>
      <c r="CI13" s="217">
        <v>3605.9612149999998</v>
      </c>
      <c r="CJ13" s="217">
        <v>118.91143599999999</v>
      </c>
      <c r="CK13" s="217">
        <v>6876.3542520000001</v>
      </c>
      <c r="CL13" s="217">
        <v>259.62516199999999</v>
      </c>
      <c r="CM13" s="217">
        <v>13.014704999999999</v>
      </c>
      <c r="CN13" s="217">
        <v>2932.311017</v>
      </c>
      <c r="CO13" s="217">
        <v>12.508448</v>
      </c>
      <c r="CP13" s="217">
        <v>1.655619</v>
      </c>
      <c r="CQ13" s="217">
        <v>19.739629999999998</v>
      </c>
      <c r="CR13" s="217">
        <v>866.75361399999997</v>
      </c>
      <c r="CS13" s="217">
        <v>87.442997000000005</v>
      </c>
      <c r="CT13" s="217">
        <v>118.05420599999999</v>
      </c>
      <c r="CU13" s="217">
        <v>33.768926999999998</v>
      </c>
      <c r="CV13" s="217">
        <v>5.7917259999999997</v>
      </c>
    </row>
    <row r="14" spans="1:104" ht="18" customHeight="1" x14ac:dyDescent="0.5">
      <c r="A14" s="222" t="s">
        <v>28</v>
      </c>
      <c r="B14" s="223" t="s">
        <v>250</v>
      </c>
      <c r="C14" s="218">
        <v>38196.964837</v>
      </c>
      <c r="D14" s="218">
        <v>0.919964</v>
      </c>
      <c r="E14" s="218">
        <v>5.1798539999999997</v>
      </c>
      <c r="F14" s="218">
        <v>16.199522000000002</v>
      </c>
      <c r="G14" s="218">
        <v>5.2849E-2</v>
      </c>
      <c r="H14" s="218">
        <v>0</v>
      </c>
      <c r="I14" s="218">
        <v>1.9129E-2</v>
      </c>
      <c r="J14" s="218">
        <v>0.402312</v>
      </c>
      <c r="K14" s="218">
        <v>9.1964000000000004E-2</v>
      </c>
      <c r="L14" s="218">
        <v>29.765187000000001</v>
      </c>
      <c r="M14" s="218">
        <v>0.191028</v>
      </c>
      <c r="N14" s="218">
        <v>1.170247</v>
      </c>
      <c r="O14" s="218">
        <v>4.2933570000000003</v>
      </c>
      <c r="P14" s="218">
        <v>3.374571</v>
      </c>
      <c r="Q14" s="218">
        <v>0</v>
      </c>
      <c r="R14" s="218">
        <v>0.63925100000000001</v>
      </c>
      <c r="S14" s="218">
        <v>9.7916480000000004</v>
      </c>
      <c r="T14" s="218">
        <v>7.7361560000000003</v>
      </c>
      <c r="U14" s="218">
        <v>0.26542399999999999</v>
      </c>
      <c r="V14" s="218">
        <v>16.419902</v>
      </c>
      <c r="W14" s="218">
        <v>2.4276719999999998</v>
      </c>
      <c r="X14" s="218">
        <v>15.434542</v>
      </c>
      <c r="Y14" s="218">
        <v>1.627616</v>
      </c>
      <c r="Z14" s="218">
        <v>0.137327</v>
      </c>
      <c r="AA14" s="218">
        <v>4.7199999999999998E-4</v>
      </c>
      <c r="AB14" s="218">
        <v>1.938669</v>
      </c>
      <c r="AC14" s="218">
        <v>3.6489880000000001</v>
      </c>
      <c r="AD14" s="218">
        <v>25.484113000000001</v>
      </c>
      <c r="AE14" s="218">
        <v>43.875903999999998</v>
      </c>
      <c r="AF14" s="218">
        <v>66.477484000000004</v>
      </c>
      <c r="AG14" s="218">
        <v>803.98937000000001</v>
      </c>
      <c r="AH14" s="218">
        <v>0</v>
      </c>
      <c r="AI14" s="218">
        <v>16.050604</v>
      </c>
      <c r="AJ14" s="218">
        <v>28.101514000000002</v>
      </c>
      <c r="AK14" s="218">
        <v>3.453382</v>
      </c>
      <c r="AL14" s="218">
        <v>1.963527</v>
      </c>
      <c r="AM14" s="218">
        <v>0</v>
      </c>
      <c r="AN14" s="218">
        <v>34.606147999999997</v>
      </c>
      <c r="AO14" s="218">
        <v>307.885335</v>
      </c>
      <c r="AP14" s="218">
        <v>423.25493</v>
      </c>
      <c r="AQ14" s="218">
        <v>835.96039299999995</v>
      </c>
      <c r="AR14" s="218">
        <v>9.0000000000000006E-5</v>
      </c>
      <c r="AS14" s="218">
        <v>1.0862609999999999</v>
      </c>
      <c r="AT14" s="218">
        <v>1.5089999999999999E-3</v>
      </c>
      <c r="AU14" s="218">
        <v>1.809836</v>
      </c>
      <c r="AV14" s="218">
        <v>3.9972479999999999</v>
      </c>
      <c r="AW14" s="218">
        <v>0.55044599999999999</v>
      </c>
      <c r="AX14" s="218">
        <v>0.55005999999999999</v>
      </c>
      <c r="AY14" s="218">
        <v>28.895707999999999</v>
      </c>
      <c r="AZ14" s="218">
        <v>4.3410849999999996</v>
      </c>
      <c r="BA14" s="218">
        <v>1.266E-3</v>
      </c>
      <c r="BB14" s="218">
        <v>7.5123119999999997</v>
      </c>
      <c r="BC14" s="218">
        <v>5.2872269999999997</v>
      </c>
      <c r="BD14" s="218">
        <v>5.395607</v>
      </c>
      <c r="BE14" s="218">
        <v>156.307929</v>
      </c>
      <c r="BF14" s="218">
        <v>191.269158</v>
      </c>
      <c r="BG14" s="218">
        <v>104.83059</v>
      </c>
      <c r="BH14" s="218">
        <v>1.423408</v>
      </c>
      <c r="BI14" s="218">
        <v>3.2435019999999999</v>
      </c>
      <c r="BJ14" s="218">
        <v>5.2857950000000002</v>
      </c>
      <c r="BK14" s="218">
        <v>0.58220099999999997</v>
      </c>
      <c r="BL14" s="218">
        <v>2.5035090000000002</v>
      </c>
      <c r="BM14" s="218">
        <v>4.0044339999999998</v>
      </c>
      <c r="BN14" s="218">
        <v>1.0335399999999999</v>
      </c>
      <c r="BO14" s="218">
        <v>0.74542799999999998</v>
      </c>
      <c r="BP14" s="218">
        <v>0.82743999999999995</v>
      </c>
      <c r="BQ14" s="218">
        <v>5.2599999999999999E-4</v>
      </c>
      <c r="BR14" s="218">
        <v>2.5336000000000001E-2</v>
      </c>
      <c r="BS14" s="218">
        <v>17.155465</v>
      </c>
      <c r="BT14" s="218">
        <v>16.480578000000001</v>
      </c>
      <c r="BU14" s="218">
        <v>27.643556</v>
      </c>
      <c r="BV14" s="218">
        <v>89.790674999999993</v>
      </c>
      <c r="BW14" s="218">
        <v>421.63543900000002</v>
      </c>
      <c r="BX14" s="218">
        <v>850.74812299999996</v>
      </c>
      <c r="BY14" s="218">
        <v>4.5104319999999998</v>
      </c>
      <c r="BZ14" s="218">
        <v>13.671082</v>
      </c>
      <c r="CA14" s="218">
        <v>2.2644639999999998</v>
      </c>
      <c r="CB14" s="218">
        <v>0.38311899999999999</v>
      </c>
      <c r="CC14" s="218">
        <v>1.574975</v>
      </c>
      <c r="CD14" s="218">
        <v>1.4246999999999999E-2</v>
      </c>
      <c r="CE14" s="218">
        <v>1.2318750000000001</v>
      </c>
      <c r="CF14" s="218">
        <v>94.433153000000004</v>
      </c>
      <c r="CG14" s="218">
        <v>45.930208</v>
      </c>
      <c r="CH14" s="218">
        <v>3907.1867149999998</v>
      </c>
      <c r="CI14" s="218">
        <v>1823.0336850000001</v>
      </c>
      <c r="CJ14" s="218">
        <v>5.6408680000000002</v>
      </c>
      <c r="CK14" s="218">
        <v>26517.433148</v>
      </c>
      <c r="CL14" s="218">
        <v>28.626685999999999</v>
      </c>
      <c r="CM14" s="218">
        <v>79.909672</v>
      </c>
      <c r="CN14" s="218">
        <v>869.55840000000001</v>
      </c>
      <c r="CO14" s="218">
        <v>20.108429999999998</v>
      </c>
      <c r="CP14" s="218">
        <v>1.766068</v>
      </c>
      <c r="CQ14" s="218">
        <v>0.20097499999999999</v>
      </c>
      <c r="CR14" s="218">
        <v>22.049921000000001</v>
      </c>
      <c r="CS14" s="218">
        <v>10.451195999999999</v>
      </c>
      <c r="CT14" s="218">
        <v>65.112934999999993</v>
      </c>
      <c r="CU14" s="218">
        <v>9.7915419999999997</v>
      </c>
      <c r="CV14" s="218">
        <v>4.2854020000000004</v>
      </c>
    </row>
    <row r="15" spans="1:104" ht="18" customHeight="1" x14ac:dyDescent="0.5">
      <c r="A15" s="220" t="s">
        <v>194</v>
      </c>
      <c r="B15" s="221" t="s">
        <v>270</v>
      </c>
      <c r="C15" s="217">
        <v>30837.908218</v>
      </c>
      <c r="D15" s="217">
        <v>0.18237400000000001</v>
      </c>
      <c r="E15" s="217">
        <v>11.089509</v>
      </c>
      <c r="F15" s="217">
        <v>0.30685000000000001</v>
      </c>
      <c r="G15" s="217">
        <v>152.17657600000001</v>
      </c>
      <c r="H15" s="217">
        <v>6.9230000000000003E-3</v>
      </c>
      <c r="I15" s="217">
        <v>19.028222</v>
      </c>
      <c r="J15" s="217">
        <v>21.347842</v>
      </c>
      <c r="K15" s="217">
        <v>333.74246399999998</v>
      </c>
      <c r="L15" s="217">
        <v>60.675792000000001</v>
      </c>
      <c r="M15" s="217">
        <v>8.2784080000000007</v>
      </c>
      <c r="N15" s="217">
        <v>88.827085999999994</v>
      </c>
      <c r="O15" s="217">
        <v>78.202692999999996</v>
      </c>
      <c r="P15" s="217">
        <v>1.3468720000000001</v>
      </c>
      <c r="Q15" s="217">
        <v>0.352939</v>
      </c>
      <c r="R15" s="217">
        <v>62.352660999999998</v>
      </c>
      <c r="S15" s="217">
        <v>65.875366</v>
      </c>
      <c r="T15" s="217">
        <v>33.180709999999998</v>
      </c>
      <c r="U15" s="217">
        <v>151.09068099999999</v>
      </c>
      <c r="V15" s="217">
        <v>605.52583200000004</v>
      </c>
      <c r="W15" s="217">
        <v>217.28786500000001</v>
      </c>
      <c r="X15" s="217">
        <v>326.49624999999997</v>
      </c>
      <c r="Y15" s="217">
        <v>58.548105999999997</v>
      </c>
      <c r="Z15" s="217">
        <v>72.652664000000001</v>
      </c>
      <c r="AA15" s="217">
        <v>48.140897000000002</v>
      </c>
      <c r="AB15" s="217">
        <v>57.393089000000003</v>
      </c>
      <c r="AC15" s="217">
        <v>6.9170000000000004E-3</v>
      </c>
      <c r="AD15" s="217">
        <v>403.09658400000001</v>
      </c>
      <c r="AE15" s="217">
        <v>48.697991000000002</v>
      </c>
      <c r="AF15" s="217">
        <v>98.260621</v>
      </c>
      <c r="AG15" s="217">
        <v>3318.5509769999999</v>
      </c>
      <c r="AH15" s="217">
        <v>25.364079</v>
      </c>
      <c r="AI15" s="217">
        <v>100.800032</v>
      </c>
      <c r="AJ15" s="217">
        <v>844.77252699999997</v>
      </c>
      <c r="AK15" s="217">
        <v>100.480248</v>
      </c>
      <c r="AL15" s="217">
        <v>63.867261999999997</v>
      </c>
      <c r="AM15" s="217">
        <v>4.993608</v>
      </c>
      <c r="AN15" s="217">
        <v>1.9537929999999999</v>
      </c>
      <c r="AO15" s="217">
        <v>444.83854300000002</v>
      </c>
      <c r="AP15" s="217">
        <v>531.53592000000003</v>
      </c>
      <c r="AQ15" s="217">
        <v>160.44444799999999</v>
      </c>
      <c r="AR15" s="217">
        <v>0.97576099999999999</v>
      </c>
      <c r="AS15" s="217">
        <v>441.57464800000002</v>
      </c>
      <c r="AT15" s="217">
        <v>6.956836</v>
      </c>
      <c r="AU15" s="217">
        <v>146.479274</v>
      </c>
      <c r="AV15" s="217">
        <v>19.340202999999999</v>
      </c>
      <c r="AW15" s="217">
        <v>12.575354000000001</v>
      </c>
      <c r="AX15" s="217">
        <v>2.0836E-2</v>
      </c>
      <c r="AY15" s="217">
        <v>216.56366199999999</v>
      </c>
      <c r="AZ15" s="217">
        <v>21.295199</v>
      </c>
      <c r="BA15" s="217">
        <v>6.043291</v>
      </c>
      <c r="BB15" s="217">
        <v>27.373750000000001</v>
      </c>
      <c r="BC15" s="217">
        <v>7.4279330000000003</v>
      </c>
      <c r="BD15" s="217">
        <v>2.0002800000000001</v>
      </c>
      <c r="BE15" s="217">
        <v>10.799609999999999</v>
      </c>
      <c r="BF15" s="217">
        <v>4.5928909999999998</v>
      </c>
      <c r="BG15" s="217">
        <v>19.921554</v>
      </c>
      <c r="BH15" s="217">
        <v>10.320109</v>
      </c>
      <c r="BI15" s="217">
        <v>4.8082589999999996</v>
      </c>
      <c r="BJ15" s="217">
        <v>30.537700999999998</v>
      </c>
      <c r="BK15" s="217">
        <v>5.160202</v>
      </c>
      <c r="BL15" s="217">
        <v>125.80242699999999</v>
      </c>
      <c r="BM15" s="217">
        <v>326.13944900000001</v>
      </c>
      <c r="BN15" s="217">
        <v>22.710404</v>
      </c>
      <c r="BO15" s="217">
        <v>485.56434100000001</v>
      </c>
      <c r="BP15" s="217">
        <v>10.358466</v>
      </c>
      <c r="BQ15" s="217">
        <v>1.8108580000000001</v>
      </c>
      <c r="BR15" s="217">
        <v>0.43855699999999997</v>
      </c>
      <c r="BS15" s="217">
        <v>343.794421</v>
      </c>
      <c r="BT15" s="217">
        <v>208.84475699999999</v>
      </c>
      <c r="BU15" s="217">
        <v>58.241138999999997</v>
      </c>
      <c r="BV15" s="217">
        <v>895.80243900000005</v>
      </c>
      <c r="BW15" s="217">
        <v>52.141300999999999</v>
      </c>
      <c r="BX15" s="217">
        <v>1763.4348620000001</v>
      </c>
      <c r="BY15" s="217">
        <v>29.052004</v>
      </c>
      <c r="BZ15" s="217">
        <v>130.80683300000001</v>
      </c>
      <c r="CA15" s="217">
        <v>65.893953999999994</v>
      </c>
      <c r="CB15" s="217">
        <v>0.64139199999999996</v>
      </c>
      <c r="CC15" s="217">
        <v>10.537342000000001</v>
      </c>
      <c r="CD15" s="217">
        <v>0.66895700000000002</v>
      </c>
      <c r="CE15" s="217">
        <v>9.5373809999999999</v>
      </c>
      <c r="CF15" s="217">
        <v>160.230547</v>
      </c>
      <c r="CG15" s="217">
        <v>261.44098500000001</v>
      </c>
      <c r="CH15" s="217">
        <v>9706.7913210000006</v>
      </c>
      <c r="CI15" s="217">
        <v>2382.4423280000001</v>
      </c>
      <c r="CJ15" s="217">
        <v>100.656007</v>
      </c>
      <c r="CK15" s="217">
        <v>1050.7050380000001</v>
      </c>
      <c r="CL15" s="217">
        <v>529.31732599999998</v>
      </c>
      <c r="CM15" s="217">
        <v>46.841045999999999</v>
      </c>
      <c r="CN15" s="217">
        <v>1088.7738629999999</v>
      </c>
      <c r="CO15" s="217">
        <v>12.310817</v>
      </c>
      <c r="CP15" s="217">
        <v>0.24465999999999999</v>
      </c>
      <c r="CQ15" s="217">
        <v>215.87447900000001</v>
      </c>
      <c r="CR15" s="217">
        <v>758.23003700000004</v>
      </c>
      <c r="CS15" s="217">
        <v>220.41417000000001</v>
      </c>
      <c r="CT15" s="217">
        <v>63.364868000000001</v>
      </c>
      <c r="CU15" s="217">
        <v>80.406462000000005</v>
      </c>
      <c r="CV15" s="217">
        <v>1.1034040000000001</v>
      </c>
    </row>
    <row r="16" spans="1:104" ht="18" customHeight="1" x14ac:dyDescent="0.5">
      <c r="A16" s="222" t="s">
        <v>34</v>
      </c>
      <c r="B16" s="223" t="s">
        <v>259</v>
      </c>
      <c r="C16" s="218">
        <v>25919.941304</v>
      </c>
      <c r="D16" s="218">
        <v>18.775938</v>
      </c>
      <c r="E16" s="218">
        <v>434.38453600000003</v>
      </c>
      <c r="F16" s="218">
        <v>6.9538820000000001</v>
      </c>
      <c r="G16" s="218">
        <v>342.26042699999999</v>
      </c>
      <c r="H16" s="218">
        <v>2.7264E-2</v>
      </c>
      <c r="I16" s="218">
        <v>0.31314900000000001</v>
      </c>
      <c r="J16" s="218">
        <v>31.173299</v>
      </c>
      <c r="K16" s="218">
        <v>32.465342</v>
      </c>
      <c r="L16" s="218">
        <v>50.747436</v>
      </c>
      <c r="M16" s="218">
        <v>755.567723</v>
      </c>
      <c r="N16" s="218">
        <v>17.050004999999999</v>
      </c>
      <c r="O16" s="218">
        <v>8.7380060000000004</v>
      </c>
      <c r="P16" s="218">
        <v>3.8631319999999998</v>
      </c>
      <c r="Q16" s="218">
        <v>5.3999999999999998E-5</v>
      </c>
      <c r="R16" s="218">
        <v>2.778635</v>
      </c>
      <c r="S16" s="218">
        <v>22.768812</v>
      </c>
      <c r="T16" s="218">
        <v>33.495413999999997</v>
      </c>
      <c r="U16" s="218">
        <v>87.386426999999998</v>
      </c>
      <c r="V16" s="218">
        <v>505.29432700000001</v>
      </c>
      <c r="W16" s="218">
        <v>270.82991700000002</v>
      </c>
      <c r="X16" s="218">
        <v>232.32611700000001</v>
      </c>
      <c r="Y16" s="218">
        <v>128.463975</v>
      </c>
      <c r="Z16" s="218">
        <v>118.825619</v>
      </c>
      <c r="AA16" s="218">
        <v>6.7699999999999998E-4</v>
      </c>
      <c r="AB16" s="218">
        <v>31.000306999999999</v>
      </c>
      <c r="AC16" s="218">
        <v>0.35478199999999999</v>
      </c>
      <c r="AD16" s="218">
        <v>52.497647999999998</v>
      </c>
      <c r="AE16" s="218">
        <v>156.77950799999999</v>
      </c>
      <c r="AF16" s="218">
        <v>100.759226</v>
      </c>
      <c r="AG16" s="218">
        <v>2794.1113780000001</v>
      </c>
      <c r="AH16" s="218">
        <v>5.1888560000000004</v>
      </c>
      <c r="AI16" s="218">
        <v>67.653599999999997</v>
      </c>
      <c r="AJ16" s="218">
        <v>1905.1491719999999</v>
      </c>
      <c r="AK16" s="218">
        <v>102.662678</v>
      </c>
      <c r="AL16" s="218">
        <v>49.100352000000001</v>
      </c>
      <c r="AM16" s="218">
        <v>1.73323</v>
      </c>
      <c r="AN16" s="218">
        <v>0.64027999999999996</v>
      </c>
      <c r="AO16" s="218">
        <v>476.60285499999998</v>
      </c>
      <c r="AP16" s="218">
        <v>242.57769200000001</v>
      </c>
      <c r="AQ16" s="218">
        <v>73.232277999999994</v>
      </c>
      <c r="AR16" s="218">
        <v>4.6385000000000003E-2</v>
      </c>
      <c r="AS16" s="218">
        <v>69.981177000000002</v>
      </c>
      <c r="AT16" s="218">
        <v>3.2338119999999999</v>
      </c>
      <c r="AU16" s="218">
        <v>39.645612999999997</v>
      </c>
      <c r="AV16" s="218">
        <v>7.1000540000000001</v>
      </c>
      <c r="AW16" s="218">
        <v>2.1353409999999999</v>
      </c>
      <c r="AX16" s="218">
        <v>20.442779999999999</v>
      </c>
      <c r="AY16" s="218">
        <v>113.471689</v>
      </c>
      <c r="AZ16" s="218">
        <v>19.765439000000001</v>
      </c>
      <c r="BA16" s="218">
        <v>0.56792600000000004</v>
      </c>
      <c r="BB16" s="218">
        <v>0.483991</v>
      </c>
      <c r="BC16" s="218">
        <v>1.56036</v>
      </c>
      <c r="BD16" s="218">
        <v>0.71712100000000001</v>
      </c>
      <c r="BE16" s="218">
        <v>3.038459</v>
      </c>
      <c r="BF16" s="218">
        <v>3.845294</v>
      </c>
      <c r="BG16" s="218">
        <v>38.642620999999998</v>
      </c>
      <c r="BH16" s="218">
        <v>4.4442300000000001</v>
      </c>
      <c r="BI16" s="218">
        <v>9.6963799999999996</v>
      </c>
      <c r="BJ16" s="218">
        <v>13.730226</v>
      </c>
      <c r="BK16" s="218">
        <v>2.016229</v>
      </c>
      <c r="BL16" s="218">
        <v>6.8062769999999997</v>
      </c>
      <c r="BM16" s="218">
        <v>28.486864000000001</v>
      </c>
      <c r="BN16" s="218">
        <v>7.9604660000000003</v>
      </c>
      <c r="BO16" s="218">
        <v>6.4557409999999997</v>
      </c>
      <c r="BP16" s="218">
        <v>0.66203000000000001</v>
      </c>
      <c r="BQ16" s="218">
        <v>4.0398999999999997E-2</v>
      </c>
      <c r="BR16" s="218">
        <v>0.16319800000000001</v>
      </c>
      <c r="BS16" s="218">
        <v>12.896404</v>
      </c>
      <c r="BT16" s="218">
        <v>18.288017</v>
      </c>
      <c r="BU16" s="218">
        <v>54.515661000000001</v>
      </c>
      <c r="BV16" s="218">
        <v>486.61864500000001</v>
      </c>
      <c r="BW16" s="218">
        <v>50.337389000000002</v>
      </c>
      <c r="BX16" s="218">
        <v>240.20752100000001</v>
      </c>
      <c r="BY16" s="218">
        <v>13.535702000000001</v>
      </c>
      <c r="BZ16" s="218">
        <v>25.074992000000002</v>
      </c>
      <c r="CA16" s="218">
        <v>70.075490000000002</v>
      </c>
      <c r="CB16" s="218">
        <v>4.1804000000000001E-2</v>
      </c>
      <c r="CC16" s="218">
        <v>62.995266000000001</v>
      </c>
      <c r="CD16" s="218">
        <v>5.5704279999999997</v>
      </c>
      <c r="CE16" s="218">
        <v>2.4419420000000001</v>
      </c>
      <c r="CF16" s="218">
        <v>64.640077000000005</v>
      </c>
      <c r="CG16" s="218">
        <v>62.378158999999997</v>
      </c>
      <c r="CH16" s="218">
        <v>9634.8171060000004</v>
      </c>
      <c r="CI16" s="218">
        <v>1454.9299840000001</v>
      </c>
      <c r="CJ16" s="218">
        <v>11.94753</v>
      </c>
      <c r="CK16" s="218">
        <v>728.256393</v>
      </c>
      <c r="CL16" s="218">
        <v>704.60898999999995</v>
      </c>
      <c r="CM16" s="218">
        <v>294.68879299999998</v>
      </c>
      <c r="CN16" s="218">
        <v>1128.910024</v>
      </c>
      <c r="CO16" s="218">
        <v>15.465878</v>
      </c>
      <c r="CP16" s="218">
        <v>9.2094999999999996E-2</v>
      </c>
      <c r="CQ16" s="218">
        <v>896.60614399999997</v>
      </c>
      <c r="CR16" s="218">
        <v>100.962658</v>
      </c>
      <c r="CS16" s="218">
        <v>48.033985999999999</v>
      </c>
      <c r="CT16" s="218">
        <v>89.917337000000003</v>
      </c>
      <c r="CU16" s="218">
        <v>66.050135999999995</v>
      </c>
      <c r="CV16" s="218">
        <v>5.3626909999999999</v>
      </c>
    </row>
    <row r="17" spans="1:100" ht="18" customHeight="1" x14ac:dyDescent="0.5">
      <c r="A17" s="220" t="s">
        <v>140</v>
      </c>
      <c r="B17" s="221" t="s">
        <v>282</v>
      </c>
      <c r="C17" s="217">
        <v>25169.111194000001</v>
      </c>
      <c r="D17" s="217">
        <v>7.7029999999999998E-3</v>
      </c>
      <c r="E17" s="217">
        <v>0</v>
      </c>
      <c r="F17" s="217">
        <v>4.2859999999999999E-3</v>
      </c>
      <c r="G17" s="217">
        <v>20.197417999999999</v>
      </c>
      <c r="H17" s="217">
        <v>0</v>
      </c>
      <c r="I17" s="217">
        <v>6.2371000000000003E-2</v>
      </c>
      <c r="J17" s="217">
        <v>5.13E-4</v>
      </c>
      <c r="K17" s="217">
        <v>6.7070000000000003E-3</v>
      </c>
      <c r="L17" s="217">
        <v>44.630077</v>
      </c>
      <c r="M17" s="217">
        <v>0</v>
      </c>
      <c r="N17" s="217">
        <v>1.2744E-2</v>
      </c>
      <c r="O17" s="217">
        <v>3.0000000000000001E-5</v>
      </c>
      <c r="P17" s="217">
        <v>0.577955</v>
      </c>
      <c r="Q17" s="217">
        <v>0</v>
      </c>
      <c r="R17" s="217">
        <v>8.652E-3</v>
      </c>
      <c r="S17" s="217">
        <v>0</v>
      </c>
      <c r="T17" s="217">
        <v>14.017844999999999</v>
      </c>
      <c r="U17" s="217">
        <v>74.328098999999995</v>
      </c>
      <c r="V17" s="217">
        <v>489.17422299999998</v>
      </c>
      <c r="W17" s="217">
        <v>3.0098410000000002</v>
      </c>
      <c r="X17" s="217">
        <v>77.530344999999997</v>
      </c>
      <c r="Y17" s="217">
        <v>97.693760999999995</v>
      </c>
      <c r="Z17" s="217">
        <v>17.269514999999998</v>
      </c>
      <c r="AA17" s="217">
        <v>240.255019</v>
      </c>
      <c r="AB17" s="217">
        <v>0.169269</v>
      </c>
      <c r="AC17" s="217">
        <v>1.686E-3</v>
      </c>
      <c r="AD17" s="217">
        <v>7.118061</v>
      </c>
      <c r="AE17" s="217">
        <v>3.0243479999999998</v>
      </c>
      <c r="AF17" s="217">
        <v>111.600426</v>
      </c>
      <c r="AG17" s="217">
        <v>1625.774181</v>
      </c>
      <c r="AH17" s="217">
        <v>0</v>
      </c>
      <c r="AI17" s="217">
        <v>39.132491000000002</v>
      </c>
      <c r="AJ17" s="217">
        <v>631.27968899999996</v>
      </c>
      <c r="AK17" s="217">
        <v>6.8504670000000001</v>
      </c>
      <c r="AL17" s="217">
        <v>1.2273719999999999</v>
      </c>
      <c r="AM17" s="217">
        <v>9.8675099999999993</v>
      </c>
      <c r="AN17" s="217">
        <v>5.0296E-2</v>
      </c>
      <c r="AO17" s="217">
        <v>154.916023</v>
      </c>
      <c r="AP17" s="217">
        <v>72.695410999999993</v>
      </c>
      <c r="AQ17" s="217">
        <v>6.2319449999999996</v>
      </c>
      <c r="AR17" s="217">
        <v>1.1464999999999999E-2</v>
      </c>
      <c r="AS17" s="217">
        <v>9.4527750000000008</v>
      </c>
      <c r="AT17" s="217">
        <v>0</v>
      </c>
      <c r="AU17" s="217">
        <v>7.9555579999999999</v>
      </c>
      <c r="AV17" s="217">
        <v>0.93056000000000005</v>
      </c>
      <c r="AW17" s="217">
        <v>6.2460000000000002E-2</v>
      </c>
      <c r="AX17" s="217">
        <v>3.9899999999999996E-3</v>
      </c>
      <c r="AY17" s="217">
        <v>1.067088</v>
      </c>
      <c r="AZ17" s="217">
        <v>4.0647970000000004</v>
      </c>
      <c r="BA17" s="217">
        <v>0.17960200000000001</v>
      </c>
      <c r="BB17" s="217">
        <v>0</v>
      </c>
      <c r="BC17" s="217">
        <v>1.8219430000000001</v>
      </c>
      <c r="BD17" s="217">
        <v>0</v>
      </c>
      <c r="BE17" s="217">
        <v>5.1087E-2</v>
      </c>
      <c r="BF17" s="217">
        <v>4.9845E-2</v>
      </c>
      <c r="BG17" s="217">
        <v>7.8717999999999996E-2</v>
      </c>
      <c r="BH17" s="217">
        <v>2.4423E-2</v>
      </c>
      <c r="BI17" s="217">
        <v>0.26883200000000002</v>
      </c>
      <c r="BJ17" s="217">
        <v>7.0825269999999998</v>
      </c>
      <c r="BK17" s="217">
        <v>0.101509</v>
      </c>
      <c r="BL17" s="217">
        <v>4.9964510000000004</v>
      </c>
      <c r="BM17" s="217">
        <v>8.837275</v>
      </c>
      <c r="BN17" s="217">
        <v>0.99276699999999996</v>
      </c>
      <c r="BO17" s="217">
        <v>6.449039</v>
      </c>
      <c r="BP17" s="217">
        <v>5.9568310000000002</v>
      </c>
      <c r="BQ17" s="217">
        <v>0.20946300000000001</v>
      </c>
      <c r="BR17" s="217">
        <v>9.1299999999999997E-4</v>
      </c>
      <c r="BS17" s="217">
        <v>4.3346960000000001</v>
      </c>
      <c r="BT17" s="217">
        <v>4.2033399999999999</v>
      </c>
      <c r="BU17" s="217">
        <v>4.2578079999999998</v>
      </c>
      <c r="BV17" s="217">
        <v>16905.968624000001</v>
      </c>
      <c r="BW17" s="217">
        <v>3.2284540000000002</v>
      </c>
      <c r="BX17" s="217">
        <v>75.385508000000002</v>
      </c>
      <c r="BY17" s="217">
        <v>41.327674000000002</v>
      </c>
      <c r="BZ17" s="217">
        <v>3.2157019999999998</v>
      </c>
      <c r="CA17" s="217">
        <v>9.7465670000000006</v>
      </c>
      <c r="CB17" s="217">
        <v>0</v>
      </c>
      <c r="CC17" s="217">
        <v>1.9539000000000001E-2</v>
      </c>
      <c r="CD17" s="217">
        <v>2.882E-3</v>
      </c>
      <c r="CE17" s="217">
        <v>5.7709999999999997E-2</v>
      </c>
      <c r="CF17" s="217">
        <v>24.449887</v>
      </c>
      <c r="CG17" s="217">
        <v>5.0361130000000003</v>
      </c>
      <c r="CH17" s="217">
        <v>570.18347900000003</v>
      </c>
      <c r="CI17" s="217">
        <v>829.65514099999996</v>
      </c>
      <c r="CJ17" s="217">
        <v>2.13775</v>
      </c>
      <c r="CK17" s="217">
        <v>65.064520999999999</v>
      </c>
      <c r="CL17" s="217">
        <v>134.68449000000001</v>
      </c>
      <c r="CM17" s="217">
        <v>0.16548199999999999</v>
      </c>
      <c r="CN17" s="217">
        <v>687.51667499999996</v>
      </c>
      <c r="CO17" s="217">
        <v>1898.617857</v>
      </c>
      <c r="CP17" s="217">
        <v>0.41275299999999998</v>
      </c>
      <c r="CQ17" s="217">
        <v>34.511100999999996</v>
      </c>
      <c r="CR17" s="217">
        <v>19.647292</v>
      </c>
      <c r="CS17" s="217">
        <v>9.9852469999999993</v>
      </c>
      <c r="CT17" s="217">
        <v>24.128256</v>
      </c>
      <c r="CU17" s="217">
        <v>1.094463</v>
      </c>
      <c r="CV17" s="217">
        <v>0.69598499999999996</v>
      </c>
    </row>
    <row r="18" spans="1:100" ht="18" customHeight="1" x14ac:dyDescent="0.5">
      <c r="A18" s="222" t="s">
        <v>30</v>
      </c>
      <c r="B18" s="223" t="s">
        <v>253</v>
      </c>
      <c r="C18" s="218">
        <v>24788.83308</v>
      </c>
      <c r="D18" s="218">
        <v>49.081994000000002</v>
      </c>
      <c r="E18" s="218">
        <v>3.3496999999999999E-2</v>
      </c>
      <c r="F18" s="218">
        <v>1.9000000000000001E-5</v>
      </c>
      <c r="G18" s="218">
        <v>292.35114199999998</v>
      </c>
      <c r="H18" s="218">
        <v>2.457E-3</v>
      </c>
      <c r="I18" s="218">
        <v>10.813986999999999</v>
      </c>
      <c r="J18" s="218">
        <v>336.91152499999998</v>
      </c>
      <c r="K18" s="218">
        <v>868.92032600000005</v>
      </c>
      <c r="L18" s="218">
        <v>70.525762999999998</v>
      </c>
      <c r="M18" s="218">
        <v>14.205519000000001</v>
      </c>
      <c r="N18" s="218">
        <v>7.2631439999999996</v>
      </c>
      <c r="O18" s="218">
        <v>155.801289</v>
      </c>
      <c r="P18" s="218">
        <v>2.1488320000000001</v>
      </c>
      <c r="Q18" s="218">
        <v>0.28588999999999998</v>
      </c>
      <c r="R18" s="218">
        <v>187.57701900000001</v>
      </c>
      <c r="S18" s="218">
        <v>9.2193999999999998E-2</v>
      </c>
      <c r="T18" s="218">
        <v>38.102362999999997</v>
      </c>
      <c r="U18" s="218">
        <v>428.467378</v>
      </c>
      <c r="V18" s="218">
        <v>279.469739</v>
      </c>
      <c r="W18" s="218">
        <v>377.62858899999998</v>
      </c>
      <c r="X18" s="218">
        <v>413.80299000000002</v>
      </c>
      <c r="Y18" s="218">
        <v>8.4195309999999992</v>
      </c>
      <c r="Z18" s="218">
        <v>45.778683000000001</v>
      </c>
      <c r="AA18" s="218">
        <v>35.124426</v>
      </c>
      <c r="AB18" s="218">
        <v>56.81635</v>
      </c>
      <c r="AC18" s="218">
        <v>9.9393239999999992</v>
      </c>
      <c r="AD18" s="218">
        <v>13947.114444999999</v>
      </c>
      <c r="AE18" s="218">
        <v>52.090254000000002</v>
      </c>
      <c r="AF18" s="218">
        <v>21.071269000000001</v>
      </c>
      <c r="AG18" s="218">
        <v>350.865094</v>
      </c>
      <c r="AH18" s="218">
        <v>106.900256</v>
      </c>
      <c r="AI18" s="218">
        <v>152.311826</v>
      </c>
      <c r="AJ18" s="218">
        <v>377.05829899999998</v>
      </c>
      <c r="AK18" s="218">
        <v>202.34137200000001</v>
      </c>
      <c r="AL18" s="218">
        <v>22.333957999999999</v>
      </c>
      <c r="AM18" s="218">
        <v>0</v>
      </c>
      <c r="AN18" s="218">
        <v>0.99732299999999996</v>
      </c>
      <c r="AO18" s="218">
        <v>39.096853000000003</v>
      </c>
      <c r="AP18" s="218">
        <v>228.22239300000001</v>
      </c>
      <c r="AQ18" s="218">
        <v>44.839001000000003</v>
      </c>
      <c r="AR18" s="218">
        <v>0</v>
      </c>
      <c r="AS18" s="218">
        <v>1.163645</v>
      </c>
      <c r="AT18" s="218">
        <v>0.11774999999999999</v>
      </c>
      <c r="AU18" s="218">
        <v>31.964078000000001</v>
      </c>
      <c r="AV18" s="218">
        <v>1.5833649999999999</v>
      </c>
      <c r="AW18" s="218">
        <v>2.8162210000000001</v>
      </c>
      <c r="AX18" s="218">
        <v>3.5485000000000003E-2</v>
      </c>
      <c r="AY18" s="218">
        <v>163.951134</v>
      </c>
      <c r="AZ18" s="218">
        <v>27.744926</v>
      </c>
      <c r="BA18" s="218">
        <v>0.475887</v>
      </c>
      <c r="BB18" s="218">
        <v>2.1000000000000001E-4</v>
      </c>
      <c r="BC18" s="218">
        <v>8.6288350000000005</v>
      </c>
      <c r="BD18" s="218">
        <v>0.98716800000000005</v>
      </c>
      <c r="BE18" s="218">
        <v>13.120416000000001</v>
      </c>
      <c r="BF18" s="218">
        <v>3.9338920000000002</v>
      </c>
      <c r="BG18" s="218">
        <v>10.898819</v>
      </c>
      <c r="BH18" s="218">
        <v>208.35453000000001</v>
      </c>
      <c r="BI18" s="218">
        <v>0.435581</v>
      </c>
      <c r="BJ18" s="218">
        <v>0.20356299999999999</v>
      </c>
      <c r="BK18" s="218">
        <v>2.373418</v>
      </c>
      <c r="BL18" s="218">
        <v>81.316946000000002</v>
      </c>
      <c r="BM18" s="218">
        <v>98.013751999999997</v>
      </c>
      <c r="BN18" s="218">
        <v>72.814094999999995</v>
      </c>
      <c r="BO18" s="218">
        <v>2.3276319999999999</v>
      </c>
      <c r="BP18" s="218">
        <v>4.2323259999999996</v>
      </c>
      <c r="BQ18" s="218">
        <v>1.4366E-2</v>
      </c>
      <c r="BR18" s="218">
        <v>4.8468179999999998</v>
      </c>
      <c r="BS18" s="218">
        <v>94.243814</v>
      </c>
      <c r="BT18" s="218">
        <v>77.861587</v>
      </c>
      <c r="BU18" s="218">
        <v>55.812517</v>
      </c>
      <c r="BV18" s="218">
        <v>109.180661</v>
      </c>
      <c r="BW18" s="218">
        <v>400.92400700000002</v>
      </c>
      <c r="BX18" s="218">
        <v>579.43143999999995</v>
      </c>
      <c r="BY18" s="218">
        <v>1585.7183970000001</v>
      </c>
      <c r="BZ18" s="218">
        <v>4.0815830000000002</v>
      </c>
      <c r="CA18" s="218">
        <v>53.918694000000002</v>
      </c>
      <c r="CB18" s="218">
        <v>4.5000000000000003E-5</v>
      </c>
      <c r="CC18" s="218">
        <v>11.554404</v>
      </c>
      <c r="CD18" s="218">
        <v>0.301736</v>
      </c>
      <c r="CE18" s="218">
        <v>0.12883500000000001</v>
      </c>
      <c r="CF18" s="218">
        <v>4.9838120000000004</v>
      </c>
      <c r="CG18" s="218">
        <v>15.082478999999999</v>
      </c>
      <c r="CH18" s="218">
        <v>171.209913</v>
      </c>
      <c r="CI18" s="218">
        <v>821.097037</v>
      </c>
      <c r="CJ18" s="218">
        <v>62.696171999999997</v>
      </c>
      <c r="CK18" s="218">
        <v>84.247656000000006</v>
      </c>
      <c r="CL18" s="218">
        <v>3.0669999999999999E-2</v>
      </c>
      <c r="CM18" s="218">
        <v>166.98628600000001</v>
      </c>
      <c r="CN18" s="218">
        <v>46.897466000000001</v>
      </c>
      <c r="CO18" s="218">
        <v>3.039E-3</v>
      </c>
      <c r="CP18" s="218">
        <v>0.19794200000000001</v>
      </c>
      <c r="CQ18" s="218">
        <v>1.2160000000000001E-3</v>
      </c>
      <c r="CR18" s="218">
        <v>256.01286099999999</v>
      </c>
      <c r="CS18" s="218">
        <v>2.06907</v>
      </c>
      <c r="CT18" s="218">
        <v>155.277411</v>
      </c>
      <c r="CU18" s="218">
        <v>48.910687000000003</v>
      </c>
      <c r="CV18" s="218">
        <v>2.8104680000000002</v>
      </c>
    </row>
    <row r="19" spans="1:100" ht="18" customHeight="1" x14ac:dyDescent="0.5">
      <c r="A19" s="220" t="s">
        <v>47</v>
      </c>
      <c r="B19" s="221" t="s">
        <v>283</v>
      </c>
      <c r="C19" s="217">
        <v>20735.369678999999</v>
      </c>
      <c r="D19" s="217">
        <v>109.84034200000001</v>
      </c>
      <c r="E19" s="217">
        <v>1.083218</v>
      </c>
      <c r="F19" s="217">
        <v>4.0172929999999996</v>
      </c>
      <c r="G19" s="217">
        <v>126.993465</v>
      </c>
      <c r="H19" s="217">
        <v>0.78655200000000003</v>
      </c>
      <c r="I19" s="217">
        <v>0.48700199999999999</v>
      </c>
      <c r="J19" s="217">
        <v>14.620113</v>
      </c>
      <c r="K19" s="217">
        <v>1.975104</v>
      </c>
      <c r="L19" s="217">
        <v>29.011341000000002</v>
      </c>
      <c r="M19" s="217">
        <v>3.4625339999999998</v>
      </c>
      <c r="N19" s="217">
        <v>50.648964999999997</v>
      </c>
      <c r="O19" s="217">
        <v>9.8009170000000001</v>
      </c>
      <c r="P19" s="217">
        <v>1.9855510000000001</v>
      </c>
      <c r="Q19" s="217">
        <v>0</v>
      </c>
      <c r="R19" s="217">
        <v>3.719087</v>
      </c>
      <c r="S19" s="217">
        <v>0.98537799999999998</v>
      </c>
      <c r="T19" s="217">
        <v>18.17887</v>
      </c>
      <c r="U19" s="217">
        <v>100.613985</v>
      </c>
      <c r="V19" s="217">
        <v>241.69376099999999</v>
      </c>
      <c r="W19" s="217">
        <v>13.6953</v>
      </c>
      <c r="X19" s="217">
        <v>274.670165</v>
      </c>
      <c r="Y19" s="217">
        <v>21.764036000000001</v>
      </c>
      <c r="Z19" s="217">
        <v>81.536085</v>
      </c>
      <c r="AA19" s="217">
        <v>0.20522499999999999</v>
      </c>
      <c r="AB19" s="217">
        <v>48.612721000000001</v>
      </c>
      <c r="AC19" s="217">
        <v>2.0834600000000001</v>
      </c>
      <c r="AD19" s="217">
        <v>48.663497</v>
      </c>
      <c r="AE19" s="217">
        <v>62.005073000000003</v>
      </c>
      <c r="AF19" s="217">
        <v>130.15434999999999</v>
      </c>
      <c r="AG19" s="217">
        <v>1210.816851</v>
      </c>
      <c r="AH19" s="217">
        <v>3.2696459999999998</v>
      </c>
      <c r="AI19" s="217">
        <v>204.88446500000001</v>
      </c>
      <c r="AJ19" s="217">
        <v>332.46643299999999</v>
      </c>
      <c r="AK19" s="217">
        <v>220.781263</v>
      </c>
      <c r="AL19" s="217">
        <v>31.372978</v>
      </c>
      <c r="AM19" s="217">
        <v>10.750469000000001</v>
      </c>
      <c r="AN19" s="217">
        <v>0.97544900000000001</v>
      </c>
      <c r="AO19" s="217">
        <v>552.71439399999997</v>
      </c>
      <c r="AP19" s="217">
        <v>523.20872899999995</v>
      </c>
      <c r="AQ19" s="217">
        <v>174.662936</v>
      </c>
      <c r="AR19" s="217">
        <v>1.6352999999999999E-2</v>
      </c>
      <c r="AS19" s="217">
        <v>7.9266819999999996</v>
      </c>
      <c r="AT19" s="217">
        <v>1.8657E-2</v>
      </c>
      <c r="AU19" s="217">
        <v>11.238923</v>
      </c>
      <c r="AV19" s="217">
        <v>21.681896999999999</v>
      </c>
      <c r="AW19" s="217">
        <v>0.89671599999999996</v>
      </c>
      <c r="AX19" s="217">
        <v>7.7173000000000005E-2</v>
      </c>
      <c r="AY19" s="217">
        <v>14.151961</v>
      </c>
      <c r="AZ19" s="217">
        <v>188.16451599999999</v>
      </c>
      <c r="BA19" s="217">
        <v>1.4007E-2</v>
      </c>
      <c r="BB19" s="217">
        <v>10.328462</v>
      </c>
      <c r="BC19" s="217">
        <v>5.2052560000000003</v>
      </c>
      <c r="BD19" s="217">
        <v>0.171905</v>
      </c>
      <c r="BE19" s="217">
        <v>1.176388</v>
      </c>
      <c r="BF19" s="217">
        <v>2.2062970000000002</v>
      </c>
      <c r="BG19" s="217">
        <v>29.315584000000001</v>
      </c>
      <c r="BH19" s="217">
        <v>14.25966</v>
      </c>
      <c r="BI19" s="217">
        <v>1.0742769999999999</v>
      </c>
      <c r="BJ19" s="217">
        <v>21.611222999999999</v>
      </c>
      <c r="BK19" s="217">
        <v>0.42294900000000002</v>
      </c>
      <c r="BL19" s="217">
        <v>18.013428000000001</v>
      </c>
      <c r="BM19" s="217">
        <v>223.47471200000001</v>
      </c>
      <c r="BN19" s="217">
        <v>6.6981510000000002</v>
      </c>
      <c r="BO19" s="217">
        <v>10.572020999999999</v>
      </c>
      <c r="BP19" s="217">
        <v>163.385594</v>
      </c>
      <c r="BQ19" s="217">
        <v>0.249751</v>
      </c>
      <c r="BR19" s="217">
        <v>0.44860100000000003</v>
      </c>
      <c r="BS19" s="217">
        <v>32.992401999999998</v>
      </c>
      <c r="BT19" s="217">
        <v>11.662488</v>
      </c>
      <c r="BU19" s="217">
        <v>36.905259000000001</v>
      </c>
      <c r="BV19" s="217">
        <v>230.390882</v>
      </c>
      <c r="BW19" s="217">
        <v>116.24681099999999</v>
      </c>
      <c r="BX19" s="217">
        <v>374.25832300000002</v>
      </c>
      <c r="BY19" s="217">
        <v>80.354758000000004</v>
      </c>
      <c r="BZ19" s="217">
        <v>32.053032999999999</v>
      </c>
      <c r="CA19" s="217">
        <v>86.653029000000004</v>
      </c>
      <c r="CB19" s="217">
        <v>30.331039000000001</v>
      </c>
      <c r="CC19" s="217">
        <v>10.871642</v>
      </c>
      <c r="CD19" s="217">
        <v>0.71011599999999997</v>
      </c>
      <c r="CE19" s="217">
        <v>2.1163379999999998</v>
      </c>
      <c r="CF19" s="217">
        <v>79.346982999999994</v>
      </c>
      <c r="CG19" s="217">
        <v>178.076998</v>
      </c>
      <c r="CH19" s="217">
        <v>2711.5517289999998</v>
      </c>
      <c r="CI19" s="217">
        <v>1277.1842059999999</v>
      </c>
      <c r="CJ19" s="217">
        <v>16.467974000000002</v>
      </c>
      <c r="CK19" s="217">
        <v>3389.5596489999998</v>
      </c>
      <c r="CL19" s="217">
        <v>3081.752211</v>
      </c>
      <c r="CM19" s="217">
        <v>14.46036</v>
      </c>
      <c r="CN19" s="217">
        <v>1088.7438979999999</v>
      </c>
      <c r="CO19" s="217">
        <v>12.685461</v>
      </c>
      <c r="CP19" s="217">
        <v>3.68085</v>
      </c>
      <c r="CQ19" s="217">
        <v>1066.369514</v>
      </c>
      <c r="CR19" s="217">
        <v>211.44914399999999</v>
      </c>
      <c r="CS19" s="217">
        <v>114.251447</v>
      </c>
      <c r="CT19" s="217">
        <v>9.9102510000000006</v>
      </c>
      <c r="CU19" s="217">
        <v>331.65962200000001</v>
      </c>
      <c r="CV19" s="217">
        <v>680.675118</v>
      </c>
    </row>
    <row r="20" spans="1:100" ht="18" customHeight="1" x14ac:dyDescent="0.5">
      <c r="A20" s="222" t="s">
        <v>29</v>
      </c>
      <c r="B20" s="223" t="s">
        <v>251</v>
      </c>
      <c r="C20" s="218">
        <v>20491.670279000002</v>
      </c>
      <c r="D20" s="218">
        <v>5.6825000000000001E-2</v>
      </c>
      <c r="E20" s="218">
        <v>0.14025099999999999</v>
      </c>
      <c r="F20" s="218">
        <v>1.5463549999999999</v>
      </c>
      <c r="G20" s="218">
        <v>0.29664200000000002</v>
      </c>
      <c r="H20" s="218">
        <v>4.7369999999999999E-3</v>
      </c>
      <c r="I20" s="218">
        <v>6.378E-3</v>
      </c>
      <c r="J20" s="218">
        <v>0.71399800000000002</v>
      </c>
      <c r="K20" s="218">
        <v>1.307132</v>
      </c>
      <c r="L20" s="218">
        <v>1.7342759999999999</v>
      </c>
      <c r="M20" s="218">
        <v>0.17171400000000001</v>
      </c>
      <c r="N20" s="218">
        <v>1.100047</v>
      </c>
      <c r="O20" s="218">
        <v>1.5324960000000001</v>
      </c>
      <c r="P20" s="218">
        <v>0.74102000000000001</v>
      </c>
      <c r="Q20" s="218">
        <v>1.3325999999999999E-2</v>
      </c>
      <c r="R20" s="218">
        <v>1.2529520000000001</v>
      </c>
      <c r="S20" s="218">
        <v>0.23890800000000001</v>
      </c>
      <c r="T20" s="218">
        <v>0.352271</v>
      </c>
      <c r="U20" s="218">
        <v>0</v>
      </c>
      <c r="V20" s="218">
        <v>105.568144</v>
      </c>
      <c r="W20" s="218">
        <v>3.4064410000000001</v>
      </c>
      <c r="X20" s="218">
        <v>33.756290999999997</v>
      </c>
      <c r="Y20" s="218">
        <v>3.6181519999999998</v>
      </c>
      <c r="Z20" s="218">
        <v>9.2699490000000004</v>
      </c>
      <c r="AA20" s="218">
        <v>44.312258</v>
      </c>
      <c r="AB20" s="218">
        <v>9.9607019999999995</v>
      </c>
      <c r="AC20" s="218">
        <v>1.0456999999999999E-2</v>
      </c>
      <c r="AD20" s="218">
        <v>350.46019100000001</v>
      </c>
      <c r="AE20" s="218">
        <v>60.498935000000003</v>
      </c>
      <c r="AF20" s="218">
        <v>257.73449499999998</v>
      </c>
      <c r="AG20" s="218">
        <v>271.547616</v>
      </c>
      <c r="AH20" s="218">
        <v>0</v>
      </c>
      <c r="AI20" s="218">
        <v>105.299102</v>
      </c>
      <c r="AJ20" s="218">
        <v>423.27861000000001</v>
      </c>
      <c r="AK20" s="218">
        <v>24.846117</v>
      </c>
      <c r="AL20" s="218">
        <v>5.9234309999999999</v>
      </c>
      <c r="AM20" s="218">
        <v>6.0819200000000002</v>
      </c>
      <c r="AN20" s="218">
        <v>0.84762700000000002</v>
      </c>
      <c r="AO20" s="218">
        <v>64.292377999999999</v>
      </c>
      <c r="AP20" s="218">
        <v>730.04955399999994</v>
      </c>
      <c r="AQ20" s="218">
        <v>640.53280700000005</v>
      </c>
      <c r="AR20" s="218">
        <v>2.9020000000000001E-3</v>
      </c>
      <c r="AS20" s="218">
        <v>2.9060950000000001</v>
      </c>
      <c r="AT20" s="218">
        <v>2.1947999999999999E-2</v>
      </c>
      <c r="AU20" s="218">
        <v>0.48742600000000003</v>
      </c>
      <c r="AV20" s="218">
        <v>1.9738599999999999</v>
      </c>
      <c r="AW20" s="218">
        <v>0.95580500000000002</v>
      </c>
      <c r="AX20" s="218">
        <v>1.7E-5</v>
      </c>
      <c r="AY20" s="218">
        <v>63.566037000000001</v>
      </c>
      <c r="AZ20" s="218">
        <v>0.730047</v>
      </c>
      <c r="BA20" s="218">
        <v>1.157367</v>
      </c>
      <c r="BB20" s="218">
        <v>6.0255000000000003E-2</v>
      </c>
      <c r="BC20" s="218">
        <v>0.219863</v>
      </c>
      <c r="BD20" s="218">
        <v>3.4275E-2</v>
      </c>
      <c r="BE20" s="218">
        <v>172.907038</v>
      </c>
      <c r="BF20" s="218">
        <v>76.007559999999998</v>
      </c>
      <c r="BG20" s="218">
        <v>10.402640999999999</v>
      </c>
      <c r="BH20" s="218">
        <v>1.4795450000000001</v>
      </c>
      <c r="BI20" s="218">
        <v>8.1396320000000006</v>
      </c>
      <c r="BJ20" s="218">
        <v>2.3049970000000002</v>
      </c>
      <c r="BK20" s="218">
        <v>9.5259420000000006</v>
      </c>
      <c r="BL20" s="218">
        <v>3.2071139999999998</v>
      </c>
      <c r="BM20" s="218">
        <v>6.7170360000000002</v>
      </c>
      <c r="BN20" s="218">
        <v>7.363645</v>
      </c>
      <c r="BO20" s="218">
        <v>1.1473439999999999</v>
      </c>
      <c r="BP20" s="218">
        <v>0.47608099999999998</v>
      </c>
      <c r="BQ20" s="218">
        <v>1.0943259999999999</v>
      </c>
      <c r="BR20" s="218">
        <v>1.66598</v>
      </c>
      <c r="BS20" s="218">
        <v>10.467186</v>
      </c>
      <c r="BT20" s="218">
        <v>4.4791540000000003</v>
      </c>
      <c r="BU20" s="218">
        <v>13.769697000000001</v>
      </c>
      <c r="BV20" s="218">
        <v>3.230483</v>
      </c>
      <c r="BW20" s="218">
        <v>715.02896999999996</v>
      </c>
      <c r="BX20" s="218">
        <v>1388.161006</v>
      </c>
      <c r="BY20" s="218">
        <v>169.93461600000001</v>
      </c>
      <c r="BZ20" s="218">
        <v>18.027238000000001</v>
      </c>
      <c r="CA20" s="218">
        <v>262.297256</v>
      </c>
      <c r="CB20" s="218">
        <v>2.062E-3</v>
      </c>
      <c r="CC20" s="218">
        <v>25.488123999999999</v>
      </c>
      <c r="CD20" s="218">
        <v>4.9362999999999997E-2</v>
      </c>
      <c r="CE20" s="218">
        <v>7.3908100000000001</v>
      </c>
      <c r="CF20" s="218">
        <v>51.388021999999999</v>
      </c>
      <c r="CG20" s="218">
        <v>81.881152</v>
      </c>
      <c r="CH20" s="218">
        <v>4131.7016809999996</v>
      </c>
      <c r="CI20" s="218">
        <v>2463.4640639999998</v>
      </c>
      <c r="CJ20" s="218">
        <v>3.0506720000000001</v>
      </c>
      <c r="CK20" s="218">
        <v>6358.5610269999997</v>
      </c>
      <c r="CL20" s="218">
        <v>1.1859599999999999</v>
      </c>
      <c r="CM20" s="218">
        <v>2.035533</v>
      </c>
      <c r="CN20" s="218">
        <v>629.12612999999999</v>
      </c>
      <c r="CO20" s="218">
        <v>2.5738639999999999</v>
      </c>
      <c r="CP20" s="218">
        <v>8.1252000000000005E-2</v>
      </c>
      <c r="CQ20" s="218">
        <v>540.96563500000002</v>
      </c>
      <c r="CR20" s="218">
        <v>37.006881</v>
      </c>
      <c r="CS20" s="218">
        <v>16.717238999999999</v>
      </c>
      <c r="CT20" s="218">
        <v>14.386367</v>
      </c>
      <c r="CU20" s="218">
        <v>4.7429999999999998E-3</v>
      </c>
      <c r="CV20" s="218">
        <v>2.1548129999999999</v>
      </c>
    </row>
    <row r="21" spans="1:100" ht="18" customHeight="1" x14ac:dyDescent="0.5">
      <c r="A21" s="220" t="s">
        <v>50</v>
      </c>
      <c r="B21" s="221" t="s">
        <v>291</v>
      </c>
      <c r="C21" s="217">
        <v>18153.588655</v>
      </c>
      <c r="D21" s="217">
        <v>6.6420000000000003E-3</v>
      </c>
      <c r="E21" s="217">
        <v>0</v>
      </c>
      <c r="F21" s="217">
        <v>308.82306399999999</v>
      </c>
      <c r="G21" s="217">
        <v>0.21973599999999999</v>
      </c>
      <c r="H21" s="217">
        <v>1.4172000000000001E-2</v>
      </c>
      <c r="I21" s="217">
        <v>0.335781</v>
      </c>
      <c r="J21" s="217">
        <v>1.0529569999999999</v>
      </c>
      <c r="K21" s="217">
        <v>507.06606900000003</v>
      </c>
      <c r="L21" s="217">
        <v>183.40769399999999</v>
      </c>
      <c r="M21" s="217">
        <v>99.076023000000006</v>
      </c>
      <c r="N21" s="217">
        <v>4.2069159999999997</v>
      </c>
      <c r="O21" s="217">
        <v>89.623551000000006</v>
      </c>
      <c r="P21" s="217">
        <v>2.2544000000000002E-2</v>
      </c>
      <c r="Q21" s="217">
        <v>0.14116999999999999</v>
      </c>
      <c r="R21" s="217">
        <v>9.5409999999999995E-2</v>
      </c>
      <c r="S21" s="217">
        <v>6.5727679999999999</v>
      </c>
      <c r="T21" s="217">
        <v>56.667287999999999</v>
      </c>
      <c r="U21" s="217">
        <v>2.2616269999999998</v>
      </c>
      <c r="V21" s="217">
        <v>11.494070000000001</v>
      </c>
      <c r="W21" s="217">
        <v>42.961497999999999</v>
      </c>
      <c r="X21" s="217">
        <v>25.606148999999998</v>
      </c>
      <c r="Y21" s="217">
        <v>2.5736309999999998</v>
      </c>
      <c r="Z21" s="217">
        <v>9.2151259999999997</v>
      </c>
      <c r="AA21" s="217">
        <v>0</v>
      </c>
      <c r="AB21" s="217">
        <v>1.5846579999999999</v>
      </c>
      <c r="AC21" s="217">
        <v>123.828548</v>
      </c>
      <c r="AD21" s="217">
        <v>68.037779</v>
      </c>
      <c r="AE21" s="217">
        <v>17.224979000000001</v>
      </c>
      <c r="AF21" s="217">
        <v>3.5920459999999999</v>
      </c>
      <c r="AG21" s="217">
        <v>48.052379000000002</v>
      </c>
      <c r="AH21" s="217">
        <v>0</v>
      </c>
      <c r="AI21" s="217">
        <v>6.6657060000000001</v>
      </c>
      <c r="AJ21" s="217">
        <v>13.262618</v>
      </c>
      <c r="AK21" s="217">
        <v>14.337149999999999</v>
      </c>
      <c r="AL21" s="217">
        <v>0.14635699999999999</v>
      </c>
      <c r="AM21" s="217">
        <v>0</v>
      </c>
      <c r="AN21" s="217">
        <v>4.5358000000000002E-2</v>
      </c>
      <c r="AO21" s="217">
        <v>36.219498000000002</v>
      </c>
      <c r="AP21" s="217">
        <v>68.519676000000004</v>
      </c>
      <c r="AQ21" s="217">
        <v>84.769435000000001</v>
      </c>
      <c r="AR21" s="217">
        <v>2.085E-3</v>
      </c>
      <c r="AS21" s="217">
        <v>81.005874000000006</v>
      </c>
      <c r="AT21" s="217">
        <v>0.101614</v>
      </c>
      <c r="AU21" s="217">
        <v>92.977677999999997</v>
      </c>
      <c r="AV21" s="217">
        <v>0.27571600000000002</v>
      </c>
      <c r="AW21" s="217">
        <v>6.5246199999999996</v>
      </c>
      <c r="AX21" s="217">
        <v>4.1023999999999998E-2</v>
      </c>
      <c r="AY21" s="217">
        <v>15.869133</v>
      </c>
      <c r="AZ21" s="217">
        <v>0.123423</v>
      </c>
      <c r="BA21" s="217">
        <v>4.6999999999999997E-5</v>
      </c>
      <c r="BB21" s="217">
        <v>2.3990000000000001E-3</v>
      </c>
      <c r="BC21" s="217">
        <v>2.4202340000000002</v>
      </c>
      <c r="BD21" s="217">
        <v>2.9399999999999999E-4</v>
      </c>
      <c r="BE21" s="217">
        <v>33.265574000000001</v>
      </c>
      <c r="BF21" s="217">
        <v>1.2487539999999999</v>
      </c>
      <c r="BG21" s="217">
        <v>3.3526449999999999</v>
      </c>
      <c r="BH21" s="217">
        <v>19.910658000000002</v>
      </c>
      <c r="BI21" s="217">
        <v>0.23596600000000001</v>
      </c>
      <c r="BJ21" s="217">
        <v>2.4025690000000002</v>
      </c>
      <c r="BK21" s="217">
        <v>5.5129999999999997E-3</v>
      </c>
      <c r="BL21" s="217">
        <v>179.97993600000001</v>
      </c>
      <c r="BM21" s="217">
        <v>224.184179</v>
      </c>
      <c r="BN21" s="217">
        <v>13.256095</v>
      </c>
      <c r="BO21" s="217">
        <v>671.073173</v>
      </c>
      <c r="BP21" s="217">
        <v>5.5049849999999996</v>
      </c>
      <c r="BQ21" s="217">
        <v>0.74668100000000004</v>
      </c>
      <c r="BR21" s="217">
        <v>0.21687300000000001</v>
      </c>
      <c r="BS21" s="217">
        <v>14.109003</v>
      </c>
      <c r="BT21" s="217">
        <v>8.8077679999999994</v>
      </c>
      <c r="BU21" s="217">
        <v>4.3746710000000002</v>
      </c>
      <c r="BV21" s="217">
        <v>15.609256999999999</v>
      </c>
      <c r="BW21" s="217">
        <v>604.039626</v>
      </c>
      <c r="BX21" s="217">
        <v>207.33293499999999</v>
      </c>
      <c r="BY21" s="217">
        <v>13.084021</v>
      </c>
      <c r="BZ21" s="217">
        <v>0.10971499999999999</v>
      </c>
      <c r="CA21" s="217">
        <v>1.821372</v>
      </c>
      <c r="CB21" s="217">
        <v>7.9100000000000004E-4</v>
      </c>
      <c r="CC21" s="217">
        <v>0.53073400000000004</v>
      </c>
      <c r="CD21" s="217">
        <v>3.6729999999999999E-2</v>
      </c>
      <c r="CE21" s="217">
        <v>4.6934999999999998E-2</v>
      </c>
      <c r="CF21" s="217">
        <v>9.5051450000000006</v>
      </c>
      <c r="CG21" s="217">
        <v>14.429952</v>
      </c>
      <c r="CH21" s="217">
        <v>1442.476672</v>
      </c>
      <c r="CI21" s="217">
        <v>11820.834833999999</v>
      </c>
      <c r="CJ21" s="217">
        <v>16.981680000000001</v>
      </c>
      <c r="CK21" s="217">
        <v>10.002805</v>
      </c>
      <c r="CL21" s="217">
        <v>6.2090000000000001E-3</v>
      </c>
      <c r="CM21" s="217">
        <v>108.753912</v>
      </c>
      <c r="CN21" s="217">
        <v>212.070514</v>
      </c>
      <c r="CO21" s="217">
        <v>0.16325300000000001</v>
      </c>
      <c r="CP21" s="217">
        <v>3.1230000000000001E-2</v>
      </c>
      <c r="CQ21" s="217">
        <v>0</v>
      </c>
      <c r="CR21" s="217">
        <v>400.345572</v>
      </c>
      <c r="CS21" s="217">
        <v>31.217126</v>
      </c>
      <c r="CT21" s="217">
        <v>24.201816000000001</v>
      </c>
      <c r="CU21" s="217">
        <v>8.9049000000000003E-2</v>
      </c>
      <c r="CV21" s="217">
        <v>0.117517</v>
      </c>
    </row>
    <row r="22" spans="1:100" ht="18" customHeight="1" x14ac:dyDescent="0.5">
      <c r="A22" s="222" t="s">
        <v>139</v>
      </c>
      <c r="B22" s="223" t="s">
        <v>262</v>
      </c>
      <c r="C22" s="218">
        <v>15795.770666</v>
      </c>
      <c r="D22" s="218">
        <v>4.8766449999999999</v>
      </c>
      <c r="E22" s="218">
        <v>0</v>
      </c>
      <c r="F22" s="218">
        <v>202.46532099999999</v>
      </c>
      <c r="G22" s="218">
        <v>239.121759</v>
      </c>
      <c r="H22" s="218">
        <v>1.22E-4</v>
      </c>
      <c r="I22" s="218">
        <v>0.23761099999999999</v>
      </c>
      <c r="J22" s="218">
        <v>44.816814999999998</v>
      </c>
      <c r="K22" s="218">
        <v>4.1817909999999996</v>
      </c>
      <c r="L22" s="218">
        <v>5.9980260000000003</v>
      </c>
      <c r="M22" s="218">
        <v>0</v>
      </c>
      <c r="N22" s="218">
        <v>38.984184999999997</v>
      </c>
      <c r="O22" s="218">
        <v>0.27627699999999999</v>
      </c>
      <c r="P22" s="218">
        <v>1.3254269999999999</v>
      </c>
      <c r="Q22" s="218">
        <v>1.7699999999999999E-4</v>
      </c>
      <c r="R22" s="218">
        <v>413.65830099999999</v>
      </c>
      <c r="S22" s="218">
        <v>5.3887879999999999</v>
      </c>
      <c r="T22" s="218">
        <v>0.65864100000000003</v>
      </c>
      <c r="U22" s="218">
        <v>3.9999999999999998E-6</v>
      </c>
      <c r="V22" s="218">
        <v>160.351541</v>
      </c>
      <c r="W22" s="218">
        <v>11.984593</v>
      </c>
      <c r="X22" s="218">
        <v>150.831017</v>
      </c>
      <c r="Y22" s="218">
        <v>5.429576</v>
      </c>
      <c r="Z22" s="218">
        <v>62.062272999999998</v>
      </c>
      <c r="AA22" s="218">
        <v>1.0353810000000001</v>
      </c>
      <c r="AB22" s="218">
        <v>2.3628269999999998</v>
      </c>
      <c r="AC22" s="218">
        <v>542.03697099999999</v>
      </c>
      <c r="AD22" s="218">
        <v>5496.4132929999996</v>
      </c>
      <c r="AE22" s="218">
        <v>19.181733000000001</v>
      </c>
      <c r="AF22" s="218">
        <v>388.98449199999999</v>
      </c>
      <c r="AG22" s="218">
        <v>66.733106000000006</v>
      </c>
      <c r="AH22" s="218">
        <v>0.64540500000000001</v>
      </c>
      <c r="AI22" s="218">
        <v>21.579832</v>
      </c>
      <c r="AJ22" s="218">
        <v>21.306106</v>
      </c>
      <c r="AK22" s="218">
        <v>28.759553</v>
      </c>
      <c r="AL22" s="218">
        <v>1.683133</v>
      </c>
      <c r="AM22" s="218">
        <v>0.336204</v>
      </c>
      <c r="AN22" s="218">
        <v>6.3199999999999997E-4</v>
      </c>
      <c r="AO22" s="218">
        <v>1.8228789999999999</v>
      </c>
      <c r="AP22" s="218">
        <v>243.41896199999999</v>
      </c>
      <c r="AQ22" s="218">
        <v>9.4091640000000005</v>
      </c>
      <c r="AR22" s="218">
        <v>0</v>
      </c>
      <c r="AS22" s="218">
        <v>0.22625000000000001</v>
      </c>
      <c r="AT22" s="218">
        <v>0</v>
      </c>
      <c r="AU22" s="218">
        <v>0.50172000000000005</v>
      </c>
      <c r="AV22" s="218">
        <v>0</v>
      </c>
      <c r="AW22" s="218">
        <v>1.4231000000000001E-2</v>
      </c>
      <c r="AX22" s="218">
        <v>0</v>
      </c>
      <c r="AY22" s="218">
        <v>55.195194999999998</v>
      </c>
      <c r="AZ22" s="218">
        <v>3.312484</v>
      </c>
      <c r="BA22" s="218">
        <v>0.235816</v>
      </c>
      <c r="BB22" s="218">
        <v>1.2713E-2</v>
      </c>
      <c r="BC22" s="218">
        <v>3.3000000000000003E-5</v>
      </c>
      <c r="BD22" s="218">
        <v>0</v>
      </c>
      <c r="BE22" s="218">
        <v>0.99168699999999999</v>
      </c>
      <c r="BF22" s="218">
        <v>1.931E-3</v>
      </c>
      <c r="BG22" s="218">
        <v>1.3553000000000001E-2</v>
      </c>
      <c r="BH22" s="218">
        <v>4.2648999999999999E-2</v>
      </c>
      <c r="BI22" s="218">
        <v>1.08E-4</v>
      </c>
      <c r="BJ22" s="218">
        <v>0.107944</v>
      </c>
      <c r="BK22" s="218">
        <v>3.0925000000000001E-2</v>
      </c>
      <c r="BL22" s="218">
        <v>0.15998499999999999</v>
      </c>
      <c r="BM22" s="218">
        <v>3.4878999999999998</v>
      </c>
      <c r="BN22" s="218">
        <v>2.3977940000000002</v>
      </c>
      <c r="BO22" s="218">
        <v>0.25670599999999999</v>
      </c>
      <c r="BP22" s="218">
        <v>4.8479999999999999E-3</v>
      </c>
      <c r="BQ22" s="218">
        <v>1.4610000000000001E-3</v>
      </c>
      <c r="BR22" s="218">
        <v>3.555E-3</v>
      </c>
      <c r="BS22" s="218">
        <v>191.63593700000001</v>
      </c>
      <c r="BT22" s="218">
        <v>10.507828999999999</v>
      </c>
      <c r="BU22" s="218">
        <v>12.064484999999999</v>
      </c>
      <c r="BV22" s="218">
        <v>0.57145599999999996</v>
      </c>
      <c r="BW22" s="218">
        <v>3241.3683430000001</v>
      </c>
      <c r="BX22" s="218">
        <v>570.97382200000004</v>
      </c>
      <c r="BY22" s="218">
        <v>0.257965</v>
      </c>
      <c r="BZ22" s="218">
        <v>5.0099999999999999E-2</v>
      </c>
      <c r="CA22" s="218">
        <v>42.434080999999999</v>
      </c>
      <c r="CB22" s="218">
        <v>0</v>
      </c>
      <c r="CC22" s="218">
        <v>2.8301E-2</v>
      </c>
      <c r="CD22" s="218">
        <v>1.8E-5</v>
      </c>
      <c r="CE22" s="218">
        <v>2.7994590000000001</v>
      </c>
      <c r="CF22" s="218">
        <v>3.2176999999999997E-2</v>
      </c>
      <c r="CG22" s="218">
        <v>1.577178</v>
      </c>
      <c r="CH22" s="218">
        <v>3279.287879</v>
      </c>
      <c r="CI22" s="218">
        <v>134.33826500000001</v>
      </c>
      <c r="CJ22" s="218">
        <v>4.2978899999999998</v>
      </c>
      <c r="CK22" s="218">
        <v>0.243703</v>
      </c>
      <c r="CL22" s="218">
        <v>5.8789999999999997E-3</v>
      </c>
      <c r="CM22" s="218">
        <v>0</v>
      </c>
      <c r="CN22" s="218">
        <v>4.3049920000000004</v>
      </c>
      <c r="CO22" s="218">
        <v>3.3440000000000002E-3</v>
      </c>
      <c r="CP22" s="218">
        <v>4.3088000000000001E-2</v>
      </c>
      <c r="CQ22" s="218">
        <v>1.3174999999999999E-2</v>
      </c>
      <c r="CR22" s="218">
        <v>20.144442999999999</v>
      </c>
      <c r="CS22" s="218">
        <v>1.966E-2</v>
      </c>
      <c r="CT22" s="218">
        <v>0.15495100000000001</v>
      </c>
      <c r="CU22" s="218">
        <v>2.2370000000000001E-2</v>
      </c>
      <c r="CV22" s="218">
        <v>13.231826999999999</v>
      </c>
    </row>
    <row r="23" spans="1:100" ht="18" customHeight="1" x14ac:dyDescent="0.5">
      <c r="A23" s="220" t="s">
        <v>36</v>
      </c>
      <c r="B23" s="221" t="s">
        <v>266</v>
      </c>
      <c r="C23" s="217">
        <v>14718.742447000001</v>
      </c>
      <c r="D23" s="217">
        <v>0.86448999999999998</v>
      </c>
      <c r="E23" s="217">
        <v>6.0133619999999999</v>
      </c>
      <c r="F23" s="217">
        <v>9.4134999999999996E-2</v>
      </c>
      <c r="G23" s="217">
        <v>154.30489800000001</v>
      </c>
      <c r="H23" s="217">
        <v>0.180641</v>
      </c>
      <c r="I23" s="217">
        <v>6.1806219999999996</v>
      </c>
      <c r="J23" s="217">
        <v>20.947852999999999</v>
      </c>
      <c r="K23" s="217">
        <v>153.666167</v>
      </c>
      <c r="L23" s="217">
        <v>23.261431999999999</v>
      </c>
      <c r="M23" s="217">
        <v>252.501182</v>
      </c>
      <c r="N23" s="217">
        <v>57.651712000000003</v>
      </c>
      <c r="O23" s="217">
        <v>12.851542999999999</v>
      </c>
      <c r="P23" s="217">
        <v>27.351607000000001</v>
      </c>
      <c r="Q23" s="217">
        <v>0</v>
      </c>
      <c r="R23" s="217">
        <v>364.002047</v>
      </c>
      <c r="S23" s="217">
        <v>1.926472</v>
      </c>
      <c r="T23" s="217">
        <v>114.41597899999999</v>
      </c>
      <c r="U23" s="217">
        <v>218.93517700000001</v>
      </c>
      <c r="V23" s="217">
        <v>225.76092</v>
      </c>
      <c r="W23" s="217">
        <v>183.40449899999999</v>
      </c>
      <c r="X23" s="217">
        <v>141.38135700000001</v>
      </c>
      <c r="Y23" s="217">
        <v>11.622527</v>
      </c>
      <c r="Z23" s="217">
        <v>45.050961999999998</v>
      </c>
      <c r="AA23" s="217">
        <v>9.7439850000000003</v>
      </c>
      <c r="AB23" s="217">
        <v>62.550730999999999</v>
      </c>
      <c r="AC23" s="217">
        <v>0.68073399999999995</v>
      </c>
      <c r="AD23" s="217">
        <v>41.512459</v>
      </c>
      <c r="AE23" s="217">
        <v>208.80228500000001</v>
      </c>
      <c r="AF23" s="217">
        <v>29.792908000000001</v>
      </c>
      <c r="AG23" s="217">
        <v>43.236725</v>
      </c>
      <c r="AH23" s="217">
        <v>11.735669</v>
      </c>
      <c r="AI23" s="217">
        <v>58.452832999999998</v>
      </c>
      <c r="AJ23" s="217">
        <v>218.86991699999999</v>
      </c>
      <c r="AK23" s="217">
        <v>93.989963000000003</v>
      </c>
      <c r="AL23" s="217">
        <v>30.047433999999999</v>
      </c>
      <c r="AM23" s="217">
        <v>9.1523999999999994E-2</v>
      </c>
      <c r="AN23" s="217">
        <v>0.26013199999999997</v>
      </c>
      <c r="AO23" s="217">
        <v>100.851505</v>
      </c>
      <c r="AP23" s="217">
        <v>312.21175299999999</v>
      </c>
      <c r="AQ23" s="217">
        <v>95.539315000000002</v>
      </c>
      <c r="AR23" s="217">
        <v>2.2577E-2</v>
      </c>
      <c r="AS23" s="217">
        <v>12.766112</v>
      </c>
      <c r="AT23" s="217">
        <v>0.33027800000000002</v>
      </c>
      <c r="AU23" s="217">
        <v>131.09560099999999</v>
      </c>
      <c r="AV23" s="217">
        <v>15.453969000000001</v>
      </c>
      <c r="AW23" s="217">
        <v>4.1173489999999999</v>
      </c>
      <c r="AX23" s="217">
        <v>0.39897300000000002</v>
      </c>
      <c r="AY23" s="217">
        <v>64.725945999999993</v>
      </c>
      <c r="AZ23" s="217">
        <v>4.2118000000000002</v>
      </c>
      <c r="BA23" s="217">
        <v>0.52747200000000005</v>
      </c>
      <c r="BB23" s="217">
        <v>16.661348</v>
      </c>
      <c r="BC23" s="217">
        <v>3.3812419999999999</v>
      </c>
      <c r="BD23" s="217">
        <v>1.1844129999999999</v>
      </c>
      <c r="BE23" s="217">
        <v>18.560033000000001</v>
      </c>
      <c r="BF23" s="217">
        <v>60.161233000000003</v>
      </c>
      <c r="BG23" s="217">
        <v>15.140613999999999</v>
      </c>
      <c r="BH23" s="217">
        <v>966.51353900000004</v>
      </c>
      <c r="BI23" s="217">
        <v>6.8736940000000004</v>
      </c>
      <c r="BJ23" s="217">
        <v>2.8305220000000002</v>
      </c>
      <c r="BK23" s="217">
        <v>4.7825939999999996</v>
      </c>
      <c r="BL23" s="217">
        <v>271.93582600000002</v>
      </c>
      <c r="BM23" s="217">
        <v>267.90530200000001</v>
      </c>
      <c r="BN23" s="217">
        <v>53.371546000000002</v>
      </c>
      <c r="BO23" s="217">
        <v>48.956702</v>
      </c>
      <c r="BP23" s="217">
        <v>2.553439</v>
      </c>
      <c r="BQ23" s="217">
        <v>4.2923720000000003</v>
      </c>
      <c r="BR23" s="217">
        <v>0.23668600000000001</v>
      </c>
      <c r="BS23" s="217">
        <v>384.64571599999999</v>
      </c>
      <c r="BT23" s="217">
        <v>52.885213</v>
      </c>
      <c r="BU23" s="217">
        <v>70.700332000000003</v>
      </c>
      <c r="BV23" s="217">
        <v>250.37764000000001</v>
      </c>
      <c r="BW23" s="217">
        <v>157.42628099999999</v>
      </c>
      <c r="BX23" s="217">
        <v>1054.5495880000001</v>
      </c>
      <c r="BY23" s="217">
        <v>257.991738</v>
      </c>
      <c r="BZ23" s="217">
        <v>7.5527240000000004</v>
      </c>
      <c r="CA23" s="217">
        <v>101.58340699999999</v>
      </c>
      <c r="CB23" s="217">
        <v>2.8145479999999998</v>
      </c>
      <c r="CC23" s="217">
        <v>4.6671040000000001</v>
      </c>
      <c r="CD23" s="217">
        <v>0.30818699999999999</v>
      </c>
      <c r="CE23" s="217">
        <v>1.3225499999999999</v>
      </c>
      <c r="CF23" s="217">
        <v>33.005310999999999</v>
      </c>
      <c r="CG23" s="217">
        <v>78.913300000000007</v>
      </c>
      <c r="CH23" s="217">
        <v>1449.2511850000001</v>
      </c>
      <c r="CI23" s="217">
        <v>744.80495800000006</v>
      </c>
      <c r="CJ23" s="217">
        <v>38.003245</v>
      </c>
      <c r="CK23" s="217">
        <v>734.30148899999995</v>
      </c>
      <c r="CL23" s="217">
        <v>1923.040608</v>
      </c>
      <c r="CM23" s="217">
        <v>1.860387</v>
      </c>
      <c r="CN23" s="217">
        <v>133.70655099999999</v>
      </c>
      <c r="CO23" s="217">
        <v>1.663462</v>
      </c>
      <c r="CP23" s="217">
        <v>8.6430000000000007E-2</v>
      </c>
      <c r="CQ23" s="217">
        <v>471.721991</v>
      </c>
      <c r="CR23" s="217">
        <v>532.47481000000005</v>
      </c>
      <c r="CS23" s="217">
        <v>57.029938000000001</v>
      </c>
      <c r="CT23" s="217">
        <v>98.755810999999994</v>
      </c>
      <c r="CU23" s="217">
        <v>161.14794499999999</v>
      </c>
      <c r="CV23" s="217">
        <v>592.41935799999999</v>
      </c>
    </row>
    <row r="24" spans="1:100" ht="18" customHeight="1" x14ac:dyDescent="0.5">
      <c r="A24" s="222" t="s">
        <v>37</v>
      </c>
      <c r="B24" s="223" t="s">
        <v>268</v>
      </c>
      <c r="C24" s="218">
        <v>14555.183184</v>
      </c>
      <c r="D24" s="218">
        <v>116.253396</v>
      </c>
      <c r="E24" s="218">
        <v>5312.081964</v>
      </c>
      <c r="F24" s="218">
        <v>1.1E-5</v>
      </c>
      <c r="G24" s="218">
        <v>8.5143090000000008</v>
      </c>
      <c r="H24" s="218">
        <v>0</v>
      </c>
      <c r="I24" s="218">
        <v>0.37597999999999998</v>
      </c>
      <c r="J24" s="218">
        <v>1.7285029999999999</v>
      </c>
      <c r="K24" s="218">
        <v>16.775586000000001</v>
      </c>
      <c r="L24" s="218">
        <v>276.24238100000002</v>
      </c>
      <c r="M24" s="218">
        <v>1883.3074919999999</v>
      </c>
      <c r="N24" s="218">
        <v>0.79282799999999998</v>
      </c>
      <c r="O24" s="218">
        <v>161.35050200000001</v>
      </c>
      <c r="P24" s="218">
        <v>0.75118600000000002</v>
      </c>
      <c r="Q24" s="218">
        <v>0</v>
      </c>
      <c r="R24" s="218">
        <v>23.448582999999999</v>
      </c>
      <c r="S24" s="218">
        <v>22.466781999999998</v>
      </c>
      <c r="T24" s="218">
        <v>4310.6815759999999</v>
      </c>
      <c r="U24" s="218">
        <v>43.043714999999999</v>
      </c>
      <c r="V24" s="218">
        <v>0.92970600000000003</v>
      </c>
      <c r="W24" s="218">
        <v>75.791340000000005</v>
      </c>
      <c r="X24" s="218">
        <v>116.413657</v>
      </c>
      <c r="Y24" s="218">
        <v>21.553007999999998</v>
      </c>
      <c r="Z24" s="218">
        <v>138.689018</v>
      </c>
      <c r="AA24" s="218">
        <v>2.7009999999999998E-3</v>
      </c>
      <c r="AB24" s="218">
        <v>3.4253200000000001</v>
      </c>
      <c r="AC24" s="218">
        <v>32.337862000000001</v>
      </c>
      <c r="AD24" s="218">
        <v>0</v>
      </c>
      <c r="AE24" s="218">
        <v>1.74078</v>
      </c>
      <c r="AF24" s="218">
        <v>3.3892829999999998</v>
      </c>
      <c r="AG24" s="218">
        <v>35.435122</v>
      </c>
      <c r="AH24" s="218">
        <v>0.51281299999999996</v>
      </c>
      <c r="AI24" s="218">
        <v>1.4329400000000001</v>
      </c>
      <c r="AJ24" s="218">
        <v>45.160479000000002</v>
      </c>
      <c r="AK24" s="218">
        <v>2.2978049999999999</v>
      </c>
      <c r="AL24" s="218">
        <v>15.774858</v>
      </c>
      <c r="AM24" s="218">
        <v>3.9871400000000001</v>
      </c>
      <c r="AN24" s="218">
        <v>0</v>
      </c>
      <c r="AO24" s="218">
        <v>4.4833740000000004</v>
      </c>
      <c r="AP24" s="218">
        <v>31.697562999999999</v>
      </c>
      <c r="AQ24" s="218">
        <v>29.776868</v>
      </c>
      <c r="AR24" s="218">
        <v>0</v>
      </c>
      <c r="AS24" s="218">
        <v>0.56237800000000004</v>
      </c>
      <c r="AT24" s="218">
        <v>0</v>
      </c>
      <c r="AU24" s="218">
        <v>251.43211500000001</v>
      </c>
      <c r="AV24" s="218">
        <v>0.436309</v>
      </c>
      <c r="AW24" s="218">
        <v>4.1294999999999998E-2</v>
      </c>
      <c r="AX24" s="218">
        <v>261.82757600000002</v>
      </c>
      <c r="AY24" s="218">
        <v>174.167295</v>
      </c>
      <c r="AZ24" s="218">
        <v>0.48414600000000002</v>
      </c>
      <c r="BA24" s="218">
        <v>0</v>
      </c>
      <c r="BB24" s="218">
        <v>0</v>
      </c>
      <c r="BC24" s="218">
        <v>0</v>
      </c>
      <c r="BD24" s="218">
        <v>0.10571999999999999</v>
      </c>
      <c r="BE24" s="218">
        <v>5.6848999999999997E-2</v>
      </c>
      <c r="BF24" s="218">
        <v>0.30239899999999997</v>
      </c>
      <c r="BG24" s="218">
        <v>3.2039999999999999E-2</v>
      </c>
      <c r="BH24" s="218">
        <v>0</v>
      </c>
      <c r="BI24" s="218">
        <v>0</v>
      </c>
      <c r="BJ24" s="218">
        <v>9.1699999999999995E-4</v>
      </c>
      <c r="BK24" s="218">
        <v>0</v>
      </c>
      <c r="BL24" s="218">
        <v>0.74233400000000005</v>
      </c>
      <c r="BM24" s="218">
        <v>1.3244959999999999</v>
      </c>
      <c r="BN24" s="218">
        <v>1.8409999999999999E-2</v>
      </c>
      <c r="BO24" s="218">
        <v>19.86204</v>
      </c>
      <c r="BP24" s="218">
        <v>1.4322E-2</v>
      </c>
      <c r="BQ24" s="218">
        <v>0</v>
      </c>
      <c r="BR24" s="218">
        <v>0</v>
      </c>
      <c r="BS24" s="218">
        <v>6.9748760000000001</v>
      </c>
      <c r="BT24" s="218">
        <v>50.302970999999999</v>
      </c>
      <c r="BU24" s="218">
        <v>2.390552</v>
      </c>
      <c r="BV24" s="218">
        <v>0.91392600000000002</v>
      </c>
      <c r="BW24" s="218">
        <v>59.846857</v>
      </c>
      <c r="BX24" s="218">
        <v>161.20074299999999</v>
      </c>
      <c r="BY24" s="218">
        <v>0.99943000000000004</v>
      </c>
      <c r="BZ24" s="218">
        <v>1.6438900000000001</v>
      </c>
      <c r="CA24" s="218">
        <v>5.9930370000000002</v>
      </c>
      <c r="CB24" s="218">
        <v>0</v>
      </c>
      <c r="CC24" s="218">
        <v>33.906754999999997</v>
      </c>
      <c r="CD24" s="218">
        <v>0.603437</v>
      </c>
      <c r="CE24" s="218">
        <v>2.8539999999999999E-2</v>
      </c>
      <c r="CF24" s="218">
        <v>20.186796999999999</v>
      </c>
      <c r="CG24" s="218">
        <v>4.8428899999999997</v>
      </c>
      <c r="CH24" s="218">
        <v>259.46486800000002</v>
      </c>
      <c r="CI24" s="218">
        <v>244.09284400000001</v>
      </c>
      <c r="CJ24" s="218">
        <v>1.0648390000000001</v>
      </c>
      <c r="CK24" s="218">
        <v>142.047057</v>
      </c>
      <c r="CL24" s="218">
        <v>0.15738099999999999</v>
      </c>
      <c r="CM24" s="218">
        <v>1.702E-3</v>
      </c>
      <c r="CN24" s="218">
        <v>45.105189000000003</v>
      </c>
      <c r="CO24" s="218">
        <v>1.7496000000000001E-2</v>
      </c>
      <c r="CP24" s="218">
        <v>0</v>
      </c>
      <c r="CQ24" s="218">
        <v>40.521057999999996</v>
      </c>
      <c r="CR24" s="218">
        <v>17.697825000000002</v>
      </c>
      <c r="CS24" s="218">
        <v>0.60848899999999995</v>
      </c>
      <c r="CT24" s="218">
        <v>0.367894</v>
      </c>
      <c r="CU24" s="218">
        <v>7.7721999999999999E-2</v>
      </c>
      <c r="CV24" s="218">
        <v>6.7044999999999993E-2</v>
      </c>
    </row>
    <row r="25" spans="1:100" ht="18" customHeight="1" x14ac:dyDescent="0.5">
      <c r="A25" s="220" t="s">
        <v>138</v>
      </c>
      <c r="B25" s="221" t="s">
        <v>263</v>
      </c>
      <c r="C25" s="217">
        <v>13906.136783</v>
      </c>
      <c r="D25" s="217">
        <v>0.15049299999999999</v>
      </c>
      <c r="E25" s="217">
        <v>0.20164199999999999</v>
      </c>
      <c r="F25" s="217">
        <v>109.746151</v>
      </c>
      <c r="G25" s="217">
        <v>2.8493849999999998</v>
      </c>
      <c r="H25" s="217">
        <v>0.42207499999999998</v>
      </c>
      <c r="I25" s="217">
        <v>49.981369000000001</v>
      </c>
      <c r="J25" s="217">
        <v>13.048055</v>
      </c>
      <c r="K25" s="217">
        <v>54.674852000000001</v>
      </c>
      <c r="L25" s="217">
        <v>3.1171090000000001</v>
      </c>
      <c r="M25" s="217">
        <v>104.35414</v>
      </c>
      <c r="N25" s="217">
        <v>13.366576999999999</v>
      </c>
      <c r="O25" s="217">
        <v>36.049965999999998</v>
      </c>
      <c r="P25" s="217">
        <v>1.1100000000000001E-3</v>
      </c>
      <c r="Q25" s="217">
        <v>0</v>
      </c>
      <c r="R25" s="217">
        <v>4.7452370000000004</v>
      </c>
      <c r="S25" s="217">
        <v>515.16511500000001</v>
      </c>
      <c r="T25" s="217">
        <v>53.548344</v>
      </c>
      <c r="U25" s="217">
        <v>1.4238000000000001E-2</v>
      </c>
      <c r="V25" s="217">
        <v>62.405124999999998</v>
      </c>
      <c r="W25" s="217">
        <v>105.363984</v>
      </c>
      <c r="X25" s="217">
        <v>72.928030000000007</v>
      </c>
      <c r="Y25" s="217">
        <v>6.5108600000000001</v>
      </c>
      <c r="Z25" s="217">
        <v>115.35200399999999</v>
      </c>
      <c r="AA25" s="217">
        <v>0</v>
      </c>
      <c r="AB25" s="217">
        <v>1.511401</v>
      </c>
      <c r="AC25" s="217">
        <v>0.164662</v>
      </c>
      <c r="AD25" s="217">
        <v>24.272093999999999</v>
      </c>
      <c r="AE25" s="217">
        <v>11.098737</v>
      </c>
      <c r="AF25" s="217">
        <v>18.682604999999999</v>
      </c>
      <c r="AG25" s="217">
        <v>1.667286</v>
      </c>
      <c r="AH25" s="217">
        <v>0</v>
      </c>
      <c r="AI25" s="217">
        <v>13.795284000000001</v>
      </c>
      <c r="AJ25" s="217">
        <v>148.312444</v>
      </c>
      <c r="AK25" s="217">
        <v>18.51079</v>
      </c>
      <c r="AL25" s="217">
        <v>3.4992000000000001</v>
      </c>
      <c r="AM25" s="217">
        <v>0</v>
      </c>
      <c r="AN25" s="217">
        <v>0.201292</v>
      </c>
      <c r="AO25" s="217">
        <v>47.866501</v>
      </c>
      <c r="AP25" s="217">
        <v>201.69768400000001</v>
      </c>
      <c r="AQ25" s="217">
        <v>751.91009299999996</v>
      </c>
      <c r="AR25" s="217">
        <v>3.8900000000000002E-4</v>
      </c>
      <c r="AS25" s="217">
        <v>8.4101359999999996</v>
      </c>
      <c r="AT25" s="217">
        <v>1.2780000000000001E-3</v>
      </c>
      <c r="AU25" s="217">
        <v>984.89045399999998</v>
      </c>
      <c r="AV25" s="217">
        <v>0.25833899999999999</v>
      </c>
      <c r="AW25" s="217">
        <v>0.32075199999999998</v>
      </c>
      <c r="AX25" s="217">
        <v>0.102493</v>
      </c>
      <c r="AY25" s="217">
        <v>63.282375999999999</v>
      </c>
      <c r="AZ25" s="217">
        <v>0.24737999999999999</v>
      </c>
      <c r="BA25" s="217">
        <v>4.8069999999999996E-3</v>
      </c>
      <c r="BB25" s="217">
        <v>1.3584000000000001E-2</v>
      </c>
      <c r="BC25" s="217">
        <v>0.19348399999999999</v>
      </c>
      <c r="BD25" s="217">
        <v>7.3769999999999999E-3</v>
      </c>
      <c r="BE25" s="217">
        <v>4.8301400000000001</v>
      </c>
      <c r="BF25" s="217">
        <v>3.7908369999999998</v>
      </c>
      <c r="BG25" s="217">
        <v>60.393569999999997</v>
      </c>
      <c r="BH25" s="217">
        <v>6.4580919999999997</v>
      </c>
      <c r="BI25" s="217">
        <v>0.46067599999999997</v>
      </c>
      <c r="BJ25" s="217">
        <v>2.291013</v>
      </c>
      <c r="BK25" s="217">
        <v>1.4314E-2</v>
      </c>
      <c r="BL25" s="217">
        <v>40.143895000000001</v>
      </c>
      <c r="BM25" s="217">
        <v>11.872724</v>
      </c>
      <c r="BN25" s="217">
        <v>4.7866530000000003</v>
      </c>
      <c r="BO25" s="217">
        <v>13.529835</v>
      </c>
      <c r="BP25" s="217">
        <v>0.75938000000000005</v>
      </c>
      <c r="BQ25" s="217">
        <v>1.0493479999999999</v>
      </c>
      <c r="BR25" s="217">
        <v>5.8285999999999998E-2</v>
      </c>
      <c r="BS25" s="217">
        <v>14.085639</v>
      </c>
      <c r="BT25" s="217">
        <v>23.749683000000001</v>
      </c>
      <c r="BU25" s="217">
        <v>16.504913999999999</v>
      </c>
      <c r="BV25" s="217">
        <v>303.21157399999998</v>
      </c>
      <c r="BW25" s="217">
        <v>5.9973879999999999</v>
      </c>
      <c r="BX25" s="217">
        <v>131.89117100000001</v>
      </c>
      <c r="BY25" s="217">
        <v>9.9508910000000004</v>
      </c>
      <c r="BZ25" s="217">
        <v>13.455755999999999</v>
      </c>
      <c r="CA25" s="217">
        <v>11.971005</v>
      </c>
      <c r="CB25" s="217">
        <v>0.33231500000000003</v>
      </c>
      <c r="CC25" s="217">
        <v>8.6957999999999994E-2</v>
      </c>
      <c r="CD25" s="217">
        <v>1.1685049999999999</v>
      </c>
      <c r="CE25" s="217">
        <v>9.8574310000000001</v>
      </c>
      <c r="CF25" s="217">
        <v>11.139976000000001</v>
      </c>
      <c r="CG25" s="217">
        <v>21.162365000000001</v>
      </c>
      <c r="CH25" s="217">
        <v>2459.3173390000002</v>
      </c>
      <c r="CI25" s="217">
        <v>602.69054000000006</v>
      </c>
      <c r="CJ25" s="217">
        <v>3.767369</v>
      </c>
      <c r="CK25" s="217">
        <v>6309.2764280000001</v>
      </c>
      <c r="CL25" s="217">
        <v>0.85150400000000004</v>
      </c>
      <c r="CM25" s="217">
        <v>0.76705800000000002</v>
      </c>
      <c r="CN25" s="217">
        <v>116.280524</v>
      </c>
      <c r="CO25" s="217">
        <v>5.1039300000000001</v>
      </c>
      <c r="CP25" s="217">
        <v>0.137623</v>
      </c>
      <c r="CQ25" s="217">
        <v>3.8530000000000001E-3</v>
      </c>
      <c r="CR25" s="217">
        <v>27.275181</v>
      </c>
      <c r="CS25" s="217">
        <v>6.1558320000000002</v>
      </c>
      <c r="CT25" s="217">
        <v>23.621655000000001</v>
      </c>
      <c r="CU25" s="217">
        <v>5.8341999999999998E-2</v>
      </c>
      <c r="CV25" s="217">
        <v>0.90648700000000004</v>
      </c>
    </row>
    <row r="26" spans="1:100" ht="18" customHeight="1" x14ac:dyDescent="0.5">
      <c r="A26" s="222" t="s">
        <v>195</v>
      </c>
      <c r="B26" s="223" t="s">
        <v>264</v>
      </c>
      <c r="C26" s="218">
        <v>13026.066343</v>
      </c>
      <c r="D26" s="218">
        <v>2.0517000000000001E-2</v>
      </c>
      <c r="E26" s="218">
        <v>0</v>
      </c>
      <c r="F26" s="218">
        <v>58.388247999999997</v>
      </c>
      <c r="G26" s="218">
        <v>1.87845</v>
      </c>
      <c r="H26" s="218">
        <v>0.50048400000000004</v>
      </c>
      <c r="I26" s="218">
        <v>2.1125699999999998</v>
      </c>
      <c r="J26" s="218">
        <v>7.3107240000000004</v>
      </c>
      <c r="K26" s="218">
        <v>29.947514999999999</v>
      </c>
      <c r="L26" s="218">
        <v>459.98836899999998</v>
      </c>
      <c r="M26" s="218">
        <v>0.19658400000000001</v>
      </c>
      <c r="N26" s="218">
        <v>1.466186</v>
      </c>
      <c r="O26" s="218">
        <v>250.79848799999999</v>
      </c>
      <c r="P26" s="218">
        <v>11.265700000000001</v>
      </c>
      <c r="Q26" s="218">
        <v>0.35438799999999998</v>
      </c>
      <c r="R26" s="218">
        <v>2725.3694839999998</v>
      </c>
      <c r="S26" s="218">
        <v>294.60987599999999</v>
      </c>
      <c r="T26" s="218">
        <v>42.411715000000001</v>
      </c>
      <c r="U26" s="218">
        <v>38.504609000000002</v>
      </c>
      <c r="V26" s="218">
        <v>64.711888999999999</v>
      </c>
      <c r="W26" s="218">
        <v>14.725607</v>
      </c>
      <c r="X26" s="218">
        <v>130.97819000000001</v>
      </c>
      <c r="Y26" s="218">
        <v>8.6578890000000008</v>
      </c>
      <c r="Z26" s="218">
        <v>125.754875</v>
      </c>
      <c r="AA26" s="218">
        <v>7.67E-4</v>
      </c>
      <c r="AB26" s="218">
        <v>15.834396</v>
      </c>
      <c r="AC26" s="218">
        <v>1.1E-5</v>
      </c>
      <c r="AD26" s="218">
        <v>15.385092</v>
      </c>
      <c r="AE26" s="218">
        <v>7.1137030000000001</v>
      </c>
      <c r="AF26" s="218">
        <v>144.55596</v>
      </c>
      <c r="AG26" s="218">
        <v>13.858618999999999</v>
      </c>
      <c r="AH26" s="218">
        <v>1.462E-3</v>
      </c>
      <c r="AI26" s="218">
        <v>13.257686</v>
      </c>
      <c r="AJ26" s="218">
        <v>78.499655000000004</v>
      </c>
      <c r="AK26" s="218">
        <v>29.541951000000001</v>
      </c>
      <c r="AL26" s="218">
        <v>4.3415819999999998</v>
      </c>
      <c r="AM26" s="218">
        <v>0</v>
      </c>
      <c r="AN26" s="218">
        <v>5.0000000000000004E-6</v>
      </c>
      <c r="AO26" s="218">
        <v>129.109039</v>
      </c>
      <c r="AP26" s="218">
        <v>200.85541699999999</v>
      </c>
      <c r="AQ26" s="218">
        <v>80.208657000000002</v>
      </c>
      <c r="AR26" s="218">
        <v>0</v>
      </c>
      <c r="AS26" s="218">
        <v>59.176425999999999</v>
      </c>
      <c r="AT26" s="218">
        <v>0</v>
      </c>
      <c r="AU26" s="218">
        <v>543.97019899999998</v>
      </c>
      <c r="AV26" s="218">
        <v>3.1698999999999998E-2</v>
      </c>
      <c r="AW26" s="218">
        <v>1.911681</v>
      </c>
      <c r="AX26" s="218">
        <v>141.597836</v>
      </c>
      <c r="AY26" s="218">
        <v>393.48344900000001</v>
      </c>
      <c r="AZ26" s="218">
        <v>0.202598</v>
      </c>
      <c r="BA26" s="218">
        <v>2.4699999999999999E-4</v>
      </c>
      <c r="BB26" s="218">
        <v>6.5027000000000001E-2</v>
      </c>
      <c r="BC26" s="218">
        <v>0.31422099999999997</v>
      </c>
      <c r="BD26" s="218">
        <v>1.7E-5</v>
      </c>
      <c r="BE26" s="218">
        <v>31.727658000000002</v>
      </c>
      <c r="BF26" s="218">
        <v>62.864573</v>
      </c>
      <c r="BG26" s="218">
        <v>4.4819999999999999E-3</v>
      </c>
      <c r="BH26" s="218">
        <v>0.17150899999999999</v>
      </c>
      <c r="BI26" s="218">
        <v>0.79098400000000002</v>
      </c>
      <c r="BJ26" s="218">
        <v>2.2754479999999999</v>
      </c>
      <c r="BK26" s="218">
        <v>1.2247840000000001</v>
      </c>
      <c r="BL26" s="218">
        <v>45.450498000000003</v>
      </c>
      <c r="BM26" s="218">
        <v>70.198139999999995</v>
      </c>
      <c r="BN26" s="218">
        <v>6.0605460000000004</v>
      </c>
      <c r="BO26" s="218">
        <v>222.63879600000001</v>
      </c>
      <c r="BP26" s="218">
        <v>1.5334840000000001</v>
      </c>
      <c r="BQ26" s="218">
        <v>2.7212E-2</v>
      </c>
      <c r="BR26" s="218">
        <v>3.1381969999999999</v>
      </c>
      <c r="BS26" s="218">
        <v>1.125651</v>
      </c>
      <c r="BT26" s="218">
        <v>4.9153840000000004</v>
      </c>
      <c r="BU26" s="218">
        <v>42.422562999999997</v>
      </c>
      <c r="BV26" s="218">
        <v>5.6128070000000001</v>
      </c>
      <c r="BW26" s="218">
        <v>86.860992999999993</v>
      </c>
      <c r="BX26" s="218">
        <v>197.124954</v>
      </c>
      <c r="BY26" s="218">
        <v>2.2753450000000002</v>
      </c>
      <c r="BZ26" s="218">
        <v>0.74204099999999995</v>
      </c>
      <c r="CA26" s="218">
        <v>4.1664620000000001</v>
      </c>
      <c r="CB26" s="218">
        <v>1.8959999999999999E-3</v>
      </c>
      <c r="CC26" s="218">
        <v>0.144177</v>
      </c>
      <c r="CD26" s="218">
        <v>3.0107279999999998</v>
      </c>
      <c r="CE26" s="218">
        <v>4.4509E-2</v>
      </c>
      <c r="CF26" s="218">
        <v>1.776176</v>
      </c>
      <c r="CG26" s="218">
        <v>15.473001999999999</v>
      </c>
      <c r="CH26" s="218">
        <v>2085.4426760000001</v>
      </c>
      <c r="CI26" s="218">
        <v>440.42678899999999</v>
      </c>
      <c r="CJ26" s="218">
        <v>0.64470000000000005</v>
      </c>
      <c r="CK26" s="218">
        <v>3250.8486170000001</v>
      </c>
      <c r="CL26" s="218">
        <v>0.51505900000000004</v>
      </c>
      <c r="CM26" s="218">
        <v>181.53233</v>
      </c>
      <c r="CN26" s="218">
        <v>16.935075999999999</v>
      </c>
      <c r="CO26" s="218">
        <v>0.19327</v>
      </c>
      <c r="CP26" s="218">
        <v>4.2050830000000001</v>
      </c>
      <c r="CQ26" s="218">
        <v>0.16409099999999999</v>
      </c>
      <c r="CR26" s="218">
        <v>66.985586999999995</v>
      </c>
      <c r="CS26" s="218">
        <v>9.9058340000000005</v>
      </c>
      <c r="CT26" s="218">
        <v>7.2792389999999996</v>
      </c>
      <c r="CU26" s="218">
        <v>2.0897480000000002</v>
      </c>
      <c r="CV26" s="218">
        <v>1.8254870000000001</v>
      </c>
    </row>
    <row r="27" spans="1:100" ht="18" customHeight="1" x14ac:dyDescent="0.5">
      <c r="A27" s="220" t="s">
        <v>209</v>
      </c>
      <c r="B27" s="221" t="s">
        <v>321</v>
      </c>
      <c r="C27" s="217">
        <v>12310.050783000001</v>
      </c>
      <c r="D27" s="217">
        <v>7.4711E-2</v>
      </c>
      <c r="E27" s="217">
        <v>991.13694799999996</v>
      </c>
      <c r="F27" s="217">
        <v>0.18801000000000001</v>
      </c>
      <c r="G27" s="217">
        <v>1.4283330000000001</v>
      </c>
      <c r="H27" s="217">
        <v>1.9119000000000001E-2</v>
      </c>
      <c r="I27" s="217">
        <v>0</v>
      </c>
      <c r="J27" s="217">
        <v>66.817674999999994</v>
      </c>
      <c r="K27" s="217">
        <v>4.1570000000000001E-3</v>
      </c>
      <c r="L27" s="217">
        <v>1.7796019999999999</v>
      </c>
      <c r="M27" s="217">
        <v>2103.2076499999998</v>
      </c>
      <c r="N27" s="217">
        <v>15.881024999999999</v>
      </c>
      <c r="O27" s="217">
        <v>1.085213</v>
      </c>
      <c r="P27" s="217">
        <v>1.8509000000000001E-2</v>
      </c>
      <c r="Q27" s="217">
        <v>0</v>
      </c>
      <c r="R27" s="217">
        <v>272.30033100000003</v>
      </c>
      <c r="S27" s="217">
        <v>58.774293999999998</v>
      </c>
      <c r="T27" s="217">
        <v>0.480929</v>
      </c>
      <c r="U27" s="217">
        <v>5.5778040000000004</v>
      </c>
      <c r="V27" s="217">
        <v>2.0855329999999999</v>
      </c>
      <c r="W27" s="217">
        <v>0.76858199999999999</v>
      </c>
      <c r="X27" s="217">
        <v>35.244472999999999</v>
      </c>
      <c r="Y27" s="217">
        <v>6.9141999999999995E-2</v>
      </c>
      <c r="Z27" s="217">
        <v>51.694932000000001</v>
      </c>
      <c r="AA27" s="217">
        <v>2.23E-4</v>
      </c>
      <c r="AB27" s="217">
        <v>0.30208699999999999</v>
      </c>
      <c r="AC27" s="217">
        <v>0</v>
      </c>
      <c r="AD27" s="217">
        <v>7643.7287820000001</v>
      </c>
      <c r="AE27" s="217">
        <v>17.342299000000001</v>
      </c>
      <c r="AF27" s="217">
        <v>2.519352</v>
      </c>
      <c r="AG27" s="217">
        <v>6.6984159999999999</v>
      </c>
      <c r="AH27" s="217">
        <v>17.632339999999999</v>
      </c>
      <c r="AI27" s="217">
        <v>0.335698</v>
      </c>
      <c r="AJ27" s="217">
        <v>6.4149919999999998</v>
      </c>
      <c r="AK27" s="217">
        <v>0.47978599999999999</v>
      </c>
      <c r="AL27" s="217">
        <v>2.1100000000000001E-4</v>
      </c>
      <c r="AM27" s="217">
        <v>0</v>
      </c>
      <c r="AN27" s="217">
        <v>0</v>
      </c>
      <c r="AO27" s="217">
        <v>3.5128680000000001</v>
      </c>
      <c r="AP27" s="217">
        <v>23.361319000000002</v>
      </c>
      <c r="AQ27" s="217">
        <v>0.67803400000000003</v>
      </c>
      <c r="AR27" s="217">
        <v>0</v>
      </c>
      <c r="AS27" s="217">
        <v>2.7950000000000002E-3</v>
      </c>
      <c r="AT27" s="217">
        <v>0</v>
      </c>
      <c r="AU27" s="217">
        <v>62.55565</v>
      </c>
      <c r="AV27" s="217">
        <v>2.8E-5</v>
      </c>
      <c r="AW27" s="217">
        <v>0</v>
      </c>
      <c r="AX27" s="217">
        <v>0</v>
      </c>
      <c r="AY27" s="217">
        <v>66.913539</v>
      </c>
      <c r="AZ27" s="217">
        <v>0.77459</v>
      </c>
      <c r="BA27" s="217">
        <v>0</v>
      </c>
      <c r="BB27" s="217">
        <v>0</v>
      </c>
      <c r="BC27" s="217">
        <v>3.5850000000000001E-3</v>
      </c>
      <c r="BD27" s="217">
        <v>0</v>
      </c>
      <c r="BE27" s="217">
        <v>3.0690000000000001E-3</v>
      </c>
      <c r="BF27" s="217">
        <v>0</v>
      </c>
      <c r="BG27" s="217">
        <v>0</v>
      </c>
      <c r="BH27" s="217">
        <v>0</v>
      </c>
      <c r="BI27" s="217">
        <v>0</v>
      </c>
      <c r="BJ27" s="217">
        <v>0.277478</v>
      </c>
      <c r="BK27" s="217">
        <v>9.6752000000000005E-2</v>
      </c>
      <c r="BL27" s="217">
        <v>0.35371000000000002</v>
      </c>
      <c r="BM27" s="217">
        <v>1.727133</v>
      </c>
      <c r="BN27" s="217">
        <v>1.6138E-2</v>
      </c>
      <c r="BO27" s="217">
        <v>4.0910000000000002E-2</v>
      </c>
      <c r="BP27" s="217">
        <v>4.4559999999999999E-3</v>
      </c>
      <c r="BQ27" s="217">
        <v>0</v>
      </c>
      <c r="BR27" s="217">
        <v>0.16186</v>
      </c>
      <c r="BS27" s="217">
        <v>0.125059</v>
      </c>
      <c r="BT27" s="217">
        <v>0</v>
      </c>
      <c r="BU27" s="217">
        <v>4.9621999999999999E-2</v>
      </c>
      <c r="BV27" s="217">
        <v>4.7019999999999996E-3</v>
      </c>
      <c r="BW27" s="217">
        <v>687.98952599999996</v>
      </c>
      <c r="BX27" s="217">
        <v>6.767868</v>
      </c>
      <c r="BY27" s="217">
        <v>3.0227460000000002</v>
      </c>
      <c r="BZ27" s="217">
        <v>0.94178600000000001</v>
      </c>
      <c r="CA27" s="217">
        <v>5.0207870000000003</v>
      </c>
      <c r="CB27" s="217">
        <v>2.7607E-2</v>
      </c>
      <c r="CC27" s="217">
        <v>0</v>
      </c>
      <c r="CD27" s="217">
        <v>0</v>
      </c>
      <c r="CE27" s="217">
        <v>0.134632</v>
      </c>
      <c r="CF27" s="217">
        <v>10.620846</v>
      </c>
      <c r="CG27" s="217">
        <v>0.65864999999999996</v>
      </c>
      <c r="CH27" s="217">
        <v>25.083943999999999</v>
      </c>
      <c r="CI27" s="217">
        <v>65.877283000000006</v>
      </c>
      <c r="CJ27" s="217">
        <v>0.15762100000000001</v>
      </c>
      <c r="CK27" s="217">
        <v>0.113065</v>
      </c>
      <c r="CL27" s="217">
        <v>0.72215600000000002</v>
      </c>
      <c r="CM27" s="217">
        <v>0</v>
      </c>
      <c r="CN27" s="217">
        <v>16.018753</v>
      </c>
      <c r="CO27" s="217">
        <v>0.41998400000000002</v>
      </c>
      <c r="CP27" s="217">
        <v>0</v>
      </c>
      <c r="CQ27" s="217">
        <v>1.2374000000000001</v>
      </c>
      <c r="CR27" s="217">
        <v>17.912443</v>
      </c>
      <c r="CS27" s="217">
        <v>0.51022599999999996</v>
      </c>
      <c r="CT27" s="217">
        <v>0.14671300000000001</v>
      </c>
      <c r="CU27" s="217">
        <v>0</v>
      </c>
      <c r="CV27" s="217">
        <v>1.9122950000000001</v>
      </c>
    </row>
    <row r="28" spans="1:100" ht="18" customHeight="1" x14ac:dyDescent="0.5">
      <c r="A28" s="222" t="s">
        <v>204</v>
      </c>
      <c r="B28" s="223" t="s">
        <v>272</v>
      </c>
      <c r="C28" s="218">
        <v>10738.646083</v>
      </c>
      <c r="D28" s="218">
        <v>9.3796160000000004</v>
      </c>
      <c r="E28" s="218">
        <v>14.284280000000001</v>
      </c>
      <c r="F28" s="218">
        <v>42.214244000000001</v>
      </c>
      <c r="G28" s="218">
        <v>188.82658000000001</v>
      </c>
      <c r="H28" s="218">
        <v>0</v>
      </c>
      <c r="I28" s="218">
        <v>22.963052000000001</v>
      </c>
      <c r="J28" s="218">
        <v>109.709191</v>
      </c>
      <c r="K28" s="218">
        <v>152.451718</v>
      </c>
      <c r="L28" s="218">
        <v>42.956305999999998</v>
      </c>
      <c r="M28" s="218">
        <v>25.398892</v>
      </c>
      <c r="N28" s="218">
        <v>10.242464999999999</v>
      </c>
      <c r="O28" s="218">
        <v>302.73061000000001</v>
      </c>
      <c r="P28" s="218">
        <v>26.398726</v>
      </c>
      <c r="Q28" s="218">
        <v>0</v>
      </c>
      <c r="R28" s="218">
        <v>184.90910299999999</v>
      </c>
      <c r="S28" s="218">
        <v>4.5754539999999997</v>
      </c>
      <c r="T28" s="218">
        <v>19.943328000000001</v>
      </c>
      <c r="U28" s="218">
        <v>84.710172999999998</v>
      </c>
      <c r="V28" s="218">
        <v>611.85218899999995</v>
      </c>
      <c r="W28" s="218">
        <v>517.06606399999998</v>
      </c>
      <c r="X28" s="218">
        <v>335.187523</v>
      </c>
      <c r="Y28" s="218">
        <v>13.206279</v>
      </c>
      <c r="Z28" s="218">
        <v>223.836648</v>
      </c>
      <c r="AA28" s="218">
        <v>0.20322799999999999</v>
      </c>
      <c r="AB28" s="218">
        <v>43.004266999999999</v>
      </c>
      <c r="AC28" s="218">
        <v>3.3750000000000002E-2</v>
      </c>
      <c r="AD28" s="218">
        <v>76.470861999999997</v>
      </c>
      <c r="AE28" s="218">
        <v>26.179227999999998</v>
      </c>
      <c r="AF28" s="218">
        <v>82.533676999999997</v>
      </c>
      <c r="AG28" s="218">
        <v>818.21337300000005</v>
      </c>
      <c r="AH28" s="218">
        <v>70.585106999999994</v>
      </c>
      <c r="AI28" s="218">
        <v>107.902681</v>
      </c>
      <c r="AJ28" s="218">
        <v>621.98011399999996</v>
      </c>
      <c r="AK28" s="218">
        <v>66.603579999999994</v>
      </c>
      <c r="AL28" s="218">
        <v>5.7822209999999998</v>
      </c>
      <c r="AM28" s="218">
        <v>11.697106</v>
      </c>
      <c r="AN28" s="218">
        <v>0.48440100000000003</v>
      </c>
      <c r="AO28" s="218">
        <v>145.64509100000001</v>
      </c>
      <c r="AP28" s="218">
        <v>223.76686599999999</v>
      </c>
      <c r="AQ28" s="218">
        <v>83.646369000000007</v>
      </c>
      <c r="AR28" s="218">
        <v>3.9537999999999997E-2</v>
      </c>
      <c r="AS28" s="218">
        <v>42.341025999999999</v>
      </c>
      <c r="AT28" s="218">
        <v>0.16247900000000001</v>
      </c>
      <c r="AU28" s="218">
        <v>41.79204</v>
      </c>
      <c r="AV28" s="218">
        <v>2.8001710000000002</v>
      </c>
      <c r="AW28" s="218">
        <v>2.5711270000000002</v>
      </c>
      <c r="AX28" s="218">
        <v>0.78812599999999999</v>
      </c>
      <c r="AY28" s="218">
        <v>202.912239</v>
      </c>
      <c r="AZ28" s="218">
        <v>2.6204489999999998</v>
      </c>
      <c r="BA28" s="218">
        <v>4.1688999999999997E-2</v>
      </c>
      <c r="BB28" s="218">
        <v>5.6777000000000001E-2</v>
      </c>
      <c r="BC28" s="218">
        <v>1.3612390000000001</v>
      </c>
      <c r="BD28" s="218">
        <v>0.29403299999999999</v>
      </c>
      <c r="BE28" s="218">
        <v>2.339521</v>
      </c>
      <c r="BF28" s="218">
        <v>1.3056220000000001</v>
      </c>
      <c r="BG28" s="218">
        <v>4.2038450000000003</v>
      </c>
      <c r="BH28" s="218">
        <v>5.1399889999999999</v>
      </c>
      <c r="BI28" s="218">
        <v>1.758567</v>
      </c>
      <c r="BJ28" s="218">
        <v>0.57369499999999995</v>
      </c>
      <c r="BK28" s="218">
        <v>0.15639700000000001</v>
      </c>
      <c r="BL28" s="218">
        <v>4.2691879999999998</v>
      </c>
      <c r="BM28" s="218">
        <v>12.788592</v>
      </c>
      <c r="BN28" s="218">
        <v>9.5861509999999992</v>
      </c>
      <c r="BO28" s="218">
        <v>34.612001999999997</v>
      </c>
      <c r="BP28" s="218">
        <v>1.0388729999999999</v>
      </c>
      <c r="BQ28" s="218">
        <v>1.604006</v>
      </c>
      <c r="BR28" s="218">
        <v>0.13283500000000001</v>
      </c>
      <c r="BS28" s="218">
        <v>99.345018999999994</v>
      </c>
      <c r="BT28" s="218">
        <v>327.02621799999997</v>
      </c>
      <c r="BU28" s="218">
        <v>19.674481</v>
      </c>
      <c r="BV28" s="218">
        <v>21.368039</v>
      </c>
      <c r="BW28" s="218">
        <v>25.526720000000001</v>
      </c>
      <c r="BX28" s="218">
        <v>594.39389000000006</v>
      </c>
      <c r="BY28" s="218">
        <v>10.493346000000001</v>
      </c>
      <c r="BZ28" s="218">
        <v>10.125501</v>
      </c>
      <c r="CA28" s="218">
        <v>113.57019699999999</v>
      </c>
      <c r="CB28" s="218">
        <v>5.3973190000000004</v>
      </c>
      <c r="CC28" s="218">
        <v>381.01034399999998</v>
      </c>
      <c r="CD28" s="218">
        <v>8.6620000000000003E-2</v>
      </c>
      <c r="CE28" s="218">
        <v>3.5352190000000001</v>
      </c>
      <c r="CF28" s="218">
        <v>35.036375</v>
      </c>
      <c r="CG28" s="218">
        <v>56.518940000000001</v>
      </c>
      <c r="CH28" s="218">
        <v>1526.9769899999999</v>
      </c>
      <c r="CI28" s="218">
        <v>742.09574699999996</v>
      </c>
      <c r="CJ28" s="218">
        <v>97.706642000000002</v>
      </c>
      <c r="CK28" s="218">
        <v>258.16049600000002</v>
      </c>
      <c r="CL28" s="218">
        <v>54.781488000000003</v>
      </c>
      <c r="CM28" s="218">
        <v>61.860987999999999</v>
      </c>
      <c r="CN28" s="218">
        <v>197.02580599999999</v>
      </c>
      <c r="CO28" s="218">
        <v>0.38142399999999999</v>
      </c>
      <c r="CP28" s="218">
        <v>7.6343999999999995E-2</v>
      </c>
      <c r="CQ28" s="218">
        <v>41.297147000000002</v>
      </c>
      <c r="CR28" s="218">
        <v>220.951808</v>
      </c>
      <c r="CS28" s="218">
        <v>12.432077</v>
      </c>
      <c r="CT28" s="218">
        <v>38.635617000000003</v>
      </c>
      <c r="CU28" s="218">
        <v>77.393106000000003</v>
      </c>
      <c r="CV28" s="218">
        <v>0.89759500000000003</v>
      </c>
    </row>
    <row r="29" spans="1:100" ht="18" customHeight="1" x14ac:dyDescent="0.5">
      <c r="A29" s="220" t="s">
        <v>211</v>
      </c>
      <c r="B29" s="221" t="s">
        <v>257</v>
      </c>
      <c r="C29" s="217">
        <v>9873.7074360000006</v>
      </c>
      <c r="D29" s="217">
        <v>0.44024799999999997</v>
      </c>
      <c r="E29" s="217">
        <v>0</v>
      </c>
      <c r="F29" s="217">
        <v>0.46571099999999999</v>
      </c>
      <c r="G29" s="217">
        <v>935.02090099999998</v>
      </c>
      <c r="H29" s="217">
        <v>0</v>
      </c>
      <c r="I29" s="217">
        <v>3.4999999999999997E-5</v>
      </c>
      <c r="J29" s="217">
        <v>45.734197000000002</v>
      </c>
      <c r="K29" s="217">
        <v>0.158191</v>
      </c>
      <c r="L29" s="217">
        <v>16.178519000000001</v>
      </c>
      <c r="M29" s="217">
        <v>9.0582999999999997E-2</v>
      </c>
      <c r="N29" s="217">
        <v>0.25015999999999999</v>
      </c>
      <c r="O29" s="217">
        <v>11.525404999999999</v>
      </c>
      <c r="P29" s="217">
        <v>1.5100000000000001E-3</v>
      </c>
      <c r="Q29" s="217">
        <v>0</v>
      </c>
      <c r="R29" s="217">
        <v>5.9599999999999996E-4</v>
      </c>
      <c r="S29" s="217">
        <v>9.2787839999999999</v>
      </c>
      <c r="T29" s="217">
        <v>13.75995</v>
      </c>
      <c r="U29" s="217">
        <v>0.669964</v>
      </c>
      <c r="V29" s="217">
        <v>304.262789</v>
      </c>
      <c r="W29" s="217">
        <v>10.518088000000001</v>
      </c>
      <c r="X29" s="217">
        <v>201.074071</v>
      </c>
      <c r="Y29" s="217">
        <v>7.6941839999999999</v>
      </c>
      <c r="Z29" s="217">
        <v>2.360287</v>
      </c>
      <c r="AA29" s="217">
        <v>0</v>
      </c>
      <c r="AB29" s="217">
        <v>3.2803089999999999</v>
      </c>
      <c r="AC29" s="217">
        <v>375.42810400000002</v>
      </c>
      <c r="AD29" s="217">
        <v>756.20370300000002</v>
      </c>
      <c r="AE29" s="217">
        <v>11.323249000000001</v>
      </c>
      <c r="AF29" s="217">
        <v>3.5209589999999999</v>
      </c>
      <c r="AG29" s="217">
        <v>0.53522499999999995</v>
      </c>
      <c r="AH29" s="217">
        <v>0</v>
      </c>
      <c r="AI29" s="217">
        <v>4.3288909999999996</v>
      </c>
      <c r="AJ29" s="217">
        <v>50.946202999999997</v>
      </c>
      <c r="AK29" s="217">
        <v>95.725936000000004</v>
      </c>
      <c r="AL29" s="217">
        <v>0.93645</v>
      </c>
      <c r="AM29" s="217">
        <v>14.110196999999999</v>
      </c>
      <c r="AN29" s="217">
        <v>7.9999999999999996E-6</v>
      </c>
      <c r="AO29" s="217">
        <v>76.428146999999996</v>
      </c>
      <c r="AP29" s="217">
        <v>354.57637899999997</v>
      </c>
      <c r="AQ29" s="217">
        <v>29.897614999999998</v>
      </c>
      <c r="AR29" s="217">
        <v>4.0200000000000001E-4</v>
      </c>
      <c r="AS29" s="217">
        <v>0.158278</v>
      </c>
      <c r="AT29" s="217">
        <v>0</v>
      </c>
      <c r="AU29" s="217">
        <v>47.713377999999999</v>
      </c>
      <c r="AV29" s="217">
        <v>0</v>
      </c>
      <c r="AW29" s="217">
        <v>5.0111999999999997E-2</v>
      </c>
      <c r="AX29" s="217">
        <v>0</v>
      </c>
      <c r="AY29" s="217">
        <v>110.804027</v>
      </c>
      <c r="AZ29" s="217">
        <v>1.175198</v>
      </c>
      <c r="BA29" s="217">
        <v>3.3700000000000001E-4</v>
      </c>
      <c r="BB29" s="217">
        <v>0</v>
      </c>
      <c r="BC29" s="217">
        <v>0.48260399999999998</v>
      </c>
      <c r="BD29" s="217">
        <v>0</v>
      </c>
      <c r="BE29" s="217">
        <v>3.7758E-2</v>
      </c>
      <c r="BF29" s="217">
        <v>0.16764599999999999</v>
      </c>
      <c r="BG29" s="217">
        <v>0.69812399999999997</v>
      </c>
      <c r="BH29" s="217">
        <v>1.8373E-2</v>
      </c>
      <c r="BI29" s="217">
        <v>1.7627E-2</v>
      </c>
      <c r="BJ29" s="217">
        <v>1.696008</v>
      </c>
      <c r="BK29" s="217">
        <v>2.2179999999999999E-3</v>
      </c>
      <c r="BL29" s="217">
        <v>1.4387490000000001</v>
      </c>
      <c r="BM29" s="217">
        <v>1.5564929999999999</v>
      </c>
      <c r="BN29" s="217">
        <v>0.88854500000000003</v>
      </c>
      <c r="BO29" s="217">
        <v>9.5238000000000003E-2</v>
      </c>
      <c r="BP29" s="217">
        <v>0.11462</v>
      </c>
      <c r="BQ29" s="217">
        <v>9.2543E-2</v>
      </c>
      <c r="BR29" s="217">
        <v>8.3479999999999995E-3</v>
      </c>
      <c r="BS29" s="217">
        <v>22.24295</v>
      </c>
      <c r="BT29" s="217">
        <v>1.576298</v>
      </c>
      <c r="BU29" s="217">
        <v>69.734127999999998</v>
      </c>
      <c r="BV29" s="217">
        <v>49.016727000000003</v>
      </c>
      <c r="BW29" s="217">
        <v>1646.0423209999999</v>
      </c>
      <c r="BX29" s="217">
        <v>1461.006781</v>
      </c>
      <c r="BY29" s="217">
        <v>45.986322999999999</v>
      </c>
      <c r="BZ29" s="217">
        <v>0.116895</v>
      </c>
      <c r="CA29" s="217">
        <v>2746.2086450000002</v>
      </c>
      <c r="CB29" s="217">
        <v>0</v>
      </c>
      <c r="CC29" s="217">
        <v>6.6480999999999998E-2</v>
      </c>
      <c r="CD29" s="217">
        <v>1.7438739999999999</v>
      </c>
      <c r="CE29" s="217">
        <v>6.9515999999999994E-2</v>
      </c>
      <c r="CF29" s="217">
        <v>2.9626269999999999</v>
      </c>
      <c r="CG29" s="217">
        <v>3.4688370000000002</v>
      </c>
      <c r="CH29" s="217">
        <v>90.273336</v>
      </c>
      <c r="CI29" s="217">
        <v>6.0464690000000001</v>
      </c>
      <c r="CJ29" s="217">
        <v>2.7078999999999999E-2</v>
      </c>
      <c r="CK29" s="217">
        <v>2.2542930000000001</v>
      </c>
      <c r="CL29" s="217">
        <v>3.1074999999999998E-2</v>
      </c>
      <c r="CM29" s="217">
        <v>5.6079049999999997</v>
      </c>
      <c r="CN29" s="217">
        <v>7.0209419999999998</v>
      </c>
      <c r="CO29" s="217">
        <v>1.477E-3</v>
      </c>
      <c r="CP29" s="217">
        <v>0.12600500000000001</v>
      </c>
      <c r="CQ29" s="217">
        <v>0.52678599999999998</v>
      </c>
      <c r="CR29" s="217">
        <v>92.263557000000006</v>
      </c>
      <c r="CS29" s="217">
        <v>0.34135599999999999</v>
      </c>
      <c r="CT29" s="217">
        <v>34.971899000000001</v>
      </c>
      <c r="CU29" s="217">
        <v>0.67706100000000002</v>
      </c>
      <c r="CV29" s="217">
        <v>79.353617999999997</v>
      </c>
    </row>
    <row r="30" spans="1:100" ht="18" customHeight="1" x14ac:dyDescent="0.5">
      <c r="A30" s="222" t="s">
        <v>35</v>
      </c>
      <c r="B30" s="223" t="s">
        <v>265</v>
      </c>
      <c r="C30" s="218">
        <v>9708.2395199999992</v>
      </c>
      <c r="D30" s="218">
        <v>11.508096999999999</v>
      </c>
      <c r="E30" s="218">
        <v>0.54352</v>
      </c>
      <c r="F30" s="218">
        <v>3.978872</v>
      </c>
      <c r="G30" s="218">
        <v>718.30203200000005</v>
      </c>
      <c r="H30" s="218">
        <v>0</v>
      </c>
      <c r="I30" s="218">
        <v>89.699673000000004</v>
      </c>
      <c r="J30" s="218">
        <v>172.35413</v>
      </c>
      <c r="K30" s="218">
        <v>34.868724999999998</v>
      </c>
      <c r="L30" s="218">
        <v>57.891598999999999</v>
      </c>
      <c r="M30" s="218">
        <v>0.642432</v>
      </c>
      <c r="N30" s="218">
        <v>57.000926</v>
      </c>
      <c r="O30" s="218">
        <v>9.1227640000000001</v>
      </c>
      <c r="P30" s="218">
        <v>1.5467E-2</v>
      </c>
      <c r="Q30" s="218">
        <v>0</v>
      </c>
      <c r="R30" s="218">
        <v>39.07244</v>
      </c>
      <c r="S30" s="218">
        <v>0.52038300000000004</v>
      </c>
      <c r="T30" s="218">
        <v>13.211399999999999</v>
      </c>
      <c r="U30" s="218">
        <v>202.08183500000001</v>
      </c>
      <c r="V30" s="218">
        <v>496.47343699999999</v>
      </c>
      <c r="W30" s="218">
        <v>640.26369499999998</v>
      </c>
      <c r="X30" s="218">
        <v>220.62974399999999</v>
      </c>
      <c r="Y30" s="218">
        <v>36.932913999999997</v>
      </c>
      <c r="Z30" s="218">
        <v>95.890651000000005</v>
      </c>
      <c r="AA30" s="218">
        <v>4.3299999999999996E-3</v>
      </c>
      <c r="AB30" s="218">
        <v>8.7555139999999998</v>
      </c>
      <c r="AC30" s="218">
        <v>0.28617300000000001</v>
      </c>
      <c r="AD30" s="218">
        <v>1574.9836700000001</v>
      </c>
      <c r="AE30" s="218">
        <v>49.844529000000001</v>
      </c>
      <c r="AF30" s="218">
        <v>164.73159000000001</v>
      </c>
      <c r="AG30" s="218">
        <v>634.76012000000003</v>
      </c>
      <c r="AH30" s="218">
        <v>25.634658000000002</v>
      </c>
      <c r="AI30" s="218">
        <v>79.842529999999996</v>
      </c>
      <c r="AJ30" s="218">
        <v>173.21523999999999</v>
      </c>
      <c r="AK30" s="218">
        <v>34.572553999999997</v>
      </c>
      <c r="AL30" s="218">
        <v>43.670022000000003</v>
      </c>
      <c r="AM30" s="218">
        <v>3.437E-3</v>
      </c>
      <c r="AN30" s="218">
        <v>1.5500069999999999</v>
      </c>
      <c r="AO30" s="218">
        <v>104.77084499999999</v>
      </c>
      <c r="AP30" s="218">
        <v>361.525961</v>
      </c>
      <c r="AQ30" s="218">
        <v>53.332557999999999</v>
      </c>
      <c r="AR30" s="218">
        <v>0</v>
      </c>
      <c r="AS30" s="218">
        <v>1.294278</v>
      </c>
      <c r="AT30" s="218">
        <v>0</v>
      </c>
      <c r="AU30" s="218">
        <v>9.1027100000000001</v>
      </c>
      <c r="AV30" s="218">
        <v>3.065839</v>
      </c>
      <c r="AW30" s="218">
        <v>0.186922</v>
      </c>
      <c r="AX30" s="218">
        <v>0.80839700000000003</v>
      </c>
      <c r="AY30" s="218">
        <v>14.387509</v>
      </c>
      <c r="AZ30" s="218">
        <v>2.5459770000000002</v>
      </c>
      <c r="BA30" s="218">
        <v>8.5990000000000007E-3</v>
      </c>
      <c r="BB30" s="218">
        <v>0.272868</v>
      </c>
      <c r="BC30" s="218">
        <v>1.1262749999999999</v>
      </c>
      <c r="BD30" s="218">
        <v>6.2299999999999996E-4</v>
      </c>
      <c r="BE30" s="218">
        <v>1.1174519999999999</v>
      </c>
      <c r="BF30" s="218">
        <v>0.64662900000000001</v>
      </c>
      <c r="BG30" s="218">
        <v>5.3854870000000004</v>
      </c>
      <c r="BH30" s="218">
        <v>18.160971</v>
      </c>
      <c r="BI30" s="218">
        <v>2.0358719999999999</v>
      </c>
      <c r="BJ30" s="218">
        <v>3.0065780000000002</v>
      </c>
      <c r="BK30" s="218">
        <v>8.9332999999999996E-2</v>
      </c>
      <c r="BL30" s="218">
        <v>2.2076929999999999</v>
      </c>
      <c r="BM30" s="218">
        <v>2.56236</v>
      </c>
      <c r="BN30" s="218">
        <v>0.77074200000000004</v>
      </c>
      <c r="BO30" s="218">
        <v>0.61845600000000001</v>
      </c>
      <c r="BP30" s="218">
        <v>0.52476100000000003</v>
      </c>
      <c r="BQ30" s="218">
        <v>4.0193E-2</v>
      </c>
      <c r="BR30" s="218">
        <v>0.46690399999999999</v>
      </c>
      <c r="BS30" s="218">
        <v>19.291156999999998</v>
      </c>
      <c r="BT30" s="218">
        <v>55.584218</v>
      </c>
      <c r="BU30" s="218">
        <v>2.8908969999999998</v>
      </c>
      <c r="BV30" s="218">
        <v>0.66697799999999996</v>
      </c>
      <c r="BW30" s="218">
        <v>30.773769999999999</v>
      </c>
      <c r="BX30" s="218">
        <v>132.281046</v>
      </c>
      <c r="BY30" s="218">
        <v>12.2958</v>
      </c>
      <c r="BZ30" s="218">
        <v>9.7780120000000004</v>
      </c>
      <c r="CA30" s="218">
        <v>19.936071999999999</v>
      </c>
      <c r="CB30" s="218">
        <v>5.7499999999999999E-4</v>
      </c>
      <c r="CC30" s="218">
        <v>6.8083799999999997</v>
      </c>
      <c r="CD30" s="218">
        <v>5.2843000000000001E-2</v>
      </c>
      <c r="CE30" s="218">
        <v>0.45836700000000002</v>
      </c>
      <c r="CF30" s="218">
        <v>27.251622000000001</v>
      </c>
      <c r="CG30" s="218">
        <v>30.112293000000001</v>
      </c>
      <c r="CH30" s="218">
        <v>1664.1450850000001</v>
      </c>
      <c r="CI30" s="218">
        <v>441.45840600000002</v>
      </c>
      <c r="CJ30" s="218">
        <v>3.734896</v>
      </c>
      <c r="CK30" s="218">
        <v>254.19606899999999</v>
      </c>
      <c r="CL30" s="218">
        <v>2.7029079999999999</v>
      </c>
      <c r="CM30" s="218">
        <v>77.555932999999996</v>
      </c>
      <c r="CN30" s="218">
        <v>369.96326499999998</v>
      </c>
      <c r="CO30" s="218">
        <v>2.031568</v>
      </c>
      <c r="CP30" s="218">
        <v>4.5068999999999998E-2</v>
      </c>
      <c r="CQ30" s="218">
        <v>2.470526</v>
      </c>
      <c r="CR30" s="218">
        <v>70.551963000000001</v>
      </c>
      <c r="CS30" s="218">
        <v>38.552743</v>
      </c>
      <c r="CT30" s="218">
        <v>16.671322</v>
      </c>
      <c r="CU30" s="218">
        <v>3.702197</v>
      </c>
      <c r="CV30" s="218">
        <v>129.35363599999999</v>
      </c>
    </row>
    <row r="31" spans="1:100" ht="18" customHeight="1" x14ac:dyDescent="0.5">
      <c r="A31" s="220" t="s">
        <v>199</v>
      </c>
      <c r="B31" s="221" t="s">
        <v>300</v>
      </c>
      <c r="C31" s="217">
        <v>8421.1864669999995</v>
      </c>
      <c r="D31" s="217">
        <v>2.2367000000000001E-2</v>
      </c>
      <c r="E31" s="217">
        <v>1.108948</v>
      </c>
      <c r="F31" s="217">
        <v>0</v>
      </c>
      <c r="G31" s="217">
        <v>240.519768</v>
      </c>
      <c r="H31" s="217">
        <v>0</v>
      </c>
      <c r="I31" s="217">
        <v>1.2906000000000001E-2</v>
      </c>
      <c r="J31" s="217">
        <v>1.5841000000000001E-2</v>
      </c>
      <c r="K31" s="217">
        <v>0</v>
      </c>
      <c r="L31" s="217">
        <v>0.151895</v>
      </c>
      <c r="M31" s="217">
        <v>0</v>
      </c>
      <c r="N31" s="217">
        <v>0.12266000000000001</v>
      </c>
      <c r="O31" s="217">
        <v>0.57254400000000005</v>
      </c>
      <c r="P31" s="217">
        <v>1.7030000000000001E-3</v>
      </c>
      <c r="Q31" s="217">
        <v>0</v>
      </c>
      <c r="R31" s="217">
        <v>9.8784999999999998E-2</v>
      </c>
      <c r="S31" s="217">
        <v>0.233763</v>
      </c>
      <c r="T31" s="217">
        <v>1.2457339999999999</v>
      </c>
      <c r="U31" s="217">
        <v>0.54890000000000005</v>
      </c>
      <c r="V31" s="217">
        <v>458.58958999999999</v>
      </c>
      <c r="W31" s="217">
        <v>0.17268600000000001</v>
      </c>
      <c r="X31" s="217">
        <v>1600.6829849999999</v>
      </c>
      <c r="Y31" s="217">
        <v>1.9325289999999999</v>
      </c>
      <c r="Z31" s="217">
        <v>10.623756</v>
      </c>
      <c r="AA31" s="217">
        <v>1.029E-3</v>
      </c>
      <c r="AB31" s="217">
        <v>11.933335</v>
      </c>
      <c r="AC31" s="217">
        <v>3.3409999999999998E-3</v>
      </c>
      <c r="AD31" s="217">
        <v>0.82084199999999996</v>
      </c>
      <c r="AE31" s="217">
        <v>8.5148569999999992</v>
      </c>
      <c r="AF31" s="217">
        <v>56.905296</v>
      </c>
      <c r="AG31" s="217">
        <v>3204.157725</v>
      </c>
      <c r="AH31" s="217">
        <v>0.627884</v>
      </c>
      <c r="AI31" s="217">
        <v>1.5754859999999999</v>
      </c>
      <c r="AJ31" s="217">
        <v>8.9343409999999999</v>
      </c>
      <c r="AK31" s="217">
        <v>5.7478410000000002</v>
      </c>
      <c r="AL31" s="217">
        <v>11.094207000000001</v>
      </c>
      <c r="AM31" s="217">
        <v>0</v>
      </c>
      <c r="AN31" s="217">
        <v>3.8999999999999999E-5</v>
      </c>
      <c r="AO31" s="217">
        <v>502.38102700000002</v>
      </c>
      <c r="AP31" s="217">
        <v>42.917881999999999</v>
      </c>
      <c r="AQ31" s="217">
        <v>2.0735920000000001</v>
      </c>
      <c r="AR31" s="217">
        <v>0</v>
      </c>
      <c r="AS31" s="217">
        <v>3.9267000000000003E-2</v>
      </c>
      <c r="AT31" s="217">
        <v>0</v>
      </c>
      <c r="AU31" s="217">
        <v>4.5094609999999999</v>
      </c>
      <c r="AV31" s="217">
        <v>0.32233899999999999</v>
      </c>
      <c r="AW31" s="217">
        <v>0</v>
      </c>
      <c r="AX31" s="217">
        <v>1.815E-3</v>
      </c>
      <c r="AY31" s="217">
        <v>2.1949100000000001</v>
      </c>
      <c r="AZ31" s="217">
        <v>3.0085760000000001</v>
      </c>
      <c r="BA31" s="217">
        <v>0</v>
      </c>
      <c r="BB31" s="217">
        <v>5.4980000000000003E-3</v>
      </c>
      <c r="BC31" s="217">
        <v>7.4149999999999997E-3</v>
      </c>
      <c r="BD31" s="217">
        <v>2.9094999999999999E-2</v>
      </c>
      <c r="BE31" s="217">
        <v>0</v>
      </c>
      <c r="BF31" s="217">
        <v>0</v>
      </c>
      <c r="BG31" s="217">
        <v>1.273846</v>
      </c>
      <c r="BH31" s="217">
        <v>0.15690399999999999</v>
      </c>
      <c r="BI31" s="217">
        <v>2.356E-3</v>
      </c>
      <c r="BJ31" s="217">
        <v>8.5278000000000007E-2</v>
      </c>
      <c r="BK31" s="217">
        <v>0</v>
      </c>
      <c r="BL31" s="217">
        <v>0.46790300000000001</v>
      </c>
      <c r="BM31" s="217">
        <v>0.24285499999999999</v>
      </c>
      <c r="BN31" s="217">
        <v>0.43552000000000002</v>
      </c>
      <c r="BO31" s="217">
        <v>8.5909999999999997E-3</v>
      </c>
      <c r="BP31" s="217">
        <v>5.9289000000000001E-2</v>
      </c>
      <c r="BQ31" s="217">
        <v>0</v>
      </c>
      <c r="BR31" s="217">
        <v>0</v>
      </c>
      <c r="BS31" s="217">
        <v>0.88452699999999995</v>
      </c>
      <c r="BT31" s="217">
        <v>0.28461700000000001</v>
      </c>
      <c r="BU31" s="217">
        <v>1.9681850000000001</v>
      </c>
      <c r="BV31" s="217">
        <v>0.38774599999999998</v>
      </c>
      <c r="BW31" s="217">
        <v>0.948851</v>
      </c>
      <c r="BX31" s="217">
        <v>23.310592</v>
      </c>
      <c r="BY31" s="217">
        <v>0.16528599999999999</v>
      </c>
      <c r="BZ31" s="217">
        <v>0.43305500000000002</v>
      </c>
      <c r="CA31" s="217">
        <v>8.7044379999999997</v>
      </c>
      <c r="CB31" s="217">
        <v>0</v>
      </c>
      <c r="CC31" s="217">
        <v>0</v>
      </c>
      <c r="CD31" s="217">
        <v>0</v>
      </c>
      <c r="CE31" s="217">
        <v>0</v>
      </c>
      <c r="CF31" s="217">
        <v>21.612363999999999</v>
      </c>
      <c r="CG31" s="217">
        <v>2.6776819999999999</v>
      </c>
      <c r="CH31" s="217">
        <v>862.35192900000004</v>
      </c>
      <c r="CI31" s="217">
        <v>134.91327100000001</v>
      </c>
      <c r="CJ31" s="217">
        <v>2.9181650000000001</v>
      </c>
      <c r="CK31" s="217">
        <v>3.1381549999999998</v>
      </c>
      <c r="CL31" s="217">
        <v>1.947783</v>
      </c>
      <c r="CM31" s="217">
        <v>7.3652059999999997</v>
      </c>
      <c r="CN31" s="217">
        <v>1134.0036319999999</v>
      </c>
      <c r="CO31" s="217">
        <v>9.3449999999999991E-3</v>
      </c>
      <c r="CP31" s="217">
        <v>0.20657500000000001</v>
      </c>
      <c r="CQ31" s="217">
        <v>1.694E-3</v>
      </c>
      <c r="CR31" s="217">
        <v>16.280080999999999</v>
      </c>
      <c r="CS31" s="217">
        <v>2.3302E-2</v>
      </c>
      <c r="CT31" s="217">
        <v>9.1277209999999993</v>
      </c>
      <c r="CU31" s="217">
        <v>0.253911</v>
      </c>
      <c r="CV31" s="217">
        <v>7.1354000000000001E-2</v>
      </c>
    </row>
    <row r="32" spans="1:100" ht="18" customHeight="1" x14ac:dyDescent="0.5">
      <c r="A32" s="222" t="s">
        <v>145</v>
      </c>
      <c r="B32" s="223" t="s">
        <v>334</v>
      </c>
      <c r="C32" s="218">
        <v>8242.5510859999995</v>
      </c>
      <c r="D32" s="218">
        <v>5.5100000000000001E-3</v>
      </c>
      <c r="E32" s="218">
        <v>67.013375999999994</v>
      </c>
      <c r="F32" s="218">
        <v>2.2736710000000002</v>
      </c>
      <c r="G32" s="218">
        <v>162.46172899999999</v>
      </c>
      <c r="H32" s="218">
        <v>0</v>
      </c>
      <c r="I32" s="218">
        <v>0.26550400000000002</v>
      </c>
      <c r="J32" s="218">
        <v>25.946926999999999</v>
      </c>
      <c r="K32" s="218">
        <v>12.25741</v>
      </c>
      <c r="L32" s="218">
        <v>0.90563700000000003</v>
      </c>
      <c r="M32" s="218">
        <v>4095.5234610000002</v>
      </c>
      <c r="N32" s="218">
        <v>1.9752110000000001</v>
      </c>
      <c r="O32" s="218">
        <v>415.59645499999999</v>
      </c>
      <c r="P32" s="218">
        <v>1.2999999999999999E-5</v>
      </c>
      <c r="Q32" s="218">
        <v>0</v>
      </c>
      <c r="R32" s="218">
        <v>76.831633999999994</v>
      </c>
      <c r="S32" s="218">
        <v>0</v>
      </c>
      <c r="T32" s="218">
        <v>31.185699</v>
      </c>
      <c r="U32" s="218">
        <v>0.231484</v>
      </c>
      <c r="V32" s="218">
        <v>6.8093940000000002</v>
      </c>
      <c r="W32" s="218">
        <v>31.000644999999999</v>
      </c>
      <c r="X32" s="218">
        <v>4.548991</v>
      </c>
      <c r="Y32" s="218">
        <v>0</v>
      </c>
      <c r="Z32" s="218">
        <v>2699.9235659999999</v>
      </c>
      <c r="AA32" s="218">
        <v>4.3439999999999998E-3</v>
      </c>
      <c r="AB32" s="218">
        <v>2.0008650000000001</v>
      </c>
      <c r="AC32" s="218">
        <v>0</v>
      </c>
      <c r="AD32" s="218">
        <v>1.4059999999999999E-3</v>
      </c>
      <c r="AE32" s="218">
        <v>0.58839699999999995</v>
      </c>
      <c r="AF32" s="218">
        <v>0.54739700000000002</v>
      </c>
      <c r="AG32" s="218">
        <v>99.786794999999998</v>
      </c>
      <c r="AH32" s="218">
        <v>2.9999999999999997E-4</v>
      </c>
      <c r="AI32" s="218">
        <v>1.5146E-2</v>
      </c>
      <c r="AJ32" s="218">
        <v>0.462198</v>
      </c>
      <c r="AK32" s="218">
        <v>3.0200000000000002E-4</v>
      </c>
      <c r="AL32" s="218">
        <v>4.1999999999999998E-5</v>
      </c>
      <c r="AM32" s="218">
        <v>0</v>
      </c>
      <c r="AN32" s="218">
        <v>0</v>
      </c>
      <c r="AO32" s="218">
        <v>1.625524</v>
      </c>
      <c r="AP32" s="218">
        <v>0.188524</v>
      </c>
      <c r="AQ32" s="218">
        <v>1.290019</v>
      </c>
      <c r="AR32" s="218">
        <v>0</v>
      </c>
      <c r="AS32" s="218">
        <v>1.1481E-2</v>
      </c>
      <c r="AT32" s="218">
        <v>1.8364999999999999E-2</v>
      </c>
      <c r="AU32" s="218">
        <v>2.2036509999999998</v>
      </c>
      <c r="AV32" s="218">
        <v>1.66E-4</v>
      </c>
      <c r="AW32" s="218">
        <v>0</v>
      </c>
      <c r="AX32" s="218">
        <v>0</v>
      </c>
      <c r="AY32" s="218">
        <v>0</v>
      </c>
      <c r="AZ32" s="218">
        <v>2.63E-4</v>
      </c>
      <c r="BA32" s="218">
        <v>0</v>
      </c>
      <c r="BB32" s="218">
        <v>0</v>
      </c>
      <c r="BC32" s="218">
        <v>8.3730000000000002E-3</v>
      </c>
      <c r="BD32" s="218">
        <v>0</v>
      </c>
      <c r="BE32" s="218">
        <v>0</v>
      </c>
      <c r="BF32" s="218">
        <v>0</v>
      </c>
      <c r="BG32" s="218">
        <v>3.9623999999999999E-2</v>
      </c>
      <c r="BH32" s="218">
        <v>0</v>
      </c>
      <c r="BI32" s="218">
        <v>0</v>
      </c>
      <c r="BJ32" s="218">
        <v>0.252745</v>
      </c>
      <c r="BK32" s="218">
        <v>0</v>
      </c>
      <c r="BL32" s="218">
        <v>3.8315000000000002E-2</v>
      </c>
      <c r="BM32" s="218">
        <v>6.6741999999999996E-2</v>
      </c>
      <c r="BN32" s="218">
        <v>4.3284999999999997E-2</v>
      </c>
      <c r="BO32" s="218">
        <v>1.7180000000000001E-2</v>
      </c>
      <c r="BP32" s="218">
        <v>0</v>
      </c>
      <c r="BQ32" s="218">
        <v>0</v>
      </c>
      <c r="BR32" s="218">
        <v>8.6250000000000007E-3</v>
      </c>
      <c r="BS32" s="218">
        <v>4.7280000000000004E-3</v>
      </c>
      <c r="BT32" s="218">
        <v>2.1207910000000001</v>
      </c>
      <c r="BU32" s="218">
        <v>0</v>
      </c>
      <c r="BV32" s="218">
        <v>4.0169999999999997E-3</v>
      </c>
      <c r="BW32" s="218">
        <v>0</v>
      </c>
      <c r="BX32" s="218">
        <v>479.18669599999998</v>
      </c>
      <c r="BY32" s="218">
        <v>0</v>
      </c>
      <c r="BZ32" s="218">
        <v>4.7600000000000002E-4</v>
      </c>
      <c r="CA32" s="218">
        <v>1.3509999999999999E-2</v>
      </c>
      <c r="CB32" s="218">
        <v>0</v>
      </c>
      <c r="CC32" s="218">
        <v>0</v>
      </c>
      <c r="CD32" s="218">
        <v>0</v>
      </c>
      <c r="CE32" s="218">
        <v>2.6649999999999998E-3</v>
      </c>
      <c r="CF32" s="218">
        <v>3.1553999999999999E-2</v>
      </c>
      <c r="CG32" s="218">
        <v>1.779E-2</v>
      </c>
      <c r="CH32" s="218">
        <v>14.357025999999999</v>
      </c>
      <c r="CI32" s="218">
        <v>0.32885599999999998</v>
      </c>
      <c r="CJ32" s="218">
        <v>0</v>
      </c>
      <c r="CK32" s="218">
        <v>0.80286999999999997</v>
      </c>
      <c r="CL32" s="218">
        <v>0</v>
      </c>
      <c r="CM32" s="218">
        <v>0</v>
      </c>
      <c r="CN32" s="218">
        <v>1.2273400000000001</v>
      </c>
      <c r="CO32" s="218">
        <v>1.7359999999999999E-3</v>
      </c>
      <c r="CP32" s="218">
        <v>0</v>
      </c>
      <c r="CQ32" s="218">
        <v>0</v>
      </c>
      <c r="CR32" s="218">
        <v>0.123159</v>
      </c>
      <c r="CS32" s="218">
        <v>8.5068000000000005E-2</v>
      </c>
      <c r="CT32" s="218">
        <v>0.26600200000000002</v>
      </c>
      <c r="CU32" s="218">
        <v>0</v>
      </c>
      <c r="CV32" s="218">
        <v>4.1300000000000001E-4</v>
      </c>
    </row>
    <row r="33" spans="1:100" ht="18" customHeight="1" x14ac:dyDescent="0.5">
      <c r="A33" s="220" t="s">
        <v>39</v>
      </c>
      <c r="B33" s="221" t="s">
        <v>254</v>
      </c>
      <c r="C33" s="217">
        <v>6636.9401150000003</v>
      </c>
      <c r="D33" s="217">
        <v>3.7491439999999998</v>
      </c>
      <c r="E33" s="217">
        <v>19.236208000000001</v>
      </c>
      <c r="F33" s="217">
        <v>8.6062919999999998</v>
      </c>
      <c r="G33" s="217">
        <v>517.24076000000002</v>
      </c>
      <c r="H33" s="217">
        <v>0</v>
      </c>
      <c r="I33" s="217">
        <v>0.16119600000000001</v>
      </c>
      <c r="J33" s="217">
        <v>4.9851479999999997</v>
      </c>
      <c r="K33" s="217">
        <v>32.256799000000001</v>
      </c>
      <c r="L33" s="217">
        <v>30.396481000000001</v>
      </c>
      <c r="M33" s="217">
        <v>0</v>
      </c>
      <c r="N33" s="217">
        <v>3.838568</v>
      </c>
      <c r="O33" s="217">
        <v>0.13560900000000001</v>
      </c>
      <c r="P33" s="217">
        <v>0.15895100000000001</v>
      </c>
      <c r="Q33" s="217">
        <v>0</v>
      </c>
      <c r="R33" s="217">
        <v>0.12643499999999999</v>
      </c>
      <c r="S33" s="217">
        <v>2.6796120000000001</v>
      </c>
      <c r="T33" s="217">
        <v>79.559585999999996</v>
      </c>
      <c r="U33" s="217">
        <v>63.563234999999999</v>
      </c>
      <c r="V33" s="217">
        <v>382.30361399999998</v>
      </c>
      <c r="W33" s="217">
        <v>23.516029</v>
      </c>
      <c r="X33" s="217">
        <v>132.77906200000001</v>
      </c>
      <c r="Y33" s="217">
        <v>1.7155370000000001</v>
      </c>
      <c r="Z33" s="217">
        <v>6.9127999999999998</v>
      </c>
      <c r="AA33" s="217">
        <v>1182.6717490000001</v>
      </c>
      <c r="AB33" s="217">
        <v>0.95317499999999999</v>
      </c>
      <c r="AC33" s="217">
        <v>0</v>
      </c>
      <c r="AD33" s="217">
        <v>31.473296999999999</v>
      </c>
      <c r="AE33" s="217">
        <v>6.8526059999999998</v>
      </c>
      <c r="AF33" s="217">
        <v>34.654584999999997</v>
      </c>
      <c r="AG33" s="217">
        <v>109.017343</v>
      </c>
      <c r="AH33" s="217">
        <v>1.3669</v>
      </c>
      <c r="AI33" s="217">
        <v>2.9493260000000001</v>
      </c>
      <c r="AJ33" s="217">
        <v>140.95073600000001</v>
      </c>
      <c r="AK33" s="217">
        <v>54.042164</v>
      </c>
      <c r="AL33" s="217">
        <v>4.2213669999999999</v>
      </c>
      <c r="AM33" s="217">
        <v>1.85E-4</v>
      </c>
      <c r="AN33" s="217">
        <v>2.2408000000000001E-2</v>
      </c>
      <c r="AO33" s="217">
        <v>39.423113000000001</v>
      </c>
      <c r="AP33" s="217">
        <v>119.846802</v>
      </c>
      <c r="AQ33" s="217">
        <v>91.844155999999998</v>
      </c>
      <c r="AR33" s="217">
        <v>0</v>
      </c>
      <c r="AS33" s="217">
        <v>0.721993</v>
      </c>
      <c r="AT33" s="217">
        <v>5.0679999999999996E-3</v>
      </c>
      <c r="AU33" s="217">
        <v>39.031184000000003</v>
      </c>
      <c r="AV33" s="217">
        <v>0.39949899999999999</v>
      </c>
      <c r="AW33" s="217">
        <v>0.17242299999999999</v>
      </c>
      <c r="AX33" s="217">
        <v>1.048786</v>
      </c>
      <c r="AY33" s="217">
        <v>43.403491000000002</v>
      </c>
      <c r="AZ33" s="217">
        <v>1.217595</v>
      </c>
      <c r="BA33" s="217">
        <v>0</v>
      </c>
      <c r="BB33" s="217">
        <v>4.8000000000000001E-5</v>
      </c>
      <c r="BC33" s="217">
        <v>3.3562000000000002E-2</v>
      </c>
      <c r="BD33" s="217">
        <v>1.5269999999999999E-3</v>
      </c>
      <c r="BE33" s="217">
        <v>6.3297000000000006E-2</v>
      </c>
      <c r="BF33" s="217">
        <v>6.1460000000000004E-3</v>
      </c>
      <c r="BG33" s="217">
        <v>0.42538900000000002</v>
      </c>
      <c r="BH33" s="217">
        <v>0.74713700000000005</v>
      </c>
      <c r="BI33" s="217">
        <v>0.17671899999999999</v>
      </c>
      <c r="BJ33" s="217">
        <v>1.3447469999999999</v>
      </c>
      <c r="BK33" s="217">
        <v>2.931E-3</v>
      </c>
      <c r="BL33" s="217">
        <v>1.78271</v>
      </c>
      <c r="BM33" s="217">
        <v>6.6001149999999997</v>
      </c>
      <c r="BN33" s="217">
        <v>0.685809</v>
      </c>
      <c r="BO33" s="217">
        <v>2.3537189999999999</v>
      </c>
      <c r="BP33" s="217">
        <v>0.63390899999999994</v>
      </c>
      <c r="BQ33" s="217">
        <v>1.5372E-2</v>
      </c>
      <c r="BR33" s="217">
        <v>4.7754999999999999E-2</v>
      </c>
      <c r="BS33" s="217">
        <v>17.389301</v>
      </c>
      <c r="BT33" s="217">
        <v>7.5490959999999996</v>
      </c>
      <c r="BU33" s="217">
        <v>8.5415360000000007</v>
      </c>
      <c r="BV33" s="217">
        <v>0.46228799999999998</v>
      </c>
      <c r="BW33" s="217">
        <v>5.3634440000000003</v>
      </c>
      <c r="BX33" s="217">
        <v>105.906232</v>
      </c>
      <c r="BY33" s="217">
        <v>1.658312</v>
      </c>
      <c r="BZ33" s="217">
        <v>8.8657E-2</v>
      </c>
      <c r="CA33" s="217">
        <v>6.9904120000000001</v>
      </c>
      <c r="CB33" s="217">
        <v>3.3763000000000001E-2</v>
      </c>
      <c r="CC33" s="217">
        <v>0.71238299999999999</v>
      </c>
      <c r="CD33" s="217">
        <v>1.620171</v>
      </c>
      <c r="CE33" s="217">
        <v>0.70212699999999995</v>
      </c>
      <c r="CF33" s="217">
        <v>272.55189799999999</v>
      </c>
      <c r="CG33" s="217">
        <v>8.2933000000000003</v>
      </c>
      <c r="CH33" s="217">
        <v>1925.783788</v>
      </c>
      <c r="CI33" s="217">
        <v>564.19802700000002</v>
      </c>
      <c r="CJ33" s="217">
        <v>7.0257180000000004</v>
      </c>
      <c r="CK33" s="217">
        <v>101.02412</v>
      </c>
      <c r="CL33" s="217">
        <v>4.5663640000000001</v>
      </c>
      <c r="CM33" s="217">
        <v>29.156155999999999</v>
      </c>
      <c r="CN33" s="217">
        <v>159.478039</v>
      </c>
      <c r="CO33" s="217">
        <v>0.33096799999999998</v>
      </c>
      <c r="CP33" s="217">
        <v>2.3224000000000002E-2</v>
      </c>
      <c r="CQ33" s="217">
        <v>0.13093099999999999</v>
      </c>
      <c r="CR33" s="217">
        <v>136.789829</v>
      </c>
      <c r="CS33" s="217">
        <v>14.224055</v>
      </c>
      <c r="CT33" s="217">
        <v>19.563231999999999</v>
      </c>
      <c r="CU33" s="217">
        <v>0.48374899999999998</v>
      </c>
      <c r="CV33" s="217">
        <v>1.167089</v>
      </c>
    </row>
    <row r="34" spans="1:100" ht="18" customHeight="1" x14ac:dyDescent="0.5">
      <c r="A34" s="222" t="s">
        <v>33</v>
      </c>
      <c r="B34" s="223" t="s">
        <v>271</v>
      </c>
      <c r="C34" s="218">
        <v>6582.7209659999999</v>
      </c>
      <c r="D34" s="218">
        <v>0.97856799999999999</v>
      </c>
      <c r="E34" s="218">
        <v>5.1079999999999997E-3</v>
      </c>
      <c r="F34" s="218">
        <v>3.6985999999999998E-2</v>
      </c>
      <c r="G34" s="218">
        <v>209.437059</v>
      </c>
      <c r="H34" s="218">
        <v>6.0750999999999999E-2</v>
      </c>
      <c r="I34" s="218">
        <v>0.116469</v>
      </c>
      <c r="J34" s="218">
        <v>26.161591999999999</v>
      </c>
      <c r="K34" s="218">
        <v>1.8620159999999999</v>
      </c>
      <c r="L34" s="218">
        <v>0.30406499999999997</v>
      </c>
      <c r="M34" s="218">
        <v>3.2561170000000002</v>
      </c>
      <c r="N34" s="218">
        <v>8.8152670000000004</v>
      </c>
      <c r="O34" s="218">
        <v>0.645092</v>
      </c>
      <c r="P34" s="218">
        <v>0.21198800000000001</v>
      </c>
      <c r="Q34" s="218">
        <v>0</v>
      </c>
      <c r="R34" s="218">
        <v>19.715409000000001</v>
      </c>
      <c r="S34" s="218">
        <v>1.058954</v>
      </c>
      <c r="T34" s="218">
        <v>89.968691000000007</v>
      </c>
      <c r="U34" s="218">
        <v>388.77069299999999</v>
      </c>
      <c r="V34" s="218">
        <v>54.901229999999998</v>
      </c>
      <c r="W34" s="218">
        <v>414.69154099999997</v>
      </c>
      <c r="X34" s="218">
        <v>107.345461</v>
      </c>
      <c r="Y34" s="218">
        <v>50.692756000000003</v>
      </c>
      <c r="Z34" s="218">
        <v>46.792735</v>
      </c>
      <c r="AA34" s="218">
        <v>0.13399800000000001</v>
      </c>
      <c r="AB34" s="218">
        <v>5.1363430000000001</v>
      </c>
      <c r="AC34" s="218">
        <v>0</v>
      </c>
      <c r="AD34" s="218">
        <v>906.74693100000002</v>
      </c>
      <c r="AE34" s="218">
        <v>32.149566</v>
      </c>
      <c r="AF34" s="218">
        <v>488.75781599999999</v>
      </c>
      <c r="AG34" s="218">
        <v>1385.653785</v>
      </c>
      <c r="AH34" s="218">
        <v>86.413207999999997</v>
      </c>
      <c r="AI34" s="218">
        <v>54.675837999999999</v>
      </c>
      <c r="AJ34" s="218">
        <v>45.480955000000002</v>
      </c>
      <c r="AK34" s="218">
        <v>90.520152999999993</v>
      </c>
      <c r="AL34" s="218">
        <v>8.7634749999999997</v>
      </c>
      <c r="AM34" s="218">
        <v>7.4999999999999993E-5</v>
      </c>
      <c r="AN34" s="218">
        <v>11.483354</v>
      </c>
      <c r="AO34" s="218">
        <v>155.89271600000001</v>
      </c>
      <c r="AP34" s="218">
        <v>397.850144</v>
      </c>
      <c r="AQ34" s="218">
        <v>20.686605</v>
      </c>
      <c r="AR34" s="218">
        <v>2.062E-3</v>
      </c>
      <c r="AS34" s="218">
        <v>2.2494809999999998</v>
      </c>
      <c r="AT34" s="218">
        <v>0</v>
      </c>
      <c r="AU34" s="218">
        <v>7.6699840000000004</v>
      </c>
      <c r="AV34" s="218">
        <v>13.930880999999999</v>
      </c>
      <c r="AW34" s="218">
        <v>3.1642999999999998E-2</v>
      </c>
      <c r="AX34" s="218">
        <v>0.102642</v>
      </c>
      <c r="AY34" s="218">
        <v>21.867640000000002</v>
      </c>
      <c r="AZ34" s="218">
        <v>1.1989700000000001</v>
      </c>
      <c r="BA34" s="218">
        <v>0.10363700000000001</v>
      </c>
      <c r="BB34" s="218">
        <v>0.24951300000000001</v>
      </c>
      <c r="BC34" s="218">
        <v>0.40201799999999999</v>
      </c>
      <c r="BD34" s="218">
        <v>0.10503800000000001</v>
      </c>
      <c r="BE34" s="218">
        <v>1.2731680000000001</v>
      </c>
      <c r="BF34" s="218">
        <v>0.64943200000000001</v>
      </c>
      <c r="BG34" s="218">
        <v>1.500011</v>
      </c>
      <c r="BH34" s="218">
        <v>15.797790000000001</v>
      </c>
      <c r="BI34" s="218">
        <v>0.18659999999999999</v>
      </c>
      <c r="BJ34" s="218">
        <v>4.6865379999999996</v>
      </c>
      <c r="BK34" s="218">
        <v>6.1386999999999997E-2</v>
      </c>
      <c r="BL34" s="218">
        <v>0.97942200000000001</v>
      </c>
      <c r="BM34" s="218">
        <v>1.425197</v>
      </c>
      <c r="BN34" s="218">
        <v>1.1207260000000001</v>
      </c>
      <c r="BO34" s="218">
        <v>9.3654000000000001E-2</v>
      </c>
      <c r="BP34" s="218">
        <v>3.7257999999999999E-2</v>
      </c>
      <c r="BQ34" s="218">
        <v>1.0054069999999999</v>
      </c>
      <c r="BR34" s="218">
        <v>8.7480000000000006E-3</v>
      </c>
      <c r="BS34" s="218">
        <v>4.2142039999999996</v>
      </c>
      <c r="BT34" s="218">
        <v>2.417354</v>
      </c>
      <c r="BU34" s="218">
        <v>7.552549</v>
      </c>
      <c r="BV34" s="218">
        <v>16.062083999999999</v>
      </c>
      <c r="BW34" s="218">
        <v>134.013475</v>
      </c>
      <c r="BX34" s="218">
        <v>64.146968000000001</v>
      </c>
      <c r="BY34" s="218">
        <v>3.1334330000000001</v>
      </c>
      <c r="BZ34" s="218">
        <v>1.4143490000000001</v>
      </c>
      <c r="CA34" s="218">
        <v>29.003717000000002</v>
      </c>
      <c r="CB34" s="218">
        <v>1.3064720000000001</v>
      </c>
      <c r="CC34" s="218">
        <v>19.003837999999998</v>
      </c>
      <c r="CD34" s="218">
        <v>6.9589999999999999E-3</v>
      </c>
      <c r="CE34" s="218">
        <v>0.227822</v>
      </c>
      <c r="CF34" s="218">
        <v>8.4210589999999996</v>
      </c>
      <c r="CG34" s="218">
        <v>5.3643679999999998</v>
      </c>
      <c r="CH34" s="218">
        <v>670.86156100000005</v>
      </c>
      <c r="CI34" s="218">
        <v>246.24380300000001</v>
      </c>
      <c r="CJ34" s="218">
        <v>4.8568899999999999</v>
      </c>
      <c r="CK34" s="218">
        <v>35.712035</v>
      </c>
      <c r="CL34" s="218">
        <v>12.287129999999999</v>
      </c>
      <c r="CM34" s="218">
        <v>0.216613</v>
      </c>
      <c r="CN34" s="218">
        <v>85.942629999999994</v>
      </c>
      <c r="CO34" s="218">
        <v>9.6411999999999998E-2</v>
      </c>
      <c r="CP34" s="218">
        <v>3.4035999999999997E-2</v>
      </c>
      <c r="CQ34" s="218">
        <v>9.3679999999999999E-2</v>
      </c>
      <c r="CR34" s="218">
        <v>16.317301</v>
      </c>
      <c r="CS34" s="218">
        <v>7.1528590000000003</v>
      </c>
      <c r="CT34" s="218">
        <v>11.594597</v>
      </c>
      <c r="CU34" s="218">
        <v>0.81093499999999996</v>
      </c>
      <c r="CV34" s="218">
        <v>1.2994730000000001</v>
      </c>
    </row>
    <row r="35" spans="1:100" ht="18" customHeight="1" x14ac:dyDescent="0.5">
      <c r="A35" s="220" t="s">
        <v>152</v>
      </c>
      <c r="B35" s="221" t="s">
        <v>326</v>
      </c>
      <c r="C35" s="217">
        <v>6157.6603640000003</v>
      </c>
      <c r="D35" s="217">
        <v>0.22020000000000001</v>
      </c>
      <c r="E35" s="217">
        <v>0</v>
      </c>
      <c r="F35" s="217">
        <v>0</v>
      </c>
      <c r="G35" s="217">
        <v>0</v>
      </c>
      <c r="H35" s="217">
        <v>0</v>
      </c>
      <c r="I35" s="217">
        <v>0</v>
      </c>
      <c r="J35" s="217">
        <v>0</v>
      </c>
      <c r="K35" s="217">
        <v>0</v>
      </c>
      <c r="L35" s="217">
        <v>0.19800000000000001</v>
      </c>
      <c r="M35" s="217">
        <v>0</v>
      </c>
      <c r="N35" s="217">
        <v>0</v>
      </c>
      <c r="O35" s="217">
        <v>0</v>
      </c>
      <c r="P35" s="217">
        <v>0</v>
      </c>
      <c r="Q35" s="217">
        <v>0</v>
      </c>
      <c r="R35" s="217">
        <v>0</v>
      </c>
      <c r="S35" s="217">
        <v>0</v>
      </c>
      <c r="T35" s="217">
        <v>0</v>
      </c>
      <c r="U35" s="217">
        <v>0</v>
      </c>
      <c r="V35" s="217">
        <v>0</v>
      </c>
      <c r="W35" s="217">
        <v>0</v>
      </c>
      <c r="X35" s="217">
        <v>0</v>
      </c>
      <c r="Y35" s="217">
        <v>0</v>
      </c>
      <c r="Z35" s="217">
        <v>0</v>
      </c>
      <c r="AA35" s="217">
        <v>0</v>
      </c>
      <c r="AB35" s="217">
        <v>0</v>
      </c>
      <c r="AC35" s="217">
        <v>0</v>
      </c>
      <c r="AD35" s="217">
        <v>0</v>
      </c>
      <c r="AE35" s="217">
        <v>0</v>
      </c>
      <c r="AF35" s="217">
        <v>0</v>
      </c>
      <c r="AG35" s="217">
        <v>0</v>
      </c>
      <c r="AH35" s="217">
        <v>0</v>
      </c>
      <c r="AI35" s="217">
        <v>0</v>
      </c>
      <c r="AJ35" s="217">
        <v>0</v>
      </c>
      <c r="AK35" s="217">
        <v>0</v>
      </c>
      <c r="AL35" s="217">
        <v>0</v>
      </c>
      <c r="AM35" s="217">
        <v>0</v>
      </c>
      <c r="AN35" s="217">
        <v>0</v>
      </c>
      <c r="AO35" s="217">
        <v>0</v>
      </c>
      <c r="AP35" s="217">
        <v>0</v>
      </c>
      <c r="AQ35" s="217">
        <v>0</v>
      </c>
      <c r="AR35" s="217">
        <v>0</v>
      </c>
      <c r="AS35" s="217">
        <v>0</v>
      </c>
      <c r="AT35" s="217">
        <v>0</v>
      </c>
      <c r="AU35" s="217">
        <v>13.956901999999999</v>
      </c>
      <c r="AV35" s="217">
        <v>0</v>
      </c>
      <c r="AW35" s="217">
        <v>0</v>
      </c>
      <c r="AX35" s="217">
        <v>0</v>
      </c>
      <c r="AY35" s="217">
        <v>0</v>
      </c>
      <c r="AZ35" s="217">
        <v>0</v>
      </c>
      <c r="BA35" s="217">
        <v>0</v>
      </c>
      <c r="BB35" s="217">
        <v>0</v>
      </c>
      <c r="BC35" s="217">
        <v>0</v>
      </c>
      <c r="BD35" s="217">
        <v>0</v>
      </c>
      <c r="BE35" s="217">
        <v>0</v>
      </c>
      <c r="BF35" s="217">
        <v>0</v>
      </c>
      <c r="BG35" s="217">
        <v>0</v>
      </c>
      <c r="BH35" s="217">
        <v>0</v>
      </c>
      <c r="BI35" s="217">
        <v>0</v>
      </c>
      <c r="BJ35" s="217">
        <v>0</v>
      </c>
      <c r="BK35" s="217">
        <v>0</v>
      </c>
      <c r="BL35" s="217">
        <v>0</v>
      </c>
      <c r="BM35" s="217">
        <v>0</v>
      </c>
      <c r="BN35" s="217">
        <v>0</v>
      </c>
      <c r="BO35" s="217">
        <v>0</v>
      </c>
      <c r="BP35" s="217">
        <v>0</v>
      </c>
      <c r="BQ35" s="217">
        <v>0</v>
      </c>
      <c r="BR35" s="217">
        <v>0</v>
      </c>
      <c r="BS35" s="217">
        <v>0</v>
      </c>
      <c r="BT35" s="217">
        <v>0</v>
      </c>
      <c r="BU35" s="217">
        <v>0</v>
      </c>
      <c r="BV35" s="217">
        <v>0</v>
      </c>
      <c r="BW35" s="217">
        <v>0</v>
      </c>
      <c r="BX35" s="217">
        <v>0</v>
      </c>
      <c r="BY35" s="217">
        <v>6137.9462430000003</v>
      </c>
      <c r="BZ35" s="217">
        <v>0</v>
      </c>
      <c r="CA35" s="217">
        <v>5.2956880000000002</v>
      </c>
      <c r="CB35" s="217">
        <v>0</v>
      </c>
      <c r="CC35" s="217">
        <v>0</v>
      </c>
      <c r="CD35" s="217">
        <v>0</v>
      </c>
      <c r="CE35" s="217">
        <v>0</v>
      </c>
      <c r="CF35" s="217">
        <v>0</v>
      </c>
      <c r="CG35" s="217">
        <v>0</v>
      </c>
      <c r="CH35" s="217">
        <v>4.3191E-2</v>
      </c>
      <c r="CI35" s="217">
        <v>0</v>
      </c>
      <c r="CJ35" s="217">
        <v>0</v>
      </c>
      <c r="CK35" s="217">
        <v>0</v>
      </c>
      <c r="CL35" s="217">
        <v>0</v>
      </c>
      <c r="CM35" s="217">
        <v>0</v>
      </c>
      <c r="CN35" s="217">
        <v>0</v>
      </c>
      <c r="CO35" s="217">
        <v>0</v>
      </c>
      <c r="CP35" s="217">
        <v>0</v>
      </c>
      <c r="CQ35" s="217">
        <v>0</v>
      </c>
      <c r="CR35" s="217">
        <v>0</v>
      </c>
      <c r="CS35" s="217">
        <v>0</v>
      </c>
      <c r="CT35" s="217">
        <v>0</v>
      </c>
      <c r="CU35" s="217">
        <v>0</v>
      </c>
      <c r="CV35" s="217">
        <v>1.3999999999999999E-4</v>
      </c>
    </row>
    <row r="36" spans="1:100" ht="18" customHeight="1" x14ac:dyDescent="0.5">
      <c r="A36" s="222" t="s">
        <v>137</v>
      </c>
      <c r="B36" s="223" t="s">
        <v>260</v>
      </c>
      <c r="C36" s="218">
        <v>6060.2091879999998</v>
      </c>
      <c r="D36" s="218">
        <v>6.7161999999999999E-2</v>
      </c>
      <c r="E36" s="218">
        <v>0.260515</v>
      </c>
      <c r="F36" s="218">
        <v>45.784030000000001</v>
      </c>
      <c r="G36" s="218">
        <v>41.396528000000004</v>
      </c>
      <c r="H36" s="218">
        <v>0</v>
      </c>
      <c r="I36" s="218">
        <v>0.75667399999999996</v>
      </c>
      <c r="J36" s="218">
        <v>1.173689</v>
      </c>
      <c r="K36" s="218">
        <v>2.4594170000000002</v>
      </c>
      <c r="L36" s="218">
        <v>5.1117910000000002</v>
      </c>
      <c r="M36" s="218">
        <v>0</v>
      </c>
      <c r="N36" s="218">
        <v>26.275397999999999</v>
      </c>
      <c r="O36" s="218">
        <v>3.3249960000000001</v>
      </c>
      <c r="P36" s="218">
        <v>0.72429200000000005</v>
      </c>
      <c r="Q36" s="218">
        <v>0</v>
      </c>
      <c r="R36" s="218">
        <v>890.94349899999997</v>
      </c>
      <c r="S36" s="218">
        <v>177.68690599999999</v>
      </c>
      <c r="T36" s="218">
        <v>5.1866450000000004</v>
      </c>
      <c r="U36" s="218">
        <v>131.16485599999999</v>
      </c>
      <c r="V36" s="218">
        <v>129.894398</v>
      </c>
      <c r="W36" s="218">
        <v>11.355859000000001</v>
      </c>
      <c r="X36" s="218">
        <v>91.206147000000001</v>
      </c>
      <c r="Y36" s="218">
        <v>2.5973540000000002</v>
      </c>
      <c r="Z36" s="218">
        <v>80.354400999999996</v>
      </c>
      <c r="AA36" s="218">
        <v>0.14686299999999999</v>
      </c>
      <c r="AB36" s="218">
        <v>0.34468599999999999</v>
      </c>
      <c r="AC36" s="218">
        <v>15.783562999999999</v>
      </c>
      <c r="AD36" s="218">
        <v>111.009196</v>
      </c>
      <c r="AE36" s="218">
        <v>10.228607999999999</v>
      </c>
      <c r="AF36" s="218">
        <v>256.97327999999999</v>
      </c>
      <c r="AG36" s="218">
        <v>35.209605000000003</v>
      </c>
      <c r="AH36" s="218">
        <v>0.73170000000000002</v>
      </c>
      <c r="AI36" s="218">
        <v>14.210573999999999</v>
      </c>
      <c r="AJ36" s="218">
        <v>53.423178</v>
      </c>
      <c r="AK36" s="218">
        <v>14.748837</v>
      </c>
      <c r="AL36" s="218">
        <v>0.98062000000000005</v>
      </c>
      <c r="AM36" s="218">
        <v>0</v>
      </c>
      <c r="AN36" s="218">
        <v>0.466721</v>
      </c>
      <c r="AO36" s="218">
        <v>69.602964</v>
      </c>
      <c r="AP36" s="218">
        <v>137.29197600000001</v>
      </c>
      <c r="AQ36" s="218">
        <v>102.459339</v>
      </c>
      <c r="AR36" s="218">
        <v>0</v>
      </c>
      <c r="AS36" s="218">
        <v>0.80785300000000004</v>
      </c>
      <c r="AT36" s="218">
        <v>0</v>
      </c>
      <c r="AU36" s="218">
        <v>75.179575</v>
      </c>
      <c r="AV36" s="218">
        <v>5.129969</v>
      </c>
      <c r="AW36" s="218">
        <v>0.38546599999999998</v>
      </c>
      <c r="AX36" s="218">
        <v>0.36465199999999998</v>
      </c>
      <c r="AY36" s="218">
        <v>44.993057</v>
      </c>
      <c r="AZ36" s="218">
        <v>2.3631660000000001</v>
      </c>
      <c r="BA36" s="218">
        <v>1.9000000000000001E-5</v>
      </c>
      <c r="BB36" s="218">
        <v>1.9000000000000001E-4</v>
      </c>
      <c r="BC36" s="218">
        <v>7.6635999999999996E-2</v>
      </c>
      <c r="BD36" s="218">
        <v>3.8000000000000002E-5</v>
      </c>
      <c r="BE36" s="218">
        <v>0.16278999999999999</v>
      </c>
      <c r="BF36" s="218">
        <v>7.4381000000000003E-2</v>
      </c>
      <c r="BG36" s="218">
        <v>4.7959509999999996</v>
      </c>
      <c r="BH36" s="218">
        <v>1.13E-4</v>
      </c>
      <c r="BI36" s="218">
        <v>4.4663000000000001E-2</v>
      </c>
      <c r="BJ36" s="218">
        <v>7.1520000000000004E-3</v>
      </c>
      <c r="BK36" s="218">
        <v>0.16236200000000001</v>
      </c>
      <c r="BL36" s="218">
        <v>6.3502270000000003</v>
      </c>
      <c r="BM36" s="218">
        <v>5.7502060000000004</v>
      </c>
      <c r="BN36" s="218">
        <v>0.10402500000000001</v>
      </c>
      <c r="BO36" s="218">
        <v>1.6449819999999999</v>
      </c>
      <c r="BP36" s="218">
        <v>0.15371199999999999</v>
      </c>
      <c r="BQ36" s="218">
        <v>0</v>
      </c>
      <c r="BR36" s="218">
        <v>0.64196799999999998</v>
      </c>
      <c r="BS36" s="218">
        <v>9.7533999999999992</v>
      </c>
      <c r="BT36" s="218">
        <v>2.5268999999999999</v>
      </c>
      <c r="BU36" s="218">
        <v>40.430348000000002</v>
      </c>
      <c r="BV36" s="218">
        <v>0.994363</v>
      </c>
      <c r="BW36" s="218">
        <v>6.2633130000000001</v>
      </c>
      <c r="BX36" s="218">
        <v>58.870165999999998</v>
      </c>
      <c r="BY36" s="218">
        <v>808.87778300000002</v>
      </c>
      <c r="BZ36" s="218">
        <v>0.12456399999999999</v>
      </c>
      <c r="CA36" s="218">
        <v>34.291773999999997</v>
      </c>
      <c r="CB36" s="218">
        <v>7.0540000000000004E-3</v>
      </c>
      <c r="CC36" s="218">
        <v>0.84719900000000004</v>
      </c>
      <c r="CD36" s="218">
        <v>12.918850000000001</v>
      </c>
      <c r="CE36" s="218">
        <v>8.2711999999999994E-2</v>
      </c>
      <c r="CF36" s="218">
        <v>2.8889399999999998</v>
      </c>
      <c r="CG36" s="218">
        <v>61.100577000000001</v>
      </c>
      <c r="CH36" s="218">
        <v>693.45830899999999</v>
      </c>
      <c r="CI36" s="218">
        <v>1037.8188970000001</v>
      </c>
      <c r="CJ36" s="218">
        <v>1.2391110000000001</v>
      </c>
      <c r="CK36" s="218">
        <v>35.404147000000002</v>
      </c>
      <c r="CL36" s="218">
        <v>6.0517500000000002</v>
      </c>
      <c r="CM36" s="218">
        <v>56.525717999999998</v>
      </c>
      <c r="CN36" s="218">
        <v>316.40633700000001</v>
      </c>
      <c r="CO36" s="218">
        <v>0.99148499999999995</v>
      </c>
      <c r="CP36" s="218">
        <v>0.638575</v>
      </c>
      <c r="CQ36" s="218">
        <v>0</v>
      </c>
      <c r="CR36" s="218">
        <v>237.26259300000001</v>
      </c>
      <c r="CS36" s="218">
        <v>3.4573700000000001</v>
      </c>
      <c r="CT36" s="218">
        <v>8.0495940000000008</v>
      </c>
      <c r="CU36" s="218">
        <v>5.4259000000000002E-2</v>
      </c>
      <c r="CV36" s="218">
        <v>2.3436810000000001</v>
      </c>
    </row>
    <row r="37" spans="1:100" ht="18" customHeight="1" x14ac:dyDescent="0.5">
      <c r="A37" s="220" t="s">
        <v>60</v>
      </c>
      <c r="B37" s="221" t="s">
        <v>312</v>
      </c>
      <c r="C37" s="217">
        <v>5925.622445</v>
      </c>
      <c r="D37" s="217">
        <v>4.1200000000000004E-3</v>
      </c>
      <c r="E37" s="217">
        <v>0</v>
      </c>
      <c r="F37" s="217">
        <v>0.55414200000000002</v>
      </c>
      <c r="G37" s="217">
        <v>18.143516000000002</v>
      </c>
      <c r="H37" s="217">
        <v>1.9589999999999998E-3</v>
      </c>
      <c r="I37" s="217">
        <v>9.9700000000000006E-4</v>
      </c>
      <c r="J37" s="217">
        <v>8.6990000000000001E-3</v>
      </c>
      <c r="K37" s="217">
        <v>1.9999999999999999E-6</v>
      </c>
      <c r="L37" s="217">
        <v>0.69655599999999995</v>
      </c>
      <c r="M37" s="217">
        <v>0</v>
      </c>
      <c r="N37" s="217">
        <v>3.2112000000000002E-2</v>
      </c>
      <c r="O37" s="217">
        <v>1.5730000000000001E-2</v>
      </c>
      <c r="P37" s="217">
        <v>2.7869130000000002</v>
      </c>
      <c r="Q37" s="217">
        <v>5.0000000000000004E-6</v>
      </c>
      <c r="R37" s="217">
        <v>4.5344829999999998</v>
      </c>
      <c r="S37" s="217">
        <v>9.5323000000000005E-2</v>
      </c>
      <c r="T37" s="217">
        <v>0.73340799999999995</v>
      </c>
      <c r="U37" s="217">
        <v>3.1439499999999998</v>
      </c>
      <c r="V37" s="217">
        <v>5.8694439999999997</v>
      </c>
      <c r="W37" s="217">
        <v>2.4830100000000002</v>
      </c>
      <c r="X37" s="217">
        <v>5.8808600000000002</v>
      </c>
      <c r="Y37" s="217">
        <v>2.4131640000000001</v>
      </c>
      <c r="Z37" s="217">
        <v>0</v>
      </c>
      <c r="AA37" s="217">
        <v>1.238E-3</v>
      </c>
      <c r="AB37" s="217">
        <v>0.13592299999999999</v>
      </c>
      <c r="AC37" s="217">
        <v>6.6000000000000005E-5</v>
      </c>
      <c r="AD37" s="217">
        <v>112.274404</v>
      </c>
      <c r="AE37" s="217">
        <v>21.831910000000001</v>
      </c>
      <c r="AF37" s="217">
        <v>14.012563</v>
      </c>
      <c r="AG37" s="217">
        <v>555.54853800000001</v>
      </c>
      <c r="AH37" s="217">
        <v>0.368344</v>
      </c>
      <c r="AI37" s="217">
        <v>15.817798</v>
      </c>
      <c r="AJ37" s="217">
        <v>59.062291000000002</v>
      </c>
      <c r="AK37" s="217">
        <v>9.9195180000000001</v>
      </c>
      <c r="AL37" s="217">
        <v>1.736675</v>
      </c>
      <c r="AM37" s="217">
        <v>0.72894000000000003</v>
      </c>
      <c r="AN37" s="217">
        <v>0.64169200000000004</v>
      </c>
      <c r="AO37" s="217">
        <v>151.964585</v>
      </c>
      <c r="AP37" s="217">
        <v>126.670771</v>
      </c>
      <c r="AQ37" s="217">
        <v>17.750202000000002</v>
      </c>
      <c r="AR37" s="217">
        <v>7.6920000000000001E-3</v>
      </c>
      <c r="AS37" s="217">
        <v>0.23275599999999999</v>
      </c>
      <c r="AT37" s="217">
        <v>0</v>
      </c>
      <c r="AU37" s="217">
        <v>263.64619800000003</v>
      </c>
      <c r="AV37" s="217">
        <v>6.5210869999999996</v>
      </c>
      <c r="AW37" s="217">
        <v>2.1128000000000001E-2</v>
      </c>
      <c r="AX37" s="217">
        <v>72.520448000000002</v>
      </c>
      <c r="AY37" s="217">
        <v>383.46411599999999</v>
      </c>
      <c r="AZ37" s="217">
        <v>1.0008079999999999</v>
      </c>
      <c r="BA37" s="217">
        <v>0</v>
      </c>
      <c r="BB37" s="217">
        <v>0</v>
      </c>
      <c r="BC37" s="217">
        <v>0</v>
      </c>
      <c r="BD37" s="217">
        <v>6.7000000000000002E-5</v>
      </c>
      <c r="BE37" s="217">
        <v>0.17816299999999999</v>
      </c>
      <c r="BF37" s="217">
        <v>0</v>
      </c>
      <c r="BG37" s="217">
        <v>0.47850399999999998</v>
      </c>
      <c r="BH37" s="217">
        <v>0.87277300000000002</v>
      </c>
      <c r="BI37" s="217">
        <v>0</v>
      </c>
      <c r="BJ37" s="217">
        <v>0.37353799999999998</v>
      </c>
      <c r="BK37" s="217">
        <v>7.0799999999999997E-4</v>
      </c>
      <c r="BL37" s="217">
        <v>0.13980899999999999</v>
      </c>
      <c r="BM37" s="217">
        <v>0.38955000000000001</v>
      </c>
      <c r="BN37" s="217">
        <v>0.60151699999999997</v>
      </c>
      <c r="BO37" s="217">
        <v>0.326324</v>
      </c>
      <c r="BP37" s="217">
        <v>6.2975000000000003E-2</v>
      </c>
      <c r="BQ37" s="217">
        <v>9.1608999999999996E-2</v>
      </c>
      <c r="BR37" s="217">
        <v>1.065323</v>
      </c>
      <c r="BS37" s="217">
        <v>1.063323</v>
      </c>
      <c r="BT37" s="217">
        <v>0.87499800000000005</v>
      </c>
      <c r="BU37" s="217">
        <v>8.0399849999999997</v>
      </c>
      <c r="BV37" s="217">
        <v>2.0343E-2</v>
      </c>
      <c r="BW37" s="217">
        <v>1582.0473810000001</v>
      </c>
      <c r="BX37" s="217">
        <v>144.5489</v>
      </c>
      <c r="BY37" s="217">
        <v>1.576492</v>
      </c>
      <c r="BZ37" s="217">
        <v>42.469377000000001</v>
      </c>
      <c r="CA37" s="217">
        <v>3.8201879999999999</v>
      </c>
      <c r="CB37" s="217">
        <v>4.2659999999999998E-3</v>
      </c>
      <c r="CC37" s="217">
        <v>0.133413</v>
      </c>
      <c r="CD37" s="217">
        <v>0</v>
      </c>
      <c r="CE37" s="217">
        <v>0.95085600000000003</v>
      </c>
      <c r="CF37" s="217">
        <v>28.759048</v>
      </c>
      <c r="CG37" s="217">
        <v>49.039816000000002</v>
      </c>
      <c r="CH37" s="217">
        <v>619.16311499999995</v>
      </c>
      <c r="CI37" s="217">
        <v>807.50240399999996</v>
      </c>
      <c r="CJ37" s="217">
        <v>1.7242470000000001</v>
      </c>
      <c r="CK37" s="217">
        <v>502.557211</v>
      </c>
      <c r="CL37" s="217">
        <v>19.307493999999998</v>
      </c>
      <c r="CM37" s="217">
        <v>0.152785</v>
      </c>
      <c r="CN37" s="217">
        <v>214.090249</v>
      </c>
      <c r="CO37" s="217">
        <v>0.67664800000000003</v>
      </c>
      <c r="CP37" s="217">
        <v>3.746E-2</v>
      </c>
      <c r="CQ37" s="217">
        <v>0.91838799999999998</v>
      </c>
      <c r="CR37" s="217">
        <v>21.267923</v>
      </c>
      <c r="CS37" s="217">
        <v>3.8197459999999999</v>
      </c>
      <c r="CT37" s="217">
        <v>2.620079</v>
      </c>
      <c r="CU37" s="217">
        <v>0.51175700000000002</v>
      </c>
      <c r="CV37" s="217">
        <v>6.5613000000000005E-2</v>
      </c>
    </row>
    <row r="38" spans="1:100" ht="18" customHeight="1" x14ac:dyDescent="0.5">
      <c r="A38" s="222" t="s">
        <v>134</v>
      </c>
      <c r="B38" s="223" t="s">
        <v>267</v>
      </c>
      <c r="C38" s="218">
        <v>5862.6544270000004</v>
      </c>
      <c r="D38" s="218">
        <v>314.12796500000002</v>
      </c>
      <c r="E38" s="218">
        <v>2.9408509999999999</v>
      </c>
      <c r="F38" s="218">
        <v>1.0984000000000001E-2</v>
      </c>
      <c r="G38" s="218">
        <v>136.65899200000001</v>
      </c>
      <c r="H38" s="218">
        <v>0</v>
      </c>
      <c r="I38" s="218">
        <v>0.62742900000000001</v>
      </c>
      <c r="J38" s="218">
        <v>169.66933599999999</v>
      </c>
      <c r="K38" s="218">
        <v>153.985229</v>
      </c>
      <c r="L38" s="218">
        <v>191.31962200000001</v>
      </c>
      <c r="M38" s="218">
        <v>0.226384</v>
      </c>
      <c r="N38" s="218">
        <v>7.0740910000000001</v>
      </c>
      <c r="O38" s="218">
        <v>7.3031059999999997</v>
      </c>
      <c r="P38" s="218">
        <v>31.537780999999999</v>
      </c>
      <c r="Q38" s="218">
        <v>0</v>
      </c>
      <c r="R38" s="218">
        <v>12.167462</v>
      </c>
      <c r="S38" s="218">
        <v>143.59667200000001</v>
      </c>
      <c r="T38" s="218">
        <v>33.711419999999997</v>
      </c>
      <c r="U38" s="218">
        <v>275.09789699999999</v>
      </c>
      <c r="V38" s="218">
        <v>165.13617500000001</v>
      </c>
      <c r="W38" s="218">
        <v>143.37065899999999</v>
      </c>
      <c r="X38" s="218">
        <v>72.033254999999997</v>
      </c>
      <c r="Y38" s="218">
        <v>14.550067</v>
      </c>
      <c r="Z38" s="218">
        <v>89.371118999999993</v>
      </c>
      <c r="AA38" s="218">
        <v>49.331395999999998</v>
      </c>
      <c r="AB38" s="218">
        <v>42.209302000000001</v>
      </c>
      <c r="AC38" s="218">
        <v>0.63584799999999997</v>
      </c>
      <c r="AD38" s="218">
        <v>1.099553</v>
      </c>
      <c r="AE38" s="218">
        <v>291.13628599999998</v>
      </c>
      <c r="AF38" s="218">
        <v>5.2162309999999996</v>
      </c>
      <c r="AG38" s="218">
        <v>1057.5772870000001</v>
      </c>
      <c r="AH38" s="218">
        <v>152.02132800000001</v>
      </c>
      <c r="AI38" s="218">
        <v>98.776690000000002</v>
      </c>
      <c r="AJ38" s="218">
        <v>67.575496999999999</v>
      </c>
      <c r="AK38" s="218">
        <v>292.64035799999999</v>
      </c>
      <c r="AL38" s="218">
        <v>4.3411289999999996</v>
      </c>
      <c r="AM38" s="218">
        <v>0</v>
      </c>
      <c r="AN38" s="218">
        <v>0.45877800000000002</v>
      </c>
      <c r="AO38" s="218">
        <v>32.86439</v>
      </c>
      <c r="AP38" s="218">
        <v>187.164152</v>
      </c>
      <c r="AQ38" s="218">
        <v>0.89147299999999996</v>
      </c>
      <c r="AR38" s="218">
        <v>0</v>
      </c>
      <c r="AS38" s="218">
        <v>0.193688</v>
      </c>
      <c r="AT38" s="218">
        <v>0.91355600000000003</v>
      </c>
      <c r="AU38" s="218">
        <v>4.7211970000000001</v>
      </c>
      <c r="AV38" s="218">
        <v>2.8046999999999999E-2</v>
      </c>
      <c r="AW38" s="218">
        <v>4.5559190000000003</v>
      </c>
      <c r="AX38" s="218">
        <v>4.4246749999999997</v>
      </c>
      <c r="AY38" s="218">
        <v>302.25406400000003</v>
      </c>
      <c r="AZ38" s="218">
        <v>6.2267159999999997</v>
      </c>
      <c r="BA38" s="218">
        <v>3.5599999999999998E-4</v>
      </c>
      <c r="BB38" s="218">
        <v>0</v>
      </c>
      <c r="BC38" s="218">
        <v>0</v>
      </c>
      <c r="BD38" s="218">
        <v>0</v>
      </c>
      <c r="BE38" s="218">
        <v>8.1392900000000008</v>
      </c>
      <c r="BF38" s="218">
        <v>1.451E-2</v>
      </c>
      <c r="BG38" s="218">
        <v>3.208475</v>
      </c>
      <c r="BH38" s="218">
        <v>168.36368300000001</v>
      </c>
      <c r="BI38" s="218">
        <v>2.8600000000000001E-4</v>
      </c>
      <c r="BJ38" s="218">
        <v>0.199962</v>
      </c>
      <c r="BK38" s="218">
        <v>0.54374900000000004</v>
      </c>
      <c r="BL38" s="218">
        <v>26.387308999999998</v>
      </c>
      <c r="BM38" s="218">
        <v>10.299442000000001</v>
      </c>
      <c r="BN38" s="218">
        <v>0.244814</v>
      </c>
      <c r="BO38" s="218">
        <v>9.4810000000000005E-2</v>
      </c>
      <c r="BP38" s="218">
        <v>0.17821400000000001</v>
      </c>
      <c r="BQ38" s="218">
        <v>0.19229399999999999</v>
      </c>
      <c r="BR38" s="218">
        <v>3.68E-4</v>
      </c>
      <c r="BS38" s="218">
        <v>48.846369000000003</v>
      </c>
      <c r="BT38" s="218">
        <v>0.83030700000000002</v>
      </c>
      <c r="BU38" s="218">
        <v>3.6502599999999998</v>
      </c>
      <c r="BV38" s="218">
        <v>48.133671999999997</v>
      </c>
      <c r="BW38" s="218">
        <v>119.60992299999999</v>
      </c>
      <c r="BX38" s="218">
        <v>312.34547099999997</v>
      </c>
      <c r="BY38" s="218">
        <v>28.436138</v>
      </c>
      <c r="BZ38" s="218">
        <v>0.64294600000000002</v>
      </c>
      <c r="CA38" s="218">
        <v>123.306725</v>
      </c>
      <c r="CB38" s="218">
        <v>0</v>
      </c>
      <c r="CC38" s="218">
        <v>0.28225699999999998</v>
      </c>
      <c r="CD38" s="218">
        <v>0.24430199999999999</v>
      </c>
      <c r="CE38" s="218">
        <v>0</v>
      </c>
      <c r="CF38" s="218">
        <v>1.252248</v>
      </c>
      <c r="CG38" s="218">
        <v>5.431775</v>
      </c>
      <c r="CH38" s="218">
        <v>106.798282</v>
      </c>
      <c r="CI38" s="218">
        <v>29.862476999999998</v>
      </c>
      <c r="CJ38" s="218">
        <v>6.6118319999999997</v>
      </c>
      <c r="CK38" s="218">
        <v>32.508834999999998</v>
      </c>
      <c r="CL38" s="218">
        <v>3.3199999999999999E-4</v>
      </c>
      <c r="CM38" s="218">
        <v>0</v>
      </c>
      <c r="CN38" s="218">
        <v>15.469853000000001</v>
      </c>
      <c r="CO38" s="218">
        <v>2.9721999999999998E-2</v>
      </c>
      <c r="CP38" s="218">
        <v>0</v>
      </c>
      <c r="CQ38" s="218">
        <v>0</v>
      </c>
      <c r="CR38" s="218">
        <v>97.849716000000001</v>
      </c>
      <c r="CS38" s="218">
        <v>1.3291949999999999</v>
      </c>
      <c r="CT38" s="218">
        <v>85.264255000000006</v>
      </c>
      <c r="CU38" s="218">
        <v>1.482343</v>
      </c>
      <c r="CV38" s="218">
        <v>2.793574</v>
      </c>
    </row>
    <row r="39" spans="1:100" ht="18" customHeight="1" x14ac:dyDescent="0.5">
      <c r="A39" s="220" t="s">
        <v>31</v>
      </c>
      <c r="B39" s="221" t="s">
        <v>258</v>
      </c>
      <c r="C39" s="217">
        <v>5631.9113619999998</v>
      </c>
      <c r="D39" s="217">
        <v>5.4660000000000004E-3</v>
      </c>
      <c r="E39" s="217">
        <v>0</v>
      </c>
      <c r="F39" s="217">
        <v>26.072614000000002</v>
      </c>
      <c r="G39" s="217">
        <v>1.3162999999999999E-2</v>
      </c>
      <c r="H39" s="217">
        <v>0</v>
      </c>
      <c r="I39" s="217">
        <v>0.406227</v>
      </c>
      <c r="J39" s="217">
        <v>1.0506070000000001</v>
      </c>
      <c r="K39" s="217">
        <v>3.6256999999999998E-2</v>
      </c>
      <c r="L39" s="217">
        <v>2.1596329999999999</v>
      </c>
      <c r="M39" s="217">
        <v>0</v>
      </c>
      <c r="N39" s="217">
        <v>0.44895400000000002</v>
      </c>
      <c r="O39" s="217">
        <v>1.9134249999999999</v>
      </c>
      <c r="P39" s="217">
        <v>1.2949999999999999E-3</v>
      </c>
      <c r="Q39" s="217">
        <v>0</v>
      </c>
      <c r="R39" s="217">
        <v>0.48445300000000002</v>
      </c>
      <c r="S39" s="217">
        <v>0</v>
      </c>
      <c r="T39" s="217">
        <v>0.75568400000000002</v>
      </c>
      <c r="U39" s="217">
        <v>0.44567699999999999</v>
      </c>
      <c r="V39" s="217">
        <v>5.2647180000000002</v>
      </c>
      <c r="W39" s="217">
        <v>1.487608</v>
      </c>
      <c r="X39" s="217">
        <v>5.442939</v>
      </c>
      <c r="Y39" s="217">
        <v>0.56884599999999996</v>
      </c>
      <c r="Z39" s="217">
        <v>0.79657500000000003</v>
      </c>
      <c r="AA39" s="217">
        <v>1.5300000000000001E-4</v>
      </c>
      <c r="AB39" s="217">
        <v>0.70372100000000004</v>
      </c>
      <c r="AC39" s="217">
        <v>0.31357600000000002</v>
      </c>
      <c r="AD39" s="217">
        <v>16.893867</v>
      </c>
      <c r="AE39" s="217">
        <v>9.5426210000000005</v>
      </c>
      <c r="AF39" s="217">
        <v>488.90144400000003</v>
      </c>
      <c r="AG39" s="217">
        <v>5.1782550000000001</v>
      </c>
      <c r="AH39" s="217">
        <v>7.0929950000000002</v>
      </c>
      <c r="AI39" s="217">
        <v>9.2941590000000005</v>
      </c>
      <c r="AJ39" s="217">
        <v>17.866173</v>
      </c>
      <c r="AK39" s="217">
        <v>4.8584059999999996</v>
      </c>
      <c r="AL39" s="217">
        <v>5.179913</v>
      </c>
      <c r="AM39" s="217">
        <v>2.1187999999999999E-2</v>
      </c>
      <c r="AN39" s="217">
        <v>1.383089</v>
      </c>
      <c r="AO39" s="217">
        <v>16.849775999999999</v>
      </c>
      <c r="AP39" s="217">
        <v>342.954902</v>
      </c>
      <c r="AQ39" s="217">
        <v>86.602530999999999</v>
      </c>
      <c r="AR39" s="217">
        <v>0</v>
      </c>
      <c r="AS39" s="217">
        <v>2.1283609999999999</v>
      </c>
      <c r="AT39" s="217">
        <v>0</v>
      </c>
      <c r="AU39" s="217">
        <v>3.5066830000000002</v>
      </c>
      <c r="AV39" s="217">
        <v>4.4913489999999996</v>
      </c>
      <c r="AW39" s="217">
        <v>0.234787</v>
      </c>
      <c r="AX39" s="217">
        <v>0</v>
      </c>
      <c r="AY39" s="217">
        <v>2.4770660000000002</v>
      </c>
      <c r="AZ39" s="217">
        <v>0.85239900000000002</v>
      </c>
      <c r="BA39" s="217">
        <v>4.5459999999999997E-3</v>
      </c>
      <c r="BB39" s="217">
        <v>1.01E-4</v>
      </c>
      <c r="BC39" s="217">
        <v>1.7315750000000001</v>
      </c>
      <c r="BD39" s="217">
        <v>7.9999999999999996E-6</v>
      </c>
      <c r="BE39" s="217">
        <v>46.825229999999998</v>
      </c>
      <c r="BF39" s="217">
        <v>72.514528999999996</v>
      </c>
      <c r="BG39" s="217">
        <v>6.3076280000000002</v>
      </c>
      <c r="BH39" s="217">
        <v>2.0000000000000001E-4</v>
      </c>
      <c r="BI39" s="217">
        <v>0.99801399999999996</v>
      </c>
      <c r="BJ39" s="217">
        <v>1.2979799999999999</v>
      </c>
      <c r="BK39" s="217">
        <v>0.56712399999999996</v>
      </c>
      <c r="BL39" s="217">
        <v>29.112406</v>
      </c>
      <c r="BM39" s="217">
        <v>1.6637200000000001</v>
      </c>
      <c r="BN39" s="217">
        <v>1.1475770000000001</v>
      </c>
      <c r="BO39" s="217">
        <v>0.80471300000000001</v>
      </c>
      <c r="BP39" s="217">
        <v>0.31418800000000002</v>
      </c>
      <c r="BQ39" s="217">
        <v>0.52148700000000003</v>
      </c>
      <c r="BR39" s="217">
        <v>0.95542400000000005</v>
      </c>
      <c r="BS39" s="217">
        <v>8.8699790000000007</v>
      </c>
      <c r="BT39" s="217">
        <v>1.630905</v>
      </c>
      <c r="BU39" s="217">
        <v>21.856324000000001</v>
      </c>
      <c r="BV39" s="217">
        <v>0.45951399999999998</v>
      </c>
      <c r="BW39" s="217">
        <v>71.165036000000001</v>
      </c>
      <c r="BX39" s="217">
        <v>242.31720899999999</v>
      </c>
      <c r="BY39" s="217">
        <v>15.674683999999999</v>
      </c>
      <c r="BZ39" s="217">
        <v>5.9663599999999999</v>
      </c>
      <c r="CA39" s="217">
        <v>13.766057</v>
      </c>
      <c r="CB39" s="217">
        <v>1.4234999999999999E-2</v>
      </c>
      <c r="CC39" s="217">
        <v>0.65875799999999995</v>
      </c>
      <c r="CD39" s="217">
        <v>1.166E-2</v>
      </c>
      <c r="CE39" s="217">
        <v>14.792149</v>
      </c>
      <c r="CF39" s="217">
        <v>58.726208999999997</v>
      </c>
      <c r="CG39" s="217">
        <v>82.646949000000006</v>
      </c>
      <c r="CH39" s="217">
        <v>981.92150300000003</v>
      </c>
      <c r="CI39" s="217">
        <v>1096.634454</v>
      </c>
      <c r="CJ39" s="217">
        <v>2.7036470000000001</v>
      </c>
      <c r="CK39" s="217">
        <v>1475.8589509999999</v>
      </c>
      <c r="CL39" s="217">
        <v>0.72995299999999996</v>
      </c>
      <c r="CM39" s="217">
        <v>2.6674440000000001</v>
      </c>
      <c r="CN39" s="217">
        <v>184.16927200000001</v>
      </c>
      <c r="CO39" s="217">
        <v>1.0645370000000001</v>
      </c>
      <c r="CP39" s="217">
        <v>0.124761</v>
      </c>
      <c r="CQ39" s="217">
        <v>0.33742499999999997</v>
      </c>
      <c r="CR39" s="217">
        <v>30.602853</v>
      </c>
      <c r="CS39" s="217">
        <v>63.689337999999999</v>
      </c>
      <c r="CT39" s="217">
        <v>13.178398</v>
      </c>
      <c r="CU39" s="217">
        <v>0.126275</v>
      </c>
      <c r="CV39" s="217">
        <v>9.8516999999999993E-2</v>
      </c>
    </row>
    <row r="40" spans="1:100" ht="18" customHeight="1" x14ac:dyDescent="0.5">
      <c r="A40" s="222" t="s">
        <v>62</v>
      </c>
      <c r="B40" s="223" t="s">
        <v>315</v>
      </c>
      <c r="C40" s="218">
        <v>5455.2295109999995</v>
      </c>
      <c r="D40" s="218">
        <v>7.85E-4</v>
      </c>
      <c r="E40" s="218">
        <v>0</v>
      </c>
      <c r="F40" s="218">
        <v>1.856E-3</v>
      </c>
      <c r="G40" s="218">
        <v>20.856728</v>
      </c>
      <c r="H40" s="218">
        <v>9.4552999999999998E-2</v>
      </c>
      <c r="I40" s="218">
        <v>0</v>
      </c>
      <c r="J40" s="218">
        <v>27.674975</v>
      </c>
      <c r="K40" s="218">
        <v>49.329906000000001</v>
      </c>
      <c r="L40" s="218">
        <v>4.3206689999999996</v>
      </c>
      <c r="M40" s="218">
        <v>0</v>
      </c>
      <c r="N40" s="218">
        <v>0.139712</v>
      </c>
      <c r="O40" s="218">
        <v>10.106208000000001</v>
      </c>
      <c r="P40" s="218">
        <v>0.30713499999999999</v>
      </c>
      <c r="Q40" s="218">
        <v>0</v>
      </c>
      <c r="R40" s="218">
        <v>1.0393300000000001</v>
      </c>
      <c r="S40" s="218">
        <v>0</v>
      </c>
      <c r="T40" s="218">
        <v>5.0769799999999998</v>
      </c>
      <c r="U40" s="218">
        <v>12.743283999999999</v>
      </c>
      <c r="V40" s="218">
        <v>48.846432999999998</v>
      </c>
      <c r="W40" s="218">
        <v>4.2995469999999996</v>
      </c>
      <c r="X40" s="218">
        <v>12.520001000000001</v>
      </c>
      <c r="Y40" s="218">
        <v>0.22546099999999999</v>
      </c>
      <c r="Z40" s="218">
        <v>0</v>
      </c>
      <c r="AA40" s="218">
        <v>3.6189999999999998E-3</v>
      </c>
      <c r="AB40" s="218">
        <v>3.7314050000000001</v>
      </c>
      <c r="AC40" s="218">
        <v>0</v>
      </c>
      <c r="AD40" s="218">
        <v>0.377693</v>
      </c>
      <c r="AE40" s="218">
        <v>2.0876540000000001</v>
      </c>
      <c r="AF40" s="218">
        <v>2.5338409999999998</v>
      </c>
      <c r="AG40" s="218">
        <v>54.329630000000002</v>
      </c>
      <c r="AH40" s="218">
        <v>5.8844770000000004</v>
      </c>
      <c r="AI40" s="218">
        <v>5.66364</v>
      </c>
      <c r="AJ40" s="218">
        <v>24.267977999999999</v>
      </c>
      <c r="AK40" s="218">
        <v>18.427690999999999</v>
      </c>
      <c r="AL40" s="218">
        <v>0.104654</v>
      </c>
      <c r="AM40" s="218">
        <v>3.5541040000000002</v>
      </c>
      <c r="AN40" s="218">
        <v>0.104686</v>
      </c>
      <c r="AO40" s="218">
        <v>12.092269</v>
      </c>
      <c r="AP40" s="218">
        <v>73.693588000000005</v>
      </c>
      <c r="AQ40" s="218">
        <v>61.627782000000003</v>
      </c>
      <c r="AR40" s="218">
        <v>3.0130000000000001E-3</v>
      </c>
      <c r="AS40" s="218">
        <v>1.096616</v>
      </c>
      <c r="AT40" s="218">
        <v>0</v>
      </c>
      <c r="AU40" s="218">
        <v>4.0397670000000003</v>
      </c>
      <c r="AV40" s="218">
        <v>1.544859</v>
      </c>
      <c r="AW40" s="218">
        <v>0.1726</v>
      </c>
      <c r="AX40" s="218">
        <v>0</v>
      </c>
      <c r="AY40" s="218">
        <v>3.6096569999999999</v>
      </c>
      <c r="AZ40" s="218">
        <v>1.018168</v>
      </c>
      <c r="BA40" s="218">
        <v>1.6400000000000001E-2</v>
      </c>
      <c r="BB40" s="218">
        <v>8.0699999999999999E-4</v>
      </c>
      <c r="BC40" s="218">
        <v>2.9378000000000001E-2</v>
      </c>
      <c r="BD40" s="218">
        <v>6.0000000000000002E-6</v>
      </c>
      <c r="BE40" s="218">
        <v>5.1256000000000003E-2</v>
      </c>
      <c r="BF40" s="218">
        <v>0.40326600000000001</v>
      </c>
      <c r="BG40" s="218">
        <v>6.9510000000000002E-2</v>
      </c>
      <c r="BH40" s="218">
        <v>4.9519999999999998E-3</v>
      </c>
      <c r="BI40" s="218">
        <v>8.3941000000000002E-2</v>
      </c>
      <c r="BJ40" s="218">
        <v>0.50600100000000003</v>
      </c>
      <c r="BK40" s="218">
        <v>0</v>
      </c>
      <c r="BL40" s="218">
        <v>2.835575</v>
      </c>
      <c r="BM40" s="218">
        <v>8.4222920000000006</v>
      </c>
      <c r="BN40" s="218">
        <v>3.58345</v>
      </c>
      <c r="BO40" s="218">
        <v>0.22057499999999999</v>
      </c>
      <c r="BP40" s="218">
        <v>1.2311540000000001</v>
      </c>
      <c r="BQ40" s="218">
        <v>0</v>
      </c>
      <c r="BR40" s="218">
        <v>2.3626999999999999E-2</v>
      </c>
      <c r="BS40" s="218">
        <v>3.3898440000000001</v>
      </c>
      <c r="BT40" s="218">
        <v>4.4084130000000004</v>
      </c>
      <c r="BU40" s="218">
        <v>2.1440640000000002</v>
      </c>
      <c r="BV40" s="218">
        <v>8.8459999999999997E-3</v>
      </c>
      <c r="BW40" s="218">
        <v>0.13728699999999999</v>
      </c>
      <c r="BX40" s="218">
        <v>158.40143499999999</v>
      </c>
      <c r="BY40" s="218">
        <v>2.0517660000000002</v>
      </c>
      <c r="BZ40" s="218">
        <v>1.4927220000000001</v>
      </c>
      <c r="CA40" s="218">
        <v>1.887494</v>
      </c>
      <c r="CB40" s="218">
        <v>3.9129999999999998E-3</v>
      </c>
      <c r="CC40" s="218">
        <v>10.721088</v>
      </c>
      <c r="CD40" s="218">
        <v>9.5840000000000005E-3</v>
      </c>
      <c r="CE40" s="218">
        <v>0.18088099999999999</v>
      </c>
      <c r="CF40" s="218">
        <v>23.409817</v>
      </c>
      <c r="CG40" s="218">
        <v>15.663444</v>
      </c>
      <c r="CH40" s="218">
        <v>771.758511</v>
      </c>
      <c r="CI40" s="218">
        <v>1294.6645880000001</v>
      </c>
      <c r="CJ40" s="218">
        <v>9.5070200000000007</v>
      </c>
      <c r="CK40" s="218">
        <v>1726.896352</v>
      </c>
      <c r="CL40" s="218">
        <v>14.500356999999999</v>
      </c>
      <c r="CM40" s="218">
        <v>4.28024</v>
      </c>
      <c r="CN40" s="218">
        <v>848.04190800000003</v>
      </c>
      <c r="CO40" s="218">
        <v>0.46557799999999999</v>
      </c>
      <c r="CP40" s="218">
        <v>0.20507300000000001</v>
      </c>
      <c r="CQ40" s="218">
        <v>2.0439999999999998E-3</v>
      </c>
      <c r="CR40" s="218">
        <v>56.999293000000002</v>
      </c>
      <c r="CS40" s="218">
        <v>1.4911939999999999</v>
      </c>
      <c r="CT40" s="218">
        <v>3.3766440000000002</v>
      </c>
      <c r="CU40" s="218">
        <v>3.9776500000000001</v>
      </c>
      <c r="CV40" s="218">
        <v>0.117314</v>
      </c>
    </row>
    <row r="41" spans="1:100" ht="18" customHeight="1" x14ac:dyDescent="0.5">
      <c r="A41" s="220" t="s">
        <v>54</v>
      </c>
      <c r="B41" s="221" t="s">
        <v>311</v>
      </c>
      <c r="C41" s="217">
        <v>4590.0838359999998</v>
      </c>
      <c r="D41" s="217">
        <v>1.4250000000000001E-3</v>
      </c>
      <c r="E41" s="217">
        <v>0</v>
      </c>
      <c r="F41" s="217">
        <v>2.8058E-2</v>
      </c>
      <c r="G41" s="217">
        <v>0</v>
      </c>
      <c r="H41" s="217">
        <v>0</v>
      </c>
      <c r="I41" s="217">
        <v>3.79E-4</v>
      </c>
      <c r="J41" s="217">
        <v>0</v>
      </c>
      <c r="K41" s="217">
        <v>0</v>
      </c>
      <c r="L41" s="217">
        <v>8.8240000000000002E-3</v>
      </c>
      <c r="M41" s="217">
        <v>0</v>
      </c>
      <c r="N41" s="217">
        <v>4.0925000000000003E-2</v>
      </c>
      <c r="O41" s="217">
        <v>7.9649999999999999E-2</v>
      </c>
      <c r="P41" s="217">
        <v>0</v>
      </c>
      <c r="Q41" s="217">
        <v>6.0000000000000002E-6</v>
      </c>
      <c r="R41" s="217">
        <v>9.7839999999999993E-3</v>
      </c>
      <c r="S41" s="217">
        <v>0</v>
      </c>
      <c r="T41" s="217">
        <v>2.3470000000000001E-3</v>
      </c>
      <c r="U41" s="217">
        <v>5.8040000000000001E-3</v>
      </c>
      <c r="V41" s="217">
        <v>0</v>
      </c>
      <c r="W41" s="217">
        <v>0</v>
      </c>
      <c r="X41" s="217">
        <v>0.44479200000000002</v>
      </c>
      <c r="Y41" s="217">
        <v>0.37287700000000001</v>
      </c>
      <c r="Z41" s="217">
        <v>5.6300000000000002E-4</v>
      </c>
      <c r="AA41" s="217">
        <v>4.3270000000000001E-3</v>
      </c>
      <c r="AB41" s="217">
        <v>2.4060000000000002E-3</v>
      </c>
      <c r="AC41" s="217">
        <v>6.6299999999999996E-4</v>
      </c>
      <c r="AD41" s="217">
        <v>6.6340999999999997E-2</v>
      </c>
      <c r="AE41" s="217">
        <v>0</v>
      </c>
      <c r="AF41" s="217">
        <v>0.21412500000000001</v>
      </c>
      <c r="AG41" s="217">
        <v>0.11183700000000001</v>
      </c>
      <c r="AH41" s="217">
        <v>0</v>
      </c>
      <c r="AI41" s="217">
        <v>0.25186799999999998</v>
      </c>
      <c r="AJ41" s="217">
        <v>7.6060819999999998</v>
      </c>
      <c r="AK41" s="217">
        <v>0.47997400000000001</v>
      </c>
      <c r="AL41" s="217">
        <v>0.13855999999999999</v>
      </c>
      <c r="AM41" s="217">
        <v>3.9999999999999998E-6</v>
      </c>
      <c r="AN41" s="217">
        <v>8.9478000000000002E-2</v>
      </c>
      <c r="AO41" s="217">
        <v>8.7784220000000008</v>
      </c>
      <c r="AP41" s="217">
        <v>11.518969</v>
      </c>
      <c r="AQ41" s="217">
        <v>0.330206</v>
      </c>
      <c r="AR41" s="217">
        <v>2.5219999999999999E-3</v>
      </c>
      <c r="AS41" s="217">
        <v>6.2251950000000003</v>
      </c>
      <c r="AT41" s="217">
        <v>0</v>
      </c>
      <c r="AU41" s="217">
        <v>0.70436399999999999</v>
      </c>
      <c r="AV41" s="217">
        <v>0.19527600000000001</v>
      </c>
      <c r="AW41" s="217">
        <v>0.37747599999999998</v>
      </c>
      <c r="AX41" s="217">
        <v>7.064E-3</v>
      </c>
      <c r="AY41" s="217">
        <v>2.819086</v>
      </c>
      <c r="AZ41" s="217">
        <v>2.5150380000000001</v>
      </c>
      <c r="BA41" s="217">
        <v>1.5105E-2</v>
      </c>
      <c r="BB41" s="217">
        <v>3.045E-3</v>
      </c>
      <c r="BC41" s="217">
        <v>1.1457E-2</v>
      </c>
      <c r="BD41" s="217">
        <v>8.8999999999999995E-5</v>
      </c>
      <c r="BE41" s="217">
        <v>9.8613000000000006E-2</v>
      </c>
      <c r="BF41" s="217">
        <v>1.6271000000000001E-2</v>
      </c>
      <c r="BG41" s="217">
        <v>0.19070899999999999</v>
      </c>
      <c r="BH41" s="217">
        <v>0.96349300000000004</v>
      </c>
      <c r="BI41" s="217">
        <v>0.260683</v>
      </c>
      <c r="BJ41" s="217">
        <v>5.7029999999999997E-2</v>
      </c>
      <c r="BK41" s="217">
        <v>3.1389999999999999E-3</v>
      </c>
      <c r="BL41" s="217">
        <v>22.897155999999999</v>
      </c>
      <c r="BM41" s="217">
        <v>335.48048299999999</v>
      </c>
      <c r="BN41" s="217">
        <v>4.8423150000000001</v>
      </c>
      <c r="BO41" s="217">
        <v>7.0200889999999996</v>
      </c>
      <c r="BP41" s="217">
        <v>0.52876599999999996</v>
      </c>
      <c r="BQ41" s="217">
        <v>9.1064000000000006E-2</v>
      </c>
      <c r="BR41" s="217">
        <v>1.368846</v>
      </c>
      <c r="BS41" s="217">
        <v>0.422232</v>
      </c>
      <c r="BT41" s="217">
        <v>3.840122</v>
      </c>
      <c r="BU41" s="217">
        <v>3.822203</v>
      </c>
      <c r="BV41" s="217">
        <v>126.081851</v>
      </c>
      <c r="BW41" s="217">
        <v>1.9392E-2</v>
      </c>
      <c r="BX41" s="217">
        <v>2.6554139999999999</v>
      </c>
      <c r="BY41" s="217">
        <v>1.6886999999999999E-2</v>
      </c>
      <c r="BZ41" s="217">
        <v>3.493E-3</v>
      </c>
      <c r="CA41" s="217">
        <v>0.69847999999999999</v>
      </c>
      <c r="CB41" s="217">
        <v>3.1308000000000002E-2</v>
      </c>
      <c r="CC41" s="217">
        <v>2.0670000000000001E-2</v>
      </c>
      <c r="CD41" s="217">
        <v>6.4819999999999999E-3</v>
      </c>
      <c r="CE41" s="217">
        <v>3.7182E-2</v>
      </c>
      <c r="CF41" s="217">
        <v>0.92077100000000001</v>
      </c>
      <c r="CG41" s="217">
        <v>1.483474</v>
      </c>
      <c r="CH41" s="217">
        <v>37.972028000000002</v>
      </c>
      <c r="CI41" s="217">
        <v>16.604697000000002</v>
      </c>
      <c r="CJ41" s="217">
        <v>8.5558999999999996E-2</v>
      </c>
      <c r="CK41" s="217">
        <v>7.8187040000000003</v>
      </c>
      <c r="CL41" s="217">
        <v>0.19420499999999999</v>
      </c>
      <c r="CM41" s="217">
        <v>1.4409E-2</v>
      </c>
      <c r="CN41" s="217">
        <v>5.3648389999999999</v>
      </c>
      <c r="CO41" s="217">
        <v>4.5848979999999999</v>
      </c>
      <c r="CP41" s="217">
        <v>1.8293E-2</v>
      </c>
      <c r="CQ41" s="217">
        <v>0</v>
      </c>
      <c r="CR41" s="217">
        <v>3.7804530000000001</v>
      </c>
      <c r="CS41" s="217">
        <v>2.517137</v>
      </c>
      <c r="CT41" s="217">
        <v>5.3871529999999996</v>
      </c>
      <c r="CU41" s="217">
        <v>4.5450000000000004E-3</v>
      </c>
      <c r="CV41" s="217">
        <v>3948.3938830000002</v>
      </c>
    </row>
    <row r="42" spans="1:100" ht="18" customHeight="1" x14ac:dyDescent="0.5">
      <c r="A42" s="222" t="s">
        <v>158</v>
      </c>
      <c r="B42" s="223" t="s">
        <v>294</v>
      </c>
      <c r="C42" s="218">
        <v>4559.2643250000001</v>
      </c>
      <c r="D42" s="218">
        <v>8.7803999999999993E-2</v>
      </c>
      <c r="E42" s="218">
        <v>0</v>
      </c>
      <c r="F42" s="218">
        <v>5.4169999999999999E-3</v>
      </c>
      <c r="G42" s="218">
        <v>10.555083</v>
      </c>
      <c r="H42" s="218">
        <v>0</v>
      </c>
      <c r="I42" s="218">
        <v>0</v>
      </c>
      <c r="J42" s="218">
        <v>1.6802999999999998E-2</v>
      </c>
      <c r="K42" s="218">
        <v>3.3057000000000003E-2</v>
      </c>
      <c r="L42" s="218">
        <v>1.729719</v>
      </c>
      <c r="M42" s="218">
        <v>5.0000000000000002E-5</v>
      </c>
      <c r="N42" s="218">
        <v>1.3743780000000001</v>
      </c>
      <c r="O42" s="218">
        <v>5.4395709999999999</v>
      </c>
      <c r="P42" s="218">
        <v>2.765882</v>
      </c>
      <c r="Q42" s="218">
        <v>0</v>
      </c>
      <c r="R42" s="218">
        <v>2.36435</v>
      </c>
      <c r="S42" s="218">
        <v>2.5242000000000001E-2</v>
      </c>
      <c r="T42" s="218">
        <v>7.8670070000000001</v>
      </c>
      <c r="U42" s="218">
        <v>3.4321039999999998</v>
      </c>
      <c r="V42" s="218">
        <v>66.574571000000006</v>
      </c>
      <c r="W42" s="218">
        <v>71.296184999999994</v>
      </c>
      <c r="X42" s="218">
        <v>11.107409000000001</v>
      </c>
      <c r="Y42" s="218">
        <v>37.698276999999997</v>
      </c>
      <c r="Z42" s="218">
        <v>5.7705510000000002</v>
      </c>
      <c r="AA42" s="218">
        <v>0</v>
      </c>
      <c r="AB42" s="218">
        <v>10.765563999999999</v>
      </c>
      <c r="AC42" s="218">
        <v>0</v>
      </c>
      <c r="AD42" s="218">
        <v>0.80638299999999996</v>
      </c>
      <c r="AE42" s="218">
        <v>1.9257789999999999</v>
      </c>
      <c r="AF42" s="218">
        <v>4.2467199999999998</v>
      </c>
      <c r="AG42" s="218">
        <v>932.92174599999998</v>
      </c>
      <c r="AH42" s="218">
        <v>1.18E-4</v>
      </c>
      <c r="AI42" s="218">
        <v>13.734394999999999</v>
      </c>
      <c r="AJ42" s="218">
        <v>9.0435459999999992</v>
      </c>
      <c r="AK42" s="218">
        <v>3.0426609999999998</v>
      </c>
      <c r="AL42" s="218">
        <v>4.9044340000000002</v>
      </c>
      <c r="AM42" s="218">
        <v>0</v>
      </c>
      <c r="AN42" s="218">
        <v>0.40107700000000002</v>
      </c>
      <c r="AO42" s="218">
        <v>29.630019000000001</v>
      </c>
      <c r="AP42" s="218">
        <v>27.571283999999999</v>
      </c>
      <c r="AQ42" s="218">
        <v>10.287276</v>
      </c>
      <c r="AR42" s="218">
        <v>0</v>
      </c>
      <c r="AS42" s="218">
        <v>5.0909999999999997E-2</v>
      </c>
      <c r="AT42" s="218">
        <v>0</v>
      </c>
      <c r="AU42" s="218">
        <v>392.64367299999998</v>
      </c>
      <c r="AV42" s="218">
        <v>0.44608900000000001</v>
      </c>
      <c r="AW42" s="218">
        <v>0</v>
      </c>
      <c r="AX42" s="218">
        <v>17.296195000000001</v>
      </c>
      <c r="AY42" s="218">
        <v>25.116921999999999</v>
      </c>
      <c r="AZ42" s="218">
        <v>1.117421</v>
      </c>
      <c r="BA42" s="218">
        <v>0</v>
      </c>
      <c r="BB42" s="218">
        <v>0</v>
      </c>
      <c r="BC42" s="218">
        <v>0.85036999999999996</v>
      </c>
      <c r="BD42" s="218">
        <v>6.5158999999999995E-2</v>
      </c>
      <c r="BE42" s="218">
        <v>2.1480000000000002E-3</v>
      </c>
      <c r="BF42" s="218">
        <v>4.2789000000000001E-2</v>
      </c>
      <c r="BG42" s="218">
        <v>0.37280099999999999</v>
      </c>
      <c r="BH42" s="218">
        <v>4.8269999999999997E-3</v>
      </c>
      <c r="BI42" s="218">
        <v>5.8152000000000002E-2</v>
      </c>
      <c r="BJ42" s="218">
        <v>2.9627859999999999</v>
      </c>
      <c r="BK42" s="218">
        <v>5.378E-3</v>
      </c>
      <c r="BL42" s="218">
        <v>0.49324099999999999</v>
      </c>
      <c r="BM42" s="218">
        <v>0.31386500000000001</v>
      </c>
      <c r="BN42" s="218">
        <v>0.25315199999999999</v>
      </c>
      <c r="BO42" s="218">
        <v>0.43797700000000001</v>
      </c>
      <c r="BP42" s="218">
        <v>3.5256999999999997E-2</v>
      </c>
      <c r="BQ42" s="218">
        <v>4.854E-2</v>
      </c>
      <c r="BR42" s="218">
        <v>1.506E-3</v>
      </c>
      <c r="BS42" s="218">
        <v>11.535793</v>
      </c>
      <c r="BT42" s="218">
        <v>43.693143999999997</v>
      </c>
      <c r="BU42" s="218">
        <v>15.422316</v>
      </c>
      <c r="BV42" s="218">
        <v>47.397875999999997</v>
      </c>
      <c r="BW42" s="218">
        <v>73.845910000000003</v>
      </c>
      <c r="BX42" s="218">
        <v>284.13067599999999</v>
      </c>
      <c r="BY42" s="218">
        <v>1.6174390000000001</v>
      </c>
      <c r="BZ42" s="218">
        <v>21.350888999999999</v>
      </c>
      <c r="CA42" s="218">
        <v>35.012009999999997</v>
      </c>
      <c r="CB42" s="218">
        <v>0.62688900000000003</v>
      </c>
      <c r="CC42" s="218">
        <v>1.1183590000000001</v>
      </c>
      <c r="CD42" s="218">
        <v>0</v>
      </c>
      <c r="CE42" s="218">
        <v>0.59155000000000002</v>
      </c>
      <c r="CF42" s="218">
        <v>14.36002</v>
      </c>
      <c r="CG42" s="218">
        <v>30.180402000000001</v>
      </c>
      <c r="CH42" s="218">
        <v>502.594427</v>
      </c>
      <c r="CI42" s="218">
        <v>520.91772200000003</v>
      </c>
      <c r="CJ42" s="218">
        <v>199.9314</v>
      </c>
      <c r="CK42" s="218">
        <v>684.04085699999996</v>
      </c>
      <c r="CL42" s="218">
        <v>6.3194759999999999</v>
      </c>
      <c r="CM42" s="218">
        <v>1.5969690000000001</v>
      </c>
      <c r="CN42" s="218">
        <v>193.957581</v>
      </c>
      <c r="CO42" s="218">
        <v>0.42776500000000001</v>
      </c>
      <c r="CP42" s="218">
        <v>3.3288999999999999E-2</v>
      </c>
      <c r="CQ42" s="218">
        <v>5.3025729999999998</v>
      </c>
      <c r="CR42" s="218">
        <v>132.58669</v>
      </c>
      <c r="CS42" s="218">
        <v>7.020194</v>
      </c>
      <c r="CT42" s="218">
        <v>2.669184</v>
      </c>
      <c r="CU42" s="218">
        <v>4.9502999999999998E-2</v>
      </c>
      <c r="CV42" s="218">
        <v>0.88980199999999998</v>
      </c>
    </row>
    <row r="43" spans="1:100" ht="18" customHeight="1" x14ac:dyDescent="0.5">
      <c r="A43" s="220" t="s">
        <v>40</v>
      </c>
      <c r="B43" s="221" t="s">
        <v>278</v>
      </c>
      <c r="C43" s="217">
        <v>4464.3386549999996</v>
      </c>
      <c r="D43" s="217">
        <v>0.18420700000000001</v>
      </c>
      <c r="E43" s="217">
        <v>37.761947999999997</v>
      </c>
      <c r="F43" s="217">
        <v>1.2149479999999999</v>
      </c>
      <c r="G43" s="217">
        <v>16.207910999999999</v>
      </c>
      <c r="H43" s="217">
        <v>0.64746199999999998</v>
      </c>
      <c r="I43" s="217">
        <v>6.3010000000000002E-3</v>
      </c>
      <c r="J43" s="217">
        <v>121.430065</v>
      </c>
      <c r="K43" s="217">
        <v>1.720888</v>
      </c>
      <c r="L43" s="217">
        <v>114.436333</v>
      </c>
      <c r="M43" s="217">
        <v>192.684819</v>
      </c>
      <c r="N43" s="217">
        <v>0.188139</v>
      </c>
      <c r="O43" s="217">
        <v>9.7868539999999999</v>
      </c>
      <c r="P43" s="217">
        <v>6.6100000000000006E-2</v>
      </c>
      <c r="Q43" s="217">
        <v>0</v>
      </c>
      <c r="R43" s="217">
        <v>11.387635</v>
      </c>
      <c r="S43" s="217">
        <v>0</v>
      </c>
      <c r="T43" s="217">
        <v>7.6996650000000004</v>
      </c>
      <c r="U43" s="217">
        <v>2.932884</v>
      </c>
      <c r="V43" s="217">
        <v>10.393787</v>
      </c>
      <c r="W43" s="217">
        <v>63.20467</v>
      </c>
      <c r="X43" s="217">
        <v>50.686540000000001</v>
      </c>
      <c r="Y43" s="217">
        <v>2.7321070000000001</v>
      </c>
      <c r="Z43" s="217">
        <v>13.317575</v>
      </c>
      <c r="AA43" s="217">
        <v>6.7250000000000001E-3</v>
      </c>
      <c r="AB43" s="217">
        <v>0.54240999999999995</v>
      </c>
      <c r="AC43" s="217">
        <v>64.367536000000001</v>
      </c>
      <c r="AD43" s="217">
        <v>7.7985420000000003</v>
      </c>
      <c r="AE43" s="217">
        <v>9.7720310000000001</v>
      </c>
      <c r="AF43" s="217">
        <v>0.75972499999999998</v>
      </c>
      <c r="AG43" s="217">
        <v>462.12806899999998</v>
      </c>
      <c r="AH43" s="217">
        <v>2.1353599999999999</v>
      </c>
      <c r="AI43" s="217">
        <v>1.92625</v>
      </c>
      <c r="AJ43" s="217">
        <v>44.433242</v>
      </c>
      <c r="AK43" s="217">
        <v>20.966968000000001</v>
      </c>
      <c r="AL43" s="217">
        <v>2.4187370000000001</v>
      </c>
      <c r="AM43" s="217">
        <v>6.6036630000000001</v>
      </c>
      <c r="AN43" s="217">
        <v>0.56047199999999997</v>
      </c>
      <c r="AO43" s="217">
        <v>138.05042</v>
      </c>
      <c r="AP43" s="217">
        <v>65.201409999999996</v>
      </c>
      <c r="AQ43" s="217">
        <v>25.624265000000001</v>
      </c>
      <c r="AR43" s="217">
        <v>0</v>
      </c>
      <c r="AS43" s="217">
        <v>0.71777599999999997</v>
      </c>
      <c r="AT43" s="217">
        <v>0</v>
      </c>
      <c r="AU43" s="217">
        <v>34.941724000000001</v>
      </c>
      <c r="AV43" s="217">
        <v>0.78378999999999999</v>
      </c>
      <c r="AW43" s="217">
        <v>0.30972699999999997</v>
      </c>
      <c r="AX43" s="217">
        <v>1.2483200000000001</v>
      </c>
      <c r="AY43" s="217">
        <v>10.683279000000001</v>
      </c>
      <c r="AZ43" s="217">
        <v>3.2635010000000002</v>
      </c>
      <c r="BA43" s="217">
        <v>0</v>
      </c>
      <c r="BB43" s="217">
        <v>5.9999999999999995E-4</v>
      </c>
      <c r="BC43" s="217">
        <v>7.5370000000000003E-3</v>
      </c>
      <c r="BD43" s="217">
        <v>1.451E-3</v>
      </c>
      <c r="BE43" s="217">
        <v>0.12526599999999999</v>
      </c>
      <c r="BF43" s="217">
        <v>0.18341499999999999</v>
      </c>
      <c r="BG43" s="217">
        <v>8.5375999999999994E-2</v>
      </c>
      <c r="BH43" s="217">
        <v>4.5644999999999998E-2</v>
      </c>
      <c r="BI43" s="217">
        <v>0.13939099999999999</v>
      </c>
      <c r="BJ43" s="217">
        <v>1.0212859999999999</v>
      </c>
      <c r="BK43" s="217">
        <v>1.7833000000000002E-2</v>
      </c>
      <c r="BL43" s="217">
        <v>1.1171340000000001</v>
      </c>
      <c r="BM43" s="217">
        <v>2.4628770000000002</v>
      </c>
      <c r="BN43" s="217">
        <v>0.233407</v>
      </c>
      <c r="BO43" s="217">
        <v>1.248497</v>
      </c>
      <c r="BP43" s="217">
        <v>0.124404</v>
      </c>
      <c r="BQ43" s="217">
        <v>1.3769999999999999E-2</v>
      </c>
      <c r="BR43" s="217">
        <v>3.3859E-2</v>
      </c>
      <c r="BS43" s="217">
        <v>1.4902</v>
      </c>
      <c r="BT43" s="217">
        <v>10.790766</v>
      </c>
      <c r="BU43" s="217">
        <v>1.031685</v>
      </c>
      <c r="BV43" s="217">
        <v>8.0932460000000006</v>
      </c>
      <c r="BW43" s="217">
        <v>6.6446800000000001</v>
      </c>
      <c r="BX43" s="217">
        <v>37.249602000000003</v>
      </c>
      <c r="BY43" s="217">
        <v>3.6757529999999998</v>
      </c>
      <c r="BZ43" s="217">
        <v>1.171924</v>
      </c>
      <c r="CA43" s="217">
        <v>5.4029109999999996</v>
      </c>
      <c r="CB43" s="217">
        <v>3.7960000000000001E-2</v>
      </c>
      <c r="CC43" s="217">
        <v>5.9001999999999999E-2</v>
      </c>
      <c r="CD43" s="217">
        <v>9.5099999999999994E-3</v>
      </c>
      <c r="CE43" s="217">
        <v>4.7604800000000003</v>
      </c>
      <c r="CF43" s="217">
        <v>23.436140999999999</v>
      </c>
      <c r="CG43" s="217">
        <v>9.8153330000000008</v>
      </c>
      <c r="CH43" s="217">
        <v>735.45475499999998</v>
      </c>
      <c r="CI43" s="217">
        <v>238.55877599999999</v>
      </c>
      <c r="CJ43" s="217">
        <v>7.1108640000000003</v>
      </c>
      <c r="CK43" s="217">
        <v>1324.502524</v>
      </c>
      <c r="CL43" s="217">
        <v>34.670521999999998</v>
      </c>
      <c r="CM43" s="217">
        <v>3.257593</v>
      </c>
      <c r="CN43" s="217">
        <v>329.36615599999999</v>
      </c>
      <c r="CO43" s="217">
        <v>4.4362820000000003</v>
      </c>
      <c r="CP43" s="217">
        <v>9.4392000000000004E-2</v>
      </c>
      <c r="CQ43" s="217">
        <v>1.0102770000000001</v>
      </c>
      <c r="CR43" s="217">
        <v>40.038702999999998</v>
      </c>
      <c r="CS43" s="217">
        <v>49.784790000000001</v>
      </c>
      <c r="CT43" s="217">
        <v>8.3672219999999999</v>
      </c>
      <c r="CU43" s="217">
        <v>0.85763</v>
      </c>
      <c r="CV43" s="217">
        <v>2.3624480000000001</v>
      </c>
    </row>
    <row r="44" spans="1:100" ht="18" customHeight="1" x14ac:dyDescent="0.5">
      <c r="A44" s="222" t="s">
        <v>159</v>
      </c>
      <c r="B44" s="223" t="s">
        <v>317</v>
      </c>
      <c r="C44" s="218">
        <v>4421.4613380000001</v>
      </c>
      <c r="D44" s="218">
        <v>0</v>
      </c>
      <c r="E44" s="218">
        <v>0.61146199999999995</v>
      </c>
      <c r="F44" s="218">
        <v>6.0143000000000002E-2</v>
      </c>
      <c r="G44" s="218">
        <v>646.58342400000004</v>
      </c>
      <c r="H44" s="218">
        <v>0</v>
      </c>
      <c r="I44" s="218">
        <v>0.44611800000000001</v>
      </c>
      <c r="J44" s="218">
        <v>11.983351000000001</v>
      </c>
      <c r="K44" s="218">
        <v>8.0479999999999996E-3</v>
      </c>
      <c r="L44" s="218">
        <v>0.643069</v>
      </c>
      <c r="M44" s="218">
        <v>3.9999999999999998E-6</v>
      </c>
      <c r="N44" s="218">
        <v>15.333584</v>
      </c>
      <c r="O44" s="218">
        <v>1.559334</v>
      </c>
      <c r="P44" s="218">
        <v>20.091954999999999</v>
      </c>
      <c r="Q44" s="218">
        <v>9.8900000000000008E-4</v>
      </c>
      <c r="R44" s="218">
        <v>9.9496570000000002</v>
      </c>
      <c r="S44" s="218">
        <v>0.69649000000000005</v>
      </c>
      <c r="T44" s="218">
        <v>20.408159000000001</v>
      </c>
      <c r="U44" s="218">
        <v>0.28684399999999999</v>
      </c>
      <c r="V44" s="218">
        <v>96.482161000000005</v>
      </c>
      <c r="W44" s="218">
        <v>26.555439</v>
      </c>
      <c r="X44" s="218">
        <v>310.729083</v>
      </c>
      <c r="Y44" s="218">
        <v>6.4768990000000004</v>
      </c>
      <c r="Z44" s="218">
        <v>3.4955859999999999</v>
      </c>
      <c r="AA44" s="218">
        <v>3.8000000000000002E-5</v>
      </c>
      <c r="AB44" s="218">
        <v>1.245465</v>
      </c>
      <c r="AC44" s="218">
        <v>0</v>
      </c>
      <c r="AD44" s="218">
        <v>0.21343100000000001</v>
      </c>
      <c r="AE44" s="218">
        <v>0.97743599999999997</v>
      </c>
      <c r="AF44" s="218">
        <v>17.350760999999999</v>
      </c>
      <c r="AG44" s="218">
        <v>1957.101576</v>
      </c>
      <c r="AH44" s="218">
        <v>0</v>
      </c>
      <c r="AI44" s="218">
        <v>15.188478999999999</v>
      </c>
      <c r="AJ44" s="218">
        <v>64.578556000000006</v>
      </c>
      <c r="AK44" s="218">
        <v>3.515476</v>
      </c>
      <c r="AL44" s="218">
        <v>80.023156999999998</v>
      </c>
      <c r="AM44" s="218">
        <v>0</v>
      </c>
      <c r="AN44" s="218">
        <v>8.319E-3</v>
      </c>
      <c r="AO44" s="218">
        <v>95.773294000000007</v>
      </c>
      <c r="AP44" s="218">
        <v>32.848129999999998</v>
      </c>
      <c r="AQ44" s="218">
        <v>9.9142390000000002</v>
      </c>
      <c r="AR44" s="218">
        <v>8.5000000000000006E-5</v>
      </c>
      <c r="AS44" s="218">
        <v>0.39014700000000002</v>
      </c>
      <c r="AT44" s="218">
        <v>7.3410000000000003E-3</v>
      </c>
      <c r="AU44" s="218">
        <v>3.397599</v>
      </c>
      <c r="AV44" s="218">
        <v>0.47824</v>
      </c>
      <c r="AW44" s="218">
        <v>3.2025999999999999E-2</v>
      </c>
      <c r="AX44" s="218">
        <v>0</v>
      </c>
      <c r="AY44" s="218">
        <v>17.053739</v>
      </c>
      <c r="AZ44" s="218">
        <v>1.24241</v>
      </c>
      <c r="BA44" s="218">
        <v>1.7699999999999999E-4</v>
      </c>
      <c r="BB44" s="218">
        <v>0.26670899999999997</v>
      </c>
      <c r="BC44" s="218">
        <v>3.4618000000000003E-2</v>
      </c>
      <c r="BD44" s="218">
        <v>1.8699999999999999E-4</v>
      </c>
      <c r="BE44" s="218">
        <v>2.6929000000000002E-2</v>
      </c>
      <c r="BF44" s="218">
        <v>4.2854000000000003E-2</v>
      </c>
      <c r="BG44" s="218">
        <v>0.22159899999999999</v>
      </c>
      <c r="BH44" s="218">
        <v>8.2849090000000007</v>
      </c>
      <c r="BI44" s="218">
        <v>0.11035300000000001</v>
      </c>
      <c r="BJ44" s="218">
        <v>2.0821200000000002</v>
      </c>
      <c r="BK44" s="218">
        <v>6.5099999999999999E-4</v>
      </c>
      <c r="BL44" s="218">
        <v>0.59897400000000001</v>
      </c>
      <c r="BM44" s="218">
        <v>0.93850999999999996</v>
      </c>
      <c r="BN44" s="218">
        <v>6.2822000000000003E-2</v>
      </c>
      <c r="BO44" s="218">
        <v>0.187887</v>
      </c>
      <c r="BP44" s="218">
        <v>1.0253E-2</v>
      </c>
      <c r="BQ44" s="218">
        <v>1.5E-3</v>
      </c>
      <c r="BR44" s="218">
        <v>0.148869</v>
      </c>
      <c r="BS44" s="218">
        <v>2.8891019999999998</v>
      </c>
      <c r="BT44" s="218">
        <v>15.607343</v>
      </c>
      <c r="BU44" s="218">
        <v>1.5205550000000001</v>
      </c>
      <c r="BV44" s="218">
        <v>6.0868999999999999E-2</v>
      </c>
      <c r="BW44" s="218">
        <v>3.5451350000000001</v>
      </c>
      <c r="BX44" s="218">
        <v>21.371154000000001</v>
      </c>
      <c r="BY44" s="218">
        <v>0.91045500000000001</v>
      </c>
      <c r="BZ44" s="218">
        <v>4.0569999999999998E-3</v>
      </c>
      <c r="CA44" s="218">
        <v>2.1676669999999998</v>
      </c>
      <c r="CB44" s="218">
        <v>2.0601999999999999E-2</v>
      </c>
      <c r="CC44" s="218">
        <v>0.198625</v>
      </c>
      <c r="CD44" s="218">
        <v>0</v>
      </c>
      <c r="CE44" s="218">
        <v>0.57739200000000002</v>
      </c>
      <c r="CF44" s="218">
        <v>3.3807580000000002</v>
      </c>
      <c r="CG44" s="218">
        <v>4.3524320000000003</v>
      </c>
      <c r="CH44" s="218">
        <v>510.10148700000002</v>
      </c>
      <c r="CI44" s="218">
        <v>124.34978700000001</v>
      </c>
      <c r="CJ44" s="218">
        <v>1.2212639999999999</v>
      </c>
      <c r="CK44" s="218">
        <v>5.697711</v>
      </c>
      <c r="CL44" s="218">
        <v>1.3777489999999999</v>
      </c>
      <c r="CM44" s="218">
        <v>0.24765599999999999</v>
      </c>
      <c r="CN44" s="218">
        <v>133.645197</v>
      </c>
      <c r="CO44" s="218">
        <v>0.43692700000000001</v>
      </c>
      <c r="CP44" s="218">
        <v>2.663E-3</v>
      </c>
      <c r="CQ44" s="218">
        <v>0</v>
      </c>
      <c r="CR44" s="218">
        <v>26.432945</v>
      </c>
      <c r="CS44" s="218">
        <v>19.168322</v>
      </c>
      <c r="CT44" s="218">
        <v>11.015090000000001</v>
      </c>
      <c r="CU44" s="218">
        <v>43.307229</v>
      </c>
      <c r="CV44" s="218">
        <v>1.0895049999999999</v>
      </c>
    </row>
    <row r="45" spans="1:100" ht="18" customHeight="1" x14ac:dyDescent="0.5">
      <c r="A45" s="220" t="s">
        <v>202</v>
      </c>
      <c r="B45" s="221" t="s">
        <v>299</v>
      </c>
      <c r="C45" s="217">
        <v>4331.3431549999996</v>
      </c>
      <c r="D45" s="217">
        <v>41.696114000000001</v>
      </c>
      <c r="E45" s="217">
        <v>1435.359659</v>
      </c>
      <c r="F45" s="217">
        <v>8.9477049999999991</v>
      </c>
      <c r="G45" s="217">
        <v>50.932803999999997</v>
      </c>
      <c r="H45" s="217">
        <v>0.74061699999999997</v>
      </c>
      <c r="I45" s="217">
        <v>1.2469509999999999</v>
      </c>
      <c r="J45" s="217">
        <v>155.397763</v>
      </c>
      <c r="K45" s="217">
        <v>36.808554000000001</v>
      </c>
      <c r="L45" s="217">
        <v>1.741352</v>
      </c>
      <c r="M45" s="217">
        <v>766.05507499999999</v>
      </c>
      <c r="N45" s="217">
        <v>17.912146</v>
      </c>
      <c r="O45" s="217">
        <v>0.89406399999999997</v>
      </c>
      <c r="P45" s="217">
        <v>0.24843399999999999</v>
      </c>
      <c r="Q45" s="217">
        <v>0</v>
      </c>
      <c r="R45" s="217">
        <v>19.977454999999999</v>
      </c>
      <c r="S45" s="217">
        <v>3.84843</v>
      </c>
      <c r="T45" s="217">
        <v>1.695082</v>
      </c>
      <c r="U45" s="217">
        <v>2.1737389999999999</v>
      </c>
      <c r="V45" s="217">
        <v>30.587297</v>
      </c>
      <c r="W45" s="217">
        <v>5.4859629999999999</v>
      </c>
      <c r="X45" s="217">
        <v>31.437457999999999</v>
      </c>
      <c r="Y45" s="217">
        <v>1.2745230000000001</v>
      </c>
      <c r="Z45" s="217">
        <v>11.572677000000001</v>
      </c>
      <c r="AA45" s="217">
        <v>6.4679999999999998E-3</v>
      </c>
      <c r="AB45" s="217">
        <v>107.25895800000001</v>
      </c>
      <c r="AC45" s="217">
        <v>352.88155999999998</v>
      </c>
      <c r="AD45" s="217">
        <v>1.181667</v>
      </c>
      <c r="AE45" s="217">
        <v>44.009253999999999</v>
      </c>
      <c r="AF45" s="217">
        <v>2.8311829999999998</v>
      </c>
      <c r="AG45" s="217">
        <v>120.46659699999999</v>
      </c>
      <c r="AH45" s="217">
        <v>0.63122699999999998</v>
      </c>
      <c r="AI45" s="217">
        <v>3.0334850000000002</v>
      </c>
      <c r="AJ45" s="217">
        <v>142.441856</v>
      </c>
      <c r="AK45" s="217">
        <v>16.013712999999999</v>
      </c>
      <c r="AL45" s="217">
        <v>0.44190800000000002</v>
      </c>
      <c r="AM45" s="217">
        <v>0</v>
      </c>
      <c r="AN45" s="217">
        <v>0</v>
      </c>
      <c r="AO45" s="217">
        <v>7.1281509999999999</v>
      </c>
      <c r="AP45" s="217">
        <v>18.304382</v>
      </c>
      <c r="AQ45" s="217">
        <v>16.466270000000002</v>
      </c>
      <c r="AR45" s="217">
        <v>5.1619999999999999E-3</v>
      </c>
      <c r="AS45" s="217">
        <v>0.42772900000000003</v>
      </c>
      <c r="AT45" s="217">
        <v>1.8695E-2</v>
      </c>
      <c r="AU45" s="217">
        <v>7.6202389999999998</v>
      </c>
      <c r="AV45" s="217">
        <v>0.90167600000000003</v>
      </c>
      <c r="AW45" s="217">
        <v>1.1976000000000001E-2</v>
      </c>
      <c r="AX45" s="217">
        <v>6.1587249999999996</v>
      </c>
      <c r="AY45" s="217">
        <v>6.1569380000000002</v>
      </c>
      <c r="AZ45" s="217">
        <v>1.874905</v>
      </c>
      <c r="BA45" s="217">
        <v>7.67E-4</v>
      </c>
      <c r="BB45" s="217">
        <v>3.4618999999999997E-2</v>
      </c>
      <c r="BC45" s="217">
        <v>3.8869000000000001E-2</v>
      </c>
      <c r="BD45" s="217">
        <v>0</v>
      </c>
      <c r="BE45" s="217">
        <v>4.2632000000000003E-2</v>
      </c>
      <c r="BF45" s="217">
        <v>2.6879999999999999E-3</v>
      </c>
      <c r="BG45" s="217">
        <v>0.31284400000000001</v>
      </c>
      <c r="BH45" s="217">
        <v>0.155559</v>
      </c>
      <c r="BI45" s="217">
        <v>1.6590000000000001E-3</v>
      </c>
      <c r="BJ45" s="217">
        <v>0.43956299999999998</v>
      </c>
      <c r="BK45" s="217">
        <v>3.8999999999999998E-3</v>
      </c>
      <c r="BL45" s="217">
        <v>1.1144609999999999</v>
      </c>
      <c r="BM45" s="217">
        <v>6.2208129999999997</v>
      </c>
      <c r="BN45" s="217">
        <v>0.30603599999999997</v>
      </c>
      <c r="BO45" s="217">
        <v>0.55302600000000002</v>
      </c>
      <c r="BP45" s="217">
        <v>5.4883000000000001E-2</v>
      </c>
      <c r="BQ45" s="217">
        <v>0</v>
      </c>
      <c r="BR45" s="217">
        <v>4.8398999999999998E-2</v>
      </c>
      <c r="BS45" s="217">
        <v>0.661775</v>
      </c>
      <c r="BT45" s="217">
        <v>4.0859889999999996</v>
      </c>
      <c r="BU45" s="217">
        <v>2.7120890000000002</v>
      </c>
      <c r="BV45" s="217">
        <v>79.665220000000005</v>
      </c>
      <c r="BW45" s="217">
        <v>156.53307899999999</v>
      </c>
      <c r="BX45" s="217">
        <v>33.389536999999997</v>
      </c>
      <c r="BY45" s="217">
        <v>0.25051699999999999</v>
      </c>
      <c r="BZ45" s="217">
        <v>12.258341</v>
      </c>
      <c r="CA45" s="217">
        <v>5.2543550000000003</v>
      </c>
      <c r="CB45" s="217">
        <v>0.302402</v>
      </c>
      <c r="CC45" s="217">
        <v>23.163938000000002</v>
      </c>
      <c r="CD45" s="217">
        <v>2.3E-3</v>
      </c>
      <c r="CE45" s="217">
        <v>0.208897</v>
      </c>
      <c r="CF45" s="217">
        <v>5.145473</v>
      </c>
      <c r="CG45" s="217">
        <v>2.9546000000000001</v>
      </c>
      <c r="CH45" s="217">
        <v>181.67091600000001</v>
      </c>
      <c r="CI45" s="217">
        <v>110.508067</v>
      </c>
      <c r="CJ45" s="217">
        <v>1.5239039999999999</v>
      </c>
      <c r="CK45" s="217">
        <v>25.46576</v>
      </c>
      <c r="CL45" s="217">
        <v>1.160795</v>
      </c>
      <c r="CM45" s="217">
        <v>0.48602299999999998</v>
      </c>
      <c r="CN45" s="217">
        <v>170.98416</v>
      </c>
      <c r="CO45" s="217">
        <v>0.31879800000000003</v>
      </c>
      <c r="CP45" s="217">
        <v>1.447E-2</v>
      </c>
      <c r="CQ45" s="217">
        <v>4.8310000000000002E-3</v>
      </c>
      <c r="CR45" s="217">
        <v>16.991222</v>
      </c>
      <c r="CS45" s="217">
        <v>2.6060669999999999</v>
      </c>
      <c r="CT45" s="217">
        <v>0.41577999999999998</v>
      </c>
      <c r="CU45" s="217">
        <v>0.41181699999999999</v>
      </c>
      <c r="CV45" s="217">
        <v>0.554728</v>
      </c>
    </row>
    <row r="46" spans="1:100" ht="18" customHeight="1" x14ac:dyDescent="0.5">
      <c r="A46" s="222" t="s">
        <v>196</v>
      </c>
      <c r="B46" s="223" t="s">
        <v>269</v>
      </c>
      <c r="C46" s="218">
        <v>3902.1858130000001</v>
      </c>
      <c r="D46" s="218">
        <v>0.36747999999999997</v>
      </c>
      <c r="E46" s="218">
        <v>49.392359999999996</v>
      </c>
      <c r="F46" s="218">
        <v>0</v>
      </c>
      <c r="G46" s="218">
        <v>105.537333</v>
      </c>
      <c r="H46" s="218">
        <v>0</v>
      </c>
      <c r="I46" s="218">
        <v>10.393796</v>
      </c>
      <c r="J46" s="218">
        <v>30.381142000000001</v>
      </c>
      <c r="K46" s="218">
        <v>989.39369999999997</v>
      </c>
      <c r="L46" s="218">
        <v>0.86559699999999995</v>
      </c>
      <c r="M46" s="218">
        <v>0.69133</v>
      </c>
      <c r="N46" s="218">
        <v>0.13216800000000001</v>
      </c>
      <c r="O46" s="218">
        <v>47.658779000000003</v>
      </c>
      <c r="P46" s="218">
        <v>1.4222E-2</v>
      </c>
      <c r="Q46" s="218">
        <v>0</v>
      </c>
      <c r="R46" s="218">
        <v>2.7944399999999998</v>
      </c>
      <c r="S46" s="218">
        <v>6.1310000000000002E-3</v>
      </c>
      <c r="T46" s="218">
        <v>5.3011410000000003</v>
      </c>
      <c r="U46" s="218">
        <v>8.6497000000000004E-2</v>
      </c>
      <c r="V46" s="218">
        <v>0.76634199999999997</v>
      </c>
      <c r="W46" s="218">
        <v>24.015371999999999</v>
      </c>
      <c r="X46" s="218">
        <v>10.133570000000001</v>
      </c>
      <c r="Y46" s="218">
        <v>40.526243000000001</v>
      </c>
      <c r="Z46" s="218">
        <v>11.016513</v>
      </c>
      <c r="AA46" s="218">
        <v>3.3399999999999999E-4</v>
      </c>
      <c r="AB46" s="218">
        <v>6.1470529999999997</v>
      </c>
      <c r="AC46" s="218">
        <v>115.96502099999999</v>
      </c>
      <c r="AD46" s="218">
        <v>51.125743999999997</v>
      </c>
      <c r="AE46" s="218">
        <v>25.284144000000001</v>
      </c>
      <c r="AF46" s="218">
        <v>168.46652800000001</v>
      </c>
      <c r="AG46" s="218">
        <v>4.0985079999999998</v>
      </c>
      <c r="AH46" s="218">
        <v>2.5924269999999998</v>
      </c>
      <c r="AI46" s="218">
        <v>1.7631520000000001</v>
      </c>
      <c r="AJ46" s="218">
        <v>13.26909</v>
      </c>
      <c r="AK46" s="218">
        <v>1.7647489999999999</v>
      </c>
      <c r="AL46" s="218">
        <v>0.278777</v>
      </c>
      <c r="AM46" s="218">
        <v>1.5075E-2</v>
      </c>
      <c r="AN46" s="218">
        <v>1.0789629999999999</v>
      </c>
      <c r="AO46" s="218">
        <v>23.829276</v>
      </c>
      <c r="AP46" s="218">
        <v>5.639221</v>
      </c>
      <c r="AQ46" s="218">
        <v>11.366432</v>
      </c>
      <c r="AR46" s="218">
        <v>6.7320000000000005E-2</v>
      </c>
      <c r="AS46" s="218">
        <v>0.51273000000000002</v>
      </c>
      <c r="AT46" s="218">
        <v>3.5358000000000001E-2</v>
      </c>
      <c r="AU46" s="218">
        <v>28.031929000000002</v>
      </c>
      <c r="AV46" s="218">
        <v>0.29888500000000001</v>
      </c>
      <c r="AW46" s="218">
        <v>4.2279999999999998E-2</v>
      </c>
      <c r="AX46" s="218">
        <v>14.951397999999999</v>
      </c>
      <c r="AY46" s="218">
        <v>7.9744109999999999</v>
      </c>
      <c r="AZ46" s="218">
        <v>4.3698269999999999</v>
      </c>
      <c r="BA46" s="218">
        <v>0</v>
      </c>
      <c r="BB46" s="218">
        <v>1.9981009999999999</v>
      </c>
      <c r="BC46" s="218">
        <v>0</v>
      </c>
      <c r="BD46" s="218">
        <v>0</v>
      </c>
      <c r="BE46" s="218">
        <v>1.5093939999999999</v>
      </c>
      <c r="BF46" s="218">
        <v>0</v>
      </c>
      <c r="BG46" s="218">
        <v>0.61855499999999997</v>
      </c>
      <c r="BH46" s="218">
        <v>2.9883829999999998</v>
      </c>
      <c r="BI46" s="218">
        <v>1.8438E-2</v>
      </c>
      <c r="BJ46" s="218">
        <v>0.105046</v>
      </c>
      <c r="BK46" s="218">
        <v>2.3E-5</v>
      </c>
      <c r="BL46" s="218">
        <v>2.3121499999999999</v>
      </c>
      <c r="BM46" s="218">
        <v>2.9890379999999999</v>
      </c>
      <c r="BN46" s="218">
        <v>0.34153499999999998</v>
      </c>
      <c r="BO46" s="218">
        <v>9.6617999999999996E-2</v>
      </c>
      <c r="BP46" s="218">
        <v>2.5305870000000001</v>
      </c>
      <c r="BQ46" s="218">
        <v>1.1839040000000001</v>
      </c>
      <c r="BR46" s="218">
        <v>9.6840999999999997E-2</v>
      </c>
      <c r="BS46" s="218">
        <v>2.0202369999999998</v>
      </c>
      <c r="BT46" s="218">
        <v>0.33505800000000002</v>
      </c>
      <c r="BU46" s="218">
        <v>0.28691299999999997</v>
      </c>
      <c r="BV46" s="218">
        <v>1380.749268</v>
      </c>
      <c r="BW46" s="218">
        <v>25.361825</v>
      </c>
      <c r="BX46" s="218">
        <v>44.720292000000001</v>
      </c>
      <c r="BY46" s="218">
        <v>1.6623840000000001</v>
      </c>
      <c r="BZ46" s="218">
        <v>1.6145E-2</v>
      </c>
      <c r="CA46" s="218">
        <v>8.6582659999999994</v>
      </c>
      <c r="CB46" s="218">
        <v>1.1941999999999999E-2</v>
      </c>
      <c r="CC46" s="218">
        <v>9.9998000000000004E-2</v>
      </c>
      <c r="CD46" s="218">
        <v>1.84E-4</v>
      </c>
      <c r="CE46" s="218">
        <v>5.3600000000000002E-4</v>
      </c>
      <c r="CF46" s="218">
        <v>5.6886609999999997</v>
      </c>
      <c r="CG46" s="218">
        <v>4.6406999999999998</v>
      </c>
      <c r="CH46" s="218">
        <v>92.928516999999999</v>
      </c>
      <c r="CI46" s="218">
        <v>51.983001999999999</v>
      </c>
      <c r="CJ46" s="218">
        <v>57.714255999999999</v>
      </c>
      <c r="CK46" s="218">
        <v>360.889476</v>
      </c>
      <c r="CL46" s="218">
        <v>0.66256700000000002</v>
      </c>
      <c r="CM46" s="218">
        <v>6.6616549999999997</v>
      </c>
      <c r="CN46" s="218">
        <v>17.362682</v>
      </c>
      <c r="CO46" s="218">
        <v>1.2197E-2</v>
      </c>
      <c r="CP46" s="218">
        <v>4.3070000000000001E-3</v>
      </c>
      <c r="CQ46" s="218">
        <v>1.456199</v>
      </c>
      <c r="CR46" s="218">
        <v>1.7630729999999999</v>
      </c>
      <c r="CS46" s="218">
        <v>0.64153199999999999</v>
      </c>
      <c r="CT46" s="218">
        <v>0.36808999999999997</v>
      </c>
      <c r="CU46" s="218">
        <v>0.15617500000000001</v>
      </c>
      <c r="CV46" s="218">
        <v>9.8275000000000001E-2</v>
      </c>
    </row>
    <row r="47" spans="1:100" ht="18" customHeight="1" x14ac:dyDescent="0.5">
      <c r="A47" s="220" t="s">
        <v>32</v>
      </c>
      <c r="B47" s="221" t="s">
        <v>255</v>
      </c>
      <c r="C47" s="217">
        <v>3885.0790830000001</v>
      </c>
      <c r="D47" s="217">
        <v>2.0699999999999998E-3</v>
      </c>
      <c r="E47" s="217">
        <v>0</v>
      </c>
      <c r="F47" s="217">
        <v>1.6208E-2</v>
      </c>
      <c r="G47" s="217">
        <v>23.485551000000001</v>
      </c>
      <c r="H47" s="217">
        <v>0</v>
      </c>
      <c r="I47" s="217">
        <v>3.6670000000000001E-3</v>
      </c>
      <c r="J47" s="217">
        <v>0</v>
      </c>
      <c r="K47" s="217">
        <v>1.55E-4</v>
      </c>
      <c r="L47" s="217">
        <v>2.1461760000000001</v>
      </c>
      <c r="M47" s="217">
        <v>2.4000000000000001E-5</v>
      </c>
      <c r="N47" s="217">
        <v>2.0960000000000002E-3</v>
      </c>
      <c r="O47" s="217">
        <v>3.3485659999999999</v>
      </c>
      <c r="P47" s="217">
        <v>0.97563900000000003</v>
      </c>
      <c r="Q47" s="217">
        <v>0</v>
      </c>
      <c r="R47" s="217">
        <v>35.914777000000001</v>
      </c>
      <c r="S47" s="217">
        <v>0</v>
      </c>
      <c r="T47" s="217">
        <v>2.1386509999999999</v>
      </c>
      <c r="U47" s="217">
        <v>82.580415000000002</v>
      </c>
      <c r="V47" s="217">
        <v>7.5286229999999996</v>
      </c>
      <c r="W47" s="217">
        <v>0.28027800000000003</v>
      </c>
      <c r="X47" s="217">
        <v>70.521112000000002</v>
      </c>
      <c r="Y47" s="217">
        <v>1.1846810000000001</v>
      </c>
      <c r="Z47" s="217">
        <v>2.7527710000000001</v>
      </c>
      <c r="AA47" s="217">
        <v>1.0399999999999999E-4</v>
      </c>
      <c r="AB47" s="217">
        <v>4.1450000000000002E-3</v>
      </c>
      <c r="AC47" s="217">
        <v>0</v>
      </c>
      <c r="AD47" s="217">
        <v>41.477831999999999</v>
      </c>
      <c r="AE47" s="217">
        <v>5.366987</v>
      </c>
      <c r="AF47" s="217">
        <v>119.934708</v>
      </c>
      <c r="AG47" s="217">
        <v>269.931534</v>
      </c>
      <c r="AH47" s="217">
        <v>0</v>
      </c>
      <c r="AI47" s="217">
        <v>6.8143190000000002</v>
      </c>
      <c r="AJ47" s="217">
        <v>25.892353</v>
      </c>
      <c r="AK47" s="217">
        <v>25.541869999999999</v>
      </c>
      <c r="AL47" s="217">
        <v>2.8494760000000001</v>
      </c>
      <c r="AM47" s="217">
        <v>0</v>
      </c>
      <c r="AN47" s="217">
        <v>4.0696999999999997E-2</v>
      </c>
      <c r="AO47" s="217">
        <v>138.67924300000001</v>
      </c>
      <c r="AP47" s="217">
        <v>259.90679</v>
      </c>
      <c r="AQ47" s="217">
        <v>13.335848</v>
      </c>
      <c r="AR47" s="217">
        <v>0</v>
      </c>
      <c r="AS47" s="217">
        <v>5.486993</v>
      </c>
      <c r="AT47" s="217">
        <v>1.5729E-2</v>
      </c>
      <c r="AU47" s="217">
        <v>0.55081000000000002</v>
      </c>
      <c r="AV47" s="217">
        <v>4.1929000000000001E-2</v>
      </c>
      <c r="AW47" s="217">
        <v>0.36693500000000001</v>
      </c>
      <c r="AX47" s="217">
        <v>0</v>
      </c>
      <c r="AY47" s="217">
        <v>0.82847300000000001</v>
      </c>
      <c r="AZ47" s="217">
        <v>1.851599</v>
      </c>
      <c r="BA47" s="217">
        <v>0</v>
      </c>
      <c r="BB47" s="217">
        <v>0</v>
      </c>
      <c r="BC47" s="217">
        <v>1.36E-4</v>
      </c>
      <c r="BD47" s="217">
        <v>0</v>
      </c>
      <c r="BE47" s="217">
        <v>4.5933549999999999</v>
      </c>
      <c r="BF47" s="217">
        <v>0.33782000000000001</v>
      </c>
      <c r="BG47" s="217">
        <v>0.10220899999999999</v>
      </c>
      <c r="BH47" s="217">
        <v>1.1736E-2</v>
      </c>
      <c r="BI47" s="217">
        <v>9.5210000000000003E-2</v>
      </c>
      <c r="BJ47" s="217">
        <v>2.5342E-2</v>
      </c>
      <c r="BK47" s="217">
        <v>5.8349999999999999E-3</v>
      </c>
      <c r="BL47" s="217">
        <v>0.19152</v>
      </c>
      <c r="BM47" s="217">
        <v>3.8626109999999998</v>
      </c>
      <c r="BN47" s="217">
        <v>0.21174999999999999</v>
      </c>
      <c r="BO47" s="217">
        <v>5.8400879999999997</v>
      </c>
      <c r="BP47" s="217">
        <v>4.6511999999999998E-2</v>
      </c>
      <c r="BQ47" s="217">
        <v>2.03E-4</v>
      </c>
      <c r="BR47" s="217">
        <v>3.1438000000000001E-2</v>
      </c>
      <c r="BS47" s="217">
        <v>3.4438240000000002</v>
      </c>
      <c r="BT47" s="217">
        <v>0.104822</v>
      </c>
      <c r="BU47" s="217">
        <v>0.48503099999999999</v>
      </c>
      <c r="BV47" s="217">
        <v>119.197267</v>
      </c>
      <c r="BW47" s="217">
        <v>2.6594250000000001</v>
      </c>
      <c r="BX47" s="217">
        <v>119.112037</v>
      </c>
      <c r="BY47" s="217">
        <v>0.76012599999999997</v>
      </c>
      <c r="BZ47" s="217">
        <v>17.508721999999999</v>
      </c>
      <c r="CA47" s="217">
        <v>1.7874829999999999</v>
      </c>
      <c r="CB47" s="217">
        <v>2.1810000000000002E-3</v>
      </c>
      <c r="CC47" s="217">
        <v>7.539269</v>
      </c>
      <c r="CD47" s="217">
        <v>0.212759</v>
      </c>
      <c r="CE47" s="217">
        <v>0.37868299999999999</v>
      </c>
      <c r="CF47" s="217">
        <v>4.0573100000000002</v>
      </c>
      <c r="CG47" s="217">
        <v>5.7812590000000004</v>
      </c>
      <c r="CH47" s="217">
        <v>1428.1396500000001</v>
      </c>
      <c r="CI47" s="217">
        <v>261.581118</v>
      </c>
      <c r="CJ47" s="217">
        <v>1.1213169999999999</v>
      </c>
      <c r="CK47" s="217">
        <v>1.2702560000000001</v>
      </c>
      <c r="CL47" s="217">
        <v>13.249399</v>
      </c>
      <c r="CM47" s="217">
        <v>432.60423800000001</v>
      </c>
      <c r="CN47" s="217">
        <v>266.04041100000001</v>
      </c>
      <c r="CO47" s="217">
        <v>0.37276799999999999</v>
      </c>
      <c r="CP47" s="217">
        <v>1.13E-4</v>
      </c>
      <c r="CQ47" s="217">
        <v>2.3250000000000002</v>
      </c>
      <c r="CR47" s="217">
        <v>8.4447449999999993</v>
      </c>
      <c r="CS47" s="217">
        <v>1.714647</v>
      </c>
      <c r="CT47" s="217">
        <v>0.61071799999999998</v>
      </c>
      <c r="CU47" s="217">
        <v>1.48E-3</v>
      </c>
      <c r="CV47" s="217">
        <v>17.417425999999999</v>
      </c>
    </row>
    <row r="48" spans="1:100" ht="18" customHeight="1" x14ac:dyDescent="0.5">
      <c r="A48" s="222" t="s">
        <v>65</v>
      </c>
      <c r="B48" s="223" t="s">
        <v>332</v>
      </c>
      <c r="C48" s="218">
        <v>3856.0747970000002</v>
      </c>
      <c r="D48" s="218">
        <v>69.462700999999996</v>
      </c>
      <c r="E48" s="218">
        <v>0</v>
      </c>
      <c r="F48" s="218">
        <v>1.459E-3</v>
      </c>
      <c r="G48" s="218">
        <v>6.0873629999999999</v>
      </c>
      <c r="H48" s="218">
        <v>6.2752000000000002E-2</v>
      </c>
      <c r="I48" s="218">
        <v>1.0567999999999999E-2</v>
      </c>
      <c r="J48" s="218">
        <v>2.9248E-2</v>
      </c>
      <c r="K48" s="218">
        <v>8.7798000000000001E-2</v>
      </c>
      <c r="L48" s="218">
        <v>0.14824399999999999</v>
      </c>
      <c r="M48" s="218">
        <v>1858.0554159999999</v>
      </c>
      <c r="N48" s="218">
        <v>3.2109999999999999E-3</v>
      </c>
      <c r="O48" s="218">
        <v>54.673262000000001</v>
      </c>
      <c r="P48" s="218">
        <v>0</v>
      </c>
      <c r="Q48" s="218">
        <v>0</v>
      </c>
      <c r="R48" s="218">
        <v>3.4667000000000003E-2</v>
      </c>
      <c r="S48" s="218">
        <v>0</v>
      </c>
      <c r="T48" s="218">
        <v>0.44650499999999999</v>
      </c>
      <c r="U48" s="218">
        <v>0.61398600000000003</v>
      </c>
      <c r="V48" s="218">
        <v>18.917612999999999</v>
      </c>
      <c r="W48" s="218">
        <v>1.1448E-2</v>
      </c>
      <c r="X48" s="218">
        <v>3.815385</v>
      </c>
      <c r="Y48" s="218">
        <v>0.91618200000000005</v>
      </c>
      <c r="Z48" s="218">
        <v>1.2019E-2</v>
      </c>
      <c r="AA48" s="218">
        <v>6.9910050000000004</v>
      </c>
      <c r="AB48" s="218">
        <v>0</v>
      </c>
      <c r="AC48" s="218">
        <v>0</v>
      </c>
      <c r="AD48" s="218">
        <v>138.90055899999999</v>
      </c>
      <c r="AE48" s="218">
        <v>4.0355000000000002E-2</v>
      </c>
      <c r="AF48" s="218">
        <v>9.9099000000000007E-2</v>
      </c>
      <c r="AG48" s="218">
        <v>16.987197999999999</v>
      </c>
      <c r="AH48" s="218">
        <v>0</v>
      </c>
      <c r="AI48" s="218">
        <v>3.4568669999999999</v>
      </c>
      <c r="AJ48" s="218">
        <v>0.78516200000000003</v>
      </c>
      <c r="AK48" s="218">
        <v>4.2225479999999997</v>
      </c>
      <c r="AL48" s="218">
        <v>1.072851</v>
      </c>
      <c r="AM48" s="218">
        <v>0</v>
      </c>
      <c r="AN48" s="218">
        <v>1.1035E-2</v>
      </c>
      <c r="AO48" s="218">
        <v>0.53667799999999999</v>
      </c>
      <c r="AP48" s="218">
        <v>12.515127</v>
      </c>
      <c r="AQ48" s="218">
        <v>26.840465999999999</v>
      </c>
      <c r="AR48" s="218">
        <v>1.944E-3</v>
      </c>
      <c r="AS48" s="218">
        <v>3.2049479999999999</v>
      </c>
      <c r="AT48" s="218">
        <v>3.1303999999999998E-2</v>
      </c>
      <c r="AU48" s="218">
        <v>232.026264</v>
      </c>
      <c r="AV48" s="218">
        <v>0.55991100000000005</v>
      </c>
      <c r="AW48" s="218">
        <v>1.9505999999999999E-2</v>
      </c>
      <c r="AX48" s="218">
        <v>0</v>
      </c>
      <c r="AY48" s="218">
        <v>0.60147399999999995</v>
      </c>
      <c r="AZ48" s="218">
        <v>0.13877700000000001</v>
      </c>
      <c r="BA48" s="218">
        <v>0</v>
      </c>
      <c r="BB48" s="218">
        <v>2.4099999999999998E-3</v>
      </c>
      <c r="BC48" s="218">
        <v>5.4597E-2</v>
      </c>
      <c r="BD48" s="218">
        <v>7.2420000000000002E-3</v>
      </c>
      <c r="BE48" s="218">
        <v>5.5391999999999997E-2</v>
      </c>
      <c r="BF48" s="218">
        <v>3.7300000000000001E-4</v>
      </c>
      <c r="BG48" s="218">
        <v>0</v>
      </c>
      <c r="BH48" s="218">
        <v>1.696E-3</v>
      </c>
      <c r="BI48" s="218">
        <v>2.5914E-2</v>
      </c>
      <c r="BJ48" s="218">
        <v>0.102312</v>
      </c>
      <c r="BK48" s="218">
        <v>1.3439999999999999E-3</v>
      </c>
      <c r="BL48" s="218">
        <v>8.0953359999999996</v>
      </c>
      <c r="BM48" s="218">
        <v>37.140667000000001</v>
      </c>
      <c r="BN48" s="218">
        <v>1.2788870000000001</v>
      </c>
      <c r="BO48" s="218">
        <v>0.82249799999999995</v>
      </c>
      <c r="BP48" s="218">
        <v>2.0390999999999999E-2</v>
      </c>
      <c r="BQ48" s="218">
        <v>0</v>
      </c>
      <c r="BR48" s="218">
        <v>3.4048000000000002E-2</v>
      </c>
      <c r="BS48" s="218">
        <v>0.10931200000000001</v>
      </c>
      <c r="BT48" s="218">
        <v>2.9269630000000002</v>
      </c>
      <c r="BU48" s="218">
        <v>1.2175020000000001</v>
      </c>
      <c r="BV48" s="218">
        <v>1.7642999999999999E-2</v>
      </c>
      <c r="BW48" s="218">
        <v>0.20884900000000001</v>
      </c>
      <c r="BX48" s="218">
        <v>147.14857699999999</v>
      </c>
      <c r="BY48" s="218">
        <v>8.7505559999999996</v>
      </c>
      <c r="BZ48" s="218">
        <v>1.895796</v>
      </c>
      <c r="CA48" s="218">
        <v>1.2185459999999999</v>
      </c>
      <c r="CB48" s="218">
        <v>0</v>
      </c>
      <c r="CC48" s="218">
        <v>0.149426</v>
      </c>
      <c r="CD48" s="218">
        <v>1.2225E-2</v>
      </c>
      <c r="CE48" s="218">
        <v>0.87104599999999999</v>
      </c>
      <c r="CF48" s="218">
        <v>0.80606900000000004</v>
      </c>
      <c r="CG48" s="218">
        <v>6.2510890000000003</v>
      </c>
      <c r="CH48" s="218">
        <v>683.45065</v>
      </c>
      <c r="CI48" s="218">
        <v>286.76894199999998</v>
      </c>
      <c r="CJ48" s="218">
        <v>1.469482</v>
      </c>
      <c r="CK48" s="218">
        <v>50.392677999999997</v>
      </c>
      <c r="CL48" s="218">
        <v>0.29840299999999997</v>
      </c>
      <c r="CM48" s="218">
        <v>65.604479999999995</v>
      </c>
      <c r="CN48" s="218">
        <v>50.639111999999997</v>
      </c>
      <c r="CO48" s="218">
        <v>6.2695000000000001E-2</v>
      </c>
      <c r="CP48" s="218">
        <v>1.8179000000000001E-2</v>
      </c>
      <c r="CQ48" s="218">
        <v>0</v>
      </c>
      <c r="CR48" s="218">
        <v>28.475404000000001</v>
      </c>
      <c r="CS48" s="218">
        <v>1.7621100000000001</v>
      </c>
      <c r="CT48" s="218">
        <v>1.4383710000000001</v>
      </c>
      <c r="CU48" s="218">
        <v>3.9886620000000002</v>
      </c>
      <c r="CV48" s="218">
        <v>4.6018000000000003E-2</v>
      </c>
    </row>
    <row r="49" spans="1:100" ht="18" customHeight="1" x14ac:dyDescent="0.5">
      <c r="A49" s="220" t="s">
        <v>142</v>
      </c>
      <c r="B49" s="221" t="s">
        <v>304</v>
      </c>
      <c r="C49" s="217">
        <v>3321.0911489999999</v>
      </c>
      <c r="D49" s="217">
        <v>1.5449999999999999E-3</v>
      </c>
      <c r="E49" s="217">
        <v>310.750294</v>
      </c>
      <c r="F49" s="217">
        <v>12.827393000000001</v>
      </c>
      <c r="G49" s="217">
        <v>2400.0441999999998</v>
      </c>
      <c r="H49" s="217">
        <v>0</v>
      </c>
      <c r="I49" s="217">
        <v>0.89256400000000002</v>
      </c>
      <c r="J49" s="217">
        <v>2.0154640000000001</v>
      </c>
      <c r="K49" s="217">
        <v>34.782401999999998</v>
      </c>
      <c r="L49" s="217">
        <v>0.154476</v>
      </c>
      <c r="M49" s="217">
        <v>0</v>
      </c>
      <c r="N49" s="217">
        <v>2.4559999999999998E-3</v>
      </c>
      <c r="O49" s="217">
        <v>2.6868280000000002</v>
      </c>
      <c r="P49" s="217">
        <v>0</v>
      </c>
      <c r="Q49" s="217">
        <v>0</v>
      </c>
      <c r="R49" s="217">
        <v>225.13494299999999</v>
      </c>
      <c r="S49" s="217">
        <v>2.7909389999999998</v>
      </c>
      <c r="T49" s="217">
        <v>3.102894</v>
      </c>
      <c r="U49" s="217">
        <v>0.34536499999999998</v>
      </c>
      <c r="V49" s="217">
        <v>25.094214999999998</v>
      </c>
      <c r="W49" s="217">
        <v>0.65453300000000003</v>
      </c>
      <c r="X49" s="217">
        <v>67.540816000000007</v>
      </c>
      <c r="Y49" s="217">
        <v>4.5560000000000002E-3</v>
      </c>
      <c r="Z49" s="217">
        <v>48.715608000000003</v>
      </c>
      <c r="AA49" s="217">
        <v>9.0499999999999999E-4</v>
      </c>
      <c r="AB49" s="217">
        <v>0.44075700000000001</v>
      </c>
      <c r="AC49" s="217">
        <v>0</v>
      </c>
      <c r="AD49" s="217">
        <v>4.6350000000000002E-3</v>
      </c>
      <c r="AE49" s="217">
        <v>7.0289000000000004E-2</v>
      </c>
      <c r="AF49" s="217">
        <v>0.467167</v>
      </c>
      <c r="AG49" s="217">
        <v>4.3901029999999999</v>
      </c>
      <c r="AH49" s="217">
        <v>0</v>
      </c>
      <c r="AI49" s="217">
        <v>1.108E-3</v>
      </c>
      <c r="AJ49" s="217">
        <v>3.9956610000000001</v>
      </c>
      <c r="AK49" s="217">
        <v>6.2639999999999996E-3</v>
      </c>
      <c r="AL49" s="217">
        <v>31.803201000000001</v>
      </c>
      <c r="AM49" s="217">
        <v>0</v>
      </c>
      <c r="AN49" s="217">
        <v>0</v>
      </c>
      <c r="AO49" s="217">
        <v>0.23693900000000001</v>
      </c>
      <c r="AP49" s="217">
        <v>2.964604</v>
      </c>
      <c r="AQ49" s="217">
        <v>0.203426</v>
      </c>
      <c r="AR49" s="217">
        <v>0</v>
      </c>
      <c r="AS49" s="217">
        <v>6.4112000000000002E-2</v>
      </c>
      <c r="AT49" s="217">
        <v>0</v>
      </c>
      <c r="AU49" s="217">
        <v>42.676167</v>
      </c>
      <c r="AV49" s="217">
        <v>2.9201999999999999E-2</v>
      </c>
      <c r="AW49" s="217">
        <v>1.7992000000000001E-2</v>
      </c>
      <c r="AX49" s="217">
        <v>12.279494</v>
      </c>
      <c r="AY49" s="217">
        <v>4.4344130000000002</v>
      </c>
      <c r="AZ49" s="217">
        <v>1.7611749999999999</v>
      </c>
      <c r="BA49" s="217">
        <v>0</v>
      </c>
      <c r="BB49" s="217">
        <v>7.5839999999999996E-3</v>
      </c>
      <c r="BC49" s="217">
        <v>0</v>
      </c>
      <c r="BD49" s="217">
        <v>0</v>
      </c>
      <c r="BE49" s="217">
        <v>0</v>
      </c>
      <c r="BF49" s="217">
        <v>0</v>
      </c>
      <c r="BG49" s="217">
        <v>0</v>
      </c>
      <c r="BH49" s="217">
        <v>1.0448809999999999</v>
      </c>
      <c r="BI49" s="217">
        <v>0</v>
      </c>
      <c r="BJ49" s="217">
        <v>0</v>
      </c>
      <c r="BK49" s="217">
        <v>0</v>
      </c>
      <c r="BL49" s="217">
        <v>5.8478000000000002E-2</v>
      </c>
      <c r="BM49" s="217">
        <v>0.24404000000000001</v>
      </c>
      <c r="BN49" s="217">
        <v>6.28E-3</v>
      </c>
      <c r="BO49" s="217">
        <v>3.839E-3</v>
      </c>
      <c r="BP49" s="217">
        <v>0</v>
      </c>
      <c r="BQ49" s="217">
        <v>0</v>
      </c>
      <c r="BR49" s="217">
        <v>3.9211999999999997E-2</v>
      </c>
      <c r="BS49" s="217">
        <v>0</v>
      </c>
      <c r="BT49" s="217">
        <v>5.2490000000000002E-3</v>
      </c>
      <c r="BU49" s="217">
        <v>0.112784</v>
      </c>
      <c r="BV49" s="217">
        <v>0.145122</v>
      </c>
      <c r="BW49" s="217">
        <v>3.6669E-2</v>
      </c>
      <c r="BX49" s="217">
        <v>2.1031759999999999</v>
      </c>
      <c r="BY49" s="217">
        <v>1.5561999999999999E-2</v>
      </c>
      <c r="BZ49" s="217">
        <v>0</v>
      </c>
      <c r="CA49" s="217">
        <v>3.9321000000000002E-2</v>
      </c>
      <c r="CB49" s="217">
        <v>6.2299999999999996E-4</v>
      </c>
      <c r="CC49" s="217">
        <v>2.0830000000000002E-3</v>
      </c>
      <c r="CD49" s="217">
        <v>0</v>
      </c>
      <c r="CE49" s="217">
        <v>0</v>
      </c>
      <c r="CF49" s="217">
        <v>0.82538</v>
      </c>
      <c r="CG49" s="217">
        <v>0.20111499999999999</v>
      </c>
      <c r="CH49" s="217">
        <v>17.445598</v>
      </c>
      <c r="CI49" s="217">
        <v>10.454742</v>
      </c>
      <c r="CJ49" s="217">
        <v>7.9375000000000001E-2</v>
      </c>
      <c r="CK49" s="217">
        <v>0.29612899999999998</v>
      </c>
      <c r="CL49" s="217">
        <v>7.9524999999999998E-2</v>
      </c>
      <c r="CM49" s="217">
        <v>0</v>
      </c>
      <c r="CN49" s="217">
        <v>43.055320000000002</v>
      </c>
      <c r="CO49" s="217">
        <v>1.1516E-2</v>
      </c>
      <c r="CP49" s="217">
        <v>0</v>
      </c>
      <c r="CQ49" s="217">
        <v>0</v>
      </c>
      <c r="CR49" s="217">
        <v>1.0227539999999999</v>
      </c>
      <c r="CS49" s="217">
        <v>0.100673</v>
      </c>
      <c r="CT49" s="217">
        <v>9.2443999999999998E-2</v>
      </c>
      <c r="CU49" s="217">
        <v>5.4397000000000001E-2</v>
      </c>
      <c r="CV49" s="217">
        <v>0.118174</v>
      </c>
    </row>
    <row r="50" spans="1:100" ht="18" customHeight="1" x14ac:dyDescent="0.5">
      <c r="A50" s="222" t="s">
        <v>85</v>
      </c>
      <c r="B50" s="223" t="s">
        <v>336</v>
      </c>
      <c r="C50" s="218">
        <v>2908.9281559999999</v>
      </c>
      <c r="D50" s="218">
        <v>0.17014699999999999</v>
      </c>
      <c r="E50" s="218">
        <v>0</v>
      </c>
      <c r="F50" s="218">
        <v>3.0119999999999999E-3</v>
      </c>
      <c r="G50" s="218">
        <v>59.500639</v>
      </c>
      <c r="H50" s="218">
        <v>0</v>
      </c>
      <c r="I50" s="218">
        <v>2.516E-3</v>
      </c>
      <c r="J50" s="218">
        <v>0</v>
      </c>
      <c r="K50" s="218">
        <v>0</v>
      </c>
      <c r="L50" s="218">
        <v>1.5302E-2</v>
      </c>
      <c r="M50" s="218">
        <v>4.6454000000000002E-2</v>
      </c>
      <c r="N50" s="218">
        <v>0.34186100000000003</v>
      </c>
      <c r="O50" s="218">
        <v>0.19087499999999999</v>
      </c>
      <c r="P50" s="218">
        <v>30.017662999999999</v>
      </c>
      <c r="Q50" s="218">
        <v>0</v>
      </c>
      <c r="R50" s="218">
        <v>2.0100000000000001E-4</v>
      </c>
      <c r="S50" s="218">
        <v>0</v>
      </c>
      <c r="T50" s="218">
        <v>17.455117000000001</v>
      </c>
      <c r="U50" s="218">
        <v>1.681497</v>
      </c>
      <c r="V50" s="218">
        <v>7.1482609999999998</v>
      </c>
      <c r="W50" s="218">
        <v>1.3911560000000001</v>
      </c>
      <c r="X50" s="218">
        <v>15.708178</v>
      </c>
      <c r="Y50" s="218">
        <v>3.1300000000000002E-4</v>
      </c>
      <c r="Z50" s="218">
        <v>11.762283</v>
      </c>
      <c r="AA50" s="218">
        <v>5.1500000000000005E-4</v>
      </c>
      <c r="AB50" s="218">
        <v>0.30162800000000001</v>
      </c>
      <c r="AC50" s="218">
        <v>0</v>
      </c>
      <c r="AD50" s="218">
        <v>0.26945200000000002</v>
      </c>
      <c r="AE50" s="218">
        <v>27.813186999999999</v>
      </c>
      <c r="AF50" s="218">
        <v>4.6880689999999996</v>
      </c>
      <c r="AG50" s="218">
        <v>48.102725999999997</v>
      </c>
      <c r="AH50" s="218">
        <v>3.7177410000000002</v>
      </c>
      <c r="AI50" s="218">
        <v>2.2652950000000001</v>
      </c>
      <c r="AJ50" s="218">
        <v>16.173628000000001</v>
      </c>
      <c r="AK50" s="218">
        <v>2.5804130000000001</v>
      </c>
      <c r="AL50" s="218">
        <v>0.17898900000000001</v>
      </c>
      <c r="AM50" s="218">
        <v>4.1856559999999998</v>
      </c>
      <c r="AN50" s="218">
        <v>2.3737000000000001E-2</v>
      </c>
      <c r="AO50" s="218">
        <v>31.385773</v>
      </c>
      <c r="AP50" s="218">
        <v>50.300320999999997</v>
      </c>
      <c r="AQ50" s="218">
        <v>33.380985000000003</v>
      </c>
      <c r="AR50" s="218">
        <v>0</v>
      </c>
      <c r="AS50" s="218">
        <v>3.7709820000000001</v>
      </c>
      <c r="AT50" s="218">
        <v>0</v>
      </c>
      <c r="AU50" s="218">
        <v>10.857417999999999</v>
      </c>
      <c r="AV50" s="218">
        <v>1.95194</v>
      </c>
      <c r="AW50" s="218">
        <v>0.28889300000000001</v>
      </c>
      <c r="AX50" s="218">
        <v>0.13336500000000001</v>
      </c>
      <c r="AY50" s="218">
        <v>10.691763</v>
      </c>
      <c r="AZ50" s="218">
        <v>6.5249439999999996</v>
      </c>
      <c r="BA50" s="218">
        <v>0</v>
      </c>
      <c r="BB50" s="218">
        <v>0</v>
      </c>
      <c r="BC50" s="218">
        <v>0.32633699999999999</v>
      </c>
      <c r="BD50" s="218">
        <v>8.0789999999999994E-3</v>
      </c>
      <c r="BE50" s="218">
        <v>0.181809</v>
      </c>
      <c r="BF50" s="218">
        <v>1.6609999999999999E-3</v>
      </c>
      <c r="BG50" s="218">
        <v>10.853839000000001</v>
      </c>
      <c r="BH50" s="218">
        <v>8.9659000000000003E-2</v>
      </c>
      <c r="BI50" s="218">
        <v>0.12765199999999999</v>
      </c>
      <c r="BJ50" s="218">
        <v>16.503823000000001</v>
      </c>
      <c r="BK50" s="218">
        <v>4.5690000000000001E-3</v>
      </c>
      <c r="BL50" s="218">
        <v>1.293998</v>
      </c>
      <c r="BM50" s="218">
        <v>1.3698440000000001</v>
      </c>
      <c r="BN50" s="218">
        <v>1.315979</v>
      </c>
      <c r="BO50" s="218">
        <v>2.2464000000000001E-2</v>
      </c>
      <c r="BP50" s="218">
        <v>1.43763</v>
      </c>
      <c r="BQ50" s="218">
        <v>1.1158E-2</v>
      </c>
      <c r="BR50" s="218">
        <v>0</v>
      </c>
      <c r="BS50" s="218">
        <v>28.237380999999999</v>
      </c>
      <c r="BT50" s="218">
        <v>15.005618999999999</v>
      </c>
      <c r="BU50" s="218">
        <v>17.102872999999999</v>
      </c>
      <c r="BV50" s="218">
        <v>0.51755700000000004</v>
      </c>
      <c r="BW50" s="218">
        <v>33.591752999999997</v>
      </c>
      <c r="BX50" s="218">
        <v>37.832532</v>
      </c>
      <c r="BY50" s="218">
        <v>1.113008</v>
      </c>
      <c r="BZ50" s="218">
        <v>4.2287689999999998</v>
      </c>
      <c r="CA50" s="218">
        <v>2.0336349999999999</v>
      </c>
      <c r="CB50" s="218">
        <v>2.1808000000000001E-2</v>
      </c>
      <c r="CC50" s="218">
        <v>0.12689900000000001</v>
      </c>
      <c r="CD50" s="218">
        <v>1.9710000000000001E-3</v>
      </c>
      <c r="CE50" s="218">
        <v>0.10075000000000001</v>
      </c>
      <c r="CF50" s="218">
        <v>14.6381</v>
      </c>
      <c r="CG50" s="218">
        <v>28.247522</v>
      </c>
      <c r="CH50" s="218">
        <v>925.85970099999997</v>
      </c>
      <c r="CI50" s="218">
        <v>482.78333199999997</v>
      </c>
      <c r="CJ50" s="218">
        <v>5.0354159999999997</v>
      </c>
      <c r="CK50" s="218">
        <v>485.41201899999999</v>
      </c>
      <c r="CL50" s="218">
        <v>3.573769</v>
      </c>
      <c r="CM50" s="218">
        <v>0.47348699999999999</v>
      </c>
      <c r="CN50" s="218">
        <v>174.22017199999999</v>
      </c>
      <c r="CO50" s="218">
        <v>0.43927699999999997</v>
      </c>
      <c r="CP50" s="218">
        <v>5.3270000000000001E-3</v>
      </c>
      <c r="CQ50" s="218">
        <v>48.575608000000003</v>
      </c>
      <c r="CR50" s="218">
        <v>59.472278000000003</v>
      </c>
      <c r="CS50" s="218">
        <v>36.292274999999997</v>
      </c>
      <c r="CT50" s="218">
        <v>60.143068999999997</v>
      </c>
      <c r="CU50" s="218">
        <v>0.29156700000000002</v>
      </c>
      <c r="CV50" s="218">
        <v>4.979285</v>
      </c>
    </row>
    <row r="51" spans="1:100" ht="18" customHeight="1" x14ac:dyDescent="0.5">
      <c r="A51" s="220" t="s">
        <v>135</v>
      </c>
      <c r="B51" s="221" t="s">
        <v>276</v>
      </c>
      <c r="C51" s="217">
        <v>2747.3536479999998</v>
      </c>
      <c r="D51" s="217">
        <v>0.49932199999999999</v>
      </c>
      <c r="E51" s="217">
        <v>627.93400599999995</v>
      </c>
      <c r="F51" s="217">
        <v>52.990504999999999</v>
      </c>
      <c r="G51" s="217">
        <v>66.944306999999995</v>
      </c>
      <c r="H51" s="217">
        <v>0</v>
      </c>
      <c r="I51" s="217">
        <v>0.98509100000000005</v>
      </c>
      <c r="J51" s="217">
        <v>6.2561010000000001</v>
      </c>
      <c r="K51" s="217">
        <v>70.453277</v>
      </c>
      <c r="L51" s="217">
        <v>65.235410000000002</v>
      </c>
      <c r="M51" s="217">
        <v>613.05412999999999</v>
      </c>
      <c r="N51" s="217">
        <v>0.34358</v>
      </c>
      <c r="O51" s="217">
        <v>15.951318000000001</v>
      </c>
      <c r="P51" s="217">
        <v>1.8370040000000001</v>
      </c>
      <c r="Q51" s="217">
        <v>1.476961</v>
      </c>
      <c r="R51" s="217">
        <v>2.7242199999999999</v>
      </c>
      <c r="S51" s="217">
        <v>0.25722400000000001</v>
      </c>
      <c r="T51" s="217">
        <v>34.973171000000001</v>
      </c>
      <c r="U51" s="217">
        <v>0.21895200000000001</v>
      </c>
      <c r="V51" s="217">
        <v>49.095480000000002</v>
      </c>
      <c r="W51" s="217">
        <v>18.738237999999999</v>
      </c>
      <c r="X51" s="217">
        <v>3.9202379999999999</v>
      </c>
      <c r="Y51" s="217">
        <v>65.548753000000005</v>
      </c>
      <c r="Z51" s="217">
        <v>1.5107170000000001</v>
      </c>
      <c r="AA51" s="217">
        <v>21.304285</v>
      </c>
      <c r="AB51" s="217">
        <v>48.881633000000001</v>
      </c>
      <c r="AC51" s="217">
        <v>0</v>
      </c>
      <c r="AD51" s="217">
        <v>8.2310000000000005E-3</v>
      </c>
      <c r="AE51" s="217">
        <v>10.392326000000001</v>
      </c>
      <c r="AF51" s="217">
        <v>1.432912</v>
      </c>
      <c r="AG51" s="217">
        <v>6.0740619999999996</v>
      </c>
      <c r="AH51" s="217">
        <v>0</v>
      </c>
      <c r="AI51" s="217">
        <v>0.91620299999999999</v>
      </c>
      <c r="AJ51" s="217">
        <v>7.4531070000000001</v>
      </c>
      <c r="AK51" s="217">
        <v>2.9293399999999998</v>
      </c>
      <c r="AL51" s="217">
        <v>5.7672129999999999</v>
      </c>
      <c r="AM51" s="217">
        <v>0.45317400000000002</v>
      </c>
      <c r="AN51" s="217">
        <v>7.3083999999999996E-2</v>
      </c>
      <c r="AO51" s="217">
        <v>0.47352699999999998</v>
      </c>
      <c r="AP51" s="217">
        <v>43.154969999999999</v>
      </c>
      <c r="AQ51" s="217">
        <v>4.4502819999999996</v>
      </c>
      <c r="AR51" s="217">
        <v>2.1819999999999999E-3</v>
      </c>
      <c r="AS51" s="217">
        <v>38.339016999999998</v>
      </c>
      <c r="AT51" s="217">
        <v>1.537E-3</v>
      </c>
      <c r="AU51" s="217">
        <v>6.0114640000000001</v>
      </c>
      <c r="AV51" s="217">
        <v>0.112321</v>
      </c>
      <c r="AW51" s="217">
        <v>2.0821619999999998</v>
      </c>
      <c r="AX51" s="217">
        <v>0</v>
      </c>
      <c r="AY51" s="217">
        <v>9.4515940000000001</v>
      </c>
      <c r="AZ51" s="217">
        <v>4.4589679999999996</v>
      </c>
      <c r="BA51" s="217">
        <v>8.1720000000000004E-3</v>
      </c>
      <c r="BB51" s="217">
        <v>2.2150180000000002</v>
      </c>
      <c r="BC51" s="217">
        <v>24.299645999999999</v>
      </c>
      <c r="BD51" s="217">
        <v>9.0000000000000002E-6</v>
      </c>
      <c r="BE51" s="217">
        <v>4.4682089999999999</v>
      </c>
      <c r="BF51" s="217">
        <v>11.195936</v>
      </c>
      <c r="BG51" s="217">
        <v>1.9431719999999999</v>
      </c>
      <c r="BH51" s="217">
        <v>1.225832</v>
      </c>
      <c r="BI51" s="217">
        <v>0.67459100000000005</v>
      </c>
      <c r="BJ51" s="217">
        <v>3.1588349999999998</v>
      </c>
      <c r="BK51" s="217">
        <v>1.2100249999999999</v>
      </c>
      <c r="BL51" s="217">
        <v>142.729738</v>
      </c>
      <c r="BM51" s="217">
        <v>258.21938899999998</v>
      </c>
      <c r="BN51" s="217">
        <v>130.056825</v>
      </c>
      <c r="BO51" s="217">
        <v>55.177914000000001</v>
      </c>
      <c r="BP51" s="217">
        <v>0.40956199999999998</v>
      </c>
      <c r="BQ51" s="217">
        <v>0.19855100000000001</v>
      </c>
      <c r="BR51" s="217">
        <v>6.7352999999999996E-2</v>
      </c>
      <c r="BS51" s="217">
        <v>2.6083409999999998</v>
      </c>
      <c r="BT51" s="217">
        <v>1.176582</v>
      </c>
      <c r="BU51" s="217">
        <v>2.9724900000000001</v>
      </c>
      <c r="BV51" s="217">
        <v>0.16891200000000001</v>
      </c>
      <c r="BW51" s="217">
        <v>1.1572340000000001</v>
      </c>
      <c r="BX51" s="217">
        <v>13.366946</v>
      </c>
      <c r="BY51" s="217">
        <v>1.462248</v>
      </c>
      <c r="BZ51" s="217">
        <v>1.0125E-2</v>
      </c>
      <c r="CA51" s="217">
        <v>11.156402</v>
      </c>
      <c r="CB51" s="217">
        <v>3.9020000000000001E-3</v>
      </c>
      <c r="CC51" s="217">
        <v>0.20586499999999999</v>
      </c>
      <c r="CD51" s="217">
        <v>1.7895999999999999E-2</v>
      </c>
      <c r="CE51" s="217">
        <v>1.5573E-2</v>
      </c>
      <c r="CF51" s="217">
        <v>15.085347000000001</v>
      </c>
      <c r="CG51" s="217">
        <v>2.2989030000000001</v>
      </c>
      <c r="CH51" s="217">
        <v>24.187134</v>
      </c>
      <c r="CI51" s="217">
        <v>17.856199</v>
      </c>
      <c r="CJ51" s="217">
        <v>1.3969279999999999</v>
      </c>
      <c r="CK51" s="217">
        <v>3.8025829999999998</v>
      </c>
      <c r="CL51" s="217">
        <v>2.0989000000000001E-2</v>
      </c>
      <c r="CM51" s="217">
        <v>1.3899999999999999E-4</v>
      </c>
      <c r="CN51" s="217">
        <v>14.325480000000001</v>
      </c>
      <c r="CO51" s="217">
        <v>1.7732000000000001E-2</v>
      </c>
      <c r="CP51" s="217">
        <v>0.15651399999999999</v>
      </c>
      <c r="CQ51" s="217">
        <v>35.172369000000003</v>
      </c>
      <c r="CR51" s="217">
        <v>33.685592</v>
      </c>
      <c r="CS51" s="217">
        <v>6.0599259999999999</v>
      </c>
      <c r="CT51" s="217">
        <v>4.1025780000000003</v>
      </c>
      <c r="CU51" s="217">
        <v>0.103633</v>
      </c>
      <c r="CV51" s="217">
        <v>2.3287089999999999</v>
      </c>
    </row>
    <row r="52" spans="1:100" ht="18" customHeight="1" x14ac:dyDescent="0.5">
      <c r="A52" s="222" t="s">
        <v>84</v>
      </c>
      <c r="B52" s="223" t="s">
        <v>360</v>
      </c>
      <c r="C52" s="218">
        <v>2493.1323309999998</v>
      </c>
      <c r="D52" s="218">
        <v>0</v>
      </c>
      <c r="E52" s="218">
        <v>0</v>
      </c>
      <c r="F52" s="218">
        <v>0</v>
      </c>
      <c r="G52" s="218">
        <v>27.773630000000001</v>
      </c>
      <c r="H52" s="218">
        <v>0</v>
      </c>
      <c r="I52" s="218">
        <v>5.7200000000000001E-2</v>
      </c>
      <c r="J52" s="218">
        <v>0</v>
      </c>
      <c r="K52" s="218">
        <v>0</v>
      </c>
      <c r="L52" s="218">
        <v>2.4638E-2</v>
      </c>
      <c r="M52" s="218">
        <v>0</v>
      </c>
      <c r="N52" s="218">
        <v>0.92768899999999999</v>
      </c>
      <c r="O52" s="218">
        <v>1.8117000000000001E-2</v>
      </c>
      <c r="P52" s="218">
        <v>0</v>
      </c>
      <c r="Q52" s="218">
        <v>0</v>
      </c>
      <c r="R52" s="218">
        <v>3.289981</v>
      </c>
      <c r="S52" s="218">
        <v>0</v>
      </c>
      <c r="T52" s="218">
        <v>1.0827040000000001</v>
      </c>
      <c r="U52" s="218">
        <v>0.33102999999999999</v>
      </c>
      <c r="V52" s="218">
        <v>0.38706600000000002</v>
      </c>
      <c r="W52" s="218">
        <v>3.8313E-2</v>
      </c>
      <c r="X52" s="218">
        <v>1.019611</v>
      </c>
      <c r="Y52" s="218">
        <v>4.7985E-2</v>
      </c>
      <c r="Z52" s="218">
        <v>6.7032179999999997</v>
      </c>
      <c r="AA52" s="218">
        <v>0</v>
      </c>
      <c r="AB52" s="218">
        <v>0.851881</v>
      </c>
      <c r="AC52" s="218">
        <v>0</v>
      </c>
      <c r="AD52" s="218">
        <v>0.127081</v>
      </c>
      <c r="AE52" s="218">
        <v>1.8590469999999999</v>
      </c>
      <c r="AF52" s="218">
        <v>0.847607</v>
      </c>
      <c r="AG52" s="218">
        <v>145.707795</v>
      </c>
      <c r="AH52" s="218">
        <v>1.9000000000000001E-4</v>
      </c>
      <c r="AI52" s="218">
        <v>0.97547399999999995</v>
      </c>
      <c r="AJ52" s="218">
        <v>1.5505610000000001</v>
      </c>
      <c r="AK52" s="218">
        <v>0.217393</v>
      </c>
      <c r="AL52" s="218">
        <v>11.928509</v>
      </c>
      <c r="AM52" s="218">
        <v>0</v>
      </c>
      <c r="AN52" s="218">
        <v>1.915E-3</v>
      </c>
      <c r="AO52" s="218">
        <v>130.121171</v>
      </c>
      <c r="AP52" s="218">
        <v>32.788676000000002</v>
      </c>
      <c r="AQ52" s="218">
        <v>6.7221570000000002</v>
      </c>
      <c r="AR52" s="218">
        <v>0</v>
      </c>
      <c r="AS52" s="218">
        <v>2.4634E-2</v>
      </c>
      <c r="AT52" s="218">
        <v>4.5801000000000001E-2</v>
      </c>
      <c r="AU52" s="218">
        <v>486.87289900000002</v>
      </c>
      <c r="AV52" s="218">
        <v>12.7965</v>
      </c>
      <c r="AW52" s="218">
        <v>2.8709999999999999E-3</v>
      </c>
      <c r="AX52" s="218">
        <v>82.115662999999998</v>
      </c>
      <c r="AY52" s="218">
        <v>207.76297299999999</v>
      </c>
      <c r="AZ52" s="218">
        <v>0.493392</v>
      </c>
      <c r="BA52" s="218">
        <v>0</v>
      </c>
      <c r="BB52" s="218">
        <v>0</v>
      </c>
      <c r="BC52" s="218">
        <v>0</v>
      </c>
      <c r="BD52" s="218">
        <v>0</v>
      </c>
      <c r="BE52" s="218">
        <v>0.39090799999999998</v>
      </c>
      <c r="BF52" s="218">
        <v>0</v>
      </c>
      <c r="BG52" s="218">
        <v>0.219532</v>
      </c>
      <c r="BH52" s="218">
        <v>5.3300000000000005E-4</v>
      </c>
      <c r="BI52" s="218">
        <v>7.4489999999999999E-3</v>
      </c>
      <c r="BJ52" s="218">
        <v>0.65256499999999995</v>
      </c>
      <c r="BK52" s="218">
        <v>6.9999999999999999E-6</v>
      </c>
      <c r="BL52" s="218">
        <v>0.43709900000000002</v>
      </c>
      <c r="BM52" s="218">
        <v>0.82930099999999995</v>
      </c>
      <c r="BN52" s="218">
        <v>0.18770800000000001</v>
      </c>
      <c r="BO52" s="218">
        <v>1.2060470000000001</v>
      </c>
      <c r="BP52" s="218">
        <v>6.0817999999999997E-2</v>
      </c>
      <c r="BQ52" s="218">
        <v>0</v>
      </c>
      <c r="BR52" s="218">
        <v>9.7199999999999999E-4</v>
      </c>
      <c r="BS52" s="218">
        <v>9.1532719999999994</v>
      </c>
      <c r="BT52" s="218">
        <v>4.0587999999999999E-2</v>
      </c>
      <c r="BU52" s="218">
        <v>1.1194759999999999</v>
      </c>
      <c r="BV52" s="218">
        <v>1.719E-3</v>
      </c>
      <c r="BW52" s="218">
        <v>18.037959000000001</v>
      </c>
      <c r="BX52" s="218">
        <v>29.384976999999999</v>
      </c>
      <c r="BY52" s="218">
        <v>11.101006999999999</v>
      </c>
      <c r="BZ52" s="218">
        <v>1.5189239999999999</v>
      </c>
      <c r="CA52" s="218">
        <v>0.89148899999999998</v>
      </c>
      <c r="CB52" s="218">
        <v>5.6800000000000004E-4</v>
      </c>
      <c r="CC52" s="218">
        <v>1.1027070000000001</v>
      </c>
      <c r="CD52" s="218">
        <v>0</v>
      </c>
      <c r="CE52" s="218">
        <v>8.3999999999999995E-5</v>
      </c>
      <c r="CF52" s="218">
        <v>15.361401000000001</v>
      </c>
      <c r="CG52" s="218">
        <v>4.1172050000000002</v>
      </c>
      <c r="CH52" s="218">
        <v>510.42596500000002</v>
      </c>
      <c r="CI52" s="218">
        <v>540.72826599999996</v>
      </c>
      <c r="CJ52" s="218">
        <v>0.56962199999999996</v>
      </c>
      <c r="CK52" s="218">
        <v>34.344347999999997</v>
      </c>
      <c r="CL52" s="218">
        <v>0</v>
      </c>
      <c r="CM52" s="218">
        <v>2.1522670000000002</v>
      </c>
      <c r="CN52" s="218">
        <v>102.110564</v>
      </c>
      <c r="CO52" s="218">
        <v>8.8299999999999993E-3</v>
      </c>
      <c r="CP52" s="218">
        <v>0</v>
      </c>
      <c r="CQ52" s="218">
        <v>0.225547</v>
      </c>
      <c r="CR52" s="218">
        <v>32.964440000000003</v>
      </c>
      <c r="CS52" s="218">
        <v>7.9559899999999999</v>
      </c>
      <c r="CT52" s="218">
        <v>0.28997499999999998</v>
      </c>
      <c r="CU52" s="218">
        <v>8.5489999999999993E-3</v>
      </c>
      <c r="CV52" s="218">
        <v>8.2810000000000002E-3</v>
      </c>
    </row>
    <row r="53" spans="1:100" ht="18" customHeight="1" x14ac:dyDescent="0.5">
      <c r="A53" s="220" t="s">
        <v>201</v>
      </c>
      <c r="B53" s="221" t="s">
        <v>423</v>
      </c>
      <c r="C53" s="217">
        <v>2468.595746</v>
      </c>
      <c r="D53" s="217">
        <v>0</v>
      </c>
      <c r="E53" s="217">
        <v>0.111457</v>
      </c>
      <c r="F53" s="217">
        <v>0</v>
      </c>
      <c r="G53" s="217">
        <v>0.74174399999999996</v>
      </c>
      <c r="H53" s="217">
        <v>0</v>
      </c>
      <c r="I53" s="217">
        <v>0</v>
      </c>
      <c r="J53" s="217">
        <v>0.440724</v>
      </c>
      <c r="K53" s="217">
        <v>58.812112999999997</v>
      </c>
      <c r="L53" s="217">
        <v>0.15457199999999999</v>
      </c>
      <c r="M53" s="217">
        <v>0.109155</v>
      </c>
      <c r="N53" s="217">
        <v>0.106127</v>
      </c>
      <c r="O53" s="217">
        <v>9.6581E-2</v>
      </c>
      <c r="P53" s="217">
        <v>0</v>
      </c>
      <c r="Q53" s="217">
        <v>0</v>
      </c>
      <c r="R53" s="217">
        <v>7.1840000000000003E-3</v>
      </c>
      <c r="S53" s="217">
        <v>2.7625E-2</v>
      </c>
      <c r="T53" s="217">
        <v>5.8019999999999999E-3</v>
      </c>
      <c r="U53" s="217">
        <v>0.16892299999999999</v>
      </c>
      <c r="V53" s="217">
        <v>0.348273</v>
      </c>
      <c r="W53" s="217">
        <v>1.9666140000000001</v>
      </c>
      <c r="X53" s="217">
        <v>0.102656</v>
      </c>
      <c r="Y53" s="217">
        <v>8.208E-2</v>
      </c>
      <c r="Z53" s="217">
        <v>0</v>
      </c>
      <c r="AA53" s="217">
        <v>1.5651000000000002E-2</v>
      </c>
      <c r="AB53" s="217">
        <v>0</v>
      </c>
      <c r="AC53" s="217">
        <v>0</v>
      </c>
      <c r="AD53" s="217">
        <v>0</v>
      </c>
      <c r="AE53" s="217">
        <v>0.35159000000000001</v>
      </c>
      <c r="AF53" s="217">
        <v>0</v>
      </c>
      <c r="AG53" s="217">
        <v>0.113648</v>
      </c>
      <c r="AH53" s="217">
        <v>0</v>
      </c>
      <c r="AI53" s="217">
        <v>0</v>
      </c>
      <c r="AJ53" s="217">
        <v>6.8700000000000002E-3</v>
      </c>
      <c r="AK53" s="217">
        <v>1.789E-2</v>
      </c>
      <c r="AL53" s="217">
        <v>1.2849999999999999E-3</v>
      </c>
      <c r="AM53" s="217">
        <v>0</v>
      </c>
      <c r="AN53" s="217">
        <v>0</v>
      </c>
      <c r="AO53" s="217">
        <v>0</v>
      </c>
      <c r="AP53" s="217">
        <v>2.3563000000000001E-2</v>
      </c>
      <c r="AQ53" s="217">
        <v>2.1898000000000001E-2</v>
      </c>
      <c r="AR53" s="217">
        <v>0</v>
      </c>
      <c r="AS53" s="217">
        <v>4.6030000000000003E-3</v>
      </c>
      <c r="AT53" s="217">
        <v>0</v>
      </c>
      <c r="AU53" s="217">
        <v>3.0699999999999998E-4</v>
      </c>
      <c r="AV53" s="217">
        <v>0</v>
      </c>
      <c r="AW53" s="217">
        <v>0</v>
      </c>
      <c r="AX53" s="217">
        <v>0</v>
      </c>
      <c r="AY53" s="217">
        <v>9.3589999999999993E-3</v>
      </c>
      <c r="AZ53" s="217">
        <v>2.05E-4</v>
      </c>
      <c r="BA53" s="217">
        <v>7.8100000000000001E-4</v>
      </c>
      <c r="BB53" s="217">
        <v>0</v>
      </c>
      <c r="BC53" s="217">
        <v>1.94E-4</v>
      </c>
      <c r="BD53" s="217">
        <v>4.4869999999999997E-3</v>
      </c>
      <c r="BE53" s="217">
        <v>0</v>
      </c>
      <c r="BF53" s="217">
        <v>0</v>
      </c>
      <c r="BG53" s="217">
        <v>0</v>
      </c>
      <c r="BH53" s="217">
        <v>1.1360000000000001E-3</v>
      </c>
      <c r="BI53" s="217">
        <v>0</v>
      </c>
      <c r="BJ53" s="217">
        <v>0</v>
      </c>
      <c r="BK53" s="217">
        <v>0</v>
      </c>
      <c r="BL53" s="217">
        <v>0.217836</v>
      </c>
      <c r="BM53" s="217">
        <v>0.13214200000000001</v>
      </c>
      <c r="BN53" s="217">
        <v>0.42607899999999999</v>
      </c>
      <c r="BO53" s="217">
        <v>2.9919000000000001E-2</v>
      </c>
      <c r="BP53" s="217">
        <v>3.9199999999999999E-4</v>
      </c>
      <c r="BQ53" s="217">
        <v>0</v>
      </c>
      <c r="BR53" s="217">
        <v>0</v>
      </c>
      <c r="BS53" s="217">
        <v>0</v>
      </c>
      <c r="BT53" s="217">
        <v>9.5530000000000007E-3</v>
      </c>
      <c r="BU53" s="217">
        <v>0</v>
      </c>
      <c r="BV53" s="217">
        <v>0</v>
      </c>
      <c r="BW53" s="217">
        <v>0</v>
      </c>
      <c r="BX53" s="217">
        <v>4.2200000000000001E-4</v>
      </c>
      <c r="BY53" s="217">
        <v>2334.393071</v>
      </c>
      <c r="BZ53" s="217">
        <v>9.8799999999999995E-4</v>
      </c>
      <c r="CA53" s="217">
        <v>1.1479999999999999E-3</v>
      </c>
      <c r="CB53" s="217">
        <v>0</v>
      </c>
      <c r="CC53" s="217">
        <v>2.6641159999999999</v>
      </c>
      <c r="CD53" s="217">
        <v>2.3234000000000001E-2</v>
      </c>
      <c r="CE53" s="217">
        <v>0</v>
      </c>
      <c r="CF53" s="217">
        <v>2.5700000000000001E-4</v>
      </c>
      <c r="CG53" s="217">
        <v>1.2241999999999999E-2</v>
      </c>
      <c r="CH53" s="217">
        <v>0.18612799999999999</v>
      </c>
      <c r="CI53" s="217">
        <v>2.6168E-2</v>
      </c>
      <c r="CJ53" s="217">
        <v>0</v>
      </c>
      <c r="CK53" s="217">
        <v>2.4142E-2</v>
      </c>
      <c r="CL53" s="217">
        <v>0</v>
      </c>
      <c r="CM53" s="217">
        <v>0</v>
      </c>
      <c r="CN53" s="217">
        <v>0.244811</v>
      </c>
      <c r="CO53" s="217">
        <v>3.5990000000000002E-3</v>
      </c>
      <c r="CP53" s="217">
        <v>1.784E-3</v>
      </c>
      <c r="CQ53" s="217">
        <v>0</v>
      </c>
      <c r="CR53" s="217">
        <v>0.111984</v>
      </c>
      <c r="CS53" s="217">
        <v>7.0349999999999996E-3</v>
      </c>
      <c r="CT53" s="217">
        <v>0.10563500000000001</v>
      </c>
      <c r="CU53" s="217">
        <v>65.729872</v>
      </c>
      <c r="CV53" s="217">
        <v>0.38809399999999999</v>
      </c>
    </row>
    <row r="54" spans="1:100" ht="18" customHeight="1" x14ac:dyDescent="0.5">
      <c r="A54" s="222" t="s">
        <v>87</v>
      </c>
      <c r="B54" s="223" t="s">
        <v>422</v>
      </c>
      <c r="C54" s="218">
        <v>2136.972334</v>
      </c>
      <c r="D54" s="218">
        <v>4.8006E-2</v>
      </c>
      <c r="E54" s="218">
        <v>0</v>
      </c>
      <c r="F54" s="218">
        <v>0</v>
      </c>
      <c r="G54" s="218">
        <v>9.9909999999999999E-3</v>
      </c>
      <c r="H54" s="218">
        <v>0</v>
      </c>
      <c r="I54" s="218">
        <v>0</v>
      </c>
      <c r="J54" s="218">
        <v>3.8221999999999999E-2</v>
      </c>
      <c r="K54" s="218">
        <v>0.53696999999999995</v>
      </c>
      <c r="L54" s="218">
        <v>8.2408999999999996E-2</v>
      </c>
      <c r="M54" s="218">
        <v>0</v>
      </c>
      <c r="N54" s="218">
        <v>0</v>
      </c>
      <c r="O54" s="218">
        <v>7.9999999999999996E-6</v>
      </c>
      <c r="P54" s="218">
        <v>0</v>
      </c>
      <c r="Q54" s="218">
        <v>0</v>
      </c>
      <c r="R54" s="218">
        <v>1.7E-5</v>
      </c>
      <c r="S54" s="218">
        <v>1.7E-5</v>
      </c>
      <c r="T54" s="218">
        <v>6.258489</v>
      </c>
      <c r="U54" s="218">
        <v>1.8448929999999999</v>
      </c>
      <c r="V54" s="218">
        <v>0.93351200000000001</v>
      </c>
      <c r="W54" s="218">
        <v>0</v>
      </c>
      <c r="X54" s="218">
        <v>6.1018929999999996</v>
      </c>
      <c r="Y54" s="218">
        <v>1.1E-5</v>
      </c>
      <c r="Z54" s="218">
        <v>3.9999999999999998E-6</v>
      </c>
      <c r="AA54" s="218">
        <v>0</v>
      </c>
      <c r="AB54" s="218">
        <v>7.1190000000000003E-3</v>
      </c>
      <c r="AC54" s="218">
        <v>0</v>
      </c>
      <c r="AD54" s="218">
        <v>6.3299999999999999E-4</v>
      </c>
      <c r="AE54" s="218">
        <v>2.1138919999999999</v>
      </c>
      <c r="AF54" s="218">
        <v>4.4110550000000002</v>
      </c>
      <c r="AG54" s="218">
        <v>8.384544</v>
      </c>
      <c r="AH54" s="218">
        <v>2.1549999999999998E-3</v>
      </c>
      <c r="AI54" s="218">
        <v>6.2789999999999999E-3</v>
      </c>
      <c r="AJ54" s="218">
        <v>29.182632999999999</v>
      </c>
      <c r="AK54" s="218">
        <v>1.4108609999999999</v>
      </c>
      <c r="AL54" s="218">
        <v>0.23758399999999999</v>
      </c>
      <c r="AM54" s="218">
        <v>0</v>
      </c>
      <c r="AN54" s="218">
        <v>0</v>
      </c>
      <c r="AO54" s="218">
        <v>0.97784499999999996</v>
      </c>
      <c r="AP54" s="218">
        <v>6.1502699999999999</v>
      </c>
      <c r="AQ54" s="218">
        <v>8.7883999999999993</v>
      </c>
      <c r="AR54" s="218">
        <v>0</v>
      </c>
      <c r="AS54" s="218">
        <v>8.8858000000000006E-2</v>
      </c>
      <c r="AT54" s="218">
        <v>2.0100000000000001E-4</v>
      </c>
      <c r="AU54" s="218">
        <v>40.347389</v>
      </c>
      <c r="AV54" s="218">
        <v>4.2770000000000002E-2</v>
      </c>
      <c r="AW54" s="218">
        <v>1.523E-3</v>
      </c>
      <c r="AX54" s="218">
        <v>6.1899999999999998E-4</v>
      </c>
      <c r="AY54" s="218">
        <v>6.1061690000000004</v>
      </c>
      <c r="AZ54" s="218">
        <v>2.8239E-2</v>
      </c>
      <c r="BA54" s="218">
        <v>0</v>
      </c>
      <c r="BB54" s="218">
        <v>0</v>
      </c>
      <c r="BC54" s="218">
        <v>1.4530000000000001E-3</v>
      </c>
      <c r="BD54" s="218">
        <v>0</v>
      </c>
      <c r="BE54" s="218">
        <v>0</v>
      </c>
      <c r="BF54" s="218">
        <v>0</v>
      </c>
      <c r="BG54" s="218">
        <v>0.33260400000000001</v>
      </c>
      <c r="BH54" s="218">
        <v>0</v>
      </c>
      <c r="BI54" s="218">
        <v>0</v>
      </c>
      <c r="BJ54" s="218">
        <v>0.189334</v>
      </c>
      <c r="BK54" s="218">
        <v>2.6953000000000001E-2</v>
      </c>
      <c r="BL54" s="218">
        <v>0.48911199999999999</v>
      </c>
      <c r="BM54" s="218">
        <v>1.440116</v>
      </c>
      <c r="BN54" s="218">
        <v>0.449905</v>
      </c>
      <c r="BO54" s="218">
        <v>1.100128</v>
      </c>
      <c r="BP54" s="218">
        <v>3.1642000000000003E-2</v>
      </c>
      <c r="BQ54" s="218">
        <v>0</v>
      </c>
      <c r="BR54" s="218">
        <v>0</v>
      </c>
      <c r="BS54" s="218">
        <v>6.6613000000000006E-2</v>
      </c>
      <c r="BT54" s="218">
        <v>3.7369999999999999E-3</v>
      </c>
      <c r="BU54" s="218">
        <v>5.0006839999999997</v>
      </c>
      <c r="BV54" s="218">
        <v>1.16E-3</v>
      </c>
      <c r="BW54" s="218">
        <v>0.15961900000000001</v>
      </c>
      <c r="BX54" s="218">
        <v>53.744190000000003</v>
      </c>
      <c r="BY54" s="218">
        <v>0.312002</v>
      </c>
      <c r="BZ54" s="218">
        <v>1.7600000000000001E-3</v>
      </c>
      <c r="CA54" s="218">
        <v>0.92214700000000005</v>
      </c>
      <c r="CB54" s="218">
        <v>0</v>
      </c>
      <c r="CC54" s="218">
        <v>4.7089999999999996E-3</v>
      </c>
      <c r="CD54" s="218">
        <v>4.3999999999999999E-5</v>
      </c>
      <c r="CE54" s="218">
        <v>6.7943000000000003E-2</v>
      </c>
      <c r="CF54" s="218">
        <v>1.011398</v>
      </c>
      <c r="CG54" s="218">
        <v>3.7474539999999998</v>
      </c>
      <c r="CH54" s="218">
        <v>159.69892200000001</v>
      </c>
      <c r="CI54" s="218">
        <v>86.932973000000004</v>
      </c>
      <c r="CJ54" s="218">
        <v>0.38677</v>
      </c>
      <c r="CK54" s="218">
        <v>1559.0504639999999</v>
      </c>
      <c r="CL54" s="218">
        <v>0.164358</v>
      </c>
      <c r="CM54" s="218">
        <v>4.4000000000000002E-4</v>
      </c>
      <c r="CN54" s="218">
        <v>48.695529999999998</v>
      </c>
      <c r="CO54" s="218">
        <v>6.3200000000000001E-3</v>
      </c>
      <c r="CP54" s="218">
        <v>0</v>
      </c>
      <c r="CQ54" s="218">
        <v>51.041376</v>
      </c>
      <c r="CR54" s="218">
        <v>7.3131810000000002</v>
      </c>
      <c r="CS54" s="218">
        <v>29.623771000000001</v>
      </c>
      <c r="CT54" s="218">
        <v>0.78736799999999996</v>
      </c>
      <c r="CU54" s="218">
        <v>0</v>
      </c>
      <c r="CV54" s="218">
        <v>2.2676999999999999E-2</v>
      </c>
    </row>
    <row r="55" spans="1:100" ht="18" customHeight="1" x14ac:dyDescent="0.5">
      <c r="A55" s="220" t="s">
        <v>141</v>
      </c>
      <c r="B55" s="221" t="s">
        <v>292</v>
      </c>
      <c r="C55" s="217">
        <v>2031.037472</v>
      </c>
      <c r="D55" s="217">
        <v>1793.555883</v>
      </c>
      <c r="E55" s="217">
        <v>0</v>
      </c>
      <c r="F55" s="217">
        <v>0</v>
      </c>
      <c r="G55" s="217">
        <v>8.5100000000000002E-3</v>
      </c>
      <c r="H55" s="217">
        <v>0</v>
      </c>
      <c r="I55" s="217">
        <v>2.6450000000000002E-3</v>
      </c>
      <c r="J55" s="217">
        <v>1.0451779999999999</v>
      </c>
      <c r="K55" s="217">
        <v>0.23715900000000001</v>
      </c>
      <c r="L55" s="217">
        <v>3.773844</v>
      </c>
      <c r="M55" s="217">
        <v>2.2096999999999999E-2</v>
      </c>
      <c r="N55" s="217">
        <v>0.17413699999999999</v>
      </c>
      <c r="O55" s="217">
        <v>133.96378200000001</v>
      </c>
      <c r="P55" s="217">
        <v>3.6398199999999998</v>
      </c>
      <c r="Q55" s="217">
        <v>0.26968300000000001</v>
      </c>
      <c r="R55" s="217">
        <v>3.6484380000000001</v>
      </c>
      <c r="S55" s="217">
        <v>0</v>
      </c>
      <c r="T55" s="217">
        <v>6.4071000000000003E-2</v>
      </c>
      <c r="U55" s="217">
        <v>0</v>
      </c>
      <c r="V55" s="217">
        <v>7.9824999999999993E-2</v>
      </c>
      <c r="W55" s="217">
        <v>5.6769E-2</v>
      </c>
      <c r="X55" s="217">
        <v>5.7333000000000002E-2</v>
      </c>
      <c r="Y55" s="217">
        <v>0</v>
      </c>
      <c r="Z55" s="217">
        <v>80.964494999999999</v>
      </c>
      <c r="AA55" s="217">
        <v>0</v>
      </c>
      <c r="AB55" s="217">
        <v>1.059E-3</v>
      </c>
      <c r="AC55" s="217">
        <v>2.9999999999999997E-4</v>
      </c>
      <c r="AD55" s="217">
        <v>3.4099999999999999E-4</v>
      </c>
      <c r="AE55" s="217">
        <v>0</v>
      </c>
      <c r="AF55" s="217">
        <v>0.106803</v>
      </c>
      <c r="AG55" s="217">
        <v>4.091E-3</v>
      </c>
      <c r="AH55" s="217">
        <v>0</v>
      </c>
      <c r="AI55" s="217">
        <v>0</v>
      </c>
      <c r="AJ55" s="217">
        <v>4.2537999999999999E-2</v>
      </c>
      <c r="AK55" s="217">
        <v>1.0000000000000001E-5</v>
      </c>
      <c r="AL55" s="217">
        <v>0</v>
      </c>
      <c r="AM55" s="217">
        <v>0</v>
      </c>
      <c r="AN55" s="217">
        <v>0</v>
      </c>
      <c r="AO55" s="217">
        <v>3.79E-4</v>
      </c>
      <c r="AP55" s="217">
        <v>1.341E-3</v>
      </c>
      <c r="AQ55" s="217">
        <v>0</v>
      </c>
      <c r="AR55" s="217">
        <v>0</v>
      </c>
      <c r="AS55" s="217">
        <v>0</v>
      </c>
      <c r="AT55" s="217">
        <v>0</v>
      </c>
      <c r="AU55" s="217">
        <v>1.044816</v>
      </c>
      <c r="AV55" s="217">
        <v>0</v>
      </c>
      <c r="AW55" s="217">
        <v>0</v>
      </c>
      <c r="AX55" s="217">
        <v>0</v>
      </c>
      <c r="AY55" s="217">
        <v>5.8999999999999998E-5</v>
      </c>
      <c r="AZ55" s="217">
        <v>4.5640000000000003E-3</v>
      </c>
      <c r="BA55" s="217">
        <v>0</v>
      </c>
      <c r="BB55" s="217">
        <v>0</v>
      </c>
      <c r="BC55" s="217">
        <v>0</v>
      </c>
      <c r="BD55" s="217">
        <v>0</v>
      </c>
      <c r="BE55" s="217">
        <v>0</v>
      </c>
      <c r="BF55" s="217">
        <v>0</v>
      </c>
      <c r="BG55" s="217">
        <v>0</v>
      </c>
      <c r="BH55" s="217">
        <v>0</v>
      </c>
      <c r="BI55" s="217">
        <v>0</v>
      </c>
      <c r="BJ55" s="217">
        <v>0</v>
      </c>
      <c r="BK55" s="217">
        <v>0</v>
      </c>
      <c r="BL55" s="217">
        <v>9.6900000000000007E-3</v>
      </c>
      <c r="BM55" s="217">
        <v>0</v>
      </c>
      <c r="BN55" s="217">
        <v>2.5990000000000002E-3</v>
      </c>
      <c r="BO55" s="217">
        <v>0</v>
      </c>
      <c r="BP55" s="217">
        <v>0</v>
      </c>
      <c r="BQ55" s="217">
        <v>2.6499999999999999E-4</v>
      </c>
      <c r="BR55" s="217">
        <v>0</v>
      </c>
      <c r="BS55" s="217">
        <v>1.9319999999999999E-3</v>
      </c>
      <c r="BT55" s="217">
        <v>2.2000000000000001E-4</v>
      </c>
      <c r="BU55" s="217">
        <v>0</v>
      </c>
      <c r="BV55" s="217">
        <v>0</v>
      </c>
      <c r="BW55" s="217">
        <v>3.2200000000000002E-4</v>
      </c>
      <c r="BX55" s="217">
        <v>3.437481</v>
      </c>
      <c r="BY55" s="217">
        <v>0</v>
      </c>
      <c r="BZ55" s="217">
        <v>0</v>
      </c>
      <c r="CA55" s="217">
        <v>4.1300000000000001E-4</v>
      </c>
      <c r="CB55" s="217">
        <v>0</v>
      </c>
      <c r="CC55" s="217">
        <v>0</v>
      </c>
      <c r="CD55" s="217">
        <v>2.2699999999999999E-4</v>
      </c>
      <c r="CE55" s="217">
        <v>0</v>
      </c>
      <c r="CF55" s="217">
        <v>0</v>
      </c>
      <c r="CG55" s="217">
        <v>1.2300000000000001E-4</v>
      </c>
      <c r="CH55" s="217">
        <v>0.91219799999999995</v>
      </c>
      <c r="CI55" s="217">
        <v>0.102011</v>
      </c>
      <c r="CJ55" s="217">
        <v>1.971023</v>
      </c>
      <c r="CK55" s="217">
        <v>5.9999999999999995E-4</v>
      </c>
      <c r="CL55" s="217">
        <v>0</v>
      </c>
      <c r="CM55" s="217">
        <v>0</v>
      </c>
      <c r="CN55" s="217">
        <v>3.8593000000000002E-2</v>
      </c>
      <c r="CO55" s="217">
        <v>0</v>
      </c>
      <c r="CP55" s="217">
        <v>0</v>
      </c>
      <c r="CQ55" s="217">
        <v>0</v>
      </c>
      <c r="CR55" s="217">
        <v>4.7399999999999997E-4</v>
      </c>
      <c r="CS55" s="217">
        <v>0</v>
      </c>
      <c r="CT55" s="217">
        <v>1.7E-5</v>
      </c>
      <c r="CU55" s="217">
        <v>1.7868280000000001</v>
      </c>
      <c r="CV55" s="217">
        <v>2.4870000000000001E-3</v>
      </c>
    </row>
    <row r="56" spans="1:100" ht="18" customHeight="1" x14ac:dyDescent="0.5">
      <c r="A56" s="222" t="s">
        <v>205</v>
      </c>
      <c r="B56" s="223" t="s">
        <v>328</v>
      </c>
      <c r="C56" s="218">
        <v>1958.1390859999999</v>
      </c>
      <c r="D56" s="218">
        <v>0.75682499999999997</v>
      </c>
      <c r="E56" s="218">
        <v>211.85396</v>
      </c>
      <c r="F56" s="218">
        <v>1.098E-3</v>
      </c>
      <c r="G56" s="218">
        <v>7.6000000000000004E-4</v>
      </c>
      <c r="H56" s="218">
        <v>0</v>
      </c>
      <c r="I56" s="218">
        <v>96.205965000000006</v>
      </c>
      <c r="J56" s="218">
        <v>4.2778330000000002</v>
      </c>
      <c r="K56" s="218">
        <v>16.600093000000001</v>
      </c>
      <c r="L56" s="218">
        <v>1618.335468</v>
      </c>
      <c r="M56" s="218">
        <v>0.65732999999999997</v>
      </c>
      <c r="N56" s="218">
        <v>0.93930899999999995</v>
      </c>
      <c r="O56" s="218">
        <v>6.2426890000000004</v>
      </c>
      <c r="P56" s="218">
        <v>0.58879000000000004</v>
      </c>
      <c r="Q56" s="218">
        <v>0</v>
      </c>
      <c r="R56" s="218">
        <v>1.2970000000000001E-2</v>
      </c>
      <c r="S56" s="218">
        <v>0</v>
      </c>
      <c r="T56" s="218">
        <v>0</v>
      </c>
      <c r="U56" s="218">
        <v>1.9498000000000001E-2</v>
      </c>
      <c r="V56" s="218">
        <v>2.3930000000000002E-3</v>
      </c>
      <c r="W56" s="218">
        <v>0</v>
      </c>
      <c r="X56" s="218">
        <v>9.0000000000000002E-6</v>
      </c>
      <c r="Y56" s="218">
        <v>0</v>
      </c>
      <c r="Z56" s="218">
        <v>0</v>
      </c>
      <c r="AA56" s="218">
        <v>0</v>
      </c>
      <c r="AB56" s="218">
        <v>1.1850000000000001E-3</v>
      </c>
      <c r="AC56" s="218">
        <v>0</v>
      </c>
      <c r="AD56" s="218">
        <v>0</v>
      </c>
      <c r="AE56" s="218">
        <v>0</v>
      </c>
      <c r="AF56" s="218">
        <v>0</v>
      </c>
      <c r="AG56" s="218">
        <v>6.2361E-2</v>
      </c>
      <c r="AH56" s="218">
        <v>0</v>
      </c>
      <c r="AI56" s="218">
        <v>0</v>
      </c>
      <c r="AJ56" s="218">
        <v>8.9899999999999995E-4</v>
      </c>
      <c r="AK56" s="218">
        <v>0</v>
      </c>
      <c r="AL56" s="218">
        <v>0</v>
      </c>
      <c r="AM56" s="218">
        <v>0</v>
      </c>
      <c r="AN56" s="218">
        <v>0</v>
      </c>
      <c r="AO56" s="218">
        <v>8.3637000000000003E-2</v>
      </c>
      <c r="AP56" s="218">
        <v>0.22261300000000001</v>
      </c>
      <c r="AQ56" s="218">
        <v>0</v>
      </c>
      <c r="AR56" s="218">
        <v>0</v>
      </c>
      <c r="AS56" s="218">
        <v>0</v>
      </c>
      <c r="AT56" s="218">
        <v>0</v>
      </c>
      <c r="AU56" s="218">
        <v>8.6551000000000003E-2</v>
      </c>
      <c r="AV56" s="218">
        <v>0</v>
      </c>
      <c r="AW56" s="218">
        <v>0</v>
      </c>
      <c r="AX56" s="218">
        <v>0</v>
      </c>
      <c r="AY56" s="218">
        <v>4.0169999999999997E-3</v>
      </c>
      <c r="AZ56" s="218">
        <v>7.1390000000000004E-3</v>
      </c>
      <c r="BA56" s="218">
        <v>0</v>
      </c>
      <c r="BB56" s="218">
        <v>0</v>
      </c>
      <c r="BC56" s="218">
        <v>3.8999999999999999E-5</v>
      </c>
      <c r="BD56" s="218">
        <v>0</v>
      </c>
      <c r="BE56" s="218">
        <v>0</v>
      </c>
      <c r="BF56" s="218">
        <v>0</v>
      </c>
      <c r="BG56" s="218">
        <v>0</v>
      </c>
      <c r="BH56" s="218">
        <v>0</v>
      </c>
      <c r="BI56" s="218">
        <v>7.4999999999999993E-5</v>
      </c>
      <c r="BJ56" s="218">
        <v>0</v>
      </c>
      <c r="BK56" s="218">
        <v>0</v>
      </c>
      <c r="BL56" s="218">
        <v>0.51527800000000001</v>
      </c>
      <c r="BM56" s="218">
        <v>0.16818</v>
      </c>
      <c r="BN56" s="218">
        <v>5.0600000000000005E-4</v>
      </c>
      <c r="BO56" s="218">
        <v>3.761E-3</v>
      </c>
      <c r="BP56" s="218">
        <v>0</v>
      </c>
      <c r="BQ56" s="218">
        <v>0</v>
      </c>
      <c r="BR56" s="218">
        <v>0</v>
      </c>
      <c r="BS56" s="218">
        <v>8.9169999999999996E-3</v>
      </c>
      <c r="BT56" s="218">
        <v>4.1946999999999998E-2</v>
      </c>
      <c r="BU56" s="218">
        <v>0</v>
      </c>
      <c r="BV56" s="218">
        <v>5.1999999999999997E-5</v>
      </c>
      <c r="BW56" s="218">
        <v>0</v>
      </c>
      <c r="BX56" s="218">
        <v>0</v>
      </c>
      <c r="BY56" s="218">
        <v>0</v>
      </c>
      <c r="BZ56" s="218">
        <v>0</v>
      </c>
      <c r="CA56" s="218">
        <v>0</v>
      </c>
      <c r="CB56" s="218">
        <v>0</v>
      </c>
      <c r="CC56" s="218">
        <v>0</v>
      </c>
      <c r="CD56" s="218">
        <v>0</v>
      </c>
      <c r="CE56" s="218">
        <v>0</v>
      </c>
      <c r="CF56" s="218">
        <v>0</v>
      </c>
      <c r="CG56" s="218">
        <v>0</v>
      </c>
      <c r="CH56" s="218">
        <v>0</v>
      </c>
      <c r="CI56" s="218">
        <v>6.0338000000000003E-2</v>
      </c>
      <c r="CJ56" s="218">
        <v>0</v>
      </c>
      <c r="CK56" s="218">
        <v>0.32825399999999999</v>
      </c>
      <c r="CL56" s="218">
        <v>1.0241999999999999E-2</v>
      </c>
      <c r="CM56" s="218">
        <v>0</v>
      </c>
      <c r="CN56" s="218">
        <v>1.0000000000000001E-5</v>
      </c>
      <c r="CO56" s="218">
        <v>0</v>
      </c>
      <c r="CP56" s="218">
        <v>0</v>
      </c>
      <c r="CQ56" s="218">
        <v>0</v>
      </c>
      <c r="CR56" s="218">
        <v>0</v>
      </c>
      <c r="CS56" s="218">
        <v>3.9999999999999998E-6</v>
      </c>
      <c r="CT56" s="218">
        <v>0</v>
      </c>
      <c r="CU56" s="218">
        <v>2.9183000000000001E-2</v>
      </c>
      <c r="CV56" s="218">
        <v>8.9060000000000007E-3</v>
      </c>
    </row>
    <row r="57" spans="1:100" ht="18" customHeight="1" x14ac:dyDescent="0.5">
      <c r="A57" s="220" t="s">
        <v>136</v>
      </c>
      <c r="B57" s="221" t="s">
        <v>288</v>
      </c>
      <c r="C57" s="217">
        <v>1749.9723739999999</v>
      </c>
      <c r="D57" s="217">
        <v>0</v>
      </c>
      <c r="E57" s="217">
        <v>0</v>
      </c>
      <c r="F57" s="217">
        <v>15.62355</v>
      </c>
      <c r="G57" s="217">
        <v>0.91497499999999998</v>
      </c>
      <c r="H57" s="217">
        <v>0</v>
      </c>
      <c r="I57" s="217">
        <v>1.6149999999999999E-3</v>
      </c>
      <c r="J57" s="217">
        <v>12.065094</v>
      </c>
      <c r="K57" s="217">
        <v>13.821284</v>
      </c>
      <c r="L57" s="217">
        <v>99.271225999999999</v>
      </c>
      <c r="M57" s="217">
        <v>7.279299</v>
      </c>
      <c r="N57" s="217">
        <v>4.2865039999999999</v>
      </c>
      <c r="O57" s="217">
        <v>3.491854</v>
      </c>
      <c r="P57" s="217">
        <v>1.8846999999999999E-2</v>
      </c>
      <c r="Q57" s="217">
        <v>17.587437999999999</v>
      </c>
      <c r="R57" s="217">
        <v>29.534700999999998</v>
      </c>
      <c r="S57" s="217">
        <v>0</v>
      </c>
      <c r="T57" s="217">
        <v>2.3032010000000001</v>
      </c>
      <c r="U57" s="217">
        <v>1.9664999999999998E-2</v>
      </c>
      <c r="V57" s="217">
        <v>85.216140999999993</v>
      </c>
      <c r="W57" s="217">
        <v>28.886772000000001</v>
      </c>
      <c r="X57" s="217">
        <v>1.528643</v>
      </c>
      <c r="Y57" s="217">
        <v>11.805016</v>
      </c>
      <c r="Z57" s="217">
        <v>3.8009000000000001E-2</v>
      </c>
      <c r="AA57" s="217">
        <v>0</v>
      </c>
      <c r="AB57" s="217">
        <v>0</v>
      </c>
      <c r="AC57" s="217">
        <v>2.0314410000000001</v>
      </c>
      <c r="AD57" s="217">
        <v>0</v>
      </c>
      <c r="AE57" s="217">
        <v>0</v>
      </c>
      <c r="AF57" s="217">
        <v>0</v>
      </c>
      <c r="AG57" s="217">
        <v>0.191913</v>
      </c>
      <c r="AH57" s="217">
        <v>0</v>
      </c>
      <c r="AI57" s="217">
        <v>1.7849E-2</v>
      </c>
      <c r="AJ57" s="217">
        <v>0.15498000000000001</v>
      </c>
      <c r="AK57" s="217">
        <v>0.192685</v>
      </c>
      <c r="AL57" s="217">
        <v>5.1E-5</v>
      </c>
      <c r="AM57" s="217">
        <v>0</v>
      </c>
      <c r="AN57" s="217">
        <v>0</v>
      </c>
      <c r="AO57" s="217">
        <v>3.2562410000000002</v>
      </c>
      <c r="AP57" s="217">
        <v>2.762114</v>
      </c>
      <c r="AQ57" s="217">
        <v>3.6706460000000001</v>
      </c>
      <c r="AR57" s="217">
        <v>7.5700000000000003E-3</v>
      </c>
      <c r="AS57" s="217">
        <v>17.613319000000001</v>
      </c>
      <c r="AT57" s="217">
        <v>0.134126</v>
      </c>
      <c r="AU57" s="217">
        <v>0.122263</v>
      </c>
      <c r="AV57" s="217">
        <v>4.46E-4</v>
      </c>
      <c r="AW57" s="217">
        <v>2.4603739999999998</v>
      </c>
      <c r="AX57" s="217">
        <v>4.5449999999999997E-2</v>
      </c>
      <c r="AY57" s="217">
        <v>5.3996000000000002E-2</v>
      </c>
      <c r="AZ57" s="217">
        <v>0.137297</v>
      </c>
      <c r="BA57" s="217">
        <v>1.07E-4</v>
      </c>
      <c r="BB57" s="217">
        <v>0</v>
      </c>
      <c r="BC57" s="217">
        <v>4.9583000000000002E-2</v>
      </c>
      <c r="BD57" s="217">
        <v>20.401057999999999</v>
      </c>
      <c r="BE57" s="217">
        <v>1.6076E-2</v>
      </c>
      <c r="BF57" s="217">
        <v>0.84603799999999996</v>
      </c>
      <c r="BG57" s="217">
        <v>0.41850900000000002</v>
      </c>
      <c r="BH57" s="217">
        <v>0.90773800000000004</v>
      </c>
      <c r="BI57" s="217">
        <v>0.182557</v>
      </c>
      <c r="BJ57" s="217">
        <v>0</v>
      </c>
      <c r="BK57" s="217">
        <v>1.3240000000000001E-3</v>
      </c>
      <c r="BL57" s="217">
        <v>721.19220600000006</v>
      </c>
      <c r="BM57" s="217">
        <v>565.81466699999999</v>
      </c>
      <c r="BN57" s="217">
        <v>7.3565620000000003</v>
      </c>
      <c r="BO57" s="217">
        <v>18.045829000000001</v>
      </c>
      <c r="BP57" s="217">
        <v>10.602397</v>
      </c>
      <c r="BQ57" s="217">
        <v>1.85E-4</v>
      </c>
      <c r="BR57" s="217">
        <v>4.1127999999999998E-2</v>
      </c>
      <c r="BS57" s="217">
        <v>0.14002000000000001</v>
      </c>
      <c r="BT57" s="217">
        <v>0.41591699999999998</v>
      </c>
      <c r="BU57" s="217">
        <v>0.50651000000000002</v>
      </c>
      <c r="BV57" s="217">
        <v>0.90069500000000002</v>
      </c>
      <c r="BW57" s="217">
        <v>0</v>
      </c>
      <c r="BX57" s="217">
        <v>1.7172130000000001</v>
      </c>
      <c r="BY57" s="217">
        <v>9.7384999999999999E-2</v>
      </c>
      <c r="BZ57" s="217">
        <v>0</v>
      </c>
      <c r="CA57" s="217">
        <v>3.6888999999999998E-2</v>
      </c>
      <c r="CB57" s="217">
        <v>0</v>
      </c>
      <c r="CC57" s="217">
        <v>0.83346600000000004</v>
      </c>
      <c r="CD57" s="217">
        <v>1.6639999999999999E-3</v>
      </c>
      <c r="CE57" s="217">
        <v>1.7309999999999999E-3</v>
      </c>
      <c r="CF57" s="217">
        <v>0.22686100000000001</v>
      </c>
      <c r="CG57" s="217">
        <v>1.1063240000000001</v>
      </c>
      <c r="CH57" s="217">
        <v>4.7007349999999999</v>
      </c>
      <c r="CI57" s="217">
        <v>10.533687</v>
      </c>
      <c r="CJ57" s="217">
        <v>0</v>
      </c>
      <c r="CK57" s="217">
        <v>10.939916999999999</v>
      </c>
      <c r="CL57" s="217">
        <v>5.1099999999999995E-4</v>
      </c>
      <c r="CM57" s="217">
        <v>0</v>
      </c>
      <c r="CN57" s="217">
        <v>1.835099</v>
      </c>
      <c r="CO57" s="217">
        <v>0.30181200000000002</v>
      </c>
      <c r="CP57" s="217">
        <v>0</v>
      </c>
      <c r="CQ57" s="217">
        <v>0</v>
      </c>
      <c r="CR57" s="217">
        <v>2.1640700000000002</v>
      </c>
      <c r="CS57" s="217">
        <v>0.40791899999999998</v>
      </c>
      <c r="CT57" s="217">
        <v>0.36776799999999998</v>
      </c>
      <c r="CU57" s="217">
        <v>3.555E-3</v>
      </c>
      <c r="CV57" s="217">
        <v>0.31006499999999998</v>
      </c>
    </row>
    <row r="58" spans="1:100" ht="18" customHeight="1" x14ac:dyDescent="0.5">
      <c r="A58" s="222" t="s">
        <v>49</v>
      </c>
      <c r="B58" s="223" t="s">
        <v>284</v>
      </c>
      <c r="C58" s="218">
        <v>1726.0343949999999</v>
      </c>
      <c r="D58" s="218">
        <v>3.7800000000000003E-4</v>
      </c>
      <c r="E58" s="218">
        <v>3.4699999999999998E-4</v>
      </c>
      <c r="F58" s="218">
        <v>0.20844199999999999</v>
      </c>
      <c r="G58" s="218">
        <v>20.505257</v>
      </c>
      <c r="H58" s="218">
        <v>0.438471</v>
      </c>
      <c r="I58" s="218">
        <v>2.9399999999999999E-3</v>
      </c>
      <c r="J58" s="218">
        <v>3.2132939999999999</v>
      </c>
      <c r="K58" s="218">
        <v>17.503838999999999</v>
      </c>
      <c r="L58" s="218">
        <v>1.0307379999999999</v>
      </c>
      <c r="M58" s="218">
        <v>1.3700019999999999</v>
      </c>
      <c r="N58" s="218">
        <v>2.5408E-2</v>
      </c>
      <c r="O58" s="218">
        <v>95.913916</v>
      </c>
      <c r="P58" s="218">
        <v>6.46509</v>
      </c>
      <c r="Q58" s="218">
        <v>0</v>
      </c>
      <c r="R58" s="218">
        <v>7.9152399999999998</v>
      </c>
      <c r="S58" s="218">
        <v>0.305423</v>
      </c>
      <c r="T58" s="218">
        <v>6.5641639999999999</v>
      </c>
      <c r="U58" s="218">
        <v>1.738748</v>
      </c>
      <c r="V58" s="218">
        <v>82.690556000000001</v>
      </c>
      <c r="W58" s="218">
        <v>77.340090000000004</v>
      </c>
      <c r="X58" s="218">
        <v>24.040505</v>
      </c>
      <c r="Y58" s="218">
        <v>2.3010679999999999</v>
      </c>
      <c r="Z58" s="218">
        <v>31.349011999999998</v>
      </c>
      <c r="AA58" s="218">
        <v>0</v>
      </c>
      <c r="AB58" s="218">
        <v>8.9816629999999993</v>
      </c>
      <c r="AC58" s="218">
        <v>0</v>
      </c>
      <c r="AD58" s="218">
        <v>448.18521199999998</v>
      </c>
      <c r="AE58" s="218">
        <v>0.37642599999999998</v>
      </c>
      <c r="AF58" s="218">
        <v>2.0000000000000002E-5</v>
      </c>
      <c r="AG58" s="218">
        <v>236.11677800000001</v>
      </c>
      <c r="AH58" s="218">
        <v>0</v>
      </c>
      <c r="AI58" s="218">
        <v>10.168509999999999</v>
      </c>
      <c r="AJ58" s="218">
        <v>38.316249999999997</v>
      </c>
      <c r="AK58" s="218">
        <v>31.803737000000002</v>
      </c>
      <c r="AL58" s="218">
        <v>9.8200000000000002E-4</v>
      </c>
      <c r="AM58" s="218">
        <v>7.8486E-2</v>
      </c>
      <c r="AN58" s="218">
        <v>6.7000000000000002E-4</v>
      </c>
      <c r="AO58" s="218">
        <v>6.050389</v>
      </c>
      <c r="AP58" s="218">
        <v>22.531538000000001</v>
      </c>
      <c r="AQ58" s="218">
        <v>0.53891500000000003</v>
      </c>
      <c r="AR58" s="218">
        <v>0</v>
      </c>
      <c r="AS58" s="218">
        <v>9.0901999999999997E-2</v>
      </c>
      <c r="AT58" s="218">
        <v>1.5062000000000001E-2</v>
      </c>
      <c r="AU58" s="218">
        <v>3.4223000000000003E-2</v>
      </c>
      <c r="AV58" s="218">
        <v>0.47254400000000002</v>
      </c>
      <c r="AW58" s="218">
        <v>3.107E-3</v>
      </c>
      <c r="AX58" s="218">
        <v>0</v>
      </c>
      <c r="AY58" s="218">
        <v>0.71996300000000002</v>
      </c>
      <c r="AZ58" s="218">
        <v>3.799947</v>
      </c>
      <c r="BA58" s="218">
        <v>9.3999999999999994E-5</v>
      </c>
      <c r="BB58" s="218">
        <v>3.3738999999999998E-2</v>
      </c>
      <c r="BC58" s="218">
        <v>8.5640999999999995E-2</v>
      </c>
      <c r="BD58" s="218">
        <v>5.0000000000000004E-6</v>
      </c>
      <c r="BE58" s="218">
        <v>8.7193999999999994E-2</v>
      </c>
      <c r="BF58" s="218">
        <v>1.2674E-2</v>
      </c>
      <c r="BG58" s="218">
        <v>10.801228</v>
      </c>
      <c r="BH58" s="218">
        <v>1.6440000000000001E-3</v>
      </c>
      <c r="BI58" s="218">
        <v>1.5585999999999999E-2</v>
      </c>
      <c r="BJ58" s="218">
        <v>5.2971999999999998E-2</v>
      </c>
      <c r="BK58" s="218">
        <v>0.101522</v>
      </c>
      <c r="BL58" s="218">
        <v>1.1566209999999999</v>
      </c>
      <c r="BM58" s="218">
        <v>5.4877510000000003</v>
      </c>
      <c r="BN58" s="218">
        <v>0.432257</v>
      </c>
      <c r="BO58" s="218">
        <v>1.4118630000000001</v>
      </c>
      <c r="BP58" s="218">
        <v>6.1044000000000001E-2</v>
      </c>
      <c r="BQ58" s="218">
        <v>0.14350299999999999</v>
      </c>
      <c r="BR58" s="218">
        <v>0</v>
      </c>
      <c r="BS58" s="218">
        <v>204.11571699999999</v>
      </c>
      <c r="BT58" s="218">
        <v>0.40230199999999999</v>
      </c>
      <c r="BU58" s="218">
        <v>3.1517999999999997E-2</v>
      </c>
      <c r="BV58" s="218">
        <v>1.399761</v>
      </c>
      <c r="BW58" s="218">
        <v>0.30541400000000002</v>
      </c>
      <c r="BX58" s="218">
        <v>16.593737999999998</v>
      </c>
      <c r="BY58" s="218">
        <v>0.51224700000000001</v>
      </c>
      <c r="BZ58" s="218">
        <v>1.946E-3</v>
      </c>
      <c r="CA58" s="218">
        <v>8.2260629999999999</v>
      </c>
      <c r="CB58" s="218">
        <v>1.1900000000000001E-4</v>
      </c>
      <c r="CC58" s="218">
        <v>1.5859999999999999E-2</v>
      </c>
      <c r="CD58" s="218">
        <v>0</v>
      </c>
      <c r="CE58" s="218">
        <v>1.763E-3</v>
      </c>
      <c r="CF58" s="218">
        <v>7.8476530000000002</v>
      </c>
      <c r="CG58" s="218">
        <v>36.572871999999997</v>
      </c>
      <c r="CH58" s="218">
        <v>122.115279</v>
      </c>
      <c r="CI58" s="218">
        <v>45.566544</v>
      </c>
      <c r="CJ58" s="218">
        <v>0.13394300000000001</v>
      </c>
      <c r="CK58" s="218">
        <v>2.5088300000000001</v>
      </c>
      <c r="CL58" s="218">
        <v>4.9379999999999997E-3</v>
      </c>
      <c r="CM58" s="218">
        <v>2.9353720000000001</v>
      </c>
      <c r="CN58" s="218">
        <v>21.775656000000001</v>
      </c>
      <c r="CO58" s="218">
        <v>5.0650000000000001E-3</v>
      </c>
      <c r="CP58" s="218">
        <v>6.7539999999999996E-3</v>
      </c>
      <c r="CQ58" s="218">
        <v>6.652431</v>
      </c>
      <c r="CR58" s="218">
        <v>16.805281000000001</v>
      </c>
      <c r="CS58" s="218">
        <v>3.1265459999999998</v>
      </c>
      <c r="CT58" s="218">
        <v>1.0466580000000001</v>
      </c>
      <c r="CU58" s="218">
        <v>17.980445</v>
      </c>
      <c r="CV58" s="218">
        <v>0.25008900000000001</v>
      </c>
    </row>
    <row r="59" spans="1:100" ht="18" customHeight="1" x14ac:dyDescent="0.5">
      <c r="A59" s="220" t="s">
        <v>82</v>
      </c>
      <c r="B59" s="221" t="s">
        <v>323</v>
      </c>
      <c r="C59" s="217">
        <v>1701.3752569999999</v>
      </c>
      <c r="D59" s="217">
        <v>3.6327999999999999E-2</v>
      </c>
      <c r="E59" s="217">
        <v>0</v>
      </c>
      <c r="F59" s="217">
        <v>0</v>
      </c>
      <c r="G59" s="217">
        <v>107.274434</v>
      </c>
      <c r="H59" s="217">
        <v>0</v>
      </c>
      <c r="I59" s="217">
        <v>3.8999999999999999E-5</v>
      </c>
      <c r="J59" s="217">
        <v>5.2696249999999996</v>
      </c>
      <c r="K59" s="217">
        <v>0.84404299999999999</v>
      </c>
      <c r="L59" s="217">
        <v>2.586767</v>
      </c>
      <c r="M59" s="217">
        <v>2.051161</v>
      </c>
      <c r="N59" s="217">
        <v>0.67560500000000001</v>
      </c>
      <c r="O59" s="217">
        <v>2.281E-3</v>
      </c>
      <c r="P59" s="217">
        <v>0</v>
      </c>
      <c r="Q59" s="217">
        <v>0</v>
      </c>
      <c r="R59" s="217">
        <v>6.0131550000000002</v>
      </c>
      <c r="S59" s="217">
        <v>0</v>
      </c>
      <c r="T59" s="217">
        <v>2.1488649999999998</v>
      </c>
      <c r="U59" s="217">
        <v>0.34300799999999998</v>
      </c>
      <c r="V59" s="217">
        <v>1.0099579999999999</v>
      </c>
      <c r="W59" s="217">
        <v>1.24E-3</v>
      </c>
      <c r="X59" s="217">
        <v>41.638193000000001</v>
      </c>
      <c r="Y59" s="217">
        <v>2.080476</v>
      </c>
      <c r="Z59" s="217">
        <v>2.9570949999999998</v>
      </c>
      <c r="AA59" s="217">
        <v>6.7836999999999995E-2</v>
      </c>
      <c r="AB59" s="217">
        <v>1.5228E-2</v>
      </c>
      <c r="AC59" s="217">
        <v>0</v>
      </c>
      <c r="AD59" s="217">
        <v>0.34538099999999999</v>
      </c>
      <c r="AE59" s="217">
        <v>13.753797</v>
      </c>
      <c r="AF59" s="217">
        <v>2.1278920000000001</v>
      </c>
      <c r="AG59" s="217">
        <v>122.683182</v>
      </c>
      <c r="AH59" s="217">
        <v>0</v>
      </c>
      <c r="AI59" s="217">
        <v>1.7630779999999999</v>
      </c>
      <c r="AJ59" s="217">
        <v>6.0469710000000001</v>
      </c>
      <c r="AK59" s="217">
        <v>1.0323599999999999</v>
      </c>
      <c r="AL59" s="217">
        <v>1.248912</v>
      </c>
      <c r="AM59" s="217">
        <v>0</v>
      </c>
      <c r="AN59" s="217">
        <v>0</v>
      </c>
      <c r="AO59" s="217">
        <v>9.0681829999999994</v>
      </c>
      <c r="AP59" s="217">
        <v>13.254769</v>
      </c>
      <c r="AQ59" s="217">
        <v>42.164366999999999</v>
      </c>
      <c r="AR59" s="217">
        <v>2.2900000000000001E-4</v>
      </c>
      <c r="AS59" s="217">
        <v>1.636868</v>
      </c>
      <c r="AT59" s="217">
        <v>6.2110000000000004E-3</v>
      </c>
      <c r="AU59" s="217">
        <v>5.0700659999999997</v>
      </c>
      <c r="AV59" s="217">
        <v>9.1666999999999998E-2</v>
      </c>
      <c r="AW59" s="217">
        <v>1.5351E-2</v>
      </c>
      <c r="AX59" s="217">
        <v>8.3119999999999999E-2</v>
      </c>
      <c r="AY59" s="217">
        <v>9.7837169999999993</v>
      </c>
      <c r="AZ59" s="217">
        <v>8.2043000000000005E-2</v>
      </c>
      <c r="BA59" s="217">
        <v>0.102858</v>
      </c>
      <c r="BB59" s="217">
        <v>0</v>
      </c>
      <c r="BC59" s="217">
        <v>3.63E-3</v>
      </c>
      <c r="BD59" s="217">
        <v>1.389E-3</v>
      </c>
      <c r="BE59" s="217">
        <v>2.4880000000000002E-3</v>
      </c>
      <c r="BF59" s="217">
        <v>0</v>
      </c>
      <c r="BG59" s="217">
        <v>6.3169999999999997E-3</v>
      </c>
      <c r="BH59" s="217">
        <v>7.2680000000000002E-3</v>
      </c>
      <c r="BI59" s="217">
        <v>1.493E-3</v>
      </c>
      <c r="BJ59" s="217">
        <v>0.844441</v>
      </c>
      <c r="BK59" s="217">
        <v>0</v>
      </c>
      <c r="BL59" s="217">
        <v>0.94259700000000002</v>
      </c>
      <c r="BM59" s="217">
        <v>1.6711860000000001</v>
      </c>
      <c r="BN59" s="217">
        <v>0.235601</v>
      </c>
      <c r="BO59" s="217">
        <v>0.13906399999999999</v>
      </c>
      <c r="BP59" s="217">
        <v>1.5716999999999998E-2</v>
      </c>
      <c r="BQ59" s="217">
        <v>0</v>
      </c>
      <c r="BR59" s="217">
        <v>8.1080000000000006E-3</v>
      </c>
      <c r="BS59" s="217">
        <v>4.0569660000000001</v>
      </c>
      <c r="BT59" s="217">
        <v>3.1650640000000001</v>
      </c>
      <c r="BU59" s="217">
        <v>4.0133270000000003</v>
      </c>
      <c r="BV59" s="217">
        <v>7.7739999999999997E-3</v>
      </c>
      <c r="BW59" s="217">
        <v>5.0685269999999996</v>
      </c>
      <c r="BX59" s="217">
        <v>19.909054000000001</v>
      </c>
      <c r="BY59" s="217">
        <v>0.97944299999999995</v>
      </c>
      <c r="BZ59" s="217">
        <v>7.1669999999999998E-3</v>
      </c>
      <c r="CA59" s="217">
        <v>7.7290049999999999</v>
      </c>
      <c r="CB59" s="217">
        <v>1.5449999999999999E-3</v>
      </c>
      <c r="CC59" s="217">
        <v>8.7659999999999995E-3</v>
      </c>
      <c r="CD59" s="217">
        <v>0.26972000000000002</v>
      </c>
      <c r="CE59" s="217">
        <v>1.2630000000000001E-2</v>
      </c>
      <c r="CF59" s="217">
        <v>4.3784590000000003</v>
      </c>
      <c r="CG59" s="217">
        <v>4.4189699999999998</v>
      </c>
      <c r="CH59" s="217">
        <v>596.33588599999996</v>
      </c>
      <c r="CI59" s="217">
        <v>407.60164300000002</v>
      </c>
      <c r="CJ59" s="217">
        <v>11.818317</v>
      </c>
      <c r="CK59" s="217">
        <v>97.087649999999996</v>
      </c>
      <c r="CL59" s="217">
        <v>0.48311199999999999</v>
      </c>
      <c r="CM59" s="217">
        <v>1.967E-3</v>
      </c>
      <c r="CN59" s="217">
        <v>79.825648999999999</v>
      </c>
      <c r="CO59" s="217">
        <v>1.1549E-2</v>
      </c>
      <c r="CP59" s="217">
        <v>7.9999999999999996E-6</v>
      </c>
      <c r="CQ59" s="217">
        <v>1.4448380000000001</v>
      </c>
      <c r="CR59" s="217">
        <v>12.662397</v>
      </c>
      <c r="CS59" s="217">
        <v>28.241047999999999</v>
      </c>
      <c r="CT59" s="217">
        <v>2.528165</v>
      </c>
      <c r="CU59" s="217">
        <v>3.7859999999999998E-2</v>
      </c>
      <c r="CV59" s="217">
        <v>1.3091E-2</v>
      </c>
    </row>
    <row r="60" spans="1:100" ht="18" customHeight="1" x14ac:dyDescent="0.5">
      <c r="A60" s="222" t="s">
        <v>212</v>
      </c>
      <c r="B60" s="223" t="s">
        <v>274</v>
      </c>
      <c r="C60" s="218">
        <v>1650.456248</v>
      </c>
      <c r="D60" s="218">
        <v>10.788055</v>
      </c>
      <c r="E60" s="218">
        <v>0</v>
      </c>
      <c r="F60" s="218">
        <v>8.6831000000000005E-2</v>
      </c>
      <c r="G60" s="218">
        <v>61.044916000000001</v>
      </c>
      <c r="H60" s="218">
        <v>0</v>
      </c>
      <c r="I60" s="218">
        <v>0</v>
      </c>
      <c r="J60" s="218">
        <v>9.2871999999999996E-2</v>
      </c>
      <c r="K60" s="218">
        <v>1.1917000000000001E-2</v>
      </c>
      <c r="L60" s="218">
        <v>5.1810609999999997</v>
      </c>
      <c r="M60" s="218">
        <v>3.7500000000000001E-4</v>
      </c>
      <c r="N60" s="218">
        <v>88.903035000000003</v>
      </c>
      <c r="O60" s="218">
        <v>2.5908E-2</v>
      </c>
      <c r="P60" s="218">
        <v>6.2979999999999994E-2</v>
      </c>
      <c r="Q60" s="218">
        <v>0</v>
      </c>
      <c r="R60" s="218">
        <v>0.32789499999999999</v>
      </c>
      <c r="S60" s="218">
        <v>82.642143000000004</v>
      </c>
      <c r="T60" s="218">
        <v>2.5680290000000001</v>
      </c>
      <c r="U60" s="218">
        <v>1.381918</v>
      </c>
      <c r="V60" s="218">
        <v>89.806730000000002</v>
      </c>
      <c r="W60" s="218">
        <v>109.049387</v>
      </c>
      <c r="X60" s="218">
        <v>54.465364999999998</v>
      </c>
      <c r="Y60" s="218">
        <v>9.0264070000000007</v>
      </c>
      <c r="Z60" s="218">
        <v>6.0390000000000001E-3</v>
      </c>
      <c r="AA60" s="218">
        <v>4.3579999999999999E-3</v>
      </c>
      <c r="AB60" s="218">
        <v>1.7623E-2</v>
      </c>
      <c r="AC60" s="218">
        <v>3.9999999999999998E-6</v>
      </c>
      <c r="AD60" s="218">
        <v>112.192031</v>
      </c>
      <c r="AE60" s="218">
        <v>61.885108000000002</v>
      </c>
      <c r="AF60" s="218">
        <v>17.289935</v>
      </c>
      <c r="AG60" s="218">
        <v>114.553248</v>
      </c>
      <c r="AH60" s="218">
        <v>0</v>
      </c>
      <c r="AI60" s="218">
        <v>34.036695999999999</v>
      </c>
      <c r="AJ60" s="218">
        <v>61.634425999999998</v>
      </c>
      <c r="AK60" s="218">
        <v>3.2323309999999998</v>
      </c>
      <c r="AL60" s="218">
        <v>0.51702000000000004</v>
      </c>
      <c r="AM60" s="218">
        <v>0.86818700000000004</v>
      </c>
      <c r="AN60" s="218">
        <v>1.0269E-2</v>
      </c>
      <c r="AO60" s="218">
        <v>0.394374</v>
      </c>
      <c r="AP60" s="218">
        <v>63.330021000000002</v>
      </c>
      <c r="AQ60" s="218">
        <v>1.908455</v>
      </c>
      <c r="AR60" s="218">
        <v>0</v>
      </c>
      <c r="AS60" s="218">
        <v>0.44242100000000001</v>
      </c>
      <c r="AT60" s="218">
        <v>0</v>
      </c>
      <c r="AU60" s="218">
        <v>2.1096050000000002</v>
      </c>
      <c r="AV60" s="218">
        <v>1.5893269999999999</v>
      </c>
      <c r="AW60" s="218">
        <v>0.120848</v>
      </c>
      <c r="AX60" s="218">
        <v>6.1899999999999998E-4</v>
      </c>
      <c r="AY60" s="218">
        <v>149.49775099999999</v>
      </c>
      <c r="AZ60" s="218">
        <v>3.1874709999999999</v>
      </c>
      <c r="BA60" s="218">
        <v>2.9629999999999999E-3</v>
      </c>
      <c r="BB60" s="218">
        <v>4.4200000000000003E-3</v>
      </c>
      <c r="BC60" s="218">
        <v>6.4790000000000004E-3</v>
      </c>
      <c r="BD60" s="218">
        <v>3.5720000000000001E-3</v>
      </c>
      <c r="BE60" s="218">
        <v>3.2820000000000002E-3</v>
      </c>
      <c r="BF60" s="218">
        <v>1.2403000000000001E-2</v>
      </c>
      <c r="BG60" s="218">
        <v>2.7123999999999999E-2</v>
      </c>
      <c r="BH60" s="218">
        <v>0.165107</v>
      </c>
      <c r="BI60" s="218">
        <v>8.8400000000000002E-4</v>
      </c>
      <c r="BJ60" s="218">
        <v>1.1880999999999999E-2</v>
      </c>
      <c r="BK60" s="218">
        <v>7.1110000000000001E-3</v>
      </c>
      <c r="BL60" s="218">
        <v>0.58175399999999999</v>
      </c>
      <c r="BM60" s="218">
        <v>13.463924</v>
      </c>
      <c r="BN60" s="218">
        <v>3.340525</v>
      </c>
      <c r="BO60" s="218">
        <v>0.80577200000000004</v>
      </c>
      <c r="BP60" s="218">
        <v>1.3537870000000001</v>
      </c>
      <c r="BQ60" s="218">
        <v>2.3630000000000001E-3</v>
      </c>
      <c r="BR60" s="218">
        <v>1.8270000000000002E-2</v>
      </c>
      <c r="BS60" s="218">
        <v>1.444869</v>
      </c>
      <c r="BT60" s="218">
        <v>0.185084</v>
      </c>
      <c r="BU60" s="218">
        <v>102.41537</v>
      </c>
      <c r="BV60" s="218">
        <v>2.3832119999999999</v>
      </c>
      <c r="BW60" s="218">
        <v>37.660026000000002</v>
      </c>
      <c r="BX60" s="218">
        <v>182.74879000000001</v>
      </c>
      <c r="BY60" s="218">
        <v>0.38494099999999998</v>
      </c>
      <c r="BZ60" s="218">
        <v>0.18043699999999999</v>
      </c>
      <c r="CA60" s="218">
        <v>13.583034</v>
      </c>
      <c r="CB60" s="218">
        <v>4.8999999999999998E-4</v>
      </c>
      <c r="CC60" s="218">
        <v>1.9702000000000001E-2</v>
      </c>
      <c r="CD60" s="218">
        <v>0.122049</v>
      </c>
      <c r="CE60" s="218">
        <v>2.0929999999999998E-3</v>
      </c>
      <c r="CF60" s="218">
        <v>0.21668599999999999</v>
      </c>
      <c r="CG60" s="218">
        <v>1.1672709999999999</v>
      </c>
      <c r="CH60" s="218">
        <v>3.2852739999999998</v>
      </c>
      <c r="CI60" s="218">
        <v>1.923068</v>
      </c>
      <c r="CJ60" s="218">
        <v>1.6185999999999999E-2</v>
      </c>
      <c r="CK60" s="218">
        <v>2.2909809999999999</v>
      </c>
      <c r="CL60" s="218">
        <v>0.71860900000000005</v>
      </c>
      <c r="CM60" s="218">
        <v>1.4591E-2</v>
      </c>
      <c r="CN60" s="218">
        <v>2.067742</v>
      </c>
      <c r="CO60" s="218">
        <v>0.23963200000000001</v>
      </c>
      <c r="CP60" s="218">
        <v>3.8469999999999997E-2</v>
      </c>
      <c r="CQ60" s="218">
        <v>1.3860000000000001E-3</v>
      </c>
      <c r="CR60" s="218">
        <v>22.277934999999999</v>
      </c>
      <c r="CS60" s="218">
        <v>2.2202989999999998</v>
      </c>
      <c r="CT60" s="218">
        <v>4.6323730000000003</v>
      </c>
      <c r="CU60" s="218">
        <v>0.29445700000000002</v>
      </c>
      <c r="CV60" s="218">
        <v>103.81558099999999</v>
      </c>
    </row>
    <row r="61" spans="1:100" ht="18" customHeight="1" x14ac:dyDescent="0.5">
      <c r="A61" s="220" t="s">
        <v>143</v>
      </c>
      <c r="B61" s="221" t="s">
        <v>348</v>
      </c>
      <c r="C61" s="217">
        <v>1578.23804</v>
      </c>
      <c r="D61" s="217">
        <v>2.9191410000000002</v>
      </c>
      <c r="E61" s="217">
        <v>409.57117</v>
      </c>
      <c r="F61" s="217">
        <v>0</v>
      </c>
      <c r="G61" s="217">
        <v>12.098578</v>
      </c>
      <c r="H61" s="217">
        <v>0</v>
      </c>
      <c r="I61" s="217">
        <v>0</v>
      </c>
      <c r="J61" s="217">
        <v>2.6462140000000001</v>
      </c>
      <c r="K61" s="217">
        <v>11.600277999999999</v>
      </c>
      <c r="L61" s="217">
        <v>4.3933E-2</v>
      </c>
      <c r="M61" s="217">
        <v>204.28683699999999</v>
      </c>
      <c r="N61" s="217">
        <v>1.920679</v>
      </c>
      <c r="O61" s="217">
        <v>2.265072</v>
      </c>
      <c r="P61" s="217">
        <v>0</v>
      </c>
      <c r="Q61" s="217">
        <v>0</v>
      </c>
      <c r="R61" s="217">
        <v>533.86843899999997</v>
      </c>
      <c r="S61" s="217">
        <v>16.273907000000001</v>
      </c>
      <c r="T61" s="217">
        <v>14.864673</v>
      </c>
      <c r="U61" s="217">
        <v>4.8840029999999999</v>
      </c>
      <c r="V61" s="217">
        <v>29.156421000000002</v>
      </c>
      <c r="W61" s="217">
        <v>0.678512</v>
      </c>
      <c r="X61" s="217">
        <v>0.37775500000000001</v>
      </c>
      <c r="Y61" s="217">
        <v>2.8202000000000001E-2</v>
      </c>
      <c r="Z61" s="217">
        <v>0.75168900000000005</v>
      </c>
      <c r="AA61" s="217">
        <v>191.93197000000001</v>
      </c>
      <c r="AB61" s="217">
        <v>0.58074899999999996</v>
      </c>
      <c r="AC61" s="217">
        <v>0</v>
      </c>
      <c r="AD61" s="217">
        <v>0</v>
      </c>
      <c r="AE61" s="217">
        <v>8.7168999999999996E-2</v>
      </c>
      <c r="AF61" s="217">
        <v>9.3288999999999997E-2</v>
      </c>
      <c r="AG61" s="217">
        <v>23.438625999999999</v>
      </c>
      <c r="AH61" s="217">
        <v>0</v>
      </c>
      <c r="AI61" s="217">
        <v>2.2446000000000001E-2</v>
      </c>
      <c r="AJ61" s="217">
        <v>0.88905299999999998</v>
      </c>
      <c r="AK61" s="217">
        <v>5.8459999999999996E-3</v>
      </c>
      <c r="AL61" s="217">
        <v>0.120245</v>
      </c>
      <c r="AM61" s="217">
        <v>0</v>
      </c>
      <c r="AN61" s="217">
        <v>0</v>
      </c>
      <c r="AO61" s="217">
        <v>0.101268</v>
      </c>
      <c r="AP61" s="217">
        <v>1.262858</v>
      </c>
      <c r="AQ61" s="217">
        <v>3.8633000000000001E-2</v>
      </c>
      <c r="AR61" s="217">
        <v>0</v>
      </c>
      <c r="AS61" s="217">
        <v>7.5186000000000003E-2</v>
      </c>
      <c r="AT61" s="217">
        <v>1.5709999999999999E-3</v>
      </c>
      <c r="AU61" s="217">
        <v>2.198661</v>
      </c>
      <c r="AV61" s="217">
        <v>0</v>
      </c>
      <c r="AW61" s="217">
        <v>1.5790000000000001E-3</v>
      </c>
      <c r="AX61" s="217">
        <v>0</v>
      </c>
      <c r="AY61" s="217">
        <v>9.8337999999999995E-2</v>
      </c>
      <c r="AZ61" s="217">
        <v>8.0569999999999999E-3</v>
      </c>
      <c r="BA61" s="217">
        <v>0</v>
      </c>
      <c r="BB61" s="217">
        <v>0</v>
      </c>
      <c r="BC61" s="217">
        <v>6.7000000000000002E-5</v>
      </c>
      <c r="BD61" s="217">
        <v>1.5460000000000001E-3</v>
      </c>
      <c r="BE61" s="217">
        <v>1.0499999999999999E-3</v>
      </c>
      <c r="BF61" s="217">
        <v>2.31E-4</v>
      </c>
      <c r="BG61" s="217">
        <v>1.096E-3</v>
      </c>
      <c r="BH61" s="217">
        <v>0</v>
      </c>
      <c r="BI61" s="217">
        <v>1.2576E-2</v>
      </c>
      <c r="BJ61" s="217">
        <v>0</v>
      </c>
      <c r="BK61" s="217">
        <v>0</v>
      </c>
      <c r="BL61" s="217">
        <v>0.41214800000000001</v>
      </c>
      <c r="BM61" s="217">
        <v>2.4143620000000001</v>
      </c>
      <c r="BN61" s="217">
        <v>1.671E-3</v>
      </c>
      <c r="BO61" s="217">
        <v>0.49657699999999999</v>
      </c>
      <c r="BP61" s="217">
        <v>3.2473000000000002E-2</v>
      </c>
      <c r="BQ61" s="217">
        <v>3.0270000000000002E-3</v>
      </c>
      <c r="BR61" s="217">
        <v>8.7217000000000003E-2</v>
      </c>
      <c r="BS61" s="217">
        <v>0.36334300000000003</v>
      </c>
      <c r="BT61" s="217">
        <v>3.2669999999999999E-3</v>
      </c>
      <c r="BU61" s="217">
        <v>6.7557000000000006E-2</v>
      </c>
      <c r="BV61" s="217">
        <v>2.7355999999999998E-2</v>
      </c>
      <c r="BW61" s="217">
        <v>0.660856</v>
      </c>
      <c r="BX61" s="217">
        <v>39.810141999999999</v>
      </c>
      <c r="BY61" s="217">
        <v>2.526E-3</v>
      </c>
      <c r="BZ61" s="217">
        <v>0</v>
      </c>
      <c r="CA61" s="217">
        <v>8.7297E-2</v>
      </c>
      <c r="CB61" s="217">
        <v>0</v>
      </c>
      <c r="CC61" s="217">
        <v>0</v>
      </c>
      <c r="CD61" s="217">
        <v>0</v>
      </c>
      <c r="CE61" s="217">
        <v>1.6590000000000001E-2</v>
      </c>
      <c r="CF61" s="217">
        <v>1.8821000000000001E-2</v>
      </c>
      <c r="CG61" s="217">
        <v>0.33603300000000003</v>
      </c>
      <c r="CH61" s="217">
        <v>11.115826</v>
      </c>
      <c r="CI61" s="217">
        <v>11.515423999999999</v>
      </c>
      <c r="CJ61" s="217">
        <v>25.036363999999999</v>
      </c>
      <c r="CK61" s="217">
        <v>2.7938100000000001</v>
      </c>
      <c r="CL61" s="217">
        <v>0.10825700000000001</v>
      </c>
      <c r="CM61" s="217">
        <v>0</v>
      </c>
      <c r="CN61" s="217">
        <v>3.2298689999999999</v>
      </c>
      <c r="CO61" s="217">
        <v>1.137E-3</v>
      </c>
      <c r="CP61" s="217">
        <v>3.0349999999999999E-3</v>
      </c>
      <c r="CQ61" s="217">
        <v>0.16275999999999999</v>
      </c>
      <c r="CR61" s="217">
        <v>9.8771799999999992</v>
      </c>
      <c r="CS61" s="217">
        <v>0.28171499999999999</v>
      </c>
      <c r="CT61" s="217">
        <v>2.5895000000000001E-2</v>
      </c>
      <c r="CU61" s="217">
        <v>3.3253999999999999E-2</v>
      </c>
      <c r="CV61" s="217">
        <v>4.6389999999999999E-3</v>
      </c>
    </row>
    <row r="62" spans="1:100" ht="18" customHeight="1" x14ac:dyDescent="0.5">
      <c r="A62" s="222" t="s">
        <v>79</v>
      </c>
      <c r="B62" s="223" t="s">
        <v>340</v>
      </c>
      <c r="C62" s="218">
        <v>1369.125438</v>
      </c>
      <c r="D62" s="218">
        <v>5.1699999999999999E-4</v>
      </c>
      <c r="E62" s="218">
        <v>9.1991000000000003E-2</v>
      </c>
      <c r="F62" s="218">
        <v>426.91576600000002</v>
      </c>
      <c r="G62" s="218">
        <v>0.16744500000000001</v>
      </c>
      <c r="H62" s="218">
        <v>0</v>
      </c>
      <c r="I62" s="218">
        <v>0</v>
      </c>
      <c r="J62" s="218">
        <v>0</v>
      </c>
      <c r="K62" s="218">
        <v>7.5799999999999999E-4</v>
      </c>
      <c r="L62" s="218">
        <v>8.7709999999999993E-3</v>
      </c>
      <c r="M62" s="218">
        <v>0</v>
      </c>
      <c r="N62" s="218">
        <v>0</v>
      </c>
      <c r="O62" s="218">
        <v>0</v>
      </c>
      <c r="P62" s="218">
        <v>0</v>
      </c>
      <c r="Q62" s="218">
        <v>0</v>
      </c>
      <c r="R62" s="218">
        <v>4.8999999999999998E-5</v>
      </c>
      <c r="S62" s="218">
        <v>10.28002</v>
      </c>
      <c r="T62" s="218">
        <v>7.1000000000000005E-5</v>
      </c>
      <c r="U62" s="218">
        <v>0.83026599999999995</v>
      </c>
      <c r="V62" s="218">
        <v>0.27862500000000001</v>
      </c>
      <c r="W62" s="218">
        <v>0.11400100000000001</v>
      </c>
      <c r="X62" s="218">
        <v>3.8659870000000001</v>
      </c>
      <c r="Y62" s="218">
        <v>1.970477</v>
      </c>
      <c r="Z62" s="218">
        <v>24.784614999999999</v>
      </c>
      <c r="AA62" s="218">
        <v>0</v>
      </c>
      <c r="AB62" s="218">
        <v>4.8864549999999998</v>
      </c>
      <c r="AC62" s="218">
        <v>7.9999999999999996E-6</v>
      </c>
      <c r="AD62" s="218">
        <v>0.14172000000000001</v>
      </c>
      <c r="AE62" s="218">
        <v>102.296741</v>
      </c>
      <c r="AF62" s="218">
        <v>5.151948</v>
      </c>
      <c r="AG62" s="218">
        <v>40.927943999999997</v>
      </c>
      <c r="AH62" s="218">
        <v>3.0538210000000001</v>
      </c>
      <c r="AI62" s="218">
        <v>3.0585460000000002</v>
      </c>
      <c r="AJ62" s="218">
        <v>0.37584899999999999</v>
      </c>
      <c r="AK62" s="218">
        <v>1.318889</v>
      </c>
      <c r="AL62" s="218">
        <v>2.4272490000000002</v>
      </c>
      <c r="AM62" s="218">
        <v>0</v>
      </c>
      <c r="AN62" s="218">
        <v>1.7799999999999999E-4</v>
      </c>
      <c r="AO62" s="218">
        <v>47.546931999999998</v>
      </c>
      <c r="AP62" s="218">
        <v>20.959918999999999</v>
      </c>
      <c r="AQ62" s="218">
        <v>5.3846879999999997</v>
      </c>
      <c r="AR62" s="218">
        <v>0</v>
      </c>
      <c r="AS62" s="218">
        <v>0.30512499999999998</v>
      </c>
      <c r="AT62" s="218">
        <v>0</v>
      </c>
      <c r="AU62" s="218">
        <v>13.489538</v>
      </c>
      <c r="AV62" s="218">
        <v>7.4407000000000001E-2</v>
      </c>
      <c r="AW62" s="218">
        <v>6.9999999999999999E-6</v>
      </c>
      <c r="AX62" s="218">
        <v>0</v>
      </c>
      <c r="AY62" s="218">
        <v>2.0851190000000002</v>
      </c>
      <c r="AZ62" s="218">
        <v>0.87880499999999995</v>
      </c>
      <c r="BA62" s="218">
        <v>4.3000000000000002E-5</v>
      </c>
      <c r="BB62" s="218">
        <v>0.10664700000000001</v>
      </c>
      <c r="BC62" s="218">
        <v>0</v>
      </c>
      <c r="BD62" s="218">
        <v>0</v>
      </c>
      <c r="BE62" s="218">
        <v>7.6000000000000004E-5</v>
      </c>
      <c r="BF62" s="218">
        <v>1.9640999999999999E-2</v>
      </c>
      <c r="BG62" s="218">
        <v>0.91799299999999995</v>
      </c>
      <c r="BH62" s="218">
        <v>5.6121999999999998E-2</v>
      </c>
      <c r="BI62" s="218">
        <v>0</v>
      </c>
      <c r="BJ62" s="218">
        <v>1.7734E-2</v>
      </c>
      <c r="BK62" s="218">
        <v>1.814E-2</v>
      </c>
      <c r="BL62" s="218">
        <v>9.6143999999999993E-2</v>
      </c>
      <c r="BM62" s="218">
        <v>0.165492</v>
      </c>
      <c r="BN62" s="218">
        <v>3.1945000000000001E-2</v>
      </c>
      <c r="BO62" s="218">
        <v>0.76265799999999995</v>
      </c>
      <c r="BP62" s="218">
        <v>8.4060000000000003E-3</v>
      </c>
      <c r="BQ62" s="218">
        <v>0</v>
      </c>
      <c r="BR62" s="218">
        <v>0</v>
      </c>
      <c r="BS62" s="218">
        <v>0.40667300000000001</v>
      </c>
      <c r="BT62" s="218">
        <v>0.17277200000000001</v>
      </c>
      <c r="BU62" s="218">
        <v>8.3144159999999996</v>
      </c>
      <c r="BV62" s="218">
        <v>0.16675000000000001</v>
      </c>
      <c r="BW62" s="218">
        <v>24.540247999999998</v>
      </c>
      <c r="BX62" s="218">
        <v>7.3084860000000003</v>
      </c>
      <c r="BY62" s="218">
        <v>1.2110399999999999</v>
      </c>
      <c r="BZ62" s="218">
        <v>4.6209E-2</v>
      </c>
      <c r="CA62" s="218">
        <v>9.5451999999999995E-2</v>
      </c>
      <c r="CB62" s="218">
        <v>1.4999999999999999E-4</v>
      </c>
      <c r="CC62" s="218">
        <v>1.2159869999999999</v>
      </c>
      <c r="CD62" s="218">
        <v>0</v>
      </c>
      <c r="CE62" s="218">
        <v>1.1259E-2</v>
      </c>
      <c r="CF62" s="218">
        <v>27.186861</v>
      </c>
      <c r="CG62" s="218">
        <v>0.64142100000000002</v>
      </c>
      <c r="CH62" s="218">
        <v>86.362938999999997</v>
      </c>
      <c r="CI62" s="218">
        <v>270.78393799999998</v>
      </c>
      <c r="CJ62" s="218">
        <v>1.2136499999999999</v>
      </c>
      <c r="CK62" s="218">
        <v>6.6256789999999999</v>
      </c>
      <c r="CL62" s="218">
        <v>4.2382000000000003E-2</v>
      </c>
      <c r="CM62" s="218">
        <v>141.80518900000001</v>
      </c>
      <c r="CN62" s="218">
        <v>62.191971000000002</v>
      </c>
      <c r="CO62" s="218">
        <v>1.7378999999999999E-2</v>
      </c>
      <c r="CP62" s="218">
        <v>1.1625999999999999E-2</v>
      </c>
      <c r="CQ62" s="218">
        <v>2.9479999999999999E-2</v>
      </c>
      <c r="CR62" s="218">
        <v>2.2081840000000001</v>
      </c>
      <c r="CS62" s="218">
        <v>0.60728700000000002</v>
      </c>
      <c r="CT62" s="218">
        <v>2.8905E-2</v>
      </c>
      <c r="CU62" s="218">
        <v>0</v>
      </c>
      <c r="CV62" s="218">
        <v>4.8199999999999996E-3</v>
      </c>
    </row>
    <row r="63" spans="1:100" ht="18" customHeight="1" x14ac:dyDescent="0.5">
      <c r="A63" s="220" t="s">
        <v>69</v>
      </c>
      <c r="B63" s="221" t="s">
        <v>320</v>
      </c>
      <c r="C63" s="217">
        <v>1263.079029</v>
      </c>
      <c r="D63" s="217">
        <v>1222.1523050000001</v>
      </c>
      <c r="E63" s="217">
        <v>0</v>
      </c>
      <c r="F63" s="217">
        <v>0</v>
      </c>
      <c r="G63" s="217">
        <v>0</v>
      </c>
      <c r="H63" s="217">
        <v>0</v>
      </c>
      <c r="I63" s="217">
        <v>0</v>
      </c>
      <c r="J63" s="217">
        <v>0</v>
      </c>
      <c r="K63" s="217">
        <v>36.501052000000001</v>
      </c>
      <c r="L63" s="217">
        <v>0</v>
      </c>
      <c r="M63" s="217">
        <v>0.50845300000000004</v>
      </c>
      <c r="N63" s="217">
        <v>0.49570799999999998</v>
      </c>
      <c r="O63" s="217">
        <v>0.75179300000000004</v>
      </c>
      <c r="P63" s="217">
        <v>2.4808729999999999</v>
      </c>
      <c r="Q63" s="217">
        <v>0</v>
      </c>
      <c r="R63" s="217">
        <v>1.5134999999999999E-2</v>
      </c>
      <c r="S63" s="217">
        <v>0</v>
      </c>
      <c r="T63" s="217">
        <v>0</v>
      </c>
      <c r="U63" s="217">
        <v>0</v>
      </c>
      <c r="V63" s="217">
        <v>0</v>
      </c>
      <c r="W63" s="217">
        <v>0</v>
      </c>
      <c r="X63" s="217">
        <v>0</v>
      </c>
      <c r="Y63" s="217">
        <v>0</v>
      </c>
      <c r="Z63" s="217">
        <v>0</v>
      </c>
      <c r="AA63" s="217">
        <v>0</v>
      </c>
      <c r="AB63" s="217">
        <v>0</v>
      </c>
      <c r="AC63" s="217">
        <v>0</v>
      </c>
      <c r="AD63" s="217">
        <v>0</v>
      </c>
      <c r="AE63" s="217">
        <v>0</v>
      </c>
      <c r="AF63" s="217">
        <v>0</v>
      </c>
      <c r="AG63" s="217">
        <v>0</v>
      </c>
      <c r="AH63" s="217">
        <v>0</v>
      </c>
      <c r="AI63" s="217">
        <v>0</v>
      </c>
      <c r="AJ63" s="217">
        <v>0</v>
      </c>
      <c r="AK63" s="217">
        <v>0</v>
      </c>
      <c r="AL63" s="217">
        <v>0</v>
      </c>
      <c r="AM63" s="217">
        <v>0</v>
      </c>
      <c r="AN63" s="217">
        <v>0</v>
      </c>
      <c r="AO63" s="217">
        <v>0</v>
      </c>
      <c r="AP63" s="217">
        <v>1.225E-3</v>
      </c>
      <c r="AQ63" s="217">
        <v>8.5000000000000006E-5</v>
      </c>
      <c r="AR63" s="217">
        <v>0</v>
      </c>
      <c r="AS63" s="217">
        <v>0</v>
      </c>
      <c r="AT63" s="217">
        <v>0</v>
      </c>
      <c r="AU63" s="217">
        <v>0</v>
      </c>
      <c r="AV63" s="217">
        <v>0</v>
      </c>
      <c r="AW63" s="217">
        <v>0</v>
      </c>
      <c r="AX63" s="217">
        <v>0</v>
      </c>
      <c r="AY63" s="217">
        <v>6.9603999999999999E-2</v>
      </c>
      <c r="AZ63" s="217">
        <v>0</v>
      </c>
      <c r="BA63" s="217">
        <v>0</v>
      </c>
      <c r="BB63" s="217">
        <v>0</v>
      </c>
      <c r="BC63" s="217">
        <v>0</v>
      </c>
      <c r="BD63" s="217">
        <v>0</v>
      </c>
      <c r="BE63" s="217">
        <v>0</v>
      </c>
      <c r="BF63" s="217">
        <v>0</v>
      </c>
      <c r="BG63" s="217">
        <v>0</v>
      </c>
      <c r="BH63" s="217">
        <v>0</v>
      </c>
      <c r="BI63" s="217">
        <v>0</v>
      </c>
      <c r="BJ63" s="217">
        <v>0</v>
      </c>
      <c r="BK63" s="217">
        <v>0</v>
      </c>
      <c r="BL63" s="217">
        <v>0</v>
      </c>
      <c r="BM63" s="217">
        <v>1.3999999999999999E-4</v>
      </c>
      <c r="BN63" s="217">
        <v>0</v>
      </c>
      <c r="BO63" s="217">
        <v>0</v>
      </c>
      <c r="BP63" s="217">
        <v>0</v>
      </c>
      <c r="BQ63" s="217">
        <v>0</v>
      </c>
      <c r="BR63" s="217">
        <v>0</v>
      </c>
      <c r="BS63" s="217">
        <v>4.8799999999999999E-4</v>
      </c>
      <c r="BT63" s="217">
        <v>0</v>
      </c>
      <c r="BU63" s="217">
        <v>0</v>
      </c>
      <c r="BV63" s="217">
        <v>1.0070000000000001E-2</v>
      </c>
      <c r="BW63" s="217">
        <v>0</v>
      </c>
      <c r="BX63" s="217">
        <v>0</v>
      </c>
      <c r="BY63" s="217">
        <v>0</v>
      </c>
      <c r="BZ63" s="217">
        <v>0</v>
      </c>
      <c r="CA63" s="217">
        <v>0</v>
      </c>
      <c r="CB63" s="217">
        <v>0</v>
      </c>
      <c r="CC63" s="217">
        <v>0</v>
      </c>
      <c r="CD63" s="217">
        <v>0</v>
      </c>
      <c r="CE63" s="217">
        <v>0</v>
      </c>
      <c r="CF63" s="217">
        <v>0</v>
      </c>
      <c r="CG63" s="217">
        <v>2.2699999999999999E-4</v>
      </c>
      <c r="CH63" s="217">
        <v>0</v>
      </c>
      <c r="CI63" s="217">
        <v>1.9861E-2</v>
      </c>
      <c r="CJ63" s="217">
        <v>0.01</v>
      </c>
      <c r="CK63" s="217">
        <v>5.9943999999999997E-2</v>
      </c>
      <c r="CL63" s="217">
        <v>0</v>
      </c>
      <c r="CM63" s="217">
        <v>0</v>
      </c>
      <c r="CN63" s="217">
        <v>0</v>
      </c>
      <c r="CO63" s="217">
        <v>0</v>
      </c>
      <c r="CP63" s="217">
        <v>0</v>
      </c>
      <c r="CQ63" s="217">
        <v>0</v>
      </c>
      <c r="CR63" s="217">
        <v>8.2100000000000001E-4</v>
      </c>
      <c r="CS63" s="217">
        <v>0</v>
      </c>
      <c r="CT63" s="217">
        <v>2.1900000000000001E-4</v>
      </c>
      <c r="CU63" s="217">
        <v>0</v>
      </c>
      <c r="CV63" s="217">
        <v>1.026E-3</v>
      </c>
    </row>
    <row r="64" spans="1:100" ht="18" customHeight="1" x14ac:dyDescent="0.5">
      <c r="A64" s="222" t="s">
        <v>213</v>
      </c>
      <c r="B64" s="223" t="s">
        <v>280</v>
      </c>
      <c r="C64" s="218">
        <v>1237.3794969999999</v>
      </c>
      <c r="D64" s="218">
        <v>19.501930000000002</v>
      </c>
      <c r="E64" s="218">
        <v>0</v>
      </c>
      <c r="F64" s="218">
        <v>0</v>
      </c>
      <c r="G64" s="218">
        <v>0</v>
      </c>
      <c r="H64" s="218">
        <v>0</v>
      </c>
      <c r="I64" s="218">
        <v>0.413105</v>
      </c>
      <c r="J64" s="218">
        <v>1.654342</v>
      </c>
      <c r="K64" s="218">
        <v>7.561E-3</v>
      </c>
      <c r="L64" s="218">
        <v>0.27680399999999999</v>
      </c>
      <c r="M64" s="218">
        <v>0</v>
      </c>
      <c r="N64" s="218">
        <v>1.5758000000000001E-2</v>
      </c>
      <c r="O64" s="218">
        <v>4.4380999999999997E-2</v>
      </c>
      <c r="P64" s="218">
        <v>0</v>
      </c>
      <c r="Q64" s="218">
        <v>0</v>
      </c>
      <c r="R64" s="218">
        <v>0</v>
      </c>
      <c r="S64" s="218">
        <v>5.1999999999999997E-5</v>
      </c>
      <c r="T64" s="218">
        <v>3.48E-4</v>
      </c>
      <c r="U64" s="218">
        <v>9.7390000000000004E-2</v>
      </c>
      <c r="V64" s="218">
        <v>5.914892</v>
      </c>
      <c r="W64" s="218">
        <v>4.9277920000000002</v>
      </c>
      <c r="X64" s="218">
        <v>6.1023490000000002</v>
      </c>
      <c r="Y64" s="218">
        <v>0.78781800000000002</v>
      </c>
      <c r="Z64" s="218">
        <v>0</v>
      </c>
      <c r="AA64" s="218">
        <v>0</v>
      </c>
      <c r="AB64" s="218">
        <v>6.954034</v>
      </c>
      <c r="AC64" s="218">
        <v>0</v>
      </c>
      <c r="AD64" s="218">
        <v>242.224548</v>
      </c>
      <c r="AE64" s="218">
        <v>85.876439000000005</v>
      </c>
      <c r="AF64" s="218">
        <v>75.339738999999994</v>
      </c>
      <c r="AG64" s="218">
        <v>1.5502959999999999</v>
      </c>
      <c r="AH64" s="218">
        <v>0</v>
      </c>
      <c r="AI64" s="218">
        <v>1.3472900000000001</v>
      </c>
      <c r="AJ64" s="218">
        <v>1.564163</v>
      </c>
      <c r="AK64" s="218">
        <v>9.0142140000000008</v>
      </c>
      <c r="AL64" s="218">
        <v>1.1180000000000001E-2</v>
      </c>
      <c r="AM64" s="218">
        <v>0</v>
      </c>
      <c r="AN64" s="218">
        <v>1.06E-4</v>
      </c>
      <c r="AO64" s="218">
        <v>25.276478000000001</v>
      </c>
      <c r="AP64" s="218">
        <v>89.649344999999997</v>
      </c>
      <c r="AQ64" s="218">
        <v>0.201927</v>
      </c>
      <c r="AR64" s="218">
        <v>0</v>
      </c>
      <c r="AS64" s="218">
        <v>0.30020000000000002</v>
      </c>
      <c r="AT64" s="218">
        <v>0</v>
      </c>
      <c r="AU64" s="218">
        <v>14.543177</v>
      </c>
      <c r="AV64" s="218">
        <v>0.29206100000000002</v>
      </c>
      <c r="AW64" s="218">
        <v>1.661E-2</v>
      </c>
      <c r="AX64" s="218">
        <v>0</v>
      </c>
      <c r="AY64" s="218">
        <v>22.715406999999999</v>
      </c>
      <c r="AZ64" s="218">
        <v>6.8814E-2</v>
      </c>
      <c r="BA64" s="218">
        <v>1.261E-3</v>
      </c>
      <c r="BB64" s="218">
        <v>1.03E-4</v>
      </c>
      <c r="BC64" s="218">
        <v>2.3760000000000001E-3</v>
      </c>
      <c r="BD64" s="218">
        <v>2.647E-3</v>
      </c>
      <c r="BE64" s="218">
        <v>1.5416909999999999</v>
      </c>
      <c r="BF64" s="218">
        <v>3.3679999999999999E-3</v>
      </c>
      <c r="BG64" s="218">
        <v>4.0200000000000001E-4</v>
      </c>
      <c r="BH64" s="218">
        <v>2.9710000000000001E-3</v>
      </c>
      <c r="BI64" s="218">
        <v>0</v>
      </c>
      <c r="BJ64" s="218">
        <v>6.2350000000000001E-3</v>
      </c>
      <c r="BK64" s="218">
        <v>6.6404000000000005E-2</v>
      </c>
      <c r="BL64" s="218">
        <v>9.9904999999999994E-2</v>
      </c>
      <c r="BM64" s="218">
        <v>1.063733</v>
      </c>
      <c r="BN64" s="218">
        <v>8.6554350000000007</v>
      </c>
      <c r="BO64" s="218">
        <v>0.31185499999999999</v>
      </c>
      <c r="BP64" s="218">
        <v>3.0467999999999999E-2</v>
      </c>
      <c r="BQ64" s="218">
        <v>0.30554999999999999</v>
      </c>
      <c r="BR64" s="218">
        <v>2.0560000000000001E-3</v>
      </c>
      <c r="BS64" s="218">
        <v>25.741064000000001</v>
      </c>
      <c r="BT64" s="218">
        <v>3.548063</v>
      </c>
      <c r="BU64" s="218">
        <v>25.029005000000002</v>
      </c>
      <c r="BV64" s="218">
        <v>0.29457100000000003</v>
      </c>
      <c r="BW64" s="218">
        <v>235.99213499999999</v>
      </c>
      <c r="BX64" s="218">
        <v>161.59491700000001</v>
      </c>
      <c r="BY64" s="218">
        <v>2.9046460000000001</v>
      </c>
      <c r="BZ64" s="218">
        <v>0.89838499999999999</v>
      </c>
      <c r="CA64" s="218">
        <v>53.752988999999999</v>
      </c>
      <c r="CB64" s="218">
        <v>0</v>
      </c>
      <c r="CC64" s="218">
        <v>0.31781799999999999</v>
      </c>
      <c r="CD64" s="218">
        <v>2.3119999999999998E-3</v>
      </c>
      <c r="CE64" s="218">
        <v>0.49055199999999999</v>
      </c>
      <c r="CF64" s="218">
        <v>8.0019999999999994E-2</v>
      </c>
      <c r="CG64" s="218">
        <v>2.3858359999999998</v>
      </c>
      <c r="CH64" s="218">
        <v>30.894666000000001</v>
      </c>
      <c r="CI64" s="218">
        <v>33.100033000000003</v>
      </c>
      <c r="CJ64" s="218">
        <v>2.0598999999999999E-2</v>
      </c>
      <c r="CK64" s="218">
        <v>2.2783829999999998</v>
      </c>
      <c r="CL64" s="218">
        <v>0.117316</v>
      </c>
      <c r="CM64" s="218">
        <v>0.22143599999999999</v>
      </c>
      <c r="CN64" s="218">
        <v>0.681446</v>
      </c>
      <c r="CO64" s="218">
        <v>0</v>
      </c>
      <c r="CP64" s="218">
        <v>0</v>
      </c>
      <c r="CQ64" s="218">
        <v>0.21690300000000001</v>
      </c>
      <c r="CR64" s="218">
        <v>7.3210870000000003</v>
      </c>
      <c r="CS64" s="218">
        <v>0.18998000000000001</v>
      </c>
      <c r="CT64" s="218">
        <v>9.3211000000000002E-2</v>
      </c>
      <c r="CU64" s="218">
        <v>17.347407</v>
      </c>
      <c r="CV64" s="218">
        <v>3.0777070000000002</v>
      </c>
    </row>
    <row r="65" spans="1:100" ht="18" customHeight="1" x14ac:dyDescent="0.5">
      <c r="A65" s="220" t="s">
        <v>52</v>
      </c>
      <c r="B65" s="221" t="s">
        <v>313</v>
      </c>
      <c r="C65" s="217">
        <v>1045.9396899999999</v>
      </c>
      <c r="D65" s="217">
        <v>0</v>
      </c>
      <c r="E65" s="217">
        <v>0</v>
      </c>
      <c r="F65" s="217">
        <v>3.5079999999999998E-3</v>
      </c>
      <c r="G65" s="217">
        <v>5.8011619999999997</v>
      </c>
      <c r="H65" s="217">
        <v>3.5365000000000001E-2</v>
      </c>
      <c r="I65" s="217">
        <v>1.016E-3</v>
      </c>
      <c r="J65" s="217">
        <v>0.30224499999999999</v>
      </c>
      <c r="K65" s="217">
        <v>1.3018999999999999E-2</v>
      </c>
      <c r="L65" s="217">
        <v>0.212202</v>
      </c>
      <c r="M65" s="217">
        <v>189.370676</v>
      </c>
      <c r="N65" s="217">
        <v>2.0000000000000001E-4</v>
      </c>
      <c r="O65" s="217">
        <v>4.1048939999999998</v>
      </c>
      <c r="P65" s="217">
        <v>0</v>
      </c>
      <c r="Q65" s="217">
        <v>0</v>
      </c>
      <c r="R65" s="217">
        <v>7.9045000000000004E-2</v>
      </c>
      <c r="S65" s="217">
        <v>4.5959E-2</v>
      </c>
      <c r="T65" s="217">
        <v>0.73261600000000004</v>
      </c>
      <c r="U65" s="217">
        <v>2.5690010000000001</v>
      </c>
      <c r="V65" s="217">
        <v>12.015603</v>
      </c>
      <c r="W65" s="217">
        <v>3.981484</v>
      </c>
      <c r="X65" s="217">
        <v>22.204578999999999</v>
      </c>
      <c r="Y65" s="217">
        <v>0.56659899999999996</v>
      </c>
      <c r="Z65" s="217">
        <v>3.3530489999999999</v>
      </c>
      <c r="AA65" s="217">
        <v>0</v>
      </c>
      <c r="AB65" s="217">
        <v>1.9960450000000001</v>
      </c>
      <c r="AC65" s="217">
        <v>1.867E-3</v>
      </c>
      <c r="AD65" s="217">
        <v>0.30567699999999998</v>
      </c>
      <c r="AE65" s="217">
        <v>58.390793000000002</v>
      </c>
      <c r="AF65" s="217">
        <v>0.78311500000000001</v>
      </c>
      <c r="AG65" s="217">
        <v>62.964562999999998</v>
      </c>
      <c r="AH65" s="217">
        <v>9.4929999999999997E-3</v>
      </c>
      <c r="AI65" s="217">
        <v>0.47221400000000002</v>
      </c>
      <c r="AJ65" s="217">
        <v>53.315407</v>
      </c>
      <c r="AK65" s="217">
        <v>0.46705400000000002</v>
      </c>
      <c r="AL65" s="217">
        <v>5.3421999999999997E-2</v>
      </c>
      <c r="AM65" s="217">
        <v>0</v>
      </c>
      <c r="AN65" s="217">
        <v>1.0474509999999999</v>
      </c>
      <c r="AO65" s="217">
        <v>0.63814499999999996</v>
      </c>
      <c r="AP65" s="217">
        <v>11.291925000000001</v>
      </c>
      <c r="AQ65" s="217">
        <v>1.8691949999999999</v>
      </c>
      <c r="AR65" s="217">
        <v>0</v>
      </c>
      <c r="AS65" s="217">
        <v>0.76810699999999998</v>
      </c>
      <c r="AT65" s="217">
        <v>1.025E-2</v>
      </c>
      <c r="AU65" s="217">
        <v>71.379442999999995</v>
      </c>
      <c r="AV65" s="217">
        <v>4.1034000000000001E-2</v>
      </c>
      <c r="AW65" s="217">
        <v>2.0740000000000001E-2</v>
      </c>
      <c r="AX65" s="217">
        <v>0</v>
      </c>
      <c r="AY65" s="217">
        <v>0.13254199999999999</v>
      </c>
      <c r="AZ65" s="217">
        <v>2.2039E-2</v>
      </c>
      <c r="BA65" s="217">
        <v>0</v>
      </c>
      <c r="BB65" s="217">
        <v>0</v>
      </c>
      <c r="BC65" s="217">
        <v>4.539E-2</v>
      </c>
      <c r="BD65" s="217">
        <v>0</v>
      </c>
      <c r="BE65" s="217">
        <v>2.0000000000000001E-4</v>
      </c>
      <c r="BF65" s="217">
        <v>9.0899999999999998E-4</v>
      </c>
      <c r="BG65" s="217">
        <v>7.4117000000000002E-2</v>
      </c>
      <c r="BH65" s="217">
        <v>0</v>
      </c>
      <c r="BI65" s="217">
        <v>1.753E-3</v>
      </c>
      <c r="BJ65" s="217">
        <v>4.3291000000000003E-2</v>
      </c>
      <c r="BK65" s="217">
        <v>2.9710000000000001E-3</v>
      </c>
      <c r="BL65" s="217">
        <v>4.0124050000000002</v>
      </c>
      <c r="BM65" s="217">
        <v>11.127478</v>
      </c>
      <c r="BN65" s="217">
        <v>9.4603999999999994E-2</v>
      </c>
      <c r="BO65" s="217">
        <v>0.19359499999999999</v>
      </c>
      <c r="BP65" s="217">
        <v>0.79006299999999996</v>
      </c>
      <c r="BQ65" s="217">
        <v>0</v>
      </c>
      <c r="BR65" s="217">
        <v>0.13092799999999999</v>
      </c>
      <c r="BS65" s="217">
        <v>2.6567349999999998</v>
      </c>
      <c r="BT65" s="217">
        <v>1.208253</v>
      </c>
      <c r="BU65" s="217">
        <v>2.752545</v>
      </c>
      <c r="BV65" s="217">
        <v>1.2089000000000001E-2</v>
      </c>
      <c r="BW65" s="217">
        <v>8.2100000000000001E-4</v>
      </c>
      <c r="BX65" s="217">
        <v>7.1588440000000002</v>
      </c>
      <c r="BY65" s="217">
        <v>3.2589130000000002</v>
      </c>
      <c r="BZ65" s="217">
        <v>0</v>
      </c>
      <c r="CA65" s="217">
        <v>1.458186</v>
      </c>
      <c r="CB65" s="217">
        <v>0</v>
      </c>
      <c r="CC65" s="217">
        <v>1.4545000000000001E-2</v>
      </c>
      <c r="CD65" s="217">
        <v>1.8469999999999999E-3</v>
      </c>
      <c r="CE65" s="217">
        <v>1.9565760000000001</v>
      </c>
      <c r="CF65" s="217">
        <v>0.29793399999999998</v>
      </c>
      <c r="CG65" s="217">
        <v>2.10215</v>
      </c>
      <c r="CH65" s="217">
        <v>90.872843000000003</v>
      </c>
      <c r="CI65" s="217">
        <v>318.86912599999999</v>
      </c>
      <c r="CJ65" s="217">
        <v>3.9294120000000001</v>
      </c>
      <c r="CK65" s="217">
        <v>3.9171879999999999</v>
      </c>
      <c r="CL65" s="217">
        <v>7.8505000000000005E-2</v>
      </c>
      <c r="CM65" s="217">
        <v>5.5044000000000003E-2</v>
      </c>
      <c r="CN65" s="217">
        <v>27.915927</v>
      </c>
      <c r="CO65" s="217">
        <v>3.4269999999999999E-3</v>
      </c>
      <c r="CP65" s="217">
        <v>2.9030000000000002E-3</v>
      </c>
      <c r="CQ65" s="217">
        <v>8.9447460000000003</v>
      </c>
      <c r="CR65" s="217">
        <v>7.4891050000000003</v>
      </c>
      <c r="CS65" s="217">
        <v>32.045928000000004</v>
      </c>
      <c r="CT65" s="217">
        <v>1.0435920000000001</v>
      </c>
      <c r="CU65" s="217">
        <v>0</v>
      </c>
      <c r="CV65" s="217">
        <v>2.0630000000000002E-3</v>
      </c>
    </row>
    <row r="66" spans="1:100" ht="18" customHeight="1" x14ac:dyDescent="0.5">
      <c r="A66" s="222" t="s">
        <v>53</v>
      </c>
      <c r="B66" s="223" t="s">
        <v>289</v>
      </c>
      <c r="C66" s="218">
        <v>1023.64462</v>
      </c>
      <c r="D66" s="218">
        <v>2.9402000000000001E-2</v>
      </c>
      <c r="E66" s="218">
        <v>0</v>
      </c>
      <c r="F66" s="218">
        <v>3.104E-3</v>
      </c>
      <c r="G66" s="218">
        <v>66.828479000000002</v>
      </c>
      <c r="H66" s="218">
        <v>0</v>
      </c>
      <c r="I66" s="218">
        <v>0.37909999999999999</v>
      </c>
      <c r="J66" s="218">
        <v>4.3617020000000002</v>
      </c>
      <c r="K66" s="218">
        <v>42.173268999999998</v>
      </c>
      <c r="L66" s="218">
        <v>0.228044</v>
      </c>
      <c r="M66" s="218">
        <v>3.0630099999999998</v>
      </c>
      <c r="N66" s="218">
        <v>1.5338970000000001</v>
      </c>
      <c r="O66" s="218">
        <v>7.6000000000000004E-4</v>
      </c>
      <c r="P66" s="218">
        <v>0</v>
      </c>
      <c r="Q66" s="218">
        <v>0</v>
      </c>
      <c r="R66" s="218">
        <v>0.33981699999999998</v>
      </c>
      <c r="S66" s="218">
        <v>7.7860000000000004E-3</v>
      </c>
      <c r="T66" s="218">
        <v>1.4298999999999999E-2</v>
      </c>
      <c r="U66" s="218">
        <v>7.6210589999999998</v>
      </c>
      <c r="V66" s="218">
        <v>39.071630999999996</v>
      </c>
      <c r="W66" s="218">
        <v>7.4717200000000004</v>
      </c>
      <c r="X66" s="218">
        <v>4.1490549999999997</v>
      </c>
      <c r="Y66" s="218">
        <v>0.35709999999999997</v>
      </c>
      <c r="Z66" s="218">
        <v>4.7088419999999998</v>
      </c>
      <c r="AA66" s="218">
        <v>3.57E-4</v>
      </c>
      <c r="AB66" s="218">
        <v>3.1597409999999999</v>
      </c>
      <c r="AC66" s="218">
        <v>0</v>
      </c>
      <c r="AD66" s="218">
        <v>5.5110000000000003E-3</v>
      </c>
      <c r="AE66" s="218">
        <v>0</v>
      </c>
      <c r="AF66" s="218">
        <v>1.8037099999999999</v>
      </c>
      <c r="AG66" s="218">
        <v>103.627224</v>
      </c>
      <c r="AH66" s="218">
        <v>9.5910060000000001</v>
      </c>
      <c r="AI66" s="218">
        <v>2.3828589999999998</v>
      </c>
      <c r="AJ66" s="218">
        <v>9.5951640000000005</v>
      </c>
      <c r="AK66" s="218">
        <v>0.65551000000000004</v>
      </c>
      <c r="AL66" s="218">
        <v>1.8895059999999999</v>
      </c>
      <c r="AM66" s="218">
        <v>1.1620000000000001E-3</v>
      </c>
      <c r="AN66" s="218">
        <v>1.7505E-2</v>
      </c>
      <c r="AO66" s="218">
        <v>0.72746100000000002</v>
      </c>
      <c r="AP66" s="218">
        <v>20.933278999999999</v>
      </c>
      <c r="AQ66" s="218">
        <v>15.177607</v>
      </c>
      <c r="AR66" s="218">
        <v>2.3068000000000002E-2</v>
      </c>
      <c r="AS66" s="218">
        <v>5.8261520000000004</v>
      </c>
      <c r="AT66" s="218">
        <v>1.2187E-2</v>
      </c>
      <c r="AU66" s="218">
        <v>10.570147</v>
      </c>
      <c r="AV66" s="218">
        <v>1.662696</v>
      </c>
      <c r="AW66" s="218">
        <v>0.162332</v>
      </c>
      <c r="AX66" s="218">
        <v>11.66985</v>
      </c>
      <c r="AY66" s="218">
        <v>9.7625740000000008</v>
      </c>
      <c r="AZ66" s="218">
        <v>0.27459099999999997</v>
      </c>
      <c r="BA66" s="218">
        <v>9.5820000000000002E-3</v>
      </c>
      <c r="BB66" s="218">
        <v>0</v>
      </c>
      <c r="BC66" s="218">
        <v>9.7445000000000004E-2</v>
      </c>
      <c r="BD66" s="218">
        <v>1.1391999999999999E-2</v>
      </c>
      <c r="BE66" s="218">
        <v>8.5772000000000001E-2</v>
      </c>
      <c r="BF66" s="218">
        <v>3.6792999999999999E-2</v>
      </c>
      <c r="BG66" s="218">
        <v>4.6720540000000002</v>
      </c>
      <c r="BH66" s="218">
        <v>4.5570190000000004</v>
      </c>
      <c r="BI66" s="218">
        <v>0.18864700000000001</v>
      </c>
      <c r="BJ66" s="218">
        <v>1.691303</v>
      </c>
      <c r="BK66" s="218">
        <v>2.8369999999999999E-2</v>
      </c>
      <c r="BL66" s="218">
        <v>57.714621000000001</v>
      </c>
      <c r="BM66" s="218">
        <v>37.084072999999997</v>
      </c>
      <c r="BN66" s="218">
        <v>10.616849999999999</v>
      </c>
      <c r="BO66" s="218">
        <v>19.18364</v>
      </c>
      <c r="BP66" s="218">
        <v>0.22895199999999999</v>
      </c>
      <c r="BQ66" s="218">
        <v>8.5869999999999991E-3</v>
      </c>
      <c r="BR66" s="218">
        <v>0.111424</v>
      </c>
      <c r="BS66" s="218">
        <v>33.887220999999997</v>
      </c>
      <c r="BT66" s="218">
        <v>14.631036</v>
      </c>
      <c r="BU66" s="218">
        <v>1.9395070000000001</v>
      </c>
      <c r="BV66" s="218">
        <v>11.190337</v>
      </c>
      <c r="BW66" s="218">
        <v>2.4810000000000001E-3</v>
      </c>
      <c r="BX66" s="218">
        <v>27.430831999999999</v>
      </c>
      <c r="BY66" s="218">
        <v>0.62672600000000001</v>
      </c>
      <c r="BZ66" s="218">
        <v>3.9699999999999996E-3</v>
      </c>
      <c r="CA66" s="218">
        <v>17.711055999999999</v>
      </c>
      <c r="CB66" s="218">
        <v>5.1999999999999997E-5</v>
      </c>
      <c r="CC66" s="218">
        <v>1.7002E-2</v>
      </c>
      <c r="CD66" s="218">
        <v>7.6870000000000003E-3</v>
      </c>
      <c r="CE66" s="218">
        <v>2.0754999999999999E-2</v>
      </c>
      <c r="CF66" s="218">
        <v>4.800325</v>
      </c>
      <c r="CG66" s="218">
        <v>6.964461</v>
      </c>
      <c r="CH66" s="218">
        <v>86.588301000000001</v>
      </c>
      <c r="CI66" s="218">
        <v>129.58504199999999</v>
      </c>
      <c r="CJ66" s="218">
        <v>4.3373000000000002E-2</v>
      </c>
      <c r="CK66" s="218">
        <v>78.681021000000001</v>
      </c>
      <c r="CL66" s="218">
        <v>0.280526</v>
      </c>
      <c r="CM66" s="218">
        <v>7.0057999999999995E-2</v>
      </c>
      <c r="CN66" s="218">
        <v>11.63335</v>
      </c>
      <c r="CO66" s="218">
        <v>0.36444300000000002</v>
      </c>
      <c r="CP66" s="218">
        <v>4.0600000000000002E-3</v>
      </c>
      <c r="CQ66" s="218">
        <v>1.0210980000000001</v>
      </c>
      <c r="CR66" s="218">
        <v>48.521239999999999</v>
      </c>
      <c r="CS66" s="218">
        <v>1.3828579999999999</v>
      </c>
      <c r="CT66" s="218">
        <v>0.59251699999999996</v>
      </c>
      <c r="CU66" s="218">
        <v>16.754732000000001</v>
      </c>
      <c r="CV66" s="218">
        <v>0.68875200000000003</v>
      </c>
    </row>
    <row r="67" spans="1:100" ht="18" customHeight="1" x14ac:dyDescent="0.5">
      <c r="A67" s="220" t="s">
        <v>80</v>
      </c>
      <c r="B67" s="221" t="s">
        <v>347</v>
      </c>
      <c r="C67" s="217">
        <v>972.759995</v>
      </c>
      <c r="D67" s="217">
        <v>0.16642299999999999</v>
      </c>
      <c r="E67" s="217">
        <v>0</v>
      </c>
      <c r="F67" s="217">
        <v>0</v>
      </c>
      <c r="G67" s="217">
        <v>136.681995</v>
      </c>
      <c r="H67" s="217">
        <v>1.2813E-2</v>
      </c>
      <c r="I67" s="217">
        <v>0</v>
      </c>
      <c r="J67" s="217">
        <v>0</v>
      </c>
      <c r="K67" s="217">
        <v>8.5699999999999995E-3</v>
      </c>
      <c r="L67" s="217">
        <v>9.0129570000000001</v>
      </c>
      <c r="M67" s="217">
        <v>0</v>
      </c>
      <c r="N67" s="217">
        <v>0.99535099999999999</v>
      </c>
      <c r="O67" s="217">
        <v>0</v>
      </c>
      <c r="P67" s="217">
        <v>0</v>
      </c>
      <c r="Q67" s="217">
        <v>0</v>
      </c>
      <c r="R67" s="217">
        <v>1.6410000000000001E-3</v>
      </c>
      <c r="S67" s="217">
        <v>0</v>
      </c>
      <c r="T67" s="217">
        <v>0</v>
      </c>
      <c r="U67" s="217">
        <v>0</v>
      </c>
      <c r="V67" s="217">
        <v>5.5539999999999999E-3</v>
      </c>
      <c r="W67" s="217">
        <v>0.437473</v>
      </c>
      <c r="X67" s="217">
        <v>1.1766920000000001</v>
      </c>
      <c r="Y67" s="217">
        <v>0.81929300000000005</v>
      </c>
      <c r="Z67" s="217">
        <v>0</v>
      </c>
      <c r="AA67" s="217">
        <v>0</v>
      </c>
      <c r="AB67" s="217">
        <v>0.576712</v>
      </c>
      <c r="AC67" s="217">
        <v>0</v>
      </c>
      <c r="AD67" s="217">
        <v>766.16539799999998</v>
      </c>
      <c r="AE67" s="217">
        <v>0</v>
      </c>
      <c r="AF67" s="217">
        <v>0</v>
      </c>
      <c r="AG67" s="217">
        <v>33.580925999999998</v>
      </c>
      <c r="AH67" s="217">
        <v>0</v>
      </c>
      <c r="AI67" s="217">
        <v>4.9013000000000001E-2</v>
      </c>
      <c r="AJ67" s="217">
        <v>0.15906400000000001</v>
      </c>
      <c r="AK67" s="217">
        <v>6.8890000000000002E-3</v>
      </c>
      <c r="AL67" s="217">
        <v>0</v>
      </c>
      <c r="AM67" s="217">
        <v>0</v>
      </c>
      <c r="AN67" s="217">
        <v>0</v>
      </c>
      <c r="AO67" s="217">
        <v>8.7999999999999998E-5</v>
      </c>
      <c r="AP67" s="217">
        <v>4.334111</v>
      </c>
      <c r="AQ67" s="217">
        <v>1.6459000000000001E-2</v>
      </c>
      <c r="AR67" s="217">
        <v>6.3379999999999999E-3</v>
      </c>
      <c r="AS67" s="217">
        <v>8.9650000000000007E-3</v>
      </c>
      <c r="AT67" s="217">
        <v>0</v>
      </c>
      <c r="AU67" s="217">
        <v>0.29042200000000001</v>
      </c>
      <c r="AV67" s="217">
        <v>0</v>
      </c>
      <c r="AW67" s="217">
        <v>1.3029999999999999E-3</v>
      </c>
      <c r="AX67" s="217">
        <v>0</v>
      </c>
      <c r="AY67" s="217">
        <v>1.465E-2</v>
      </c>
      <c r="AZ67" s="217">
        <v>1.2999999999999999E-3</v>
      </c>
      <c r="BA67" s="217">
        <v>0</v>
      </c>
      <c r="BB67" s="217">
        <v>0</v>
      </c>
      <c r="BC67" s="217">
        <v>1.1379999999999999E-3</v>
      </c>
      <c r="BD67" s="217">
        <v>0</v>
      </c>
      <c r="BE67" s="217">
        <v>0</v>
      </c>
      <c r="BF67" s="217">
        <v>0</v>
      </c>
      <c r="BG67" s="217">
        <v>2.5739999999999999E-3</v>
      </c>
      <c r="BH67" s="217">
        <v>2.4000000000000001E-4</v>
      </c>
      <c r="BI67" s="217">
        <v>0</v>
      </c>
      <c r="BJ67" s="217">
        <v>1.18E-4</v>
      </c>
      <c r="BK67" s="217">
        <v>0</v>
      </c>
      <c r="BL67" s="217">
        <v>1.8949000000000001E-2</v>
      </c>
      <c r="BM67" s="217">
        <v>8.4867999999999999E-2</v>
      </c>
      <c r="BN67" s="217">
        <v>6.7190000000000001E-3</v>
      </c>
      <c r="BO67" s="217">
        <v>6.7028000000000004E-2</v>
      </c>
      <c r="BP67" s="217">
        <v>3.6699999999999998E-4</v>
      </c>
      <c r="BQ67" s="217">
        <v>0</v>
      </c>
      <c r="BR67" s="217">
        <v>0</v>
      </c>
      <c r="BS67" s="217">
        <v>1.292E-3</v>
      </c>
      <c r="BT67" s="217">
        <v>1.17E-3</v>
      </c>
      <c r="BU67" s="217">
        <v>3.7829999999999999E-3</v>
      </c>
      <c r="BV67" s="217">
        <v>0</v>
      </c>
      <c r="BW67" s="217">
        <v>0</v>
      </c>
      <c r="BX67" s="217">
        <v>6.7763000000000004E-2</v>
      </c>
      <c r="BY67" s="217">
        <v>0</v>
      </c>
      <c r="BZ67" s="217">
        <v>0</v>
      </c>
      <c r="CA67" s="217">
        <v>1.0260830000000001</v>
      </c>
      <c r="CB67" s="217">
        <v>0</v>
      </c>
      <c r="CC67" s="217">
        <v>0.26564199999999999</v>
      </c>
      <c r="CD67" s="217">
        <v>0</v>
      </c>
      <c r="CE67" s="217">
        <v>0</v>
      </c>
      <c r="CF67" s="217">
        <v>6.0359999999999997E-3</v>
      </c>
      <c r="CG67" s="217">
        <v>0.1479</v>
      </c>
      <c r="CH67" s="217">
        <v>5.9925499999999996</v>
      </c>
      <c r="CI67" s="217">
        <v>3.5722160000000001</v>
      </c>
      <c r="CJ67" s="217">
        <v>0</v>
      </c>
      <c r="CK67" s="217">
        <v>4.35E-4</v>
      </c>
      <c r="CL67" s="217">
        <v>1.091E-3</v>
      </c>
      <c r="CM67" s="217">
        <v>0</v>
      </c>
      <c r="CN67" s="217">
        <v>0.41922500000000001</v>
      </c>
      <c r="CO67" s="217">
        <v>7.27E-4</v>
      </c>
      <c r="CP67" s="217">
        <v>0</v>
      </c>
      <c r="CQ67" s="217">
        <v>6.2270209999999997</v>
      </c>
      <c r="CR67" s="217">
        <v>0.210033</v>
      </c>
      <c r="CS67" s="217">
        <v>7.7869999999999997E-3</v>
      </c>
      <c r="CT67" s="217">
        <v>4.2578999999999999E-2</v>
      </c>
      <c r="CU67" s="217">
        <v>0</v>
      </c>
      <c r="CV67" s="217">
        <v>5.4265000000000001E-2</v>
      </c>
    </row>
    <row r="68" spans="1:100" ht="18" customHeight="1" x14ac:dyDescent="0.5">
      <c r="A68" s="222" t="s">
        <v>198</v>
      </c>
      <c r="B68" s="223" t="s">
        <v>325</v>
      </c>
      <c r="C68" s="218">
        <v>916.74502199999995</v>
      </c>
      <c r="D68" s="218">
        <v>0</v>
      </c>
      <c r="E68" s="218">
        <v>0</v>
      </c>
      <c r="F68" s="218">
        <v>0</v>
      </c>
      <c r="G68" s="218">
        <v>0</v>
      </c>
      <c r="H68" s="218">
        <v>0</v>
      </c>
      <c r="I68" s="218">
        <v>6.926628</v>
      </c>
      <c r="J68" s="218">
        <v>0</v>
      </c>
      <c r="K68" s="218">
        <v>900.73585200000002</v>
      </c>
      <c r="L68" s="218">
        <v>1.3345610000000001</v>
      </c>
      <c r="M68" s="218">
        <v>0</v>
      </c>
      <c r="N68" s="218">
        <v>1.3899999999999999E-4</v>
      </c>
      <c r="O68" s="218">
        <v>0</v>
      </c>
      <c r="P68" s="218">
        <v>0</v>
      </c>
      <c r="Q68" s="218">
        <v>0</v>
      </c>
      <c r="R68" s="218">
        <v>0</v>
      </c>
      <c r="S68" s="218">
        <v>0</v>
      </c>
      <c r="T68" s="218">
        <v>0.79666999999999999</v>
      </c>
      <c r="U68" s="218">
        <v>2.2436120000000002</v>
      </c>
      <c r="V68" s="218">
        <v>3.8799E-2</v>
      </c>
      <c r="W68" s="218">
        <v>1.2350369999999999</v>
      </c>
      <c r="X68" s="218">
        <v>2.2367270000000001</v>
      </c>
      <c r="Y68" s="218">
        <v>0</v>
      </c>
      <c r="Z68" s="218">
        <v>0</v>
      </c>
      <c r="AA68" s="218">
        <v>0</v>
      </c>
      <c r="AB68" s="218">
        <v>0</v>
      </c>
      <c r="AC68" s="218">
        <v>0</v>
      </c>
      <c r="AD68" s="218">
        <v>5.5659999999999998E-3</v>
      </c>
      <c r="AE68" s="218">
        <v>0</v>
      </c>
      <c r="AF68" s="218">
        <v>0</v>
      </c>
      <c r="AG68" s="218">
        <v>1.1084999999999999E-2</v>
      </c>
      <c r="AH68" s="218">
        <v>0</v>
      </c>
      <c r="AI68" s="218">
        <v>5.0000000000000004E-6</v>
      </c>
      <c r="AJ68" s="218">
        <v>0</v>
      </c>
      <c r="AK68" s="218">
        <v>0</v>
      </c>
      <c r="AL68" s="218">
        <v>0</v>
      </c>
      <c r="AM68" s="218">
        <v>0</v>
      </c>
      <c r="AN68" s="218">
        <v>0</v>
      </c>
      <c r="AO68" s="218">
        <v>1.5740000000000001E-3</v>
      </c>
      <c r="AP68" s="218">
        <v>1.5691E-2</v>
      </c>
      <c r="AQ68" s="218">
        <v>7.76E-4</v>
      </c>
      <c r="AR68" s="218">
        <v>0</v>
      </c>
      <c r="AS68" s="218">
        <v>1.5433000000000001E-2</v>
      </c>
      <c r="AT68" s="218">
        <v>0</v>
      </c>
      <c r="AU68" s="218">
        <v>0.116677</v>
      </c>
      <c r="AV68" s="218">
        <v>0</v>
      </c>
      <c r="AW68" s="218">
        <v>2.0739999999999999E-3</v>
      </c>
      <c r="AX68" s="218">
        <v>0</v>
      </c>
      <c r="AY68" s="218">
        <v>0</v>
      </c>
      <c r="AZ68" s="218">
        <v>0</v>
      </c>
      <c r="BA68" s="218">
        <v>0</v>
      </c>
      <c r="BB68" s="218">
        <v>0</v>
      </c>
      <c r="BC68" s="218">
        <v>0</v>
      </c>
      <c r="BD68" s="218">
        <v>0</v>
      </c>
      <c r="BE68" s="218">
        <v>0</v>
      </c>
      <c r="BF68" s="218">
        <v>0</v>
      </c>
      <c r="BG68" s="218">
        <v>0</v>
      </c>
      <c r="BH68" s="218">
        <v>0</v>
      </c>
      <c r="BI68" s="218">
        <v>0</v>
      </c>
      <c r="BJ68" s="218">
        <v>0</v>
      </c>
      <c r="BK68" s="218">
        <v>0</v>
      </c>
      <c r="BL68" s="218">
        <v>1.3439999999999999E-3</v>
      </c>
      <c r="BM68" s="218">
        <v>5.0049999999999999E-3</v>
      </c>
      <c r="BN68" s="218">
        <v>1.6032000000000001E-2</v>
      </c>
      <c r="BO68" s="218">
        <v>0</v>
      </c>
      <c r="BP68" s="218">
        <v>3.1299E-2</v>
      </c>
      <c r="BQ68" s="218">
        <v>0</v>
      </c>
      <c r="BR68" s="218">
        <v>6.3632999999999995E-2</v>
      </c>
      <c r="BS68" s="218">
        <v>0</v>
      </c>
      <c r="BT68" s="218">
        <v>0</v>
      </c>
      <c r="BU68" s="218">
        <v>0</v>
      </c>
      <c r="BV68" s="218">
        <v>0</v>
      </c>
      <c r="BW68" s="218">
        <v>0</v>
      </c>
      <c r="BX68" s="218">
        <v>1.7534000000000001E-2</v>
      </c>
      <c r="BY68" s="218">
        <v>0</v>
      </c>
      <c r="BZ68" s="218">
        <v>0</v>
      </c>
      <c r="CA68" s="218">
        <v>0</v>
      </c>
      <c r="CB68" s="218">
        <v>0</v>
      </c>
      <c r="CC68" s="218">
        <v>0</v>
      </c>
      <c r="CD68" s="218">
        <v>0</v>
      </c>
      <c r="CE68" s="218">
        <v>0</v>
      </c>
      <c r="CF68" s="218">
        <v>0</v>
      </c>
      <c r="CG68" s="218">
        <v>2.7399999999999998E-3</v>
      </c>
      <c r="CH68" s="218">
        <v>0.36458200000000002</v>
      </c>
      <c r="CI68" s="218">
        <v>2.1635000000000001E-2</v>
      </c>
      <c r="CJ68" s="218">
        <v>0</v>
      </c>
      <c r="CK68" s="218">
        <v>0.17466799999999999</v>
      </c>
      <c r="CL68" s="218">
        <v>0</v>
      </c>
      <c r="CM68" s="218">
        <v>0</v>
      </c>
      <c r="CN68" s="218">
        <v>7.4154999999999999E-2</v>
      </c>
      <c r="CO68" s="218">
        <v>0</v>
      </c>
      <c r="CP68" s="218">
        <v>0</v>
      </c>
      <c r="CQ68" s="218">
        <v>0</v>
      </c>
      <c r="CR68" s="218">
        <v>0.204842</v>
      </c>
      <c r="CS68" s="218">
        <v>1.498E-3</v>
      </c>
      <c r="CT68" s="218">
        <v>0</v>
      </c>
      <c r="CU68" s="218">
        <v>4.6641000000000002E-2</v>
      </c>
      <c r="CV68" s="218">
        <v>2.5100000000000001E-3</v>
      </c>
    </row>
    <row r="69" spans="1:100" ht="18" customHeight="1" x14ac:dyDescent="0.5">
      <c r="A69" s="220" t="s">
        <v>77</v>
      </c>
      <c r="B69" s="221" t="s">
        <v>345</v>
      </c>
      <c r="C69" s="217">
        <v>885.60638200000005</v>
      </c>
      <c r="D69" s="217">
        <v>1.5169999999999999E-2</v>
      </c>
      <c r="E69" s="217">
        <v>0</v>
      </c>
      <c r="F69" s="217">
        <v>0</v>
      </c>
      <c r="G69" s="217">
        <v>3.19E-4</v>
      </c>
      <c r="H69" s="217">
        <v>0</v>
      </c>
      <c r="I69" s="217">
        <v>1.0690000000000001E-3</v>
      </c>
      <c r="J69" s="217">
        <v>0</v>
      </c>
      <c r="K69" s="217">
        <v>8.7899999999999992E-3</v>
      </c>
      <c r="L69" s="217">
        <v>0</v>
      </c>
      <c r="M69" s="217">
        <v>0</v>
      </c>
      <c r="N69" s="217">
        <v>0</v>
      </c>
      <c r="O69" s="217">
        <v>0</v>
      </c>
      <c r="P69" s="217">
        <v>1.0794E-2</v>
      </c>
      <c r="Q69" s="217">
        <v>0</v>
      </c>
      <c r="R69" s="217">
        <v>0</v>
      </c>
      <c r="S69" s="217">
        <v>0</v>
      </c>
      <c r="T69" s="217">
        <v>0</v>
      </c>
      <c r="U69" s="217">
        <v>9.5804E-2</v>
      </c>
      <c r="V69" s="217">
        <v>2.9855E-2</v>
      </c>
      <c r="W69" s="217">
        <v>1.7898000000000001E-2</v>
      </c>
      <c r="X69" s="217">
        <v>38.237673000000001</v>
      </c>
      <c r="Y69" s="217">
        <v>0.249612</v>
      </c>
      <c r="Z69" s="217">
        <v>1.177745</v>
      </c>
      <c r="AA69" s="217">
        <v>0</v>
      </c>
      <c r="AB69" s="217">
        <v>3.4510000000000001E-3</v>
      </c>
      <c r="AC69" s="217">
        <v>0</v>
      </c>
      <c r="AD69" s="217">
        <v>1.0468999999999999E-2</v>
      </c>
      <c r="AE69" s="217">
        <v>8.2407780000000006</v>
      </c>
      <c r="AF69" s="217">
        <v>2.1097169999999998</v>
      </c>
      <c r="AG69" s="217">
        <v>290.832109</v>
      </c>
      <c r="AH69" s="217">
        <v>0</v>
      </c>
      <c r="AI69" s="217">
        <v>1.3700270000000001</v>
      </c>
      <c r="AJ69" s="217">
        <v>13.157494</v>
      </c>
      <c r="AK69" s="217">
        <v>0.58328800000000003</v>
      </c>
      <c r="AL69" s="217">
        <v>8.3988999999999994E-2</v>
      </c>
      <c r="AM69" s="217">
        <v>0</v>
      </c>
      <c r="AN69" s="217">
        <v>0</v>
      </c>
      <c r="AO69" s="217">
        <v>3.1089920000000002</v>
      </c>
      <c r="AP69" s="217">
        <v>25.813158000000001</v>
      </c>
      <c r="AQ69" s="217">
        <v>15.685428</v>
      </c>
      <c r="AR69" s="217">
        <v>0</v>
      </c>
      <c r="AS69" s="217">
        <v>2.1426000000000001E-2</v>
      </c>
      <c r="AT69" s="217">
        <v>0</v>
      </c>
      <c r="AU69" s="217">
        <v>30.15551</v>
      </c>
      <c r="AV69" s="217">
        <v>0.11164300000000001</v>
      </c>
      <c r="AW69" s="217">
        <v>1.8631000000000002E-2</v>
      </c>
      <c r="AX69" s="217">
        <v>0</v>
      </c>
      <c r="AY69" s="217">
        <v>7.7775999999999996</v>
      </c>
      <c r="AZ69" s="217">
        <v>1.7308600000000001</v>
      </c>
      <c r="BA69" s="217">
        <v>0</v>
      </c>
      <c r="BB69" s="217">
        <v>0</v>
      </c>
      <c r="BC69" s="217">
        <v>0</v>
      </c>
      <c r="BD69" s="217">
        <v>0</v>
      </c>
      <c r="BE69" s="217">
        <v>3.2369999999999999E-3</v>
      </c>
      <c r="BF69" s="217">
        <v>0</v>
      </c>
      <c r="BG69" s="217">
        <v>3.0766740000000001</v>
      </c>
      <c r="BH69" s="217">
        <v>0</v>
      </c>
      <c r="BI69" s="217">
        <v>2.678248</v>
      </c>
      <c r="BJ69" s="217">
        <v>0</v>
      </c>
      <c r="BK69" s="217">
        <v>0</v>
      </c>
      <c r="BL69" s="217">
        <v>0.136852</v>
      </c>
      <c r="BM69" s="217">
        <v>5.5649999999999998E-2</v>
      </c>
      <c r="BN69" s="217">
        <v>1.511E-3</v>
      </c>
      <c r="BO69" s="217">
        <v>1.0045999999999999E-2</v>
      </c>
      <c r="BP69" s="217">
        <v>1.077E-3</v>
      </c>
      <c r="BQ69" s="217">
        <v>0</v>
      </c>
      <c r="BR69" s="217">
        <v>0</v>
      </c>
      <c r="BS69" s="217">
        <v>8.1584979999999998</v>
      </c>
      <c r="BT69" s="217">
        <v>0.249884</v>
      </c>
      <c r="BU69" s="217">
        <v>5.5614920000000003</v>
      </c>
      <c r="BV69" s="217">
        <v>0.13535</v>
      </c>
      <c r="BW69" s="217">
        <v>28.750706000000001</v>
      </c>
      <c r="BX69" s="217">
        <v>13.641201000000001</v>
      </c>
      <c r="BY69" s="217">
        <v>0.14075499999999999</v>
      </c>
      <c r="BZ69" s="217">
        <v>3.47024</v>
      </c>
      <c r="CA69" s="217">
        <v>1.073558</v>
      </c>
      <c r="CB69" s="217">
        <v>0</v>
      </c>
      <c r="CC69" s="217">
        <v>3.3830000000000002E-3</v>
      </c>
      <c r="CD69" s="217">
        <v>0</v>
      </c>
      <c r="CE69" s="217">
        <v>0</v>
      </c>
      <c r="CF69" s="217">
        <v>9.3172029999999992</v>
      </c>
      <c r="CG69" s="217">
        <v>1.638844</v>
      </c>
      <c r="CH69" s="217">
        <v>132.43518800000001</v>
      </c>
      <c r="CI69" s="217">
        <v>32.810009999999998</v>
      </c>
      <c r="CJ69" s="217">
        <v>1.9005669999999999</v>
      </c>
      <c r="CK69" s="217">
        <v>138.795299</v>
      </c>
      <c r="CL69" s="217">
        <v>2.0941999999999999E-2</v>
      </c>
      <c r="CM69" s="217">
        <v>5.0689999999999997E-3</v>
      </c>
      <c r="CN69" s="217">
        <v>43.825738000000001</v>
      </c>
      <c r="CO69" s="217">
        <v>2.2103999999999999E-2</v>
      </c>
      <c r="CP69" s="217">
        <v>0</v>
      </c>
      <c r="CQ69" s="217">
        <v>0.96542799999999995</v>
      </c>
      <c r="CR69" s="217">
        <v>5.057461</v>
      </c>
      <c r="CS69" s="217">
        <v>4.3910270000000002</v>
      </c>
      <c r="CT69" s="217">
        <v>4.2603000000000002E-2</v>
      </c>
      <c r="CU69" s="217">
        <v>4.6290000000000003E-3</v>
      </c>
      <c r="CV69" s="217">
        <v>6.5666089999999997</v>
      </c>
    </row>
    <row r="70" spans="1:100" ht="18" customHeight="1" x14ac:dyDescent="0.5">
      <c r="A70" s="222" t="s">
        <v>147</v>
      </c>
      <c r="B70" s="223" t="s">
        <v>287</v>
      </c>
      <c r="C70" s="218">
        <v>848.31502399999999</v>
      </c>
      <c r="D70" s="218">
        <v>7.6800000000000002E-4</v>
      </c>
      <c r="E70" s="218">
        <v>0</v>
      </c>
      <c r="F70" s="218">
        <v>3.4118000000000002E-2</v>
      </c>
      <c r="G70" s="218">
        <v>1.179538</v>
      </c>
      <c r="H70" s="218">
        <v>0.34362399999999999</v>
      </c>
      <c r="I70" s="218">
        <v>0</v>
      </c>
      <c r="J70" s="218">
        <v>0.18926000000000001</v>
      </c>
      <c r="K70" s="218">
        <v>291.36144000000002</v>
      </c>
      <c r="L70" s="218">
        <v>2.6237720000000002</v>
      </c>
      <c r="M70" s="218">
        <v>0.42399999999999999</v>
      </c>
      <c r="N70" s="218">
        <v>1.7033069999999999</v>
      </c>
      <c r="O70" s="218">
        <v>6.5096000000000001E-2</v>
      </c>
      <c r="P70" s="218">
        <v>1.9514089999999999</v>
      </c>
      <c r="Q70" s="218">
        <v>0</v>
      </c>
      <c r="R70" s="218">
        <v>1.193465</v>
      </c>
      <c r="S70" s="218">
        <v>0.32585900000000001</v>
      </c>
      <c r="T70" s="218">
        <v>1.779468</v>
      </c>
      <c r="U70" s="218">
        <v>0.59269799999999995</v>
      </c>
      <c r="V70" s="218">
        <v>35.661451999999997</v>
      </c>
      <c r="W70" s="218">
        <v>15.63822</v>
      </c>
      <c r="X70" s="218">
        <v>22.291468999999999</v>
      </c>
      <c r="Y70" s="218">
        <v>4.795553</v>
      </c>
      <c r="Z70" s="218">
        <v>2.235E-3</v>
      </c>
      <c r="AA70" s="218">
        <v>0.74386600000000003</v>
      </c>
      <c r="AB70" s="218">
        <v>6.7120000000000001E-3</v>
      </c>
      <c r="AC70" s="218">
        <v>0</v>
      </c>
      <c r="AD70" s="218">
        <v>1.588E-3</v>
      </c>
      <c r="AE70" s="218">
        <v>2.9305999999999999E-2</v>
      </c>
      <c r="AF70" s="218">
        <v>1.503463</v>
      </c>
      <c r="AG70" s="218">
        <v>5.9750000000000003E-3</v>
      </c>
      <c r="AH70" s="218">
        <v>0</v>
      </c>
      <c r="AI70" s="218">
        <v>1.075034</v>
      </c>
      <c r="AJ70" s="218">
        <v>52.718549000000003</v>
      </c>
      <c r="AK70" s="218">
        <v>9.0435850000000002</v>
      </c>
      <c r="AL70" s="218">
        <v>0.19575600000000001</v>
      </c>
      <c r="AM70" s="218">
        <v>0</v>
      </c>
      <c r="AN70" s="218">
        <v>0</v>
      </c>
      <c r="AO70" s="218">
        <v>2.1150340000000001</v>
      </c>
      <c r="AP70" s="218">
        <v>6.4664900000000003</v>
      </c>
      <c r="AQ70" s="218">
        <v>4.8521929999999998</v>
      </c>
      <c r="AR70" s="218">
        <v>0</v>
      </c>
      <c r="AS70" s="218">
        <v>7.6616879999999998</v>
      </c>
      <c r="AT70" s="218">
        <v>2.2530999999999999E-2</v>
      </c>
      <c r="AU70" s="218">
        <v>0.598611</v>
      </c>
      <c r="AV70" s="218">
        <v>1.7750999999999999E-2</v>
      </c>
      <c r="AW70" s="218">
        <v>0.57075399999999998</v>
      </c>
      <c r="AX70" s="218">
        <v>0</v>
      </c>
      <c r="AY70" s="218">
        <v>0.46459400000000001</v>
      </c>
      <c r="AZ70" s="218">
        <v>1.8986320000000001</v>
      </c>
      <c r="BA70" s="218">
        <v>0</v>
      </c>
      <c r="BB70" s="218">
        <v>0</v>
      </c>
      <c r="BC70" s="218">
        <v>0</v>
      </c>
      <c r="BD70" s="218">
        <v>1.1502E-2</v>
      </c>
      <c r="BE70" s="218">
        <v>1.155E-3</v>
      </c>
      <c r="BF70" s="218">
        <v>1.534E-3</v>
      </c>
      <c r="BG70" s="218">
        <v>2.1323000000000002E-2</v>
      </c>
      <c r="BH70" s="218">
        <v>3.9669999999999997E-2</v>
      </c>
      <c r="BI70" s="218">
        <v>5.0007999999999997E-2</v>
      </c>
      <c r="BJ70" s="218">
        <v>3.5525000000000001E-2</v>
      </c>
      <c r="BK70" s="218">
        <v>3.9399999999999998E-4</v>
      </c>
      <c r="BL70" s="218">
        <v>3.649705</v>
      </c>
      <c r="BM70" s="218">
        <v>5.3919649999999999</v>
      </c>
      <c r="BN70" s="218">
        <v>0.28196900000000003</v>
      </c>
      <c r="BO70" s="218">
        <v>1.1908479999999999</v>
      </c>
      <c r="BP70" s="218">
        <v>1.782802</v>
      </c>
      <c r="BQ70" s="218">
        <v>0</v>
      </c>
      <c r="BR70" s="218">
        <v>3.79E-4</v>
      </c>
      <c r="BS70" s="218">
        <v>0.17542099999999999</v>
      </c>
      <c r="BT70" s="218">
        <v>0.44734800000000002</v>
      </c>
      <c r="BU70" s="218">
        <v>0.36293500000000001</v>
      </c>
      <c r="BV70" s="218">
        <v>0.13836899999999999</v>
      </c>
      <c r="BW70" s="218">
        <v>0.46071499999999999</v>
      </c>
      <c r="BX70" s="218">
        <v>1.7020930000000001</v>
      </c>
      <c r="BY70" s="218">
        <v>8.4447999999999995E-2</v>
      </c>
      <c r="BZ70" s="218">
        <v>6.1547450000000001</v>
      </c>
      <c r="CA70" s="218">
        <v>1.6735E-2</v>
      </c>
      <c r="CB70" s="218">
        <v>0</v>
      </c>
      <c r="CC70" s="218">
        <v>0.45988600000000002</v>
      </c>
      <c r="CD70" s="218">
        <v>8.1740000000000007E-3</v>
      </c>
      <c r="CE70" s="218">
        <v>3.1999999999999999E-5</v>
      </c>
      <c r="CF70" s="218">
        <v>0.17982500000000001</v>
      </c>
      <c r="CG70" s="218">
        <v>6.188466</v>
      </c>
      <c r="CH70" s="218">
        <v>116.938914</v>
      </c>
      <c r="CI70" s="218">
        <v>174.894983</v>
      </c>
      <c r="CJ70" s="218">
        <v>3.7880000000000001E-3</v>
      </c>
      <c r="CK70" s="218">
        <v>3.183878</v>
      </c>
      <c r="CL70" s="218">
        <v>4.5530150000000003</v>
      </c>
      <c r="CM70" s="218">
        <v>0</v>
      </c>
      <c r="CN70" s="218">
        <v>17.078064999999999</v>
      </c>
      <c r="CO70" s="218">
        <v>2.8122530000000001</v>
      </c>
      <c r="CP70" s="218">
        <v>6.783E-3</v>
      </c>
      <c r="CQ70" s="218">
        <v>4.9843999999999999E-2</v>
      </c>
      <c r="CR70" s="218">
        <v>16.570743</v>
      </c>
      <c r="CS70" s="218">
        <v>10.3848</v>
      </c>
      <c r="CT70" s="218">
        <v>0.62156800000000001</v>
      </c>
      <c r="CU70" s="218">
        <v>5.8240000000000002E-3</v>
      </c>
      <c r="CV70" s="218">
        <v>0.22373100000000001</v>
      </c>
    </row>
    <row r="71" spans="1:100" ht="18" customHeight="1" x14ac:dyDescent="0.5">
      <c r="A71" s="220" t="s">
        <v>64</v>
      </c>
      <c r="B71" s="221" t="s">
        <v>302</v>
      </c>
      <c r="C71" s="217">
        <v>820.81582100000003</v>
      </c>
      <c r="D71" s="217">
        <v>61.572600000000001</v>
      </c>
      <c r="E71" s="217">
        <v>0</v>
      </c>
      <c r="F71" s="217">
        <v>0</v>
      </c>
      <c r="G71" s="217">
        <v>28.210238</v>
      </c>
      <c r="H71" s="217">
        <v>0</v>
      </c>
      <c r="I71" s="217">
        <v>6.4768999999999993E-2</v>
      </c>
      <c r="J71" s="217">
        <v>5.6980310000000003</v>
      </c>
      <c r="K71" s="217">
        <v>114.961271</v>
      </c>
      <c r="L71" s="217">
        <v>106.183742</v>
      </c>
      <c r="M71" s="217">
        <v>0.150558</v>
      </c>
      <c r="N71" s="217">
        <v>1.3874660000000001</v>
      </c>
      <c r="O71" s="217">
        <v>19.21424</v>
      </c>
      <c r="P71" s="217">
        <v>2.0892110000000002</v>
      </c>
      <c r="Q71" s="217">
        <v>0</v>
      </c>
      <c r="R71" s="217">
        <v>152.81510800000001</v>
      </c>
      <c r="S71" s="217">
        <v>0</v>
      </c>
      <c r="T71" s="217">
        <v>14.609997999999999</v>
      </c>
      <c r="U71" s="217">
        <v>4.7524680000000004</v>
      </c>
      <c r="V71" s="217">
        <v>23.180519</v>
      </c>
      <c r="W71" s="217">
        <v>143.63907800000001</v>
      </c>
      <c r="X71" s="217">
        <v>2.5646870000000002</v>
      </c>
      <c r="Y71" s="217">
        <v>1.297652</v>
      </c>
      <c r="Z71" s="217">
        <v>0.13966500000000001</v>
      </c>
      <c r="AA71" s="217">
        <v>3.1E-4</v>
      </c>
      <c r="AB71" s="217">
        <v>0.10892300000000001</v>
      </c>
      <c r="AC71" s="217">
        <v>0</v>
      </c>
      <c r="AD71" s="217">
        <v>0</v>
      </c>
      <c r="AE71" s="217">
        <v>0.20557500000000001</v>
      </c>
      <c r="AF71" s="217">
        <v>0</v>
      </c>
      <c r="AG71" s="217">
        <v>0.16572100000000001</v>
      </c>
      <c r="AH71" s="217">
        <v>0</v>
      </c>
      <c r="AI71" s="217">
        <v>2.7357680000000002</v>
      </c>
      <c r="AJ71" s="217">
        <v>0.60829699999999998</v>
      </c>
      <c r="AK71" s="217">
        <v>1.465095</v>
      </c>
      <c r="AL71" s="217">
        <v>0</v>
      </c>
      <c r="AM71" s="217">
        <v>0</v>
      </c>
      <c r="AN71" s="217">
        <v>0</v>
      </c>
      <c r="AO71" s="217">
        <v>2.2190000000000001E-3</v>
      </c>
      <c r="AP71" s="217">
        <v>2.828103</v>
      </c>
      <c r="AQ71" s="217">
        <v>0.60733700000000002</v>
      </c>
      <c r="AR71" s="217">
        <v>0</v>
      </c>
      <c r="AS71" s="217">
        <v>0.348746</v>
      </c>
      <c r="AT71" s="217">
        <v>5.9622000000000001E-2</v>
      </c>
      <c r="AU71" s="217">
        <v>1.33022</v>
      </c>
      <c r="AV71" s="217">
        <v>5.0000000000000001E-4</v>
      </c>
      <c r="AW71" s="217">
        <v>0.69228100000000004</v>
      </c>
      <c r="AX71" s="217">
        <v>0</v>
      </c>
      <c r="AY71" s="217">
        <v>0.26174999999999998</v>
      </c>
      <c r="AZ71" s="217">
        <v>0.2384</v>
      </c>
      <c r="BA71" s="217">
        <v>0</v>
      </c>
      <c r="BB71" s="217">
        <v>0</v>
      </c>
      <c r="BC71" s="217">
        <v>3.4828999999999999E-2</v>
      </c>
      <c r="BD71" s="217">
        <v>0</v>
      </c>
      <c r="BE71" s="217">
        <v>3.0937540000000001</v>
      </c>
      <c r="BF71" s="217">
        <v>7.2982000000000005E-2</v>
      </c>
      <c r="BG71" s="217">
        <v>0.32327899999999998</v>
      </c>
      <c r="BH71" s="217">
        <v>13.500735000000001</v>
      </c>
      <c r="BI71" s="217">
        <v>0.101469</v>
      </c>
      <c r="BJ71" s="217">
        <v>0.65878300000000001</v>
      </c>
      <c r="BK71" s="217">
        <v>1.879033</v>
      </c>
      <c r="BL71" s="217">
        <v>1.7260690000000001</v>
      </c>
      <c r="BM71" s="217">
        <v>33.914377999999999</v>
      </c>
      <c r="BN71" s="217">
        <v>1.2433E-2</v>
      </c>
      <c r="BO71" s="217">
        <v>4.8627909999999996</v>
      </c>
      <c r="BP71" s="217">
        <v>5.6362839999999998</v>
      </c>
      <c r="BQ71" s="217">
        <v>2.0240000000000002E-3</v>
      </c>
      <c r="BR71" s="217">
        <v>0</v>
      </c>
      <c r="BS71" s="217">
        <v>19.897048000000002</v>
      </c>
      <c r="BT71" s="217">
        <v>9.0119000000000005E-2</v>
      </c>
      <c r="BU71" s="217">
        <v>1.7272240000000001</v>
      </c>
      <c r="BV71" s="217">
        <v>0</v>
      </c>
      <c r="BW71" s="217">
        <v>25.150172999999999</v>
      </c>
      <c r="BX71" s="217">
        <v>0.56978700000000004</v>
      </c>
      <c r="BY71" s="217">
        <v>1.992375</v>
      </c>
      <c r="BZ71" s="217">
        <v>5.5814999999999997E-2</v>
      </c>
      <c r="CA71" s="217">
        <v>1.264384</v>
      </c>
      <c r="CB71" s="217">
        <v>3.7398000000000001E-2</v>
      </c>
      <c r="CC71" s="217">
        <v>3.7508E-2</v>
      </c>
      <c r="CD71" s="217">
        <v>0</v>
      </c>
      <c r="CE71" s="217">
        <v>0.116454</v>
      </c>
      <c r="CF71" s="217">
        <v>0.192553</v>
      </c>
      <c r="CG71" s="217">
        <v>0.20647499999999999</v>
      </c>
      <c r="CH71" s="217">
        <v>4.3075320000000001</v>
      </c>
      <c r="CI71" s="217">
        <v>0.94837000000000005</v>
      </c>
      <c r="CJ71" s="217">
        <v>0</v>
      </c>
      <c r="CK71" s="217">
        <v>0.79546300000000003</v>
      </c>
      <c r="CL71" s="217">
        <v>0</v>
      </c>
      <c r="CM71" s="217">
        <v>0</v>
      </c>
      <c r="CN71" s="217">
        <v>1.6871000000000001E-2</v>
      </c>
      <c r="CO71" s="217">
        <v>0</v>
      </c>
      <c r="CP71" s="217">
        <v>8.1106999999999999E-2</v>
      </c>
      <c r="CQ71" s="217">
        <v>0.1084</v>
      </c>
      <c r="CR71" s="217">
        <v>0.87908399999999998</v>
      </c>
      <c r="CS71" s="217">
        <v>9.1050000000000002E-3</v>
      </c>
      <c r="CT71" s="217">
        <v>2.1423860000000001</v>
      </c>
      <c r="CU71" s="217">
        <v>0.17899200000000001</v>
      </c>
      <c r="CV71" s="217">
        <v>2.189E-3</v>
      </c>
    </row>
    <row r="72" spans="1:100" ht="18" customHeight="1" x14ac:dyDescent="0.5">
      <c r="A72" s="222" t="s">
        <v>61</v>
      </c>
      <c r="B72" s="223" t="s">
        <v>333</v>
      </c>
      <c r="C72" s="218">
        <v>686.21381399999996</v>
      </c>
      <c r="D72" s="218">
        <v>0</v>
      </c>
      <c r="E72" s="218">
        <v>0</v>
      </c>
      <c r="F72" s="218">
        <v>0</v>
      </c>
      <c r="G72" s="218">
        <v>0</v>
      </c>
      <c r="H72" s="218">
        <v>0</v>
      </c>
      <c r="I72" s="218">
        <v>1.195165</v>
      </c>
      <c r="J72" s="218">
        <v>3.9240000000000004E-3</v>
      </c>
      <c r="K72" s="218">
        <v>5.2393650000000003</v>
      </c>
      <c r="L72" s="218">
        <v>667.55417299999999</v>
      </c>
      <c r="M72" s="218">
        <v>0</v>
      </c>
      <c r="N72" s="218">
        <v>0</v>
      </c>
      <c r="O72" s="218">
        <v>2.6908530000000002</v>
      </c>
      <c r="P72" s="218">
        <v>0</v>
      </c>
      <c r="Q72" s="218">
        <v>0</v>
      </c>
      <c r="R72" s="218">
        <v>0</v>
      </c>
      <c r="S72" s="218">
        <v>0</v>
      </c>
      <c r="T72" s="218">
        <v>0.20627599999999999</v>
      </c>
      <c r="U72" s="218">
        <v>0</v>
      </c>
      <c r="V72" s="218">
        <v>0</v>
      </c>
      <c r="W72" s="218">
        <v>0</v>
      </c>
      <c r="X72" s="218">
        <v>0</v>
      </c>
      <c r="Y72" s="218">
        <v>3.9999999999999998E-6</v>
      </c>
      <c r="Z72" s="218">
        <v>0</v>
      </c>
      <c r="AA72" s="218">
        <v>0</v>
      </c>
      <c r="AB72" s="218">
        <v>0</v>
      </c>
      <c r="AC72" s="218">
        <v>0</v>
      </c>
      <c r="AD72" s="218">
        <v>0</v>
      </c>
      <c r="AE72" s="218">
        <v>0</v>
      </c>
      <c r="AF72" s="218">
        <v>3.9999999999999998E-6</v>
      </c>
      <c r="AG72" s="218">
        <v>0</v>
      </c>
      <c r="AH72" s="218">
        <v>0</v>
      </c>
      <c r="AI72" s="218">
        <v>3.9999999999999998E-6</v>
      </c>
      <c r="AJ72" s="218">
        <v>3.9999999999999998E-6</v>
      </c>
      <c r="AK72" s="218">
        <v>0</v>
      </c>
      <c r="AL72" s="218">
        <v>0</v>
      </c>
      <c r="AM72" s="218">
        <v>0</v>
      </c>
      <c r="AN72" s="218">
        <v>0</v>
      </c>
      <c r="AO72" s="218">
        <v>4.3000000000000002E-5</v>
      </c>
      <c r="AP72" s="218">
        <v>1.402E-3</v>
      </c>
      <c r="AQ72" s="218">
        <v>5.6899999999999995E-4</v>
      </c>
      <c r="AR72" s="218">
        <v>0</v>
      </c>
      <c r="AS72" s="218">
        <v>1.1004999999999999E-2</v>
      </c>
      <c r="AT72" s="218">
        <v>0</v>
      </c>
      <c r="AU72" s="218">
        <v>0</v>
      </c>
      <c r="AV72" s="218">
        <v>0</v>
      </c>
      <c r="AW72" s="218">
        <v>0</v>
      </c>
      <c r="AX72" s="218">
        <v>3.453198</v>
      </c>
      <c r="AY72" s="218">
        <v>0.77702700000000002</v>
      </c>
      <c r="AZ72" s="218">
        <v>0</v>
      </c>
      <c r="BA72" s="218">
        <v>0</v>
      </c>
      <c r="BB72" s="218">
        <v>0</v>
      </c>
      <c r="BC72" s="218">
        <v>0</v>
      </c>
      <c r="BD72" s="218">
        <v>0</v>
      </c>
      <c r="BE72" s="218">
        <v>0</v>
      </c>
      <c r="BF72" s="218">
        <v>0</v>
      </c>
      <c r="BG72" s="218">
        <v>0</v>
      </c>
      <c r="BH72" s="218">
        <v>0</v>
      </c>
      <c r="BI72" s="218">
        <v>0</v>
      </c>
      <c r="BJ72" s="218">
        <v>0</v>
      </c>
      <c r="BK72" s="218">
        <v>3.0000000000000001E-5</v>
      </c>
      <c r="BL72" s="218">
        <v>1.488901</v>
      </c>
      <c r="BM72" s="218">
        <v>0.35008600000000001</v>
      </c>
      <c r="BN72" s="218">
        <v>2.6318570000000001</v>
      </c>
      <c r="BO72" s="218">
        <v>8.7305999999999995E-2</v>
      </c>
      <c r="BP72" s="218">
        <v>0</v>
      </c>
      <c r="BQ72" s="218">
        <v>0</v>
      </c>
      <c r="BR72" s="218">
        <v>0</v>
      </c>
      <c r="BS72" s="218">
        <v>5.3499999999999999E-4</v>
      </c>
      <c r="BT72" s="218">
        <v>0</v>
      </c>
      <c r="BU72" s="218">
        <v>0</v>
      </c>
      <c r="BV72" s="218">
        <v>1.1249999999999999E-3</v>
      </c>
      <c r="BW72" s="218">
        <v>0</v>
      </c>
      <c r="BX72" s="218">
        <v>0</v>
      </c>
      <c r="BY72" s="218">
        <v>0</v>
      </c>
      <c r="BZ72" s="218">
        <v>0</v>
      </c>
      <c r="CA72" s="218">
        <v>0</v>
      </c>
      <c r="CB72" s="218">
        <v>0</v>
      </c>
      <c r="CC72" s="218">
        <v>0</v>
      </c>
      <c r="CD72" s="218">
        <v>0</v>
      </c>
      <c r="CE72" s="218">
        <v>0</v>
      </c>
      <c r="CF72" s="218">
        <v>8.3999999999999995E-5</v>
      </c>
      <c r="CG72" s="218">
        <v>0</v>
      </c>
      <c r="CH72" s="218">
        <v>0.26458300000000001</v>
      </c>
      <c r="CI72" s="218">
        <v>6.1877000000000001E-2</v>
      </c>
      <c r="CJ72" s="218">
        <v>0</v>
      </c>
      <c r="CK72" s="218">
        <v>0</v>
      </c>
      <c r="CL72" s="218">
        <v>0</v>
      </c>
      <c r="CM72" s="218">
        <v>0</v>
      </c>
      <c r="CN72" s="218">
        <v>0.19089100000000001</v>
      </c>
      <c r="CO72" s="218">
        <v>0</v>
      </c>
      <c r="CP72" s="218">
        <v>0</v>
      </c>
      <c r="CQ72" s="218">
        <v>0</v>
      </c>
      <c r="CR72" s="218">
        <v>2.4680000000000001E-3</v>
      </c>
      <c r="CS72" s="218">
        <v>1.0549999999999999E-3</v>
      </c>
      <c r="CT72" s="218">
        <v>0</v>
      </c>
      <c r="CU72" s="218">
        <v>0</v>
      </c>
      <c r="CV72" s="218">
        <v>0</v>
      </c>
    </row>
    <row r="73" spans="1:100" ht="18" customHeight="1" x14ac:dyDescent="0.5">
      <c r="A73" s="220" t="s">
        <v>46</v>
      </c>
      <c r="B73" s="221" t="s">
        <v>290</v>
      </c>
      <c r="C73" s="217">
        <v>658.62614599999995</v>
      </c>
      <c r="D73" s="217">
        <v>0.10906100000000001</v>
      </c>
      <c r="E73" s="217">
        <v>2.8837999999999999E-2</v>
      </c>
      <c r="F73" s="217">
        <v>5.6059999999999999E-3</v>
      </c>
      <c r="G73" s="217">
        <v>16.442176</v>
      </c>
      <c r="H73" s="217">
        <v>0</v>
      </c>
      <c r="I73" s="217">
        <v>4.0000000000000003E-5</v>
      </c>
      <c r="J73" s="217">
        <v>10.712818</v>
      </c>
      <c r="K73" s="217">
        <v>143.35663400000001</v>
      </c>
      <c r="L73" s="217">
        <v>1.4519629999999999</v>
      </c>
      <c r="M73" s="217">
        <v>5.2099999999999998E-4</v>
      </c>
      <c r="N73" s="217">
        <v>1.611281</v>
      </c>
      <c r="O73" s="217">
        <v>8.3696000000000007E-2</v>
      </c>
      <c r="P73" s="217">
        <v>0.52066800000000002</v>
      </c>
      <c r="Q73" s="217">
        <v>6.9611999999999993E-2</v>
      </c>
      <c r="R73" s="217">
        <v>1.4927509999999999</v>
      </c>
      <c r="S73" s="217">
        <v>3.2769029999999999</v>
      </c>
      <c r="T73" s="217">
        <v>3.3501340000000002</v>
      </c>
      <c r="U73" s="217">
        <v>1.2351319999999999</v>
      </c>
      <c r="V73" s="217">
        <v>1.825952</v>
      </c>
      <c r="W73" s="217">
        <v>17.021265</v>
      </c>
      <c r="X73" s="217">
        <v>13.842819</v>
      </c>
      <c r="Y73" s="217">
        <v>7.4999999999999993E-5</v>
      </c>
      <c r="Z73" s="217">
        <v>6.2116559999999996</v>
      </c>
      <c r="AA73" s="217">
        <v>0</v>
      </c>
      <c r="AB73" s="217">
        <v>0.38350699999999999</v>
      </c>
      <c r="AC73" s="217">
        <v>3.404426</v>
      </c>
      <c r="AD73" s="217">
        <v>3.8999999999999999E-5</v>
      </c>
      <c r="AE73" s="217">
        <v>8.9158000000000001E-2</v>
      </c>
      <c r="AF73" s="217">
        <v>6.6119999999999998E-3</v>
      </c>
      <c r="AG73" s="217">
        <v>36.229472000000001</v>
      </c>
      <c r="AH73" s="217">
        <v>0.58085100000000001</v>
      </c>
      <c r="AI73" s="217">
        <v>3.6649999999999999E-3</v>
      </c>
      <c r="AJ73" s="217">
        <v>19.046308</v>
      </c>
      <c r="AK73" s="217">
        <v>10.526341</v>
      </c>
      <c r="AL73" s="217">
        <v>1.9000000000000001E-5</v>
      </c>
      <c r="AM73" s="217">
        <v>0</v>
      </c>
      <c r="AN73" s="217">
        <v>0</v>
      </c>
      <c r="AO73" s="217">
        <v>3.6194999999999998E-2</v>
      </c>
      <c r="AP73" s="217">
        <v>4.8386449999999996</v>
      </c>
      <c r="AQ73" s="217">
        <v>9.3294000000000002E-2</v>
      </c>
      <c r="AR73" s="217">
        <v>0</v>
      </c>
      <c r="AS73" s="217">
        <v>1.3228040000000001</v>
      </c>
      <c r="AT73" s="217">
        <v>0.10630299999999999</v>
      </c>
      <c r="AU73" s="217">
        <v>1.1634880000000001</v>
      </c>
      <c r="AV73" s="217">
        <v>0.442942</v>
      </c>
      <c r="AW73" s="217">
        <v>2.3467669999999998</v>
      </c>
      <c r="AX73" s="217">
        <v>0</v>
      </c>
      <c r="AY73" s="217">
        <v>0.72037399999999996</v>
      </c>
      <c r="AZ73" s="217">
        <v>1.8166000000000002E-2</v>
      </c>
      <c r="BA73" s="217">
        <v>0</v>
      </c>
      <c r="BB73" s="217">
        <v>0</v>
      </c>
      <c r="BC73" s="217">
        <v>8.7080000000000005E-3</v>
      </c>
      <c r="BD73" s="217">
        <v>0</v>
      </c>
      <c r="BE73" s="217">
        <v>1.0208E-2</v>
      </c>
      <c r="BF73" s="217">
        <v>9.2119999999999997E-3</v>
      </c>
      <c r="BG73" s="217">
        <v>1.531E-3</v>
      </c>
      <c r="BH73" s="217">
        <v>5.5988000000000003E-2</v>
      </c>
      <c r="BI73" s="217">
        <v>7.6719999999999997E-2</v>
      </c>
      <c r="BJ73" s="217">
        <v>0</v>
      </c>
      <c r="BK73" s="217">
        <v>0</v>
      </c>
      <c r="BL73" s="217">
        <v>97.135324999999995</v>
      </c>
      <c r="BM73" s="217">
        <v>153.38824600000001</v>
      </c>
      <c r="BN73" s="217">
        <v>9.5385999999999999E-2</v>
      </c>
      <c r="BO73" s="217">
        <v>2.745924</v>
      </c>
      <c r="BP73" s="217">
        <v>0.27171499999999998</v>
      </c>
      <c r="BQ73" s="217">
        <v>4.006E-3</v>
      </c>
      <c r="BR73" s="217">
        <v>2.6999999999999999E-5</v>
      </c>
      <c r="BS73" s="217">
        <v>1.507298</v>
      </c>
      <c r="BT73" s="217">
        <v>2.7552690000000002</v>
      </c>
      <c r="BU73" s="217">
        <v>1.1172869999999999</v>
      </c>
      <c r="BV73" s="217">
        <v>3.3431000000000002E-2</v>
      </c>
      <c r="BW73" s="217">
        <v>0</v>
      </c>
      <c r="BX73" s="217">
        <v>20.596648999999999</v>
      </c>
      <c r="BY73" s="217">
        <v>7.5276999999999997E-2</v>
      </c>
      <c r="BZ73" s="217">
        <v>0</v>
      </c>
      <c r="CA73" s="217">
        <v>0.89508600000000005</v>
      </c>
      <c r="CB73" s="217">
        <v>0</v>
      </c>
      <c r="CC73" s="217">
        <v>8.2044000000000006E-2</v>
      </c>
      <c r="CD73" s="217">
        <v>1.0328E-2</v>
      </c>
      <c r="CE73" s="217">
        <v>1.1849609999999999</v>
      </c>
      <c r="CF73" s="217">
        <v>2.4905E-2</v>
      </c>
      <c r="CG73" s="217">
        <v>0.25979799999999997</v>
      </c>
      <c r="CH73" s="217">
        <v>46.994711000000002</v>
      </c>
      <c r="CI73" s="217">
        <v>7.0552770000000002</v>
      </c>
      <c r="CJ73" s="217">
        <v>0.18015600000000001</v>
      </c>
      <c r="CK73" s="217">
        <v>14.088339</v>
      </c>
      <c r="CL73" s="217">
        <v>1.1362749999999999</v>
      </c>
      <c r="CM73" s="217">
        <v>0</v>
      </c>
      <c r="CN73" s="217">
        <v>0.54475399999999996</v>
      </c>
      <c r="CO73" s="217">
        <v>0.126556</v>
      </c>
      <c r="CP73" s="217">
        <v>0</v>
      </c>
      <c r="CQ73" s="217">
        <v>0</v>
      </c>
      <c r="CR73" s="217">
        <v>1.5963290000000001</v>
      </c>
      <c r="CS73" s="217">
        <v>6.5623000000000001E-2</v>
      </c>
      <c r="CT73" s="217">
        <v>3.6202999999999999E-2</v>
      </c>
      <c r="CU73" s="217">
        <v>0.26565499999999997</v>
      </c>
      <c r="CV73" s="217">
        <v>0.18195600000000001</v>
      </c>
    </row>
    <row r="74" spans="1:100" ht="18" customHeight="1" x14ac:dyDescent="0.5">
      <c r="A74" s="222" t="s">
        <v>43</v>
      </c>
      <c r="B74" s="223" t="s">
        <v>285</v>
      </c>
      <c r="C74" s="218">
        <v>617.61350400000003</v>
      </c>
      <c r="D74" s="218">
        <v>3.2009000000000003E-2</v>
      </c>
      <c r="E74" s="218">
        <v>92.526884999999993</v>
      </c>
      <c r="F74" s="218">
        <v>0.18037500000000001</v>
      </c>
      <c r="G74" s="218">
        <v>0</v>
      </c>
      <c r="H74" s="218">
        <v>0</v>
      </c>
      <c r="I74" s="218">
        <v>187.30513099999999</v>
      </c>
      <c r="J74" s="218">
        <v>6.6275050000000002</v>
      </c>
      <c r="K74" s="218">
        <v>139.785382</v>
      </c>
      <c r="L74" s="218">
        <v>130.63554400000001</v>
      </c>
      <c r="M74" s="218">
        <v>0</v>
      </c>
      <c r="N74" s="218">
        <v>0.46537600000000001</v>
      </c>
      <c r="O74" s="218">
        <v>10.707763</v>
      </c>
      <c r="P74" s="218">
        <v>2.6006999999999999E-2</v>
      </c>
      <c r="Q74" s="218">
        <v>1.394558</v>
      </c>
      <c r="R74" s="218">
        <v>0.28310600000000002</v>
      </c>
      <c r="S74" s="218">
        <v>0</v>
      </c>
      <c r="T74" s="218">
        <v>1.1414000000000001E-2</v>
      </c>
      <c r="U74" s="218">
        <v>1.3200000000000001E-4</v>
      </c>
      <c r="V74" s="218">
        <v>1.25E-4</v>
      </c>
      <c r="W74" s="218">
        <v>3.8775059999999999</v>
      </c>
      <c r="X74" s="218">
        <v>3.535987</v>
      </c>
      <c r="Y74" s="218">
        <v>0</v>
      </c>
      <c r="Z74" s="218">
        <v>9.2817290000000003</v>
      </c>
      <c r="AA74" s="218">
        <v>0</v>
      </c>
      <c r="AB74" s="218">
        <v>0.40250000000000002</v>
      </c>
      <c r="AC74" s="218">
        <v>14.403383</v>
      </c>
      <c r="AD74" s="218">
        <v>0</v>
      </c>
      <c r="AE74" s="218">
        <v>0</v>
      </c>
      <c r="AF74" s="218">
        <v>0</v>
      </c>
      <c r="AG74" s="218">
        <v>0</v>
      </c>
      <c r="AH74" s="218">
        <v>0</v>
      </c>
      <c r="AI74" s="218">
        <v>2.3341000000000001E-2</v>
      </c>
      <c r="AJ74" s="218">
        <v>2.4861999999999999E-2</v>
      </c>
      <c r="AK74" s="218">
        <v>0</v>
      </c>
      <c r="AL74" s="218">
        <v>5.3689999999999996E-3</v>
      </c>
      <c r="AM74" s="218">
        <v>0</v>
      </c>
      <c r="AN74" s="218">
        <v>0</v>
      </c>
      <c r="AO74" s="218">
        <v>3.7187999999999999E-2</v>
      </c>
      <c r="AP74" s="218">
        <v>1.316859</v>
      </c>
      <c r="AQ74" s="218">
        <v>0.66233399999999998</v>
      </c>
      <c r="AR74" s="218">
        <v>0</v>
      </c>
      <c r="AS74" s="218">
        <v>6.5490999999999994E-2</v>
      </c>
      <c r="AT74" s="218">
        <v>0</v>
      </c>
      <c r="AU74" s="218">
        <v>0.209595</v>
      </c>
      <c r="AV74" s="218">
        <v>0</v>
      </c>
      <c r="AW74" s="218">
        <v>5.5945809999999998</v>
      </c>
      <c r="AX74" s="218">
        <v>0</v>
      </c>
      <c r="AY74" s="218">
        <v>7.7800000000000005E-4</v>
      </c>
      <c r="AZ74" s="218">
        <v>1.2459999999999999E-3</v>
      </c>
      <c r="BA74" s="218">
        <v>0</v>
      </c>
      <c r="BB74" s="218">
        <v>1.3349E-2</v>
      </c>
      <c r="BC74" s="218">
        <v>0</v>
      </c>
      <c r="BD74" s="218">
        <v>3.2582650000000002</v>
      </c>
      <c r="BE74" s="218">
        <v>0</v>
      </c>
      <c r="BF74" s="218">
        <v>0.21495600000000001</v>
      </c>
      <c r="BG74" s="218">
        <v>1.125759</v>
      </c>
      <c r="BH74" s="218">
        <v>0</v>
      </c>
      <c r="BI74" s="218">
        <v>7.3940000000000004E-3</v>
      </c>
      <c r="BJ74" s="218">
        <v>0</v>
      </c>
      <c r="BK74" s="218">
        <v>0</v>
      </c>
      <c r="BL74" s="218">
        <v>1.784602</v>
      </c>
      <c r="BM74" s="218">
        <v>0.33257500000000001</v>
      </c>
      <c r="BN74" s="218">
        <v>0</v>
      </c>
      <c r="BO74" s="218">
        <v>0</v>
      </c>
      <c r="BP74" s="218">
        <v>7.2179999999999996E-3</v>
      </c>
      <c r="BQ74" s="218">
        <v>0</v>
      </c>
      <c r="BR74" s="218">
        <v>0.18269099999999999</v>
      </c>
      <c r="BS74" s="218">
        <v>2.8899999999999998E-4</v>
      </c>
      <c r="BT74" s="218">
        <v>7.4739999999999997E-3</v>
      </c>
      <c r="BU74" s="218">
        <v>0.719414</v>
      </c>
      <c r="BV74" s="218">
        <v>0</v>
      </c>
      <c r="BW74" s="218">
        <v>0</v>
      </c>
      <c r="BX74" s="218">
        <v>7.4660000000000004E-3</v>
      </c>
      <c r="BY74" s="218">
        <v>0</v>
      </c>
      <c r="BZ74" s="218">
        <v>0</v>
      </c>
      <c r="CA74" s="218">
        <v>0.35656900000000002</v>
      </c>
      <c r="CB74" s="218">
        <v>0</v>
      </c>
      <c r="CC74" s="218">
        <v>0</v>
      </c>
      <c r="CD74" s="218">
        <v>0</v>
      </c>
      <c r="CE74" s="218">
        <v>0</v>
      </c>
      <c r="CF74" s="218">
        <v>0</v>
      </c>
      <c r="CG74" s="218">
        <v>1.3372999999999999E-2</v>
      </c>
      <c r="CH74" s="218">
        <v>5.4440000000000001E-3</v>
      </c>
      <c r="CI74" s="218">
        <v>2.4666E-2</v>
      </c>
      <c r="CJ74" s="218">
        <v>0</v>
      </c>
      <c r="CK74" s="218">
        <v>9.7599000000000005E-2</v>
      </c>
      <c r="CL74" s="218">
        <v>0</v>
      </c>
      <c r="CM74" s="218">
        <v>0</v>
      </c>
      <c r="CN74" s="218">
        <v>3.6020000000000002E-3</v>
      </c>
      <c r="CO74" s="218">
        <v>0</v>
      </c>
      <c r="CP74" s="218">
        <v>1.3140000000000001E-3</v>
      </c>
      <c r="CQ74" s="218">
        <v>0</v>
      </c>
      <c r="CR74" s="218">
        <v>3.9160000000000002E-3</v>
      </c>
      <c r="CS74" s="218">
        <v>1.4963000000000001E-2</v>
      </c>
      <c r="CT74" s="218">
        <v>1.5999999999999999E-5</v>
      </c>
      <c r="CU74" s="218">
        <v>9.4499999999999998E-4</v>
      </c>
      <c r="CV74" s="218">
        <v>5.581E-3</v>
      </c>
    </row>
    <row r="75" spans="1:100" ht="18" customHeight="1" x14ac:dyDescent="0.5">
      <c r="A75" s="220" t="s">
        <v>148</v>
      </c>
      <c r="B75" s="221" t="s">
        <v>316</v>
      </c>
      <c r="C75" s="217">
        <v>612.40346499999998</v>
      </c>
      <c r="D75" s="217">
        <v>1.0150000000000001E-3</v>
      </c>
      <c r="E75" s="217">
        <v>0</v>
      </c>
      <c r="F75" s="217">
        <v>18.821110000000001</v>
      </c>
      <c r="G75" s="217">
        <v>1.27E-4</v>
      </c>
      <c r="H75" s="217">
        <v>0.121804</v>
      </c>
      <c r="I75" s="217">
        <v>4.2123400000000002</v>
      </c>
      <c r="J75" s="217">
        <v>3.1504889999999999</v>
      </c>
      <c r="K75" s="217">
        <v>52.061244000000002</v>
      </c>
      <c r="L75" s="217">
        <v>327.740137</v>
      </c>
      <c r="M75" s="217">
        <v>1.5064489999999999</v>
      </c>
      <c r="N75" s="217">
        <v>3.5866199999999999</v>
      </c>
      <c r="O75" s="217">
        <v>0.29614600000000002</v>
      </c>
      <c r="P75" s="217">
        <v>0</v>
      </c>
      <c r="Q75" s="217">
        <v>0</v>
      </c>
      <c r="R75" s="217">
        <v>13.350097</v>
      </c>
      <c r="S75" s="217">
        <v>0</v>
      </c>
      <c r="T75" s="217">
        <v>0.34511700000000001</v>
      </c>
      <c r="U75" s="217">
        <v>2.1999999999999999E-5</v>
      </c>
      <c r="V75" s="217">
        <v>0.48409999999999997</v>
      </c>
      <c r="W75" s="217">
        <v>1.957576</v>
      </c>
      <c r="X75" s="217">
        <v>2.3847429999999998</v>
      </c>
      <c r="Y75" s="217">
        <v>2.2793999999999998E-2</v>
      </c>
      <c r="Z75" s="217">
        <v>10.273388000000001</v>
      </c>
      <c r="AA75" s="217">
        <v>1.9780000000000002E-3</v>
      </c>
      <c r="AB75" s="217">
        <v>1.6200000000000001E-4</v>
      </c>
      <c r="AC75" s="217">
        <v>0.198713</v>
      </c>
      <c r="AD75" s="217">
        <v>2.0861000000000001E-2</v>
      </c>
      <c r="AE75" s="217">
        <v>5.6131E-2</v>
      </c>
      <c r="AF75" s="217">
        <v>0</v>
      </c>
      <c r="AG75" s="217">
        <v>3.8000000000000002E-5</v>
      </c>
      <c r="AH75" s="217">
        <v>1.168671</v>
      </c>
      <c r="AI75" s="217">
        <v>0.125359</v>
      </c>
      <c r="AJ75" s="217">
        <v>0.63177499999999998</v>
      </c>
      <c r="AK75" s="217">
        <v>0.15903</v>
      </c>
      <c r="AL75" s="217">
        <v>2.0000000000000002E-5</v>
      </c>
      <c r="AM75" s="217">
        <v>0.60285599999999995</v>
      </c>
      <c r="AN75" s="217">
        <v>0</v>
      </c>
      <c r="AO75" s="217">
        <v>1.5331030000000001</v>
      </c>
      <c r="AP75" s="217">
        <v>0.74648199999999998</v>
      </c>
      <c r="AQ75" s="217">
        <v>52.337260000000001</v>
      </c>
      <c r="AR75" s="217">
        <v>0</v>
      </c>
      <c r="AS75" s="217">
        <v>8.2988999999999993E-2</v>
      </c>
      <c r="AT75" s="217">
        <v>0</v>
      </c>
      <c r="AU75" s="217">
        <v>1.267083</v>
      </c>
      <c r="AV75" s="217">
        <v>0</v>
      </c>
      <c r="AW75" s="217">
        <v>0</v>
      </c>
      <c r="AX75" s="217">
        <v>6.4999999999999994E-5</v>
      </c>
      <c r="AY75" s="217">
        <v>10.616463</v>
      </c>
      <c r="AZ75" s="217">
        <v>0.19489500000000001</v>
      </c>
      <c r="BA75" s="217">
        <v>0</v>
      </c>
      <c r="BB75" s="217">
        <v>0</v>
      </c>
      <c r="BC75" s="217">
        <v>4.2261E-2</v>
      </c>
      <c r="BD75" s="217">
        <v>0.46493299999999999</v>
      </c>
      <c r="BE75" s="217">
        <v>0.106891</v>
      </c>
      <c r="BF75" s="217">
        <v>7.67E-4</v>
      </c>
      <c r="BG75" s="217">
        <v>0.17779900000000001</v>
      </c>
      <c r="BH75" s="217">
        <v>1.4100000000000001E-4</v>
      </c>
      <c r="BI75" s="217">
        <v>3.5952999999999999E-2</v>
      </c>
      <c r="BJ75" s="217">
        <v>5.0000000000000004E-6</v>
      </c>
      <c r="BK75" s="217">
        <v>0</v>
      </c>
      <c r="BL75" s="217">
        <v>53.084364000000001</v>
      </c>
      <c r="BM75" s="217">
        <v>29.188739000000002</v>
      </c>
      <c r="BN75" s="217">
        <v>0.210869</v>
      </c>
      <c r="BO75" s="217">
        <v>0.90924499999999997</v>
      </c>
      <c r="BP75" s="217">
        <v>3.4916999999999997E-2</v>
      </c>
      <c r="BQ75" s="217">
        <v>0.224908</v>
      </c>
      <c r="BR75" s="217">
        <v>0.166404</v>
      </c>
      <c r="BS75" s="217">
        <v>0.100261</v>
      </c>
      <c r="BT75" s="217">
        <v>1.673775</v>
      </c>
      <c r="BU75" s="217">
        <v>2.5113E-2</v>
      </c>
      <c r="BV75" s="217">
        <v>1.2175999999999999E-2</v>
      </c>
      <c r="BW75" s="217">
        <v>1.2643E-2</v>
      </c>
      <c r="BX75" s="217">
        <v>1.5275669999999999</v>
      </c>
      <c r="BY75" s="217">
        <v>0.387322</v>
      </c>
      <c r="BZ75" s="217">
        <v>0</v>
      </c>
      <c r="CA75" s="217">
        <v>1.881953</v>
      </c>
      <c r="CB75" s="217">
        <v>0</v>
      </c>
      <c r="CC75" s="217">
        <v>7.0730000000000003E-3</v>
      </c>
      <c r="CD75" s="217">
        <v>0</v>
      </c>
      <c r="CE75" s="217">
        <v>0</v>
      </c>
      <c r="CF75" s="217">
        <v>8.3510000000000008E-3</v>
      </c>
      <c r="CG75" s="217">
        <v>0.85577300000000001</v>
      </c>
      <c r="CH75" s="217">
        <v>4.1872749999999996</v>
      </c>
      <c r="CI75" s="217">
        <v>2.0324800000000001</v>
      </c>
      <c r="CJ75" s="217">
        <v>1.3772E-2</v>
      </c>
      <c r="CK75" s="217">
        <v>0.49351200000000001</v>
      </c>
      <c r="CL75" s="217">
        <v>3.8109999999999998E-2</v>
      </c>
      <c r="CM75" s="217">
        <v>0</v>
      </c>
      <c r="CN75" s="217">
        <v>0.62693600000000005</v>
      </c>
      <c r="CO75" s="217">
        <v>0</v>
      </c>
      <c r="CP75" s="217">
        <v>0</v>
      </c>
      <c r="CQ75" s="217">
        <v>0</v>
      </c>
      <c r="CR75" s="217">
        <v>0.112104</v>
      </c>
      <c r="CS75" s="217">
        <v>0.18964300000000001</v>
      </c>
      <c r="CT75" s="217">
        <v>3.413459</v>
      </c>
      <c r="CU75" s="217">
        <v>6.7999999999999999E-5</v>
      </c>
      <c r="CV75" s="217">
        <v>9.6656000000000006E-2</v>
      </c>
    </row>
    <row r="76" spans="1:100" ht="18" customHeight="1" x14ac:dyDescent="0.5">
      <c r="A76" s="222" t="s">
        <v>149</v>
      </c>
      <c r="B76" s="223" t="s">
        <v>337</v>
      </c>
      <c r="C76" s="218">
        <v>553.18452500000001</v>
      </c>
      <c r="D76" s="218">
        <v>121.717389</v>
      </c>
      <c r="E76" s="218">
        <v>2.8954439999999999</v>
      </c>
      <c r="F76" s="218">
        <v>2.7099999999999997E-4</v>
      </c>
      <c r="G76" s="218">
        <v>1.1429999999999999E-3</v>
      </c>
      <c r="H76" s="218">
        <v>0</v>
      </c>
      <c r="I76" s="218">
        <v>7.9035440000000001</v>
      </c>
      <c r="J76" s="218">
        <v>2.7446540000000001</v>
      </c>
      <c r="K76" s="218">
        <v>4.4013809999999998</v>
      </c>
      <c r="L76" s="218">
        <v>323.65925700000003</v>
      </c>
      <c r="M76" s="218">
        <v>0</v>
      </c>
      <c r="N76" s="218">
        <v>0</v>
      </c>
      <c r="O76" s="218">
        <v>4.6900000000000002E-4</v>
      </c>
      <c r="P76" s="218">
        <v>0</v>
      </c>
      <c r="Q76" s="218">
        <v>0</v>
      </c>
      <c r="R76" s="218">
        <v>0</v>
      </c>
      <c r="S76" s="218">
        <v>0</v>
      </c>
      <c r="T76" s="218">
        <v>1.6289340000000001</v>
      </c>
      <c r="U76" s="218">
        <v>13.235868999999999</v>
      </c>
      <c r="V76" s="218">
        <v>1.8325999999999999E-2</v>
      </c>
      <c r="W76" s="218">
        <v>0.112135</v>
      </c>
      <c r="X76" s="218">
        <v>19.943569</v>
      </c>
      <c r="Y76" s="218">
        <v>0</v>
      </c>
      <c r="Z76" s="218">
        <v>0</v>
      </c>
      <c r="AA76" s="218">
        <v>5.6899999999999995E-4</v>
      </c>
      <c r="AB76" s="218">
        <v>2.3E-5</v>
      </c>
      <c r="AC76" s="218">
        <v>0</v>
      </c>
      <c r="AD76" s="218">
        <v>0.11007699999999999</v>
      </c>
      <c r="AE76" s="218">
        <v>0.255857</v>
      </c>
      <c r="AF76" s="218">
        <v>0</v>
      </c>
      <c r="AG76" s="218">
        <v>0.369118</v>
      </c>
      <c r="AH76" s="218">
        <v>0</v>
      </c>
      <c r="AI76" s="218">
        <v>0.33968399999999999</v>
      </c>
      <c r="AJ76" s="218">
        <v>2.077636</v>
      </c>
      <c r="AK76" s="218">
        <v>1.289E-3</v>
      </c>
      <c r="AL76" s="218">
        <v>0</v>
      </c>
      <c r="AM76" s="218">
        <v>0</v>
      </c>
      <c r="AN76" s="218">
        <v>0</v>
      </c>
      <c r="AO76" s="218">
        <v>0.63670800000000005</v>
      </c>
      <c r="AP76" s="218">
        <v>0.45816800000000002</v>
      </c>
      <c r="AQ76" s="218">
        <v>0.71398099999999998</v>
      </c>
      <c r="AR76" s="218">
        <v>0</v>
      </c>
      <c r="AS76" s="218">
        <v>0.205456</v>
      </c>
      <c r="AT76" s="218">
        <v>0</v>
      </c>
      <c r="AU76" s="218">
        <v>0.40454899999999999</v>
      </c>
      <c r="AV76" s="218">
        <v>3.1000000000000001E-5</v>
      </c>
      <c r="AW76" s="218">
        <v>0.12572</v>
      </c>
      <c r="AX76" s="218">
        <v>0</v>
      </c>
      <c r="AY76" s="218">
        <v>0.55518299999999998</v>
      </c>
      <c r="AZ76" s="218">
        <v>1.7459999999999999E-3</v>
      </c>
      <c r="BA76" s="218">
        <v>1.7905999999999998E-2</v>
      </c>
      <c r="BB76" s="218">
        <v>0</v>
      </c>
      <c r="BC76" s="218">
        <v>7.4428999999999995E-2</v>
      </c>
      <c r="BD76" s="218">
        <v>3.434E-3</v>
      </c>
      <c r="BE76" s="218">
        <v>0</v>
      </c>
      <c r="BF76" s="218">
        <v>1.6684000000000001E-2</v>
      </c>
      <c r="BG76" s="218">
        <v>6.6930000000000002E-3</v>
      </c>
      <c r="BH76" s="218">
        <v>3.8227999999999998E-2</v>
      </c>
      <c r="BI76" s="218">
        <v>3.7810000000000001E-3</v>
      </c>
      <c r="BJ76" s="218">
        <v>8.9132000000000003E-2</v>
      </c>
      <c r="BK76" s="218">
        <v>0</v>
      </c>
      <c r="BL76" s="218">
        <v>2.607793</v>
      </c>
      <c r="BM76" s="218">
        <v>9.3182390000000002</v>
      </c>
      <c r="BN76" s="218">
        <v>0.12041</v>
      </c>
      <c r="BO76" s="218">
        <v>9.9070000000000005E-2</v>
      </c>
      <c r="BP76" s="218">
        <v>9.7429999999999999E-3</v>
      </c>
      <c r="BQ76" s="218">
        <v>0</v>
      </c>
      <c r="BR76" s="218">
        <v>0</v>
      </c>
      <c r="BS76" s="218">
        <v>5.3819999999999996E-3</v>
      </c>
      <c r="BT76" s="218">
        <v>8.7205000000000005E-2</v>
      </c>
      <c r="BU76" s="218">
        <v>0.17682800000000001</v>
      </c>
      <c r="BV76" s="218">
        <v>6.8917000000000006E-2</v>
      </c>
      <c r="BW76" s="218">
        <v>0</v>
      </c>
      <c r="BX76" s="218">
        <v>8.3503900000000009</v>
      </c>
      <c r="BY76" s="218">
        <v>3.1599999999999998E-4</v>
      </c>
      <c r="BZ76" s="218">
        <v>0</v>
      </c>
      <c r="CA76" s="218">
        <v>2.1359999999999999E-3</v>
      </c>
      <c r="CB76" s="218">
        <v>0</v>
      </c>
      <c r="CC76" s="218">
        <v>0</v>
      </c>
      <c r="CD76" s="218">
        <v>0</v>
      </c>
      <c r="CE76" s="218">
        <v>0</v>
      </c>
      <c r="CF76" s="218">
        <v>0.195691</v>
      </c>
      <c r="CG76" s="218">
        <v>2.8882000000000001E-2</v>
      </c>
      <c r="CH76" s="218">
        <v>15.203391</v>
      </c>
      <c r="CI76" s="218">
        <v>9.58779</v>
      </c>
      <c r="CJ76" s="218">
        <v>0</v>
      </c>
      <c r="CK76" s="218">
        <v>0.31011300000000003</v>
      </c>
      <c r="CL76" s="218">
        <v>0</v>
      </c>
      <c r="CM76" s="218">
        <v>8.0376000000000003E-2</v>
      </c>
      <c r="CN76" s="218">
        <v>0.44340800000000002</v>
      </c>
      <c r="CO76" s="218">
        <v>0</v>
      </c>
      <c r="CP76" s="218">
        <v>0</v>
      </c>
      <c r="CQ76" s="218">
        <v>0</v>
      </c>
      <c r="CR76" s="218">
        <v>0.55443500000000001</v>
      </c>
      <c r="CS76" s="218">
        <v>0.32703399999999999</v>
      </c>
      <c r="CT76" s="218">
        <v>9.1059999999999995E-3</v>
      </c>
      <c r="CU76" s="218">
        <v>0.47938199999999997</v>
      </c>
      <c r="CV76" s="218">
        <v>0.35002100000000003</v>
      </c>
    </row>
    <row r="77" spans="1:100" ht="18" customHeight="1" x14ac:dyDescent="0.5">
      <c r="A77" s="220" t="s">
        <v>48</v>
      </c>
      <c r="B77" s="221" t="s">
        <v>281</v>
      </c>
      <c r="C77" s="217">
        <v>536.17153800000006</v>
      </c>
      <c r="D77" s="217">
        <v>0</v>
      </c>
      <c r="E77" s="217">
        <v>0</v>
      </c>
      <c r="F77" s="217">
        <v>1.9499999999999999E-3</v>
      </c>
      <c r="G77" s="217">
        <v>24.900753000000002</v>
      </c>
      <c r="H77" s="217">
        <v>0</v>
      </c>
      <c r="I77" s="217">
        <v>0</v>
      </c>
      <c r="J77" s="217">
        <v>63.731043999999997</v>
      </c>
      <c r="K77" s="217">
        <v>239.419726</v>
      </c>
      <c r="L77" s="217">
        <v>86.272963000000004</v>
      </c>
      <c r="M77" s="217">
        <v>0.60565000000000002</v>
      </c>
      <c r="N77" s="217">
        <v>10.852098</v>
      </c>
      <c r="O77" s="217">
        <v>4.0614990000000004</v>
      </c>
      <c r="P77" s="217">
        <v>0.17368</v>
      </c>
      <c r="Q77" s="217">
        <v>5.4190329999999998</v>
      </c>
      <c r="R77" s="217">
        <v>17.781103999999999</v>
      </c>
      <c r="S77" s="217">
        <v>19.388307999999999</v>
      </c>
      <c r="T77" s="217">
        <v>5.6250000000000001E-2</v>
      </c>
      <c r="U77" s="217">
        <v>3.8622999999999998E-2</v>
      </c>
      <c r="V77" s="217">
        <v>6.7384979999999999</v>
      </c>
      <c r="W77" s="217">
        <v>1.9681999999999999</v>
      </c>
      <c r="X77" s="217">
        <v>3.4979999999999998E-3</v>
      </c>
      <c r="Y77" s="217">
        <v>0.34921600000000003</v>
      </c>
      <c r="Z77" s="217">
        <v>12.84324</v>
      </c>
      <c r="AA77" s="217">
        <v>0</v>
      </c>
      <c r="AB77" s="217">
        <v>7.5151999999999997E-2</v>
      </c>
      <c r="AC77" s="217">
        <v>0</v>
      </c>
      <c r="AD77" s="217">
        <v>0</v>
      </c>
      <c r="AE77" s="217">
        <v>0</v>
      </c>
      <c r="AF77" s="217">
        <v>0</v>
      </c>
      <c r="AG77" s="217">
        <v>0</v>
      </c>
      <c r="AH77" s="217">
        <v>0</v>
      </c>
      <c r="AI77" s="217">
        <v>0</v>
      </c>
      <c r="AJ77" s="217">
        <v>0.23630000000000001</v>
      </c>
      <c r="AK77" s="217">
        <v>5.2499999999999998E-2</v>
      </c>
      <c r="AL77" s="217">
        <v>0</v>
      </c>
      <c r="AM77" s="217">
        <v>0</v>
      </c>
      <c r="AN77" s="217">
        <v>0</v>
      </c>
      <c r="AO77" s="217">
        <v>0</v>
      </c>
      <c r="AP77" s="217">
        <v>1.136889</v>
      </c>
      <c r="AQ77" s="217">
        <v>0</v>
      </c>
      <c r="AR77" s="217">
        <v>0.14099999999999999</v>
      </c>
      <c r="AS77" s="217">
        <v>4.2153999999999997E-2</v>
      </c>
      <c r="AT77" s="217">
        <v>0</v>
      </c>
      <c r="AU77" s="217">
        <v>2.7865000000000001E-2</v>
      </c>
      <c r="AV77" s="217">
        <v>0</v>
      </c>
      <c r="AW77" s="217">
        <v>7.2609999999999994E-2</v>
      </c>
      <c r="AX77" s="217">
        <v>0</v>
      </c>
      <c r="AY77" s="217">
        <v>0</v>
      </c>
      <c r="AZ77" s="217">
        <v>0</v>
      </c>
      <c r="BA77" s="217">
        <v>0</v>
      </c>
      <c r="BB77" s="217">
        <v>0</v>
      </c>
      <c r="BC77" s="217">
        <v>0</v>
      </c>
      <c r="BD77" s="217">
        <v>0</v>
      </c>
      <c r="BE77" s="217">
        <v>0</v>
      </c>
      <c r="BF77" s="217">
        <v>0</v>
      </c>
      <c r="BG77" s="217">
        <v>0</v>
      </c>
      <c r="BH77" s="217">
        <v>0</v>
      </c>
      <c r="BI77" s="217">
        <v>0</v>
      </c>
      <c r="BJ77" s="217">
        <v>0</v>
      </c>
      <c r="BK77" s="217">
        <v>0</v>
      </c>
      <c r="BL77" s="217">
        <v>4.8000000000000001E-2</v>
      </c>
      <c r="BM77" s="217">
        <v>2.8716200000000001</v>
      </c>
      <c r="BN77" s="217">
        <v>0</v>
      </c>
      <c r="BO77" s="217">
        <v>0</v>
      </c>
      <c r="BP77" s="217">
        <v>0</v>
      </c>
      <c r="BQ77" s="217">
        <v>0</v>
      </c>
      <c r="BR77" s="217">
        <v>0</v>
      </c>
      <c r="BS77" s="217">
        <v>0.77507899999999996</v>
      </c>
      <c r="BT77" s="217">
        <v>1.173106</v>
      </c>
      <c r="BU77" s="217">
        <v>3.3600000000000001E-3</v>
      </c>
      <c r="BV77" s="217">
        <v>7.7999999999999999E-5</v>
      </c>
      <c r="BW77" s="217">
        <v>28.792120000000001</v>
      </c>
      <c r="BX77" s="217">
        <v>0.51523699999999995</v>
      </c>
      <c r="BY77" s="217">
        <v>0</v>
      </c>
      <c r="BZ77" s="217">
        <v>0</v>
      </c>
      <c r="CA77" s="217">
        <v>3.3963960000000002</v>
      </c>
      <c r="CB77" s="217">
        <v>0</v>
      </c>
      <c r="CC77" s="217">
        <v>8.5599999999999999E-3</v>
      </c>
      <c r="CD77" s="217">
        <v>0</v>
      </c>
      <c r="CE77" s="217">
        <v>0</v>
      </c>
      <c r="CF77" s="217">
        <v>1.5998999999999999E-2</v>
      </c>
      <c r="CG77" s="217">
        <v>0</v>
      </c>
      <c r="CH77" s="217">
        <v>0.308421</v>
      </c>
      <c r="CI77" s="217">
        <v>1.253E-3</v>
      </c>
      <c r="CJ77" s="217">
        <v>0.37180000000000002</v>
      </c>
      <c r="CK77" s="217">
        <v>5.1999999999999997E-5</v>
      </c>
      <c r="CL77" s="217">
        <v>0</v>
      </c>
      <c r="CM77" s="217">
        <v>0</v>
      </c>
      <c r="CN77" s="217">
        <v>1.1509999999999999E-3</v>
      </c>
      <c r="CO77" s="217">
        <v>0</v>
      </c>
      <c r="CP77" s="217">
        <v>0</v>
      </c>
      <c r="CQ77" s="217">
        <v>0</v>
      </c>
      <c r="CR77" s="217">
        <v>0</v>
      </c>
      <c r="CS77" s="217">
        <v>0</v>
      </c>
      <c r="CT77" s="217">
        <v>1.498969</v>
      </c>
      <c r="CU77" s="217">
        <v>0</v>
      </c>
      <c r="CV77" s="217">
        <v>5.3399999999999997E-4</v>
      </c>
    </row>
    <row r="78" spans="1:100" ht="18" customHeight="1" x14ac:dyDescent="0.5">
      <c r="A78" s="222" t="s">
        <v>56</v>
      </c>
      <c r="B78" s="223" t="s">
        <v>301</v>
      </c>
      <c r="C78" s="218">
        <v>516.68793600000004</v>
      </c>
      <c r="D78" s="218">
        <v>1.016E-3</v>
      </c>
      <c r="E78" s="218">
        <v>0</v>
      </c>
      <c r="F78" s="218">
        <v>3.01E-4</v>
      </c>
      <c r="G78" s="218">
        <v>2.3334769999999998</v>
      </c>
      <c r="H78" s="218">
        <v>0</v>
      </c>
      <c r="I78" s="218">
        <v>1.8180000000000002E-2</v>
      </c>
      <c r="J78" s="218">
        <v>4.2233E-2</v>
      </c>
      <c r="K78" s="218">
        <v>2.6901030000000001</v>
      </c>
      <c r="L78" s="218">
        <v>0.28941800000000001</v>
      </c>
      <c r="M78" s="218">
        <v>3.0000000000000001E-5</v>
      </c>
      <c r="N78" s="218">
        <v>0</v>
      </c>
      <c r="O78" s="218">
        <v>2.0000000000000002E-5</v>
      </c>
      <c r="P78" s="218">
        <v>0</v>
      </c>
      <c r="Q78" s="218">
        <v>0</v>
      </c>
      <c r="R78" s="218">
        <v>172.81653499999999</v>
      </c>
      <c r="S78" s="218">
        <v>0</v>
      </c>
      <c r="T78" s="218">
        <v>1.411656</v>
      </c>
      <c r="U78" s="218">
        <v>3.5556860000000001</v>
      </c>
      <c r="V78" s="218">
        <v>1.9330270000000001</v>
      </c>
      <c r="W78" s="218">
        <v>22.525099000000001</v>
      </c>
      <c r="X78" s="218">
        <v>0.58776200000000001</v>
      </c>
      <c r="Y78" s="218">
        <v>7.2522000000000003E-2</v>
      </c>
      <c r="Z78" s="218">
        <v>2.9050989999999999</v>
      </c>
      <c r="AA78" s="218">
        <v>0</v>
      </c>
      <c r="AB78" s="218">
        <v>1.097064</v>
      </c>
      <c r="AC78" s="218">
        <v>0</v>
      </c>
      <c r="AD78" s="218">
        <v>0</v>
      </c>
      <c r="AE78" s="218">
        <v>40.824098999999997</v>
      </c>
      <c r="AF78" s="218">
        <v>0</v>
      </c>
      <c r="AG78" s="218">
        <v>35.738822999999996</v>
      </c>
      <c r="AH78" s="218">
        <v>0</v>
      </c>
      <c r="AI78" s="218">
        <v>0.31751400000000002</v>
      </c>
      <c r="AJ78" s="218">
        <v>0.88445799999999997</v>
      </c>
      <c r="AK78" s="218">
        <v>4.0904999999999997E-2</v>
      </c>
      <c r="AL78" s="218">
        <v>0.56551099999999999</v>
      </c>
      <c r="AM78" s="218">
        <v>0</v>
      </c>
      <c r="AN78" s="218">
        <v>2.0000000000000002E-5</v>
      </c>
      <c r="AO78" s="218">
        <v>7.3590000000000001E-3</v>
      </c>
      <c r="AP78" s="218">
        <v>5.8675819999999996</v>
      </c>
      <c r="AQ78" s="218">
        <v>0.153614</v>
      </c>
      <c r="AR78" s="218">
        <v>0</v>
      </c>
      <c r="AS78" s="218">
        <v>3.795137</v>
      </c>
      <c r="AT78" s="218">
        <v>0</v>
      </c>
      <c r="AU78" s="218">
        <v>0.31175799999999998</v>
      </c>
      <c r="AV78" s="218">
        <v>0.36707699999999999</v>
      </c>
      <c r="AW78" s="218">
        <v>2.4056999999999999E-2</v>
      </c>
      <c r="AX78" s="218">
        <v>0</v>
      </c>
      <c r="AY78" s="218">
        <v>5.9510490000000003</v>
      </c>
      <c r="AZ78" s="218">
        <v>9.4575999999999993E-2</v>
      </c>
      <c r="BA78" s="218">
        <v>0</v>
      </c>
      <c r="BB78" s="218">
        <v>0</v>
      </c>
      <c r="BC78" s="218">
        <v>7.3091000000000003E-2</v>
      </c>
      <c r="BD78" s="218">
        <v>7.6740000000000003E-3</v>
      </c>
      <c r="BE78" s="218">
        <v>0</v>
      </c>
      <c r="BF78" s="218">
        <v>4.1300000000000001E-4</v>
      </c>
      <c r="BG78" s="218">
        <v>2.24E-4</v>
      </c>
      <c r="BH78" s="218">
        <v>6.2000000000000003E-5</v>
      </c>
      <c r="BI78" s="218">
        <v>5.0310000000000001E-2</v>
      </c>
      <c r="BJ78" s="218">
        <v>0</v>
      </c>
      <c r="BK78" s="218">
        <v>0</v>
      </c>
      <c r="BL78" s="218">
        <v>7.7455170000000004</v>
      </c>
      <c r="BM78" s="218">
        <v>19.00563</v>
      </c>
      <c r="BN78" s="218">
        <v>0.214446</v>
      </c>
      <c r="BO78" s="218">
        <v>0.52077399999999996</v>
      </c>
      <c r="BP78" s="218">
        <v>0.12503700000000001</v>
      </c>
      <c r="BQ78" s="218">
        <v>0</v>
      </c>
      <c r="BR78" s="218">
        <v>0</v>
      </c>
      <c r="BS78" s="218">
        <v>1.841888</v>
      </c>
      <c r="BT78" s="218">
        <v>7.8037999999999996E-2</v>
      </c>
      <c r="BU78" s="218">
        <v>2.7480000000000002</v>
      </c>
      <c r="BV78" s="218">
        <v>1.3439999999999999E-3</v>
      </c>
      <c r="BW78" s="218">
        <v>2.2215820000000002</v>
      </c>
      <c r="BX78" s="218">
        <v>0.69851399999999997</v>
      </c>
      <c r="BY78" s="218">
        <v>7.6599999999999997E-4</v>
      </c>
      <c r="BZ78" s="218">
        <v>0.120629</v>
      </c>
      <c r="CA78" s="218">
        <v>9.6493640000000003</v>
      </c>
      <c r="CB78" s="218">
        <v>0</v>
      </c>
      <c r="CC78" s="218">
        <v>0</v>
      </c>
      <c r="CD78" s="218">
        <v>0</v>
      </c>
      <c r="CE78" s="218">
        <v>7.1000000000000005E-5</v>
      </c>
      <c r="CF78" s="218">
        <v>2.4146000000000001E-2</v>
      </c>
      <c r="CG78" s="218">
        <v>0.21754499999999999</v>
      </c>
      <c r="CH78" s="218">
        <v>113.204143</v>
      </c>
      <c r="CI78" s="218">
        <v>31.236988</v>
      </c>
      <c r="CJ78" s="218">
        <v>2.5430999999999999E-2</v>
      </c>
      <c r="CK78" s="218">
        <v>0.23097500000000001</v>
      </c>
      <c r="CL78" s="218">
        <v>3.8197000000000002E-2</v>
      </c>
      <c r="CM78" s="218">
        <v>9.8091999999999999E-2</v>
      </c>
      <c r="CN78" s="218">
        <v>6.675592</v>
      </c>
      <c r="CO78" s="218">
        <v>9.0379999999999992E-3</v>
      </c>
      <c r="CP78" s="218">
        <v>0</v>
      </c>
      <c r="CQ78" s="218">
        <v>0</v>
      </c>
      <c r="CR78" s="218">
        <v>0.86353100000000005</v>
      </c>
      <c r="CS78" s="218">
        <v>1.4664E-2</v>
      </c>
      <c r="CT78" s="218">
        <v>0.332067</v>
      </c>
      <c r="CU78" s="218">
        <v>11.30048</v>
      </c>
      <c r="CV78" s="218">
        <v>9.0907000000000002E-2</v>
      </c>
    </row>
    <row r="79" spans="1:100" ht="18" customHeight="1" x14ac:dyDescent="0.5">
      <c r="A79" s="220" t="s">
        <v>164</v>
      </c>
      <c r="B79" s="221" t="s">
        <v>353</v>
      </c>
      <c r="C79" s="217">
        <v>484.603702</v>
      </c>
      <c r="D79" s="217">
        <v>7.4739999999999997E-3</v>
      </c>
      <c r="E79" s="217">
        <v>0</v>
      </c>
      <c r="F79" s="217">
        <v>0</v>
      </c>
      <c r="G79" s="217">
        <v>0</v>
      </c>
      <c r="H79" s="217">
        <v>0</v>
      </c>
      <c r="I79" s="217">
        <v>2.9346000000000001E-2</v>
      </c>
      <c r="J79" s="217">
        <v>2.1900000000000001E-4</v>
      </c>
      <c r="K79" s="217">
        <v>273.79646300000002</v>
      </c>
      <c r="L79" s="217">
        <v>3.0869999999999999E-3</v>
      </c>
      <c r="M79" s="217">
        <v>0.25935000000000002</v>
      </c>
      <c r="N79" s="217">
        <v>0.26182699999999998</v>
      </c>
      <c r="O79" s="217">
        <v>8.143027</v>
      </c>
      <c r="P79" s="217">
        <v>2.5750519999999999</v>
      </c>
      <c r="Q79" s="217">
        <v>0</v>
      </c>
      <c r="R79" s="217">
        <v>0</v>
      </c>
      <c r="S79" s="217">
        <v>1.5813000000000001E-2</v>
      </c>
      <c r="T79" s="217">
        <v>0</v>
      </c>
      <c r="U79" s="217">
        <v>1.3269E-2</v>
      </c>
      <c r="V79" s="217">
        <v>0.81174299999999999</v>
      </c>
      <c r="W79" s="217">
        <v>15.901118</v>
      </c>
      <c r="X79" s="217">
        <v>4.8899999999999996E-4</v>
      </c>
      <c r="Y79" s="217">
        <v>1.5709999999999999E-3</v>
      </c>
      <c r="Z79" s="217">
        <v>0</v>
      </c>
      <c r="AA79" s="217">
        <v>0</v>
      </c>
      <c r="AB79" s="217">
        <v>3.0491999999999998E-2</v>
      </c>
      <c r="AC79" s="217">
        <v>0</v>
      </c>
      <c r="AD79" s="217">
        <v>0</v>
      </c>
      <c r="AE79" s="217">
        <v>23.240508999999999</v>
      </c>
      <c r="AF79" s="217">
        <v>1.042635</v>
      </c>
      <c r="AG79" s="217">
        <v>2.8752770000000001</v>
      </c>
      <c r="AH79" s="217">
        <v>4.2618600000000004</v>
      </c>
      <c r="AI79" s="217">
        <v>3.9999999999999998E-6</v>
      </c>
      <c r="AJ79" s="217">
        <v>0.15124799999999999</v>
      </c>
      <c r="AK79" s="217">
        <v>0</v>
      </c>
      <c r="AL79" s="217">
        <v>3.1283999999999999E-2</v>
      </c>
      <c r="AM79" s="217">
        <v>0</v>
      </c>
      <c r="AN79" s="217">
        <v>0</v>
      </c>
      <c r="AO79" s="217">
        <v>1.8790500000000001</v>
      </c>
      <c r="AP79" s="217">
        <v>0.143843</v>
      </c>
      <c r="AQ79" s="217">
        <v>3.9653000000000001E-2</v>
      </c>
      <c r="AR79" s="217">
        <v>0</v>
      </c>
      <c r="AS79" s="217">
        <v>9.19E-4</v>
      </c>
      <c r="AT79" s="217">
        <v>0</v>
      </c>
      <c r="AU79" s="217">
        <v>119.051033</v>
      </c>
      <c r="AV79" s="217">
        <v>1.5200000000000001E-4</v>
      </c>
      <c r="AW79" s="217">
        <v>0</v>
      </c>
      <c r="AX79" s="217">
        <v>6.5406420000000001</v>
      </c>
      <c r="AY79" s="217">
        <v>4.667802</v>
      </c>
      <c r="AZ79" s="217">
        <v>4.7369999999999999E-3</v>
      </c>
      <c r="BA79" s="217">
        <v>0</v>
      </c>
      <c r="BB79" s="217">
        <v>4.1569000000000002E-2</v>
      </c>
      <c r="BC79" s="217">
        <v>0</v>
      </c>
      <c r="BD79" s="217">
        <v>1.6834999999999999E-2</v>
      </c>
      <c r="BE79" s="217">
        <v>7.6169999999999996E-3</v>
      </c>
      <c r="BF79" s="217">
        <v>0</v>
      </c>
      <c r="BG79" s="217">
        <v>0</v>
      </c>
      <c r="BH79" s="217">
        <v>0</v>
      </c>
      <c r="BI79" s="217">
        <v>0</v>
      </c>
      <c r="BJ79" s="217">
        <v>1.4679999999999999E-3</v>
      </c>
      <c r="BK79" s="217">
        <v>0</v>
      </c>
      <c r="BL79" s="217">
        <v>1.192E-2</v>
      </c>
      <c r="BM79" s="217">
        <v>3.4021999999999997E-2</v>
      </c>
      <c r="BN79" s="217">
        <v>1.7838E-2</v>
      </c>
      <c r="BO79" s="217">
        <v>3.2680000000000001E-3</v>
      </c>
      <c r="BP79" s="217">
        <v>0</v>
      </c>
      <c r="BQ79" s="217">
        <v>0</v>
      </c>
      <c r="BR79" s="217">
        <v>0</v>
      </c>
      <c r="BS79" s="217">
        <v>1.4114E-2</v>
      </c>
      <c r="BT79" s="217">
        <v>1.4432E-2</v>
      </c>
      <c r="BU79" s="217">
        <v>1.9650000000000002E-3</v>
      </c>
      <c r="BV79" s="217">
        <v>0</v>
      </c>
      <c r="BW79" s="217">
        <v>0.59035899999999997</v>
      </c>
      <c r="BX79" s="217">
        <v>7.8756000000000007E-2</v>
      </c>
      <c r="BY79" s="217">
        <v>1.5890000000000001E-2</v>
      </c>
      <c r="BZ79" s="217">
        <v>0</v>
      </c>
      <c r="CA79" s="217">
        <v>2.8914840000000002</v>
      </c>
      <c r="CB79" s="217">
        <v>0</v>
      </c>
      <c r="CC79" s="217">
        <v>0</v>
      </c>
      <c r="CD79" s="217">
        <v>0</v>
      </c>
      <c r="CE79" s="217">
        <v>0</v>
      </c>
      <c r="CF79" s="217">
        <v>7.1152999999999994E-2</v>
      </c>
      <c r="CG79" s="217">
        <v>0.400474</v>
      </c>
      <c r="CH79" s="217">
        <v>1.8243609999999999</v>
      </c>
      <c r="CI79" s="217">
        <v>0.54106500000000002</v>
      </c>
      <c r="CJ79" s="217">
        <v>0</v>
      </c>
      <c r="CK79" s="217">
        <v>1.0739E-2</v>
      </c>
      <c r="CL79" s="217">
        <v>0</v>
      </c>
      <c r="CM79" s="217">
        <v>0</v>
      </c>
      <c r="CN79" s="217">
        <v>0.31662400000000002</v>
      </c>
      <c r="CO79" s="217">
        <v>3.545E-3</v>
      </c>
      <c r="CP79" s="217">
        <v>0</v>
      </c>
      <c r="CQ79" s="217">
        <v>0</v>
      </c>
      <c r="CR79" s="217">
        <v>1.3993E-2</v>
      </c>
      <c r="CS79" s="217">
        <v>5.1031E-2</v>
      </c>
      <c r="CT79" s="217">
        <v>9.9600000000000001E-3</v>
      </c>
      <c r="CU79" s="217">
        <v>0</v>
      </c>
      <c r="CV79" s="217">
        <v>11.838233000000001</v>
      </c>
    </row>
    <row r="80" spans="1:100" ht="18" customHeight="1" x14ac:dyDescent="0.5">
      <c r="A80" s="222" t="s">
        <v>163</v>
      </c>
      <c r="B80" s="223" t="s">
        <v>322</v>
      </c>
      <c r="C80" s="218">
        <v>475.170344</v>
      </c>
      <c r="D80" s="218">
        <v>5.0000000000000004E-6</v>
      </c>
      <c r="E80" s="218">
        <v>0</v>
      </c>
      <c r="F80" s="218">
        <v>2.1999999999999999E-5</v>
      </c>
      <c r="G80" s="218">
        <v>75.576732000000007</v>
      </c>
      <c r="H80" s="218">
        <v>0</v>
      </c>
      <c r="I80" s="218">
        <v>2.6380000000000002E-3</v>
      </c>
      <c r="J80" s="218">
        <v>0.172183</v>
      </c>
      <c r="K80" s="218">
        <v>1.923E-3</v>
      </c>
      <c r="L80" s="218">
        <v>3.0495000000000001E-2</v>
      </c>
      <c r="M80" s="218">
        <v>57.356468999999997</v>
      </c>
      <c r="N80" s="218">
        <v>0.23644399999999999</v>
      </c>
      <c r="O80" s="218">
        <v>7.2765240000000002</v>
      </c>
      <c r="P80" s="218">
        <v>0</v>
      </c>
      <c r="Q80" s="218">
        <v>0</v>
      </c>
      <c r="R80" s="218">
        <v>0</v>
      </c>
      <c r="S80" s="218">
        <v>0</v>
      </c>
      <c r="T80" s="218">
        <v>2.576708</v>
      </c>
      <c r="U80" s="218">
        <v>0.94230899999999995</v>
      </c>
      <c r="V80" s="218">
        <v>8.9647489999999994</v>
      </c>
      <c r="W80" s="218">
        <v>4.2436000000000001E-2</v>
      </c>
      <c r="X80" s="218">
        <v>5.421799</v>
      </c>
      <c r="Y80" s="218">
        <v>7.2979999999999998E-3</v>
      </c>
      <c r="Z80" s="218">
        <v>0.37489899999999998</v>
      </c>
      <c r="AA80" s="218">
        <v>1.9698340000000001</v>
      </c>
      <c r="AB80" s="218">
        <v>3.5006000000000002E-2</v>
      </c>
      <c r="AC80" s="218">
        <v>0</v>
      </c>
      <c r="AD80" s="218">
        <v>40.712974000000003</v>
      </c>
      <c r="AE80" s="218">
        <v>3.8570000000000002E-3</v>
      </c>
      <c r="AF80" s="218">
        <v>7.2882000000000002E-2</v>
      </c>
      <c r="AG80" s="218">
        <v>4.2066489999999996</v>
      </c>
      <c r="AH80" s="218">
        <v>1.0264310000000001</v>
      </c>
      <c r="AI80" s="218">
        <v>1.2709E-2</v>
      </c>
      <c r="AJ80" s="218">
        <v>1.7426980000000001</v>
      </c>
      <c r="AK80" s="218">
        <v>8.0465999999999996E-2</v>
      </c>
      <c r="AL80" s="218">
        <v>0.10314</v>
      </c>
      <c r="AM80" s="218">
        <v>0</v>
      </c>
      <c r="AN80" s="218">
        <v>0.125527</v>
      </c>
      <c r="AO80" s="218">
        <v>2.425192</v>
      </c>
      <c r="AP80" s="218">
        <v>4.742502</v>
      </c>
      <c r="AQ80" s="218">
        <v>3.9352969999999998</v>
      </c>
      <c r="AR80" s="218">
        <v>7.7300000000000003E-4</v>
      </c>
      <c r="AS80" s="218">
        <v>2.2669000000000002E-2</v>
      </c>
      <c r="AT80" s="218">
        <v>2.496E-2</v>
      </c>
      <c r="AU80" s="218">
        <v>40.002389000000001</v>
      </c>
      <c r="AV80" s="218">
        <v>7.6099999999999996E-4</v>
      </c>
      <c r="AW80" s="218">
        <v>0</v>
      </c>
      <c r="AX80" s="218">
        <v>0</v>
      </c>
      <c r="AY80" s="218">
        <v>4.1688029999999996</v>
      </c>
      <c r="AZ80" s="218">
        <v>5.7283000000000001E-2</v>
      </c>
      <c r="BA80" s="218">
        <v>1.232E-3</v>
      </c>
      <c r="BB80" s="218">
        <v>4.3010000000000001E-3</v>
      </c>
      <c r="BC80" s="218">
        <v>4.7340000000000004E-3</v>
      </c>
      <c r="BD80" s="218">
        <v>5.0590000000000001E-3</v>
      </c>
      <c r="BE80" s="218">
        <v>5.4790000000000004E-3</v>
      </c>
      <c r="BF80" s="218">
        <v>0</v>
      </c>
      <c r="BG80" s="218">
        <v>1.585742</v>
      </c>
      <c r="BH80" s="218">
        <v>4.3486999999999998E-2</v>
      </c>
      <c r="BI80" s="218">
        <v>1.8420000000000001E-3</v>
      </c>
      <c r="BJ80" s="218">
        <v>1.105</v>
      </c>
      <c r="BK80" s="218">
        <v>2.6499999999999999E-4</v>
      </c>
      <c r="BL80" s="218">
        <v>1.5435829999999999</v>
      </c>
      <c r="BM80" s="218">
        <v>5.3687519999999997</v>
      </c>
      <c r="BN80" s="218">
        <v>0.11820799999999999</v>
      </c>
      <c r="BO80" s="218">
        <v>8.9217000000000005E-2</v>
      </c>
      <c r="BP80" s="218">
        <v>3.4120000000000001E-3</v>
      </c>
      <c r="BQ80" s="218">
        <v>0</v>
      </c>
      <c r="BR80" s="218">
        <v>2.1459999999999999E-3</v>
      </c>
      <c r="BS80" s="218">
        <v>1.8636E-2</v>
      </c>
      <c r="BT80" s="218">
        <v>1.474E-2</v>
      </c>
      <c r="BU80" s="218">
        <v>4.2172470000000004</v>
      </c>
      <c r="BV80" s="218">
        <v>0.17554800000000001</v>
      </c>
      <c r="BW80" s="218">
        <v>0</v>
      </c>
      <c r="BX80" s="218">
        <v>31.848898999999999</v>
      </c>
      <c r="BY80" s="218">
        <v>1.0444999999999999E-2</v>
      </c>
      <c r="BZ80" s="218">
        <v>1.17E-4</v>
      </c>
      <c r="CA80" s="218">
        <v>1.0330000000000001E-2</v>
      </c>
      <c r="CB80" s="218">
        <v>0</v>
      </c>
      <c r="CC80" s="218">
        <v>0.110099</v>
      </c>
      <c r="CD80" s="218">
        <v>3.4030999999999999E-2</v>
      </c>
      <c r="CE80" s="218">
        <v>6.1349999999999998E-3</v>
      </c>
      <c r="CF80" s="218">
        <v>0.11755500000000001</v>
      </c>
      <c r="CG80" s="218">
        <v>0.48785000000000001</v>
      </c>
      <c r="CH80" s="218">
        <v>13.877096</v>
      </c>
      <c r="CI80" s="218">
        <v>57.899191000000002</v>
      </c>
      <c r="CJ80" s="218">
        <v>1.3782000000000001E-2</v>
      </c>
      <c r="CK80" s="218">
        <v>5.5458170000000004</v>
      </c>
      <c r="CL80" s="218">
        <v>4.9987999999999998E-2</v>
      </c>
      <c r="CM80" s="218">
        <v>0</v>
      </c>
      <c r="CN80" s="218">
        <v>13.149578999999999</v>
      </c>
      <c r="CO80" s="218">
        <v>6.6759999999999996E-3</v>
      </c>
      <c r="CP80" s="218">
        <v>1.665E-3</v>
      </c>
      <c r="CQ80" s="218">
        <v>5.9234520000000002</v>
      </c>
      <c r="CR80" s="218">
        <v>66.445617999999996</v>
      </c>
      <c r="CS80" s="218">
        <v>0.32668900000000001</v>
      </c>
      <c r="CT80" s="218">
        <v>0.540269</v>
      </c>
      <c r="CU80" s="218">
        <v>0</v>
      </c>
      <c r="CV80" s="218">
        <v>0</v>
      </c>
    </row>
    <row r="81" spans="1:100" ht="18" customHeight="1" x14ac:dyDescent="0.5">
      <c r="A81" s="220" t="s">
        <v>157</v>
      </c>
      <c r="B81" s="221" t="s">
        <v>424</v>
      </c>
      <c r="C81" s="217">
        <v>470.58293800000001</v>
      </c>
      <c r="D81" s="217">
        <v>0</v>
      </c>
      <c r="E81" s="217">
        <v>0</v>
      </c>
      <c r="F81" s="217">
        <v>0</v>
      </c>
      <c r="G81" s="217">
        <v>0</v>
      </c>
      <c r="H81" s="217">
        <v>0</v>
      </c>
      <c r="I81" s="217">
        <v>0</v>
      </c>
      <c r="J81" s="217">
        <v>2.369E-3</v>
      </c>
      <c r="K81" s="217">
        <v>4.9109999999999996E-3</v>
      </c>
      <c r="L81" s="217">
        <v>0</v>
      </c>
      <c r="M81" s="217">
        <v>0</v>
      </c>
      <c r="N81" s="217">
        <v>0</v>
      </c>
      <c r="O81" s="217">
        <v>0</v>
      </c>
      <c r="P81" s="217">
        <v>0</v>
      </c>
      <c r="Q81" s="217">
        <v>0</v>
      </c>
      <c r="R81" s="217">
        <v>0</v>
      </c>
      <c r="S81" s="217">
        <v>0</v>
      </c>
      <c r="T81" s="217">
        <v>0</v>
      </c>
      <c r="U81" s="217">
        <v>0</v>
      </c>
      <c r="V81" s="217">
        <v>0</v>
      </c>
      <c r="W81" s="217">
        <v>0</v>
      </c>
      <c r="X81" s="217">
        <v>0</v>
      </c>
      <c r="Y81" s="217">
        <v>0</v>
      </c>
      <c r="Z81" s="217">
        <v>0</v>
      </c>
      <c r="AA81" s="217">
        <v>0</v>
      </c>
      <c r="AB81" s="217">
        <v>0</v>
      </c>
      <c r="AC81" s="217">
        <v>0</v>
      </c>
      <c r="AD81" s="217">
        <v>0</v>
      </c>
      <c r="AE81" s="217">
        <v>1.0039999999999999E-3</v>
      </c>
      <c r="AF81" s="217">
        <v>0</v>
      </c>
      <c r="AG81" s="217">
        <v>428.73157900000001</v>
      </c>
      <c r="AH81" s="217">
        <v>0</v>
      </c>
      <c r="AI81" s="217">
        <v>0</v>
      </c>
      <c r="AJ81" s="217">
        <v>3.2699999999999998E-4</v>
      </c>
      <c r="AK81" s="217">
        <v>0</v>
      </c>
      <c r="AL81" s="217">
        <v>3.787E-3</v>
      </c>
      <c r="AM81" s="217">
        <v>0</v>
      </c>
      <c r="AN81" s="217">
        <v>0</v>
      </c>
      <c r="AO81" s="217">
        <v>0</v>
      </c>
      <c r="AP81" s="217">
        <v>3.59E-4</v>
      </c>
      <c r="AQ81" s="217">
        <v>1.76E-4</v>
      </c>
      <c r="AR81" s="217">
        <v>0</v>
      </c>
      <c r="AS81" s="217">
        <v>3.1900000000000001E-3</v>
      </c>
      <c r="AT81" s="217">
        <v>0</v>
      </c>
      <c r="AU81" s="217">
        <v>0</v>
      </c>
      <c r="AV81" s="217">
        <v>1.7967E-2</v>
      </c>
      <c r="AW81" s="217">
        <v>0</v>
      </c>
      <c r="AX81" s="217">
        <v>0</v>
      </c>
      <c r="AY81" s="217">
        <v>0</v>
      </c>
      <c r="AZ81" s="217">
        <v>0</v>
      </c>
      <c r="BA81" s="217">
        <v>0</v>
      </c>
      <c r="BB81" s="217">
        <v>0</v>
      </c>
      <c r="BC81" s="217">
        <v>0</v>
      </c>
      <c r="BD81" s="217">
        <v>0</v>
      </c>
      <c r="BE81" s="217">
        <v>0</v>
      </c>
      <c r="BF81" s="217">
        <v>0</v>
      </c>
      <c r="BG81" s="217">
        <v>0</v>
      </c>
      <c r="BH81" s="217">
        <v>0</v>
      </c>
      <c r="BI81" s="217">
        <v>0</v>
      </c>
      <c r="BJ81" s="217">
        <v>0</v>
      </c>
      <c r="BK81" s="217">
        <v>0</v>
      </c>
      <c r="BL81" s="217">
        <v>0.54532800000000003</v>
      </c>
      <c r="BM81" s="217">
        <v>1.092471</v>
      </c>
      <c r="BN81" s="217">
        <v>7.2999999999999999E-5</v>
      </c>
      <c r="BO81" s="217">
        <v>2.5224E-2</v>
      </c>
      <c r="BP81" s="217">
        <v>0</v>
      </c>
      <c r="BQ81" s="217">
        <v>0</v>
      </c>
      <c r="BR81" s="217">
        <v>0</v>
      </c>
      <c r="BS81" s="217">
        <v>0</v>
      </c>
      <c r="BT81" s="217">
        <v>3.2160000000000001E-3</v>
      </c>
      <c r="BU81" s="217">
        <v>0</v>
      </c>
      <c r="BV81" s="217">
        <v>0</v>
      </c>
      <c r="BW81" s="217">
        <v>0</v>
      </c>
      <c r="BX81" s="217">
        <v>2.1347000000000001E-2</v>
      </c>
      <c r="BY81" s="217">
        <v>0</v>
      </c>
      <c r="BZ81" s="217">
        <v>0</v>
      </c>
      <c r="CA81" s="217">
        <v>0</v>
      </c>
      <c r="CB81" s="217">
        <v>0</v>
      </c>
      <c r="CC81" s="217">
        <v>0</v>
      </c>
      <c r="CD81" s="217">
        <v>0</v>
      </c>
      <c r="CE81" s="217">
        <v>0</v>
      </c>
      <c r="CF81" s="217">
        <v>1.5939999999999999E-3</v>
      </c>
      <c r="CG81" s="217">
        <v>1.27E-4</v>
      </c>
      <c r="CH81" s="217">
        <v>0.35458000000000001</v>
      </c>
      <c r="CI81" s="217">
        <v>6.3418330000000003</v>
      </c>
      <c r="CJ81" s="217">
        <v>0</v>
      </c>
      <c r="CK81" s="217">
        <v>9.4909999999999994E-3</v>
      </c>
      <c r="CL81" s="217">
        <v>0</v>
      </c>
      <c r="CM81" s="217">
        <v>0</v>
      </c>
      <c r="CN81" s="217">
        <v>33.418698999999997</v>
      </c>
      <c r="CO81" s="217">
        <v>1.0480000000000001E-3</v>
      </c>
      <c r="CP81" s="217">
        <v>0</v>
      </c>
      <c r="CQ81" s="217">
        <v>0</v>
      </c>
      <c r="CR81" s="217">
        <v>5.7000000000000003E-5</v>
      </c>
      <c r="CS81" s="217">
        <v>1.431E-3</v>
      </c>
      <c r="CT81" s="217">
        <v>6.4000000000000005E-4</v>
      </c>
      <c r="CU81" s="217">
        <v>0</v>
      </c>
      <c r="CV81" s="217">
        <v>1.0900000000000001E-4</v>
      </c>
    </row>
    <row r="82" spans="1:100" ht="18" customHeight="1" x14ac:dyDescent="0.5">
      <c r="A82" s="222" t="s">
        <v>44</v>
      </c>
      <c r="B82" s="223" t="s">
        <v>277</v>
      </c>
      <c r="C82" s="218">
        <v>466.80729100000002</v>
      </c>
      <c r="D82" s="218">
        <v>433.26115399999998</v>
      </c>
      <c r="E82" s="218">
        <v>0</v>
      </c>
      <c r="F82" s="218">
        <v>0.75614300000000001</v>
      </c>
      <c r="G82" s="218">
        <v>0</v>
      </c>
      <c r="H82" s="218">
        <v>0</v>
      </c>
      <c r="I82" s="218">
        <v>0</v>
      </c>
      <c r="J82" s="218">
        <v>0</v>
      </c>
      <c r="K82" s="218">
        <v>0</v>
      </c>
      <c r="L82" s="218">
        <v>0.754409</v>
      </c>
      <c r="M82" s="218">
        <v>0</v>
      </c>
      <c r="N82" s="218">
        <v>1.020888</v>
      </c>
      <c r="O82" s="218">
        <v>0</v>
      </c>
      <c r="P82" s="218">
        <v>5.3163000000000002E-2</v>
      </c>
      <c r="Q82" s="218">
        <v>0</v>
      </c>
      <c r="R82" s="218">
        <v>0.11355700000000001</v>
      </c>
      <c r="S82" s="218">
        <v>0</v>
      </c>
      <c r="T82" s="218">
        <v>0</v>
      </c>
      <c r="U82" s="218">
        <v>0</v>
      </c>
      <c r="V82" s="218">
        <v>0</v>
      </c>
      <c r="W82" s="218">
        <v>0</v>
      </c>
      <c r="X82" s="218">
        <v>0</v>
      </c>
      <c r="Y82" s="218">
        <v>0</v>
      </c>
      <c r="Z82" s="218">
        <v>0</v>
      </c>
      <c r="AA82" s="218">
        <v>0</v>
      </c>
      <c r="AB82" s="218">
        <v>0</v>
      </c>
      <c r="AC82" s="218">
        <v>1.7212499999999999</v>
      </c>
      <c r="AD82" s="218">
        <v>0</v>
      </c>
      <c r="AE82" s="218">
        <v>9.6580680000000001</v>
      </c>
      <c r="AF82" s="218">
        <v>0</v>
      </c>
      <c r="AG82" s="218">
        <v>4.5446E-2</v>
      </c>
      <c r="AH82" s="218">
        <v>0</v>
      </c>
      <c r="AI82" s="218">
        <v>0</v>
      </c>
      <c r="AJ82" s="218">
        <v>0</v>
      </c>
      <c r="AK82" s="218">
        <v>0</v>
      </c>
      <c r="AL82" s="218">
        <v>0</v>
      </c>
      <c r="AM82" s="218">
        <v>0</v>
      </c>
      <c r="AN82" s="218">
        <v>0</v>
      </c>
      <c r="AO82" s="218">
        <v>0</v>
      </c>
      <c r="AP82" s="218">
        <v>0</v>
      </c>
      <c r="AQ82" s="218">
        <v>0</v>
      </c>
      <c r="AR82" s="218">
        <v>0</v>
      </c>
      <c r="AS82" s="218">
        <v>0</v>
      </c>
      <c r="AT82" s="218">
        <v>0</v>
      </c>
      <c r="AU82" s="218">
        <v>0</v>
      </c>
      <c r="AV82" s="218">
        <v>0</v>
      </c>
      <c r="AW82" s="218">
        <v>0</v>
      </c>
      <c r="AX82" s="218">
        <v>0</v>
      </c>
      <c r="AY82" s="218">
        <v>0</v>
      </c>
      <c r="AZ82" s="218">
        <v>1.9599999999999999E-4</v>
      </c>
      <c r="BA82" s="218">
        <v>0</v>
      </c>
      <c r="BB82" s="218">
        <v>0</v>
      </c>
      <c r="BC82" s="218">
        <v>0</v>
      </c>
      <c r="BD82" s="218">
        <v>0</v>
      </c>
      <c r="BE82" s="218">
        <v>0</v>
      </c>
      <c r="BF82" s="218">
        <v>0</v>
      </c>
      <c r="BG82" s="218">
        <v>0</v>
      </c>
      <c r="BH82" s="218">
        <v>0</v>
      </c>
      <c r="BI82" s="218">
        <v>0</v>
      </c>
      <c r="BJ82" s="218">
        <v>0</v>
      </c>
      <c r="BK82" s="218">
        <v>0</v>
      </c>
      <c r="BL82" s="218">
        <v>0</v>
      </c>
      <c r="BM82" s="218">
        <v>0</v>
      </c>
      <c r="BN82" s="218">
        <v>0</v>
      </c>
      <c r="BO82" s="218">
        <v>0</v>
      </c>
      <c r="BP82" s="218">
        <v>0</v>
      </c>
      <c r="BQ82" s="218">
        <v>0</v>
      </c>
      <c r="BR82" s="218">
        <v>0</v>
      </c>
      <c r="BS82" s="218">
        <v>1.2049999999999999E-3</v>
      </c>
      <c r="BT82" s="218">
        <v>0</v>
      </c>
      <c r="BU82" s="218">
        <v>6.4260000000000003E-3</v>
      </c>
      <c r="BV82" s="218">
        <v>0</v>
      </c>
      <c r="BW82" s="218">
        <v>0</v>
      </c>
      <c r="BX82" s="218">
        <v>6.6189999999999999E-3</v>
      </c>
      <c r="BY82" s="218">
        <v>0</v>
      </c>
      <c r="BZ82" s="218">
        <v>0</v>
      </c>
      <c r="CA82" s="218">
        <v>0</v>
      </c>
      <c r="CB82" s="218">
        <v>0</v>
      </c>
      <c r="CC82" s="218">
        <v>0</v>
      </c>
      <c r="CD82" s="218">
        <v>0</v>
      </c>
      <c r="CE82" s="218">
        <v>0</v>
      </c>
      <c r="CF82" s="218">
        <v>0</v>
      </c>
      <c r="CG82" s="218">
        <v>0</v>
      </c>
      <c r="CH82" s="218">
        <v>0</v>
      </c>
      <c r="CI82" s="218">
        <v>1.913E-3</v>
      </c>
      <c r="CJ82" s="218">
        <v>19.397521000000001</v>
      </c>
      <c r="CK82" s="218">
        <v>2.232E-3</v>
      </c>
      <c r="CL82" s="218">
        <v>0</v>
      </c>
      <c r="CM82" s="218">
        <v>0</v>
      </c>
      <c r="CN82" s="218">
        <v>3.0609999999999999E-3</v>
      </c>
      <c r="CO82" s="218">
        <v>0</v>
      </c>
      <c r="CP82" s="218">
        <v>0</v>
      </c>
      <c r="CQ82" s="218">
        <v>0</v>
      </c>
      <c r="CR82" s="218">
        <v>0</v>
      </c>
      <c r="CS82" s="218">
        <v>0</v>
      </c>
      <c r="CT82" s="218">
        <v>0</v>
      </c>
      <c r="CU82" s="218">
        <v>0</v>
      </c>
      <c r="CV82" s="218">
        <v>4.0400000000000002E-3</v>
      </c>
    </row>
    <row r="83" spans="1:100" ht="18" customHeight="1" x14ac:dyDescent="0.5">
      <c r="A83" s="220" t="s">
        <v>81</v>
      </c>
      <c r="B83" s="221" t="s">
        <v>349</v>
      </c>
      <c r="C83" s="217">
        <v>416.40293700000001</v>
      </c>
      <c r="D83" s="217">
        <v>0</v>
      </c>
      <c r="E83" s="217">
        <v>0</v>
      </c>
      <c r="F83" s="217">
        <v>0</v>
      </c>
      <c r="G83" s="217">
        <v>0</v>
      </c>
      <c r="H83" s="217">
        <v>0</v>
      </c>
      <c r="I83" s="217">
        <v>5.1500000000000005E-4</v>
      </c>
      <c r="J83" s="217">
        <v>1.5E-5</v>
      </c>
      <c r="K83" s="217">
        <v>0.87541500000000005</v>
      </c>
      <c r="L83" s="217">
        <v>0.244036</v>
      </c>
      <c r="M83" s="217">
        <v>18.544022999999999</v>
      </c>
      <c r="N83" s="217">
        <v>0</v>
      </c>
      <c r="O83" s="217">
        <v>0</v>
      </c>
      <c r="P83" s="217">
        <v>0</v>
      </c>
      <c r="Q83" s="217">
        <v>0</v>
      </c>
      <c r="R83" s="217">
        <v>0</v>
      </c>
      <c r="S83" s="217">
        <v>0</v>
      </c>
      <c r="T83" s="217">
        <v>0</v>
      </c>
      <c r="U83" s="217">
        <v>1.135934</v>
      </c>
      <c r="V83" s="217">
        <v>7.1000000000000005E-5</v>
      </c>
      <c r="W83" s="217">
        <v>0</v>
      </c>
      <c r="X83" s="217">
        <v>1.7669999999999999E-3</v>
      </c>
      <c r="Y83" s="217">
        <v>0</v>
      </c>
      <c r="Z83" s="217">
        <v>0</v>
      </c>
      <c r="AA83" s="217">
        <v>0</v>
      </c>
      <c r="AB83" s="217">
        <v>0</v>
      </c>
      <c r="AC83" s="217">
        <v>0</v>
      </c>
      <c r="AD83" s="217">
        <v>3.9999999999999998E-6</v>
      </c>
      <c r="AE83" s="217">
        <v>0</v>
      </c>
      <c r="AF83" s="217">
        <v>0</v>
      </c>
      <c r="AG83" s="217">
        <v>4.6E-5</v>
      </c>
      <c r="AH83" s="217">
        <v>0</v>
      </c>
      <c r="AI83" s="217">
        <v>1.3780000000000001E-3</v>
      </c>
      <c r="AJ83" s="217">
        <v>0.53239599999999998</v>
      </c>
      <c r="AK83" s="217">
        <v>1.242E-3</v>
      </c>
      <c r="AL83" s="217">
        <v>0</v>
      </c>
      <c r="AM83" s="217">
        <v>0</v>
      </c>
      <c r="AN83" s="217">
        <v>0</v>
      </c>
      <c r="AO83" s="217">
        <v>0</v>
      </c>
      <c r="AP83" s="217">
        <v>0.67871599999999999</v>
      </c>
      <c r="AQ83" s="217">
        <v>0.206983</v>
      </c>
      <c r="AR83" s="217">
        <v>2.8760000000000001E-3</v>
      </c>
      <c r="AS83" s="217">
        <v>74.624869000000004</v>
      </c>
      <c r="AT83" s="217">
        <v>4.2630000000000003E-3</v>
      </c>
      <c r="AU83" s="217">
        <v>4.0920000000000002E-3</v>
      </c>
      <c r="AV83" s="217">
        <v>0</v>
      </c>
      <c r="AW83" s="217">
        <v>0.324492</v>
      </c>
      <c r="AX83" s="217">
        <v>0</v>
      </c>
      <c r="AY83" s="217">
        <v>0.12714900000000001</v>
      </c>
      <c r="AZ83" s="217">
        <v>7.1000000000000005E-5</v>
      </c>
      <c r="BA83" s="217">
        <v>0</v>
      </c>
      <c r="BB83" s="217">
        <v>0</v>
      </c>
      <c r="BC83" s="217">
        <v>1.9945999999999998E-2</v>
      </c>
      <c r="BD83" s="217">
        <v>0</v>
      </c>
      <c r="BE83" s="217">
        <v>0</v>
      </c>
      <c r="BF83" s="217">
        <v>0</v>
      </c>
      <c r="BG83" s="217">
        <v>2.4399999999999999E-4</v>
      </c>
      <c r="BH83" s="217">
        <v>3.8930000000000002E-3</v>
      </c>
      <c r="BI83" s="217">
        <v>6.8640000000000003E-3</v>
      </c>
      <c r="BJ83" s="217">
        <v>0</v>
      </c>
      <c r="BK83" s="217">
        <v>1.1E-4</v>
      </c>
      <c r="BL83" s="217">
        <v>139.627274</v>
      </c>
      <c r="BM83" s="217">
        <v>106.59235099999999</v>
      </c>
      <c r="BN83" s="217">
        <v>0.94235400000000002</v>
      </c>
      <c r="BO83" s="217">
        <v>50.142992</v>
      </c>
      <c r="BP83" s="217">
        <v>2.199128</v>
      </c>
      <c r="BQ83" s="217">
        <v>0</v>
      </c>
      <c r="BR83" s="217">
        <v>0</v>
      </c>
      <c r="BS83" s="217">
        <v>2.5900000000000001E-4</v>
      </c>
      <c r="BT83" s="217">
        <v>4.1690999999999999E-2</v>
      </c>
      <c r="BU83" s="217">
        <v>1.0787E-2</v>
      </c>
      <c r="BV83" s="217">
        <v>0.18430299999999999</v>
      </c>
      <c r="BW83" s="217">
        <v>0</v>
      </c>
      <c r="BX83" s="217">
        <v>1.8440000000000002E-2</v>
      </c>
      <c r="BY83" s="217">
        <v>3.49E-3</v>
      </c>
      <c r="BZ83" s="217">
        <v>0</v>
      </c>
      <c r="CA83" s="217">
        <v>0</v>
      </c>
      <c r="CB83" s="217">
        <v>0</v>
      </c>
      <c r="CC83" s="217">
        <v>3.908E-3</v>
      </c>
      <c r="CD83" s="217">
        <v>0</v>
      </c>
      <c r="CE83" s="217">
        <v>0</v>
      </c>
      <c r="CF83" s="217">
        <v>0.15038499999999999</v>
      </c>
      <c r="CG83" s="217">
        <v>9.9810000000000003E-3</v>
      </c>
      <c r="CH83" s="217">
        <v>1.18225</v>
      </c>
      <c r="CI83" s="217">
        <v>5.9875189999999998</v>
      </c>
      <c r="CJ83" s="217">
        <v>0</v>
      </c>
      <c r="CK83" s="217">
        <v>1.131381</v>
      </c>
      <c r="CL83" s="217">
        <v>0</v>
      </c>
      <c r="CM83" s="217">
        <v>0</v>
      </c>
      <c r="CN83" s="217">
        <v>0.37354799999999999</v>
      </c>
      <c r="CO83" s="217">
        <v>4.0400000000000002E-3</v>
      </c>
      <c r="CP83" s="217">
        <v>4.6999999999999997E-5</v>
      </c>
      <c r="CQ83" s="217">
        <v>0</v>
      </c>
      <c r="CR83" s="217">
        <v>5.6013140000000003</v>
      </c>
      <c r="CS83" s="217">
        <v>0.39288200000000001</v>
      </c>
      <c r="CT83" s="217">
        <v>2.5869E-2</v>
      </c>
      <c r="CU83" s="217">
        <v>0</v>
      </c>
      <c r="CV83" s="217">
        <v>4.4353340000000001</v>
      </c>
    </row>
    <row r="84" spans="1:100" ht="18" customHeight="1" x14ac:dyDescent="0.5">
      <c r="A84" s="222" t="s">
        <v>162</v>
      </c>
      <c r="B84" s="223" t="s">
        <v>363</v>
      </c>
      <c r="C84" s="218">
        <v>364.90724299999999</v>
      </c>
      <c r="D84" s="218">
        <v>7.9559999999999995E-3</v>
      </c>
      <c r="E84" s="218">
        <v>14.237336000000001</v>
      </c>
      <c r="F84" s="218">
        <v>0</v>
      </c>
      <c r="G84" s="218">
        <v>79.056799999999996</v>
      </c>
      <c r="H84" s="218">
        <v>0</v>
      </c>
      <c r="I84" s="218">
        <v>0</v>
      </c>
      <c r="J84" s="218">
        <v>0</v>
      </c>
      <c r="K84" s="218">
        <v>0</v>
      </c>
      <c r="L84" s="218">
        <v>0</v>
      </c>
      <c r="M84" s="218">
        <v>230.39305200000001</v>
      </c>
      <c r="N84" s="218">
        <v>0</v>
      </c>
      <c r="O84" s="218">
        <v>0</v>
      </c>
      <c r="P84" s="218">
        <v>0</v>
      </c>
      <c r="Q84" s="218">
        <v>0</v>
      </c>
      <c r="R84" s="218">
        <v>0</v>
      </c>
      <c r="S84" s="218">
        <v>0</v>
      </c>
      <c r="T84" s="218">
        <v>0</v>
      </c>
      <c r="U84" s="218">
        <v>0</v>
      </c>
      <c r="V84" s="218">
        <v>0.117553</v>
      </c>
      <c r="W84" s="218">
        <v>0</v>
      </c>
      <c r="X84" s="218">
        <v>2.8204E-2</v>
      </c>
      <c r="Y84" s="218">
        <v>0</v>
      </c>
      <c r="Z84" s="218">
        <v>0</v>
      </c>
      <c r="AA84" s="218">
        <v>0</v>
      </c>
      <c r="AB84" s="218">
        <v>0</v>
      </c>
      <c r="AC84" s="218">
        <v>0</v>
      </c>
      <c r="AD84" s="218">
        <v>0.14912500000000001</v>
      </c>
      <c r="AE84" s="218">
        <v>0</v>
      </c>
      <c r="AF84" s="218">
        <v>0</v>
      </c>
      <c r="AG84" s="218">
        <v>3.0389900000000001</v>
      </c>
      <c r="AH84" s="218">
        <v>0</v>
      </c>
      <c r="AI84" s="218">
        <v>0</v>
      </c>
      <c r="AJ84" s="218">
        <v>0</v>
      </c>
      <c r="AK84" s="218">
        <v>0</v>
      </c>
      <c r="AL84" s="218">
        <v>0</v>
      </c>
      <c r="AM84" s="218">
        <v>0</v>
      </c>
      <c r="AN84" s="218">
        <v>0</v>
      </c>
      <c r="AO84" s="218">
        <v>9.2800000000000001E-4</v>
      </c>
      <c r="AP84" s="218">
        <v>2.1707000000000001</v>
      </c>
      <c r="AQ84" s="218">
        <v>5.9999999999999995E-4</v>
      </c>
      <c r="AR84" s="218">
        <v>0</v>
      </c>
      <c r="AS84" s="218">
        <v>9.3000000000000005E-4</v>
      </c>
      <c r="AT84" s="218">
        <v>0</v>
      </c>
      <c r="AU84" s="218">
        <v>8.6185559999999999</v>
      </c>
      <c r="AV84" s="218">
        <v>0</v>
      </c>
      <c r="AW84" s="218">
        <v>0</v>
      </c>
      <c r="AX84" s="218">
        <v>26.122350999999998</v>
      </c>
      <c r="AY84" s="218">
        <v>0</v>
      </c>
      <c r="AZ84" s="218">
        <v>0</v>
      </c>
      <c r="BA84" s="218">
        <v>0</v>
      </c>
      <c r="BB84" s="218">
        <v>1.2999999999999999E-4</v>
      </c>
      <c r="BC84" s="218">
        <v>0</v>
      </c>
      <c r="BD84" s="218">
        <v>0</v>
      </c>
      <c r="BE84" s="218">
        <v>0</v>
      </c>
      <c r="BF84" s="218">
        <v>0</v>
      </c>
      <c r="BG84" s="218">
        <v>0</v>
      </c>
      <c r="BH84" s="218">
        <v>0</v>
      </c>
      <c r="BI84" s="218">
        <v>0</v>
      </c>
      <c r="BJ84" s="218">
        <v>0</v>
      </c>
      <c r="BK84" s="218">
        <v>0</v>
      </c>
      <c r="BL84" s="218">
        <v>2.3670000000000002E-3</v>
      </c>
      <c r="BM84" s="218">
        <v>1.4185E-2</v>
      </c>
      <c r="BN84" s="218">
        <v>0</v>
      </c>
      <c r="BO84" s="218">
        <v>0</v>
      </c>
      <c r="BP84" s="218">
        <v>0</v>
      </c>
      <c r="BQ84" s="218">
        <v>0</v>
      </c>
      <c r="BR84" s="218">
        <v>0</v>
      </c>
      <c r="BS84" s="218">
        <v>7.5180000000000004E-3</v>
      </c>
      <c r="BT84" s="218">
        <v>0</v>
      </c>
      <c r="BU84" s="218">
        <v>0</v>
      </c>
      <c r="BV84" s="218">
        <v>0</v>
      </c>
      <c r="BW84" s="218">
        <v>0</v>
      </c>
      <c r="BX84" s="218">
        <v>1.294E-3</v>
      </c>
      <c r="BY84" s="218">
        <v>0</v>
      </c>
      <c r="BZ84" s="218">
        <v>0</v>
      </c>
      <c r="CA84" s="218">
        <v>0</v>
      </c>
      <c r="CB84" s="218">
        <v>0</v>
      </c>
      <c r="CC84" s="218">
        <v>0</v>
      </c>
      <c r="CD84" s="218">
        <v>0</v>
      </c>
      <c r="CE84" s="218">
        <v>0</v>
      </c>
      <c r="CF84" s="218">
        <v>0</v>
      </c>
      <c r="CG84" s="218">
        <v>1.3010000000000001E-3</v>
      </c>
      <c r="CH84" s="218">
        <v>0.58366200000000001</v>
      </c>
      <c r="CI84" s="218">
        <v>0</v>
      </c>
      <c r="CJ84" s="218">
        <v>0</v>
      </c>
      <c r="CK84" s="218">
        <v>7.7785999999999994E-2</v>
      </c>
      <c r="CL84" s="218">
        <v>0</v>
      </c>
      <c r="CM84" s="218">
        <v>0</v>
      </c>
      <c r="CN84" s="218">
        <v>0</v>
      </c>
      <c r="CO84" s="218">
        <v>0</v>
      </c>
      <c r="CP84" s="218">
        <v>0</v>
      </c>
      <c r="CQ84" s="218">
        <v>0</v>
      </c>
      <c r="CR84" s="218">
        <v>0</v>
      </c>
      <c r="CS84" s="218">
        <v>0</v>
      </c>
      <c r="CT84" s="218">
        <v>0</v>
      </c>
      <c r="CU84" s="218">
        <v>1.3860000000000001E-3</v>
      </c>
      <c r="CV84" s="218">
        <v>0.274534</v>
      </c>
    </row>
    <row r="85" spans="1:100" ht="18" customHeight="1" x14ac:dyDescent="0.5">
      <c r="A85" s="220" t="s">
        <v>89</v>
      </c>
      <c r="B85" s="221" t="s">
        <v>365</v>
      </c>
      <c r="C85" s="217">
        <v>354.04046199999999</v>
      </c>
      <c r="D85" s="217">
        <v>5.0150000000000004E-3</v>
      </c>
      <c r="E85" s="217">
        <v>0</v>
      </c>
      <c r="F85" s="217">
        <v>0</v>
      </c>
      <c r="G85" s="217">
        <v>2.0900000000000001E-4</v>
      </c>
      <c r="H85" s="217">
        <v>0</v>
      </c>
      <c r="I85" s="217">
        <v>3.4749999999999998E-3</v>
      </c>
      <c r="J85" s="217">
        <v>0.58434399999999997</v>
      </c>
      <c r="K85" s="217">
        <v>73.957593000000003</v>
      </c>
      <c r="L85" s="217">
        <v>0</v>
      </c>
      <c r="M85" s="217">
        <v>0</v>
      </c>
      <c r="N85" s="217">
        <v>7.4339999999999996E-3</v>
      </c>
      <c r="O85" s="217">
        <v>0.162022</v>
      </c>
      <c r="P85" s="217">
        <v>0</v>
      </c>
      <c r="Q85" s="217">
        <v>0</v>
      </c>
      <c r="R85" s="217">
        <v>1.9555309999999999</v>
      </c>
      <c r="S85" s="217">
        <v>0</v>
      </c>
      <c r="T85" s="217">
        <v>8.8748999999999995E-2</v>
      </c>
      <c r="U85" s="217">
        <v>6.7130000000000002E-3</v>
      </c>
      <c r="V85" s="217">
        <v>1.762858</v>
      </c>
      <c r="W85" s="217">
        <v>1.574522</v>
      </c>
      <c r="X85" s="217">
        <v>1.0423230000000001</v>
      </c>
      <c r="Y85" s="217">
        <v>6.8248870000000004</v>
      </c>
      <c r="Z85" s="217">
        <v>0.65672699999999995</v>
      </c>
      <c r="AA85" s="217">
        <v>0</v>
      </c>
      <c r="AB85" s="217">
        <v>0</v>
      </c>
      <c r="AC85" s="217">
        <v>0.102155</v>
      </c>
      <c r="AD85" s="217">
        <v>0</v>
      </c>
      <c r="AE85" s="217">
        <v>0.31027900000000003</v>
      </c>
      <c r="AF85" s="217">
        <v>0</v>
      </c>
      <c r="AG85" s="217">
        <v>47.228172999999998</v>
      </c>
      <c r="AH85" s="217">
        <v>0.70920000000000005</v>
      </c>
      <c r="AI85" s="217">
        <v>2.7750000000000001E-3</v>
      </c>
      <c r="AJ85" s="217">
        <v>19.960146999999999</v>
      </c>
      <c r="AK85" s="217">
        <v>6.62432</v>
      </c>
      <c r="AL85" s="217">
        <v>2.1673000000000001E-2</v>
      </c>
      <c r="AM85" s="217">
        <v>5.7000000000000003E-5</v>
      </c>
      <c r="AN85" s="217">
        <v>0</v>
      </c>
      <c r="AO85" s="217">
        <v>1.106E-2</v>
      </c>
      <c r="AP85" s="217">
        <v>24.162827</v>
      </c>
      <c r="AQ85" s="217">
        <v>31.264827</v>
      </c>
      <c r="AR85" s="217">
        <v>0</v>
      </c>
      <c r="AS85" s="217">
        <v>7.3829999999999998E-3</v>
      </c>
      <c r="AT85" s="217">
        <v>0</v>
      </c>
      <c r="AU85" s="217">
        <v>11.270667</v>
      </c>
      <c r="AV85" s="217">
        <v>1.0801E-2</v>
      </c>
      <c r="AW85" s="217">
        <v>0</v>
      </c>
      <c r="AX85" s="217">
        <v>0</v>
      </c>
      <c r="AY85" s="217">
        <v>2.5696400000000001</v>
      </c>
      <c r="AZ85" s="217">
        <v>6.208E-3</v>
      </c>
      <c r="BA85" s="217">
        <v>0</v>
      </c>
      <c r="BB85" s="217">
        <v>0</v>
      </c>
      <c r="BC85" s="217">
        <v>1.7257999999999999E-2</v>
      </c>
      <c r="BD85" s="217">
        <v>0</v>
      </c>
      <c r="BE85" s="217">
        <v>3.4200000000000002E-4</v>
      </c>
      <c r="BF85" s="217">
        <v>9.5139999999999999E-3</v>
      </c>
      <c r="BG85" s="217">
        <v>0.34322399999999997</v>
      </c>
      <c r="BH85" s="217">
        <v>0</v>
      </c>
      <c r="BI85" s="217">
        <v>0</v>
      </c>
      <c r="BJ85" s="217">
        <v>2.0999999999999999E-5</v>
      </c>
      <c r="BK85" s="217">
        <v>1.364E-3</v>
      </c>
      <c r="BL85" s="217">
        <v>1.304403</v>
      </c>
      <c r="BM85" s="217">
        <v>1.124792</v>
      </c>
      <c r="BN85" s="217">
        <v>9.8437999999999998E-2</v>
      </c>
      <c r="BO85" s="217">
        <v>3.3314999999999997E-2</v>
      </c>
      <c r="BP85" s="217">
        <v>1.5945999999999998E-2</v>
      </c>
      <c r="BQ85" s="217">
        <v>0</v>
      </c>
      <c r="BR85" s="217">
        <v>0</v>
      </c>
      <c r="BS85" s="217">
        <v>1.9190179999999999</v>
      </c>
      <c r="BT85" s="217">
        <v>4.7926999999999997E-2</v>
      </c>
      <c r="BU85" s="217">
        <v>1.609634</v>
      </c>
      <c r="BV85" s="217">
        <v>0</v>
      </c>
      <c r="BW85" s="217">
        <v>0</v>
      </c>
      <c r="BX85" s="217">
        <v>20.340774</v>
      </c>
      <c r="BY85" s="217">
        <v>0.24556900000000001</v>
      </c>
      <c r="BZ85" s="217">
        <v>0</v>
      </c>
      <c r="CA85" s="217">
        <v>1.2678E-2</v>
      </c>
      <c r="CB85" s="217">
        <v>0</v>
      </c>
      <c r="CC85" s="217">
        <v>0</v>
      </c>
      <c r="CD85" s="217">
        <v>0</v>
      </c>
      <c r="CE85" s="217">
        <v>0</v>
      </c>
      <c r="CF85" s="217">
        <v>1.1699329999999999</v>
      </c>
      <c r="CG85" s="217">
        <v>1.0590189999999999</v>
      </c>
      <c r="CH85" s="217">
        <v>44.495776999999997</v>
      </c>
      <c r="CI85" s="217">
        <v>22.423247</v>
      </c>
      <c r="CJ85" s="217">
        <v>1.0709999999999999E-3</v>
      </c>
      <c r="CK85" s="217">
        <v>0.71115399999999995</v>
      </c>
      <c r="CL85" s="217">
        <v>9.9002999999999994E-2</v>
      </c>
      <c r="CM85" s="217">
        <v>0</v>
      </c>
      <c r="CN85" s="217">
        <v>16.020845000000001</v>
      </c>
      <c r="CO85" s="217">
        <v>0</v>
      </c>
      <c r="CP85" s="217">
        <v>0</v>
      </c>
      <c r="CQ85" s="217">
        <v>0.39354499999999998</v>
      </c>
      <c r="CR85" s="217">
        <v>7.5448269999999997</v>
      </c>
      <c r="CS85" s="217">
        <v>8.4489999999999996E-2</v>
      </c>
      <c r="CT85" s="217">
        <v>8.0169999999999998E-3</v>
      </c>
      <c r="CU85" s="217">
        <v>9.0270000000000003E-3</v>
      </c>
      <c r="CV85" s="217">
        <v>1.6980000000000001E-3</v>
      </c>
    </row>
    <row r="86" spans="1:100" ht="18" customHeight="1" x14ac:dyDescent="0.5">
      <c r="A86" s="222" t="s">
        <v>78</v>
      </c>
      <c r="B86" s="223" t="s">
        <v>318</v>
      </c>
      <c r="C86" s="218">
        <v>351.16418800000002</v>
      </c>
      <c r="D86" s="218">
        <v>3.9899999999999999E-4</v>
      </c>
      <c r="E86" s="218">
        <v>0</v>
      </c>
      <c r="F86" s="218">
        <v>0</v>
      </c>
      <c r="G86" s="218">
        <v>8.5000000000000006E-5</v>
      </c>
      <c r="H86" s="218">
        <v>0</v>
      </c>
      <c r="I86" s="218">
        <v>0</v>
      </c>
      <c r="J86" s="218">
        <v>1.5323E-2</v>
      </c>
      <c r="K86" s="218">
        <v>0.746197</v>
      </c>
      <c r="L86" s="218">
        <v>9.0159999999999997E-3</v>
      </c>
      <c r="M86" s="218">
        <v>0</v>
      </c>
      <c r="N86" s="218">
        <v>0</v>
      </c>
      <c r="O86" s="218">
        <v>6.2269999999999999E-2</v>
      </c>
      <c r="P86" s="218">
        <v>0</v>
      </c>
      <c r="Q86" s="218">
        <v>0</v>
      </c>
      <c r="R86" s="218">
        <v>1.7329999999999999E-3</v>
      </c>
      <c r="S86" s="218">
        <v>0</v>
      </c>
      <c r="T86" s="218">
        <v>0</v>
      </c>
      <c r="U86" s="218">
        <v>1.8804940000000001</v>
      </c>
      <c r="V86" s="218">
        <v>28.690078</v>
      </c>
      <c r="W86" s="218">
        <v>0.85470699999999999</v>
      </c>
      <c r="X86" s="218">
        <v>2.685486</v>
      </c>
      <c r="Y86" s="218">
        <v>0.26362000000000002</v>
      </c>
      <c r="Z86" s="218">
        <v>0.95445000000000002</v>
      </c>
      <c r="AA86" s="218">
        <v>0</v>
      </c>
      <c r="AB86" s="218">
        <v>8.5838999999999999E-2</v>
      </c>
      <c r="AC86" s="218">
        <v>0</v>
      </c>
      <c r="AD86" s="218">
        <v>0.190827</v>
      </c>
      <c r="AE86" s="218">
        <v>0</v>
      </c>
      <c r="AF86" s="218">
        <v>35.576794999999997</v>
      </c>
      <c r="AG86" s="218">
        <v>14.559449000000001</v>
      </c>
      <c r="AH86" s="218">
        <v>0</v>
      </c>
      <c r="AI86" s="218">
        <v>1.4350000000000001E-3</v>
      </c>
      <c r="AJ86" s="218">
        <v>2.1352259999999998</v>
      </c>
      <c r="AK86" s="218">
        <v>0.120308</v>
      </c>
      <c r="AL86" s="218">
        <v>3.6000000000000002E-4</v>
      </c>
      <c r="AM86" s="218">
        <v>0</v>
      </c>
      <c r="AN86" s="218">
        <v>0</v>
      </c>
      <c r="AO86" s="218">
        <v>0.20600399999999999</v>
      </c>
      <c r="AP86" s="218">
        <v>0.95948699999999998</v>
      </c>
      <c r="AQ86" s="218">
        <v>0.105138</v>
      </c>
      <c r="AR86" s="218">
        <v>0</v>
      </c>
      <c r="AS86" s="218">
        <v>2.0479999999999999E-3</v>
      </c>
      <c r="AT86" s="218">
        <v>0</v>
      </c>
      <c r="AU86" s="218">
        <v>2.44895</v>
      </c>
      <c r="AV86" s="218">
        <v>1.7910000000000001E-3</v>
      </c>
      <c r="AW86" s="218">
        <v>3.68E-4</v>
      </c>
      <c r="AX86" s="218">
        <v>0</v>
      </c>
      <c r="AY86" s="218">
        <v>0.411665</v>
      </c>
      <c r="AZ86" s="218">
        <v>3.0980000000000001E-3</v>
      </c>
      <c r="BA86" s="218">
        <v>0</v>
      </c>
      <c r="BB86" s="218">
        <v>0</v>
      </c>
      <c r="BC86" s="218">
        <v>2.3210000000000001E-3</v>
      </c>
      <c r="BD86" s="218">
        <v>0</v>
      </c>
      <c r="BE86" s="218">
        <v>1.13E-4</v>
      </c>
      <c r="BF86" s="218">
        <v>0</v>
      </c>
      <c r="BG86" s="218">
        <v>0</v>
      </c>
      <c r="BH86" s="218">
        <v>0</v>
      </c>
      <c r="BI86" s="218">
        <v>0</v>
      </c>
      <c r="BJ86" s="218">
        <v>1.5613999999999999E-2</v>
      </c>
      <c r="BK86" s="218">
        <v>0</v>
      </c>
      <c r="BL86" s="218">
        <v>0.191857</v>
      </c>
      <c r="BM86" s="218">
        <v>7.1455000000000005E-2</v>
      </c>
      <c r="BN86" s="218">
        <v>1.4555999999999999E-2</v>
      </c>
      <c r="BO86" s="218">
        <v>1.2762230000000001</v>
      </c>
      <c r="BP86" s="218">
        <v>11.346408</v>
      </c>
      <c r="BQ86" s="218">
        <v>3.5902999999999997E-2</v>
      </c>
      <c r="BR86" s="218">
        <v>0</v>
      </c>
      <c r="BS86" s="218">
        <v>5.2767000000000001E-2</v>
      </c>
      <c r="BT86" s="218">
        <v>1.7520000000000001E-3</v>
      </c>
      <c r="BU86" s="218">
        <v>7.150201</v>
      </c>
      <c r="BV86" s="218">
        <v>3.2169999999999998E-3</v>
      </c>
      <c r="BW86" s="218">
        <v>5.4000000000000001E-4</v>
      </c>
      <c r="BX86" s="218">
        <v>19.630875</v>
      </c>
      <c r="BY86" s="218">
        <v>2.8995E-2</v>
      </c>
      <c r="BZ86" s="218">
        <v>0</v>
      </c>
      <c r="CA86" s="218">
        <v>3.8442539999999998</v>
      </c>
      <c r="CB86" s="218">
        <v>8.3900000000000001E-4</v>
      </c>
      <c r="CC86" s="218">
        <v>0</v>
      </c>
      <c r="CD86" s="218">
        <v>0</v>
      </c>
      <c r="CE86" s="218">
        <v>5.5589999999999997E-3</v>
      </c>
      <c r="CF86" s="218">
        <v>0.15107100000000001</v>
      </c>
      <c r="CG86" s="218">
        <v>2.1413999999999999E-2</v>
      </c>
      <c r="CH86" s="218">
        <v>16.340135</v>
      </c>
      <c r="CI86" s="218">
        <v>103.959872</v>
      </c>
      <c r="CJ86" s="218">
        <v>0.45906999999999998</v>
      </c>
      <c r="CK86" s="218">
        <v>1.598959</v>
      </c>
      <c r="CL86" s="218">
        <v>6.5570000000000003E-3</v>
      </c>
      <c r="CM86" s="218">
        <v>0</v>
      </c>
      <c r="CN86" s="218">
        <v>9.2453830000000004</v>
      </c>
      <c r="CO86" s="218">
        <v>0</v>
      </c>
      <c r="CP86" s="218">
        <v>0</v>
      </c>
      <c r="CQ86" s="218">
        <v>2.270508</v>
      </c>
      <c r="CR86" s="218">
        <v>80.001620000000003</v>
      </c>
      <c r="CS86" s="218">
        <v>0.45028200000000002</v>
      </c>
      <c r="CT86" s="218">
        <v>1.3220000000000001E-2</v>
      </c>
      <c r="CU86" s="218">
        <v>0</v>
      </c>
      <c r="CV86" s="218">
        <v>0</v>
      </c>
    </row>
    <row r="87" spans="1:100" ht="18" customHeight="1" x14ac:dyDescent="0.5">
      <c r="A87" s="220" t="s">
        <v>51</v>
      </c>
      <c r="B87" s="221" t="s">
        <v>286</v>
      </c>
      <c r="C87" s="217">
        <v>330.97823299999999</v>
      </c>
      <c r="D87" s="217">
        <v>0</v>
      </c>
      <c r="E87" s="217">
        <v>0</v>
      </c>
      <c r="F87" s="217">
        <v>0</v>
      </c>
      <c r="G87" s="217">
        <v>0</v>
      </c>
      <c r="H87" s="217">
        <v>0</v>
      </c>
      <c r="I87" s="217">
        <v>0</v>
      </c>
      <c r="J87" s="217">
        <v>6.5519999999999995E-2</v>
      </c>
      <c r="K87" s="217">
        <v>6.3062000000000007E-2</v>
      </c>
      <c r="L87" s="217">
        <v>0</v>
      </c>
      <c r="M87" s="217">
        <v>0</v>
      </c>
      <c r="N87" s="217">
        <v>0</v>
      </c>
      <c r="O87" s="217">
        <v>3.3000000000000003E-5</v>
      </c>
      <c r="P87" s="217">
        <v>0</v>
      </c>
      <c r="Q87" s="217">
        <v>0</v>
      </c>
      <c r="R87" s="217">
        <v>8.1809999999999994E-2</v>
      </c>
      <c r="S87" s="217">
        <v>0</v>
      </c>
      <c r="T87" s="217">
        <v>3.0182169999999999</v>
      </c>
      <c r="U87" s="217">
        <v>6.5891739999999999</v>
      </c>
      <c r="V87" s="217">
        <v>1.656668</v>
      </c>
      <c r="W87" s="217">
        <v>6.5193250000000003</v>
      </c>
      <c r="X87" s="217">
        <v>8.4274679999999993</v>
      </c>
      <c r="Y87" s="217">
        <v>5.321E-2</v>
      </c>
      <c r="Z87" s="217">
        <v>0</v>
      </c>
      <c r="AA87" s="217">
        <v>0</v>
      </c>
      <c r="AB87" s="217">
        <v>6.7000000000000002E-5</v>
      </c>
      <c r="AC87" s="217">
        <v>0</v>
      </c>
      <c r="AD87" s="217">
        <v>244.93782999999999</v>
      </c>
      <c r="AE87" s="217">
        <v>0.26145499999999999</v>
      </c>
      <c r="AF87" s="217">
        <v>8.5490999999999998E-2</v>
      </c>
      <c r="AG87" s="217">
        <v>8.5171080000000003</v>
      </c>
      <c r="AH87" s="217">
        <v>0</v>
      </c>
      <c r="AI87" s="217">
        <v>1.36E-4</v>
      </c>
      <c r="AJ87" s="217">
        <v>1.9402299999999999</v>
      </c>
      <c r="AK87" s="217">
        <v>0.120335</v>
      </c>
      <c r="AL87" s="217">
        <v>0</v>
      </c>
      <c r="AM87" s="217">
        <v>0</v>
      </c>
      <c r="AN87" s="217">
        <v>0</v>
      </c>
      <c r="AO87" s="217">
        <v>1.65E-4</v>
      </c>
      <c r="AP87" s="217">
        <v>9.7681000000000004E-2</v>
      </c>
      <c r="AQ87" s="217">
        <v>0.13714100000000001</v>
      </c>
      <c r="AR87" s="217">
        <v>0</v>
      </c>
      <c r="AS87" s="217">
        <v>0</v>
      </c>
      <c r="AT87" s="217">
        <v>0</v>
      </c>
      <c r="AU87" s="217">
        <v>0</v>
      </c>
      <c r="AV87" s="217">
        <v>0</v>
      </c>
      <c r="AW87" s="217">
        <v>0</v>
      </c>
      <c r="AX87" s="217">
        <v>0</v>
      </c>
      <c r="AY87" s="217">
        <v>2.1203479999999999</v>
      </c>
      <c r="AZ87" s="217">
        <v>0</v>
      </c>
      <c r="BA87" s="217">
        <v>0</v>
      </c>
      <c r="BB87" s="217">
        <v>0</v>
      </c>
      <c r="BC87" s="217">
        <v>3.8999999999999999E-4</v>
      </c>
      <c r="BD87" s="217">
        <v>3.88E-4</v>
      </c>
      <c r="BE87" s="217">
        <v>0</v>
      </c>
      <c r="BF87" s="217">
        <v>0</v>
      </c>
      <c r="BG87" s="217">
        <v>0</v>
      </c>
      <c r="BH87" s="217">
        <v>7.9999999999999996E-6</v>
      </c>
      <c r="BI87" s="217">
        <v>0</v>
      </c>
      <c r="BJ87" s="217">
        <v>0</v>
      </c>
      <c r="BK87" s="217">
        <v>0</v>
      </c>
      <c r="BL87" s="217">
        <v>8.4655999999999995E-2</v>
      </c>
      <c r="BM87" s="217">
        <v>2.2897000000000001E-2</v>
      </c>
      <c r="BN87" s="217">
        <v>1.346455</v>
      </c>
      <c r="BO87" s="217">
        <v>5.2700000000000002E-4</v>
      </c>
      <c r="BP87" s="217">
        <v>0</v>
      </c>
      <c r="BQ87" s="217">
        <v>0</v>
      </c>
      <c r="BR87" s="217">
        <v>3.9999999999999998E-6</v>
      </c>
      <c r="BS87" s="217">
        <v>0</v>
      </c>
      <c r="BT87" s="217">
        <v>7.8999999999999996E-5</v>
      </c>
      <c r="BU87" s="217">
        <v>1.2400000000000001E-4</v>
      </c>
      <c r="BV87" s="217">
        <v>3.826E-3</v>
      </c>
      <c r="BW87" s="217">
        <v>0</v>
      </c>
      <c r="BX87" s="217">
        <v>3.8536000000000001E-2</v>
      </c>
      <c r="BY87" s="217">
        <v>43.171975000000003</v>
      </c>
      <c r="BZ87" s="217">
        <v>0</v>
      </c>
      <c r="CA87" s="217">
        <v>1.2E-5</v>
      </c>
      <c r="CB87" s="217">
        <v>0</v>
      </c>
      <c r="CC87" s="217">
        <v>0</v>
      </c>
      <c r="CD87" s="217">
        <v>0</v>
      </c>
      <c r="CE87" s="217">
        <v>0</v>
      </c>
      <c r="CF87" s="217">
        <v>0</v>
      </c>
      <c r="CG87" s="217">
        <v>3.4999999999999997E-5</v>
      </c>
      <c r="CH87" s="217">
        <v>0.14246200000000001</v>
      </c>
      <c r="CI87" s="217">
        <v>3.2675999999999997E-2</v>
      </c>
      <c r="CJ87" s="217">
        <v>0</v>
      </c>
      <c r="CK87" s="217">
        <v>1.8699999999999999E-3</v>
      </c>
      <c r="CL87" s="217">
        <v>0</v>
      </c>
      <c r="CM87" s="217">
        <v>0</v>
      </c>
      <c r="CN87" s="217">
        <v>6.019E-3</v>
      </c>
      <c r="CO87" s="217">
        <v>0</v>
      </c>
      <c r="CP87" s="217">
        <v>0</v>
      </c>
      <c r="CQ87" s="217">
        <v>0</v>
      </c>
      <c r="CR87" s="217">
        <v>1.0602069999999999</v>
      </c>
      <c r="CS87" s="217">
        <v>1.9100000000000001E-4</v>
      </c>
      <c r="CT87" s="217">
        <v>0.195299</v>
      </c>
      <c r="CU87" s="217">
        <v>0.13706099999999999</v>
      </c>
      <c r="CV87" s="217">
        <v>4.0063000000000001E-2</v>
      </c>
    </row>
    <row r="88" spans="1:100" ht="18" customHeight="1" x14ac:dyDescent="0.5">
      <c r="A88" s="222" t="s">
        <v>74</v>
      </c>
      <c r="B88" s="223" t="s">
        <v>342</v>
      </c>
      <c r="C88" s="218">
        <v>320.60661800000003</v>
      </c>
      <c r="D88" s="218">
        <v>3.86E-4</v>
      </c>
      <c r="E88" s="218">
        <v>0</v>
      </c>
      <c r="F88" s="218">
        <v>0</v>
      </c>
      <c r="G88" s="218">
        <v>0</v>
      </c>
      <c r="H88" s="218">
        <v>0</v>
      </c>
      <c r="I88" s="218">
        <v>6.0242190000000004</v>
      </c>
      <c r="J88" s="218">
        <v>1.219E-3</v>
      </c>
      <c r="K88" s="218">
        <v>41.5503</v>
      </c>
      <c r="L88" s="218">
        <v>29.951730000000001</v>
      </c>
      <c r="M88" s="218">
        <v>0</v>
      </c>
      <c r="N88" s="218">
        <v>0</v>
      </c>
      <c r="O88" s="218">
        <v>1.690555</v>
      </c>
      <c r="P88" s="218">
        <v>0</v>
      </c>
      <c r="Q88" s="218">
        <v>0</v>
      </c>
      <c r="R88" s="218">
        <v>0</v>
      </c>
      <c r="S88" s="218">
        <v>0</v>
      </c>
      <c r="T88" s="218">
        <v>2.2200000000000002E-3</v>
      </c>
      <c r="U88" s="218">
        <v>1.186E-3</v>
      </c>
      <c r="V88" s="218">
        <v>0</v>
      </c>
      <c r="W88" s="218">
        <v>0.116664</v>
      </c>
      <c r="X88" s="218">
        <v>0.87690500000000005</v>
      </c>
      <c r="Y88" s="218">
        <v>0</v>
      </c>
      <c r="Z88" s="218">
        <v>0</v>
      </c>
      <c r="AA88" s="218">
        <v>4.9369000000000003E-2</v>
      </c>
      <c r="AB88" s="218">
        <v>2.4392E-2</v>
      </c>
      <c r="AC88" s="218">
        <v>0</v>
      </c>
      <c r="AD88" s="218">
        <v>0</v>
      </c>
      <c r="AE88" s="218">
        <v>0</v>
      </c>
      <c r="AF88" s="218">
        <v>0</v>
      </c>
      <c r="AG88" s="218">
        <v>9.3633880000000005</v>
      </c>
      <c r="AH88" s="218">
        <v>0</v>
      </c>
      <c r="AI88" s="218">
        <v>4.5000000000000003E-5</v>
      </c>
      <c r="AJ88" s="218">
        <v>0</v>
      </c>
      <c r="AK88" s="218">
        <v>2.9300000000000002E-4</v>
      </c>
      <c r="AL88" s="218">
        <v>2.1867000000000001E-2</v>
      </c>
      <c r="AM88" s="218">
        <v>0</v>
      </c>
      <c r="AN88" s="218">
        <v>0</v>
      </c>
      <c r="AO88" s="218">
        <v>4.1967499999999998</v>
      </c>
      <c r="AP88" s="218">
        <v>2.672698</v>
      </c>
      <c r="AQ88" s="218">
        <v>0.65800700000000001</v>
      </c>
      <c r="AR88" s="218">
        <v>0</v>
      </c>
      <c r="AS88" s="218">
        <v>0</v>
      </c>
      <c r="AT88" s="218">
        <v>0</v>
      </c>
      <c r="AU88" s="218">
        <v>7.9999999999999996E-6</v>
      </c>
      <c r="AV88" s="218">
        <v>0</v>
      </c>
      <c r="AW88" s="218">
        <v>0</v>
      </c>
      <c r="AX88" s="218">
        <v>0</v>
      </c>
      <c r="AY88" s="218">
        <v>3.5199999999999999E-4</v>
      </c>
      <c r="AZ88" s="218">
        <v>4.9569999999999996E-3</v>
      </c>
      <c r="BA88" s="218">
        <v>0</v>
      </c>
      <c r="BB88" s="218">
        <v>0</v>
      </c>
      <c r="BC88" s="218">
        <v>0</v>
      </c>
      <c r="BD88" s="218">
        <v>0</v>
      </c>
      <c r="BE88" s="218">
        <v>0</v>
      </c>
      <c r="BF88" s="218">
        <v>0</v>
      </c>
      <c r="BG88" s="218">
        <v>0</v>
      </c>
      <c r="BH88" s="218">
        <v>0</v>
      </c>
      <c r="BI88" s="218">
        <v>9.3000000000000005E-4</v>
      </c>
      <c r="BJ88" s="218">
        <v>0</v>
      </c>
      <c r="BK88" s="218">
        <v>0</v>
      </c>
      <c r="BL88" s="218">
        <v>1.0167000000000001E-2</v>
      </c>
      <c r="BM88" s="218">
        <v>7.6660000000000001E-3</v>
      </c>
      <c r="BN88" s="218">
        <v>5.4260000000000003E-3</v>
      </c>
      <c r="BO88" s="218">
        <v>8.8199999999999997E-4</v>
      </c>
      <c r="BP88" s="218">
        <v>1.5999999999999999E-5</v>
      </c>
      <c r="BQ88" s="218">
        <v>0</v>
      </c>
      <c r="BR88" s="218">
        <v>0</v>
      </c>
      <c r="BS88" s="218">
        <v>0</v>
      </c>
      <c r="BT88" s="218">
        <v>1.2E-5</v>
      </c>
      <c r="BU88" s="218">
        <v>1.886644</v>
      </c>
      <c r="BV88" s="218">
        <v>0.93081700000000001</v>
      </c>
      <c r="BW88" s="218">
        <v>0</v>
      </c>
      <c r="BX88" s="218">
        <v>0.479634</v>
      </c>
      <c r="BY88" s="218">
        <v>8.2314999999999999E-2</v>
      </c>
      <c r="BZ88" s="218">
        <v>0.109111</v>
      </c>
      <c r="CA88" s="218">
        <v>3.967E-3</v>
      </c>
      <c r="CB88" s="218">
        <v>0</v>
      </c>
      <c r="CC88" s="218">
        <v>0</v>
      </c>
      <c r="CD88" s="218">
        <v>0</v>
      </c>
      <c r="CE88" s="218">
        <v>1.7799999999999999E-4</v>
      </c>
      <c r="CF88" s="218">
        <v>1.5311999999999999E-2</v>
      </c>
      <c r="CG88" s="218">
        <v>0.106157</v>
      </c>
      <c r="CH88" s="218">
        <v>1.8868</v>
      </c>
      <c r="CI88" s="218">
        <v>13.397781999999999</v>
      </c>
      <c r="CJ88" s="218">
        <v>0</v>
      </c>
      <c r="CK88" s="218">
        <v>2.8768229999999999</v>
      </c>
      <c r="CL88" s="218">
        <v>5.0652999999999997E-2</v>
      </c>
      <c r="CM88" s="218">
        <v>0</v>
      </c>
      <c r="CN88" s="218">
        <v>201.30352099999999</v>
      </c>
      <c r="CO88" s="218">
        <v>0</v>
      </c>
      <c r="CP88" s="218">
        <v>0</v>
      </c>
      <c r="CQ88" s="218">
        <v>0</v>
      </c>
      <c r="CR88" s="218">
        <v>0.195323</v>
      </c>
      <c r="CS88" s="218">
        <v>5.2230000000000002E-3</v>
      </c>
      <c r="CT88" s="218">
        <v>3.5536999999999999E-2</v>
      </c>
      <c r="CU88" s="218">
        <v>0</v>
      </c>
      <c r="CV88" s="218">
        <v>8.2129999999999998E-3</v>
      </c>
    </row>
    <row r="89" spans="1:100" ht="18" customHeight="1" x14ac:dyDescent="0.5">
      <c r="A89" s="220" t="s">
        <v>192</v>
      </c>
      <c r="B89" s="221" t="s">
        <v>427</v>
      </c>
      <c r="C89" s="217">
        <v>295.663903</v>
      </c>
      <c r="D89" s="217">
        <v>0</v>
      </c>
      <c r="E89" s="217">
        <v>0</v>
      </c>
      <c r="F89" s="217">
        <v>0</v>
      </c>
      <c r="G89" s="217">
        <v>0.78656599999999999</v>
      </c>
      <c r="H89" s="217">
        <v>0</v>
      </c>
      <c r="I89" s="217">
        <v>0.17105500000000001</v>
      </c>
      <c r="J89" s="217">
        <v>0</v>
      </c>
      <c r="K89" s="217">
        <v>0.36888300000000002</v>
      </c>
      <c r="L89" s="217">
        <v>0.115318</v>
      </c>
      <c r="M89" s="217">
        <v>0.16053500000000001</v>
      </c>
      <c r="N89" s="217">
        <v>0.36350199999999999</v>
      </c>
      <c r="O89" s="217">
        <v>0</v>
      </c>
      <c r="P89" s="217">
        <v>0</v>
      </c>
      <c r="Q89" s="217">
        <v>0</v>
      </c>
      <c r="R89" s="217">
        <v>1.694E-3</v>
      </c>
      <c r="S89" s="217">
        <v>0</v>
      </c>
      <c r="T89" s="217">
        <v>0.53002199999999999</v>
      </c>
      <c r="U89" s="217">
        <v>2.6782879999999998</v>
      </c>
      <c r="V89" s="217">
        <v>2.4696609999999999</v>
      </c>
      <c r="W89" s="217">
        <v>1.014437</v>
      </c>
      <c r="X89" s="217">
        <v>3.8894760000000002</v>
      </c>
      <c r="Y89" s="217">
        <v>0</v>
      </c>
      <c r="Z89" s="217">
        <v>0.75468400000000002</v>
      </c>
      <c r="AA89" s="217">
        <v>0</v>
      </c>
      <c r="AB89" s="217">
        <v>0</v>
      </c>
      <c r="AC89" s="217">
        <v>0</v>
      </c>
      <c r="AD89" s="217">
        <v>0.39920699999999998</v>
      </c>
      <c r="AE89" s="217">
        <v>0.10778799999999999</v>
      </c>
      <c r="AF89" s="217">
        <v>0.65634899999999996</v>
      </c>
      <c r="AG89" s="217">
        <v>39.350352000000001</v>
      </c>
      <c r="AH89" s="217">
        <v>0</v>
      </c>
      <c r="AI89" s="217">
        <v>0.432286</v>
      </c>
      <c r="AJ89" s="217">
        <v>1.6263129999999999</v>
      </c>
      <c r="AK89" s="217">
        <v>1.0426759999999999</v>
      </c>
      <c r="AL89" s="217">
        <v>0.435529</v>
      </c>
      <c r="AM89" s="217">
        <v>0.41360400000000003</v>
      </c>
      <c r="AN89" s="217">
        <v>0</v>
      </c>
      <c r="AO89" s="217">
        <v>0.313722</v>
      </c>
      <c r="AP89" s="217">
        <v>9.8936659999999996</v>
      </c>
      <c r="AQ89" s="217">
        <v>1.650237</v>
      </c>
      <c r="AR89" s="217">
        <v>3.9999999999999998E-6</v>
      </c>
      <c r="AS89" s="217">
        <v>8.9213000000000001E-2</v>
      </c>
      <c r="AT89" s="217">
        <v>0</v>
      </c>
      <c r="AU89" s="217">
        <v>0.399947</v>
      </c>
      <c r="AV89" s="217">
        <v>4.3493999999999998E-2</v>
      </c>
      <c r="AW89" s="217">
        <v>0</v>
      </c>
      <c r="AX89" s="217">
        <v>0</v>
      </c>
      <c r="AY89" s="217">
        <v>6.0831999999999997E-2</v>
      </c>
      <c r="AZ89" s="217">
        <v>3.2278099999999998</v>
      </c>
      <c r="BA89" s="217">
        <v>2.8670000000000002E-3</v>
      </c>
      <c r="BB89" s="217">
        <v>0</v>
      </c>
      <c r="BC89" s="217">
        <v>0</v>
      </c>
      <c r="BD89" s="217">
        <v>8.6000000000000003E-5</v>
      </c>
      <c r="BE89" s="217">
        <v>1.0652619999999999</v>
      </c>
      <c r="BF89" s="217">
        <v>0</v>
      </c>
      <c r="BG89" s="217">
        <v>4.5950000000000001E-3</v>
      </c>
      <c r="BH89" s="217">
        <v>0</v>
      </c>
      <c r="BI89" s="217">
        <v>0</v>
      </c>
      <c r="BJ89" s="217">
        <v>0.36601800000000001</v>
      </c>
      <c r="BK89" s="217">
        <v>0</v>
      </c>
      <c r="BL89" s="217">
        <v>7.7119999999999994E-2</v>
      </c>
      <c r="BM89" s="217">
        <v>7.9839999999999994E-2</v>
      </c>
      <c r="BN89" s="217">
        <v>4.8690999999999998E-2</v>
      </c>
      <c r="BO89" s="217">
        <v>7.4122999999999994E-2</v>
      </c>
      <c r="BP89" s="217">
        <v>0.115788</v>
      </c>
      <c r="BQ89" s="217">
        <v>0</v>
      </c>
      <c r="BR89" s="217">
        <v>2.235E-3</v>
      </c>
      <c r="BS89" s="217">
        <v>0.141653</v>
      </c>
      <c r="BT89" s="217">
        <v>0.11018600000000001</v>
      </c>
      <c r="BU89" s="217">
        <v>0.12512200000000001</v>
      </c>
      <c r="BV89" s="217">
        <v>6.3765000000000002E-2</v>
      </c>
      <c r="BW89" s="217">
        <v>0</v>
      </c>
      <c r="BX89" s="217">
        <v>14.238334</v>
      </c>
      <c r="BY89" s="217">
        <v>9.3608999999999998E-2</v>
      </c>
      <c r="BZ89" s="217">
        <v>3.3367490000000002</v>
      </c>
      <c r="CA89" s="217">
        <v>0.13549600000000001</v>
      </c>
      <c r="CB89" s="217">
        <v>0</v>
      </c>
      <c r="CC89" s="217">
        <v>0.19647800000000001</v>
      </c>
      <c r="CD89" s="217">
        <v>0</v>
      </c>
      <c r="CE89" s="217">
        <v>0.32019300000000001</v>
      </c>
      <c r="CF89" s="217">
        <v>0.64083400000000001</v>
      </c>
      <c r="CG89" s="217">
        <v>0.60055400000000003</v>
      </c>
      <c r="CH89" s="217">
        <v>97.310733999999997</v>
      </c>
      <c r="CI89" s="217">
        <v>16.026533000000001</v>
      </c>
      <c r="CJ89" s="217">
        <v>3.890936</v>
      </c>
      <c r="CK89" s="217">
        <v>6.7947410000000001</v>
      </c>
      <c r="CL89" s="217">
        <v>0.62519599999999997</v>
      </c>
      <c r="CM89" s="217">
        <v>0.24058499999999999</v>
      </c>
      <c r="CN89" s="217">
        <v>7.3128479999999998</v>
      </c>
      <c r="CO89" s="217">
        <v>0</v>
      </c>
      <c r="CP89" s="217">
        <v>0</v>
      </c>
      <c r="CQ89" s="217">
        <v>60.597690999999998</v>
      </c>
      <c r="CR89" s="217">
        <v>3.8694320000000002</v>
      </c>
      <c r="CS89" s="217">
        <v>1.007843</v>
      </c>
      <c r="CT89" s="217">
        <v>0.146561</v>
      </c>
      <c r="CU89" s="217">
        <v>0</v>
      </c>
      <c r="CV89" s="217">
        <v>2.5540560000000001</v>
      </c>
    </row>
    <row r="90" spans="1:100" ht="18" customHeight="1" x14ac:dyDescent="0.5">
      <c r="A90" s="222" t="s">
        <v>160</v>
      </c>
      <c r="B90" s="223" t="s">
        <v>273</v>
      </c>
      <c r="C90" s="218">
        <v>260.91906499999999</v>
      </c>
      <c r="D90" s="218">
        <v>0</v>
      </c>
      <c r="E90" s="218">
        <v>0</v>
      </c>
      <c r="F90" s="218">
        <v>168.33128099999999</v>
      </c>
      <c r="G90" s="218">
        <v>2.6249999999999999E-2</v>
      </c>
      <c r="H90" s="218">
        <v>0</v>
      </c>
      <c r="I90" s="218">
        <v>0</v>
      </c>
      <c r="J90" s="218">
        <v>18.341076000000001</v>
      </c>
      <c r="K90" s="218">
        <v>3.2211379999999998</v>
      </c>
      <c r="L90" s="218">
        <v>0.31650699999999998</v>
      </c>
      <c r="M90" s="218">
        <v>2.2490619999999999</v>
      </c>
      <c r="N90" s="218">
        <v>5.3179999999999998E-3</v>
      </c>
      <c r="O90" s="218">
        <v>2.9380000000000001E-3</v>
      </c>
      <c r="P90" s="218">
        <v>0</v>
      </c>
      <c r="Q90" s="218">
        <v>0</v>
      </c>
      <c r="R90" s="218">
        <v>0</v>
      </c>
      <c r="S90" s="218">
        <v>0</v>
      </c>
      <c r="T90" s="218">
        <v>1.1739999999999999E-3</v>
      </c>
      <c r="U90" s="218">
        <v>0</v>
      </c>
      <c r="V90" s="218">
        <v>0</v>
      </c>
      <c r="W90" s="218">
        <v>4.4214999999999997E-2</v>
      </c>
      <c r="X90" s="218">
        <v>0</v>
      </c>
      <c r="Y90" s="218">
        <v>0</v>
      </c>
      <c r="Z90" s="218">
        <v>0</v>
      </c>
      <c r="AA90" s="218">
        <v>0</v>
      </c>
      <c r="AB90" s="218">
        <v>0</v>
      </c>
      <c r="AC90" s="218">
        <v>0</v>
      </c>
      <c r="AD90" s="218">
        <v>0</v>
      </c>
      <c r="AE90" s="218">
        <v>0</v>
      </c>
      <c r="AF90" s="218">
        <v>0</v>
      </c>
      <c r="AG90" s="218">
        <v>0</v>
      </c>
      <c r="AH90" s="218">
        <v>0</v>
      </c>
      <c r="AI90" s="218">
        <v>0</v>
      </c>
      <c r="AJ90" s="218">
        <v>3.5530000000000002E-3</v>
      </c>
      <c r="AK90" s="218">
        <v>1.0392999999999999E-2</v>
      </c>
      <c r="AL90" s="218">
        <v>0</v>
      </c>
      <c r="AM90" s="218">
        <v>0</v>
      </c>
      <c r="AN90" s="218">
        <v>0</v>
      </c>
      <c r="AO90" s="218">
        <v>0</v>
      </c>
      <c r="AP90" s="218">
        <v>5.2976000000000002E-2</v>
      </c>
      <c r="AQ90" s="218">
        <v>0.243866</v>
      </c>
      <c r="AR90" s="218">
        <v>0</v>
      </c>
      <c r="AS90" s="218">
        <v>24.659801999999999</v>
      </c>
      <c r="AT90" s="218">
        <v>0</v>
      </c>
      <c r="AU90" s="218">
        <v>0.73132399999999997</v>
      </c>
      <c r="AV90" s="218">
        <v>0</v>
      </c>
      <c r="AW90" s="218">
        <v>0.20915500000000001</v>
      </c>
      <c r="AX90" s="218">
        <v>0</v>
      </c>
      <c r="AY90" s="218">
        <v>0</v>
      </c>
      <c r="AZ90" s="218">
        <v>0</v>
      </c>
      <c r="BA90" s="218">
        <v>0</v>
      </c>
      <c r="BB90" s="218">
        <v>0</v>
      </c>
      <c r="BC90" s="218">
        <v>0</v>
      </c>
      <c r="BD90" s="218">
        <v>0</v>
      </c>
      <c r="BE90" s="218">
        <v>7.5970999999999997E-2</v>
      </c>
      <c r="BF90" s="218">
        <v>0</v>
      </c>
      <c r="BG90" s="218">
        <v>0</v>
      </c>
      <c r="BH90" s="218">
        <v>2.3609999999999998E-3</v>
      </c>
      <c r="BI90" s="218">
        <v>1.5764819999999999</v>
      </c>
      <c r="BJ90" s="218">
        <v>1.1E-5</v>
      </c>
      <c r="BK90" s="218">
        <v>0</v>
      </c>
      <c r="BL90" s="218">
        <v>13.997526000000001</v>
      </c>
      <c r="BM90" s="218">
        <v>17.787431999999999</v>
      </c>
      <c r="BN90" s="218">
        <v>4.1231999999999998E-2</v>
      </c>
      <c r="BO90" s="218">
        <v>7.4296810000000004</v>
      </c>
      <c r="BP90" s="218">
        <v>0.39960499999999999</v>
      </c>
      <c r="BQ90" s="218">
        <v>0</v>
      </c>
      <c r="BR90" s="218">
        <v>4.5589999999999997E-3</v>
      </c>
      <c r="BS90" s="218">
        <v>0</v>
      </c>
      <c r="BT90" s="218">
        <v>3.15E-3</v>
      </c>
      <c r="BU90" s="218">
        <v>0</v>
      </c>
      <c r="BV90" s="218">
        <v>6.4005999999999993E-2</v>
      </c>
      <c r="BW90" s="218">
        <v>0</v>
      </c>
      <c r="BX90" s="218">
        <v>2.3271E-2</v>
      </c>
      <c r="BY90" s="218">
        <v>2.3365E-2</v>
      </c>
      <c r="BZ90" s="218">
        <v>0</v>
      </c>
      <c r="CA90" s="218">
        <v>0</v>
      </c>
      <c r="CB90" s="218">
        <v>0</v>
      </c>
      <c r="CC90" s="218">
        <v>0</v>
      </c>
      <c r="CD90" s="218">
        <v>0</v>
      </c>
      <c r="CE90" s="218">
        <v>0</v>
      </c>
      <c r="CF90" s="218">
        <v>6.4866999999999994E-2</v>
      </c>
      <c r="CG90" s="218">
        <v>7.2599999999999997E-4</v>
      </c>
      <c r="CH90" s="218">
        <v>2.0378E-2</v>
      </c>
      <c r="CI90" s="218">
        <v>0.24529200000000001</v>
      </c>
      <c r="CJ90" s="218">
        <v>0</v>
      </c>
      <c r="CK90" s="218">
        <v>0.48890600000000001</v>
      </c>
      <c r="CL90" s="218">
        <v>0</v>
      </c>
      <c r="CM90" s="218">
        <v>0</v>
      </c>
      <c r="CN90" s="218">
        <v>0.13015099999999999</v>
      </c>
      <c r="CO90" s="218">
        <v>0</v>
      </c>
      <c r="CP90" s="218">
        <v>0</v>
      </c>
      <c r="CQ90" s="218">
        <v>1.787E-3</v>
      </c>
      <c r="CR90" s="218">
        <v>6.5248E-2</v>
      </c>
      <c r="CS90" s="218">
        <v>2.1585E-2</v>
      </c>
      <c r="CT90" s="218">
        <v>1.03E-4</v>
      </c>
      <c r="CU90" s="218">
        <v>0</v>
      </c>
      <c r="CV90" s="218">
        <v>1.3439999999999999E-3</v>
      </c>
    </row>
    <row r="91" spans="1:100" ht="18" customHeight="1" x14ac:dyDescent="0.5">
      <c r="A91" s="220" t="s">
        <v>206</v>
      </c>
      <c r="B91" s="221" t="s">
        <v>339</v>
      </c>
      <c r="C91" s="217">
        <v>255.96545399999999</v>
      </c>
      <c r="D91" s="217">
        <v>0</v>
      </c>
      <c r="E91" s="217">
        <v>0</v>
      </c>
      <c r="F91" s="217">
        <v>0</v>
      </c>
      <c r="G91" s="217">
        <v>0</v>
      </c>
      <c r="H91" s="217">
        <v>0</v>
      </c>
      <c r="I91" s="217">
        <v>8.34E-4</v>
      </c>
      <c r="J91" s="217">
        <v>0</v>
      </c>
      <c r="K91" s="217">
        <v>0.74212299999999998</v>
      </c>
      <c r="L91" s="217">
        <v>0.13967099999999999</v>
      </c>
      <c r="M91" s="217">
        <v>65.493470000000002</v>
      </c>
      <c r="N91" s="217">
        <v>1.7E-5</v>
      </c>
      <c r="O91" s="217">
        <v>0.54612700000000003</v>
      </c>
      <c r="P91" s="217">
        <v>0</v>
      </c>
      <c r="Q91" s="217">
        <v>0</v>
      </c>
      <c r="R91" s="217">
        <v>1.2470000000000001E-3</v>
      </c>
      <c r="S91" s="217">
        <v>0</v>
      </c>
      <c r="T91" s="217">
        <v>2.8899999999999998E-4</v>
      </c>
      <c r="U91" s="217">
        <v>5.4262999999999999E-2</v>
      </c>
      <c r="V91" s="217">
        <v>11.92745</v>
      </c>
      <c r="W91" s="217">
        <v>0.28869899999999998</v>
      </c>
      <c r="X91" s="217">
        <v>0.295325</v>
      </c>
      <c r="Y91" s="217">
        <v>5.3906999999999997E-2</v>
      </c>
      <c r="Z91" s="217">
        <v>2.5597999999999999E-2</v>
      </c>
      <c r="AA91" s="217">
        <v>0</v>
      </c>
      <c r="AB91" s="217">
        <v>0</v>
      </c>
      <c r="AC91" s="217">
        <v>0</v>
      </c>
      <c r="AD91" s="217">
        <v>2.2383229999999998</v>
      </c>
      <c r="AE91" s="217">
        <v>0</v>
      </c>
      <c r="AF91" s="217">
        <v>0.55630900000000005</v>
      </c>
      <c r="AG91" s="217">
        <v>0.52783800000000003</v>
      </c>
      <c r="AH91" s="217">
        <v>1.688E-3</v>
      </c>
      <c r="AI91" s="217">
        <v>0.84413499999999997</v>
      </c>
      <c r="AJ91" s="217">
        <v>6.6411020000000001</v>
      </c>
      <c r="AK91" s="217">
        <v>0.875251</v>
      </c>
      <c r="AL91" s="217">
        <v>1.8339999999999999E-3</v>
      </c>
      <c r="AM91" s="217">
        <v>0</v>
      </c>
      <c r="AN91" s="217">
        <v>0</v>
      </c>
      <c r="AO91" s="217">
        <v>1.048864</v>
      </c>
      <c r="AP91" s="217">
        <v>1.316133</v>
      </c>
      <c r="AQ91" s="217">
        <v>3.7318579999999999</v>
      </c>
      <c r="AR91" s="217">
        <v>0</v>
      </c>
      <c r="AS91" s="217">
        <v>0.3281</v>
      </c>
      <c r="AT91" s="217">
        <v>0</v>
      </c>
      <c r="AU91" s="217">
        <v>20.450935000000001</v>
      </c>
      <c r="AV91" s="217">
        <v>1.4267E-2</v>
      </c>
      <c r="AW91" s="217">
        <v>3.7659999999999998E-3</v>
      </c>
      <c r="AX91" s="217">
        <v>0</v>
      </c>
      <c r="AY91" s="217">
        <v>0.110143</v>
      </c>
      <c r="AZ91" s="217">
        <v>4.5157000000000003E-2</v>
      </c>
      <c r="BA91" s="217">
        <v>0</v>
      </c>
      <c r="BB91" s="217">
        <v>0</v>
      </c>
      <c r="BC91" s="217">
        <v>0</v>
      </c>
      <c r="BD91" s="217">
        <v>0</v>
      </c>
      <c r="BE91" s="217">
        <v>1.12E-4</v>
      </c>
      <c r="BF91" s="217">
        <v>0</v>
      </c>
      <c r="BG91" s="217">
        <v>0</v>
      </c>
      <c r="BH91" s="217">
        <v>6.0800000000000003E-4</v>
      </c>
      <c r="BI91" s="217">
        <v>6.2550000000000001E-3</v>
      </c>
      <c r="BJ91" s="217">
        <v>0</v>
      </c>
      <c r="BK91" s="217">
        <v>0</v>
      </c>
      <c r="BL91" s="217">
        <v>4.4663000000000001E-2</v>
      </c>
      <c r="BM91" s="217">
        <v>0.15304599999999999</v>
      </c>
      <c r="BN91" s="217">
        <v>1.8905999999999999E-2</v>
      </c>
      <c r="BO91" s="217">
        <v>2.6627000000000001E-2</v>
      </c>
      <c r="BP91" s="217">
        <v>8.7000000000000001E-5</v>
      </c>
      <c r="BQ91" s="217">
        <v>0</v>
      </c>
      <c r="BR91" s="217">
        <v>1.4059999999999999E-3</v>
      </c>
      <c r="BS91" s="217">
        <v>0</v>
      </c>
      <c r="BT91" s="217">
        <v>2.8372000000000001E-2</v>
      </c>
      <c r="BU91" s="217">
        <v>0</v>
      </c>
      <c r="BV91" s="217">
        <v>4.6439999999999997E-3</v>
      </c>
      <c r="BW91" s="217">
        <v>9.7999999999999997E-4</v>
      </c>
      <c r="BX91" s="217">
        <v>0.76420299999999997</v>
      </c>
      <c r="BY91" s="217">
        <v>1.1490000000000001E-3</v>
      </c>
      <c r="BZ91" s="217">
        <v>7.803E-3</v>
      </c>
      <c r="CA91" s="217">
        <v>6.4190000000000002E-3</v>
      </c>
      <c r="CB91" s="217">
        <v>0</v>
      </c>
      <c r="CC91" s="217">
        <v>0</v>
      </c>
      <c r="CD91" s="217">
        <v>0</v>
      </c>
      <c r="CE91" s="217">
        <v>4.5059999999999996E-3</v>
      </c>
      <c r="CF91" s="217">
        <v>0.190001</v>
      </c>
      <c r="CG91" s="217">
        <v>1.6664000000000002E-2</v>
      </c>
      <c r="CH91" s="217">
        <v>31.187947999999999</v>
      </c>
      <c r="CI91" s="217">
        <v>75.208903000000007</v>
      </c>
      <c r="CJ91" s="217">
        <v>4.08E-4</v>
      </c>
      <c r="CK91" s="217">
        <v>0.96923999999999999</v>
      </c>
      <c r="CL91" s="217">
        <v>2.7848999999999999E-2</v>
      </c>
      <c r="CM91" s="217">
        <v>0</v>
      </c>
      <c r="CN91" s="217">
        <v>26.080504999999999</v>
      </c>
      <c r="CO91" s="217">
        <v>1.9446999999999999E-2</v>
      </c>
      <c r="CP91" s="217">
        <v>2.0636000000000002E-2</v>
      </c>
      <c r="CQ91" s="217">
        <v>3.5281E-2</v>
      </c>
      <c r="CR91" s="217">
        <v>1.45366</v>
      </c>
      <c r="CS91" s="217">
        <v>1.2060219999999999</v>
      </c>
      <c r="CT91" s="217">
        <v>3.0709999999999999E-3</v>
      </c>
      <c r="CU91" s="217">
        <v>0</v>
      </c>
      <c r="CV91" s="217">
        <v>0.17130999999999999</v>
      </c>
    </row>
    <row r="92" spans="1:100" ht="18" customHeight="1" x14ac:dyDescent="0.5">
      <c r="A92" s="222" t="s">
        <v>88</v>
      </c>
      <c r="B92" s="223" t="s">
        <v>327</v>
      </c>
      <c r="C92" s="218">
        <v>224.83899099999999</v>
      </c>
      <c r="D92" s="218">
        <v>0</v>
      </c>
      <c r="E92" s="218">
        <v>0</v>
      </c>
      <c r="F92" s="218">
        <v>0</v>
      </c>
      <c r="G92" s="218">
        <v>0</v>
      </c>
      <c r="H92" s="218">
        <v>0</v>
      </c>
      <c r="I92" s="218">
        <v>0</v>
      </c>
      <c r="J92" s="218">
        <v>0</v>
      </c>
      <c r="K92" s="218">
        <v>0</v>
      </c>
      <c r="L92" s="218">
        <v>0</v>
      </c>
      <c r="M92" s="218">
        <v>0</v>
      </c>
      <c r="N92" s="218">
        <v>0</v>
      </c>
      <c r="O92" s="218">
        <v>0</v>
      </c>
      <c r="P92" s="218">
        <v>0</v>
      </c>
      <c r="Q92" s="218">
        <v>0</v>
      </c>
      <c r="R92" s="218">
        <v>0</v>
      </c>
      <c r="S92" s="218">
        <v>0</v>
      </c>
      <c r="T92" s="218">
        <v>0</v>
      </c>
      <c r="U92" s="218">
        <v>0.11239399999999999</v>
      </c>
      <c r="V92" s="218">
        <v>2.9167019999999999</v>
      </c>
      <c r="W92" s="218">
        <v>0</v>
      </c>
      <c r="X92" s="218">
        <v>0</v>
      </c>
      <c r="Y92" s="218">
        <v>0</v>
      </c>
      <c r="Z92" s="218">
        <v>0</v>
      </c>
      <c r="AA92" s="218">
        <v>0</v>
      </c>
      <c r="AB92" s="218">
        <v>0</v>
      </c>
      <c r="AC92" s="218">
        <v>0</v>
      </c>
      <c r="AD92" s="218">
        <v>0.29628300000000002</v>
      </c>
      <c r="AE92" s="218">
        <v>0</v>
      </c>
      <c r="AF92" s="218">
        <v>0</v>
      </c>
      <c r="AG92" s="218">
        <v>1.730942</v>
      </c>
      <c r="AH92" s="218">
        <v>0</v>
      </c>
      <c r="AI92" s="218">
        <v>5.1993720000000003</v>
      </c>
      <c r="AJ92" s="218">
        <v>26.125999</v>
      </c>
      <c r="AK92" s="218">
        <v>6.0428000000000003E-2</v>
      </c>
      <c r="AL92" s="218">
        <v>0</v>
      </c>
      <c r="AM92" s="218">
        <v>0</v>
      </c>
      <c r="AN92" s="218">
        <v>0</v>
      </c>
      <c r="AO92" s="218">
        <v>8.7799999999999996E-3</v>
      </c>
      <c r="AP92" s="218">
        <v>18.727626999999998</v>
      </c>
      <c r="AQ92" s="218">
        <v>18.061824999999999</v>
      </c>
      <c r="AR92" s="218">
        <v>0</v>
      </c>
      <c r="AS92" s="218">
        <v>5.31E-4</v>
      </c>
      <c r="AT92" s="218">
        <v>0</v>
      </c>
      <c r="AU92" s="218">
        <v>5.9903999999999999E-2</v>
      </c>
      <c r="AV92" s="218">
        <v>1.7799999999999999E-4</v>
      </c>
      <c r="AW92" s="218">
        <v>0</v>
      </c>
      <c r="AX92" s="218">
        <v>0</v>
      </c>
      <c r="AY92" s="218">
        <v>8.8847079999999998</v>
      </c>
      <c r="AZ92" s="218">
        <v>4.5779999999999996E-3</v>
      </c>
      <c r="BA92" s="218">
        <v>0</v>
      </c>
      <c r="BB92" s="218">
        <v>0</v>
      </c>
      <c r="BC92" s="218">
        <v>0</v>
      </c>
      <c r="BD92" s="218">
        <v>0</v>
      </c>
      <c r="BE92" s="218">
        <v>0</v>
      </c>
      <c r="BF92" s="218">
        <v>0</v>
      </c>
      <c r="BG92" s="218">
        <v>4.8458990000000002</v>
      </c>
      <c r="BH92" s="218">
        <v>4.9560000000000003E-3</v>
      </c>
      <c r="BI92" s="218">
        <v>0</v>
      </c>
      <c r="BJ92" s="218">
        <v>0</v>
      </c>
      <c r="BK92" s="218">
        <v>0</v>
      </c>
      <c r="BL92" s="218">
        <v>2.3352999999999999E-2</v>
      </c>
      <c r="BM92" s="218">
        <v>1.2664E-2</v>
      </c>
      <c r="BN92" s="218">
        <v>1.8680000000000001E-3</v>
      </c>
      <c r="BO92" s="218">
        <v>3.9899999999999999E-4</v>
      </c>
      <c r="BP92" s="218">
        <v>0</v>
      </c>
      <c r="BQ92" s="218">
        <v>0</v>
      </c>
      <c r="BR92" s="218">
        <v>9.8999999999999994E-5</v>
      </c>
      <c r="BS92" s="218">
        <v>1.8805369999999999</v>
      </c>
      <c r="BT92" s="218">
        <v>0.342115</v>
      </c>
      <c r="BU92" s="218">
        <v>0.17053399999999999</v>
      </c>
      <c r="BV92" s="218">
        <v>0</v>
      </c>
      <c r="BW92" s="218">
        <v>7.1425720000000004</v>
      </c>
      <c r="BX92" s="218">
        <v>7.7548060000000003</v>
      </c>
      <c r="BY92" s="218">
        <v>3.6046000000000002E-2</v>
      </c>
      <c r="BZ92" s="218">
        <v>0</v>
      </c>
      <c r="CA92" s="218">
        <v>0.79739599999999999</v>
      </c>
      <c r="CB92" s="218">
        <v>0</v>
      </c>
      <c r="CC92" s="218">
        <v>0</v>
      </c>
      <c r="CD92" s="218">
        <v>0</v>
      </c>
      <c r="CE92" s="218">
        <v>0</v>
      </c>
      <c r="CF92" s="218">
        <v>0.91583700000000001</v>
      </c>
      <c r="CG92" s="218">
        <v>3.2326000000000001E-2</v>
      </c>
      <c r="CH92" s="218">
        <v>95.116123000000002</v>
      </c>
      <c r="CI92" s="218">
        <v>2.1118800000000002</v>
      </c>
      <c r="CJ92" s="218">
        <v>0</v>
      </c>
      <c r="CK92" s="218">
        <v>15.301003</v>
      </c>
      <c r="CL92" s="218">
        <v>8.8129999999999997E-3</v>
      </c>
      <c r="CM92" s="218">
        <v>0</v>
      </c>
      <c r="CN92" s="218">
        <v>2.7565499999999998</v>
      </c>
      <c r="CO92" s="218">
        <v>0</v>
      </c>
      <c r="CP92" s="218">
        <v>0</v>
      </c>
      <c r="CQ92" s="218">
        <v>0</v>
      </c>
      <c r="CR92" s="218">
        <v>2.4120000000000001E-3</v>
      </c>
      <c r="CS92" s="218">
        <v>0.57585399999999998</v>
      </c>
      <c r="CT92" s="218">
        <v>0.106581</v>
      </c>
      <c r="CU92" s="218">
        <v>2.7053639999999999</v>
      </c>
      <c r="CV92" s="218">
        <v>2.751E-3</v>
      </c>
    </row>
    <row r="93" spans="1:100" ht="18" customHeight="1" x14ac:dyDescent="0.5">
      <c r="A93" s="220" t="s">
        <v>55</v>
      </c>
      <c r="B93" s="221" t="s">
        <v>308</v>
      </c>
      <c r="C93" s="217">
        <v>212.40716399999999</v>
      </c>
      <c r="D93" s="217">
        <v>0</v>
      </c>
      <c r="E93" s="217">
        <v>0</v>
      </c>
      <c r="F93" s="217">
        <v>0</v>
      </c>
      <c r="G93" s="217">
        <v>0</v>
      </c>
      <c r="H93" s="217">
        <v>0</v>
      </c>
      <c r="I93" s="217">
        <v>0</v>
      </c>
      <c r="J93" s="217">
        <v>0</v>
      </c>
      <c r="K93" s="217">
        <v>0.33117000000000002</v>
      </c>
      <c r="L93" s="217">
        <v>1.3041000000000001E-2</v>
      </c>
      <c r="M93" s="217">
        <v>0</v>
      </c>
      <c r="N93" s="217">
        <v>0</v>
      </c>
      <c r="O93" s="217">
        <v>0</v>
      </c>
      <c r="P93" s="217">
        <v>0</v>
      </c>
      <c r="Q93" s="217">
        <v>0</v>
      </c>
      <c r="R93" s="217">
        <v>0</v>
      </c>
      <c r="S93" s="217">
        <v>0</v>
      </c>
      <c r="T93" s="217">
        <v>0</v>
      </c>
      <c r="U93" s="217">
        <v>0</v>
      </c>
      <c r="V93" s="217">
        <v>0</v>
      </c>
      <c r="W93" s="217">
        <v>0</v>
      </c>
      <c r="X93" s="217">
        <v>9.3659999999999993E-3</v>
      </c>
      <c r="Y93" s="217">
        <v>0</v>
      </c>
      <c r="Z93" s="217">
        <v>0</v>
      </c>
      <c r="AA93" s="217">
        <v>0</v>
      </c>
      <c r="AB93" s="217">
        <v>0</v>
      </c>
      <c r="AC93" s="217">
        <v>176.80087399999999</v>
      </c>
      <c r="AD93" s="217">
        <v>0</v>
      </c>
      <c r="AE93" s="217">
        <v>0</v>
      </c>
      <c r="AF93" s="217">
        <v>0</v>
      </c>
      <c r="AG93" s="217">
        <v>0</v>
      </c>
      <c r="AH93" s="217">
        <v>0</v>
      </c>
      <c r="AI93" s="217">
        <v>0</v>
      </c>
      <c r="AJ93" s="217">
        <v>0</v>
      </c>
      <c r="AK93" s="217">
        <v>0</v>
      </c>
      <c r="AL93" s="217">
        <v>0</v>
      </c>
      <c r="AM93" s="217">
        <v>0</v>
      </c>
      <c r="AN93" s="217">
        <v>0</v>
      </c>
      <c r="AO93" s="217">
        <v>0</v>
      </c>
      <c r="AP93" s="217">
        <v>0</v>
      </c>
      <c r="AQ93" s="217">
        <v>0</v>
      </c>
      <c r="AR93" s="217">
        <v>0</v>
      </c>
      <c r="AS93" s="217">
        <v>1.1249999999999999E-3</v>
      </c>
      <c r="AT93" s="217">
        <v>0</v>
      </c>
      <c r="AU93" s="217">
        <v>0</v>
      </c>
      <c r="AV93" s="217">
        <v>0</v>
      </c>
      <c r="AW93" s="217">
        <v>0</v>
      </c>
      <c r="AX93" s="217">
        <v>0</v>
      </c>
      <c r="AY93" s="217">
        <v>0</v>
      </c>
      <c r="AZ93" s="217">
        <v>0</v>
      </c>
      <c r="BA93" s="217">
        <v>0</v>
      </c>
      <c r="BB93" s="217">
        <v>0</v>
      </c>
      <c r="BC93" s="217">
        <v>0</v>
      </c>
      <c r="BD93" s="217">
        <v>0</v>
      </c>
      <c r="BE93" s="217">
        <v>0</v>
      </c>
      <c r="BF93" s="217">
        <v>0</v>
      </c>
      <c r="BG93" s="217">
        <v>7.5000000000000002E-4</v>
      </c>
      <c r="BH93" s="217">
        <v>0</v>
      </c>
      <c r="BI93" s="217">
        <v>0</v>
      </c>
      <c r="BJ93" s="217">
        <v>0</v>
      </c>
      <c r="BK93" s="217">
        <v>0</v>
      </c>
      <c r="BL93" s="217">
        <v>0</v>
      </c>
      <c r="BM93" s="217">
        <v>0</v>
      </c>
      <c r="BN93" s="217">
        <v>0</v>
      </c>
      <c r="BO93" s="217">
        <v>0</v>
      </c>
      <c r="BP93" s="217">
        <v>0</v>
      </c>
      <c r="BQ93" s="217">
        <v>0</v>
      </c>
      <c r="BR93" s="217">
        <v>0</v>
      </c>
      <c r="BS93" s="217">
        <v>0</v>
      </c>
      <c r="BT93" s="217">
        <v>0</v>
      </c>
      <c r="BU93" s="217">
        <v>0</v>
      </c>
      <c r="BV93" s="217">
        <v>0</v>
      </c>
      <c r="BW93" s="217">
        <v>0</v>
      </c>
      <c r="BX93" s="217">
        <v>5.3581999999999998E-2</v>
      </c>
      <c r="BY93" s="217">
        <v>26.866564</v>
      </c>
      <c r="BZ93" s="217">
        <v>0</v>
      </c>
      <c r="CA93" s="217">
        <v>5.7720349999999998</v>
      </c>
      <c r="CB93" s="217">
        <v>0</v>
      </c>
      <c r="CC93" s="217">
        <v>0</v>
      </c>
      <c r="CD93" s="217">
        <v>0</v>
      </c>
      <c r="CE93" s="217">
        <v>0</v>
      </c>
      <c r="CF93" s="217">
        <v>0.20865500000000001</v>
      </c>
      <c r="CG93" s="217">
        <v>0</v>
      </c>
      <c r="CH93" s="217">
        <v>2.190607</v>
      </c>
      <c r="CI93" s="217">
        <v>5.7792000000000003E-2</v>
      </c>
      <c r="CJ93" s="217">
        <v>0</v>
      </c>
      <c r="CK93" s="217">
        <v>0</v>
      </c>
      <c r="CL93" s="217">
        <v>0</v>
      </c>
      <c r="CM93" s="217">
        <v>0</v>
      </c>
      <c r="CN93" s="217">
        <v>0.101601</v>
      </c>
      <c r="CO93" s="217">
        <v>0</v>
      </c>
      <c r="CP93" s="217">
        <v>0</v>
      </c>
      <c r="CQ93" s="217">
        <v>0</v>
      </c>
      <c r="CR93" s="217">
        <v>0</v>
      </c>
      <c r="CS93" s="217">
        <v>0</v>
      </c>
      <c r="CT93" s="217">
        <v>0</v>
      </c>
      <c r="CU93" s="217">
        <v>0</v>
      </c>
      <c r="CV93" s="217">
        <v>0</v>
      </c>
    </row>
    <row r="94" spans="1:100" ht="18" customHeight="1" x14ac:dyDescent="0.5">
      <c r="A94" s="222" t="s">
        <v>629</v>
      </c>
      <c r="B94" s="223" t="s">
        <v>630</v>
      </c>
      <c r="C94" s="218">
        <v>210.65794099999999</v>
      </c>
      <c r="D94" s="218">
        <v>0</v>
      </c>
      <c r="E94" s="218">
        <v>0</v>
      </c>
      <c r="F94" s="218">
        <v>0</v>
      </c>
      <c r="G94" s="218">
        <v>0</v>
      </c>
      <c r="H94" s="218">
        <v>0</v>
      </c>
      <c r="I94" s="218">
        <v>0</v>
      </c>
      <c r="J94" s="218">
        <v>0</v>
      </c>
      <c r="K94" s="218">
        <v>0</v>
      </c>
      <c r="L94" s="218">
        <v>0</v>
      </c>
      <c r="M94" s="218">
        <v>0</v>
      </c>
      <c r="N94" s="218">
        <v>0</v>
      </c>
      <c r="O94" s="218">
        <v>2.981E-2</v>
      </c>
      <c r="P94" s="218">
        <v>0</v>
      </c>
      <c r="Q94" s="218">
        <v>0</v>
      </c>
      <c r="R94" s="218">
        <v>0</v>
      </c>
      <c r="S94" s="218">
        <v>0</v>
      </c>
      <c r="T94" s="218">
        <v>0</v>
      </c>
      <c r="U94" s="218">
        <v>0</v>
      </c>
      <c r="V94" s="218">
        <v>0</v>
      </c>
      <c r="W94" s="218">
        <v>0</v>
      </c>
      <c r="X94" s="218">
        <v>0</v>
      </c>
      <c r="Y94" s="218">
        <v>0</v>
      </c>
      <c r="Z94" s="218">
        <v>0</v>
      </c>
      <c r="AA94" s="218">
        <v>0</v>
      </c>
      <c r="AB94" s="218">
        <v>160.48474100000001</v>
      </c>
      <c r="AC94" s="218">
        <v>0</v>
      </c>
      <c r="AD94" s="218">
        <v>0</v>
      </c>
      <c r="AE94" s="218">
        <v>39.500888000000003</v>
      </c>
      <c r="AF94" s="218">
        <v>0</v>
      </c>
      <c r="AG94" s="218">
        <v>0</v>
      </c>
      <c r="AH94" s="218">
        <v>0</v>
      </c>
      <c r="AI94" s="218">
        <v>0</v>
      </c>
      <c r="AJ94" s="218">
        <v>0</v>
      </c>
      <c r="AK94" s="218">
        <v>0</v>
      </c>
      <c r="AL94" s="218">
        <v>0</v>
      </c>
      <c r="AM94" s="218">
        <v>0</v>
      </c>
      <c r="AN94" s="218">
        <v>0</v>
      </c>
      <c r="AO94" s="218">
        <v>0</v>
      </c>
      <c r="AP94" s="218">
        <v>0</v>
      </c>
      <c r="AQ94" s="218">
        <v>0</v>
      </c>
      <c r="AR94" s="218">
        <v>0</v>
      </c>
      <c r="AS94" s="218">
        <v>3.0029E-2</v>
      </c>
      <c r="AT94" s="218">
        <v>0</v>
      </c>
      <c r="AU94" s="218">
        <v>0.17400199999999999</v>
      </c>
      <c r="AV94" s="218">
        <v>0</v>
      </c>
      <c r="AW94" s="218">
        <v>0</v>
      </c>
      <c r="AX94" s="218">
        <v>0</v>
      </c>
      <c r="AY94" s="218">
        <v>0</v>
      </c>
      <c r="AZ94" s="218">
        <v>0</v>
      </c>
      <c r="BA94" s="218">
        <v>0</v>
      </c>
      <c r="BB94" s="218">
        <v>0</v>
      </c>
      <c r="BC94" s="218">
        <v>0</v>
      </c>
      <c r="BD94" s="218">
        <v>0</v>
      </c>
      <c r="BE94" s="218">
        <v>0</v>
      </c>
      <c r="BF94" s="218">
        <v>0</v>
      </c>
      <c r="BG94" s="218">
        <v>0</v>
      </c>
      <c r="BH94" s="218">
        <v>0</v>
      </c>
      <c r="BI94" s="218">
        <v>0</v>
      </c>
      <c r="BJ94" s="218">
        <v>0</v>
      </c>
      <c r="BK94" s="218">
        <v>0</v>
      </c>
      <c r="BL94" s="218">
        <v>0.52908200000000005</v>
      </c>
      <c r="BM94" s="218">
        <v>0.100466</v>
      </c>
      <c r="BN94" s="218">
        <v>0</v>
      </c>
      <c r="BO94" s="218">
        <v>3.4456690000000001</v>
      </c>
      <c r="BP94" s="218">
        <v>5.8120999999999999E-2</v>
      </c>
      <c r="BQ94" s="218">
        <v>0</v>
      </c>
      <c r="BR94" s="218">
        <v>0</v>
      </c>
      <c r="BS94" s="218">
        <v>0</v>
      </c>
      <c r="BT94" s="218">
        <v>0</v>
      </c>
      <c r="BU94" s="218">
        <v>0</v>
      </c>
      <c r="BV94" s="218">
        <v>7.0699999999999995E-4</v>
      </c>
      <c r="BW94" s="218">
        <v>0</v>
      </c>
      <c r="BX94" s="218">
        <v>0</v>
      </c>
      <c r="BY94" s="218">
        <v>0</v>
      </c>
      <c r="BZ94" s="218">
        <v>0</v>
      </c>
      <c r="CA94" s="218">
        <v>0</v>
      </c>
      <c r="CB94" s="218">
        <v>0</v>
      </c>
      <c r="CC94" s="218">
        <v>0</v>
      </c>
      <c r="CD94" s="218">
        <v>0</v>
      </c>
      <c r="CE94" s="218">
        <v>2.287E-3</v>
      </c>
      <c r="CF94" s="218">
        <v>0</v>
      </c>
      <c r="CG94" s="218">
        <v>0</v>
      </c>
      <c r="CH94" s="218">
        <v>5.2305999999999998E-2</v>
      </c>
      <c r="CI94" s="218">
        <v>6.2193250000000004</v>
      </c>
      <c r="CJ94" s="218">
        <v>0</v>
      </c>
      <c r="CK94" s="218">
        <v>0</v>
      </c>
      <c r="CL94" s="218">
        <v>0</v>
      </c>
      <c r="CM94" s="218">
        <v>0</v>
      </c>
      <c r="CN94" s="218">
        <v>1.908E-2</v>
      </c>
      <c r="CO94" s="218">
        <v>1.1427E-2</v>
      </c>
      <c r="CP94" s="218">
        <v>0</v>
      </c>
      <c r="CQ94" s="218">
        <v>0</v>
      </c>
      <c r="CR94" s="218">
        <v>0</v>
      </c>
      <c r="CS94" s="218">
        <v>0</v>
      </c>
      <c r="CT94" s="218">
        <v>0</v>
      </c>
      <c r="CU94" s="218">
        <v>0</v>
      </c>
      <c r="CV94" s="218">
        <v>0</v>
      </c>
    </row>
    <row r="95" spans="1:100" ht="18" customHeight="1" x14ac:dyDescent="0.5">
      <c r="A95" s="220" t="s">
        <v>154</v>
      </c>
      <c r="B95" s="221" t="s">
        <v>344</v>
      </c>
      <c r="C95" s="217">
        <v>198.817015</v>
      </c>
      <c r="D95" s="217">
        <v>0</v>
      </c>
      <c r="E95" s="217">
        <v>10.809998999999999</v>
      </c>
      <c r="F95" s="217">
        <v>0</v>
      </c>
      <c r="G95" s="217">
        <v>0</v>
      </c>
      <c r="H95" s="217">
        <v>0</v>
      </c>
      <c r="I95" s="217">
        <v>0</v>
      </c>
      <c r="J95" s="217">
        <v>0</v>
      </c>
      <c r="K95" s="217">
        <v>5.7300000000000005E-4</v>
      </c>
      <c r="L95" s="217">
        <v>4.7089999999999996E-3</v>
      </c>
      <c r="M95" s="217">
        <v>17.803512999999999</v>
      </c>
      <c r="N95" s="217">
        <v>0</v>
      </c>
      <c r="O95" s="217">
        <v>5.4784829999999998</v>
      </c>
      <c r="P95" s="217">
        <v>0</v>
      </c>
      <c r="Q95" s="217">
        <v>0</v>
      </c>
      <c r="R95" s="217">
        <v>0.136653</v>
      </c>
      <c r="S95" s="217">
        <v>0</v>
      </c>
      <c r="T95" s="217">
        <v>0.14951999999999999</v>
      </c>
      <c r="U95" s="217">
        <v>0</v>
      </c>
      <c r="V95" s="217">
        <v>0</v>
      </c>
      <c r="W95" s="217">
        <v>0</v>
      </c>
      <c r="X95" s="217">
        <v>0</v>
      </c>
      <c r="Y95" s="217">
        <v>0</v>
      </c>
      <c r="Z95" s="217">
        <v>153.175985</v>
      </c>
      <c r="AA95" s="217">
        <v>0</v>
      </c>
      <c r="AB95" s="217">
        <v>0</v>
      </c>
      <c r="AC95" s="217">
        <v>0</v>
      </c>
      <c r="AD95" s="217">
        <v>0.102183</v>
      </c>
      <c r="AE95" s="217">
        <v>0</v>
      </c>
      <c r="AF95" s="217">
        <v>0</v>
      </c>
      <c r="AG95" s="217">
        <v>0</v>
      </c>
      <c r="AH95" s="217">
        <v>0</v>
      </c>
      <c r="AI95" s="217">
        <v>0</v>
      </c>
      <c r="AJ95" s="217">
        <v>3.9999999999999998E-6</v>
      </c>
      <c r="AK95" s="217">
        <v>0</v>
      </c>
      <c r="AL95" s="217">
        <v>0</v>
      </c>
      <c r="AM95" s="217">
        <v>0</v>
      </c>
      <c r="AN95" s="217">
        <v>0</v>
      </c>
      <c r="AO95" s="217">
        <v>0</v>
      </c>
      <c r="AP95" s="217">
        <v>0</v>
      </c>
      <c r="AQ95" s="217">
        <v>2.5999999999999998E-5</v>
      </c>
      <c r="AR95" s="217">
        <v>0</v>
      </c>
      <c r="AS95" s="217">
        <v>8.7829999999999991E-3</v>
      </c>
      <c r="AT95" s="217">
        <v>0</v>
      </c>
      <c r="AU95" s="217">
        <v>9.0720659999999995</v>
      </c>
      <c r="AV95" s="217">
        <v>0</v>
      </c>
      <c r="AW95" s="217">
        <v>0</v>
      </c>
      <c r="AX95" s="217">
        <v>0</v>
      </c>
      <c r="AY95" s="217">
        <v>0</v>
      </c>
      <c r="AZ95" s="217">
        <v>0</v>
      </c>
      <c r="BA95" s="217">
        <v>0</v>
      </c>
      <c r="BB95" s="217">
        <v>0</v>
      </c>
      <c r="BC95" s="217">
        <v>5.7679999999999997E-3</v>
      </c>
      <c r="BD95" s="217">
        <v>0</v>
      </c>
      <c r="BE95" s="217">
        <v>0</v>
      </c>
      <c r="BF95" s="217">
        <v>0</v>
      </c>
      <c r="BG95" s="217">
        <v>0</v>
      </c>
      <c r="BH95" s="217">
        <v>0</v>
      </c>
      <c r="BI95" s="217">
        <v>0</v>
      </c>
      <c r="BJ95" s="217">
        <v>1.709E-3</v>
      </c>
      <c r="BK95" s="217">
        <v>0</v>
      </c>
      <c r="BL95" s="217">
        <v>9.0597999999999998E-2</v>
      </c>
      <c r="BM95" s="217">
        <v>8.3641999999999994E-2</v>
      </c>
      <c r="BN95" s="217">
        <v>0</v>
      </c>
      <c r="BO95" s="217">
        <v>0</v>
      </c>
      <c r="BP95" s="217">
        <v>0</v>
      </c>
      <c r="BQ95" s="217">
        <v>0</v>
      </c>
      <c r="BR95" s="217">
        <v>0</v>
      </c>
      <c r="BS95" s="217">
        <v>0</v>
      </c>
      <c r="BT95" s="217">
        <v>0</v>
      </c>
      <c r="BU95" s="217">
        <v>0</v>
      </c>
      <c r="BV95" s="217">
        <v>0</v>
      </c>
      <c r="BW95" s="217">
        <v>0</v>
      </c>
      <c r="BX95" s="217">
        <v>0</v>
      </c>
      <c r="BY95" s="217">
        <v>0</v>
      </c>
      <c r="BZ95" s="217">
        <v>0</v>
      </c>
      <c r="CA95" s="217">
        <v>1.8753740000000001</v>
      </c>
      <c r="CB95" s="217">
        <v>0</v>
      </c>
      <c r="CC95" s="217">
        <v>0</v>
      </c>
      <c r="CD95" s="217">
        <v>0</v>
      </c>
      <c r="CE95" s="217">
        <v>0</v>
      </c>
      <c r="CF95" s="217">
        <v>0</v>
      </c>
      <c r="CG95" s="217">
        <v>0</v>
      </c>
      <c r="CH95" s="217">
        <v>9.8980000000000005E-3</v>
      </c>
      <c r="CI95" s="217">
        <v>1.892E-3</v>
      </c>
      <c r="CJ95" s="217">
        <v>0</v>
      </c>
      <c r="CK95" s="217">
        <v>2.43E-4</v>
      </c>
      <c r="CL95" s="217">
        <v>0</v>
      </c>
      <c r="CM95" s="217">
        <v>0</v>
      </c>
      <c r="CN95" s="217">
        <v>0</v>
      </c>
      <c r="CO95" s="217">
        <v>5.3949999999999996E-3</v>
      </c>
      <c r="CP95" s="217">
        <v>0</v>
      </c>
      <c r="CQ95" s="217">
        <v>0</v>
      </c>
      <c r="CR95" s="217">
        <v>0</v>
      </c>
      <c r="CS95" s="217">
        <v>0</v>
      </c>
      <c r="CT95" s="217">
        <v>0</v>
      </c>
      <c r="CU95" s="217">
        <v>0</v>
      </c>
      <c r="CV95" s="217">
        <v>0</v>
      </c>
    </row>
    <row r="96" spans="1:100" ht="18" customHeight="1" x14ac:dyDescent="0.5">
      <c r="A96" s="222" t="s">
        <v>128</v>
      </c>
      <c r="B96" s="223" t="s">
        <v>330</v>
      </c>
      <c r="C96" s="218">
        <v>175.577235</v>
      </c>
      <c r="D96" s="218">
        <v>0</v>
      </c>
      <c r="E96" s="218">
        <v>0</v>
      </c>
      <c r="F96" s="218">
        <v>0.83381799999999995</v>
      </c>
      <c r="G96" s="218">
        <v>2.679306</v>
      </c>
      <c r="H96" s="218">
        <v>0</v>
      </c>
      <c r="I96" s="218">
        <v>0</v>
      </c>
      <c r="J96" s="218">
        <v>0.85758800000000002</v>
      </c>
      <c r="K96" s="218">
        <v>0</v>
      </c>
      <c r="L96" s="218">
        <v>0</v>
      </c>
      <c r="M96" s="218">
        <v>0</v>
      </c>
      <c r="N96" s="218">
        <v>9.1888999999999998E-2</v>
      </c>
      <c r="O96" s="218">
        <v>8.1582279999999994</v>
      </c>
      <c r="P96" s="218">
        <v>0</v>
      </c>
      <c r="Q96" s="218">
        <v>0</v>
      </c>
      <c r="R96" s="218">
        <v>0</v>
      </c>
      <c r="S96" s="218">
        <v>1.5168710000000001</v>
      </c>
      <c r="T96" s="218">
        <v>1.6369000000000002E-2</v>
      </c>
      <c r="U96" s="218">
        <v>9.0000000000000002E-6</v>
      </c>
      <c r="V96" s="218">
        <v>0.51038499999999998</v>
      </c>
      <c r="W96" s="218">
        <v>0.61544200000000004</v>
      </c>
      <c r="X96" s="218">
        <v>0.71836900000000004</v>
      </c>
      <c r="Y96" s="218">
        <v>0.15701200000000001</v>
      </c>
      <c r="Z96" s="218">
        <v>0</v>
      </c>
      <c r="AA96" s="218">
        <v>0</v>
      </c>
      <c r="AB96" s="218">
        <v>0.404665</v>
      </c>
      <c r="AC96" s="218">
        <v>0</v>
      </c>
      <c r="AD96" s="218">
        <v>46.430128000000003</v>
      </c>
      <c r="AE96" s="218">
        <v>0.127247</v>
      </c>
      <c r="AF96" s="218">
        <v>1.6429999999999999E-3</v>
      </c>
      <c r="AG96" s="218">
        <v>0.97264499999999998</v>
      </c>
      <c r="AH96" s="218">
        <v>1.4345840000000001</v>
      </c>
      <c r="AI96" s="218">
        <v>0.118244</v>
      </c>
      <c r="AJ96" s="218">
        <v>3.5616279999999998</v>
      </c>
      <c r="AK96" s="218">
        <v>0.55724600000000002</v>
      </c>
      <c r="AL96" s="218">
        <v>0</v>
      </c>
      <c r="AM96" s="218">
        <v>0</v>
      </c>
      <c r="AN96" s="218">
        <v>0</v>
      </c>
      <c r="AO96" s="218">
        <v>0.67567500000000003</v>
      </c>
      <c r="AP96" s="218">
        <v>0.67447500000000005</v>
      </c>
      <c r="AQ96" s="218">
        <v>5.2687999999999999E-2</v>
      </c>
      <c r="AR96" s="218">
        <v>0</v>
      </c>
      <c r="AS96" s="218">
        <v>7.5539999999999996E-2</v>
      </c>
      <c r="AT96" s="218">
        <v>0</v>
      </c>
      <c r="AU96" s="218">
        <v>27.136196999999999</v>
      </c>
      <c r="AV96" s="218">
        <v>5.3169999999999997E-3</v>
      </c>
      <c r="AW96" s="218">
        <v>0</v>
      </c>
      <c r="AX96" s="218">
        <v>0.138293</v>
      </c>
      <c r="AY96" s="218">
        <v>3.0807999999999999E-2</v>
      </c>
      <c r="AZ96" s="218">
        <v>0.12442300000000001</v>
      </c>
      <c r="BA96" s="218">
        <v>0</v>
      </c>
      <c r="BB96" s="218">
        <v>1.08E-4</v>
      </c>
      <c r="BC96" s="218">
        <v>5.5099999999999995E-4</v>
      </c>
      <c r="BD96" s="218">
        <v>1.95E-4</v>
      </c>
      <c r="BE96" s="218">
        <v>8.7999999999999998E-5</v>
      </c>
      <c r="BF96" s="218">
        <v>1.63E-4</v>
      </c>
      <c r="BG96" s="218">
        <v>2.4661979999999999</v>
      </c>
      <c r="BH96" s="218">
        <v>1.0089999999999999E-3</v>
      </c>
      <c r="BI96" s="218">
        <v>8.2229999999999994E-3</v>
      </c>
      <c r="BJ96" s="218">
        <v>6.2891000000000002E-2</v>
      </c>
      <c r="BK96" s="218">
        <v>1.3100000000000001E-4</v>
      </c>
      <c r="BL96" s="218">
        <v>0.36724299999999999</v>
      </c>
      <c r="BM96" s="218">
        <v>1.837178</v>
      </c>
      <c r="BN96" s="218">
        <v>3.5396999999999998E-2</v>
      </c>
      <c r="BO96" s="218">
        <v>0.20784</v>
      </c>
      <c r="BP96" s="218">
        <v>6.1754999999999997E-2</v>
      </c>
      <c r="BQ96" s="218">
        <v>1.2830000000000001E-3</v>
      </c>
      <c r="BR96" s="218">
        <v>0</v>
      </c>
      <c r="BS96" s="218">
        <v>4.6999999999999997E-5</v>
      </c>
      <c r="BT96" s="218">
        <v>0.70405300000000004</v>
      </c>
      <c r="BU96" s="218">
        <v>1.3753580000000001</v>
      </c>
      <c r="BV96" s="218">
        <v>1.4E-3</v>
      </c>
      <c r="BW96" s="218">
        <v>0</v>
      </c>
      <c r="BX96" s="218">
        <v>0.94920199999999999</v>
      </c>
      <c r="BY96" s="218">
        <v>1.3488E-2</v>
      </c>
      <c r="BZ96" s="218">
        <v>0</v>
      </c>
      <c r="CA96" s="218">
        <v>0.39023000000000002</v>
      </c>
      <c r="CB96" s="218">
        <v>0</v>
      </c>
      <c r="CC96" s="218">
        <v>0</v>
      </c>
      <c r="CD96" s="218">
        <v>0</v>
      </c>
      <c r="CE96" s="218">
        <v>0</v>
      </c>
      <c r="CF96" s="218">
        <v>0.13033600000000001</v>
      </c>
      <c r="CG96" s="218">
        <v>3.0845999999999998E-2</v>
      </c>
      <c r="CH96" s="218">
        <v>6.6934889999999996</v>
      </c>
      <c r="CI96" s="218">
        <v>23.649152000000001</v>
      </c>
      <c r="CJ96" s="218">
        <v>0</v>
      </c>
      <c r="CK96" s="218">
        <v>1.3450869999999999</v>
      </c>
      <c r="CL96" s="218">
        <v>9.487304</v>
      </c>
      <c r="CM96" s="218">
        <v>4.8780000000000004E-3</v>
      </c>
      <c r="CN96" s="218">
        <v>13.308096000000001</v>
      </c>
      <c r="CO96" s="218">
        <v>0</v>
      </c>
      <c r="CP96" s="218">
        <v>1.745E-3</v>
      </c>
      <c r="CQ96" s="218">
        <v>0</v>
      </c>
      <c r="CR96" s="218">
        <v>2.2672460000000001</v>
      </c>
      <c r="CS96" s="218">
        <v>11.412283</v>
      </c>
      <c r="CT96" s="218">
        <v>8.2095000000000001E-2</v>
      </c>
      <c r="CU96" s="218">
        <v>1.6699999999999999E-4</v>
      </c>
      <c r="CV96" s="218">
        <v>3.7499999999999999E-3</v>
      </c>
    </row>
    <row r="97" spans="1:100" ht="18" customHeight="1" x14ac:dyDescent="0.5">
      <c r="A97" s="220" t="s">
        <v>146</v>
      </c>
      <c r="B97" s="221" t="s">
        <v>261</v>
      </c>
      <c r="C97" s="217">
        <v>152.203924</v>
      </c>
      <c r="D97" s="217">
        <v>0</v>
      </c>
      <c r="E97" s="217">
        <v>0</v>
      </c>
      <c r="F97" s="217">
        <v>0</v>
      </c>
      <c r="G97" s="217">
        <v>4.7699999999999999E-4</v>
      </c>
      <c r="H97" s="217">
        <v>0</v>
      </c>
      <c r="I97" s="217">
        <v>0</v>
      </c>
      <c r="J97" s="217">
        <v>8.5000000000000006E-5</v>
      </c>
      <c r="K97" s="217">
        <v>0</v>
      </c>
      <c r="L97" s="217">
        <v>0</v>
      </c>
      <c r="M97" s="217">
        <v>0</v>
      </c>
      <c r="N97" s="217">
        <v>9.2611260000000009</v>
      </c>
      <c r="O97" s="217">
        <v>2.343E-3</v>
      </c>
      <c r="P97" s="217">
        <v>0</v>
      </c>
      <c r="Q97" s="217">
        <v>0</v>
      </c>
      <c r="R97" s="217">
        <v>4.3199999999999998E-4</v>
      </c>
      <c r="S97" s="217">
        <v>0</v>
      </c>
      <c r="T97" s="217">
        <v>0</v>
      </c>
      <c r="U97" s="217">
        <v>0.89249999999999996</v>
      </c>
      <c r="V97" s="217">
        <v>41.600504999999998</v>
      </c>
      <c r="W97" s="217">
        <v>0</v>
      </c>
      <c r="X97" s="217">
        <v>80.612522999999996</v>
      </c>
      <c r="Y97" s="217">
        <v>2.5500000000000002E-4</v>
      </c>
      <c r="Z97" s="217">
        <v>0</v>
      </c>
      <c r="AA97" s="217">
        <v>0</v>
      </c>
      <c r="AB97" s="217">
        <v>1.4999999999999999E-4</v>
      </c>
      <c r="AC97" s="217">
        <v>0</v>
      </c>
      <c r="AD97" s="217">
        <v>0</v>
      </c>
      <c r="AE97" s="217">
        <v>0</v>
      </c>
      <c r="AF97" s="217">
        <v>7.2999999999999999E-5</v>
      </c>
      <c r="AG97" s="217">
        <v>3.468159</v>
      </c>
      <c r="AH97" s="217">
        <v>0</v>
      </c>
      <c r="AI97" s="217">
        <v>7.6599999999999997E-4</v>
      </c>
      <c r="AJ97" s="217">
        <v>4.2983989999999999</v>
      </c>
      <c r="AK97" s="217">
        <v>0</v>
      </c>
      <c r="AL97" s="217">
        <v>3.1549999999999998E-3</v>
      </c>
      <c r="AM97" s="217">
        <v>0</v>
      </c>
      <c r="AN97" s="217">
        <v>0</v>
      </c>
      <c r="AO97" s="217">
        <v>6.5240000000000003E-3</v>
      </c>
      <c r="AP97" s="217">
        <v>0.305645</v>
      </c>
      <c r="AQ97" s="217">
        <v>0.66913599999999995</v>
      </c>
      <c r="AR97" s="217">
        <v>0</v>
      </c>
      <c r="AS97" s="217">
        <v>5.3999999999999998E-5</v>
      </c>
      <c r="AT97" s="217">
        <v>0</v>
      </c>
      <c r="AU97" s="217">
        <v>0</v>
      </c>
      <c r="AV97" s="217">
        <v>2.8519999999999999E-3</v>
      </c>
      <c r="AW97" s="217">
        <v>0</v>
      </c>
      <c r="AX97" s="217">
        <v>0</v>
      </c>
      <c r="AY97" s="217">
        <v>7.3144000000000001E-2</v>
      </c>
      <c r="AZ97" s="217">
        <v>1.4682919999999999</v>
      </c>
      <c r="BA97" s="217">
        <v>0</v>
      </c>
      <c r="BB97" s="217">
        <v>0</v>
      </c>
      <c r="BC97" s="217">
        <v>5.2230000000000002E-3</v>
      </c>
      <c r="BD97" s="217">
        <v>0</v>
      </c>
      <c r="BE97" s="217">
        <v>0</v>
      </c>
      <c r="BF97" s="217">
        <v>0</v>
      </c>
      <c r="BG97" s="217">
        <v>0</v>
      </c>
      <c r="BH97" s="217">
        <v>0</v>
      </c>
      <c r="BI97" s="217">
        <v>1.0047E-2</v>
      </c>
      <c r="BJ97" s="217">
        <v>0</v>
      </c>
      <c r="BK97" s="217">
        <v>0</v>
      </c>
      <c r="BL97" s="217">
        <v>0</v>
      </c>
      <c r="BM97" s="217">
        <v>9.6240000000000006E-3</v>
      </c>
      <c r="BN97" s="217">
        <v>8.0099999999999995E-4</v>
      </c>
      <c r="BO97" s="217">
        <v>3.0509999999999999E-3</v>
      </c>
      <c r="BP97" s="217">
        <v>0</v>
      </c>
      <c r="BQ97" s="217">
        <v>0</v>
      </c>
      <c r="BR97" s="217">
        <v>0</v>
      </c>
      <c r="BS97" s="217">
        <v>0</v>
      </c>
      <c r="BT97" s="217">
        <v>0</v>
      </c>
      <c r="BU97" s="217">
        <v>1.2639999999999999E-3</v>
      </c>
      <c r="BV97" s="217">
        <v>0</v>
      </c>
      <c r="BW97" s="217">
        <v>0</v>
      </c>
      <c r="BX97" s="217">
        <v>0.41112399999999999</v>
      </c>
      <c r="BY97" s="217">
        <v>3.748E-3</v>
      </c>
      <c r="BZ97" s="217">
        <v>4.44E-4</v>
      </c>
      <c r="CA97" s="217">
        <v>1.681E-3</v>
      </c>
      <c r="CB97" s="217">
        <v>0</v>
      </c>
      <c r="CC97" s="217">
        <v>0</v>
      </c>
      <c r="CD97" s="217">
        <v>0</v>
      </c>
      <c r="CE97" s="217">
        <v>0</v>
      </c>
      <c r="CF97" s="217">
        <v>2.2300000000000002E-3</v>
      </c>
      <c r="CG97" s="217">
        <v>7.5989999999999999E-3</v>
      </c>
      <c r="CH97" s="217">
        <v>4.5515340000000002</v>
      </c>
      <c r="CI97" s="217">
        <v>1.5813569999999999</v>
      </c>
      <c r="CJ97" s="217">
        <v>0</v>
      </c>
      <c r="CK97" s="217">
        <v>0.88139699999999999</v>
      </c>
      <c r="CL97" s="217">
        <v>1.392E-3</v>
      </c>
      <c r="CM97" s="217">
        <v>0</v>
      </c>
      <c r="CN97" s="217">
        <v>2.0084770000000001</v>
      </c>
      <c r="CO97" s="217">
        <v>0</v>
      </c>
      <c r="CP97" s="217">
        <v>0</v>
      </c>
      <c r="CQ97" s="217">
        <v>6.1899999999999998E-4</v>
      </c>
      <c r="CR97" s="217">
        <v>2.2304999999999998E-2</v>
      </c>
      <c r="CS97" s="217">
        <v>3.3097000000000001E-2</v>
      </c>
      <c r="CT97" s="217">
        <v>9.7999999999999997E-5</v>
      </c>
      <c r="CU97" s="217">
        <v>0</v>
      </c>
      <c r="CV97" s="217">
        <v>2.1599999999999999E-4</v>
      </c>
    </row>
    <row r="98" spans="1:100" ht="18" customHeight="1" x14ac:dyDescent="0.5">
      <c r="A98" s="222" t="s">
        <v>83</v>
      </c>
      <c r="B98" s="223" t="s">
        <v>358</v>
      </c>
      <c r="C98" s="218">
        <v>146.173892</v>
      </c>
      <c r="D98" s="218">
        <v>36.960241000000003</v>
      </c>
      <c r="E98" s="218">
        <v>4.9526000000000001E-2</v>
      </c>
      <c r="F98" s="218">
        <v>0</v>
      </c>
      <c r="G98" s="218">
        <v>0</v>
      </c>
      <c r="H98" s="218">
        <v>0</v>
      </c>
      <c r="I98" s="218">
        <v>0</v>
      </c>
      <c r="J98" s="218">
        <v>0</v>
      </c>
      <c r="K98" s="218">
        <v>12.70515</v>
      </c>
      <c r="L98" s="218">
        <v>0</v>
      </c>
      <c r="M98" s="218">
        <v>0</v>
      </c>
      <c r="N98" s="218">
        <v>0</v>
      </c>
      <c r="O98" s="218">
        <v>0</v>
      </c>
      <c r="P98" s="218">
        <v>0</v>
      </c>
      <c r="Q98" s="218">
        <v>0</v>
      </c>
      <c r="R98" s="218">
        <v>0</v>
      </c>
      <c r="S98" s="218">
        <v>1.5150000000000001E-3</v>
      </c>
      <c r="T98" s="218">
        <v>0</v>
      </c>
      <c r="U98" s="218">
        <v>0</v>
      </c>
      <c r="V98" s="218">
        <v>0</v>
      </c>
      <c r="W98" s="218">
        <v>8.2299260000000007</v>
      </c>
      <c r="X98" s="218">
        <v>0</v>
      </c>
      <c r="Y98" s="218">
        <v>0.10394</v>
      </c>
      <c r="Z98" s="218">
        <v>0</v>
      </c>
      <c r="AA98" s="218">
        <v>1.1100000000000001E-3</v>
      </c>
      <c r="AB98" s="218">
        <v>0.20053699999999999</v>
      </c>
      <c r="AC98" s="218">
        <v>0</v>
      </c>
      <c r="AD98" s="218">
        <v>0</v>
      </c>
      <c r="AE98" s="218">
        <v>0.47225400000000001</v>
      </c>
      <c r="AF98" s="218">
        <v>3.93885</v>
      </c>
      <c r="AG98" s="218">
        <v>0</v>
      </c>
      <c r="AH98" s="218">
        <v>0</v>
      </c>
      <c r="AI98" s="218">
        <v>1.2090999999999999E-2</v>
      </c>
      <c r="AJ98" s="218">
        <v>0.49082599999999998</v>
      </c>
      <c r="AK98" s="218">
        <v>6.7515000000000006E-2</v>
      </c>
      <c r="AL98" s="218">
        <v>0</v>
      </c>
      <c r="AM98" s="218">
        <v>0</v>
      </c>
      <c r="AN98" s="218">
        <v>0</v>
      </c>
      <c r="AO98" s="218">
        <v>6.1751420000000001</v>
      </c>
      <c r="AP98" s="218">
        <v>3.5923999999999998E-2</v>
      </c>
      <c r="AQ98" s="218">
        <v>2.8159999999999999E-3</v>
      </c>
      <c r="AR98" s="218">
        <v>0</v>
      </c>
      <c r="AS98" s="218">
        <v>0.56824399999999997</v>
      </c>
      <c r="AT98" s="218">
        <v>0</v>
      </c>
      <c r="AU98" s="218">
        <v>3.1700000000000001E-4</v>
      </c>
      <c r="AV98" s="218">
        <v>0</v>
      </c>
      <c r="AW98" s="218">
        <v>3.1700000000000001E-3</v>
      </c>
      <c r="AX98" s="218">
        <v>0</v>
      </c>
      <c r="AY98" s="218">
        <v>7.2753999999999999E-2</v>
      </c>
      <c r="AZ98" s="218">
        <v>0</v>
      </c>
      <c r="BA98" s="218">
        <v>0</v>
      </c>
      <c r="BB98" s="218">
        <v>0</v>
      </c>
      <c r="BC98" s="218">
        <v>2.0409999999999998E-3</v>
      </c>
      <c r="BD98" s="218">
        <v>0</v>
      </c>
      <c r="BE98" s="218">
        <v>0</v>
      </c>
      <c r="BF98" s="218">
        <v>0</v>
      </c>
      <c r="BG98" s="218">
        <v>0</v>
      </c>
      <c r="BH98" s="218">
        <v>0</v>
      </c>
      <c r="BI98" s="218">
        <v>0</v>
      </c>
      <c r="BJ98" s="218">
        <v>0</v>
      </c>
      <c r="BK98" s="218">
        <v>2.0452999999999999E-2</v>
      </c>
      <c r="BL98" s="218">
        <v>7.4013720000000003</v>
      </c>
      <c r="BM98" s="218">
        <v>1.081971</v>
      </c>
      <c r="BN98" s="218">
        <v>1.8022E-2</v>
      </c>
      <c r="BO98" s="218">
        <v>3.0374999999999999E-2</v>
      </c>
      <c r="BP98" s="218">
        <v>9.0899999999999998E-4</v>
      </c>
      <c r="BQ98" s="218">
        <v>0</v>
      </c>
      <c r="BR98" s="218">
        <v>0</v>
      </c>
      <c r="BS98" s="218">
        <v>2.2390000000000001E-3</v>
      </c>
      <c r="BT98" s="218">
        <v>3.5279999999999999E-3</v>
      </c>
      <c r="BU98" s="218">
        <v>7.2099999999999996E-4</v>
      </c>
      <c r="BV98" s="218">
        <v>1.03E-4</v>
      </c>
      <c r="BW98" s="218">
        <v>5.1500000000000005E-4</v>
      </c>
      <c r="BX98" s="218">
        <v>6.9637000000000004E-2</v>
      </c>
      <c r="BY98" s="218">
        <v>1.106E-3</v>
      </c>
      <c r="BZ98" s="218">
        <v>0</v>
      </c>
      <c r="CA98" s="218">
        <v>1.8699999999999999E-4</v>
      </c>
      <c r="CB98" s="218">
        <v>0</v>
      </c>
      <c r="CC98" s="218">
        <v>0</v>
      </c>
      <c r="CD98" s="218">
        <v>0</v>
      </c>
      <c r="CE98" s="218">
        <v>0</v>
      </c>
      <c r="CF98" s="218">
        <v>8.3649999999999992E-3</v>
      </c>
      <c r="CG98" s="218">
        <v>0</v>
      </c>
      <c r="CH98" s="218">
        <v>2.6075729999999999</v>
      </c>
      <c r="CI98" s="218">
        <v>3.007644</v>
      </c>
      <c r="CJ98" s="218">
        <v>0</v>
      </c>
      <c r="CK98" s="218">
        <v>61.391770999999999</v>
      </c>
      <c r="CL98" s="218">
        <v>1.011E-3</v>
      </c>
      <c r="CM98" s="218">
        <v>0</v>
      </c>
      <c r="CN98" s="218">
        <v>0.34160699999999999</v>
      </c>
      <c r="CO98" s="218">
        <v>7.2999999999999999E-5</v>
      </c>
      <c r="CP98" s="218">
        <v>0</v>
      </c>
      <c r="CQ98" s="218">
        <v>0</v>
      </c>
      <c r="CR98" s="218">
        <v>2.5808999999999999E-2</v>
      </c>
      <c r="CS98" s="218">
        <v>2.7130000000000001E-3</v>
      </c>
      <c r="CT98" s="218">
        <v>2.2899999999999999E-3</v>
      </c>
      <c r="CU98" s="218">
        <v>5.0456000000000001E-2</v>
      </c>
      <c r="CV98" s="218">
        <v>9.5560000000000003E-3</v>
      </c>
    </row>
    <row r="99" spans="1:100" ht="18" customHeight="1" x14ac:dyDescent="0.5">
      <c r="A99" s="220" t="s">
        <v>203</v>
      </c>
      <c r="B99" s="221" t="s">
        <v>364</v>
      </c>
      <c r="C99" s="217">
        <v>142.09775400000001</v>
      </c>
      <c r="D99" s="217">
        <v>0</v>
      </c>
      <c r="E99" s="217">
        <v>0</v>
      </c>
      <c r="F99" s="217">
        <v>3.125E-2</v>
      </c>
      <c r="G99" s="217">
        <v>1.1750999999999999E-2</v>
      </c>
      <c r="H99" s="217">
        <v>0</v>
      </c>
      <c r="I99" s="217">
        <v>7.6934000000000002E-2</v>
      </c>
      <c r="J99" s="217">
        <v>1.1075E-2</v>
      </c>
      <c r="K99" s="217">
        <v>72.685152000000002</v>
      </c>
      <c r="L99" s="217">
        <v>59.534322000000003</v>
      </c>
      <c r="M99" s="217">
        <v>1.08E-3</v>
      </c>
      <c r="N99" s="217">
        <v>2.7889999999999998E-3</v>
      </c>
      <c r="O99" s="217">
        <v>0.63311300000000004</v>
      </c>
      <c r="P99" s="217">
        <v>0.13786999999999999</v>
      </c>
      <c r="Q99" s="217">
        <v>8.9715000000000003E-2</v>
      </c>
      <c r="R99" s="217">
        <v>1.8096999999999999E-2</v>
      </c>
      <c r="S99" s="217">
        <v>0</v>
      </c>
      <c r="T99" s="217">
        <v>0.109265</v>
      </c>
      <c r="U99" s="217">
        <v>5.1710000000000002E-3</v>
      </c>
      <c r="V99" s="217">
        <v>8.1049999999999994E-3</v>
      </c>
      <c r="W99" s="217">
        <v>7.342937</v>
      </c>
      <c r="X99" s="217">
        <v>1.6327000000000001E-2</v>
      </c>
      <c r="Y99" s="217">
        <v>0.15174699999999999</v>
      </c>
      <c r="Z99" s="217">
        <v>2.6058000000000001E-2</v>
      </c>
      <c r="AA99" s="217">
        <v>0</v>
      </c>
      <c r="AB99" s="217">
        <v>1.7717E-2</v>
      </c>
      <c r="AC99" s="217">
        <v>0</v>
      </c>
      <c r="AD99" s="217">
        <v>0</v>
      </c>
      <c r="AE99" s="217">
        <v>0</v>
      </c>
      <c r="AF99" s="217">
        <v>0</v>
      </c>
      <c r="AG99" s="217">
        <v>2.5763000000000001E-2</v>
      </c>
      <c r="AH99" s="217">
        <v>0</v>
      </c>
      <c r="AI99" s="217">
        <v>0</v>
      </c>
      <c r="AJ99" s="217">
        <v>2.4913999999999999E-2</v>
      </c>
      <c r="AK99" s="217">
        <v>0</v>
      </c>
      <c r="AL99" s="217">
        <v>0</v>
      </c>
      <c r="AM99" s="217">
        <v>0</v>
      </c>
      <c r="AN99" s="217">
        <v>0</v>
      </c>
      <c r="AO99" s="217">
        <v>0</v>
      </c>
      <c r="AP99" s="217">
        <v>3.2618000000000001E-2</v>
      </c>
      <c r="AQ99" s="217">
        <v>2.7607E-2</v>
      </c>
      <c r="AR99" s="217">
        <v>0</v>
      </c>
      <c r="AS99" s="217">
        <v>3.7239999999999999E-3</v>
      </c>
      <c r="AT99" s="217">
        <v>2.506E-3</v>
      </c>
      <c r="AU99" s="217">
        <v>0.1104</v>
      </c>
      <c r="AV99" s="217">
        <v>0</v>
      </c>
      <c r="AW99" s="217">
        <v>0</v>
      </c>
      <c r="AX99" s="217">
        <v>0</v>
      </c>
      <c r="AY99" s="217">
        <v>2.6340000000000001E-3</v>
      </c>
      <c r="AZ99" s="217">
        <v>1.2E-5</v>
      </c>
      <c r="BA99" s="217">
        <v>0</v>
      </c>
      <c r="BB99" s="217">
        <v>0</v>
      </c>
      <c r="BC99" s="217">
        <v>0</v>
      </c>
      <c r="BD99" s="217">
        <v>0</v>
      </c>
      <c r="BE99" s="217">
        <v>0</v>
      </c>
      <c r="BF99" s="217">
        <v>0</v>
      </c>
      <c r="BG99" s="217">
        <v>0</v>
      </c>
      <c r="BH99" s="217">
        <v>0.13437299999999999</v>
      </c>
      <c r="BI99" s="217">
        <v>0</v>
      </c>
      <c r="BJ99" s="217">
        <v>0</v>
      </c>
      <c r="BK99" s="217">
        <v>0</v>
      </c>
      <c r="BL99" s="217">
        <v>1.8325999999999999E-2</v>
      </c>
      <c r="BM99" s="217">
        <v>0.14083899999999999</v>
      </c>
      <c r="BN99" s="217">
        <v>3.3000000000000003E-5</v>
      </c>
      <c r="BO99" s="217">
        <v>4.9870000000000001E-3</v>
      </c>
      <c r="BP99" s="217">
        <v>2.99E-4</v>
      </c>
      <c r="BQ99" s="217">
        <v>0</v>
      </c>
      <c r="BR99" s="217">
        <v>0</v>
      </c>
      <c r="BS99" s="217">
        <v>0.191578</v>
      </c>
      <c r="BT99" s="217">
        <v>3.4350000000000001E-3</v>
      </c>
      <c r="BU99" s="217">
        <v>1.7786E-2</v>
      </c>
      <c r="BV99" s="217">
        <v>1.9873999999999999E-2</v>
      </c>
      <c r="BW99" s="217">
        <v>2.4000000000000001E-5</v>
      </c>
      <c r="BX99" s="217">
        <v>0.25855</v>
      </c>
      <c r="BY99" s="217">
        <v>0</v>
      </c>
      <c r="BZ99" s="217">
        <v>0</v>
      </c>
      <c r="CA99" s="217">
        <v>3.8533999999999999E-2</v>
      </c>
      <c r="CB99" s="217">
        <v>0</v>
      </c>
      <c r="CC99" s="217">
        <v>5.4000000000000001E-4</v>
      </c>
      <c r="CD99" s="217">
        <v>0</v>
      </c>
      <c r="CE99" s="217">
        <v>0</v>
      </c>
      <c r="CF99" s="217">
        <v>6.8999999999999997E-4</v>
      </c>
      <c r="CG99" s="217">
        <v>1.7846999999999998E-2</v>
      </c>
      <c r="CH99" s="217">
        <v>3.3741E-2</v>
      </c>
      <c r="CI99" s="217">
        <v>1.6517E-2</v>
      </c>
      <c r="CJ99" s="217">
        <v>0</v>
      </c>
      <c r="CK99" s="217">
        <v>0</v>
      </c>
      <c r="CL99" s="217">
        <v>0</v>
      </c>
      <c r="CM99" s="217">
        <v>0</v>
      </c>
      <c r="CN99" s="217">
        <v>2.0766E-2</v>
      </c>
      <c r="CO99" s="217">
        <v>6.5300000000000004E-4</v>
      </c>
      <c r="CP99" s="217">
        <v>0</v>
      </c>
      <c r="CQ99" s="217">
        <v>1.011E-3</v>
      </c>
      <c r="CR99" s="217">
        <v>1.0658000000000001E-2</v>
      </c>
      <c r="CS99" s="217">
        <v>8.2170000000000003E-3</v>
      </c>
      <c r="CT99" s="217">
        <v>1.186E-3</v>
      </c>
      <c r="CU99" s="217">
        <v>2.9640000000000001E-3</v>
      </c>
      <c r="CV99" s="217">
        <v>1.3677999999999999E-2</v>
      </c>
    </row>
    <row r="100" spans="1:100" ht="18" customHeight="1" x14ac:dyDescent="0.5">
      <c r="A100" s="222" t="s">
        <v>42</v>
      </c>
      <c r="B100" s="223" t="s">
        <v>279</v>
      </c>
      <c r="C100" s="218">
        <v>141.50324599999999</v>
      </c>
      <c r="D100" s="218">
        <v>0</v>
      </c>
      <c r="E100" s="218">
        <v>24.737684999999999</v>
      </c>
      <c r="F100" s="218">
        <v>19.169761000000001</v>
      </c>
      <c r="G100" s="218">
        <v>1.4117390000000001</v>
      </c>
      <c r="H100" s="218">
        <v>0</v>
      </c>
      <c r="I100" s="218">
        <v>0.83564899999999998</v>
      </c>
      <c r="J100" s="218">
        <v>16.393871000000001</v>
      </c>
      <c r="K100" s="218">
        <v>8.3270230000000005</v>
      </c>
      <c r="L100" s="218">
        <v>0.488952</v>
      </c>
      <c r="M100" s="218">
        <v>0</v>
      </c>
      <c r="N100" s="218">
        <v>0</v>
      </c>
      <c r="O100" s="218">
        <v>6.6231549999999997</v>
      </c>
      <c r="P100" s="218">
        <v>2.1440000000000001E-3</v>
      </c>
      <c r="Q100" s="218">
        <v>9.1467999999999994E-2</v>
      </c>
      <c r="R100" s="218">
        <v>0</v>
      </c>
      <c r="S100" s="218">
        <v>0</v>
      </c>
      <c r="T100" s="218">
        <v>0</v>
      </c>
      <c r="U100" s="218">
        <v>0.47439599999999998</v>
      </c>
      <c r="V100" s="218">
        <v>0</v>
      </c>
      <c r="W100" s="218">
        <v>0.28402500000000003</v>
      </c>
      <c r="X100" s="218">
        <v>0</v>
      </c>
      <c r="Y100" s="218">
        <v>0</v>
      </c>
      <c r="Z100" s="218">
        <v>8.5257900000000006</v>
      </c>
      <c r="AA100" s="218">
        <v>0</v>
      </c>
      <c r="AB100" s="218">
        <v>0</v>
      </c>
      <c r="AC100" s="218">
        <v>0</v>
      </c>
      <c r="AD100" s="218">
        <v>0</v>
      </c>
      <c r="AE100" s="218">
        <v>0</v>
      </c>
      <c r="AF100" s="218">
        <v>0</v>
      </c>
      <c r="AG100" s="218">
        <v>5.0600000000000005E-4</v>
      </c>
      <c r="AH100" s="218">
        <v>0</v>
      </c>
      <c r="AI100" s="218">
        <v>0</v>
      </c>
      <c r="AJ100" s="218">
        <v>8.7410000000000005E-3</v>
      </c>
      <c r="AK100" s="218">
        <v>0</v>
      </c>
      <c r="AL100" s="218">
        <v>0</v>
      </c>
      <c r="AM100" s="218">
        <v>0</v>
      </c>
      <c r="AN100" s="218">
        <v>0</v>
      </c>
      <c r="AO100" s="218">
        <v>3.9999999999999998E-6</v>
      </c>
      <c r="AP100" s="218">
        <v>0.18450900000000001</v>
      </c>
      <c r="AQ100" s="218">
        <v>0</v>
      </c>
      <c r="AR100" s="218">
        <v>0</v>
      </c>
      <c r="AS100" s="218">
        <v>3.4200000000000002E-4</v>
      </c>
      <c r="AT100" s="218">
        <v>0</v>
      </c>
      <c r="AU100" s="218">
        <v>0.67418699999999998</v>
      </c>
      <c r="AV100" s="218">
        <v>0</v>
      </c>
      <c r="AW100" s="218">
        <v>0</v>
      </c>
      <c r="AX100" s="218">
        <v>0</v>
      </c>
      <c r="AY100" s="218">
        <v>1.163E-3</v>
      </c>
      <c r="AZ100" s="218">
        <v>0</v>
      </c>
      <c r="BA100" s="218">
        <v>0</v>
      </c>
      <c r="BB100" s="218">
        <v>0</v>
      </c>
      <c r="BC100" s="218">
        <v>0</v>
      </c>
      <c r="BD100" s="218">
        <v>3.4348770000000002</v>
      </c>
      <c r="BE100" s="218">
        <v>0</v>
      </c>
      <c r="BF100" s="218">
        <v>0</v>
      </c>
      <c r="BG100" s="218">
        <v>1.083998</v>
      </c>
      <c r="BH100" s="218">
        <v>0</v>
      </c>
      <c r="BI100" s="218">
        <v>0</v>
      </c>
      <c r="BJ100" s="218">
        <v>0</v>
      </c>
      <c r="BK100" s="218">
        <v>0</v>
      </c>
      <c r="BL100" s="218">
        <v>9.0600000000000001E-4</v>
      </c>
      <c r="BM100" s="218">
        <v>4.84E-4</v>
      </c>
      <c r="BN100" s="218">
        <v>0</v>
      </c>
      <c r="BO100" s="218">
        <v>3.9319999999999997E-3</v>
      </c>
      <c r="BP100" s="218">
        <v>0</v>
      </c>
      <c r="BQ100" s="218">
        <v>0</v>
      </c>
      <c r="BR100" s="218">
        <v>0</v>
      </c>
      <c r="BS100" s="218">
        <v>0</v>
      </c>
      <c r="BT100" s="218">
        <v>0</v>
      </c>
      <c r="BU100" s="218">
        <v>11.343215000000001</v>
      </c>
      <c r="BV100" s="218">
        <v>1.4580000000000001E-3</v>
      </c>
      <c r="BW100" s="218">
        <v>0</v>
      </c>
      <c r="BX100" s="218">
        <v>1.120088</v>
      </c>
      <c r="BY100" s="218">
        <v>36.128782000000001</v>
      </c>
      <c r="BZ100" s="218">
        <v>0</v>
      </c>
      <c r="CA100" s="218">
        <v>0</v>
      </c>
      <c r="CB100" s="218">
        <v>0</v>
      </c>
      <c r="CC100" s="218">
        <v>0</v>
      </c>
      <c r="CD100" s="218">
        <v>0.13319300000000001</v>
      </c>
      <c r="CE100" s="218">
        <v>0</v>
      </c>
      <c r="CF100" s="218">
        <v>0</v>
      </c>
      <c r="CG100" s="218">
        <v>0</v>
      </c>
      <c r="CH100" s="218">
        <v>5.097E-3</v>
      </c>
      <c r="CI100" s="218">
        <v>6.8380000000000003E-3</v>
      </c>
      <c r="CJ100" s="218">
        <v>0</v>
      </c>
      <c r="CK100" s="218">
        <v>1.1559999999999999E-3</v>
      </c>
      <c r="CL100" s="218">
        <v>0</v>
      </c>
      <c r="CM100" s="218">
        <v>0</v>
      </c>
      <c r="CN100" s="218">
        <v>1.011E-3</v>
      </c>
      <c r="CO100" s="218">
        <v>0</v>
      </c>
      <c r="CP100" s="218">
        <v>0</v>
      </c>
      <c r="CQ100" s="218">
        <v>0</v>
      </c>
      <c r="CR100" s="218">
        <v>4.8000000000000001E-5</v>
      </c>
      <c r="CS100" s="218">
        <v>0</v>
      </c>
      <c r="CT100" s="218">
        <v>0</v>
      </c>
      <c r="CU100" s="218">
        <v>3.0530000000000002E-3</v>
      </c>
      <c r="CV100" s="218">
        <v>9.9999999999999995E-7</v>
      </c>
    </row>
    <row r="101" spans="1:100" ht="18" customHeight="1" x14ac:dyDescent="0.5">
      <c r="A101" s="220" t="s">
        <v>63</v>
      </c>
      <c r="B101" s="221" t="s">
        <v>314</v>
      </c>
      <c r="C101" s="217">
        <v>140.91919200000001</v>
      </c>
      <c r="D101" s="217">
        <v>5.0500000000000002E-4</v>
      </c>
      <c r="E101" s="217">
        <v>0</v>
      </c>
      <c r="F101" s="217">
        <v>0</v>
      </c>
      <c r="G101" s="217">
        <v>0</v>
      </c>
      <c r="H101" s="217">
        <v>0</v>
      </c>
      <c r="I101" s="217">
        <v>1.5996E-2</v>
      </c>
      <c r="J101" s="217">
        <v>0.85331699999999999</v>
      </c>
      <c r="K101" s="217">
        <v>81.724795</v>
      </c>
      <c r="L101" s="217">
        <v>4.3307719999999996</v>
      </c>
      <c r="M101" s="217">
        <v>1.9188289999999999</v>
      </c>
      <c r="N101" s="217">
        <v>1.6389899999999999</v>
      </c>
      <c r="O101" s="217">
        <v>20.848866999999998</v>
      </c>
      <c r="P101" s="217">
        <v>4.86E-4</v>
      </c>
      <c r="Q101" s="217">
        <v>0</v>
      </c>
      <c r="R101" s="217">
        <v>0</v>
      </c>
      <c r="S101" s="217">
        <v>2.31E-4</v>
      </c>
      <c r="T101" s="217">
        <v>0.38539899999999999</v>
      </c>
      <c r="U101" s="217">
        <v>0.85306899999999997</v>
      </c>
      <c r="V101" s="217">
        <v>0.68713900000000006</v>
      </c>
      <c r="W101" s="217">
        <v>0.57022700000000004</v>
      </c>
      <c r="X101" s="217">
        <v>2.346063</v>
      </c>
      <c r="Y101" s="217">
        <v>0</v>
      </c>
      <c r="Z101" s="217">
        <v>0.25124999999999997</v>
      </c>
      <c r="AA101" s="217">
        <v>0</v>
      </c>
      <c r="AB101" s="217">
        <v>3.9999999999999998E-6</v>
      </c>
      <c r="AC101" s="217">
        <v>0</v>
      </c>
      <c r="AD101" s="217">
        <v>0.58635300000000001</v>
      </c>
      <c r="AE101" s="217">
        <v>0.27500599999999997</v>
      </c>
      <c r="AF101" s="217">
        <v>0</v>
      </c>
      <c r="AG101" s="217">
        <v>0.74600299999999997</v>
      </c>
      <c r="AH101" s="217">
        <v>0</v>
      </c>
      <c r="AI101" s="217">
        <v>0.71734799999999999</v>
      </c>
      <c r="AJ101" s="217">
        <v>1.2096690000000001</v>
      </c>
      <c r="AK101" s="217">
        <v>4.5800000000000002E-4</v>
      </c>
      <c r="AL101" s="217">
        <v>0</v>
      </c>
      <c r="AM101" s="217">
        <v>0</v>
      </c>
      <c r="AN101" s="217">
        <v>0</v>
      </c>
      <c r="AO101" s="217">
        <v>1.2E-4</v>
      </c>
      <c r="AP101" s="217">
        <v>4.2440000000000004E-3</v>
      </c>
      <c r="AQ101" s="217">
        <v>0.14519299999999999</v>
      </c>
      <c r="AR101" s="217">
        <v>0</v>
      </c>
      <c r="AS101" s="217">
        <v>9.8639000000000004E-2</v>
      </c>
      <c r="AT101" s="217">
        <v>0</v>
      </c>
      <c r="AU101" s="217">
        <v>0.58023000000000002</v>
      </c>
      <c r="AV101" s="217">
        <v>0</v>
      </c>
      <c r="AW101" s="217">
        <v>0</v>
      </c>
      <c r="AX101" s="217">
        <v>0</v>
      </c>
      <c r="AY101" s="217">
        <v>2.0920000000000001E-3</v>
      </c>
      <c r="AZ101" s="217">
        <v>0</v>
      </c>
      <c r="BA101" s="217">
        <v>0</v>
      </c>
      <c r="BB101" s="217">
        <v>2.8549999999999999E-3</v>
      </c>
      <c r="BC101" s="217">
        <v>3.7529999999999998E-3</v>
      </c>
      <c r="BD101" s="217">
        <v>0</v>
      </c>
      <c r="BE101" s="217">
        <v>0</v>
      </c>
      <c r="BF101" s="217">
        <v>0</v>
      </c>
      <c r="BG101" s="217">
        <v>0</v>
      </c>
      <c r="BH101" s="217">
        <v>0</v>
      </c>
      <c r="BI101" s="217">
        <v>0</v>
      </c>
      <c r="BJ101" s="217">
        <v>0</v>
      </c>
      <c r="BK101" s="217">
        <v>0</v>
      </c>
      <c r="BL101" s="217">
        <v>2.660704</v>
      </c>
      <c r="BM101" s="217">
        <v>0.839306</v>
      </c>
      <c r="BN101" s="217">
        <v>1.6532999999999999E-2</v>
      </c>
      <c r="BO101" s="217">
        <v>6.4958000000000002E-2</v>
      </c>
      <c r="BP101" s="217">
        <v>1.1707E-2</v>
      </c>
      <c r="BQ101" s="217">
        <v>0</v>
      </c>
      <c r="BR101" s="217">
        <v>6.4009999999999996E-3</v>
      </c>
      <c r="BS101" s="217">
        <v>1.1559999999999999E-3</v>
      </c>
      <c r="BT101" s="217">
        <v>6.4363000000000004E-2</v>
      </c>
      <c r="BU101" s="217">
        <v>1.3868E-2</v>
      </c>
      <c r="BV101" s="217">
        <v>1.4599000000000001E-2</v>
      </c>
      <c r="BW101" s="217">
        <v>0</v>
      </c>
      <c r="BX101" s="217">
        <v>6.2015000000000001E-2</v>
      </c>
      <c r="BY101" s="217">
        <v>2.0179999999999998E-3</v>
      </c>
      <c r="BZ101" s="217">
        <v>0</v>
      </c>
      <c r="CA101" s="217">
        <v>0</v>
      </c>
      <c r="CB101" s="217">
        <v>0</v>
      </c>
      <c r="CC101" s="217">
        <v>14.090026</v>
      </c>
      <c r="CD101" s="217">
        <v>3.6863E-2</v>
      </c>
      <c r="CE101" s="217">
        <v>0</v>
      </c>
      <c r="CF101" s="217">
        <v>1.185524</v>
      </c>
      <c r="CG101" s="217">
        <v>0</v>
      </c>
      <c r="CH101" s="217">
        <v>0.41063899999999998</v>
      </c>
      <c r="CI101" s="217">
        <v>2.6389999999999999E-3</v>
      </c>
      <c r="CJ101" s="217">
        <v>0</v>
      </c>
      <c r="CK101" s="217">
        <v>0.45524199999999998</v>
      </c>
      <c r="CL101" s="217">
        <v>1.5460000000000001E-3</v>
      </c>
      <c r="CM101" s="217">
        <v>0</v>
      </c>
      <c r="CN101" s="217">
        <v>1.0859999999999999E-3</v>
      </c>
      <c r="CO101" s="217">
        <v>0</v>
      </c>
      <c r="CP101" s="217">
        <v>0</v>
      </c>
      <c r="CQ101" s="217">
        <v>0</v>
      </c>
      <c r="CR101" s="217">
        <v>2.2287999999999999E-2</v>
      </c>
      <c r="CS101" s="217">
        <v>4.1792000000000003E-2</v>
      </c>
      <c r="CT101" s="217">
        <v>0.11243400000000001</v>
      </c>
      <c r="CU101" s="217">
        <v>1.361E-3</v>
      </c>
      <c r="CV101" s="217">
        <v>2.2239999999999998E-3</v>
      </c>
    </row>
    <row r="102" spans="1:100" ht="18" customHeight="1" x14ac:dyDescent="0.5">
      <c r="A102" s="222" t="s">
        <v>207</v>
      </c>
      <c r="B102" s="223" t="s">
        <v>350</v>
      </c>
      <c r="C102" s="218">
        <v>139.11828499999999</v>
      </c>
      <c r="D102" s="218">
        <v>0</v>
      </c>
      <c r="E102" s="218">
        <v>0</v>
      </c>
      <c r="F102" s="218">
        <v>0</v>
      </c>
      <c r="G102" s="218">
        <v>0</v>
      </c>
      <c r="H102" s="218">
        <v>0</v>
      </c>
      <c r="I102" s="218">
        <v>2.3810000000000001E-2</v>
      </c>
      <c r="J102" s="218">
        <v>4.2469999999999999E-3</v>
      </c>
      <c r="K102" s="218">
        <v>1.0234999999999999E-2</v>
      </c>
      <c r="L102" s="218">
        <v>4.6940000000000003E-3</v>
      </c>
      <c r="M102" s="218">
        <v>0</v>
      </c>
      <c r="N102" s="218">
        <v>0</v>
      </c>
      <c r="O102" s="218">
        <v>0.58592500000000003</v>
      </c>
      <c r="P102" s="218">
        <v>0</v>
      </c>
      <c r="Q102" s="218">
        <v>0</v>
      </c>
      <c r="R102" s="218">
        <v>0</v>
      </c>
      <c r="S102" s="218">
        <v>0</v>
      </c>
      <c r="T102" s="218">
        <v>0</v>
      </c>
      <c r="U102" s="218">
        <v>0</v>
      </c>
      <c r="V102" s="218">
        <v>0</v>
      </c>
      <c r="W102" s="218">
        <v>0</v>
      </c>
      <c r="X102" s="218">
        <v>4.5000000000000003E-5</v>
      </c>
      <c r="Y102" s="218">
        <v>0</v>
      </c>
      <c r="Z102" s="218">
        <v>0</v>
      </c>
      <c r="AA102" s="218">
        <v>0</v>
      </c>
      <c r="AB102" s="218">
        <v>0</v>
      </c>
      <c r="AC102" s="218">
        <v>0</v>
      </c>
      <c r="AD102" s="218">
        <v>0</v>
      </c>
      <c r="AE102" s="218">
        <v>0</v>
      </c>
      <c r="AF102" s="218">
        <v>0</v>
      </c>
      <c r="AG102" s="218">
        <v>0</v>
      </c>
      <c r="AH102" s="218">
        <v>0</v>
      </c>
      <c r="AI102" s="218">
        <v>0</v>
      </c>
      <c r="AJ102" s="218">
        <v>0</v>
      </c>
      <c r="AK102" s="218">
        <v>1.815E-3</v>
      </c>
      <c r="AL102" s="218">
        <v>0</v>
      </c>
      <c r="AM102" s="218">
        <v>0</v>
      </c>
      <c r="AN102" s="218">
        <v>0</v>
      </c>
      <c r="AO102" s="218">
        <v>0</v>
      </c>
      <c r="AP102" s="218">
        <v>1.2899999999999999E-4</v>
      </c>
      <c r="AQ102" s="218">
        <v>0</v>
      </c>
      <c r="AR102" s="218">
        <v>0</v>
      </c>
      <c r="AS102" s="218">
        <v>0</v>
      </c>
      <c r="AT102" s="218">
        <v>0</v>
      </c>
      <c r="AU102" s="218">
        <v>0</v>
      </c>
      <c r="AV102" s="218">
        <v>0</v>
      </c>
      <c r="AW102" s="218">
        <v>0</v>
      </c>
      <c r="AX102" s="218">
        <v>0</v>
      </c>
      <c r="AY102" s="218">
        <v>3.9999999999999998E-6</v>
      </c>
      <c r="AZ102" s="218">
        <v>2.1999999999999999E-5</v>
      </c>
      <c r="BA102" s="218">
        <v>0</v>
      </c>
      <c r="BB102" s="218">
        <v>0</v>
      </c>
      <c r="BC102" s="218">
        <v>0</v>
      </c>
      <c r="BD102" s="218">
        <v>0</v>
      </c>
      <c r="BE102" s="218">
        <v>0</v>
      </c>
      <c r="BF102" s="218">
        <v>0</v>
      </c>
      <c r="BG102" s="218">
        <v>0</v>
      </c>
      <c r="BH102" s="218">
        <v>0</v>
      </c>
      <c r="BI102" s="218">
        <v>0</v>
      </c>
      <c r="BJ102" s="218">
        <v>0</v>
      </c>
      <c r="BK102" s="218">
        <v>0</v>
      </c>
      <c r="BL102" s="218">
        <v>0</v>
      </c>
      <c r="BM102" s="218">
        <v>0</v>
      </c>
      <c r="BN102" s="218">
        <v>0</v>
      </c>
      <c r="BO102" s="218">
        <v>0</v>
      </c>
      <c r="BP102" s="218">
        <v>0</v>
      </c>
      <c r="BQ102" s="218">
        <v>0</v>
      </c>
      <c r="BR102" s="218">
        <v>0</v>
      </c>
      <c r="BS102" s="218">
        <v>0</v>
      </c>
      <c r="BT102" s="218">
        <v>0</v>
      </c>
      <c r="BU102" s="218">
        <v>0</v>
      </c>
      <c r="BV102" s="218">
        <v>0</v>
      </c>
      <c r="BW102" s="218">
        <v>0</v>
      </c>
      <c r="BX102" s="218">
        <v>0</v>
      </c>
      <c r="BY102" s="218">
        <v>138.01265000000001</v>
      </c>
      <c r="BZ102" s="218">
        <v>0</v>
      </c>
      <c r="CA102" s="218">
        <v>0.47266200000000003</v>
      </c>
      <c r="CB102" s="218">
        <v>0</v>
      </c>
      <c r="CC102" s="218">
        <v>0</v>
      </c>
      <c r="CD102" s="218">
        <v>0</v>
      </c>
      <c r="CE102" s="218">
        <v>0</v>
      </c>
      <c r="CF102" s="218">
        <v>0</v>
      </c>
      <c r="CG102" s="218">
        <v>0</v>
      </c>
      <c r="CH102" s="218">
        <v>0</v>
      </c>
      <c r="CI102" s="218">
        <v>1.573E-3</v>
      </c>
      <c r="CJ102" s="218">
        <v>0</v>
      </c>
      <c r="CK102" s="218">
        <v>0</v>
      </c>
      <c r="CL102" s="218">
        <v>0</v>
      </c>
      <c r="CM102" s="218">
        <v>0</v>
      </c>
      <c r="CN102" s="218">
        <v>3.97E-4</v>
      </c>
      <c r="CO102" s="218">
        <v>0</v>
      </c>
      <c r="CP102" s="218">
        <v>0</v>
      </c>
      <c r="CQ102" s="218">
        <v>0</v>
      </c>
      <c r="CR102" s="218">
        <v>0</v>
      </c>
      <c r="CS102" s="218">
        <v>0</v>
      </c>
      <c r="CT102" s="218">
        <v>7.6000000000000004E-5</v>
      </c>
      <c r="CU102" s="218">
        <v>0</v>
      </c>
      <c r="CV102" s="218">
        <v>0</v>
      </c>
    </row>
    <row r="103" spans="1:100" ht="18" customHeight="1" x14ac:dyDescent="0.5">
      <c r="A103" s="220" t="s">
        <v>86</v>
      </c>
      <c r="B103" s="221" t="s">
        <v>359</v>
      </c>
      <c r="C103" s="217">
        <v>104.702167</v>
      </c>
      <c r="D103" s="217">
        <v>0</v>
      </c>
      <c r="E103" s="217">
        <v>0</v>
      </c>
      <c r="F103" s="217">
        <v>0</v>
      </c>
      <c r="G103" s="217">
        <v>0.37781999999999999</v>
      </c>
      <c r="H103" s="217">
        <v>0</v>
      </c>
      <c r="I103" s="217">
        <v>0</v>
      </c>
      <c r="J103" s="217">
        <v>5.7432999999999998E-2</v>
      </c>
      <c r="K103" s="217">
        <v>1.1064750000000001</v>
      </c>
      <c r="L103" s="217">
        <v>0</v>
      </c>
      <c r="M103" s="217">
        <v>0</v>
      </c>
      <c r="N103" s="217">
        <v>0</v>
      </c>
      <c r="O103" s="217">
        <v>0</v>
      </c>
      <c r="P103" s="217">
        <v>0</v>
      </c>
      <c r="Q103" s="217">
        <v>0</v>
      </c>
      <c r="R103" s="217">
        <v>1.0731470000000001</v>
      </c>
      <c r="S103" s="217">
        <v>0</v>
      </c>
      <c r="T103" s="217">
        <v>8.0000000000000007E-5</v>
      </c>
      <c r="U103" s="217">
        <v>1.9889999999999999E-3</v>
      </c>
      <c r="V103" s="217">
        <v>7.0910460000000004</v>
      </c>
      <c r="W103" s="217">
        <v>0.11153200000000001</v>
      </c>
      <c r="X103" s="217">
        <v>6.0351000000000002E-2</v>
      </c>
      <c r="Y103" s="217">
        <v>0</v>
      </c>
      <c r="Z103" s="217">
        <v>0.195772</v>
      </c>
      <c r="AA103" s="217">
        <v>0</v>
      </c>
      <c r="AB103" s="217">
        <v>9.9999999999999995E-7</v>
      </c>
      <c r="AC103" s="217">
        <v>0</v>
      </c>
      <c r="AD103" s="217">
        <v>0</v>
      </c>
      <c r="AE103" s="217">
        <v>8.1922350000000002</v>
      </c>
      <c r="AF103" s="217">
        <v>6.1770000000000002E-3</v>
      </c>
      <c r="AG103" s="217">
        <v>3.9999999999999998E-6</v>
      </c>
      <c r="AH103" s="217">
        <v>0</v>
      </c>
      <c r="AI103" s="217">
        <v>0</v>
      </c>
      <c r="AJ103" s="217">
        <v>0.97174499999999997</v>
      </c>
      <c r="AK103" s="217">
        <v>6.8100000000000001E-3</v>
      </c>
      <c r="AL103" s="217">
        <v>0</v>
      </c>
      <c r="AM103" s="217">
        <v>0</v>
      </c>
      <c r="AN103" s="217">
        <v>0</v>
      </c>
      <c r="AO103" s="217">
        <v>3.6289999999999998E-3</v>
      </c>
      <c r="AP103" s="217">
        <v>0.67927999999999999</v>
      </c>
      <c r="AQ103" s="217">
        <v>2.1520000000000001E-2</v>
      </c>
      <c r="AR103" s="217">
        <v>0</v>
      </c>
      <c r="AS103" s="217">
        <v>0</v>
      </c>
      <c r="AT103" s="217">
        <v>9.9010000000000001E-3</v>
      </c>
      <c r="AU103" s="217">
        <v>3.2455319999999999</v>
      </c>
      <c r="AV103" s="217">
        <v>7.3359999999999996E-3</v>
      </c>
      <c r="AW103" s="217">
        <v>0</v>
      </c>
      <c r="AX103" s="217">
        <v>0</v>
      </c>
      <c r="AY103" s="217">
        <v>1.5575140000000001</v>
      </c>
      <c r="AZ103" s="217">
        <v>3.3E-3</v>
      </c>
      <c r="BA103" s="217">
        <v>2.3E-5</v>
      </c>
      <c r="BB103" s="217">
        <v>0</v>
      </c>
      <c r="BC103" s="217">
        <v>3.3159999999999999E-3</v>
      </c>
      <c r="BD103" s="217">
        <v>0</v>
      </c>
      <c r="BE103" s="217">
        <v>3.9999999999999998E-6</v>
      </c>
      <c r="BF103" s="217">
        <v>0</v>
      </c>
      <c r="BG103" s="217">
        <v>0</v>
      </c>
      <c r="BH103" s="217">
        <v>0</v>
      </c>
      <c r="BI103" s="217">
        <v>0</v>
      </c>
      <c r="BJ103" s="217">
        <v>0</v>
      </c>
      <c r="BK103" s="217">
        <v>0</v>
      </c>
      <c r="BL103" s="217">
        <v>0.236711</v>
      </c>
      <c r="BM103" s="217">
        <v>0.49194500000000002</v>
      </c>
      <c r="BN103" s="217">
        <v>0</v>
      </c>
      <c r="BO103" s="217">
        <v>0.28278599999999998</v>
      </c>
      <c r="BP103" s="217">
        <v>0</v>
      </c>
      <c r="BQ103" s="217">
        <v>0</v>
      </c>
      <c r="BR103" s="217">
        <v>0</v>
      </c>
      <c r="BS103" s="217">
        <v>2.4880000000000002E-3</v>
      </c>
      <c r="BT103" s="217">
        <v>0</v>
      </c>
      <c r="BU103" s="217">
        <v>6.1700000000000004E-4</v>
      </c>
      <c r="BV103" s="217">
        <v>0</v>
      </c>
      <c r="BW103" s="217">
        <v>0</v>
      </c>
      <c r="BX103" s="217">
        <v>4.1383429999999999</v>
      </c>
      <c r="BY103" s="217">
        <v>2.121E-2</v>
      </c>
      <c r="BZ103" s="217">
        <v>8.5417999999999994E-2</v>
      </c>
      <c r="CA103" s="217">
        <v>3.4703999999999999E-2</v>
      </c>
      <c r="CB103" s="217">
        <v>0</v>
      </c>
      <c r="CC103" s="217">
        <v>0.243121</v>
      </c>
      <c r="CD103" s="217">
        <v>0</v>
      </c>
      <c r="CE103" s="217">
        <v>0</v>
      </c>
      <c r="CF103" s="217">
        <v>4.7860000000000003E-3</v>
      </c>
      <c r="CG103" s="217">
        <v>0.89994200000000002</v>
      </c>
      <c r="CH103" s="217">
        <v>7.4275310000000001</v>
      </c>
      <c r="CI103" s="217">
        <v>10.487724999999999</v>
      </c>
      <c r="CJ103" s="217">
        <v>3.6048999999999998E-2</v>
      </c>
      <c r="CK103" s="217">
        <v>0.13669799999999999</v>
      </c>
      <c r="CL103" s="217">
        <v>0</v>
      </c>
      <c r="CM103" s="217">
        <v>5.6735000000000001E-2</v>
      </c>
      <c r="CN103" s="217">
        <v>3.7265950000000001</v>
      </c>
      <c r="CO103" s="217">
        <v>9.4148999999999997E-2</v>
      </c>
      <c r="CP103" s="217">
        <v>0</v>
      </c>
      <c r="CQ103" s="217">
        <v>50.342540999999997</v>
      </c>
      <c r="CR103" s="217">
        <v>0.91027400000000003</v>
      </c>
      <c r="CS103" s="217">
        <v>0.201266</v>
      </c>
      <c r="CT103" s="217">
        <v>5.237E-2</v>
      </c>
      <c r="CU103" s="217">
        <v>2.5439999999999998E-3</v>
      </c>
      <c r="CV103" s="217">
        <v>1.6479999999999999E-3</v>
      </c>
    </row>
    <row r="104" spans="1:100" ht="18" customHeight="1" x14ac:dyDescent="0.5">
      <c r="A104" s="222" t="s">
        <v>38</v>
      </c>
      <c r="B104" s="223" t="s">
        <v>298</v>
      </c>
      <c r="C104" s="218">
        <v>96.378013999999993</v>
      </c>
      <c r="D104" s="218">
        <v>0</v>
      </c>
      <c r="E104" s="218">
        <v>0</v>
      </c>
      <c r="F104" s="218">
        <v>0</v>
      </c>
      <c r="G104" s="218">
        <v>3.0899999999999999E-3</v>
      </c>
      <c r="H104" s="218">
        <v>0</v>
      </c>
      <c r="I104" s="218">
        <v>0</v>
      </c>
      <c r="J104" s="218">
        <v>3.2686E-2</v>
      </c>
      <c r="K104" s="218">
        <v>1.8393280000000001</v>
      </c>
      <c r="L104" s="218">
        <v>4.5553889999999999</v>
      </c>
      <c r="M104" s="218">
        <v>2.0969999999999999E-3</v>
      </c>
      <c r="N104" s="218">
        <v>2.9715999999999999E-2</v>
      </c>
      <c r="O104" s="218">
        <v>2.7009859999999999</v>
      </c>
      <c r="P104" s="218">
        <v>2.9518960000000001</v>
      </c>
      <c r="Q104" s="218">
        <v>6.7802000000000001E-2</v>
      </c>
      <c r="R104" s="218">
        <v>8.463E-3</v>
      </c>
      <c r="S104" s="218">
        <v>1.1659999999999999E-3</v>
      </c>
      <c r="T104" s="218">
        <v>1.1E-5</v>
      </c>
      <c r="U104" s="218">
        <v>9.1000000000000003E-5</v>
      </c>
      <c r="V104" s="218">
        <v>1.6567999999999999E-2</v>
      </c>
      <c r="W104" s="218">
        <v>9.9154999999999993E-2</v>
      </c>
      <c r="X104" s="218">
        <v>0.17277699999999999</v>
      </c>
      <c r="Y104" s="218">
        <v>5.8900000000000003E-3</v>
      </c>
      <c r="Z104" s="218">
        <v>3.9624929999999998</v>
      </c>
      <c r="AA104" s="218">
        <v>0</v>
      </c>
      <c r="AB104" s="218">
        <v>0</v>
      </c>
      <c r="AC104" s="218">
        <v>0</v>
      </c>
      <c r="AD104" s="218">
        <v>0.27318799999999999</v>
      </c>
      <c r="AE104" s="218">
        <v>0</v>
      </c>
      <c r="AF104" s="218">
        <v>0</v>
      </c>
      <c r="AG104" s="218">
        <v>3.4867000000000002E-2</v>
      </c>
      <c r="AH104" s="218">
        <v>0</v>
      </c>
      <c r="AI104" s="218">
        <v>3.9999999999999998E-6</v>
      </c>
      <c r="AJ104" s="218">
        <v>0.10679</v>
      </c>
      <c r="AK104" s="218">
        <v>0.640926</v>
      </c>
      <c r="AL104" s="218">
        <v>0</v>
      </c>
      <c r="AM104" s="218">
        <v>0</v>
      </c>
      <c r="AN104" s="218">
        <v>0</v>
      </c>
      <c r="AO104" s="218">
        <v>2.6148000000000001E-2</v>
      </c>
      <c r="AP104" s="218">
        <v>3.7230000000000002E-3</v>
      </c>
      <c r="AQ104" s="218">
        <v>6.8553000000000003E-2</v>
      </c>
      <c r="AR104" s="218">
        <v>0</v>
      </c>
      <c r="AS104" s="218">
        <v>1.2830000000000001E-3</v>
      </c>
      <c r="AT104" s="218">
        <v>0</v>
      </c>
      <c r="AU104" s="218">
        <v>31.712833</v>
      </c>
      <c r="AV104" s="218">
        <v>0</v>
      </c>
      <c r="AW104" s="218">
        <v>2.663E-3</v>
      </c>
      <c r="AX104" s="218">
        <v>0</v>
      </c>
      <c r="AY104" s="218">
        <v>1.7229999999999999E-3</v>
      </c>
      <c r="AZ104" s="218">
        <v>2.3210000000000001E-3</v>
      </c>
      <c r="BA104" s="218">
        <v>0</v>
      </c>
      <c r="BB104" s="218">
        <v>0</v>
      </c>
      <c r="BC104" s="218">
        <v>0</v>
      </c>
      <c r="BD104" s="218">
        <v>0</v>
      </c>
      <c r="BE104" s="218">
        <v>0</v>
      </c>
      <c r="BF104" s="218">
        <v>0</v>
      </c>
      <c r="BG104" s="218">
        <v>5.0000000000000004E-6</v>
      </c>
      <c r="BH104" s="218">
        <v>0</v>
      </c>
      <c r="BI104" s="218">
        <v>0</v>
      </c>
      <c r="BJ104" s="218">
        <v>0</v>
      </c>
      <c r="BK104" s="218">
        <v>0</v>
      </c>
      <c r="BL104" s="218">
        <v>0.21342900000000001</v>
      </c>
      <c r="BM104" s="218">
        <v>4.0067999999999999E-2</v>
      </c>
      <c r="BN104" s="218">
        <v>0</v>
      </c>
      <c r="BO104" s="218">
        <v>6.5360000000000001E-3</v>
      </c>
      <c r="BP104" s="218">
        <v>1.1100000000000001E-3</v>
      </c>
      <c r="BQ104" s="218">
        <v>0</v>
      </c>
      <c r="BR104" s="218">
        <v>9.8808999999999994E-2</v>
      </c>
      <c r="BS104" s="218">
        <v>0.17166200000000001</v>
      </c>
      <c r="BT104" s="218">
        <v>0</v>
      </c>
      <c r="BU104" s="218">
        <v>3.7262400000000002</v>
      </c>
      <c r="BV104" s="218">
        <v>4.725E-3</v>
      </c>
      <c r="BW104" s="218">
        <v>0</v>
      </c>
      <c r="BX104" s="218">
        <v>2.0836E-2</v>
      </c>
      <c r="BY104" s="218">
        <v>0</v>
      </c>
      <c r="BZ104" s="218">
        <v>0</v>
      </c>
      <c r="CA104" s="218">
        <v>42.589700999999998</v>
      </c>
      <c r="CB104" s="218">
        <v>0</v>
      </c>
      <c r="CC104" s="218">
        <v>0</v>
      </c>
      <c r="CD104" s="218">
        <v>0</v>
      </c>
      <c r="CE104" s="218">
        <v>0</v>
      </c>
      <c r="CF104" s="218">
        <v>0</v>
      </c>
      <c r="CG104" s="218">
        <v>6.9999999999999999E-6</v>
      </c>
      <c r="CH104" s="218">
        <v>1.6310000000000002E-2</v>
      </c>
      <c r="CI104" s="218">
        <v>3.1253999999999997E-2</v>
      </c>
      <c r="CJ104" s="218">
        <v>0</v>
      </c>
      <c r="CK104" s="218">
        <v>2.1649999999999998E-3</v>
      </c>
      <c r="CL104" s="218">
        <v>1.1509999999999999E-3</v>
      </c>
      <c r="CM104" s="218">
        <v>0</v>
      </c>
      <c r="CN104" s="218">
        <v>0.10172399999999999</v>
      </c>
      <c r="CO104" s="218">
        <v>0</v>
      </c>
      <c r="CP104" s="218">
        <v>0</v>
      </c>
      <c r="CQ104" s="218">
        <v>0</v>
      </c>
      <c r="CR104" s="218">
        <v>0</v>
      </c>
      <c r="CS104" s="218">
        <v>3.1020000000000002E-3</v>
      </c>
      <c r="CT104" s="218">
        <v>1.5640000000000001E-3</v>
      </c>
      <c r="CU104" s="218">
        <v>4.3860000000000001E-3</v>
      </c>
      <c r="CV104" s="218">
        <v>1.8602E-2</v>
      </c>
    </row>
    <row r="105" spans="1:100" ht="18" customHeight="1" x14ac:dyDescent="0.5">
      <c r="A105" s="220" t="s">
        <v>144</v>
      </c>
      <c r="B105" s="221" t="s">
        <v>306</v>
      </c>
      <c r="C105" s="217">
        <v>93.628563</v>
      </c>
      <c r="D105" s="217">
        <v>0</v>
      </c>
      <c r="E105" s="217">
        <v>0</v>
      </c>
      <c r="F105" s="217">
        <v>0</v>
      </c>
      <c r="G105" s="217">
        <v>0</v>
      </c>
      <c r="H105" s="217">
        <v>0</v>
      </c>
      <c r="I105" s="217">
        <v>1.0020000000000001E-3</v>
      </c>
      <c r="J105" s="217">
        <v>0</v>
      </c>
      <c r="K105" s="217">
        <v>7.2241</v>
      </c>
      <c r="L105" s="217">
        <v>0</v>
      </c>
      <c r="M105" s="217">
        <v>0</v>
      </c>
      <c r="N105" s="217">
        <v>0</v>
      </c>
      <c r="O105" s="217">
        <v>0</v>
      </c>
      <c r="P105" s="217">
        <v>0</v>
      </c>
      <c r="Q105" s="217">
        <v>0</v>
      </c>
      <c r="R105" s="217">
        <v>0</v>
      </c>
      <c r="S105" s="217">
        <v>0</v>
      </c>
      <c r="T105" s="217">
        <v>0</v>
      </c>
      <c r="U105" s="217">
        <v>73.742330999999993</v>
      </c>
      <c r="V105" s="217">
        <v>2.0000000000000002E-5</v>
      </c>
      <c r="W105" s="217">
        <v>0</v>
      </c>
      <c r="X105" s="217">
        <v>3.9999999999999998E-6</v>
      </c>
      <c r="Y105" s="217">
        <v>0</v>
      </c>
      <c r="Z105" s="217">
        <v>0</v>
      </c>
      <c r="AA105" s="217">
        <v>0</v>
      </c>
      <c r="AB105" s="217">
        <v>0</v>
      </c>
      <c r="AC105" s="217">
        <v>0</v>
      </c>
      <c r="AD105" s="217">
        <v>0</v>
      </c>
      <c r="AE105" s="217">
        <v>0</v>
      </c>
      <c r="AF105" s="217">
        <v>0</v>
      </c>
      <c r="AG105" s="217">
        <v>3.9265000000000001E-2</v>
      </c>
      <c r="AH105" s="217">
        <v>0</v>
      </c>
      <c r="AI105" s="217">
        <v>3.4600000000000001E-4</v>
      </c>
      <c r="AJ105" s="217">
        <v>0.36684800000000001</v>
      </c>
      <c r="AK105" s="217">
        <v>2.6550000000000001E-2</v>
      </c>
      <c r="AL105" s="217">
        <v>0</v>
      </c>
      <c r="AM105" s="217">
        <v>0</v>
      </c>
      <c r="AN105" s="217">
        <v>0</v>
      </c>
      <c r="AO105" s="217">
        <v>7.7000000000000001E-5</v>
      </c>
      <c r="AP105" s="217">
        <v>0</v>
      </c>
      <c r="AQ105" s="217">
        <v>0</v>
      </c>
      <c r="AR105" s="217">
        <v>0</v>
      </c>
      <c r="AS105" s="217">
        <v>0</v>
      </c>
      <c r="AT105" s="217">
        <v>0</v>
      </c>
      <c r="AU105" s="217">
        <v>11.656741</v>
      </c>
      <c r="AV105" s="217">
        <v>0</v>
      </c>
      <c r="AW105" s="217">
        <v>0</v>
      </c>
      <c r="AX105" s="217">
        <v>0</v>
      </c>
      <c r="AY105" s="217">
        <v>0</v>
      </c>
      <c r="AZ105" s="217">
        <v>0</v>
      </c>
      <c r="BA105" s="217">
        <v>0</v>
      </c>
      <c r="BB105" s="217">
        <v>0</v>
      </c>
      <c r="BC105" s="217">
        <v>0</v>
      </c>
      <c r="BD105" s="217">
        <v>0</v>
      </c>
      <c r="BE105" s="217">
        <v>0</v>
      </c>
      <c r="BF105" s="217">
        <v>0</v>
      </c>
      <c r="BG105" s="217">
        <v>0</v>
      </c>
      <c r="BH105" s="217">
        <v>0</v>
      </c>
      <c r="BI105" s="217">
        <v>0</v>
      </c>
      <c r="BJ105" s="217">
        <v>0</v>
      </c>
      <c r="BK105" s="217">
        <v>0</v>
      </c>
      <c r="BL105" s="217">
        <v>0</v>
      </c>
      <c r="BM105" s="217">
        <v>2.8502E-2</v>
      </c>
      <c r="BN105" s="217">
        <v>0</v>
      </c>
      <c r="BO105" s="217">
        <v>0</v>
      </c>
      <c r="BP105" s="217">
        <v>0</v>
      </c>
      <c r="BQ105" s="217">
        <v>0</v>
      </c>
      <c r="BR105" s="217">
        <v>0</v>
      </c>
      <c r="BS105" s="217">
        <v>0</v>
      </c>
      <c r="BT105" s="217">
        <v>0</v>
      </c>
      <c r="BU105" s="217">
        <v>0</v>
      </c>
      <c r="BV105" s="217">
        <v>0</v>
      </c>
      <c r="BW105" s="217">
        <v>0</v>
      </c>
      <c r="BX105" s="217">
        <v>0</v>
      </c>
      <c r="BY105" s="217">
        <v>0</v>
      </c>
      <c r="BZ105" s="217">
        <v>0</v>
      </c>
      <c r="CA105" s="217">
        <v>0</v>
      </c>
      <c r="CB105" s="217">
        <v>0</v>
      </c>
      <c r="CC105" s="217">
        <v>0</v>
      </c>
      <c r="CD105" s="217">
        <v>0</v>
      </c>
      <c r="CE105" s="217">
        <v>0</v>
      </c>
      <c r="CF105" s="217">
        <v>0.38668400000000003</v>
      </c>
      <c r="CG105" s="217">
        <v>0</v>
      </c>
      <c r="CH105" s="217">
        <v>4.6849999999999999E-3</v>
      </c>
      <c r="CI105" s="217">
        <v>1.737E-3</v>
      </c>
      <c r="CJ105" s="217">
        <v>0</v>
      </c>
      <c r="CK105" s="217">
        <v>0</v>
      </c>
      <c r="CL105" s="217">
        <v>0</v>
      </c>
      <c r="CM105" s="217">
        <v>0</v>
      </c>
      <c r="CN105" s="217">
        <v>0</v>
      </c>
      <c r="CO105" s="217">
        <v>0</v>
      </c>
      <c r="CP105" s="217">
        <v>0</v>
      </c>
      <c r="CQ105" s="217">
        <v>0</v>
      </c>
      <c r="CR105" s="217">
        <v>0</v>
      </c>
      <c r="CS105" s="217">
        <v>0</v>
      </c>
      <c r="CT105" s="217">
        <v>5.7528999999999997E-2</v>
      </c>
      <c r="CU105" s="217">
        <v>0</v>
      </c>
      <c r="CV105" s="217">
        <v>9.2142000000000002E-2</v>
      </c>
    </row>
    <row r="106" spans="1:100" ht="18" customHeight="1" x14ac:dyDescent="0.5">
      <c r="A106" s="222" t="s">
        <v>70</v>
      </c>
      <c r="B106" s="223" t="s">
        <v>351</v>
      </c>
      <c r="C106" s="218">
        <v>84.465845000000002</v>
      </c>
      <c r="D106" s="218">
        <v>3.4088E-2</v>
      </c>
      <c r="E106" s="218">
        <v>0</v>
      </c>
      <c r="F106" s="218">
        <v>0</v>
      </c>
      <c r="G106" s="218">
        <v>0</v>
      </c>
      <c r="H106" s="218">
        <v>0</v>
      </c>
      <c r="I106" s="218">
        <v>0</v>
      </c>
      <c r="J106" s="218">
        <v>0</v>
      </c>
      <c r="K106" s="218">
        <v>0</v>
      </c>
      <c r="L106" s="218">
        <v>0.26750400000000002</v>
      </c>
      <c r="M106" s="218">
        <v>0</v>
      </c>
      <c r="N106" s="218">
        <v>0</v>
      </c>
      <c r="O106" s="218">
        <v>0</v>
      </c>
      <c r="P106" s="218">
        <v>0</v>
      </c>
      <c r="Q106" s="218">
        <v>0</v>
      </c>
      <c r="R106" s="218">
        <v>0</v>
      </c>
      <c r="S106" s="218">
        <v>0</v>
      </c>
      <c r="T106" s="218">
        <v>0</v>
      </c>
      <c r="U106" s="218">
        <v>0</v>
      </c>
      <c r="V106" s="218">
        <v>0</v>
      </c>
      <c r="W106" s="218">
        <v>0</v>
      </c>
      <c r="X106" s="218">
        <v>0</v>
      </c>
      <c r="Y106" s="218">
        <v>0</v>
      </c>
      <c r="Z106" s="218">
        <v>0</v>
      </c>
      <c r="AA106" s="218">
        <v>0</v>
      </c>
      <c r="AB106" s="218">
        <v>0</v>
      </c>
      <c r="AC106" s="218">
        <v>0</v>
      </c>
      <c r="AD106" s="218">
        <v>0</v>
      </c>
      <c r="AE106" s="218">
        <v>0</v>
      </c>
      <c r="AF106" s="218">
        <v>0</v>
      </c>
      <c r="AG106" s="218">
        <v>0</v>
      </c>
      <c r="AH106" s="218">
        <v>0</v>
      </c>
      <c r="AI106" s="218">
        <v>0</v>
      </c>
      <c r="AJ106" s="218">
        <v>0</v>
      </c>
      <c r="AK106" s="218">
        <v>0</v>
      </c>
      <c r="AL106" s="218">
        <v>0</v>
      </c>
      <c r="AM106" s="218">
        <v>0</v>
      </c>
      <c r="AN106" s="218">
        <v>0</v>
      </c>
      <c r="AO106" s="218">
        <v>1.464E-3</v>
      </c>
      <c r="AP106" s="218">
        <v>0</v>
      </c>
      <c r="AQ106" s="218">
        <v>0</v>
      </c>
      <c r="AR106" s="218">
        <v>0</v>
      </c>
      <c r="AS106" s="218">
        <v>1.17E-4</v>
      </c>
      <c r="AT106" s="218">
        <v>0</v>
      </c>
      <c r="AU106" s="218">
        <v>0</v>
      </c>
      <c r="AV106" s="218">
        <v>0</v>
      </c>
      <c r="AW106" s="218">
        <v>0</v>
      </c>
      <c r="AX106" s="218">
        <v>0</v>
      </c>
      <c r="AY106" s="218">
        <v>5.0000000000000004E-6</v>
      </c>
      <c r="AZ106" s="218">
        <v>0</v>
      </c>
      <c r="BA106" s="218">
        <v>0</v>
      </c>
      <c r="BB106" s="218">
        <v>0</v>
      </c>
      <c r="BC106" s="218">
        <v>0</v>
      </c>
      <c r="BD106" s="218">
        <v>0</v>
      </c>
      <c r="BE106" s="218">
        <v>0</v>
      </c>
      <c r="BF106" s="218">
        <v>0</v>
      </c>
      <c r="BG106" s="218">
        <v>0</v>
      </c>
      <c r="BH106" s="218">
        <v>0</v>
      </c>
      <c r="BI106" s="218">
        <v>0</v>
      </c>
      <c r="BJ106" s="218">
        <v>2.9399999999999999E-4</v>
      </c>
      <c r="BK106" s="218">
        <v>0</v>
      </c>
      <c r="BL106" s="218">
        <v>0</v>
      </c>
      <c r="BM106" s="218">
        <v>4.0999999999999999E-4</v>
      </c>
      <c r="BN106" s="218">
        <v>0</v>
      </c>
      <c r="BO106" s="218">
        <v>0</v>
      </c>
      <c r="BP106" s="218">
        <v>0</v>
      </c>
      <c r="BQ106" s="218">
        <v>0</v>
      </c>
      <c r="BR106" s="218">
        <v>0</v>
      </c>
      <c r="BS106" s="218">
        <v>0</v>
      </c>
      <c r="BT106" s="218">
        <v>0</v>
      </c>
      <c r="BU106" s="218">
        <v>0</v>
      </c>
      <c r="BV106" s="218">
        <v>0</v>
      </c>
      <c r="BW106" s="218">
        <v>0</v>
      </c>
      <c r="BX106" s="218">
        <v>0</v>
      </c>
      <c r="BY106" s="218">
        <v>84.161963999999998</v>
      </c>
      <c r="BZ106" s="218">
        <v>0</v>
      </c>
      <c r="CA106" s="218">
        <v>0</v>
      </c>
      <c r="CB106" s="218">
        <v>0</v>
      </c>
      <c r="CC106" s="218">
        <v>0</v>
      </c>
      <c r="CD106" s="218">
        <v>0</v>
      </c>
      <c r="CE106" s="218">
        <v>0</v>
      </c>
      <c r="CF106" s="218">
        <v>0</v>
      </c>
      <c r="CG106" s="218">
        <v>0</v>
      </c>
      <c r="CH106" s="218">
        <v>0</v>
      </c>
      <c r="CI106" s="218">
        <v>0</v>
      </c>
      <c r="CJ106" s="218">
        <v>0</v>
      </c>
      <c r="CK106" s="218">
        <v>0</v>
      </c>
      <c r="CL106" s="218">
        <v>0</v>
      </c>
      <c r="CM106" s="218">
        <v>0</v>
      </c>
      <c r="CN106" s="218">
        <v>0</v>
      </c>
      <c r="CO106" s="218">
        <v>0</v>
      </c>
      <c r="CP106" s="218">
        <v>0</v>
      </c>
      <c r="CQ106" s="218">
        <v>0</v>
      </c>
      <c r="CR106" s="218">
        <v>0</v>
      </c>
      <c r="CS106" s="218">
        <v>0</v>
      </c>
      <c r="CT106" s="218">
        <v>0</v>
      </c>
      <c r="CU106" s="218">
        <v>0</v>
      </c>
      <c r="CV106" s="218">
        <v>0</v>
      </c>
    </row>
    <row r="107" spans="1:100" ht="18" customHeight="1" x14ac:dyDescent="0.5">
      <c r="A107" s="220" t="s">
        <v>66</v>
      </c>
      <c r="B107" s="221" t="s">
        <v>338</v>
      </c>
      <c r="C107" s="217">
        <v>81.301426000000006</v>
      </c>
      <c r="D107" s="217">
        <v>0</v>
      </c>
      <c r="E107" s="217">
        <v>0</v>
      </c>
      <c r="F107" s="217">
        <v>0</v>
      </c>
      <c r="G107" s="217">
        <v>1.7359999999999999E-3</v>
      </c>
      <c r="H107" s="217">
        <v>0</v>
      </c>
      <c r="I107" s="217">
        <v>0</v>
      </c>
      <c r="J107" s="217">
        <v>0</v>
      </c>
      <c r="K107" s="217">
        <v>1.407E-3</v>
      </c>
      <c r="L107" s="217">
        <v>0.6804</v>
      </c>
      <c r="M107" s="217">
        <v>0</v>
      </c>
      <c r="N107" s="217">
        <v>2.6707999999999999E-2</v>
      </c>
      <c r="O107" s="217">
        <v>0</v>
      </c>
      <c r="P107" s="217">
        <v>0</v>
      </c>
      <c r="Q107" s="217">
        <v>0</v>
      </c>
      <c r="R107" s="217">
        <v>1.9334E-2</v>
      </c>
      <c r="S107" s="217">
        <v>0</v>
      </c>
      <c r="T107" s="217">
        <v>0</v>
      </c>
      <c r="U107" s="217">
        <v>0.69998800000000005</v>
      </c>
      <c r="V107" s="217">
        <v>1.54E-4</v>
      </c>
      <c r="W107" s="217">
        <v>4.6214999999999999E-2</v>
      </c>
      <c r="X107" s="217">
        <v>8.3909999999999992E-3</v>
      </c>
      <c r="Y107" s="217">
        <v>0</v>
      </c>
      <c r="Z107" s="217">
        <v>0</v>
      </c>
      <c r="AA107" s="217">
        <v>0.45799899999999999</v>
      </c>
      <c r="AB107" s="217">
        <v>0</v>
      </c>
      <c r="AC107" s="217">
        <v>0</v>
      </c>
      <c r="AD107" s="217">
        <v>0</v>
      </c>
      <c r="AE107" s="217">
        <v>0</v>
      </c>
      <c r="AF107" s="217">
        <v>0</v>
      </c>
      <c r="AG107" s="217">
        <v>7.9103810000000001</v>
      </c>
      <c r="AH107" s="217">
        <v>0</v>
      </c>
      <c r="AI107" s="217">
        <v>0</v>
      </c>
      <c r="AJ107" s="217">
        <v>0</v>
      </c>
      <c r="AK107" s="217">
        <v>4.9882000000000003E-2</v>
      </c>
      <c r="AL107" s="217">
        <v>0</v>
      </c>
      <c r="AM107" s="217">
        <v>0</v>
      </c>
      <c r="AN107" s="217">
        <v>0</v>
      </c>
      <c r="AO107" s="217">
        <v>0</v>
      </c>
      <c r="AP107" s="217">
        <v>1.033822</v>
      </c>
      <c r="AQ107" s="217">
        <v>0.31668000000000002</v>
      </c>
      <c r="AR107" s="217">
        <v>0</v>
      </c>
      <c r="AS107" s="217">
        <v>2.8700000000000002E-3</v>
      </c>
      <c r="AT107" s="217">
        <v>0</v>
      </c>
      <c r="AU107" s="217">
        <v>0</v>
      </c>
      <c r="AV107" s="217">
        <v>0</v>
      </c>
      <c r="AW107" s="217">
        <v>1.933E-3</v>
      </c>
      <c r="AX107" s="217">
        <v>0.533883</v>
      </c>
      <c r="AY107" s="217">
        <v>4.5000000000000003E-5</v>
      </c>
      <c r="AZ107" s="217">
        <v>0</v>
      </c>
      <c r="BA107" s="217">
        <v>0</v>
      </c>
      <c r="BB107" s="217">
        <v>0</v>
      </c>
      <c r="BC107" s="217">
        <v>0</v>
      </c>
      <c r="BD107" s="217">
        <v>0</v>
      </c>
      <c r="BE107" s="217">
        <v>0</v>
      </c>
      <c r="BF107" s="217">
        <v>0</v>
      </c>
      <c r="BG107" s="217">
        <v>3.336E-3</v>
      </c>
      <c r="BH107" s="217">
        <v>0</v>
      </c>
      <c r="BI107" s="217">
        <v>0</v>
      </c>
      <c r="BJ107" s="217">
        <v>0</v>
      </c>
      <c r="BK107" s="217">
        <v>0</v>
      </c>
      <c r="BL107" s="217">
        <v>0.209395</v>
      </c>
      <c r="BM107" s="217">
        <v>0.16666700000000001</v>
      </c>
      <c r="BN107" s="217">
        <v>0.14716000000000001</v>
      </c>
      <c r="BO107" s="217">
        <v>0.22178200000000001</v>
      </c>
      <c r="BP107" s="217">
        <v>1.0239E-2</v>
      </c>
      <c r="BQ107" s="217">
        <v>0</v>
      </c>
      <c r="BR107" s="217">
        <v>0</v>
      </c>
      <c r="BS107" s="217">
        <v>0</v>
      </c>
      <c r="BT107" s="217">
        <v>0</v>
      </c>
      <c r="BU107" s="217">
        <v>0</v>
      </c>
      <c r="BV107" s="217">
        <v>2.2699999999999999E-3</v>
      </c>
      <c r="BW107" s="217">
        <v>0</v>
      </c>
      <c r="BX107" s="217">
        <v>3.9500000000000004E-3</v>
      </c>
      <c r="BY107" s="217">
        <v>0</v>
      </c>
      <c r="BZ107" s="217">
        <v>0</v>
      </c>
      <c r="CA107" s="217">
        <v>0</v>
      </c>
      <c r="CB107" s="217">
        <v>0</v>
      </c>
      <c r="CC107" s="217">
        <v>0</v>
      </c>
      <c r="CD107" s="217">
        <v>0</v>
      </c>
      <c r="CE107" s="217">
        <v>0</v>
      </c>
      <c r="CF107" s="217">
        <v>2.6800000000000001E-3</v>
      </c>
      <c r="CG107" s="217">
        <v>2.6460999999999998E-2</v>
      </c>
      <c r="CH107" s="217">
        <v>1.0882959999999999</v>
      </c>
      <c r="CI107" s="217">
        <v>19.203332</v>
      </c>
      <c r="CJ107" s="217">
        <v>0</v>
      </c>
      <c r="CK107" s="217">
        <v>1.5383000000000001E-2</v>
      </c>
      <c r="CL107" s="217">
        <v>0</v>
      </c>
      <c r="CM107" s="217">
        <v>0</v>
      </c>
      <c r="CN107" s="217">
        <v>48.357675999999998</v>
      </c>
      <c r="CO107" s="217">
        <v>0</v>
      </c>
      <c r="CP107" s="217">
        <v>0</v>
      </c>
      <c r="CQ107" s="217">
        <v>0</v>
      </c>
      <c r="CR107" s="217">
        <v>3.2209999999999999E-3</v>
      </c>
      <c r="CS107" s="217">
        <v>4.7092000000000002E-2</v>
      </c>
      <c r="CT107" s="217">
        <v>1.05E-4</v>
      </c>
      <c r="CU107" s="217">
        <v>0</v>
      </c>
      <c r="CV107" s="217">
        <v>5.5699999999999999E-4</v>
      </c>
    </row>
    <row r="108" spans="1:100" ht="18" customHeight="1" x14ac:dyDescent="0.5">
      <c r="A108" s="222" t="s">
        <v>153</v>
      </c>
      <c r="B108" s="223" t="s">
        <v>319</v>
      </c>
      <c r="C108" s="218">
        <v>79.806697</v>
      </c>
      <c r="D108" s="218">
        <v>0</v>
      </c>
      <c r="E108" s="218">
        <v>0</v>
      </c>
      <c r="F108" s="218">
        <v>0</v>
      </c>
      <c r="G108" s="218">
        <v>0</v>
      </c>
      <c r="H108" s="218">
        <v>0</v>
      </c>
      <c r="I108" s="218">
        <v>0</v>
      </c>
      <c r="J108" s="218">
        <v>0</v>
      </c>
      <c r="K108" s="218">
        <v>0</v>
      </c>
      <c r="L108" s="218">
        <v>0</v>
      </c>
      <c r="M108" s="218">
        <v>0</v>
      </c>
      <c r="N108" s="218">
        <v>0</v>
      </c>
      <c r="O108" s="218">
        <v>0.16494600000000001</v>
      </c>
      <c r="P108" s="218">
        <v>0</v>
      </c>
      <c r="Q108" s="218">
        <v>0</v>
      </c>
      <c r="R108" s="218">
        <v>7.9999999999999996E-6</v>
      </c>
      <c r="S108" s="218">
        <v>0</v>
      </c>
      <c r="T108" s="218">
        <v>0</v>
      </c>
      <c r="U108" s="218">
        <v>1.219E-3</v>
      </c>
      <c r="V108" s="218">
        <v>0</v>
      </c>
      <c r="W108" s="218">
        <v>0</v>
      </c>
      <c r="X108" s="218">
        <v>0</v>
      </c>
      <c r="Y108" s="218">
        <v>0</v>
      </c>
      <c r="Z108" s="218">
        <v>0</v>
      </c>
      <c r="AA108" s="218">
        <v>0</v>
      </c>
      <c r="AB108" s="218">
        <v>0</v>
      </c>
      <c r="AC108" s="218">
        <v>0</v>
      </c>
      <c r="AD108" s="218">
        <v>0</v>
      </c>
      <c r="AE108" s="218">
        <v>0</v>
      </c>
      <c r="AF108" s="218">
        <v>0</v>
      </c>
      <c r="AG108" s="218">
        <v>2.0806000000000002E-2</v>
      </c>
      <c r="AH108" s="218">
        <v>0</v>
      </c>
      <c r="AI108" s="218">
        <v>0</v>
      </c>
      <c r="AJ108" s="218">
        <v>2.0599999999999999E-4</v>
      </c>
      <c r="AK108" s="218">
        <v>0</v>
      </c>
      <c r="AL108" s="218">
        <v>0</v>
      </c>
      <c r="AM108" s="218">
        <v>0</v>
      </c>
      <c r="AN108" s="218">
        <v>0</v>
      </c>
      <c r="AO108" s="218">
        <v>0</v>
      </c>
      <c r="AP108" s="218">
        <v>3.9999999999999998E-6</v>
      </c>
      <c r="AQ108" s="218">
        <v>0</v>
      </c>
      <c r="AR108" s="218">
        <v>0</v>
      </c>
      <c r="AS108" s="218">
        <v>4.607E-3</v>
      </c>
      <c r="AT108" s="218">
        <v>0</v>
      </c>
      <c r="AU108" s="218">
        <v>78.617924000000002</v>
      </c>
      <c r="AV108" s="218">
        <v>0</v>
      </c>
      <c r="AW108" s="218">
        <v>0</v>
      </c>
      <c r="AX108" s="218">
        <v>0</v>
      </c>
      <c r="AY108" s="218">
        <v>0</v>
      </c>
      <c r="AZ108" s="218">
        <v>0</v>
      </c>
      <c r="BA108" s="218">
        <v>0</v>
      </c>
      <c r="BB108" s="218">
        <v>0</v>
      </c>
      <c r="BC108" s="218">
        <v>0</v>
      </c>
      <c r="BD108" s="218">
        <v>0</v>
      </c>
      <c r="BE108" s="218">
        <v>0</v>
      </c>
      <c r="BF108" s="218">
        <v>0</v>
      </c>
      <c r="BG108" s="218">
        <v>0</v>
      </c>
      <c r="BH108" s="218">
        <v>0</v>
      </c>
      <c r="BI108" s="218">
        <v>0</v>
      </c>
      <c r="BJ108" s="218">
        <v>2.6699999999999998E-4</v>
      </c>
      <c r="BK108" s="218">
        <v>0</v>
      </c>
      <c r="BL108" s="218">
        <v>6.2389999999999998E-3</v>
      </c>
      <c r="BM108" s="218">
        <v>0</v>
      </c>
      <c r="BN108" s="218">
        <v>1.8000000000000001E-4</v>
      </c>
      <c r="BO108" s="218">
        <v>3.075E-3</v>
      </c>
      <c r="BP108" s="218">
        <v>0</v>
      </c>
      <c r="BQ108" s="218">
        <v>0</v>
      </c>
      <c r="BR108" s="218">
        <v>0</v>
      </c>
      <c r="BS108" s="218">
        <v>0</v>
      </c>
      <c r="BT108" s="218">
        <v>0</v>
      </c>
      <c r="BU108" s="218">
        <v>0</v>
      </c>
      <c r="BV108" s="218">
        <v>0</v>
      </c>
      <c r="BW108" s="218">
        <v>0</v>
      </c>
      <c r="BX108" s="218">
        <v>0</v>
      </c>
      <c r="BY108" s="218">
        <v>0</v>
      </c>
      <c r="BZ108" s="218">
        <v>0</v>
      </c>
      <c r="CA108" s="218">
        <v>0</v>
      </c>
      <c r="CB108" s="218">
        <v>0</v>
      </c>
      <c r="CC108" s="218">
        <v>0</v>
      </c>
      <c r="CD108" s="218">
        <v>0</v>
      </c>
      <c r="CE108" s="218">
        <v>0</v>
      </c>
      <c r="CF108" s="218">
        <v>7.3999999999999996E-5</v>
      </c>
      <c r="CG108" s="218">
        <v>1.2400000000000001E-4</v>
      </c>
      <c r="CH108" s="218">
        <v>4.9779999999999998E-3</v>
      </c>
      <c r="CI108" s="218">
        <v>8.4250000000000002E-3</v>
      </c>
      <c r="CJ108" s="218">
        <v>0</v>
      </c>
      <c r="CK108" s="218">
        <v>3.1215E-2</v>
      </c>
      <c r="CL108" s="218">
        <v>0</v>
      </c>
      <c r="CM108" s="218">
        <v>0</v>
      </c>
      <c r="CN108" s="218">
        <v>5.1359999999999999E-3</v>
      </c>
      <c r="CO108" s="218">
        <v>0</v>
      </c>
      <c r="CP108" s="218">
        <v>0</v>
      </c>
      <c r="CQ108" s="218">
        <v>0</v>
      </c>
      <c r="CR108" s="218">
        <v>0</v>
      </c>
      <c r="CS108" s="218">
        <v>0</v>
      </c>
      <c r="CT108" s="218">
        <v>0</v>
      </c>
      <c r="CU108" s="218">
        <v>0</v>
      </c>
      <c r="CV108" s="218">
        <v>0.93726399999999999</v>
      </c>
    </row>
    <row r="109" spans="1:100" ht="18" customHeight="1" x14ac:dyDescent="0.5">
      <c r="A109" s="220" t="s">
        <v>155</v>
      </c>
      <c r="B109" s="221" t="s">
        <v>329</v>
      </c>
      <c r="C109" s="217">
        <v>75.649593999999993</v>
      </c>
      <c r="D109" s="217">
        <v>0</v>
      </c>
      <c r="E109" s="217">
        <v>0.372863</v>
      </c>
      <c r="F109" s="217">
        <v>26.35848</v>
      </c>
      <c r="G109" s="217">
        <v>0.36845499999999998</v>
      </c>
      <c r="H109" s="217">
        <v>0</v>
      </c>
      <c r="I109" s="217">
        <v>1.6631640000000001</v>
      </c>
      <c r="J109" s="217">
        <v>3.2952119999999998</v>
      </c>
      <c r="K109" s="217">
        <v>2.6098560000000002</v>
      </c>
      <c r="L109" s="217">
        <v>38.989407999999997</v>
      </c>
      <c r="M109" s="217">
        <v>5.3550000000000004E-3</v>
      </c>
      <c r="N109" s="217">
        <v>3.3140000000000001E-3</v>
      </c>
      <c r="O109" s="217">
        <v>0.56309900000000002</v>
      </c>
      <c r="P109" s="217">
        <v>0</v>
      </c>
      <c r="Q109" s="217">
        <v>0</v>
      </c>
      <c r="R109" s="217">
        <v>0</v>
      </c>
      <c r="S109" s="217">
        <v>0</v>
      </c>
      <c r="T109" s="217">
        <v>0</v>
      </c>
      <c r="U109" s="217">
        <v>1.5810000000000001E-2</v>
      </c>
      <c r="V109" s="217">
        <v>0</v>
      </c>
      <c r="W109" s="217">
        <v>7.1390000000000004E-3</v>
      </c>
      <c r="X109" s="217">
        <v>9.6139999999999993E-3</v>
      </c>
      <c r="Y109" s="217">
        <v>0</v>
      </c>
      <c r="Z109" s="217">
        <v>1.0028079999999999</v>
      </c>
      <c r="AA109" s="217">
        <v>0</v>
      </c>
      <c r="AB109" s="217">
        <v>7.9999999999999996E-6</v>
      </c>
      <c r="AC109" s="217">
        <v>0</v>
      </c>
      <c r="AD109" s="217">
        <v>0</v>
      </c>
      <c r="AE109" s="217">
        <v>0</v>
      </c>
      <c r="AF109" s="217">
        <v>0</v>
      </c>
      <c r="AG109" s="217">
        <v>1.0059999999999999E-3</v>
      </c>
      <c r="AH109" s="217">
        <v>0</v>
      </c>
      <c r="AI109" s="217">
        <v>0</v>
      </c>
      <c r="AJ109" s="217">
        <v>3.8899999999999998E-3</v>
      </c>
      <c r="AK109" s="217">
        <v>0</v>
      </c>
      <c r="AL109" s="217">
        <v>0</v>
      </c>
      <c r="AM109" s="217">
        <v>0</v>
      </c>
      <c r="AN109" s="217">
        <v>0</v>
      </c>
      <c r="AO109" s="217">
        <v>0.12558800000000001</v>
      </c>
      <c r="AP109" s="217">
        <v>0</v>
      </c>
      <c r="AQ109" s="217">
        <v>0</v>
      </c>
      <c r="AR109" s="217">
        <v>0</v>
      </c>
      <c r="AS109" s="217">
        <v>0</v>
      </c>
      <c r="AT109" s="217">
        <v>0</v>
      </c>
      <c r="AU109" s="217">
        <v>0.22004699999999999</v>
      </c>
      <c r="AV109" s="217">
        <v>0</v>
      </c>
      <c r="AW109" s="217">
        <v>3.4259999999999998E-3</v>
      </c>
      <c r="AX109" s="217">
        <v>0</v>
      </c>
      <c r="AY109" s="217">
        <v>0</v>
      </c>
      <c r="AZ109" s="217">
        <v>8.25E-4</v>
      </c>
      <c r="BA109" s="217">
        <v>0</v>
      </c>
      <c r="BB109" s="217">
        <v>0</v>
      </c>
      <c r="BC109" s="217">
        <v>0</v>
      </c>
      <c r="BD109" s="217">
        <v>0</v>
      </c>
      <c r="BE109" s="217">
        <v>0</v>
      </c>
      <c r="BF109" s="217">
        <v>0</v>
      </c>
      <c r="BG109" s="217">
        <v>0</v>
      </c>
      <c r="BH109" s="217">
        <v>0</v>
      </c>
      <c r="BI109" s="217">
        <v>0</v>
      </c>
      <c r="BJ109" s="217">
        <v>0</v>
      </c>
      <c r="BK109" s="217">
        <v>0</v>
      </c>
      <c r="BL109" s="217">
        <v>0</v>
      </c>
      <c r="BM109" s="217">
        <v>0</v>
      </c>
      <c r="BN109" s="217">
        <v>0</v>
      </c>
      <c r="BO109" s="217">
        <v>0</v>
      </c>
      <c r="BP109" s="217">
        <v>0</v>
      </c>
      <c r="BQ109" s="217">
        <v>0</v>
      </c>
      <c r="BR109" s="217">
        <v>9.8010000000000007E-3</v>
      </c>
      <c r="BS109" s="217">
        <v>0</v>
      </c>
      <c r="BT109" s="217">
        <v>0</v>
      </c>
      <c r="BU109" s="217">
        <v>0</v>
      </c>
      <c r="BV109" s="217">
        <v>0</v>
      </c>
      <c r="BW109" s="217">
        <v>0</v>
      </c>
      <c r="BX109" s="217">
        <v>0</v>
      </c>
      <c r="BY109" s="217">
        <v>0</v>
      </c>
      <c r="BZ109" s="217">
        <v>0</v>
      </c>
      <c r="CA109" s="217">
        <v>0</v>
      </c>
      <c r="CB109" s="217">
        <v>0</v>
      </c>
      <c r="CC109" s="217">
        <v>1.0300000000000001E-3</v>
      </c>
      <c r="CD109" s="217">
        <v>0</v>
      </c>
      <c r="CE109" s="217">
        <v>0</v>
      </c>
      <c r="CF109" s="217">
        <v>0</v>
      </c>
      <c r="CG109" s="217">
        <v>2.0709999999999999E-3</v>
      </c>
      <c r="CH109" s="217">
        <v>6.9579999999999998E-3</v>
      </c>
      <c r="CI109" s="217">
        <v>0</v>
      </c>
      <c r="CJ109" s="217">
        <v>0</v>
      </c>
      <c r="CK109" s="217">
        <v>0</v>
      </c>
      <c r="CL109" s="217">
        <v>9.3460000000000001E-3</v>
      </c>
      <c r="CM109" s="217">
        <v>0</v>
      </c>
      <c r="CN109" s="217">
        <v>0</v>
      </c>
      <c r="CO109" s="217">
        <v>0</v>
      </c>
      <c r="CP109" s="217">
        <v>4.0400000000000001E-4</v>
      </c>
      <c r="CQ109" s="217">
        <v>0</v>
      </c>
      <c r="CR109" s="217">
        <v>0</v>
      </c>
      <c r="CS109" s="217">
        <v>0</v>
      </c>
      <c r="CT109" s="217">
        <v>0</v>
      </c>
      <c r="CU109" s="217">
        <v>0</v>
      </c>
      <c r="CV109" s="217">
        <v>6.1899999999999998E-4</v>
      </c>
    </row>
    <row r="110" spans="1:100" ht="18" customHeight="1" x14ac:dyDescent="0.5">
      <c r="A110" s="222" t="s">
        <v>45</v>
      </c>
      <c r="B110" s="223" t="s">
        <v>275</v>
      </c>
      <c r="C110" s="218">
        <v>66.410617000000002</v>
      </c>
      <c r="D110" s="218">
        <v>0</v>
      </c>
      <c r="E110" s="218">
        <v>0</v>
      </c>
      <c r="F110" s="218">
        <v>0</v>
      </c>
      <c r="G110" s="218">
        <v>0</v>
      </c>
      <c r="H110" s="218">
        <v>0</v>
      </c>
      <c r="I110" s="218">
        <v>0</v>
      </c>
      <c r="J110" s="218">
        <v>0</v>
      </c>
      <c r="K110" s="218">
        <v>0</v>
      </c>
      <c r="L110" s="218">
        <v>4.8277E-2</v>
      </c>
      <c r="M110" s="218">
        <v>0.173736</v>
      </c>
      <c r="N110" s="218">
        <v>0</v>
      </c>
      <c r="O110" s="218">
        <v>2.578E-3</v>
      </c>
      <c r="P110" s="218">
        <v>6.9818220000000002</v>
      </c>
      <c r="Q110" s="218">
        <v>3.4457000000000002E-2</v>
      </c>
      <c r="R110" s="218">
        <v>0</v>
      </c>
      <c r="S110" s="218">
        <v>0</v>
      </c>
      <c r="T110" s="218">
        <v>3.8458000000000001</v>
      </c>
      <c r="U110" s="218">
        <v>3.8999999999999999E-5</v>
      </c>
      <c r="V110" s="218">
        <v>5.2394999999999997E-2</v>
      </c>
      <c r="W110" s="218">
        <v>0.51780099999999996</v>
      </c>
      <c r="X110" s="218">
        <v>0</v>
      </c>
      <c r="Y110" s="218">
        <v>0.55911100000000002</v>
      </c>
      <c r="Z110" s="218">
        <v>0</v>
      </c>
      <c r="AA110" s="218">
        <v>0</v>
      </c>
      <c r="AB110" s="218">
        <v>3.8000000000000002E-5</v>
      </c>
      <c r="AC110" s="218">
        <v>0</v>
      </c>
      <c r="AD110" s="218">
        <v>1.169975</v>
      </c>
      <c r="AE110" s="218">
        <v>0</v>
      </c>
      <c r="AF110" s="218">
        <v>0.42774299999999998</v>
      </c>
      <c r="AG110" s="218">
        <v>0.93183300000000002</v>
      </c>
      <c r="AH110" s="218">
        <v>0</v>
      </c>
      <c r="AI110" s="218">
        <v>7.8309999999999994E-3</v>
      </c>
      <c r="AJ110" s="218">
        <v>1.8595E-2</v>
      </c>
      <c r="AK110" s="218">
        <v>0.35232799999999997</v>
      </c>
      <c r="AL110" s="218">
        <v>4.0000000000000003E-5</v>
      </c>
      <c r="AM110" s="218">
        <v>0</v>
      </c>
      <c r="AN110" s="218">
        <v>0</v>
      </c>
      <c r="AO110" s="218">
        <v>0.35622900000000002</v>
      </c>
      <c r="AP110" s="218">
        <v>4.5739010000000002</v>
      </c>
      <c r="AQ110" s="218">
        <v>5.1235999999999997E-2</v>
      </c>
      <c r="AR110" s="218">
        <v>0</v>
      </c>
      <c r="AS110" s="218">
        <v>1.73E-4</v>
      </c>
      <c r="AT110" s="218">
        <v>0</v>
      </c>
      <c r="AU110" s="218">
        <v>0.137714</v>
      </c>
      <c r="AV110" s="218">
        <v>0</v>
      </c>
      <c r="AW110" s="218">
        <v>1.11E-4</v>
      </c>
      <c r="AX110" s="218">
        <v>0</v>
      </c>
      <c r="AY110" s="218">
        <v>3.9383000000000001E-2</v>
      </c>
      <c r="AZ110" s="218">
        <v>0.128856</v>
      </c>
      <c r="BA110" s="218">
        <v>0</v>
      </c>
      <c r="BB110" s="218">
        <v>4.8277E-2</v>
      </c>
      <c r="BC110" s="218">
        <v>7.9999999999999996E-6</v>
      </c>
      <c r="BD110" s="218">
        <v>0</v>
      </c>
      <c r="BE110" s="218">
        <v>0</v>
      </c>
      <c r="BF110" s="218">
        <v>0</v>
      </c>
      <c r="BG110" s="218">
        <v>0</v>
      </c>
      <c r="BH110" s="218">
        <v>1.4829209999999999</v>
      </c>
      <c r="BI110" s="218">
        <v>0</v>
      </c>
      <c r="BJ110" s="218">
        <v>2.6809999999999998E-3</v>
      </c>
      <c r="BK110" s="218">
        <v>0</v>
      </c>
      <c r="BL110" s="218">
        <v>1.0178E-2</v>
      </c>
      <c r="BM110" s="218">
        <v>2.1592E-2</v>
      </c>
      <c r="BN110" s="218">
        <v>6.0700000000000001E-4</v>
      </c>
      <c r="BO110" s="218">
        <v>2.6640000000000001E-3</v>
      </c>
      <c r="BP110" s="218">
        <v>0</v>
      </c>
      <c r="BQ110" s="218">
        <v>0</v>
      </c>
      <c r="BR110" s="218">
        <v>0</v>
      </c>
      <c r="BS110" s="218">
        <v>0</v>
      </c>
      <c r="BT110" s="218">
        <v>0</v>
      </c>
      <c r="BU110" s="218">
        <v>0.57284900000000005</v>
      </c>
      <c r="BV110" s="218">
        <v>6.5582000000000001E-2</v>
      </c>
      <c r="BW110" s="218">
        <v>0.20048099999999999</v>
      </c>
      <c r="BX110" s="218">
        <v>3.0169160000000002</v>
      </c>
      <c r="BY110" s="218">
        <v>0</v>
      </c>
      <c r="BZ110" s="218">
        <v>5.7260999999999999E-2</v>
      </c>
      <c r="CA110" s="218">
        <v>22.882019</v>
      </c>
      <c r="CB110" s="218">
        <v>0</v>
      </c>
      <c r="CC110" s="218">
        <v>0</v>
      </c>
      <c r="CD110" s="218">
        <v>0</v>
      </c>
      <c r="CE110" s="218">
        <v>0</v>
      </c>
      <c r="CF110" s="218">
        <v>3.2699999999999999E-3</v>
      </c>
      <c r="CG110" s="218">
        <v>2.3830000000000001E-3</v>
      </c>
      <c r="CH110" s="218">
        <v>5.8111999999999997E-2</v>
      </c>
      <c r="CI110" s="218">
        <v>6.1311929999999997</v>
      </c>
      <c r="CJ110" s="218">
        <v>0</v>
      </c>
      <c r="CK110" s="218">
        <v>9.8969999999999995E-3</v>
      </c>
      <c r="CL110" s="218">
        <v>0</v>
      </c>
      <c r="CM110" s="218">
        <v>0</v>
      </c>
      <c r="CN110" s="218">
        <v>0.127021</v>
      </c>
      <c r="CO110" s="218">
        <v>0</v>
      </c>
      <c r="CP110" s="218">
        <v>3.3E-3</v>
      </c>
      <c r="CQ110" s="218">
        <v>0</v>
      </c>
      <c r="CR110" s="218">
        <v>2.1599999999999999E-4</v>
      </c>
      <c r="CS110" s="218">
        <v>5.3730000000000002E-3</v>
      </c>
      <c r="CT110" s="218">
        <v>1.9610000000000001E-3</v>
      </c>
      <c r="CU110" s="218">
        <v>11.290027</v>
      </c>
      <c r="CV110" s="218">
        <v>1.8240000000000001E-3</v>
      </c>
    </row>
    <row r="111" spans="1:100" ht="18" customHeight="1" x14ac:dyDescent="0.5">
      <c r="A111" s="220" t="s">
        <v>169</v>
      </c>
      <c r="B111" s="221" t="s">
        <v>429</v>
      </c>
      <c r="C111" s="217">
        <v>36.888837000000002</v>
      </c>
      <c r="D111" s="217">
        <v>6.4219999999999999E-2</v>
      </c>
      <c r="E111" s="217">
        <v>0.20347799999999999</v>
      </c>
      <c r="F111" s="217">
        <v>0</v>
      </c>
      <c r="G111" s="217">
        <v>0.15585599999999999</v>
      </c>
      <c r="H111" s="217">
        <v>0</v>
      </c>
      <c r="I111" s="217">
        <v>0</v>
      </c>
      <c r="J111" s="217">
        <v>2.5742820000000002</v>
      </c>
      <c r="K111" s="217">
        <v>0</v>
      </c>
      <c r="L111" s="217">
        <v>8.2999999999999998E-5</v>
      </c>
      <c r="M111" s="217">
        <v>0</v>
      </c>
      <c r="N111" s="217">
        <v>1.8317239999999999</v>
      </c>
      <c r="O111" s="217">
        <v>0.17130600000000001</v>
      </c>
      <c r="P111" s="217">
        <v>0</v>
      </c>
      <c r="Q111" s="217">
        <v>0</v>
      </c>
      <c r="R111" s="217">
        <v>2.6372E-2</v>
      </c>
      <c r="S111" s="217">
        <v>0</v>
      </c>
      <c r="T111" s="217">
        <v>0</v>
      </c>
      <c r="U111" s="217">
        <v>0</v>
      </c>
      <c r="V111" s="217">
        <v>0</v>
      </c>
      <c r="W111" s="217">
        <v>0</v>
      </c>
      <c r="X111" s="217">
        <v>5.0000000000000004E-6</v>
      </c>
      <c r="Y111" s="217">
        <v>0</v>
      </c>
      <c r="Z111" s="217">
        <v>0</v>
      </c>
      <c r="AA111" s="217">
        <v>0</v>
      </c>
      <c r="AB111" s="217">
        <v>0</v>
      </c>
      <c r="AC111" s="217">
        <v>0</v>
      </c>
      <c r="AD111" s="217">
        <v>0</v>
      </c>
      <c r="AE111" s="217">
        <v>3.3138000000000001E-2</v>
      </c>
      <c r="AF111" s="217">
        <v>0</v>
      </c>
      <c r="AG111" s="217">
        <v>0</v>
      </c>
      <c r="AH111" s="217">
        <v>0</v>
      </c>
      <c r="AI111" s="217">
        <v>0</v>
      </c>
      <c r="AJ111" s="217">
        <v>0</v>
      </c>
      <c r="AK111" s="217">
        <v>3.2499999999999999E-4</v>
      </c>
      <c r="AL111" s="217">
        <v>0</v>
      </c>
      <c r="AM111" s="217">
        <v>0</v>
      </c>
      <c r="AN111" s="217">
        <v>0</v>
      </c>
      <c r="AO111" s="217">
        <v>1.2650000000000001E-3</v>
      </c>
      <c r="AP111" s="217">
        <v>0.50436700000000001</v>
      </c>
      <c r="AQ111" s="217">
        <v>6.4300000000000002E-4</v>
      </c>
      <c r="AR111" s="217">
        <v>0</v>
      </c>
      <c r="AS111" s="217">
        <v>4.6350000000000002E-3</v>
      </c>
      <c r="AT111" s="217">
        <v>0</v>
      </c>
      <c r="AU111" s="217">
        <v>6.5499999999999998E-4</v>
      </c>
      <c r="AV111" s="217">
        <v>0</v>
      </c>
      <c r="AW111" s="217">
        <v>0</v>
      </c>
      <c r="AX111" s="217">
        <v>0</v>
      </c>
      <c r="AY111" s="217">
        <v>9.2669999999999992E-3</v>
      </c>
      <c r="AZ111" s="217">
        <v>5.2795000000000002E-2</v>
      </c>
      <c r="BA111" s="217">
        <v>0</v>
      </c>
      <c r="BB111" s="217">
        <v>0</v>
      </c>
      <c r="BC111" s="217">
        <v>1.263E-3</v>
      </c>
      <c r="BD111" s="217">
        <v>0</v>
      </c>
      <c r="BE111" s="217">
        <v>0</v>
      </c>
      <c r="BF111" s="217">
        <v>0</v>
      </c>
      <c r="BG111" s="217">
        <v>0</v>
      </c>
      <c r="BH111" s="217">
        <v>3.79E-4</v>
      </c>
      <c r="BI111" s="217">
        <v>0</v>
      </c>
      <c r="BJ111" s="217">
        <v>0</v>
      </c>
      <c r="BK111" s="217">
        <v>0</v>
      </c>
      <c r="BL111" s="217">
        <v>7.9439999999999997E-3</v>
      </c>
      <c r="BM111" s="217">
        <v>2.4511999999999999E-2</v>
      </c>
      <c r="BN111" s="217">
        <v>0</v>
      </c>
      <c r="BO111" s="217">
        <v>3.1142E-2</v>
      </c>
      <c r="BP111" s="217">
        <v>0</v>
      </c>
      <c r="BQ111" s="217">
        <v>0</v>
      </c>
      <c r="BR111" s="217">
        <v>0</v>
      </c>
      <c r="BS111" s="217">
        <v>0</v>
      </c>
      <c r="BT111" s="217">
        <v>1.7589999999999999E-3</v>
      </c>
      <c r="BU111" s="217">
        <v>3.8000000000000002E-5</v>
      </c>
      <c r="BV111" s="217">
        <v>0</v>
      </c>
      <c r="BW111" s="217">
        <v>0.31633099999999997</v>
      </c>
      <c r="BX111" s="217">
        <v>2.7591999999999998E-2</v>
      </c>
      <c r="BY111" s="217">
        <v>25.054644</v>
      </c>
      <c r="BZ111" s="217">
        <v>0</v>
      </c>
      <c r="CA111" s="217">
        <v>0</v>
      </c>
      <c r="CB111" s="217">
        <v>0</v>
      </c>
      <c r="CC111" s="217">
        <v>0</v>
      </c>
      <c r="CD111" s="217">
        <v>0</v>
      </c>
      <c r="CE111" s="217">
        <v>0</v>
      </c>
      <c r="CF111" s="217">
        <v>0</v>
      </c>
      <c r="CG111" s="217">
        <v>1.4999999999999999E-4</v>
      </c>
      <c r="CH111" s="217">
        <v>4.8248959999999999</v>
      </c>
      <c r="CI111" s="217">
        <v>0.203542</v>
      </c>
      <c r="CJ111" s="217">
        <v>0</v>
      </c>
      <c r="CK111" s="217">
        <v>3.2669999999999999E-3</v>
      </c>
      <c r="CL111" s="217">
        <v>3.1817999999999999E-2</v>
      </c>
      <c r="CM111" s="217">
        <v>0</v>
      </c>
      <c r="CN111" s="217">
        <v>0.305865</v>
      </c>
      <c r="CO111" s="217">
        <v>0</v>
      </c>
      <c r="CP111" s="217">
        <v>0</v>
      </c>
      <c r="CQ111" s="217">
        <v>0</v>
      </c>
      <c r="CR111" s="217">
        <v>0.39723199999999997</v>
      </c>
      <c r="CS111" s="217">
        <v>6.1499999999999999E-4</v>
      </c>
      <c r="CT111" s="217">
        <v>0</v>
      </c>
      <c r="CU111" s="217">
        <v>1.738E-3</v>
      </c>
      <c r="CV111" s="217">
        <v>1.9695000000000001E-2</v>
      </c>
    </row>
    <row r="112" spans="1:100" ht="18" customHeight="1" x14ac:dyDescent="0.5">
      <c r="A112" s="222" t="s">
        <v>73</v>
      </c>
      <c r="B112" s="223" t="s">
        <v>346</v>
      </c>
      <c r="C112" s="218">
        <v>36.017977000000002</v>
      </c>
      <c r="D112" s="218">
        <v>0</v>
      </c>
      <c r="E112" s="218">
        <v>0</v>
      </c>
      <c r="F112" s="218">
        <v>0</v>
      </c>
      <c r="G112" s="218">
        <v>0</v>
      </c>
      <c r="H112" s="218">
        <v>0</v>
      </c>
      <c r="I112" s="218">
        <v>2.8800000000000002E-3</v>
      </c>
      <c r="J112" s="218">
        <v>0</v>
      </c>
      <c r="K112" s="218">
        <v>0</v>
      </c>
      <c r="L112" s="218">
        <v>33.019196000000001</v>
      </c>
      <c r="M112" s="218">
        <v>0</v>
      </c>
      <c r="N112" s="218">
        <v>0</v>
      </c>
      <c r="O112" s="218">
        <v>0</v>
      </c>
      <c r="P112" s="218">
        <v>0</v>
      </c>
      <c r="Q112" s="218">
        <v>0</v>
      </c>
      <c r="R112" s="218">
        <v>0</v>
      </c>
      <c r="S112" s="218">
        <v>0</v>
      </c>
      <c r="T112" s="218">
        <v>0</v>
      </c>
      <c r="U112" s="218">
        <v>0.65658499999999997</v>
      </c>
      <c r="V112" s="218">
        <v>0</v>
      </c>
      <c r="W112" s="218">
        <v>0</v>
      </c>
      <c r="X112" s="218">
        <v>0</v>
      </c>
      <c r="Y112" s="218">
        <v>0</v>
      </c>
      <c r="Z112" s="218">
        <v>0</v>
      </c>
      <c r="AA112" s="218">
        <v>0</v>
      </c>
      <c r="AB112" s="218">
        <v>0</v>
      </c>
      <c r="AC112" s="218">
        <v>0</v>
      </c>
      <c r="AD112" s="218">
        <v>0</v>
      </c>
      <c r="AE112" s="218">
        <v>0</v>
      </c>
      <c r="AF112" s="218">
        <v>0</v>
      </c>
      <c r="AG112" s="218">
        <v>0</v>
      </c>
      <c r="AH112" s="218">
        <v>0</v>
      </c>
      <c r="AI112" s="218">
        <v>7.7000000000000001E-5</v>
      </c>
      <c r="AJ112" s="218">
        <v>0</v>
      </c>
      <c r="AK112" s="218">
        <v>1.7699999999999999E-4</v>
      </c>
      <c r="AL112" s="218">
        <v>0</v>
      </c>
      <c r="AM112" s="218">
        <v>0</v>
      </c>
      <c r="AN112" s="218">
        <v>0</v>
      </c>
      <c r="AO112" s="218">
        <v>0.180092</v>
      </c>
      <c r="AP112" s="218">
        <v>1.1969999999999999E-3</v>
      </c>
      <c r="AQ112" s="218">
        <v>1.5398E-2</v>
      </c>
      <c r="AR112" s="218">
        <v>0</v>
      </c>
      <c r="AS112" s="218">
        <v>1.7985000000000001E-2</v>
      </c>
      <c r="AT112" s="218">
        <v>0</v>
      </c>
      <c r="AU112" s="218">
        <v>0.1227</v>
      </c>
      <c r="AV112" s="218">
        <v>0</v>
      </c>
      <c r="AW112" s="218">
        <v>0</v>
      </c>
      <c r="AX112" s="218">
        <v>0</v>
      </c>
      <c r="AY112" s="218">
        <v>2.41E-4</v>
      </c>
      <c r="AZ112" s="218">
        <v>0</v>
      </c>
      <c r="BA112" s="218">
        <v>0</v>
      </c>
      <c r="BB112" s="218">
        <v>0</v>
      </c>
      <c r="BC112" s="218">
        <v>0</v>
      </c>
      <c r="BD112" s="218">
        <v>0</v>
      </c>
      <c r="BE112" s="218">
        <v>0</v>
      </c>
      <c r="BF112" s="218">
        <v>0</v>
      </c>
      <c r="BG112" s="218">
        <v>0</v>
      </c>
      <c r="BH112" s="218">
        <v>0</v>
      </c>
      <c r="BI112" s="218">
        <v>0</v>
      </c>
      <c r="BJ112" s="218">
        <v>0</v>
      </c>
      <c r="BK112" s="218">
        <v>0</v>
      </c>
      <c r="BL112" s="218">
        <v>1.337008</v>
      </c>
      <c r="BM112" s="218">
        <v>6.2849000000000002E-2</v>
      </c>
      <c r="BN112" s="218">
        <v>0</v>
      </c>
      <c r="BO112" s="218">
        <v>0.33985100000000001</v>
      </c>
      <c r="BP112" s="218">
        <v>5.3300000000000005E-4</v>
      </c>
      <c r="BQ112" s="218">
        <v>0</v>
      </c>
      <c r="BR112" s="218">
        <v>0</v>
      </c>
      <c r="BS112" s="218">
        <v>0</v>
      </c>
      <c r="BT112" s="218">
        <v>0</v>
      </c>
      <c r="BU112" s="218">
        <v>5.6319999999999999E-3</v>
      </c>
      <c r="BV112" s="218">
        <v>2.3465E-2</v>
      </c>
      <c r="BW112" s="218">
        <v>0</v>
      </c>
      <c r="BX112" s="218">
        <v>0</v>
      </c>
      <c r="BY112" s="218">
        <v>0</v>
      </c>
      <c r="BZ112" s="218">
        <v>0</v>
      </c>
      <c r="CA112" s="218">
        <v>0</v>
      </c>
      <c r="CB112" s="218">
        <v>0</v>
      </c>
      <c r="CC112" s="218">
        <v>0</v>
      </c>
      <c r="CD112" s="218">
        <v>0</v>
      </c>
      <c r="CE112" s="218">
        <v>0</v>
      </c>
      <c r="CF112" s="218">
        <v>2.5982000000000002E-2</v>
      </c>
      <c r="CG112" s="218">
        <v>1.2539E-2</v>
      </c>
      <c r="CH112" s="218">
        <v>3.4708000000000003E-2</v>
      </c>
      <c r="CI112" s="218">
        <v>9.5230000000000002E-3</v>
      </c>
      <c r="CJ112" s="218">
        <v>6.1296999999999997E-2</v>
      </c>
      <c r="CK112" s="218">
        <v>3.8247999999999997E-2</v>
      </c>
      <c r="CL112" s="218">
        <v>0</v>
      </c>
      <c r="CM112" s="218">
        <v>0</v>
      </c>
      <c r="CN112" s="218">
        <v>4.7870999999999997E-2</v>
      </c>
      <c r="CO112" s="218">
        <v>0</v>
      </c>
      <c r="CP112" s="218">
        <v>1.0399999999999999E-4</v>
      </c>
      <c r="CQ112" s="218">
        <v>0</v>
      </c>
      <c r="CR112" s="218">
        <v>1.95E-4</v>
      </c>
      <c r="CS112" s="218">
        <v>0</v>
      </c>
      <c r="CT112" s="218">
        <v>1.023E-3</v>
      </c>
      <c r="CU112" s="218">
        <v>0</v>
      </c>
      <c r="CV112" s="218">
        <v>6.2100000000000002E-4</v>
      </c>
    </row>
    <row r="113" spans="1:100" ht="18" customHeight="1" x14ac:dyDescent="0.5">
      <c r="A113" s="220" t="s">
        <v>168</v>
      </c>
      <c r="B113" s="221" t="s">
        <v>362</v>
      </c>
      <c r="C113" s="217">
        <v>33.148453000000003</v>
      </c>
      <c r="D113" s="217">
        <v>0</v>
      </c>
      <c r="E113" s="217">
        <v>0</v>
      </c>
      <c r="F113" s="217">
        <v>0</v>
      </c>
      <c r="G113" s="217">
        <v>0</v>
      </c>
      <c r="H113" s="217">
        <v>0</v>
      </c>
      <c r="I113" s="217">
        <v>0</v>
      </c>
      <c r="J113" s="217">
        <v>2.3251999999999998E-2</v>
      </c>
      <c r="K113" s="217">
        <v>3.1088089999999999</v>
      </c>
      <c r="L113" s="217">
        <v>0</v>
      </c>
      <c r="M113" s="217">
        <v>0</v>
      </c>
      <c r="N113" s="217">
        <v>6.6000000000000003E-2</v>
      </c>
      <c r="O113" s="217">
        <v>0</v>
      </c>
      <c r="P113" s="217">
        <v>0</v>
      </c>
      <c r="Q113" s="217">
        <v>0</v>
      </c>
      <c r="R113" s="217">
        <v>0</v>
      </c>
      <c r="S113" s="217">
        <v>0</v>
      </c>
      <c r="T113" s="217">
        <v>0</v>
      </c>
      <c r="U113" s="217">
        <v>0</v>
      </c>
      <c r="V113" s="217">
        <v>0</v>
      </c>
      <c r="W113" s="217">
        <v>0</v>
      </c>
      <c r="X113" s="217">
        <v>1.66E-4</v>
      </c>
      <c r="Y113" s="217">
        <v>0</v>
      </c>
      <c r="Z113" s="217">
        <v>0</v>
      </c>
      <c r="AA113" s="217">
        <v>0</v>
      </c>
      <c r="AB113" s="217">
        <v>0</v>
      </c>
      <c r="AC113" s="217">
        <v>0</v>
      </c>
      <c r="AD113" s="217">
        <v>0</v>
      </c>
      <c r="AE113" s="217">
        <v>0</v>
      </c>
      <c r="AF113" s="217">
        <v>0</v>
      </c>
      <c r="AG113" s="217">
        <v>0</v>
      </c>
      <c r="AH113" s="217">
        <v>0</v>
      </c>
      <c r="AI113" s="217">
        <v>0</v>
      </c>
      <c r="AJ113" s="217">
        <v>7.9999999999999996E-6</v>
      </c>
      <c r="AK113" s="217">
        <v>9.2900000000000003E-4</v>
      </c>
      <c r="AL113" s="217">
        <v>0</v>
      </c>
      <c r="AM113" s="217">
        <v>0</v>
      </c>
      <c r="AN113" s="217">
        <v>0</v>
      </c>
      <c r="AO113" s="217">
        <v>0</v>
      </c>
      <c r="AP113" s="217">
        <v>6.2424E-2</v>
      </c>
      <c r="AQ113" s="217">
        <v>6.4720000000000003E-3</v>
      </c>
      <c r="AR113" s="217">
        <v>0</v>
      </c>
      <c r="AS113" s="217">
        <v>1.4059999999999999E-3</v>
      </c>
      <c r="AT113" s="217">
        <v>0</v>
      </c>
      <c r="AU113" s="217">
        <v>26.608294000000001</v>
      </c>
      <c r="AV113" s="217">
        <v>0</v>
      </c>
      <c r="AW113" s="217">
        <v>0</v>
      </c>
      <c r="AX113" s="217">
        <v>0</v>
      </c>
      <c r="AY113" s="217">
        <v>0.23358599999999999</v>
      </c>
      <c r="AZ113" s="217">
        <v>6.6984000000000002E-2</v>
      </c>
      <c r="BA113" s="217">
        <v>0</v>
      </c>
      <c r="BB113" s="217">
        <v>0</v>
      </c>
      <c r="BC113" s="217">
        <v>0</v>
      </c>
      <c r="BD113" s="217">
        <v>0</v>
      </c>
      <c r="BE113" s="217">
        <v>0</v>
      </c>
      <c r="BF113" s="217">
        <v>0</v>
      </c>
      <c r="BG113" s="217">
        <v>0</v>
      </c>
      <c r="BH113" s="217">
        <v>0</v>
      </c>
      <c r="BI113" s="217">
        <v>0</v>
      </c>
      <c r="BJ113" s="217">
        <v>0</v>
      </c>
      <c r="BK113" s="217">
        <v>0</v>
      </c>
      <c r="BL113" s="217">
        <v>6.7739999999999996E-3</v>
      </c>
      <c r="BM113" s="217">
        <v>1.1738999999999999E-2</v>
      </c>
      <c r="BN113" s="217">
        <v>0</v>
      </c>
      <c r="BO113" s="217">
        <v>6.7500000000000004E-4</v>
      </c>
      <c r="BP113" s="217">
        <v>0</v>
      </c>
      <c r="BQ113" s="217">
        <v>0</v>
      </c>
      <c r="BR113" s="217">
        <v>0</v>
      </c>
      <c r="BS113" s="217">
        <v>0.69299900000000003</v>
      </c>
      <c r="BT113" s="217">
        <v>7.9100000000000004E-4</v>
      </c>
      <c r="BU113" s="217">
        <v>0</v>
      </c>
      <c r="BV113" s="217">
        <v>0</v>
      </c>
      <c r="BW113" s="217">
        <v>0</v>
      </c>
      <c r="BX113" s="217">
        <v>4.4299999999999998E-4</v>
      </c>
      <c r="BY113" s="217">
        <v>0</v>
      </c>
      <c r="BZ113" s="217">
        <v>0</v>
      </c>
      <c r="CA113" s="217">
        <v>2.1154269999999999</v>
      </c>
      <c r="CB113" s="217">
        <v>0</v>
      </c>
      <c r="CC113" s="217">
        <v>0</v>
      </c>
      <c r="CD113" s="217">
        <v>0</v>
      </c>
      <c r="CE113" s="217">
        <v>0</v>
      </c>
      <c r="CF113" s="217">
        <v>2.2800000000000001E-4</v>
      </c>
      <c r="CG113" s="217">
        <v>3.1930000000000001E-3</v>
      </c>
      <c r="CH113" s="217">
        <v>4.2340999999999997E-2</v>
      </c>
      <c r="CI113" s="217">
        <v>3.8179999999999999E-2</v>
      </c>
      <c r="CJ113" s="217">
        <v>0</v>
      </c>
      <c r="CK113" s="217">
        <v>1.2570000000000001E-3</v>
      </c>
      <c r="CL113" s="217">
        <v>0</v>
      </c>
      <c r="CM113" s="217">
        <v>0</v>
      </c>
      <c r="CN113" s="217">
        <v>1.6539000000000002E-2</v>
      </c>
      <c r="CO113" s="217">
        <v>4.6200000000000001E-4</v>
      </c>
      <c r="CP113" s="217">
        <v>0</v>
      </c>
      <c r="CQ113" s="217">
        <v>0</v>
      </c>
      <c r="CR113" s="217">
        <v>1.6968E-2</v>
      </c>
      <c r="CS113" s="217">
        <v>1.2640999999999999E-2</v>
      </c>
      <c r="CT113" s="217">
        <v>6.5700000000000003E-4</v>
      </c>
      <c r="CU113" s="217">
        <v>7.5030000000000001E-3</v>
      </c>
      <c r="CV113" s="217">
        <v>1.304E-3</v>
      </c>
    </row>
    <row r="114" spans="1:100" ht="18" customHeight="1" x14ac:dyDescent="0.5">
      <c r="A114" s="222" t="s">
        <v>167</v>
      </c>
      <c r="B114" s="223" t="s">
        <v>428</v>
      </c>
      <c r="C114" s="218">
        <v>33.137779000000002</v>
      </c>
      <c r="D114" s="218">
        <v>0</v>
      </c>
      <c r="E114" s="218">
        <v>0</v>
      </c>
      <c r="F114" s="218">
        <v>0</v>
      </c>
      <c r="G114" s="218">
        <v>9.1439070000000005</v>
      </c>
      <c r="H114" s="218">
        <v>0</v>
      </c>
      <c r="I114" s="218">
        <v>0</v>
      </c>
      <c r="J114" s="218">
        <v>0</v>
      </c>
      <c r="K114" s="218">
        <v>0</v>
      </c>
      <c r="L114" s="218">
        <v>0</v>
      </c>
      <c r="M114" s="218">
        <v>0</v>
      </c>
      <c r="N114" s="218">
        <v>0</v>
      </c>
      <c r="O114" s="218">
        <v>0.17994399999999999</v>
      </c>
      <c r="P114" s="218">
        <v>0</v>
      </c>
      <c r="Q114" s="218">
        <v>0</v>
      </c>
      <c r="R114" s="218">
        <v>13.715088</v>
      </c>
      <c r="S114" s="218">
        <v>0</v>
      </c>
      <c r="T114" s="218">
        <v>0</v>
      </c>
      <c r="U114" s="218">
        <v>0</v>
      </c>
      <c r="V114" s="218">
        <v>0.61013600000000001</v>
      </c>
      <c r="W114" s="218">
        <v>0</v>
      </c>
      <c r="X114" s="218">
        <v>0.15937499999999999</v>
      </c>
      <c r="Y114" s="218">
        <v>0</v>
      </c>
      <c r="Z114" s="218">
        <v>0</v>
      </c>
      <c r="AA114" s="218">
        <v>0</v>
      </c>
      <c r="AB114" s="218">
        <v>0</v>
      </c>
      <c r="AC114" s="218">
        <v>0</v>
      </c>
      <c r="AD114" s="218">
        <v>0</v>
      </c>
      <c r="AE114" s="218">
        <v>0</v>
      </c>
      <c r="AF114" s="218">
        <v>0</v>
      </c>
      <c r="AG114" s="218">
        <v>0</v>
      </c>
      <c r="AH114" s="218">
        <v>0</v>
      </c>
      <c r="AI114" s="218">
        <v>0</v>
      </c>
      <c r="AJ114" s="218">
        <v>0</v>
      </c>
      <c r="AK114" s="218">
        <v>4.1811000000000001E-2</v>
      </c>
      <c r="AL114" s="218">
        <v>0</v>
      </c>
      <c r="AM114" s="218">
        <v>0</v>
      </c>
      <c r="AN114" s="218">
        <v>0</v>
      </c>
      <c r="AO114" s="218">
        <v>0.225492</v>
      </c>
      <c r="AP114" s="218">
        <v>7.2989999999999999E-3</v>
      </c>
      <c r="AQ114" s="218">
        <v>4.2644000000000001E-2</v>
      </c>
      <c r="AR114" s="218">
        <v>0</v>
      </c>
      <c r="AS114" s="218">
        <v>0</v>
      </c>
      <c r="AT114" s="218">
        <v>0</v>
      </c>
      <c r="AU114" s="218">
        <v>1.9801310000000001</v>
      </c>
      <c r="AV114" s="218">
        <v>0</v>
      </c>
      <c r="AW114" s="218">
        <v>0</v>
      </c>
      <c r="AX114" s="218">
        <v>0</v>
      </c>
      <c r="AY114" s="218">
        <v>0</v>
      </c>
      <c r="AZ114" s="218">
        <v>0.30283700000000002</v>
      </c>
      <c r="BA114" s="218">
        <v>0</v>
      </c>
      <c r="BB114" s="218">
        <v>0</v>
      </c>
      <c r="BC114" s="218">
        <v>0</v>
      </c>
      <c r="BD114" s="218">
        <v>0</v>
      </c>
      <c r="BE114" s="218">
        <v>0</v>
      </c>
      <c r="BF114" s="218">
        <v>0</v>
      </c>
      <c r="BG114" s="218">
        <v>0</v>
      </c>
      <c r="BH114" s="218">
        <v>0</v>
      </c>
      <c r="BI114" s="218">
        <v>0</v>
      </c>
      <c r="BJ114" s="218">
        <v>0.30907699999999999</v>
      </c>
      <c r="BK114" s="218">
        <v>0</v>
      </c>
      <c r="BL114" s="218">
        <v>1.6413000000000001E-2</v>
      </c>
      <c r="BM114" s="218">
        <v>0.16955300000000001</v>
      </c>
      <c r="BN114" s="218">
        <v>0</v>
      </c>
      <c r="BO114" s="218">
        <v>0</v>
      </c>
      <c r="BP114" s="218">
        <v>4.4200000000000001E-4</v>
      </c>
      <c r="BQ114" s="218">
        <v>0</v>
      </c>
      <c r="BR114" s="218">
        <v>0</v>
      </c>
      <c r="BS114" s="218">
        <v>0</v>
      </c>
      <c r="BT114" s="218">
        <v>0</v>
      </c>
      <c r="BU114" s="218">
        <v>1.1000000000000001E-3</v>
      </c>
      <c r="BV114" s="218">
        <v>0</v>
      </c>
      <c r="BW114" s="218">
        <v>0</v>
      </c>
      <c r="BX114" s="218">
        <v>9.1929999999999998E-3</v>
      </c>
      <c r="BY114" s="218">
        <v>0</v>
      </c>
      <c r="BZ114" s="218">
        <v>0</v>
      </c>
      <c r="CA114" s="218">
        <v>0</v>
      </c>
      <c r="CB114" s="218">
        <v>0</v>
      </c>
      <c r="CC114" s="218">
        <v>0</v>
      </c>
      <c r="CD114" s="218">
        <v>2.3159999999999999E-3</v>
      </c>
      <c r="CE114" s="218">
        <v>0</v>
      </c>
      <c r="CF114" s="218">
        <v>0.21753700000000001</v>
      </c>
      <c r="CG114" s="218">
        <v>0</v>
      </c>
      <c r="CH114" s="218">
        <v>2.2008380000000001</v>
      </c>
      <c r="CI114" s="218">
        <v>1.9220000000000001E-2</v>
      </c>
      <c r="CJ114" s="218">
        <v>0</v>
      </c>
      <c r="CK114" s="218">
        <v>0</v>
      </c>
      <c r="CL114" s="218">
        <v>0</v>
      </c>
      <c r="CM114" s="218">
        <v>0</v>
      </c>
      <c r="CN114" s="218">
        <v>3.7821280000000002</v>
      </c>
      <c r="CO114" s="218">
        <v>0</v>
      </c>
      <c r="CP114" s="218">
        <v>0</v>
      </c>
      <c r="CQ114" s="218">
        <v>0</v>
      </c>
      <c r="CR114" s="218">
        <v>1.2979999999999999E-3</v>
      </c>
      <c r="CS114" s="218">
        <v>0</v>
      </c>
      <c r="CT114" s="218">
        <v>0</v>
      </c>
      <c r="CU114" s="218">
        <v>0</v>
      </c>
      <c r="CV114" s="218">
        <v>0</v>
      </c>
    </row>
    <row r="115" spans="1:100" ht="18" customHeight="1" x14ac:dyDescent="0.5">
      <c r="A115" s="220" t="s">
        <v>129</v>
      </c>
      <c r="B115" s="221" t="s">
        <v>426</v>
      </c>
      <c r="C115" s="217">
        <v>32.560912999999999</v>
      </c>
      <c r="D115" s="217">
        <v>0</v>
      </c>
      <c r="E115" s="217">
        <v>0</v>
      </c>
      <c r="F115" s="217">
        <v>0</v>
      </c>
      <c r="G115" s="217">
        <v>0</v>
      </c>
      <c r="H115" s="217">
        <v>0</v>
      </c>
      <c r="I115" s="217">
        <v>0</v>
      </c>
      <c r="J115" s="217">
        <v>0</v>
      </c>
      <c r="K115" s="217">
        <v>0</v>
      </c>
      <c r="L115" s="217">
        <v>0.33754499999999998</v>
      </c>
      <c r="M115" s="217">
        <v>0</v>
      </c>
      <c r="N115" s="217">
        <v>0</v>
      </c>
      <c r="O115" s="217">
        <v>0</v>
      </c>
      <c r="P115" s="217">
        <v>0</v>
      </c>
      <c r="Q115" s="217">
        <v>0</v>
      </c>
      <c r="R115" s="217">
        <v>3.6999999999999998E-5</v>
      </c>
      <c r="S115" s="217">
        <v>0</v>
      </c>
      <c r="T115" s="217">
        <v>1.2E-5</v>
      </c>
      <c r="U115" s="217">
        <v>2.7814999999999999E-2</v>
      </c>
      <c r="V115" s="217">
        <v>0.84527200000000002</v>
      </c>
      <c r="W115" s="217">
        <v>5.1150000000000001E-2</v>
      </c>
      <c r="X115" s="217">
        <v>0.19852400000000001</v>
      </c>
      <c r="Y115" s="217">
        <v>0</v>
      </c>
      <c r="Z115" s="217">
        <v>0</v>
      </c>
      <c r="AA115" s="217">
        <v>0</v>
      </c>
      <c r="AB115" s="217">
        <v>0</v>
      </c>
      <c r="AC115" s="217">
        <v>0</v>
      </c>
      <c r="AD115" s="217">
        <v>0</v>
      </c>
      <c r="AE115" s="217">
        <v>2.9066000000000002E-2</v>
      </c>
      <c r="AF115" s="217">
        <v>0</v>
      </c>
      <c r="AG115" s="217">
        <v>0</v>
      </c>
      <c r="AH115" s="217">
        <v>0</v>
      </c>
      <c r="AI115" s="217">
        <v>0</v>
      </c>
      <c r="AJ115" s="217">
        <v>0.16708999999999999</v>
      </c>
      <c r="AK115" s="217">
        <v>0</v>
      </c>
      <c r="AL115" s="217">
        <v>0</v>
      </c>
      <c r="AM115" s="217">
        <v>0</v>
      </c>
      <c r="AN115" s="217">
        <v>1.052E-3</v>
      </c>
      <c r="AO115" s="217">
        <v>0</v>
      </c>
      <c r="AP115" s="217">
        <v>0.16839299999999999</v>
      </c>
      <c r="AQ115" s="217">
        <v>0.173345</v>
      </c>
      <c r="AR115" s="217">
        <v>0</v>
      </c>
      <c r="AS115" s="217">
        <v>0.17233799999999999</v>
      </c>
      <c r="AT115" s="217">
        <v>0</v>
      </c>
      <c r="AU115" s="217">
        <v>0</v>
      </c>
      <c r="AV115" s="217">
        <v>2.3970999999999999E-2</v>
      </c>
      <c r="AW115" s="217">
        <v>0</v>
      </c>
      <c r="AX115" s="217">
        <v>0</v>
      </c>
      <c r="AY115" s="217">
        <v>0.27841399999999999</v>
      </c>
      <c r="AZ115" s="217">
        <v>0.13102</v>
      </c>
      <c r="BA115" s="217">
        <v>0</v>
      </c>
      <c r="BB115" s="217">
        <v>0</v>
      </c>
      <c r="BC115" s="217">
        <v>2.8E-5</v>
      </c>
      <c r="BD115" s="217">
        <v>0</v>
      </c>
      <c r="BE115" s="217">
        <v>0</v>
      </c>
      <c r="BF115" s="217">
        <v>0</v>
      </c>
      <c r="BG115" s="217">
        <v>1.552E-3</v>
      </c>
      <c r="BH115" s="217">
        <v>0</v>
      </c>
      <c r="BI115" s="217">
        <v>0</v>
      </c>
      <c r="BJ115" s="217">
        <v>0</v>
      </c>
      <c r="BK115" s="217">
        <v>0</v>
      </c>
      <c r="BL115" s="217">
        <v>0.41506700000000002</v>
      </c>
      <c r="BM115" s="217">
        <v>0.17971100000000001</v>
      </c>
      <c r="BN115" s="217">
        <v>2.0000000000000002E-5</v>
      </c>
      <c r="BO115" s="217">
        <v>6.4722000000000002E-2</v>
      </c>
      <c r="BP115" s="217">
        <v>1.0090999999999999E-2</v>
      </c>
      <c r="BQ115" s="217">
        <v>0</v>
      </c>
      <c r="BR115" s="217">
        <v>0</v>
      </c>
      <c r="BS115" s="217">
        <v>3.1611479999999998</v>
      </c>
      <c r="BT115" s="217">
        <v>0</v>
      </c>
      <c r="BU115" s="217">
        <v>1.2395E-2</v>
      </c>
      <c r="BV115" s="217">
        <v>0</v>
      </c>
      <c r="BW115" s="217">
        <v>0</v>
      </c>
      <c r="BX115" s="217">
        <v>0.53583499999999995</v>
      </c>
      <c r="BY115" s="217">
        <v>0</v>
      </c>
      <c r="BZ115" s="217">
        <v>0</v>
      </c>
      <c r="CA115" s="217">
        <v>0.50638700000000003</v>
      </c>
      <c r="CB115" s="217">
        <v>0</v>
      </c>
      <c r="CC115" s="217">
        <v>0</v>
      </c>
      <c r="CD115" s="217">
        <v>0</v>
      </c>
      <c r="CE115" s="217">
        <v>0</v>
      </c>
      <c r="CF115" s="217">
        <v>1.057E-3</v>
      </c>
      <c r="CG115" s="217">
        <v>1.0237E-2</v>
      </c>
      <c r="CH115" s="217">
        <v>2.2727390000000001</v>
      </c>
      <c r="CI115" s="217">
        <v>5.7182130000000004</v>
      </c>
      <c r="CJ115" s="217">
        <v>0</v>
      </c>
      <c r="CK115" s="217">
        <v>16.290863999999999</v>
      </c>
      <c r="CL115" s="217">
        <v>1.3306999999999999E-2</v>
      </c>
      <c r="CM115" s="217">
        <v>0</v>
      </c>
      <c r="CN115" s="217">
        <v>8.4625000000000006E-2</v>
      </c>
      <c r="CO115" s="217">
        <v>0</v>
      </c>
      <c r="CP115" s="217">
        <v>0</v>
      </c>
      <c r="CQ115" s="217">
        <v>0</v>
      </c>
      <c r="CR115" s="217">
        <v>0.60440799999999995</v>
      </c>
      <c r="CS115" s="217">
        <v>0</v>
      </c>
      <c r="CT115" s="217">
        <v>7.3464000000000002E-2</v>
      </c>
      <c r="CU115" s="217">
        <v>0</v>
      </c>
      <c r="CV115" s="217">
        <v>0</v>
      </c>
    </row>
    <row r="116" spans="1:100" ht="18" customHeight="1" x14ac:dyDescent="0.5">
      <c r="A116" s="222" t="s">
        <v>200</v>
      </c>
      <c r="B116" s="223" t="s">
        <v>331</v>
      </c>
      <c r="C116" s="218">
        <v>31.557324999999999</v>
      </c>
      <c r="D116" s="218">
        <v>0</v>
      </c>
      <c r="E116" s="218">
        <v>0</v>
      </c>
      <c r="F116" s="218">
        <v>0</v>
      </c>
      <c r="G116" s="218">
        <v>0</v>
      </c>
      <c r="H116" s="218">
        <v>0</v>
      </c>
      <c r="I116" s="218">
        <v>0</v>
      </c>
      <c r="J116" s="218">
        <v>0.18956200000000001</v>
      </c>
      <c r="K116" s="218">
        <v>11.413786999999999</v>
      </c>
      <c r="L116" s="218">
        <v>2.3301750000000001</v>
      </c>
      <c r="M116" s="218">
        <v>0</v>
      </c>
      <c r="N116" s="218">
        <v>3.7155000000000001E-2</v>
      </c>
      <c r="O116" s="218">
        <v>0</v>
      </c>
      <c r="P116" s="218">
        <v>0</v>
      </c>
      <c r="Q116" s="218">
        <v>0</v>
      </c>
      <c r="R116" s="218">
        <v>6.1399999999999996E-4</v>
      </c>
      <c r="S116" s="218">
        <v>1.2612E-2</v>
      </c>
      <c r="T116" s="218">
        <v>2.6800000000000001E-4</v>
      </c>
      <c r="U116" s="218">
        <v>13.579919</v>
      </c>
      <c r="V116" s="218">
        <v>0.32221100000000003</v>
      </c>
      <c r="W116" s="218">
        <v>0.58636900000000003</v>
      </c>
      <c r="X116" s="218">
        <v>7.7999999999999999E-5</v>
      </c>
      <c r="Y116" s="218">
        <v>1.8630000000000001E-3</v>
      </c>
      <c r="Z116" s="218">
        <v>0</v>
      </c>
      <c r="AA116" s="218">
        <v>0</v>
      </c>
      <c r="AB116" s="218">
        <v>6.9999999999999999E-6</v>
      </c>
      <c r="AC116" s="218">
        <v>0</v>
      </c>
      <c r="AD116" s="218">
        <v>0</v>
      </c>
      <c r="AE116" s="218">
        <v>0</v>
      </c>
      <c r="AF116" s="218">
        <v>0</v>
      </c>
      <c r="AG116" s="218">
        <v>0</v>
      </c>
      <c r="AH116" s="218">
        <v>0</v>
      </c>
      <c r="AI116" s="218">
        <v>0</v>
      </c>
      <c r="AJ116" s="218">
        <v>6.5303E-2</v>
      </c>
      <c r="AK116" s="218">
        <v>0</v>
      </c>
      <c r="AL116" s="218">
        <v>0</v>
      </c>
      <c r="AM116" s="218">
        <v>0</v>
      </c>
      <c r="AN116" s="218">
        <v>0</v>
      </c>
      <c r="AO116" s="218">
        <v>0.12783</v>
      </c>
      <c r="AP116" s="218">
        <v>2.9E-5</v>
      </c>
      <c r="AQ116" s="218">
        <v>0</v>
      </c>
      <c r="AR116" s="218">
        <v>0</v>
      </c>
      <c r="AS116" s="218">
        <v>0</v>
      </c>
      <c r="AT116" s="218">
        <v>0</v>
      </c>
      <c r="AU116" s="218">
        <v>0</v>
      </c>
      <c r="AV116" s="218">
        <v>0</v>
      </c>
      <c r="AW116" s="218">
        <v>0</v>
      </c>
      <c r="AX116" s="218">
        <v>0</v>
      </c>
      <c r="AY116" s="218">
        <v>0</v>
      </c>
      <c r="AZ116" s="218">
        <v>7.0899999999999999E-4</v>
      </c>
      <c r="BA116" s="218">
        <v>0</v>
      </c>
      <c r="BB116" s="218">
        <v>0</v>
      </c>
      <c r="BC116" s="218">
        <v>0</v>
      </c>
      <c r="BD116" s="218">
        <v>0</v>
      </c>
      <c r="BE116" s="218">
        <v>0</v>
      </c>
      <c r="BF116" s="218">
        <v>0</v>
      </c>
      <c r="BG116" s="218">
        <v>0</v>
      </c>
      <c r="BH116" s="218">
        <v>0.33475300000000002</v>
      </c>
      <c r="BI116" s="218">
        <v>0</v>
      </c>
      <c r="BJ116" s="218">
        <v>0</v>
      </c>
      <c r="BK116" s="218">
        <v>0</v>
      </c>
      <c r="BL116" s="218">
        <v>5.2649999999999997E-3</v>
      </c>
      <c r="BM116" s="218">
        <v>0.530887</v>
      </c>
      <c r="BN116" s="218">
        <v>0</v>
      </c>
      <c r="BO116" s="218">
        <v>0</v>
      </c>
      <c r="BP116" s="218">
        <v>0</v>
      </c>
      <c r="BQ116" s="218">
        <v>0</v>
      </c>
      <c r="BR116" s="218">
        <v>0</v>
      </c>
      <c r="BS116" s="218">
        <v>0</v>
      </c>
      <c r="BT116" s="218">
        <v>8.6230000000000005E-3</v>
      </c>
      <c r="BU116" s="218">
        <v>7.6567999999999997E-2</v>
      </c>
      <c r="BV116" s="218">
        <v>0</v>
      </c>
      <c r="BW116" s="218">
        <v>0</v>
      </c>
      <c r="BX116" s="218">
        <v>0</v>
      </c>
      <c r="BY116" s="218">
        <v>0</v>
      </c>
      <c r="BZ116" s="218">
        <v>0</v>
      </c>
      <c r="CA116" s="218">
        <v>0</v>
      </c>
      <c r="CB116" s="218">
        <v>0</v>
      </c>
      <c r="CC116" s="218">
        <v>0</v>
      </c>
      <c r="CD116" s="218">
        <v>0</v>
      </c>
      <c r="CE116" s="218">
        <v>0</v>
      </c>
      <c r="CF116" s="218">
        <v>0</v>
      </c>
      <c r="CG116" s="218">
        <v>0</v>
      </c>
      <c r="CH116" s="218">
        <v>0.49726100000000001</v>
      </c>
      <c r="CI116" s="218">
        <v>1.2030000000000001E-2</v>
      </c>
      <c r="CJ116" s="218">
        <v>0</v>
      </c>
      <c r="CK116" s="218">
        <v>6.8999999999999997E-4</v>
      </c>
      <c r="CL116" s="218">
        <v>0</v>
      </c>
      <c r="CM116" s="218">
        <v>0</v>
      </c>
      <c r="CN116" s="218">
        <v>1.0467000000000001E-2</v>
      </c>
      <c r="CO116" s="218">
        <v>0</v>
      </c>
      <c r="CP116" s="218">
        <v>0</v>
      </c>
      <c r="CQ116" s="218">
        <v>0</v>
      </c>
      <c r="CR116" s="218">
        <v>0.99761599999999995</v>
      </c>
      <c r="CS116" s="218">
        <v>0.412719</v>
      </c>
      <c r="CT116" s="218">
        <v>0</v>
      </c>
      <c r="CU116" s="218">
        <v>0</v>
      </c>
      <c r="CV116" s="218">
        <v>1.9550000000000001E-3</v>
      </c>
    </row>
    <row r="117" spans="1:100" ht="18" customHeight="1" x14ac:dyDescent="0.5">
      <c r="A117" s="220" t="s">
        <v>210</v>
      </c>
      <c r="B117" s="221" t="s">
        <v>355</v>
      </c>
      <c r="C117" s="217">
        <v>31.471952000000002</v>
      </c>
      <c r="D117" s="217">
        <v>0</v>
      </c>
      <c r="E117" s="217">
        <v>0</v>
      </c>
      <c r="F117" s="217">
        <v>0</v>
      </c>
      <c r="G117" s="217">
        <v>0</v>
      </c>
      <c r="H117" s="217">
        <v>0</v>
      </c>
      <c r="I117" s="217">
        <v>0</v>
      </c>
      <c r="J117" s="217">
        <v>0</v>
      </c>
      <c r="K117" s="217">
        <v>0</v>
      </c>
      <c r="L117" s="217">
        <v>1.47E-4</v>
      </c>
      <c r="M117" s="217">
        <v>0</v>
      </c>
      <c r="N117" s="217">
        <v>0</v>
      </c>
      <c r="O117" s="217">
        <v>0</v>
      </c>
      <c r="P117" s="217">
        <v>0</v>
      </c>
      <c r="Q117" s="217">
        <v>0</v>
      </c>
      <c r="R117" s="217">
        <v>0</v>
      </c>
      <c r="S117" s="217">
        <v>0</v>
      </c>
      <c r="T117" s="217">
        <v>0</v>
      </c>
      <c r="U117" s="217">
        <v>0</v>
      </c>
      <c r="V117" s="217">
        <v>0</v>
      </c>
      <c r="W117" s="217">
        <v>0</v>
      </c>
      <c r="X117" s="217">
        <v>2.5599999999999999E-4</v>
      </c>
      <c r="Y117" s="217">
        <v>0</v>
      </c>
      <c r="Z117" s="217">
        <v>0</v>
      </c>
      <c r="AA117" s="217">
        <v>0</v>
      </c>
      <c r="AB117" s="217">
        <v>0</v>
      </c>
      <c r="AC117" s="217">
        <v>24.789187999999999</v>
      </c>
      <c r="AD117" s="217">
        <v>0</v>
      </c>
      <c r="AE117" s="217">
        <v>0</v>
      </c>
      <c r="AF117" s="217">
        <v>5.0000000000000004E-6</v>
      </c>
      <c r="AG117" s="217">
        <v>0</v>
      </c>
      <c r="AH117" s="217">
        <v>0</v>
      </c>
      <c r="AI117" s="217">
        <v>0</v>
      </c>
      <c r="AJ117" s="217">
        <v>1.9525000000000001E-2</v>
      </c>
      <c r="AK117" s="217">
        <v>5.2380000000000003E-2</v>
      </c>
      <c r="AL117" s="217">
        <v>0</v>
      </c>
      <c r="AM117" s="217">
        <v>0</v>
      </c>
      <c r="AN117" s="217">
        <v>0</v>
      </c>
      <c r="AO117" s="217">
        <v>0</v>
      </c>
      <c r="AP117" s="217">
        <v>2.0587000000000001E-2</v>
      </c>
      <c r="AQ117" s="217">
        <v>9.5949999999999994E-3</v>
      </c>
      <c r="AR117" s="217">
        <v>0</v>
      </c>
      <c r="AS117" s="217">
        <v>0</v>
      </c>
      <c r="AT117" s="217">
        <v>0</v>
      </c>
      <c r="AU117" s="217">
        <v>3.6045509999999998</v>
      </c>
      <c r="AV117" s="217">
        <v>0</v>
      </c>
      <c r="AW117" s="217">
        <v>0</v>
      </c>
      <c r="AX117" s="217">
        <v>0</v>
      </c>
      <c r="AY117" s="217">
        <v>3.3500000000000001E-4</v>
      </c>
      <c r="AZ117" s="217">
        <v>0</v>
      </c>
      <c r="BA117" s="217">
        <v>0</v>
      </c>
      <c r="BB117" s="217">
        <v>0</v>
      </c>
      <c r="BC117" s="217">
        <v>0</v>
      </c>
      <c r="BD117" s="217">
        <v>0</v>
      </c>
      <c r="BE117" s="217">
        <v>0</v>
      </c>
      <c r="BF117" s="217">
        <v>0</v>
      </c>
      <c r="BG117" s="217">
        <v>0</v>
      </c>
      <c r="BH117" s="217">
        <v>0</v>
      </c>
      <c r="BI117" s="217">
        <v>0</v>
      </c>
      <c r="BJ117" s="217">
        <v>0</v>
      </c>
      <c r="BK117" s="217">
        <v>0</v>
      </c>
      <c r="BL117" s="217">
        <v>3.777E-3</v>
      </c>
      <c r="BM117" s="217">
        <v>2.7720000000000002E-3</v>
      </c>
      <c r="BN117" s="217">
        <v>0</v>
      </c>
      <c r="BO117" s="217">
        <v>2.2049999999999999E-3</v>
      </c>
      <c r="BP117" s="217">
        <v>0</v>
      </c>
      <c r="BQ117" s="217">
        <v>0</v>
      </c>
      <c r="BR117" s="217">
        <v>0</v>
      </c>
      <c r="BS117" s="217">
        <v>0</v>
      </c>
      <c r="BT117" s="217">
        <v>0</v>
      </c>
      <c r="BU117" s="217">
        <v>6.6109999999999997E-3</v>
      </c>
      <c r="BV117" s="217">
        <v>2.9411E-2</v>
      </c>
      <c r="BW117" s="217">
        <v>0</v>
      </c>
      <c r="BX117" s="217">
        <v>1.5900000000000001E-3</v>
      </c>
      <c r="BY117" s="217">
        <v>0</v>
      </c>
      <c r="BZ117" s="217">
        <v>0</v>
      </c>
      <c r="CA117" s="217">
        <v>2.7534239999999999</v>
      </c>
      <c r="CB117" s="217">
        <v>0</v>
      </c>
      <c r="CC117" s="217">
        <v>0</v>
      </c>
      <c r="CD117" s="217">
        <v>0</v>
      </c>
      <c r="CE117" s="217">
        <v>0</v>
      </c>
      <c r="CF117" s="217">
        <v>1.3550000000000001E-3</v>
      </c>
      <c r="CG117" s="217">
        <v>1.2E-4</v>
      </c>
      <c r="CH117" s="217">
        <v>0.14174999999999999</v>
      </c>
      <c r="CI117" s="217">
        <v>1.2104E-2</v>
      </c>
      <c r="CJ117" s="217">
        <v>0</v>
      </c>
      <c r="CK117" s="217">
        <v>1.9191E-2</v>
      </c>
      <c r="CL117" s="217">
        <v>0</v>
      </c>
      <c r="CM117" s="217">
        <v>0</v>
      </c>
      <c r="CN117" s="217">
        <v>0</v>
      </c>
      <c r="CO117" s="217">
        <v>0</v>
      </c>
      <c r="CP117" s="217">
        <v>0</v>
      </c>
      <c r="CQ117" s="217">
        <v>0</v>
      </c>
      <c r="CR117" s="217">
        <v>1.0740000000000001E-3</v>
      </c>
      <c r="CS117" s="217">
        <v>0</v>
      </c>
      <c r="CT117" s="217">
        <v>0</v>
      </c>
      <c r="CU117" s="217">
        <v>0</v>
      </c>
      <c r="CV117" s="217">
        <v>0</v>
      </c>
    </row>
    <row r="118" spans="1:100" ht="18" customHeight="1" x14ac:dyDescent="0.5">
      <c r="A118" s="222" t="s">
        <v>130</v>
      </c>
      <c r="B118" s="223" t="s">
        <v>430</v>
      </c>
      <c r="C118" s="218">
        <v>31.256475999999999</v>
      </c>
      <c r="D118" s="218">
        <v>2.1255449999999998</v>
      </c>
      <c r="E118" s="218">
        <v>0</v>
      </c>
      <c r="F118" s="218">
        <v>0</v>
      </c>
      <c r="G118" s="218">
        <v>0</v>
      </c>
      <c r="H118" s="218">
        <v>0</v>
      </c>
      <c r="I118" s="218">
        <v>0</v>
      </c>
      <c r="J118" s="218">
        <v>0</v>
      </c>
      <c r="K118" s="218">
        <v>11.547514</v>
      </c>
      <c r="L118" s="218">
        <v>0</v>
      </c>
      <c r="M118" s="218">
        <v>1.0551360000000001</v>
      </c>
      <c r="N118" s="218">
        <v>0</v>
      </c>
      <c r="O118" s="218">
        <v>0.55742499999999995</v>
      </c>
      <c r="P118" s="218">
        <v>0</v>
      </c>
      <c r="Q118" s="218">
        <v>0</v>
      </c>
      <c r="R118" s="218">
        <v>0</v>
      </c>
      <c r="S118" s="218">
        <v>0</v>
      </c>
      <c r="T118" s="218">
        <v>0</v>
      </c>
      <c r="U118" s="218">
        <v>0</v>
      </c>
      <c r="V118" s="218">
        <v>0</v>
      </c>
      <c r="W118" s="218">
        <v>0.223245</v>
      </c>
      <c r="X118" s="218">
        <v>11.579129</v>
      </c>
      <c r="Y118" s="218">
        <v>0</v>
      </c>
      <c r="Z118" s="218">
        <v>0</v>
      </c>
      <c r="AA118" s="218">
        <v>0</v>
      </c>
      <c r="AB118" s="218">
        <v>0</v>
      </c>
      <c r="AC118" s="218">
        <v>0</v>
      </c>
      <c r="AD118" s="218">
        <v>0</v>
      </c>
      <c r="AE118" s="218">
        <v>0</v>
      </c>
      <c r="AF118" s="218">
        <v>0</v>
      </c>
      <c r="AG118" s="218">
        <v>0</v>
      </c>
      <c r="AH118" s="218">
        <v>0</v>
      </c>
      <c r="AI118" s="218">
        <v>2.5430000000000001E-3</v>
      </c>
      <c r="AJ118" s="218">
        <v>0.164158</v>
      </c>
      <c r="AK118" s="218">
        <v>0</v>
      </c>
      <c r="AL118" s="218">
        <v>0</v>
      </c>
      <c r="AM118" s="218">
        <v>0</v>
      </c>
      <c r="AN118" s="218">
        <v>0</v>
      </c>
      <c r="AO118" s="218">
        <v>2.6699999999999998E-4</v>
      </c>
      <c r="AP118" s="218">
        <v>1.239916</v>
      </c>
      <c r="AQ118" s="218">
        <v>0</v>
      </c>
      <c r="AR118" s="218">
        <v>0</v>
      </c>
      <c r="AS118" s="218">
        <v>0.22880600000000001</v>
      </c>
      <c r="AT118" s="218">
        <v>1.3010000000000001E-3</v>
      </c>
      <c r="AU118" s="218">
        <v>6.4822000000000005E-2</v>
      </c>
      <c r="AV118" s="218">
        <v>0</v>
      </c>
      <c r="AW118" s="218">
        <v>8.4180000000000001E-3</v>
      </c>
      <c r="AX118" s="218">
        <v>0</v>
      </c>
      <c r="AY118" s="218">
        <v>0</v>
      </c>
      <c r="AZ118" s="218">
        <v>2.1380000000000001E-3</v>
      </c>
      <c r="BA118" s="218">
        <v>2.7859999999999998E-3</v>
      </c>
      <c r="BB118" s="218">
        <v>0</v>
      </c>
      <c r="BC118" s="218">
        <v>0</v>
      </c>
      <c r="BD118" s="218">
        <v>0</v>
      </c>
      <c r="BE118" s="218">
        <v>0</v>
      </c>
      <c r="BF118" s="218">
        <v>0</v>
      </c>
      <c r="BG118" s="218">
        <v>0</v>
      </c>
      <c r="BH118" s="218">
        <v>0</v>
      </c>
      <c r="BI118" s="218">
        <v>0</v>
      </c>
      <c r="BJ118" s="218">
        <v>0</v>
      </c>
      <c r="BK118" s="218">
        <v>0</v>
      </c>
      <c r="BL118" s="218">
        <v>0.43818099999999999</v>
      </c>
      <c r="BM118" s="218">
        <v>1.4709110000000001</v>
      </c>
      <c r="BN118" s="218">
        <v>8.0850000000000002E-3</v>
      </c>
      <c r="BO118" s="218">
        <v>0.10161000000000001</v>
      </c>
      <c r="BP118" s="218">
        <v>1.0874E-2</v>
      </c>
      <c r="BQ118" s="218">
        <v>0</v>
      </c>
      <c r="BR118" s="218">
        <v>0</v>
      </c>
      <c r="BS118" s="218">
        <v>3.016E-3</v>
      </c>
      <c r="BT118" s="218">
        <v>5.8399999999999999E-4</v>
      </c>
      <c r="BU118" s="218">
        <v>0</v>
      </c>
      <c r="BV118" s="218">
        <v>0</v>
      </c>
      <c r="BW118" s="218">
        <v>0</v>
      </c>
      <c r="BX118" s="218">
        <v>0</v>
      </c>
      <c r="BY118" s="218">
        <v>0</v>
      </c>
      <c r="BZ118" s="218">
        <v>0</v>
      </c>
      <c r="CA118" s="218">
        <v>0</v>
      </c>
      <c r="CB118" s="218">
        <v>0</v>
      </c>
      <c r="CC118" s="218">
        <v>0</v>
      </c>
      <c r="CD118" s="218">
        <v>0</v>
      </c>
      <c r="CE118" s="218">
        <v>0</v>
      </c>
      <c r="CF118" s="218">
        <v>0</v>
      </c>
      <c r="CG118" s="218">
        <v>0</v>
      </c>
      <c r="CH118" s="218">
        <v>0.119147</v>
      </c>
      <c r="CI118" s="218">
        <v>3.1662000000000003E-2</v>
      </c>
      <c r="CJ118" s="218">
        <v>0</v>
      </c>
      <c r="CK118" s="218">
        <v>2.5700000000000001E-4</v>
      </c>
      <c r="CL118" s="218">
        <v>0</v>
      </c>
      <c r="CM118" s="218">
        <v>0</v>
      </c>
      <c r="CN118" s="218">
        <v>6.3582E-2</v>
      </c>
      <c r="CO118" s="218">
        <v>0</v>
      </c>
      <c r="CP118" s="218">
        <v>0</v>
      </c>
      <c r="CQ118" s="218">
        <v>0</v>
      </c>
      <c r="CR118" s="218">
        <v>0.19894200000000001</v>
      </c>
      <c r="CS118" s="218">
        <v>9.0000000000000006E-5</v>
      </c>
      <c r="CT118" s="218">
        <v>0</v>
      </c>
      <c r="CU118" s="218">
        <v>6.3850000000000001E-3</v>
      </c>
      <c r="CV118" s="218">
        <v>0</v>
      </c>
    </row>
    <row r="119" spans="1:100" ht="18" customHeight="1" x14ac:dyDescent="0.5">
      <c r="A119" s="220" t="s">
        <v>67</v>
      </c>
      <c r="B119" s="221" t="s">
        <v>341</v>
      </c>
      <c r="C119" s="217">
        <v>28.622572000000002</v>
      </c>
      <c r="D119" s="217">
        <v>0</v>
      </c>
      <c r="E119" s="217">
        <v>0</v>
      </c>
      <c r="F119" s="217">
        <v>0</v>
      </c>
      <c r="G119" s="217">
        <v>0.19769999999999999</v>
      </c>
      <c r="H119" s="217">
        <v>0</v>
      </c>
      <c r="I119" s="217">
        <v>0</v>
      </c>
      <c r="J119" s="217">
        <v>0</v>
      </c>
      <c r="K119" s="217">
        <v>0</v>
      </c>
      <c r="L119" s="217">
        <v>4.4452559999999997</v>
      </c>
      <c r="M119" s="217">
        <v>0</v>
      </c>
      <c r="N119" s="217">
        <v>4.4749999999999998E-3</v>
      </c>
      <c r="O119" s="217">
        <v>0.41414800000000002</v>
      </c>
      <c r="P119" s="217">
        <v>3.4220000000000001E-3</v>
      </c>
      <c r="Q119" s="217">
        <v>0</v>
      </c>
      <c r="R119" s="217">
        <v>8.1028570000000002</v>
      </c>
      <c r="S119" s="217">
        <v>0.28706599999999999</v>
      </c>
      <c r="T119" s="217">
        <v>0</v>
      </c>
      <c r="U119" s="217">
        <v>0</v>
      </c>
      <c r="V119" s="217">
        <v>0.34587000000000001</v>
      </c>
      <c r="W119" s="217">
        <v>1.0184260000000001</v>
      </c>
      <c r="X119" s="217">
        <v>2.6460000000000001E-2</v>
      </c>
      <c r="Y119" s="217">
        <v>0</v>
      </c>
      <c r="Z119" s="217">
        <v>0</v>
      </c>
      <c r="AA119" s="217">
        <v>0</v>
      </c>
      <c r="AB119" s="217">
        <v>4.1703109999999999</v>
      </c>
      <c r="AC119" s="217">
        <v>0</v>
      </c>
      <c r="AD119" s="217">
        <v>0</v>
      </c>
      <c r="AE119" s="217">
        <v>0</v>
      </c>
      <c r="AF119" s="217">
        <v>0</v>
      </c>
      <c r="AG119" s="217">
        <v>0</v>
      </c>
      <c r="AH119" s="217">
        <v>0</v>
      </c>
      <c r="AI119" s="217">
        <v>0</v>
      </c>
      <c r="AJ119" s="217">
        <v>0</v>
      </c>
      <c r="AK119" s="217">
        <v>0</v>
      </c>
      <c r="AL119" s="217">
        <v>0</v>
      </c>
      <c r="AM119" s="217">
        <v>0</v>
      </c>
      <c r="AN119" s="217">
        <v>0</v>
      </c>
      <c r="AO119" s="217">
        <v>7.9999999999999996E-6</v>
      </c>
      <c r="AP119" s="217">
        <v>4.0289999999999996E-3</v>
      </c>
      <c r="AQ119" s="217">
        <v>0</v>
      </c>
      <c r="AR119" s="217">
        <v>0</v>
      </c>
      <c r="AS119" s="217">
        <v>0</v>
      </c>
      <c r="AT119" s="217">
        <v>0</v>
      </c>
      <c r="AU119" s="217">
        <v>0</v>
      </c>
      <c r="AV119" s="217">
        <v>0</v>
      </c>
      <c r="AW119" s="217">
        <v>0</v>
      </c>
      <c r="AX119" s="217">
        <v>0</v>
      </c>
      <c r="AY119" s="217">
        <v>6.7332000000000003E-2</v>
      </c>
      <c r="AZ119" s="217">
        <v>0</v>
      </c>
      <c r="BA119" s="217">
        <v>0</v>
      </c>
      <c r="BB119" s="217">
        <v>0</v>
      </c>
      <c r="BC119" s="217">
        <v>1.63E-4</v>
      </c>
      <c r="BD119" s="217">
        <v>0</v>
      </c>
      <c r="BE119" s="217">
        <v>0</v>
      </c>
      <c r="BF119" s="217">
        <v>0</v>
      </c>
      <c r="BG119" s="217">
        <v>0</v>
      </c>
      <c r="BH119" s="217">
        <v>0</v>
      </c>
      <c r="BI119" s="217">
        <v>9.6100000000000005E-4</v>
      </c>
      <c r="BJ119" s="217">
        <v>0</v>
      </c>
      <c r="BK119" s="217">
        <v>0</v>
      </c>
      <c r="BL119" s="217">
        <v>0</v>
      </c>
      <c r="BM119" s="217">
        <v>1.3140000000000001E-3</v>
      </c>
      <c r="BN119" s="217">
        <v>0</v>
      </c>
      <c r="BO119" s="217">
        <v>1.220925</v>
      </c>
      <c r="BP119" s="217">
        <v>0</v>
      </c>
      <c r="BQ119" s="217">
        <v>0</v>
      </c>
      <c r="BR119" s="217">
        <v>0</v>
      </c>
      <c r="BS119" s="217">
        <v>8.2890840000000008</v>
      </c>
      <c r="BT119" s="217">
        <v>1.4817E-2</v>
      </c>
      <c r="BU119" s="217">
        <v>0</v>
      </c>
      <c r="BV119" s="217">
        <v>5.3499999999999999E-4</v>
      </c>
      <c r="BW119" s="217">
        <v>0</v>
      </c>
      <c r="BX119" s="217">
        <v>1.1969999999999999E-3</v>
      </c>
      <c r="BY119" s="217">
        <v>0</v>
      </c>
      <c r="BZ119" s="217">
        <v>0</v>
      </c>
      <c r="CA119" s="217">
        <v>0</v>
      </c>
      <c r="CB119" s="217">
        <v>0</v>
      </c>
      <c r="CC119" s="217">
        <v>0</v>
      </c>
      <c r="CD119" s="217">
        <v>0</v>
      </c>
      <c r="CE119" s="217">
        <v>0</v>
      </c>
      <c r="CF119" s="217">
        <v>0</v>
      </c>
      <c r="CG119" s="217">
        <v>3.9999999999999998E-6</v>
      </c>
      <c r="CH119" s="217">
        <v>5.8399999999999999E-4</v>
      </c>
      <c r="CI119" s="217">
        <v>2.7E-4</v>
      </c>
      <c r="CJ119" s="217">
        <v>0</v>
      </c>
      <c r="CK119" s="217">
        <v>0</v>
      </c>
      <c r="CL119" s="217">
        <v>0</v>
      </c>
      <c r="CM119" s="217">
        <v>0</v>
      </c>
      <c r="CN119" s="217">
        <v>3.0499999999999999E-4</v>
      </c>
      <c r="CO119" s="217">
        <v>0</v>
      </c>
      <c r="CP119" s="217">
        <v>0</v>
      </c>
      <c r="CQ119" s="217">
        <v>0</v>
      </c>
      <c r="CR119" s="217">
        <v>0</v>
      </c>
      <c r="CS119" s="217">
        <v>0</v>
      </c>
      <c r="CT119" s="217">
        <v>1.877E-3</v>
      </c>
      <c r="CU119" s="217">
        <v>0</v>
      </c>
      <c r="CV119" s="217">
        <v>3.1779999999999998E-3</v>
      </c>
    </row>
    <row r="120" spans="1:100" ht="18" customHeight="1" x14ac:dyDescent="0.5">
      <c r="A120" s="222" t="s">
        <v>59</v>
      </c>
      <c r="B120" s="223" t="s">
        <v>305</v>
      </c>
      <c r="C120" s="218">
        <v>28.481415999999999</v>
      </c>
      <c r="D120" s="218">
        <v>1.0970000000000001E-3</v>
      </c>
      <c r="E120" s="218">
        <v>0</v>
      </c>
      <c r="F120" s="218">
        <v>0</v>
      </c>
      <c r="G120" s="218">
        <v>1.7186E-2</v>
      </c>
      <c r="H120" s="218">
        <v>0</v>
      </c>
      <c r="I120" s="218">
        <v>4.3102000000000001E-2</v>
      </c>
      <c r="J120" s="218">
        <v>8.4869E-2</v>
      </c>
      <c r="K120" s="218">
        <v>0.264324</v>
      </c>
      <c r="L120" s="218">
        <v>0</v>
      </c>
      <c r="M120" s="218">
        <v>0</v>
      </c>
      <c r="N120" s="218">
        <v>0</v>
      </c>
      <c r="O120" s="218">
        <v>0</v>
      </c>
      <c r="P120" s="218">
        <v>0</v>
      </c>
      <c r="Q120" s="218">
        <v>0</v>
      </c>
      <c r="R120" s="218">
        <v>0.213978</v>
      </c>
      <c r="S120" s="218">
        <v>0</v>
      </c>
      <c r="T120" s="218">
        <v>0</v>
      </c>
      <c r="U120" s="218">
        <v>15.444742</v>
      </c>
      <c r="V120" s="218">
        <v>0</v>
      </c>
      <c r="W120" s="218">
        <v>0</v>
      </c>
      <c r="X120" s="218">
        <v>3.8000000000000002E-5</v>
      </c>
      <c r="Y120" s="218">
        <v>0</v>
      </c>
      <c r="Z120" s="218">
        <v>0</v>
      </c>
      <c r="AA120" s="218">
        <v>0</v>
      </c>
      <c r="AB120" s="218">
        <v>0</v>
      </c>
      <c r="AC120" s="218">
        <v>0</v>
      </c>
      <c r="AD120" s="218">
        <v>0</v>
      </c>
      <c r="AE120" s="218">
        <v>0</v>
      </c>
      <c r="AF120" s="218">
        <v>0</v>
      </c>
      <c r="AG120" s="218">
        <v>3.9884999999999997E-2</v>
      </c>
      <c r="AH120" s="218">
        <v>0</v>
      </c>
      <c r="AI120" s="218">
        <v>0</v>
      </c>
      <c r="AJ120" s="218">
        <v>0.70701000000000003</v>
      </c>
      <c r="AK120" s="218">
        <v>4.5613000000000001E-2</v>
      </c>
      <c r="AL120" s="218">
        <v>0</v>
      </c>
      <c r="AM120" s="218">
        <v>0</v>
      </c>
      <c r="AN120" s="218">
        <v>0</v>
      </c>
      <c r="AO120" s="218">
        <v>0</v>
      </c>
      <c r="AP120" s="218">
        <v>4.0879999999999996E-3</v>
      </c>
      <c r="AQ120" s="218">
        <v>1.27E-4</v>
      </c>
      <c r="AR120" s="218">
        <v>0</v>
      </c>
      <c r="AS120" s="218">
        <v>3.0509999999999999E-3</v>
      </c>
      <c r="AT120" s="218">
        <v>0</v>
      </c>
      <c r="AU120" s="218">
        <v>7.5128769999999996</v>
      </c>
      <c r="AV120" s="218">
        <v>0</v>
      </c>
      <c r="AW120" s="218">
        <v>7.6309999999999998E-3</v>
      </c>
      <c r="AX120" s="218">
        <v>0</v>
      </c>
      <c r="AY120" s="218">
        <v>0</v>
      </c>
      <c r="AZ120" s="218">
        <v>0</v>
      </c>
      <c r="BA120" s="218">
        <v>0</v>
      </c>
      <c r="BB120" s="218">
        <v>0</v>
      </c>
      <c r="BC120" s="218">
        <v>0</v>
      </c>
      <c r="BD120" s="218">
        <v>0</v>
      </c>
      <c r="BE120" s="218">
        <v>0</v>
      </c>
      <c r="BF120" s="218">
        <v>0</v>
      </c>
      <c r="BG120" s="218">
        <v>0</v>
      </c>
      <c r="BH120" s="218">
        <v>0</v>
      </c>
      <c r="BI120" s="218">
        <v>0</v>
      </c>
      <c r="BJ120" s="218">
        <v>0</v>
      </c>
      <c r="BK120" s="218">
        <v>0</v>
      </c>
      <c r="BL120" s="218">
        <v>5.0689999999999997E-3</v>
      </c>
      <c r="BM120" s="218">
        <v>3.0591E-2</v>
      </c>
      <c r="BN120" s="218">
        <v>0</v>
      </c>
      <c r="BO120" s="218">
        <v>6.9800000000000005E-4</v>
      </c>
      <c r="BP120" s="218">
        <v>0</v>
      </c>
      <c r="BQ120" s="218">
        <v>0</v>
      </c>
      <c r="BR120" s="218">
        <v>0</v>
      </c>
      <c r="BS120" s="218">
        <v>0</v>
      </c>
      <c r="BT120" s="218">
        <v>0</v>
      </c>
      <c r="BU120" s="218">
        <v>0</v>
      </c>
      <c r="BV120" s="218">
        <v>0</v>
      </c>
      <c r="BW120" s="218">
        <v>0</v>
      </c>
      <c r="BX120" s="218">
        <v>0</v>
      </c>
      <c r="BY120" s="218">
        <v>0</v>
      </c>
      <c r="BZ120" s="218">
        <v>0</v>
      </c>
      <c r="CA120" s="218">
        <v>4.0030609999999998</v>
      </c>
      <c r="CB120" s="218">
        <v>0</v>
      </c>
      <c r="CC120" s="218">
        <v>0</v>
      </c>
      <c r="CD120" s="218">
        <v>0</v>
      </c>
      <c r="CE120" s="218">
        <v>0</v>
      </c>
      <c r="CF120" s="218">
        <v>0</v>
      </c>
      <c r="CG120" s="218">
        <v>0</v>
      </c>
      <c r="CH120" s="218">
        <v>3.019E-3</v>
      </c>
      <c r="CI120" s="218">
        <v>2.7810000000000001E-2</v>
      </c>
      <c r="CJ120" s="218">
        <v>0</v>
      </c>
      <c r="CK120" s="218">
        <v>2.4420000000000002E-3</v>
      </c>
      <c r="CL120" s="218">
        <v>1.0161E-2</v>
      </c>
      <c r="CM120" s="218">
        <v>0</v>
      </c>
      <c r="CN120" s="218">
        <v>0</v>
      </c>
      <c r="CO120" s="218">
        <v>0</v>
      </c>
      <c r="CP120" s="218">
        <v>0</v>
      </c>
      <c r="CQ120" s="218">
        <v>0</v>
      </c>
      <c r="CR120" s="218">
        <v>4.0099999999999997E-3</v>
      </c>
      <c r="CS120" s="218">
        <v>0</v>
      </c>
      <c r="CT120" s="218">
        <v>3.0630000000000002E-3</v>
      </c>
      <c r="CU120" s="218">
        <v>1.572E-3</v>
      </c>
      <c r="CV120" s="218">
        <v>3.0200000000000002E-4</v>
      </c>
    </row>
    <row r="121" spans="1:100" ht="18" customHeight="1" x14ac:dyDescent="0.5">
      <c r="A121" s="220" t="s">
        <v>161</v>
      </c>
      <c r="B121" s="221" t="s">
        <v>295</v>
      </c>
      <c r="C121" s="217">
        <v>26.867203</v>
      </c>
      <c r="D121" s="217">
        <v>0</v>
      </c>
      <c r="E121" s="217">
        <v>0</v>
      </c>
      <c r="F121" s="217">
        <v>0</v>
      </c>
      <c r="G121" s="217">
        <v>0</v>
      </c>
      <c r="H121" s="217">
        <v>0</v>
      </c>
      <c r="I121" s="217">
        <v>0</v>
      </c>
      <c r="J121" s="217">
        <v>0</v>
      </c>
      <c r="K121" s="217">
        <v>0.55802499999999999</v>
      </c>
      <c r="L121" s="217">
        <v>0</v>
      </c>
      <c r="M121" s="217">
        <v>0</v>
      </c>
      <c r="N121" s="217">
        <v>8.6300000000000005E-4</v>
      </c>
      <c r="O121" s="217">
        <v>0</v>
      </c>
      <c r="P121" s="217">
        <v>0</v>
      </c>
      <c r="Q121" s="217">
        <v>0</v>
      </c>
      <c r="R121" s="217">
        <v>0</v>
      </c>
      <c r="S121" s="217">
        <v>0</v>
      </c>
      <c r="T121" s="217">
        <v>16.733476</v>
      </c>
      <c r="U121" s="217">
        <v>0</v>
      </c>
      <c r="V121" s="217">
        <v>0</v>
      </c>
      <c r="W121" s="217">
        <v>0</v>
      </c>
      <c r="X121" s="217">
        <v>0</v>
      </c>
      <c r="Y121" s="217">
        <v>0</v>
      </c>
      <c r="Z121" s="217">
        <v>6.2056680000000002</v>
      </c>
      <c r="AA121" s="217">
        <v>0</v>
      </c>
      <c r="AB121" s="217">
        <v>1.4E-5</v>
      </c>
      <c r="AC121" s="217">
        <v>0</v>
      </c>
      <c r="AD121" s="217">
        <v>0</v>
      </c>
      <c r="AE121" s="217">
        <v>0</v>
      </c>
      <c r="AF121" s="217">
        <v>0</v>
      </c>
      <c r="AG121" s="217">
        <v>0</v>
      </c>
      <c r="AH121" s="217">
        <v>0</v>
      </c>
      <c r="AI121" s="217">
        <v>0</v>
      </c>
      <c r="AJ121" s="217">
        <v>6.4171000000000006E-2</v>
      </c>
      <c r="AK121" s="217">
        <v>0</v>
      </c>
      <c r="AL121" s="217">
        <v>0</v>
      </c>
      <c r="AM121" s="217">
        <v>0</v>
      </c>
      <c r="AN121" s="217">
        <v>0</v>
      </c>
      <c r="AO121" s="217">
        <v>0</v>
      </c>
      <c r="AP121" s="217">
        <v>2.274E-3</v>
      </c>
      <c r="AQ121" s="217">
        <v>0</v>
      </c>
      <c r="AR121" s="217">
        <v>0</v>
      </c>
      <c r="AS121" s="217">
        <v>0.32674399999999998</v>
      </c>
      <c r="AT121" s="217">
        <v>0</v>
      </c>
      <c r="AU121" s="217">
        <v>8.0957000000000001E-2</v>
      </c>
      <c r="AV121" s="217">
        <v>0</v>
      </c>
      <c r="AW121" s="217">
        <v>0</v>
      </c>
      <c r="AX121" s="217">
        <v>0</v>
      </c>
      <c r="AY121" s="217">
        <v>0</v>
      </c>
      <c r="AZ121" s="217">
        <v>0</v>
      </c>
      <c r="BA121" s="217">
        <v>0</v>
      </c>
      <c r="BB121" s="217">
        <v>0</v>
      </c>
      <c r="BC121" s="217">
        <v>2.8670000000000002E-3</v>
      </c>
      <c r="BD121" s="217">
        <v>0</v>
      </c>
      <c r="BE121" s="217">
        <v>0</v>
      </c>
      <c r="BF121" s="217">
        <v>0</v>
      </c>
      <c r="BG121" s="217">
        <v>0</v>
      </c>
      <c r="BH121" s="217">
        <v>0</v>
      </c>
      <c r="BI121" s="217">
        <v>0</v>
      </c>
      <c r="BJ121" s="217">
        <v>0</v>
      </c>
      <c r="BK121" s="217">
        <v>0</v>
      </c>
      <c r="BL121" s="217">
        <v>0.77874299999999996</v>
      </c>
      <c r="BM121" s="217">
        <v>0.53263000000000005</v>
      </c>
      <c r="BN121" s="217">
        <v>2.1086000000000001E-2</v>
      </c>
      <c r="BO121" s="217">
        <v>0</v>
      </c>
      <c r="BP121" s="217">
        <v>1.5039999999999999E-3</v>
      </c>
      <c r="BQ121" s="217">
        <v>0</v>
      </c>
      <c r="BR121" s="217">
        <v>0</v>
      </c>
      <c r="BS121" s="217">
        <v>0</v>
      </c>
      <c r="BT121" s="217">
        <v>0</v>
      </c>
      <c r="BU121" s="217">
        <v>7.3179999999999999E-3</v>
      </c>
      <c r="BV121" s="217">
        <v>3.1979999999999999E-3</v>
      </c>
      <c r="BW121" s="217">
        <v>0</v>
      </c>
      <c r="BX121" s="217">
        <v>0</v>
      </c>
      <c r="BY121" s="217">
        <v>2.1819999999999999E-3</v>
      </c>
      <c r="BZ121" s="217">
        <v>0</v>
      </c>
      <c r="CA121" s="217">
        <v>0</v>
      </c>
      <c r="CB121" s="217">
        <v>0</v>
      </c>
      <c r="CC121" s="217">
        <v>0</v>
      </c>
      <c r="CD121" s="217">
        <v>0</v>
      </c>
      <c r="CE121" s="217">
        <v>0</v>
      </c>
      <c r="CF121" s="217">
        <v>0</v>
      </c>
      <c r="CG121" s="217">
        <v>0</v>
      </c>
      <c r="CH121" s="217">
        <v>1.2960000000000001E-3</v>
      </c>
      <c r="CI121" s="217">
        <v>9.129E-3</v>
      </c>
      <c r="CJ121" s="217">
        <v>0</v>
      </c>
      <c r="CK121" s="217">
        <v>9.2400000000000002E-4</v>
      </c>
      <c r="CL121" s="217">
        <v>0</v>
      </c>
      <c r="CM121" s="217">
        <v>0</v>
      </c>
      <c r="CN121" s="217">
        <v>0.53352500000000003</v>
      </c>
      <c r="CO121" s="217">
        <v>1.451E-3</v>
      </c>
      <c r="CP121" s="217">
        <v>0</v>
      </c>
      <c r="CQ121" s="217">
        <v>0</v>
      </c>
      <c r="CR121" s="217">
        <v>0</v>
      </c>
      <c r="CS121" s="217">
        <v>0</v>
      </c>
      <c r="CT121" s="217">
        <v>0.99915600000000004</v>
      </c>
      <c r="CU121" s="217">
        <v>0</v>
      </c>
      <c r="CV121" s="217">
        <v>1.9999999999999999E-6</v>
      </c>
    </row>
    <row r="122" spans="1:100" ht="18" customHeight="1" x14ac:dyDescent="0.5">
      <c r="A122" s="222" t="s">
        <v>170</v>
      </c>
      <c r="B122" s="223" t="s">
        <v>425</v>
      </c>
      <c r="C122" s="218">
        <v>25.429241000000001</v>
      </c>
      <c r="D122" s="218">
        <v>0</v>
      </c>
      <c r="E122" s="218">
        <v>0</v>
      </c>
      <c r="F122" s="218">
        <v>0</v>
      </c>
      <c r="G122" s="218">
        <v>0</v>
      </c>
      <c r="H122" s="218">
        <v>0</v>
      </c>
      <c r="I122" s="218">
        <v>0</v>
      </c>
      <c r="J122" s="218">
        <v>0</v>
      </c>
      <c r="K122" s="218">
        <v>0</v>
      </c>
      <c r="L122" s="218">
        <v>0</v>
      </c>
      <c r="M122" s="218">
        <v>0</v>
      </c>
      <c r="N122" s="218">
        <v>0</v>
      </c>
      <c r="O122" s="218">
        <v>0</v>
      </c>
      <c r="P122" s="218">
        <v>0</v>
      </c>
      <c r="Q122" s="218">
        <v>0</v>
      </c>
      <c r="R122" s="218">
        <v>0</v>
      </c>
      <c r="S122" s="218">
        <v>0</v>
      </c>
      <c r="T122" s="218">
        <v>0</v>
      </c>
      <c r="U122" s="218">
        <v>0</v>
      </c>
      <c r="V122" s="218">
        <v>2.2945E-2</v>
      </c>
      <c r="W122" s="218">
        <v>0</v>
      </c>
      <c r="X122" s="218">
        <v>0</v>
      </c>
      <c r="Y122" s="218">
        <v>0</v>
      </c>
      <c r="Z122" s="218">
        <v>1.6724859999999999</v>
      </c>
      <c r="AA122" s="218">
        <v>0</v>
      </c>
      <c r="AB122" s="218">
        <v>1.8799999999999999E-4</v>
      </c>
      <c r="AC122" s="218">
        <v>0</v>
      </c>
      <c r="AD122" s="218">
        <v>0.358514</v>
      </c>
      <c r="AE122" s="218">
        <v>2.3144999999999999E-2</v>
      </c>
      <c r="AF122" s="218">
        <v>0</v>
      </c>
      <c r="AG122" s="218">
        <v>9.8596380000000003</v>
      </c>
      <c r="AH122" s="218">
        <v>0</v>
      </c>
      <c r="AI122" s="218">
        <v>0.128967</v>
      </c>
      <c r="AJ122" s="218">
        <v>0.295124</v>
      </c>
      <c r="AK122" s="218">
        <v>6.8048320000000002</v>
      </c>
      <c r="AL122" s="218">
        <v>0</v>
      </c>
      <c r="AM122" s="218">
        <v>0</v>
      </c>
      <c r="AN122" s="218">
        <v>0</v>
      </c>
      <c r="AO122" s="218">
        <v>0.38756800000000002</v>
      </c>
      <c r="AP122" s="218">
        <v>1.6572E-2</v>
      </c>
      <c r="AQ122" s="218">
        <v>2.5630000000000002E-3</v>
      </c>
      <c r="AR122" s="218">
        <v>0</v>
      </c>
      <c r="AS122" s="218">
        <v>1.6119999999999999E-3</v>
      </c>
      <c r="AT122" s="218">
        <v>0</v>
      </c>
      <c r="AU122" s="218">
        <v>0</v>
      </c>
      <c r="AV122" s="218">
        <v>0</v>
      </c>
      <c r="AW122" s="218">
        <v>0</v>
      </c>
      <c r="AX122" s="218">
        <v>0</v>
      </c>
      <c r="AY122" s="218">
        <v>0</v>
      </c>
      <c r="AZ122" s="218">
        <v>0</v>
      </c>
      <c r="BA122" s="218">
        <v>0</v>
      </c>
      <c r="BB122" s="218">
        <v>0</v>
      </c>
      <c r="BC122" s="218">
        <v>0</v>
      </c>
      <c r="BD122" s="218">
        <v>0</v>
      </c>
      <c r="BE122" s="218">
        <v>0</v>
      </c>
      <c r="BF122" s="218">
        <v>0</v>
      </c>
      <c r="BG122" s="218">
        <v>0</v>
      </c>
      <c r="BH122" s="218">
        <v>0</v>
      </c>
      <c r="BI122" s="218">
        <v>0</v>
      </c>
      <c r="BJ122" s="218">
        <v>0</v>
      </c>
      <c r="BK122" s="218">
        <v>0</v>
      </c>
      <c r="BL122" s="218">
        <v>0</v>
      </c>
      <c r="BM122" s="218">
        <v>0</v>
      </c>
      <c r="BN122" s="218">
        <v>0</v>
      </c>
      <c r="BO122" s="218">
        <v>0</v>
      </c>
      <c r="BP122" s="218">
        <v>0</v>
      </c>
      <c r="BQ122" s="218">
        <v>0</v>
      </c>
      <c r="BR122" s="218">
        <v>0</v>
      </c>
      <c r="BS122" s="218">
        <v>0</v>
      </c>
      <c r="BT122" s="218">
        <v>1.02E-4</v>
      </c>
      <c r="BU122" s="218">
        <v>9.3354000000000006E-2</v>
      </c>
      <c r="BV122" s="218">
        <v>1.217109</v>
      </c>
      <c r="BW122" s="218">
        <v>0</v>
      </c>
      <c r="BX122" s="218">
        <v>3.4215100000000001</v>
      </c>
      <c r="BY122" s="218">
        <v>0</v>
      </c>
      <c r="BZ122" s="218">
        <v>0</v>
      </c>
      <c r="CA122" s="218">
        <v>1.9220000000000001E-3</v>
      </c>
      <c r="CB122" s="218">
        <v>0</v>
      </c>
      <c r="CC122" s="218">
        <v>0</v>
      </c>
      <c r="CD122" s="218">
        <v>0</v>
      </c>
      <c r="CE122" s="218">
        <v>0</v>
      </c>
      <c r="CF122" s="218">
        <v>2.7099999999999997E-4</v>
      </c>
      <c r="CG122" s="218">
        <v>3.1930000000000001E-3</v>
      </c>
      <c r="CH122" s="218">
        <v>9.1646000000000005E-2</v>
      </c>
      <c r="CI122" s="218">
        <v>0.291549</v>
      </c>
      <c r="CJ122" s="218">
        <v>0</v>
      </c>
      <c r="CK122" s="218">
        <v>6.1619999999999999E-3</v>
      </c>
      <c r="CL122" s="218">
        <v>0</v>
      </c>
      <c r="CM122" s="218">
        <v>0</v>
      </c>
      <c r="CN122" s="218">
        <v>0.46900399999999998</v>
      </c>
      <c r="CO122" s="218">
        <v>0.20063400000000001</v>
      </c>
      <c r="CP122" s="218">
        <v>0</v>
      </c>
      <c r="CQ122" s="218">
        <v>0</v>
      </c>
      <c r="CR122" s="218">
        <v>1.49E-2</v>
      </c>
      <c r="CS122" s="218">
        <v>6.2969999999999996E-3</v>
      </c>
      <c r="CT122" s="218">
        <v>3.7433000000000001E-2</v>
      </c>
      <c r="CU122" s="218">
        <v>0</v>
      </c>
      <c r="CV122" s="218">
        <v>0</v>
      </c>
    </row>
    <row r="123" spans="1:100" ht="18" customHeight="1" x14ac:dyDescent="0.5">
      <c r="A123" s="220" t="s">
        <v>641</v>
      </c>
      <c r="B123" s="221" t="s">
        <v>647</v>
      </c>
      <c r="C123" s="217">
        <v>24.557986</v>
      </c>
      <c r="D123" s="217">
        <v>0</v>
      </c>
      <c r="E123" s="217">
        <v>0</v>
      </c>
      <c r="F123" s="217">
        <v>0</v>
      </c>
      <c r="G123" s="217">
        <v>0</v>
      </c>
      <c r="H123" s="217">
        <v>0</v>
      </c>
      <c r="I123" s="217">
        <v>0</v>
      </c>
      <c r="J123" s="217">
        <v>0</v>
      </c>
      <c r="K123" s="217">
        <v>0</v>
      </c>
      <c r="L123" s="217">
        <v>0</v>
      </c>
      <c r="M123" s="217">
        <v>0</v>
      </c>
      <c r="N123" s="217">
        <v>0</v>
      </c>
      <c r="O123" s="217">
        <v>0</v>
      </c>
      <c r="P123" s="217">
        <v>0</v>
      </c>
      <c r="Q123" s="217">
        <v>0</v>
      </c>
      <c r="R123" s="217">
        <v>0</v>
      </c>
      <c r="S123" s="217">
        <v>0</v>
      </c>
      <c r="T123" s="217">
        <v>0</v>
      </c>
      <c r="U123" s="217">
        <v>0</v>
      </c>
      <c r="V123" s="217">
        <v>0</v>
      </c>
      <c r="W123" s="217">
        <v>0</v>
      </c>
      <c r="X123" s="217">
        <v>20.027467999999999</v>
      </c>
      <c r="Y123" s="217">
        <v>0</v>
      </c>
      <c r="Z123" s="217">
        <v>0.41419299999999998</v>
      </c>
      <c r="AA123" s="217">
        <v>0</v>
      </c>
      <c r="AB123" s="217">
        <v>0</v>
      </c>
      <c r="AC123" s="217">
        <v>0</v>
      </c>
      <c r="AD123" s="217">
        <v>0</v>
      </c>
      <c r="AE123" s="217">
        <v>0</v>
      </c>
      <c r="AF123" s="217">
        <v>0</v>
      </c>
      <c r="AG123" s="217">
        <v>0.67246799999999995</v>
      </c>
      <c r="AH123" s="217">
        <v>0</v>
      </c>
      <c r="AI123" s="217">
        <v>2.2699999999999999E-3</v>
      </c>
      <c r="AJ123" s="217">
        <v>0.66247</v>
      </c>
      <c r="AK123" s="217">
        <v>9.5399999999999999E-4</v>
      </c>
      <c r="AL123" s="217">
        <v>0</v>
      </c>
      <c r="AM123" s="217">
        <v>0</v>
      </c>
      <c r="AN123" s="217">
        <v>0</v>
      </c>
      <c r="AO123" s="217">
        <v>0</v>
      </c>
      <c r="AP123" s="217">
        <v>0.28632099999999999</v>
      </c>
      <c r="AQ123" s="217">
        <v>9.3369999999999998E-3</v>
      </c>
      <c r="AR123" s="217">
        <v>0</v>
      </c>
      <c r="AS123" s="217">
        <v>0</v>
      </c>
      <c r="AT123" s="217">
        <v>0</v>
      </c>
      <c r="AU123" s="217">
        <v>0</v>
      </c>
      <c r="AV123" s="217">
        <v>0</v>
      </c>
      <c r="AW123" s="217">
        <v>0</v>
      </c>
      <c r="AX123" s="217">
        <v>0</v>
      </c>
      <c r="AY123" s="217">
        <v>0</v>
      </c>
      <c r="AZ123" s="217">
        <v>0</v>
      </c>
      <c r="BA123" s="217">
        <v>0</v>
      </c>
      <c r="BB123" s="217">
        <v>0</v>
      </c>
      <c r="BC123" s="217">
        <v>0</v>
      </c>
      <c r="BD123" s="217">
        <v>0</v>
      </c>
      <c r="BE123" s="217">
        <v>0</v>
      </c>
      <c r="BF123" s="217">
        <v>0</v>
      </c>
      <c r="BG123" s="217">
        <v>0</v>
      </c>
      <c r="BH123" s="217">
        <v>0</v>
      </c>
      <c r="BI123" s="217">
        <v>0</v>
      </c>
      <c r="BJ123" s="217">
        <v>0</v>
      </c>
      <c r="BK123" s="217">
        <v>0</v>
      </c>
      <c r="BL123" s="217">
        <v>3.4185E-2</v>
      </c>
      <c r="BM123" s="217">
        <v>4.2059999999999997E-3</v>
      </c>
      <c r="BN123" s="217">
        <v>0</v>
      </c>
      <c r="BO123" s="217">
        <v>0.201131</v>
      </c>
      <c r="BP123" s="217">
        <v>0</v>
      </c>
      <c r="BQ123" s="217">
        <v>0</v>
      </c>
      <c r="BR123" s="217">
        <v>0</v>
      </c>
      <c r="BS123" s="217">
        <v>0</v>
      </c>
      <c r="BT123" s="217">
        <v>0</v>
      </c>
      <c r="BU123" s="217">
        <v>0</v>
      </c>
      <c r="BV123" s="217">
        <v>0</v>
      </c>
      <c r="BW123" s="217">
        <v>0</v>
      </c>
      <c r="BX123" s="217">
        <v>4.5030000000000001E-3</v>
      </c>
      <c r="BY123" s="217">
        <v>0</v>
      </c>
      <c r="BZ123" s="217">
        <v>0</v>
      </c>
      <c r="CA123" s="217">
        <v>1.2054E-2</v>
      </c>
      <c r="CB123" s="217">
        <v>0</v>
      </c>
      <c r="CC123" s="217">
        <v>0</v>
      </c>
      <c r="CD123" s="217">
        <v>0</v>
      </c>
      <c r="CE123" s="217">
        <v>0</v>
      </c>
      <c r="CF123" s="217">
        <v>0</v>
      </c>
      <c r="CG123" s="217">
        <v>6.0058E-2</v>
      </c>
      <c r="CH123" s="217">
        <v>1.4265559999999999</v>
      </c>
      <c r="CI123" s="217">
        <v>0.40986499999999998</v>
      </c>
      <c r="CJ123" s="217">
        <v>7.5414999999999996E-2</v>
      </c>
      <c r="CK123" s="217">
        <v>8.064E-3</v>
      </c>
      <c r="CL123" s="217">
        <v>0</v>
      </c>
      <c r="CM123" s="217">
        <v>0</v>
      </c>
      <c r="CN123" s="217">
        <v>9.9989999999999992E-3</v>
      </c>
      <c r="CO123" s="217">
        <v>0</v>
      </c>
      <c r="CP123" s="217">
        <v>0</v>
      </c>
      <c r="CQ123" s="217">
        <v>4.1352E-2</v>
      </c>
      <c r="CR123" s="217">
        <v>0.19195699999999999</v>
      </c>
      <c r="CS123" s="217">
        <v>3.1589999999999999E-3</v>
      </c>
      <c r="CT123" s="217">
        <v>0</v>
      </c>
      <c r="CU123" s="217">
        <v>0</v>
      </c>
      <c r="CV123" s="217">
        <v>0</v>
      </c>
    </row>
    <row r="124" spans="1:100" ht="18" customHeight="1" x14ac:dyDescent="0.5">
      <c r="A124" s="222" t="s">
        <v>76</v>
      </c>
      <c r="B124" s="223" t="s">
        <v>357</v>
      </c>
      <c r="C124" s="218">
        <v>23.829134</v>
      </c>
      <c r="D124" s="218">
        <v>0</v>
      </c>
      <c r="E124" s="218">
        <v>0</v>
      </c>
      <c r="F124" s="218">
        <v>0</v>
      </c>
      <c r="G124" s="218">
        <v>0</v>
      </c>
      <c r="H124" s="218">
        <v>0</v>
      </c>
      <c r="I124" s="218">
        <v>0</v>
      </c>
      <c r="J124" s="218">
        <v>0</v>
      </c>
      <c r="K124" s="218">
        <v>0</v>
      </c>
      <c r="L124" s="218">
        <v>0</v>
      </c>
      <c r="M124" s="218">
        <v>0</v>
      </c>
      <c r="N124" s="218">
        <v>0</v>
      </c>
      <c r="O124" s="218">
        <v>0</v>
      </c>
      <c r="P124" s="218">
        <v>0</v>
      </c>
      <c r="Q124" s="218">
        <v>0</v>
      </c>
      <c r="R124" s="218">
        <v>0</v>
      </c>
      <c r="S124" s="218">
        <v>0</v>
      </c>
      <c r="T124" s="218">
        <v>0</v>
      </c>
      <c r="U124" s="218">
        <v>0</v>
      </c>
      <c r="V124" s="218">
        <v>0</v>
      </c>
      <c r="W124" s="218">
        <v>0</v>
      </c>
      <c r="X124" s="218">
        <v>0</v>
      </c>
      <c r="Y124" s="218">
        <v>0</v>
      </c>
      <c r="Z124" s="218">
        <v>0</v>
      </c>
      <c r="AA124" s="218">
        <v>0</v>
      </c>
      <c r="AB124" s="218">
        <v>0</v>
      </c>
      <c r="AC124" s="218">
        <v>0</v>
      </c>
      <c r="AD124" s="218">
        <v>0</v>
      </c>
      <c r="AE124" s="218">
        <v>0</v>
      </c>
      <c r="AF124" s="218">
        <v>0</v>
      </c>
      <c r="AG124" s="218">
        <v>0</v>
      </c>
      <c r="AH124" s="218">
        <v>0</v>
      </c>
      <c r="AI124" s="218">
        <v>0</v>
      </c>
      <c r="AJ124" s="218">
        <v>0</v>
      </c>
      <c r="AK124" s="218">
        <v>0</v>
      </c>
      <c r="AL124" s="218">
        <v>0</v>
      </c>
      <c r="AM124" s="218">
        <v>0</v>
      </c>
      <c r="AN124" s="218">
        <v>0</v>
      </c>
      <c r="AO124" s="218">
        <v>0</v>
      </c>
      <c r="AP124" s="218">
        <v>0</v>
      </c>
      <c r="AQ124" s="218">
        <v>0</v>
      </c>
      <c r="AR124" s="218">
        <v>0</v>
      </c>
      <c r="AS124" s="218">
        <v>0</v>
      </c>
      <c r="AT124" s="218">
        <v>0</v>
      </c>
      <c r="AU124" s="218">
        <v>23.816901000000001</v>
      </c>
      <c r="AV124" s="218">
        <v>0</v>
      </c>
      <c r="AW124" s="218">
        <v>0</v>
      </c>
      <c r="AX124" s="218">
        <v>0</v>
      </c>
      <c r="AY124" s="218">
        <v>4.8999999999999998E-5</v>
      </c>
      <c r="AZ124" s="218">
        <v>0</v>
      </c>
      <c r="BA124" s="218">
        <v>0</v>
      </c>
      <c r="BB124" s="218">
        <v>0</v>
      </c>
      <c r="BC124" s="218">
        <v>0</v>
      </c>
      <c r="BD124" s="218">
        <v>0</v>
      </c>
      <c r="BE124" s="218">
        <v>0</v>
      </c>
      <c r="BF124" s="218">
        <v>0</v>
      </c>
      <c r="BG124" s="218">
        <v>0</v>
      </c>
      <c r="BH124" s="218">
        <v>1.36E-4</v>
      </c>
      <c r="BI124" s="218">
        <v>0</v>
      </c>
      <c r="BJ124" s="218">
        <v>0</v>
      </c>
      <c r="BK124" s="218">
        <v>0</v>
      </c>
      <c r="BL124" s="218">
        <v>0</v>
      </c>
      <c r="BM124" s="218">
        <v>0</v>
      </c>
      <c r="BN124" s="218">
        <v>0</v>
      </c>
      <c r="BO124" s="218">
        <v>0</v>
      </c>
      <c r="BP124" s="218">
        <v>0</v>
      </c>
      <c r="BQ124" s="218">
        <v>0</v>
      </c>
      <c r="BR124" s="218">
        <v>0</v>
      </c>
      <c r="BS124" s="218">
        <v>0</v>
      </c>
      <c r="BT124" s="218">
        <v>0</v>
      </c>
      <c r="BU124" s="218">
        <v>0</v>
      </c>
      <c r="BV124" s="218">
        <v>0</v>
      </c>
      <c r="BW124" s="218">
        <v>0</v>
      </c>
      <c r="BX124" s="218">
        <v>1.8569999999999999E-3</v>
      </c>
      <c r="BY124" s="218">
        <v>0</v>
      </c>
      <c r="BZ124" s="218">
        <v>0</v>
      </c>
      <c r="CA124" s="218">
        <v>0</v>
      </c>
      <c r="CB124" s="218">
        <v>0</v>
      </c>
      <c r="CC124" s="218">
        <v>0</v>
      </c>
      <c r="CD124" s="218">
        <v>0</v>
      </c>
      <c r="CE124" s="218">
        <v>0</v>
      </c>
      <c r="CF124" s="218">
        <v>0</v>
      </c>
      <c r="CG124" s="218">
        <v>0</v>
      </c>
      <c r="CH124" s="218">
        <v>1.668E-3</v>
      </c>
      <c r="CI124" s="218">
        <v>0</v>
      </c>
      <c r="CJ124" s="218">
        <v>0</v>
      </c>
      <c r="CK124" s="218">
        <v>8.3909999999999992E-3</v>
      </c>
      <c r="CL124" s="218">
        <v>0</v>
      </c>
      <c r="CM124" s="218">
        <v>0</v>
      </c>
      <c r="CN124" s="218">
        <v>0</v>
      </c>
      <c r="CO124" s="218">
        <v>0</v>
      </c>
      <c r="CP124" s="218">
        <v>0</v>
      </c>
      <c r="CQ124" s="218">
        <v>0</v>
      </c>
      <c r="CR124" s="218">
        <v>0</v>
      </c>
      <c r="CS124" s="218">
        <v>0</v>
      </c>
      <c r="CT124" s="218">
        <v>0</v>
      </c>
      <c r="CU124" s="218">
        <v>0</v>
      </c>
      <c r="CV124" s="218">
        <v>1.3200000000000001E-4</v>
      </c>
    </row>
    <row r="125" spans="1:100" ht="18" customHeight="1" x14ac:dyDescent="0.5">
      <c r="A125" s="220" t="s">
        <v>75</v>
      </c>
      <c r="B125" s="221" t="s">
        <v>354</v>
      </c>
      <c r="C125" s="217">
        <v>21.472839</v>
      </c>
      <c r="D125" s="217">
        <v>0</v>
      </c>
      <c r="E125" s="217">
        <v>0</v>
      </c>
      <c r="F125" s="217">
        <v>1.188E-3</v>
      </c>
      <c r="G125" s="217">
        <v>0</v>
      </c>
      <c r="H125" s="217">
        <v>0</v>
      </c>
      <c r="I125" s="217">
        <v>0</v>
      </c>
      <c r="J125" s="217">
        <v>2.7870400000000002</v>
      </c>
      <c r="K125" s="217">
        <v>4.8728850000000001</v>
      </c>
      <c r="L125" s="217">
        <v>3.5380020000000001</v>
      </c>
      <c r="M125" s="217">
        <v>0</v>
      </c>
      <c r="N125" s="217">
        <v>0</v>
      </c>
      <c r="O125" s="217">
        <v>0</v>
      </c>
      <c r="P125" s="217">
        <v>7.9865000000000005E-2</v>
      </c>
      <c r="Q125" s="217">
        <v>0.534717</v>
      </c>
      <c r="R125" s="217">
        <v>2.793E-2</v>
      </c>
      <c r="S125" s="217">
        <v>0</v>
      </c>
      <c r="T125" s="217">
        <v>0</v>
      </c>
      <c r="U125" s="217">
        <v>8.0828999999999998E-2</v>
      </c>
      <c r="V125" s="217">
        <v>0</v>
      </c>
      <c r="W125" s="217">
        <v>2.5799999999999998E-3</v>
      </c>
      <c r="X125" s="217">
        <v>0.28573999999999999</v>
      </c>
      <c r="Y125" s="217">
        <v>0</v>
      </c>
      <c r="Z125" s="217">
        <v>0</v>
      </c>
      <c r="AA125" s="217">
        <v>0</v>
      </c>
      <c r="AB125" s="217">
        <v>0</v>
      </c>
      <c r="AC125" s="217">
        <v>0</v>
      </c>
      <c r="AD125" s="217">
        <v>0</v>
      </c>
      <c r="AE125" s="217">
        <v>0</v>
      </c>
      <c r="AF125" s="217">
        <v>0</v>
      </c>
      <c r="AG125" s="217">
        <v>0</v>
      </c>
      <c r="AH125" s="217">
        <v>0</v>
      </c>
      <c r="AI125" s="217">
        <v>0</v>
      </c>
      <c r="AJ125" s="217">
        <v>4.0599000000000003E-2</v>
      </c>
      <c r="AK125" s="217">
        <v>0</v>
      </c>
      <c r="AL125" s="217">
        <v>0</v>
      </c>
      <c r="AM125" s="217">
        <v>0</v>
      </c>
      <c r="AN125" s="217">
        <v>0</v>
      </c>
      <c r="AO125" s="217">
        <v>1.7260000000000001E-3</v>
      </c>
      <c r="AP125" s="217">
        <v>2.8050000000000002E-3</v>
      </c>
      <c r="AQ125" s="217">
        <v>0</v>
      </c>
      <c r="AR125" s="217">
        <v>0</v>
      </c>
      <c r="AS125" s="217">
        <v>0.52921899999999999</v>
      </c>
      <c r="AT125" s="217">
        <v>0</v>
      </c>
      <c r="AU125" s="217">
        <v>0</v>
      </c>
      <c r="AV125" s="217">
        <v>0</v>
      </c>
      <c r="AW125" s="217">
        <v>0.92735999999999996</v>
      </c>
      <c r="AX125" s="217">
        <v>0</v>
      </c>
      <c r="AY125" s="217">
        <v>0</v>
      </c>
      <c r="AZ125" s="217">
        <v>0</v>
      </c>
      <c r="BA125" s="217">
        <v>0</v>
      </c>
      <c r="BB125" s="217">
        <v>0</v>
      </c>
      <c r="BC125" s="217">
        <v>7.4469999999999996E-3</v>
      </c>
      <c r="BD125" s="217">
        <v>1.9143539999999999</v>
      </c>
      <c r="BE125" s="217">
        <v>0</v>
      </c>
      <c r="BF125" s="217">
        <v>2.4750000000000002E-3</v>
      </c>
      <c r="BG125" s="217">
        <v>2.5819000000000002E-2</v>
      </c>
      <c r="BH125" s="217">
        <v>0</v>
      </c>
      <c r="BI125" s="217">
        <v>1.1008E-2</v>
      </c>
      <c r="BJ125" s="217">
        <v>0</v>
      </c>
      <c r="BK125" s="217">
        <v>0</v>
      </c>
      <c r="BL125" s="217">
        <v>0.90848200000000001</v>
      </c>
      <c r="BM125" s="217">
        <v>4.0421550000000002</v>
      </c>
      <c r="BN125" s="217">
        <v>3.2885999999999999E-2</v>
      </c>
      <c r="BO125" s="217">
        <v>0.104144</v>
      </c>
      <c r="BP125" s="217">
        <v>0.229051</v>
      </c>
      <c r="BQ125" s="217">
        <v>0</v>
      </c>
      <c r="BR125" s="217">
        <v>0</v>
      </c>
      <c r="BS125" s="217">
        <v>3.2539999999999999E-3</v>
      </c>
      <c r="BT125" s="217">
        <v>0</v>
      </c>
      <c r="BU125" s="217">
        <v>0</v>
      </c>
      <c r="BV125" s="217">
        <v>0.115873</v>
      </c>
      <c r="BW125" s="217">
        <v>0</v>
      </c>
      <c r="BX125" s="217">
        <v>0</v>
      </c>
      <c r="BY125" s="217">
        <v>1.2774000000000001E-2</v>
      </c>
      <c r="BZ125" s="217">
        <v>0</v>
      </c>
      <c r="CA125" s="217">
        <v>1.1641E-2</v>
      </c>
      <c r="CB125" s="217">
        <v>0</v>
      </c>
      <c r="CC125" s="217">
        <v>0</v>
      </c>
      <c r="CD125" s="217">
        <v>0</v>
      </c>
      <c r="CE125" s="217">
        <v>0</v>
      </c>
      <c r="CF125" s="217">
        <v>1.9999999999999999E-6</v>
      </c>
      <c r="CG125" s="217">
        <v>5.8199999999999997E-3</v>
      </c>
      <c r="CH125" s="217">
        <v>2.251E-3</v>
      </c>
      <c r="CI125" s="217">
        <v>4.3100000000000001E-4</v>
      </c>
      <c r="CJ125" s="217">
        <v>0</v>
      </c>
      <c r="CK125" s="217">
        <v>0</v>
      </c>
      <c r="CL125" s="217">
        <v>0</v>
      </c>
      <c r="CM125" s="217">
        <v>0</v>
      </c>
      <c r="CN125" s="217">
        <v>8.1516000000000005E-2</v>
      </c>
      <c r="CO125" s="217">
        <v>7.9100000000000004E-4</v>
      </c>
      <c r="CP125" s="217">
        <v>2.8400000000000002E-4</v>
      </c>
      <c r="CQ125" s="217">
        <v>0</v>
      </c>
      <c r="CR125" s="217">
        <v>5.5000000000000003E-4</v>
      </c>
      <c r="CS125" s="217">
        <v>0.245779</v>
      </c>
      <c r="CT125" s="217">
        <v>5.1999999999999997E-5</v>
      </c>
      <c r="CU125" s="217">
        <v>1.516E-3</v>
      </c>
      <c r="CV125" s="217">
        <v>9.9999999999999995E-7</v>
      </c>
    </row>
    <row r="126" spans="1:100" ht="18" customHeight="1" x14ac:dyDescent="0.5">
      <c r="A126" s="222" t="s">
        <v>166</v>
      </c>
      <c r="B126" s="223" t="s">
        <v>361</v>
      </c>
      <c r="C126" s="218">
        <v>20.626311000000001</v>
      </c>
      <c r="D126" s="218">
        <v>0</v>
      </c>
      <c r="E126" s="218">
        <v>0</v>
      </c>
      <c r="F126" s="218">
        <v>2.5959999999999998E-3</v>
      </c>
      <c r="G126" s="218">
        <v>0</v>
      </c>
      <c r="H126" s="218">
        <v>0</v>
      </c>
      <c r="I126" s="218">
        <v>1.5474E-2</v>
      </c>
      <c r="J126" s="218">
        <v>0</v>
      </c>
      <c r="K126" s="218">
        <v>0</v>
      </c>
      <c r="L126" s="218">
        <v>1.6919999999999999E-3</v>
      </c>
      <c r="M126" s="218">
        <v>0</v>
      </c>
      <c r="N126" s="218">
        <v>0</v>
      </c>
      <c r="O126" s="218">
        <v>2.921E-3</v>
      </c>
      <c r="P126" s="218">
        <v>0</v>
      </c>
      <c r="Q126" s="218">
        <v>0</v>
      </c>
      <c r="R126" s="218">
        <v>0</v>
      </c>
      <c r="S126" s="218">
        <v>0</v>
      </c>
      <c r="T126" s="218">
        <v>0</v>
      </c>
      <c r="U126" s="218">
        <v>0</v>
      </c>
      <c r="V126" s="218">
        <v>0.31560899999999997</v>
      </c>
      <c r="W126" s="218">
        <v>0.60084700000000002</v>
      </c>
      <c r="X126" s="218">
        <v>3.7800000000000003E-4</v>
      </c>
      <c r="Y126" s="218">
        <v>0</v>
      </c>
      <c r="Z126" s="218">
        <v>0</v>
      </c>
      <c r="AA126" s="218">
        <v>0</v>
      </c>
      <c r="AB126" s="218">
        <v>0</v>
      </c>
      <c r="AC126" s="218">
        <v>0</v>
      </c>
      <c r="AD126" s="218">
        <v>2.6938610000000001</v>
      </c>
      <c r="AE126" s="218">
        <v>0.44710800000000001</v>
      </c>
      <c r="AF126" s="218">
        <v>2.1610000000000002E-3</v>
      </c>
      <c r="AG126" s="218">
        <v>0.47095700000000001</v>
      </c>
      <c r="AH126" s="218">
        <v>0</v>
      </c>
      <c r="AI126" s="218">
        <v>0</v>
      </c>
      <c r="AJ126" s="218">
        <v>0</v>
      </c>
      <c r="AK126" s="218">
        <v>0</v>
      </c>
      <c r="AL126" s="218">
        <v>0</v>
      </c>
      <c r="AM126" s="218">
        <v>2.9370919999999998</v>
      </c>
      <c r="AN126" s="218">
        <v>0</v>
      </c>
      <c r="AO126" s="218">
        <v>0</v>
      </c>
      <c r="AP126" s="218">
        <v>4.0499999999999998E-4</v>
      </c>
      <c r="AQ126" s="218">
        <v>4.8209999999999998E-3</v>
      </c>
      <c r="AR126" s="218">
        <v>0</v>
      </c>
      <c r="AS126" s="218">
        <v>0.13988100000000001</v>
      </c>
      <c r="AT126" s="218">
        <v>0</v>
      </c>
      <c r="AU126" s="218">
        <v>6.8329999999999997E-3</v>
      </c>
      <c r="AV126" s="218">
        <v>0</v>
      </c>
      <c r="AW126" s="218">
        <v>0</v>
      </c>
      <c r="AX126" s="218">
        <v>2.176E-3</v>
      </c>
      <c r="AY126" s="218">
        <v>7.6293E-2</v>
      </c>
      <c r="AZ126" s="218">
        <v>1.6169999999999999E-3</v>
      </c>
      <c r="BA126" s="218">
        <v>0</v>
      </c>
      <c r="BB126" s="218">
        <v>0</v>
      </c>
      <c r="BC126" s="218">
        <v>2.4919999999999999E-3</v>
      </c>
      <c r="BD126" s="218">
        <v>0</v>
      </c>
      <c r="BE126" s="218">
        <v>0</v>
      </c>
      <c r="BF126" s="218">
        <v>0</v>
      </c>
      <c r="BG126" s="218">
        <v>0</v>
      </c>
      <c r="BH126" s="218">
        <v>0</v>
      </c>
      <c r="BI126" s="218">
        <v>0</v>
      </c>
      <c r="BJ126" s="218">
        <v>0</v>
      </c>
      <c r="BK126" s="218">
        <v>0</v>
      </c>
      <c r="BL126" s="218">
        <v>2.5983480000000001</v>
      </c>
      <c r="BM126" s="218">
        <v>2.4287559999999999</v>
      </c>
      <c r="BN126" s="218">
        <v>3.6750999999999999E-2</v>
      </c>
      <c r="BO126" s="218">
        <v>1.3396509999999999</v>
      </c>
      <c r="BP126" s="218">
        <v>8.5299999999999994E-3</v>
      </c>
      <c r="BQ126" s="218">
        <v>0</v>
      </c>
      <c r="BR126" s="218">
        <v>0</v>
      </c>
      <c r="BS126" s="218">
        <v>0</v>
      </c>
      <c r="BT126" s="218">
        <v>0</v>
      </c>
      <c r="BU126" s="218">
        <v>0</v>
      </c>
      <c r="BV126" s="218">
        <v>4.8719999999999996E-3</v>
      </c>
      <c r="BW126" s="218">
        <v>0</v>
      </c>
      <c r="BX126" s="218">
        <v>0.37636399999999998</v>
      </c>
      <c r="BY126" s="218">
        <v>4.6750000000000003E-3</v>
      </c>
      <c r="BZ126" s="218">
        <v>0</v>
      </c>
      <c r="CA126" s="218">
        <v>5.5932890000000004</v>
      </c>
      <c r="CB126" s="218">
        <v>0</v>
      </c>
      <c r="CC126" s="218">
        <v>1.083E-3</v>
      </c>
      <c r="CD126" s="218">
        <v>0</v>
      </c>
      <c r="CE126" s="218">
        <v>0</v>
      </c>
      <c r="CF126" s="218">
        <v>0</v>
      </c>
      <c r="CG126" s="218">
        <v>5.326E-3</v>
      </c>
      <c r="CH126" s="218">
        <v>0.216863</v>
      </c>
      <c r="CI126" s="218">
        <v>0.14462900000000001</v>
      </c>
      <c r="CJ126" s="218">
        <v>0</v>
      </c>
      <c r="CK126" s="218">
        <v>1.8518E-2</v>
      </c>
      <c r="CL126" s="218">
        <v>1.011E-3</v>
      </c>
      <c r="CM126" s="218">
        <v>0</v>
      </c>
      <c r="CN126" s="218">
        <v>3.5033000000000002E-2</v>
      </c>
      <c r="CO126" s="218">
        <v>1.3190000000000001E-3</v>
      </c>
      <c r="CP126" s="218">
        <v>0</v>
      </c>
      <c r="CQ126" s="218">
        <v>0</v>
      </c>
      <c r="CR126" s="218">
        <v>6.4729999999999996E-2</v>
      </c>
      <c r="CS126" s="218">
        <v>2.3189999999999999E-3</v>
      </c>
      <c r="CT126" s="218">
        <v>0</v>
      </c>
      <c r="CU126" s="218">
        <v>0</v>
      </c>
      <c r="CV126" s="218">
        <v>1.9029999999999998E-2</v>
      </c>
    </row>
    <row r="127" spans="1:100" ht="18" customHeight="1" x14ac:dyDescent="0.5">
      <c r="A127" s="220" t="s">
        <v>492</v>
      </c>
      <c r="B127" s="221" t="s">
        <v>493</v>
      </c>
      <c r="C127" s="217">
        <v>20.442288000000001</v>
      </c>
      <c r="D127" s="217">
        <v>0</v>
      </c>
      <c r="E127" s="217">
        <v>0</v>
      </c>
      <c r="F127" s="217">
        <v>0</v>
      </c>
      <c r="G127" s="217">
        <v>0</v>
      </c>
      <c r="H127" s="217">
        <v>0</v>
      </c>
      <c r="I127" s="217">
        <v>0</v>
      </c>
      <c r="J127" s="217">
        <v>0</v>
      </c>
      <c r="K127" s="217">
        <v>3.5251209999999999</v>
      </c>
      <c r="L127" s="217">
        <v>2.8600889999999999</v>
      </c>
      <c r="M127" s="217">
        <v>0</v>
      </c>
      <c r="N127" s="217">
        <v>0</v>
      </c>
      <c r="O127" s="217">
        <v>0</v>
      </c>
      <c r="P127" s="217">
        <v>0</v>
      </c>
      <c r="Q127" s="217">
        <v>0</v>
      </c>
      <c r="R127" s="217">
        <v>5.1737999999999999E-2</v>
      </c>
      <c r="S127" s="217">
        <v>0</v>
      </c>
      <c r="T127" s="217">
        <v>0</v>
      </c>
      <c r="U127" s="217">
        <v>3.0484000000000001E-2</v>
      </c>
      <c r="V127" s="217">
        <v>8.0739999999999996E-3</v>
      </c>
      <c r="W127" s="217">
        <v>0</v>
      </c>
      <c r="X127" s="217">
        <v>2.1999999999999999E-5</v>
      </c>
      <c r="Y127" s="217">
        <v>6.8399999999999997E-3</v>
      </c>
      <c r="Z127" s="217">
        <v>0</v>
      </c>
      <c r="AA127" s="217">
        <v>0</v>
      </c>
      <c r="AB127" s="217">
        <v>0</v>
      </c>
      <c r="AC127" s="217">
        <v>0</v>
      </c>
      <c r="AD127" s="217">
        <v>0</v>
      </c>
      <c r="AE127" s="217">
        <v>11.926496999999999</v>
      </c>
      <c r="AF127" s="217">
        <v>0</v>
      </c>
      <c r="AG127" s="217">
        <v>0</v>
      </c>
      <c r="AH127" s="217">
        <v>0</v>
      </c>
      <c r="AI127" s="217">
        <v>0</v>
      </c>
      <c r="AJ127" s="217">
        <v>0.73509800000000003</v>
      </c>
      <c r="AK127" s="217">
        <v>0</v>
      </c>
      <c r="AL127" s="217">
        <v>0</v>
      </c>
      <c r="AM127" s="217">
        <v>0</v>
      </c>
      <c r="AN127" s="217">
        <v>0</v>
      </c>
      <c r="AO127" s="217">
        <v>3.8000000000000002E-5</v>
      </c>
      <c r="AP127" s="217">
        <v>6.7900000000000002E-4</v>
      </c>
      <c r="AQ127" s="217">
        <v>0</v>
      </c>
      <c r="AR127" s="217">
        <v>0</v>
      </c>
      <c r="AS127" s="217">
        <v>0</v>
      </c>
      <c r="AT127" s="217">
        <v>0</v>
      </c>
      <c r="AU127" s="217">
        <v>0</v>
      </c>
      <c r="AV127" s="217">
        <v>0</v>
      </c>
      <c r="AW127" s="217">
        <v>0</v>
      </c>
      <c r="AX127" s="217">
        <v>0</v>
      </c>
      <c r="AY127" s="217">
        <v>1.1E-5</v>
      </c>
      <c r="AZ127" s="217">
        <v>0</v>
      </c>
      <c r="BA127" s="217">
        <v>0</v>
      </c>
      <c r="BB127" s="217">
        <v>0</v>
      </c>
      <c r="BC127" s="217">
        <v>0</v>
      </c>
      <c r="BD127" s="217">
        <v>0</v>
      </c>
      <c r="BE127" s="217">
        <v>0</v>
      </c>
      <c r="BF127" s="217">
        <v>0</v>
      </c>
      <c r="BG127" s="217">
        <v>0</v>
      </c>
      <c r="BH127" s="217">
        <v>0</v>
      </c>
      <c r="BI127" s="217">
        <v>0</v>
      </c>
      <c r="BJ127" s="217">
        <v>0</v>
      </c>
      <c r="BK127" s="217">
        <v>0</v>
      </c>
      <c r="BL127" s="217">
        <v>0</v>
      </c>
      <c r="BM127" s="217">
        <v>1.2541E-2</v>
      </c>
      <c r="BN127" s="217">
        <v>0</v>
      </c>
      <c r="BO127" s="217">
        <v>9.6319999999999999E-3</v>
      </c>
      <c r="BP127" s="217">
        <v>0</v>
      </c>
      <c r="BQ127" s="217">
        <v>0</v>
      </c>
      <c r="BR127" s="217">
        <v>0</v>
      </c>
      <c r="BS127" s="217">
        <v>0</v>
      </c>
      <c r="BT127" s="217">
        <v>0</v>
      </c>
      <c r="BU127" s="217">
        <v>0</v>
      </c>
      <c r="BV127" s="217">
        <v>1.93E-4</v>
      </c>
      <c r="BW127" s="217">
        <v>0</v>
      </c>
      <c r="BX127" s="217">
        <v>1.688E-3</v>
      </c>
      <c r="BY127" s="217">
        <v>0</v>
      </c>
      <c r="BZ127" s="217">
        <v>0</v>
      </c>
      <c r="CA127" s="217">
        <v>0</v>
      </c>
      <c r="CB127" s="217">
        <v>0</v>
      </c>
      <c r="CC127" s="217">
        <v>0</v>
      </c>
      <c r="CD127" s="217">
        <v>0</v>
      </c>
      <c r="CE127" s="217">
        <v>0</v>
      </c>
      <c r="CF127" s="217">
        <v>0</v>
      </c>
      <c r="CG127" s="217">
        <v>0</v>
      </c>
      <c r="CH127" s="217">
        <v>5.4648000000000002E-2</v>
      </c>
      <c r="CI127" s="217">
        <v>0.96135400000000004</v>
      </c>
      <c r="CJ127" s="217">
        <v>0</v>
      </c>
      <c r="CK127" s="217">
        <v>1.2999999999999999E-5</v>
      </c>
      <c r="CL127" s="217">
        <v>0</v>
      </c>
      <c r="CM127" s="217">
        <v>0</v>
      </c>
      <c r="CN127" s="217">
        <v>0</v>
      </c>
      <c r="CO127" s="217">
        <v>0</v>
      </c>
      <c r="CP127" s="217">
        <v>0</v>
      </c>
      <c r="CQ127" s="217">
        <v>0</v>
      </c>
      <c r="CR127" s="217">
        <v>0.257517</v>
      </c>
      <c r="CS127" s="217">
        <v>0</v>
      </c>
      <c r="CT127" s="217">
        <v>1.2E-5</v>
      </c>
      <c r="CU127" s="217">
        <v>0</v>
      </c>
      <c r="CV127" s="217">
        <v>0</v>
      </c>
    </row>
    <row r="128" spans="1:100" ht="18" customHeight="1" x14ac:dyDescent="0.5">
      <c r="A128" s="222" t="s">
        <v>57</v>
      </c>
      <c r="B128" s="223" t="s">
        <v>296</v>
      </c>
      <c r="C128" s="218">
        <v>18.239664000000001</v>
      </c>
      <c r="D128" s="218">
        <v>0</v>
      </c>
      <c r="E128" s="218">
        <v>0</v>
      </c>
      <c r="F128" s="218">
        <v>0</v>
      </c>
      <c r="G128" s="218">
        <v>0</v>
      </c>
      <c r="H128" s="218">
        <v>0</v>
      </c>
      <c r="I128" s="218">
        <v>0</v>
      </c>
      <c r="J128" s="218">
        <v>0</v>
      </c>
      <c r="K128" s="218">
        <v>0</v>
      </c>
      <c r="L128" s="218">
        <v>0</v>
      </c>
      <c r="M128" s="218">
        <v>0</v>
      </c>
      <c r="N128" s="218">
        <v>0</v>
      </c>
      <c r="O128" s="218">
        <v>0</v>
      </c>
      <c r="P128" s="218">
        <v>0</v>
      </c>
      <c r="Q128" s="218">
        <v>0</v>
      </c>
      <c r="R128" s="218">
        <v>1.6077999999999999E-2</v>
      </c>
      <c r="S128" s="218">
        <v>0</v>
      </c>
      <c r="T128" s="218">
        <v>0</v>
      </c>
      <c r="U128" s="218">
        <v>0</v>
      </c>
      <c r="V128" s="218">
        <v>0</v>
      </c>
      <c r="W128" s="218">
        <v>0</v>
      </c>
      <c r="X128" s="218">
        <v>0.106847</v>
      </c>
      <c r="Y128" s="218">
        <v>0</v>
      </c>
      <c r="Z128" s="218">
        <v>0</v>
      </c>
      <c r="AA128" s="218">
        <v>0</v>
      </c>
      <c r="AB128" s="218">
        <v>0</v>
      </c>
      <c r="AC128" s="218">
        <v>0</v>
      </c>
      <c r="AD128" s="218">
        <v>0</v>
      </c>
      <c r="AE128" s="218">
        <v>0</v>
      </c>
      <c r="AF128" s="218">
        <v>16.802743</v>
      </c>
      <c r="AG128" s="218">
        <v>0</v>
      </c>
      <c r="AH128" s="218">
        <v>0</v>
      </c>
      <c r="AI128" s="218">
        <v>0</v>
      </c>
      <c r="AJ128" s="218">
        <v>1.05E-4</v>
      </c>
      <c r="AK128" s="218">
        <v>0</v>
      </c>
      <c r="AL128" s="218">
        <v>0</v>
      </c>
      <c r="AM128" s="218">
        <v>0</v>
      </c>
      <c r="AN128" s="218">
        <v>0</v>
      </c>
      <c r="AO128" s="218">
        <v>2.7082999999999999E-2</v>
      </c>
      <c r="AP128" s="218">
        <v>1.9999999999999999E-6</v>
      </c>
      <c r="AQ128" s="218">
        <v>0</v>
      </c>
      <c r="AR128" s="218">
        <v>0</v>
      </c>
      <c r="AS128" s="218">
        <v>0</v>
      </c>
      <c r="AT128" s="218">
        <v>0</v>
      </c>
      <c r="AU128" s="218">
        <v>0</v>
      </c>
      <c r="AV128" s="218">
        <v>7.9999999999999996E-6</v>
      </c>
      <c r="AW128" s="218">
        <v>0</v>
      </c>
      <c r="AX128" s="218">
        <v>0</v>
      </c>
      <c r="AY128" s="218">
        <v>0</v>
      </c>
      <c r="AZ128" s="218">
        <v>0</v>
      </c>
      <c r="BA128" s="218">
        <v>0</v>
      </c>
      <c r="BB128" s="218">
        <v>0</v>
      </c>
      <c r="BC128" s="218">
        <v>0</v>
      </c>
      <c r="BD128" s="218">
        <v>0</v>
      </c>
      <c r="BE128" s="218">
        <v>0</v>
      </c>
      <c r="BF128" s="218">
        <v>0</v>
      </c>
      <c r="BG128" s="218">
        <v>0</v>
      </c>
      <c r="BH128" s="218">
        <v>2.0999999999999999E-5</v>
      </c>
      <c r="BI128" s="218">
        <v>0</v>
      </c>
      <c r="BJ128" s="218">
        <v>0</v>
      </c>
      <c r="BK128" s="218">
        <v>0</v>
      </c>
      <c r="BL128" s="218">
        <v>0</v>
      </c>
      <c r="BM128" s="218">
        <v>5.5779999999999996E-3</v>
      </c>
      <c r="BN128" s="218">
        <v>7.9999999999999996E-6</v>
      </c>
      <c r="BO128" s="218">
        <v>0</v>
      </c>
      <c r="BP128" s="218">
        <v>0</v>
      </c>
      <c r="BQ128" s="218">
        <v>0</v>
      </c>
      <c r="BR128" s="218">
        <v>0</v>
      </c>
      <c r="BS128" s="218">
        <v>0</v>
      </c>
      <c r="BT128" s="218">
        <v>0</v>
      </c>
      <c r="BU128" s="218">
        <v>0</v>
      </c>
      <c r="BV128" s="218">
        <v>0</v>
      </c>
      <c r="BW128" s="218">
        <v>0</v>
      </c>
      <c r="BX128" s="218">
        <v>0</v>
      </c>
      <c r="BY128" s="218">
        <v>0</v>
      </c>
      <c r="BZ128" s="218">
        <v>0</v>
      </c>
      <c r="CA128" s="218">
        <v>1.27294</v>
      </c>
      <c r="CB128" s="218">
        <v>0</v>
      </c>
      <c r="CC128" s="218">
        <v>0</v>
      </c>
      <c r="CD128" s="218">
        <v>0</v>
      </c>
      <c r="CE128" s="218">
        <v>0</v>
      </c>
      <c r="CF128" s="218">
        <v>0</v>
      </c>
      <c r="CG128" s="218">
        <v>0</v>
      </c>
      <c r="CH128" s="218">
        <v>6.8329999999999997E-3</v>
      </c>
      <c r="CI128" s="218">
        <v>1.9699999999999999E-4</v>
      </c>
      <c r="CJ128" s="218">
        <v>0</v>
      </c>
      <c r="CK128" s="218">
        <v>1.2160000000000001E-3</v>
      </c>
      <c r="CL128" s="218">
        <v>0</v>
      </c>
      <c r="CM128" s="218">
        <v>0</v>
      </c>
      <c r="CN128" s="218">
        <v>0</v>
      </c>
      <c r="CO128" s="218">
        <v>3.9999999999999998E-6</v>
      </c>
      <c r="CP128" s="218">
        <v>0</v>
      </c>
      <c r="CQ128" s="218">
        <v>0</v>
      </c>
      <c r="CR128" s="218">
        <v>0</v>
      </c>
      <c r="CS128" s="218">
        <v>0</v>
      </c>
      <c r="CT128" s="218">
        <v>0</v>
      </c>
      <c r="CU128" s="218">
        <v>0</v>
      </c>
      <c r="CV128" s="218">
        <v>0</v>
      </c>
    </row>
    <row r="129" spans="1:100" ht="18" customHeight="1" x14ac:dyDescent="0.5">
      <c r="A129" s="220" t="s">
        <v>680</v>
      </c>
      <c r="B129" s="221" t="s">
        <v>717</v>
      </c>
      <c r="C129" s="217">
        <v>18.204795000000001</v>
      </c>
      <c r="D129" s="217">
        <v>0</v>
      </c>
      <c r="E129" s="217">
        <v>0</v>
      </c>
      <c r="F129" s="217">
        <v>0</v>
      </c>
      <c r="G129" s="217">
        <v>0</v>
      </c>
      <c r="H129" s="217">
        <v>0</v>
      </c>
      <c r="I129" s="217">
        <v>0</v>
      </c>
      <c r="J129" s="217">
        <v>0</v>
      </c>
      <c r="K129" s="217">
        <v>0</v>
      </c>
      <c r="L129" s="217">
        <v>0</v>
      </c>
      <c r="M129" s="217">
        <v>0</v>
      </c>
      <c r="N129" s="217">
        <v>0</v>
      </c>
      <c r="O129" s="217">
        <v>0</v>
      </c>
      <c r="P129" s="217">
        <v>0</v>
      </c>
      <c r="Q129" s="217">
        <v>0</v>
      </c>
      <c r="R129" s="217">
        <v>0</v>
      </c>
      <c r="S129" s="217">
        <v>0</v>
      </c>
      <c r="T129" s="217">
        <v>0</v>
      </c>
      <c r="U129" s="217">
        <v>0</v>
      </c>
      <c r="V129" s="217">
        <v>0</v>
      </c>
      <c r="W129" s="217">
        <v>0</v>
      </c>
      <c r="X129" s="217">
        <v>0.40087699999999998</v>
      </c>
      <c r="Y129" s="217">
        <v>0</v>
      </c>
      <c r="Z129" s="217">
        <v>0</v>
      </c>
      <c r="AA129" s="217">
        <v>0</v>
      </c>
      <c r="AB129" s="217">
        <v>0</v>
      </c>
      <c r="AC129" s="217">
        <v>0</v>
      </c>
      <c r="AD129" s="217">
        <v>4.1390000000000003E-3</v>
      </c>
      <c r="AE129" s="217">
        <v>0</v>
      </c>
      <c r="AF129" s="217">
        <v>0</v>
      </c>
      <c r="AG129" s="217">
        <v>2.1267000000000001E-2</v>
      </c>
      <c r="AH129" s="217">
        <v>0</v>
      </c>
      <c r="AI129" s="217">
        <v>0</v>
      </c>
      <c r="AJ129" s="217">
        <v>2.5360000000000001E-3</v>
      </c>
      <c r="AK129" s="217">
        <v>0</v>
      </c>
      <c r="AL129" s="217">
        <v>0</v>
      </c>
      <c r="AM129" s="217">
        <v>0</v>
      </c>
      <c r="AN129" s="217">
        <v>0</v>
      </c>
      <c r="AO129" s="217">
        <v>0</v>
      </c>
      <c r="AP129" s="217">
        <v>7.1060000000000003E-3</v>
      </c>
      <c r="AQ129" s="217">
        <v>0</v>
      </c>
      <c r="AR129" s="217">
        <v>0</v>
      </c>
      <c r="AS129" s="217">
        <v>0</v>
      </c>
      <c r="AT129" s="217">
        <v>0</v>
      </c>
      <c r="AU129" s="217">
        <v>0</v>
      </c>
      <c r="AV129" s="217">
        <v>0</v>
      </c>
      <c r="AW129" s="217">
        <v>0</v>
      </c>
      <c r="AX129" s="217">
        <v>0</v>
      </c>
      <c r="AY129" s="217">
        <v>0</v>
      </c>
      <c r="AZ129" s="217">
        <v>3.9999999999999998E-6</v>
      </c>
      <c r="BA129" s="217">
        <v>0</v>
      </c>
      <c r="BB129" s="217">
        <v>0</v>
      </c>
      <c r="BC129" s="217">
        <v>0</v>
      </c>
      <c r="BD129" s="217">
        <v>0</v>
      </c>
      <c r="BE129" s="217">
        <v>0</v>
      </c>
      <c r="BF129" s="217">
        <v>0</v>
      </c>
      <c r="BG129" s="217">
        <v>0</v>
      </c>
      <c r="BH129" s="217">
        <v>0</v>
      </c>
      <c r="BI129" s="217">
        <v>0</v>
      </c>
      <c r="BJ129" s="217">
        <v>0</v>
      </c>
      <c r="BK129" s="217">
        <v>0</v>
      </c>
      <c r="BL129" s="217">
        <v>0</v>
      </c>
      <c r="BM129" s="217">
        <v>7.0029999999999997E-3</v>
      </c>
      <c r="BN129" s="217">
        <v>0</v>
      </c>
      <c r="BO129" s="217">
        <v>1.2110000000000001E-3</v>
      </c>
      <c r="BP129" s="217">
        <v>0</v>
      </c>
      <c r="BQ129" s="217">
        <v>0</v>
      </c>
      <c r="BR129" s="217">
        <v>0</v>
      </c>
      <c r="BS129" s="217">
        <v>6.0999999999999999E-5</v>
      </c>
      <c r="BT129" s="217">
        <v>3.9879999999999999E-2</v>
      </c>
      <c r="BU129" s="217">
        <v>0</v>
      </c>
      <c r="BV129" s="217">
        <v>0</v>
      </c>
      <c r="BW129" s="217">
        <v>0</v>
      </c>
      <c r="BX129" s="217">
        <v>3.8289999999999999E-3</v>
      </c>
      <c r="BY129" s="217">
        <v>0</v>
      </c>
      <c r="BZ129" s="217">
        <v>0</v>
      </c>
      <c r="CA129" s="217">
        <v>0</v>
      </c>
      <c r="CB129" s="217">
        <v>0</v>
      </c>
      <c r="CC129" s="217">
        <v>0</v>
      </c>
      <c r="CD129" s="217">
        <v>0</v>
      </c>
      <c r="CE129" s="217">
        <v>0</v>
      </c>
      <c r="CF129" s="217">
        <v>0.20597199999999999</v>
      </c>
      <c r="CG129" s="217">
        <v>0</v>
      </c>
      <c r="CH129" s="217">
        <v>0.37484499999999998</v>
      </c>
      <c r="CI129" s="217">
        <v>1.6782999999999999E-2</v>
      </c>
      <c r="CJ129" s="217">
        <v>0</v>
      </c>
      <c r="CK129" s="217">
        <v>13.109673000000001</v>
      </c>
      <c r="CL129" s="217">
        <v>0</v>
      </c>
      <c r="CM129" s="217">
        <v>0</v>
      </c>
      <c r="CN129" s="217">
        <v>4.0096100000000003</v>
      </c>
      <c r="CO129" s="217">
        <v>0</v>
      </c>
      <c r="CP129" s="217">
        <v>0</v>
      </c>
      <c r="CQ129" s="217">
        <v>0</v>
      </c>
      <c r="CR129" s="217">
        <v>0</v>
      </c>
      <c r="CS129" s="217">
        <v>0</v>
      </c>
      <c r="CT129" s="217">
        <v>0</v>
      </c>
      <c r="CU129" s="217">
        <v>0</v>
      </c>
      <c r="CV129" s="217">
        <v>0</v>
      </c>
    </row>
    <row r="130" spans="1:100" ht="18" customHeight="1" x14ac:dyDescent="0.5">
      <c r="A130" s="222" t="s">
        <v>681</v>
      </c>
      <c r="B130" s="223" t="s">
        <v>718</v>
      </c>
      <c r="C130" s="218">
        <v>16.835730000000002</v>
      </c>
      <c r="D130" s="218">
        <v>0</v>
      </c>
      <c r="E130" s="218">
        <v>0</v>
      </c>
      <c r="F130" s="218">
        <v>0</v>
      </c>
      <c r="G130" s="218">
        <v>0</v>
      </c>
      <c r="H130" s="218">
        <v>0</v>
      </c>
      <c r="I130" s="218">
        <v>0</v>
      </c>
      <c r="J130" s="218">
        <v>0</v>
      </c>
      <c r="K130" s="218">
        <v>0.507525</v>
      </c>
      <c r="L130" s="218">
        <v>0</v>
      </c>
      <c r="M130" s="218">
        <v>0</v>
      </c>
      <c r="N130" s="218">
        <v>0</v>
      </c>
      <c r="O130" s="218">
        <v>0</v>
      </c>
      <c r="P130" s="218">
        <v>0</v>
      </c>
      <c r="Q130" s="218">
        <v>0</v>
      </c>
      <c r="R130" s="218">
        <v>0</v>
      </c>
      <c r="S130" s="218">
        <v>0</v>
      </c>
      <c r="T130" s="218">
        <v>3.2690000000000002E-3</v>
      </c>
      <c r="U130" s="218">
        <v>1.1980000000000001E-3</v>
      </c>
      <c r="V130" s="218">
        <v>0</v>
      </c>
      <c r="W130" s="218">
        <v>0</v>
      </c>
      <c r="X130" s="218">
        <v>3.9192999999999999E-2</v>
      </c>
      <c r="Y130" s="218">
        <v>0</v>
      </c>
      <c r="Z130" s="218">
        <v>0</v>
      </c>
      <c r="AA130" s="218">
        <v>0</v>
      </c>
      <c r="AB130" s="218">
        <v>0</v>
      </c>
      <c r="AC130" s="218">
        <v>0</v>
      </c>
      <c r="AD130" s="218">
        <v>8.8735999999999995E-2</v>
      </c>
      <c r="AE130" s="218">
        <v>4.5900000000000003E-3</v>
      </c>
      <c r="AF130" s="218">
        <v>0</v>
      </c>
      <c r="AG130" s="218">
        <v>0</v>
      </c>
      <c r="AH130" s="218">
        <v>0</v>
      </c>
      <c r="AI130" s="218">
        <v>2.5326999999999999E-2</v>
      </c>
      <c r="AJ130" s="218">
        <v>1.882E-3</v>
      </c>
      <c r="AK130" s="218">
        <v>0.13832800000000001</v>
      </c>
      <c r="AL130" s="218">
        <v>0.14178499999999999</v>
      </c>
      <c r="AM130" s="218">
        <v>0</v>
      </c>
      <c r="AN130" s="218">
        <v>0</v>
      </c>
      <c r="AO130" s="218">
        <v>1.825771</v>
      </c>
      <c r="AP130" s="218">
        <v>4.1401450000000004</v>
      </c>
      <c r="AQ130" s="218">
        <v>5.0129E-2</v>
      </c>
      <c r="AR130" s="218">
        <v>0</v>
      </c>
      <c r="AS130" s="218">
        <v>0</v>
      </c>
      <c r="AT130" s="218">
        <v>0</v>
      </c>
      <c r="AU130" s="218">
        <v>0</v>
      </c>
      <c r="AV130" s="218">
        <v>0</v>
      </c>
      <c r="AW130" s="218">
        <v>0</v>
      </c>
      <c r="AX130" s="218">
        <v>0</v>
      </c>
      <c r="AY130" s="218">
        <v>2.653E-3</v>
      </c>
      <c r="AZ130" s="218">
        <v>1.3861E-2</v>
      </c>
      <c r="BA130" s="218">
        <v>0</v>
      </c>
      <c r="BB130" s="218">
        <v>0</v>
      </c>
      <c r="BC130" s="218">
        <v>0</v>
      </c>
      <c r="BD130" s="218">
        <v>0</v>
      </c>
      <c r="BE130" s="218">
        <v>0</v>
      </c>
      <c r="BF130" s="218">
        <v>0</v>
      </c>
      <c r="BG130" s="218">
        <v>0</v>
      </c>
      <c r="BH130" s="218">
        <v>0</v>
      </c>
      <c r="BI130" s="218">
        <v>0</v>
      </c>
      <c r="BJ130" s="218">
        <v>0</v>
      </c>
      <c r="BK130" s="218">
        <v>0</v>
      </c>
      <c r="BL130" s="218">
        <v>1.1499000000000001E-2</v>
      </c>
      <c r="BM130" s="218">
        <v>3.5380000000000002E-2</v>
      </c>
      <c r="BN130" s="218">
        <v>1E-4</v>
      </c>
      <c r="BO130" s="218">
        <v>3.8040000000000001E-3</v>
      </c>
      <c r="BP130" s="218">
        <v>0</v>
      </c>
      <c r="BQ130" s="218">
        <v>0</v>
      </c>
      <c r="BR130" s="218">
        <v>0</v>
      </c>
      <c r="BS130" s="218">
        <v>1.9599999999999999E-4</v>
      </c>
      <c r="BT130" s="218">
        <v>1.721E-2</v>
      </c>
      <c r="BU130" s="218">
        <v>0</v>
      </c>
      <c r="BV130" s="218">
        <v>1.3129999999999999E-3</v>
      </c>
      <c r="BW130" s="218">
        <v>7.4999999999999997E-2</v>
      </c>
      <c r="BX130" s="218">
        <v>0.29646699999999998</v>
      </c>
      <c r="BY130" s="218">
        <v>5.359E-3</v>
      </c>
      <c r="BZ130" s="218">
        <v>1.3114000000000001E-2</v>
      </c>
      <c r="CA130" s="218">
        <v>0</v>
      </c>
      <c r="CB130" s="218">
        <v>0</v>
      </c>
      <c r="CC130" s="218">
        <v>0</v>
      </c>
      <c r="CD130" s="218">
        <v>0</v>
      </c>
      <c r="CE130" s="218">
        <v>0</v>
      </c>
      <c r="CF130" s="218">
        <v>0.28627599999999997</v>
      </c>
      <c r="CG130" s="218">
        <v>0.19408900000000001</v>
      </c>
      <c r="CH130" s="218">
        <v>6.0912920000000002</v>
      </c>
      <c r="CI130" s="218">
        <v>0.29258000000000001</v>
      </c>
      <c r="CJ130" s="218">
        <v>0</v>
      </c>
      <c r="CK130" s="218">
        <v>2.5500000000000002E-4</v>
      </c>
      <c r="CL130" s="218">
        <v>0.87664600000000004</v>
      </c>
      <c r="CM130" s="218">
        <v>0</v>
      </c>
      <c r="CN130" s="218">
        <v>1.3072710000000001</v>
      </c>
      <c r="CO130" s="218">
        <v>1.1285999999999999E-2</v>
      </c>
      <c r="CP130" s="218">
        <v>0</v>
      </c>
      <c r="CQ130" s="218">
        <v>0</v>
      </c>
      <c r="CR130" s="218">
        <v>0.28742400000000001</v>
      </c>
      <c r="CS130" s="218">
        <v>0</v>
      </c>
      <c r="CT130" s="218">
        <v>4.1971000000000001E-2</v>
      </c>
      <c r="CU130" s="218">
        <v>2.8050000000000002E-3</v>
      </c>
      <c r="CV130" s="218">
        <v>0</v>
      </c>
    </row>
    <row r="131" spans="1:100" ht="18" customHeight="1" x14ac:dyDescent="0.5">
      <c r="A131" s="220" t="s">
        <v>685</v>
      </c>
      <c r="B131" s="221" t="s">
        <v>722</v>
      </c>
      <c r="C131" s="217">
        <v>9.9903809999999993</v>
      </c>
      <c r="D131" s="217">
        <v>0</v>
      </c>
      <c r="E131" s="217">
        <v>0</v>
      </c>
      <c r="F131" s="217">
        <v>0</v>
      </c>
      <c r="G131" s="217">
        <v>0</v>
      </c>
      <c r="H131" s="217">
        <v>0</v>
      </c>
      <c r="I131" s="217">
        <v>0</v>
      </c>
      <c r="J131" s="217">
        <v>0</v>
      </c>
      <c r="K131" s="217">
        <v>0</v>
      </c>
      <c r="L131" s="217">
        <v>0</v>
      </c>
      <c r="M131" s="217">
        <v>0</v>
      </c>
      <c r="N131" s="217">
        <v>0</v>
      </c>
      <c r="O131" s="217">
        <v>0</v>
      </c>
      <c r="P131" s="217">
        <v>0</v>
      </c>
      <c r="Q131" s="217">
        <v>0</v>
      </c>
      <c r="R131" s="217">
        <v>0</v>
      </c>
      <c r="S131" s="217">
        <v>0</v>
      </c>
      <c r="T131" s="217">
        <v>0</v>
      </c>
      <c r="U131" s="217">
        <v>0</v>
      </c>
      <c r="V131" s="217">
        <v>0</v>
      </c>
      <c r="W131" s="217">
        <v>0</v>
      </c>
      <c r="X131" s="217">
        <v>0</v>
      </c>
      <c r="Y131" s="217">
        <v>0</v>
      </c>
      <c r="Z131" s="217">
        <v>0</v>
      </c>
      <c r="AA131" s="217">
        <v>0</v>
      </c>
      <c r="AB131" s="217">
        <v>0</v>
      </c>
      <c r="AC131" s="217">
        <v>4.6E-5</v>
      </c>
      <c r="AD131" s="217">
        <v>0</v>
      </c>
      <c r="AE131" s="217">
        <v>0</v>
      </c>
      <c r="AF131" s="217">
        <v>0.24187500000000001</v>
      </c>
      <c r="AG131" s="217">
        <v>0</v>
      </c>
      <c r="AH131" s="217">
        <v>0</v>
      </c>
      <c r="AI131" s="217">
        <v>0</v>
      </c>
      <c r="AJ131" s="217">
        <v>0</v>
      </c>
      <c r="AK131" s="217">
        <v>0</v>
      </c>
      <c r="AL131" s="217">
        <v>0</v>
      </c>
      <c r="AM131" s="217">
        <v>0</v>
      </c>
      <c r="AN131" s="217">
        <v>0</v>
      </c>
      <c r="AO131" s="217">
        <v>0</v>
      </c>
      <c r="AP131" s="217">
        <v>0</v>
      </c>
      <c r="AQ131" s="217">
        <v>1.58E-3</v>
      </c>
      <c r="AR131" s="217">
        <v>0</v>
      </c>
      <c r="AS131" s="217">
        <v>9.8910000000000005E-3</v>
      </c>
      <c r="AT131" s="217">
        <v>0</v>
      </c>
      <c r="AU131" s="217">
        <v>0</v>
      </c>
      <c r="AV131" s="217">
        <v>0</v>
      </c>
      <c r="AW131" s="217">
        <v>0</v>
      </c>
      <c r="AX131" s="217">
        <v>0</v>
      </c>
      <c r="AY131" s="217">
        <v>0</v>
      </c>
      <c r="AZ131" s="217">
        <v>1.1590000000000001E-3</v>
      </c>
      <c r="BA131" s="217">
        <v>0</v>
      </c>
      <c r="BB131" s="217">
        <v>0</v>
      </c>
      <c r="BC131" s="217">
        <v>0</v>
      </c>
      <c r="BD131" s="217">
        <v>0</v>
      </c>
      <c r="BE131" s="217">
        <v>0</v>
      </c>
      <c r="BF131" s="217">
        <v>0</v>
      </c>
      <c r="BG131" s="217">
        <v>0</v>
      </c>
      <c r="BH131" s="217">
        <v>0</v>
      </c>
      <c r="BI131" s="217">
        <v>0</v>
      </c>
      <c r="BJ131" s="217">
        <v>0</v>
      </c>
      <c r="BK131" s="217">
        <v>0</v>
      </c>
      <c r="BL131" s="217">
        <v>0.28962700000000002</v>
      </c>
      <c r="BM131" s="217">
        <v>4.335E-2</v>
      </c>
      <c r="BN131" s="217">
        <v>4.5869999999999999E-3</v>
      </c>
      <c r="BO131" s="217">
        <v>7.8008999999999995E-2</v>
      </c>
      <c r="BP131" s="217">
        <v>3.1683000000000003E-2</v>
      </c>
      <c r="BQ131" s="217">
        <v>0</v>
      </c>
      <c r="BR131" s="217">
        <v>0</v>
      </c>
      <c r="BS131" s="217">
        <v>0</v>
      </c>
      <c r="BT131" s="217">
        <v>1.7309999999999999E-3</v>
      </c>
      <c r="BU131" s="217">
        <v>0</v>
      </c>
      <c r="BV131" s="217">
        <v>4.6769999999999997E-3</v>
      </c>
      <c r="BW131" s="217">
        <v>0</v>
      </c>
      <c r="BX131" s="217">
        <v>0</v>
      </c>
      <c r="BY131" s="217">
        <v>0</v>
      </c>
      <c r="BZ131" s="217">
        <v>0</v>
      </c>
      <c r="CA131" s="217">
        <v>0</v>
      </c>
      <c r="CB131" s="217">
        <v>0</v>
      </c>
      <c r="CC131" s="217">
        <v>0</v>
      </c>
      <c r="CD131" s="217">
        <v>0</v>
      </c>
      <c r="CE131" s="217">
        <v>0</v>
      </c>
      <c r="CF131" s="217">
        <v>1.0129000000000001E-2</v>
      </c>
      <c r="CG131" s="217">
        <v>5.8890000000000001E-3</v>
      </c>
      <c r="CH131" s="217">
        <v>0.45872800000000002</v>
      </c>
      <c r="CI131" s="217">
        <v>9.3080000000000003E-3</v>
      </c>
      <c r="CJ131" s="217">
        <v>0</v>
      </c>
      <c r="CK131" s="217">
        <v>5.6203669999999999</v>
      </c>
      <c r="CL131" s="217">
        <v>0</v>
      </c>
      <c r="CM131" s="217">
        <v>0</v>
      </c>
      <c r="CN131" s="217">
        <v>4.7321000000000002E-2</v>
      </c>
      <c r="CO131" s="217">
        <v>0</v>
      </c>
      <c r="CP131" s="217">
        <v>0</v>
      </c>
      <c r="CQ131" s="217">
        <v>0</v>
      </c>
      <c r="CR131" s="217">
        <v>5.535E-3</v>
      </c>
      <c r="CS131" s="217">
        <v>1.6050000000000001E-3</v>
      </c>
      <c r="CT131" s="217">
        <v>0</v>
      </c>
      <c r="CU131" s="217">
        <v>0</v>
      </c>
      <c r="CV131" s="217">
        <v>3.1232850000000001</v>
      </c>
    </row>
    <row r="132" spans="1:100" ht="18" customHeight="1" x14ac:dyDescent="0.5">
      <c r="A132" s="222" t="s">
        <v>642</v>
      </c>
      <c r="B132" s="223" t="s">
        <v>648</v>
      </c>
      <c r="C132" s="218">
        <v>9.3254350000000006</v>
      </c>
      <c r="D132" s="218">
        <v>0</v>
      </c>
      <c r="E132" s="218">
        <v>0</v>
      </c>
      <c r="F132" s="218">
        <v>0</v>
      </c>
      <c r="G132" s="218">
        <v>0</v>
      </c>
      <c r="H132" s="218">
        <v>0</v>
      </c>
      <c r="I132" s="218">
        <v>0.194631</v>
      </c>
      <c r="J132" s="218">
        <v>1.1818E-2</v>
      </c>
      <c r="K132" s="218">
        <v>9.0041770000000003</v>
      </c>
      <c r="L132" s="218">
        <v>0</v>
      </c>
      <c r="M132" s="218">
        <v>0</v>
      </c>
      <c r="N132" s="218">
        <v>0</v>
      </c>
      <c r="O132" s="218">
        <v>2.9228000000000001E-2</v>
      </c>
      <c r="P132" s="218">
        <v>0</v>
      </c>
      <c r="Q132" s="218">
        <v>0</v>
      </c>
      <c r="R132" s="218">
        <v>0</v>
      </c>
      <c r="S132" s="218">
        <v>0</v>
      </c>
      <c r="T132" s="218">
        <v>0</v>
      </c>
      <c r="U132" s="218">
        <v>0</v>
      </c>
      <c r="V132" s="218">
        <v>0</v>
      </c>
      <c r="W132" s="218">
        <v>0</v>
      </c>
      <c r="X132" s="218">
        <v>0</v>
      </c>
      <c r="Y132" s="218">
        <v>0</v>
      </c>
      <c r="Z132" s="218">
        <v>0</v>
      </c>
      <c r="AA132" s="218">
        <v>0</v>
      </c>
      <c r="AB132" s="218">
        <v>3.3300000000000003E-2</v>
      </c>
      <c r="AC132" s="218">
        <v>0</v>
      </c>
      <c r="AD132" s="218">
        <v>0</v>
      </c>
      <c r="AE132" s="218">
        <v>0</v>
      </c>
      <c r="AF132" s="218">
        <v>0</v>
      </c>
      <c r="AG132" s="218">
        <v>0</v>
      </c>
      <c r="AH132" s="218">
        <v>0</v>
      </c>
      <c r="AI132" s="218">
        <v>0</v>
      </c>
      <c r="AJ132" s="218">
        <v>0</v>
      </c>
      <c r="AK132" s="218">
        <v>0</v>
      </c>
      <c r="AL132" s="218">
        <v>0</v>
      </c>
      <c r="AM132" s="218">
        <v>0</v>
      </c>
      <c r="AN132" s="218">
        <v>0</v>
      </c>
      <c r="AO132" s="218">
        <v>0</v>
      </c>
      <c r="AP132" s="218">
        <v>9.6000000000000002E-5</v>
      </c>
      <c r="AQ132" s="218">
        <v>0</v>
      </c>
      <c r="AR132" s="218">
        <v>0</v>
      </c>
      <c r="AS132" s="218">
        <v>0</v>
      </c>
      <c r="AT132" s="218">
        <v>0</v>
      </c>
      <c r="AU132" s="218">
        <v>0</v>
      </c>
      <c r="AV132" s="218">
        <v>0</v>
      </c>
      <c r="AW132" s="218">
        <v>0</v>
      </c>
      <c r="AX132" s="218">
        <v>0</v>
      </c>
      <c r="AY132" s="218">
        <v>0</v>
      </c>
      <c r="AZ132" s="218">
        <v>0</v>
      </c>
      <c r="BA132" s="218">
        <v>0</v>
      </c>
      <c r="BB132" s="218">
        <v>0</v>
      </c>
      <c r="BC132" s="218">
        <v>0</v>
      </c>
      <c r="BD132" s="218">
        <v>0</v>
      </c>
      <c r="BE132" s="218">
        <v>0</v>
      </c>
      <c r="BF132" s="218">
        <v>0</v>
      </c>
      <c r="BG132" s="218">
        <v>0</v>
      </c>
      <c r="BH132" s="218">
        <v>0</v>
      </c>
      <c r="BI132" s="218">
        <v>0</v>
      </c>
      <c r="BJ132" s="218">
        <v>0</v>
      </c>
      <c r="BK132" s="218">
        <v>0</v>
      </c>
      <c r="BL132" s="218">
        <v>0</v>
      </c>
      <c r="BM132" s="218">
        <v>5.0330000000000001E-3</v>
      </c>
      <c r="BN132" s="218">
        <v>0</v>
      </c>
      <c r="BO132" s="218">
        <v>1.7589999999999999E-3</v>
      </c>
      <c r="BP132" s="218">
        <v>0</v>
      </c>
      <c r="BQ132" s="218">
        <v>0</v>
      </c>
      <c r="BR132" s="218">
        <v>0</v>
      </c>
      <c r="BS132" s="218">
        <v>0</v>
      </c>
      <c r="BT132" s="218">
        <v>0</v>
      </c>
      <c r="BU132" s="218">
        <v>0</v>
      </c>
      <c r="BV132" s="218">
        <v>0</v>
      </c>
      <c r="BW132" s="218">
        <v>0</v>
      </c>
      <c r="BX132" s="218">
        <v>0</v>
      </c>
      <c r="BY132" s="218">
        <v>0</v>
      </c>
      <c r="BZ132" s="218">
        <v>0</v>
      </c>
      <c r="CA132" s="218">
        <v>0</v>
      </c>
      <c r="CB132" s="218">
        <v>0</v>
      </c>
      <c r="CC132" s="218">
        <v>0</v>
      </c>
      <c r="CD132" s="218">
        <v>0</v>
      </c>
      <c r="CE132" s="218">
        <v>0</v>
      </c>
      <c r="CF132" s="218">
        <v>0</v>
      </c>
      <c r="CG132" s="218">
        <v>2.3770000000000002E-3</v>
      </c>
      <c r="CH132" s="218">
        <v>1.3107000000000001E-2</v>
      </c>
      <c r="CI132" s="218">
        <v>0</v>
      </c>
      <c r="CJ132" s="218">
        <v>0</v>
      </c>
      <c r="CK132" s="218">
        <v>0</v>
      </c>
      <c r="CL132" s="218">
        <v>0</v>
      </c>
      <c r="CM132" s="218">
        <v>0</v>
      </c>
      <c r="CN132" s="218">
        <v>6.3709999999999999E-3</v>
      </c>
      <c r="CO132" s="218">
        <v>0</v>
      </c>
      <c r="CP132" s="218">
        <v>0</v>
      </c>
      <c r="CQ132" s="218">
        <v>0</v>
      </c>
      <c r="CR132" s="218">
        <v>5.64E-3</v>
      </c>
      <c r="CS132" s="218">
        <v>0</v>
      </c>
      <c r="CT132" s="218">
        <v>0</v>
      </c>
      <c r="CU132" s="218">
        <v>1.7898000000000001E-2</v>
      </c>
      <c r="CV132" s="218">
        <v>0</v>
      </c>
    </row>
    <row r="133" spans="1:100" ht="18" customHeight="1" x14ac:dyDescent="0.5">
      <c r="A133" s="220" t="s">
        <v>683</v>
      </c>
      <c r="B133" s="221" t="s">
        <v>720</v>
      </c>
      <c r="C133" s="217">
        <v>8.3494840000000003</v>
      </c>
      <c r="D133" s="217">
        <v>0</v>
      </c>
      <c r="E133" s="217">
        <v>0</v>
      </c>
      <c r="F133" s="217">
        <v>0</v>
      </c>
      <c r="G133" s="217">
        <v>0</v>
      </c>
      <c r="H133" s="217">
        <v>0</v>
      </c>
      <c r="I133" s="217">
        <v>0</v>
      </c>
      <c r="J133" s="217">
        <v>0</v>
      </c>
      <c r="K133" s="217">
        <v>0</v>
      </c>
      <c r="L133" s="217">
        <v>2.650277</v>
      </c>
      <c r="M133" s="217">
        <v>0</v>
      </c>
      <c r="N133" s="217">
        <v>0</v>
      </c>
      <c r="O133" s="217">
        <v>0</v>
      </c>
      <c r="P133" s="217">
        <v>0</v>
      </c>
      <c r="Q133" s="217">
        <v>0</v>
      </c>
      <c r="R133" s="217">
        <v>0</v>
      </c>
      <c r="S133" s="217">
        <v>0</v>
      </c>
      <c r="T133" s="217">
        <v>0</v>
      </c>
      <c r="U133" s="217">
        <v>0</v>
      </c>
      <c r="V133" s="217">
        <v>0</v>
      </c>
      <c r="W133" s="217">
        <v>0</v>
      </c>
      <c r="X133" s="217">
        <v>0</v>
      </c>
      <c r="Y133" s="217">
        <v>0</v>
      </c>
      <c r="Z133" s="217">
        <v>0</v>
      </c>
      <c r="AA133" s="217">
        <v>0.22761600000000001</v>
      </c>
      <c r="AB133" s="217">
        <v>0</v>
      </c>
      <c r="AC133" s="217">
        <v>0</v>
      </c>
      <c r="AD133" s="217">
        <v>0</v>
      </c>
      <c r="AE133" s="217">
        <v>0</v>
      </c>
      <c r="AF133" s="217">
        <v>0</v>
      </c>
      <c r="AG133" s="217">
        <v>0</v>
      </c>
      <c r="AH133" s="217">
        <v>0</v>
      </c>
      <c r="AI133" s="217">
        <v>0</v>
      </c>
      <c r="AJ133" s="217">
        <v>0</v>
      </c>
      <c r="AK133" s="217">
        <v>0</v>
      </c>
      <c r="AL133" s="217">
        <v>0</v>
      </c>
      <c r="AM133" s="217">
        <v>0</v>
      </c>
      <c r="AN133" s="217">
        <v>0</v>
      </c>
      <c r="AO133" s="217">
        <v>4.6E-5</v>
      </c>
      <c r="AP133" s="217">
        <v>7.4999999999999993E-5</v>
      </c>
      <c r="AQ133" s="217">
        <v>4.3000000000000002E-5</v>
      </c>
      <c r="AR133" s="217">
        <v>0</v>
      </c>
      <c r="AS133" s="217">
        <v>8.0000000000000007E-5</v>
      </c>
      <c r="AT133" s="217">
        <v>0</v>
      </c>
      <c r="AU133" s="217">
        <v>4.6099999999999998E-4</v>
      </c>
      <c r="AV133" s="217">
        <v>0</v>
      </c>
      <c r="AW133" s="217">
        <v>0</v>
      </c>
      <c r="AX133" s="217">
        <v>0</v>
      </c>
      <c r="AY133" s="217">
        <v>0</v>
      </c>
      <c r="AZ133" s="217">
        <v>0</v>
      </c>
      <c r="BA133" s="217">
        <v>0</v>
      </c>
      <c r="BB133" s="217">
        <v>0</v>
      </c>
      <c r="BC133" s="217">
        <v>0</v>
      </c>
      <c r="BD133" s="217">
        <v>0</v>
      </c>
      <c r="BE133" s="217">
        <v>0</v>
      </c>
      <c r="BF133" s="217">
        <v>0</v>
      </c>
      <c r="BG133" s="217">
        <v>0</v>
      </c>
      <c r="BH133" s="217">
        <v>0</v>
      </c>
      <c r="BI133" s="217">
        <v>0</v>
      </c>
      <c r="BJ133" s="217">
        <v>0</v>
      </c>
      <c r="BK133" s="217">
        <v>0</v>
      </c>
      <c r="BL133" s="217">
        <v>0.41820800000000002</v>
      </c>
      <c r="BM133" s="217">
        <v>2.0104869999999999</v>
      </c>
      <c r="BN133" s="217">
        <v>0</v>
      </c>
      <c r="BO133" s="217">
        <v>4.0329999999999998E-2</v>
      </c>
      <c r="BP133" s="217">
        <v>0</v>
      </c>
      <c r="BQ133" s="217">
        <v>0</v>
      </c>
      <c r="BR133" s="217">
        <v>0</v>
      </c>
      <c r="BS133" s="217">
        <v>0</v>
      </c>
      <c r="BT133" s="217">
        <v>0</v>
      </c>
      <c r="BU133" s="217">
        <v>0</v>
      </c>
      <c r="BV133" s="217">
        <v>0</v>
      </c>
      <c r="BW133" s="217">
        <v>0</v>
      </c>
      <c r="BX133" s="217">
        <v>0</v>
      </c>
      <c r="BY133" s="217">
        <v>0</v>
      </c>
      <c r="BZ133" s="217">
        <v>0</v>
      </c>
      <c r="CA133" s="217">
        <v>0</v>
      </c>
      <c r="CB133" s="217">
        <v>0</v>
      </c>
      <c r="CC133" s="217">
        <v>0</v>
      </c>
      <c r="CD133" s="217">
        <v>0</v>
      </c>
      <c r="CE133" s="217">
        <v>0</v>
      </c>
      <c r="CF133" s="217">
        <v>1.75E-4</v>
      </c>
      <c r="CG133" s="217">
        <v>0</v>
      </c>
      <c r="CH133" s="217">
        <v>1.7815000000000001E-2</v>
      </c>
      <c r="CI133" s="217">
        <v>0.18598899999999999</v>
      </c>
      <c r="CJ133" s="217">
        <v>0</v>
      </c>
      <c r="CK133" s="217">
        <v>8.1300000000000003E-4</v>
      </c>
      <c r="CL133" s="217">
        <v>0</v>
      </c>
      <c r="CM133" s="217">
        <v>0</v>
      </c>
      <c r="CN133" s="217">
        <v>2.7948490000000001</v>
      </c>
      <c r="CO133" s="217">
        <v>0</v>
      </c>
      <c r="CP133" s="217">
        <v>0</v>
      </c>
      <c r="CQ133" s="217">
        <v>0</v>
      </c>
      <c r="CR133" s="217">
        <v>1.977E-3</v>
      </c>
      <c r="CS133" s="217">
        <v>2.42E-4</v>
      </c>
      <c r="CT133" s="217">
        <v>0</v>
      </c>
      <c r="CU133" s="217">
        <v>0</v>
      </c>
      <c r="CV133" s="217">
        <v>0</v>
      </c>
    </row>
    <row r="134" spans="1:100" ht="18" customHeight="1" x14ac:dyDescent="0.5">
      <c r="A134" s="222" t="s">
        <v>631</v>
      </c>
      <c r="B134" s="223" t="s">
        <v>632</v>
      </c>
      <c r="C134" s="218">
        <v>8.2298439999999999</v>
      </c>
      <c r="D134" s="218">
        <v>0</v>
      </c>
      <c r="E134" s="218">
        <v>0</v>
      </c>
      <c r="F134" s="218">
        <v>0</v>
      </c>
      <c r="G134" s="218">
        <v>0</v>
      </c>
      <c r="H134" s="218">
        <v>0</v>
      </c>
      <c r="I134" s="218">
        <v>0</v>
      </c>
      <c r="J134" s="218">
        <v>0</v>
      </c>
      <c r="K134" s="218">
        <v>0</v>
      </c>
      <c r="L134" s="218">
        <v>0</v>
      </c>
      <c r="M134" s="218">
        <v>0</v>
      </c>
      <c r="N134" s="218">
        <v>0</v>
      </c>
      <c r="O134" s="218">
        <v>0</v>
      </c>
      <c r="P134" s="218">
        <v>0</v>
      </c>
      <c r="Q134" s="218">
        <v>0</v>
      </c>
      <c r="R134" s="218">
        <v>0</v>
      </c>
      <c r="S134" s="218">
        <v>0</v>
      </c>
      <c r="T134" s="218">
        <v>0</v>
      </c>
      <c r="U134" s="218">
        <v>0</v>
      </c>
      <c r="V134" s="218">
        <v>0</v>
      </c>
      <c r="W134" s="218">
        <v>2.7079999999999999E-3</v>
      </c>
      <c r="X134" s="218">
        <v>1.1533E-2</v>
      </c>
      <c r="Y134" s="218">
        <v>1.5524E-2</v>
      </c>
      <c r="Z134" s="218">
        <v>0.58388399999999996</v>
      </c>
      <c r="AA134" s="218">
        <v>1.029E-3</v>
      </c>
      <c r="AB134" s="218">
        <v>0</v>
      </c>
      <c r="AC134" s="218">
        <v>0</v>
      </c>
      <c r="AD134" s="218">
        <v>0</v>
      </c>
      <c r="AE134" s="218">
        <v>0</v>
      </c>
      <c r="AF134" s="218">
        <v>0</v>
      </c>
      <c r="AG134" s="218">
        <v>0</v>
      </c>
      <c r="AH134" s="218">
        <v>0</v>
      </c>
      <c r="AI134" s="218">
        <v>0</v>
      </c>
      <c r="AJ134" s="218">
        <v>6.7860000000000004E-3</v>
      </c>
      <c r="AK134" s="218">
        <v>0</v>
      </c>
      <c r="AL134" s="218">
        <v>1.818E-3</v>
      </c>
      <c r="AM134" s="218">
        <v>0</v>
      </c>
      <c r="AN134" s="218">
        <v>0</v>
      </c>
      <c r="AO134" s="218">
        <v>0.193412</v>
      </c>
      <c r="AP134" s="218">
        <v>2.1763999999999999E-2</v>
      </c>
      <c r="AQ134" s="218">
        <v>7.2110000000000004E-3</v>
      </c>
      <c r="AR134" s="218">
        <v>0</v>
      </c>
      <c r="AS134" s="218">
        <v>4.7369999999999999E-3</v>
      </c>
      <c r="AT134" s="218">
        <v>0</v>
      </c>
      <c r="AU134" s="218">
        <v>6.4700000000000001E-3</v>
      </c>
      <c r="AV134" s="218">
        <v>0</v>
      </c>
      <c r="AW134" s="218">
        <v>0</v>
      </c>
      <c r="AX134" s="218">
        <v>0</v>
      </c>
      <c r="AY134" s="218">
        <v>0</v>
      </c>
      <c r="AZ134" s="218">
        <v>0</v>
      </c>
      <c r="BA134" s="218">
        <v>0</v>
      </c>
      <c r="BB134" s="218">
        <v>0</v>
      </c>
      <c r="BC134" s="218">
        <v>0</v>
      </c>
      <c r="BD134" s="218">
        <v>0</v>
      </c>
      <c r="BE134" s="218">
        <v>1.7E-5</v>
      </c>
      <c r="BF134" s="218">
        <v>0</v>
      </c>
      <c r="BG134" s="218">
        <v>0</v>
      </c>
      <c r="BH134" s="218">
        <v>0</v>
      </c>
      <c r="BI134" s="218">
        <v>0</v>
      </c>
      <c r="BJ134" s="218">
        <v>6.0800000000000003E-4</v>
      </c>
      <c r="BK134" s="218">
        <v>0</v>
      </c>
      <c r="BL134" s="218">
        <v>0</v>
      </c>
      <c r="BM134" s="218">
        <v>6.0400000000000002E-3</v>
      </c>
      <c r="BN134" s="218">
        <v>0</v>
      </c>
      <c r="BO134" s="218">
        <v>0</v>
      </c>
      <c r="BP134" s="218">
        <v>0</v>
      </c>
      <c r="BQ134" s="218">
        <v>0</v>
      </c>
      <c r="BR134" s="218">
        <v>0</v>
      </c>
      <c r="BS134" s="218">
        <v>0</v>
      </c>
      <c r="BT134" s="218">
        <v>0</v>
      </c>
      <c r="BU134" s="218">
        <v>3.6999999999999998E-5</v>
      </c>
      <c r="BV134" s="218">
        <v>0</v>
      </c>
      <c r="BW134" s="218">
        <v>1.2880000000000001E-3</v>
      </c>
      <c r="BX134" s="218">
        <v>1.3136E-2</v>
      </c>
      <c r="BY134" s="218">
        <v>0</v>
      </c>
      <c r="BZ134" s="218">
        <v>0</v>
      </c>
      <c r="CA134" s="218">
        <v>0</v>
      </c>
      <c r="CB134" s="218">
        <v>0</v>
      </c>
      <c r="CC134" s="218">
        <v>0</v>
      </c>
      <c r="CD134" s="218">
        <v>0</v>
      </c>
      <c r="CE134" s="218">
        <v>0</v>
      </c>
      <c r="CF134" s="218">
        <v>0.11873</v>
      </c>
      <c r="CG134" s="218">
        <v>4.06E-4</v>
      </c>
      <c r="CH134" s="218">
        <v>4.219652</v>
      </c>
      <c r="CI134" s="218">
        <v>0.494201</v>
      </c>
      <c r="CJ134" s="218">
        <v>0.115129</v>
      </c>
      <c r="CK134" s="218">
        <v>2.918E-3</v>
      </c>
      <c r="CL134" s="218">
        <v>0</v>
      </c>
      <c r="CM134" s="218">
        <v>0</v>
      </c>
      <c r="CN134" s="218">
        <v>2.3983300000000001</v>
      </c>
      <c r="CO134" s="218">
        <v>0</v>
      </c>
      <c r="CP134" s="218">
        <v>0</v>
      </c>
      <c r="CQ134" s="218">
        <v>0</v>
      </c>
      <c r="CR134" s="218">
        <v>0</v>
      </c>
      <c r="CS134" s="218">
        <v>0</v>
      </c>
      <c r="CT134" s="218">
        <v>1.5770000000000001E-3</v>
      </c>
      <c r="CU134" s="218">
        <v>0</v>
      </c>
      <c r="CV134" s="218">
        <v>8.9999999999999998E-4</v>
      </c>
    </row>
    <row r="135" spans="1:100" ht="18" customHeight="1" x14ac:dyDescent="0.5">
      <c r="A135" s="220" t="s">
        <v>41</v>
      </c>
      <c r="B135" s="221" t="s">
        <v>297</v>
      </c>
      <c r="C135" s="217">
        <v>7.6849509999999999</v>
      </c>
      <c r="D135" s="217">
        <v>2.3304999999999999E-2</v>
      </c>
      <c r="E135" s="217">
        <v>0</v>
      </c>
      <c r="F135" s="217">
        <v>0</v>
      </c>
      <c r="G135" s="217">
        <v>0</v>
      </c>
      <c r="H135" s="217">
        <v>0</v>
      </c>
      <c r="I135" s="217">
        <v>0</v>
      </c>
      <c r="J135" s="217">
        <v>0</v>
      </c>
      <c r="K135" s="217">
        <v>0</v>
      </c>
      <c r="L135" s="217">
        <v>0</v>
      </c>
      <c r="M135" s="217">
        <v>0</v>
      </c>
      <c r="N135" s="217">
        <v>0</v>
      </c>
      <c r="O135" s="217">
        <v>0</v>
      </c>
      <c r="P135" s="217">
        <v>0</v>
      </c>
      <c r="Q135" s="217">
        <v>0</v>
      </c>
      <c r="R135" s="217">
        <v>0</v>
      </c>
      <c r="S135" s="217">
        <v>0</v>
      </c>
      <c r="T135" s="217">
        <v>0</v>
      </c>
      <c r="U135" s="217">
        <v>0.120875</v>
      </c>
      <c r="V135" s="217">
        <v>0</v>
      </c>
      <c r="W135" s="217">
        <v>0</v>
      </c>
      <c r="X135" s="217">
        <v>0</v>
      </c>
      <c r="Y135" s="217">
        <v>0</v>
      </c>
      <c r="Z135" s="217">
        <v>0</v>
      </c>
      <c r="AA135" s="217">
        <v>0</v>
      </c>
      <c r="AB135" s="217">
        <v>0</v>
      </c>
      <c r="AC135" s="217">
        <v>0</v>
      </c>
      <c r="AD135" s="217">
        <v>0</v>
      </c>
      <c r="AE135" s="217">
        <v>0</v>
      </c>
      <c r="AF135" s="217">
        <v>0</v>
      </c>
      <c r="AG135" s="217">
        <v>1.3448E-2</v>
      </c>
      <c r="AH135" s="217">
        <v>0</v>
      </c>
      <c r="AI135" s="217">
        <v>0</v>
      </c>
      <c r="AJ135" s="217">
        <v>5.0819999999999997E-3</v>
      </c>
      <c r="AK135" s="217">
        <v>0</v>
      </c>
      <c r="AL135" s="217">
        <v>0</v>
      </c>
      <c r="AM135" s="217">
        <v>0</v>
      </c>
      <c r="AN135" s="217">
        <v>0</v>
      </c>
      <c r="AO135" s="217">
        <v>0</v>
      </c>
      <c r="AP135" s="217">
        <v>0</v>
      </c>
      <c r="AQ135" s="217">
        <v>0</v>
      </c>
      <c r="AR135" s="217">
        <v>0</v>
      </c>
      <c r="AS135" s="217">
        <v>0</v>
      </c>
      <c r="AT135" s="217">
        <v>0</v>
      </c>
      <c r="AU135" s="217">
        <v>0</v>
      </c>
      <c r="AV135" s="217">
        <v>0</v>
      </c>
      <c r="AW135" s="217">
        <v>0</v>
      </c>
      <c r="AX135" s="217">
        <v>0</v>
      </c>
      <c r="AY135" s="217">
        <v>0</v>
      </c>
      <c r="AZ135" s="217">
        <v>0</v>
      </c>
      <c r="BA135" s="217">
        <v>0</v>
      </c>
      <c r="BB135" s="217">
        <v>0</v>
      </c>
      <c r="BC135" s="217">
        <v>0</v>
      </c>
      <c r="BD135" s="217">
        <v>0</v>
      </c>
      <c r="BE135" s="217">
        <v>0</v>
      </c>
      <c r="BF135" s="217">
        <v>0</v>
      </c>
      <c r="BG135" s="217">
        <v>0</v>
      </c>
      <c r="BH135" s="217">
        <v>0</v>
      </c>
      <c r="BI135" s="217">
        <v>0</v>
      </c>
      <c r="BJ135" s="217">
        <v>0</v>
      </c>
      <c r="BK135" s="217">
        <v>0</v>
      </c>
      <c r="BL135" s="217">
        <v>0</v>
      </c>
      <c r="BM135" s="217">
        <v>0</v>
      </c>
      <c r="BN135" s="217">
        <v>0</v>
      </c>
      <c r="BO135" s="217">
        <v>0</v>
      </c>
      <c r="BP135" s="217">
        <v>0</v>
      </c>
      <c r="BQ135" s="217">
        <v>0</v>
      </c>
      <c r="BR135" s="217">
        <v>0</v>
      </c>
      <c r="BS135" s="217">
        <v>0</v>
      </c>
      <c r="BT135" s="217">
        <v>0</v>
      </c>
      <c r="BU135" s="217">
        <v>0</v>
      </c>
      <c r="BV135" s="217">
        <v>0</v>
      </c>
      <c r="BW135" s="217">
        <v>0</v>
      </c>
      <c r="BX135" s="217">
        <v>0</v>
      </c>
      <c r="BY135" s="217">
        <v>0</v>
      </c>
      <c r="BZ135" s="217">
        <v>0</v>
      </c>
      <c r="CA135" s="217">
        <v>7.520111</v>
      </c>
      <c r="CB135" s="217">
        <v>0</v>
      </c>
      <c r="CC135" s="217">
        <v>0</v>
      </c>
      <c r="CD135" s="217">
        <v>0</v>
      </c>
      <c r="CE135" s="217">
        <v>0</v>
      </c>
      <c r="CF135" s="217">
        <v>0</v>
      </c>
      <c r="CG135" s="217">
        <v>0</v>
      </c>
      <c r="CH135" s="217">
        <v>0</v>
      </c>
      <c r="CI135" s="217">
        <v>8.7999999999999998E-5</v>
      </c>
      <c r="CJ135" s="217">
        <v>0</v>
      </c>
      <c r="CK135" s="217">
        <v>0</v>
      </c>
      <c r="CL135" s="217">
        <v>0</v>
      </c>
      <c r="CM135" s="217">
        <v>0</v>
      </c>
      <c r="CN135" s="217">
        <v>1.8990000000000001E-3</v>
      </c>
      <c r="CO135" s="217">
        <v>0</v>
      </c>
      <c r="CP135" s="217">
        <v>0</v>
      </c>
      <c r="CQ135" s="217">
        <v>0</v>
      </c>
      <c r="CR135" s="217">
        <v>0</v>
      </c>
      <c r="CS135" s="217">
        <v>0</v>
      </c>
      <c r="CT135" s="217">
        <v>1.4300000000000001E-4</v>
      </c>
      <c r="CU135" s="217">
        <v>0</v>
      </c>
      <c r="CV135" s="217">
        <v>0</v>
      </c>
    </row>
    <row r="136" spans="1:100" ht="18" customHeight="1" x14ac:dyDescent="0.5">
      <c r="A136" s="222" t="s">
        <v>687</v>
      </c>
      <c r="B136" s="223" t="s">
        <v>724</v>
      </c>
      <c r="C136" s="218">
        <v>7.1378880000000002</v>
      </c>
      <c r="D136" s="218">
        <v>0</v>
      </c>
      <c r="E136" s="218">
        <v>0</v>
      </c>
      <c r="F136" s="218">
        <v>0</v>
      </c>
      <c r="G136" s="218">
        <v>0</v>
      </c>
      <c r="H136" s="218">
        <v>0</v>
      </c>
      <c r="I136" s="218">
        <v>0</v>
      </c>
      <c r="J136" s="218">
        <v>0</v>
      </c>
      <c r="K136" s="218">
        <v>4.7103840000000003</v>
      </c>
      <c r="L136" s="218">
        <v>5.2213000000000002E-2</v>
      </c>
      <c r="M136" s="218">
        <v>0.14910499999999999</v>
      </c>
      <c r="N136" s="218">
        <v>0.40001900000000001</v>
      </c>
      <c r="O136" s="218">
        <v>0.90198999999999996</v>
      </c>
      <c r="P136" s="218">
        <v>0</v>
      </c>
      <c r="Q136" s="218">
        <v>0</v>
      </c>
      <c r="R136" s="218">
        <v>2.1900000000000001E-3</v>
      </c>
      <c r="S136" s="218">
        <v>0</v>
      </c>
      <c r="T136" s="218">
        <v>0.198578</v>
      </c>
      <c r="U136" s="218">
        <v>0</v>
      </c>
      <c r="V136" s="218">
        <v>8.5559999999999994E-3</v>
      </c>
      <c r="W136" s="218">
        <v>1.8339999999999999E-3</v>
      </c>
      <c r="X136" s="218">
        <v>0</v>
      </c>
      <c r="Y136" s="218">
        <v>0</v>
      </c>
      <c r="Z136" s="218">
        <v>4.6E-5</v>
      </c>
      <c r="AA136" s="218">
        <v>0</v>
      </c>
      <c r="AB136" s="218">
        <v>0</v>
      </c>
      <c r="AC136" s="218">
        <v>0</v>
      </c>
      <c r="AD136" s="218">
        <v>0</v>
      </c>
      <c r="AE136" s="218">
        <v>0</v>
      </c>
      <c r="AF136" s="218">
        <v>0</v>
      </c>
      <c r="AG136" s="218">
        <v>0</v>
      </c>
      <c r="AH136" s="218">
        <v>0</v>
      </c>
      <c r="AI136" s="218">
        <v>2.0000000000000002E-5</v>
      </c>
      <c r="AJ136" s="218">
        <v>0</v>
      </c>
      <c r="AK136" s="218">
        <v>0</v>
      </c>
      <c r="AL136" s="218">
        <v>0</v>
      </c>
      <c r="AM136" s="218">
        <v>0</v>
      </c>
      <c r="AN136" s="218">
        <v>0</v>
      </c>
      <c r="AO136" s="218">
        <v>0</v>
      </c>
      <c r="AP136" s="218">
        <v>1.4059999999999999E-3</v>
      </c>
      <c r="AQ136" s="218">
        <v>3.0980000000000001E-3</v>
      </c>
      <c r="AR136" s="218">
        <v>0</v>
      </c>
      <c r="AS136" s="218">
        <v>3.006E-3</v>
      </c>
      <c r="AT136" s="218">
        <v>0</v>
      </c>
      <c r="AU136" s="218">
        <v>6.7857000000000001E-2</v>
      </c>
      <c r="AV136" s="218">
        <v>0</v>
      </c>
      <c r="AW136" s="218">
        <v>0</v>
      </c>
      <c r="AX136" s="218">
        <v>0</v>
      </c>
      <c r="AY136" s="218">
        <v>0</v>
      </c>
      <c r="AZ136" s="218">
        <v>3.9999999999999998E-6</v>
      </c>
      <c r="BA136" s="218">
        <v>0</v>
      </c>
      <c r="BB136" s="218">
        <v>0</v>
      </c>
      <c r="BC136" s="218">
        <v>0</v>
      </c>
      <c r="BD136" s="218">
        <v>0</v>
      </c>
      <c r="BE136" s="218">
        <v>0</v>
      </c>
      <c r="BF136" s="218">
        <v>0</v>
      </c>
      <c r="BG136" s="218">
        <v>0</v>
      </c>
      <c r="BH136" s="218">
        <v>0</v>
      </c>
      <c r="BI136" s="218">
        <v>0</v>
      </c>
      <c r="BJ136" s="218">
        <v>0</v>
      </c>
      <c r="BK136" s="218">
        <v>0</v>
      </c>
      <c r="BL136" s="218">
        <v>6.4650000000000003E-3</v>
      </c>
      <c r="BM136" s="218">
        <v>3.9690000000000003E-3</v>
      </c>
      <c r="BN136" s="218">
        <v>0</v>
      </c>
      <c r="BO136" s="218">
        <v>0</v>
      </c>
      <c r="BP136" s="218">
        <v>1.94E-4</v>
      </c>
      <c r="BQ136" s="218">
        <v>0</v>
      </c>
      <c r="BR136" s="218">
        <v>0</v>
      </c>
      <c r="BS136" s="218">
        <v>4.5319999999999996E-3</v>
      </c>
      <c r="BT136" s="218">
        <v>0</v>
      </c>
      <c r="BU136" s="218">
        <v>1.9746E-2</v>
      </c>
      <c r="BV136" s="218">
        <v>0</v>
      </c>
      <c r="BW136" s="218">
        <v>0</v>
      </c>
      <c r="BX136" s="218">
        <v>0.38780500000000001</v>
      </c>
      <c r="BY136" s="218">
        <v>0</v>
      </c>
      <c r="BZ136" s="218">
        <v>0</v>
      </c>
      <c r="CA136" s="218">
        <v>0</v>
      </c>
      <c r="CB136" s="218">
        <v>0</v>
      </c>
      <c r="CC136" s="218">
        <v>0</v>
      </c>
      <c r="CD136" s="218">
        <v>7.1589E-2</v>
      </c>
      <c r="CE136" s="218">
        <v>0</v>
      </c>
      <c r="CF136" s="218">
        <v>0</v>
      </c>
      <c r="CG136" s="218">
        <v>0</v>
      </c>
      <c r="CH136" s="218">
        <v>5.2464999999999998E-2</v>
      </c>
      <c r="CI136" s="218">
        <v>1.4909999999999999E-3</v>
      </c>
      <c r="CJ136" s="218">
        <v>0</v>
      </c>
      <c r="CK136" s="218">
        <v>5.1408000000000002E-2</v>
      </c>
      <c r="CL136" s="218">
        <v>0</v>
      </c>
      <c r="CM136" s="218">
        <v>0</v>
      </c>
      <c r="CN136" s="218">
        <v>1.3109000000000001E-2</v>
      </c>
      <c r="CO136" s="218">
        <v>0</v>
      </c>
      <c r="CP136" s="218">
        <v>0</v>
      </c>
      <c r="CQ136" s="218">
        <v>0</v>
      </c>
      <c r="CR136" s="218">
        <v>2.1652999999999999E-2</v>
      </c>
      <c r="CS136" s="218">
        <v>2.1559999999999999E-3</v>
      </c>
      <c r="CT136" s="218">
        <v>0</v>
      </c>
      <c r="CU136" s="218">
        <v>0</v>
      </c>
      <c r="CV136" s="218">
        <v>1E-3</v>
      </c>
    </row>
    <row r="137" spans="1:100" ht="18" customHeight="1" x14ac:dyDescent="0.5">
      <c r="A137" s="220" t="s">
        <v>689</v>
      </c>
      <c r="B137" s="221" t="s">
        <v>726</v>
      </c>
      <c r="C137" s="217">
        <v>7.1155809999999997</v>
      </c>
      <c r="D137" s="217">
        <v>0</v>
      </c>
      <c r="E137" s="217">
        <v>0</v>
      </c>
      <c r="F137" s="217">
        <v>0</v>
      </c>
      <c r="G137" s="217">
        <v>0</v>
      </c>
      <c r="H137" s="217">
        <v>0</v>
      </c>
      <c r="I137" s="217">
        <v>0</v>
      </c>
      <c r="J137" s="217">
        <v>0</v>
      </c>
      <c r="K137" s="217">
        <v>0</v>
      </c>
      <c r="L137" s="217">
        <v>0</v>
      </c>
      <c r="M137" s="217">
        <v>0</v>
      </c>
      <c r="N137" s="217">
        <v>0</v>
      </c>
      <c r="O137" s="217">
        <v>0</v>
      </c>
      <c r="P137" s="217">
        <v>0</v>
      </c>
      <c r="Q137" s="217">
        <v>0</v>
      </c>
      <c r="R137" s="217">
        <v>1.2899999999999999E-3</v>
      </c>
      <c r="S137" s="217">
        <v>0</v>
      </c>
      <c r="T137" s="217">
        <v>0</v>
      </c>
      <c r="U137" s="217">
        <v>1.351E-3</v>
      </c>
      <c r="V137" s="217">
        <v>0</v>
      </c>
      <c r="W137" s="217">
        <v>3.2400000000000001E-4</v>
      </c>
      <c r="X137" s="217">
        <v>4.1269999999999996E-3</v>
      </c>
      <c r="Y137" s="217">
        <v>0</v>
      </c>
      <c r="Z137" s="217">
        <v>0</v>
      </c>
      <c r="AA137" s="217">
        <v>0</v>
      </c>
      <c r="AB137" s="217">
        <v>0</v>
      </c>
      <c r="AC137" s="217">
        <v>0</v>
      </c>
      <c r="AD137" s="217">
        <v>0</v>
      </c>
      <c r="AE137" s="217">
        <v>0</v>
      </c>
      <c r="AF137" s="217">
        <v>0</v>
      </c>
      <c r="AG137" s="217">
        <v>0</v>
      </c>
      <c r="AH137" s="217">
        <v>0</v>
      </c>
      <c r="AI137" s="217">
        <v>0</v>
      </c>
      <c r="AJ137" s="217">
        <v>1.5443549999999999</v>
      </c>
      <c r="AK137" s="217">
        <v>0.12879399999999999</v>
      </c>
      <c r="AL137" s="217">
        <v>0</v>
      </c>
      <c r="AM137" s="217">
        <v>0</v>
      </c>
      <c r="AN137" s="217">
        <v>0</v>
      </c>
      <c r="AO137" s="217">
        <v>0</v>
      </c>
      <c r="AP137" s="217">
        <v>2.5799999999999998E-4</v>
      </c>
      <c r="AQ137" s="217">
        <v>0.27893000000000001</v>
      </c>
      <c r="AR137" s="217">
        <v>0</v>
      </c>
      <c r="AS137" s="217">
        <v>1.048E-2</v>
      </c>
      <c r="AT137" s="217">
        <v>0</v>
      </c>
      <c r="AU137" s="217">
        <v>0</v>
      </c>
      <c r="AV137" s="217">
        <v>0</v>
      </c>
      <c r="AW137" s="217">
        <v>0</v>
      </c>
      <c r="AX137" s="217">
        <v>0</v>
      </c>
      <c r="AY137" s="217">
        <v>0</v>
      </c>
      <c r="AZ137" s="217">
        <v>0</v>
      </c>
      <c r="BA137" s="217">
        <v>0</v>
      </c>
      <c r="BB137" s="217">
        <v>0</v>
      </c>
      <c r="BC137" s="217">
        <v>0</v>
      </c>
      <c r="BD137" s="217">
        <v>0</v>
      </c>
      <c r="BE137" s="217">
        <v>0</v>
      </c>
      <c r="BF137" s="217">
        <v>0</v>
      </c>
      <c r="BG137" s="217">
        <v>0</v>
      </c>
      <c r="BH137" s="217">
        <v>0</v>
      </c>
      <c r="BI137" s="217">
        <v>0</v>
      </c>
      <c r="BJ137" s="217">
        <v>0</v>
      </c>
      <c r="BK137" s="217">
        <v>0</v>
      </c>
      <c r="BL137" s="217">
        <v>3.9100000000000002E-4</v>
      </c>
      <c r="BM137" s="217">
        <v>3.8299999999999999E-4</v>
      </c>
      <c r="BN137" s="217">
        <v>0</v>
      </c>
      <c r="BO137" s="217">
        <v>8.0750000000000006E-3</v>
      </c>
      <c r="BP137" s="217">
        <v>0</v>
      </c>
      <c r="BQ137" s="217">
        <v>0</v>
      </c>
      <c r="BR137" s="217">
        <v>0</v>
      </c>
      <c r="BS137" s="217">
        <v>0</v>
      </c>
      <c r="BT137" s="217">
        <v>0</v>
      </c>
      <c r="BU137" s="217">
        <v>0</v>
      </c>
      <c r="BV137" s="217">
        <v>0</v>
      </c>
      <c r="BW137" s="217">
        <v>0</v>
      </c>
      <c r="BX137" s="217">
        <v>0</v>
      </c>
      <c r="BY137" s="217">
        <v>0</v>
      </c>
      <c r="BZ137" s="217">
        <v>0</v>
      </c>
      <c r="CA137" s="217">
        <v>0</v>
      </c>
      <c r="CB137" s="217">
        <v>0</v>
      </c>
      <c r="CC137" s="217">
        <v>0</v>
      </c>
      <c r="CD137" s="217">
        <v>0</v>
      </c>
      <c r="CE137" s="217">
        <v>0</v>
      </c>
      <c r="CF137" s="217">
        <v>0</v>
      </c>
      <c r="CG137" s="217">
        <v>0</v>
      </c>
      <c r="CH137" s="217">
        <v>0.37182199999999999</v>
      </c>
      <c r="CI137" s="217">
        <v>3.8760999999999997E-2</v>
      </c>
      <c r="CJ137" s="217">
        <v>0</v>
      </c>
      <c r="CK137" s="217">
        <v>0</v>
      </c>
      <c r="CL137" s="217">
        <v>0</v>
      </c>
      <c r="CM137" s="217">
        <v>0</v>
      </c>
      <c r="CN137" s="217">
        <v>4.6591490000000002</v>
      </c>
      <c r="CO137" s="217">
        <v>0</v>
      </c>
      <c r="CP137" s="217">
        <v>0</v>
      </c>
      <c r="CQ137" s="217">
        <v>0</v>
      </c>
      <c r="CR137" s="217">
        <v>6.6764000000000004E-2</v>
      </c>
      <c r="CS137" s="217">
        <v>0</v>
      </c>
      <c r="CT137" s="217">
        <v>0</v>
      </c>
      <c r="CU137" s="217">
        <v>3.2899999999999997E-4</v>
      </c>
      <c r="CV137" s="217">
        <v>0</v>
      </c>
    </row>
    <row r="138" spans="1:100" ht="18" customHeight="1" x14ac:dyDescent="0.5">
      <c r="A138" s="222" t="s">
        <v>666</v>
      </c>
      <c r="B138" s="223" t="s">
        <v>667</v>
      </c>
      <c r="C138" s="218">
        <v>6.3867929999999999</v>
      </c>
      <c r="D138" s="218">
        <v>0</v>
      </c>
      <c r="E138" s="218">
        <v>0</v>
      </c>
      <c r="F138" s="218">
        <v>0</v>
      </c>
      <c r="G138" s="218">
        <v>2.6296E-2</v>
      </c>
      <c r="H138" s="218">
        <v>0</v>
      </c>
      <c r="I138" s="218">
        <v>0</v>
      </c>
      <c r="J138" s="218">
        <v>0</v>
      </c>
      <c r="K138" s="218">
        <v>3.9586999999999997E-2</v>
      </c>
      <c r="L138" s="218">
        <v>0</v>
      </c>
      <c r="M138" s="218">
        <v>0</v>
      </c>
      <c r="N138" s="218">
        <v>0</v>
      </c>
      <c r="O138" s="218">
        <v>0</v>
      </c>
      <c r="P138" s="218">
        <v>0</v>
      </c>
      <c r="Q138" s="218">
        <v>0</v>
      </c>
      <c r="R138" s="218">
        <v>0</v>
      </c>
      <c r="S138" s="218">
        <v>0</v>
      </c>
      <c r="T138" s="218">
        <v>0</v>
      </c>
      <c r="U138" s="218">
        <v>0</v>
      </c>
      <c r="V138" s="218">
        <v>0</v>
      </c>
      <c r="W138" s="218">
        <v>2.443E-2</v>
      </c>
      <c r="X138" s="218">
        <v>0</v>
      </c>
      <c r="Y138" s="218">
        <v>0</v>
      </c>
      <c r="Z138" s="218">
        <v>0</v>
      </c>
      <c r="AA138" s="218">
        <v>8.0699999999999999E-4</v>
      </c>
      <c r="AB138" s="218">
        <v>0</v>
      </c>
      <c r="AC138" s="218">
        <v>0</v>
      </c>
      <c r="AD138" s="218">
        <v>0</v>
      </c>
      <c r="AE138" s="218">
        <v>0</v>
      </c>
      <c r="AF138" s="218">
        <v>0</v>
      </c>
      <c r="AG138" s="218">
        <v>7.9799999999999999E-4</v>
      </c>
      <c r="AH138" s="218">
        <v>0</v>
      </c>
      <c r="AI138" s="218">
        <v>0</v>
      </c>
      <c r="AJ138" s="218">
        <v>2.4509E-2</v>
      </c>
      <c r="AK138" s="218">
        <v>0</v>
      </c>
      <c r="AL138" s="218">
        <v>3.3189999999999999E-3</v>
      </c>
      <c r="AM138" s="218">
        <v>0</v>
      </c>
      <c r="AN138" s="218">
        <v>0</v>
      </c>
      <c r="AO138" s="218">
        <v>0</v>
      </c>
      <c r="AP138" s="218">
        <v>8.4850999999999996E-2</v>
      </c>
      <c r="AQ138" s="218">
        <v>0.40787000000000001</v>
      </c>
      <c r="AR138" s="218">
        <v>0</v>
      </c>
      <c r="AS138" s="218">
        <v>0</v>
      </c>
      <c r="AT138" s="218">
        <v>0</v>
      </c>
      <c r="AU138" s="218">
        <v>0</v>
      </c>
      <c r="AV138" s="218">
        <v>0</v>
      </c>
      <c r="AW138" s="218">
        <v>0</v>
      </c>
      <c r="AX138" s="218">
        <v>0</v>
      </c>
      <c r="AY138" s="218">
        <v>0</v>
      </c>
      <c r="AZ138" s="218">
        <v>0</v>
      </c>
      <c r="BA138" s="218">
        <v>0</v>
      </c>
      <c r="BB138" s="218">
        <v>0</v>
      </c>
      <c r="BC138" s="218">
        <v>0</v>
      </c>
      <c r="BD138" s="218">
        <v>0</v>
      </c>
      <c r="BE138" s="218">
        <v>0</v>
      </c>
      <c r="BF138" s="218">
        <v>0</v>
      </c>
      <c r="BG138" s="218">
        <v>0</v>
      </c>
      <c r="BH138" s="218">
        <v>0</v>
      </c>
      <c r="BI138" s="218">
        <v>0</v>
      </c>
      <c r="BJ138" s="218">
        <v>0</v>
      </c>
      <c r="BK138" s="218">
        <v>0</v>
      </c>
      <c r="BL138" s="218">
        <v>3.7619E-2</v>
      </c>
      <c r="BM138" s="218">
        <v>1.7279999999999999E-3</v>
      </c>
      <c r="BN138" s="218">
        <v>1.1403E-2</v>
      </c>
      <c r="BO138" s="218">
        <v>0.141182</v>
      </c>
      <c r="BP138" s="218">
        <v>1.1332999999999999E-2</v>
      </c>
      <c r="BQ138" s="218">
        <v>0</v>
      </c>
      <c r="BR138" s="218">
        <v>0</v>
      </c>
      <c r="BS138" s="218">
        <v>7.2399999999999999E-3</v>
      </c>
      <c r="BT138" s="218">
        <v>0</v>
      </c>
      <c r="BU138" s="218">
        <v>0</v>
      </c>
      <c r="BV138" s="218">
        <v>0</v>
      </c>
      <c r="BW138" s="218">
        <v>0</v>
      </c>
      <c r="BX138" s="218">
        <v>0.132386</v>
      </c>
      <c r="BY138" s="218">
        <v>0</v>
      </c>
      <c r="BZ138" s="218">
        <v>0</v>
      </c>
      <c r="CA138" s="218">
        <v>0</v>
      </c>
      <c r="CB138" s="218">
        <v>0</v>
      </c>
      <c r="CC138" s="218">
        <v>0</v>
      </c>
      <c r="CD138" s="218">
        <v>0</v>
      </c>
      <c r="CE138" s="218">
        <v>0</v>
      </c>
      <c r="CF138" s="218">
        <v>1.5172E-2</v>
      </c>
      <c r="CG138" s="218">
        <v>1.8180000000000002E-2</v>
      </c>
      <c r="CH138" s="218">
        <v>0.434836</v>
      </c>
      <c r="CI138" s="218">
        <v>2.3241839999999998</v>
      </c>
      <c r="CJ138" s="218">
        <v>0</v>
      </c>
      <c r="CK138" s="218">
        <v>1.2208E-2</v>
      </c>
      <c r="CL138" s="218">
        <v>0</v>
      </c>
      <c r="CM138" s="218">
        <v>0</v>
      </c>
      <c r="CN138" s="218">
        <v>2.6017480000000002</v>
      </c>
      <c r="CO138" s="218">
        <v>0</v>
      </c>
      <c r="CP138" s="218">
        <v>0</v>
      </c>
      <c r="CQ138" s="218">
        <v>0</v>
      </c>
      <c r="CR138" s="218">
        <v>2.5107999999999998E-2</v>
      </c>
      <c r="CS138" s="218">
        <v>0</v>
      </c>
      <c r="CT138" s="218">
        <v>0</v>
      </c>
      <c r="CU138" s="218">
        <v>0</v>
      </c>
      <c r="CV138" s="218">
        <v>0</v>
      </c>
    </row>
    <row r="139" spans="1:100" ht="18" customHeight="1" x14ac:dyDescent="0.5">
      <c r="A139" s="220" t="s">
        <v>165</v>
      </c>
      <c r="B139" s="221" t="s">
        <v>343</v>
      </c>
      <c r="C139" s="217">
        <v>5.4449350000000001</v>
      </c>
      <c r="D139" s="217">
        <v>0</v>
      </c>
      <c r="E139" s="217">
        <v>0</v>
      </c>
      <c r="F139" s="217">
        <v>0</v>
      </c>
      <c r="G139" s="217">
        <v>0.75753899999999996</v>
      </c>
      <c r="H139" s="217">
        <v>0</v>
      </c>
      <c r="I139" s="217">
        <v>2.5500000000000002E-3</v>
      </c>
      <c r="J139" s="217">
        <v>0.12195499999999999</v>
      </c>
      <c r="K139" s="217">
        <v>0.22761100000000001</v>
      </c>
      <c r="L139" s="217">
        <v>4.2756210000000001</v>
      </c>
      <c r="M139" s="217">
        <v>0</v>
      </c>
      <c r="N139" s="217">
        <v>0</v>
      </c>
      <c r="O139" s="217">
        <v>0</v>
      </c>
      <c r="P139" s="217">
        <v>0</v>
      </c>
      <c r="Q139" s="217">
        <v>0</v>
      </c>
      <c r="R139" s="217">
        <v>0</v>
      </c>
      <c r="S139" s="217">
        <v>0</v>
      </c>
      <c r="T139" s="217">
        <v>0</v>
      </c>
      <c r="U139" s="217">
        <v>0</v>
      </c>
      <c r="V139" s="217">
        <v>0</v>
      </c>
      <c r="W139" s="217">
        <v>2.0000000000000002E-5</v>
      </c>
      <c r="X139" s="217">
        <v>4.8679999999999999E-3</v>
      </c>
      <c r="Y139" s="217">
        <v>0</v>
      </c>
      <c r="Z139" s="217">
        <v>0</v>
      </c>
      <c r="AA139" s="217">
        <v>0</v>
      </c>
      <c r="AB139" s="217">
        <v>0</v>
      </c>
      <c r="AC139" s="217">
        <v>0</v>
      </c>
      <c r="AD139" s="217">
        <v>0</v>
      </c>
      <c r="AE139" s="217">
        <v>0</v>
      </c>
      <c r="AF139" s="217">
        <v>0</v>
      </c>
      <c r="AG139" s="217">
        <v>0</v>
      </c>
      <c r="AH139" s="217">
        <v>0</v>
      </c>
      <c r="AI139" s="217">
        <v>0</v>
      </c>
      <c r="AJ139" s="217">
        <v>0</v>
      </c>
      <c r="AK139" s="217">
        <v>0</v>
      </c>
      <c r="AL139" s="217">
        <v>0</v>
      </c>
      <c r="AM139" s="217">
        <v>0</v>
      </c>
      <c r="AN139" s="217">
        <v>0</v>
      </c>
      <c r="AO139" s="217">
        <v>2.4000000000000001E-5</v>
      </c>
      <c r="AP139" s="217">
        <v>0</v>
      </c>
      <c r="AQ139" s="217">
        <v>0</v>
      </c>
      <c r="AR139" s="217">
        <v>0</v>
      </c>
      <c r="AS139" s="217">
        <v>0</v>
      </c>
      <c r="AT139" s="217">
        <v>0</v>
      </c>
      <c r="AU139" s="217">
        <v>0</v>
      </c>
      <c r="AV139" s="217">
        <v>0</v>
      </c>
      <c r="AW139" s="217">
        <v>6.9100000000000003E-3</v>
      </c>
      <c r="AX139" s="217">
        <v>0</v>
      </c>
      <c r="AY139" s="217">
        <v>0</v>
      </c>
      <c r="AZ139" s="217">
        <v>0</v>
      </c>
      <c r="BA139" s="217">
        <v>0</v>
      </c>
      <c r="BB139" s="217">
        <v>0</v>
      </c>
      <c r="BC139" s="217">
        <v>0</v>
      </c>
      <c r="BD139" s="217">
        <v>0</v>
      </c>
      <c r="BE139" s="217">
        <v>0</v>
      </c>
      <c r="BF139" s="217">
        <v>0</v>
      </c>
      <c r="BG139" s="217">
        <v>0</v>
      </c>
      <c r="BH139" s="217">
        <v>0</v>
      </c>
      <c r="BI139" s="217">
        <v>0</v>
      </c>
      <c r="BJ139" s="217">
        <v>0</v>
      </c>
      <c r="BK139" s="217">
        <v>0</v>
      </c>
      <c r="BL139" s="217">
        <v>0</v>
      </c>
      <c r="BM139" s="217">
        <v>0</v>
      </c>
      <c r="BN139" s="217">
        <v>0</v>
      </c>
      <c r="BO139" s="217">
        <v>0</v>
      </c>
      <c r="BP139" s="217">
        <v>0</v>
      </c>
      <c r="BQ139" s="217">
        <v>0</v>
      </c>
      <c r="BR139" s="217">
        <v>0</v>
      </c>
      <c r="BS139" s="217">
        <v>0</v>
      </c>
      <c r="BT139" s="217">
        <v>0</v>
      </c>
      <c r="BU139" s="217">
        <v>0</v>
      </c>
      <c r="BV139" s="217">
        <v>0</v>
      </c>
      <c r="BW139" s="217">
        <v>0</v>
      </c>
      <c r="BX139" s="217">
        <v>0</v>
      </c>
      <c r="BY139" s="217">
        <v>0</v>
      </c>
      <c r="BZ139" s="217">
        <v>0</v>
      </c>
      <c r="CA139" s="217">
        <v>0</v>
      </c>
      <c r="CB139" s="217">
        <v>0</v>
      </c>
      <c r="CC139" s="217">
        <v>1.0300000000000001E-3</v>
      </c>
      <c r="CD139" s="217">
        <v>3.1425000000000002E-2</v>
      </c>
      <c r="CE139" s="217">
        <v>0</v>
      </c>
      <c r="CF139" s="217">
        <v>0</v>
      </c>
      <c r="CG139" s="217">
        <v>0</v>
      </c>
      <c r="CH139" s="217">
        <v>0</v>
      </c>
      <c r="CI139" s="217">
        <v>6.2919999999999998E-3</v>
      </c>
      <c r="CJ139" s="217">
        <v>0</v>
      </c>
      <c r="CK139" s="217">
        <v>1.5790000000000001E-3</v>
      </c>
      <c r="CL139" s="217">
        <v>0</v>
      </c>
      <c r="CM139" s="217">
        <v>0</v>
      </c>
      <c r="CN139" s="217">
        <v>0</v>
      </c>
      <c r="CO139" s="217">
        <v>0</v>
      </c>
      <c r="CP139" s="217">
        <v>0</v>
      </c>
      <c r="CQ139" s="217">
        <v>0</v>
      </c>
      <c r="CR139" s="217">
        <v>0</v>
      </c>
      <c r="CS139" s="217">
        <v>0</v>
      </c>
      <c r="CT139" s="217">
        <v>0</v>
      </c>
      <c r="CU139" s="217">
        <v>7.4999999999999997E-3</v>
      </c>
      <c r="CV139" s="217">
        <v>1.2999999999999999E-5</v>
      </c>
    </row>
    <row r="140" spans="1:100" ht="18" customHeight="1" x14ac:dyDescent="0.5">
      <c r="A140" s="222" t="s">
        <v>509</v>
      </c>
      <c r="B140" s="223" t="s">
        <v>510</v>
      </c>
      <c r="C140" s="218">
        <v>5.2998219999999998</v>
      </c>
      <c r="D140" s="218">
        <v>0</v>
      </c>
      <c r="E140" s="218">
        <v>0</v>
      </c>
      <c r="F140" s="218">
        <v>0</v>
      </c>
      <c r="G140" s="218">
        <v>2.4983000000000002E-2</v>
      </c>
      <c r="H140" s="218">
        <v>0</v>
      </c>
      <c r="I140" s="218">
        <v>0</v>
      </c>
      <c r="J140" s="218">
        <v>0</v>
      </c>
      <c r="K140" s="218">
        <v>0</v>
      </c>
      <c r="L140" s="218">
        <v>5.6880000000000003E-3</v>
      </c>
      <c r="M140" s="218">
        <v>0</v>
      </c>
      <c r="N140" s="218">
        <v>0</v>
      </c>
      <c r="O140" s="218">
        <v>0</v>
      </c>
      <c r="P140" s="218">
        <v>0</v>
      </c>
      <c r="Q140" s="218">
        <v>0</v>
      </c>
      <c r="R140" s="218">
        <v>0</v>
      </c>
      <c r="S140" s="218">
        <v>0</v>
      </c>
      <c r="T140" s="218">
        <v>1.8339999999999999E-3</v>
      </c>
      <c r="U140" s="218">
        <v>1.9599999999999999E-4</v>
      </c>
      <c r="V140" s="218">
        <v>3.078E-3</v>
      </c>
      <c r="W140" s="218">
        <v>5.8600000000000004E-4</v>
      </c>
      <c r="X140" s="218">
        <v>1.3810000000000001E-3</v>
      </c>
      <c r="Y140" s="218">
        <v>0</v>
      </c>
      <c r="Z140" s="218">
        <v>0</v>
      </c>
      <c r="AA140" s="218">
        <v>0</v>
      </c>
      <c r="AB140" s="218">
        <v>1.5E-5</v>
      </c>
      <c r="AC140" s="218">
        <v>0</v>
      </c>
      <c r="AD140" s="218">
        <v>2.3029999999999999E-3</v>
      </c>
      <c r="AE140" s="218">
        <v>0</v>
      </c>
      <c r="AF140" s="218">
        <v>2.143259</v>
      </c>
      <c r="AG140" s="218">
        <v>0</v>
      </c>
      <c r="AH140" s="218">
        <v>0</v>
      </c>
      <c r="AI140" s="218">
        <v>0.116864</v>
      </c>
      <c r="AJ140" s="218">
        <v>7.3999999999999999E-4</v>
      </c>
      <c r="AK140" s="218">
        <v>2.6589000000000002E-2</v>
      </c>
      <c r="AL140" s="218">
        <v>0</v>
      </c>
      <c r="AM140" s="218">
        <v>0</v>
      </c>
      <c r="AN140" s="218">
        <v>3.2200000000000002E-4</v>
      </c>
      <c r="AO140" s="218">
        <v>0</v>
      </c>
      <c r="AP140" s="218">
        <v>3.1123999999999999E-2</v>
      </c>
      <c r="AQ140" s="218">
        <v>6.8884000000000001E-2</v>
      </c>
      <c r="AR140" s="218">
        <v>0</v>
      </c>
      <c r="AS140" s="218">
        <v>2.4225E-2</v>
      </c>
      <c r="AT140" s="218">
        <v>0</v>
      </c>
      <c r="AU140" s="218">
        <v>0</v>
      </c>
      <c r="AV140" s="218">
        <v>0</v>
      </c>
      <c r="AW140" s="218">
        <v>0</v>
      </c>
      <c r="AX140" s="218">
        <v>0</v>
      </c>
      <c r="AY140" s="218">
        <v>7.7000000000000001E-5</v>
      </c>
      <c r="AZ140" s="218">
        <v>0</v>
      </c>
      <c r="BA140" s="218">
        <v>0</v>
      </c>
      <c r="BB140" s="218">
        <v>0</v>
      </c>
      <c r="BC140" s="218">
        <v>0</v>
      </c>
      <c r="BD140" s="218">
        <v>0</v>
      </c>
      <c r="BE140" s="218">
        <v>1.688E-3</v>
      </c>
      <c r="BF140" s="218">
        <v>0</v>
      </c>
      <c r="BG140" s="218">
        <v>0</v>
      </c>
      <c r="BH140" s="218">
        <v>9.0000000000000006E-5</v>
      </c>
      <c r="BI140" s="218">
        <v>0</v>
      </c>
      <c r="BJ140" s="218">
        <v>0</v>
      </c>
      <c r="BK140" s="218">
        <v>0</v>
      </c>
      <c r="BL140" s="218">
        <v>8.0079999999999995E-3</v>
      </c>
      <c r="BM140" s="218">
        <v>1.4027E-2</v>
      </c>
      <c r="BN140" s="218">
        <v>2.3709999999999998E-3</v>
      </c>
      <c r="BO140" s="218">
        <v>1.0994E-2</v>
      </c>
      <c r="BP140" s="218">
        <v>0</v>
      </c>
      <c r="BQ140" s="218">
        <v>0</v>
      </c>
      <c r="BR140" s="218">
        <v>0</v>
      </c>
      <c r="BS140" s="218">
        <v>6.5040000000000001E-2</v>
      </c>
      <c r="BT140" s="218">
        <v>0</v>
      </c>
      <c r="BU140" s="218">
        <v>1.47E-4</v>
      </c>
      <c r="BV140" s="218">
        <v>0</v>
      </c>
      <c r="BW140" s="218">
        <v>0</v>
      </c>
      <c r="BX140" s="218">
        <v>0.35983199999999999</v>
      </c>
      <c r="BY140" s="218">
        <v>2.0249999999999999E-3</v>
      </c>
      <c r="BZ140" s="218">
        <v>0</v>
      </c>
      <c r="CA140" s="218">
        <v>0.25139</v>
      </c>
      <c r="CB140" s="218">
        <v>0</v>
      </c>
      <c r="CC140" s="218">
        <v>0</v>
      </c>
      <c r="CD140" s="218">
        <v>0</v>
      </c>
      <c r="CE140" s="218">
        <v>0</v>
      </c>
      <c r="CF140" s="218">
        <v>9.2501E-2</v>
      </c>
      <c r="CG140" s="218">
        <v>0</v>
      </c>
      <c r="CH140" s="218">
        <v>1.1768190000000001</v>
      </c>
      <c r="CI140" s="218">
        <v>0.210144</v>
      </c>
      <c r="CJ140" s="218">
        <v>0</v>
      </c>
      <c r="CK140" s="218">
        <v>5.0277000000000002E-2</v>
      </c>
      <c r="CL140" s="218">
        <v>0</v>
      </c>
      <c r="CM140" s="218">
        <v>4.5669999999999999E-3</v>
      </c>
      <c r="CN140" s="218">
        <v>0.55973200000000001</v>
      </c>
      <c r="CO140" s="218">
        <v>1.519E-3</v>
      </c>
      <c r="CP140" s="218">
        <v>0</v>
      </c>
      <c r="CQ140" s="218">
        <v>0</v>
      </c>
      <c r="CR140" s="218">
        <v>4.8129999999999996E-3</v>
      </c>
      <c r="CS140" s="218">
        <v>0</v>
      </c>
      <c r="CT140" s="218">
        <v>0</v>
      </c>
      <c r="CU140" s="218">
        <v>3.1691999999999998E-2</v>
      </c>
      <c r="CV140" s="218">
        <v>0</v>
      </c>
    </row>
    <row r="141" spans="1:100" ht="18" customHeight="1" x14ac:dyDescent="0.5">
      <c r="A141" s="220" t="s">
        <v>552</v>
      </c>
      <c r="B141" s="221" t="s">
        <v>553</v>
      </c>
      <c r="C141" s="217">
        <v>5.1801649999999997</v>
      </c>
      <c r="D141" s="217">
        <v>0</v>
      </c>
      <c r="E141" s="217">
        <v>0</v>
      </c>
      <c r="F141" s="217">
        <v>0</v>
      </c>
      <c r="G141" s="217">
        <v>0</v>
      </c>
      <c r="H141" s="217">
        <v>0</v>
      </c>
      <c r="I141" s="217">
        <v>0</v>
      </c>
      <c r="J141" s="217">
        <v>0</v>
      </c>
      <c r="K141" s="217">
        <v>5.1676159999999998</v>
      </c>
      <c r="L141" s="217">
        <v>0</v>
      </c>
      <c r="M141" s="217">
        <v>0</v>
      </c>
      <c r="N141" s="217">
        <v>0</v>
      </c>
      <c r="O141" s="217">
        <v>0</v>
      </c>
      <c r="P141" s="217">
        <v>0</v>
      </c>
      <c r="Q141" s="217">
        <v>0</v>
      </c>
      <c r="R141" s="217">
        <v>0</v>
      </c>
      <c r="S141" s="217">
        <v>0</v>
      </c>
      <c r="T141" s="217">
        <v>0</v>
      </c>
      <c r="U141" s="217">
        <v>0</v>
      </c>
      <c r="V141" s="217">
        <v>0</v>
      </c>
      <c r="W141" s="217">
        <v>0</v>
      </c>
      <c r="X141" s="217">
        <v>0</v>
      </c>
      <c r="Y141" s="217">
        <v>0</v>
      </c>
      <c r="Z141" s="217">
        <v>0</v>
      </c>
      <c r="AA141" s="217">
        <v>0</v>
      </c>
      <c r="AB141" s="217">
        <v>0</v>
      </c>
      <c r="AC141" s="217">
        <v>0</v>
      </c>
      <c r="AD141" s="217">
        <v>0</v>
      </c>
      <c r="AE141" s="217">
        <v>0</v>
      </c>
      <c r="AF141" s="217">
        <v>0</v>
      </c>
      <c r="AG141" s="217">
        <v>0</v>
      </c>
      <c r="AH141" s="217">
        <v>0</v>
      </c>
      <c r="AI141" s="217">
        <v>0</v>
      </c>
      <c r="AJ141" s="217">
        <v>0</v>
      </c>
      <c r="AK141" s="217">
        <v>0</v>
      </c>
      <c r="AL141" s="217">
        <v>0</v>
      </c>
      <c r="AM141" s="217">
        <v>0</v>
      </c>
      <c r="AN141" s="217">
        <v>0</v>
      </c>
      <c r="AO141" s="217">
        <v>0</v>
      </c>
      <c r="AP141" s="217">
        <v>3.8999999999999999E-5</v>
      </c>
      <c r="AQ141" s="217">
        <v>0</v>
      </c>
      <c r="AR141" s="217">
        <v>0</v>
      </c>
      <c r="AS141" s="217">
        <v>0</v>
      </c>
      <c r="AT141" s="217">
        <v>0</v>
      </c>
      <c r="AU141" s="217">
        <v>0</v>
      </c>
      <c r="AV141" s="217">
        <v>0</v>
      </c>
      <c r="AW141" s="217">
        <v>0</v>
      </c>
      <c r="AX141" s="217">
        <v>0</v>
      </c>
      <c r="AY141" s="217">
        <v>0</v>
      </c>
      <c r="AZ141" s="217">
        <v>0</v>
      </c>
      <c r="BA141" s="217">
        <v>0</v>
      </c>
      <c r="BB141" s="217">
        <v>0</v>
      </c>
      <c r="BC141" s="217">
        <v>0</v>
      </c>
      <c r="BD141" s="217">
        <v>0</v>
      </c>
      <c r="BE141" s="217">
        <v>0</v>
      </c>
      <c r="BF141" s="217">
        <v>0</v>
      </c>
      <c r="BG141" s="217">
        <v>0</v>
      </c>
      <c r="BH141" s="217">
        <v>0</v>
      </c>
      <c r="BI141" s="217">
        <v>0</v>
      </c>
      <c r="BJ141" s="217">
        <v>0</v>
      </c>
      <c r="BK141" s="217">
        <v>0</v>
      </c>
      <c r="BL141" s="217">
        <v>1.122E-3</v>
      </c>
      <c r="BM141" s="217">
        <v>0</v>
      </c>
      <c r="BN141" s="217">
        <v>0</v>
      </c>
      <c r="BO141" s="217">
        <v>0</v>
      </c>
      <c r="BP141" s="217">
        <v>0</v>
      </c>
      <c r="BQ141" s="217">
        <v>0</v>
      </c>
      <c r="BR141" s="217">
        <v>0</v>
      </c>
      <c r="BS141" s="217">
        <v>0</v>
      </c>
      <c r="BT141" s="217">
        <v>0</v>
      </c>
      <c r="BU141" s="217">
        <v>0</v>
      </c>
      <c r="BV141" s="217">
        <v>0</v>
      </c>
      <c r="BW141" s="217">
        <v>0</v>
      </c>
      <c r="BX141" s="217">
        <v>1.0954E-2</v>
      </c>
      <c r="BY141" s="217">
        <v>0</v>
      </c>
      <c r="BZ141" s="217">
        <v>0</v>
      </c>
      <c r="CA141" s="217">
        <v>0</v>
      </c>
      <c r="CB141" s="217">
        <v>0</v>
      </c>
      <c r="CC141" s="217">
        <v>0</v>
      </c>
      <c r="CD141" s="217">
        <v>0</v>
      </c>
      <c r="CE141" s="217">
        <v>0</v>
      </c>
      <c r="CF141" s="217">
        <v>1.6799999999999999E-4</v>
      </c>
      <c r="CG141" s="217">
        <v>0</v>
      </c>
      <c r="CH141" s="217">
        <v>0</v>
      </c>
      <c r="CI141" s="217">
        <v>1.2999999999999999E-5</v>
      </c>
      <c r="CJ141" s="217">
        <v>0</v>
      </c>
      <c r="CK141" s="217">
        <v>0</v>
      </c>
      <c r="CL141" s="217">
        <v>0</v>
      </c>
      <c r="CM141" s="217">
        <v>0</v>
      </c>
      <c r="CN141" s="217">
        <v>0</v>
      </c>
      <c r="CO141" s="217">
        <v>0</v>
      </c>
      <c r="CP141" s="217">
        <v>0</v>
      </c>
      <c r="CQ141" s="217">
        <v>0</v>
      </c>
      <c r="CR141" s="217">
        <v>0</v>
      </c>
      <c r="CS141" s="217">
        <v>0</v>
      </c>
      <c r="CT141" s="217">
        <v>0</v>
      </c>
      <c r="CU141" s="217">
        <v>0</v>
      </c>
      <c r="CV141" s="217">
        <v>2.5300000000000002E-4</v>
      </c>
    </row>
    <row r="142" spans="1:100" ht="18" customHeight="1" x14ac:dyDescent="0.5">
      <c r="A142" s="222" t="s">
        <v>697</v>
      </c>
      <c r="B142" s="223" t="s">
        <v>734</v>
      </c>
      <c r="C142" s="218">
        <v>4.9165000000000001</v>
      </c>
      <c r="D142" s="218">
        <v>0</v>
      </c>
      <c r="E142" s="218">
        <v>0</v>
      </c>
      <c r="F142" s="218">
        <v>0</v>
      </c>
      <c r="G142" s="218">
        <v>0</v>
      </c>
      <c r="H142" s="218">
        <v>0</v>
      </c>
      <c r="I142" s="218">
        <v>0</v>
      </c>
      <c r="J142" s="218">
        <v>0</v>
      </c>
      <c r="K142" s="218">
        <v>0</v>
      </c>
      <c r="L142" s="218">
        <v>3.8000000000000002E-5</v>
      </c>
      <c r="M142" s="218">
        <v>0</v>
      </c>
      <c r="N142" s="218">
        <v>0</v>
      </c>
      <c r="O142" s="218">
        <v>0</v>
      </c>
      <c r="P142" s="218">
        <v>0</v>
      </c>
      <c r="Q142" s="218">
        <v>0</v>
      </c>
      <c r="R142" s="218">
        <v>0</v>
      </c>
      <c r="S142" s="218">
        <v>0</v>
      </c>
      <c r="T142" s="218">
        <v>0</v>
      </c>
      <c r="U142" s="218">
        <v>0</v>
      </c>
      <c r="V142" s="218">
        <v>0</v>
      </c>
      <c r="W142" s="218">
        <v>0</v>
      </c>
      <c r="X142" s="218">
        <v>0</v>
      </c>
      <c r="Y142" s="218">
        <v>0</v>
      </c>
      <c r="Z142" s="218">
        <v>0</v>
      </c>
      <c r="AA142" s="218">
        <v>0</v>
      </c>
      <c r="AB142" s="218">
        <v>0</v>
      </c>
      <c r="AC142" s="218">
        <v>0</v>
      </c>
      <c r="AD142" s="218">
        <v>0</v>
      </c>
      <c r="AE142" s="218">
        <v>0</v>
      </c>
      <c r="AF142" s="218">
        <v>0</v>
      </c>
      <c r="AG142" s="218">
        <v>0</v>
      </c>
      <c r="AH142" s="218">
        <v>0</v>
      </c>
      <c r="AI142" s="218">
        <v>0</v>
      </c>
      <c r="AJ142" s="218">
        <v>8.1030000000000008E-3</v>
      </c>
      <c r="AK142" s="218">
        <v>1.5070000000000001E-3</v>
      </c>
      <c r="AL142" s="218">
        <v>0</v>
      </c>
      <c r="AM142" s="218">
        <v>0</v>
      </c>
      <c r="AN142" s="218">
        <v>0</v>
      </c>
      <c r="AO142" s="218">
        <v>0</v>
      </c>
      <c r="AP142" s="218">
        <v>3.3240000000000001E-3</v>
      </c>
      <c r="AQ142" s="218">
        <v>0</v>
      </c>
      <c r="AR142" s="218">
        <v>0</v>
      </c>
      <c r="AS142" s="218">
        <v>0.73638000000000003</v>
      </c>
      <c r="AT142" s="218">
        <v>0</v>
      </c>
      <c r="AU142" s="218">
        <v>0</v>
      </c>
      <c r="AV142" s="218">
        <v>0</v>
      </c>
      <c r="AW142" s="218">
        <v>2.0157999999999999E-2</v>
      </c>
      <c r="AX142" s="218">
        <v>0</v>
      </c>
      <c r="AY142" s="218">
        <v>0</v>
      </c>
      <c r="AZ142" s="218">
        <v>1.343E-3</v>
      </c>
      <c r="BA142" s="218">
        <v>0</v>
      </c>
      <c r="BB142" s="218">
        <v>1.5355000000000001E-2</v>
      </c>
      <c r="BC142" s="218">
        <v>4.1920000000000004E-3</v>
      </c>
      <c r="BD142" s="218">
        <v>0</v>
      </c>
      <c r="BE142" s="218">
        <v>0</v>
      </c>
      <c r="BF142" s="218">
        <v>0</v>
      </c>
      <c r="BG142" s="218">
        <v>0</v>
      </c>
      <c r="BH142" s="218">
        <v>0</v>
      </c>
      <c r="BI142" s="218">
        <v>0</v>
      </c>
      <c r="BJ142" s="218">
        <v>0</v>
      </c>
      <c r="BK142" s="218">
        <v>0</v>
      </c>
      <c r="BL142" s="218">
        <v>0.20224900000000001</v>
      </c>
      <c r="BM142" s="218">
        <v>2.0294469999999998</v>
      </c>
      <c r="BN142" s="218">
        <v>9.0039999999999995E-2</v>
      </c>
      <c r="BO142" s="218">
        <v>0.61114900000000005</v>
      </c>
      <c r="BP142" s="218">
        <v>2.5943000000000001E-2</v>
      </c>
      <c r="BQ142" s="218">
        <v>0</v>
      </c>
      <c r="BR142" s="218">
        <v>0</v>
      </c>
      <c r="BS142" s="218">
        <v>3.6159999999999999E-3</v>
      </c>
      <c r="BT142" s="218">
        <v>5.3299999999999997E-3</v>
      </c>
      <c r="BU142" s="218">
        <v>0</v>
      </c>
      <c r="BV142" s="218">
        <v>0.11143699999999999</v>
      </c>
      <c r="BW142" s="218">
        <v>0.68271400000000004</v>
      </c>
      <c r="BX142" s="218">
        <v>9.6900000000000003E-4</v>
      </c>
      <c r="BY142" s="218">
        <v>0</v>
      </c>
      <c r="BZ142" s="218">
        <v>0</v>
      </c>
      <c r="CA142" s="218">
        <v>0</v>
      </c>
      <c r="CB142" s="218">
        <v>0</v>
      </c>
      <c r="CC142" s="218">
        <v>0</v>
      </c>
      <c r="CD142" s="218">
        <v>0</v>
      </c>
      <c r="CE142" s="218">
        <v>0</v>
      </c>
      <c r="CF142" s="218">
        <v>0</v>
      </c>
      <c r="CG142" s="218">
        <v>6.8047999999999997E-2</v>
      </c>
      <c r="CH142" s="218">
        <v>2.1919999999999999E-3</v>
      </c>
      <c r="CI142" s="218">
        <v>2.5009E-2</v>
      </c>
      <c r="CJ142" s="218">
        <v>0</v>
      </c>
      <c r="CK142" s="218">
        <v>0.15202299999999999</v>
      </c>
      <c r="CL142" s="218">
        <v>0</v>
      </c>
      <c r="CM142" s="218">
        <v>0</v>
      </c>
      <c r="CN142" s="218">
        <v>8.1224000000000005E-2</v>
      </c>
      <c r="CO142" s="218">
        <v>1.146E-2</v>
      </c>
      <c r="CP142" s="218">
        <v>0</v>
      </c>
      <c r="CQ142" s="218">
        <v>0</v>
      </c>
      <c r="CR142" s="218">
        <v>3.359E-3</v>
      </c>
      <c r="CS142" s="218">
        <v>0</v>
      </c>
      <c r="CT142" s="218">
        <v>1.9893000000000001E-2</v>
      </c>
      <c r="CU142" s="218">
        <v>0</v>
      </c>
      <c r="CV142" s="218">
        <v>0</v>
      </c>
    </row>
    <row r="143" spans="1:100" x14ac:dyDescent="0.5">
      <c r="A143" s="220" t="s">
        <v>505</v>
      </c>
      <c r="B143" s="221" t="s">
        <v>506</v>
      </c>
      <c r="C143" s="217">
        <v>4.2257389999999999</v>
      </c>
      <c r="D143" s="217">
        <v>0</v>
      </c>
      <c r="E143" s="217">
        <v>0</v>
      </c>
      <c r="F143" s="217">
        <v>0</v>
      </c>
      <c r="G143" s="217">
        <v>0</v>
      </c>
      <c r="H143" s="217">
        <v>0</v>
      </c>
      <c r="I143" s="217">
        <v>7.0899999999999999E-4</v>
      </c>
      <c r="J143" s="217">
        <v>0</v>
      </c>
      <c r="K143" s="217">
        <v>0</v>
      </c>
      <c r="L143" s="217">
        <v>4.1290500000000003</v>
      </c>
      <c r="M143" s="217">
        <v>0</v>
      </c>
      <c r="N143" s="217">
        <v>0</v>
      </c>
      <c r="O143" s="217">
        <v>0</v>
      </c>
      <c r="P143" s="217">
        <v>0</v>
      </c>
      <c r="Q143" s="217">
        <v>0</v>
      </c>
      <c r="R143" s="217">
        <v>0</v>
      </c>
      <c r="S143" s="217">
        <v>0</v>
      </c>
      <c r="T143" s="217">
        <v>1.6872000000000002E-2</v>
      </c>
      <c r="U143" s="217">
        <v>0</v>
      </c>
      <c r="V143" s="217">
        <v>0</v>
      </c>
      <c r="W143" s="217">
        <v>0</v>
      </c>
      <c r="X143" s="217">
        <v>0</v>
      </c>
      <c r="Y143" s="217">
        <v>0</v>
      </c>
      <c r="Z143" s="217">
        <v>0</v>
      </c>
      <c r="AA143" s="217">
        <v>0</v>
      </c>
      <c r="AB143" s="217">
        <v>0</v>
      </c>
      <c r="AC143" s="217">
        <v>0</v>
      </c>
      <c r="AD143" s="217">
        <v>0</v>
      </c>
      <c r="AE143" s="217">
        <v>0</v>
      </c>
      <c r="AF143" s="217">
        <v>0</v>
      </c>
      <c r="AG143" s="217">
        <v>0</v>
      </c>
      <c r="AH143" s="217">
        <v>0</v>
      </c>
      <c r="AI143" s="217">
        <v>0</v>
      </c>
      <c r="AJ143" s="217">
        <v>0</v>
      </c>
      <c r="AK143" s="217">
        <v>0</v>
      </c>
      <c r="AL143" s="217">
        <v>0</v>
      </c>
      <c r="AM143" s="217">
        <v>0</v>
      </c>
      <c r="AN143" s="217">
        <v>0</v>
      </c>
      <c r="AO143" s="217">
        <v>1.9999999999999999E-6</v>
      </c>
      <c r="AP143" s="217">
        <v>0</v>
      </c>
      <c r="AQ143" s="217">
        <v>0</v>
      </c>
      <c r="AR143" s="217">
        <v>0</v>
      </c>
      <c r="AS143" s="217">
        <v>0</v>
      </c>
      <c r="AT143" s="217">
        <v>0</v>
      </c>
      <c r="AU143" s="217">
        <v>0</v>
      </c>
      <c r="AV143" s="217">
        <v>0</v>
      </c>
      <c r="AW143" s="217">
        <v>0</v>
      </c>
      <c r="AX143" s="217">
        <v>0</v>
      </c>
      <c r="AY143" s="217">
        <v>0</v>
      </c>
      <c r="AZ143" s="217">
        <v>0</v>
      </c>
      <c r="BA143" s="217">
        <v>0</v>
      </c>
      <c r="BB143" s="217">
        <v>0</v>
      </c>
      <c r="BC143" s="217">
        <v>0</v>
      </c>
      <c r="BD143" s="217">
        <v>0</v>
      </c>
      <c r="BE143" s="217">
        <v>0</v>
      </c>
      <c r="BF143" s="217">
        <v>0</v>
      </c>
      <c r="BG143" s="217">
        <v>0</v>
      </c>
      <c r="BH143" s="217">
        <v>0</v>
      </c>
      <c r="BI143" s="217">
        <v>0</v>
      </c>
      <c r="BJ143" s="217">
        <v>0</v>
      </c>
      <c r="BK143" s="217">
        <v>0</v>
      </c>
      <c r="BL143" s="217">
        <v>6.7074999999999996E-2</v>
      </c>
      <c r="BM143" s="217">
        <v>0</v>
      </c>
      <c r="BN143" s="217">
        <v>0</v>
      </c>
      <c r="BO143" s="217">
        <v>0</v>
      </c>
      <c r="BP143" s="217">
        <v>0</v>
      </c>
      <c r="BQ143" s="217">
        <v>0</v>
      </c>
      <c r="BR143" s="217">
        <v>0</v>
      </c>
      <c r="BS143" s="217">
        <v>0</v>
      </c>
      <c r="BT143" s="217">
        <v>0</v>
      </c>
      <c r="BU143" s="217">
        <v>0</v>
      </c>
      <c r="BV143" s="217">
        <v>0</v>
      </c>
      <c r="BW143" s="217">
        <v>0</v>
      </c>
      <c r="BX143" s="217">
        <v>0</v>
      </c>
      <c r="BY143" s="217">
        <v>0</v>
      </c>
      <c r="BZ143" s="217">
        <v>0</v>
      </c>
      <c r="CA143" s="217">
        <v>0</v>
      </c>
      <c r="CB143" s="217">
        <v>0</v>
      </c>
      <c r="CC143" s="217">
        <v>0</v>
      </c>
      <c r="CD143" s="217">
        <v>0</v>
      </c>
      <c r="CE143" s="217">
        <v>0</v>
      </c>
      <c r="CF143" s="217">
        <v>0</v>
      </c>
      <c r="CG143" s="217">
        <v>0</v>
      </c>
      <c r="CH143" s="217">
        <v>0</v>
      </c>
      <c r="CI143" s="217">
        <v>0</v>
      </c>
      <c r="CJ143" s="217">
        <v>0</v>
      </c>
      <c r="CK143" s="217">
        <v>1.1398999999999999E-2</v>
      </c>
      <c r="CL143" s="217">
        <v>0</v>
      </c>
      <c r="CM143" s="217">
        <v>0</v>
      </c>
      <c r="CN143" s="217">
        <v>6.3199999999999997E-4</v>
      </c>
      <c r="CO143" s="217">
        <v>0</v>
      </c>
      <c r="CP143" s="217">
        <v>0</v>
      </c>
      <c r="CQ143" s="217">
        <v>0</v>
      </c>
      <c r="CR143" s="217">
        <v>0</v>
      </c>
      <c r="CS143" s="217">
        <v>0</v>
      </c>
      <c r="CT143" s="217">
        <v>0</v>
      </c>
      <c r="CU143" s="217">
        <v>0</v>
      </c>
      <c r="CV143" s="217">
        <v>0</v>
      </c>
    </row>
    <row r="144" spans="1:100" x14ac:dyDescent="0.5">
      <c r="A144" s="222" t="s">
        <v>624</v>
      </c>
      <c r="B144" s="223" t="s">
        <v>625</v>
      </c>
      <c r="C144" s="218">
        <v>4.1064420000000004</v>
      </c>
      <c r="D144" s="218">
        <v>4.0936870000000001</v>
      </c>
      <c r="E144" s="218">
        <v>0</v>
      </c>
      <c r="F144" s="218">
        <v>0</v>
      </c>
      <c r="G144" s="218">
        <v>0</v>
      </c>
      <c r="H144" s="218">
        <v>0</v>
      </c>
      <c r="I144" s="218">
        <v>0</v>
      </c>
      <c r="J144" s="218">
        <v>0</v>
      </c>
      <c r="K144" s="218">
        <v>0</v>
      </c>
      <c r="L144" s="218">
        <v>0</v>
      </c>
      <c r="M144" s="218">
        <v>0</v>
      </c>
      <c r="N144" s="218">
        <v>0</v>
      </c>
      <c r="O144" s="218">
        <v>0</v>
      </c>
      <c r="P144" s="218">
        <v>0</v>
      </c>
      <c r="Q144" s="218">
        <v>0</v>
      </c>
      <c r="R144" s="218">
        <v>0</v>
      </c>
      <c r="S144" s="218">
        <v>0</v>
      </c>
      <c r="T144" s="218">
        <v>0</v>
      </c>
      <c r="U144" s="218">
        <v>0</v>
      </c>
      <c r="V144" s="218">
        <v>0</v>
      </c>
      <c r="W144" s="218">
        <v>0</v>
      </c>
      <c r="X144" s="218">
        <v>0</v>
      </c>
      <c r="Y144" s="218">
        <v>0</v>
      </c>
      <c r="Z144" s="218">
        <v>0</v>
      </c>
      <c r="AA144" s="218">
        <v>0</v>
      </c>
      <c r="AB144" s="218">
        <v>0</v>
      </c>
      <c r="AC144" s="218">
        <v>0</v>
      </c>
      <c r="AD144" s="218">
        <v>0</v>
      </c>
      <c r="AE144" s="218">
        <v>0</v>
      </c>
      <c r="AF144" s="218">
        <v>0</v>
      </c>
      <c r="AG144" s="218">
        <v>0</v>
      </c>
      <c r="AH144" s="218">
        <v>0</v>
      </c>
      <c r="AI144" s="218">
        <v>0</v>
      </c>
      <c r="AJ144" s="218">
        <v>0</v>
      </c>
      <c r="AK144" s="218">
        <v>0</v>
      </c>
      <c r="AL144" s="218">
        <v>0</v>
      </c>
      <c r="AM144" s="218">
        <v>0</v>
      </c>
      <c r="AN144" s="218">
        <v>0</v>
      </c>
      <c r="AO144" s="218">
        <v>0</v>
      </c>
      <c r="AP144" s="218">
        <v>0</v>
      </c>
      <c r="AQ144" s="218">
        <v>0</v>
      </c>
      <c r="AR144" s="218">
        <v>0</v>
      </c>
      <c r="AS144" s="218">
        <v>0</v>
      </c>
      <c r="AT144" s="218">
        <v>0</v>
      </c>
      <c r="AU144" s="218">
        <v>0</v>
      </c>
      <c r="AV144" s="218">
        <v>0</v>
      </c>
      <c r="AW144" s="218">
        <v>0</v>
      </c>
      <c r="AX144" s="218">
        <v>0</v>
      </c>
      <c r="AY144" s="218">
        <v>0</v>
      </c>
      <c r="AZ144" s="218">
        <v>1.5E-5</v>
      </c>
      <c r="BA144" s="218">
        <v>0</v>
      </c>
      <c r="BB144" s="218">
        <v>0</v>
      </c>
      <c r="BC144" s="218">
        <v>0</v>
      </c>
      <c r="BD144" s="218">
        <v>0</v>
      </c>
      <c r="BE144" s="218">
        <v>0</v>
      </c>
      <c r="BF144" s="218">
        <v>0</v>
      </c>
      <c r="BG144" s="218">
        <v>0</v>
      </c>
      <c r="BH144" s="218">
        <v>0</v>
      </c>
      <c r="BI144" s="218">
        <v>0</v>
      </c>
      <c r="BJ144" s="218">
        <v>0</v>
      </c>
      <c r="BK144" s="218">
        <v>0</v>
      </c>
      <c r="BL144" s="218">
        <v>0</v>
      </c>
      <c r="BM144" s="218">
        <v>1.0201999999999999E-2</v>
      </c>
      <c r="BN144" s="218">
        <v>0</v>
      </c>
      <c r="BO144" s="218">
        <v>0</v>
      </c>
      <c r="BP144" s="218">
        <v>0</v>
      </c>
      <c r="BQ144" s="218">
        <v>0</v>
      </c>
      <c r="BR144" s="218">
        <v>0</v>
      </c>
      <c r="BS144" s="218">
        <v>0</v>
      </c>
      <c r="BT144" s="218">
        <v>0</v>
      </c>
      <c r="BU144" s="218">
        <v>0</v>
      </c>
      <c r="BV144" s="218">
        <v>0</v>
      </c>
      <c r="BW144" s="218">
        <v>0</v>
      </c>
      <c r="BX144" s="218">
        <v>0</v>
      </c>
      <c r="BY144" s="218">
        <v>0</v>
      </c>
      <c r="BZ144" s="218">
        <v>0</v>
      </c>
      <c r="CA144" s="218">
        <v>0</v>
      </c>
      <c r="CB144" s="218">
        <v>0</v>
      </c>
      <c r="CC144" s="218">
        <v>0</v>
      </c>
      <c r="CD144" s="218">
        <v>0</v>
      </c>
      <c r="CE144" s="218">
        <v>0</v>
      </c>
      <c r="CF144" s="218">
        <v>0</v>
      </c>
      <c r="CG144" s="218">
        <v>0</v>
      </c>
      <c r="CH144" s="218">
        <v>1.8990000000000001E-3</v>
      </c>
      <c r="CI144" s="218">
        <v>0</v>
      </c>
      <c r="CJ144" s="218">
        <v>0</v>
      </c>
      <c r="CK144" s="218">
        <v>0</v>
      </c>
      <c r="CL144" s="218">
        <v>0</v>
      </c>
      <c r="CM144" s="218">
        <v>0</v>
      </c>
      <c r="CN144" s="218">
        <v>0</v>
      </c>
      <c r="CO144" s="218">
        <v>0</v>
      </c>
      <c r="CP144" s="218">
        <v>0</v>
      </c>
      <c r="CQ144" s="218">
        <v>0</v>
      </c>
      <c r="CR144" s="218">
        <v>0</v>
      </c>
      <c r="CS144" s="218">
        <v>0</v>
      </c>
      <c r="CT144" s="218">
        <v>0</v>
      </c>
      <c r="CU144" s="218">
        <v>0</v>
      </c>
      <c r="CV144" s="218">
        <v>6.3900000000000003E-4</v>
      </c>
    </row>
    <row r="145" spans="1:100" x14ac:dyDescent="0.5">
      <c r="A145" s="220" t="s">
        <v>696</v>
      </c>
      <c r="B145" s="221" t="s">
        <v>733</v>
      </c>
      <c r="C145" s="217">
        <v>3.987104</v>
      </c>
      <c r="D145" s="217">
        <v>0</v>
      </c>
      <c r="E145" s="217">
        <v>0</v>
      </c>
      <c r="F145" s="217">
        <v>0</v>
      </c>
      <c r="G145" s="217">
        <v>0</v>
      </c>
      <c r="H145" s="217">
        <v>0</v>
      </c>
      <c r="I145" s="217">
        <v>0</v>
      </c>
      <c r="J145" s="217">
        <v>9.2199999999999997E-4</v>
      </c>
      <c r="K145" s="217">
        <v>0</v>
      </c>
      <c r="L145" s="217">
        <v>9.2222999999999999E-2</v>
      </c>
      <c r="M145" s="217">
        <v>0</v>
      </c>
      <c r="N145" s="217">
        <v>0</v>
      </c>
      <c r="O145" s="217">
        <v>0</v>
      </c>
      <c r="P145" s="217">
        <v>0</v>
      </c>
      <c r="Q145" s="217">
        <v>0</v>
      </c>
      <c r="R145" s="217">
        <v>0</v>
      </c>
      <c r="S145" s="217">
        <v>0</v>
      </c>
      <c r="T145" s="217">
        <v>0</v>
      </c>
      <c r="U145" s="217">
        <v>0.33501599999999998</v>
      </c>
      <c r="V145" s="217">
        <v>0.73701899999999998</v>
      </c>
      <c r="W145" s="217">
        <v>0.14746300000000001</v>
      </c>
      <c r="X145" s="217">
        <v>1.5872250000000001</v>
      </c>
      <c r="Y145" s="217">
        <v>0.18598100000000001</v>
      </c>
      <c r="Z145" s="217">
        <v>0</v>
      </c>
      <c r="AA145" s="217">
        <v>0</v>
      </c>
      <c r="AB145" s="217">
        <v>0</v>
      </c>
      <c r="AC145" s="217">
        <v>0</v>
      </c>
      <c r="AD145" s="217">
        <v>0</v>
      </c>
      <c r="AE145" s="217">
        <v>0</v>
      </c>
      <c r="AF145" s="217">
        <v>0</v>
      </c>
      <c r="AG145" s="217">
        <v>0</v>
      </c>
      <c r="AH145" s="217">
        <v>0</v>
      </c>
      <c r="AI145" s="217">
        <v>0</v>
      </c>
      <c r="AJ145" s="217">
        <v>0</v>
      </c>
      <c r="AK145" s="217">
        <v>0</v>
      </c>
      <c r="AL145" s="217">
        <v>0</v>
      </c>
      <c r="AM145" s="217">
        <v>0</v>
      </c>
      <c r="AN145" s="217">
        <v>0</v>
      </c>
      <c r="AO145" s="217">
        <v>0</v>
      </c>
      <c r="AP145" s="217">
        <v>0</v>
      </c>
      <c r="AQ145" s="217">
        <v>5.4000000000000001E-4</v>
      </c>
      <c r="AR145" s="217">
        <v>0</v>
      </c>
      <c r="AS145" s="217">
        <v>1.508E-3</v>
      </c>
      <c r="AT145" s="217">
        <v>0</v>
      </c>
      <c r="AU145" s="217">
        <v>0</v>
      </c>
      <c r="AV145" s="217">
        <v>0</v>
      </c>
      <c r="AW145" s="217">
        <v>0</v>
      </c>
      <c r="AX145" s="217">
        <v>0</v>
      </c>
      <c r="AY145" s="217">
        <v>0</v>
      </c>
      <c r="AZ145" s="217">
        <v>6.672E-3</v>
      </c>
      <c r="BA145" s="217">
        <v>0</v>
      </c>
      <c r="BB145" s="217">
        <v>0</v>
      </c>
      <c r="BC145" s="217">
        <v>0</v>
      </c>
      <c r="BD145" s="217">
        <v>0</v>
      </c>
      <c r="BE145" s="217">
        <v>0</v>
      </c>
      <c r="BF145" s="217">
        <v>0</v>
      </c>
      <c r="BG145" s="217">
        <v>0</v>
      </c>
      <c r="BH145" s="217">
        <v>0</v>
      </c>
      <c r="BI145" s="217">
        <v>0</v>
      </c>
      <c r="BJ145" s="217">
        <v>0</v>
      </c>
      <c r="BK145" s="217">
        <v>0</v>
      </c>
      <c r="BL145" s="217">
        <v>1.5560000000000001E-3</v>
      </c>
      <c r="BM145" s="217">
        <v>0.55191500000000004</v>
      </c>
      <c r="BN145" s="217">
        <v>0</v>
      </c>
      <c r="BO145" s="217">
        <v>0</v>
      </c>
      <c r="BP145" s="217">
        <v>0</v>
      </c>
      <c r="BQ145" s="217">
        <v>0</v>
      </c>
      <c r="BR145" s="217">
        <v>0</v>
      </c>
      <c r="BS145" s="217">
        <v>0</v>
      </c>
      <c r="BT145" s="217">
        <v>0</v>
      </c>
      <c r="BU145" s="217">
        <v>0</v>
      </c>
      <c r="BV145" s="217">
        <v>0</v>
      </c>
      <c r="BW145" s="217">
        <v>0</v>
      </c>
      <c r="BX145" s="217">
        <v>0</v>
      </c>
      <c r="BY145" s="217">
        <v>0</v>
      </c>
      <c r="BZ145" s="217">
        <v>0</v>
      </c>
      <c r="CA145" s="217">
        <v>0</v>
      </c>
      <c r="CB145" s="217">
        <v>0</v>
      </c>
      <c r="CC145" s="217">
        <v>0</v>
      </c>
      <c r="CD145" s="217">
        <v>0</v>
      </c>
      <c r="CE145" s="217">
        <v>0</v>
      </c>
      <c r="CF145" s="217">
        <v>0</v>
      </c>
      <c r="CG145" s="217">
        <v>0</v>
      </c>
      <c r="CH145" s="217">
        <v>0.33905999999999997</v>
      </c>
      <c r="CI145" s="217">
        <v>6.0000000000000002E-6</v>
      </c>
      <c r="CJ145" s="217">
        <v>0</v>
      </c>
      <c r="CK145" s="217">
        <v>0</v>
      </c>
      <c r="CL145" s="217">
        <v>0</v>
      </c>
      <c r="CM145" s="217">
        <v>0</v>
      </c>
      <c r="CN145" s="217">
        <v>0</v>
      </c>
      <c r="CO145" s="217">
        <v>0</v>
      </c>
      <c r="CP145" s="217">
        <v>0</v>
      </c>
      <c r="CQ145" s="217">
        <v>0</v>
      </c>
      <c r="CR145" s="217">
        <v>0</v>
      </c>
      <c r="CS145" s="217">
        <v>0</v>
      </c>
      <c r="CT145" s="217">
        <v>0</v>
      </c>
      <c r="CU145" s="217">
        <v>0</v>
      </c>
      <c r="CV145" s="217">
        <v>0</v>
      </c>
    </row>
    <row r="146" spans="1:100" x14ac:dyDescent="0.5">
      <c r="A146" s="222" t="s">
        <v>150</v>
      </c>
      <c r="B146" s="223" t="s">
        <v>310</v>
      </c>
      <c r="C146" s="218">
        <v>3.9270580000000002</v>
      </c>
      <c r="D146" s="218">
        <v>0</v>
      </c>
      <c r="E146" s="218">
        <v>0</v>
      </c>
      <c r="F146" s="218">
        <v>0</v>
      </c>
      <c r="G146" s="218">
        <v>3.4072999999999999E-2</v>
      </c>
      <c r="H146" s="218">
        <v>9.0579000000000007E-2</v>
      </c>
      <c r="I146" s="218">
        <v>0</v>
      </c>
      <c r="J146" s="218">
        <v>7.1250000000000003E-3</v>
      </c>
      <c r="K146" s="218">
        <v>0</v>
      </c>
      <c r="L146" s="218">
        <v>0</v>
      </c>
      <c r="M146" s="218">
        <v>0</v>
      </c>
      <c r="N146" s="218">
        <v>8.6499999999999999E-4</v>
      </c>
      <c r="O146" s="218">
        <v>1.8473E-2</v>
      </c>
      <c r="P146" s="218">
        <v>0.18301799999999999</v>
      </c>
      <c r="Q146" s="218">
        <v>0</v>
      </c>
      <c r="R146" s="218">
        <v>3.3189999999999999E-3</v>
      </c>
      <c r="S146" s="218">
        <v>0</v>
      </c>
      <c r="T146" s="218">
        <v>1.9000000000000001E-5</v>
      </c>
      <c r="U146" s="218">
        <v>0</v>
      </c>
      <c r="V146" s="218">
        <v>0</v>
      </c>
      <c r="W146" s="218">
        <v>0</v>
      </c>
      <c r="X146" s="218">
        <v>0</v>
      </c>
      <c r="Y146" s="218">
        <v>0</v>
      </c>
      <c r="Z146" s="218">
        <v>0</v>
      </c>
      <c r="AA146" s="218">
        <v>0</v>
      </c>
      <c r="AB146" s="218">
        <v>0</v>
      </c>
      <c r="AC146" s="218">
        <v>0</v>
      </c>
      <c r="AD146" s="218">
        <v>0</v>
      </c>
      <c r="AE146" s="218">
        <v>0</v>
      </c>
      <c r="AF146" s="218">
        <v>0</v>
      </c>
      <c r="AG146" s="218">
        <v>1.0151E-2</v>
      </c>
      <c r="AH146" s="218">
        <v>0</v>
      </c>
      <c r="AI146" s="218">
        <v>0</v>
      </c>
      <c r="AJ146" s="218">
        <v>8.5990000000000007E-3</v>
      </c>
      <c r="AK146" s="218">
        <v>1.1627999999999999E-2</v>
      </c>
      <c r="AL146" s="218">
        <v>0</v>
      </c>
      <c r="AM146" s="218">
        <v>0</v>
      </c>
      <c r="AN146" s="218">
        <v>0</v>
      </c>
      <c r="AO146" s="218">
        <v>2.1256000000000001E-2</v>
      </c>
      <c r="AP146" s="218">
        <v>1.1709999999999999E-3</v>
      </c>
      <c r="AQ146" s="218">
        <v>4.3220000000000003E-3</v>
      </c>
      <c r="AR146" s="218">
        <v>0</v>
      </c>
      <c r="AS146" s="218">
        <v>1.8447999999999999E-2</v>
      </c>
      <c r="AT146" s="218">
        <v>0</v>
      </c>
      <c r="AU146" s="218">
        <v>2.5791999999999999E-2</v>
      </c>
      <c r="AV146" s="218">
        <v>0</v>
      </c>
      <c r="AW146" s="218">
        <v>3.16E-3</v>
      </c>
      <c r="AX146" s="218">
        <v>0</v>
      </c>
      <c r="AY146" s="218">
        <v>0</v>
      </c>
      <c r="AZ146" s="218">
        <v>0</v>
      </c>
      <c r="BA146" s="218">
        <v>0</v>
      </c>
      <c r="BB146" s="218">
        <v>0</v>
      </c>
      <c r="BC146" s="218">
        <v>0</v>
      </c>
      <c r="BD146" s="218">
        <v>0</v>
      </c>
      <c r="BE146" s="218">
        <v>0</v>
      </c>
      <c r="BF146" s="218">
        <v>0</v>
      </c>
      <c r="BG146" s="218">
        <v>3.7499999999999999E-3</v>
      </c>
      <c r="BH146" s="218">
        <v>0</v>
      </c>
      <c r="BI146" s="218">
        <v>0</v>
      </c>
      <c r="BJ146" s="218">
        <v>0</v>
      </c>
      <c r="BK146" s="218">
        <v>0</v>
      </c>
      <c r="BL146" s="218">
        <v>0</v>
      </c>
      <c r="BM146" s="218">
        <v>1.8568000000000001E-2</v>
      </c>
      <c r="BN146" s="218">
        <v>4.4159999999999998E-3</v>
      </c>
      <c r="BO146" s="218">
        <v>1.1119999999999999E-3</v>
      </c>
      <c r="BP146" s="218">
        <v>0</v>
      </c>
      <c r="BQ146" s="218">
        <v>0</v>
      </c>
      <c r="BR146" s="218">
        <v>0</v>
      </c>
      <c r="BS146" s="218">
        <v>0</v>
      </c>
      <c r="BT146" s="218">
        <v>0</v>
      </c>
      <c r="BU146" s="218">
        <v>0</v>
      </c>
      <c r="BV146" s="218">
        <v>0</v>
      </c>
      <c r="BW146" s="218">
        <v>0</v>
      </c>
      <c r="BX146" s="218">
        <v>1.441E-3</v>
      </c>
      <c r="BY146" s="218">
        <v>0</v>
      </c>
      <c r="BZ146" s="218">
        <v>0</v>
      </c>
      <c r="CA146" s="218">
        <v>3.3127930000000001</v>
      </c>
      <c r="CB146" s="218">
        <v>0</v>
      </c>
      <c r="CC146" s="218">
        <v>0</v>
      </c>
      <c r="CD146" s="218">
        <v>0</v>
      </c>
      <c r="CE146" s="218">
        <v>0</v>
      </c>
      <c r="CF146" s="218">
        <v>0</v>
      </c>
      <c r="CG146" s="218">
        <v>0</v>
      </c>
      <c r="CH146" s="218">
        <v>0.123764</v>
      </c>
      <c r="CI146" s="218">
        <v>0</v>
      </c>
      <c r="CJ146" s="218">
        <v>0</v>
      </c>
      <c r="CK146" s="218">
        <v>2.1610000000000002E-3</v>
      </c>
      <c r="CL146" s="218">
        <v>0</v>
      </c>
      <c r="CM146" s="218">
        <v>0</v>
      </c>
      <c r="CN146" s="218">
        <v>1.0158E-2</v>
      </c>
      <c r="CO146" s="218">
        <v>0</v>
      </c>
      <c r="CP146" s="218">
        <v>0</v>
      </c>
      <c r="CQ146" s="218">
        <v>0</v>
      </c>
      <c r="CR146" s="218">
        <v>6.3470000000000002E-3</v>
      </c>
      <c r="CS146" s="218">
        <v>0</v>
      </c>
      <c r="CT146" s="218">
        <v>0</v>
      </c>
      <c r="CU146" s="218">
        <v>0</v>
      </c>
      <c r="CV146" s="218">
        <v>5.5099999999999995E-4</v>
      </c>
    </row>
    <row r="147" spans="1:100" x14ac:dyDescent="0.5">
      <c r="A147" s="220" t="s">
        <v>678</v>
      </c>
      <c r="B147" s="221" t="s">
        <v>715</v>
      </c>
      <c r="C147" s="217">
        <v>3.8735119999999998</v>
      </c>
      <c r="D147" s="217">
        <v>0</v>
      </c>
      <c r="E147" s="217">
        <v>0</v>
      </c>
      <c r="F147" s="217">
        <v>0</v>
      </c>
      <c r="G147" s="217">
        <v>0</v>
      </c>
      <c r="H147" s="217">
        <v>0</v>
      </c>
      <c r="I147" s="217">
        <v>0</v>
      </c>
      <c r="J147" s="217">
        <v>0</v>
      </c>
      <c r="K147" s="217">
        <v>3.0469999999999998E-3</v>
      </c>
      <c r="L147" s="217">
        <v>1.6855519999999999</v>
      </c>
      <c r="M147" s="217">
        <v>0</v>
      </c>
      <c r="N147" s="217">
        <v>0</v>
      </c>
      <c r="O147" s="217">
        <v>0</v>
      </c>
      <c r="P147" s="217">
        <v>0</v>
      </c>
      <c r="Q147" s="217">
        <v>0</v>
      </c>
      <c r="R147" s="217">
        <v>0</v>
      </c>
      <c r="S147" s="217">
        <v>0</v>
      </c>
      <c r="T147" s="217">
        <v>0</v>
      </c>
      <c r="U147" s="217">
        <v>1.2E-5</v>
      </c>
      <c r="V147" s="217">
        <v>0</v>
      </c>
      <c r="W147" s="217">
        <v>0</v>
      </c>
      <c r="X147" s="217">
        <v>1.9000000000000001E-5</v>
      </c>
      <c r="Y147" s="217">
        <v>0</v>
      </c>
      <c r="Z147" s="217">
        <v>0</v>
      </c>
      <c r="AA147" s="217">
        <v>4.6917E-2</v>
      </c>
      <c r="AB147" s="217">
        <v>0</v>
      </c>
      <c r="AC147" s="217">
        <v>0</v>
      </c>
      <c r="AD147" s="217">
        <v>0</v>
      </c>
      <c r="AE147" s="217">
        <v>3.59E-4</v>
      </c>
      <c r="AF147" s="217">
        <v>0</v>
      </c>
      <c r="AG147" s="217">
        <v>0</v>
      </c>
      <c r="AH147" s="217">
        <v>0</v>
      </c>
      <c r="AI147" s="217">
        <v>5.0750999999999998E-2</v>
      </c>
      <c r="AJ147" s="217">
        <v>2.1059999999999998E-3</v>
      </c>
      <c r="AK147" s="217">
        <v>0</v>
      </c>
      <c r="AL147" s="217">
        <v>0</v>
      </c>
      <c r="AM147" s="217">
        <v>0</v>
      </c>
      <c r="AN147" s="217">
        <v>0</v>
      </c>
      <c r="AO147" s="217">
        <v>0</v>
      </c>
      <c r="AP147" s="217">
        <v>3.6924999999999999E-2</v>
      </c>
      <c r="AQ147" s="217">
        <v>2.7820000000000002E-3</v>
      </c>
      <c r="AR147" s="217">
        <v>0</v>
      </c>
      <c r="AS147" s="217">
        <v>0</v>
      </c>
      <c r="AT147" s="217">
        <v>0</v>
      </c>
      <c r="AU147" s="217">
        <v>6.0029999999999997E-3</v>
      </c>
      <c r="AV147" s="217">
        <v>0</v>
      </c>
      <c r="AW147" s="217">
        <v>0</v>
      </c>
      <c r="AX147" s="217">
        <v>0</v>
      </c>
      <c r="AY147" s="217">
        <v>0</v>
      </c>
      <c r="AZ147" s="217">
        <v>0</v>
      </c>
      <c r="BA147" s="217">
        <v>0</v>
      </c>
      <c r="BB147" s="217">
        <v>0</v>
      </c>
      <c r="BC147" s="217">
        <v>0</v>
      </c>
      <c r="BD147" s="217">
        <v>0</v>
      </c>
      <c r="BE147" s="217">
        <v>0</v>
      </c>
      <c r="BF147" s="217">
        <v>0</v>
      </c>
      <c r="BG147" s="217">
        <v>0</v>
      </c>
      <c r="BH147" s="217">
        <v>0</v>
      </c>
      <c r="BI147" s="217">
        <v>0</v>
      </c>
      <c r="BJ147" s="217">
        <v>0</v>
      </c>
      <c r="BK147" s="217">
        <v>0</v>
      </c>
      <c r="BL147" s="217">
        <v>1.3238510000000001</v>
      </c>
      <c r="BM147" s="217">
        <v>0.304589</v>
      </c>
      <c r="BN147" s="217">
        <v>1.8289999999999999E-3</v>
      </c>
      <c r="BO147" s="217">
        <v>2.4785999999999999E-2</v>
      </c>
      <c r="BP147" s="217">
        <v>0</v>
      </c>
      <c r="BQ147" s="217">
        <v>0</v>
      </c>
      <c r="BR147" s="217">
        <v>6.3999999999999997E-5</v>
      </c>
      <c r="BS147" s="217">
        <v>0</v>
      </c>
      <c r="BT147" s="217">
        <v>4.9100000000000001E-4</v>
      </c>
      <c r="BU147" s="217">
        <v>0</v>
      </c>
      <c r="BV147" s="217">
        <v>0</v>
      </c>
      <c r="BW147" s="217">
        <v>0</v>
      </c>
      <c r="BX147" s="217">
        <v>1.9819999999999998E-3</v>
      </c>
      <c r="BY147" s="217">
        <v>0</v>
      </c>
      <c r="BZ147" s="217">
        <v>0</v>
      </c>
      <c r="CA147" s="217">
        <v>0</v>
      </c>
      <c r="CB147" s="217">
        <v>0</v>
      </c>
      <c r="CC147" s="217">
        <v>0</v>
      </c>
      <c r="CD147" s="217">
        <v>0</v>
      </c>
      <c r="CE147" s="217">
        <v>0</v>
      </c>
      <c r="CF147" s="217">
        <v>1.3329000000000001E-2</v>
      </c>
      <c r="CG147" s="217">
        <v>9.4899999999999997E-4</v>
      </c>
      <c r="CH147" s="217">
        <v>1.524E-2</v>
      </c>
      <c r="CI147" s="217">
        <v>6.7354999999999998E-2</v>
      </c>
      <c r="CJ147" s="217">
        <v>0</v>
      </c>
      <c r="CK147" s="217">
        <v>2.929E-2</v>
      </c>
      <c r="CL147" s="217">
        <v>0</v>
      </c>
      <c r="CM147" s="217">
        <v>0</v>
      </c>
      <c r="CN147" s="217">
        <v>2.6930000000000001E-3</v>
      </c>
      <c r="CO147" s="217">
        <v>0</v>
      </c>
      <c r="CP147" s="217">
        <v>0</v>
      </c>
      <c r="CQ147" s="217">
        <v>0</v>
      </c>
      <c r="CR147" s="217">
        <v>8.0149999999999996E-3</v>
      </c>
      <c r="CS147" s="217">
        <v>1.5999999999999999E-5</v>
      </c>
      <c r="CT147" s="217">
        <v>0.24456</v>
      </c>
      <c r="CU147" s="217">
        <v>0</v>
      </c>
      <c r="CV147" s="217">
        <v>0</v>
      </c>
    </row>
    <row r="148" spans="1:100" x14ac:dyDescent="0.5">
      <c r="A148" s="222" t="s">
        <v>151</v>
      </c>
      <c r="B148" s="223" t="s">
        <v>309</v>
      </c>
      <c r="C148" s="218">
        <v>3.760402</v>
      </c>
      <c r="D148" s="218">
        <v>0</v>
      </c>
      <c r="E148" s="218">
        <v>0</v>
      </c>
      <c r="F148" s="218">
        <v>0</v>
      </c>
      <c r="G148" s="218">
        <v>0</v>
      </c>
      <c r="H148" s="218">
        <v>0</v>
      </c>
      <c r="I148" s="218">
        <v>0</v>
      </c>
      <c r="J148" s="218">
        <v>0</v>
      </c>
      <c r="K148" s="218">
        <v>0</v>
      </c>
      <c r="L148" s="218">
        <v>0</v>
      </c>
      <c r="M148" s="218">
        <v>0</v>
      </c>
      <c r="N148" s="218">
        <v>0</v>
      </c>
      <c r="O148" s="218">
        <v>0</v>
      </c>
      <c r="P148" s="218">
        <v>0</v>
      </c>
      <c r="Q148" s="218">
        <v>0</v>
      </c>
      <c r="R148" s="218">
        <v>0</v>
      </c>
      <c r="S148" s="218">
        <v>0</v>
      </c>
      <c r="T148" s="218">
        <v>0</v>
      </c>
      <c r="U148" s="218">
        <v>0</v>
      </c>
      <c r="V148" s="218">
        <v>0</v>
      </c>
      <c r="W148" s="218">
        <v>0</v>
      </c>
      <c r="X148" s="218">
        <v>0</v>
      </c>
      <c r="Y148" s="218">
        <v>0</v>
      </c>
      <c r="Z148" s="218">
        <v>0</v>
      </c>
      <c r="AA148" s="218">
        <v>0</v>
      </c>
      <c r="AB148" s="218">
        <v>1.198037</v>
      </c>
      <c r="AC148" s="218">
        <v>0</v>
      </c>
      <c r="AD148" s="218">
        <v>0</v>
      </c>
      <c r="AE148" s="218">
        <v>0</v>
      </c>
      <c r="AF148" s="218">
        <v>0</v>
      </c>
      <c r="AG148" s="218">
        <v>0</v>
      </c>
      <c r="AH148" s="218">
        <v>0</v>
      </c>
      <c r="AI148" s="218">
        <v>0</v>
      </c>
      <c r="AJ148" s="218">
        <v>0</v>
      </c>
      <c r="AK148" s="218">
        <v>1.261E-3</v>
      </c>
      <c r="AL148" s="218">
        <v>0</v>
      </c>
      <c r="AM148" s="218">
        <v>0</v>
      </c>
      <c r="AN148" s="218">
        <v>0</v>
      </c>
      <c r="AO148" s="218">
        <v>0</v>
      </c>
      <c r="AP148" s="218">
        <v>3.8000000000000002E-5</v>
      </c>
      <c r="AQ148" s="218">
        <v>0</v>
      </c>
      <c r="AR148" s="218">
        <v>0</v>
      </c>
      <c r="AS148" s="218">
        <v>6.3480000000000003E-3</v>
      </c>
      <c r="AT148" s="218">
        <v>0</v>
      </c>
      <c r="AU148" s="218">
        <v>1.192753</v>
      </c>
      <c r="AV148" s="218">
        <v>0</v>
      </c>
      <c r="AW148" s="218">
        <v>0</v>
      </c>
      <c r="AX148" s="218">
        <v>0</v>
      </c>
      <c r="AY148" s="218">
        <v>3.7580000000000001E-3</v>
      </c>
      <c r="AZ148" s="218">
        <v>2.1150000000000001E-3</v>
      </c>
      <c r="BA148" s="218">
        <v>0</v>
      </c>
      <c r="BB148" s="218">
        <v>0</v>
      </c>
      <c r="BC148" s="218">
        <v>0</v>
      </c>
      <c r="BD148" s="218">
        <v>0</v>
      </c>
      <c r="BE148" s="218">
        <v>0</v>
      </c>
      <c r="BF148" s="218">
        <v>0</v>
      </c>
      <c r="BG148" s="218">
        <v>0</v>
      </c>
      <c r="BH148" s="218">
        <v>0</v>
      </c>
      <c r="BI148" s="218">
        <v>0</v>
      </c>
      <c r="BJ148" s="218">
        <v>0</v>
      </c>
      <c r="BK148" s="218">
        <v>0</v>
      </c>
      <c r="BL148" s="218">
        <v>0</v>
      </c>
      <c r="BM148" s="218">
        <v>2.7599999999999999E-4</v>
      </c>
      <c r="BN148" s="218">
        <v>0</v>
      </c>
      <c r="BO148" s="218">
        <v>2.4099999999999998E-3</v>
      </c>
      <c r="BP148" s="218">
        <v>0</v>
      </c>
      <c r="BQ148" s="218">
        <v>0</v>
      </c>
      <c r="BR148" s="218">
        <v>0</v>
      </c>
      <c r="BS148" s="218">
        <v>1.233276</v>
      </c>
      <c r="BT148" s="218">
        <v>1.2238000000000001E-2</v>
      </c>
      <c r="BU148" s="218">
        <v>0</v>
      </c>
      <c r="BV148" s="218">
        <v>0</v>
      </c>
      <c r="BW148" s="218">
        <v>0</v>
      </c>
      <c r="BX148" s="218">
        <v>8.3940000000000004E-3</v>
      </c>
      <c r="BY148" s="218">
        <v>0</v>
      </c>
      <c r="BZ148" s="218">
        <v>1.7329999999999999E-3</v>
      </c>
      <c r="CA148" s="218">
        <v>0</v>
      </c>
      <c r="CB148" s="218">
        <v>0</v>
      </c>
      <c r="CC148" s="218">
        <v>0</v>
      </c>
      <c r="CD148" s="218">
        <v>0</v>
      </c>
      <c r="CE148" s="218">
        <v>0</v>
      </c>
      <c r="CF148" s="218">
        <v>1.0900000000000001E-4</v>
      </c>
      <c r="CG148" s="218">
        <v>0</v>
      </c>
      <c r="CH148" s="218">
        <v>2.0459000000000001E-2</v>
      </c>
      <c r="CI148" s="218">
        <v>7.0930000000000003E-3</v>
      </c>
      <c r="CJ148" s="218">
        <v>0</v>
      </c>
      <c r="CK148" s="218">
        <v>3.5530000000000002E-3</v>
      </c>
      <c r="CL148" s="218">
        <v>0</v>
      </c>
      <c r="CM148" s="218">
        <v>0</v>
      </c>
      <c r="CN148" s="218">
        <v>5.5224000000000002E-2</v>
      </c>
      <c r="CO148" s="218">
        <v>0</v>
      </c>
      <c r="CP148" s="218">
        <v>0</v>
      </c>
      <c r="CQ148" s="218">
        <v>0</v>
      </c>
      <c r="CR148" s="218">
        <v>0</v>
      </c>
      <c r="CS148" s="218">
        <v>0</v>
      </c>
      <c r="CT148" s="218">
        <v>5.6400000000000005E-4</v>
      </c>
      <c r="CU148" s="218">
        <v>0</v>
      </c>
      <c r="CV148" s="218">
        <v>1.0763999999999999E-2</v>
      </c>
    </row>
    <row r="149" spans="1:100" x14ac:dyDescent="0.5">
      <c r="A149" s="220" t="s">
        <v>701</v>
      </c>
      <c r="B149" s="221" t="s">
        <v>738</v>
      </c>
      <c r="C149" s="217">
        <v>3.52067</v>
      </c>
      <c r="D149" s="217">
        <v>0</v>
      </c>
      <c r="E149" s="217">
        <v>0</v>
      </c>
      <c r="F149" s="217">
        <v>0</v>
      </c>
      <c r="G149" s="217">
        <v>0</v>
      </c>
      <c r="H149" s="217">
        <v>0</v>
      </c>
      <c r="I149" s="217">
        <v>0</v>
      </c>
      <c r="J149" s="217">
        <v>0</v>
      </c>
      <c r="K149" s="217">
        <v>6.0747000000000002E-2</v>
      </c>
      <c r="L149" s="217">
        <v>0</v>
      </c>
      <c r="M149" s="217">
        <v>0</v>
      </c>
      <c r="N149" s="217">
        <v>0</v>
      </c>
      <c r="O149" s="217">
        <v>6.202E-3</v>
      </c>
      <c r="P149" s="217">
        <v>0</v>
      </c>
      <c r="Q149" s="217">
        <v>0</v>
      </c>
      <c r="R149" s="217">
        <v>0</v>
      </c>
      <c r="S149" s="217">
        <v>0</v>
      </c>
      <c r="T149" s="217">
        <v>0</v>
      </c>
      <c r="U149" s="217">
        <v>0</v>
      </c>
      <c r="V149" s="217">
        <v>0</v>
      </c>
      <c r="W149" s="217">
        <v>0</v>
      </c>
      <c r="X149" s="217">
        <v>0</v>
      </c>
      <c r="Y149" s="217">
        <v>0</v>
      </c>
      <c r="Z149" s="217">
        <v>0</v>
      </c>
      <c r="AA149" s="217">
        <v>0</v>
      </c>
      <c r="AB149" s="217">
        <v>0</v>
      </c>
      <c r="AC149" s="217">
        <v>0</v>
      </c>
      <c r="AD149" s="217">
        <v>0.186415</v>
      </c>
      <c r="AE149" s="217">
        <v>0</v>
      </c>
      <c r="AF149" s="217">
        <v>0</v>
      </c>
      <c r="AG149" s="217">
        <v>0.45466299999999998</v>
      </c>
      <c r="AH149" s="217">
        <v>0</v>
      </c>
      <c r="AI149" s="217">
        <v>0</v>
      </c>
      <c r="AJ149" s="217">
        <v>0</v>
      </c>
      <c r="AK149" s="217">
        <v>0</v>
      </c>
      <c r="AL149" s="217">
        <v>0</v>
      </c>
      <c r="AM149" s="217">
        <v>0</v>
      </c>
      <c r="AN149" s="217">
        <v>0</v>
      </c>
      <c r="AO149" s="217">
        <v>0.64064299999999996</v>
      </c>
      <c r="AP149" s="217">
        <v>6.8285999999999999E-2</v>
      </c>
      <c r="AQ149" s="217">
        <v>3.0600000000000001E-4</v>
      </c>
      <c r="AR149" s="217">
        <v>0</v>
      </c>
      <c r="AS149" s="217">
        <v>0</v>
      </c>
      <c r="AT149" s="217">
        <v>0</v>
      </c>
      <c r="AU149" s="217">
        <v>8.2460000000000006E-2</v>
      </c>
      <c r="AV149" s="217">
        <v>0</v>
      </c>
      <c r="AW149" s="217">
        <v>0</v>
      </c>
      <c r="AX149" s="217">
        <v>0</v>
      </c>
      <c r="AY149" s="217">
        <v>0</v>
      </c>
      <c r="AZ149" s="217">
        <v>0</v>
      </c>
      <c r="BA149" s="217">
        <v>0</v>
      </c>
      <c r="BB149" s="217">
        <v>0</v>
      </c>
      <c r="BC149" s="217">
        <v>0</v>
      </c>
      <c r="BD149" s="217">
        <v>0</v>
      </c>
      <c r="BE149" s="217">
        <v>0</v>
      </c>
      <c r="BF149" s="217">
        <v>0</v>
      </c>
      <c r="BG149" s="217">
        <v>0</v>
      </c>
      <c r="BH149" s="217">
        <v>1.5087E-2</v>
      </c>
      <c r="BI149" s="217">
        <v>0</v>
      </c>
      <c r="BJ149" s="217">
        <v>0</v>
      </c>
      <c r="BK149" s="217">
        <v>0</v>
      </c>
      <c r="BL149" s="217">
        <v>1.1789999999999999E-3</v>
      </c>
      <c r="BM149" s="217">
        <v>0</v>
      </c>
      <c r="BN149" s="217">
        <v>0</v>
      </c>
      <c r="BO149" s="217">
        <v>0</v>
      </c>
      <c r="BP149" s="217">
        <v>6.3730000000000002E-3</v>
      </c>
      <c r="BQ149" s="217">
        <v>0</v>
      </c>
      <c r="BR149" s="217">
        <v>0</v>
      </c>
      <c r="BS149" s="217">
        <v>1.593E-3</v>
      </c>
      <c r="BT149" s="217">
        <v>0</v>
      </c>
      <c r="BU149" s="217">
        <v>5.3899999999999998E-4</v>
      </c>
      <c r="BV149" s="217">
        <v>0</v>
      </c>
      <c r="BW149" s="217">
        <v>0</v>
      </c>
      <c r="BX149" s="217">
        <v>3.653E-3</v>
      </c>
      <c r="BY149" s="217">
        <v>0</v>
      </c>
      <c r="BZ149" s="217">
        <v>0</v>
      </c>
      <c r="CA149" s="217">
        <v>0</v>
      </c>
      <c r="CB149" s="217">
        <v>0</v>
      </c>
      <c r="CC149" s="217">
        <v>0</v>
      </c>
      <c r="CD149" s="217">
        <v>0</v>
      </c>
      <c r="CE149" s="217">
        <v>2.1856E-2</v>
      </c>
      <c r="CF149" s="217">
        <v>5.8399999999999999E-4</v>
      </c>
      <c r="CG149" s="217">
        <v>0</v>
      </c>
      <c r="CH149" s="217">
        <v>1.243987</v>
      </c>
      <c r="CI149" s="217">
        <v>0.182701</v>
      </c>
      <c r="CJ149" s="217">
        <v>0</v>
      </c>
      <c r="CK149" s="217">
        <v>0.34869499999999998</v>
      </c>
      <c r="CL149" s="217">
        <v>0</v>
      </c>
      <c r="CM149" s="217">
        <v>0.115342</v>
      </c>
      <c r="CN149" s="217">
        <v>3.1699999999999999E-2</v>
      </c>
      <c r="CO149" s="217">
        <v>1.2300000000000001E-4</v>
      </c>
      <c r="CP149" s="217">
        <v>0</v>
      </c>
      <c r="CQ149" s="217">
        <v>0</v>
      </c>
      <c r="CR149" s="217">
        <v>3.6329999999999999E-3</v>
      </c>
      <c r="CS149" s="217">
        <v>0</v>
      </c>
      <c r="CT149" s="217">
        <v>0</v>
      </c>
      <c r="CU149" s="217">
        <v>3.3329999999999999E-2</v>
      </c>
      <c r="CV149" s="217">
        <v>1.0574E-2</v>
      </c>
    </row>
    <row r="150" spans="1:100" x14ac:dyDescent="0.5">
      <c r="A150" s="222" t="s">
        <v>702</v>
      </c>
      <c r="B150" s="223" t="s">
        <v>739</v>
      </c>
      <c r="C150" s="218">
        <v>3.4738470000000001</v>
      </c>
      <c r="D150" s="218">
        <v>0</v>
      </c>
      <c r="E150" s="218">
        <v>0</v>
      </c>
      <c r="F150" s="218">
        <v>0</v>
      </c>
      <c r="G150" s="218">
        <v>0</v>
      </c>
      <c r="H150" s="218">
        <v>0</v>
      </c>
      <c r="I150" s="218">
        <v>0</v>
      </c>
      <c r="J150" s="218">
        <v>0</v>
      </c>
      <c r="K150" s="218">
        <v>0</v>
      </c>
      <c r="L150" s="218">
        <v>0</v>
      </c>
      <c r="M150" s="218">
        <v>0</v>
      </c>
      <c r="N150" s="218">
        <v>0</v>
      </c>
      <c r="O150" s="218">
        <v>0</v>
      </c>
      <c r="P150" s="218">
        <v>0</v>
      </c>
      <c r="Q150" s="218">
        <v>0</v>
      </c>
      <c r="R150" s="218">
        <v>0</v>
      </c>
      <c r="S150" s="218">
        <v>0</v>
      </c>
      <c r="T150" s="218">
        <v>0</v>
      </c>
      <c r="U150" s="218">
        <v>0</v>
      </c>
      <c r="V150" s="218">
        <v>0</v>
      </c>
      <c r="W150" s="218">
        <v>0</v>
      </c>
      <c r="X150" s="218">
        <v>0</v>
      </c>
      <c r="Y150" s="218">
        <v>0</v>
      </c>
      <c r="Z150" s="218">
        <v>0</v>
      </c>
      <c r="AA150" s="218">
        <v>0</v>
      </c>
      <c r="AB150" s="218">
        <v>0</v>
      </c>
      <c r="AC150" s="218">
        <v>0</v>
      </c>
      <c r="AD150" s="218">
        <v>0</v>
      </c>
      <c r="AE150" s="218">
        <v>0</v>
      </c>
      <c r="AF150" s="218">
        <v>0</v>
      </c>
      <c r="AG150" s="218">
        <v>0</v>
      </c>
      <c r="AH150" s="218">
        <v>0</v>
      </c>
      <c r="AI150" s="218">
        <v>0</v>
      </c>
      <c r="AJ150" s="218">
        <v>0</v>
      </c>
      <c r="AK150" s="218">
        <v>0</v>
      </c>
      <c r="AL150" s="218">
        <v>0</v>
      </c>
      <c r="AM150" s="218">
        <v>0</v>
      </c>
      <c r="AN150" s="218">
        <v>0</v>
      </c>
      <c r="AO150" s="218">
        <v>0</v>
      </c>
      <c r="AP150" s="218">
        <v>0</v>
      </c>
      <c r="AQ150" s="218">
        <v>0</v>
      </c>
      <c r="AR150" s="218">
        <v>0</v>
      </c>
      <c r="AS150" s="218">
        <v>0</v>
      </c>
      <c r="AT150" s="218">
        <v>0</v>
      </c>
      <c r="AU150" s="218">
        <v>0</v>
      </c>
      <c r="AV150" s="218">
        <v>0</v>
      </c>
      <c r="AW150" s="218">
        <v>0</v>
      </c>
      <c r="AX150" s="218">
        <v>0</v>
      </c>
      <c r="AY150" s="218">
        <v>0</v>
      </c>
      <c r="AZ150" s="218">
        <v>0</v>
      </c>
      <c r="BA150" s="218">
        <v>0</v>
      </c>
      <c r="BB150" s="218">
        <v>0</v>
      </c>
      <c r="BC150" s="218">
        <v>0</v>
      </c>
      <c r="BD150" s="218">
        <v>0</v>
      </c>
      <c r="BE150" s="218">
        <v>0</v>
      </c>
      <c r="BF150" s="218">
        <v>0</v>
      </c>
      <c r="BG150" s="218">
        <v>0</v>
      </c>
      <c r="BH150" s="218">
        <v>0</v>
      </c>
      <c r="BI150" s="218">
        <v>0</v>
      </c>
      <c r="BJ150" s="218">
        <v>0</v>
      </c>
      <c r="BK150" s="218">
        <v>0</v>
      </c>
      <c r="BL150" s="218">
        <v>0</v>
      </c>
      <c r="BM150" s="218">
        <v>0</v>
      </c>
      <c r="BN150" s="218">
        <v>0</v>
      </c>
      <c r="BO150" s="218">
        <v>0</v>
      </c>
      <c r="BP150" s="218">
        <v>0</v>
      </c>
      <c r="BQ150" s="218">
        <v>0</v>
      </c>
      <c r="BR150" s="218">
        <v>0</v>
      </c>
      <c r="BS150" s="218">
        <v>0</v>
      </c>
      <c r="BT150" s="218">
        <v>0</v>
      </c>
      <c r="BU150" s="218">
        <v>0</v>
      </c>
      <c r="BV150" s="218">
        <v>0</v>
      </c>
      <c r="BW150" s="218">
        <v>0</v>
      </c>
      <c r="BX150" s="218">
        <v>0</v>
      </c>
      <c r="BY150" s="218">
        <v>0</v>
      </c>
      <c r="BZ150" s="218">
        <v>0</v>
      </c>
      <c r="CA150" s="218">
        <v>0</v>
      </c>
      <c r="CB150" s="218">
        <v>0</v>
      </c>
      <c r="CC150" s="218">
        <v>0</v>
      </c>
      <c r="CD150" s="218">
        <v>0</v>
      </c>
      <c r="CE150" s="218">
        <v>0</v>
      </c>
      <c r="CF150" s="218">
        <v>0</v>
      </c>
      <c r="CG150" s="218">
        <v>0</v>
      </c>
      <c r="CH150" s="218">
        <v>0</v>
      </c>
      <c r="CI150" s="218">
        <v>3.4737450000000001</v>
      </c>
      <c r="CJ150" s="218">
        <v>0</v>
      </c>
      <c r="CK150" s="218">
        <v>0</v>
      </c>
      <c r="CL150" s="218">
        <v>0</v>
      </c>
      <c r="CM150" s="218">
        <v>0</v>
      </c>
      <c r="CN150" s="218">
        <v>0</v>
      </c>
      <c r="CO150" s="218">
        <v>0</v>
      </c>
      <c r="CP150" s="218">
        <v>0</v>
      </c>
      <c r="CQ150" s="218">
        <v>0</v>
      </c>
      <c r="CR150" s="218">
        <v>0</v>
      </c>
      <c r="CS150" s="218">
        <v>0</v>
      </c>
      <c r="CT150" s="218">
        <v>1.02E-4</v>
      </c>
      <c r="CU150" s="218">
        <v>0</v>
      </c>
      <c r="CV150" s="218">
        <v>0</v>
      </c>
    </row>
    <row r="151" spans="1:100" x14ac:dyDescent="0.5">
      <c r="A151" s="220" t="s">
        <v>698</v>
      </c>
      <c r="B151" s="221" t="s">
        <v>735</v>
      </c>
      <c r="C151" s="217">
        <v>3.4529450000000002</v>
      </c>
      <c r="D151" s="217">
        <v>0</v>
      </c>
      <c r="E151" s="217">
        <v>0</v>
      </c>
      <c r="F151" s="217">
        <v>0</v>
      </c>
      <c r="G151" s="217">
        <v>0</v>
      </c>
      <c r="H151" s="217">
        <v>0</v>
      </c>
      <c r="I151" s="217">
        <v>0</v>
      </c>
      <c r="J151" s="217">
        <v>0</v>
      </c>
      <c r="K151" s="217">
        <v>0</v>
      </c>
      <c r="L151" s="217">
        <v>0</v>
      </c>
      <c r="M151" s="217">
        <v>0</v>
      </c>
      <c r="N151" s="217">
        <v>0</v>
      </c>
      <c r="O151" s="217">
        <v>0</v>
      </c>
      <c r="P151" s="217">
        <v>0</v>
      </c>
      <c r="Q151" s="217">
        <v>0</v>
      </c>
      <c r="R151" s="217">
        <v>7.8600000000000002E-4</v>
      </c>
      <c r="S151" s="217">
        <v>0</v>
      </c>
      <c r="T151" s="217">
        <v>0</v>
      </c>
      <c r="U151" s="217">
        <v>0</v>
      </c>
      <c r="V151" s="217">
        <v>0</v>
      </c>
      <c r="W151" s="217">
        <v>0</v>
      </c>
      <c r="X151" s="217">
        <v>0</v>
      </c>
      <c r="Y151" s="217">
        <v>0</v>
      </c>
      <c r="Z151" s="217">
        <v>0</v>
      </c>
      <c r="AA151" s="217">
        <v>0</v>
      </c>
      <c r="AB151" s="217">
        <v>0</v>
      </c>
      <c r="AC151" s="217">
        <v>0</v>
      </c>
      <c r="AD151" s="217">
        <v>0</v>
      </c>
      <c r="AE151" s="217">
        <v>0</v>
      </c>
      <c r="AF151" s="217">
        <v>0</v>
      </c>
      <c r="AG151" s="217">
        <v>0</v>
      </c>
      <c r="AH151" s="217">
        <v>0</v>
      </c>
      <c r="AI151" s="217">
        <v>0</v>
      </c>
      <c r="AJ151" s="217">
        <v>0.87862899999999999</v>
      </c>
      <c r="AK151" s="217">
        <v>7.535E-3</v>
      </c>
      <c r="AL151" s="217">
        <v>0</v>
      </c>
      <c r="AM151" s="217">
        <v>0</v>
      </c>
      <c r="AN151" s="217">
        <v>0</v>
      </c>
      <c r="AO151" s="217">
        <v>0</v>
      </c>
      <c r="AP151" s="217">
        <v>1.1527000000000001E-2</v>
      </c>
      <c r="AQ151" s="217">
        <v>1.7049999999999999E-3</v>
      </c>
      <c r="AR151" s="217">
        <v>0</v>
      </c>
      <c r="AS151" s="217">
        <v>0</v>
      </c>
      <c r="AT151" s="217">
        <v>0</v>
      </c>
      <c r="AU151" s="217">
        <v>0</v>
      </c>
      <c r="AV151" s="217">
        <v>0</v>
      </c>
      <c r="AW151" s="217">
        <v>0</v>
      </c>
      <c r="AX151" s="217">
        <v>0</v>
      </c>
      <c r="AY151" s="217">
        <v>0</v>
      </c>
      <c r="AZ151" s="217">
        <v>0</v>
      </c>
      <c r="BA151" s="217">
        <v>0</v>
      </c>
      <c r="BB151" s="217">
        <v>0</v>
      </c>
      <c r="BC151" s="217">
        <v>0</v>
      </c>
      <c r="BD151" s="217">
        <v>0</v>
      </c>
      <c r="BE151" s="217">
        <v>0</v>
      </c>
      <c r="BF151" s="217">
        <v>0</v>
      </c>
      <c r="BG151" s="217">
        <v>0</v>
      </c>
      <c r="BH151" s="217">
        <v>0</v>
      </c>
      <c r="BI151" s="217">
        <v>0</v>
      </c>
      <c r="BJ151" s="217">
        <v>0</v>
      </c>
      <c r="BK151" s="217">
        <v>0</v>
      </c>
      <c r="BL151" s="217">
        <v>0</v>
      </c>
      <c r="BM151" s="217">
        <v>0</v>
      </c>
      <c r="BN151" s="217">
        <v>0</v>
      </c>
      <c r="BO151" s="217">
        <v>0</v>
      </c>
      <c r="BP151" s="217">
        <v>0</v>
      </c>
      <c r="BQ151" s="217">
        <v>0</v>
      </c>
      <c r="BR151" s="217">
        <v>0</v>
      </c>
      <c r="BS151" s="217">
        <v>0</v>
      </c>
      <c r="BT151" s="217">
        <v>0</v>
      </c>
      <c r="BU151" s="217">
        <v>0</v>
      </c>
      <c r="BV151" s="217">
        <v>0</v>
      </c>
      <c r="BW151" s="217">
        <v>0</v>
      </c>
      <c r="BX151" s="217">
        <v>2.2448510000000002</v>
      </c>
      <c r="BY151" s="217">
        <v>6.8399999999999997E-3</v>
      </c>
      <c r="BZ151" s="217">
        <v>0</v>
      </c>
      <c r="CA151" s="217">
        <v>0</v>
      </c>
      <c r="CB151" s="217">
        <v>0</v>
      </c>
      <c r="CC151" s="217">
        <v>0</v>
      </c>
      <c r="CD151" s="217">
        <v>0</v>
      </c>
      <c r="CE151" s="217">
        <v>0</v>
      </c>
      <c r="CF151" s="217">
        <v>3.4938999999999998E-2</v>
      </c>
      <c r="CG151" s="217">
        <v>0</v>
      </c>
      <c r="CH151" s="217">
        <v>7.7074000000000004E-2</v>
      </c>
      <c r="CI151" s="217">
        <v>0.184366</v>
      </c>
      <c r="CJ151" s="217">
        <v>1.072E-3</v>
      </c>
      <c r="CK151" s="217">
        <v>7.0200000000000004E-4</v>
      </c>
      <c r="CL151" s="217">
        <v>0</v>
      </c>
      <c r="CM151" s="217">
        <v>0</v>
      </c>
      <c r="CN151" s="217">
        <v>2.771E-3</v>
      </c>
      <c r="CO151" s="217">
        <v>0</v>
      </c>
      <c r="CP151" s="217">
        <v>0</v>
      </c>
      <c r="CQ151" s="217">
        <v>0</v>
      </c>
      <c r="CR151" s="217">
        <v>1.47E-4</v>
      </c>
      <c r="CS151" s="217">
        <v>0</v>
      </c>
      <c r="CT151" s="217">
        <v>0</v>
      </c>
      <c r="CU151" s="217">
        <v>0</v>
      </c>
      <c r="CV151" s="217">
        <v>0</v>
      </c>
    </row>
    <row r="152" spans="1:100" x14ac:dyDescent="0.5">
      <c r="A152" s="222" t="s">
        <v>156</v>
      </c>
      <c r="B152" s="223" t="s">
        <v>356</v>
      </c>
      <c r="C152" s="218">
        <v>3.3652060000000001</v>
      </c>
      <c r="D152" s="218">
        <v>0</v>
      </c>
      <c r="E152" s="218">
        <v>0</v>
      </c>
      <c r="F152" s="218">
        <v>0</v>
      </c>
      <c r="G152" s="218">
        <v>3.3730000000000001E-3</v>
      </c>
      <c r="H152" s="218">
        <v>0</v>
      </c>
      <c r="I152" s="218">
        <v>0</v>
      </c>
      <c r="J152" s="218">
        <v>0</v>
      </c>
      <c r="K152" s="218">
        <v>0</v>
      </c>
      <c r="L152" s="218">
        <v>0</v>
      </c>
      <c r="M152" s="218">
        <v>0</v>
      </c>
      <c r="N152" s="218">
        <v>0</v>
      </c>
      <c r="O152" s="218">
        <v>0</v>
      </c>
      <c r="P152" s="218">
        <v>0</v>
      </c>
      <c r="Q152" s="218">
        <v>0</v>
      </c>
      <c r="R152" s="218">
        <v>0</v>
      </c>
      <c r="S152" s="218">
        <v>0</v>
      </c>
      <c r="T152" s="218">
        <v>0</v>
      </c>
      <c r="U152" s="218">
        <v>0</v>
      </c>
      <c r="V152" s="218">
        <v>5.5659999999999998E-3</v>
      </c>
      <c r="W152" s="218">
        <v>0</v>
      </c>
      <c r="X152" s="218">
        <v>3.2690000000000002E-3</v>
      </c>
      <c r="Y152" s="218">
        <v>0</v>
      </c>
      <c r="Z152" s="218">
        <v>0</v>
      </c>
      <c r="AA152" s="218">
        <v>0</v>
      </c>
      <c r="AB152" s="218">
        <v>0</v>
      </c>
      <c r="AC152" s="218">
        <v>0</v>
      </c>
      <c r="AD152" s="218">
        <v>0</v>
      </c>
      <c r="AE152" s="218">
        <v>0</v>
      </c>
      <c r="AF152" s="218">
        <v>0</v>
      </c>
      <c r="AG152" s="218">
        <v>0</v>
      </c>
      <c r="AH152" s="218">
        <v>0</v>
      </c>
      <c r="AI152" s="218">
        <v>0</v>
      </c>
      <c r="AJ152" s="218">
        <v>1.923E-3</v>
      </c>
      <c r="AK152" s="218">
        <v>0</v>
      </c>
      <c r="AL152" s="218">
        <v>0</v>
      </c>
      <c r="AM152" s="218">
        <v>0</v>
      </c>
      <c r="AN152" s="218">
        <v>0</v>
      </c>
      <c r="AO152" s="218">
        <v>0</v>
      </c>
      <c r="AP152" s="218">
        <v>1.21E-4</v>
      </c>
      <c r="AQ152" s="218">
        <v>9.3838000000000005E-2</v>
      </c>
      <c r="AR152" s="218">
        <v>0</v>
      </c>
      <c r="AS152" s="218">
        <v>9.9520999999999998E-2</v>
      </c>
      <c r="AT152" s="218">
        <v>0</v>
      </c>
      <c r="AU152" s="218">
        <v>0</v>
      </c>
      <c r="AV152" s="218">
        <v>0</v>
      </c>
      <c r="AW152" s="218">
        <v>2.12E-4</v>
      </c>
      <c r="AX152" s="218">
        <v>0</v>
      </c>
      <c r="AY152" s="218">
        <v>8.61E-4</v>
      </c>
      <c r="AZ152" s="218">
        <v>0</v>
      </c>
      <c r="BA152" s="218">
        <v>0</v>
      </c>
      <c r="BB152" s="218">
        <v>3.6000000000000001E-5</v>
      </c>
      <c r="BC152" s="218">
        <v>0</v>
      </c>
      <c r="BD152" s="218">
        <v>0</v>
      </c>
      <c r="BE152" s="218">
        <v>0</v>
      </c>
      <c r="BF152" s="218">
        <v>0</v>
      </c>
      <c r="BG152" s="218">
        <v>1.5250000000000001E-3</v>
      </c>
      <c r="BH152" s="218">
        <v>2.0429040000000001</v>
      </c>
      <c r="BI152" s="218">
        <v>0</v>
      </c>
      <c r="BJ152" s="218">
        <v>3.8000000000000002E-5</v>
      </c>
      <c r="BK152" s="218">
        <v>0</v>
      </c>
      <c r="BL152" s="218">
        <v>2.9125000000000002E-2</v>
      </c>
      <c r="BM152" s="218">
        <v>2.4306999999999999E-2</v>
      </c>
      <c r="BN152" s="218">
        <v>3.8426000000000002E-2</v>
      </c>
      <c r="BO152" s="218">
        <v>1.101E-3</v>
      </c>
      <c r="BP152" s="218">
        <v>0</v>
      </c>
      <c r="BQ152" s="218">
        <v>0</v>
      </c>
      <c r="BR152" s="218">
        <v>0</v>
      </c>
      <c r="BS152" s="218">
        <v>0</v>
      </c>
      <c r="BT152" s="218">
        <v>0</v>
      </c>
      <c r="BU152" s="218">
        <v>0</v>
      </c>
      <c r="BV152" s="218">
        <v>3.4097000000000002E-2</v>
      </c>
      <c r="BW152" s="218">
        <v>0</v>
      </c>
      <c r="BX152" s="218">
        <v>4.7470000000000004E-3</v>
      </c>
      <c r="BY152" s="218">
        <v>0</v>
      </c>
      <c r="BZ152" s="218">
        <v>0</v>
      </c>
      <c r="CA152" s="218">
        <v>0</v>
      </c>
      <c r="CB152" s="218">
        <v>0</v>
      </c>
      <c r="CC152" s="218">
        <v>0</v>
      </c>
      <c r="CD152" s="218">
        <v>8.8900000000000003E-4</v>
      </c>
      <c r="CE152" s="218">
        <v>0</v>
      </c>
      <c r="CF152" s="218">
        <v>1.3519999999999999E-3</v>
      </c>
      <c r="CG152" s="218">
        <v>2.0860000000000002E-3</v>
      </c>
      <c r="CH152" s="218">
        <v>0.70627300000000004</v>
      </c>
      <c r="CI152" s="218">
        <v>1.21E-4</v>
      </c>
      <c r="CJ152" s="218">
        <v>0</v>
      </c>
      <c r="CK152" s="218">
        <v>1.137E-3</v>
      </c>
      <c r="CL152" s="218">
        <v>0</v>
      </c>
      <c r="CM152" s="218">
        <v>0</v>
      </c>
      <c r="CN152" s="218">
        <v>3.0577E-2</v>
      </c>
      <c r="CO152" s="218">
        <v>0</v>
      </c>
      <c r="CP152" s="218">
        <v>8.1000000000000004E-5</v>
      </c>
      <c r="CQ152" s="218">
        <v>0</v>
      </c>
      <c r="CR152" s="218">
        <v>0.20946000000000001</v>
      </c>
      <c r="CS152" s="218">
        <v>2.5846999999999998E-2</v>
      </c>
      <c r="CT152" s="218">
        <v>0</v>
      </c>
      <c r="CU152" s="218">
        <v>0</v>
      </c>
      <c r="CV152" s="218">
        <v>2.395E-3</v>
      </c>
    </row>
    <row r="153" spans="1:100" x14ac:dyDescent="0.5">
      <c r="A153" s="220" t="s">
        <v>688</v>
      </c>
      <c r="B153" s="221" t="s">
        <v>725</v>
      </c>
      <c r="C153" s="217">
        <v>3.161788</v>
      </c>
      <c r="D153" s="217">
        <v>0</v>
      </c>
      <c r="E153" s="217">
        <v>0</v>
      </c>
      <c r="F153" s="217">
        <v>0</v>
      </c>
      <c r="G153" s="217">
        <v>0</v>
      </c>
      <c r="H153" s="217">
        <v>0</v>
      </c>
      <c r="I153" s="217">
        <v>0</v>
      </c>
      <c r="J153" s="217">
        <v>0</v>
      </c>
      <c r="K153" s="217">
        <v>0</v>
      </c>
      <c r="L153" s="217">
        <v>6.1456999999999998E-2</v>
      </c>
      <c r="M153" s="217">
        <v>0</v>
      </c>
      <c r="N153" s="217">
        <v>0</v>
      </c>
      <c r="O153" s="217">
        <v>0.40905000000000002</v>
      </c>
      <c r="P153" s="217">
        <v>0</v>
      </c>
      <c r="Q153" s="217">
        <v>0</v>
      </c>
      <c r="R153" s="217">
        <v>0</v>
      </c>
      <c r="S153" s="217">
        <v>0</v>
      </c>
      <c r="T153" s="217">
        <v>0</v>
      </c>
      <c r="U153" s="217">
        <v>4.4585E-2</v>
      </c>
      <c r="V153" s="217">
        <v>0</v>
      </c>
      <c r="W153" s="217">
        <v>6.7599999999999995E-4</v>
      </c>
      <c r="X153" s="217">
        <v>3.2139999999999998E-3</v>
      </c>
      <c r="Y153" s="217">
        <v>0</v>
      </c>
      <c r="Z153" s="217">
        <v>0</v>
      </c>
      <c r="AA153" s="217">
        <v>0</v>
      </c>
      <c r="AB153" s="217">
        <v>0</v>
      </c>
      <c r="AC153" s="217">
        <v>0</v>
      </c>
      <c r="AD153" s="217">
        <v>0</v>
      </c>
      <c r="AE153" s="217">
        <v>0</v>
      </c>
      <c r="AF153" s="217">
        <v>0</v>
      </c>
      <c r="AG153" s="217">
        <v>0</v>
      </c>
      <c r="AH153" s="217">
        <v>0</v>
      </c>
      <c r="AI153" s="217">
        <v>0</v>
      </c>
      <c r="AJ153" s="217">
        <v>0</v>
      </c>
      <c r="AK153" s="217">
        <v>0</v>
      </c>
      <c r="AL153" s="217">
        <v>0</v>
      </c>
      <c r="AM153" s="217">
        <v>0</v>
      </c>
      <c r="AN153" s="217">
        <v>0</v>
      </c>
      <c r="AO153" s="217">
        <v>0</v>
      </c>
      <c r="AP153" s="217">
        <v>1.4300000000000001E-4</v>
      </c>
      <c r="AQ153" s="217">
        <v>0.43299500000000002</v>
      </c>
      <c r="AR153" s="217">
        <v>0</v>
      </c>
      <c r="AS153" s="217">
        <v>0</v>
      </c>
      <c r="AT153" s="217">
        <v>0</v>
      </c>
      <c r="AU153" s="217">
        <v>2.0347430000000002</v>
      </c>
      <c r="AV153" s="217">
        <v>0</v>
      </c>
      <c r="AW153" s="217">
        <v>0</v>
      </c>
      <c r="AX153" s="217">
        <v>0</v>
      </c>
      <c r="AY153" s="217">
        <v>0</v>
      </c>
      <c r="AZ153" s="217">
        <v>0</v>
      </c>
      <c r="BA153" s="217">
        <v>0</v>
      </c>
      <c r="BB153" s="217">
        <v>0</v>
      </c>
      <c r="BC153" s="217">
        <v>0</v>
      </c>
      <c r="BD153" s="217">
        <v>0</v>
      </c>
      <c r="BE153" s="217">
        <v>0</v>
      </c>
      <c r="BF153" s="217">
        <v>0</v>
      </c>
      <c r="BG153" s="217">
        <v>0</v>
      </c>
      <c r="BH153" s="217">
        <v>0</v>
      </c>
      <c r="BI153" s="217">
        <v>0</v>
      </c>
      <c r="BJ153" s="217">
        <v>0</v>
      </c>
      <c r="BK153" s="217">
        <v>0</v>
      </c>
      <c r="BL153" s="217">
        <v>3.8430000000000001E-3</v>
      </c>
      <c r="BM153" s="217">
        <v>1.0565E-2</v>
      </c>
      <c r="BN153" s="217">
        <v>0</v>
      </c>
      <c r="BO153" s="217">
        <v>7.5426999999999994E-2</v>
      </c>
      <c r="BP153" s="217">
        <v>5.1E-5</v>
      </c>
      <c r="BQ153" s="217">
        <v>0</v>
      </c>
      <c r="BR153" s="217">
        <v>0</v>
      </c>
      <c r="BS153" s="217">
        <v>0</v>
      </c>
      <c r="BT153" s="217">
        <v>0</v>
      </c>
      <c r="BU153" s="217">
        <v>0</v>
      </c>
      <c r="BV153" s="217">
        <v>1.1280000000000001E-3</v>
      </c>
      <c r="BW153" s="217">
        <v>0</v>
      </c>
      <c r="BX153" s="217">
        <v>4.5399999999999998E-4</v>
      </c>
      <c r="BY153" s="217">
        <v>0</v>
      </c>
      <c r="BZ153" s="217">
        <v>0</v>
      </c>
      <c r="CA153" s="217">
        <v>0</v>
      </c>
      <c r="CB153" s="217">
        <v>0</v>
      </c>
      <c r="CC153" s="217">
        <v>0</v>
      </c>
      <c r="CD153" s="217">
        <v>0</v>
      </c>
      <c r="CE153" s="217">
        <v>0</v>
      </c>
      <c r="CF153" s="217">
        <v>0</v>
      </c>
      <c r="CG153" s="217">
        <v>0</v>
      </c>
      <c r="CH153" s="217">
        <v>6.0049999999999999E-3</v>
      </c>
      <c r="CI153" s="217">
        <v>5.9900000000000002E-2</v>
      </c>
      <c r="CJ153" s="217">
        <v>0</v>
      </c>
      <c r="CK153" s="217">
        <v>0</v>
      </c>
      <c r="CL153" s="217">
        <v>0</v>
      </c>
      <c r="CM153" s="217">
        <v>0</v>
      </c>
      <c r="CN153" s="217">
        <v>5.1999999999999997E-5</v>
      </c>
      <c r="CO153" s="217">
        <v>0</v>
      </c>
      <c r="CP153" s="217">
        <v>0</v>
      </c>
      <c r="CQ153" s="217">
        <v>0</v>
      </c>
      <c r="CR153" s="217">
        <v>0</v>
      </c>
      <c r="CS153" s="217">
        <v>0</v>
      </c>
      <c r="CT153" s="217">
        <v>0</v>
      </c>
      <c r="CU153" s="217">
        <v>0</v>
      </c>
      <c r="CV153" s="217">
        <v>1.7500000000000002E-2</v>
      </c>
    </row>
    <row r="154" spans="1:100" x14ac:dyDescent="0.5">
      <c r="A154" s="222" t="s">
        <v>692</v>
      </c>
      <c r="B154" s="223" t="s">
        <v>729</v>
      </c>
      <c r="C154" s="218">
        <v>3.1593230000000001</v>
      </c>
      <c r="D154" s="218">
        <v>1.4139999999999999</v>
      </c>
      <c r="E154" s="218">
        <v>0</v>
      </c>
      <c r="F154" s="218">
        <v>0</v>
      </c>
      <c r="G154" s="218">
        <v>1.1291000000000001E-2</v>
      </c>
      <c r="H154" s="218">
        <v>0</v>
      </c>
      <c r="I154" s="218">
        <v>0</v>
      </c>
      <c r="J154" s="218">
        <v>1.55E-4</v>
      </c>
      <c r="K154" s="218">
        <v>0.51432800000000001</v>
      </c>
      <c r="L154" s="218">
        <v>0.65681199999999995</v>
      </c>
      <c r="M154" s="218">
        <v>0</v>
      </c>
      <c r="N154" s="218">
        <v>0</v>
      </c>
      <c r="O154" s="218">
        <v>0</v>
      </c>
      <c r="P154" s="218">
        <v>0</v>
      </c>
      <c r="Q154" s="218">
        <v>0</v>
      </c>
      <c r="R154" s="218">
        <v>0</v>
      </c>
      <c r="S154" s="218">
        <v>0</v>
      </c>
      <c r="T154" s="218">
        <v>0</v>
      </c>
      <c r="U154" s="218">
        <v>0</v>
      </c>
      <c r="V154" s="218">
        <v>0</v>
      </c>
      <c r="W154" s="218">
        <v>0</v>
      </c>
      <c r="X154" s="218">
        <v>0</v>
      </c>
      <c r="Y154" s="218">
        <v>0</v>
      </c>
      <c r="Z154" s="218">
        <v>0</v>
      </c>
      <c r="AA154" s="218">
        <v>0</v>
      </c>
      <c r="AB154" s="218">
        <v>0</v>
      </c>
      <c r="AC154" s="218">
        <v>0</v>
      </c>
      <c r="AD154" s="218">
        <v>0</v>
      </c>
      <c r="AE154" s="218">
        <v>0.17867</v>
      </c>
      <c r="AF154" s="218">
        <v>0</v>
      </c>
      <c r="AG154" s="218">
        <v>0</v>
      </c>
      <c r="AH154" s="218">
        <v>0</v>
      </c>
      <c r="AI154" s="218">
        <v>0</v>
      </c>
      <c r="AJ154" s="218">
        <v>0</v>
      </c>
      <c r="AK154" s="218">
        <v>0</v>
      </c>
      <c r="AL154" s="218">
        <v>0</v>
      </c>
      <c r="AM154" s="218">
        <v>0</v>
      </c>
      <c r="AN154" s="218">
        <v>0</v>
      </c>
      <c r="AO154" s="218">
        <v>0</v>
      </c>
      <c r="AP154" s="218">
        <v>0</v>
      </c>
      <c r="AQ154" s="218">
        <v>0</v>
      </c>
      <c r="AR154" s="218">
        <v>0</v>
      </c>
      <c r="AS154" s="218">
        <v>0</v>
      </c>
      <c r="AT154" s="218">
        <v>0</v>
      </c>
      <c r="AU154" s="218">
        <v>0</v>
      </c>
      <c r="AV154" s="218">
        <v>0</v>
      </c>
      <c r="AW154" s="218">
        <v>0</v>
      </c>
      <c r="AX154" s="218">
        <v>0</v>
      </c>
      <c r="AY154" s="218">
        <v>0</v>
      </c>
      <c r="AZ154" s="218">
        <v>0</v>
      </c>
      <c r="BA154" s="218">
        <v>0</v>
      </c>
      <c r="BB154" s="218">
        <v>0</v>
      </c>
      <c r="BC154" s="218">
        <v>0</v>
      </c>
      <c r="BD154" s="218">
        <v>0</v>
      </c>
      <c r="BE154" s="218">
        <v>0</v>
      </c>
      <c r="BF154" s="218">
        <v>0</v>
      </c>
      <c r="BG154" s="218">
        <v>4.4879999999999998E-3</v>
      </c>
      <c r="BH154" s="218">
        <v>0</v>
      </c>
      <c r="BI154" s="218">
        <v>0</v>
      </c>
      <c r="BJ154" s="218">
        <v>0</v>
      </c>
      <c r="BK154" s="218">
        <v>0</v>
      </c>
      <c r="BL154" s="218">
        <v>0</v>
      </c>
      <c r="BM154" s="218">
        <v>0</v>
      </c>
      <c r="BN154" s="218">
        <v>4.4999999999999998E-2</v>
      </c>
      <c r="BO154" s="218">
        <v>2.1250000000000002E-3</v>
      </c>
      <c r="BP154" s="218">
        <v>0</v>
      </c>
      <c r="BQ154" s="218">
        <v>0</v>
      </c>
      <c r="BR154" s="218">
        <v>0</v>
      </c>
      <c r="BS154" s="218">
        <v>0</v>
      </c>
      <c r="BT154" s="218">
        <v>0</v>
      </c>
      <c r="BU154" s="218">
        <v>0</v>
      </c>
      <c r="BV154" s="218">
        <v>0</v>
      </c>
      <c r="BW154" s="218">
        <v>0</v>
      </c>
      <c r="BX154" s="218">
        <v>0.24192900000000001</v>
      </c>
      <c r="BY154" s="218">
        <v>0</v>
      </c>
      <c r="BZ154" s="218">
        <v>0</v>
      </c>
      <c r="CA154" s="218">
        <v>0</v>
      </c>
      <c r="CB154" s="218">
        <v>0</v>
      </c>
      <c r="CC154" s="218">
        <v>0</v>
      </c>
      <c r="CD154" s="218">
        <v>0</v>
      </c>
      <c r="CE154" s="218">
        <v>0</v>
      </c>
      <c r="CF154" s="218">
        <v>0</v>
      </c>
      <c r="CG154" s="218">
        <v>0</v>
      </c>
      <c r="CH154" s="218">
        <v>0</v>
      </c>
      <c r="CI154" s="218">
        <v>8.1990999999999994E-2</v>
      </c>
      <c r="CJ154" s="218">
        <v>0</v>
      </c>
      <c r="CK154" s="218">
        <v>0</v>
      </c>
      <c r="CL154" s="218">
        <v>0</v>
      </c>
      <c r="CM154" s="218">
        <v>0</v>
      </c>
      <c r="CN154" s="218">
        <v>0</v>
      </c>
      <c r="CO154" s="218">
        <v>0</v>
      </c>
      <c r="CP154" s="218">
        <v>0</v>
      </c>
      <c r="CQ154" s="218">
        <v>0</v>
      </c>
      <c r="CR154" s="218">
        <v>2.356E-3</v>
      </c>
      <c r="CS154" s="218">
        <v>0</v>
      </c>
      <c r="CT154" s="218">
        <v>0</v>
      </c>
      <c r="CU154" s="218">
        <v>0</v>
      </c>
      <c r="CV154" s="218">
        <v>6.1799999999999997E-3</v>
      </c>
    </row>
    <row r="155" spans="1:100" x14ac:dyDescent="0.5">
      <c r="A155" s="220" t="s">
        <v>695</v>
      </c>
      <c r="B155" s="221" t="s">
        <v>732</v>
      </c>
      <c r="C155" s="217">
        <v>3.0783290000000001</v>
      </c>
      <c r="D155" s="217">
        <v>0</v>
      </c>
      <c r="E155" s="217">
        <v>0</v>
      </c>
      <c r="F155" s="217">
        <v>0</v>
      </c>
      <c r="G155" s="217">
        <v>0</v>
      </c>
      <c r="H155" s="217">
        <v>0</v>
      </c>
      <c r="I155" s="217">
        <v>0</v>
      </c>
      <c r="J155" s="217">
        <v>0</v>
      </c>
      <c r="K155" s="217">
        <v>0</v>
      </c>
      <c r="L155" s="217">
        <v>0</v>
      </c>
      <c r="M155" s="217">
        <v>0</v>
      </c>
      <c r="N155" s="217">
        <v>0</v>
      </c>
      <c r="O155" s="217">
        <v>0</v>
      </c>
      <c r="P155" s="217">
        <v>0</v>
      </c>
      <c r="Q155" s="217">
        <v>0</v>
      </c>
      <c r="R155" s="217">
        <v>0</v>
      </c>
      <c r="S155" s="217">
        <v>0</v>
      </c>
      <c r="T155" s="217">
        <v>0</v>
      </c>
      <c r="U155" s="217">
        <v>0</v>
      </c>
      <c r="V155" s="217">
        <v>0</v>
      </c>
      <c r="W155" s="217">
        <v>0</v>
      </c>
      <c r="X155" s="217">
        <v>0</v>
      </c>
      <c r="Y155" s="217">
        <v>0</v>
      </c>
      <c r="Z155" s="217">
        <v>0</v>
      </c>
      <c r="AA155" s="217">
        <v>0</v>
      </c>
      <c r="AB155" s="217">
        <v>0</v>
      </c>
      <c r="AC155" s="217">
        <v>0</v>
      </c>
      <c r="AD155" s="217">
        <v>0</v>
      </c>
      <c r="AE155" s="217">
        <v>0</v>
      </c>
      <c r="AF155" s="217">
        <v>0</v>
      </c>
      <c r="AG155" s="217">
        <v>2.980194</v>
      </c>
      <c r="AH155" s="217">
        <v>0</v>
      </c>
      <c r="AI155" s="217">
        <v>0</v>
      </c>
      <c r="AJ155" s="217">
        <v>0</v>
      </c>
      <c r="AK155" s="217">
        <v>0</v>
      </c>
      <c r="AL155" s="217">
        <v>0</v>
      </c>
      <c r="AM155" s="217">
        <v>0</v>
      </c>
      <c r="AN155" s="217">
        <v>0</v>
      </c>
      <c r="AO155" s="217">
        <v>0</v>
      </c>
      <c r="AP155" s="217">
        <v>0</v>
      </c>
      <c r="AQ155" s="217">
        <v>0</v>
      </c>
      <c r="AR155" s="217">
        <v>0</v>
      </c>
      <c r="AS155" s="217">
        <v>0</v>
      </c>
      <c r="AT155" s="217">
        <v>0</v>
      </c>
      <c r="AU155" s="217">
        <v>0</v>
      </c>
      <c r="AV155" s="217">
        <v>0</v>
      </c>
      <c r="AW155" s="217">
        <v>0</v>
      </c>
      <c r="AX155" s="217">
        <v>0</v>
      </c>
      <c r="AY155" s="217">
        <v>5.2719999999999998E-3</v>
      </c>
      <c r="AZ155" s="217">
        <v>0</v>
      </c>
      <c r="BA155" s="217">
        <v>0</v>
      </c>
      <c r="BB155" s="217">
        <v>0</v>
      </c>
      <c r="BC155" s="217">
        <v>0</v>
      </c>
      <c r="BD155" s="217">
        <v>0</v>
      </c>
      <c r="BE155" s="217">
        <v>0</v>
      </c>
      <c r="BF155" s="217">
        <v>0</v>
      </c>
      <c r="BG155" s="217">
        <v>0</v>
      </c>
      <c r="BH155" s="217">
        <v>0</v>
      </c>
      <c r="BI155" s="217">
        <v>0</v>
      </c>
      <c r="BJ155" s="217">
        <v>0</v>
      </c>
      <c r="BK155" s="217">
        <v>0</v>
      </c>
      <c r="BL155" s="217">
        <v>0</v>
      </c>
      <c r="BM155" s="217">
        <v>0</v>
      </c>
      <c r="BN155" s="217">
        <v>0</v>
      </c>
      <c r="BO155" s="217">
        <v>0</v>
      </c>
      <c r="BP155" s="217">
        <v>0</v>
      </c>
      <c r="BQ155" s="217">
        <v>0</v>
      </c>
      <c r="BR155" s="217">
        <v>0</v>
      </c>
      <c r="BS155" s="217">
        <v>0</v>
      </c>
      <c r="BT155" s="217">
        <v>0</v>
      </c>
      <c r="BU155" s="217">
        <v>0</v>
      </c>
      <c r="BV155" s="217">
        <v>0</v>
      </c>
      <c r="BW155" s="217">
        <v>0</v>
      </c>
      <c r="BX155" s="217">
        <v>0</v>
      </c>
      <c r="BY155" s="217">
        <v>0</v>
      </c>
      <c r="BZ155" s="217">
        <v>0</v>
      </c>
      <c r="CA155" s="217">
        <v>0</v>
      </c>
      <c r="CB155" s="217">
        <v>0</v>
      </c>
      <c r="CC155" s="217">
        <v>0</v>
      </c>
      <c r="CD155" s="217">
        <v>0</v>
      </c>
      <c r="CE155" s="217">
        <v>0</v>
      </c>
      <c r="CF155" s="217">
        <v>0</v>
      </c>
      <c r="CG155" s="217">
        <v>0</v>
      </c>
      <c r="CH155" s="217">
        <v>9.2863000000000001E-2</v>
      </c>
      <c r="CI155" s="217">
        <v>0</v>
      </c>
      <c r="CJ155" s="217">
        <v>0</v>
      </c>
      <c r="CK155" s="217">
        <v>0</v>
      </c>
      <c r="CL155" s="217">
        <v>0</v>
      </c>
      <c r="CM155" s="217">
        <v>0</v>
      </c>
      <c r="CN155" s="217">
        <v>0</v>
      </c>
      <c r="CO155" s="217">
        <v>0</v>
      </c>
      <c r="CP155" s="217">
        <v>0</v>
      </c>
      <c r="CQ155" s="217">
        <v>0</v>
      </c>
      <c r="CR155" s="217">
        <v>0</v>
      </c>
      <c r="CS155" s="217">
        <v>0</v>
      </c>
      <c r="CT155" s="217">
        <v>0</v>
      </c>
      <c r="CU155" s="217">
        <v>0</v>
      </c>
      <c r="CV155" s="217">
        <v>0</v>
      </c>
    </row>
    <row r="156" spans="1:100" x14ac:dyDescent="0.5">
      <c r="A156" s="222" t="s">
        <v>191</v>
      </c>
      <c r="B156" s="223" t="s">
        <v>352</v>
      </c>
      <c r="C156" s="218">
        <v>2.7489460000000001</v>
      </c>
      <c r="D156" s="218">
        <v>0</v>
      </c>
      <c r="E156" s="218">
        <v>0</v>
      </c>
      <c r="F156" s="218">
        <v>0</v>
      </c>
      <c r="G156" s="218">
        <v>0</v>
      </c>
      <c r="H156" s="218">
        <v>0</v>
      </c>
      <c r="I156" s="218">
        <v>0</v>
      </c>
      <c r="J156" s="218">
        <v>0</v>
      </c>
      <c r="K156" s="218">
        <v>0</v>
      </c>
      <c r="L156" s="218">
        <v>0</v>
      </c>
      <c r="M156" s="218">
        <v>0</v>
      </c>
      <c r="N156" s="218">
        <v>0</v>
      </c>
      <c r="O156" s="218">
        <v>1.0333429999999999</v>
      </c>
      <c r="P156" s="218">
        <v>7.6647999999999994E-2</v>
      </c>
      <c r="Q156" s="218">
        <v>0</v>
      </c>
      <c r="R156" s="218">
        <v>0</v>
      </c>
      <c r="S156" s="218">
        <v>0</v>
      </c>
      <c r="T156" s="218">
        <v>0</v>
      </c>
      <c r="U156" s="218">
        <v>0</v>
      </c>
      <c r="V156" s="218">
        <v>0</v>
      </c>
      <c r="W156" s="218">
        <v>0</v>
      </c>
      <c r="X156" s="218">
        <v>0</v>
      </c>
      <c r="Y156" s="218">
        <v>0</v>
      </c>
      <c r="Z156" s="218">
        <v>0</v>
      </c>
      <c r="AA156" s="218">
        <v>0</v>
      </c>
      <c r="AB156" s="218">
        <v>0</v>
      </c>
      <c r="AC156" s="218">
        <v>0</v>
      </c>
      <c r="AD156" s="218">
        <v>0</v>
      </c>
      <c r="AE156" s="218">
        <v>0</v>
      </c>
      <c r="AF156" s="218">
        <v>0</v>
      </c>
      <c r="AG156" s="218">
        <v>0.11490300000000001</v>
      </c>
      <c r="AH156" s="218">
        <v>0</v>
      </c>
      <c r="AI156" s="218">
        <v>0</v>
      </c>
      <c r="AJ156" s="218">
        <v>5.1046000000000001E-2</v>
      </c>
      <c r="AK156" s="218">
        <v>9.859999999999999E-4</v>
      </c>
      <c r="AL156" s="218">
        <v>0</v>
      </c>
      <c r="AM156" s="218">
        <v>0</v>
      </c>
      <c r="AN156" s="218">
        <v>0</v>
      </c>
      <c r="AO156" s="218">
        <v>1.2E-5</v>
      </c>
      <c r="AP156" s="218">
        <v>3.19E-4</v>
      </c>
      <c r="AQ156" s="218">
        <v>0</v>
      </c>
      <c r="AR156" s="218">
        <v>0</v>
      </c>
      <c r="AS156" s="218">
        <v>2.5866E-2</v>
      </c>
      <c r="AT156" s="218">
        <v>0</v>
      </c>
      <c r="AU156" s="218">
        <v>0</v>
      </c>
      <c r="AV156" s="218">
        <v>0</v>
      </c>
      <c r="AW156" s="218">
        <v>0</v>
      </c>
      <c r="AX156" s="218">
        <v>0</v>
      </c>
      <c r="AY156" s="218">
        <v>9.6400000000000001E-4</v>
      </c>
      <c r="AZ156" s="218">
        <v>0</v>
      </c>
      <c r="BA156" s="218">
        <v>0</v>
      </c>
      <c r="BB156" s="218">
        <v>0</v>
      </c>
      <c r="BC156" s="218">
        <v>0</v>
      </c>
      <c r="BD156" s="218">
        <v>0</v>
      </c>
      <c r="BE156" s="218">
        <v>0</v>
      </c>
      <c r="BF156" s="218">
        <v>0</v>
      </c>
      <c r="BG156" s="218">
        <v>0</v>
      </c>
      <c r="BH156" s="218">
        <v>0</v>
      </c>
      <c r="BI156" s="218">
        <v>0</v>
      </c>
      <c r="BJ156" s="218">
        <v>0</v>
      </c>
      <c r="BK156" s="218">
        <v>0</v>
      </c>
      <c r="BL156" s="218">
        <v>7.8999999999999996E-5</v>
      </c>
      <c r="BM156" s="218">
        <v>0.399175</v>
      </c>
      <c r="BN156" s="218">
        <v>0</v>
      </c>
      <c r="BO156" s="218">
        <v>0</v>
      </c>
      <c r="BP156" s="218">
        <v>0</v>
      </c>
      <c r="BQ156" s="218">
        <v>0</v>
      </c>
      <c r="BR156" s="218">
        <v>0</v>
      </c>
      <c r="BS156" s="218">
        <v>0.69201699999999999</v>
      </c>
      <c r="BT156" s="218">
        <v>4.0499999999999998E-3</v>
      </c>
      <c r="BU156" s="218">
        <v>0</v>
      </c>
      <c r="BV156" s="218">
        <v>0.28829900000000003</v>
      </c>
      <c r="BW156" s="218">
        <v>0</v>
      </c>
      <c r="BX156" s="218">
        <v>1.3829999999999999E-3</v>
      </c>
      <c r="BY156" s="218">
        <v>0</v>
      </c>
      <c r="BZ156" s="218">
        <v>0</v>
      </c>
      <c r="CA156" s="218">
        <v>0</v>
      </c>
      <c r="CB156" s="218">
        <v>0</v>
      </c>
      <c r="CC156" s="218">
        <v>0</v>
      </c>
      <c r="CD156" s="218">
        <v>0</v>
      </c>
      <c r="CE156" s="218">
        <v>0</v>
      </c>
      <c r="CF156" s="218">
        <v>0</v>
      </c>
      <c r="CG156" s="218">
        <v>0</v>
      </c>
      <c r="CH156" s="218">
        <v>1.2203E-2</v>
      </c>
      <c r="CI156" s="218">
        <v>0</v>
      </c>
      <c r="CJ156" s="218">
        <v>0</v>
      </c>
      <c r="CK156" s="218">
        <v>4.6593000000000002E-2</v>
      </c>
      <c r="CL156" s="218">
        <v>0</v>
      </c>
      <c r="CM156" s="218">
        <v>0</v>
      </c>
      <c r="CN156" s="218">
        <v>8.8400000000000002E-4</v>
      </c>
      <c r="CO156" s="218">
        <v>0</v>
      </c>
      <c r="CP156" s="218">
        <v>0</v>
      </c>
      <c r="CQ156" s="218">
        <v>0</v>
      </c>
      <c r="CR156" s="218">
        <v>6.0000000000000002E-5</v>
      </c>
      <c r="CS156" s="218">
        <v>0</v>
      </c>
      <c r="CT156" s="218">
        <v>0</v>
      </c>
      <c r="CU156" s="218">
        <v>0</v>
      </c>
      <c r="CV156" s="218">
        <v>1.16E-4</v>
      </c>
    </row>
    <row r="157" spans="1:100" x14ac:dyDescent="0.5">
      <c r="A157" s="220" t="s">
        <v>705</v>
      </c>
      <c r="B157" s="221" t="s">
        <v>742</v>
      </c>
      <c r="C157" s="217">
        <v>2.5788669999999998</v>
      </c>
      <c r="D157" s="217">
        <v>0</v>
      </c>
      <c r="E157" s="217">
        <v>0</v>
      </c>
      <c r="F157" s="217">
        <v>0</v>
      </c>
      <c r="G157" s="217">
        <v>0</v>
      </c>
      <c r="H157" s="217">
        <v>0</v>
      </c>
      <c r="I157" s="217">
        <v>0</v>
      </c>
      <c r="J157" s="217">
        <v>0</v>
      </c>
      <c r="K157" s="217">
        <v>0</v>
      </c>
      <c r="L157" s="217">
        <v>0</v>
      </c>
      <c r="M157" s="217">
        <v>0</v>
      </c>
      <c r="N157" s="217">
        <v>0</v>
      </c>
      <c r="O157" s="217">
        <v>0</v>
      </c>
      <c r="P157" s="217">
        <v>0</v>
      </c>
      <c r="Q157" s="217">
        <v>0</v>
      </c>
      <c r="R157" s="217">
        <v>0</v>
      </c>
      <c r="S157" s="217">
        <v>0</v>
      </c>
      <c r="T157" s="217">
        <v>0</v>
      </c>
      <c r="U157" s="217">
        <v>0</v>
      </c>
      <c r="V157" s="217">
        <v>0</v>
      </c>
      <c r="W157" s="217">
        <v>0</v>
      </c>
      <c r="X157" s="217">
        <v>0</v>
      </c>
      <c r="Y157" s="217">
        <v>0</v>
      </c>
      <c r="Z157" s="217">
        <v>0</v>
      </c>
      <c r="AA157" s="217">
        <v>0</v>
      </c>
      <c r="AB157" s="217">
        <v>0</v>
      </c>
      <c r="AC157" s="217">
        <v>0</v>
      </c>
      <c r="AD157" s="217">
        <v>0</v>
      </c>
      <c r="AE157" s="217">
        <v>0</v>
      </c>
      <c r="AF157" s="217">
        <v>0</v>
      </c>
      <c r="AG157" s="217">
        <v>0</v>
      </c>
      <c r="AH157" s="217">
        <v>0</v>
      </c>
      <c r="AI157" s="217">
        <v>0</v>
      </c>
      <c r="AJ157" s="217">
        <v>0</v>
      </c>
      <c r="AK157" s="217">
        <v>0</v>
      </c>
      <c r="AL157" s="217">
        <v>0</v>
      </c>
      <c r="AM157" s="217">
        <v>0</v>
      </c>
      <c r="AN157" s="217">
        <v>0</v>
      </c>
      <c r="AO157" s="217">
        <v>2.5767350000000002</v>
      </c>
      <c r="AP157" s="217">
        <v>0</v>
      </c>
      <c r="AQ157" s="217">
        <v>0</v>
      </c>
      <c r="AR157" s="217">
        <v>0</v>
      </c>
      <c r="AS157" s="217">
        <v>0</v>
      </c>
      <c r="AT157" s="217">
        <v>0</v>
      </c>
      <c r="AU157" s="217">
        <v>0</v>
      </c>
      <c r="AV157" s="217">
        <v>0</v>
      </c>
      <c r="AW157" s="217">
        <v>0</v>
      </c>
      <c r="AX157" s="217">
        <v>0</v>
      </c>
      <c r="AY157" s="217">
        <v>0</v>
      </c>
      <c r="AZ157" s="217">
        <v>0</v>
      </c>
      <c r="BA157" s="217">
        <v>0</v>
      </c>
      <c r="BB157" s="217">
        <v>0</v>
      </c>
      <c r="BC157" s="217">
        <v>0</v>
      </c>
      <c r="BD157" s="217">
        <v>0</v>
      </c>
      <c r="BE157" s="217">
        <v>0</v>
      </c>
      <c r="BF157" s="217">
        <v>0</v>
      </c>
      <c r="BG157" s="217">
        <v>0</v>
      </c>
      <c r="BH157" s="217">
        <v>0</v>
      </c>
      <c r="BI157" s="217">
        <v>0</v>
      </c>
      <c r="BJ157" s="217">
        <v>0</v>
      </c>
      <c r="BK157" s="217">
        <v>0</v>
      </c>
      <c r="BL157" s="217">
        <v>0</v>
      </c>
      <c r="BM157" s="217">
        <v>0</v>
      </c>
      <c r="BN157" s="217">
        <v>0</v>
      </c>
      <c r="BO157" s="217">
        <v>0</v>
      </c>
      <c r="BP157" s="217">
        <v>0</v>
      </c>
      <c r="BQ157" s="217">
        <v>0</v>
      </c>
      <c r="BR157" s="217">
        <v>0</v>
      </c>
      <c r="BS157" s="217">
        <v>0</v>
      </c>
      <c r="BT157" s="217">
        <v>0</v>
      </c>
      <c r="BU157" s="217">
        <v>0</v>
      </c>
      <c r="BV157" s="217">
        <v>0</v>
      </c>
      <c r="BW157" s="217">
        <v>0</v>
      </c>
      <c r="BX157" s="217">
        <v>0</v>
      </c>
      <c r="BY157" s="217">
        <v>0</v>
      </c>
      <c r="BZ157" s="217">
        <v>0</v>
      </c>
      <c r="CA157" s="217">
        <v>0</v>
      </c>
      <c r="CB157" s="217">
        <v>0</v>
      </c>
      <c r="CC157" s="217">
        <v>0</v>
      </c>
      <c r="CD157" s="217">
        <v>0</v>
      </c>
      <c r="CE157" s="217">
        <v>0</v>
      </c>
      <c r="CF157" s="217">
        <v>0</v>
      </c>
      <c r="CG157" s="217">
        <v>0</v>
      </c>
      <c r="CH157" s="217">
        <v>0</v>
      </c>
      <c r="CI157" s="217">
        <v>2.1320000000000002E-3</v>
      </c>
      <c r="CJ157" s="217">
        <v>0</v>
      </c>
      <c r="CK157" s="217">
        <v>0</v>
      </c>
      <c r="CL157" s="217">
        <v>0</v>
      </c>
      <c r="CM157" s="217">
        <v>0</v>
      </c>
      <c r="CN157" s="217">
        <v>0</v>
      </c>
      <c r="CO157" s="217">
        <v>0</v>
      </c>
      <c r="CP157" s="217">
        <v>0</v>
      </c>
      <c r="CQ157" s="217">
        <v>0</v>
      </c>
      <c r="CR157" s="217">
        <v>0</v>
      </c>
      <c r="CS157" s="217">
        <v>0</v>
      </c>
      <c r="CT157" s="217">
        <v>0</v>
      </c>
      <c r="CU157" s="217">
        <v>0</v>
      </c>
      <c r="CV157" s="217">
        <v>0</v>
      </c>
    </row>
    <row r="158" spans="1:100" x14ac:dyDescent="0.5">
      <c r="A158" s="222" t="s">
        <v>668</v>
      </c>
      <c r="B158" s="223" t="s">
        <v>669</v>
      </c>
      <c r="C158" s="218">
        <v>2.412909</v>
      </c>
      <c r="D158" s="218">
        <v>0</v>
      </c>
      <c r="E158" s="218">
        <v>0</v>
      </c>
      <c r="F158" s="218">
        <v>0</v>
      </c>
      <c r="G158" s="218">
        <v>0</v>
      </c>
      <c r="H158" s="218">
        <v>0</v>
      </c>
      <c r="I158" s="218">
        <v>0</v>
      </c>
      <c r="J158" s="218">
        <v>0</v>
      </c>
      <c r="K158" s="218">
        <v>7.0615999999999998E-2</v>
      </c>
      <c r="L158" s="218">
        <v>1.56E-4</v>
      </c>
      <c r="M158" s="218">
        <v>0</v>
      </c>
      <c r="N158" s="218">
        <v>0</v>
      </c>
      <c r="O158" s="218">
        <v>0</v>
      </c>
      <c r="P158" s="218">
        <v>0</v>
      </c>
      <c r="Q158" s="218">
        <v>0</v>
      </c>
      <c r="R158" s="218">
        <v>0</v>
      </c>
      <c r="S158" s="218">
        <v>2.6499999999999999E-4</v>
      </c>
      <c r="T158" s="218">
        <v>0</v>
      </c>
      <c r="U158" s="218">
        <v>0</v>
      </c>
      <c r="V158" s="218">
        <v>0</v>
      </c>
      <c r="W158" s="218">
        <v>0</v>
      </c>
      <c r="X158" s="218">
        <v>4.5899999999999999E-4</v>
      </c>
      <c r="Y158" s="218">
        <v>0.47513300000000003</v>
      </c>
      <c r="Z158" s="218">
        <v>0</v>
      </c>
      <c r="AA158" s="218">
        <v>0</v>
      </c>
      <c r="AB158" s="218">
        <v>0</v>
      </c>
      <c r="AC158" s="218">
        <v>0</v>
      </c>
      <c r="AD158" s="218">
        <v>0</v>
      </c>
      <c r="AE158" s="218">
        <v>0</v>
      </c>
      <c r="AF158" s="218">
        <v>3.222E-3</v>
      </c>
      <c r="AG158" s="218">
        <v>0</v>
      </c>
      <c r="AH158" s="218">
        <v>0</v>
      </c>
      <c r="AI158" s="218">
        <v>0</v>
      </c>
      <c r="AJ158" s="218">
        <v>1.078E-3</v>
      </c>
      <c r="AK158" s="218">
        <v>0</v>
      </c>
      <c r="AL158" s="218">
        <v>0</v>
      </c>
      <c r="AM158" s="218">
        <v>0</v>
      </c>
      <c r="AN158" s="218">
        <v>0</v>
      </c>
      <c r="AO158" s="218">
        <v>0</v>
      </c>
      <c r="AP158" s="218">
        <v>4.5973E-2</v>
      </c>
      <c r="AQ158" s="218">
        <v>0</v>
      </c>
      <c r="AR158" s="218">
        <v>0</v>
      </c>
      <c r="AS158" s="218">
        <v>0.152721</v>
      </c>
      <c r="AT158" s="218">
        <v>0</v>
      </c>
      <c r="AU158" s="218">
        <v>0</v>
      </c>
      <c r="AV158" s="218">
        <v>0</v>
      </c>
      <c r="AW158" s="218">
        <v>0</v>
      </c>
      <c r="AX158" s="218">
        <v>0</v>
      </c>
      <c r="AY158" s="218">
        <v>0</v>
      </c>
      <c r="AZ158" s="218">
        <v>1.1640000000000001E-3</v>
      </c>
      <c r="BA158" s="218">
        <v>0</v>
      </c>
      <c r="BB158" s="218">
        <v>0</v>
      </c>
      <c r="BC158" s="218">
        <v>0</v>
      </c>
      <c r="BD158" s="218">
        <v>0</v>
      </c>
      <c r="BE158" s="218">
        <v>0</v>
      </c>
      <c r="BF158" s="218">
        <v>0</v>
      </c>
      <c r="BG158" s="218">
        <v>0</v>
      </c>
      <c r="BH158" s="218">
        <v>0</v>
      </c>
      <c r="BI158" s="218">
        <v>0</v>
      </c>
      <c r="BJ158" s="218">
        <v>0</v>
      </c>
      <c r="BK158" s="218">
        <v>0</v>
      </c>
      <c r="BL158" s="218">
        <v>4.4388999999999998E-2</v>
      </c>
      <c r="BM158" s="218">
        <v>0.38288</v>
      </c>
      <c r="BN158" s="218">
        <v>0.42452099999999998</v>
      </c>
      <c r="BO158" s="218">
        <v>2.2595000000000001E-2</v>
      </c>
      <c r="BP158" s="218">
        <v>0</v>
      </c>
      <c r="BQ158" s="218">
        <v>0</v>
      </c>
      <c r="BR158" s="218">
        <v>0</v>
      </c>
      <c r="BS158" s="218">
        <v>0</v>
      </c>
      <c r="BT158" s="218">
        <v>0</v>
      </c>
      <c r="BU158" s="218">
        <v>9.6054E-2</v>
      </c>
      <c r="BV158" s="218">
        <v>3.8990999999999998E-2</v>
      </c>
      <c r="BW158" s="218">
        <v>0</v>
      </c>
      <c r="BX158" s="218">
        <v>5.8479999999999999E-3</v>
      </c>
      <c r="BY158" s="218">
        <v>0</v>
      </c>
      <c r="BZ158" s="218">
        <v>0</v>
      </c>
      <c r="CA158" s="218">
        <v>0.45838600000000002</v>
      </c>
      <c r="CB158" s="218">
        <v>0</v>
      </c>
      <c r="CC158" s="218">
        <v>0</v>
      </c>
      <c r="CD158" s="218">
        <v>8.0800000000000002E-4</v>
      </c>
      <c r="CE158" s="218">
        <v>0</v>
      </c>
      <c r="CF158" s="218">
        <v>0</v>
      </c>
      <c r="CG158" s="218">
        <v>7.7000000000000001E-5</v>
      </c>
      <c r="CH158" s="218">
        <v>8.7083999999999995E-2</v>
      </c>
      <c r="CI158" s="218">
        <v>3.6622000000000002E-2</v>
      </c>
      <c r="CJ158" s="218">
        <v>0</v>
      </c>
      <c r="CK158" s="218">
        <v>1.66E-2</v>
      </c>
      <c r="CL158" s="218">
        <v>0</v>
      </c>
      <c r="CM158" s="218">
        <v>0</v>
      </c>
      <c r="CN158" s="218">
        <v>3.6332000000000003E-2</v>
      </c>
      <c r="CO158" s="218">
        <v>3.59E-4</v>
      </c>
      <c r="CP158" s="218">
        <v>0</v>
      </c>
      <c r="CQ158" s="218">
        <v>0</v>
      </c>
      <c r="CR158" s="218">
        <v>0</v>
      </c>
      <c r="CS158" s="218">
        <v>1.6310000000000001E-3</v>
      </c>
      <c r="CT158" s="218">
        <v>7.6280000000000002E-3</v>
      </c>
      <c r="CU158" s="218">
        <v>1.3159999999999999E-3</v>
      </c>
      <c r="CV158" s="218">
        <v>0</v>
      </c>
    </row>
    <row r="159" spans="1:100" x14ac:dyDescent="0.5">
      <c r="A159" s="220" t="s">
        <v>704</v>
      </c>
      <c r="B159" s="221" t="s">
        <v>741</v>
      </c>
      <c r="C159" s="217">
        <v>2.3223790000000002</v>
      </c>
      <c r="D159" s="217">
        <v>0</v>
      </c>
      <c r="E159" s="217">
        <v>0</v>
      </c>
      <c r="F159" s="217">
        <v>0</v>
      </c>
      <c r="G159" s="217">
        <v>0</v>
      </c>
      <c r="H159" s="217">
        <v>6.9273000000000001E-2</v>
      </c>
      <c r="I159" s="217">
        <v>0</v>
      </c>
      <c r="J159" s="217">
        <v>0</v>
      </c>
      <c r="K159" s="217">
        <v>0</v>
      </c>
      <c r="L159" s="217">
        <v>0</v>
      </c>
      <c r="M159" s="217">
        <v>0</v>
      </c>
      <c r="N159" s="217">
        <v>0</v>
      </c>
      <c r="O159" s="217">
        <v>0</v>
      </c>
      <c r="P159" s="217">
        <v>0</v>
      </c>
      <c r="Q159" s="217">
        <v>0</v>
      </c>
      <c r="R159" s="217">
        <v>2.6499999999999999E-4</v>
      </c>
      <c r="S159" s="217">
        <v>0</v>
      </c>
      <c r="T159" s="217">
        <v>0</v>
      </c>
      <c r="U159" s="217">
        <v>0</v>
      </c>
      <c r="V159" s="217">
        <v>0</v>
      </c>
      <c r="W159" s="217">
        <v>0</v>
      </c>
      <c r="X159" s="217">
        <v>0</v>
      </c>
      <c r="Y159" s="217">
        <v>0</v>
      </c>
      <c r="Z159" s="217">
        <v>0</v>
      </c>
      <c r="AA159" s="217">
        <v>0</v>
      </c>
      <c r="AB159" s="217">
        <v>0</v>
      </c>
      <c r="AC159" s="217">
        <v>0</v>
      </c>
      <c r="AD159" s="217">
        <v>0</v>
      </c>
      <c r="AE159" s="217">
        <v>0.86317100000000002</v>
      </c>
      <c r="AF159" s="217">
        <v>0</v>
      </c>
      <c r="AG159" s="217">
        <v>0</v>
      </c>
      <c r="AH159" s="217">
        <v>0</v>
      </c>
      <c r="AI159" s="217">
        <v>0</v>
      </c>
      <c r="AJ159" s="217">
        <v>4.0443E-2</v>
      </c>
      <c r="AK159" s="217">
        <v>0</v>
      </c>
      <c r="AL159" s="217">
        <v>0</v>
      </c>
      <c r="AM159" s="217">
        <v>0</v>
      </c>
      <c r="AN159" s="217">
        <v>0</v>
      </c>
      <c r="AO159" s="217">
        <v>0</v>
      </c>
      <c r="AP159" s="217">
        <v>0</v>
      </c>
      <c r="AQ159" s="217">
        <v>0</v>
      </c>
      <c r="AR159" s="217">
        <v>0</v>
      </c>
      <c r="AS159" s="217">
        <v>0</v>
      </c>
      <c r="AT159" s="217">
        <v>0</v>
      </c>
      <c r="AU159" s="217">
        <v>0</v>
      </c>
      <c r="AV159" s="217">
        <v>0</v>
      </c>
      <c r="AW159" s="217">
        <v>0</v>
      </c>
      <c r="AX159" s="217">
        <v>0</v>
      </c>
      <c r="AY159" s="217">
        <v>0</v>
      </c>
      <c r="AZ159" s="217">
        <v>0</v>
      </c>
      <c r="BA159" s="217">
        <v>0</v>
      </c>
      <c r="BB159" s="217">
        <v>0</v>
      </c>
      <c r="BC159" s="217">
        <v>0</v>
      </c>
      <c r="BD159" s="217">
        <v>0</v>
      </c>
      <c r="BE159" s="217">
        <v>0</v>
      </c>
      <c r="BF159" s="217">
        <v>0</v>
      </c>
      <c r="BG159" s="217">
        <v>0</v>
      </c>
      <c r="BH159" s="217">
        <v>0</v>
      </c>
      <c r="BI159" s="217">
        <v>0</v>
      </c>
      <c r="BJ159" s="217">
        <v>0</v>
      </c>
      <c r="BK159" s="217">
        <v>0</v>
      </c>
      <c r="BL159" s="217">
        <v>0.68320599999999998</v>
      </c>
      <c r="BM159" s="217">
        <v>0.36886999999999998</v>
      </c>
      <c r="BN159" s="217">
        <v>0</v>
      </c>
      <c r="BO159" s="217">
        <v>0</v>
      </c>
      <c r="BP159" s="217">
        <v>1.22E-4</v>
      </c>
      <c r="BQ159" s="217">
        <v>0</v>
      </c>
      <c r="BR159" s="217">
        <v>0</v>
      </c>
      <c r="BS159" s="217">
        <v>0</v>
      </c>
      <c r="BT159" s="217">
        <v>0</v>
      </c>
      <c r="BU159" s="217">
        <v>0</v>
      </c>
      <c r="BV159" s="217">
        <v>0</v>
      </c>
      <c r="BW159" s="217">
        <v>0</v>
      </c>
      <c r="BX159" s="217">
        <v>0</v>
      </c>
      <c r="BY159" s="217">
        <v>0</v>
      </c>
      <c r="BZ159" s="217">
        <v>0</v>
      </c>
      <c r="CA159" s="217">
        <v>0</v>
      </c>
      <c r="CB159" s="217">
        <v>0</v>
      </c>
      <c r="CC159" s="217">
        <v>0</v>
      </c>
      <c r="CD159" s="217">
        <v>0</v>
      </c>
      <c r="CE159" s="217">
        <v>0</v>
      </c>
      <c r="CF159" s="217">
        <v>0</v>
      </c>
      <c r="CG159" s="217">
        <v>0</v>
      </c>
      <c r="CH159" s="217">
        <v>1.3110000000000001E-3</v>
      </c>
      <c r="CI159" s="217">
        <v>2.4190000000000001E-3</v>
      </c>
      <c r="CJ159" s="217">
        <v>0</v>
      </c>
      <c r="CK159" s="217">
        <v>0</v>
      </c>
      <c r="CL159" s="217">
        <v>0</v>
      </c>
      <c r="CM159" s="217">
        <v>0</v>
      </c>
      <c r="CN159" s="217">
        <v>7.4263999999999997E-2</v>
      </c>
      <c r="CO159" s="217">
        <v>0</v>
      </c>
      <c r="CP159" s="217">
        <v>0</v>
      </c>
      <c r="CQ159" s="217">
        <v>0</v>
      </c>
      <c r="CR159" s="217">
        <v>0</v>
      </c>
      <c r="CS159" s="217">
        <v>0</v>
      </c>
      <c r="CT159" s="217">
        <v>0</v>
      </c>
      <c r="CU159" s="217">
        <v>0</v>
      </c>
      <c r="CV159" s="217">
        <v>0.21903300000000001</v>
      </c>
    </row>
    <row r="160" spans="1:100" x14ac:dyDescent="0.5">
      <c r="A160" s="222" t="s">
        <v>699</v>
      </c>
      <c r="B160" s="223" t="s">
        <v>736</v>
      </c>
      <c r="C160" s="218">
        <v>2.2672620000000001</v>
      </c>
      <c r="D160" s="218">
        <v>0</v>
      </c>
      <c r="E160" s="218">
        <v>0</v>
      </c>
      <c r="F160" s="218">
        <v>0</v>
      </c>
      <c r="G160" s="218">
        <v>0</v>
      </c>
      <c r="H160" s="218">
        <v>0</v>
      </c>
      <c r="I160" s="218">
        <v>0</v>
      </c>
      <c r="J160" s="218">
        <v>0</v>
      </c>
      <c r="K160" s="218">
        <v>0</v>
      </c>
      <c r="L160" s="218">
        <v>0</v>
      </c>
      <c r="M160" s="218">
        <v>0</v>
      </c>
      <c r="N160" s="218">
        <v>0</v>
      </c>
      <c r="O160" s="218">
        <v>0</v>
      </c>
      <c r="P160" s="218">
        <v>0</v>
      </c>
      <c r="Q160" s="218">
        <v>0</v>
      </c>
      <c r="R160" s="218">
        <v>0</v>
      </c>
      <c r="S160" s="218">
        <v>0</v>
      </c>
      <c r="T160" s="218">
        <v>0</v>
      </c>
      <c r="U160" s="218">
        <v>0</v>
      </c>
      <c r="V160" s="218">
        <v>0</v>
      </c>
      <c r="W160" s="218">
        <v>0</v>
      </c>
      <c r="X160" s="218">
        <v>0</v>
      </c>
      <c r="Y160" s="218">
        <v>0</v>
      </c>
      <c r="Z160" s="218">
        <v>0</v>
      </c>
      <c r="AA160" s="218">
        <v>0</v>
      </c>
      <c r="AB160" s="218">
        <v>0</v>
      </c>
      <c r="AC160" s="218">
        <v>0</v>
      </c>
      <c r="AD160" s="218">
        <v>0</v>
      </c>
      <c r="AE160" s="218">
        <v>0</v>
      </c>
      <c r="AF160" s="218">
        <v>0</v>
      </c>
      <c r="AG160" s="218">
        <v>0</v>
      </c>
      <c r="AH160" s="218">
        <v>0</v>
      </c>
      <c r="AI160" s="218">
        <v>0</v>
      </c>
      <c r="AJ160" s="218">
        <v>0</v>
      </c>
      <c r="AK160" s="218">
        <v>0</v>
      </c>
      <c r="AL160" s="218">
        <v>0</v>
      </c>
      <c r="AM160" s="218">
        <v>0</v>
      </c>
      <c r="AN160" s="218">
        <v>0</v>
      </c>
      <c r="AO160" s="218">
        <v>0</v>
      </c>
      <c r="AP160" s="218">
        <v>0</v>
      </c>
      <c r="AQ160" s="218">
        <v>0</v>
      </c>
      <c r="AR160" s="218">
        <v>0</v>
      </c>
      <c r="AS160" s="218">
        <v>0</v>
      </c>
      <c r="AT160" s="218">
        <v>0</v>
      </c>
      <c r="AU160" s="218">
        <v>2.2629839999999999</v>
      </c>
      <c r="AV160" s="218">
        <v>0</v>
      </c>
      <c r="AW160" s="218">
        <v>0</v>
      </c>
      <c r="AX160" s="218">
        <v>0</v>
      </c>
      <c r="AY160" s="218">
        <v>0</v>
      </c>
      <c r="AZ160" s="218">
        <v>0</v>
      </c>
      <c r="BA160" s="218">
        <v>0</v>
      </c>
      <c r="BB160" s="218">
        <v>0</v>
      </c>
      <c r="BC160" s="218">
        <v>0</v>
      </c>
      <c r="BD160" s="218">
        <v>0</v>
      </c>
      <c r="BE160" s="218">
        <v>0</v>
      </c>
      <c r="BF160" s="218">
        <v>0</v>
      </c>
      <c r="BG160" s="218">
        <v>0</v>
      </c>
      <c r="BH160" s="218">
        <v>0</v>
      </c>
      <c r="BI160" s="218">
        <v>0</v>
      </c>
      <c r="BJ160" s="218">
        <v>0</v>
      </c>
      <c r="BK160" s="218">
        <v>0</v>
      </c>
      <c r="BL160" s="218">
        <v>0</v>
      </c>
      <c r="BM160" s="218">
        <v>0</v>
      </c>
      <c r="BN160" s="218">
        <v>0</v>
      </c>
      <c r="BO160" s="218">
        <v>0</v>
      </c>
      <c r="BP160" s="218">
        <v>0</v>
      </c>
      <c r="BQ160" s="218">
        <v>0</v>
      </c>
      <c r="BR160" s="218">
        <v>0</v>
      </c>
      <c r="BS160" s="218">
        <v>0</v>
      </c>
      <c r="BT160" s="218">
        <v>0</v>
      </c>
      <c r="BU160" s="218">
        <v>0</v>
      </c>
      <c r="BV160" s="218">
        <v>0</v>
      </c>
      <c r="BW160" s="218">
        <v>0</v>
      </c>
      <c r="BX160" s="218">
        <v>0</v>
      </c>
      <c r="BY160" s="218">
        <v>0</v>
      </c>
      <c r="BZ160" s="218">
        <v>0</v>
      </c>
      <c r="CA160" s="218">
        <v>0</v>
      </c>
      <c r="CB160" s="218">
        <v>0</v>
      </c>
      <c r="CC160" s="218">
        <v>0</v>
      </c>
      <c r="CD160" s="218">
        <v>0</v>
      </c>
      <c r="CE160" s="218">
        <v>0</v>
      </c>
      <c r="CF160" s="218">
        <v>0</v>
      </c>
      <c r="CG160" s="218">
        <v>0</v>
      </c>
      <c r="CH160" s="218">
        <v>4.2779999999999997E-3</v>
      </c>
      <c r="CI160" s="218">
        <v>0</v>
      </c>
      <c r="CJ160" s="218">
        <v>0</v>
      </c>
      <c r="CK160" s="218">
        <v>0</v>
      </c>
      <c r="CL160" s="218">
        <v>0</v>
      </c>
      <c r="CM160" s="218">
        <v>0</v>
      </c>
      <c r="CN160" s="218">
        <v>0</v>
      </c>
      <c r="CO160" s="218">
        <v>0</v>
      </c>
      <c r="CP160" s="218">
        <v>0</v>
      </c>
      <c r="CQ160" s="218">
        <v>0</v>
      </c>
      <c r="CR160" s="218">
        <v>0</v>
      </c>
      <c r="CS160" s="218">
        <v>0</v>
      </c>
      <c r="CT160" s="218">
        <v>0</v>
      </c>
      <c r="CU160" s="218">
        <v>0</v>
      </c>
      <c r="CV160" s="218">
        <v>0</v>
      </c>
    </row>
    <row r="161" spans="1:100" x14ac:dyDescent="0.5">
      <c r="A161" s="220" t="s">
        <v>708</v>
      </c>
      <c r="B161" s="221" t="s">
        <v>745</v>
      </c>
      <c r="C161" s="217">
        <v>1.971643</v>
      </c>
      <c r="D161" s="217">
        <v>0</v>
      </c>
      <c r="E161" s="217">
        <v>0.15285199999999999</v>
      </c>
      <c r="F161" s="217">
        <v>0</v>
      </c>
      <c r="G161" s="217">
        <v>0</v>
      </c>
      <c r="H161" s="217">
        <v>0</v>
      </c>
      <c r="I161" s="217">
        <v>0</v>
      </c>
      <c r="J161" s="217">
        <v>0</v>
      </c>
      <c r="K161" s="217">
        <v>0</v>
      </c>
      <c r="L161" s="217">
        <v>0</v>
      </c>
      <c r="M161" s="217">
        <v>0</v>
      </c>
      <c r="N161" s="217">
        <v>0</v>
      </c>
      <c r="O161" s="217">
        <v>0</v>
      </c>
      <c r="P161" s="217">
        <v>0</v>
      </c>
      <c r="Q161" s="217">
        <v>0</v>
      </c>
      <c r="R161" s="217">
        <v>0</v>
      </c>
      <c r="S161" s="217">
        <v>0</v>
      </c>
      <c r="T161" s="217">
        <v>0</v>
      </c>
      <c r="U161" s="217">
        <v>0</v>
      </c>
      <c r="V161" s="217">
        <v>0</v>
      </c>
      <c r="W161" s="217">
        <v>0</v>
      </c>
      <c r="X161" s="217">
        <v>0</v>
      </c>
      <c r="Y161" s="217">
        <v>1.22557</v>
      </c>
      <c r="Z161" s="217">
        <v>0</v>
      </c>
      <c r="AA161" s="217">
        <v>0</v>
      </c>
      <c r="AB161" s="217">
        <v>0</v>
      </c>
      <c r="AC161" s="217">
        <v>0</v>
      </c>
      <c r="AD161" s="217">
        <v>0</v>
      </c>
      <c r="AE161" s="217">
        <v>0</v>
      </c>
      <c r="AF161" s="217">
        <v>0</v>
      </c>
      <c r="AG161" s="217">
        <v>0.48456100000000002</v>
      </c>
      <c r="AH161" s="217">
        <v>0</v>
      </c>
      <c r="AI161" s="217">
        <v>7.5000000000000002E-4</v>
      </c>
      <c r="AJ161" s="217">
        <v>0</v>
      </c>
      <c r="AK161" s="217">
        <v>0</v>
      </c>
      <c r="AL161" s="217">
        <v>0</v>
      </c>
      <c r="AM161" s="217">
        <v>0</v>
      </c>
      <c r="AN161" s="217">
        <v>0</v>
      </c>
      <c r="AO161" s="217">
        <v>0</v>
      </c>
      <c r="AP161" s="217">
        <v>0</v>
      </c>
      <c r="AQ161" s="217">
        <v>1.2999999999999999E-5</v>
      </c>
      <c r="AR161" s="217">
        <v>0</v>
      </c>
      <c r="AS161" s="217">
        <v>3.4699999999999998E-4</v>
      </c>
      <c r="AT161" s="217">
        <v>0</v>
      </c>
      <c r="AU161" s="217">
        <v>0</v>
      </c>
      <c r="AV161" s="217">
        <v>0</v>
      </c>
      <c r="AW161" s="217">
        <v>0</v>
      </c>
      <c r="AX161" s="217">
        <v>0</v>
      </c>
      <c r="AY161" s="217">
        <v>0</v>
      </c>
      <c r="AZ161" s="217">
        <v>0</v>
      </c>
      <c r="BA161" s="217">
        <v>0</v>
      </c>
      <c r="BB161" s="217">
        <v>0</v>
      </c>
      <c r="BC161" s="217">
        <v>0</v>
      </c>
      <c r="BD161" s="217">
        <v>0</v>
      </c>
      <c r="BE161" s="217">
        <v>0</v>
      </c>
      <c r="BF161" s="217">
        <v>0</v>
      </c>
      <c r="BG161" s="217">
        <v>0</v>
      </c>
      <c r="BH161" s="217">
        <v>0</v>
      </c>
      <c r="BI161" s="217">
        <v>0</v>
      </c>
      <c r="BJ161" s="217">
        <v>0</v>
      </c>
      <c r="BK161" s="217">
        <v>0</v>
      </c>
      <c r="BL161" s="217">
        <v>2.1361999999999999E-2</v>
      </c>
      <c r="BM161" s="217">
        <v>5.2859999999999999E-3</v>
      </c>
      <c r="BN161" s="217">
        <v>0</v>
      </c>
      <c r="BO161" s="217">
        <v>0</v>
      </c>
      <c r="BP161" s="217">
        <v>0</v>
      </c>
      <c r="BQ161" s="217">
        <v>0</v>
      </c>
      <c r="BR161" s="217">
        <v>0</v>
      </c>
      <c r="BS161" s="217">
        <v>0</v>
      </c>
      <c r="BT161" s="217">
        <v>0</v>
      </c>
      <c r="BU161" s="217">
        <v>0</v>
      </c>
      <c r="BV161" s="217">
        <v>0</v>
      </c>
      <c r="BW161" s="217">
        <v>0</v>
      </c>
      <c r="BX161" s="217">
        <v>4.9899999999999999E-4</v>
      </c>
      <c r="BY161" s="217">
        <v>0</v>
      </c>
      <c r="BZ161" s="217">
        <v>0</v>
      </c>
      <c r="CA161" s="217">
        <v>0</v>
      </c>
      <c r="CB161" s="217">
        <v>0</v>
      </c>
      <c r="CC161" s="217">
        <v>0</v>
      </c>
      <c r="CD161" s="217">
        <v>0</v>
      </c>
      <c r="CE161" s="217">
        <v>0</v>
      </c>
      <c r="CF161" s="217">
        <v>0</v>
      </c>
      <c r="CG161" s="217">
        <v>0</v>
      </c>
      <c r="CH161" s="217">
        <v>7.8127000000000002E-2</v>
      </c>
      <c r="CI161" s="217">
        <v>0</v>
      </c>
      <c r="CJ161" s="217">
        <v>0</v>
      </c>
      <c r="CK161" s="217">
        <v>0</v>
      </c>
      <c r="CL161" s="217">
        <v>0</v>
      </c>
      <c r="CM161" s="217">
        <v>0</v>
      </c>
      <c r="CN161" s="217">
        <v>2.2769999999999999E-3</v>
      </c>
      <c r="CO161" s="217">
        <v>0</v>
      </c>
      <c r="CP161" s="217">
        <v>0</v>
      </c>
      <c r="CQ161" s="217">
        <v>0</v>
      </c>
      <c r="CR161" s="217">
        <v>0</v>
      </c>
      <c r="CS161" s="217">
        <v>0</v>
      </c>
      <c r="CT161" s="217">
        <v>0</v>
      </c>
      <c r="CU161" s="217">
        <v>0</v>
      </c>
      <c r="CV161" s="217">
        <v>0</v>
      </c>
    </row>
    <row r="162" spans="1:100" x14ac:dyDescent="0.5">
      <c r="A162" s="222" t="s">
        <v>709</v>
      </c>
      <c r="B162" s="223" t="s">
        <v>746</v>
      </c>
      <c r="C162" s="218">
        <v>1.77244</v>
      </c>
      <c r="D162" s="218">
        <v>0</v>
      </c>
      <c r="E162" s="218">
        <v>0</v>
      </c>
      <c r="F162" s="218">
        <v>0</v>
      </c>
      <c r="G162" s="218">
        <v>0</v>
      </c>
      <c r="H162" s="218">
        <v>0</v>
      </c>
      <c r="I162" s="218">
        <v>0</v>
      </c>
      <c r="J162" s="218">
        <v>0</v>
      </c>
      <c r="K162" s="218">
        <v>0</v>
      </c>
      <c r="L162" s="218">
        <v>0</v>
      </c>
      <c r="M162" s="218">
        <v>0</v>
      </c>
      <c r="N162" s="218">
        <v>0</v>
      </c>
      <c r="O162" s="218">
        <v>0</v>
      </c>
      <c r="P162" s="218">
        <v>0</v>
      </c>
      <c r="Q162" s="218">
        <v>0</v>
      </c>
      <c r="R162" s="218">
        <v>0</v>
      </c>
      <c r="S162" s="218">
        <v>0</v>
      </c>
      <c r="T162" s="218">
        <v>0</v>
      </c>
      <c r="U162" s="218">
        <v>0</v>
      </c>
      <c r="V162" s="218">
        <v>0</v>
      </c>
      <c r="W162" s="218">
        <v>0</v>
      </c>
      <c r="X162" s="218">
        <v>0</v>
      </c>
      <c r="Y162" s="218">
        <v>0</v>
      </c>
      <c r="Z162" s="218">
        <v>0</v>
      </c>
      <c r="AA162" s="218">
        <v>0</v>
      </c>
      <c r="AB162" s="218">
        <v>0</v>
      </c>
      <c r="AC162" s="218">
        <v>0</v>
      </c>
      <c r="AD162" s="218">
        <v>0</v>
      </c>
      <c r="AE162" s="218">
        <v>0</v>
      </c>
      <c r="AF162" s="218">
        <v>0</v>
      </c>
      <c r="AG162" s="218">
        <v>0</v>
      </c>
      <c r="AH162" s="218">
        <v>0</v>
      </c>
      <c r="AI162" s="218">
        <v>0</v>
      </c>
      <c r="AJ162" s="218">
        <v>0</v>
      </c>
      <c r="AK162" s="218">
        <v>0</v>
      </c>
      <c r="AL162" s="218">
        <v>0</v>
      </c>
      <c r="AM162" s="218">
        <v>0</v>
      </c>
      <c r="AN162" s="218">
        <v>0</v>
      </c>
      <c r="AO162" s="218">
        <v>0</v>
      </c>
      <c r="AP162" s="218">
        <v>0</v>
      </c>
      <c r="AQ162" s="218">
        <v>3.9350000000000001E-3</v>
      </c>
      <c r="AR162" s="218">
        <v>0</v>
      </c>
      <c r="AS162" s="218">
        <v>2.3428000000000001E-2</v>
      </c>
      <c r="AT162" s="218">
        <v>0</v>
      </c>
      <c r="AU162" s="218">
        <v>6.4300000000000002E-4</v>
      </c>
      <c r="AV162" s="218">
        <v>0</v>
      </c>
      <c r="AW162" s="218">
        <v>0</v>
      </c>
      <c r="AX162" s="218">
        <v>0</v>
      </c>
      <c r="AY162" s="218">
        <v>0</v>
      </c>
      <c r="AZ162" s="218">
        <v>0</v>
      </c>
      <c r="BA162" s="218">
        <v>0</v>
      </c>
      <c r="BB162" s="218">
        <v>0</v>
      </c>
      <c r="BC162" s="218">
        <v>0</v>
      </c>
      <c r="BD162" s="218">
        <v>0</v>
      </c>
      <c r="BE162" s="218">
        <v>0</v>
      </c>
      <c r="BF162" s="218">
        <v>0</v>
      </c>
      <c r="BG162" s="218">
        <v>0</v>
      </c>
      <c r="BH162" s="218">
        <v>0</v>
      </c>
      <c r="BI162" s="218">
        <v>0</v>
      </c>
      <c r="BJ162" s="218">
        <v>0</v>
      </c>
      <c r="BK162" s="218">
        <v>0</v>
      </c>
      <c r="BL162" s="218">
        <v>7.0154999999999995E-2</v>
      </c>
      <c r="BM162" s="218">
        <v>0.20594000000000001</v>
      </c>
      <c r="BN162" s="218">
        <v>0</v>
      </c>
      <c r="BO162" s="218">
        <v>0</v>
      </c>
      <c r="BP162" s="218">
        <v>2.1879999999999998E-3</v>
      </c>
      <c r="BQ162" s="218">
        <v>0</v>
      </c>
      <c r="BR162" s="218">
        <v>0</v>
      </c>
      <c r="BS162" s="218">
        <v>0</v>
      </c>
      <c r="BT162" s="218">
        <v>6.2240000000000004E-3</v>
      </c>
      <c r="BU162" s="218">
        <v>1.3731999999999999E-2</v>
      </c>
      <c r="BV162" s="218">
        <v>4.64E-3</v>
      </c>
      <c r="BW162" s="218">
        <v>0</v>
      </c>
      <c r="BX162" s="218">
        <v>0</v>
      </c>
      <c r="BY162" s="218">
        <v>0</v>
      </c>
      <c r="BZ162" s="218">
        <v>0</v>
      </c>
      <c r="CA162" s="218">
        <v>0</v>
      </c>
      <c r="CB162" s="218">
        <v>0</v>
      </c>
      <c r="CC162" s="218">
        <v>0</v>
      </c>
      <c r="CD162" s="218">
        <v>0</v>
      </c>
      <c r="CE162" s="218">
        <v>0</v>
      </c>
      <c r="CF162" s="218">
        <v>0</v>
      </c>
      <c r="CG162" s="218">
        <v>2.3149999999999998E-3</v>
      </c>
      <c r="CH162" s="218">
        <v>1.32822</v>
      </c>
      <c r="CI162" s="218">
        <v>3.9449999999999997E-3</v>
      </c>
      <c r="CJ162" s="218">
        <v>0</v>
      </c>
      <c r="CK162" s="218">
        <v>0</v>
      </c>
      <c r="CL162" s="218">
        <v>0</v>
      </c>
      <c r="CM162" s="218">
        <v>0</v>
      </c>
      <c r="CN162" s="218">
        <v>0.10707700000000001</v>
      </c>
      <c r="CO162" s="218">
        <v>0</v>
      </c>
      <c r="CP162" s="218">
        <v>0</v>
      </c>
      <c r="CQ162" s="218">
        <v>0</v>
      </c>
      <c r="CR162" s="218">
        <v>0</v>
      </c>
      <c r="CS162" s="218">
        <v>0</v>
      </c>
      <c r="CT162" s="218">
        <v>0</v>
      </c>
      <c r="CU162" s="218">
        <v>0</v>
      </c>
      <c r="CV162" s="218">
        <v>0</v>
      </c>
    </row>
    <row r="163" spans="1:100" x14ac:dyDescent="0.5">
      <c r="A163" s="220" t="s">
        <v>707</v>
      </c>
      <c r="B163" s="221" t="s">
        <v>744</v>
      </c>
      <c r="C163" s="217">
        <v>1.757647</v>
      </c>
      <c r="D163" s="217">
        <v>0</v>
      </c>
      <c r="E163" s="217">
        <v>0</v>
      </c>
      <c r="F163" s="217">
        <v>0</v>
      </c>
      <c r="G163" s="217">
        <v>0</v>
      </c>
      <c r="H163" s="217">
        <v>0</v>
      </c>
      <c r="I163" s="217">
        <v>0</v>
      </c>
      <c r="J163" s="217">
        <v>0</v>
      </c>
      <c r="K163" s="217">
        <v>1.6405860000000001</v>
      </c>
      <c r="L163" s="217">
        <v>0</v>
      </c>
      <c r="M163" s="217">
        <v>0</v>
      </c>
      <c r="N163" s="217">
        <v>0</v>
      </c>
      <c r="O163" s="217">
        <v>0</v>
      </c>
      <c r="P163" s="217">
        <v>0</v>
      </c>
      <c r="Q163" s="217">
        <v>0</v>
      </c>
      <c r="R163" s="217">
        <v>0</v>
      </c>
      <c r="S163" s="217">
        <v>0</v>
      </c>
      <c r="T163" s="217">
        <v>0</v>
      </c>
      <c r="U163" s="217">
        <v>0</v>
      </c>
      <c r="V163" s="217">
        <v>0</v>
      </c>
      <c r="W163" s="217">
        <v>0</v>
      </c>
      <c r="X163" s="217">
        <v>0</v>
      </c>
      <c r="Y163" s="217">
        <v>0</v>
      </c>
      <c r="Z163" s="217">
        <v>0</v>
      </c>
      <c r="AA163" s="217">
        <v>0</v>
      </c>
      <c r="AB163" s="217">
        <v>0</v>
      </c>
      <c r="AC163" s="217">
        <v>0</v>
      </c>
      <c r="AD163" s="217">
        <v>0</v>
      </c>
      <c r="AE163" s="217">
        <v>0</v>
      </c>
      <c r="AF163" s="217">
        <v>0</v>
      </c>
      <c r="AG163" s="217">
        <v>0</v>
      </c>
      <c r="AH163" s="217">
        <v>0</v>
      </c>
      <c r="AI163" s="217">
        <v>0</v>
      </c>
      <c r="AJ163" s="217">
        <v>0</v>
      </c>
      <c r="AK163" s="217">
        <v>0</v>
      </c>
      <c r="AL163" s="217">
        <v>0</v>
      </c>
      <c r="AM163" s="217">
        <v>0</v>
      </c>
      <c r="AN163" s="217">
        <v>0</v>
      </c>
      <c r="AO163" s="217">
        <v>0</v>
      </c>
      <c r="AP163" s="217">
        <v>0</v>
      </c>
      <c r="AQ163" s="217">
        <v>0</v>
      </c>
      <c r="AR163" s="217">
        <v>0</v>
      </c>
      <c r="AS163" s="217">
        <v>0</v>
      </c>
      <c r="AT163" s="217">
        <v>0</v>
      </c>
      <c r="AU163" s="217">
        <v>0</v>
      </c>
      <c r="AV163" s="217">
        <v>0</v>
      </c>
      <c r="AW163" s="217">
        <v>0</v>
      </c>
      <c r="AX163" s="217">
        <v>0</v>
      </c>
      <c r="AY163" s="217">
        <v>0</v>
      </c>
      <c r="AZ163" s="217">
        <v>0</v>
      </c>
      <c r="BA163" s="217">
        <v>0</v>
      </c>
      <c r="BB163" s="217">
        <v>0</v>
      </c>
      <c r="BC163" s="217">
        <v>0</v>
      </c>
      <c r="BD163" s="217">
        <v>0</v>
      </c>
      <c r="BE163" s="217">
        <v>0</v>
      </c>
      <c r="BF163" s="217">
        <v>0</v>
      </c>
      <c r="BG163" s="217">
        <v>0</v>
      </c>
      <c r="BH163" s="217">
        <v>0</v>
      </c>
      <c r="BI163" s="217">
        <v>0</v>
      </c>
      <c r="BJ163" s="217">
        <v>0</v>
      </c>
      <c r="BK163" s="217">
        <v>0</v>
      </c>
      <c r="BL163" s="217">
        <v>0</v>
      </c>
      <c r="BM163" s="217">
        <v>0</v>
      </c>
      <c r="BN163" s="217">
        <v>0</v>
      </c>
      <c r="BO163" s="217">
        <v>0</v>
      </c>
      <c r="BP163" s="217">
        <v>0</v>
      </c>
      <c r="BQ163" s="217">
        <v>0</v>
      </c>
      <c r="BR163" s="217">
        <v>0</v>
      </c>
      <c r="BS163" s="217">
        <v>0</v>
      </c>
      <c r="BT163" s="217">
        <v>0</v>
      </c>
      <c r="BU163" s="217">
        <v>0</v>
      </c>
      <c r="BV163" s="217">
        <v>0</v>
      </c>
      <c r="BW163" s="217">
        <v>0</v>
      </c>
      <c r="BX163" s="217">
        <v>0</v>
      </c>
      <c r="BY163" s="217">
        <v>0</v>
      </c>
      <c r="BZ163" s="217">
        <v>0</v>
      </c>
      <c r="CA163" s="217">
        <v>0.11630600000000001</v>
      </c>
      <c r="CB163" s="217">
        <v>0</v>
      </c>
      <c r="CC163" s="217">
        <v>0</v>
      </c>
      <c r="CD163" s="217">
        <v>0</v>
      </c>
      <c r="CE163" s="217">
        <v>0</v>
      </c>
      <c r="CF163" s="217">
        <v>0</v>
      </c>
      <c r="CG163" s="217">
        <v>0</v>
      </c>
      <c r="CH163" s="217">
        <v>0</v>
      </c>
      <c r="CI163" s="217">
        <v>5.3000000000000001E-5</v>
      </c>
      <c r="CJ163" s="217">
        <v>0</v>
      </c>
      <c r="CK163" s="217">
        <v>0</v>
      </c>
      <c r="CL163" s="217">
        <v>0</v>
      </c>
      <c r="CM163" s="217">
        <v>0</v>
      </c>
      <c r="CN163" s="217">
        <v>0</v>
      </c>
      <c r="CO163" s="217">
        <v>0</v>
      </c>
      <c r="CP163" s="217">
        <v>0</v>
      </c>
      <c r="CQ163" s="217">
        <v>0</v>
      </c>
      <c r="CR163" s="217">
        <v>0</v>
      </c>
      <c r="CS163" s="217">
        <v>0</v>
      </c>
      <c r="CT163" s="217">
        <v>0</v>
      </c>
      <c r="CU163" s="217">
        <v>0</v>
      </c>
      <c r="CV163" s="217">
        <v>7.0299999999999996E-4</v>
      </c>
    </row>
    <row r="164" spans="1:100" x14ac:dyDescent="0.5">
      <c r="A164" s="222" t="s">
        <v>711</v>
      </c>
      <c r="B164" s="223" t="s">
        <v>748</v>
      </c>
      <c r="C164" s="218">
        <v>1.4685699999999999</v>
      </c>
      <c r="D164" s="218">
        <v>0</v>
      </c>
      <c r="E164" s="218">
        <v>0</v>
      </c>
      <c r="F164" s="218">
        <v>0</v>
      </c>
      <c r="G164" s="218">
        <v>0</v>
      </c>
      <c r="H164" s="218">
        <v>0</v>
      </c>
      <c r="I164" s="218">
        <v>0</v>
      </c>
      <c r="J164" s="218">
        <v>0</v>
      </c>
      <c r="K164" s="218">
        <v>0</v>
      </c>
      <c r="L164" s="218">
        <v>0</v>
      </c>
      <c r="M164" s="218">
        <v>0</v>
      </c>
      <c r="N164" s="218">
        <v>0</v>
      </c>
      <c r="O164" s="218">
        <v>0</v>
      </c>
      <c r="P164" s="218">
        <v>0</v>
      </c>
      <c r="Q164" s="218">
        <v>0</v>
      </c>
      <c r="R164" s="218">
        <v>0</v>
      </c>
      <c r="S164" s="218">
        <v>0</v>
      </c>
      <c r="T164" s="218">
        <v>0</v>
      </c>
      <c r="U164" s="218">
        <v>0</v>
      </c>
      <c r="V164" s="218">
        <v>0</v>
      </c>
      <c r="W164" s="218">
        <v>0</v>
      </c>
      <c r="X164" s="218">
        <v>0</v>
      </c>
      <c r="Y164" s="218">
        <v>0</v>
      </c>
      <c r="Z164" s="218">
        <v>0</v>
      </c>
      <c r="AA164" s="218">
        <v>0</v>
      </c>
      <c r="AB164" s="218">
        <v>0</v>
      </c>
      <c r="AC164" s="218">
        <v>0</v>
      </c>
      <c r="AD164" s="218">
        <v>0</v>
      </c>
      <c r="AE164" s="218">
        <v>0</v>
      </c>
      <c r="AF164" s="218">
        <v>0</v>
      </c>
      <c r="AG164" s="218">
        <v>0</v>
      </c>
      <c r="AH164" s="218">
        <v>0</v>
      </c>
      <c r="AI164" s="218">
        <v>0</v>
      </c>
      <c r="AJ164" s="218">
        <v>0.84501599999999999</v>
      </c>
      <c r="AK164" s="218">
        <v>0</v>
      </c>
      <c r="AL164" s="218">
        <v>0</v>
      </c>
      <c r="AM164" s="218">
        <v>0</v>
      </c>
      <c r="AN164" s="218">
        <v>0</v>
      </c>
      <c r="AO164" s="218">
        <v>0</v>
      </c>
      <c r="AP164" s="218">
        <v>0</v>
      </c>
      <c r="AQ164" s="218">
        <v>0</v>
      </c>
      <c r="AR164" s="218">
        <v>0</v>
      </c>
      <c r="AS164" s="218">
        <v>1.1180000000000001E-3</v>
      </c>
      <c r="AT164" s="218">
        <v>0</v>
      </c>
      <c r="AU164" s="218">
        <v>0</v>
      </c>
      <c r="AV164" s="218">
        <v>0</v>
      </c>
      <c r="AW164" s="218">
        <v>0</v>
      </c>
      <c r="AX164" s="218">
        <v>0</v>
      </c>
      <c r="AY164" s="218">
        <v>0</v>
      </c>
      <c r="AZ164" s="218">
        <v>0</v>
      </c>
      <c r="BA164" s="218">
        <v>0</v>
      </c>
      <c r="BB164" s="218">
        <v>0</v>
      </c>
      <c r="BC164" s="218">
        <v>0</v>
      </c>
      <c r="BD164" s="218">
        <v>0</v>
      </c>
      <c r="BE164" s="218">
        <v>0</v>
      </c>
      <c r="BF164" s="218">
        <v>0</v>
      </c>
      <c r="BG164" s="218">
        <v>0</v>
      </c>
      <c r="BH164" s="218">
        <v>0</v>
      </c>
      <c r="BI164" s="218">
        <v>0</v>
      </c>
      <c r="BJ164" s="218">
        <v>0</v>
      </c>
      <c r="BK164" s="218">
        <v>0</v>
      </c>
      <c r="BL164" s="218">
        <v>0</v>
      </c>
      <c r="BM164" s="218">
        <v>0</v>
      </c>
      <c r="BN164" s="218">
        <v>0</v>
      </c>
      <c r="BO164" s="218">
        <v>0</v>
      </c>
      <c r="BP164" s="218">
        <v>0</v>
      </c>
      <c r="BQ164" s="218">
        <v>0</v>
      </c>
      <c r="BR164" s="218">
        <v>0</v>
      </c>
      <c r="BS164" s="218">
        <v>0</v>
      </c>
      <c r="BT164" s="218">
        <v>0</v>
      </c>
      <c r="BU164" s="218">
        <v>0</v>
      </c>
      <c r="BV164" s="218">
        <v>0</v>
      </c>
      <c r="BW164" s="218">
        <v>0</v>
      </c>
      <c r="BX164" s="218">
        <v>0.351605</v>
      </c>
      <c r="BY164" s="218">
        <v>0</v>
      </c>
      <c r="BZ164" s="218">
        <v>0</v>
      </c>
      <c r="CA164" s="218">
        <v>0</v>
      </c>
      <c r="CB164" s="218">
        <v>0</v>
      </c>
      <c r="CC164" s="218">
        <v>0</v>
      </c>
      <c r="CD164" s="218">
        <v>0</v>
      </c>
      <c r="CE164" s="218">
        <v>0</v>
      </c>
      <c r="CF164" s="218">
        <v>0</v>
      </c>
      <c r="CG164" s="218">
        <v>1.1245E-2</v>
      </c>
      <c r="CH164" s="218">
        <v>0.126634</v>
      </c>
      <c r="CI164" s="218">
        <v>7.9566999999999999E-2</v>
      </c>
      <c r="CJ164" s="218">
        <v>0</v>
      </c>
      <c r="CK164" s="218">
        <v>3.7328E-2</v>
      </c>
      <c r="CL164" s="218">
        <v>0</v>
      </c>
      <c r="CM164" s="218">
        <v>0</v>
      </c>
      <c r="CN164" s="218">
        <v>1.3755E-2</v>
      </c>
      <c r="CO164" s="218">
        <v>0</v>
      </c>
      <c r="CP164" s="218">
        <v>0</v>
      </c>
      <c r="CQ164" s="218">
        <v>0</v>
      </c>
      <c r="CR164" s="218">
        <v>0</v>
      </c>
      <c r="CS164" s="218">
        <v>0</v>
      </c>
      <c r="CT164" s="218">
        <v>2.3019999999999998E-3</v>
      </c>
      <c r="CU164" s="218">
        <v>0</v>
      </c>
      <c r="CV164" s="218">
        <v>0</v>
      </c>
    </row>
    <row r="165" spans="1:100" x14ac:dyDescent="0.5">
      <c r="A165" s="220" t="s">
        <v>639</v>
      </c>
      <c r="B165" s="221" t="s">
        <v>645</v>
      </c>
      <c r="C165" s="217">
        <v>1.446361</v>
      </c>
      <c r="D165" s="217">
        <v>0</v>
      </c>
      <c r="E165" s="217">
        <v>0</v>
      </c>
      <c r="F165" s="217">
        <v>0</v>
      </c>
      <c r="G165" s="217">
        <v>0</v>
      </c>
      <c r="H165" s="217">
        <v>0</v>
      </c>
      <c r="I165" s="217">
        <v>0</v>
      </c>
      <c r="J165" s="217">
        <v>8.83E-4</v>
      </c>
      <c r="K165" s="217">
        <v>0</v>
      </c>
      <c r="L165" s="217">
        <v>0</v>
      </c>
      <c r="M165" s="217">
        <v>0</v>
      </c>
      <c r="N165" s="217">
        <v>0</v>
      </c>
      <c r="O165" s="217">
        <v>0</v>
      </c>
      <c r="P165" s="217">
        <v>0</v>
      </c>
      <c r="Q165" s="217">
        <v>0</v>
      </c>
      <c r="R165" s="217">
        <v>0</v>
      </c>
      <c r="S165" s="217">
        <v>0</v>
      </c>
      <c r="T165" s="217">
        <v>0</v>
      </c>
      <c r="U165" s="217">
        <v>0</v>
      </c>
      <c r="V165" s="217">
        <v>6.7699999999999998E-4</v>
      </c>
      <c r="W165" s="217">
        <v>0</v>
      </c>
      <c r="X165" s="217">
        <v>0</v>
      </c>
      <c r="Y165" s="217">
        <v>0</v>
      </c>
      <c r="Z165" s="217">
        <v>0</v>
      </c>
      <c r="AA165" s="217">
        <v>0</v>
      </c>
      <c r="AB165" s="217">
        <v>0</v>
      </c>
      <c r="AC165" s="217">
        <v>0</v>
      </c>
      <c r="AD165" s="217">
        <v>4.4299999999999998E-4</v>
      </c>
      <c r="AE165" s="217">
        <v>0</v>
      </c>
      <c r="AF165" s="217">
        <v>0</v>
      </c>
      <c r="AG165" s="217">
        <v>0</v>
      </c>
      <c r="AH165" s="217">
        <v>0</v>
      </c>
      <c r="AI165" s="217">
        <v>0</v>
      </c>
      <c r="AJ165" s="217">
        <v>0</v>
      </c>
      <c r="AK165" s="217">
        <v>0</v>
      </c>
      <c r="AL165" s="217">
        <v>0</v>
      </c>
      <c r="AM165" s="217">
        <v>0</v>
      </c>
      <c r="AN165" s="217">
        <v>0</v>
      </c>
      <c r="AO165" s="217">
        <v>0</v>
      </c>
      <c r="AP165" s="217">
        <v>1.3882669999999999</v>
      </c>
      <c r="AQ165" s="217">
        <v>0</v>
      </c>
      <c r="AR165" s="217">
        <v>0</v>
      </c>
      <c r="AS165" s="217">
        <v>0</v>
      </c>
      <c r="AT165" s="217">
        <v>0</v>
      </c>
      <c r="AU165" s="217">
        <v>0</v>
      </c>
      <c r="AV165" s="217">
        <v>0</v>
      </c>
      <c r="AW165" s="217">
        <v>0</v>
      </c>
      <c r="AX165" s="217">
        <v>0</v>
      </c>
      <c r="AY165" s="217">
        <v>0</v>
      </c>
      <c r="AZ165" s="217">
        <v>0</v>
      </c>
      <c r="BA165" s="217">
        <v>0</v>
      </c>
      <c r="BB165" s="217">
        <v>0</v>
      </c>
      <c r="BC165" s="217">
        <v>0</v>
      </c>
      <c r="BD165" s="217">
        <v>0</v>
      </c>
      <c r="BE165" s="217">
        <v>0</v>
      </c>
      <c r="BF165" s="217">
        <v>0</v>
      </c>
      <c r="BG165" s="217">
        <v>0</v>
      </c>
      <c r="BH165" s="217">
        <v>0</v>
      </c>
      <c r="BI165" s="217">
        <v>0</v>
      </c>
      <c r="BJ165" s="217">
        <v>0</v>
      </c>
      <c r="BK165" s="217">
        <v>0</v>
      </c>
      <c r="BL165" s="217">
        <v>0</v>
      </c>
      <c r="BM165" s="217">
        <v>2.7070000000000002E-3</v>
      </c>
      <c r="BN165" s="217">
        <v>0</v>
      </c>
      <c r="BO165" s="217">
        <v>0</v>
      </c>
      <c r="BP165" s="217">
        <v>0</v>
      </c>
      <c r="BQ165" s="217">
        <v>0</v>
      </c>
      <c r="BR165" s="217">
        <v>0</v>
      </c>
      <c r="BS165" s="217">
        <v>0</v>
      </c>
      <c r="BT165" s="217">
        <v>0</v>
      </c>
      <c r="BU165" s="217">
        <v>0</v>
      </c>
      <c r="BV165" s="217">
        <v>0</v>
      </c>
      <c r="BW165" s="217">
        <v>0</v>
      </c>
      <c r="BX165" s="217">
        <v>0</v>
      </c>
      <c r="BY165" s="217">
        <v>0</v>
      </c>
      <c r="BZ165" s="217">
        <v>0</v>
      </c>
      <c r="CA165" s="217">
        <v>0</v>
      </c>
      <c r="CB165" s="217">
        <v>0</v>
      </c>
      <c r="CC165" s="217">
        <v>0</v>
      </c>
      <c r="CD165" s="217">
        <v>0</v>
      </c>
      <c r="CE165" s="217">
        <v>0</v>
      </c>
      <c r="CF165" s="217">
        <v>0</v>
      </c>
      <c r="CG165" s="217">
        <v>0</v>
      </c>
      <c r="CH165" s="217">
        <v>2.8791000000000001E-2</v>
      </c>
      <c r="CI165" s="217">
        <v>2.4496E-2</v>
      </c>
      <c r="CJ165" s="217">
        <v>0</v>
      </c>
      <c r="CK165" s="217">
        <v>9.6000000000000002E-5</v>
      </c>
      <c r="CL165" s="217">
        <v>0</v>
      </c>
      <c r="CM165" s="217">
        <v>0</v>
      </c>
      <c r="CN165" s="217">
        <v>0</v>
      </c>
      <c r="CO165" s="217">
        <v>0</v>
      </c>
      <c r="CP165" s="217">
        <v>0</v>
      </c>
      <c r="CQ165" s="217">
        <v>0</v>
      </c>
      <c r="CR165" s="217">
        <v>0</v>
      </c>
      <c r="CS165" s="217">
        <v>0</v>
      </c>
      <c r="CT165" s="217">
        <v>0</v>
      </c>
      <c r="CU165" s="217">
        <v>0</v>
      </c>
      <c r="CV165" s="217">
        <v>0</v>
      </c>
    </row>
    <row r="166" spans="1:100" x14ac:dyDescent="0.5">
      <c r="A166" s="222" t="s">
        <v>694</v>
      </c>
      <c r="B166" s="223" t="s">
        <v>731</v>
      </c>
      <c r="C166" s="218">
        <v>1.392253</v>
      </c>
      <c r="D166" s="218">
        <v>0</v>
      </c>
      <c r="E166" s="218">
        <v>0</v>
      </c>
      <c r="F166" s="218">
        <v>0</v>
      </c>
      <c r="G166" s="218">
        <v>0</v>
      </c>
      <c r="H166" s="218">
        <v>0</v>
      </c>
      <c r="I166" s="218">
        <v>2.8663999999999999E-2</v>
      </c>
      <c r="J166" s="218">
        <v>0</v>
      </c>
      <c r="K166" s="218">
        <v>0</v>
      </c>
      <c r="L166" s="218">
        <v>0</v>
      </c>
      <c r="M166" s="218">
        <v>0</v>
      </c>
      <c r="N166" s="218">
        <v>0</v>
      </c>
      <c r="O166" s="218">
        <v>0</v>
      </c>
      <c r="P166" s="218">
        <v>0</v>
      </c>
      <c r="Q166" s="218">
        <v>0</v>
      </c>
      <c r="R166" s="218">
        <v>0</v>
      </c>
      <c r="S166" s="218">
        <v>0</v>
      </c>
      <c r="T166" s="218">
        <v>0</v>
      </c>
      <c r="U166" s="218">
        <v>0</v>
      </c>
      <c r="V166" s="218">
        <v>0</v>
      </c>
      <c r="W166" s="218">
        <v>0</v>
      </c>
      <c r="X166" s="218">
        <v>0</v>
      </c>
      <c r="Y166" s="218">
        <v>0</v>
      </c>
      <c r="Z166" s="218">
        <v>0</v>
      </c>
      <c r="AA166" s="218">
        <v>0</v>
      </c>
      <c r="AB166" s="218">
        <v>0</v>
      </c>
      <c r="AC166" s="218">
        <v>0</v>
      </c>
      <c r="AD166" s="218">
        <v>0</v>
      </c>
      <c r="AE166" s="218">
        <v>0</v>
      </c>
      <c r="AF166" s="218">
        <v>0</v>
      </c>
      <c r="AG166" s="218">
        <v>0</v>
      </c>
      <c r="AH166" s="218">
        <v>0</v>
      </c>
      <c r="AI166" s="218">
        <v>0</v>
      </c>
      <c r="AJ166" s="218">
        <v>0</v>
      </c>
      <c r="AK166" s="218">
        <v>0</v>
      </c>
      <c r="AL166" s="218">
        <v>0</v>
      </c>
      <c r="AM166" s="218">
        <v>0</v>
      </c>
      <c r="AN166" s="218">
        <v>0</v>
      </c>
      <c r="AO166" s="218">
        <v>0</v>
      </c>
      <c r="AP166" s="218">
        <v>2.9700000000000001E-4</v>
      </c>
      <c r="AQ166" s="218">
        <v>8.005E-3</v>
      </c>
      <c r="AR166" s="218">
        <v>0</v>
      </c>
      <c r="AS166" s="218">
        <v>0</v>
      </c>
      <c r="AT166" s="218">
        <v>0</v>
      </c>
      <c r="AU166" s="218">
        <v>0.56110700000000002</v>
      </c>
      <c r="AV166" s="218">
        <v>0</v>
      </c>
      <c r="AW166" s="218">
        <v>0</v>
      </c>
      <c r="AX166" s="218">
        <v>0</v>
      </c>
      <c r="AY166" s="218">
        <v>1.7E-5</v>
      </c>
      <c r="AZ166" s="218">
        <v>0</v>
      </c>
      <c r="BA166" s="218">
        <v>0</v>
      </c>
      <c r="BB166" s="218">
        <v>0</v>
      </c>
      <c r="BC166" s="218">
        <v>0</v>
      </c>
      <c r="BD166" s="218">
        <v>0</v>
      </c>
      <c r="BE166" s="218">
        <v>0</v>
      </c>
      <c r="BF166" s="218">
        <v>0</v>
      </c>
      <c r="BG166" s="218">
        <v>0</v>
      </c>
      <c r="BH166" s="218">
        <v>0</v>
      </c>
      <c r="BI166" s="218">
        <v>0</v>
      </c>
      <c r="BJ166" s="218">
        <v>0</v>
      </c>
      <c r="BK166" s="218">
        <v>0</v>
      </c>
      <c r="BL166" s="218">
        <v>6.4000000000000005E-4</v>
      </c>
      <c r="BM166" s="218">
        <v>1.6169999999999999E-3</v>
      </c>
      <c r="BN166" s="218">
        <v>0</v>
      </c>
      <c r="BO166" s="218">
        <v>0</v>
      </c>
      <c r="BP166" s="218">
        <v>0</v>
      </c>
      <c r="BQ166" s="218">
        <v>0</v>
      </c>
      <c r="BR166" s="218">
        <v>0</v>
      </c>
      <c r="BS166" s="218">
        <v>0</v>
      </c>
      <c r="BT166" s="218">
        <v>0</v>
      </c>
      <c r="BU166" s="218">
        <v>0</v>
      </c>
      <c r="BV166" s="218">
        <v>0</v>
      </c>
      <c r="BW166" s="218">
        <v>0</v>
      </c>
      <c r="BX166" s="218">
        <v>1.3589E-2</v>
      </c>
      <c r="BY166" s="218">
        <v>0</v>
      </c>
      <c r="BZ166" s="218">
        <v>0</v>
      </c>
      <c r="CA166" s="218">
        <v>0</v>
      </c>
      <c r="CB166" s="218">
        <v>0</v>
      </c>
      <c r="CC166" s="218">
        <v>0</v>
      </c>
      <c r="CD166" s="218">
        <v>0</v>
      </c>
      <c r="CE166" s="218">
        <v>0</v>
      </c>
      <c r="CF166" s="218">
        <v>0</v>
      </c>
      <c r="CG166" s="218">
        <v>0</v>
      </c>
      <c r="CH166" s="218">
        <v>0.76236099999999996</v>
      </c>
      <c r="CI166" s="218">
        <v>0</v>
      </c>
      <c r="CJ166" s="218">
        <v>0</v>
      </c>
      <c r="CK166" s="218">
        <v>1.1265000000000001E-2</v>
      </c>
      <c r="CL166" s="218">
        <v>0</v>
      </c>
      <c r="CM166" s="218">
        <v>0</v>
      </c>
      <c r="CN166" s="218">
        <v>3.5690000000000001E-3</v>
      </c>
      <c r="CO166" s="218">
        <v>1.1230000000000001E-3</v>
      </c>
      <c r="CP166" s="218">
        <v>0</v>
      </c>
      <c r="CQ166" s="218">
        <v>0</v>
      </c>
      <c r="CR166" s="218">
        <v>0</v>
      </c>
      <c r="CS166" s="218">
        <v>0</v>
      </c>
      <c r="CT166" s="218">
        <v>0</v>
      </c>
      <c r="CU166" s="218">
        <v>0</v>
      </c>
      <c r="CV166" s="218">
        <v>0</v>
      </c>
    </row>
    <row r="167" spans="1:100" x14ac:dyDescent="0.5">
      <c r="A167" s="220" t="s">
        <v>690</v>
      </c>
      <c r="B167" s="221" t="s">
        <v>727</v>
      </c>
      <c r="C167" s="217">
        <v>1.371176</v>
      </c>
      <c r="D167" s="217">
        <v>0</v>
      </c>
      <c r="E167" s="217">
        <v>0</v>
      </c>
      <c r="F167" s="217">
        <v>0</v>
      </c>
      <c r="G167" s="217">
        <v>0</v>
      </c>
      <c r="H167" s="217">
        <v>0</v>
      </c>
      <c r="I167" s="217">
        <v>0</v>
      </c>
      <c r="J167" s="217">
        <v>0</v>
      </c>
      <c r="K167" s="217">
        <v>0</v>
      </c>
      <c r="L167" s="217">
        <v>0</v>
      </c>
      <c r="M167" s="217">
        <v>0</v>
      </c>
      <c r="N167" s="217">
        <v>0</v>
      </c>
      <c r="O167" s="217">
        <v>0</v>
      </c>
      <c r="P167" s="217">
        <v>0</v>
      </c>
      <c r="Q167" s="217">
        <v>0</v>
      </c>
      <c r="R167" s="217">
        <v>0</v>
      </c>
      <c r="S167" s="217">
        <v>0</v>
      </c>
      <c r="T167" s="217">
        <v>0</v>
      </c>
      <c r="U167" s="217">
        <v>0</v>
      </c>
      <c r="V167" s="217">
        <v>0</v>
      </c>
      <c r="W167" s="217">
        <v>0</v>
      </c>
      <c r="X167" s="217">
        <v>0</v>
      </c>
      <c r="Y167" s="217">
        <v>0</v>
      </c>
      <c r="Z167" s="217">
        <v>0</v>
      </c>
      <c r="AA167" s="217">
        <v>1.3145309999999999</v>
      </c>
      <c r="AB167" s="217">
        <v>0</v>
      </c>
      <c r="AC167" s="217">
        <v>0</v>
      </c>
      <c r="AD167" s="217">
        <v>0</v>
      </c>
      <c r="AE167" s="217">
        <v>0</v>
      </c>
      <c r="AF167" s="217">
        <v>0</v>
      </c>
      <c r="AG167" s="217">
        <v>0</v>
      </c>
      <c r="AH167" s="217">
        <v>0</v>
      </c>
      <c r="AI167" s="217">
        <v>0</v>
      </c>
      <c r="AJ167" s="217">
        <v>8.9990000000000001E-3</v>
      </c>
      <c r="AK167" s="217">
        <v>0</v>
      </c>
      <c r="AL167" s="217">
        <v>0</v>
      </c>
      <c r="AM167" s="217">
        <v>0</v>
      </c>
      <c r="AN167" s="217">
        <v>0</v>
      </c>
      <c r="AO167" s="217">
        <v>0</v>
      </c>
      <c r="AP167" s="217">
        <v>3.2429999999999998E-3</v>
      </c>
      <c r="AQ167" s="217">
        <v>0</v>
      </c>
      <c r="AR167" s="217">
        <v>0</v>
      </c>
      <c r="AS167" s="217">
        <v>0</v>
      </c>
      <c r="AT167" s="217">
        <v>0</v>
      </c>
      <c r="AU167" s="217">
        <v>0</v>
      </c>
      <c r="AV167" s="217">
        <v>0</v>
      </c>
      <c r="AW167" s="217">
        <v>0</v>
      </c>
      <c r="AX167" s="217">
        <v>0</v>
      </c>
      <c r="AY167" s="217">
        <v>0</v>
      </c>
      <c r="AZ167" s="217">
        <v>0</v>
      </c>
      <c r="BA167" s="217">
        <v>0</v>
      </c>
      <c r="BB167" s="217">
        <v>0</v>
      </c>
      <c r="BC167" s="217">
        <v>0</v>
      </c>
      <c r="BD167" s="217">
        <v>0</v>
      </c>
      <c r="BE167" s="217">
        <v>0</v>
      </c>
      <c r="BF167" s="217">
        <v>0</v>
      </c>
      <c r="BG167" s="217">
        <v>0</v>
      </c>
      <c r="BH167" s="217">
        <v>0</v>
      </c>
      <c r="BI167" s="217">
        <v>0</v>
      </c>
      <c r="BJ167" s="217">
        <v>0</v>
      </c>
      <c r="BK167" s="217">
        <v>0</v>
      </c>
      <c r="BL167" s="217">
        <v>0</v>
      </c>
      <c r="BM167" s="217">
        <v>0</v>
      </c>
      <c r="BN167" s="217">
        <v>0</v>
      </c>
      <c r="BO167" s="217">
        <v>0</v>
      </c>
      <c r="BP167" s="217">
        <v>0</v>
      </c>
      <c r="BQ167" s="217">
        <v>0</v>
      </c>
      <c r="BR167" s="217">
        <v>0</v>
      </c>
      <c r="BS167" s="217">
        <v>0</v>
      </c>
      <c r="BT167" s="217">
        <v>0</v>
      </c>
      <c r="BU167" s="217">
        <v>0</v>
      </c>
      <c r="BV167" s="217">
        <v>0</v>
      </c>
      <c r="BW167" s="217">
        <v>0</v>
      </c>
      <c r="BX167" s="217">
        <v>0</v>
      </c>
      <c r="BY167" s="217">
        <v>0</v>
      </c>
      <c r="BZ167" s="217">
        <v>0</v>
      </c>
      <c r="CA167" s="217">
        <v>0</v>
      </c>
      <c r="CB167" s="217">
        <v>0</v>
      </c>
      <c r="CC167" s="217">
        <v>0</v>
      </c>
      <c r="CD167" s="217">
        <v>0</v>
      </c>
      <c r="CE167" s="217">
        <v>0</v>
      </c>
      <c r="CF167" s="217">
        <v>0</v>
      </c>
      <c r="CG167" s="217">
        <v>0</v>
      </c>
      <c r="CH167" s="217">
        <v>0</v>
      </c>
      <c r="CI167" s="217">
        <v>2.6189999999999998E-3</v>
      </c>
      <c r="CJ167" s="217">
        <v>0</v>
      </c>
      <c r="CK167" s="217">
        <v>4.3999999999999999E-5</v>
      </c>
      <c r="CL167" s="217">
        <v>0</v>
      </c>
      <c r="CM167" s="217">
        <v>0</v>
      </c>
      <c r="CN167" s="217">
        <v>0</v>
      </c>
      <c r="CO167" s="217">
        <v>0</v>
      </c>
      <c r="CP167" s="217">
        <v>0</v>
      </c>
      <c r="CQ167" s="217">
        <v>0</v>
      </c>
      <c r="CR167" s="217">
        <v>0</v>
      </c>
      <c r="CS167" s="217">
        <v>0</v>
      </c>
      <c r="CT167" s="217">
        <v>0</v>
      </c>
      <c r="CU167" s="217">
        <v>5.2069999999999998E-3</v>
      </c>
      <c r="CV167" s="217">
        <v>3.6533999999999997E-2</v>
      </c>
    </row>
    <row r="168" spans="1:100" x14ac:dyDescent="0.5">
      <c r="A168" s="222" t="s">
        <v>712</v>
      </c>
      <c r="B168" s="223" t="s">
        <v>749</v>
      </c>
      <c r="C168" s="218">
        <v>1.3649</v>
      </c>
      <c r="D168" s="218">
        <v>0</v>
      </c>
      <c r="E168" s="218">
        <v>0</v>
      </c>
      <c r="F168" s="218">
        <v>0</v>
      </c>
      <c r="G168" s="218">
        <v>0</v>
      </c>
      <c r="H168" s="218">
        <v>0</v>
      </c>
      <c r="I168" s="218">
        <v>0</v>
      </c>
      <c r="J168" s="218">
        <v>0</v>
      </c>
      <c r="K168" s="218">
        <v>0</v>
      </c>
      <c r="L168" s="218">
        <v>0</v>
      </c>
      <c r="M168" s="218">
        <v>0</v>
      </c>
      <c r="N168" s="218">
        <v>0</v>
      </c>
      <c r="O168" s="218">
        <v>0</v>
      </c>
      <c r="P168" s="218">
        <v>0</v>
      </c>
      <c r="Q168" s="218">
        <v>0</v>
      </c>
      <c r="R168" s="218">
        <v>0</v>
      </c>
      <c r="S168" s="218">
        <v>0</v>
      </c>
      <c r="T168" s="218">
        <v>1.2999999999999999E-5</v>
      </c>
      <c r="U168" s="218">
        <v>0</v>
      </c>
      <c r="V168" s="218">
        <v>0</v>
      </c>
      <c r="W168" s="218">
        <v>0</v>
      </c>
      <c r="X168" s="218">
        <v>0</v>
      </c>
      <c r="Y168" s="218">
        <v>0</v>
      </c>
      <c r="Z168" s="218">
        <v>0</v>
      </c>
      <c r="AA168" s="218">
        <v>0</v>
      </c>
      <c r="AB168" s="218">
        <v>0</v>
      </c>
      <c r="AC168" s="218">
        <v>0</v>
      </c>
      <c r="AD168" s="218">
        <v>0</v>
      </c>
      <c r="AE168" s="218">
        <v>0</v>
      </c>
      <c r="AF168" s="218">
        <v>0</v>
      </c>
      <c r="AG168" s="218">
        <v>0</v>
      </c>
      <c r="AH168" s="218">
        <v>0</v>
      </c>
      <c r="AI168" s="218">
        <v>0</v>
      </c>
      <c r="AJ168" s="218">
        <v>0</v>
      </c>
      <c r="AK168" s="218">
        <v>0</v>
      </c>
      <c r="AL168" s="218">
        <v>0</v>
      </c>
      <c r="AM168" s="218">
        <v>0</v>
      </c>
      <c r="AN168" s="218">
        <v>0</v>
      </c>
      <c r="AO168" s="218">
        <v>0</v>
      </c>
      <c r="AP168" s="218">
        <v>0</v>
      </c>
      <c r="AQ168" s="218">
        <v>9.9213999999999997E-2</v>
      </c>
      <c r="AR168" s="218">
        <v>0</v>
      </c>
      <c r="AS168" s="218">
        <v>8.7000000000000001E-4</v>
      </c>
      <c r="AT168" s="218">
        <v>0</v>
      </c>
      <c r="AU168" s="218">
        <v>0</v>
      </c>
      <c r="AV168" s="218">
        <v>0</v>
      </c>
      <c r="AW168" s="218">
        <v>0</v>
      </c>
      <c r="AX168" s="218">
        <v>0</v>
      </c>
      <c r="AY168" s="218">
        <v>0</v>
      </c>
      <c r="AZ168" s="218">
        <v>0</v>
      </c>
      <c r="BA168" s="218">
        <v>0</v>
      </c>
      <c r="BB168" s="218">
        <v>0</v>
      </c>
      <c r="BC168" s="218">
        <v>0</v>
      </c>
      <c r="BD168" s="218">
        <v>0</v>
      </c>
      <c r="BE168" s="218">
        <v>0</v>
      </c>
      <c r="BF168" s="218">
        <v>0.25607200000000002</v>
      </c>
      <c r="BG168" s="218">
        <v>0</v>
      </c>
      <c r="BH168" s="218">
        <v>0</v>
      </c>
      <c r="BI168" s="218">
        <v>0</v>
      </c>
      <c r="BJ168" s="218">
        <v>0</v>
      </c>
      <c r="BK168" s="218">
        <v>0</v>
      </c>
      <c r="BL168" s="218">
        <v>0</v>
      </c>
      <c r="BM168" s="218">
        <v>1.17E-4</v>
      </c>
      <c r="BN168" s="218">
        <v>5.1999999999999995E-4</v>
      </c>
      <c r="BO168" s="218">
        <v>0</v>
      </c>
      <c r="BP168" s="218">
        <v>0</v>
      </c>
      <c r="BQ168" s="218">
        <v>0</v>
      </c>
      <c r="BR168" s="218">
        <v>0</v>
      </c>
      <c r="BS168" s="218">
        <v>0</v>
      </c>
      <c r="BT168" s="218">
        <v>0</v>
      </c>
      <c r="BU168" s="218">
        <v>0</v>
      </c>
      <c r="BV168" s="218">
        <v>0</v>
      </c>
      <c r="BW168" s="218">
        <v>0</v>
      </c>
      <c r="BX168" s="218">
        <v>1.702E-2</v>
      </c>
      <c r="BY168" s="218">
        <v>0</v>
      </c>
      <c r="BZ168" s="218">
        <v>0</v>
      </c>
      <c r="CA168" s="218">
        <v>0</v>
      </c>
      <c r="CB168" s="218">
        <v>0</v>
      </c>
      <c r="CC168" s="218">
        <v>0</v>
      </c>
      <c r="CD168" s="218">
        <v>0</v>
      </c>
      <c r="CE168" s="218">
        <v>0</v>
      </c>
      <c r="CF168" s="218">
        <v>1.6799999999999999E-4</v>
      </c>
      <c r="CG168" s="218">
        <v>1.0397E-2</v>
      </c>
      <c r="CH168" s="218">
        <v>6.4618999999999996E-2</v>
      </c>
      <c r="CI168" s="218">
        <v>0.90779699999999997</v>
      </c>
      <c r="CJ168" s="218">
        <v>0</v>
      </c>
      <c r="CK168" s="218">
        <v>7.7710000000000001E-3</v>
      </c>
      <c r="CL168" s="218">
        <v>0</v>
      </c>
      <c r="CM168" s="218">
        <v>0</v>
      </c>
      <c r="CN168" s="218">
        <v>0</v>
      </c>
      <c r="CO168" s="218">
        <v>0</v>
      </c>
      <c r="CP168" s="218">
        <v>0</v>
      </c>
      <c r="CQ168" s="218">
        <v>0</v>
      </c>
      <c r="CR168" s="218">
        <v>0</v>
      </c>
      <c r="CS168" s="218">
        <v>3.2299999999999999E-4</v>
      </c>
      <c r="CT168" s="218">
        <v>0</v>
      </c>
      <c r="CU168" s="218">
        <v>0</v>
      </c>
      <c r="CV168" s="218">
        <v>0</v>
      </c>
    </row>
    <row r="169" spans="1:100" x14ac:dyDescent="0.5">
      <c r="A169" s="220" t="s">
        <v>713</v>
      </c>
      <c r="B169" s="221" t="s">
        <v>750</v>
      </c>
      <c r="C169" s="217">
        <v>1.2884880000000001</v>
      </c>
      <c r="D169" s="217">
        <v>0</v>
      </c>
      <c r="E169" s="217">
        <v>0</v>
      </c>
      <c r="F169" s="217">
        <v>0</v>
      </c>
      <c r="G169" s="217">
        <v>0</v>
      </c>
      <c r="H169" s="217">
        <v>0</v>
      </c>
      <c r="I169" s="217">
        <v>0</v>
      </c>
      <c r="J169" s="217">
        <v>0</v>
      </c>
      <c r="K169" s="217">
        <v>0</v>
      </c>
      <c r="L169" s="217">
        <v>0</v>
      </c>
      <c r="M169" s="217">
        <v>0</v>
      </c>
      <c r="N169" s="217">
        <v>0</v>
      </c>
      <c r="O169" s="217">
        <v>0</v>
      </c>
      <c r="P169" s="217">
        <v>0</v>
      </c>
      <c r="Q169" s="217">
        <v>0</v>
      </c>
      <c r="R169" s="217">
        <v>0</v>
      </c>
      <c r="S169" s="217">
        <v>0</v>
      </c>
      <c r="T169" s="217">
        <v>0</v>
      </c>
      <c r="U169" s="217">
        <v>0</v>
      </c>
      <c r="V169" s="217">
        <v>0</v>
      </c>
      <c r="W169" s="217">
        <v>0</v>
      </c>
      <c r="X169" s="217">
        <v>0</v>
      </c>
      <c r="Y169" s="217">
        <v>0</v>
      </c>
      <c r="Z169" s="217">
        <v>0</v>
      </c>
      <c r="AA169" s="217">
        <v>0</v>
      </c>
      <c r="AB169" s="217">
        <v>0</v>
      </c>
      <c r="AC169" s="217">
        <v>0</v>
      </c>
      <c r="AD169" s="217">
        <v>0</v>
      </c>
      <c r="AE169" s="217">
        <v>0</v>
      </c>
      <c r="AF169" s="217">
        <v>0</v>
      </c>
      <c r="AG169" s="217">
        <v>0</v>
      </c>
      <c r="AH169" s="217">
        <v>0</v>
      </c>
      <c r="AI169" s="217">
        <v>0</v>
      </c>
      <c r="AJ169" s="217">
        <v>0</v>
      </c>
      <c r="AK169" s="217">
        <v>0</v>
      </c>
      <c r="AL169" s="217">
        <v>0</v>
      </c>
      <c r="AM169" s="217">
        <v>0</v>
      </c>
      <c r="AN169" s="217">
        <v>0</v>
      </c>
      <c r="AO169" s="217">
        <v>0</v>
      </c>
      <c r="AP169" s="217">
        <v>0</v>
      </c>
      <c r="AQ169" s="217">
        <v>0</v>
      </c>
      <c r="AR169" s="217">
        <v>0</v>
      </c>
      <c r="AS169" s="217">
        <v>0</v>
      </c>
      <c r="AT169" s="217">
        <v>0</v>
      </c>
      <c r="AU169" s="217">
        <v>0</v>
      </c>
      <c r="AV169" s="217">
        <v>0</v>
      </c>
      <c r="AW169" s="217">
        <v>0</v>
      </c>
      <c r="AX169" s="217">
        <v>0</v>
      </c>
      <c r="AY169" s="217">
        <v>0</v>
      </c>
      <c r="AZ169" s="217">
        <v>0</v>
      </c>
      <c r="BA169" s="217">
        <v>0</v>
      </c>
      <c r="BB169" s="217">
        <v>0</v>
      </c>
      <c r="BC169" s="217">
        <v>0</v>
      </c>
      <c r="BD169" s="217">
        <v>0</v>
      </c>
      <c r="BE169" s="217">
        <v>0</v>
      </c>
      <c r="BF169" s="217">
        <v>0</v>
      </c>
      <c r="BG169" s="217">
        <v>0</v>
      </c>
      <c r="BH169" s="217">
        <v>0</v>
      </c>
      <c r="BI169" s="217">
        <v>0</v>
      </c>
      <c r="BJ169" s="217">
        <v>0</v>
      </c>
      <c r="BK169" s="217">
        <v>0</v>
      </c>
      <c r="BL169" s="217">
        <v>0</v>
      </c>
      <c r="BM169" s="217">
        <v>0</v>
      </c>
      <c r="BN169" s="217">
        <v>0</v>
      </c>
      <c r="BO169" s="217">
        <v>0</v>
      </c>
      <c r="BP169" s="217">
        <v>0</v>
      </c>
      <c r="BQ169" s="217">
        <v>0</v>
      </c>
      <c r="BR169" s="217">
        <v>0</v>
      </c>
      <c r="BS169" s="217">
        <v>0</v>
      </c>
      <c r="BT169" s="217">
        <v>0</v>
      </c>
      <c r="BU169" s="217">
        <v>0</v>
      </c>
      <c r="BV169" s="217">
        <v>0</v>
      </c>
      <c r="BW169" s="217">
        <v>0</v>
      </c>
      <c r="BX169" s="217">
        <v>0</v>
      </c>
      <c r="BY169" s="217">
        <v>0</v>
      </c>
      <c r="BZ169" s="217">
        <v>0</v>
      </c>
      <c r="CA169" s="217">
        <v>0</v>
      </c>
      <c r="CB169" s="217">
        <v>0</v>
      </c>
      <c r="CC169" s="217">
        <v>0</v>
      </c>
      <c r="CD169" s="217">
        <v>0</v>
      </c>
      <c r="CE169" s="217">
        <v>0</v>
      </c>
      <c r="CF169" s="217">
        <v>0</v>
      </c>
      <c r="CG169" s="217">
        <v>0</v>
      </c>
      <c r="CH169" s="217">
        <v>3.6200000000000002E-4</v>
      </c>
      <c r="CI169" s="217">
        <v>7.2000000000000002E-5</v>
      </c>
      <c r="CJ169" s="217">
        <v>0</v>
      </c>
      <c r="CK169" s="217">
        <v>5.1110000000000001E-3</v>
      </c>
      <c r="CL169" s="217">
        <v>0</v>
      </c>
      <c r="CM169" s="217">
        <v>0</v>
      </c>
      <c r="CN169" s="217">
        <v>1.2829429999999999</v>
      </c>
      <c r="CO169" s="217">
        <v>0</v>
      </c>
      <c r="CP169" s="217">
        <v>0</v>
      </c>
      <c r="CQ169" s="217">
        <v>0</v>
      </c>
      <c r="CR169" s="217">
        <v>0</v>
      </c>
      <c r="CS169" s="217">
        <v>0</v>
      </c>
      <c r="CT169" s="217">
        <v>0</v>
      </c>
      <c r="CU169" s="217">
        <v>0</v>
      </c>
      <c r="CV169" s="217">
        <v>0</v>
      </c>
    </row>
    <row r="170" spans="1:100" x14ac:dyDescent="0.5">
      <c r="A170" s="222" t="s">
        <v>714</v>
      </c>
      <c r="B170" s="223" t="s">
        <v>751</v>
      </c>
      <c r="C170" s="218">
        <v>1.2646200000000001</v>
      </c>
      <c r="D170" s="218">
        <v>0</v>
      </c>
      <c r="E170" s="218">
        <v>0</v>
      </c>
      <c r="F170" s="218">
        <v>0</v>
      </c>
      <c r="G170" s="218">
        <v>0</v>
      </c>
      <c r="H170" s="218">
        <v>0</v>
      </c>
      <c r="I170" s="218">
        <v>0</v>
      </c>
      <c r="J170" s="218">
        <v>0</v>
      </c>
      <c r="K170" s="218">
        <v>0</v>
      </c>
      <c r="L170" s="218">
        <v>0</v>
      </c>
      <c r="M170" s="218">
        <v>0</v>
      </c>
      <c r="N170" s="218">
        <v>0</v>
      </c>
      <c r="O170" s="218">
        <v>0</v>
      </c>
      <c r="P170" s="218">
        <v>0</v>
      </c>
      <c r="Q170" s="218">
        <v>0</v>
      </c>
      <c r="R170" s="218">
        <v>0</v>
      </c>
      <c r="S170" s="218">
        <v>0</v>
      </c>
      <c r="T170" s="218">
        <v>0</v>
      </c>
      <c r="U170" s="218">
        <v>0</v>
      </c>
      <c r="V170" s="218">
        <v>0</v>
      </c>
      <c r="W170" s="218">
        <v>0</v>
      </c>
      <c r="X170" s="218">
        <v>0</v>
      </c>
      <c r="Y170" s="218">
        <v>0</v>
      </c>
      <c r="Z170" s="218">
        <v>0</v>
      </c>
      <c r="AA170" s="218">
        <v>0</v>
      </c>
      <c r="AB170" s="218">
        <v>0</v>
      </c>
      <c r="AC170" s="218">
        <v>0</v>
      </c>
      <c r="AD170" s="218">
        <v>1.9966999999999999E-2</v>
      </c>
      <c r="AE170" s="218">
        <v>0</v>
      </c>
      <c r="AF170" s="218">
        <v>0</v>
      </c>
      <c r="AG170" s="218">
        <v>0</v>
      </c>
      <c r="AH170" s="218">
        <v>0</v>
      </c>
      <c r="AI170" s="218">
        <v>0</v>
      </c>
      <c r="AJ170" s="218">
        <v>0</v>
      </c>
      <c r="AK170" s="218">
        <v>0</v>
      </c>
      <c r="AL170" s="218">
        <v>0</v>
      </c>
      <c r="AM170" s="218">
        <v>0</v>
      </c>
      <c r="AN170" s="218">
        <v>0</v>
      </c>
      <c r="AO170" s="218">
        <v>0</v>
      </c>
      <c r="AP170" s="218">
        <v>6.0549999999999996E-3</v>
      </c>
      <c r="AQ170" s="218">
        <v>1.9665999999999999E-2</v>
      </c>
      <c r="AR170" s="218">
        <v>0</v>
      </c>
      <c r="AS170" s="218">
        <v>1.7277000000000001E-2</v>
      </c>
      <c r="AT170" s="218">
        <v>0</v>
      </c>
      <c r="AU170" s="218">
        <v>0</v>
      </c>
      <c r="AV170" s="218">
        <v>0</v>
      </c>
      <c r="AW170" s="218">
        <v>0</v>
      </c>
      <c r="AX170" s="218">
        <v>0</v>
      </c>
      <c r="AY170" s="218">
        <v>0</v>
      </c>
      <c r="AZ170" s="218">
        <v>8.7900000000000001E-4</v>
      </c>
      <c r="BA170" s="218">
        <v>0</v>
      </c>
      <c r="BB170" s="218">
        <v>0</v>
      </c>
      <c r="BC170" s="218">
        <v>0</v>
      </c>
      <c r="BD170" s="218">
        <v>0</v>
      </c>
      <c r="BE170" s="218">
        <v>0</v>
      </c>
      <c r="BF170" s="218">
        <v>0</v>
      </c>
      <c r="BG170" s="218">
        <v>0</v>
      </c>
      <c r="BH170" s="218">
        <v>0</v>
      </c>
      <c r="BI170" s="218">
        <v>0</v>
      </c>
      <c r="BJ170" s="218">
        <v>0</v>
      </c>
      <c r="BK170" s="218">
        <v>3.3000000000000003E-5</v>
      </c>
      <c r="BL170" s="218">
        <v>0</v>
      </c>
      <c r="BM170" s="218">
        <v>1.6393999999999999E-2</v>
      </c>
      <c r="BN170" s="218">
        <v>1.7E-5</v>
      </c>
      <c r="BO170" s="218">
        <v>0</v>
      </c>
      <c r="BP170" s="218">
        <v>0</v>
      </c>
      <c r="BQ170" s="218">
        <v>0</v>
      </c>
      <c r="BR170" s="218">
        <v>0</v>
      </c>
      <c r="BS170" s="218">
        <v>6.4900000000000001E-3</v>
      </c>
      <c r="BT170" s="218">
        <v>0</v>
      </c>
      <c r="BU170" s="218">
        <v>3.1020000000000002E-3</v>
      </c>
      <c r="BV170" s="218">
        <v>2.9148E-2</v>
      </c>
      <c r="BW170" s="218">
        <v>1.1400000000000001E-4</v>
      </c>
      <c r="BX170" s="218">
        <v>3.0981000000000002E-2</v>
      </c>
      <c r="BY170" s="218">
        <v>0</v>
      </c>
      <c r="BZ170" s="218">
        <v>0</v>
      </c>
      <c r="CA170" s="218">
        <v>2.2771E-2</v>
      </c>
      <c r="CB170" s="218">
        <v>0</v>
      </c>
      <c r="CC170" s="218">
        <v>0</v>
      </c>
      <c r="CD170" s="218">
        <v>0</v>
      </c>
      <c r="CE170" s="218">
        <v>0</v>
      </c>
      <c r="CF170" s="218">
        <v>4.6337000000000003E-2</v>
      </c>
      <c r="CG170" s="218">
        <v>0.187082</v>
      </c>
      <c r="CH170" s="218">
        <v>0.63917100000000004</v>
      </c>
      <c r="CI170" s="218">
        <v>0.11787599999999999</v>
      </c>
      <c r="CJ170" s="218">
        <v>0</v>
      </c>
      <c r="CK170" s="218">
        <v>4.8885999999999999E-2</v>
      </c>
      <c r="CL170" s="218">
        <v>0</v>
      </c>
      <c r="CM170" s="218">
        <v>0</v>
      </c>
      <c r="CN170" s="218">
        <v>9.6600000000000002E-3</v>
      </c>
      <c r="CO170" s="218">
        <v>2.9517999999999999E-2</v>
      </c>
      <c r="CP170" s="218">
        <v>0</v>
      </c>
      <c r="CQ170" s="218">
        <v>0</v>
      </c>
      <c r="CR170" s="218">
        <v>1.2311000000000001E-2</v>
      </c>
      <c r="CS170" s="218">
        <v>0</v>
      </c>
      <c r="CT170" s="218">
        <v>8.8400000000000002E-4</v>
      </c>
      <c r="CU170" s="218">
        <v>0</v>
      </c>
      <c r="CV170" s="218">
        <v>0</v>
      </c>
    </row>
    <row r="171" spans="1:100" x14ac:dyDescent="0.5">
      <c r="A171" s="220" t="s">
        <v>72</v>
      </c>
      <c r="B171" s="221" t="s">
        <v>307</v>
      </c>
      <c r="C171" s="217">
        <v>1.167084</v>
      </c>
      <c r="D171" s="217">
        <v>0</v>
      </c>
      <c r="E171" s="217">
        <v>0</v>
      </c>
      <c r="F171" s="217">
        <v>0</v>
      </c>
      <c r="G171" s="217">
        <v>0</v>
      </c>
      <c r="H171" s="217">
        <v>0</v>
      </c>
      <c r="I171" s="217">
        <v>6.0000000000000002E-5</v>
      </c>
      <c r="J171" s="217">
        <v>0</v>
      </c>
      <c r="K171" s="217">
        <v>0</v>
      </c>
      <c r="L171" s="217">
        <v>0</v>
      </c>
      <c r="M171" s="217">
        <v>0</v>
      </c>
      <c r="N171" s="217">
        <v>0</v>
      </c>
      <c r="O171" s="217">
        <v>0</v>
      </c>
      <c r="P171" s="217">
        <v>0</v>
      </c>
      <c r="Q171" s="217">
        <v>0</v>
      </c>
      <c r="R171" s="217">
        <v>0</v>
      </c>
      <c r="S171" s="217">
        <v>0</v>
      </c>
      <c r="T171" s="217">
        <v>0</v>
      </c>
      <c r="U171" s="217">
        <v>0</v>
      </c>
      <c r="V171" s="217">
        <v>0</v>
      </c>
      <c r="W171" s="217">
        <v>0</v>
      </c>
      <c r="X171" s="217">
        <v>0</v>
      </c>
      <c r="Y171" s="217">
        <v>0</v>
      </c>
      <c r="Z171" s="217">
        <v>0</v>
      </c>
      <c r="AA171" s="217">
        <v>0</v>
      </c>
      <c r="AB171" s="217">
        <v>0.15032599999999999</v>
      </c>
      <c r="AC171" s="217">
        <v>0</v>
      </c>
      <c r="AD171" s="217">
        <v>0</v>
      </c>
      <c r="AE171" s="217">
        <v>0</v>
      </c>
      <c r="AF171" s="217">
        <v>0</v>
      </c>
      <c r="AG171" s="217">
        <v>3.6109000000000002E-2</v>
      </c>
      <c r="AH171" s="217">
        <v>0</v>
      </c>
      <c r="AI171" s="217">
        <v>0</v>
      </c>
      <c r="AJ171" s="217">
        <v>0</v>
      </c>
      <c r="AK171" s="217">
        <v>0</v>
      </c>
      <c r="AL171" s="217">
        <v>0</v>
      </c>
      <c r="AM171" s="217">
        <v>0</v>
      </c>
      <c r="AN171" s="217">
        <v>0</v>
      </c>
      <c r="AO171" s="217">
        <v>0</v>
      </c>
      <c r="AP171" s="217">
        <v>0</v>
      </c>
      <c r="AQ171" s="217">
        <v>6.6220000000000003E-3</v>
      </c>
      <c r="AR171" s="217">
        <v>0</v>
      </c>
      <c r="AS171" s="217">
        <v>3.0630000000000002E-3</v>
      </c>
      <c r="AT171" s="217">
        <v>0</v>
      </c>
      <c r="AU171" s="217">
        <v>0.30579600000000001</v>
      </c>
      <c r="AV171" s="217">
        <v>0</v>
      </c>
      <c r="AW171" s="217">
        <v>0</v>
      </c>
      <c r="AX171" s="217">
        <v>0</v>
      </c>
      <c r="AY171" s="217">
        <v>0</v>
      </c>
      <c r="AZ171" s="217">
        <v>6.0340000000000003E-3</v>
      </c>
      <c r="BA171" s="217">
        <v>0</v>
      </c>
      <c r="BB171" s="217">
        <v>0</v>
      </c>
      <c r="BC171" s="217">
        <v>0</v>
      </c>
      <c r="BD171" s="217">
        <v>0</v>
      </c>
      <c r="BE171" s="217">
        <v>0</v>
      </c>
      <c r="BF171" s="217">
        <v>0</v>
      </c>
      <c r="BG171" s="217">
        <v>0</v>
      </c>
      <c r="BH171" s="217">
        <v>0</v>
      </c>
      <c r="BI171" s="217">
        <v>0</v>
      </c>
      <c r="BJ171" s="217">
        <v>0</v>
      </c>
      <c r="BK171" s="217">
        <v>0</v>
      </c>
      <c r="BL171" s="217">
        <v>0</v>
      </c>
      <c r="BM171" s="217">
        <v>1.1410000000000001E-3</v>
      </c>
      <c r="BN171" s="217">
        <v>0</v>
      </c>
      <c r="BO171" s="217">
        <v>0</v>
      </c>
      <c r="BP171" s="217">
        <v>0</v>
      </c>
      <c r="BQ171" s="217">
        <v>0</v>
      </c>
      <c r="BR171" s="217">
        <v>0</v>
      </c>
      <c r="BS171" s="217">
        <v>0</v>
      </c>
      <c r="BT171" s="217">
        <v>0</v>
      </c>
      <c r="BU171" s="217">
        <v>0</v>
      </c>
      <c r="BV171" s="217">
        <v>0</v>
      </c>
      <c r="BW171" s="217">
        <v>0</v>
      </c>
      <c r="BX171" s="217">
        <v>6.881E-3</v>
      </c>
      <c r="BY171" s="217">
        <v>0</v>
      </c>
      <c r="BZ171" s="217">
        <v>0</v>
      </c>
      <c r="CA171" s="217">
        <v>0</v>
      </c>
      <c r="CB171" s="217">
        <v>0</v>
      </c>
      <c r="CC171" s="217">
        <v>0</v>
      </c>
      <c r="CD171" s="217">
        <v>0</v>
      </c>
      <c r="CE171" s="217">
        <v>0</v>
      </c>
      <c r="CF171" s="217">
        <v>0</v>
      </c>
      <c r="CG171" s="217">
        <v>0</v>
      </c>
      <c r="CH171" s="217">
        <v>0.17973700000000001</v>
      </c>
      <c r="CI171" s="217">
        <v>2.1189999999999998E-3</v>
      </c>
      <c r="CJ171" s="217">
        <v>0</v>
      </c>
      <c r="CK171" s="217">
        <v>0.41544599999999998</v>
      </c>
      <c r="CL171" s="217">
        <v>0</v>
      </c>
      <c r="CM171" s="217">
        <v>0</v>
      </c>
      <c r="CN171" s="217">
        <v>6.2529999999999999E-3</v>
      </c>
      <c r="CO171" s="217">
        <v>0</v>
      </c>
      <c r="CP171" s="217">
        <v>0</v>
      </c>
      <c r="CQ171" s="217">
        <v>0</v>
      </c>
      <c r="CR171" s="217">
        <v>0</v>
      </c>
      <c r="CS171" s="217">
        <v>0</v>
      </c>
      <c r="CT171" s="217">
        <v>0</v>
      </c>
      <c r="CU171" s="217">
        <v>0</v>
      </c>
      <c r="CV171" s="217">
        <v>4.7496999999999998E-2</v>
      </c>
    </row>
    <row r="172" spans="1:100" x14ac:dyDescent="0.5">
      <c r="A172" s="222" t="s">
        <v>68</v>
      </c>
      <c r="B172" s="223" t="s">
        <v>335</v>
      </c>
      <c r="C172" s="218">
        <v>1.165745</v>
      </c>
      <c r="D172" s="218">
        <v>0</v>
      </c>
      <c r="E172" s="218">
        <v>0</v>
      </c>
      <c r="F172" s="218">
        <v>4.9579999999999997E-3</v>
      </c>
      <c r="G172" s="218">
        <v>0</v>
      </c>
      <c r="H172" s="218">
        <v>0</v>
      </c>
      <c r="I172" s="218">
        <v>0</v>
      </c>
      <c r="J172" s="218">
        <v>0</v>
      </c>
      <c r="K172" s="218">
        <v>0</v>
      </c>
      <c r="L172" s="218">
        <v>0</v>
      </c>
      <c r="M172" s="218">
        <v>0</v>
      </c>
      <c r="N172" s="218">
        <v>0</v>
      </c>
      <c r="O172" s="218">
        <v>0</v>
      </c>
      <c r="P172" s="218">
        <v>0</v>
      </c>
      <c r="Q172" s="218">
        <v>0</v>
      </c>
      <c r="R172" s="218">
        <v>0</v>
      </c>
      <c r="S172" s="218">
        <v>0</v>
      </c>
      <c r="T172" s="218">
        <v>0</v>
      </c>
      <c r="U172" s="218">
        <v>0</v>
      </c>
      <c r="V172" s="218">
        <v>0</v>
      </c>
      <c r="W172" s="218">
        <v>1.75E-4</v>
      </c>
      <c r="X172" s="218">
        <v>0.93730999999999998</v>
      </c>
      <c r="Y172" s="218">
        <v>0</v>
      </c>
      <c r="Z172" s="218">
        <v>0</v>
      </c>
      <c r="AA172" s="218">
        <v>0</v>
      </c>
      <c r="AB172" s="218">
        <v>0</v>
      </c>
      <c r="AC172" s="218">
        <v>0</v>
      </c>
      <c r="AD172" s="218">
        <v>0</v>
      </c>
      <c r="AE172" s="218">
        <v>0</v>
      </c>
      <c r="AF172" s="218">
        <v>0</v>
      </c>
      <c r="AG172" s="218">
        <v>3.8415999999999999E-2</v>
      </c>
      <c r="AH172" s="218">
        <v>0</v>
      </c>
      <c r="AI172" s="218">
        <v>0</v>
      </c>
      <c r="AJ172" s="218">
        <v>0</v>
      </c>
      <c r="AK172" s="218">
        <v>0</v>
      </c>
      <c r="AL172" s="218">
        <v>0</v>
      </c>
      <c r="AM172" s="218">
        <v>0</v>
      </c>
      <c r="AN172" s="218">
        <v>0</v>
      </c>
      <c r="AO172" s="218">
        <v>0</v>
      </c>
      <c r="AP172" s="218">
        <v>1.93E-4</v>
      </c>
      <c r="AQ172" s="218">
        <v>0</v>
      </c>
      <c r="AR172" s="218">
        <v>0</v>
      </c>
      <c r="AS172" s="218">
        <v>1.08E-3</v>
      </c>
      <c r="AT172" s="218">
        <v>0</v>
      </c>
      <c r="AU172" s="218">
        <v>0</v>
      </c>
      <c r="AV172" s="218">
        <v>0</v>
      </c>
      <c r="AW172" s="218">
        <v>0</v>
      </c>
      <c r="AX172" s="218">
        <v>0</v>
      </c>
      <c r="AY172" s="218">
        <v>0</v>
      </c>
      <c r="AZ172" s="218">
        <v>9.19E-4</v>
      </c>
      <c r="BA172" s="218">
        <v>0</v>
      </c>
      <c r="BB172" s="218">
        <v>0</v>
      </c>
      <c r="BC172" s="218">
        <v>0</v>
      </c>
      <c r="BD172" s="218">
        <v>0</v>
      </c>
      <c r="BE172" s="218">
        <v>0</v>
      </c>
      <c r="BF172" s="218">
        <v>0</v>
      </c>
      <c r="BG172" s="218">
        <v>0</v>
      </c>
      <c r="BH172" s="218">
        <v>0</v>
      </c>
      <c r="BI172" s="218">
        <v>0</v>
      </c>
      <c r="BJ172" s="218">
        <v>0</v>
      </c>
      <c r="BK172" s="218">
        <v>0</v>
      </c>
      <c r="BL172" s="218">
        <v>0</v>
      </c>
      <c r="BM172" s="218">
        <v>2.6679999999999998E-3</v>
      </c>
      <c r="BN172" s="218">
        <v>0</v>
      </c>
      <c r="BO172" s="218">
        <v>0</v>
      </c>
      <c r="BP172" s="218">
        <v>0</v>
      </c>
      <c r="BQ172" s="218">
        <v>0</v>
      </c>
      <c r="BR172" s="218">
        <v>0</v>
      </c>
      <c r="BS172" s="218">
        <v>0</v>
      </c>
      <c r="BT172" s="218">
        <v>0</v>
      </c>
      <c r="BU172" s="218">
        <v>0</v>
      </c>
      <c r="BV172" s="218">
        <v>0</v>
      </c>
      <c r="BW172" s="218">
        <v>0</v>
      </c>
      <c r="BX172" s="218">
        <v>0</v>
      </c>
      <c r="BY172" s="218">
        <v>0</v>
      </c>
      <c r="BZ172" s="218">
        <v>0</v>
      </c>
      <c r="CA172" s="218">
        <v>0</v>
      </c>
      <c r="CB172" s="218">
        <v>0</v>
      </c>
      <c r="CC172" s="218">
        <v>0</v>
      </c>
      <c r="CD172" s="218">
        <v>2.4499999999999999E-3</v>
      </c>
      <c r="CE172" s="218">
        <v>0</v>
      </c>
      <c r="CF172" s="218">
        <v>0</v>
      </c>
      <c r="CG172" s="218">
        <v>0</v>
      </c>
      <c r="CH172" s="218">
        <v>2.5839999999999999E-3</v>
      </c>
      <c r="CI172" s="218">
        <v>1.915E-3</v>
      </c>
      <c r="CJ172" s="218">
        <v>0</v>
      </c>
      <c r="CK172" s="218">
        <v>0</v>
      </c>
      <c r="CL172" s="218">
        <v>0</v>
      </c>
      <c r="CM172" s="218">
        <v>0</v>
      </c>
      <c r="CN172" s="218">
        <v>2.002E-2</v>
      </c>
      <c r="CO172" s="218">
        <v>0</v>
      </c>
      <c r="CP172" s="218">
        <v>0</v>
      </c>
      <c r="CQ172" s="218">
        <v>0</v>
      </c>
      <c r="CR172" s="218">
        <v>0.14980099999999999</v>
      </c>
      <c r="CS172" s="218">
        <v>0</v>
      </c>
      <c r="CT172" s="218">
        <v>0</v>
      </c>
      <c r="CU172" s="218">
        <v>6.0599999999999998E-4</v>
      </c>
      <c r="CV172" s="218">
        <v>2.6510000000000001E-3</v>
      </c>
    </row>
    <row r="173" spans="1:100" x14ac:dyDescent="0.5">
      <c r="A173" s="220" t="s">
        <v>71</v>
      </c>
      <c r="B173" s="221" t="s">
        <v>324</v>
      </c>
      <c r="C173" s="217">
        <v>1.11999</v>
      </c>
      <c r="D173" s="217">
        <v>0</v>
      </c>
      <c r="E173" s="217">
        <v>0</v>
      </c>
      <c r="F173" s="217">
        <v>0</v>
      </c>
      <c r="G173" s="217">
        <v>0</v>
      </c>
      <c r="H173" s="217">
        <v>0</v>
      </c>
      <c r="I173" s="217">
        <v>0</v>
      </c>
      <c r="J173" s="217">
        <v>0</v>
      </c>
      <c r="K173" s="217">
        <v>0</v>
      </c>
      <c r="L173" s="217">
        <v>0</v>
      </c>
      <c r="M173" s="217">
        <v>0</v>
      </c>
      <c r="N173" s="217">
        <v>0</v>
      </c>
      <c r="O173" s="217">
        <v>0</v>
      </c>
      <c r="P173" s="217">
        <v>0</v>
      </c>
      <c r="Q173" s="217">
        <v>0</v>
      </c>
      <c r="R173" s="217">
        <v>0</v>
      </c>
      <c r="S173" s="217">
        <v>0</v>
      </c>
      <c r="T173" s="217">
        <v>0</v>
      </c>
      <c r="U173" s="217">
        <v>0</v>
      </c>
      <c r="V173" s="217">
        <v>0</v>
      </c>
      <c r="W173" s="217">
        <v>0</v>
      </c>
      <c r="X173" s="217">
        <v>0</v>
      </c>
      <c r="Y173" s="217">
        <v>0</v>
      </c>
      <c r="Z173" s="217">
        <v>0</v>
      </c>
      <c r="AA173" s="217">
        <v>0</v>
      </c>
      <c r="AB173" s="217">
        <v>0</v>
      </c>
      <c r="AC173" s="217">
        <v>0</v>
      </c>
      <c r="AD173" s="217">
        <v>0</v>
      </c>
      <c r="AE173" s="217">
        <v>0</v>
      </c>
      <c r="AF173" s="217">
        <v>0</v>
      </c>
      <c r="AG173" s="217">
        <v>1.1511E-2</v>
      </c>
      <c r="AH173" s="217">
        <v>0</v>
      </c>
      <c r="AI173" s="217">
        <v>0</v>
      </c>
      <c r="AJ173" s="217">
        <v>0</v>
      </c>
      <c r="AK173" s="217">
        <v>0</v>
      </c>
      <c r="AL173" s="217">
        <v>0</v>
      </c>
      <c r="AM173" s="217">
        <v>0</v>
      </c>
      <c r="AN173" s="217">
        <v>0</v>
      </c>
      <c r="AO173" s="217">
        <v>0</v>
      </c>
      <c r="AP173" s="217">
        <v>0</v>
      </c>
      <c r="AQ173" s="217">
        <v>5.7056000000000003E-2</v>
      </c>
      <c r="AR173" s="217">
        <v>0</v>
      </c>
      <c r="AS173" s="217">
        <v>0</v>
      </c>
      <c r="AT173" s="217">
        <v>0</v>
      </c>
      <c r="AU173" s="217">
        <v>6.0000000000000002E-6</v>
      </c>
      <c r="AV173" s="217">
        <v>0</v>
      </c>
      <c r="AW173" s="217">
        <v>0</v>
      </c>
      <c r="AX173" s="217">
        <v>0</v>
      </c>
      <c r="AY173" s="217">
        <v>0</v>
      </c>
      <c r="AZ173" s="217">
        <v>0</v>
      </c>
      <c r="BA173" s="217">
        <v>0</v>
      </c>
      <c r="BB173" s="217">
        <v>0</v>
      </c>
      <c r="BC173" s="217">
        <v>0</v>
      </c>
      <c r="BD173" s="217">
        <v>0</v>
      </c>
      <c r="BE173" s="217">
        <v>0</v>
      </c>
      <c r="BF173" s="217">
        <v>0</v>
      </c>
      <c r="BG173" s="217">
        <v>0</v>
      </c>
      <c r="BH173" s="217">
        <v>0</v>
      </c>
      <c r="BI173" s="217">
        <v>0</v>
      </c>
      <c r="BJ173" s="217">
        <v>0</v>
      </c>
      <c r="BK173" s="217">
        <v>0</v>
      </c>
      <c r="BL173" s="217">
        <v>0</v>
      </c>
      <c r="BM173" s="217">
        <v>0</v>
      </c>
      <c r="BN173" s="217">
        <v>0</v>
      </c>
      <c r="BO173" s="217">
        <v>0</v>
      </c>
      <c r="BP173" s="217">
        <v>0</v>
      </c>
      <c r="BQ173" s="217">
        <v>0</v>
      </c>
      <c r="BR173" s="217">
        <v>0</v>
      </c>
      <c r="BS173" s="217">
        <v>0</v>
      </c>
      <c r="BT173" s="217">
        <v>0</v>
      </c>
      <c r="BU173" s="217">
        <v>0</v>
      </c>
      <c r="BV173" s="217">
        <v>0</v>
      </c>
      <c r="BW173" s="217">
        <v>0</v>
      </c>
      <c r="BX173" s="217">
        <v>0</v>
      </c>
      <c r="BY173" s="217">
        <v>0</v>
      </c>
      <c r="BZ173" s="217">
        <v>0</v>
      </c>
      <c r="CA173" s="217">
        <v>1.0508299999999999</v>
      </c>
      <c r="CB173" s="217">
        <v>0</v>
      </c>
      <c r="CC173" s="217">
        <v>0</v>
      </c>
      <c r="CD173" s="217">
        <v>0</v>
      </c>
      <c r="CE173" s="217">
        <v>0</v>
      </c>
      <c r="CF173" s="217">
        <v>0</v>
      </c>
      <c r="CG173" s="217">
        <v>0</v>
      </c>
      <c r="CH173" s="217">
        <v>5.7300000000000005E-4</v>
      </c>
      <c r="CI173" s="217">
        <v>1.4E-5</v>
      </c>
      <c r="CJ173" s="217">
        <v>0</v>
      </c>
      <c r="CK173" s="217">
        <v>0</v>
      </c>
      <c r="CL173" s="217">
        <v>0</v>
      </c>
      <c r="CM173" s="217">
        <v>0</v>
      </c>
      <c r="CN173" s="217">
        <v>0</v>
      </c>
      <c r="CO173" s="217">
        <v>0</v>
      </c>
      <c r="CP173" s="217">
        <v>0</v>
      </c>
      <c r="CQ173" s="217">
        <v>0</v>
      </c>
      <c r="CR173" s="217">
        <v>0</v>
      </c>
      <c r="CS173" s="217">
        <v>0</v>
      </c>
      <c r="CT173" s="217">
        <v>0</v>
      </c>
      <c r="CU173" s="217">
        <v>0</v>
      </c>
      <c r="CV173" s="217">
        <v>0</v>
      </c>
    </row>
    <row r="174" spans="1:100" x14ac:dyDescent="0.5">
      <c r="A174" s="222" t="s">
        <v>679</v>
      </c>
      <c r="B174" s="223" t="s">
        <v>716</v>
      </c>
      <c r="C174" s="218">
        <v>1.1167119999999999</v>
      </c>
      <c r="D174" s="218">
        <v>0</v>
      </c>
      <c r="E174" s="218">
        <v>0</v>
      </c>
      <c r="F174" s="218">
        <v>0</v>
      </c>
      <c r="G174" s="218">
        <v>0</v>
      </c>
      <c r="H174" s="218">
        <v>0</v>
      </c>
      <c r="I174" s="218">
        <v>0</v>
      </c>
      <c r="J174" s="218">
        <v>0</v>
      </c>
      <c r="K174" s="218">
        <v>0</v>
      </c>
      <c r="L174" s="218">
        <v>1.915E-3</v>
      </c>
      <c r="M174" s="218">
        <v>0</v>
      </c>
      <c r="N174" s="218">
        <v>0</v>
      </c>
      <c r="O174" s="218">
        <v>0</v>
      </c>
      <c r="P174" s="218">
        <v>0</v>
      </c>
      <c r="Q174" s="218">
        <v>0</v>
      </c>
      <c r="R174" s="218">
        <v>0</v>
      </c>
      <c r="S174" s="218">
        <v>4.64E-3</v>
      </c>
      <c r="T174" s="218">
        <v>0</v>
      </c>
      <c r="U174" s="218">
        <v>0.16569900000000001</v>
      </c>
      <c r="V174" s="218">
        <v>5.3525000000000003E-2</v>
      </c>
      <c r="W174" s="218">
        <v>0</v>
      </c>
      <c r="X174" s="218">
        <v>0</v>
      </c>
      <c r="Y174" s="218">
        <v>0</v>
      </c>
      <c r="Z174" s="218">
        <v>0</v>
      </c>
      <c r="AA174" s="218">
        <v>0</v>
      </c>
      <c r="AB174" s="218">
        <v>0</v>
      </c>
      <c r="AC174" s="218">
        <v>0</v>
      </c>
      <c r="AD174" s="218">
        <v>2.6949999999999999E-3</v>
      </c>
      <c r="AE174" s="218">
        <v>0</v>
      </c>
      <c r="AF174" s="218">
        <v>0</v>
      </c>
      <c r="AG174" s="218">
        <v>0</v>
      </c>
      <c r="AH174" s="218">
        <v>0</v>
      </c>
      <c r="AI174" s="218">
        <v>0</v>
      </c>
      <c r="AJ174" s="218">
        <v>1.9949999999999998E-3</v>
      </c>
      <c r="AK174" s="218">
        <v>1.9307000000000001E-2</v>
      </c>
      <c r="AL174" s="218">
        <v>0</v>
      </c>
      <c r="AM174" s="218">
        <v>0</v>
      </c>
      <c r="AN174" s="218">
        <v>0</v>
      </c>
      <c r="AO174" s="218">
        <v>7.9875000000000002E-2</v>
      </c>
      <c r="AP174" s="218">
        <v>0.14383099999999999</v>
      </c>
      <c r="AQ174" s="218">
        <v>0</v>
      </c>
      <c r="AR174" s="218">
        <v>0</v>
      </c>
      <c r="AS174" s="218">
        <v>0</v>
      </c>
      <c r="AT174" s="218">
        <v>0</v>
      </c>
      <c r="AU174" s="218">
        <v>0</v>
      </c>
      <c r="AV174" s="218">
        <v>0</v>
      </c>
      <c r="AW174" s="218">
        <v>0</v>
      </c>
      <c r="AX174" s="218">
        <v>0</v>
      </c>
      <c r="AY174" s="218">
        <v>0</v>
      </c>
      <c r="AZ174" s="218">
        <v>0</v>
      </c>
      <c r="BA174" s="218">
        <v>0</v>
      </c>
      <c r="BB174" s="218">
        <v>0</v>
      </c>
      <c r="BC174" s="218">
        <v>0</v>
      </c>
      <c r="BD174" s="218">
        <v>0</v>
      </c>
      <c r="BE174" s="218">
        <v>3.8000000000000002E-5</v>
      </c>
      <c r="BF174" s="218">
        <v>0</v>
      </c>
      <c r="BG174" s="218">
        <v>0.22551099999999999</v>
      </c>
      <c r="BH174" s="218">
        <v>6.1089999999999998E-3</v>
      </c>
      <c r="BI174" s="218">
        <v>0</v>
      </c>
      <c r="BJ174" s="218">
        <v>0</v>
      </c>
      <c r="BK174" s="218">
        <v>0</v>
      </c>
      <c r="BL174" s="218">
        <v>0</v>
      </c>
      <c r="BM174" s="218">
        <v>0</v>
      </c>
      <c r="BN174" s="218">
        <v>1.4399E-2</v>
      </c>
      <c r="BO174" s="218">
        <v>0</v>
      </c>
      <c r="BP174" s="218">
        <v>0</v>
      </c>
      <c r="BQ174" s="218">
        <v>0</v>
      </c>
      <c r="BR174" s="218">
        <v>0</v>
      </c>
      <c r="BS174" s="218">
        <v>0</v>
      </c>
      <c r="BT174" s="218">
        <v>0</v>
      </c>
      <c r="BU174" s="218">
        <v>0</v>
      </c>
      <c r="BV174" s="218">
        <v>0</v>
      </c>
      <c r="BW174" s="218">
        <v>0</v>
      </c>
      <c r="BX174" s="218">
        <v>1.0022E-2</v>
      </c>
      <c r="BY174" s="218">
        <v>0</v>
      </c>
      <c r="BZ174" s="218">
        <v>0</v>
      </c>
      <c r="CA174" s="218">
        <v>0</v>
      </c>
      <c r="CB174" s="218">
        <v>0</v>
      </c>
      <c r="CC174" s="218">
        <v>0</v>
      </c>
      <c r="CD174" s="218">
        <v>0</v>
      </c>
      <c r="CE174" s="218">
        <v>0</v>
      </c>
      <c r="CF174" s="218">
        <v>3.235E-3</v>
      </c>
      <c r="CG174" s="218">
        <v>0.357657</v>
      </c>
      <c r="CH174" s="218">
        <v>2.0518999999999999E-2</v>
      </c>
      <c r="CI174" s="218">
        <v>1.0809999999999999E-3</v>
      </c>
      <c r="CJ174" s="218">
        <v>0</v>
      </c>
      <c r="CK174" s="218">
        <v>0</v>
      </c>
      <c r="CL174" s="218">
        <v>0</v>
      </c>
      <c r="CM174" s="218">
        <v>0</v>
      </c>
      <c r="CN174" s="218">
        <v>0</v>
      </c>
      <c r="CO174" s="218">
        <v>0</v>
      </c>
      <c r="CP174" s="218">
        <v>0</v>
      </c>
      <c r="CQ174" s="218">
        <v>0</v>
      </c>
      <c r="CR174" s="218">
        <v>0</v>
      </c>
      <c r="CS174" s="218">
        <v>0</v>
      </c>
      <c r="CT174" s="218">
        <v>0</v>
      </c>
      <c r="CU174" s="218">
        <v>0</v>
      </c>
      <c r="CV174" s="218">
        <v>4.6600000000000001E-3</v>
      </c>
    </row>
    <row r="175" spans="1:100" x14ac:dyDescent="0.5">
      <c r="A175" s="220" t="s">
        <v>636</v>
      </c>
      <c r="B175" s="221" t="s">
        <v>637</v>
      </c>
      <c r="C175" s="217">
        <v>1.0703860000000001</v>
      </c>
      <c r="D175" s="217">
        <v>0</v>
      </c>
      <c r="E175" s="217">
        <v>0</v>
      </c>
      <c r="F175" s="217">
        <v>0</v>
      </c>
      <c r="G175" s="217">
        <v>0</v>
      </c>
      <c r="H175" s="217">
        <v>0</v>
      </c>
      <c r="I175" s="217">
        <v>0</v>
      </c>
      <c r="J175" s="217">
        <v>0</v>
      </c>
      <c r="K175" s="217">
        <v>0</v>
      </c>
      <c r="L175" s="217">
        <v>0</v>
      </c>
      <c r="M175" s="217">
        <v>0</v>
      </c>
      <c r="N175" s="217">
        <v>0</v>
      </c>
      <c r="O175" s="217">
        <v>0</v>
      </c>
      <c r="P175" s="217">
        <v>0</v>
      </c>
      <c r="Q175" s="217">
        <v>0</v>
      </c>
      <c r="R175" s="217">
        <v>0</v>
      </c>
      <c r="S175" s="217">
        <v>0</v>
      </c>
      <c r="T175" s="217">
        <v>0</v>
      </c>
      <c r="U175" s="217">
        <v>0</v>
      </c>
      <c r="V175" s="217">
        <v>0</v>
      </c>
      <c r="W175" s="217">
        <v>0</v>
      </c>
      <c r="X175" s="217">
        <v>0</v>
      </c>
      <c r="Y175" s="217">
        <v>0</v>
      </c>
      <c r="Z175" s="217">
        <v>0</v>
      </c>
      <c r="AA175" s="217">
        <v>0</v>
      </c>
      <c r="AB175" s="217">
        <v>0</v>
      </c>
      <c r="AC175" s="217">
        <v>0</v>
      </c>
      <c r="AD175" s="217">
        <v>0</v>
      </c>
      <c r="AE175" s="217">
        <v>0</v>
      </c>
      <c r="AF175" s="217">
        <v>0</v>
      </c>
      <c r="AG175" s="217">
        <v>0.78434999999999999</v>
      </c>
      <c r="AH175" s="217">
        <v>0</v>
      </c>
      <c r="AI175" s="217">
        <v>0</v>
      </c>
      <c r="AJ175" s="217">
        <v>0</v>
      </c>
      <c r="AK175" s="217">
        <v>0</v>
      </c>
      <c r="AL175" s="217">
        <v>0</v>
      </c>
      <c r="AM175" s="217">
        <v>0</v>
      </c>
      <c r="AN175" s="217">
        <v>0</v>
      </c>
      <c r="AO175" s="217">
        <v>0</v>
      </c>
      <c r="AP175" s="217">
        <v>1.7124E-2</v>
      </c>
      <c r="AQ175" s="217">
        <v>4.6999999999999997E-5</v>
      </c>
      <c r="AR175" s="217">
        <v>0</v>
      </c>
      <c r="AS175" s="217">
        <v>2.274E-3</v>
      </c>
      <c r="AT175" s="217">
        <v>0</v>
      </c>
      <c r="AU175" s="217">
        <v>0</v>
      </c>
      <c r="AV175" s="217">
        <v>0</v>
      </c>
      <c r="AW175" s="217">
        <v>0</v>
      </c>
      <c r="AX175" s="217">
        <v>0</v>
      </c>
      <c r="AY175" s="217">
        <v>0</v>
      </c>
      <c r="AZ175" s="217">
        <v>1.8799999999999999E-4</v>
      </c>
      <c r="BA175" s="217">
        <v>0</v>
      </c>
      <c r="BB175" s="217">
        <v>0</v>
      </c>
      <c r="BC175" s="217">
        <v>0</v>
      </c>
      <c r="BD175" s="217">
        <v>0</v>
      </c>
      <c r="BE175" s="217">
        <v>0</v>
      </c>
      <c r="BF175" s="217">
        <v>0</v>
      </c>
      <c r="BG175" s="217">
        <v>0</v>
      </c>
      <c r="BH175" s="217">
        <v>0</v>
      </c>
      <c r="BI175" s="217">
        <v>0</v>
      </c>
      <c r="BJ175" s="217">
        <v>0</v>
      </c>
      <c r="BK175" s="217">
        <v>0</v>
      </c>
      <c r="BL175" s="217">
        <v>2.2845000000000001E-2</v>
      </c>
      <c r="BM175" s="217">
        <v>3.9620000000000002E-2</v>
      </c>
      <c r="BN175" s="217">
        <v>3.895E-3</v>
      </c>
      <c r="BO175" s="217">
        <v>0</v>
      </c>
      <c r="BP175" s="217">
        <v>0</v>
      </c>
      <c r="BQ175" s="217">
        <v>0</v>
      </c>
      <c r="BR175" s="217">
        <v>0</v>
      </c>
      <c r="BS175" s="217">
        <v>0</v>
      </c>
      <c r="BT175" s="217">
        <v>0</v>
      </c>
      <c r="BU175" s="217">
        <v>0</v>
      </c>
      <c r="BV175" s="217">
        <v>0</v>
      </c>
      <c r="BW175" s="217">
        <v>0</v>
      </c>
      <c r="BX175" s="217">
        <v>0</v>
      </c>
      <c r="BY175" s="217">
        <v>0</v>
      </c>
      <c r="BZ175" s="217">
        <v>0</v>
      </c>
      <c r="CA175" s="217">
        <v>0</v>
      </c>
      <c r="CB175" s="217">
        <v>0</v>
      </c>
      <c r="CC175" s="217">
        <v>0</v>
      </c>
      <c r="CD175" s="217">
        <v>0</v>
      </c>
      <c r="CE175" s="217">
        <v>0</v>
      </c>
      <c r="CF175" s="217">
        <v>0</v>
      </c>
      <c r="CG175" s="217">
        <v>0</v>
      </c>
      <c r="CH175" s="217">
        <v>1.9962000000000001E-2</v>
      </c>
      <c r="CI175" s="217">
        <v>2.8830000000000001E-3</v>
      </c>
      <c r="CJ175" s="217">
        <v>0</v>
      </c>
      <c r="CK175" s="217">
        <v>0.111211</v>
      </c>
      <c r="CL175" s="217">
        <v>0</v>
      </c>
      <c r="CM175" s="217">
        <v>0</v>
      </c>
      <c r="CN175" s="217">
        <v>5.9263000000000003E-2</v>
      </c>
      <c r="CO175" s="217">
        <v>0</v>
      </c>
      <c r="CP175" s="217">
        <v>0</v>
      </c>
      <c r="CQ175" s="217">
        <v>0</v>
      </c>
      <c r="CR175" s="217">
        <v>0</v>
      </c>
      <c r="CS175" s="217">
        <v>0</v>
      </c>
      <c r="CT175" s="217">
        <v>0</v>
      </c>
      <c r="CU175" s="217">
        <v>6.7239999999999999E-3</v>
      </c>
      <c r="CV175" s="217">
        <v>0</v>
      </c>
    </row>
    <row r="176" spans="1:100" x14ac:dyDescent="0.5">
      <c r="A176" s="222" t="s">
        <v>1016</v>
      </c>
      <c r="B176" s="223" t="s">
        <v>1017</v>
      </c>
      <c r="C176" s="218">
        <v>25.330548</v>
      </c>
      <c r="D176" s="218">
        <v>0.124026</v>
      </c>
      <c r="E176" s="218">
        <v>2.6016999999999998E-2</v>
      </c>
      <c r="F176" s="218">
        <v>0</v>
      </c>
      <c r="G176" s="218">
        <v>5.4500000000000002E-4</v>
      </c>
      <c r="H176" s="218">
        <v>0</v>
      </c>
      <c r="I176" s="218">
        <v>1.3826E-2</v>
      </c>
      <c r="J176" s="218">
        <v>6.6579999999999999E-3</v>
      </c>
      <c r="K176" s="218">
        <v>0.54527000000000003</v>
      </c>
      <c r="L176" s="218">
        <v>0.644841</v>
      </c>
      <c r="M176" s="218">
        <v>5.6763000000000001E-2</v>
      </c>
      <c r="N176" s="218">
        <v>1.0000000000000001E-5</v>
      </c>
      <c r="O176" s="218">
        <v>0.40248800000000001</v>
      </c>
      <c r="P176" s="218">
        <v>0</v>
      </c>
      <c r="Q176" s="218">
        <v>0</v>
      </c>
      <c r="R176" s="218">
        <v>1.6230000000000001E-3</v>
      </c>
      <c r="S176" s="218">
        <v>1.7E-5</v>
      </c>
      <c r="T176" s="218">
        <v>0</v>
      </c>
      <c r="U176" s="218">
        <v>0.46832400000000002</v>
      </c>
      <c r="V176" s="218">
        <v>0.10216699999999999</v>
      </c>
      <c r="W176" s="218">
        <v>3.4970000000000001E-3</v>
      </c>
      <c r="X176" s="218">
        <v>2.1444999999999999E-2</v>
      </c>
      <c r="Y176" s="218">
        <v>0</v>
      </c>
      <c r="Z176" s="218">
        <v>0</v>
      </c>
      <c r="AA176" s="218">
        <v>1.131904</v>
      </c>
      <c r="AB176" s="218">
        <v>5.9337000000000001E-2</v>
      </c>
      <c r="AC176" s="218">
        <v>0</v>
      </c>
      <c r="AD176" s="218">
        <v>2.7550000000000001E-3</v>
      </c>
      <c r="AE176" s="218">
        <v>3.5771999999999998E-2</v>
      </c>
      <c r="AF176" s="218">
        <v>0.32393</v>
      </c>
      <c r="AG176" s="218">
        <v>0.67734700000000003</v>
      </c>
      <c r="AH176" s="218">
        <v>0</v>
      </c>
      <c r="AI176" s="218">
        <v>1.7611000000000002E-2</v>
      </c>
      <c r="AJ176" s="218">
        <v>0.30358800000000002</v>
      </c>
      <c r="AK176" s="218">
        <v>6.0276000000000003E-2</v>
      </c>
      <c r="AL176" s="218">
        <v>0</v>
      </c>
      <c r="AM176" s="218">
        <v>0</v>
      </c>
      <c r="AN176" s="218">
        <v>0</v>
      </c>
      <c r="AO176" s="218">
        <v>2.1801999999999998E-2</v>
      </c>
      <c r="AP176" s="218">
        <v>9.1118000000000005E-2</v>
      </c>
      <c r="AQ176" s="218">
        <v>0.186388</v>
      </c>
      <c r="AR176" s="218">
        <v>0</v>
      </c>
      <c r="AS176" s="218">
        <v>0.76964600000000005</v>
      </c>
      <c r="AT176" s="218">
        <v>0</v>
      </c>
      <c r="AU176" s="218">
        <v>0.518841</v>
      </c>
      <c r="AV176" s="218">
        <v>8.1899999999999996E-4</v>
      </c>
      <c r="AW176" s="218">
        <v>3.6200000000000002E-4</v>
      </c>
      <c r="AX176" s="218">
        <v>0</v>
      </c>
      <c r="AY176" s="218">
        <v>0.270061</v>
      </c>
      <c r="AZ176" s="218">
        <v>0.28154699999999999</v>
      </c>
      <c r="BA176" s="218">
        <v>0</v>
      </c>
      <c r="BB176" s="218">
        <v>0</v>
      </c>
      <c r="BC176" s="218">
        <v>4.241E-3</v>
      </c>
      <c r="BD176" s="218">
        <v>0</v>
      </c>
      <c r="BE176" s="218">
        <v>1.7229999999999999E-3</v>
      </c>
      <c r="BF176" s="218">
        <v>0</v>
      </c>
      <c r="BG176" s="218">
        <v>3.0279999999999999E-3</v>
      </c>
      <c r="BH176" s="218">
        <v>0</v>
      </c>
      <c r="BI176" s="218">
        <v>0</v>
      </c>
      <c r="BJ176" s="218">
        <v>1.8432E-2</v>
      </c>
      <c r="BK176" s="218">
        <v>0</v>
      </c>
      <c r="BL176" s="218">
        <v>0.43260900000000002</v>
      </c>
      <c r="BM176" s="218">
        <v>0.32569599999999999</v>
      </c>
      <c r="BN176" s="218">
        <v>7.8150000000000008E-3</v>
      </c>
      <c r="BO176" s="218">
        <v>0.167049</v>
      </c>
      <c r="BP176" s="218">
        <v>3.7460000000000002E-3</v>
      </c>
      <c r="BQ176" s="218">
        <v>0</v>
      </c>
      <c r="BR176" s="218">
        <v>2.6050000000000001E-3</v>
      </c>
      <c r="BS176" s="218">
        <v>8.5700000000000001E-4</v>
      </c>
      <c r="BT176" s="218">
        <v>1.6527E-2</v>
      </c>
      <c r="BU176" s="218">
        <v>1.4430000000000001E-3</v>
      </c>
      <c r="BV176" s="218">
        <v>4.175249</v>
      </c>
      <c r="BW176" s="218">
        <v>0</v>
      </c>
      <c r="BX176" s="218">
        <v>0.25773200000000002</v>
      </c>
      <c r="BY176" s="218">
        <v>0</v>
      </c>
      <c r="BZ176" s="218">
        <v>2.0480000000000002E-2</v>
      </c>
      <c r="CA176" s="218">
        <v>0.51980099999999996</v>
      </c>
      <c r="CB176" s="218">
        <v>0</v>
      </c>
      <c r="CC176" s="218">
        <v>0</v>
      </c>
      <c r="CD176" s="218">
        <v>0</v>
      </c>
      <c r="CE176" s="218">
        <v>0</v>
      </c>
      <c r="CF176" s="218">
        <v>4.5630999999999998E-2</v>
      </c>
      <c r="CG176" s="218">
        <v>1.107386</v>
      </c>
      <c r="CH176" s="218">
        <v>2.3584930000000002</v>
      </c>
      <c r="CI176" s="218">
        <v>2.9457309999999999</v>
      </c>
      <c r="CJ176" s="218">
        <v>0</v>
      </c>
      <c r="CK176" s="218">
        <v>0.37934200000000001</v>
      </c>
      <c r="CL176" s="218">
        <v>3.1479E-2</v>
      </c>
      <c r="CM176" s="218">
        <v>0</v>
      </c>
      <c r="CN176" s="218">
        <v>0.44308700000000001</v>
      </c>
      <c r="CO176" s="218">
        <v>0.30037000000000003</v>
      </c>
      <c r="CP176" s="218">
        <v>3.0000000000000001E-5</v>
      </c>
      <c r="CQ176" s="218">
        <v>0</v>
      </c>
      <c r="CR176" s="218">
        <v>4.3666000000000003E-2</v>
      </c>
      <c r="CS176" s="218">
        <v>2.5007999999999999E-2</v>
      </c>
      <c r="CT176" s="218">
        <v>2.7191E-2</v>
      </c>
      <c r="CU176" s="218">
        <v>1.8751E-2</v>
      </c>
      <c r="CV176" s="218">
        <v>4.4747320000000004</v>
      </c>
    </row>
    <row r="177" spans="1:100" x14ac:dyDescent="0.5">
      <c r="A177" s="353" t="s">
        <v>1018</v>
      </c>
      <c r="B177" s="354" t="s">
        <v>1019</v>
      </c>
      <c r="C177" s="355">
        <v>949825.161907</v>
      </c>
      <c r="D177" s="355">
        <v>4500.3763600000002</v>
      </c>
      <c r="E177" s="355">
        <v>11381.926174</v>
      </c>
      <c r="F177" s="355">
        <v>1753.942415</v>
      </c>
      <c r="G177" s="355">
        <v>10457.707607</v>
      </c>
      <c r="H177" s="355">
        <v>25.608245</v>
      </c>
      <c r="I177" s="355">
        <v>586.41914899999995</v>
      </c>
      <c r="J177" s="355">
        <v>2427.6533899999999</v>
      </c>
      <c r="K177" s="355">
        <v>7846.422192</v>
      </c>
      <c r="L177" s="355">
        <v>6994.8658770000002</v>
      </c>
      <c r="M177" s="355">
        <v>19923.771435999999</v>
      </c>
      <c r="N177" s="355">
        <v>851.74581999999998</v>
      </c>
      <c r="O177" s="355">
        <v>3602.3649559999999</v>
      </c>
      <c r="P177" s="355">
        <v>243.59476900000001</v>
      </c>
      <c r="Q177" s="355">
        <v>34.747787000000002</v>
      </c>
      <c r="R177" s="355">
        <v>7112.7887579999997</v>
      </c>
      <c r="S177" s="355">
        <v>1834.750016</v>
      </c>
      <c r="T177" s="355">
        <v>5553.8089989999999</v>
      </c>
      <c r="U177" s="355">
        <v>3105.8502189999999</v>
      </c>
      <c r="V177" s="355">
        <v>8114.94146</v>
      </c>
      <c r="W177" s="355">
        <v>5694.8609919999999</v>
      </c>
      <c r="X177" s="355">
        <v>7732.9898759999996</v>
      </c>
      <c r="Y177" s="355">
        <v>800.25285599999995</v>
      </c>
      <c r="Z177" s="355">
        <v>5063.6128200000003</v>
      </c>
      <c r="AA177" s="355">
        <v>2451.8696420000001</v>
      </c>
      <c r="AB177" s="355">
        <v>1687.846137</v>
      </c>
      <c r="AC177" s="355">
        <v>1997.7327399999999</v>
      </c>
      <c r="AD177" s="355">
        <v>42836.427785</v>
      </c>
      <c r="AE177" s="355">
        <v>4947.4977740000004</v>
      </c>
      <c r="AF177" s="355">
        <v>9558.1192640000008</v>
      </c>
      <c r="AG177" s="355">
        <v>36184.830540000003</v>
      </c>
      <c r="AH177" s="355">
        <v>711.24970299999995</v>
      </c>
      <c r="AI177" s="355">
        <v>3403.6384050000001</v>
      </c>
      <c r="AJ177" s="355">
        <v>10996.574447999999</v>
      </c>
      <c r="AK177" s="355">
        <v>2978.863042</v>
      </c>
      <c r="AL177" s="355">
        <v>971.01008100000001</v>
      </c>
      <c r="AM177" s="355">
        <v>166.27919700000001</v>
      </c>
      <c r="AN177" s="355">
        <v>141.48897400000001</v>
      </c>
      <c r="AO177" s="355">
        <v>10507.259523000001</v>
      </c>
      <c r="AP177" s="355">
        <v>20548.408135999998</v>
      </c>
      <c r="AQ177" s="355">
        <v>9286.7618590000002</v>
      </c>
      <c r="AR177" s="355">
        <v>4.9801060000000001</v>
      </c>
      <c r="AS177" s="355">
        <v>2707.9741650000001</v>
      </c>
      <c r="AT177" s="355">
        <v>15.290524</v>
      </c>
      <c r="AU177" s="355">
        <v>7003.0657140000003</v>
      </c>
      <c r="AV177" s="355">
        <v>217.737358</v>
      </c>
      <c r="AW177" s="355">
        <v>212.73405500000001</v>
      </c>
      <c r="AX177" s="355">
        <v>967.446281</v>
      </c>
      <c r="AY177" s="355">
        <v>6595.4680109999999</v>
      </c>
      <c r="AZ177" s="355">
        <v>761.93196999999998</v>
      </c>
      <c r="BA177" s="355">
        <v>15.597946</v>
      </c>
      <c r="BB177" s="355">
        <v>79.262559999999993</v>
      </c>
      <c r="BC177" s="355">
        <v>128.43172100000001</v>
      </c>
      <c r="BD177" s="355">
        <v>55.697291</v>
      </c>
      <c r="BE177" s="355">
        <v>1713.707259</v>
      </c>
      <c r="BF177" s="355">
        <v>1021.358973</v>
      </c>
      <c r="BG177" s="355">
        <v>782.06735400000002</v>
      </c>
      <c r="BH177" s="355">
        <v>1983.8354489999999</v>
      </c>
      <c r="BI177" s="355">
        <v>178.48696699999999</v>
      </c>
      <c r="BJ177" s="355">
        <v>356.22087399999998</v>
      </c>
      <c r="BK177" s="355">
        <v>404.47977300000002</v>
      </c>
      <c r="BL177" s="355">
        <v>7283.7945730000001</v>
      </c>
      <c r="BM177" s="355">
        <v>9177.6065269999999</v>
      </c>
      <c r="BN177" s="355">
        <v>1392.3173260000001</v>
      </c>
      <c r="BO177" s="355">
        <v>4209.0000819999996</v>
      </c>
      <c r="BP177" s="355">
        <v>530.16261799999995</v>
      </c>
      <c r="BQ177" s="355">
        <v>69.613009000000005</v>
      </c>
      <c r="BR177" s="355">
        <v>204.33933300000001</v>
      </c>
      <c r="BS177" s="355">
        <v>3700.2770129999999</v>
      </c>
      <c r="BT177" s="355">
        <v>2606.7134420000002</v>
      </c>
      <c r="BU177" s="355">
        <v>2969.5068289999999</v>
      </c>
      <c r="BV177" s="355">
        <v>45019.480322000003</v>
      </c>
      <c r="BW177" s="355">
        <v>25144.519607999999</v>
      </c>
      <c r="BX177" s="355">
        <v>30028.641071999999</v>
      </c>
      <c r="BY177" s="355">
        <v>16937.948069999999</v>
      </c>
      <c r="BZ177" s="355">
        <v>859.39748199999997</v>
      </c>
      <c r="CA177" s="355">
        <v>8158.6932280000001</v>
      </c>
      <c r="CB177" s="355">
        <v>73.983721000000003</v>
      </c>
      <c r="CC177" s="355">
        <v>1532.081637</v>
      </c>
      <c r="CD177" s="355">
        <v>66.081684999999993</v>
      </c>
      <c r="CE177" s="355">
        <v>362.322472</v>
      </c>
      <c r="CF177" s="355">
        <v>2972.021475</v>
      </c>
      <c r="CG177" s="355">
        <v>3873.4761680000001</v>
      </c>
      <c r="CH177" s="355">
        <v>140365.540591</v>
      </c>
      <c r="CI177" s="355">
        <v>134828.366312</v>
      </c>
      <c r="CJ177" s="355">
        <v>1778.438077</v>
      </c>
      <c r="CK177" s="355">
        <v>109715.63640800001</v>
      </c>
      <c r="CL177" s="355">
        <v>10977.373810999999</v>
      </c>
      <c r="CM177" s="355">
        <v>7130.0701310000004</v>
      </c>
      <c r="CN177" s="355">
        <v>25088.745599999998</v>
      </c>
      <c r="CO177" s="355">
        <v>2520.2861929999999</v>
      </c>
      <c r="CP177" s="355">
        <v>28.632670999999998</v>
      </c>
      <c r="CQ177" s="355">
        <v>11057.946786</v>
      </c>
      <c r="CR177" s="355">
        <v>12060.985667999999</v>
      </c>
      <c r="CS177" s="355">
        <v>3701.2562579999999</v>
      </c>
      <c r="CT177" s="355">
        <v>2544.336734</v>
      </c>
      <c r="CU177" s="355">
        <v>1098.5966599999999</v>
      </c>
      <c r="CV177" s="355">
        <v>19530.338537</v>
      </c>
    </row>
  </sheetData>
  <mergeCells count="3">
    <mergeCell ref="A5:A6"/>
    <mergeCell ref="B5:B6"/>
    <mergeCell ref="C5:C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7" ma:contentTypeDescription="Create a new document." ma:contentTypeScope="" ma:versionID="4f8836bb0b839ed7b2f495b5e37750d1">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e2ddc738c3185f0bc10d945c292c29f0"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3:MediaServiceObjectDetectorVersions" minOccurs="0"/>
                <xsd:element ref="ns3:MediaServiceSearchPropertie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5F6E65-1904-46B9-86A9-CDE62E83C511}">
  <ds:schemaRefs>
    <ds:schemaRef ds:uri="http://schemas.microsoft.com/sharepoint/v3/contenttype/forms"/>
  </ds:schemaRefs>
</ds:datastoreItem>
</file>

<file path=customXml/itemProps2.xml><?xml version="1.0" encoding="utf-8"?>
<ds:datastoreItem xmlns:ds="http://schemas.openxmlformats.org/officeDocument/2006/customXml" ds:itemID="{A8AA9057-6C46-4567-80BD-E63BACD82A40}">
  <ds:schemaRefs>
    <ds:schemaRef ds:uri="http://www.w3.org/XML/1998/namespace"/>
    <ds:schemaRef ds:uri="http://schemas.microsoft.com/office/infopath/2007/PartnerControls"/>
    <ds:schemaRef ds:uri="http://purl.org/dc/dcmitype/"/>
    <ds:schemaRef ds:uri="http://schemas.microsoft.com/office/2006/documentManagement/types"/>
    <ds:schemaRef ds:uri="046b6945-77e9-4c19-9e96-36ae7937d432"/>
    <ds:schemaRef ds:uri="http://purl.org/dc/elements/1.1/"/>
    <ds:schemaRef ds:uri="http://schemas.openxmlformats.org/package/2006/metadata/core-properties"/>
    <ds:schemaRef ds:uri="67af0f95-1aa7-485d-a2c5-c0accc5769f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3C6A362-701F-40D5-B42D-FEDC0FEDC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Home الرئيسية</vt:lpstr>
      <vt:lpstr>1.1</vt:lpstr>
      <vt:lpstr>1.2</vt:lpstr>
      <vt:lpstr>2</vt:lpstr>
      <vt:lpstr>3</vt:lpstr>
      <vt:lpstr>4</vt:lpstr>
      <vt:lpstr>5</vt:lpstr>
      <vt:lpstr>6.1</vt:lpstr>
      <vt:lpstr>6.2</vt:lpstr>
      <vt:lpstr>7.1</vt:lpstr>
      <vt:lpstr>7.2</vt:lpstr>
      <vt:lpstr>7.3</vt:lpstr>
      <vt:lpstr>7.4</vt:lpstr>
      <vt:lpstr>8</vt:lpstr>
      <vt:lpstr>9</vt:lpstr>
      <vt:lpstr>10</vt:lpstr>
      <vt:lpstr>11.1</vt:lpstr>
      <vt:lpstr>11.2</vt:lpstr>
      <vt:lpstr>TXM</vt:lpstr>
      <vt:lpstr>Countries</vt:lpstr>
      <vt:lpstr>12.1</vt:lpstr>
      <vt:lpstr>12.2</vt:lpstr>
      <vt:lpstr>13.1</vt:lpstr>
      <vt:lpstr>13.2</vt:lpstr>
      <vt:lpstr>14.1</vt:lpstr>
      <vt:lpstr>14.2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majeebi@stats.gov.sa;Mohammed Almosayter</dc:creator>
  <cp:keywords/>
  <dc:description/>
  <cp:lastModifiedBy>ماجد عجيبي - Majed Ajeebi</cp:lastModifiedBy>
  <cp:revision/>
  <dcterms:created xsi:type="dcterms:W3CDTF">2016-08-11T05:20:00Z</dcterms:created>
  <dcterms:modified xsi:type="dcterms:W3CDTF">2026-05-21T10:20:05Z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